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720" yWindow="420" windowWidth="19875" windowHeight="10515"/>
  </bookViews>
  <sheets>
    <sheet name="Data" sheetId="9" r:id="rId1"/>
    <sheet name="Trade Log" sheetId="10" state="hidden" r:id="rId2"/>
    <sheet name="MetaTrader Import" sheetId="1" r:id="rId3"/>
    <sheet name="Disclaimer" sheetId="12" r:id="rId4"/>
    <sheet name="Summary" sheetId="11" state="hidden" r:id="rId5"/>
    <sheet name="Params" sheetId="5" state="hidden" r:id="rId6"/>
  </sheets>
  <definedNames>
    <definedName name="_xlnm._FilterDatabase" localSheetId="1" hidden="1">'Trade Log'!$A$35:$AJ$5011</definedName>
    <definedName name="aRng" localSheetId="3">"$#REF!.$O$33"</definedName>
    <definedName name="DataPoints">Params!$B$2:$B$5</definedName>
    <definedName name="DataSource">Params!$D$2:$D$3</definedName>
    <definedName name="GridType">Params!$M$2:$M$5</definedName>
    <definedName name="hi_lo">Params!$I$2:$I$3</definedName>
    <definedName name="LotSize">Params!$G$2:$G$5</definedName>
    <definedName name="PipSize">Params!$F$2:$F$3</definedName>
    <definedName name="rClose">'Trade Log'!$AG$67:$AG$5087</definedName>
    <definedName name="rGridDown">'Trade Log'!$X$67:$X$5087</definedName>
    <definedName name="rGridUp">'Trade Log'!$W$67:$W$5087</definedName>
    <definedName name="rPriceData">'Trade Log'!$M$67:$N$5087</definedName>
    <definedName name="rRealized">'Trade Log'!$AH$35:$AH$5087</definedName>
    <definedName name="rTickData">'Trade Log'!$A$35:$AJ$5087</definedName>
    <definedName name="rTradeDetail">'Trade Log'!$W$67:$AD$5087</definedName>
    <definedName name="SpreadType">Params!$C$2:$C$3</definedName>
    <definedName name="Trend">Params!$H$2:$H$4</definedName>
    <definedName name="VolSetting">Params!$E$2:$E$4</definedName>
  </definedNames>
  <calcPr calcId="124519"/>
</workbook>
</file>

<file path=xl/calcChain.xml><?xml version="1.0" encoding="utf-8"?>
<calcChain xmlns="http://schemas.openxmlformats.org/spreadsheetml/2006/main">
  <c r="M9" i="9"/>
  <c r="M8"/>
  <c r="F27" i="10" l="1"/>
  <c r="F28"/>
  <c r="F26"/>
  <c r="K24"/>
  <c r="I24"/>
  <c r="H24"/>
  <c r="G24"/>
  <c r="E24"/>
  <c r="F24"/>
  <c r="P2" i="11" s="1"/>
  <c r="O7" s="1"/>
  <c r="O8" s="1"/>
  <c r="O9" s="1"/>
  <c r="O10" s="1"/>
  <c r="O11" s="1"/>
  <c r="O12" s="1"/>
  <c r="A36" i="9" s="1"/>
  <c r="A32" l="1"/>
  <c r="A33"/>
  <c r="A34"/>
  <c r="A35"/>
  <c r="A31"/>
  <c r="O13" i="11"/>
  <c r="A37" i="9" s="1"/>
  <c r="C18" i="10"/>
  <c r="C36"/>
  <c r="C37"/>
  <c r="D37" s="1"/>
  <c r="C38"/>
  <c r="D38" s="1"/>
  <c r="E38" s="1"/>
  <c r="C39"/>
  <c r="C40"/>
  <c r="D40" s="1"/>
  <c r="E40" s="1"/>
  <c r="C41"/>
  <c r="C42"/>
  <c r="D42" s="1"/>
  <c r="E42" s="1"/>
  <c r="C43"/>
  <c r="C44"/>
  <c r="D44" s="1"/>
  <c r="E44" s="1"/>
  <c r="C45"/>
  <c r="C46"/>
  <c r="D46" s="1"/>
  <c r="E46" s="1"/>
  <c r="C47"/>
  <c r="C48"/>
  <c r="D48" s="1"/>
  <c r="E48" s="1"/>
  <c r="C49"/>
  <c r="C50"/>
  <c r="D50" s="1"/>
  <c r="E50" s="1"/>
  <c r="C51"/>
  <c r="C31"/>
  <c r="O14" i="11" l="1"/>
  <c r="A38" i="9" s="1"/>
  <c r="E37" i="10"/>
  <c r="D36"/>
  <c r="E36" s="1"/>
  <c r="D51"/>
  <c r="E51" s="1"/>
  <c r="D49"/>
  <c r="E49" s="1"/>
  <c r="D47"/>
  <c r="E47" s="1"/>
  <c r="D45"/>
  <c r="E45" s="1"/>
  <c r="D43"/>
  <c r="E43" s="1"/>
  <c r="D41"/>
  <c r="E41" s="1"/>
  <c r="D39"/>
  <c r="E39" s="1"/>
  <c r="O15" i="11" l="1"/>
  <c r="A39" i="9" s="1"/>
  <c r="S16"/>
  <c r="C15" i="10"/>
  <c r="R2" i="9"/>
  <c r="N2"/>
  <c r="P2"/>
  <c r="L2" i="5"/>
  <c r="H1683" i="1"/>
  <c r="H1684"/>
  <c r="H1679"/>
  <c r="H1680"/>
  <c r="H1681"/>
  <c r="H1682"/>
  <c r="O16" i="11" l="1"/>
  <c r="A40" i="9" s="1"/>
  <c r="C13" i="10"/>
  <c r="G13"/>
  <c r="G37" l="1"/>
  <c r="H37" s="1"/>
  <c r="G41"/>
  <c r="H41" s="1"/>
  <c r="G45"/>
  <c r="H45" s="1"/>
  <c r="G49"/>
  <c r="G36"/>
  <c r="H36" s="1"/>
  <c r="G40"/>
  <c r="H40" s="1"/>
  <c r="G44"/>
  <c r="H44" s="1"/>
  <c r="G48"/>
  <c r="G52"/>
  <c r="G39"/>
  <c r="H39" s="1"/>
  <c r="G43"/>
  <c r="H43" s="1"/>
  <c r="G47"/>
  <c r="G51"/>
  <c r="H51" s="1"/>
  <c r="G38"/>
  <c r="H38" s="1"/>
  <c r="G42"/>
  <c r="H42" s="1"/>
  <c r="G46"/>
  <c r="H46" s="1"/>
  <c r="G50"/>
  <c r="H50" s="1"/>
  <c r="O17" i="11"/>
  <c r="A41" i="9" s="1"/>
  <c r="F38" i="10"/>
  <c r="F36"/>
  <c r="F37"/>
  <c r="H47"/>
  <c r="H48"/>
  <c r="H49"/>
  <c r="F40"/>
  <c r="F42"/>
  <c r="F46"/>
  <c r="F44"/>
  <c r="F48"/>
  <c r="F50"/>
  <c r="F39"/>
  <c r="F47"/>
  <c r="F51"/>
  <c r="F41"/>
  <c r="F43"/>
  <c r="F49"/>
  <c r="F45"/>
  <c r="G17"/>
  <c r="G16"/>
  <c r="H14" i="1"/>
  <c r="B42" i="10" s="1"/>
  <c r="H15" i="1"/>
  <c r="B45" i="10" s="1"/>
  <c r="H16" i="1"/>
  <c r="B48" i="10" s="1"/>
  <c r="H17" i="1"/>
  <c r="B51" i="10" s="1"/>
  <c r="H18" i="1"/>
  <c r="H19"/>
  <c r="H20"/>
  <c r="H21"/>
  <c r="H22"/>
  <c r="H23"/>
  <c r="H24"/>
  <c r="H25"/>
  <c r="H26"/>
  <c r="H27"/>
  <c r="H28"/>
  <c r="H29"/>
  <c r="H30"/>
  <c r="H31"/>
  <c r="H32"/>
  <c r="H33"/>
  <c r="H34"/>
  <c r="H35"/>
  <c r="H36"/>
  <c r="B36" i="10" s="1"/>
  <c r="H37" i="1"/>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B8"/>
  <c r="O18" i="11" l="1"/>
  <c r="A42" i="9" s="1"/>
  <c r="G1684" i="1"/>
  <c r="G1683"/>
  <c r="G268"/>
  <c r="J268" s="1"/>
  <c r="G1679"/>
  <c r="G1680"/>
  <c r="G1681"/>
  <c r="G1682"/>
  <c r="G1648"/>
  <c r="I1648" s="1"/>
  <c r="I13"/>
  <c r="G1392"/>
  <c r="I1392" s="1"/>
  <c r="G1317"/>
  <c r="J1317" s="1"/>
  <c r="G270"/>
  <c r="J270" s="1"/>
  <c r="G1054"/>
  <c r="I1054" s="1"/>
  <c r="G1520"/>
  <c r="I1520" s="1"/>
  <c r="I14"/>
  <c r="B43" i="10" s="1"/>
  <c r="G731" i="1"/>
  <c r="J731" s="1"/>
  <c r="G1136"/>
  <c r="I1136" s="1"/>
  <c r="G1287"/>
  <c r="I1287" s="1"/>
  <c r="G1582"/>
  <c r="I1582" s="1"/>
  <c r="G1454"/>
  <c r="I1454" s="1"/>
  <c r="G773"/>
  <c r="I773" s="1"/>
  <c r="G526"/>
  <c r="J526" s="1"/>
  <c r="G1646"/>
  <c r="I1646" s="1"/>
  <c r="G1518"/>
  <c r="I1518" s="1"/>
  <c r="G1390"/>
  <c r="I1390" s="1"/>
  <c r="G972"/>
  <c r="J972" s="1"/>
  <c r="G965"/>
  <c r="J965" s="1"/>
  <c r="G524"/>
  <c r="I524" s="1"/>
  <c r="G1584"/>
  <c r="I1584" s="1"/>
  <c r="G1456"/>
  <c r="I1456" s="1"/>
  <c r="G1150"/>
  <c r="I1150" s="1"/>
  <c r="G787"/>
  <c r="J787" s="1"/>
  <c r="G753"/>
  <c r="I753" s="1"/>
  <c r="G667"/>
  <c r="I667" s="1"/>
  <c r="J46"/>
  <c r="J76"/>
  <c r="G204"/>
  <c r="I204" s="1"/>
  <c r="G332"/>
  <c r="I332" s="1"/>
  <c r="G460"/>
  <c r="I460" s="1"/>
  <c r="G556"/>
  <c r="I556" s="1"/>
  <c r="G620"/>
  <c r="J620" s="1"/>
  <c r="G817"/>
  <c r="J817" s="1"/>
  <c r="G930"/>
  <c r="G1004"/>
  <c r="J1004" s="1"/>
  <c r="G1023"/>
  <c r="J1023" s="1"/>
  <c r="G1089"/>
  <c r="J1089" s="1"/>
  <c r="G1104"/>
  <c r="I1104" s="1"/>
  <c r="G1168"/>
  <c r="I1168" s="1"/>
  <c r="G1255"/>
  <c r="I1255" s="1"/>
  <c r="G1319"/>
  <c r="I1319" s="1"/>
  <c r="G1374"/>
  <c r="I1374" s="1"/>
  <c r="G1406"/>
  <c r="I1406" s="1"/>
  <c r="G1438"/>
  <c r="I1438" s="1"/>
  <c r="G1470"/>
  <c r="I1470" s="1"/>
  <c r="G1502"/>
  <c r="G1534"/>
  <c r="G1566"/>
  <c r="I1566" s="1"/>
  <c r="G1598"/>
  <c r="I1598" s="1"/>
  <c r="G1630"/>
  <c r="I1630" s="1"/>
  <c r="G1662"/>
  <c r="I1662" s="1"/>
  <c r="I78"/>
  <c r="G206"/>
  <c r="I206" s="1"/>
  <c r="G334"/>
  <c r="J334" s="1"/>
  <c r="G462"/>
  <c r="J462" s="1"/>
  <c r="G558"/>
  <c r="J558" s="1"/>
  <c r="G622"/>
  <c r="J622" s="1"/>
  <c r="G843"/>
  <c r="J843" s="1"/>
  <c r="G936"/>
  <c r="G959"/>
  <c r="J959" s="1"/>
  <c r="G1025"/>
  <c r="J1025" s="1"/>
  <c r="G1036"/>
  <c r="J1036" s="1"/>
  <c r="G1118"/>
  <c r="G1182"/>
  <c r="I1182" s="1"/>
  <c r="G1285"/>
  <c r="J1285" s="1"/>
  <c r="G1345"/>
  <c r="I1345" s="1"/>
  <c r="G1376"/>
  <c r="G1408"/>
  <c r="I1408" s="1"/>
  <c r="G1440"/>
  <c r="I1440" s="1"/>
  <c r="G1472"/>
  <c r="I1472" s="1"/>
  <c r="G1504"/>
  <c r="I1504" s="1"/>
  <c r="G1536"/>
  <c r="I1536" s="1"/>
  <c r="G1568"/>
  <c r="I1568" s="1"/>
  <c r="G1600"/>
  <c r="I1600" s="1"/>
  <c r="G1632"/>
  <c r="G1664"/>
  <c r="I1664" s="1"/>
  <c r="G1616"/>
  <c r="G1552"/>
  <c r="I1552" s="1"/>
  <c r="G1488"/>
  <c r="I1488" s="1"/>
  <c r="G1424"/>
  <c r="I1424" s="1"/>
  <c r="G1360"/>
  <c r="I1360" s="1"/>
  <c r="G1253"/>
  <c r="J1253" s="1"/>
  <c r="G1214"/>
  <c r="I1214" s="1"/>
  <c r="G904"/>
  <c r="G901"/>
  <c r="J901" s="1"/>
  <c r="G898"/>
  <c r="J898" s="1"/>
  <c r="G590"/>
  <c r="J590" s="1"/>
  <c r="G398"/>
  <c r="J398" s="1"/>
  <c r="J142"/>
  <c r="G1678"/>
  <c r="I1678" s="1"/>
  <c r="G1614"/>
  <c r="G1550"/>
  <c r="I1550" s="1"/>
  <c r="G1486"/>
  <c r="I1486" s="1"/>
  <c r="G1422"/>
  <c r="I1422" s="1"/>
  <c r="G1358"/>
  <c r="G1347"/>
  <c r="G1200"/>
  <c r="I1200" s="1"/>
  <c r="G1083"/>
  <c r="J1083" s="1"/>
  <c r="G1068"/>
  <c r="G994"/>
  <c r="G896"/>
  <c r="J896" s="1"/>
  <c r="G865"/>
  <c r="J865" s="1"/>
  <c r="G588"/>
  <c r="J588" s="1"/>
  <c r="G396"/>
  <c r="I396" s="1"/>
  <c r="I140"/>
  <c r="G1672"/>
  <c r="G1656"/>
  <c r="I1656" s="1"/>
  <c r="G1640"/>
  <c r="I1640" s="1"/>
  <c r="G1624"/>
  <c r="I1624" s="1"/>
  <c r="G1608"/>
  <c r="I1608" s="1"/>
  <c r="G1592"/>
  <c r="I1592" s="1"/>
  <c r="G1576"/>
  <c r="I1576" s="1"/>
  <c r="G1560"/>
  <c r="I1560" s="1"/>
  <c r="G1544"/>
  <c r="G1528"/>
  <c r="I1528" s="1"/>
  <c r="G1512"/>
  <c r="I1512" s="1"/>
  <c r="G1496"/>
  <c r="I1496" s="1"/>
  <c r="G1480"/>
  <c r="I1480" s="1"/>
  <c r="G1464"/>
  <c r="I1464" s="1"/>
  <c r="G1448"/>
  <c r="I1448" s="1"/>
  <c r="G1432"/>
  <c r="I1432" s="1"/>
  <c r="G1416"/>
  <c r="I1416" s="1"/>
  <c r="G1400"/>
  <c r="I1400" s="1"/>
  <c r="G1384"/>
  <c r="I1384" s="1"/>
  <c r="G1368"/>
  <c r="I1368" s="1"/>
  <c r="G1335"/>
  <c r="I1335" s="1"/>
  <c r="G1303"/>
  <c r="I1303" s="1"/>
  <c r="G1271"/>
  <c r="I1271" s="1"/>
  <c r="G1239"/>
  <c r="I1239" s="1"/>
  <c r="G1225"/>
  <c r="J1225" s="1"/>
  <c r="G1198"/>
  <c r="J1198" s="1"/>
  <c r="G1166"/>
  <c r="I1166" s="1"/>
  <c r="G1134"/>
  <c r="I1134" s="1"/>
  <c r="G1102"/>
  <c r="J1102" s="1"/>
  <c r="G1052"/>
  <c r="J1052" s="1"/>
  <c r="G988"/>
  <c r="J988" s="1"/>
  <c r="G920"/>
  <c r="J920" s="1"/>
  <c r="G785"/>
  <c r="J785" s="1"/>
  <c r="G721"/>
  <c r="I721" s="1"/>
  <c r="G665"/>
  <c r="I665" s="1"/>
  <c r="G638"/>
  <c r="I638" s="1"/>
  <c r="G606"/>
  <c r="J606" s="1"/>
  <c r="G574"/>
  <c r="I574" s="1"/>
  <c r="G542"/>
  <c r="I542" s="1"/>
  <c r="G494"/>
  <c r="J494" s="1"/>
  <c r="G430"/>
  <c r="J430" s="1"/>
  <c r="G366"/>
  <c r="J366" s="1"/>
  <c r="G302"/>
  <c r="J302" s="1"/>
  <c r="G238"/>
  <c r="J238" s="1"/>
  <c r="I174"/>
  <c r="I110"/>
  <c r="G637"/>
  <c r="J637" s="1"/>
  <c r="G639"/>
  <c r="J639" s="1"/>
  <c r="G641"/>
  <c r="I641" s="1"/>
  <c r="G643"/>
  <c r="G650"/>
  <c r="G652"/>
  <c r="J652" s="1"/>
  <c r="G654"/>
  <c r="J654" s="1"/>
  <c r="G656"/>
  <c r="J656" s="1"/>
  <c r="G658"/>
  <c r="J658" s="1"/>
  <c r="G660"/>
  <c r="J660" s="1"/>
  <c r="G662"/>
  <c r="J662" s="1"/>
  <c r="G664"/>
  <c r="G666"/>
  <c r="J666" s="1"/>
  <c r="G668"/>
  <c r="J668" s="1"/>
  <c r="G670"/>
  <c r="J670" s="1"/>
  <c r="G672"/>
  <c r="J672" s="1"/>
  <c r="G674"/>
  <c r="J674" s="1"/>
  <c r="G676"/>
  <c r="J676" s="1"/>
  <c r="G678"/>
  <c r="J678" s="1"/>
  <c r="G680"/>
  <c r="G682"/>
  <c r="J682" s="1"/>
  <c r="G684"/>
  <c r="J684" s="1"/>
  <c r="G686"/>
  <c r="I686" s="1"/>
  <c r="G688"/>
  <c r="J688" s="1"/>
  <c r="G690"/>
  <c r="J690" s="1"/>
  <c r="G692"/>
  <c r="J692" s="1"/>
  <c r="G694"/>
  <c r="J694" s="1"/>
  <c r="G696"/>
  <c r="G701"/>
  <c r="J701" s="1"/>
  <c r="G703"/>
  <c r="J703" s="1"/>
  <c r="G705"/>
  <c r="I705" s="1"/>
  <c r="G707"/>
  <c r="G714"/>
  <c r="J714" s="1"/>
  <c r="G716"/>
  <c r="J716" s="1"/>
  <c r="G718"/>
  <c r="J718" s="1"/>
  <c r="G720"/>
  <c r="J720" s="1"/>
  <c r="G722"/>
  <c r="J722" s="1"/>
  <c r="G724"/>
  <c r="J724" s="1"/>
  <c r="G726"/>
  <c r="J726" s="1"/>
  <c r="G728"/>
  <c r="J728" s="1"/>
  <c r="G730"/>
  <c r="J730" s="1"/>
  <c r="G732"/>
  <c r="J732" s="1"/>
  <c r="G734"/>
  <c r="I734" s="1"/>
  <c r="G736"/>
  <c r="G738"/>
  <c r="J738" s="1"/>
  <c r="G740"/>
  <c r="J740" s="1"/>
  <c r="G742"/>
  <c r="J742" s="1"/>
  <c r="G744"/>
  <c r="J744" s="1"/>
  <c r="G746"/>
  <c r="J746" s="1"/>
  <c r="G748"/>
  <c r="J748" s="1"/>
  <c r="G750"/>
  <c r="J750" s="1"/>
  <c r="G752"/>
  <c r="J752" s="1"/>
  <c r="G754"/>
  <c r="J754" s="1"/>
  <c r="G756"/>
  <c r="J756" s="1"/>
  <c r="G758"/>
  <c r="J758" s="1"/>
  <c r="G760"/>
  <c r="G765"/>
  <c r="I765" s="1"/>
  <c r="G767"/>
  <c r="J767" s="1"/>
  <c r="G769"/>
  <c r="I769" s="1"/>
  <c r="G771"/>
  <c r="G778"/>
  <c r="G780"/>
  <c r="J780" s="1"/>
  <c r="G782"/>
  <c r="J782" s="1"/>
  <c r="G784"/>
  <c r="J784" s="1"/>
  <c r="G786"/>
  <c r="J786" s="1"/>
  <c r="G788"/>
  <c r="J788" s="1"/>
  <c r="G790"/>
  <c r="J790" s="1"/>
  <c r="G792"/>
  <c r="G794"/>
  <c r="J794" s="1"/>
  <c r="G796"/>
  <c r="J796" s="1"/>
  <c r="G798"/>
  <c r="G800"/>
  <c r="J800" s="1"/>
  <c r="G802"/>
  <c r="J802" s="1"/>
  <c r="G804"/>
  <c r="J804" s="1"/>
  <c r="G806"/>
  <c r="J806" s="1"/>
  <c r="G808"/>
  <c r="J808" s="1"/>
  <c r="G810"/>
  <c r="G812"/>
  <c r="J812" s="1"/>
  <c r="G814"/>
  <c r="I814" s="1"/>
  <c r="G816"/>
  <c r="J816" s="1"/>
  <c r="G818"/>
  <c r="J818" s="1"/>
  <c r="G820"/>
  <c r="J820" s="1"/>
  <c r="G822"/>
  <c r="G831"/>
  <c r="J831" s="1"/>
  <c r="G833"/>
  <c r="J833" s="1"/>
  <c r="G835"/>
  <c r="J835" s="1"/>
  <c r="G837"/>
  <c r="G840"/>
  <c r="J840" s="1"/>
  <c r="G842"/>
  <c r="G844"/>
  <c r="J844" s="1"/>
  <c r="G846"/>
  <c r="J846" s="1"/>
  <c r="G848"/>
  <c r="J848" s="1"/>
  <c r="G850"/>
  <c r="J850" s="1"/>
  <c r="G852"/>
  <c r="J852" s="1"/>
  <c r="G854"/>
  <c r="J854" s="1"/>
  <c r="G856"/>
  <c r="G858"/>
  <c r="J858" s="1"/>
  <c r="G860"/>
  <c r="J860" s="1"/>
  <c r="G862"/>
  <c r="I862" s="1"/>
  <c r="G864"/>
  <c r="J864" s="1"/>
  <c r="G866"/>
  <c r="J866" s="1"/>
  <c r="G868"/>
  <c r="J868" s="1"/>
  <c r="G870"/>
  <c r="J870" s="1"/>
  <c r="G872"/>
  <c r="J872" s="1"/>
  <c r="G874"/>
  <c r="G876"/>
  <c r="J876" s="1"/>
  <c r="G878"/>
  <c r="J878" s="1"/>
  <c r="G880"/>
  <c r="J880" s="1"/>
  <c r="G882"/>
  <c r="J882" s="1"/>
  <c r="G884"/>
  <c r="J884" s="1"/>
  <c r="G886"/>
  <c r="G895"/>
  <c r="J895" s="1"/>
  <c r="G897"/>
  <c r="J897" s="1"/>
  <c r="G899"/>
  <c r="J899" s="1"/>
  <c r="J15"/>
  <c r="B47" i="10" s="1"/>
  <c r="I17" i="1"/>
  <c r="B52" i="10" s="1"/>
  <c r="J19" i="1"/>
  <c r="I21"/>
  <c r="J23"/>
  <c r="I25"/>
  <c r="J27"/>
  <c r="I29"/>
  <c r="J31"/>
  <c r="I33"/>
  <c r="J35"/>
  <c r="I37"/>
  <c r="J39"/>
  <c r="I41"/>
  <c r="J43"/>
  <c r="I45"/>
  <c r="J47"/>
  <c r="I49"/>
  <c r="J51"/>
  <c r="I53"/>
  <c r="J55"/>
  <c r="I57"/>
  <c r="J59"/>
  <c r="I61"/>
  <c r="J63"/>
  <c r="I65"/>
  <c r="J67"/>
  <c r="I69"/>
  <c r="J71"/>
  <c r="I73"/>
  <c r="J75"/>
  <c r="I77"/>
  <c r="J79"/>
  <c r="I81"/>
  <c r="I83"/>
  <c r="I85"/>
  <c r="J87"/>
  <c r="I89"/>
  <c r="I91"/>
  <c r="I93"/>
  <c r="J95"/>
  <c r="I97"/>
  <c r="J99"/>
  <c r="I101"/>
  <c r="J103"/>
  <c r="I105"/>
  <c r="I107"/>
  <c r="I109"/>
  <c r="J111"/>
  <c r="I113"/>
  <c r="I115"/>
  <c r="I117"/>
  <c r="J119"/>
  <c r="I121"/>
  <c r="I123"/>
  <c r="I125"/>
  <c r="J127"/>
  <c r="I129"/>
  <c r="I131"/>
  <c r="I133"/>
  <c r="J135"/>
  <c r="I137"/>
  <c r="J139"/>
  <c r="I141"/>
  <c r="J143"/>
  <c r="I145"/>
  <c r="J147"/>
  <c r="I149"/>
  <c r="J151"/>
  <c r="I153"/>
  <c r="J155"/>
  <c r="I157"/>
  <c r="J159"/>
  <c r="I161"/>
  <c r="J163"/>
  <c r="I165"/>
  <c r="J167"/>
  <c r="I169"/>
  <c r="J171"/>
  <c r="I173"/>
  <c r="J175"/>
  <c r="G177"/>
  <c r="I177" s="1"/>
  <c r="G179"/>
  <c r="J179" s="1"/>
  <c r="G181"/>
  <c r="I181" s="1"/>
  <c r="G183"/>
  <c r="J183" s="1"/>
  <c r="G185"/>
  <c r="I185" s="1"/>
  <c r="G187"/>
  <c r="J187" s="1"/>
  <c r="G189"/>
  <c r="I189" s="1"/>
  <c r="G191"/>
  <c r="J191" s="1"/>
  <c r="G193"/>
  <c r="I193" s="1"/>
  <c r="G195"/>
  <c r="J195" s="1"/>
  <c r="G197"/>
  <c r="I197" s="1"/>
  <c r="G199"/>
  <c r="J199" s="1"/>
  <c r="G201"/>
  <c r="I201" s="1"/>
  <c r="G203"/>
  <c r="I203" s="1"/>
  <c r="G205"/>
  <c r="I205" s="1"/>
  <c r="G207"/>
  <c r="J207" s="1"/>
  <c r="G209"/>
  <c r="I209" s="1"/>
  <c r="G211"/>
  <c r="I211" s="1"/>
  <c r="G213"/>
  <c r="I213" s="1"/>
  <c r="G215"/>
  <c r="J215" s="1"/>
  <c r="G217"/>
  <c r="I217" s="1"/>
  <c r="G219"/>
  <c r="J219" s="1"/>
  <c r="G221"/>
  <c r="I221" s="1"/>
  <c r="G223"/>
  <c r="J223" s="1"/>
  <c r="G225"/>
  <c r="I225" s="1"/>
  <c r="G227"/>
  <c r="I227" s="1"/>
  <c r="G229"/>
  <c r="I229" s="1"/>
  <c r="G231"/>
  <c r="J231" s="1"/>
  <c r="G233"/>
  <c r="I233" s="1"/>
  <c r="G235"/>
  <c r="I235" s="1"/>
  <c r="G237"/>
  <c r="I237" s="1"/>
  <c r="G239"/>
  <c r="G241"/>
  <c r="I241" s="1"/>
  <c r="G243"/>
  <c r="I243" s="1"/>
  <c r="G245"/>
  <c r="I245" s="1"/>
  <c r="G247"/>
  <c r="J247" s="1"/>
  <c r="G249"/>
  <c r="I249" s="1"/>
  <c r="G251"/>
  <c r="I251" s="1"/>
  <c r="G253"/>
  <c r="I253" s="1"/>
  <c r="G255"/>
  <c r="G257"/>
  <c r="I257" s="1"/>
  <c r="G259"/>
  <c r="I259" s="1"/>
  <c r="G261"/>
  <c r="I261" s="1"/>
  <c r="G263"/>
  <c r="J263" s="1"/>
  <c r="G265"/>
  <c r="I265" s="1"/>
  <c r="G267"/>
  <c r="I267" s="1"/>
  <c r="G269"/>
  <c r="I269" s="1"/>
  <c r="G271"/>
  <c r="J271" s="1"/>
  <c r="G273"/>
  <c r="I273" s="1"/>
  <c r="G275"/>
  <c r="J275" s="1"/>
  <c r="G277"/>
  <c r="J277" s="1"/>
  <c r="G279"/>
  <c r="G281"/>
  <c r="G283"/>
  <c r="J283" s="1"/>
  <c r="G285"/>
  <c r="J285" s="1"/>
  <c r="G287"/>
  <c r="I287" s="1"/>
  <c r="G289"/>
  <c r="J289" s="1"/>
  <c r="G291"/>
  <c r="J291" s="1"/>
  <c r="G293"/>
  <c r="J293" s="1"/>
  <c r="G295"/>
  <c r="I295" s="1"/>
  <c r="G297"/>
  <c r="J297" s="1"/>
  <c r="G299"/>
  <c r="J299" s="1"/>
  <c r="G301"/>
  <c r="J301" s="1"/>
  <c r="G303"/>
  <c r="G305"/>
  <c r="J305" s="1"/>
  <c r="G307"/>
  <c r="J307" s="1"/>
  <c r="G309"/>
  <c r="J309" s="1"/>
  <c r="G311"/>
  <c r="G313"/>
  <c r="G315"/>
  <c r="J315" s="1"/>
  <c r="G317"/>
  <c r="J317" s="1"/>
  <c r="G319"/>
  <c r="I319" s="1"/>
  <c r="G321"/>
  <c r="J321" s="1"/>
  <c r="G323"/>
  <c r="J323" s="1"/>
  <c r="G325"/>
  <c r="J325" s="1"/>
  <c r="G327"/>
  <c r="I327" s="1"/>
  <c r="G329"/>
  <c r="J329" s="1"/>
  <c r="G331"/>
  <c r="I331" s="1"/>
  <c r="G333"/>
  <c r="J333" s="1"/>
  <c r="G335"/>
  <c r="I335" s="1"/>
  <c r="G337"/>
  <c r="J337" s="1"/>
  <c r="G339"/>
  <c r="J339" s="1"/>
  <c r="G341"/>
  <c r="J341" s="1"/>
  <c r="G343"/>
  <c r="G345"/>
  <c r="G347"/>
  <c r="J347" s="1"/>
  <c r="G349"/>
  <c r="J349" s="1"/>
  <c r="G351"/>
  <c r="J351" s="1"/>
  <c r="G353"/>
  <c r="J353" s="1"/>
  <c r="G355"/>
  <c r="J355" s="1"/>
  <c r="G357"/>
  <c r="J357" s="1"/>
  <c r="G359"/>
  <c r="J359" s="1"/>
  <c r="G361"/>
  <c r="J361" s="1"/>
  <c r="G363"/>
  <c r="I363" s="1"/>
  <c r="G365"/>
  <c r="J365" s="1"/>
  <c r="G367"/>
  <c r="J367" s="1"/>
  <c r="G369"/>
  <c r="J369" s="1"/>
  <c r="G371"/>
  <c r="I371" s="1"/>
  <c r="G373"/>
  <c r="J373" s="1"/>
  <c r="G375"/>
  <c r="G377"/>
  <c r="J377" s="1"/>
  <c r="G379"/>
  <c r="I379" s="1"/>
  <c r="G381"/>
  <c r="J381" s="1"/>
  <c r="G383"/>
  <c r="I383" s="1"/>
  <c r="G385"/>
  <c r="I385" s="1"/>
  <c r="G387"/>
  <c r="J387" s="1"/>
  <c r="G389"/>
  <c r="J389" s="1"/>
  <c r="G391"/>
  <c r="I391" s="1"/>
  <c r="G393"/>
  <c r="G395"/>
  <c r="J395" s="1"/>
  <c r="G397"/>
  <c r="J397" s="1"/>
  <c r="G399"/>
  <c r="I399" s="1"/>
  <c r="G401"/>
  <c r="I401" s="1"/>
  <c r="G403"/>
  <c r="J403" s="1"/>
  <c r="G405"/>
  <c r="J405" s="1"/>
  <c r="G407"/>
  <c r="I407" s="1"/>
  <c r="G409"/>
  <c r="I409" s="1"/>
  <c r="G411"/>
  <c r="J411" s="1"/>
  <c r="G413"/>
  <c r="J413" s="1"/>
  <c r="G415"/>
  <c r="I415" s="1"/>
  <c r="G417"/>
  <c r="I417" s="1"/>
  <c r="G419"/>
  <c r="J419" s="1"/>
  <c r="G421"/>
  <c r="J421" s="1"/>
  <c r="G423"/>
  <c r="I423" s="1"/>
  <c r="G425"/>
  <c r="G427"/>
  <c r="J427" s="1"/>
  <c r="G429"/>
  <c r="J429" s="1"/>
  <c r="G431"/>
  <c r="I431" s="1"/>
  <c r="G433"/>
  <c r="G435"/>
  <c r="I435" s="1"/>
  <c r="G437"/>
  <c r="J437" s="1"/>
  <c r="G439"/>
  <c r="I439" s="1"/>
  <c r="G441"/>
  <c r="I441" s="1"/>
  <c r="G443"/>
  <c r="J443" s="1"/>
  <c r="G445"/>
  <c r="J445" s="1"/>
  <c r="G447"/>
  <c r="I447" s="1"/>
  <c r="G449"/>
  <c r="I449" s="1"/>
  <c r="G451"/>
  <c r="J451" s="1"/>
  <c r="G453"/>
  <c r="J453" s="1"/>
  <c r="G455"/>
  <c r="J455" s="1"/>
  <c r="G457"/>
  <c r="I457" s="1"/>
  <c r="G459"/>
  <c r="I459" s="1"/>
  <c r="G461"/>
  <c r="J461" s="1"/>
  <c r="G463"/>
  <c r="J463" s="1"/>
  <c r="G465"/>
  <c r="I465" s="1"/>
  <c r="G467"/>
  <c r="J467" s="1"/>
  <c r="G469"/>
  <c r="J469" s="1"/>
  <c r="G471"/>
  <c r="G473"/>
  <c r="G475"/>
  <c r="I475" s="1"/>
  <c r="G477"/>
  <c r="J477" s="1"/>
  <c r="G479"/>
  <c r="J479" s="1"/>
  <c r="G481"/>
  <c r="I481" s="1"/>
  <c r="G483"/>
  <c r="J483" s="1"/>
  <c r="G485"/>
  <c r="J485" s="1"/>
  <c r="G487"/>
  <c r="J487" s="1"/>
  <c r="G489"/>
  <c r="I489" s="1"/>
  <c r="G491"/>
  <c r="I491" s="1"/>
  <c r="G493"/>
  <c r="J493" s="1"/>
  <c r="G495"/>
  <c r="J495" s="1"/>
  <c r="G497"/>
  <c r="I497" s="1"/>
  <c r="G499"/>
  <c r="I499" s="1"/>
  <c r="G501"/>
  <c r="J501" s="1"/>
  <c r="G503"/>
  <c r="G505"/>
  <c r="G507"/>
  <c r="I507" s="1"/>
  <c r="G509"/>
  <c r="J509" s="1"/>
  <c r="G511"/>
  <c r="I511" s="1"/>
  <c r="G513"/>
  <c r="J513" s="1"/>
  <c r="G515"/>
  <c r="I515" s="1"/>
  <c r="G517"/>
  <c r="J517" s="1"/>
  <c r="G519"/>
  <c r="G521"/>
  <c r="J521" s="1"/>
  <c r="G523"/>
  <c r="J523" s="1"/>
  <c r="G525"/>
  <c r="J525" s="1"/>
  <c r="I16"/>
  <c r="B49" i="10" s="1"/>
  <c r="I24" i="1"/>
  <c r="I32"/>
  <c r="I40"/>
  <c r="J48"/>
  <c r="I56"/>
  <c r="J64"/>
  <c r="I72"/>
  <c r="I80"/>
  <c r="I88"/>
  <c r="J96"/>
  <c r="J104"/>
  <c r="I112"/>
  <c r="J128"/>
  <c r="I136"/>
  <c r="J144"/>
  <c r="J160"/>
  <c r="J168"/>
  <c r="J176"/>
  <c r="G184"/>
  <c r="I184" s="1"/>
  <c r="G192"/>
  <c r="J192" s="1"/>
  <c r="G200"/>
  <c r="J200" s="1"/>
  <c r="G208"/>
  <c r="J208" s="1"/>
  <c r="G216"/>
  <c r="I216" s="1"/>
  <c r="G224"/>
  <c r="I224" s="1"/>
  <c r="G232"/>
  <c r="J232" s="1"/>
  <c r="G240"/>
  <c r="J240" s="1"/>
  <c r="G248"/>
  <c r="I248" s="1"/>
  <c r="G256"/>
  <c r="I256" s="1"/>
  <c r="G264"/>
  <c r="J264" s="1"/>
  <c r="G272"/>
  <c r="I272" s="1"/>
  <c r="G280"/>
  <c r="I280" s="1"/>
  <c r="G288"/>
  <c r="I288" s="1"/>
  <c r="G296"/>
  <c r="J296" s="1"/>
  <c r="G304"/>
  <c r="I304" s="1"/>
  <c r="G312"/>
  <c r="G320"/>
  <c r="I320" s="1"/>
  <c r="G328"/>
  <c r="J328" s="1"/>
  <c r="G336"/>
  <c r="I336" s="1"/>
  <c r="G344"/>
  <c r="I344" s="1"/>
  <c r="G352"/>
  <c r="I352" s="1"/>
  <c r="G360"/>
  <c r="J360" s="1"/>
  <c r="G368"/>
  <c r="I368" s="1"/>
  <c r="G376"/>
  <c r="I376" s="1"/>
  <c r="G384"/>
  <c r="I384" s="1"/>
  <c r="G392"/>
  <c r="J392" s="1"/>
  <c r="G400"/>
  <c r="I400" s="1"/>
  <c r="G408"/>
  <c r="I408" s="1"/>
  <c r="G416"/>
  <c r="I416" s="1"/>
  <c r="G424"/>
  <c r="I424" s="1"/>
  <c r="G432"/>
  <c r="I432" s="1"/>
  <c r="G440"/>
  <c r="G448"/>
  <c r="J448" s="1"/>
  <c r="G456"/>
  <c r="I456" s="1"/>
  <c r="G464"/>
  <c r="J464" s="1"/>
  <c r="G472"/>
  <c r="I472" s="1"/>
  <c r="G480"/>
  <c r="J480" s="1"/>
  <c r="G488"/>
  <c r="I488" s="1"/>
  <c r="G496"/>
  <c r="J496" s="1"/>
  <c r="G504"/>
  <c r="I504" s="1"/>
  <c r="G512"/>
  <c r="J512" s="1"/>
  <c r="G520"/>
  <c r="I520" s="1"/>
  <c r="G640"/>
  <c r="J640" s="1"/>
  <c r="G653"/>
  <c r="I653" s="1"/>
  <c r="G661"/>
  <c r="J661" s="1"/>
  <c r="G669"/>
  <c r="J669" s="1"/>
  <c r="G677"/>
  <c r="I677" s="1"/>
  <c r="G685"/>
  <c r="I685" s="1"/>
  <c r="G693"/>
  <c r="J693" s="1"/>
  <c r="G704"/>
  <c r="J704" s="1"/>
  <c r="G717"/>
  <c r="I717" s="1"/>
  <c r="G725"/>
  <c r="J725" s="1"/>
  <c r="G733"/>
  <c r="I733" s="1"/>
  <c r="G741"/>
  <c r="J741" s="1"/>
  <c r="G749"/>
  <c r="J749" s="1"/>
  <c r="G757"/>
  <c r="G768"/>
  <c r="J768" s="1"/>
  <c r="G781"/>
  <c r="J781" s="1"/>
  <c r="G789"/>
  <c r="J789" s="1"/>
  <c r="G797"/>
  <c r="G805"/>
  <c r="I805" s="1"/>
  <c r="G813"/>
  <c r="J813" s="1"/>
  <c r="G821"/>
  <c r="J821" s="1"/>
  <c r="G823"/>
  <c r="J823" s="1"/>
  <c r="G825"/>
  <c r="J825" s="1"/>
  <c r="G827"/>
  <c r="J827" s="1"/>
  <c r="G829"/>
  <c r="G836"/>
  <c r="G838"/>
  <c r="G845"/>
  <c r="J845" s="1"/>
  <c r="G853"/>
  <c r="J853" s="1"/>
  <c r="G861"/>
  <c r="I861" s="1"/>
  <c r="G869"/>
  <c r="J869" s="1"/>
  <c r="G877"/>
  <c r="G885"/>
  <c r="I885" s="1"/>
  <c r="G887"/>
  <c r="J887" s="1"/>
  <c r="G889"/>
  <c r="J889" s="1"/>
  <c r="G891"/>
  <c r="J891" s="1"/>
  <c r="G893"/>
  <c r="G900"/>
  <c r="G903"/>
  <c r="G905"/>
  <c r="J905" s="1"/>
  <c r="G907"/>
  <c r="J907" s="1"/>
  <c r="G909"/>
  <c r="I909" s="1"/>
  <c r="G911"/>
  <c r="J911" s="1"/>
  <c r="G913"/>
  <c r="J913" s="1"/>
  <c r="G915"/>
  <c r="J915" s="1"/>
  <c r="G917"/>
  <c r="J917" s="1"/>
  <c r="G919"/>
  <c r="J919" s="1"/>
  <c r="G921"/>
  <c r="J921" s="1"/>
  <c r="G923"/>
  <c r="J923" s="1"/>
  <c r="G925"/>
  <c r="G927"/>
  <c r="J927" s="1"/>
  <c r="G929"/>
  <c r="J929" s="1"/>
  <c r="G931"/>
  <c r="J931" s="1"/>
  <c r="G933"/>
  <c r="G935"/>
  <c r="G937"/>
  <c r="J937" s="1"/>
  <c r="G939"/>
  <c r="G941"/>
  <c r="J941" s="1"/>
  <c r="G943"/>
  <c r="J943" s="1"/>
  <c r="G945"/>
  <c r="J945" s="1"/>
  <c r="G947"/>
  <c r="J947" s="1"/>
  <c r="G949"/>
  <c r="J949" s="1"/>
  <c r="G958"/>
  <c r="G960"/>
  <c r="J960" s="1"/>
  <c r="G962"/>
  <c r="J962" s="1"/>
  <c r="G964"/>
  <c r="J964" s="1"/>
  <c r="G967"/>
  <c r="J967" s="1"/>
  <c r="G969"/>
  <c r="J969" s="1"/>
  <c r="G971"/>
  <c r="J971" s="1"/>
  <c r="G973"/>
  <c r="I973" s="1"/>
  <c r="G975"/>
  <c r="J975" s="1"/>
  <c r="G977"/>
  <c r="J977" s="1"/>
  <c r="G979"/>
  <c r="J979" s="1"/>
  <c r="G981"/>
  <c r="J981" s="1"/>
  <c r="G983"/>
  <c r="J983" s="1"/>
  <c r="G985"/>
  <c r="J985" s="1"/>
  <c r="G987"/>
  <c r="J987" s="1"/>
  <c r="G989"/>
  <c r="G991"/>
  <c r="G993"/>
  <c r="J993" s="1"/>
  <c r="G995"/>
  <c r="J995" s="1"/>
  <c r="G997"/>
  <c r="G999"/>
  <c r="J999" s="1"/>
  <c r="G1001"/>
  <c r="J1001" s="1"/>
  <c r="G1003"/>
  <c r="J1003" s="1"/>
  <c r="G1005"/>
  <c r="J1005" s="1"/>
  <c r="G1007"/>
  <c r="J1007" s="1"/>
  <c r="G1009"/>
  <c r="J1009" s="1"/>
  <c r="G1011"/>
  <c r="J1011" s="1"/>
  <c r="G1013"/>
  <c r="G1022"/>
  <c r="G1024"/>
  <c r="J1024" s="1"/>
  <c r="G1026"/>
  <c r="J1026" s="1"/>
  <c r="G1028"/>
  <c r="J1028" s="1"/>
  <c r="G1031"/>
  <c r="J1031" s="1"/>
  <c r="G1033"/>
  <c r="J1033" s="1"/>
  <c r="G1035"/>
  <c r="G1037"/>
  <c r="J1037" s="1"/>
  <c r="G1039"/>
  <c r="J1039" s="1"/>
  <c r="G1041"/>
  <c r="J1041" s="1"/>
  <c r="G1043"/>
  <c r="J1043" s="1"/>
  <c r="G1045"/>
  <c r="J1045" s="1"/>
  <c r="G1047"/>
  <c r="G1049"/>
  <c r="J1049" s="1"/>
  <c r="G1051"/>
  <c r="J1051" s="1"/>
  <c r="G1053"/>
  <c r="J1053" s="1"/>
  <c r="G1055"/>
  <c r="J1055" s="1"/>
  <c r="G1057"/>
  <c r="J1057" s="1"/>
  <c r="G1059"/>
  <c r="J1059" s="1"/>
  <c r="G1061"/>
  <c r="I1061" s="1"/>
  <c r="G1063"/>
  <c r="J1063" s="1"/>
  <c r="G1065"/>
  <c r="J1065" s="1"/>
  <c r="G1067"/>
  <c r="J1067" s="1"/>
  <c r="G1069"/>
  <c r="J1069" s="1"/>
  <c r="G1071"/>
  <c r="J1071" s="1"/>
  <c r="G1073"/>
  <c r="G1075"/>
  <c r="J1075" s="1"/>
  <c r="G1077"/>
  <c r="I1077" s="1"/>
  <c r="G1086"/>
  <c r="I1086" s="1"/>
  <c r="G1088"/>
  <c r="J1088" s="1"/>
  <c r="G1090"/>
  <c r="J1090" s="1"/>
  <c r="G1092"/>
  <c r="J1092" s="1"/>
  <c r="G1095"/>
  <c r="J1095" s="1"/>
  <c r="G1097"/>
  <c r="J1097" s="1"/>
  <c r="G1099"/>
  <c r="J1099" s="1"/>
  <c r="G1101"/>
  <c r="J1101" s="1"/>
  <c r="G1103"/>
  <c r="G1105"/>
  <c r="I1105" s="1"/>
  <c r="G1107"/>
  <c r="I1107" s="1"/>
  <c r="G1109"/>
  <c r="G1111"/>
  <c r="I1111" s="1"/>
  <c r="G1113"/>
  <c r="G1115"/>
  <c r="I1115" s="1"/>
  <c r="G1117"/>
  <c r="G1119"/>
  <c r="I1119" s="1"/>
  <c r="G1121"/>
  <c r="I1121" s="1"/>
  <c r="G1123"/>
  <c r="I1123" s="1"/>
  <c r="G1125"/>
  <c r="I1125" s="1"/>
  <c r="G1127"/>
  <c r="G1129"/>
  <c r="G1131"/>
  <c r="J1131" s="1"/>
  <c r="G1133"/>
  <c r="J1133" s="1"/>
  <c r="G1135"/>
  <c r="G1137"/>
  <c r="I1137" s="1"/>
  <c r="G1139"/>
  <c r="I1139" s="1"/>
  <c r="G1141"/>
  <c r="G1143"/>
  <c r="I1143" s="1"/>
  <c r="G1145"/>
  <c r="I1145" s="1"/>
  <c r="G1147"/>
  <c r="I1147" s="1"/>
  <c r="G1149"/>
  <c r="J1149" s="1"/>
  <c r="G1151"/>
  <c r="I1151" s="1"/>
  <c r="G1153"/>
  <c r="I1153" s="1"/>
  <c r="G1155"/>
  <c r="I1155" s="1"/>
  <c r="G1157"/>
  <c r="G1159"/>
  <c r="G1161"/>
  <c r="G1163"/>
  <c r="G1165"/>
  <c r="G1167"/>
  <c r="G1169"/>
  <c r="I1169" s="1"/>
  <c r="G1171"/>
  <c r="I1171" s="1"/>
  <c r="G1173"/>
  <c r="I1173" s="1"/>
  <c r="G1175"/>
  <c r="I1175" s="1"/>
  <c r="G1177"/>
  <c r="G1179"/>
  <c r="G1181"/>
  <c r="J1181" s="1"/>
  <c r="G1183"/>
  <c r="I1183" s="1"/>
  <c r="G1185"/>
  <c r="I1185" s="1"/>
  <c r="G1187"/>
  <c r="I1187" s="1"/>
  <c r="G1189"/>
  <c r="G1191"/>
  <c r="G1193"/>
  <c r="J1193" s="1"/>
  <c r="G1195"/>
  <c r="J1195" s="1"/>
  <c r="G1197"/>
  <c r="J1197" s="1"/>
  <c r="G1199"/>
  <c r="G1201"/>
  <c r="G1203"/>
  <c r="G1205"/>
  <c r="G1207"/>
  <c r="I1207" s="1"/>
  <c r="G1209"/>
  <c r="G1211"/>
  <c r="I1211" s="1"/>
  <c r="G1213"/>
  <c r="G1215"/>
  <c r="I1215" s="1"/>
  <c r="G1217"/>
  <c r="G1219"/>
  <c r="I1219" s="1"/>
  <c r="J18"/>
  <c r="J26"/>
  <c r="I34"/>
  <c r="J50"/>
  <c r="J58"/>
  <c r="I66"/>
  <c r="J82"/>
  <c r="I90"/>
  <c r="J98"/>
  <c r="J106"/>
  <c r="J114"/>
  <c r="J122"/>
  <c r="I130"/>
  <c r="J138"/>
  <c r="J146"/>
  <c r="I154"/>
  <c r="J162"/>
  <c r="J170"/>
  <c r="G178"/>
  <c r="J178" s="1"/>
  <c r="G186"/>
  <c r="J186" s="1"/>
  <c r="G194"/>
  <c r="J194" s="1"/>
  <c r="G202"/>
  <c r="G210"/>
  <c r="J210" s="1"/>
  <c r="G218"/>
  <c r="I218" s="1"/>
  <c r="G226"/>
  <c r="J226" s="1"/>
  <c r="G234"/>
  <c r="J234" s="1"/>
  <c r="G242"/>
  <c r="J242" s="1"/>
  <c r="G250"/>
  <c r="J250" s="1"/>
  <c r="G258"/>
  <c r="J258" s="1"/>
  <c r="G266"/>
  <c r="J266" s="1"/>
  <c r="G274"/>
  <c r="G282"/>
  <c r="J282" s="1"/>
  <c r="G290"/>
  <c r="J290" s="1"/>
  <c r="G298"/>
  <c r="J298" s="1"/>
  <c r="G306"/>
  <c r="J306" s="1"/>
  <c r="G314"/>
  <c r="I314" s="1"/>
  <c r="G322"/>
  <c r="J322" s="1"/>
  <c r="G330"/>
  <c r="J330" s="1"/>
  <c r="G338"/>
  <c r="J338" s="1"/>
  <c r="G346"/>
  <c r="J346" s="1"/>
  <c r="G354"/>
  <c r="J354" s="1"/>
  <c r="G362"/>
  <c r="J362" s="1"/>
  <c r="G370"/>
  <c r="J370" s="1"/>
  <c r="G378"/>
  <c r="J378" s="1"/>
  <c r="G386"/>
  <c r="J386" s="1"/>
  <c r="G394"/>
  <c r="J394" s="1"/>
  <c r="G402"/>
  <c r="G410"/>
  <c r="J410" s="1"/>
  <c r="G418"/>
  <c r="I418" s="1"/>
  <c r="G426"/>
  <c r="J426" s="1"/>
  <c r="G434"/>
  <c r="J434" s="1"/>
  <c r="G442"/>
  <c r="J442" s="1"/>
  <c r="G450"/>
  <c r="I450" s="1"/>
  <c r="G458"/>
  <c r="J458" s="1"/>
  <c r="G466"/>
  <c r="J466" s="1"/>
  <c r="G474"/>
  <c r="J474" s="1"/>
  <c r="G482"/>
  <c r="I482" s="1"/>
  <c r="G490"/>
  <c r="J490" s="1"/>
  <c r="G498"/>
  <c r="G506"/>
  <c r="J506" s="1"/>
  <c r="G514"/>
  <c r="I514" s="1"/>
  <c r="G522"/>
  <c r="G527"/>
  <c r="J527" s="1"/>
  <c r="G529"/>
  <c r="I529" s="1"/>
  <c r="G531"/>
  <c r="J531" s="1"/>
  <c r="G533"/>
  <c r="J533" s="1"/>
  <c r="G535"/>
  <c r="J535" s="1"/>
  <c r="G537"/>
  <c r="I537" s="1"/>
  <c r="G539"/>
  <c r="J539" s="1"/>
  <c r="G541"/>
  <c r="I541" s="1"/>
  <c r="G543"/>
  <c r="J543" s="1"/>
  <c r="G545"/>
  <c r="J545" s="1"/>
  <c r="G547"/>
  <c r="J547" s="1"/>
  <c r="G549"/>
  <c r="J549" s="1"/>
  <c r="G551"/>
  <c r="J551" s="1"/>
  <c r="G553"/>
  <c r="I553" s="1"/>
  <c r="G555"/>
  <c r="J555" s="1"/>
  <c r="G557"/>
  <c r="I557" s="1"/>
  <c r="G559"/>
  <c r="J559" s="1"/>
  <c r="G561"/>
  <c r="J561" s="1"/>
  <c r="G563"/>
  <c r="J563" s="1"/>
  <c r="G565"/>
  <c r="J565" s="1"/>
  <c r="G567"/>
  <c r="J567" s="1"/>
  <c r="G569"/>
  <c r="I569" s="1"/>
  <c r="G571"/>
  <c r="J571" s="1"/>
  <c r="G573"/>
  <c r="I573" s="1"/>
  <c r="G575"/>
  <c r="J575" s="1"/>
  <c r="G577"/>
  <c r="I577" s="1"/>
  <c r="G579"/>
  <c r="J579" s="1"/>
  <c r="G581"/>
  <c r="J581" s="1"/>
  <c r="G583"/>
  <c r="G585"/>
  <c r="I585" s="1"/>
  <c r="G587"/>
  <c r="J587" s="1"/>
  <c r="G589"/>
  <c r="I589" s="1"/>
  <c r="G591"/>
  <c r="J591" s="1"/>
  <c r="G593"/>
  <c r="I593" s="1"/>
  <c r="G595"/>
  <c r="J595" s="1"/>
  <c r="G597"/>
  <c r="J597" s="1"/>
  <c r="G599"/>
  <c r="J599" s="1"/>
  <c r="G601"/>
  <c r="I601" s="1"/>
  <c r="G603"/>
  <c r="J603" s="1"/>
  <c r="G605"/>
  <c r="I605" s="1"/>
  <c r="G607"/>
  <c r="J607" s="1"/>
  <c r="G609"/>
  <c r="J609" s="1"/>
  <c r="G611"/>
  <c r="J611" s="1"/>
  <c r="G613"/>
  <c r="J613" s="1"/>
  <c r="G615"/>
  <c r="J615" s="1"/>
  <c r="G617"/>
  <c r="I617" s="1"/>
  <c r="G619"/>
  <c r="J619" s="1"/>
  <c r="G621"/>
  <c r="I621" s="1"/>
  <c r="G623"/>
  <c r="J623" s="1"/>
  <c r="G625"/>
  <c r="J625" s="1"/>
  <c r="G627"/>
  <c r="J627" s="1"/>
  <c r="G629"/>
  <c r="J629" s="1"/>
  <c r="G631"/>
  <c r="J631" s="1"/>
  <c r="G633"/>
  <c r="I633" s="1"/>
  <c r="G635"/>
  <c r="G642"/>
  <c r="J642" s="1"/>
  <c r="G644"/>
  <c r="G646"/>
  <c r="J646" s="1"/>
  <c r="G648"/>
  <c r="G655"/>
  <c r="J655" s="1"/>
  <c r="G663"/>
  <c r="J663" s="1"/>
  <c r="G671"/>
  <c r="J671" s="1"/>
  <c r="G679"/>
  <c r="G687"/>
  <c r="J687" s="1"/>
  <c r="G695"/>
  <c r="J695" s="1"/>
  <c r="G697"/>
  <c r="J697" s="1"/>
  <c r="G699"/>
  <c r="G706"/>
  <c r="J706" s="1"/>
  <c r="G708"/>
  <c r="G710"/>
  <c r="J710" s="1"/>
  <c r="G712"/>
  <c r="G719"/>
  <c r="J719" s="1"/>
  <c r="G727"/>
  <c r="J727" s="1"/>
  <c r="G735"/>
  <c r="J735" s="1"/>
  <c r="G743"/>
  <c r="J743" s="1"/>
  <c r="G751"/>
  <c r="J751" s="1"/>
  <c r="G759"/>
  <c r="J759" s="1"/>
  <c r="G761"/>
  <c r="J761" s="1"/>
  <c r="G763"/>
  <c r="G770"/>
  <c r="J770" s="1"/>
  <c r="G772"/>
  <c r="J772" s="1"/>
  <c r="G774"/>
  <c r="J774" s="1"/>
  <c r="G776"/>
  <c r="G783"/>
  <c r="J783" s="1"/>
  <c r="G791"/>
  <c r="G799"/>
  <c r="J799" s="1"/>
  <c r="G807"/>
  <c r="J807" s="1"/>
  <c r="G815"/>
  <c r="J815" s="1"/>
  <c r="G830"/>
  <c r="G839"/>
  <c r="J839" s="1"/>
  <c r="G847"/>
  <c r="J847" s="1"/>
  <c r="G855"/>
  <c r="J855" s="1"/>
  <c r="G863"/>
  <c r="J863" s="1"/>
  <c r="G871"/>
  <c r="J871" s="1"/>
  <c r="G879"/>
  <c r="J879" s="1"/>
  <c r="G894"/>
  <c r="J894" s="1"/>
  <c r="G952"/>
  <c r="J952" s="1"/>
  <c r="G954"/>
  <c r="J954" s="1"/>
  <c r="G956"/>
  <c r="J956" s="1"/>
  <c r="G1016"/>
  <c r="J1016" s="1"/>
  <c r="G1018"/>
  <c r="J1018" s="1"/>
  <c r="G1020"/>
  <c r="J1020" s="1"/>
  <c r="G1080"/>
  <c r="J1080" s="1"/>
  <c r="G1082"/>
  <c r="J1082" s="1"/>
  <c r="G1084"/>
  <c r="J1084" s="1"/>
  <c r="G1230"/>
  <c r="I1230" s="1"/>
  <c r="G1232"/>
  <c r="I1232" s="1"/>
  <c r="G1234"/>
  <c r="J1234" s="1"/>
  <c r="G1236"/>
  <c r="G1238"/>
  <c r="I1238" s="1"/>
  <c r="G1240"/>
  <c r="I1240" s="1"/>
  <c r="G1242"/>
  <c r="I1242" s="1"/>
  <c r="G1244"/>
  <c r="I1244" s="1"/>
  <c r="G1246"/>
  <c r="J1246" s="1"/>
  <c r="G1248"/>
  <c r="G1250"/>
  <c r="I1250" s="1"/>
  <c r="G1252"/>
  <c r="I1252" s="1"/>
  <c r="G1254"/>
  <c r="I1254" s="1"/>
  <c r="G1256"/>
  <c r="G1258"/>
  <c r="G1260"/>
  <c r="I1260" s="1"/>
  <c r="G1262"/>
  <c r="I1262" s="1"/>
  <c r="G1264"/>
  <c r="I1264" s="1"/>
  <c r="G1266"/>
  <c r="J1266" s="1"/>
  <c r="G1268"/>
  <c r="I1268" s="1"/>
  <c r="G1270"/>
  <c r="I1270" s="1"/>
  <c r="G1272"/>
  <c r="I1272" s="1"/>
  <c r="G1274"/>
  <c r="I1274" s="1"/>
  <c r="G1276"/>
  <c r="I1276" s="1"/>
  <c r="G1278"/>
  <c r="J1278" s="1"/>
  <c r="G1280"/>
  <c r="G1282"/>
  <c r="I1282" s="1"/>
  <c r="G1284"/>
  <c r="G1286"/>
  <c r="I1286" s="1"/>
  <c r="G1288"/>
  <c r="G1290"/>
  <c r="G1292"/>
  <c r="G1294"/>
  <c r="I1294" s="1"/>
  <c r="G1296"/>
  <c r="I1296" s="1"/>
  <c r="G1298"/>
  <c r="J1298" s="1"/>
  <c r="G1300"/>
  <c r="G1302"/>
  <c r="I1302" s="1"/>
  <c r="G1304"/>
  <c r="I1304" s="1"/>
  <c r="G1306"/>
  <c r="I1306" s="1"/>
  <c r="G1308"/>
  <c r="I1308" s="1"/>
  <c r="G1310"/>
  <c r="J1310" s="1"/>
  <c r="G1312"/>
  <c r="G1314"/>
  <c r="J1314" s="1"/>
  <c r="G1316"/>
  <c r="I1316" s="1"/>
  <c r="G1318"/>
  <c r="I1318" s="1"/>
  <c r="G1320"/>
  <c r="G1322"/>
  <c r="I1322" s="1"/>
  <c r="G1324"/>
  <c r="J1324" s="1"/>
  <c r="G1326"/>
  <c r="I1326" s="1"/>
  <c r="G1328"/>
  <c r="I1328" s="1"/>
  <c r="G1330"/>
  <c r="I1330" s="1"/>
  <c r="G1332"/>
  <c r="G1334"/>
  <c r="G1336"/>
  <c r="G1338"/>
  <c r="I1338" s="1"/>
  <c r="G1340"/>
  <c r="I1340" s="1"/>
  <c r="J20"/>
  <c r="I36"/>
  <c r="I52"/>
  <c r="J84"/>
  <c r="J100"/>
  <c r="J116"/>
  <c r="I132"/>
  <c r="I148"/>
  <c r="J164"/>
  <c r="G180"/>
  <c r="I180" s="1"/>
  <c r="G196"/>
  <c r="G212"/>
  <c r="J212" s="1"/>
  <c r="G228"/>
  <c r="J228" s="1"/>
  <c r="G244"/>
  <c r="I244" s="1"/>
  <c r="G260"/>
  <c r="I260" s="1"/>
  <c r="G276"/>
  <c r="J276" s="1"/>
  <c r="G292"/>
  <c r="J292" s="1"/>
  <c r="G308"/>
  <c r="J308" s="1"/>
  <c r="G324"/>
  <c r="I324" s="1"/>
  <c r="G340"/>
  <c r="J340" s="1"/>
  <c r="G356"/>
  <c r="J356" s="1"/>
  <c r="G372"/>
  <c r="J372" s="1"/>
  <c r="G388"/>
  <c r="I388" s="1"/>
  <c r="G404"/>
  <c r="J404" s="1"/>
  <c r="G420"/>
  <c r="I420" s="1"/>
  <c r="G436"/>
  <c r="I436" s="1"/>
  <c r="G452"/>
  <c r="I452" s="1"/>
  <c r="G468"/>
  <c r="J468" s="1"/>
  <c r="G484"/>
  <c r="I484" s="1"/>
  <c r="G500"/>
  <c r="I500" s="1"/>
  <c r="G516"/>
  <c r="G528"/>
  <c r="J528" s="1"/>
  <c r="G536"/>
  <c r="I536" s="1"/>
  <c r="G544"/>
  <c r="I544" s="1"/>
  <c r="G552"/>
  <c r="I552" s="1"/>
  <c r="G560"/>
  <c r="J560" s="1"/>
  <c r="G568"/>
  <c r="I568" s="1"/>
  <c r="G576"/>
  <c r="I576" s="1"/>
  <c r="G584"/>
  <c r="I584" s="1"/>
  <c r="G592"/>
  <c r="I592" s="1"/>
  <c r="G600"/>
  <c r="I600" s="1"/>
  <c r="G608"/>
  <c r="I608" s="1"/>
  <c r="G616"/>
  <c r="J616" s="1"/>
  <c r="G624"/>
  <c r="J624" s="1"/>
  <c r="G632"/>
  <c r="I632" s="1"/>
  <c r="G657"/>
  <c r="I657" s="1"/>
  <c r="G673"/>
  <c r="I673" s="1"/>
  <c r="G689"/>
  <c r="I689" s="1"/>
  <c r="G698"/>
  <c r="J698" s="1"/>
  <c r="G700"/>
  <c r="J700" s="1"/>
  <c r="G709"/>
  <c r="I709" s="1"/>
  <c r="G723"/>
  <c r="J723" s="1"/>
  <c r="G739"/>
  <c r="G755"/>
  <c r="I755" s="1"/>
  <c r="G766"/>
  <c r="G775"/>
  <c r="J775" s="1"/>
  <c r="G777"/>
  <c r="J777" s="1"/>
  <c r="G793"/>
  <c r="J793" s="1"/>
  <c r="G809"/>
  <c r="J809" s="1"/>
  <c r="G851"/>
  <c r="J851" s="1"/>
  <c r="G867"/>
  <c r="J867" s="1"/>
  <c r="G883"/>
  <c r="J883" s="1"/>
  <c r="G892"/>
  <c r="J892" s="1"/>
  <c r="G908"/>
  <c r="J908" s="1"/>
  <c r="G916"/>
  <c r="J916" s="1"/>
  <c r="G924"/>
  <c r="J924" s="1"/>
  <c r="G932"/>
  <c r="J932" s="1"/>
  <c r="G940"/>
  <c r="J940" s="1"/>
  <c r="G948"/>
  <c r="J948" s="1"/>
  <c r="G953"/>
  <c r="J953" s="1"/>
  <c r="G961"/>
  <c r="J961" s="1"/>
  <c r="G966"/>
  <c r="G974"/>
  <c r="G982"/>
  <c r="J982" s="1"/>
  <c r="G990"/>
  <c r="I990" s="1"/>
  <c r="G998"/>
  <c r="G1006"/>
  <c r="I1006" s="1"/>
  <c r="G1014"/>
  <c r="G1019"/>
  <c r="G1027"/>
  <c r="J1027" s="1"/>
  <c r="G1032"/>
  <c r="J1032" s="1"/>
  <c r="G1040"/>
  <c r="J1040" s="1"/>
  <c r="G1048"/>
  <c r="J1048" s="1"/>
  <c r="G1056"/>
  <c r="G1064"/>
  <c r="J1064" s="1"/>
  <c r="G1072"/>
  <c r="J1072" s="1"/>
  <c r="G1085"/>
  <c r="G1093"/>
  <c r="G1098"/>
  <c r="G1106"/>
  <c r="J1106" s="1"/>
  <c r="G1114"/>
  <c r="I1114" s="1"/>
  <c r="G1122"/>
  <c r="I1122" s="1"/>
  <c r="G1130"/>
  <c r="G1138"/>
  <c r="I1138" s="1"/>
  <c r="G1146"/>
  <c r="G1154"/>
  <c r="J1154" s="1"/>
  <c r="G1162"/>
  <c r="I1162" s="1"/>
  <c r="G1170"/>
  <c r="I1170" s="1"/>
  <c r="G1178"/>
  <c r="I1178" s="1"/>
  <c r="G1186"/>
  <c r="I1186" s="1"/>
  <c r="G1194"/>
  <c r="J1194" s="1"/>
  <c r="G1202"/>
  <c r="J1202" s="1"/>
  <c r="G1210"/>
  <c r="G1218"/>
  <c r="I1218" s="1"/>
  <c r="G1233"/>
  <c r="G1241"/>
  <c r="J1241" s="1"/>
  <c r="G1249"/>
  <c r="G1257"/>
  <c r="J1257" s="1"/>
  <c r="G1265"/>
  <c r="I1265" s="1"/>
  <c r="G1273"/>
  <c r="I1273" s="1"/>
  <c r="G1281"/>
  <c r="G1289"/>
  <c r="J1289" s="1"/>
  <c r="G1297"/>
  <c r="G1305"/>
  <c r="J1305" s="1"/>
  <c r="G1313"/>
  <c r="J1313" s="1"/>
  <c r="G1321"/>
  <c r="J1321" s="1"/>
  <c r="G1329"/>
  <c r="G1337"/>
  <c r="I1337" s="1"/>
  <c r="G1342"/>
  <c r="I1342" s="1"/>
  <c r="G1344"/>
  <c r="I1344" s="1"/>
  <c r="G1346"/>
  <c r="I1346" s="1"/>
  <c r="G1348"/>
  <c r="I1348" s="1"/>
  <c r="G1350"/>
  <c r="I1350" s="1"/>
  <c r="G1352"/>
  <c r="I22"/>
  <c r="I38"/>
  <c r="J54"/>
  <c r="J70"/>
  <c r="J86"/>
  <c r="J102"/>
  <c r="J118"/>
  <c r="J134"/>
  <c r="J150"/>
  <c r="J166"/>
  <c r="G182"/>
  <c r="J182" s="1"/>
  <c r="G198"/>
  <c r="J198" s="1"/>
  <c r="G214"/>
  <c r="J214" s="1"/>
  <c r="G230"/>
  <c r="J230" s="1"/>
  <c r="G246"/>
  <c r="G262"/>
  <c r="G278"/>
  <c r="I278" s="1"/>
  <c r="G294"/>
  <c r="J294" s="1"/>
  <c r="G310"/>
  <c r="J310" s="1"/>
  <c r="G326"/>
  <c r="J326" s="1"/>
  <c r="G342"/>
  <c r="I342" s="1"/>
  <c r="G358"/>
  <c r="J358" s="1"/>
  <c r="G374"/>
  <c r="G390"/>
  <c r="G406"/>
  <c r="I406" s="1"/>
  <c r="G422"/>
  <c r="I422" s="1"/>
  <c r="G438"/>
  <c r="J438" s="1"/>
  <c r="G454"/>
  <c r="J454" s="1"/>
  <c r="G470"/>
  <c r="J470" s="1"/>
  <c r="G486"/>
  <c r="I486" s="1"/>
  <c r="G502"/>
  <c r="J502" s="1"/>
  <c r="G518"/>
  <c r="J518" s="1"/>
  <c r="G530"/>
  <c r="I530" s="1"/>
  <c r="G538"/>
  <c r="I538" s="1"/>
  <c r="G546"/>
  <c r="I546" s="1"/>
  <c r="G554"/>
  <c r="I554" s="1"/>
  <c r="G562"/>
  <c r="I562" s="1"/>
  <c r="G570"/>
  <c r="I570" s="1"/>
  <c r="G578"/>
  <c r="I578" s="1"/>
  <c r="G586"/>
  <c r="I586" s="1"/>
  <c r="G594"/>
  <c r="I594" s="1"/>
  <c r="G602"/>
  <c r="I602" s="1"/>
  <c r="G610"/>
  <c r="I610" s="1"/>
  <c r="G618"/>
  <c r="I618" s="1"/>
  <c r="G626"/>
  <c r="I626" s="1"/>
  <c r="G634"/>
  <c r="G636"/>
  <c r="J636" s="1"/>
  <c r="G645"/>
  <c r="G659"/>
  <c r="G675"/>
  <c r="G691"/>
  <c r="J691" s="1"/>
  <c r="G702"/>
  <c r="I702" s="1"/>
  <c r="G711"/>
  <c r="J711" s="1"/>
  <c r="G713"/>
  <c r="J713" s="1"/>
  <c r="G729"/>
  <c r="G745"/>
  <c r="I745" s="1"/>
  <c r="G779"/>
  <c r="I779" s="1"/>
  <c r="G795"/>
  <c r="J795" s="1"/>
  <c r="G811"/>
  <c r="J811" s="1"/>
  <c r="G824"/>
  <c r="G832"/>
  <c r="J832" s="1"/>
  <c r="G841"/>
  <c r="J841" s="1"/>
  <c r="G857"/>
  <c r="J857" s="1"/>
  <c r="G873"/>
  <c r="J873" s="1"/>
  <c r="G902"/>
  <c r="G910"/>
  <c r="J910" s="1"/>
  <c r="G918"/>
  <c r="J918" s="1"/>
  <c r="G926"/>
  <c r="J926" s="1"/>
  <c r="G934"/>
  <c r="J934" s="1"/>
  <c r="G942"/>
  <c r="J942" s="1"/>
  <c r="G950"/>
  <c r="G955"/>
  <c r="G963"/>
  <c r="G968"/>
  <c r="J968" s="1"/>
  <c r="G976"/>
  <c r="J976" s="1"/>
  <c r="G984"/>
  <c r="G992"/>
  <c r="J992" s="1"/>
  <c r="G1000"/>
  <c r="J1000" s="1"/>
  <c r="G1008"/>
  <c r="J1008" s="1"/>
  <c r="G1021"/>
  <c r="G1029"/>
  <c r="G1034"/>
  <c r="J1034" s="1"/>
  <c r="G1042"/>
  <c r="J1042" s="1"/>
  <c r="G1050"/>
  <c r="J1050" s="1"/>
  <c r="G1058"/>
  <c r="G1066"/>
  <c r="J1066" s="1"/>
  <c r="G1074"/>
  <c r="J1074" s="1"/>
  <c r="G1079"/>
  <c r="G1087"/>
  <c r="J1087" s="1"/>
  <c r="G1100"/>
  <c r="J1100" s="1"/>
  <c r="G1108"/>
  <c r="I1108" s="1"/>
  <c r="G1116"/>
  <c r="G1124"/>
  <c r="G1132"/>
  <c r="J1132" s="1"/>
  <c r="G1140"/>
  <c r="I1140" s="1"/>
  <c r="G1148"/>
  <c r="I1148" s="1"/>
  <c r="G1156"/>
  <c r="G1164"/>
  <c r="G1172"/>
  <c r="I1172" s="1"/>
  <c r="G1180"/>
  <c r="I1180" s="1"/>
  <c r="G1188"/>
  <c r="I1188" s="1"/>
  <c r="G1196"/>
  <c r="I1196" s="1"/>
  <c r="G1204"/>
  <c r="I1204" s="1"/>
  <c r="G1212"/>
  <c r="I1212" s="1"/>
  <c r="G1220"/>
  <c r="I1220" s="1"/>
  <c r="G1222"/>
  <c r="I1222" s="1"/>
  <c r="G1224"/>
  <c r="I1224" s="1"/>
  <c r="G1226"/>
  <c r="G1228"/>
  <c r="G1235"/>
  <c r="I1235" s="1"/>
  <c r="G1243"/>
  <c r="I1243" s="1"/>
  <c r="G1251"/>
  <c r="I1251" s="1"/>
  <c r="G1259"/>
  <c r="I1259" s="1"/>
  <c r="G1267"/>
  <c r="I1267" s="1"/>
  <c r="G1275"/>
  <c r="I1275" s="1"/>
  <c r="G1283"/>
  <c r="I1283" s="1"/>
  <c r="G1291"/>
  <c r="I1291" s="1"/>
  <c r="G1299"/>
  <c r="G1307"/>
  <c r="G1315"/>
  <c r="I1315" s="1"/>
  <c r="G1323"/>
  <c r="I1323" s="1"/>
  <c r="G1331"/>
  <c r="I1331" s="1"/>
  <c r="G1339"/>
  <c r="I1339" s="1"/>
  <c r="G1355"/>
  <c r="I1355" s="1"/>
  <c r="G1357"/>
  <c r="I1357" s="1"/>
  <c r="G1359"/>
  <c r="I1359" s="1"/>
  <c r="G1361"/>
  <c r="I1361" s="1"/>
  <c r="G1363"/>
  <c r="G1365"/>
  <c r="I1365" s="1"/>
  <c r="G1367"/>
  <c r="I1367" s="1"/>
  <c r="G1369"/>
  <c r="I1369" s="1"/>
  <c r="G1371"/>
  <c r="I1371" s="1"/>
  <c r="G1373"/>
  <c r="G1375"/>
  <c r="G1377"/>
  <c r="I1377" s="1"/>
  <c r="G1379"/>
  <c r="I1379" s="1"/>
  <c r="G1381"/>
  <c r="G1383"/>
  <c r="G1385"/>
  <c r="J1385" s="1"/>
  <c r="G1387"/>
  <c r="I1387" s="1"/>
  <c r="G1389"/>
  <c r="I1389" s="1"/>
  <c r="G1391"/>
  <c r="I1391" s="1"/>
  <c r="G1393"/>
  <c r="G1395"/>
  <c r="I1395" s="1"/>
  <c r="G1397"/>
  <c r="I1397" s="1"/>
  <c r="G1399"/>
  <c r="I1399" s="1"/>
  <c r="G1401"/>
  <c r="I1401" s="1"/>
  <c r="G1403"/>
  <c r="I1403" s="1"/>
  <c r="G1405"/>
  <c r="G1407"/>
  <c r="G1409"/>
  <c r="I1409" s="1"/>
  <c r="G1411"/>
  <c r="I1411" s="1"/>
  <c r="G1413"/>
  <c r="G1415"/>
  <c r="G1417"/>
  <c r="I1417" s="1"/>
  <c r="G1419"/>
  <c r="I1419" s="1"/>
  <c r="G1421"/>
  <c r="I1421" s="1"/>
  <c r="G1423"/>
  <c r="I1423" s="1"/>
  <c r="G1425"/>
  <c r="I1425" s="1"/>
  <c r="G1427"/>
  <c r="G1429"/>
  <c r="I1429" s="1"/>
  <c r="G1431"/>
  <c r="I1431" s="1"/>
  <c r="G1433"/>
  <c r="I1433" s="1"/>
  <c r="G1435"/>
  <c r="I1435" s="1"/>
  <c r="G1437"/>
  <c r="G1439"/>
  <c r="G1441"/>
  <c r="I1441" s="1"/>
  <c r="G1443"/>
  <c r="I1443" s="1"/>
  <c r="G1445"/>
  <c r="G1447"/>
  <c r="G1449"/>
  <c r="G1451"/>
  <c r="I1451" s="1"/>
  <c r="G1453"/>
  <c r="I1453" s="1"/>
  <c r="G1455"/>
  <c r="I1455" s="1"/>
  <c r="G1457"/>
  <c r="I1457" s="1"/>
  <c r="G1459"/>
  <c r="G1461"/>
  <c r="I1461" s="1"/>
  <c r="G1463"/>
  <c r="I1463" s="1"/>
  <c r="G1465"/>
  <c r="I1465" s="1"/>
  <c r="G1467"/>
  <c r="I1467" s="1"/>
  <c r="G1469"/>
  <c r="G1471"/>
  <c r="G1473"/>
  <c r="I1473" s="1"/>
  <c r="G1475"/>
  <c r="I1475" s="1"/>
  <c r="G1477"/>
  <c r="G1479"/>
  <c r="G1481"/>
  <c r="J1481" s="1"/>
  <c r="G1483"/>
  <c r="I1483" s="1"/>
  <c r="G1485"/>
  <c r="I1485" s="1"/>
  <c r="G1487"/>
  <c r="I1487" s="1"/>
  <c r="G1489"/>
  <c r="I1489" s="1"/>
  <c r="G1491"/>
  <c r="G1493"/>
  <c r="I1493" s="1"/>
  <c r="G1495"/>
  <c r="I1495" s="1"/>
  <c r="G1497"/>
  <c r="I1497" s="1"/>
  <c r="G1499"/>
  <c r="I1499" s="1"/>
  <c r="G1501"/>
  <c r="G1503"/>
  <c r="G1505"/>
  <c r="I1505" s="1"/>
  <c r="G1507"/>
  <c r="G1509"/>
  <c r="G1511"/>
  <c r="G1513"/>
  <c r="I1513" s="1"/>
  <c r="G1515"/>
  <c r="I1515" s="1"/>
  <c r="G1517"/>
  <c r="I1517" s="1"/>
  <c r="G1519"/>
  <c r="I1519" s="1"/>
  <c r="G1521"/>
  <c r="I1521" s="1"/>
  <c r="G1523"/>
  <c r="I1523" s="1"/>
  <c r="G1525"/>
  <c r="I1525" s="1"/>
  <c r="G1527"/>
  <c r="I1527" s="1"/>
  <c r="G1529"/>
  <c r="I1529" s="1"/>
  <c r="G1531"/>
  <c r="I1531" s="1"/>
  <c r="G1533"/>
  <c r="G1535"/>
  <c r="G1537"/>
  <c r="I1537" s="1"/>
  <c r="G1539"/>
  <c r="I1539" s="1"/>
  <c r="G1541"/>
  <c r="G1543"/>
  <c r="G1545"/>
  <c r="J1545" s="1"/>
  <c r="G1547"/>
  <c r="I1547" s="1"/>
  <c r="G1549"/>
  <c r="I1549" s="1"/>
  <c r="G1551"/>
  <c r="I1551" s="1"/>
  <c r="G1553"/>
  <c r="I1553" s="1"/>
  <c r="G1555"/>
  <c r="G1557"/>
  <c r="I1557" s="1"/>
  <c r="G1559"/>
  <c r="I1559" s="1"/>
  <c r="G1561"/>
  <c r="I1561" s="1"/>
  <c r="G1563"/>
  <c r="I1563" s="1"/>
  <c r="G1565"/>
  <c r="G1567"/>
  <c r="G1569"/>
  <c r="I1569" s="1"/>
  <c r="G1571"/>
  <c r="I1571" s="1"/>
  <c r="G1573"/>
  <c r="G1575"/>
  <c r="G1577"/>
  <c r="I1577" s="1"/>
  <c r="G1579"/>
  <c r="I1579" s="1"/>
  <c r="G1581"/>
  <c r="I1581" s="1"/>
  <c r="G1583"/>
  <c r="I1583" s="1"/>
  <c r="G1585"/>
  <c r="I1585" s="1"/>
  <c r="G1587"/>
  <c r="I1587" s="1"/>
  <c r="G1589"/>
  <c r="I1589" s="1"/>
  <c r="G1591"/>
  <c r="I1591" s="1"/>
  <c r="G1593"/>
  <c r="I1593" s="1"/>
  <c r="G1595"/>
  <c r="I1595" s="1"/>
  <c r="G1597"/>
  <c r="G1599"/>
  <c r="G1601"/>
  <c r="I1601" s="1"/>
  <c r="G1603"/>
  <c r="I1603" s="1"/>
  <c r="G1605"/>
  <c r="G1607"/>
  <c r="G1609"/>
  <c r="G1611"/>
  <c r="I1611" s="1"/>
  <c r="G1613"/>
  <c r="I1613" s="1"/>
  <c r="G1615"/>
  <c r="I1615" s="1"/>
  <c r="G1617"/>
  <c r="I1617" s="1"/>
  <c r="G1619"/>
  <c r="G1621"/>
  <c r="I1621" s="1"/>
  <c r="G1623"/>
  <c r="I1623" s="1"/>
  <c r="G1625"/>
  <c r="I1625" s="1"/>
  <c r="G1627"/>
  <c r="I1627" s="1"/>
  <c r="G1629"/>
  <c r="G1631"/>
  <c r="G1633"/>
  <c r="I1633" s="1"/>
  <c r="G1635"/>
  <c r="I1635" s="1"/>
  <c r="G1637"/>
  <c r="G1639"/>
  <c r="G1641"/>
  <c r="J1641" s="1"/>
  <c r="G1643"/>
  <c r="I1643" s="1"/>
  <c r="G1645"/>
  <c r="I1645" s="1"/>
  <c r="G1647"/>
  <c r="I1647" s="1"/>
  <c r="G1649"/>
  <c r="G1651"/>
  <c r="I1651" s="1"/>
  <c r="G1653"/>
  <c r="I1653" s="1"/>
  <c r="G1655"/>
  <c r="I1655" s="1"/>
  <c r="G1657"/>
  <c r="I1657" s="1"/>
  <c r="G1659"/>
  <c r="I1659" s="1"/>
  <c r="G1661"/>
  <c r="I1661" s="1"/>
  <c r="G1663"/>
  <c r="G1665"/>
  <c r="I1665" s="1"/>
  <c r="G1667"/>
  <c r="I1667" s="1"/>
  <c r="G1669"/>
  <c r="G1671"/>
  <c r="G1673"/>
  <c r="I1673" s="1"/>
  <c r="G1675"/>
  <c r="I1675" s="1"/>
  <c r="G1677"/>
  <c r="I28"/>
  <c r="I60"/>
  <c r="I92"/>
  <c r="I124"/>
  <c r="J156"/>
  <c r="G188"/>
  <c r="I188" s="1"/>
  <c r="G220"/>
  <c r="I220" s="1"/>
  <c r="G252"/>
  <c r="I252" s="1"/>
  <c r="G284"/>
  <c r="J284" s="1"/>
  <c r="G316"/>
  <c r="J316" s="1"/>
  <c r="G348"/>
  <c r="I348" s="1"/>
  <c r="G380"/>
  <c r="J380" s="1"/>
  <c r="G412"/>
  <c r="I412" s="1"/>
  <c r="G444"/>
  <c r="I444" s="1"/>
  <c r="G476"/>
  <c r="I476" s="1"/>
  <c r="G508"/>
  <c r="I508" s="1"/>
  <c r="G532"/>
  <c r="I532" s="1"/>
  <c r="G548"/>
  <c r="I548" s="1"/>
  <c r="G564"/>
  <c r="I564" s="1"/>
  <c r="G580"/>
  <c r="I580" s="1"/>
  <c r="G596"/>
  <c r="I596" s="1"/>
  <c r="G612"/>
  <c r="G628"/>
  <c r="I628" s="1"/>
  <c r="G647"/>
  <c r="J647" s="1"/>
  <c r="G649"/>
  <c r="J649" s="1"/>
  <c r="G681"/>
  <c r="I681" s="1"/>
  <c r="G737"/>
  <c r="I737" s="1"/>
  <c r="G762"/>
  <c r="J762" s="1"/>
  <c r="G801"/>
  <c r="J801" s="1"/>
  <c r="G828"/>
  <c r="J828" s="1"/>
  <c r="G849"/>
  <c r="J849" s="1"/>
  <c r="G881"/>
  <c r="G888"/>
  <c r="J888" s="1"/>
  <c r="G906"/>
  <c r="J906" s="1"/>
  <c r="G922"/>
  <c r="J922" s="1"/>
  <c r="G938"/>
  <c r="G951"/>
  <c r="J951" s="1"/>
  <c r="G980"/>
  <c r="J980" s="1"/>
  <c r="G996"/>
  <c r="J996" s="1"/>
  <c r="G1012"/>
  <c r="G1015"/>
  <c r="J1015" s="1"/>
  <c r="G1044"/>
  <c r="J1044" s="1"/>
  <c r="G1060"/>
  <c r="G1076"/>
  <c r="J1076" s="1"/>
  <c r="G1091"/>
  <c r="J1091" s="1"/>
  <c r="G1094"/>
  <c r="G1110"/>
  <c r="G1126"/>
  <c r="G1142"/>
  <c r="G1158"/>
  <c r="I1158" s="1"/>
  <c r="G1174"/>
  <c r="G1190"/>
  <c r="G1206"/>
  <c r="I1206" s="1"/>
  <c r="G1227"/>
  <c r="J1227" s="1"/>
  <c r="G1229"/>
  <c r="G1245"/>
  <c r="G1261"/>
  <c r="G1277"/>
  <c r="I1277" s="1"/>
  <c r="G1293"/>
  <c r="J1293" s="1"/>
  <c r="G1309"/>
  <c r="J1309" s="1"/>
  <c r="G1325"/>
  <c r="I1325" s="1"/>
  <c r="G1341"/>
  <c r="I1341" s="1"/>
  <c r="G1349"/>
  <c r="G1354"/>
  <c r="G1362"/>
  <c r="G1370"/>
  <c r="I1370" s="1"/>
  <c r="G1378"/>
  <c r="I1378" s="1"/>
  <c r="G1386"/>
  <c r="J1386" s="1"/>
  <c r="G1394"/>
  <c r="G1402"/>
  <c r="G1410"/>
  <c r="G1418"/>
  <c r="J1418" s="1"/>
  <c r="G1426"/>
  <c r="I1426" s="1"/>
  <c r="G1434"/>
  <c r="I1434" s="1"/>
  <c r="G1442"/>
  <c r="I1442" s="1"/>
  <c r="G1450"/>
  <c r="G1458"/>
  <c r="I1458" s="1"/>
  <c r="G1466"/>
  <c r="I1466" s="1"/>
  <c r="G1474"/>
  <c r="G1482"/>
  <c r="J1482" s="1"/>
  <c r="G1490"/>
  <c r="G1498"/>
  <c r="I1498" s="1"/>
  <c r="G1506"/>
  <c r="I1506" s="1"/>
  <c r="G1514"/>
  <c r="G1522"/>
  <c r="G1530"/>
  <c r="I1530" s="1"/>
  <c r="G1538"/>
  <c r="G1546"/>
  <c r="G1554"/>
  <c r="I1554" s="1"/>
  <c r="G1562"/>
  <c r="I1562" s="1"/>
  <c r="G1570"/>
  <c r="I1570" s="1"/>
  <c r="G1578"/>
  <c r="G1586"/>
  <c r="I1586" s="1"/>
  <c r="G1594"/>
  <c r="I1594" s="1"/>
  <c r="G1602"/>
  <c r="I1602" s="1"/>
  <c r="G1610"/>
  <c r="I1610" s="1"/>
  <c r="G1618"/>
  <c r="G1626"/>
  <c r="I1626" s="1"/>
  <c r="G1634"/>
  <c r="I1634" s="1"/>
  <c r="G1642"/>
  <c r="J1642" s="1"/>
  <c r="G1650"/>
  <c r="G1658"/>
  <c r="I1658" s="1"/>
  <c r="G1666"/>
  <c r="G1674"/>
  <c r="J30"/>
  <c r="I62"/>
  <c r="J94"/>
  <c r="J126"/>
  <c r="I158"/>
  <c r="G190"/>
  <c r="J190" s="1"/>
  <c r="G222"/>
  <c r="J222" s="1"/>
  <c r="G254"/>
  <c r="J254" s="1"/>
  <c r="G286"/>
  <c r="J286" s="1"/>
  <c r="G318"/>
  <c r="I318" s="1"/>
  <c r="G350"/>
  <c r="J350" s="1"/>
  <c r="G382"/>
  <c r="J382" s="1"/>
  <c r="G414"/>
  <c r="J414" s="1"/>
  <c r="G446"/>
  <c r="I446" s="1"/>
  <c r="G478"/>
  <c r="J478" s="1"/>
  <c r="G510"/>
  <c r="J510" s="1"/>
  <c r="G534"/>
  <c r="G550"/>
  <c r="I550" s="1"/>
  <c r="G566"/>
  <c r="I566" s="1"/>
  <c r="G582"/>
  <c r="I582" s="1"/>
  <c r="G598"/>
  <c r="G614"/>
  <c r="I614" s="1"/>
  <c r="G630"/>
  <c r="I630" s="1"/>
  <c r="G651"/>
  <c r="G683"/>
  <c r="J683" s="1"/>
  <c r="G715"/>
  <c r="I715" s="1"/>
  <c r="G747"/>
  <c r="J747" s="1"/>
  <c r="G764"/>
  <c r="J764" s="1"/>
  <c r="G803"/>
  <c r="J803" s="1"/>
  <c r="G834"/>
  <c r="G859"/>
  <c r="J859" s="1"/>
  <c r="G890"/>
  <c r="J890" s="1"/>
  <c r="G912"/>
  <c r="G928"/>
  <c r="J928" s="1"/>
  <c r="G944"/>
  <c r="J944" s="1"/>
  <c r="G957"/>
  <c r="G970"/>
  <c r="J970" s="1"/>
  <c r="G986"/>
  <c r="G1002"/>
  <c r="J1002" s="1"/>
  <c r="G1017"/>
  <c r="J1017" s="1"/>
  <c r="G1030"/>
  <c r="G1046"/>
  <c r="G1062"/>
  <c r="J1062" s="1"/>
  <c r="G1078"/>
  <c r="G1081"/>
  <c r="J1081" s="1"/>
  <c r="G1096"/>
  <c r="J1096" s="1"/>
  <c r="G1112"/>
  <c r="I1112" s="1"/>
  <c r="G1128"/>
  <c r="I1128" s="1"/>
  <c r="G1144"/>
  <c r="I1144" s="1"/>
  <c r="G1160"/>
  <c r="G1176"/>
  <c r="I1176" s="1"/>
  <c r="G1192"/>
  <c r="I1192" s="1"/>
  <c r="G1208"/>
  <c r="I1208" s="1"/>
  <c r="G1221"/>
  <c r="J1221" s="1"/>
  <c r="G1231"/>
  <c r="I1231" s="1"/>
  <c r="G1247"/>
  <c r="I1247" s="1"/>
  <c r="G1263"/>
  <c r="I1263" s="1"/>
  <c r="G1279"/>
  <c r="I1279" s="1"/>
  <c r="G1295"/>
  <c r="I1295" s="1"/>
  <c r="G1311"/>
  <c r="I1311" s="1"/>
  <c r="G1327"/>
  <c r="I1327" s="1"/>
  <c r="G1343"/>
  <c r="G1351"/>
  <c r="I1351" s="1"/>
  <c r="G1356"/>
  <c r="I1356" s="1"/>
  <c r="G1364"/>
  <c r="G1372"/>
  <c r="G1380"/>
  <c r="I1380" s="1"/>
  <c r="G1388"/>
  <c r="I1388" s="1"/>
  <c r="G1396"/>
  <c r="I1396" s="1"/>
  <c r="G1404"/>
  <c r="I1404" s="1"/>
  <c r="G1412"/>
  <c r="I1412" s="1"/>
  <c r="G1420"/>
  <c r="I1420" s="1"/>
  <c r="G1428"/>
  <c r="G1436"/>
  <c r="G1444"/>
  <c r="I1444" s="1"/>
  <c r="G1452"/>
  <c r="I1452" s="1"/>
  <c r="G1460"/>
  <c r="G1468"/>
  <c r="I1468" s="1"/>
  <c r="G1476"/>
  <c r="I1476" s="1"/>
  <c r="G1484"/>
  <c r="I1484" s="1"/>
  <c r="G1492"/>
  <c r="G1500"/>
  <c r="I1500" s="1"/>
  <c r="G1508"/>
  <c r="I1508" s="1"/>
  <c r="G1516"/>
  <c r="I1516" s="1"/>
  <c r="G1524"/>
  <c r="G1532"/>
  <c r="G1540"/>
  <c r="I1540" s="1"/>
  <c r="G1548"/>
  <c r="I1548" s="1"/>
  <c r="G1556"/>
  <c r="I1556" s="1"/>
  <c r="G1564"/>
  <c r="G1572"/>
  <c r="G1580"/>
  <c r="I1580" s="1"/>
  <c r="G1588"/>
  <c r="I1588" s="1"/>
  <c r="G1596"/>
  <c r="I1596" s="1"/>
  <c r="G1604"/>
  <c r="I1604" s="1"/>
  <c r="G1612"/>
  <c r="I1612" s="1"/>
  <c r="G1620"/>
  <c r="G1628"/>
  <c r="I1628" s="1"/>
  <c r="G1636"/>
  <c r="I1636" s="1"/>
  <c r="G1644"/>
  <c r="I1644" s="1"/>
  <c r="G1652"/>
  <c r="G1660"/>
  <c r="G1668"/>
  <c r="I1668" s="1"/>
  <c r="G1676"/>
  <c r="I1676" s="1"/>
  <c r="G1670"/>
  <c r="I1670" s="1"/>
  <c r="G1654"/>
  <c r="G1638"/>
  <c r="I1638" s="1"/>
  <c r="G1622"/>
  <c r="I1622" s="1"/>
  <c r="G1606"/>
  <c r="G1590"/>
  <c r="G1574"/>
  <c r="I1574" s="1"/>
  <c r="G1558"/>
  <c r="G1542"/>
  <c r="I1542" s="1"/>
  <c r="G1526"/>
  <c r="G1510"/>
  <c r="I1510" s="1"/>
  <c r="G1494"/>
  <c r="G1478"/>
  <c r="G1462"/>
  <c r="G1446"/>
  <c r="I1446" s="1"/>
  <c r="G1430"/>
  <c r="I1430" s="1"/>
  <c r="G1414"/>
  <c r="G1398"/>
  <c r="G1382"/>
  <c r="I1382" s="1"/>
  <c r="G1366"/>
  <c r="I1366" s="1"/>
  <c r="G1353"/>
  <c r="G1333"/>
  <c r="G1301"/>
  <c r="I1301" s="1"/>
  <c r="G1269"/>
  <c r="G1237"/>
  <c r="I1237" s="1"/>
  <c r="G1223"/>
  <c r="G1216"/>
  <c r="I1216" s="1"/>
  <c r="G1184"/>
  <c r="I1184" s="1"/>
  <c r="G1152"/>
  <c r="I1152" s="1"/>
  <c r="G1120"/>
  <c r="I1120" s="1"/>
  <c r="G1070"/>
  <c r="I1070" s="1"/>
  <c r="G1038"/>
  <c r="G1010"/>
  <c r="J1010" s="1"/>
  <c r="G978"/>
  <c r="G946"/>
  <c r="J946" s="1"/>
  <c r="G914"/>
  <c r="J914" s="1"/>
  <c r="G875"/>
  <c r="G826"/>
  <c r="G819"/>
  <c r="J819" s="1"/>
  <c r="G604"/>
  <c r="J604" s="1"/>
  <c r="G572"/>
  <c r="I572" s="1"/>
  <c r="G540"/>
  <c r="I540" s="1"/>
  <c r="G492"/>
  <c r="I492" s="1"/>
  <c r="G428"/>
  <c r="I428" s="1"/>
  <c r="G364"/>
  <c r="J364" s="1"/>
  <c r="G300"/>
  <c r="J300" s="1"/>
  <c r="G236"/>
  <c r="I236" s="1"/>
  <c r="I172"/>
  <c r="J108"/>
  <c r="O19" i="11" l="1"/>
  <c r="A43" i="9" s="1"/>
  <c r="B40" i="10"/>
  <c r="B37"/>
  <c r="J1684" i="1"/>
  <c r="I1684"/>
  <c r="J1683"/>
  <c r="I1683"/>
  <c r="I268"/>
  <c r="J1682"/>
  <c r="I1682"/>
  <c r="J1679"/>
  <c r="I1679"/>
  <c r="J1680"/>
  <c r="I1680"/>
  <c r="J1681"/>
  <c r="I1681"/>
  <c r="J1648"/>
  <c r="J14"/>
  <c r="B44" i="10" s="1"/>
  <c r="J1054" i="1"/>
  <c r="J1582"/>
  <c r="I526"/>
  <c r="J773"/>
  <c r="I270"/>
  <c r="J1287"/>
  <c r="J1136"/>
  <c r="I731"/>
  <c r="J1520"/>
  <c r="I1317"/>
  <c r="J1392"/>
  <c r="J1454"/>
  <c r="J332"/>
  <c r="J1456"/>
  <c r="J753"/>
  <c r="I965"/>
  <c r="J1150"/>
  <c r="I972"/>
  <c r="I787"/>
  <c r="I334"/>
  <c r="J667"/>
  <c r="J1472"/>
  <c r="J1390"/>
  <c r="J1598"/>
  <c r="J1600"/>
  <c r="J1319"/>
  <c r="J524"/>
  <c r="I1089"/>
  <c r="J1214"/>
  <c r="J1422"/>
  <c r="J1584"/>
  <c r="I1036"/>
  <c r="I843"/>
  <c r="I590"/>
  <c r="I817"/>
  <c r="J1488"/>
  <c r="J1470"/>
  <c r="J1646"/>
  <c r="J1345"/>
  <c r="I1083"/>
  <c r="I865"/>
  <c r="J1518"/>
  <c r="J1678"/>
  <c r="J140"/>
  <c r="J1568"/>
  <c r="I1285"/>
  <c r="J1438"/>
  <c r="J206"/>
  <c r="I622"/>
  <c r="I901"/>
  <c r="J110"/>
  <c r="I1023"/>
  <c r="J721"/>
  <c r="I1253"/>
  <c r="J204"/>
  <c r="I620"/>
  <c r="I1198"/>
  <c r="J1440"/>
  <c r="I1025"/>
  <c r="J1552"/>
  <c r="J1255"/>
  <c r="J1200"/>
  <c r="J1566"/>
  <c r="I896"/>
  <c r="I898"/>
  <c r="J1486"/>
  <c r="I445"/>
  <c r="J69"/>
  <c r="I76"/>
  <c r="I294"/>
  <c r="I603"/>
  <c r="J446"/>
  <c r="I293"/>
  <c r="J1583"/>
  <c r="J197"/>
  <c r="I104"/>
  <c r="I162"/>
  <c r="J602"/>
  <c r="I453"/>
  <c r="J165"/>
  <c r="J418"/>
  <c r="I413"/>
  <c r="I571"/>
  <c r="I1009"/>
  <c r="J40"/>
  <c r="I228"/>
  <c r="I386"/>
  <c r="I780"/>
  <c r="I539"/>
  <c r="I639"/>
  <c r="I929"/>
  <c r="J1006"/>
  <c r="J1121"/>
  <c r="I1193"/>
  <c r="J1325"/>
  <c r="J37"/>
  <c r="I264"/>
  <c r="I767"/>
  <c r="J1455"/>
  <c r="I1132"/>
  <c r="J133"/>
  <c r="J261"/>
  <c r="J520"/>
  <c r="I884"/>
  <c r="I381"/>
  <c r="J101"/>
  <c r="J229"/>
  <c r="J28"/>
  <c r="I190"/>
  <c r="I354"/>
  <c r="J484"/>
  <c r="I804"/>
  <c r="I325"/>
  <c r="I781"/>
  <c r="J556"/>
  <c r="I485"/>
  <c r="I649"/>
  <c r="I1065"/>
  <c r="J1182"/>
  <c r="J1536"/>
  <c r="J1596"/>
  <c r="J1162"/>
  <c r="J1240"/>
  <c r="J61"/>
  <c r="J125"/>
  <c r="J189"/>
  <c r="J253"/>
  <c r="J38"/>
  <c r="I102"/>
  <c r="J136"/>
  <c r="I168"/>
  <c r="I226"/>
  <c r="I258"/>
  <c r="I292"/>
  <c r="I328"/>
  <c r="I360"/>
  <c r="J424"/>
  <c r="J514"/>
  <c r="I868"/>
  <c r="I1024"/>
  <c r="I285"/>
  <c r="I405"/>
  <c r="I525"/>
  <c r="I827"/>
  <c r="J570"/>
  <c r="I373"/>
  <c r="I531"/>
  <c r="I595"/>
  <c r="I669"/>
  <c r="I913"/>
  <c r="I1049"/>
  <c r="J1551"/>
  <c r="J1105"/>
  <c r="I845"/>
  <c r="J85"/>
  <c r="J149"/>
  <c r="J66"/>
  <c r="I142"/>
  <c r="I200"/>
  <c r="I322"/>
  <c r="I358"/>
  <c r="J422"/>
  <c r="J488"/>
  <c r="I956"/>
  <c r="I277"/>
  <c r="I397"/>
  <c r="I684"/>
  <c r="I891"/>
  <c r="J568"/>
  <c r="I501"/>
  <c r="I619"/>
  <c r="I1097"/>
  <c r="J1391"/>
  <c r="J1647"/>
  <c r="I910"/>
  <c r="J1169"/>
  <c r="J1265"/>
  <c r="J1504"/>
  <c r="J1304"/>
  <c r="J1554"/>
  <c r="J1196"/>
  <c r="J29"/>
  <c r="J93"/>
  <c r="J157"/>
  <c r="J221"/>
  <c r="J72"/>
  <c r="I156"/>
  <c r="J412"/>
  <c r="J482"/>
  <c r="I788"/>
  <c r="I968"/>
  <c r="I741"/>
  <c r="I317"/>
  <c r="I349"/>
  <c r="I437"/>
  <c r="I732"/>
  <c r="I951"/>
  <c r="J538"/>
  <c r="J600"/>
  <c r="I477"/>
  <c r="I563"/>
  <c r="I627"/>
  <c r="I740"/>
  <c r="I993"/>
  <c r="I743"/>
  <c r="J1423"/>
  <c r="J1235"/>
  <c r="J21"/>
  <c r="J53"/>
  <c r="J117"/>
  <c r="J181"/>
  <c r="J213"/>
  <c r="J245"/>
  <c r="J36"/>
  <c r="I100"/>
  <c r="J130"/>
  <c r="I166"/>
  <c r="I232"/>
  <c r="I290"/>
  <c r="J396"/>
  <c r="J456"/>
  <c r="I852"/>
  <c r="I1004"/>
  <c r="I1096"/>
  <c r="I309"/>
  <c r="I341"/>
  <c r="I429"/>
  <c r="I517"/>
  <c r="I795"/>
  <c r="I1091"/>
  <c r="J536"/>
  <c r="J596"/>
  <c r="I365"/>
  <c r="I469"/>
  <c r="I555"/>
  <c r="I587"/>
  <c r="I777"/>
  <c r="I703"/>
  <c r="I977"/>
  <c r="I1033"/>
  <c r="J1519"/>
  <c r="J1145"/>
  <c r="J1206"/>
  <c r="J45"/>
  <c r="J77"/>
  <c r="J109"/>
  <c r="J141"/>
  <c r="J173"/>
  <c r="J205"/>
  <c r="J237"/>
  <c r="J269"/>
  <c r="J34"/>
  <c r="J62"/>
  <c r="I98"/>
  <c r="I164"/>
  <c r="I194"/>
  <c r="I230"/>
  <c r="I284"/>
  <c r="I296"/>
  <c r="I356"/>
  <c r="I392"/>
  <c r="J420"/>
  <c r="J450"/>
  <c r="J486"/>
  <c r="I820"/>
  <c r="I1000"/>
  <c r="I1080"/>
  <c r="I301"/>
  <c r="I333"/>
  <c r="I389"/>
  <c r="I421"/>
  <c r="I509"/>
  <c r="I652"/>
  <c r="I867"/>
  <c r="J532"/>
  <c r="I558"/>
  <c r="J632"/>
  <c r="I357"/>
  <c r="I461"/>
  <c r="I493"/>
  <c r="I547"/>
  <c r="I579"/>
  <c r="I611"/>
  <c r="I713"/>
  <c r="I676"/>
  <c r="I945"/>
  <c r="I1066"/>
  <c r="J1359"/>
  <c r="J1487"/>
  <c r="J1615"/>
  <c r="J1137"/>
  <c r="J1153"/>
  <c r="J1222"/>
  <c r="J1272"/>
  <c r="J1426"/>
  <c r="J826"/>
  <c r="I826"/>
  <c r="I1223"/>
  <c r="J1223"/>
  <c r="I1398"/>
  <c r="J1398"/>
  <c r="I1462"/>
  <c r="J1462"/>
  <c r="I1590"/>
  <c r="J1590"/>
  <c r="I1654"/>
  <c r="J1654"/>
  <c r="J540"/>
  <c r="I44"/>
  <c r="J44"/>
  <c r="J978"/>
  <c r="I978"/>
  <c r="I1333"/>
  <c r="J1333"/>
  <c r="I1526"/>
  <c r="J1526"/>
  <c r="I300"/>
  <c r="J1120"/>
  <c r="I1660"/>
  <c r="J1660"/>
  <c r="I1564"/>
  <c r="J1564"/>
  <c r="I1532"/>
  <c r="J1532"/>
  <c r="I1436"/>
  <c r="J1436"/>
  <c r="I1372"/>
  <c r="J1372"/>
  <c r="I1343"/>
  <c r="J1343"/>
  <c r="I1160"/>
  <c r="J1160"/>
  <c r="J986"/>
  <c r="I986"/>
  <c r="J834"/>
  <c r="I834"/>
  <c r="I1650"/>
  <c r="J1650"/>
  <c r="I1618"/>
  <c r="J1618"/>
  <c r="I1522"/>
  <c r="J1522"/>
  <c r="I1490"/>
  <c r="J1490"/>
  <c r="I1394"/>
  <c r="J1394"/>
  <c r="I1362"/>
  <c r="J1362"/>
  <c r="J1261"/>
  <c r="I1261"/>
  <c r="J1142"/>
  <c r="I1142"/>
  <c r="I1671"/>
  <c r="J1671"/>
  <c r="I1663"/>
  <c r="J1663"/>
  <c r="I1639"/>
  <c r="J1639"/>
  <c r="I1631"/>
  <c r="J1631"/>
  <c r="I1607"/>
  <c r="J1607"/>
  <c r="I1599"/>
  <c r="J1599"/>
  <c r="I1575"/>
  <c r="J1575"/>
  <c r="I1567"/>
  <c r="J1567"/>
  <c r="I1543"/>
  <c r="J1543"/>
  <c r="I1535"/>
  <c r="J1535"/>
  <c r="I1511"/>
  <c r="J1511"/>
  <c r="I1503"/>
  <c r="J1503"/>
  <c r="I1479"/>
  <c r="J1479"/>
  <c r="I1471"/>
  <c r="J1471"/>
  <c r="I1447"/>
  <c r="J1447"/>
  <c r="I1439"/>
  <c r="J1439"/>
  <c r="I1415"/>
  <c r="J1415"/>
  <c r="I1407"/>
  <c r="J1407"/>
  <c r="I1383"/>
  <c r="J1383"/>
  <c r="I1375"/>
  <c r="J1375"/>
  <c r="I1299"/>
  <c r="J1299"/>
  <c r="J1164"/>
  <c r="I1164"/>
  <c r="I675"/>
  <c r="J675"/>
  <c r="J634"/>
  <c r="I634"/>
  <c r="I1329"/>
  <c r="J1329"/>
  <c r="J1297"/>
  <c r="I1297"/>
  <c r="J1233"/>
  <c r="I1233"/>
  <c r="J1130"/>
  <c r="I1130"/>
  <c r="J1098"/>
  <c r="I1098"/>
  <c r="I974"/>
  <c r="J974"/>
  <c r="I739"/>
  <c r="J739"/>
  <c r="I1336"/>
  <c r="J1336"/>
  <c r="I1320"/>
  <c r="J1320"/>
  <c r="I1312"/>
  <c r="J1312"/>
  <c r="I1288"/>
  <c r="J1288"/>
  <c r="I1280"/>
  <c r="J1280"/>
  <c r="I1256"/>
  <c r="J1256"/>
  <c r="I1248"/>
  <c r="J1248"/>
  <c r="J679"/>
  <c r="I679"/>
  <c r="J1217"/>
  <c r="I1217"/>
  <c r="J1209"/>
  <c r="I1209"/>
  <c r="J1201"/>
  <c r="I1201"/>
  <c r="J1177"/>
  <c r="I1177"/>
  <c r="J1161"/>
  <c r="I1161"/>
  <c r="J1129"/>
  <c r="I1129"/>
  <c r="J1113"/>
  <c r="I1113"/>
  <c r="J1073"/>
  <c r="I1073"/>
  <c r="J877"/>
  <c r="I877"/>
  <c r="J994"/>
  <c r="I994"/>
  <c r="I1347"/>
  <c r="J1347"/>
  <c r="I1616"/>
  <c r="J1616"/>
  <c r="I1534"/>
  <c r="J1534"/>
  <c r="J318"/>
  <c r="I704"/>
  <c r="I812"/>
  <c r="I860"/>
  <c r="I888"/>
  <c r="I948"/>
  <c r="I1032"/>
  <c r="I1088"/>
  <c r="I716"/>
  <c r="I835"/>
  <c r="I879"/>
  <c r="I1015"/>
  <c r="I660"/>
  <c r="I724"/>
  <c r="I801"/>
  <c r="I905"/>
  <c r="I937"/>
  <c r="I985"/>
  <c r="I1057"/>
  <c r="I698"/>
  <c r="I1034"/>
  <c r="I942"/>
  <c r="J1367"/>
  <c r="J1431"/>
  <c r="J1495"/>
  <c r="J1559"/>
  <c r="J1623"/>
  <c r="I1221"/>
  <c r="J1404"/>
  <c r="I1194"/>
  <c r="J1279"/>
  <c r="I813"/>
  <c r="J1232"/>
  <c r="J1296"/>
  <c r="J1346"/>
  <c r="J1586"/>
  <c r="J1046"/>
  <c r="I1046"/>
  <c r="I928"/>
  <c r="J550"/>
  <c r="J614"/>
  <c r="J1468"/>
  <c r="J1628"/>
  <c r="I796"/>
  <c r="I844"/>
  <c r="I876"/>
  <c r="I916"/>
  <c r="I960"/>
  <c r="I1064"/>
  <c r="I1100"/>
  <c r="I668"/>
  <c r="I748"/>
  <c r="I807"/>
  <c r="I847"/>
  <c r="I899"/>
  <c r="I692"/>
  <c r="I756"/>
  <c r="I841"/>
  <c r="I921"/>
  <c r="I969"/>
  <c r="I1001"/>
  <c r="I1041"/>
  <c r="J1331"/>
  <c r="J1399"/>
  <c r="J1463"/>
  <c r="J1527"/>
  <c r="J1591"/>
  <c r="J1655"/>
  <c r="J1185"/>
  <c r="J1500"/>
  <c r="J715"/>
  <c r="J1264"/>
  <c r="J1328"/>
  <c r="J1267"/>
  <c r="J1458"/>
  <c r="J1464"/>
  <c r="I46"/>
  <c r="J78"/>
  <c r="I366"/>
  <c r="J460"/>
  <c r="J574"/>
  <c r="J1360"/>
  <c r="J1528"/>
  <c r="J1168"/>
  <c r="I1052"/>
  <c r="J1424"/>
  <c r="J1656"/>
  <c r="I398"/>
  <c r="J577"/>
  <c r="J1400"/>
  <c r="J1592"/>
  <c r="J1303"/>
  <c r="J1374"/>
  <c r="J1630"/>
  <c r="J1068"/>
  <c r="I1068"/>
  <c r="I1358"/>
  <c r="J1358"/>
  <c r="I1614"/>
  <c r="J1614"/>
  <c r="J904"/>
  <c r="I904"/>
  <c r="I1632"/>
  <c r="J1632"/>
  <c r="I1376"/>
  <c r="J1376"/>
  <c r="J1118"/>
  <c r="I1118"/>
  <c r="J936"/>
  <c r="I936"/>
  <c r="I1502"/>
  <c r="J1502"/>
  <c r="J930"/>
  <c r="I930"/>
  <c r="I588"/>
  <c r="I462"/>
  <c r="J1104"/>
  <c r="J1408"/>
  <c r="J1664"/>
  <c r="J1406"/>
  <c r="J1662"/>
  <c r="I959"/>
  <c r="J1550"/>
  <c r="I1055"/>
  <c r="J1323"/>
  <c r="I1154"/>
  <c r="J259"/>
  <c r="I646"/>
  <c r="I908"/>
  <c r="I940"/>
  <c r="J1152"/>
  <c r="J1208"/>
  <c r="I187"/>
  <c r="I470"/>
  <c r="J1493"/>
  <c r="I35"/>
  <c r="J252"/>
  <c r="J288"/>
  <c r="I661"/>
  <c r="J499"/>
  <c r="I697"/>
  <c r="I738"/>
  <c r="I1278"/>
  <c r="J22"/>
  <c r="J256"/>
  <c r="J689"/>
  <c r="J1262"/>
  <c r="J1610"/>
  <c r="I691"/>
  <c r="J1380"/>
  <c r="I1092"/>
  <c r="I670"/>
  <c r="I106"/>
  <c r="I918"/>
  <c r="J1158"/>
  <c r="J115"/>
  <c r="J90"/>
  <c r="I128"/>
  <c r="J174"/>
  <c r="I192"/>
  <c r="I430"/>
  <c r="J508"/>
  <c r="I983"/>
  <c r="I624"/>
  <c r="I275"/>
  <c r="I1102"/>
  <c r="I1225"/>
  <c r="J1263"/>
  <c r="I43"/>
  <c r="I20"/>
  <c r="I30"/>
  <c r="J148"/>
  <c r="I186"/>
  <c r="I212"/>
  <c r="I410"/>
  <c r="J553"/>
  <c r="I943"/>
  <c r="I970"/>
  <c r="I1010"/>
  <c r="J1335"/>
  <c r="J1143"/>
  <c r="I27"/>
  <c r="I179"/>
  <c r="J251"/>
  <c r="J218"/>
  <c r="I282"/>
  <c r="I346"/>
  <c r="I512"/>
  <c r="J371"/>
  <c r="J459"/>
  <c r="J593"/>
  <c r="I315"/>
  <c r="I419"/>
  <c r="I746"/>
  <c r="I882"/>
  <c r="J1122"/>
  <c r="J1183"/>
  <c r="J1259"/>
  <c r="I19"/>
  <c r="I51"/>
  <c r="J123"/>
  <c r="J224"/>
  <c r="I468"/>
  <c r="J379"/>
  <c r="I467"/>
  <c r="J537"/>
  <c r="I625"/>
  <c r="I871"/>
  <c r="I911"/>
  <c r="I975"/>
  <c r="I1039"/>
  <c r="I802"/>
  <c r="I1257"/>
  <c r="J1270"/>
  <c r="I1310"/>
  <c r="J1421"/>
  <c r="J1602"/>
  <c r="J73"/>
  <c r="J1549"/>
  <c r="J342"/>
  <c r="J406"/>
  <c r="I414"/>
  <c r="J1365"/>
  <c r="J1621"/>
  <c r="I67"/>
  <c r="J107"/>
  <c r="I139"/>
  <c r="I147"/>
  <c r="I155"/>
  <c r="I163"/>
  <c r="I171"/>
  <c r="J201"/>
  <c r="J243"/>
  <c r="I26"/>
  <c r="J32"/>
  <c r="I84"/>
  <c r="I122"/>
  <c r="I150"/>
  <c r="J158"/>
  <c r="J248"/>
  <c r="I276"/>
  <c r="J320"/>
  <c r="J352"/>
  <c r="I378"/>
  <c r="I480"/>
  <c r="I774"/>
  <c r="I355"/>
  <c r="I483"/>
  <c r="I561"/>
  <c r="J601"/>
  <c r="I690"/>
  <c r="I560"/>
  <c r="J592"/>
  <c r="I606"/>
  <c r="I291"/>
  <c r="J331"/>
  <c r="I395"/>
  <c r="J435"/>
  <c r="J507"/>
  <c r="I711"/>
  <c r="I762"/>
  <c r="J1294"/>
  <c r="J1318"/>
  <c r="J1086"/>
  <c r="I1309"/>
  <c r="J1344"/>
  <c r="J1556"/>
  <c r="J1588"/>
  <c r="J1608"/>
  <c r="I723"/>
  <c r="J1207"/>
  <c r="J1429"/>
  <c r="J1557"/>
  <c r="I1386"/>
  <c r="I559"/>
  <c r="J1173"/>
  <c r="I59"/>
  <c r="J131"/>
  <c r="I195"/>
  <c r="J235"/>
  <c r="J267"/>
  <c r="J56"/>
  <c r="I108"/>
  <c r="J124"/>
  <c r="J154"/>
  <c r="I160"/>
  <c r="J278"/>
  <c r="I286"/>
  <c r="J314"/>
  <c r="I340"/>
  <c r="I364"/>
  <c r="J384"/>
  <c r="J529"/>
  <c r="J617"/>
  <c r="J765"/>
  <c r="I658"/>
  <c r="I1087"/>
  <c r="J530"/>
  <c r="J594"/>
  <c r="I299"/>
  <c r="I339"/>
  <c r="I403"/>
  <c r="I443"/>
  <c r="J515"/>
  <c r="I615"/>
  <c r="I666"/>
  <c r="I714"/>
  <c r="I794"/>
  <c r="I850"/>
  <c r="I954"/>
  <c r="J1238"/>
  <c r="J1218"/>
  <c r="J1119"/>
  <c r="J1357"/>
  <c r="J1485"/>
  <c r="J1613"/>
  <c r="I683"/>
  <c r="J1144"/>
  <c r="J1670"/>
  <c r="I1642"/>
  <c r="J1291"/>
  <c r="I1300"/>
  <c r="J1300"/>
  <c r="I1189"/>
  <c r="J1189"/>
  <c r="I989"/>
  <c r="J989"/>
  <c r="I1478"/>
  <c r="J1478"/>
  <c r="I1652"/>
  <c r="J1652"/>
  <c r="I1524"/>
  <c r="J1524"/>
  <c r="I1492"/>
  <c r="J1492"/>
  <c r="I1428"/>
  <c r="J1428"/>
  <c r="I598"/>
  <c r="J598"/>
  <c r="I1674"/>
  <c r="J1674"/>
  <c r="I1546"/>
  <c r="J1546"/>
  <c r="I1245"/>
  <c r="J1245"/>
  <c r="I1629"/>
  <c r="J1629"/>
  <c r="I1605"/>
  <c r="J1605"/>
  <c r="I1573"/>
  <c r="J1573"/>
  <c r="I1541"/>
  <c r="J1541"/>
  <c r="I1509"/>
  <c r="J1509"/>
  <c r="I1477"/>
  <c r="J1477"/>
  <c r="I1445"/>
  <c r="J1445"/>
  <c r="I1413"/>
  <c r="J1413"/>
  <c r="I1381"/>
  <c r="J1381"/>
  <c r="I1373"/>
  <c r="J1373"/>
  <c r="I1124"/>
  <c r="J1124"/>
  <c r="J1058"/>
  <c r="I1058"/>
  <c r="J659"/>
  <c r="I659"/>
  <c r="I1352"/>
  <c r="J1352"/>
  <c r="J1056"/>
  <c r="I1056"/>
  <c r="J998"/>
  <c r="I998"/>
  <c r="I1334"/>
  <c r="J1334"/>
  <c r="I1199"/>
  <c r="J1199"/>
  <c r="I1167"/>
  <c r="J1167"/>
  <c r="I1135"/>
  <c r="J1135"/>
  <c r="I1103"/>
  <c r="J1103"/>
  <c r="J1022"/>
  <c r="I1022"/>
  <c r="J958"/>
  <c r="I958"/>
  <c r="J935"/>
  <c r="I935"/>
  <c r="J903"/>
  <c r="I903"/>
  <c r="J650"/>
  <c r="I650"/>
  <c r="J41"/>
  <c r="I382"/>
  <c r="I604"/>
  <c r="J628"/>
  <c r="J497"/>
  <c r="J83"/>
  <c r="J91"/>
  <c r="J137"/>
  <c r="J203"/>
  <c r="J211"/>
  <c r="J227"/>
  <c r="I75"/>
  <c r="I99"/>
  <c r="J105"/>
  <c r="I219"/>
  <c r="J233"/>
  <c r="I58"/>
  <c r="I64"/>
  <c r="I86"/>
  <c r="I96"/>
  <c r="I214"/>
  <c r="J220"/>
  <c r="I250"/>
  <c r="I254"/>
  <c r="I380"/>
  <c r="I404"/>
  <c r="I442"/>
  <c r="I448"/>
  <c r="I506"/>
  <c r="I710"/>
  <c r="I832"/>
  <c r="I920"/>
  <c r="I1020"/>
  <c r="I1048"/>
  <c r="I1076"/>
  <c r="I693"/>
  <c r="J363"/>
  <c r="J491"/>
  <c r="I545"/>
  <c r="J585"/>
  <c r="I609"/>
  <c r="J733"/>
  <c r="I674"/>
  <c r="I722"/>
  <c r="I754"/>
  <c r="I799"/>
  <c r="I851"/>
  <c r="I887"/>
  <c r="I919"/>
  <c r="I999"/>
  <c r="I1027"/>
  <c r="I1063"/>
  <c r="I528"/>
  <c r="J562"/>
  <c r="J580"/>
  <c r="I283"/>
  <c r="I323"/>
  <c r="I347"/>
  <c r="I387"/>
  <c r="I427"/>
  <c r="I451"/>
  <c r="I523"/>
  <c r="I551"/>
  <c r="I591"/>
  <c r="I761"/>
  <c r="I637"/>
  <c r="I701"/>
  <c r="I671"/>
  <c r="I825"/>
  <c r="I889"/>
  <c r="I682"/>
  <c r="I730"/>
  <c r="I775"/>
  <c r="I818"/>
  <c r="I858"/>
  <c r="I914"/>
  <c r="J805"/>
  <c r="J1230"/>
  <c r="I1246"/>
  <c r="J1286"/>
  <c r="I1321"/>
  <c r="J1186"/>
  <c r="J1237"/>
  <c r="I934"/>
  <c r="J1151"/>
  <c r="J1215"/>
  <c r="J1327"/>
  <c r="J1389"/>
  <c r="J1453"/>
  <c r="J1517"/>
  <c r="J1581"/>
  <c r="J1645"/>
  <c r="J1542"/>
  <c r="J1188"/>
  <c r="I1418"/>
  <c r="I1410"/>
  <c r="J1410"/>
  <c r="I1349"/>
  <c r="J1349"/>
  <c r="I1226"/>
  <c r="J1226"/>
  <c r="I1157"/>
  <c r="J1157"/>
  <c r="I1606"/>
  <c r="J1606"/>
  <c r="J912"/>
  <c r="I912"/>
  <c r="J534"/>
  <c r="I534"/>
  <c r="I1578"/>
  <c r="J1578"/>
  <c r="J1514"/>
  <c r="I1514"/>
  <c r="J1450"/>
  <c r="I1450"/>
  <c r="J1190"/>
  <c r="I1190"/>
  <c r="I1126"/>
  <c r="J1126"/>
  <c r="I1677"/>
  <c r="J1677"/>
  <c r="I1669"/>
  <c r="J1669"/>
  <c r="I1637"/>
  <c r="J1637"/>
  <c r="I1597"/>
  <c r="J1597"/>
  <c r="I1565"/>
  <c r="J1565"/>
  <c r="I1533"/>
  <c r="J1533"/>
  <c r="I1501"/>
  <c r="J1501"/>
  <c r="I1469"/>
  <c r="J1469"/>
  <c r="I1437"/>
  <c r="J1437"/>
  <c r="I1405"/>
  <c r="J1405"/>
  <c r="I1156"/>
  <c r="J1156"/>
  <c r="J963"/>
  <c r="I963"/>
  <c r="I1191"/>
  <c r="J1191"/>
  <c r="I1159"/>
  <c r="J1159"/>
  <c r="I1127"/>
  <c r="J1127"/>
  <c r="J1047"/>
  <c r="I1047"/>
  <c r="J991"/>
  <c r="I991"/>
  <c r="J874"/>
  <c r="I874"/>
  <c r="J842"/>
  <c r="I842"/>
  <c r="J810"/>
  <c r="I810"/>
  <c r="J778"/>
  <c r="I778"/>
  <c r="I1544"/>
  <c r="J1544"/>
  <c r="I1672"/>
  <c r="J1672"/>
  <c r="J169"/>
  <c r="J428"/>
  <c r="I949"/>
  <c r="I210"/>
  <c r="J416"/>
  <c r="I474"/>
  <c r="I768"/>
  <c r="I992"/>
  <c r="I289"/>
  <c r="J475"/>
  <c r="J569"/>
  <c r="J633"/>
  <c r="I803"/>
  <c r="I839"/>
  <c r="I927"/>
  <c r="I967"/>
  <c r="I1007"/>
  <c r="I1031"/>
  <c r="I1071"/>
  <c r="I1095"/>
  <c r="J552"/>
  <c r="J572"/>
  <c r="J626"/>
  <c r="I307"/>
  <c r="I411"/>
  <c r="I735"/>
  <c r="I785"/>
  <c r="I833"/>
  <c r="I897"/>
  <c r="I1081"/>
  <c r="I647"/>
  <c r="I786"/>
  <c r="I866"/>
  <c r="J1475"/>
  <c r="I869"/>
  <c r="J1254"/>
  <c r="I1289"/>
  <c r="J1302"/>
  <c r="J1326"/>
  <c r="J1396"/>
  <c r="J1416"/>
  <c r="J1480"/>
  <c r="J779"/>
  <c r="J1111"/>
  <c r="J1175"/>
  <c r="J1397"/>
  <c r="J1461"/>
  <c r="J1525"/>
  <c r="J1589"/>
  <c r="J1653"/>
  <c r="J1220"/>
  <c r="I1482"/>
  <c r="I729"/>
  <c r="J729"/>
  <c r="I1179"/>
  <c r="J1179"/>
  <c r="I1038"/>
  <c r="J1038"/>
  <c r="I1666"/>
  <c r="J1666"/>
  <c r="I1507"/>
  <c r="J1507"/>
  <c r="J984"/>
  <c r="I984"/>
  <c r="J824"/>
  <c r="I824"/>
  <c r="I645"/>
  <c r="J645"/>
  <c r="J766"/>
  <c r="I766"/>
  <c r="J644"/>
  <c r="I644"/>
  <c r="J1213"/>
  <c r="I1213"/>
  <c r="I1109"/>
  <c r="J1109"/>
  <c r="I433"/>
  <c r="J433"/>
  <c r="J680"/>
  <c r="I680"/>
  <c r="J875"/>
  <c r="I875"/>
  <c r="I1414"/>
  <c r="J1414"/>
  <c r="I1620"/>
  <c r="J1620"/>
  <c r="I1460"/>
  <c r="J1460"/>
  <c r="I1364"/>
  <c r="J1364"/>
  <c r="I1354"/>
  <c r="J1354"/>
  <c r="J1012"/>
  <c r="I1012"/>
  <c r="J938"/>
  <c r="I938"/>
  <c r="J881"/>
  <c r="I881"/>
  <c r="I31"/>
  <c r="I95"/>
  <c r="I159"/>
  <c r="I223"/>
  <c r="I263"/>
  <c r="I266"/>
  <c r="J1444"/>
  <c r="J217"/>
  <c r="J324"/>
  <c r="I394"/>
  <c r="J452"/>
  <c r="I495"/>
  <c r="J457"/>
  <c r="I623"/>
  <c r="J1274"/>
  <c r="I981"/>
  <c r="J1658"/>
  <c r="I1572"/>
  <c r="J1572"/>
  <c r="I303"/>
  <c r="J303"/>
  <c r="I1494"/>
  <c r="J1494"/>
  <c r="I1474"/>
  <c r="J1474"/>
  <c r="I1459"/>
  <c r="J1459"/>
  <c r="J955"/>
  <c r="I955"/>
  <c r="J1249"/>
  <c r="I1249"/>
  <c r="I1146"/>
  <c r="J1146"/>
  <c r="I1284"/>
  <c r="J1284"/>
  <c r="J583"/>
  <c r="I583"/>
  <c r="I1013"/>
  <c r="J1013"/>
  <c r="J925"/>
  <c r="I925"/>
  <c r="J797"/>
  <c r="I797"/>
  <c r="J757"/>
  <c r="I757"/>
  <c r="I505"/>
  <c r="J505"/>
  <c r="I473"/>
  <c r="J473"/>
  <c r="I63"/>
  <c r="I127"/>
  <c r="I191"/>
  <c r="J548"/>
  <c r="J327"/>
  <c r="J25"/>
  <c r="J57"/>
  <c r="J89"/>
  <c r="J121"/>
  <c r="J153"/>
  <c r="J185"/>
  <c r="J257"/>
  <c r="I18"/>
  <c r="I82"/>
  <c r="J132"/>
  <c r="J172"/>
  <c r="I234"/>
  <c r="J376"/>
  <c r="J504"/>
  <c r="I872"/>
  <c r="J709"/>
  <c r="I297"/>
  <c r="I367"/>
  <c r="J401"/>
  <c r="I823"/>
  <c r="I1067"/>
  <c r="I353"/>
  <c r="J481"/>
  <c r="I772"/>
  <c r="I873"/>
  <c r="J1411"/>
  <c r="J1523"/>
  <c r="J1667"/>
  <c r="J1077"/>
  <c r="I15"/>
  <c r="B46" i="10" s="1"/>
  <c r="I47" i="1"/>
  <c r="I79"/>
  <c r="I111"/>
  <c r="I143"/>
  <c r="I175"/>
  <c r="I207"/>
  <c r="J241"/>
  <c r="J92"/>
  <c r="I126"/>
  <c r="I138"/>
  <c r="J184"/>
  <c r="I330"/>
  <c r="I458"/>
  <c r="I321"/>
  <c r="J385"/>
  <c r="J409"/>
  <c r="I521"/>
  <c r="I361"/>
  <c r="J465"/>
  <c r="J489"/>
  <c r="I527"/>
  <c r="J1571"/>
  <c r="J861"/>
  <c r="J1508"/>
  <c r="J1636"/>
  <c r="J1125"/>
  <c r="J1342"/>
  <c r="J1251"/>
  <c r="J1172"/>
  <c r="J1148"/>
  <c r="J1260"/>
  <c r="I1545"/>
  <c r="J1661"/>
  <c r="I1402"/>
  <c r="J1402"/>
  <c r="I612"/>
  <c r="J612"/>
  <c r="I1649"/>
  <c r="J1649"/>
  <c r="I1393"/>
  <c r="J1393"/>
  <c r="J374"/>
  <c r="I374"/>
  <c r="J246"/>
  <c r="I246"/>
  <c r="I1290"/>
  <c r="J1290"/>
  <c r="I1258"/>
  <c r="J1258"/>
  <c r="J522"/>
  <c r="I522"/>
  <c r="J202"/>
  <c r="I202"/>
  <c r="J74"/>
  <c r="I74"/>
  <c r="I1203"/>
  <c r="J1203"/>
  <c r="J1035"/>
  <c r="I1035"/>
  <c r="J939"/>
  <c r="I939"/>
  <c r="I519"/>
  <c r="J519"/>
  <c r="J471"/>
  <c r="I471"/>
  <c r="I343"/>
  <c r="J343"/>
  <c r="I311"/>
  <c r="J311"/>
  <c r="I279"/>
  <c r="J279"/>
  <c r="I1269"/>
  <c r="J1269"/>
  <c r="I1558"/>
  <c r="J1558"/>
  <c r="I651"/>
  <c r="J651"/>
  <c r="I1174"/>
  <c r="J1174"/>
  <c r="J1060"/>
  <c r="I1060"/>
  <c r="I1491"/>
  <c r="J1491"/>
  <c r="I1427"/>
  <c r="J1427"/>
  <c r="I1363"/>
  <c r="J1363"/>
  <c r="J390"/>
  <c r="I390"/>
  <c r="J1281"/>
  <c r="I1281"/>
  <c r="I1210"/>
  <c r="J1210"/>
  <c r="I68"/>
  <c r="J68"/>
  <c r="I1332"/>
  <c r="J1332"/>
  <c r="I1236"/>
  <c r="J1236"/>
  <c r="J791"/>
  <c r="I791"/>
  <c r="J708"/>
  <c r="I708"/>
  <c r="J498"/>
  <c r="I498"/>
  <c r="J1165"/>
  <c r="I1165"/>
  <c r="J997"/>
  <c r="I997"/>
  <c r="I933"/>
  <c r="J933"/>
  <c r="J900"/>
  <c r="I900"/>
  <c r="I440"/>
  <c r="J440"/>
  <c r="I312"/>
  <c r="J312"/>
  <c r="I425"/>
  <c r="J425"/>
  <c r="I393"/>
  <c r="J393"/>
  <c r="J792"/>
  <c r="I792"/>
  <c r="J736"/>
  <c r="I736"/>
  <c r="I310"/>
  <c r="I438"/>
  <c r="I502"/>
  <c r="I640"/>
  <c r="I271"/>
  <c r="I749"/>
  <c r="I907"/>
  <c r="J544"/>
  <c r="J335"/>
  <c r="J1166"/>
  <c r="J1301"/>
  <c r="J1585"/>
  <c r="J1530"/>
  <c r="I1131"/>
  <c r="I1641"/>
  <c r="J1673"/>
  <c r="I23"/>
  <c r="I39"/>
  <c r="I55"/>
  <c r="I71"/>
  <c r="I87"/>
  <c r="I103"/>
  <c r="I119"/>
  <c r="I135"/>
  <c r="I151"/>
  <c r="I167"/>
  <c r="I183"/>
  <c r="I199"/>
  <c r="I215"/>
  <c r="I231"/>
  <c r="J249"/>
  <c r="I50"/>
  <c r="I118"/>
  <c r="I170"/>
  <c r="I178"/>
  <c r="I242"/>
  <c r="I298"/>
  <c r="I306"/>
  <c r="J344"/>
  <c r="I350"/>
  <c r="I370"/>
  <c r="I426"/>
  <c r="I434"/>
  <c r="J472"/>
  <c r="I478"/>
  <c r="I494"/>
  <c r="I518"/>
  <c r="I840"/>
  <c r="I932"/>
  <c r="I952"/>
  <c r="I996"/>
  <c r="I1016"/>
  <c r="I305"/>
  <c r="I329"/>
  <c r="I351"/>
  <c r="J417"/>
  <c r="J441"/>
  <c r="I455"/>
  <c r="I479"/>
  <c r="I811"/>
  <c r="I859"/>
  <c r="I923"/>
  <c r="I987"/>
  <c r="I1099"/>
  <c r="J576"/>
  <c r="J584"/>
  <c r="J608"/>
  <c r="J657"/>
  <c r="J287"/>
  <c r="I369"/>
  <c r="J511"/>
  <c r="I535"/>
  <c r="I567"/>
  <c r="I599"/>
  <c r="I631"/>
  <c r="I809"/>
  <c r="I961"/>
  <c r="I663"/>
  <c r="I695"/>
  <c r="I727"/>
  <c r="I759"/>
  <c r="I1074"/>
  <c r="J990"/>
  <c r="I878"/>
  <c r="J1379"/>
  <c r="J1539"/>
  <c r="J1587"/>
  <c r="J1635"/>
  <c r="I718"/>
  <c r="I846"/>
  <c r="J1061"/>
  <c r="I821"/>
  <c r="J909"/>
  <c r="I1037"/>
  <c r="J1114"/>
  <c r="I1181"/>
  <c r="J1306"/>
  <c r="J1348"/>
  <c r="J1412"/>
  <c r="J1476"/>
  <c r="J1540"/>
  <c r="J1604"/>
  <c r="J1668"/>
  <c r="J1295"/>
  <c r="J1184"/>
  <c r="J1366"/>
  <c r="J1315"/>
  <c r="J1521"/>
  <c r="J1561"/>
  <c r="J1276"/>
  <c r="J1417"/>
  <c r="I1609"/>
  <c r="J1609"/>
  <c r="I1449"/>
  <c r="J1449"/>
  <c r="I1307"/>
  <c r="J1307"/>
  <c r="J42"/>
  <c r="I42"/>
  <c r="I1163"/>
  <c r="J1163"/>
  <c r="J503"/>
  <c r="I503"/>
  <c r="J375"/>
  <c r="I375"/>
  <c r="J255"/>
  <c r="I255"/>
  <c r="J239"/>
  <c r="I239"/>
  <c r="J798"/>
  <c r="I798"/>
  <c r="I1538"/>
  <c r="J1538"/>
  <c r="J1229"/>
  <c r="I1229"/>
  <c r="I1110"/>
  <c r="J1110"/>
  <c r="I1619"/>
  <c r="J1619"/>
  <c r="I1555"/>
  <c r="J1555"/>
  <c r="I1116"/>
  <c r="J1116"/>
  <c r="J1079"/>
  <c r="I1079"/>
  <c r="J262"/>
  <c r="I262"/>
  <c r="J1019"/>
  <c r="I1019"/>
  <c r="I516"/>
  <c r="J516"/>
  <c r="I196"/>
  <c r="J196"/>
  <c r="J1292"/>
  <c r="I1292"/>
  <c r="J830"/>
  <c r="I830"/>
  <c r="J402"/>
  <c r="I402"/>
  <c r="J274"/>
  <c r="I274"/>
  <c r="I1205"/>
  <c r="J1205"/>
  <c r="I1141"/>
  <c r="J1141"/>
  <c r="J1117"/>
  <c r="I1117"/>
  <c r="J836"/>
  <c r="I836"/>
  <c r="I152"/>
  <c r="J152"/>
  <c r="I120"/>
  <c r="J120"/>
  <c r="J345"/>
  <c r="I345"/>
  <c r="J313"/>
  <c r="I313"/>
  <c r="J281"/>
  <c r="I281"/>
  <c r="J856"/>
  <c r="I856"/>
  <c r="J664"/>
  <c r="I664"/>
  <c r="I54"/>
  <c r="I182"/>
  <c r="I971"/>
  <c r="I946"/>
  <c r="I1042"/>
  <c r="J1242"/>
  <c r="J17"/>
  <c r="J33"/>
  <c r="J49"/>
  <c r="J65"/>
  <c r="J81"/>
  <c r="J97"/>
  <c r="J113"/>
  <c r="J129"/>
  <c r="J145"/>
  <c r="J161"/>
  <c r="J177"/>
  <c r="J193"/>
  <c r="J209"/>
  <c r="J225"/>
  <c r="I247"/>
  <c r="J265"/>
  <c r="J24"/>
  <c r="I70"/>
  <c r="J88"/>
  <c r="I94"/>
  <c r="I114"/>
  <c r="I134"/>
  <c r="I146"/>
  <c r="I198"/>
  <c r="J216"/>
  <c r="I222"/>
  <c r="I238"/>
  <c r="J260"/>
  <c r="J280"/>
  <c r="I302"/>
  <c r="I326"/>
  <c r="I338"/>
  <c r="J348"/>
  <c r="I362"/>
  <c r="J388"/>
  <c r="J408"/>
  <c r="I454"/>
  <c r="I466"/>
  <c r="J476"/>
  <c r="I490"/>
  <c r="I510"/>
  <c r="I672"/>
  <c r="I808"/>
  <c r="I964"/>
  <c r="I1028"/>
  <c r="I725"/>
  <c r="I337"/>
  <c r="I359"/>
  <c r="J449"/>
  <c r="I463"/>
  <c r="I487"/>
  <c r="I513"/>
  <c r="I1003"/>
  <c r="I1051"/>
  <c r="J564"/>
  <c r="I616"/>
  <c r="J273"/>
  <c r="J295"/>
  <c r="J319"/>
  <c r="I377"/>
  <c r="I543"/>
  <c r="I575"/>
  <c r="I607"/>
  <c r="J665"/>
  <c r="I926"/>
  <c r="I750"/>
  <c r="J1395"/>
  <c r="J1443"/>
  <c r="J1603"/>
  <c r="J1651"/>
  <c r="I1053"/>
  <c r="J1134"/>
  <c r="I1313"/>
  <c r="J702"/>
  <c r="I894"/>
  <c r="J973"/>
  <c r="I1101"/>
  <c r="I1133"/>
  <c r="J1178"/>
  <c r="I1293"/>
  <c r="J1322"/>
  <c r="J638"/>
  <c r="I1149"/>
  <c r="I1197"/>
  <c r="I853"/>
  <c r="J1231"/>
  <c r="I790"/>
  <c r="I1005"/>
  <c r="J1216"/>
  <c r="J1430"/>
  <c r="J1622"/>
  <c r="J1139"/>
  <c r="J1457"/>
  <c r="J1108"/>
  <c r="J1433"/>
  <c r="J1244"/>
  <c r="J950"/>
  <c r="I950"/>
  <c r="J893"/>
  <c r="I893"/>
  <c r="J886"/>
  <c r="I886"/>
  <c r="J822"/>
  <c r="I822"/>
  <c r="J1085"/>
  <c r="I1085"/>
  <c r="J771"/>
  <c r="I771"/>
  <c r="J696"/>
  <c r="I696"/>
  <c r="J643"/>
  <c r="I643"/>
  <c r="I1353"/>
  <c r="J1353"/>
  <c r="J1030"/>
  <c r="I1030"/>
  <c r="I1228"/>
  <c r="J1228"/>
  <c r="J1029"/>
  <c r="I1029"/>
  <c r="J902"/>
  <c r="I902"/>
  <c r="J1093"/>
  <c r="I1093"/>
  <c r="J966"/>
  <c r="I966"/>
  <c r="J838"/>
  <c r="I838"/>
  <c r="J16"/>
  <c r="B50" i="10" s="1"/>
  <c r="J52" i="1"/>
  <c r="J60"/>
  <c r="J80"/>
  <c r="J112"/>
  <c r="J180"/>
  <c r="J188"/>
  <c r="J236"/>
  <c r="J244"/>
  <c r="J272"/>
  <c r="J304"/>
  <c r="J336"/>
  <c r="J368"/>
  <c r="J400"/>
  <c r="J432"/>
  <c r="J436"/>
  <c r="J444"/>
  <c r="J492"/>
  <c r="J500"/>
  <c r="I694"/>
  <c r="I758"/>
  <c r="J677"/>
  <c r="J541"/>
  <c r="J557"/>
  <c r="J573"/>
  <c r="J589"/>
  <c r="J605"/>
  <c r="J621"/>
  <c r="J681"/>
  <c r="I855"/>
  <c r="I906"/>
  <c r="I1002"/>
  <c r="J734"/>
  <c r="J862"/>
  <c r="J686"/>
  <c r="J814"/>
  <c r="J1070"/>
  <c r="I1241"/>
  <c r="I1305"/>
  <c r="I1106"/>
  <c r="I1202"/>
  <c r="J755"/>
  <c r="J885"/>
  <c r="I1234"/>
  <c r="I1266"/>
  <c r="I1298"/>
  <c r="I1314"/>
  <c r="I806"/>
  <c r="I1062"/>
  <c r="I747"/>
  <c r="J1112"/>
  <c r="J1176"/>
  <c r="J1187"/>
  <c r="J1441"/>
  <c r="J1569"/>
  <c r="J1147"/>
  <c r="J1275"/>
  <c r="J1529"/>
  <c r="J1370"/>
  <c r="J1626"/>
  <c r="I1195"/>
  <c r="I1481"/>
  <c r="I48"/>
  <c r="I116"/>
  <c r="I144"/>
  <c r="I176"/>
  <c r="I208"/>
  <c r="I240"/>
  <c r="I308"/>
  <c r="I316"/>
  <c r="I372"/>
  <c r="I464"/>
  <c r="I496"/>
  <c r="I656"/>
  <c r="I688"/>
  <c r="I720"/>
  <c r="I752"/>
  <c r="I784"/>
  <c r="I800"/>
  <c r="I816"/>
  <c r="I848"/>
  <c r="I864"/>
  <c r="I880"/>
  <c r="I944"/>
  <c r="I976"/>
  <c r="I1008"/>
  <c r="I1040"/>
  <c r="I1072"/>
  <c r="I533"/>
  <c r="I549"/>
  <c r="I565"/>
  <c r="I581"/>
  <c r="I597"/>
  <c r="I613"/>
  <c r="I629"/>
  <c r="I636"/>
  <c r="I700"/>
  <c r="I764"/>
  <c r="I819"/>
  <c r="I883"/>
  <c r="I915"/>
  <c r="I931"/>
  <c r="I947"/>
  <c r="I979"/>
  <c r="I995"/>
  <c r="I1011"/>
  <c r="I1043"/>
  <c r="I1059"/>
  <c r="I1075"/>
  <c r="J542"/>
  <c r="J546"/>
  <c r="J554"/>
  <c r="J566"/>
  <c r="J578"/>
  <c r="J582"/>
  <c r="J586"/>
  <c r="J610"/>
  <c r="J618"/>
  <c r="J630"/>
  <c r="J641"/>
  <c r="J673"/>
  <c r="J705"/>
  <c r="J737"/>
  <c r="J769"/>
  <c r="J383"/>
  <c r="J391"/>
  <c r="J399"/>
  <c r="J407"/>
  <c r="J415"/>
  <c r="J423"/>
  <c r="J431"/>
  <c r="J439"/>
  <c r="J447"/>
  <c r="J745"/>
  <c r="J653"/>
  <c r="J685"/>
  <c r="J717"/>
  <c r="I793"/>
  <c r="I857"/>
  <c r="I953"/>
  <c r="I1017"/>
  <c r="I962"/>
  <c r="I1026"/>
  <c r="I1090"/>
  <c r="J1339"/>
  <c r="J1355"/>
  <c r="J1371"/>
  <c r="J1387"/>
  <c r="J1403"/>
  <c r="J1419"/>
  <c r="J1435"/>
  <c r="J1451"/>
  <c r="J1467"/>
  <c r="J1483"/>
  <c r="J1499"/>
  <c r="J1515"/>
  <c r="J1531"/>
  <c r="J1547"/>
  <c r="J1563"/>
  <c r="J1579"/>
  <c r="J1595"/>
  <c r="J1611"/>
  <c r="J1627"/>
  <c r="J1643"/>
  <c r="J1659"/>
  <c r="J1675"/>
  <c r="I654"/>
  <c r="I782"/>
  <c r="J1273"/>
  <c r="J1282"/>
  <c r="J1340"/>
  <c r="J1356"/>
  <c r="J1388"/>
  <c r="J1420"/>
  <c r="J1452"/>
  <c r="J1484"/>
  <c r="J1516"/>
  <c r="J1548"/>
  <c r="J1580"/>
  <c r="J1612"/>
  <c r="J1644"/>
  <c r="J1676"/>
  <c r="J1138"/>
  <c r="J1170"/>
  <c r="J1250"/>
  <c r="J1277"/>
  <c r="I789"/>
  <c r="I917"/>
  <c r="I1045"/>
  <c r="J1247"/>
  <c r="J1311"/>
  <c r="J1341"/>
  <c r="I728"/>
  <c r="I854"/>
  <c r="I982"/>
  <c r="J1107"/>
  <c r="J1171"/>
  <c r="J1361"/>
  <c r="J1425"/>
  <c r="J1489"/>
  <c r="J1553"/>
  <c r="J1617"/>
  <c r="J1140"/>
  <c r="J1204"/>
  <c r="J1268"/>
  <c r="J1330"/>
  <c r="J1115"/>
  <c r="J1243"/>
  <c r="J1369"/>
  <c r="J1497"/>
  <c r="J1625"/>
  <c r="J1212"/>
  <c r="J1338"/>
  <c r="J1466"/>
  <c r="J1594"/>
  <c r="I1324"/>
  <c r="I1385"/>
  <c r="J1513"/>
  <c r="I1227"/>
  <c r="J1094"/>
  <c r="I1094"/>
  <c r="J1014"/>
  <c r="I1014"/>
  <c r="J829"/>
  <c r="I829"/>
  <c r="J837"/>
  <c r="I837"/>
  <c r="J1078"/>
  <c r="I1078"/>
  <c r="J957"/>
  <c r="I957"/>
  <c r="J1021"/>
  <c r="I1021"/>
  <c r="J760"/>
  <c r="I760"/>
  <c r="J707"/>
  <c r="I707"/>
  <c r="J776"/>
  <c r="I776"/>
  <c r="J763"/>
  <c r="I763"/>
  <c r="J712"/>
  <c r="I712"/>
  <c r="J699"/>
  <c r="I699"/>
  <c r="J648"/>
  <c r="I648"/>
  <c r="J635"/>
  <c r="I635"/>
  <c r="I662"/>
  <c r="I726"/>
  <c r="I980"/>
  <c r="I1044"/>
  <c r="I642"/>
  <c r="I706"/>
  <c r="I770"/>
  <c r="J1123"/>
  <c r="J1377"/>
  <c r="J1505"/>
  <c r="J1633"/>
  <c r="J1401"/>
  <c r="J1657"/>
  <c r="J1498"/>
  <c r="I678"/>
  <c r="I742"/>
  <c r="I828"/>
  <c r="I892"/>
  <c r="I924"/>
  <c r="I988"/>
  <c r="I1084"/>
  <c r="I783"/>
  <c r="I815"/>
  <c r="I831"/>
  <c r="I863"/>
  <c r="I895"/>
  <c r="I655"/>
  <c r="I687"/>
  <c r="I719"/>
  <c r="I751"/>
  <c r="I849"/>
  <c r="I890"/>
  <c r="I922"/>
  <c r="I1018"/>
  <c r="I1050"/>
  <c r="I1082"/>
  <c r="J1351"/>
  <c r="J1368"/>
  <c r="J1384"/>
  <c r="J1432"/>
  <c r="J1448"/>
  <c r="J1496"/>
  <c r="J1512"/>
  <c r="J1560"/>
  <c r="J1576"/>
  <c r="J1624"/>
  <c r="J1640"/>
  <c r="I744"/>
  <c r="I870"/>
  <c r="J1239"/>
  <c r="J1271"/>
  <c r="I941"/>
  <c r="I1069"/>
  <c r="J1128"/>
  <c r="J1192"/>
  <c r="J1224"/>
  <c r="J1350"/>
  <c r="J1382"/>
  <c r="J1446"/>
  <c r="J1510"/>
  <c r="J1574"/>
  <c r="J1638"/>
  <c r="J1155"/>
  <c r="J1219"/>
  <c r="J1283"/>
  <c r="J1409"/>
  <c r="J1473"/>
  <c r="J1537"/>
  <c r="J1601"/>
  <c r="J1665"/>
  <c r="J1252"/>
  <c r="J1316"/>
  <c r="J1378"/>
  <c r="J1442"/>
  <c r="J1506"/>
  <c r="J1570"/>
  <c r="J1634"/>
  <c r="J1211"/>
  <c r="J1337"/>
  <c r="J1465"/>
  <c r="J1593"/>
  <c r="J1180"/>
  <c r="J1308"/>
  <c r="J1434"/>
  <c r="J1562"/>
  <c r="J1577"/>
  <c r="K38" i="9"/>
  <c r="K39" s="1"/>
  <c r="K40" s="1"/>
  <c r="K41" s="1"/>
  <c r="K42" s="1"/>
  <c r="K43" s="1"/>
  <c r="K44" s="1"/>
  <c r="K45" s="1"/>
  <c r="K46" s="1"/>
  <c r="K47" s="1"/>
  <c r="K48" s="1"/>
  <c r="K49" s="1"/>
  <c r="K50" s="1"/>
  <c r="K51" s="1"/>
  <c r="K52" s="1"/>
  <c r="K53" s="1"/>
  <c r="K54" s="1"/>
  <c r="K55" s="1"/>
  <c r="K56" s="1"/>
  <c r="D15"/>
  <c r="A7" i="1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O20" l="1"/>
  <c r="A44" i="9" s="1"/>
  <c r="C19" i="10"/>
  <c r="C20" s="1"/>
  <c r="C11"/>
  <c r="C12"/>
  <c r="C14"/>
  <c r="C52"/>
  <c r="D52" s="1"/>
  <c r="E52" s="1"/>
  <c r="C53" s="1"/>
  <c r="A53"/>
  <c r="AJ66"/>
  <c r="I50" l="1"/>
  <c r="I45"/>
  <c r="I44"/>
  <c r="I43"/>
  <c r="I46"/>
  <c r="I41"/>
  <c r="I40"/>
  <c r="I39"/>
  <c r="I42"/>
  <c r="I37"/>
  <c r="I36"/>
  <c r="I52"/>
  <c r="I51"/>
  <c r="I38"/>
  <c r="I49"/>
  <c r="I48"/>
  <c r="I47"/>
  <c r="I53"/>
  <c r="B53"/>
  <c r="G53"/>
  <c r="O21" i="11"/>
  <c r="A45" i="9" s="1"/>
  <c r="K38" i="10"/>
  <c r="K37"/>
  <c r="K36"/>
  <c r="K47"/>
  <c r="K49"/>
  <c r="K39"/>
  <c r="K48"/>
  <c r="K50"/>
  <c r="K40"/>
  <c r="K51"/>
  <c r="K43"/>
  <c r="K45"/>
  <c r="K44"/>
  <c r="K42"/>
  <c r="K46"/>
  <c r="K41"/>
  <c r="A54"/>
  <c r="I54" s="1"/>
  <c r="G12"/>
  <c r="C32"/>
  <c r="A3" i="11"/>
  <c r="B3" s="1"/>
  <c r="B7" s="1"/>
  <c r="B8" s="1"/>
  <c r="B9" s="1"/>
  <c r="D53" i="10"/>
  <c r="E53" s="1"/>
  <c r="C54" s="1"/>
  <c r="F52"/>
  <c r="H52" s="1"/>
  <c r="K52" s="1"/>
  <c r="H13" i="1"/>
  <c r="B39" i="10" s="1"/>
  <c r="B54" l="1"/>
  <c r="G54"/>
  <c r="O22" i="11"/>
  <c r="A46" i="9" s="1"/>
  <c r="A55" i="10"/>
  <c r="I55" s="1"/>
  <c r="B10" i="11"/>
  <c r="D54" i="10"/>
  <c r="E54" s="1"/>
  <c r="F53"/>
  <c r="H53" s="1"/>
  <c r="K53" s="1"/>
  <c r="J13" i="1"/>
  <c r="B55" i="10" l="1"/>
  <c r="G55"/>
  <c r="O23" i="11"/>
  <c r="A47" i="9" s="1"/>
  <c r="B41" i="10"/>
  <c r="B38"/>
  <c r="A56"/>
  <c r="I56" s="1"/>
  <c r="B11" i="11"/>
  <c r="C55" i="10"/>
  <c r="F54"/>
  <c r="H54" s="1"/>
  <c r="K54" s="1"/>
  <c r="B56" l="1"/>
  <c r="G56"/>
  <c r="O24" i="11"/>
  <c r="A48" i="9" s="1"/>
  <c r="A57" i="10"/>
  <c r="I57" s="1"/>
  <c r="B12" i="11"/>
  <c r="D55" i="10"/>
  <c r="E55" s="1"/>
  <c r="B57" l="1"/>
  <c r="G57"/>
  <c r="O25" i="11"/>
  <c r="A49" i="9" s="1"/>
  <c r="A58" i="10"/>
  <c r="I58" s="1"/>
  <c r="B13" i="11"/>
  <c r="C56" i="10"/>
  <c r="F55"/>
  <c r="H55" s="1"/>
  <c r="K55" s="1"/>
  <c r="B58" l="1"/>
  <c r="G58"/>
  <c r="O26" i="11"/>
  <c r="A50" i="9" s="1"/>
  <c r="A59" i="10"/>
  <c r="I59" s="1"/>
  <c r="B14" i="11"/>
  <c r="D56" i="10"/>
  <c r="E56" s="1"/>
  <c r="B59" l="1"/>
  <c r="G59"/>
  <c r="O27" i="11"/>
  <c r="A51" i="9" s="1"/>
  <c r="A60" i="10"/>
  <c r="I60" s="1"/>
  <c r="B15" i="11"/>
  <c r="C57" i="10"/>
  <c r="F56"/>
  <c r="H56" s="1"/>
  <c r="K56" s="1"/>
  <c r="B60" l="1"/>
  <c r="G60"/>
  <c r="O28" i="11"/>
  <c r="A52" i="9" s="1"/>
  <c r="A61" i="10"/>
  <c r="I61" s="1"/>
  <c r="B16" i="11"/>
  <c r="D57" i="10"/>
  <c r="E57" s="1"/>
  <c r="B61" l="1"/>
  <c r="G61"/>
  <c r="D52" i="9"/>
  <c r="C52"/>
  <c r="G52"/>
  <c r="B52"/>
  <c r="F52"/>
  <c r="E52"/>
  <c r="O29" i="11"/>
  <c r="A53" i="9" s="1"/>
  <c r="P28" i="11"/>
  <c r="A62" i="10"/>
  <c r="I62" s="1"/>
  <c r="B17" i="11"/>
  <c r="C58" i="10"/>
  <c r="F57"/>
  <c r="H57" s="1"/>
  <c r="K57" s="1"/>
  <c r="B62" l="1"/>
  <c r="G62"/>
  <c r="B53" i="9"/>
  <c r="G53"/>
  <c r="E53"/>
  <c r="D53"/>
  <c r="C53"/>
  <c r="F53"/>
  <c r="S28" i="11"/>
  <c r="R28"/>
  <c r="V28"/>
  <c r="W28"/>
  <c r="T28"/>
  <c r="Q28"/>
  <c r="U28"/>
  <c r="O30"/>
  <c r="P29"/>
  <c r="A63" i="10"/>
  <c r="I63" s="1"/>
  <c r="B18" i="11"/>
  <c r="D58" i="10"/>
  <c r="E58" s="1"/>
  <c r="A64" l="1"/>
  <c r="I64" s="1"/>
  <c r="G64"/>
  <c r="B63"/>
  <c r="G63"/>
  <c r="R29" i="11"/>
  <c r="S29"/>
  <c r="U29"/>
  <c r="V29"/>
  <c r="W29"/>
  <c r="Q29"/>
  <c r="T29"/>
  <c r="X28"/>
  <c r="P30"/>
  <c r="O31"/>
  <c r="B19"/>
  <c r="C59" i="10"/>
  <c r="F58"/>
  <c r="H58" s="1"/>
  <c r="K58" s="1"/>
  <c r="A65"/>
  <c r="I65" s="1"/>
  <c r="B64" l="1"/>
  <c r="B65"/>
  <c r="G65"/>
  <c r="R30" i="11"/>
  <c r="S30"/>
  <c r="O32"/>
  <c r="P31"/>
  <c r="X29"/>
  <c r="V30"/>
  <c r="T30"/>
  <c r="U30"/>
  <c r="W30"/>
  <c r="Q30"/>
  <c r="B20"/>
  <c r="D59" i="10"/>
  <c r="E59" s="1"/>
  <c r="A66"/>
  <c r="B66" l="1"/>
  <c r="G66"/>
  <c r="S31" i="11"/>
  <c r="R31"/>
  <c r="U31"/>
  <c r="T31"/>
  <c r="W31"/>
  <c r="Q31"/>
  <c r="V31"/>
  <c r="P32"/>
  <c r="O33"/>
  <c r="X30"/>
  <c r="A67" i="10"/>
  <c r="I67" s="1"/>
  <c r="B21" i="11"/>
  <c r="C60" i="10"/>
  <c r="F59"/>
  <c r="H59" s="1"/>
  <c r="K59" s="1"/>
  <c r="R67" l="1"/>
  <c r="K67"/>
  <c r="G67"/>
  <c r="S32" i="11"/>
  <c r="R32"/>
  <c r="V32"/>
  <c r="U32"/>
  <c r="Q32"/>
  <c r="T32"/>
  <c r="W32"/>
  <c r="O34"/>
  <c r="P33"/>
  <c r="X31"/>
  <c r="B67" i="10"/>
  <c r="A68"/>
  <c r="I68" s="1"/>
  <c r="J66"/>
  <c r="B22" i="11"/>
  <c r="D60" i="10"/>
  <c r="E60" s="1"/>
  <c r="K68" l="1"/>
  <c r="G68"/>
  <c r="R33" i="11"/>
  <c r="S33"/>
  <c r="O35"/>
  <c r="P34"/>
  <c r="X32"/>
  <c r="Q33"/>
  <c r="V33"/>
  <c r="U33"/>
  <c r="T33"/>
  <c r="W33"/>
  <c r="L66" i="10"/>
  <c r="J65"/>
  <c r="B68"/>
  <c r="A69"/>
  <c r="I69" s="1"/>
  <c r="B23" i="11"/>
  <c r="C61" i="10"/>
  <c r="F60"/>
  <c r="H60" s="1"/>
  <c r="K60" s="1"/>
  <c r="K69" l="1"/>
  <c r="G69"/>
  <c r="S34" i="11"/>
  <c r="R34"/>
  <c r="X33"/>
  <c r="O36"/>
  <c r="P35"/>
  <c r="V34"/>
  <c r="T34"/>
  <c r="Q34"/>
  <c r="U34"/>
  <c r="W34"/>
  <c r="B69" i="10"/>
  <c r="L65"/>
  <c r="J64"/>
  <c r="A70"/>
  <c r="I70" s="1"/>
  <c r="C6" i="11"/>
  <c r="B24"/>
  <c r="D61" i="10"/>
  <c r="E61" s="1"/>
  <c r="K70" l="1"/>
  <c r="G70"/>
  <c r="S35" i="11"/>
  <c r="R35"/>
  <c r="O37"/>
  <c r="P36"/>
  <c r="W35"/>
  <c r="V35"/>
  <c r="T35"/>
  <c r="U35"/>
  <c r="Q35"/>
  <c r="X34"/>
  <c r="B70" i="10"/>
  <c r="L64"/>
  <c r="J63"/>
  <c r="A71"/>
  <c r="I71" s="1"/>
  <c r="B25" i="11"/>
  <c r="C62" i="10"/>
  <c r="F61"/>
  <c r="H61" s="1"/>
  <c r="K61" s="1"/>
  <c r="K71" l="1"/>
  <c r="G71"/>
  <c r="P37" i="11"/>
  <c r="V37" s="1"/>
  <c r="S36"/>
  <c r="R36"/>
  <c r="X35"/>
  <c r="V36"/>
  <c r="W36"/>
  <c r="T36"/>
  <c r="U36"/>
  <c r="Q36"/>
  <c r="B71" i="10"/>
  <c r="L63"/>
  <c r="J62"/>
  <c r="A72"/>
  <c r="I72" s="1"/>
  <c r="B26" i="11"/>
  <c r="D62" i="10"/>
  <c r="E62" s="1"/>
  <c r="K72" l="1"/>
  <c r="G72"/>
  <c r="R37" i="11"/>
  <c r="S37"/>
  <c r="U37"/>
  <c r="T37"/>
  <c r="Q37"/>
  <c r="W37"/>
  <c r="X36"/>
  <c r="B72" i="10"/>
  <c r="L62"/>
  <c r="J61"/>
  <c r="A73"/>
  <c r="I73" s="1"/>
  <c r="B27" i="11"/>
  <c r="C63" i="10"/>
  <c r="F62"/>
  <c r="H62" s="1"/>
  <c r="K62" s="1"/>
  <c r="K73" l="1"/>
  <c r="G73"/>
  <c r="X37" i="11"/>
  <c r="B73" i="10"/>
  <c r="L61"/>
  <c r="J60"/>
  <c r="A74"/>
  <c r="I74" s="1"/>
  <c r="B28" i="11"/>
  <c r="D63" i="10"/>
  <c r="E63" s="1"/>
  <c r="K74" l="1"/>
  <c r="G74"/>
  <c r="B74"/>
  <c r="L60"/>
  <c r="J59"/>
  <c r="A75"/>
  <c r="I75" s="1"/>
  <c r="B29" i="11"/>
  <c r="C64" i="10"/>
  <c r="F63"/>
  <c r="H63" s="1"/>
  <c r="K63" s="1"/>
  <c r="K75" l="1"/>
  <c r="G75"/>
  <c r="B75"/>
  <c r="L59"/>
  <c r="J58"/>
  <c r="A76"/>
  <c r="I76" s="1"/>
  <c r="B30" i="11"/>
  <c r="D64" i="10"/>
  <c r="E64" s="1"/>
  <c r="K76" l="1"/>
  <c r="G76"/>
  <c r="B76"/>
  <c r="A77"/>
  <c r="I77" s="1"/>
  <c r="L58"/>
  <c r="J57"/>
  <c r="B31" i="11"/>
  <c r="C65" i="10"/>
  <c r="F64"/>
  <c r="H64" s="1"/>
  <c r="K64" s="1"/>
  <c r="K77" l="1"/>
  <c r="G77"/>
  <c r="L57"/>
  <c r="J56"/>
  <c r="B77"/>
  <c r="A78"/>
  <c r="I78" s="1"/>
  <c r="B32" i="11"/>
  <c r="D65" i="10"/>
  <c r="E65" s="1"/>
  <c r="K78" l="1"/>
  <c r="G78"/>
  <c r="B78"/>
  <c r="L56"/>
  <c r="J55"/>
  <c r="A79"/>
  <c r="I79" s="1"/>
  <c r="B33" i="11"/>
  <c r="C66" i="10"/>
  <c r="F65"/>
  <c r="K79" l="1"/>
  <c r="G79"/>
  <c r="A80"/>
  <c r="I80" s="1"/>
  <c r="B79"/>
  <c r="L55"/>
  <c r="J54"/>
  <c r="B34" i="11"/>
  <c r="D66" i="10"/>
  <c r="E66" s="1"/>
  <c r="C67" s="1"/>
  <c r="H65"/>
  <c r="K65" s="1"/>
  <c r="K80" l="1"/>
  <c r="G80"/>
  <c r="A81"/>
  <c r="I81" s="1"/>
  <c r="B80"/>
  <c r="L54"/>
  <c r="J53"/>
  <c r="D67"/>
  <c r="E67" s="1"/>
  <c r="C68" s="1"/>
  <c r="B35" i="11"/>
  <c r="F66" i="10"/>
  <c r="H66" s="1"/>
  <c r="K66" s="1"/>
  <c r="K81" l="1"/>
  <c r="G81"/>
  <c r="A82"/>
  <c r="I82" s="1"/>
  <c r="B81"/>
  <c r="L53"/>
  <c r="J52"/>
  <c r="M66"/>
  <c r="N66"/>
  <c r="F67"/>
  <c r="J67" s="1"/>
  <c r="D68"/>
  <c r="E68" s="1"/>
  <c r="C69" s="1"/>
  <c r="B36" i="11"/>
  <c r="J68" i="10" l="1"/>
  <c r="J69" s="1"/>
  <c r="J70" s="1"/>
  <c r="J71" s="1"/>
  <c r="J72" s="1"/>
  <c r="J73" s="1"/>
  <c r="J74" s="1"/>
  <c r="J75" s="1"/>
  <c r="J76" s="1"/>
  <c r="J77" s="1"/>
  <c r="J78" s="1"/>
  <c r="J79" s="1"/>
  <c r="J80" s="1"/>
  <c r="J81" s="1"/>
  <c r="L67"/>
  <c r="B82"/>
  <c r="K82"/>
  <c r="G82"/>
  <c r="A83"/>
  <c r="I83" s="1"/>
  <c r="L52"/>
  <c r="J51"/>
  <c r="H67"/>
  <c r="F68"/>
  <c r="H68" s="1"/>
  <c r="B37" i="11"/>
  <c r="J82" i="10" l="1"/>
  <c r="K83"/>
  <c r="G83"/>
  <c r="A84"/>
  <c r="I84" s="1"/>
  <c r="B83"/>
  <c r="L51"/>
  <c r="J50"/>
  <c r="N67"/>
  <c r="M67"/>
  <c r="D69"/>
  <c r="E69" s="1"/>
  <c r="C70" s="1"/>
  <c r="B38" i="11"/>
  <c r="B84" i="10" l="1"/>
  <c r="J83"/>
  <c r="K84"/>
  <c r="G84"/>
  <c r="A85"/>
  <c r="I85" s="1"/>
  <c r="M51"/>
  <c r="N51"/>
  <c r="L50"/>
  <c r="J49"/>
  <c r="L68"/>
  <c r="F69"/>
  <c r="B39" i="11"/>
  <c r="J84" i="10" l="1"/>
  <c r="K85"/>
  <c r="G85"/>
  <c r="A86"/>
  <c r="I86" s="1"/>
  <c r="B85"/>
  <c r="N50"/>
  <c r="M50"/>
  <c r="L49"/>
  <c r="J48"/>
  <c r="M68"/>
  <c r="N68"/>
  <c r="L69"/>
  <c r="H69"/>
  <c r="D70"/>
  <c r="E70" s="1"/>
  <c r="C71" s="1"/>
  <c r="B40" i="11"/>
  <c r="J85" i="10" l="1"/>
  <c r="K86"/>
  <c r="G86"/>
  <c r="B86"/>
  <c r="A87"/>
  <c r="I87" s="1"/>
  <c r="N49"/>
  <c r="M49"/>
  <c r="L48"/>
  <c r="J47"/>
  <c r="N69"/>
  <c r="M69"/>
  <c r="F70"/>
  <c r="B41" i="11"/>
  <c r="J86" i="10" l="1"/>
  <c r="K87"/>
  <c r="G87"/>
  <c r="A88"/>
  <c r="I88" s="1"/>
  <c r="B87"/>
  <c r="L47"/>
  <c r="J46"/>
  <c r="M48"/>
  <c r="N48"/>
  <c r="L70"/>
  <c r="D71"/>
  <c r="E71" s="1"/>
  <c r="C72" s="1"/>
  <c r="H70"/>
  <c r="B42" i="11"/>
  <c r="J87" i="10" l="1"/>
  <c r="K88"/>
  <c r="G88"/>
  <c r="B88"/>
  <c r="A89"/>
  <c r="I89" s="1"/>
  <c r="L46"/>
  <c r="J45"/>
  <c r="M47"/>
  <c r="N47"/>
  <c r="M70"/>
  <c r="N70"/>
  <c r="F71"/>
  <c r="B43" i="11"/>
  <c r="J88" i="10" l="1"/>
  <c r="K89"/>
  <c r="G89"/>
  <c r="A90"/>
  <c r="I90" s="1"/>
  <c r="B89"/>
  <c r="L45"/>
  <c r="J44"/>
  <c r="N46"/>
  <c r="M46"/>
  <c r="L71"/>
  <c r="H71"/>
  <c r="D72"/>
  <c r="E72" s="1"/>
  <c r="C73" s="1"/>
  <c r="B44" i="11"/>
  <c r="B90" i="10" l="1"/>
  <c r="J89"/>
  <c r="K90"/>
  <c r="G90"/>
  <c r="A91"/>
  <c r="I91" s="1"/>
  <c r="M45"/>
  <c r="N45"/>
  <c r="L44"/>
  <c r="J43"/>
  <c r="N71"/>
  <c r="M71"/>
  <c r="F72"/>
  <c r="B45" i="11"/>
  <c r="J90" i="10" l="1"/>
  <c r="B91"/>
  <c r="K91"/>
  <c r="G91"/>
  <c r="A92"/>
  <c r="I92" s="1"/>
  <c r="L43"/>
  <c r="J42"/>
  <c r="M44"/>
  <c r="N44"/>
  <c r="L72"/>
  <c r="H72"/>
  <c r="D73"/>
  <c r="E73" s="1"/>
  <c r="C74" s="1"/>
  <c r="B46" i="11"/>
  <c r="J91" i="10" l="1"/>
  <c r="B92"/>
  <c r="A93"/>
  <c r="I93" s="1"/>
  <c r="K92"/>
  <c r="G92"/>
  <c r="L42"/>
  <c r="J41"/>
  <c r="N43"/>
  <c r="M43"/>
  <c r="M72"/>
  <c r="N72"/>
  <c r="F73"/>
  <c r="B47" i="11"/>
  <c r="J92" i="10" l="1"/>
  <c r="K93"/>
  <c r="G93"/>
  <c r="A94"/>
  <c r="B93"/>
  <c r="N42"/>
  <c r="M42"/>
  <c r="L41"/>
  <c r="J40"/>
  <c r="L73"/>
  <c r="H73"/>
  <c r="D74"/>
  <c r="E74" s="1"/>
  <c r="C75" s="1"/>
  <c r="B48" i="11"/>
  <c r="B94" i="10" l="1"/>
  <c r="I94"/>
  <c r="K94"/>
  <c r="A95"/>
  <c r="I95" s="1"/>
  <c r="J93"/>
  <c r="G94"/>
  <c r="L40"/>
  <c r="J39"/>
  <c r="N41"/>
  <c r="M41"/>
  <c r="N73"/>
  <c r="M73"/>
  <c r="F74"/>
  <c r="B49" i="11"/>
  <c r="B95" i="10" l="1"/>
  <c r="K95"/>
  <c r="A96"/>
  <c r="I96" s="1"/>
  <c r="G95"/>
  <c r="J94"/>
  <c r="L39"/>
  <c r="J38"/>
  <c r="M40"/>
  <c r="N40"/>
  <c r="L74"/>
  <c r="H74"/>
  <c r="D75"/>
  <c r="E75" s="1"/>
  <c r="C76" s="1"/>
  <c r="B50" i="11"/>
  <c r="J95" i="10" l="1"/>
  <c r="G96"/>
  <c r="A97"/>
  <c r="I97" s="1"/>
  <c r="B96"/>
  <c r="K96"/>
  <c r="N39"/>
  <c r="M39"/>
  <c r="L38"/>
  <c r="J37"/>
  <c r="N74"/>
  <c r="M74"/>
  <c r="F75"/>
  <c r="B51" i="11"/>
  <c r="J96" i="10" l="1"/>
  <c r="K97"/>
  <c r="B97"/>
  <c r="A98"/>
  <c r="I98" s="1"/>
  <c r="G97"/>
  <c r="L37"/>
  <c r="J36"/>
  <c r="L36" s="1"/>
  <c r="M38"/>
  <c r="N38"/>
  <c r="L75"/>
  <c r="H75"/>
  <c r="D76"/>
  <c r="E76" s="1"/>
  <c r="C77" s="1"/>
  <c r="B52" i="11"/>
  <c r="J97" i="10" l="1"/>
  <c r="G98"/>
  <c r="A99"/>
  <c r="I99" s="1"/>
  <c r="B98"/>
  <c r="K98"/>
  <c r="M37"/>
  <c r="N37"/>
  <c r="N36"/>
  <c r="M36"/>
  <c r="M75"/>
  <c r="N75"/>
  <c r="D6" i="11"/>
  <c r="E6"/>
  <c r="F76" i="10"/>
  <c r="B53" i="11"/>
  <c r="J98" i="10" l="1"/>
  <c r="K99"/>
  <c r="B99"/>
  <c r="G99"/>
  <c r="A100"/>
  <c r="I100" s="1"/>
  <c r="L76"/>
  <c r="H76"/>
  <c r="D77"/>
  <c r="E77" s="1"/>
  <c r="C78" s="1"/>
  <c r="B54" i="11"/>
  <c r="J99" i="10" l="1"/>
  <c r="G100"/>
  <c r="A101"/>
  <c r="I101" s="1"/>
  <c r="K100"/>
  <c r="B100"/>
  <c r="N76"/>
  <c r="M76"/>
  <c r="F77"/>
  <c r="B55" i="11"/>
  <c r="B56" s="1"/>
  <c r="J100" i="10" l="1"/>
  <c r="A102"/>
  <c r="I102" s="1"/>
  <c r="G101"/>
  <c r="B101"/>
  <c r="K101"/>
  <c r="K102"/>
  <c r="L77"/>
  <c r="H77"/>
  <c r="D78"/>
  <c r="E78" s="1"/>
  <c r="C79" s="1"/>
  <c r="J101" l="1"/>
  <c r="A103"/>
  <c r="I103" s="1"/>
  <c r="G102"/>
  <c r="B102"/>
  <c r="K103"/>
  <c r="N77"/>
  <c r="M77"/>
  <c r="F78"/>
  <c r="J102" l="1"/>
  <c r="A104"/>
  <c r="I104" s="1"/>
  <c r="G103"/>
  <c r="B103"/>
  <c r="L78"/>
  <c r="H78"/>
  <c r="D79"/>
  <c r="E79" s="1"/>
  <c r="C80" s="1"/>
  <c r="J103" l="1"/>
  <c r="K104"/>
  <c r="A105"/>
  <c r="I105" s="1"/>
  <c r="G104"/>
  <c r="B104"/>
  <c r="N78"/>
  <c r="M78"/>
  <c r="F79"/>
  <c r="J104" l="1"/>
  <c r="K105"/>
  <c r="A106"/>
  <c r="I106" s="1"/>
  <c r="G105"/>
  <c r="B105"/>
  <c r="L79"/>
  <c r="H79"/>
  <c r="D80"/>
  <c r="E80" s="1"/>
  <c r="C81" s="1"/>
  <c r="J105" l="1"/>
  <c r="K106"/>
  <c r="A107"/>
  <c r="I107" s="1"/>
  <c r="G106"/>
  <c r="B106"/>
  <c r="N79"/>
  <c r="M79"/>
  <c r="F80"/>
  <c r="J106" l="1"/>
  <c r="K107"/>
  <c r="A108"/>
  <c r="I108" s="1"/>
  <c r="G107"/>
  <c r="B107"/>
  <c r="L80"/>
  <c r="H80"/>
  <c r="D81"/>
  <c r="E81" s="1"/>
  <c r="C82" s="1"/>
  <c r="J107" l="1"/>
  <c r="K108"/>
  <c r="B108"/>
  <c r="A109"/>
  <c r="I109" s="1"/>
  <c r="G108"/>
  <c r="O80"/>
  <c r="P80"/>
  <c r="N80"/>
  <c r="M80"/>
  <c r="F81"/>
  <c r="G109" l="1"/>
  <c r="J108"/>
  <c r="B109"/>
  <c r="A110"/>
  <c r="I110" s="1"/>
  <c r="K109"/>
  <c r="P79"/>
  <c r="O79"/>
  <c r="M65"/>
  <c r="N65"/>
  <c r="L81"/>
  <c r="H81"/>
  <c r="D82"/>
  <c r="E82" s="1"/>
  <c r="C83" s="1"/>
  <c r="J109" l="1"/>
  <c r="G110"/>
  <c r="A111"/>
  <c r="I111" s="1"/>
  <c r="K110"/>
  <c r="B110"/>
  <c r="P78"/>
  <c r="O78"/>
  <c r="P81"/>
  <c r="O81"/>
  <c r="N81"/>
  <c r="M81"/>
  <c r="M64"/>
  <c r="N64"/>
  <c r="F82"/>
  <c r="G111" l="1"/>
  <c r="J110"/>
  <c r="K111"/>
  <c r="A112"/>
  <c r="I112" s="1"/>
  <c r="B111"/>
  <c r="O77"/>
  <c r="P77"/>
  <c r="M63"/>
  <c r="N63"/>
  <c r="H82"/>
  <c r="D83"/>
  <c r="E83" s="1"/>
  <c r="C84" s="1"/>
  <c r="G112" l="1"/>
  <c r="B112"/>
  <c r="J111"/>
  <c r="A113"/>
  <c r="I113" s="1"/>
  <c r="K112"/>
  <c r="P76"/>
  <c r="O76"/>
  <c r="M62"/>
  <c r="N62"/>
  <c r="L82"/>
  <c r="F83"/>
  <c r="A114" l="1"/>
  <c r="I114" s="1"/>
  <c r="J112"/>
  <c r="G113"/>
  <c r="B113"/>
  <c r="K113"/>
  <c r="K114"/>
  <c r="G114"/>
  <c r="B114"/>
  <c r="O82"/>
  <c r="P82"/>
  <c r="P75"/>
  <c r="O75"/>
  <c r="M82"/>
  <c r="N82"/>
  <c r="M61"/>
  <c r="N61"/>
  <c r="L83"/>
  <c r="H83"/>
  <c r="A115"/>
  <c r="I115" s="1"/>
  <c r="D84"/>
  <c r="E84" s="1"/>
  <c r="C85" s="1"/>
  <c r="J113" l="1"/>
  <c r="J114" s="1"/>
  <c r="K115"/>
  <c r="G115"/>
  <c r="B115"/>
  <c r="P74"/>
  <c r="O74"/>
  <c r="O83"/>
  <c r="P83"/>
  <c r="N83"/>
  <c r="M83"/>
  <c r="M60"/>
  <c r="N60"/>
  <c r="A116"/>
  <c r="I116" s="1"/>
  <c r="F84"/>
  <c r="J115" l="1"/>
  <c r="K116"/>
  <c r="G116"/>
  <c r="B116"/>
  <c r="O73"/>
  <c r="P73"/>
  <c r="M59"/>
  <c r="N59"/>
  <c r="L84"/>
  <c r="A117"/>
  <c r="I117" s="1"/>
  <c r="H84"/>
  <c r="D85"/>
  <c r="E85" s="1"/>
  <c r="C86" s="1"/>
  <c r="J116" l="1"/>
  <c r="K117"/>
  <c r="G117"/>
  <c r="B117"/>
  <c r="P84"/>
  <c r="O84"/>
  <c r="P72"/>
  <c r="O72"/>
  <c r="N84"/>
  <c r="M84"/>
  <c r="M58"/>
  <c r="N58"/>
  <c r="A118"/>
  <c r="I118" s="1"/>
  <c r="F85"/>
  <c r="J117" l="1"/>
  <c r="K118"/>
  <c r="G118"/>
  <c r="B118"/>
  <c r="P71"/>
  <c r="O71"/>
  <c r="M57"/>
  <c r="N57"/>
  <c r="L85"/>
  <c r="H85"/>
  <c r="A119"/>
  <c r="I119" s="1"/>
  <c r="D86"/>
  <c r="E86" s="1"/>
  <c r="C87" s="1"/>
  <c r="J118" l="1"/>
  <c r="K119"/>
  <c r="G119"/>
  <c r="B119"/>
  <c r="P85"/>
  <c r="Q85" s="1"/>
  <c r="O85"/>
  <c r="P70"/>
  <c r="Q84" s="1"/>
  <c r="O70"/>
  <c r="M85"/>
  <c r="N85"/>
  <c r="M56"/>
  <c r="N56"/>
  <c r="A120"/>
  <c r="I120" s="1"/>
  <c r="F86"/>
  <c r="J119" l="1"/>
  <c r="K120"/>
  <c r="G120"/>
  <c r="B120"/>
  <c r="O69"/>
  <c r="P69"/>
  <c r="Q83" s="1"/>
  <c r="M55"/>
  <c r="N55"/>
  <c r="L86"/>
  <c r="H86"/>
  <c r="A121"/>
  <c r="I121" s="1"/>
  <c r="D87"/>
  <c r="E87" s="1"/>
  <c r="C88" s="1"/>
  <c r="J120" l="1"/>
  <c r="K121"/>
  <c r="G121"/>
  <c r="B121"/>
  <c r="P68"/>
  <c r="Q82" s="1"/>
  <c r="O68"/>
  <c r="O86"/>
  <c r="P86"/>
  <c r="M86"/>
  <c r="N86"/>
  <c r="M54"/>
  <c r="N54"/>
  <c r="A122"/>
  <c r="I122" s="1"/>
  <c r="F87"/>
  <c r="J121" l="1"/>
  <c r="K122"/>
  <c r="G122"/>
  <c r="B122"/>
  <c r="Q86"/>
  <c r="O67"/>
  <c r="P67"/>
  <c r="Q81" s="1"/>
  <c r="P53"/>
  <c r="P55"/>
  <c r="P54"/>
  <c r="P60"/>
  <c r="P59"/>
  <c r="P63"/>
  <c r="P57"/>
  <c r="P65"/>
  <c r="P64"/>
  <c r="P58"/>
  <c r="P62"/>
  <c r="P56"/>
  <c r="P61"/>
  <c r="O66"/>
  <c r="P66"/>
  <c r="N53"/>
  <c r="M52"/>
  <c r="N52"/>
  <c r="M53"/>
  <c r="L87"/>
  <c r="H87"/>
  <c r="A123"/>
  <c r="I123" s="1"/>
  <c r="D88"/>
  <c r="E88" s="1"/>
  <c r="C89" s="1"/>
  <c r="J122" l="1"/>
  <c r="K123"/>
  <c r="G123"/>
  <c r="B123"/>
  <c r="Q80"/>
  <c r="Q75"/>
  <c r="Q78"/>
  <c r="Q73"/>
  <c r="Q72"/>
  <c r="Q77"/>
  <c r="Q69"/>
  <c r="P87"/>
  <c r="O87"/>
  <c r="Q76"/>
  <c r="Q71"/>
  <c r="Q68"/>
  <c r="Q70"/>
  <c r="Q79"/>
  <c r="Q74"/>
  <c r="Q67"/>
  <c r="S67" s="1"/>
  <c r="N87"/>
  <c r="M87"/>
  <c r="A124"/>
  <c r="I124" s="1"/>
  <c r="F88"/>
  <c r="T67" l="1"/>
  <c r="R68"/>
  <c r="J123"/>
  <c r="K124"/>
  <c r="G124"/>
  <c r="B124"/>
  <c r="Q87"/>
  <c r="L88"/>
  <c r="H88"/>
  <c r="A125"/>
  <c r="I125" s="1"/>
  <c r="D89"/>
  <c r="E89" s="1"/>
  <c r="C90" s="1"/>
  <c r="S68" l="1"/>
  <c r="J124"/>
  <c r="K125"/>
  <c r="G125"/>
  <c r="B125"/>
  <c r="O88"/>
  <c r="P88"/>
  <c r="M88"/>
  <c r="N88"/>
  <c r="A126"/>
  <c r="I126" s="1"/>
  <c r="F89"/>
  <c r="J125" l="1"/>
  <c r="K126"/>
  <c r="G126"/>
  <c r="B126"/>
  <c r="Q88"/>
  <c r="AI66"/>
  <c r="L89"/>
  <c r="A127"/>
  <c r="I127" s="1"/>
  <c r="H89"/>
  <c r="D90"/>
  <c r="E90" s="1"/>
  <c r="C91" s="1"/>
  <c r="J126" l="1"/>
  <c r="K127"/>
  <c r="G127"/>
  <c r="B127"/>
  <c r="O89"/>
  <c r="P89"/>
  <c r="M89"/>
  <c r="N89"/>
  <c r="A128"/>
  <c r="I128" s="1"/>
  <c r="F90"/>
  <c r="J127" l="1"/>
  <c r="K128"/>
  <c r="G128"/>
  <c r="B128"/>
  <c r="Q89"/>
  <c r="L90"/>
  <c r="H90"/>
  <c r="A129"/>
  <c r="I129" s="1"/>
  <c r="D91"/>
  <c r="E91" s="1"/>
  <c r="C92" s="1"/>
  <c r="J128" l="1"/>
  <c r="K129"/>
  <c r="G129"/>
  <c r="B129"/>
  <c r="P90"/>
  <c r="O90"/>
  <c r="N90"/>
  <c r="M90"/>
  <c r="A130"/>
  <c r="I130" s="1"/>
  <c r="F91"/>
  <c r="J129" l="1"/>
  <c r="K130"/>
  <c r="G130"/>
  <c r="B130"/>
  <c r="Q90"/>
  <c r="L91"/>
  <c r="H91"/>
  <c r="A131"/>
  <c r="I131" s="1"/>
  <c r="D92"/>
  <c r="E92" s="1"/>
  <c r="C93" s="1"/>
  <c r="J130" l="1"/>
  <c r="K131"/>
  <c r="G131"/>
  <c r="B131"/>
  <c r="P91"/>
  <c r="O91"/>
  <c r="M91"/>
  <c r="N91"/>
  <c r="A132"/>
  <c r="I132" s="1"/>
  <c r="F92"/>
  <c r="J131" l="1"/>
  <c r="K132"/>
  <c r="G132"/>
  <c r="B132"/>
  <c r="Q91"/>
  <c r="L92"/>
  <c r="A133"/>
  <c r="I133" s="1"/>
  <c r="H92"/>
  <c r="D93"/>
  <c r="E93" s="1"/>
  <c r="C94" s="1"/>
  <c r="J132" l="1"/>
  <c r="K133"/>
  <c r="G133"/>
  <c r="B133"/>
  <c r="O92"/>
  <c r="P92"/>
  <c r="N92"/>
  <c r="M92"/>
  <c r="A134"/>
  <c r="I134" s="1"/>
  <c r="F93"/>
  <c r="J133" l="1"/>
  <c r="K134"/>
  <c r="G134"/>
  <c r="B134"/>
  <c r="Q92"/>
  <c r="L93"/>
  <c r="H93"/>
  <c r="A135"/>
  <c r="I135" s="1"/>
  <c r="D94"/>
  <c r="E94" s="1"/>
  <c r="C95" s="1"/>
  <c r="J134" l="1"/>
  <c r="K135"/>
  <c r="G135"/>
  <c r="B135"/>
  <c r="P93"/>
  <c r="O93"/>
  <c r="M93"/>
  <c r="N93"/>
  <c r="A136"/>
  <c r="I136" s="1"/>
  <c r="F94"/>
  <c r="J135" l="1"/>
  <c r="K136"/>
  <c r="G136"/>
  <c r="B136"/>
  <c r="Q93"/>
  <c r="L94"/>
  <c r="A137"/>
  <c r="I137" s="1"/>
  <c r="H94"/>
  <c r="D95"/>
  <c r="E95" s="1"/>
  <c r="C96" s="1"/>
  <c r="J136" l="1"/>
  <c r="K137"/>
  <c r="G137"/>
  <c r="B137"/>
  <c r="O94"/>
  <c r="P94"/>
  <c r="N94"/>
  <c r="M94"/>
  <c r="A138"/>
  <c r="I138" s="1"/>
  <c r="F95"/>
  <c r="J137" l="1"/>
  <c r="K138"/>
  <c r="G138"/>
  <c r="B138"/>
  <c r="Q94"/>
  <c r="L95"/>
  <c r="H95"/>
  <c r="A139"/>
  <c r="I139" s="1"/>
  <c r="D96"/>
  <c r="E96" s="1"/>
  <c r="C97" s="1"/>
  <c r="J138" l="1"/>
  <c r="K139"/>
  <c r="G139"/>
  <c r="B139"/>
  <c r="O95"/>
  <c r="P95"/>
  <c r="N95"/>
  <c r="M95"/>
  <c r="A140"/>
  <c r="I140" s="1"/>
  <c r="F96"/>
  <c r="J139" l="1"/>
  <c r="K140"/>
  <c r="G140"/>
  <c r="B140"/>
  <c r="Q95"/>
  <c r="L96"/>
  <c r="H96"/>
  <c r="A141"/>
  <c r="I141" s="1"/>
  <c r="D97"/>
  <c r="E97" s="1"/>
  <c r="C98" s="1"/>
  <c r="J140" l="1"/>
  <c r="K141"/>
  <c r="G141"/>
  <c r="B141"/>
  <c r="P96"/>
  <c r="O96"/>
  <c r="N96"/>
  <c r="M96"/>
  <c r="A142"/>
  <c r="I142" s="1"/>
  <c r="F97"/>
  <c r="J141" l="1"/>
  <c r="K142"/>
  <c r="G142"/>
  <c r="B142"/>
  <c r="Q96"/>
  <c r="L97"/>
  <c r="A143"/>
  <c r="I143" s="1"/>
  <c r="D98"/>
  <c r="E98" s="1"/>
  <c r="C99" s="1"/>
  <c r="H97"/>
  <c r="J142" l="1"/>
  <c r="K143"/>
  <c r="G143"/>
  <c r="B143"/>
  <c r="O97"/>
  <c r="P97"/>
  <c r="N97"/>
  <c r="M97"/>
  <c r="A144"/>
  <c r="I144" s="1"/>
  <c r="F98"/>
  <c r="J143" l="1"/>
  <c r="K144"/>
  <c r="G144"/>
  <c r="B144"/>
  <c r="Q97"/>
  <c r="L98"/>
  <c r="H98"/>
  <c r="A145"/>
  <c r="I145" s="1"/>
  <c r="D99"/>
  <c r="E99" s="1"/>
  <c r="C100" s="1"/>
  <c r="J144" l="1"/>
  <c r="K145"/>
  <c r="G145"/>
  <c r="B145"/>
  <c r="O98"/>
  <c r="P98"/>
  <c r="N98"/>
  <c r="M98"/>
  <c r="A146"/>
  <c r="I146" s="1"/>
  <c r="F99"/>
  <c r="J145" l="1"/>
  <c r="K146"/>
  <c r="G146"/>
  <c r="B146"/>
  <c r="Q98"/>
  <c r="L99"/>
  <c r="H99"/>
  <c r="A147"/>
  <c r="I147" s="1"/>
  <c r="D100"/>
  <c r="E100" s="1"/>
  <c r="C101" s="1"/>
  <c r="J146" l="1"/>
  <c r="K147"/>
  <c r="G147"/>
  <c r="B147"/>
  <c r="O99"/>
  <c r="P99"/>
  <c r="N99"/>
  <c r="M99"/>
  <c r="A148"/>
  <c r="I148" s="1"/>
  <c r="F100"/>
  <c r="J147" l="1"/>
  <c r="K148"/>
  <c r="G148"/>
  <c r="B148"/>
  <c r="Q99"/>
  <c r="L100"/>
  <c r="H100"/>
  <c r="A149"/>
  <c r="I149" s="1"/>
  <c r="D101"/>
  <c r="E101" s="1"/>
  <c r="C102" s="1"/>
  <c r="J148" l="1"/>
  <c r="K149"/>
  <c r="G149"/>
  <c r="B149"/>
  <c r="P100"/>
  <c r="O100"/>
  <c r="M100"/>
  <c r="N100"/>
  <c r="A150"/>
  <c r="I150" s="1"/>
  <c r="F101"/>
  <c r="J149" l="1"/>
  <c r="K150"/>
  <c r="G150"/>
  <c r="B150"/>
  <c r="Q100"/>
  <c r="L101"/>
  <c r="A151"/>
  <c r="I151" s="1"/>
  <c r="H101"/>
  <c r="D102"/>
  <c r="E102" s="1"/>
  <c r="C103" s="1"/>
  <c r="J150" l="1"/>
  <c r="K151"/>
  <c r="G151"/>
  <c r="B151"/>
  <c r="P101"/>
  <c r="O101"/>
  <c r="N101"/>
  <c r="M101"/>
  <c r="A152"/>
  <c r="I152" s="1"/>
  <c r="F102"/>
  <c r="J151" l="1"/>
  <c r="K152"/>
  <c r="G152"/>
  <c r="B152"/>
  <c r="Q101"/>
  <c r="L102"/>
  <c r="H102"/>
  <c r="A153"/>
  <c r="I153" s="1"/>
  <c r="D103"/>
  <c r="E103" s="1"/>
  <c r="C104" s="1"/>
  <c r="J152" l="1"/>
  <c r="K153"/>
  <c r="G153"/>
  <c r="B153"/>
  <c r="O102"/>
  <c r="P102"/>
  <c r="M102"/>
  <c r="N102"/>
  <c r="A154"/>
  <c r="I154" s="1"/>
  <c r="F103"/>
  <c r="J153" l="1"/>
  <c r="K154"/>
  <c r="G154"/>
  <c r="B154"/>
  <c r="Q102"/>
  <c r="L103"/>
  <c r="A155"/>
  <c r="I155" s="1"/>
  <c r="H103"/>
  <c r="D104"/>
  <c r="E104" s="1"/>
  <c r="C105" s="1"/>
  <c r="J154" l="1"/>
  <c r="K155"/>
  <c r="G155"/>
  <c r="B155"/>
  <c r="O103"/>
  <c r="P103"/>
  <c r="N103"/>
  <c r="M103"/>
  <c r="A156"/>
  <c r="I156" s="1"/>
  <c r="F104"/>
  <c r="J155" l="1"/>
  <c r="K156"/>
  <c r="G156"/>
  <c r="B156"/>
  <c r="Q103"/>
  <c r="L104"/>
  <c r="H104"/>
  <c r="A157"/>
  <c r="I157" s="1"/>
  <c r="D105"/>
  <c r="E105" s="1"/>
  <c r="C106" s="1"/>
  <c r="J156" l="1"/>
  <c r="K157"/>
  <c r="G157"/>
  <c r="B157"/>
  <c r="O104"/>
  <c r="P104"/>
  <c r="N104"/>
  <c r="M104"/>
  <c r="A158"/>
  <c r="I158" s="1"/>
  <c r="F105"/>
  <c r="J157" l="1"/>
  <c r="K158"/>
  <c r="G158"/>
  <c r="B158"/>
  <c r="Q104"/>
  <c r="L105"/>
  <c r="H105"/>
  <c r="A159"/>
  <c r="I159" s="1"/>
  <c r="D106"/>
  <c r="E106" s="1"/>
  <c r="C107" s="1"/>
  <c r="J158" l="1"/>
  <c r="K159"/>
  <c r="G159"/>
  <c r="B159"/>
  <c r="P105"/>
  <c r="O105"/>
  <c r="M105"/>
  <c r="N105"/>
  <c r="A160"/>
  <c r="I160" s="1"/>
  <c r="F106"/>
  <c r="J159" l="1"/>
  <c r="K160"/>
  <c r="G160"/>
  <c r="B160"/>
  <c r="Q105"/>
  <c r="L106"/>
  <c r="A161"/>
  <c r="I161" s="1"/>
  <c r="H106"/>
  <c r="D107"/>
  <c r="E107" s="1"/>
  <c r="C108" s="1"/>
  <c r="J160" l="1"/>
  <c r="K161"/>
  <c r="G161"/>
  <c r="B161"/>
  <c r="O106"/>
  <c r="P106"/>
  <c r="N106"/>
  <c r="M106"/>
  <c r="A162"/>
  <c r="I162" s="1"/>
  <c r="F107"/>
  <c r="J161" l="1"/>
  <c r="K162"/>
  <c r="G162"/>
  <c r="B162"/>
  <c r="Q106"/>
  <c r="L107"/>
  <c r="H107"/>
  <c r="A163"/>
  <c r="I163" s="1"/>
  <c r="D108"/>
  <c r="E108" s="1"/>
  <c r="C109" s="1"/>
  <c r="J162" l="1"/>
  <c r="K163"/>
  <c r="G163"/>
  <c r="B163"/>
  <c r="P107"/>
  <c r="O107"/>
  <c r="N107"/>
  <c r="M107"/>
  <c r="A164"/>
  <c r="I164" s="1"/>
  <c r="F108"/>
  <c r="J163" l="1"/>
  <c r="K164"/>
  <c r="G164"/>
  <c r="B164"/>
  <c r="Q107"/>
  <c r="L108"/>
  <c r="A165"/>
  <c r="I165" s="1"/>
  <c r="H108"/>
  <c r="D109"/>
  <c r="E109" s="1"/>
  <c r="C110" s="1"/>
  <c r="J164" l="1"/>
  <c r="K165"/>
  <c r="G165"/>
  <c r="B165"/>
  <c r="O108"/>
  <c r="P108"/>
  <c r="N108"/>
  <c r="M108"/>
  <c r="A166"/>
  <c r="I166" s="1"/>
  <c r="F109"/>
  <c r="J165" l="1"/>
  <c r="K166"/>
  <c r="G166"/>
  <c r="B166"/>
  <c r="Q108"/>
  <c r="L109"/>
  <c r="H109"/>
  <c r="A167"/>
  <c r="I167" s="1"/>
  <c r="D110"/>
  <c r="E110" s="1"/>
  <c r="C111" s="1"/>
  <c r="J166" l="1"/>
  <c r="K167"/>
  <c r="G167"/>
  <c r="B167"/>
  <c r="O109"/>
  <c r="P109"/>
  <c r="N109"/>
  <c r="M109"/>
  <c r="A168"/>
  <c r="I168" s="1"/>
  <c r="F110"/>
  <c r="J167" l="1"/>
  <c r="K168"/>
  <c r="G168"/>
  <c r="B168"/>
  <c r="Q109"/>
  <c r="L110"/>
  <c r="A169"/>
  <c r="I169" s="1"/>
  <c r="D111"/>
  <c r="E111" s="1"/>
  <c r="C112" s="1"/>
  <c r="H110"/>
  <c r="J168" l="1"/>
  <c r="K169"/>
  <c r="G169"/>
  <c r="B169"/>
  <c r="O110"/>
  <c r="P110"/>
  <c r="N110"/>
  <c r="M110"/>
  <c r="A170"/>
  <c r="I170" s="1"/>
  <c r="F111"/>
  <c r="J169" l="1"/>
  <c r="K170"/>
  <c r="G170"/>
  <c r="B170"/>
  <c r="Q110"/>
  <c r="L111"/>
  <c r="H111"/>
  <c r="A171"/>
  <c r="I171" s="1"/>
  <c r="D112"/>
  <c r="E112" s="1"/>
  <c r="C113" s="1"/>
  <c r="J170" l="1"/>
  <c r="K171"/>
  <c r="G171"/>
  <c r="B171"/>
  <c r="O111"/>
  <c r="P111"/>
  <c r="M111"/>
  <c r="N111"/>
  <c r="A172"/>
  <c r="I172" s="1"/>
  <c r="F112"/>
  <c r="J171" l="1"/>
  <c r="K172"/>
  <c r="G172"/>
  <c r="B172"/>
  <c r="Q111"/>
  <c r="L112"/>
  <c r="H112"/>
  <c r="A173"/>
  <c r="I173" s="1"/>
  <c r="D113"/>
  <c r="E113" s="1"/>
  <c r="C114" s="1"/>
  <c r="J172" l="1"/>
  <c r="K173"/>
  <c r="G173"/>
  <c r="B173"/>
  <c r="O112"/>
  <c r="P112"/>
  <c r="N112"/>
  <c r="M112"/>
  <c r="A174"/>
  <c r="I174" s="1"/>
  <c r="F113"/>
  <c r="J173" l="1"/>
  <c r="K174"/>
  <c r="G174"/>
  <c r="B174"/>
  <c r="Q112"/>
  <c r="L113"/>
  <c r="H113"/>
  <c r="A175"/>
  <c r="I175" s="1"/>
  <c r="D114"/>
  <c r="E114" s="1"/>
  <c r="C115" s="1"/>
  <c r="J174" l="1"/>
  <c r="K175"/>
  <c r="G175"/>
  <c r="B175"/>
  <c r="P113"/>
  <c r="O113"/>
  <c r="M113"/>
  <c r="N113"/>
  <c r="A176"/>
  <c r="I176" s="1"/>
  <c r="F114"/>
  <c r="J175" l="1"/>
  <c r="K176"/>
  <c r="G176"/>
  <c r="B176"/>
  <c r="Q113"/>
  <c r="L114"/>
  <c r="H114"/>
  <c r="A177"/>
  <c r="I177" s="1"/>
  <c r="D115"/>
  <c r="E115" s="1"/>
  <c r="C116" s="1"/>
  <c r="J176" l="1"/>
  <c r="K177"/>
  <c r="G177"/>
  <c r="B177"/>
  <c r="O114"/>
  <c r="P114"/>
  <c r="N114"/>
  <c r="M114"/>
  <c r="A178"/>
  <c r="I178" s="1"/>
  <c r="F115"/>
  <c r="J177" l="1"/>
  <c r="K178"/>
  <c r="G178"/>
  <c r="B178"/>
  <c r="Q114"/>
  <c r="L115"/>
  <c r="H115"/>
  <c r="A179"/>
  <c r="I179" s="1"/>
  <c r="D116"/>
  <c r="E116" s="1"/>
  <c r="C117" s="1"/>
  <c r="J178" l="1"/>
  <c r="K179"/>
  <c r="G179"/>
  <c r="B179"/>
  <c r="P115"/>
  <c r="O115"/>
  <c r="M115"/>
  <c r="N115"/>
  <c r="A180"/>
  <c r="I180" s="1"/>
  <c r="F116"/>
  <c r="J179" l="1"/>
  <c r="K180"/>
  <c r="G180"/>
  <c r="B180"/>
  <c r="Q115"/>
  <c r="L116"/>
  <c r="H116"/>
  <c r="A181"/>
  <c r="I181" s="1"/>
  <c r="D117"/>
  <c r="E117" s="1"/>
  <c r="C118" s="1"/>
  <c r="J180" l="1"/>
  <c r="K181"/>
  <c r="G181"/>
  <c r="B181"/>
  <c r="O116"/>
  <c r="P116"/>
  <c r="M116"/>
  <c r="N116"/>
  <c r="A182"/>
  <c r="I182" s="1"/>
  <c r="F117"/>
  <c r="J181" l="1"/>
  <c r="K182"/>
  <c r="G182"/>
  <c r="B182"/>
  <c r="Q116"/>
  <c r="L117"/>
  <c r="A183"/>
  <c r="I183" s="1"/>
  <c r="H117"/>
  <c r="D118"/>
  <c r="E118" s="1"/>
  <c r="C119" s="1"/>
  <c r="J182" l="1"/>
  <c r="K183"/>
  <c r="G183"/>
  <c r="B183"/>
  <c r="O117"/>
  <c r="P117"/>
  <c r="M117"/>
  <c r="N117"/>
  <c r="A184"/>
  <c r="I184" s="1"/>
  <c r="F118"/>
  <c r="J183" l="1"/>
  <c r="K184"/>
  <c r="G184"/>
  <c r="B184"/>
  <c r="Q117"/>
  <c r="L118"/>
  <c r="H118"/>
  <c r="A185"/>
  <c r="I185" s="1"/>
  <c r="D119"/>
  <c r="E119" s="1"/>
  <c r="C120" s="1"/>
  <c r="J184" l="1"/>
  <c r="K185"/>
  <c r="G185"/>
  <c r="B185"/>
  <c r="O118"/>
  <c r="P118"/>
  <c r="N118"/>
  <c r="M118"/>
  <c r="A186"/>
  <c r="I186" s="1"/>
  <c r="F119"/>
  <c r="J185" l="1"/>
  <c r="K186"/>
  <c r="G186"/>
  <c r="B186"/>
  <c r="Q118"/>
  <c r="L119"/>
  <c r="H119"/>
  <c r="A187"/>
  <c r="I187" s="1"/>
  <c r="D120"/>
  <c r="E120" s="1"/>
  <c r="C121" s="1"/>
  <c r="J186" l="1"/>
  <c r="K187"/>
  <c r="G187"/>
  <c r="B187"/>
  <c r="O119"/>
  <c r="P119"/>
  <c r="M119"/>
  <c r="N119"/>
  <c r="A188"/>
  <c r="I188" s="1"/>
  <c r="F120"/>
  <c r="J187" l="1"/>
  <c r="K188"/>
  <c r="G188"/>
  <c r="B188"/>
  <c r="Q119"/>
  <c r="L120"/>
  <c r="H120"/>
  <c r="A189"/>
  <c r="I189" s="1"/>
  <c r="D121"/>
  <c r="E121" s="1"/>
  <c r="C122" s="1"/>
  <c r="J188" l="1"/>
  <c r="K189"/>
  <c r="G189"/>
  <c r="B189"/>
  <c r="P120"/>
  <c r="O120"/>
  <c r="N120"/>
  <c r="M120"/>
  <c r="A190"/>
  <c r="I190" s="1"/>
  <c r="F121"/>
  <c r="J189" l="1"/>
  <c r="K190"/>
  <c r="G190"/>
  <c r="B190"/>
  <c r="Q120"/>
  <c r="L121"/>
  <c r="A191"/>
  <c r="I191" s="1"/>
  <c r="H121"/>
  <c r="D122"/>
  <c r="E122" s="1"/>
  <c r="C123" s="1"/>
  <c r="J190" l="1"/>
  <c r="K191"/>
  <c r="G191"/>
  <c r="B191"/>
  <c r="O121"/>
  <c r="P121"/>
  <c r="M121"/>
  <c r="N121"/>
  <c r="A192"/>
  <c r="I192" s="1"/>
  <c r="F122"/>
  <c r="J191" l="1"/>
  <c r="K192"/>
  <c r="G192"/>
  <c r="B192"/>
  <c r="Q121"/>
  <c r="L122"/>
  <c r="H122"/>
  <c r="A193"/>
  <c r="I193" s="1"/>
  <c r="D123"/>
  <c r="E123" s="1"/>
  <c r="C124" s="1"/>
  <c r="J192" l="1"/>
  <c r="K193"/>
  <c r="G193"/>
  <c r="B193"/>
  <c r="O122"/>
  <c r="P122"/>
  <c r="M122"/>
  <c r="N122"/>
  <c r="A194"/>
  <c r="I194" s="1"/>
  <c r="F123"/>
  <c r="J193" l="1"/>
  <c r="K194"/>
  <c r="G194"/>
  <c r="B194"/>
  <c r="Q122"/>
  <c r="L123"/>
  <c r="H123"/>
  <c r="A195"/>
  <c r="I195" s="1"/>
  <c r="D124"/>
  <c r="E124" s="1"/>
  <c r="C125" s="1"/>
  <c r="J194" l="1"/>
  <c r="K195"/>
  <c r="G195"/>
  <c r="B195"/>
  <c r="O123"/>
  <c r="P123"/>
  <c r="M123"/>
  <c r="N123"/>
  <c r="A196"/>
  <c r="I196" s="1"/>
  <c r="F124"/>
  <c r="J195" l="1"/>
  <c r="K196"/>
  <c r="G196"/>
  <c r="B196"/>
  <c r="Q123"/>
  <c r="L124"/>
  <c r="H124"/>
  <c r="A197"/>
  <c r="I197" s="1"/>
  <c r="D125"/>
  <c r="E125" s="1"/>
  <c r="C126" s="1"/>
  <c r="J196" l="1"/>
  <c r="K197"/>
  <c r="G197"/>
  <c r="B197"/>
  <c r="P124"/>
  <c r="O124"/>
  <c r="M124"/>
  <c r="N124"/>
  <c r="A198"/>
  <c r="I198" s="1"/>
  <c r="F125"/>
  <c r="J197" l="1"/>
  <c r="K198"/>
  <c r="G198"/>
  <c r="B198"/>
  <c r="Q124"/>
  <c r="L125"/>
  <c r="H125"/>
  <c r="A199"/>
  <c r="I199" s="1"/>
  <c r="D126"/>
  <c r="E126" s="1"/>
  <c r="C127" s="1"/>
  <c r="J198" l="1"/>
  <c r="K199"/>
  <c r="G199"/>
  <c r="B199"/>
  <c r="P125"/>
  <c r="O125"/>
  <c r="N125"/>
  <c r="M125"/>
  <c r="A200"/>
  <c r="I200" s="1"/>
  <c r="F126"/>
  <c r="J199" l="1"/>
  <c r="K200"/>
  <c r="G200"/>
  <c r="B200"/>
  <c r="Q125"/>
  <c r="L126"/>
  <c r="A201"/>
  <c r="I201" s="1"/>
  <c r="H126"/>
  <c r="D127"/>
  <c r="E127" s="1"/>
  <c r="C128" s="1"/>
  <c r="J200" l="1"/>
  <c r="K201"/>
  <c r="G201"/>
  <c r="B201"/>
  <c r="P126"/>
  <c r="O126"/>
  <c r="M126"/>
  <c r="N126"/>
  <c r="A202"/>
  <c r="I202" s="1"/>
  <c r="F127"/>
  <c r="J201" l="1"/>
  <c r="K202"/>
  <c r="G202"/>
  <c r="B202"/>
  <c r="Q126"/>
  <c r="L127"/>
  <c r="H127"/>
  <c r="A203"/>
  <c r="I203" s="1"/>
  <c r="D128"/>
  <c r="E128" s="1"/>
  <c r="C129" s="1"/>
  <c r="J202" l="1"/>
  <c r="K203"/>
  <c r="G203"/>
  <c r="B203"/>
  <c r="P127"/>
  <c r="O127"/>
  <c r="N127"/>
  <c r="M127"/>
  <c r="A204"/>
  <c r="I204" s="1"/>
  <c r="F128"/>
  <c r="J203" l="1"/>
  <c r="K204"/>
  <c r="G204"/>
  <c r="B204"/>
  <c r="Q127"/>
  <c r="L128"/>
  <c r="H128"/>
  <c r="A205"/>
  <c r="I205" s="1"/>
  <c r="D129"/>
  <c r="E129" s="1"/>
  <c r="C130" s="1"/>
  <c r="J204" l="1"/>
  <c r="K205"/>
  <c r="G205"/>
  <c r="B205"/>
  <c r="P128"/>
  <c r="O128"/>
  <c r="N128"/>
  <c r="M128"/>
  <c r="A206"/>
  <c r="I206" s="1"/>
  <c r="F129"/>
  <c r="J205" l="1"/>
  <c r="K206"/>
  <c r="G206"/>
  <c r="B206"/>
  <c r="Q128"/>
  <c r="L129"/>
  <c r="H129"/>
  <c r="A207"/>
  <c r="I207" s="1"/>
  <c r="D130"/>
  <c r="E130" s="1"/>
  <c r="C131" s="1"/>
  <c r="J206" l="1"/>
  <c r="K207"/>
  <c r="G207"/>
  <c r="B207"/>
  <c r="P129"/>
  <c r="O129"/>
  <c r="M129"/>
  <c r="N129"/>
  <c r="A208"/>
  <c r="I208" s="1"/>
  <c r="F130"/>
  <c r="J207" l="1"/>
  <c r="K208"/>
  <c r="G208"/>
  <c r="B208"/>
  <c r="Q129"/>
  <c r="L130"/>
  <c r="A209"/>
  <c r="I209" s="1"/>
  <c r="D131"/>
  <c r="E131" s="1"/>
  <c r="C132" s="1"/>
  <c r="H130"/>
  <c r="J208" l="1"/>
  <c r="K209"/>
  <c r="G209"/>
  <c r="B209"/>
  <c r="O130"/>
  <c r="P130"/>
  <c r="N130"/>
  <c r="M130"/>
  <c r="A210"/>
  <c r="I210" s="1"/>
  <c r="F131"/>
  <c r="J209" l="1"/>
  <c r="K210"/>
  <c r="G210"/>
  <c r="B210"/>
  <c r="Q130"/>
  <c r="L131"/>
  <c r="H131"/>
  <c r="A211"/>
  <c r="I211" s="1"/>
  <c r="D132"/>
  <c r="E132" s="1"/>
  <c r="C133" s="1"/>
  <c r="J210" l="1"/>
  <c r="K211"/>
  <c r="G211"/>
  <c r="B211"/>
  <c r="O131"/>
  <c r="P131"/>
  <c r="N131"/>
  <c r="M131"/>
  <c r="A212"/>
  <c r="I212" s="1"/>
  <c r="F132"/>
  <c r="J211" l="1"/>
  <c r="K212"/>
  <c r="G212"/>
  <c r="B212"/>
  <c r="Q131"/>
  <c r="L132"/>
  <c r="H132"/>
  <c r="A213"/>
  <c r="I213" s="1"/>
  <c r="D133"/>
  <c r="E133" s="1"/>
  <c r="C134" s="1"/>
  <c r="J212" l="1"/>
  <c r="K213"/>
  <c r="G213"/>
  <c r="B213"/>
  <c r="P132"/>
  <c r="O132"/>
  <c r="N132"/>
  <c r="M132"/>
  <c r="A214"/>
  <c r="I214" s="1"/>
  <c r="F133"/>
  <c r="J213" l="1"/>
  <c r="K214"/>
  <c r="G214"/>
  <c r="B214"/>
  <c r="Q132"/>
  <c r="L133"/>
  <c r="H133"/>
  <c r="A215"/>
  <c r="I215" s="1"/>
  <c r="D134"/>
  <c r="E134" s="1"/>
  <c r="C135" s="1"/>
  <c r="J214" l="1"/>
  <c r="K215"/>
  <c r="G215"/>
  <c r="B215"/>
  <c r="P133"/>
  <c r="O133"/>
  <c r="N133"/>
  <c r="M133"/>
  <c r="A216"/>
  <c r="I216" s="1"/>
  <c r="F134"/>
  <c r="J215" l="1"/>
  <c r="K216"/>
  <c r="G216"/>
  <c r="B216"/>
  <c r="Q133"/>
  <c r="L134"/>
  <c r="A217"/>
  <c r="I217" s="1"/>
  <c r="H134"/>
  <c r="D135"/>
  <c r="E135" s="1"/>
  <c r="C136" s="1"/>
  <c r="J216" l="1"/>
  <c r="K217"/>
  <c r="G217"/>
  <c r="B217"/>
  <c r="P134"/>
  <c r="O134"/>
  <c r="M134"/>
  <c r="N134"/>
  <c r="A218"/>
  <c r="I218" s="1"/>
  <c r="F135"/>
  <c r="J217" l="1"/>
  <c r="K218"/>
  <c r="G218"/>
  <c r="B218"/>
  <c r="Q134"/>
  <c r="L135"/>
  <c r="H135"/>
  <c r="A219"/>
  <c r="I219" s="1"/>
  <c r="D136"/>
  <c r="E136" s="1"/>
  <c r="C137" s="1"/>
  <c r="J218" l="1"/>
  <c r="K219"/>
  <c r="G219"/>
  <c r="B219"/>
  <c r="O135"/>
  <c r="P135"/>
  <c r="M135"/>
  <c r="N135"/>
  <c r="A220"/>
  <c r="I220" s="1"/>
  <c r="F136"/>
  <c r="J219" l="1"/>
  <c r="K220"/>
  <c r="G220"/>
  <c r="B220"/>
  <c r="Q135"/>
  <c r="L136"/>
  <c r="H136"/>
  <c r="A221"/>
  <c r="I221" s="1"/>
  <c r="D137"/>
  <c r="E137" s="1"/>
  <c r="C138" s="1"/>
  <c r="J220" l="1"/>
  <c r="K221"/>
  <c r="G221"/>
  <c r="B221"/>
  <c r="P136"/>
  <c r="O136"/>
  <c r="M136"/>
  <c r="N136"/>
  <c r="A222"/>
  <c r="I222" s="1"/>
  <c r="F137"/>
  <c r="J221" l="1"/>
  <c r="K222"/>
  <c r="G222"/>
  <c r="B222"/>
  <c r="Q136"/>
  <c r="L137"/>
  <c r="H137"/>
  <c r="A223"/>
  <c r="I223" s="1"/>
  <c r="D138"/>
  <c r="E138" s="1"/>
  <c r="C139" s="1"/>
  <c r="J222" l="1"/>
  <c r="K223"/>
  <c r="G223"/>
  <c r="B223"/>
  <c r="P137"/>
  <c r="O137"/>
  <c r="M137"/>
  <c r="N137"/>
  <c r="A224"/>
  <c r="I224" s="1"/>
  <c r="F138"/>
  <c r="J223" l="1"/>
  <c r="K224"/>
  <c r="G224"/>
  <c r="B224"/>
  <c r="Q137"/>
  <c r="L138"/>
  <c r="A225"/>
  <c r="I225" s="1"/>
  <c r="D139"/>
  <c r="E139" s="1"/>
  <c r="C140" s="1"/>
  <c r="H138"/>
  <c r="J224" l="1"/>
  <c r="K225"/>
  <c r="G225"/>
  <c r="B225"/>
  <c r="O138"/>
  <c r="P138"/>
  <c r="N138"/>
  <c r="M138"/>
  <c r="A226"/>
  <c r="I226" s="1"/>
  <c r="F139"/>
  <c r="J225" l="1"/>
  <c r="K226"/>
  <c r="G226"/>
  <c r="B226"/>
  <c r="Q138"/>
  <c r="L139"/>
  <c r="H139"/>
  <c r="A227"/>
  <c r="I227" s="1"/>
  <c r="D140"/>
  <c r="E140" s="1"/>
  <c r="C141" s="1"/>
  <c r="J226" l="1"/>
  <c r="K227"/>
  <c r="G227"/>
  <c r="B227"/>
  <c r="P139"/>
  <c r="O139"/>
  <c r="M139"/>
  <c r="N139"/>
  <c r="A228"/>
  <c r="I228" s="1"/>
  <c r="F140"/>
  <c r="J227" l="1"/>
  <c r="K228"/>
  <c r="G228"/>
  <c r="B228"/>
  <c r="Q139"/>
  <c r="L140"/>
  <c r="H140"/>
  <c r="A229"/>
  <c r="I229" s="1"/>
  <c r="D141"/>
  <c r="E141" s="1"/>
  <c r="C142" s="1"/>
  <c r="J228" l="1"/>
  <c r="K229"/>
  <c r="G229"/>
  <c r="B229"/>
  <c r="O140"/>
  <c r="P140"/>
  <c r="M140"/>
  <c r="N140"/>
  <c r="A230"/>
  <c r="I230" s="1"/>
  <c r="F141"/>
  <c r="J229" l="1"/>
  <c r="K230"/>
  <c r="G230"/>
  <c r="B230"/>
  <c r="Q140"/>
  <c r="L141"/>
  <c r="H141"/>
  <c r="A231"/>
  <c r="I231" s="1"/>
  <c r="D142"/>
  <c r="E142" s="1"/>
  <c r="C143" s="1"/>
  <c r="J230" l="1"/>
  <c r="K231"/>
  <c r="G231"/>
  <c r="B231"/>
  <c r="P141"/>
  <c r="O141"/>
  <c r="M141"/>
  <c r="N141"/>
  <c r="A232"/>
  <c r="I232" s="1"/>
  <c r="F142"/>
  <c r="J231" l="1"/>
  <c r="K232"/>
  <c r="G232"/>
  <c r="B232"/>
  <c r="Q141"/>
  <c r="L142"/>
  <c r="A233"/>
  <c r="I233" s="1"/>
  <c r="H142"/>
  <c r="D143"/>
  <c r="E143" s="1"/>
  <c r="C144" s="1"/>
  <c r="J232" l="1"/>
  <c r="K233"/>
  <c r="G233"/>
  <c r="B233"/>
  <c r="P142"/>
  <c r="O142"/>
  <c r="M142"/>
  <c r="N142"/>
  <c r="A234"/>
  <c r="I234" s="1"/>
  <c r="F143"/>
  <c r="J233" l="1"/>
  <c r="K234"/>
  <c r="G234"/>
  <c r="B234"/>
  <c r="Q142"/>
  <c r="L143"/>
  <c r="H143"/>
  <c r="A235"/>
  <c r="I235" s="1"/>
  <c r="D144"/>
  <c r="E144" s="1"/>
  <c r="C145" s="1"/>
  <c r="J234" l="1"/>
  <c r="K235"/>
  <c r="G235"/>
  <c r="B235"/>
  <c r="P143"/>
  <c r="O143"/>
  <c r="M143"/>
  <c r="N143"/>
  <c r="A236"/>
  <c r="I236" s="1"/>
  <c r="F144"/>
  <c r="J235" l="1"/>
  <c r="K236"/>
  <c r="G236"/>
  <c r="B236"/>
  <c r="Q143"/>
  <c r="L144"/>
  <c r="H144"/>
  <c r="A237"/>
  <c r="I237" s="1"/>
  <c r="D145"/>
  <c r="E145" s="1"/>
  <c r="C146" s="1"/>
  <c r="J236" l="1"/>
  <c r="K237"/>
  <c r="G237"/>
  <c r="B237"/>
  <c r="O144"/>
  <c r="P144"/>
  <c r="M144"/>
  <c r="N144"/>
  <c r="A238"/>
  <c r="I238" s="1"/>
  <c r="F145"/>
  <c r="J237" l="1"/>
  <c r="K238"/>
  <c r="G238"/>
  <c r="B238"/>
  <c r="Q144"/>
  <c r="L145"/>
  <c r="H145"/>
  <c r="A239"/>
  <c r="I239" s="1"/>
  <c r="D146"/>
  <c r="E146" s="1"/>
  <c r="C147" s="1"/>
  <c r="J238" l="1"/>
  <c r="K239"/>
  <c r="G239"/>
  <c r="B239"/>
  <c r="P145"/>
  <c r="O145"/>
  <c r="N145"/>
  <c r="M145"/>
  <c r="A240"/>
  <c r="I240" s="1"/>
  <c r="F146"/>
  <c r="J239" l="1"/>
  <c r="K240"/>
  <c r="G240"/>
  <c r="B240"/>
  <c r="Q145"/>
  <c r="L146"/>
  <c r="H146"/>
  <c r="A241"/>
  <c r="I241" s="1"/>
  <c r="D147"/>
  <c r="E147" s="1"/>
  <c r="C148" s="1"/>
  <c r="J240" l="1"/>
  <c r="K241"/>
  <c r="G241"/>
  <c r="B241"/>
  <c r="O146"/>
  <c r="P146"/>
  <c r="M146"/>
  <c r="N146"/>
  <c r="A242"/>
  <c r="I242" s="1"/>
  <c r="F147"/>
  <c r="J241" l="1"/>
  <c r="K242"/>
  <c r="G242"/>
  <c r="B242"/>
  <c r="Q146"/>
  <c r="L147"/>
  <c r="A243"/>
  <c r="I243" s="1"/>
  <c r="D148"/>
  <c r="E148" s="1"/>
  <c r="C149" s="1"/>
  <c r="H147"/>
  <c r="J242" l="1"/>
  <c r="K243"/>
  <c r="G243"/>
  <c r="B243"/>
  <c r="P147"/>
  <c r="O147"/>
  <c r="N147"/>
  <c r="M147"/>
  <c r="A244"/>
  <c r="I244" s="1"/>
  <c r="F148"/>
  <c r="J243" l="1"/>
  <c r="K244"/>
  <c r="G244"/>
  <c r="B244"/>
  <c r="Q147"/>
  <c r="L148"/>
  <c r="H148"/>
  <c r="A245"/>
  <c r="I245" s="1"/>
  <c r="D149"/>
  <c r="E149" s="1"/>
  <c r="C150" s="1"/>
  <c r="J244" l="1"/>
  <c r="K245"/>
  <c r="G245"/>
  <c r="B245"/>
  <c r="P148"/>
  <c r="O148"/>
  <c r="N148"/>
  <c r="M148"/>
  <c r="A246"/>
  <c r="I246" s="1"/>
  <c r="F149"/>
  <c r="J245" l="1"/>
  <c r="K246"/>
  <c r="G246"/>
  <c r="B246"/>
  <c r="Q148"/>
  <c r="L149"/>
  <c r="A247"/>
  <c r="I247" s="1"/>
  <c r="H149"/>
  <c r="D150"/>
  <c r="E150" s="1"/>
  <c r="C151" s="1"/>
  <c r="J246" l="1"/>
  <c r="K247"/>
  <c r="G247"/>
  <c r="B247"/>
  <c r="P149"/>
  <c r="O149"/>
  <c r="N149"/>
  <c r="M149"/>
  <c r="A248"/>
  <c r="I248" s="1"/>
  <c r="F150"/>
  <c r="J247" l="1"/>
  <c r="K248"/>
  <c r="G248"/>
  <c r="B248"/>
  <c r="Q149"/>
  <c r="L150"/>
  <c r="H150"/>
  <c r="A249"/>
  <c r="I249" s="1"/>
  <c r="D151"/>
  <c r="E151" s="1"/>
  <c r="C152" s="1"/>
  <c r="J248" l="1"/>
  <c r="K249"/>
  <c r="G249"/>
  <c r="B249"/>
  <c r="P150"/>
  <c r="O150"/>
  <c r="M150"/>
  <c r="N150"/>
  <c r="A250"/>
  <c r="I250" s="1"/>
  <c r="F151"/>
  <c r="J249" l="1"/>
  <c r="K250"/>
  <c r="G250"/>
  <c r="B250"/>
  <c r="Q150"/>
  <c r="L151"/>
  <c r="H151"/>
  <c r="A251"/>
  <c r="I251" s="1"/>
  <c r="D152"/>
  <c r="E152" s="1"/>
  <c r="C153" s="1"/>
  <c r="J250" l="1"/>
  <c r="K251"/>
  <c r="G251"/>
  <c r="B251"/>
  <c r="O151"/>
  <c r="P151"/>
  <c r="N151"/>
  <c r="M151"/>
  <c r="A252"/>
  <c r="I252" s="1"/>
  <c r="F152"/>
  <c r="J251" l="1"/>
  <c r="K252"/>
  <c r="G252"/>
  <c r="B252"/>
  <c r="Q151"/>
  <c r="L152"/>
  <c r="H152"/>
  <c r="A253"/>
  <c r="I253" s="1"/>
  <c r="D153"/>
  <c r="E153" s="1"/>
  <c r="C154" s="1"/>
  <c r="J252" l="1"/>
  <c r="K253"/>
  <c r="G253"/>
  <c r="B253"/>
  <c r="P152"/>
  <c r="O152"/>
  <c r="N152"/>
  <c r="M152"/>
  <c r="A254"/>
  <c r="I254" s="1"/>
  <c r="F153"/>
  <c r="J253" l="1"/>
  <c r="K254"/>
  <c r="G254"/>
  <c r="B254"/>
  <c r="Q152"/>
  <c r="L153"/>
  <c r="A255"/>
  <c r="I255" s="1"/>
  <c r="H153"/>
  <c r="D154"/>
  <c r="E154" s="1"/>
  <c r="C155" s="1"/>
  <c r="J254" l="1"/>
  <c r="K255"/>
  <c r="G255"/>
  <c r="B255"/>
  <c r="P153"/>
  <c r="O153"/>
  <c r="N153"/>
  <c r="M153"/>
  <c r="A256"/>
  <c r="I256" s="1"/>
  <c r="F154"/>
  <c r="J255" l="1"/>
  <c r="K256"/>
  <c r="G256"/>
  <c r="B256"/>
  <c r="Q153"/>
  <c r="L154"/>
  <c r="H154"/>
  <c r="A257"/>
  <c r="I257" s="1"/>
  <c r="D155"/>
  <c r="E155" s="1"/>
  <c r="C156" s="1"/>
  <c r="J256" l="1"/>
  <c r="K257"/>
  <c r="G257"/>
  <c r="B257"/>
  <c r="O154"/>
  <c r="P154"/>
  <c r="N154"/>
  <c r="M154"/>
  <c r="A258"/>
  <c r="I258" s="1"/>
  <c r="F155"/>
  <c r="J257" l="1"/>
  <c r="K258"/>
  <c r="G258"/>
  <c r="B258"/>
  <c r="Q154"/>
  <c r="L155"/>
  <c r="H155"/>
  <c r="A259"/>
  <c r="I259" s="1"/>
  <c r="D156"/>
  <c r="E156" s="1"/>
  <c r="C157" s="1"/>
  <c r="J258" l="1"/>
  <c r="K259"/>
  <c r="G259"/>
  <c r="B259"/>
  <c r="O155"/>
  <c r="P155"/>
  <c r="N155"/>
  <c r="M155"/>
  <c r="A260"/>
  <c r="I260" s="1"/>
  <c r="F156"/>
  <c r="J259" l="1"/>
  <c r="K260"/>
  <c r="G260"/>
  <c r="B260"/>
  <c r="Q155"/>
  <c r="L156"/>
  <c r="H156"/>
  <c r="A261"/>
  <c r="I261" s="1"/>
  <c r="D157"/>
  <c r="E157" s="1"/>
  <c r="C158" s="1"/>
  <c r="J260" l="1"/>
  <c r="K261"/>
  <c r="G261"/>
  <c r="B261"/>
  <c r="P156"/>
  <c r="O156"/>
  <c r="N156"/>
  <c r="M156"/>
  <c r="A262"/>
  <c r="I262" s="1"/>
  <c r="F157"/>
  <c r="J261" l="1"/>
  <c r="K262"/>
  <c r="G262"/>
  <c r="B262"/>
  <c r="Q156"/>
  <c r="L157"/>
  <c r="H157"/>
  <c r="A263"/>
  <c r="I263" s="1"/>
  <c r="D158"/>
  <c r="E158" s="1"/>
  <c r="C159" s="1"/>
  <c r="J262" l="1"/>
  <c r="K263"/>
  <c r="G263"/>
  <c r="B263"/>
  <c r="O157"/>
  <c r="P157"/>
  <c r="M157"/>
  <c r="N157"/>
  <c r="A264"/>
  <c r="I264" s="1"/>
  <c r="F158"/>
  <c r="J263" l="1"/>
  <c r="K264"/>
  <c r="G264"/>
  <c r="B264"/>
  <c r="Q157"/>
  <c r="L158"/>
  <c r="H158"/>
  <c r="A265"/>
  <c r="I265" s="1"/>
  <c r="D159"/>
  <c r="E159" s="1"/>
  <c r="C160" s="1"/>
  <c r="J264" l="1"/>
  <c r="K265"/>
  <c r="G265"/>
  <c r="B265"/>
  <c r="P158"/>
  <c r="O158"/>
  <c r="M158"/>
  <c r="N158"/>
  <c r="A266"/>
  <c r="I266" s="1"/>
  <c r="F159"/>
  <c r="J265" l="1"/>
  <c r="K266"/>
  <c r="G266"/>
  <c r="B266"/>
  <c r="Q158"/>
  <c r="L159"/>
  <c r="A267"/>
  <c r="I267" s="1"/>
  <c r="H159"/>
  <c r="D160"/>
  <c r="E160" s="1"/>
  <c r="C161" s="1"/>
  <c r="J266" l="1"/>
  <c r="K267"/>
  <c r="G267"/>
  <c r="B267"/>
  <c r="P159"/>
  <c r="O159"/>
  <c r="N159"/>
  <c r="M159"/>
  <c r="A268"/>
  <c r="I268" s="1"/>
  <c r="F160"/>
  <c r="J267" l="1"/>
  <c r="K268"/>
  <c r="G268"/>
  <c r="B268"/>
  <c r="Q159"/>
  <c r="L160"/>
  <c r="H160"/>
  <c r="A269"/>
  <c r="I269" s="1"/>
  <c r="D161"/>
  <c r="E161" s="1"/>
  <c r="C162" s="1"/>
  <c r="J268" l="1"/>
  <c r="K269"/>
  <c r="G269"/>
  <c r="B269"/>
  <c r="P160"/>
  <c r="O160"/>
  <c r="N160"/>
  <c r="M160"/>
  <c r="A270"/>
  <c r="I270" s="1"/>
  <c r="F161"/>
  <c r="J269" l="1"/>
  <c r="K270"/>
  <c r="G270"/>
  <c r="B270"/>
  <c r="Q160"/>
  <c r="L161"/>
  <c r="H161"/>
  <c r="A271"/>
  <c r="I271" s="1"/>
  <c r="D162"/>
  <c r="E162" s="1"/>
  <c r="C163" s="1"/>
  <c r="J270" l="1"/>
  <c r="K271"/>
  <c r="G271"/>
  <c r="B271"/>
  <c r="P161"/>
  <c r="O161"/>
  <c r="N161"/>
  <c r="M161"/>
  <c r="A272"/>
  <c r="I272" s="1"/>
  <c r="F162"/>
  <c r="J271" l="1"/>
  <c r="K272"/>
  <c r="G272"/>
  <c r="B272"/>
  <c r="Q161"/>
  <c r="L162"/>
  <c r="A273"/>
  <c r="I273" s="1"/>
  <c r="H162"/>
  <c r="D163"/>
  <c r="E163" s="1"/>
  <c r="C164" s="1"/>
  <c r="J272" l="1"/>
  <c r="K273"/>
  <c r="G273"/>
  <c r="B273"/>
  <c r="O162"/>
  <c r="P162"/>
  <c r="M162"/>
  <c r="N162"/>
  <c r="A274"/>
  <c r="I274" s="1"/>
  <c r="F163"/>
  <c r="J273" l="1"/>
  <c r="K274"/>
  <c r="G274"/>
  <c r="B274"/>
  <c r="Q162"/>
  <c r="L163"/>
  <c r="H163"/>
  <c r="A275"/>
  <c r="I275" s="1"/>
  <c r="D164"/>
  <c r="E164" s="1"/>
  <c r="C165" s="1"/>
  <c r="J274" l="1"/>
  <c r="K275"/>
  <c r="G275"/>
  <c r="B275"/>
  <c r="O163"/>
  <c r="P163"/>
  <c r="M163"/>
  <c r="N163"/>
  <c r="A276"/>
  <c r="I276" s="1"/>
  <c r="F164"/>
  <c r="J275" l="1"/>
  <c r="K276"/>
  <c r="G276"/>
  <c r="B276"/>
  <c r="Q163"/>
  <c r="L164"/>
  <c r="H164"/>
  <c r="A277"/>
  <c r="I277" s="1"/>
  <c r="D165"/>
  <c r="E165" s="1"/>
  <c r="C166" s="1"/>
  <c r="J276" l="1"/>
  <c r="K277"/>
  <c r="G277"/>
  <c r="B277"/>
  <c r="O164"/>
  <c r="P164"/>
  <c r="M164"/>
  <c r="N164"/>
  <c r="A278"/>
  <c r="I278" s="1"/>
  <c r="F165"/>
  <c r="J277" l="1"/>
  <c r="K278"/>
  <c r="G278"/>
  <c r="B278"/>
  <c r="Q164"/>
  <c r="L165"/>
  <c r="H165"/>
  <c r="A279"/>
  <c r="I279" s="1"/>
  <c r="D166"/>
  <c r="E166" s="1"/>
  <c r="C167" s="1"/>
  <c r="J278" l="1"/>
  <c r="K279"/>
  <c r="G279"/>
  <c r="B279"/>
  <c r="O165"/>
  <c r="P165"/>
  <c r="M165"/>
  <c r="N165"/>
  <c r="F6" i="11"/>
  <c r="C7"/>
  <c r="A280" i="10"/>
  <c r="I280" s="1"/>
  <c r="F166"/>
  <c r="J279" l="1"/>
  <c r="K280"/>
  <c r="G280"/>
  <c r="B280"/>
  <c r="Q165"/>
  <c r="L166"/>
  <c r="A281"/>
  <c r="I281" s="1"/>
  <c r="D167"/>
  <c r="E167" s="1"/>
  <c r="C168" s="1"/>
  <c r="H166"/>
  <c r="J280" l="1"/>
  <c r="K281"/>
  <c r="G281"/>
  <c r="B281"/>
  <c r="O166"/>
  <c r="P166"/>
  <c r="M166"/>
  <c r="N166"/>
  <c r="A282"/>
  <c r="I282" s="1"/>
  <c r="F167"/>
  <c r="J281" l="1"/>
  <c r="K282"/>
  <c r="G282"/>
  <c r="B282"/>
  <c r="Q166"/>
  <c r="L167"/>
  <c r="H167"/>
  <c r="A283"/>
  <c r="I283" s="1"/>
  <c r="D168"/>
  <c r="E168" s="1"/>
  <c r="C169" s="1"/>
  <c r="J282" l="1"/>
  <c r="K283"/>
  <c r="G283"/>
  <c r="B283"/>
  <c r="O167"/>
  <c r="P167"/>
  <c r="M167"/>
  <c r="N167"/>
  <c r="A284"/>
  <c r="I284" s="1"/>
  <c r="F168"/>
  <c r="J283" l="1"/>
  <c r="K284"/>
  <c r="G284"/>
  <c r="B284"/>
  <c r="Q167"/>
  <c r="L168"/>
  <c r="H168"/>
  <c r="A285"/>
  <c r="I285" s="1"/>
  <c r="D169"/>
  <c r="E169" s="1"/>
  <c r="C170" s="1"/>
  <c r="J284" l="1"/>
  <c r="K285"/>
  <c r="G285"/>
  <c r="B285"/>
  <c r="O168"/>
  <c r="P168"/>
  <c r="N168"/>
  <c r="M168"/>
  <c r="A286"/>
  <c r="I286" s="1"/>
  <c r="F169"/>
  <c r="J285" l="1"/>
  <c r="K286"/>
  <c r="G286"/>
  <c r="B286"/>
  <c r="Q168"/>
  <c r="L169"/>
  <c r="A287"/>
  <c r="I287" s="1"/>
  <c r="H169"/>
  <c r="D170"/>
  <c r="E170" s="1"/>
  <c r="C171" s="1"/>
  <c r="J286" l="1"/>
  <c r="K287"/>
  <c r="G287"/>
  <c r="B287"/>
  <c r="P169"/>
  <c r="O169"/>
  <c r="N169"/>
  <c r="M169"/>
  <c r="A288"/>
  <c r="I288" s="1"/>
  <c r="F170"/>
  <c r="J287" l="1"/>
  <c r="K288"/>
  <c r="G288"/>
  <c r="B288"/>
  <c r="Q169"/>
  <c r="L170"/>
  <c r="H170"/>
  <c r="A289"/>
  <c r="I289" s="1"/>
  <c r="D171"/>
  <c r="E171" s="1"/>
  <c r="C172" s="1"/>
  <c r="J288" l="1"/>
  <c r="K289"/>
  <c r="G289"/>
  <c r="B289"/>
  <c r="P170"/>
  <c r="O170"/>
  <c r="M170"/>
  <c r="N170"/>
  <c r="A290"/>
  <c r="I290" s="1"/>
  <c r="F171"/>
  <c r="J289" l="1"/>
  <c r="K290"/>
  <c r="G290"/>
  <c r="B290"/>
  <c r="Q170"/>
  <c r="L171"/>
  <c r="H171"/>
  <c r="A291"/>
  <c r="I291" s="1"/>
  <c r="D172"/>
  <c r="E172" s="1"/>
  <c r="C173" s="1"/>
  <c r="J290" l="1"/>
  <c r="K291"/>
  <c r="G291"/>
  <c r="B291"/>
  <c r="P171"/>
  <c r="O171"/>
  <c r="N171"/>
  <c r="M171"/>
  <c r="A292"/>
  <c r="I292" s="1"/>
  <c r="F172"/>
  <c r="J291" l="1"/>
  <c r="K292"/>
  <c r="G292"/>
  <c r="B292"/>
  <c r="Q171"/>
  <c r="L172"/>
  <c r="A293"/>
  <c r="I293" s="1"/>
  <c r="D173"/>
  <c r="E173" s="1"/>
  <c r="C174" s="1"/>
  <c r="H172"/>
  <c r="J292" l="1"/>
  <c r="K293"/>
  <c r="G293"/>
  <c r="B293"/>
  <c r="P172"/>
  <c r="O172"/>
  <c r="M172"/>
  <c r="N172"/>
  <c r="A294"/>
  <c r="I294" s="1"/>
  <c r="F173"/>
  <c r="J293" l="1"/>
  <c r="K294"/>
  <c r="G294"/>
  <c r="B294"/>
  <c r="Q172"/>
  <c r="L173"/>
  <c r="H173"/>
  <c r="A295"/>
  <c r="I295" s="1"/>
  <c r="D174"/>
  <c r="E174" s="1"/>
  <c r="C175" s="1"/>
  <c r="J294" l="1"/>
  <c r="K295"/>
  <c r="G295"/>
  <c r="B295"/>
  <c r="O173"/>
  <c r="P173"/>
  <c r="N173"/>
  <c r="M173"/>
  <c r="A296"/>
  <c r="I296" s="1"/>
  <c r="F174"/>
  <c r="J295" l="1"/>
  <c r="K296"/>
  <c r="G296"/>
  <c r="B296"/>
  <c r="Q173"/>
  <c r="L174"/>
  <c r="A297"/>
  <c r="I297" s="1"/>
  <c r="H174"/>
  <c r="D175"/>
  <c r="E175" s="1"/>
  <c r="C176" s="1"/>
  <c r="J296" l="1"/>
  <c r="K297"/>
  <c r="G297"/>
  <c r="B297"/>
  <c r="P174"/>
  <c r="O174"/>
  <c r="M174"/>
  <c r="N174"/>
  <c r="D7" i="11"/>
  <c r="E7"/>
  <c r="A298" i="10"/>
  <c r="I298" s="1"/>
  <c r="F175"/>
  <c r="J297" l="1"/>
  <c r="K298"/>
  <c r="G298"/>
  <c r="B298"/>
  <c r="Q174"/>
  <c r="L175"/>
  <c r="H175"/>
  <c r="A299"/>
  <c r="I299" s="1"/>
  <c r="D176"/>
  <c r="E176" s="1"/>
  <c r="C177" s="1"/>
  <c r="J298" l="1"/>
  <c r="K299"/>
  <c r="G299"/>
  <c r="B299"/>
  <c r="O175"/>
  <c r="P175"/>
  <c r="N175"/>
  <c r="M175"/>
  <c r="A300"/>
  <c r="I300" s="1"/>
  <c r="F176"/>
  <c r="J299" l="1"/>
  <c r="K300"/>
  <c r="G300"/>
  <c r="B300"/>
  <c r="Q175"/>
  <c r="L176"/>
  <c r="A301"/>
  <c r="I301" s="1"/>
  <c r="H176"/>
  <c r="D177"/>
  <c r="E177" s="1"/>
  <c r="C178" s="1"/>
  <c r="J300" l="1"/>
  <c r="K301"/>
  <c r="G301"/>
  <c r="B301"/>
  <c r="P176"/>
  <c r="O176"/>
  <c r="N176"/>
  <c r="M176"/>
  <c r="A302"/>
  <c r="I302" s="1"/>
  <c r="F177"/>
  <c r="J301" l="1"/>
  <c r="K302"/>
  <c r="G302"/>
  <c r="B302"/>
  <c r="Q176"/>
  <c r="L177"/>
  <c r="H177"/>
  <c r="A303"/>
  <c r="I303" s="1"/>
  <c r="D178"/>
  <c r="E178" s="1"/>
  <c r="C179" s="1"/>
  <c r="J302" l="1"/>
  <c r="K303"/>
  <c r="G303"/>
  <c r="B303"/>
  <c r="P177"/>
  <c r="O177"/>
  <c r="M177"/>
  <c r="N177"/>
  <c r="A304"/>
  <c r="I304" s="1"/>
  <c r="F178"/>
  <c r="J303" l="1"/>
  <c r="K304"/>
  <c r="G304"/>
  <c r="B304"/>
  <c r="Q177"/>
  <c r="L178"/>
  <c r="H178"/>
  <c r="A305"/>
  <c r="I305" s="1"/>
  <c r="D179"/>
  <c r="E179" s="1"/>
  <c r="C180" s="1"/>
  <c r="J304" l="1"/>
  <c r="K305"/>
  <c r="G305"/>
  <c r="B305"/>
  <c r="O178"/>
  <c r="P178"/>
  <c r="M178"/>
  <c r="N178"/>
  <c r="A306"/>
  <c r="I306" s="1"/>
  <c r="F179"/>
  <c r="J305" l="1"/>
  <c r="K306"/>
  <c r="G306"/>
  <c r="B306"/>
  <c r="Q178"/>
  <c r="L179"/>
  <c r="A307"/>
  <c r="I307" s="1"/>
  <c r="H179"/>
  <c r="D180"/>
  <c r="E180" s="1"/>
  <c r="C181" s="1"/>
  <c r="J306" l="1"/>
  <c r="K307"/>
  <c r="G307"/>
  <c r="B307"/>
  <c r="P179"/>
  <c r="O179"/>
  <c r="N179"/>
  <c r="M179"/>
  <c r="A308"/>
  <c r="I308" s="1"/>
  <c r="F180"/>
  <c r="J307" l="1"/>
  <c r="K308"/>
  <c r="G308"/>
  <c r="B308"/>
  <c r="Q179"/>
  <c r="L180"/>
  <c r="H180"/>
  <c r="A309"/>
  <c r="I309" s="1"/>
  <c r="D181"/>
  <c r="E181" s="1"/>
  <c r="C182" s="1"/>
  <c r="J308" l="1"/>
  <c r="K309"/>
  <c r="G309"/>
  <c r="B309"/>
  <c r="P180"/>
  <c r="O180"/>
  <c r="M180"/>
  <c r="N180"/>
  <c r="A310"/>
  <c r="I310" s="1"/>
  <c r="F181"/>
  <c r="J309" l="1"/>
  <c r="K310"/>
  <c r="G310"/>
  <c r="B310"/>
  <c r="Q180"/>
  <c r="L181"/>
  <c r="A311"/>
  <c r="I311" s="1"/>
  <c r="H181"/>
  <c r="D182"/>
  <c r="E182" s="1"/>
  <c r="C183" s="1"/>
  <c r="J310" l="1"/>
  <c r="K311"/>
  <c r="G311"/>
  <c r="B311"/>
  <c r="O181"/>
  <c r="P181"/>
  <c r="N181"/>
  <c r="M181"/>
  <c r="A312"/>
  <c r="I312" s="1"/>
  <c r="F182"/>
  <c r="J311" l="1"/>
  <c r="K312"/>
  <c r="G312"/>
  <c r="B312"/>
  <c r="Q181"/>
  <c r="L182"/>
  <c r="H182"/>
  <c r="A313"/>
  <c r="I313" s="1"/>
  <c r="D183"/>
  <c r="E183" s="1"/>
  <c r="C184" s="1"/>
  <c r="J312" l="1"/>
  <c r="K313"/>
  <c r="G313"/>
  <c r="B313"/>
  <c r="P182"/>
  <c r="O182"/>
  <c r="M182"/>
  <c r="N182"/>
  <c r="A314"/>
  <c r="I314" s="1"/>
  <c r="F183"/>
  <c r="J313" l="1"/>
  <c r="K314"/>
  <c r="G314"/>
  <c r="B314"/>
  <c r="Q182"/>
  <c r="L183"/>
  <c r="H183"/>
  <c r="A315"/>
  <c r="I315" s="1"/>
  <c r="D184"/>
  <c r="E184" s="1"/>
  <c r="C185" s="1"/>
  <c r="J314" l="1"/>
  <c r="K315"/>
  <c r="G315"/>
  <c r="B315"/>
  <c r="P183"/>
  <c r="O183"/>
  <c r="N183"/>
  <c r="M183"/>
  <c r="A316"/>
  <c r="I316" s="1"/>
  <c r="F184"/>
  <c r="J315" l="1"/>
  <c r="K316"/>
  <c r="G316"/>
  <c r="B316"/>
  <c r="Q183"/>
  <c r="L184"/>
  <c r="A317"/>
  <c r="I317" s="1"/>
  <c r="H184"/>
  <c r="D185"/>
  <c r="E185" s="1"/>
  <c r="C186" s="1"/>
  <c r="J316" l="1"/>
  <c r="K317"/>
  <c r="G317"/>
  <c r="B317"/>
  <c r="O184"/>
  <c r="P184"/>
  <c r="N184"/>
  <c r="M184"/>
  <c r="A318"/>
  <c r="I318" s="1"/>
  <c r="F185"/>
  <c r="J317" l="1"/>
  <c r="K318"/>
  <c r="G318"/>
  <c r="B318"/>
  <c r="Q184"/>
  <c r="L185"/>
  <c r="H185"/>
  <c r="A319"/>
  <c r="I319" s="1"/>
  <c r="D186"/>
  <c r="E186" s="1"/>
  <c r="C187" s="1"/>
  <c r="J318" l="1"/>
  <c r="K319"/>
  <c r="G319"/>
  <c r="B319"/>
  <c r="P185"/>
  <c r="O185"/>
  <c r="N185"/>
  <c r="M185"/>
  <c r="A320"/>
  <c r="I320" s="1"/>
  <c r="F186"/>
  <c r="J319" l="1"/>
  <c r="K320"/>
  <c r="G320"/>
  <c r="B320"/>
  <c r="Q185"/>
  <c r="L186"/>
  <c r="H186"/>
  <c r="A321"/>
  <c r="I321" s="1"/>
  <c r="D187"/>
  <c r="E187" s="1"/>
  <c r="C188" s="1"/>
  <c r="J320" l="1"/>
  <c r="K321"/>
  <c r="G321"/>
  <c r="B321"/>
  <c r="O186"/>
  <c r="P186"/>
  <c r="M186"/>
  <c r="N186"/>
  <c r="A322"/>
  <c r="I322" s="1"/>
  <c r="F187"/>
  <c r="J321" l="1"/>
  <c r="K322"/>
  <c r="G322"/>
  <c r="B322"/>
  <c r="Q186"/>
  <c r="L187"/>
  <c r="A323"/>
  <c r="I323" s="1"/>
  <c r="H187"/>
  <c r="D188"/>
  <c r="E188" s="1"/>
  <c r="C189" s="1"/>
  <c r="J322" l="1"/>
  <c r="K323"/>
  <c r="G323"/>
  <c r="B323"/>
  <c r="P187"/>
  <c r="O187"/>
  <c r="M187"/>
  <c r="N187"/>
  <c r="A324"/>
  <c r="I324" s="1"/>
  <c r="F188"/>
  <c r="J323" l="1"/>
  <c r="K324"/>
  <c r="G324"/>
  <c r="B324"/>
  <c r="Q187"/>
  <c r="L188"/>
  <c r="H188"/>
  <c r="A325"/>
  <c r="I325" s="1"/>
  <c r="D189"/>
  <c r="E189" s="1"/>
  <c r="C190" s="1"/>
  <c r="J324" l="1"/>
  <c r="K325"/>
  <c r="G325"/>
  <c r="B325"/>
  <c r="P188"/>
  <c r="O188"/>
  <c r="M188"/>
  <c r="N188"/>
  <c r="A326"/>
  <c r="I326" s="1"/>
  <c r="F189"/>
  <c r="J325" l="1"/>
  <c r="K326"/>
  <c r="G326"/>
  <c r="B326"/>
  <c r="Q188"/>
  <c r="L189"/>
  <c r="A327"/>
  <c r="I327" s="1"/>
  <c r="H189"/>
  <c r="D190"/>
  <c r="E190" s="1"/>
  <c r="C191" s="1"/>
  <c r="J326" l="1"/>
  <c r="K327"/>
  <c r="G327"/>
  <c r="B327"/>
  <c r="O189"/>
  <c r="P189"/>
  <c r="M189"/>
  <c r="N189"/>
  <c r="A328"/>
  <c r="I328" s="1"/>
  <c r="F190"/>
  <c r="J327" l="1"/>
  <c r="K328"/>
  <c r="G328"/>
  <c r="B328"/>
  <c r="Q189"/>
  <c r="L190"/>
  <c r="H190"/>
  <c r="A329"/>
  <c r="I329" s="1"/>
  <c r="D191"/>
  <c r="E191" s="1"/>
  <c r="C192" s="1"/>
  <c r="J328" l="1"/>
  <c r="K329"/>
  <c r="G329"/>
  <c r="B329"/>
  <c r="O190"/>
  <c r="P190"/>
  <c r="N190"/>
  <c r="M190"/>
  <c r="A330"/>
  <c r="I330" s="1"/>
  <c r="F191"/>
  <c r="J329" l="1"/>
  <c r="K330"/>
  <c r="G330"/>
  <c r="B330"/>
  <c r="Q190"/>
  <c r="L191"/>
  <c r="H191"/>
  <c r="A331"/>
  <c r="I331" s="1"/>
  <c r="D192"/>
  <c r="E192" s="1"/>
  <c r="C193" s="1"/>
  <c r="J330" l="1"/>
  <c r="K331"/>
  <c r="G331"/>
  <c r="B331"/>
  <c r="P191"/>
  <c r="O191"/>
  <c r="M191"/>
  <c r="N191"/>
  <c r="A332"/>
  <c r="I332" s="1"/>
  <c r="F192"/>
  <c r="J331" l="1"/>
  <c r="K332"/>
  <c r="G332"/>
  <c r="B332"/>
  <c r="Q191"/>
  <c r="L192"/>
  <c r="A333"/>
  <c r="I333" s="1"/>
  <c r="H192"/>
  <c r="D193"/>
  <c r="E193" s="1"/>
  <c r="C194" s="1"/>
  <c r="J332" l="1"/>
  <c r="K333"/>
  <c r="G333"/>
  <c r="B333"/>
  <c r="P192"/>
  <c r="O192"/>
  <c r="N192"/>
  <c r="M192"/>
  <c r="A334"/>
  <c r="I334" s="1"/>
  <c r="F193"/>
  <c r="J333" l="1"/>
  <c r="K334"/>
  <c r="G334"/>
  <c r="B334"/>
  <c r="Q192"/>
  <c r="L193"/>
  <c r="H193"/>
  <c r="A335"/>
  <c r="I335" s="1"/>
  <c r="D194"/>
  <c r="E194" s="1"/>
  <c r="C195" s="1"/>
  <c r="J334" l="1"/>
  <c r="K335"/>
  <c r="G335"/>
  <c r="B335"/>
  <c r="P193"/>
  <c r="O193"/>
  <c r="N193"/>
  <c r="M193"/>
  <c r="A336"/>
  <c r="I336" s="1"/>
  <c r="F194"/>
  <c r="J335" l="1"/>
  <c r="K336"/>
  <c r="G336"/>
  <c r="B336"/>
  <c r="Q193"/>
  <c r="L194"/>
  <c r="A337"/>
  <c r="I337" s="1"/>
  <c r="H194"/>
  <c r="D195"/>
  <c r="E195" s="1"/>
  <c r="C196" s="1"/>
  <c r="J336" l="1"/>
  <c r="K337"/>
  <c r="G337"/>
  <c r="B337"/>
  <c r="O194"/>
  <c r="P194"/>
  <c r="M194"/>
  <c r="N194"/>
  <c r="A338"/>
  <c r="I338" s="1"/>
  <c r="F195"/>
  <c r="J337" l="1"/>
  <c r="K338"/>
  <c r="G338"/>
  <c r="B338"/>
  <c r="Q194"/>
  <c r="L195"/>
  <c r="H195"/>
  <c r="A339"/>
  <c r="I339" s="1"/>
  <c r="D196"/>
  <c r="E196" s="1"/>
  <c r="C197" s="1"/>
  <c r="J338" l="1"/>
  <c r="K339"/>
  <c r="G339"/>
  <c r="B339"/>
  <c r="O195"/>
  <c r="P195"/>
  <c r="M195"/>
  <c r="N195"/>
  <c r="A340"/>
  <c r="I340" s="1"/>
  <c r="F196"/>
  <c r="J339" l="1"/>
  <c r="K340"/>
  <c r="G340"/>
  <c r="B340"/>
  <c r="Q195"/>
  <c r="L196"/>
  <c r="A341"/>
  <c r="I341" s="1"/>
  <c r="H196"/>
  <c r="D197"/>
  <c r="E197" s="1"/>
  <c r="C198" s="1"/>
  <c r="J340" l="1"/>
  <c r="K341"/>
  <c r="G341"/>
  <c r="B341"/>
  <c r="P196"/>
  <c r="O196"/>
  <c r="N196"/>
  <c r="M196"/>
  <c r="A342"/>
  <c r="I342" s="1"/>
  <c r="F197"/>
  <c r="J341" l="1"/>
  <c r="K342"/>
  <c r="G342"/>
  <c r="B342"/>
  <c r="Q196"/>
  <c r="L197"/>
  <c r="H197"/>
  <c r="A343"/>
  <c r="I343" s="1"/>
  <c r="D198"/>
  <c r="E198" s="1"/>
  <c r="C199" s="1"/>
  <c r="J342" l="1"/>
  <c r="K343"/>
  <c r="G343"/>
  <c r="B343"/>
  <c r="O197"/>
  <c r="P197"/>
  <c r="N197"/>
  <c r="M197"/>
  <c r="A344"/>
  <c r="I344" s="1"/>
  <c r="F198"/>
  <c r="J343" l="1"/>
  <c r="K344"/>
  <c r="G344"/>
  <c r="B344"/>
  <c r="Q197"/>
  <c r="L198"/>
  <c r="H198"/>
  <c r="A345"/>
  <c r="I345" s="1"/>
  <c r="D199"/>
  <c r="E199" s="1"/>
  <c r="C200" s="1"/>
  <c r="J344" l="1"/>
  <c r="K345"/>
  <c r="G345"/>
  <c r="B345"/>
  <c r="O198"/>
  <c r="P198"/>
  <c r="M198"/>
  <c r="N198"/>
  <c r="A346"/>
  <c r="I346" s="1"/>
  <c r="F199"/>
  <c r="J345" l="1"/>
  <c r="K346"/>
  <c r="G346"/>
  <c r="B346"/>
  <c r="Q198"/>
  <c r="L199"/>
  <c r="H199"/>
  <c r="A347"/>
  <c r="I347" s="1"/>
  <c r="D200"/>
  <c r="E200" s="1"/>
  <c r="C201" s="1"/>
  <c r="J346" l="1"/>
  <c r="K347"/>
  <c r="G347"/>
  <c r="B347"/>
  <c r="O199"/>
  <c r="P199"/>
  <c r="N199"/>
  <c r="M199"/>
  <c r="A348"/>
  <c r="I348" s="1"/>
  <c r="F200"/>
  <c r="J347" l="1"/>
  <c r="K348"/>
  <c r="G348"/>
  <c r="B348"/>
  <c r="Q199"/>
  <c r="L200"/>
  <c r="H200"/>
  <c r="A349"/>
  <c r="I349" s="1"/>
  <c r="D201"/>
  <c r="E201" s="1"/>
  <c r="C202" s="1"/>
  <c r="J348" l="1"/>
  <c r="K349"/>
  <c r="G349"/>
  <c r="B349"/>
  <c r="O200"/>
  <c r="P200"/>
  <c r="M200"/>
  <c r="N200"/>
  <c r="A350"/>
  <c r="I350" s="1"/>
  <c r="F201"/>
  <c r="J349" l="1"/>
  <c r="K350"/>
  <c r="G350"/>
  <c r="B350"/>
  <c r="Q200"/>
  <c r="L201"/>
  <c r="H201"/>
  <c r="A351"/>
  <c r="I351" s="1"/>
  <c r="D202"/>
  <c r="E202" s="1"/>
  <c r="C203" s="1"/>
  <c r="J350" l="1"/>
  <c r="K351"/>
  <c r="G351"/>
  <c r="B351"/>
  <c r="O201"/>
  <c r="P201"/>
  <c r="M201"/>
  <c r="N201"/>
  <c r="A352"/>
  <c r="I352" s="1"/>
  <c r="F202"/>
  <c r="J351" l="1"/>
  <c r="K352"/>
  <c r="G352"/>
  <c r="B352"/>
  <c r="Q201"/>
  <c r="L202"/>
  <c r="A353"/>
  <c r="I353" s="1"/>
  <c r="H202"/>
  <c r="D203"/>
  <c r="E203" s="1"/>
  <c r="C204" s="1"/>
  <c r="J352" l="1"/>
  <c r="K353"/>
  <c r="G353"/>
  <c r="B353"/>
  <c r="P202"/>
  <c r="O202"/>
  <c r="N202"/>
  <c r="M202"/>
  <c r="A354"/>
  <c r="I354" s="1"/>
  <c r="F203"/>
  <c r="J353" l="1"/>
  <c r="K354"/>
  <c r="G354"/>
  <c r="B354"/>
  <c r="Q202"/>
  <c r="L203"/>
  <c r="H203"/>
  <c r="A355"/>
  <c r="I355" s="1"/>
  <c r="D204"/>
  <c r="E204" s="1"/>
  <c r="C205" s="1"/>
  <c r="J354" l="1"/>
  <c r="K355"/>
  <c r="G355"/>
  <c r="B355"/>
  <c r="P203"/>
  <c r="O203"/>
  <c r="N203"/>
  <c r="M203"/>
  <c r="A356"/>
  <c r="I356" s="1"/>
  <c r="F204"/>
  <c r="J355" l="1"/>
  <c r="K356"/>
  <c r="G356"/>
  <c r="B356"/>
  <c r="Q203"/>
  <c r="L204"/>
  <c r="H204"/>
  <c r="A357"/>
  <c r="I357" s="1"/>
  <c r="D205"/>
  <c r="E205" s="1"/>
  <c r="C206" s="1"/>
  <c r="J356" l="1"/>
  <c r="K357"/>
  <c r="G357"/>
  <c r="B357"/>
  <c r="O204"/>
  <c r="P204"/>
  <c r="N204"/>
  <c r="M204"/>
  <c r="A358"/>
  <c r="I358" s="1"/>
  <c r="F205"/>
  <c r="J357" l="1"/>
  <c r="K358"/>
  <c r="G358"/>
  <c r="B358"/>
  <c r="Q204"/>
  <c r="L205"/>
  <c r="A359"/>
  <c r="I359" s="1"/>
  <c r="D206"/>
  <c r="E206" s="1"/>
  <c r="C207" s="1"/>
  <c r="H205"/>
  <c r="J358" l="1"/>
  <c r="K359"/>
  <c r="G359"/>
  <c r="B359"/>
  <c r="P205"/>
  <c r="O205"/>
  <c r="N205"/>
  <c r="M205"/>
  <c r="A360"/>
  <c r="I360" s="1"/>
  <c r="F206"/>
  <c r="J359" l="1"/>
  <c r="K360"/>
  <c r="G360"/>
  <c r="B360"/>
  <c r="Q205"/>
  <c r="L206"/>
  <c r="H206"/>
  <c r="A361"/>
  <c r="I361" s="1"/>
  <c r="D207"/>
  <c r="E207" s="1"/>
  <c r="C208" s="1"/>
  <c r="J360" l="1"/>
  <c r="K361"/>
  <c r="G361"/>
  <c r="B361"/>
  <c r="P206"/>
  <c r="O206"/>
  <c r="N206"/>
  <c r="M206"/>
  <c r="A362"/>
  <c r="I362" s="1"/>
  <c r="F207"/>
  <c r="J361" l="1"/>
  <c r="K362"/>
  <c r="G362"/>
  <c r="B362"/>
  <c r="Q206"/>
  <c r="L207"/>
  <c r="H207"/>
  <c r="A363"/>
  <c r="I363" s="1"/>
  <c r="D208"/>
  <c r="E208" s="1"/>
  <c r="C209" s="1"/>
  <c r="J362" l="1"/>
  <c r="K363"/>
  <c r="G363"/>
  <c r="B363"/>
  <c r="O207"/>
  <c r="P207"/>
  <c r="M207"/>
  <c r="N207"/>
  <c r="A364"/>
  <c r="I364" s="1"/>
  <c r="F208"/>
  <c r="J363" l="1"/>
  <c r="K364"/>
  <c r="G364"/>
  <c r="B364"/>
  <c r="Q207"/>
  <c r="L208"/>
  <c r="A365"/>
  <c r="I365" s="1"/>
  <c r="H208"/>
  <c r="D209"/>
  <c r="E209" s="1"/>
  <c r="C210" s="1"/>
  <c r="J364" l="1"/>
  <c r="K365"/>
  <c r="G365"/>
  <c r="B365"/>
  <c r="P208"/>
  <c r="O208"/>
  <c r="M208"/>
  <c r="N208"/>
  <c r="A366"/>
  <c r="I366" s="1"/>
  <c r="F209"/>
  <c r="J365" l="1"/>
  <c r="K366"/>
  <c r="G366"/>
  <c r="B366"/>
  <c r="Q208"/>
  <c r="L209"/>
  <c r="H209"/>
  <c r="A367"/>
  <c r="I367" s="1"/>
  <c r="D210"/>
  <c r="E210" s="1"/>
  <c r="C211" s="1"/>
  <c r="J366" l="1"/>
  <c r="K367"/>
  <c r="G367"/>
  <c r="B367"/>
  <c r="P209"/>
  <c r="O209"/>
  <c r="N209"/>
  <c r="M209"/>
  <c r="A368"/>
  <c r="I368" s="1"/>
  <c r="F210"/>
  <c r="J367" l="1"/>
  <c r="K368"/>
  <c r="G368"/>
  <c r="B368"/>
  <c r="Q209"/>
  <c r="L210"/>
  <c r="H210"/>
  <c r="A369"/>
  <c r="I369" s="1"/>
  <c r="D211"/>
  <c r="E211" s="1"/>
  <c r="C212" s="1"/>
  <c r="J368" l="1"/>
  <c r="K369"/>
  <c r="G369"/>
  <c r="B369"/>
  <c r="O210"/>
  <c r="P210"/>
  <c r="N210"/>
  <c r="M210"/>
  <c r="A370"/>
  <c r="I370" s="1"/>
  <c r="F211"/>
  <c r="J369" l="1"/>
  <c r="K370"/>
  <c r="G370"/>
  <c r="B370"/>
  <c r="Q210"/>
  <c r="L211"/>
  <c r="A371"/>
  <c r="I371" s="1"/>
  <c r="H211"/>
  <c r="D212"/>
  <c r="E212" s="1"/>
  <c r="C213" s="1"/>
  <c r="J370" l="1"/>
  <c r="K371"/>
  <c r="G371"/>
  <c r="B371"/>
  <c r="P211"/>
  <c r="O211"/>
  <c r="N211"/>
  <c r="M211"/>
  <c r="A372"/>
  <c r="I372" s="1"/>
  <c r="F212"/>
  <c r="J371" l="1"/>
  <c r="K372"/>
  <c r="G372"/>
  <c r="B372"/>
  <c r="Q211"/>
  <c r="L212"/>
  <c r="H212"/>
  <c r="A373"/>
  <c r="I373" s="1"/>
  <c r="D213"/>
  <c r="E213" s="1"/>
  <c r="C214" s="1"/>
  <c r="J372" l="1"/>
  <c r="K373"/>
  <c r="G373"/>
  <c r="B373"/>
  <c r="P212"/>
  <c r="O212"/>
  <c r="N212"/>
  <c r="M212"/>
  <c r="A374"/>
  <c r="I374" s="1"/>
  <c r="F213"/>
  <c r="J373" l="1"/>
  <c r="K374"/>
  <c r="G374"/>
  <c r="B374"/>
  <c r="Q212"/>
  <c r="L213"/>
  <c r="A375"/>
  <c r="I375" s="1"/>
  <c r="H213"/>
  <c r="D214"/>
  <c r="E214" s="1"/>
  <c r="C215" s="1"/>
  <c r="J374" l="1"/>
  <c r="K375"/>
  <c r="G375"/>
  <c r="B375"/>
  <c r="O213"/>
  <c r="P213"/>
  <c r="N213"/>
  <c r="M213"/>
  <c r="A376"/>
  <c r="I376" s="1"/>
  <c r="F214"/>
  <c r="J375" l="1"/>
  <c r="K376"/>
  <c r="G376"/>
  <c r="B376"/>
  <c r="Q213"/>
  <c r="L214"/>
  <c r="H214"/>
  <c r="A377"/>
  <c r="I377" s="1"/>
  <c r="D215"/>
  <c r="E215" s="1"/>
  <c r="C216" s="1"/>
  <c r="J376" l="1"/>
  <c r="K377"/>
  <c r="G377"/>
  <c r="B377"/>
  <c r="O214"/>
  <c r="P214"/>
  <c r="N214"/>
  <c r="M214"/>
  <c r="A378"/>
  <c r="I378" s="1"/>
  <c r="F215"/>
  <c r="J377" l="1"/>
  <c r="K378"/>
  <c r="G378"/>
  <c r="B378"/>
  <c r="Q214"/>
  <c r="L215"/>
  <c r="H215"/>
  <c r="A379"/>
  <c r="I379" s="1"/>
  <c r="D216"/>
  <c r="E216" s="1"/>
  <c r="C217" s="1"/>
  <c r="J378" l="1"/>
  <c r="K379"/>
  <c r="G379"/>
  <c r="B379"/>
  <c r="P215"/>
  <c r="O215"/>
  <c r="N215"/>
  <c r="M215"/>
  <c r="A380"/>
  <c r="I380" s="1"/>
  <c r="F216"/>
  <c r="J379" l="1"/>
  <c r="K380"/>
  <c r="G380"/>
  <c r="B380"/>
  <c r="Q215"/>
  <c r="L216"/>
  <c r="H216"/>
  <c r="A381"/>
  <c r="I381" s="1"/>
  <c r="D217"/>
  <c r="E217" s="1"/>
  <c r="C218" s="1"/>
  <c r="J380" l="1"/>
  <c r="K381"/>
  <c r="G381"/>
  <c r="B381"/>
  <c r="O216"/>
  <c r="P216"/>
  <c r="M216"/>
  <c r="N216"/>
  <c r="A382"/>
  <c r="I382" s="1"/>
  <c r="F217"/>
  <c r="J381" l="1"/>
  <c r="K382"/>
  <c r="G382"/>
  <c r="B382"/>
  <c r="Q216"/>
  <c r="L217"/>
  <c r="A383"/>
  <c r="I383" s="1"/>
  <c r="H217"/>
  <c r="D218"/>
  <c r="E218" s="1"/>
  <c r="C219" s="1"/>
  <c r="J382" l="1"/>
  <c r="K383"/>
  <c r="G383"/>
  <c r="B383"/>
  <c r="O217"/>
  <c r="P217"/>
  <c r="N217"/>
  <c r="M217"/>
  <c r="A384"/>
  <c r="I384" s="1"/>
  <c r="F218"/>
  <c r="J383" l="1"/>
  <c r="K384"/>
  <c r="G384"/>
  <c r="B384"/>
  <c r="Q217"/>
  <c r="L218"/>
  <c r="H218"/>
  <c r="A385"/>
  <c r="I385" s="1"/>
  <c r="D219"/>
  <c r="E219" s="1"/>
  <c r="C220" s="1"/>
  <c r="J384" l="1"/>
  <c r="K385"/>
  <c r="G385"/>
  <c r="B385"/>
  <c r="P218"/>
  <c r="O218"/>
  <c r="M218"/>
  <c r="N218"/>
  <c r="A386"/>
  <c r="I386" s="1"/>
  <c r="F219"/>
  <c r="J385" l="1"/>
  <c r="K386"/>
  <c r="G386"/>
  <c r="B386"/>
  <c r="Q218"/>
  <c r="L219"/>
  <c r="A387"/>
  <c r="I387" s="1"/>
  <c r="H219"/>
  <c r="D220"/>
  <c r="E220" s="1"/>
  <c r="C221" s="1"/>
  <c r="J386" l="1"/>
  <c r="K387"/>
  <c r="G387"/>
  <c r="B387"/>
  <c r="O219"/>
  <c r="P219"/>
  <c r="N219"/>
  <c r="M219"/>
  <c r="A388"/>
  <c r="I388" s="1"/>
  <c r="F220"/>
  <c r="J387" l="1"/>
  <c r="K388"/>
  <c r="G388"/>
  <c r="B388"/>
  <c r="Q219"/>
  <c r="L220"/>
  <c r="H220"/>
  <c r="A389"/>
  <c r="I389" s="1"/>
  <c r="D221"/>
  <c r="E221" s="1"/>
  <c r="C222" s="1"/>
  <c r="J388" l="1"/>
  <c r="K389"/>
  <c r="G389"/>
  <c r="B389"/>
  <c r="O220"/>
  <c r="P220"/>
  <c r="N220"/>
  <c r="M220"/>
  <c r="A390"/>
  <c r="I390" s="1"/>
  <c r="F221"/>
  <c r="J389" l="1"/>
  <c r="K390"/>
  <c r="G390"/>
  <c r="B390"/>
  <c r="Q220"/>
  <c r="L221"/>
  <c r="H221"/>
  <c r="A391"/>
  <c r="I391" s="1"/>
  <c r="D222"/>
  <c r="E222" s="1"/>
  <c r="C223" s="1"/>
  <c r="J390" l="1"/>
  <c r="K391"/>
  <c r="G391"/>
  <c r="B391"/>
  <c r="O221"/>
  <c r="P221"/>
  <c r="N221"/>
  <c r="M221"/>
  <c r="A392"/>
  <c r="I392" s="1"/>
  <c r="F222"/>
  <c r="J391" l="1"/>
  <c r="K392"/>
  <c r="G392"/>
  <c r="B392"/>
  <c r="Q221"/>
  <c r="L222"/>
  <c r="A393"/>
  <c r="I393" s="1"/>
  <c r="H222"/>
  <c r="D223"/>
  <c r="E223" s="1"/>
  <c r="C224" s="1"/>
  <c r="J392" l="1"/>
  <c r="K393"/>
  <c r="G393"/>
  <c r="B393"/>
  <c r="O222"/>
  <c r="P222"/>
  <c r="N222"/>
  <c r="M222"/>
  <c r="A394"/>
  <c r="I394" s="1"/>
  <c r="F223"/>
  <c r="J393" l="1"/>
  <c r="K394"/>
  <c r="G394"/>
  <c r="B394"/>
  <c r="Q222"/>
  <c r="L223"/>
  <c r="H223"/>
  <c r="A395"/>
  <c r="I395" s="1"/>
  <c r="D224"/>
  <c r="E224" s="1"/>
  <c r="C225" s="1"/>
  <c r="J394" l="1"/>
  <c r="K395"/>
  <c r="G395"/>
  <c r="B395"/>
  <c r="P223"/>
  <c r="O223"/>
  <c r="M223"/>
  <c r="N223"/>
  <c r="A396"/>
  <c r="I396" s="1"/>
  <c r="F224"/>
  <c r="J395" l="1"/>
  <c r="K396"/>
  <c r="G396"/>
  <c r="B396"/>
  <c r="Q223"/>
  <c r="L224"/>
  <c r="A397"/>
  <c r="I397" s="1"/>
  <c r="H224"/>
  <c r="D225"/>
  <c r="E225" s="1"/>
  <c r="C226" s="1"/>
  <c r="J396" l="1"/>
  <c r="K397"/>
  <c r="G397"/>
  <c r="B397"/>
  <c r="P224"/>
  <c r="O224"/>
  <c r="N224"/>
  <c r="M224"/>
  <c r="A398"/>
  <c r="I398" s="1"/>
  <c r="F225"/>
  <c r="J397" l="1"/>
  <c r="K398"/>
  <c r="G398"/>
  <c r="B398"/>
  <c r="Q224"/>
  <c r="L225"/>
  <c r="H225"/>
  <c r="A399"/>
  <c r="I399" s="1"/>
  <c r="D226"/>
  <c r="E226" s="1"/>
  <c r="C227" s="1"/>
  <c r="J398" l="1"/>
  <c r="K399"/>
  <c r="G399"/>
  <c r="B399"/>
  <c r="O225"/>
  <c r="P225"/>
  <c r="M225"/>
  <c r="N225"/>
  <c r="A400"/>
  <c r="I400" s="1"/>
  <c r="F226"/>
  <c r="J399" l="1"/>
  <c r="K400"/>
  <c r="G400"/>
  <c r="B400"/>
  <c r="Q225"/>
  <c r="L226"/>
  <c r="H226"/>
  <c r="A401"/>
  <c r="I401" s="1"/>
  <c r="D227"/>
  <c r="E227" s="1"/>
  <c r="C228" s="1"/>
  <c r="J400" l="1"/>
  <c r="K401"/>
  <c r="G401"/>
  <c r="B401"/>
  <c r="O226"/>
  <c r="P226"/>
  <c r="N226"/>
  <c r="M226"/>
  <c r="A402"/>
  <c r="I402" s="1"/>
  <c r="F227"/>
  <c r="J401" l="1"/>
  <c r="K402"/>
  <c r="G402"/>
  <c r="B402"/>
  <c r="Q226"/>
  <c r="L227"/>
  <c r="H227"/>
  <c r="A403"/>
  <c r="I403" s="1"/>
  <c r="D228"/>
  <c r="E228" s="1"/>
  <c r="C229" s="1"/>
  <c r="J402" l="1"/>
  <c r="K403"/>
  <c r="G403"/>
  <c r="B403"/>
  <c r="P227"/>
  <c r="O227"/>
  <c r="N227"/>
  <c r="M227"/>
  <c r="A404"/>
  <c r="I404" s="1"/>
  <c r="F228"/>
  <c r="J403" l="1"/>
  <c r="K404"/>
  <c r="G404"/>
  <c r="B404"/>
  <c r="Q227"/>
  <c r="L228"/>
  <c r="A405"/>
  <c r="I405" s="1"/>
  <c r="H228"/>
  <c r="D229"/>
  <c r="E229" s="1"/>
  <c r="C230" s="1"/>
  <c r="J404" l="1"/>
  <c r="K405"/>
  <c r="G405"/>
  <c r="B405"/>
  <c r="O228"/>
  <c r="P228"/>
  <c r="N228"/>
  <c r="M228"/>
  <c r="A406"/>
  <c r="I406" s="1"/>
  <c r="F229"/>
  <c r="J405" l="1"/>
  <c r="K406"/>
  <c r="G406"/>
  <c r="B406"/>
  <c r="Q228"/>
  <c r="L229"/>
  <c r="H229"/>
  <c r="A407"/>
  <c r="I407" s="1"/>
  <c r="D230"/>
  <c r="E230" s="1"/>
  <c r="C231" s="1"/>
  <c r="J406" l="1"/>
  <c r="K407"/>
  <c r="G407"/>
  <c r="B407"/>
  <c r="O229"/>
  <c r="P229"/>
  <c r="N229"/>
  <c r="M229"/>
  <c r="A408"/>
  <c r="I408" s="1"/>
  <c r="F230"/>
  <c r="J407" l="1"/>
  <c r="K408"/>
  <c r="G408"/>
  <c r="B408"/>
  <c r="Q229"/>
  <c r="L230"/>
  <c r="H230"/>
  <c r="A409"/>
  <c r="I409" s="1"/>
  <c r="D231"/>
  <c r="E231" s="1"/>
  <c r="C232" s="1"/>
  <c r="J408" l="1"/>
  <c r="K409"/>
  <c r="G409"/>
  <c r="B409"/>
  <c r="O230"/>
  <c r="P230"/>
  <c r="M230"/>
  <c r="N230"/>
  <c r="A410"/>
  <c r="I410" s="1"/>
  <c r="F231"/>
  <c r="J409" l="1"/>
  <c r="K410"/>
  <c r="G410"/>
  <c r="B410"/>
  <c r="Q230"/>
  <c r="L231"/>
  <c r="H231"/>
  <c r="A411"/>
  <c r="I411" s="1"/>
  <c r="D232"/>
  <c r="E232" s="1"/>
  <c r="C233" s="1"/>
  <c r="J410" l="1"/>
  <c r="K411"/>
  <c r="G411"/>
  <c r="B411"/>
  <c r="O231"/>
  <c r="P231"/>
  <c r="M231"/>
  <c r="N231"/>
  <c r="A412"/>
  <c r="I412" s="1"/>
  <c r="F232"/>
  <c r="J411" l="1"/>
  <c r="K412"/>
  <c r="G412"/>
  <c r="B412"/>
  <c r="Q231"/>
  <c r="L232"/>
  <c r="H232"/>
  <c r="A413"/>
  <c r="I413" s="1"/>
  <c r="D233"/>
  <c r="E233" s="1"/>
  <c r="C234" s="1"/>
  <c r="J412" l="1"/>
  <c r="K413"/>
  <c r="G413"/>
  <c r="B413"/>
  <c r="P232"/>
  <c r="O232"/>
  <c r="M232"/>
  <c r="N232"/>
  <c r="A414"/>
  <c r="I414" s="1"/>
  <c r="F233"/>
  <c r="J413" l="1"/>
  <c r="K414"/>
  <c r="G414"/>
  <c r="B414"/>
  <c r="Q232"/>
  <c r="L233"/>
  <c r="A415"/>
  <c r="I415" s="1"/>
  <c r="D234"/>
  <c r="E234" s="1"/>
  <c r="C235" s="1"/>
  <c r="H233"/>
  <c r="J414" l="1"/>
  <c r="K415"/>
  <c r="G415"/>
  <c r="B415"/>
  <c r="P233"/>
  <c r="O233"/>
  <c r="N233"/>
  <c r="M233"/>
  <c r="A416"/>
  <c r="I416" s="1"/>
  <c r="F234"/>
  <c r="J415" l="1"/>
  <c r="K416"/>
  <c r="G416"/>
  <c r="B416"/>
  <c r="Q233"/>
  <c r="L234"/>
  <c r="H234"/>
  <c r="A417"/>
  <c r="I417" s="1"/>
  <c r="D235"/>
  <c r="E235" s="1"/>
  <c r="C236" s="1"/>
  <c r="J416" l="1"/>
  <c r="K417"/>
  <c r="G417"/>
  <c r="B417"/>
  <c r="P234"/>
  <c r="O234"/>
  <c r="N234"/>
  <c r="M234"/>
  <c r="A418"/>
  <c r="I418" s="1"/>
  <c r="F235"/>
  <c r="J417" l="1"/>
  <c r="K418"/>
  <c r="G418"/>
  <c r="B418"/>
  <c r="Q234"/>
  <c r="L235"/>
  <c r="H235"/>
  <c r="A419"/>
  <c r="I419" s="1"/>
  <c r="D236"/>
  <c r="E236" s="1"/>
  <c r="C237" s="1"/>
  <c r="J418" l="1"/>
  <c r="K419"/>
  <c r="G419"/>
  <c r="B419"/>
  <c r="O235"/>
  <c r="P235"/>
  <c r="M235"/>
  <c r="N235"/>
  <c r="A420"/>
  <c r="I420" s="1"/>
  <c r="F236"/>
  <c r="J419" l="1"/>
  <c r="K420"/>
  <c r="G420"/>
  <c r="B420"/>
  <c r="Q235"/>
  <c r="L236"/>
  <c r="H236"/>
  <c r="A421"/>
  <c r="I421" s="1"/>
  <c r="D237"/>
  <c r="E237" s="1"/>
  <c r="C238" s="1"/>
  <c r="J420" l="1"/>
  <c r="K421"/>
  <c r="G421"/>
  <c r="B421"/>
  <c r="P236"/>
  <c r="O236"/>
  <c r="M236"/>
  <c r="N236"/>
  <c r="A422"/>
  <c r="I422" s="1"/>
  <c r="F237"/>
  <c r="J421" l="1"/>
  <c r="K422"/>
  <c r="G422"/>
  <c r="B422"/>
  <c r="Q236"/>
  <c r="L237"/>
  <c r="A423"/>
  <c r="I423" s="1"/>
  <c r="H237"/>
  <c r="D238"/>
  <c r="E238" s="1"/>
  <c r="C239" s="1"/>
  <c r="J422" l="1"/>
  <c r="K423"/>
  <c r="G423"/>
  <c r="B423"/>
  <c r="O237"/>
  <c r="P237"/>
  <c r="N237"/>
  <c r="M237"/>
  <c r="A424"/>
  <c r="I424" s="1"/>
  <c r="F238"/>
  <c r="J423" l="1"/>
  <c r="K424"/>
  <c r="G424"/>
  <c r="B424"/>
  <c r="Q237"/>
  <c r="L238"/>
  <c r="H238"/>
  <c r="A425"/>
  <c r="I425" s="1"/>
  <c r="D239"/>
  <c r="E239" s="1"/>
  <c r="C240" s="1"/>
  <c r="J424" l="1"/>
  <c r="K425"/>
  <c r="G425"/>
  <c r="B425"/>
  <c r="O238"/>
  <c r="P238"/>
  <c r="M238"/>
  <c r="N238"/>
  <c r="A426"/>
  <c r="I426" s="1"/>
  <c r="F239"/>
  <c r="J425" l="1"/>
  <c r="K426"/>
  <c r="G426"/>
  <c r="B426"/>
  <c r="Q238"/>
  <c r="L239"/>
  <c r="A427"/>
  <c r="I427" s="1"/>
  <c r="D240"/>
  <c r="E240" s="1"/>
  <c r="C241" s="1"/>
  <c r="H239"/>
  <c r="J426" l="1"/>
  <c r="K427"/>
  <c r="G427"/>
  <c r="B427"/>
  <c r="P239"/>
  <c r="O239"/>
  <c r="M239"/>
  <c r="N239"/>
  <c r="A428"/>
  <c r="I428" s="1"/>
  <c r="F240"/>
  <c r="J427" l="1"/>
  <c r="K428"/>
  <c r="G428"/>
  <c r="B428"/>
  <c r="Q239"/>
  <c r="L240"/>
  <c r="H240"/>
  <c r="A429"/>
  <c r="I429" s="1"/>
  <c r="D241"/>
  <c r="E241" s="1"/>
  <c r="C242" s="1"/>
  <c r="J428" l="1"/>
  <c r="K429"/>
  <c r="G429"/>
  <c r="B429"/>
  <c r="P240"/>
  <c r="O240"/>
  <c r="N240"/>
  <c r="M240"/>
  <c r="A430"/>
  <c r="I430" s="1"/>
  <c r="F241"/>
  <c r="J429" l="1"/>
  <c r="K430"/>
  <c r="G430"/>
  <c r="B430"/>
  <c r="Q240"/>
  <c r="L241"/>
  <c r="A431"/>
  <c r="I431" s="1"/>
  <c r="H241"/>
  <c r="D242"/>
  <c r="E242" s="1"/>
  <c r="C243" s="1"/>
  <c r="J430" l="1"/>
  <c r="K431"/>
  <c r="G431"/>
  <c r="B431"/>
  <c r="P241"/>
  <c r="O241"/>
  <c r="N241"/>
  <c r="M241"/>
  <c r="A432"/>
  <c r="I432" s="1"/>
  <c r="F242"/>
  <c r="J431" l="1"/>
  <c r="K432"/>
  <c r="G432"/>
  <c r="B432"/>
  <c r="Q241"/>
  <c r="L242"/>
  <c r="H242"/>
  <c r="A433"/>
  <c r="I433" s="1"/>
  <c r="D243"/>
  <c r="E243" s="1"/>
  <c r="C244" s="1"/>
  <c r="J432" l="1"/>
  <c r="K433"/>
  <c r="G433"/>
  <c r="B433"/>
  <c r="O242"/>
  <c r="P242"/>
  <c r="M242"/>
  <c r="N242"/>
  <c r="A434"/>
  <c r="I434" s="1"/>
  <c r="F243"/>
  <c r="J433" l="1"/>
  <c r="K434"/>
  <c r="G434"/>
  <c r="B434"/>
  <c r="Q242"/>
  <c r="L243"/>
  <c r="A435"/>
  <c r="I435" s="1"/>
  <c r="H243"/>
  <c r="D244"/>
  <c r="E244" s="1"/>
  <c r="C245" s="1"/>
  <c r="J434" l="1"/>
  <c r="K435"/>
  <c r="G435"/>
  <c r="B435"/>
  <c r="P243"/>
  <c r="O243"/>
  <c r="N243"/>
  <c r="M243"/>
  <c r="A436"/>
  <c r="I436" s="1"/>
  <c r="F244"/>
  <c r="J435" l="1"/>
  <c r="K436"/>
  <c r="G436"/>
  <c r="B436"/>
  <c r="Q243"/>
  <c r="L244"/>
  <c r="H244"/>
  <c r="A437"/>
  <c r="I437" s="1"/>
  <c r="D245"/>
  <c r="E245" s="1"/>
  <c r="C246" s="1"/>
  <c r="J436" l="1"/>
  <c r="K437"/>
  <c r="G437"/>
  <c r="B437"/>
  <c r="P244"/>
  <c r="O244"/>
  <c r="M244"/>
  <c r="N244"/>
  <c r="A438"/>
  <c r="I438" s="1"/>
  <c r="F245"/>
  <c r="J437" l="1"/>
  <c r="K438"/>
  <c r="G438"/>
  <c r="B438"/>
  <c r="Q244"/>
  <c r="L245"/>
  <c r="H245"/>
  <c r="A439"/>
  <c r="I439" s="1"/>
  <c r="D246"/>
  <c r="E246" s="1"/>
  <c r="C247" s="1"/>
  <c r="J438" l="1"/>
  <c r="K439"/>
  <c r="G439"/>
  <c r="B439"/>
  <c r="P245"/>
  <c r="O245"/>
  <c r="M245"/>
  <c r="N245"/>
  <c r="A440"/>
  <c r="I440" s="1"/>
  <c r="F246"/>
  <c r="J439" l="1"/>
  <c r="K440"/>
  <c r="G440"/>
  <c r="B440"/>
  <c r="Q245"/>
  <c r="L246"/>
  <c r="A441"/>
  <c r="I441" s="1"/>
  <c r="H246"/>
  <c r="D247"/>
  <c r="E247" s="1"/>
  <c r="C248" s="1"/>
  <c r="J440" l="1"/>
  <c r="K441"/>
  <c r="G441"/>
  <c r="B441"/>
  <c r="P246"/>
  <c r="O246"/>
  <c r="N246"/>
  <c r="M246"/>
  <c r="A442"/>
  <c r="I442" s="1"/>
  <c r="F247"/>
  <c r="J441" l="1"/>
  <c r="K442"/>
  <c r="G442"/>
  <c r="B442"/>
  <c r="Q246"/>
  <c r="L247"/>
  <c r="H247"/>
  <c r="A443"/>
  <c r="I443" s="1"/>
  <c r="D248"/>
  <c r="E248" s="1"/>
  <c r="C249" s="1"/>
  <c r="J442" l="1"/>
  <c r="K443"/>
  <c r="G443"/>
  <c r="B443"/>
  <c r="P247"/>
  <c r="O247"/>
  <c r="N247"/>
  <c r="M247"/>
  <c r="A444"/>
  <c r="I444" s="1"/>
  <c r="F248"/>
  <c r="J443" l="1"/>
  <c r="K444"/>
  <c r="G444"/>
  <c r="B444"/>
  <c r="Q247"/>
  <c r="L248"/>
  <c r="H248"/>
  <c r="A445"/>
  <c r="I445" s="1"/>
  <c r="D249"/>
  <c r="E249" s="1"/>
  <c r="C250" s="1"/>
  <c r="J444" l="1"/>
  <c r="K445"/>
  <c r="G445"/>
  <c r="B445"/>
  <c r="P248"/>
  <c r="O248"/>
  <c r="N248"/>
  <c r="M248"/>
  <c r="A446"/>
  <c r="I446" s="1"/>
  <c r="F249"/>
  <c r="J445" l="1"/>
  <c r="K446"/>
  <c r="G446"/>
  <c r="B446"/>
  <c r="Q248"/>
  <c r="L249"/>
  <c r="A447"/>
  <c r="I447" s="1"/>
  <c r="H249"/>
  <c r="D250"/>
  <c r="E250" s="1"/>
  <c r="C251" s="1"/>
  <c r="J446" l="1"/>
  <c r="K447"/>
  <c r="G447"/>
  <c r="B447"/>
  <c r="P249"/>
  <c r="O249"/>
  <c r="N249"/>
  <c r="M249"/>
  <c r="A448"/>
  <c r="I448" s="1"/>
  <c r="F250"/>
  <c r="J447" l="1"/>
  <c r="K448"/>
  <c r="G448"/>
  <c r="B448"/>
  <c r="Q249"/>
  <c r="L250"/>
  <c r="H250"/>
  <c r="A449"/>
  <c r="I449" s="1"/>
  <c r="D251"/>
  <c r="E251" s="1"/>
  <c r="C252" s="1"/>
  <c r="J448" l="1"/>
  <c r="K449"/>
  <c r="G449"/>
  <c r="B449"/>
  <c r="P250"/>
  <c r="O250"/>
  <c r="M250"/>
  <c r="N250"/>
  <c r="A450"/>
  <c r="I450" s="1"/>
  <c r="F251"/>
  <c r="J449" l="1"/>
  <c r="K450"/>
  <c r="G450"/>
  <c r="B450"/>
  <c r="Q250"/>
  <c r="L251"/>
  <c r="H251"/>
  <c r="A451"/>
  <c r="I451" s="1"/>
  <c r="D252"/>
  <c r="E252" s="1"/>
  <c r="C253" s="1"/>
  <c r="J450" l="1"/>
  <c r="K451"/>
  <c r="G451"/>
  <c r="B451"/>
  <c r="P251"/>
  <c r="O251"/>
  <c r="N251"/>
  <c r="M251"/>
  <c r="A452"/>
  <c r="I452" s="1"/>
  <c r="F252"/>
  <c r="J451" l="1"/>
  <c r="K452"/>
  <c r="G452"/>
  <c r="B452"/>
  <c r="Q251"/>
  <c r="L252"/>
  <c r="H252"/>
  <c r="A453"/>
  <c r="I453" s="1"/>
  <c r="D253"/>
  <c r="E253" s="1"/>
  <c r="C254" s="1"/>
  <c r="J452" l="1"/>
  <c r="K453"/>
  <c r="G453"/>
  <c r="B453"/>
  <c r="P252"/>
  <c r="O252"/>
  <c r="M252"/>
  <c r="N252"/>
  <c r="A454"/>
  <c r="I454" s="1"/>
  <c r="F253"/>
  <c r="J453" l="1"/>
  <c r="K454"/>
  <c r="G454"/>
  <c r="B454"/>
  <c r="Q252"/>
  <c r="L253"/>
  <c r="H253"/>
  <c r="A455"/>
  <c r="I455" s="1"/>
  <c r="D254"/>
  <c r="E254" s="1"/>
  <c r="C255" s="1"/>
  <c r="J454" l="1"/>
  <c r="K455"/>
  <c r="G455"/>
  <c r="B455"/>
  <c r="O253"/>
  <c r="P253"/>
  <c r="M253"/>
  <c r="N253"/>
  <c r="A456"/>
  <c r="I456" s="1"/>
  <c r="F254"/>
  <c r="J455" l="1"/>
  <c r="K456"/>
  <c r="G456"/>
  <c r="B456"/>
  <c r="Q253"/>
  <c r="L254"/>
  <c r="H254"/>
  <c r="A457"/>
  <c r="I457" s="1"/>
  <c r="D255"/>
  <c r="E255" s="1"/>
  <c r="C256" s="1"/>
  <c r="J456" l="1"/>
  <c r="K457"/>
  <c r="G457"/>
  <c r="B457"/>
  <c r="O254"/>
  <c r="P254"/>
  <c r="M254"/>
  <c r="N254"/>
  <c r="A458"/>
  <c r="I458" s="1"/>
  <c r="F255"/>
  <c r="J457" l="1"/>
  <c r="K458"/>
  <c r="G458"/>
  <c r="B458"/>
  <c r="Q254"/>
  <c r="L255"/>
  <c r="H255"/>
  <c r="A459"/>
  <c r="I459" s="1"/>
  <c r="D256"/>
  <c r="E256" s="1"/>
  <c r="C257" s="1"/>
  <c r="J458" l="1"/>
  <c r="K459"/>
  <c r="G459"/>
  <c r="B459"/>
  <c r="O255"/>
  <c r="P255"/>
  <c r="M255"/>
  <c r="N255"/>
  <c r="A460"/>
  <c r="I460" s="1"/>
  <c r="F256"/>
  <c r="J459" l="1"/>
  <c r="K460"/>
  <c r="G460"/>
  <c r="B460"/>
  <c r="Q255"/>
  <c r="L256"/>
  <c r="H256"/>
  <c r="A461"/>
  <c r="I461" s="1"/>
  <c r="D257"/>
  <c r="E257" s="1"/>
  <c r="C258" s="1"/>
  <c r="J460" l="1"/>
  <c r="K461"/>
  <c r="G461"/>
  <c r="B461"/>
  <c r="P256"/>
  <c r="O256"/>
  <c r="M256"/>
  <c r="N256"/>
  <c r="A462"/>
  <c r="I462" s="1"/>
  <c r="F257"/>
  <c r="J461" l="1"/>
  <c r="K462"/>
  <c r="G462"/>
  <c r="B462"/>
  <c r="Q256"/>
  <c r="L257"/>
  <c r="H257"/>
  <c r="A463"/>
  <c r="I463" s="1"/>
  <c r="D258"/>
  <c r="E258" s="1"/>
  <c r="C259" s="1"/>
  <c r="J462" l="1"/>
  <c r="K463"/>
  <c r="G463"/>
  <c r="B463"/>
  <c r="P257"/>
  <c r="O257"/>
  <c r="M257"/>
  <c r="N257"/>
  <c r="A464"/>
  <c r="I464" s="1"/>
  <c r="F258"/>
  <c r="J463" l="1"/>
  <c r="K464"/>
  <c r="G464"/>
  <c r="B464"/>
  <c r="Q257"/>
  <c r="L258"/>
  <c r="A465"/>
  <c r="I465" s="1"/>
  <c r="D259"/>
  <c r="E259" s="1"/>
  <c r="C260" s="1"/>
  <c r="H258"/>
  <c r="J464" l="1"/>
  <c r="K465"/>
  <c r="G465"/>
  <c r="B465"/>
  <c r="O258"/>
  <c r="P258"/>
  <c r="N258"/>
  <c r="M258"/>
  <c r="A466"/>
  <c r="I466" s="1"/>
  <c r="F259"/>
  <c r="J465" l="1"/>
  <c r="K466"/>
  <c r="G466"/>
  <c r="B466"/>
  <c r="Q258"/>
  <c r="L259"/>
  <c r="H259"/>
  <c r="A467"/>
  <c r="I467" s="1"/>
  <c r="D260"/>
  <c r="E260" s="1"/>
  <c r="C261" s="1"/>
  <c r="J466" l="1"/>
  <c r="K467"/>
  <c r="G467"/>
  <c r="B467"/>
  <c r="P259"/>
  <c r="O259"/>
  <c r="M259"/>
  <c r="N259"/>
  <c r="A468"/>
  <c r="I468" s="1"/>
  <c r="F260"/>
  <c r="J467" l="1"/>
  <c r="K468"/>
  <c r="G468"/>
  <c r="B468"/>
  <c r="Q259"/>
  <c r="L260"/>
  <c r="A469"/>
  <c r="I469" s="1"/>
  <c r="D261"/>
  <c r="E261" s="1"/>
  <c r="C262" s="1"/>
  <c r="H260"/>
  <c r="J468" l="1"/>
  <c r="K469"/>
  <c r="G469"/>
  <c r="B469"/>
  <c r="P260"/>
  <c r="O260"/>
  <c r="N260"/>
  <c r="M260"/>
  <c r="A470"/>
  <c r="I470" s="1"/>
  <c r="F261"/>
  <c r="J469" l="1"/>
  <c r="K470"/>
  <c r="G470"/>
  <c r="B470"/>
  <c r="Q260"/>
  <c r="L261"/>
  <c r="H261"/>
  <c r="A471"/>
  <c r="I471" s="1"/>
  <c r="D262"/>
  <c r="E262" s="1"/>
  <c r="C263" s="1"/>
  <c r="J470" l="1"/>
  <c r="K471"/>
  <c r="G471"/>
  <c r="B471"/>
  <c r="O261"/>
  <c r="P261"/>
  <c r="N261"/>
  <c r="M261"/>
  <c r="A472"/>
  <c r="I472" s="1"/>
  <c r="F262"/>
  <c r="J471" l="1"/>
  <c r="K472"/>
  <c r="G472"/>
  <c r="B472"/>
  <c r="Q261"/>
  <c r="L262"/>
  <c r="H262"/>
  <c r="A473"/>
  <c r="I473" s="1"/>
  <c r="D263"/>
  <c r="E263" s="1"/>
  <c r="C264" s="1"/>
  <c r="J472" l="1"/>
  <c r="K473"/>
  <c r="G473"/>
  <c r="B473"/>
  <c r="P262"/>
  <c r="O262"/>
  <c r="M262"/>
  <c r="N262"/>
  <c r="A474"/>
  <c r="I474" s="1"/>
  <c r="F263"/>
  <c r="J473" l="1"/>
  <c r="K474"/>
  <c r="G474"/>
  <c r="B474"/>
  <c r="Q262"/>
  <c r="L263"/>
  <c r="A475"/>
  <c r="I475" s="1"/>
  <c r="H263"/>
  <c r="D264"/>
  <c r="E264" s="1"/>
  <c r="C265" s="1"/>
  <c r="J474" l="1"/>
  <c r="K475"/>
  <c r="G475"/>
  <c r="B475"/>
  <c r="P263"/>
  <c r="O263"/>
  <c r="N263"/>
  <c r="M263"/>
  <c r="A476"/>
  <c r="I476" s="1"/>
  <c r="F264"/>
  <c r="J475" l="1"/>
  <c r="K476"/>
  <c r="G476"/>
  <c r="B476"/>
  <c r="Q263"/>
  <c r="L264"/>
  <c r="H264"/>
  <c r="A477"/>
  <c r="I477" s="1"/>
  <c r="D265"/>
  <c r="E265" s="1"/>
  <c r="C266" s="1"/>
  <c r="J476" l="1"/>
  <c r="K477"/>
  <c r="G477"/>
  <c r="B477"/>
  <c r="O264"/>
  <c r="P264"/>
  <c r="M264"/>
  <c r="N264"/>
  <c r="A478"/>
  <c r="I478" s="1"/>
  <c r="F265"/>
  <c r="J477" l="1"/>
  <c r="K478"/>
  <c r="G478"/>
  <c r="B478"/>
  <c r="Q264"/>
  <c r="L265"/>
  <c r="H265"/>
  <c r="A479"/>
  <c r="I479" s="1"/>
  <c r="D266"/>
  <c r="E266" s="1"/>
  <c r="C267" s="1"/>
  <c r="J478" l="1"/>
  <c r="K479"/>
  <c r="G479"/>
  <c r="B479"/>
  <c r="O265"/>
  <c r="P265"/>
  <c r="M265"/>
  <c r="N265"/>
  <c r="F7" i="11"/>
  <c r="C8"/>
  <c r="A480" i="10"/>
  <c r="I480" s="1"/>
  <c r="F266"/>
  <c r="J479" l="1"/>
  <c r="K480"/>
  <c r="G480"/>
  <c r="B480"/>
  <c r="Q265"/>
  <c r="L266"/>
  <c r="H266"/>
  <c r="A481"/>
  <c r="I481" s="1"/>
  <c r="D267"/>
  <c r="E267" s="1"/>
  <c r="C268" s="1"/>
  <c r="J480" l="1"/>
  <c r="K481"/>
  <c r="G481"/>
  <c r="B481"/>
  <c r="O266"/>
  <c r="P266"/>
  <c r="N266"/>
  <c r="M266"/>
  <c r="A482"/>
  <c r="I482" s="1"/>
  <c r="F267"/>
  <c r="J481" l="1"/>
  <c r="K482"/>
  <c r="G482"/>
  <c r="B482"/>
  <c r="Q266"/>
  <c r="H267"/>
  <c r="A483"/>
  <c r="I483" s="1"/>
  <c r="D268"/>
  <c r="E268" s="1"/>
  <c r="C269" s="1"/>
  <c r="J482" l="1"/>
  <c r="K483"/>
  <c r="G483"/>
  <c r="B483"/>
  <c r="L267"/>
  <c r="A484"/>
  <c r="I484" s="1"/>
  <c r="F268"/>
  <c r="J483" l="1"/>
  <c r="K484"/>
  <c r="G484"/>
  <c r="B484"/>
  <c r="P267"/>
  <c r="O267"/>
  <c r="M267"/>
  <c r="N267"/>
  <c r="L268"/>
  <c r="A485"/>
  <c r="I485" s="1"/>
  <c r="D269"/>
  <c r="E269" s="1"/>
  <c r="C270" s="1"/>
  <c r="H268"/>
  <c r="J484" l="1"/>
  <c r="K485"/>
  <c r="G485"/>
  <c r="B485"/>
  <c r="Q267"/>
  <c r="O268"/>
  <c r="P268"/>
  <c r="N268"/>
  <c r="M268"/>
  <c r="A486"/>
  <c r="I486" s="1"/>
  <c r="F269"/>
  <c r="J485" l="1"/>
  <c r="K486"/>
  <c r="G486"/>
  <c r="B486"/>
  <c r="Q268"/>
  <c r="H269"/>
  <c r="A487"/>
  <c r="I487" s="1"/>
  <c r="D270"/>
  <c r="E270" s="1"/>
  <c r="C271" s="1"/>
  <c r="J486" l="1"/>
  <c r="K487"/>
  <c r="G487"/>
  <c r="B487"/>
  <c r="L269"/>
  <c r="A488"/>
  <c r="I488" s="1"/>
  <c r="F270"/>
  <c r="H270" s="1"/>
  <c r="J487" l="1"/>
  <c r="K488"/>
  <c r="G488"/>
  <c r="B488"/>
  <c r="P269"/>
  <c r="O269"/>
  <c r="M269"/>
  <c r="N269"/>
  <c r="L270"/>
  <c r="A489"/>
  <c r="I489" s="1"/>
  <c r="D271"/>
  <c r="E271" s="1"/>
  <c r="C272" s="1"/>
  <c r="J488" l="1"/>
  <c r="K489"/>
  <c r="G489"/>
  <c r="B489"/>
  <c r="P270"/>
  <c r="O270"/>
  <c r="Q269"/>
  <c r="M270"/>
  <c r="N270"/>
  <c r="A490"/>
  <c r="I490" s="1"/>
  <c r="F271"/>
  <c r="J489" l="1"/>
  <c r="K490"/>
  <c r="G490"/>
  <c r="B490"/>
  <c r="Q270"/>
  <c r="L271"/>
  <c r="A491"/>
  <c r="I491" s="1"/>
  <c r="H271"/>
  <c r="D272"/>
  <c r="E272" s="1"/>
  <c r="C273" s="1"/>
  <c r="J490" l="1"/>
  <c r="K491"/>
  <c r="G491"/>
  <c r="B491"/>
  <c r="O271"/>
  <c r="P271"/>
  <c r="N271"/>
  <c r="M271"/>
  <c r="A492"/>
  <c r="I492" s="1"/>
  <c r="F272"/>
  <c r="J491" l="1"/>
  <c r="K492"/>
  <c r="G492"/>
  <c r="B492"/>
  <c r="Q271"/>
  <c r="H272"/>
  <c r="A493"/>
  <c r="I493" s="1"/>
  <c r="D273"/>
  <c r="E273" s="1"/>
  <c r="C274" s="1"/>
  <c r="J492" l="1"/>
  <c r="K493"/>
  <c r="G493"/>
  <c r="B493"/>
  <c r="L272"/>
  <c r="A494"/>
  <c r="I494" s="1"/>
  <c r="F273"/>
  <c r="H273" s="1"/>
  <c r="J493" l="1"/>
  <c r="K494"/>
  <c r="G494"/>
  <c r="B494"/>
  <c r="P272"/>
  <c r="O272"/>
  <c r="M272"/>
  <c r="N272"/>
  <c r="L273"/>
  <c r="A495"/>
  <c r="I495" s="1"/>
  <c r="D274"/>
  <c r="E274" s="1"/>
  <c r="C275" s="1"/>
  <c r="J494" l="1"/>
  <c r="K495"/>
  <c r="G495"/>
  <c r="B495"/>
  <c r="P273"/>
  <c r="O273"/>
  <c r="Q272"/>
  <c r="M273"/>
  <c r="N273"/>
  <c r="A496"/>
  <c r="I496" s="1"/>
  <c r="F274"/>
  <c r="J495" l="1"/>
  <c r="K496"/>
  <c r="G496"/>
  <c r="B496"/>
  <c r="Q273"/>
  <c r="H274"/>
  <c r="A497"/>
  <c r="I497" s="1"/>
  <c r="D275"/>
  <c r="E275" s="1"/>
  <c r="C276" s="1"/>
  <c r="J496" l="1"/>
  <c r="K497"/>
  <c r="G497"/>
  <c r="B497"/>
  <c r="L274"/>
  <c r="A498"/>
  <c r="I498" s="1"/>
  <c r="F275"/>
  <c r="J497" l="1"/>
  <c r="K498"/>
  <c r="G498"/>
  <c r="B498"/>
  <c r="O274"/>
  <c r="P274"/>
  <c r="M274"/>
  <c r="N274"/>
  <c r="D8" i="11"/>
  <c r="E8"/>
  <c r="L275" i="10"/>
  <c r="A499"/>
  <c r="I499" s="1"/>
  <c r="H275"/>
  <c r="D276"/>
  <c r="E276" s="1"/>
  <c r="C277" s="1"/>
  <c r="J498" l="1"/>
  <c r="K499"/>
  <c r="G499"/>
  <c r="B499"/>
  <c r="O275"/>
  <c r="P275"/>
  <c r="Q274"/>
  <c r="N275"/>
  <c r="M275"/>
  <c r="A500"/>
  <c r="I500" s="1"/>
  <c r="F276"/>
  <c r="J499" l="1"/>
  <c r="K500"/>
  <c r="G500"/>
  <c r="B500"/>
  <c r="Q275"/>
  <c r="H276"/>
  <c r="A501"/>
  <c r="I501" s="1"/>
  <c r="D277"/>
  <c r="E277" s="1"/>
  <c r="C278" s="1"/>
  <c r="J500" l="1"/>
  <c r="K501"/>
  <c r="G501"/>
  <c r="B501"/>
  <c r="L276"/>
  <c r="A502"/>
  <c r="I502" s="1"/>
  <c r="F277"/>
  <c r="J501" l="1"/>
  <c r="K502"/>
  <c r="G502"/>
  <c r="B502"/>
  <c r="O276"/>
  <c r="P276"/>
  <c r="N276"/>
  <c r="M276"/>
  <c r="L277"/>
  <c r="A503"/>
  <c r="I503" s="1"/>
  <c r="H277"/>
  <c r="D278"/>
  <c r="E278" s="1"/>
  <c r="C279" s="1"/>
  <c r="J502" l="1"/>
  <c r="K503"/>
  <c r="G503"/>
  <c r="B503"/>
  <c r="O277"/>
  <c r="P277"/>
  <c r="Q276"/>
  <c r="N277"/>
  <c r="M277"/>
  <c r="A504"/>
  <c r="I504" s="1"/>
  <c r="F278"/>
  <c r="J503" l="1"/>
  <c r="K504"/>
  <c r="G504"/>
  <c r="B504"/>
  <c r="Q277"/>
  <c r="H278"/>
  <c r="A505"/>
  <c r="I505" s="1"/>
  <c r="D279"/>
  <c r="E279" s="1"/>
  <c r="C280" s="1"/>
  <c r="J504" l="1"/>
  <c r="K505"/>
  <c r="G505"/>
  <c r="B505"/>
  <c r="L278"/>
  <c r="A506"/>
  <c r="I506" s="1"/>
  <c r="F279"/>
  <c r="H279" s="1"/>
  <c r="J505" l="1"/>
  <c r="K506"/>
  <c r="G506"/>
  <c r="B506"/>
  <c r="P278"/>
  <c r="O278"/>
  <c r="M278"/>
  <c r="N278"/>
  <c r="L279"/>
  <c r="A507"/>
  <c r="I507" s="1"/>
  <c r="D280"/>
  <c r="E280" s="1"/>
  <c r="C281" s="1"/>
  <c r="J506" l="1"/>
  <c r="K507"/>
  <c r="G507"/>
  <c r="B507"/>
  <c r="P279"/>
  <c r="O279"/>
  <c r="Q278"/>
  <c r="M279"/>
  <c r="N279"/>
  <c r="A508"/>
  <c r="I508" s="1"/>
  <c r="F280"/>
  <c r="J507" l="1"/>
  <c r="K508"/>
  <c r="G508"/>
  <c r="B508"/>
  <c r="Q279"/>
  <c r="H280"/>
  <c r="A509"/>
  <c r="I509" s="1"/>
  <c r="D281"/>
  <c r="E281" s="1"/>
  <c r="C282" s="1"/>
  <c r="J508" l="1"/>
  <c r="K509"/>
  <c r="G509"/>
  <c r="B509"/>
  <c r="L280"/>
  <c r="A510"/>
  <c r="I510" s="1"/>
  <c r="F281"/>
  <c r="J509" l="1"/>
  <c r="K510"/>
  <c r="G510"/>
  <c r="B510"/>
  <c r="O280"/>
  <c r="P280"/>
  <c r="N280"/>
  <c r="M280"/>
  <c r="L281"/>
  <c r="A511"/>
  <c r="I511" s="1"/>
  <c r="H281"/>
  <c r="D282"/>
  <c r="E282" s="1"/>
  <c r="C283" s="1"/>
  <c r="J510" l="1"/>
  <c r="K511"/>
  <c r="G511"/>
  <c r="B511"/>
  <c r="P281"/>
  <c r="O281"/>
  <c r="Q280"/>
  <c r="N281"/>
  <c r="M281"/>
  <c r="A512"/>
  <c r="I512" s="1"/>
  <c r="F282"/>
  <c r="J511" l="1"/>
  <c r="K512"/>
  <c r="G512"/>
  <c r="B512"/>
  <c r="Q281"/>
  <c r="H282"/>
  <c r="A513"/>
  <c r="I513" s="1"/>
  <c r="D283"/>
  <c r="E283" s="1"/>
  <c r="C284" s="1"/>
  <c r="J512" l="1"/>
  <c r="K513"/>
  <c r="G513"/>
  <c r="B513"/>
  <c r="L282"/>
  <c r="A514"/>
  <c r="I514" s="1"/>
  <c r="F283"/>
  <c r="H283" s="1"/>
  <c r="J513" l="1"/>
  <c r="K514"/>
  <c r="G514"/>
  <c r="B514"/>
  <c r="P282"/>
  <c r="O282"/>
  <c r="M282"/>
  <c r="N282"/>
  <c r="A515"/>
  <c r="I515" s="1"/>
  <c r="D284"/>
  <c r="E284" s="1"/>
  <c r="C285" s="1"/>
  <c r="J514" l="1"/>
  <c r="K515"/>
  <c r="G515"/>
  <c r="B515"/>
  <c r="Q282"/>
  <c r="L283"/>
  <c r="A516"/>
  <c r="I516" s="1"/>
  <c r="F284"/>
  <c r="H284" s="1"/>
  <c r="J515" l="1"/>
  <c r="K516"/>
  <c r="G516"/>
  <c r="B516"/>
  <c r="O283"/>
  <c r="P283"/>
  <c r="M283"/>
  <c r="N283"/>
  <c r="L284"/>
  <c r="A517"/>
  <c r="I517" s="1"/>
  <c r="D285"/>
  <c r="E285" s="1"/>
  <c r="C286" s="1"/>
  <c r="J516" l="1"/>
  <c r="K517"/>
  <c r="G517"/>
  <c r="B517"/>
  <c r="O284"/>
  <c r="P284"/>
  <c r="Q283"/>
  <c r="M284"/>
  <c r="N284"/>
  <c r="A518"/>
  <c r="I518" s="1"/>
  <c r="F285"/>
  <c r="J517" l="1"/>
  <c r="K518"/>
  <c r="G518"/>
  <c r="B518"/>
  <c r="Q284"/>
  <c r="H285"/>
  <c r="A519"/>
  <c r="I519" s="1"/>
  <c r="D286"/>
  <c r="E286" s="1"/>
  <c r="C287" s="1"/>
  <c r="J518" l="1"/>
  <c r="K519"/>
  <c r="G519"/>
  <c r="B519"/>
  <c r="L285"/>
  <c r="A520"/>
  <c r="I520" s="1"/>
  <c r="F286"/>
  <c r="J519" l="1"/>
  <c r="K520"/>
  <c r="G520"/>
  <c r="B520"/>
  <c r="O285"/>
  <c r="P285"/>
  <c r="N285"/>
  <c r="M285"/>
  <c r="L286"/>
  <c r="A521"/>
  <c r="I521" s="1"/>
  <c r="D287"/>
  <c r="E287" s="1"/>
  <c r="C288" s="1"/>
  <c r="H286"/>
  <c r="J520" l="1"/>
  <c r="K521"/>
  <c r="G521"/>
  <c r="B521"/>
  <c r="O286"/>
  <c r="P286"/>
  <c r="Q285"/>
  <c r="M286"/>
  <c r="N286"/>
  <c r="A522"/>
  <c r="I522" s="1"/>
  <c r="F287"/>
  <c r="J521" l="1"/>
  <c r="K522"/>
  <c r="G522"/>
  <c r="B522"/>
  <c r="Q286"/>
  <c r="H287"/>
  <c r="A523"/>
  <c r="I523" s="1"/>
  <c r="D288"/>
  <c r="E288" s="1"/>
  <c r="C289" s="1"/>
  <c r="J522" l="1"/>
  <c r="K523"/>
  <c r="G523"/>
  <c r="B523"/>
  <c r="L287"/>
  <c r="A524"/>
  <c r="I524" s="1"/>
  <c r="F288"/>
  <c r="J523" l="1"/>
  <c r="K524"/>
  <c r="G524"/>
  <c r="B524"/>
  <c r="P287"/>
  <c r="O287"/>
  <c r="N287"/>
  <c r="M287"/>
  <c r="L288"/>
  <c r="A525"/>
  <c r="I525" s="1"/>
  <c r="H288"/>
  <c r="D289"/>
  <c r="E289" s="1"/>
  <c r="C290" s="1"/>
  <c r="J524" l="1"/>
  <c r="K525"/>
  <c r="G525"/>
  <c r="B525"/>
  <c r="O288"/>
  <c r="P288"/>
  <c r="Q287"/>
  <c r="N288"/>
  <c r="M288"/>
  <c r="A526"/>
  <c r="I526" s="1"/>
  <c r="F289"/>
  <c r="J525" l="1"/>
  <c r="K526"/>
  <c r="G526"/>
  <c r="B526"/>
  <c r="Q288"/>
  <c r="H289"/>
  <c r="A527"/>
  <c r="I527" s="1"/>
  <c r="D290"/>
  <c r="E290" s="1"/>
  <c r="C291" s="1"/>
  <c r="J526" l="1"/>
  <c r="K527"/>
  <c r="G527"/>
  <c r="B527"/>
  <c r="L289"/>
  <c r="A528"/>
  <c r="I528" s="1"/>
  <c r="F290"/>
  <c r="J527" l="1"/>
  <c r="K528"/>
  <c r="G528"/>
  <c r="B528"/>
  <c r="O289"/>
  <c r="P289"/>
  <c r="N289"/>
  <c r="M289"/>
  <c r="L290"/>
  <c r="A529"/>
  <c r="I529" s="1"/>
  <c r="H290"/>
  <c r="D291"/>
  <c r="E291" s="1"/>
  <c r="C292" s="1"/>
  <c r="J528" l="1"/>
  <c r="K529"/>
  <c r="G529"/>
  <c r="B529"/>
  <c r="O290"/>
  <c r="P290"/>
  <c r="Q289"/>
  <c r="N290"/>
  <c r="M290"/>
  <c r="A530"/>
  <c r="I530" s="1"/>
  <c r="F291"/>
  <c r="J529" l="1"/>
  <c r="K530"/>
  <c r="G530"/>
  <c r="B530"/>
  <c r="Q290"/>
  <c r="H291"/>
  <c r="A531"/>
  <c r="I531" s="1"/>
  <c r="D292"/>
  <c r="E292" s="1"/>
  <c r="C293" s="1"/>
  <c r="J530" l="1"/>
  <c r="K531"/>
  <c r="G531"/>
  <c r="B531"/>
  <c r="L291"/>
  <c r="A532"/>
  <c r="I532" s="1"/>
  <c r="F292"/>
  <c r="J531" l="1"/>
  <c r="K532"/>
  <c r="G532"/>
  <c r="B532"/>
  <c r="P291"/>
  <c r="O291"/>
  <c r="M291"/>
  <c r="N291"/>
  <c r="L292"/>
  <c r="A533"/>
  <c r="I533" s="1"/>
  <c r="H292"/>
  <c r="D293"/>
  <c r="E293" s="1"/>
  <c r="C294" s="1"/>
  <c r="J532" l="1"/>
  <c r="K533"/>
  <c r="G533"/>
  <c r="B533"/>
  <c r="Q291"/>
  <c r="O292"/>
  <c r="P292"/>
  <c r="N292"/>
  <c r="M292"/>
  <c r="A534"/>
  <c r="I534" s="1"/>
  <c r="F293"/>
  <c r="J533" l="1"/>
  <c r="K534"/>
  <c r="G534"/>
  <c r="B534"/>
  <c r="Q292"/>
  <c r="H293"/>
  <c r="A535"/>
  <c r="I535" s="1"/>
  <c r="D294"/>
  <c r="E294" s="1"/>
  <c r="C295" s="1"/>
  <c r="J534" l="1"/>
  <c r="K535"/>
  <c r="G535"/>
  <c r="B535"/>
  <c r="L293"/>
  <c r="A536"/>
  <c r="I536" s="1"/>
  <c r="F294"/>
  <c r="J535" l="1"/>
  <c r="K536"/>
  <c r="G536"/>
  <c r="B536"/>
  <c r="P293"/>
  <c r="O293"/>
  <c r="M293"/>
  <c r="N293"/>
  <c r="L294"/>
  <c r="A537"/>
  <c r="I537" s="1"/>
  <c r="D295"/>
  <c r="E295" s="1"/>
  <c r="C296" s="1"/>
  <c r="H294"/>
  <c r="J536" l="1"/>
  <c r="K537"/>
  <c r="G537"/>
  <c r="B537"/>
  <c r="Q293"/>
  <c r="O294"/>
  <c r="P294"/>
  <c r="N294"/>
  <c r="M294"/>
  <c r="A538"/>
  <c r="I538" s="1"/>
  <c r="F295"/>
  <c r="J537" l="1"/>
  <c r="K538"/>
  <c r="G538"/>
  <c r="B538"/>
  <c r="Q294"/>
  <c r="H295"/>
  <c r="A539"/>
  <c r="I539" s="1"/>
  <c r="D296"/>
  <c r="E296" s="1"/>
  <c r="C297" s="1"/>
  <c r="J538" l="1"/>
  <c r="K539"/>
  <c r="G539"/>
  <c r="B539"/>
  <c r="L295"/>
  <c r="A540"/>
  <c r="I540" s="1"/>
  <c r="F296"/>
  <c r="H296" s="1"/>
  <c r="J539" l="1"/>
  <c r="K540"/>
  <c r="G540"/>
  <c r="B540"/>
  <c r="P295"/>
  <c r="O295"/>
  <c r="M295"/>
  <c r="N295"/>
  <c r="A541"/>
  <c r="I541" s="1"/>
  <c r="D297"/>
  <c r="E297" s="1"/>
  <c r="C298" s="1"/>
  <c r="J540" l="1"/>
  <c r="K541"/>
  <c r="G541"/>
  <c r="B541"/>
  <c r="Q295"/>
  <c r="L296"/>
  <c r="A542"/>
  <c r="I542" s="1"/>
  <c r="F297"/>
  <c r="H297" s="1"/>
  <c r="J541" l="1"/>
  <c r="K542"/>
  <c r="G542"/>
  <c r="B542"/>
  <c r="O296"/>
  <c r="P296"/>
  <c r="M296"/>
  <c r="N296"/>
  <c r="L297"/>
  <c r="A543"/>
  <c r="I543" s="1"/>
  <c r="D298"/>
  <c r="E298" s="1"/>
  <c r="C299" s="1"/>
  <c r="J542" l="1"/>
  <c r="K543"/>
  <c r="G543"/>
  <c r="B543"/>
  <c r="P297"/>
  <c r="O297"/>
  <c r="Q296"/>
  <c r="M297"/>
  <c r="N297"/>
  <c r="A544"/>
  <c r="I544" s="1"/>
  <c r="F298"/>
  <c r="J543" l="1"/>
  <c r="K544"/>
  <c r="G544"/>
  <c r="B544"/>
  <c r="Q297"/>
  <c r="H298"/>
  <c r="A545"/>
  <c r="I545" s="1"/>
  <c r="D299"/>
  <c r="E299" s="1"/>
  <c r="C300" s="1"/>
  <c r="J544" l="1"/>
  <c r="K545"/>
  <c r="G545"/>
  <c r="B545"/>
  <c r="L298"/>
  <c r="A546"/>
  <c r="I546" s="1"/>
  <c r="F299"/>
  <c r="J545" l="1"/>
  <c r="K546"/>
  <c r="G546"/>
  <c r="B546"/>
  <c r="P298"/>
  <c r="O298"/>
  <c r="N298"/>
  <c r="M298"/>
  <c r="L299"/>
  <c r="A547"/>
  <c r="I547" s="1"/>
  <c r="H299"/>
  <c r="D300"/>
  <c r="E300" s="1"/>
  <c r="C301" s="1"/>
  <c r="J546" l="1"/>
  <c r="K547"/>
  <c r="G547"/>
  <c r="B547"/>
  <c r="O299"/>
  <c r="P299"/>
  <c r="Q298"/>
  <c r="N299"/>
  <c r="M299"/>
  <c r="A548"/>
  <c r="I548" s="1"/>
  <c r="F300"/>
  <c r="J547" l="1"/>
  <c r="K548"/>
  <c r="G548"/>
  <c r="B548"/>
  <c r="Q299"/>
  <c r="H300"/>
  <c r="A549"/>
  <c r="I549" s="1"/>
  <c r="D301"/>
  <c r="E301" s="1"/>
  <c r="C302" s="1"/>
  <c r="J548" l="1"/>
  <c r="K549"/>
  <c r="G549"/>
  <c r="B549"/>
  <c r="L300"/>
  <c r="A550"/>
  <c r="I550" s="1"/>
  <c r="F301"/>
  <c r="H301" s="1"/>
  <c r="J549" l="1"/>
  <c r="K550"/>
  <c r="G550"/>
  <c r="B550"/>
  <c r="O300"/>
  <c r="P300"/>
  <c r="M300"/>
  <c r="N300"/>
  <c r="A551"/>
  <c r="I551" s="1"/>
  <c r="D302"/>
  <c r="E302" s="1"/>
  <c r="C303" s="1"/>
  <c r="J550" l="1"/>
  <c r="K551"/>
  <c r="G551"/>
  <c r="B551"/>
  <c r="Q300"/>
  <c r="L301"/>
  <c r="A552"/>
  <c r="I552" s="1"/>
  <c r="F302"/>
  <c r="J551" l="1"/>
  <c r="K552"/>
  <c r="G552"/>
  <c r="B552"/>
  <c r="P301"/>
  <c r="O301"/>
  <c r="M301"/>
  <c r="N301"/>
  <c r="L302"/>
  <c r="A553"/>
  <c r="I553" s="1"/>
  <c r="H302"/>
  <c r="D303"/>
  <c r="E303" s="1"/>
  <c r="C304" s="1"/>
  <c r="J552" l="1"/>
  <c r="K553"/>
  <c r="G553"/>
  <c r="B553"/>
  <c r="Q301"/>
  <c r="O302"/>
  <c r="P302"/>
  <c r="N302"/>
  <c r="M302"/>
  <c r="A554"/>
  <c r="I554" s="1"/>
  <c r="F303"/>
  <c r="J553" l="1"/>
  <c r="K554"/>
  <c r="G554"/>
  <c r="B554"/>
  <c r="Q302"/>
  <c r="H303"/>
  <c r="A555"/>
  <c r="I555" s="1"/>
  <c r="D304"/>
  <c r="E304" s="1"/>
  <c r="C305" s="1"/>
  <c r="J554" l="1"/>
  <c r="K555"/>
  <c r="G555"/>
  <c r="B555"/>
  <c r="L303"/>
  <c r="A556"/>
  <c r="I556" s="1"/>
  <c r="F304"/>
  <c r="H304" s="1"/>
  <c r="J555" l="1"/>
  <c r="K556"/>
  <c r="G556"/>
  <c r="B556"/>
  <c r="O303"/>
  <c r="P303"/>
  <c r="M303"/>
  <c r="N303"/>
  <c r="L304"/>
  <c r="A557"/>
  <c r="I557" s="1"/>
  <c r="D305"/>
  <c r="E305" s="1"/>
  <c r="C306" s="1"/>
  <c r="J556" l="1"/>
  <c r="K557"/>
  <c r="G557"/>
  <c r="B557"/>
  <c r="P304"/>
  <c r="O304"/>
  <c r="Q303"/>
  <c r="M304"/>
  <c r="N304"/>
  <c r="A558"/>
  <c r="I558" s="1"/>
  <c r="F305"/>
  <c r="J557" l="1"/>
  <c r="K558"/>
  <c r="G558"/>
  <c r="B558"/>
  <c r="Q304"/>
  <c r="L305"/>
  <c r="A559"/>
  <c r="I559" s="1"/>
  <c r="D306"/>
  <c r="E306" s="1"/>
  <c r="C307" s="1"/>
  <c r="H305"/>
  <c r="J558" l="1"/>
  <c r="K559"/>
  <c r="G559"/>
  <c r="B559"/>
  <c r="O305"/>
  <c r="P305"/>
  <c r="M305"/>
  <c r="N305"/>
  <c r="A560"/>
  <c r="I560" s="1"/>
  <c r="F306"/>
  <c r="J559" l="1"/>
  <c r="K560"/>
  <c r="G560"/>
  <c r="B560"/>
  <c r="Q305"/>
  <c r="H306"/>
  <c r="A561"/>
  <c r="I561" s="1"/>
  <c r="D307"/>
  <c r="E307" s="1"/>
  <c r="C308" s="1"/>
  <c r="J560" l="1"/>
  <c r="K561"/>
  <c r="G561"/>
  <c r="B561"/>
  <c r="L306"/>
  <c r="A562"/>
  <c r="I562" s="1"/>
  <c r="F307"/>
  <c r="J561" l="1"/>
  <c r="K562"/>
  <c r="G562"/>
  <c r="B562"/>
  <c r="P306"/>
  <c r="O306"/>
  <c r="M306"/>
  <c r="N306"/>
  <c r="L307"/>
  <c r="A563"/>
  <c r="I563" s="1"/>
  <c r="H307"/>
  <c r="D308"/>
  <c r="E308" s="1"/>
  <c r="C309" s="1"/>
  <c r="J562" l="1"/>
  <c r="K563"/>
  <c r="G563"/>
  <c r="B563"/>
  <c r="O307"/>
  <c r="P307"/>
  <c r="Q306"/>
  <c r="N307"/>
  <c r="M307"/>
  <c r="A564"/>
  <c r="I564" s="1"/>
  <c r="F308"/>
  <c r="J563" l="1"/>
  <c r="K564"/>
  <c r="G564"/>
  <c r="B564"/>
  <c r="Q307"/>
  <c r="H308"/>
  <c r="A565"/>
  <c r="I565" s="1"/>
  <c r="D309"/>
  <c r="E309" s="1"/>
  <c r="C310" s="1"/>
  <c r="J564" l="1"/>
  <c r="K565"/>
  <c r="G565"/>
  <c r="B565"/>
  <c r="L308"/>
  <c r="A566"/>
  <c r="I566" s="1"/>
  <c r="F309"/>
  <c r="J565" l="1"/>
  <c r="K566"/>
  <c r="G566"/>
  <c r="B566"/>
  <c r="P308"/>
  <c r="O308"/>
  <c r="M308"/>
  <c r="N308"/>
  <c r="L309"/>
  <c r="A567"/>
  <c r="I567" s="1"/>
  <c r="H309"/>
  <c r="D310"/>
  <c r="E310" s="1"/>
  <c r="C311" s="1"/>
  <c r="J566" l="1"/>
  <c r="K567"/>
  <c r="G567"/>
  <c r="B567"/>
  <c r="P309"/>
  <c r="O309"/>
  <c r="Q308"/>
  <c r="N309"/>
  <c r="M309"/>
  <c r="A568"/>
  <c r="I568" s="1"/>
  <c r="F310"/>
  <c r="J567" l="1"/>
  <c r="K568"/>
  <c r="G568"/>
  <c r="B568"/>
  <c r="Q309"/>
  <c r="H310"/>
  <c r="A569"/>
  <c r="I569" s="1"/>
  <c r="D311"/>
  <c r="E311" s="1"/>
  <c r="C312" s="1"/>
  <c r="J568" l="1"/>
  <c r="K569"/>
  <c r="G569"/>
  <c r="B569"/>
  <c r="L310"/>
  <c r="A570"/>
  <c r="I570" s="1"/>
  <c r="F311"/>
  <c r="H311" s="1"/>
  <c r="J569" l="1"/>
  <c r="K570"/>
  <c r="G570"/>
  <c r="B570"/>
  <c r="P310"/>
  <c r="O310"/>
  <c r="M310"/>
  <c r="N310"/>
  <c r="A571"/>
  <c r="I571" s="1"/>
  <c r="D312"/>
  <c r="E312" s="1"/>
  <c r="C313" s="1"/>
  <c r="J570" l="1"/>
  <c r="K571"/>
  <c r="G571"/>
  <c r="B571"/>
  <c r="Q310"/>
  <c r="L311"/>
  <c r="A572"/>
  <c r="I572" s="1"/>
  <c r="F312"/>
  <c r="H312" s="1"/>
  <c r="J571" l="1"/>
  <c r="K572"/>
  <c r="G572"/>
  <c r="B572"/>
  <c r="P311"/>
  <c r="O311"/>
  <c r="M311"/>
  <c r="N311"/>
  <c r="A573"/>
  <c r="I573" s="1"/>
  <c r="D313"/>
  <c r="E313" s="1"/>
  <c r="C314" s="1"/>
  <c r="J572" l="1"/>
  <c r="K573"/>
  <c r="G573"/>
  <c r="B573"/>
  <c r="Q311"/>
  <c r="L312"/>
  <c r="A574"/>
  <c r="I574" s="1"/>
  <c r="F313"/>
  <c r="H313" s="1"/>
  <c r="J573" l="1"/>
  <c r="K574"/>
  <c r="G574"/>
  <c r="B574"/>
  <c r="O312"/>
  <c r="P312"/>
  <c r="M312"/>
  <c r="N312"/>
  <c r="A575"/>
  <c r="I575" s="1"/>
  <c r="D314"/>
  <c r="E314" s="1"/>
  <c r="C315" s="1"/>
  <c r="J574" l="1"/>
  <c r="K575"/>
  <c r="G575"/>
  <c r="B575"/>
  <c r="Q312"/>
  <c r="L313"/>
  <c r="A576"/>
  <c r="I576" s="1"/>
  <c r="F314"/>
  <c r="H314" s="1"/>
  <c r="J575" l="1"/>
  <c r="K576"/>
  <c r="G576"/>
  <c r="B576"/>
  <c r="O313"/>
  <c r="P313"/>
  <c r="M313"/>
  <c r="N313"/>
  <c r="A577"/>
  <c r="I577" s="1"/>
  <c r="D315"/>
  <c r="E315" s="1"/>
  <c r="C316" s="1"/>
  <c r="J576" l="1"/>
  <c r="K577"/>
  <c r="G577"/>
  <c r="B577"/>
  <c r="Q313"/>
  <c r="L314"/>
  <c r="A578"/>
  <c r="I578" s="1"/>
  <c r="F315"/>
  <c r="H315" s="1"/>
  <c r="J577" l="1"/>
  <c r="K578"/>
  <c r="G578"/>
  <c r="B578"/>
  <c r="P314"/>
  <c r="O314"/>
  <c r="M314"/>
  <c r="N314"/>
  <c r="L315"/>
  <c r="A579"/>
  <c r="I579" s="1"/>
  <c r="D316"/>
  <c r="E316" s="1"/>
  <c r="C317" s="1"/>
  <c r="J578" l="1"/>
  <c r="K579"/>
  <c r="G579"/>
  <c r="B579"/>
  <c r="Q314"/>
  <c r="O315"/>
  <c r="P315"/>
  <c r="M315"/>
  <c r="N315"/>
  <c r="A580"/>
  <c r="I580" s="1"/>
  <c r="F316"/>
  <c r="J579" l="1"/>
  <c r="K580"/>
  <c r="G580"/>
  <c r="B580"/>
  <c r="Q315"/>
  <c r="H316"/>
  <c r="A581"/>
  <c r="I581" s="1"/>
  <c r="D317"/>
  <c r="E317" s="1"/>
  <c r="C318" s="1"/>
  <c r="J580" l="1"/>
  <c r="K581"/>
  <c r="G581"/>
  <c r="B581"/>
  <c r="L316"/>
  <c r="A582"/>
  <c r="I582" s="1"/>
  <c r="F317"/>
  <c r="J581" l="1"/>
  <c r="K582"/>
  <c r="G582"/>
  <c r="B582"/>
  <c r="P316"/>
  <c r="O316"/>
  <c r="N316"/>
  <c r="M316"/>
  <c r="L317"/>
  <c r="A583"/>
  <c r="I583" s="1"/>
  <c r="H317"/>
  <c r="D318"/>
  <c r="E318" s="1"/>
  <c r="C319" s="1"/>
  <c r="J582" l="1"/>
  <c r="K583"/>
  <c r="G583"/>
  <c r="B583"/>
  <c r="Q316"/>
  <c r="P317"/>
  <c r="O317"/>
  <c r="N317"/>
  <c r="M317"/>
  <c r="A584"/>
  <c r="I584" s="1"/>
  <c r="F318"/>
  <c r="J583" l="1"/>
  <c r="K584"/>
  <c r="G584"/>
  <c r="B584"/>
  <c r="Q317"/>
  <c r="H318"/>
  <c r="A585"/>
  <c r="I585" s="1"/>
  <c r="D319"/>
  <c r="E319" s="1"/>
  <c r="C320" s="1"/>
  <c r="J584" l="1"/>
  <c r="K585"/>
  <c r="G585"/>
  <c r="B585"/>
  <c r="L318"/>
  <c r="A586"/>
  <c r="I586" s="1"/>
  <c r="F319"/>
  <c r="J585" l="1"/>
  <c r="K586"/>
  <c r="G586"/>
  <c r="B586"/>
  <c r="O318"/>
  <c r="P318"/>
  <c r="M318"/>
  <c r="N318"/>
  <c r="L319"/>
  <c r="A587"/>
  <c r="I587" s="1"/>
  <c r="H319"/>
  <c r="D320"/>
  <c r="E320" s="1"/>
  <c r="C321" s="1"/>
  <c r="J586" l="1"/>
  <c r="K587"/>
  <c r="G587"/>
  <c r="B587"/>
  <c r="O319"/>
  <c r="P319"/>
  <c r="Q318"/>
  <c r="N319"/>
  <c r="M319"/>
  <c r="A588"/>
  <c r="I588" s="1"/>
  <c r="F320"/>
  <c r="J587" l="1"/>
  <c r="K588"/>
  <c r="G588"/>
  <c r="B588"/>
  <c r="Q319"/>
  <c r="H320"/>
  <c r="A589"/>
  <c r="I589" s="1"/>
  <c r="D321"/>
  <c r="E321" s="1"/>
  <c r="C322" s="1"/>
  <c r="J588" l="1"/>
  <c r="K589"/>
  <c r="G589"/>
  <c r="B589"/>
  <c r="L320"/>
  <c r="A590"/>
  <c r="I590" s="1"/>
  <c r="F321"/>
  <c r="J589" l="1"/>
  <c r="K590"/>
  <c r="G590"/>
  <c r="B590"/>
  <c r="P320"/>
  <c r="O320"/>
  <c r="N320"/>
  <c r="M320"/>
  <c r="L321"/>
  <c r="A591"/>
  <c r="I591" s="1"/>
  <c r="H321"/>
  <c r="D322"/>
  <c r="E322" s="1"/>
  <c r="C323" s="1"/>
  <c r="J590" l="1"/>
  <c r="K591"/>
  <c r="G591"/>
  <c r="B591"/>
  <c r="Q320"/>
  <c r="P321"/>
  <c r="O321"/>
  <c r="N321"/>
  <c r="M321"/>
  <c r="A592"/>
  <c r="I592" s="1"/>
  <c r="F322"/>
  <c r="J591" l="1"/>
  <c r="K592"/>
  <c r="G592"/>
  <c r="B592"/>
  <c r="Q321"/>
  <c r="H322"/>
  <c r="A593"/>
  <c r="I593" s="1"/>
  <c r="D323"/>
  <c r="E323" s="1"/>
  <c r="C324" s="1"/>
  <c r="J592" l="1"/>
  <c r="K593"/>
  <c r="G593"/>
  <c r="B593"/>
  <c r="L322"/>
  <c r="A594"/>
  <c r="I594" s="1"/>
  <c r="F323"/>
  <c r="H323" s="1"/>
  <c r="J593" l="1"/>
  <c r="K594"/>
  <c r="G594"/>
  <c r="B594"/>
  <c r="O322"/>
  <c r="P322"/>
  <c r="M322"/>
  <c r="N322"/>
  <c r="A595"/>
  <c r="I595" s="1"/>
  <c r="D324"/>
  <c r="E324" s="1"/>
  <c r="C325" s="1"/>
  <c r="J594" l="1"/>
  <c r="K595"/>
  <c r="G595"/>
  <c r="B595"/>
  <c r="Q322"/>
  <c r="L323"/>
  <c r="A596"/>
  <c r="I596" s="1"/>
  <c r="F324"/>
  <c r="J595" l="1"/>
  <c r="K596"/>
  <c r="G596"/>
  <c r="B596"/>
  <c r="P323"/>
  <c r="O323"/>
  <c r="N323"/>
  <c r="M323"/>
  <c r="L324"/>
  <c r="A597"/>
  <c r="I597" s="1"/>
  <c r="H324"/>
  <c r="D325"/>
  <c r="E325" s="1"/>
  <c r="C326" s="1"/>
  <c r="J596" l="1"/>
  <c r="K597"/>
  <c r="G597"/>
  <c r="B597"/>
  <c r="Q323"/>
  <c r="P324"/>
  <c r="O324"/>
  <c r="N324"/>
  <c r="M324"/>
  <c r="A598"/>
  <c r="I598" s="1"/>
  <c r="F325"/>
  <c r="J597" l="1"/>
  <c r="K598"/>
  <c r="G598"/>
  <c r="B598"/>
  <c r="Q324"/>
  <c r="H325"/>
  <c r="A599"/>
  <c r="I599" s="1"/>
  <c r="D326"/>
  <c r="E326" s="1"/>
  <c r="C327" s="1"/>
  <c r="J598" l="1"/>
  <c r="K599"/>
  <c r="G599"/>
  <c r="B599"/>
  <c r="L325"/>
  <c r="A600"/>
  <c r="I600" s="1"/>
  <c r="F326"/>
  <c r="J599" l="1"/>
  <c r="K600"/>
  <c r="G600"/>
  <c r="B600"/>
  <c r="O325"/>
  <c r="P325"/>
  <c r="M325"/>
  <c r="N325"/>
  <c r="L326"/>
  <c r="A601"/>
  <c r="I601" s="1"/>
  <c r="D327"/>
  <c r="E327" s="1"/>
  <c r="C328" s="1"/>
  <c r="H326"/>
  <c r="J600" l="1"/>
  <c r="K601"/>
  <c r="G601"/>
  <c r="B601"/>
  <c r="P326"/>
  <c r="O326"/>
  <c r="Q325"/>
  <c r="M326"/>
  <c r="N326"/>
  <c r="A602"/>
  <c r="I602" s="1"/>
  <c r="F327"/>
  <c r="J601" l="1"/>
  <c r="K602"/>
  <c r="G602"/>
  <c r="B602"/>
  <c r="Q326"/>
  <c r="H327"/>
  <c r="A603"/>
  <c r="I603" s="1"/>
  <c r="D328"/>
  <c r="E328" s="1"/>
  <c r="C329" s="1"/>
  <c r="J602" l="1"/>
  <c r="K603"/>
  <c r="G603"/>
  <c r="B603"/>
  <c r="L327"/>
  <c r="A604"/>
  <c r="I604" s="1"/>
  <c r="F328"/>
  <c r="H328" s="1"/>
  <c r="J603" l="1"/>
  <c r="K604"/>
  <c r="G604"/>
  <c r="B604"/>
  <c r="P327"/>
  <c r="O327"/>
  <c r="M327"/>
  <c r="N327"/>
  <c r="A605"/>
  <c r="I605" s="1"/>
  <c r="D329"/>
  <c r="E329" s="1"/>
  <c r="C330" s="1"/>
  <c r="J604" l="1"/>
  <c r="K605"/>
  <c r="G605"/>
  <c r="B605"/>
  <c r="Q327"/>
  <c r="L328"/>
  <c r="A606"/>
  <c r="I606" s="1"/>
  <c r="F329"/>
  <c r="J605" l="1"/>
  <c r="K606"/>
  <c r="G606"/>
  <c r="B606"/>
  <c r="O328"/>
  <c r="P328"/>
  <c r="N328"/>
  <c r="M328"/>
  <c r="L329"/>
  <c r="A607"/>
  <c r="I607" s="1"/>
  <c r="H329"/>
  <c r="D330"/>
  <c r="E330" s="1"/>
  <c r="C331" s="1"/>
  <c r="J606" l="1"/>
  <c r="K607"/>
  <c r="G607"/>
  <c r="B607"/>
  <c r="O329"/>
  <c r="P329"/>
  <c r="Q328"/>
  <c r="N329"/>
  <c r="M329"/>
  <c r="A608"/>
  <c r="I608" s="1"/>
  <c r="F330"/>
  <c r="J607" l="1"/>
  <c r="K608"/>
  <c r="G608"/>
  <c r="B608"/>
  <c r="Q329"/>
  <c r="H330"/>
  <c r="A609"/>
  <c r="I609" s="1"/>
  <c r="D331"/>
  <c r="E331" s="1"/>
  <c r="C332" s="1"/>
  <c r="J608" l="1"/>
  <c r="K609"/>
  <c r="G609"/>
  <c r="B609"/>
  <c r="L330"/>
  <c r="A610"/>
  <c r="I610" s="1"/>
  <c r="F331"/>
  <c r="J609" l="1"/>
  <c r="K610"/>
  <c r="G610"/>
  <c r="B610"/>
  <c r="O330"/>
  <c r="P330"/>
  <c r="M330"/>
  <c r="N330"/>
  <c r="L331"/>
  <c r="A611"/>
  <c r="I611" s="1"/>
  <c r="H331"/>
  <c r="D332"/>
  <c r="E332" s="1"/>
  <c r="C333" s="1"/>
  <c r="J610" l="1"/>
  <c r="K611"/>
  <c r="G611"/>
  <c r="B611"/>
  <c r="P331"/>
  <c r="O331"/>
  <c r="Q330"/>
  <c r="N331"/>
  <c r="M331"/>
  <c r="A612"/>
  <c r="I612" s="1"/>
  <c r="F332"/>
  <c r="J611" l="1"/>
  <c r="K612"/>
  <c r="G612"/>
  <c r="B612"/>
  <c r="Q331"/>
  <c r="H332"/>
  <c r="A613"/>
  <c r="I613" s="1"/>
  <c r="D333"/>
  <c r="E333" s="1"/>
  <c r="C334" s="1"/>
  <c r="J612" l="1"/>
  <c r="K613"/>
  <c r="G613"/>
  <c r="B613"/>
  <c r="L332"/>
  <c r="A614"/>
  <c r="I614" s="1"/>
  <c r="F333"/>
  <c r="J613" l="1"/>
  <c r="K614"/>
  <c r="G614"/>
  <c r="B614"/>
  <c r="P332"/>
  <c r="O332"/>
  <c r="N332"/>
  <c r="M332"/>
  <c r="L333"/>
  <c r="A615"/>
  <c r="I615" s="1"/>
  <c r="H333"/>
  <c r="D334"/>
  <c r="E334" s="1"/>
  <c r="C335" s="1"/>
  <c r="J614" l="1"/>
  <c r="K615"/>
  <c r="G615"/>
  <c r="B615"/>
  <c r="Q332"/>
  <c r="O333"/>
  <c r="P333"/>
  <c r="N333"/>
  <c r="M333"/>
  <c r="A616"/>
  <c r="I616" s="1"/>
  <c r="F334"/>
  <c r="J615" l="1"/>
  <c r="K616"/>
  <c r="G616"/>
  <c r="B616"/>
  <c r="Q333"/>
  <c r="H334"/>
  <c r="A617"/>
  <c r="I617" s="1"/>
  <c r="D335"/>
  <c r="E335" s="1"/>
  <c r="C336" s="1"/>
  <c r="J616" l="1"/>
  <c r="K617"/>
  <c r="G617"/>
  <c r="B617"/>
  <c r="L334"/>
  <c r="A618"/>
  <c r="I618" s="1"/>
  <c r="F335"/>
  <c r="H335" s="1"/>
  <c r="J617" l="1"/>
  <c r="K618"/>
  <c r="G618"/>
  <c r="B618"/>
  <c r="P334"/>
  <c r="O334"/>
  <c r="M334"/>
  <c r="N334"/>
  <c r="A619"/>
  <c r="I619" s="1"/>
  <c r="D336"/>
  <c r="E336" s="1"/>
  <c r="C337" s="1"/>
  <c r="J618" l="1"/>
  <c r="K619"/>
  <c r="G619"/>
  <c r="B619"/>
  <c r="Q334"/>
  <c r="L335"/>
  <c r="A620"/>
  <c r="I620" s="1"/>
  <c r="F336"/>
  <c r="J619" l="1"/>
  <c r="K620"/>
  <c r="G620"/>
  <c r="B620"/>
  <c r="O335"/>
  <c r="P335"/>
  <c r="N335"/>
  <c r="M335"/>
  <c r="L336"/>
  <c r="A621"/>
  <c r="I621" s="1"/>
  <c r="H336"/>
  <c r="D337"/>
  <c r="E337" s="1"/>
  <c r="C338" s="1"/>
  <c r="J620" l="1"/>
  <c r="K621"/>
  <c r="G621"/>
  <c r="B621"/>
  <c r="O336"/>
  <c r="P336"/>
  <c r="Q335"/>
  <c r="N336"/>
  <c r="M336"/>
  <c r="A622"/>
  <c r="I622" s="1"/>
  <c r="F337"/>
  <c r="J621" l="1"/>
  <c r="K622"/>
  <c r="G622"/>
  <c r="B622"/>
  <c r="Q336"/>
  <c r="H337"/>
  <c r="A623"/>
  <c r="I623" s="1"/>
  <c r="D338"/>
  <c r="E338" s="1"/>
  <c r="C339" s="1"/>
  <c r="J622" l="1"/>
  <c r="K623"/>
  <c r="G623"/>
  <c r="B623"/>
  <c r="L337"/>
  <c r="A624"/>
  <c r="I624" s="1"/>
  <c r="F338"/>
  <c r="H338" s="1"/>
  <c r="J623" l="1"/>
  <c r="K624"/>
  <c r="G624"/>
  <c r="B624"/>
  <c r="O337"/>
  <c r="P337"/>
  <c r="M337"/>
  <c r="N337"/>
  <c r="L338"/>
  <c r="A625"/>
  <c r="I625" s="1"/>
  <c r="D339"/>
  <c r="E339" s="1"/>
  <c r="C340" s="1"/>
  <c r="J624" l="1"/>
  <c r="K625"/>
  <c r="G625"/>
  <c r="B625"/>
  <c r="O338"/>
  <c r="P338"/>
  <c r="Q337"/>
  <c r="M338"/>
  <c r="N338"/>
  <c r="A626"/>
  <c r="I626" s="1"/>
  <c r="F339"/>
  <c r="J625" l="1"/>
  <c r="K626"/>
  <c r="G626"/>
  <c r="B626"/>
  <c r="Q338"/>
  <c r="H339"/>
  <c r="A627"/>
  <c r="I627" s="1"/>
  <c r="D340"/>
  <c r="E340" s="1"/>
  <c r="C341" s="1"/>
  <c r="J626" l="1"/>
  <c r="K627"/>
  <c r="G627"/>
  <c r="B627"/>
  <c r="L339"/>
  <c r="A628"/>
  <c r="I628" s="1"/>
  <c r="F340"/>
  <c r="H340" s="1"/>
  <c r="J627" l="1"/>
  <c r="K628"/>
  <c r="G628"/>
  <c r="B628"/>
  <c r="P339"/>
  <c r="O339"/>
  <c r="M339"/>
  <c r="N339"/>
  <c r="L340"/>
  <c r="A629"/>
  <c r="I629" s="1"/>
  <c r="D341"/>
  <c r="E341" s="1"/>
  <c r="C342" s="1"/>
  <c r="J628" l="1"/>
  <c r="K629"/>
  <c r="G629"/>
  <c r="B629"/>
  <c r="O340"/>
  <c r="P340"/>
  <c r="Q339"/>
  <c r="M340"/>
  <c r="N340"/>
  <c r="A630"/>
  <c r="I630" s="1"/>
  <c r="F341"/>
  <c r="J629" l="1"/>
  <c r="K630"/>
  <c r="G630"/>
  <c r="B630"/>
  <c r="Q340"/>
  <c r="H341"/>
  <c r="A631"/>
  <c r="I631" s="1"/>
  <c r="D342"/>
  <c r="E342" s="1"/>
  <c r="C343" s="1"/>
  <c r="J630" l="1"/>
  <c r="K631"/>
  <c r="G631"/>
  <c r="B631"/>
  <c r="L341"/>
  <c r="A632"/>
  <c r="I632" s="1"/>
  <c r="F342"/>
  <c r="J631" l="1"/>
  <c r="K632"/>
  <c r="G632"/>
  <c r="B632"/>
  <c r="O341"/>
  <c r="P341"/>
  <c r="N341"/>
  <c r="M341"/>
  <c r="L342"/>
  <c r="A633"/>
  <c r="I633" s="1"/>
  <c r="D343"/>
  <c r="E343" s="1"/>
  <c r="C344" s="1"/>
  <c r="H342"/>
  <c r="J632" l="1"/>
  <c r="K633"/>
  <c r="G633"/>
  <c r="B633"/>
  <c r="O342"/>
  <c r="P342"/>
  <c r="Q341"/>
  <c r="N342"/>
  <c r="M342"/>
  <c r="A634"/>
  <c r="I634" s="1"/>
  <c r="F343"/>
  <c r="J633" l="1"/>
  <c r="K634"/>
  <c r="G634"/>
  <c r="B634"/>
  <c r="Q342"/>
  <c r="H343"/>
  <c r="A635"/>
  <c r="I635" s="1"/>
  <c r="D344"/>
  <c r="E344" s="1"/>
  <c r="C345" s="1"/>
  <c r="J634" l="1"/>
  <c r="K635"/>
  <c r="G635"/>
  <c r="B635"/>
  <c r="L343"/>
  <c r="A636"/>
  <c r="I636" s="1"/>
  <c r="F344"/>
  <c r="H344" s="1"/>
  <c r="J635" l="1"/>
  <c r="K636"/>
  <c r="G636"/>
  <c r="B636"/>
  <c r="O343"/>
  <c r="P343"/>
  <c r="M343"/>
  <c r="N343"/>
  <c r="A637"/>
  <c r="I637" s="1"/>
  <c r="D345"/>
  <c r="E345" s="1"/>
  <c r="C346" s="1"/>
  <c r="J636" l="1"/>
  <c r="K637"/>
  <c r="G637"/>
  <c r="B637"/>
  <c r="Q343"/>
  <c r="L344"/>
  <c r="A638"/>
  <c r="I638" s="1"/>
  <c r="F345"/>
  <c r="H345" s="1"/>
  <c r="J637" l="1"/>
  <c r="K638"/>
  <c r="G638"/>
  <c r="B638"/>
  <c r="O344"/>
  <c r="P344"/>
  <c r="M344"/>
  <c r="N344"/>
  <c r="A639"/>
  <c r="I639" s="1"/>
  <c r="D346"/>
  <c r="E346" s="1"/>
  <c r="C347" s="1"/>
  <c r="J638" l="1"/>
  <c r="K639"/>
  <c r="G639"/>
  <c r="B639"/>
  <c r="Q344"/>
  <c r="L345"/>
  <c r="A640"/>
  <c r="I640" s="1"/>
  <c r="F346"/>
  <c r="H346" s="1"/>
  <c r="J639" l="1"/>
  <c r="K640"/>
  <c r="G640"/>
  <c r="B640"/>
  <c r="P345"/>
  <c r="O345"/>
  <c r="M345"/>
  <c r="N345"/>
  <c r="A641"/>
  <c r="I641" s="1"/>
  <c r="D347"/>
  <c r="E347" s="1"/>
  <c r="C348" s="1"/>
  <c r="J640" l="1"/>
  <c r="K641"/>
  <c r="G641"/>
  <c r="B641"/>
  <c r="Q345"/>
  <c r="L346"/>
  <c r="A642"/>
  <c r="I642" s="1"/>
  <c r="F347"/>
  <c r="J641" l="1"/>
  <c r="K642"/>
  <c r="G642"/>
  <c r="B642"/>
  <c r="O346"/>
  <c r="P346"/>
  <c r="N346"/>
  <c r="M346"/>
  <c r="L347"/>
  <c r="A643"/>
  <c r="I643" s="1"/>
  <c r="D348"/>
  <c r="E348" s="1"/>
  <c r="C349" s="1"/>
  <c r="H347"/>
  <c r="J642" l="1"/>
  <c r="K643"/>
  <c r="G643"/>
  <c r="B643"/>
  <c r="P347"/>
  <c r="O347"/>
  <c r="Q346"/>
  <c r="M347"/>
  <c r="N347"/>
  <c r="A644"/>
  <c r="I644" s="1"/>
  <c r="F348"/>
  <c r="J643" l="1"/>
  <c r="K644"/>
  <c r="G644"/>
  <c r="B644"/>
  <c r="Q347"/>
  <c r="H348"/>
  <c r="A645"/>
  <c r="I645" s="1"/>
  <c r="D349"/>
  <c r="E349" s="1"/>
  <c r="C350" s="1"/>
  <c r="J644" l="1"/>
  <c r="K645"/>
  <c r="G645"/>
  <c r="B645"/>
  <c r="L348"/>
  <c r="A646"/>
  <c r="I646" s="1"/>
  <c r="F349"/>
  <c r="H349" s="1"/>
  <c r="J645" l="1"/>
  <c r="K646"/>
  <c r="G646"/>
  <c r="B646"/>
  <c r="O348"/>
  <c r="P348"/>
  <c r="M348"/>
  <c r="N348"/>
  <c r="A647"/>
  <c r="I647" s="1"/>
  <c r="D350"/>
  <c r="E350" s="1"/>
  <c r="C351" s="1"/>
  <c r="J646" l="1"/>
  <c r="K647"/>
  <c r="G647"/>
  <c r="B647"/>
  <c r="Q348"/>
  <c r="L349"/>
  <c r="A648"/>
  <c r="I648" s="1"/>
  <c r="F350"/>
  <c r="H350" s="1"/>
  <c r="J647" l="1"/>
  <c r="K648"/>
  <c r="G648"/>
  <c r="B648"/>
  <c r="P349"/>
  <c r="O349"/>
  <c r="M349"/>
  <c r="N349"/>
  <c r="L350"/>
  <c r="A649"/>
  <c r="I649" s="1"/>
  <c r="D351"/>
  <c r="E351" s="1"/>
  <c r="C352" s="1"/>
  <c r="J648" l="1"/>
  <c r="K649"/>
  <c r="G649"/>
  <c r="B649"/>
  <c r="O350"/>
  <c r="P350"/>
  <c r="Q349"/>
  <c r="M350"/>
  <c r="N350"/>
  <c r="A650"/>
  <c r="I650" s="1"/>
  <c r="F351"/>
  <c r="J649" l="1"/>
  <c r="K650"/>
  <c r="G650"/>
  <c r="B650"/>
  <c r="Q350"/>
  <c r="H351"/>
  <c r="A651"/>
  <c r="I651" s="1"/>
  <c r="D352"/>
  <c r="E352" s="1"/>
  <c r="C353" s="1"/>
  <c r="J650" l="1"/>
  <c r="K651"/>
  <c r="G651"/>
  <c r="B651"/>
  <c r="L351"/>
  <c r="A652"/>
  <c r="I652" s="1"/>
  <c r="F352"/>
  <c r="H352" s="1"/>
  <c r="J651" l="1"/>
  <c r="K652"/>
  <c r="G652"/>
  <c r="B652"/>
  <c r="O351"/>
  <c r="P351"/>
  <c r="M351"/>
  <c r="N351"/>
  <c r="A653"/>
  <c r="I653" s="1"/>
  <c r="D353"/>
  <c r="E353" s="1"/>
  <c r="C354" s="1"/>
  <c r="J652" l="1"/>
  <c r="K653"/>
  <c r="G653"/>
  <c r="B653"/>
  <c r="Q351"/>
  <c r="L352"/>
  <c r="A654"/>
  <c r="I654" s="1"/>
  <c r="F353"/>
  <c r="H353" s="1"/>
  <c r="J653" l="1"/>
  <c r="K654"/>
  <c r="G654"/>
  <c r="B654"/>
  <c r="P352"/>
  <c r="O352"/>
  <c r="M352"/>
  <c r="N352"/>
  <c r="A655"/>
  <c r="I655" s="1"/>
  <c r="D354"/>
  <c r="E354" s="1"/>
  <c r="C355" s="1"/>
  <c r="J654" l="1"/>
  <c r="K655"/>
  <c r="G655"/>
  <c r="B655"/>
  <c r="Q352"/>
  <c r="L353"/>
  <c r="A656"/>
  <c r="I656" s="1"/>
  <c r="F354"/>
  <c r="H354" s="1"/>
  <c r="J655" l="1"/>
  <c r="K656"/>
  <c r="G656"/>
  <c r="B656"/>
  <c r="P353"/>
  <c r="O353"/>
  <c r="M353"/>
  <c r="N353"/>
  <c r="A657"/>
  <c r="I657" s="1"/>
  <c r="D355"/>
  <c r="E355" s="1"/>
  <c r="C356" s="1"/>
  <c r="J656" l="1"/>
  <c r="K657"/>
  <c r="G657"/>
  <c r="B657"/>
  <c r="Q353"/>
  <c r="L354"/>
  <c r="A658"/>
  <c r="I658" s="1"/>
  <c r="F355"/>
  <c r="H355" s="1"/>
  <c r="J657" l="1"/>
  <c r="K658"/>
  <c r="G658"/>
  <c r="B658"/>
  <c r="P354"/>
  <c r="O354"/>
  <c r="M354"/>
  <c r="N354"/>
  <c r="A659"/>
  <c r="I659" s="1"/>
  <c r="D356"/>
  <c r="E356" s="1"/>
  <c r="C357" s="1"/>
  <c r="J658" l="1"/>
  <c r="K659"/>
  <c r="G659"/>
  <c r="B659"/>
  <c r="Q354"/>
  <c r="L355"/>
  <c r="A660"/>
  <c r="I660" s="1"/>
  <c r="F356"/>
  <c r="J659" l="1"/>
  <c r="K660"/>
  <c r="G660"/>
  <c r="B660"/>
  <c r="O355"/>
  <c r="P355"/>
  <c r="N355"/>
  <c r="M355"/>
  <c r="L356"/>
  <c r="A661"/>
  <c r="I661" s="1"/>
  <c r="H356"/>
  <c r="D357"/>
  <c r="E357" s="1"/>
  <c r="C358" s="1"/>
  <c r="J660" l="1"/>
  <c r="K661"/>
  <c r="G661"/>
  <c r="B661"/>
  <c r="P356"/>
  <c r="O356"/>
  <c r="Q355"/>
  <c r="M356"/>
  <c r="N356"/>
  <c r="A662"/>
  <c r="I662" s="1"/>
  <c r="F357"/>
  <c r="J661" l="1"/>
  <c r="K662"/>
  <c r="G662"/>
  <c r="B662"/>
  <c r="Q356"/>
  <c r="H357"/>
  <c r="A663"/>
  <c r="I663" s="1"/>
  <c r="D358"/>
  <c r="E358" s="1"/>
  <c r="C359" s="1"/>
  <c r="J662" l="1"/>
  <c r="K663"/>
  <c r="G663"/>
  <c r="B663"/>
  <c r="L357"/>
  <c r="A664"/>
  <c r="I664" s="1"/>
  <c r="F358"/>
  <c r="H358" s="1"/>
  <c r="J663" l="1"/>
  <c r="K664"/>
  <c r="G664"/>
  <c r="B664"/>
  <c r="O357"/>
  <c r="P357"/>
  <c r="M357"/>
  <c r="N357"/>
  <c r="A665"/>
  <c r="I665" s="1"/>
  <c r="D359"/>
  <c r="E359" s="1"/>
  <c r="C360" s="1"/>
  <c r="J664" l="1"/>
  <c r="K665"/>
  <c r="G665"/>
  <c r="B665"/>
  <c r="Q357"/>
  <c r="L358"/>
  <c r="A666"/>
  <c r="I666" s="1"/>
  <c r="F359"/>
  <c r="H359" s="1"/>
  <c r="J665" l="1"/>
  <c r="K666"/>
  <c r="G666"/>
  <c r="B666"/>
  <c r="O358"/>
  <c r="P358"/>
  <c r="M358"/>
  <c r="N358"/>
  <c r="A667"/>
  <c r="I667" s="1"/>
  <c r="D360"/>
  <c r="E360" s="1"/>
  <c r="C361" s="1"/>
  <c r="J666" l="1"/>
  <c r="K667"/>
  <c r="G667"/>
  <c r="B667"/>
  <c r="Q358"/>
  <c r="L359"/>
  <c r="A668"/>
  <c r="I668" s="1"/>
  <c r="F360"/>
  <c r="J667" l="1"/>
  <c r="K668"/>
  <c r="G668"/>
  <c r="B668"/>
  <c r="P359"/>
  <c r="O359"/>
  <c r="N359"/>
  <c r="M359"/>
  <c r="L360"/>
  <c r="A669"/>
  <c r="I669" s="1"/>
  <c r="H360"/>
  <c r="D361"/>
  <c r="E361" s="1"/>
  <c r="C362" s="1"/>
  <c r="J668" l="1"/>
  <c r="K669"/>
  <c r="G669"/>
  <c r="B669"/>
  <c r="Q359"/>
  <c r="O360"/>
  <c r="P360"/>
  <c r="N360"/>
  <c r="M360"/>
  <c r="A670"/>
  <c r="I670" s="1"/>
  <c r="F361"/>
  <c r="J669" l="1"/>
  <c r="K670"/>
  <c r="G670"/>
  <c r="B670"/>
  <c r="Q360"/>
  <c r="H361"/>
  <c r="A671"/>
  <c r="I671" s="1"/>
  <c r="D362"/>
  <c r="E362" s="1"/>
  <c r="C363" s="1"/>
  <c r="J670" l="1"/>
  <c r="K671"/>
  <c r="G671"/>
  <c r="B671"/>
  <c r="L361"/>
  <c r="A672"/>
  <c r="I672" s="1"/>
  <c r="F362"/>
  <c r="H362" s="1"/>
  <c r="J671" l="1"/>
  <c r="K672"/>
  <c r="G672"/>
  <c r="B672"/>
  <c r="O361"/>
  <c r="P361"/>
  <c r="M361"/>
  <c r="N361"/>
  <c r="A673"/>
  <c r="I673" s="1"/>
  <c r="D363"/>
  <c r="E363" s="1"/>
  <c r="C364" s="1"/>
  <c r="J672" l="1"/>
  <c r="K673"/>
  <c r="G673"/>
  <c r="B673"/>
  <c r="Q361"/>
  <c r="L362"/>
  <c r="A674"/>
  <c r="I674" s="1"/>
  <c r="F363"/>
  <c r="H363" s="1"/>
  <c r="J673" l="1"/>
  <c r="K674"/>
  <c r="G674"/>
  <c r="B674"/>
  <c r="P362"/>
  <c r="O362"/>
  <c r="M362"/>
  <c r="N362"/>
  <c r="L363"/>
  <c r="A675"/>
  <c r="I675" s="1"/>
  <c r="D364"/>
  <c r="E364" s="1"/>
  <c r="C365" s="1"/>
  <c r="J674" l="1"/>
  <c r="K675"/>
  <c r="G675"/>
  <c r="B675"/>
  <c r="Q362"/>
  <c r="O363"/>
  <c r="P363"/>
  <c r="M363"/>
  <c r="N363"/>
  <c r="A676"/>
  <c r="I676" s="1"/>
  <c r="F364"/>
  <c r="J675" l="1"/>
  <c r="K676"/>
  <c r="G676"/>
  <c r="B676"/>
  <c r="Q363"/>
  <c r="H364"/>
  <c r="A677"/>
  <c r="I677" s="1"/>
  <c r="D365"/>
  <c r="E365" s="1"/>
  <c r="C366" s="1"/>
  <c r="J676" l="1"/>
  <c r="K677"/>
  <c r="G677"/>
  <c r="B677"/>
  <c r="L364"/>
  <c r="A678"/>
  <c r="I678" s="1"/>
  <c r="F365"/>
  <c r="H365" s="1"/>
  <c r="J677" l="1"/>
  <c r="K678"/>
  <c r="G678"/>
  <c r="B678"/>
  <c r="O364"/>
  <c r="P364"/>
  <c r="M364"/>
  <c r="N364"/>
  <c r="L365"/>
  <c r="A679"/>
  <c r="I679" s="1"/>
  <c r="D366"/>
  <c r="E366" s="1"/>
  <c r="C367" s="1"/>
  <c r="J678" l="1"/>
  <c r="K679"/>
  <c r="G679"/>
  <c r="B679"/>
  <c r="P365"/>
  <c r="O365"/>
  <c r="Q364"/>
  <c r="M365"/>
  <c r="N365"/>
  <c r="F8" i="11"/>
  <c r="C9"/>
  <c r="A680" i="10"/>
  <c r="I680" s="1"/>
  <c r="F366"/>
  <c r="J679" l="1"/>
  <c r="K680"/>
  <c r="G680"/>
  <c r="B680"/>
  <c r="Q365"/>
  <c r="H366"/>
  <c r="A681"/>
  <c r="I681" s="1"/>
  <c r="D367"/>
  <c r="E367" s="1"/>
  <c r="C368" s="1"/>
  <c r="J680" l="1"/>
  <c r="K681"/>
  <c r="G681"/>
  <c r="B681"/>
  <c r="L366"/>
  <c r="A682"/>
  <c r="I682" s="1"/>
  <c r="F367"/>
  <c r="H367" s="1"/>
  <c r="J681" l="1"/>
  <c r="K682"/>
  <c r="G682"/>
  <c r="B682"/>
  <c r="P366"/>
  <c r="O366"/>
  <c r="M366"/>
  <c r="N366"/>
  <c r="A683"/>
  <c r="I683" s="1"/>
  <c r="D368"/>
  <c r="E368" s="1"/>
  <c r="C369" s="1"/>
  <c r="J682" l="1"/>
  <c r="K683"/>
  <c r="G683"/>
  <c r="B683"/>
  <c r="Q366"/>
  <c r="L367"/>
  <c r="A684"/>
  <c r="I684" s="1"/>
  <c r="F368"/>
  <c r="H368" s="1"/>
  <c r="J683" l="1"/>
  <c r="K684"/>
  <c r="G684"/>
  <c r="B684"/>
  <c r="P367"/>
  <c r="O367"/>
  <c r="M367"/>
  <c r="N367"/>
  <c r="L368"/>
  <c r="A685"/>
  <c r="I685" s="1"/>
  <c r="D369"/>
  <c r="E369" s="1"/>
  <c r="C370" s="1"/>
  <c r="J684" l="1"/>
  <c r="K685"/>
  <c r="G685"/>
  <c r="B685"/>
  <c r="O368"/>
  <c r="P368"/>
  <c r="Q367"/>
  <c r="M368"/>
  <c r="N368"/>
  <c r="A686"/>
  <c r="I686" s="1"/>
  <c r="F369"/>
  <c r="J685" l="1"/>
  <c r="K686"/>
  <c r="G686"/>
  <c r="B686"/>
  <c r="Q368"/>
  <c r="L369"/>
  <c r="A687"/>
  <c r="I687" s="1"/>
  <c r="D370"/>
  <c r="E370" s="1"/>
  <c r="C371" s="1"/>
  <c r="H369"/>
  <c r="J686" l="1"/>
  <c r="K687"/>
  <c r="G687"/>
  <c r="B687"/>
  <c r="O369"/>
  <c r="P369"/>
  <c r="N369"/>
  <c r="M369"/>
  <c r="A688"/>
  <c r="I688" s="1"/>
  <c r="F370"/>
  <c r="J687" l="1"/>
  <c r="K688"/>
  <c r="G688"/>
  <c r="B688"/>
  <c r="Q369"/>
  <c r="H370"/>
  <c r="A689"/>
  <c r="I689" s="1"/>
  <c r="D371"/>
  <c r="E371" s="1"/>
  <c r="C372" s="1"/>
  <c r="J688" l="1"/>
  <c r="K689"/>
  <c r="G689"/>
  <c r="B689"/>
  <c r="L370"/>
  <c r="A690"/>
  <c r="I690" s="1"/>
  <c r="F371"/>
  <c r="H371" s="1"/>
  <c r="J689" l="1"/>
  <c r="K690"/>
  <c r="G690"/>
  <c r="B690"/>
  <c r="P370"/>
  <c r="O370"/>
  <c r="M370"/>
  <c r="N370"/>
  <c r="L371"/>
  <c r="A691"/>
  <c r="I691" s="1"/>
  <c r="D372"/>
  <c r="E372" s="1"/>
  <c r="C373" s="1"/>
  <c r="J690" l="1"/>
  <c r="K691"/>
  <c r="G691"/>
  <c r="B691"/>
  <c r="Q370"/>
  <c r="O371"/>
  <c r="P371"/>
  <c r="M371"/>
  <c r="N371"/>
  <c r="A692"/>
  <c r="I692" s="1"/>
  <c r="F372"/>
  <c r="J691" l="1"/>
  <c r="K692"/>
  <c r="G692"/>
  <c r="B692"/>
  <c r="Q371"/>
  <c r="H372"/>
  <c r="A693"/>
  <c r="I693" s="1"/>
  <c r="D373"/>
  <c r="E373" s="1"/>
  <c r="C374" s="1"/>
  <c r="J692" l="1"/>
  <c r="K693"/>
  <c r="G693"/>
  <c r="B693"/>
  <c r="L372"/>
  <c r="A694"/>
  <c r="I694" s="1"/>
  <c r="F373"/>
  <c r="J693" l="1"/>
  <c r="K694"/>
  <c r="G694"/>
  <c r="B694"/>
  <c r="P372"/>
  <c r="O372"/>
  <c r="M372"/>
  <c r="N372"/>
  <c r="L373"/>
  <c r="A695"/>
  <c r="I695" s="1"/>
  <c r="H373"/>
  <c r="D374"/>
  <c r="E374" s="1"/>
  <c r="C375" s="1"/>
  <c r="J694" l="1"/>
  <c r="K695"/>
  <c r="G695"/>
  <c r="B695"/>
  <c r="P373"/>
  <c r="O373"/>
  <c r="Q372"/>
  <c r="N373"/>
  <c r="M373"/>
  <c r="A696"/>
  <c r="I696" s="1"/>
  <c r="F374"/>
  <c r="J695" l="1"/>
  <c r="K696"/>
  <c r="G696"/>
  <c r="B696"/>
  <c r="Q373"/>
  <c r="H374"/>
  <c r="A697"/>
  <c r="I697" s="1"/>
  <c r="D375"/>
  <c r="E375" s="1"/>
  <c r="C376" s="1"/>
  <c r="J696" l="1"/>
  <c r="K697"/>
  <c r="G697"/>
  <c r="B697"/>
  <c r="L374"/>
  <c r="A698"/>
  <c r="I698" s="1"/>
  <c r="F375"/>
  <c r="H375" s="1"/>
  <c r="J697" l="1"/>
  <c r="K698"/>
  <c r="G698"/>
  <c r="B698"/>
  <c r="P374"/>
  <c r="O374"/>
  <c r="M374"/>
  <c r="N374"/>
  <c r="E9" i="11"/>
  <c r="D9"/>
  <c r="A699" i="10"/>
  <c r="I699" s="1"/>
  <c r="D376"/>
  <c r="E376" s="1"/>
  <c r="C377" s="1"/>
  <c r="J698" l="1"/>
  <c r="K699"/>
  <c r="G699"/>
  <c r="B699"/>
  <c r="Q374"/>
  <c r="L375"/>
  <c r="A700"/>
  <c r="I700" s="1"/>
  <c r="F376"/>
  <c r="H376" s="1"/>
  <c r="J699" l="1"/>
  <c r="K700"/>
  <c r="G700"/>
  <c r="B700"/>
  <c r="P375"/>
  <c r="O375"/>
  <c r="M375"/>
  <c r="N375"/>
  <c r="L376"/>
  <c r="A701"/>
  <c r="I701" s="1"/>
  <c r="D377"/>
  <c r="E377" s="1"/>
  <c r="C378" s="1"/>
  <c r="J700" l="1"/>
  <c r="K701"/>
  <c r="G701"/>
  <c r="B701"/>
  <c r="O376"/>
  <c r="P376"/>
  <c r="Q375"/>
  <c r="M376"/>
  <c r="N376"/>
  <c r="A702"/>
  <c r="I702" s="1"/>
  <c r="F377"/>
  <c r="J701" l="1"/>
  <c r="K702"/>
  <c r="G702"/>
  <c r="B702"/>
  <c r="Q376"/>
  <c r="H377"/>
  <c r="A703"/>
  <c r="I703" s="1"/>
  <c r="D378"/>
  <c r="E378" s="1"/>
  <c r="C379" s="1"/>
  <c r="J702" l="1"/>
  <c r="K703"/>
  <c r="G703"/>
  <c r="B703"/>
  <c r="L377"/>
  <c r="A704"/>
  <c r="I704" s="1"/>
  <c r="F378"/>
  <c r="H378" s="1"/>
  <c r="J703" l="1"/>
  <c r="K704"/>
  <c r="G704"/>
  <c r="B704"/>
  <c r="P377"/>
  <c r="O377"/>
  <c r="M377"/>
  <c r="N377"/>
  <c r="A705"/>
  <c r="I705" s="1"/>
  <c r="D379"/>
  <c r="E379" s="1"/>
  <c r="C380" s="1"/>
  <c r="J704" l="1"/>
  <c r="K705"/>
  <c r="G705"/>
  <c r="B705"/>
  <c r="Q377"/>
  <c r="L378"/>
  <c r="A706"/>
  <c r="I706" s="1"/>
  <c r="F379"/>
  <c r="J705" l="1"/>
  <c r="K706"/>
  <c r="G706"/>
  <c r="B706"/>
  <c r="P378"/>
  <c r="O378"/>
  <c r="M378"/>
  <c r="N378"/>
  <c r="L379"/>
  <c r="A707"/>
  <c r="I707" s="1"/>
  <c r="H379"/>
  <c r="D380"/>
  <c r="E380" s="1"/>
  <c r="C381" s="1"/>
  <c r="J706" l="1"/>
  <c r="K707"/>
  <c r="G707"/>
  <c r="B707"/>
  <c r="P379"/>
  <c r="O379"/>
  <c r="Q378"/>
  <c r="N379"/>
  <c r="M379"/>
  <c r="A708"/>
  <c r="I708" s="1"/>
  <c r="F380"/>
  <c r="J707" l="1"/>
  <c r="K708"/>
  <c r="G708"/>
  <c r="B708"/>
  <c r="Q379"/>
  <c r="H380"/>
  <c r="A709"/>
  <c r="I709" s="1"/>
  <c r="D381"/>
  <c r="E381" s="1"/>
  <c r="C382" s="1"/>
  <c r="J708" l="1"/>
  <c r="K709"/>
  <c r="G709"/>
  <c r="B709"/>
  <c r="L380"/>
  <c r="A710"/>
  <c r="I710" s="1"/>
  <c r="F381"/>
  <c r="H381" s="1"/>
  <c r="J709" l="1"/>
  <c r="K710"/>
  <c r="G710"/>
  <c r="B710"/>
  <c r="P380"/>
  <c r="O380"/>
  <c r="M380"/>
  <c r="N380"/>
  <c r="L381"/>
  <c r="A711"/>
  <c r="I711" s="1"/>
  <c r="D382"/>
  <c r="E382" s="1"/>
  <c r="C383" s="1"/>
  <c r="J710" l="1"/>
  <c r="K711"/>
  <c r="G711"/>
  <c r="B711"/>
  <c r="Q380"/>
  <c r="O381"/>
  <c r="P381"/>
  <c r="M381"/>
  <c r="N381"/>
  <c r="A712"/>
  <c r="I712" s="1"/>
  <c r="F382"/>
  <c r="J711" l="1"/>
  <c r="K712"/>
  <c r="G712"/>
  <c r="B712"/>
  <c r="Q381"/>
  <c r="H382"/>
  <c r="A713"/>
  <c r="I713" s="1"/>
  <c r="D383"/>
  <c r="E383" s="1"/>
  <c r="C384" s="1"/>
  <c r="J712" l="1"/>
  <c r="K713"/>
  <c r="G713"/>
  <c r="B713"/>
  <c r="L382"/>
  <c r="A714"/>
  <c r="I714" s="1"/>
  <c r="F383"/>
  <c r="J713" l="1"/>
  <c r="K714"/>
  <c r="G714"/>
  <c r="B714"/>
  <c r="P382"/>
  <c r="O382"/>
  <c r="N382"/>
  <c r="M382"/>
  <c r="L383"/>
  <c r="A715"/>
  <c r="I715" s="1"/>
  <c r="H383"/>
  <c r="D384"/>
  <c r="E384" s="1"/>
  <c r="C385" s="1"/>
  <c r="J714" l="1"/>
  <c r="K715"/>
  <c r="G715"/>
  <c r="B715"/>
  <c r="Q382"/>
  <c r="P383"/>
  <c r="O383"/>
  <c r="M383"/>
  <c r="N383"/>
  <c r="A716"/>
  <c r="I716" s="1"/>
  <c r="F384"/>
  <c r="J715" l="1"/>
  <c r="K716"/>
  <c r="G716"/>
  <c r="B716"/>
  <c r="Q383"/>
  <c r="H384"/>
  <c r="A717"/>
  <c r="I717" s="1"/>
  <c r="D385"/>
  <c r="E385" s="1"/>
  <c r="C386" s="1"/>
  <c r="J716" l="1"/>
  <c r="K717"/>
  <c r="G717"/>
  <c r="B717"/>
  <c r="L384"/>
  <c r="A718"/>
  <c r="I718" s="1"/>
  <c r="F385"/>
  <c r="J717" l="1"/>
  <c r="K718"/>
  <c r="G718"/>
  <c r="B718"/>
  <c r="O384"/>
  <c r="P384"/>
  <c r="N384"/>
  <c r="M384"/>
  <c r="L385"/>
  <c r="A719"/>
  <c r="I719" s="1"/>
  <c r="H385"/>
  <c r="D386"/>
  <c r="E386" s="1"/>
  <c r="C387" s="1"/>
  <c r="J718" l="1"/>
  <c r="K719"/>
  <c r="G719"/>
  <c r="B719"/>
  <c r="O385"/>
  <c r="P385"/>
  <c r="Q384"/>
  <c r="M385"/>
  <c r="N385"/>
  <c r="A720"/>
  <c r="I720" s="1"/>
  <c r="F386"/>
  <c r="J719" l="1"/>
  <c r="K720"/>
  <c r="G720"/>
  <c r="B720"/>
  <c r="Q385"/>
  <c r="H386"/>
  <c r="A721"/>
  <c r="I721" s="1"/>
  <c r="D387"/>
  <c r="E387" s="1"/>
  <c r="C388" s="1"/>
  <c r="J720" l="1"/>
  <c r="K721"/>
  <c r="G721"/>
  <c r="B721"/>
  <c r="L386"/>
  <c r="A722"/>
  <c r="I722" s="1"/>
  <c r="F387"/>
  <c r="H387" s="1"/>
  <c r="J721" l="1"/>
  <c r="K722"/>
  <c r="G722"/>
  <c r="B722"/>
  <c r="O386"/>
  <c r="P386"/>
  <c r="M386"/>
  <c r="N386"/>
  <c r="L387"/>
  <c r="A723"/>
  <c r="I723" s="1"/>
  <c r="D388"/>
  <c r="E388" s="1"/>
  <c r="C389" s="1"/>
  <c r="J722" l="1"/>
  <c r="K723"/>
  <c r="G723"/>
  <c r="B723"/>
  <c r="P387"/>
  <c r="O387"/>
  <c r="Q386"/>
  <c r="M387"/>
  <c r="N387"/>
  <c r="A724"/>
  <c r="I724" s="1"/>
  <c r="F388"/>
  <c r="J723" l="1"/>
  <c r="K724"/>
  <c r="G724"/>
  <c r="B724"/>
  <c r="Q387"/>
  <c r="H388"/>
  <c r="A725"/>
  <c r="I725" s="1"/>
  <c r="D389"/>
  <c r="E389" s="1"/>
  <c r="C390" s="1"/>
  <c r="J724" l="1"/>
  <c r="K725"/>
  <c r="G725"/>
  <c r="B725"/>
  <c r="L388"/>
  <c r="A726"/>
  <c r="I726" s="1"/>
  <c r="F389"/>
  <c r="H389" s="1"/>
  <c r="J725" l="1"/>
  <c r="K726"/>
  <c r="G726"/>
  <c r="B726"/>
  <c r="O388"/>
  <c r="P388"/>
  <c r="M388"/>
  <c r="N388"/>
  <c r="L389"/>
  <c r="A727"/>
  <c r="I727" s="1"/>
  <c r="D390"/>
  <c r="E390" s="1"/>
  <c r="C391" s="1"/>
  <c r="J726" l="1"/>
  <c r="K727"/>
  <c r="G727"/>
  <c r="B727"/>
  <c r="P389"/>
  <c r="O389"/>
  <c r="Q388"/>
  <c r="M389"/>
  <c r="N389"/>
  <c r="A728"/>
  <c r="I728" s="1"/>
  <c r="F390"/>
  <c r="J727" l="1"/>
  <c r="K728"/>
  <c r="G728"/>
  <c r="B728"/>
  <c r="Q389"/>
  <c r="L390"/>
  <c r="A729"/>
  <c r="I729" s="1"/>
  <c r="D391"/>
  <c r="E391" s="1"/>
  <c r="C392" s="1"/>
  <c r="H390"/>
  <c r="J728" l="1"/>
  <c r="K729"/>
  <c r="G729"/>
  <c r="B729"/>
  <c r="O390"/>
  <c r="P390"/>
  <c r="N390"/>
  <c r="M390"/>
  <c r="A730"/>
  <c r="I730" s="1"/>
  <c r="F391"/>
  <c r="J729" l="1"/>
  <c r="K730"/>
  <c r="G730"/>
  <c r="B730"/>
  <c r="Q390"/>
  <c r="H391"/>
  <c r="A731"/>
  <c r="I731" s="1"/>
  <c r="D392"/>
  <c r="E392" s="1"/>
  <c r="C393" s="1"/>
  <c r="J730" l="1"/>
  <c r="K731"/>
  <c r="G731"/>
  <c r="B731"/>
  <c r="L391"/>
  <c r="A732"/>
  <c r="I732" s="1"/>
  <c r="F392"/>
  <c r="H392" s="1"/>
  <c r="J731" l="1"/>
  <c r="K732"/>
  <c r="G732"/>
  <c r="B732"/>
  <c r="P391"/>
  <c r="O391"/>
  <c r="M391"/>
  <c r="N391"/>
  <c r="L392"/>
  <c r="A733"/>
  <c r="I733" s="1"/>
  <c r="D393"/>
  <c r="E393" s="1"/>
  <c r="C394" s="1"/>
  <c r="J732" l="1"/>
  <c r="K733"/>
  <c r="G733"/>
  <c r="B733"/>
  <c r="Q391"/>
  <c r="O392"/>
  <c r="P392"/>
  <c r="M392"/>
  <c r="N392"/>
  <c r="A734"/>
  <c r="I734" s="1"/>
  <c r="F393"/>
  <c r="J733" l="1"/>
  <c r="K734"/>
  <c r="G734"/>
  <c r="B734"/>
  <c r="Q392"/>
  <c r="H393"/>
  <c r="A735"/>
  <c r="I735" s="1"/>
  <c r="D394"/>
  <c r="E394" s="1"/>
  <c r="C395" s="1"/>
  <c r="J734" l="1"/>
  <c r="K735"/>
  <c r="G735"/>
  <c r="B735"/>
  <c r="L393"/>
  <c r="A736"/>
  <c r="I736" s="1"/>
  <c r="F394"/>
  <c r="J735" l="1"/>
  <c r="K736"/>
  <c r="G736"/>
  <c r="B736"/>
  <c r="O393"/>
  <c r="P393"/>
  <c r="N393"/>
  <c r="M393"/>
  <c r="L394"/>
  <c r="A737"/>
  <c r="I737" s="1"/>
  <c r="D395"/>
  <c r="E395" s="1"/>
  <c r="C396" s="1"/>
  <c r="H394"/>
  <c r="J736" l="1"/>
  <c r="K737"/>
  <c r="G737"/>
  <c r="B737"/>
  <c r="O394"/>
  <c r="P394"/>
  <c r="Q393"/>
  <c r="M394"/>
  <c r="N394"/>
  <c r="A738"/>
  <c r="I738" s="1"/>
  <c r="F395"/>
  <c r="J737" l="1"/>
  <c r="K738"/>
  <c r="G738"/>
  <c r="B738"/>
  <c r="Q394"/>
  <c r="H395"/>
  <c r="A739"/>
  <c r="I739" s="1"/>
  <c r="D396"/>
  <c r="E396" s="1"/>
  <c r="C397" s="1"/>
  <c r="J738" l="1"/>
  <c r="K739"/>
  <c r="G739"/>
  <c r="B739"/>
  <c r="L395"/>
  <c r="A740"/>
  <c r="I740" s="1"/>
  <c r="F396"/>
  <c r="H396" s="1"/>
  <c r="J739" l="1"/>
  <c r="K740"/>
  <c r="G740"/>
  <c r="B740"/>
  <c r="P395"/>
  <c r="O395"/>
  <c r="M395"/>
  <c r="N395"/>
  <c r="L396"/>
  <c r="A741"/>
  <c r="I741" s="1"/>
  <c r="D397"/>
  <c r="E397" s="1"/>
  <c r="C398" s="1"/>
  <c r="J740" l="1"/>
  <c r="K741"/>
  <c r="G741"/>
  <c r="B741"/>
  <c r="O396"/>
  <c r="P396"/>
  <c r="Q395"/>
  <c r="M396"/>
  <c r="N396"/>
  <c r="A742"/>
  <c r="I742" s="1"/>
  <c r="F397"/>
  <c r="J741" l="1"/>
  <c r="K742"/>
  <c r="G742"/>
  <c r="B742"/>
  <c r="Q396"/>
  <c r="L397"/>
  <c r="A743"/>
  <c r="I743" s="1"/>
  <c r="D398"/>
  <c r="E398" s="1"/>
  <c r="C399" s="1"/>
  <c r="H397"/>
  <c r="J742" l="1"/>
  <c r="K743"/>
  <c r="G743"/>
  <c r="B743"/>
  <c r="P397"/>
  <c r="O397"/>
  <c r="N397"/>
  <c r="M397"/>
  <c r="A744"/>
  <c r="I744" s="1"/>
  <c r="F398"/>
  <c r="J743" l="1"/>
  <c r="K744"/>
  <c r="G744"/>
  <c r="B744"/>
  <c r="Q397"/>
  <c r="H398"/>
  <c r="A745"/>
  <c r="I745" s="1"/>
  <c r="D399"/>
  <c r="E399" s="1"/>
  <c r="C400" s="1"/>
  <c r="J744" l="1"/>
  <c r="K745"/>
  <c r="G745"/>
  <c r="B745"/>
  <c r="L398"/>
  <c r="A746"/>
  <c r="I746" s="1"/>
  <c r="F399"/>
  <c r="J745" l="1"/>
  <c r="K746"/>
  <c r="G746"/>
  <c r="B746"/>
  <c r="P398"/>
  <c r="O398"/>
  <c r="M398"/>
  <c r="N398"/>
  <c r="L399"/>
  <c r="A747"/>
  <c r="I747" s="1"/>
  <c r="H399"/>
  <c r="D400"/>
  <c r="E400" s="1"/>
  <c r="C401" s="1"/>
  <c r="J746" l="1"/>
  <c r="K747"/>
  <c r="G747"/>
  <c r="B747"/>
  <c r="O399"/>
  <c r="P399"/>
  <c r="Q398"/>
  <c r="N399"/>
  <c r="M399"/>
  <c r="A748"/>
  <c r="I748" s="1"/>
  <c r="F400"/>
  <c r="J747" l="1"/>
  <c r="K748"/>
  <c r="G748"/>
  <c r="B748"/>
  <c r="Q399"/>
  <c r="H400"/>
  <c r="A749"/>
  <c r="I749" s="1"/>
  <c r="D401"/>
  <c r="E401" s="1"/>
  <c r="C402" s="1"/>
  <c r="J748" l="1"/>
  <c r="K749"/>
  <c r="G749"/>
  <c r="B749"/>
  <c r="L400"/>
  <c r="A750"/>
  <c r="I750" s="1"/>
  <c r="F401"/>
  <c r="H401" s="1"/>
  <c r="J749" l="1"/>
  <c r="K750"/>
  <c r="G750"/>
  <c r="B750"/>
  <c r="O400"/>
  <c r="P400"/>
  <c r="M400"/>
  <c r="N400"/>
  <c r="L401"/>
  <c r="A751"/>
  <c r="I751" s="1"/>
  <c r="D402"/>
  <c r="E402" s="1"/>
  <c r="C403" s="1"/>
  <c r="J750" l="1"/>
  <c r="K751"/>
  <c r="G751"/>
  <c r="B751"/>
  <c r="O401"/>
  <c r="P401"/>
  <c r="Q400"/>
  <c r="M401"/>
  <c r="N401"/>
  <c r="A752"/>
  <c r="I752" s="1"/>
  <c r="F402"/>
  <c r="J751" l="1"/>
  <c r="K752"/>
  <c r="G752"/>
  <c r="B752"/>
  <c r="Q401"/>
  <c r="L402"/>
  <c r="A753"/>
  <c r="I753" s="1"/>
  <c r="H402"/>
  <c r="D403"/>
  <c r="E403" s="1"/>
  <c r="C404" s="1"/>
  <c r="J752" l="1"/>
  <c r="K753"/>
  <c r="G753"/>
  <c r="B753"/>
  <c r="O402"/>
  <c r="P402"/>
  <c r="N402"/>
  <c r="M402"/>
  <c r="A754"/>
  <c r="I754" s="1"/>
  <c r="F403"/>
  <c r="J753" l="1"/>
  <c r="K754"/>
  <c r="G754"/>
  <c r="B754"/>
  <c r="Q402"/>
  <c r="H403"/>
  <c r="A755"/>
  <c r="I755" s="1"/>
  <c r="D404"/>
  <c r="E404" s="1"/>
  <c r="C405" s="1"/>
  <c r="J754" l="1"/>
  <c r="K755"/>
  <c r="G755"/>
  <c r="B755"/>
  <c r="L403"/>
  <c r="A756"/>
  <c r="I756" s="1"/>
  <c r="F404"/>
  <c r="H404" s="1"/>
  <c r="J755" l="1"/>
  <c r="K756"/>
  <c r="G756"/>
  <c r="B756"/>
  <c r="O403"/>
  <c r="P403"/>
  <c r="M403"/>
  <c r="N403"/>
  <c r="L404"/>
  <c r="A757"/>
  <c r="I757" s="1"/>
  <c r="D405"/>
  <c r="E405" s="1"/>
  <c r="C406" s="1"/>
  <c r="J756" l="1"/>
  <c r="K757"/>
  <c r="G757"/>
  <c r="B757"/>
  <c r="P404"/>
  <c r="O404"/>
  <c r="Q403"/>
  <c r="M404"/>
  <c r="N404"/>
  <c r="A758"/>
  <c r="I758" s="1"/>
  <c r="F405"/>
  <c r="J757" l="1"/>
  <c r="K758"/>
  <c r="G758"/>
  <c r="B758"/>
  <c r="Q404"/>
  <c r="L405"/>
  <c r="A759"/>
  <c r="I759" s="1"/>
  <c r="H405"/>
  <c r="D406"/>
  <c r="E406" s="1"/>
  <c r="C407" s="1"/>
  <c r="J758" l="1"/>
  <c r="K759"/>
  <c r="G759"/>
  <c r="B759"/>
  <c r="P405"/>
  <c r="O405"/>
  <c r="N405"/>
  <c r="M405"/>
  <c r="A760"/>
  <c r="I760" s="1"/>
  <c r="F406"/>
  <c r="J759" l="1"/>
  <c r="K760"/>
  <c r="G760"/>
  <c r="B760"/>
  <c r="Q405"/>
  <c r="H406"/>
  <c r="A761"/>
  <c r="I761" s="1"/>
  <c r="D407"/>
  <c r="E407" s="1"/>
  <c r="C408" s="1"/>
  <c r="J760" l="1"/>
  <c r="K761"/>
  <c r="G761"/>
  <c r="B761"/>
  <c r="L406"/>
  <c r="A762"/>
  <c r="I762" s="1"/>
  <c r="F407"/>
  <c r="H407" s="1"/>
  <c r="J761" l="1"/>
  <c r="K762"/>
  <c r="G762"/>
  <c r="B762"/>
  <c r="P406"/>
  <c r="O406"/>
  <c r="M406"/>
  <c r="N406"/>
  <c r="A763"/>
  <c r="I763" s="1"/>
  <c r="D408"/>
  <c r="E408" s="1"/>
  <c r="C409" s="1"/>
  <c r="J762" l="1"/>
  <c r="K763"/>
  <c r="G763"/>
  <c r="B763"/>
  <c r="Q406"/>
  <c r="L407"/>
  <c r="A764"/>
  <c r="I764" s="1"/>
  <c r="F408"/>
  <c r="H408" s="1"/>
  <c r="J763" l="1"/>
  <c r="K764"/>
  <c r="G764"/>
  <c r="B764"/>
  <c r="O407"/>
  <c r="P407"/>
  <c r="M407"/>
  <c r="N407"/>
  <c r="A765"/>
  <c r="I765" s="1"/>
  <c r="D409"/>
  <c r="E409" s="1"/>
  <c r="C410" s="1"/>
  <c r="J764" l="1"/>
  <c r="K765"/>
  <c r="G765"/>
  <c r="B765"/>
  <c r="Q407"/>
  <c r="L408"/>
  <c r="A766"/>
  <c r="I766" s="1"/>
  <c r="F409"/>
  <c r="J765" l="1"/>
  <c r="K766"/>
  <c r="G766"/>
  <c r="B766"/>
  <c r="O408"/>
  <c r="P408"/>
  <c r="N408"/>
  <c r="M408"/>
  <c r="L409"/>
  <c r="A767"/>
  <c r="I767" s="1"/>
  <c r="H409"/>
  <c r="D410"/>
  <c r="E410" s="1"/>
  <c r="C411" s="1"/>
  <c r="J766" l="1"/>
  <c r="K767"/>
  <c r="G767"/>
  <c r="B767"/>
  <c r="P409"/>
  <c r="O409"/>
  <c r="Q408"/>
  <c r="N409"/>
  <c r="M409"/>
  <c r="A768"/>
  <c r="I768" s="1"/>
  <c r="F410"/>
  <c r="J767" l="1"/>
  <c r="K768"/>
  <c r="G768"/>
  <c r="B768"/>
  <c r="Q409"/>
  <c r="H410"/>
  <c r="A769"/>
  <c r="I769" s="1"/>
  <c r="D411"/>
  <c r="E411" s="1"/>
  <c r="C412" s="1"/>
  <c r="J768" l="1"/>
  <c r="K769"/>
  <c r="G769"/>
  <c r="B769"/>
  <c r="L410"/>
  <c r="A770"/>
  <c r="I770" s="1"/>
  <c r="F411"/>
  <c r="H411" s="1"/>
  <c r="J769" l="1"/>
  <c r="K770"/>
  <c r="G770"/>
  <c r="B770"/>
  <c r="O410"/>
  <c r="P410"/>
  <c r="M410"/>
  <c r="N410"/>
  <c r="A771"/>
  <c r="I771" s="1"/>
  <c r="D412"/>
  <c r="E412" s="1"/>
  <c r="C413" s="1"/>
  <c r="J770" l="1"/>
  <c r="K771"/>
  <c r="G771"/>
  <c r="B771"/>
  <c r="Q410"/>
  <c r="L411"/>
  <c r="A772"/>
  <c r="I772" s="1"/>
  <c r="F412"/>
  <c r="J771" l="1"/>
  <c r="K772"/>
  <c r="G772"/>
  <c r="B772"/>
  <c r="O411"/>
  <c r="P411"/>
  <c r="M411"/>
  <c r="N411"/>
  <c r="L412"/>
  <c r="A773"/>
  <c r="I773" s="1"/>
  <c r="H412"/>
  <c r="D413"/>
  <c r="E413" s="1"/>
  <c r="C414" s="1"/>
  <c r="J772" l="1"/>
  <c r="K773"/>
  <c r="G773"/>
  <c r="B773"/>
  <c r="P412"/>
  <c r="O412"/>
  <c r="Q411"/>
  <c r="N412"/>
  <c r="M412"/>
  <c r="A774"/>
  <c r="I774" s="1"/>
  <c r="F413"/>
  <c r="J773" l="1"/>
  <c r="K774"/>
  <c r="G774"/>
  <c r="B774"/>
  <c r="Q412"/>
  <c r="H413"/>
  <c r="A775"/>
  <c r="I775" s="1"/>
  <c r="D414"/>
  <c r="E414" s="1"/>
  <c r="C415" s="1"/>
  <c r="J774" l="1"/>
  <c r="K775"/>
  <c r="G775"/>
  <c r="B775"/>
  <c r="L413"/>
  <c r="A776"/>
  <c r="I776" s="1"/>
  <c r="F414"/>
  <c r="J775" l="1"/>
  <c r="K776"/>
  <c r="G776"/>
  <c r="B776"/>
  <c r="O413"/>
  <c r="P413"/>
  <c r="M413"/>
  <c r="N413"/>
  <c r="L414"/>
  <c r="A777"/>
  <c r="I777" s="1"/>
  <c r="H414"/>
  <c r="D415"/>
  <c r="E415" s="1"/>
  <c r="C416" s="1"/>
  <c r="J776" l="1"/>
  <c r="K777"/>
  <c r="G777"/>
  <c r="B777"/>
  <c r="O414"/>
  <c r="P414"/>
  <c r="Q413"/>
  <c r="N414"/>
  <c r="M414"/>
  <c r="A778"/>
  <c r="I778" s="1"/>
  <c r="F415"/>
  <c r="J777" l="1"/>
  <c r="K778"/>
  <c r="G778"/>
  <c r="B778"/>
  <c r="Q414"/>
  <c r="H415"/>
  <c r="A779"/>
  <c r="I779" s="1"/>
  <c r="D416"/>
  <c r="E416" s="1"/>
  <c r="C417" s="1"/>
  <c r="J778" l="1"/>
  <c r="K779"/>
  <c r="G779"/>
  <c r="B779"/>
  <c r="L415"/>
  <c r="A780"/>
  <c r="I780" s="1"/>
  <c r="F416"/>
  <c r="J779" l="1"/>
  <c r="K780"/>
  <c r="G780"/>
  <c r="B780"/>
  <c r="P415"/>
  <c r="O415"/>
  <c r="N415"/>
  <c r="M415"/>
  <c r="L416"/>
  <c r="A781"/>
  <c r="I781" s="1"/>
  <c r="H416"/>
  <c r="D417"/>
  <c r="E417" s="1"/>
  <c r="C418" s="1"/>
  <c r="J780" l="1"/>
  <c r="K781"/>
  <c r="G781"/>
  <c r="B781"/>
  <c r="Q415"/>
  <c r="O416"/>
  <c r="P416"/>
  <c r="N416"/>
  <c r="M416"/>
  <c r="A782"/>
  <c r="I782" s="1"/>
  <c r="F417"/>
  <c r="J781" l="1"/>
  <c r="K782"/>
  <c r="G782"/>
  <c r="B782"/>
  <c r="Q416"/>
  <c r="H417"/>
  <c r="A783"/>
  <c r="I783" s="1"/>
  <c r="D418"/>
  <c r="E418" s="1"/>
  <c r="C419" s="1"/>
  <c r="J782" l="1"/>
  <c r="K783"/>
  <c r="G783"/>
  <c r="B783"/>
  <c r="L417"/>
  <c r="A784"/>
  <c r="I784" s="1"/>
  <c r="F418"/>
  <c r="H418" s="1"/>
  <c r="J783" l="1"/>
  <c r="K784"/>
  <c r="G784"/>
  <c r="B784"/>
  <c r="O417"/>
  <c r="P417"/>
  <c r="M417"/>
  <c r="N417"/>
  <c r="L418"/>
  <c r="A785"/>
  <c r="I785" s="1"/>
  <c r="D419"/>
  <c r="E419" s="1"/>
  <c r="C420" s="1"/>
  <c r="J784" l="1"/>
  <c r="K785"/>
  <c r="G785"/>
  <c r="B785"/>
  <c r="O418"/>
  <c r="P418"/>
  <c r="Q417"/>
  <c r="M418"/>
  <c r="N418"/>
  <c r="A786"/>
  <c r="I786" s="1"/>
  <c r="F419"/>
  <c r="J785" l="1"/>
  <c r="K786"/>
  <c r="G786"/>
  <c r="B786"/>
  <c r="Q418"/>
  <c r="L419"/>
  <c r="A787"/>
  <c r="I787" s="1"/>
  <c r="H419"/>
  <c r="D420"/>
  <c r="E420" s="1"/>
  <c r="C421" s="1"/>
  <c r="J786" l="1"/>
  <c r="K787"/>
  <c r="G787"/>
  <c r="B787"/>
  <c r="O419"/>
  <c r="P419"/>
  <c r="N419"/>
  <c r="M419"/>
  <c r="A788"/>
  <c r="I788" s="1"/>
  <c r="F420"/>
  <c r="J787" l="1"/>
  <c r="K788"/>
  <c r="G788"/>
  <c r="B788"/>
  <c r="Q419"/>
  <c r="H420"/>
  <c r="A789"/>
  <c r="I789" s="1"/>
  <c r="D421"/>
  <c r="E421" s="1"/>
  <c r="C422" s="1"/>
  <c r="J788" l="1"/>
  <c r="K789"/>
  <c r="G789"/>
  <c r="B789"/>
  <c r="L420"/>
  <c r="A790"/>
  <c r="I790" s="1"/>
  <c r="F421"/>
  <c r="H421" s="1"/>
  <c r="J789" l="1"/>
  <c r="K790"/>
  <c r="G790"/>
  <c r="B790"/>
  <c r="P420"/>
  <c r="O420"/>
  <c r="M420"/>
  <c r="N420"/>
  <c r="L421"/>
  <c r="A791"/>
  <c r="I791" s="1"/>
  <c r="D422"/>
  <c r="E422" s="1"/>
  <c r="C423" s="1"/>
  <c r="J790" l="1"/>
  <c r="K791"/>
  <c r="G791"/>
  <c r="B791"/>
  <c r="Q420"/>
  <c r="P421"/>
  <c r="O421"/>
  <c r="M421"/>
  <c r="N421"/>
  <c r="A792"/>
  <c r="I792" s="1"/>
  <c r="F422"/>
  <c r="J791" l="1"/>
  <c r="K792"/>
  <c r="G792"/>
  <c r="B792"/>
  <c r="Q421"/>
  <c r="L422"/>
  <c r="A793"/>
  <c r="I793" s="1"/>
  <c r="H422"/>
  <c r="D423"/>
  <c r="E423" s="1"/>
  <c r="C424" s="1"/>
  <c r="J792" l="1"/>
  <c r="K793"/>
  <c r="G793"/>
  <c r="B793"/>
  <c r="O422"/>
  <c r="P422"/>
  <c r="N422"/>
  <c r="M422"/>
  <c r="A794"/>
  <c r="I794" s="1"/>
  <c r="F423"/>
  <c r="J793" l="1"/>
  <c r="K794"/>
  <c r="G794"/>
  <c r="B794"/>
  <c r="Q422"/>
  <c r="H423"/>
  <c r="A795"/>
  <c r="I795" s="1"/>
  <c r="D424"/>
  <c r="E424" s="1"/>
  <c r="C425" s="1"/>
  <c r="J794" l="1"/>
  <c r="K795"/>
  <c r="G795"/>
  <c r="B795"/>
  <c r="L423"/>
  <c r="A796"/>
  <c r="I796" s="1"/>
  <c r="F424"/>
  <c r="H424" s="1"/>
  <c r="J795" l="1"/>
  <c r="K796"/>
  <c r="G796"/>
  <c r="B796"/>
  <c r="P423"/>
  <c r="O423"/>
  <c r="M423"/>
  <c r="N423"/>
  <c r="L424"/>
  <c r="A797"/>
  <c r="I797" s="1"/>
  <c r="D425"/>
  <c r="E425" s="1"/>
  <c r="C426" s="1"/>
  <c r="J796" l="1"/>
  <c r="K797"/>
  <c r="G797"/>
  <c r="B797"/>
  <c r="Q423"/>
  <c r="O424"/>
  <c r="P424"/>
  <c r="M424"/>
  <c r="N424"/>
  <c r="A798"/>
  <c r="I798" s="1"/>
  <c r="F425"/>
  <c r="J797" l="1"/>
  <c r="K798"/>
  <c r="G798"/>
  <c r="B798"/>
  <c r="Q424"/>
  <c r="H425"/>
  <c r="A799"/>
  <c r="I799" s="1"/>
  <c r="D426"/>
  <c r="E426" s="1"/>
  <c r="C427" s="1"/>
  <c r="J798" l="1"/>
  <c r="K799"/>
  <c r="G799"/>
  <c r="B799"/>
  <c r="L425"/>
  <c r="A800"/>
  <c r="I800" s="1"/>
  <c r="F426"/>
  <c r="H426" s="1"/>
  <c r="J799" l="1"/>
  <c r="K800"/>
  <c r="G800"/>
  <c r="B800"/>
  <c r="O425"/>
  <c r="P425"/>
  <c r="M425"/>
  <c r="N425"/>
  <c r="L426"/>
  <c r="A801"/>
  <c r="I801" s="1"/>
  <c r="D427"/>
  <c r="E427" s="1"/>
  <c r="C428" s="1"/>
  <c r="J800" l="1"/>
  <c r="K801"/>
  <c r="G801"/>
  <c r="B801"/>
  <c r="O426"/>
  <c r="P426"/>
  <c r="Q425"/>
  <c r="M426"/>
  <c r="N426"/>
  <c r="A802"/>
  <c r="I802" s="1"/>
  <c r="F427"/>
  <c r="J801" l="1"/>
  <c r="K802"/>
  <c r="G802"/>
  <c r="B802"/>
  <c r="Q426"/>
  <c r="L427"/>
  <c r="A803"/>
  <c r="I803" s="1"/>
  <c r="H427"/>
  <c r="D428"/>
  <c r="E428" s="1"/>
  <c r="C429" s="1"/>
  <c r="J802" l="1"/>
  <c r="K803"/>
  <c r="G803"/>
  <c r="B803"/>
  <c r="P427"/>
  <c r="O427"/>
  <c r="N427"/>
  <c r="M427"/>
  <c r="A804"/>
  <c r="I804" s="1"/>
  <c r="F428"/>
  <c r="J803" l="1"/>
  <c r="K804"/>
  <c r="G804"/>
  <c r="B804"/>
  <c r="Q427"/>
  <c r="H428"/>
  <c r="A805"/>
  <c r="I805" s="1"/>
  <c r="D429"/>
  <c r="E429" s="1"/>
  <c r="C430" s="1"/>
  <c r="J804" l="1"/>
  <c r="K805"/>
  <c r="G805"/>
  <c r="B805"/>
  <c r="L428"/>
  <c r="A806"/>
  <c r="I806" s="1"/>
  <c r="F429"/>
  <c r="H429" s="1"/>
  <c r="J805" l="1"/>
  <c r="K806"/>
  <c r="G806"/>
  <c r="B806"/>
  <c r="P428"/>
  <c r="O428"/>
  <c r="M428"/>
  <c r="N428"/>
  <c r="L429"/>
  <c r="A807"/>
  <c r="I807" s="1"/>
  <c r="D430"/>
  <c r="E430" s="1"/>
  <c r="C431" s="1"/>
  <c r="J806" l="1"/>
  <c r="K807"/>
  <c r="G807"/>
  <c r="B807"/>
  <c r="P429"/>
  <c r="O429"/>
  <c r="Q428"/>
  <c r="M429"/>
  <c r="N429"/>
  <c r="A808"/>
  <c r="I808" s="1"/>
  <c r="F430"/>
  <c r="J807" l="1"/>
  <c r="K808"/>
  <c r="G808"/>
  <c r="B808"/>
  <c r="Q429"/>
  <c r="H430"/>
  <c r="A809"/>
  <c r="I809" s="1"/>
  <c r="D431"/>
  <c r="E431" s="1"/>
  <c r="C432" s="1"/>
  <c r="J808" l="1"/>
  <c r="K809"/>
  <c r="G809"/>
  <c r="B809"/>
  <c r="L430"/>
  <c r="A810"/>
  <c r="I810" s="1"/>
  <c r="F431"/>
  <c r="H431" s="1"/>
  <c r="J809" l="1"/>
  <c r="K810"/>
  <c r="G810"/>
  <c r="B810"/>
  <c r="P430"/>
  <c r="O430"/>
  <c r="M430"/>
  <c r="N430"/>
  <c r="L431"/>
  <c r="A811"/>
  <c r="I811" s="1"/>
  <c r="D432"/>
  <c r="E432" s="1"/>
  <c r="C433" s="1"/>
  <c r="J810" l="1"/>
  <c r="K811"/>
  <c r="G811"/>
  <c r="B811"/>
  <c r="O431"/>
  <c r="P431"/>
  <c r="Q430"/>
  <c r="M431"/>
  <c r="N431"/>
  <c r="A812"/>
  <c r="I812" s="1"/>
  <c r="F432"/>
  <c r="J811" l="1"/>
  <c r="K812"/>
  <c r="G812"/>
  <c r="B812"/>
  <c r="Q431"/>
  <c r="L432"/>
  <c r="A813"/>
  <c r="I813" s="1"/>
  <c r="D433"/>
  <c r="E433" s="1"/>
  <c r="C434" s="1"/>
  <c r="H432"/>
  <c r="J812" l="1"/>
  <c r="K813"/>
  <c r="G813"/>
  <c r="B813"/>
  <c r="P432"/>
  <c r="O432"/>
  <c r="N432"/>
  <c r="M432"/>
  <c r="A814"/>
  <c r="I814" s="1"/>
  <c r="F433"/>
  <c r="J813" l="1"/>
  <c r="K814"/>
  <c r="G814"/>
  <c r="B814"/>
  <c r="Q432"/>
  <c r="H433"/>
  <c r="A815"/>
  <c r="I815" s="1"/>
  <c r="D434"/>
  <c r="E434" s="1"/>
  <c r="C435" s="1"/>
  <c r="J814" l="1"/>
  <c r="K815"/>
  <c r="G815"/>
  <c r="B815"/>
  <c r="L433"/>
  <c r="A816"/>
  <c r="I816" s="1"/>
  <c r="F434"/>
  <c r="J815" l="1"/>
  <c r="K816"/>
  <c r="G816"/>
  <c r="B816"/>
  <c r="O433"/>
  <c r="P433"/>
  <c r="M433"/>
  <c r="N433"/>
  <c r="L434"/>
  <c r="A817"/>
  <c r="I817" s="1"/>
  <c r="H434"/>
  <c r="D435"/>
  <c r="E435" s="1"/>
  <c r="C436" s="1"/>
  <c r="J816" l="1"/>
  <c r="K817"/>
  <c r="G817"/>
  <c r="B817"/>
  <c r="P434"/>
  <c r="O434"/>
  <c r="Q433"/>
  <c r="N434"/>
  <c r="M434"/>
  <c r="A818"/>
  <c r="I818" s="1"/>
  <c r="F435"/>
  <c r="J817" l="1"/>
  <c r="K818"/>
  <c r="G818"/>
  <c r="B818"/>
  <c r="Q434"/>
  <c r="H435"/>
  <c r="A819"/>
  <c r="I819" s="1"/>
  <c r="D436"/>
  <c r="E436" s="1"/>
  <c r="C437" s="1"/>
  <c r="J818" l="1"/>
  <c r="K819"/>
  <c r="G819"/>
  <c r="B819"/>
  <c r="L435"/>
  <c r="A820"/>
  <c r="I820" s="1"/>
  <c r="F436"/>
  <c r="H436" s="1"/>
  <c r="J819" l="1"/>
  <c r="K820"/>
  <c r="G820"/>
  <c r="B820"/>
  <c r="O435"/>
  <c r="P435"/>
  <c r="M435"/>
  <c r="N435"/>
  <c r="A821"/>
  <c r="I821" s="1"/>
  <c r="D437"/>
  <c r="E437" s="1"/>
  <c r="C438" s="1"/>
  <c r="J820" l="1"/>
  <c r="K821"/>
  <c r="G821"/>
  <c r="B821"/>
  <c r="Q435"/>
  <c r="L436"/>
  <c r="A822"/>
  <c r="I822" s="1"/>
  <c r="F437"/>
  <c r="H437" s="1"/>
  <c r="J821" l="1"/>
  <c r="K822"/>
  <c r="G822"/>
  <c r="B822"/>
  <c r="P436"/>
  <c r="O436"/>
  <c r="M436"/>
  <c r="N436"/>
  <c r="L437"/>
  <c r="A823"/>
  <c r="I823" s="1"/>
  <c r="D438"/>
  <c r="E438" s="1"/>
  <c r="C439" s="1"/>
  <c r="J822" l="1"/>
  <c r="K823"/>
  <c r="G823"/>
  <c r="B823"/>
  <c r="P437"/>
  <c r="O437"/>
  <c r="Q436"/>
  <c r="M437"/>
  <c r="N437"/>
  <c r="A824"/>
  <c r="I824" s="1"/>
  <c r="F438"/>
  <c r="J823" l="1"/>
  <c r="K824"/>
  <c r="G824"/>
  <c r="B824"/>
  <c r="Q437"/>
  <c r="L438"/>
  <c r="A825"/>
  <c r="I825" s="1"/>
  <c r="H438"/>
  <c r="D439"/>
  <c r="E439" s="1"/>
  <c r="C440" s="1"/>
  <c r="J824" l="1"/>
  <c r="K825"/>
  <c r="G825"/>
  <c r="B825"/>
  <c r="O438"/>
  <c r="P438"/>
  <c r="M438"/>
  <c r="N438"/>
  <c r="A826"/>
  <c r="I826" s="1"/>
  <c r="F439"/>
  <c r="J825" l="1"/>
  <c r="K826"/>
  <c r="G826"/>
  <c r="B826"/>
  <c r="Q438"/>
  <c r="H439"/>
  <c r="A827"/>
  <c r="I827" s="1"/>
  <c r="D440"/>
  <c r="E440" s="1"/>
  <c r="C441" s="1"/>
  <c r="J826" l="1"/>
  <c r="K827"/>
  <c r="G827"/>
  <c r="B827"/>
  <c r="L439"/>
  <c r="A828"/>
  <c r="I828" s="1"/>
  <c r="F440"/>
  <c r="J827" l="1"/>
  <c r="K828"/>
  <c r="G828"/>
  <c r="B828"/>
  <c r="O439"/>
  <c r="P439"/>
  <c r="N439"/>
  <c r="M439"/>
  <c r="L440"/>
  <c r="A829"/>
  <c r="I829" s="1"/>
  <c r="H440"/>
  <c r="D441"/>
  <c r="E441" s="1"/>
  <c r="C442" s="1"/>
  <c r="J828" l="1"/>
  <c r="K829"/>
  <c r="G829"/>
  <c r="B829"/>
  <c r="P440"/>
  <c r="O440"/>
  <c r="Q439"/>
  <c r="N440"/>
  <c r="M440"/>
  <c r="A830"/>
  <c r="I830" s="1"/>
  <c r="F441"/>
  <c r="J829" l="1"/>
  <c r="K830"/>
  <c r="G830"/>
  <c r="B830"/>
  <c r="Q440"/>
  <c r="H441"/>
  <c r="A831"/>
  <c r="I831" s="1"/>
  <c r="D442"/>
  <c r="E442" s="1"/>
  <c r="C443" s="1"/>
  <c r="J830" l="1"/>
  <c r="K831"/>
  <c r="G831"/>
  <c r="B831"/>
  <c r="L441"/>
  <c r="A832"/>
  <c r="I832" s="1"/>
  <c r="F442"/>
  <c r="H442" s="1"/>
  <c r="J831" l="1"/>
  <c r="K832"/>
  <c r="G832"/>
  <c r="B832"/>
  <c r="O441"/>
  <c r="P441"/>
  <c r="M441"/>
  <c r="N441"/>
  <c r="A833"/>
  <c r="I833" s="1"/>
  <c r="D443"/>
  <c r="E443" s="1"/>
  <c r="C444" s="1"/>
  <c r="J832" l="1"/>
  <c r="K833"/>
  <c r="G833"/>
  <c r="B833"/>
  <c r="Q441"/>
  <c r="L442"/>
  <c r="A834"/>
  <c r="I834" s="1"/>
  <c r="F443"/>
  <c r="J833" l="1"/>
  <c r="K834"/>
  <c r="G834"/>
  <c r="B834"/>
  <c r="O442"/>
  <c r="P442"/>
  <c r="N442"/>
  <c r="M442"/>
  <c r="L443"/>
  <c r="A835"/>
  <c r="I835" s="1"/>
  <c r="H443"/>
  <c r="D444"/>
  <c r="E444" s="1"/>
  <c r="C445" s="1"/>
  <c r="J834" l="1"/>
  <c r="K835"/>
  <c r="G835"/>
  <c r="B835"/>
  <c r="P443"/>
  <c r="O443"/>
  <c r="Q442"/>
  <c r="N443"/>
  <c r="M443"/>
  <c r="A836"/>
  <c r="I836" s="1"/>
  <c r="F444"/>
  <c r="J835" l="1"/>
  <c r="K836"/>
  <c r="G836"/>
  <c r="B836"/>
  <c r="Q443"/>
  <c r="H444"/>
  <c r="A837"/>
  <c r="I837" s="1"/>
  <c r="D445"/>
  <c r="E445" s="1"/>
  <c r="C446" s="1"/>
  <c r="J836" l="1"/>
  <c r="K837"/>
  <c r="G837"/>
  <c r="B837"/>
  <c r="L444"/>
  <c r="A838"/>
  <c r="I838" s="1"/>
  <c r="F445"/>
  <c r="H445" s="1"/>
  <c r="J837" l="1"/>
  <c r="K838"/>
  <c r="G838"/>
  <c r="B838"/>
  <c r="O444"/>
  <c r="P444"/>
  <c r="M444"/>
  <c r="N444"/>
  <c r="L445"/>
  <c r="A839"/>
  <c r="I839" s="1"/>
  <c r="D446"/>
  <c r="E446" s="1"/>
  <c r="C447" s="1"/>
  <c r="J838" l="1"/>
  <c r="K839"/>
  <c r="G839"/>
  <c r="B839"/>
  <c r="P445"/>
  <c r="O445"/>
  <c r="Q444"/>
  <c r="M445"/>
  <c r="N445"/>
  <c r="A840"/>
  <c r="I840" s="1"/>
  <c r="F446"/>
  <c r="J839" l="1"/>
  <c r="K840"/>
  <c r="G840"/>
  <c r="B840"/>
  <c r="Q445"/>
  <c r="H446"/>
  <c r="A841"/>
  <c r="I841" s="1"/>
  <c r="D447"/>
  <c r="E447" s="1"/>
  <c r="C448" s="1"/>
  <c r="J840" l="1"/>
  <c r="K841"/>
  <c r="G841"/>
  <c r="B841"/>
  <c r="L446"/>
  <c r="A842"/>
  <c r="I842" s="1"/>
  <c r="F447"/>
  <c r="H447" s="1"/>
  <c r="J841" l="1"/>
  <c r="K842"/>
  <c r="G842"/>
  <c r="B842"/>
  <c r="O446"/>
  <c r="P446"/>
  <c r="M446"/>
  <c r="N446"/>
  <c r="L447"/>
  <c r="A843"/>
  <c r="I843" s="1"/>
  <c r="D448"/>
  <c r="E448" s="1"/>
  <c r="C449" s="1"/>
  <c r="J842" l="1"/>
  <c r="K843"/>
  <c r="G843"/>
  <c r="B843"/>
  <c r="O447"/>
  <c r="P447"/>
  <c r="Q446"/>
  <c r="M447"/>
  <c r="N447"/>
  <c r="A844"/>
  <c r="I844" s="1"/>
  <c r="F448"/>
  <c r="J843" l="1"/>
  <c r="K844"/>
  <c r="G844"/>
  <c r="B844"/>
  <c r="Q447"/>
  <c r="L448"/>
  <c r="A845"/>
  <c r="I845" s="1"/>
  <c r="H448"/>
  <c r="D449"/>
  <c r="E449" s="1"/>
  <c r="C450" s="1"/>
  <c r="J844" l="1"/>
  <c r="K845"/>
  <c r="G845"/>
  <c r="B845"/>
  <c r="P448"/>
  <c r="O448"/>
  <c r="M448"/>
  <c r="N448"/>
  <c r="A846"/>
  <c r="I846" s="1"/>
  <c r="F449"/>
  <c r="J845" l="1"/>
  <c r="K846"/>
  <c r="G846"/>
  <c r="B846"/>
  <c r="Q448"/>
  <c r="H449"/>
  <c r="A847"/>
  <c r="I847" s="1"/>
  <c r="D450"/>
  <c r="E450" s="1"/>
  <c r="C451" s="1"/>
  <c r="J846" l="1"/>
  <c r="K847"/>
  <c r="G847"/>
  <c r="B847"/>
  <c r="L449"/>
  <c r="A848"/>
  <c r="I848" s="1"/>
  <c r="F450"/>
  <c r="J847" l="1"/>
  <c r="K848"/>
  <c r="G848"/>
  <c r="B848"/>
  <c r="O449"/>
  <c r="P449"/>
  <c r="N449"/>
  <c r="M449"/>
  <c r="L450"/>
  <c r="A849"/>
  <c r="I849" s="1"/>
  <c r="H450"/>
  <c r="D451"/>
  <c r="E451" s="1"/>
  <c r="C452" s="1"/>
  <c r="J848" l="1"/>
  <c r="K849"/>
  <c r="G849"/>
  <c r="B849"/>
  <c r="O450"/>
  <c r="P450"/>
  <c r="Q449"/>
  <c r="N450"/>
  <c r="M450"/>
  <c r="A850"/>
  <c r="I850" s="1"/>
  <c r="F451"/>
  <c r="J849" l="1"/>
  <c r="K850"/>
  <c r="G850"/>
  <c r="B850"/>
  <c r="Q450"/>
  <c r="H451"/>
  <c r="A851"/>
  <c r="I851" s="1"/>
  <c r="D452"/>
  <c r="E452" s="1"/>
  <c r="C453" s="1"/>
  <c r="J850" l="1"/>
  <c r="K851"/>
  <c r="G851"/>
  <c r="B851"/>
  <c r="L451"/>
  <c r="A852"/>
  <c r="I852" s="1"/>
  <c r="F452"/>
  <c r="J851" l="1"/>
  <c r="K852"/>
  <c r="G852"/>
  <c r="B852"/>
  <c r="P451"/>
  <c r="O451"/>
  <c r="N451"/>
  <c r="M451"/>
  <c r="L452"/>
  <c r="A853"/>
  <c r="I853" s="1"/>
  <c r="D453"/>
  <c r="E453" s="1"/>
  <c r="C454" s="1"/>
  <c r="H452"/>
  <c r="J852" l="1"/>
  <c r="K853"/>
  <c r="G853"/>
  <c r="B853"/>
  <c r="P452"/>
  <c r="O452"/>
  <c r="Q451"/>
  <c r="N452"/>
  <c r="M452"/>
  <c r="A854"/>
  <c r="I854" s="1"/>
  <c r="F453"/>
  <c r="J853" l="1"/>
  <c r="K854"/>
  <c r="G854"/>
  <c r="B854"/>
  <c r="Q452"/>
  <c r="H453"/>
  <c r="A855"/>
  <c r="I855" s="1"/>
  <c r="D454"/>
  <c r="E454" s="1"/>
  <c r="C455" s="1"/>
  <c r="J854" l="1"/>
  <c r="K855"/>
  <c r="G855"/>
  <c r="B855"/>
  <c r="L453"/>
  <c r="A856"/>
  <c r="I856" s="1"/>
  <c r="F454"/>
  <c r="H454" s="1"/>
  <c r="J855" l="1"/>
  <c r="K856"/>
  <c r="G856"/>
  <c r="B856"/>
  <c r="P453"/>
  <c r="O453"/>
  <c r="M453"/>
  <c r="N453"/>
  <c r="L454"/>
  <c r="A857"/>
  <c r="I857" s="1"/>
  <c r="D455"/>
  <c r="E455" s="1"/>
  <c r="C456" s="1"/>
  <c r="J856" l="1"/>
  <c r="K857"/>
  <c r="G857"/>
  <c r="B857"/>
  <c r="Q453"/>
  <c r="O454"/>
  <c r="P454"/>
  <c r="M454"/>
  <c r="N454"/>
  <c r="A858"/>
  <c r="I858" s="1"/>
  <c r="F455"/>
  <c r="J857" l="1"/>
  <c r="K858"/>
  <c r="G858"/>
  <c r="B858"/>
  <c r="Q454"/>
  <c r="H455"/>
  <c r="A859"/>
  <c r="I859" s="1"/>
  <c r="D456"/>
  <c r="E456" s="1"/>
  <c r="C457" s="1"/>
  <c r="J858" l="1"/>
  <c r="K859"/>
  <c r="G859"/>
  <c r="B859"/>
  <c r="L455"/>
  <c r="A860"/>
  <c r="I860" s="1"/>
  <c r="F456"/>
  <c r="J859" l="1"/>
  <c r="K860"/>
  <c r="G860"/>
  <c r="B860"/>
  <c r="P455"/>
  <c r="O455"/>
  <c r="M455"/>
  <c r="N455"/>
  <c r="L456"/>
  <c r="A861"/>
  <c r="I861" s="1"/>
  <c r="H456"/>
  <c r="D457"/>
  <c r="E457" s="1"/>
  <c r="C458" s="1"/>
  <c r="J860" l="1"/>
  <c r="K861"/>
  <c r="G861"/>
  <c r="B861"/>
  <c r="O456"/>
  <c r="P456"/>
  <c r="Q455"/>
  <c r="N456"/>
  <c r="M456"/>
  <c r="A862"/>
  <c r="I862" s="1"/>
  <c r="F457"/>
  <c r="J861" l="1"/>
  <c r="K862"/>
  <c r="G862"/>
  <c r="B862"/>
  <c r="Q456"/>
  <c r="H457"/>
  <c r="A863"/>
  <c r="I863" s="1"/>
  <c r="D458"/>
  <c r="E458" s="1"/>
  <c r="C459" s="1"/>
  <c r="J862" l="1"/>
  <c r="K863"/>
  <c r="G863"/>
  <c r="B863"/>
  <c r="L457"/>
  <c r="A864"/>
  <c r="I864" s="1"/>
  <c r="F458"/>
  <c r="H458" s="1"/>
  <c r="J863" l="1"/>
  <c r="K864"/>
  <c r="G864"/>
  <c r="B864"/>
  <c r="P457"/>
  <c r="O457"/>
  <c r="M457"/>
  <c r="N457"/>
  <c r="L458"/>
  <c r="A865"/>
  <c r="I865" s="1"/>
  <c r="D459"/>
  <c r="E459" s="1"/>
  <c r="C460" s="1"/>
  <c r="J864" l="1"/>
  <c r="K865"/>
  <c r="G865"/>
  <c r="B865"/>
  <c r="O458"/>
  <c r="P458"/>
  <c r="Q457"/>
  <c r="M458"/>
  <c r="N458"/>
  <c r="A866"/>
  <c r="I866" s="1"/>
  <c r="F459"/>
  <c r="J865" l="1"/>
  <c r="K866"/>
  <c r="G866"/>
  <c r="B866"/>
  <c r="Q458"/>
  <c r="H459"/>
  <c r="A867"/>
  <c r="I867" s="1"/>
  <c r="D460"/>
  <c r="E460" s="1"/>
  <c r="C461" s="1"/>
  <c r="J866" l="1"/>
  <c r="K867"/>
  <c r="G867"/>
  <c r="B867"/>
  <c r="L459"/>
  <c r="A868"/>
  <c r="I868" s="1"/>
  <c r="F460"/>
  <c r="J867" l="1"/>
  <c r="K868"/>
  <c r="G868"/>
  <c r="B868"/>
  <c r="P459"/>
  <c r="O459"/>
  <c r="N459"/>
  <c r="M459"/>
  <c r="L460"/>
  <c r="A869"/>
  <c r="I869" s="1"/>
  <c r="H460"/>
  <c r="D461"/>
  <c r="E461" s="1"/>
  <c r="C462" s="1"/>
  <c r="J868" l="1"/>
  <c r="K869"/>
  <c r="G869"/>
  <c r="B869"/>
  <c r="O460"/>
  <c r="P460"/>
  <c r="Q459"/>
  <c r="M460"/>
  <c r="N460"/>
  <c r="A870"/>
  <c r="I870" s="1"/>
  <c r="F461"/>
  <c r="J869" l="1"/>
  <c r="K870"/>
  <c r="G870"/>
  <c r="B870"/>
  <c r="Q460"/>
  <c r="H461"/>
  <c r="A871"/>
  <c r="I871" s="1"/>
  <c r="D462"/>
  <c r="E462" s="1"/>
  <c r="C463" s="1"/>
  <c r="J870" l="1"/>
  <c r="K871"/>
  <c r="G871"/>
  <c r="B871"/>
  <c r="L461"/>
  <c r="A872"/>
  <c r="I872" s="1"/>
  <c r="F462"/>
  <c r="J871" l="1"/>
  <c r="K872"/>
  <c r="G872"/>
  <c r="B872"/>
  <c r="O461"/>
  <c r="P461"/>
  <c r="N461"/>
  <c r="M461"/>
  <c r="L462"/>
  <c r="A873"/>
  <c r="I873" s="1"/>
  <c r="H462"/>
  <c r="D463"/>
  <c r="E463" s="1"/>
  <c r="C464" s="1"/>
  <c r="J872" l="1"/>
  <c r="K873"/>
  <c r="G873"/>
  <c r="B873"/>
  <c r="P462"/>
  <c r="O462"/>
  <c r="Q461"/>
  <c r="N462"/>
  <c r="M462"/>
  <c r="A874"/>
  <c r="I874" s="1"/>
  <c r="F463"/>
  <c r="J873" l="1"/>
  <c r="K874"/>
  <c r="G874"/>
  <c r="B874"/>
  <c r="Q462"/>
  <c r="H463"/>
  <c r="A875"/>
  <c r="I875" s="1"/>
  <c r="D464"/>
  <c r="E464" s="1"/>
  <c r="C465" s="1"/>
  <c r="J874" l="1"/>
  <c r="K875"/>
  <c r="G875"/>
  <c r="B875"/>
  <c r="L463"/>
  <c r="A876"/>
  <c r="I876" s="1"/>
  <c r="F464"/>
  <c r="H464" s="1"/>
  <c r="J875" l="1"/>
  <c r="K876"/>
  <c r="G876"/>
  <c r="B876"/>
  <c r="O463"/>
  <c r="P463"/>
  <c r="M463"/>
  <c r="N463"/>
  <c r="L464"/>
  <c r="A877"/>
  <c r="I877" s="1"/>
  <c r="D465"/>
  <c r="E465" s="1"/>
  <c r="C466" s="1"/>
  <c r="J876" l="1"/>
  <c r="K877"/>
  <c r="G877"/>
  <c r="B877"/>
  <c r="O464"/>
  <c r="P464"/>
  <c r="Q463"/>
  <c r="M464"/>
  <c r="N464"/>
  <c r="A878"/>
  <c r="I878" s="1"/>
  <c r="F465"/>
  <c r="J877" l="1"/>
  <c r="K878"/>
  <c r="G878"/>
  <c r="B878"/>
  <c r="Q464"/>
  <c r="H465"/>
  <c r="A879"/>
  <c r="I879" s="1"/>
  <c r="D466"/>
  <c r="E466" s="1"/>
  <c r="C467" s="1"/>
  <c r="J878" l="1"/>
  <c r="K879"/>
  <c r="G879"/>
  <c r="B879"/>
  <c r="L465"/>
  <c r="A880"/>
  <c r="I880" s="1"/>
  <c r="F466"/>
  <c r="J879" l="1"/>
  <c r="K880"/>
  <c r="G880"/>
  <c r="B880"/>
  <c r="P465"/>
  <c r="O465"/>
  <c r="M465"/>
  <c r="N465"/>
  <c r="F9" i="11"/>
  <c r="C10"/>
  <c r="L466" i="10"/>
  <c r="A881"/>
  <c r="I881" s="1"/>
  <c r="H466"/>
  <c r="D467"/>
  <c r="E467" s="1"/>
  <c r="C468" s="1"/>
  <c r="J880" l="1"/>
  <c r="K881"/>
  <c r="G881"/>
  <c r="B881"/>
  <c r="P466"/>
  <c r="O466"/>
  <c r="Q465"/>
  <c r="M466"/>
  <c r="N466"/>
  <c r="A882"/>
  <c r="I882" s="1"/>
  <c r="F467"/>
  <c r="J881" l="1"/>
  <c r="K882"/>
  <c r="G882"/>
  <c r="B882"/>
  <c r="Q466"/>
  <c r="H467"/>
  <c r="A883"/>
  <c r="I883" s="1"/>
  <c r="D468"/>
  <c r="E468" s="1"/>
  <c r="C469" s="1"/>
  <c r="J882" l="1"/>
  <c r="K883"/>
  <c r="G883"/>
  <c r="B883"/>
  <c r="L467"/>
  <c r="A884"/>
  <c r="I884" s="1"/>
  <c r="F468"/>
  <c r="H468" s="1"/>
  <c r="J883" l="1"/>
  <c r="K884"/>
  <c r="G884"/>
  <c r="B884"/>
  <c r="O467"/>
  <c r="P467"/>
  <c r="M467"/>
  <c r="N467"/>
  <c r="L468"/>
  <c r="A885"/>
  <c r="I885" s="1"/>
  <c r="D469"/>
  <c r="E469" s="1"/>
  <c r="C470" s="1"/>
  <c r="J884" l="1"/>
  <c r="K885"/>
  <c r="G885"/>
  <c r="B885"/>
  <c r="P468"/>
  <c r="O468"/>
  <c r="Q467"/>
  <c r="M468"/>
  <c r="N468"/>
  <c r="A886"/>
  <c r="I886" s="1"/>
  <c r="F469"/>
  <c r="J885" l="1"/>
  <c r="K886"/>
  <c r="G886"/>
  <c r="B886"/>
  <c r="Q468"/>
  <c r="L469"/>
  <c r="A887"/>
  <c r="I887" s="1"/>
  <c r="D470"/>
  <c r="E470" s="1"/>
  <c r="C471" s="1"/>
  <c r="H469"/>
  <c r="J886" l="1"/>
  <c r="K887"/>
  <c r="G887"/>
  <c r="B887"/>
  <c r="P469"/>
  <c r="O469"/>
  <c r="M469"/>
  <c r="N469"/>
  <c r="A888"/>
  <c r="I888" s="1"/>
  <c r="F470"/>
  <c r="J887" l="1"/>
  <c r="K888"/>
  <c r="G888"/>
  <c r="B888"/>
  <c r="Q469"/>
  <c r="H470"/>
  <c r="A889"/>
  <c r="I889" s="1"/>
  <c r="D471"/>
  <c r="E471" s="1"/>
  <c r="C472" s="1"/>
  <c r="J888" l="1"/>
  <c r="K889"/>
  <c r="G889"/>
  <c r="B889"/>
  <c r="L470"/>
  <c r="A890"/>
  <c r="I890" s="1"/>
  <c r="F471"/>
  <c r="J889" l="1"/>
  <c r="K890"/>
  <c r="G890"/>
  <c r="B890"/>
  <c r="O470"/>
  <c r="P470"/>
  <c r="N470"/>
  <c r="M470"/>
  <c r="L471"/>
  <c r="A891"/>
  <c r="I891" s="1"/>
  <c r="H471"/>
  <c r="D472"/>
  <c r="E472" s="1"/>
  <c r="C473" s="1"/>
  <c r="J890" l="1"/>
  <c r="K891"/>
  <c r="G891"/>
  <c r="B891"/>
  <c r="P471"/>
  <c r="O471"/>
  <c r="Q470"/>
  <c r="N471"/>
  <c r="M471"/>
  <c r="A892"/>
  <c r="I892" s="1"/>
  <c r="F472"/>
  <c r="J891" l="1"/>
  <c r="K892"/>
  <c r="G892"/>
  <c r="B892"/>
  <c r="Q471"/>
  <c r="H472"/>
  <c r="A893"/>
  <c r="I893" s="1"/>
  <c r="D473"/>
  <c r="E473" s="1"/>
  <c r="C474" s="1"/>
  <c r="J892" l="1"/>
  <c r="K893"/>
  <c r="G893"/>
  <c r="B893"/>
  <c r="L472"/>
  <c r="A894"/>
  <c r="I894" s="1"/>
  <c r="F473"/>
  <c r="J893" l="1"/>
  <c r="K894"/>
  <c r="G894"/>
  <c r="B894"/>
  <c r="O472"/>
  <c r="P472"/>
  <c r="N472"/>
  <c r="M472"/>
  <c r="L473"/>
  <c r="A895"/>
  <c r="I895" s="1"/>
  <c r="H473"/>
  <c r="D474"/>
  <c r="E474" s="1"/>
  <c r="C475" s="1"/>
  <c r="J894" l="1"/>
  <c r="K895"/>
  <c r="G895"/>
  <c r="B895"/>
  <c r="P473"/>
  <c r="O473"/>
  <c r="Q472"/>
  <c r="M473"/>
  <c r="N473"/>
  <c r="A896"/>
  <c r="I896" s="1"/>
  <c r="F474"/>
  <c r="J895" l="1"/>
  <c r="K896"/>
  <c r="G896"/>
  <c r="B896"/>
  <c r="Q473"/>
  <c r="H474"/>
  <c r="A897"/>
  <c r="I897" s="1"/>
  <c r="D475"/>
  <c r="E475" s="1"/>
  <c r="C476" s="1"/>
  <c r="J896" l="1"/>
  <c r="K897"/>
  <c r="G897"/>
  <c r="B897"/>
  <c r="L474"/>
  <c r="A898"/>
  <c r="I898" s="1"/>
  <c r="F475"/>
  <c r="J897" l="1"/>
  <c r="K898"/>
  <c r="G898"/>
  <c r="B898"/>
  <c r="P474"/>
  <c r="O474"/>
  <c r="N474"/>
  <c r="M474"/>
  <c r="E10" i="11"/>
  <c r="D10"/>
  <c r="L475" i="10"/>
  <c r="A899"/>
  <c r="I899" s="1"/>
  <c r="H475"/>
  <c r="D476"/>
  <c r="E476" s="1"/>
  <c r="C477" s="1"/>
  <c r="J898" l="1"/>
  <c r="K899"/>
  <c r="G899"/>
  <c r="B899"/>
  <c r="Q474"/>
  <c r="O475"/>
  <c r="P475"/>
  <c r="N475"/>
  <c r="M475"/>
  <c r="A900"/>
  <c r="I900" s="1"/>
  <c r="F476"/>
  <c r="J899" l="1"/>
  <c r="K900"/>
  <c r="G900"/>
  <c r="B900"/>
  <c r="Q475"/>
  <c r="H476"/>
  <c r="A901"/>
  <c r="I901" s="1"/>
  <c r="D477"/>
  <c r="E477" s="1"/>
  <c r="C478" s="1"/>
  <c r="J900" l="1"/>
  <c r="K901"/>
  <c r="G901"/>
  <c r="B901"/>
  <c r="L476"/>
  <c r="A902"/>
  <c r="I902" s="1"/>
  <c r="F477"/>
  <c r="J901" l="1"/>
  <c r="K902"/>
  <c r="G902"/>
  <c r="B902"/>
  <c r="P476"/>
  <c r="O476"/>
  <c r="N476"/>
  <c r="M476"/>
  <c r="L477"/>
  <c r="A903"/>
  <c r="I903" s="1"/>
  <c r="H477"/>
  <c r="D478"/>
  <c r="E478" s="1"/>
  <c r="C479" s="1"/>
  <c r="J902" l="1"/>
  <c r="K903"/>
  <c r="G903"/>
  <c r="B903"/>
  <c r="P477"/>
  <c r="O477"/>
  <c r="Q476"/>
  <c r="M477"/>
  <c r="N477"/>
  <c r="A904"/>
  <c r="I904" s="1"/>
  <c r="F478"/>
  <c r="J903" l="1"/>
  <c r="K904"/>
  <c r="G904"/>
  <c r="B904"/>
  <c r="Q477"/>
  <c r="H478"/>
  <c r="A905"/>
  <c r="I905" s="1"/>
  <c r="D479"/>
  <c r="E479" s="1"/>
  <c r="C480" s="1"/>
  <c r="J904" l="1"/>
  <c r="K905"/>
  <c r="G905"/>
  <c r="B905"/>
  <c r="L478"/>
  <c r="A906"/>
  <c r="I906" s="1"/>
  <c r="F479"/>
  <c r="H479" s="1"/>
  <c r="J905" l="1"/>
  <c r="K906"/>
  <c r="G906"/>
  <c r="B906"/>
  <c r="O478"/>
  <c r="P478"/>
  <c r="M478"/>
  <c r="N478"/>
  <c r="A907"/>
  <c r="I907" s="1"/>
  <c r="D480"/>
  <c r="E480" s="1"/>
  <c r="C481" s="1"/>
  <c r="J906" l="1"/>
  <c r="K907"/>
  <c r="G907"/>
  <c r="B907"/>
  <c r="Q478"/>
  <c r="L479"/>
  <c r="A908"/>
  <c r="I908" s="1"/>
  <c r="F480"/>
  <c r="H480" s="1"/>
  <c r="J907" l="1"/>
  <c r="K908"/>
  <c r="G908"/>
  <c r="B908"/>
  <c r="O479"/>
  <c r="P479"/>
  <c r="M479"/>
  <c r="N479"/>
  <c r="L480"/>
  <c r="A909"/>
  <c r="I909" s="1"/>
  <c r="D481"/>
  <c r="E481" s="1"/>
  <c r="C482" s="1"/>
  <c r="J908" l="1"/>
  <c r="K909"/>
  <c r="G909"/>
  <c r="B909"/>
  <c r="O480"/>
  <c r="P480"/>
  <c r="Q479"/>
  <c r="M480"/>
  <c r="N480"/>
  <c r="A910"/>
  <c r="I910" s="1"/>
  <c r="F481"/>
  <c r="J909" l="1"/>
  <c r="K910"/>
  <c r="G910"/>
  <c r="B910"/>
  <c r="Q480"/>
  <c r="L481"/>
  <c r="A911"/>
  <c r="I911" s="1"/>
  <c r="H481"/>
  <c r="D482"/>
  <c r="E482" s="1"/>
  <c r="C483" s="1"/>
  <c r="J910" l="1"/>
  <c r="K911"/>
  <c r="G911"/>
  <c r="B911"/>
  <c r="P481"/>
  <c r="O481"/>
  <c r="M481"/>
  <c r="N481"/>
  <c r="A912"/>
  <c r="I912" s="1"/>
  <c r="F482"/>
  <c r="J911" l="1"/>
  <c r="K912"/>
  <c r="G912"/>
  <c r="B912"/>
  <c r="Q481"/>
  <c r="H482"/>
  <c r="A913"/>
  <c r="I913" s="1"/>
  <c r="D483"/>
  <c r="E483" s="1"/>
  <c r="C484" s="1"/>
  <c r="J912" l="1"/>
  <c r="K913"/>
  <c r="G913"/>
  <c r="B913"/>
  <c r="L482"/>
  <c r="A914"/>
  <c r="I914" s="1"/>
  <c r="F483"/>
  <c r="J913" l="1"/>
  <c r="K914"/>
  <c r="G914"/>
  <c r="B914"/>
  <c r="P482"/>
  <c r="O482"/>
  <c r="M482"/>
  <c r="N482"/>
  <c r="L483"/>
  <c r="A915"/>
  <c r="I915" s="1"/>
  <c r="H483"/>
  <c r="D484"/>
  <c r="E484" s="1"/>
  <c r="C485" s="1"/>
  <c r="J914" l="1"/>
  <c r="K915"/>
  <c r="G915"/>
  <c r="B915"/>
  <c r="Q482"/>
  <c r="O483"/>
  <c r="P483"/>
  <c r="N483"/>
  <c r="M483"/>
  <c r="A916"/>
  <c r="I916" s="1"/>
  <c r="F484"/>
  <c r="J915" l="1"/>
  <c r="K916"/>
  <c r="G916"/>
  <c r="B916"/>
  <c r="Q483"/>
  <c r="H484"/>
  <c r="A917"/>
  <c r="I917" s="1"/>
  <c r="D485"/>
  <c r="E485" s="1"/>
  <c r="C486" s="1"/>
  <c r="J916" l="1"/>
  <c r="K917"/>
  <c r="G917"/>
  <c r="B917"/>
  <c r="L484"/>
  <c r="A918"/>
  <c r="I918" s="1"/>
  <c r="F485"/>
  <c r="H485" s="1"/>
  <c r="J917" l="1"/>
  <c r="K918"/>
  <c r="G918"/>
  <c r="B918"/>
  <c r="P484"/>
  <c r="O484"/>
  <c r="M484"/>
  <c r="N484"/>
  <c r="A919"/>
  <c r="I919" s="1"/>
  <c r="D486"/>
  <c r="E486" s="1"/>
  <c r="C487" s="1"/>
  <c r="J918" l="1"/>
  <c r="K919"/>
  <c r="G919"/>
  <c r="B919"/>
  <c r="Q484"/>
  <c r="L485"/>
  <c r="A920"/>
  <c r="I920" s="1"/>
  <c r="F486"/>
  <c r="H486" s="1"/>
  <c r="J919" l="1"/>
  <c r="K920"/>
  <c r="G920"/>
  <c r="B920"/>
  <c r="O485"/>
  <c r="P485"/>
  <c r="M485"/>
  <c r="N485"/>
  <c r="L486"/>
  <c r="A921"/>
  <c r="I921" s="1"/>
  <c r="D487"/>
  <c r="E487" s="1"/>
  <c r="C488" s="1"/>
  <c r="J920" l="1"/>
  <c r="K921"/>
  <c r="G921"/>
  <c r="B921"/>
  <c r="O486"/>
  <c r="P486"/>
  <c r="Q485"/>
  <c r="M486"/>
  <c r="N486"/>
  <c r="A922"/>
  <c r="I922" s="1"/>
  <c r="F487"/>
  <c r="J921" l="1"/>
  <c r="K922"/>
  <c r="G922"/>
  <c r="B922"/>
  <c r="Q486"/>
  <c r="L487"/>
  <c r="A923"/>
  <c r="I923" s="1"/>
  <c r="H487"/>
  <c r="D488"/>
  <c r="E488" s="1"/>
  <c r="C489" s="1"/>
  <c r="J922" l="1"/>
  <c r="K923"/>
  <c r="G923"/>
  <c r="B923"/>
  <c r="O487"/>
  <c r="P487"/>
  <c r="M487"/>
  <c r="N487"/>
  <c r="A924"/>
  <c r="I924" s="1"/>
  <c r="F488"/>
  <c r="J923" l="1"/>
  <c r="K924"/>
  <c r="G924"/>
  <c r="B924"/>
  <c r="Q487"/>
  <c r="H488"/>
  <c r="A925"/>
  <c r="I925" s="1"/>
  <c r="D489"/>
  <c r="E489" s="1"/>
  <c r="C490" s="1"/>
  <c r="J924" l="1"/>
  <c r="K925"/>
  <c r="G925"/>
  <c r="B925"/>
  <c r="L488"/>
  <c r="A926"/>
  <c r="I926" s="1"/>
  <c r="F489"/>
  <c r="H489" s="1"/>
  <c r="J925" l="1"/>
  <c r="K926"/>
  <c r="G926"/>
  <c r="B926"/>
  <c r="O488"/>
  <c r="P488"/>
  <c r="M488"/>
  <c r="N488"/>
  <c r="L489"/>
  <c r="A927"/>
  <c r="I927" s="1"/>
  <c r="D490"/>
  <c r="E490" s="1"/>
  <c r="C491" s="1"/>
  <c r="J926" l="1"/>
  <c r="K927"/>
  <c r="G927"/>
  <c r="B927"/>
  <c r="O489"/>
  <c r="P489"/>
  <c r="Q488"/>
  <c r="M489"/>
  <c r="N489"/>
  <c r="A928"/>
  <c r="I928" s="1"/>
  <c r="F490"/>
  <c r="J927" l="1"/>
  <c r="K928"/>
  <c r="G928"/>
  <c r="B928"/>
  <c r="Q489"/>
  <c r="H490"/>
  <c r="A929"/>
  <c r="I929" s="1"/>
  <c r="D491"/>
  <c r="E491" s="1"/>
  <c r="C492" s="1"/>
  <c r="J928" l="1"/>
  <c r="K929"/>
  <c r="G929"/>
  <c r="B929"/>
  <c r="L490"/>
  <c r="A930"/>
  <c r="I930" s="1"/>
  <c r="F491"/>
  <c r="H491" s="1"/>
  <c r="J929" l="1"/>
  <c r="K930"/>
  <c r="G930"/>
  <c r="B930"/>
  <c r="O490"/>
  <c r="P490"/>
  <c r="M490"/>
  <c r="N490"/>
  <c r="L491"/>
  <c r="A931"/>
  <c r="I931" s="1"/>
  <c r="D492"/>
  <c r="E492" s="1"/>
  <c r="C493" s="1"/>
  <c r="J930" l="1"/>
  <c r="K931"/>
  <c r="G931"/>
  <c r="B931"/>
  <c r="P491"/>
  <c r="O491"/>
  <c r="Q490"/>
  <c r="M491"/>
  <c r="N491"/>
  <c r="A932"/>
  <c r="I932" s="1"/>
  <c r="F492"/>
  <c r="J931" l="1"/>
  <c r="K932"/>
  <c r="G932"/>
  <c r="B932"/>
  <c r="Q491"/>
  <c r="H492"/>
  <c r="A933"/>
  <c r="I933" s="1"/>
  <c r="D493"/>
  <c r="E493" s="1"/>
  <c r="C494" s="1"/>
  <c r="J932" l="1"/>
  <c r="K933"/>
  <c r="G933"/>
  <c r="B933"/>
  <c r="L492"/>
  <c r="A934"/>
  <c r="I934" s="1"/>
  <c r="F493"/>
  <c r="J933" l="1"/>
  <c r="K934"/>
  <c r="G934"/>
  <c r="B934"/>
  <c r="P492"/>
  <c r="O492"/>
  <c r="N492"/>
  <c r="M492"/>
  <c r="L493"/>
  <c r="A935"/>
  <c r="I935" s="1"/>
  <c r="H493"/>
  <c r="D494"/>
  <c r="E494" s="1"/>
  <c r="C495" s="1"/>
  <c r="J934" l="1"/>
  <c r="K935"/>
  <c r="G935"/>
  <c r="B935"/>
  <c r="Q492"/>
  <c r="P493"/>
  <c r="O493"/>
  <c r="M493"/>
  <c r="N493"/>
  <c r="A936"/>
  <c r="I936" s="1"/>
  <c r="F494"/>
  <c r="J935" l="1"/>
  <c r="K936"/>
  <c r="G936"/>
  <c r="B936"/>
  <c r="Q493"/>
  <c r="H494"/>
  <c r="A937"/>
  <c r="I937" s="1"/>
  <c r="D495"/>
  <c r="E495" s="1"/>
  <c r="C496" s="1"/>
  <c r="J936" l="1"/>
  <c r="K937"/>
  <c r="G937"/>
  <c r="B937"/>
  <c r="L494"/>
  <c r="A938"/>
  <c r="I938" s="1"/>
  <c r="F495"/>
  <c r="H495" s="1"/>
  <c r="J937" l="1"/>
  <c r="K938"/>
  <c r="G938"/>
  <c r="B938"/>
  <c r="P494"/>
  <c r="O494"/>
  <c r="M494"/>
  <c r="N494"/>
  <c r="A939"/>
  <c r="I939" s="1"/>
  <c r="D496"/>
  <c r="E496" s="1"/>
  <c r="C497" s="1"/>
  <c r="J938" l="1"/>
  <c r="K939"/>
  <c r="G939"/>
  <c r="B939"/>
  <c r="Q494"/>
  <c r="L495"/>
  <c r="A940"/>
  <c r="I940" s="1"/>
  <c r="F496"/>
  <c r="H496" s="1"/>
  <c r="J939" l="1"/>
  <c r="K940"/>
  <c r="G940"/>
  <c r="B940"/>
  <c r="P495"/>
  <c r="O495"/>
  <c r="M495"/>
  <c r="N495"/>
  <c r="L496"/>
  <c r="A941"/>
  <c r="I941" s="1"/>
  <c r="D497"/>
  <c r="E497" s="1"/>
  <c r="C498" s="1"/>
  <c r="J940" l="1"/>
  <c r="K941"/>
  <c r="G941"/>
  <c r="B941"/>
  <c r="O496"/>
  <c r="P496"/>
  <c r="Q495"/>
  <c r="M496"/>
  <c r="N496"/>
  <c r="A942"/>
  <c r="I942" s="1"/>
  <c r="F497"/>
  <c r="J941" l="1"/>
  <c r="K942"/>
  <c r="G942"/>
  <c r="B942"/>
  <c r="Q496"/>
  <c r="H497"/>
  <c r="A943"/>
  <c r="I943" s="1"/>
  <c r="D498"/>
  <c r="E498" s="1"/>
  <c r="C499" s="1"/>
  <c r="J942" l="1"/>
  <c r="K943"/>
  <c r="G943"/>
  <c r="B943"/>
  <c r="L497"/>
  <c r="A944"/>
  <c r="I944" s="1"/>
  <c r="F498"/>
  <c r="H498" s="1"/>
  <c r="J943" l="1"/>
  <c r="K944"/>
  <c r="G944"/>
  <c r="B944"/>
  <c r="P497"/>
  <c r="O497"/>
  <c r="M497"/>
  <c r="N497"/>
  <c r="A945"/>
  <c r="I945" s="1"/>
  <c r="D499"/>
  <c r="E499" s="1"/>
  <c r="C500" s="1"/>
  <c r="J944" l="1"/>
  <c r="K945"/>
  <c r="G945"/>
  <c r="B945"/>
  <c r="Q497"/>
  <c r="L498"/>
  <c r="A946"/>
  <c r="I946" s="1"/>
  <c r="F499"/>
  <c r="J945" l="1"/>
  <c r="K946"/>
  <c r="G946"/>
  <c r="B946"/>
  <c r="O498"/>
  <c r="P498"/>
  <c r="N498"/>
  <c r="M498"/>
  <c r="L499"/>
  <c r="A947"/>
  <c r="I947" s="1"/>
  <c r="H499"/>
  <c r="D500"/>
  <c r="E500" s="1"/>
  <c r="C501" s="1"/>
  <c r="J946" l="1"/>
  <c r="K947"/>
  <c r="G947"/>
  <c r="B947"/>
  <c r="O499"/>
  <c r="P499"/>
  <c r="Q498"/>
  <c r="M499"/>
  <c r="N499"/>
  <c r="A948"/>
  <c r="I948" s="1"/>
  <c r="F500"/>
  <c r="J947" l="1"/>
  <c r="K948"/>
  <c r="G948"/>
  <c r="B948"/>
  <c r="Q499"/>
  <c r="H500"/>
  <c r="A949"/>
  <c r="I949" s="1"/>
  <c r="D501"/>
  <c r="E501" s="1"/>
  <c r="C502" s="1"/>
  <c r="J948" l="1"/>
  <c r="K949"/>
  <c r="G949"/>
  <c r="B949"/>
  <c r="L500"/>
  <c r="A950"/>
  <c r="I950" s="1"/>
  <c r="F501"/>
  <c r="H501" s="1"/>
  <c r="J949" l="1"/>
  <c r="K950"/>
  <c r="G950"/>
  <c r="B950"/>
  <c r="P500"/>
  <c r="O500"/>
  <c r="M500"/>
  <c r="N500"/>
  <c r="L501"/>
  <c r="A951"/>
  <c r="I951" s="1"/>
  <c r="D502"/>
  <c r="E502" s="1"/>
  <c r="C503" s="1"/>
  <c r="J950" l="1"/>
  <c r="K951"/>
  <c r="G951"/>
  <c r="B951"/>
  <c r="O501"/>
  <c r="P501"/>
  <c r="Q500"/>
  <c r="M501"/>
  <c r="N501"/>
  <c r="A952"/>
  <c r="I952" s="1"/>
  <c r="F502"/>
  <c r="J951" l="1"/>
  <c r="K952"/>
  <c r="G952"/>
  <c r="B952"/>
  <c r="Q501"/>
  <c r="L502"/>
  <c r="A953"/>
  <c r="I953" s="1"/>
  <c r="D503"/>
  <c r="E503" s="1"/>
  <c r="C504" s="1"/>
  <c r="H502"/>
  <c r="J952" l="1"/>
  <c r="K953"/>
  <c r="G953"/>
  <c r="B953"/>
  <c r="O502"/>
  <c r="P502"/>
  <c r="N502"/>
  <c r="M502"/>
  <c r="A954"/>
  <c r="I954" s="1"/>
  <c r="F503"/>
  <c r="J953" l="1"/>
  <c r="K954"/>
  <c r="G954"/>
  <c r="B954"/>
  <c r="Q502"/>
  <c r="H503"/>
  <c r="A955"/>
  <c r="I955" s="1"/>
  <c r="D504"/>
  <c r="E504" s="1"/>
  <c r="C505" s="1"/>
  <c r="J954" l="1"/>
  <c r="K955"/>
  <c r="G955"/>
  <c r="B955"/>
  <c r="L503"/>
  <c r="A956"/>
  <c r="I956" s="1"/>
  <c r="F504"/>
  <c r="H504" s="1"/>
  <c r="J955" l="1"/>
  <c r="K956"/>
  <c r="G956"/>
  <c r="B956"/>
  <c r="P503"/>
  <c r="O503"/>
  <c r="M503"/>
  <c r="N503"/>
  <c r="L504"/>
  <c r="A957"/>
  <c r="I957" s="1"/>
  <c r="D505"/>
  <c r="E505" s="1"/>
  <c r="C506" s="1"/>
  <c r="J956" l="1"/>
  <c r="K957"/>
  <c r="G957"/>
  <c r="B957"/>
  <c r="O504"/>
  <c r="P504"/>
  <c r="Q503"/>
  <c r="M504"/>
  <c r="N504"/>
  <c r="A958"/>
  <c r="I958" s="1"/>
  <c r="F505"/>
  <c r="J957" l="1"/>
  <c r="K958"/>
  <c r="G958"/>
  <c r="B958"/>
  <c r="Q504"/>
  <c r="H505"/>
  <c r="A959"/>
  <c r="I959" s="1"/>
  <c r="D506"/>
  <c r="E506" s="1"/>
  <c r="C507" s="1"/>
  <c r="J958" l="1"/>
  <c r="K959"/>
  <c r="G959"/>
  <c r="B959"/>
  <c r="L505"/>
  <c r="A960"/>
  <c r="I960" s="1"/>
  <c r="F506"/>
  <c r="J959" l="1"/>
  <c r="K960"/>
  <c r="G960"/>
  <c r="B960"/>
  <c r="P505"/>
  <c r="O505"/>
  <c r="M505"/>
  <c r="N505"/>
  <c r="L506"/>
  <c r="A961"/>
  <c r="I961" s="1"/>
  <c r="D507"/>
  <c r="E507" s="1"/>
  <c r="C508" s="1"/>
  <c r="H506"/>
  <c r="J960" l="1"/>
  <c r="K961"/>
  <c r="G961"/>
  <c r="B961"/>
  <c r="Q505"/>
  <c r="P506"/>
  <c r="O506"/>
  <c r="N506"/>
  <c r="M506"/>
  <c r="A962"/>
  <c r="I962" s="1"/>
  <c r="F507"/>
  <c r="J961" l="1"/>
  <c r="K962"/>
  <c r="G962"/>
  <c r="B962"/>
  <c r="Q506"/>
  <c r="H507"/>
  <c r="A963"/>
  <c r="I963" s="1"/>
  <c r="D508"/>
  <c r="E508" s="1"/>
  <c r="C509" s="1"/>
  <c r="J962" l="1"/>
  <c r="K963"/>
  <c r="G963"/>
  <c r="B963"/>
  <c r="L507"/>
  <c r="A964"/>
  <c r="I964" s="1"/>
  <c r="F508"/>
  <c r="J963" l="1"/>
  <c r="K964"/>
  <c r="G964"/>
  <c r="B964"/>
  <c r="P507"/>
  <c r="O507"/>
  <c r="N507"/>
  <c r="M507"/>
  <c r="L508"/>
  <c r="A965"/>
  <c r="I965" s="1"/>
  <c r="H508"/>
  <c r="D509"/>
  <c r="E509" s="1"/>
  <c r="C510" s="1"/>
  <c r="J964" l="1"/>
  <c r="K965"/>
  <c r="G965"/>
  <c r="B965"/>
  <c r="Q507"/>
  <c r="P508"/>
  <c r="O508"/>
  <c r="N508"/>
  <c r="M508"/>
  <c r="A966"/>
  <c r="I966" s="1"/>
  <c r="F509"/>
  <c r="J965" l="1"/>
  <c r="K966"/>
  <c r="G966"/>
  <c r="B966"/>
  <c r="Q508"/>
  <c r="H509"/>
  <c r="A967"/>
  <c r="I967" s="1"/>
  <c r="D510"/>
  <c r="E510" s="1"/>
  <c r="C511" s="1"/>
  <c r="J966" l="1"/>
  <c r="K967"/>
  <c r="G967"/>
  <c r="B967"/>
  <c r="L509"/>
  <c r="A968"/>
  <c r="I968" s="1"/>
  <c r="F510"/>
  <c r="H510" s="1"/>
  <c r="J967" l="1"/>
  <c r="K968"/>
  <c r="G968"/>
  <c r="B968"/>
  <c r="P509"/>
  <c r="O509"/>
  <c r="M509"/>
  <c r="N509"/>
  <c r="L510"/>
  <c r="A969"/>
  <c r="I969" s="1"/>
  <c r="D511"/>
  <c r="E511" s="1"/>
  <c r="C512" s="1"/>
  <c r="J968" l="1"/>
  <c r="K969"/>
  <c r="G969"/>
  <c r="B969"/>
  <c r="P510"/>
  <c r="O510"/>
  <c r="Q509"/>
  <c r="M510"/>
  <c r="N510"/>
  <c r="A970"/>
  <c r="I970" s="1"/>
  <c r="F511"/>
  <c r="J969" l="1"/>
  <c r="K970"/>
  <c r="G970"/>
  <c r="B970"/>
  <c r="Q510"/>
  <c r="H511"/>
  <c r="A971"/>
  <c r="I971" s="1"/>
  <c r="D512"/>
  <c r="E512" s="1"/>
  <c r="C513" s="1"/>
  <c r="J970" l="1"/>
  <c r="K971"/>
  <c r="G971"/>
  <c r="B971"/>
  <c r="L511"/>
  <c r="A972"/>
  <c r="I972" s="1"/>
  <c r="F512"/>
  <c r="H512" s="1"/>
  <c r="J971" l="1"/>
  <c r="K972"/>
  <c r="G972"/>
  <c r="B972"/>
  <c r="O511"/>
  <c r="P511"/>
  <c r="M511"/>
  <c r="N511"/>
  <c r="A973"/>
  <c r="I973" s="1"/>
  <c r="D513"/>
  <c r="E513" s="1"/>
  <c r="C514" s="1"/>
  <c r="J972" l="1"/>
  <c r="K973"/>
  <c r="G973"/>
  <c r="B973"/>
  <c r="Q511"/>
  <c r="L512"/>
  <c r="A974"/>
  <c r="I974" s="1"/>
  <c r="F513"/>
  <c r="H513" s="1"/>
  <c r="J973" l="1"/>
  <c r="K974"/>
  <c r="G974"/>
  <c r="B974"/>
  <c r="O512"/>
  <c r="P512"/>
  <c r="M512"/>
  <c r="N512"/>
  <c r="L513"/>
  <c r="A975"/>
  <c r="I975" s="1"/>
  <c r="D514"/>
  <c r="E514" s="1"/>
  <c r="C515" s="1"/>
  <c r="J974" l="1"/>
  <c r="K975"/>
  <c r="G975"/>
  <c r="B975"/>
  <c r="O513"/>
  <c r="P513"/>
  <c r="Q512"/>
  <c r="M513"/>
  <c r="N513"/>
  <c r="A976"/>
  <c r="I976" s="1"/>
  <c r="F514"/>
  <c r="J975" l="1"/>
  <c r="K976"/>
  <c r="G976"/>
  <c r="B976"/>
  <c r="Q513"/>
  <c r="H514"/>
  <c r="A977"/>
  <c r="I977" s="1"/>
  <c r="D515"/>
  <c r="E515" s="1"/>
  <c r="C516" s="1"/>
  <c r="J976" l="1"/>
  <c r="K977"/>
  <c r="G977"/>
  <c r="B977"/>
  <c r="L514"/>
  <c r="A978"/>
  <c r="I978" s="1"/>
  <c r="F515"/>
  <c r="J977" l="1"/>
  <c r="K978"/>
  <c r="G978"/>
  <c r="B978"/>
  <c r="O514"/>
  <c r="P514"/>
  <c r="N514"/>
  <c r="M514"/>
  <c r="L515"/>
  <c r="A979"/>
  <c r="I979" s="1"/>
  <c r="H515"/>
  <c r="D516"/>
  <c r="E516" s="1"/>
  <c r="C517" s="1"/>
  <c r="J978" l="1"/>
  <c r="K979"/>
  <c r="G979"/>
  <c r="B979"/>
  <c r="O515"/>
  <c r="P515"/>
  <c r="Q514"/>
  <c r="M515"/>
  <c r="N515"/>
  <c r="A980"/>
  <c r="I980" s="1"/>
  <c r="F516"/>
  <c r="J979" l="1"/>
  <c r="K980"/>
  <c r="G980"/>
  <c r="B980"/>
  <c r="Q515"/>
  <c r="H516"/>
  <c r="A981"/>
  <c r="I981" s="1"/>
  <c r="D517"/>
  <c r="E517" s="1"/>
  <c r="C518" s="1"/>
  <c r="J980" l="1"/>
  <c r="K981"/>
  <c r="G981"/>
  <c r="B981"/>
  <c r="L516"/>
  <c r="A982"/>
  <c r="I982" s="1"/>
  <c r="F517"/>
  <c r="J981" l="1"/>
  <c r="K982"/>
  <c r="G982"/>
  <c r="B982"/>
  <c r="O516"/>
  <c r="P516"/>
  <c r="M516"/>
  <c r="N516"/>
  <c r="L517"/>
  <c r="A983"/>
  <c r="I983" s="1"/>
  <c r="H517"/>
  <c r="D518"/>
  <c r="E518" s="1"/>
  <c r="C519" s="1"/>
  <c r="J982" l="1"/>
  <c r="K983"/>
  <c r="G983"/>
  <c r="B983"/>
  <c r="P517"/>
  <c r="O517"/>
  <c r="Q516"/>
  <c r="N517"/>
  <c r="M517"/>
  <c r="A984"/>
  <c r="I984" s="1"/>
  <c r="F518"/>
  <c r="J983" l="1"/>
  <c r="K984"/>
  <c r="G984"/>
  <c r="B984"/>
  <c r="Q517"/>
  <c r="H518"/>
  <c r="A985"/>
  <c r="I985" s="1"/>
  <c r="D519"/>
  <c r="E519" s="1"/>
  <c r="C520" s="1"/>
  <c r="J984" l="1"/>
  <c r="K985"/>
  <c r="G985"/>
  <c r="B985"/>
  <c r="L518"/>
  <c r="A986"/>
  <c r="I986" s="1"/>
  <c r="F519"/>
  <c r="J985" l="1"/>
  <c r="K986"/>
  <c r="G986"/>
  <c r="B986"/>
  <c r="O518"/>
  <c r="P518"/>
  <c r="N518"/>
  <c r="M518"/>
  <c r="L519"/>
  <c r="A987"/>
  <c r="I987" s="1"/>
  <c r="H519"/>
  <c r="D520"/>
  <c r="E520" s="1"/>
  <c r="C521" s="1"/>
  <c r="J986" l="1"/>
  <c r="K987"/>
  <c r="G987"/>
  <c r="B987"/>
  <c r="O519"/>
  <c r="P519"/>
  <c r="Q518"/>
  <c r="N519"/>
  <c r="M519"/>
  <c r="A988"/>
  <c r="I988" s="1"/>
  <c r="F520"/>
  <c r="J987" l="1"/>
  <c r="K988"/>
  <c r="G988"/>
  <c r="B988"/>
  <c r="Q519"/>
  <c r="H520"/>
  <c r="A989"/>
  <c r="I989" s="1"/>
  <c r="D521"/>
  <c r="E521" s="1"/>
  <c r="C522" s="1"/>
  <c r="J988" l="1"/>
  <c r="K989"/>
  <c r="G989"/>
  <c r="B989"/>
  <c r="L520"/>
  <c r="A990"/>
  <c r="I990" s="1"/>
  <c r="F521"/>
  <c r="H521" s="1"/>
  <c r="J989" l="1"/>
  <c r="K990"/>
  <c r="G990"/>
  <c r="B990"/>
  <c r="O520"/>
  <c r="P520"/>
  <c r="M520"/>
  <c r="N520"/>
  <c r="L521"/>
  <c r="A991"/>
  <c r="I991" s="1"/>
  <c r="D522"/>
  <c r="E522" s="1"/>
  <c r="C523" s="1"/>
  <c r="J990" l="1"/>
  <c r="K991"/>
  <c r="G991"/>
  <c r="B991"/>
  <c r="P521"/>
  <c r="O521"/>
  <c r="Q520"/>
  <c r="M521"/>
  <c r="N521"/>
  <c r="A992"/>
  <c r="I992" s="1"/>
  <c r="F522"/>
  <c r="J991" l="1"/>
  <c r="K992"/>
  <c r="G992"/>
  <c r="B992"/>
  <c r="Q521"/>
  <c r="H522"/>
  <c r="A993"/>
  <c r="I993" s="1"/>
  <c r="D523"/>
  <c r="E523" s="1"/>
  <c r="C524" s="1"/>
  <c r="J992" l="1"/>
  <c r="K993"/>
  <c r="G993"/>
  <c r="B993"/>
  <c r="L522"/>
  <c r="A994"/>
  <c r="I994" s="1"/>
  <c r="F523"/>
  <c r="H523" s="1"/>
  <c r="J993" l="1"/>
  <c r="K994"/>
  <c r="G994"/>
  <c r="B994"/>
  <c r="P522"/>
  <c r="O522"/>
  <c r="M522"/>
  <c r="N522"/>
  <c r="L523"/>
  <c r="A995"/>
  <c r="I995" s="1"/>
  <c r="D524"/>
  <c r="E524" s="1"/>
  <c r="C525" s="1"/>
  <c r="J994" l="1"/>
  <c r="K995"/>
  <c r="G995"/>
  <c r="B995"/>
  <c r="O523"/>
  <c r="P523"/>
  <c r="Q522"/>
  <c r="M523"/>
  <c r="N523"/>
  <c r="A996"/>
  <c r="I996" s="1"/>
  <c r="F524"/>
  <c r="J995" l="1"/>
  <c r="K996"/>
  <c r="G996"/>
  <c r="B996"/>
  <c r="Q523"/>
  <c r="L524"/>
  <c r="A997"/>
  <c r="I997" s="1"/>
  <c r="H524"/>
  <c r="D525"/>
  <c r="E525" s="1"/>
  <c r="C526" s="1"/>
  <c r="J996" l="1"/>
  <c r="K997"/>
  <c r="G997"/>
  <c r="B997"/>
  <c r="P524"/>
  <c r="O524"/>
  <c r="N524"/>
  <c r="M524"/>
  <c r="A998"/>
  <c r="I998" s="1"/>
  <c r="F525"/>
  <c r="J997" l="1"/>
  <c r="K998"/>
  <c r="G998"/>
  <c r="B998"/>
  <c r="Q524"/>
  <c r="H525"/>
  <c r="A999"/>
  <c r="I999" s="1"/>
  <c r="D526"/>
  <c r="E526" s="1"/>
  <c r="C527" s="1"/>
  <c r="J998" l="1"/>
  <c r="K999"/>
  <c r="G999"/>
  <c r="B999"/>
  <c r="L525"/>
  <c r="A1000"/>
  <c r="I1000" s="1"/>
  <c r="F526"/>
  <c r="J999" l="1"/>
  <c r="K1000"/>
  <c r="G1000"/>
  <c r="B1000"/>
  <c r="O525"/>
  <c r="P525"/>
  <c r="M525"/>
  <c r="N525"/>
  <c r="L526"/>
  <c r="A1001"/>
  <c r="I1001" s="1"/>
  <c r="H526"/>
  <c r="D527"/>
  <c r="E527" s="1"/>
  <c r="C528" s="1"/>
  <c r="J1000" l="1"/>
  <c r="K1001"/>
  <c r="G1001"/>
  <c r="B1001"/>
  <c r="O526"/>
  <c r="P526"/>
  <c r="Q525"/>
  <c r="N526"/>
  <c r="M526"/>
  <c r="A1002"/>
  <c r="I1002" s="1"/>
  <c r="F527"/>
  <c r="J1001" l="1"/>
  <c r="K1002"/>
  <c r="G1002"/>
  <c r="B1002"/>
  <c r="Q526"/>
  <c r="H527"/>
  <c r="A1003"/>
  <c r="I1003" s="1"/>
  <c r="D528"/>
  <c r="E528" s="1"/>
  <c r="C529" s="1"/>
  <c r="J1002" l="1"/>
  <c r="K1003"/>
  <c r="G1003"/>
  <c r="B1003"/>
  <c r="L527"/>
  <c r="A1004"/>
  <c r="I1004" s="1"/>
  <c r="F528"/>
  <c r="H528" s="1"/>
  <c r="J1003" l="1"/>
  <c r="K1004"/>
  <c r="G1004"/>
  <c r="B1004"/>
  <c r="P527"/>
  <c r="O527"/>
  <c r="M527"/>
  <c r="N527"/>
  <c r="L528"/>
  <c r="A1005"/>
  <c r="I1005" s="1"/>
  <c r="D529"/>
  <c r="E529" s="1"/>
  <c r="C530" s="1"/>
  <c r="J1004" l="1"/>
  <c r="K1005"/>
  <c r="G1005"/>
  <c r="B1005"/>
  <c r="O528"/>
  <c r="P528"/>
  <c r="Q527"/>
  <c r="M528"/>
  <c r="N528"/>
  <c r="A1006"/>
  <c r="I1006" s="1"/>
  <c r="F529"/>
  <c r="J1005" l="1"/>
  <c r="K1006"/>
  <c r="G1006"/>
  <c r="B1006"/>
  <c r="Q528"/>
  <c r="H529"/>
  <c r="A1007"/>
  <c r="I1007" s="1"/>
  <c r="D530"/>
  <c r="E530" s="1"/>
  <c r="C531" s="1"/>
  <c r="J1006" l="1"/>
  <c r="K1007"/>
  <c r="G1007"/>
  <c r="B1007"/>
  <c r="L529"/>
  <c r="A1008"/>
  <c r="I1008" s="1"/>
  <c r="F530"/>
  <c r="H530" s="1"/>
  <c r="J1007" l="1"/>
  <c r="K1008"/>
  <c r="G1008"/>
  <c r="B1008"/>
  <c r="P529"/>
  <c r="O529"/>
  <c r="M529"/>
  <c r="N529"/>
  <c r="L530"/>
  <c r="A1009"/>
  <c r="I1009" s="1"/>
  <c r="D531"/>
  <c r="E531" s="1"/>
  <c r="C532" s="1"/>
  <c r="J1008" l="1"/>
  <c r="K1009"/>
  <c r="G1009"/>
  <c r="B1009"/>
  <c r="Q529"/>
  <c r="P530"/>
  <c r="O530"/>
  <c r="M530"/>
  <c r="N530"/>
  <c r="A1010"/>
  <c r="I1010" s="1"/>
  <c r="F531"/>
  <c r="J1009" l="1"/>
  <c r="K1010"/>
  <c r="G1010"/>
  <c r="B1010"/>
  <c r="Q530"/>
  <c r="L531"/>
  <c r="A1011"/>
  <c r="I1011" s="1"/>
  <c r="H531"/>
  <c r="D532"/>
  <c r="E532" s="1"/>
  <c r="C533" s="1"/>
  <c r="J1010" l="1"/>
  <c r="K1011"/>
  <c r="G1011"/>
  <c r="B1011"/>
  <c r="P531"/>
  <c r="O531"/>
  <c r="N531"/>
  <c r="M531"/>
  <c r="A1012"/>
  <c r="I1012" s="1"/>
  <c r="F532"/>
  <c r="J1011" l="1"/>
  <c r="K1012"/>
  <c r="G1012"/>
  <c r="B1012"/>
  <c r="Q531"/>
  <c r="H532"/>
  <c r="A1013"/>
  <c r="I1013" s="1"/>
  <c r="D533"/>
  <c r="E533" s="1"/>
  <c r="C534" s="1"/>
  <c r="J1012" l="1"/>
  <c r="K1013"/>
  <c r="G1013"/>
  <c r="B1013"/>
  <c r="L532"/>
  <c r="A1014"/>
  <c r="I1014" s="1"/>
  <c r="F533"/>
  <c r="J1013" l="1"/>
  <c r="K1014"/>
  <c r="G1014"/>
  <c r="B1014"/>
  <c r="O532"/>
  <c r="P532"/>
  <c r="N532"/>
  <c r="M532"/>
  <c r="L533"/>
  <c r="A1015"/>
  <c r="I1015" s="1"/>
  <c r="H533"/>
  <c r="D534"/>
  <c r="E534" s="1"/>
  <c r="C535" s="1"/>
  <c r="J1014" l="1"/>
  <c r="K1015"/>
  <c r="G1015"/>
  <c r="B1015"/>
  <c r="P533"/>
  <c r="O533"/>
  <c r="Q532"/>
  <c r="N533"/>
  <c r="M533"/>
  <c r="A1016"/>
  <c r="I1016" s="1"/>
  <c r="F534"/>
  <c r="J1015" l="1"/>
  <c r="K1016"/>
  <c r="G1016"/>
  <c r="B1016"/>
  <c r="Q533"/>
  <c r="H534"/>
  <c r="A1017"/>
  <c r="I1017" s="1"/>
  <c r="D535"/>
  <c r="E535" s="1"/>
  <c r="C536" s="1"/>
  <c r="J1016" l="1"/>
  <c r="K1017"/>
  <c r="G1017"/>
  <c r="B1017"/>
  <c r="L534"/>
  <c r="A1018"/>
  <c r="I1018" s="1"/>
  <c r="F535"/>
  <c r="H535" s="1"/>
  <c r="J1017" l="1"/>
  <c r="K1018"/>
  <c r="G1018"/>
  <c r="B1018"/>
  <c r="O534"/>
  <c r="P534"/>
  <c r="M534"/>
  <c r="N534"/>
  <c r="A1019"/>
  <c r="I1019" s="1"/>
  <c r="D536"/>
  <c r="E536" s="1"/>
  <c r="C537" s="1"/>
  <c r="J1018" l="1"/>
  <c r="K1019"/>
  <c r="G1019"/>
  <c r="B1019"/>
  <c r="Q534"/>
  <c r="L535"/>
  <c r="A1020"/>
  <c r="I1020" s="1"/>
  <c r="F536"/>
  <c r="H536" s="1"/>
  <c r="J1019" l="1"/>
  <c r="K1020"/>
  <c r="G1020"/>
  <c r="B1020"/>
  <c r="P535"/>
  <c r="O535"/>
  <c r="M535"/>
  <c r="N535"/>
  <c r="A1021"/>
  <c r="I1021" s="1"/>
  <c r="D537"/>
  <c r="E537" s="1"/>
  <c r="C538" s="1"/>
  <c r="J1020" l="1"/>
  <c r="K1021"/>
  <c r="G1021"/>
  <c r="B1021"/>
  <c r="Q535"/>
  <c r="L536"/>
  <c r="A1022"/>
  <c r="I1022" s="1"/>
  <c r="F537"/>
  <c r="H537" s="1"/>
  <c r="J1021" l="1"/>
  <c r="K1022"/>
  <c r="G1022"/>
  <c r="B1022"/>
  <c r="O536"/>
  <c r="P536"/>
  <c r="M536"/>
  <c r="N536"/>
  <c r="A1023"/>
  <c r="I1023" s="1"/>
  <c r="D538"/>
  <c r="E538" s="1"/>
  <c r="C539" s="1"/>
  <c r="J1022" l="1"/>
  <c r="K1023"/>
  <c r="G1023"/>
  <c r="B1023"/>
  <c r="Q536"/>
  <c r="L537"/>
  <c r="A1024"/>
  <c r="I1024" s="1"/>
  <c r="F538"/>
  <c r="H538" s="1"/>
  <c r="J1023" l="1"/>
  <c r="K1024"/>
  <c r="G1024"/>
  <c r="B1024"/>
  <c r="O537"/>
  <c r="P537"/>
  <c r="M537"/>
  <c r="N537"/>
  <c r="L538"/>
  <c r="A1025"/>
  <c r="I1025" s="1"/>
  <c r="D539"/>
  <c r="E539" s="1"/>
  <c r="C540" s="1"/>
  <c r="J1024" l="1"/>
  <c r="K1025"/>
  <c r="G1025"/>
  <c r="B1025"/>
  <c r="O538"/>
  <c r="P538"/>
  <c r="Q537"/>
  <c r="M538"/>
  <c r="N538"/>
  <c r="A1026"/>
  <c r="I1026" s="1"/>
  <c r="F539"/>
  <c r="J1025" l="1"/>
  <c r="K1026"/>
  <c r="G1026"/>
  <c r="B1026"/>
  <c r="Q538"/>
  <c r="L539"/>
  <c r="A1027"/>
  <c r="I1027" s="1"/>
  <c r="H539"/>
  <c r="D540"/>
  <c r="E540" s="1"/>
  <c r="C541" s="1"/>
  <c r="J1026" l="1"/>
  <c r="K1027"/>
  <c r="G1027"/>
  <c r="B1027"/>
  <c r="O539"/>
  <c r="P539"/>
  <c r="N539"/>
  <c r="M539"/>
  <c r="A1028"/>
  <c r="I1028" s="1"/>
  <c r="F540"/>
  <c r="J1027" l="1"/>
  <c r="K1028"/>
  <c r="G1028"/>
  <c r="B1028"/>
  <c r="Q539"/>
  <c r="H540"/>
  <c r="A1029"/>
  <c r="I1029" s="1"/>
  <c r="D541"/>
  <c r="E541" s="1"/>
  <c r="C542" s="1"/>
  <c r="J1028" l="1"/>
  <c r="K1029"/>
  <c r="G1029"/>
  <c r="B1029"/>
  <c r="L540"/>
  <c r="A1030"/>
  <c r="I1030" s="1"/>
  <c r="F541"/>
  <c r="J1029" l="1"/>
  <c r="K1030"/>
  <c r="G1030"/>
  <c r="B1030"/>
  <c r="P540"/>
  <c r="O540"/>
  <c r="M540"/>
  <c r="N540"/>
  <c r="L541"/>
  <c r="A1031"/>
  <c r="I1031" s="1"/>
  <c r="H541"/>
  <c r="D542"/>
  <c r="E542" s="1"/>
  <c r="C543" s="1"/>
  <c r="J1030" l="1"/>
  <c r="K1031"/>
  <c r="G1031"/>
  <c r="B1031"/>
  <c r="Q540"/>
  <c r="P541"/>
  <c r="O541"/>
  <c r="N541"/>
  <c r="M541"/>
  <c r="A1032"/>
  <c r="I1032" s="1"/>
  <c r="F542"/>
  <c r="J1031" l="1"/>
  <c r="K1032"/>
  <c r="G1032"/>
  <c r="B1032"/>
  <c r="Q541"/>
  <c r="H542"/>
  <c r="A1033"/>
  <c r="I1033" s="1"/>
  <c r="D543"/>
  <c r="E543" s="1"/>
  <c r="C544" s="1"/>
  <c r="J1032" l="1"/>
  <c r="K1033"/>
  <c r="G1033"/>
  <c r="B1033"/>
  <c r="L542"/>
  <c r="A1034"/>
  <c r="I1034" s="1"/>
  <c r="F543"/>
  <c r="H543" s="1"/>
  <c r="J1033" l="1"/>
  <c r="K1034"/>
  <c r="G1034"/>
  <c r="B1034"/>
  <c r="O542"/>
  <c r="P542"/>
  <c r="M542"/>
  <c r="N542"/>
  <c r="L543"/>
  <c r="A1035"/>
  <c r="I1035" s="1"/>
  <c r="D544"/>
  <c r="E544" s="1"/>
  <c r="C545" s="1"/>
  <c r="J1034" l="1"/>
  <c r="K1035"/>
  <c r="G1035"/>
  <c r="B1035"/>
  <c r="O543"/>
  <c r="P543"/>
  <c r="Q542"/>
  <c r="M543"/>
  <c r="N543"/>
  <c r="A1036"/>
  <c r="I1036" s="1"/>
  <c r="F544"/>
  <c r="J1035" l="1"/>
  <c r="K1036"/>
  <c r="G1036"/>
  <c r="B1036"/>
  <c r="Q543"/>
  <c r="L544"/>
  <c r="A1037"/>
  <c r="I1037" s="1"/>
  <c r="H544"/>
  <c r="D545"/>
  <c r="E545" s="1"/>
  <c r="C546" s="1"/>
  <c r="J1036" l="1"/>
  <c r="K1037"/>
  <c r="G1037"/>
  <c r="B1037"/>
  <c r="O544"/>
  <c r="P544"/>
  <c r="N544"/>
  <c r="M544"/>
  <c r="A1038"/>
  <c r="I1038" s="1"/>
  <c r="F545"/>
  <c r="J1037" l="1"/>
  <c r="K1038"/>
  <c r="G1038"/>
  <c r="B1038"/>
  <c r="Q544"/>
  <c r="H545"/>
  <c r="A1039"/>
  <c r="I1039" s="1"/>
  <c r="D546"/>
  <c r="E546" s="1"/>
  <c r="C547" s="1"/>
  <c r="J1038" l="1"/>
  <c r="K1039"/>
  <c r="G1039"/>
  <c r="B1039"/>
  <c r="L545"/>
  <c r="A1040"/>
  <c r="I1040" s="1"/>
  <c r="F546"/>
  <c r="H546" s="1"/>
  <c r="J1039" l="1"/>
  <c r="K1040"/>
  <c r="G1040"/>
  <c r="B1040"/>
  <c r="P545"/>
  <c r="O545"/>
  <c r="M545"/>
  <c r="N545"/>
  <c r="A1041"/>
  <c r="I1041" s="1"/>
  <c r="D547"/>
  <c r="E547" s="1"/>
  <c r="C548" s="1"/>
  <c r="J1040" l="1"/>
  <c r="K1041"/>
  <c r="G1041"/>
  <c r="B1041"/>
  <c r="Q545"/>
  <c r="L546"/>
  <c r="A1042"/>
  <c r="I1042" s="1"/>
  <c r="F547"/>
  <c r="J1041" l="1"/>
  <c r="K1042"/>
  <c r="G1042"/>
  <c r="B1042"/>
  <c r="O546"/>
  <c r="P546"/>
  <c r="N546"/>
  <c r="M546"/>
  <c r="L547"/>
  <c r="A1043"/>
  <c r="I1043" s="1"/>
  <c r="H547"/>
  <c r="D548"/>
  <c r="E548" s="1"/>
  <c r="C549" s="1"/>
  <c r="J1042" l="1"/>
  <c r="K1043"/>
  <c r="G1043"/>
  <c r="B1043"/>
  <c r="O547"/>
  <c r="P547"/>
  <c r="Q546"/>
  <c r="N547"/>
  <c r="M547"/>
  <c r="A1044"/>
  <c r="I1044" s="1"/>
  <c r="F548"/>
  <c r="J1043" l="1"/>
  <c r="K1044"/>
  <c r="G1044"/>
  <c r="B1044"/>
  <c r="Q547"/>
  <c r="H548"/>
  <c r="A1045"/>
  <c r="I1045" s="1"/>
  <c r="D549"/>
  <c r="E549" s="1"/>
  <c r="C550" s="1"/>
  <c r="J1044" l="1"/>
  <c r="K1045"/>
  <c r="G1045"/>
  <c r="B1045"/>
  <c r="L548"/>
  <c r="A1046"/>
  <c r="I1046" s="1"/>
  <c r="F549"/>
  <c r="H549" s="1"/>
  <c r="J1045" l="1"/>
  <c r="K1046"/>
  <c r="G1046"/>
  <c r="B1046"/>
  <c r="P548"/>
  <c r="O548"/>
  <c r="M548"/>
  <c r="N548"/>
  <c r="L549"/>
  <c r="A1047"/>
  <c r="I1047" s="1"/>
  <c r="D550"/>
  <c r="E550" s="1"/>
  <c r="C551" s="1"/>
  <c r="J1046" l="1"/>
  <c r="K1047"/>
  <c r="G1047"/>
  <c r="B1047"/>
  <c r="O549"/>
  <c r="P549"/>
  <c r="Q548"/>
  <c r="M549"/>
  <c r="N549"/>
  <c r="A1048"/>
  <c r="I1048" s="1"/>
  <c r="F550"/>
  <c r="J1047" l="1"/>
  <c r="K1048"/>
  <c r="G1048"/>
  <c r="B1048"/>
  <c r="Q549"/>
  <c r="L550"/>
  <c r="A1049"/>
  <c r="I1049" s="1"/>
  <c r="H550"/>
  <c r="D551"/>
  <c r="E551" s="1"/>
  <c r="C552" s="1"/>
  <c r="J1048" l="1"/>
  <c r="K1049"/>
  <c r="G1049"/>
  <c r="B1049"/>
  <c r="P550"/>
  <c r="O550"/>
  <c r="M550"/>
  <c r="N550"/>
  <c r="A1050"/>
  <c r="I1050" s="1"/>
  <c r="F551"/>
  <c r="J1049" l="1"/>
  <c r="K1050"/>
  <c r="G1050"/>
  <c r="B1050"/>
  <c r="Q550"/>
  <c r="H551"/>
  <c r="A1051"/>
  <c r="I1051" s="1"/>
  <c r="D552"/>
  <c r="E552" s="1"/>
  <c r="C553" s="1"/>
  <c r="J1050" l="1"/>
  <c r="K1051"/>
  <c r="G1051"/>
  <c r="B1051"/>
  <c r="L551"/>
  <c r="A1052"/>
  <c r="I1052" s="1"/>
  <c r="F552"/>
  <c r="H552" s="1"/>
  <c r="J1051" l="1"/>
  <c r="K1052"/>
  <c r="G1052"/>
  <c r="B1052"/>
  <c r="O551"/>
  <c r="P551"/>
  <c r="M551"/>
  <c r="N551"/>
  <c r="A1053"/>
  <c r="I1053" s="1"/>
  <c r="D553"/>
  <c r="E553" s="1"/>
  <c r="C554" s="1"/>
  <c r="J1052" l="1"/>
  <c r="K1053"/>
  <c r="G1053"/>
  <c r="B1053"/>
  <c r="Q551"/>
  <c r="L552"/>
  <c r="A1054"/>
  <c r="I1054" s="1"/>
  <c r="F553"/>
  <c r="H553" s="1"/>
  <c r="J1053" l="1"/>
  <c r="K1054"/>
  <c r="G1054"/>
  <c r="B1054"/>
  <c r="O552"/>
  <c r="P552"/>
  <c r="M552"/>
  <c r="N552"/>
  <c r="A1055"/>
  <c r="I1055" s="1"/>
  <c r="D554"/>
  <c r="E554" s="1"/>
  <c r="C555" s="1"/>
  <c r="J1054" l="1"/>
  <c r="K1055"/>
  <c r="G1055"/>
  <c r="B1055"/>
  <c r="Q552"/>
  <c r="L553"/>
  <c r="A1056"/>
  <c r="I1056" s="1"/>
  <c r="F554"/>
  <c r="J1055" l="1"/>
  <c r="K1056"/>
  <c r="G1056"/>
  <c r="B1056"/>
  <c r="P553"/>
  <c r="O553"/>
  <c r="N553"/>
  <c r="M553"/>
  <c r="L554"/>
  <c r="A1057"/>
  <c r="I1057" s="1"/>
  <c r="H554"/>
  <c r="D555"/>
  <c r="E555" s="1"/>
  <c r="C556" s="1"/>
  <c r="J1056" l="1"/>
  <c r="K1057"/>
  <c r="G1057"/>
  <c r="B1057"/>
  <c r="Q553"/>
  <c r="O554"/>
  <c r="P554"/>
  <c r="N554"/>
  <c r="M554"/>
  <c r="A1058"/>
  <c r="I1058" s="1"/>
  <c r="F555"/>
  <c r="J1057" l="1"/>
  <c r="K1058"/>
  <c r="G1058"/>
  <c r="B1058"/>
  <c r="Q554"/>
  <c r="H555"/>
  <c r="A1059"/>
  <c r="I1059" s="1"/>
  <c r="D556"/>
  <c r="E556" s="1"/>
  <c r="C557" s="1"/>
  <c r="J1058" l="1"/>
  <c r="K1059"/>
  <c r="G1059"/>
  <c r="B1059"/>
  <c r="L555"/>
  <c r="A1060"/>
  <c r="I1060" s="1"/>
  <c r="F556"/>
  <c r="J1059" l="1"/>
  <c r="K1060"/>
  <c r="G1060"/>
  <c r="B1060"/>
  <c r="O555"/>
  <c r="P555"/>
  <c r="M555"/>
  <c r="N555"/>
  <c r="L556"/>
  <c r="A1061"/>
  <c r="I1061" s="1"/>
  <c r="D557"/>
  <c r="E557" s="1"/>
  <c r="C558" s="1"/>
  <c r="H556"/>
  <c r="J1060" l="1"/>
  <c r="K1061"/>
  <c r="G1061"/>
  <c r="B1061"/>
  <c r="O556"/>
  <c r="P556"/>
  <c r="Q555"/>
  <c r="N556"/>
  <c r="M556"/>
  <c r="A1062"/>
  <c r="I1062" s="1"/>
  <c r="F557"/>
  <c r="J1061" l="1"/>
  <c r="K1062"/>
  <c r="G1062"/>
  <c r="B1062"/>
  <c r="Q556"/>
  <c r="H557"/>
  <c r="A1063"/>
  <c r="I1063" s="1"/>
  <c r="D558"/>
  <c r="E558" s="1"/>
  <c r="C559" s="1"/>
  <c r="J1062" l="1"/>
  <c r="K1063"/>
  <c r="G1063"/>
  <c r="B1063"/>
  <c r="L557"/>
  <c r="A1064"/>
  <c r="I1064" s="1"/>
  <c r="F558"/>
  <c r="H558" s="1"/>
  <c r="J1063" l="1"/>
  <c r="K1064"/>
  <c r="G1064"/>
  <c r="B1064"/>
  <c r="O557"/>
  <c r="P557"/>
  <c r="M557"/>
  <c r="N557"/>
  <c r="A1065"/>
  <c r="I1065" s="1"/>
  <c r="D559"/>
  <c r="E559" s="1"/>
  <c r="C560" s="1"/>
  <c r="J1064" l="1"/>
  <c r="K1065"/>
  <c r="G1065"/>
  <c r="B1065"/>
  <c r="Q557"/>
  <c r="L558"/>
  <c r="A1066"/>
  <c r="I1066" s="1"/>
  <c r="F559"/>
  <c r="H559" s="1"/>
  <c r="J1065" l="1"/>
  <c r="K1066"/>
  <c r="G1066"/>
  <c r="B1066"/>
  <c r="P558"/>
  <c r="O558"/>
  <c r="M558"/>
  <c r="N558"/>
  <c r="L559"/>
  <c r="A1067"/>
  <c r="I1067" s="1"/>
  <c r="D560"/>
  <c r="E560" s="1"/>
  <c r="C561" s="1"/>
  <c r="J1066" l="1"/>
  <c r="K1067"/>
  <c r="G1067"/>
  <c r="B1067"/>
  <c r="P559"/>
  <c r="O559"/>
  <c r="Q558"/>
  <c r="M559"/>
  <c r="N559"/>
  <c r="A1068"/>
  <c r="I1068" s="1"/>
  <c r="F560"/>
  <c r="J1067" l="1"/>
  <c r="K1068"/>
  <c r="G1068"/>
  <c r="B1068"/>
  <c r="Q559"/>
  <c r="H560"/>
  <c r="A1069"/>
  <c r="I1069" s="1"/>
  <c r="D561"/>
  <c r="E561" s="1"/>
  <c r="C562" s="1"/>
  <c r="J1068" l="1"/>
  <c r="K1069"/>
  <c r="G1069"/>
  <c r="B1069"/>
  <c r="L560"/>
  <c r="A1070"/>
  <c r="I1070" s="1"/>
  <c r="F561"/>
  <c r="J1069" l="1"/>
  <c r="K1070"/>
  <c r="G1070"/>
  <c r="B1070"/>
  <c r="O560"/>
  <c r="P560"/>
  <c r="N560"/>
  <c r="M560"/>
  <c r="L561"/>
  <c r="A1071"/>
  <c r="I1071" s="1"/>
  <c r="H561"/>
  <c r="D562"/>
  <c r="E562" s="1"/>
  <c r="C563" s="1"/>
  <c r="J1070" l="1"/>
  <c r="K1071"/>
  <c r="G1071"/>
  <c r="B1071"/>
  <c r="O561"/>
  <c r="P561"/>
  <c r="Q560"/>
  <c r="N561"/>
  <c r="M561"/>
  <c r="A1072"/>
  <c r="I1072" s="1"/>
  <c r="F562"/>
  <c r="J1071" l="1"/>
  <c r="K1072"/>
  <c r="G1072"/>
  <c r="B1072"/>
  <c r="Q561"/>
  <c r="H562"/>
  <c r="A1073"/>
  <c r="I1073" s="1"/>
  <c r="D563"/>
  <c r="E563" s="1"/>
  <c r="C564" s="1"/>
  <c r="J1072" l="1"/>
  <c r="K1073"/>
  <c r="G1073"/>
  <c r="B1073"/>
  <c r="L562"/>
  <c r="A1074"/>
  <c r="I1074" s="1"/>
  <c r="F563"/>
  <c r="J1073" l="1"/>
  <c r="K1074"/>
  <c r="G1074"/>
  <c r="B1074"/>
  <c r="O562"/>
  <c r="P562"/>
  <c r="M562"/>
  <c r="N562"/>
  <c r="L563"/>
  <c r="A1075"/>
  <c r="I1075" s="1"/>
  <c r="D564"/>
  <c r="E564" s="1"/>
  <c r="C565" s="1"/>
  <c r="H563"/>
  <c r="J1074" l="1"/>
  <c r="K1075"/>
  <c r="G1075"/>
  <c r="B1075"/>
  <c r="O563"/>
  <c r="P563"/>
  <c r="Q562"/>
  <c r="N563"/>
  <c r="M563"/>
  <c r="A1076"/>
  <c r="I1076" s="1"/>
  <c r="F564"/>
  <c r="J1075" l="1"/>
  <c r="K1076"/>
  <c r="G1076"/>
  <c r="B1076"/>
  <c r="Q563"/>
  <c r="H564"/>
  <c r="A1077"/>
  <c r="I1077" s="1"/>
  <c r="D565"/>
  <c r="E565" s="1"/>
  <c r="C566" s="1"/>
  <c r="J1076" l="1"/>
  <c r="K1077"/>
  <c r="G1077"/>
  <c r="B1077"/>
  <c r="L564"/>
  <c r="A1078"/>
  <c r="I1078" s="1"/>
  <c r="F565"/>
  <c r="H565" s="1"/>
  <c r="J1077" l="1"/>
  <c r="K1078"/>
  <c r="G1078"/>
  <c r="B1078"/>
  <c r="P564"/>
  <c r="O564"/>
  <c r="M564"/>
  <c r="N564"/>
  <c r="A1079"/>
  <c r="I1079" s="1"/>
  <c r="D566"/>
  <c r="E566" s="1"/>
  <c r="C567" s="1"/>
  <c r="J1078" l="1"/>
  <c r="K1079"/>
  <c r="G1079"/>
  <c r="B1079"/>
  <c r="Q564"/>
  <c r="L565"/>
  <c r="A1080"/>
  <c r="I1080" s="1"/>
  <c r="F566"/>
  <c r="J1079" l="1"/>
  <c r="K1080"/>
  <c r="G1080"/>
  <c r="B1080"/>
  <c r="O565"/>
  <c r="P565"/>
  <c r="M565"/>
  <c r="N565"/>
  <c r="F10" i="11"/>
  <c r="C11"/>
  <c r="L566" i="10"/>
  <c r="A1081"/>
  <c r="I1081" s="1"/>
  <c r="H566"/>
  <c r="D567"/>
  <c r="E567" s="1"/>
  <c r="C568" s="1"/>
  <c r="J1080" l="1"/>
  <c r="K1081"/>
  <c r="G1081"/>
  <c r="B1081"/>
  <c r="P566"/>
  <c r="O566"/>
  <c r="Q565"/>
  <c r="M566"/>
  <c r="N566"/>
  <c r="A1082"/>
  <c r="I1082" s="1"/>
  <c r="F567"/>
  <c r="J1081" l="1"/>
  <c r="K1082"/>
  <c r="G1082"/>
  <c r="B1082"/>
  <c r="Q566"/>
  <c r="H567"/>
  <c r="A1083"/>
  <c r="I1083" s="1"/>
  <c r="D568"/>
  <c r="E568" s="1"/>
  <c r="C569" s="1"/>
  <c r="J1082" l="1"/>
  <c r="K1083"/>
  <c r="G1083"/>
  <c r="B1083"/>
  <c r="L567"/>
  <c r="A1084"/>
  <c r="I1084" s="1"/>
  <c r="F568"/>
  <c r="H568" s="1"/>
  <c r="J1083" l="1"/>
  <c r="K1084"/>
  <c r="G1084"/>
  <c r="B1084"/>
  <c r="P567"/>
  <c r="O567"/>
  <c r="M567"/>
  <c r="N567"/>
  <c r="A1085"/>
  <c r="I1085" s="1"/>
  <c r="D569"/>
  <c r="E569" s="1"/>
  <c r="C570" s="1"/>
  <c r="J1084" l="1"/>
  <c r="K1085"/>
  <c r="G1085"/>
  <c r="B1085"/>
  <c r="Q567"/>
  <c r="L568"/>
  <c r="A1086"/>
  <c r="I1086" s="1"/>
  <c r="F569"/>
  <c r="H569" s="1"/>
  <c r="J1085" l="1"/>
  <c r="K1086"/>
  <c r="G1086"/>
  <c r="B1086"/>
  <c r="P568"/>
  <c r="O568"/>
  <c r="M568"/>
  <c r="N568"/>
  <c r="A1087"/>
  <c r="I1087" s="1"/>
  <c r="D570"/>
  <c r="E570" s="1"/>
  <c r="C571" s="1"/>
  <c r="J1086" l="1"/>
  <c r="K1087"/>
  <c r="G1087"/>
  <c r="B1087"/>
  <c r="Q568"/>
  <c r="L569"/>
  <c r="A1088"/>
  <c r="I1088" s="1"/>
  <c r="F570"/>
  <c r="J1087" l="1"/>
  <c r="K1088"/>
  <c r="G1088"/>
  <c r="B1088"/>
  <c r="P569"/>
  <c r="O569"/>
  <c r="M569"/>
  <c r="N569"/>
  <c r="L570"/>
  <c r="A1089"/>
  <c r="I1089" s="1"/>
  <c r="H570"/>
  <c r="D571"/>
  <c r="E571" s="1"/>
  <c r="C572" s="1"/>
  <c r="J1088" l="1"/>
  <c r="K1089"/>
  <c r="G1089"/>
  <c r="B1089"/>
  <c r="O570"/>
  <c r="P570"/>
  <c r="Q569"/>
  <c r="N570"/>
  <c r="M570"/>
  <c r="A1090"/>
  <c r="I1090" s="1"/>
  <c r="F571"/>
  <c r="J1089" l="1"/>
  <c r="K1090"/>
  <c r="G1090"/>
  <c r="B1090"/>
  <c r="Q570"/>
  <c r="H571"/>
  <c r="A1091"/>
  <c r="I1091" s="1"/>
  <c r="D572"/>
  <c r="E572" s="1"/>
  <c r="C573" s="1"/>
  <c r="J1090" l="1"/>
  <c r="K1091"/>
  <c r="G1091"/>
  <c r="B1091"/>
  <c r="L571"/>
  <c r="A1092"/>
  <c r="I1092" s="1"/>
  <c r="F572"/>
  <c r="H572" s="1"/>
  <c r="J1091" l="1"/>
  <c r="K1092"/>
  <c r="G1092"/>
  <c r="B1092"/>
  <c r="P571"/>
  <c r="O571"/>
  <c r="M571"/>
  <c r="N571"/>
  <c r="L572"/>
  <c r="A1093"/>
  <c r="I1093" s="1"/>
  <c r="D573"/>
  <c r="E573" s="1"/>
  <c r="C574" s="1"/>
  <c r="J1092" l="1"/>
  <c r="K1093"/>
  <c r="G1093"/>
  <c r="B1093"/>
  <c r="O572"/>
  <c r="P572"/>
  <c r="Q571"/>
  <c r="M572"/>
  <c r="N572"/>
  <c r="A1094"/>
  <c r="I1094" s="1"/>
  <c r="F573"/>
  <c r="J1093" l="1"/>
  <c r="K1094"/>
  <c r="G1094"/>
  <c r="B1094"/>
  <c r="Q572"/>
  <c r="H573"/>
  <c r="A1095"/>
  <c r="I1095" s="1"/>
  <c r="D574"/>
  <c r="E574" s="1"/>
  <c r="C575" s="1"/>
  <c r="J1094" l="1"/>
  <c r="K1095"/>
  <c r="G1095"/>
  <c r="B1095"/>
  <c r="L573"/>
  <c r="A1096"/>
  <c r="I1096" s="1"/>
  <c r="F574"/>
  <c r="J1095" l="1"/>
  <c r="K1096"/>
  <c r="G1096"/>
  <c r="B1096"/>
  <c r="P573"/>
  <c r="O573"/>
  <c r="N573"/>
  <c r="M573"/>
  <c r="L574"/>
  <c r="A1097"/>
  <c r="I1097" s="1"/>
  <c r="D575"/>
  <c r="E575" s="1"/>
  <c r="C576" s="1"/>
  <c r="H574"/>
  <c r="J1096" l="1"/>
  <c r="K1097"/>
  <c r="G1097"/>
  <c r="B1097"/>
  <c r="O574"/>
  <c r="P574"/>
  <c r="Q573"/>
  <c r="M574"/>
  <c r="N574"/>
  <c r="E11" i="11"/>
  <c r="D11"/>
  <c r="A1098" i="10"/>
  <c r="I1098" s="1"/>
  <c r="F575"/>
  <c r="J1097" l="1"/>
  <c r="K1098"/>
  <c r="G1098"/>
  <c r="B1098"/>
  <c r="Q574"/>
  <c r="H575"/>
  <c r="A1099"/>
  <c r="I1099" s="1"/>
  <c r="D576"/>
  <c r="E576" s="1"/>
  <c r="C577" s="1"/>
  <c r="J1098" l="1"/>
  <c r="K1099"/>
  <c r="G1099"/>
  <c r="B1099"/>
  <c r="L575"/>
  <c r="A1100"/>
  <c r="I1100" s="1"/>
  <c r="F576"/>
  <c r="H576" s="1"/>
  <c r="J1099" l="1"/>
  <c r="K1100"/>
  <c r="G1100"/>
  <c r="B1100"/>
  <c r="O575"/>
  <c r="P575"/>
  <c r="M575"/>
  <c r="N575"/>
  <c r="L576"/>
  <c r="A1101"/>
  <c r="I1101" s="1"/>
  <c r="D577"/>
  <c r="E577" s="1"/>
  <c r="C578" s="1"/>
  <c r="J1100" l="1"/>
  <c r="K1101"/>
  <c r="G1101"/>
  <c r="B1101"/>
  <c r="O576"/>
  <c r="P576"/>
  <c r="Q575"/>
  <c r="M576"/>
  <c r="N576"/>
  <c r="A1102"/>
  <c r="I1102" s="1"/>
  <c r="F577"/>
  <c r="J1101" l="1"/>
  <c r="K1102"/>
  <c r="G1102"/>
  <c r="B1102"/>
  <c r="Q576"/>
  <c r="H577"/>
  <c r="A1103"/>
  <c r="I1103" s="1"/>
  <c r="D578"/>
  <c r="E578" s="1"/>
  <c r="C579" s="1"/>
  <c r="J1102" l="1"/>
  <c r="K1103"/>
  <c r="G1103"/>
  <c r="B1103"/>
  <c r="L577"/>
  <c r="A1104"/>
  <c r="I1104" s="1"/>
  <c r="F578"/>
  <c r="H578" s="1"/>
  <c r="J1103" l="1"/>
  <c r="J1104" s="1"/>
  <c r="K1104"/>
  <c r="G1104"/>
  <c r="B1104"/>
  <c r="P577"/>
  <c r="O577"/>
  <c r="M577"/>
  <c r="N577"/>
  <c r="L578"/>
  <c r="A1105"/>
  <c r="I1105" s="1"/>
  <c r="D579"/>
  <c r="E579" s="1"/>
  <c r="C580" s="1"/>
  <c r="K1105" l="1"/>
  <c r="G1105"/>
  <c r="B1105"/>
  <c r="Q577"/>
  <c r="P578"/>
  <c r="O578"/>
  <c r="M578"/>
  <c r="N578"/>
  <c r="A1106"/>
  <c r="I1106" s="1"/>
  <c r="F579"/>
  <c r="J1105" l="1"/>
  <c r="K1106"/>
  <c r="G1106"/>
  <c r="B1106"/>
  <c r="Q578"/>
  <c r="L579"/>
  <c r="A1107"/>
  <c r="I1107" s="1"/>
  <c r="H579"/>
  <c r="D580"/>
  <c r="E580" s="1"/>
  <c r="C581" s="1"/>
  <c r="J1106" l="1"/>
  <c r="K1107"/>
  <c r="G1107"/>
  <c r="B1107"/>
  <c r="O579"/>
  <c r="P579"/>
  <c r="M579"/>
  <c r="N579"/>
  <c r="A1108"/>
  <c r="I1108" s="1"/>
  <c r="F580"/>
  <c r="J1107" l="1"/>
  <c r="K1108"/>
  <c r="G1108"/>
  <c r="B1108"/>
  <c r="Q579"/>
  <c r="H580"/>
  <c r="A1109"/>
  <c r="I1109" s="1"/>
  <c r="D581"/>
  <c r="E581" s="1"/>
  <c r="C582" s="1"/>
  <c r="J1108" l="1"/>
  <c r="K1109"/>
  <c r="G1109"/>
  <c r="B1109"/>
  <c r="L580"/>
  <c r="A1110"/>
  <c r="I1110" s="1"/>
  <c r="F581"/>
  <c r="H581" s="1"/>
  <c r="J1109" l="1"/>
  <c r="K1110"/>
  <c r="G1110"/>
  <c r="B1110"/>
  <c r="O580"/>
  <c r="P580"/>
  <c r="M580"/>
  <c r="N580"/>
  <c r="L581"/>
  <c r="A1111"/>
  <c r="I1111" s="1"/>
  <c r="D582"/>
  <c r="E582" s="1"/>
  <c r="C583" s="1"/>
  <c r="J1110" l="1"/>
  <c r="K1111"/>
  <c r="G1111"/>
  <c r="B1111"/>
  <c r="P581"/>
  <c r="O581"/>
  <c r="Q580"/>
  <c r="M581"/>
  <c r="N581"/>
  <c r="A1112"/>
  <c r="I1112" s="1"/>
  <c r="F582"/>
  <c r="J1111" l="1"/>
  <c r="K1112"/>
  <c r="G1112"/>
  <c r="B1112"/>
  <c r="Q581"/>
  <c r="H582"/>
  <c r="A1113"/>
  <c r="I1113" s="1"/>
  <c r="D583"/>
  <c r="E583" s="1"/>
  <c r="C584" s="1"/>
  <c r="J1112" l="1"/>
  <c r="K1113"/>
  <c r="G1113"/>
  <c r="B1113"/>
  <c r="L582"/>
  <c r="A1114"/>
  <c r="I1114" s="1"/>
  <c r="F583"/>
  <c r="H583" s="1"/>
  <c r="J1113" l="1"/>
  <c r="K1114"/>
  <c r="G1114"/>
  <c r="B1114"/>
  <c r="O582"/>
  <c r="P582"/>
  <c r="M582"/>
  <c r="N582"/>
  <c r="L583"/>
  <c r="A1115"/>
  <c r="I1115" s="1"/>
  <c r="D584"/>
  <c r="E584" s="1"/>
  <c r="C585" s="1"/>
  <c r="J1114" l="1"/>
  <c r="K1115"/>
  <c r="G1115"/>
  <c r="B1115"/>
  <c r="O583"/>
  <c r="P583"/>
  <c r="Q582"/>
  <c r="M583"/>
  <c r="N583"/>
  <c r="A1116"/>
  <c r="I1116" s="1"/>
  <c r="F584"/>
  <c r="J1115" l="1"/>
  <c r="K1116"/>
  <c r="G1116"/>
  <c r="B1116"/>
  <c r="Q583"/>
  <c r="H584"/>
  <c r="A1117"/>
  <c r="I1117" s="1"/>
  <c r="D585"/>
  <c r="E585" s="1"/>
  <c r="C586" s="1"/>
  <c r="J1116" l="1"/>
  <c r="K1117"/>
  <c r="G1117"/>
  <c r="B1117"/>
  <c r="L584"/>
  <c r="A1118"/>
  <c r="I1118" s="1"/>
  <c r="F585"/>
  <c r="J1117" l="1"/>
  <c r="K1118"/>
  <c r="G1118"/>
  <c r="B1118"/>
  <c r="O584"/>
  <c r="P584"/>
  <c r="N584"/>
  <c r="M584"/>
  <c r="L585"/>
  <c r="A1119"/>
  <c r="I1119" s="1"/>
  <c r="H585"/>
  <c r="D586"/>
  <c r="E586" s="1"/>
  <c r="C587" s="1"/>
  <c r="J1118" l="1"/>
  <c r="K1119"/>
  <c r="G1119"/>
  <c r="B1119"/>
  <c r="P585"/>
  <c r="O585"/>
  <c r="Q584"/>
  <c r="M585"/>
  <c r="N585"/>
  <c r="A1120"/>
  <c r="I1120" s="1"/>
  <c r="F586"/>
  <c r="J1119" l="1"/>
  <c r="K1120"/>
  <c r="G1120"/>
  <c r="B1120"/>
  <c r="Q585"/>
  <c r="H586"/>
  <c r="A1121"/>
  <c r="I1121" s="1"/>
  <c r="D587"/>
  <c r="E587" s="1"/>
  <c r="C588" s="1"/>
  <c r="J1120" l="1"/>
  <c r="K1121"/>
  <c r="G1121"/>
  <c r="B1121"/>
  <c r="L586"/>
  <c r="A1122"/>
  <c r="I1122" s="1"/>
  <c r="F587"/>
  <c r="H587" s="1"/>
  <c r="J1121" l="1"/>
  <c r="K1122"/>
  <c r="G1122"/>
  <c r="B1122"/>
  <c r="O586"/>
  <c r="P586"/>
  <c r="M586"/>
  <c r="N586"/>
  <c r="L587"/>
  <c r="A1123"/>
  <c r="I1123" s="1"/>
  <c r="D588"/>
  <c r="E588" s="1"/>
  <c r="C589" s="1"/>
  <c r="J1122" l="1"/>
  <c r="K1123"/>
  <c r="G1123"/>
  <c r="B1123"/>
  <c r="O587"/>
  <c r="P587"/>
  <c r="Q586"/>
  <c r="M587"/>
  <c r="N587"/>
  <c r="A1124"/>
  <c r="I1124" s="1"/>
  <c r="F588"/>
  <c r="J1123" l="1"/>
  <c r="K1124"/>
  <c r="G1124"/>
  <c r="B1124"/>
  <c r="Q587"/>
  <c r="L588"/>
  <c r="A1125"/>
  <c r="I1125" s="1"/>
  <c r="D589"/>
  <c r="E589" s="1"/>
  <c r="C590" s="1"/>
  <c r="H588"/>
  <c r="J1124" l="1"/>
  <c r="K1125"/>
  <c r="G1125"/>
  <c r="B1125"/>
  <c r="O588"/>
  <c r="P588"/>
  <c r="N588"/>
  <c r="M588"/>
  <c r="A1126"/>
  <c r="I1126" s="1"/>
  <c r="F589"/>
  <c r="J1125" l="1"/>
  <c r="K1126"/>
  <c r="G1126"/>
  <c r="B1126"/>
  <c r="Q588"/>
  <c r="H589"/>
  <c r="A1127"/>
  <c r="I1127" s="1"/>
  <c r="D590"/>
  <c r="E590" s="1"/>
  <c r="C591" s="1"/>
  <c r="J1126" l="1"/>
  <c r="K1127"/>
  <c r="G1127"/>
  <c r="B1127"/>
  <c r="L589"/>
  <c r="A1128"/>
  <c r="I1128" s="1"/>
  <c r="F590"/>
  <c r="H590" s="1"/>
  <c r="J1127" l="1"/>
  <c r="K1128"/>
  <c r="G1128"/>
  <c r="B1128"/>
  <c r="P589"/>
  <c r="O589"/>
  <c r="M589"/>
  <c r="N589"/>
  <c r="A1129"/>
  <c r="I1129" s="1"/>
  <c r="D591"/>
  <c r="E591" s="1"/>
  <c r="C592" s="1"/>
  <c r="J1128" l="1"/>
  <c r="K1129"/>
  <c r="G1129"/>
  <c r="B1129"/>
  <c r="Q589"/>
  <c r="L590"/>
  <c r="A1130"/>
  <c r="I1130" s="1"/>
  <c r="F591"/>
  <c r="H591" s="1"/>
  <c r="J1129" l="1"/>
  <c r="K1130"/>
  <c r="G1130"/>
  <c r="B1130"/>
  <c r="P590"/>
  <c r="O590"/>
  <c r="M590"/>
  <c r="N590"/>
  <c r="A1131"/>
  <c r="I1131" s="1"/>
  <c r="D592"/>
  <c r="E592" s="1"/>
  <c r="C593" s="1"/>
  <c r="J1130" l="1"/>
  <c r="K1131"/>
  <c r="G1131"/>
  <c r="B1131"/>
  <c r="Q590"/>
  <c r="L591"/>
  <c r="A1132"/>
  <c r="I1132" s="1"/>
  <c r="F592"/>
  <c r="J1131" l="1"/>
  <c r="K1132"/>
  <c r="G1132"/>
  <c r="B1132"/>
  <c r="O591"/>
  <c r="P591"/>
  <c r="N591"/>
  <c r="M591"/>
  <c r="L592"/>
  <c r="A1133"/>
  <c r="I1133" s="1"/>
  <c r="D593"/>
  <c r="E593" s="1"/>
  <c r="C594" s="1"/>
  <c r="H592"/>
  <c r="J1132" l="1"/>
  <c r="K1133"/>
  <c r="G1133"/>
  <c r="B1133"/>
  <c r="O592"/>
  <c r="P592"/>
  <c r="Q591"/>
  <c r="M592"/>
  <c r="N592"/>
  <c r="A1134"/>
  <c r="I1134" s="1"/>
  <c r="F593"/>
  <c r="J1133" l="1"/>
  <c r="K1134"/>
  <c r="G1134"/>
  <c r="B1134"/>
  <c r="Q592"/>
  <c r="H593"/>
  <c r="A1135"/>
  <c r="I1135" s="1"/>
  <c r="D594"/>
  <c r="E594" s="1"/>
  <c r="C595" s="1"/>
  <c r="J1134" l="1"/>
  <c r="K1135"/>
  <c r="G1135"/>
  <c r="B1135"/>
  <c r="L593"/>
  <c r="A1136"/>
  <c r="I1136" s="1"/>
  <c r="F594"/>
  <c r="J1135" l="1"/>
  <c r="K1136"/>
  <c r="G1136"/>
  <c r="B1136"/>
  <c r="O593"/>
  <c r="P593"/>
  <c r="M593"/>
  <c r="N593"/>
  <c r="L594"/>
  <c r="A1137"/>
  <c r="I1137" s="1"/>
  <c r="D595"/>
  <c r="E595" s="1"/>
  <c r="C596" s="1"/>
  <c r="H594"/>
  <c r="J1136" l="1"/>
  <c r="K1137"/>
  <c r="G1137"/>
  <c r="B1137"/>
  <c r="O594"/>
  <c r="P594"/>
  <c r="Q593"/>
  <c r="N594"/>
  <c r="M594"/>
  <c r="A1138"/>
  <c r="I1138" s="1"/>
  <c r="F595"/>
  <c r="J1137" l="1"/>
  <c r="K1138"/>
  <c r="G1138"/>
  <c r="B1138"/>
  <c r="Q594"/>
  <c r="H595"/>
  <c r="A1139"/>
  <c r="I1139" s="1"/>
  <c r="D596"/>
  <c r="E596" s="1"/>
  <c r="C597" s="1"/>
  <c r="J1138" l="1"/>
  <c r="K1139"/>
  <c r="G1139"/>
  <c r="B1139"/>
  <c r="L595"/>
  <c r="A1140"/>
  <c r="I1140" s="1"/>
  <c r="F596"/>
  <c r="J1139" l="1"/>
  <c r="K1140"/>
  <c r="G1140"/>
  <c r="B1140"/>
  <c r="P595"/>
  <c r="O595"/>
  <c r="N595"/>
  <c r="M595"/>
  <c r="L596"/>
  <c r="A1141"/>
  <c r="I1141" s="1"/>
  <c r="H596"/>
  <c r="D597"/>
  <c r="E597" s="1"/>
  <c r="C598" s="1"/>
  <c r="J1140" l="1"/>
  <c r="K1141"/>
  <c r="G1141"/>
  <c r="B1141"/>
  <c r="P596"/>
  <c r="O596"/>
  <c r="Q595"/>
  <c r="N596"/>
  <c r="M596"/>
  <c r="A1142"/>
  <c r="I1142" s="1"/>
  <c r="F597"/>
  <c r="J1141" l="1"/>
  <c r="K1142"/>
  <c r="G1142"/>
  <c r="B1142"/>
  <c r="Q596"/>
  <c r="H597"/>
  <c r="A1143"/>
  <c r="I1143" s="1"/>
  <c r="D598"/>
  <c r="E598" s="1"/>
  <c r="C599" s="1"/>
  <c r="J1142" l="1"/>
  <c r="K1143"/>
  <c r="G1143"/>
  <c r="B1143"/>
  <c r="L597"/>
  <c r="A1144"/>
  <c r="I1144" s="1"/>
  <c r="F598"/>
  <c r="J1143" l="1"/>
  <c r="K1144"/>
  <c r="G1144"/>
  <c r="B1144"/>
  <c r="P597"/>
  <c r="O597"/>
  <c r="M597"/>
  <c r="N597"/>
  <c r="L598"/>
  <c r="A1145"/>
  <c r="I1145" s="1"/>
  <c r="H598"/>
  <c r="D599"/>
  <c r="E599" s="1"/>
  <c r="C600" s="1"/>
  <c r="J1144" l="1"/>
  <c r="K1145"/>
  <c r="G1145"/>
  <c r="B1145"/>
  <c r="Q597"/>
  <c r="O598"/>
  <c r="P598"/>
  <c r="N598"/>
  <c r="M598"/>
  <c r="A1146"/>
  <c r="I1146" s="1"/>
  <c r="F599"/>
  <c r="J1145" l="1"/>
  <c r="K1146"/>
  <c r="G1146"/>
  <c r="B1146"/>
  <c r="Q598"/>
  <c r="H599"/>
  <c r="A1147"/>
  <c r="I1147" s="1"/>
  <c r="D600"/>
  <c r="E600" s="1"/>
  <c r="C601" s="1"/>
  <c r="J1146" l="1"/>
  <c r="K1147"/>
  <c r="G1147"/>
  <c r="B1147"/>
  <c r="L599"/>
  <c r="A1148"/>
  <c r="I1148" s="1"/>
  <c r="F600"/>
  <c r="J1147" l="1"/>
  <c r="K1148"/>
  <c r="G1148"/>
  <c r="B1148"/>
  <c r="P599"/>
  <c r="O599"/>
  <c r="M599"/>
  <c r="N599"/>
  <c r="L600"/>
  <c r="A1149"/>
  <c r="I1149" s="1"/>
  <c r="H600"/>
  <c r="D601"/>
  <c r="E601" s="1"/>
  <c r="C602" s="1"/>
  <c r="J1148" l="1"/>
  <c r="K1149"/>
  <c r="G1149"/>
  <c r="B1149"/>
  <c r="O600"/>
  <c r="P600"/>
  <c r="Q599"/>
  <c r="N600"/>
  <c r="M600"/>
  <c r="A1150"/>
  <c r="I1150" s="1"/>
  <c r="F601"/>
  <c r="J1149" l="1"/>
  <c r="K1150"/>
  <c r="G1150"/>
  <c r="B1150"/>
  <c r="Q600"/>
  <c r="H601"/>
  <c r="A1151"/>
  <c r="I1151" s="1"/>
  <c r="D602"/>
  <c r="E602" s="1"/>
  <c r="C603" s="1"/>
  <c r="J1150" l="1"/>
  <c r="K1151"/>
  <c r="G1151"/>
  <c r="B1151"/>
  <c r="L601"/>
  <c r="A1152"/>
  <c r="I1152" s="1"/>
  <c r="F602"/>
  <c r="J1151" l="1"/>
  <c r="K1152"/>
  <c r="G1152"/>
  <c r="B1152"/>
  <c r="P601"/>
  <c r="O601"/>
  <c r="N601"/>
  <c r="M601"/>
  <c r="L602"/>
  <c r="A1153"/>
  <c r="I1153" s="1"/>
  <c r="H602"/>
  <c r="D603"/>
  <c r="E603" s="1"/>
  <c r="C604" s="1"/>
  <c r="J1152" l="1"/>
  <c r="K1153"/>
  <c r="G1153"/>
  <c r="B1153"/>
  <c r="Q601"/>
  <c r="O602"/>
  <c r="P602"/>
  <c r="N602"/>
  <c r="M602"/>
  <c r="A1154"/>
  <c r="I1154" s="1"/>
  <c r="F603"/>
  <c r="J1153" l="1"/>
  <c r="K1154"/>
  <c r="G1154"/>
  <c r="B1154"/>
  <c r="Q602"/>
  <c r="H603"/>
  <c r="A1155"/>
  <c r="I1155" s="1"/>
  <c r="D604"/>
  <c r="E604" s="1"/>
  <c r="C605" s="1"/>
  <c r="J1154" l="1"/>
  <c r="K1155"/>
  <c r="G1155"/>
  <c r="B1155"/>
  <c r="L603"/>
  <c r="A1156"/>
  <c r="I1156" s="1"/>
  <c r="F604"/>
  <c r="J1155" l="1"/>
  <c r="K1156"/>
  <c r="G1156"/>
  <c r="B1156"/>
  <c r="O603"/>
  <c r="P603"/>
  <c r="M603"/>
  <c r="N603"/>
  <c r="L604"/>
  <c r="A1157"/>
  <c r="I1157" s="1"/>
  <c r="H604"/>
  <c r="D605"/>
  <c r="E605" s="1"/>
  <c r="C606" s="1"/>
  <c r="J1156" l="1"/>
  <c r="K1157"/>
  <c r="G1157"/>
  <c r="B1157"/>
  <c r="O604"/>
  <c r="P604"/>
  <c r="Q603"/>
  <c r="N604"/>
  <c r="M604"/>
  <c r="A1158"/>
  <c r="I1158" s="1"/>
  <c r="F605"/>
  <c r="J1157" l="1"/>
  <c r="K1158"/>
  <c r="G1158"/>
  <c r="B1158"/>
  <c r="Q604"/>
  <c r="H605"/>
  <c r="A1159"/>
  <c r="I1159" s="1"/>
  <c r="D606"/>
  <c r="E606" s="1"/>
  <c r="C607" s="1"/>
  <c r="J1158" l="1"/>
  <c r="K1159"/>
  <c r="G1159"/>
  <c r="B1159"/>
  <c r="L605"/>
  <c r="A1160"/>
  <c r="I1160" s="1"/>
  <c r="F606"/>
  <c r="H606" s="1"/>
  <c r="J1159" l="1"/>
  <c r="K1160"/>
  <c r="G1160"/>
  <c r="B1160"/>
  <c r="P605"/>
  <c r="O605"/>
  <c r="M605"/>
  <c r="N605"/>
  <c r="L606"/>
  <c r="A1161"/>
  <c r="I1161" s="1"/>
  <c r="D607"/>
  <c r="E607" s="1"/>
  <c r="C608" s="1"/>
  <c r="J1160" l="1"/>
  <c r="K1161"/>
  <c r="G1161"/>
  <c r="B1161"/>
  <c r="P606"/>
  <c r="O606"/>
  <c r="Q605"/>
  <c r="M606"/>
  <c r="N606"/>
  <c r="A1162"/>
  <c r="I1162" s="1"/>
  <c r="F607"/>
  <c r="J1161" l="1"/>
  <c r="K1162"/>
  <c r="G1162"/>
  <c r="B1162"/>
  <c r="Q606"/>
  <c r="L607"/>
  <c r="A1163"/>
  <c r="I1163" s="1"/>
  <c r="D608"/>
  <c r="E608" s="1"/>
  <c r="C609" s="1"/>
  <c r="H607"/>
  <c r="J1162" l="1"/>
  <c r="K1163"/>
  <c r="G1163"/>
  <c r="B1163"/>
  <c r="O607"/>
  <c r="P607"/>
  <c r="M607"/>
  <c r="N607"/>
  <c r="A1164"/>
  <c r="I1164" s="1"/>
  <c r="F608"/>
  <c r="J1163" l="1"/>
  <c r="K1164"/>
  <c r="G1164"/>
  <c r="B1164"/>
  <c r="Q607"/>
  <c r="H608"/>
  <c r="A1165"/>
  <c r="I1165" s="1"/>
  <c r="D609"/>
  <c r="E609" s="1"/>
  <c r="C610" s="1"/>
  <c r="J1164" l="1"/>
  <c r="K1165"/>
  <c r="G1165"/>
  <c r="B1165"/>
  <c r="L608"/>
  <c r="A1166"/>
  <c r="I1166" s="1"/>
  <c r="F609"/>
  <c r="H609" s="1"/>
  <c r="J1165" l="1"/>
  <c r="K1166"/>
  <c r="G1166"/>
  <c r="B1166"/>
  <c r="O608"/>
  <c r="P608"/>
  <c r="M608"/>
  <c r="N608"/>
  <c r="L609"/>
  <c r="A1167"/>
  <c r="I1167" s="1"/>
  <c r="D610"/>
  <c r="E610" s="1"/>
  <c r="C611" s="1"/>
  <c r="J1166" l="1"/>
  <c r="K1167"/>
  <c r="G1167"/>
  <c r="B1167"/>
  <c r="O609"/>
  <c r="P609"/>
  <c r="Q608"/>
  <c r="M609"/>
  <c r="N609"/>
  <c r="A1168"/>
  <c r="I1168" s="1"/>
  <c r="F610"/>
  <c r="J1167" l="1"/>
  <c r="K1168"/>
  <c r="G1168"/>
  <c r="B1168"/>
  <c r="Q609"/>
  <c r="H610"/>
  <c r="A1169"/>
  <c r="I1169" s="1"/>
  <c r="D611"/>
  <c r="E611" s="1"/>
  <c r="C612" s="1"/>
  <c r="J1168" l="1"/>
  <c r="K1169"/>
  <c r="G1169"/>
  <c r="B1169"/>
  <c r="L610"/>
  <c r="A1170"/>
  <c r="I1170" s="1"/>
  <c r="F611"/>
  <c r="H611" s="1"/>
  <c r="J1169" l="1"/>
  <c r="K1170"/>
  <c r="G1170"/>
  <c r="B1170"/>
  <c r="O610"/>
  <c r="P610"/>
  <c r="M610"/>
  <c r="N610"/>
  <c r="A1171"/>
  <c r="I1171" s="1"/>
  <c r="D612"/>
  <c r="E612" s="1"/>
  <c r="C613" s="1"/>
  <c r="J1170" l="1"/>
  <c r="K1171"/>
  <c r="G1171"/>
  <c r="B1171"/>
  <c r="Q610"/>
  <c r="L611"/>
  <c r="A1172"/>
  <c r="I1172" s="1"/>
  <c r="F612"/>
  <c r="H612" s="1"/>
  <c r="J1171" l="1"/>
  <c r="K1172"/>
  <c r="G1172"/>
  <c r="B1172"/>
  <c r="P611"/>
  <c r="O611"/>
  <c r="M611"/>
  <c r="N611"/>
  <c r="L612"/>
  <c r="A1173"/>
  <c r="I1173" s="1"/>
  <c r="D613"/>
  <c r="E613" s="1"/>
  <c r="C614" s="1"/>
  <c r="J1172" l="1"/>
  <c r="K1173"/>
  <c r="G1173"/>
  <c r="B1173"/>
  <c r="O612"/>
  <c r="P612"/>
  <c r="Q611"/>
  <c r="M612"/>
  <c r="N612"/>
  <c r="A1174"/>
  <c r="I1174" s="1"/>
  <c r="F613"/>
  <c r="J1173" l="1"/>
  <c r="K1174"/>
  <c r="G1174"/>
  <c r="B1174"/>
  <c r="Q612"/>
  <c r="H613"/>
  <c r="A1175"/>
  <c r="I1175" s="1"/>
  <c r="D614"/>
  <c r="E614" s="1"/>
  <c r="C615" s="1"/>
  <c r="J1174" l="1"/>
  <c r="K1175"/>
  <c r="G1175"/>
  <c r="B1175"/>
  <c r="L613"/>
  <c r="A1176"/>
  <c r="I1176" s="1"/>
  <c r="F614"/>
  <c r="H614" s="1"/>
  <c r="J1175" l="1"/>
  <c r="K1176"/>
  <c r="G1176"/>
  <c r="B1176"/>
  <c r="P613"/>
  <c r="O613"/>
  <c r="M613"/>
  <c r="N613"/>
  <c r="L614"/>
  <c r="A1177"/>
  <c r="I1177" s="1"/>
  <c r="D615"/>
  <c r="E615" s="1"/>
  <c r="C616" s="1"/>
  <c r="J1176" l="1"/>
  <c r="K1177"/>
  <c r="G1177"/>
  <c r="B1177"/>
  <c r="Q613"/>
  <c r="O614"/>
  <c r="P614"/>
  <c r="M614"/>
  <c r="N614"/>
  <c r="A1178"/>
  <c r="I1178" s="1"/>
  <c r="F615"/>
  <c r="J1177" l="1"/>
  <c r="K1178"/>
  <c r="G1178"/>
  <c r="B1178"/>
  <c r="Q614"/>
  <c r="H615"/>
  <c r="A1179"/>
  <c r="I1179" s="1"/>
  <c r="D616"/>
  <c r="E616" s="1"/>
  <c r="C617" s="1"/>
  <c r="J1178" l="1"/>
  <c r="K1179"/>
  <c r="G1179"/>
  <c r="B1179"/>
  <c r="L615"/>
  <c r="A1180"/>
  <c r="I1180" s="1"/>
  <c r="F616"/>
  <c r="H616" s="1"/>
  <c r="J1179" l="1"/>
  <c r="K1180"/>
  <c r="G1180"/>
  <c r="B1180"/>
  <c r="P615"/>
  <c r="O615"/>
  <c r="M615"/>
  <c r="N615"/>
  <c r="L616"/>
  <c r="A1181"/>
  <c r="I1181" s="1"/>
  <c r="D617"/>
  <c r="E617" s="1"/>
  <c r="C618" s="1"/>
  <c r="J1180" l="1"/>
  <c r="K1181"/>
  <c r="G1181"/>
  <c r="B1181"/>
  <c r="Q615"/>
  <c r="P616"/>
  <c r="O616"/>
  <c r="M616"/>
  <c r="N616"/>
  <c r="A1182"/>
  <c r="I1182" s="1"/>
  <c r="F617"/>
  <c r="J1181" l="1"/>
  <c r="K1182"/>
  <c r="G1182"/>
  <c r="B1182"/>
  <c r="Q616"/>
  <c r="H617"/>
  <c r="A1183"/>
  <c r="I1183" s="1"/>
  <c r="D618"/>
  <c r="E618" s="1"/>
  <c r="C619" s="1"/>
  <c r="J1182" l="1"/>
  <c r="K1183"/>
  <c r="G1183"/>
  <c r="B1183"/>
  <c r="L617"/>
  <c r="A1184"/>
  <c r="I1184" s="1"/>
  <c r="F618"/>
  <c r="J1183" l="1"/>
  <c r="K1184"/>
  <c r="G1184"/>
  <c r="B1184"/>
  <c r="P617"/>
  <c r="O617"/>
  <c r="N617"/>
  <c r="M617"/>
  <c r="L618"/>
  <c r="A1185"/>
  <c r="I1185" s="1"/>
  <c r="H618"/>
  <c r="D619"/>
  <c r="E619" s="1"/>
  <c r="C620" s="1"/>
  <c r="J1184" l="1"/>
  <c r="K1185"/>
  <c r="G1185"/>
  <c r="B1185"/>
  <c r="P618"/>
  <c r="O618"/>
  <c r="Q617"/>
  <c r="N618"/>
  <c r="M618"/>
  <c r="A1186"/>
  <c r="I1186" s="1"/>
  <c r="F619"/>
  <c r="J1185" l="1"/>
  <c r="K1186"/>
  <c r="G1186"/>
  <c r="B1186"/>
  <c r="Q618"/>
  <c r="H619"/>
  <c r="A1187"/>
  <c r="I1187" s="1"/>
  <c r="D620"/>
  <c r="E620" s="1"/>
  <c r="C621" s="1"/>
  <c r="J1186" l="1"/>
  <c r="K1187"/>
  <c r="G1187"/>
  <c r="B1187"/>
  <c r="L619"/>
  <c r="A1188"/>
  <c r="I1188" s="1"/>
  <c r="F620"/>
  <c r="J1187" l="1"/>
  <c r="K1188"/>
  <c r="G1188"/>
  <c r="B1188"/>
  <c r="O619"/>
  <c r="P619"/>
  <c r="N619"/>
  <c r="M619"/>
  <c r="L620"/>
  <c r="A1189"/>
  <c r="I1189" s="1"/>
  <c r="H620"/>
  <c r="D621"/>
  <c r="E621" s="1"/>
  <c r="C622" s="1"/>
  <c r="J1188" l="1"/>
  <c r="K1189"/>
  <c r="G1189"/>
  <c r="B1189"/>
  <c r="P620"/>
  <c r="O620"/>
  <c r="Q619"/>
  <c r="N620"/>
  <c r="M620"/>
  <c r="A1190"/>
  <c r="I1190" s="1"/>
  <c r="F621"/>
  <c r="J1189" l="1"/>
  <c r="K1190"/>
  <c r="G1190"/>
  <c r="B1190"/>
  <c r="Q620"/>
  <c r="H621"/>
  <c r="A1191"/>
  <c r="I1191" s="1"/>
  <c r="D622"/>
  <c r="E622" s="1"/>
  <c r="C623" s="1"/>
  <c r="J1190" l="1"/>
  <c r="K1191"/>
  <c r="G1191"/>
  <c r="B1191"/>
  <c r="L621"/>
  <c r="A1192"/>
  <c r="I1192" s="1"/>
  <c r="F622"/>
  <c r="J1191" l="1"/>
  <c r="K1192"/>
  <c r="G1192"/>
  <c r="B1192"/>
  <c r="O621"/>
  <c r="P621"/>
  <c r="N621"/>
  <c r="M621"/>
  <c r="L622"/>
  <c r="A1193"/>
  <c r="I1193" s="1"/>
  <c r="H622"/>
  <c r="D623"/>
  <c r="E623" s="1"/>
  <c r="C624" s="1"/>
  <c r="J1192" l="1"/>
  <c r="K1193"/>
  <c r="G1193"/>
  <c r="B1193"/>
  <c r="O622"/>
  <c r="P622"/>
  <c r="Q621"/>
  <c r="M622"/>
  <c r="N622"/>
  <c r="A1194"/>
  <c r="I1194" s="1"/>
  <c r="F623"/>
  <c r="J1193" l="1"/>
  <c r="K1194"/>
  <c r="G1194"/>
  <c r="B1194"/>
  <c r="Q622"/>
  <c r="H623"/>
  <c r="A1195"/>
  <c r="I1195" s="1"/>
  <c r="D624"/>
  <c r="E624" s="1"/>
  <c r="C625" s="1"/>
  <c r="J1194" l="1"/>
  <c r="K1195"/>
  <c r="G1195"/>
  <c r="B1195"/>
  <c r="L623"/>
  <c r="A1196"/>
  <c r="I1196" s="1"/>
  <c r="F624"/>
  <c r="H624" s="1"/>
  <c r="J1195" l="1"/>
  <c r="K1196"/>
  <c r="G1196"/>
  <c r="B1196"/>
  <c r="P623"/>
  <c r="O623"/>
  <c r="M623"/>
  <c r="N623"/>
  <c r="L624"/>
  <c r="A1197"/>
  <c r="I1197" s="1"/>
  <c r="D625"/>
  <c r="E625" s="1"/>
  <c r="C626" s="1"/>
  <c r="J1196" l="1"/>
  <c r="K1197"/>
  <c r="G1197"/>
  <c r="B1197"/>
  <c r="O624"/>
  <c r="P624"/>
  <c r="Q623"/>
  <c r="M624"/>
  <c r="N624"/>
  <c r="A1198"/>
  <c r="I1198" s="1"/>
  <c r="F625"/>
  <c r="J1197" l="1"/>
  <c r="K1198"/>
  <c r="G1198"/>
  <c r="B1198"/>
  <c r="Q624"/>
  <c r="H625"/>
  <c r="A1199"/>
  <c r="I1199" s="1"/>
  <c r="D626"/>
  <c r="E626" s="1"/>
  <c r="C627" s="1"/>
  <c r="J1198" l="1"/>
  <c r="K1199"/>
  <c r="G1199"/>
  <c r="B1199"/>
  <c r="L625"/>
  <c r="A1200"/>
  <c r="I1200" s="1"/>
  <c r="F626"/>
  <c r="H626" s="1"/>
  <c r="J1199" l="1"/>
  <c r="K1200"/>
  <c r="G1200"/>
  <c r="B1200"/>
  <c r="P625"/>
  <c r="O625"/>
  <c r="M625"/>
  <c r="N625"/>
  <c r="L626"/>
  <c r="A1201"/>
  <c r="I1201" s="1"/>
  <c r="D627"/>
  <c r="E627" s="1"/>
  <c r="C628" s="1"/>
  <c r="J1200" l="1"/>
  <c r="K1201"/>
  <c r="G1201"/>
  <c r="B1201"/>
  <c r="Q625"/>
  <c r="O626"/>
  <c r="P626"/>
  <c r="M626"/>
  <c r="N626"/>
  <c r="A1202"/>
  <c r="I1202" s="1"/>
  <c r="F627"/>
  <c r="J1201" l="1"/>
  <c r="K1202"/>
  <c r="G1202"/>
  <c r="B1202"/>
  <c r="Q626"/>
  <c r="H627"/>
  <c r="A1203"/>
  <c r="I1203" s="1"/>
  <c r="D628"/>
  <c r="E628" s="1"/>
  <c r="C629" s="1"/>
  <c r="J1202" l="1"/>
  <c r="K1203"/>
  <c r="G1203"/>
  <c r="B1203"/>
  <c r="L627"/>
  <c r="A1204"/>
  <c r="I1204" s="1"/>
  <c r="F628"/>
  <c r="H628" s="1"/>
  <c r="J1203" l="1"/>
  <c r="K1204"/>
  <c r="G1204"/>
  <c r="B1204"/>
  <c r="O627"/>
  <c r="P627"/>
  <c r="M627"/>
  <c r="N627"/>
  <c r="L628"/>
  <c r="A1205"/>
  <c r="I1205" s="1"/>
  <c r="D629"/>
  <c r="E629" s="1"/>
  <c r="C630" s="1"/>
  <c r="J1204" l="1"/>
  <c r="K1205"/>
  <c r="G1205"/>
  <c r="B1205"/>
  <c r="O628"/>
  <c r="P628"/>
  <c r="Q627"/>
  <c r="M628"/>
  <c r="N628"/>
  <c r="A1206"/>
  <c r="I1206" s="1"/>
  <c r="F629"/>
  <c r="J1205" l="1"/>
  <c r="K1206"/>
  <c r="G1206"/>
  <c r="B1206"/>
  <c r="Q628"/>
  <c r="L629"/>
  <c r="A1207"/>
  <c r="I1207" s="1"/>
  <c r="H629"/>
  <c r="D630"/>
  <c r="E630" s="1"/>
  <c r="C631" s="1"/>
  <c r="J1206" l="1"/>
  <c r="K1207"/>
  <c r="G1207"/>
  <c r="B1207"/>
  <c r="O629"/>
  <c r="P629"/>
  <c r="N629"/>
  <c r="M629"/>
  <c r="A1208"/>
  <c r="I1208" s="1"/>
  <c r="F630"/>
  <c r="J1207" l="1"/>
  <c r="K1208"/>
  <c r="G1208"/>
  <c r="B1208"/>
  <c r="Q629"/>
  <c r="H630"/>
  <c r="A1209"/>
  <c r="I1209" s="1"/>
  <c r="D631"/>
  <c r="E631" s="1"/>
  <c r="C632" s="1"/>
  <c r="J1208" l="1"/>
  <c r="K1209"/>
  <c r="G1209"/>
  <c r="B1209"/>
  <c r="L630"/>
  <c r="A1210"/>
  <c r="I1210" s="1"/>
  <c r="F631"/>
  <c r="H631" s="1"/>
  <c r="J1209" l="1"/>
  <c r="K1210"/>
  <c r="G1210"/>
  <c r="B1210"/>
  <c r="P630"/>
  <c r="O630"/>
  <c r="M630"/>
  <c r="N630"/>
  <c r="L631"/>
  <c r="A1211"/>
  <c r="I1211" s="1"/>
  <c r="D632"/>
  <c r="E632" s="1"/>
  <c r="C633" s="1"/>
  <c r="J1210" l="1"/>
  <c r="K1211"/>
  <c r="G1211"/>
  <c r="B1211"/>
  <c r="P631"/>
  <c r="O631"/>
  <c r="Q630"/>
  <c r="M631"/>
  <c r="N631"/>
  <c r="A1212"/>
  <c r="I1212" s="1"/>
  <c r="F632"/>
  <c r="J1211" l="1"/>
  <c r="K1212"/>
  <c r="G1212"/>
  <c r="B1212"/>
  <c r="Q631"/>
  <c r="L632"/>
  <c r="A1213"/>
  <c r="I1213" s="1"/>
  <c r="H632"/>
  <c r="D633"/>
  <c r="E633" s="1"/>
  <c r="C634" s="1"/>
  <c r="J1212" l="1"/>
  <c r="K1213"/>
  <c r="G1213"/>
  <c r="B1213"/>
  <c r="P632"/>
  <c r="O632"/>
  <c r="N632"/>
  <c r="M632"/>
  <c r="A1214"/>
  <c r="I1214" s="1"/>
  <c r="F633"/>
  <c r="J1213" l="1"/>
  <c r="K1214"/>
  <c r="G1214"/>
  <c r="B1214"/>
  <c r="Q632"/>
  <c r="H633"/>
  <c r="A1215"/>
  <c r="I1215" s="1"/>
  <c r="D634"/>
  <c r="E634" s="1"/>
  <c r="C635" s="1"/>
  <c r="J1214" l="1"/>
  <c r="K1215"/>
  <c r="G1215"/>
  <c r="B1215"/>
  <c r="L633"/>
  <c r="A1216"/>
  <c r="I1216" s="1"/>
  <c r="F634"/>
  <c r="H634" s="1"/>
  <c r="J1215" l="1"/>
  <c r="K1216"/>
  <c r="G1216"/>
  <c r="B1216"/>
  <c r="P633"/>
  <c r="O633"/>
  <c r="M633"/>
  <c r="N633"/>
  <c r="A1217"/>
  <c r="I1217" s="1"/>
  <c r="D635"/>
  <c r="E635" s="1"/>
  <c r="C636" s="1"/>
  <c r="J1216" l="1"/>
  <c r="K1217"/>
  <c r="G1217"/>
  <c r="B1217"/>
  <c r="Q633"/>
  <c r="L634"/>
  <c r="A1218"/>
  <c r="I1218" s="1"/>
  <c r="F635"/>
  <c r="H635" s="1"/>
  <c r="J1217" l="1"/>
  <c r="K1218"/>
  <c r="G1218"/>
  <c r="B1218"/>
  <c r="P634"/>
  <c r="O634"/>
  <c r="M634"/>
  <c r="N634"/>
  <c r="L635"/>
  <c r="A1219"/>
  <c r="I1219" s="1"/>
  <c r="D636"/>
  <c r="E636" s="1"/>
  <c r="C637" s="1"/>
  <c r="J1218" l="1"/>
  <c r="K1219"/>
  <c r="G1219"/>
  <c r="B1219"/>
  <c r="Q634"/>
  <c r="O635"/>
  <c r="P635"/>
  <c r="M635"/>
  <c r="N635"/>
  <c r="A1220"/>
  <c r="I1220" s="1"/>
  <c r="F636"/>
  <c r="J1219" l="1"/>
  <c r="K1220"/>
  <c r="G1220"/>
  <c r="B1220"/>
  <c r="Q635"/>
  <c r="H636"/>
  <c r="A1221"/>
  <c r="I1221" s="1"/>
  <c r="D637"/>
  <c r="E637" s="1"/>
  <c r="C638" s="1"/>
  <c r="J1220" l="1"/>
  <c r="K1221"/>
  <c r="G1221"/>
  <c r="B1221"/>
  <c r="L636"/>
  <c r="A1222"/>
  <c r="I1222" s="1"/>
  <c r="F637"/>
  <c r="H637" s="1"/>
  <c r="J1221" l="1"/>
  <c r="K1222"/>
  <c r="G1222"/>
  <c r="B1222"/>
  <c r="P636"/>
  <c r="O636"/>
  <c r="M636"/>
  <c r="N636"/>
  <c r="A1223"/>
  <c r="I1223" s="1"/>
  <c r="D638"/>
  <c r="E638" s="1"/>
  <c r="C639" s="1"/>
  <c r="J1222" l="1"/>
  <c r="K1223"/>
  <c r="G1223"/>
  <c r="B1223"/>
  <c r="Q636"/>
  <c r="L637"/>
  <c r="A1224"/>
  <c r="I1224" s="1"/>
  <c r="F638"/>
  <c r="H638" s="1"/>
  <c r="J1223" l="1"/>
  <c r="K1224"/>
  <c r="G1224"/>
  <c r="B1224"/>
  <c r="P637"/>
  <c r="O637"/>
  <c r="M637"/>
  <c r="N637"/>
  <c r="L638"/>
  <c r="A1225"/>
  <c r="I1225" s="1"/>
  <c r="D639"/>
  <c r="E639" s="1"/>
  <c r="C640" s="1"/>
  <c r="J1224" l="1"/>
  <c r="K1225"/>
  <c r="G1225"/>
  <c r="B1225"/>
  <c r="Q637"/>
  <c r="P638"/>
  <c r="O638"/>
  <c r="M638"/>
  <c r="N638"/>
  <c r="A1226"/>
  <c r="I1226" s="1"/>
  <c r="F639"/>
  <c r="J1225" l="1"/>
  <c r="K1226"/>
  <c r="G1226"/>
  <c r="B1226"/>
  <c r="Q638"/>
  <c r="L639"/>
  <c r="A1227"/>
  <c r="I1227" s="1"/>
  <c r="D640"/>
  <c r="E640" s="1"/>
  <c r="C641" s="1"/>
  <c r="H639"/>
  <c r="J1226" l="1"/>
  <c r="K1227"/>
  <c r="G1227"/>
  <c r="B1227"/>
  <c r="O639"/>
  <c r="P639"/>
  <c r="N639"/>
  <c r="M639"/>
  <c r="A1228"/>
  <c r="I1228" s="1"/>
  <c r="F640"/>
  <c r="J1227" l="1"/>
  <c r="K1228"/>
  <c r="G1228"/>
  <c r="B1228"/>
  <c r="Q639"/>
  <c r="H640"/>
  <c r="A1229"/>
  <c r="I1229" s="1"/>
  <c r="D641"/>
  <c r="E641" s="1"/>
  <c r="C642" s="1"/>
  <c r="J1228" l="1"/>
  <c r="K1229"/>
  <c r="G1229"/>
  <c r="B1229"/>
  <c r="L640"/>
  <c r="A1230"/>
  <c r="I1230" s="1"/>
  <c r="F641"/>
  <c r="J1229" l="1"/>
  <c r="K1230"/>
  <c r="G1230"/>
  <c r="B1230"/>
  <c r="O640"/>
  <c r="P640"/>
  <c r="N640"/>
  <c r="M640"/>
  <c r="L641"/>
  <c r="A1231"/>
  <c r="I1231" s="1"/>
  <c r="H641"/>
  <c r="D642"/>
  <c r="E642" s="1"/>
  <c r="C643" s="1"/>
  <c r="J1230" l="1"/>
  <c r="K1231"/>
  <c r="G1231"/>
  <c r="B1231"/>
  <c r="P641"/>
  <c r="O641"/>
  <c r="Q640"/>
  <c r="M641"/>
  <c r="N641"/>
  <c r="A1232"/>
  <c r="I1232" s="1"/>
  <c r="F642"/>
  <c r="J1231" l="1"/>
  <c r="K1232"/>
  <c r="G1232"/>
  <c r="B1232"/>
  <c r="Q641"/>
  <c r="H642"/>
  <c r="A1233"/>
  <c r="I1233" s="1"/>
  <c r="D643"/>
  <c r="E643" s="1"/>
  <c r="C644" s="1"/>
  <c r="J1232" l="1"/>
  <c r="K1233"/>
  <c r="G1233"/>
  <c r="B1233"/>
  <c r="L642"/>
  <c r="A1234"/>
  <c r="I1234" s="1"/>
  <c r="F643"/>
  <c r="H643" s="1"/>
  <c r="J1233" l="1"/>
  <c r="K1234"/>
  <c r="G1234"/>
  <c r="B1234"/>
  <c r="P642"/>
  <c r="O642"/>
  <c r="M642"/>
  <c r="N642"/>
  <c r="L643"/>
  <c r="A1235"/>
  <c r="I1235" s="1"/>
  <c r="D644"/>
  <c r="E644" s="1"/>
  <c r="C645" s="1"/>
  <c r="J1234" l="1"/>
  <c r="K1235"/>
  <c r="G1235"/>
  <c r="B1235"/>
  <c r="Q642"/>
  <c r="O643"/>
  <c r="P643"/>
  <c r="M643"/>
  <c r="N643"/>
  <c r="A1236"/>
  <c r="I1236" s="1"/>
  <c r="F644"/>
  <c r="J1235" l="1"/>
  <c r="K1236"/>
  <c r="G1236"/>
  <c r="B1236"/>
  <c r="Q643"/>
  <c r="H644"/>
  <c r="A1237"/>
  <c r="I1237" s="1"/>
  <c r="D645"/>
  <c r="E645" s="1"/>
  <c r="C646" s="1"/>
  <c r="J1236" l="1"/>
  <c r="K1237"/>
  <c r="G1237"/>
  <c r="B1237"/>
  <c r="L644"/>
  <c r="A1238"/>
  <c r="I1238" s="1"/>
  <c r="F645"/>
  <c r="H645" s="1"/>
  <c r="J1237" l="1"/>
  <c r="K1238"/>
  <c r="G1238"/>
  <c r="B1238"/>
  <c r="P644"/>
  <c r="O644"/>
  <c r="M644"/>
  <c r="N644"/>
  <c r="L645"/>
  <c r="A1239"/>
  <c r="I1239" s="1"/>
  <c r="D646"/>
  <c r="E646" s="1"/>
  <c r="C647" s="1"/>
  <c r="J1238" l="1"/>
  <c r="K1239"/>
  <c r="G1239"/>
  <c r="B1239"/>
  <c r="Q644"/>
  <c r="P645"/>
  <c r="O645"/>
  <c r="M645"/>
  <c r="N645"/>
  <c r="A1240"/>
  <c r="I1240" s="1"/>
  <c r="F646"/>
  <c r="J1239" l="1"/>
  <c r="K1240"/>
  <c r="G1240"/>
  <c r="B1240"/>
  <c r="Q645"/>
  <c r="H646"/>
  <c r="A1241"/>
  <c r="I1241" s="1"/>
  <c r="D647"/>
  <c r="E647" s="1"/>
  <c r="C648" s="1"/>
  <c r="J1240" l="1"/>
  <c r="K1241"/>
  <c r="G1241"/>
  <c r="B1241"/>
  <c r="L646"/>
  <c r="A1242"/>
  <c r="I1242" s="1"/>
  <c r="F647"/>
  <c r="H647" s="1"/>
  <c r="J1241" l="1"/>
  <c r="K1242"/>
  <c r="G1242"/>
  <c r="B1242"/>
  <c r="O646"/>
  <c r="P646"/>
  <c r="M646"/>
  <c r="N646"/>
  <c r="L647"/>
  <c r="A1243"/>
  <c r="I1243" s="1"/>
  <c r="D648"/>
  <c r="E648" s="1"/>
  <c r="C649" s="1"/>
  <c r="J1242" l="1"/>
  <c r="K1243"/>
  <c r="G1243"/>
  <c r="B1243"/>
  <c r="P647"/>
  <c r="O647"/>
  <c r="Q646"/>
  <c r="M647"/>
  <c r="N647"/>
  <c r="A1244"/>
  <c r="I1244" s="1"/>
  <c r="F648"/>
  <c r="J1243" l="1"/>
  <c r="K1244"/>
  <c r="G1244"/>
  <c r="B1244"/>
  <c r="Q647"/>
  <c r="H648"/>
  <c r="A1245"/>
  <c r="I1245" s="1"/>
  <c r="D649"/>
  <c r="E649" s="1"/>
  <c r="C650" s="1"/>
  <c r="J1244" l="1"/>
  <c r="K1245"/>
  <c r="G1245"/>
  <c r="B1245"/>
  <c r="L648"/>
  <c r="A1246"/>
  <c r="I1246" s="1"/>
  <c r="F649"/>
  <c r="H649" s="1"/>
  <c r="J1245" l="1"/>
  <c r="K1246"/>
  <c r="G1246"/>
  <c r="B1246"/>
  <c r="P648"/>
  <c r="O648"/>
  <c r="M648"/>
  <c r="N648"/>
  <c r="L649"/>
  <c r="A1247"/>
  <c r="I1247" s="1"/>
  <c r="D650"/>
  <c r="E650" s="1"/>
  <c r="C651" s="1"/>
  <c r="J1246" l="1"/>
  <c r="K1247"/>
  <c r="G1247"/>
  <c r="B1247"/>
  <c r="P649"/>
  <c r="O649"/>
  <c r="Q648"/>
  <c r="M649"/>
  <c r="N649"/>
  <c r="A1248"/>
  <c r="I1248" s="1"/>
  <c r="F650"/>
  <c r="J1247" l="1"/>
  <c r="K1248"/>
  <c r="G1248"/>
  <c r="B1248"/>
  <c r="Q649"/>
  <c r="H650"/>
  <c r="A1249"/>
  <c r="I1249" s="1"/>
  <c r="D651"/>
  <c r="E651" s="1"/>
  <c r="C652" s="1"/>
  <c r="J1248" l="1"/>
  <c r="K1249"/>
  <c r="G1249"/>
  <c r="B1249"/>
  <c r="L650"/>
  <c r="A1250"/>
  <c r="I1250" s="1"/>
  <c r="F651"/>
  <c r="J1249" l="1"/>
  <c r="K1250"/>
  <c r="G1250"/>
  <c r="B1250"/>
  <c r="P650"/>
  <c r="O650"/>
  <c r="M650"/>
  <c r="N650"/>
  <c r="L651"/>
  <c r="A1251"/>
  <c r="I1251" s="1"/>
  <c r="H651"/>
  <c r="D652"/>
  <c r="E652" s="1"/>
  <c r="C653" s="1"/>
  <c r="J1250" l="1"/>
  <c r="K1251"/>
  <c r="G1251"/>
  <c r="B1251"/>
  <c r="Q650"/>
  <c r="O651"/>
  <c r="P651"/>
  <c r="N651"/>
  <c r="M651"/>
  <c r="A1252"/>
  <c r="I1252" s="1"/>
  <c r="F652"/>
  <c r="J1251" l="1"/>
  <c r="K1252"/>
  <c r="G1252"/>
  <c r="B1252"/>
  <c r="Q651"/>
  <c r="H652"/>
  <c r="A1253"/>
  <c r="I1253" s="1"/>
  <c r="D653"/>
  <c r="E653" s="1"/>
  <c r="C654" s="1"/>
  <c r="J1252" l="1"/>
  <c r="K1253"/>
  <c r="G1253"/>
  <c r="B1253"/>
  <c r="L652"/>
  <c r="A1254"/>
  <c r="I1254" s="1"/>
  <c r="F653"/>
  <c r="H653" s="1"/>
  <c r="J1253" l="1"/>
  <c r="K1254"/>
  <c r="G1254"/>
  <c r="B1254"/>
  <c r="P652"/>
  <c r="O652"/>
  <c r="M652"/>
  <c r="N652"/>
  <c r="A1255"/>
  <c r="I1255" s="1"/>
  <c r="D654"/>
  <c r="E654" s="1"/>
  <c r="C655" s="1"/>
  <c r="J1254" l="1"/>
  <c r="K1255"/>
  <c r="G1255"/>
  <c r="B1255"/>
  <c r="Q652"/>
  <c r="L653"/>
  <c r="A1256"/>
  <c r="I1256" s="1"/>
  <c r="F654"/>
  <c r="H654" s="1"/>
  <c r="J1255" l="1"/>
  <c r="K1256"/>
  <c r="G1256"/>
  <c r="B1256"/>
  <c r="P653"/>
  <c r="O653"/>
  <c r="M653"/>
  <c r="N653"/>
  <c r="L654"/>
  <c r="A1257"/>
  <c r="I1257" s="1"/>
  <c r="D655"/>
  <c r="E655" s="1"/>
  <c r="C656" s="1"/>
  <c r="J1256" l="1"/>
  <c r="K1257"/>
  <c r="G1257"/>
  <c r="B1257"/>
  <c r="O654"/>
  <c r="P654"/>
  <c r="Q653"/>
  <c r="M654"/>
  <c r="N654"/>
  <c r="A1258"/>
  <c r="I1258" s="1"/>
  <c r="F655"/>
  <c r="J1257" l="1"/>
  <c r="K1258"/>
  <c r="G1258"/>
  <c r="B1258"/>
  <c r="Q654"/>
  <c r="L655"/>
  <c r="A1259"/>
  <c r="I1259" s="1"/>
  <c r="D656"/>
  <c r="E656" s="1"/>
  <c r="C657" s="1"/>
  <c r="H655"/>
  <c r="J1258" l="1"/>
  <c r="K1259"/>
  <c r="G1259"/>
  <c r="B1259"/>
  <c r="P655"/>
  <c r="O655"/>
  <c r="N655"/>
  <c r="M655"/>
  <c r="A1260"/>
  <c r="I1260" s="1"/>
  <c r="F656"/>
  <c r="J1259" l="1"/>
  <c r="K1260"/>
  <c r="G1260"/>
  <c r="B1260"/>
  <c r="Q655"/>
  <c r="H656"/>
  <c r="A1261"/>
  <c r="I1261" s="1"/>
  <c r="D657"/>
  <c r="E657" s="1"/>
  <c r="C658" s="1"/>
  <c r="J1260" l="1"/>
  <c r="K1261"/>
  <c r="G1261"/>
  <c r="B1261"/>
  <c r="L656"/>
  <c r="A1262"/>
  <c r="I1262" s="1"/>
  <c r="F657"/>
  <c r="H657" s="1"/>
  <c r="J1261" l="1"/>
  <c r="K1262"/>
  <c r="G1262"/>
  <c r="B1262"/>
  <c r="O656"/>
  <c r="P656"/>
  <c r="M656"/>
  <c r="N656"/>
  <c r="A1263"/>
  <c r="I1263" s="1"/>
  <c r="D658"/>
  <c r="E658" s="1"/>
  <c r="C659" s="1"/>
  <c r="J1262" l="1"/>
  <c r="K1263"/>
  <c r="G1263"/>
  <c r="B1263"/>
  <c r="Q656"/>
  <c r="L657"/>
  <c r="A1264"/>
  <c r="I1264" s="1"/>
  <c r="F658"/>
  <c r="J1263" l="1"/>
  <c r="K1264"/>
  <c r="G1264"/>
  <c r="B1264"/>
  <c r="P657"/>
  <c r="O657"/>
  <c r="M657"/>
  <c r="N657"/>
  <c r="L658"/>
  <c r="A1265"/>
  <c r="I1265" s="1"/>
  <c r="H658"/>
  <c r="D659"/>
  <c r="E659" s="1"/>
  <c r="C660" s="1"/>
  <c r="J1264" l="1"/>
  <c r="K1265"/>
  <c r="G1265"/>
  <c r="B1265"/>
  <c r="Q657"/>
  <c r="P658"/>
  <c r="O658"/>
  <c r="N658"/>
  <c r="M658"/>
  <c r="A1266"/>
  <c r="I1266" s="1"/>
  <c r="F659"/>
  <c r="J1265" l="1"/>
  <c r="K1266"/>
  <c r="G1266"/>
  <c r="B1266"/>
  <c r="Q658"/>
  <c r="H659"/>
  <c r="A1267"/>
  <c r="I1267" s="1"/>
  <c r="D660"/>
  <c r="E660" s="1"/>
  <c r="C661" s="1"/>
  <c r="J1266" l="1"/>
  <c r="K1267"/>
  <c r="G1267"/>
  <c r="B1267"/>
  <c r="L659"/>
  <c r="A1268"/>
  <c r="I1268" s="1"/>
  <c r="F660"/>
  <c r="H660" s="1"/>
  <c r="J1267" l="1"/>
  <c r="K1268"/>
  <c r="G1268"/>
  <c r="B1268"/>
  <c r="P659"/>
  <c r="O659"/>
  <c r="M659"/>
  <c r="N659"/>
  <c r="L660"/>
  <c r="A1269"/>
  <c r="I1269" s="1"/>
  <c r="D661"/>
  <c r="E661" s="1"/>
  <c r="C662" s="1"/>
  <c r="J1268" l="1"/>
  <c r="K1269"/>
  <c r="G1269"/>
  <c r="B1269"/>
  <c r="Q659"/>
  <c r="P660"/>
  <c r="O660"/>
  <c r="M660"/>
  <c r="N660"/>
  <c r="A1270"/>
  <c r="I1270" s="1"/>
  <c r="F661"/>
  <c r="J1269" l="1"/>
  <c r="K1270"/>
  <c r="G1270"/>
  <c r="B1270"/>
  <c r="Q660"/>
  <c r="H661"/>
  <c r="A1271"/>
  <c r="I1271" s="1"/>
  <c r="D662"/>
  <c r="E662" s="1"/>
  <c r="C663" s="1"/>
  <c r="J1270" l="1"/>
  <c r="K1271"/>
  <c r="G1271"/>
  <c r="B1271"/>
  <c r="L661"/>
  <c r="A1272"/>
  <c r="I1272" s="1"/>
  <c r="F662"/>
  <c r="H662" s="1"/>
  <c r="J1271" l="1"/>
  <c r="K1272"/>
  <c r="G1272"/>
  <c r="B1272"/>
  <c r="O661"/>
  <c r="P661"/>
  <c r="M661"/>
  <c r="N661"/>
  <c r="L662"/>
  <c r="A1273"/>
  <c r="I1273" s="1"/>
  <c r="D663"/>
  <c r="E663" s="1"/>
  <c r="C664" s="1"/>
  <c r="J1272" l="1"/>
  <c r="K1273"/>
  <c r="G1273"/>
  <c r="B1273"/>
  <c r="P662"/>
  <c r="O662"/>
  <c r="Q661"/>
  <c r="M662"/>
  <c r="N662"/>
  <c r="A1274"/>
  <c r="I1274" s="1"/>
  <c r="F663"/>
  <c r="J1273" l="1"/>
  <c r="K1274"/>
  <c r="G1274"/>
  <c r="B1274"/>
  <c r="Q662"/>
  <c r="H663"/>
  <c r="A1275"/>
  <c r="I1275" s="1"/>
  <c r="D664"/>
  <c r="E664" s="1"/>
  <c r="C665" s="1"/>
  <c r="J1274" l="1"/>
  <c r="K1275"/>
  <c r="G1275"/>
  <c r="B1275"/>
  <c r="L663"/>
  <c r="A1276"/>
  <c r="I1276" s="1"/>
  <c r="F664"/>
  <c r="H664" s="1"/>
  <c r="J1275" l="1"/>
  <c r="K1276"/>
  <c r="G1276"/>
  <c r="B1276"/>
  <c r="P663"/>
  <c r="O663"/>
  <c r="M663"/>
  <c r="N663"/>
  <c r="A1277"/>
  <c r="I1277" s="1"/>
  <c r="D665"/>
  <c r="E665" s="1"/>
  <c r="C666" s="1"/>
  <c r="J1276" l="1"/>
  <c r="K1277"/>
  <c r="G1277"/>
  <c r="B1277"/>
  <c r="Q663"/>
  <c r="L664"/>
  <c r="A1278"/>
  <c r="I1278" s="1"/>
  <c r="F665"/>
  <c r="H665" s="1"/>
  <c r="J1277" l="1"/>
  <c r="K1278"/>
  <c r="G1278"/>
  <c r="B1278"/>
  <c r="O664"/>
  <c r="P664"/>
  <c r="M664"/>
  <c r="N664"/>
  <c r="A1279"/>
  <c r="I1279" s="1"/>
  <c r="D666"/>
  <c r="E666" s="1"/>
  <c r="C667" s="1"/>
  <c r="J1278" l="1"/>
  <c r="K1279"/>
  <c r="G1279"/>
  <c r="B1279"/>
  <c r="Q664"/>
  <c r="L665"/>
  <c r="A1280"/>
  <c r="I1280" s="1"/>
  <c r="F666"/>
  <c r="H666" s="1"/>
  <c r="J1279" l="1"/>
  <c r="K1280"/>
  <c r="G1280"/>
  <c r="B1280"/>
  <c r="O665"/>
  <c r="P665"/>
  <c r="M665"/>
  <c r="N665"/>
  <c r="L666"/>
  <c r="F11" i="11"/>
  <c r="C12"/>
  <c r="A1281" i="10"/>
  <c r="I1281" s="1"/>
  <c r="D667"/>
  <c r="E667" s="1"/>
  <c r="C668" s="1"/>
  <c r="J1280" l="1"/>
  <c r="K1281"/>
  <c r="G1281"/>
  <c r="B1281"/>
  <c r="P666"/>
  <c r="O666"/>
  <c r="Q665"/>
  <c r="M666"/>
  <c r="N666"/>
  <c r="A1282"/>
  <c r="I1282" s="1"/>
  <c r="F667"/>
  <c r="J1281" l="1"/>
  <c r="K1282"/>
  <c r="G1282"/>
  <c r="B1282"/>
  <c r="Q666"/>
  <c r="H667"/>
  <c r="A1283"/>
  <c r="I1283" s="1"/>
  <c r="D668"/>
  <c r="E668" s="1"/>
  <c r="C669" s="1"/>
  <c r="J1282" l="1"/>
  <c r="K1283"/>
  <c r="G1283"/>
  <c r="B1283"/>
  <c r="L667"/>
  <c r="A1284"/>
  <c r="I1284" s="1"/>
  <c r="F668"/>
  <c r="H668" s="1"/>
  <c r="J1283" l="1"/>
  <c r="K1284"/>
  <c r="G1284"/>
  <c r="B1284"/>
  <c r="O667"/>
  <c r="P667"/>
  <c r="M667"/>
  <c r="N667"/>
  <c r="A1285"/>
  <c r="I1285" s="1"/>
  <c r="D669"/>
  <c r="E669" s="1"/>
  <c r="C670" s="1"/>
  <c r="J1284" l="1"/>
  <c r="K1285"/>
  <c r="G1285"/>
  <c r="B1285"/>
  <c r="Q667"/>
  <c r="L668"/>
  <c r="A1286"/>
  <c r="I1286" s="1"/>
  <c r="F669"/>
  <c r="H669" s="1"/>
  <c r="J1285" l="1"/>
  <c r="K1286"/>
  <c r="G1286"/>
  <c r="B1286"/>
  <c r="O668"/>
  <c r="P668"/>
  <c r="M668"/>
  <c r="N668"/>
  <c r="L669"/>
  <c r="A1287"/>
  <c r="I1287" s="1"/>
  <c r="D670"/>
  <c r="E670" s="1"/>
  <c r="C671" s="1"/>
  <c r="J1286" l="1"/>
  <c r="K1287"/>
  <c r="G1287"/>
  <c r="B1287"/>
  <c r="P669"/>
  <c r="O669"/>
  <c r="Q668"/>
  <c r="M669"/>
  <c r="N669"/>
  <c r="A1288"/>
  <c r="I1288" s="1"/>
  <c r="F670"/>
  <c r="J1287" l="1"/>
  <c r="K1288"/>
  <c r="G1288"/>
  <c r="B1288"/>
  <c r="Q669"/>
  <c r="H670"/>
  <c r="A1289"/>
  <c r="I1289" s="1"/>
  <c r="D671"/>
  <c r="E671" s="1"/>
  <c r="C672" s="1"/>
  <c r="J1288" l="1"/>
  <c r="K1289"/>
  <c r="G1289"/>
  <c r="B1289"/>
  <c r="L670"/>
  <c r="A1290"/>
  <c r="I1290" s="1"/>
  <c r="F671"/>
  <c r="H671" s="1"/>
  <c r="J1289" l="1"/>
  <c r="K1290"/>
  <c r="G1290"/>
  <c r="B1290"/>
  <c r="P670"/>
  <c r="O670"/>
  <c r="M670"/>
  <c r="N670"/>
  <c r="A1291"/>
  <c r="I1291" s="1"/>
  <c r="D672"/>
  <c r="E672" s="1"/>
  <c r="C673" s="1"/>
  <c r="J1290" l="1"/>
  <c r="K1291"/>
  <c r="G1291"/>
  <c r="B1291"/>
  <c r="Q670"/>
  <c r="L671"/>
  <c r="A1292"/>
  <c r="I1292" s="1"/>
  <c r="F672"/>
  <c r="J1291" l="1"/>
  <c r="K1292"/>
  <c r="G1292"/>
  <c r="B1292"/>
  <c r="P671"/>
  <c r="O671"/>
  <c r="M671"/>
  <c r="N671"/>
  <c r="L672"/>
  <c r="A1293"/>
  <c r="I1293" s="1"/>
  <c r="H672"/>
  <c r="D673"/>
  <c r="E673" s="1"/>
  <c r="C674" s="1"/>
  <c r="J1292" l="1"/>
  <c r="K1293"/>
  <c r="G1293"/>
  <c r="B1293"/>
  <c r="Q671"/>
  <c r="P672"/>
  <c r="O672"/>
  <c r="N672"/>
  <c r="M672"/>
  <c r="A1294"/>
  <c r="I1294" s="1"/>
  <c r="F673"/>
  <c r="J1293" l="1"/>
  <c r="K1294"/>
  <c r="G1294"/>
  <c r="B1294"/>
  <c r="Q672"/>
  <c r="H673"/>
  <c r="A1295"/>
  <c r="I1295" s="1"/>
  <c r="D674"/>
  <c r="E674" s="1"/>
  <c r="C675" s="1"/>
  <c r="J1294" l="1"/>
  <c r="K1295"/>
  <c r="G1295"/>
  <c r="B1295"/>
  <c r="L673"/>
  <c r="A1296"/>
  <c r="I1296" s="1"/>
  <c r="F674"/>
  <c r="H674" s="1"/>
  <c r="J1295" l="1"/>
  <c r="K1296"/>
  <c r="G1296"/>
  <c r="B1296"/>
  <c r="P673"/>
  <c r="O673"/>
  <c r="M673"/>
  <c r="N673"/>
  <c r="A1297"/>
  <c r="I1297" s="1"/>
  <c r="D675"/>
  <c r="E675" s="1"/>
  <c r="C676" s="1"/>
  <c r="J1296" l="1"/>
  <c r="K1297"/>
  <c r="G1297"/>
  <c r="B1297"/>
  <c r="Q673"/>
  <c r="L674"/>
  <c r="A1298"/>
  <c r="I1298" s="1"/>
  <c r="F675"/>
  <c r="H675" s="1"/>
  <c r="J1297" l="1"/>
  <c r="K1298"/>
  <c r="G1298"/>
  <c r="B1298"/>
  <c r="P674"/>
  <c r="O674"/>
  <c r="M674"/>
  <c r="N674"/>
  <c r="E12" i="11"/>
  <c r="D12"/>
  <c r="L675" i="10"/>
  <c r="A1299"/>
  <c r="I1299" s="1"/>
  <c r="D676"/>
  <c r="E676" s="1"/>
  <c r="C677" s="1"/>
  <c r="J1298" l="1"/>
  <c r="K1299"/>
  <c r="G1299"/>
  <c r="B1299"/>
  <c r="P675"/>
  <c r="O675"/>
  <c r="Q674"/>
  <c r="M675"/>
  <c r="N675"/>
  <c r="A1300"/>
  <c r="I1300" s="1"/>
  <c r="F676"/>
  <c r="J1299" l="1"/>
  <c r="K1300"/>
  <c r="G1300"/>
  <c r="B1300"/>
  <c r="Q675"/>
  <c r="H676"/>
  <c r="A1301"/>
  <c r="I1301" s="1"/>
  <c r="D677"/>
  <c r="E677" s="1"/>
  <c r="C678" s="1"/>
  <c r="J1300" l="1"/>
  <c r="K1301"/>
  <c r="G1301"/>
  <c r="B1301"/>
  <c r="L676"/>
  <c r="A1302"/>
  <c r="I1302" s="1"/>
  <c r="F677"/>
  <c r="H677" s="1"/>
  <c r="J1301" l="1"/>
  <c r="K1302"/>
  <c r="G1302"/>
  <c r="B1302"/>
  <c r="P676"/>
  <c r="O676"/>
  <c r="M676"/>
  <c r="N676"/>
  <c r="L677"/>
  <c r="A1303"/>
  <c r="I1303" s="1"/>
  <c r="D678"/>
  <c r="E678" s="1"/>
  <c r="C679" s="1"/>
  <c r="J1302" l="1"/>
  <c r="K1303"/>
  <c r="G1303"/>
  <c r="B1303"/>
  <c r="Q676"/>
  <c r="O677"/>
  <c r="P677"/>
  <c r="M677"/>
  <c r="N677"/>
  <c r="A1304"/>
  <c r="I1304" s="1"/>
  <c r="F678"/>
  <c r="J1303" l="1"/>
  <c r="K1304"/>
  <c r="G1304"/>
  <c r="B1304"/>
  <c r="Q677"/>
  <c r="H678"/>
  <c r="A1305"/>
  <c r="I1305" s="1"/>
  <c r="D679"/>
  <c r="E679" s="1"/>
  <c r="C680" s="1"/>
  <c r="J1304" l="1"/>
  <c r="K1305"/>
  <c r="G1305"/>
  <c r="B1305"/>
  <c r="L678"/>
  <c r="A1306"/>
  <c r="I1306" s="1"/>
  <c r="F679"/>
  <c r="H679" s="1"/>
  <c r="J1305" l="1"/>
  <c r="K1306"/>
  <c r="G1306"/>
  <c r="B1306"/>
  <c r="O678"/>
  <c r="P678"/>
  <c r="M678"/>
  <c r="N678"/>
  <c r="L679"/>
  <c r="A1307"/>
  <c r="I1307" s="1"/>
  <c r="D680"/>
  <c r="E680" s="1"/>
  <c r="C681" s="1"/>
  <c r="J1306" l="1"/>
  <c r="K1307"/>
  <c r="G1307"/>
  <c r="B1307"/>
  <c r="O679"/>
  <c r="P679"/>
  <c r="Q678"/>
  <c r="M679"/>
  <c r="N679"/>
  <c r="A1308"/>
  <c r="I1308" s="1"/>
  <c r="F680"/>
  <c r="J1307" l="1"/>
  <c r="K1308"/>
  <c r="G1308"/>
  <c r="B1308"/>
  <c r="Q679"/>
  <c r="H680"/>
  <c r="A1309"/>
  <c r="I1309" s="1"/>
  <c r="D681"/>
  <c r="E681" s="1"/>
  <c r="C682" s="1"/>
  <c r="J1308" l="1"/>
  <c r="K1309"/>
  <c r="G1309"/>
  <c r="B1309"/>
  <c r="L680"/>
  <c r="A1310"/>
  <c r="I1310" s="1"/>
  <c r="F681"/>
  <c r="J1309" l="1"/>
  <c r="K1310"/>
  <c r="G1310"/>
  <c r="B1310"/>
  <c r="P680"/>
  <c r="O680"/>
  <c r="N680"/>
  <c r="M680"/>
  <c r="L681"/>
  <c r="A1311"/>
  <c r="I1311" s="1"/>
  <c r="H681"/>
  <c r="D682"/>
  <c r="E682" s="1"/>
  <c r="C683" s="1"/>
  <c r="J1310" l="1"/>
  <c r="K1311"/>
  <c r="G1311"/>
  <c r="B1311"/>
  <c r="O681"/>
  <c r="P681"/>
  <c r="Q680"/>
  <c r="N681"/>
  <c r="M681"/>
  <c r="A1312"/>
  <c r="I1312" s="1"/>
  <c r="F682"/>
  <c r="J1311" l="1"/>
  <c r="K1312"/>
  <c r="G1312"/>
  <c r="B1312"/>
  <c r="Q681"/>
  <c r="H682"/>
  <c r="A1313"/>
  <c r="I1313" s="1"/>
  <c r="D683"/>
  <c r="E683" s="1"/>
  <c r="C684" s="1"/>
  <c r="J1312" l="1"/>
  <c r="K1313"/>
  <c r="G1313"/>
  <c r="B1313"/>
  <c r="L682"/>
  <c r="A1314"/>
  <c r="I1314" s="1"/>
  <c r="F683"/>
  <c r="H683" s="1"/>
  <c r="J1313" l="1"/>
  <c r="K1314"/>
  <c r="G1314"/>
  <c r="B1314"/>
  <c r="P682"/>
  <c r="O682"/>
  <c r="M682"/>
  <c r="N682"/>
  <c r="L683"/>
  <c r="A1315"/>
  <c r="I1315" s="1"/>
  <c r="D684"/>
  <c r="E684" s="1"/>
  <c r="C685" s="1"/>
  <c r="J1314" l="1"/>
  <c r="K1315"/>
  <c r="G1315"/>
  <c r="B1315"/>
  <c r="O683"/>
  <c r="P683"/>
  <c r="Q682"/>
  <c r="M683"/>
  <c r="N683"/>
  <c r="A1316"/>
  <c r="I1316" s="1"/>
  <c r="F684"/>
  <c r="J1315" l="1"/>
  <c r="K1316"/>
  <c r="G1316"/>
  <c r="B1316"/>
  <c r="Q683"/>
  <c r="H684"/>
  <c r="A1317"/>
  <c r="I1317" s="1"/>
  <c r="D685"/>
  <c r="E685" s="1"/>
  <c r="C686" s="1"/>
  <c r="J1316" l="1"/>
  <c r="K1317"/>
  <c r="G1317"/>
  <c r="B1317"/>
  <c r="L684"/>
  <c r="A1318"/>
  <c r="I1318" s="1"/>
  <c r="F685"/>
  <c r="H685" s="1"/>
  <c r="J1317" l="1"/>
  <c r="K1318"/>
  <c r="G1318"/>
  <c r="B1318"/>
  <c r="P684"/>
  <c r="O684"/>
  <c r="M684"/>
  <c r="N684"/>
  <c r="L685"/>
  <c r="A1319"/>
  <c r="I1319" s="1"/>
  <c r="D686"/>
  <c r="E686" s="1"/>
  <c r="C687" s="1"/>
  <c r="J1318" l="1"/>
  <c r="K1319"/>
  <c r="G1319"/>
  <c r="B1319"/>
  <c r="Q684"/>
  <c r="P685"/>
  <c r="O685"/>
  <c r="M685"/>
  <c r="N685"/>
  <c r="A1320"/>
  <c r="I1320" s="1"/>
  <c r="F686"/>
  <c r="J1319" l="1"/>
  <c r="K1320"/>
  <c r="G1320"/>
  <c r="B1320"/>
  <c r="Q685"/>
  <c r="H686"/>
  <c r="A1321"/>
  <c r="I1321" s="1"/>
  <c r="D687"/>
  <c r="E687" s="1"/>
  <c r="C688" s="1"/>
  <c r="J1320" l="1"/>
  <c r="K1321"/>
  <c r="G1321"/>
  <c r="B1321"/>
  <c r="L686"/>
  <c r="A1322"/>
  <c r="I1322" s="1"/>
  <c r="F687"/>
  <c r="H687" s="1"/>
  <c r="J1321" l="1"/>
  <c r="K1322"/>
  <c r="G1322"/>
  <c r="B1322"/>
  <c r="O686"/>
  <c r="P686"/>
  <c r="M686"/>
  <c r="N686"/>
  <c r="L687"/>
  <c r="A1323"/>
  <c r="I1323" s="1"/>
  <c r="D688"/>
  <c r="E688" s="1"/>
  <c r="C689" s="1"/>
  <c r="J1322" l="1"/>
  <c r="K1323"/>
  <c r="G1323"/>
  <c r="B1323"/>
  <c r="P687"/>
  <c r="O687"/>
  <c r="Q686"/>
  <c r="M687"/>
  <c r="N687"/>
  <c r="A1324"/>
  <c r="I1324" s="1"/>
  <c r="F688"/>
  <c r="J1323" l="1"/>
  <c r="K1324"/>
  <c r="G1324"/>
  <c r="B1324"/>
  <c r="Q687"/>
  <c r="L688"/>
  <c r="A1325"/>
  <c r="I1325" s="1"/>
  <c r="H688"/>
  <c r="D689"/>
  <c r="E689" s="1"/>
  <c r="C690" s="1"/>
  <c r="J1324" l="1"/>
  <c r="K1325"/>
  <c r="G1325"/>
  <c r="B1325"/>
  <c r="O688"/>
  <c r="P688"/>
  <c r="N688"/>
  <c r="M688"/>
  <c r="A1326"/>
  <c r="I1326" s="1"/>
  <c r="F689"/>
  <c r="J1325" l="1"/>
  <c r="K1326"/>
  <c r="G1326"/>
  <c r="B1326"/>
  <c r="Q688"/>
  <c r="H689"/>
  <c r="A1327"/>
  <c r="I1327" s="1"/>
  <c r="D690"/>
  <c r="E690" s="1"/>
  <c r="C691" s="1"/>
  <c r="J1326" l="1"/>
  <c r="K1327"/>
  <c r="G1327"/>
  <c r="B1327"/>
  <c r="L689"/>
  <c r="A1328"/>
  <c r="I1328" s="1"/>
  <c r="F690"/>
  <c r="J1327" l="1"/>
  <c r="K1328"/>
  <c r="G1328"/>
  <c r="B1328"/>
  <c r="O689"/>
  <c r="P689"/>
  <c r="N689"/>
  <c r="M689"/>
  <c r="L690"/>
  <c r="A1329"/>
  <c r="I1329" s="1"/>
  <c r="H690"/>
  <c r="D691"/>
  <c r="E691" s="1"/>
  <c r="C692" s="1"/>
  <c r="J1328" l="1"/>
  <c r="K1329"/>
  <c r="G1329"/>
  <c r="B1329"/>
  <c r="O690"/>
  <c r="P690"/>
  <c r="Q689"/>
  <c r="N690"/>
  <c r="M690"/>
  <c r="A1330"/>
  <c r="I1330" s="1"/>
  <c r="F691"/>
  <c r="J1329" l="1"/>
  <c r="K1330"/>
  <c r="G1330"/>
  <c r="B1330"/>
  <c r="Q690"/>
  <c r="H691"/>
  <c r="A1331"/>
  <c r="I1331" s="1"/>
  <c r="D692"/>
  <c r="E692" s="1"/>
  <c r="C693" s="1"/>
  <c r="J1330" l="1"/>
  <c r="K1331"/>
  <c r="G1331"/>
  <c r="B1331"/>
  <c r="L691"/>
  <c r="A1332"/>
  <c r="I1332" s="1"/>
  <c r="F692"/>
  <c r="H692" s="1"/>
  <c r="J1331" l="1"/>
  <c r="K1332"/>
  <c r="G1332"/>
  <c r="B1332"/>
  <c r="P691"/>
  <c r="O691"/>
  <c r="M691"/>
  <c r="N691"/>
  <c r="A1333"/>
  <c r="I1333" s="1"/>
  <c r="D693"/>
  <c r="E693" s="1"/>
  <c r="C694" s="1"/>
  <c r="J1332" l="1"/>
  <c r="K1333"/>
  <c r="G1333"/>
  <c r="B1333"/>
  <c r="Q691"/>
  <c r="L692"/>
  <c r="A1334"/>
  <c r="I1334" s="1"/>
  <c r="F693"/>
  <c r="H693" s="1"/>
  <c r="J1333" l="1"/>
  <c r="K1334"/>
  <c r="G1334"/>
  <c r="B1334"/>
  <c r="O692"/>
  <c r="P692"/>
  <c r="M692"/>
  <c r="N692"/>
  <c r="A1335"/>
  <c r="I1335" s="1"/>
  <c r="D694"/>
  <c r="E694" s="1"/>
  <c r="C695" s="1"/>
  <c r="J1334" l="1"/>
  <c r="K1335"/>
  <c r="G1335"/>
  <c r="B1335"/>
  <c r="Q692"/>
  <c r="L693"/>
  <c r="A1336"/>
  <c r="I1336" s="1"/>
  <c r="F694"/>
  <c r="H694" s="1"/>
  <c r="J1335" l="1"/>
  <c r="K1336"/>
  <c r="G1336"/>
  <c r="B1336"/>
  <c r="O693"/>
  <c r="P693"/>
  <c r="M693"/>
  <c r="N693"/>
  <c r="A1337"/>
  <c r="I1337" s="1"/>
  <c r="D695"/>
  <c r="E695" s="1"/>
  <c r="C696" s="1"/>
  <c r="J1336" l="1"/>
  <c r="K1337"/>
  <c r="G1337"/>
  <c r="B1337"/>
  <c r="Q693"/>
  <c r="L694"/>
  <c r="A1338"/>
  <c r="I1338" s="1"/>
  <c r="F695"/>
  <c r="H695" s="1"/>
  <c r="J1337" l="1"/>
  <c r="K1338"/>
  <c r="G1338"/>
  <c r="B1338"/>
  <c r="O694"/>
  <c r="P694"/>
  <c r="M694"/>
  <c r="N694"/>
  <c r="L695"/>
  <c r="A1339"/>
  <c r="I1339" s="1"/>
  <c r="D696"/>
  <c r="E696" s="1"/>
  <c r="C697" s="1"/>
  <c r="J1338" l="1"/>
  <c r="K1339"/>
  <c r="G1339"/>
  <c r="B1339"/>
  <c r="O695"/>
  <c r="P695"/>
  <c r="Q694"/>
  <c r="M695"/>
  <c r="N695"/>
  <c r="A1340"/>
  <c r="I1340" s="1"/>
  <c r="F696"/>
  <c r="J1339" l="1"/>
  <c r="K1340"/>
  <c r="G1340"/>
  <c r="B1340"/>
  <c r="Q695"/>
  <c r="H696"/>
  <c r="A1341"/>
  <c r="I1341" s="1"/>
  <c r="D697"/>
  <c r="E697" s="1"/>
  <c r="C698" s="1"/>
  <c r="J1340" l="1"/>
  <c r="K1341"/>
  <c r="G1341"/>
  <c r="B1341"/>
  <c r="L696"/>
  <c r="A1342"/>
  <c r="I1342" s="1"/>
  <c r="F697"/>
  <c r="H697" s="1"/>
  <c r="J1341" l="1"/>
  <c r="K1342"/>
  <c r="G1342"/>
  <c r="B1342"/>
  <c r="O696"/>
  <c r="P696"/>
  <c r="M696"/>
  <c r="N696"/>
  <c r="L697"/>
  <c r="A1343"/>
  <c r="I1343" s="1"/>
  <c r="D698"/>
  <c r="E698" s="1"/>
  <c r="C699" s="1"/>
  <c r="J1342" l="1"/>
  <c r="K1343"/>
  <c r="G1343"/>
  <c r="B1343"/>
  <c r="O697"/>
  <c r="P697"/>
  <c r="Q696"/>
  <c r="M697"/>
  <c r="N697"/>
  <c r="A1344"/>
  <c r="I1344" s="1"/>
  <c r="F698"/>
  <c r="J1343" l="1"/>
  <c r="K1344"/>
  <c r="G1344"/>
  <c r="B1344"/>
  <c r="Q697"/>
  <c r="H698"/>
  <c r="A1345"/>
  <c r="I1345" s="1"/>
  <c r="D699"/>
  <c r="E699" s="1"/>
  <c r="C700" s="1"/>
  <c r="J1344" l="1"/>
  <c r="K1345"/>
  <c r="G1345"/>
  <c r="B1345"/>
  <c r="L698"/>
  <c r="A1346"/>
  <c r="I1346" s="1"/>
  <c r="F699"/>
  <c r="H699" s="1"/>
  <c r="J1345" l="1"/>
  <c r="K1346"/>
  <c r="G1346"/>
  <c r="B1346"/>
  <c r="P698"/>
  <c r="O698"/>
  <c r="M698"/>
  <c r="N698"/>
  <c r="A1347"/>
  <c r="I1347" s="1"/>
  <c r="D700"/>
  <c r="E700" s="1"/>
  <c r="C701" s="1"/>
  <c r="J1346" l="1"/>
  <c r="K1347"/>
  <c r="G1347"/>
  <c r="B1347"/>
  <c r="Q698"/>
  <c r="L699"/>
  <c r="A1348"/>
  <c r="I1348" s="1"/>
  <c r="F700"/>
  <c r="H700" s="1"/>
  <c r="J1347" l="1"/>
  <c r="K1348"/>
  <c r="G1348"/>
  <c r="B1348"/>
  <c r="P699"/>
  <c r="O699"/>
  <c r="M699"/>
  <c r="N699"/>
  <c r="A1349"/>
  <c r="I1349" s="1"/>
  <c r="D701"/>
  <c r="E701" s="1"/>
  <c r="C702" s="1"/>
  <c r="J1348" l="1"/>
  <c r="K1349"/>
  <c r="G1349"/>
  <c r="B1349"/>
  <c r="Q699"/>
  <c r="L700"/>
  <c r="A1350"/>
  <c r="I1350" s="1"/>
  <c r="F701"/>
  <c r="H701" s="1"/>
  <c r="J1349" l="1"/>
  <c r="K1350"/>
  <c r="G1350"/>
  <c r="B1350"/>
  <c r="O700"/>
  <c r="P700"/>
  <c r="M700"/>
  <c r="N700"/>
  <c r="L701"/>
  <c r="A1351"/>
  <c r="I1351" s="1"/>
  <c r="D702"/>
  <c r="E702" s="1"/>
  <c r="C703" s="1"/>
  <c r="J1350" l="1"/>
  <c r="K1351"/>
  <c r="G1351"/>
  <c r="B1351"/>
  <c r="O701"/>
  <c r="P701"/>
  <c r="Q700"/>
  <c r="M701"/>
  <c r="N701"/>
  <c r="A1352"/>
  <c r="I1352" s="1"/>
  <c r="F702"/>
  <c r="J1351" l="1"/>
  <c r="K1352"/>
  <c r="G1352"/>
  <c r="B1352"/>
  <c r="Q701"/>
  <c r="H702"/>
  <c r="A1353"/>
  <c r="I1353" s="1"/>
  <c r="D703"/>
  <c r="E703" s="1"/>
  <c r="C704" s="1"/>
  <c r="J1352" l="1"/>
  <c r="K1353"/>
  <c r="G1353"/>
  <c r="B1353"/>
  <c r="L702"/>
  <c r="A1354"/>
  <c r="I1354" s="1"/>
  <c r="F703"/>
  <c r="J1353" l="1"/>
  <c r="K1354"/>
  <c r="G1354"/>
  <c r="B1354"/>
  <c r="O702"/>
  <c r="P702"/>
  <c r="N702"/>
  <c r="M702"/>
  <c r="L703"/>
  <c r="A1355"/>
  <c r="I1355" s="1"/>
  <c r="H703"/>
  <c r="D704"/>
  <c r="E704" s="1"/>
  <c r="C705" s="1"/>
  <c r="J1354" l="1"/>
  <c r="K1355"/>
  <c r="G1355"/>
  <c r="B1355"/>
  <c r="O703"/>
  <c r="P703"/>
  <c r="Q702"/>
  <c r="N703"/>
  <c r="M703"/>
  <c r="A1356"/>
  <c r="I1356" s="1"/>
  <c r="F704"/>
  <c r="J1355" l="1"/>
  <c r="K1356"/>
  <c r="G1356"/>
  <c r="B1356"/>
  <c r="Q703"/>
  <c r="H704"/>
  <c r="A1357"/>
  <c r="I1357" s="1"/>
  <c r="D705"/>
  <c r="E705" s="1"/>
  <c r="C706" s="1"/>
  <c r="J1356" l="1"/>
  <c r="K1357"/>
  <c r="G1357"/>
  <c r="B1357"/>
  <c r="L704"/>
  <c r="A1358"/>
  <c r="I1358" s="1"/>
  <c r="F705"/>
  <c r="J1357" l="1"/>
  <c r="K1358"/>
  <c r="G1358"/>
  <c r="B1358"/>
  <c r="O704"/>
  <c r="P704"/>
  <c r="N704"/>
  <c r="M704"/>
  <c r="L705"/>
  <c r="A1359"/>
  <c r="I1359" s="1"/>
  <c r="H705"/>
  <c r="D706"/>
  <c r="E706" s="1"/>
  <c r="C707" s="1"/>
  <c r="J1358" l="1"/>
  <c r="K1359"/>
  <c r="G1359"/>
  <c r="B1359"/>
  <c r="P705"/>
  <c r="O705"/>
  <c r="Q704"/>
  <c r="N705"/>
  <c r="M705"/>
  <c r="A1360"/>
  <c r="I1360" s="1"/>
  <c r="F706"/>
  <c r="J1359" l="1"/>
  <c r="K1360"/>
  <c r="G1360"/>
  <c r="B1360"/>
  <c r="Q705"/>
  <c r="H706"/>
  <c r="A1361"/>
  <c r="I1361" s="1"/>
  <c r="D707"/>
  <c r="E707" s="1"/>
  <c r="C708" s="1"/>
  <c r="J1360" l="1"/>
  <c r="K1361"/>
  <c r="G1361"/>
  <c r="B1361"/>
  <c r="L706"/>
  <c r="A1362"/>
  <c r="I1362" s="1"/>
  <c r="F707"/>
  <c r="H707" s="1"/>
  <c r="J1361" l="1"/>
  <c r="K1362"/>
  <c r="G1362"/>
  <c r="B1362"/>
  <c r="P706"/>
  <c r="O706"/>
  <c r="M706"/>
  <c r="N706"/>
  <c r="A1363"/>
  <c r="I1363" s="1"/>
  <c r="D708"/>
  <c r="E708" s="1"/>
  <c r="C709" s="1"/>
  <c r="J1362" l="1"/>
  <c r="K1363"/>
  <c r="G1363"/>
  <c r="B1363"/>
  <c r="Q706"/>
  <c r="L707"/>
  <c r="A1364"/>
  <c r="I1364" s="1"/>
  <c r="F708"/>
  <c r="J1363" l="1"/>
  <c r="K1364"/>
  <c r="G1364"/>
  <c r="B1364"/>
  <c r="P707"/>
  <c r="O707"/>
  <c r="M707"/>
  <c r="N707"/>
  <c r="L708"/>
  <c r="A1365"/>
  <c r="I1365" s="1"/>
  <c r="D709"/>
  <c r="E709" s="1"/>
  <c r="C710" s="1"/>
  <c r="H708"/>
  <c r="J1364" l="1"/>
  <c r="K1365"/>
  <c r="G1365"/>
  <c r="B1365"/>
  <c r="P708"/>
  <c r="O708"/>
  <c r="Q707"/>
  <c r="M708"/>
  <c r="N708"/>
  <c r="A1366"/>
  <c r="I1366" s="1"/>
  <c r="F709"/>
  <c r="J1365" l="1"/>
  <c r="K1366"/>
  <c r="G1366"/>
  <c r="B1366"/>
  <c r="Q708"/>
  <c r="H709"/>
  <c r="A1367"/>
  <c r="I1367" s="1"/>
  <c r="D710"/>
  <c r="E710" s="1"/>
  <c r="C711" s="1"/>
  <c r="J1366" l="1"/>
  <c r="K1367"/>
  <c r="G1367"/>
  <c r="B1367"/>
  <c r="L709"/>
  <c r="A1368"/>
  <c r="I1368" s="1"/>
  <c r="F710"/>
  <c r="H710" s="1"/>
  <c r="J1367" l="1"/>
  <c r="K1368"/>
  <c r="G1368"/>
  <c r="B1368"/>
  <c r="P709"/>
  <c r="O709"/>
  <c r="M709"/>
  <c r="N709"/>
  <c r="L710"/>
  <c r="A1369"/>
  <c r="I1369" s="1"/>
  <c r="D711"/>
  <c r="E711" s="1"/>
  <c r="C712" s="1"/>
  <c r="J1368" l="1"/>
  <c r="K1369"/>
  <c r="G1369"/>
  <c r="B1369"/>
  <c r="O710"/>
  <c r="P710"/>
  <c r="Q709"/>
  <c r="M710"/>
  <c r="N710"/>
  <c r="A1370"/>
  <c r="I1370" s="1"/>
  <c r="F711"/>
  <c r="J1369" l="1"/>
  <c r="K1370"/>
  <c r="G1370"/>
  <c r="B1370"/>
  <c r="Q710"/>
  <c r="L711"/>
  <c r="A1371"/>
  <c r="I1371" s="1"/>
  <c r="D712"/>
  <c r="E712" s="1"/>
  <c r="C713" s="1"/>
  <c r="H711"/>
  <c r="J1370" l="1"/>
  <c r="K1371"/>
  <c r="G1371"/>
  <c r="B1371"/>
  <c r="P711"/>
  <c r="O711"/>
  <c r="M711"/>
  <c r="N711"/>
  <c r="A1372"/>
  <c r="I1372" s="1"/>
  <c r="F712"/>
  <c r="J1371" l="1"/>
  <c r="K1372"/>
  <c r="G1372"/>
  <c r="B1372"/>
  <c r="Q711"/>
  <c r="H712"/>
  <c r="A1373"/>
  <c r="I1373" s="1"/>
  <c r="D713"/>
  <c r="E713" s="1"/>
  <c r="C714" s="1"/>
  <c r="J1372" l="1"/>
  <c r="K1373"/>
  <c r="G1373"/>
  <c r="B1373"/>
  <c r="L712"/>
  <c r="A1374"/>
  <c r="I1374" s="1"/>
  <c r="F713"/>
  <c r="H713" s="1"/>
  <c r="J1373" l="1"/>
  <c r="K1374"/>
  <c r="G1374"/>
  <c r="B1374"/>
  <c r="P712"/>
  <c r="O712"/>
  <c r="M712"/>
  <c r="N712"/>
  <c r="L713"/>
  <c r="A1375"/>
  <c r="I1375" s="1"/>
  <c r="D714"/>
  <c r="E714" s="1"/>
  <c r="C715" s="1"/>
  <c r="J1374" l="1"/>
  <c r="K1375"/>
  <c r="G1375"/>
  <c r="B1375"/>
  <c r="Q712"/>
  <c r="O713"/>
  <c r="P713"/>
  <c r="M713"/>
  <c r="N713"/>
  <c r="A1376"/>
  <c r="I1376" s="1"/>
  <c r="F714"/>
  <c r="J1375" l="1"/>
  <c r="K1376"/>
  <c r="G1376"/>
  <c r="B1376"/>
  <c r="Q713"/>
  <c r="L714"/>
  <c r="A1377"/>
  <c r="I1377" s="1"/>
  <c r="D715"/>
  <c r="E715" s="1"/>
  <c r="C716" s="1"/>
  <c r="H714"/>
  <c r="J1376" l="1"/>
  <c r="K1377"/>
  <c r="G1377"/>
  <c r="B1377"/>
  <c r="O714"/>
  <c r="P714"/>
  <c r="M714"/>
  <c r="N714"/>
  <c r="A1378"/>
  <c r="I1378" s="1"/>
  <c r="F715"/>
  <c r="J1377" l="1"/>
  <c r="K1378"/>
  <c r="G1378"/>
  <c r="B1378"/>
  <c r="Q714"/>
  <c r="H715"/>
  <c r="A1379"/>
  <c r="I1379" s="1"/>
  <c r="D716"/>
  <c r="E716" s="1"/>
  <c r="C717" s="1"/>
  <c r="J1378" l="1"/>
  <c r="K1379"/>
  <c r="G1379"/>
  <c r="B1379"/>
  <c r="L715"/>
  <c r="A1380"/>
  <c r="I1380" s="1"/>
  <c r="F716"/>
  <c r="H716" s="1"/>
  <c r="J1379" l="1"/>
  <c r="K1380"/>
  <c r="G1380"/>
  <c r="B1380"/>
  <c r="P715"/>
  <c r="O715"/>
  <c r="M715"/>
  <c r="N715"/>
  <c r="A1381"/>
  <c r="I1381" s="1"/>
  <c r="D717"/>
  <c r="E717" s="1"/>
  <c r="C718" s="1"/>
  <c r="J1380" l="1"/>
  <c r="K1381"/>
  <c r="G1381"/>
  <c r="B1381"/>
  <c r="Q715"/>
  <c r="L716"/>
  <c r="A1382"/>
  <c r="I1382" s="1"/>
  <c r="F717"/>
  <c r="H717" s="1"/>
  <c r="J1381" l="1"/>
  <c r="K1382"/>
  <c r="G1382"/>
  <c r="B1382"/>
  <c r="O716"/>
  <c r="P716"/>
  <c r="M716"/>
  <c r="N716"/>
  <c r="A1383"/>
  <c r="I1383" s="1"/>
  <c r="D718"/>
  <c r="E718" s="1"/>
  <c r="C719" s="1"/>
  <c r="J1382" l="1"/>
  <c r="K1383"/>
  <c r="G1383"/>
  <c r="B1383"/>
  <c r="Q716"/>
  <c r="L717"/>
  <c r="A1384"/>
  <c r="I1384" s="1"/>
  <c r="F718"/>
  <c r="H718" s="1"/>
  <c r="J1383" l="1"/>
  <c r="K1384"/>
  <c r="G1384"/>
  <c r="B1384"/>
  <c r="P717"/>
  <c r="O717"/>
  <c r="M717"/>
  <c r="N717"/>
  <c r="L718"/>
  <c r="A1385"/>
  <c r="I1385" s="1"/>
  <c r="D719"/>
  <c r="E719" s="1"/>
  <c r="C720" s="1"/>
  <c r="J1384" l="1"/>
  <c r="K1385"/>
  <c r="G1385"/>
  <c r="B1385"/>
  <c r="Q717"/>
  <c r="O718"/>
  <c r="P718"/>
  <c r="M718"/>
  <c r="N718"/>
  <c r="A1386"/>
  <c r="I1386" s="1"/>
  <c r="F719"/>
  <c r="J1385" l="1"/>
  <c r="K1386"/>
  <c r="G1386"/>
  <c r="B1386"/>
  <c r="Q718"/>
  <c r="H719"/>
  <c r="A1387"/>
  <c r="I1387" s="1"/>
  <c r="D720"/>
  <c r="E720" s="1"/>
  <c r="C721" s="1"/>
  <c r="J1386" l="1"/>
  <c r="K1387"/>
  <c r="G1387"/>
  <c r="B1387"/>
  <c r="L719"/>
  <c r="A1388"/>
  <c r="I1388" s="1"/>
  <c r="F720"/>
  <c r="H720" s="1"/>
  <c r="J1387" l="1"/>
  <c r="K1388"/>
  <c r="G1388"/>
  <c r="B1388"/>
  <c r="P719"/>
  <c r="O719"/>
  <c r="M719"/>
  <c r="N719"/>
  <c r="L720"/>
  <c r="A1389"/>
  <c r="I1389" s="1"/>
  <c r="D721"/>
  <c r="E721" s="1"/>
  <c r="C722" s="1"/>
  <c r="J1388" l="1"/>
  <c r="K1389"/>
  <c r="G1389"/>
  <c r="B1389"/>
  <c r="O720"/>
  <c r="P720"/>
  <c r="Q719"/>
  <c r="M720"/>
  <c r="N720"/>
  <c r="A1390"/>
  <c r="I1390" s="1"/>
  <c r="F721"/>
  <c r="J1389" l="1"/>
  <c r="K1390"/>
  <c r="G1390"/>
  <c r="B1390"/>
  <c r="Q720"/>
  <c r="L721"/>
  <c r="A1391"/>
  <c r="I1391" s="1"/>
  <c r="D722"/>
  <c r="E722" s="1"/>
  <c r="C723" s="1"/>
  <c r="H721"/>
  <c r="J1390" l="1"/>
  <c r="K1391"/>
  <c r="G1391"/>
  <c r="B1391"/>
  <c r="P721"/>
  <c r="O721"/>
  <c r="M721"/>
  <c r="N721"/>
  <c r="A1392"/>
  <c r="I1392" s="1"/>
  <c r="F722"/>
  <c r="J1391" l="1"/>
  <c r="K1392"/>
  <c r="G1392"/>
  <c r="B1392"/>
  <c r="Q721"/>
  <c r="H722"/>
  <c r="A1393"/>
  <c r="I1393" s="1"/>
  <c r="D723"/>
  <c r="E723" s="1"/>
  <c r="C724" s="1"/>
  <c r="J1392" l="1"/>
  <c r="K1393"/>
  <c r="G1393"/>
  <c r="B1393"/>
  <c r="L722"/>
  <c r="A1394"/>
  <c r="I1394" s="1"/>
  <c r="F723"/>
  <c r="H723" s="1"/>
  <c r="J1393" l="1"/>
  <c r="K1394"/>
  <c r="G1394"/>
  <c r="B1394"/>
  <c r="O722"/>
  <c r="P722"/>
  <c r="M722"/>
  <c r="N722"/>
  <c r="L723"/>
  <c r="A1395"/>
  <c r="I1395" s="1"/>
  <c r="D724"/>
  <c r="E724" s="1"/>
  <c r="C725" s="1"/>
  <c r="J1394" l="1"/>
  <c r="K1395"/>
  <c r="G1395"/>
  <c r="B1395"/>
  <c r="O723"/>
  <c r="P723"/>
  <c r="Q722"/>
  <c r="M723"/>
  <c r="N723"/>
  <c r="A1396"/>
  <c r="I1396" s="1"/>
  <c r="F724"/>
  <c r="J1395" l="1"/>
  <c r="K1396"/>
  <c r="G1396"/>
  <c r="B1396"/>
  <c r="Q723"/>
  <c r="H724"/>
  <c r="A1397"/>
  <c r="I1397" s="1"/>
  <c r="D725"/>
  <c r="E725" s="1"/>
  <c r="C726" s="1"/>
  <c r="J1396" l="1"/>
  <c r="K1397"/>
  <c r="G1397"/>
  <c r="B1397"/>
  <c r="L724"/>
  <c r="A1398"/>
  <c r="I1398" s="1"/>
  <c r="F725"/>
  <c r="H725" s="1"/>
  <c r="J1397" l="1"/>
  <c r="K1398"/>
  <c r="G1398"/>
  <c r="B1398"/>
  <c r="P724"/>
  <c r="O724"/>
  <c r="M724"/>
  <c r="N724"/>
  <c r="L725"/>
  <c r="A1399"/>
  <c r="I1399" s="1"/>
  <c r="D726"/>
  <c r="E726" s="1"/>
  <c r="C727" s="1"/>
  <c r="J1398" l="1"/>
  <c r="K1399"/>
  <c r="G1399"/>
  <c r="B1399"/>
  <c r="Q724"/>
  <c r="O725"/>
  <c r="P725"/>
  <c r="M725"/>
  <c r="N725"/>
  <c r="A1400"/>
  <c r="I1400" s="1"/>
  <c r="F726"/>
  <c r="J1399" l="1"/>
  <c r="K1400"/>
  <c r="G1400"/>
  <c r="B1400"/>
  <c r="Q725"/>
  <c r="H726"/>
  <c r="A1401"/>
  <c r="I1401" s="1"/>
  <c r="D727"/>
  <c r="E727" s="1"/>
  <c r="C728" s="1"/>
  <c r="J1400" l="1"/>
  <c r="K1401"/>
  <c r="G1401"/>
  <c r="B1401"/>
  <c r="L726"/>
  <c r="A1402"/>
  <c r="I1402" s="1"/>
  <c r="F727"/>
  <c r="J1401" l="1"/>
  <c r="K1402"/>
  <c r="G1402"/>
  <c r="B1402"/>
  <c r="P726"/>
  <c r="O726"/>
  <c r="N726"/>
  <c r="M726"/>
  <c r="L727"/>
  <c r="A1403"/>
  <c r="I1403" s="1"/>
  <c r="H727"/>
  <c r="D728"/>
  <c r="E728" s="1"/>
  <c r="C729" s="1"/>
  <c r="J1402" l="1"/>
  <c r="K1403"/>
  <c r="G1403"/>
  <c r="B1403"/>
  <c r="P727"/>
  <c r="O727"/>
  <c r="Q726"/>
  <c r="N727"/>
  <c r="M727"/>
  <c r="A1404"/>
  <c r="I1404" s="1"/>
  <c r="F728"/>
  <c r="J1403" l="1"/>
  <c r="K1404"/>
  <c r="G1404"/>
  <c r="B1404"/>
  <c r="Q727"/>
  <c r="H728"/>
  <c r="A1405"/>
  <c r="I1405" s="1"/>
  <c r="D729"/>
  <c r="E729" s="1"/>
  <c r="C730" s="1"/>
  <c r="J1404" l="1"/>
  <c r="K1405"/>
  <c r="G1405"/>
  <c r="B1405"/>
  <c r="L728"/>
  <c r="A1406"/>
  <c r="I1406" s="1"/>
  <c r="F729"/>
  <c r="H729" s="1"/>
  <c r="J1405" l="1"/>
  <c r="K1406"/>
  <c r="G1406"/>
  <c r="B1406"/>
  <c r="P728"/>
  <c r="O728"/>
  <c r="M728"/>
  <c r="N728"/>
  <c r="L729"/>
  <c r="A1407"/>
  <c r="I1407" s="1"/>
  <c r="D730"/>
  <c r="E730" s="1"/>
  <c r="C731" s="1"/>
  <c r="J1406" l="1"/>
  <c r="K1407"/>
  <c r="G1407"/>
  <c r="B1407"/>
  <c r="O729"/>
  <c r="P729"/>
  <c r="Q728"/>
  <c r="M729"/>
  <c r="N729"/>
  <c r="A1408"/>
  <c r="I1408" s="1"/>
  <c r="F730"/>
  <c r="J1407" l="1"/>
  <c r="K1408"/>
  <c r="G1408"/>
  <c r="B1408"/>
  <c r="Q729"/>
  <c r="H730"/>
  <c r="A1409"/>
  <c r="I1409" s="1"/>
  <c r="D731"/>
  <c r="E731" s="1"/>
  <c r="C732" s="1"/>
  <c r="J1408" l="1"/>
  <c r="K1409"/>
  <c r="G1409"/>
  <c r="B1409"/>
  <c r="L730"/>
  <c r="A1410"/>
  <c r="I1410" s="1"/>
  <c r="F731"/>
  <c r="H731" s="1"/>
  <c r="J1409" l="1"/>
  <c r="K1410"/>
  <c r="G1410"/>
  <c r="B1410"/>
  <c r="P730"/>
  <c r="O730"/>
  <c r="M730"/>
  <c r="N730"/>
  <c r="A1411"/>
  <c r="I1411" s="1"/>
  <c r="D732"/>
  <c r="E732" s="1"/>
  <c r="C733" s="1"/>
  <c r="J1410" l="1"/>
  <c r="K1411"/>
  <c r="G1411"/>
  <c r="B1411"/>
  <c r="Q730"/>
  <c r="L731"/>
  <c r="A1412"/>
  <c r="I1412" s="1"/>
  <c r="F732"/>
  <c r="H732" s="1"/>
  <c r="J1411" l="1"/>
  <c r="K1412"/>
  <c r="G1412"/>
  <c r="B1412"/>
  <c r="O731"/>
  <c r="P731"/>
  <c r="M731"/>
  <c r="N731"/>
  <c r="A1413"/>
  <c r="I1413" s="1"/>
  <c r="D733"/>
  <c r="E733" s="1"/>
  <c r="C734" s="1"/>
  <c r="J1412" l="1"/>
  <c r="K1413"/>
  <c r="G1413"/>
  <c r="B1413"/>
  <c r="Q731"/>
  <c r="L732"/>
  <c r="A1414"/>
  <c r="I1414" s="1"/>
  <c r="F733"/>
  <c r="H733" s="1"/>
  <c r="J1413" l="1"/>
  <c r="K1414"/>
  <c r="G1414"/>
  <c r="B1414"/>
  <c r="O732"/>
  <c r="P732"/>
  <c r="M732"/>
  <c r="N732"/>
  <c r="A1415"/>
  <c r="I1415" s="1"/>
  <c r="D734"/>
  <c r="E734" s="1"/>
  <c r="C735" s="1"/>
  <c r="J1414" l="1"/>
  <c r="K1415"/>
  <c r="G1415"/>
  <c r="B1415"/>
  <c r="Q732"/>
  <c r="L733"/>
  <c r="A1416"/>
  <c r="I1416" s="1"/>
  <c r="F734"/>
  <c r="H734" s="1"/>
  <c r="J1415" l="1"/>
  <c r="K1416"/>
  <c r="G1416"/>
  <c r="B1416"/>
  <c r="P733"/>
  <c r="O733"/>
  <c r="M733"/>
  <c r="N733"/>
  <c r="L734"/>
  <c r="A1417"/>
  <c r="I1417" s="1"/>
  <c r="D735"/>
  <c r="E735" s="1"/>
  <c r="C736" s="1"/>
  <c r="J1416" l="1"/>
  <c r="K1417"/>
  <c r="G1417"/>
  <c r="B1417"/>
  <c r="Q733"/>
  <c r="O734"/>
  <c r="P734"/>
  <c r="M734"/>
  <c r="N734"/>
  <c r="A1418"/>
  <c r="I1418" s="1"/>
  <c r="F735"/>
  <c r="J1417" l="1"/>
  <c r="K1418"/>
  <c r="G1418"/>
  <c r="B1418"/>
  <c r="Q734"/>
  <c r="L735"/>
  <c r="A1419"/>
  <c r="I1419" s="1"/>
  <c r="D736"/>
  <c r="E736" s="1"/>
  <c r="C737" s="1"/>
  <c r="H735"/>
  <c r="J1418" l="1"/>
  <c r="K1419"/>
  <c r="G1419"/>
  <c r="B1419"/>
  <c r="O735"/>
  <c r="P735"/>
  <c r="M735"/>
  <c r="N735"/>
  <c r="A1420"/>
  <c r="I1420" s="1"/>
  <c r="F736"/>
  <c r="J1419" l="1"/>
  <c r="K1420"/>
  <c r="G1420"/>
  <c r="B1420"/>
  <c r="Q735"/>
  <c r="H736"/>
  <c r="A1421"/>
  <c r="I1421" s="1"/>
  <c r="D737"/>
  <c r="E737" s="1"/>
  <c r="C738" s="1"/>
  <c r="J1420" l="1"/>
  <c r="K1421"/>
  <c r="G1421"/>
  <c r="B1421"/>
  <c r="L736"/>
  <c r="A1422"/>
  <c r="I1422" s="1"/>
  <c r="F737"/>
  <c r="H737" s="1"/>
  <c r="J1421" l="1"/>
  <c r="K1422"/>
  <c r="G1422"/>
  <c r="B1422"/>
  <c r="O736"/>
  <c r="P736"/>
  <c r="M736"/>
  <c r="N736"/>
  <c r="A1423"/>
  <c r="I1423" s="1"/>
  <c r="D738"/>
  <c r="E738" s="1"/>
  <c r="C739" s="1"/>
  <c r="J1422" l="1"/>
  <c r="K1423"/>
  <c r="G1423"/>
  <c r="B1423"/>
  <c r="Q736"/>
  <c r="L737"/>
  <c r="A1424"/>
  <c r="I1424" s="1"/>
  <c r="F738"/>
  <c r="H738" s="1"/>
  <c r="J1423" l="1"/>
  <c r="K1424"/>
  <c r="G1424"/>
  <c r="B1424"/>
  <c r="O737"/>
  <c r="P737"/>
  <c r="M737"/>
  <c r="N737"/>
  <c r="A1425"/>
  <c r="I1425" s="1"/>
  <c r="D739"/>
  <c r="E739" s="1"/>
  <c r="C740" s="1"/>
  <c r="J1424" l="1"/>
  <c r="K1425"/>
  <c r="G1425"/>
  <c r="B1425"/>
  <c r="Q737"/>
  <c r="L738"/>
  <c r="A1426"/>
  <c r="I1426" s="1"/>
  <c r="F739"/>
  <c r="H739" s="1"/>
  <c r="J1425" l="1"/>
  <c r="K1426"/>
  <c r="G1426"/>
  <c r="B1426"/>
  <c r="O738"/>
  <c r="P738"/>
  <c r="M738"/>
  <c r="N738"/>
  <c r="A1427"/>
  <c r="I1427" s="1"/>
  <c r="D740"/>
  <c r="E740" s="1"/>
  <c r="C741" s="1"/>
  <c r="J1426" l="1"/>
  <c r="K1427"/>
  <c r="G1427"/>
  <c r="B1427"/>
  <c r="Q738"/>
  <c r="L739"/>
  <c r="A1428"/>
  <c r="I1428" s="1"/>
  <c r="F740"/>
  <c r="H740" s="1"/>
  <c r="J1427" l="1"/>
  <c r="K1428"/>
  <c r="G1428"/>
  <c r="B1428"/>
  <c r="P739"/>
  <c r="O739"/>
  <c r="M739"/>
  <c r="N739"/>
  <c r="L740"/>
  <c r="A1429"/>
  <c r="I1429" s="1"/>
  <c r="D741"/>
  <c r="E741" s="1"/>
  <c r="C742" s="1"/>
  <c r="J1428" l="1"/>
  <c r="K1429"/>
  <c r="G1429"/>
  <c r="B1429"/>
  <c r="Q739"/>
  <c r="P740"/>
  <c r="O740"/>
  <c r="M740"/>
  <c r="N740"/>
  <c r="A1430"/>
  <c r="I1430" s="1"/>
  <c r="F741"/>
  <c r="J1429" l="1"/>
  <c r="K1430"/>
  <c r="G1430"/>
  <c r="B1430"/>
  <c r="Q740"/>
  <c r="H741"/>
  <c r="A1431"/>
  <c r="I1431" s="1"/>
  <c r="D742"/>
  <c r="E742" s="1"/>
  <c r="C743" s="1"/>
  <c r="J1430" l="1"/>
  <c r="K1431"/>
  <c r="G1431"/>
  <c r="B1431"/>
  <c r="L741"/>
  <c r="A1432"/>
  <c r="I1432" s="1"/>
  <c r="F742"/>
  <c r="H742" s="1"/>
  <c r="J1431" l="1"/>
  <c r="K1432"/>
  <c r="G1432"/>
  <c r="B1432"/>
  <c r="O741"/>
  <c r="P741"/>
  <c r="M741"/>
  <c r="N741"/>
  <c r="A1433"/>
  <c r="I1433" s="1"/>
  <c r="D743"/>
  <c r="E743" s="1"/>
  <c r="C744" s="1"/>
  <c r="J1432" l="1"/>
  <c r="K1433"/>
  <c r="G1433"/>
  <c r="B1433"/>
  <c r="Q741"/>
  <c r="L742"/>
  <c r="A1434"/>
  <c r="I1434" s="1"/>
  <c r="F743"/>
  <c r="H743" s="1"/>
  <c r="J1433" l="1"/>
  <c r="K1434"/>
  <c r="G1434"/>
  <c r="B1434"/>
  <c r="O742"/>
  <c r="P742"/>
  <c r="M742"/>
  <c r="N742"/>
  <c r="L743"/>
  <c r="A1435"/>
  <c r="I1435" s="1"/>
  <c r="D744"/>
  <c r="E744" s="1"/>
  <c r="C745" s="1"/>
  <c r="J1434" l="1"/>
  <c r="K1435"/>
  <c r="G1435"/>
  <c r="B1435"/>
  <c r="O743"/>
  <c r="P743"/>
  <c r="Q742"/>
  <c r="M743"/>
  <c r="N743"/>
  <c r="A1436"/>
  <c r="I1436" s="1"/>
  <c r="F744"/>
  <c r="J1435" l="1"/>
  <c r="K1436"/>
  <c r="G1436"/>
  <c r="B1436"/>
  <c r="Q743"/>
  <c r="H744"/>
  <c r="A1437"/>
  <c r="I1437" s="1"/>
  <c r="D745"/>
  <c r="E745" s="1"/>
  <c r="C746" s="1"/>
  <c r="J1436" l="1"/>
  <c r="K1437"/>
  <c r="G1437"/>
  <c r="B1437"/>
  <c r="L744"/>
  <c r="A1438"/>
  <c r="I1438" s="1"/>
  <c r="F745"/>
  <c r="J1437" l="1"/>
  <c r="K1438"/>
  <c r="G1438"/>
  <c r="B1438"/>
  <c r="P744"/>
  <c r="O744"/>
  <c r="N744"/>
  <c r="M744"/>
  <c r="L745"/>
  <c r="A1439"/>
  <c r="I1439" s="1"/>
  <c r="H745"/>
  <c r="D746"/>
  <c r="E746" s="1"/>
  <c r="C747" s="1"/>
  <c r="J1438" l="1"/>
  <c r="K1439"/>
  <c r="G1439"/>
  <c r="B1439"/>
  <c r="O745"/>
  <c r="P745"/>
  <c r="Q744"/>
  <c r="N745"/>
  <c r="M745"/>
  <c r="A1440"/>
  <c r="I1440" s="1"/>
  <c r="F746"/>
  <c r="J1439" l="1"/>
  <c r="K1440"/>
  <c r="G1440"/>
  <c r="B1440"/>
  <c r="Q745"/>
  <c r="H746"/>
  <c r="A1441"/>
  <c r="I1441" s="1"/>
  <c r="D747"/>
  <c r="E747" s="1"/>
  <c r="C748" s="1"/>
  <c r="J1440" l="1"/>
  <c r="K1441"/>
  <c r="G1441"/>
  <c r="B1441"/>
  <c r="L746"/>
  <c r="A1442"/>
  <c r="I1442" s="1"/>
  <c r="F747"/>
  <c r="H747" s="1"/>
  <c r="J1441" l="1"/>
  <c r="K1442"/>
  <c r="G1442"/>
  <c r="B1442"/>
  <c r="O746"/>
  <c r="P746"/>
  <c r="M746"/>
  <c r="N746"/>
  <c r="A1443"/>
  <c r="I1443" s="1"/>
  <c r="D748"/>
  <c r="E748" s="1"/>
  <c r="C749" s="1"/>
  <c r="J1442" l="1"/>
  <c r="K1443"/>
  <c r="G1443"/>
  <c r="B1443"/>
  <c r="Q746"/>
  <c r="L747"/>
  <c r="A1444"/>
  <c r="I1444" s="1"/>
  <c r="F748"/>
  <c r="H748" s="1"/>
  <c r="J1443" l="1"/>
  <c r="K1444"/>
  <c r="G1444"/>
  <c r="B1444"/>
  <c r="P747"/>
  <c r="O747"/>
  <c r="M747"/>
  <c r="N747"/>
  <c r="A1445"/>
  <c r="I1445" s="1"/>
  <c r="D749"/>
  <c r="E749" s="1"/>
  <c r="C750" s="1"/>
  <c r="J1444" l="1"/>
  <c r="K1445"/>
  <c r="G1445"/>
  <c r="B1445"/>
  <c r="Q747"/>
  <c r="L748"/>
  <c r="A1446"/>
  <c r="I1446" s="1"/>
  <c r="F749"/>
  <c r="H749" s="1"/>
  <c r="J1445" l="1"/>
  <c r="K1446"/>
  <c r="G1446"/>
  <c r="B1446"/>
  <c r="O748"/>
  <c r="P748"/>
  <c r="M748"/>
  <c r="N748"/>
  <c r="L749"/>
  <c r="A1447"/>
  <c r="I1447" s="1"/>
  <c r="D750"/>
  <c r="E750" s="1"/>
  <c r="C751" s="1"/>
  <c r="J1446" l="1"/>
  <c r="K1447"/>
  <c r="G1447"/>
  <c r="B1447"/>
  <c r="O749"/>
  <c r="P749"/>
  <c r="Q748"/>
  <c r="M749"/>
  <c r="N749"/>
  <c r="A1448"/>
  <c r="I1448" s="1"/>
  <c r="F750"/>
  <c r="J1447" l="1"/>
  <c r="K1448"/>
  <c r="G1448"/>
  <c r="B1448"/>
  <c r="Q749"/>
  <c r="H750"/>
  <c r="A1449"/>
  <c r="I1449" s="1"/>
  <c r="D751"/>
  <c r="E751" s="1"/>
  <c r="C752" s="1"/>
  <c r="J1448" l="1"/>
  <c r="K1449"/>
  <c r="G1449"/>
  <c r="B1449"/>
  <c r="L750"/>
  <c r="A1450"/>
  <c r="I1450" s="1"/>
  <c r="F751"/>
  <c r="H751" s="1"/>
  <c r="J1449" l="1"/>
  <c r="K1450"/>
  <c r="G1450"/>
  <c r="B1450"/>
  <c r="O750"/>
  <c r="P750"/>
  <c r="M750"/>
  <c r="N750"/>
  <c r="A1451"/>
  <c r="I1451" s="1"/>
  <c r="D752"/>
  <c r="E752" s="1"/>
  <c r="C753" s="1"/>
  <c r="J1450" l="1"/>
  <c r="K1451"/>
  <c r="G1451"/>
  <c r="B1451"/>
  <c r="Q750"/>
  <c r="L751"/>
  <c r="A1452"/>
  <c r="I1452" s="1"/>
  <c r="F752"/>
  <c r="J1451" l="1"/>
  <c r="K1452"/>
  <c r="G1452"/>
  <c r="B1452"/>
  <c r="O751"/>
  <c r="P751"/>
  <c r="N751"/>
  <c r="M751"/>
  <c r="L752"/>
  <c r="A1453"/>
  <c r="I1453" s="1"/>
  <c r="H752"/>
  <c r="D753"/>
  <c r="E753" s="1"/>
  <c r="C754" s="1"/>
  <c r="J1452" l="1"/>
  <c r="K1453"/>
  <c r="G1453"/>
  <c r="B1453"/>
  <c r="P752"/>
  <c r="O752"/>
  <c r="Q751"/>
  <c r="N752"/>
  <c r="M752"/>
  <c r="A1454"/>
  <c r="I1454" s="1"/>
  <c r="F753"/>
  <c r="J1453" l="1"/>
  <c r="K1454"/>
  <c r="G1454"/>
  <c r="B1454"/>
  <c r="Q752"/>
  <c r="H753"/>
  <c r="A1455"/>
  <c r="I1455" s="1"/>
  <c r="D754"/>
  <c r="E754" s="1"/>
  <c r="C755" s="1"/>
  <c r="J1454" l="1"/>
  <c r="K1455"/>
  <c r="G1455"/>
  <c r="B1455"/>
  <c r="L753"/>
  <c r="A1456"/>
  <c r="I1456" s="1"/>
  <c r="F754"/>
  <c r="J1455" l="1"/>
  <c r="K1456"/>
  <c r="G1456"/>
  <c r="B1456"/>
  <c r="P753"/>
  <c r="O753"/>
  <c r="N753"/>
  <c r="M753"/>
  <c r="L754"/>
  <c r="A1457"/>
  <c r="I1457" s="1"/>
  <c r="H754"/>
  <c r="D755"/>
  <c r="E755" s="1"/>
  <c r="C756" s="1"/>
  <c r="J1456" l="1"/>
  <c r="K1457"/>
  <c r="G1457"/>
  <c r="B1457"/>
  <c r="P754"/>
  <c r="O754"/>
  <c r="Q753"/>
  <c r="N754"/>
  <c r="M754"/>
  <c r="A1458"/>
  <c r="I1458" s="1"/>
  <c r="F755"/>
  <c r="J1457" l="1"/>
  <c r="K1458"/>
  <c r="G1458"/>
  <c r="B1458"/>
  <c r="Q754"/>
  <c r="H755"/>
  <c r="A1459"/>
  <c r="I1459" s="1"/>
  <c r="D756"/>
  <c r="E756" s="1"/>
  <c r="C757" s="1"/>
  <c r="J1458" l="1"/>
  <c r="K1459"/>
  <c r="G1459"/>
  <c r="B1459"/>
  <c r="L755"/>
  <c r="A1460"/>
  <c r="I1460" s="1"/>
  <c r="F756"/>
  <c r="J1459" l="1"/>
  <c r="K1460"/>
  <c r="G1460"/>
  <c r="B1460"/>
  <c r="O755"/>
  <c r="P755"/>
  <c r="M755"/>
  <c r="N755"/>
  <c r="L756"/>
  <c r="A1461"/>
  <c r="I1461" s="1"/>
  <c r="H756"/>
  <c r="D757"/>
  <c r="E757" s="1"/>
  <c r="C758" s="1"/>
  <c r="J1460" l="1"/>
  <c r="K1461"/>
  <c r="G1461"/>
  <c r="B1461"/>
  <c r="O756"/>
  <c r="P756"/>
  <c r="Q755"/>
  <c r="N756"/>
  <c r="M756"/>
  <c r="A1462"/>
  <c r="I1462" s="1"/>
  <c r="F757"/>
  <c r="J1461" l="1"/>
  <c r="K1462"/>
  <c r="G1462"/>
  <c r="B1462"/>
  <c r="Q756"/>
  <c r="H757"/>
  <c r="A1463"/>
  <c r="I1463" s="1"/>
  <c r="D758"/>
  <c r="E758" s="1"/>
  <c r="C759" s="1"/>
  <c r="J1462" l="1"/>
  <c r="K1463"/>
  <c r="G1463"/>
  <c r="B1463"/>
  <c r="L757"/>
  <c r="A1464"/>
  <c r="I1464" s="1"/>
  <c r="F758"/>
  <c r="J1463" l="1"/>
  <c r="K1464"/>
  <c r="G1464"/>
  <c r="B1464"/>
  <c r="P757"/>
  <c r="O757"/>
  <c r="M757"/>
  <c r="N757"/>
  <c r="L758"/>
  <c r="A1465"/>
  <c r="I1465" s="1"/>
  <c r="D759"/>
  <c r="E759" s="1"/>
  <c r="C760" s="1"/>
  <c r="H758"/>
  <c r="J1464" l="1"/>
  <c r="K1465"/>
  <c r="G1465"/>
  <c r="B1465"/>
  <c r="Q757"/>
  <c r="O758"/>
  <c r="P758"/>
  <c r="N758"/>
  <c r="M758"/>
  <c r="A1466"/>
  <c r="I1466" s="1"/>
  <c r="F759"/>
  <c r="J1465" l="1"/>
  <c r="K1466"/>
  <c r="G1466"/>
  <c r="B1466"/>
  <c r="Q758"/>
  <c r="H759"/>
  <c r="A1467"/>
  <c r="I1467" s="1"/>
  <c r="D760"/>
  <c r="E760" s="1"/>
  <c r="C761" s="1"/>
  <c r="J1466" l="1"/>
  <c r="K1467"/>
  <c r="G1467"/>
  <c r="B1467"/>
  <c r="L759"/>
  <c r="A1468"/>
  <c r="I1468" s="1"/>
  <c r="F760"/>
  <c r="H760" s="1"/>
  <c r="J1467" l="1"/>
  <c r="K1468"/>
  <c r="G1468"/>
  <c r="B1468"/>
  <c r="O759"/>
  <c r="P759"/>
  <c r="M759"/>
  <c r="N759"/>
  <c r="L760"/>
  <c r="A1469"/>
  <c r="I1469" s="1"/>
  <c r="D761"/>
  <c r="E761" s="1"/>
  <c r="C762" s="1"/>
  <c r="J1468" l="1"/>
  <c r="K1469"/>
  <c r="G1469"/>
  <c r="B1469"/>
  <c r="O760"/>
  <c r="P760"/>
  <c r="Q759"/>
  <c r="M760"/>
  <c r="N760"/>
  <c r="A1470"/>
  <c r="I1470" s="1"/>
  <c r="F761"/>
  <c r="J1469" l="1"/>
  <c r="K1470"/>
  <c r="G1470"/>
  <c r="B1470"/>
  <c r="Q760"/>
  <c r="L761"/>
  <c r="A1471"/>
  <c r="I1471" s="1"/>
  <c r="H761"/>
  <c r="D762"/>
  <c r="E762" s="1"/>
  <c r="C763" s="1"/>
  <c r="J1470" l="1"/>
  <c r="K1471"/>
  <c r="G1471"/>
  <c r="B1471"/>
  <c r="P761"/>
  <c r="O761"/>
  <c r="N761"/>
  <c r="M761"/>
  <c r="A1472"/>
  <c r="I1472" s="1"/>
  <c r="F762"/>
  <c r="J1471" l="1"/>
  <c r="K1472"/>
  <c r="G1472"/>
  <c r="B1472"/>
  <c r="Q761"/>
  <c r="H762"/>
  <c r="A1473"/>
  <c r="I1473" s="1"/>
  <c r="D763"/>
  <c r="E763" s="1"/>
  <c r="C764" s="1"/>
  <c r="J1472" l="1"/>
  <c r="K1473"/>
  <c r="G1473"/>
  <c r="B1473"/>
  <c r="L762"/>
  <c r="A1474"/>
  <c r="I1474" s="1"/>
  <c r="F763"/>
  <c r="J1473" l="1"/>
  <c r="K1474"/>
  <c r="G1474"/>
  <c r="B1474"/>
  <c r="O762"/>
  <c r="P762"/>
  <c r="M762"/>
  <c r="N762"/>
  <c r="L763"/>
  <c r="A1475"/>
  <c r="I1475" s="1"/>
  <c r="H763"/>
  <c r="D764"/>
  <c r="E764" s="1"/>
  <c r="C765" s="1"/>
  <c r="J1474" l="1"/>
  <c r="K1475"/>
  <c r="G1475"/>
  <c r="B1475"/>
  <c r="O763"/>
  <c r="P763"/>
  <c r="Q762"/>
  <c r="N763"/>
  <c r="M763"/>
  <c r="A1476"/>
  <c r="I1476" s="1"/>
  <c r="F764"/>
  <c r="J1475" l="1"/>
  <c r="K1476"/>
  <c r="G1476"/>
  <c r="B1476"/>
  <c r="Q763"/>
  <c r="H764"/>
  <c r="A1477"/>
  <c r="I1477" s="1"/>
  <c r="D765"/>
  <c r="E765" s="1"/>
  <c r="C766" s="1"/>
  <c r="J1476" l="1"/>
  <c r="K1477"/>
  <c r="G1477"/>
  <c r="B1477"/>
  <c r="L764"/>
  <c r="A1478"/>
  <c r="I1478" s="1"/>
  <c r="F765"/>
  <c r="H765" s="1"/>
  <c r="J1477" l="1"/>
  <c r="K1478"/>
  <c r="G1478"/>
  <c r="B1478"/>
  <c r="O764"/>
  <c r="P764"/>
  <c r="M764"/>
  <c r="N764"/>
  <c r="L765"/>
  <c r="A1479"/>
  <c r="I1479" s="1"/>
  <c r="D766"/>
  <c r="E766" s="1"/>
  <c r="C767" s="1"/>
  <c r="J1478" l="1"/>
  <c r="K1479"/>
  <c r="G1479"/>
  <c r="B1479"/>
  <c r="O765"/>
  <c r="P765"/>
  <c r="Q764"/>
  <c r="M765"/>
  <c r="N765"/>
  <c r="F12" i="11"/>
  <c r="C13"/>
  <c r="A1480" i="10"/>
  <c r="I1480" s="1"/>
  <c r="F766"/>
  <c r="J1479" l="1"/>
  <c r="K1480"/>
  <c r="G1480"/>
  <c r="B1480"/>
  <c r="Q765"/>
  <c r="H766"/>
  <c r="A1481"/>
  <c r="I1481" s="1"/>
  <c r="D767"/>
  <c r="E767" s="1"/>
  <c r="C768" s="1"/>
  <c r="J1480" l="1"/>
  <c r="K1481"/>
  <c r="G1481"/>
  <c r="B1481"/>
  <c r="L766"/>
  <c r="A1482"/>
  <c r="I1482" s="1"/>
  <c r="F767"/>
  <c r="H767" s="1"/>
  <c r="J1481" l="1"/>
  <c r="K1482"/>
  <c r="G1482"/>
  <c r="B1482"/>
  <c r="P766"/>
  <c r="O766"/>
  <c r="M766"/>
  <c r="N766"/>
  <c r="A1483"/>
  <c r="I1483" s="1"/>
  <c r="D768"/>
  <c r="E768" s="1"/>
  <c r="C769" s="1"/>
  <c r="J1482" l="1"/>
  <c r="K1483"/>
  <c r="G1483"/>
  <c r="B1483"/>
  <c r="Q766"/>
  <c r="L767"/>
  <c r="A1484"/>
  <c r="I1484" s="1"/>
  <c r="F768"/>
  <c r="J1483" l="1"/>
  <c r="K1484"/>
  <c r="G1484"/>
  <c r="B1484"/>
  <c r="P767"/>
  <c r="O767"/>
  <c r="N767"/>
  <c r="M767"/>
  <c r="L768"/>
  <c r="A1485"/>
  <c r="I1485" s="1"/>
  <c r="H768"/>
  <c r="D769"/>
  <c r="E769" s="1"/>
  <c r="C770" s="1"/>
  <c r="J1484" l="1"/>
  <c r="K1485"/>
  <c r="G1485"/>
  <c r="B1485"/>
  <c r="O768"/>
  <c r="P768"/>
  <c r="Q767"/>
  <c r="N768"/>
  <c r="M768"/>
  <c r="A1486"/>
  <c r="I1486" s="1"/>
  <c r="F769"/>
  <c r="J1485" l="1"/>
  <c r="K1486"/>
  <c r="G1486"/>
  <c r="B1486"/>
  <c r="Q768"/>
  <c r="H769"/>
  <c r="A1487"/>
  <c r="I1487" s="1"/>
  <c r="D770"/>
  <c r="E770" s="1"/>
  <c r="C771" s="1"/>
  <c r="J1486" l="1"/>
  <c r="K1487"/>
  <c r="G1487"/>
  <c r="B1487"/>
  <c r="L769"/>
  <c r="A1488"/>
  <c r="I1488" s="1"/>
  <c r="F770"/>
  <c r="J1487" l="1"/>
  <c r="K1488"/>
  <c r="G1488"/>
  <c r="B1488"/>
  <c r="P769"/>
  <c r="O769"/>
  <c r="N769"/>
  <c r="M769"/>
  <c r="L770"/>
  <c r="A1489"/>
  <c r="I1489" s="1"/>
  <c r="H770"/>
  <c r="D771"/>
  <c r="E771" s="1"/>
  <c r="C772" s="1"/>
  <c r="J1488" l="1"/>
  <c r="K1489"/>
  <c r="G1489"/>
  <c r="B1489"/>
  <c r="O770"/>
  <c r="P770"/>
  <c r="Q769"/>
  <c r="N770"/>
  <c r="M770"/>
  <c r="A1490"/>
  <c r="I1490" s="1"/>
  <c r="F771"/>
  <c r="J1489" l="1"/>
  <c r="K1490"/>
  <c r="G1490"/>
  <c r="B1490"/>
  <c r="Q770"/>
  <c r="H771"/>
  <c r="A1491"/>
  <c r="I1491" s="1"/>
  <c r="D772"/>
  <c r="E772" s="1"/>
  <c r="C773" s="1"/>
  <c r="J1490" l="1"/>
  <c r="K1491"/>
  <c r="G1491"/>
  <c r="B1491"/>
  <c r="L771"/>
  <c r="A1492"/>
  <c r="I1492" s="1"/>
  <c r="F772"/>
  <c r="H772" s="1"/>
  <c r="J1491" l="1"/>
  <c r="K1492"/>
  <c r="G1492"/>
  <c r="B1492"/>
  <c r="O771"/>
  <c r="P771"/>
  <c r="M771"/>
  <c r="N771"/>
  <c r="A1493"/>
  <c r="I1493" s="1"/>
  <c r="D773"/>
  <c r="E773" s="1"/>
  <c r="C774" s="1"/>
  <c r="J1492" l="1"/>
  <c r="K1493"/>
  <c r="G1493"/>
  <c r="B1493"/>
  <c r="Q771"/>
  <c r="L772"/>
  <c r="A1494"/>
  <c r="I1494" s="1"/>
  <c r="F773"/>
  <c r="H773" s="1"/>
  <c r="J1493" l="1"/>
  <c r="K1494"/>
  <c r="G1494"/>
  <c r="B1494"/>
  <c r="O772"/>
  <c r="P772"/>
  <c r="M772"/>
  <c r="N772"/>
  <c r="L773"/>
  <c r="A1495"/>
  <c r="I1495" s="1"/>
  <c r="D774"/>
  <c r="E774" s="1"/>
  <c r="C775" s="1"/>
  <c r="J1494" l="1"/>
  <c r="K1495"/>
  <c r="G1495"/>
  <c r="B1495"/>
  <c r="P773"/>
  <c r="O773"/>
  <c r="Q772"/>
  <c r="M773"/>
  <c r="N773"/>
  <c r="A1496"/>
  <c r="I1496" s="1"/>
  <c r="F774"/>
  <c r="J1495" l="1"/>
  <c r="K1496"/>
  <c r="G1496"/>
  <c r="B1496"/>
  <c r="Q773"/>
  <c r="L774"/>
  <c r="A1497"/>
  <c r="I1497" s="1"/>
  <c r="D775"/>
  <c r="E775" s="1"/>
  <c r="C776" s="1"/>
  <c r="H774"/>
  <c r="J1496" l="1"/>
  <c r="K1497"/>
  <c r="G1497"/>
  <c r="B1497"/>
  <c r="P774"/>
  <c r="O774"/>
  <c r="N774"/>
  <c r="M774"/>
  <c r="E13" i="11"/>
  <c r="D13"/>
  <c r="A1498" i="10"/>
  <c r="I1498" s="1"/>
  <c r="F775"/>
  <c r="J1497" l="1"/>
  <c r="K1498"/>
  <c r="G1498"/>
  <c r="B1498"/>
  <c r="Q774"/>
  <c r="H775"/>
  <c r="A1499"/>
  <c r="I1499" s="1"/>
  <c r="D776"/>
  <c r="E776" s="1"/>
  <c r="C777" s="1"/>
  <c r="J1498" l="1"/>
  <c r="K1499"/>
  <c r="G1499"/>
  <c r="B1499"/>
  <c r="L775"/>
  <c r="A1500"/>
  <c r="I1500" s="1"/>
  <c r="F776"/>
  <c r="J1499" l="1"/>
  <c r="K1500"/>
  <c r="G1500"/>
  <c r="B1500"/>
  <c r="P775"/>
  <c r="O775"/>
  <c r="M775"/>
  <c r="N775"/>
  <c r="L776"/>
  <c r="A1501"/>
  <c r="I1501" s="1"/>
  <c r="H776"/>
  <c r="D777"/>
  <c r="E777" s="1"/>
  <c r="C778" s="1"/>
  <c r="J1500" l="1"/>
  <c r="K1501"/>
  <c r="G1501"/>
  <c r="B1501"/>
  <c r="Q775"/>
  <c r="O776"/>
  <c r="P776"/>
  <c r="N776"/>
  <c r="M776"/>
  <c r="A1502"/>
  <c r="I1502" s="1"/>
  <c r="F777"/>
  <c r="J1501" l="1"/>
  <c r="K1502"/>
  <c r="G1502"/>
  <c r="B1502"/>
  <c r="Q776"/>
  <c r="H777"/>
  <c r="A1503"/>
  <c r="I1503" s="1"/>
  <c r="D778"/>
  <c r="E778" s="1"/>
  <c r="C779" s="1"/>
  <c r="J1502" l="1"/>
  <c r="K1503"/>
  <c r="G1503"/>
  <c r="B1503"/>
  <c r="L777"/>
  <c r="A1504"/>
  <c r="I1504" s="1"/>
  <c r="F778"/>
  <c r="H778" s="1"/>
  <c r="J1503" l="1"/>
  <c r="K1504"/>
  <c r="G1504"/>
  <c r="B1504"/>
  <c r="P777"/>
  <c r="O777"/>
  <c r="M777"/>
  <c r="N777"/>
  <c r="L778"/>
  <c r="A1505"/>
  <c r="I1505" s="1"/>
  <c r="D779"/>
  <c r="E779" s="1"/>
  <c r="C780" s="1"/>
  <c r="J1504" l="1"/>
  <c r="K1505"/>
  <c r="G1505"/>
  <c r="B1505"/>
  <c r="Q777"/>
  <c r="O778"/>
  <c r="P778"/>
  <c r="M778"/>
  <c r="N778"/>
  <c r="A1506"/>
  <c r="I1506" s="1"/>
  <c r="F779"/>
  <c r="J1505" l="1"/>
  <c r="K1506"/>
  <c r="G1506"/>
  <c r="B1506"/>
  <c r="Q778"/>
  <c r="H779"/>
  <c r="A1507"/>
  <c r="I1507" s="1"/>
  <c r="D780"/>
  <c r="E780" s="1"/>
  <c r="C781" s="1"/>
  <c r="J1506" l="1"/>
  <c r="K1507"/>
  <c r="G1507"/>
  <c r="B1507"/>
  <c r="L779"/>
  <c r="A1508"/>
  <c r="I1508" s="1"/>
  <c r="F780"/>
  <c r="J1507" l="1"/>
  <c r="K1508"/>
  <c r="G1508"/>
  <c r="B1508"/>
  <c r="P779"/>
  <c r="O779"/>
  <c r="M779"/>
  <c r="N779"/>
  <c r="L780"/>
  <c r="A1509"/>
  <c r="I1509" s="1"/>
  <c r="D781"/>
  <c r="E781" s="1"/>
  <c r="C782" s="1"/>
  <c r="H780"/>
  <c r="J1508" l="1"/>
  <c r="K1509"/>
  <c r="G1509"/>
  <c r="B1509"/>
  <c r="P780"/>
  <c r="O780"/>
  <c r="Q779"/>
  <c r="N780"/>
  <c r="M780"/>
  <c r="A1510"/>
  <c r="I1510" s="1"/>
  <c r="F781"/>
  <c r="J1509" l="1"/>
  <c r="K1510"/>
  <c r="G1510"/>
  <c r="B1510"/>
  <c r="Q780"/>
  <c r="H781"/>
  <c r="A1511"/>
  <c r="I1511" s="1"/>
  <c r="D782"/>
  <c r="E782" s="1"/>
  <c r="C783" s="1"/>
  <c r="J1510" l="1"/>
  <c r="K1511"/>
  <c r="G1511"/>
  <c r="B1511"/>
  <c r="L781"/>
  <c r="A1512"/>
  <c r="I1512" s="1"/>
  <c r="F782"/>
  <c r="J1511" l="1"/>
  <c r="K1512"/>
  <c r="G1512"/>
  <c r="B1512"/>
  <c r="P781"/>
  <c r="O781"/>
  <c r="M781"/>
  <c r="N781"/>
  <c r="L782"/>
  <c r="A1513"/>
  <c r="I1513" s="1"/>
  <c r="H782"/>
  <c r="D783"/>
  <c r="E783" s="1"/>
  <c r="C784" s="1"/>
  <c r="J1512" l="1"/>
  <c r="K1513"/>
  <c r="G1513"/>
  <c r="B1513"/>
  <c r="Q781"/>
  <c r="O782"/>
  <c r="P782"/>
  <c r="N782"/>
  <c r="M782"/>
  <c r="A1514"/>
  <c r="I1514" s="1"/>
  <c r="F783"/>
  <c r="J1513" l="1"/>
  <c r="K1514"/>
  <c r="G1514"/>
  <c r="B1514"/>
  <c r="Q782"/>
  <c r="H783"/>
  <c r="A1515"/>
  <c r="I1515" s="1"/>
  <c r="D784"/>
  <c r="E784" s="1"/>
  <c r="C785" s="1"/>
  <c r="J1514" l="1"/>
  <c r="K1515"/>
  <c r="G1515"/>
  <c r="B1515"/>
  <c r="L783"/>
  <c r="A1516"/>
  <c r="I1516" s="1"/>
  <c r="F784"/>
  <c r="J1515" l="1"/>
  <c r="K1516"/>
  <c r="G1516"/>
  <c r="B1516"/>
  <c r="O783"/>
  <c r="P783"/>
  <c r="N783"/>
  <c r="M783"/>
  <c r="L784"/>
  <c r="A1517"/>
  <c r="I1517" s="1"/>
  <c r="H784"/>
  <c r="D785"/>
  <c r="E785" s="1"/>
  <c r="C786" s="1"/>
  <c r="J1516" l="1"/>
  <c r="K1517"/>
  <c r="G1517"/>
  <c r="B1517"/>
  <c r="O784"/>
  <c r="P784"/>
  <c r="Q783"/>
  <c r="M784"/>
  <c r="N784"/>
  <c r="A1518"/>
  <c r="I1518" s="1"/>
  <c r="F785"/>
  <c r="J1517" l="1"/>
  <c r="K1518"/>
  <c r="G1518"/>
  <c r="B1518"/>
  <c r="Q784"/>
  <c r="H785"/>
  <c r="A1519"/>
  <c r="I1519" s="1"/>
  <c r="D786"/>
  <c r="E786" s="1"/>
  <c r="C787" s="1"/>
  <c r="J1518" l="1"/>
  <c r="K1519"/>
  <c r="G1519"/>
  <c r="B1519"/>
  <c r="L785"/>
  <c r="A1520"/>
  <c r="I1520" s="1"/>
  <c r="F786"/>
  <c r="H786" s="1"/>
  <c r="J1519" l="1"/>
  <c r="K1520"/>
  <c r="G1520"/>
  <c r="B1520"/>
  <c r="P785"/>
  <c r="O785"/>
  <c r="M785"/>
  <c r="N785"/>
  <c r="L786"/>
  <c r="A1521"/>
  <c r="I1521" s="1"/>
  <c r="D787"/>
  <c r="E787" s="1"/>
  <c r="C788" s="1"/>
  <c r="J1520" l="1"/>
  <c r="K1521"/>
  <c r="G1521"/>
  <c r="B1521"/>
  <c r="Q785"/>
  <c r="P786"/>
  <c r="O786"/>
  <c r="M786"/>
  <c r="N786"/>
  <c r="A1522"/>
  <c r="I1522" s="1"/>
  <c r="F787"/>
  <c r="J1521" l="1"/>
  <c r="K1522"/>
  <c r="G1522"/>
  <c r="B1522"/>
  <c r="Q786"/>
  <c r="H787"/>
  <c r="A1523"/>
  <c r="I1523" s="1"/>
  <c r="D788"/>
  <c r="E788" s="1"/>
  <c r="C789" s="1"/>
  <c r="J1522" l="1"/>
  <c r="K1523"/>
  <c r="G1523"/>
  <c r="B1523"/>
  <c r="L787"/>
  <c r="A1524"/>
  <c r="I1524" s="1"/>
  <c r="F788"/>
  <c r="H788" s="1"/>
  <c r="J1523" l="1"/>
  <c r="K1524"/>
  <c r="G1524"/>
  <c r="B1524"/>
  <c r="O787"/>
  <c r="P787"/>
  <c r="M787"/>
  <c r="N787"/>
  <c r="A1525"/>
  <c r="I1525" s="1"/>
  <c r="D789"/>
  <c r="E789" s="1"/>
  <c r="C790" s="1"/>
  <c r="J1524" l="1"/>
  <c r="K1525"/>
  <c r="G1525"/>
  <c r="B1525"/>
  <c r="Q787"/>
  <c r="L788"/>
  <c r="A1526"/>
  <c r="I1526" s="1"/>
  <c r="F789"/>
  <c r="H789" s="1"/>
  <c r="J1525" l="1"/>
  <c r="K1526"/>
  <c r="G1526"/>
  <c r="B1526"/>
  <c r="O788"/>
  <c r="P788"/>
  <c r="M788"/>
  <c r="N788"/>
  <c r="L789"/>
  <c r="A1527"/>
  <c r="I1527" s="1"/>
  <c r="D790"/>
  <c r="E790" s="1"/>
  <c r="C791" s="1"/>
  <c r="J1526" l="1"/>
  <c r="K1527"/>
  <c r="G1527"/>
  <c r="B1527"/>
  <c r="O789"/>
  <c r="P789"/>
  <c r="Q788"/>
  <c r="M789"/>
  <c r="N789"/>
  <c r="A1528"/>
  <c r="I1528" s="1"/>
  <c r="F790"/>
  <c r="J1527" l="1"/>
  <c r="K1528"/>
  <c r="G1528"/>
  <c r="B1528"/>
  <c r="Q789"/>
  <c r="L790"/>
  <c r="A1529"/>
  <c r="I1529" s="1"/>
  <c r="D791"/>
  <c r="E791" s="1"/>
  <c r="C792" s="1"/>
  <c r="H790"/>
  <c r="J1528" l="1"/>
  <c r="K1529"/>
  <c r="G1529"/>
  <c r="B1529"/>
  <c r="O790"/>
  <c r="P790"/>
  <c r="N790"/>
  <c r="M790"/>
  <c r="A1530"/>
  <c r="I1530" s="1"/>
  <c r="F791"/>
  <c r="J1529" l="1"/>
  <c r="K1530"/>
  <c r="G1530"/>
  <c r="B1530"/>
  <c r="Q790"/>
  <c r="H791"/>
  <c r="A1531"/>
  <c r="I1531" s="1"/>
  <c r="D792"/>
  <c r="E792" s="1"/>
  <c r="C793" s="1"/>
  <c r="J1530" l="1"/>
  <c r="K1531"/>
  <c r="G1531"/>
  <c r="B1531"/>
  <c r="L791"/>
  <c r="A1532"/>
  <c r="I1532" s="1"/>
  <c r="F792"/>
  <c r="H792" s="1"/>
  <c r="J1531" l="1"/>
  <c r="K1532"/>
  <c r="G1532"/>
  <c r="B1532"/>
  <c r="O791"/>
  <c r="P791"/>
  <c r="M791"/>
  <c r="N791"/>
  <c r="L792"/>
  <c r="A1533"/>
  <c r="I1533" s="1"/>
  <c r="D793"/>
  <c r="E793" s="1"/>
  <c r="C794" s="1"/>
  <c r="J1532" l="1"/>
  <c r="K1533"/>
  <c r="G1533"/>
  <c r="B1533"/>
  <c r="P792"/>
  <c r="O792"/>
  <c r="Q791"/>
  <c r="M792"/>
  <c r="N792"/>
  <c r="A1534"/>
  <c r="I1534" s="1"/>
  <c r="F793"/>
  <c r="J1533" l="1"/>
  <c r="K1534"/>
  <c r="G1534"/>
  <c r="B1534"/>
  <c r="Q792"/>
  <c r="H793"/>
  <c r="A1535"/>
  <c r="I1535" s="1"/>
  <c r="D794"/>
  <c r="E794" s="1"/>
  <c r="C795" s="1"/>
  <c r="J1534" l="1"/>
  <c r="K1535"/>
  <c r="G1535"/>
  <c r="B1535"/>
  <c r="L793"/>
  <c r="A1536"/>
  <c r="I1536" s="1"/>
  <c r="F794"/>
  <c r="J1535" l="1"/>
  <c r="K1536"/>
  <c r="G1536"/>
  <c r="B1536"/>
  <c r="P793"/>
  <c r="O793"/>
  <c r="M793"/>
  <c r="N793"/>
  <c r="L794"/>
  <c r="A1537"/>
  <c r="I1537" s="1"/>
  <c r="D795"/>
  <c r="E795" s="1"/>
  <c r="C796" s="1"/>
  <c r="H794"/>
  <c r="J1536" l="1"/>
  <c r="K1537"/>
  <c r="G1537"/>
  <c r="B1537"/>
  <c r="P794"/>
  <c r="O794"/>
  <c r="Q793"/>
  <c r="N794"/>
  <c r="M794"/>
  <c r="A1538"/>
  <c r="I1538" s="1"/>
  <c r="F795"/>
  <c r="J1537" l="1"/>
  <c r="K1538"/>
  <c r="G1538"/>
  <c r="B1538"/>
  <c r="Q794"/>
  <c r="H795"/>
  <c r="A1539"/>
  <c r="I1539" s="1"/>
  <c r="D796"/>
  <c r="E796" s="1"/>
  <c r="C797" s="1"/>
  <c r="J1538" l="1"/>
  <c r="K1539"/>
  <c r="G1539"/>
  <c r="B1539"/>
  <c r="L795"/>
  <c r="A1540"/>
  <c r="I1540" s="1"/>
  <c r="F796"/>
  <c r="J1539" l="1"/>
  <c r="K1540"/>
  <c r="G1540"/>
  <c r="B1540"/>
  <c r="O795"/>
  <c r="P795"/>
  <c r="N795"/>
  <c r="M795"/>
  <c r="L796"/>
  <c r="A1541"/>
  <c r="I1541" s="1"/>
  <c r="D797"/>
  <c r="E797" s="1"/>
  <c r="C798" s="1"/>
  <c r="H796"/>
  <c r="J1540" l="1"/>
  <c r="K1541"/>
  <c r="G1541"/>
  <c r="B1541"/>
  <c r="O796"/>
  <c r="P796"/>
  <c r="Q795"/>
  <c r="N796"/>
  <c r="M796"/>
  <c r="A1542"/>
  <c r="I1542" s="1"/>
  <c r="F797"/>
  <c r="J1541" l="1"/>
  <c r="K1542"/>
  <c r="G1542"/>
  <c r="B1542"/>
  <c r="Q796"/>
  <c r="H797"/>
  <c r="A1543"/>
  <c r="I1543" s="1"/>
  <c r="D798"/>
  <c r="E798" s="1"/>
  <c r="C799" s="1"/>
  <c r="J1542" l="1"/>
  <c r="K1543"/>
  <c r="G1543"/>
  <c r="B1543"/>
  <c r="L797"/>
  <c r="A1544"/>
  <c r="I1544" s="1"/>
  <c r="F798"/>
  <c r="H798" s="1"/>
  <c r="J1543" l="1"/>
  <c r="K1544"/>
  <c r="G1544"/>
  <c r="B1544"/>
  <c r="P797"/>
  <c r="O797"/>
  <c r="M797"/>
  <c r="N797"/>
  <c r="A1545"/>
  <c r="I1545" s="1"/>
  <c r="D799"/>
  <c r="E799" s="1"/>
  <c r="C800" s="1"/>
  <c r="J1544" l="1"/>
  <c r="K1545"/>
  <c r="G1545"/>
  <c r="B1545"/>
  <c r="Q797"/>
  <c r="L798"/>
  <c r="A1546"/>
  <c r="I1546" s="1"/>
  <c r="F799"/>
  <c r="H799" s="1"/>
  <c r="J1545" l="1"/>
  <c r="K1546"/>
  <c r="G1546"/>
  <c r="B1546"/>
  <c r="O798"/>
  <c r="P798"/>
  <c r="M798"/>
  <c r="N798"/>
  <c r="A1547"/>
  <c r="I1547" s="1"/>
  <c r="D800"/>
  <c r="E800" s="1"/>
  <c r="C801" s="1"/>
  <c r="J1546" l="1"/>
  <c r="K1547"/>
  <c r="G1547"/>
  <c r="B1547"/>
  <c r="Q798"/>
  <c r="L799"/>
  <c r="A1548"/>
  <c r="I1548" s="1"/>
  <c r="F800"/>
  <c r="H800" s="1"/>
  <c r="J1547" l="1"/>
  <c r="K1548"/>
  <c r="G1548"/>
  <c r="B1548"/>
  <c r="P799"/>
  <c r="O799"/>
  <c r="M799"/>
  <c r="N799"/>
  <c r="L800"/>
  <c r="A1549"/>
  <c r="I1549" s="1"/>
  <c r="D801"/>
  <c r="E801" s="1"/>
  <c r="C802" s="1"/>
  <c r="J1548" l="1"/>
  <c r="K1549"/>
  <c r="G1549"/>
  <c r="B1549"/>
  <c r="P800"/>
  <c r="O800"/>
  <c r="Q799"/>
  <c r="M800"/>
  <c r="N800"/>
  <c r="A1550"/>
  <c r="I1550" s="1"/>
  <c r="F801"/>
  <c r="J1549" l="1"/>
  <c r="K1550"/>
  <c r="G1550"/>
  <c r="B1550"/>
  <c r="Q800"/>
  <c r="L801"/>
  <c r="A1551"/>
  <c r="I1551" s="1"/>
  <c r="H801"/>
  <c r="D802"/>
  <c r="E802" s="1"/>
  <c r="C803" s="1"/>
  <c r="J1550" l="1"/>
  <c r="K1551"/>
  <c r="G1551"/>
  <c r="B1551"/>
  <c r="O801"/>
  <c r="P801"/>
  <c r="N801"/>
  <c r="M801"/>
  <c r="A1552"/>
  <c r="I1552" s="1"/>
  <c r="F802"/>
  <c r="J1551" l="1"/>
  <c r="K1552"/>
  <c r="G1552"/>
  <c r="B1552"/>
  <c r="Q801"/>
  <c r="H802"/>
  <c r="A1553"/>
  <c r="I1553" s="1"/>
  <c r="D803"/>
  <c r="E803" s="1"/>
  <c r="C804" s="1"/>
  <c r="J1552" l="1"/>
  <c r="K1553"/>
  <c r="G1553"/>
  <c r="B1553"/>
  <c r="L802"/>
  <c r="A1554"/>
  <c r="I1554" s="1"/>
  <c r="F803"/>
  <c r="J1553" l="1"/>
  <c r="K1554"/>
  <c r="G1554"/>
  <c r="B1554"/>
  <c r="P802"/>
  <c r="O802"/>
  <c r="N802"/>
  <c r="M802"/>
  <c r="L803"/>
  <c r="A1555"/>
  <c r="I1555" s="1"/>
  <c r="D804"/>
  <c r="E804" s="1"/>
  <c r="C805" s="1"/>
  <c r="H803"/>
  <c r="J1554" l="1"/>
  <c r="K1555"/>
  <c r="G1555"/>
  <c r="B1555"/>
  <c r="O803"/>
  <c r="P803"/>
  <c r="Q802"/>
  <c r="N803"/>
  <c r="M803"/>
  <c r="A1556"/>
  <c r="I1556" s="1"/>
  <c r="F804"/>
  <c r="J1555" l="1"/>
  <c r="K1556"/>
  <c r="G1556"/>
  <c r="B1556"/>
  <c r="Q803"/>
  <c r="H804"/>
  <c r="A1557"/>
  <c r="I1557" s="1"/>
  <c r="D805"/>
  <c r="E805" s="1"/>
  <c r="C806" s="1"/>
  <c r="J1556" l="1"/>
  <c r="K1557"/>
  <c r="G1557"/>
  <c r="B1557"/>
  <c r="L804"/>
  <c r="A1558"/>
  <c r="I1558" s="1"/>
  <c r="F805"/>
  <c r="J1557" l="1"/>
  <c r="K1558"/>
  <c r="G1558"/>
  <c r="B1558"/>
  <c r="O804"/>
  <c r="P804"/>
  <c r="N804"/>
  <c r="M804"/>
  <c r="L805"/>
  <c r="A1559"/>
  <c r="I1559" s="1"/>
  <c r="H805"/>
  <c r="D806"/>
  <c r="E806" s="1"/>
  <c r="C807" s="1"/>
  <c r="J1558" l="1"/>
  <c r="K1559"/>
  <c r="G1559"/>
  <c r="B1559"/>
  <c r="O805"/>
  <c r="P805"/>
  <c r="Q804"/>
  <c r="N805"/>
  <c r="M805"/>
  <c r="A1560"/>
  <c r="I1560" s="1"/>
  <c r="F806"/>
  <c r="J1559" l="1"/>
  <c r="K1560"/>
  <c r="G1560"/>
  <c r="B1560"/>
  <c r="Q805"/>
  <c r="H806"/>
  <c r="A1561"/>
  <c r="I1561" s="1"/>
  <c r="D807"/>
  <c r="E807" s="1"/>
  <c r="C808" s="1"/>
  <c r="J1560" l="1"/>
  <c r="K1561"/>
  <c r="G1561"/>
  <c r="B1561"/>
  <c r="L806"/>
  <c r="A1562"/>
  <c r="I1562" s="1"/>
  <c r="F807"/>
  <c r="H807" s="1"/>
  <c r="J1561" l="1"/>
  <c r="K1562"/>
  <c r="G1562"/>
  <c r="B1562"/>
  <c r="O806"/>
  <c r="P806"/>
  <c r="M806"/>
  <c r="N806"/>
  <c r="L807"/>
  <c r="A1563"/>
  <c r="I1563" s="1"/>
  <c r="D808"/>
  <c r="E808" s="1"/>
  <c r="C809" s="1"/>
  <c r="J1562" l="1"/>
  <c r="K1563"/>
  <c r="G1563"/>
  <c r="B1563"/>
  <c r="O807"/>
  <c r="P807"/>
  <c r="Q806"/>
  <c r="M807"/>
  <c r="N807"/>
  <c r="A1564"/>
  <c r="I1564" s="1"/>
  <c r="F808"/>
  <c r="J1563" l="1"/>
  <c r="K1564"/>
  <c r="G1564"/>
  <c r="B1564"/>
  <c r="Q807"/>
  <c r="H808"/>
  <c r="A1565"/>
  <c r="I1565" s="1"/>
  <c r="D809"/>
  <c r="E809" s="1"/>
  <c r="C810" s="1"/>
  <c r="J1564" l="1"/>
  <c r="K1565"/>
  <c r="G1565"/>
  <c r="B1565"/>
  <c r="L808"/>
  <c r="A1566"/>
  <c r="I1566" s="1"/>
  <c r="F809"/>
  <c r="J1565" l="1"/>
  <c r="K1566"/>
  <c r="G1566"/>
  <c r="B1566"/>
  <c r="P808"/>
  <c r="O808"/>
  <c r="N808"/>
  <c r="M808"/>
  <c r="L809"/>
  <c r="A1567"/>
  <c r="I1567" s="1"/>
  <c r="H809"/>
  <c r="D810"/>
  <c r="E810" s="1"/>
  <c r="C811" s="1"/>
  <c r="J1566" l="1"/>
  <c r="K1567"/>
  <c r="G1567"/>
  <c r="B1567"/>
  <c r="P809"/>
  <c r="O809"/>
  <c r="Q808"/>
  <c r="N809"/>
  <c r="M809"/>
  <c r="A1568"/>
  <c r="I1568" s="1"/>
  <c r="F810"/>
  <c r="J1567" l="1"/>
  <c r="K1568"/>
  <c r="G1568"/>
  <c r="B1568"/>
  <c r="Q809"/>
  <c r="H810"/>
  <c r="A1569"/>
  <c r="I1569" s="1"/>
  <c r="D811"/>
  <c r="E811" s="1"/>
  <c r="C812" s="1"/>
  <c r="J1568" l="1"/>
  <c r="K1569"/>
  <c r="G1569"/>
  <c r="B1569"/>
  <c r="L810"/>
  <c r="A1570"/>
  <c r="I1570" s="1"/>
  <c r="F811"/>
  <c r="H811" s="1"/>
  <c r="J1569" l="1"/>
  <c r="K1570"/>
  <c r="G1570"/>
  <c r="B1570"/>
  <c r="P810"/>
  <c r="O810"/>
  <c r="M810"/>
  <c r="N810"/>
  <c r="A1571"/>
  <c r="I1571" s="1"/>
  <c r="D812"/>
  <c r="E812" s="1"/>
  <c r="C813" s="1"/>
  <c r="J1570" l="1"/>
  <c r="K1571"/>
  <c r="G1571"/>
  <c r="B1571"/>
  <c r="Q810"/>
  <c r="L811"/>
  <c r="A1572"/>
  <c r="I1572" s="1"/>
  <c r="F812"/>
  <c r="H812" s="1"/>
  <c r="J1571" l="1"/>
  <c r="K1572"/>
  <c r="G1572"/>
  <c r="B1572"/>
  <c r="O811"/>
  <c r="P811"/>
  <c r="M811"/>
  <c r="N811"/>
  <c r="L812"/>
  <c r="A1573"/>
  <c r="I1573" s="1"/>
  <c r="D813"/>
  <c r="E813" s="1"/>
  <c r="C814" s="1"/>
  <c r="J1572" l="1"/>
  <c r="K1573"/>
  <c r="G1573"/>
  <c r="B1573"/>
  <c r="O812"/>
  <c r="P812"/>
  <c r="Q811"/>
  <c r="M812"/>
  <c r="N812"/>
  <c r="A1574"/>
  <c r="I1574" s="1"/>
  <c r="F813"/>
  <c r="J1573" l="1"/>
  <c r="K1574"/>
  <c r="G1574"/>
  <c r="B1574"/>
  <c r="Q812"/>
  <c r="L813"/>
  <c r="A1575"/>
  <c r="I1575" s="1"/>
  <c r="H813"/>
  <c r="D814"/>
  <c r="E814" s="1"/>
  <c r="C815" s="1"/>
  <c r="J1574" l="1"/>
  <c r="K1575"/>
  <c r="G1575"/>
  <c r="B1575"/>
  <c r="P813"/>
  <c r="O813"/>
  <c r="N813"/>
  <c r="M813"/>
  <c r="A1576"/>
  <c r="I1576" s="1"/>
  <c r="F814"/>
  <c r="J1575" l="1"/>
  <c r="K1576"/>
  <c r="G1576"/>
  <c r="B1576"/>
  <c r="Q813"/>
  <c r="H814"/>
  <c r="A1577"/>
  <c r="I1577" s="1"/>
  <c r="D815"/>
  <c r="E815" s="1"/>
  <c r="C816" s="1"/>
  <c r="J1576" l="1"/>
  <c r="K1577"/>
  <c r="G1577"/>
  <c r="B1577"/>
  <c r="L814"/>
  <c r="A1578"/>
  <c r="I1578" s="1"/>
  <c r="F815"/>
  <c r="H815" s="1"/>
  <c r="J1577" l="1"/>
  <c r="K1578"/>
  <c r="G1578"/>
  <c r="B1578"/>
  <c r="P814"/>
  <c r="O814"/>
  <c r="M814"/>
  <c r="N814"/>
  <c r="L815"/>
  <c r="A1579"/>
  <c r="I1579" s="1"/>
  <c r="D816"/>
  <c r="E816" s="1"/>
  <c r="C817" s="1"/>
  <c r="J1578" l="1"/>
  <c r="K1579"/>
  <c r="G1579"/>
  <c r="B1579"/>
  <c r="P815"/>
  <c r="O815"/>
  <c r="Q814"/>
  <c r="M815"/>
  <c r="N815"/>
  <c r="A1580"/>
  <c r="I1580" s="1"/>
  <c r="F816"/>
  <c r="J1579" l="1"/>
  <c r="K1580"/>
  <c r="G1580"/>
  <c r="B1580"/>
  <c r="Q815"/>
  <c r="H816"/>
  <c r="A1581"/>
  <c r="I1581" s="1"/>
  <c r="D817"/>
  <c r="E817" s="1"/>
  <c r="C818" s="1"/>
  <c r="J1580" l="1"/>
  <c r="K1581"/>
  <c r="G1581"/>
  <c r="B1581"/>
  <c r="L816"/>
  <c r="A1582"/>
  <c r="I1582" s="1"/>
  <c r="F817"/>
  <c r="J1581" l="1"/>
  <c r="K1582"/>
  <c r="G1582"/>
  <c r="B1582"/>
  <c r="O816"/>
  <c r="P816"/>
  <c r="N816"/>
  <c r="M816"/>
  <c r="L817"/>
  <c r="A1583"/>
  <c r="I1583" s="1"/>
  <c r="D818"/>
  <c r="E818" s="1"/>
  <c r="C819" s="1"/>
  <c r="H817"/>
  <c r="J1582" l="1"/>
  <c r="K1583"/>
  <c r="G1583"/>
  <c r="B1583"/>
  <c r="O817"/>
  <c r="P817"/>
  <c r="Q816"/>
  <c r="N817"/>
  <c r="M817"/>
  <c r="A1584"/>
  <c r="I1584" s="1"/>
  <c r="F818"/>
  <c r="J1583" l="1"/>
  <c r="K1584"/>
  <c r="G1584"/>
  <c r="B1584"/>
  <c r="Q817"/>
  <c r="H818"/>
  <c r="A1585"/>
  <c r="I1585" s="1"/>
  <c r="D819"/>
  <c r="E819" s="1"/>
  <c r="C820" s="1"/>
  <c r="J1584" l="1"/>
  <c r="K1585"/>
  <c r="G1585"/>
  <c r="B1585"/>
  <c r="L818"/>
  <c r="A1586"/>
  <c r="I1586" s="1"/>
  <c r="F819"/>
  <c r="H819" s="1"/>
  <c r="J1585" l="1"/>
  <c r="K1586"/>
  <c r="G1586"/>
  <c r="B1586"/>
  <c r="O818"/>
  <c r="P818"/>
  <c r="M818"/>
  <c r="N818"/>
  <c r="A1587"/>
  <c r="I1587" s="1"/>
  <c r="D820"/>
  <c r="E820" s="1"/>
  <c r="C821" s="1"/>
  <c r="J1586" l="1"/>
  <c r="K1587"/>
  <c r="G1587"/>
  <c r="B1587"/>
  <c r="Q818"/>
  <c r="L819"/>
  <c r="A1588"/>
  <c r="I1588" s="1"/>
  <c r="F820"/>
  <c r="H820" s="1"/>
  <c r="J1587" l="1"/>
  <c r="K1588"/>
  <c r="G1588"/>
  <c r="B1588"/>
  <c r="P819"/>
  <c r="O819"/>
  <c r="M819"/>
  <c r="N819"/>
  <c r="L820"/>
  <c r="A1589"/>
  <c r="I1589" s="1"/>
  <c r="D821"/>
  <c r="E821" s="1"/>
  <c r="C822" s="1"/>
  <c r="J1588" l="1"/>
  <c r="K1589"/>
  <c r="G1589"/>
  <c r="B1589"/>
  <c r="O820"/>
  <c r="P820"/>
  <c r="Q819"/>
  <c r="M820"/>
  <c r="N820"/>
  <c r="A1590"/>
  <c r="I1590" s="1"/>
  <c r="F821"/>
  <c r="J1589" l="1"/>
  <c r="K1590"/>
  <c r="G1590"/>
  <c r="B1590"/>
  <c r="Q820"/>
  <c r="H821"/>
  <c r="A1591"/>
  <c r="I1591" s="1"/>
  <c r="D822"/>
  <c r="E822" s="1"/>
  <c r="C823" s="1"/>
  <c r="J1590" l="1"/>
  <c r="K1591"/>
  <c r="G1591"/>
  <c r="B1591"/>
  <c r="L821"/>
  <c r="A1592"/>
  <c r="I1592" s="1"/>
  <c r="F822"/>
  <c r="H822" s="1"/>
  <c r="J1591" l="1"/>
  <c r="K1592"/>
  <c r="G1592"/>
  <c r="B1592"/>
  <c r="O821"/>
  <c r="P821"/>
  <c r="M821"/>
  <c r="N821"/>
  <c r="L822"/>
  <c r="A1593"/>
  <c r="I1593" s="1"/>
  <c r="D823"/>
  <c r="E823" s="1"/>
  <c r="C824" s="1"/>
  <c r="J1592" l="1"/>
  <c r="K1593"/>
  <c r="G1593"/>
  <c r="B1593"/>
  <c r="O822"/>
  <c r="P822"/>
  <c r="Q821"/>
  <c r="M822"/>
  <c r="N822"/>
  <c r="A1594"/>
  <c r="I1594" s="1"/>
  <c r="F823"/>
  <c r="J1593" l="1"/>
  <c r="K1594"/>
  <c r="G1594"/>
  <c r="B1594"/>
  <c r="Q822"/>
  <c r="H823"/>
  <c r="A1595"/>
  <c r="I1595" s="1"/>
  <c r="D824"/>
  <c r="E824" s="1"/>
  <c r="C825" s="1"/>
  <c r="J1594" l="1"/>
  <c r="K1595"/>
  <c r="G1595"/>
  <c r="B1595"/>
  <c r="L823"/>
  <c r="A1596"/>
  <c r="I1596" s="1"/>
  <c r="F824"/>
  <c r="H824" s="1"/>
  <c r="J1595" l="1"/>
  <c r="K1596"/>
  <c r="G1596"/>
  <c r="B1596"/>
  <c r="P823"/>
  <c r="O823"/>
  <c r="M823"/>
  <c r="N823"/>
  <c r="L824"/>
  <c r="A1597"/>
  <c r="I1597" s="1"/>
  <c r="D825"/>
  <c r="E825" s="1"/>
  <c r="C826" s="1"/>
  <c r="J1596" l="1"/>
  <c r="K1597"/>
  <c r="G1597"/>
  <c r="B1597"/>
  <c r="O824"/>
  <c r="P824"/>
  <c r="Q823"/>
  <c r="M824"/>
  <c r="N824"/>
  <c r="A1598"/>
  <c r="I1598" s="1"/>
  <c r="F825"/>
  <c r="J1597" l="1"/>
  <c r="K1598"/>
  <c r="G1598"/>
  <c r="B1598"/>
  <c r="Q824"/>
  <c r="H825"/>
  <c r="A1599"/>
  <c r="I1599" s="1"/>
  <c r="D826"/>
  <c r="E826" s="1"/>
  <c r="C827" s="1"/>
  <c r="J1598" l="1"/>
  <c r="K1599"/>
  <c r="G1599"/>
  <c r="B1599"/>
  <c r="L825"/>
  <c r="A1600"/>
  <c r="I1600" s="1"/>
  <c r="F826"/>
  <c r="H826" s="1"/>
  <c r="J1599" l="1"/>
  <c r="K1600"/>
  <c r="G1600"/>
  <c r="B1600"/>
  <c r="P825"/>
  <c r="O825"/>
  <c r="M825"/>
  <c r="N825"/>
  <c r="L826"/>
  <c r="A1601"/>
  <c r="I1601" s="1"/>
  <c r="D827"/>
  <c r="E827" s="1"/>
  <c r="C828" s="1"/>
  <c r="J1600" l="1"/>
  <c r="K1601"/>
  <c r="G1601"/>
  <c r="B1601"/>
  <c r="P826"/>
  <c r="O826"/>
  <c r="Q825"/>
  <c r="M826"/>
  <c r="N826"/>
  <c r="A1602"/>
  <c r="I1602" s="1"/>
  <c r="F827"/>
  <c r="J1601" l="1"/>
  <c r="K1602"/>
  <c r="G1602"/>
  <c r="B1602"/>
  <c r="Q826"/>
  <c r="H827"/>
  <c r="A1603"/>
  <c r="I1603" s="1"/>
  <c r="D828"/>
  <c r="E828" s="1"/>
  <c r="C829" s="1"/>
  <c r="J1602" l="1"/>
  <c r="K1603"/>
  <c r="G1603"/>
  <c r="B1603"/>
  <c r="L827"/>
  <c r="A1604"/>
  <c r="I1604" s="1"/>
  <c r="F828"/>
  <c r="H828" s="1"/>
  <c r="J1603" l="1"/>
  <c r="K1604"/>
  <c r="G1604"/>
  <c r="B1604"/>
  <c r="P827"/>
  <c r="O827"/>
  <c r="M827"/>
  <c r="N827"/>
  <c r="A1605"/>
  <c r="I1605" s="1"/>
  <c r="D829"/>
  <c r="E829" s="1"/>
  <c r="C830" s="1"/>
  <c r="J1604" l="1"/>
  <c r="K1605"/>
  <c r="G1605"/>
  <c r="B1605"/>
  <c r="Q827"/>
  <c r="L828"/>
  <c r="A1606"/>
  <c r="I1606" s="1"/>
  <c r="F829"/>
  <c r="H829" s="1"/>
  <c r="J1605" l="1"/>
  <c r="K1606"/>
  <c r="G1606"/>
  <c r="B1606"/>
  <c r="O828"/>
  <c r="P828"/>
  <c r="M828"/>
  <c r="N828"/>
  <c r="L829"/>
  <c r="A1607"/>
  <c r="I1607" s="1"/>
  <c r="D830"/>
  <c r="E830" s="1"/>
  <c r="C831" s="1"/>
  <c r="J1606" l="1"/>
  <c r="K1607"/>
  <c r="G1607"/>
  <c r="B1607"/>
  <c r="P829"/>
  <c r="O829"/>
  <c r="Q828"/>
  <c r="M829"/>
  <c r="N829"/>
  <c r="A1608"/>
  <c r="I1608" s="1"/>
  <c r="F830"/>
  <c r="J1607" l="1"/>
  <c r="K1608"/>
  <c r="G1608"/>
  <c r="B1608"/>
  <c r="Q829"/>
  <c r="H830"/>
  <c r="A1609"/>
  <c r="I1609" s="1"/>
  <c r="D831"/>
  <c r="E831" s="1"/>
  <c r="C832" s="1"/>
  <c r="J1608" l="1"/>
  <c r="K1609"/>
  <c r="G1609"/>
  <c r="B1609"/>
  <c r="L830"/>
  <c r="A1610"/>
  <c r="I1610" s="1"/>
  <c r="F831"/>
  <c r="H831" s="1"/>
  <c r="J1609" l="1"/>
  <c r="K1610"/>
  <c r="G1610"/>
  <c r="B1610"/>
  <c r="O830"/>
  <c r="P830"/>
  <c r="M830"/>
  <c r="N830"/>
  <c r="L831"/>
  <c r="A1611"/>
  <c r="I1611" s="1"/>
  <c r="D832"/>
  <c r="E832" s="1"/>
  <c r="C833" s="1"/>
  <c r="J1610" l="1"/>
  <c r="K1611"/>
  <c r="G1611"/>
  <c r="B1611"/>
  <c r="P831"/>
  <c r="O831"/>
  <c r="Q830"/>
  <c r="M831"/>
  <c r="N831"/>
  <c r="A1612"/>
  <c r="I1612" s="1"/>
  <c r="F832"/>
  <c r="J1611" l="1"/>
  <c r="K1612"/>
  <c r="G1612"/>
  <c r="B1612"/>
  <c r="Q831"/>
  <c r="H832"/>
  <c r="A1613"/>
  <c r="I1613" s="1"/>
  <c r="D833"/>
  <c r="E833" s="1"/>
  <c r="C834" s="1"/>
  <c r="J1612" l="1"/>
  <c r="K1613"/>
  <c r="G1613"/>
  <c r="B1613"/>
  <c r="L832"/>
  <c r="A1614"/>
  <c r="I1614" s="1"/>
  <c r="F833"/>
  <c r="H833" s="1"/>
  <c r="J1613" l="1"/>
  <c r="K1614"/>
  <c r="G1614"/>
  <c r="B1614"/>
  <c r="P832"/>
  <c r="O832"/>
  <c r="M832"/>
  <c r="N832"/>
  <c r="A1615"/>
  <c r="I1615" s="1"/>
  <c r="D834"/>
  <c r="E834" s="1"/>
  <c r="C835" s="1"/>
  <c r="J1614" l="1"/>
  <c r="K1615"/>
  <c r="G1615"/>
  <c r="B1615"/>
  <c r="Q832"/>
  <c r="L833"/>
  <c r="A1616"/>
  <c r="I1616" s="1"/>
  <c r="F834"/>
  <c r="H834" s="1"/>
  <c r="J1615" l="1"/>
  <c r="K1616"/>
  <c r="G1616"/>
  <c r="B1616"/>
  <c r="O833"/>
  <c r="P833"/>
  <c r="M833"/>
  <c r="N833"/>
  <c r="L834"/>
  <c r="A1617"/>
  <c r="I1617" s="1"/>
  <c r="D835"/>
  <c r="E835" s="1"/>
  <c r="C836" s="1"/>
  <c r="J1616" l="1"/>
  <c r="K1617"/>
  <c r="G1617"/>
  <c r="B1617"/>
  <c r="O834"/>
  <c r="P834"/>
  <c r="Q833"/>
  <c r="M834"/>
  <c r="N834"/>
  <c r="A1618"/>
  <c r="I1618" s="1"/>
  <c r="F835"/>
  <c r="J1617" l="1"/>
  <c r="K1618"/>
  <c r="G1618"/>
  <c r="B1618"/>
  <c r="Q834"/>
  <c r="H835"/>
  <c r="A1619"/>
  <c r="I1619" s="1"/>
  <c r="D836"/>
  <c r="E836" s="1"/>
  <c r="C837" s="1"/>
  <c r="J1618" l="1"/>
  <c r="K1619"/>
  <c r="G1619"/>
  <c r="B1619"/>
  <c r="L835"/>
  <c r="A1620"/>
  <c r="I1620" s="1"/>
  <c r="F836"/>
  <c r="H836" s="1"/>
  <c r="J1619" l="1"/>
  <c r="K1620"/>
  <c r="G1620"/>
  <c r="B1620"/>
  <c r="O835"/>
  <c r="P835"/>
  <c r="M835"/>
  <c r="N835"/>
  <c r="L836"/>
  <c r="A1621"/>
  <c r="I1621" s="1"/>
  <c r="D837"/>
  <c r="E837" s="1"/>
  <c r="C838" s="1"/>
  <c r="J1620" l="1"/>
  <c r="K1621"/>
  <c r="G1621"/>
  <c r="B1621"/>
  <c r="O836"/>
  <c r="P836"/>
  <c r="Q835"/>
  <c r="M836"/>
  <c r="N836"/>
  <c r="A1622"/>
  <c r="I1622" s="1"/>
  <c r="F837"/>
  <c r="J1621" l="1"/>
  <c r="K1622"/>
  <c r="G1622"/>
  <c r="B1622"/>
  <c r="Q836"/>
  <c r="H837"/>
  <c r="A1623"/>
  <c r="I1623" s="1"/>
  <c r="D838"/>
  <c r="E838" s="1"/>
  <c r="C839" s="1"/>
  <c r="J1622" l="1"/>
  <c r="K1623"/>
  <c r="G1623"/>
  <c r="B1623"/>
  <c r="L837"/>
  <c r="A1624"/>
  <c r="I1624" s="1"/>
  <c r="F838"/>
  <c r="H838" s="1"/>
  <c r="J1623" l="1"/>
  <c r="K1624"/>
  <c r="G1624"/>
  <c r="B1624"/>
  <c r="O837"/>
  <c r="P837"/>
  <c r="M837"/>
  <c r="N837"/>
  <c r="A1625"/>
  <c r="I1625" s="1"/>
  <c r="D839"/>
  <c r="E839" s="1"/>
  <c r="C840" s="1"/>
  <c r="J1624" l="1"/>
  <c r="K1625"/>
  <c r="G1625"/>
  <c r="B1625"/>
  <c r="Q837"/>
  <c r="L838"/>
  <c r="A1626"/>
  <c r="I1626" s="1"/>
  <c r="F839"/>
  <c r="H839" s="1"/>
  <c r="J1625" l="1"/>
  <c r="K1626"/>
  <c r="G1626"/>
  <c r="B1626"/>
  <c r="O838"/>
  <c r="P838"/>
  <c r="M838"/>
  <c r="N838"/>
  <c r="L839"/>
  <c r="A1627"/>
  <c r="I1627" s="1"/>
  <c r="D840"/>
  <c r="E840" s="1"/>
  <c r="C841" s="1"/>
  <c r="J1626" l="1"/>
  <c r="K1627"/>
  <c r="G1627"/>
  <c r="B1627"/>
  <c r="P839"/>
  <c r="O839"/>
  <c r="Q838"/>
  <c r="M839"/>
  <c r="N839"/>
  <c r="A1628"/>
  <c r="I1628" s="1"/>
  <c r="F840"/>
  <c r="J1627" l="1"/>
  <c r="K1628"/>
  <c r="G1628"/>
  <c r="B1628"/>
  <c r="Q839"/>
  <c r="H840"/>
  <c r="A1629"/>
  <c r="I1629" s="1"/>
  <c r="D841"/>
  <c r="E841" s="1"/>
  <c r="C842" s="1"/>
  <c r="J1628" l="1"/>
  <c r="K1629"/>
  <c r="G1629"/>
  <c r="B1629"/>
  <c r="L840"/>
  <c r="A1630"/>
  <c r="I1630" s="1"/>
  <c r="F841"/>
  <c r="H841" s="1"/>
  <c r="J1629" l="1"/>
  <c r="K1630"/>
  <c r="G1630"/>
  <c r="B1630"/>
  <c r="O840"/>
  <c r="P840"/>
  <c r="M840"/>
  <c r="N840"/>
  <c r="L841"/>
  <c r="A1631"/>
  <c r="I1631" s="1"/>
  <c r="D842"/>
  <c r="E842" s="1"/>
  <c r="C843" s="1"/>
  <c r="J1630" l="1"/>
  <c r="K1631"/>
  <c r="G1631"/>
  <c r="B1631"/>
  <c r="P841"/>
  <c r="O841"/>
  <c r="Q840"/>
  <c r="M841"/>
  <c r="N841"/>
  <c r="A1632"/>
  <c r="I1632" s="1"/>
  <c r="F842"/>
  <c r="J1631" l="1"/>
  <c r="K1632"/>
  <c r="G1632"/>
  <c r="B1632"/>
  <c r="Q841"/>
  <c r="H842"/>
  <c r="A1633"/>
  <c r="I1633" s="1"/>
  <c r="D843"/>
  <c r="E843" s="1"/>
  <c r="C844" s="1"/>
  <c r="J1632" l="1"/>
  <c r="K1633"/>
  <c r="G1633"/>
  <c r="B1633"/>
  <c r="L842"/>
  <c r="A1634"/>
  <c r="I1634" s="1"/>
  <c r="F843"/>
  <c r="H843" s="1"/>
  <c r="J1633" l="1"/>
  <c r="K1634"/>
  <c r="G1634"/>
  <c r="B1634"/>
  <c r="O842"/>
  <c r="P842"/>
  <c r="M842"/>
  <c r="N842"/>
  <c r="A1635"/>
  <c r="I1635" s="1"/>
  <c r="D844"/>
  <c r="E844" s="1"/>
  <c r="C845" s="1"/>
  <c r="J1634" l="1"/>
  <c r="K1635"/>
  <c r="G1635"/>
  <c r="B1635"/>
  <c r="Q842"/>
  <c r="L843"/>
  <c r="A1636"/>
  <c r="I1636" s="1"/>
  <c r="F844"/>
  <c r="J1635" l="1"/>
  <c r="K1636"/>
  <c r="G1636"/>
  <c r="B1636"/>
  <c r="P843"/>
  <c r="O843"/>
  <c r="N843"/>
  <c r="M843"/>
  <c r="L844"/>
  <c r="A1637"/>
  <c r="I1637" s="1"/>
  <c r="D845"/>
  <c r="E845" s="1"/>
  <c r="C846" s="1"/>
  <c r="H844"/>
  <c r="J1636" l="1"/>
  <c r="K1637"/>
  <c r="G1637"/>
  <c r="B1637"/>
  <c r="O844"/>
  <c r="P844"/>
  <c r="Q843"/>
  <c r="N844"/>
  <c r="M844"/>
  <c r="A1638"/>
  <c r="I1638" s="1"/>
  <c r="F845"/>
  <c r="J1637" l="1"/>
  <c r="K1638"/>
  <c r="G1638"/>
  <c r="B1638"/>
  <c r="Q844"/>
  <c r="H845"/>
  <c r="A1639"/>
  <c r="I1639" s="1"/>
  <c r="D846"/>
  <c r="E846" s="1"/>
  <c r="C847" s="1"/>
  <c r="J1638" l="1"/>
  <c r="K1639"/>
  <c r="G1639"/>
  <c r="B1639"/>
  <c r="L845"/>
  <c r="A1640"/>
  <c r="I1640" s="1"/>
  <c r="F846"/>
  <c r="H846" s="1"/>
  <c r="J1639" l="1"/>
  <c r="K1640"/>
  <c r="G1640"/>
  <c r="B1640"/>
  <c r="O845"/>
  <c r="P845"/>
  <c r="M845"/>
  <c r="N845"/>
  <c r="L846"/>
  <c r="A1641"/>
  <c r="I1641" s="1"/>
  <c r="D847"/>
  <c r="E847" s="1"/>
  <c r="C848" s="1"/>
  <c r="J1640" l="1"/>
  <c r="K1641"/>
  <c r="G1641"/>
  <c r="B1641"/>
  <c r="P846"/>
  <c r="O846"/>
  <c r="Q845"/>
  <c r="M846"/>
  <c r="N846"/>
  <c r="A1642"/>
  <c r="I1642" s="1"/>
  <c r="F847"/>
  <c r="J1641" l="1"/>
  <c r="K1642"/>
  <c r="G1642"/>
  <c r="B1642"/>
  <c r="Q846"/>
  <c r="H847"/>
  <c r="A1643"/>
  <c r="I1643" s="1"/>
  <c r="D848"/>
  <c r="E848" s="1"/>
  <c r="C849" s="1"/>
  <c r="J1642" l="1"/>
  <c r="K1643"/>
  <c r="G1643"/>
  <c r="B1643"/>
  <c r="L847"/>
  <c r="A1644"/>
  <c r="I1644" s="1"/>
  <c r="F848"/>
  <c r="H848" s="1"/>
  <c r="J1643" l="1"/>
  <c r="K1644"/>
  <c r="G1644"/>
  <c r="B1644"/>
  <c r="O847"/>
  <c r="P847"/>
  <c r="M847"/>
  <c r="N847"/>
  <c r="A1645"/>
  <c r="I1645" s="1"/>
  <c r="D849"/>
  <c r="E849" s="1"/>
  <c r="C850" s="1"/>
  <c r="J1644" l="1"/>
  <c r="K1645"/>
  <c r="G1645"/>
  <c r="B1645"/>
  <c r="Q847"/>
  <c r="L848"/>
  <c r="A1646"/>
  <c r="I1646" s="1"/>
  <c r="F849"/>
  <c r="H849" s="1"/>
  <c r="J1645" l="1"/>
  <c r="K1646"/>
  <c r="G1646"/>
  <c r="B1646"/>
  <c r="P848"/>
  <c r="O848"/>
  <c r="M848"/>
  <c r="N848"/>
  <c r="L849"/>
  <c r="A1647"/>
  <c r="I1647" s="1"/>
  <c r="D850"/>
  <c r="E850" s="1"/>
  <c r="C851" s="1"/>
  <c r="J1646" l="1"/>
  <c r="K1647"/>
  <c r="G1647"/>
  <c r="B1647"/>
  <c r="Q848"/>
  <c r="P849"/>
  <c r="O849"/>
  <c r="M849"/>
  <c r="N849"/>
  <c r="A1648"/>
  <c r="I1648" s="1"/>
  <c r="F850"/>
  <c r="J1647" l="1"/>
  <c r="K1648"/>
  <c r="G1648"/>
  <c r="B1648"/>
  <c r="Q849"/>
  <c r="H850"/>
  <c r="A1649"/>
  <c r="I1649" s="1"/>
  <c r="D851"/>
  <c r="E851" s="1"/>
  <c r="C852" s="1"/>
  <c r="J1648" l="1"/>
  <c r="K1649"/>
  <c r="G1649"/>
  <c r="B1649"/>
  <c r="L850"/>
  <c r="A1650"/>
  <c r="I1650" s="1"/>
  <c r="F851"/>
  <c r="H851" s="1"/>
  <c r="J1649" l="1"/>
  <c r="K1650"/>
  <c r="G1650"/>
  <c r="B1650"/>
  <c r="O850"/>
  <c r="P850"/>
  <c r="M850"/>
  <c r="N850"/>
  <c r="L851"/>
  <c r="A1651"/>
  <c r="I1651" s="1"/>
  <c r="D852"/>
  <c r="E852" s="1"/>
  <c r="C853" s="1"/>
  <c r="J1650" l="1"/>
  <c r="K1651"/>
  <c r="G1651"/>
  <c r="B1651"/>
  <c r="P851"/>
  <c r="O851"/>
  <c r="Q850"/>
  <c r="M851"/>
  <c r="N851"/>
  <c r="A1652"/>
  <c r="I1652" s="1"/>
  <c r="F852"/>
  <c r="J1651" l="1"/>
  <c r="K1652"/>
  <c r="G1652"/>
  <c r="B1652"/>
  <c r="Q851"/>
  <c r="H852"/>
  <c r="A1653"/>
  <c r="I1653" s="1"/>
  <c r="D853"/>
  <c r="E853" s="1"/>
  <c r="C854" s="1"/>
  <c r="J1652" l="1"/>
  <c r="K1653"/>
  <c r="G1653"/>
  <c r="B1653"/>
  <c r="L852"/>
  <c r="A1654"/>
  <c r="I1654" s="1"/>
  <c r="F853"/>
  <c r="J1653" l="1"/>
  <c r="K1654"/>
  <c r="G1654"/>
  <c r="B1654"/>
  <c r="O852"/>
  <c r="P852"/>
  <c r="N852"/>
  <c r="M852"/>
  <c r="L853"/>
  <c r="A1655"/>
  <c r="I1655" s="1"/>
  <c r="H853"/>
  <c r="D854"/>
  <c r="E854" s="1"/>
  <c r="C855" s="1"/>
  <c r="J1654" l="1"/>
  <c r="K1655"/>
  <c r="G1655"/>
  <c r="B1655"/>
  <c r="P853"/>
  <c r="O853"/>
  <c r="Q852"/>
  <c r="M853"/>
  <c r="N853"/>
  <c r="A1656"/>
  <c r="I1656" s="1"/>
  <c r="F854"/>
  <c r="J1655" l="1"/>
  <c r="K1656"/>
  <c r="G1656"/>
  <c r="B1656"/>
  <c r="Q853"/>
  <c r="H854"/>
  <c r="A1657"/>
  <c r="I1657" s="1"/>
  <c r="D855"/>
  <c r="E855" s="1"/>
  <c r="C856" s="1"/>
  <c r="J1656" l="1"/>
  <c r="K1657"/>
  <c r="G1657"/>
  <c r="B1657"/>
  <c r="L854"/>
  <c r="A1658"/>
  <c r="I1658" s="1"/>
  <c r="F855"/>
  <c r="J1657" l="1"/>
  <c r="K1658"/>
  <c r="G1658"/>
  <c r="B1658"/>
  <c r="O854"/>
  <c r="P854"/>
  <c r="N854"/>
  <c r="M854"/>
  <c r="L855"/>
  <c r="A1659"/>
  <c r="I1659" s="1"/>
  <c r="H855"/>
  <c r="D856"/>
  <c r="E856" s="1"/>
  <c r="C857" s="1"/>
  <c r="J1658" l="1"/>
  <c r="K1659"/>
  <c r="G1659"/>
  <c r="B1659"/>
  <c r="P855"/>
  <c r="O855"/>
  <c r="Q854"/>
  <c r="N855"/>
  <c r="M855"/>
  <c r="A1660"/>
  <c r="I1660" s="1"/>
  <c r="F856"/>
  <c r="J1659" l="1"/>
  <c r="K1660"/>
  <c r="G1660"/>
  <c r="B1660"/>
  <c r="Q855"/>
  <c r="H856"/>
  <c r="A1661"/>
  <c r="I1661" s="1"/>
  <c r="D857"/>
  <c r="E857" s="1"/>
  <c r="C858" s="1"/>
  <c r="J1660" l="1"/>
  <c r="K1661"/>
  <c r="G1661"/>
  <c r="B1661"/>
  <c r="L856"/>
  <c r="A1662"/>
  <c r="I1662" s="1"/>
  <c r="F857"/>
  <c r="H857" s="1"/>
  <c r="J1661" l="1"/>
  <c r="K1662"/>
  <c r="G1662"/>
  <c r="B1662"/>
  <c r="O856"/>
  <c r="P856"/>
  <c r="M856"/>
  <c r="N856"/>
  <c r="L857"/>
  <c r="A1663"/>
  <c r="I1663" s="1"/>
  <c r="D858"/>
  <c r="E858" s="1"/>
  <c r="C859" s="1"/>
  <c r="J1662" l="1"/>
  <c r="K1663"/>
  <c r="G1663"/>
  <c r="B1663"/>
  <c r="P857"/>
  <c r="O857"/>
  <c r="Q856"/>
  <c r="M857"/>
  <c r="N857"/>
  <c r="A1664"/>
  <c r="I1664" s="1"/>
  <c r="F858"/>
  <c r="J1663" l="1"/>
  <c r="K1664"/>
  <c r="G1664"/>
  <c r="B1664"/>
  <c r="Q857"/>
  <c r="H858"/>
  <c r="A1665"/>
  <c r="I1665" s="1"/>
  <c r="D859"/>
  <c r="E859" s="1"/>
  <c r="C860" s="1"/>
  <c r="J1664" l="1"/>
  <c r="K1665"/>
  <c r="G1665"/>
  <c r="B1665"/>
  <c r="L858"/>
  <c r="A1666"/>
  <c r="I1666" s="1"/>
  <c r="F859"/>
  <c r="H859" s="1"/>
  <c r="J1665" l="1"/>
  <c r="K1666"/>
  <c r="G1666"/>
  <c r="B1666"/>
  <c r="O858"/>
  <c r="P858"/>
  <c r="M858"/>
  <c r="N858"/>
  <c r="L859"/>
  <c r="A1667"/>
  <c r="I1667" s="1"/>
  <c r="D860"/>
  <c r="E860" s="1"/>
  <c r="C861" s="1"/>
  <c r="J1666" l="1"/>
  <c r="K1667"/>
  <c r="G1667"/>
  <c r="B1667"/>
  <c r="O859"/>
  <c r="P859"/>
  <c r="Q858"/>
  <c r="M859"/>
  <c r="N859"/>
  <c r="A1668"/>
  <c r="I1668" s="1"/>
  <c r="F860"/>
  <c r="J1667" l="1"/>
  <c r="K1668"/>
  <c r="G1668"/>
  <c r="B1668"/>
  <c r="Q859"/>
  <c r="H860"/>
  <c r="A1669"/>
  <c r="I1669" s="1"/>
  <c r="D861"/>
  <c r="E861" s="1"/>
  <c r="C862" s="1"/>
  <c r="J1668" l="1"/>
  <c r="K1669"/>
  <c r="G1669"/>
  <c r="B1669"/>
  <c r="L860"/>
  <c r="A1670"/>
  <c r="I1670" s="1"/>
  <c r="F861"/>
  <c r="H861" s="1"/>
  <c r="J1669" l="1"/>
  <c r="K1670"/>
  <c r="G1670"/>
  <c r="B1670"/>
  <c r="P860"/>
  <c r="O860"/>
  <c r="M860"/>
  <c r="N860"/>
  <c r="L861"/>
  <c r="A1671"/>
  <c r="I1671" s="1"/>
  <c r="D862"/>
  <c r="E862" s="1"/>
  <c r="C863" s="1"/>
  <c r="J1670" l="1"/>
  <c r="K1671"/>
  <c r="G1671"/>
  <c r="B1671"/>
  <c r="Q860"/>
  <c r="O861"/>
  <c r="P861"/>
  <c r="M861"/>
  <c r="N861"/>
  <c r="A1672"/>
  <c r="I1672" s="1"/>
  <c r="F862"/>
  <c r="J1671" l="1"/>
  <c r="K1672"/>
  <c r="G1672"/>
  <c r="B1672"/>
  <c r="Q861"/>
  <c r="H862"/>
  <c r="A1673"/>
  <c r="I1673" s="1"/>
  <c r="D863"/>
  <c r="E863" s="1"/>
  <c r="C864" s="1"/>
  <c r="J1672" l="1"/>
  <c r="K1673"/>
  <c r="G1673"/>
  <c r="B1673"/>
  <c r="L862"/>
  <c r="A1674"/>
  <c r="I1674" s="1"/>
  <c r="F863"/>
  <c r="H863" s="1"/>
  <c r="J1673" l="1"/>
  <c r="K1674"/>
  <c r="G1674"/>
  <c r="B1674"/>
  <c r="O862"/>
  <c r="P862"/>
  <c r="M862"/>
  <c r="N862"/>
  <c r="A1675"/>
  <c r="I1675" s="1"/>
  <c r="D864"/>
  <c r="E864" s="1"/>
  <c r="C865" s="1"/>
  <c r="J1674" l="1"/>
  <c r="K1675"/>
  <c r="G1675"/>
  <c r="B1675"/>
  <c r="Q862"/>
  <c r="L863"/>
  <c r="A1676"/>
  <c r="I1676" s="1"/>
  <c r="F864"/>
  <c r="H864" s="1"/>
  <c r="J1675" l="1"/>
  <c r="K1676"/>
  <c r="G1676"/>
  <c r="B1676"/>
  <c r="O863"/>
  <c r="P863"/>
  <c r="M863"/>
  <c r="N863"/>
  <c r="L864"/>
  <c r="A1677"/>
  <c r="I1677" s="1"/>
  <c r="D865"/>
  <c r="E865" s="1"/>
  <c r="C866" s="1"/>
  <c r="J1676" l="1"/>
  <c r="K1677"/>
  <c r="G1677"/>
  <c r="B1677"/>
  <c r="O864"/>
  <c r="P864"/>
  <c r="Q863"/>
  <c r="M864"/>
  <c r="N864"/>
  <c r="A1678"/>
  <c r="I1678" s="1"/>
  <c r="F865"/>
  <c r="J1677" l="1"/>
  <c r="K1678"/>
  <c r="G1678"/>
  <c r="B1678"/>
  <c r="Q864"/>
  <c r="H865"/>
  <c r="A1679"/>
  <c r="I1679" s="1"/>
  <c r="D866"/>
  <c r="E866" s="1"/>
  <c r="C867" s="1"/>
  <c r="J1678" l="1"/>
  <c r="K1679"/>
  <c r="G1679"/>
  <c r="B1679"/>
  <c r="L865"/>
  <c r="A1680"/>
  <c r="I1680" s="1"/>
  <c r="F866"/>
  <c r="H866" s="1"/>
  <c r="J1679" l="1"/>
  <c r="K1680"/>
  <c r="G1680"/>
  <c r="B1680"/>
  <c r="P865"/>
  <c r="O865"/>
  <c r="M865"/>
  <c r="N865"/>
  <c r="F13" i="11"/>
  <c r="C14"/>
  <c r="A1681" i="10"/>
  <c r="I1681" s="1"/>
  <c r="D867"/>
  <c r="E867" s="1"/>
  <c r="C868" s="1"/>
  <c r="J1680" l="1"/>
  <c r="K1681"/>
  <c r="G1681"/>
  <c r="B1681"/>
  <c r="Q865"/>
  <c r="L866"/>
  <c r="A1682"/>
  <c r="I1682" s="1"/>
  <c r="F867"/>
  <c r="H867" s="1"/>
  <c r="J1681" l="1"/>
  <c r="K1682"/>
  <c r="G1682"/>
  <c r="B1682"/>
  <c r="O866"/>
  <c r="P866"/>
  <c r="M866"/>
  <c r="N866"/>
  <c r="A1683"/>
  <c r="I1683" s="1"/>
  <c r="D868"/>
  <c r="E868" s="1"/>
  <c r="C869" s="1"/>
  <c r="J1682" l="1"/>
  <c r="K1683"/>
  <c r="G1683"/>
  <c r="B1683"/>
  <c r="Q866"/>
  <c r="L867"/>
  <c r="A1684"/>
  <c r="I1684" s="1"/>
  <c r="F868"/>
  <c r="H868" s="1"/>
  <c r="J1683" l="1"/>
  <c r="K1684"/>
  <c r="G1684"/>
  <c r="B1684"/>
  <c r="O867"/>
  <c r="P867"/>
  <c r="M867"/>
  <c r="N867"/>
  <c r="L868"/>
  <c r="A1685"/>
  <c r="I1685" s="1"/>
  <c r="D869"/>
  <c r="E869" s="1"/>
  <c r="C870" s="1"/>
  <c r="J1684" l="1"/>
  <c r="K1685"/>
  <c r="G1685"/>
  <c r="B1685"/>
  <c r="P868"/>
  <c r="O868"/>
  <c r="Q867"/>
  <c r="M868"/>
  <c r="N868"/>
  <c r="A1686"/>
  <c r="I1686" s="1"/>
  <c r="F869"/>
  <c r="J1685" l="1"/>
  <c r="K1686"/>
  <c r="G1686"/>
  <c r="B1686"/>
  <c r="Q868"/>
  <c r="H869"/>
  <c r="A1687"/>
  <c r="I1687" s="1"/>
  <c r="D870"/>
  <c r="E870" s="1"/>
  <c r="C871" s="1"/>
  <c r="J1686" l="1"/>
  <c r="K1687"/>
  <c r="G1687"/>
  <c r="B1687"/>
  <c r="L869"/>
  <c r="A1688"/>
  <c r="I1688" s="1"/>
  <c r="F870"/>
  <c r="H870" s="1"/>
  <c r="J1687" l="1"/>
  <c r="K1688"/>
  <c r="G1688"/>
  <c r="B1688"/>
  <c r="O869"/>
  <c r="P869"/>
  <c r="M869"/>
  <c r="N869"/>
  <c r="L870"/>
  <c r="A1689"/>
  <c r="I1689" s="1"/>
  <c r="D871"/>
  <c r="E871" s="1"/>
  <c r="C872" s="1"/>
  <c r="J1688" l="1"/>
  <c r="K1689"/>
  <c r="G1689"/>
  <c r="B1689"/>
  <c r="O870"/>
  <c r="P870"/>
  <c r="Q869"/>
  <c r="M870"/>
  <c r="N870"/>
  <c r="A1690"/>
  <c r="I1690" s="1"/>
  <c r="F871"/>
  <c r="J1689" l="1"/>
  <c r="K1690"/>
  <c r="G1690"/>
  <c r="B1690"/>
  <c r="Q870"/>
  <c r="H871"/>
  <c r="A1691"/>
  <c r="I1691" s="1"/>
  <c r="D872"/>
  <c r="E872" s="1"/>
  <c r="C873" s="1"/>
  <c r="J1690" l="1"/>
  <c r="K1691"/>
  <c r="G1691"/>
  <c r="B1691"/>
  <c r="L871"/>
  <c r="A1692"/>
  <c r="I1692" s="1"/>
  <c r="F872"/>
  <c r="H872" s="1"/>
  <c r="J1691" l="1"/>
  <c r="K1692"/>
  <c r="G1692"/>
  <c r="B1692"/>
  <c r="O871"/>
  <c r="P871"/>
  <c r="M871"/>
  <c r="N871"/>
  <c r="A1693"/>
  <c r="I1693" s="1"/>
  <c r="D873"/>
  <c r="E873" s="1"/>
  <c r="C874" s="1"/>
  <c r="J1692" l="1"/>
  <c r="K1693"/>
  <c r="G1693"/>
  <c r="B1693"/>
  <c r="Q871"/>
  <c r="L872"/>
  <c r="A1694"/>
  <c r="I1694" s="1"/>
  <c r="F873"/>
  <c r="H873" s="1"/>
  <c r="J1693" l="1"/>
  <c r="K1694"/>
  <c r="G1694"/>
  <c r="B1694"/>
  <c r="O872"/>
  <c r="P872"/>
  <c r="M872"/>
  <c r="N872"/>
  <c r="L873"/>
  <c r="A1695"/>
  <c r="I1695" s="1"/>
  <c r="D874"/>
  <c r="E874" s="1"/>
  <c r="C875" s="1"/>
  <c r="J1694" l="1"/>
  <c r="K1695"/>
  <c r="G1695"/>
  <c r="B1695"/>
  <c r="O873"/>
  <c r="P873"/>
  <c r="Q872"/>
  <c r="M873"/>
  <c r="N873"/>
  <c r="A1696"/>
  <c r="I1696" s="1"/>
  <c r="F874"/>
  <c r="J1695" l="1"/>
  <c r="K1696"/>
  <c r="G1696"/>
  <c r="B1696"/>
  <c r="Q873"/>
  <c r="H874"/>
  <c r="A1697"/>
  <c r="I1697" s="1"/>
  <c r="D875"/>
  <c r="E875" s="1"/>
  <c r="C876" s="1"/>
  <c r="J1696" l="1"/>
  <c r="K1697"/>
  <c r="G1697"/>
  <c r="B1697"/>
  <c r="L874"/>
  <c r="A1698"/>
  <c r="I1698" s="1"/>
  <c r="F875"/>
  <c r="J1697" l="1"/>
  <c r="K1698"/>
  <c r="G1698"/>
  <c r="B1698"/>
  <c r="O874"/>
  <c r="P874"/>
  <c r="N874"/>
  <c r="M874"/>
  <c r="D14" i="11"/>
  <c r="E14"/>
  <c r="L875" i="10"/>
  <c r="A1699"/>
  <c r="I1699" s="1"/>
  <c r="H875"/>
  <c r="D876"/>
  <c r="E876" s="1"/>
  <c r="C877" s="1"/>
  <c r="J1698" l="1"/>
  <c r="K1699"/>
  <c r="G1699"/>
  <c r="B1699"/>
  <c r="O875"/>
  <c r="P875"/>
  <c r="Q874"/>
  <c r="N875"/>
  <c r="M875"/>
  <c r="A1700"/>
  <c r="I1700" s="1"/>
  <c r="F876"/>
  <c r="J1699" l="1"/>
  <c r="K1700"/>
  <c r="G1700"/>
  <c r="B1700"/>
  <c r="Q875"/>
  <c r="H876"/>
  <c r="A1701"/>
  <c r="I1701" s="1"/>
  <c r="D877"/>
  <c r="E877" s="1"/>
  <c r="C878" s="1"/>
  <c r="J1700" l="1"/>
  <c r="K1701"/>
  <c r="G1701"/>
  <c r="B1701"/>
  <c r="L876"/>
  <c r="A1702"/>
  <c r="I1702" s="1"/>
  <c r="F877"/>
  <c r="J1701" l="1"/>
  <c r="K1702"/>
  <c r="G1702"/>
  <c r="B1702"/>
  <c r="O876"/>
  <c r="P876"/>
  <c r="N876"/>
  <c r="M876"/>
  <c r="L877"/>
  <c r="A1703"/>
  <c r="I1703" s="1"/>
  <c r="H877"/>
  <c r="D878"/>
  <c r="E878" s="1"/>
  <c r="C879" s="1"/>
  <c r="J1702" l="1"/>
  <c r="K1703"/>
  <c r="G1703"/>
  <c r="B1703"/>
  <c r="P877"/>
  <c r="O877"/>
  <c r="Q876"/>
  <c r="N877"/>
  <c r="M877"/>
  <c r="A1704"/>
  <c r="I1704" s="1"/>
  <c r="F878"/>
  <c r="J1703" l="1"/>
  <c r="K1704"/>
  <c r="G1704"/>
  <c r="B1704"/>
  <c r="Q877"/>
  <c r="H878"/>
  <c r="A1705"/>
  <c r="I1705" s="1"/>
  <c r="D879"/>
  <c r="E879" s="1"/>
  <c r="C880" s="1"/>
  <c r="J1704" l="1"/>
  <c r="K1705"/>
  <c r="G1705"/>
  <c r="B1705"/>
  <c r="L878"/>
  <c r="A1706"/>
  <c r="I1706" s="1"/>
  <c r="F879"/>
  <c r="H879" s="1"/>
  <c r="J1705" l="1"/>
  <c r="K1706"/>
  <c r="G1706"/>
  <c r="B1706"/>
  <c r="P878"/>
  <c r="O878"/>
  <c r="M878"/>
  <c r="N878"/>
  <c r="L879"/>
  <c r="A1707"/>
  <c r="I1707" s="1"/>
  <c r="D880"/>
  <c r="E880" s="1"/>
  <c r="C881" s="1"/>
  <c r="J1706" l="1"/>
  <c r="K1707"/>
  <c r="G1707"/>
  <c r="B1707"/>
  <c r="P879"/>
  <c r="O879"/>
  <c r="Q878"/>
  <c r="M879"/>
  <c r="N879"/>
  <c r="A1708"/>
  <c r="I1708" s="1"/>
  <c r="F880"/>
  <c r="J1707" l="1"/>
  <c r="K1708"/>
  <c r="G1708"/>
  <c r="B1708"/>
  <c r="Q879"/>
  <c r="H880"/>
  <c r="A1709"/>
  <c r="I1709" s="1"/>
  <c r="D881"/>
  <c r="E881" s="1"/>
  <c r="C882" s="1"/>
  <c r="J1708" l="1"/>
  <c r="K1709"/>
  <c r="G1709"/>
  <c r="B1709"/>
  <c r="L880"/>
  <c r="A1710"/>
  <c r="I1710" s="1"/>
  <c r="F881"/>
  <c r="H881" s="1"/>
  <c r="J1709" l="1"/>
  <c r="K1710"/>
  <c r="G1710"/>
  <c r="B1710"/>
  <c r="P880"/>
  <c r="O880"/>
  <c r="M880"/>
  <c r="N880"/>
  <c r="A1711"/>
  <c r="I1711" s="1"/>
  <c r="D882"/>
  <c r="E882" s="1"/>
  <c r="C883" s="1"/>
  <c r="J1710" l="1"/>
  <c r="K1711"/>
  <c r="G1711"/>
  <c r="B1711"/>
  <c r="Q880"/>
  <c r="L881"/>
  <c r="A1712"/>
  <c r="I1712" s="1"/>
  <c r="F882"/>
  <c r="J1711" l="1"/>
  <c r="K1712"/>
  <c r="G1712"/>
  <c r="B1712"/>
  <c r="O881"/>
  <c r="P881"/>
  <c r="N881"/>
  <c r="M881"/>
  <c r="L882"/>
  <c r="A1713"/>
  <c r="I1713" s="1"/>
  <c r="H882"/>
  <c r="D883"/>
  <c r="E883" s="1"/>
  <c r="C884" s="1"/>
  <c r="J1712" l="1"/>
  <c r="K1713"/>
  <c r="G1713"/>
  <c r="B1713"/>
  <c r="P882"/>
  <c r="O882"/>
  <c r="Q881"/>
  <c r="M882"/>
  <c r="N882"/>
  <c r="A1714"/>
  <c r="I1714" s="1"/>
  <c r="F883"/>
  <c r="J1713" l="1"/>
  <c r="K1714"/>
  <c r="G1714"/>
  <c r="B1714"/>
  <c r="Q882"/>
  <c r="H883"/>
  <c r="A1715"/>
  <c r="I1715" s="1"/>
  <c r="D884"/>
  <c r="E884" s="1"/>
  <c r="C885" s="1"/>
  <c r="J1714" l="1"/>
  <c r="K1715"/>
  <c r="G1715"/>
  <c r="B1715"/>
  <c r="L883"/>
  <c r="A1716"/>
  <c r="I1716" s="1"/>
  <c r="F884"/>
  <c r="J1715" l="1"/>
  <c r="K1716"/>
  <c r="G1716"/>
  <c r="B1716"/>
  <c r="O883"/>
  <c r="P883"/>
  <c r="N883"/>
  <c r="M883"/>
  <c r="L884"/>
  <c r="A1717"/>
  <c r="I1717" s="1"/>
  <c r="H884"/>
  <c r="D885"/>
  <c r="E885" s="1"/>
  <c r="C886" s="1"/>
  <c r="J1716" l="1"/>
  <c r="K1717"/>
  <c r="G1717"/>
  <c r="B1717"/>
  <c r="O884"/>
  <c r="P884"/>
  <c r="Q883"/>
  <c r="M884"/>
  <c r="N884"/>
  <c r="A1718"/>
  <c r="I1718" s="1"/>
  <c r="F885"/>
  <c r="J1717" l="1"/>
  <c r="K1718"/>
  <c r="G1718"/>
  <c r="B1718"/>
  <c r="Q884"/>
  <c r="H885"/>
  <c r="A1719"/>
  <c r="I1719" s="1"/>
  <c r="D886"/>
  <c r="E886" s="1"/>
  <c r="C887" s="1"/>
  <c r="J1718" l="1"/>
  <c r="K1719"/>
  <c r="G1719"/>
  <c r="B1719"/>
  <c r="L885"/>
  <c r="A1720"/>
  <c r="I1720" s="1"/>
  <c r="F886"/>
  <c r="H886" s="1"/>
  <c r="J1719" l="1"/>
  <c r="K1720"/>
  <c r="G1720"/>
  <c r="B1720"/>
  <c r="P885"/>
  <c r="O885"/>
  <c r="M885"/>
  <c r="N885"/>
  <c r="A1721"/>
  <c r="I1721" s="1"/>
  <c r="D887"/>
  <c r="E887" s="1"/>
  <c r="C888" s="1"/>
  <c r="J1720" l="1"/>
  <c r="K1721"/>
  <c r="G1721"/>
  <c r="B1721"/>
  <c r="Q885"/>
  <c r="L886"/>
  <c r="A1722"/>
  <c r="I1722" s="1"/>
  <c r="F887"/>
  <c r="H887" s="1"/>
  <c r="J1721" l="1"/>
  <c r="K1722"/>
  <c r="G1722"/>
  <c r="B1722"/>
  <c r="O886"/>
  <c r="P886"/>
  <c r="M886"/>
  <c r="N886"/>
  <c r="A1723"/>
  <c r="I1723" s="1"/>
  <c r="D888"/>
  <c r="E888" s="1"/>
  <c r="C889" s="1"/>
  <c r="J1722" l="1"/>
  <c r="K1723"/>
  <c r="G1723"/>
  <c r="B1723"/>
  <c r="Q886"/>
  <c r="L887"/>
  <c r="A1724"/>
  <c r="I1724" s="1"/>
  <c r="F888"/>
  <c r="J1723" l="1"/>
  <c r="K1724"/>
  <c r="G1724"/>
  <c r="B1724"/>
  <c r="O887"/>
  <c r="P887"/>
  <c r="N887"/>
  <c r="M887"/>
  <c r="L888"/>
  <c r="A1725"/>
  <c r="I1725" s="1"/>
  <c r="H888"/>
  <c r="D889"/>
  <c r="E889" s="1"/>
  <c r="C890" s="1"/>
  <c r="J1724" l="1"/>
  <c r="K1725"/>
  <c r="G1725"/>
  <c r="B1725"/>
  <c r="O888"/>
  <c r="P888"/>
  <c r="Q887"/>
  <c r="N888"/>
  <c r="M888"/>
  <c r="A1726"/>
  <c r="F889"/>
  <c r="I1726" l="1"/>
  <c r="J1725"/>
  <c r="K1726"/>
  <c r="G1726"/>
  <c r="B1726"/>
  <c r="Q888"/>
  <c r="H889"/>
  <c r="A1727"/>
  <c r="D890"/>
  <c r="E890" s="1"/>
  <c r="C891" s="1"/>
  <c r="I1727" l="1"/>
  <c r="J1726"/>
  <c r="K1727"/>
  <c r="G1727"/>
  <c r="B1727"/>
  <c r="L889"/>
  <c r="A1728"/>
  <c r="F890"/>
  <c r="H890" s="1"/>
  <c r="I1728" l="1"/>
  <c r="J1727"/>
  <c r="K1728"/>
  <c r="G1728"/>
  <c r="B1728"/>
  <c r="P889"/>
  <c r="O889"/>
  <c r="M889"/>
  <c r="N889"/>
  <c r="L890"/>
  <c r="A1729"/>
  <c r="D891"/>
  <c r="E891" s="1"/>
  <c r="C892" s="1"/>
  <c r="I1729" l="1"/>
  <c r="J1728"/>
  <c r="K1729"/>
  <c r="G1729"/>
  <c r="B1729"/>
  <c r="Q889"/>
  <c r="O890"/>
  <c r="P890"/>
  <c r="M890"/>
  <c r="N890"/>
  <c r="A1730"/>
  <c r="F891"/>
  <c r="I1730" l="1"/>
  <c r="J1729"/>
  <c r="K1730"/>
  <c r="G1730"/>
  <c r="B1730"/>
  <c r="Q890"/>
  <c r="H891"/>
  <c r="A1731"/>
  <c r="D892"/>
  <c r="E892" s="1"/>
  <c r="C893" s="1"/>
  <c r="I1731" l="1"/>
  <c r="J1730"/>
  <c r="K1731"/>
  <c r="G1731"/>
  <c r="B1731"/>
  <c r="L891"/>
  <c r="A1732"/>
  <c r="F892"/>
  <c r="I1732" l="1"/>
  <c r="J1731"/>
  <c r="K1732"/>
  <c r="G1732"/>
  <c r="B1732"/>
  <c r="O891"/>
  <c r="P891"/>
  <c r="M891"/>
  <c r="N891"/>
  <c r="L892"/>
  <c r="A1733"/>
  <c r="D893"/>
  <c r="E893" s="1"/>
  <c r="C894" s="1"/>
  <c r="H892"/>
  <c r="I1733" l="1"/>
  <c r="J1732"/>
  <c r="K1733"/>
  <c r="G1733"/>
  <c r="B1733"/>
  <c r="O892"/>
  <c r="P892"/>
  <c r="Q891"/>
  <c r="N892"/>
  <c r="M892"/>
  <c r="A1734"/>
  <c r="F893"/>
  <c r="I1734" l="1"/>
  <c r="J1733"/>
  <c r="K1734"/>
  <c r="G1734"/>
  <c r="B1734"/>
  <c r="Q892"/>
  <c r="H893"/>
  <c r="A1735"/>
  <c r="D894"/>
  <c r="E894" s="1"/>
  <c r="C895" s="1"/>
  <c r="I1735" l="1"/>
  <c r="J1734"/>
  <c r="K1735"/>
  <c r="G1735"/>
  <c r="B1735"/>
  <c r="L893"/>
  <c r="A1736"/>
  <c r="F894"/>
  <c r="I1736" l="1"/>
  <c r="J1735"/>
  <c r="K1736"/>
  <c r="G1736"/>
  <c r="B1736"/>
  <c r="P893"/>
  <c r="O893"/>
  <c r="N893"/>
  <c r="M893"/>
  <c r="L894"/>
  <c r="A1737"/>
  <c r="D895"/>
  <c r="E895" s="1"/>
  <c r="C896" s="1"/>
  <c r="H894"/>
  <c r="I1737" l="1"/>
  <c r="J1736"/>
  <c r="K1737"/>
  <c r="G1737"/>
  <c r="B1737"/>
  <c r="Q893"/>
  <c r="O894"/>
  <c r="P894"/>
  <c r="N894"/>
  <c r="M894"/>
  <c r="A1738"/>
  <c r="F895"/>
  <c r="I1738" l="1"/>
  <c r="J1737"/>
  <c r="K1738"/>
  <c r="G1738"/>
  <c r="B1738"/>
  <c r="Q894"/>
  <c r="H895"/>
  <c r="A1739"/>
  <c r="D896"/>
  <c r="E896" s="1"/>
  <c r="C897" s="1"/>
  <c r="I1739" l="1"/>
  <c r="J1738"/>
  <c r="K1739"/>
  <c r="G1739"/>
  <c r="B1739"/>
  <c r="L895"/>
  <c r="A1740"/>
  <c r="F896"/>
  <c r="I1740" l="1"/>
  <c r="J1739"/>
  <c r="K1740"/>
  <c r="G1740"/>
  <c r="B1740"/>
  <c r="P895"/>
  <c r="O895"/>
  <c r="M895"/>
  <c r="N895"/>
  <c r="L896"/>
  <c r="A1741"/>
  <c r="H896"/>
  <c r="D897"/>
  <c r="E897" s="1"/>
  <c r="C898" s="1"/>
  <c r="I1741" l="1"/>
  <c r="J1740"/>
  <c r="K1741"/>
  <c r="G1741"/>
  <c r="B1741"/>
  <c r="Q895"/>
  <c r="P896"/>
  <c r="O896"/>
  <c r="N896"/>
  <c r="M896"/>
  <c r="A1742"/>
  <c r="F897"/>
  <c r="I1742" l="1"/>
  <c r="J1741"/>
  <c r="K1742"/>
  <c r="G1742"/>
  <c r="B1742"/>
  <c r="Q896"/>
  <c r="H897"/>
  <c r="A1743"/>
  <c r="D898"/>
  <c r="E898" s="1"/>
  <c r="C899" s="1"/>
  <c r="I1743" l="1"/>
  <c r="J1742"/>
  <c r="K1743"/>
  <c r="G1743"/>
  <c r="B1743"/>
  <c r="L897"/>
  <c r="A1744"/>
  <c r="F898"/>
  <c r="H898" s="1"/>
  <c r="I1744" l="1"/>
  <c r="J1743"/>
  <c r="K1744"/>
  <c r="G1744"/>
  <c r="B1744"/>
  <c r="P897"/>
  <c r="O897"/>
  <c r="M897"/>
  <c r="N897"/>
  <c r="A1745"/>
  <c r="D899"/>
  <c r="E899" s="1"/>
  <c r="C900" s="1"/>
  <c r="I1745" l="1"/>
  <c r="J1744"/>
  <c r="K1745"/>
  <c r="G1745"/>
  <c r="B1745"/>
  <c r="Q897"/>
  <c r="L898"/>
  <c r="A1746"/>
  <c r="F899"/>
  <c r="I1746" l="1"/>
  <c r="J1745"/>
  <c r="K1746"/>
  <c r="G1746"/>
  <c r="B1746"/>
  <c r="P898"/>
  <c r="O898"/>
  <c r="N898"/>
  <c r="M898"/>
  <c r="L899"/>
  <c r="A1747"/>
  <c r="H899"/>
  <c r="D900"/>
  <c r="E900" s="1"/>
  <c r="C901" s="1"/>
  <c r="I1747" l="1"/>
  <c r="J1746"/>
  <c r="K1747"/>
  <c r="G1747"/>
  <c r="B1747"/>
  <c r="Q898"/>
  <c r="P899"/>
  <c r="O899"/>
  <c r="M899"/>
  <c r="N899"/>
  <c r="A1748"/>
  <c r="F900"/>
  <c r="I1748" l="1"/>
  <c r="J1747"/>
  <c r="K1748"/>
  <c r="G1748"/>
  <c r="B1748"/>
  <c r="Q899"/>
  <c r="H900"/>
  <c r="A1749"/>
  <c r="D901"/>
  <c r="E901" s="1"/>
  <c r="C902" s="1"/>
  <c r="I1749" l="1"/>
  <c r="J1748"/>
  <c r="K1749"/>
  <c r="G1749"/>
  <c r="B1749"/>
  <c r="L900"/>
  <c r="A1750"/>
  <c r="F901"/>
  <c r="H901" s="1"/>
  <c r="I1750" l="1"/>
  <c r="J1749"/>
  <c r="K1750"/>
  <c r="G1750"/>
  <c r="B1750"/>
  <c r="P900"/>
  <c r="O900"/>
  <c r="M900"/>
  <c r="N900"/>
  <c r="L901"/>
  <c r="A1751"/>
  <c r="D902"/>
  <c r="E902" s="1"/>
  <c r="C903" s="1"/>
  <c r="I1751" l="1"/>
  <c r="J1750"/>
  <c r="K1751"/>
  <c r="G1751"/>
  <c r="B1751"/>
  <c r="Q900"/>
  <c r="P901"/>
  <c r="O901"/>
  <c r="M901"/>
  <c r="N901"/>
  <c r="A1752"/>
  <c r="F902"/>
  <c r="I1752" l="1"/>
  <c r="J1751"/>
  <c r="K1752"/>
  <c r="G1752"/>
  <c r="B1752"/>
  <c r="Q901"/>
  <c r="H902"/>
  <c r="A1753"/>
  <c r="D903"/>
  <c r="E903" s="1"/>
  <c r="C904" s="1"/>
  <c r="I1753" l="1"/>
  <c r="J1752"/>
  <c r="K1753"/>
  <c r="G1753"/>
  <c r="B1753"/>
  <c r="L902"/>
  <c r="A1754"/>
  <c r="F903"/>
  <c r="H903" s="1"/>
  <c r="I1754" l="1"/>
  <c r="J1753"/>
  <c r="K1754"/>
  <c r="G1754"/>
  <c r="B1754"/>
  <c r="P902"/>
  <c r="O902"/>
  <c r="M902"/>
  <c r="N902"/>
  <c r="L903"/>
  <c r="A1755"/>
  <c r="D904"/>
  <c r="E904" s="1"/>
  <c r="C905" s="1"/>
  <c r="I1755" l="1"/>
  <c r="J1754"/>
  <c r="K1755"/>
  <c r="G1755"/>
  <c r="B1755"/>
  <c r="O903"/>
  <c r="P903"/>
  <c r="Q902"/>
  <c r="M903"/>
  <c r="N903"/>
  <c r="A1756"/>
  <c r="F904"/>
  <c r="I1756" l="1"/>
  <c r="J1755"/>
  <c r="K1756"/>
  <c r="G1756"/>
  <c r="B1756"/>
  <c r="Q903"/>
  <c r="H904"/>
  <c r="A1757"/>
  <c r="D905"/>
  <c r="E905" s="1"/>
  <c r="C906" s="1"/>
  <c r="I1757" l="1"/>
  <c r="J1756"/>
  <c r="K1757"/>
  <c r="G1757"/>
  <c r="B1757"/>
  <c r="L904"/>
  <c r="A1758"/>
  <c r="F905"/>
  <c r="H905" s="1"/>
  <c r="I1758" l="1"/>
  <c r="J1757"/>
  <c r="K1758"/>
  <c r="G1758"/>
  <c r="B1758"/>
  <c r="P904"/>
  <c r="O904"/>
  <c r="M904"/>
  <c r="N904"/>
  <c r="A1759"/>
  <c r="D906"/>
  <c r="E906" s="1"/>
  <c r="C907" s="1"/>
  <c r="I1759" l="1"/>
  <c r="J1758"/>
  <c r="K1759"/>
  <c r="G1759"/>
  <c r="B1759"/>
  <c r="Q904"/>
  <c r="L905"/>
  <c r="A1760"/>
  <c r="F906"/>
  <c r="I1760" l="1"/>
  <c r="J1759"/>
  <c r="K1760"/>
  <c r="G1760"/>
  <c r="B1760"/>
  <c r="P905"/>
  <c r="O905"/>
  <c r="M905"/>
  <c r="N905"/>
  <c r="L906"/>
  <c r="A1761"/>
  <c r="D907"/>
  <c r="E907" s="1"/>
  <c r="C908" s="1"/>
  <c r="H906"/>
  <c r="I1761" l="1"/>
  <c r="J1760"/>
  <c r="K1761"/>
  <c r="G1761"/>
  <c r="B1761"/>
  <c r="O906"/>
  <c r="P906"/>
  <c r="Q905"/>
  <c r="N906"/>
  <c r="M906"/>
  <c r="A1762"/>
  <c r="F907"/>
  <c r="I1762" l="1"/>
  <c r="J1761"/>
  <c r="K1762"/>
  <c r="G1762"/>
  <c r="B1762"/>
  <c r="Q906"/>
  <c r="H907"/>
  <c r="A1763"/>
  <c r="D908"/>
  <c r="E908" s="1"/>
  <c r="C909" s="1"/>
  <c r="I1763" l="1"/>
  <c r="J1762"/>
  <c r="K1763"/>
  <c r="G1763"/>
  <c r="B1763"/>
  <c r="L907"/>
  <c r="A1764"/>
  <c r="F908"/>
  <c r="H908" s="1"/>
  <c r="I1764" l="1"/>
  <c r="J1763"/>
  <c r="K1764"/>
  <c r="G1764"/>
  <c r="B1764"/>
  <c r="P907"/>
  <c r="O907"/>
  <c r="M907"/>
  <c r="N907"/>
  <c r="A1765"/>
  <c r="D909"/>
  <c r="E909" s="1"/>
  <c r="C910" s="1"/>
  <c r="I1765" l="1"/>
  <c r="J1764"/>
  <c r="K1765"/>
  <c r="G1765"/>
  <c r="B1765"/>
  <c r="Q907"/>
  <c r="L908"/>
  <c r="A1766"/>
  <c r="F909"/>
  <c r="H909" s="1"/>
  <c r="I1766" l="1"/>
  <c r="J1765"/>
  <c r="K1766"/>
  <c r="G1766"/>
  <c r="B1766"/>
  <c r="O908"/>
  <c r="P908"/>
  <c r="M908"/>
  <c r="N908"/>
  <c r="A1767"/>
  <c r="D910"/>
  <c r="E910" s="1"/>
  <c r="C911" s="1"/>
  <c r="I1767" l="1"/>
  <c r="J1766"/>
  <c r="K1767"/>
  <c r="G1767"/>
  <c r="B1767"/>
  <c r="Q908"/>
  <c r="L909"/>
  <c r="A1768"/>
  <c r="F910"/>
  <c r="I1768" l="1"/>
  <c r="J1767"/>
  <c r="K1768"/>
  <c r="G1768"/>
  <c r="B1768"/>
  <c r="O909"/>
  <c r="P909"/>
  <c r="M909"/>
  <c r="N909"/>
  <c r="L910"/>
  <c r="A1769"/>
  <c r="H910"/>
  <c r="D911"/>
  <c r="E911" s="1"/>
  <c r="C912" s="1"/>
  <c r="I1769" l="1"/>
  <c r="J1768"/>
  <c r="K1769"/>
  <c r="G1769"/>
  <c r="B1769"/>
  <c r="O910"/>
  <c r="P910"/>
  <c r="Q909"/>
  <c r="N910"/>
  <c r="M910"/>
  <c r="A1770"/>
  <c r="F911"/>
  <c r="I1770" l="1"/>
  <c r="J1769"/>
  <c r="K1770"/>
  <c r="G1770"/>
  <c r="B1770"/>
  <c r="Q910"/>
  <c r="H911"/>
  <c r="A1771"/>
  <c r="D912"/>
  <c r="E912" s="1"/>
  <c r="C913" s="1"/>
  <c r="I1771" l="1"/>
  <c r="J1770"/>
  <c r="K1771"/>
  <c r="G1771"/>
  <c r="B1771"/>
  <c r="L911"/>
  <c r="A1772"/>
  <c r="F912"/>
  <c r="H912" s="1"/>
  <c r="I1772" l="1"/>
  <c r="J1771"/>
  <c r="K1772"/>
  <c r="G1772"/>
  <c r="B1772"/>
  <c r="P911"/>
  <c r="O911"/>
  <c r="M911"/>
  <c r="N911"/>
  <c r="L912"/>
  <c r="A1773"/>
  <c r="D913"/>
  <c r="E913" s="1"/>
  <c r="C914" s="1"/>
  <c r="I1773" l="1"/>
  <c r="J1772"/>
  <c r="K1773"/>
  <c r="G1773"/>
  <c r="B1773"/>
  <c r="Q911"/>
  <c r="O912"/>
  <c r="P912"/>
  <c r="M912"/>
  <c r="N912"/>
  <c r="A1774"/>
  <c r="F913"/>
  <c r="I1774" l="1"/>
  <c r="J1773"/>
  <c r="K1774"/>
  <c r="G1774"/>
  <c r="B1774"/>
  <c r="Q912"/>
  <c r="L913"/>
  <c r="A1775"/>
  <c r="D914"/>
  <c r="E914" s="1"/>
  <c r="C915" s="1"/>
  <c r="H913"/>
  <c r="I1775" l="1"/>
  <c r="J1774"/>
  <c r="K1775"/>
  <c r="G1775"/>
  <c r="B1775"/>
  <c r="O913"/>
  <c r="P913"/>
  <c r="N913"/>
  <c r="M913"/>
  <c r="A1776"/>
  <c r="F914"/>
  <c r="I1776" l="1"/>
  <c r="J1775"/>
  <c r="K1776"/>
  <c r="G1776"/>
  <c r="B1776"/>
  <c r="Q913"/>
  <c r="H914"/>
  <c r="A1777"/>
  <c r="D915"/>
  <c r="E915" s="1"/>
  <c r="C916" s="1"/>
  <c r="I1777" l="1"/>
  <c r="J1776"/>
  <c r="K1777"/>
  <c r="G1777"/>
  <c r="B1777"/>
  <c r="L914"/>
  <c r="A1778"/>
  <c r="F915"/>
  <c r="H915" s="1"/>
  <c r="I1778" l="1"/>
  <c r="J1777"/>
  <c r="K1778"/>
  <c r="G1778"/>
  <c r="B1778"/>
  <c r="O914"/>
  <c r="P914"/>
  <c r="M914"/>
  <c r="N914"/>
  <c r="A1779"/>
  <c r="D916"/>
  <c r="E916" s="1"/>
  <c r="C917" s="1"/>
  <c r="I1779" l="1"/>
  <c r="J1778"/>
  <c r="K1779"/>
  <c r="G1779"/>
  <c r="B1779"/>
  <c r="Q914"/>
  <c r="L915"/>
  <c r="A1780"/>
  <c r="F916"/>
  <c r="H916" s="1"/>
  <c r="I1780" l="1"/>
  <c r="J1779"/>
  <c r="K1780"/>
  <c r="G1780"/>
  <c r="B1780"/>
  <c r="O915"/>
  <c r="P915"/>
  <c r="M915"/>
  <c r="N915"/>
  <c r="A1781"/>
  <c r="D917"/>
  <c r="E917" s="1"/>
  <c r="C918" s="1"/>
  <c r="I1781" l="1"/>
  <c r="J1780"/>
  <c r="K1781"/>
  <c r="G1781"/>
  <c r="B1781"/>
  <c r="Q915"/>
  <c r="L916"/>
  <c r="A1782"/>
  <c r="F917"/>
  <c r="H917" s="1"/>
  <c r="I1782" l="1"/>
  <c r="J1781"/>
  <c r="K1782"/>
  <c r="G1782"/>
  <c r="B1782"/>
  <c r="O916"/>
  <c r="P916"/>
  <c r="M916"/>
  <c r="N916"/>
  <c r="A1783"/>
  <c r="D918"/>
  <c r="E918" s="1"/>
  <c r="C919" s="1"/>
  <c r="I1783" l="1"/>
  <c r="J1782"/>
  <c r="K1783"/>
  <c r="G1783"/>
  <c r="B1783"/>
  <c r="Q916"/>
  <c r="L917"/>
  <c r="A1784"/>
  <c r="F918"/>
  <c r="I1784" l="1"/>
  <c r="J1783"/>
  <c r="K1784"/>
  <c r="G1784"/>
  <c r="B1784"/>
  <c r="O917"/>
  <c r="P917"/>
  <c r="N917"/>
  <c r="M917"/>
  <c r="L918"/>
  <c r="A1785"/>
  <c r="D919"/>
  <c r="E919" s="1"/>
  <c r="C920" s="1"/>
  <c r="H918"/>
  <c r="I1785" l="1"/>
  <c r="J1784"/>
  <c r="K1785"/>
  <c r="G1785"/>
  <c r="B1785"/>
  <c r="O918"/>
  <c r="P918"/>
  <c r="Q917"/>
  <c r="N918"/>
  <c r="M918"/>
  <c r="A1786"/>
  <c r="F919"/>
  <c r="I1786" l="1"/>
  <c r="J1785"/>
  <c r="K1786"/>
  <c r="G1786"/>
  <c r="B1786"/>
  <c r="Q918"/>
  <c r="H919"/>
  <c r="A1787"/>
  <c r="D920"/>
  <c r="E920" s="1"/>
  <c r="C921" s="1"/>
  <c r="I1787" l="1"/>
  <c r="J1786"/>
  <c r="K1787"/>
  <c r="G1787"/>
  <c r="B1787"/>
  <c r="L919"/>
  <c r="A1788"/>
  <c r="F920"/>
  <c r="I1788" l="1"/>
  <c r="J1787"/>
  <c r="K1788"/>
  <c r="G1788"/>
  <c r="B1788"/>
  <c r="O919"/>
  <c r="P919"/>
  <c r="M919"/>
  <c r="N919"/>
  <c r="L920"/>
  <c r="A1789"/>
  <c r="H920"/>
  <c r="D921"/>
  <c r="E921" s="1"/>
  <c r="C922" s="1"/>
  <c r="I1789" l="1"/>
  <c r="J1788"/>
  <c r="K1789"/>
  <c r="G1789"/>
  <c r="B1789"/>
  <c r="P920"/>
  <c r="O920"/>
  <c r="Q919"/>
  <c r="N920"/>
  <c r="M920"/>
  <c r="A1790"/>
  <c r="F921"/>
  <c r="I1790" l="1"/>
  <c r="J1789"/>
  <c r="K1790"/>
  <c r="G1790"/>
  <c r="B1790"/>
  <c r="Q920"/>
  <c r="H921"/>
  <c r="A1791"/>
  <c r="D922"/>
  <c r="E922" s="1"/>
  <c r="C923" s="1"/>
  <c r="I1791" l="1"/>
  <c r="J1790"/>
  <c r="K1791"/>
  <c r="G1791"/>
  <c r="B1791"/>
  <c r="L921"/>
  <c r="A1792"/>
  <c r="F922"/>
  <c r="I1792" l="1"/>
  <c r="J1791"/>
  <c r="K1792"/>
  <c r="G1792"/>
  <c r="B1792"/>
  <c r="O921"/>
  <c r="P921"/>
  <c r="M921"/>
  <c r="N921"/>
  <c r="L922"/>
  <c r="A1793"/>
  <c r="H922"/>
  <c r="D923"/>
  <c r="E923" s="1"/>
  <c r="C924" s="1"/>
  <c r="I1793" l="1"/>
  <c r="J1792"/>
  <c r="K1793"/>
  <c r="G1793"/>
  <c r="B1793"/>
  <c r="O922"/>
  <c r="P922"/>
  <c r="Q921"/>
  <c r="N922"/>
  <c r="M922"/>
  <c r="A1794"/>
  <c r="F923"/>
  <c r="I1794" l="1"/>
  <c r="J1793"/>
  <c r="K1794"/>
  <c r="G1794"/>
  <c r="B1794"/>
  <c r="Q922"/>
  <c r="H923"/>
  <c r="A1795"/>
  <c r="D924"/>
  <c r="E924" s="1"/>
  <c r="C925" s="1"/>
  <c r="I1795" l="1"/>
  <c r="J1794"/>
  <c r="K1795"/>
  <c r="G1795"/>
  <c r="B1795"/>
  <c r="L923"/>
  <c r="A1796"/>
  <c r="F924"/>
  <c r="H924" s="1"/>
  <c r="I1796" l="1"/>
  <c r="J1795"/>
  <c r="K1796"/>
  <c r="G1796"/>
  <c r="B1796"/>
  <c r="P923"/>
  <c r="O923"/>
  <c r="M923"/>
  <c r="N923"/>
  <c r="A1797"/>
  <c r="D925"/>
  <c r="E925" s="1"/>
  <c r="C926" s="1"/>
  <c r="I1797" l="1"/>
  <c r="J1796"/>
  <c r="K1797"/>
  <c r="G1797"/>
  <c r="B1797"/>
  <c r="Q923"/>
  <c r="L924"/>
  <c r="A1798"/>
  <c r="F925"/>
  <c r="H925" s="1"/>
  <c r="I1798" l="1"/>
  <c r="J1797"/>
  <c r="K1798"/>
  <c r="G1798"/>
  <c r="B1798"/>
  <c r="O924"/>
  <c r="P924"/>
  <c r="M924"/>
  <c r="N924"/>
  <c r="A1799"/>
  <c r="D926"/>
  <c r="E926" s="1"/>
  <c r="C927" s="1"/>
  <c r="I1799" l="1"/>
  <c r="J1798"/>
  <c r="K1799"/>
  <c r="G1799"/>
  <c r="B1799"/>
  <c r="Q924"/>
  <c r="L925"/>
  <c r="A1800"/>
  <c r="F926"/>
  <c r="H926" s="1"/>
  <c r="I1800" l="1"/>
  <c r="J1799"/>
  <c r="K1800"/>
  <c r="G1800"/>
  <c r="B1800"/>
  <c r="P925"/>
  <c r="O925"/>
  <c r="M925"/>
  <c r="N925"/>
  <c r="A1801"/>
  <c r="D927"/>
  <c r="E927" s="1"/>
  <c r="C928" s="1"/>
  <c r="I1801" l="1"/>
  <c r="J1800"/>
  <c r="K1801"/>
  <c r="G1801"/>
  <c r="B1801"/>
  <c r="Q925"/>
  <c r="L926"/>
  <c r="A1802"/>
  <c r="F927"/>
  <c r="H927" s="1"/>
  <c r="I1802" l="1"/>
  <c r="J1801"/>
  <c r="K1802"/>
  <c r="G1802"/>
  <c r="B1802"/>
  <c r="O926"/>
  <c r="P926"/>
  <c r="M926"/>
  <c r="N926"/>
  <c r="L927"/>
  <c r="A1803"/>
  <c r="D928"/>
  <c r="E928" s="1"/>
  <c r="C929" s="1"/>
  <c r="I1803" l="1"/>
  <c r="J1802"/>
  <c r="K1803"/>
  <c r="G1803"/>
  <c r="B1803"/>
  <c r="P927"/>
  <c r="O927"/>
  <c r="Q926"/>
  <c r="M927"/>
  <c r="N927"/>
  <c r="A1804"/>
  <c r="F928"/>
  <c r="I1804" l="1"/>
  <c r="J1803"/>
  <c r="K1804"/>
  <c r="G1804"/>
  <c r="B1804"/>
  <c r="Q927"/>
  <c r="H928"/>
  <c r="A1805"/>
  <c r="D929"/>
  <c r="E929" s="1"/>
  <c r="C930" s="1"/>
  <c r="I1805" l="1"/>
  <c r="J1804"/>
  <c r="K1805"/>
  <c r="G1805"/>
  <c r="B1805"/>
  <c r="L928"/>
  <c r="A1806"/>
  <c r="F929"/>
  <c r="I1806" l="1"/>
  <c r="J1805"/>
  <c r="K1806"/>
  <c r="G1806"/>
  <c r="B1806"/>
  <c r="O928"/>
  <c r="P928"/>
  <c r="N928"/>
  <c r="M928"/>
  <c r="L929"/>
  <c r="A1807"/>
  <c r="H929"/>
  <c r="D930"/>
  <c r="E930" s="1"/>
  <c r="C931" s="1"/>
  <c r="I1807" l="1"/>
  <c r="J1806"/>
  <c r="K1807"/>
  <c r="G1807"/>
  <c r="B1807"/>
  <c r="O929"/>
  <c r="P929"/>
  <c r="Q928"/>
  <c r="N929"/>
  <c r="M929"/>
  <c r="A1808"/>
  <c r="F930"/>
  <c r="I1808" l="1"/>
  <c r="J1807"/>
  <c r="K1808"/>
  <c r="G1808"/>
  <c r="B1808"/>
  <c r="Q929"/>
  <c r="H930"/>
  <c r="A1809"/>
  <c r="D931"/>
  <c r="E931" s="1"/>
  <c r="C932" s="1"/>
  <c r="I1809" l="1"/>
  <c r="J1808"/>
  <c r="K1809"/>
  <c r="G1809"/>
  <c r="B1809"/>
  <c r="L930"/>
  <c r="A1810"/>
  <c r="F931"/>
  <c r="H931" s="1"/>
  <c r="I1810" l="1"/>
  <c r="J1809"/>
  <c r="K1810"/>
  <c r="G1810"/>
  <c r="B1810"/>
  <c r="P930"/>
  <c r="O930"/>
  <c r="M930"/>
  <c r="N930"/>
  <c r="L931"/>
  <c r="A1811"/>
  <c r="D932"/>
  <c r="E932" s="1"/>
  <c r="C933" s="1"/>
  <c r="I1811" l="1"/>
  <c r="J1810"/>
  <c r="K1811"/>
  <c r="G1811"/>
  <c r="B1811"/>
  <c r="O931"/>
  <c r="P931"/>
  <c r="Q930"/>
  <c r="M931"/>
  <c r="N931"/>
  <c r="A1812"/>
  <c r="F932"/>
  <c r="I1812" l="1"/>
  <c r="J1811"/>
  <c r="K1812"/>
  <c r="G1812"/>
  <c r="B1812"/>
  <c r="Q931"/>
  <c r="H932"/>
  <c r="A1813"/>
  <c r="D933"/>
  <c r="E933" s="1"/>
  <c r="C934" s="1"/>
  <c r="I1813" l="1"/>
  <c r="J1812"/>
  <c r="K1813"/>
  <c r="G1813"/>
  <c r="B1813"/>
  <c r="L932"/>
  <c r="A1814"/>
  <c r="F933"/>
  <c r="H933" s="1"/>
  <c r="I1814" l="1"/>
  <c r="J1813"/>
  <c r="K1814"/>
  <c r="G1814"/>
  <c r="B1814"/>
  <c r="P932"/>
  <c r="O932"/>
  <c r="M932"/>
  <c r="N932"/>
  <c r="L933"/>
  <c r="A1815"/>
  <c r="D934"/>
  <c r="E934" s="1"/>
  <c r="C935" s="1"/>
  <c r="I1815" l="1"/>
  <c r="J1814"/>
  <c r="K1815"/>
  <c r="G1815"/>
  <c r="B1815"/>
  <c r="Q932"/>
  <c r="O933"/>
  <c r="P933"/>
  <c r="M933"/>
  <c r="N933"/>
  <c r="A1816"/>
  <c r="F934"/>
  <c r="I1816" l="1"/>
  <c r="J1815"/>
  <c r="K1816"/>
  <c r="G1816"/>
  <c r="B1816"/>
  <c r="Q933"/>
  <c r="H934"/>
  <c r="A1817"/>
  <c r="D935"/>
  <c r="E935" s="1"/>
  <c r="C936" s="1"/>
  <c r="I1817" l="1"/>
  <c r="J1816"/>
  <c r="K1817"/>
  <c r="G1817"/>
  <c r="B1817"/>
  <c r="L934"/>
  <c r="A1818"/>
  <c r="F935"/>
  <c r="H935" s="1"/>
  <c r="I1818" l="1"/>
  <c r="J1817"/>
  <c r="K1818"/>
  <c r="G1818"/>
  <c r="B1818"/>
  <c r="O934"/>
  <c r="P934"/>
  <c r="M934"/>
  <c r="N934"/>
  <c r="A1819"/>
  <c r="D936"/>
  <c r="E936" s="1"/>
  <c r="C937" s="1"/>
  <c r="I1819" l="1"/>
  <c r="J1818"/>
  <c r="K1819"/>
  <c r="G1819"/>
  <c r="B1819"/>
  <c r="Q934"/>
  <c r="L935"/>
  <c r="A1820"/>
  <c r="F936"/>
  <c r="H936" s="1"/>
  <c r="I1820" l="1"/>
  <c r="J1819"/>
  <c r="K1820"/>
  <c r="G1820"/>
  <c r="B1820"/>
  <c r="O935"/>
  <c r="P935"/>
  <c r="M935"/>
  <c r="N935"/>
  <c r="A1821"/>
  <c r="D937"/>
  <c r="E937" s="1"/>
  <c r="C938" s="1"/>
  <c r="I1821" l="1"/>
  <c r="J1820"/>
  <c r="K1821"/>
  <c r="G1821"/>
  <c r="B1821"/>
  <c r="Q935"/>
  <c r="L936"/>
  <c r="A1822"/>
  <c r="F937"/>
  <c r="H937" s="1"/>
  <c r="I1822" l="1"/>
  <c r="J1821"/>
  <c r="K1822"/>
  <c r="G1822"/>
  <c r="B1822"/>
  <c r="P936"/>
  <c r="O936"/>
  <c r="M936"/>
  <c r="N936"/>
  <c r="L937"/>
  <c r="A1823"/>
  <c r="D938"/>
  <c r="E938" s="1"/>
  <c r="C939" s="1"/>
  <c r="I1823" l="1"/>
  <c r="J1822"/>
  <c r="K1823"/>
  <c r="G1823"/>
  <c r="B1823"/>
  <c r="O937"/>
  <c r="P937"/>
  <c r="Q936"/>
  <c r="M937"/>
  <c r="N937"/>
  <c r="A1824"/>
  <c r="F938"/>
  <c r="I1824" l="1"/>
  <c r="J1823"/>
  <c r="K1824"/>
  <c r="G1824"/>
  <c r="B1824"/>
  <c r="Q937"/>
  <c r="H938"/>
  <c r="A1825"/>
  <c r="D939"/>
  <c r="E939" s="1"/>
  <c r="C940" s="1"/>
  <c r="I1825" l="1"/>
  <c r="J1824"/>
  <c r="K1825"/>
  <c r="G1825"/>
  <c r="B1825"/>
  <c r="L938"/>
  <c r="A1826"/>
  <c r="F939"/>
  <c r="I1826" l="1"/>
  <c r="J1825"/>
  <c r="K1826"/>
  <c r="G1826"/>
  <c r="B1826"/>
  <c r="P938"/>
  <c r="O938"/>
  <c r="N938"/>
  <c r="M938"/>
  <c r="L939"/>
  <c r="A1827"/>
  <c r="H939"/>
  <c r="D940"/>
  <c r="E940" s="1"/>
  <c r="C941" s="1"/>
  <c r="I1827" l="1"/>
  <c r="J1826"/>
  <c r="K1827"/>
  <c r="G1827"/>
  <c r="B1827"/>
  <c r="P939"/>
  <c r="O939"/>
  <c r="Q938"/>
  <c r="N939"/>
  <c r="M939"/>
  <c r="A1828"/>
  <c r="F940"/>
  <c r="I1828" l="1"/>
  <c r="J1827"/>
  <c r="K1828"/>
  <c r="G1828"/>
  <c r="B1828"/>
  <c r="Q939"/>
  <c r="H940"/>
  <c r="A1829"/>
  <c r="D941"/>
  <c r="E941" s="1"/>
  <c r="C942" s="1"/>
  <c r="I1829" l="1"/>
  <c r="J1828"/>
  <c r="K1829"/>
  <c r="G1829"/>
  <c r="B1829"/>
  <c r="L940"/>
  <c r="A1830"/>
  <c r="F941"/>
  <c r="H941" s="1"/>
  <c r="I1830" l="1"/>
  <c r="J1829"/>
  <c r="K1830"/>
  <c r="G1830"/>
  <c r="B1830"/>
  <c r="P940"/>
  <c r="O940"/>
  <c r="M940"/>
  <c r="N940"/>
  <c r="L941"/>
  <c r="A1831"/>
  <c r="D942"/>
  <c r="E942" s="1"/>
  <c r="C943" s="1"/>
  <c r="I1831" l="1"/>
  <c r="J1830"/>
  <c r="K1831"/>
  <c r="G1831"/>
  <c r="B1831"/>
  <c r="Q940"/>
  <c r="P941"/>
  <c r="O941"/>
  <c r="M941"/>
  <c r="N941"/>
  <c r="A1832"/>
  <c r="F942"/>
  <c r="I1832" l="1"/>
  <c r="J1831"/>
  <c r="K1832"/>
  <c r="G1832"/>
  <c r="B1832"/>
  <c r="Q941"/>
  <c r="L942"/>
  <c r="A1833"/>
  <c r="H942"/>
  <c r="D943"/>
  <c r="E943" s="1"/>
  <c r="C944" s="1"/>
  <c r="I1833" l="1"/>
  <c r="J1832"/>
  <c r="K1833"/>
  <c r="G1833"/>
  <c r="B1833"/>
  <c r="O942"/>
  <c r="P942"/>
  <c r="N942"/>
  <c r="M942"/>
  <c r="A1834"/>
  <c r="F943"/>
  <c r="I1834" l="1"/>
  <c r="J1833"/>
  <c r="K1834"/>
  <c r="G1834"/>
  <c r="B1834"/>
  <c r="Q942"/>
  <c r="H943"/>
  <c r="A1835"/>
  <c r="D944"/>
  <c r="E944" s="1"/>
  <c r="C945" s="1"/>
  <c r="I1835" l="1"/>
  <c r="J1834"/>
  <c r="K1835"/>
  <c r="G1835"/>
  <c r="B1835"/>
  <c r="L943"/>
  <c r="A1836"/>
  <c r="F944"/>
  <c r="I1836" l="1"/>
  <c r="J1835"/>
  <c r="K1836"/>
  <c r="G1836"/>
  <c r="B1836"/>
  <c r="P943"/>
  <c r="O943"/>
  <c r="N943"/>
  <c r="M943"/>
  <c r="L944"/>
  <c r="A1837"/>
  <c r="H944"/>
  <c r="D945"/>
  <c r="E945" s="1"/>
  <c r="C946" s="1"/>
  <c r="I1837" l="1"/>
  <c r="J1836"/>
  <c r="K1837"/>
  <c r="G1837"/>
  <c r="B1837"/>
  <c r="P944"/>
  <c r="O944"/>
  <c r="Q943"/>
  <c r="M944"/>
  <c r="N944"/>
  <c r="A1838"/>
  <c r="F945"/>
  <c r="I1838" l="1"/>
  <c r="J1837"/>
  <c r="K1838"/>
  <c r="G1838"/>
  <c r="B1838"/>
  <c r="Q944"/>
  <c r="H945"/>
  <c r="A1839"/>
  <c r="D946"/>
  <c r="E946" s="1"/>
  <c r="C947" s="1"/>
  <c r="I1839" l="1"/>
  <c r="J1838"/>
  <c r="K1839"/>
  <c r="G1839"/>
  <c r="B1839"/>
  <c r="L945"/>
  <c r="A1840"/>
  <c r="F946"/>
  <c r="H946" s="1"/>
  <c r="I1840" l="1"/>
  <c r="J1839"/>
  <c r="K1840"/>
  <c r="G1840"/>
  <c r="B1840"/>
  <c r="O945"/>
  <c r="P945"/>
  <c r="M945"/>
  <c r="N945"/>
  <c r="L946"/>
  <c r="A1841"/>
  <c r="D947"/>
  <c r="E947" s="1"/>
  <c r="C948" s="1"/>
  <c r="I1841" l="1"/>
  <c r="J1840"/>
  <c r="K1841"/>
  <c r="G1841"/>
  <c r="B1841"/>
  <c r="P946"/>
  <c r="O946"/>
  <c r="Q945"/>
  <c r="M946"/>
  <c r="N946"/>
  <c r="A1842"/>
  <c r="F947"/>
  <c r="I1842" l="1"/>
  <c r="J1841"/>
  <c r="K1842"/>
  <c r="G1842"/>
  <c r="B1842"/>
  <c r="Q946"/>
  <c r="H947"/>
  <c r="A1843"/>
  <c r="D948"/>
  <c r="E948" s="1"/>
  <c r="C949" s="1"/>
  <c r="I1843" l="1"/>
  <c r="J1842"/>
  <c r="K1843"/>
  <c r="G1843"/>
  <c r="B1843"/>
  <c r="L947"/>
  <c r="A1844"/>
  <c r="F948"/>
  <c r="H948" s="1"/>
  <c r="I1844" l="1"/>
  <c r="J1843"/>
  <c r="K1844"/>
  <c r="G1844"/>
  <c r="B1844"/>
  <c r="O947"/>
  <c r="P947"/>
  <c r="M947"/>
  <c r="N947"/>
  <c r="L948"/>
  <c r="A1845"/>
  <c r="D949"/>
  <c r="E949" s="1"/>
  <c r="C950" s="1"/>
  <c r="I1845" l="1"/>
  <c r="J1844"/>
  <c r="K1845"/>
  <c r="G1845"/>
  <c r="B1845"/>
  <c r="O948"/>
  <c r="P948"/>
  <c r="Q947"/>
  <c r="M948"/>
  <c r="N948"/>
  <c r="A1846"/>
  <c r="F949"/>
  <c r="I1846" l="1"/>
  <c r="J1845"/>
  <c r="K1846"/>
  <c r="G1846"/>
  <c r="B1846"/>
  <c r="Q948"/>
  <c r="L949"/>
  <c r="A1847"/>
  <c r="H949"/>
  <c r="D950"/>
  <c r="E950" s="1"/>
  <c r="C951" s="1"/>
  <c r="I1847" l="1"/>
  <c r="J1846"/>
  <c r="K1847"/>
  <c r="G1847"/>
  <c r="B1847"/>
  <c r="O949"/>
  <c r="P949"/>
  <c r="N949"/>
  <c r="M949"/>
  <c r="A1848"/>
  <c r="F950"/>
  <c r="I1848" l="1"/>
  <c r="J1847"/>
  <c r="K1848"/>
  <c r="G1848"/>
  <c r="B1848"/>
  <c r="Q949"/>
  <c r="H950"/>
  <c r="A1849"/>
  <c r="D951"/>
  <c r="E951" s="1"/>
  <c r="C952" s="1"/>
  <c r="I1849" l="1"/>
  <c r="J1848"/>
  <c r="K1849"/>
  <c r="G1849"/>
  <c r="B1849"/>
  <c r="L950"/>
  <c r="A1850"/>
  <c r="F951"/>
  <c r="H951" s="1"/>
  <c r="I1850" l="1"/>
  <c r="J1849"/>
  <c r="K1850"/>
  <c r="G1850"/>
  <c r="B1850"/>
  <c r="P950"/>
  <c r="O950"/>
  <c r="M950"/>
  <c r="N950"/>
  <c r="A1851"/>
  <c r="D952"/>
  <c r="E952" s="1"/>
  <c r="C953" s="1"/>
  <c r="I1851" l="1"/>
  <c r="J1850"/>
  <c r="K1851"/>
  <c r="G1851"/>
  <c r="B1851"/>
  <c r="Q950"/>
  <c r="L951"/>
  <c r="A1852"/>
  <c r="F952"/>
  <c r="I1852" l="1"/>
  <c r="J1851"/>
  <c r="K1852"/>
  <c r="G1852"/>
  <c r="B1852"/>
  <c r="P951"/>
  <c r="O951"/>
  <c r="N951"/>
  <c r="M951"/>
  <c r="L952"/>
  <c r="A1853"/>
  <c r="H952"/>
  <c r="D953"/>
  <c r="E953" s="1"/>
  <c r="C954" s="1"/>
  <c r="I1853" l="1"/>
  <c r="J1852"/>
  <c r="K1853"/>
  <c r="G1853"/>
  <c r="B1853"/>
  <c r="O952"/>
  <c r="P952"/>
  <c r="Q951"/>
  <c r="M952"/>
  <c r="N952"/>
  <c r="A1854"/>
  <c r="F953"/>
  <c r="I1854" l="1"/>
  <c r="J1853"/>
  <c r="K1854"/>
  <c r="G1854"/>
  <c r="B1854"/>
  <c r="Q952"/>
  <c r="H953"/>
  <c r="A1855"/>
  <c r="D954"/>
  <c r="E954" s="1"/>
  <c r="C955" s="1"/>
  <c r="I1855" l="1"/>
  <c r="J1854"/>
  <c r="K1855"/>
  <c r="G1855"/>
  <c r="B1855"/>
  <c r="L953"/>
  <c r="A1856"/>
  <c r="F954"/>
  <c r="H954" s="1"/>
  <c r="I1856" l="1"/>
  <c r="J1855"/>
  <c r="K1856"/>
  <c r="G1856"/>
  <c r="B1856"/>
  <c r="P953"/>
  <c r="O953"/>
  <c r="M953"/>
  <c r="N953"/>
  <c r="A1857"/>
  <c r="D955"/>
  <c r="E955" s="1"/>
  <c r="C956" s="1"/>
  <c r="I1857" l="1"/>
  <c r="J1856"/>
  <c r="K1857"/>
  <c r="G1857"/>
  <c r="B1857"/>
  <c r="Q953"/>
  <c r="L954"/>
  <c r="A1858"/>
  <c r="F955"/>
  <c r="I1858" l="1"/>
  <c r="J1857"/>
  <c r="K1858"/>
  <c r="G1858"/>
  <c r="B1858"/>
  <c r="P954"/>
  <c r="O954"/>
  <c r="N954"/>
  <c r="M954"/>
  <c r="L955"/>
  <c r="A1859"/>
  <c r="D956"/>
  <c r="E956" s="1"/>
  <c r="C957" s="1"/>
  <c r="H955"/>
  <c r="I1859" l="1"/>
  <c r="J1858"/>
  <c r="K1859"/>
  <c r="G1859"/>
  <c r="B1859"/>
  <c r="Q954"/>
  <c r="O955"/>
  <c r="P955"/>
  <c r="N955"/>
  <c r="M955"/>
  <c r="A1860"/>
  <c r="F956"/>
  <c r="I1860" l="1"/>
  <c r="J1859"/>
  <c r="K1860"/>
  <c r="G1860"/>
  <c r="B1860"/>
  <c r="Q955"/>
  <c r="H956"/>
  <c r="A1861"/>
  <c r="D957"/>
  <c r="E957" s="1"/>
  <c r="C958" s="1"/>
  <c r="I1861" l="1"/>
  <c r="J1860"/>
  <c r="K1861"/>
  <c r="G1861"/>
  <c r="B1861"/>
  <c r="L956"/>
  <c r="A1862"/>
  <c r="F957"/>
  <c r="H957" s="1"/>
  <c r="I1862" l="1"/>
  <c r="J1861"/>
  <c r="K1862"/>
  <c r="G1862"/>
  <c r="B1862"/>
  <c r="P956"/>
  <c r="O956"/>
  <c r="M956"/>
  <c r="N956"/>
  <c r="A1863"/>
  <c r="D958"/>
  <c r="E958" s="1"/>
  <c r="C959" s="1"/>
  <c r="I1863" l="1"/>
  <c r="J1862"/>
  <c r="K1863"/>
  <c r="G1863"/>
  <c r="B1863"/>
  <c r="Q956"/>
  <c r="L957"/>
  <c r="A1864"/>
  <c r="F958"/>
  <c r="H958" s="1"/>
  <c r="I1864" l="1"/>
  <c r="J1863"/>
  <c r="K1864"/>
  <c r="G1864"/>
  <c r="B1864"/>
  <c r="P957"/>
  <c r="O957"/>
  <c r="M957"/>
  <c r="N957"/>
  <c r="L958"/>
  <c r="A1865"/>
  <c r="D959"/>
  <c r="E959" s="1"/>
  <c r="C960" s="1"/>
  <c r="I1865" l="1"/>
  <c r="J1864"/>
  <c r="K1865"/>
  <c r="G1865"/>
  <c r="B1865"/>
  <c r="Q957"/>
  <c r="P958"/>
  <c r="O958"/>
  <c r="M958"/>
  <c r="N958"/>
  <c r="A1866"/>
  <c r="F959"/>
  <c r="I1866" l="1"/>
  <c r="J1865"/>
  <c r="K1866"/>
  <c r="G1866"/>
  <c r="B1866"/>
  <c r="Q958"/>
  <c r="H959"/>
  <c r="A1867"/>
  <c r="D960"/>
  <c r="E960" s="1"/>
  <c r="C961" s="1"/>
  <c r="I1867" l="1"/>
  <c r="J1866"/>
  <c r="K1867"/>
  <c r="G1867"/>
  <c r="B1867"/>
  <c r="L959"/>
  <c r="A1868"/>
  <c r="F960"/>
  <c r="H960" s="1"/>
  <c r="I1868" l="1"/>
  <c r="J1867"/>
  <c r="K1868"/>
  <c r="G1868"/>
  <c r="B1868"/>
  <c r="O959"/>
  <c r="P959"/>
  <c r="M959"/>
  <c r="N959"/>
  <c r="A1869"/>
  <c r="D961"/>
  <c r="E961" s="1"/>
  <c r="C962" s="1"/>
  <c r="I1869" l="1"/>
  <c r="J1868"/>
  <c r="K1869"/>
  <c r="G1869"/>
  <c r="B1869"/>
  <c r="Q959"/>
  <c r="L960"/>
  <c r="A1870"/>
  <c r="F961"/>
  <c r="I1870" l="1"/>
  <c r="J1869"/>
  <c r="K1870"/>
  <c r="G1870"/>
  <c r="B1870"/>
  <c r="P960"/>
  <c r="O960"/>
  <c r="M960"/>
  <c r="N960"/>
  <c r="L961"/>
  <c r="A1871"/>
  <c r="H961"/>
  <c r="D962"/>
  <c r="E962" s="1"/>
  <c r="C963" s="1"/>
  <c r="I1871" l="1"/>
  <c r="J1870"/>
  <c r="K1871"/>
  <c r="G1871"/>
  <c r="B1871"/>
  <c r="Q960"/>
  <c r="P961"/>
  <c r="O961"/>
  <c r="N961"/>
  <c r="M961"/>
  <c r="A1872"/>
  <c r="F962"/>
  <c r="I1872" l="1"/>
  <c r="J1871"/>
  <c r="K1872"/>
  <c r="G1872"/>
  <c r="B1872"/>
  <c r="Q961"/>
  <c r="H962"/>
  <c r="A1873"/>
  <c r="D963"/>
  <c r="E963" s="1"/>
  <c r="C964" s="1"/>
  <c r="I1873" l="1"/>
  <c r="J1872"/>
  <c r="K1873"/>
  <c r="G1873"/>
  <c r="B1873"/>
  <c r="L962"/>
  <c r="A1874"/>
  <c r="F963"/>
  <c r="H963" s="1"/>
  <c r="I1874" l="1"/>
  <c r="J1873"/>
  <c r="K1874"/>
  <c r="G1874"/>
  <c r="B1874"/>
  <c r="O962"/>
  <c r="P962"/>
  <c r="M962"/>
  <c r="N962"/>
  <c r="L963"/>
  <c r="A1875"/>
  <c r="D964"/>
  <c r="E964" s="1"/>
  <c r="C965" s="1"/>
  <c r="I1875" l="1"/>
  <c r="J1874"/>
  <c r="K1875"/>
  <c r="G1875"/>
  <c r="B1875"/>
  <c r="O963"/>
  <c r="P963"/>
  <c r="Q962"/>
  <c r="M963"/>
  <c r="N963"/>
  <c r="A1876"/>
  <c r="F964"/>
  <c r="I1876" l="1"/>
  <c r="J1875"/>
  <c r="K1876"/>
  <c r="G1876"/>
  <c r="B1876"/>
  <c r="Q963"/>
  <c r="L964"/>
  <c r="A1877"/>
  <c r="D965"/>
  <c r="E965" s="1"/>
  <c r="C966" s="1"/>
  <c r="H964"/>
  <c r="I1877" l="1"/>
  <c r="J1876"/>
  <c r="K1877"/>
  <c r="G1877"/>
  <c r="B1877"/>
  <c r="O964"/>
  <c r="P964"/>
  <c r="N964"/>
  <c r="M964"/>
  <c r="A1878"/>
  <c r="F965"/>
  <c r="I1878" l="1"/>
  <c r="J1877"/>
  <c r="K1878"/>
  <c r="G1878"/>
  <c r="B1878"/>
  <c r="Q964"/>
  <c r="H965"/>
  <c r="A1879"/>
  <c r="D966"/>
  <c r="E966" s="1"/>
  <c r="C967" s="1"/>
  <c r="I1879" l="1"/>
  <c r="J1878"/>
  <c r="K1879"/>
  <c r="G1879"/>
  <c r="B1879"/>
  <c r="L965"/>
  <c r="A1880"/>
  <c r="F966"/>
  <c r="H966" s="1"/>
  <c r="I1880" l="1"/>
  <c r="J1879"/>
  <c r="K1880"/>
  <c r="G1880"/>
  <c r="B1880"/>
  <c r="P965"/>
  <c r="O965"/>
  <c r="M965"/>
  <c r="N965"/>
  <c r="F14" i="11"/>
  <c r="C15"/>
  <c r="L966" i="10"/>
  <c r="A1881"/>
  <c r="D967"/>
  <c r="E967" s="1"/>
  <c r="C968" s="1"/>
  <c r="I1881" l="1"/>
  <c r="J1880"/>
  <c r="K1881"/>
  <c r="G1881"/>
  <c r="B1881"/>
  <c r="P966"/>
  <c r="O966"/>
  <c r="Q965"/>
  <c r="M966"/>
  <c r="N966"/>
  <c r="A1882"/>
  <c r="F967"/>
  <c r="I1882" l="1"/>
  <c r="J1881"/>
  <c r="K1882"/>
  <c r="G1882"/>
  <c r="B1882"/>
  <c r="Q966"/>
  <c r="L967"/>
  <c r="A1883"/>
  <c r="H967"/>
  <c r="D968"/>
  <c r="E968" s="1"/>
  <c r="C969" s="1"/>
  <c r="I1883" l="1"/>
  <c r="J1882"/>
  <c r="K1883"/>
  <c r="G1883"/>
  <c r="B1883"/>
  <c r="O967"/>
  <c r="P967"/>
  <c r="N967"/>
  <c r="M967"/>
  <c r="A1884"/>
  <c r="F968"/>
  <c r="I1884" l="1"/>
  <c r="J1883"/>
  <c r="K1884"/>
  <c r="G1884"/>
  <c r="B1884"/>
  <c r="Q967"/>
  <c r="H968"/>
  <c r="A1885"/>
  <c r="D969"/>
  <c r="E969" s="1"/>
  <c r="C970" s="1"/>
  <c r="I1885" l="1"/>
  <c r="J1884"/>
  <c r="K1885"/>
  <c r="G1885"/>
  <c r="B1885"/>
  <c r="L968"/>
  <c r="A1886"/>
  <c r="F969"/>
  <c r="H969" s="1"/>
  <c r="I1886" l="1"/>
  <c r="J1885"/>
  <c r="K1886"/>
  <c r="G1886"/>
  <c r="B1886"/>
  <c r="O968"/>
  <c r="P968"/>
  <c r="M968"/>
  <c r="N968"/>
  <c r="L969"/>
  <c r="A1887"/>
  <c r="D970"/>
  <c r="E970" s="1"/>
  <c r="C971" s="1"/>
  <c r="I1887" l="1"/>
  <c r="J1886"/>
  <c r="K1887"/>
  <c r="G1887"/>
  <c r="B1887"/>
  <c r="O969"/>
  <c r="P969"/>
  <c r="Q968"/>
  <c r="M969"/>
  <c r="N969"/>
  <c r="A1888"/>
  <c r="F970"/>
  <c r="I1888" l="1"/>
  <c r="J1887"/>
  <c r="K1888"/>
  <c r="G1888"/>
  <c r="B1888"/>
  <c r="Q969"/>
  <c r="H970"/>
  <c r="A1889"/>
  <c r="D971"/>
  <c r="E971" s="1"/>
  <c r="C972" s="1"/>
  <c r="I1889" l="1"/>
  <c r="J1888"/>
  <c r="K1889"/>
  <c r="G1889"/>
  <c r="B1889"/>
  <c r="L970"/>
  <c r="A1890"/>
  <c r="F971"/>
  <c r="H971" s="1"/>
  <c r="I1890" l="1"/>
  <c r="J1889"/>
  <c r="K1890"/>
  <c r="G1890"/>
  <c r="B1890"/>
  <c r="P970"/>
  <c r="O970"/>
  <c r="M970"/>
  <c r="N970"/>
  <c r="A1891"/>
  <c r="D972"/>
  <c r="E972" s="1"/>
  <c r="C973" s="1"/>
  <c r="I1891" l="1"/>
  <c r="J1890"/>
  <c r="K1891"/>
  <c r="G1891"/>
  <c r="B1891"/>
  <c r="Q970"/>
  <c r="L971"/>
  <c r="A1892"/>
  <c r="F972"/>
  <c r="H972" s="1"/>
  <c r="I1892" l="1"/>
  <c r="J1891"/>
  <c r="K1892"/>
  <c r="G1892"/>
  <c r="B1892"/>
  <c r="O971"/>
  <c r="P971"/>
  <c r="M971"/>
  <c r="N971"/>
  <c r="L972"/>
  <c r="A1893"/>
  <c r="D973"/>
  <c r="E973" s="1"/>
  <c r="C974" s="1"/>
  <c r="I1893" l="1"/>
  <c r="J1892"/>
  <c r="K1893"/>
  <c r="G1893"/>
  <c r="B1893"/>
  <c r="O972"/>
  <c r="P972"/>
  <c r="Q971"/>
  <c r="M972"/>
  <c r="N972"/>
  <c r="A1894"/>
  <c r="F973"/>
  <c r="I1894" l="1"/>
  <c r="J1893"/>
  <c r="K1894"/>
  <c r="G1894"/>
  <c r="B1894"/>
  <c r="Q972"/>
  <c r="H973"/>
  <c r="A1895"/>
  <c r="D974"/>
  <c r="E974" s="1"/>
  <c r="C975" s="1"/>
  <c r="I1895" l="1"/>
  <c r="J1894"/>
  <c r="K1895"/>
  <c r="G1895"/>
  <c r="B1895"/>
  <c r="L973"/>
  <c r="A1896"/>
  <c r="F974"/>
  <c r="H974" s="1"/>
  <c r="I1896" l="1"/>
  <c r="J1895"/>
  <c r="K1896"/>
  <c r="G1896"/>
  <c r="B1896"/>
  <c r="P973"/>
  <c r="O973"/>
  <c r="M973"/>
  <c r="N973"/>
  <c r="A1897"/>
  <c r="D975"/>
  <c r="E975" s="1"/>
  <c r="C976" s="1"/>
  <c r="I1897" l="1"/>
  <c r="J1896"/>
  <c r="K1897"/>
  <c r="G1897"/>
  <c r="B1897"/>
  <c r="Q973"/>
  <c r="L974"/>
  <c r="A1898"/>
  <c r="F975"/>
  <c r="H975" s="1"/>
  <c r="I1898" l="1"/>
  <c r="J1897"/>
  <c r="K1898"/>
  <c r="G1898"/>
  <c r="B1898"/>
  <c r="P974"/>
  <c r="O974"/>
  <c r="M974"/>
  <c r="N974"/>
  <c r="E15" i="11"/>
  <c r="D15"/>
  <c r="L975" i="10"/>
  <c r="A1899"/>
  <c r="D976"/>
  <c r="E976" s="1"/>
  <c r="C977" s="1"/>
  <c r="I1899" l="1"/>
  <c r="J1898"/>
  <c r="K1899"/>
  <c r="G1899"/>
  <c r="B1899"/>
  <c r="P975"/>
  <c r="O975"/>
  <c r="Q974"/>
  <c r="M975"/>
  <c r="N975"/>
  <c r="A1900"/>
  <c r="F976"/>
  <c r="I1900" l="1"/>
  <c r="J1899"/>
  <c r="K1900"/>
  <c r="G1900"/>
  <c r="B1900"/>
  <c r="Q975"/>
  <c r="H976"/>
  <c r="A1901"/>
  <c r="D977"/>
  <c r="E977" s="1"/>
  <c r="C978" s="1"/>
  <c r="I1901" l="1"/>
  <c r="J1900"/>
  <c r="K1901"/>
  <c r="G1901"/>
  <c r="B1901"/>
  <c r="L976"/>
  <c r="A1902"/>
  <c r="F977"/>
  <c r="H977" s="1"/>
  <c r="I1902" l="1"/>
  <c r="J1901"/>
  <c r="K1902"/>
  <c r="G1902"/>
  <c r="B1902"/>
  <c r="O976"/>
  <c r="P976"/>
  <c r="M976"/>
  <c r="N976"/>
  <c r="A1903"/>
  <c r="D978"/>
  <c r="E978" s="1"/>
  <c r="C979" s="1"/>
  <c r="I1903" l="1"/>
  <c r="J1902"/>
  <c r="K1903"/>
  <c r="G1903"/>
  <c r="B1903"/>
  <c r="Q976"/>
  <c r="L977"/>
  <c r="A1904"/>
  <c r="F978"/>
  <c r="H978" s="1"/>
  <c r="I1904" l="1"/>
  <c r="J1903"/>
  <c r="K1904"/>
  <c r="G1904"/>
  <c r="B1904"/>
  <c r="P977"/>
  <c r="O977"/>
  <c r="M977"/>
  <c r="N977"/>
  <c r="L978"/>
  <c r="A1905"/>
  <c r="D979"/>
  <c r="E979" s="1"/>
  <c r="C980" s="1"/>
  <c r="I1905" l="1"/>
  <c r="J1904"/>
  <c r="K1905"/>
  <c r="G1905"/>
  <c r="B1905"/>
  <c r="P978"/>
  <c r="O978"/>
  <c r="Q977"/>
  <c r="M978"/>
  <c r="N978"/>
  <c r="A1906"/>
  <c r="F979"/>
  <c r="I1906" l="1"/>
  <c r="J1905"/>
  <c r="K1906"/>
  <c r="G1906"/>
  <c r="B1906"/>
  <c r="Q978"/>
  <c r="H979"/>
  <c r="A1907"/>
  <c r="D980"/>
  <c r="E980" s="1"/>
  <c r="C981" s="1"/>
  <c r="I1907" l="1"/>
  <c r="J1906"/>
  <c r="K1907"/>
  <c r="G1907"/>
  <c r="B1907"/>
  <c r="L979"/>
  <c r="A1908"/>
  <c r="F980"/>
  <c r="H980" s="1"/>
  <c r="I1908" l="1"/>
  <c r="J1907"/>
  <c r="K1908"/>
  <c r="G1908"/>
  <c r="B1908"/>
  <c r="P979"/>
  <c r="O979"/>
  <c r="M979"/>
  <c r="N979"/>
  <c r="L980"/>
  <c r="A1909"/>
  <c r="D981"/>
  <c r="E981" s="1"/>
  <c r="C982" s="1"/>
  <c r="I1909" l="1"/>
  <c r="J1908"/>
  <c r="K1909"/>
  <c r="G1909"/>
  <c r="B1909"/>
  <c r="O980"/>
  <c r="P980"/>
  <c r="Q979"/>
  <c r="M980"/>
  <c r="N980"/>
  <c r="A1910"/>
  <c r="F981"/>
  <c r="I1910" l="1"/>
  <c r="J1909"/>
  <c r="K1910"/>
  <c r="G1910"/>
  <c r="B1910"/>
  <c r="Q980"/>
  <c r="H981"/>
  <c r="A1911"/>
  <c r="D982"/>
  <c r="E982" s="1"/>
  <c r="C983" s="1"/>
  <c r="I1911" l="1"/>
  <c r="J1910"/>
  <c r="K1911"/>
  <c r="G1911"/>
  <c r="B1911"/>
  <c r="L981"/>
  <c r="A1912"/>
  <c r="F982"/>
  <c r="H982" s="1"/>
  <c r="I1912" l="1"/>
  <c r="J1911"/>
  <c r="K1912"/>
  <c r="G1912"/>
  <c r="B1912"/>
  <c r="P981"/>
  <c r="O981"/>
  <c r="M981"/>
  <c r="N981"/>
  <c r="A1913"/>
  <c r="D983"/>
  <c r="E983" s="1"/>
  <c r="C984" s="1"/>
  <c r="I1913" l="1"/>
  <c r="J1912"/>
  <c r="K1913"/>
  <c r="G1913"/>
  <c r="B1913"/>
  <c r="Q981"/>
  <c r="L982"/>
  <c r="A1914"/>
  <c r="F983"/>
  <c r="H983" s="1"/>
  <c r="I1914" l="1"/>
  <c r="J1913"/>
  <c r="K1914"/>
  <c r="G1914"/>
  <c r="B1914"/>
  <c r="P982"/>
  <c r="O982"/>
  <c r="M982"/>
  <c r="N982"/>
  <c r="L983"/>
  <c r="A1915"/>
  <c r="D984"/>
  <c r="E984" s="1"/>
  <c r="C985" s="1"/>
  <c r="I1915" l="1"/>
  <c r="J1914"/>
  <c r="K1915"/>
  <c r="G1915"/>
  <c r="B1915"/>
  <c r="Q982"/>
  <c r="P983"/>
  <c r="O983"/>
  <c r="M983"/>
  <c r="N983"/>
  <c r="A1916"/>
  <c r="F984"/>
  <c r="I1916" l="1"/>
  <c r="J1915"/>
  <c r="K1916"/>
  <c r="G1916"/>
  <c r="B1916"/>
  <c r="Q983"/>
  <c r="H984"/>
  <c r="A1917"/>
  <c r="D985"/>
  <c r="E985" s="1"/>
  <c r="C986" s="1"/>
  <c r="I1917" l="1"/>
  <c r="J1916"/>
  <c r="K1917"/>
  <c r="G1917"/>
  <c r="B1917"/>
  <c r="L984"/>
  <c r="A1918"/>
  <c r="F985"/>
  <c r="I1918" l="1"/>
  <c r="J1917"/>
  <c r="K1918"/>
  <c r="G1918"/>
  <c r="B1918"/>
  <c r="P984"/>
  <c r="O984"/>
  <c r="M984"/>
  <c r="N984"/>
  <c r="L985"/>
  <c r="A1919"/>
  <c r="H985"/>
  <c r="D986"/>
  <c r="E986" s="1"/>
  <c r="C987" s="1"/>
  <c r="I1919" l="1"/>
  <c r="J1918"/>
  <c r="K1919"/>
  <c r="G1919"/>
  <c r="B1919"/>
  <c r="O985"/>
  <c r="P985"/>
  <c r="Q984"/>
  <c r="N985"/>
  <c r="M985"/>
  <c r="A1920"/>
  <c r="F986"/>
  <c r="I1920" l="1"/>
  <c r="J1919"/>
  <c r="K1920"/>
  <c r="G1920"/>
  <c r="B1920"/>
  <c r="Q985"/>
  <c r="H986"/>
  <c r="A1921"/>
  <c r="D987"/>
  <c r="E987" s="1"/>
  <c r="C988" s="1"/>
  <c r="I1921" l="1"/>
  <c r="J1920"/>
  <c r="K1921"/>
  <c r="G1921"/>
  <c r="B1921"/>
  <c r="L986"/>
  <c r="A1922"/>
  <c r="F987"/>
  <c r="H987" s="1"/>
  <c r="I1922" l="1"/>
  <c r="J1921"/>
  <c r="K1922"/>
  <c r="G1922"/>
  <c r="B1922"/>
  <c r="O986"/>
  <c r="P986"/>
  <c r="M986"/>
  <c r="N986"/>
  <c r="A1923"/>
  <c r="D988"/>
  <c r="E988" s="1"/>
  <c r="C989" s="1"/>
  <c r="I1923" l="1"/>
  <c r="J1922"/>
  <c r="K1923"/>
  <c r="G1923"/>
  <c r="B1923"/>
  <c r="Q986"/>
  <c r="L987"/>
  <c r="A1924"/>
  <c r="F988"/>
  <c r="H988" s="1"/>
  <c r="I1924" l="1"/>
  <c r="J1923"/>
  <c r="K1924"/>
  <c r="G1924"/>
  <c r="B1924"/>
  <c r="O987"/>
  <c r="P987"/>
  <c r="M987"/>
  <c r="N987"/>
  <c r="L988"/>
  <c r="A1925"/>
  <c r="D989"/>
  <c r="E989" s="1"/>
  <c r="C990" s="1"/>
  <c r="I1925" l="1"/>
  <c r="J1924"/>
  <c r="K1925"/>
  <c r="G1925"/>
  <c r="B1925"/>
  <c r="O988"/>
  <c r="P988"/>
  <c r="Q987"/>
  <c r="M988"/>
  <c r="N988"/>
  <c r="A1926"/>
  <c r="F989"/>
  <c r="I1926" l="1"/>
  <c r="J1925"/>
  <c r="K1926"/>
  <c r="G1926"/>
  <c r="B1926"/>
  <c r="Q988"/>
  <c r="H989"/>
  <c r="A1927"/>
  <c r="D990"/>
  <c r="E990" s="1"/>
  <c r="C991" s="1"/>
  <c r="I1927" l="1"/>
  <c r="J1926"/>
  <c r="K1927"/>
  <c r="G1927"/>
  <c r="B1927"/>
  <c r="L989"/>
  <c r="A1928"/>
  <c r="F990"/>
  <c r="H990" s="1"/>
  <c r="I1928" l="1"/>
  <c r="J1927"/>
  <c r="K1928"/>
  <c r="G1928"/>
  <c r="B1928"/>
  <c r="P989"/>
  <c r="O989"/>
  <c r="M989"/>
  <c r="N989"/>
  <c r="A1929"/>
  <c r="D991"/>
  <c r="E991" s="1"/>
  <c r="C992" s="1"/>
  <c r="I1929" l="1"/>
  <c r="J1928"/>
  <c r="K1929"/>
  <c r="G1929"/>
  <c r="B1929"/>
  <c r="Q989"/>
  <c r="L990"/>
  <c r="A1930"/>
  <c r="F991"/>
  <c r="I1930" l="1"/>
  <c r="J1929"/>
  <c r="K1930"/>
  <c r="G1930"/>
  <c r="B1930"/>
  <c r="P990"/>
  <c r="O990"/>
  <c r="M990"/>
  <c r="N990"/>
  <c r="L991"/>
  <c r="A1931"/>
  <c r="H991"/>
  <c r="D992"/>
  <c r="E992" s="1"/>
  <c r="C993" s="1"/>
  <c r="I1931" l="1"/>
  <c r="J1930"/>
  <c r="K1931"/>
  <c r="G1931"/>
  <c r="B1931"/>
  <c r="P991"/>
  <c r="O991"/>
  <c r="Q990"/>
  <c r="N991"/>
  <c r="M991"/>
  <c r="A1932"/>
  <c r="F992"/>
  <c r="I1932" l="1"/>
  <c r="J1931"/>
  <c r="K1932"/>
  <c r="G1932"/>
  <c r="B1932"/>
  <c r="Q991"/>
  <c r="H992"/>
  <c r="A1933"/>
  <c r="D993"/>
  <c r="E993" s="1"/>
  <c r="C994" s="1"/>
  <c r="I1933" l="1"/>
  <c r="J1932"/>
  <c r="K1933"/>
  <c r="G1933"/>
  <c r="B1933"/>
  <c r="L992"/>
  <c r="A1934"/>
  <c r="F993"/>
  <c r="H993" s="1"/>
  <c r="I1934" l="1"/>
  <c r="J1933"/>
  <c r="K1934"/>
  <c r="G1934"/>
  <c r="B1934"/>
  <c r="P992"/>
  <c r="O992"/>
  <c r="M992"/>
  <c r="N992"/>
  <c r="A1935"/>
  <c r="D994"/>
  <c r="E994" s="1"/>
  <c r="C995" s="1"/>
  <c r="I1935" l="1"/>
  <c r="J1934"/>
  <c r="K1935"/>
  <c r="G1935"/>
  <c r="B1935"/>
  <c r="Q992"/>
  <c r="L993"/>
  <c r="A1936"/>
  <c r="F994"/>
  <c r="H994" s="1"/>
  <c r="I1936" l="1"/>
  <c r="J1935"/>
  <c r="K1936"/>
  <c r="G1936"/>
  <c r="B1936"/>
  <c r="O993"/>
  <c r="P993"/>
  <c r="M993"/>
  <c r="N993"/>
  <c r="L994"/>
  <c r="A1937"/>
  <c r="D995"/>
  <c r="E995" s="1"/>
  <c r="C996" s="1"/>
  <c r="I1937" l="1"/>
  <c r="J1936"/>
  <c r="K1937"/>
  <c r="G1937"/>
  <c r="B1937"/>
  <c r="P994"/>
  <c r="O994"/>
  <c r="Q993"/>
  <c r="M994"/>
  <c r="N994"/>
  <c r="A1938"/>
  <c r="F995"/>
  <c r="I1938" l="1"/>
  <c r="J1937"/>
  <c r="K1938"/>
  <c r="G1938"/>
  <c r="B1938"/>
  <c r="Q994"/>
  <c r="H995"/>
  <c r="A1939"/>
  <c r="D996"/>
  <c r="E996" s="1"/>
  <c r="C997" s="1"/>
  <c r="I1939" l="1"/>
  <c r="J1938"/>
  <c r="K1939"/>
  <c r="G1939"/>
  <c r="B1939"/>
  <c r="L995"/>
  <c r="A1940"/>
  <c r="F996"/>
  <c r="I1940" l="1"/>
  <c r="J1939"/>
  <c r="K1940"/>
  <c r="G1940"/>
  <c r="B1940"/>
  <c r="O995"/>
  <c r="P995"/>
  <c r="N995"/>
  <c r="M995"/>
  <c r="L996"/>
  <c r="A1941"/>
  <c r="H996"/>
  <c r="D997"/>
  <c r="E997" s="1"/>
  <c r="C998" s="1"/>
  <c r="I1941" l="1"/>
  <c r="J1940"/>
  <c r="K1941"/>
  <c r="G1941"/>
  <c r="B1941"/>
  <c r="O996"/>
  <c r="P996"/>
  <c r="Q995"/>
  <c r="N996"/>
  <c r="M996"/>
  <c r="A1942"/>
  <c r="F997"/>
  <c r="I1942" l="1"/>
  <c r="J1941"/>
  <c r="K1942"/>
  <c r="G1942"/>
  <c r="B1942"/>
  <c r="Q996"/>
  <c r="H997"/>
  <c r="A1943"/>
  <c r="D998"/>
  <c r="E998" s="1"/>
  <c r="C999" s="1"/>
  <c r="I1943" l="1"/>
  <c r="J1942"/>
  <c r="K1943"/>
  <c r="G1943"/>
  <c r="B1943"/>
  <c r="L997"/>
  <c r="A1944"/>
  <c r="F998"/>
  <c r="H998" s="1"/>
  <c r="I1944" l="1"/>
  <c r="J1943"/>
  <c r="K1944"/>
  <c r="G1944"/>
  <c r="B1944"/>
  <c r="P997"/>
  <c r="O997"/>
  <c r="M997"/>
  <c r="N997"/>
  <c r="L998"/>
  <c r="A1945"/>
  <c r="D999"/>
  <c r="E999" s="1"/>
  <c r="C1000" s="1"/>
  <c r="I1945" l="1"/>
  <c r="J1944"/>
  <c r="K1945"/>
  <c r="G1945"/>
  <c r="B1945"/>
  <c r="O998"/>
  <c r="P998"/>
  <c r="Q997"/>
  <c r="M998"/>
  <c r="N998"/>
  <c r="A1946"/>
  <c r="F999"/>
  <c r="I1946" l="1"/>
  <c r="J1945"/>
  <c r="K1946"/>
  <c r="G1946"/>
  <c r="B1946"/>
  <c r="Q998"/>
  <c r="H999"/>
  <c r="A1947"/>
  <c r="D1000"/>
  <c r="E1000" s="1"/>
  <c r="C1001" s="1"/>
  <c r="I1947" l="1"/>
  <c r="J1946"/>
  <c r="K1947"/>
  <c r="G1947"/>
  <c r="B1947"/>
  <c r="L999"/>
  <c r="A1948"/>
  <c r="F1000"/>
  <c r="H1000" s="1"/>
  <c r="I1948" l="1"/>
  <c r="J1947"/>
  <c r="K1948"/>
  <c r="G1948"/>
  <c r="B1948"/>
  <c r="O999"/>
  <c r="P999"/>
  <c r="M999"/>
  <c r="N999"/>
  <c r="A1949"/>
  <c r="D1001"/>
  <c r="E1001" s="1"/>
  <c r="C1002" s="1"/>
  <c r="I1949" l="1"/>
  <c r="J1948"/>
  <c r="K1949"/>
  <c r="G1949"/>
  <c r="B1949"/>
  <c r="Q999"/>
  <c r="L1000"/>
  <c r="A1950"/>
  <c r="F1001"/>
  <c r="H1001" s="1"/>
  <c r="I1950" l="1"/>
  <c r="J1949"/>
  <c r="K1950"/>
  <c r="G1950"/>
  <c r="B1950"/>
  <c r="O1000"/>
  <c r="P1000"/>
  <c r="M1000"/>
  <c r="N1000"/>
  <c r="L1001"/>
  <c r="A1951"/>
  <c r="D1002"/>
  <c r="E1002" s="1"/>
  <c r="C1003" s="1"/>
  <c r="I1951" l="1"/>
  <c r="J1950"/>
  <c r="K1951"/>
  <c r="G1951"/>
  <c r="B1951"/>
  <c r="P1001"/>
  <c r="O1001"/>
  <c r="Q1000"/>
  <c r="M1001"/>
  <c r="N1001"/>
  <c r="A1952"/>
  <c r="F1002"/>
  <c r="I1952" l="1"/>
  <c r="J1951"/>
  <c r="K1952"/>
  <c r="G1952"/>
  <c r="B1952"/>
  <c r="Q1001"/>
  <c r="H1002"/>
  <c r="A1953"/>
  <c r="D1003"/>
  <c r="E1003" s="1"/>
  <c r="C1004" s="1"/>
  <c r="I1953" l="1"/>
  <c r="J1952"/>
  <c r="K1953"/>
  <c r="G1953"/>
  <c r="B1953"/>
  <c r="L1002"/>
  <c r="A1954"/>
  <c r="F1003"/>
  <c r="I1954" l="1"/>
  <c r="J1953"/>
  <c r="K1954"/>
  <c r="G1954"/>
  <c r="B1954"/>
  <c r="P1002"/>
  <c r="O1002"/>
  <c r="N1002"/>
  <c r="M1002"/>
  <c r="L1003"/>
  <c r="A1955"/>
  <c r="H1003"/>
  <c r="D1004"/>
  <c r="E1004" s="1"/>
  <c r="C1005" s="1"/>
  <c r="I1955" l="1"/>
  <c r="J1954"/>
  <c r="K1955"/>
  <c r="G1955"/>
  <c r="B1955"/>
  <c r="Q1002"/>
  <c r="O1003"/>
  <c r="P1003"/>
  <c r="N1003"/>
  <c r="M1003"/>
  <c r="A1956"/>
  <c r="F1004"/>
  <c r="I1956" l="1"/>
  <c r="J1955"/>
  <c r="K1956"/>
  <c r="G1956"/>
  <c r="B1956"/>
  <c r="Q1003"/>
  <c r="H1004"/>
  <c r="A1957"/>
  <c r="D1005"/>
  <c r="E1005" s="1"/>
  <c r="C1006" s="1"/>
  <c r="I1957" l="1"/>
  <c r="J1956"/>
  <c r="K1957"/>
  <c r="G1957"/>
  <c r="B1957"/>
  <c r="L1004"/>
  <c r="A1958"/>
  <c r="F1005"/>
  <c r="H1005" s="1"/>
  <c r="I1958" l="1"/>
  <c r="J1957"/>
  <c r="K1958"/>
  <c r="G1958"/>
  <c r="B1958"/>
  <c r="O1004"/>
  <c r="P1004"/>
  <c r="M1004"/>
  <c r="N1004"/>
  <c r="L1005"/>
  <c r="A1959"/>
  <c r="D1006"/>
  <c r="E1006" s="1"/>
  <c r="C1007" s="1"/>
  <c r="I1959" l="1"/>
  <c r="J1958"/>
  <c r="K1959"/>
  <c r="G1959"/>
  <c r="B1959"/>
  <c r="O1005"/>
  <c r="P1005"/>
  <c r="Q1004"/>
  <c r="M1005"/>
  <c r="N1005"/>
  <c r="A1960"/>
  <c r="F1006"/>
  <c r="I1960" l="1"/>
  <c r="J1959"/>
  <c r="K1960"/>
  <c r="G1960"/>
  <c r="B1960"/>
  <c r="Q1005"/>
  <c r="L1006"/>
  <c r="A1961"/>
  <c r="D1007"/>
  <c r="E1007" s="1"/>
  <c r="C1008" s="1"/>
  <c r="H1006"/>
  <c r="I1961" l="1"/>
  <c r="J1960"/>
  <c r="K1961"/>
  <c r="G1961"/>
  <c r="B1961"/>
  <c r="P1006"/>
  <c r="O1006"/>
  <c r="N1006"/>
  <c r="M1006"/>
  <c r="A1962"/>
  <c r="F1007"/>
  <c r="I1962" l="1"/>
  <c r="J1961"/>
  <c r="K1962"/>
  <c r="G1962"/>
  <c r="B1962"/>
  <c r="Q1006"/>
  <c r="H1007"/>
  <c r="A1963"/>
  <c r="D1008"/>
  <c r="E1008" s="1"/>
  <c r="C1009" s="1"/>
  <c r="I1963" l="1"/>
  <c r="J1962"/>
  <c r="K1963"/>
  <c r="G1963"/>
  <c r="B1963"/>
  <c r="L1007"/>
  <c r="A1964"/>
  <c r="F1008"/>
  <c r="H1008" s="1"/>
  <c r="I1964" l="1"/>
  <c r="J1963"/>
  <c r="K1964"/>
  <c r="G1964"/>
  <c r="B1964"/>
  <c r="O1007"/>
  <c r="P1007"/>
  <c r="M1007"/>
  <c r="N1007"/>
  <c r="A1965"/>
  <c r="D1009"/>
  <c r="E1009" s="1"/>
  <c r="C1010" s="1"/>
  <c r="I1965" l="1"/>
  <c r="J1964"/>
  <c r="K1965"/>
  <c r="G1965"/>
  <c r="B1965"/>
  <c r="Q1007"/>
  <c r="L1008"/>
  <c r="A1966"/>
  <c r="F1009"/>
  <c r="I1966" l="1"/>
  <c r="J1965"/>
  <c r="K1966"/>
  <c r="G1966"/>
  <c r="B1966"/>
  <c r="O1008"/>
  <c r="P1008"/>
  <c r="N1008"/>
  <c r="M1008"/>
  <c r="L1009"/>
  <c r="A1967"/>
  <c r="H1009"/>
  <c r="D1010"/>
  <c r="E1010" s="1"/>
  <c r="C1011" s="1"/>
  <c r="I1967" l="1"/>
  <c r="J1966"/>
  <c r="K1967"/>
  <c r="G1967"/>
  <c r="B1967"/>
  <c r="O1009"/>
  <c r="P1009"/>
  <c r="Q1008"/>
  <c r="M1009"/>
  <c r="N1009"/>
  <c r="A1968"/>
  <c r="F1010"/>
  <c r="I1968" l="1"/>
  <c r="J1967"/>
  <c r="K1968"/>
  <c r="G1968"/>
  <c r="B1968"/>
  <c r="Q1009"/>
  <c r="H1010"/>
  <c r="A1969"/>
  <c r="D1011"/>
  <c r="E1011" s="1"/>
  <c r="C1012" s="1"/>
  <c r="I1969" l="1"/>
  <c r="J1968"/>
  <c r="K1969"/>
  <c r="G1969"/>
  <c r="B1969"/>
  <c r="L1010"/>
  <c r="A1970"/>
  <c r="F1011"/>
  <c r="H1011" s="1"/>
  <c r="I1970" l="1"/>
  <c r="J1969"/>
  <c r="K1970"/>
  <c r="G1970"/>
  <c r="B1970"/>
  <c r="P1010"/>
  <c r="O1010"/>
  <c r="M1010"/>
  <c r="N1010"/>
  <c r="L1011"/>
  <c r="A1971"/>
  <c r="D1012"/>
  <c r="E1012" s="1"/>
  <c r="C1013" s="1"/>
  <c r="I1971" l="1"/>
  <c r="J1970"/>
  <c r="K1971"/>
  <c r="G1971"/>
  <c r="B1971"/>
  <c r="Q1010"/>
  <c r="O1011"/>
  <c r="P1011"/>
  <c r="M1011"/>
  <c r="N1011"/>
  <c r="A1972"/>
  <c r="F1012"/>
  <c r="I1972" l="1"/>
  <c r="J1971"/>
  <c r="K1972"/>
  <c r="G1972"/>
  <c r="B1972"/>
  <c r="Q1011"/>
  <c r="L1012"/>
  <c r="A1973"/>
  <c r="H1012"/>
  <c r="D1013"/>
  <c r="E1013" s="1"/>
  <c r="C1014" s="1"/>
  <c r="I1973" l="1"/>
  <c r="J1972"/>
  <c r="K1973"/>
  <c r="G1973"/>
  <c r="B1973"/>
  <c r="P1012"/>
  <c r="O1012"/>
  <c r="N1012"/>
  <c r="M1012"/>
  <c r="A1974"/>
  <c r="F1013"/>
  <c r="I1974" l="1"/>
  <c r="J1973"/>
  <c r="K1974"/>
  <c r="G1974"/>
  <c r="B1974"/>
  <c r="Q1012"/>
  <c r="H1013"/>
  <c r="A1975"/>
  <c r="D1014"/>
  <c r="E1014" s="1"/>
  <c r="C1015" s="1"/>
  <c r="I1975" l="1"/>
  <c r="J1974"/>
  <c r="K1975"/>
  <c r="G1975"/>
  <c r="B1975"/>
  <c r="L1013"/>
  <c r="A1976"/>
  <c r="F1014"/>
  <c r="H1014" s="1"/>
  <c r="I1976" l="1"/>
  <c r="J1975"/>
  <c r="K1976"/>
  <c r="G1976"/>
  <c r="B1976"/>
  <c r="O1013"/>
  <c r="P1013"/>
  <c r="M1013"/>
  <c r="N1013"/>
  <c r="L1014"/>
  <c r="A1977"/>
  <c r="D1015"/>
  <c r="E1015" s="1"/>
  <c r="C1016" s="1"/>
  <c r="I1977" l="1"/>
  <c r="J1976"/>
  <c r="K1977"/>
  <c r="G1977"/>
  <c r="B1977"/>
  <c r="P1014"/>
  <c r="O1014"/>
  <c r="Q1013"/>
  <c r="M1014"/>
  <c r="N1014"/>
  <c r="A1978"/>
  <c r="F1015"/>
  <c r="I1978" l="1"/>
  <c r="J1977"/>
  <c r="K1978"/>
  <c r="G1978"/>
  <c r="B1978"/>
  <c r="Q1014"/>
  <c r="H1015"/>
  <c r="A1979"/>
  <c r="D1016"/>
  <c r="E1016" s="1"/>
  <c r="C1017" s="1"/>
  <c r="I1979" l="1"/>
  <c r="J1978"/>
  <c r="K1979"/>
  <c r="G1979"/>
  <c r="B1979"/>
  <c r="L1015"/>
  <c r="A1980"/>
  <c r="F1016"/>
  <c r="H1016" s="1"/>
  <c r="I1980" l="1"/>
  <c r="J1979"/>
  <c r="K1980"/>
  <c r="G1980"/>
  <c r="B1980"/>
  <c r="O1015"/>
  <c r="P1015"/>
  <c r="M1015"/>
  <c r="N1015"/>
  <c r="L1016"/>
  <c r="A1981"/>
  <c r="D1017"/>
  <c r="E1017" s="1"/>
  <c r="C1018" s="1"/>
  <c r="I1981" l="1"/>
  <c r="J1980"/>
  <c r="K1981"/>
  <c r="G1981"/>
  <c r="B1981"/>
  <c r="P1016"/>
  <c r="O1016"/>
  <c r="Q1015"/>
  <c r="M1016"/>
  <c r="N1016"/>
  <c r="A1982"/>
  <c r="F1017"/>
  <c r="I1982" l="1"/>
  <c r="J1981"/>
  <c r="K1982"/>
  <c r="G1982"/>
  <c r="B1982"/>
  <c r="Q1016"/>
  <c r="L1017"/>
  <c r="A1983"/>
  <c r="H1017"/>
  <c r="D1018"/>
  <c r="E1018" s="1"/>
  <c r="C1019" s="1"/>
  <c r="I1983" l="1"/>
  <c r="J1982"/>
  <c r="K1983"/>
  <c r="G1983"/>
  <c r="B1983"/>
  <c r="O1017"/>
  <c r="P1017"/>
  <c r="M1017"/>
  <c r="N1017"/>
  <c r="A1984"/>
  <c r="F1018"/>
  <c r="I1984" l="1"/>
  <c r="J1983"/>
  <c r="K1984"/>
  <c r="G1984"/>
  <c r="B1984"/>
  <c r="Q1017"/>
  <c r="H1018"/>
  <c r="A1985"/>
  <c r="D1019"/>
  <c r="E1019" s="1"/>
  <c r="C1020" s="1"/>
  <c r="I1985" l="1"/>
  <c r="J1984"/>
  <c r="K1985"/>
  <c r="G1985"/>
  <c r="B1985"/>
  <c r="L1018"/>
  <c r="A1986"/>
  <c r="F1019"/>
  <c r="H1019" s="1"/>
  <c r="I1986" l="1"/>
  <c r="J1985"/>
  <c r="K1986"/>
  <c r="G1986"/>
  <c r="B1986"/>
  <c r="O1018"/>
  <c r="P1018"/>
  <c r="M1018"/>
  <c r="N1018"/>
  <c r="L1019"/>
  <c r="A1987"/>
  <c r="D1020"/>
  <c r="E1020" s="1"/>
  <c r="C1021" s="1"/>
  <c r="I1987" l="1"/>
  <c r="J1986"/>
  <c r="K1987"/>
  <c r="G1987"/>
  <c r="B1987"/>
  <c r="O1019"/>
  <c r="P1019"/>
  <c r="Q1018"/>
  <c r="M1019"/>
  <c r="N1019"/>
  <c r="A1988"/>
  <c r="F1020"/>
  <c r="I1988" l="1"/>
  <c r="J1987"/>
  <c r="K1988"/>
  <c r="G1988"/>
  <c r="B1988"/>
  <c r="Q1019"/>
  <c r="H1020"/>
  <c r="A1989"/>
  <c r="D1021"/>
  <c r="E1021" s="1"/>
  <c r="C1022" s="1"/>
  <c r="I1989" l="1"/>
  <c r="J1988"/>
  <c r="K1989"/>
  <c r="G1989"/>
  <c r="B1989"/>
  <c r="L1020"/>
  <c r="A1990"/>
  <c r="F1021"/>
  <c r="H1021" s="1"/>
  <c r="I1990" l="1"/>
  <c r="J1989"/>
  <c r="K1990"/>
  <c r="G1990"/>
  <c r="B1990"/>
  <c r="P1020"/>
  <c r="O1020"/>
  <c r="M1020"/>
  <c r="N1020"/>
  <c r="A1991"/>
  <c r="D1022"/>
  <c r="E1022" s="1"/>
  <c r="C1023" s="1"/>
  <c r="I1991" l="1"/>
  <c r="J1990"/>
  <c r="K1991"/>
  <c r="G1991"/>
  <c r="B1991"/>
  <c r="Q1020"/>
  <c r="L1021"/>
  <c r="A1992"/>
  <c r="F1022"/>
  <c r="H1022" s="1"/>
  <c r="I1992" l="1"/>
  <c r="J1991"/>
  <c r="K1992"/>
  <c r="G1992"/>
  <c r="B1992"/>
  <c r="P1021"/>
  <c r="O1021"/>
  <c r="M1021"/>
  <c r="N1021"/>
  <c r="A1993"/>
  <c r="D1023"/>
  <c r="E1023" s="1"/>
  <c r="C1024" s="1"/>
  <c r="I1993" l="1"/>
  <c r="J1992"/>
  <c r="K1993"/>
  <c r="G1993"/>
  <c r="B1993"/>
  <c r="Q1021"/>
  <c r="L1022"/>
  <c r="A1994"/>
  <c r="F1023"/>
  <c r="H1023" s="1"/>
  <c r="I1994" l="1"/>
  <c r="J1993"/>
  <c r="K1994"/>
  <c r="G1994"/>
  <c r="B1994"/>
  <c r="P1022"/>
  <c r="O1022"/>
  <c r="M1022"/>
  <c r="N1022"/>
  <c r="L1023"/>
  <c r="A1995"/>
  <c r="D1024"/>
  <c r="E1024" s="1"/>
  <c r="C1025" s="1"/>
  <c r="I1995" l="1"/>
  <c r="J1994"/>
  <c r="K1995"/>
  <c r="G1995"/>
  <c r="B1995"/>
  <c r="Q1022"/>
  <c r="O1023"/>
  <c r="P1023"/>
  <c r="M1023"/>
  <c r="N1023"/>
  <c r="A1996"/>
  <c r="F1024"/>
  <c r="I1996" l="1"/>
  <c r="J1995"/>
  <c r="K1996"/>
  <c r="G1996"/>
  <c r="B1996"/>
  <c r="Q1023"/>
  <c r="H1024"/>
  <c r="A1997"/>
  <c r="D1025"/>
  <c r="E1025" s="1"/>
  <c r="C1026" s="1"/>
  <c r="I1997" l="1"/>
  <c r="J1996"/>
  <c r="K1997"/>
  <c r="G1997"/>
  <c r="B1997"/>
  <c r="L1024"/>
  <c r="A1998"/>
  <c r="F1025"/>
  <c r="I1998" l="1"/>
  <c r="J1997"/>
  <c r="K1998"/>
  <c r="G1998"/>
  <c r="B1998"/>
  <c r="P1024"/>
  <c r="O1024"/>
  <c r="M1024"/>
  <c r="N1024"/>
  <c r="L1025"/>
  <c r="A1999"/>
  <c r="H1025"/>
  <c r="D1026"/>
  <c r="E1026" s="1"/>
  <c r="C1027" s="1"/>
  <c r="I1999" l="1"/>
  <c r="J1998"/>
  <c r="K1999"/>
  <c r="G1999"/>
  <c r="B1999"/>
  <c r="P1025"/>
  <c r="O1025"/>
  <c r="Q1024"/>
  <c r="N1025"/>
  <c r="M1025"/>
  <c r="A2000"/>
  <c r="F1026"/>
  <c r="I2000" l="1"/>
  <c r="J1999"/>
  <c r="K2000"/>
  <c r="G2000"/>
  <c r="B2000"/>
  <c r="Q1025"/>
  <c r="H1026"/>
  <c r="A2001"/>
  <c r="D1027"/>
  <c r="E1027" s="1"/>
  <c r="C1028" s="1"/>
  <c r="I2001" l="1"/>
  <c r="J2000"/>
  <c r="K2001"/>
  <c r="G2001"/>
  <c r="B2001"/>
  <c r="L1026"/>
  <c r="A2002"/>
  <c r="F1027"/>
  <c r="H1027" s="1"/>
  <c r="I2002" l="1"/>
  <c r="J2001"/>
  <c r="K2002"/>
  <c r="G2002"/>
  <c r="B2002"/>
  <c r="O1026"/>
  <c r="P1026"/>
  <c r="M1026"/>
  <c r="N1026"/>
  <c r="A2003"/>
  <c r="D1028"/>
  <c r="E1028" s="1"/>
  <c r="C1029" s="1"/>
  <c r="I2003" l="1"/>
  <c r="J2002"/>
  <c r="K2003"/>
  <c r="G2003"/>
  <c r="B2003"/>
  <c r="Q1026"/>
  <c r="L1027"/>
  <c r="A2004"/>
  <c r="F1028"/>
  <c r="H1028" s="1"/>
  <c r="I2004" l="1"/>
  <c r="J2003"/>
  <c r="K2004"/>
  <c r="G2004"/>
  <c r="B2004"/>
  <c r="O1027"/>
  <c r="P1027"/>
  <c r="M1027"/>
  <c r="N1027"/>
  <c r="A2005"/>
  <c r="D1029"/>
  <c r="E1029" s="1"/>
  <c r="C1030" s="1"/>
  <c r="I2005" l="1"/>
  <c r="J2004"/>
  <c r="K2005"/>
  <c r="G2005"/>
  <c r="B2005"/>
  <c r="Q1027"/>
  <c r="L1028"/>
  <c r="A2006"/>
  <c r="F1029"/>
  <c r="I2006" l="1"/>
  <c r="J2005"/>
  <c r="K2006"/>
  <c r="G2006"/>
  <c r="B2006"/>
  <c r="P1028"/>
  <c r="O1028"/>
  <c r="N1028"/>
  <c r="M1028"/>
  <c r="L1029"/>
  <c r="A2007"/>
  <c r="H1029"/>
  <c r="D1030"/>
  <c r="E1030" s="1"/>
  <c r="C1031" s="1"/>
  <c r="I2007" l="1"/>
  <c r="J2006"/>
  <c r="K2007"/>
  <c r="G2007"/>
  <c r="B2007"/>
  <c r="P1029"/>
  <c r="O1029"/>
  <c r="Q1028"/>
  <c r="N1029"/>
  <c r="M1029"/>
  <c r="A2008"/>
  <c r="F1030"/>
  <c r="I2008" l="1"/>
  <c r="J2007"/>
  <c r="K2008"/>
  <c r="G2008"/>
  <c r="B2008"/>
  <c r="Q1029"/>
  <c r="H1030"/>
  <c r="A2009"/>
  <c r="D1031"/>
  <c r="E1031" s="1"/>
  <c r="C1032" s="1"/>
  <c r="I2009" l="1"/>
  <c r="J2008"/>
  <c r="K2009"/>
  <c r="G2009"/>
  <c r="B2009"/>
  <c r="L1030"/>
  <c r="A2010"/>
  <c r="F1031"/>
  <c r="I2010" l="1"/>
  <c r="J2009"/>
  <c r="K2010"/>
  <c r="G2010"/>
  <c r="B2010"/>
  <c r="P1030"/>
  <c r="O1030"/>
  <c r="N1030"/>
  <c r="M1030"/>
  <c r="L1031"/>
  <c r="A2011"/>
  <c r="H1031"/>
  <c r="D1032"/>
  <c r="E1032" s="1"/>
  <c r="C1033" s="1"/>
  <c r="I2011" l="1"/>
  <c r="J2010"/>
  <c r="K2011"/>
  <c r="G2011"/>
  <c r="B2011"/>
  <c r="Q1030"/>
  <c r="P1031"/>
  <c r="O1031"/>
  <c r="N1031"/>
  <c r="M1031"/>
  <c r="A2012"/>
  <c r="F1032"/>
  <c r="I2012" l="1"/>
  <c r="J2011"/>
  <c r="K2012"/>
  <c r="G2012"/>
  <c r="B2012"/>
  <c r="Q1031"/>
  <c r="H1032"/>
  <c r="A2013"/>
  <c r="D1033"/>
  <c r="E1033" s="1"/>
  <c r="C1034" s="1"/>
  <c r="I2013" l="1"/>
  <c r="J2012"/>
  <c r="K2013"/>
  <c r="G2013"/>
  <c r="B2013"/>
  <c r="L1032"/>
  <c r="A2014"/>
  <c r="F1033"/>
  <c r="I2014" l="1"/>
  <c r="J2013"/>
  <c r="K2014"/>
  <c r="G2014"/>
  <c r="B2014"/>
  <c r="P1032"/>
  <c r="O1032"/>
  <c r="N1032"/>
  <c r="M1032"/>
  <c r="L1033"/>
  <c r="A2015"/>
  <c r="H1033"/>
  <c r="D1034"/>
  <c r="E1034" s="1"/>
  <c r="C1035" s="1"/>
  <c r="I2015" l="1"/>
  <c r="J2014"/>
  <c r="K2015"/>
  <c r="G2015"/>
  <c r="B2015"/>
  <c r="P1033"/>
  <c r="O1033"/>
  <c r="Q1032"/>
  <c r="N1033"/>
  <c r="M1033"/>
  <c r="A2016"/>
  <c r="F1034"/>
  <c r="I2016" l="1"/>
  <c r="J2015"/>
  <c r="K2016"/>
  <c r="G2016"/>
  <c r="B2016"/>
  <c r="Q1033"/>
  <c r="H1034"/>
  <c r="A2017"/>
  <c r="D1035"/>
  <c r="E1035" s="1"/>
  <c r="C1036" s="1"/>
  <c r="I2017" l="1"/>
  <c r="J2016"/>
  <c r="K2017"/>
  <c r="G2017"/>
  <c r="B2017"/>
  <c r="L1034"/>
  <c r="A2018"/>
  <c r="F1035"/>
  <c r="H1035" s="1"/>
  <c r="I2018" l="1"/>
  <c r="J2017"/>
  <c r="K2018"/>
  <c r="G2018"/>
  <c r="B2018"/>
  <c r="O1034"/>
  <c r="P1034"/>
  <c r="M1034"/>
  <c r="N1034"/>
  <c r="L1035"/>
  <c r="A2019"/>
  <c r="D1036"/>
  <c r="E1036" s="1"/>
  <c r="C1037" s="1"/>
  <c r="I2019" l="1"/>
  <c r="J2018"/>
  <c r="K2019"/>
  <c r="G2019"/>
  <c r="B2019"/>
  <c r="O1035"/>
  <c r="P1035"/>
  <c r="Q1034"/>
  <c r="M1035"/>
  <c r="N1035"/>
  <c r="A2020"/>
  <c r="F1036"/>
  <c r="I2020" l="1"/>
  <c r="J2019"/>
  <c r="K2020"/>
  <c r="G2020"/>
  <c r="B2020"/>
  <c r="Q1035"/>
  <c r="H1036"/>
  <c r="A2021"/>
  <c r="D1037"/>
  <c r="E1037" s="1"/>
  <c r="C1038" s="1"/>
  <c r="I2021" l="1"/>
  <c r="J2020"/>
  <c r="K2021"/>
  <c r="G2021"/>
  <c r="B2021"/>
  <c r="L1036"/>
  <c r="A2022"/>
  <c r="F1037"/>
  <c r="H1037" s="1"/>
  <c r="I2022" l="1"/>
  <c r="J2021"/>
  <c r="K2022"/>
  <c r="G2022"/>
  <c r="B2022"/>
  <c r="P1036"/>
  <c r="O1036"/>
  <c r="M1036"/>
  <c r="N1036"/>
  <c r="L1037"/>
  <c r="A2023"/>
  <c r="D1038"/>
  <c r="E1038" s="1"/>
  <c r="C1039" s="1"/>
  <c r="I2023" l="1"/>
  <c r="J2022"/>
  <c r="K2023"/>
  <c r="G2023"/>
  <c r="B2023"/>
  <c r="P1037"/>
  <c r="O1037"/>
  <c r="Q1036"/>
  <c r="M1037"/>
  <c r="N1037"/>
  <c r="A2024"/>
  <c r="F1038"/>
  <c r="I2024" l="1"/>
  <c r="J2023"/>
  <c r="K2024"/>
  <c r="G2024"/>
  <c r="B2024"/>
  <c r="Q1037"/>
  <c r="H1038"/>
  <c r="A2025"/>
  <c r="D1039"/>
  <c r="E1039" s="1"/>
  <c r="C1040" s="1"/>
  <c r="I2025" l="1"/>
  <c r="J2024"/>
  <c r="K2025"/>
  <c r="G2025"/>
  <c r="B2025"/>
  <c r="L1038"/>
  <c r="A2026"/>
  <c r="F1039"/>
  <c r="H1039" s="1"/>
  <c r="I2026" l="1"/>
  <c r="J2025"/>
  <c r="K2026"/>
  <c r="G2026"/>
  <c r="B2026"/>
  <c r="O1038"/>
  <c r="P1038"/>
  <c r="M1038"/>
  <c r="N1038"/>
  <c r="L1039"/>
  <c r="A2027"/>
  <c r="D1040"/>
  <c r="E1040" s="1"/>
  <c r="C1041" s="1"/>
  <c r="I2027" l="1"/>
  <c r="J2026"/>
  <c r="K2027"/>
  <c r="G2027"/>
  <c r="B2027"/>
  <c r="O1039"/>
  <c r="P1039"/>
  <c r="Q1038"/>
  <c r="M1039"/>
  <c r="N1039"/>
  <c r="A2028"/>
  <c r="F1040"/>
  <c r="I2028" l="1"/>
  <c r="J2027"/>
  <c r="K2028"/>
  <c r="G2028"/>
  <c r="B2028"/>
  <c r="Q1039"/>
  <c r="H1040"/>
  <c r="A2029"/>
  <c r="D1041"/>
  <c r="E1041" s="1"/>
  <c r="C1042" s="1"/>
  <c r="I2029" l="1"/>
  <c r="J2028"/>
  <c r="K2029"/>
  <c r="G2029"/>
  <c r="B2029"/>
  <c r="L1040"/>
  <c r="A2030"/>
  <c r="F1041"/>
  <c r="I2030" l="1"/>
  <c r="J2029"/>
  <c r="K2030"/>
  <c r="G2030"/>
  <c r="B2030"/>
  <c r="P1040"/>
  <c r="O1040"/>
  <c r="M1040"/>
  <c r="N1040"/>
  <c r="L1041"/>
  <c r="A2031"/>
  <c r="H1041"/>
  <c r="D1042"/>
  <c r="E1042" s="1"/>
  <c r="C1043" s="1"/>
  <c r="I2031" l="1"/>
  <c r="J2030"/>
  <c r="K2031"/>
  <c r="G2031"/>
  <c r="B2031"/>
  <c r="O1041"/>
  <c r="P1041"/>
  <c r="Q1040"/>
  <c r="N1041"/>
  <c r="M1041"/>
  <c r="A2032"/>
  <c r="F1042"/>
  <c r="I2032" l="1"/>
  <c r="J2031"/>
  <c r="K2032"/>
  <c r="G2032"/>
  <c r="B2032"/>
  <c r="Q1041"/>
  <c r="H1042"/>
  <c r="A2033"/>
  <c r="D1043"/>
  <c r="E1043" s="1"/>
  <c r="C1044" s="1"/>
  <c r="I2033" l="1"/>
  <c r="J2032"/>
  <c r="K2033"/>
  <c r="G2033"/>
  <c r="B2033"/>
  <c r="L1042"/>
  <c r="A2034"/>
  <c r="F1043"/>
  <c r="H1043" s="1"/>
  <c r="I2034" l="1"/>
  <c r="J2033"/>
  <c r="K2034"/>
  <c r="G2034"/>
  <c r="B2034"/>
  <c r="O1042"/>
  <c r="P1042"/>
  <c r="M1042"/>
  <c r="N1042"/>
  <c r="L1043"/>
  <c r="A2035"/>
  <c r="D1044"/>
  <c r="E1044" s="1"/>
  <c r="C1045" s="1"/>
  <c r="I2035" l="1"/>
  <c r="J2034"/>
  <c r="K2035"/>
  <c r="G2035"/>
  <c r="B2035"/>
  <c r="P1043"/>
  <c r="O1043"/>
  <c r="Q1042"/>
  <c r="M1043"/>
  <c r="N1043"/>
  <c r="A2036"/>
  <c r="F1044"/>
  <c r="I2036" l="1"/>
  <c r="J2035"/>
  <c r="K2036"/>
  <c r="G2036"/>
  <c r="B2036"/>
  <c r="Q1043"/>
  <c r="L1044"/>
  <c r="A2037"/>
  <c r="H1044"/>
  <c r="D1045"/>
  <c r="E1045" s="1"/>
  <c r="C1046" s="1"/>
  <c r="I2037" l="1"/>
  <c r="J2036"/>
  <c r="K2037"/>
  <c r="G2037"/>
  <c r="B2037"/>
  <c r="P1044"/>
  <c r="O1044"/>
  <c r="N1044"/>
  <c r="M1044"/>
  <c r="A2038"/>
  <c r="F1045"/>
  <c r="I2038" l="1"/>
  <c r="J2037"/>
  <c r="K2038"/>
  <c r="G2038"/>
  <c r="B2038"/>
  <c r="Q1044"/>
  <c r="H1045"/>
  <c r="A2039"/>
  <c r="D1046"/>
  <c r="E1046" s="1"/>
  <c r="C1047" s="1"/>
  <c r="I2039" l="1"/>
  <c r="J2038"/>
  <c r="K2039"/>
  <c r="G2039"/>
  <c r="B2039"/>
  <c r="L1045"/>
  <c r="A2040"/>
  <c r="F1046"/>
  <c r="H1046" s="1"/>
  <c r="I2040" l="1"/>
  <c r="J2039"/>
  <c r="K2040"/>
  <c r="G2040"/>
  <c r="B2040"/>
  <c r="O1045"/>
  <c r="P1045"/>
  <c r="M1045"/>
  <c r="N1045"/>
  <c r="A2041"/>
  <c r="D1047"/>
  <c r="E1047" s="1"/>
  <c r="C1048" s="1"/>
  <c r="I2041" l="1"/>
  <c r="J2040"/>
  <c r="K2041"/>
  <c r="G2041"/>
  <c r="B2041"/>
  <c r="Q1045"/>
  <c r="L1046"/>
  <c r="A2042"/>
  <c r="F1047"/>
  <c r="I2042" l="1"/>
  <c r="J2041"/>
  <c r="K2042"/>
  <c r="G2042"/>
  <c r="B2042"/>
  <c r="O1046"/>
  <c r="P1046"/>
  <c r="M1046"/>
  <c r="N1046"/>
  <c r="L1047"/>
  <c r="A2043"/>
  <c r="H1047"/>
  <c r="D1048"/>
  <c r="E1048" s="1"/>
  <c r="C1049" s="1"/>
  <c r="I2043" l="1"/>
  <c r="J2042"/>
  <c r="K2043"/>
  <c r="G2043"/>
  <c r="B2043"/>
  <c r="O1047"/>
  <c r="P1047"/>
  <c r="Q1046"/>
  <c r="N1047"/>
  <c r="M1047"/>
  <c r="A2044"/>
  <c r="F1048"/>
  <c r="I2044" l="1"/>
  <c r="J2043"/>
  <c r="K2044"/>
  <c r="G2044"/>
  <c r="B2044"/>
  <c r="Q1047"/>
  <c r="H1048"/>
  <c r="A2045"/>
  <c r="D1049"/>
  <c r="E1049" s="1"/>
  <c r="C1050" s="1"/>
  <c r="I2045" l="1"/>
  <c r="J2044"/>
  <c r="K2045"/>
  <c r="G2045"/>
  <c r="B2045"/>
  <c r="L1048"/>
  <c r="A2046"/>
  <c r="F1049"/>
  <c r="H1049" s="1"/>
  <c r="I2046" l="1"/>
  <c r="J2045"/>
  <c r="K2046"/>
  <c r="G2046"/>
  <c r="B2046"/>
  <c r="O1048"/>
  <c r="P1048"/>
  <c r="M1048"/>
  <c r="N1048"/>
  <c r="A2047"/>
  <c r="D1050"/>
  <c r="E1050" s="1"/>
  <c r="C1051" s="1"/>
  <c r="I2047" l="1"/>
  <c r="J2046"/>
  <c r="K2047"/>
  <c r="G2047"/>
  <c r="B2047"/>
  <c r="Q1048"/>
  <c r="L1049"/>
  <c r="A2048"/>
  <c r="F1050"/>
  <c r="H1050" s="1"/>
  <c r="I2048" l="1"/>
  <c r="J2047"/>
  <c r="K2048"/>
  <c r="G2048"/>
  <c r="B2048"/>
  <c r="P1049"/>
  <c r="O1049"/>
  <c r="M1049"/>
  <c r="N1049"/>
  <c r="A2049"/>
  <c r="D1051"/>
  <c r="E1051" s="1"/>
  <c r="C1052" s="1"/>
  <c r="I2049" l="1"/>
  <c r="J2048"/>
  <c r="K2049"/>
  <c r="G2049"/>
  <c r="B2049"/>
  <c r="Q1049"/>
  <c r="L1050"/>
  <c r="A2050"/>
  <c r="F1051"/>
  <c r="H1051" s="1"/>
  <c r="I2050" l="1"/>
  <c r="J2049"/>
  <c r="K2050"/>
  <c r="G2050"/>
  <c r="B2050"/>
  <c r="O1050"/>
  <c r="P1050"/>
  <c r="M1050"/>
  <c r="N1050"/>
  <c r="A2051"/>
  <c r="D1052"/>
  <c r="E1052" s="1"/>
  <c r="C1053" s="1"/>
  <c r="I2051" l="1"/>
  <c r="J2050"/>
  <c r="K2051"/>
  <c r="G2051"/>
  <c r="B2051"/>
  <c r="Q1050"/>
  <c r="L1051"/>
  <c r="A2052"/>
  <c r="F1052"/>
  <c r="H1052" s="1"/>
  <c r="I2052" l="1"/>
  <c r="J2051"/>
  <c r="K2052"/>
  <c r="G2052"/>
  <c r="B2052"/>
  <c r="P1051"/>
  <c r="O1051"/>
  <c r="M1051"/>
  <c r="N1051"/>
  <c r="L1052"/>
  <c r="A2053"/>
  <c r="D1053"/>
  <c r="E1053" s="1"/>
  <c r="C1054" s="1"/>
  <c r="I2053" l="1"/>
  <c r="J2052"/>
  <c r="K2053"/>
  <c r="G2053"/>
  <c r="B2053"/>
  <c r="Q1051"/>
  <c r="P1052"/>
  <c r="O1052"/>
  <c r="M1052"/>
  <c r="N1052"/>
  <c r="A2054"/>
  <c r="F1053"/>
  <c r="I2054" l="1"/>
  <c r="J2053"/>
  <c r="K2054"/>
  <c r="G2054"/>
  <c r="B2054"/>
  <c r="Q1052"/>
  <c r="H1053"/>
  <c r="A2055"/>
  <c r="D1054"/>
  <c r="E1054" s="1"/>
  <c r="C1055" s="1"/>
  <c r="I2055" l="1"/>
  <c r="J2054"/>
  <c r="K2055"/>
  <c r="G2055"/>
  <c r="B2055"/>
  <c r="L1053"/>
  <c r="A2056"/>
  <c r="F1054"/>
  <c r="H1054" s="1"/>
  <c r="I2056" l="1"/>
  <c r="J2055"/>
  <c r="K2056"/>
  <c r="G2056"/>
  <c r="B2056"/>
  <c r="P1053"/>
  <c r="O1053"/>
  <c r="M1053"/>
  <c r="N1053"/>
  <c r="A2057"/>
  <c r="D1055"/>
  <c r="E1055" s="1"/>
  <c r="C1056" s="1"/>
  <c r="I2057" l="1"/>
  <c r="J2056"/>
  <c r="K2057"/>
  <c r="G2057"/>
  <c r="B2057"/>
  <c r="Q1053"/>
  <c r="L1054"/>
  <c r="A2058"/>
  <c r="F1055"/>
  <c r="I2058" l="1"/>
  <c r="J2057"/>
  <c r="K2058"/>
  <c r="G2058"/>
  <c r="B2058"/>
  <c r="O1054"/>
  <c r="P1054"/>
  <c r="N1054"/>
  <c r="M1054"/>
  <c r="L1055"/>
  <c r="A2059"/>
  <c r="H1055"/>
  <c r="D1056"/>
  <c r="E1056" s="1"/>
  <c r="C1057" s="1"/>
  <c r="I2059" l="1"/>
  <c r="J2058"/>
  <c r="K2059"/>
  <c r="G2059"/>
  <c r="B2059"/>
  <c r="O1055"/>
  <c r="P1055"/>
  <c r="Q1054"/>
  <c r="M1055"/>
  <c r="N1055"/>
  <c r="A2060"/>
  <c r="F1056"/>
  <c r="I2060" l="1"/>
  <c r="J2059"/>
  <c r="K2060"/>
  <c r="G2060"/>
  <c r="B2060"/>
  <c r="Q1055"/>
  <c r="H1056"/>
  <c r="A2061"/>
  <c r="D1057"/>
  <c r="E1057" s="1"/>
  <c r="C1058" s="1"/>
  <c r="I2061" l="1"/>
  <c r="J2060"/>
  <c r="K2061"/>
  <c r="G2061"/>
  <c r="B2061"/>
  <c r="L1056"/>
  <c r="A2062"/>
  <c r="F1057"/>
  <c r="H1057" s="1"/>
  <c r="I2062" l="1"/>
  <c r="J2061"/>
  <c r="K2062"/>
  <c r="G2062"/>
  <c r="B2062"/>
  <c r="O1056"/>
  <c r="P1056"/>
  <c r="M1056"/>
  <c r="N1056"/>
  <c r="L1057"/>
  <c r="A2063"/>
  <c r="D1058"/>
  <c r="E1058" s="1"/>
  <c r="C1059" s="1"/>
  <c r="I2063" l="1"/>
  <c r="J2062"/>
  <c r="K2063"/>
  <c r="G2063"/>
  <c r="B2063"/>
  <c r="P1057"/>
  <c r="O1057"/>
  <c r="Q1056"/>
  <c r="M1057"/>
  <c r="N1057"/>
  <c r="A2064"/>
  <c r="F1058"/>
  <c r="I2064" l="1"/>
  <c r="J2063"/>
  <c r="K2064"/>
  <c r="G2064"/>
  <c r="B2064"/>
  <c r="Q1057"/>
  <c r="H1058"/>
  <c r="A2065"/>
  <c r="D1059"/>
  <c r="E1059" s="1"/>
  <c r="C1060" s="1"/>
  <c r="I2065" l="1"/>
  <c r="J2064"/>
  <c r="K2065"/>
  <c r="G2065"/>
  <c r="B2065"/>
  <c r="L1058"/>
  <c r="A2066"/>
  <c r="F1059"/>
  <c r="H1059" s="1"/>
  <c r="I2066" l="1"/>
  <c r="J2065"/>
  <c r="K2066"/>
  <c r="G2066"/>
  <c r="B2066"/>
  <c r="P1058"/>
  <c r="O1058"/>
  <c r="M1058"/>
  <c r="N1058"/>
  <c r="A2067"/>
  <c r="D1060"/>
  <c r="E1060" s="1"/>
  <c r="C1061" s="1"/>
  <c r="I2067" l="1"/>
  <c r="J2066"/>
  <c r="K2067"/>
  <c r="G2067"/>
  <c r="B2067"/>
  <c r="Q1058"/>
  <c r="L1059"/>
  <c r="A2068"/>
  <c r="F1060"/>
  <c r="I2068" l="1"/>
  <c r="J2067"/>
  <c r="K2068"/>
  <c r="G2068"/>
  <c r="B2068"/>
  <c r="O1059"/>
  <c r="P1059"/>
  <c r="M1059"/>
  <c r="N1059"/>
  <c r="L1060"/>
  <c r="A2069"/>
  <c r="D1061"/>
  <c r="E1061" s="1"/>
  <c r="C1062" s="1"/>
  <c r="H1060"/>
  <c r="I2069" l="1"/>
  <c r="J2068"/>
  <c r="K2069"/>
  <c r="G2069"/>
  <c r="B2069"/>
  <c r="P1060"/>
  <c r="O1060"/>
  <c r="Q1059"/>
  <c r="N1060"/>
  <c r="M1060"/>
  <c r="A2070"/>
  <c r="F1061"/>
  <c r="I2070" l="1"/>
  <c r="J2069"/>
  <c r="K2070"/>
  <c r="G2070"/>
  <c r="B2070"/>
  <c r="Q1060"/>
  <c r="H1061"/>
  <c r="A2071"/>
  <c r="D1062"/>
  <c r="E1062" s="1"/>
  <c r="C1063" s="1"/>
  <c r="I2071" l="1"/>
  <c r="J2070"/>
  <c r="K2071"/>
  <c r="G2071"/>
  <c r="B2071"/>
  <c r="L1061"/>
  <c r="A2072"/>
  <c r="F1062"/>
  <c r="H1062" s="1"/>
  <c r="I2072" l="1"/>
  <c r="J2071"/>
  <c r="K2072"/>
  <c r="G2072"/>
  <c r="B2072"/>
  <c r="P1061"/>
  <c r="O1061"/>
  <c r="M1061"/>
  <c r="N1061"/>
  <c r="A2073"/>
  <c r="D1063"/>
  <c r="E1063" s="1"/>
  <c r="C1064" s="1"/>
  <c r="I2073" l="1"/>
  <c r="J2072"/>
  <c r="K2073"/>
  <c r="G2073"/>
  <c r="B2073"/>
  <c r="Q1061"/>
  <c r="L1062"/>
  <c r="A2074"/>
  <c r="F1063"/>
  <c r="I2074" l="1"/>
  <c r="J2073"/>
  <c r="K2074"/>
  <c r="G2074"/>
  <c r="B2074"/>
  <c r="O1062"/>
  <c r="P1062"/>
  <c r="N1062"/>
  <c r="M1062"/>
  <c r="L1063"/>
  <c r="A2075"/>
  <c r="D1064"/>
  <c r="E1064" s="1"/>
  <c r="C1065" s="1"/>
  <c r="H1063"/>
  <c r="I2075" l="1"/>
  <c r="J2074"/>
  <c r="K2075"/>
  <c r="G2075"/>
  <c r="B2075"/>
  <c r="O1063"/>
  <c r="P1063"/>
  <c r="Q1062"/>
  <c r="M1063"/>
  <c r="N1063"/>
  <c r="A2076"/>
  <c r="F1064"/>
  <c r="I2076" l="1"/>
  <c r="J2075"/>
  <c r="K2076"/>
  <c r="G2076"/>
  <c r="B2076"/>
  <c r="Q1063"/>
  <c r="H1064"/>
  <c r="A2077"/>
  <c r="D1065"/>
  <c r="E1065" s="1"/>
  <c r="C1066" s="1"/>
  <c r="I2077" l="1"/>
  <c r="J2076"/>
  <c r="K2077"/>
  <c r="G2077"/>
  <c r="B2077"/>
  <c r="L1064"/>
  <c r="A2078"/>
  <c r="F1065"/>
  <c r="H1065" s="1"/>
  <c r="I2078" l="1"/>
  <c r="J2077"/>
  <c r="K2078"/>
  <c r="G2078"/>
  <c r="B2078"/>
  <c r="P1064"/>
  <c r="O1064"/>
  <c r="M1064"/>
  <c r="N1064"/>
  <c r="L1065"/>
  <c r="A2079"/>
  <c r="D1066"/>
  <c r="E1066" s="1"/>
  <c r="C1067" s="1"/>
  <c r="I2079" l="1"/>
  <c r="J2078"/>
  <c r="K2079"/>
  <c r="G2079"/>
  <c r="B2079"/>
  <c r="P1065"/>
  <c r="O1065"/>
  <c r="Q1064"/>
  <c r="M1065"/>
  <c r="N1065"/>
  <c r="F15" i="11"/>
  <c r="C16"/>
  <c r="F1066" i="10"/>
  <c r="A2080"/>
  <c r="I2080" l="1"/>
  <c r="J2079"/>
  <c r="K2080"/>
  <c r="G2080"/>
  <c r="B2080"/>
  <c r="Q1065"/>
  <c r="H1066"/>
  <c r="D1067"/>
  <c r="E1067" s="1"/>
  <c r="C1068" s="1"/>
  <c r="A2081"/>
  <c r="I2081" l="1"/>
  <c r="J2080"/>
  <c r="K2081"/>
  <c r="G2081"/>
  <c r="B2081"/>
  <c r="L1066"/>
  <c r="F1067"/>
  <c r="A2082"/>
  <c r="I2082" l="1"/>
  <c r="J2081"/>
  <c r="K2082"/>
  <c r="G2082"/>
  <c r="B2082"/>
  <c r="P1066"/>
  <c r="O1066"/>
  <c r="M1066"/>
  <c r="N1066"/>
  <c r="L1067"/>
  <c r="H1067"/>
  <c r="D1068"/>
  <c r="E1068" s="1"/>
  <c r="C1069" s="1"/>
  <c r="A2083"/>
  <c r="I2083" l="1"/>
  <c r="J2082"/>
  <c r="K2083"/>
  <c r="G2083"/>
  <c r="B2083"/>
  <c r="Q1066"/>
  <c r="O1067"/>
  <c r="P1067"/>
  <c r="N1067"/>
  <c r="M1067"/>
  <c r="F1068"/>
  <c r="D1069"/>
  <c r="E1069" s="1"/>
  <c r="C1070" s="1"/>
  <c r="A2084"/>
  <c r="I2084" l="1"/>
  <c r="J2083"/>
  <c r="K2084"/>
  <c r="G2084"/>
  <c r="B2084"/>
  <c r="Q1067"/>
  <c r="H1068"/>
  <c r="F1069"/>
  <c r="H1069" s="1"/>
  <c r="D1070"/>
  <c r="E1070" s="1"/>
  <c r="C1071" s="1"/>
  <c r="A2085"/>
  <c r="I2085" l="1"/>
  <c r="J2084"/>
  <c r="K2085"/>
  <c r="G2085"/>
  <c r="B2085"/>
  <c r="L1068"/>
  <c r="F1070"/>
  <c r="H1070" s="1"/>
  <c r="D1071"/>
  <c r="E1071" s="1"/>
  <c r="C1072" s="1"/>
  <c r="A2086"/>
  <c r="I2086" l="1"/>
  <c r="J2085"/>
  <c r="K2086"/>
  <c r="G2086"/>
  <c r="B2086"/>
  <c r="O1068"/>
  <c r="P1068"/>
  <c r="N1068"/>
  <c r="M1068"/>
  <c r="L1069"/>
  <c r="F1071"/>
  <c r="H1071" s="1"/>
  <c r="D1072"/>
  <c r="E1072" s="1"/>
  <c r="C1073" s="1"/>
  <c r="A2087"/>
  <c r="I2087" l="1"/>
  <c r="J2086"/>
  <c r="K2087"/>
  <c r="G2087"/>
  <c r="B2087"/>
  <c r="P1069"/>
  <c r="O1069"/>
  <c r="Q1068"/>
  <c r="M1069"/>
  <c r="N1069"/>
  <c r="L1070"/>
  <c r="F1072"/>
  <c r="H1072" s="1"/>
  <c r="D1073"/>
  <c r="E1073" s="1"/>
  <c r="C1074" s="1"/>
  <c r="A2088"/>
  <c r="I2088" l="1"/>
  <c r="J2087"/>
  <c r="K2088"/>
  <c r="G2088"/>
  <c r="B2088"/>
  <c r="O1070"/>
  <c r="P1070"/>
  <c r="Q1069"/>
  <c r="M1070"/>
  <c r="N1070"/>
  <c r="L1071"/>
  <c r="F1073"/>
  <c r="H1073" s="1"/>
  <c r="D1074"/>
  <c r="E1074" s="1"/>
  <c r="C1075" s="1"/>
  <c r="A2089"/>
  <c r="I2089" l="1"/>
  <c r="J2088"/>
  <c r="K2089"/>
  <c r="G2089"/>
  <c r="B2089"/>
  <c r="O1071"/>
  <c r="P1071"/>
  <c r="Q1070"/>
  <c r="N1071"/>
  <c r="M1071"/>
  <c r="L1072"/>
  <c r="F1074"/>
  <c r="H1074" s="1"/>
  <c r="D1075"/>
  <c r="E1075" s="1"/>
  <c r="C1076" s="1"/>
  <c r="A2090"/>
  <c r="I2090" l="1"/>
  <c r="J2089"/>
  <c r="K2090"/>
  <c r="G2090"/>
  <c r="B2090"/>
  <c r="P1072"/>
  <c r="O1072"/>
  <c r="Q1071"/>
  <c r="M1072"/>
  <c r="N1072"/>
  <c r="L1073"/>
  <c r="F1075"/>
  <c r="H1075" s="1"/>
  <c r="D1076"/>
  <c r="E1076" s="1"/>
  <c r="C1077" s="1"/>
  <c r="A2091"/>
  <c r="I2091" l="1"/>
  <c r="J2090"/>
  <c r="K2091"/>
  <c r="G2091"/>
  <c r="B2091"/>
  <c r="P1073"/>
  <c r="O1073"/>
  <c r="Q1072"/>
  <c r="M1073"/>
  <c r="N1073"/>
  <c r="L1074"/>
  <c r="F1076"/>
  <c r="H1076" s="1"/>
  <c r="D1077"/>
  <c r="E1077" s="1"/>
  <c r="C1078" s="1"/>
  <c r="A2092"/>
  <c r="I2092" l="1"/>
  <c r="J2091"/>
  <c r="K2092"/>
  <c r="G2092"/>
  <c r="B2092"/>
  <c r="O1074"/>
  <c r="P1074"/>
  <c r="Q1073"/>
  <c r="M1074"/>
  <c r="N1074"/>
  <c r="D16" i="11"/>
  <c r="E16"/>
  <c r="L1075" i="10"/>
  <c r="F1077"/>
  <c r="H1077" s="1"/>
  <c r="D1078"/>
  <c r="E1078" s="1"/>
  <c r="C1079" s="1"/>
  <c r="A2093"/>
  <c r="I2093" l="1"/>
  <c r="J2092"/>
  <c r="K2093"/>
  <c r="G2093"/>
  <c r="B2093"/>
  <c r="P1075"/>
  <c r="O1075"/>
  <c r="Q1074"/>
  <c r="M1075"/>
  <c r="N1075"/>
  <c r="L1076"/>
  <c r="F1078"/>
  <c r="H1078" s="1"/>
  <c r="D1079"/>
  <c r="E1079" s="1"/>
  <c r="C1080" s="1"/>
  <c r="A2094"/>
  <c r="I2094" l="1"/>
  <c r="J2093"/>
  <c r="K2094"/>
  <c r="G2094"/>
  <c r="B2094"/>
  <c r="P1076"/>
  <c r="O1076"/>
  <c r="Q1075"/>
  <c r="M1076"/>
  <c r="N1076"/>
  <c r="L1077"/>
  <c r="F1079"/>
  <c r="H1079" s="1"/>
  <c r="D1080"/>
  <c r="E1080" s="1"/>
  <c r="C1081" s="1"/>
  <c r="A2095"/>
  <c r="I2095" l="1"/>
  <c r="J2094"/>
  <c r="K2095"/>
  <c r="G2095"/>
  <c r="B2095"/>
  <c r="Q1076"/>
  <c r="P1077"/>
  <c r="O1077"/>
  <c r="M1077"/>
  <c r="N1077"/>
  <c r="L1078"/>
  <c r="F1080"/>
  <c r="H1080" s="1"/>
  <c r="D1081"/>
  <c r="E1081" s="1"/>
  <c r="C1082" s="1"/>
  <c r="A2096"/>
  <c r="I2096" l="1"/>
  <c r="J2095"/>
  <c r="K2096"/>
  <c r="G2096"/>
  <c r="B2096"/>
  <c r="Q1077"/>
  <c r="O1078"/>
  <c r="P1078"/>
  <c r="M1078"/>
  <c r="N1078"/>
  <c r="L1079"/>
  <c r="F1081"/>
  <c r="H1081" s="1"/>
  <c r="D1082"/>
  <c r="E1082" s="1"/>
  <c r="C1083" s="1"/>
  <c r="A2097"/>
  <c r="I2097" l="1"/>
  <c r="J2096"/>
  <c r="K2097"/>
  <c r="G2097"/>
  <c r="B2097"/>
  <c r="P1079"/>
  <c r="O1079"/>
  <c r="Q1078"/>
  <c r="M1079"/>
  <c r="N1079"/>
  <c r="L1080"/>
  <c r="F1082"/>
  <c r="H1082" s="1"/>
  <c r="D1083"/>
  <c r="E1083" s="1"/>
  <c r="C1084" s="1"/>
  <c r="A2098"/>
  <c r="I2098" l="1"/>
  <c r="J2097"/>
  <c r="K2098"/>
  <c r="G2098"/>
  <c r="B2098"/>
  <c r="Q1079"/>
  <c r="P1080"/>
  <c r="O1080"/>
  <c r="M1080"/>
  <c r="N1080"/>
  <c r="L1081"/>
  <c r="F1083"/>
  <c r="H1083" s="1"/>
  <c r="D1084"/>
  <c r="E1084" s="1"/>
  <c r="C1085" s="1"/>
  <c r="A2099"/>
  <c r="I2099" l="1"/>
  <c r="J2098"/>
  <c r="K2099"/>
  <c r="G2099"/>
  <c r="B2099"/>
  <c r="O1081"/>
  <c r="P1081"/>
  <c r="Q1080"/>
  <c r="M1081"/>
  <c r="N1081"/>
  <c r="L1082"/>
  <c r="F1084"/>
  <c r="H1084" s="1"/>
  <c r="D1085"/>
  <c r="E1085" s="1"/>
  <c r="C1086" s="1"/>
  <c r="A2100"/>
  <c r="I2100" l="1"/>
  <c r="J2099"/>
  <c r="K2100"/>
  <c r="G2100"/>
  <c r="B2100"/>
  <c r="P1082"/>
  <c r="O1082"/>
  <c r="Q1081"/>
  <c r="M1082"/>
  <c r="N1082"/>
  <c r="L1083"/>
  <c r="F1085"/>
  <c r="H1085" s="1"/>
  <c r="D1086"/>
  <c r="E1086" s="1"/>
  <c r="C1087" s="1"/>
  <c r="A2101"/>
  <c r="I2101" l="1"/>
  <c r="J2100"/>
  <c r="K2101"/>
  <c r="G2101"/>
  <c r="B2101"/>
  <c r="Q1082"/>
  <c r="P1083"/>
  <c r="O1083"/>
  <c r="M1083"/>
  <c r="N1083"/>
  <c r="L1084"/>
  <c r="F1086"/>
  <c r="H1086" s="1"/>
  <c r="D1087"/>
  <c r="E1087" s="1"/>
  <c r="C1088" s="1"/>
  <c r="A2102"/>
  <c r="I2102" l="1"/>
  <c r="J2101"/>
  <c r="K2102"/>
  <c r="G2102"/>
  <c r="B2102"/>
  <c r="P1084"/>
  <c r="O1084"/>
  <c r="Q1083"/>
  <c r="M1084"/>
  <c r="N1084"/>
  <c r="L1085"/>
  <c r="F1087"/>
  <c r="H1087" s="1"/>
  <c r="D1088"/>
  <c r="E1088" s="1"/>
  <c r="C1089" s="1"/>
  <c r="A2103"/>
  <c r="I2103" l="1"/>
  <c r="J2102"/>
  <c r="K2103"/>
  <c r="G2103"/>
  <c r="B2103"/>
  <c r="O1085"/>
  <c r="P1085"/>
  <c r="Q1084"/>
  <c r="M1085"/>
  <c r="N1085"/>
  <c r="L1086"/>
  <c r="F1088"/>
  <c r="H1088" s="1"/>
  <c r="D1089"/>
  <c r="E1089" s="1"/>
  <c r="C1090" s="1"/>
  <c r="A2104"/>
  <c r="I2104" l="1"/>
  <c r="J2103"/>
  <c r="K2104"/>
  <c r="G2104"/>
  <c r="B2104"/>
  <c r="Q1085"/>
  <c r="P1086"/>
  <c r="O1086"/>
  <c r="M1086"/>
  <c r="N1086"/>
  <c r="L1087"/>
  <c r="F1089"/>
  <c r="H1089" s="1"/>
  <c r="D1090"/>
  <c r="E1090" s="1"/>
  <c r="C1091" s="1"/>
  <c r="A2105"/>
  <c r="I2105" l="1"/>
  <c r="J2104"/>
  <c r="K2105"/>
  <c r="G2105"/>
  <c r="B2105"/>
  <c r="Q1086"/>
  <c r="O1087"/>
  <c r="P1087"/>
  <c r="M1087"/>
  <c r="N1087"/>
  <c r="L1088"/>
  <c r="F1090"/>
  <c r="H1090" s="1"/>
  <c r="D1091"/>
  <c r="E1091" s="1"/>
  <c r="C1092" s="1"/>
  <c r="A2106"/>
  <c r="I2106" l="1"/>
  <c r="J2105"/>
  <c r="K2106"/>
  <c r="G2106"/>
  <c r="B2106"/>
  <c r="O1088"/>
  <c r="P1088"/>
  <c r="Q1087"/>
  <c r="M1088"/>
  <c r="N1088"/>
  <c r="L1089"/>
  <c r="F1091"/>
  <c r="H1091" s="1"/>
  <c r="D1092"/>
  <c r="E1092" s="1"/>
  <c r="C1093" s="1"/>
  <c r="A2107"/>
  <c r="I2107" l="1"/>
  <c r="J2106"/>
  <c r="K2107"/>
  <c r="G2107"/>
  <c r="B2107"/>
  <c r="Q1088"/>
  <c r="P1089"/>
  <c r="O1089"/>
  <c r="M1089"/>
  <c r="N1089"/>
  <c r="L1090"/>
  <c r="F1092"/>
  <c r="H1092" s="1"/>
  <c r="D1093"/>
  <c r="E1093" s="1"/>
  <c r="C1094" s="1"/>
  <c r="A2108"/>
  <c r="I2108" l="1"/>
  <c r="J2107"/>
  <c r="K2108"/>
  <c r="G2108"/>
  <c r="B2108"/>
  <c r="P1090"/>
  <c r="O1090"/>
  <c r="Q1089"/>
  <c r="M1090"/>
  <c r="N1090"/>
  <c r="L1091"/>
  <c r="F1093"/>
  <c r="H1093" s="1"/>
  <c r="D1094"/>
  <c r="E1094" s="1"/>
  <c r="C1095" s="1"/>
  <c r="A2109"/>
  <c r="I2109" l="1"/>
  <c r="J2108"/>
  <c r="K2109"/>
  <c r="G2109"/>
  <c r="B2109"/>
  <c r="Q1090"/>
  <c r="O1091"/>
  <c r="P1091"/>
  <c r="M1091"/>
  <c r="N1091"/>
  <c r="L1092"/>
  <c r="F1094"/>
  <c r="H1094" s="1"/>
  <c r="D1095"/>
  <c r="E1095" s="1"/>
  <c r="C1096" s="1"/>
  <c r="A2110"/>
  <c r="I2110" l="1"/>
  <c r="J2109"/>
  <c r="K2110"/>
  <c r="G2110"/>
  <c r="B2110"/>
  <c r="P1092"/>
  <c r="O1092"/>
  <c r="Q1091"/>
  <c r="M1092"/>
  <c r="N1092"/>
  <c r="L1093"/>
  <c r="F1095"/>
  <c r="H1095" s="1"/>
  <c r="D1096"/>
  <c r="E1096" s="1"/>
  <c r="C1097" s="1"/>
  <c r="A2111"/>
  <c r="I2111" l="1"/>
  <c r="J2110"/>
  <c r="K2111"/>
  <c r="G2111"/>
  <c r="B2111"/>
  <c r="P1093"/>
  <c r="O1093"/>
  <c r="Q1092"/>
  <c r="M1093"/>
  <c r="N1093"/>
  <c r="L1094"/>
  <c r="F1096"/>
  <c r="H1096" s="1"/>
  <c r="D1097"/>
  <c r="E1097" s="1"/>
  <c r="C1098" s="1"/>
  <c r="A2112"/>
  <c r="I2112" l="1"/>
  <c r="J2111"/>
  <c r="K2112"/>
  <c r="G2112"/>
  <c r="B2112"/>
  <c r="O1094"/>
  <c r="P1094"/>
  <c r="Q1093"/>
  <c r="M1094"/>
  <c r="N1094"/>
  <c r="L1095"/>
  <c r="F1097"/>
  <c r="H1097" s="1"/>
  <c r="D1098"/>
  <c r="E1098" s="1"/>
  <c r="C1099" s="1"/>
  <c r="A2113"/>
  <c r="I2113" l="1"/>
  <c r="J2112"/>
  <c r="K2113"/>
  <c r="G2113"/>
  <c r="B2113"/>
  <c r="P1095"/>
  <c r="O1095"/>
  <c r="Q1094"/>
  <c r="M1095"/>
  <c r="N1095"/>
  <c r="L1096"/>
  <c r="F1098"/>
  <c r="H1098" s="1"/>
  <c r="D1099"/>
  <c r="E1099" s="1"/>
  <c r="C1100" s="1"/>
  <c r="A2114"/>
  <c r="I2114" l="1"/>
  <c r="J2113"/>
  <c r="K2114"/>
  <c r="G2114"/>
  <c r="B2114"/>
  <c r="O1096"/>
  <c r="P1096"/>
  <c r="Q1095"/>
  <c r="M1096"/>
  <c r="N1096"/>
  <c r="L1097"/>
  <c r="F1099"/>
  <c r="H1099" s="1"/>
  <c r="D1100"/>
  <c r="E1100" s="1"/>
  <c r="C1101" s="1"/>
  <c r="A2115"/>
  <c r="I2115" l="1"/>
  <c r="J2114"/>
  <c r="K2115"/>
  <c r="G2115"/>
  <c r="B2115"/>
  <c r="Q1096"/>
  <c r="P1097"/>
  <c r="O1097"/>
  <c r="M1097"/>
  <c r="N1097"/>
  <c r="L1098"/>
  <c r="F1100"/>
  <c r="H1100" s="1"/>
  <c r="D1101"/>
  <c r="E1101" s="1"/>
  <c r="C1102" s="1"/>
  <c r="A2116"/>
  <c r="I2116" l="1"/>
  <c r="J2115"/>
  <c r="K2116"/>
  <c r="G2116"/>
  <c r="B2116"/>
  <c r="O1098"/>
  <c r="P1098"/>
  <c r="Q1097"/>
  <c r="M1098"/>
  <c r="N1098"/>
  <c r="L1099"/>
  <c r="F1101"/>
  <c r="H1101" s="1"/>
  <c r="D1102"/>
  <c r="E1102" s="1"/>
  <c r="C1103" s="1"/>
  <c r="A2117"/>
  <c r="I2117" l="1"/>
  <c r="J2116"/>
  <c r="K2117"/>
  <c r="G2117"/>
  <c r="B2117"/>
  <c r="O1099"/>
  <c r="P1099"/>
  <c r="Q1098"/>
  <c r="M1099"/>
  <c r="N1099"/>
  <c r="L1100"/>
  <c r="F1102"/>
  <c r="H1102" s="1"/>
  <c r="D1103"/>
  <c r="E1103" s="1"/>
  <c r="C1104" s="1"/>
  <c r="A2118"/>
  <c r="I2118" l="1"/>
  <c r="J2117"/>
  <c r="K2118"/>
  <c r="G2118"/>
  <c r="B2118"/>
  <c r="O1100"/>
  <c r="P1100"/>
  <c r="Q1099"/>
  <c r="M1100"/>
  <c r="N1100"/>
  <c r="L1101"/>
  <c r="F1103"/>
  <c r="H1103" s="1"/>
  <c r="D1104"/>
  <c r="E1104" s="1"/>
  <c r="C1105" s="1"/>
  <c r="A2119"/>
  <c r="I2119" l="1"/>
  <c r="J2118"/>
  <c r="K2119"/>
  <c r="G2119"/>
  <c r="B2119"/>
  <c r="Q1100"/>
  <c r="P1101"/>
  <c r="O1101"/>
  <c r="M1101"/>
  <c r="N1101"/>
  <c r="L1102"/>
  <c r="F1104"/>
  <c r="H1104" s="1"/>
  <c r="D1105"/>
  <c r="E1105" s="1"/>
  <c r="C1106" s="1"/>
  <c r="A2120"/>
  <c r="I2120" l="1"/>
  <c r="J2119"/>
  <c r="K2120"/>
  <c r="G2120"/>
  <c r="B2120"/>
  <c r="Q1101"/>
  <c r="P1102"/>
  <c r="O1102"/>
  <c r="M1102"/>
  <c r="N1102"/>
  <c r="L1103"/>
  <c r="F1105"/>
  <c r="H1105" s="1"/>
  <c r="D1106"/>
  <c r="E1106" s="1"/>
  <c r="C1107" s="1"/>
  <c r="A2121"/>
  <c r="I2121" l="1"/>
  <c r="J2120"/>
  <c r="K2121"/>
  <c r="G2121"/>
  <c r="B2121"/>
  <c r="P1103"/>
  <c r="O1103"/>
  <c r="Q1102"/>
  <c r="M1103"/>
  <c r="N1103"/>
  <c r="L1104"/>
  <c r="F1106"/>
  <c r="H1106" s="1"/>
  <c r="D1107"/>
  <c r="E1107" s="1"/>
  <c r="C1108" s="1"/>
  <c r="A2122"/>
  <c r="I2122" l="1"/>
  <c r="J2121"/>
  <c r="K2122"/>
  <c r="G2122"/>
  <c r="B2122"/>
  <c r="O1104"/>
  <c r="P1104"/>
  <c r="Q1103"/>
  <c r="M1104"/>
  <c r="N1104"/>
  <c r="L1105"/>
  <c r="F1107"/>
  <c r="H1107" s="1"/>
  <c r="D1108"/>
  <c r="E1108" s="1"/>
  <c r="C1109" s="1"/>
  <c r="A2123"/>
  <c r="I2123" l="1"/>
  <c r="J2122"/>
  <c r="K2123"/>
  <c r="G2123"/>
  <c r="B2123"/>
  <c r="P1105"/>
  <c r="O1105"/>
  <c r="Q1104"/>
  <c r="M1105"/>
  <c r="N1105"/>
  <c r="L1106"/>
  <c r="F1108"/>
  <c r="H1108" s="1"/>
  <c r="D1109"/>
  <c r="E1109" s="1"/>
  <c r="C1110" s="1"/>
  <c r="A2124"/>
  <c r="I2124" l="1"/>
  <c r="J2123"/>
  <c r="K2124"/>
  <c r="G2124"/>
  <c r="B2124"/>
  <c r="P1106"/>
  <c r="O1106"/>
  <c r="Q1105"/>
  <c r="M1106"/>
  <c r="N1106"/>
  <c r="L1107"/>
  <c r="F1109"/>
  <c r="H1109" s="1"/>
  <c r="D1110"/>
  <c r="E1110" s="1"/>
  <c r="C1111" s="1"/>
  <c r="A2125"/>
  <c r="I2125" l="1"/>
  <c r="J2124"/>
  <c r="K2125"/>
  <c r="G2125"/>
  <c r="B2125"/>
  <c r="O1107"/>
  <c r="P1107"/>
  <c r="Q1106"/>
  <c r="M1107"/>
  <c r="N1107"/>
  <c r="L1108"/>
  <c r="F1110"/>
  <c r="H1110" s="1"/>
  <c r="D1111"/>
  <c r="E1111" s="1"/>
  <c r="C1112" s="1"/>
  <c r="A2126"/>
  <c r="I2126" l="1"/>
  <c r="J2125"/>
  <c r="K2126"/>
  <c r="G2126"/>
  <c r="B2126"/>
  <c r="Q1107"/>
  <c r="O1108"/>
  <c r="P1108"/>
  <c r="M1108"/>
  <c r="N1108"/>
  <c r="L1109"/>
  <c r="F1111"/>
  <c r="H1111" s="1"/>
  <c r="D1112"/>
  <c r="E1112" s="1"/>
  <c r="C1113" s="1"/>
  <c r="A2127"/>
  <c r="I2127" l="1"/>
  <c r="J2126"/>
  <c r="K2127"/>
  <c r="G2127"/>
  <c r="B2127"/>
  <c r="Q1108"/>
  <c r="P1109"/>
  <c r="O1109"/>
  <c r="M1109"/>
  <c r="N1109"/>
  <c r="L1110"/>
  <c r="F1112"/>
  <c r="H1112" s="1"/>
  <c r="D1113"/>
  <c r="E1113" s="1"/>
  <c r="C1114" s="1"/>
  <c r="A2128"/>
  <c r="I2128" l="1"/>
  <c r="J2127"/>
  <c r="K2128"/>
  <c r="G2128"/>
  <c r="B2128"/>
  <c r="Q1109"/>
  <c r="O1110"/>
  <c r="P1110"/>
  <c r="M1110"/>
  <c r="N1110"/>
  <c r="L1111"/>
  <c r="F1113"/>
  <c r="H1113" s="1"/>
  <c r="D1114"/>
  <c r="E1114" s="1"/>
  <c r="C1115" s="1"/>
  <c r="A2129"/>
  <c r="I2129" l="1"/>
  <c r="J2128"/>
  <c r="K2129"/>
  <c r="G2129"/>
  <c r="B2129"/>
  <c r="O1111"/>
  <c r="P1111"/>
  <c r="Q1110"/>
  <c r="M1111"/>
  <c r="N1111"/>
  <c r="L1112"/>
  <c r="F1114"/>
  <c r="H1114" s="1"/>
  <c r="D1115"/>
  <c r="E1115" s="1"/>
  <c r="C1116" s="1"/>
  <c r="A2130"/>
  <c r="I2130" l="1"/>
  <c r="J2129"/>
  <c r="K2130"/>
  <c r="G2130"/>
  <c r="B2130"/>
  <c r="O1112"/>
  <c r="P1112"/>
  <c r="Q1111"/>
  <c r="M1112"/>
  <c r="N1112"/>
  <c r="L1113"/>
  <c r="F1115"/>
  <c r="H1115" s="1"/>
  <c r="D1116"/>
  <c r="E1116" s="1"/>
  <c r="C1117" s="1"/>
  <c r="A2131"/>
  <c r="I2131" l="1"/>
  <c r="J2130"/>
  <c r="K2131"/>
  <c r="G2131"/>
  <c r="B2131"/>
  <c r="P1113"/>
  <c r="O1113"/>
  <c r="Q1112"/>
  <c r="M1113"/>
  <c r="N1113"/>
  <c r="L1114"/>
  <c r="F1116"/>
  <c r="H1116" s="1"/>
  <c r="D1117"/>
  <c r="E1117" s="1"/>
  <c r="C1118" s="1"/>
  <c r="A2132"/>
  <c r="I2132" l="1"/>
  <c r="J2131"/>
  <c r="K2132"/>
  <c r="G2132"/>
  <c r="B2132"/>
  <c r="P1114"/>
  <c r="O1114"/>
  <c r="Q1113"/>
  <c r="M1114"/>
  <c r="N1114"/>
  <c r="L1115"/>
  <c r="F1117"/>
  <c r="H1117" s="1"/>
  <c r="D1118"/>
  <c r="E1118" s="1"/>
  <c r="C1119" s="1"/>
  <c r="A2133"/>
  <c r="I2133" l="1"/>
  <c r="J2132"/>
  <c r="K2133"/>
  <c r="G2133"/>
  <c r="B2133"/>
  <c r="O1115"/>
  <c r="P1115"/>
  <c r="Q1114"/>
  <c r="M1115"/>
  <c r="N1115"/>
  <c r="L1116"/>
  <c r="F1118"/>
  <c r="H1118" s="1"/>
  <c r="D1119"/>
  <c r="E1119" s="1"/>
  <c r="C1120" s="1"/>
  <c r="A2134"/>
  <c r="I2134" l="1"/>
  <c r="J2133"/>
  <c r="K2134"/>
  <c r="G2134"/>
  <c r="B2134"/>
  <c r="P1116"/>
  <c r="O1116"/>
  <c r="Q1115"/>
  <c r="M1116"/>
  <c r="N1116"/>
  <c r="L1117"/>
  <c r="F1119"/>
  <c r="H1119" s="1"/>
  <c r="D1120"/>
  <c r="E1120" s="1"/>
  <c r="C1121" s="1"/>
  <c r="A2135"/>
  <c r="I2135" l="1"/>
  <c r="J2134"/>
  <c r="K2135"/>
  <c r="G2135"/>
  <c r="B2135"/>
  <c r="O1117"/>
  <c r="P1117"/>
  <c r="Q1116"/>
  <c r="M1117"/>
  <c r="N1117"/>
  <c r="L1118"/>
  <c r="F1120"/>
  <c r="H1120" s="1"/>
  <c r="D1121"/>
  <c r="E1121" s="1"/>
  <c r="C1122" s="1"/>
  <c r="A2136"/>
  <c r="I2136" l="1"/>
  <c r="J2135"/>
  <c r="K2136"/>
  <c r="G2136"/>
  <c r="B2136"/>
  <c r="O1118"/>
  <c r="P1118"/>
  <c r="Q1117"/>
  <c r="M1118"/>
  <c r="N1118"/>
  <c r="L1119"/>
  <c r="F1121"/>
  <c r="H1121" s="1"/>
  <c r="D1122"/>
  <c r="E1122" s="1"/>
  <c r="C1123" s="1"/>
  <c r="A2137"/>
  <c r="I2137" l="1"/>
  <c r="J2136"/>
  <c r="K2137"/>
  <c r="G2137"/>
  <c r="B2137"/>
  <c r="Q1118"/>
  <c r="P1119"/>
  <c r="O1119"/>
  <c r="M1119"/>
  <c r="N1119"/>
  <c r="L1120"/>
  <c r="F1122"/>
  <c r="H1122" s="1"/>
  <c r="D1123"/>
  <c r="E1123" s="1"/>
  <c r="C1124" s="1"/>
  <c r="A2138"/>
  <c r="I2138" l="1"/>
  <c r="J2137"/>
  <c r="K2138"/>
  <c r="G2138"/>
  <c r="B2138"/>
  <c r="Q1119"/>
  <c r="P1120"/>
  <c r="O1120"/>
  <c r="M1120"/>
  <c r="N1120"/>
  <c r="L1121"/>
  <c r="F1123"/>
  <c r="H1123" s="1"/>
  <c r="D1124"/>
  <c r="E1124" s="1"/>
  <c r="C1125" s="1"/>
  <c r="A2139"/>
  <c r="I2139" l="1"/>
  <c r="J2138"/>
  <c r="K2139"/>
  <c r="G2139"/>
  <c r="B2139"/>
  <c r="O1121"/>
  <c r="P1121"/>
  <c r="Q1120"/>
  <c r="M1121"/>
  <c r="N1121"/>
  <c r="L1122"/>
  <c r="F1124"/>
  <c r="H1124" s="1"/>
  <c r="D1125"/>
  <c r="E1125" s="1"/>
  <c r="C1126" s="1"/>
  <c r="A2140"/>
  <c r="I2140" l="1"/>
  <c r="J2139"/>
  <c r="K2140"/>
  <c r="G2140"/>
  <c r="B2140"/>
  <c r="Q1121"/>
  <c r="P1122"/>
  <c r="O1122"/>
  <c r="M1122"/>
  <c r="N1122"/>
  <c r="L1123"/>
  <c r="F1125"/>
  <c r="H1125" s="1"/>
  <c r="D1126"/>
  <c r="E1126" s="1"/>
  <c r="C1127" s="1"/>
  <c r="A2141"/>
  <c r="I2141" l="1"/>
  <c r="J2140"/>
  <c r="K2141"/>
  <c r="G2141"/>
  <c r="B2141"/>
  <c r="Q1122"/>
  <c r="O1123"/>
  <c r="P1123"/>
  <c r="M1123"/>
  <c r="N1123"/>
  <c r="L1124"/>
  <c r="F1126"/>
  <c r="H1126" s="1"/>
  <c r="D1127"/>
  <c r="E1127" s="1"/>
  <c r="C1128" s="1"/>
  <c r="A2142"/>
  <c r="I2142" l="1"/>
  <c r="J2141"/>
  <c r="K2142"/>
  <c r="G2142"/>
  <c r="B2142"/>
  <c r="P1124"/>
  <c r="O1124"/>
  <c r="Q1123"/>
  <c r="M1124"/>
  <c r="N1124"/>
  <c r="L1125"/>
  <c r="F1127"/>
  <c r="H1127" s="1"/>
  <c r="D1128"/>
  <c r="E1128" s="1"/>
  <c r="C1129" s="1"/>
  <c r="A2143"/>
  <c r="I2143" l="1"/>
  <c r="J2142"/>
  <c r="K2143"/>
  <c r="G2143"/>
  <c r="B2143"/>
  <c r="Q1124"/>
  <c r="P1125"/>
  <c r="O1125"/>
  <c r="M1125"/>
  <c r="N1125"/>
  <c r="L1126"/>
  <c r="F1128"/>
  <c r="H1128" s="1"/>
  <c r="D1129"/>
  <c r="E1129" s="1"/>
  <c r="C1130" s="1"/>
  <c r="A2144"/>
  <c r="I2144" l="1"/>
  <c r="J2143"/>
  <c r="K2144"/>
  <c r="G2144"/>
  <c r="B2144"/>
  <c r="P1126"/>
  <c r="O1126"/>
  <c r="Q1125"/>
  <c r="M1126"/>
  <c r="N1126"/>
  <c r="L1127"/>
  <c r="F1129"/>
  <c r="H1129" s="1"/>
  <c r="D1130"/>
  <c r="E1130" s="1"/>
  <c r="C1131" s="1"/>
  <c r="A2145"/>
  <c r="I2145" l="1"/>
  <c r="J2144"/>
  <c r="K2145"/>
  <c r="G2145"/>
  <c r="B2145"/>
  <c r="P1127"/>
  <c r="O1127"/>
  <c r="Q1126"/>
  <c r="M1127"/>
  <c r="N1127"/>
  <c r="L1128"/>
  <c r="F1130"/>
  <c r="H1130" s="1"/>
  <c r="D1131"/>
  <c r="E1131" s="1"/>
  <c r="C1132" s="1"/>
  <c r="A2146"/>
  <c r="I2146" l="1"/>
  <c r="J2145"/>
  <c r="K2146"/>
  <c r="G2146"/>
  <c r="B2146"/>
  <c r="P1128"/>
  <c r="O1128"/>
  <c r="Q1127"/>
  <c r="M1128"/>
  <c r="N1128"/>
  <c r="L1129"/>
  <c r="F1131"/>
  <c r="H1131" s="1"/>
  <c r="D1132"/>
  <c r="E1132" s="1"/>
  <c r="C1133" s="1"/>
  <c r="A2147"/>
  <c r="I2147" l="1"/>
  <c r="J2146"/>
  <c r="K2147"/>
  <c r="G2147"/>
  <c r="B2147"/>
  <c r="P1129"/>
  <c r="O1129"/>
  <c r="Q1128"/>
  <c r="M1129"/>
  <c r="N1129"/>
  <c r="L1130"/>
  <c r="F1132"/>
  <c r="H1132" s="1"/>
  <c r="D1133"/>
  <c r="E1133" s="1"/>
  <c r="C1134" s="1"/>
  <c r="A2148"/>
  <c r="I2148" l="1"/>
  <c r="J2147"/>
  <c r="K2148"/>
  <c r="G2148"/>
  <c r="B2148"/>
  <c r="P1130"/>
  <c r="O1130"/>
  <c r="Q1129"/>
  <c r="M1130"/>
  <c r="N1130"/>
  <c r="L1131"/>
  <c r="F1133"/>
  <c r="H1133" s="1"/>
  <c r="D1134"/>
  <c r="E1134" s="1"/>
  <c r="C1135" s="1"/>
  <c r="A2149"/>
  <c r="I2149" l="1"/>
  <c r="J2148"/>
  <c r="K2149"/>
  <c r="G2149"/>
  <c r="B2149"/>
  <c r="Q1130"/>
  <c r="O1131"/>
  <c r="P1131"/>
  <c r="M1131"/>
  <c r="N1131"/>
  <c r="L1132"/>
  <c r="F1134"/>
  <c r="H1134" s="1"/>
  <c r="D1135"/>
  <c r="E1135" s="1"/>
  <c r="C1136" s="1"/>
  <c r="A2150"/>
  <c r="I2150" l="1"/>
  <c r="J2149"/>
  <c r="K2150"/>
  <c r="G2150"/>
  <c r="B2150"/>
  <c r="Q1131"/>
  <c r="O1132"/>
  <c r="P1132"/>
  <c r="M1132"/>
  <c r="N1132"/>
  <c r="L1133"/>
  <c r="F1135"/>
  <c r="H1135" s="1"/>
  <c r="D1136"/>
  <c r="E1136" s="1"/>
  <c r="C1137" s="1"/>
  <c r="A2151"/>
  <c r="I2151" l="1"/>
  <c r="J2150"/>
  <c r="K2151"/>
  <c r="G2151"/>
  <c r="B2151"/>
  <c r="Q1132"/>
  <c r="P1133"/>
  <c r="O1133"/>
  <c r="M1133"/>
  <c r="N1133"/>
  <c r="L1134"/>
  <c r="F1136"/>
  <c r="H1136" s="1"/>
  <c r="D1137"/>
  <c r="E1137" s="1"/>
  <c r="C1138" s="1"/>
  <c r="A2152"/>
  <c r="I2152" l="1"/>
  <c r="J2151"/>
  <c r="K2152"/>
  <c r="G2152"/>
  <c r="B2152"/>
  <c r="P1134"/>
  <c r="O1134"/>
  <c r="Q1133"/>
  <c r="M1134"/>
  <c r="N1134"/>
  <c r="L1135"/>
  <c r="F1137"/>
  <c r="H1137" s="1"/>
  <c r="D1138"/>
  <c r="E1138" s="1"/>
  <c r="C1139" s="1"/>
  <c r="A2153"/>
  <c r="I2153" l="1"/>
  <c r="J2152"/>
  <c r="K2153"/>
  <c r="G2153"/>
  <c r="B2153"/>
  <c r="O1135"/>
  <c r="P1135"/>
  <c r="Q1134"/>
  <c r="M1135"/>
  <c r="N1135"/>
  <c r="L1136"/>
  <c r="F1138"/>
  <c r="H1138" s="1"/>
  <c r="D1139"/>
  <c r="E1139" s="1"/>
  <c r="C1140" s="1"/>
  <c r="A2154"/>
  <c r="I2154" l="1"/>
  <c r="J2153"/>
  <c r="K2154"/>
  <c r="G2154"/>
  <c r="B2154"/>
  <c r="O1136"/>
  <c r="P1136"/>
  <c r="Q1135"/>
  <c r="M1136"/>
  <c r="N1136"/>
  <c r="L1137"/>
  <c r="F1139"/>
  <c r="H1139" s="1"/>
  <c r="D1140"/>
  <c r="E1140" s="1"/>
  <c r="C1141" s="1"/>
  <c r="A2155"/>
  <c r="I2155" l="1"/>
  <c r="J2154"/>
  <c r="K2155"/>
  <c r="G2155"/>
  <c r="B2155"/>
  <c r="O1137"/>
  <c r="P1137"/>
  <c r="Q1136"/>
  <c r="M1137"/>
  <c r="N1137"/>
  <c r="L1138"/>
  <c r="F1140"/>
  <c r="H1140" s="1"/>
  <c r="D1141"/>
  <c r="E1141" s="1"/>
  <c r="C1142" s="1"/>
  <c r="A2156"/>
  <c r="I2156" l="1"/>
  <c r="J2155"/>
  <c r="K2156"/>
  <c r="G2156"/>
  <c r="B2156"/>
  <c r="Q1137"/>
  <c r="P1138"/>
  <c r="O1138"/>
  <c r="M1138"/>
  <c r="N1138"/>
  <c r="L1139"/>
  <c r="F1141"/>
  <c r="H1141" s="1"/>
  <c r="D1142"/>
  <c r="E1142" s="1"/>
  <c r="C1143" s="1"/>
  <c r="A2157"/>
  <c r="I2157" l="1"/>
  <c r="J2156"/>
  <c r="K2157"/>
  <c r="G2157"/>
  <c r="B2157"/>
  <c r="P1139"/>
  <c r="O1139"/>
  <c r="Q1138"/>
  <c r="M1139"/>
  <c r="N1139"/>
  <c r="L1140"/>
  <c r="F1142"/>
  <c r="H1142" s="1"/>
  <c r="D1143"/>
  <c r="E1143" s="1"/>
  <c r="C1144" s="1"/>
  <c r="A2158"/>
  <c r="I2158" l="1"/>
  <c r="J2157"/>
  <c r="K2158"/>
  <c r="G2158"/>
  <c r="B2158"/>
  <c r="P1140"/>
  <c r="O1140"/>
  <c r="Q1139"/>
  <c r="M1140"/>
  <c r="N1140"/>
  <c r="L1141"/>
  <c r="F1143"/>
  <c r="H1143" s="1"/>
  <c r="D1144"/>
  <c r="E1144" s="1"/>
  <c r="C1145" s="1"/>
  <c r="A2159"/>
  <c r="I2159" l="1"/>
  <c r="J2158"/>
  <c r="K2159"/>
  <c r="G2159"/>
  <c r="B2159"/>
  <c r="Q1140"/>
  <c r="O1141"/>
  <c r="P1141"/>
  <c r="M1141"/>
  <c r="N1141"/>
  <c r="L1142"/>
  <c r="F1144"/>
  <c r="H1144" s="1"/>
  <c r="D1145"/>
  <c r="E1145" s="1"/>
  <c r="C1146" s="1"/>
  <c r="A2160"/>
  <c r="I2160" l="1"/>
  <c r="J2159"/>
  <c r="K2160"/>
  <c r="G2160"/>
  <c r="B2160"/>
  <c r="O1142"/>
  <c r="P1142"/>
  <c r="Q1141"/>
  <c r="M1142"/>
  <c r="N1142"/>
  <c r="L1143"/>
  <c r="F1145"/>
  <c r="H1145" s="1"/>
  <c r="D1146"/>
  <c r="E1146" s="1"/>
  <c r="C1147" s="1"/>
  <c r="A2161"/>
  <c r="I2161" l="1"/>
  <c r="J2160"/>
  <c r="K2161"/>
  <c r="G2161"/>
  <c r="B2161"/>
  <c r="Q1142"/>
  <c r="O1143"/>
  <c r="P1143"/>
  <c r="M1143"/>
  <c r="N1143"/>
  <c r="L1144"/>
  <c r="F1146"/>
  <c r="H1146" s="1"/>
  <c r="D1147"/>
  <c r="E1147" s="1"/>
  <c r="C1148" s="1"/>
  <c r="A2162"/>
  <c r="I2162" l="1"/>
  <c r="J2161"/>
  <c r="K2162"/>
  <c r="G2162"/>
  <c r="B2162"/>
  <c r="Q1143"/>
  <c r="P1144"/>
  <c r="O1144"/>
  <c r="M1144"/>
  <c r="N1144"/>
  <c r="L1145"/>
  <c r="F1147"/>
  <c r="H1147" s="1"/>
  <c r="D1148"/>
  <c r="E1148" s="1"/>
  <c r="C1149" s="1"/>
  <c r="A2163"/>
  <c r="I2163" l="1"/>
  <c r="J2162"/>
  <c r="K2163"/>
  <c r="G2163"/>
  <c r="B2163"/>
  <c r="P1145"/>
  <c r="O1145"/>
  <c r="Q1144"/>
  <c r="M1145"/>
  <c r="N1145"/>
  <c r="L1146"/>
  <c r="F1148"/>
  <c r="H1148" s="1"/>
  <c r="D1149"/>
  <c r="E1149" s="1"/>
  <c r="C1150" s="1"/>
  <c r="A2164"/>
  <c r="I2164" l="1"/>
  <c r="J2163"/>
  <c r="K2164"/>
  <c r="G2164"/>
  <c r="B2164"/>
  <c r="P1146"/>
  <c r="O1146"/>
  <c r="Q1145"/>
  <c r="M1146"/>
  <c r="N1146"/>
  <c r="L1147"/>
  <c r="F1149"/>
  <c r="H1149" s="1"/>
  <c r="D1150"/>
  <c r="E1150" s="1"/>
  <c r="C1151" s="1"/>
  <c r="A2165"/>
  <c r="I2165" l="1"/>
  <c r="J2164"/>
  <c r="K2165"/>
  <c r="G2165"/>
  <c r="B2165"/>
  <c r="P1147"/>
  <c r="O1147"/>
  <c r="Q1146"/>
  <c r="M1147"/>
  <c r="N1147"/>
  <c r="L1148"/>
  <c r="F1150"/>
  <c r="H1150" s="1"/>
  <c r="D1151"/>
  <c r="E1151" s="1"/>
  <c r="C1152" s="1"/>
  <c r="A2166"/>
  <c r="I2166" l="1"/>
  <c r="J2165"/>
  <c r="K2166"/>
  <c r="G2166"/>
  <c r="B2166"/>
  <c r="Q1147"/>
  <c r="P1148"/>
  <c r="O1148"/>
  <c r="M1148"/>
  <c r="N1148"/>
  <c r="L1149"/>
  <c r="F1151"/>
  <c r="H1151" s="1"/>
  <c r="D1152"/>
  <c r="E1152" s="1"/>
  <c r="C1153" s="1"/>
  <c r="A2167"/>
  <c r="I2167" l="1"/>
  <c r="J2166"/>
  <c r="K2167"/>
  <c r="G2167"/>
  <c r="B2167"/>
  <c r="P1149"/>
  <c r="O1149"/>
  <c r="Q1148"/>
  <c r="M1149"/>
  <c r="N1149"/>
  <c r="L1150"/>
  <c r="F1152"/>
  <c r="H1152" s="1"/>
  <c r="D1153"/>
  <c r="E1153" s="1"/>
  <c r="C1154" s="1"/>
  <c r="A2168"/>
  <c r="I2168" l="1"/>
  <c r="J2167"/>
  <c r="K2168"/>
  <c r="G2168"/>
  <c r="B2168"/>
  <c r="Q1149"/>
  <c r="O1150"/>
  <c r="P1150"/>
  <c r="M1150"/>
  <c r="N1150"/>
  <c r="L1151"/>
  <c r="F1153"/>
  <c r="H1153" s="1"/>
  <c r="D1154"/>
  <c r="E1154" s="1"/>
  <c r="C1155" s="1"/>
  <c r="A2169"/>
  <c r="I2169" l="1"/>
  <c r="J2168"/>
  <c r="K2169"/>
  <c r="G2169"/>
  <c r="B2169"/>
  <c r="Q1150"/>
  <c r="P1151"/>
  <c r="O1151"/>
  <c r="M1151"/>
  <c r="N1151"/>
  <c r="L1152"/>
  <c r="F1154"/>
  <c r="H1154" s="1"/>
  <c r="D1155"/>
  <c r="E1155" s="1"/>
  <c r="C1156" s="1"/>
  <c r="A2170"/>
  <c r="I2170" l="1"/>
  <c r="J2169"/>
  <c r="K2170"/>
  <c r="G2170"/>
  <c r="B2170"/>
  <c r="O1152"/>
  <c r="P1152"/>
  <c r="Q1151"/>
  <c r="M1152"/>
  <c r="N1152"/>
  <c r="L1153"/>
  <c r="F1155"/>
  <c r="H1155" s="1"/>
  <c r="D1156"/>
  <c r="E1156" s="1"/>
  <c r="C1157" s="1"/>
  <c r="A2171"/>
  <c r="I2171" l="1"/>
  <c r="J2170"/>
  <c r="K2171"/>
  <c r="G2171"/>
  <c r="B2171"/>
  <c r="Q1152"/>
  <c r="P1153"/>
  <c r="O1153"/>
  <c r="M1153"/>
  <c r="N1153"/>
  <c r="L1154"/>
  <c r="F1156"/>
  <c r="H1156" s="1"/>
  <c r="D1157"/>
  <c r="E1157" s="1"/>
  <c r="C1158" s="1"/>
  <c r="A2172"/>
  <c r="I2172" l="1"/>
  <c r="J2171"/>
  <c r="K2172"/>
  <c r="G2172"/>
  <c r="B2172"/>
  <c r="O1154"/>
  <c r="P1154"/>
  <c r="Q1153"/>
  <c r="M1154"/>
  <c r="N1154"/>
  <c r="L1155"/>
  <c r="F1157"/>
  <c r="H1157" s="1"/>
  <c r="D1158"/>
  <c r="E1158" s="1"/>
  <c r="C1159" s="1"/>
  <c r="A2173"/>
  <c r="I2173" l="1"/>
  <c r="J2172"/>
  <c r="K2173"/>
  <c r="G2173"/>
  <c r="B2173"/>
  <c r="Q1154"/>
  <c r="O1155"/>
  <c r="P1155"/>
  <c r="M1155"/>
  <c r="N1155"/>
  <c r="L1156"/>
  <c r="F1158"/>
  <c r="H1158" s="1"/>
  <c r="D1159"/>
  <c r="E1159" s="1"/>
  <c r="C1160" s="1"/>
  <c r="A2174"/>
  <c r="I2174" l="1"/>
  <c r="J2173"/>
  <c r="K2174"/>
  <c r="G2174"/>
  <c r="B2174"/>
  <c r="P1156"/>
  <c r="O1156"/>
  <c r="Q1155"/>
  <c r="M1156"/>
  <c r="N1156"/>
  <c r="L1157"/>
  <c r="F1159"/>
  <c r="H1159" s="1"/>
  <c r="D1160"/>
  <c r="E1160" s="1"/>
  <c r="C1161" s="1"/>
  <c r="A2175"/>
  <c r="I2175" l="1"/>
  <c r="J2174"/>
  <c r="K2175"/>
  <c r="G2175"/>
  <c r="B2175"/>
  <c r="O1157"/>
  <c r="P1157"/>
  <c r="Q1156"/>
  <c r="M1157"/>
  <c r="N1157"/>
  <c r="L1158"/>
  <c r="F1160"/>
  <c r="H1160" s="1"/>
  <c r="D1161"/>
  <c r="E1161" s="1"/>
  <c r="C1162" s="1"/>
  <c r="A2176"/>
  <c r="I2176" l="1"/>
  <c r="J2175"/>
  <c r="K2176"/>
  <c r="G2176"/>
  <c r="B2176"/>
  <c r="Q1157"/>
  <c r="P1158"/>
  <c r="O1158"/>
  <c r="M1158"/>
  <c r="N1158"/>
  <c r="L1159"/>
  <c r="F1161"/>
  <c r="H1161" s="1"/>
  <c r="D1162"/>
  <c r="E1162" s="1"/>
  <c r="C1163" s="1"/>
  <c r="A2177"/>
  <c r="I2177" l="1"/>
  <c r="J2176"/>
  <c r="K2177"/>
  <c r="G2177"/>
  <c r="B2177"/>
  <c r="P1159"/>
  <c r="O1159"/>
  <c r="Q1158"/>
  <c r="M1159"/>
  <c r="N1159"/>
  <c r="L1160"/>
  <c r="F1162"/>
  <c r="H1162" s="1"/>
  <c r="D1163"/>
  <c r="E1163" s="1"/>
  <c r="C1164" s="1"/>
  <c r="A2178"/>
  <c r="I2178" l="1"/>
  <c r="J2177"/>
  <c r="K2178"/>
  <c r="G2178"/>
  <c r="B2178"/>
  <c r="Q1159"/>
  <c r="P1160"/>
  <c r="O1160"/>
  <c r="M1160"/>
  <c r="N1160"/>
  <c r="L1161"/>
  <c r="F1163"/>
  <c r="H1163" s="1"/>
  <c r="D1164"/>
  <c r="E1164" s="1"/>
  <c r="C1165" s="1"/>
  <c r="A2179"/>
  <c r="I2179" l="1"/>
  <c r="J2178"/>
  <c r="K2179"/>
  <c r="G2179"/>
  <c r="B2179"/>
  <c r="Q1160"/>
  <c r="P1161"/>
  <c r="O1161"/>
  <c r="M1161"/>
  <c r="N1161"/>
  <c r="L1162"/>
  <c r="F1164"/>
  <c r="H1164" s="1"/>
  <c r="D1165"/>
  <c r="E1165" s="1"/>
  <c r="C1166" s="1"/>
  <c r="A2180"/>
  <c r="I2180" l="1"/>
  <c r="J2179"/>
  <c r="K2180"/>
  <c r="G2180"/>
  <c r="B2180"/>
  <c r="P1162"/>
  <c r="O1162"/>
  <c r="Q1161"/>
  <c r="M1162"/>
  <c r="N1162"/>
  <c r="L1163"/>
  <c r="F1165"/>
  <c r="H1165" s="1"/>
  <c r="D1166"/>
  <c r="E1166" s="1"/>
  <c r="C1167" s="1"/>
  <c r="A2181"/>
  <c r="I2181" l="1"/>
  <c r="J2180"/>
  <c r="K2181"/>
  <c r="G2181"/>
  <c r="B2181"/>
  <c r="Q1162"/>
  <c r="O1163"/>
  <c r="P1163"/>
  <c r="M1163"/>
  <c r="N1163"/>
  <c r="L1164"/>
  <c r="F1166"/>
  <c r="H1166" s="1"/>
  <c r="D1167"/>
  <c r="E1167" s="1"/>
  <c r="C1168" s="1"/>
  <c r="A2182"/>
  <c r="I2182" l="1"/>
  <c r="J2181"/>
  <c r="K2182"/>
  <c r="G2182"/>
  <c r="B2182"/>
  <c r="Q1163"/>
  <c r="P1164"/>
  <c r="O1164"/>
  <c r="M1164"/>
  <c r="N1164"/>
  <c r="L1165"/>
  <c r="F1167"/>
  <c r="H1167" s="1"/>
  <c r="D1168"/>
  <c r="E1168" s="1"/>
  <c r="C1169" s="1"/>
  <c r="A2183"/>
  <c r="I2183" l="1"/>
  <c r="J2182"/>
  <c r="K2183"/>
  <c r="G2183"/>
  <c r="B2183"/>
  <c r="P1165"/>
  <c r="O1165"/>
  <c r="Q1164"/>
  <c r="M1165"/>
  <c r="N1165"/>
  <c r="F16" i="11"/>
  <c r="C17"/>
  <c r="L1166" i="10"/>
  <c r="F1168"/>
  <c r="H1168" s="1"/>
  <c r="D1169"/>
  <c r="E1169" s="1"/>
  <c r="C1170" s="1"/>
  <c r="A2184"/>
  <c r="I2184" l="1"/>
  <c r="J2183"/>
  <c r="K2184"/>
  <c r="G2184"/>
  <c r="B2184"/>
  <c r="O1166"/>
  <c r="P1166"/>
  <c r="Q1165"/>
  <c r="M1166"/>
  <c r="N1166"/>
  <c r="L1167"/>
  <c r="F1169"/>
  <c r="H1169" s="1"/>
  <c r="D1170"/>
  <c r="E1170" s="1"/>
  <c r="C1171" s="1"/>
  <c r="A2185"/>
  <c r="I2185" l="1"/>
  <c r="J2184"/>
  <c r="K2185"/>
  <c r="G2185"/>
  <c r="B2185"/>
  <c r="Q1166"/>
  <c r="P1167"/>
  <c r="O1167"/>
  <c r="M1167"/>
  <c r="N1167"/>
  <c r="L1168"/>
  <c r="F1170"/>
  <c r="H1170" s="1"/>
  <c r="D1171"/>
  <c r="E1171" s="1"/>
  <c r="C1172" s="1"/>
  <c r="A2186"/>
  <c r="I2186" l="1"/>
  <c r="J2185"/>
  <c r="K2186"/>
  <c r="G2186"/>
  <c r="B2186"/>
  <c r="P1168"/>
  <c r="O1168"/>
  <c r="Q1167"/>
  <c r="M1168"/>
  <c r="N1168"/>
  <c r="L1169"/>
  <c r="F1171"/>
  <c r="H1171" s="1"/>
  <c r="D1172"/>
  <c r="E1172" s="1"/>
  <c r="C1173" s="1"/>
  <c r="A2187"/>
  <c r="I2187" l="1"/>
  <c r="J2186"/>
  <c r="K2187"/>
  <c r="G2187"/>
  <c r="B2187"/>
  <c r="P1169"/>
  <c r="O1169"/>
  <c r="Q1168"/>
  <c r="M1169"/>
  <c r="N1169"/>
  <c r="L1170"/>
  <c r="F1172"/>
  <c r="H1172" s="1"/>
  <c r="D1173"/>
  <c r="E1173" s="1"/>
  <c r="C1174" s="1"/>
  <c r="A2188"/>
  <c r="I2188" l="1"/>
  <c r="J2187"/>
  <c r="K2188"/>
  <c r="G2188"/>
  <c r="B2188"/>
  <c r="Q1169"/>
  <c r="O1170"/>
  <c r="P1170"/>
  <c r="M1170"/>
  <c r="N1170"/>
  <c r="L1171"/>
  <c r="F1173"/>
  <c r="H1173" s="1"/>
  <c r="D1174"/>
  <c r="E1174" s="1"/>
  <c r="C1175" s="1"/>
  <c r="A2189"/>
  <c r="I2189" l="1"/>
  <c r="J2188"/>
  <c r="K2189"/>
  <c r="G2189"/>
  <c r="B2189"/>
  <c r="O1171"/>
  <c r="P1171"/>
  <c r="Q1170"/>
  <c r="M1171"/>
  <c r="N1171"/>
  <c r="L1172"/>
  <c r="F1174"/>
  <c r="H1174" s="1"/>
  <c r="D1175"/>
  <c r="E1175" s="1"/>
  <c r="C1176" s="1"/>
  <c r="A2190"/>
  <c r="I2190" l="1"/>
  <c r="J2189"/>
  <c r="K2190"/>
  <c r="G2190"/>
  <c r="B2190"/>
  <c r="P1172"/>
  <c r="O1172"/>
  <c r="Q1171"/>
  <c r="M1172"/>
  <c r="N1172"/>
  <c r="L1173"/>
  <c r="F1175"/>
  <c r="H1175" s="1"/>
  <c r="D1176"/>
  <c r="E1176" s="1"/>
  <c r="C1177" s="1"/>
  <c r="A2191"/>
  <c r="I2191" l="1"/>
  <c r="J2190"/>
  <c r="K2191"/>
  <c r="G2191"/>
  <c r="B2191"/>
  <c r="O1173"/>
  <c r="P1173"/>
  <c r="Q1172"/>
  <c r="M1173"/>
  <c r="N1173"/>
  <c r="L1174"/>
  <c r="F1176"/>
  <c r="H1176" s="1"/>
  <c r="D1177"/>
  <c r="E1177" s="1"/>
  <c r="C1178" s="1"/>
  <c r="A2192"/>
  <c r="I2192" l="1"/>
  <c r="J2191"/>
  <c r="K2192"/>
  <c r="G2192"/>
  <c r="B2192"/>
  <c r="Q1173"/>
  <c r="P1174"/>
  <c r="O1174"/>
  <c r="M1174"/>
  <c r="N1174"/>
  <c r="E17" i="11"/>
  <c r="D17"/>
  <c r="L1175" i="10"/>
  <c r="F1177"/>
  <c r="H1177" s="1"/>
  <c r="D1178"/>
  <c r="E1178" s="1"/>
  <c r="C1179" s="1"/>
  <c r="A2193"/>
  <c r="I2193" l="1"/>
  <c r="J2192"/>
  <c r="K2193"/>
  <c r="G2193"/>
  <c r="B2193"/>
  <c r="O1175"/>
  <c r="P1175"/>
  <c r="Q1174"/>
  <c r="M1175"/>
  <c r="N1175"/>
  <c r="L1176"/>
  <c r="F1178"/>
  <c r="H1178" s="1"/>
  <c r="D1179"/>
  <c r="E1179" s="1"/>
  <c r="C1180" s="1"/>
  <c r="A2194"/>
  <c r="I2194" l="1"/>
  <c r="J2193"/>
  <c r="K2194"/>
  <c r="G2194"/>
  <c r="B2194"/>
  <c r="Q1175"/>
  <c r="O1176"/>
  <c r="P1176"/>
  <c r="M1176"/>
  <c r="N1176"/>
  <c r="L1177"/>
  <c r="F1179"/>
  <c r="H1179" s="1"/>
  <c r="D1180"/>
  <c r="E1180" s="1"/>
  <c r="C1181" s="1"/>
  <c r="A2195"/>
  <c r="I2195" l="1"/>
  <c r="J2194"/>
  <c r="K2195"/>
  <c r="G2195"/>
  <c r="B2195"/>
  <c r="P1177"/>
  <c r="O1177"/>
  <c r="Q1176"/>
  <c r="M1177"/>
  <c r="N1177"/>
  <c r="L1178"/>
  <c r="F1180"/>
  <c r="H1180" s="1"/>
  <c r="D1181"/>
  <c r="E1181" s="1"/>
  <c r="C1182" s="1"/>
  <c r="A2196"/>
  <c r="I2196" l="1"/>
  <c r="J2195"/>
  <c r="K2196"/>
  <c r="G2196"/>
  <c r="B2196"/>
  <c r="P1178"/>
  <c r="O1178"/>
  <c r="Q1177"/>
  <c r="M1178"/>
  <c r="N1178"/>
  <c r="L1179"/>
  <c r="F1181"/>
  <c r="H1181" s="1"/>
  <c r="D1182"/>
  <c r="E1182" s="1"/>
  <c r="C1183" s="1"/>
  <c r="A2197"/>
  <c r="I2197" l="1"/>
  <c r="J2196"/>
  <c r="K2197"/>
  <c r="G2197"/>
  <c r="B2197"/>
  <c r="P1179"/>
  <c r="O1179"/>
  <c r="Q1178"/>
  <c r="M1179"/>
  <c r="N1179"/>
  <c r="L1180"/>
  <c r="F1182"/>
  <c r="H1182" s="1"/>
  <c r="D1183"/>
  <c r="E1183" s="1"/>
  <c r="C1184" s="1"/>
  <c r="A2198"/>
  <c r="I2198" l="1"/>
  <c r="J2197"/>
  <c r="K2198"/>
  <c r="G2198"/>
  <c r="B2198"/>
  <c r="Q1179"/>
  <c r="O1180"/>
  <c r="P1180"/>
  <c r="M1180"/>
  <c r="N1180"/>
  <c r="L1181"/>
  <c r="F1183"/>
  <c r="H1183" s="1"/>
  <c r="D1184"/>
  <c r="E1184" s="1"/>
  <c r="C1185" s="1"/>
  <c r="A2199"/>
  <c r="I2199" l="1"/>
  <c r="J2198"/>
  <c r="K2199"/>
  <c r="G2199"/>
  <c r="B2199"/>
  <c r="Q1180"/>
  <c r="O1181"/>
  <c r="P1181"/>
  <c r="M1181"/>
  <c r="N1181"/>
  <c r="L1182"/>
  <c r="F1184"/>
  <c r="H1184" s="1"/>
  <c r="D1185"/>
  <c r="E1185" s="1"/>
  <c r="C1186" s="1"/>
  <c r="A2200"/>
  <c r="I2200" l="1"/>
  <c r="J2199"/>
  <c r="K2200"/>
  <c r="G2200"/>
  <c r="B2200"/>
  <c r="Q1181"/>
  <c r="O1182"/>
  <c r="P1182"/>
  <c r="M1182"/>
  <c r="N1182"/>
  <c r="L1183"/>
  <c r="F1185"/>
  <c r="H1185" s="1"/>
  <c r="D1186"/>
  <c r="E1186" s="1"/>
  <c r="C1187" s="1"/>
  <c r="A2201"/>
  <c r="I2201" l="1"/>
  <c r="J2200"/>
  <c r="K2201"/>
  <c r="G2201"/>
  <c r="B2201"/>
  <c r="Q1182"/>
  <c r="O1183"/>
  <c r="P1183"/>
  <c r="M1183"/>
  <c r="N1183"/>
  <c r="L1184"/>
  <c r="F1186"/>
  <c r="H1186" s="1"/>
  <c r="D1187"/>
  <c r="E1187" s="1"/>
  <c r="C1188" s="1"/>
  <c r="A2202"/>
  <c r="I2202" l="1"/>
  <c r="J2201"/>
  <c r="K2202"/>
  <c r="G2202"/>
  <c r="B2202"/>
  <c r="P1184"/>
  <c r="O1184"/>
  <c r="Q1183"/>
  <c r="M1184"/>
  <c r="N1184"/>
  <c r="L1185"/>
  <c r="F1187"/>
  <c r="H1187" s="1"/>
  <c r="D1188"/>
  <c r="E1188" s="1"/>
  <c r="C1189" s="1"/>
  <c r="A2203"/>
  <c r="I2203" l="1"/>
  <c r="J2202"/>
  <c r="K2203"/>
  <c r="G2203"/>
  <c r="B2203"/>
  <c r="O1185"/>
  <c r="P1185"/>
  <c r="Q1184"/>
  <c r="M1185"/>
  <c r="N1185"/>
  <c r="L1186"/>
  <c r="F1188"/>
  <c r="H1188" s="1"/>
  <c r="D1189"/>
  <c r="E1189" s="1"/>
  <c r="C1190" s="1"/>
  <c r="A2204"/>
  <c r="I2204" l="1"/>
  <c r="J2203"/>
  <c r="K2204"/>
  <c r="G2204"/>
  <c r="B2204"/>
  <c r="O1186"/>
  <c r="P1186"/>
  <c r="Q1185"/>
  <c r="M1186"/>
  <c r="N1186"/>
  <c r="L1187"/>
  <c r="F1189"/>
  <c r="H1189" s="1"/>
  <c r="D1190"/>
  <c r="E1190" s="1"/>
  <c r="C1191" s="1"/>
  <c r="A2205"/>
  <c r="I2205" l="1"/>
  <c r="J2204"/>
  <c r="K2205"/>
  <c r="G2205"/>
  <c r="B2205"/>
  <c r="Q1186"/>
  <c r="P1187"/>
  <c r="O1187"/>
  <c r="M1187"/>
  <c r="N1187"/>
  <c r="L1188"/>
  <c r="F1190"/>
  <c r="H1190" s="1"/>
  <c r="D1191"/>
  <c r="E1191" s="1"/>
  <c r="C1192" s="1"/>
  <c r="A2206"/>
  <c r="I2206" l="1"/>
  <c r="J2205"/>
  <c r="K2206"/>
  <c r="G2206"/>
  <c r="B2206"/>
  <c r="P1188"/>
  <c r="O1188"/>
  <c r="Q1187"/>
  <c r="M1188"/>
  <c r="N1188"/>
  <c r="L1189"/>
  <c r="F1191"/>
  <c r="H1191" s="1"/>
  <c r="D1192"/>
  <c r="E1192" s="1"/>
  <c r="C1193" s="1"/>
  <c r="A2207"/>
  <c r="I2207" l="1"/>
  <c r="J2206"/>
  <c r="K2207"/>
  <c r="G2207"/>
  <c r="B2207"/>
  <c r="P1189"/>
  <c r="O1189"/>
  <c r="Q1188"/>
  <c r="M1189"/>
  <c r="N1189"/>
  <c r="L1190"/>
  <c r="F1192"/>
  <c r="H1192" s="1"/>
  <c r="D1193"/>
  <c r="E1193" s="1"/>
  <c r="C1194" s="1"/>
  <c r="A2208"/>
  <c r="I2208" l="1"/>
  <c r="J2207"/>
  <c r="K2208"/>
  <c r="G2208"/>
  <c r="B2208"/>
  <c r="O1190"/>
  <c r="P1190"/>
  <c r="Q1189"/>
  <c r="M1190"/>
  <c r="N1190"/>
  <c r="L1191"/>
  <c r="F1193"/>
  <c r="H1193" s="1"/>
  <c r="D1194"/>
  <c r="E1194" s="1"/>
  <c r="C1195" s="1"/>
  <c r="A2209"/>
  <c r="I2209" l="1"/>
  <c r="J2208"/>
  <c r="K2209"/>
  <c r="G2209"/>
  <c r="B2209"/>
  <c r="P1191"/>
  <c r="O1191"/>
  <c r="Q1190"/>
  <c r="M1191"/>
  <c r="N1191"/>
  <c r="L1192"/>
  <c r="F1194"/>
  <c r="H1194" s="1"/>
  <c r="D1195"/>
  <c r="E1195" s="1"/>
  <c r="C1196" s="1"/>
  <c r="A2210"/>
  <c r="I2210" l="1"/>
  <c r="J2209"/>
  <c r="K2210"/>
  <c r="G2210"/>
  <c r="B2210"/>
  <c r="Q1191"/>
  <c r="O1192"/>
  <c r="P1192"/>
  <c r="M1192"/>
  <c r="N1192"/>
  <c r="L1193"/>
  <c r="F1195"/>
  <c r="H1195" s="1"/>
  <c r="D1196"/>
  <c r="E1196" s="1"/>
  <c r="C1197" s="1"/>
  <c r="A2211"/>
  <c r="I2211" l="1"/>
  <c r="J2210"/>
  <c r="K2211"/>
  <c r="G2211"/>
  <c r="B2211"/>
  <c r="Q1192"/>
  <c r="O1193"/>
  <c r="P1193"/>
  <c r="M1193"/>
  <c r="N1193"/>
  <c r="L1194"/>
  <c r="F1196"/>
  <c r="H1196" s="1"/>
  <c r="D1197"/>
  <c r="E1197" s="1"/>
  <c r="C1198" s="1"/>
  <c r="A2212"/>
  <c r="I2212" l="1"/>
  <c r="J2211"/>
  <c r="K2212"/>
  <c r="G2212"/>
  <c r="B2212"/>
  <c r="P1194"/>
  <c r="O1194"/>
  <c r="Q1193"/>
  <c r="M1194"/>
  <c r="N1194"/>
  <c r="L1195"/>
  <c r="F1197"/>
  <c r="H1197" s="1"/>
  <c r="D1198"/>
  <c r="E1198" s="1"/>
  <c r="C1199" s="1"/>
  <c r="A2213"/>
  <c r="I2213" l="1"/>
  <c r="J2212"/>
  <c r="K2213"/>
  <c r="G2213"/>
  <c r="B2213"/>
  <c r="Q1194"/>
  <c r="P1195"/>
  <c r="O1195"/>
  <c r="M1195"/>
  <c r="N1195"/>
  <c r="L1196"/>
  <c r="F1198"/>
  <c r="H1198" s="1"/>
  <c r="D1199"/>
  <c r="E1199" s="1"/>
  <c r="C1200" s="1"/>
  <c r="A2214"/>
  <c r="I2214" l="1"/>
  <c r="J2213"/>
  <c r="K2214"/>
  <c r="G2214"/>
  <c r="B2214"/>
  <c r="Q1195"/>
  <c r="O1196"/>
  <c r="P1196"/>
  <c r="M1196"/>
  <c r="N1196"/>
  <c r="L1197"/>
  <c r="F1199"/>
  <c r="H1199" s="1"/>
  <c r="D1200"/>
  <c r="E1200" s="1"/>
  <c r="C1201" s="1"/>
  <c r="A2215"/>
  <c r="I2215" l="1"/>
  <c r="J2214"/>
  <c r="K2215"/>
  <c r="G2215"/>
  <c r="B2215"/>
  <c r="Q1196"/>
  <c r="O1197"/>
  <c r="P1197"/>
  <c r="M1197"/>
  <c r="N1197"/>
  <c r="L1198"/>
  <c r="F1200"/>
  <c r="H1200" s="1"/>
  <c r="D1201"/>
  <c r="E1201" s="1"/>
  <c r="C1202" s="1"/>
  <c r="A2216"/>
  <c r="I2216" l="1"/>
  <c r="J2215"/>
  <c r="K2216"/>
  <c r="G2216"/>
  <c r="B2216"/>
  <c r="Q1197"/>
  <c r="O1198"/>
  <c r="P1198"/>
  <c r="M1198"/>
  <c r="N1198"/>
  <c r="L1199"/>
  <c r="F1201"/>
  <c r="H1201" s="1"/>
  <c r="D1202"/>
  <c r="E1202" s="1"/>
  <c r="C1203" s="1"/>
  <c r="A2217"/>
  <c r="I2217" l="1"/>
  <c r="J2216"/>
  <c r="K2217"/>
  <c r="G2217"/>
  <c r="B2217"/>
  <c r="O1199"/>
  <c r="P1199"/>
  <c r="Q1198"/>
  <c r="M1199"/>
  <c r="N1199"/>
  <c r="L1200"/>
  <c r="F1202"/>
  <c r="H1202" s="1"/>
  <c r="D1203"/>
  <c r="E1203" s="1"/>
  <c r="C1204" s="1"/>
  <c r="A2218"/>
  <c r="I2218" l="1"/>
  <c r="J2217"/>
  <c r="K2218"/>
  <c r="G2218"/>
  <c r="B2218"/>
  <c r="Q1199"/>
  <c r="O1200"/>
  <c r="P1200"/>
  <c r="M1200"/>
  <c r="N1200"/>
  <c r="L1201"/>
  <c r="F1203"/>
  <c r="H1203" s="1"/>
  <c r="D1204"/>
  <c r="E1204" s="1"/>
  <c r="C1205" s="1"/>
  <c r="A2219"/>
  <c r="I2219" l="1"/>
  <c r="J2218"/>
  <c r="K2219"/>
  <c r="G2219"/>
  <c r="B2219"/>
  <c r="O1201"/>
  <c r="P1201"/>
  <c r="Q1200"/>
  <c r="M1201"/>
  <c r="N1201"/>
  <c r="L1202"/>
  <c r="F1204"/>
  <c r="H1204" s="1"/>
  <c r="D1205"/>
  <c r="E1205" s="1"/>
  <c r="C1206" s="1"/>
  <c r="A2220"/>
  <c r="I2220" l="1"/>
  <c r="J2219"/>
  <c r="K2220"/>
  <c r="G2220"/>
  <c r="B2220"/>
  <c r="P1202"/>
  <c r="O1202"/>
  <c r="Q1201"/>
  <c r="M1202"/>
  <c r="N1202"/>
  <c r="L1203"/>
  <c r="F1205"/>
  <c r="H1205" s="1"/>
  <c r="D1206"/>
  <c r="E1206" s="1"/>
  <c r="C1207" s="1"/>
  <c r="A2221"/>
  <c r="I2221" l="1"/>
  <c r="J2220"/>
  <c r="K2221"/>
  <c r="G2221"/>
  <c r="B2221"/>
  <c r="O1203"/>
  <c r="P1203"/>
  <c r="Q1202"/>
  <c r="M1203"/>
  <c r="N1203"/>
  <c r="L1204"/>
  <c r="F1206"/>
  <c r="H1206" s="1"/>
  <c r="D1207"/>
  <c r="E1207" s="1"/>
  <c r="C1208" s="1"/>
  <c r="A2222"/>
  <c r="I2222" l="1"/>
  <c r="J2221"/>
  <c r="K2222"/>
  <c r="G2222"/>
  <c r="B2222"/>
  <c r="O1204"/>
  <c r="P1204"/>
  <c r="Q1203"/>
  <c r="M1204"/>
  <c r="N1204"/>
  <c r="L1205"/>
  <c r="F1207"/>
  <c r="H1207" s="1"/>
  <c r="D1208"/>
  <c r="E1208" s="1"/>
  <c r="C1209" s="1"/>
  <c r="A2223"/>
  <c r="I2223" l="1"/>
  <c r="J2222"/>
  <c r="K2223"/>
  <c r="G2223"/>
  <c r="B2223"/>
  <c r="P1205"/>
  <c r="O1205"/>
  <c r="Q1204"/>
  <c r="M1205"/>
  <c r="N1205"/>
  <c r="L1206"/>
  <c r="F1208"/>
  <c r="H1208" s="1"/>
  <c r="D1209"/>
  <c r="E1209" s="1"/>
  <c r="C1210" s="1"/>
  <c r="A2224"/>
  <c r="I2224" l="1"/>
  <c r="J2223"/>
  <c r="K2224"/>
  <c r="G2224"/>
  <c r="B2224"/>
  <c r="Q1205"/>
  <c r="O1206"/>
  <c r="P1206"/>
  <c r="M1206"/>
  <c r="N1206"/>
  <c r="L1207"/>
  <c r="F1209"/>
  <c r="H1209" s="1"/>
  <c r="D1210"/>
  <c r="E1210" s="1"/>
  <c r="C1211" s="1"/>
  <c r="A2225"/>
  <c r="I2225" l="1"/>
  <c r="J2224"/>
  <c r="K2225"/>
  <c r="G2225"/>
  <c r="B2225"/>
  <c r="Q1206"/>
  <c r="O1207"/>
  <c r="P1207"/>
  <c r="M1207"/>
  <c r="N1207"/>
  <c r="L1208"/>
  <c r="F1210"/>
  <c r="H1210" s="1"/>
  <c r="D1211"/>
  <c r="E1211" s="1"/>
  <c r="C1212" s="1"/>
  <c r="A2226"/>
  <c r="I2226" l="1"/>
  <c r="J2225"/>
  <c r="K2226"/>
  <c r="G2226"/>
  <c r="B2226"/>
  <c r="Q1207"/>
  <c r="O1208"/>
  <c r="P1208"/>
  <c r="M1208"/>
  <c r="N1208"/>
  <c r="L1209"/>
  <c r="F1211"/>
  <c r="H1211" s="1"/>
  <c r="D1212"/>
  <c r="E1212" s="1"/>
  <c r="C1213" s="1"/>
  <c r="A2227"/>
  <c r="I2227" l="1"/>
  <c r="J2226"/>
  <c r="K2227"/>
  <c r="G2227"/>
  <c r="B2227"/>
  <c r="O1209"/>
  <c r="P1209"/>
  <c r="Q1208"/>
  <c r="M1209"/>
  <c r="N1209"/>
  <c r="L1210"/>
  <c r="F1212"/>
  <c r="H1212" s="1"/>
  <c r="D1213"/>
  <c r="E1213" s="1"/>
  <c r="C1214" s="1"/>
  <c r="A2228"/>
  <c r="I2228" l="1"/>
  <c r="J2227"/>
  <c r="K2228"/>
  <c r="G2228"/>
  <c r="B2228"/>
  <c r="P1210"/>
  <c r="O1210"/>
  <c r="Q1209"/>
  <c r="M1210"/>
  <c r="N1210"/>
  <c r="L1211"/>
  <c r="F1213"/>
  <c r="H1213" s="1"/>
  <c r="D1214"/>
  <c r="E1214" s="1"/>
  <c r="C1215" s="1"/>
  <c r="A2229"/>
  <c r="I2229" l="1"/>
  <c r="J2228"/>
  <c r="K2229"/>
  <c r="G2229"/>
  <c r="B2229"/>
  <c r="P1211"/>
  <c r="O1211"/>
  <c r="Q1210"/>
  <c r="M1211"/>
  <c r="N1211"/>
  <c r="L1212"/>
  <c r="F1214"/>
  <c r="H1214" s="1"/>
  <c r="D1215"/>
  <c r="E1215" s="1"/>
  <c r="C1216" s="1"/>
  <c r="A2230"/>
  <c r="I2230" l="1"/>
  <c r="J2229"/>
  <c r="K2230"/>
  <c r="G2230"/>
  <c r="B2230"/>
  <c r="Q1211"/>
  <c r="P1212"/>
  <c r="O1212"/>
  <c r="M1212"/>
  <c r="N1212"/>
  <c r="L1213"/>
  <c r="F1215"/>
  <c r="H1215" s="1"/>
  <c r="D1216"/>
  <c r="E1216" s="1"/>
  <c r="C1217" s="1"/>
  <c r="A2231"/>
  <c r="I2231" l="1"/>
  <c r="J2230"/>
  <c r="K2231"/>
  <c r="G2231"/>
  <c r="B2231"/>
  <c r="P1213"/>
  <c r="O1213"/>
  <c r="Q1212"/>
  <c r="M1213"/>
  <c r="N1213"/>
  <c r="L1214"/>
  <c r="F1216"/>
  <c r="H1216" s="1"/>
  <c r="D1217"/>
  <c r="E1217" s="1"/>
  <c r="C1218" s="1"/>
  <c r="A2232"/>
  <c r="I2232" l="1"/>
  <c r="J2231"/>
  <c r="K2232"/>
  <c r="G2232"/>
  <c r="B2232"/>
  <c r="P1214"/>
  <c r="O1214"/>
  <c r="Q1213"/>
  <c r="M1214"/>
  <c r="N1214"/>
  <c r="L1215"/>
  <c r="F1217"/>
  <c r="H1217" s="1"/>
  <c r="D1218"/>
  <c r="E1218" s="1"/>
  <c r="C1219" s="1"/>
  <c r="A2233"/>
  <c r="I2233" l="1"/>
  <c r="J2232"/>
  <c r="K2233"/>
  <c r="G2233"/>
  <c r="B2233"/>
  <c r="Q1214"/>
  <c r="O1215"/>
  <c r="P1215"/>
  <c r="M1215"/>
  <c r="N1215"/>
  <c r="L1216"/>
  <c r="F1218"/>
  <c r="H1218" s="1"/>
  <c r="D1219"/>
  <c r="E1219" s="1"/>
  <c r="C1220" s="1"/>
  <c r="A2234"/>
  <c r="I2234" l="1"/>
  <c r="J2233"/>
  <c r="K2234"/>
  <c r="G2234"/>
  <c r="B2234"/>
  <c r="P1216"/>
  <c r="O1216"/>
  <c r="Q1215"/>
  <c r="M1216"/>
  <c r="N1216"/>
  <c r="L1217"/>
  <c r="F1219"/>
  <c r="H1219" s="1"/>
  <c r="D1220"/>
  <c r="E1220" s="1"/>
  <c r="C1221" s="1"/>
  <c r="A2235"/>
  <c r="I2235" l="1"/>
  <c r="J2234"/>
  <c r="K2235"/>
  <c r="G2235"/>
  <c r="B2235"/>
  <c r="P1217"/>
  <c r="O1217"/>
  <c r="Q1216"/>
  <c r="M1217"/>
  <c r="N1217"/>
  <c r="L1218"/>
  <c r="F1220"/>
  <c r="H1220" s="1"/>
  <c r="D1221"/>
  <c r="E1221" s="1"/>
  <c r="C1222" s="1"/>
  <c r="A2236"/>
  <c r="I2236" l="1"/>
  <c r="J2235"/>
  <c r="K2236"/>
  <c r="G2236"/>
  <c r="B2236"/>
  <c r="Q1217"/>
  <c r="P1218"/>
  <c r="O1218"/>
  <c r="M1218"/>
  <c r="N1218"/>
  <c r="L1219"/>
  <c r="F1221"/>
  <c r="H1221" s="1"/>
  <c r="D1222"/>
  <c r="E1222" s="1"/>
  <c r="C1223" s="1"/>
  <c r="A2237"/>
  <c r="I2237" l="1"/>
  <c r="J2236"/>
  <c r="K2237"/>
  <c r="G2237"/>
  <c r="B2237"/>
  <c r="O1219"/>
  <c r="P1219"/>
  <c r="Q1218"/>
  <c r="M1219"/>
  <c r="N1219"/>
  <c r="L1220"/>
  <c r="F1222"/>
  <c r="H1222" s="1"/>
  <c r="D1223"/>
  <c r="E1223" s="1"/>
  <c r="C1224" s="1"/>
  <c r="A2238"/>
  <c r="I2238" l="1"/>
  <c r="J2237"/>
  <c r="K2238"/>
  <c r="G2238"/>
  <c r="B2238"/>
  <c r="O1220"/>
  <c r="P1220"/>
  <c r="Q1219"/>
  <c r="M1220"/>
  <c r="N1220"/>
  <c r="L1221"/>
  <c r="F1223"/>
  <c r="H1223" s="1"/>
  <c r="D1224"/>
  <c r="E1224" s="1"/>
  <c r="C1225" s="1"/>
  <c r="A2239"/>
  <c r="I2239" l="1"/>
  <c r="J2238"/>
  <c r="K2239"/>
  <c r="G2239"/>
  <c r="B2239"/>
  <c r="Q1220"/>
  <c r="O1221"/>
  <c r="P1221"/>
  <c r="M1221"/>
  <c r="N1221"/>
  <c r="L1222"/>
  <c r="F1224"/>
  <c r="H1224" s="1"/>
  <c r="D1225"/>
  <c r="E1225" s="1"/>
  <c r="C1226" s="1"/>
  <c r="A2240"/>
  <c r="I2240" l="1"/>
  <c r="J2239"/>
  <c r="K2240"/>
  <c r="G2240"/>
  <c r="B2240"/>
  <c r="O1222"/>
  <c r="P1222"/>
  <c r="Q1221"/>
  <c r="M1222"/>
  <c r="N1222"/>
  <c r="L1223"/>
  <c r="F1225"/>
  <c r="H1225" s="1"/>
  <c r="D1226"/>
  <c r="E1226" s="1"/>
  <c r="C1227" s="1"/>
  <c r="A2241"/>
  <c r="I2241" l="1"/>
  <c r="J2240"/>
  <c r="K2241"/>
  <c r="G2241"/>
  <c r="B2241"/>
  <c r="P1223"/>
  <c r="O1223"/>
  <c r="Q1222"/>
  <c r="M1223"/>
  <c r="N1223"/>
  <c r="L1224"/>
  <c r="F1226"/>
  <c r="H1226" s="1"/>
  <c r="D1227"/>
  <c r="E1227" s="1"/>
  <c r="C1228" s="1"/>
  <c r="A2242"/>
  <c r="I2242" l="1"/>
  <c r="J2241"/>
  <c r="K2242"/>
  <c r="G2242"/>
  <c r="B2242"/>
  <c r="P1224"/>
  <c r="O1224"/>
  <c r="Q1223"/>
  <c r="M1224"/>
  <c r="N1224"/>
  <c r="L1225"/>
  <c r="F1227"/>
  <c r="H1227" s="1"/>
  <c r="D1228"/>
  <c r="E1228" s="1"/>
  <c r="C1229" s="1"/>
  <c r="A2243"/>
  <c r="I2243" l="1"/>
  <c r="J2242"/>
  <c r="K2243"/>
  <c r="G2243"/>
  <c r="B2243"/>
  <c r="Q1224"/>
  <c r="O1225"/>
  <c r="P1225"/>
  <c r="M1225"/>
  <c r="N1225"/>
  <c r="L1226"/>
  <c r="F1228"/>
  <c r="H1228" s="1"/>
  <c r="D1229"/>
  <c r="E1229" s="1"/>
  <c r="C1230" s="1"/>
  <c r="A2244"/>
  <c r="I2244" l="1"/>
  <c r="J2243"/>
  <c r="K2244"/>
  <c r="G2244"/>
  <c r="B2244"/>
  <c r="P1226"/>
  <c r="O1226"/>
  <c r="Q1225"/>
  <c r="M1226"/>
  <c r="N1226"/>
  <c r="L1227"/>
  <c r="F1229"/>
  <c r="H1229" s="1"/>
  <c r="D1230"/>
  <c r="E1230" s="1"/>
  <c r="C1231" s="1"/>
  <c r="A2245"/>
  <c r="I2245" l="1"/>
  <c r="J2244"/>
  <c r="K2245"/>
  <c r="G2245"/>
  <c r="B2245"/>
  <c r="Q1226"/>
  <c r="O1227"/>
  <c r="P1227"/>
  <c r="M1227"/>
  <c r="N1227"/>
  <c r="L1228"/>
  <c r="F1230"/>
  <c r="H1230" s="1"/>
  <c r="D1231"/>
  <c r="E1231" s="1"/>
  <c r="C1232" s="1"/>
  <c r="A2246"/>
  <c r="I2246" l="1"/>
  <c r="J2245"/>
  <c r="K2246"/>
  <c r="G2246"/>
  <c r="B2246"/>
  <c r="O1228"/>
  <c r="P1228"/>
  <c r="Q1227"/>
  <c r="M1228"/>
  <c r="N1228"/>
  <c r="L1229"/>
  <c r="F1231"/>
  <c r="H1231" s="1"/>
  <c r="D1232"/>
  <c r="E1232" s="1"/>
  <c r="C1233" s="1"/>
  <c r="A2247"/>
  <c r="I2247" l="1"/>
  <c r="J2246"/>
  <c r="K2247"/>
  <c r="G2247"/>
  <c r="B2247"/>
  <c r="P1229"/>
  <c r="O1229"/>
  <c r="Q1228"/>
  <c r="M1229"/>
  <c r="N1229"/>
  <c r="L1230"/>
  <c r="F1232"/>
  <c r="H1232" s="1"/>
  <c r="D1233"/>
  <c r="E1233" s="1"/>
  <c r="C1234" s="1"/>
  <c r="A2248"/>
  <c r="I2248" l="1"/>
  <c r="J2247"/>
  <c r="K2248"/>
  <c r="G2248"/>
  <c r="B2248"/>
  <c r="Q1229"/>
  <c r="O1230"/>
  <c r="P1230"/>
  <c r="M1230"/>
  <c r="N1230"/>
  <c r="L1231"/>
  <c r="F1233"/>
  <c r="H1233" s="1"/>
  <c r="D1234"/>
  <c r="E1234" s="1"/>
  <c r="C1235" s="1"/>
  <c r="A2249"/>
  <c r="I2249" l="1"/>
  <c r="J2248"/>
  <c r="K2249"/>
  <c r="G2249"/>
  <c r="B2249"/>
  <c r="P1231"/>
  <c r="O1231"/>
  <c r="Q1230"/>
  <c r="M1231"/>
  <c r="N1231"/>
  <c r="L1232"/>
  <c r="F1234"/>
  <c r="H1234" s="1"/>
  <c r="D1235"/>
  <c r="E1235" s="1"/>
  <c r="C1236" s="1"/>
  <c r="A2250"/>
  <c r="I2250" l="1"/>
  <c r="J2249"/>
  <c r="K2250"/>
  <c r="G2250"/>
  <c r="B2250"/>
  <c r="Q1231"/>
  <c r="P1232"/>
  <c r="O1232"/>
  <c r="M1232"/>
  <c r="N1232"/>
  <c r="L1233"/>
  <c r="F1235"/>
  <c r="H1235" s="1"/>
  <c r="D1236"/>
  <c r="E1236" s="1"/>
  <c r="C1237" s="1"/>
  <c r="A2251"/>
  <c r="I2251" l="1"/>
  <c r="J2250"/>
  <c r="K2251"/>
  <c r="G2251"/>
  <c r="B2251"/>
  <c r="O1233"/>
  <c r="P1233"/>
  <c r="Q1232"/>
  <c r="M1233"/>
  <c r="N1233"/>
  <c r="L1234"/>
  <c r="F1236"/>
  <c r="H1236" s="1"/>
  <c r="D1237"/>
  <c r="E1237" s="1"/>
  <c r="C1238" s="1"/>
  <c r="A2252"/>
  <c r="I2252" l="1"/>
  <c r="J2251"/>
  <c r="K2252"/>
  <c r="G2252"/>
  <c r="B2252"/>
  <c r="P1234"/>
  <c r="O1234"/>
  <c r="Q1233"/>
  <c r="M1234"/>
  <c r="N1234"/>
  <c r="L1235"/>
  <c r="F1237"/>
  <c r="H1237" s="1"/>
  <c r="D1238"/>
  <c r="E1238" s="1"/>
  <c r="C1239" s="1"/>
  <c r="A2253"/>
  <c r="I2253" l="1"/>
  <c r="J2252"/>
  <c r="K2253"/>
  <c r="G2253"/>
  <c r="B2253"/>
  <c r="O1235"/>
  <c r="P1235"/>
  <c r="Q1234"/>
  <c r="M1235"/>
  <c r="N1235"/>
  <c r="L1236"/>
  <c r="F1238"/>
  <c r="H1238" s="1"/>
  <c r="D1239"/>
  <c r="E1239" s="1"/>
  <c r="C1240" s="1"/>
  <c r="A2254"/>
  <c r="I2254" l="1"/>
  <c r="J2253"/>
  <c r="K2254"/>
  <c r="G2254"/>
  <c r="B2254"/>
  <c r="O1236"/>
  <c r="P1236"/>
  <c r="Q1235"/>
  <c r="M1236"/>
  <c r="N1236"/>
  <c r="L1237"/>
  <c r="F1239"/>
  <c r="H1239" s="1"/>
  <c r="D1240"/>
  <c r="E1240" s="1"/>
  <c r="C1241" s="1"/>
  <c r="A2255"/>
  <c r="I2255" l="1"/>
  <c r="J2254"/>
  <c r="K2255"/>
  <c r="G2255"/>
  <c r="B2255"/>
  <c r="Q1236"/>
  <c r="P1237"/>
  <c r="O1237"/>
  <c r="M1237"/>
  <c r="N1237"/>
  <c r="L1238"/>
  <c r="F1240"/>
  <c r="H1240" s="1"/>
  <c r="D1241"/>
  <c r="E1241" s="1"/>
  <c r="C1242" s="1"/>
  <c r="A2256"/>
  <c r="I2256" l="1"/>
  <c r="J2255"/>
  <c r="K2256"/>
  <c r="G2256"/>
  <c r="B2256"/>
  <c r="P1238"/>
  <c r="O1238"/>
  <c r="Q1237"/>
  <c r="M1238"/>
  <c r="N1238"/>
  <c r="L1239"/>
  <c r="F1241"/>
  <c r="H1241" s="1"/>
  <c r="D1242"/>
  <c r="E1242" s="1"/>
  <c r="C1243" s="1"/>
  <c r="A2257"/>
  <c r="I2257" l="1"/>
  <c r="J2256"/>
  <c r="K2257"/>
  <c r="G2257"/>
  <c r="B2257"/>
  <c r="O1239"/>
  <c r="P1239"/>
  <c r="Q1238"/>
  <c r="M1239"/>
  <c r="N1239"/>
  <c r="L1240"/>
  <c r="F1242"/>
  <c r="H1242" s="1"/>
  <c r="D1243"/>
  <c r="E1243" s="1"/>
  <c r="C1244" s="1"/>
  <c r="A2258"/>
  <c r="I2258" l="1"/>
  <c r="J2257"/>
  <c r="K2258"/>
  <c r="G2258"/>
  <c r="B2258"/>
  <c r="P1240"/>
  <c r="O1240"/>
  <c r="Q1239"/>
  <c r="M1240"/>
  <c r="N1240"/>
  <c r="L1241"/>
  <c r="F1243"/>
  <c r="H1243" s="1"/>
  <c r="D1244"/>
  <c r="E1244" s="1"/>
  <c r="C1245" s="1"/>
  <c r="A2259"/>
  <c r="I2259" l="1"/>
  <c r="J2258"/>
  <c r="K2259"/>
  <c r="G2259"/>
  <c r="B2259"/>
  <c r="P1241"/>
  <c r="O1241"/>
  <c r="Q1240"/>
  <c r="M1241"/>
  <c r="N1241"/>
  <c r="L1242"/>
  <c r="F1244"/>
  <c r="H1244" s="1"/>
  <c r="D1245"/>
  <c r="E1245" s="1"/>
  <c r="C1246" s="1"/>
  <c r="A2260"/>
  <c r="I2260" l="1"/>
  <c r="J2259"/>
  <c r="K2260"/>
  <c r="G2260"/>
  <c r="B2260"/>
  <c r="Q1241"/>
  <c r="O1242"/>
  <c r="P1242"/>
  <c r="M1242"/>
  <c r="N1242"/>
  <c r="L1243"/>
  <c r="F1245"/>
  <c r="H1245" s="1"/>
  <c r="D1246"/>
  <c r="E1246" s="1"/>
  <c r="C1247" s="1"/>
  <c r="A2261"/>
  <c r="I2261" l="1"/>
  <c r="J2260"/>
  <c r="K2261"/>
  <c r="G2261"/>
  <c r="B2261"/>
  <c r="O1243"/>
  <c r="P1243"/>
  <c r="Q1242"/>
  <c r="M1243"/>
  <c r="N1243"/>
  <c r="L1244"/>
  <c r="F1246"/>
  <c r="H1246" s="1"/>
  <c r="D1247"/>
  <c r="E1247" s="1"/>
  <c r="C1248" s="1"/>
  <c r="A2262"/>
  <c r="I2262" l="1"/>
  <c r="J2261"/>
  <c r="K2262"/>
  <c r="G2262"/>
  <c r="B2262"/>
  <c r="O1244"/>
  <c r="P1244"/>
  <c r="Q1243"/>
  <c r="M1244"/>
  <c r="N1244"/>
  <c r="L1245"/>
  <c r="F1247"/>
  <c r="H1247" s="1"/>
  <c r="D1248"/>
  <c r="E1248" s="1"/>
  <c r="C1249" s="1"/>
  <c r="A2263"/>
  <c r="I2263" l="1"/>
  <c r="J2262"/>
  <c r="K2263"/>
  <c r="G2263"/>
  <c r="B2263"/>
  <c r="P1245"/>
  <c r="O1245"/>
  <c r="Q1244"/>
  <c r="M1245"/>
  <c r="N1245"/>
  <c r="L1246"/>
  <c r="F1248"/>
  <c r="H1248" s="1"/>
  <c r="D1249"/>
  <c r="E1249" s="1"/>
  <c r="C1250" s="1"/>
  <c r="A2264"/>
  <c r="I2264" l="1"/>
  <c r="J2263"/>
  <c r="K2264"/>
  <c r="G2264"/>
  <c r="B2264"/>
  <c r="Q1245"/>
  <c r="O1246"/>
  <c r="P1246"/>
  <c r="M1246"/>
  <c r="N1246"/>
  <c r="L1247"/>
  <c r="F1249"/>
  <c r="H1249" s="1"/>
  <c r="D1250"/>
  <c r="E1250" s="1"/>
  <c r="C1251" s="1"/>
  <c r="A2265"/>
  <c r="I2265" l="1"/>
  <c r="J2264"/>
  <c r="K2265"/>
  <c r="G2265"/>
  <c r="B2265"/>
  <c r="Q1246"/>
  <c r="P1247"/>
  <c r="O1247"/>
  <c r="M1247"/>
  <c r="N1247"/>
  <c r="L1248"/>
  <c r="F1250"/>
  <c r="H1250" s="1"/>
  <c r="D1251"/>
  <c r="E1251" s="1"/>
  <c r="C1252" s="1"/>
  <c r="A2266"/>
  <c r="I2266" l="1"/>
  <c r="J2265"/>
  <c r="K2266"/>
  <c r="G2266"/>
  <c r="B2266"/>
  <c r="O1248"/>
  <c r="P1248"/>
  <c r="Q1247"/>
  <c r="M1248"/>
  <c r="N1248"/>
  <c r="L1249"/>
  <c r="F1251"/>
  <c r="H1251" s="1"/>
  <c r="D1252"/>
  <c r="E1252" s="1"/>
  <c r="C1253" s="1"/>
  <c r="A2267"/>
  <c r="I2267" l="1"/>
  <c r="J2266"/>
  <c r="K2267"/>
  <c r="G2267"/>
  <c r="B2267"/>
  <c r="P1249"/>
  <c r="O1249"/>
  <c r="Q1248"/>
  <c r="M1249"/>
  <c r="N1249"/>
  <c r="L1250"/>
  <c r="F1252"/>
  <c r="H1252" s="1"/>
  <c r="D1253"/>
  <c r="E1253" s="1"/>
  <c r="C1254" s="1"/>
  <c r="A2268"/>
  <c r="I2268" l="1"/>
  <c r="J2267"/>
  <c r="K2268"/>
  <c r="G2268"/>
  <c r="B2268"/>
  <c r="O1250"/>
  <c r="P1250"/>
  <c r="Q1249"/>
  <c r="M1250"/>
  <c r="N1250"/>
  <c r="L1251"/>
  <c r="F1253"/>
  <c r="H1253" s="1"/>
  <c r="D1254"/>
  <c r="E1254" s="1"/>
  <c r="C1255" s="1"/>
  <c r="A2269"/>
  <c r="I2269" l="1"/>
  <c r="J2268"/>
  <c r="K2269"/>
  <c r="G2269"/>
  <c r="B2269"/>
  <c r="O1251"/>
  <c r="P1251"/>
  <c r="Q1250"/>
  <c r="M1251"/>
  <c r="N1251"/>
  <c r="L1252"/>
  <c r="F1254"/>
  <c r="H1254" s="1"/>
  <c r="D1255"/>
  <c r="E1255" s="1"/>
  <c r="C1256" s="1"/>
  <c r="A2270"/>
  <c r="I2270" l="1"/>
  <c r="J2269"/>
  <c r="K2270"/>
  <c r="G2270"/>
  <c r="B2270"/>
  <c r="Q1251"/>
  <c r="P1252"/>
  <c r="O1252"/>
  <c r="M1252"/>
  <c r="N1252"/>
  <c r="L1253"/>
  <c r="F1255"/>
  <c r="H1255" s="1"/>
  <c r="D1256"/>
  <c r="E1256" s="1"/>
  <c r="C1257" s="1"/>
  <c r="A2271"/>
  <c r="I2271" l="1"/>
  <c r="J2270"/>
  <c r="K2271"/>
  <c r="G2271"/>
  <c r="B2271"/>
  <c r="O1253"/>
  <c r="P1253"/>
  <c r="Q1252"/>
  <c r="M1253"/>
  <c r="N1253"/>
  <c r="L1254"/>
  <c r="F1256"/>
  <c r="H1256" s="1"/>
  <c r="D1257"/>
  <c r="E1257" s="1"/>
  <c r="C1258" s="1"/>
  <c r="A2272"/>
  <c r="I2272" l="1"/>
  <c r="J2271"/>
  <c r="K2272"/>
  <c r="G2272"/>
  <c r="B2272"/>
  <c r="Q1253"/>
  <c r="P1254"/>
  <c r="O1254"/>
  <c r="M1254"/>
  <c r="N1254"/>
  <c r="L1255"/>
  <c r="F1257"/>
  <c r="H1257" s="1"/>
  <c r="D1258"/>
  <c r="E1258" s="1"/>
  <c r="C1259" s="1"/>
  <c r="A2273"/>
  <c r="I2273" l="1"/>
  <c r="J2272"/>
  <c r="K2273"/>
  <c r="G2273"/>
  <c r="B2273"/>
  <c r="Q1254"/>
  <c r="O1255"/>
  <c r="P1255"/>
  <c r="M1255"/>
  <c r="N1255"/>
  <c r="L1256"/>
  <c r="F1258"/>
  <c r="H1258" s="1"/>
  <c r="D1259"/>
  <c r="E1259" s="1"/>
  <c r="C1260" s="1"/>
  <c r="A2274"/>
  <c r="I2274" l="1"/>
  <c r="J2273"/>
  <c r="K2274"/>
  <c r="G2274"/>
  <c r="B2274"/>
  <c r="Q1255"/>
  <c r="O1256"/>
  <c r="P1256"/>
  <c r="M1256"/>
  <c r="N1256"/>
  <c r="L1257"/>
  <c r="F1259"/>
  <c r="H1259" s="1"/>
  <c r="D1260"/>
  <c r="E1260" s="1"/>
  <c r="C1261" s="1"/>
  <c r="A2275"/>
  <c r="I2275" l="1"/>
  <c r="J2274"/>
  <c r="K2275"/>
  <c r="G2275"/>
  <c r="B2275"/>
  <c r="P1257"/>
  <c r="O1257"/>
  <c r="Q1256"/>
  <c r="M1257"/>
  <c r="N1257"/>
  <c r="L1258"/>
  <c r="F1260"/>
  <c r="H1260" s="1"/>
  <c r="D1261"/>
  <c r="E1261" s="1"/>
  <c r="C1262" s="1"/>
  <c r="A2276"/>
  <c r="I2276" l="1"/>
  <c r="J2275"/>
  <c r="K2276"/>
  <c r="G2276"/>
  <c r="B2276"/>
  <c r="O1258"/>
  <c r="P1258"/>
  <c r="Q1257"/>
  <c r="M1258"/>
  <c r="N1258"/>
  <c r="L1259"/>
  <c r="F1261"/>
  <c r="H1261" s="1"/>
  <c r="D1262"/>
  <c r="E1262" s="1"/>
  <c r="C1263" s="1"/>
  <c r="A2277"/>
  <c r="I2277" l="1"/>
  <c r="J2276"/>
  <c r="K2277"/>
  <c r="G2277"/>
  <c r="B2277"/>
  <c r="Q1258"/>
  <c r="P1259"/>
  <c r="O1259"/>
  <c r="M1259"/>
  <c r="N1259"/>
  <c r="L1260"/>
  <c r="F1262"/>
  <c r="H1262" s="1"/>
  <c r="D1263"/>
  <c r="E1263" s="1"/>
  <c r="C1264" s="1"/>
  <c r="A2278"/>
  <c r="I2278" l="1"/>
  <c r="J2277"/>
  <c r="K2278"/>
  <c r="G2278"/>
  <c r="B2278"/>
  <c r="Q1259"/>
  <c r="O1260"/>
  <c r="P1260"/>
  <c r="M1260"/>
  <c r="N1260"/>
  <c r="L1261"/>
  <c r="F1263"/>
  <c r="H1263" s="1"/>
  <c r="D1264"/>
  <c r="E1264" s="1"/>
  <c r="C1265" s="1"/>
  <c r="A2279"/>
  <c r="I2279" l="1"/>
  <c r="J2278"/>
  <c r="K2279"/>
  <c r="G2279"/>
  <c r="B2279"/>
  <c r="O1261"/>
  <c r="P1261"/>
  <c r="Q1260"/>
  <c r="M1261"/>
  <c r="N1261"/>
  <c r="L1262"/>
  <c r="F1264"/>
  <c r="H1264" s="1"/>
  <c r="D1265"/>
  <c r="E1265" s="1"/>
  <c r="C1266" s="1"/>
  <c r="A2280"/>
  <c r="I2280" l="1"/>
  <c r="J2279"/>
  <c r="K2280"/>
  <c r="G2280"/>
  <c r="B2280"/>
  <c r="O1262"/>
  <c r="P1262"/>
  <c r="Q1261"/>
  <c r="M1262"/>
  <c r="N1262"/>
  <c r="L1263"/>
  <c r="F1265"/>
  <c r="H1265" s="1"/>
  <c r="D1266"/>
  <c r="E1266" s="1"/>
  <c r="C1267" s="1"/>
  <c r="A2281"/>
  <c r="I2281" l="1"/>
  <c r="J2280"/>
  <c r="K2281"/>
  <c r="G2281"/>
  <c r="B2281"/>
  <c r="Q1262"/>
  <c r="P1263"/>
  <c r="O1263"/>
  <c r="M1263"/>
  <c r="N1263"/>
  <c r="L1264"/>
  <c r="F1266"/>
  <c r="H1266" s="1"/>
  <c r="D1267"/>
  <c r="E1267" s="1"/>
  <c r="C1268" s="1"/>
  <c r="A2282"/>
  <c r="I2282" l="1"/>
  <c r="J2281"/>
  <c r="K2282"/>
  <c r="G2282"/>
  <c r="B2282"/>
  <c r="Q1263"/>
  <c r="O1264"/>
  <c r="P1264"/>
  <c r="M1264"/>
  <c r="N1264"/>
  <c r="L1265"/>
  <c r="F1267"/>
  <c r="H1267" s="1"/>
  <c r="D1268"/>
  <c r="E1268" s="1"/>
  <c r="C1269" s="1"/>
  <c r="A2283"/>
  <c r="I2283" l="1"/>
  <c r="J2282"/>
  <c r="K2283"/>
  <c r="G2283"/>
  <c r="B2283"/>
  <c r="P1265"/>
  <c r="O1265"/>
  <c r="Q1264"/>
  <c r="M1265"/>
  <c r="N1265"/>
  <c r="F17" i="11"/>
  <c r="C18"/>
  <c r="L1266" i="10"/>
  <c r="F1268"/>
  <c r="H1268" s="1"/>
  <c r="D1269"/>
  <c r="E1269" s="1"/>
  <c r="C1270" s="1"/>
  <c r="A2284"/>
  <c r="I2284" l="1"/>
  <c r="J2283"/>
  <c r="K2284"/>
  <c r="G2284"/>
  <c r="B2284"/>
  <c r="P1266"/>
  <c r="O1266"/>
  <c r="Q1265"/>
  <c r="M1266"/>
  <c r="N1266"/>
  <c r="L1267"/>
  <c r="F1269"/>
  <c r="H1269" s="1"/>
  <c r="D1270"/>
  <c r="E1270" s="1"/>
  <c r="C1271" s="1"/>
  <c r="A2285"/>
  <c r="I2285" l="1"/>
  <c r="J2284"/>
  <c r="K2285"/>
  <c r="G2285"/>
  <c r="B2285"/>
  <c r="Q1266"/>
  <c r="O1267"/>
  <c r="P1267"/>
  <c r="M1267"/>
  <c r="N1267"/>
  <c r="L1268"/>
  <c r="F1270"/>
  <c r="H1270" s="1"/>
  <c r="D1271"/>
  <c r="E1271" s="1"/>
  <c r="C1272" s="1"/>
  <c r="A2286"/>
  <c r="I2286" l="1"/>
  <c r="J2285"/>
  <c r="K2286"/>
  <c r="G2286"/>
  <c r="B2286"/>
  <c r="O1268"/>
  <c r="P1268"/>
  <c r="Q1267"/>
  <c r="M1268"/>
  <c r="N1268"/>
  <c r="L1269"/>
  <c r="F1271"/>
  <c r="H1271" s="1"/>
  <c r="D1272"/>
  <c r="E1272" s="1"/>
  <c r="C1273" s="1"/>
  <c r="A2287"/>
  <c r="I2287" l="1"/>
  <c r="J2286"/>
  <c r="K2287"/>
  <c r="G2287"/>
  <c r="B2287"/>
  <c r="Q1268"/>
  <c r="P1269"/>
  <c r="O1269"/>
  <c r="M1269"/>
  <c r="N1269"/>
  <c r="L1270"/>
  <c r="F1272"/>
  <c r="H1272" s="1"/>
  <c r="D1273"/>
  <c r="E1273" s="1"/>
  <c r="C1274" s="1"/>
  <c r="A2288"/>
  <c r="I2288" l="1"/>
  <c r="J2287"/>
  <c r="K2288"/>
  <c r="G2288"/>
  <c r="B2288"/>
  <c r="O1270"/>
  <c r="P1270"/>
  <c r="Q1269"/>
  <c r="M1270"/>
  <c r="N1270"/>
  <c r="L1271"/>
  <c r="F1273"/>
  <c r="H1273" s="1"/>
  <c r="D1274"/>
  <c r="E1274" s="1"/>
  <c r="C1275" s="1"/>
  <c r="A2289"/>
  <c r="I2289" l="1"/>
  <c r="J2288"/>
  <c r="K2289"/>
  <c r="G2289"/>
  <c r="B2289"/>
  <c r="Q1270"/>
  <c r="P1271"/>
  <c r="O1271"/>
  <c r="M1271"/>
  <c r="N1271"/>
  <c r="L1272"/>
  <c r="F1274"/>
  <c r="H1274" s="1"/>
  <c r="D1275"/>
  <c r="E1275" s="1"/>
  <c r="C1276" s="1"/>
  <c r="A2290"/>
  <c r="I2290" l="1"/>
  <c r="J2289"/>
  <c r="K2290"/>
  <c r="G2290"/>
  <c r="B2290"/>
  <c r="O1272"/>
  <c r="P1272"/>
  <c r="Q1271"/>
  <c r="M1272"/>
  <c r="N1272"/>
  <c r="L1273"/>
  <c r="F1275"/>
  <c r="H1275" s="1"/>
  <c r="D1276"/>
  <c r="E1276" s="1"/>
  <c r="C1277" s="1"/>
  <c r="A2291"/>
  <c r="I2291" l="1"/>
  <c r="J2290"/>
  <c r="K2291"/>
  <c r="G2291"/>
  <c r="B2291"/>
  <c r="O1273"/>
  <c r="P1273"/>
  <c r="Q1272"/>
  <c r="M1273"/>
  <c r="N1273"/>
  <c r="L1274"/>
  <c r="F1276"/>
  <c r="H1276" s="1"/>
  <c r="D1277"/>
  <c r="E1277" s="1"/>
  <c r="C1278" s="1"/>
  <c r="A2292"/>
  <c r="I2292" l="1"/>
  <c r="J2291"/>
  <c r="K2292"/>
  <c r="G2292"/>
  <c r="B2292"/>
  <c r="P1274"/>
  <c r="O1274"/>
  <c r="Q1273"/>
  <c r="M1274"/>
  <c r="N1274"/>
  <c r="E18" i="11"/>
  <c r="D18"/>
  <c r="L1275" i="10"/>
  <c r="F1277"/>
  <c r="H1277" s="1"/>
  <c r="D1278"/>
  <c r="E1278" s="1"/>
  <c r="C1279" s="1"/>
  <c r="A2293"/>
  <c r="I2293" l="1"/>
  <c r="J2292"/>
  <c r="K2293"/>
  <c r="G2293"/>
  <c r="B2293"/>
  <c r="O1275"/>
  <c r="P1275"/>
  <c r="Q1274"/>
  <c r="M1275"/>
  <c r="N1275"/>
  <c r="L1276"/>
  <c r="F1278"/>
  <c r="H1278" s="1"/>
  <c r="D1279"/>
  <c r="E1279" s="1"/>
  <c r="C1280" s="1"/>
  <c r="A2294"/>
  <c r="I2294" l="1"/>
  <c r="J2293"/>
  <c r="K2294"/>
  <c r="G2294"/>
  <c r="B2294"/>
  <c r="Q1275"/>
  <c r="P1276"/>
  <c r="O1276"/>
  <c r="M1276"/>
  <c r="N1276"/>
  <c r="L1277"/>
  <c r="F1279"/>
  <c r="H1279" s="1"/>
  <c r="D1280"/>
  <c r="E1280" s="1"/>
  <c r="C1281" s="1"/>
  <c r="A2295"/>
  <c r="I2295" l="1"/>
  <c r="J2294"/>
  <c r="K2295"/>
  <c r="G2295"/>
  <c r="B2295"/>
  <c r="Q1276"/>
  <c r="P1277"/>
  <c r="O1277"/>
  <c r="M1277"/>
  <c r="N1277"/>
  <c r="L1278"/>
  <c r="F1280"/>
  <c r="H1280" s="1"/>
  <c r="D1281"/>
  <c r="E1281" s="1"/>
  <c r="C1282" s="1"/>
  <c r="A2296"/>
  <c r="I2296" l="1"/>
  <c r="J2295"/>
  <c r="K2296"/>
  <c r="G2296"/>
  <c r="B2296"/>
  <c r="O1278"/>
  <c r="P1278"/>
  <c r="Q1277"/>
  <c r="M1278"/>
  <c r="N1278"/>
  <c r="L1279"/>
  <c r="F1281"/>
  <c r="H1281" s="1"/>
  <c r="D1282"/>
  <c r="E1282" s="1"/>
  <c r="C1283" s="1"/>
  <c r="A2297"/>
  <c r="I2297" l="1"/>
  <c r="J2296"/>
  <c r="K2297"/>
  <c r="G2297"/>
  <c r="B2297"/>
  <c r="O1279"/>
  <c r="P1279"/>
  <c r="Q1278"/>
  <c r="M1279"/>
  <c r="N1279"/>
  <c r="L1280"/>
  <c r="F1282"/>
  <c r="H1282" s="1"/>
  <c r="D1283"/>
  <c r="E1283" s="1"/>
  <c r="C1284" s="1"/>
  <c r="A2298"/>
  <c r="I2298" l="1"/>
  <c r="J2297"/>
  <c r="K2298"/>
  <c r="G2298"/>
  <c r="B2298"/>
  <c r="P1280"/>
  <c r="O1280"/>
  <c r="Q1279"/>
  <c r="M1280"/>
  <c r="N1280"/>
  <c r="L1281"/>
  <c r="F1283"/>
  <c r="H1283" s="1"/>
  <c r="D1284"/>
  <c r="E1284" s="1"/>
  <c r="C1285" s="1"/>
  <c r="A2299"/>
  <c r="I2299" l="1"/>
  <c r="J2298"/>
  <c r="K2299"/>
  <c r="G2299"/>
  <c r="B2299"/>
  <c r="Q1280"/>
  <c r="O1281"/>
  <c r="P1281"/>
  <c r="M1281"/>
  <c r="N1281"/>
  <c r="L1282"/>
  <c r="F1284"/>
  <c r="H1284" s="1"/>
  <c r="D1285"/>
  <c r="E1285" s="1"/>
  <c r="C1286" s="1"/>
  <c r="A2300"/>
  <c r="I2300" l="1"/>
  <c r="J2299"/>
  <c r="K2300"/>
  <c r="G2300"/>
  <c r="B2300"/>
  <c r="O1282"/>
  <c r="P1282"/>
  <c r="Q1281"/>
  <c r="M1282"/>
  <c r="N1282"/>
  <c r="L1283"/>
  <c r="F1285"/>
  <c r="H1285" s="1"/>
  <c r="D1286"/>
  <c r="E1286" s="1"/>
  <c r="C1287" s="1"/>
  <c r="A2301"/>
  <c r="I2301" l="1"/>
  <c r="J2300"/>
  <c r="K2301"/>
  <c r="G2301"/>
  <c r="B2301"/>
  <c r="Q1282"/>
  <c r="P1283"/>
  <c r="O1283"/>
  <c r="M1283"/>
  <c r="N1283"/>
  <c r="L1284"/>
  <c r="F1286"/>
  <c r="H1286" s="1"/>
  <c r="D1287"/>
  <c r="E1287" s="1"/>
  <c r="C1288" s="1"/>
  <c r="A2302"/>
  <c r="I2302" l="1"/>
  <c r="J2301"/>
  <c r="K2302"/>
  <c r="G2302"/>
  <c r="B2302"/>
  <c r="Q1283"/>
  <c r="O1284"/>
  <c r="P1284"/>
  <c r="M1284"/>
  <c r="N1284"/>
  <c r="L1285"/>
  <c r="F1287"/>
  <c r="H1287" s="1"/>
  <c r="D1288"/>
  <c r="E1288" s="1"/>
  <c r="C1289" s="1"/>
  <c r="A2303"/>
  <c r="I2303" l="1"/>
  <c r="J2302"/>
  <c r="K2303"/>
  <c r="G2303"/>
  <c r="B2303"/>
  <c r="Q1284"/>
  <c r="P1285"/>
  <c r="O1285"/>
  <c r="M1285"/>
  <c r="N1285"/>
  <c r="L1286"/>
  <c r="F1288"/>
  <c r="H1288" s="1"/>
  <c r="D1289"/>
  <c r="E1289" s="1"/>
  <c r="C1290" s="1"/>
  <c r="A2304"/>
  <c r="I2304" l="1"/>
  <c r="J2303"/>
  <c r="K2304"/>
  <c r="G2304"/>
  <c r="B2304"/>
  <c r="Q1285"/>
  <c r="O1286"/>
  <c r="P1286"/>
  <c r="M1286"/>
  <c r="N1286"/>
  <c r="L1287"/>
  <c r="F1289"/>
  <c r="H1289" s="1"/>
  <c r="D1290"/>
  <c r="E1290" s="1"/>
  <c r="C1291" s="1"/>
  <c r="A2305"/>
  <c r="I2305" l="1"/>
  <c r="J2304"/>
  <c r="K2305"/>
  <c r="G2305"/>
  <c r="B2305"/>
  <c r="O1287"/>
  <c r="P1287"/>
  <c r="Q1286"/>
  <c r="M1287"/>
  <c r="N1287"/>
  <c r="L1288"/>
  <c r="F1290"/>
  <c r="H1290" s="1"/>
  <c r="D1291"/>
  <c r="E1291" s="1"/>
  <c r="C1292" s="1"/>
  <c r="A2306"/>
  <c r="I2306" l="1"/>
  <c r="J2305"/>
  <c r="K2306"/>
  <c r="G2306"/>
  <c r="B2306"/>
  <c r="Q1287"/>
  <c r="O1288"/>
  <c r="P1288"/>
  <c r="M1288"/>
  <c r="N1288"/>
  <c r="L1289"/>
  <c r="F1291"/>
  <c r="H1291" s="1"/>
  <c r="D1292"/>
  <c r="E1292" s="1"/>
  <c r="C1293" s="1"/>
  <c r="A2307"/>
  <c r="I2307" l="1"/>
  <c r="J2306"/>
  <c r="K2307"/>
  <c r="G2307"/>
  <c r="B2307"/>
  <c r="O1289"/>
  <c r="P1289"/>
  <c r="Q1288"/>
  <c r="M1289"/>
  <c r="N1289"/>
  <c r="L1290"/>
  <c r="F1292"/>
  <c r="H1292" s="1"/>
  <c r="D1293"/>
  <c r="E1293" s="1"/>
  <c r="C1294" s="1"/>
  <c r="A2308"/>
  <c r="I2308" l="1"/>
  <c r="J2307"/>
  <c r="K2308"/>
  <c r="G2308"/>
  <c r="B2308"/>
  <c r="Q1289"/>
  <c r="P1290"/>
  <c r="O1290"/>
  <c r="M1290"/>
  <c r="N1290"/>
  <c r="L1291"/>
  <c r="F1293"/>
  <c r="H1293" s="1"/>
  <c r="D1294"/>
  <c r="E1294" s="1"/>
  <c r="C1295" s="1"/>
  <c r="A2309"/>
  <c r="I2309" l="1"/>
  <c r="J2308"/>
  <c r="K2309"/>
  <c r="G2309"/>
  <c r="B2309"/>
  <c r="Q1290"/>
  <c r="O1291"/>
  <c r="P1291"/>
  <c r="M1291"/>
  <c r="N1291"/>
  <c r="L1292"/>
  <c r="F1294"/>
  <c r="H1294" s="1"/>
  <c r="D1295"/>
  <c r="E1295" s="1"/>
  <c r="C1296" s="1"/>
  <c r="A2310"/>
  <c r="I2310" l="1"/>
  <c r="J2309"/>
  <c r="K2310"/>
  <c r="G2310"/>
  <c r="B2310"/>
  <c r="O1292"/>
  <c r="P1292"/>
  <c r="Q1291"/>
  <c r="M1292"/>
  <c r="N1292"/>
  <c r="L1293"/>
  <c r="F1295"/>
  <c r="H1295" s="1"/>
  <c r="D1296"/>
  <c r="E1296" s="1"/>
  <c r="C1297" s="1"/>
  <c r="A2311"/>
  <c r="I2311" l="1"/>
  <c r="J2310"/>
  <c r="K2311"/>
  <c r="G2311"/>
  <c r="B2311"/>
  <c r="O1293"/>
  <c r="P1293"/>
  <c r="Q1292"/>
  <c r="M1293"/>
  <c r="N1293"/>
  <c r="L1294"/>
  <c r="F1296"/>
  <c r="H1296" s="1"/>
  <c r="D1297"/>
  <c r="E1297" s="1"/>
  <c r="C1298" s="1"/>
  <c r="A2312"/>
  <c r="I2312" l="1"/>
  <c r="J2311"/>
  <c r="K2312"/>
  <c r="G2312"/>
  <c r="B2312"/>
  <c r="Q1293"/>
  <c r="P1294"/>
  <c r="O1294"/>
  <c r="M1294"/>
  <c r="N1294"/>
  <c r="L1295"/>
  <c r="F1297"/>
  <c r="H1297" s="1"/>
  <c r="D1298"/>
  <c r="E1298" s="1"/>
  <c r="C1299" s="1"/>
  <c r="A2313"/>
  <c r="I2313" l="1"/>
  <c r="J2312"/>
  <c r="K2313"/>
  <c r="G2313"/>
  <c r="B2313"/>
  <c r="P1295"/>
  <c r="O1295"/>
  <c r="Q1294"/>
  <c r="M1295"/>
  <c r="N1295"/>
  <c r="L1296"/>
  <c r="F1298"/>
  <c r="H1298" s="1"/>
  <c r="D1299"/>
  <c r="E1299" s="1"/>
  <c r="C1300" s="1"/>
  <c r="A2314"/>
  <c r="I2314" l="1"/>
  <c r="J2313"/>
  <c r="K2314"/>
  <c r="G2314"/>
  <c r="B2314"/>
  <c r="O1296"/>
  <c r="P1296"/>
  <c r="Q1295"/>
  <c r="M1296"/>
  <c r="N1296"/>
  <c r="L1297"/>
  <c r="F1299"/>
  <c r="H1299" s="1"/>
  <c r="D1300"/>
  <c r="E1300" s="1"/>
  <c r="C1301" s="1"/>
  <c r="A2315"/>
  <c r="I2315" l="1"/>
  <c r="J2314"/>
  <c r="K2315"/>
  <c r="G2315"/>
  <c r="B2315"/>
  <c r="O1297"/>
  <c r="P1297"/>
  <c r="Q1296"/>
  <c r="M1297"/>
  <c r="N1297"/>
  <c r="L1298"/>
  <c r="F1300"/>
  <c r="H1300" s="1"/>
  <c r="D1301"/>
  <c r="E1301" s="1"/>
  <c r="C1302" s="1"/>
  <c r="A2316"/>
  <c r="I2316" l="1"/>
  <c r="J2315"/>
  <c r="K2316"/>
  <c r="G2316"/>
  <c r="B2316"/>
  <c r="Q1297"/>
  <c r="P1298"/>
  <c r="O1298"/>
  <c r="M1298"/>
  <c r="N1298"/>
  <c r="L1299"/>
  <c r="F1301"/>
  <c r="H1301" s="1"/>
  <c r="D1302"/>
  <c r="E1302" s="1"/>
  <c r="C1303" s="1"/>
  <c r="A2317"/>
  <c r="I2317" l="1"/>
  <c r="J2316"/>
  <c r="K2317"/>
  <c r="G2317"/>
  <c r="B2317"/>
  <c r="Q1298"/>
  <c r="O1299"/>
  <c r="P1299"/>
  <c r="M1299"/>
  <c r="N1299"/>
  <c r="L1300"/>
  <c r="F1302"/>
  <c r="H1302" s="1"/>
  <c r="D1303"/>
  <c r="E1303" s="1"/>
  <c r="C1304" s="1"/>
  <c r="A2318"/>
  <c r="I2318" l="1"/>
  <c r="J2317"/>
  <c r="K2318"/>
  <c r="G2318"/>
  <c r="B2318"/>
  <c r="P1300"/>
  <c r="O1300"/>
  <c r="Q1299"/>
  <c r="M1300"/>
  <c r="N1300"/>
  <c r="L1301"/>
  <c r="F1303"/>
  <c r="H1303" s="1"/>
  <c r="D1304"/>
  <c r="E1304" s="1"/>
  <c r="C1305" s="1"/>
  <c r="A2319"/>
  <c r="I2319" l="1"/>
  <c r="J2318"/>
  <c r="K2319"/>
  <c r="G2319"/>
  <c r="B2319"/>
  <c r="Q1300"/>
  <c r="O1301"/>
  <c r="P1301"/>
  <c r="M1301"/>
  <c r="N1301"/>
  <c r="L1302"/>
  <c r="F1304"/>
  <c r="H1304" s="1"/>
  <c r="D1305"/>
  <c r="E1305" s="1"/>
  <c r="C1306" s="1"/>
  <c r="A2320"/>
  <c r="I2320" l="1"/>
  <c r="J2319"/>
  <c r="K2320"/>
  <c r="G2320"/>
  <c r="B2320"/>
  <c r="O1302"/>
  <c r="P1302"/>
  <c r="Q1301"/>
  <c r="M1302"/>
  <c r="N1302"/>
  <c r="L1303"/>
  <c r="F1305"/>
  <c r="H1305" s="1"/>
  <c r="D1306"/>
  <c r="E1306" s="1"/>
  <c r="C1307" s="1"/>
  <c r="A2321"/>
  <c r="I2321" l="1"/>
  <c r="J2320"/>
  <c r="K2321"/>
  <c r="G2321"/>
  <c r="B2321"/>
  <c r="Q1302"/>
  <c r="P1303"/>
  <c r="O1303"/>
  <c r="M1303"/>
  <c r="N1303"/>
  <c r="L1304"/>
  <c r="F1306"/>
  <c r="H1306" s="1"/>
  <c r="D1307"/>
  <c r="E1307" s="1"/>
  <c r="C1308" s="1"/>
  <c r="A2322"/>
  <c r="I2322" l="1"/>
  <c r="J2321"/>
  <c r="K2322"/>
  <c r="G2322"/>
  <c r="B2322"/>
  <c r="O1304"/>
  <c r="P1304"/>
  <c r="Q1303"/>
  <c r="M1304"/>
  <c r="N1304"/>
  <c r="L1305"/>
  <c r="F1307"/>
  <c r="H1307" s="1"/>
  <c r="D1308"/>
  <c r="E1308" s="1"/>
  <c r="C1309" s="1"/>
  <c r="A2323"/>
  <c r="I2323" l="1"/>
  <c r="J2322"/>
  <c r="K2323"/>
  <c r="G2323"/>
  <c r="B2323"/>
  <c r="P1305"/>
  <c r="O1305"/>
  <c r="Q1304"/>
  <c r="M1305"/>
  <c r="N1305"/>
  <c r="L1306"/>
  <c r="F1308"/>
  <c r="H1308" s="1"/>
  <c r="D1309"/>
  <c r="E1309" s="1"/>
  <c r="C1310" s="1"/>
  <c r="A2324"/>
  <c r="I2324" l="1"/>
  <c r="J2323"/>
  <c r="K2324"/>
  <c r="G2324"/>
  <c r="B2324"/>
  <c r="O1306"/>
  <c r="P1306"/>
  <c r="Q1305"/>
  <c r="M1306"/>
  <c r="N1306"/>
  <c r="L1307"/>
  <c r="F1309"/>
  <c r="H1309" s="1"/>
  <c r="D1310"/>
  <c r="E1310" s="1"/>
  <c r="C1311" s="1"/>
  <c r="A2325"/>
  <c r="I2325" l="1"/>
  <c r="J2324"/>
  <c r="K2325"/>
  <c r="G2325"/>
  <c r="B2325"/>
  <c r="P1307"/>
  <c r="O1307"/>
  <c r="Q1306"/>
  <c r="M1307"/>
  <c r="N1307"/>
  <c r="L1308"/>
  <c r="F1310"/>
  <c r="H1310" s="1"/>
  <c r="D1311"/>
  <c r="E1311" s="1"/>
  <c r="C1312" s="1"/>
  <c r="A2326"/>
  <c r="I2326" l="1"/>
  <c r="J2325"/>
  <c r="K2326"/>
  <c r="G2326"/>
  <c r="B2326"/>
  <c r="P1308"/>
  <c r="O1308"/>
  <c r="Q1307"/>
  <c r="M1308"/>
  <c r="N1308"/>
  <c r="L1309"/>
  <c r="F1311"/>
  <c r="H1311" s="1"/>
  <c r="D1312"/>
  <c r="E1312" s="1"/>
  <c r="C1313" s="1"/>
  <c r="A2327"/>
  <c r="I2327" l="1"/>
  <c r="J2326"/>
  <c r="K2327"/>
  <c r="G2327"/>
  <c r="B2327"/>
  <c r="P1309"/>
  <c r="O1309"/>
  <c r="Q1308"/>
  <c r="M1309"/>
  <c r="N1309"/>
  <c r="L1310"/>
  <c r="F1312"/>
  <c r="H1312" s="1"/>
  <c r="D1313"/>
  <c r="E1313" s="1"/>
  <c r="C1314" s="1"/>
  <c r="A2328"/>
  <c r="I2328" l="1"/>
  <c r="J2327"/>
  <c r="K2328"/>
  <c r="G2328"/>
  <c r="B2328"/>
  <c r="O1310"/>
  <c r="P1310"/>
  <c r="Q1309"/>
  <c r="M1310"/>
  <c r="N1310"/>
  <c r="L1311"/>
  <c r="F1313"/>
  <c r="H1313" s="1"/>
  <c r="D1314"/>
  <c r="E1314" s="1"/>
  <c r="C1315" s="1"/>
  <c r="A2329"/>
  <c r="I2329" l="1"/>
  <c r="J2328"/>
  <c r="K2329"/>
  <c r="G2329"/>
  <c r="B2329"/>
  <c r="P1311"/>
  <c r="O1311"/>
  <c r="Q1310"/>
  <c r="M1311"/>
  <c r="N1311"/>
  <c r="L1312"/>
  <c r="F1314"/>
  <c r="H1314" s="1"/>
  <c r="D1315"/>
  <c r="E1315" s="1"/>
  <c r="C1316" s="1"/>
  <c r="A2330"/>
  <c r="I2330" l="1"/>
  <c r="J2329"/>
  <c r="K2330"/>
  <c r="G2330"/>
  <c r="B2330"/>
  <c r="P1312"/>
  <c r="O1312"/>
  <c r="Q1311"/>
  <c r="M1312"/>
  <c r="N1312"/>
  <c r="L1313"/>
  <c r="F1315"/>
  <c r="H1315" s="1"/>
  <c r="D1316"/>
  <c r="E1316" s="1"/>
  <c r="C1317" s="1"/>
  <c r="A2331"/>
  <c r="I2331" l="1"/>
  <c r="J2330"/>
  <c r="K2331"/>
  <c r="G2331"/>
  <c r="B2331"/>
  <c r="Q1312"/>
  <c r="P1313"/>
  <c r="O1313"/>
  <c r="M1313"/>
  <c r="N1313"/>
  <c r="L1314"/>
  <c r="F1316"/>
  <c r="H1316" s="1"/>
  <c r="D1317"/>
  <c r="E1317" s="1"/>
  <c r="C1318" s="1"/>
  <c r="A2332"/>
  <c r="I2332" l="1"/>
  <c r="J2331"/>
  <c r="K2332"/>
  <c r="G2332"/>
  <c r="B2332"/>
  <c r="O1314"/>
  <c r="P1314"/>
  <c r="Q1313"/>
  <c r="M1314"/>
  <c r="N1314"/>
  <c r="L1315"/>
  <c r="F1317"/>
  <c r="H1317" s="1"/>
  <c r="D1318"/>
  <c r="E1318" s="1"/>
  <c r="C1319" s="1"/>
  <c r="A2333"/>
  <c r="I2333" l="1"/>
  <c r="J2332"/>
  <c r="K2333"/>
  <c r="G2333"/>
  <c r="B2333"/>
  <c r="Q1314"/>
  <c r="P1315"/>
  <c r="O1315"/>
  <c r="M1315"/>
  <c r="N1315"/>
  <c r="L1316"/>
  <c r="F1318"/>
  <c r="H1318" s="1"/>
  <c r="D1319"/>
  <c r="E1319" s="1"/>
  <c r="C1320" s="1"/>
  <c r="A2334"/>
  <c r="I2334" l="1"/>
  <c r="J2333"/>
  <c r="K2334"/>
  <c r="G2334"/>
  <c r="B2334"/>
  <c r="O1316"/>
  <c r="P1316"/>
  <c r="Q1315"/>
  <c r="M1316"/>
  <c r="N1316"/>
  <c r="L1317"/>
  <c r="F1319"/>
  <c r="H1319" s="1"/>
  <c r="D1320"/>
  <c r="E1320" s="1"/>
  <c r="C1321" s="1"/>
  <c r="A2335"/>
  <c r="I2335" l="1"/>
  <c r="J2334"/>
  <c r="K2335"/>
  <c r="G2335"/>
  <c r="B2335"/>
  <c r="O1317"/>
  <c r="P1317"/>
  <c r="Q1316"/>
  <c r="M1317"/>
  <c r="N1317"/>
  <c r="L1318"/>
  <c r="F1320"/>
  <c r="H1320" s="1"/>
  <c r="D1321"/>
  <c r="E1321" s="1"/>
  <c r="C1322" s="1"/>
  <c r="A2336"/>
  <c r="I2336" l="1"/>
  <c r="J2335"/>
  <c r="K2336"/>
  <c r="G2336"/>
  <c r="B2336"/>
  <c r="P1318"/>
  <c r="O1318"/>
  <c r="Q1317"/>
  <c r="M1318"/>
  <c r="N1318"/>
  <c r="L1319"/>
  <c r="F1321"/>
  <c r="H1321" s="1"/>
  <c r="D1322"/>
  <c r="E1322" s="1"/>
  <c r="C1323" s="1"/>
  <c r="A2337"/>
  <c r="I2337" l="1"/>
  <c r="J2336"/>
  <c r="K2337"/>
  <c r="G2337"/>
  <c r="B2337"/>
  <c r="Q1318"/>
  <c r="O1319"/>
  <c r="P1319"/>
  <c r="M1319"/>
  <c r="N1319"/>
  <c r="L1320"/>
  <c r="F1322"/>
  <c r="H1322" s="1"/>
  <c r="D1323"/>
  <c r="E1323" s="1"/>
  <c r="C1324" s="1"/>
  <c r="A2338"/>
  <c r="I2338" l="1"/>
  <c r="J2337"/>
  <c r="K2338"/>
  <c r="G2338"/>
  <c r="B2338"/>
  <c r="O1320"/>
  <c r="P1320"/>
  <c r="Q1319"/>
  <c r="M1320"/>
  <c r="N1320"/>
  <c r="L1321"/>
  <c r="F1323"/>
  <c r="H1323" s="1"/>
  <c r="D1324"/>
  <c r="E1324" s="1"/>
  <c r="C1325" s="1"/>
  <c r="A2339"/>
  <c r="I2339" l="1"/>
  <c r="J2338"/>
  <c r="K2339"/>
  <c r="G2339"/>
  <c r="B2339"/>
  <c r="Q1320"/>
  <c r="O1321"/>
  <c r="P1321"/>
  <c r="M1321"/>
  <c r="N1321"/>
  <c r="L1322"/>
  <c r="F1324"/>
  <c r="H1324" s="1"/>
  <c r="D1325"/>
  <c r="E1325" s="1"/>
  <c r="C1326" s="1"/>
  <c r="A2340"/>
  <c r="I2340" l="1"/>
  <c r="J2339"/>
  <c r="K2340"/>
  <c r="G2340"/>
  <c r="B2340"/>
  <c r="Q1321"/>
  <c r="P1322"/>
  <c r="O1322"/>
  <c r="M1322"/>
  <c r="N1322"/>
  <c r="L1323"/>
  <c r="F1325"/>
  <c r="H1325" s="1"/>
  <c r="D1326"/>
  <c r="E1326" s="1"/>
  <c r="C1327" s="1"/>
  <c r="A2341"/>
  <c r="I2341" l="1"/>
  <c r="J2340"/>
  <c r="K2341"/>
  <c r="G2341"/>
  <c r="B2341"/>
  <c r="O1323"/>
  <c r="P1323"/>
  <c r="Q1322"/>
  <c r="M1323"/>
  <c r="N1323"/>
  <c r="L1324"/>
  <c r="F1326"/>
  <c r="H1326" s="1"/>
  <c r="D1327"/>
  <c r="E1327" s="1"/>
  <c r="C1328" s="1"/>
  <c r="A2342"/>
  <c r="I2342" l="1"/>
  <c r="J2341"/>
  <c r="K2342"/>
  <c r="G2342"/>
  <c r="B2342"/>
  <c r="Q1323"/>
  <c r="O1324"/>
  <c r="P1324"/>
  <c r="M1324"/>
  <c r="N1324"/>
  <c r="L1325"/>
  <c r="F1327"/>
  <c r="H1327" s="1"/>
  <c r="D1328"/>
  <c r="E1328" s="1"/>
  <c r="C1329" s="1"/>
  <c r="A2343"/>
  <c r="I2343" l="1"/>
  <c r="J2342"/>
  <c r="K2343"/>
  <c r="G2343"/>
  <c r="B2343"/>
  <c r="P1325"/>
  <c r="O1325"/>
  <c r="Q1324"/>
  <c r="M1325"/>
  <c r="N1325"/>
  <c r="L1326"/>
  <c r="F1328"/>
  <c r="H1328" s="1"/>
  <c r="D1329"/>
  <c r="E1329" s="1"/>
  <c r="C1330" s="1"/>
  <c r="A2344"/>
  <c r="I2344" l="1"/>
  <c r="J2343"/>
  <c r="K2344"/>
  <c r="G2344"/>
  <c r="B2344"/>
  <c r="O1326"/>
  <c r="P1326"/>
  <c r="Q1325"/>
  <c r="M1326"/>
  <c r="N1326"/>
  <c r="L1327"/>
  <c r="F1329"/>
  <c r="H1329" s="1"/>
  <c r="D1330"/>
  <c r="E1330" s="1"/>
  <c r="C1331" s="1"/>
  <c r="A2345"/>
  <c r="I2345" l="1"/>
  <c r="J2344"/>
  <c r="K2345"/>
  <c r="G2345"/>
  <c r="B2345"/>
  <c r="O1327"/>
  <c r="P1327"/>
  <c r="Q1326"/>
  <c r="M1327"/>
  <c r="N1327"/>
  <c r="L1328"/>
  <c r="F1330"/>
  <c r="H1330" s="1"/>
  <c r="D1331"/>
  <c r="E1331" s="1"/>
  <c r="C1332" s="1"/>
  <c r="A2346"/>
  <c r="I2346" l="1"/>
  <c r="J2345"/>
  <c r="K2346"/>
  <c r="G2346"/>
  <c r="B2346"/>
  <c r="O1328"/>
  <c r="P1328"/>
  <c r="Q1327"/>
  <c r="M1328"/>
  <c r="N1328"/>
  <c r="L1329"/>
  <c r="F1331"/>
  <c r="H1331" s="1"/>
  <c r="D1332"/>
  <c r="E1332" s="1"/>
  <c r="C1333" s="1"/>
  <c r="A2347"/>
  <c r="I2347" l="1"/>
  <c r="J2346"/>
  <c r="K2347"/>
  <c r="G2347"/>
  <c r="B2347"/>
  <c r="P1329"/>
  <c r="O1329"/>
  <c r="Q1328"/>
  <c r="M1329"/>
  <c r="N1329"/>
  <c r="L1330"/>
  <c r="F1332"/>
  <c r="H1332" s="1"/>
  <c r="D1333"/>
  <c r="E1333" s="1"/>
  <c r="C1334" s="1"/>
  <c r="A2348"/>
  <c r="I2348" l="1"/>
  <c r="J2347"/>
  <c r="K2348"/>
  <c r="G2348"/>
  <c r="B2348"/>
  <c r="P1330"/>
  <c r="O1330"/>
  <c r="Q1329"/>
  <c r="M1330"/>
  <c r="N1330"/>
  <c r="L1331"/>
  <c r="F1333"/>
  <c r="H1333" s="1"/>
  <c r="D1334"/>
  <c r="E1334" s="1"/>
  <c r="C1335" s="1"/>
  <c r="A2349"/>
  <c r="I2349" l="1"/>
  <c r="J2348"/>
  <c r="K2349"/>
  <c r="G2349"/>
  <c r="B2349"/>
  <c r="Q1330"/>
  <c r="O1331"/>
  <c r="P1331"/>
  <c r="M1331"/>
  <c r="N1331"/>
  <c r="L1332"/>
  <c r="F1334"/>
  <c r="H1334" s="1"/>
  <c r="D1335"/>
  <c r="E1335" s="1"/>
  <c r="C1336" s="1"/>
  <c r="A2350"/>
  <c r="I2350" l="1"/>
  <c r="J2349"/>
  <c r="K2350"/>
  <c r="G2350"/>
  <c r="B2350"/>
  <c r="O1332"/>
  <c r="P1332"/>
  <c r="Q1331"/>
  <c r="M1332"/>
  <c r="N1332"/>
  <c r="L1333"/>
  <c r="F1335"/>
  <c r="H1335" s="1"/>
  <c r="D1336"/>
  <c r="E1336" s="1"/>
  <c r="C1337" s="1"/>
  <c r="A2351"/>
  <c r="I2351" l="1"/>
  <c r="J2350"/>
  <c r="K2351"/>
  <c r="G2351"/>
  <c r="B2351"/>
  <c r="P1333"/>
  <c r="O1333"/>
  <c r="Q1332"/>
  <c r="M1333"/>
  <c r="N1333"/>
  <c r="L1334"/>
  <c r="F1336"/>
  <c r="H1336" s="1"/>
  <c r="D1337"/>
  <c r="E1337" s="1"/>
  <c r="C1338" s="1"/>
  <c r="A2352"/>
  <c r="I2352" l="1"/>
  <c r="J2351"/>
  <c r="K2352"/>
  <c r="G2352"/>
  <c r="B2352"/>
  <c r="P1334"/>
  <c r="O1334"/>
  <c r="Q1333"/>
  <c r="M1334"/>
  <c r="N1334"/>
  <c r="L1335"/>
  <c r="F1337"/>
  <c r="H1337" s="1"/>
  <c r="D1338"/>
  <c r="E1338" s="1"/>
  <c r="C1339" s="1"/>
  <c r="A2353"/>
  <c r="I2353" l="1"/>
  <c r="J2352"/>
  <c r="K2353"/>
  <c r="G2353"/>
  <c r="B2353"/>
  <c r="P1335"/>
  <c r="O1335"/>
  <c r="Q1334"/>
  <c r="M1335"/>
  <c r="N1335"/>
  <c r="L1336"/>
  <c r="F1338"/>
  <c r="H1338" s="1"/>
  <c r="D1339"/>
  <c r="E1339" s="1"/>
  <c r="C1340" s="1"/>
  <c r="A2354"/>
  <c r="I2354" l="1"/>
  <c r="J2353"/>
  <c r="K2354"/>
  <c r="G2354"/>
  <c r="B2354"/>
  <c r="Q1335"/>
  <c r="P1336"/>
  <c r="O1336"/>
  <c r="M1336"/>
  <c r="N1336"/>
  <c r="L1337"/>
  <c r="F1339"/>
  <c r="H1339" s="1"/>
  <c r="D1340"/>
  <c r="E1340" s="1"/>
  <c r="C1341" s="1"/>
  <c r="A2355"/>
  <c r="I2355" l="1"/>
  <c r="J2354"/>
  <c r="K2355"/>
  <c r="G2355"/>
  <c r="B2355"/>
  <c r="P1337"/>
  <c r="O1337"/>
  <c r="Q1336"/>
  <c r="M1337"/>
  <c r="N1337"/>
  <c r="L1338"/>
  <c r="F1340"/>
  <c r="H1340" s="1"/>
  <c r="D1341"/>
  <c r="E1341" s="1"/>
  <c r="C1342" s="1"/>
  <c r="A2356"/>
  <c r="I2356" l="1"/>
  <c r="J2355"/>
  <c r="K2356"/>
  <c r="G2356"/>
  <c r="B2356"/>
  <c r="P1338"/>
  <c r="O1338"/>
  <c r="Q1337"/>
  <c r="M1338"/>
  <c r="N1338"/>
  <c r="L1339"/>
  <c r="F1341"/>
  <c r="H1341" s="1"/>
  <c r="D1342"/>
  <c r="E1342" s="1"/>
  <c r="C1343" s="1"/>
  <c r="A2357"/>
  <c r="I2357" l="1"/>
  <c r="J2356"/>
  <c r="K2357"/>
  <c r="G2357"/>
  <c r="B2357"/>
  <c r="O1339"/>
  <c r="P1339"/>
  <c r="Q1338"/>
  <c r="M1339"/>
  <c r="N1339"/>
  <c r="L1340"/>
  <c r="F1342"/>
  <c r="H1342" s="1"/>
  <c r="D1343"/>
  <c r="E1343" s="1"/>
  <c r="C1344" s="1"/>
  <c r="A2358"/>
  <c r="I2358" l="1"/>
  <c r="J2357"/>
  <c r="K2358"/>
  <c r="G2358"/>
  <c r="B2358"/>
  <c r="P1340"/>
  <c r="O1340"/>
  <c r="Q1339"/>
  <c r="M1340"/>
  <c r="N1340"/>
  <c r="L1341"/>
  <c r="F1343"/>
  <c r="H1343" s="1"/>
  <c r="D1344"/>
  <c r="E1344" s="1"/>
  <c r="C1345" s="1"/>
  <c r="A2359"/>
  <c r="I2359" l="1"/>
  <c r="J2358"/>
  <c r="K2359"/>
  <c r="G2359"/>
  <c r="B2359"/>
  <c r="O1341"/>
  <c r="P1341"/>
  <c r="Q1340"/>
  <c r="M1341"/>
  <c r="N1341"/>
  <c r="L1342"/>
  <c r="F1344"/>
  <c r="H1344" s="1"/>
  <c r="D1345"/>
  <c r="E1345" s="1"/>
  <c r="C1346" s="1"/>
  <c r="A2360"/>
  <c r="I2360" l="1"/>
  <c r="J2359"/>
  <c r="K2360"/>
  <c r="G2360"/>
  <c r="B2360"/>
  <c r="P1342"/>
  <c r="O1342"/>
  <c r="Q1341"/>
  <c r="M1342"/>
  <c r="N1342"/>
  <c r="L1343"/>
  <c r="F1345"/>
  <c r="H1345" s="1"/>
  <c r="D1346"/>
  <c r="E1346" s="1"/>
  <c r="C1347" s="1"/>
  <c r="A2361"/>
  <c r="I2361" l="1"/>
  <c r="J2360"/>
  <c r="K2361"/>
  <c r="G2361"/>
  <c r="B2361"/>
  <c r="P1343"/>
  <c r="O1343"/>
  <c r="Q1342"/>
  <c r="M1343"/>
  <c r="N1343"/>
  <c r="L1344"/>
  <c r="F1346"/>
  <c r="H1346" s="1"/>
  <c r="D1347"/>
  <c r="E1347" s="1"/>
  <c r="C1348" s="1"/>
  <c r="A2362"/>
  <c r="I2362" l="1"/>
  <c r="J2361"/>
  <c r="K2362"/>
  <c r="G2362"/>
  <c r="B2362"/>
  <c r="Q1343"/>
  <c r="O1344"/>
  <c r="P1344"/>
  <c r="M1344"/>
  <c r="N1344"/>
  <c r="L1345"/>
  <c r="F1347"/>
  <c r="H1347" s="1"/>
  <c r="D1348"/>
  <c r="E1348" s="1"/>
  <c r="C1349" s="1"/>
  <c r="A2363"/>
  <c r="I2363" l="1"/>
  <c r="J2362"/>
  <c r="K2363"/>
  <c r="G2363"/>
  <c r="B2363"/>
  <c r="Q1344"/>
  <c r="P1345"/>
  <c r="O1345"/>
  <c r="M1345"/>
  <c r="N1345"/>
  <c r="L1346"/>
  <c r="F1348"/>
  <c r="H1348" s="1"/>
  <c r="D1349"/>
  <c r="E1349" s="1"/>
  <c r="C1350" s="1"/>
  <c r="A2364"/>
  <c r="I2364" l="1"/>
  <c r="J2363"/>
  <c r="K2364"/>
  <c r="G2364"/>
  <c r="B2364"/>
  <c r="P1346"/>
  <c r="O1346"/>
  <c r="Q1345"/>
  <c r="M1346"/>
  <c r="N1346"/>
  <c r="L1347"/>
  <c r="F1349"/>
  <c r="H1349" s="1"/>
  <c r="D1350"/>
  <c r="E1350" s="1"/>
  <c r="C1351" s="1"/>
  <c r="A2365"/>
  <c r="I2365" l="1"/>
  <c r="J2364"/>
  <c r="K2365"/>
  <c r="G2365"/>
  <c r="B2365"/>
  <c r="O1347"/>
  <c r="P1347"/>
  <c r="Q1346"/>
  <c r="M1347"/>
  <c r="N1347"/>
  <c r="L1348"/>
  <c r="F1350"/>
  <c r="H1350" s="1"/>
  <c r="D1351"/>
  <c r="E1351" s="1"/>
  <c r="C1352" s="1"/>
  <c r="A2366"/>
  <c r="I2366" l="1"/>
  <c r="J2365"/>
  <c r="K2366"/>
  <c r="G2366"/>
  <c r="B2366"/>
  <c r="P1348"/>
  <c r="O1348"/>
  <c r="Q1347"/>
  <c r="M1348"/>
  <c r="N1348"/>
  <c r="L1349"/>
  <c r="F1351"/>
  <c r="H1351" s="1"/>
  <c r="D1352"/>
  <c r="E1352" s="1"/>
  <c r="C1353" s="1"/>
  <c r="A2367"/>
  <c r="I2367" l="1"/>
  <c r="J2366"/>
  <c r="K2367"/>
  <c r="G2367"/>
  <c r="B2367"/>
  <c r="Q1348"/>
  <c r="O1349"/>
  <c r="P1349"/>
  <c r="M1349"/>
  <c r="N1349"/>
  <c r="L1350"/>
  <c r="F1352"/>
  <c r="H1352" s="1"/>
  <c r="D1353"/>
  <c r="E1353" s="1"/>
  <c r="C1354" s="1"/>
  <c r="A2368"/>
  <c r="I2368" l="1"/>
  <c r="J2367"/>
  <c r="K2368"/>
  <c r="G2368"/>
  <c r="B2368"/>
  <c r="Q1349"/>
  <c r="O1350"/>
  <c r="P1350"/>
  <c r="M1350"/>
  <c r="N1350"/>
  <c r="L1351"/>
  <c r="F1353"/>
  <c r="H1353" s="1"/>
  <c r="D1354"/>
  <c r="E1354" s="1"/>
  <c r="C1355" s="1"/>
  <c r="A2369"/>
  <c r="I2369" l="1"/>
  <c r="J2368"/>
  <c r="K2369"/>
  <c r="G2369"/>
  <c r="B2369"/>
  <c r="O1351"/>
  <c r="P1351"/>
  <c r="Q1350"/>
  <c r="M1351"/>
  <c r="N1351"/>
  <c r="L1352"/>
  <c r="F1354"/>
  <c r="H1354" s="1"/>
  <c r="D1355"/>
  <c r="E1355" s="1"/>
  <c r="C1356" s="1"/>
  <c r="A2370"/>
  <c r="I2370" l="1"/>
  <c r="J2369"/>
  <c r="K2370"/>
  <c r="G2370"/>
  <c r="B2370"/>
  <c r="Q1351"/>
  <c r="O1352"/>
  <c r="P1352"/>
  <c r="M1352"/>
  <c r="N1352"/>
  <c r="L1353"/>
  <c r="F1355"/>
  <c r="H1355" s="1"/>
  <c r="D1356"/>
  <c r="E1356" s="1"/>
  <c r="C1357" s="1"/>
  <c r="A2371"/>
  <c r="I2371" l="1"/>
  <c r="J2370"/>
  <c r="K2371"/>
  <c r="G2371"/>
  <c r="B2371"/>
  <c r="Q1352"/>
  <c r="O1353"/>
  <c r="P1353"/>
  <c r="M1353"/>
  <c r="N1353"/>
  <c r="L1354"/>
  <c r="F1356"/>
  <c r="H1356" s="1"/>
  <c r="D1357"/>
  <c r="E1357" s="1"/>
  <c r="C1358" s="1"/>
  <c r="A2372"/>
  <c r="I2372" l="1"/>
  <c r="J2371"/>
  <c r="K2372"/>
  <c r="G2372"/>
  <c r="B2372"/>
  <c r="O1354"/>
  <c r="P1354"/>
  <c r="Q1353"/>
  <c r="M1354"/>
  <c r="N1354"/>
  <c r="L1355"/>
  <c r="F1357"/>
  <c r="H1357" s="1"/>
  <c r="D1358"/>
  <c r="E1358" s="1"/>
  <c r="C1359" s="1"/>
  <c r="A2373"/>
  <c r="I2373" l="1"/>
  <c r="J2372"/>
  <c r="K2373"/>
  <c r="G2373"/>
  <c r="B2373"/>
  <c r="Q1354"/>
  <c r="O1355"/>
  <c r="P1355"/>
  <c r="M1355"/>
  <c r="N1355"/>
  <c r="L1356"/>
  <c r="F1358"/>
  <c r="H1358" s="1"/>
  <c r="D1359"/>
  <c r="E1359" s="1"/>
  <c r="C1360" s="1"/>
  <c r="A2374"/>
  <c r="I2374" l="1"/>
  <c r="J2373"/>
  <c r="K2374"/>
  <c r="G2374"/>
  <c r="B2374"/>
  <c r="P1356"/>
  <c r="O1356"/>
  <c r="Q1355"/>
  <c r="M1356"/>
  <c r="N1356"/>
  <c r="L1357"/>
  <c r="F1359"/>
  <c r="H1359" s="1"/>
  <c r="D1360"/>
  <c r="E1360" s="1"/>
  <c r="C1361" s="1"/>
  <c r="A2375"/>
  <c r="I2375" l="1"/>
  <c r="J2374"/>
  <c r="K2375"/>
  <c r="G2375"/>
  <c r="B2375"/>
  <c r="O1357"/>
  <c r="P1357"/>
  <c r="Q1356"/>
  <c r="M1357"/>
  <c r="N1357"/>
  <c r="L1358"/>
  <c r="F1360"/>
  <c r="H1360" s="1"/>
  <c r="D1361"/>
  <c r="E1361" s="1"/>
  <c r="C1362" s="1"/>
  <c r="A2376"/>
  <c r="I2376" l="1"/>
  <c r="J2375"/>
  <c r="K2376"/>
  <c r="G2376"/>
  <c r="B2376"/>
  <c r="O1358"/>
  <c r="P1358"/>
  <c r="Q1357"/>
  <c r="M1358"/>
  <c r="N1358"/>
  <c r="L1359"/>
  <c r="F1361"/>
  <c r="H1361" s="1"/>
  <c r="D1362"/>
  <c r="E1362" s="1"/>
  <c r="C1363" s="1"/>
  <c r="A2377"/>
  <c r="I2377" l="1"/>
  <c r="J2376"/>
  <c r="K2377"/>
  <c r="G2377"/>
  <c r="B2377"/>
  <c r="O1359"/>
  <c r="P1359"/>
  <c r="Q1358"/>
  <c r="M1359"/>
  <c r="N1359"/>
  <c r="L1360"/>
  <c r="F1362"/>
  <c r="H1362" s="1"/>
  <c r="D1363"/>
  <c r="E1363" s="1"/>
  <c r="C1364" s="1"/>
  <c r="A2378"/>
  <c r="I2378" l="1"/>
  <c r="J2377"/>
  <c r="K2378"/>
  <c r="G2378"/>
  <c r="B2378"/>
  <c r="P1360"/>
  <c r="O1360"/>
  <c r="Q1359"/>
  <c r="M1360"/>
  <c r="N1360"/>
  <c r="L1361"/>
  <c r="F1363"/>
  <c r="H1363" s="1"/>
  <c r="D1364"/>
  <c r="E1364" s="1"/>
  <c r="C1365" s="1"/>
  <c r="A2379"/>
  <c r="I2379" l="1"/>
  <c r="J2378"/>
  <c r="K2379"/>
  <c r="G2379"/>
  <c r="B2379"/>
  <c r="Q1360"/>
  <c r="O1361"/>
  <c r="P1361"/>
  <c r="M1361"/>
  <c r="N1361"/>
  <c r="L1362"/>
  <c r="F1364"/>
  <c r="H1364" s="1"/>
  <c r="D1365"/>
  <c r="E1365" s="1"/>
  <c r="C1366" s="1"/>
  <c r="A2380"/>
  <c r="I2380" l="1"/>
  <c r="J2379"/>
  <c r="K2380"/>
  <c r="G2380"/>
  <c r="B2380"/>
  <c r="Q1361"/>
  <c r="P1362"/>
  <c r="O1362"/>
  <c r="M1362"/>
  <c r="N1362"/>
  <c r="L1363"/>
  <c r="F1365"/>
  <c r="H1365" s="1"/>
  <c r="D1366"/>
  <c r="E1366" s="1"/>
  <c r="C1367" s="1"/>
  <c r="A2381"/>
  <c r="I2381" l="1"/>
  <c r="J2380"/>
  <c r="K2381"/>
  <c r="G2381"/>
  <c r="B2381"/>
  <c r="P1363"/>
  <c r="O1363"/>
  <c r="Q1362"/>
  <c r="M1363"/>
  <c r="N1363"/>
  <c r="L1364"/>
  <c r="F1366"/>
  <c r="H1366" s="1"/>
  <c r="D1367"/>
  <c r="E1367" s="1"/>
  <c r="C1368" s="1"/>
  <c r="A2382"/>
  <c r="I2382" l="1"/>
  <c r="J2381"/>
  <c r="K2382"/>
  <c r="G2382"/>
  <c r="B2382"/>
  <c r="P1364"/>
  <c r="O1364"/>
  <c r="Q1363"/>
  <c r="M1364"/>
  <c r="N1364"/>
  <c r="L1365"/>
  <c r="F1367"/>
  <c r="H1367" s="1"/>
  <c r="D1368"/>
  <c r="E1368" s="1"/>
  <c r="C1369" s="1"/>
  <c r="A2383"/>
  <c r="I2383" l="1"/>
  <c r="J2382"/>
  <c r="K2383"/>
  <c r="G2383"/>
  <c r="B2383"/>
  <c r="Q1364"/>
  <c r="P1365"/>
  <c r="O1365"/>
  <c r="M1365"/>
  <c r="N1365"/>
  <c r="F18" i="11"/>
  <c r="C19"/>
  <c r="L1366" i="10"/>
  <c r="F1368"/>
  <c r="H1368" s="1"/>
  <c r="D1369"/>
  <c r="E1369" s="1"/>
  <c r="C1370" s="1"/>
  <c r="A2384"/>
  <c r="I2384" l="1"/>
  <c r="J2383"/>
  <c r="K2384"/>
  <c r="G2384"/>
  <c r="B2384"/>
  <c r="Q1365"/>
  <c r="P1366"/>
  <c r="O1366"/>
  <c r="M1366"/>
  <c r="N1366"/>
  <c r="L1367"/>
  <c r="F1369"/>
  <c r="H1369" s="1"/>
  <c r="D1370"/>
  <c r="E1370" s="1"/>
  <c r="C1371" s="1"/>
  <c r="A2385"/>
  <c r="I2385" l="1"/>
  <c r="J2384"/>
  <c r="K2385"/>
  <c r="G2385"/>
  <c r="B2385"/>
  <c r="Q1366"/>
  <c r="O1367"/>
  <c r="P1367"/>
  <c r="M1367"/>
  <c r="N1367"/>
  <c r="L1368"/>
  <c r="F1370"/>
  <c r="H1370" s="1"/>
  <c r="D1371"/>
  <c r="E1371" s="1"/>
  <c r="C1372" s="1"/>
  <c r="A2386"/>
  <c r="I2386" l="1"/>
  <c r="J2385"/>
  <c r="K2386"/>
  <c r="G2386"/>
  <c r="B2386"/>
  <c r="Q1367"/>
  <c r="O1368"/>
  <c r="P1368"/>
  <c r="M1368"/>
  <c r="N1368"/>
  <c r="L1369"/>
  <c r="F1371"/>
  <c r="H1371" s="1"/>
  <c r="D1372"/>
  <c r="E1372" s="1"/>
  <c r="C1373" s="1"/>
  <c r="A2387"/>
  <c r="I2387" l="1"/>
  <c r="J2386"/>
  <c r="K2387"/>
  <c r="G2387"/>
  <c r="B2387"/>
  <c r="Q1368"/>
  <c r="P1369"/>
  <c r="O1369"/>
  <c r="M1369"/>
  <c r="N1369"/>
  <c r="L1370"/>
  <c r="F1372"/>
  <c r="H1372" s="1"/>
  <c r="D1373"/>
  <c r="E1373" s="1"/>
  <c r="C1374" s="1"/>
  <c r="A2388"/>
  <c r="I2388" l="1"/>
  <c r="J2387"/>
  <c r="K2388"/>
  <c r="G2388"/>
  <c r="B2388"/>
  <c r="Q1369"/>
  <c r="P1370"/>
  <c r="O1370"/>
  <c r="M1370"/>
  <c r="N1370"/>
  <c r="L1371"/>
  <c r="F1373"/>
  <c r="H1373" s="1"/>
  <c r="D1374"/>
  <c r="E1374" s="1"/>
  <c r="C1375" s="1"/>
  <c r="A2389"/>
  <c r="I2389" l="1"/>
  <c r="J2388"/>
  <c r="K2389"/>
  <c r="G2389"/>
  <c r="B2389"/>
  <c r="Q1370"/>
  <c r="P1371"/>
  <c r="O1371"/>
  <c r="M1371"/>
  <c r="N1371"/>
  <c r="L1372"/>
  <c r="F1374"/>
  <c r="H1374" s="1"/>
  <c r="D1375"/>
  <c r="E1375" s="1"/>
  <c r="C1376" s="1"/>
  <c r="A2390"/>
  <c r="I2390" l="1"/>
  <c r="J2389"/>
  <c r="K2390"/>
  <c r="G2390"/>
  <c r="B2390"/>
  <c r="Q1371"/>
  <c r="P1372"/>
  <c r="O1372"/>
  <c r="M1372"/>
  <c r="N1372"/>
  <c r="L1373"/>
  <c r="F1375"/>
  <c r="H1375" s="1"/>
  <c r="D1376"/>
  <c r="E1376" s="1"/>
  <c r="C1377" s="1"/>
  <c r="A2391"/>
  <c r="I2391" l="1"/>
  <c r="J2390"/>
  <c r="K2391"/>
  <c r="G2391"/>
  <c r="B2391"/>
  <c r="Q1372"/>
  <c r="P1373"/>
  <c r="O1373"/>
  <c r="M1373"/>
  <c r="N1373"/>
  <c r="L1374"/>
  <c r="F1376"/>
  <c r="H1376" s="1"/>
  <c r="D1377"/>
  <c r="E1377" s="1"/>
  <c r="C1378" s="1"/>
  <c r="A2392"/>
  <c r="I2392" l="1"/>
  <c r="J2391"/>
  <c r="K2392"/>
  <c r="G2392"/>
  <c r="B2392"/>
  <c r="O1374"/>
  <c r="P1374"/>
  <c r="Q1373"/>
  <c r="M1374"/>
  <c r="N1374"/>
  <c r="E19" i="11"/>
  <c r="D19"/>
  <c r="L1375" i="10"/>
  <c r="F1377"/>
  <c r="H1377" s="1"/>
  <c r="D1378"/>
  <c r="E1378" s="1"/>
  <c r="C1379" s="1"/>
  <c r="A2393"/>
  <c r="I2393" l="1"/>
  <c r="J2392"/>
  <c r="K2393"/>
  <c r="G2393"/>
  <c r="B2393"/>
  <c r="P1375"/>
  <c r="O1375"/>
  <c r="Q1374"/>
  <c r="M1375"/>
  <c r="N1375"/>
  <c r="L1376"/>
  <c r="F1378"/>
  <c r="H1378" s="1"/>
  <c r="D1379"/>
  <c r="E1379" s="1"/>
  <c r="C1380" s="1"/>
  <c r="A2394"/>
  <c r="I2394" l="1"/>
  <c r="J2393"/>
  <c r="K2394"/>
  <c r="G2394"/>
  <c r="B2394"/>
  <c r="P1376"/>
  <c r="O1376"/>
  <c r="Q1375"/>
  <c r="M1376"/>
  <c r="N1376"/>
  <c r="L1377"/>
  <c r="F1379"/>
  <c r="H1379" s="1"/>
  <c r="D1380"/>
  <c r="E1380" s="1"/>
  <c r="C1381" s="1"/>
  <c r="A2395"/>
  <c r="I2395" l="1"/>
  <c r="J2394"/>
  <c r="K2395"/>
  <c r="G2395"/>
  <c r="B2395"/>
  <c r="Q1376"/>
  <c r="O1377"/>
  <c r="P1377"/>
  <c r="M1377"/>
  <c r="N1377"/>
  <c r="L1378"/>
  <c r="F1380"/>
  <c r="H1380" s="1"/>
  <c r="D1381"/>
  <c r="E1381" s="1"/>
  <c r="C1382" s="1"/>
  <c r="A2396"/>
  <c r="I2396" l="1"/>
  <c r="J2395"/>
  <c r="K2396"/>
  <c r="G2396"/>
  <c r="B2396"/>
  <c r="P1378"/>
  <c r="O1378"/>
  <c r="Q1377"/>
  <c r="M1378"/>
  <c r="N1378"/>
  <c r="L1379"/>
  <c r="F1381"/>
  <c r="H1381" s="1"/>
  <c r="D1382"/>
  <c r="E1382" s="1"/>
  <c r="C1383" s="1"/>
  <c r="A2397"/>
  <c r="I2397" l="1"/>
  <c r="J2396"/>
  <c r="K2397"/>
  <c r="G2397"/>
  <c r="B2397"/>
  <c r="O1379"/>
  <c r="P1379"/>
  <c r="Q1378"/>
  <c r="M1379"/>
  <c r="N1379"/>
  <c r="L1380"/>
  <c r="F1382"/>
  <c r="H1382" s="1"/>
  <c r="D1383"/>
  <c r="E1383" s="1"/>
  <c r="C1384" s="1"/>
  <c r="A2398"/>
  <c r="I2398" l="1"/>
  <c r="J2397"/>
  <c r="K2398"/>
  <c r="G2398"/>
  <c r="B2398"/>
  <c r="O1380"/>
  <c r="P1380"/>
  <c r="Q1379"/>
  <c r="M1380"/>
  <c r="N1380"/>
  <c r="L1381"/>
  <c r="F1383"/>
  <c r="H1383" s="1"/>
  <c r="D1384"/>
  <c r="E1384" s="1"/>
  <c r="C1385" s="1"/>
  <c r="A2399"/>
  <c r="I2399" l="1"/>
  <c r="J2398"/>
  <c r="K2399"/>
  <c r="G2399"/>
  <c r="B2399"/>
  <c r="P1381"/>
  <c r="O1381"/>
  <c r="Q1380"/>
  <c r="M1381"/>
  <c r="N1381"/>
  <c r="L1382"/>
  <c r="F1384"/>
  <c r="H1384" s="1"/>
  <c r="D1385"/>
  <c r="E1385" s="1"/>
  <c r="C1386" s="1"/>
  <c r="A2400"/>
  <c r="I2400" l="1"/>
  <c r="J2399"/>
  <c r="K2400"/>
  <c r="G2400"/>
  <c r="B2400"/>
  <c r="O1382"/>
  <c r="P1382"/>
  <c r="Q1381"/>
  <c r="M1382"/>
  <c r="N1382"/>
  <c r="L1383"/>
  <c r="F1385"/>
  <c r="H1385" s="1"/>
  <c r="D1386"/>
  <c r="E1386" s="1"/>
  <c r="C1387" s="1"/>
  <c r="A2401"/>
  <c r="I2401" l="1"/>
  <c r="J2400"/>
  <c r="K2401"/>
  <c r="G2401"/>
  <c r="B2401"/>
  <c r="O1383"/>
  <c r="P1383"/>
  <c r="Q1382"/>
  <c r="M1383"/>
  <c r="N1383"/>
  <c r="L1384"/>
  <c r="F1386"/>
  <c r="H1386" s="1"/>
  <c r="D1387"/>
  <c r="E1387" s="1"/>
  <c r="C1388" s="1"/>
  <c r="A2402"/>
  <c r="I2402" l="1"/>
  <c r="J2401"/>
  <c r="K2402"/>
  <c r="G2402"/>
  <c r="B2402"/>
  <c r="O1384"/>
  <c r="P1384"/>
  <c r="Q1383"/>
  <c r="M1384"/>
  <c r="N1384"/>
  <c r="L1385"/>
  <c r="F1387"/>
  <c r="H1387" s="1"/>
  <c r="D1388"/>
  <c r="E1388" s="1"/>
  <c r="C1389" s="1"/>
  <c r="A2403"/>
  <c r="I2403" l="1"/>
  <c r="J2402"/>
  <c r="K2403"/>
  <c r="G2403"/>
  <c r="B2403"/>
  <c r="P1385"/>
  <c r="O1385"/>
  <c r="Q1384"/>
  <c r="M1385"/>
  <c r="N1385"/>
  <c r="L1386"/>
  <c r="F1388"/>
  <c r="H1388" s="1"/>
  <c r="D1389"/>
  <c r="E1389" s="1"/>
  <c r="C1390" s="1"/>
  <c r="A2404"/>
  <c r="I2404" l="1"/>
  <c r="J2403"/>
  <c r="K2404"/>
  <c r="G2404"/>
  <c r="B2404"/>
  <c r="P1386"/>
  <c r="O1386"/>
  <c r="Q1385"/>
  <c r="M1386"/>
  <c r="N1386"/>
  <c r="L1387"/>
  <c r="F1389"/>
  <c r="H1389" s="1"/>
  <c r="D1390"/>
  <c r="E1390" s="1"/>
  <c r="C1391" s="1"/>
  <c r="A2405"/>
  <c r="I2405" l="1"/>
  <c r="J2404"/>
  <c r="K2405"/>
  <c r="G2405"/>
  <c r="B2405"/>
  <c r="Q1386"/>
  <c r="P1387"/>
  <c r="O1387"/>
  <c r="M1387"/>
  <c r="N1387"/>
  <c r="L1388"/>
  <c r="F1390"/>
  <c r="H1390" s="1"/>
  <c r="D1391"/>
  <c r="E1391" s="1"/>
  <c r="C1392" s="1"/>
  <c r="A2406"/>
  <c r="I2406" l="1"/>
  <c r="J2405"/>
  <c r="K2406"/>
  <c r="G2406"/>
  <c r="B2406"/>
  <c r="P1388"/>
  <c r="O1388"/>
  <c r="Q1387"/>
  <c r="M1388"/>
  <c r="N1388"/>
  <c r="L1389"/>
  <c r="F1391"/>
  <c r="H1391" s="1"/>
  <c r="D1392"/>
  <c r="E1392" s="1"/>
  <c r="C1393" s="1"/>
  <c r="A2407"/>
  <c r="I2407" l="1"/>
  <c r="J2406"/>
  <c r="K2407"/>
  <c r="G2407"/>
  <c r="B2407"/>
  <c r="O1389"/>
  <c r="P1389"/>
  <c r="Q1388"/>
  <c r="M1389"/>
  <c r="N1389"/>
  <c r="L1390"/>
  <c r="F1392"/>
  <c r="H1392" s="1"/>
  <c r="D1393"/>
  <c r="E1393" s="1"/>
  <c r="C1394" s="1"/>
  <c r="A2408"/>
  <c r="I2408" l="1"/>
  <c r="J2407"/>
  <c r="K2408"/>
  <c r="G2408"/>
  <c r="B2408"/>
  <c r="Q1389"/>
  <c r="O1390"/>
  <c r="P1390"/>
  <c r="M1390"/>
  <c r="N1390"/>
  <c r="L1391"/>
  <c r="F1393"/>
  <c r="H1393" s="1"/>
  <c r="D1394"/>
  <c r="E1394" s="1"/>
  <c r="C1395" s="1"/>
  <c r="A2409"/>
  <c r="I2409" l="1"/>
  <c r="J2408"/>
  <c r="K2409"/>
  <c r="G2409"/>
  <c r="B2409"/>
  <c r="Q1390"/>
  <c r="O1391"/>
  <c r="P1391"/>
  <c r="M1391"/>
  <c r="N1391"/>
  <c r="L1392"/>
  <c r="F1394"/>
  <c r="H1394" s="1"/>
  <c r="D1395"/>
  <c r="E1395" s="1"/>
  <c r="C1396" s="1"/>
  <c r="A2410"/>
  <c r="I2410" l="1"/>
  <c r="J2409"/>
  <c r="K2410"/>
  <c r="G2410"/>
  <c r="B2410"/>
  <c r="Q1391"/>
  <c r="P1392"/>
  <c r="O1392"/>
  <c r="M1392"/>
  <c r="N1392"/>
  <c r="L1393"/>
  <c r="F1395"/>
  <c r="H1395" s="1"/>
  <c r="D1396"/>
  <c r="E1396" s="1"/>
  <c r="C1397" s="1"/>
  <c r="A2411"/>
  <c r="I2411" l="1"/>
  <c r="J2410"/>
  <c r="K2411"/>
  <c r="G2411"/>
  <c r="B2411"/>
  <c r="Q1392"/>
  <c r="O1393"/>
  <c r="P1393"/>
  <c r="M1393"/>
  <c r="N1393"/>
  <c r="L1394"/>
  <c r="F1396"/>
  <c r="H1396" s="1"/>
  <c r="D1397"/>
  <c r="E1397" s="1"/>
  <c r="C1398" s="1"/>
  <c r="A2412"/>
  <c r="I2412" l="1"/>
  <c r="J2411"/>
  <c r="K2412"/>
  <c r="G2412"/>
  <c r="B2412"/>
  <c r="P1394"/>
  <c r="O1394"/>
  <c r="Q1393"/>
  <c r="M1394"/>
  <c r="N1394"/>
  <c r="L1395"/>
  <c r="F1397"/>
  <c r="H1397" s="1"/>
  <c r="D1398"/>
  <c r="E1398" s="1"/>
  <c r="C1399" s="1"/>
  <c r="A2413"/>
  <c r="I2413" l="1"/>
  <c r="J2412"/>
  <c r="K2413"/>
  <c r="G2413"/>
  <c r="B2413"/>
  <c r="P1395"/>
  <c r="O1395"/>
  <c r="Q1394"/>
  <c r="M1395"/>
  <c r="N1395"/>
  <c r="L1396"/>
  <c r="F1398"/>
  <c r="H1398" s="1"/>
  <c r="D1399"/>
  <c r="E1399" s="1"/>
  <c r="C1400" s="1"/>
  <c r="A2414"/>
  <c r="I2414" l="1"/>
  <c r="J2413"/>
  <c r="K2414"/>
  <c r="G2414"/>
  <c r="B2414"/>
  <c r="O1396"/>
  <c r="P1396"/>
  <c r="Q1395"/>
  <c r="M1396"/>
  <c r="N1396"/>
  <c r="L1397"/>
  <c r="F1399"/>
  <c r="H1399" s="1"/>
  <c r="D1400"/>
  <c r="E1400" s="1"/>
  <c r="C1401" s="1"/>
  <c r="A2415"/>
  <c r="I2415" l="1"/>
  <c r="J2414"/>
  <c r="K2415"/>
  <c r="G2415"/>
  <c r="B2415"/>
  <c r="Q1396"/>
  <c r="P1397"/>
  <c r="O1397"/>
  <c r="M1397"/>
  <c r="N1397"/>
  <c r="L1398"/>
  <c r="F1400"/>
  <c r="H1400" s="1"/>
  <c r="D1401"/>
  <c r="E1401" s="1"/>
  <c r="C1402" s="1"/>
  <c r="A2416"/>
  <c r="I2416" l="1"/>
  <c r="J2415"/>
  <c r="K2416"/>
  <c r="G2416"/>
  <c r="B2416"/>
  <c r="P1398"/>
  <c r="O1398"/>
  <c r="Q1397"/>
  <c r="M1398"/>
  <c r="N1398"/>
  <c r="L1399"/>
  <c r="F1401"/>
  <c r="H1401" s="1"/>
  <c r="D1402"/>
  <c r="E1402" s="1"/>
  <c r="C1403" s="1"/>
  <c r="A2417"/>
  <c r="I2417" l="1"/>
  <c r="J2416"/>
  <c r="K2417"/>
  <c r="G2417"/>
  <c r="B2417"/>
  <c r="Q1398"/>
  <c r="P1399"/>
  <c r="O1399"/>
  <c r="M1399"/>
  <c r="N1399"/>
  <c r="L1400"/>
  <c r="F1402"/>
  <c r="H1402" s="1"/>
  <c r="D1403"/>
  <c r="E1403" s="1"/>
  <c r="C1404" s="1"/>
  <c r="A2418"/>
  <c r="I2418" l="1"/>
  <c r="J2417"/>
  <c r="K2418"/>
  <c r="G2418"/>
  <c r="B2418"/>
  <c r="P1400"/>
  <c r="O1400"/>
  <c r="Q1399"/>
  <c r="M1400"/>
  <c r="N1400"/>
  <c r="L1401"/>
  <c r="F1403"/>
  <c r="H1403" s="1"/>
  <c r="D1404"/>
  <c r="E1404" s="1"/>
  <c r="C1405" s="1"/>
  <c r="A2419"/>
  <c r="I2419" l="1"/>
  <c r="J2418"/>
  <c r="K2419"/>
  <c r="G2419"/>
  <c r="B2419"/>
  <c r="O1401"/>
  <c r="P1401"/>
  <c r="Q1400"/>
  <c r="M1401"/>
  <c r="N1401"/>
  <c r="L1402"/>
  <c r="F1404"/>
  <c r="H1404" s="1"/>
  <c r="D1405"/>
  <c r="E1405" s="1"/>
  <c r="C1406" s="1"/>
  <c r="A2420"/>
  <c r="I2420" l="1"/>
  <c r="J2419"/>
  <c r="K2420"/>
  <c r="G2420"/>
  <c r="B2420"/>
  <c r="Q1401"/>
  <c r="P1402"/>
  <c r="O1402"/>
  <c r="M1402"/>
  <c r="N1402"/>
  <c r="L1403"/>
  <c r="F1405"/>
  <c r="H1405" s="1"/>
  <c r="D1406"/>
  <c r="E1406" s="1"/>
  <c r="C1407" s="1"/>
  <c r="A2421"/>
  <c r="I2421" l="1"/>
  <c r="J2420"/>
  <c r="K2421"/>
  <c r="G2421"/>
  <c r="B2421"/>
  <c r="P1403"/>
  <c r="O1403"/>
  <c r="Q1402"/>
  <c r="M1403"/>
  <c r="N1403"/>
  <c r="L1404"/>
  <c r="F1406"/>
  <c r="H1406" s="1"/>
  <c r="D1407"/>
  <c r="E1407" s="1"/>
  <c r="C1408" s="1"/>
  <c r="A2422"/>
  <c r="I2422" l="1"/>
  <c r="J2421"/>
  <c r="K2422"/>
  <c r="G2422"/>
  <c r="B2422"/>
  <c r="P1404"/>
  <c r="O1404"/>
  <c r="Q1403"/>
  <c r="M1404"/>
  <c r="N1404"/>
  <c r="L1405"/>
  <c r="F1407"/>
  <c r="H1407" s="1"/>
  <c r="D1408"/>
  <c r="E1408" s="1"/>
  <c r="C1409" s="1"/>
  <c r="A2423"/>
  <c r="I2423" l="1"/>
  <c r="J2422"/>
  <c r="K2423"/>
  <c r="G2423"/>
  <c r="B2423"/>
  <c r="Q1404"/>
  <c r="O1405"/>
  <c r="P1405"/>
  <c r="M1405"/>
  <c r="N1405"/>
  <c r="L1406"/>
  <c r="F1408"/>
  <c r="H1408" s="1"/>
  <c r="D1409"/>
  <c r="E1409" s="1"/>
  <c r="C1410" s="1"/>
  <c r="A2424"/>
  <c r="I2424" l="1"/>
  <c r="J2423"/>
  <c r="K2424"/>
  <c r="G2424"/>
  <c r="B2424"/>
  <c r="P1406"/>
  <c r="O1406"/>
  <c r="Q1405"/>
  <c r="M1406"/>
  <c r="N1406"/>
  <c r="L1407"/>
  <c r="F1409"/>
  <c r="H1409" s="1"/>
  <c r="D1410"/>
  <c r="E1410" s="1"/>
  <c r="C1411" s="1"/>
  <c r="A2425"/>
  <c r="I2425" l="1"/>
  <c r="J2424"/>
  <c r="K2425"/>
  <c r="G2425"/>
  <c r="B2425"/>
  <c r="P1407"/>
  <c r="O1407"/>
  <c r="Q1406"/>
  <c r="M1407"/>
  <c r="N1407"/>
  <c r="L1408"/>
  <c r="F1410"/>
  <c r="H1410" s="1"/>
  <c r="D1411"/>
  <c r="E1411" s="1"/>
  <c r="C1412" s="1"/>
  <c r="A2426"/>
  <c r="I2426" l="1"/>
  <c r="J2425"/>
  <c r="K2426"/>
  <c r="G2426"/>
  <c r="B2426"/>
  <c r="O1408"/>
  <c r="P1408"/>
  <c r="Q1407"/>
  <c r="M1408"/>
  <c r="N1408"/>
  <c r="L1409"/>
  <c r="F1411"/>
  <c r="H1411" s="1"/>
  <c r="D1412"/>
  <c r="E1412" s="1"/>
  <c r="C1413" s="1"/>
  <c r="A2427"/>
  <c r="I2427" l="1"/>
  <c r="J2426"/>
  <c r="K2427"/>
  <c r="G2427"/>
  <c r="B2427"/>
  <c r="P1409"/>
  <c r="O1409"/>
  <c r="Q1408"/>
  <c r="M1409"/>
  <c r="N1409"/>
  <c r="L1410"/>
  <c r="F1412"/>
  <c r="H1412" s="1"/>
  <c r="D1413"/>
  <c r="E1413" s="1"/>
  <c r="C1414" s="1"/>
  <c r="A2428"/>
  <c r="I2428" l="1"/>
  <c r="J2427"/>
  <c r="K2428"/>
  <c r="G2428"/>
  <c r="B2428"/>
  <c r="Q1409"/>
  <c r="P1410"/>
  <c r="O1410"/>
  <c r="M1410"/>
  <c r="N1410"/>
  <c r="L1411"/>
  <c r="F1413"/>
  <c r="H1413" s="1"/>
  <c r="D1414"/>
  <c r="E1414" s="1"/>
  <c r="C1415" s="1"/>
  <c r="A2429"/>
  <c r="I2429" l="1"/>
  <c r="J2428"/>
  <c r="K2429"/>
  <c r="G2429"/>
  <c r="B2429"/>
  <c r="Q1410"/>
  <c r="O1411"/>
  <c r="P1411"/>
  <c r="M1411"/>
  <c r="N1411"/>
  <c r="L1412"/>
  <c r="F1414"/>
  <c r="H1414" s="1"/>
  <c r="D1415"/>
  <c r="E1415" s="1"/>
  <c r="C1416" s="1"/>
  <c r="A2430"/>
  <c r="I2430" l="1"/>
  <c r="J2429"/>
  <c r="K2430"/>
  <c r="G2430"/>
  <c r="B2430"/>
  <c r="O1412"/>
  <c r="P1412"/>
  <c r="Q1411"/>
  <c r="M1412"/>
  <c r="N1412"/>
  <c r="L1413"/>
  <c r="F1415"/>
  <c r="H1415" s="1"/>
  <c r="D1416"/>
  <c r="E1416" s="1"/>
  <c r="C1417" s="1"/>
  <c r="A2431"/>
  <c r="I2431" l="1"/>
  <c r="J2430"/>
  <c r="K2431"/>
  <c r="G2431"/>
  <c r="B2431"/>
  <c r="Q1412"/>
  <c r="P1413"/>
  <c r="O1413"/>
  <c r="M1413"/>
  <c r="N1413"/>
  <c r="L1414"/>
  <c r="F1416"/>
  <c r="H1416" s="1"/>
  <c r="D1417"/>
  <c r="E1417" s="1"/>
  <c r="C1418" s="1"/>
  <c r="A2432"/>
  <c r="I2432" l="1"/>
  <c r="J2431"/>
  <c r="K2432"/>
  <c r="G2432"/>
  <c r="B2432"/>
  <c r="O1414"/>
  <c r="P1414"/>
  <c r="Q1413"/>
  <c r="M1414"/>
  <c r="N1414"/>
  <c r="L1415"/>
  <c r="F1417"/>
  <c r="H1417" s="1"/>
  <c r="D1418"/>
  <c r="E1418" s="1"/>
  <c r="C1419" s="1"/>
  <c r="A2433"/>
  <c r="I2433" l="1"/>
  <c r="J2432"/>
  <c r="K2433"/>
  <c r="G2433"/>
  <c r="B2433"/>
  <c r="Q1414"/>
  <c r="O1415"/>
  <c r="P1415"/>
  <c r="M1415"/>
  <c r="N1415"/>
  <c r="L1416"/>
  <c r="F1418"/>
  <c r="H1418" s="1"/>
  <c r="D1419"/>
  <c r="E1419" s="1"/>
  <c r="C1420" s="1"/>
  <c r="A2434"/>
  <c r="I2434" l="1"/>
  <c r="J2433"/>
  <c r="K2434"/>
  <c r="G2434"/>
  <c r="B2434"/>
  <c r="Q1415"/>
  <c r="O1416"/>
  <c r="P1416"/>
  <c r="M1416"/>
  <c r="N1416"/>
  <c r="L1417"/>
  <c r="F1419"/>
  <c r="H1419" s="1"/>
  <c r="D1420"/>
  <c r="E1420" s="1"/>
  <c r="C1421" s="1"/>
  <c r="A2435"/>
  <c r="I2435" l="1"/>
  <c r="J2434"/>
  <c r="K2435"/>
  <c r="G2435"/>
  <c r="B2435"/>
  <c r="Q1416"/>
  <c r="O1417"/>
  <c r="P1417"/>
  <c r="M1417"/>
  <c r="N1417"/>
  <c r="L1418"/>
  <c r="F1420"/>
  <c r="H1420" s="1"/>
  <c r="D1421"/>
  <c r="E1421" s="1"/>
  <c r="C1422" s="1"/>
  <c r="A2436"/>
  <c r="I2436" l="1"/>
  <c r="J2435"/>
  <c r="K2436"/>
  <c r="G2436"/>
  <c r="B2436"/>
  <c r="Q1417"/>
  <c r="O1418"/>
  <c r="P1418"/>
  <c r="M1418"/>
  <c r="N1418"/>
  <c r="L1419"/>
  <c r="F1421"/>
  <c r="H1421" s="1"/>
  <c r="D1422"/>
  <c r="E1422" s="1"/>
  <c r="C1423" s="1"/>
  <c r="A2437"/>
  <c r="I2437" l="1"/>
  <c r="J2436"/>
  <c r="K2437"/>
  <c r="G2437"/>
  <c r="B2437"/>
  <c r="P1419"/>
  <c r="O1419"/>
  <c r="Q1418"/>
  <c r="M1419"/>
  <c r="N1419"/>
  <c r="L1420"/>
  <c r="F1422"/>
  <c r="H1422" s="1"/>
  <c r="D1423"/>
  <c r="E1423" s="1"/>
  <c r="C1424" s="1"/>
  <c r="A2438"/>
  <c r="I2438" l="1"/>
  <c r="J2437"/>
  <c r="K2438"/>
  <c r="G2438"/>
  <c r="B2438"/>
  <c r="P1420"/>
  <c r="O1420"/>
  <c r="Q1419"/>
  <c r="M1420"/>
  <c r="N1420"/>
  <c r="L1421"/>
  <c r="F1423"/>
  <c r="H1423" s="1"/>
  <c r="D1424"/>
  <c r="E1424" s="1"/>
  <c r="C1425" s="1"/>
  <c r="A2439"/>
  <c r="I2439" l="1"/>
  <c r="J2438"/>
  <c r="K2439"/>
  <c r="G2439"/>
  <c r="B2439"/>
  <c r="Q1420"/>
  <c r="P1421"/>
  <c r="O1421"/>
  <c r="M1421"/>
  <c r="N1421"/>
  <c r="L1422"/>
  <c r="F1424"/>
  <c r="H1424" s="1"/>
  <c r="D1425"/>
  <c r="E1425" s="1"/>
  <c r="C1426" s="1"/>
  <c r="A2440"/>
  <c r="I2440" l="1"/>
  <c r="J2439"/>
  <c r="K2440"/>
  <c r="G2440"/>
  <c r="B2440"/>
  <c r="O1422"/>
  <c r="P1422"/>
  <c r="Q1421"/>
  <c r="M1422"/>
  <c r="N1422"/>
  <c r="L1423"/>
  <c r="F1425"/>
  <c r="H1425" s="1"/>
  <c r="D1426"/>
  <c r="E1426" s="1"/>
  <c r="C1427" s="1"/>
  <c r="A2441"/>
  <c r="I2441" l="1"/>
  <c r="J2440"/>
  <c r="K2441"/>
  <c r="G2441"/>
  <c r="B2441"/>
  <c r="O1423"/>
  <c r="P1423"/>
  <c r="Q1422"/>
  <c r="M1423"/>
  <c r="N1423"/>
  <c r="L1424"/>
  <c r="F1426"/>
  <c r="H1426" s="1"/>
  <c r="D1427"/>
  <c r="E1427" s="1"/>
  <c r="C1428" s="1"/>
  <c r="A2442"/>
  <c r="I2442" l="1"/>
  <c r="J2441"/>
  <c r="K2442"/>
  <c r="G2442"/>
  <c r="B2442"/>
  <c r="Q1423"/>
  <c r="O1424"/>
  <c r="P1424"/>
  <c r="M1424"/>
  <c r="N1424"/>
  <c r="L1425"/>
  <c r="F1427"/>
  <c r="H1427" s="1"/>
  <c r="D1428"/>
  <c r="E1428" s="1"/>
  <c r="C1429" s="1"/>
  <c r="A2443"/>
  <c r="I2443" l="1"/>
  <c r="J2442"/>
  <c r="K2443"/>
  <c r="G2443"/>
  <c r="B2443"/>
  <c r="P1425"/>
  <c r="O1425"/>
  <c r="Q1424"/>
  <c r="M1425"/>
  <c r="N1425"/>
  <c r="L1426"/>
  <c r="F1428"/>
  <c r="H1428" s="1"/>
  <c r="D1429"/>
  <c r="E1429" s="1"/>
  <c r="C1430" s="1"/>
  <c r="A2444"/>
  <c r="I2444" l="1"/>
  <c r="J2443"/>
  <c r="K2444"/>
  <c r="G2444"/>
  <c r="B2444"/>
  <c r="Q1425"/>
  <c r="O1426"/>
  <c r="P1426"/>
  <c r="M1426"/>
  <c r="N1426"/>
  <c r="L1427"/>
  <c r="F1429"/>
  <c r="H1429" s="1"/>
  <c r="D1430"/>
  <c r="E1430" s="1"/>
  <c r="C1431" s="1"/>
  <c r="A2445"/>
  <c r="I2445" l="1"/>
  <c r="J2444"/>
  <c r="K2445"/>
  <c r="G2445"/>
  <c r="B2445"/>
  <c r="Q1426"/>
  <c r="O1427"/>
  <c r="P1427"/>
  <c r="M1427"/>
  <c r="N1427"/>
  <c r="L1428"/>
  <c r="F1430"/>
  <c r="H1430" s="1"/>
  <c r="D1431"/>
  <c r="E1431" s="1"/>
  <c r="C1432" s="1"/>
  <c r="A2446"/>
  <c r="I2446" l="1"/>
  <c r="J2445"/>
  <c r="K2446"/>
  <c r="G2446"/>
  <c r="B2446"/>
  <c r="O1428"/>
  <c r="P1428"/>
  <c r="Q1427"/>
  <c r="M1428"/>
  <c r="N1428"/>
  <c r="L1429"/>
  <c r="F1431"/>
  <c r="H1431" s="1"/>
  <c r="D1432"/>
  <c r="E1432" s="1"/>
  <c r="C1433" s="1"/>
  <c r="A2447"/>
  <c r="I2447" l="1"/>
  <c r="J2446"/>
  <c r="K2447"/>
  <c r="G2447"/>
  <c r="B2447"/>
  <c r="P1429"/>
  <c r="O1429"/>
  <c r="Q1428"/>
  <c r="M1429"/>
  <c r="N1429"/>
  <c r="L1430"/>
  <c r="F1432"/>
  <c r="H1432" s="1"/>
  <c r="D1433"/>
  <c r="E1433" s="1"/>
  <c r="C1434" s="1"/>
  <c r="A2448"/>
  <c r="I2448" l="1"/>
  <c r="J2447"/>
  <c r="K2448"/>
  <c r="G2448"/>
  <c r="B2448"/>
  <c r="Q1429"/>
  <c r="P1430"/>
  <c r="O1430"/>
  <c r="M1430"/>
  <c r="N1430"/>
  <c r="L1431"/>
  <c r="F1433"/>
  <c r="H1433" s="1"/>
  <c r="D1434"/>
  <c r="E1434" s="1"/>
  <c r="C1435" s="1"/>
  <c r="A2449"/>
  <c r="I2449" l="1"/>
  <c r="J2448"/>
  <c r="K2449"/>
  <c r="G2449"/>
  <c r="B2449"/>
  <c r="P1431"/>
  <c r="O1431"/>
  <c r="Q1430"/>
  <c r="M1431"/>
  <c r="N1431"/>
  <c r="L1432"/>
  <c r="F1434"/>
  <c r="H1434" s="1"/>
  <c r="D1435"/>
  <c r="E1435" s="1"/>
  <c r="C1436" s="1"/>
  <c r="A2450"/>
  <c r="I2450" l="1"/>
  <c r="J2449"/>
  <c r="K2450"/>
  <c r="G2450"/>
  <c r="B2450"/>
  <c r="Q1431"/>
  <c r="P1432"/>
  <c r="O1432"/>
  <c r="M1432"/>
  <c r="N1432"/>
  <c r="L1433"/>
  <c r="F1435"/>
  <c r="H1435" s="1"/>
  <c r="D1436"/>
  <c r="E1436" s="1"/>
  <c r="C1437" s="1"/>
  <c r="A2451"/>
  <c r="I2451" l="1"/>
  <c r="J2450"/>
  <c r="K2451"/>
  <c r="G2451"/>
  <c r="B2451"/>
  <c r="O1433"/>
  <c r="P1433"/>
  <c r="Q1432"/>
  <c r="M1433"/>
  <c r="N1433"/>
  <c r="L1434"/>
  <c r="F1436"/>
  <c r="H1436" s="1"/>
  <c r="D1437"/>
  <c r="E1437" s="1"/>
  <c r="C1438" s="1"/>
  <c r="A2452"/>
  <c r="I2452" l="1"/>
  <c r="J2451"/>
  <c r="K2452"/>
  <c r="G2452"/>
  <c r="B2452"/>
  <c r="O1434"/>
  <c r="P1434"/>
  <c r="Q1433"/>
  <c r="M1434"/>
  <c r="N1434"/>
  <c r="L1435"/>
  <c r="F1437"/>
  <c r="H1437" s="1"/>
  <c r="D1438"/>
  <c r="E1438" s="1"/>
  <c r="C1439" s="1"/>
  <c r="A2453"/>
  <c r="I2453" l="1"/>
  <c r="J2452"/>
  <c r="K2453"/>
  <c r="G2453"/>
  <c r="B2453"/>
  <c r="Q1434"/>
  <c r="O1435"/>
  <c r="P1435"/>
  <c r="M1435"/>
  <c r="N1435"/>
  <c r="L1436"/>
  <c r="F1438"/>
  <c r="H1438" s="1"/>
  <c r="D1439"/>
  <c r="E1439" s="1"/>
  <c r="C1440" s="1"/>
  <c r="A2454"/>
  <c r="I2454" l="1"/>
  <c r="J2453"/>
  <c r="K2454"/>
  <c r="G2454"/>
  <c r="B2454"/>
  <c r="Q1435"/>
  <c r="O1436"/>
  <c r="P1436"/>
  <c r="M1436"/>
  <c r="N1436"/>
  <c r="L1437"/>
  <c r="F1439"/>
  <c r="H1439" s="1"/>
  <c r="D1440"/>
  <c r="E1440" s="1"/>
  <c r="C1441" s="1"/>
  <c r="A2455"/>
  <c r="I2455" l="1"/>
  <c r="J2454"/>
  <c r="K2455"/>
  <c r="G2455"/>
  <c r="B2455"/>
  <c r="Q1436"/>
  <c r="O1437"/>
  <c r="P1437"/>
  <c r="M1437"/>
  <c r="N1437"/>
  <c r="L1438"/>
  <c r="F1440"/>
  <c r="H1440" s="1"/>
  <c r="D1441"/>
  <c r="E1441" s="1"/>
  <c r="C1442" s="1"/>
  <c r="A2456"/>
  <c r="I2456" l="1"/>
  <c r="J2455"/>
  <c r="K2456"/>
  <c r="G2456"/>
  <c r="B2456"/>
  <c r="Q1437"/>
  <c r="O1438"/>
  <c r="P1438"/>
  <c r="M1438"/>
  <c r="N1438"/>
  <c r="L1439"/>
  <c r="F1441"/>
  <c r="H1441" s="1"/>
  <c r="D1442"/>
  <c r="E1442" s="1"/>
  <c r="C1443" s="1"/>
  <c r="A2457"/>
  <c r="I2457" l="1"/>
  <c r="J2456"/>
  <c r="K2457"/>
  <c r="G2457"/>
  <c r="B2457"/>
  <c r="O1439"/>
  <c r="P1439"/>
  <c r="Q1438"/>
  <c r="M1439"/>
  <c r="N1439"/>
  <c r="L1440"/>
  <c r="F1442"/>
  <c r="H1442" s="1"/>
  <c r="D1443"/>
  <c r="E1443" s="1"/>
  <c r="C1444" s="1"/>
  <c r="A2458"/>
  <c r="I2458" l="1"/>
  <c r="J2457"/>
  <c r="K2458"/>
  <c r="G2458"/>
  <c r="B2458"/>
  <c r="O1440"/>
  <c r="P1440"/>
  <c r="Q1439"/>
  <c r="M1440"/>
  <c r="N1440"/>
  <c r="L1441"/>
  <c r="F1443"/>
  <c r="H1443" s="1"/>
  <c r="D1444"/>
  <c r="E1444" s="1"/>
  <c r="C1445" s="1"/>
  <c r="A2459"/>
  <c r="I2459" l="1"/>
  <c r="J2458"/>
  <c r="K2459"/>
  <c r="G2459"/>
  <c r="B2459"/>
  <c r="O1441"/>
  <c r="P1441"/>
  <c r="Q1440"/>
  <c r="M1441"/>
  <c r="N1441"/>
  <c r="L1442"/>
  <c r="F1444"/>
  <c r="H1444" s="1"/>
  <c r="D1445"/>
  <c r="E1445" s="1"/>
  <c r="C1446" s="1"/>
  <c r="A2460"/>
  <c r="I2460" l="1"/>
  <c r="J2459"/>
  <c r="K2460"/>
  <c r="G2460"/>
  <c r="B2460"/>
  <c r="O1442"/>
  <c r="P1442"/>
  <c r="Q1441"/>
  <c r="M1442"/>
  <c r="N1442"/>
  <c r="L1443"/>
  <c r="F1445"/>
  <c r="H1445" s="1"/>
  <c r="D1446"/>
  <c r="E1446" s="1"/>
  <c r="C1447" s="1"/>
  <c r="A2461"/>
  <c r="I2461" l="1"/>
  <c r="J2460"/>
  <c r="K2461"/>
  <c r="G2461"/>
  <c r="B2461"/>
  <c r="P1443"/>
  <c r="O1443"/>
  <c r="Q1442"/>
  <c r="M1443"/>
  <c r="N1443"/>
  <c r="L1444"/>
  <c r="F1446"/>
  <c r="H1446" s="1"/>
  <c r="D1447"/>
  <c r="E1447" s="1"/>
  <c r="C1448" s="1"/>
  <c r="A2462"/>
  <c r="I2462" l="1"/>
  <c r="J2461"/>
  <c r="K2462"/>
  <c r="G2462"/>
  <c r="B2462"/>
  <c r="P1444"/>
  <c r="O1444"/>
  <c r="Q1443"/>
  <c r="M1444"/>
  <c r="N1444"/>
  <c r="L1445"/>
  <c r="F1447"/>
  <c r="H1447" s="1"/>
  <c r="D1448"/>
  <c r="E1448" s="1"/>
  <c r="C1449" s="1"/>
  <c r="A2463"/>
  <c r="I2463" l="1"/>
  <c r="J2462"/>
  <c r="K2463"/>
  <c r="G2463"/>
  <c r="B2463"/>
  <c r="P1445"/>
  <c r="O1445"/>
  <c r="Q1444"/>
  <c r="M1445"/>
  <c r="N1445"/>
  <c r="L1446"/>
  <c r="F1448"/>
  <c r="H1448" s="1"/>
  <c r="D1449"/>
  <c r="E1449" s="1"/>
  <c r="C1450" s="1"/>
  <c r="A2464"/>
  <c r="I2464" l="1"/>
  <c r="J2463"/>
  <c r="K2464"/>
  <c r="G2464"/>
  <c r="B2464"/>
  <c r="Q1445"/>
  <c r="O1446"/>
  <c r="P1446"/>
  <c r="M1446"/>
  <c r="N1446"/>
  <c r="L1447"/>
  <c r="F1449"/>
  <c r="H1449" s="1"/>
  <c r="D1450"/>
  <c r="E1450" s="1"/>
  <c r="C1451" s="1"/>
  <c r="A2465"/>
  <c r="I2465" l="1"/>
  <c r="J2464"/>
  <c r="K2465"/>
  <c r="G2465"/>
  <c r="B2465"/>
  <c r="Q1446"/>
  <c r="O1447"/>
  <c r="P1447"/>
  <c r="M1447"/>
  <c r="N1447"/>
  <c r="L1448"/>
  <c r="F1450"/>
  <c r="H1450" s="1"/>
  <c r="D1451"/>
  <c r="E1451" s="1"/>
  <c r="C1452" s="1"/>
  <c r="A2466"/>
  <c r="I2466" l="1"/>
  <c r="J2465"/>
  <c r="K2466"/>
  <c r="G2466"/>
  <c r="B2466"/>
  <c r="P1448"/>
  <c r="O1448"/>
  <c r="Q1447"/>
  <c r="M1448"/>
  <c r="N1448"/>
  <c r="L1449"/>
  <c r="F1451"/>
  <c r="H1451" s="1"/>
  <c r="D1452"/>
  <c r="E1452" s="1"/>
  <c r="C1453" s="1"/>
  <c r="A2467"/>
  <c r="I2467" l="1"/>
  <c r="J2466"/>
  <c r="K2467"/>
  <c r="G2467"/>
  <c r="B2467"/>
  <c r="Q1448"/>
  <c r="P1449"/>
  <c r="O1449"/>
  <c r="M1449"/>
  <c r="N1449"/>
  <c r="L1450"/>
  <c r="F1452"/>
  <c r="H1452" s="1"/>
  <c r="D1453"/>
  <c r="E1453" s="1"/>
  <c r="C1454" s="1"/>
  <c r="A2468"/>
  <c r="I2468" l="1"/>
  <c r="J2467"/>
  <c r="K2468"/>
  <c r="G2468"/>
  <c r="B2468"/>
  <c r="Q1449"/>
  <c r="P1450"/>
  <c r="O1450"/>
  <c r="M1450"/>
  <c r="N1450"/>
  <c r="L1451"/>
  <c r="F1453"/>
  <c r="H1453" s="1"/>
  <c r="D1454"/>
  <c r="E1454" s="1"/>
  <c r="C1455" s="1"/>
  <c r="A2469"/>
  <c r="I2469" l="1"/>
  <c r="J2468"/>
  <c r="K2469"/>
  <c r="G2469"/>
  <c r="B2469"/>
  <c r="O1451"/>
  <c r="P1451"/>
  <c r="Q1450"/>
  <c r="M1451"/>
  <c r="N1451"/>
  <c r="L1452"/>
  <c r="F1454"/>
  <c r="H1454" s="1"/>
  <c r="D1455"/>
  <c r="E1455" s="1"/>
  <c r="C1456" s="1"/>
  <c r="A2470"/>
  <c r="I2470" l="1"/>
  <c r="J2469"/>
  <c r="K2470"/>
  <c r="G2470"/>
  <c r="B2470"/>
  <c r="Q1451"/>
  <c r="P1452"/>
  <c r="O1452"/>
  <c r="M1452"/>
  <c r="N1452"/>
  <c r="L1453"/>
  <c r="F1455"/>
  <c r="H1455" s="1"/>
  <c r="D1456"/>
  <c r="E1456" s="1"/>
  <c r="C1457" s="1"/>
  <c r="A2471"/>
  <c r="I2471" l="1"/>
  <c r="J2470"/>
  <c r="K2471"/>
  <c r="G2471"/>
  <c r="B2471"/>
  <c r="P1453"/>
  <c r="O1453"/>
  <c r="Q1452"/>
  <c r="M1453"/>
  <c r="N1453"/>
  <c r="L1454"/>
  <c r="F1456"/>
  <c r="H1456" s="1"/>
  <c r="D1457"/>
  <c r="E1457" s="1"/>
  <c r="C1458" s="1"/>
  <c r="A2472"/>
  <c r="I2472" l="1"/>
  <c r="J2471"/>
  <c r="K2472"/>
  <c r="G2472"/>
  <c r="B2472"/>
  <c r="Q1453"/>
  <c r="P1454"/>
  <c r="O1454"/>
  <c r="M1454"/>
  <c r="N1454"/>
  <c r="L1455"/>
  <c r="F1457"/>
  <c r="H1457" s="1"/>
  <c r="D1458"/>
  <c r="E1458" s="1"/>
  <c r="C1459" s="1"/>
  <c r="A2473"/>
  <c r="I2473" l="1"/>
  <c r="J2472"/>
  <c r="K2473"/>
  <c r="G2473"/>
  <c r="B2473"/>
  <c r="P1455"/>
  <c r="O1455"/>
  <c r="Q1454"/>
  <c r="M1455"/>
  <c r="N1455"/>
  <c r="L1456"/>
  <c r="F1458"/>
  <c r="H1458" s="1"/>
  <c r="D1459"/>
  <c r="E1459" s="1"/>
  <c r="C1460" s="1"/>
  <c r="A2474"/>
  <c r="I2474" l="1"/>
  <c r="J2473"/>
  <c r="K2474"/>
  <c r="G2474"/>
  <c r="B2474"/>
  <c r="P1456"/>
  <c r="O1456"/>
  <c r="Q1455"/>
  <c r="M1456"/>
  <c r="N1456"/>
  <c r="L1457"/>
  <c r="F1459"/>
  <c r="H1459" s="1"/>
  <c r="D1460"/>
  <c r="E1460" s="1"/>
  <c r="C1461" s="1"/>
  <c r="A2475"/>
  <c r="I2475" l="1"/>
  <c r="J2474"/>
  <c r="K2475"/>
  <c r="G2475"/>
  <c r="B2475"/>
  <c r="O1457"/>
  <c r="P1457"/>
  <c r="Q1456"/>
  <c r="M1457"/>
  <c r="N1457"/>
  <c r="L1458"/>
  <c r="F1460"/>
  <c r="H1460" s="1"/>
  <c r="D1461"/>
  <c r="E1461" s="1"/>
  <c r="C1462" s="1"/>
  <c r="A2476"/>
  <c r="I2476" l="1"/>
  <c r="J2475"/>
  <c r="K2476"/>
  <c r="G2476"/>
  <c r="B2476"/>
  <c r="O1458"/>
  <c r="P1458"/>
  <c r="Q1457"/>
  <c r="M1458"/>
  <c r="N1458"/>
  <c r="L1459"/>
  <c r="F1461"/>
  <c r="H1461" s="1"/>
  <c r="D1462"/>
  <c r="E1462" s="1"/>
  <c r="C1463" s="1"/>
  <c r="A2477"/>
  <c r="I2477" l="1"/>
  <c r="J2476"/>
  <c r="K2477"/>
  <c r="G2477"/>
  <c r="B2477"/>
  <c r="Q1458"/>
  <c r="O1459"/>
  <c r="P1459"/>
  <c r="M1459"/>
  <c r="N1459"/>
  <c r="L1460"/>
  <c r="F1462"/>
  <c r="H1462" s="1"/>
  <c r="D1463"/>
  <c r="E1463" s="1"/>
  <c r="C1464" s="1"/>
  <c r="A2478"/>
  <c r="I2478" l="1"/>
  <c r="J2477"/>
  <c r="K2478"/>
  <c r="G2478"/>
  <c r="B2478"/>
  <c r="Q1459"/>
  <c r="O1460"/>
  <c r="P1460"/>
  <c r="M1460"/>
  <c r="N1460"/>
  <c r="L1461"/>
  <c r="F1463"/>
  <c r="H1463" s="1"/>
  <c r="D1464"/>
  <c r="E1464" s="1"/>
  <c r="C1465" s="1"/>
  <c r="A2479"/>
  <c r="I2479" l="1"/>
  <c r="J2478"/>
  <c r="K2479"/>
  <c r="G2479"/>
  <c r="B2479"/>
  <c r="O1461"/>
  <c r="P1461"/>
  <c r="Q1460"/>
  <c r="M1461"/>
  <c r="N1461"/>
  <c r="L1462"/>
  <c r="F1464"/>
  <c r="H1464" s="1"/>
  <c r="D1465"/>
  <c r="E1465" s="1"/>
  <c r="C1466" s="1"/>
  <c r="A2480"/>
  <c r="I2480" l="1"/>
  <c r="J2479"/>
  <c r="K2480"/>
  <c r="G2480"/>
  <c r="B2480"/>
  <c r="Q1461"/>
  <c r="O1462"/>
  <c r="P1462"/>
  <c r="M1462"/>
  <c r="N1462"/>
  <c r="L1463"/>
  <c r="F1465"/>
  <c r="H1465" s="1"/>
  <c r="D1466"/>
  <c r="E1466" s="1"/>
  <c r="C1467" s="1"/>
  <c r="A2481"/>
  <c r="I2481" l="1"/>
  <c r="J2480"/>
  <c r="K2481"/>
  <c r="G2481"/>
  <c r="B2481"/>
  <c r="Q1462"/>
  <c r="O1463"/>
  <c r="P1463"/>
  <c r="M1463"/>
  <c r="N1463"/>
  <c r="L1464"/>
  <c r="F1466"/>
  <c r="H1466" s="1"/>
  <c r="D1467"/>
  <c r="E1467" s="1"/>
  <c r="C1468" s="1"/>
  <c r="A2482"/>
  <c r="I2482" l="1"/>
  <c r="J2481"/>
  <c r="K2482"/>
  <c r="G2482"/>
  <c r="B2482"/>
  <c r="O1464"/>
  <c r="P1464"/>
  <c r="Q1463"/>
  <c r="M1464"/>
  <c r="N1464"/>
  <c r="L1465"/>
  <c r="F1467"/>
  <c r="H1467" s="1"/>
  <c r="D1468"/>
  <c r="E1468" s="1"/>
  <c r="C1469" s="1"/>
  <c r="A2483"/>
  <c r="I2483" l="1"/>
  <c r="J2482"/>
  <c r="K2483"/>
  <c r="G2483"/>
  <c r="B2483"/>
  <c r="O1465"/>
  <c r="P1465"/>
  <c r="Q1464"/>
  <c r="M1465"/>
  <c r="N1465"/>
  <c r="F19" i="11"/>
  <c r="C20"/>
  <c r="L1466" i="10"/>
  <c r="F1468"/>
  <c r="H1468" s="1"/>
  <c r="D1469"/>
  <c r="E1469" s="1"/>
  <c r="C1470" s="1"/>
  <c r="A2484"/>
  <c r="I2484" l="1"/>
  <c r="J2483"/>
  <c r="K2484"/>
  <c r="G2484"/>
  <c r="B2484"/>
  <c r="P1466"/>
  <c r="O1466"/>
  <c r="Q1465"/>
  <c r="M1466"/>
  <c r="N1466"/>
  <c r="L1467"/>
  <c r="F1469"/>
  <c r="H1469" s="1"/>
  <c r="D1470"/>
  <c r="E1470" s="1"/>
  <c r="C1471" s="1"/>
  <c r="A2485"/>
  <c r="I2485" l="1"/>
  <c r="J2484"/>
  <c r="K2485"/>
  <c r="G2485"/>
  <c r="B2485"/>
  <c r="O1467"/>
  <c r="P1467"/>
  <c r="Q1466"/>
  <c r="M1467"/>
  <c r="N1467"/>
  <c r="L1468"/>
  <c r="F1470"/>
  <c r="H1470" s="1"/>
  <c r="D1471"/>
  <c r="E1471" s="1"/>
  <c r="C1472" s="1"/>
  <c r="A2486"/>
  <c r="I2486" l="1"/>
  <c r="J2485"/>
  <c r="K2486"/>
  <c r="G2486"/>
  <c r="B2486"/>
  <c r="Q1467"/>
  <c r="O1468"/>
  <c r="P1468"/>
  <c r="M1468"/>
  <c r="N1468"/>
  <c r="L1469"/>
  <c r="F1471"/>
  <c r="H1471" s="1"/>
  <c r="D1472"/>
  <c r="E1472" s="1"/>
  <c r="C1473" s="1"/>
  <c r="A2487"/>
  <c r="I2487" l="1"/>
  <c r="J2486"/>
  <c r="K2487"/>
  <c r="G2487"/>
  <c r="B2487"/>
  <c r="Q1468"/>
  <c r="P1469"/>
  <c r="O1469"/>
  <c r="M1469"/>
  <c r="N1469"/>
  <c r="L1470"/>
  <c r="F1472"/>
  <c r="H1472" s="1"/>
  <c r="D1473"/>
  <c r="E1473" s="1"/>
  <c r="C1474" s="1"/>
  <c r="A2488"/>
  <c r="I2488" l="1"/>
  <c r="J2487"/>
  <c r="K2488"/>
  <c r="G2488"/>
  <c r="B2488"/>
  <c r="O1470"/>
  <c r="P1470"/>
  <c r="Q1469"/>
  <c r="M1470"/>
  <c r="N1470"/>
  <c r="L1471"/>
  <c r="F1473"/>
  <c r="H1473" s="1"/>
  <c r="D1474"/>
  <c r="E1474" s="1"/>
  <c r="C1475" s="1"/>
  <c r="A2489"/>
  <c r="I2489" l="1"/>
  <c r="J2488"/>
  <c r="K2489"/>
  <c r="G2489"/>
  <c r="B2489"/>
  <c r="Q1470"/>
  <c r="P1471"/>
  <c r="O1471"/>
  <c r="M1471"/>
  <c r="N1471"/>
  <c r="L1472"/>
  <c r="F1474"/>
  <c r="H1474" s="1"/>
  <c r="D1475"/>
  <c r="E1475" s="1"/>
  <c r="C1476" s="1"/>
  <c r="A2490"/>
  <c r="I2490" l="1"/>
  <c r="J2489"/>
  <c r="K2490"/>
  <c r="G2490"/>
  <c r="B2490"/>
  <c r="Q1471"/>
  <c r="P1472"/>
  <c r="O1472"/>
  <c r="M1472"/>
  <c r="N1472"/>
  <c r="L1473"/>
  <c r="F1475"/>
  <c r="H1475" s="1"/>
  <c r="D1476"/>
  <c r="E1476" s="1"/>
  <c r="C1477" s="1"/>
  <c r="A2491"/>
  <c r="I2491" l="1"/>
  <c r="J2490"/>
  <c r="K2491"/>
  <c r="G2491"/>
  <c r="B2491"/>
  <c r="P1473"/>
  <c r="O1473"/>
  <c r="Q1472"/>
  <c r="M1473"/>
  <c r="N1473"/>
  <c r="L1474"/>
  <c r="F1476"/>
  <c r="H1476" s="1"/>
  <c r="D1477"/>
  <c r="E1477" s="1"/>
  <c r="C1478" s="1"/>
  <c r="A2492"/>
  <c r="I2492" l="1"/>
  <c r="J2491"/>
  <c r="K2492"/>
  <c r="G2492"/>
  <c r="B2492"/>
  <c r="P1474"/>
  <c r="O1474"/>
  <c r="Q1473"/>
  <c r="M1474"/>
  <c r="N1474"/>
  <c r="E20" i="11"/>
  <c r="D20"/>
  <c r="L1475" i="10"/>
  <c r="F1477"/>
  <c r="H1477" s="1"/>
  <c r="D1478"/>
  <c r="E1478" s="1"/>
  <c r="C1479" s="1"/>
  <c r="A2493"/>
  <c r="I2493" l="1"/>
  <c r="J2492"/>
  <c r="K2493"/>
  <c r="G2493"/>
  <c r="B2493"/>
  <c r="Q1474"/>
  <c r="O1475"/>
  <c r="P1475"/>
  <c r="M1475"/>
  <c r="N1475"/>
  <c r="L1476"/>
  <c r="F1478"/>
  <c r="H1478" s="1"/>
  <c r="D1479"/>
  <c r="E1479" s="1"/>
  <c r="C1480" s="1"/>
  <c r="A2494"/>
  <c r="I2494" l="1"/>
  <c r="J2493"/>
  <c r="K2494"/>
  <c r="G2494"/>
  <c r="B2494"/>
  <c r="Q1475"/>
  <c r="O1476"/>
  <c r="P1476"/>
  <c r="M1476"/>
  <c r="N1476"/>
  <c r="L1477"/>
  <c r="F1479"/>
  <c r="H1479" s="1"/>
  <c r="D1480"/>
  <c r="E1480" s="1"/>
  <c r="C1481" s="1"/>
  <c r="A2495"/>
  <c r="I2495" l="1"/>
  <c r="J2494"/>
  <c r="K2495"/>
  <c r="G2495"/>
  <c r="B2495"/>
  <c r="Q1476"/>
  <c r="O1477"/>
  <c r="P1477"/>
  <c r="M1477"/>
  <c r="N1477"/>
  <c r="L1478"/>
  <c r="F1480"/>
  <c r="H1480" s="1"/>
  <c r="D1481"/>
  <c r="E1481" s="1"/>
  <c r="C1482" s="1"/>
  <c r="A2496"/>
  <c r="I2496" l="1"/>
  <c r="J2495"/>
  <c r="K2496"/>
  <c r="G2496"/>
  <c r="B2496"/>
  <c r="Q1477"/>
  <c r="P1478"/>
  <c r="O1478"/>
  <c r="M1478"/>
  <c r="N1478"/>
  <c r="L1479"/>
  <c r="F1481"/>
  <c r="H1481" s="1"/>
  <c r="D1482"/>
  <c r="E1482" s="1"/>
  <c r="C1483" s="1"/>
  <c r="A2497"/>
  <c r="I2497" l="1"/>
  <c r="J2496"/>
  <c r="K2497"/>
  <c r="G2497"/>
  <c r="B2497"/>
  <c r="P1479"/>
  <c r="O1479"/>
  <c r="Q1478"/>
  <c r="M1479"/>
  <c r="N1479"/>
  <c r="L1480"/>
  <c r="F1482"/>
  <c r="H1482" s="1"/>
  <c r="D1483"/>
  <c r="E1483" s="1"/>
  <c r="C1484" s="1"/>
  <c r="A2498"/>
  <c r="I2498" l="1"/>
  <c r="J2497"/>
  <c r="K2498"/>
  <c r="G2498"/>
  <c r="B2498"/>
  <c r="P1480"/>
  <c r="O1480"/>
  <c r="Q1479"/>
  <c r="M1480"/>
  <c r="N1480"/>
  <c r="L1481"/>
  <c r="F1483"/>
  <c r="H1483" s="1"/>
  <c r="D1484"/>
  <c r="E1484" s="1"/>
  <c r="C1485" s="1"/>
  <c r="A2499"/>
  <c r="I2499" l="1"/>
  <c r="J2498"/>
  <c r="K2499"/>
  <c r="G2499"/>
  <c r="B2499"/>
  <c r="P1481"/>
  <c r="O1481"/>
  <c r="Q1480"/>
  <c r="M1481"/>
  <c r="N1481"/>
  <c r="L1482"/>
  <c r="F1484"/>
  <c r="H1484" s="1"/>
  <c r="D1485"/>
  <c r="E1485" s="1"/>
  <c r="C1486" s="1"/>
  <c r="A2500"/>
  <c r="I2500" l="1"/>
  <c r="J2499"/>
  <c r="K2500"/>
  <c r="G2500"/>
  <c r="B2500"/>
  <c r="P1482"/>
  <c r="O1482"/>
  <c r="Q1481"/>
  <c r="M1482"/>
  <c r="N1482"/>
  <c r="L1483"/>
  <c r="F1485"/>
  <c r="H1485" s="1"/>
  <c r="D1486"/>
  <c r="E1486" s="1"/>
  <c r="C1487" s="1"/>
  <c r="A2501"/>
  <c r="I2501" l="1"/>
  <c r="J2500"/>
  <c r="K2501"/>
  <c r="G2501"/>
  <c r="B2501"/>
  <c r="Q1482"/>
  <c r="P1483"/>
  <c r="O1483"/>
  <c r="M1483"/>
  <c r="N1483"/>
  <c r="L1484"/>
  <c r="F1486"/>
  <c r="H1486" s="1"/>
  <c r="D1487"/>
  <c r="E1487" s="1"/>
  <c r="C1488" s="1"/>
  <c r="A2502"/>
  <c r="I2502" l="1"/>
  <c r="J2501"/>
  <c r="K2502"/>
  <c r="G2502"/>
  <c r="B2502"/>
  <c r="O1484"/>
  <c r="P1484"/>
  <c r="Q1483"/>
  <c r="M1484"/>
  <c r="N1484"/>
  <c r="L1485"/>
  <c r="F1487"/>
  <c r="H1487" s="1"/>
  <c r="D1488"/>
  <c r="E1488" s="1"/>
  <c r="C1489" s="1"/>
  <c r="A2503"/>
  <c r="I2503" l="1"/>
  <c r="J2502"/>
  <c r="K2503"/>
  <c r="G2503"/>
  <c r="B2503"/>
  <c r="P1485"/>
  <c r="O1485"/>
  <c r="Q1484"/>
  <c r="M1485"/>
  <c r="N1485"/>
  <c r="L1486"/>
  <c r="F1488"/>
  <c r="H1488" s="1"/>
  <c r="D1489"/>
  <c r="E1489" s="1"/>
  <c r="C1490" s="1"/>
  <c r="A2504"/>
  <c r="I2504" l="1"/>
  <c r="J2503"/>
  <c r="K2504"/>
  <c r="G2504"/>
  <c r="B2504"/>
  <c r="O1486"/>
  <c r="P1486"/>
  <c r="Q1485"/>
  <c r="M1486"/>
  <c r="N1486"/>
  <c r="L1487"/>
  <c r="F1489"/>
  <c r="H1489" s="1"/>
  <c r="D1490"/>
  <c r="E1490" s="1"/>
  <c r="C1491" s="1"/>
  <c r="A2505"/>
  <c r="I2505" l="1"/>
  <c r="J2504"/>
  <c r="K2505"/>
  <c r="G2505"/>
  <c r="B2505"/>
  <c r="Q1486"/>
  <c r="O1487"/>
  <c r="P1487"/>
  <c r="M1487"/>
  <c r="N1487"/>
  <c r="L1488"/>
  <c r="F1490"/>
  <c r="H1490" s="1"/>
  <c r="D1491"/>
  <c r="E1491" s="1"/>
  <c r="C1492" s="1"/>
  <c r="A2506"/>
  <c r="I2506" l="1"/>
  <c r="J2505"/>
  <c r="K2506"/>
  <c r="G2506"/>
  <c r="B2506"/>
  <c r="P1488"/>
  <c r="O1488"/>
  <c r="Q1487"/>
  <c r="M1488"/>
  <c r="N1488"/>
  <c r="L1489"/>
  <c r="F1491"/>
  <c r="H1491" s="1"/>
  <c r="D1492"/>
  <c r="E1492" s="1"/>
  <c r="C1493" s="1"/>
  <c r="A2507"/>
  <c r="I2507" l="1"/>
  <c r="J2506"/>
  <c r="K2507"/>
  <c r="G2507"/>
  <c r="B2507"/>
  <c r="Q1488"/>
  <c r="O1489"/>
  <c r="P1489"/>
  <c r="M1489"/>
  <c r="N1489"/>
  <c r="L1490"/>
  <c r="F1492"/>
  <c r="H1492" s="1"/>
  <c r="D1493"/>
  <c r="E1493" s="1"/>
  <c r="C1494" s="1"/>
  <c r="A2508"/>
  <c r="I2508" l="1"/>
  <c r="J2507"/>
  <c r="K2508"/>
  <c r="G2508"/>
  <c r="B2508"/>
  <c r="P1490"/>
  <c r="O1490"/>
  <c r="Q1489"/>
  <c r="M1490"/>
  <c r="N1490"/>
  <c r="L1491"/>
  <c r="F1493"/>
  <c r="H1493" s="1"/>
  <c r="D1494"/>
  <c r="E1494" s="1"/>
  <c r="C1495" s="1"/>
  <c r="A2509"/>
  <c r="I2509" l="1"/>
  <c r="J2508"/>
  <c r="K2509"/>
  <c r="G2509"/>
  <c r="B2509"/>
  <c r="P1491"/>
  <c r="O1491"/>
  <c r="Q1490"/>
  <c r="M1491"/>
  <c r="N1491"/>
  <c r="L1492"/>
  <c r="F1494"/>
  <c r="H1494" s="1"/>
  <c r="D1495"/>
  <c r="E1495" s="1"/>
  <c r="C1496" s="1"/>
  <c r="A2510"/>
  <c r="I2510" l="1"/>
  <c r="J2509"/>
  <c r="K2510"/>
  <c r="G2510"/>
  <c r="B2510"/>
  <c r="P1492"/>
  <c r="O1492"/>
  <c r="Q1491"/>
  <c r="M1492"/>
  <c r="N1492"/>
  <c r="L1493"/>
  <c r="F1495"/>
  <c r="H1495" s="1"/>
  <c r="D1496"/>
  <c r="E1496" s="1"/>
  <c r="C1497" s="1"/>
  <c r="A2511"/>
  <c r="I2511" l="1"/>
  <c r="J2510"/>
  <c r="K2511"/>
  <c r="G2511"/>
  <c r="B2511"/>
  <c r="Q1492"/>
  <c r="O1493"/>
  <c r="P1493"/>
  <c r="M1493"/>
  <c r="N1493"/>
  <c r="L1494"/>
  <c r="F1496"/>
  <c r="H1496" s="1"/>
  <c r="D1497"/>
  <c r="E1497" s="1"/>
  <c r="C1498" s="1"/>
  <c r="A2512"/>
  <c r="I2512" l="1"/>
  <c r="J2511"/>
  <c r="K2512"/>
  <c r="G2512"/>
  <c r="B2512"/>
  <c r="Q1493"/>
  <c r="P1494"/>
  <c r="O1494"/>
  <c r="M1494"/>
  <c r="N1494"/>
  <c r="L1495"/>
  <c r="F1497"/>
  <c r="H1497" s="1"/>
  <c r="D1498"/>
  <c r="E1498" s="1"/>
  <c r="C1499" s="1"/>
  <c r="A2513"/>
  <c r="I2513" l="1"/>
  <c r="J2512"/>
  <c r="K2513"/>
  <c r="G2513"/>
  <c r="B2513"/>
  <c r="O1495"/>
  <c r="P1495"/>
  <c r="Q1494"/>
  <c r="M1495"/>
  <c r="N1495"/>
  <c r="L1496"/>
  <c r="F1498"/>
  <c r="H1498" s="1"/>
  <c r="D1499"/>
  <c r="E1499" s="1"/>
  <c r="C1500" s="1"/>
  <c r="A2514"/>
  <c r="I2514" l="1"/>
  <c r="J2513"/>
  <c r="K2514"/>
  <c r="G2514"/>
  <c r="B2514"/>
  <c r="Q1495"/>
  <c r="P1496"/>
  <c r="O1496"/>
  <c r="M1496"/>
  <c r="N1496"/>
  <c r="L1497"/>
  <c r="F1499"/>
  <c r="H1499" s="1"/>
  <c r="D1500"/>
  <c r="E1500" s="1"/>
  <c r="C1501" s="1"/>
  <c r="A2515"/>
  <c r="I2515" l="1"/>
  <c r="J2514"/>
  <c r="K2515"/>
  <c r="G2515"/>
  <c r="B2515"/>
  <c r="P1497"/>
  <c r="O1497"/>
  <c r="Q1496"/>
  <c r="M1497"/>
  <c r="N1497"/>
  <c r="L1498"/>
  <c r="F1500"/>
  <c r="H1500" s="1"/>
  <c r="D1501"/>
  <c r="E1501" s="1"/>
  <c r="C1502" s="1"/>
  <c r="A2516"/>
  <c r="I2516" l="1"/>
  <c r="J2515"/>
  <c r="K2516"/>
  <c r="G2516"/>
  <c r="B2516"/>
  <c r="P1498"/>
  <c r="O1498"/>
  <c r="Q1497"/>
  <c r="M1498"/>
  <c r="N1498"/>
  <c r="L1499"/>
  <c r="F1501"/>
  <c r="H1501" s="1"/>
  <c r="D1502"/>
  <c r="E1502" s="1"/>
  <c r="C1503" s="1"/>
  <c r="A2517"/>
  <c r="I2517" l="1"/>
  <c r="J2516"/>
  <c r="K2517"/>
  <c r="G2517"/>
  <c r="B2517"/>
  <c r="O1499"/>
  <c r="P1499"/>
  <c r="Q1498"/>
  <c r="M1499"/>
  <c r="N1499"/>
  <c r="L1500"/>
  <c r="F1502"/>
  <c r="H1502" s="1"/>
  <c r="D1503"/>
  <c r="E1503" s="1"/>
  <c r="C1504" s="1"/>
  <c r="A2518"/>
  <c r="I2518" l="1"/>
  <c r="J2517"/>
  <c r="K2518"/>
  <c r="G2518"/>
  <c r="B2518"/>
  <c r="O1500"/>
  <c r="P1500"/>
  <c r="Q1499"/>
  <c r="M1500"/>
  <c r="N1500"/>
  <c r="L1501"/>
  <c r="F1503"/>
  <c r="H1503" s="1"/>
  <c r="D1504"/>
  <c r="E1504" s="1"/>
  <c r="C1505" s="1"/>
  <c r="A2519"/>
  <c r="I2519" l="1"/>
  <c r="J2518"/>
  <c r="K2519"/>
  <c r="G2519"/>
  <c r="B2519"/>
  <c r="P1501"/>
  <c r="O1501"/>
  <c r="Q1500"/>
  <c r="M1501"/>
  <c r="N1501"/>
  <c r="L1502"/>
  <c r="F1504"/>
  <c r="H1504" s="1"/>
  <c r="D1505"/>
  <c r="E1505" s="1"/>
  <c r="C1506" s="1"/>
  <c r="A2520"/>
  <c r="I2520" l="1"/>
  <c r="J2519"/>
  <c r="K2520"/>
  <c r="G2520"/>
  <c r="B2520"/>
  <c r="Q1501"/>
  <c r="O1502"/>
  <c r="P1502"/>
  <c r="M1502"/>
  <c r="N1502"/>
  <c r="L1503"/>
  <c r="F1505"/>
  <c r="H1505" s="1"/>
  <c r="D1506"/>
  <c r="E1506" s="1"/>
  <c r="C1507" s="1"/>
  <c r="A2521"/>
  <c r="I2521" l="1"/>
  <c r="J2520"/>
  <c r="K2521"/>
  <c r="G2521"/>
  <c r="B2521"/>
  <c r="O1503"/>
  <c r="P1503"/>
  <c r="Q1502"/>
  <c r="M1503"/>
  <c r="N1503"/>
  <c r="L1504"/>
  <c r="F1506"/>
  <c r="H1506" s="1"/>
  <c r="D1507"/>
  <c r="E1507" s="1"/>
  <c r="C1508" s="1"/>
  <c r="A2522"/>
  <c r="I2522" l="1"/>
  <c r="J2521"/>
  <c r="K2522"/>
  <c r="G2522"/>
  <c r="B2522"/>
  <c r="P1504"/>
  <c r="O1504"/>
  <c r="Q1503"/>
  <c r="M1504"/>
  <c r="N1504"/>
  <c r="L1505"/>
  <c r="F1507"/>
  <c r="H1507" s="1"/>
  <c r="D1508"/>
  <c r="E1508" s="1"/>
  <c r="C1509" s="1"/>
  <c r="A2523"/>
  <c r="I2523" l="1"/>
  <c r="J2522"/>
  <c r="K2523"/>
  <c r="G2523"/>
  <c r="B2523"/>
  <c r="Q1504"/>
  <c r="P1505"/>
  <c r="O1505"/>
  <c r="M1505"/>
  <c r="N1505"/>
  <c r="L1506"/>
  <c r="F1508"/>
  <c r="H1508" s="1"/>
  <c r="D1509"/>
  <c r="E1509" s="1"/>
  <c r="C1510" s="1"/>
  <c r="A2524"/>
  <c r="I2524" l="1"/>
  <c r="J2523"/>
  <c r="K2524"/>
  <c r="G2524"/>
  <c r="B2524"/>
  <c r="O1506"/>
  <c r="P1506"/>
  <c r="Q1505"/>
  <c r="M1506"/>
  <c r="N1506"/>
  <c r="L1507"/>
  <c r="F1509"/>
  <c r="H1509" s="1"/>
  <c r="D1510"/>
  <c r="E1510" s="1"/>
  <c r="C1511" s="1"/>
  <c r="A2525"/>
  <c r="I2525" l="1"/>
  <c r="J2524"/>
  <c r="K2525"/>
  <c r="G2525"/>
  <c r="B2525"/>
  <c r="Q1506"/>
  <c r="P1507"/>
  <c r="O1507"/>
  <c r="M1507"/>
  <c r="N1507"/>
  <c r="L1508"/>
  <c r="F1510"/>
  <c r="H1510" s="1"/>
  <c r="D1511"/>
  <c r="E1511" s="1"/>
  <c r="C1512" s="1"/>
  <c r="A2526"/>
  <c r="I2526" l="1"/>
  <c r="J2525"/>
  <c r="K2526"/>
  <c r="G2526"/>
  <c r="B2526"/>
  <c r="Q1507"/>
  <c r="P1508"/>
  <c r="O1508"/>
  <c r="M1508"/>
  <c r="N1508"/>
  <c r="L1509"/>
  <c r="F1511"/>
  <c r="H1511" s="1"/>
  <c r="D1512"/>
  <c r="E1512" s="1"/>
  <c r="C1513" s="1"/>
  <c r="A2527"/>
  <c r="I2527" l="1"/>
  <c r="J2526"/>
  <c r="K2527"/>
  <c r="G2527"/>
  <c r="B2527"/>
  <c r="O1509"/>
  <c r="P1509"/>
  <c r="Q1508"/>
  <c r="M1509"/>
  <c r="N1509"/>
  <c r="L1510"/>
  <c r="F1512"/>
  <c r="H1512" s="1"/>
  <c r="D1513"/>
  <c r="E1513" s="1"/>
  <c r="C1514" s="1"/>
  <c r="A2528"/>
  <c r="I2528" l="1"/>
  <c r="J2527"/>
  <c r="K2528"/>
  <c r="G2528"/>
  <c r="B2528"/>
  <c r="P1510"/>
  <c r="O1510"/>
  <c r="Q1509"/>
  <c r="M1510"/>
  <c r="N1510"/>
  <c r="L1511"/>
  <c r="F1513"/>
  <c r="H1513" s="1"/>
  <c r="D1514"/>
  <c r="E1514" s="1"/>
  <c r="C1515" s="1"/>
  <c r="A2529"/>
  <c r="I2529" l="1"/>
  <c r="J2528"/>
  <c r="K2529"/>
  <c r="G2529"/>
  <c r="B2529"/>
  <c r="P1511"/>
  <c r="O1511"/>
  <c r="Q1510"/>
  <c r="M1511"/>
  <c r="N1511"/>
  <c r="L1512"/>
  <c r="F1514"/>
  <c r="H1514" s="1"/>
  <c r="D1515"/>
  <c r="E1515" s="1"/>
  <c r="C1516" s="1"/>
  <c r="A2530"/>
  <c r="I2530" l="1"/>
  <c r="J2529"/>
  <c r="K2530"/>
  <c r="G2530"/>
  <c r="B2530"/>
  <c r="P1512"/>
  <c r="O1512"/>
  <c r="Q1511"/>
  <c r="M1512"/>
  <c r="N1512"/>
  <c r="L1513"/>
  <c r="F1515"/>
  <c r="H1515" s="1"/>
  <c r="D1516"/>
  <c r="E1516" s="1"/>
  <c r="C1517" s="1"/>
  <c r="A2531"/>
  <c r="I2531" l="1"/>
  <c r="J2530"/>
  <c r="K2531"/>
  <c r="G2531"/>
  <c r="B2531"/>
  <c r="P1513"/>
  <c r="O1513"/>
  <c r="Q1512"/>
  <c r="M1513"/>
  <c r="N1513"/>
  <c r="L1514"/>
  <c r="F1516"/>
  <c r="H1516" s="1"/>
  <c r="D1517"/>
  <c r="E1517" s="1"/>
  <c r="C1518" s="1"/>
  <c r="A2532"/>
  <c r="I2532" l="1"/>
  <c r="J2531"/>
  <c r="K2532"/>
  <c r="G2532"/>
  <c r="B2532"/>
  <c r="P1514"/>
  <c r="O1514"/>
  <c r="Q1513"/>
  <c r="M1514"/>
  <c r="N1514"/>
  <c r="L1515"/>
  <c r="F1517"/>
  <c r="H1517" s="1"/>
  <c r="D1518"/>
  <c r="E1518" s="1"/>
  <c r="C1519" s="1"/>
  <c r="A2533"/>
  <c r="I2533" l="1"/>
  <c r="J2532"/>
  <c r="K2533"/>
  <c r="G2533"/>
  <c r="B2533"/>
  <c r="P1515"/>
  <c r="O1515"/>
  <c r="Q1514"/>
  <c r="M1515"/>
  <c r="N1515"/>
  <c r="L1516"/>
  <c r="F1518"/>
  <c r="H1518" s="1"/>
  <c r="D1519"/>
  <c r="E1519" s="1"/>
  <c r="C1520" s="1"/>
  <c r="A2534"/>
  <c r="I2534" l="1"/>
  <c r="J2533"/>
  <c r="K2534"/>
  <c r="G2534"/>
  <c r="B2534"/>
  <c r="O1516"/>
  <c r="P1516"/>
  <c r="Q1515"/>
  <c r="M1516"/>
  <c r="N1516"/>
  <c r="L1517"/>
  <c r="F1519"/>
  <c r="H1519" s="1"/>
  <c r="D1520"/>
  <c r="E1520" s="1"/>
  <c r="C1521" s="1"/>
  <c r="A2535"/>
  <c r="I2535" l="1"/>
  <c r="J2534"/>
  <c r="K2535"/>
  <c r="G2535"/>
  <c r="B2535"/>
  <c r="O1517"/>
  <c r="P1517"/>
  <c r="Q1516"/>
  <c r="M1517"/>
  <c r="N1517"/>
  <c r="L1518"/>
  <c r="F1520"/>
  <c r="H1520" s="1"/>
  <c r="D1521"/>
  <c r="E1521" s="1"/>
  <c r="C1522" s="1"/>
  <c r="A2536"/>
  <c r="I2536" l="1"/>
  <c r="J2535"/>
  <c r="K2536"/>
  <c r="G2536"/>
  <c r="B2536"/>
  <c r="P1518"/>
  <c r="O1518"/>
  <c r="Q1517"/>
  <c r="M1518"/>
  <c r="N1518"/>
  <c r="L1519"/>
  <c r="F1521"/>
  <c r="H1521" s="1"/>
  <c r="D1522"/>
  <c r="E1522" s="1"/>
  <c r="C1523" s="1"/>
  <c r="A2537"/>
  <c r="I2537" l="1"/>
  <c r="J2536"/>
  <c r="K2537"/>
  <c r="G2537"/>
  <c r="B2537"/>
  <c r="P1519"/>
  <c r="O1519"/>
  <c r="Q1518"/>
  <c r="M1519"/>
  <c r="N1519"/>
  <c r="L1520"/>
  <c r="F1522"/>
  <c r="H1522" s="1"/>
  <c r="D1523"/>
  <c r="E1523" s="1"/>
  <c r="C1524" s="1"/>
  <c r="A2538"/>
  <c r="I2538" l="1"/>
  <c r="J2537"/>
  <c r="K2538"/>
  <c r="G2538"/>
  <c r="B2538"/>
  <c r="P1520"/>
  <c r="O1520"/>
  <c r="Q1519"/>
  <c r="M1520"/>
  <c r="N1520"/>
  <c r="L1521"/>
  <c r="F1523"/>
  <c r="H1523" s="1"/>
  <c r="D1524"/>
  <c r="E1524" s="1"/>
  <c r="C1525" s="1"/>
  <c r="A2539"/>
  <c r="I2539" l="1"/>
  <c r="J2538"/>
  <c r="K2539"/>
  <c r="G2539"/>
  <c r="B2539"/>
  <c r="O1521"/>
  <c r="P1521"/>
  <c r="Q1520"/>
  <c r="M1521"/>
  <c r="N1521"/>
  <c r="L1522"/>
  <c r="F1524"/>
  <c r="H1524" s="1"/>
  <c r="D1525"/>
  <c r="E1525" s="1"/>
  <c r="C1526" s="1"/>
  <c r="A2540"/>
  <c r="I2540" l="1"/>
  <c r="J2539"/>
  <c r="K2540"/>
  <c r="G2540"/>
  <c r="B2540"/>
  <c r="Q1521"/>
  <c r="P1522"/>
  <c r="O1522"/>
  <c r="M1522"/>
  <c r="N1522"/>
  <c r="L1523"/>
  <c r="F1525"/>
  <c r="H1525" s="1"/>
  <c r="D1526"/>
  <c r="E1526" s="1"/>
  <c r="C1527" s="1"/>
  <c r="A2541"/>
  <c r="I2541" l="1"/>
  <c r="J2540"/>
  <c r="K2541"/>
  <c r="G2541"/>
  <c r="B2541"/>
  <c r="O1523"/>
  <c r="P1523"/>
  <c r="Q1522"/>
  <c r="M1523"/>
  <c r="N1523"/>
  <c r="L1524"/>
  <c r="F1526"/>
  <c r="H1526" s="1"/>
  <c r="D1527"/>
  <c r="E1527" s="1"/>
  <c r="C1528" s="1"/>
  <c r="A2542"/>
  <c r="I2542" l="1"/>
  <c r="J2541"/>
  <c r="K2542"/>
  <c r="G2542"/>
  <c r="B2542"/>
  <c r="O1524"/>
  <c r="P1524"/>
  <c r="Q1523"/>
  <c r="M1524"/>
  <c r="N1524"/>
  <c r="L1525"/>
  <c r="F1527"/>
  <c r="H1527" s="1"/>
  <c r="D1528"/>
  <c r="E1528" s="1"/>
  <c r="C1529" s="1"/>
  <c r="A2543"/>
  <c r="I2543" l="1"/>
  <c r="J2542"/>
  <c r="K2543"/>
  <c r="G2543"/>
  <c r="B2543"/>
  <c r="Q1524"/>
  <c r="O1525"/>
  <c r="P1525"/>
  <c r="M1525"/>
  <c r="N1525"/>
  <c r="L1526"/>
  <c r="F1528"/>
  <c r="H1528" s="1"/>
  <c r="D1529"/>
  <c r="E1529" s="1"/>
  <c r="C1530" s="1"/>
  <c r="A2544"/>
  <c r="I2544" l="1"/>
  <c r="J2543"/>
  <c r="K2544"/>
  <c r="G2544"/>
  <c r="B2544"/>
  <c r="Q1525"/>
  <c r="P1526"/>
  <c r="O1526"/>
  <c r="M1526"/>
  <c r="N1526"/>
  <c r="L1527"/>
  <c r="F1529"/>
  <c r="H1529" s="1"/>
  <c r="D1530"/>
  <c r="E1530" s="1"/>
  <c r="C1531" s="1"/>
  <c r="A2545"/>
  <c r="I2545" l="1"/>
  <c r="J2544"/>
  <c r="K2545"/>
  <c r="G2545"/>
  <c r="B2545"/>
  <c r="Q1526"/>
  <c r="O1527"/>
  <c r="P1527"/>
  <c r="M1527"/>
  <c r="N1527"/>
  <c r="L1528"/>
  <c r="F1530"/>
  <c r="H1530" s="1"/>
  <c r="D1531"/>
  <c r="E1531" s="1"/>
  <c r="C1532" s="1"/>
  <c r="A2546"/>
  <c r="I2546" l="1"/>
  <c r="J2545"/>
  <c r="K2546"/>
  <c r="G2546"/>
  <c r="B2546"/>
  <c r="Q1527"/>
  <c r="P1528"/>
  <c r="O1528"/>
  <c r="M1528"/>
  <c r="N1528"/>
  <c r="L1529"/>
  <c r="F1531"/>
  <c r="H1531" s="1"/>
  <c r="D1532"/>
  <c r="E1532" s="1"/>
  <c r="C1533" s="1"/>
  <c r="A2547"/>
  <c r="I2547" l="1"/>
  <c r="J2546"/>
  <c r="K2547"/>
  <c r="G2547"/>
  <c r="B2547"/>
  <c r="P1529"/>
  <c r="O1529"/>
  <c r="Q1528"/>
  <c r="M1529"/>
  <c r="N1529"/>
  <c r="L1530"/>
  <c r="F1532"/>
  <c r="H1532" s="1"/>
  <c r="D1533"/>
  <c r="E1533" s="1"/>
  <c r="C1534" s="1"/>
  <c r="A2548"/>
  <c r="I2548" l="1"/>
  <c r="J2547"/>
  <c r="K2548"/>
  <c r="G2548"/>
  <c r="B2548"/>
  <c r="P1530"/>
  <c r="O1530"/>
  <c r="Q1529"/>
  <c r="M1530"/>
  <c r="N1530"/>
  <c r="L1531"/>
  <c r="F1533"/>
  <c r="H1533" s="1"/>
  <c r="D1534"/>
  <c r="E1534" s="1"/>
  <c r="C1535" s="1"/>
  <c r="A2549"/>
  <c r="I2549" l="1"/>
  <c r="J2548"/>
  <c r="K2549"/>
  <c r="G2549"/>
  <c r="B2549"/>
  <c r="P1531"/>
  <c r="O1531"/>
  <c r="Q1530"/>
  <c r="M1531"/>
  <c r="N1531"/>
  <c r="L1532"/>
  <c r="F1534"/>
  <c r="H1534" s="1"/>
  <c r="D1535"/>
  <c r="E1535" s="1"/>
  <c r="C1536" s="1"/>
  <c r="A2550"/>
  <c r="I2550" l="1"/>
  <c r="J2549"/>
  <c r="K2550"/>
  <c r="G2550"/>
  <c r="B2550"/>
  <c r="Q1531"/>
  <c r="P1532"/>
  <c r="O1532"/>
  <c r="M1532"/>
  <c r="N1532"/>
  <c r="L1533"/>
  <c r="F1535"/>
  <c r="H1535" s="1"/>
  <c r="D1536"/>
  <c r="E1536" s="1"/>
  <c r="C1537" s="1"/>
  <c r="A2551"/>
  <c r="I2551" l="1"/>
  <c r="J2550"/>
  <c r="K2551"/>
  <c r="G2551"/>
  <c r="B2551"/>
  <c r="P1533"/>
  <c r="O1533"/>
  <c r="Q1532"/>
  <c r="M1533"/>
  <c r="N1533"/>
  <c r="L1534"/>
  <c r="F1536"/>
  <c r="H1536" s="1"/>
  <c r="D1537"/>
  <c r="E1537" s="1"/>
  <c r="C1538" s="1"/>
  <c r="A2552"/>
  <c r="I2552" l="1"/>
  <c r="J2551"/>
  <c r="K2552"/>
  <c r="G2552"/>
  <c r="B2552"/>
  <c r="O1534"/>
  <c r="P1534"/>
  <c r="Q1533"/>
  <c r="M1534"/>
  <c r="N1534"/>
  <c r="L1535"/>
  <c r="F1537"/>
  <c r="H1537" s="1"/>
  <c r="D1538"/>
  <c r="E1538" s="1"/>
  <c r="C1539" s="1"/>
  <c r="A2553"/>
  <c r="I2553" l="1"/>
  <c r="J2552"/>
  <c r="K2553"/>
  <c r="G2553"/>
  <c r="B2553"/>
  <c r="P1535"/>
  <c r="O1535"/>
  <c r="Q1534"/>
  <c r="M1535"/>
  <c r="N1535"/>
  <c r="L1536"/>
  <c r="F1538"/>
  <c r="H1538" s="1"/>
  <c r="D1539"/>
  <c r="E1539" s="1"/>
  <c r="C1540" s="1"/>
  <c r="A2554"/>
  <c r="I2554" l="1"/>
  <c r="J2553"/>
  <c r="K2554"/>
  <c r="G2554"/>
  <c r="B2554"/>
  <c r="Q1535"/>
  <c r="O1536"/>
  <c r="P1536"/>
  <c r="M1536"/>
  <c r="N1536"/>
  <c r="L1537"/>
  <c r="F1539"/>
  <c r="H1539" s="1"/>
  <c r="D1540"/>
  <c r="E1540" s="1"/>
  <c r="C1541" s="1"/>
  <c r="A2555"/>
  <c r="I2555" l="1"/>
  <c r="J2554"/>
  <c r="K2555"/>
  <c r="G2555"/>
  <c r="B2555"/>
  <c r="Q1536"/>
  <c r="P1537"/>
  <c r="O1537"/>
  <c r="M1537"/>
  <c r="N1537"/>
  <c r="L1538"/>
  <c r="F1540"/>
  <c r="H1540" s="1"/>
  <c r="D1541"/>
  <c r="E1541" s="1"/>
  <c r="C1542" s="1"/>
  <c r="A2556"/>
  <c r="I2556" l="1"/>
  <c r="J2555"/>
  <c r="K2556"/>
  <c r="G2556"/>
  <c r="B2556"/>
  <c r="P1538"/>
  <c r="O1538"/>
  <c r="Q1537"/>
  <c r="M1538"/>
  <c r="N1538"/>
  <c r="L1539"/>
  <c r="F1541"/>
  <c r="H1541" s="1"/>
  <c r="D1542"/>
  <c r="E1542" s="1"/>
  <c r="C1543" s="1"/>
  <c r="A2557"/>
  <c r="I2557" l="1"/>
  <c r="J2556"/>
  <c r="K2557"/>
  <c r="G2557"/>
  <c r="B2557"/>
  <c r="Q1538"/>
  <c r="P1539"/>
  <c r="O1539"/>
  <c r="M1539"/>
  <c r="N1539"/>
  <c r="L1540"/>
  <c r="F1542"/>
  <c r="H1542" s="1"/>
  <c r="D1543"/>
  <c r="E1543" s="1"/>
  <c r="C1544" s="1"/>
  <c r="A2558"/>
  <c r="I2558" l="1"/>
  <c r="J2557"/>
  <c r="K2558"/>
  <c r="G2558"/>
  <c r="B2558"/>
  <c r="P1540"/>
  <c r="O1540"/>
  <c r="Q1539"/>
  <c r="M1540"/>
  <c r="N1540"/>
  <c r="L1541"/>
  <c r="F1543"/>
  <c r="H1543" s="1"/>
  <c r="D1544"/>
  <c r="E1544" s="1"/>
  <c r="C1545" s="1"/>
  <c r="A2559"/>
  <c r="I2559" l="1"/>
  <c r="J2558"/>
  <c r="K2559"/>
  <c r="G2559"/>
  <c r="B2559"/>
  <c r="Q1540"/>
  <c r="P1541"/>
  <c r="O1541"/>
  <c r="M1541"/>
  <c r="N1541"/>
  <c r="L1542"/>
  <c r="F1544"/>
  <c r="H1544" s="1"/>
  <c r="D1545"/>
  <c r="E1545" s="1"/>
  <c r="C1546" s="1"/>
  <c r="A2560"/>
  <c r="I2560" l="1"/>
  <c r="J2559"/>
  <c r="K2560"/>
  <c r="G2560"/>
  <c r="B2560"/>
  <c r="Q1541"/>
  <c r="P1542"/>
  <c r="O1542"/>
  <c r="M1542"/>
  <c r="N1542"/>
  <c r="L1543"/>
  <c r="F1545"/>
  <c r="H1545" s="1"/>
  <c r="D1546"/>
  <c r="E1546" s="1"/>
  <c r="C1547" s="1"/>
  <c r="A2561"/>
  <c r="I2561" l="1"/>
  <c r="J2560"/>
  <c r="K2561"/>
  <c r="G2561"/>
  <c r="B2561"/>
  <c r="O1543"/>
  <c r="P1543"/>
  <c r="Q1542"/>
  <c r="M1543"/>
  <c r="N1543"/>
  <c r="L1544"/>
  <c r="F1546"/>
  <c r="H1546" s="1"/>
  <c r="D1547"/>
  <c r="E1547" s="1"/>
  <c r="C1548" s="1"/>
  <c r="A2562"/>
  <c r="I2562" l="1"/>
  <c r="J2561"/>
  <c r="K2562"/>
  <c r="G2562"/>
  <c r="B2562"/>
  <c r="P1544"/>
  <c r="O1544"/>
  <c r="Q1543"/>
  <c r="M1544"/>
  <c r="N1544"/>
  <c r="L1545"/>
  <c r="F1547"/>
  <c r="H1547" s="1"/>
  <c r="D1548"/>
  <c r="E1548" s="1"/>
  <c r="C1549" s="1"/>
  <c r="A2563"/>
  <c r="I2563" l="1"/>
  <c r="J2562"/>
  <c r="K2563"/>
  <c r="G2563"/>
  <c r="B2563"/>
  <c r="P1545"/>
  <c r="O1545"/>
  <c r="Q1544"/>
  <c r="M1545"/>
  <c r="N1545"/>
  <c r="L1546"/>
  <c r="F1548"/>
  <c r="H1548" s="1"/>
  <c r="D1549"/>
  <c r="E1549" s="1"/>
  <c r="C1550" s="1"/>
  <c r="A2564"/>
  <c r="I2564" l="1"/>
  <c r="J2563"/>
  <c r="K2564"/>
  <c r="G2564"/>
  <c r="B2564"/>
  <c r="O1546"/>
  <c r="P1546"/>
  <c r="Q1545"/>
  <c r="M1546"/>
  <c r="N1546"/>
  <c r="L1547"/>
  <c r="F1549"/>
  <c r="H1549" s="1"/>
  <c r="D1550"/>
  <c r="E1550" s="1"/>
  <c r="C1551" s="1"/>
  <c r="A2565"/>
  <c r="I2565" l="1"/>
  <c r="J2564"/>
  <c r="K2565"/>
  <c r="G2565"/>
  <c r="B2565"/>
  <c r="Q1546"/>
  <c r="O1547"/>
  <c r="P1547"/>
  <c r="M1547"/>
  <c r="N1547"/>
  <c r="L1548"/>
  <c r="F1550"/>
  <c r="H1550" s="1"/>
  <c r="D1551"/>
  <c r="E1551" s="1"/>
  <c r="C1552" s="1"/>
  <c r="A2566"/>
  <c r="I2566" l="1"/>
  <c r="J2565"/>
  <c r="K2566"/>
  <c r="G2566"/>
  <c r="B2566"/>
  <c r="Q1547"/>
  <c r="P1548"/>
  <c r="O1548"/>
  <c r="M1548"/>
  <c r="N1548"/>
  <c r="L1549"/>
  <c r="F1551"/>
  <c r="H1551" s="1"/>
  <c r="D1552"/>
  <c r="E1552" s="1"/>
  <c r="C1553" s="1"/>
  <c r="A2567"/>
  <c r="I2567" l="1"/>
  <c r="J2566"/>
  <c r="K2567"/>
  <c r="G2567"/>
  <c r="B2567"/>
  <c r="O1549"/>
  <c r="P1549"/>
  <c r="Q1548"/>
  <c r="M1549"/>
  <c r="N1549"/>
  <c r="L1550"/>
  <c r="F1552"/>
  <c r="H1552" s="1"/>
  <c r="D1553"/>
  <c r="E1553" s="1"/>
  <c r="C1554" s="1"/>
  <c r="A2568"/>
  <c r="I2568" l="1"/>
  <c r="J2567"/>
  <c r="K2568"/>
  <c r="G2568"/>
  <c r="B2568"/>
  <c r="P1550"/>
  <c r="O1550"/>
  <c r="Q1549"/>
  <c r="M1550"/>
  <c r="N1550"/>
  <c r="L1551"/>
  <c r="F1553"/>
  <c r="H1553" s="1"/>
  <c r="D1554"/>
  <c r="E1554" s="1"/>
  <c r="C1555" s="1"/>
  <c r="A2569"/>
  <c r="I2569" l="1"/>
  <c r="J2568"/>
  <c r="K2569"/>
  <c r="G2569"/>
  <c r="B2569"/>
  <c r="O1551"/>
  <c r="P1551"/>
  <c r="Q1550"/>
  <c r="M1551"/>
  <c r="N1551"/>
  <c r="L1552"/>
  <c r="F1554"/>
  <c r="H1554" s="1"/>
  <c r="D1555"/>
  <c r="E1555" s="1"/>
  <c r="C1556" s="1"/>
  <c r="A2570"/>
  <c r="I2570" l="1"/>
  <c r="J2569"/>
  <c r="K2570"/>
  <c r="G2570"/>
  <c r="B2570"/>
  <c r="P1552"/>
  <c r="O1552"/>
  <c r="Q1551"/>
  <c r="M1552"/>
  <c r="N1552"/>
  <c r="L1553"/>
  <c r="F1555"/>
  <c r="H1555" s="1"/>
  <c r="D1556"/>
  <c r="E1556" s="1"/>
  <c r="C1557" s="1"/>
  <c r="A2571"/>
  <c r="I2571" l="1"/>
  <c r="J2570"/>
  <c r="K2571"/>
  <c r="G2571"/>
  <c r="B2571"/>
  <c r="O1553"/>
  <c r="P1553"/>
  <c r="Q1552"/>
  <c r="M1553"/>
  <c r="N1553"/>
  <c r="L1554"/>
  <c r="F1556"/>
  <c r="H1556" s="1"/>
  <c r="D1557"/>
  <c r="E1557" s="1"/>
  <c r="C1558" s="1"/>
  <c r="A2572"/>
  <c r="I2572" l="1"/>
  <c r="J2571"/>
  <c r="K2572"/>
  <c r="G2572"/>
  <c r="B2572"/>
  <c r="Q1553"/>
  <c r="O1554"/>
  <c r="P1554"/>
  <c r="M1554"/>
  <c r="N1554"/>
  <c r="L1555"/>
  <c r="F1557"/>
  <c r="H1557" s="1"/>
  <c r="D1558"/>
  <c r="E1558" s="1"/>
  <c r="C1559" s="1"/>
  <c r="A2573"/>
  <c r="I2573" l="1"/>
  <c r="J2572"/>
  <c r="K2573"/>
  <c r="G2573"/>
  <c r="B2573"/>
  <c r="P1555"/>
  <c r="O1555"/>
  <c r="Q1554"/>
  <c r="M1555"/>
  <c r="N1555"/>
  <c r="L1556"/>
  <c r="F1558"/>
  <c r="H1558" s="1"/>
  <c r="D1559"/>
  <c r="E1559" s="1"/>
  <c r="C1560" s="1"/>
  <c r="A2574"/>
  <c r="I2574" l="1"/>
  <c r="J2573"/>
  <c r="K2574"/>
  <c r="G2574"/>
  <c r="B2574"/>
  <c r="Q1555"/>
  <c r="P1556"/>
  <c r="O1556"/>
  <c r="M1556"/>
  <c r="N1556"/>
  <c r="L1557"/>
  <c r="F1559"/>
  <c r="H1559" s="1"/>
  <c r="D1560"/>
  <c r="E1560" s="1"/>
  <c r="C1561" s="1"/>
  <c r="A2575"/>
  <c r="I2575" l="1"/>
  <c r="J2574"/>
  <c r="K2575"/>
  <c r="G2575"/>
  <c r="B2575"/>
  <c r="Q1556"/>
  <c r="O1557"/>
  <c r="P1557"/>
  <c r="M1557"/>
  <c r="N1557"/>
  <c r="L1558"/>
  <c r="F1560"/>
  <c r="H1560" s="1"/>
  <c r="D1561"/>
  <c r="E1561" s="1"/>
  <c r="C1562" s="1"/>
  <c r="A2576"/>
  <c r="I2576" l="1"/>
  <c r="J2575"/>
  <c r="K2576"/>
  <c r="G2576"/>
  <c r="B2576"/>
  <c r="Q1557"/>
  <c r="O1558"/>
  <c r="P1558"/>
  <c r="M1558"/>
  <c r="N1558"/>
  <c r="L1559"/>
  <c r="F1561"/>
  <c r="H1561" s="1"/>
  <c r="D1562"/>
  <c r="E1562" s="1"/>
  <c r="C1563" s="1"/>
  <c r="A2577"/>
  <c r="I2577" l="1"/>
  <c r="J2576"/>
  <c r="K2577"/>
  <c r="G2577"/>
  <c r="B2577"/>
  <c r="Q1558"/>
  <c r="O1559"/>
  <c r="P1559"/>
  <c r="M1559"/>
  <c r="N1559"/>
  <c r="L1560"/>
  <c r="F1562"/>
  <c r="H1562" s="1"/>
  <c r="D1563"/>
  <c r="E1563" s="1"/>
  <c r="C1564" s="1"/>
  <c r="A2578"/>
  <c r="I2578" l="1"/>
  <c r="J2577"/>
  <c r="K2578"/>
  <c r="G2578"/>
  <c r="B2578"/>
  <c r="O1560"/>
  <c r="P1560"/>
  <c r="Q1559"/>
  <c r="M1560"/>
  <c r="N1560"/>
  <c r="L1561"/>
  <c r="F1563"/>
  <c r="H1563" s="1"/>
  <c r="D1564"/>
  <c r="E1564" s="1"/>
  <c r="C1565" s="1"/>
  <c r="A2579"/>
  <c r="I2579" l="1"/>
  <c r="J2578"/>
  <c r="K2579"/>
  <c r="G2579"/>
  <c r="B2579"/>
  <c r="Q1560"/>
  <c r="O1561"/>
  <c r="P1561"/>
  <c r="M1561"/>
  <c r="N1561"/>
  <c r="L1562"/>
  <c r="F1564"/>
  <c r="H1564" s="1"/>
  <c r="D1565"/>
  <c r="E1565" s="1"/>
  <c r="C1566" s="1"/>
  <c r="A2580"/>
  <c r="I2580" l="1"/>
  <c r="J2579"/>
  <c r="K2580"/>
  <c r="G2580"/>
  <c r="B2580"/>
  <c r="O1562"/>
  <c r="P1562"/>
  <c r="Q1561"/>
  <c r="M1562"/>
  <c r="N1562"/>
  <c r="L1563"/>
  <c r="F1565"/>
  <c r="H1565" s="1"/>
  <c r="D1566"/>
  <c r="E1566" s="1"/>
  <c r="C1567" s="1"/>
  <c r="A2581"/>
  <c r="I2581" l="1"/>
  <c r="J2580"/>
  <c r="K2581"/>
  <c r="G2581"/>
  <c r="B2581"/>
  <c r="Q1562"/>
  <c r="O1563"/>
  <c r="P1563"/>
  <c r="M1563"/>
  <c r="N1563"/>
  <c r="L1564"/>
  <c r="F1566"/>
  <c r="H1566" s="1"/>
  <c r="D1567"/>
  <c r="E1567" s="1"/>
  <c r="C1568" s="1"/>
  <c r="A2582"/>
  <c r="I2582" l="1"/>
  <c r="J2581"/>
  <c r="K2582"/>
  <c r="G2582"/>
  <c r="B2582"/>
  <c r="P1564"/>
  <c r="O1564"/>
  <c r="Q1563"/>
  <c r="M1564"/>
  <c r="N1564"/>
  <c r="L1565"/>
  <c r="F1567"/>
  <c r="H1567" s="1"/>
  <c r="D1568"/>
  <c r="E1568" s="1"/>
  <c r="C1569" s="1"/>
  <c r="A2583"/>
  <c r="I2583" l="1"/>
  <c r="J2582"/>
  <c r="K2583"/>
  <c r="G2583"/>
  <c r="B2583"/>
  <c r="Q1564"/>
  <c r="O1565"/>
  <c r="P1565"/>
  <c r="M1565"/>
  <c r="N1565"/>
  <c r="F20" i="11"/>
  <c r="C21"/>
  <c r="L1566" i="10"/>
  <c r="F1568"/>
  <c r="H1568" s="1"/>
  <c r="D1569"/>
  <c r="E1569" s="1"/>
  <c r="C1570" s="1"/>
  <c r="A2584"/>
  <c r="I2584" l="1"/>
  <c r="J2583"/>
  <c r="K2584"/>
  <c r="G2584"/>
  <c r="B2584"/>
  <c r="Q1565"/>
  <c r="O1566"/>
  <c r="P1566"/>
  <c r="M1566"/>
  <c r="N1566"/>
  <c r="L1567"/>
  <c r="F1569"/>
  <c r="H1569" s="1"/>
  <c r="D1570"/>
  <c r="E1570" s="1"/>
  <c r="C1571" s="1"/>
  <c r="A2585"/>
  <c r="I2585" l="1"/>
  <c r="J2584"/>
  <c r="K2585"/>
  <c r="G2585"/>
  <c r="B2585"/>
  <c r="P1567"/>
  <c r="O1567"/>
  <c r="Q1566"/>
  <c r="M1567"/>
  <c r="N1567"/>
  <c r="L1568"/>
  <c r="F1570"/>
  <c r="H1570" s="1"/>
  <c r="D1571"/>
  <c r="E1571" s="1"/>
  <c r="C1572" s="1"/>
  <c r="A2586"/>
  <c r="I2586" l="1"/>
  <c r="J2585"/>
  <c r="K2586"/>
  <c r="G2586"/>
  <c r="B2586"/>
  <c r="Q1567"/>
  <c r="O1568"/>
  <c r="P1568"/>
  <c r="M1568"/>
  <c r="N1568"/>
  <c r="L1569"/>
  <c r="F1571"/>
  <c r="H1571" s="1"/>
  <c r="D1572"/>
  <c r="E1572" s="1"/>
  <c r="C1573" s="1"/>
  <c r="A2587"/>
  <c r="I2587" l="1"/>
  <c r="J2586"/>
  <c r="K2587"/>
  <c r="G2587"/>
  <c r="B2587"/>
  <c r="Q1568"/>
  <c r="P1569"/>
  <c r="O1569"/>
  <c r="M1569"/>
  <c r="N1569"/>
  <c r="L1570"/>
  <c r="F1572"/>
  <c r="H1572" s="1"/>
  <c r="D1573"/>
  <c r="E1573" s="1"/>
  <c r="C1574" s="1"/>
  <c r="A2588"/>
  <c r="I2588" l="1"/>
  <c r="J2587"/>
  <c r="K2588"/>
  <c r="G2588"/>
  <c r="B2588"/>
  <c r="O1570"/>
  <c r="P1570"/>
  <c r="Q1569"/>
  <c r="M1570"/>
  <c r="N1570"/>
  <c r="L1571"/>
  <c r="F1573"/>
  <c r="H1573" s="1"/>
  <c r="D1574"/>
  <c r="E1574" s="1"/>
  <c r="C1575" s="1"/>
  <c r="A2589"/>
  <c r="I2589" l="1"/>
  <c r="J2588"/>
  <c r="K2589"/>
  <c r="G2589"/>
  <c r="B2589"/>
  <c r="Q1570"/>
  <c r="P1571"/>
  <c r="O1571"/>
  <c r="M1571"/>
  <c r="N1571"/>
  <c r="L1572"/>
  <c r="F1574"/>
  <c r="H1574" s="1"/>
  <c r="D1575"/>
  <c r="E1575" s="1"/>
  <c r="C1576" s="1"/>
  <c r="A2590"/>
  <c r="I2590" l="1"/>
  <c r="J2589"/>
  <c r="K2590"/>
  <c r="G2590"/>
  <c r="B2590"/>
  <c r="Q1571"/>
  <c r="P1572"/>
  <c r="O1572"/>
  <c r="M1572"/>
  <c r="N1572"/>
  <c r="L1573"/>
  <c r="F1575"/>
  <c r="H1575" s="1"/>
  <c r="D1576"/>
  <c r="E1576" s="1"/>
  <c r="C1577" s="1"/>
  <c r="A2591"/>
  <c r="I2591" l="1"/>
  <c r="J2590"/>
  <c r="K2591"/>
  <c r="G2591"/>
  <c r="B2591"/>
  <c r="P1573"/>
  <c r="O1573"/>
  <c r="Q1572"/>
  <c r="M1573"/>
  <c r="N1573"/>
  <c r="L1574"/>
  <c r="F1576"/>
  <c r="H1576" s="1"/>
  <c r="D1577"/>
  <c r="E1577" s="1"/>
  <c r="C1578" s="1"/>
  <c r="A2592"/>
  <c r="I2592" l="1"/>
  <c r="J2591"/>
  <c r="K2592"/>
  <c r="G2592"/>
  <c r="B2592"/>
  <c r="O1574"/>
  <c r="P1574"/>
  <c r="Q1573"/>
  <c r="M1574"/>
  <c r="N1574"/>
  <c r="E21" i="11"/>
  <c r="D21"/>
  <c r="L1575" i="10"/>
  <c r="F1577"/>
  <c r="H1577" s="1"/>
  <c r="D1578"/>
  <c r="E1578" s="1"/>
  <c r="C1579" s="1"/>
  <c r="A2593"/>
  <c r="I2593" l="1"/>
  <c r="J2592"/>
  <c r="K2593"/>
  <c r="G2593"/>
  <c r="B2593"/>
  <c r="Q1574"/>
  <c r="O1575"/>
  <c r="P1575"/>
  <c r="M1575"/>
  <c r="N1575"/>
  <c r="L1576"/>
  <c r="F1578"/>
  <c r="H1578" s="1"/>
  <c r="D1579"/>
  <c r="E1579" s="1"/>
  <c r="C1580" s="1"/>
  <c r="A2594"/>
  <c r="I2594" l="1"/>
  <c r="J2593"/>
  <c r="K2594"/>
  <c r="G2594"/>
  <c r="B2594"/>
  <c r="Q1575"/>
  <c r="O1576"/>
  <c r="P1576"/>
  <c r="M1576"/>
  <c r="N1576"/>
  <c r="L1577"/>
  <c r="F1579"/>
  <c r="H1579" s="1"/>
  <c r="D1580"/>
  <c r="E1580" s="1"/>
  <c r="C1581" s="1"/>
  <c r="A2595"/>
  <c r="I2595" l="1"/>
  <c r="J2594"/>
  <c r="K2595"/>
  <c r="G2595"/>
  <c r="B2595"/>
  <c r="P1577"/>
  <c r="O1577"/>
  <c r="Q1576"/>
  <c r="M1577"/>
  <c r="N1577"/>
  <c r="L1578"/>
  <c r="F1580"/>
  <c r="H1580" s="1"/>
  <c r="D1581"/>
  <c r="E1581" s="1"/>
  <c r="C1582" s="1"/>
  <c r="A2596"/>
  <c r="I2596" l="1"/>
  <c r="J2595"/>
  <c r="K2596"/>
  <c r="G2596"/>
  <c r="B2596"/>
  <c r="P1578"/>
  <c r="O1578"/>
  <c r="Q1577"/>
  <c r="M1578"/>
  <c r="N1578"/>
  <c r="L1579"/>
  <c r="F1581"/>
  <c r="H1581" s="1"/>
  <c r="D1582"/>
  <c r="E1582" s="1"/>
  <c r="C1583" s="1"/>
  <c r="A2597"/>
  <c r="I2597" l="1"/>
  <c r="J2596"/>
  <c r="K2597"/>
  <c r="G2597"/>
  <c r="B2597"/>
  <c r="O1579"/>
  <c r="P1579"/>
  <c r="Q1578"/>
  <c r="M1579"/>
  <c r="N1579"/>
  <c r="L1580"/>
  <c r="F1582"/>
  <c r="H1582" s="1"/>
  <c r="D1583"/>
  <c r="E1583" s="1"/>
  <c r="C1584" s="1"/>
  <c r="A2598"/>
  <c r="I2598" l="1"/>
  <c r="J2597"/>
  <c r="K2598"/>
  <c r="G2598"/>
  <c r="B2598"/>
  <c r="P1580"/>
  <c r="O1580"/>
  <c r="Q1579"/>
  <c r="M1580"/>
  <c r="N1580"/>
  <c r="L1581"/>
  <c r="F1583"/>
  <c r="H1583" s="1"/>
  <c r="D1584"/>
  <c r="E1584" s="1"/>
  <c r="C1585" s="1"/>
  <c r="A2599"/>
  <c r="I2599" l="1"/>
  <c r="J2598"/>
  <c r="K2599"/>
  <c r="G2599"/>
  <c r="B2599"/>
  <c r="P1581"/>
  <c r="O1581"/>
  <c r="Q1580"/>
  <c r="M1581"/>
  <c r="N1581"/>
  <c r="L1582"/>
  <c r="F1584"/>
  <c r="H1584" s="1"/>
  <c r="D1585"/>
  <c r="E1585" s="1"/>
  <c r="C1586" s="1"/>
  <c r="A2600"/>
  <c r="I2600" l="1"/>
  <c r="J2599"/>
  <c r="K2600"/>
  <c r="G2600"/>
  <c r="B2600"/>
  <c r="Q1581"/>
  <c r="O1582"/>
  <c r="P1582"/>
  <c r="M1582"/>
  <c r="N1582"/>
  <c r="L1583"/>
  <c r="F1585"/>
  <c r="H1585" s="1"/>
  <c r="D1586"/>
  <c r="E1586" s="1"/>
  <c r="C1587" s="1"/>
  <c r="A2601"/>
  <c r="I2601" l="1"/>
  <c r="J2600"/>
  <c r="K2601"/>
  <c r="G2601"/>
  <c r="B2601"/>
  <c r="P1583"/>
  <c r="O1583"/>
  <c r="Q1582"/>
  <c r="M1583"/>
  <c r="N1583"/>
  <c r="L1584"/>
  <c r="F1586"/>
  <c r="H1586" s="1"/>
  <c r="D1587"/>
  <c r="E1587" s="1"/>
  <c r="C1588" s="1"/>
  <c r="A2602"/>
  <c r="I2602" l="1"/>
  <c r="J2601"/>
  <c r="K2602"/>
  <c r="G2602"/>
  <c r="B2602"/>
  <c r="O1584"/>
  <c r="P1584"/>
  <c r="Q1583"/>
  <c r="M1584"/>
  <c r="N1584"/>
  <c r="L1585"/>
  <c r="F1587"/>
  <c r="H1587" s="1"/>
  <c r="D1588"/>
  <c r="E1588" s="1"/>
  <c r="C1589" s="1"/>
  <c r="A2603"/>
  <c r="I2603" l="1"/>
  <c r="J2602"/>
  <c r="K2603"/>
  <c r="G2603"/>
  <c r="B2603"/>
  <c r="Q1584"/>
  <c r="O1585"/>
  <c r="P1585"/>
  <c r="M1585"/>
  <c r="N1585"/>
  <c r="L1586"/>
  <c r="F1588"/>
  <c r="H1588" s="1"/>
  <c r="D1589"/>
  <c r="E1589" s="1"/>
  <c r="C1590" s="1"/>
  <c r="A2604"/>
  <c r="I2604" l="1"/>
  <c r="J2603"/>
  <c r="K2604"/>
  <c r="G2604"/>
  <c r="B2604"/>
  <c r="P1586"/>
  <c r="O1586"/>
  <c r="Q1585"/>
  <c r="M1586"/>
  <c r="N1586"/>
  <c r="L1587"/>
  <c r="F1589"/>
  <c r="H1589" s="1"/>
  <c r="D1590"/>
  <c r="E1590" s="1"/>
  <c r="C1591" s="1"/>
  <c r="A2605"/>
  <c r="I2605" l="1"/>
  <c r="J2604"/>
  <c r="K2605"/>
  <c r="G2605"/>
  <c r="B2605"/>
  <c r="O1587"/>
  <c r="P1587"/>
  <c r="Q1586"/>
  <c r="M1587"/>
  <c r="N1587"/>
  <c r="L1588"/>
  <c r="F1590"/>
  <c r="H1590" s="1"/>
  <c r="D1591"/>
  <c r="E1591" s="1"/>
  <c r="C1592" s="1"/>
  <c r="A2606"/>
  <c r="I2606" l="1"/>
  <c r="J2605"/>
  <c r="K2606"/>
  <c r="G2606"/>
  <c r="B2606"/>
  <c r="P1588"/>
  <c r="O1588"/>
  <c r="Q1587"/>
  <c r="M1588"/>
  <c r="N1588"/>
  <c r="L1589"/>
  <c r="F1591"/>
  <c r="H1591" s="1"/>
  <c r="D1592"/>
  <c r="E1592" s="1"/>
  <c r="C1593" s="1"/>
  <c r="A2607"/>
  <c r="I2607" l="1"/>
  <c r="J2606"/>
  <c r="K2607"/>
  <c r="G2607"/>
  <c r="B2607"/>
  <c r="Q1588"/>
  <c r="P1589"/>
  <c r="O1589"/>
  <c r="M1589"/>
  <c r="N1589"/>
  <c r="L1590"/>
  <c r="F1592"/>
  <c r="H1592" s="1"/>
  <c r="D1593"/>
  <c r="E1593" s="1"/>
  <c r="C1594" s="1"/>
  <c r="A2608"/>
  <c r="I2608" l="1"/>
  <c r="J2607"/>
  <c r="K2608"/>
  <c r="G2608"/>
  <c r="B2608"/>
  <c r="Q1589"/>
  <c r="P1590"/>
  <c r="O1590"/>
  <c r="M1590"/>
  <c r="N1590"/>
  <c r="L1591"/>
  <c r="F1593"/>
  <c r="H1593" s="1"/>
  <c r="D1594"/>
  <c r="E1594" s="1"/>
  <c r="C1595" s="1"/>
  <c r="A2609"/>
  <c r="I2609" l="1"/>
  <c r="J2608"/>
  <c r="K2609"/>
  <c r="G2609"/>
  <c r="B2609"/>
  <c r="Q1590"/>
  <c r="O1591"/>
  <c r="P1591"/>
  <c r="M1591"/>
  <c r="N1591"/>
  <c r="L1592"/>
  <c r="F1594"/>
  <c r="H1594" s="1"/>
  <c r="D1595"/>
  <c r="E1595" s="1"/>
  <c r="C1596" s="1"/>
  <c r="A2610"/>
  <c r="I2610" l="1"/>
  <c r="J2609"/>
  <c r="K2610"/>
  <c r="G2610"/>
  <c r="B2610"/>
  <c r="Q1591"/>
  <c r="O1592"/>
  <c r="P1592"/>
  <c r="M1592"/>
  <c r="N1592"/>
  <c r="L1593"/>
  <c r="F1595"/>
  <c r="H1595" s="1"/>
  <c r="D1596"/>
  <c r="E1596" s="1"/>
  <c r="C1597" s="1"/>
  <c r="A2611"/>
  <c r="I2611" l="1"/>
  <c r="J2610"/>
  <c r="K2611"/>
  <c r="G2611"/>
  <c r="B2611"/>
  <c r="Q1592"/>
  <c r="O1593"/>
  <c r="P1593"/>
  <c r="M1593"/>
  <c r="N1593"/>
  <c r="L1594"/>
  <c r="F1596"/>
  <c r="H1596" s="1"/>
  <c r="D1597"/>
  <c r="E1597" s="1"/>
  <c r="C1598" s="1"/>
  <c r="A2612"/>
  <c r="I2612" l="1"/>
  <c r="J2611"/>
  <c r="K2612"/>
  <c r="G2612"/>
  <c r="B2612"/>
  <c r="O1594"/>
  <c r="P1594"/>
  <c r="Q1593"/>
  <c r="M1594"/>
  <c r="N1594"/>
  <c r="L1595"/>
  <c r="F1597"/>
  <c r="H1597" s="1"/>
  <c r="D1598"/>
  <c r="E1598" s="1"/>
  <c r="C1599" s="1"/>
  <c r="A2613"/>
  <c r="I2613" l="1"/>
  <c r="J2612"/>
  <c r="K2613"/>
  <c r="G2613"/>
  <c r="B2613"/>
  <c r="Q1594"/>
  <c r="P1595"/>
  <c r="O1595"/>
  <c r="M1595"/>
  <c r="N1595"/>
  <c r="L1596"/>
  <c r="F1598"/>
  <c r="H1598" s="1"/>
  <c r="D1599"/>
  <c r="E1599" s="1"/>
  <c r="C1600" s="1"/>
  <c r="A2614"/>
  <c r="I2614" l="1"/>
  <c r="J2613"/>
  <c r="K2614"/>
  <c r="G2614"/>
  <c r="B2614"/>
  <c r="P1596"/>
  <c r="O1596"/>
  <c r="Q1595"/>
  <c r="M1596"/>
  <c r="N1596"/>
  <c r="L1597"/>
  <c r="F1599"/>
  <c r="H1599" s="1"/>
  <c r="D1600"/>
  <c r="E1600" s="1"/>
  <c r="C1601" s="1"/>
  <c r="A2615"/>
  <c r="I2615" l="1"/>
  <c r="J2614"/>
  <c r="K2615"/>
  <c r="G2615"/>
  <c r="B2615"/>
  <c r="P1597"/>
  <c r="O1597"/>
  <c r="Q1596"/>
  <c r="M1597"/>
  <c r="N1597"/>
  <c r="L1598"/>
  <c r="F1600"/>
  <c r="H1600" s="1"/>
  <c r="D1601"/>
  <c r="E1601" s="1"/>
  <c r="C1602" s="1"/>
  <c r="A2616"/>
  <c r="I2616" l="1"/>
  <c r="J2615"/>
  <c r="K2616"/>
  <c r="G2616"/>
  <c r="B2616"/>
  <c r="Q1597"/>
  <c r="P1598"/>
  <c r="O1598"/>
  <c r="M1598"/>
  <c r="N1598"/>
  <c r="L1599"/>
  <c r="F1601"/>
  <c r="H1601" s="1"/>
  <c r="D1602"/>
  <c r="E1602" s="1"/>
  <c r="C1603" s="1"/>
  <c r="A2617"/>
  <c r="I2617" l="1"/>
  <c r="J2616"/>
  <c r="K2617"/>
  <c r="G2617"/>
  <c r="B2617"/>
  <c r="O1599"/>
  <c r="P1599"/>
  <c r="Q1598"/>
  <c r="M1599"/>
  <c r="N1599"/>
  <c r="L1600"/>
  <c r="F1602"/>
  <c r="H1602" s="1"/>
  <c r="D1603"/>
  <c r="E1603" s="1"/>
  <c r="C1604" s="1"/>
  <c r="A2618"/>
  <c r="I2618" l="1"/>
  <c r="J2617"/>
  <c r="K2618"/>
  <c r="G2618"/>
  <c r="B2618"/>
  <c r="P1600"/>
  <c r="O1600"/>
  <c r="Q1599"/>
  <c r="M1600"/>
  <c r="N1600"/>
  <c r="L1601"/>
  <c r="F1603"/>
  <c r="H1603" s="1"/>
  <c r="D1604"/>
  <c r="E1604" s="1"/>
  <c r="C1605" s="1"/>
  <c r="A2619"/>
  <c r="I2619" l="1"/>
  <c r="J2618"/>
  <c r="K2619"/>
  <c r="G2619"/>
  <c r="B2619"/>
  <c r="O1601"/>
  <c r="P1601"/>
  <c r="Q1600"/>
  <c r="M1601"/>
  <c r="N1601"/>
  <c r="L1602"/>
  <c r="F1604"/>
  <c r="H1604" s="1"/>
  <c r="D1605"/>
  <c r="E1605" s="1"/>
  <c r="C1606" s="1"/>
  <c r="A2620"/>
  <c r="I2620" l="1"/>
  <c r="J2619"/>
  <c r="K2620"/>
  <c r="G2620"/>
  <c r="B2620"/>
  <c r="Q1601"/>
  <c r="O1602"/>
  <c r="P1602"/>
  <c r="M1602"/>
  <c r="N1602"/>
  <c r="L1603"/>
  <c r="F1605"/>
  <c r="H1605" s="1"/>
  <c r="D1606"/>
  <c r="E1606" s="1"/>
  <c r="C1607" s="1"/>
  <c r="A2621"/>
  <c r="I2621" l="1"/>
  <c r="J2620"/>
  <c r="K2621"/>
  <c r="G2621"/>
  <c r="B2621"/>
  <c r="P1603"/>
  <c r="O1603"/>
  <c r="Q1602"/>
  <c r="M1603"/>
  <c r="N1603"/>
  <c r="L1604"/>
  <c r="F1606"/>
  <c r="H1606" s="1"/>
  <c r="D1607"/>
  <c r="E1607" s="1"/>
  <c r="C1608" s="1"/>
  <c r="A2622"/>
  <c r="I2622" l="1"/>
  <c r="J2621"/>
  <c r="K2622"/>
  <c r="G2622"/>
  <c r="B2622"/>
  <c r="O1604"/>
  <c r="P1604"/>
  <c r="Q1603"/>
  <c r="M1604"/>
  <c r="N1604"/>
  <c r="L1605"/>
  <c r="F1607"/>
  <c r="H1607" s="1"/>
  <c r="D1608"/>
  <c r="E1608" s="1"/>
  <c r="C1609" s="1"/>
  <c r="A2623"/>
  <c r="I2623" l="1"/>
  <c r="J2622"/>
  <c r="K2623"/>
  <c r="G2623"/>
  <c r="B2623"/>
  <c r="P1605"/>
  <c r="O1605"/>
  <c r="Q1604"/>
  <c r="M1605"/>
  <c r="N1605"/>
  <c r="L1606"/>
  <c r="F1608"/>
  <c r="H1608" s="1"/>
  <c r="D1609"/>
  <c r="E1609" s="1"/>
  <c r="C1610" s="1"/>
  <c r="A2624"/>
  <c r="I2624" l="1"/>
  <c r="J2623"/>
  <c r="K2624"/>
  <c r="G2624"/>
  <c r="B2624"/>
  <c r="P1606"/>
  <c r="O1606"/>
  <c r="Q1605"/>
  <c r="M1606"/>
  <c r="N1606"/>
  <c r="L1607"/>
  <c r="F1609"/>
  <c r="H1609" s="1"/>
  <c r="D1610"/>
  <c r="E1610" s="1"/>
  <c r="C1611" s="1"/>
  <c r="A2625"/>
  <c r="I2625" l="1"/>
  <c r="J2624"/>
  <c r="K2625"/>
  <c r="G2625"/>
  <c r="B2625"/>
  <c r="O1607"/>
  <c r="P1607"/>
  <c r="Q1606"/>
  <c r="M1607"/>
  <c r="N1607"/>
  <c r="L1608"/>
  <c r="F1610"/>
  <c r="H1610" s="1"/>
  <c r="D1611"/>
  <c r="E1611" s="1"/>
  <c r="C1612" s="1"/>
  <c r="A2626"/>
  <c r="I2626" l="1"/>
  <c r="J2625"/>
  <c r="K2626"/>
  <c r="G2626"/>
  <c r="B2626"/>
  <c r="P1608"/>
  <c r="O1608"/>
  <c r="Q1607"/>
  <c r="M1608"/>
  <c r="N1608"/>
  <c r="L1609"/>
  <c r="F1611"/>
  <c r="H1611" s="1"/>
  <c r="D1612"/>
  <c r="E1612" s="1"/>
  <c r="C1613" s="1"/>
  <c r="A2627"/>
  <c r="I2627" l="1"/>
  <c r="J2626"/>
  <c r="K2627"/>
  <c r="G2627"/>
  <c r="B2627"/>
  <c r="Q1608"/>
  <c r="O1609"/>
  <c r="P1609"/>
  <c r="M1609"/>
  <c r="N1609"/>
  <c r="L1610"/>
  <c r="F1612"/>
  <c r="H1612" s="1"/>
  <c r="D1613"/>
  <c r="E1613" s="1"/>
  <c r="C1614" s="1"/>
  <c r="A2628"/>
  <c r="I2628" l="1"/>
  <c r="J2627"/>
  <c r="K2628"/>
  <c r="G2628"/>
  <c r="B2628"/>
  <c r="Q1609"/>
  <c r="O1610"/>
  <c r="P1610"/>
  <c r="M1610"/>
  <c r="N1610"/>
  <c r="L1611"/>
  <c r="F1613"/>
  <c r="H1613" s="1"/>
  <c r="D1614"/>
  <c r="E1614" s="1"/>
  <c r="C1615" s="1"/>
  <c r="A2629"/>
  <c r="I2629" l="1"/>
  <c r="J2628"/>
  <c r="K2629"/>
  <c r="G2629"/>
  <c r="B2629"/>
  <c r="O1611"/>
  <c r="P1611"/>
  <c r="Q1610"/>
  <c r="M1611"/>
  <c r="N1611"/>
  <c r="L1612"/>
  <c r="F1614"/>
  <c r="H1614" s="1"/>
  <c r="D1615"/>
  <c r="E1615" s="1"/>
  <c r="C1616" s="1"/>
  <c r="A2630"/>
  <c r="I2630" l="1"/>
  <c r="J2629"/>
  <c r="K2630"/>
  <c r="G2630"/>
  <c r="B2630"/>
  <c r="P1612"/>
  <c r="O1612"/>
  <c r="Q1611"/>
  <c r="M1612"/>
  <c r="N1612"/>
  <c r="L1613"/>
  <c r="F1615"/>
  <c r="H1615" s="1"/>
  <c r="D1616"/>
  <c r="E1616" s="1"/>
  <c r="C1617" s="1"/>
  <c r="A2631"/>
  <c r="I2631" l="1"/>
  <c r="J2630"/>
  <c r="K2631"/>
  <c r="G2631"/>
  <c r="B2631"/>
  <c r="O1613"/>
  <c r="P1613"/>
  <c r="Q1612"/>
  <c r="M1613"/>
  <c r="N1613"/>
  <c r="L1614"/>
  <c r="F1616"/>
  <c r="H1616" s="1"/>
  <c r="D1617"/>
  <c r="E1617" s="1"/>
  <c r="C1618" s="1"/>
  <c r="A2632"/>
  <c r="I2632" l="1"/>
  <c r="J2631"/>
  <c r="K2632"/>
  <c r="G2632"/>
  <c r="B2632"/>
  <c r="P1614"/>
  <c r="O1614"/>
  <c r="Q1613"/>
  <c r="M1614"/>
  <c r="N1614"/>
  <c r="L1615"/>
  <c r="F1617"/>
  <c r="H1617" s="1"/>
  <c r="D1618"/>
  <c r="E1618" s="1"/>
  <c r="C1619" s="1"/>
  <c r="A2633"/>
  <c r="I2633" l="1"/>
  <c r="J2632"/>
  <c r="K2633"/>
  <c r="G2633"/>
  <c r="B2633"/>
  <c r="Q1614"/>
  <c r="O1615"/>
  <c r="P1615"/>
  <c r="M1615"/>
  <c r="N1615"/>
  <c r="L1616"/>
  <c r="F1618"/>
  <c r="H1618" s="1"/>
  <c r="D1619"/>
  <c r="E1619" s="1"/>
  <c r="C1620" s="1"/>
  <c r="A2634"/>
  <c r="I2634" l="1"/>
  <c r="J2633"/>
  <c r="K2634"/>
  <c r="G2634"/>
  <c r="B2634"/>
  <c r="P1616"/>
  <c r="O1616"/>
  <c r="Q1615"/>
  <c r="M1616"/>
  <c r="N1616"/>
  <c r="L1617"/>
  <c r="F1619"/>
  <c r="H1619" s="1"/>
  <c r="D1620"/>
  <c r="E1620" s="1"/>
  <c r="C1621" s="1"/>
  <c r="A2635"/>
  <c r="I2635" l="1"/>
  <c r="J2634"/>
  <c r="K2635"/>
  <c r="G2635"/>
  <c r="B2635"/>
  <c r="O1617"/>
  <c r="P1617"/>
  <c r="Q1616"/>
  <c r="M1617"/>
  <c r="N1617"/>
  <c r="L1618"/>
  <c r="F1620"/>
  <c r="H1620" s="1"/>
  <c r="D1621"/>
  <c r="E1621" s="1"/>
  <c r="C1622" s="1"/>
  <c r="A2636"/>
  <c r="I2636" l="1"/>
  <c r="J2635"/>
  <c r="K2636"/>
  <c r="G2636"/>
  <c r="B2636"/>
  <c r="P1618"/>
  <c r="O1618"/>
  <c r="Q1617"/>
  <c r="M1618"/>
  <c r="N1618"/>
  <c r="L1619"/>
  <c r="F1621"/>
  <c r="H1621" s="1"/>
  <c r="D1622"/>
  <c r="E1622" s="1"/>
  <c r="C1623" s="1"/>
  <c r="A2637"/>
  <c r="I2637" l="1"/>
  <c r="J2636"/>
  <c r="K2637"/>
  <c r="G2637"/>
  <c r="B2637"/>
  <c r="O1619"/>
  <c r="P1619"/>
  <c r="Q1618"/>
  <c r="M1619"/>
  <c r="N1619"/>
  <c r="L1620"/>
  <c r="F1622"/>
  <c r="H1622" s="1"/>
  <c r="D1623"/>
  <c r="E1623" s="1"/>
  <c r="C1624" s="1"/>
  <c r="A2638"/>
  <c r="I2638" l="1"/>
  <c r="J2637"/>
  <c r="K2638"/>
  <c r="G2638"/>
  <c r="B2638"/>
  <c r="Q1619"/>
  <c r="O1620"/>
  <c r="P1620"/>
  <c r="M1620"/>
  <c r="N1620"/>
  <c r="L1621"/>
  <c r="F1623"/>
  <c r="H1623" s="1"/>
  <c r="D1624"/>
  <c r="E1624" s="1"/>
  <c r="C1625" s="1"/>
  <c r="A2639"/>
  <c r="I2639" l="1"/>
  <c r="J2638"/>
  <c r="K2639"/>
  <c r="G2639"/>
  <c r="B2639"/>
  <c r="P1621"/>
  <c r="O1621"/>
  <c r="Q1620"/>
  <c r="M1621"/>
  <c r="N1621"/>
  <c r="L1622"/>
  <c r="F1624"/>
  <c r="H1624" s="1"/>
  <c r="D1625"/>
  <c r="E1625" s="1"/>
  <c r="C1626" s="1"/>
  <c r="A2640"/>
  <c r="I2640" l="1"/>
  <c r="J2639"/>
  <c r="K2640"/>
  <c r="G2640"/>
  <c r="B2640"/>
  <c r="Q1621"/>
  <c r="O1622"/>
  <c r="P1622"/>
  <c r="M1622"/>
  <c r="N1622"/>
  <c r="L1623"/>
  <c r="F1625"/>
  <c r="H1625" s="1"/>
  <c r="D1626"/>
  <c r="E1626" s="1"/>
  <c r="C1627" s="1"/>
  <c r="A2641"/>
  <c r="I2641" l="1"/>
  <c r="J2640"/>
  <c r="K2641"/>
  <c r="G2641"/>
  <c r="B2641"/>
  <c r="O1623"/>
  <c r="P1623"/>
  <c r="Q1622"/>
  <c r="M1623"/>
  <c r="N1623"/>
  <c r="L1624"/>
  <c r="F1626"/>
  <c r="H1626" s="1"/>
  <c r="D1627"/>
  <c r="E1627" s="1"/>
  <c r="C1628" s="1"/>
  <c r="A2642"/>
  <c r="I2642" l="1"/>
  <c r="J2641"/>
  <c r="K2642"/>
  <c r="G2642"/>
  <c r="B2642"/>
  <c r="Q1623"/>
  <c r="P1624"/>
  <c r="O1624"/>
  <c r="M1624"/>
  <c r="N1624"/>
  <c r="L1625"/>
  <c r="F1627"/>
  <c r="H1627" s="1"/>
  <c r="D1628"/>
  <c r="E1628" s="1"/>
  <c r="C1629" s="1"/>
  <c r="A2643"/>
  <c r="I2643" l="1"/>
  <c r="J2642"/>
  <c r="K2643"/>
  <c r="G2643"/>
  <c r="B2643"/>
  <c r="Q1624"/>
  <c r="P1625"/>
  <c r="O1625"/>
  <c r="M1625"/>
  <c r="N1625"/>
  <c r="L1626"/>
  <c r="F1628"/>
  <c r="H1628" s="1"/>
  <c r="D1629"/>
  <c r="E1629" s="1"/>
  <c r="C1630" s="1"/>
  <c r="A2644"/>
  <c r="I2644" l="1"/>
  <c r="J2643"/>
  <c r="K2644"/>
  <c r="G2644"/>
  <c r="B2644"/>
  <c r="O1626"/>
  <c r="P1626"/>
  <c r="Q1625"/>
  <c r="M1626"/>
  <c r="N1626"/>
  <c r="L1627"/>
  <c r="F1629"/>
  <c r="H1629" s="1"/>
  <c r="D1630"/>
  <c r="E1630" s="1"/>
  <c r="C1631" s="1"/>
  <c r="A2645"/>
  <c r="I2645" l="1"/>
  <c r="J2644"/>
  <c r="K2645"/>
  <c r="G2645"/>
  <c r="B2645"/>
  <c r="P1627"/>
  <c r="O1627"/>
  <c r="Q1626"/>
  <c r="M1627"/>
  <c r="N1627"/>
  <c r="L1628"/>
  <c r="F1630"/>
  <c r="H1630" s="1"/>
  <c r="D1631"/>
  <c r="E1631" s="1"/>
  <c r="C1632" s="1"/>
  <c r="A2646"/>
  <c r="I2646" l="1"/>
  <c r="J2645"/>
  <c r="K2646"/>
  <c r="G2646"/>
  <c r="B2646"/>
  <c r="P1628"/>
  <c r="O1628"/>
  <c r="Q1627"/>
  <c r="M1628"/>
  <c r="N1628"/>
  <c r="L1629"/>
  <c r="F1631"/>
  <c r="H1631" s="1"/>
  <c r="D1632"/>
  <c r="E1632" s="1"/>
  <c r="C1633" s="1"/>
  <c r="A2647"/>
  <c r="I2647" l="1"/>
  <c r="J2646"/>
  <c r="K2647"/>
  <c r="G2647"/>
  <c r="B2647"/>
  <c r="Q1628"/>
  <c r="P1629"/>
  <c r="O1629"/>
  <c r="M1629"/>
  <c r="N1629"/>
  <c r="L1630"/>
  <c r="F1632"/>
  <c r="H1632" s="1"/>
  <c r="D1633"/>
  <c r="E1633" s="1"/>
  <c r="C1634" s="1"/>
  <c r="A2648"/>
  <c r="I2648" l="1"/>
  <c r="J2647"/>
  <c r="K2648"/>
  <c r="G2648"/>
  <c r="B2648"/>
  <c r="Q1629"/>
  <c r="P1630"/>
  <c r="O1630"/>
  <c r="M1630"/>
  <c r="N1630"/>
  <c r="L1631"/>
  <c r="F1633"/>
  <c r="H1633" s="1"/>
  <c r="D1634"/>
  <c r="E1634" s="1"/>
  <c r="C1635" s="1"/>
  <c r="A2649"/>
  <c r="I2649" l="1"/>
  <c r="J2648"/>
  <c r="K2649"/>
  <c r="G2649"/>
  <c r="B2649"/>
  <c r="O1631"/>
  <c r="P1631"/>
  <c r="Q1630"/>
  <c r="M1631"/>
  <c r="N1631"/>
  <c r="L1632"/>
  <c r="F1634"/>
  <c r="H1634" s="1"/>
  <c r="D1635"/>
  <c r="E1635" s="1"/>
  <c r="C1636" s="1"/>
  <c r="A2650"/>
  <c r="I2650" l="1"/>
  <c r="J2649"/>
  <c r="K2650"/>
  <c r="G2650"/>
  <c r="B2650"/>
  <c r="Q1631"/>
  <c r="O1632"/>
  <c r="P1632"/>
  <c r="M1632"/>
  <c r="N1632"/>
  <c r="L1633"/>
  <c r="F1635"/>
  <c r="H1635" s="1"/>
  <c r="D1636"/>
  <c r="E1636" s="1"/>
  <c r="C1637" s="1"/>
  <c r="A2651"/>
  <c r="I2651" l="1"/>
  <c r="J2650"/>
  <c r="K2651"/>
  <c r="G2651"/>
  <c r="B2651"/>
  <c r="P1633"/>
  <c r="O1633"/>
  <c r="Q1632"/>
  <c r="M1633"/>
  <c r="N1633"/>
  <c r="L1634"/>
  <c r="F1636"/>
  <c r="H1636" s="1"/>
  <c r="D1637"/>
  <c r="E1637" s="1"/>
  <c r="C1638" s="1"/>
  <c r="A2652"/>
  <c r="I2652" l="1"/>
  <c r="J2651"/>
  <c r="K2652"/>
  <c r="G2652"/>
  <c r="B2652"/>
  <c r="P1634"/>
  <c r="O1634"/>
  <c r="Q1633"/>
  <c r="M1634"/>
  <c r="N1634"/>
  <c r="L1635"/>
  <c r="F1637"/>
  <c r="H1637" s="1"/>
  <c r="D1638"/>
  <c r="E1638" s="1"/>
  <c r="C1639" s="1"/>
  <c r="A2653"/>
  <c r="I2653" l="1"/>
  <c r="J2652"/>
  <c r="K2653"/>
  <c r="G2653"/>
  <c r="B2653"/>
  <c r="Q1634"/>
  <c r="O1635"/>
  <c r="P1635"/>
  <c r="M1635"/>
  <c r="N1635"/>
  <c r="L1636"/>
  <c r="F1638"/>
  <c r="H1638" s="1"/>
  <c r="D1639"/>
  <c r="E1639" s="1"/>
  <c r="C1640" s="1"/>
  <c r="A2654"/>
  <c r="I2654" l="1"/>
  <c r="J2653"/>
  <c r="K2654"/>
  <c r="G2654"/>
  <c r="B2654"/>
  <c r="O1636"/>
  <c r="P1636"/>
  <c r="Q1635"/>
  <c r="M1636"/>
  <c r="N1636"/>
  <c r="L1637"/>
  <c r="F1639"/>
  <c r="H1639" s="1"/>
  <c r="D1640"/>
  <c r="E1640" s="1"/>
  <c r="C1641" s="1"/>
  <c r="A2655"/>
  <c r="I2655" l="1"/>
  <c r="J2654"/>
  <c r="K2655"/>
  <c r="G2655"/>
  <c r="B2655"/>
  <c r="O1637"/>
  <c r="P1637"/>
  <c r="Q1636"/>
  <c r="M1637"/>
  <c r="N1637"/>
  <c r="L1638"/>
  <c r="F1640"/>
  <c r="H1640" s="1"/>
  <c r="D1641"/>
  <c r="E1641" s="1"/>
  <c r="C1642" s="1"/>
  <c r="A2656"/>
  <c r="I2656" l="1"/>
  <c r="J2655"/>
  <c r="K2656"/>
  <c r="G2656"/>
  <c r="B2656"/>
  <c r="P1638"/>
  <c r="O1638"/>
  <c r="Q1637"/>
  <c r="M1638"/>
  <c r="N1638"/>
  <c r="L1639"/>
  <c r="F1641"/>
  <c r="H1641" s="1"/>
  <c r="D1642"/>
  <c r="E1642" s="1"/>
  <c r="C1643" s="1"/>
  <c r="A2657"/>
  <c r="I2657" l="1"/>
  <c r="J2656"/>
  <c r="K2657"/>
  <c r="G2657"/>
  <c r="B2657"/>
  <c r="O1639"/>
  <c r="P1639"/>
  <c r="Q1638"/>
  <c r="M1639"/>
  <c r="N1639"/>
  <c r="L1640"/>
  <c r="F1642"/>
  <c r="H1642" s="1"/>
  <c r="D1643"/>
  <c r="E1643" s="1"/>
  <c r="C1644" s="1"/>
  <c r="A2658"/>
  <c r="I2658" l="1"/>
  <c r="J2657"/>
  <c r="K2658"/>
  <c r="G2658"/>
  <c r="B2658"/>
  <c r="O1640"/>
  <c r="P1640"/>
  <c r="Q1639"/>
  <c r="M1640"/>
  <c r="N1640"/>
  <c r="L1641"/>
  <c r="F1643"/>
  <c r="H1643" s="1"/>
  <c r="D1644"/>
  <c r="E1644" s="1"/>
  <c r="C1645" s="1"/>
  <c r="A2659"/>
  <c r="I2659" l="1"/>
  <c r="J2658"/>
  <c r="K2659"/>
  <c r="G2659"/>
  <c r="B2659"/>
  <c r="O1641"/>
  <c r="P1641"/>
  <c r="Q1640"/>
  <c r="M1641"/>
  <c r="N1641"/>
  <c r="L1642"/>
  <c r="F1644"/>
  <c r="H1644" s="1"/>
  <c r="D1645"/>
  <c r="E1645" s="1"/>
  <c r="C1646" s="1"/>
  <c r="A2660"/>
  <c r="I2660" l="1"/>
  <c r="J2659"/>
  <c r="K2660"/>
  <c r="G2660"/>
  <c r="B2660"/>
  <c r="O1642"/>
  <c r="P1642"/>
  <c r="Q1641"/>
  <c r="M1642"/>
  <c r="N1642"/>
  <c r="L1643"/>
  <c r="F1645"/>
  <c r="H1645" s="1"/>
  <c r="D1646"/>
  <c r="E1646" s="1"/>
  <c r="C1647" s="1"/>
  <c r="A2661"/>
  <c r="I2661" l="1"/>
  <c r="J2660"/>
  <c r="K2661"/>
  <c r="G2661"/>
  <c r="B2661"/>
  <c r="P1643"/>
  <c r="O1643"/>
  <c r="Q1642"/>
  <c r="M1643"/>
  <c r="N1643"/>
  <c r="L1644"/>
  <c r="F1646"/>
  <c r="H1646" s="1"/>
  <c r="D1647"/>
  <c r="E1647" s="1"/>
  <c r="C1648" s="1"/>
  <c r="A2662"/>
  <c r="I2662" l="1"/>
  <c r="J2661"/>
  <c r="K2662"/>
  <c r="G2662"/>
  <c r="B2662"/>
  <c r="Q1643"/>
  <c r="P1644"/>
  <c r="O1644"/>
  <c r="M1644"/>
  <c r="N1644"/>
  <c r="L1645"/>
  <c r="F1647"/>
  <c r="H1647" s="1"/>
  <c r="D1648"/>
  <c r="E1648" s="1"/>
  <c r="C1649" s="1"/>
  <c r="A2663"/>
  <c r="I2663" l="1"/>
  <c r="J2662"/>
  <c r="K2663"/>
  <c r="G2663"/>
  <c r="B2663"/>
  <c r="Q1644"/>
  <c r="O1645"/>
  <c r="P1645"/>
  <c r="M1645"/>
  <c r="N1645"/>
  <c r="L1646"/>
  <c r="F1648"/>
  <c r="H1648" s="1"/>
  <c r="D1649"/>
  <c r="E1649" s="1"/>
  <c r="C1650" s="1"/>
  <c r="A2664"/>
  <c r="I2664" l="1"/>
  <c r="J2663"/>
  <c r="K2664"/>
  <c r="G2664"/>
  <c r="B2664"/>
  <c r="Q1645"/>
  <c r="P1646"/>
  <c r="O1646"/>
  <c r="M1646"/>
  <c r="N1646"/>
  <c r="L1647"/>
  <c r="F1649"/>
  <c r="H1649" s="1"/>
  <c r="D1650"/>
  <c r="E1650" s="1"/>
  <c r="C1651" s="1"/>
  <c r="A2665"/>
  <c r="I2665" l="1"/>
  <c r="J2664"/>
  <c r="K2665"/>
  <c r="G2665"/>
  <c r="B2665"/>
  <c r="Q1646"/>
  <c r="O1647"/>
  <c r="P1647"/>
  <c r="M1647"/>
  <c r="N1647"/>
  <c r="L1648"/>
  <c r="F1650"/>
  <c r="H1650" s="1"/>
  <c r="D1651"/>
  <c r="E1651" s="1"/>
  <c r="C1652" s="1"/>
  <c r="A2666"/>
  <c r="I2666" l="1"/>
  <c r="J2665"/>
  <c r="K2666"/>
  <c r="G2666"/>
  <c r="B2666"/>
  <c r="Q1647"/>
  <c r="P1648"/>
  <c r="O1648"/>
  <c r="M1648"/>
  <c r="N1648"/>
  <c r="L1649"/>
  <c r="F1651"/>
  <c r="H1651" s="1"/>
  <c r="D1652"/>
  <c r="E1652" s="1"/>
  <c r="C1653" s="1"/>
  <c r="A2667"/>
  <c r="I2667" l="1"/>
  <c r="J2666"/>
  <c r="K2667"/>
  <c r="G2667"/>
  <c r="B2667"/>
  <c r="O1649"/>
  <c r="P1649"/>
  <c r="Q1648"/>
  <c r="M1649"/>
  <c r="N1649"/>
  <c r="L1650"/>
  <c r="F1652"/>
  <c r="H1652" s="1"/>
  <c r="D1653"/>
  <c r="E1653" s="1"/>
  <c r="C1654" s="1"/>
  <c r="A2668"/>
  <c r="I2668" l="1"/>
  <c r="J2667"/>
  <c r="K2668"/>
  <c r="G2668"/>
  <c r="B2668"/>
  <c r="Q1649"/>
  <c r="O1650"/>
  <c r="P1650"/>
  <c r="M1650"/>
  <c r="N1650"/>
  <c r="L1651"/>
  <c r="F1653"/>
  <c r="H1653" s="1"/>
  <c r="D1654"/>
  <c r="E1654" s="1"/>
  <c r="C1655" s="1"/>
  <c r="A2669"/>
  <c r="I2669" l="1"/>
  <c r="J2668"/>
  <c r="K2669"/>
  <c r="G2669"/>
  <c r="B2669"/>
  <c r="Q1650"/>
  <c r="O1651"/>
  <c r="P1651"/>
  <c r="M1651"/>
  <c r="N1651"/>
  <c r="L1652"/>
  <c r="F1654"/>
  <c r="H1654" s="1"/>
  <c r="D1655"/>
  <c r="E1655" s="1"/>
  <c r="C1656" s="1"/>
  <c r="A2670"/>
  <c r="I2670" l="1"/>
  <c r="J2669"/>
  <c r="K2670"/>
  <c r="G2670"/>
  <c r="B2670"/>
  <c r="P1652"/>
  <c r="O1652"/>
  <c r="Q1651"/>
  <c r="M1652"/>
  <c r="N1652"/>
  <c r="L1653"/>
  <c r="F1655"/>
  <c r="H1655" s="1"/>
  <c r="D1656"/>
  <c r="E1656" s="1"/>
  <c r="C1657" s="1"/>
  <c r="A2671"/>
  <c r="I2671" l="1"/>
  <c r="J2670"/>
  <c r="K2671"/>
  <c r="G2671"/>
  <c r="B2671"/>
  <c r="P1653"/>
  <c r="O1653"/>
  <c r="Q1652"/>
  <c r="M1653"/>
  <c r="N1653"/>
  <c r="L1654"/>
  <c r="F1656"/>
  <c r="H1656" s="1"/>
  <c r="D1657"/>
  <c r="E1657" s="1"/>
  <c r="C1658" s="1"/>
  <c r="A2672"/>
  <c r="I2672" l="1"/>
  <c r="J2671"/>
  <c r="K2672"/>
  <c r="G2672"/>
  <c r="B2672"/>
  <c r="Q1653"/>
  <c r="O1654"/>
  <c r="P1654"/>
  <c r="M1654"/>
  <c r="N1654"/>
  <c r="L1655"/>
  <c r="F1657"/>
  <c r="H1657" s="1"/>
  <c r="D1658"/>
  <c r="E1658" s="1"/>
  <c r="C1659" s="1"/>
  <c r="A2673"/>
  <c r="I2673" l="1"/>
  <c r="J2672"/>
  <c r="K2673"/>
  <c r="G2673"/>
  <c r="B2673"/>
  <c r="P1655"/>
  <c r="O1655"/>
  <c r="Q1654"/>
  <c r="M1655"/>
  <c r="N1655"/>
  <c r="L1656"/>
  <c r="F1658"/>
  <c r="H1658" s="1"/>
  <c r="D1659"/>
  <c r="E1659" s="1"/>
  <c r="C1660" s="1"/>
  <c r="A2674"/>
  <c r="I2674" l="1"/>
  <c r="J2673"/>
  <c r="K2674"/>
  <c r="G2674"/>
  <c r="B2674"/>
  <c r="P1656"/>
  <c r="O1656"/>
  <c r="Q1655"/>
  <c r="M1656"/>
  <c r="N1656"/>
  <c r="L1657"/>
  <c r="F1659"/>
  <c r="H1659" s="1"/>
  <c r="D1660"/>
  <c r="E1660" s="1"/>
  <c r="C1661" s="1"/>
  <c r="A2675"/>
  <c r="I2675" l="1"/>
  <c r="J2674"/>
  <c r="K2675"/>
  <c r="G2675"/>
  <c r="B2675"/>
  <c r="Q1656"/>
  <c r="P1657"/>
  <c r="O1657"/>
  <c r="M1657"/>
  <c r="N1657"/>
  <c r="L1658"/>
  <c r="F1660"/>
  <c r="H1660" s="1"/>
  <c r="D1661"/>
  <c r="E1661" s="1"/>
  <c r="C1662" s="1"/>
  <c r="A2676"/>
  <c r="I2676" l="1"/>
  <c r="J2675"/>
  <c r="K2676"/>
  <c r="G2676"/>
  <c r="B2676"/>
  <c r="Q1657"/>
  <c r="P1658"/>
  <c r="O1658"/>
  <c r="M1658"/>
  <c r="N1658"/>
  <c r="L1659"/>
  <c r="F1661"/>
  <c r="H1661" s="1"/>
  <c r="D1662"/>
  <c r="E1662" s="1"/>
  <c r="C1663" s="1"/>
  <c r="A2677"/>
  <c r="I2677" l="1"/>
  <c r="J2676"/>
  <c r="K2677"/>
  <c r="G2677"/>
  <c r="B2677"/>
  <c r="P1659"/>
  <c r="O1659"/>
  <c r="Q1658"/>
  <c r="M1659"/>
  <c r="N1659"/>
  <c r="L1660"/>
  <c r="F1662"/>
  <c r="H1662" s="1"/>
  <c r="D1663"/>
  <c r="E1663" s="1"/>
  <c r="C1664" s="1"/>
  <c r="A2678"/>
  <c r="I2678" l="1"/>
  <c r="J2677"/>
  <c r="K2678"/>
  <c r="G2678"/>
  <c r="B2678"/>
  <c r="Q1659"/>
  <c r="P1660"/>
  <c r="O1660"/>
  <c r="M1660"/>
  <c r="N1660"/>
  <c r="L1661"/>
  <c r="F1663"/>
  <c r="H1663" s="1"/>
  <c r="D1664"/>
  <c r="E1664" s="1"/>
  <c r="C1665" s="1"/>
  <c r="A2679"/>
  <c r="I2679" l="1"/>
  <c r="J2678"/>
  <c r="K2679"/>
  <c r="G2679"/>
  <c r="B2679"/>
  <c r="Q1660"/>
  <c r="P1661"/>
  <c r="O1661"/>
  <c r="M1661"/>
  <c r="N1661"/>
  <c r="L1662"/>
  <c r="F1664"/>
  <c r="H1664" s="1"/>
  <c r="D1665"/>
  <c r="E1665" s="1"/>
  <c r="C1666" s="1"/>
  <c r="A2680"/>
  <c r="I2680" l="1"/>
  <c r="J2679"/>
  <c r="K2680"/>
  <c r="G2680"/>
  <c r="B2680"/>
  <c r="P1662"/>
  <c r="O1662"/>
  <c r="Q1661"/>
  <c r="M1662"/>
  <c r="N1662"/>
  <c r="L1663"/>
  <c r="F1665"/>
  <c r="H1665" s="1"/>
  <c r="D1666"/>
  <c r="E1666" s="1"/>
  <c r="C1667" s="1"/>
  <c r="A2681"/>
  <c r="I2681" l="1"/>
  <c r="J2680"/>
  <c r="K2681"/>
  <c r="G2681"/>
  <c r="B2681"/>
  <c r="Q1662"/>
  <c r="O1663"/>
  <c r="P1663"/>
  <c r="M1663"/>
  <c r="N1663"/>
  <c r="L1664"/>
  <c r="F1666"/>
  <c r="H1666" s="1"/>
  <c r="D1667"/>
  <c r="E1667" s="1"/>
  <c r="C1668" s="1"/>
  <c r="A2682"/>
  <c r="I2682" l="1"/>
  <c r="J2681"/>
  <c r="K2682"/>
  <c r="G2682"/>
  <c r="B2682"/>
  <c r="Q1663"/>
  <c r="P1664"/>
  <c r="O1664"/>
  <c r="M1664"/>
  <c r="N1664"/>
  <c r="L1665"/>
  <c r="F1667"/>
  <c r="H1667" s="1"/>
  <c r="D1668"/>
  <c r="E1668" s="1"/>
  <c r="C1669" s="1"/>
  <c r="A2683"/>
  <c r="I2683" l="1"/>
  <c r="J2682"/>
  <c r="K2683"/>
  <c r="G2683"/>
  <c r="B2683"/>
  <c r="Q1664"/>
  <c r="O1665"/>
  <c r="P1665"/>
  <c r="M1665"/>
  <c r="N1665"/>
  <c r="F21" i="11"/>
  <c r="C22"/>
  <c r="L1666" i="10"/>
  <c r="F1668"/>
  <c r="H1668" s="1"/>
  <c r="D1669"/>
  <c r="E1669" s="1"/>
  <c r="C1670" s="1"/>
  <c r="A2684"/>
  <c r="I2684" l="1"/>
  <c r="J2683"/>
  <c r="K2684"/>
  <c r="G2684"/>
  <c r="B2684"/>
  <c r="Q1665"/>
  <c r="P1666"/>
  <c r="O1666"/>
  <c r="M1666"/>
  <c r="N1666"/>
  <c r="L1667"/>
  <c r="F1669"/>
  <c r="H1669" s="1"/>
  <c r="D1670"/>
  <c r="E1670" s="1"/>
  <c r="C1671" s="1"/>
  <c r="A2685"/>
  <c r="I2685" l="1"/>
  <c r="J2684"/>
  <c r="K2685"/>
  <c r="G2685"/>
  <c r="B2685"/>
  <c r="Q1666"/>
  <c r="O1667"/>
  <c r="P1667"/>
  <c r="M1667"/>
  <c r="N1667"/>
  <c r="L1668"/>
  <c r="F1670"/>
  <c r="H1670" s="1"/>
  <c r="D1671"/>
  <c r="E1671" s="1"/>
  <c r="C1672" s="1"/>
  <c r="A2686"/>
  <c r="I2686" l="1"/>
  <c r="J2685"/>
  <c r="K2686"/>
  <c r="G2686"/>
  <c r="B2686"/>
  <c r="O1668"/>
  <c r="P1668"/>
  <c r="Q1667"/>
  <c r="M1668"/>
  <c r="N1668"/>
  <c r="L1669"/>
  <c r="F1671"/>
  <c r="H1671" s="1"/>
  <c r="D1672"/>
  <c r="E1672" s="1"/>
  <c r="C1673" s="1"/>
  <c r="A2687"/>
  <c r="I2687" l="1"/>
  <c r="J2686"/>
  <c r="K2687"/>
  <c r="G2687"/>
  <c r="B2687"/>
  <c r="P1669"/>
  <c r="O1669"/>
  <c r="Q1668"/>
  <c r="M1669"/>
  <c r="N1669"/>
  <c r="L1670"/>
  <c r="F1672"/>
  <c r="H1672" s="1"/>
  <c r="D1673"/>
  <c r="E1673" s="1"/>
  <c r="C1674" s="1"/>
  <c r="A2688"/>
  <c r="I2688" l="1"/>
  <c r="J2687"/>
  <c r="K2688"/>
  <c r="G2688"/>
  <c r="B2688"/>
  <c r="O1670"/>
  <c r="P1670"/>
  <c r="Q1669"/>
  <c r="M1670"/>
  <c r="N1670"/>
  <c r="L1671"/>
  <c r="F1673"/>
  <c r="H1673" s="1"/>
  <c r="D1674"/>
  <c r="E1674" s="1"/>
  <c r="C1675" s="1"/>
  <c r="A2689"/>
  <c r="I2689" l="1"/>
  <c r="J2688"/>
  <c r="K2689"/>
  <c r="G2689"/>
  <c r="B2689"/>
  <c r="O1671"/>
  <c r="P1671"/>
  <c r="Q1670"/>
  <c r="M1671"/>
  <c r="N1671"/>
  <c r="L1672"/>
  <c r="F1674"/>
  <c r="H1674" s="1"/>
  <c r="D1675"/>
  <c r="E1675" s="1"/>
  <c r="C1676" s="1"/>
  <c r="A2690"/>
  <c r="I2690" l="1"/>
  <c r="J2689"/>
  <c r="K2690"/>
  <c r="G2690"/>
  <c r="B2690"/>
  <c r="P1672"/>
  <c r="O1672"/>
  <c r="Q1671"/>
  <c r="M1672"/>
  <c r="N1672"/>
  <c r="L1673"/>
  <c r="F1675"/>
  <c r="H1675" s="1"/>
  <c r="D1676"/>
  <c r="E1676" s="1"/>
  <c r="C1677" s="1"/>
  <c r="A2691"/>
  <c r="I2691" l="1"/>
  <c r="J2690"/>
  <c r="K2691"/>
  <c r="G2691"/>
  <c r="B2691"/>
  <c r="O1673"/>
  <c r="P1673"/>
  <c r="Q1672"/>
  <c r="M1673"/>
  <c r="N1673"/>
  <c r="L1674"/>
  <c r="F1676"/>
  <c r="H1676" s="1"/>
  <c r="D1677"/>
  <c r="E1677" s="1"/>
  <c r="C1678" s="1"/>
  <c r="A2692"/>
  <c r="I2692" l="1"/>
  <c r="J2691"/>
  <c r="K2692"/>
  <c r="G2692"/>
  <c r="B2692"/>
  <c r="Q1673"/>
  <c r="P1674"/>
  <c r="O1674"/>
  <c r="M1674"/>
  <c r="N1674"/>
  <c r="E22" i="11"/>
  <c r="D22"/>
  <c r="L1675" i="10"/>
  <c r="F1677"/>
  <c r="H1677" s="1"/>
  <c r="D1678"/>
  <c r="E1678" s="1"/>
  <c r="C1679" s="1"/>
  <c r="A2693"/>
  <c r="I2693" l="1"/>
  <c r="J2692"/>
  <c r="K2693"/>
  <c r="G2693"/>
  <c r="B2693"/>
  <c r="P1675"/>
  <c r="O1675"/>
  <c r="Q1674"/>
  <c r="M1675"/>
  <c r="N1675"/>
  <c r="L1676"/>
  <c r="F1678"/>
  <c r="H1678" s="1"/>
  <c r="D1679"/>
  <c r="E1679" s="1"/>
  <c r="C1680" s="1"/>
  <c r="A2694"/>
  <c r="I2694" l="1"/>
  <c r="J2693"/>
  <c r="K2694"/>
  <c r="G2694"/>
  <c r="B2694"/>
  <c r="Q1675"/>
  <c r="P1676"/>
  <c r="O1676"/>
  <c r="M1676"/>
  <c r="N1676"/>
  <c r="L1677"/>
  <c r="F1679"/>
  <c r="H1679" s="1"/>
  <c r="D1680"/>
  <c r="E1680" s="1"/>
  <c r="C1681" s="1"/>
  <c r="A2695"/>
  <c r="I2695" l="1"/>
  <c r="J2694"/>
  <c r="K2695"/>
  <c r="G2695"/>
  <c r="B2695"/>
  <c r="O1677"/>
  <c r="P1677"/>
  <c r="Q1676"/>
  <c r="M1677"/>
  <c r="N1677"/>
  <c r="L1678"/>
  <c r="F1680"/>
  <c r="H1680" s="1"/>
  <c r="D1681"/>
  <c r="E1681" s="1"/>
  <c r="C1682" s="1"/>
  <c r="A2696"/>
  <c r="I2696" l="1"/>
  <c r="J2695"/>
  <c r="K2696"/>
  <c r="G2696"/>
  <c r="B2696"/>
  <c r="Q1677"/>
  <c r="P1678"/>
  <c r="O1678"/>
  <c r="M1678"/>
  <c r="N1678"/>
  <c r="L1679"/>
  <c r="F1681"/>
  <c r="H1681" s="1"/>
  <c r="D1682"/>
  <c r="E1682" s="1"/>
  <c r="C1683" s="1"/>
  <c r="A2697"/>
  <c r="I2697" l="1"/>
  <c r="J2696"/>
  <c r="K2697"/>
  <c r="G2697"/>
  <c r="B2697"/>
  <c r="P1679"/>
  <c r="O1679"/>
  <c r="Q1678"/>
  <c r="M1679"/>
  <c r="N1679"/>
  <c r="L1680"/>
  <c r="F1682"/>
  <c r="H1682" s="1"/>
  <c r="D1683"/>
  <c r="E1683" s="1"/>
  <c r="C1684" s="1"/>
  <c r="A2698"/>
  <c r="I2698" l="1"/>
  <c r="J2697"/>
  <c r="K2698"/>
  <c r="G2698"/>
  <c r="B2698"/>
  <c r="O1680"/>
  <c r="P1680"/>
  <c r="Q1679"/>
  <c r="M1680"/>
  <c r="N1680"/>
  <c r="L1681"/>
  <c r="F1683"/>
  <c r="H1683" s="1"/>
  <c r="D1684"/>
  <c r="E1684" s="1"/>
  <c r="C1685" s="1"/>
  <c r="A2699"/>
  <c r="I2699" l="1"/>
  <c r="J2698"/>
  <c r="K2699"/>
  <c r="G2699"/>
  <c r="B2699"/>
  <c r="P1681"/>
  <c r="O1681"/>
  <c r="Q1680"/>
  <c r="M1681"/>
  <c r="N1681"/>
  <c r="L1682"/>
  <c r="F1684"/>
  <c r="H1684" s="1"/>
  <c r="D1685"/>
  <c r="E1685" s="1"/>
  <c r="C1686" s="1"/>
  <c r="A2700"/>
  <c r="I2700" l="1"/>
  <c r="J2699"/>
  <c r="K2700"/>
  <c r="G2700"/>
  <c r="B2700"/>
  <c r="O1682"/>
  <c r="P1682"/>
  <c r="Q1681"/>
  <c r="M1682"/>
  <c r="N1682"/>
  <c r="L1683"/>
  <c r="F1685"/>
  <c r="H1685" s="1"/>
  <c r="D1686"/>
  <c r="E1686" s="1"/>
  <c r="C1687" s="1"/>
  <c r="A2701"/>
  <c r="I2701" l="1"/>
  <c r="J2700"/>
  <c r="K2701"/>
  <c r="G2701"/>
  <c r="B2701"/>
  <c r="P1683"/>
  <c r="O1683"/>
  <c r="Q1682"/>
  <c r="M1683"/>
  <c r="N1683"/>
  <c r="L1684"/>
  <c r="F1686"/>
  <c r="H1686" s="1"/>
  <c r="D1687"/>
  <c r="E1687" s="1"/>
  <c r="C1688" s="1"/>
  <c r="A2702"/>
  <c r="I2702" l="1"/>
  <c r="J2701"/>
  <c r="K2702"/>
  <c r="G2702"/>
  <c r="B2702"/>
  <c r="Q1683"/>
  <c r="O1684"/>
  <c r="P1684"/>
  <c r="M1684"/>
  <c r="N1684"/>
  <c r="L1685"/>
  <c r="F1687"/>
  <c r="H1687" s="1"/>
  <c r="D1688"/>
  <c r="E1688" s="1"/>
  <c r="C1689" s="1"/>
  <c r="A2703"/>
  <c r="I2703" l="1"/>
  <c r="J2702"/>
  <c r="K2703"/>
  <c r="G2703"/>
  <c r="B2703"/>
  <c r="P1685"/>
  <c r="O1685"/>
  <c r="Q1684"/>
  <c r="M1685"/>
  <c r="N1685"/>
  <c r="L1686"/>
  <c r="F1688"/>
  <c r="H1688" s="1"/>
  <c r="D1689"/>
  <c r="E1689" s="1"/>
  <c r="C1690" s="1"/>
  <c r="A2704"/>
  <c r="I2704" l="1"/>
  <c r="J2703"/>
  <c r="K2704"/>
  <c r="G2704"/>
  <c r="B2704"/>
  <c r="Q1685"/>
  <c r="O1686"/>
  <c r="P1686"/>
  <c r="M1686"/>
  <c r="N1686"/>
  <c r="L1687"/>
  <c r="F1689"/>
  <c r="H1689" s="1"/>
  <c r="D1690"/>
  <c r="E1690" s="1"/>
  <c r="C1691" s="1"/>
  <c r="A2705"/>
  <c r="I2705" l="1"/>
  <c r="J2704"/>
  <c r="K2705"/>
  <c r="G2705"/>
  <c r="B2705"/>
  <c r="P1687"/>
  <c r="O1687"/>
  <c r="Q1686"/>
  <c r="M1687"/>
  <c r="N1687"/>
  <c r="L1688"/>
  <c r="F1690"/>
  <c r="H1690" s="1"/>
  <c r="D1691"/>
  <c r="E1691" s="1"/>
  <c r="C1692" s="1"/>
  <c r="A2706"/>
  <c r="I2706" l="1"/>
  <c r="J2705"/>
  <c r="K2706"/>
  <c r="G2706"/>
  <c r="B2706"/>
  <c r="P1688"/>
  <c r="O1688"/>
  <c r="Q1687"/>
  <c r="M1688"/>
  <c r="N1688"/>
  <c r="L1689"/>
  <c r="F1691"/>
  <c r="H1691" s="1"/>
  <c r="D1692"/>
  <c r="E1692" s="1"/>
  <c r="C1693" s="1"/>
  <c r="A2707"/>
  <c r="I2707" l="1"/>
  <c r="J2706"/>
  <c r="K2707"/>
  <c r="G2707"/>
  <c r="B2707"/>
  <c r="Q1688"/>
  <c r="P1689"/>
  <c r="O1689"/>
  <c r="M1689"/>
  <c r="N1689"/>
  <c r="L1690"/>
  <c r="F1692"/>
  <c r="H1692" s="1"/>
  <c r="D1693"/>
  <c r="E1693" s="1"/>
  <c r="C1694" s="1"/>
  <c r="A2708"/>
  <c r="I2708" l="1"/>
  <c r="J2707"/>
  <c r="K2708"/>
  <c r="G2708"/>
  <c r="B2708"/>
  <c r="Q1689"/>
  <c r="O1690"/>
  <c r="P1690"/>
  <c r="M1690"/>
  <c r="N1690"/>
  <c r="L1691"/>
  <c r="F1693"/>
  <c r="H1693" s="1"/>
  <c r="D1694"/>
  <c r="E1694" s="1"/>
  <c r="C1695" s="1"/>
  <c r="A2709"/>
  <c r="I2709" l="1"/>
  <c r="J2708"/>
  <c r="K2709"/>
  <c r="G2709"/>
  <c r="B2709"/>
  <c r="Q1690"/>
  <c r="O1691"/>
  <c r="P1691"/>
  <c r="M1691"/>
  <c r="N1691"/>
  <c r="L1692"/>
  <c r="F1694"/>
  <c r="H1694" s="1"/>
  <c r="D1695"/>
  <c r="E1695" s="1"/>
  <c r="C1696" s="1"/>
  <c r="A2710"/>
  <c r="I2710" l="1"/>
  <c r="J2709"/>
  <c r="K2710"/>
  <c r="G2710"/>
  <c r="B2710"/>
  <c r="Q1691"/>
  <c r="P1692"/>
  <c r="O1692"/>
  <c r="M1692"/>
  <c r="N1692"/>
  <c r="L1693"/>
  <c r="F1695"/>
  <c r="H1695" s="1"/>
  <c r="D1696"/>
  <c r="E1696" s="1"/>
  <c r="C1697" s="1"/>
  <c r="A2711"/>
  <c r="I2711" l="1"/>
  <c r="J2710"/>
  <c r="K2711"/>
  <c r="G2711"/>
  <c r="B2711"/>
  <c r="Q1692"/>
  <c r="P1693"/>
  <c r="O1693"/>
  <c r="M1693"/>
  <c r="N1693"/>
  <c r="L1694"/>
  <c r="F1696"/>
  <c r="H1696" s="1"/>
  <c r="D1697"/>
  <c r="E1697" s="1"/>
  <c r="C1698" s="1"/>
  <c r="A2712"/>
  <c r="I2712" l="1"/>
  <c r="J2711"/>
  <c r="K2712"/>
  <c r="G2712"/>
  <c r="B2712"/>
  <c r="P1694"/>
  <c r="O1694"/>
  <c r="Q1693"/>
  <c r="M1694"/>
  <c r="N1694"/>
  <c r="L1695"/>
  <c r="F1697"/>
  <c r="H1697" s="1"/>
  <c r="D1698"/>
  <c r="E1698" s="1"/>
  <c r="C1699" s="1"/>
  <c r="A2713"/>
  <c r="I2713" l="1"/>
  <c r="J2712"/>
  <c r="K2713"/>
  <c r="G2713"/>
  <c r="B2713"/>
  <c r="P1695"/>
  <c r="O1695"/>
  <c r="Q1694"/>
  <c r="M1695"/>
  <c r="N1695"/>
  <c r="L1696"/>
  <c r="F1698"/>
  <c r="H1698" s="1"/>
  <c r="D1699"/>
  <c r="E1699" s="1"/>
  <c r="C1700" s="1"/>
  <c r="A2714"/>
  <c r="I2714" l="1"/>
  <c r="J2713"/>
  <c r="K2714"/>
  <c r="G2714"/>
  <c r="B2714"/>
  <c r="P1696"/>
  <c r="O1696"/>
  <c r="Q1695"/>
  <c r="M1696"/>
  <c r="N1696"/>
  <c r="L1697"/>
  <c r="F1699"/>
  <c r="H1699" s="1"/>
  <c r="D1700"/>
  <c r="E1700" s="1"/>
  <c r="C1701" s="1"/>
  <c r="A2715"/>
  <c r="I2715" l="1"/>
  <c r="J2714"/>
  <c r="K2715"/>
  <c r="G2715"/>
  <c r="B2715"/>
  <c r="P1697"/>
  <c r="O1697"/>
  <c r="Q1696"/>
  <c r="M1697"/>
  <c r="N1697"/>
  <c r="L1698"/>
  <c r="F1700"/>
  <c r="H1700" s="1"/>
  <c r="D1701"/>
  <c r="E1701" s="1"/>
  <c r="C1702" s="1"/>
  <c r="A2716"/>
  <c r="I2716" l="1"/>
  <c r="J2715"/>
  <c r="K2716"/>
  <c r="G2716"/>
  <c r="B2716"/>
  <c r="Q1697"/>
  <c r="O1698"/>
  <c r="P1698"/>
  <c r="M1698"/>
  <c r="N1698"/>
  <c r="L1699"/>
  <c r="F1701"/>
  <c r="H1701" s="1"/>
  <c r="D1702"/>
  <c r="E1702" s="1"/>
  <c r="C1703" s="1"/>
  <c r="A2717"/>
  <c r="I2717" l="1"/>
  <c r="J2716"/>
  <c r="K2717"/>
  <c r="G2717"/>
  <c r="B2717"/>
  <c r="O1699"/>
  <c r="P1699"/>
  <c r="Q1698"/>
  <c r="M1699"/>
  <c r="N1699"/>
  <c r="L1700"/>
  <c r="F1702"/>
  <c r="H1702" s="1"/>
  <c r="D1703"/>
  <c r="E1703" s="1"/>
  <c r="C1704" s="1"/>
  <c r="A2718"/>
  <c r="I2718" l="1"/>
  <c r="J2717"/>
  <c r="K2718"/>
  <c r="G2718"/>
  <c r="B2718"/>
  <c r="O1700"/>
  <c r="P1700"/>
  <c r="Q1699"/>
  <c r="M1700"/>
  <c r="N1700"/>
  <c r="L1701"/>
  <c r="F1703"/>
  <c r="H1703" s="1"/>
  <c r="D1704"/>
  <c r="E1704" s="1"/>
  <c r="C1705" s="1"/>
  <c r="A2719"/>
  <c r="I2719" l="1"/>
  <c r="J2718"/>
  <c r="K2719"/>
  <c r="G2719"/>
  <c r="B2719"/>
  <c r="O1701"/>
  <c r="P1701"/>
  <c r="Q1700"/>
  <c r="M1701"/>
  <c r="N1701"/>
  <c r="L1702"/>
  <c r="F1704"/>
  <c r="H1704" s="1"/>
  <c r="D1705"/>
  <c r="E1705" s="1"/>
  <c r="C1706" s="1"/>
  <c r="A2720"/>
  <c r="I2720" l="1"/>
  <c r="J2719"/>
  <c r="K2720"/>
  <c r="G2720"/>
  <c r="B2720"/>
  <c r="Q1701"/>
  <c r="P1702"/>
  <c r="O1702"/>
  <c r="M1702"/>
  <c r="N1702"/>
  <c r="L1703"/>
  <c r="F1705"/>
  <c r="H1705" s="1"/>
  <c r="D1706"/>
  <c r="E1706" s="1"/>
  <c r="C1707" s="1"/>
  <c r="A2721"/>
  <c r="I2721" l="1"/>
  <c r="J2720"/>
  <c r="K2721"/>
  <c r="G2721"/>
  <c r="B2721"/>
  <c r="Q1702"/>
  <c r="P1703"/>
  <c r="O1703"/>
  <c r="M1703"/>
  <c r="N1703"/>
  <c r="L1704"/>
  <c r="F1706"/>
  <c r="H1706" s="1"/>
  <c r="D1707"/>
  <c r="E1707" s="1"/>
  <c r="C1708" s="1"/>
  <c r="A2722"/>
  <c r="I2722" l="1"/>
  <c r="J2721"/>
  <c r="K2722"/>
  <c r="G2722"/>
  <c r="B2722"/>
  <c r="Q1703"/>
  <c r="P1704"/>
  <c r="O1704"/>
  <c r="M1704"/>
  <c r="N1704"/>
  <c r="L1705"/>
  <c r="F1707"/>
  <c r="H1707" s="1"/>
  <c r="D1708"/>
  <c r="E1708" s="1"/>
  <c r="C1709" s="1"/>
  <c r="A2723"/>
  <c r="I2723" l="1"/>
  <c r="J2722"/>
  <c r="K2723"/>
  <c r="G2723"/>
  <c r="B2723"/>
  <c r="P1705"/>
  <c r="O1705"/>
  <c r="Q1704"/>
  <c r="M1705"/>
  <c r="N1705"/>
  <c r="L1706"/>
  <c r="F1708"/>
  <c r="H1708" s="1"/>
  <c r="D1709"/>
  <c r="E1709" s="1"/>
  <c r="C1710" s="1"/>
  <c r="A2724"/>
  <c r="I2724" l="1"/>
  <c r="J2723"/>
  <c r="K2724"/>
  <c r="G2724"/>
  <c r="B2724"/>
  <c r="O1706"/>
  <c r="P1706"/>
  <c r="Q1705"/>
  <c r="M1706"/>
  <c r="N1706"/>
  <c r="L1707"/>
  <c r="F1709"/>
  <c r="H1709" s="1"/>
  <c r="D1710"/>
  <c r="E1710" s="1"/>
  <c r="C1711" s="1"/>
  <c r="A2725"/>
  <c r="I2725" l="1"/>
  <c r="J2724"/>
  <c r="K2725"/>
  <c r="G2725"/>
  <c r="B2725"/>
  <c r="P1707"/>
  <c r="O1707"/>
  <c r="Q1706"/>
  <c r="M1707"/>
  <c r="N1707"/>
  <c r="L1708"/>
  <c r="F1710"/>
  <c r="H1710" s="1"/>
  <c r="D1711"/>
  <c r="E1711" s="1"/>
  <c r="C1712" s="1"/>
  <c r="A2726"/>
  <c r="I2726" l="1"/>
  <c r="J2725"/>
  <c r="K2726"/>
  <c r="G2726"/>
  <c r="B2726"/>
  <c r="Q1707"/>
  <c r="P1708"/>
  <c r="O1708"/>
  <c r="M1708"/>
  <c r="N1708"/>
  <c r="L1709"/>
  <c r="F1711"/>
  <c r="H1711" s="1"/>
  <c r="D1712"/>
  <c r="E1712" s="1"/>
  <c r="C1713" s="1"/>
  <c r="A2727"/>
  <c r="I2727" l="1"/>
  <c r="J2726"/>
  <c r="K2727"/>
  <c r="G2727"/>
  <c r="B2727"/>
  <c r="O1709"/>
  <c r="P1709"/>
  <c r="Q1708"/>
  <c r="M1709"/>
  <c r="N1709"/>
  <c r="L1710"/>
  <c r="F1712"/>
  <c r="H1712" s="1"/>
  <c r="D1713"/>
  <c r="E1713" s="1"/>
  <c r="C1714" s="1"/>
  <c r="A2728"/>
  <c r="I2728" l="1"/>
  <c r="J2727"/>
  <c r="K2728"/>
  <c r="G2728"/>
  <c r="B2728"/>
  <c r="P1710"/>
  <c r="O1710"/>
  <c r="Q1709"/>
  <c r="M1710"/>
  <c r="N1710"/>
  <c r="L1711"/>
  <c r="F1713"/>
  <c r="H1713" s="1"/>
  <c r="D1714"/>
  <c r="E1714" s="1"/>
  <c r="C1715" s="1"/>
  <c r="A2729"/>
  <c r="I2729" l="1"/>
  <c r="J2728"/>
  <c r="K2729"/>
  <c r="G2729"/>
  <c r="B2729"/>
  <c r="Q1710"/>
  <c r="P1711"/>
  <c r="O1711"/>
  <c r="M1711"/>
  <c r="N1711"/>
  <c r="L1712"/>
  <c r="F1714"/>
  <c r="H1714" s="1"/>
  <c r="D1715"/>
  <c r="E1715" s="1"/>
  <c r="C1716" s="1"/>
  <c r="A2730"/>
  <c r="I2730" l="1"/>
  <c r="J2729"/>
  <c r="K2730"/>
  <c r="G2730"/>
  <c r="B2730"/>
  <c r="O1712"/>
  <c r="P1712"/>
  <c r="Q1711"/>
  <c r="M1712"/>
  <c r="N1712"/>
  <c r="L1713"/>
  <c r="F1715"/>
  <c r="H1715" s="1"/>
  <c r="D1716"/>
  <c r="E1716" s="1"/>
  <c r="C1717" s="1"/>
  <c r="A2731"/>
  <c r="I2731" l="1"/>
  <c r="J2730"/>
  <c r="K2731"/>
  <c r="G2731"/>
  <c r="B2731"/>
  <c r="Q1712"/>
  <c r="O1713"/>
  <c r="P1713"/>
  <c r="M1713"/>
  <c r="N1713"/>
  <c r="L1714"/>
  <c r="F1716"/>
  <c r="H1716" s="1"/>
  <c r="D1717"/>
  <c r="E1717" s="1"/>
  <c r="C1718" s="1"/>
  <c r="A2732"/>
  <c r="I2732" l="1"/>
  <c r="J2731"/>
  <c r="K2732"/>
  <c r="G2732"/>
  <c r="B2732"/>
  <c r="P1714"/>
  <c r="O1714"/>
  <c r="Q1713"/>
  <c r="M1714"/>
  <c r="N1714"/>
  <c r="L1715"/>
  <c r="F1717"/>
  <c r="H1717" s="1"/>
  <c r="D1718"/>
  <c r="E1718" s="1"/>
  <c r="C1719" s="1"/>
  <c r="A2733"/>
  <c r="I2733" l="1"/>
  <c r="J2732"/>
  <c r="K2733"/>
  <c r="G2733"/>
  <c r="Q1714"/>
  <c r="B2733"/>
  <c r="O1715"/>
  <c r="P1715"/>
  <c r="M1715"/>
  <c r="N1715"/>
  <c r="L1716"/>
  <c r="F1718"/>
  <c r="H1718" s="1"/>
  <c r="D1719"/>
  <c r="E1719" s="1"/>
  <c r="C1720" s="1"/>
  <c r="A2734"/>
  <c r="I2734" l="1"/>
  <c r="J2733"/>
  <c r="K2734"/>
  <c r="G2734"/>
  <c r="Q1715"/>
  <c r="B2734"/>
  <c r="P1716"/>
  <c r="O1716"/>
  <c r="M1716"/>
  <c r="N1716"/>
  <c r="L1717"/>
  <c r="F1719"/>
  <c r="H1719" s="1"/>
  <c r="D1720"/>
  <c r="E1720" s="1"/>
  <c r="C1721" s="1"/>
  <c r="A2735"/>
  <c r="I2735" l="1"/>
  <c r="J2734"/>
  <c r="K2735"/>
  <c r="G2735"/>
  <c r="B2735"/>
  <c r="Q1716"/>
  <c r="P1717"/>
  <c r="O1717"/>
  <c r="M1717"/>
  <c r="N1717"/>
  <c r="L1718"/>
  <c r="F1720"/>
  <c r="H1720" s="1"/>
  <c r="D1721"/>
  <c r="E1721" s="1"/>
  <c r="C1722" s="1"/>
  <c r="A2736"/>
  <c r="I2736" l="1"/>
  <c r="J2735"/>
  <c r="K2736"/>
  <c r="G2736"/>
  <c r="Q1717"/>
  <c r="B2736"/>
  <c r="O1718"/>
  <c r="P1718"/>
  <c r="M1718"/>
  <c r="N1718"/>
  <c r="L1719"/>
  <c r="F1721"/>
  <c r="H1721" s="1"/>
  <c r="D1722"/>
  <c r="E1722" s="1"/>
  <c r="C1723" s="1"/>
  <c r="A2737"/>
  <c r="I2737" l="1"/>
  <c r="J2736"/>
  <c r="K2737"/>
  <c r="G2737"/>
  <c r="Q1718"/>
  <c r="B2737"/>
  <c r="P1719"/>
  <c r="O1719"/>
  <c r="M1719"/>
  <c r="N1719"/>
  <c r="L1720"/>
  <c r="F1722"/>
  <c r="H1722" s="1"/>
  <c r="D1723"/>
  <c r="E1723" s="1"/>
  <c r="C1724" s="1"/>
  <c r="A2738"/>
  <c r="I2738" l="1"/>
  <c r="J2737"/>
  <c r="K2738"/>
  <c r="G2738"/>
  <c r="Q1719"/>
  <c r="B2738"/>
  <c r="O1720"/>
  <c r="P1720"/>
  <c r="M1720"/>
  <c r="N1720"/>
  <c r="L1721"/>
  <c r="F1723"/>
  <c r="H1723" s="1"/>
  <c r="D1724"/>
  <c r="E1724" s="1"/>
  <c r="C1725" s="1"/>
  <c r="A2739"/>
  <c r="I2739" l="1"/>
  <c r="J2738"/>
  <c r="K2739"/>
  <c r="G2739"/>
  <c r="Q1720"/>
  <c r="B2739"/>
  <c r="P1721"/>
  <c r="O1721"/>
  <c r="M1721"/>
  <c r="N1721"/>
  <c r="L1722"/>
  <c r="F1724"/>
  <c r="H1724" s="1"/>
  <c r="D1725"/>
  <c r="E1725" s="1"/>
  <c r="C1726" s="1"/>
  <c r="A2740"/>
  <c r="I2740" l="1"/>
  <c r="J2739"/>
  <c r="K2740"/>
  <c r="G2740"/>
  <c r="Q1721"/>
  <c r="B2740"/>
  <c r="P1722"/>
  <c r="O1722"/>
  <c r="M1722"/>
  <c r="N1722"/>
  <c r="L1723"/>
  <c r="F1725"/>
  <c r="H1725" s="1"/>
  <c r="D1726"/>
  <c r="E1726" s="1"/>
  <c r="C1727" s="1"/>
  <c r="A2741"/>
  <c r="I2741" l="1"/>
  <c r="J2740"/>
  <c r="K2741"/>
  <c r="G2741"/>
  <c r="Q1722"/>
  <c r="B2741"/>
  <c r="O1723"/>
  <c r="P1723"/>
  <c r="M1723"/>
  <c r="N1723"/>
  <c r="L1724"/>
  <c r="F1726"/>
  <c r="H1726" s="1"/>
  <c r="D1727"/>
  <c r="E1727" s="1"/>
  <c r="C1728" s="1"/>
  <c r="A2742"/>
  <c r="I2742" l="1"/>
  <c r="J2741"/>
  <c r="K2742"/>
  <c r="G2742"/>
  <c r="Q1723"/>
  <c r="B2742"/>
  <c r="O1724"/>
  <c r="P1724"/>
  <c r="M1724"/>
  <c r="N1724"/>
  <c r="L1725"/>
  <c r="F1727"/>
  <c r="H1727" s="1"/>
  <c r="D1728"/>
  <c r="E1728" s="1"/>
  <c r="C1729" s="1"/>
  <c r="A2743"/>
  <c r="I2743" l="1"/>
  <c r="J2742"/>
  <c r="K2743"/>
  <c r="G2743"/>
  <c r="Q1724"/>
  <c r="B2743"/>
  <c r="P1725"/>
  <c r="O1725"/>
  <c r="M1725"/>
  <c r="N1725"/>
  <c r="L1726"/>
  <c r="F1728"/>
  <c r="H1728" s="1"/>
  <c r="D1729"/>
  <c r="E1729" s="1"/>
  <c r="C1730" s="1"/>
  <c r="A2744"/>
  <c r="I2744" l="1"/>
  <c r="J2743"/>
  <c r="K2744"/>
  <c r="G2744"/>
  <c r="O1726"/>
  <c r="P1726"/>
  <c r="Q1725"/>
  <c r="B2744"/>
  <c r="M1726"/>
  <c r="N1726"/>
  <c r="L1727"/>
  <c r="F1729"/>
  <c r="H1729" s="1"/>
  <c r="D1730"/>
  <c r="E1730" s="1"/>
  <c r="C1731" s="1"/>
  <c r="A2745"/>
  <c r="I2745" l="1"/>
  <c r="J2744"/>
  <c r="K2745"/>
  <c r="G2745"/>
  <c r="Q1726"/>
  <c r="P1727"/>
  <c r="O1727"/>
  <c r="B2745"/>
  <c r="M1727"/>
  <c r="N1727"/>
  <c r="L1728"/>
  <c r="F1730"/>
  <c r="H1730" s="1"/>
  <c r="D1731"/>
  <c r="E1731" s="1"/>
  <c r="C1732" s="1"/>
  <c r="A2746"/>
  <c r="I2746" l="1"/>
  <c r="J2745"/>
  <c r="K2746"/>
  <c r="G2746"/>
  <c r="O1728"/>
  <c r="P1728"/>
  <c r="Q1727"/>
  <c r="B2746"/>
  <c r="M1728"/>
  <c r="N1728"/>
  <c r="L1729"/>
  <c r="F1731"/>
  <c r="H1731" s="1"/>
  <c r="D1732"/>
  <c r="E1732" s="1"/>
  <c r="C1733" s="1"/>
  <c r="A2747"/>
  <c r="I2747" l="1"/>
  <c r="J2746"/>
  <c r="K2747"/>
  <c r="G2747"/>
  <c r="O1729"/>
  <c r="P1729"/>
  <c r="Q1728"/>
  <c r="B2747"/>
  <c r="M1729"/>
  <c r="N1729"/>
  <c r="L1730"/>
  <c r="F1732"/>
  <c r="H1732" s="1"/>
  <c r="D1733"/>
  <c r="E1733" s="1"/>
  <c r="C1734" s="1"/>
  <c r="A2748"/>
  <c r="I2748" l="1"/>
  <c r="J2747"/>
  <c r="K2748"/>
  <c r="G2748"/>
  <c r="Q1729"/>
  <c r="O1730"/>
  <c r="P1730"/>
  <c r="B2748"/>
  <c r="M1730"/>
  <c r="N1730"/>
  <c r="L1731"/>
  <c r="F1733"/>
  <c r="H1733" s="1"/>
  <c r="D1734"/>
  <c r="E1734" s="1"/>
  <c r="C1735" s="1"/>
  <c r="A2749"/>
  <c r="I2749" l="1"/>
  <c r="J2748"/>
  <c r="K2749"/>
  <c r="G2749"/>
  <c r="P1731"/>
  <c r="O1731"/>
  <c r="Q1730"/>
  <c r="B2749"/>
  <c r="M1731"/>
  <c r="N1731"/>
  <c r="L1732"/>
  <c r="F1734"/>
  <c r="H1734" s="1"/>
  <c r="D1735"/>
  <c r="E1735" s="1"/>
  <c r="C1736" s="1"/>
  <c r="A2750"/>
  <c r="I2750" l="1"/>
  <c r="J2749"/>
  <c r="K2750"/>
  <c r="G2750"/>
  <c r="Q1731"/>
  <c r="P1732"/>
  <c r="O1732"/>
  <c r="B2750"/>
  <c r="M1732"/>
  <c r="N1732"/>
  <c r="L1733"/>
  <c r="F1735"/>
  <c r="H1735" s="1"/>
  <c r="D1736"/>
  <c r="E1736" s="1"/>
  <c r="C1737" s="1"/>
  <c r="A2751"/>
  <c r="I2751" l="1"/>
  <c r="J2750"/>
  <c r="K2751"/>
  <c r="G2751"/>
  <c r="Q1732"/>
  <c r="P1733"/>
  <c r="O1733"/>
  <c r="B2751"/>
  <c r="M1733"/>
  <c r="N1733"/>
  <c r="L1734"/>
  <c r="F1736"/>
  <c r="H1736" s="1"/>
  <c r="D1737"/>
  <c r="E1737" s="1"/>
  <c r="C1738" s="1"/>
  <c r="A2752"/>
  <c r="I2752" l="1"/>
  <c r="J2751"/>
  <c r="K2752"/>
  <c r="G2752"/>
  <c r="P1734"/>
  <c r="O1734"/>
  <c r="Q1733"/>
  <c r="B2752"/>
  <c r="M1734"/>
  <c r="N1734"/>
  <c r="L1735"/>
  <c r="F1737"/>
  <c r="H1737" s="1"/>
  <c r="D1738"/>
  <c r="E1738" s="1"/>
  <c r="C1739" s="1"/>
  <c r="A2753"/>
  <c r="I2753" l="1"/>
  <c r="J2752"/>
  <c r="K2753"/>
  <c r="G2753"/>
  <c r="P1735"/>
  <c r="O1735"/>
  <c r="Q1734"/>
  <c r="B2753"/>
  <c r="M1735"/>
  <c r="N1735"/>
  <c r="L1736"/>
  <c r="F1738"/>
  <c r="H1738" s="1"/>
  <c r="D1739"/>
  <c r="E1739" s="1"/>
  <c r="C1740" s="1"/>
  <c r="A2754"/>
  <c r="I2754" l="1"/>
  <c r="J2753"/>
  <c r="K2754"/>
  <c r="G2754"/>
  <c r="Q1735"/>
  <c r="P1736"/>
  <c r="O1736"/>
  <c r="B2754"/>
  <c r="M1736"/>
  <c r="N1736"/>
  <c r="L1737"/>
  <c r="F1739"/>
  <c r="H1739" s="1"/>
  <c r="D1740"/>
  <c r="E1740" s="1"/>
  <c r="C1741" s="1"/>
  <c r="A2755"/>
  <c r="I2755" l="1"/>
  <c r="J2754"/>
  <c r="K2755"/>
  <c r="G2755"/>
  <c r="O1737"/>
  <c r="P1737"/>
  <c r="Q1736"/>
  <c r="B2755"/>
  <c r="M1737"/>
  <c r="N1737"/>
  <c r="L1738"/>
  <c r="F1740"/>
  <c r="H1740" s="1"/>
  <c r="D1741"/>
  <c r="E1741" s="1"/>
  <c r="C1742" s="1"/>
  <c r="A2756"/>
  <c r="I2756" l="1"/>
  <c r="J2755"/>
  <c r="K2756"/>
  <c r="G2756"/>
  <c r="O1738"/>
  <c r="P1738"/>
  <c r="Q1737"/>
  <c r="B2756"/>
  <c r="M1738"/>
  <c r="N1738"/>
  <c r="L1739"/>
  <c r="F1741"/>
  <c r="H1741" s="1"/>
  <c r="D1742"/>
  <c r="E1742" s="1"/>
  <c r="C1743" s="1"/>
  <c r="A2757"/>
  <c r="I2757" l="1"/>
  <c r="J2756"/>
  <c r="K2757"/>
  <c r="G2757"/>
  <c r="P1739"/>
  <c r="O1739"/>
  <c r="Q1738"/>
  <c r="B2757"/>
  <c r="M1739"/>
  <c r="N1739"/>
  <c r="L1740"/>
  <c r="F1742"/>
  <c r="H1742" s="1"/>
  <c r="D1743"/>
  <c r="E1743" s="1"/>
  <c r="C1744" s="1"/>
  <c r="A2758"/>
  <c r="I2758" l="1"/>
  <c r="J2757"/>
  <c r="K2758"/>
  <c r="G2758"/>
  <c r="O1740"/>
  <c r="P1740"/>
  <c r="Q1739"/>
  <c r="B2758"/>
  <c r="M1740"/>
  <c r="N1740"/>
  <c r="L1741"/>
  <c r="F1743"/>
  <c r="H1743" s="1"/>
  <c r="D1744"/>
  <c r="E1744" s="1"/>
  <c r="C1745" s="1"/>
  <c r="A2759"/>
  <c r="I2759" l="1"/>
  <c r="J2758"/>
  <c r="K2759"/>
  <c r="G2759"/>
  <c r="P1741"/>
  <c r="O1741"/>
  <c r="Q1740"/>
  <c r="B2759"/>
  <c r="M1741"/>
  <c r="N1741"/>
  <c r="L1742"/>
  <c r="F1744"/>
  <c r="H1744" s="1"/>
  <c r="D1745"/>
  <c r="E1745" s="1"/>
  <c r="C1746" s="1"/>
  <c r="A2760"/>
  <c r="I2760" l="1"/>
  <c r="J2759"/>
  <c r="K2760"/>
  <c r="G2760"/>
  <c r="O1742"/>
  <c r="P1742"/>
  <c r="Q1741"/>
  <c r="B2760"/>
  <c r="M1742"/>
  <c r="N1742"/>
  <c r="L1743"/>
  <c r="F1745"/>
  <c r="H1745" s="1"/>
  <c r="D1746"/>
  <c r="E1746" s="1"/>
  <c r="C1747" s="1"/>
  <c r="A2761"/>
  <c r="I2761" l="1"/>
  <c r="J2760"/>
  <c r="K2761"/>
  <c r="G2761"/>
  <c r="P1743"/>
  <c r="O1743"/>
  <c r="Q1742"/>
  <c r="B2761"/>
  <c r="M1743"/>
  <c r="N1743"/>
  <c r="L1744"/>
  <c r="F1746"/>
  <c r="H1746" s="1"/>
  <c r="D1747"/>
  <c r="E1747" s="1"/>
  <c r="C1748" s="1"/>
  <c r="A2762"/>
  <c r="I2762" l="1"/>
  <c r="J2761"/>
  <c r="K2762"/>
  <c r="G2762"/>
  <c r="Q1743"/>
  <c r="O1744"/>
  <c r="P1744"/>
  <c r="B2762"/>
  <c r="M1744"/>
  <c r="N1744"/>
  <c r="L1745"/>
  <c r="F1747"/>
  <c r="H1747" s="1"/>
  <c r="D1748"/>
  <c r="E1748" s="1"/>
  <c r="C1749" s="1"/>
  <c r="A2763"/>
  <c r="I2763" l="1"/>
  <c r="J2762"/>
  <c r="K2763"/>
  <c r="G2763"/>
  <c r="O1745"/>
  <c r="P1745"/>
  <c r="Q1744"/>
  <c r="B2763"/>
  <c r="M1745"/>
  <c r="N1745"/>
  <c r="L1746"/>
  <c r="F1748"/>
  <c r="H1748" s="1"/>
  <c r="D1749"/>
  <c r="E1749" s="1"/>
  <c r="C1750" s="1"/>
  <c r="A2764"/>
  <c r="I2764" l="1"/>
  <c r="J2763"/>
  <c r="K2764"/>
  <c r="G2764"/>
  <c r="Q1745"/>
  <c r="O1746"/>
  <c r="P1746"/>
  <c r="B2764"/>
  <c r="M1746"/>
  <c r="N1746"/>
  <c r="L1747"/>
  <c r="F1749"/>
  <c r="H1749" s="1"/>
  <c r="D1750"/>
  <c r="E1750" s="1"/>
  <c r="C1751" s="1"/>
  <c r="A2765"/>
  <c r="I2765" l="1"/>
  <c r="J2764"/>
  <c r="K2765"/>
  <c r="G2765"/>
  <c r="Q1746"/>
  <c r="O1747"/>
  <c r="P1747"/>
  <c r="B2765"/>
  <c r="M1747"/>
  <c r="N1747"/>
  <c r="L1748"/>
  <c r="F1750"/>
  <c r="H1750" s="1"/>
  <c r="D1751"/>
  <c r="E1751" s="1"/>
  <c r="C1752" s="1"/>
  <c r="A2766"/>
  <c r="I2766" l="1"/>
  <c r="J2765"/>
  <c r="K2766"/>
  <c r="G2766"/>
  <c r="Q1747"/>
  <c r="O1748"/>
  <c r="P1748"/>
  <c r="B2766"/>
  <c r="M1748"/>
  <c r="N1748"/>
  <c r="L1749"/>
  <c r="F1751"/>
  <c r="H1751" s="1"/>
  <c r="D1752"/>
  <c r="E1752" s="1"/>
  <c r="C1753" s="1"/>
  <c r="A2767"/>
  <c r="I2767" l="1"/>
  <c r="J2766"/>
  <c r="K2767"/>
  <c r="G2767"/>
  <c r="O1749"/>
  <c r="P1749"/>
  <c r="Q1748"/>
  <c r="B2767"/>
  <c r="M1749"/>
  <c r="N1749"/>
  <c r="L1750"/>
  <c r="F1752"/>
  <c r="H1752" s="1"/>
  <c r="D1753"/>
  <c r="E1753" s="1"/>
  <c r="C1754" s="1"/>
  <c r="A2768"/>
  <c r="I2768" l="1"/>
  <c r="J2767"/>
  <c r="K2768"/>
  <c r="G2768"/>
  <c r="O1750"/>
  <c r="P1750"/>
  <c r="Q1749"/>
  <c r="B2768"/>
  <c r="M1750"/>
  <c r="N1750"/>
  <c r="L1751"/>
  <c r="F1753"/>
  <c r="H1753" s="1"/>
  <c r="D1754"/>
  <c r="E1754" s="1"/>
  <c r="C1755" s="1"/>
  <c r="A2769"/>
  <c r="I2769" l="1"/>
  <c r="J2768"/>
  <c r="K2769"/>
  <c r="G2769"/>
  <c r="O1751"/>
  <c r="P1751"/>
  <c r="Q1750"/>
  <c r="B2769"/>
  <c r="M1751"/>
  <c r="N1751"/>
  <c r="L1752"/>
  <c r="F1754"/>
  <c r="H1754" s="1"/>
  <c r="D1755"/>
  <c r="E1755" s="1"/>
  <c r="C1756" s="1"/>
  <c r="A2770"/>
  <c r="I2770" l="1"/>
  <c r="J2769"/>
  <c r="K2770"/>
  <c r="G2770"/>
  <c r="O1752"/>
  <c r="P1752"/>
  <c r="Q1751"/>
  <c r="B2770"/>
  <c r="M1752"/>
  <c r="N1752"/>
  <c r="L1753"/>
  <c r="F1755"/>
  <c r="H1755" s="1"/>
  <c r="D1756"/>
  <c r="E1756" s="1"/>
  <c r="C1757" s="1"/>
  <c r="A2771"/>
  <c r="I2771" l="1"/>
  <c r="J2770"/>
  <c r="K2771"/>
  <c r="G2771"/>
  <c r="O1753"/>
  <c r="P1753"/>
  <c r="Q1752"/>
  <c r="B2771"/>
  <c r="M1753"/>
  <c r="N1753"/>
  <c r="L1754"/>
  <c r="F1756"/>
  <c r="H1756" s="1"/>
  <c r="D1757"/>
  <c r="E1757" s="1"/>
  <c r="C1758" s="1"/>
  <c r="A2772"/>
  <c r="I2772" l="1"/>
  <c r="J2771"/>
  <c r="K2772"/>
  <c r="G2772"/>
  <c r="Q1753"/>
  <c r="O1754"/>
  <c r="P1754"/>
  <c r="B2772"/>
  <c r="M1754"/>
  <c r="N1754"/>
  <c r="L1755"/>
  <c r="F1757"/>
  <c r="H1757" s="1"/>
  <c r="D1758"/>
  <c r="E1758" s="1"/>
  <c r="C1759" s="1"/>
  <c r="A2773"/>
  <c r="I2773" l="1"/>
  <c r="J2772"/>
  <c r="K2773"/>
  <c r="G2773"/>
  <c r="Q1754"/>
  <c r="O1755"/>
  <c r="P1755"/>
  <c r="B2773"/>
  <c r="M1755"/>
  <c r="N1755"/>
  <c r="L1756"/>
  <c r="F1758"/>
  <c r="H1758" s="1"/>
  <c r="D1759"/>
  <c r="E1759" s="1"/>
  <c r="C1760" s="1"/>
  <c r="A2774"/>
  <c r="I2774" l="1"/>
  <c r="J2773"/>
  <c r="K2774"/>
  <c r="G2774"/>
  <c r="P1756"/>
  <c r="O1756"/>
  <c r="Q1755"/>
  <c r="B2774"/>
  <c r="M1756"/>
  <c r="N1756"/>
  <c r="L1757"/>
  <c r="F1759"/>
  <c r="H1759" s="1"/>
  <c r="D1760"/>
  <c r="E1760" s="1"/>
  <c r="C1761" s="1"/>
  <c r="A2775"/>
  <c r="I2775" l="1"/>
  <c r="J2774"/>
  <c r="K2775"/>
  <c r="G2775"/>
  <c r="P1757"/>
  <c r="O1757"/>
  <c r="Q1756"/>
  <c r="B2775"/>
  <c r="M1757"/>
  <c r="N1757"/>
  <c r="L1758"/>
  <c r="F1760"/>
  <c r="H1760" s="1"/>
  <c r="D1761"/>
  <c r="E1761" s="1"/>
  <c r="C1762" s="1"/>
  <c r="A2776"/>
  <c r="I2776" l="1"/>
  <c r="J2775"/>
  <c r="K2776"/>
  <c r="G2776"/>
  <c r="P1758"/>
  <c r="O1758"/>
  <c r="Q1757"/>
  <c r="B2776"/>
  <c r="M1758"/>
  <c r="N1758"/>
  <c r="L1759"/>
  <c r="F1761"/>
  <c r="H1761" s="1"/>
  <c r="D1762"/>
  <c r="E1762" s="1"/>
  <c r="C1763" s="1"/>
  <c r="A2777"/>
  <c r="I2777" l="1"/>
  <c r="J2776"/>
  <c r="K2777"/>
  <c r="G2777"/>
  <c r="P1759"/>
  <c r="O1759"/>
  <c r="Q1758"/>
  <c r="B2777"/>
  <c r="M1759"/>
  <c r="N1759"/>
  <c r="L1760"/>
  <c r="F1762"/>
  <c r="H1762" s="1"/>
  <c r="D1763"/>
  <c r="E1763" s="1"/>
  <c r="C1764" s="1"/>
  <c r="A2778"/>
  <c r="I2778" l="1"/>
  <c r="J2777"/>
  <c r="K2778"/>
  <c r="G2778"/>
  <c r="P1760"/>
  <c r="O1760"/>
  <c r="Q1759"/>
  <c r="B2778"/>
  <c r="M1760"/>
  <c r="N1760"/>
  <c r="L1761"/>
  <c r="F1763"/>
  <c r="H1763" s="1"/>
  <c r="D1764"/>
  <c r="E1764" s="1"/>
  <c r="C1765" s="1"/>
  <c r="A2779"/>
  <c r="I2779" l="1"/>
  <c r="J2778"/>
  <c r="K2779"/>
  <c r="G2779"/>
  <c r="Q1760"/>
  <c r="P1761"/>
  <c r="O1761"/>
  <c r="B2779"/>
  <c r="M1761"/>
  <c r="N1761"/>
  <c r="L1762"/>
  <c r="F1764"/>
  <c r="H1764" s="1"/>
  <c r="D1765"/>
  <c r="E1765" s="1"/>
  <c r="C1766" s="1"/>
  <c r="A2780"/>
  <c r="I2780" l="1"/>
  <c r="J2779"/>
  <c r="K2780"/>
  <c r="G2780"/>
  <c r="Q1761"/>
  <c r="P1762"/>
  <c r="O1762"/>
  <c r="B2780"/>
  <c r="M1762"/>
  <c r="N1762"/>
  <c r="L1763"/>
  <c r="F1765"/>
  <c r="H1765" s="1"/>
  <c r="D1766"/>
  <c r="E1766" s="1"/>
  <c r="C1767" s="1"/>
  <c r="A2781"/>
  <c r="I2781" l="1"/>
  <c r="J2780"/>
  <c r="K2781"/>
  <c r="G2781"/>
  <c r="P1763"/>
  <c r="O1763"/>
  <c r="Q1762"/>
  <c r="B2781"/>
  <c r="M1763"/>
  <c r="N1763"/>
  <c r="L1764"/>
  <c r="F1766"/>
  <c r="H1766" s="1"/>
  <c r="D1767"/>
  <c r="E1767" s="1"/>
  <c r="C1768" s="1"/>
  <c r="A2782"/>
  <c r="I2782" l="1"/>
  <c r="J2781"/>
  <c r="K2782"/>
  <c r="G2782"/>
  <c r="Q1763"/>
  <c r="O1764"/>
  <c r="P1764"/>
  <c r="B2782"/>
  <c r="M1764"/>
  <c r="N1764"/>
  <c r="L1765"/>
  <c r="F1767"/>
  <c r="H1767" s="1"/>
  <c r="D1768"/>
  <c r="E1768" s="1"/>
  <c r="C1769" s="1"/>
  <c r="A2783"/>
  <c r="I2783" l="1"/>
  <c r="J2782"/>
  <c r="K2783"/>
  <c r="G2783"/>
  <c r="O1765"/>
  <c r="P1765"/>
  <c r="Q1764"/>
  <c r="B2783"/>
  <c r="M1765"/>
  <c r="N1765"/>
  <c r="F22" i="11"/>
  <c r="C23"/>
  <c r="L1766" i="10"/>
  <c r="F1768"/>
  <c r="H1768" s="1"/>
  <c r="D1769"/>
  <c r="E1769" s="1"/>
  <c r="C1770" s="1"/>
  <c r="A2784"/>
  <c r="I2784" l="1"/>
  <c r="J2783"/>
  <c r="K2784"/>
  <c r="G2784"/>
  <c r="O1766"/>
  <c r="P1766"/>
  <c r="Q1765"/>
  <c r="B2784"/>
  <c r="M1766"/>
  <c r="N1766"/>
  <c r="L1767"/>
  <c r="F1769"/>
  <c r="H1769" s="1"/>
  <c r="D1770"/>
  <c r="E1770" s="1"/>
  <c r="C1771" s="1"/>
  <c r="A2785"/>
  <c r="I2785" l="1"/>
  <c r="J2784"/>
  <c r="K2785"/>
  <c r="G2785"/>
  <c r="O1767"/>
  <c r="P1767"/>
  <c r="Q1766"/>
  <c r="B2785"/>
  <c r="M1767"/>
  <c r="N1767"/>
  <c r="L1768"/>
  <c r="F1770"/>
  <c r="H1770" s="1"/>
  <c r="D1771"/>
  <c r="E1771" s="1"/>
  <c r="C1772" s="1"/>
  <c r="A2786"/>
  <c r="I2786" l="1"/>
  <c r="J2785"/>
  <c r="K2786"/>
  <c r="G2786"/>
  <c r="Q1767"/>
  <c r="P1768"/>
  <c r="O1768"/>
  <c r="B2786"/>
  <c r="M1768"/>
  <c r="N1768"/>
  <c r="L1769"/>
  <c r="F1771"/>
  <c r="H1771" s="1"/>
  <c r="D1772"/>
  <c r="E1772" s="1"/>
  <c r="C1773" s="1"/>
  <c r="A2787"/>
  <c r="I2787" l="1"/>
  <c r="J2786"/>
  <c r="K2787"/>
  <c r="G2787"/>
  <c r="P1769"/>
  <c r="O1769"/>
  <c r="Q1768"/>
  <c r="B2787"/>
  <c r="M1769"/>
  <c r="N1769"/>
  <c r="L1770"/>
  <c r="F1772"/>
  <c r="H1772" s="1"/>
  <c r="D1773"/>
  <c r="E1773" s="1"/>
  <c r="C1774" s="1"/>
  <c r="A2788"/>
  <c r="I2788" l="1"/>
  <c r="J2787"/>
  <c r="K2788"/>
  <c r="G2788"/>
  <c r="O1770"/>
  <c r="P1770"/>
  <c r="Q1769"/>
  <c r="B2788"/>
  <c r="M1770"/>
  <c r="N1770"/>
  <c r="L1771"/>
  <c r="F1773"/>
  <c r="H1773" s="1"/>
  <c r="D1774"/>
  <c r="E1774" s="1"/>
  <c r="C1775" s="1"/>
  <c r="A2789"/>
  <c r="I2789" l="1"/>
  <c r="J2788"/>
  <c r="K2789"/>
  <c r="G2789"/>
  <c r="Q1770"/>
  <c r="P1771"/>
  <c r="O1771"/>
  <c r="B2789"/>
  <c r="M1771"/>
  <c r="N1771"/>
  <c r="L1772"/>
  <c r="F1774"/>
  <c r="H1774" s="1"/>
  <c r="D1775"/>
  <c r="E1775" s="1"/>
  <c r="C1776" s="1"/>
  <c r="A2790"/>
  <c r="I2790" l="1"/>
  <c r="J2789"/>
  <c r="K2790"/>
  <c r="G2790"/>
  <c r="Q1771"/>
  <c r="O1772"/>
  <c r="P1772"/>
  <c r="B2790"/>
  <c r="M1772"/>
  <c r="N1772"/>
  <c r="L1773"/>
  <c r="F1775"/>
  <c r="H1775" s="1"/>
  <c r="D1776"/>
  <c r="E1776" s="1"/>
  <c r="C1777" s="1"/>
  <c r="A2791"/>
  <c r="I2791" l="1"/>
  <c r="J2790"/>
  <c r="K2791"/>
  <c r="G2791"/>
  <c r="Q1772"/>
  <c r="P1773"/>
  <c r="O1773"/>
  <c r="B2791"/>
  <c r="M1773"/>
  <c r="N1773"/>
  <c r="L1774"/>
  <c r="F1776"/>
  <c r="H1776" s="1"/>
  <c r="D1777"/>
  <c r="E1777" s="1"/>
  <c r="C1778" s="1"/>
  <c r="A2792"/>
  <c r="I2792" l="1"/>
  <c r="J2791"/>
  <c r="K2792"/>
  <c r="G2792"/>
  <c r="P1774"/>
  <c r="O1774"/>
  <c r="Q1773"/>
  <c r="B2792"/>
  <c r="M1774"/>
  <c r="N1774"/>
  <c r="D23" i="11"/>
  <c r="E23"/>
  <c r="L1775" i="10"/>
  <c r="F1777"/>
  <c r="H1777" s="1"/>
  <c r="D1778"/>
  <c r="E1778" s="1"/>
  <c r="C1779" s="1"/>
  <c r="A2793"/>
  <c r="I2793" l="1"/>
  <c r="J2792"/>
  <c r="K2793"/>
  <c r="G2793"/>
  <c r="O1775"/>
  <c r="P1775"/>
  <c r="Q1774"/>
  <c r="B2793"/>
  <c r="M1775"/>
  <c r="N1775"/>
  <c r="L1776"/>
  <c r="F1778"/>
  <c r="H1778" s="1"/>
  <c r="D1779"/>
  <c r="E1779" s="1"/>
  <c r="C1780" s="1"/>
  <c r="A2794"/>
  <c r="I2794" l="1"/>
  <c r="J2793"/>
  <c r="K2794"/>
  <c r="G2794"/>
  <c r="O1776"/>
  <c r="P1776"/>
  <c r="Q1775"/>
  <c r="B2794"/>
  <c r="M1776"/>
  <c r="N1776"/>
  <c r="L1777"/>
  <c r="F1779"/>
  <c r="H1779" s="1"/>
  <c r="D1780"/>
  <c r="E1780" s="1"/>
  <c r="C1781" s="1"/>
  <c r="A2795"/>
  <c r="I2795" l="1"/>
  <c r="J2794"/>
  <c r="K2795"/>
  <c r="G2795"/>
  <c r="Q1776"/>
  <c r="P1777"/>
  <c r="O1777"/>
  <c r="B2795"/>
  <c r="M1777"/>
  <c r="N1777"/>
  <c r="L1778"/>
  <c r="F1780"/>
  <c r="H1780" s="1"/>
  <c r="D1781"/>
  <c r="E1781" s="1"/>
  <c r="C1782" s="1"/>
  <c r="A2796"/>
  <c r="I2796" l="1"/>
  <c r="J2795"/>
  <c r="K2796"/>
  <c r="G2796"/>
  <c r="O1778"/>
  <c r="P1778"/>
  <c r="Q1777"/>
  <c r="B2796"/>
  <c r="M1778"/>
  <c r="N1778"/>
  <c r="L1779"/>
  <c r="F1781"/>
  <c r="H1781" s="1"/>
  <c r="D1782"/>
  <c r="E1782" s="1"/>
  <c r="C1783" s="1"/>
  <c r="A2797"/>
  <c r="I2797" l="1"/>
  <c r="J2796"/>
  <c r="K2797"/>
  <c r="G2797"/>
  <c r="O1779"/>
  <c r="P1779"/>
  <c r="Q1778"/>
  <c r="B2797"/>
  <c r="M1779"/>
  <c r="N1779"/>
  <c r="L1780"/>
  <c r="F1782"/>
  <c r="H1782" s="1"/>
  <c r="D1783"/>
  <c r="E1783" s="1"/>
  <c r="C1784" s="1"/>
  <c r="A2798"/>
  <c r="I2798" l="1"/>
  <c r="J2797"/>
  <c r="K2798"/>
  <c r="G2798"/>
  <c r="P1780"/>
  <c r="O1780"/>
  <c r="Q1779"/>
  <c r="B2798"/>
  <c r="M1780"/>
  <c r="N1780"/>
  <c r="L1781"/>
  <c r="F1783"/>
  <c r="H1783" s="1"/>
  <c r="D1784"/>
  <c r="E1784" s="1"/>
  <c r="C1785" s="1"/>
  <c r="A2799"/>
  <c r="I2799" l="1"/>
  <c r="J2798"/>
  <c r="K2799"/>
  <c r="G2799"/>
  <c r="O1781"/>
  <c r="P1781"/>
  <c r="Q1780"/>
  <c r="B2799"/>
  <c r="M1781"/>
  <c r="N1781"/>
  <c r="L1782"/>
  <c r="F1784"/>
  <c r="H1784" s="1"/>
  <c r="D1785"/>
  <c r="E1785" s="1"/>
  <c r="C1786" s="1"/>
  <c r="A2800"/>
  <c r="I2800" l="1"/>
  <c r="J2799"/>
  <c r="K2800"/>
  <c r="G2800"/>
  <c r="P1782"/>
  <c r="O1782"/>
  <c r="Q1781"/>
  <c r="B2800"/>
  <c r="M1782"/>
  <c r="N1782"/>
  <c r="L1783"/>
  <c r="F1785"/>
  <c r="H1785" s="1"/>
  <c r="D1786"/>
  <c r="E1786" s="1"/>
  <c r="C1787" s="1"/>
  <c r="A2801"/>
  <c r="I2801" l="1"/>
  <c r="J2800"/>
  <c r="K2801"/>
  <c r="G2801"/>
  <c r="P1783"/>
  <c r="O1783"/>
  <c r="Q1782"/>
  <c r="B2801"/>
  <c r="M1783"/>
  <c r="N1783"/>
  <c r="L1784"/>
  <c r="F1786"/>
  <c r="H1786" s="1"/>
  <c r="D1787"/>
  <c r="E1787" s="1"/>
  <c r="C1788" s="1"/>
  <c r="A2802"/>
  <c r="I2802" l="1"/>
  <c r="J2801"/>
  <c r="K2802"/>
  <c r="G2802"/>
  <c r="P1784"/>
  <c r="O1784"/>
  <c r="Q1783"/>
  <c r="B2802"/>
  <c r="M1784"/>
  <c r="N1784"/>
  <c r="L1785"/>
  <c r="F1787"/>
  <c r="H1787" s="1"/>
  <c r="D1788"/>
  <c r="E1788" s="1"/>
  <c r="C1789" s="1"/>
  <c r="A2803"/>
  <c r="I2803" l="1"/>
  <c r="J2802"/>
  <c r="K2803"/>
  <c r="G2803"/>
  <c r="O1785"/>
  <c r="P1785"/>
  <c r="Q1784"/>
  <c r="B2803"/>
  <c r="M1785"/>
  <c r="N1785"/>
  <c r="L1786"/>
  <c r="F1788"/>
  <c r="H1788" s="1"/>
  <c r="D1789"/>
  <c r="E1789" s="1"/>
  <c r="C1790" s="1"/>
  <c r="A2804"/>
  <c r="I2804" l="1"/>
  <c r="J2803"/>
  <c r="K2804"/>
  <c r="G2804"/>
  <c r="O1786"/>
  <c r="P1786"/>
  <c r="Q1785"/>
  <c r="B2804"/>
  <c r="M1786"/>
  <c r="N1786"/>
  <c r="L1787"/>
  <c r="F1789"/>
  <c r="H1789" s="1"/>
  <c r="D1790"/>
  <c r="E1790" s="1"/>
  <c r="C1791" s="1"/>
  <c r="A2805"/>
  <c r="I2805" l="1"/>
  <c r="J2804"/>
  <c r="K2805"/>
  <c r="G2805"/>
  <c r="Q1786"/>
  <c r="O1787"/>
  <c r="P1787"/>
  <c r="B2805"/>
  <c r="M1787"/>
  <c r="N1787"/>
  <c r="L1788"/>
  <c r="F1790"/>
  <c r="H1790" s="1"/>
  <c r="D1791"/>
  <c r="E1791" s="1"/>
  <c r="C1792" s="1"/>
  <c r="A2806"/>
  <c r="I2806" l="1"/>
  <c r="J2805"/>
  <c r="K2806"/>
  <c r="G2806"/>
  <c r="Q1787"/>
  <c r="P1788"/>
  <c r="O1788"/>
  <c r="B2806"/>
  <c r="M1788"/>
  <c r="N1788"/>
  <c r="L1789"/>
  <c r="F1791"/>
  <c r="H1791" s="1"/>
  <c r="D1792"/>
  <c r="E1792" s="1"/>
  <c r="C1793" s="1"/>
  <c r="A2807"/>
  <c r="I2807" l="1"/>
  <c r="J2806"/>
  <c r="K2807"/>
  <c r="G2807"/>
  <c r="Q1788"/>
  <c r="P1789"/>
  <c r="O1789"/>
  <c r="B2807"/>
  <c r="M1789"/>
  <c r="N1789"/>
  <c r="L1790"/>
  <c r="F1792"/>
  <c r="H1792" s="1"/>
  <c r="D1793"/>
  <c r="E1793" s="1"/>
  <c r="C1794" s="1"/>
  <c r="A2808"/>
  <c r="I2808" l="1"/>
  <c r="J2807"/>
  <c r="K2808"/>
  <c r="G2808"/>
  <c r="P1790"/>
  <c r="O1790"/>
  <c r="Q1789"/>
  <c r="B2808"/>
  <c r="M1790"/>
  <c r="N1790"/>
  <c r="L1791"/>
  <c r="F1793"/>
  <c r="H1793" s="1"/>
  <c r="D1794"/>
  <c r="E1794" s="1"/>
  <c r="C1795" s="1"/>
  <c r="A2809"/>
  <c r="I2809" l="1"/>
  <c r="J2808"/>
  <c r="K2809"/>
  <c r="G2809"/>
  <c r="O1791"/>
  <c r="P1791"/>
  <c r="Q1790"/>
  <c r="B2809"/>
  <c r="M1791"/>
  <c r="N1791"/>
  <c r="L1792"/>
  <c r="F1794"/>
  <c r="H1794" s="1"/>
  <c r="D1795"/>
  <c r="E1795" s="1"/>
  <c r="C1796" s="1"/>
  <c r="A2810"/>
  <c r="I2810" l="1"/>
  <c r="J2809"/>
  <c r="K2810"/>
  <c r="G2810"/>
  <c r="P1792"/>
  <c r="O1792"/>
  <c r="Q1791"/>
  <c r="B2810"/>
  <c r="M1792"/>
  <c r="N1792"/>
  <c r="L1793"/>
  <c r="F1795"/>
  <c r="H1795" s="1"/>
  <c r="D1796"/>
  <c r="E1796" s="1"/>
  <c r="C1797" s="1"/>
  <c r="A2811"/>
  <c r="I2811" l="1"/>
  <c r="J2810"/>
  <c r="K2811"/>
  <c r="G2811"/>
  <c r="O1793"/>
  <c r="P1793"/>
  <c r="Q1792"/>
  <c r="B2811"/>
  <c r="M1793"/>
  <c r="N1793"/>
  <c r="L1794"/>
  <c r="F1796"/>
  <c r="H1796" s="1"/>
  <c r="D1797"/>
  <c r="E1797" s="1"/>
  <c r="C1798" s="1"/>
  <c r="A2812"/>
  <c r="I2812" l="1"/>
  <c r="J2811"/>
  <c r="K2812"/>
  <c r="G2812"/>
  <c r="O1794"/>
  <c r="P1794"/>
  <c r="Q1793"/>
  <c r="B2812"/>
  <c r="M1794"/>
  <c r="N1794"/>
  <c r="L1795"/>
  <c r="F1797"/>
  <c r="H1797" s="1"/>
  <c r="D1798"/>
  <c r="E1798" s="1"/>
  <c r="C1799" s="1"/>
  <c r="A2813"/>
  <c r="I2813" l="1"/>
  <c r="J2812"/>
  <c r="K2813"/>
  <c r="G2813"/>
  <c r="O1795"/>
  <c r="P1795"/>
  <c r="Q1794"/>
  <c r="B2813"/>
  <c r="M1795"/>
  <c r="N1795"/>
  <c r="L1796"/>
  <c r="F1798"/>
  <c r="H1798" s="1"/>
  <c r="D1799"/>
  <c r="E1799" s="1"/>
  <c r="C1800" s="1"/>
  <c r="A2814"/>
  <c r="I2814" l="1"/>
  <c r="J2813"/>
  <c r="K2814"/>
  <c r="G2814"/>
  <c r="P1796"/>
  <c r="O1796"/>
  <c r="Q1795"/>
  <c r="B2814"/>
  <c r="M1796"/>
  <c r="N1796"/>
  <c r="L1797"/>
  <c r="F1799"/>
  <c r="H1799" s="1"/>
  <c r="D1800"/>
  <c r="E1800" s="1"/>
  <c r="C1801" s="1"/>
  <c r="A2815"/>
  <c r="I2815" l="1"/>
  <c r="J2814"/>
  <c r="K2815"/>
  <c r="G2815"/>
  <c r="O1797"/>
  <c r="P1797"/>
  <c r="Q1796"/>
  <c r="B2815"/>
  <c r="M1797"/>
  <c r="N1797"/>
  <c r="L1798"/>
  <c r="F1800"/>
  <c r="H1800" s="1"/>
  <c r="D1801"/>
  <c r="E1801" s="1"/>
  <c r="C1802" s="1"/>
  <c r="A2816"/>
  <c r="I2816" l="1"/>
  <c r="J2815"/>
  <c r="K2816"/>
  <c r="G2816"/>
  <c r="O1798"/>
  <c r="P1798"/>
  <c r="Q1797"/>
  <c r="B2816"/>
  <c r="M1798"/>
  <c r="N1798"/>
  <c r="L1799"/>
  <c r="F1801"/>
  <c r="H1801" s="1"/>
  <c r="D1802"/>
  <c r="E1802" s="1"/>
  <c r="C1803" s="1"/>
  <c r="A2817"/>
  <c r="I2817" l="1"/>
  <c r="J2816"/>
  <c r="K2817"/>
  <c r="G2817"/>
  <c r="O1799"/>
  <c r="P1799"/>
  <c r="Q1798"/>
  <c r="B2817"/>
  <c r="M1799"/>
  <c r="N1799"/>
  <c r="L1800"/>
  <c r="F1802"/>
  <c r="H1802" s="1"/>
  <c r="D1803"/>
  <c r="E1803" s="1"/>
  <c r="C1804" s="1"/>
  <c r="A2818"/>
  <c r="I2818" l="1"/>
  <c r="J2817"/>
  <c r="K2818"/>
  <c r="G2818"/>
  <c r="P1800"/>
  <c r="O1800"/>
  <c r="Q1799"/>
  <c r="B2818"/>
  <c r="M1800"/>
  <c r="N1800"/>
  <c r="L1801"/>
  <c r="F1803"/>
  <c r="H1803" s="1"/>
  <c r="D1804"/>
  <c r="E1804" s="1"/>
  <c r="C1805" s="1"/>
  <c r="A2819"/>
  <c r="I2819" l="1"/>
  <c r="J2818"/>
  <c r="K2819"/>
  <c r="G2819"/>
  <c r="P1801"/>
  <c r="O1801"/>
  <c r="Q1800"/>
  <c r="B2819"/>
  <c r="M1801"/>
  <c r="N1801"/>
  <c r="L1802"/>
  <c r="F1804"/>
  <c r="H1804" s="1"/>
  <c r="D1805"/>
  <c r="E1805" s="1"/>
  <c r="C1806" s="1"/>
  <c r="A2820"/>
  <c r="I2820" l="1"/>
  <c r="J2819"/>
  <c r="K2820"/>
  <c r="G2820"/>
  <c r="P1802"/>
  <c r="O1802"/>
  <c r="Q1801"/>
  <c r="B2820"/>
  <c r="M1802"/>
  <c r="N1802"/>
  <c r="L1803"/>
  <c r="F1805"/>
  <c r="H1805" s="1"/>
  <c r="D1806"/>
  <c r="E1806" s="1"/>
  <c r="C1807" s="1"/>
  <c r="A2821"/>
  <c r="I2821" l="1"/>
  <c r="J2820"/>
  <c r="K2821"/>
  <c r="G2821"/>
  <c r="O1803"/>
  <c r="P1803"/>
  <c r="Q1802"/>
  <c r="B2821"/>
  <c r="M1803"/>
  <c r="N1803"/>
  <c r="L1804"/>
  <c r="F1806"/>
  <c r="H1806" s="1"/>
  <c r="D1807"/>
  <c r="E1807" s="1"/>
  <c r="C1808" s="1"/>
  <c r="A2822"/>
  <c r="I2822" l="1"/>
  <c r="J2821"/>
  <c r="K2822"/>
  <c r="G2822"/>
  <c r="Q1803"/>
  <c r="O1804"/>
  <c r="P1804"/>
  <c r="B2822"/>
  <c r="M1804"/>
  <c r="N1804"/>
  <c r="L1805"/>
  <c r="F1807"/>
  <c r="H1807" s="1"/>
  <c r="D1808"/>
  <c r="E1808" s="1"/>
  <c r="C1809" s="1"/>
  <c r="A2823"/>
  <c r="I2823" l="1"/>
  <c r="J2822"/>
  <c r="K2823"/>
  <c r="G2823"/>
  <c r="O1805"/>
  <c r="P1805"/>
  <c r="Q1804"/>
  <c r="B2823"/>
  <c r="M1805"/>
  <c r="N1805"/>
  <c r="L1806"/>
  <c r="F1808"/>
  <c r="H1808" s="1"/>
  <c r="D1809"/>
  <c r="E1809" s="1"/>
  <c r="C1810" s="1"/>
  <c r="A2824"/>
  <c r="I2824" l="1"/>
  <c r="J2823"/>
  <c r="K2824"/>
  <c r="G2824"/>
  <c r="P1806"/>
  <c r="O1806"/>
  <c r="Q1805"/>
  <c r="B2824"/>
  <c r="M1806"/>
  <c r="N1806"/>
  <c r="L1807"/>
  <c r="F1809"/>
  <c r="H1809" s="1"/>
  <c r="D1810"/>
  <c r="E1810" s="1"/>
  <c r="C1811" s="1"/>
  <c r="A2825"/>
  <c r="I2825" l="1"/>
  <c r="J2824"/>
  <c r="K2825"/>
  <c r="G2825"/>
  <c r="O1807"/>
  <c r="P1807"/>
  <c r="Q1806"/>
  <c r="B2825"/>
  <c r="M1807"/>
  <c r="N1807"/>
  <c r="L1808"/>
  <c r="F1810"/>
  <c r="H1810" s="1"/>
  <c r="D1811"/>
  <c r="E1811" s="1"/>
  <c r="C1812" s="1"/>
  <c r="A2826"/>
  <c r="I2826" l="1"/>
  <c r="J2825"/>
  <c r="K2826"/>
  <c r="G2826"/>
  <c r="P1808"/>
  <c r="O1808"/>
  <c r="Q1807"/>
  <c r="B2826"/>
  <c r="M1808"/>
  <c r="N1808"/>
  <c r="L1809"/>
  <c r="F1811"/>
  <c r="H1811" s="1"/>
  <c r="D1812"/>
  <c r="E1812" s="1"/>
  <c r="C1813" s="1"/>
  <c r="A2827"/>
  <c r="I2827" l="1"/>
  <c r="J2826"/>
  <c r="K2827"/>
  <c r="G2827"/>
  <c r="O1809"/>
  <c r="P1809"/>
  <c r="Q1808"/>
  <c r="B2827"/>
  <c r="M1809"/>
  <c r="N1809"/>
  <c r="L1810"/>
  <c r="F1812"/>
  <c r="H1812" s="1"/>
  <c r="D1813"/>
  <c r="E1813" s="1"/>
  <c r="C1814" s="1"/>
  <c r="A2828"/>
  <c r="I2828" l="1"/>
  <c r="J2827"/>
  <c r="K2828"/>
  <c r="G2828"/>
  <c r="Q1809"/>
  <c r="P1810"/>
  <c r="O1810"/>
  <c r="B2828"/>
  <c r="M1810"/>
  <c r="N1810"/>
  <c r="L1811"/>
  <c r="F1813"/>
  <c r="H1813" s="1"/>
  <c r="D1814"/>
  <c r="E1814" s="1"/>
  <c r="C1815" s="1"/>
  <c r="A2829"/>
  <c r="I2829" l="1"/>
  <c r="J2828"/>
  <c r="K2829"/>
  <c r="G2829"/>
  <c r="Q1810"/>
  <c r="P1811"/>
  <c r="O1811"/>
  <c r="B2829"/>
  <c r="M1811"/>
  <c r="N1811"/>
  <c r="L1812"/>
  <c r="F1814"/>
  <c r="H1814" s="1"/>
  <c r="D1815"/>
  <c r="E1815" s="1"/>
  <c r="C1816" s="1"/>
  <c r="A2830"/>
  <c r="I2830" l="1"/>
  <c r="J2829"/>
  <c r="K2830"/>
  <c r="G2830"/>
  <c r="Q1811"/>
  <c r="O1812"/>
  <c r="P1812"/>
  <c r="B2830"/>
  <c r="M1812"/>
  <c r="N1812"/>
  <c r="L1813"/>
  <c r="F1815"/>
  <c r="H1815" s="1"/>
  <c r="D1816"/>
  <c r="E1816" s="1"/>
  <c r="C1817" s="1"/>
  <c r="A2831"/>
  <c r="I2831" l="1"/>
  <c r="J2830"/>
  <c r="K2831"/>
  <c r="G2831"/>
  <c r="P1813"/>
  <c r="O1813"/>
  <c r="Q1812"/>
  <c r="B2831"/>
  <c r="M1813"/>
  <c r="N1813"/>
  <c r="L1814"/>
  <c r="F1816"/>
  <c r="H1816" s="1"/>
  <c r="D1817"/>
  <c r="E1817" s="1"/>
  <c r="C1818" s="1"/>
  <c r="A2832"/>
  <c r="I2832" l="1"/>
  <c r="J2831"/>
  <c r="K2832"/>
  <c r="G2832"/>
  <c r="Q1813"/>
  <c r="P1814"/>
  <c r="O1814"/>
  <c r="B2832"/>
  <c r="M1814"/>
  <c r="N1814"/>
  <c r="L1815"/>
  <c r="F1817"/>
  <c r="H1817" s="1"/>
  <c r="D1818"/>
  <c r="E1818" s="1"/>
  <c r="C1819" s="1"/>
  <c r="A2833"/>
  <c r="I2833" l="1"/>
  <c r="J2832"/>
  <c r="K2833"/>
  <c r="G2833"/>
  <c r="Q1814"/>
  <c r="O1815"/>
  <c r="P1815"/>
  <c r="B2833"/>
  <c r="M1815"/>
  <c r="N1815"/>
  <c r="L1816"/>
  <c r="F1818"/>
  <c r="H1818" s="1"/>
  <c r="D1819"/>
  <c r="E1819" s="1"/>
  <c r="C1820" s="1"/>
  <c r="A2834"/>
  <c r="I2834" l="1"/>
  <c r="J2833"/>
  <c r="K2834"/>
  <c r="G2834"/>
  <c r="O1816"/>
  <c r="P1816"/>
  <c r="Q1815"/>
  <c r="B2834"/>
  <c r="M1816"/>
  <c r="N1816"/>
  <c r="L1817"/>
  <c r="F1819"/>
  <c r="H1819" s="1"/>
  <c r="D1820"/>
  <c r="E1820" s="1"/>
  <c r="C1821" s="1"/>
  <c r="A2835"/>
  <c r="I2835" l="1"/>
  <c r="J2834"/>
  <c r="K2835"/>
  <c r="G2835"/>
  <c r="O1817"/>
  <c r="P1817"/>
  <c r="Q1816"/>
  <c r="B2835"/>
  <c r="M1817"/>
  <c r="N1817"/>
  <c r="L1818"/>
  <c r="F1820"/>
  <c r="H1820" s="1"/>
  <c r="D1821"/>
  <c r="E1821" s="1"/>
  <c r="C1822" s="1"/>
  <c r="A2836"/>
  <c r="I2836" l="1"/>
  <c r="J2835"/>
  <c r="K2836"/>
  <c r="G2836"/>
  <c r="Q1817"/>
  <c r="O1818"/>
  <c r="P1818"/>
  <c r="B2836"/>
  <c r="M1818"/>
  <c r="N1818"/>
  <c r="L1819"/>
  <c r="F1821"/>
  <c r="H1821" s="1"/>
  <c r="D1822"/>
  <c r="E1822" s="1"/>
  <c r="C1823" s="1"/>
  <c r="A2837"/>
  <c r="I2837" l="1"/>
  <c r="J2836"/>
  <c r="K2837"/>
  <c r="G2837"/>
  <c r="O1819"/>
  <c r="P1819"/>
  <c r="Q1818"/>
  <c r="B2837"/>
  <c r="M1819"/>
  <c r="N1819"/>
  <c r="L1820"/>
  <c r="F1822"/>
  <c r="H1822" s="1"/>
  <c r="D1823"/>
  <c r="E1823" s="1"/>
  <c r="C1824" s="1"/>
  <c r="A2838"/>
  <c r="I2838" l="1"/>
  <c r="J2837"/>
  <c r="K2838"/>
  <c r="G2838"/>
  <c r="Q1819"/>
  <c r="O1820"/>
  <c r="P1820"/>
  <c r="B2838"/>
  <c r="M1820"/>
  <c r="N1820"/>
  <c r="L1821"/>
  <c r="F1823"/>
  <c r="H1823" s="1"/>
  <c r="D1824"/>
  <c r="E1824" s="1"/>
  <c r="C1825" s="1"/>
  <c r="A2839"/>
  <c r="I2839" l="1"/>
  <c r="J2838"/>
  <c r="K2839"/>
  <c r="G2839"/>
  <c r="O1821"/>
  <c r="P1821"/>
  <c r="Q1820"/>
  <c r="B2839"/>
  <c r="M1821"/>
  <c r="N1821"/>
  <c r="L1822"/>
  <c r="F1824"/>
  <c r="H1824" s="1"/>
  <c r="D1825"/>
  <c r="E1825" s="1"/>
  <c r="C1826" s="1"/>
  <c r="A2840"/>
  <c r="I2840" l="1"/>
  <c r="J2839"/>
  <c r="K2840"/>
  <c r="G2840"/>
  <c r="P1822"/>
  <c r="O1822"/>
  <c r="Q1821"/>
  <c r="B2840"/>
  <c r="M1822"/>
  <c r="N1822"/>
  <c r="L1823"/>
  <c r="F1825"/>
  <c r="H1825" s="1"/>
  <c r="D1826"/>
  <c r="E1826" s="1"/>
  <c r="C1827" s="1"/>
  <c r="A2841"/>
  <c r="I2841" l="1"/>
  <c r="J2840"/>
  <c r="K2841"/>
  <c r="G2841"/>
  <c r="P1823"/>
  <c r="O1823"/>
  <c r="Q1822"/>
  <c r="B2841"/>
  <c r="M1823"/>
  <c r="N1823"/>
  <c r="L1824"/>
  <c r="F1826"/>
  <c r="H1826" s="1"/>
  <c r="D1827"/>
  <c r="E1827" s="1"/>
  <c r="C1828" s="1"/>
  <c r="A2842"/>
  <c r="I2842" l="1"/>
  <c r="J2841"/>
  <c r="K2842"/>
  <c r="G2842"/>
  <c r="Q1823"/>
  <c r="O1824"/>
  <c r="P1824"/>
  <c r="B2842"/>
  <c r="M1824"/>
  <c r="N1824"/>
  <c r="L1825"/>
  <c r="F1827"/>
  <c r="H1827" s="1"/>
  <c r="D1828"/>
  <c r="E1828" s="1"/>
  <c r="C1829" s="1"/>
  <c r="A2843"/>
  <c r="I2843" l="1"/>
  <c r="J2842"/>
  <c r="K2843"/>
  <c r="G2843"/>
  <c r="Q1824"/>
  <c r="O1825"/>
  <c r="P1825"/>
  <c r="B2843"/>
  <c r="M1825"/>
  <c r="N1825"/>
  <c r="L1826"/>
  <c r="F1828"/>
  <c r="H1828" s="1"/>
  <c r="D1829"/>
  <c r="E1829" s="1"/>
  <c r="C1830" s="1"/>
  <c r="A2844"/>
  <c r="I2844" l="1"/>
  <c r="J2843"/>
  <c r="K2844"/>
  <c r="G2844"/>
  <c r="Q1825"/>
  <c r="P1826"/>
  <c r="O1826"/>
  <c r="B2844"/>
  <c r="M1826"/>
  <c r="N1826"/>
  <c r="L1827"/>
  <c r="F1829"/>
  <c r="H1829" s="1"/>
  <c r="D1830"/>
  <c r="E1830" s="1"/>
  <c r="C1831" s="1"/>
  <c r="A2845"/>
  <c r="I2845" l="1"/>
  <c r="J2844"/>
  <c r="K2845"/>
  <c r="G2845"/>
  <c r="Q1826"/>
  <c r="O1827"/>
  <c r="P1827"/>
  <c r="B2845"/>
  <c r="M1827"/>
  <c r="N1827"/>
  <c r="L1828"/>
  <c r="F1830"/>
  <c r="H1830" s="1"/>
  <c r="D1831"/>
  <c r="E1831" s="1"/>
  <c r="C1832" s="1"/>
  <c r="A2846"/>
  <c r="I2846" l="1"/>
  <c r="J2845"/>
  <c r="K2846"/>
  <c r="G2846"/>
  <c r="P1828"/>
  <c r="O1828"/>
  <c r="Q1827"/>
  <c r="B2846"/>
  <c r="M1828"/>
  <c r="N1828"/>
  <c r="L1829"/>
  <c r="F1831"/>
  <c r="H1831" s="1"/>
  <c r="D1832"/>
  <c r="E1832" s="1"/>
  <c r="C1833" s="1"/>
  <c r="A2847"/>
  <c r="I2847" l="1"/>
  <c r="J2846"/>
  <c r="K2847"/>
  <c r="G2847"/>
  <c r="O1829"/>
  <c r="P1829"/>
  <c r="Q1828"/>
  <c r="B2847"/>
  <c r="M1829"/>
  <c r="N1829"/>
  <c r="L1830"/>
  <c r="F1832"/>
  <c r="H1832" s="1"/>
  <c r="D1833"/>
  <c r="E1833" s="1"/>
  <c r="C1834" s="1"/>
  <c r="A2848"/>
  <c r="I2848" l="1"/>
  <c r="J2847"/>
  <c r="K2848"/>
  <c r="G2848"/>
  <c r="Q1829"/>
  <c r="P1830"/>
  <c r="O1830"/>
  <c r="B2848"/>
  <c r="M1830"/>
  <c r="N1830"/>
  <c r="L1831"/>
  <c r="F1833"/>
  <c r="H1833" s="1"/>
  <c r="D1834"/>
  <c r="E1834" s="1"/>
  <c r="C1835" s="1"/>
  <c r="A2849"/>
  <c r="I2849" l="1"/>
  <c r="J2848"/>
  <c r="K2849"/>
  <c r="G2849"/>
  <c r="Q1830"/>
  <c r="O1831"/>
  <c r="P1831"/>
  <c r="B2849"/>
  <c r="M1831"/>
  <c r="N1831"/>
  <c r="L1832"/>
  <c r="F1834"/>
  <c r="H1834" s="1"/>
  <c r="D1835"/>
  <c r="E1835" s="1"/>
  <c r="C1836" s="1"/>
  <c r="A2850"/>
  <c r="I2850" l="1"/>
  <c r="J2849"/>
  <c r="K2850"/>
  <c r="G2850"/>
  <c r="O1832"/>
  <c r="P1832"/>
  <c r="Q1831"/>
  <c r="B2850"/>
  <c r="M1832"/>
  <c r="N1832"/>
  <c r="L1833"/>
  <c r="F1835"/>
  <c r="H1835" s="1"/>
  <c r="D1836"/>
  <c r="E1836" s="1"/>
  <c r="C1837" s="1"/>
  <c r="A2851"/>
  <c r="I2851" l="1"/>
  <c r="J2850"/>
  <c r="K2851"/>
  <c r="G2851"/>
  <c r="O1833"/>
  <c r="P1833"/>
  <c r="Q1832"/>
  <c r="B2851"/>
  <c r="M1833"/>
  <c r="N1833"/>
  <c r="L1834"/>
  <c r="F1836"/>
  <c r="H1836" s="1"/>
  <c r="D1837"/>
  <c r="E1837" s="1"/>
  <c r="C1838" s="1"/>
  <c r="A2852"/>
  <c r="I2852" l="1"/>
  <c r="J2851"/>
  <c r="K2852"/>
  <c r="G2852"/>
  <c r="P1834"/>
  <c r="O1834"/>
  <c r="Q1833"/>
  <c r="B2852"/>
  <c r="M1834"/>
  <c r="N1834"/>
  <c r="L1835"/>
  <c r="F1837"/>
  <c r="H1837" s="1"/>
  <c r="D1838"/>
  <c r="E1838" s="1"/>
  <c r="C1839" s="1"/>
  <c r="A2853"/>
  <c r="I2853" l="1"/>
  <c r="J2852"/>
  <c r="K2853"/>
  <c r="G2853"/>
  <c r="O1835"/>
  <c r="P1835"/>
  <c r="Q1834"/>
  <c r="B2853"/>
  <c r="M1835"/>
  <c r="N1835"/>
  <c r="L1836"/>
  <c r="F1838"/>
  <c r="H1838" s="1"/>
  <c r="D1839"/>
  <c r="E1839" s="1"/>
  <c r="C1840" s="1"/>
  <c r="A2854"/>
  <c r="I2854" l="1"/>
  <c r="J2853"/>
  <c r="K2854"/>
  <c r="G2854"/>
  <c r="Q1835"/>
  <c r="P1836"/>
  <c r="O1836"/>
  <c r="B2854"/>
  <c r="M1836"/>
  <c r="N1836"/>
  <c r="L1837"/>
  <c r="F1839"/>
  <c r="H1839" s="1"/>
  <c r="D1840"/>
  <c r="E1840" s="1"/>
  <c r="C1841" s="1"/>
  <c r="A2855"/>
  <c r="I2855" l="1"/>
  <c r="J2854"/>
  <c r="K2855"/>
  <c r="G2855"/>
  <c r="P1837"/>
  <c r="O1837"/>
  <c r="Q1836"/>
  <c r="B2855"/>
  <c r="M1837"/>
  <c r="N1837"/>
  <c r="L1838"/>
  <c r="F1840"/>
  <c r="H1840" s="1"/>
  <c r="D1841"/>
  <c r="E1841" s="1"/>
  <c r="C1842" s="1"/>
  <c r="A2856"/>
  <c r="I2856" l="1"/>
  <c r="J2855"/>
  <c r="K2856"/>
  <c r="G2856"/>
  <c r="Q1837"/>
  <c r="O1838"/>
  <c r="P1838"/>
  <c r="B2856"/>
  <c r="M1838"/>
  <c r="N1838"/>
  <c r="L1839"/>
  <c r="F1841"/>
  <c r="H1841" s="1"/>
  <c r="D1842"/>
  <c r="E1842" s="1"/>
  <c r="C1843" s="1"/>
  <c r="A2857"/>
  <c r="I2857" l="1"/>
  <c r="J2856"/>
  <c r="K2857"/>
  <c r="G2857"/>
  <c r="P1839"/>
  <c r="O1839"/>
  <c r="Q1838"/>
  <c r="B2857"/>
  <c r="M1839"/>
  <c r="N1839"/>
  <c r="L1840"/>
  <c r="F1842"/>
  <c r="H1842" s="1"/>
  <c r="D1843"/>
  <c r="E1843" s="1"/>
  <c r="C1844" s="1"/>
  <c r="A2858"/>
  <c r="I2858" l="1"/>
  <c r="J2857"/>
  <c r="K2858"/>
  <c r="G2858"/>
  <c r="P1840"/>
  <c r="O1840"/>
  <c r="Q1839"/>
  <c r="B2858"/>
  <c r="M1840"/>
  <c r="N1840"/>
  <c r="L1841"/>
  <c r="F1843"/>
  <c r="H1843" s="1"/>
  <c r="D1844"/>
  <c r="E1844" s="1"/>
  <c r="C1845" s="1"/>
  <c r="A2859"/>
  <c r="I2859" l="1"/>
  <c r="J2858"/>
  <c r="K2859"/>
  <c r="G2859"/>
  <c r="P1841"/>
  <c r="O1841"/>
  <c r="Q1840"/>
  <c r="B2859"/>
  <c r="M1841"/>
  <c r="N1841"/>
  <c r="L1842"/>
  <c r="F1844"/>
  <c r="H1844" s="1"/>
  <c r="D1845"/>
  <c r="E1845" s="1"/>
  <c r="C1846" s="1"/>
  <c r="A2860"/>
  <c r="I2860" l="1"/>
  <c r="J2859"/>
  <c r="K2860"/>
  <c r="G2860"/>
  <c r="Q1841"/>
  <c r="O1842"/>
  <c r="P1842"/>
  <c r="B2860"/>
  <c r="M1842"/>
  <c r="N1842"/>
  <c r="L1843"/>
  <c r="F1845"/>
  <c r="H1845" s="1"/>
  <c r="D1846"/>
  <c r="E1846" s="1"/>
  <c r="C1847" s="1"/>
  <c r="A2861"/>
  <c r="I2861" l="1"/>
  <c r="J2860"/>
  <c r="K2861"/>
  <c r="G2861"/>
  <c r="P1843"/>
  <c r="O1843"/>
  <c r="Q1842"/>
  <c r="B2861"/>
  <c r="M1843"/>
  <c r="N1843"/>
  <c r="L1844"/>
  <c r="F1846"/>
  <c r="H1846" s="1"/>
  <c r="D1847"/>
  <c r="E1847" s="1"/>
  <c r="C1848" s="1"/>
  <c r="A2862"/>
  <c r="I2862" l="1"/>
  <c r="J2861"/>
  <c r="K2862"/>
  <c r="G2862"/>
  <c r="P1844"/>
  <c r="O1844"/>
  <c r="Q1843"/>
  <c r="B2862"/>
  <c r="M1844"/>
  <c r="N1844"/>
  <c r="L1845"/>
  <c r="F1847"/>
  <c r="H1847" s="1"/>
  <c r="D1848"/>
  <c r="E1848" s="1"/>
  <c r="C1849" s="1"/>
  <c r="A2863"/>
  <c r="I2863" l="1"/>
  <c r="J2862"/>
  <c r="K2863"/>
  <c r="G2863"/>
  <c r="Q1844"/>
  <c r="P1845"/>
  <c r="O1845"/>
  <c r="B2863"/>
  <c r="M1845"/>
  <c r="N1845"/>
  <c r="L1846"/>
  <c r="F1848"/>
  <c r="H1848" s="1"/>
  <c r="D1849"/>
  <c r="E1849" s="1"/>
  <c r="C1850" s="1"/>
  <c r="A2864"/>
  <c r="I2864" l="1"/>
  <c r="J2863"/>
  <c r="K2864"/>
  <c r="G2864"/>
  <c r="P1846"/>
  <c r="O1846"/>
  <c r="Q1845"/>
  <c r="B2864"/>
  <c r="M1846"/>
  <c r="N1846"/>
  <c r="L1847"/>
  <c r="F1849"/>
  <c r="H1849" s="1"/>
  <c r="D1850"/>
  <c r="E1850" s="1"/>
  <c r="C1851" s="1"/>
  <c r="A2865"/>
  <c r="I2865" l="1"/>
  <c r="J2864"/>
  <c r="K2865"/>
  <c r="G2865"/>
  <c r="O1847"/>
  <c r="P1847"/>
  <c r="Q1846"/>
  <c r="B2865"/>
  <c r="M1847"/>
  <c r="N1847"/>
  <c r="L1848"/>
  <c r="F1850"/>
  <c r="H1850" s="1"/>
  <c r="D1851"/>
  <c r="E1851" s="1"/>
  <c r="C1852" s="1"/>
  <c r="A2866"/>
  <c r="I2866" l="1"/>
  <c r="J2865"/>
  <c r="K2866"/>
  <c r="G2866"/>
  <c r="P1848"/>
  <c r="O1848"/>
  <c r="Q1847"/>
  <c r="B2866"/>
  <c r="M1848"/>
  <c r="N1848"/>
  <c r="L1849"/>
  <c r="F1851"/>
  <c r="H1851" s="1"/>
  <c r="D1852"/>
  <c r="E1852" s="1"/>
  <c r="C1853" s="1"/>
  <c r="A2867"/>
  <c r="I2867" l="1"/>
  <c r="J2866"/>
  <c r="K2867"/>
  <c r="G2867"/>
  <c r="Q1848"/>
  <c r="P1849"/>
  <c r="O1849"/>
  <c r="B2867"/>
  <c r="M1849"/>
  <c r="N1849"/>
  <c r="L1850"/>
  <c r="F1852"/>
  <c r="H1852" s="1"/>
  <c r="D1853"/>
  <c r="E1853" s="1"/>
  <c r="C1854" s="1"/>
  <c r="A2868"/>
  <c r="I2868" l="1"/>
  <c r="J2867"/>
  <c r="K2868"/>
  <c r="G2868"/>
  <c r="Q1849"/>
  <c r="P1850"/>
  <c r="O1850"/>
  <c r="B2868"/>
  <c r="M1850"/>
  <c r="N1850"/>
  <c r="L1851"/>
  <c r="F1853"/>
  <c r="H1853" s="1"/>
  <c r="D1854"/>
  <c r="E1854" s="1"/>
  <c r="C1855" s="1"/>
  <c r="A2869"/>
  <c r="I2869" l="1"/>
  <c r="J2868"/>
  <c r="K2869"/>
  <c r="G2869"/>
  <c r="Q1850"/>
  <c r="O1851"/>
  <c r="P1851"/>
  <c r="B2869"/>
  <c r="M1851"/>
  <c r="N1851"/>
  <c r="L1852"/>
  <c r="F1854"/>
  <c r="H1854" s="1"/>
  <c r="D1855"/>
  <c r="E1855" s="1"/>
  <c r="C1856" s="1"/>
  <c r="A2870"/>
  <c r="I2870" l="1"/>
  <c r="J2869"/>
  <c r="K2870"/>
  <c r="G2870"/>
  <c r="O1852"/>
  <c r="P1852"/>
  <c r="Q1851"/>
  <c r="B2870"/>
  <c r="M1852"/>
  <c r="N1852"/>
  <c r="L1853"/>
  <c r="F1855"/>
  <c r="H1855" s="1"/>
  <c r="D1856"/>
  <c r="E1856" s="1"/>
  <c r="C1857" s="1"/>
  <c r="A2871"/>
  <c r="I2871" l="1"/>
  <c r="J2870"/>
  <c r="K2871"/>
  <c r="G2871"/>
  <c r="Q1852"/>
  <c r="O1853"/>
  <c r="P1853"/>
  <c r="B2871"/>
  <c r="M1853"/>
  <c r="N1853"/>
  <c r="L1854"/>
  <c r="F1856"/>
  <c r="H1856" s="1"/>
  <c r="D1857"/>
  <c r="E1857" s="1"/>
  <c r="C1858" s="1"/>
  <c r="A2872"/>
  <c r="I2872" l="1"/>
  <c r="J2871"/>
  <c r="K2872"/>
  <c r="G2872"/>
  <c r="Q1853"/>
  <c r="P1854"/>
  <c r="O1854"/>
  <c r="B2872"/>
  <c r="M1854"/>
  <c r="N1854"/>
  <c r="L1855"/>
  <c r="F1857"/>
  <c r="H1857" s="1"/>
  <c r="D1858"/>
  <c r="E1858" s="1"/>
  <c r="C1859" s="1"/>
  <c r="A2873"/>
  <c r="I2873" l="1"/>
  <c r="J2872"/>
  <c r="K2873"/>
  <c r="G2873"/>
  <c r="O1855"/>
  <c r="P1855"/>
  <c r="Q1854"/>
  <c r="B2873"/>
  <c r="M1855"/>
  <c r="N1855"/>
  <c r="L1856"/>
  <c r="F1858"/>
  <c r="H1858" s="1"/>
  <c r="D1859"/>
  <c r="E1859" s="1"/>
  <c r="C1860" s="1"/>
  <c r="A2874"/>
  <c r="I2874" l="1"/>
  <c r="J2873"/>
  <c r="K2874"/>
  <c r="G2874"/>
  <c r="Q1855"/>
  <c r="P1856"/>
  <c r="O1856"/>
  <c r="B2874"/>
  <c r="M1856"/>
  <c r="N1856"/>
  <c r="L1857"/>
  <c r="F1859"/>
  <c r="H1859" s="1"/>
  <c r="D1860"/>
  <c r="E1860" s="1"/>
  <c r="C1861" s="1"/>
  <c r="A2875"/>
  <c r="I2875" l="1"/>
  <c r="J2874"/>
  <c r="K2875"/>
  <c r="G2875"/>
  <c r="O1857"/>
  <c r="P1857"/>
  <c r="Q1856"/>
  <c r="B2875"/>
  <c r="M1857"/>
  <c r="N1857"/>
  <c r="L1858"/>
  <c r="F1860"/>
  <c r="H1860" s="1"/>
  <c r="D1861"/>
  <c r="E1861" s="1"/>
  <c r="C1862" s="1"/>
  <c r="A2876"/>
  <c r="I2876" l="1"/>
  <c r="J2875"/>
  <c r="K2876"/>
  <c r="G2876"/>
  <c r="Q1857"/>
  <c r="O1858"/>
  <c r="P1858"/>
  <c r="B2876"/>
  <c r="M1858"/>
  <c r="N1858"/>
  <c r="L1859"/>
  <c r="F1861"/>
  <c r="H1861" s="1"/>
  <c r="D1862"/>
  <c r="E1862" s="1"/>
  <c r="C1863" s="1"/>
  <c r="A2877"/>
  <c r="I2877" l="1"/>
  <c r="J2876"/>
  <c r="K2877"/>
  <c r="G2877"/>
  <c r="O1859"/>
  <c r="P1859"/>
  <c r="Q1858"/>
  <c r="B2877"/>
  <c r="M1859"/>
  <c r="N1859"/>
  <c r="L1860"/>
  <c r="F1862"/>
  <c r="H1862" s="1"/>
  <c r="D1863"/>
  <c r="E1863" s="1"/>
  <c r="C1864" s="1"/>
  <c r="A2878"/>
  <c r="I2878" l="1"/>
  <c r="J2877"/>
  <c r="K2878"/>
  <c r="G2878"/>
  <c r="O1860"/>
  <c r="P1860"/>
  <c r="Q1859"/>
  <c r="B2878"/>
  <c r="M1860"/>
  <c r="N1860"/>
  <c r="L1861"/>
  <c r="F1863"/>
  <c r="H1863" s="1"/>
  <c r="D1864"/>
  <c r="E1864" s="1"/>
  <c r="C1865" s="1"/>
  <c r="A2879"/>
  <c r="I2879" l="1"/>
  <c r="J2878"/>
  <c r="K2879"/>
  <c r="G2879"/>
  <c r="P1861"/>
  <c r="O1861"/>
  <c r="Q1860"/>
  <c r="B2879"/>
  <c r="M1861"/>
  <c r="N1861"/>
  <c r="L1862"/>
  <c r="F1864"/>
  <c r="H1864" s="1"/>
  <c r="D1865"/>
  <c r="E1865" s="1"/>
  <c r="C1866" s="1"/>
  <c r="A2880"/>
  <c r="I2880" l="1"/>
  <c r="J2879"/>
  <c r="K2880"/>
  <c r="G2880"/>
  <c r="P1862"/>
  <c r="O1862"/>
  <c r="Q1861"/>
  <c r="B2880"/>
  <c r="M1862"/>
  <c r="N1862"/>
  <c r="L1863"/>
  <c r="F1865"/>
  <c r="H1865" s="1"/>
  <c r="D1866"/>
  <c r="E1866" s="1"/>
  <c r="C1867" s="1"/>
  <c r="A2881"/>
  <c r="I2881" l="1"/>
  <c r="J2880"/>
  <c r="K2881"/>
  <c r="G2881"/>
  <c r="Q1862"/>
  <c r="P1863"/>
  <c r="O1863"/>
  <c r="B2881"/>
  <c r="M1863"/>
  <c r="N1863"/>
  <c r="L1864"/>
  <c r="F1866"/>
  <c r="H1866" s="1"/>
  <c r="D1867"/>
  <c r="E1867" s="1"/>
  <c r="C1868" s="1"/>
  <c r="A2882"/>
  <c r="I2882" l="1"/>
  <c r="J2881"/>
  <c r="K2882"/>
  <c r="G2882"/>
  <c r="Q1863"/>
  <c r="O1864"/>
  <c r="P1864"/>
  <c r="B2882"/>
  <c r="M1864"/>
  <c r="N1864"/>
  <c r="L1865"/>
  <c r="F1867"/>
  <c r="H1867" s="1"/>
  <c r="D1868"/>
  <c r="E1868" s="1"/>
  <c r="C1869" s="1"/>
  <c r="A2883"/>
  <c r="I2883" l="1"/>
  <c r="J2882"/>
  <c r="K2883"/>
  <c r="G2883"/>
  <c r="O1865"/>
  <c r="P1865"/>
  <c r="Q1864"/>
  <c r="B2883"/>
  <c r="M1865"/>
  <c r="N1865"/>
  <c r="F23" i="11"/>
  <c r="C24"/>
  <c r="L1866" i="10"/>
  <c r="F1868"/>
  <c r="H1868" s="1"/>
  <c r="D1869"/>
  <c r="E1869" s="1"/>
  <c r="C1870" s="1"/>
  <c r="A2884"/>
  <c r="I2884" l="1"/>
  <c r="J2883"/>
  <c r="K2884"/>
  <c r="G2884"/>
  <c r="P1866"/>
  <c r="O1866"/>
  <c r="Q1865"/>
  <c r="B2884"/>
  <c r="M1866"/>
  <c r="N1866"/>
  <c r="L1867"/>
  <c r="F1869"/>
  <c r="H1869" s="1"/>
  <c r="D1870"/>
  <c r="E1870" s="1"/>
  <c r="C1871" s="1"/>
  <c r="A2885"/>
  <c r="I2885" l="1"/>
  <c r="J2884"/>
  <c r="K2885"/>
  <c r="G2885"/>
  <c r="Q1866"/>
  <c r="P1867"/>
  <c r="O1867"/>
  <c r="B2885"/>
  <c r="M1867"/>
  <c r="N1867"/>
  <c r="L1868"/>
  <c r="F1870"/>
  <c r="H1870" s="1"/>
  <c r="D1871"/>
  <c r="E1871" s="1"/>
  <c r="C1872" s="1"/>
  <c r="A2886"/>
  <c r="I2886" l="1"/>
  <c r="J2885"/>
  <c r="K2886"/>
  <c r="G2886"/>
  <c r="O1868"/>
  <c r="P1868"/>
  <c r="Q1867"/>
  <c r="B2886"/>
  <c r="M1868"/>
  <c r="N1868"/>
  <c r="L1869"/>
  <c r="D1872"/>
  <c r="E1872" s="1"/>
  <c r="C1873" s="1"/>
  <c r="F1871"/>
  <c r="H1871" s="1"/>
  <c r="A2887"/>
  <c r="I2887" l="1"/>
  <c r="J2886"/>
  <c r="K2887"/>
  <c r="G2887"/>
  <c r="P1869"/>
  <c r="O1869"/>
  <c r="Q1868"/>
  <c r="B2887"/>
  <c r="M1869"/>
  <c r="N1869"/>
  <c r="L1870"/>
  <c r="F1872"/>
  <c r="H1872" s="1"/>
  <c r="D1873"/>
  <c r="E1873" s="1"/>
  <c r="C1874" s="1"/>
  <c r="A2888"/>
  <c r="I2888" l="1"/>
  <c r="J2887"/>
  <c r="K2888"/>
  <c r="G2888"/>
  <c r="Q1869"/>
  <c r="O1870"/>
  <c r="P1870"/>
  <c r="B2888"/>
  <c r="M1870"/>
  <c r="N1870"/>
  <c r="L1871"/>
  <c r="F1873"/>
  <c r="H1873" s="1"/>
  <c r="D1874"/>
  <c r="E1874" s="1"/>
  <c r="C1875" s="1"/>
  <c r="A2889"/>
  <c r="I2889" l="1"/>
  <c r="J2888"/>
  <c r="K2889"/>
  <c r="G2889"/>
  <c r="O1871"/>
  <c r="P1871"/>
  <c r="Q1870"/>
  <c r="B2889"/>
  <c r="M1871"/>
  <c r="N1871"/>
  <c r="L1872"/>
  <c r="D1875"/>
  <c r="E1875" s="1"/>
  <c r="C1876" s="1"/>
  <c r="F1874"/>
  <c r="H1874" s="1"/>
  <c r="A2890"/>
  <c r="I2890" l="1"/>
  <c r="J2889"/>
  <c r="K2890"/>
  <c r="G2890"/>
  <c r="Q1871"/>
  <c r="P1872"/>
  <c r="O1872"/>
  <c r="B2890"/>
  <c r="M1872"/>
  <c r="N1872"/>
  <c r="L1873"/>
  <c r="D1876"/>
  <c r="E1876" s="1"/>
  <c r="C1877" s="1"/>
  <c r="F1875"/>
  <c r="H1875" s="1"/>
  <c r="A2891"/>
  <c r="I2891" l="1"/>
  <c r="J2890"/>
  <c r="K2891"/>
  <c r="G2891"/>
  <c r="Q1872"/>
  <c r="P1873"/>
  <c r="O1873"/>
  <c r="B2891"/>
  <c r="M1873"/>
  <c r="N1873"/>
  <c r="L1874"/>
  <c r="D1877"/>
  <c r="E1877" s="1"/>
  <c r="C1878" s="1"/>
  <c r="F1876"/>
  <c r="H1876" s="1"/>
  <c r="A2892"/>
  <c r="I2892" l="1"/>
  <c r="J2891"/>
  <c r="K2892"/>
  <c r="G2892"/>
  <c r="P1874"/>
  <c r="O1874"/>
  <c r="Q1873"/>
  <c r="B2892"/>
  <c r="M1874"/>
  <c r="N1874"/>
  <c r="E24" i="11"/>
  <c r="D24"/>
  <c r="L1875" i="10"/>
  <c r="D1878"/>
  <c r="E1878" s="1"/>
  <c r="C1879" s="1"/>
  <c r="F1877"/>
  <c r="H1877" s="1"/>
  <c r="A2893"/>
  <c r="I2893" l="1"/>
  <c r="J2892"/>
  <c r="K2893"/>
  <c r="G2893"/>
  <c r="Q1874"/>
  <c r="O1875"/>
  <c r="P1875"/>
  <c r="B2893"/>
  <c r="M1875"/>
  <c r="N1875"/>
  <c r="L1876"/>
  <c r="D1879"/>
  <c r="E1879" s="1"/>
  <c r="C1880" s="1"/>
  <c r="F1878"/>
  <c r="H1878" s="1"/>
  <c r="A2894"/>
  <c r="I2894" l="1"/>
  <c r="J2893"/>
  <c r="K2894"/>
  <c r="G2894"/>
  <c r="P1876"/>
  <c r="O1876"/>
  <c r="Q1875"/>
  <c r="B2894"/>
  <c r="M1876"/>
  <c r="N1876"/>
  <c r="L1877"/>
  <c r="D1880"/>
  <c r="E1880" s="1"/>
  <c r="C1881" s="1"/>
  <c r="F1879"/>
  <c r="H1879" s="1"/>
  <c r="A2895"/>
  <c r="I2895" l="1"/>
  <c r="J2894"/>
  <c r="K2895"/>
  <c r="G2895"/>
  <c r="P1877"/>
  <c r="O1877"/>
  <c r="Q1876"/>
  <c r="B2895"/>
  <c r="M1877"/>
  <c r="N1877"/>
  <c r="L1878"/>
  <c r="F1880"/>
  <c r="H1880" s="1"/>
  <c r="D1881"/>
  <c r="E1881" s="1"/>
  <c r="C1882" s="1"/>
  <c r="A2896"/>
  <c r="I2896" l="1"/>
  <c r="J2895"/>
  <c r="K2896"/>
  <c r="G2896"/>
  <c r="Q1877"/>
  <c r="O1878"/>
  <c r="P1878"/>
  <c r="B2896"/>
  <c r="M1878"/>
  <c r="N1878"/>
  <c r="L1879"/>
  <c r="D1882"/>
  <c r="E1882" s="1"/>
  <c r="C1883" s="1"/>
  <c r="F1881"/>
  <c r="H1881" s="1"/>
  <c r="A2897"/>
  <c r="I2897" l="1"/>
  <c r="J2896"/>
  <c r="K2897"/>
  <c r="G2897"/>
  <c r="O1879"/>
  <c r="P1879"/>
  <c r="Q1878"/>
  <c r="B2897"/>
  <c r="M1879"/>
  <c r="N1879"/>
  <c r="L1880"/>
  <c r="D1883"/>
  <c r="E1883" s="1"/>
  <c r="C1884" s="1"/>
  <c r="F1882"/>
  <c r="H1882" s="1"/>
  <c r="A2898"/>
  <c r="I2898" l="1"/>
  <c r="J2897"/>
  <c r="K2898"/>
  <c r="G2898"/>
  <c r="Q1879"/>
  <c r="O1880"/>
  <c r="P1880"/>
  <c r="B2898"/>
  <c r="M1880"/>
  <c r="N1880"/>
  <c r="L1881"/>
  <c r="D1884"/>
  <c r="E1884" s="1"/>
  <c r="C1885" s="1"/>
  <c r="F1883"/>
  <c r="H1883" s="1"/>
  <c r="A2899"/>
  <c r="I2899" l="1"/>
  <c r="J2898"/>
  <c r="K2899"/>
  <c r="G2899"/>
  <c r="Q1880"/>
  <c r="O1881"/>
  <c r="P1881"/>
  <c r="B2899"/>
  <c r="M1881"/>
  <c r="N1881"/>
  <c r="L1882"/>
  <c r="D1885"/>
  <c r="E1885" s="1"/>
  <c r="C1886" s="1"/>
  <c r="F1884"/>
  <c r="H1884" s="1"/>
  <c r="A2900"/>
  <c r="I2900" l="1"/>
  <c r="J2899"/>
  <c r="K2900"/>
  <c r="G2900"/>
  <c r="Q1881"/>
  <c r="P1882"/>
  <c r="O1882"/>
  <c r="B2900"/>
  <c r="M1882"/>
  <c r="N1882"/>
  <c r="L1883"/>
  <c r="D1886"/>
  <c r="E1886" s="1"/>
  <c r="C1887" s="1"/>
  <c r="F1885"/>
  <c r="H1885" s="1"/>
  <c r="A2901"/>
  <c r="I2901" l="1"/>
  <c r="J2900"/>
  <c r="K2901"/>
  <c r="G2901"/>
  <c r="Q1882"/>
  <c r="P1883"/>
  <c r="O1883"/>
  <c r="B2901"/>
  <c r="M1883"/>
  <c r="N1883"/>
  <c r="L1884"/>
  <c r="D1887"/>
  <c r="E1887" s="1"/>
  <c r="C1888" s="1"/>
  <c r="F1886"/>
  <c r="H1886" s="1"/>
  <c r="A2902"/>
  <c r="I2902" l="1"/>
  <c r="J2901"/>
  <c r="K2902"/>
  <c r="G2902"/>
  <c r="O1884"/>
  <c r="P1884"/>
  <c r="Q1883"/>
  <c r="B2902"/>
  <c r="M1884"/>
  <c r="N1884"/>
  <c r="L1885"/>
  <c r="D1888"/>
  <c r="E1888" s="1"/>
  <c r="C1889" s="1"/>
  <c r="F1887"/>
  <c r="H1887" s="1"/>
  <c r="A2903"/>
  <c r="I2903" l="1"/>
  <c r="J2902"/>
  <c r="K2903"/>
  <c r="G2903"/>
  <c r="O1885"/>
  <c r="P1885"/>
  <c r="Q1884"/>
  <c r="B2903"/>
  <c r="M1885"/>
  <c r="N1885"/>
  <c r="L1886"/>
  <c r="D1889"/>
  <c r="E1889" s="1"/>
  <c r="C1890" s="1"/>
  <c r="F1888"/>
  <c r="H1888" s="1"/>
  <c r="A2904"/>
  <c r="I2904" l="1"/>
  <c r="J2903"/>
  <c r="K2904"/>
  <c r="G2904"/>
  <c r="Q1885"/>
  <c r="P1886"/>
  <c r="O1886"/>
  <c r="B2904"/>
  <c r="M1886"/>
  <c r="N1886"/>
  <c r="L1887"/>
  <c r="F1889"/>
  <c r="H1889" s="1"/>
  <c r="D1890"/>
  <c r="E1890" s="1"/>
  <c r="C1891" s="1"/>
  <c r="A2905"/>
  <c r="I2905" l="1"/>
  <c r="J2904"/>
  <c r="K2905"/>
  <c r="G2905"/>
  <c r="P1887"/>
  <c r="O1887"/>
  <c r="Q1886"/>
  <c r="B2905"/>
  <c r="M1887"/>
  <c r="N1887"/>
  <c r="L1888"/>
  <c r="D1891"/>
  <c r="E1891" s="1"/>
  <c r="C1892" s="1"/>
  <c r="F1890"/>
  <c r="H1890" s="1"/>
  <c r="A2906"/>
  <c r="I2906" l="1"/>
  <c r="J2905"/>
  <c r="K2906"/>
  <c r="G2906"/>
  <c r="Q1887"/>
  <c r="P1888"/>
  <c r="O1888"/>
  <c r="B2906"/>
  <c r="M1888"/>
  <c r="N1888"/>
  <c r="L1889"/>
  <c r="F1891"/>
  <c r="H1891" s="1"/>
  <c r="D1892"/>
  <c r="E1892" s="1"/>
  <c r="C1893" s="1"/>
  <c r="A2907"/>
  <c r="I2907" l="1"/>
  <c r="J2906"/>
  <c r="K2907"/>
  <c r="G2907"/>
  <c r="O1889"/>
  <c r="P1889"/>
  <c r="Q1888"/>
  <c r="B2907"/>
  <c r="M1889"/>
  <c r="N1889"/>
  <c r="L1890"/>
  <c r="F1892"/>
  <c r="H1892" s="1"/>
  <c r="D1893"/>
  <c r="E1893" s="1"/>
  <c r="C1894" s="1"/>
  <c r="A2908"/>
  <c r="I2908" l="1"/>
  <c r="J2907"/>
  <c r="K2908"/>
  <c r="G2908"/>
  <c r="P1890"/>
  <c r="O1890"/>
  <c r="Q1889"/>
  <c r="B2908"/>
  <c r="M1890"/>
  <c r="N1890"/>
  <c r="L1891"/>
  <c r="D1894"/>
  <c r="E1894" s="1"/>
  <c r="C1895" s="1"/>
  <c r="F1893"/>
  <c r="H1893" s="1"/>
  <c r="A2909"/>
  <c r="I2909" l="1"/>
  <c r="J2908"/>
  <c r="K2909"/>
  <c r="G2909"/>
  <c r="Q1890"/>
  <c r="O1891"/>
  <c r="P1891"/>
  <c r="B2909"/>
  <c r="M1891"/>
  <c r="N1891"/>
  <c r="L1892"/>
  <c r="D1895"/>
  <c r="E1895" s="1"/>
  <c r="C1896" s="1"/>
  <c r="F1894"/>
  <c r="H1894" s="1"/>
  <c r="A2910"/>
  <c r="I2910" l="1"/>
  <c r="J2909"/>
  <c r="K2910"/>
  <c r="G2910"/>
  <c r="P1892"/>
  <c r="O1892"/>
  <c r="Q1891"/>
  <c r="B2910"/>
  <c r="M1892"/>
  <c r="N1892"/>
  <c r="L1893"/>
  <c r="F1895"/>
  <c r="H1895" s="1"/>
  <c r="D1896"/>
  <c r="E1896" s="1"/>
  <c r="C1897" s="1"/>
  <c r="A2911"/>
  <c r="I2911" l="1"/>
  <c r="J2910"/>
  <c r="K2911"/>
  <c r="G2911"/>
  <c r="Q1892"/>
  <c r="O1893"/>
  <c r="P1893"/>
  <c r="B2911"/>
  <c r="M1893"/>
  <c r="N1893"/>
  <c r="L1894"/>
  <c r="D1897"/>
  <c r="E1897" s="1"/>
  <c r="C1898" s="1"/>
  <c r="F1896"/>
  <c r="H1896" s="1"/>
  <c r="A2912"/>
  <c r="I2912" l="1"/>
  <c r="J2911"/>
  <c r="K2912"/>
  <c r="G2912"/>
  <c r="P1894"/>
  <c r="O1894"/>
  <c r="Q1893"/>
  <c r="B2912"/>
  <c r="M1894"/>
  <c r="N1894"/>
  <c r="L1895"/>
  <c r="D1898"/>
  <c r="E1898" s="1"/>
  <c r="C1899" s="1"/>
  <c r="F1897"/>
  <c r="H1897" s="1"/>
  <c r="A2913"/>
  <c r="I2913" l="1"/>
  <c r="J2912"/>
  <c r="K2913"/>
  <c r="G2913"/>
  <c r="P1895"/>
  <c r="O1895"/>
  <c r="Q1894"/>
  <c r="B2913"/>
  <c r="M1895"/>
  <c r="N1895"/>
  <c r="L1896"/>
  <c r="D1899"/>
  <c r="E1899" s="1"/>
  <c r="C1900" s="1"/>
  <c r="F1898"/>
  <c r="H1898" s="1"/>
  <c r="A2914"/>
  <c r="I2914" l="1"/>
  <c r="J2913"/>
  <c r="K2914"/>
  <c r="G2914"/>
  <c r="O1896"/>
  <c r="P1896"/>
  <c r="Q1895"/>
  <c r="B2914"/>
  <c r="M1896"/>
  <c r="N1896"/>
  <c r="L1897"/>
  <c r="D1900"/>
  <c r="E1900" s="1"/>
  <c r="C1901" s="1"/>
  <c r="F1899"/>
  <c r="H1899" s="1"/>
  <c r="A2915"/>
  <c r="I2915" l="1"/>
  <c r="J2914"/>
  <c r="K2915"/>
  <c r="G2915"/>
  <c r="Q1896"/>
  <c r="P1897"/>
  <c r="O1897"/>
  <c r="B2915"/>
  <c r="M1897"/>
  <c r="N1897"/>
  <c r="L1898"/>
  <c r="F1900"/>
  <c r="H1900" s="1"/>
  <c r="D1901"/>
  <c r="E1901" s="1"/>
  <c r="C1902" s="1"/>
  <c r="A2916"/>
  <c r="I2916" l="1"/>
  <c r="J2915"/>
  <c r="K2916"/>
  <c r="G2916"/>
  <c r="Q1897"/>
  <c r="P1898"/>
  <c r="O1898"/>
  <c r="B2916"/>
  <c r="M1898"/>
  <c r="N1898"/>
  <c r="L1899"/>
  <c r="D1902"/>
  <c r="E1902" s="1"/>
  <c r="C1903" s="1"/>
  <c r="F1901"/>
  <c r="H1901" s="1"/>
  <c r="A2917"/>
  <c r="I2917" l="1"/>
  <c r="J2916"/>
  <c r="K2917"/>
  <c r="G2917"/>
  <c r="O1899"/>
  <c r="P1899"/>
  <c r="Q1898"/>
  <c r="B2917"/>
  <c r="M1899"/>
  <c r="N1899"/>
  <c r="L1900"/>
  <c r="D1903"/>
  <c r="E1903" s="1"/>
  <c r="C1904" s="1"/>
  <c r="F1902"/>
  <c r="H1902" s="1"/>
  <c r="A2918"/>
  <c r="I2918" l="1"/>
  <c r="J2917"/>
  <c r="K2918"/>
  <c r="G2918"/>
  <c r="O1900"/>
  <c r="P1900"/>
  <c r="Q1899"/>
  <c r="B2918"/>
  <c r="M1900"/>
  <c r="N1900"/>
  <c r="L1901"/>
  <c r="D1904"/>
  <c r="E1904" s="1"/>
  <c r="C1905" s="1"/>
  <c r="F1903"/>
  <c r="H1903" s="1"/>
  <c r="A2919"/>
  <c r="I2919" l="1"/>
  <c r="J2918"/>
  <c r="K2919"/>
  <c r="G2919"/>
  <c r="P1901"/>
  <c r="O1901"/>
  <c r="Q1900"/>
  <c r="B2919"/>
  <c r="M1901"/>
  <c r="N1901"/>
  <c r="L1902"/>
  <c r="F1904"/>
  <c r="H1904" s="1"/>
  <c r="D1905"/>
  <c r="E1905" s="1"/>
  <c r="C1906" s="1"/>
  <c r="A2920"/>
  <c r="I2920" l="1"/>
  <c r="J2919"/>
  <c r="K2920"/>
  <c r="G2920"/>
  <c r="P1902"/>
  <c r="O1902"/>
  <c r="Q1901"/>
  <c r="B2920"/>
  <c r="M1902"/>
  <c r="N1902"/>
  <c r="L1903"/>
  <c r="F1905"/>
  <c r="H1905" s="1"/>
  <c r="D1906"/>
  <c r="E1906" s="1"/>
  <c r="C1907" s="1"/>
  <c r="A2921"/>
  <c r="I2921" l="1"/>
  <c r="J2920"/>
  <c r="K2921"/>
  <c r="G2921"/>
  <c r="Q1902"/>
  <c r="P1903"/>
  <c r="O1903"/>
  <c r="B2921"/>
  <c r="M1903"/>
  <c r="N1903"/>
  <c r="L1904"/>
  <c r="D1907"/>
  <c r="E1907" s="1"/>
  <c r="C1908" s="1"/>
  <c r="F1906"/>
  <c r="H1906" s="1"/>
  <c r="A2922"/>
  <c r="I2922" l="1"/>
  <c r="J2921"/>
  <c r="K2922"/>
  <c r="G2922"/>
  <c r="O1904"/>
  <c r="P1904"/>
  <c r="Q1903"/>
  <c r="B2922"/>
  <c r="M1904"/>
  <c r="N1904"/>
  <c r="L1905"/>
  <c r="F1907"/>
  <c r="H1907" s="1"/>
  <c r="D1908"/>
  <c r="E1908" s="1"/>
  <c r="C1909" s="1"/>
  <c r="A2923"/>
  <c r="I2923" l="1"/>
  <c r="J2922"/>
  <c r="K2923"/>
  <c r="G2923"/>
  <c r="O1905"/>
  <c r="P1905"/>
  <c r="Q1904"/>
  <c r="B2923"/>
  <c r="M1905"/>
  <c r="N1905"/>
  <c r="L1906"/>
  <c r="D1909"/>
  <c r="E1909" s="1"/>
  <c r="C1910" s="1"/>
  <c r="F1908"/>
  <c r="H1908" s="1"/>
  <c r="A2924"/>
  <c r="I2924" l="1"/>
  <c r="J2923"/>
  <c r="K2924"/>
  <c r="G2924"/>
  <c r="Q1905"/>
  <c r="P1906"/>
  <c r="O1906"/>
  <c r="B2924"/>
  <c r="M1906"/>
  <c r="N1906"/>
  <c r="L1907"/>
  <c r="D1910"/>
  <c r="E1910" s="1"/>
  <c r="C1911" s="1"/>
  <c r="F1909"/>
  <c r="H1909" s="1"/>
  <c r="A2925"/>
  <c r="I2925" l="1"/>
  <c r="J2924"/>
  <c r="K2925"/>
  <c r="G2925"/>
  <c r="Q1906"/>
  <c r="P1907"/>
  <c r="O1907"/>
  <c r="B2925"/>
  <c r="M1907"/>
  <c r="N1907"/>
  <c r="L1908"/>
  <c r="F1910"/>
  <c r="H1910" s="1"/>
  <c r="D1911"/>
  <c r="E1911" s="1"/>
  <c r="C1912" s="1"/>
  <c r="A2926"/>
  <c r="I2926" l="1"/>
  <c r="J2925"/>
  <c r="K2926"/>
  <c r="G2926"/>
  <c r="P1908"/>
  <c r="O1908"/>
  <c r="Q1907"/>
  <c r="B2926"/>
  <c r="M1908"/>
  <c r="N1908"/>
  <c r="L1909"/>
  <c r="D1912"/>
  <c r="E1912" s="1"/>
  <c r="C1913" s="1"/>
  <c r="F1911"/>
  <c r="H1911" s="1"/>
  <c r="A2927"/>
  <c r="I2927" l="1"/>
  <c r="J2926"/>
  <c r="K2927"/>
  <c r="G2927"/>
  <c r="O1909"/>
  <c r="P1909"/>
  <c r="Q1908"/>
  <c r="B2927"/>
  <c r="M1909"/>
  <c r="N1909"/>
  <c r="L1910"/>
  <c r="D1913"/>
  <c r="E1913" s="1"/>
  <c r="C1914" s="1"/>
  <c r="F1912"/>
  <c r="H1912" s="1"/>
  <c r="A2928"/>
  <c r="I2928" l="1"/>
  <c r="J2927"/>
  <c r="K2928"/>
  <c r="G2928"/>
  <c r="P1910"/>
  <c r="O1910"/>
  <c r="Q1909"/>
  <c r="B2928"/>
  <c r="M1910"/>
  <c r="N1910"/>
  <c r="L1911"/>
  <c r="D1914"/>
  <c r="E1914" s="1"/>
  <c r="C1915" s="1"/>
  <c r="F1913"/>
  <c r="H1913" s="1"/>
  <c r="A2929"/>
  <c r="I2929" l="1"/>
  <c r="J2928"/>
  <c r="K2929"/>
  <c r="G2929"/>
  <c r="Q1910"/>
  <c r="O1911"/>
  <c r="P1911"/>
  <c r="B2929"/>
  <c r="M1911"/>
  <c r="N1911"/>
  <c r="L1912"/>
  <c r="D1915"/>
  <c r="E1915" s="1"/>
  <c r="C1916" s="1"/>
  <c r="F1914"/>
  <c r="H1914" s="1"/>
  <c r="A2930"/>
  <c r="I2930" l="1"/>
  <c r="J2929"/>
  <c r="K2930"/>
  <c r="G2930"/>
  <c r="O1912"/>
  <c r="P1912"/>
  <c r="Q1911"/>
  <c r="B2930"/>
  <c r="M1912"/>
  <c r="N1912"/>
  <c r="L1913"/>
  <c r="D1916"/>
  <c r="E1916" s="1"/>
  <c r="C1917" s="1"/>
  <c r="F1915"/>
  <c r="H1915" s="1"/>
  <c r="A2931"/>
  <c r="I2931" l="1"/>
  <c r="J2930"/>
  <c r="K2931"/>
  <c r="G2931"/>
  <c r="O1913"/>
  <c r="P1913"/>
  <c r="Q1912"/>
  <c r="B2931"/>
  <c r="M1913"/>
  <c r="N1913"/>
  <c r="L1914"/>
  <c r="D1917"/>
  <c r="E1917" s="1"/>
  <c r="C1918" s="1"/>
  <c r="F1916"/>
  <c r="H1916" s="1"/>
  <c r="A2932"/>
  <c r="I2932" l="1"/>
  <c r="J2931"/>
  <c r="K2932"/>
  <c r="G2932"/>
  <c r="Q1913"/>
  <c r="P1914"/>
  <c r="O1914"/>
  <c r="B2932"/>
  <c r="M1914"/>
  <c r="N1914"/>
  <c r="L1915"/>
  <c r="D1918"/>
  <c r="E1918" s="1"/>
  <c r="C1919" s="1"/>
  <c r="F1917"/>
  <c r="H1917" s="1"/>
  <c r="A2933"/>
  <c r="I2933" l="1"/>
  <c r="J2932"/>
  <c r="K2933"/>
  <c r="G2933"/>
  <c r="P1915"/>
  <c r="O1915"/>
  <c r="Q1914"/>
  <c r="B2933"/>
  <c r="M1915"/>
  <c r="N1915"/>
  <c r="L1916"/>
  <c r="D1919"/>
  <c r="E1919" s="1"/>
  <c r="C1920" s="1"/>
  <c r="F1918"/>
  <c r="H1918" s="1"/>
  <c r="A2934"/>
  <c r="I2934" l="1"/>
  <c r="J2933"/>
  <c r="K2934"/>
  <c r="G2934"/>
  <c r="O1916"/>
  <c r="P1916"/>
  <c r="Q1915"/>
  <c r="B2934"/>
  <c r="M1916"/>
  <c r="N1916"/>
  <c r="L1917"/>
  <c r="D1920"/>
  <c r="E1920" s="1"/>
  <c r="C1921" s="1"/>
  <c r="F1919"/>
  <c r="H1919" s="1"/>
  <c r="A2935"/>
  <c r="I2935" l="1"/>
  <c r="J2934"/>
  <c r="K2935"/>
  <c r="G2935"/>
  <c r="Q1916"/>
  <c r="O1917"/>
  <c r="P1917"/>
  <c r="B2935"/>
  <c r="M1917"/>
  <c r="N1917"/>
  <c r="L1918"/>
  <c r="F1920"/>
  <c r="H1920" s="1"/>
  <c r="D1921"/>
  <c r="E1921" s="1"/>
  <c r="C1922" s="1"/>
  <c r="A2936"/>
  <c r="I2936" l="1"/>
  <c r="J2935"/>
  <c r="K2936"/>
  <c r="G2936"/>
  <c r="P1918"/>
  <c r="O1918"/>
  <c r="Q1917"/>
  <c r="B2936"/>
  <c r="M1918"/>
  <c r="N1918"/>
  <c r="L1919"/>
  <c r="F1921"/>
  <c r="H1921" s="1"/>
  <c r="D1922"/>
  <c r="E1922" s="1"/>
  <c r="C1923" s="1"/>
  <c r="A2937"/>
  <c r="I2937" l="1"/>
  <c r="J2936"/>
  <c r="K2937"/>
  <c r="G2937"/>
  <c r="P1919"/>
  <c r="O1919"/>
  <c r="Q1918"/>
  <c r="B2937"/>
  <c r="M1919"/>
  <c r="N1919"/>
  <c r="L1920"/>
  <c r="F1922"/>
  <c r="H1922" s="1"/>
  <c r="D1923"/>
  <c r="E1923" s="1"/>
  <c r="C1924" s="1"/>
  <c r="A2938"/>
  <c r="I2938" l="1"/>
  <c r="J2937"/>
  <c r="K2938"/>
  <c r="G2938"/>
  <c r="O1920"/>
  <c r="P1920"/>
  <c r="Q1919"/>
  <c r="B2938"/>
  <c r="M1920"/>
  <c r="N1920"/>
  <c r="L1921"/>
  <c r="D1924"/>
  <c r="E1924" s="1"/>
  <c r="C1925" s="1"/>
  <c r="F1923"/>
  <c r="H1923" s="1"/>
  <c r="A2939"/>
  <c r="I2939" l="1"/>
  <c r="J2938"/>
  <c r="K2939"/>
  <c r="G2939"/>
  <c r="Q1920"/>
  <c r="O1921"/>
  <c r="P1921"/>
  <c r="B2939"/>
  <c r="M1921"/>
  <c r="N1921"/>
  <c r="L1922"/>
  <c r="F1924"/>
  <c r="H1924" s="1"/>
  <c r="D1925"/>
  <c r="E1925" s="1"/>
  <c r="C1926" s="1"/>
  <c r="A2940"/>
  <c r="I2940" l="1"/>
  <c r="J2939"/>
  <c r="K2940"/>
  <c r="G2940"/>
  <c r="O1922"/>
  <c r="P1922"/>
  <c r="Q1921"/>
  <c r="B2940"/>
  <c r="M1922"/>
  <c r="N1922"/>
  <c r="L1923"/>
  <c r="D1926"/>
  <c r="E1926" s="1"/>
  <c r="C1927" s="1"/>
  <c r="F1925"/>
  <c r="H1925" s="1"/>
  <c r="A2941"/>
  <c r="I2941" l="1"/>
  <c r="J2940"/>
  <c r="K2941"/>
  <c r="G2941"/>
  <c r="P1923"/>
  <c r="O1923"/>
  <c r="Q1922"/>
  <c r="B2941"/>
  <c r="M1923"/>
  <c r="N1923"/>
  <c r="L1924"/>
  <c r="D1927"/>
  <c r="E1927" s="1"/>
  <c r="C1928" s="1"/>
  <c r="F1926"/>
  <c r="H1926" s="1"/>
  <c r="A2942"/>
  <c r="I2942" l="1"/>
  <c r="J2941"/>
  <c r="K2942"/>
  <c r="G2942"/>
  <c r="Q1923"/>
  <c r="P1924"/>
  <c r="O1924"/>
  <c r="B2942"/>
  <c r="M1924"/>
  <c r="N1924"/>
  <c r="L1925"/>
  <c r="D1928"/>
  <c r="E1928" s="1"/>
  <c r="C1929" s="1"/>
  <c r="F1927"/>
  <c r="H1927" s="1"/>
  <c r="A2943"/>
  <c r="I2943" l="1"/>
  <c r="J2942"/>
  <c r="K2943"/>
  <c r="G2943"/>
  <c r="Q1924"/>
  <c r="O1925"/>
  <c r="P1925"/>
  <c r="B2943"/>
  <c r="M1925"/>
  <c r="N1925"/>
  <c r="L1926"/>
  <c r="D1929"/>
  <c r="E1929" s="1"/>
  <c r="C1930" s="1"/>
  <c r="F1928"/>
  <c r="H1928" s="1"/>
  <c r="A2944"/>
  <c r="I2944" l="1"/>
  <c r="J2943"/>
  <c r="K2944"/>
  <c r="G2944"/>
  <c r="Q1925"/>
  <c r="O1926"/>
  <c r="P1926"/>
  <c r="B2944"/>
  <c r="M1926"/>
  <c r="N1926"/>
  <c r="L1927"/>
  <c r="D1930"/>
  <c r="E1930" s="1"/>
  <c r="C1931" s="1"/>
  <c r="F1929"/>
  <c r="H1929" s="1"/>
  <c r="A2945"/>
  <c r="I2945" l="1"/>
  <c r="J2944"/>
  <c r="K2945"/>
  <c r="G2945"/>
  <c r="O1927"/>
  <c r="P1927"/>
  <c r="Q1926"/>
  <c r="B2945"/>
  <c r="M1927"/>
  <c r="N1927"/>
  <c r="L1928"/>
  <c r="D1931"/>
  <c r="E1931" s="1"/>
  <c r="C1932" s="1"/>
  <c r="F1930"/>
  <c r="H1930" s="1"/>
  <c r="A2946"/>
  <c r="I2946" l="1"/>
  <c r="J2945"/>
  <c r="K2946"/>
  <c r="G2946"/>
  <c r="O1928"/>
  <c r="P1928"/>
  <c r="Q1927"/>
  <c r="B2946"/>
  <c r="M1928"/>
  <c r="N1928"/>
  <c r="L1929"/>
  <c r="D1932"/>
  <c r="E1932" s="1"/>
  <c r="C1933" s="1"/>
  <c r="F1931"/>
  <c r="H1931" s="1"/>
  <c r="A2947"/>
  <c r="I2947" l="1"/>
  <c r="J2946"/>
  <c r="K2947"/>
  <c r="G2947"/>
  <c r="P1929"/>
  <c r="O1929"/>
  <c r="Q1928"/>
  <c r="B2947"/>
  <c r="M1929"/>
  <c r="N1929"/>
  <c r="L1930"/>
  <c r="D1933"/>
  <c r="E1933" s="1"/>
  <c r="C1934" s="1"/>
  <c r="F1932"/>
  <c r="H1932" s="1"/>
  <c r="A2948"/>
  <c r="I2948" l="1"/>
  <c r="J2947"/>
  <c r="K2948"/>
  <c r="G2948"/>
  <c r="Q1929"/>
  <c r="P1930"/>
  <c r="O1930"/>
  <c r="B2948"/>
  <c r="M1930"/>
  <c r="N1930"/>
  <c r="L1931"/>
  <c r="D1934"/>
  <c r="E1934" s="1"/>
  <c r="C1935" s="1"/>
  <c r="F1933"/>
  <c r="H1933" s="1"/>
  <c r="A2949"/>
  <c r="I2949" l="1"/>
  <c r="J2948"/>
  <c r="K2949"/>
  <c r="G2949"/>
  <c r="Q1930"/>
  <c r="O1931"/>
  <c r="P1931"/>
  <c r="B2949"/>
  <c r="M1931"/>
  <c r="N1931"/>
  <c r="L1932"/>
  <c r="F1934"/>
  <c r="H1934" s="1"/>
  <c r="D1935"/>
  <c r="E1935" s="1"/>
  <c r="C1936" s="1"/>
  <c r="A2950"/>
  <c r="I2950" l="1"/>
  <c r="J2949"/>
  <c r="K2950"/>
  <c r="G2950"/>
  <c r="P1932"/>
  <c r="O1932"/>
  <c r="Q1931"/>
  <c r="B2950"/>
  <c r="M1932"/>
  <c r="N1932"/>
  <c r="L1933"/>
  <c r="D1936"/>
  <c r="E1936" s="1"/>
  <c r="C1937" s="1"/>
  <c r="F1935"/>
  <c r="H1935" s="1"/>
  <c r="A2951"/>
  <c r="I2951" l="1"/>
  <c r="J2950"/>
  <c r="K2951"/>
  <c r="G2951"/>
  <c r="P1933"/>
  <c r="O1933"/>
  <c r="Q1932"/>
  <c r="B2951"/>
  <c r="M1933"/>
  <c r="N1933"/>
  <c r="L1934"/>
  <c r="D1937"/>
  <c r="E1937" s="1"/>
  <c r="C1938" s="1"/>
  <c r="F1936"/>
  <c r="H1936" s="1"/>
  <c r="A2952"/>
  <c r="I2952" l="1"/>
  <c r="J2951"/>
  <c r="K2952"/>
  <c r="G2952"/>
  <c r="Q1933"/>
  <c r="P1934"/>
  <c r="O1934"/>
  <c r="B2952"/>
  <c r="M1934"/>
  <c r="N1934"/>
  <c r="L1935"/>
  <c r="F1937"/>
  <c r="H1937" s="1"/>
  <c r="D1938"/>
  <c r="E1938" s="1"/>
  <c r="C1939" s="1"/>
  <c r="A2953"/>
  <c r="I2953" l="1"/>
  <c r="J2952"/>
  <c r="K2953"/>
  <c r="G2953"/>
  <c r="P1935"/>
  <c r="O1935"/>
  <c r="Q1934"/>
  <c r="B2953"/>
  <c r="M1935"/>
  <c r="N1935"/>
  <c r="L1936"/>
  <c r="D1939"/>
  <c r="E1939" s="1"/>
  <c r="C1940" s="1"/>
  <c r="F1938"/>
  <c r="H1938" s="1"/>
  <c r="A2954"/>
  <c r="I2954" l="1"/>
  <c r="J2953"/>
  <c r="K2954"/>
  <c r="G2954"/>
  <c r="O1936"/>
  <c r="P1936"/>
  <c r="Q1935"/>
  <c r="B2954"/>
  <c r="M1936"/>
  <c r="N1936"/>
  <c r="L1937"/>
  <c r="D1940"/>
  <c r="E1940" s="1"/>
  <c r="C1941" s="1"/>
  <c r="F1939"/>
  <c r="H1939" s="1"/>
  <c r="A2955"/>
  <c r="I2955" l="1"/>
  <c r="J2954"/>
  <c r="K2955"/>
  <c r="G2955"/>
  <c r="Q1936"/>
  <c r="P1937"/>
  <c r="O1937"/>
  <c r="B2955"/>
  <c r="M1937"/>
  <c r="N1937"/>
  <c r="L1938"/>
  <c r="D1941"/>
  <c r="E1941" s="1"/>
  <c r="C1942" s="1"/>
  <c r="F1940"/>
  <c r="H1940" s="1"/>
  <c r="A2956"/>
  <c r="I2956" l="1"/>
  <c r="J2955"/>
  <c r="K2956"/>
  <c r="G2956"/>
  <c r="Q1937"/>
  <c r="P1938"/>
  <c r="O1938"/>
  <c r="B2956"/>
  <c r="M1938"/>
  <c r="N1938"/>
  <c r="L1939"/>
  <c r="D1942"/>
  <c r="E1942" s="1"/>
  <c r="C1943" s="1"/>
  <c r="F1941"/>
  <c r="H1941" s="1"/>
  <c r="A2957"/>
  <c r="I2957" l="1"/>
  <c r="J2956"/>
  <c r="K2957"/>
  <c r="G2957"/>
  <c r="Q1938"/>
  <c r="P1939"/>
  <c r="O1939"/>
  <c r="B2957"/>
  <c r="M1939"/>
  <c r="N1939"/>
  <c r="L1940"/>
  <c r="D1943"/>
  <c r="E1943" s="1"/>
  <c r="C1944" s="1"/>
  <c r="F1942"/>
  <c r="H1942" s="1"/>
  <c r="A2958"/>
  <c r="I2958" l="1"/>
  <c r="J2957"/>
  <c r="K2958"/>
  <c r="G2958"/>
  <c r="P1940"/>
  <c r="O1940"/>
  <c r="Q1939"/>
  <c r="B2958"/>
  <c r="M1940"/>
  <c r="N1940"/>
  <c r="L1941"/>
  <c r="D1944"/>
  <c r="E1944" s="1"/>
  <c r="C1945" s="1"/>
  <c r="F1943"/>
  <c r="H1943" s="1"/>
  <c r="A2959"/>
  <c r="I2959" l="1"/>
  <c r="J2958"/>
  <c r="K2959"/>
  <c r="G2959"/>
  <c r="P1941"/>
  <c r="O1941"/>
  <c r="Q1940"/>
  <c r="B2959"/>
  <c r="M1941"/>
  <c r="N1941"/>
  <c r="L1942"/>
  <c r="D1945"/>
  <c r="E1945" s="1"/>
  <c r="C1946" s="1"/>
  <c r="F1944"/>
  <c r="H1944" s="1"/>
  <c r="A2960"/>
  <c r="I2960" l="1"/>
  <c r="J2959"/>
  <c r="K2960"/>
  <c r="G2960"/>
  <c r="Q1941"/>
  <c r="O1942"/>
  <c r="P1942"/>
  <c r="B2960"/>
  <c r="M1942"/>
  <c r="N1942"/>
  <c r="L1943"/>
  <c r="D1946"/>
  <c r="E1946" s="1"/>
  <c r="C1947" s="1"/>
  <c r="F1945"/>
  <c r="H1945" s="1"/>
  <c r="A2961"/>
  <c r="I2961" l="1"/>
  <c r="J2960"/>
  <c r="K2961"/>
  <c r="G2961"/>
  <c r="Q1942"/>
  <c r="P1943"/>
  <c r="O1943"/>
  <c r="B2961"/>
  <c r="M1943"/>
  <c r="N1943"/>
  <c r="L1944"/>
  <c r="D1947"/>
  <c r="E1947" s="1"/>
  <c r="C1948" s="1"/>
  <c r="F1946"/>
  <c r="H1946" s="1"/>
  <c r="A2962"/>
  <c r="I2962" l="1"/>
  <c r="J2961"/>
  <c r="K2962"/>
  <c r="G2962"/>
  <c r="P1944"/>
  <c r="O1944"/>
  <c r="Q1943"/>
  <c r="B2962"/>
  <c r="M1944"/>
  <c r="N1944"/>
  <c r="L1945"/>
  <c r="D1948"/>
  <c r="E1948" s="1"/>
  <c r="C1949" s="1"/>
  <c r="F1947"/>
  <c r="H1947" s="1"/>
  <c r="A2963"/>
  <c r="I2963" l="1"/>
  <c r="J2962"/>
  <c r="K2963"/>
  <c r="G2963"/>
  <c r="P1945"/>
  <c r="O1945"/>
  <c r="Q1944"/>
  <c r="B2963"/>
  <c r="M1945"/>
  <c r="N1945"/>
  <c r="L1946"/>
  <c r="D1949"/>
  <c r="E1949" s="1"/>
  <c r="C1950" s="1"/>
  <c r="F1948"/>
  <c r="H1948" s="1"/>
  <c r="A2964"/>
  <c r="I2964" l="1"/>
  <c r="J2963"/>
  <c r="K2964"/>
  <c r="G2964"/>
  <c r="O1946"/>
  <c r="P1946"/>
  <c r="Q1945"/>
  <c r="B2964"/>
  <c r="M1946"/>
  <c r="N1946"/>
  <c r="L1947"/>
  <c r="D1950"/>
  <c r="E1950" s="1"/>
  <c r="C1951" s="1"/>
  <c r="F1949"/>
  <c r="H1949" s="1"/>
  <c r="A2965"/>
  <c r="I2965" l="1"/>
  <c r="J2964"/>
  <c r="K2965"/>
  <c r="G2965"/>
  <c r="O1947"/>
  <c r="P1947"/>
  <c r="Q1946"/>
  <c r="B2965"/>
  <c r="M1947"/>
  <c r="N1947"/>
  <c r="L1948"/>
  <c r="D1951"/>
  <c r="E1951" s="1"/>
  <c r="C1952" s="1"/>
  <c r="F1950"/>
  <c r="H1950" s="1"/>
  <c r="A2966"/>
  <c r="I2966" l="1"/>
  <c r="J2965"/>
  <c r="K2966"/>
  <c r="G2966"/>
  <c r="P1948"/>
  <c r="O1948"/>
  <c r="Q1947"/>
  <c r="B2966"/>
  <c r="M1948"/>
  <c r="N1948"/>
  <c r="L1949"/>
  <c r="F1951"/>
  <c r="H1951" s="1"/>
  <c r="D1952"/>
  <c r="E1952" s="1"/>
  <c r="C1953" s="1"/>
  <c r="A2967"/>
  <c r="I2967" l="1"/>
  <c r="J2966"/>
  <c r="K2967"/>
  <c r="G2967"/>
  <c r="P1949"/>
  <c r="O1949"/>
  <c r="Q1948"/>
  <c r="B2967"/>
  <c r="M1949"/>
  <c r="N1949"/>
  <c r="L1950"/>
  <c r="D1953"/>
  <c r="E1953" s="1"/>
  <c r="C1954" s="1"/>
  <c r="F1952"/>
  <c r="H1952" s="1"/>
  <c r="A2968"/>
  <c r="I2968" l="1"/>
  <c r="J2967"/>
  <c r="K2968"/>
  <c r="G2968"/>
  <c r="O1950"/>
  <c r="P1950"/>
  <c r="Q1949"/>
  <c r="B2968"/>
  <c r="M1950"/>
  <c r="N1950"/>
  <c r="L1951"/>
  <c r="F1953"/>
  <c r="H1953" s="1"/>
  <c r="D1954"/>
  <c r="E1954" s="1"/>
  <c r="C1955" s="1"/>
  <c r="A2969"/>
  <c r="I2969" l="1"/>
  <c r="J2968"/>
  <c r="K2969"/>
  <c r="G2969"/>
  <c r="Q1950"/>
  <c r="O1951"/>
  <c r="P1951"/>
  <c r="B2969"/>
  <c r="M1951"/>
  <c r="N1951"/>
  <c r="L1952"/>
  <c r="D1955"/>
  <c r="E1955" s="1"/>
  <c r="C1956" s="1"/>
  <c r="F1954"/>
  <c r="H1954" s="1"/>
  <c r="A2970"/>
  <c r="I2970" l="1"/>
  <c r="J2969"/>
  <c r="K2970"/>
  <c r="G2970"/>
  <c r="P1952"/>
  <c r="O1952"/>
  <c r="Q1951"/>
  <c r="B2970"/>
  <c r="M1952"/>
  <c r="N1952"/>
  <c r="L1953"/>
  <c r="D1956"/>
  <c r="E1956" s="1"/>
  <c r="C1957" s="1"/>
  <c r="F1955"/>
  <c r="H1955" s="1"/>
  <c r="A2971"/>
  <c r="I2971" l="1"/>
  <c r="J2970"/>
  <c r="K2971"/>
  <c r="G2971"/>
  <c r="O1953"/>
  <c r="P1953"/>
  <c r="Q1952"/>
  <c r="B2971"/>
  <c r="M1953"/>
  <c r="N1953"/>
  <c r="L1954"/>
  <c r="D1957"/>
  <c r="E1957" s="1"/>
  <c r="C1958" s="1"/>
  <c r="F1956"/>
  <c r="H1956" s="1"/>
  <c r="A2972"/>
  <c r="I2972" l="1"/>
  <c r="J2971"/>
  <c r="K2972"/>
  <c r="G2972"/>
  <c r="Q1953"/>
  <c r="P1954"/>
  <c r="O1954"/>
  <c r="B2972"/>
  <c r="M1954"/>
  <c r="N1954"/>
  <c r="L1955"/>
  <c r="F1957"/>
  <c r="H1957" s="1"/>
  <c r="D1958"/>
  <c r="E1958" s="1"/>
  <c r="C1959" s="1"/>
  <c r="A2973"/>
  <c r="I2973" l="1"/>
  <c r="J2972"/>
  <c r="K2973"/>
  <c r="G2973"/>
  <c r="O1955"/>
  <c r="P1955"/>
  <c r="Q1954"/>
  <c r="B2973"/>
  <c r="M1955"/>
  <c r="N1955"/>
  <c r="L1956"/>
  <c r="F1958"/>
  <c r="H1958" s="1"/>
  <c r="D1959"/>
  <c r="E1959" s="1"/>
  <c r="C1960" s="1"/>
  <c r="A2974"/>
  <c r="I2974" l="1"/>
  <c r="J2973"/>
  <c r="K2974"/>
  <c r="G2974"/>
  <c r="Q1955"/>
  <c r="P1956"/>
  <c r="O1956"/>
  <c r="B2974"/>
  <c r="M1956"/>
  <c r="N1956"/>
  <c r="L1957"/>
  <c r="F1959"/>
  <c r="H1959" s="1"/>
  <c r="D1960"/>
  <c r="E1960" s="1"/>
  <c r="C1961" s="1"/>
  <c r="A2975"/>
  <c r="I2975" l="1"/>
  <c r="J2974"/>
  <c r="K2975"/>
  <c r="G2975"/>
  <c r="P1957"/>
  <c r="O1957"/>
  <c r="Q1956"/>
  <c r="B2975"/>
  <c r="M1957"/>
  <c r="N1957"/>
  <c r="L1958"/>
  <c r="D1961"/>
  <c r="E1961" s="1"/>
  <c r="C1962" s="1"/>
  <c r="F1960"/>
  <c r="H1960" s="1"/>
  <c r="A2976"/>
  <c r="I2976" l="1"/>
  <c r="J2975"/>
  <c r="K2976"/>
  <c r="G2976"/>
  <c r="Q1957"/>
  <c r="O1958"/>
  <c r="P1958"/>
  <c r="B2976"/>
  <c r="M1958"/>
  <c r="N1958"/>
  <c r="L1959"/>
  <c r="D1962"/>
  <c r="E1962" s="1"/>
  <c r="C1963" s="1"/>
  <c r="F1961"/>
  <c r="H1961" s="1"/>
  <c r="A2977"/>
  <c r="I2977" l="1"/>
  <c r="J2976"/>
  <c r="K2977"/>
  <c r="G2977"/>
  <c r="Q1958"/>
  <c r="P1959"/>
  <c r="O1959"/>
  <c r="B2977"/>
  <c r="M1959"/>
  <c r="N1959"/>
  <c r="L1960"/>
  <c r="D1963"/>
  <c r="E1963" s="1"/>
  <c r="C1964" s="1"/>
  <c r="F1962"/>
  <c r="H1962" s="1"/>
  <c r="A2978"/>
  <c r="I2978" l="1"/>
  <c r="J2977"/>
  <c r="K2978"/>
  <c r="G2978"/>
  <c r="P1960"/>
  <c r="O1960"/>
  <c r="Q1959"/>
  <c r="B2978"/>
  <c r="M1960"/>
  <c r="N1960"/>
  <c r="L1961"/>
  <c r="D1964"/>
  <c r="E1964" s="1"/>
  <c r="C1965" s="1"/>
  <c r="F1963"/>
  <c r="H1963" s="1"/>
  <c r="A2979"/>
  <c r="I2979" l="1"/>
  <c r="J2978"/>
  <c r="K2979"/>
  <c r="G2979"/>
  <c r="O1961"/>
  <c r="P1961"/>
  <c r="Q1960"/>
  <c r="B2979"/>
  <c r="M1961"/>
  <c r="N1961"/>
  <c r="L1962"/>
  <c r="D1965"/>
  <c r="E1965" s="1"/>
  <c r="C1966" s="1"/>
  <c r="F1964"/>
  <c r="H1964" s="1"/>
  <c r="A2980"/>
  <c r="I2980" l="1"/>
  <c r="J2979"/>
  <c r="K2980"/>
  <c r="G2980"/>
  <c r="O1962"/>
  <c r="P1962"/>
  <c r="Q1961"/>
  <c r="B2980"/>
  <c r="M1962"/>
  <c r="N1962"/>
  <c r="L1963"/>
  <c r="D1966"/>
  <c r="E1966" s="1"/>
  <c r="C1967" s="1"/>
  <c r="F1965"/>
  <c r="H1965" s="1"/>
  <c r="A2981"/>
  <c r="I2981" l="1"/>
  <c r="J2980"/>
  <c r="K2981"/>
  <c r="G2981"/>
  <c r="Q1962"/>
  <c r="P1963"/>
  <c r="O1963"/>
  <c r="B2981"/>
  <c r="M1963"/>
  <c r="N1963"/>
  <c r="L1964"/>
  <c r="D1967"/>
  <c r="E1967" s="1"/>
  <c r="C1968" s="1"/>
  <c r="F1966"/>
  <c r="H1966" s="1"/>
  <c r="A2982"/>
  <c r="I2982" l="1"/>
  <c r="J2981"/>
  <c r="K2982"/>
  <c r="G2982"/>
  <c r="P1964"/>
  <c r="O1964"/>
  <c r="Q1963"/>
  <c r="B2982"/>
  <c r="M1964"/>
  <c r="N1964"/>
  <c r="L1965"/>
  <c r="D1968"/>
  <c r="E1968" s="1"/>
  <c r="C1969" s="1"/>
  <c r="F1967"/>
  <c r="H1967" s="1"/>
  <c r="A2983"/>
  <c r="I2983" l="1"/>
  <c r="J2982"/>
  <c r="K2983"/>
  <c r="G2983"/>
  <c r="P1965"/>
  <c r="O1965"/>
  <c r="Q1964"/>
  <c r="B2983"/>
  <c r="M1965"/>
  <c r="N1965"/>
  <c r="F24" i="11"/>
  <c r="C25"/>
  <c r="L1966" i="10"/>
  <c r="F1968"/>
  <c r="H1968" s="1"/>
  <c r="D1969"/>
  <c r="E1969" s="1"/>
  <c r="C1970" s="1"/>
  <c r="A2984"/>
  <c r="I2984" l="1"/>
  <c r="J2983"/>
  <c r="K2984"/>
  <c r="G2984"/>
  <c r="P1966"/>
  <c r="O1966"/>
  <c r="Q1965"/>
  <c r="B2984"/>
  <c r="M1966"/>
  <c r="N1966"/>
  <c r="L1967"/>
  <c r="F1969"/>
  <c r="H1969" s="1"/>
  <c r="D1970"/>
  <c r="E1970" s="1"/>
  <c r="C1971" s="1"/>
  <c r="A2985"/>
  <c r="I2985" l="1"/>
  <c r="J2984"/>
  <c r="K2985"/>
  <c r="G2985"/>
  <c r="P1967"/>
  <c r="O1967"/>
  <c r="Q1966"/>
  <c r="B2985"/>
  <c r="M1967"/>
  <c r="N1967"/>
  <c r="L1968"/>
  <c r="D1971"/>
  <c r="E1971" s="1"/>
  <c r="C1972" s="1"/>
  <c r="F1970"/>
  <c r="H1970" s="1"/>
  <c r="A2986"/>
  <c r="I2986" l="1"/>
  <c r="J2985"/>
  <c r="K2986"/>
  <c r="G2986"/>
  <c r="Q1967"/>
  <c r="P1968"/>
  <c r="O1968"/>
  <c r="B2986"/>
  <c r="M1968"/>
  <c r="N1968"/>
  <c r="L1969"/>
  <c r="F1971"/>
  <c r="H1971" s="1"/>
  <c r="D1972"/>
  <c r="E1972" s="1"/>
  <c r="C1973" s="1"/>
  <c r="A2987"/>
  <c r="I2987" l="1"/>
  <c r="J2986"/>
  <c r="K2987"/>
  <c r="G2987"/>
  <c r="Q1968"/>
  <c r="P1969"/>
  <c r="O1969"/>
  <c r="B2987"/>
  <c r="M1969"/>
  <c r="N1969"/>
  <c r="L1970"/>
  <c r="F1972"/>
  <c r="H1972" s="1"/>
  <c r="D1973"/>
  <c r="E1973" s="1"/>
  <c r="C1974" s="1"/>
  <c r="A2988"/>
  <c r="I2988" l="1"/>
  <c r="J2987"/>
  <c r="K2988"/>
  <c r="G2988"/>
  <c r="Q1969"/>
  <c r="P1970"/>
  <c r="O1970"/>
  <c r="B2988"/>
  <c r="M1970"/>
  <c r="N1970"/>
  <c r="L1971"/>
  <c r="F1973"/>
  <c r="H1973" s="1"/>
  <c r="D1974"/>
  <c r="E1974" s="1"/>
  <c r="C1975" s="1"/>
  <c r="A2989"/>
  <c r="I2989" l="1"/>
  <c r="J2988"/>
  <c r="K2989"/>
  <c r="G2989"/>
  <c r="Q1970"/>
  <c r="O1971"/>
  <c r="P1971"/>
  <c r="B2989"/>
  <c r="M1971"/>
  <c r="N1971"/>
  <c r="L1972"/>
  <c r="F1974"/>
  <c r="H1974" s="1"/>
  <c r="D1975"/>
  <c r="E1975" s="1"/>
  <c r="C1976" s="1"/>
  <c r="A2990"/>
  <c r="I2990" l="1"/>
  <c r="J2989"/>
  <c r="K2990"/>
  <c r="G2990"/>
  <c r="Q1971"/>
  <c r="O1972"/>
  <c r="P1972"/>
  <c r="B2990"/>
  <c r="M1972"/>
  <c r="N1972"/>
  <c r="L1973"/>
  <c r="D1976"/>
  <c r="E1976" s="1"/>
  <c r="C1977" s="1"/>
  <c r="F1975"/>
  <c r="H1975" s="1"/>
  <c r="A2991"/>
  <c r="I2991" l="1"/>
  <c r="J2990"/>
  <c r="K2991"/>
  <c r="G2991"/>
  <c r="P1973"/>
  <c r="O1973"/>
  <c r="Q1972"/>
  <c r="B2991"/>
  <c r="M1973"/>
  <c r="N1973"/>
  <c r="L1974"/>
  <c r="D1977"/>
  <c r="E1977" s="1"/>
  <c r="C1978" s="1"/>
  <c r="F1976"/>
  <c r="H1976" s="1"/>
  <c r="A2992"/>
  <c r="I2992" l="1"/>
  <c r="J2991"/>
  <c r="K2992"/>
  <c r="G2992"/>
  <c r="O1974"/>
  <c r="P1974"/>
  <c r="Q1973"/>
  <c r="B2992"/>
  <c r="M1974"/>
  <c r="N1974"/>
  <c r="E25" i="11"/>
  <c r="D25"/>
  <c r="L1975" i="10"/>
  <c r="F1977"/>
  <c r="H1977" s="1"/>
  <c r="D1978"/>
  <c r="E1978" s="1"/>
  <c r="C1979" s="1"/>
  <c r="A2993"/>
  <c r="I2993" l="1"/>
  <c r="J2992"/>
  <c r="K2993"/>
  <c r="G2993"/>
  <c r="P1975"/>
  <c r="O1975"/>
  <c r="Q1974"/>
  <c r="B2993"/>
  <c r="M1975"/>
  <c r="N1975"/>
  <c r="L1976"/>
  <c r="D1979"/>
  <c r="E1979" s="1"/>
  <c r="C1980" s="1"/>
  <c r="F1978"/>
  <c r="H1978" s="1"/>
  <c r="A2994"/>
  <c r="I2994" l="1"/>
  <c r="J2993"/>
  <c r="K2994"/>
  <c r="G2994"/>
  <c r="O1976"/>
  <c r="P1976"/>
  <c r="Q1975"/>
  <c r="B2994"/>
  <c r="M1976"/>
  <c r="N1976"/>
  <c r="L1977"/>
  <c r="D1980"/>
  <c r="E1980" s="1"/>
  <c r="C1981" s="1"/>
  <c r="F1979"/>
  <c r="H1979" s="1"/>
  <c r="A2995"/>
  <c r="I2995" l="1"/>
  <c r="J2994"/>
  <c r="K2995"/>
  <c r="G2995"/>
  <c r="P1977"/>
  <c r="O1977"/>
  <c r="Q1976"/>
  <c r="B2995"/>
  <c r="M1977"/>
  <c r="N1977"/>
  <c r="L1978"/>
  <c r="D1981"/>
  <c r="E1981" s="1"/>
  <c r="C1982" s="1"/>
  <c r="F1980"/>
  <c r="H1980" s="1"/>
  <c r="A2996"/>
  <c r="I2996" l="1"/>
  <c r="J2995"/>
  <c r="K2996"/>
  <c r="G2996"/>
  <c r="Q1977"/>
  <c r="O1978"/>
  <c r="P1978"/>
  <c r="B2996"/>
  <c r="M1978"/>
  <c r="N1978"/>
  <c r="L1979"/>
  <c r="D1982"/>
  <c r="E1982" s="1"/>
  <c r="C1983" s="1"/>
  <c r="F1981"/>
  <c r="H1981" s="1"/>
  <c r="A2997"/>
  <c r="I2997" l="1"/>
  <c r="J2996"/>
  <c r="K2997"/>
  <c r="G2997"/>
  <c r="O1979"/>
  <c r="P1979"/>
  <c r="Q1978"/>
  <c r="B2997"/>
  <c r="M1979"/>
  <c r="N1979"/>
  <c r="L1980"/>
  <c r="D1983"/>
  <c r="E1983" s="1"/>
  <c r="C1984" s="1"/>
  <c r="F1982"/>
  <c r="H1982" s="1"/>
  <c r="A2998"/>
  <c r="I2998" l="1"/>
  <c r="J2997"/>
  <c r="K2998"/>
  <c r="G2998"/>
  <c r="Q1979"/>
  <c r="P1980"/>
  <c r="O1980"/>
  <c r="B2998"/>
  <c r="M1980"/>
  <c r="N1980"/>
  <c r="L1981"/>
  <c r="D1984"/>
  <c r="E1984" s="1"/>
  <c r="C1985" s="1"/>
  <c r="F1983"/>
  <c r="H1983" s="1"/>
  <c r="A2999"/>
  <c r="I2999" l="1"/>
  <c r="J2998"/>
  <c r="K2999"/>
  <c r="G2999"/>
  <c r="O1981"/>
  <c r="P1981"/>
  <c r="Q1980"/>
  <c r="B2999"/>
  <c r="M1981"/>
  <c r="N1981"/>
  <c r="L1982"/>
  <c r="D1985"/>
  <c r="E1985" s="1"/>
  <c r="C1986" s="1"/>
  <c r="F1984"/>
  <c r="H1984" s="1"/>
  <c r="A3000"/>
  <c r="I3000" l="1"/>
  <c r="J2999"/>
  <c r="K3000"/>
  <c r="G3000"/>
  <c r="P1982"/>
  <c r="O1982"/>
  <c r="Q1981"/>
  <c r="B3000"/>
  <c r="M1982"/>
  <c r="N1982"/>
  <c r="L1983"/>
  <c r="F1985"/>
  <c r="H1985" s="1"/>
  <c r="D1986"/>
  <c r="E1986" s="1"/>
  <c r="C1987" s="1"/>
  <c r="A3001"/>
  <c r="I3001" l="1"/>
  <c r="J3000"/>
  <c r="K3001"/>
  <c r="G3001"/>
  <c r="Q1982"/>
  <c r="O1983"/>
  <c r="P1983"/>
  <c r="B3001"/>
  <c r="M1983"/>
  <c r="N1983"/>
  <c r="L1984"/>
  <c r="F1986"/>
  <c r="H1986" s="1"/>
  <c r="D1987"/>
  <c r="E1987" s="1"/>
  <c r="C1988" s="1"/>
  <c r="A3002"/>
  <c r="I3002" l="1"/>
  <c r="J3001"/>
  <c r="K3002"/>
  <c r="G3002"/>
  <c r="Q1983"/>
  <c r="P1984"/>
  <c r="O1984"/>
  <c r="B3002"/>
  <c r="M1984"/>
  <c r="N1984"/>
  <c r="L1985"/>
  <c r="D1988"/>
  <c r="E1988" s="1"/>
  <c r="C1989" s="1"/>
  <c r="F1987"/>
  <c r="H1987" s="1"/>
  <c r="A3003"/>
  <c r="I3003" l="1"/>
  <c r="J3002"/>
  <c r="K3003"/>
  <c r="G3003"/>
  <c r="Q1984"/>
  <c r="P1985"/>
  <c r="O1985"/>
  <c r="B3003"/>
  <c r="M1985"/>
  <c r="N1985"/>
  <c r="L1986"/>
  <c r="D1989"/>
  <c r="E1989" s="1"/>
  <c r="C1990" s="1"/>
  <c r="F1988"/>
  <c r="H1988" s="1"/>
  <c r="A3004"/>
  <c r="I3004" l="1"/>
  <c r="J3003"/>
  <c r="K3004"/>
  <c r="G3004"/>
  <c r="Q1985"/>
  <c r="P1986"/>
  <c r="O1986"/>
  <c r="B3004"/>
  <c r="M1986"/>
  <c r="N1986"/>
  <c r="L1987"/>
  <c r="D1990"/>
  <c r="E1990" s="1"/>
  <c r="C1991" s="1"/>
  <c r="F1989"/>
  <c r="H1989" s="1"/>
  <c r="A3005"/>
  <c r="I3005" l="1"/>
  <c r="J3004"/>
  <c r="K3005"/>
  <c r="G3005"/>
  <c r="O1987"/>
  <c r="P1987"/>
  <c r="Q1986"/>
  <c r="B3005"/>
  <c r="M1987"/>
  <c r="N1987"/>
  <c r="L1988"/>
  <c r="D1991"/>
  <c r="E1991" s="1"/>
  <c r="C1992" s="1"/>
  <c r="F1990"/>
  <c r="H1990" s="1"/>
  <c r="A3006"/>
  <c r="I3006" l="1"/>
  <c r="J3005"/>
  <c r="K3006"/>
  <c r="G3006"/>
  <c r="Q1987"/>
  <c r="P1988"/>
  <c r="O1988"/>
  <c r="B3006"/>
  <c r="M1988"/>
  <c r="N1988"/>
  <c r="L1989"/>
  <c r="F1991"/>
  <c r="H1991" s="1"/>
  <c r="D1992"/>
  <c r="E1992" s="1"/>
  <c r="C1993" s="1"/>
  <c r="A3007"/>
  <c r="I3007" l="1"/>
  <c r="J3006"/>
  <c r="K3007"/>
  <c r="G3007"/>
  <c r="Q1988"/>
  <c r="P1989"/>
  <c r="O1989"/>
  <c r="B3007"/>
  <c r="M1989"/>
  <c r="N1989"/>
  <c r="L1990"/>
  <c r="F1992"/>
  <c r="H1992" s="1"/>
  <c r="D1993"/>
  <c r="E1993" s="1"/>
  <c r="C1994" s="1"/>
  <c r="A3008"/>
  <c r="I3008" l="1"/>
  <c r="J3007"/>
  <c r="K3008"/>
  <c r="G3008"/>
  <c r="Q1989"/>
  <c r="P1990"/>
  <c r="O1990"/>
  <c r="B3008"/>
  <c r="M1990"/>
  <c r="N1990"/>
  <c r="L1991"/>
  <c r="F1993"/>
  <c r="H1993" s="1"/>
  <c r="D1994"/>
  <c r="E1994" s="1"/>
  <c r="C1995" s="1"/>
  <c r="A3009"/>
  <c r="I3009" l="1"/>
  <c r="J3008"/>
  <c r="K3009"/>
  <c r="G3009"/>
  <c r="O1991"/>
  <c r="P1991"/>
  <c r="Q1990"/>
  <c r="B3009"/>
  <c r="M1991"/>
  <c r="N1991"/>
  <c r="L1992"/>
  <c r="F1994"/>
  <c r="H1994" s="1"/>
  <c r="D1995"/>
  <c r="E1995" s="1"/>
  <c r="C1996" s="1"/>
  <c r="A3010"/>
  <c r="I3010" l="1"/>
  <c r="J3009"/>
  <c r="K3010"/>
  <c r="G3010"/>
  <c r="P1992"/>
  <c r="O1992"/>
  <c r="Q1991"/>
  <c r="B3010"/>
  <c r="M1992"/>
  <c r="N1992"/>
  <c r="L1993"/>
  <c r="F1995"/>
  <c r="H1995" s="1"/>
  <c r="D1996"/>
  <c r="E1996" s="1"/>
  <c r="C1997" s="1"/>
  <c r="A3011"/>
  <c r="I3011" l="1"/>
  <c r="J3010"/>
  <c r="K3011"/>
  <c r="G3011"/>
  <c r="O1993"/>
  <c r="P1993"/>
  <c r="Q1992"/>
  <c r="B3011"/>
  <c r="M1993"/>
  <c r="N1993"/>
  <c r="L1994"/>
  <c r="F1996"/>
  <c r="H1996" s="1"/>
  <c r="D1997"/>
  <c r="E1997" s="1"/>
  <c r="C1998" s="1"/>
  <c r="A3012"/>
  <c r="I3012" l="1"/>
  <c r="J3011"/>
  <c r="K3012"/>
  <c r="G3012"/>
  <c r="O1994"/>
  <c r="P1994"/>
  <c r="Q1993"/>
  <c r="B3012"/>
  <c r="M1994"/>
  <c r="N1994"/>
  <c r="L1995"/>
  <c r="D1998"/>
  <c r="E1998" s="1"/>
  <c r="C1999" s="1"/>
  <c r="F1997"/>
  <c r="H1997" s="1"/>
  <c r="A3013"/>
  <c r="I3013" l="1"/>
  <c r="J3012"/>
  <c r="K3013"/>
  <c r="G3013"/>
  <c r="P1995"/>
  <c r="O1995"/>
  <c r="Q1994"/>
  <c r="B3013"/>
  <c r="M1995"/>
  <c r="N1995"/>
  <c r="L1996"/>
  <c r="D1999"/>
  <c r="E1999" s="1"/>
  <c r="C2000" s="1"/>
  <c r="F1998"/>
  <c r="H1998" s="1"/>
  <c r="A3014"/>
  <c r="I3014" l="1"/>
  <c r="J3013"/>
  <c r="K3014"/>
  <c r="G3014"/>
  <c r="P1996"/>
  <c r="O1996"/>
  <c r="Q1995"/>
  <c r="B3014"/>
  <c r="M1996"/>
  <c r="N1996"/>
  <c r="L1997"/>
  <c r="D2000"/>
  <c r="E2000" s="1"/>
  <c r="C2001" s="1"/>
  <c r="F1999"/>
  <c r="H1999" s="1"/>
  <c r="A3015"/>
  <c r="I3015" l="1"/>
  <c r="J3014"/>
  <c r="K3015"/>
  <c r="G3015"/>
  <c r="O1997"/>
  <c r="P1997"/>
  <c r="Q1996"/>
  <c r="B3015"/>
  <c r="M1997"/>
  <c r="N1997"/>
  <c r="L1998"/>
  <c r="D2001"/>
  <c r="E2001" s="1"/>
  <c r="C2002" s="1"/>
  <c r="F2000"/>
  <c r="H2000" s="1"/>
  <c r="A3016"/>
  <c r="I3016" l="1"/>
  <c r="J3015"/>
  <c r="K3016"/>
  <c r="G3016"/>
  <c r="Q1997"/>
  <c r="O1998"/>
  <c r="P1998"/>
  <c r="B3016"/>
  <c r="M1998"/>
  <c r="N1998"/>
  <c r="L1999"/>
  <c r="D2002"/>
  <c r="E2002" s="1"/>
  <c r="C2003" s="1"/>
  <c r="F2001"/>
  <c r="H2001" s="1"/>
  <c r="A3017"/>
  <c r="I3017" l="1"/>
  <c r="J3016"/>
  <c r="K3017"/>
  <c r="G3017"/>
  <c r="O1999"/>
  <c r="P1999"/>
  <c r="Q1998"/>
  <c r="B3017"/>
  <c r="M1999"/>
  <c r="N1999"/>
  <c r="L2000"/>
  <c r="F2002"/>
  <c r="H2002" s="1"/>
  <c r="D2003"/>
  <c r="E2003" s="1"/>
  <c r="C2004" s="1"/>
  <c r="A3018"/>
  <c r="I3018" l="1"/>
  <c r="J3017"/>
  <c r="K3018"/>
  <c r="G3018"/>
  <c r="Q1999"/>
  <c r="P2000"/>
  <c r="O2000"/>
  <c r="B3018"/>
  <c r="M2000"/>
  <c r="N2000"/>
  <c r="L2001"/>
  <c r="D2004"/>
  <c r="E2004" s="1"/>
  <c r="C2005" s="1"/>
  <c r="F2003"/>
  <c r="H2003" s="1"/>
  <c r="A3019"/>
  <c r="I3019" l="1"/>
  <c r="J3018"/>
  <c r="K3019"/>
  <c r="G3019"/>
  <c r="Q2000"/>
  <c r="O2001"/>
  <c r="P2001"/>
  <c r="B3019"/>
  <c r="M2001"/>
  <c r="N2001"/>
  <c r="L2002"/>
  <c r="D2005"/>
  <c r="E2005" s="1"/>
  <c r="C2006" s="1"/>
  <c r="F2004"/>
  <c r="H2004" s="1"/>
  <c r="A3020"/>
  <c r="I3020" l="1"/>
  <c r="J3019"/>
  <c r="K3020"/>
  <c r="G3020"/>
  <c r="Q2001"/>
  <c r="O2002"/>
  <c r="P2002"/>
  <c r="B3020"/>
  <c r="M2002"/>
  <c r="N2002"/>
  <c r="L2003"/>
  <c r="F2005"/>
  <c r="H2005" s="1"/>
  <c r="D2006"/>
  <c r="E2006" s="1"/>
  <c r="C2007" s="1"/>
  <c r="A3021"/>
  <c r="I3021" l="1"/>
  <c r="J3020"/>
  <c r="K3021"/>
  <c r="G3021"/>
  <c r="O2003"/>
  <c r="P2003"/>
  <c r="Q2002"/>
  <c r="B3021"/>
  <c r="M2003"/>
  <c r="N2003"/>
  <c r="L2004"/>
  <c r="F2006"/>
  <c r="H2006" s="1"/>
  <c r="D2007"/>
  <c r="E2007" s="1"/>
  <c r="C2008" s="1"/>
  <c r="A3022"/>
  <c r="I3022" l="1"/>
  <c r="J3021"/>
  <c r="K3022"/>
  <c r="G3022"/>
  <c r="O2004"/>
  <c r="P2004"/>
  <c r="Q2003"/>
  <c r="B3022"/>
  <c r="M2004"/>
  <c r="N2004"/>
  <c r="L2005"/>
  <c r="D2008"/>
  <c r="E2008" s="1"/>
  <c r="C2009" s="1"/>
  <c r="F2007"/>
  <c r="H2007" s="1"/>
  <c r="A3023"/>
  <c r="I3023" l="1"/>
  <c r="J3022"/>
  <c r="K3023"/>
  <c r="G3023"/>
  <c r="O2005"/>
  <c r="P2005"/>
  <c r="Q2004"/>
  <c r="B3023"/>
  <c r="M2005"/>
  <c r="N2005"/>
  <c r="L2006"/>
  <c r="F2008"/>
  <c r="H2008" s="1"/>
  <c r="D2009"/>
  <c r="E2009" s="1"/>
  <c r="C2010" s="1"/>
  <c r="A3024"/>
  <c r="I3024" l="1"/>
  <c r="J3023"/>
  <c r="K3024"/>
  <c r="G3024"/>
  <c r="O2006"/>
  <c r="P2006"/>
  <c r="Q2005"/>
  <c r="B3024"/>
  <c r="M2006"/>
  <c r="N2006"/>
  <c r="L2007"/>
  <c r="D2010"/>
  <c r="E2010" s="1"/>
  <c r="C2011" s="1"/>
  <c r="F2009"/>
  <c r="H2009" s="1"/>
  <c r="A3025"/>
  <c r="I3025" l="1"/>
  <c r="J3024"/>
  <c r="K3025"/>
  <c r="G3025"/>
  <c r="Q2006"/>
  <c r="O2007"/>
  <c r="P2007"/>
  <c r="B3025"/>
  <c r="M2007"/>
  <c r="N2007"/>
  <c r="L2008"/>
  <c r="D2011"/>
  <c r="E2011" s="1"/>
  <c r="C2012" s="1"/>
  <c r="F2010"/>
  <c r="H2010" s="1"/>
  <c r="A3026"/>
  <c r="I3026" l="1"/>
  <c r="J3025"/>
  <c r="K3026"/>
  <c r="G3026"/>
  <c r="Q2007"/>
  <c r="P2008"/>
  <c r="O2008"/>
  <c r="B3026"/>
  <c r="M2008"/>
  <c r="N2008"/>
  <c r="L2009"/>
  <c r="D2012"/>
  <c r="E2012" s="1"/>
  <c r="C2013" s="1"/>
  <c r="F2011"/>
  <c r="H2011" s="1"/>
  <c r="A3027"/>
  <c r="I3027" l="1"/>
  <c r="J3026"/>
  <c r="K3027"/>
  <c r="G3027"/>
  <c r="Q2008"/>
  <c r="O2009"/>
  <c r="P2009"/>
  <c r="B3027"/>
  <c r="M2009"/>
  <c r="N2009"/>
  <c r="L2010"/>
  <c r="D2013"/>
  <c r="E2013" s="1"/>
  <c r="C2014" s="1"/>
  <c r="F2012"/>
  <c r="H2012" s="1"/>
  <c r="A3028"/>
  <c r="I3028" l="1"/>
  <c r="J3027"/>
  <c r="K3028"/>
  <c r="G3028"/>
  <c r="Q2009"/>
  <c r="P2010"/>
  <c r="O2010"/>
  <c r="B3028"/>
  <c r="M2010"/>
  <c r="N2010"/>
  <c r="L2011"/>
  <c r="D2014"/>
  <c r="E2014" s="1"/>
  <c r="C2015" s="1"/>
  <c r="F2013"/>
  <c r="H2013" s="1"/>
  <c r="A3029"/>
  <c r="I3029" l="1"/>
  <c r="J3028"/>
  <c r="K3029"/>
  <c r="G3029"/>
  <c r="O2011"/>
  <c r="P2011"/>
  <c r="Q2010"/>
  <c r="B3029"/>
  <c r="M2011"/>
  <c r="N2011"/>
  <c r="L2012"/>
  <c r="D2015"/>
  <c r="E2015" s="1"/>
  <c r="C2016" s="1"/>
  <c r="F2014"/>
  <c r="H2014" s="1"/>
  <c r="A3030"/>
  <c r="I3030" l="1"/>
  <c r="J3029"/>
  <c r="K3030"/>
  <c r="G3030"/>
  <c r="P2012"/>
  <c r="O2012"/>
  <c r="Q2011"/>
  <c r="B3030"/>
  <c r="M2012"/>
  <c r="N2012"/>
  <c r="L2013"/>
  <c r="F2015"/>
  <c r="H2015" s="1"/>
  <c r="D2016"/>
  <c r="E2016" s="1"/>
  <c r="C2017" s="1"/>
  <c r="A3031"/>
  <c r="I3031" l="1"/>
  <c r="J3030"/>
  <c r="K3031"/>
  <c r="G3031"/>
  <c r="O2013"/>
  <c r="P2013"/>
  <c r="Q2012"/>
  <c r="B3031"/>
  <c r="M2013"/>
  <c r="N2013"/>
  <c r="L2014"/>
  <c r="F2016"/>
  <c r="H2016" s="1"/>
  <c r="D2017"/>
  <c r="E2017" s="1"/>
  <c r="C2018" s="1"/>
  <c r="A3032"/>
  <c r="I3032" l="1"/>
  <c r="J3031"/>
  <c r="K3032"/>
  <c r="G3032"/>
  <c r="O2014"/>
  <c r="P2014"/>
  <c r="Q2013"/>
  <c r="B3032"/>
  <c r="M2014"/>
  <c r="N2014"/>
  <c r="L2015"/>
  <c r="D2018"/>
  <c r="E2018" s="1"/>
  <c r="C2019" s="1"/>
  <c r="F2017"/>
  <c r="H2017" s="1"/>
  <c r="A3033"/>
  <c r="I3033" l="1"/>
  <c r="J3032"/>
  <c r="K3033"/>
  <c r="G3033"/>
  <c r="Q2014"/>
  <c r="O2015"/>
  <c r="P2015"/>
  <c r="B3033"/>
  <c r="M2015"/>
  <c r="N2015"/>
  <c r="L2016"/>
  <c r="F2018"/>
  <c r="H2018" s="1"/>
  <c r="D2019"/>
  <c r="E2019" s="1"/>
  <c r="C2020" s="1"/>
  <c r="A3034"/>
  <c r="I3034" l="1"/>
  <c r="J3033"/>
  <c r="K3034"/>
  <c r="G3034"/>
  <c r="P2016"/>
  <c r="O2016"/>
  <c r="Q2015"/>
  <c r="B3034"/>
  <c r="M2016"/>
  <c r="N2016"/>
  <c r="L2017"/>
  <c r="D2020"/>
  <c r="E2020" s="1"/>
  <c r="C2021" s="1"/>
  <c r="F2019"/>
  <c r="H2019" s="1"/>
  <c r="A3035"/>
  <c r="I3035" l="1"/>
  <c r="J3034"/>
  <c r="K3035"/>
  <c r="G3035"/>
  <c r="P2017"/>
  <c r="O2017"/>
  <c r="Q2016"/>
  <c r="B3035"/>
  <c r="M2017"/>
  <c r="N2017"/>
  <c r="L2018"/>
  <c r="F2020"/>
  <c r="H2020" s="1"/>
  <c r="D2021"/>
  <c r="E2021" s="1"/>
  <c r="C2022" s="1"/>
  <c r="A3036"/>
  <c r="I3036" l="1"/>
  <c r="J3035"/>
  <c r="K3036"/>
  <c r="G3036"/>
  <c r="P2018"/>
  <c r="O2018"/>
  <c r="Q2017"/>
  <c r="B3036"/>
  <c r="M2018"/>
  <c r="N2018"/>
  <c r="L2019"/>
  <c r="D2022"/>
  <c r="E2022" s="1"/>
  <c r="C2023" s="1"/>
  <c r="F2021"/>
  <c r="H2021" s="1"/>
  <c r="A3037"/>
  <c r="I3037" l="1"/>
  <c r="J3036"/>
  <c r="K3037"/>
  <c r="G3037"/>
  <c r="Q2018"/>
  <c r="O2019"/>
  <c r="P2019"/>
  <c r="B3037"/>
  <c r="M2019"/>
  <c r="N2019"/>
  <c r="L2020"/>
  <c r="D2023"/>
  <c r="E2023" s="1"/>
  <c r="C2024" s="1"/>
  <c r="F2022"/>
  <c r="H2022" s="1"/>
  <c r="A3038"/>
  <c r="I3038" l="1"/>
  <c r="J3037"/>
  <c r="K3038"/>
  <c r="G3038"/>
  <c r="Q2019"/>
  <c r="P2020"/>
  <c r="O2020"/>
  <c r="B3038"/>
  <c r="M2020"/>
  <c r="N2020"/>
  <c r="L2021"/>
  <c r="D2024"/>
  <c r="E2024" s="1"/>
  <c r="C2025" s="1"/>
  <c r="F2023"/>
  <c r="H2023" s="1"/>
  <c r="A3039"/>
  <c r="I3039" l="1"/>
  <c r="J3038"/>
  <c r="K3039"/>
  <c r="G3039"/>
  <c r="P2021"/>
  <c r="O2021"/>
  <c r="Q2020"/>
  <c r="B3039"/>
  <c r="M2021"/>
  <c r="N2021"/>
  <c r="L2022"/>
  <c r="D2025"/>
  <c r="E2025" s="1"/>
  <c r="C2026" s="1"/>
  <c r="F2024"/>
  <c r="H2024" s="1"/>
  <c r="A3040"/>
  <c r="I3040" l="1"/>
  <c r="J3039"/>
  <c r="K3040"/>
  <c r="G3040"/>
  <c r="Q2021"/>
  <c r="P2022"/>
  <c r="O2022"/>
  <c r="B3040"/>
  <c r="M2022"/>
  <c r="N2022"/>
  <c r="L2023"/>
  <c r="D2026"/>
  <c r="E2026" s="1"/>
  <c r="C2027" s="1"/>
  <c r="F2025"/>
  <c r="H2025" s="1"/>
  <c r="A3041"/>
  <c r="I3041" l="1"/>
  <c r="J3040"/>
  <c r="K3041"/>
  <c r="G3041"/>
  <c r="P2023"/>
  <c r="O2023"/>
  <c r="Q2022"/>
  <c r="B3041"/>
  <c r="M2023"/>
  <c r="N2023"/>
  <c r="L2024"/>
  <c r="D2027"/>
  <c r="E2027" s="1"/>
  <c r="C2028" s="1"/>
  <c r="F2026"/>
  <c r="H2026" s="1"/>
  <c r="A3042"/>
  <c r="I3042" l="1"/>
  <c r="J3041"/>
  <c r="K3042"/>
  <c r="G3042"/>
  <c r="Q2023"/>
  <c r="P2024"/>
  <c r="O2024"/>
  <c r="B3042"/>
  <c r="M2024"/>
  <c r="N2024"/>
  <c r="L2025"/>
  <c r="F2027"/>
  <c r="H2027" s="1"/>
  <c r="D2028"/>
  <c r="E2028" s="1"/>
  <c r="C2029" s="1"/>
  <c r="A3043"/>
  <c r="I3043" l="1"/>
  <c r="J3042"/>
  <c r="K3043"/>
  <c r="G3043"/>
  <c r="P2025"/>
  <c r="O2025"/>
  <c r="Q2024"/>
  <c r="B3043"/>
  <c r="M2025"/>
  <c r="N2025"/>
  <c r="L2026"/>
  <c r="D2029"/>
  <c r="E2029" s="1"/>
  <c r="C2030" s="1"/>
  <c r="F2028"/>
  <c r="H2028" s="1"/>
  <c r="A3044"/>
  <c r="I3044" l="1"/>
  <c r="J3043"/>
  <c r="K3044"/>
  <c r="G3044"/>
  <c r="Q2025"/>
  <c r="O2026"/>
  <c r="P2026"/>
  <c r="B3044"/>
  <c r="M2026"/>
  <c r="N2026"/>
  <c r="L2027"/>
  <c r="D2030"/>
  <c r="E2030" s="1"/>
  <c r="C2031" s="1"/>
  <c r="F2029"/>
  <c r="H2029" s="1"/>
  <c r="A3045"/>
  <c r="I3045" l="1"/>
  <c r="J3044"/>
  <c r="K3045"/>
  <c r="G3045"/>
  <c r="Q2026"/>
  <c r="O2027"/>
  <c r="P2027"/>
  <c r="B3045"/>
  <c r="M2027"/>
  <c r="N2027"/>
  <c r="L2028"/>
  <c r="F2030"/>
  <c r="H2030" s="1"/>
  <c r="D2031"/>
  <c r="E2031" s="1"/>
  <c r="C2032" s="1"/>
  <c r="A3046"/>
  <c r="I3046" l="1"/>
  <c r="J3045"/>
  <c r="K3046"/>
  <c r="G3046"/>
  <c r="P2028"/>
  <c r="O2028"/>
  <c r="Q2027"/>
  <c r="B3046"/>
  <c r="M2028"/>
  <c r="N2028"/>
  <c r="L2029"/>
  <c r="D2032"/>
  <c r="E2032" s="1"/>
  <c r="C2033" s="1"/>
  <c r="F2031"/>
  <c r="H2031" s="1"/>
  <c r="A3047"/>
  <c r="I3047" l="1"/>
  <c r="J3046"/>
  <c r="K3047"/>
  <c r="G3047"/>
  <c r="Q2028"/>
  <c r="O2029"/>
  <c r="P2029"/>
  <c r="B3047"/>
  <c r="M2029"/>
  <c r="N2029"/>
  <c r="L2030"/>
  <c r="F2032"/>
  <c r="H2032" s="1"/>
  <c r="D2033"/>
  <c r="E2033" s="1"/>
  <c r="C2034" s="1"/>
  <c r="A3048"/>
  <c r="I3048" l="1"/>
  <c r="J3047"/>
  <c r="K3048"/>
  <c r="G3048"/>
  <c r="O2030"/>
  <c r="P2030"/>
  <c r="Q2029"/>
  <c r="B3048"/>
  <c r="M2030"/>
  <c r="N2030"/>
  <c r="L2031"/>
  <c r="F2033"/>
  <c r="H2033" s="1"/>
  <c r="D2034"/>
  <c r="E2034" s="1"/>
  <c r="C2035" s="1"/>
  <c r="A3049"/>
  <c r="I3049" l="1"/>
  <c r="J3048"/>
  <c r="K3049"/>
  <c r="G3049"/>
  <c r="Q2030"/>
  <c r="P2031"/>
  <c r="O2031"/>
  <c r="B3049"/>
  <c r="M2031"/>
  <c r="N2031"/>
  <c r="L2032"/>
  <c r="D2035"/>
  <c r="E2035" s="1"/>
  <c r="C2036" s="1"/>
  <c r="F2034"/>
  <c r="H2034" s="1"/>
  <c r="A3050"/>
  <c r="I3050" l="1"/>
  <c r="J3049"/>
  <c r="K3050"/>
  <c r="G3050"/>
  <c r="P2032"/>
  <c r="O2032"/>
  <c r="Q2031"/>
  <c r="B3050"/>
  <c r="M2032"/>
  <c r="N2032"/>
  <c r="L2033"/>
  <c r="D2036"/>
  <c r="E2036" s="1"/>
  <c r="C2037" s="1"/>
  <c r="F2035"/>
  <c r="H2035" s="1"/>
  <c r="A3051"/>
  <c r="I3051" l="1"/>
  <c r="J3050"/>
  <c r="K3051"/>
  <c r="G3051"/>
  <c r="O2033"/>
  <c r="P2033"/>
  <c r="Q2032"/>
  <c r="B3051"/>
  <c r="M2033"/>
  <c r="N2033"/>
  <c r="L2034"/>
  <c r="F2036"/>
  <c r="H2036" s="1"/>
  <c r="D2037"/>
  <c r="E2037" s="1"/>
  <c r="C2038" s="1"/>
  <c r="A3052"/>
  <c r="I3052" l="1"/>
  <c r="J3051"/>
  <c r="K3052"/>
  <c r="G3052"/>
  <c r="Q2033"/>
  <c r="O2034"/>
  <c r="P2034"/>
  <c r="B3052"/>
  <c r="M2034"/>
  <c r="N2034"/>
  <c r="L2035"/>
  <c r="D2038"/>
  <c r="E2038" s="1"/>
  <c r="C2039" s="1"/>
  <c r="F2037"/>
  <c r="H2037" s="1"/>
  <c r="A3053"/>
  <c r="I3053" l="1"/>
  <c r="J3052"/>
  <c r="K3053"/>
  <c r="G3053"/>
  <c r="Q2034"/>
  <c r="P2035"/>
  <c r="O2035"/>
  <c r="B3053"/>
  <c r="M2035"/>
  <c r="N2035"/>
  <c r="L2036"/>
  <c r="D2039"/>
  <c r="E2039" s="1"/>
  <c r="C2040" s="1"/>
  <c r="F2038"/>
  <c r="H2038" s="1"/>
  <c r="A3054"/>
  <c r="I3054" l="1"/>
  <c r="J3053"/>
  <c r="K3054"/>
  <c r="G3054"/>
  <c r="Q2035"/>
  <c r="O2036"/>
  <c r="P2036"/>
  <c r="B3054"/>
  <c r="M2036"/>
  <c r="N2036"/>
  <c r="L2037"/>
  <c r="F2039"/>
  <c r="H2039" s="1"/>
  <c r="D2040"/>
  <c r="E2040" s="1"/>
  <c r="C2041" s="1"/>
  <c r="A3055"/>
  <c r="I3055" l="1"/>
  <c r="J3054"/>
  <c r="K3055"/>
  <c r="G3055"/>
  <c r="Q2036"/>
  <c r="P2037"/>
  <c r="O2037"/>
  <c r="B3055"/>
  <c r="M2037"/>
  <c r="N2037"/>
  <c r="L2038"/>
  <c r="D2041"/>
  <c r="E2041" s="1"/>
  <c r="C2042" s="1"/>
  <c r="F2040"/>
  <c r="H2040" s="1"/>
  <c r="A3056"/>
  <c r="I3056" l="1"/>
  <c r="J3055"/>
  <c r="K3056"/>
  <c r="G3056"/>
  <c r="O2038"/>
  <c r="P2038"/>
  <c r="Q2037"/>
  <c r="B3056"/>
  <c r="M2038"/>
  <c r="N2038"/>
  <c r="L2039"/>
  <c r="D2042"/>
  <c r="E2042" s="1"/>
  <c r="C2043" s="1"/>
  <c r="F2041"/>
  <c r="H2041" s="1"/>
  <c r="A3057"/>
  <c r="I3057" l="1"/>
  <c r="J3056"/>
  <c r="K3057"/>
  <c r="G3057"/>
  <c r="O2039"/>
  <c r="P2039"/>
  <c r="Q2038"/>
  <c r="B3057"/>
  <c r="M2039"/>
  <c r="N2039"/>
  <c r="L2040"/>
  <c r="D2043"/>
  <c r="E2043" s="1"/>
  <c r="C2044" s="1"/>
  <c r="F2042"/>
  <c r="H2042" s="1"/>
  <c r="A3058"/>
  <c r="I3058" l="1"/>
  <c r="J3057"/>
  <c r="K3058"/>
  <c r="G3058"/>
  <c r="P2040"/>
  <c r="O2040"/>
  <c r="Q2039"/>
  <c r="B3058"/>
  <c r="M2040"/>
  <c r="N2040"/>
  <c r="L2041"/>
  <c r="D2044"/>
  <c r="E2044" s="1"/>
  <c r="C2045" s="1"/>
  <c r="F2043"/>
  <c r="H2043" s="1"/>
  <c r="A3059"/>
  <c r="I3059" l="1"/>
  <c r="J3058"/>
  <c r="K3059"/>
  <c r="G3059"/>
  <c r="Q2040"/>
  <c r="P2041"/>
  <c r="O2041"/>
  <c r="B3059"/>
  <c r="M2041"/>
  <c r="N2041"/>
  <c r="L2042"/>
  <c r="D2045"/>
  <c r="E2045" s="1"/>
  <c r="C2046" s="1"/>
  <c r="F2044"/>
  <c r="H2044" s="1"/>
  <c r="A3060"/>
  <c r="I3060" l="1"/>
  <c r="J3059"/>
  <c r="K3060"/>
  <c r="G3060"/>
  <c r="P2042"/>
  <c r="O2042"/>
  <c r="Q2041"/>
  <c r="B3060"/>
  <c r="M2042"/>
  <c r="N2042"/>
  <c r="L2043"/>
  <c r="D2046"/>
  <c r="E2046" s="1"/>
  <c r="C2047" s="1"/>
  <c r="F2045"/>
  <c r="H2045" s="1"/>
  <c r="A3061"/>
  <c r="I3061" l="1"/>
  <c r="J3060"/>
  <c r="K3061"/>
  <c r="G3061"/>
  <c r="P2043"/>
  <c r="O2043"/>
  <c r="Q2042"/>
  <c r="B3061"/>
  <c r="M2043"/>
  <c r="N2043"/>
  <c r="L2044"/>
  <c r="D2047"/>
  <c r="E2047" s="1"/>
  <c r="C2048" s="1"/>
  <c r="F2046"/>
  <c r="H2046" s="1"/>
  <c r="A3062"/>
  <c r="I3062" l="1"/>
  <c r="J3061"/>
  <c r="K3062"/>
  <c r="G3062"/>
  <c r="P2044"/>
  <c r="O2044"/>
  <c r="Q2043"/>
  <c r="B3062"/>
  <c r="M2044"/>
  <c r="N2044"/>
  <c r="L2045"/>
  <c r="F2047"/>
  <c r="H2047" s="1"/>
  <c r="D2048"/>
  <c r="E2048" s="1"/>
  <c r="C2049" s="1"/>
  <c r="A3063"/>
  <c r="I3063" l="1"/>
  <c r="J3062"/>
  <c r="K3063"/>
  <c r="G3063"/>
  <c r="P2045"/>
  <c r="O2045"/>
  <c r="Q2044"/>
  <c r="B3063"/>
  <c r="M2045"/>
  <c r="N2045"/>
  <c r="L2046"/>
  <c r="D2049"/>
  <c r="E2049" s="1"/>
  <c r="C2050" s="1"/>
  <c r="F2048"/>
  <c r="H2048" s="1"/>
  <c r="A3064"/>
  <c r="I3064" l="1"/>
  <c r="J3063"/>
  <c r="K3064"/>
  <c r="G3064"/>
  <c r="O2046"/>
  <c r="P2046"/>
  <c r="Q2045"/>
  <c r="B3064"/>
  <c r="M2046"/>
  <c r="N2046"/>
  <c r="L2047"/>
  <c r="D2050"/>
  <c r="E2050" s="1"/>
  <c r="C2051" s="1"/>
  <c r="F2049"/>
  <c r="H2049" s="1"/>
  <c r="A3065"/>
  <c r="I3065" l="1"/>
  <c r="J3064"/>
  <c r="K3065"/>
  <c r="G3065"/>
  <c r="Q2046"/>
  <c r="P2047"/>
  <c r="O2047"/>
  <c r="B3065"/>
  <c r="M2047"/>
  <c r="N2047"/>
  <c r="L2048"/>
  <c r="D2051"/>
  <c r="E2051" s="1"/>
  <c r="C2052" s="1"/>
  <c r="F2050"/>
  <c r="H2050" s="1"/>
  <c r="A3066"/>
  <c r="I3066" l="1"/>
  <c r="J3065"/>
  <c r="K3066"/>
  <c r="G3066"/>
  <c r="P2048"/>
  <c r="O2048"/>
  <c r="Q2047"/>
  <c r="B3066"/>
  <c r="M2048"/>
  <c r="N2048"/>
  <c r="L2049"/>
  <c r="D2052"/>
  <c r="E2052" s="1"/>
  <c r="C2053" s="1"/>
  <c r="F2051"/>
  <c r="H2051" s="1"/>
  <c r="A3067"/>
  <c r="I3067" l="1"/>
  <c r="J3066"/>
  <c r="K3067"/>
  <c r="G3067"/>
  <c r="O2049"/>
  <c r="P2049"/>
  <c r="Q2048"/>
  <c r="B3067"/>
  <c r="M2049"/>
  <c r="N2049"/>
  <c r="L2050"/>
  <c r="F2052"/>
  <c r="H2052" s="1"/>
  <c r="D2053"/>
  <c r="E2053" s="1"/>
  <c r="C2054" s="1"/>
  <c r="A3068"/>
  <c r="I3068" l="1"/>
  <c r="J3067"/>
  <c r="K3068"/>
  <c r="G3068"/>
  <c r="P2050"/>
  <c r="O2050"/>
  <c r="Q2049"/>
  <c r="B3068"/>
  <c r="M2050"/>
  <c r="N2050"/>
  <c r="L2051"/>
  <c r="D2054"/>
  <c r="E2054" s="1"/>
  <c r="C2055" s="1"/>
  <c r="F2053"/>
  <c r="H2053" s="1"/>
  <c r="A3069"/>
  <c r="I3069" l="1"/>
  <c r="J3068"/>
  <c r="K3069"/>
  <c r="G3069"/>
  <c r="Q2050"/>
  <c r="P2051"/>
  <c r="O2051"/>
  <c r="B3069"/>
  <c r="M2051"/>
  <c r="N2051"/>
  <c r="L2052"/>
  <c r="D2055"/>
  <c r="E2055" s="1"/>
  <c r="C2056" s="1"/>
  <c r="F2054"/>
  <c r="H2054" s="1"/>
  <c r="A3070"/>
  <c r="I3070" l="1"/>
  <c r="J3069"/>
  <c r="K3070"/>
  <c r="G3070"/>
  <c r="Q2051"/>
  <c r="P2052"/>
  <c r="O2052"/>
  <c r="B3070"/>
  <c r="M2052"/>
  <c r="N2052"/>
  <c r="L2053"/>
  <c r="D2056"/>
  <c r="E2056" s="1"/>
  <c r="C2057" s="1"/>
  <c r="F2055"/>
  <c r="H2055" s="1"/>
  <c r="A3071"/>
  <c r="I3071" l="1"/>
  <c r="J3070"/>
  <c r="K3071"/>
  <c r="G3071"/>
  <c r="Q2052"/>
  <c r="P2053"/>
  <c r="O2053"/>
  <c r="B3071"/>
  <c r="M2053"/>
  <c r="N2053"/>
  <c r="L2054"/>
  <c r="F2056"/>
  <c r="H2056" s="1"/>
  <c r="D2057"/>
  <c r="E2057" s="1"/>
  <c r="C2058" s="1"/>
  <c r="A3072"/>
  <c r="I3072" l="1"/>
  <c r="J3071"/>
  <c r="K3072"/>
  <c r="G3072"/>
  <c r="Q2053"/>
  <c r="O2054"/>
  <c r="P2054"/>
  <c r="B3072"/>
  <c r="M2054"/>
  <c r="N2054"/>
  <c r="L2055"/>
  <c r="F2057"/>
  <c r="H2057" s="1"/>
  <c r="D2058"/>
  <c r="E2058" s="1"/>
  <c r="C2059" s="1"/>
  <c r="A3073"/>
  <c r="I3073" l="1"/>
  <c r="J3072"/>
  <c r="K3073"/>
  <c r="G3073"/>
  <c r="O2055"/>
  <c r="P2055"/>
  <c r="Q2054"/>
  <c r="B3073"/>
  <c r="M2055"/>
  <c r="N2055"/>
  <c r="L2056"/>
  <c r="F2058"/>
  <c r="H2058" s="1"/>
  <c r="D2059"/>
  <c r="E2059" s="1"/>
  <c r="C2060" s="1"/>
  <c r="A3074"/>
  <c r="I3074" l="1"/>
  <c r="J3073"/>
  <c r="K3074"/>
  <c r="G3074"/>
  <c r="Q2055"/>
  <c r="P2056"/>
  <c r="O2056"/>
  <c r="B3074"/>
  <c r="M2056"/>
  <c r="N2056"/>
  <c r="L2057"/>
  <c r="F2059"/>
  <c r="H2059" s="1"/>
  <c r="D2060"/>
  <c r="E2060" s="1"/>
  <c r="C2061" s="1"/>
  <c r="A3075"/>
  <c r="I3075" l="1"/>
  <c r="J3074"/>
  <c r="K3075"/>
  <c r="G3075"/>
  <c r="P2057"/>
  <c r="O2057"/>
  <c r="Q2056"/>
  <c r="B3075"/>
  <c r="M2057"/>
  <c r="N2057"/>
  <c r="L2058"/>
  <c r="D2061"/>
  <c r="E2061" s="1"/>
  <c r="C2062" s="1"/>
  <c r="F2060"/>
  <c r="H2060" s="1"/>
  <c r="A3076"/>
  <c r="I3076" l="1"/>
  <c r="J3075"/>
  <c r="K3076"/>
  <c r="G3076"/>
  <c r="P2058"/>
  <c r="O2058"/>
  <c r="Q2057"/>
  <c r="B3076"/>
  <c r="M2058"/>
  <c r="N2058"/>
  <c r="L2059"/>
  <c r="F2061"/>
  <c r="H2061" s="1"/>
  <c r="D2062"/>
  <c r="E2062" s="1"/>
  <c r="C2063" s="1"/>
  <c r="A3077"/>
  <c r="I3077" l="1"/>
  <c r="J3076"/>
  <c r="K3077"/>
  <c r="G3077"/>
  <c r="P2059"/>
  <c r="O2059"/>
  <c r="Q2058"/>
  <c r="B3077"/>
  <c r="M2059"/>
  <c r="N2059"/>
  <c r="L2060"/>
  <c r="D2063"/>
  <c r="E2063" s="1"/>
  <c r="C2064" s="1"/>
  <c r="F2062"/>
  <c r="H2062" s="1"/>
  <c r="A3078"/>
  <c r="I3078" l="1"/>
  <c r="J3077"/>
  <c r="K3078"/>
  <c r="G3078"/>
  <c r="P2060"/>
  <c r="O2060"/>
  <c r="Q2059"/>
  <c r="B3078"/>
  <c r="M2060"/>
  <c r="N2060"/>
  <c r="L2061"/>
  <c r="D2064"/>
  <c r="E2064" s="1"/>
  <c r="C2065" s="1"/>
  <c r="F2063"/>
  <c r="H2063" s="1"/>
  <c r="A3079"/>
  <c r="I3079" l="1"/>
  <c r="J3078"/>
  <c r="K3079"/>
  <c r="G3079"/>
  <c r="O2061"/>
  <c r="P2061"/>
  <c r="Q2060"/>
  <c r="B3079"/>
  <c r="M2061"/>
  <c r="N2061"/>
  <c r="L2062"/>
  <c r="D2065"/>
  <c r="E2065" s="1"/>
  <c r="C2066" s="1"/>
  <c r="F2064"/>
  <c r="H2064" s="1"/>
  <c r="A3080"/>
  <c r="I3080" l="1"/>
  <c r="J3079"/>
  <c r="K3080"/>
  <c r="G3080"/>
  <c r="O2062"/>
  <c r="P2062"/>
  <c r="Q2061"/>
  <c r="B3080"/>
  <c r="M2062"/>
  <c r="N2062"/>
  <c r="L2063"/>
  <c r="D2066"/>
  <c r="E2066" s="1"/>
  <c r="C2067" s="1"/>
  <c r="F2065"/>
  <c r="H2065" s="1"/>
  <c r="A3081"/>
  <c r="I3081" l="1"/>
  <c r="J3080"/>
  <c r="K3081"/>
  <c r="G3081"/>
  <c r="Q2062"/>
  <c r="P2063"/>
  <c r="O2063"/>
  <c r="B3081"/>
  <c r="M2063"/>
  <c r="N2063"/>
  <c r="L2064"/>
  <c r="D2067"/>
  <c r="E2067" s="1"/>
  <c r="C2068" s="1"/>
  <c r="F2066"/>
  <c r="H2066" s="1"/>
  <c r="A3082"/>
  <c r="I3082" l="1"/>
  <c r="J3081"/>
  <c r="K3082"/>
  <c r="G3082"/>
  <c r="Q2063"/>
  <c r="P2064"/>
  <c r="O2064"/>
  <c r="B3082"/>
  <c r="M2064"/>
  <c r="N2064"/>
  <c r="L2065"/>
  <c r="D2068"/>
  <c r="E2068" s="1"/>
  <c r="C2069" s="1"/>
  <c r="F2067"/>
  <c r="H2067" s="1"/>
  <c r="A3083"/>
  <c r="I3083" l="1"/>
  <c r="J3082"/>
  <c r="K3083"/>
  <c r="G3083"/>
  <c r="Q2064"/>
  <c r="P2065"/>
  <c r="O2065"/>
  <c r="B3083"/>
  <c r="M2065"/>
  <c r="N2065"/>
  <c r="F25" i="11"/>
  <c r="C26"/>
  <c r="L2066" i="10"/>
  <c r="D2069"/>
  <c r="E2069" s="1"/>
  <c r="C2070" s="1"/>
  <c r="F2068"/>
  <c r="H2068" s="1"/>
  <c r="A3084"/>
  <c r="I3084" l="1"/>
  <c r="J3083"/>
  <c r="K3084"/>
  <c r="G3084"/>
  <c r="Q2065"/>
  <c r="O2066"/>
  <c r="P2066"/>
  <c r="B3084"/>
  <c r="M2066"/>
  <c r="N2066"/>
  <c r="L2067"/>
  <c r="D2070"/>
  <c r="E2070" s="1"/>
  <c r="C2071" s="1"/>
  <c r="F2069"/>
  <c r="H2069" s="1"/>
  <c r="A3085"/>
  <c r="I3085" l="1"/>
  <c r="J3084"/>
  <c r="K3085"/>
  <c r="G3085"/>
  <c r="Q2066"/>
  <c r="P2067"/>
  <c r="O2067"/>
  <c r="B3085"/>
  <c r="M2067"/>
  <c r="N2067"/>
  <c r="L2068"/>
  <c r="F2070"/>
  <c r="H2070" s="1"/>
  <c r="D2071"/>
  <c r="E2071" s="1"/>
  <c r="C2072" s="1"/>
  <c r="A3086"/>
  <c r="I3086" l="1"/>
  <c r="J3085"/>
  <c r="K3086"/>
  <c r="G3086"/>
  <c r="O2068"/>
  <c r="P2068"/>
  <c r="Q2067"/>
  <c r="B3086"/>
  <c r="M2068"/>
  <c r="N2068"/>
  <c r="L2069"/>
  <c r="F2071"/>
  <c r="H2071" s="1"/>
  <c r="D2072"/>
  <c r="E2072" s="1"/>
  <c r="C2073" s="1"/>
  <c r="A3087"/>
  <c r="I3087" l="1"/>
  <c r="J3086"/>
  <c r="K3087"/>
  <c r="G3087"/>
  <c r="P2069"/>
  <c r="O2069"/>
  <c r="Q2068"/>
  <c r="B3087"/>
  <c r="M2069"/>
  <c r="N2069"/>
  <c r="L2070"/>
  <c r="D2073"/>
  <c r="E2073" s="1"/>
  <c r="C2074" s="1"/>
  <c r="F2072"/>
  <c r="H2072" s="1"/>
  <c r="A3088"/>
  <c r="I3088" l="1"/>
  <c r="J3087"/>
  <c r="K3088"/>
  <c r="G3088"/>
  <c r="P2070"/>
  <c r="O2070"/>
  <c r="Q2069"/>
  <c r="B3088"/>
  <c r="M2070"/>
  <c r="N2070"/>
  <c r="L2071"/>
  <c r="D2074"/>
  <c r="E2074" s="1"/>
  <c r="C2075" s="1"/>
  <c r="F2073"/>
  <c r="H2073" s="1"/>
  <c r="A3089"/>
  <c r="I3089" l="1"/>
  <c r="J3088"/>
  <c r="K3089"/>
  <c r="G3089"/>
  <c r="O2071"/>
  <c r="P2071"/>
  <c r="Q2070"/>
  <c r="B3089"/>
  <c r="M2071"/>
  <c r="N2071"/>
  <c r="L2072"/>
  <c r="F2074"/>
  <c r="H2074" s="1"/>
  <c r="D2075"/>
  <c r="E2075" s="1"/>
  <c r="C2076" s="1"/>
  <c r="A3090"/>
  <c r="I3090" l="1"/>
  <c r="J3089"/>
  <c r="K3090"/>
  <c r="G3090"/>
  <c r="Q2071"/>
  <c r="O2072"/>
  <c r="P2072"/>
  <c r="B3090"/>
  <c r="M2072"/>
  <c r="N2072"/>
  <c r="L2073"/>
  <c r="D2076"/>
  <c r="E2076" s="1"/>
  <c r="C2077" s="1"/>
  <c r="F2075"/>
  <c r="H2075" s="1"/>
  <c r="A3091"/>
  <c r="I3091" l="1"/>
  <c r="J3090"/>
  <c r="K3091"/>
  <c r="G3091"/>
  <c r="Q2072"/>
  <c r="O2073"/>
  <c r="P2073"/>
  <c r="B3091"/>
  <c r="M2073"/>
  <c r="N2073"/>
  <c r="L2074"/>
  <c r="F2076"/>
  <c r="H2076" s="1"/>
  <c r="D2077"/>
  <c r="E2077" s="1"/>
  <c r="C2078" s="1"/>
  <c r="A3092"/>
  <c r="I3092" l="1"/>
  <c r="J3091"/>
  <c r="K3092"/>
  <c r="G3092"/>
  <c r="Q2073"/>
  <c r="P2074"/>
  <c r="O2074"/>
  <c r="B3092"/>
  <c r="M2074"/>
  <c r="N2074"/>
  <c r="D26" i="11"/>
  <c r="E26"/>
  <c r="L2075" i="10"/>
  <c r="D2078"/>
  <c r="E2078" s="1"/>
  <c r="C2079" s="1"/>
  <c r="F2077"/>
  <c r="H2077" s="1"/>
  <c r="A3093"/>
  <c r="I3093" l="1"/>
  <c r="J3092"/>
  <c r="K3093"/>
  <c r="G3093"/>
  <c r="P2075"/>
  <c r="O2075"/>
  <c r="Q2074"/>
  <c r="B3093"/>
  <c r="M2075"/>
  <c r="N2075"/>
  <c r="L2076"/>
  <c r="D2079"/>
  <c r="E2079" s="1"/>
  <c r="C2080" s="1"/>
  <c r="F2078"/>
  <c r="H2078" s="1"/>
  <c r="A3094"/>
  <c r="I3094" l="1"/>
  <c r="J3093"/>
  <c r="K3094"/>
  <c r="G3094"/>
  <c r="O2076"/>
  <c r="P2076"/>
  <c r="Q2075"/>
  <c r="B3094"/>
  <c r="M2076"/>
  <c r="N2076"/>
  <c r="L2077"/>
  <c r="D2080"/>
  <c r="E2080" s="1"/>
  <c r="C2081" s="1"/>
  <c r="F2079"/>
  <c r="H2079" s="1"/>
  <c r="A3095"/>
  <c r="I3095" l="1"/>
  <c r="J3094"/>
  <c r="K3095"/>
  <c r="G3095"/>
  <c r="O2077"/>
  <c r="P2077"/>
  <c r="Q2076"/>
  <c r="B3095"/>
  <c r="M2077"/>
  <c r="N2077"/>
  <c r="L2078"/>
  <c r="D2081"/>
  <c r="E2081" s="1"/>
  <c r="C2082" s="1"/>
  <c r="F2080"/>
  <c r="H2080" s="1"/>
  <c r="A3096"/>
  <c r="I3096" l="1"/>
  <c r="J3095"/>
  <c r="K3096"/>
  <c r="G3096"/>
  <c r="Q2077"/>
  <c r="O2078"/>
  <c r="P2078"/>
  <c r="B3096"/>
  <c r="M2078"/>
  <c r="N2078"/>
  <c r="L2079"/>
  <c r="D2082"/>
  <c r="E2082" s="1"/>
  <c r="C2083" s="1"/>
  <c r="F2081"/>
  <c r="H2081" s="1"/>
  <c r="A3097"/>
  <c r="I3097" l="1"/>
  <c r="J3096"/>
  <c r="K3097"/>
  <c r="G3097"/>
  <c r="P2079"/>
  <c r="O2079"/>
  <c r="Q2078"/>
  <c r="B3097"/>
  <c r="M2079"/>
  <c r="N2079"/>
  <c r="L2080"/>
  <c r="D2083"/>
  <c r="E2083" s="1"/>
  <c r="C2084" s="1"/>
  <c r="F2082"/>
  <c r="H2082" s="1"/>
  <c r="A3098"/>
  <c r="I3098" l="1"/>
  <c r="J3097"/>
  <c r="K3098"/>
  <c r="G3098"/>
  <c r="O2080"/>
  <c r="P2080"/>
  <c r="Q2079"/>
  <c r="B3098"/>
  <c r="M2080"/>
  <c r="N2080"/>
  <c r="L2081"/>
  <c r="D2084"/>
  <c r="E2084" s="1"/>
  <c r="C2085" s="1"/>
  <c r="F2083"/>
  <c r="H2083" s="1"/>
  <c r="A3099"/>
  <c r="I3099" l="1"/>
  <c r="J3098"/>
  <c r="K3099"/>
  <c r="G3099"/>
  <c r="P2081"/>
  <c r="O2081"/>
  <c r="Q2080"/>
  <c r="B3099"/>
  <c r="M2081"/>
  <c r="N2081"/>
  <c r="L2082"/>
  <c r="F2084"/>
  <c r="H2084" s="1"/>
  <c r="D2085"/>
  <c r="E2085" s="1"/>
  <c r="C2086" s="1"/>
  <c r="A3100"/>
  <c r="I3100" l="1"/>
  <c r="J3099"/>
  <c r="K3100"/>
  <c r="G3100"/>
  <c r="Q2081"/>
  <c r="P2082"/>
  <c r="O2082"/>
  <c r="B3100"/>
  <c r="M2082"/>
  <c r="N2082"/>
  <c r="L2083"/>
  <c r="D2086"/>
  <c r="E2086" s="1"/>
  <c r="C2087" s="1"/>
  <c r="F2085"/>
  <c r="H2085" s="1"/>
  <c r="A3101"/>
  <c r="I3101" l="1"/>
  <c r="J3100"/>
  <c r="K3101"/>
  <c r="G3101"/>
  <c r="Q2082"/>
  <c r="P2083"/>
  <c r="O2083"/>
  <c r="B3101"/>
  <c r="M2083"/>
  <c r="N2083"/>
  <c r="L2084"/>
  <c r="F2086"/>
  <c r="H2086" s="1"/>
  <c r="D2087"/>
  <c r="E2087" s="1"/>
  <c r="C2088" s="1"/>
  <c r="A3102"/>
  <c r="I3102" l="1"/>
  <c r="J3101"/>
  <c r="K3102"/>
  <c r="G3102"/>
  <c r="P2084"/>
  <c r="O2084"/>
  <c r="Q2083"/>
  <c r="B3102"/>
  <c r="M2084"/>
  <c r="N2084"/>
  <c r="L2085"/>
  <c r="D2088"/>
  <c r="E2088" s="1"/>
  <c r="C2089" s="1"/>
  <c r="F2087"/>
  <c r="H2087" s="1"/>
  <c r="A3103"/>
  <c r="I3103" l="1"/>
  <c r="J3102"/>
  <c r="K3103"/>
  <c r="G3103"/>
  <c r="P2085"/>
  <c r="O2085"/>
  <c r="Q2084"/>
  <c r="B3103"/>
  <c r="M2085"/>
  <c r="N2085"/>
  <c r="L2086"/>
  <c r="D2089"/>
  <c r="E2089" s="1"/>
  <c r="C2090" s="1"/>
  <c r="F2088"/>
  <c r="H2088" s="1"/>
  <c r="A3104"/>
  <c r="I3104" l="1"/>
  <c r="J3103"/>
  <c r="K3104"/>
  <c r="G3104"/>
  <c r="Q2085"/>
  <c r="O2086"/>
  <c r="P2086"/>
  <c r="B3104"/>
  <c r="M2086"/>
  <c r="N2086"/>
  <c r="L2087"/>
  <c r="F2089"/>
  <c r="H2089" s="1"/>
  <c r="D2090"/>
  <c r="E2090" s="1"/>
  <c r="C2091" s="1"/>
  <c r="A3105"/>
  <c r="I3105" l="1"/>
  <c r="J3104"/>
  <c r="K3105"/>
  <c r="G3105"/>
  <c r="Q2086"/>
  <c r="P2087"/>
  <c r="O2087"/>
  <c r="B3105"/>
  <c r="M2087"/>
  <c r="N2087"/>
  <c r="L2088"/>
  <c r="D2091"/>
  <c r="E2091" s="1"/>
  <c r="C2092" s="1"/>
  <c r="F2090"/>
  <c r="H2090" s="1"/>
  <c r="A3106"/>
  <c r="I3106" l="1"/>
  <c r="J3105"/>
  <c r="K3106"/>
  <c r="G3106"/>
  <c r="O2088"/>
  <c r="P2088"/>
  <c r="Q2087"/>
  <c r="B3106"/>
  <c r="M2088"/>
  <c r="N2088"/>
  <c r="L2089"/>
  <c r="D2092"/>
  <c r="E2092" s="1"/>
  <c r="C2093" s="1"/>
  <c r="F2091"/>
  <c r="H2091" s="1"/>
  <c r="A3107"/>
  <c r="I3107" l="1"/>
  <c r="J3106"/>
  <c r="K3107"/>
  <c r="G3107"/>
  <c r="Q2088"/>
  <c r="O2089"/>
  <c r="P2089"/>
  <c r="B3107"/>
  <c r="M2089"/>
  <c r="N2089"/>
  <c r="L2090"/>
  <c r="D2093"/>
  <c r="E2093" s="1"/>
  <c r="C2094" s="1"/>
  <c r="F2092"/>
  <c r="H2092" s="1"/>
  <c r="A3108"/>
  <c r="I3108" l="1"/>
  <c r="J3107"/>
  <c r="K3108"/>
  <c r="G3108"/>
  <c r="Q2089"/>
  <c r="P2090"/>
  <c r="O2090"/>
  <c r="B3108"/>
  <c r="M2090"/>
  <c r="N2090"/>
  <c r="L2091"/>
  <c r="D2094"/>
  <c r="E2094" s="1"/>
  <c r="C2095" s="1"/>
  <c r="F2093"/>
  <c r="H2093" s="1"/>
  <c r="A3109"/>
  <c r="I3109" l="1"/>
  <c r="J3108"/>
  <c r="K3109"/>
  <c r="G3109"/>
  <c r="Q2090"/>
  <c r="P2091"/>
  <c r="O2091"/>
  <c r="B3109"/>
  <c r="M2091"/>
  <c r="N2091"/>
  <c r="L2092"/>
  <c r="D2095"/>
  <c r="E2095" s="1"/>
  <c r="C2096" s="1"/>
  <c r="F2094"/>
  <c r="H2094" s="1"/>
  <c r="A3110"/>
  <c r="I3110" l="1"/>
  <c r="J3109"/>
  <c r="K3110"/>
  <c r="G3110"/>
  <c r="O2092"/>
  <c r="P2092"/>
  <c r="Q2091"/>
  <c r="B3110"/>
  <c r="M2092"/>
  <c r="N2092"/>
  <c r="L2093"/>
  <c r="D2096"/>
  <c r="E2096" s="1"/>
  <c r="C2097" s="1"/>
  <c r="F2095"/>
  <c r="H2095" s="1"/>
  <c r="A3111"/>
  <c r="I3111" l="1"/>
  <c r="J3110"/>
  <c r="K3111"/>
  <c r="G3111"/>
  <c r="P2093"/>
  <c r="O2093"/>
  <c r="Q2092"/>
  <c r="B3111"/>
  <c r="M2093"/>
  <c r="N2093"/>
  <c r="L2094"/>
  <c r="D2097"/>
  <c r="E2097" s="1"/>
  <c r="C2098" s="1"/>
  <c r="F2096"/>
  <c r="H2096" s="1"/>
  <c r="A3112"/>
  <c r="I3112" l="1"/>
  <c r="J3111"/>
  <c r="K3112"/>
  <c r="G3112"/>
  <c r="P2094"/>
  <c r="O2094"/>
  <c r="Q2093"/>
  <c r="B3112"/>
  <c r="M2094"/>
  <c r="N2094"/>
  <c r="L2095"/>
  <c r="F2097"/>
  <c r="H2097" s="1"/>
  <c r="D2098"/>
  <c r="E2098" s="1"/>
  <c r="C2099" s="1"/>
  <c r="A3113"/>
  <c r="I3113" l="1"/>
  <c r="J3112"/>
  <c r="K3113"/>
  <c r="G3113"/>
  <c r="P2095"/>
  <c r="O2095"/>
  <c r="Q2094"/>
  <c r="B3113"/>
  <c r="M2095"/>
  <c r="N2095"/>
  <c r="L2096"/>
  <c r="D2099"/>
  <c r="E2099" s="1"/>
  <c r="C2100" s="1"/>
  <c r="F2098"/>
  <c r="H2098" s="1"/>
  <c r="A3114"/>
  <c r="I3114" l="1"/>
  <c r="J3113"/>
  <c r="K3114"/>
  <c r="G3114"/>
  <c r="P2096"/>
  <c r="O2096"/>
  <c r="Q2095"/>
  <c r="B3114"/>
  <c r="M2096"/>
  <c r="N2096"/>
  <c r="L2097"/>
  <c r="F2099"/>
  <c r="H2099" s="1"/>
  <c r="D2100"/>
  <c r="E2100" s="1"/>
  <c r="C2101" s="1"/>
  <c r="A3115"/>
  <c r="I3115" l="1"/>
  <c r="J3114"/>
  <c r="K3115"/>
  <c r="G3115"/>
  <c r="O2097"/>
  <c r="P2097"/>
  <c r="Q2096"/>
  <c r="B3115"/>
  <c r="M2097"/>
  <c r="N2097"/>
  <c r="L2098"/>
  <c r="F2100"/>
  <c r="H2100" s="1"/>
  <c r="D2101"/>
  <c r="E2101" s="1"/>
  <c r="C2102" s="1"/>
  <c r="A3116"/>
  <c r="I3116" l="1"/>
  <c r="J3115"/>
  <c r="K3116"/>
  <c r="G3116"/>
  <c r="O2098"/>
  <c r="P2098"/>
  <c r="Q2097"/>
  <c r="B3116"/>
  <c r="M2098"/>
  <c r="N2098"/>
  <c r="L2099"/>
  <c r="D2102"/>
  <c r="E2102" s="1"/>
  <c r="C2103" s="1"/>
  <c r="F2101"/>
  <c r="H2101" s="1"/>
  <c r="A3117"/>
  <c r="I3117" l="1"/>
  <c r="J3116"/>
  <c r="K3117"/>
  <c r="G3117"/>
  <c r="O2099"/>
  <c r="P2099"/>
  <c r="Q2098"/>
  <c r="B3117"/>
  <c r="M2099"/>
  <c r="N2099"/>
  <c r="L2100"/>
  <c r="D2103"/>
  <c r="E2103" s="1"/>
  <c r="C2104" s="1"/>
  <c r="F2102"/>
  <c r="H2102" s="1"/>
  <c r="A3118"/>
  <c r="I3118" l="1"/>
  <c r="J3117"/>
  <c r="K3118"/>
  <c r="G3118"/>
  <c r="Q2099"/>
  <c r="O2100"/>
  <c r="P2100"/>
  <c r="B3118"/>
  <c r="M2100"/>
  <c r="N2100"/>
  <c r="L2101"/>
  <c r="F2103"/>
  <c r="H2103" s="1"/>
  <c r="D2104"/>
  <c r="E2104" s="1"/>
  <c r="C2105" s="1"/>
  <c r="A3119"/>
  <c r="I3119" l="1"/>
  <c r="J3118"/>
  <c r="K3119"/>
  <c r="G3119"/>
  <c r="Q2100"/>
  <c r="O2101"/>
  <c r="P2101"/>
  <c r="B3119"/>
  <c r="M2101"/>
  <c r="N2101"/>
  <c r="L2102"/>
  <c r="D2105"/>
  <c r="E2105" s="1"/>
  <c r="C2106" s="1"/>
  <c r="F2104"/>
  <c r="H2104" s="1"/>
  <c r="A3120"/>
  <c r="I3120" l="1"/>
  <c r="J3119"/>
  <c r="K3120"/>
  <c r="G3120"/>
  <c r="P2102"/>
  <c r="O2102"/>
  <c r="Q2101"/>
  <c r="B3120"/>
  <c r="M2102"/>
  <c r="N2102"/>
  <c r="L2103"/>
  <c r="D2106"/>
  <c r="E2106" s="1"/>
  <c r="C2107" s="1"/>
  <c r="F2105"/>
  <c r="H2105" s="1"/>
  <c r="A3121"/>
  <c r="I3121" l="1"/>
  <c r="J3120"/>
  <c r="K3121"/>
  <c r="G3121"/>
  <c r="P2103"/>
  <c r="O2103"/>
  <c r="Q2102"/>
  <c r="B3121"/>
  <c r="M2103"/>
  <c r="N2103"/>
  <c r="L2104"/>
  <c r="D2107"/>
  <c r="E2107" s="1"/>
  <c r="C2108" s="1"/>
  <c r="F2106"/>
  <c r="H2106" s="1"/>
  <c r="A3122"/>
  <c r="I3122" l="1"/>
  <c r="J3121"/>
  <c r="K3122"/>
  <c r="G3122"/>
  <c r="O2104"/>
  <c r="P2104"/>
  <c r="Q2103"/>
  <c r="B3122"/>
  <c r="M2104"/>
  <c r="N2104"/>
  <c r="L2105"/>
  <c r="F2107"/>
  <c r="H2107" s="1"/>
  <c r="D2108"/>
  <c r="E2108" s="1"/>
  <c r="C2109" s="1"/>
  <c r="A3123"/>
  <c r="I3123" l="1"/>
  <c r="J3122"/>
  <c r="K3123"/>
  <c r="G3123"/>
  <c r="P2105"/>
  <c r="O2105"/>
  <c r="Q2104"/>
  <c r="B3123"/>
  <c r="M2105"/>
  <c r="N2105"/>
  <c r="L2106"/>
  <c r="D2109"/>
  <c r="E2109" s="1"/>
  <c r="C2110" s="1"/>
  <c r="F2108"/>
  <c r="H2108" s="1"/>
  <c r="A3124"/>
  <c r="I3124" l="1"/>
  <c r="J3123"/>
  <c r="K3124"/>
  <c r="G3124"/>
  <c r="P2106"/>
  <c r="O2106"/>
  <c r="Q2105"/>
  <c r="B3124"/>
  <c r="M2106"/>
  <c r="N2106"/>
  <c r="L2107"/>
  <c r="F2109"/>
  <c r="H2109" s="1"/>
  <c r="D2110"/>
  <c r="E2110" s="1"/>
  <c r="C2111" s="1"/>
  <c r="A3125"/>
  <c r="I3125" l="1"/>
  <c r="J3124"/>
  <c r="K3125"/>
  <c r="G3125"/>
  <c r="O2107"/>
  <c r="P2107"/>
  <c r="Q2106"/>
  <c r="B3125"/>
  <c r="M2107"/>
  <c r="N2107"/>
  <c r="L2108"/>
  <c r="D2111"/>
  <c r="E2111" s="1"/>
  <c r="C2112" s="1"/>
  <c r="F2110"/>
  <c r="H2110" s="1"/>
  <c r="A3126"/>
  <c r="I3126" l="1"/>
  <c r="J3125"/>
  <c r="K3126"/>
  <c r="G3126"/>
  <c r="P2108"/>
  <c r="O2108"/>
  <c r="Q2107"/>
  <c r="B3126"/>
  <c r="M2108"/>
  <c r="N2108"/>
  <c r="L2109"/>
  <c r="D2112"/>
  <c r="E2112" s="1"/>
  <c r="C2113" s="1"/>
  <c r="F2111"/>
  <c r="H2111" s="1"/>
  <c r="A3127"/>
  <c r="I3127" l="1"/>
  <c r="J3126"/>
  <c r="K3127"/>
  <c r="G3127"/>
  <c r="Q2108"/>
  <c r="P2109"/>
  <c r="O2109"/>
  <c r="B3127"/>
  <c r="M2109"/>
  <c r="N2109"/>
  <c r="L2110"/>
  <c r="D2113"/>
  <c r="E2113" s="1"/>
  <c r="C2114" s="1"/>
  <c r="F2112"/>
  <c r="H2112" s="1"/>
  <c r="A3128"/>
  <c r="I3128" l="1"/>
  <c r="J3127"/>
  <c r="K3128"/>
  <c r="G3128"/>
  <c r="O2110"/>
  <c r="P2110"/>
  <c r="Q2109"/>
  <c r="B3128"/>
  <c r="M2110"/>
  <c r="N2110"/>
  <c r="L2111"/>
  <c r="F2113"/>
  <c r="H2113" s="1"/>
  <c r="D2114"/>
  <c r="E2114" s="1"/>
  <c r="C2115" s="1"/>
  <c r="A3129"/>
  <c r="I3129" l="1"/>
  <c r="J3128"/>
  <c r="K3129"/>
  <c r="G3129"/>
  <c r="Q2110"/>
  <c r="P2111"/>
  <c r="O2111"/>
  <c r="B3129"/>
  <c r="M2111"/>
  <c r="N2111"/>
  <c r="L2112"/>
  <c r="D2115"/>
  <c r="E2115" s="1"/>
  <c r="C2116" s="1"/>
  <c r="F2114"/>
  <c r="H2114" s="1"/>
  <c r="A3130"/>
  <c r="I3130" l="1"/>
  <c r="J3129"/>
  <c r="K3130"/>
  <c r="G3130"/>
  <c r="Q2111"/>
  <c r="P2112"/>
  <c r="O2112"/>
  <c r="B3130"/>
  <c r="M2112"/>
  <c r="N2112"/>
  <c r="L2113"/>
  <c r="D2116"/>
  <c r="E2116" s="1"/>
  <c r="C2117" s="1"/>
  <c r="F2115"/>
  <c r="H2115" s="1"/>
  <c r="A3131"/>
  <c r="I3131" l="1"/>
  <c r="J3130"/>
  <c r="K3131"/>
  <c r="G3131"/>
  <c r="P2113"/>
  <c r="O2113"/>
  <c r="Q2112"/>
  <c r="B3131"/>
  <c r="M2113"/>
  <c r="N2113"/>
  <c r="L2114"/>
  <c r="D2117"/>
  <c r="E2117" s="1"/>
  <c r="C2118" s="1"/>
  <c r="F2116"/>
  <c r="H2116" s="1"/>
  <c r="A3132"/>
  <c r="I3132" l="1"/>
  <c r="J3131"/>
  <c r="K3132"/>
  <c r="G3132"/>
  <c r="O2114"/>
  <c r="P2114"/>
  <c r="Q2113"/>
  <c r="B3132"/>
  <c r="M2114"/>
  <c r="N2114"/>
  <c r="L2115"/>
  <c r="D2118"/>
  <c r="E2118" s="1"/>
  <c r="C2119" s="1"/>
  <c r="F2117"/>
  <c r="H2117" s="1"/>
  <c r="A3133"/>
  <c r="I3133" l="1"/>
  <c r="J3132"/>
  <c r="K3133"/>
  <c r="G3133"/>
  <c r="Q2114"/>
  <c r="O2115"/>
  <c r="P2115"/>
  <c r="B3133"/>
  <c r="M2115"/>
  <c r="N2115"/>
  <c r="L2116"/>
  <c r="D2119"/>
  <c r="E2119" s="1"/>
  <c r="C2120" s="1"/>
  <c r="F2118"/>
  <c r="H2118" s="1"/>
  <c r="A3134"/>
  <c r="I3134" l="1"/>
  <c r="J3133"/>
  <c r="K3134"/>
  <c r="G3134"/>
  <c r="P2116"/>
  <c r="O2116"/>
  <c r="Q2115"/>
  <c r="B3134"/>
  <c r="M2116"/>
  <c r="N2116"/>
  <c r="L2117"/>
  <c r="D2120"/>
  <c r="E2120" s="1"/>
  <c r="C2121" s="1"/>
  <c r="F2119"/>
  <c r="H2119" s="1"/>
  <c r="A3135"/>
  <c r="I3135" l="1"/>
  <c r="J3134"/>
  <c r="K3135"/>
  <c r="G3135"/>
  <c r="P2117"/>
  <c r="O2117"/>
  <c r="Q2116"/>
  <c r="B3135"/>
  <c r="M2117"/>
  <c r="N2117"/>
  <c r="L2118"/>
  <c r="D2121"/>
  <c r="E2121" s="1"/>
  <c r="C2122" s="1"/>
  <c r="F2120"/>
  <c r="H2120" s="1"/>
  <c r="A3136"/>
  <c r="I3136" l="1"/>
  <c r="J3135"/>
  <c r="K3136"/>
  <c r="G3136"/>
  <c r="O2118"/>
  <c r="P2118"/>
  <c r="Q2117"/>
  <c r="B3136"/>
  <c r="M2118"/>
  <c r="N2118"/>
  <c r="L2119"/>
  <c r="D2122"/>
  <c r="E2122" s="1"/>
  <c r="C2123" s="1"/>
  <c r="F2121"/>
  <c r="H2121" s="1"/>
  <c r="A3137"/>
  <c r="I3137" l="1"/>
  <c r="J3136"/>
  <c r="K3137"/>
  <c r="G3137"/>
  <c r="P2119"/>
  <c r="O2119"/>
  <c r="Q2118"/>
  <c r="B3137"/>
  <c r="M2119"/>
  <c r="N2119"/>
  <c r="L2120"/>
  <c r="D2123"/>
  <c r="E2123" s="1"/>
  <c r="C2124" s="1"/>
  <c r="F2122"/>
  <c r="H2122" s="1"/>
  <c r="A3138"/>
  <c r="I3138" l="1"/>
  <c r="J3137"/>
  <c r="K3138"/>
  <c r="G3138"/>
  <c r="P2120"/>
  <c r="O2120"/>
  <c r="Q2119"/>
  <c r="B3138"/>
  <c r="M2120"/>
  <c r="N2120"/>
  <c r="L2121"/>
  <c r="F2123"/>
  <c r="H2123" s="1"/>
  <c r="D2124"/>
  <c r="E2124" s="1"/>
  <c r="C2125" s="1"/>
  <c r="A3139"/>
  <c r="I3139" l="1"/>
  <c r="J3138"/>
  <c r="K3139"/>
  <c r="G3139"/>
  <c r="O2121"/>
  <c r="P2121"/>
  <c r="Q2120"/>
  <c r="B3139"/>
  <c r="M2121"/>
  <c r="N2121"/>
  <c r="L2122"/>
  <c r="D2125"/>
  <c r="E2125" s="1"/>
  <c r="C2126" s="1"/>
  <c r="F2124"/>
  <c r="H2124" s="1"/>
  <c r="A3140"/>
  <c r="I3140" l="1"/>
  <c r="J3139"/>
  <c r="K3140"/>
  <c r="G3140"/>
  <c r="O2122"/>
  <c r="P2122"/>
  <c r="Q2121"/>
  <c r="B3140"/>
  <c r="M2122"/>
  <c r="N2122"/>
  <c r="L2123"/>
  <c r="D2126"/>
  <c r="E2126" s="1"/>
  <c r="C2127" s="1"/>
  <c r="F2125"/>
  <c r="H2125" s="1"/>
  <c r="A3141"/>
  <c r="I3141" l="1"/>
  <c r="J3140"/>
  <c r="K3141"/>
  <c r="G3141"/>
  <c r="O2123"/>
  <c r="P2123"/>
  <c r="Q2122"/>
  <c r="B3141"/>
  <c r="M2123"/>
  <c r="N2123"/>
  <c r="L2124"/>
  <c r="D2127"/>
  <c r="E2127" s="1"/>
  <c r="C2128" s="1"/>
  <c r="F2126"/>
  <c r="H2126" s="1"/>
  <c r="A3142"/>
  <c r="I3142" l="1"/>
  <c r="J3141"/>
  <c r="K3142"/>
  <c r="G3142"/>
  <c r="Q2123"/>
  <c r="O2124"/>
  <c r="P2124"/>
  <c r="B3142"/>
  <c r="M2124"/>
  <c r="N2124"/>
  <c r="L2125"/>
  <c r="F2127"/>
  <c r="H2127" s="1"/>
  <c r="D2128"/>
  <c r="E2128" s="1"/>
  <c r="C2129" s="1"/>
  <c r="A3143"/>
  <c r="I3143" l="1"/>
  <c r="J3142"/>
  <c r="K3143"/>
  <c r="G3143"/>
  <c r="Q2124"/>
  <c r="O2125"/>
  <c r="P2125"/>
  <c r="B3143"/>
  <c r="M2125"/>
  <c r="N2125"/>
  <c r="L2126"/>
  <c r="D2129"/>
  <c r="E2129" s="1"/>
  <c r="C2130" s="1"/>
  <c r="F2128"/>
  <c r="H2128" s="1"/>
  <c r="A3144"/>
  <c r="I3144" l="1"/>
  <c r="J3143"/>
  <c r="K3144"/>
  <c r="G3144"/>
  <c r="Q2125"/>
  <c r="O2126"/>
  <c r="P2126"/>
  <c r="B3144"/>
  <c r="M2126"/>
  <c r="N2126"/>
  <c r="L2127"/>
  <c r="D2130"/>
  <c r="E2130" s="1"/>
  <c r="C2131" s="1"/>
  <c r="F2129"/>
  <c r="H2129" s="1"/>
  <c r="A3145"/>
  <c r="I3145" l="1"/>
  <c r="J3144"/>
  <c r="K3145"/>
  <c r="G3145"/>
  <c r="Q2126"/>
  <c r="O2127"/>
  <c r="P2127"/>
  <c r="B3145"/>
  <c r="M2127"/>
  <c r="N2127"/>
  <c r="L2128"/>
  <c r="D2131"/>
  <c r="E2131" s="1"/>
  <c r="C2132" s="1"/>
  <c r="F2130"/>
  <c r="H2130" s="1"/>
  <c r="A3146"/>
  <c r="I3146" l="1"/>
  <c r="J3145"/>
  <c r="K3146"/>
  <c r="G3146"/>
  <c r="O2128"/>
  <c r="P2128"/>
  <c r="Q2127"/>
  <c r="B3146"/>
  <c r="M2128"/>
  <c r="N2128"/>
  <c r="L2129"/>
  <c r="F2131"/>
  <c r="H2131" s="1"/>
  <c r="D2132"/>
  <c r="E2132" s="1"/>
  <c r="C2133" s="1"/>
  <c r="A3147"/>
  <c r="I3147" l="1"/>
  <c r="J3146"/>
  <c r="K3147"/>
  <c r="G3147"/>
  <c r="O2129"/>
  <c r="P2129"/>
  <c r="Q2128"/>
  <c r="B3147"/>
  <c r="M2129"/>
  <c r="N2129"/>
  <c r="L2130"/>
  <c r="D2133"/>
  <c r="E2133" s="1"/>
  <c r="C2134" s="1"/>
  <c r="F2132"/>
  <c r="H2132" s="1"/>
  <c r="A3148"/>
  <c r="I3148" l="1"/>
  <c r="J3147"/>
  <c r="K3148"/>
  <c r="G3148"/>
  <c r="O2130"/>
  <c r="P2130"/>
  <c r="Q2129"/>
  <c r="B3148"/>
  <c r="M2130"/>
  <c r="N2130"/>
  <c r="L2131"/>
  <c r="F2133"/>
  <c r="H2133" s="1"/>
  <c r="D2134"/>
  <c r="E2134" s="1"/>
  <c r="C2135" s="1"/>
  <c r="A3149"/>
  <c r="I3149" l="1"/>
  <c r="J3148"/>
  <c r="K3149"/>
  <c r="G3149"/>
  <c r="P2131"/>
  <c r="O2131"/>
  <c r="Q2130"/>
  <c r="B3149"/>
  <c r="M2131"/>
  <c r="N2131"/>
  <c r="L2132"/>
  <c r="D2135"/>
  <c r="E2135" s="1"/>
  <c r="C2136" s="1"/>
  <c r="F2134"/>
  <c r="H2134" s="1"/>
  <c r="A3150"/>
  <c r="I3150" l="1"/>
  <c r="J3149"/>
  <c r="K3150"/>
  <c r="G3150"/>
  <c r="O2132"/>
  <c r="P2132"/>
  <c r="Q2131"/>
  <c r="B3150"/>
  <c r="M2132"/>
  <c r="N2132"/>
  <c r="L2133"/>
  <c r="F2135"/>
  <c r="H2135" s="1"/>
  <c r="D2136"/>
  <c r="E2136" s="1"/>
  <c r="C2137" s="1"/>
  <c r="A3151"/>
  <c r="I3151" l="1"/>
  <c r="J3150"/>
  <c r="K3151"/>
  <c r="G3151"/>
  <c r="P2133"/>
  <c r="O2133"/>
  <c r="Q2132"/>
  <c r="B3151"/>
  <c r="M2133"/>
  <c r="N2133"/>
  <c r="L2134"/>
  <c r="D2137"/>
  <c r="E2137" s="1"/>
  <c r="C2138" s="1"/>
  <c r="F2136"/>
  <c r="H2136" s="1"/>
  <c r="A3152"/>
  <c r="I3152" l="1"/>
  <c r="J3151"/>
  <c r="K3152"/>
  <c r="G3152"/>
  <c r="P2134"/>
  <c r="O2134"/>
  <c r="Q2133"/>
  <c r="B3152"/>
  <c r="M2134"/>
  <c r="N2134"/>
  <c r="L2135"/>
  <c r="F2137"/>
  <c r="H2137" s="1"/>
  <c r="D2138"/>
  <c r="E2138" s="1"/>
  <c r="C2139" s="1"/>
  <c r="A3153"/>
  <c r="I3153" l="1"/>
  <c r="J3152"/>
  <c r="K3153"/>
  <c r="G3153"/>
  <c r="O2135"/>
  <c r="P2135"/>
  <c r="Q2134"/>
  <c r="B3153"/>
  <c r="M2135"/>
  <c r="N2135"/>
  <c r="L2136"/>
  <c r="D2139"/>
  <c r="E2139" s="1"/>
  <c r="C2140" s="1"/>
  <c r="F2138"/>
  <c r="H2138" s="1"/>
  <c r="A3154"/>
  <c r="I3154" l="1"/>
  <c r="J3153"/>
  <c r="K3154"/>
  <c r="G3154"/>
  <c r="P2136"/>
  <c r="O2136"/>
  <c r="Q2135"/>
  <c r="B3154"/>
  <c r="M2136"/>
  <c r="N2136"/>
  <c r="L2137"/>
  <c r="D2140"/>
  <c r="E2140" s="1"/>
  <c r="C2141" s="1"/>
  <c r="F2139"/>
  <c r="H2139" s="1"/>
  <c r="A3155"/>
  <c r="I3155" l="1"/>
  <c r="J3154"/>
  <c r="K3155"/>
  <c r="G3155"/>
  <c r="P2137"/>
  <c r="O2137"/>
  <c r="Q2136"/>
  <c r="B3155"/>
  <c r="M2137"/>
  <c r="N2137"/>
  <c r="L2138"/>
  <c r="D2141"/>
  <c r="E2141" s="1"/>
  <c r="C2142" s="1"/>
  <c r="F2140"/>
  <c r="H2140" s="1"/>
  <c r="A3156"/>
  <c r="I3156" l="1"/>
  <c r="J3155"/>
  <c r="K3156"/>
  <c r="G3156"/>
  <c r="P2138"/>
  <c r="O2138"/>
  <c r="Q2137"/>
  <c r="B3156"/>
  <c r="M2138"/>
  <c r="N2138"/>
  <c r="L2139"/>
  <c r="F2141"/>
  <c r="H2141" s="1"/>
  <c r="D2142"/>
  <c r="E2142" s="1"/>
  <c r="C2143" s="1"/>
  <c r="A3157"/>
  <c r="I3157" l="1"/>
  <c r="J3156"/>
  <c r="K3157"/>
  <c r="G3157"/>
  <c r="P2139"/>
  <c r="O2139"/>
  <c r="Q2138"/>
  <c r="B3157"/>
  <c r="M2139"/>
  <c r="N2139"/>
  <c r="L2140"/>
  <c r="D2143"/>
  <c r="E2143" s="1"/>
  <c r="C2144" s="1"/>
  <c r="F2142"/>
  <c r="H2142" s="1"/>
  <c r="A3158"/>
  <c r="I3158" l="1"/>
  <c r="J3157"/>
  <c r="K3158"/>
  <c r="G3158"/>
  <c r="Q2139"/>
  <c r="O2140"/>
  <c r="P2140"/>
  <c r="B3158"/>
  <c r="M2140"/>
  <c r="N2140"/>
  <c r="L2141"/>
  <c r="F2143"/>
  <c r="H2143" s="1"/>
  <c r="D2144"/>
  <c r="E2144" s="1"/>
  <c r="C2145" s="1"/>
  <c r="A3159"/>
  <c r="I3159" l="1"/>
  <c r="J3158"/>
  <c r="K3159"/>
  <c r="G3159"/>
  <c r="Q2140"/>
  <c r="P2141"/>
  <c r="O2141"/>
  <c r="B3159"/>
  <c r="M2141"/>
  <c r="N2141"/>
  <c r="L2142"/>
  <c r="D2145"/>
  <c r="E2145" s="1"/>
  <c r="C2146" s="1"/>
  <c r="F2144"/>
  <c r="H2144" s="1"/>
  <c r="A3160"/>
  <c r="I3160" l="1"/>
  <c r="J3159"/>
  <c r="K3160"/>
  <c r="G3160"/>
  <c r="O2142"/>
  <c r="P2142"/>
  <c r="Q2141"/>
  <c r="B3160"/>
  <c r="M2142"/>
  <c r="N2142"/>
  <c r="L2143"/>
  <c r="F2145"/>
  <c r="H2145" s="1"/>
  <c r="D2146"/>
  <c r="E2146" s="1"/>
  <c r="C2147" s="1"/>
  <c r="A3161"/>
  <c r="I3161" l="1"/>
  <c r="J3160"/>
  <c r="K3161"/>
  <c r="G3161"/>
  <c r="Q2142"/>
  <c r="P2143"/>
  <c r="O2143"/>
  <c r="B3161"/>
  <c r="M2143"/>
  <c r="N2143"/>
  <c r="L2144"/>
  <c r="D2147"/>
  <c r="E2147" s="1"/>
  <c r="C2148" s="1"/>
  <c r="F2146"/>
  <c r="H2146" s="1"/>
  <c r="A3162"/>
  <c r="I3162" l="1"/>
  <c r="J3161"/>
  <c r="K3162"/>
  <c r="G3162"/>
  <c r="Q2143"/>
  <c r="P2144"/>
  <c r="O2144"/>
  <c r="B3162"/>
  <c r="M2144"/>
  <c r="N2144"/>
  <c r="L2145"/>
  <c r="D2148"/>
  <c r="E2148" s="1"/>
  <c r="C2149" s="1"/>
  <c r="F2147"/>
  <c r="H2147" s="1"/>
  <c r="A3163"/>
  <c r="I3163" l="1"/>
  <c r="J3162"/>
  <c r="K3163"/>
  <c r="G3163"/>
  <c r="O2145"/>
  <c r="P2145"/>
  <c r="Q2144"/>
  <c r="B3163"/>
  <c r="M2145"/>
  <c r="N2145"/>
  <c r="L2146"/>
  <c r="D2149"/>
  <c r="E2149" s="1"/>
  <c r="C2150" s="1"/>
  <c r="F2148"/>
  <c r="H2148" s="1"/>
  <c r="A3164"/>
  <c r="I3164" l="1"/>
  <c r="J3163"/>
  <c r="K3164"/>
  <c r="G3164"/>
  <c r="Q2145"/>
  <c r="P2146"/>
  <c r="O2146"/>
  <c r="B3164"/>
  <c r="M2146"/>
  <c r="N2146"/>
  <c r="L2147"/>
  <c r="D2150"/>
  <c r="E2150" s="1"/>
  <c r="C2151" s="1"/>
  <c r="F2149"/>
  <c r="H2149" s="1"/>
  <c r="A3165"/>
  <c r="I3165" l="1"/>
  <c r="J3164"/>
  <c r="K3165"/>
  <c r="G3165"/>
  <c r="Q2146"/>
  <c r="P2147"/>
  <c r="O2147"/>
  <c r="B3165"/>
  <c r="M2147"/>
  <c r="N2147"/>
  <c r="L2148"/>
  <c r="D2151"/>
  <c r="E2151" s="1"/>
  <c r="C2152" s="1"/>
  <c r="F2150"/>
  <c r="H2150" s="1"/>
  <c r="A3166"/>
  <c r="I3166" l="1"/>
  <c r="J3165"/>
  <c r="K3166"/>
  <c r="G3166"/>
  <c r="P2148"/>
  <c r="O2148"/>
  <c r="Q2147"/>
  <c r="B3166"/>
  <c r="M2148"/>
  <c r="N2148"/>
  <c r="L2149"/>
  <c r="F2151"/>
  <c r="H2151" s="1"/>
  <c r="D2152"/>
  <c r="E2152" s="1"/>
  <c r="C2153" s="1"/>
  <c r="A3167"/>
  <c r="I3167" l="1"/>
  <c r="J3166"/>
  <c r="K3167"/>
  <c r="G3167"/>
  <c r="P2149"/>
  <c r="O2149"/>
  <c r="Q2148"/>
  <c r="B3167"/>
  <c r="M2149"/>
  <c r="N2149"/>
  <c r="L2150"/>
  <c r="F2152"/>
  <c r="H2152" s="1"/>
  <c r="D2153"/>
  <c r="E2153" s="1"/>
  <c r="C2154" s="1"/>
  <c r="A3168"/>
  <c r="I3168" l="1"/>
  <c r="J3167"/>
  <c r="K3168"/>
  <c r="G3168"/>
  <c r="Q2149"/>
  <c r="O2150"/>
  <c r="P2150"/>
  <c r="B3168"/>
  <c r="M2150"/>
  <c r="N2150"/>
  <c r="L2151"/>
  <c r="D2154"/>
  <c r="E2154" s="1"/>
  <c r="C2155" s="1"/>
  <c r="F2153"/>
  <c r="H2153" s="1"/>
  <c r="A3169"/>
  <c r="I3169" l="1"/>
  <c r="J3168"/>
  <c r="K3169"/>
  <c r="G3169"/>
  <c r="P2151"/>
  <c r="O2151"/>
  <c r="Q2150"/>
  <c r="B3169"/>
  <c r="M2151"/>
  <c r="N2151"/>
  <c r="L2152"/>
  <c r="D2155"/>
  <c r="E2155" s="1"/>
  <c r="C2156" s="1"/>
  <c r="F2154"/>
  <c r="H2154" s="1"/>
  <c r="A3170"/>
  <c r="I3170" l="1"/>
  <c r="J3169"/>
  <c r="K3170"/>
  <c r="G3170"/>
  <c r="O2152"/>
  <c r="P2152"/>
  <c r="Q2151"/>
  <c r="B3170"/>
  <c r="M2152"/>
  <c r="N2152"/>
  <c r="L2153"/>
  <c r="D2156"/>
  <c r="E2156" s="1"/>
  <c r="C2157" s="1"/>
  <c r="F2155"/>
  <c r="H2155" s="1"/>
  <c r="A3171"/>
  <c r="I3171" l="1"/>
  <c r="J3170"/>
  <c r="K3171"/>
  <c r="G3171"/>
  <c r="P2153"/>
  <c r="O2153"/>
  <c r="Q2152"/>
  <c r="B3171"/>
  <c r="M2153"/>
  <c r="N2153"/>
  <c r="L2154"/>
  <c r="F2156"/>
  <c r="H2156" s="1"/>
  <c r="D2157"/>
  <c r="E2157" s="1"/>
  <c r="C2158" s="1"/>
  <c r="A3172"/>
  <c r="I3172" l="1"/>
  <c r="J3171"/>
  <c r="K3172"/>
  <c r="G3172"/>
  <c r="Q2153"/>
  <c r="O2154"/>
  <c r="P2154"/>
  <c r="B3172"/>
  <c r="M2154"/>
  <c r="N2154"/>
  <c r="L2155"/>
  <c r="F2157"/>
  <c r="H2157" s="1"/>
  <c r="D2158"/>
  <c r="E2158" s="1"/>
  <c r="C2159" s="1"/>
  <c r="A3173"/>
  <c r="I3173" l="1"/>
  <c r="J3172"/>
  <c r="K3173"/>
  <c r="G3173"/>
  <c r="P2155"/>
  <c r="O2155"/>
  <c r="Q2154"/>
  <c r="B3173"/>
  <c r="M2155"/>
  <c r="N2155"/>
  <c r="L2156"/>
  <c r="D2159"/>
  <c r="E2159" s="1"/>
  <c r="C2160" s="1"/>
  <c r="F2158"/>
  <c r="H2158" s="1"/>
  <c r="A3174"/>
  <c r="I3174" l="1"/>
  <c r="J3173"/>
  <c r="K3174"/>
  <c r="G3174"/>
  <c r="P2156"/>
  <c r="O2156"/>
  <c r="Q2155"/>
  <c r="B3174"/>
  <c r="M2156"/>
  <c r="N2156"/>
  <c r="L2157"/>
  <c r="F2159"/>
  <c r="H2159" s="1"/>
  <c r="D2160"/>
  <c r="E2160" s="1"/>
  <c r="C2161" s="1"/>
  <c r="A3175"/>
  <c r="I3175" l="1"/>
  <c r="J3174"/>
  <c r="K3175"/>
  <c r="G3175"/>
  <c r="Q2156"/>
  <c r="P2157"/>
  <c r="O2157"/>
  <c r="B3175"/>
  <c r="M2157"/>
  <c r="N2157"/>
  <c r="L2158"/>
  <c r="F2160"/>
  <c r="H2160" s="1"/>
  <c r="D2161"/>
  <c r="E2161" s="1"/>
  <c r="C2162" s="1"/>
  <c r="A3176"/>
  <c r="I3176" l="1"/>
  <c r="J3175"/>
  <c r="K3176"/>
  <c r="G3176"/>
  <c r="P2158"/>
  <c r="O2158"/>
  <c r="Q2157"/>
  <c r="B3176"/>
  <c r="M2158"/>
  <c r="N2158"/>
  <c r="L2159"/>
  <c r="D2162"/>
  <c r="E2162" s="1"/>
  <c r="C2163" s="1"/>
  <c r="F2161"/>
  <c r="H2161" s="1"/>
  <c r="A3177"/>
  <c r="I3177" l="1"/>
  <c r="J3176"/>
  <c r="K3177"/>
  <c r="G3177"/>
  <c r="Q2158"/>
  <c r="O2159"/>
  <c r="P2159"/>
  <c r="B3177"/>
  <c r="M2159"/>
  <c r="N2159"/>
  <c r="L2160"/>
  <c r="F2162"/>
  <c r="H2162" s="1"/>
  <c r="D2163"/>
  <c r="E2163" s="1"/>
  <c r="C2164" s="1"/>
  <c r="A3178"/>
  <c r="I3178" l="1"/>
  <c r="J3177"/>
  <c r="K3178"/>
  <c r="G3178"/>
  <c r="O2160"/>
  <c r="P2160"/>
  <c r="Q2159"/>
  <c r="B3178"/>
  <c r="M2160"/>
  <c r="N2160"/>
  <c r="L2161"/>
  <c r="F2163"/>
  <c r="H2163" s="1"/>
  <c r="D2164"/>
  <c r="E2164" s="1"/>
  <c r="C2165" s="1"/>
  <c r="A3179"/>
  <c r="I3179" l="1"/>
  <c r="J3178"/>
  <c r="K3179"/>
  <c r="G3179"/>
  <c r="P2161"/>
  <c r="O2161"/>
  <c r="Q2160"/>
  <c r="B3179"/>
  <c r="M2161"/>
  <c r="N2161"/>
  <c r="L2162"/>
  <c r="F2164"/>
  <c r="H2164" s="1"/>
  <c r="D2165"/>
  <c r="E2165" s="1"/>
  <c r="C2166" s="1"/>
  <c r="A3180"/>
  <c r="I3180" l="1"/>
  <c r="J3179"/>
  <c r="K3180"/>
  <c r="G3180"/>
  <c r="P2162"/>
  <c r="O2162"/>
  <c r="Q2161"/>
  <c r="B3180"/>
  <c r="M2162"/>
  <c r="N2162"/>
  <c r="L2163"/>
  <c r="D2166"/>
  <c r="E2166" s="1"/>
  <c r="C2167" s="1"/>
  <c r="F2165"/>
  <c r="H2165" s="1"/>
  <c r="A3181"/>
  <c r="I3181" l="1"/>
  <c r="J3180"/>
  <c r="K3181"/>
  <c r="G3181"/>
  <c r="O2163"/>
  <c r="P2163"/>
  <c r="Q2162"/>
  <c r="B3181"/>
  <c r="M2163"/>
  <c r="N2163"/>
  <c r="L2164"/>
  <c r="F2166"/>
  <c r="H2166" s="1"/>
  <c r="D2167"/>
  <c r="E2167" s="1"/>
  <c r="C2168" s="1"/>
  <c r="A3182"/>
  <c r="I3182" l="1"/>
  <c r="J3181"/>
  <c r="K3182"/>
  <c r="G3182"/>
  <c r="P2164"/>
  <c r="O2164"/>
  <c r="Q2163"/>
  <c r="B3182"/>
  <c r="M2164"/>
  <c r="N2164"/>
  <c r="L2165"/>
  <c r="D2168"/>
  <c r="E2168" s="1"/>
  <c r="C2169" s="1"/>
  <c r="F2167"/>
  <c r="H2167" s="1"/>
  <c r="A3183"/>
  <c r="I3183" l="1"/>
  <c r="J3182"/>
  <c r="K3183"/>
  <c r="G3183"/>
  <c r="O2165"/>
  <c r="P2165"/>
  <c r="Q2164"/>
  <c r="B3183"/>
  <c r="M2165"/>
  <c r="N2165"/>
  <c r="F26" i="11"/>
  <c r="C27"/>
  <c r="L2166" i="10"/>
  <c r="F2168"/>
  <c r="H2168" s="1"/>
  <c r="D2169"/>
  <c r="E2169" s="1"/>
  <c r="C2170" s="1"/>
  <c r="A3184"/>
  <c r="I3184" l="1"/>
  <c r="J3183"/>
  <c r="K3184"/>
  <c r="G3184"/>
  <c r="O2166"/>
  <c r="P2166"/>
  <c r="Q2165"/>
  <c r="B3184"/>
  <c r="M2166"/>
  <c r="N2166"/>
  <c r="L2167"/>
  <c r="F2169"/>
  <c r="H2169" s="1"/>
  <c r="D2170"/>
  <c r="E2170" s="1"/>
  <c r="C2171" s="1"/>
  <c r="A3185"/>
  <c r="I3185" l="1"/>
  <c r="J3184"/>
  <c r="K3185"/>
  <c r="G3185"/>
  <c r="P2167"/>
  <c r="O2167"/>
  <c r="Q2166"/>
  <c r="B3185"/>
  <c r="M2167"/>
  <c r="N2167"/>
  <c r="L2168"/>
  <c r="F2170"/>
  <c r="H2170" s="1"/>
  <c r="D2171"/>
  <c r="E2171" s="1"/>
  <c r="C2172" s="1"/>
  <c r="A3186"/>
  <c r="I3186" l="1"/>
  <c r="J3185"/>
  <c r="K3186"/>
  <c r="G3186"/>
  <c r="O2168"/>
  <c r="P2168"/>
  <c r="Q2167"/>
  <c r="B3186"/>
  <c r="M2168"/>
  <c r="N2168"/>
  <c r="L2169"/>
  <c r="D2172"/>
  <c r="E2172" s="1"/>
  <c r="C2173" s="1"/>
  <c r="F2171"/>
  <c r="H2171" s="1"/>
  <c r="A3187"/>
  <c r="I3187" l="1"/>
  <c r="J3186"/>
  <c r="K3187"/>
  <c r="G3187"/>
  <c r="O2169"/>
  <c r="P2169"/>
  <c r="Q2168"/>
  <c r="B3187"/>
  <c r="M2169"/>
  <c r="N2169"/>
  <c r="L2170"/>
  <c r="D2173"/>
  <c r="E2173" s="1"/>
  <c r="C2174" s="1"/>
  <c r="F2172"/>
  <c r="H2172" s="1"/>
  <c r="A3188"/>
  <c r="I3188" l="1"/>
  <c r="J3187"/>
  <c r="K3188"/>
  <c r="G3188"/>
  <c r="Q2169"/>
  <c r="P2170"/>
  <c r="O2170"/>
  <c r="B3188"/>
  <c r="M2170"/>
  <c r="N2170"/>
  <c r="L2171"/>
  <c r="F2173"/>
  <c r="H2173" s="1"/>
  <c r="D2174"/>
  <c r="E2174" s="1"/>
  <c r="C2175" s="1"/>
  <c r="A3189"/>
  <c r="I3189" l="1"/>
  <c r="J3188"/>
  <c r="K3189"/>
  <c r="G3189"/>
  <c r="Q2170"/>
  <c r="O2171"/>
  <c r="P2171"/>
  <c r="B3189"/>
  <c r="M2171"/>
  <c r="N2171"/>
  <c r="L2172"/>
  <c r="F2174"/>
  <c r="H2174" s="1"/>
  <c r="D2175"/>
  <c r="E2175" s="1"/>
  <c r="C2176" s="1"/>
  <c r="A3190"/>
  <c r="I3190" l="1"/>
  <c r="J3189"/>
  <c r="K3190"/>
  <c r="G3190"/>
  <c r="Q2171"/>
  <c r="O2172"/>
  <c r="P2172"/>
  <c r="B3190"/>
  <c r="M2172"/>
  <c r="N2172"/>
  <c r="L2173"/>
  <c r="D2176"/>
  <c r="E2176" s="1"/>
  <c r="C2177" s="1"/>
  <c r="F2175"/>
  <c r="H2175" s="1"/>
  <c r="A3191"/>
  <c r="I3191" l="1"/>
  <c r="J3190"/>
  <c r="K3191"/>
  <c r="G3191"/>
  <c r="O2173"/>
  <c r="P2173"/>
  <c r="Q2172"/>
  <c r="B3191"/>
  <c r="M2173"/>
  <c r="N2173"/>
  <c r="L2174"/>
  <c r="D2177"/>
  <c r="E2177" s="1"/>
  <c r="C2178" s="1"/>
  <c r="F2176"/>
  <c r="H2176" s="1"/>
  <c r="A3192"/>
  <c r="I3192" l="1"/>
  <c r="J3191"/>
  <c r="K3192"/>
  <c r="G3192"/>
  <c r="Q2173"/>
  <c r="P2174"/>
  <c r="O2174"/>
  <c r="B3192"/>
  <c r="M2174"/>
  <c r="N2174"/>
  <c r="E27" i="11"/>
  <c r="D27"/>
  <c r="L2175" i="10"/>
  <c r="F2177"/>
  <c r="H2177" s="1"/>
  <c r="D2178"/>
  <c r="E2178" s="1"/>
  <c r="C2179" s="1"/>
  <c r="A3193"/>
  <c r="I3193" l="1"/>
  <c r="J3192"/>
  <c r="K3193"/>
  <c r="G3193"/>
  <c r="Q2174"/>
  <c r="P2175"/>
  <c r="O2175"/>
  <c r="B3193"/>
  <c r="M2175"/>
  <c r="N2175"/>
  <c r="L2176"/>
  <c r="F2178"/>
  <c r="H2178" s="1"/>
  <c r="D2179"/>
  <c r="E2179" s="1"/>
  <c r="C2180" s="1"/>
  <c r="A3194"/>
  <c r="I3194" l="1"/>
  <c r="J3193"/>
  <c r="K3194"/>
  <c r="G3194"/>
  <c r="O2176"/>
  <c r="P2176"/>
  <c r="Q2175"/>
  <c r="B3194"/>
  <c r="M2176"/>
  <c r="N2176"/>
  <c r="L2177"/>
  <c r="D2180"/>
  <c r="E2180" s="1"/>
  <c r="C2181" s="1"/>
  <c r="F2179"/>
  <c r="H2179" s="1"/>
  <c r="A3195"/>
  <c r="I3195" l="1"/>
  <c r="J3194"/>
  <c r="K3195"/>
  <c r="G3195"/>
  <c r="P2177"/>
  <c r="O2177"/>
  <c r="Q2176"/>
  <c r="B3195"/>
  <c r="M2177"/>
  <c r="N2177"/>
  <c r="L2178"/>
  <c r="D2181"/>
  <c r="E2181" s="1"/>
  <c r="C2182" s="1"/>
  <c r="F2180"/>
  <c r="H2180" s="1"/>
  <c r="A3196"/>
  <c r="I3196" l="1"/>
  <c r="J3195"/>
  <c r="K3196"/>
  <c r="G3196"/>
  <c r="P2178"/>
  <c r="O2178"/>
  <c r="Q2177"/>
  <c r="B3196"/>
  <c r="M2178"/>
  <c r="N2178"/>
  <c r="L2179"/>
  <c r="D2182"/>
  <c r="E2182" s="1"/>
  <c r="C2183" s="1"/>
  <c r="F2181"/>
  <c r="H2181" s="1"/>
  <c r="A3197"/>
  <c r="I3197" l="1"/>
  <c r="J3196"/>
  <c r="K3197"/>
  <c r="G3197"/>
  <c r="P2179"/>
  <c r="O2179"/>
  <c r="Q2178"/>
  <c r="B3197"/>
  <c r="M2179"/>
  <c r="N2179"/>
  <c r="L2180"/>
  <c r="F2182"/>
  <c r="H2182" s="1"/>
  <c r="D2183"/>
  <c r="E2183" s="1"/>
  <c r="C2184" s="1"/>
  <c r="A3198"/>
  <c r="I3198" l="1"/>
  <c r="J3197"/>
  <c r="K3198"/>
  <c r="G3198"/>
  <c r="Q2179"/>
  <c r="O2180"/>
  <c r="P2180"/>
  <c r="B3198"/>
  <c r="M2180"/>
  <c r="N2180"/>
  <c r="L2181"/>
  <c r="F2183"/>
  <c r="H2183" s="1"/>
  <c r="D2184"/>
  <c r="E2184" s="1"/>
  <c r="C2185" s="1"/>
  <c r="A3199"/>
  <c r="I3199" l="1"/>
  <c r="J3198"/>
  <c r="K3199"/>
  <c r="G3199"/>
  <c r="O2181"/>
  <c r="P2181"/>
  <c r="Q2180"/>
  <c r="B3199"/>
  <c r="M2181"/>
  <c r="N2181"/>
  <c r="L2182"/>
  <c r="D2185"/>
  <c r="E2185" s="1"/>
  <c r="C2186" s="1"/>
  <c r="F2184"/>
  <c r="H2184" s="1"/>
  <c r="A3200"/>
  <c r="I3200" l="1"/>
  <c r="J3199"/>
  <c r="K3200"/>
  <c r="G3200"/>
  <c r="O2182"/>
  <c r="P2182"/>
  <c r="Q2181"/>
  <c r="B3200"/>
  <c r="M2182"/>
  <c r="N2182"/>
  <c r="L2183"/>
  <c r="D2186"/>
  <c r="E2186" s="1"/>
  <c r="C2187" s="1"/>
  <c r="F2185"/>
  <c r="H2185" s="1"/>
  <c r="A3201"/>
  <c r="I3201" l="1"/>
  <c r="J3200"/>
  <c r="K3201"/>
  <c r="G3201"/>
  <c r="Q2182"/>
  <c r="O2183"/>
  <c r="P2183"/>
  <c r="B3201"/>
  <c r="M2183"/>
  <c r="N2183"/>
  <c r="L2184"/>
  <c r="F2186"/>
  <c r="H2186" s="1"/>
  <c r="D2187"/>
  <c r="E2187" s="1"/>
  <c r="C2188" s="1"/>
  <c r="A3202"/>
  <c r="I3202" l="1"/>
  <c r="J3201"/>
  <c r="K3202"/>
  <c r="G3202"/>
  <c r="P2184"/>
  <c r="O2184"/>
  <c r="Q2183"/>
  <c r="B3202"/>
  <c r="M2184"/>
  <c r="N2184"/>
  <c r="L2185"/>
  <c r="F2187"/>
  <c r="H2187" s="1"/>
  <c r="D2188"/>
  <c r="E2188" s="1"/>
  <c r="C2189" s="1"/>
  <c r="A3203"/>
  <c r="I3203" l="1"/>
  <c r="J3202"/>
  <c r="K3203"/>
  <c r="G3203"/>
  <c r="O2185"/>
  <c r="P2185"/>
  <c r="Q2184"/>
  <c r="B3203"/>
  <c r="M2185"/>
  <c r="N2185"/>
  <c r="L2186"/>
  <c r="D2189"/>
  <c r="E2189" s="1"/>
  <c r="C2190" s="1"/>
  <c r="F2188"/>
  <c r="H2188" s="1"/>
  <c r="A3204"/>
  <c r="I3204" l="1"/>
  <c r="J3203"/>
  <c r="K3204"/>
  <c r="G3204"/>
  <c r="O2186"/>
  <c r="P2186"/>
  <c r="Q2185"/>
  <c r="B3204"/>
  <c r="M2186"/>
  <c r="N2186"/>
  <c r="L2187"/>
  <c r="D2190"/>
  <c r="E2190" s="1"/>
  <c r="C2191" s="1"/>
  <c r="F2189"/>
  <c r="H2189" s="1"/>
  <c r="A3205"/>
  <c r="I3205" l="1"/>
  <c r="J3204"/>
  <c r="K3205"/>
  <c r="G3205"/>
  <c r="O2187"/>
  <c r="P2187"/>
  <c r="Q2186"/>
  <c r="B3205"/>
  <c r="M2187"/>
  <c r="N2187"/>
  <c r="L2188"/>
  <c r="D2191"/>
  <c r="E2191" s="1"/>
  <c r="C2192" s="1"/>
  <c r="F2190"/>
  <c r="H2190" s="1"/>
  <c r="A3206"/>
  <c r="I3206" l="1"/>
  <c r="J3205"/>
  <c r="K3206"/>
  <c r="G3206"/>
  <c r="P2188"/>
  <c r="O2188"/>
  <c r="Q2187"/>
  <c r="B3206"/>
  <c r="M2188"/>
  <c r="N2188"/>
  <c r="L2189"/>
  <c r="F2191"/>
  <c r="H2191" s="1"/>
  <c r="D2192"/>
  <c r="E2192" s="1"/>
  <c r="C2193" s="1"/>
  <c r="A3207"/>
  <c r="I3207" l="1"/>
  <c r="J3206"/>
  <c r="K3207"/>
  <c r="G3207"/>
  <c r="O2189"/>
  <c r="P2189"/>
  <c r="Q2188"/>
  <c r="B3207"/>
  <c r="M2189"/>
  <c r="N2189"/>
  <c r="L2190"/>
  <c r="F2192"/>
  <c r="H2192" s="1"/>
  <c r="D2193"/>
  <c r="E2193" s="1"/>
  <c r="C2194" s="1"/>
  <c r="A3208"/>
  <c r="I3208" l="1"/>
  <c r="J3207"/>
  <c r="K3208"/>
  <c r="G3208"/>
  <c r="P2190"/>
  <c r="O2190"/>
  <c r="Q2189"/>
  <c r="B3208"/>
  <c r="M2190"/>
  <c r="N2190"/>
  <c r="L2191"/>
  <c r="F2193"/>
  <c r="H2193" s="1"/>
  <c r="D2194"/>
  <c r="E2194" s="1"/>
  <c r="C2195" s="1"/>
  <c r="A3209"/>
  <c r="I3209" l="1"/>
  <c r="J3208"/>
  <c r="K3209"/>
  <c r="G3209"/>
  <c r="P2191"/>
  <c r="O2191"/>
  <c r="Q2190"/>
  <c r="B3209"/>
  <c r="M2191"/>
  <c r="N2191"/>
  <c r="L2192"/>
  <c r="D2195"/>
  <c r="E2195" s="1"/>
  <c r="C2196" s="1"/>
  <c r="F2194"/>
  <c r="H2194" s="1"/>
  <c r="A3210"/>
  <c r="I3210" l="1"/>
  <c r="J3209"/>
  <c r="K3210"/>
  <c r="G3210"/>
  <c r="O2192"/>
  <c r="P2192"/>
  <c r="Q2191"/>
  <c r="B3210"/>
  <c r="M2192"/>
  <c r="N2192"/>
  <c r="L2193"/>
  <c r="D2196"/>
  <c r="E2196" s="1"/>
  <c r="C2197" s="1"/>
  <c r="F2195"/>
  <c r="H2195" s="1"/>
  <c r="A3211"/>
  <c r="I3211" l="1"/>
  <c r="J3210"/>
  <c r="K3211"/>
  <c r="G3211"/>
  <c r="P2193"/>
  <c r="O2193"/>
  <c r="Q2192"/>
  <c r="B3211"/>
  <c r="M2193"/>
  <c r="N2193"/>
  <c r="L2194"/>
  <c r="D2197"/>
  <c r="E2197" s="1"/>
  <c r="C2198" s="1"/>
  <c r="F2196"/>
  <c r="H2196" s="1"/>
  <c r="A3212"/>
  <c r="I3212" l="1"/>
  <c r="J3211"/>
  <c r="K3212"/>
  <c r="G3212"/>
  <c r="P2194"/>
  <c r="O2194"/>
  <c r="Q2193"/>
  <c r="B3212"/>
  <c r="M2194"/>
  <c r="N2194"/>
  <c r="L2195"/>
  <c r="F2197"/>
  <c r="H2197" s="1"/>
  <c r="D2198"/>
  <c r="E2198" s="1"/>
  <c r="C2199" s="1"/>
  <c r="A3213"/>
  <c r="I3213" l="1"/>
  <c r="J3212"/>
  <c r="K3213"/>
  <c r="G3213"/>
  <c r="O2195"/>
  <c r="P2195"/>
  <c r="Q2194"/>
  <c r="B3213"/>
  <c r="M2195"/>
  <c r="N2195"/>
  <c r="L2196"/>
  <c r="D2199"/>
  <c r="E2199" s="1"/>
  <c r="C2200" s="1"/>
  <c r="F2198"/>
  <c r="H2198" s="1"/>
  <c r="A3214"/>
  <c r="I3214" l="1"/>
  <c r="J3213"/>
  <c r="K3214"/>
  <c r="G3214"/>
  <c r="O2196"/>
  <c r="P2196"/>
  <c r="Q2195"/>
  <c r="B3214"/>
  <c r="M2196"/>
  <c r="N2196"/>
  <c r="L2197"/>
  <c r="D2200"/>
  <c r="E2200" s="1"/>
  <c r="C2201" s="1"/>
  <c r="F2199"/>
  <c r="H2199" s="1"/>
  <c r="A3215"/>
  <c r="I3215" l="1"/>
  <c r="J3214"/>
  <c r="K3215"/>
  <c r="G3215"/>
  <c r="O2197"/>
  <c r="P2197"/>
  <c r="Q2196"/>
  <c r="B3215"/>
  <c r="M2197"/>
  <c r="N2197"/>
  <c r="L2198"/>
  <c r="F2200"/>
  <c r="H2200" s="1"/>
  <c r="D2201"/>
  <c r="E2201" s="1"/>
  <c r="C2202" s="1"/>
  <c r="A3216"/>
  <c r="I3216" l="1"/>
  <c r="J3215"/>
  <c r="K3216"/>
  <c r="G3216"/>
  <c r="Q2197"/>
  <c r="P2198"/>
  <c r="O2198"/>
  <c r="B3216"/>
  <c r="M2198"/>
  <c r="N2198"/>
  <c r="L2199"/>
  <c r="D2202"/>
  <c r="E2202" s="1"/>
  <c r="C2203" s="1"/>
  <c r="F2201"/>
  <c r="H2201" s="1"/>
  <c r="A3217"/>
  <c r="I3217" l="1"/>
  <c r="J3216"/>
  <c r="K3217"/>
  <c r="G3217"/>
  <c r="P2199"/>
  <c r="O2199"/>
  <c r="Q2198"/>
  <c r="B3217"/>
  <c r="M2199"/>
  <c r="N2199"/>
  <c r="L2200"/>
  <c r="D2203"/>
  <c r="E2203" s="1"/>
  <c r="C2204" s="1"/>
  <c r="F2202"/>
  <c r="H2202" s="1"/>
  <c r="A3218"/>
  <c r="I3218" l="1"/>
  <c r="J3217"/>
  <c r="K3218"/>
  <c r="G3218"/>
  <c r="O2200"/>
  <c r="P2200"/>
  <c r="Q2199"/>
  <c r="B3218"/>
  <c r="M2200"/>
  <c r="N2200"/>
  <c r="L2201"/>
  <c r="D2204"/>
  <c r="E2204" s="1"/>
  <c r="C2205" s="1"/>
  <c r="F2203"/>
  <c r="H2203" s="1"/>
  <c r="A3219"/>
  <c r="I3219" l="1"/>
  <c r="J3218"/>
  <c r="K3219"/>
  <c r="G3219"/>
  <c r="Q2200"/>
  <c r="O2201"/>
  <c r="P2201"/>
  <c r="B3219"/>
  <c r="M2201"/>
  <c r="N2201"/>
  <c r="L2202"/>
  <c r="D2205"/>
  <c r="E2205" s="1"/>
  <c r="C2206" s="1"/>
  <c r="F2204"/>
  <c r="H2204" s="1"/>
  <c r="A3220"/>
  <c r="I3220" l="1"/>
  <c r="J3219"/>
  <c r="K3220"/>
  <c r="G3220"/>
  <c r="P2202"/>
  <c r="O2202"/>
  <c r="Q2201"/>
  <c r="B3220"/>
  <c r="M2202"/>
  <c r="N2202"/>
  <c r="L2203"/>
  <c r="D2206"/>
  <c r="E2206" s="1"/>
  <c r="C2207" s="1"/>
  <c r="F2205"/>
  <c r="H2205" s="1"/>
  <c r="A3221"/>
  <c r="I3221" l="1"/>
  <c r="J3220"/>
  <c r="K3221"/>
  <c r="G3221"/>
  <c r="Q2202"/>
  <c r="O2203"/>
  <c r="P2203"/>
  <c r="B3221"/>
  <c r="M2203"/>
  <c r="N2203"/>
  <c r="L2204"/>
  <c r="D2207"/>
  <c r="E2207" s="1"/>
  <c r="C2208" s="1"/>
  <c r="F2206"/>
  <c r="H2206" s="1"/>
  <c r="A3222"/>
  <c r="I3222" l="1"/>
  <c r="J3221"/>
  <c r="K3222"/>
  <c r="G3222"/>
  <c r="P2204"/>
  <c r="O2204"/>
  <c r="Q2203"/>
  <c r="B3222"/>
  <c r="M2204"/>
  <c r="N2204"/>
  <c r="L2205"/>
  <c r="D2208"/>
  <c r="E2208" s="1"/>
  <c r="C2209" s="1"/>
  <c r="F2207"/>
  <c r="H2207" s="1"/>
  <c r="A3223"/>
  <c r="I3223" l="1"/>
  <c r="J3222"/>
  <c r="K3223"/>
  <c r="G3223"/>
  <c r="P2205"/>
  <c r="O2205"/>
  <c r="Q2204"/>
  <c r="B3223"/>
  <c r="M2205"/>
  <c r="N2205"/>
  <c r="L2206"/>
  <c r="F2208"/>
  <c r="H2208" s="1"/>
  <c r="D2209"/>
  <c r="E2209" s="1"/>
  <c r="C2210" s="1"/>
  <c r="A3224"/>
  <c r="I3224" l="1"/>
  <c r="J3223"/>
  <c r="K3224"/>
  <c r="G3224"/>
  <c r="Q2205"/>
  <c r="P2206"/>
  <c r="O2206"/>
  <c r="B3224"/>
  <c r="M2206"/>
  <c r="N2206"/>
  <c r="L2207"/>
  <c r="D2210"/>
  <c r="E2210" s="1"/>
  <c r="C2211" s="1"/>
  <c r="F2209"/>
  <c r="H2209" s="1"/>
  <c r="A3225"/>
  <c r="I3225" l="1"/>
  <c r="J3224"/>
  <c r="K3225"/>
  <c r="G3225"/>
  <c r="Q2206"/>
  <c r="O2207"/>
  <c r="P2207"/>
  <c r="B3225"/>
  <c r="M2207"/>
  <c r="N2207"/>
  <c r="L2208"/>
  <c r="F2210"/>
  <c r="H2210" s="1"/>
  <c r="D2211"/>
  <c r="E2211" s="1"/>
  <c r="C2212" s="1"/>
  <c r="A3226"/>
  <c r="I3226" l="1"/>
  <c r="J3225"/>
  <c r="K3226"/>
  <c r="G3226"/>
  <c r="Q2207"/>
  <c r="P2208"/>
  <c r="O2208"/>
  <c r="B3226"/>
  <c r="M2208"/>
  <c r="N2208"/>
  <c r="L2209"/>
  <c r="F2211"/>
  <c r="H2211" s="1"/>
  <c r="D2212"/>
  <c r="E2212" s="1"/>
  <c r="C2213" s="1"/>
  <c r="A3227"/>
  <c r="I3227" l="1"/>
  <c r="J3226"/>
  <c r="K3227"/>
  <c r="G3227"/>
  <c r="Q2208"/>
  <c r="P2209"/>
  <c r="O2209"/>
  <c r="B3227"/>
  <c r="M2209"/>
  <c r="N2209"/>
  <c r="L2210"/>
  <c r="D2213"/>
  <c r="E2213" s="1"/>
  <c r="C2214" s="1"/>
  <c r="F2212"/>
  <c r="H2212" s="1"/>
  <c r="A3228"/>
  <c r="I3228" l="1"/>
  <c r="J3227"/>
  <c r="K3228"/>
  <c r="G3228"/>
  <c r="P2210"/>
  <c r="O2210"/>
  <c r="Q2209"/>
  <c r="B3228"/>
  <c r="M2210"/>
  <c r="N2210"/>
  <c r="L2211"/>
  <c r="D2214"/>
  <c r="E2214" s="1"/>
  <c r="C2215" s="1"/>
  <c r="F2213"/>
  <c r="H2213" s="1"/>
  <c r="A3229"/>
  <c r="I3229" l="1"/>
  <c r="J3228"/>
  <c r="K3229"/>
  <c r="G3229"/>
  <c r="O2211"/>
  <c r="P2211"/>
  <c r="Q2210"/>
  <c r="B3229"/>
  <c r="M2211"/>
  <c r="N2211"/>
  <c r="L2212"/>
  <c r="F2214"/>
  <c r="H2214" s="1"/>
  <c r="D2215"/>
  <c r="E2215" s="1"/>
  <c r="C2216" s="1"/>
  <c r="A3230"/>
  <c r="I3230" l="1"/>
  <c r="J3229"/>
  <c r="K3230"/>
  <c r="G3230"/>
  <c r="P2212"/>
  <c r="O2212"/>
  <c r="Q2211"/>
  <c r="B3230"/>
  <c r="M2212"/>
  <c r="N2212"/>
  <c r="L2213"/>
  <c r="D2216"/>
  <c r="E2216" s="1"/>
  <c r="C2217" s="1"/>
  <c r="F2215"/>
  <c r="H2215" s="1"/>
  <c r="A3231"/>
  <c r="I3231" l="1"/>
  <c r="J3230"/>
  <c r="K3231"/>
  <c r="G3231"/>
  <c r="Q2212"/>
  <c r="O2213"/>
  <c r="P2213"/>
  <c r="B3231"/>
  <c r="M2213"/>
  <c r="N2213"/>
  <c r="L2214"/>
  <c r="F2216"/>
  <c r="H2216" s="1"/>
  <c r="D2217"/>
  <c r="E2217" s="1"/>
  <c r="C2218" s="1"/>
  <c r="A3232"/>
  <c r="I3232" l="1"/>
  <c r="J3231"/>
  <c r="K3232"/>
  <c r="G3232"/>
  <c r="Q2213"/>
  <c r="O2214"/>
  <c r="P2214"/>
  <c r="B3232"/>
  <c r="M2214"/>
  <c r="N2214"/>
  <c r="L2215"/>
  <c r="D2218"/>
  <c r="E2218" s="1"/>
  <c r="C2219" s="1"/>
  <c r="F2217"/>
  <c r="H2217" s="1"/>
  <c r="A3233"/>
  <c r="I3233" l="1"/>
  <c r="J3232"/>
  <c r="K3233"/>
  <c r="G3233"/>
  <c r="Q2214"/>
  <c r="O2215"/>
  <c r="P2215"/>
  <c r="B3233"/>
  <c r="M2215"/>
  <c r="N2215"/>
  <c r="L2216"/>
  <c r="D2219"/>
  <c r="E2219" s="1"/>
  <c r="C2220" s="1"/>
  <c r="F2218"/>
  <c r="H2218" s="1"/>
  <c r="A3234"/>
  <c r="I3234" l="1"/>
  <c r="J3233"/>
  <c r="K3234"/>
  <c r="G3234"/>
  <c r="O2216"/>
  <c r="P2216"/>
  <c r="Q2215"/>
  <c r="B3234"/>
  <c r="M2216"/>
  <c r="N2216"/>
  <c r="L2217"/>
  <c r="D2220"/>
  <c r="E2220" s="1"/>
  <c r="C2221" s="1"/>
  <c r="F2219"/>
  <c r="H2219" s="1"/>
  <c r="A3235"/>
  <c r="I3235" l="1"/>
  <c r="J3234"/>
  <c r="K3235"/>
  <c r="G3235"/>
  <c r="P2217"/>
  <c r="O2217"/>
  <c r="Q2216"/>
  <c r="B3235"/>
  <c r="M2217"/>
  <c r="N2217"/>
  <c r="L2218"/>
  <c r="F2220"/>
  <c r="H2220" s="1"/>
  <c r="D2221"/>
  <c r="E2221" s="1"/>
  <c r="C2222" s="1"/>
  <c r="A3236"/>
  <c r="I3236" l="1"/>
  <c r="J3235"/>
  <c r="K3236"/>
  <c r="G3236"/>
  <c r="P2218"/>
  <c r="O2218"/>
  <c r="Q2217"/>
  <c r="B3236"/>
  <c r="M2218"/>
  <c r="N2218"/>
  <c r="L2219"/>
  <c r="D2222"/>
  <c r="E2222" s="1"/>
  <c r="C2223" s="1"/>
  <c r="F2221"/>
  <c r="H2221" s="1"/>
  <c r="A3237"/>
  <c r="I3237" l="1"/>
  <c r="J3236"/>
  <c r="K3237"/>
  <c r="G3237"/>
  <c r="Q2218"/>
  <c r="O2219"/>
  <c r="P2219"/>
  <c r="B3237"/>
  <c r="M2219"/>
  <c r="N2219"/>
  <c r="L2220"/>
  <c r="F2222"/>
  <c r="H2222" s="1"/>
  <c r="D2223"/>
  <c r="E2223" s="1"/>
  <c r="C2224" s="1"/>
  <c r="A3238"/>
  <c r="I3238" l="1"/>
  <c r="J3237"/>
  <c r="K3238"/>
  <c r="G3238"/>
  <c r="Q2219"/>
  <c r="P2220"/>
  <c r="O2220"/>
  <c r="B3238"/>
  <c r="M2220"/>
  <c r="N2220"/>
  <c r="L2221"/>
  <c r="D2224"/>
  <c r="E2224" s="1"/>
  <c r="C2225" s="1"/>
  <c r="F2223"/>
  <c r="H2223" s="1"/>
  <c r="A3239"/>
  <c r="I3239" l="1"/>
  <c r="J3238"/>
  <c r="K3239"/>
  <c r="G3239"/>
  <c r="Q2220"/>
  <c r="O2221"/>
  <c r="P2221"/>
  <c r="B3239"/>
  <c r="M2221"/>
  <c r="N2221"/>
  <c r="L2222"/>
  <c r="D2225"/>
  <c r="E2225" s="1"/>
  <c r="C2226" s="1"/>
  <c r="F2224"/>
  <c r="H2224" s="1"/>
  <c r="A3240"/>
  <c r="I3240" l="1"/>
  <c r="J3239"/>
  <c r="K3240"/>
  <c r="G3240"/>
  <c r="Q2221"/>
  <c r="O2222"/>
  <c r="P2222"/>
  <c r="B3240"/>
  <c r="M2222"/>
  <c r="N2222"/>
  <c r="L2223"/>
  <c r="F2225"/>
  <c r="H2225" s="1"/>
  <c r="D2226"/>
  <c r="E2226" s="1"/>
  <c r="C2227" s="1"/>
  <c r="A3241"/>
  <c r="I3241" l="1"/>
  <c r="J3240"/>
  <c r="K3241"/>
  <c r="G3241"/>
  <c r="O2223"/>
  <c r="P2223"/>
  <c r="Q2222"/>
  <c r="B3241"/>
  <c r="M2223"/>
  <c r="N2223"/>
  <c r="L2224"/>
  <c r="F2226"/>
  <c r="H2226" s="1"/>
  <c r="D2227"/>
  <c r="E2227" s="1"/>
  <c r="C2228" s="1"/>
  <c r="A3242"/>
  <c r="I3242" l="1"/>
  <c r="J3241"/>
  <c r="K3242"/>
  <c r="G3242"/>
  <c r="Q2223"/>
  <c r="O2224"/>
  <c r="P2224"/>
  <c r="B3242"/>
  <c r="M2224"/>
  <c r="N2224"/>
  <c r="L2225"/>
  <c r="D2228"/>
  <c r="E2228" s="1"/>
  <c r="C2229" s="1"/>
  <c r="F2227"/>
  <c r="H2227" s="1"/>
  <c r="A3243"/>
  <c r="I3243" l="1"/>
  <c r="J3242"/>
  <c r="K3243"/>
  <c r="G3243"/>
  <c r="P2225"/>
  <c r="O2225"/>
  <c r="Q2224"/>
  <c r="B3243"/>
  <c r="M2225"/>
  <c r="N2225"/>
  <c r="L2226"/>
  <c r="D2229"/>
  <c r="E2229" s="1"/>
  <c r="C2230" s="1"/>
  <c r="F2228"/>
  <c r="H2228" s="1"/>
  <c r="A3244"/>
  <c r="I3244" l="1"/>
  <c r="J3243"/>
  <c r="K3244"/>
  <c r="G3244"/>
  <c r="P2226"/>
  <c r="O2226"/>
  <c r="Q2225"/>
  <c r="B3244"/>
  <c r="M2226"/>
  <c r="N2226"/>
  <c r="L2227"/>
  <c r="F2229"/>
  <c r="H2229" s="1"/>
  <c r="D2230"/>
  <c r="E2230" s="1"/>
  <c r="C2231" s="1"/>
  <c r="A3245"/>
  <c r="I3245" l="1"/>
  <c r="J3244"/>
  <c r="K3245"/>
  <c r="G3245"/>
  <c r="O2227"/>
  <c r="P2227"/>
  <c r="Q2226"/>
  <c r="B3245"/>
  <c r="M2227"/>
  <c r="N2227"/>
  <c r="L2228"/>
  <c r="D2231"/>
  <c r="E2231" s="1"/>
  <c r="C2232" s="1"/>
  <c r="F2230"/>
  <c r="H2230" s="1"/>
  <c r="A3246"/>
  <c r="I3246" l="1"/>
  <c r="J3245"/>
  <c r="K3246"/>
  <c r="G3246"/>
  <c r="P2228"/>
  <c r="O2228"/>
  <c r="Q2227"/>
  <c r="B3246"/>
  <c r="M2228"/>
  <c r="N2228"/>
  <c r="L2229"/>
  <c r="D2232"/>
  <c r="E2232" s="1"/>
  <c r="C2233" s="1"/>
  <c r="F2231"/>
  <c r="H2231" s="1"/>
  <c r="A3247"/>
  <c r="I3247" l="1"/>
  <c r="J3246"/>
  <c r="K3247"/>
  <c r="G3247"/>
  <c r="P2229"/>
  <c r="O2229"/>
  <c r="Q2228"/>
  <c r="B3247"/>
  <c r="M2229"/>
  <c r="N2229"/>
  <c r="L2230"/>
  <c r="D2233"/>
  <c r="E2233" s="1"/>
  <c r="C2234" s="1"/>
  <c r="F2232"/>
  <c r="H2232" s="1"/>
  <c r="A3248"/>
  <c r="I3248" l="1"/>
  <c r="J3247"/>
  <c r="K3248"/>
  <c r="G3248"/>
  <c r="P2230"/>
  <c r="O2230"/>
  <c r="Q2229"/>
  <c r="B3248"/>
  <c r="M2230"/>
  <c r="N2230"/>
  <c r="L2231"/>
  <c r="F2233"/>
  <c r="H2233" s="1"/>
  <c r="D2234"/>
  <c r="E2234" s="1"/>
  <c r="C2235" s="1"/>
  <c r="A3249"/>
  <c r="I3249" l="1"/>
  <c r="J3248"/>
  <c r="K3249"/>
  <c r="G3249"/>
  <c r="P2231"/>
  <c r="O2231"/>
  <c r="Q2230"/>
  <c r="B3249"/>
  <c r="M2231"/>
  <c r="N2231"/>
  <c r="L2232"/>
  <c r="D2235"/>
  <c r="E2235" s="1"/>
  <c r="C2236" s="1"/>
  <c r="F2234"/>
  <c r="H2234" s="1"/>
  <c r="A3250"/>
  <c r="I3250" l="1"/>
  <c r="J3249"/>
  <c r="K3250"/>
  <c r="G3250"/>
  <c r="Q2231"/>
  <c r="P2232"/>
  <c r="O2232"/>
  <c r="B3250"/>
  <c r="M2232"/>
  <c r="N2232"/>
  <c r="L2233"/>
  <c r="D2236"/>
  <c r="E2236" s="1"/>
  <c r="C2237" s="1"/>
  <c r="F2235"/>
  <c r="H2235" s="1"/>
  <c r="A3251"/>
  <c r="I3251" l="1"/>
  <c r="J3250"/>
  <c r="K3251"/>
  <c r="G3251"/>
  <c r="Q2232"/>
  <c r="P2233"/>
  <c r="O2233"/>
  <c r="B3251"/>
  <c r="M2233"/>
  <c r="N2233"/>
  <c r="L2234"/>
  <c r="D2237"/>
  <c r="E2237" s="1"/>
  <c r="C2238" s="1"/>
  <c r="F2236"/>
  <c r="H2236" s="1"/>
  <c r="A3252"/>
  <c r="I3252" l="1"/>
  <c r="J3251"/>
  <c r="K3252"/>
  <c r="G3252"/>
  <c r="P2234"/>
  <c r="O2234"/>
  <c r="Q2233"/>
  <c r="B3252"/>
  <c r="M2234"/>
  <c r="N2234"/>
  <c r="L2235"/>
  <c r="D2238"/>
  <c r="E2238" s="1"/>
  <c r="C2239" s="1"/>
  <c r="F2237"/>
  <c r="H2237" s="1"/>
  <c r="A3253"/>
  <c r="I3253" l="1"/>
  <c r="J3252"/>
  <c r="K3253"/>
  <c r="G3253"/>
  <c r="Q2234"/>
  <c r="O2235"/>
  <c r="P2235"/>
  <c r="B3253"/>
  <c r="M2235"/>
  <c r="N2235"/>
  <c r="L2236"/>
  <c r="F2238"/>
  <c r="H2238" s="1"/>
  <c r="D2239"/>
  <c r="E2239" s="1"/>
  <c r="C2240" s="1"/>
  <c r="A3254"/>
  <c r="I3254" l="1"/>
  <c r="J3253"/>
  <c r="K3254"/>
  <c r="G3254"/>
  <c r="Q2235"/>
  <c r="O2236"/>
  <c r="P2236"/>
  <c r="B3254"/>
  <c r="M2236"/>
  <c r="N2236"/>
  <c r="L2237"/>
  <c r="D2240"/>
  <c r="E2240" s="1"/>
  <c r="C2241" s="1"/>
  <c r="F2239"/>
  <c r="H2239" s="1"/>
  <c r="A3255"/>
  <c r="I3255" l="1"/>
  <c r="J3254"/>
  <c r="K3255"/>
  <c r="G3255"/>
  <c r="P2237"/>
  <c r="O2237"/>
  <c r="Q2236"/>
  <c r="B3255"/>
  <c r="M2237"/>
  <c r="N2237"/>
  <c r="L2238"/>
  <c r="D2241"/>
  <c r="E2241" s="1"/>
  <c r="C2242" s="1"/>
  <c r="F2240"/>
  <c r="H2240" s="1"/>
  <c r="A3256"/>
  <c r="I3256" l="1"/>
  <c r="J3255"/>
  <c r="K3256"/>
  <c r="G3256"/>
  <c r="P2238"/>
  <c r="O2238"/>
  <c r="Q2237"/>
  <c r="B3256"/>
  <c r="M2238"/>
  <c r="N2238"/>
  <c r="L2239"/>
  <c r="F2241"/>
  <c r="H2241" s="1"/>
  <c r="D2242"/>
  <c r="E2242" s="1"/>
  <c r="C2243" s="1"/>
  <c r="A3257"/>
  <c r="I3257" l="1"/>
  <c r="J3256"/>
  <c r="K3257"/>
  <c r="G3257"/>
  <c r="P2239"/>
  <c r="O2239"/>
  <c r="Q2238"/>
  <c r="B3257"/>
  <c r="M2239"/>
  <c r="N2239"/>
  <c r="L2240"/>
  <c r="D2243"/>
  <c r="E2243" s="1"/>
  <c r="C2244" s="1"/>
  <c r="F2242"/>
  <c r="H2242" s="1"/>
  <c r="A3258"/>
  <c r="I3258" l="1"/>
  <c r="J3257"/>
  <c r="K3258"/>
  <c r="G3258"/>
  <c r="Q2239"/>
  <c r="P2240"/>
  <c r="O2240"/>
  <c r="B3258"/>
  <c r="M2240"/>
  <c r="N2240"/>
  <c r="L2241"/>
  <c r="F2243"/>
  <c r="H2243" s="1"/>
  <c r="D2244"/>
  <c r="E2244" s="1"/>
  <c r="C2245" s="1"/>
  <c r="A3259"/>
  <c r="I3259" l="1"/>
  <c r="J3258"/>
  <c r="K3259"/>
  <c r="G3259"/>
  <c r="P2241"/>
  <c r="O2241"/>
  <c r="Q2240"/>
  <c r="B3259"/>
  <c r="M2241"/>
  <c r="N2241"/>
  <c r="L2242"/>
  <c r="F2244"/>
  <c r="H2244" s="1"/>
  <c r="D2245"/>
  <c r="E2245" s="1"/>
  <c r="C2246" s="1"/>
  <c r="A3260"/>
  <c r="I3260" l="1"/>
  <c r="J3259"/>
  <c r="K3260"/>
  <c r="G3260"/>
  <c r="Q2241"/>
  <c r="O2242"/>
  <c r="P2242"/>
  <c r="B3260"/>
  <c r="M2242"/>
  <c r="N2242"/>
  <c r="L2243"/>
  <c r="F2245"/>
  <c r="H2245" s="1"/>
  <c r="D2246"/>
  <c r="E2246" s="1"/>
  <c r="C2247" s="1"/>
  <c r="A3261"/>
  <c r="I3261" l="1"/>
  <c r="J3260"/>
  <c r="K3261"/>
  <c r="G3261"/>
  <c r="P2243"/>
  <c r="O2243"/>
  <c r="Q2242"/>
  <c r="B3261"/>
  <c r="M2243"/>
  <c r="N2243"/>
  <c r="L2244"/>
  <c r="D2247"/>
  <c r="E2247" s="1"/>
  <c r="C2248" s="1"/>
  <c r="F2246"/>
  <c r="H2246" s="1"/>
  <c r="A3262"/>
  <c r="I3262" l="1"/>
  <c r="J3261"/>
  <c r="K3262"/>
  <c r="G3262"/>
  <c r="O2244"/>
  <c r="P2244"/>
  <c r="Q2243"/>
  <c r="B3262"/>
  <c r="M2244"/>
  <c r="N2244"/>
  <c r="L2245"/>
  <c r="D2248"/>
  <c r="E2248" s="1"/>
  <c r="C2249" s="1"/>
  <c r="F2247"/>
  <c r="H2247" s="1"/>
  <c r="A3263"/>
  <c r="I3263" l="1"/>
  <c r="J3262"/>
  <c r="K3263"/>
  <c r="G3263"/>
  <c r="P2245"/>
  <c r="O2245"/>
  <c r="Q2244"/>
  <c r="B3263"/>
  <c r="M2245"/>
  <c r="N2245"/>
  <c r="L2246"/>
  <c r="D2249"/>
  <c r="E2249" s="1"/>
  <c r="C2250" s="1"/>
  <c r="F2248"/>
  <c r="H2248" s="1"/>
  <c r="A3264"/>
  <c r="I3264" l="1"/>
  <c r="J3263"/>
  <c r="K3264"/>
  <c r="G3264"/>
  <c r="P2246"/>
  <c r="O2246"/>
  <c r="Q2245"/>
  <c r="B3264"/>
  <c r="M2246"/>
  <c r="N2246"/>
  <c r="L2247"/>
  <c r="D2250"/>
  <c r="E2250" s="1"/>
  <c r="C2251" s="1"/>
  <c r="F2249"/>
  <c r="H2249" s="1"/>
  <c r="A3265"/>
  <c r="I3265" l="1"/>
  <c r="J3264"/>
  <c r="K3265"/>
  <c r="G3265"/>
  <c r="O2247"/>
  <c r="P2247"/>
  <c r="Q2246"/>
  <c r="B3265"/>
  <c r="M2247"/>
  <c r="N2247"/>
  <c r="L2248"/>
  <c r="D2251"/>
  <c r="E2251" s="1"/>
  <c r="C2252" s="1"/>
  <c r="F2250"/>
  <c r="H2250" s="1"/>
  <c r="A3266"/>
  <c r="I3266" l="1"/>
  <c r="J3265"/>
  <c r="K3266"/>
  <c r="G3266"/>
  <c r="P2248"/>
  <c r="O2248"/>
  <c r="Q2247"/>
  <c r="B3266"/>
  <c r="M2248"/>
  <c r="N2248"/>
  <c r="L2249"/>
  <c r="F2251"/>
  <c r="H2251" s="1"/>
  <c r="D2252"/>
  <c r="E2252" s="1"/>
  <c r="C2253" s="1"/>
  <c r="A3267"/>
  <c r="I3267" l="1"/>
  <c r="J3266"/>
  <c r="K3267"/>
  <c r="G3267"/>
  <c r="P2249"/>
  <c r="O2249"/>
  <c r="Q2248"/>
  <c r="B3267"/>
  <c r="M2249"/>
  <c r="N2249"/>
  <c r="L2250"/>
  <c r="D2253"/>
  <c r="E2253" s="1"/>
  <c r="C2254" s="1"/>
  <c r="F2252"/>
  <c r="H2252" s="1"/>
  <c r="A3268"/>
  <c r="I3268" l="1"/>
  <c r="J3267"/>
  <c r="K3268"/>
  <c r="G3268"/>
  <c r="P2250"/>
  <c r="O2250"/>
  <c r="Q2249"/>
  <c r="B3268"/>
  <c r="M2250"/>
  <c r="N2250"/>
  <c r="L2251"/>
  <c r="F2253"/>
  <c r="H2253" s="1"/>
  <c r="D2254"/>
  <c r="E2254" s="1"/>
  <c r="C2255" s="1"/>
  <c r="A3269"/>
  <c r="I3269" l="1"/>
  <c r="J3268"/>
  <c r="K3269"/>
  <c r="G3269"/>
  <c r="O2251"/>
  <c r="P2251"/>
  <c r="Q2250"/>
  <c r="B3269"/>
  <c r="M2251"/>
  <c r="N2251"/>
  <c r="L2252"/>
  <c r="F2254"/>
  <c r="H2254" s="1"/>
  <c r="D2255"/>
  <c r="E2255" s="1"/>
  <c r="C2256" s="1"/>
  <c r="A3270"/>
  <c r="I3270" l="1"/>
  <c r="J3269"/>
  <c r="K3270"/>
  <c r="G3270"/>
  <c r="P2252"/>
  <c r="O2252"/>
  <c r="Q2251"/>
  <c r="B3270"/>
  <c r="M2252"/>
  <c r="N2252"/>
  <c r="L2253"/>
  <c r="F2255"/>
  <c r="H2255" s="1"/>
  <c r="D2256"/>
  <c r="E2256" s="1"/>
  <c r="C2257" s="1"/>
  <c r="A3271"/>
  <c r="I3271" l="1"/>
  <c r="J3270"/>
  <c r="K3271"/>
  <c r="G3271"/>
  <c r="P2253"/>
  <c r="O2253"/>
  <c r="Q2252"/>
  <c r="B3271"/>
  <c r="M2253"/>
  <c r="N2253"/>
  <c r="L2254"/>
  <c r="F2256"/>
  <c r="H2256" s="1"/>
  <c r="D2257"/>
  <c r="E2257" s="1"/>
  <c r="C2258" s="1"/>
  <c r="A3272"/>
  <c r="I3272" l="1"/>
  <c r="J3271"/>
  <c r="K3272"/>
  <c r="G3272"/>
  <c r="O2254"/>
  <c r="P2254"/>
  <c r="Q2253"/>
  <c r="B3272"/>
  <c r="M2254"/>
  <c r="N2254"/>
  <c r="L2255"/>
  <c r="D2258"/>
  <c r="E2258" s="1"/>
  <c r="C2259" s="1"/>
  <c r="F2257"/>
  <c r="H2257" s="1"/>
  <c r="A3273"/>
  <c r="I3273" l="1"/>
  <c r="J3272"/>
  <c r="K3273"/>
  <c r="G3273"/>
  <c r="Q2254"/>
  <c r="O2255"/>
  <c r="P2255"/>
  <c r="B3273"/>
  <c r="M2255"/>
  <c r="N2255"/>
  <c r="L2256"/>
  <c r="D2259"/>
  <c r="E2259" s="1"/>
  <c r="C2260" s="1"/>
  <c r="F2258"/>
  <c r="H2258" s="1"/>
  <c r="A3274"/>
  <c r="I3274" l="1"/>
  <c r="J3273"/>
  <c r="K3274"/>
  <c r="G3274"/>
  <c r="Q2255"/>
  <c r="O2256"/>
  <c r="P2256"/>
  <c r="B3274"/>
  <c r="M2256"/>
  <c r="N2256"/>
  <c r="L2257"/>
  <c r="D2260"/>
  <c r="E2260" s="1"/>
  <c r="C2261" s="1"/>
  <c r="F2259"/>
  <c r="H2259" s="1"/>
  <c r="A3275"/>
  <c r="I3275" l="1"/>
  <c r="J3274"/>
  <c r="K3275"/>
  <c r="G3275"/>
  <c r="P2257"/>
  <c r="O2257"/>
  <c r="Q2256"/>
  <c r="B3275"/>
  <c r="M2257"/>
  <c r="N2257"/>
  <c r="L2258"/>
  <c r="F2260"/>
  <c r="H2260" s="1"/>
  <c r="D2261"/>
  <c r="E2261" s="1"/>
  <c r="C2262" s="1"/>
  <c r="A3276"/>
  <c r="I3276" l="1"/>
  <c r="J3275"/>
  <c r="K3276"/>
  <c r="G3276"/>
  <c r="P2258"/>
  <c r="O2258"/>
  <c r="Q2257"/>
  <c r="B3276"/>
  <c r="M2258"/>
  <c r="N2258"/>
  <c r="L2259"/>
  <c r="F2261"/>
  <c r="H2261" s="1"/>
  <c r="D2262"/>
  <c r="E2262" s="1"/>
  <c r="C2263" s="1"/>
  <c r="A3277"/>
  <c r="I3277" l="1"/>
  <c r="J3276"/>
  <c r="K3277"/>
  <c r="G3277"/>
  <c r="Q2258"/>
  <c r="P2259"/>
  <c r="O2259"/>
  <c r="B3277"/>
  <c r="M2259"/>
  <c r="N2259"/>
  <c r="L2260"/>
  <c r="D2263"/>
  <c r="E2263" s="1"/>
  <c r="C2264" s="1"/>
  <c r="F2262"/>
  <c r="H2262" s="1"/>
  <c r="A3278"/>
  <c r="I3278" l="1"/>
  <c r="J3277"/>
  <c r="K3278"/>
  <c r="G3278"/>
  <c r="O2260"/>
  <c r="P2260"/>
  <c r="Q2259"/>
  <c r="B3278"/>
  <c r="M2260"/>
  <c r="N2260"/>
  <c r="L2261"/>
  <c r="F2263"/>
  <c r="H2263" s="1"/>
  <c r="D2264"/>
  <c r="E2264" s="1"/>
  <c r="C2265" s="1"/>
  <c r="A3279"/>
  <c r="I3279" l="1"/>
  <c r="J3278"/>
  <c r="K3279"/>
  <c r="G3279"/>
  <c r="P2261"/>
  <c r="O2261"/>
  <c r="Q2260"/>
  <c r="B3279"/>
  <c r="M2261"/>
  <c r="N2261"/>
  <c r="L2262"/>
  <c r="F2264"/>
  <c r="H2264" s="1"/>
  <c r="D2265"/>
  <c r="E2265" s="1"/>
  <c r="C2266" s="1"/>
  <c r="A3280"/>
  <c r="I3280" l="1"/>
  <c r="J3279"/>
  <c r="K3280"/>
  <c r="G3280"/>
  <c r="P2262"/>
  <c r="O2262"/>
  <c r="Q2261"/>
  <c r="B3280"/>
  <c r="M2262"/>
  <c r="N2262"/>
  <c r="L2263"/>
  <c r="D2266"/>
  <c r="E2266" s="1"/>
  <c r="C2267" s="1"/>
  <c r="F2265"/>
  <c r="H2265" s="1"/>
  <c r="A3281"/>
  <c r="I3281" l="1"/>
  <c r="J3280"/>
  <c r="K3281"/>
  <c r="G3281"/>
  <c r="Q2262"/>
  <c r="P2263"/>
  <c r="O2263"/>
  <c r="B3281"/>
  <c r="M2263"/>
  <c r="N2263"/>
  <c r="L2264"/>
  <c r="F2266"/>
  <c r="H2266" s="1"/>
  <c r="D2267"/>
  <c r="E2267" s="1"/>
  <c r="C2268" s="1"/>
  <c r="A3282"/>
  <c r="I3282" l="1"/>
  <c r="J3281"/>
  <c r="K3282"/>
  <c r="G3282"/>
  <c r="P2264"/>
  <c r="O2264"/>
  <c r="Q2263"/>
  <c r="B3282"/>
  <c r="M2264"/>
  <c r="N2264"/>
  <c r="L2265"/>
  <c r="D2268"/>
  <c r="E2268" s="1"/>
  <c r="C2269" s="1"/>
  <c r="F2267"/>
  <c r="H2267" s="1"/>
  <c r="A3283"/>
  <c r="I3283" l="1"/>
  <c r="J3282"/>
  <c r="K3283"/>
  <c r="G3283"/>
  <c r="P2265"/>
  <c r="O2265"/>
  <c r="Q2264"/>
  <c r="B3283"/>
  <c r="M2265"/>
  <c r="N2265"/>
  <c r="F27" i="11"/>
  <c r="C28"/>
  <c r="L2266" i="10"/>
  <c r="F2268"/>
  <c r="H2268" s="1"/>
  <c r="D2269"/>
  <c r="E2269" s="1"/>
  <c r="C2270" s="1"/>
  <c r="A3284"/>
  <c r="I3284" l="1"/>
  <c r="J3283"/>
  <c r="K3284"/>
  <c r="G3284"/>
  <c r="Q2265"/>
  <c r="O2266"/>
  <c r="P2266"/>
  <c r="B3284"/>
  <c r="M2266"/>
  <c r="N2266"/>
  <c r="L2267"/>
  <c r="F2269"/>
  <c r="H2269" s="1"/>
  <c r="D2270"/>
  <c r="E2270" s="1"/>
  <c r="C2271" s="1"/>
  <c r="A3285"/>
  <c r="I3285" l="1"/>
  <c r="J3284"/>
  <c r="K3285"/>
  <c r="G3285"/>
  <c r="Q2266"/>
  <c r="P2267"/>
  <c r="O2267"/>
  <c r="B3285"/>
  <c r="M2267"/>
  <c r="N2267"/>
  <c r="L2268"/>
  <c r="D2271"/>
  <c r="E2271" s="1"/>
  <c r="C2272" s="1"/>
  <c r="F2270"/>
  <c r="H2270" s="1"/>
  <c r="A3286"/>
  <c r="I3286" l="1"/>
  <c r="J3285"/>
  <c r="K3286"/>
  <c r="G3286"/>
  <c r="Q2267"/>
  <c r="P2268"/>
  <c r="O2268"/>
  <c r="B3286"/>
  <c r="M2268"/>
  <c r="N2268"/>
  <c r="L2269"/>
  <c r="D2272"/>
  <c r="E2272" s="1"/>
  <c r="C2273" s="1"/>
  <c r="F2271"/>
  <c r="H2271" s="1"/>
  <c r="A3287"/>
  <c r="I3287" l="1"/>
  <c r="J3286"/>
  <c r="K3287"/>
  <c r="G3287"/>
  <c r="Q2268"/>
  <c r="P2269"/>
  <c r="O2269"/>
  <c r="B3287"/>
  <c r="M2269"/>
  <c r="N2269"/>
  <c r="L2270"/>
  <c r="D2273"/>
  <c r="E2273" s="1"/>
  <c r="C2274" s="1"/>
  <c r="F2272"/>
  <c r="H2272" s="1"/>
  <c r="A3288"/>
  <c r="I3288" l="1"/>
  <c r="J3287"/>
  <c r="K3288"/>
  <c r="G3288"/>
  <c r="Q2269"/>
  <c r="O2270"/>
  <c r="P2270"/>
  <c r="B3288"/>
  <c r="M2270"/>
  <c r="N2270"/>
  <c r="L2271"/>
  <c r="F2273"/>
  <c r="H2273" s="1"/>
  <c r="D2274"/>
  <c r="E2274" s="1"/>
  <c r="C2275" s="1"/>
  <c r="A3289"/>
  <c r="I3289" l="1"/>
  <c r="J3288"/>
  <c r="K3289"/>
  <c r="G3289"/>
  <c r="P2271"/>
  <c r="O2271"/>
  <c r="Q2270"/>
  <c r="B3289"/>
  <c r="M2271"/>
  <c r="N2271"/>
  <c r="L2272"/>
  <c r="F2274"/>
  <c r="H2274" s="1"/>
  <c r="D2275"/>
  <c r="E2275" s="1"/>
  <c r="C2276" s="1"/>
  <c r="A3290"/>
  <c r="I3290" l="1"/>
  <c r="J3289"/>
  <c r="K3290"/>
  <c r="G3290"/>
  <c r="P2272"/>
  <c r="O2272"/>
  <c r="Q2271"/>
  <c r="B3290"/>
  <c r="M2272"/>
  <c r="N2272"/>
  <c r="L2273"/>
  <c r="D2276"/>
  <c r="E2276" s="1"/>
  <c r="C2277" s="1"/>
  <c r="F2275"/>
  <c r="H2275" s="1"/>
  <c r="A3291"/>
  <c r="I3291" l="1"/>
  <c r="J3290"/>
  <c r="K3291"/>
  <c r="G3291"/>
  <c r="P2273"/>
  <c r="O2273"/>
  <c r="Q2272"/>
  <c r="B3291"/>
  <c r="M2273"/>
  <c r="N2273"/>
  <c r="L2274"/>
  <c r="D2277"/>
  <c r="E2277" s="1"/>
  <c r="C2278" s="1"/>
  <c r="F2276"/>
  <c r="H2276" s="1"/>
  <c r="A3292"/>
  <c r="I3292" l="1"/>
  <c r="J3291"/>
  <c r="K3292"/>
  <c r="G3292"/>
  <c r="Q2273"/>
  <c r="O2274"/>
  <c r="P2274"/>
  <c r="B3292"/>
  <c r="M2274"/>
  <c r="N2274"/>
  <c r="E28" i="11"/>
  <c r="D28"/>
  <c r="L2275" i="10"/>
  <c r="F2277"/>
  <c r="H2277" s="1"/>
  <c r="D2278"/>
  <c r="E2278" s="1"/>
  <c r="C2279" s="1"/>
  <c r="A3293"/>
  <c r="I3293" l="1"/>
  <c r="J3292"/>
  <c r="K3293"/>
  <c r="G3293"/>
  <c r="P2275"/>
  <c r="O2275"/>
  <c r="Q2274"/>
  <c r="B3293"/>
  <c r="M2275"/>
  <c r="N2275"/>
  <c r="L2276"/>
  <c r="F2278"/>
  <c r="H2278" s="1"/>
  <c r="D2279"/>
  <c r="E2279" s="1"/>
  <c r="C2280" s="1"/>
  <c r="A3294"/>
  <c r="I3294" l="1"/>
  <c r="J3293"/>
  <c r="K3294"/>
  <c r="G3294"/>
  <c r="P2276"/>
  <c r="O2276"/>
  <c r="Q2275"/>
  <c r="B3294"/>
  <c r="M2276"/>
  <c r="N2276"/>
  <c r="L2277"/>
  <c r="D2280"/>
  <c r="E2280" s="1"/>
  <c r="C2281" s="1"/>
  <c r="F2279"/>
  <c r="H2279" s="1"/>
  <c r="A3295"/>
  <c r="I3295" l="1"/>
  <c r="J3294"/>
  <c r="K3295"/>
  <c r="G3295"/>
  <c r="Q2276"/>
  <c r="O2277"/>
  <c r="P2277"/>
  <c r="B3295"/>
  <c r="M2277"/>
  <c r="N2277"/>
  <c r="L2278"/>
  <c r="D2281"/>
  <c r="E2281" s="1"/>
  <c r="C2282" s="1"/>
  <c r="F2280"/>
  <c r="H2280" s="1"/>
  <c r="A3296"/>
  <c r="I3296" l="1"/>
  <c r="J3295"/>
  <c r="K3296"/>
  <c r="G3296"/>
  <c r="O2278"/>
  <c r="P2278"/>
  <c r="Q2277"/>
  <c r="B3296"/>
  <c r="M2278"/>
  <c r="N2278"/>
  <c r="L2279"/>
  <c r="D2282"/>
  <c r="E2282" s="1"/>
  <c r="C2283" s="1"/>
  <c r="F2281"/>
  <c r="H2281" s="1"/>
  <c r="A3297"/>
  <c r="I3297" l="1"/>
  <c r="J3296"/>
  <c r="K3297"/>
  <c r="G3297"/>
  <c r="O2279"/>
  <c r="P2279"/>
  <c r="Q2278"/>
  <c r="B3297"/>
  <c r="M2279"/>
  <c r="N2279"/>
  <c r="L2280"/>
  <c r="D2283"/>
  <c r="E2283" s="1"/>
  <c r="C2284" s="1"/>
  <c r="F2282"/>
  <c r="H2282" s="1"/>
  <c r="A3298"/>
  <c r="I3298" l="1"/>
  <c r="J3297"/>
  <c r="K3298"/>
  <c r="G3298"/>
  <c r="O2280"/>
  <c r="P2280"/>
  <c r="Q2279"/>
  <c r="B3298"/>
  <c r="M2280"/>
  <c r="N2280"/>
  <c r="L2281"/>
  <c r="D2284"/>
  <c r="E2284" s="1"/>
  <c r="C2285" s="1"/>
  <c r="F2283"/>
  <c r="H2283" s="1"/>
  <c r="A3299"/>
  <c r="I3299" l="1"/>
  <c r="J3298"/>
  <c r="K3299"/>
  <c r="G3299"/>
  <c r="O2281"/>
  <c r="P2281"/>
  <c r="Q2280"/>
  <c r="B3299"/>
  <c r="M2281"/>
  <c r="N2281"/>
  <c r="L2282"/>
  <c r="F2284"/>
  <c r="H2284" s="1"/>
  <c r="D2285"/>
  <c r="E2285" s="1"/>
  <c r="C2286" s="1"/>
  <c r="A3300"/>
  <c r="I3300" l="1"/>
  <c r="J3299"/>
  <c r="K3300"/>
  <c r="G3300"/>
  <c r="O2282"/>
  <c r="P2282"/>
  <c r="Q2281"/>
  <c r="B3300"/>
  <c r="M2282"/>
  <c r="N2282"/>
  <c r="L2283"/>
  <c r="F2285"/>
  <c r="H2285" s="1"/>
  <c r="D2286"/>
  <c r="E2286" s="1"/>
  <c r="C2287" s="1"/>
  <c r="A3301"/>
  <c r="I3301" l="1"/>
  <c r="J3300"/>
  <c r="K3301"/>
  <c r="G3301"/>
  <c r="O2283"/>
  <c r="P2283"/>
  <c r="Q2282"/>
  <c r="B3301"/>
  <c r="M2283"/>
  <c r="N2283"/>
  <c r="L2284"/>
  <c r="D2287"/>
  <c r="E2287" s="1"/>
  <c r="C2288" s="1"/>
  <c r="F2286"/>
  <c r="H2286" s="1"/>
  <c r="A3302"/>
  <c r="I3302" l="1"/>
  <c r="J3301"/>
  <c r="K3302"/>
  <c r="G3302"/>
  <c r="O2284"/>
  <c r="P2284"/>
  <c r="Q2283"/>
  <c r="B3302"/>
  <c r="M2284"/>
  <c r="N2284"/>
  <c r="L2285"/>
  <c r="D2288"/>
  <c r="E2288" s="1"/>
  <c r="C2289" s="1"/>
  <c r="F2287"/>
  <c r="H2287" s="1"/>
  <c r="A3303"/>
  <c r="I3303" l="1"/>
  <c r="J3302"/>
  <c r="K3303"/>
  <c r="G3303"/>
  <c r="P2285"/>
  <c r="O2285"/>
  <c r="Q2284"/>
  <c r="B3303"/>
  <c r="M2285"/>
  <c r="N2285"/>
  <c r="L2286"/>
  <c r="F2288"/>
  <c r="H2288" s="1"/>
  <c r="D2289"/>
  <c r="E2289" s="1"/>
  <c r="C2290" s="1"/>
  <c r="A3304"/>
  <c r="I3304" l="1"/>
  <c r="J3303"/>
  <c r="K3304"/>
  <c r="G3304"/>
  <c r="P2286"/>
  <c r="O2286"/>
  <c r="Q2285"/>
  <c r="B3304"/>
  <c r="M2286"/>
  <c r="N2286"/>
  <c r="L2287"/>
  <c r="D2290"/>
  <c r="E2290" s="1"/>
  <c r="C2291" s="1"/>
  <c r="F2289"/>
  <c r="H2289" s="1"/>
  <c r="A3305"/>
  <c r="I3305" l="1"/>
  <c r="J3304"/>
  <c r="K3305"/>
  <c r="G3305"/>
  <c r="O2287"/>
  <c r="P2287"/>
  <c r="Q2286"/>
  <c r="B3305"/>
  <c r="M2287"/>
  <c r="N2287"/>
  <c r="L2288"/>
  <c r="D2291"/>
  <c r="E2291" s="1"/>
  <c r="C2292" s="1"/>
  <c r="F2290"/>
  <c r="H2290" s="1"/>
  <c r="A3306"/>
  <c r="I3306" l="1"/>
  <c r="J3305"/>
  <c r="K3306"/>
  <c r="G3306"/>
  <c r="P2288"/>
  <c r="O2288"/>
  <c r="Q2287"/>
  <c r="B3306"/>
  <c r="M2288"/>
  <c r="N2288"/>
  <c r="L2289"/>
  <c r="F2291"/>
  <c r="H2291" s="1"/>
  <c r="D2292"/>
  <c r="E2292" s="1"/>
  <c r="C2293" s="1"/>
  <c r="A3307"/>
  <c r="I3307" l="1"/>
  <c r="J3306"/>
  <c r="K3307"/>
  <c r="G3307"/>
  <c r="O2289"/>
  <c r="P2289"/>
  <c r="Q2288"/>
  <c r="B3307"/>
  <c r="M2289"/>
  <c r="N2289"/>
  <c r="L2290"/>
  <c r="F2292"/>
  <c r="H2292" s="1"/>
  <c r="D2293"/>
  <c r="E2293" s="1"/>
  <c r="C2294" s="1"/>
  <c r="A3308"/>
  <c r="I3308" l="1"/>
  <c r="J3307"/>
  <c r="K3308"/>
  <c r="G3308"/>
  <c r="P2290"/>
  <c r="O2290"/>
  <c r="Q2289"/>
  <c r="B3308"/>
  <c r="M2290"/>
  <c r="N2290"/>
  <c r="L2291"/>
  <c r="F2293"/>
  <c r="H2293" s="1"/>
  <c r="D2294"/>
  <c r="E2294" s="1"/>
  <c r="C2295" s="1"/>
  <c r="A3309"/>
  <c r="I3309" l="1"/>
  <c r="J3308"/>
  <c r="K3309"/>
  <c r="G3309"/>
  <c r="Q2290"/>
  <c r="P2291"/>
  <c r="O2291"/>
  <c r="B3309"/>
  <c r="M2291"/>
  <c r="N2291"/>
  <c r="L2292"/>
  <c r="D2295"/>
  <c r="E2295" s="1"/>
  <c r="C2296" s="1"/>
  <c r="F2294"/>
  <c r="H2294" s="1"/>
  <c r="A3310"/>
  <c r="I3310" l="1"/>
  <c r="J3309"/>
  <c r="K3310"/>
  <c r="G3310"/>
  <c r="O2292"/>
  <c r="P2292"/>
  <c r="Q2291"/>
  <c r="B3310"/>
  <c r="M2292"/>
  <c r="N2292"/>
  <c r="L2293"/>
  <c r="D2296"/>
  <c r="E2296" s="1"/>
  <c r="C2297" s="1"/>
  <c r="F2295"/>
  <c r="H2295" s="1"/>
  <c r="A3311"/>
  <c r="I3311" l="1"/>
  <c r="J3310"/>
  <c r="K3311"/>
  <c r="G3311"/>
  <c r="Q2292"/>
  <c r="P2293"/>
  <c r="O2293"/>
  <c r="B3311"/>
  <c r="M2293"/>
  <c r="N2293"/>
  <c r="L2294"/>
  <c r="F2296"/>
  <c r="H2296" s="1"/>
  <c r="D2297"/>
  <c r="E2297" s="1"/>
  <c r="C2298" s="1"/>
  <c r="A3312"/>
  <c r="I3312" l="1"/>
  <c r="J3311"/>
  <c r="K3312"/>
  <c r="G3312"/>
  <c r="O2294"/>
  <c r="P2294"/>
  <c r="Q2293"/>
  <c r="B3312"/>
  <c r="M2294"/>
  <c r="N2294"/>
  <c r="L2295"/>
  <c r="D2298"/>
  <c r="E2298" s="1"/>
  <c r="C2299" s="1"/>
  <c r="F2297"/>
  <c r="H2297" s="1"/>
  <c r="A3313"/>
  <c r="I3313" l="1"/>
  <c r="J3312"/>
  <c r="K3313"/>
  <c r="G3313"/>
  <c r="P2295"/>
  <c r="O2295"/>
  <c r="Q2294"/>
  <c r="B3313"/>
  <c r="M2295"/>
  <c r="N2295"/>
  <c r="L2296"/>
  <c r="F2298"/>
  <c r="H2298" s="1"/>
  <c r="D2299"/>
  <c r="E2299" s="1"/>
  <c r="C2300" s="1"/>
  <c r="A3314"/>
  <c r="I3314" l="1"/>
  <c r="J3313"/>
  <c r="K3314"/>
  <c r="G3314"/>
  <c r="P2296"/>
  <c r="O2296"/>
  <c r="Q2295"/>
  <c r="B3314"/>
  <c r="M2296"/>
  <c r="N2296"/>
  <c r="L2297"/>
  <c r="F2299"/>
  <c r="H2299" s="1"/>
  <c r="D2300"/>
  <c r="E2300" s="1"/>
  <c r="C2301" s="1"/>
  <c r="A3315"/>
  <c r="I3315" l="1"/>
  <c r="J3314"/>
  <c r="K3315"/>
  <c r="G3315"/>
  <c r="Q2296"/>
  <c r="O2297"/>
  <c r="P2297"/>
  <c r="B3315"/>
  <c r="M2297"/>
  <c r="N2297"/>
  <c r="L2298"/>
  <c r="D2301"/>
  <c r="E2301" s="1"/>
  <c r="C2302" s="1"/>
  <c r="F2300"/>
  <c r="H2300" s="1"/>
  <c r="A3316"/>
  <c r="I3316" l="1"/>
  <c r="J3315"/>
  <c r="K3316"/>
  <c r="G3316"/>
  <c r="O2298"/>
  <c r="P2298"/>
  <c r="Q2297"/>
  <c r="B3316"/>
  <c r="M2298"/>
  <c r="N2298"/>
  <c r="L2299"/>
  <c r="D2302"/>
  <c r="E2302" s="1"/>
  <c r="C2303" s="1"/>
  <c r="F2301"/>
  <c r="H2301" s="1"/>
  <c r="A3317"/>
  <c r="I3317" l="1"/>
  <c r="J3316"/>
  <c r="K3317"/>
  <c r="G3317"/>
  <c r="P2299"/>
  <c r="O2299"/>
  <c r="Q2298"/>
  <c r="B3317"/>
  <c r="M2299"/>
  <c r="N2299"/>
  <c r="L2300"/>
  <c r="D2303"/>
  <c r="E2303" s="1"/>
  <c r="C2304" s="1"/>
  <c r="F2302"/>
  <c r="H2302" s="1"/>
  <c r="A3318"/>
  <c r="I3318" l="1"/>
  <c r="J3317"/>
  <c r="K3318"/>
  <c r="G3318"/>
  <c r="O2300"/>
  <c r="P2300"/>
  <c r="Q2299"/>
  <c r="B3318"/>
  <c r="M2300"/>
  <c r="N2300"/>
  <c r="L2301"/>
  <c r="D2304"/>
  <c r="E2304" s="1"/>
  <c r="C2305" s="1"/>
  <c r="F2303"/>
  <c r="H2303" s="1"/>
  <c r="A3319"/>
  <c r="I3319" l="1"/>
  <c r="J3318"/>
  <c r="K3319"/>
  <c r="G3319"/>
  <c r="O2301"/>
  <c r="P2301"/>
  <c r="Q2300"/>
  <c r="B3319"/>
  <c r="M2301"/>
  <c r="N2301"/>
  <c r="L2302"/>
  <c r="F2304"/>
  <c r="H2304" s="1"/>
  <c r="D2305"/>
  <c r="E2305" s="1"/>
  <c r="C2306" s="1"/>
  <c r="A3320"/>
  <c r="I3320" l="1"/>
  <c r="J3319"/>
  <c r="K3320"/>
  <c r="G3320"/>
  <c r="P2302"/>
  <c r="O2302"/>
  <c r="Q2301"/>
  <c r="B3320"/>
  <c r="M2302"/>
  <c r="N2302"/>
  <c r="L2303"/>
  <c r="D2306"/>
  <c r="E2306" s="1"/>
  <c r="C2307" s="1"/>
  <c r="F2305"/>
  <c r="H2305" s="1"/>
  <c r="A3321"/>
  <c r="I3321" l="1"/>
  <c r="J3320"/>
  <c r="K3321"/>
  <c r="G3321"/>
  <c r="P2303"/>
  <c r="O2303"/>
  <c r="Q2302"/>
  <c r="B3321"/>
  <c r="M2303"/>
  <c r="N2303"/>
  <c r="L2304"/>
  <c r="D2307"/>
  <c r="E2307" s="1"/>
  <c r="C2308" s="1"/>
  <c r="F2306"/>
  <c r="H2306" s="1"/>
  <c r="A3322"/>
  <c r="I3322" l="1"/>
  <c r="J3321"/>
  <c r="K3322"/>
  <c r="G3322"/>
  <c r="P2304"/>
  <c r="O2304"/>
  <c r="Q2303"/>
  <c r="B3322"/>
  <c r="M2304"/>
  <c r="N2304"/>
  <c r="L2305"/>
  <c r="D2308"/>
  <c r="E2308" s="1"/>
  <c r="C2309" s="1"/>
  <c r="F2307"/>
  <c r="H2307" s="1"/>
  <c r="A3323"/>
  <c r="I3323" l="1"/>
  <c r="J3322"/>
  <c r="K3323"/>
  <c r="G3323"/>
  <c r="P2305"/>
  <c r="O2305"/>
  <c r="Q2304"/>
  <c r="B3323"/>
  <c r="M2305"/>
  <c r="N2305"/>
  <c r="L2306"/>
  <c r="D2309"/>
  <c r="E2309" s="1"/>
  <c r="C2310" s="1"/>
  <c r="F2308"/>
  <c r="H2308" s="1"/>
  <c r="A3324"/>
  <c r="I3324" l="1"/>
  <c r="J3323"/>
  <c r="K3324"/>
  <c r="G3324"/>
  <c r="P2306"/>
  <c r="O2306"/>
  <c r="Q2305"/>
  <c r="B3324"/>
  <c r="M2306"/>
  <c r="N2306"/>
  <c r="L2307"/>
  <c r="D2310"/>
  <c r="E2310" s="1"/>
  <c r="C2311" s="1"/>
  <c r="F2309"/>
  <c r="H2309" s="1"/>
  <c r="A3325"/>
  <c r="I3325" l="1"/>
  <c r="J3324"/>
  <c r="K3325"/>
  <c r="G3325"/>
  <c r="O2307"/>
  <c r="P2307"/>
  <c r="Q2306"/>
  <c r="B3325"/>
  <c r="M2307"/>
  <c r="N2307"/>
  <c r="L2308"/>
  <c r="F2310"/>
  <c r="H2310" s="1"/>
  <c r="D2311"/>
  <c r="E2311" s="1"/>
  <c r="C2312" s="1"/>
  <c r="A3326"/>
  <c r="I3326" l="1"/>
  <c r="J3325"/>
  <c r="K3326"/>
  <c r="G3326"/>
  <c r="Q2307"/>
  <c r="O2308"/>
  <c r="P2308"/>
  <c r="B3326"/>
  <c r="M2308"/>
  <c r="N2308"/>
  <c r="L2309"/>
  <c r="F2311"/>
  <c r="H2311" s="1"/>
  <c r="D2312"/>
  <c r="E2312" s="1"/>
  <c r="C2313" s="1"/>
  <c r="A3327"/>
  <c r="I3327" l="1"/>
  <c r="J3326"/>
  <c r="K3327"/>
  <c r="G3327"/>
  <c r="Q2308"/>
  <c r="P2309"/>
  <c r="O2309"/>
  <c r="B3327"/>
  <c r="M2309"/>
  <c r="N2309"/>
  <c r="L2310"/>
  <c r="D2313"/>
  <c r="E2313" s="1"/>
  <c r="C2314" s="1"/>
  <c r="F2312"/>
  <c r="H2312" s="1"/>
  <c r="A3328"/>
  <c r="I3328" l="1"/>
  <c r="J3327"/>
  <c r="K3328"/>
  <c r="G3328"/>
  <c r="O2310"/>
  <c r="P2310"/>
  <c r="Q2309"/>
  <c r="B3328"/>
  <c r="M2310"/>
  <c r="N2310"/>
  <c r="L2311"/>
  <c r="F2313"/>
  <c r="H2313" s="1"/>
  <c r="D2314"/>
  <c r="E2314" s="1"/>
  <c r="C2315" s="1"/>
  <c r="A3329"/>
  <c r="I3329" l="1"/>
  <c r="J3328"/>
  <c r="K3329"/>
  <c r="G3329"/>
  <c r="O2311"/>
  <c r="P2311"/>
  <c r="Q2310"/>
  <c r="B3329"/>
  <c r="M2311"/>
  <c r="N2311"/>
  <c r="L2312"/>
  <c r="F2314"/>
  <c r="H2314" s="1"/>
  <c r="D2315"/>
  <c r="E2315" s="1"/>
  <c r="C2316" s="1"/>
  <c r="A3330"/>
  <c r="I3330" l="1"/>
  <c r="J3329"/>
  <c r="K3330"/>
  <c r="G3330"/>
  <c r="Q2311"/>
  <c r="O2312"/>
  <c r="P2312"/>
  <c r="B3330"/>
  <c r="M2312"/>
  <c r="N2312"/>
  <c r="L2313"/>
  <c r="F2315"/>
  <c r="H2315" s="1"/>
  <c r="D2316"/>
  <c r="E2316" s="1"/>
  <c r="C2317" s="1"/>
  <c r="A3331"/>
  <c r="I3331" l="1"/>
  <c r="J3330"/>
  <c r="K3331"/>
  <c r="G3331"/>
  <c r="P2313"/>
  <c r="O2313"/>
  <c r="Q2312"/>
  <c r="B3331"/>
  <c r="M2313"/>
  <c r="N2313"/>
  <c r="L2314"/>
  <c r="D2317"/>
  <c r="E2317" s="1"/>
  <c r="C2318" s="1"/>
  <c r="F2316"/>
  <c r="H2316" s="1"/>
  <c r="A3332"/>
  <c r="I3332" l="1"/>
  <c r="J3331"/>
  <c r="K3332"/>
  <c r="G3332"/>
  <c r="Q2313"/>
  <c r="P2314"/>
  <c r="O2314"/>
  <c r="B3332"/>
  <c r="M2314"/>
  <c r="N2314"/>
  <c r="L2315"/>
  <c r="D2318"/>
  <c r="E2318" s="1"/>
  <c r="C2319" s="1"/>
  <c r="F2317"/>
  <c r="H2317" s="1"/>
  <c r="A3333"/>
  <c r="I3333" l="1"/>
  <c r="J3332"/>
  <c r="K3333"/>
  <c r="G3333"/>
  <c r="Q2314"/>
  <c r="P2315"/>
  <c r="O2315"/>
  <c r="B3333"/>
  <c r="M2315"/>
  <c r="N2315"/>
  <c r="L2316"/>
  <c r="F2318"/>
  <c r="H2318" s="1"/>
  <c r="D2319"/>
  <c r="E2319" s="1"/>
  <c r="C2320" s="1"/>
  <c r="A3334"/>
  <c r="I3334" l="1"/>
  <c r="J3333"/>
  <c r="K3334"/>
  <c r="G3334"/>
  <c r="P2316"/>
  <c r="O2316"/>
  <c r="Q2315"/>
  <c r="B3334"/>
  <c r="M2316"/>
  <c r="N2316"/>
  <c r="L2317"/>
  <c r="D2320"/>
  <c r="E2320" s="1"/>
  <c r="C2321" s="1"/>
  <c r="F2319"/>
  <c r="H2319" s="1"/>
  <c r="A3335"/>
  <c r="I3335" l="1"/>
  <c r="J3334"/>
  <c r="K3335"/>
  <c r="G3335"/>
  <c r="P2317"/>
  <c r="O2317"/>
  <c r="Q2316"/>
  <c r="B3335"/>
  <c r="M2317"/>
  <c r="N2317"/>
  <c r="L2318"/>
  <c r="D2321"/>
  <c r="E2321" s="1"/>
  <c r="C2322" s="1"/>
  <c r="F2320"/>
  <c r="H2320" s="1"/>
  <c r="A3336"/>
  <c r="I3336" l="1"/>
  <c r="J3335"/>
  <c r="K3336"/>
  <c r="G3336"/>
  <c r="Q2317"/>
  <c r="P2318"/>
  <c r="O2318"/>
  <c r="B3336"/>
  <c r="M2318"/>
  <c r="N2318"/>
  <c r="L2319"/>
  <c r="D2322"/>
  <c r="E2322" s="1"/>
  <c r="C2323" s="1"/>
  <c r="F2321"/>
  <c r="H2321" s="1"/>
  <c r="A3337"/>
  <c r="I3337" l="1"/>
  <c r="J3336"/>
  <c r="K3337"/>
  <c r="G3337"/>
  <c r="O2319"/>
  <c r="P2319"/>
  <c r="Q2318"/>
  <c r="B3337"/>
  <c r="M2319"/>
  <c r="N2319"/>
  <c r="L2320"/>
  <c r="D2323"/>
  <c r="E2323" s="1"/>
  <c r="C2324" s="1"/>
  <c r="F2322"/>
  <c r="H2322" s="1"/>
  <c r="A3338"/>
  <c r="I3338" l="1"/>
  <c r="J3337"/>
  <c r="K3338"/>
  <c r="G3338"/>
  <c r="Q2319"/>
  <c r="P2320"/>
  <c r="O2320"/>
  <c r="B3338"/>
  <c r="M2320"/>
  <c r="N2320"/>
  <c r="L2321"/>
  <c r="D2324"/>
  <c r="E2324" s="1"/>
  <c r="C2325" s="1"/>
  <c r="F2323"/>
  <c r="H2323" s="1"/>
  <c r="A3339"/>
  <c r="I3339" l="1"/>
  <c r="J3338"/>
  <c r="K3339"/>
  <c r="G3339"/>
  <c r="P2321"/>
  <c r="O2321"/>
  <c r="Q2320"/>
  <c r="B3339"/>
  <c r="M2321"/>
  <c r="N2321"/>
  <c r="L2322"/>
  <c r="D2325"/>
  <c r="E2325" s="1"/>
  <c r="C2326" s="1"/>
  <c r="F2324"/>
  <c r="H2324" s="1"/>
  <c r="A3340"/>
  <c r="I3340" l="1"/>
  <c r="J3339"/>
  <c r="K3340"/>
  <c r="G3340"/>
  <c r="P2322"/>
  <c r="O2322"/>
  <c r="Q2321"/>
  <c r="B3340"/>
  <c r="M2322"/>
  <c r="N2322"/>
  <c r="L2323"/>
  <c r="F2325"/>
  <c r="H2325" s="1"/>
  <c r="D2326"/>
  <c r="E2326" s="1"/>
  <c r="C2327" s="1"/>
  <c r="A3341"/>
  <c r="I3341" l="1"/>
  <c r="J3340"/>
  <c r="K3341"/>
  <c r="G3341"/>
  <c r="O2323"/>
  <c r="P2323"/>
  <c r="Q2322"/>
  <c r="B3341"/>
  <c r="M2323"/>
  <c r="N2323"/>
  <c r="L2324"/>
  <c r="F2326"/>
  <c r="H2326" s="1"/>
  <c r="D2327"/>
  <c r="E2327" s="1"/>
  <c r="C2328" s="1"/>
  <c r="A3342"/>
  <c r="I3342" l="1"/>
  <c r="J3341"/>
  <c r="K3342"/>
  <c r="G3342"/>
  <c r="O2324"/>
  <c r="P2324"/>
  <c r="Q2323"/>
  <c r="B3342"/>
  <c r="M2324"/>
  <c r="N2324"/>
  <c r="L2325"/>
  <c r="D2328"/>
  <c r="E2328" s="1"/>
  <c r="C2329" s="1"/>
  <c r="F2327"/>
  <c r="H2327" s="1"/>
  <c r="A3343"/>
  <c r="I3343" l="1"/>
  <c r="J3342"/>
  <c r="K3343"/>
  <c r="G3343"/>
  <c r="P2325"/>
  <c r="O2325"/>
  <c r="Q2324"/>
  <c r="B3343"/>
  <c r="M2325"/>
  <c r="N2325"/>
  <c r="L2326"/>
  <c r="D2329"/>
  <c r="E2329" s="1"/>
  <c r="C2330" s="1"/>
  <c r="F2328"/>
  <c r="H2328" s="1"/>
  <c r="A3344"/>
  <c r="I3344" l="1"/>
  <c r="J3343"/>
  <c r="K3344"/>
  <c r="G3344"/>
  <c r="P2326"/>
  <c r="O2326"/>
  <c r="Q2325"/>
  <c r="B3344"/>
  <c r="M2326"/>
  <c r="N2326"/>
  <c r="L2327"/>
  <c r="F2329"/>
  <c r="H2329" s="1"/>
  <c r="D2330"/>
  <c r="E2330" s="1"/>
  <c r="C2331" s="1"/>
  <c r="A3345"/>
  <c r="I3345" l="1"/>
  <c r="J3344"/>
  <c r="K3345"/>
  <c r="G3345"/>
  <c r="P2327"/>
  <c r="O2327"/>
  <c r="Q2326"/>
  <c r="B3345"/>
  <c r="M2327"/>
  <c r="N2327"/>
  <c r="L2328"/>
  <c r="D2331"/>
  <c r="E2331" s="1"/>
  <c r="C2332" s="1"/>
  <c r="F2330"/>
  <c r="H2330" s="1"/>
  <c r="A3346"/>
  <c r="I3346" l="1"/>
  <c r="J3345"/>
  <c r="K3346"/>
  <c r="G3346"/>
  <c r="Q2327"/>
  <c r="P2328"/>
  <c r="O2328"/>
  <c r="B3346"/>
  <c r="M2328"/>
  <c r="N2328"/>
  <c r="L2329"/>
  <c r="D2332"/>
  <c r="E2332" s="1"/>
  <c r="C2333" s="1"/>
  <c r="F2331"/>
  <c r="H2331" s="1"/>
  <c r="A3347"/>
  <c r="I3347" l="1"/>
  <c r="J3346"/>
  <c r="K3347"/>
  <c r="G3347"/>
  <c r="P2329"/>
  <c r="O2329"/>
  <c r="Q2328"/>
  <c r="B3347"/>
  <c r="M2329"/>
  <c r="N2329"/>
  <c r="L2330"/>
  <c r="F2332"/>
  <c r="H2332" s="1"/>
  <c r="D2333"/>
  <c r="E2333" s="1"/>
  <c r="C2334" s="1"/>
  <c r="A3348"/>
  <c r="I3348" l="1"/>
  <c r="J3347"/>
  <c r="K3348"/>
  <c r="G3348"/>
  <c r="P2330"/>
  <c r="O2330"/>
  <c r="Q2329"/>
  <c r="B3348"/>
  <c r="M2330"/>
  <c r="N2330"/>
  <c r="L2331"/>
  <c r="D2334"/>
  <c r="E2334" s="1"/>
  <c r="C2335" s="1"/>
  <c r="F2333"/>
  <c r="H2333" s="1"/>
  <c r="A3349"/>
  <c r="I3349" l="1"/>
  <c r="J3348"/>
  <c r="K3349"/>
  <c r="G3349"/>
  <c r="Q2330"/>
  <c r="P2331"/>
  <c r="O2331"/>
  <c r="B3349"/>
  <c r="M2331"/>
  <c r="N2331"/>
  <c r="L2332"/>
  <c r="F2334"/>
  <c r="H2334" s="1"/>
  <c r="D2335"/>
  <c r="E2335" s="1"/>
  <c r="C2336" s="1"/>
  <c r="A3350"/>
  <c r="I3350" l="1"/>
  <c r="J3349"/>
  <c r="K3350"/>
  <c r="G3350"/>
  <c r="O2332"/>
  <c r="P2332"/>
  <c r="Q2331"/>
  <c r="B3350"/>
  <c r="M2332"/>
  <c r="N2332"/>
  <c r="L2333"/>
  <c r="F2335"/>
  <c r="H2335" s="1"/>
  <c r="D2336"/>
  <c r="E2336" s="1"/>
  <c r="C2337" s="1"/>
  <c r="A3351"/>
  <c r="I3351" l="1"/>
  <c r="J3350"/>
  <c r="K3351"/>
  <c r="G3351"/>
  <c r="P2333"/>
  <c r="O2333"/>
  <c r="Q2332"/>
  <c r="B3351"/>
  <c r="M2333"/>
  <c r="N2333"/>
  <c r="L2334"/>
  <c r="D2337"/>
  <c r="E2337" s="1"/>
  <c r="C2338" s="1"/>
  <c r="F2336"/>
  <c r="H2336" s="1"/>
  <c r="A3352"/>
  <c r="I3352" l="1"/>
  <c r="J3351"/>
  <c r="K3352"/>
  <c r="G3352"/>
  <c r="O2334"/>
  <c r="P2334"/>
  <c r="Q2333"/>
  <c r="B3352"/>
  <c r="M2334"/>
  <c r="N2334"/>
  <c r="L2335"/>
  <c r="D2338"/>
  <c r="E2338" s="1"/>
  <c r="C2339" s="1"/>
  <c r="F2337"/>
  <c r="H2337" s="1"/>
  <c r="A3353"/>
  <c r="I3353" l="1"/>
  <c r="J3352"/>
  <c r="K3353"/>
  <c r="G3353"/>
  <c r="Q2334"/>
  <c r="P2335"/>
  <c r="O2335"/>
  <c r="B3353"/>
  <c r="M2335"/>
  <c r="N2335"/>
  <c r="L2336"/>
  <c r="D2339"/>
  <c r="E2339" s="1"/>
  <c r="C2340" s="1"/>
  <c r="F2338"/>
  <c r="H2338" s="1"/>
  <c r="A3354"/>
  <c r="I3354" l="1"/>
  <c r="J3353"/>
  <c r="K3354"/>
  <c r="G3354"/>
  <c r="Q2335"/>
  <c r="P2336"/>
  <c r="O2336"/>
  <c r="B3354"/>
  <c r="M2336"/>
  <c r="N2336"/>
  <c r="L2337"/>
  <c r="F2339"/>
  <c r="H2339" s="1"/>
  <c r="D2340"/>
  <c r="E2340" s="1"/>
  <c r="C2341" s="1"/>
  <c r="A3355"/>
  <c r="I3355" l="1"/>
  <c r="J3354"/>
  <c r="K3355"/>
  <c r="G3355"/>
  <c r="O2337"/>
  <c r="P2337"/>
  <c r="Q2336"/>
  <c r="B3355"/>
  <c r="M2337"/>
  <c r="N2337"/>
  <c r="L2338"/>
  <c r="D2341"/>
  <c r="E2341" s="1"/>
  <c r="C2342" s="1"/>
  <c r="F2340"/>
  <c r="H2340" s="1"/>
  <c r="A3356"/>
  <c r="I3356" l="1"/>
  <c r="J3355"/>
  <c r="K3356"/>
  <c r="G3356"/>
  <c r="Q2337"/>
  <c r="O2338"/>
  <c r="P2338"/>
  <c r="B3356"/>
  <c r="M2338"/>
  <c r="N2338"/>
  <c r="L2339"/>
  <c r="F2341"/>
  <c r="H2341" s="1"/>
  <c r="D2342"/>
  <c r="E2342" s="1"/>
  <c r="C2343" s="1"/>
  <c r="A3357"/>
  <c r="I3357" l="1"/>
  <c r="J3356"/>
  <c r="K3357"/>
  <c r="G3357"/>
  <c r="Q2338"/>
  <c r="P2339"/>
  <c r="O2339"/>
  <c r="B3357"/>
  <c r="M2339"/>
  <c r="N2339"/>
  <c r="L2340"/>
  <c r="F2342"/>
  <c r="H2342" s="1"/>
  <c r="D2343"/>
  <c r="E2343" s="1"/>
  <c r="C2344" s="1"/>
  <c r="A3358"/>
  <c r="I3358" l="1"/>
  <c r="J3357"/>
  <c r="K3358"/>
  <c r="G3358"/>
  <c r="O2340"/>
  <c r="P2340"/>
  <c r="Q2339"/>
  <c r="B3358"/>
  <c r="M2340"/>
  <c r="N2340"/>
  <c r="L2341"/>
  <c r="D2344"/>
  <c r="E2344" s="1"/>
  <c r="C2345" s="1"/>
  <c r="F2343"/>
  <c r="H2343" s="1"/>
  <c r="A3359"/>
  <c r="I3359" l="1"/>
  <c r="J3358"/>
  <c r="K3359"/>
  <c r="G3359"/>
  <c r="Q2340"/>
  <c r="P2341"/>
  <c r="O2341"/>
  <c r="B3359"/>
  <c r="M2341"/>
  <c r="N2341"/>
  <c r="L2342"/>
  <c r="D2345"/>
  <c r="E2345" s="1"/>
  <c r="C2346" s="1"/>
  <c r="F2344"/>
  <c r="H2344" s="1"/>
  <c r="A3360"/>
  <c r="I3360" l="1"/>
  <c r="J3359"/>
  <c r="K3360"/>
  <c r="G3360"/>
  <c r="Q2341"/>
  <c r="O2342"/>
  <c r="P2342"/>
  <c r="B3360"/>
  <c r="M2342"/>
  <c r="N2342"/>
  <c r="L2343"/>
  <c r="F2345"/>
  <c r="H2345" s="1"/>
  <c r="D2346"/>
  <c r="E2346" s="1"/>
  <c r="C2347" s="1"/>
  <c r="A3361"/>
  <c r="I3361" l="1"/>
  <c r="J3360"/>
  <c r="K3361"/>
  <c r="G3361"/>
  <c r="O2343"/>
  <c r="P2343"/>
  <c r="Q2342"/>
  <c r="B3361"/>
  <c r="M2343"/>
  <c r="N2343"/>
  <c r="L2344"/>
  <c r="D2347"/>
  <c r="E2347" s="1"/>
  <c r="C2348" s="1"/>
  <c r="F2346"/>
  <c r="H2346" s="1"/>
  <c r="A3362"/>
  <c r="I3362" l="1"/>
  <c r="J3361"/>
  <c r="K3362"/>
  <c r="G3362"/>
  <c r="Q2343"/>
  <c r="O2344"/>
  <c r="P2344"/>
  <c r="B3362"/>
  <c r="M2344"/>
  <c r="N2344"/>
  <c r="L2345"/>
  <c r="D2348"/>
  <c r="E2348" s="1"/>
  <c r="C2349" s="1"/>
  <c r="F2347"/>
  <c r="H2347" s="1"/>
  <c r="A3363"/>
  <c r="I3363" l="1"/>
  <c r="J3362"/>
  <c r="K3363"/>
  <c r="G3363"/>
  <c r="Q2344"/>
  <c r="P2345"/>
  <c r="O2345"/>
  <c r="B3363"/>
  <c r="M2345"/>
  <c r="N2345"/>
  <c r="L2346"/>
  <c r="F2348"/>
  <c r="H2348" s="1"/>
  <c r="D2349"/>
  <c r="E2349" s="1"/>
  <c r="C2350" s="1"/>
  <c r="A3364"/>
  <c r="I3364" l="1"/>
  <c r="J3363"/>
  <c r="K3364"/>
  <c r="G3364"/>
  <c r="Q2345"/>
  <c r="P2346"/>
  <c r="O2346"/>
  <c r="B3364"/>
  <c r="M2346"/>
  <c r="N2346"/>
  <c r="L2347"/>
  <c r="D2350"/>
  <c r="E2350" s="1"/>
  <c r="C2351" s="1"/>
  <c r="F2349"/>
  <c r="H2349" s="1"/>
  <c r="A3365"/>
  <c r="I3365" l="1"/>
  <c r="J3364"/>
  <c r="K3365"/>
  <c r="G3365"/>
  <c r="Q2346"/>
  <c r="P2347"/>
  <c r="O2347"/>
  <c r="B3365"/>
  <c r="M2347"/>
  <c r="N2347"/>
  <c r="L2348"/>
  <c r="D2351"/>
  <c r="E2351" s="1"/>
  <c r="C2352" s="1"/>
  <c r="F2350"/>
  <c r="H2350" s="1"/>
  <c r="A3366"/>
  <c r="I3366" l="1"/>
  <c r="J3365"/>
  <c r="K3366"/>
  <c r="G3366"/>
  <c r="P2348"/>
  <c r="O2348"/>
  <c r="Q2347"/>
  <c r="B3366"/>
  <c r="M2348"/>
  <c r="N2348"/>
  <c r="L2349"/>
  <c r="F2351"/>
  <c r="H2351" s="1"/>
  <c r="D2352"/>
  <c r="E2352" s="1"/>
  <c r="C2353" s="1"/>
  <c r="A3367"/>
  <c r="I3367" l="1"/>
  <c r="J3366"/>
  <c r="K3367"/>
  <c r="G3367"/>
  <c r="O2349"/>
  <c r="P2349"/>
  <c r="Q2348"/>
  <c r="B3367"/>
  <c r="M2349"/>
  <c r="N2349"/>
  <c r="L2350"/>
  <c r="F2352"/>
  <c r="H2352" s="1"/>
  <c r="D2353"/>
  <c r="E2353" s="1"/>
  <c r="C2354" s="1"/>
  <c r="A3368"/>
  <c r="I3368" l="1"/>
  <c r="J3367"/>
  <c r="K3368"/>
  <c r="G3368"/>
  <c r="O2350"/>
  <c r="P2350"/>
  <c r="Q2349"/>
  <c r="B3368"/>
  <c r="M2350"/>
  <c r="N2350"/>
  <c r="L2351"/>
  <c r="F2353"/>
  <c r="H2353" s="1"/>
  <c r="D2354"/>
  <c r="E2354" s="1"/>
  <c r="C2355" s="1"/>
  <c r="A3369"/>
  <c r="I3369" l="1"/>
  <c r="J3368"/>
  <c r="K3369"/>
  <c r="G3369"/>
  <c r="P2351"/>
  <c r="O2351"/>
  <c r="Q2350"/>
  <c r="B3369"/>
  <c r="M2351"/>
  <c r="N2351"/>
  <c r="L2352"/>
  <c r="D2355"/>
  <c r="E2355" s="1"/>
  <c r="C2356" s="1"/>
  <c r="F2354"/>
  <c r="H2354" s="1"/>
  <c r="A3370"/>
  <c r="I3370" l="1"/>
  <c r="J3369"/>
  <c r="K3370"/>
  <c r="G3370"/>
  <c r="P2352"/>
  <c r="O2352"/>
  <c r="Q2351"/>
  <c r="B3370"/>
  <c r="M2352"/>
  <c r="N2352"/>
  <c r="L2353"/>
  <c r="F2355"/>
  <c r="H2355" s="1"/>
  <c r="D2356"/>
  <c r="E2356" s="1"/>
  <c r="C2357" s="1"/>
  <c r="A3371"/>
  <c r="I3371" l="1"/>
  <c r="J3370"/>
  <c r="K3371"/>
  <c r="G3371"/>
  <c r="P2353"/>
  <c r="O2353"/>
  <c r="Q2352"/>
  <c r="B3371"/>
  <c r="M2353"/>
  <c r="N2353"/>
  <c r="L2354"/>
  <c r="D2357"/>
  <c r="E2357" s="1"/>
  <c r="C2358" s="1"/>
  <c r="F2356"/>
  <c r="H2356" s="1"/>
  <c r="A3372"/>
  <c r="I3372" l="1"/>
  <c r="J3371"/>
  <c r="K3372"/>
  <c r="G3372"/>
  <c r="Q2353"/>
  <c r="O2354"/>
  <c r="P2354"/>
  <c r="B3372"/>
  <c r="M2354"/>
  <c r="N2354"/>
  <c r="L2355"/>
  <c r="D2358"/>
  <c r="E2358" s="1"/>
  <c r="C2359" s="1"/>
  <c r="F2357"/>
  <c r="H2357" s="1"/>
  <c r="A3373"/>
  <c r="I3373" l="1"/>
  <c r="J3372"/>
  <c r="K3373"/>
  <c r="G3373"/>
  <c r="O2355"/>
  <c r="P2355"/>
  <c r="Q2354"/>
  <c r="B3373"/>
  <c r="M2355"/>
  <c r="N2355"/>
  <c r="L2356"/>
  <c r="D2359"/>
  <c r="E2359" s="1"/>
  <c r="C2360" s="1"/>
  <c r="F2358"/>
  <c r="H2358" s="1"/>
  <c r="A3374"/>
  <c r="I3374" l="1"/>
  <c r="J3373"/>
  <c r="K3374"/>
  <c r="G3374"/>
  <c r="Q2355"/>
  <c r="P2356"/>
  <c r="O2356"/>
  <c r="B3374"/>
  <c r="M2356"/>
  <c r="N2356"/>
  <c r="L2357"/>
  <c r="D2360"/>
  <c r="E2360" s="1"/>
  <c r="C2361" s="1"/>
  <c r="F2359"/>
  <c r="H2359" s="1"/>
  <c r="A3375"/>
  <c r="I3375" l="1"/>
  <c r="J3374"/>
  <c r="K3375"/>
  <c r="G3375"/>
  <c r="Q2356"/>
  <c r="O2357"/>
  <c r="P2357"/>
  <c r="B3375"/>
  <c r="M2357"/>
  <c r="N2357"/>
  <c r="L2358"/>
  <c r="D2361"/>
  <c r="E2361" s="1"/>
  <c r="C2362" s="1"/>
  <c r="F2360"/>
  <c r="H2360" s="1"/>
  <c r="A3376"/>
  <c r="I3376" l="1"/>
  <c r="J3375"/>
  <c r="K3376"/>
  <c r="G3376"/>
  <c r="P2358"/>
  <c r="O2358"/>
  <c r="Q2357"/>
  <c r="B3376"/>
  <c r="M2358"/>
  <c r="N2358"/>
  <c r="L2359"/>
  <c r="D2362"/>
  <c r="E2362" s="1"/>
  <c r="C2363" s="1"/>
  <c r="F2361"/>
  <c r="H2361" s="1"/>
  <c r="A3377"/>
  <c r="I3377" l="1"/>
  <c r="J3376"/>
  <c r="K3377"/>
  <c r="G3377"/>
  <c r="Q2358"/>
  <c r="P2359"/>
  <c r="O2359"/>
  <c r="B3377"/>
  <c r="M2359"/>
  <c r="N2359"/>
  <c r="L2360"/>
  <c r="D2363"/>
  <c r="E2363" s="1"/>
  <c r="C2364" s="1"/>
  <c r="F2362"/>
  <c r="H2362" s="1"/>
  <c r="A3378"/>
  <c r="I3378" l="1"/>
  <c r="J3377"/>
  <c r="K3378"/>
  <c r="G3378"/>
  <c r="O2360"/>
  <c r="P2360"/>
  <c r="Q2359"/>
  <c r="B3378"/>
  <c r="M2360"/>
  <c r="N2360"/>
  <c r="L2361"/>
  <c r="D2364"/>
  <c r="E2364" s="1"/>
  <c r="C2365" s="1"/>
  <c r="F2363"/>
  <c r="H2363" s="1"/>
  <c r="A3379"/>
  <c r="I3379" l="1"/>
  <c r="J3378"/>
  <c r="K3379"/>
  <c r="G3379"/>
  <c r="Q2360"/>
  <c r="P2361"/>
  <c r="O2361"/>
  <c r="B3379"/>
  <c r="M2361"/>
  <c r="N2361"/>
  <c r="L2362"/>
  <c r="F2364"/>
  <c r="H2364" s="1"/>
  <c r="D2365"/>
  <c r="E2365" s="1"/>
  <c r="C2366" s="1"/>
  <c r="A3380"/>
  <c r="I3380" l="1"/>
  <c r="J3379"/>
  <c r="K3380"/>
  <c r="G3380"/>
  <c r="Q2361"/>
  <c r="O2362"/>
  <c r="P2362"/>
  <c r="B3380"/>
  <c r="M2362"/>
  <c r="N2362"/>
  <c r="L2363"/>
  <c r="F2365"/>
  <c r="H2365" s="1"/>
  <c r="D2366"/>
  <c r="E2366" s="1"/>
  <c r="C2367" s="1"/>
  <c r="A3381"/>
  <c r="I3381" l="1"/>
  <c r="J3380"/>
  <c r="K3381"/>
  <c r="G3381"/>
  <c r="O2363"/>
  <c r="P2363"/>
  <c r="Q2362"/>
  <c r="B3381"/>
  <c r="M2363"/>
  <c r="N2363"/>
  <c r="L2364"/>
  <c r="D2367"/>
  <c r="E2367" s="1"/>
  <c r="C2368" s="1"/>
  <c r="F2366"/>
  <c r="H2366" s="1"/>
  <c r="A3382"/>
  <c r="I3382" l="1"/>
  <c r="J3381"/>
  <c r="K3382"/>
  <c r="G3382"/>
  <c r="P2364"/>
  <c r="O2364"/>
  <c r="Q2363"/>
  <c r="B3382"/>
  <c r="M2364"/>
  <c r="N2364"/>
  <c r="L2365"/>
  <c r="D2368"/>
  <c r="E2368" s="1"/>
  <c r="C2369" s="1"/>
  <c r="F2367"/>
  <c r="H2367" s="1"/>
  <c r="A3383"/>
  <c r="I3383" l="1"/>
  <c r="J3382"/>
  <c r="K3383"/>
  <c r="G3383"/>
  <c r="P2365"/>
  <c r="O2365"/>
  <c r="Q2364"/>
  <c r="B3383"/>
  <c r="M2365"/>
  <c r="N2365"/>
  <c r="F28" i="11"/>
  <c r="C29"/>
  <c r="L2366" i="10"/>
  <c r="D2369"/>
  <c r="E2369" s="1"/>
  <c r="C2370" s="1"/>
  <c r="F2368"/>
  <c r="H2368" s="1"/>
  <c r="A3384"/>
  <c r="I3384" l="1"/>
  <c r="J3383"/>
  <c r="K3384"/>
  <c r="G3384"/>
  <c r="Q2365"/>
  <c r="O2366"/>
  <c r="P2366"/>
  <c r="B3384"/>
  <c r="M2366"/>
  <c r="N2366"/>
  <c r="L2367"/>
  <c r="D2370"/>
  <c r="E2370" s="1"/>
  <c r="C2371" s="1"/>
  <c r="F2369"/>
  <c r="H2369" s="1"/>
  <c r="A3385"/>
  <c r="I3385" l="1"/>
  <c r="J3384"/>
  <c r="K3385"/>
  <c r="G3385"/>
  <c r="O2367"/>
  <c r="P2367"/>
  <c r="Q2366"/>
  <c r="B3385"/>
  <c r="M2367"/>
  <c r="N2367"/>
  <c r="L2368"/>
  <c r="D2371"/>
  <c r="E2371" s="1"/>
  <c r="C2372" s="1"/>
  <c r="F2370"/>
  <c r="H2370" s="1"/>
  <c r="A3386"/>
  <c r="I3386" l="1"/>
  <c r="J3385"/>
  <c r="K3386"/>
  <c r="G3386"/>
  <c r="O2368"/>
  <c r="P2368"/>
  <c r="Q2367"/>
  <c r="B3386"/>
  <c r="M2368"/>
  <c r="N2368"/>
  <c r="L2369"/>
  <c r="D2372"/>
  <c r="E2372" s="1"/>
  <c r="C2373" s="1"/>
  <c r="F2371"/>
  <c r="H2371" s="1"/>
  <c r="A3387"/>
  <c r="I3387" l="1"/>
  <c r="J3386"/>
  <c r="K3387"/>
  <c r="G3387"/>
  <c r="P2369"/>
  <c r="O2369"/>
  <c r="Q2368"/>
  <c r="B3387"/>
  <c r="M2369"/>
  <c r="N2369"/>
  <c r="L2370"/>
  <c r="D2373"/>
  <c r="E2373" s="1"/>
  <c r="C2374" s="1"/>
  <c r="F2372"/>
  <c r="H2372" s="1"/>
  <c r="A3388"/>
  <c r="I3388" l="1"/>
  <c r="J3387"/>
  <c r="K3388"/>
  <c r="G3388"/>
  <c r="Q2369"/>
  <c r="O2370"/>
  <c r="P2370"/>
  <c r="B3388"/>
  <c r="M2370"/>
  <c r="N2370"/>
  <c r="L2371"/>
  <c r="D2374"/>
  <c r="E2374" s="1"/>
  <c r="C2375" s="1"/>
  <c r="F2373"/>
  <c r="H2373" s="1"/>
  <c r="A3389"/>
  <c r="I3389" l="1"/>
  <c r="J3388"/>
  <c r="K3389"/>
  <c r="G3389"/>
  <c r="O2371"/>
  <c r="P2371"/>
  <c r="Q2370"/>
  <c r="B3389"/>
  <c r="M2371"/>
  <c r="N2371"/>
  <c r="L2372"/>
  <c r="D2375"/>
  <c r="E2375" s="1"/>
  <c r="C2376" s="1"/>
  <c r="F2374"/>
  <c r="H2374" s="1"/>
  <c r="A3390"/>
  <c r="I3390" l="1"/>
  <c r="J3389"/>
  <c r="K3390"/>
  <c r="G3390"/>
  <c r="Q2371"/>
  <c r="O2372"/>
  <c r="P2372"/>
  <c r="B3390"/>
  <c r="M2372"/>
  <c r="N2372"/>
  <c r="L2373"/>
  <c r="D2376"/>
  <c r="E2376" s="1"/>
  <c r="C2377" s="1"/>
  <c r="F2375"/>
  <c r="H2375" s="1"/>
  <c r="A3391"/>
  <c r="I3391" l="1"/>
  <c r="J3390"/>
  <c r="K3391"/>
  <c r="G3391"/>
  <c r="P2373"/>
  <c r="O2373"/>
  <c r="Q2372"/>
  <c r="B3391"/>
  <c r="M2373"/>
  <c r="N2373"/>
  <c r="L2374"/>
  <c r="F2376"/>
  <c r="H2376" s="1"/>
  <c r="D2377"/>
  <c r="E2377" s="1"/>
  <c r="C2378" s="1"/>
  <c r="A3392"/>
  <c r="I3392" l="1"/>
  <c r="J3391"/>
  <c r="K3392"/>
  <c r="G3392"/>
  <c r="P2374"/>
  <c r="O2374"/>
  <c r="Q2373"/>
  <c r="B3392"/>
  <c r="M2374"/>
  <c r="N2374"/>
  <c r="E29" i="11"/>
  <c r="D29"/>
  <c r="L2375" i="10"/>
  <c r="D2378"/>
  <c r="E2378" s="1"/>
  <c r="C2379" s="1"/>
  <c r="F2377"/>
  <c r="H2377" s="1"/>
  <c r="A3393"/>
  <c r="I3393" l="1"/>
  <c r="J3392"/>
  <c r="K3393"/>
  <c r="G3393"/>
  <c r="O2375"/>
  <c r="P2375"/>
  <c r="Q2374"/>
  <c r="B3393"/>
  <c r="M2375"/>
  <c r="N2375"/>
  <c r="L2376"/>
  <c r="D2379"/>
  <c r="E2379" s="1"/>
  <c r="C2380" s="1"/>
  <c r="F2378"/>
  <c r="H2378" s="1"/>
  <c r="A3394"/>
  <c r="I3394" l="1"/>
  <c r="J3393"/>
  <c r="K3394"/>
  <c r="G3394"/>
  <c r="O2376"/>
  <c r="P2376"/>
  <c r="Q2375"/>
  <c r="B3394"/>
  <c r="M2376"/>
  <c r="N2376"/>
  <c r="L2377"/>
  <c r="D2380"/>
  <c r="E2380" s="1"/>
  <c r="C2381" s="1"/>
  <c r="F2379"/>
  <c r="H2379" s="1"/>
  <c r="A3395"/>
  <c r="I3395" l="1"/>
  <c r="J3394"/>
  <c r="K3395"/>
  <c r="G3395"/>
  <c r="Q2376"/>
  <c r="O2377"/>
  <c r="P2377"/>
  <c r="B3395"/>
  <c r="M2377"/>
  <c r="N2377"/>
  <c r="L2378"/>
  <c r="F2380"/>
  <c r="H2380" s="1"/>
  <c r="D2381"/>
  <c r="E2381" s="1"/>
  <c r="C2382" s="1"/>
  <c r="A3396"/>
  <c r="I3396" l="1"/>
  <c r="J3395"/>
  <c r="K3396"/>
  <c r="G3396"/>
  <c r="P2378"/>
  <c r="O2378"/>
  <c r="Q2377"/>
  <c r="B3396"/>
  <c r="M2378"/>
  <c r="N2378"/>
  <c r="L2379"/>
  <c r="F2381"/>
  <c r="H2381" s="1"/>
  <c r="D2382"/>
  <c r="E2382" s="1"/>
  <c r="C2383" s="1"/>
  <c r="A3397"/>
  <c r="I3397" l="1"/>
  <c r="J3396"/>
  <c r="K3397"/>
  <c r="G3397"/>
  <c r="O2379"/>
  <c r="P2379"/>
  <c r="Q2378"/>
  <c r="B3397"/>
  <c r="M2379"/>
  <c r="N2379"/>
  <c r="L2380"/>
  <c r="D2383"/>
  <c r="E2383" s="1"/>
  <c r="C2384" s="1"/>
  <c r="F2382"/>
  <c r="H2382" s="1"/>
  <c r="A3398"/>
  <c r="I3398" l="1"/>
  <c r="J3397"/>
  <c r="K3398"/>
  <c r="G3398"/>
  <c r="O2380"/>
  <c r="P2380"/>
  <c r="Q2379"/>
  <c r="B3398"/>
  <c r="M2380"/>
  <c r="N2380"/>
  <c r="L2381"/>
  <c r="F2383"/>
  <c r="H2383" s="1"/>
  <c r="D2384"/>
  <c r="E2384" s="1"/>
  <c r="C2385" s="1"/>
  <c r="A3399"/>
  <c r="I3399" l="1"/>
  <c r="J3398"/>
  <c r="K3399"/>
  <c r="G3399"/>
  <c r="Q2380"/>
  <c r="P2381"/>
  <c r="O2381"/>
  <c r="B3399"/>
  <c r="M2381"/>
  <c r="N2381"/>
  <c r="L2382"/>
  <c r="D2385"/>
  <c r="E2385" s="1"/>
  <c r="C2386" s="1"/>
  <c r="F2384"/>
  <c r="H2384" s="1"/>
  <c r="A3400"/>
  <c r="I3400" l="1"/>
  <c r="J3399"/>
  <c r="K3400"/>
  <c r="G3400"/>
  <c r="Q2381"/>
  <c r="P2382"/>
  <c r="O2382"/>
  <c r="B3400"/>
  <c r="M2382"/>
  <c r="N2382"/>
  <c r="L2383"/>
  <c r="D2386"/>
  <c r="E2386" s="1"/>
  <c r="C2387" s="1"/>
  <c r="F2385"/>
  <c r="H2385" s="1"/>
  <c r="A3401"/>
  <c r="I3401" l="1"/>
  <c r="J3400"/>
  <c r="K3401"/>
  <c r="G3401"/>
  <c r="Q2382"/>
  <c r="P2383"/>
  <c r="O2383"/>
  <c r="B3401"/>
  <c r="M2383"/>
  <c r="N2383"/>
  <c r="L2384"/>
  <c r="F2386"/>
  <c r="H2386" s="1"/>
  <c r="D2387"/>
  <c r="E2387" s="1"/>
  <c r="C2388" s="1"/>
  <c r="A3402"/>
  <c r="I3402" l="1"/>
  <c r="J3401"/>
  <c r="K3402"/>
  <c r="G3402"/>
  <c r="P2384"/>
  <c r="O2384"/>
  <c r="Q2383"/>
  <c r="B3402"/>
  <c r="M2384"/>
  <c r="N2384"/>
  <c r="L2385"/>
  <c r="D2388"/>
  <c r="E2388" s="1"/>
  <c r="C2389" s="1"/>
  <c r="F2387"/>
  <c r="H2387" s="1"/>
  <c r="A3403"/>
  <c r="I3403" l="1"/>
  <c r="J3402"/>
  <c r="K3403"/>
  <c r="G3403"/>
  <c r="Q2384"/>
  <c r="P2385"/>
  <c r="O2385"/>
  <c r="B3403"/>
  <c r="M2385"/>
  <c r="N2385"/>
  <c r="L2386"/>
  <c r="D2389"/>
  <c r="E2389" s="1"/>
  <c r="C2390" s="1"/>
  <c r="F2388"/>
  <c r="H2388" s="1"/>
  <c r="A3404"/>
  <c r="I3404" l="1"/>
  <c r="J3403"/>
  <c r="K3404"/>
  <c r="G3404"/>
  <c r="O2386"/>
  <c r="P2386"/>
  <c r="Q2385"/>
  <c r="B3404"/>
  <c r="M2386"/>
  <c r="N2386"/>
  <c r="L2387"/>
  <c r="F2389"/>
  <c r="H2389" s="1"/>
  <c r="D2390"/>
  <c r="E2390" s="1"/>
  <c r="C2391" s="1"/>
  <c r="A3405"/>
  <c r="I3405" l="1"/>
  <c r="J3404"/>
  <c r="K3405"/>
  <c r="G3405"/>
  <c r="P2387"/>
  <c r="O2387"/>
  <c r="Q2386"/>
  <c r="B3405"/>
  <c r="M2387"/>
  <c r="N2387"/>
  <c r="L2388"/>
  <c r="D2391"/>
  <c r="E2391" s="1"/>
  <c r="C2392" s="1"/>
  <c r="F2390"/>
  <c r="H2390" s="1"/>
  <c r="A3406"/>
  <c r="I3406" l="1"/>
  <c r="J3405"/>
  <c r="K3406"/>
  <c r="G3406"/>
  <c r="O2388"/>
  <c r="P2388"/>
  <c r="Q2387"/>
  <c r="B3406"/>
  <c r="M2388"/>
  <c r="N2388"/>
  <c r="L2389"/>
  <c r="D2392"/>
  <c r="E2392" s="1"/>
  <c r="C2393" s="1"/>
  <c r="F2391"/>
  <c r="H2391" s="1"/>
  <c r="A3407"/>
  <c r="I3407" l="1"/>
  <c r="J3406"/>
  <c r="K3407"/>
  <c r="G3407"/>
  <c r="P2389"/>
  <c r="O2389"/>
  <c r="Q2388"/>
  <c r="B3407"/>
  <c r="M2389"/>
  <c r="N2389"/>
  <c r="L2390"/>
  <c r="F2392"/>
  <c r="H2392" s="1"/>
  <c r="D2393"/>
  <c r="E2393" s="1"/>
  <c r="C2394" s="1"/>
  <c r="A3408"/>
  <c r="I3408" l="1"/>
  <c r="J3407"/>
  <c r="K3408"/>
  <c r="G3408"/>
  <c r="P2390"/>
  <c r="O2390"/>
  <c r="Q2389"/>
  <c r="B3408"/>
  <c r="M2390"/>
  <c r="N2390"/>
  <c r="L2391"/>
  <c r="D2394"/>
  <c r="E2394" s="1"/>
  <c r="C2395" s="1"/>
  <c r="F2393"/>
  <c r="H2393" s="1"/>
  <c r="A3409"/>
  <c r="I3409" l="1"/>
  <c r="J3408"/>
  <c r="K3409"/>
  <c r="G3409"/>
  <c r="O2391"/>
  <c r="P2391"/>
  <c r="Q2390"/>
  <c r="B3409"/>
  <c r="M2391"/>
  <c r="N2391"/>
  <c r="L2392"/>
  <c r="D2395"/>
  <c r="E2395" s="1"/>
  <c r="C2396" s="1"/>
  <c r="F2394"/>
  <c r="H2394" s="1"/>
  <c r="A3410"/>
  <c r="I3410" l="1"/>
  <c r="J3409"/>
  <c r="K3410"/>
  <c r="G3410"/>
  <c r="O2392"/>
  <c r="P2392"/>
  <c r="Q2391"/>
  <c r="B3410"/>
  <c r="M2392"/>
  <c r="N2392"/>
  <c r="L2393"/>
  <c r="D2396"/>
  <c r="E2396" s="1"/>
  <c r="C2397" s="1"/>
  <c r="F2395"/>
  <c r="H2395" s="1"/>
  <c r="A3411"/>
  <c r="I3411" l="1"/>
  <c r="J3410"/>
  <c r="K3411"/>
  <c r="G3411"/>
  <c r="P2393"/>
  <c r="O2393"/>
  <c r="Q2392"/>
  <c r="B3411"/>
  <c r="M2393"/>
  <c r="N2393"/>
  <c r="L2394"/>
  <c r="F2396"/>
  <c r="H2396" s="1"/>
  <c r="D2397"/>
  <c r="E2397" s="1"/>
  <c r="C2398" s="1"/>
  <c r="A3412"/>
  <c r="I3412" l="1"/>
  <c r="J3411"/>
  <c r="K3412"/>
  <c r="G3412"/>
  <c r="O2394"/>
  <c r="P2394"/>
  <c r="Q2393"/>
  <c r="B3412"/>
  <c r="M2394"/>
  <c r="N2394"/>
  <c r="L2395"/>
  <c r="D2398"/>
  <c r="E2398" s="1"/>
  <c r="C2399" s="1"/>
  <c r="F2397"/>
  <c r="H2397" s="1"/>
  <c r="A3413"/>
  <c r="I3413" l="1"/>
  <c r="J3412"/>
  <c r="K3413"/>
  <c r="G3413"/>
  <c r="P2395"/>
  <c r="O2395"/>
  <c r="Q2394"/>
  <c r="B3413"/>
  <c r="M2395"/>
  <c r="N2395"/>
  <c r="L2396"/>
  <c r="F2398"/>
  <c r="H2398" s="1"/>
  <c r="D2399"/>
  <c r="E2399" s="1"/>
  <c r="C2400" s="1"/>
  <c r="A3414"/>
  <c r="I3414" l="1"/>
  <c r="J3413"/>
  <c r="K3414"/>
  <c r="G3414"/>
  <c r="P2396"/>
  <c r="O2396"/>
  <c r="Q2395"/>
  <c r="B3414"/>
  <c r="M2396"/>
  <c r="N2396"/>
  <c r="L2397"/>
  <c r="D2400"/>
  <c r="E2400" s="1"/>
  <c r="C2401" s="1"/>
  <c r="F2399"/>
  <c r="H2399" s="1"/>
  <c r="A3415"/>
  <c r="I3415" l="1"/>
  <c r="J3414"/>
  <c r="K3415"/>
  <c r="G3415"/>
  <c r="Q2396"/>
  <c r="O2397"/>
  <c r="P2397"/>
  <c r="B3415"/>
  <c r="M2397"/>
  <c r="N2397"/>
  <c r="L2398"/>
  <c r="F2400"/>
  <c r="H2400" s="1"/>
  <c r="D2401"/>
  <c r="E2401" s="1"/>
  <c r="C2402" s="1"/>
  <c r="A3416"/>
  <c r="I3416" l="1"/>
  <c r="J3415"/>
  <c r="K3416"/>
  <c r="G3416"/>
  <c r="P2398"/>
  <c r="O2398"/>
  <c r="Q2397"/>
  <c r="B3416"/>
  <c r="M2398"/>
  <c r="N2398"/>
  <c r="L2399"/>
  <c r="F2401"/>
  <c r="H2401" s="1"/>
  <c r="D2402"/>
  <c r="E2402" s="1"/>
  <c r="C2403" s="1"/>
  <c r="A3417"/>
  <c r="I3417" l="1"/>
  <c r="J3416"/>
  <c r="K3417"/>
  <c r="G3417"/>
  <c r="P2399"/>
  <c r="O2399"/>
  <c r="Q2398"/>
  <c r="B3417"/>
  <c r="M2399"/>
  <c r="N2399"/>
  <c r="L2400"/>
  <c r="F2402"/>
  <c r="H2402" s="1"/>
  <c r="D2403"/>
  <c r="E2403" s="1"/>
  <c r="C2404" s="1"/>
  <c r="A3418"/>
  <c r="I3418" l="1"/>
  <c r="J3417"/>
  <c r="K3418"/>
  <c r="G3418"/>
  <c r="P2400"/>
  <c r="O2400"/>
  <c r="Q2399"/>
  <c r="B3418"/>
  <c r="M2400"/>
  <c r="N2400"/>
  <c r="L2401"/>
  <c r="F2403"/>
  <c r="H2403" s="1"/>
  <c r="D2404"/>
  <c r="E2404" s="1"/>
  <c r="C2405" s="1"/>
  <c r="A3419"/>
  <c r="I3419" l="1"/>
  <c r="J3418"/>
  <c r="K3419"/>
  <c r="G3419"/>
  <c r="Q2400"/>
  <c r="P2401"/>
  <c r="O2401"/>
  <c r="B3419"/>
  <c r="M2401"/>
  <c r="N2401"/>
  <c r="L2402"/>
  <c r="D2405"/>
  <c r="E2405" s="1"/>
  <c r="C2406" s="1"/>
  <c r="F2404"/>
  <c r="H2404" s="1"/>
  <c r="A3420"/>
  <c r="I3420" l="1"/>
  <c r="J3419"/>
  <c r="K3420"/>
  <c r="G3420"/>
  <c r="O2402"/>
  <c r="P2402"/>
  <c r="Q2401"/>
  <c r="B3420"/>
  <c r="M2402"/>
  <c r="N2402"/>
  <c r="L2403"/>
  <c r="D2406"/>
  <c r="E2406" s="1"/>
  <c r="C2407" s="1"/>
  <c r="F2405"/>
  <c r="H2405" s="1"/>
  <c r="A3421"/>
  <c r="I3421" l="1"/>
  <c r="J3420"/>
  <c r="K3421"/>
  <c r="G3421"/>
  <c r="Q2402"/>
  <c r="P2403"/>
  <c r="O2403"/>
  <c r="B3421"/>
  <c r="M2403"/>
  <c r="N2403"/>
  <c r="L2404"/>
  <c r="D2407"/>
  <c r="E2407" s="1"/>
  <c r="C2408" s="1"/>
  <c r="F2406"/>
  <c r="H2406" s="1"/>
  <c r="A3422"/>
  <c r="I3422" l="1"/>
  <c r="J3421"/>
  <c r="K3422"/>
  <c r="G3422"/>
  <c r="O2404"/>
  <c r="P2404"/>
  <c r="Q2403"/>
  <c r="B3422"/>
  <c r="M2404"/>
  <c r="N2404"/>
  <c r="L2405"/>
  <c r="D2408"/>
  <c r="E2408" s="1"/>
  <c r="C2409" s="1"/>
  <c r="F2407"/>
  <c r="H2407" s="1"/>
  <c r="A3423"/>
  <c r="I3423" l="1"/>
  <c r="J3422"/>
  <c r="K3423"/>
  <c r="G3423"/>
  <c r="Q2404"/>
  <c r="P2405"/>
  <c r="O2405"/>
  <c r="B3423"/>
  <c r="M2405"/>
  <c r="N2405"/>
  <c r="L2406"/>
  <c r="D2409"/>
  <c r="E2409" s="1"/>
  <c r="C2410" s="1"/>
  <c r="F2408"/>
  <c r="H2408" s="1"/>
  <c r="A3424"/>
  <c r="I3424" l="1"/>
  <c r="J3423"/>
  <c r="K3424"/>
  <c r="G3424"/>
  <c r="O2406"/>
  <c r="P2406"/>
  <c r="Q2405"/>
  <c r="B3424"/>
  <c r="M2406"/>
  <c r="N2406"/>
  <c r="L2407"/>
  <c r="D2410"/>
  <c r="E2410" s="1"/>
  <c r="C2411" s="1"/>
  <c r="F2409"/>
  <c r="H2409" s="1"/>
  <c r="A3425"/>
  <c r="I3425" l="1"/>
  <c r="J3424"/>
  <c r="K3425"/>
  <c r="G3425"/>
  <c r="O2407"/>
  <c r="P2407"/>
  <c r="Q2406"/>
  <c r="B3425"/>
  <c r="M2407"/>
  <c r="N2407"/>
  <c r="L2408"/>
  <c r="D2411"/>
  <c r="E2411" s="1"/>
  <c r="C2412" s="1"/>
  <c r="F2410"/>
  <c r="H2410" s="1"/>
  <c r="A3426"/>
  <c r="I3426" l="1"/>
  <c r="J3425"/>
  <c r="K3426"/>
  <c r="G3426"/>
  <c r="P2408"/>
  <c r="O2408"/>
  <c r="Q2407"/>
  <c r="B3426"/>
  <c r="M2408"/>
  <c r="N2408"/>
  <c r="L2409"/>
  <c r="D2412"/>
  <c r="E2412" s="1"/>
  <c r="C2413" s="1"/>
  <c r="F2411"/>
  <c r="H2411" s="1"/>
  <c r="A3427"/>
  <c r="I3427" l="1"/>
  <c r="J3426"/>
  <c r="K3427"/>
  <c r="G3427"/>
  <c r="Q2408"/>
  <c r="P2409"/>
  <c r="O2409"/>
  <c r="B3427"/>
  <c r="M2409"/>
  <c r="N2409"/>
  <c r="L2410"/>
  <c r="F2412"/>
  <c r="H2412" s="1"/>
  <c r="D2413"/>
  <c r="E2413" s="1"/>
  <c r="C2414" s="1"/>
  <c r="A3428"/>
  <c r="I3428" l="1"/>
  <c r="J3427"/>
  <c r="K3428"/>
  <c r="G3428"/>
  <c r="Q2409"/>
  <c r="P2410"/>
  <c r="O2410"/>
  <c r="B3428"/>
  <c r="M2410"/>
  <c r="N2410"/>
  <c r="L2411"/>
  <c r="F2413"/>
  <c r="H2413" s="1"/>
  <c r="D2414"/>
  <c r="E2414" s="1"/>
  <c r="C2415" s="1"/>
  <c r="A3429"/>
  <c r="I3429" l="1"/>
  <c r="J3428"/>
  <c r="K3429"/>
  <c r="G3429"/>
  <c r="O2411"/>
  <c r="P2411"/>
  <c r="Q2410"/>
  <c r="B3429"/>
  <c r="M2411"/>
  <c r="N2411"/>
  <c r="L2412"/>
  <c r="F2414"/>
  <c r="H2414" s="1"/>
  <c r="D2415"/>
  <c r="E2415" s="1"/>
  <c r="C2416" s="1"/>
  <c r="A3430"/>
  <c r="I3430" l="1"/>
  <c r="J3429"/>
  <c r="K3430"/>
  <c r="G3430"/>
  <c r="P2412"/>
  <c r="O2412"/>
  <c r="Q2411"/>
  <c r="B3430"/>
  <c r="M2412"/>
  <c r="N2412"/>
  <c r="L2413"/>
  <c r="F2415"/>
  <c r="H2415" s="1"/>
  <c r="D2416"/>
  <c r="E2416" s="1"/>
  <c r="C2417" s="1"/>
  <c r="A3431"/>
  <c r="I3431" l="1"/>
  <c r="J3430"/>
  <c r="K3431"/>
  <c r="G3431"/>
  <c r="Q2412"/>
  <c r="P2413"/>
  <c r="O2413"/>
  <c r="B3431"/>
  <c r="M2413"/>
  <c r="N2413"/>
  <c r="L2414"/>
  <c r="F2416"/>
  <c r="H2416" s="1"/>
  <c r="D2417"/>
  <c r="E2417" s="1"/>
  <c r="C2418" s="1"/>
  <c r="A3432"/>
  <c r="I3432" l="1"/>
  <c r="J3431"/>
  <c r="K3432"/>
  <c r="G3432"/>
  <c r="Q2413"/>
  <c r="O2414"/>
  <c r="P2414"/>
  <c r="B3432"/>
  <c r="M2414"/>
  <c r="N2414"/>
  <c r="L2415"/>
  <c r="F2417"/>
  <c r="H2417" s="1"/>
  <c r="D2418"/>
  <c r="E2418" s="1"/>
  <c r="C2419" s="1"/>
  <c r="A3433"/>
  <c r="I3433" l="1"/>
  <c r="J3432"/>
  <c r="K3433"/>
  <c r="G3433"/>
  <c r="Q2414"/>
  <c r="O2415"/>
  <c r="P2415"/>
  <c r="B3433"/>
  <c r="M2415"/>
  <c r="N2415"/>
  <c r="L2416"/>
  <c r="F2418"/>
  <c r="H2418" s="1"/>
  <c r="D2419"/>
  <c r="E2419" s="1"/>
  <c r="C2420" s="1"/>
  <c r="A3434"/>
  <c r="I3434" l="1"/>
  <c r="J3433"/>
  <c r="K3434"/>
  <c r="G3434"/>
  <c r="P2416"/>
  <c r="O2416"/>
  <c r="Q2415"/>
  <c r="B3434"/>
  <c r="M2416"/>
  <c r="N2416"/>
  <c r="L2417"/>
  <c r="D2420"/>
  <c r="E2420" s="1"/>
  <c r="C2421" s="1"/>
  <c r="F2419"/>
  <c r="H2419" s="1"/>
  <c r="A3435"/>
  <c r="I3435" l="1"/>
  <c r="J3434"/>
  <c r="K3435"/>
  <c r="G3435"/>
  <c r="Q2416"/>
  <c r="P2417"/>
  <c r="O2417"/>
  <c r="B3435"/>
  <c r="M2417"/>
  <c r="N2417"/>
  <c r="L2418"/>
  <c r="D2421"/>
  <c r="E2421" s="1"/>
  <c r="C2422" s="1"/>
  <c r="F2420"/>
  <c r="H2420" s="1"/>
  <c r="A3436"/>
  <c r="I3436" l="1"/>
  <c r="J3435"/>
  <c r="K3436"/>
  <c r="G3436"/>
  <c r="Q2417"/>
  <c r="O2418"/>
  <c r="P2418"/>
  <c r="B3436"/>
  <c r="M2418"/>
  <c r="N2418"/>
  <c r="L2419"/>
  <c r="D2422"/>
  <c r="E2422" s="1"/>
  <c r="C2423" s="1"/>
  <c r="F2421"/>
  <c r="H2421" s="1"/>
  <c r="A3437"/>
  <c r="I3437" l="1"/>
  <c r="J3436"/>
  <c r="K3437"/>
  <c r="G3437"/>
  <c r="Q2418"/>
  <c r="O2419"/>
  <c r="P2419"/>
  <c r="B3437"/>
  <c r="M2419"/>
  <c r="N2419"/>
  <c r="L2420"/>
  <c r="D2423"/>
  <c r="E2423" s="1"/>
  <c r="C2424" s="1"/>
  <c r="F2422"/>
  <c r="H2422" s="1"/>
  <c r="A3438"/>
  <c r="I3438" l="1"/>
  <c r="J3437"/>
  <c r="K3438"/>
  <c r="G3438"/>
  <c r="P2420"/>
  <c r="O2420"/>
  <c r="Q2419"/>
  <c r="B3438"/>
  <c r="M2420"/>
  <c r="N2420"/>
  <c r="L2421"/>
  <c r="F2423"/>
  <c r="H2423" s="1"/>
  <c r="D2424"/>
  <c r="E2424" s="1"/>
  <c r="C2425" s="1"/>
  <c r="A3439"/>
  <c r="I3439" l="1"/>
  <c r="J3438"/>
  <c r="K3439"/>
  <c r="G3439"/>
  <c r="P2421"/>
  <c r="O2421"/>
  <c r="Q2420"/>
  <c r="B3439"/>
  <c r="M2421"/>
  <c r="N2421"/>
  <c r="L2422"/>
  <c r="F2424"/>
  <c r="H2424" s="1"/>
  <c r="D2425"/>
  <c r="E2425" s="1"/>
  <c r="C2426" s="1"/>
  <c r="A3440"/>
  <c r="I3440" l="1"/>
  <c r="J3439"/>
  <c r="K3440"/>
  <c r="G3440"/>
  <c r="O2422"/>
  <c r="P2422"/>
  <c r="Q2421"/>
  <c r="B3440"/>
  <c r="M2422"/>
  <c r="N2422"/>
  <c r="L2423"/>
  <c r="D2426"/>
  <c r="E2426" s="1"/>
  <c r="C2427" s="1"/>
  <c r="F2425"/>
  <c r="H2425" s="1"/>
  <c r="A3441"/>
  <c r="I3441" l="1"/>
  <c r="J3440"/>
  <c r="K3441"/>
  <c r="G3441"/>
  <c r="P2423"/>
  <c r="O2423"/>
  <c r="Q2422"/>
  <c r="B3441"/>
  <c r="M2423"/>
  <c r="N2423"/>
  <c r="L2424"/>
  <c r="F2426"/>
  <c r="H2426" s="1"/>
  <c r="D2427"/>
  <c r="E2427" s="1"/>
  <c r="C2428" s="1"/>
  <c r="A3442"/>
  <c r="I3442" l="1"/>
  <c r="J3441"/>
  <c r="K3442"/>
  <c r="G3442"/>
  <c r="O2424"/>
  <c r="P2424"/>
  <c r="Q2423"/>
  <c r="B3442"/>
  <c r="M2424"/>
  <c r="N2424"/>
  <c r="L2425"/>
  <c r="D2428"/>
  <c r="E2428" s="1"/>
  <c r="C2429" s="1"/>
  <c r="F2427"/>
  <c r="H2427" s="1"/>
  <c r="A3443"/>
  <c r="I3443" l="1"/>
  <c r="J3442"/>
  <c r="K3443"/>
  <c r="G3443"/>
  <c r="P2425"/>
  <c r="O2425"/>
  <c r="Q2424"/>
  <c r="B3443"/>
  <c r="M2425"/>
  <c r="N2425"/>
  <c r="L2426"/>
  <c r="F2428"/>
  <c r="H2428" s="1"/>
  <c r="D2429"/>
  <c r="E2429" s="1"/>
  <c r="C2430" s="1"/>
  <c r="A3444"/>
  <c r="I3444" l="1"/>
  <c r="J3443"/>
  <c r="K3444"/>
  <c r="G3444"/>
  <c r="O2426"/>
  <c r="P2426"/>
  <c r="Q2425"/>
  <c r="B3444"/>
  <c r="M2426"/>
  <c r="N2426"/>
  <c r="L2427"/>
  <c r="D2430"/>
  <c r="E2430" s="1"/>
  <c r="C2431" s="1"/>
  <c r="F2429"/>
  <c r="H2429" s="1"/>
  <c r="A3445"/>
  <c r="I3445" l="1"/>
  <c r="J3444"/>
  <c r="K3445"/>
  <c r="G3445"/>
  <c r="P2427"/>
  <c r="O2427"/>
  <c r="Q2426"/>
  <c r="B3445"/>
  <c r="M2427"/>
  <c r="N2427"/>
  <c r="L2428"/>
  <c r="D2431"/>
  <c r="E2431" s="1"/>
  <c r="C2432" s="1"/>
  <c r="F2430"/>
  <c r="H2430" s="1"/>
  <c r="A3446"/>
  <c r="I3446" l="1"/>
  <c r="J3445"/>
  <c r="K3446"/>
  <c r="G3446"/>
  <c r="P2428"/>
  <c r="O2428"/>
  <c r="Q2427"/>
  <c r="B3446"/>
  <c r="M2428"/>
  <c r="N2428"/>
  <c r="L2429"/>
  <c r="D2432"/>
  <c r="E2432" s="1"/>
  <c r="C2433" s="1"/>
  <c r="F2431"/>
  <c r="H2431" s="1"/>
  <c r="A3447"/>
  <c r="I3447" l="1"/>
  <c r="J3446"/>
  <c r="K3447"/>
  <c r="G3447"/>
  <c r="P2429"/>
  <c r="O2429"/>
  <c r="Q2428"/>
  <c r="B3447"/>
  <c r="M2429"/>
  <c r="N2429"/>
  <c r="L2430"/>
  <c r="D2433"/>
  <c r="E2433" s="1"/>
  <c r="C2434" s="1"/>
  <c r="F2432"/>
  <c r="H2432" s="1"/>
  <c r="A3448"/>
  <c r="I3448" l="1"/>
  <c r="J3447"/>
  <c r="K3448"/>
  <c r="G3448"/>
  <c r="P2430"/>
  <c r="O2430"/>
  <c r="Q2429"/>
  <c r="B3448"/>
  <c r="M2430"/>
  <c r="N2430"/>
  <c r="L2431"/>
  <c r="D2434"/>
  <c r="E2434" s="1"/>
  <c r="C2435" s="1"/>
  <c r="F2433"/>
  <c r="H2433" s="1"/>
  <c r="A3449"/>
  <c r="I3449" l="1"/>
  <c r="J3448"/>
  <c r="K3449"/>
  <c r="G3449"/>
  <c r="P2431"/>
  <c r="O2431"/>
  <c r="Q2430"/>
  <c r="B3449"/>
  <c r="M2431"/>
  <c r="N2431"/>
  <c r="L2432"/>
  <c r="D2435"/>
  <c r="E2435" s="1"/>
  <c r="C2436" s="1"/>
  <c r="F2434"/>
  <c r="H2434" s="1"/>
  <c r="A3450"/>
  <c r="I3450" l="1"/>
  <c r="J3449"/>
  <c r="K3450"/>
  <c r="G3450"/>
  <c r="O2432"/>
  <c r="P2432"/>
  <c r="Q2431"/>
  <c r="B3450"/>
  <c r="M2432"/>
  <c r="N2432"/>
  <c r="L2433"/>
  <c r="D2436"/>
  <c r="E2436" s="1"/>
  <c r="C2437" s="1"/>
  <c r="F2435"/>
  <c r="H2435" s="1"/>
  <c r="A3451"/>
  <c r="I3451" l="1"/>
  <c r="J3450"/>
  <c r="K3451"/>
  <c r="G3451"/>
  <c r="O2433"/>
  <c r="P2433"/>
  <c r="Q2432"/>
  <c r="B3451"/>
  <c r="M2433"/>
  <c r="N2433"/>
  <c r="L2434"/>
  <c r="D2437"/>
  <c r="E2437" s="1"/>
  <c r="C2438" s="1"/>
  <c r="F2436"/>
  <c r="H2436" s="1"/>
  <c r="A3452"/>
  <c r="I3452" l="1"/>
  <c r="J3451"/>
  <c r="K3452"/>
  <c r="G3452"/>
  <c r="P2434"/>
  <c r="O2434"/>
  <c r="Q2433"/>
  <c r="B3452"/>
  <c r="M2434"/>
  <c r="N2434"/>
  <c r="L2435"/>
  <c r="D2438"/>
  <c r="E2438" s="1"/>
  <c r="C2439" s="1"/>
  <c r="F2437"/>
  <c r="H2437" s="1"/>
  <c r="A3453"/>
  <c r="I3453" l="1"/>
  <c r="J3452"/>
  <c r="K3453"/>
  <c r="G3453"/>
  <c r="O2435"/>
  <c r="P2435"/>
  <c r="Q2434"/>
  <c r="B3453"/>
  <c r="M2435"/>
  <c r="N2435"/>
  <c r="L2436"/>
  <c r="D2439"/>
  <c r="E2439" s="1"/>
  <c r="C2440" s="1"/>
  <c r="F2438"/>
  <c r="H2438" s="1"/>
  <c r="A3454"/>
  <c r="I3454" l="1"/>
  <c r="J3453"/>
  <c r="K3454"/>
  <c r="G3454"/>
  <c r="O2436"/>
  <c r="P2436"/>
  <c r="Q2435"/>
  <c r="B3454"/>
  <c r="M2436"/>
  <c r="N2436"/>
  <c r="L2437"/>
  <c r="F2439"/>
  <c r="H2439" s="1"/>
  <c r="D2440"/>
  <c r="E2440" s="1"/>
  <c r="C2441" s="1"/>
  <c r="A3455"/>
  <c r="I3455" l="1"/>
  <c r="J3454"/>
  <c r="K3455"/>
  <c r="G3455"/>
  <c r="O2437"/>
  <c r="P2437"/>
  <c r="Q2436"/>
  <c r="B3455"/>
  <c r="M2437"/>
  <c r="N2437"/>
  <c r="L2438"/>
  <c r="D2441"/>
  <c r="E2441" s="1"/>
  <c r="C2442" s="1"/>
  <c r="F2440"/>
  <c r="H2440" s="1"/>
  <c r="A3456"/>
  <c r="I3456" l="1"/>
  <c r="J3455"/>
  <c r="K3456"/>
  <c r="G3456"/>
  <c r="Q2437"/>
  <c r="P2438"/>
  <c r="O2438"/>
  <c r="B3456"/>
  <c r="M2438"/>
  <c r="N2438"/>
  <c r="L2439"/>
  <c r="D2442"/>
  <c r="E2442" s="1"/>
  <c r="C2443" s="1"/>
  <c r="F2441"/>
  <c r="H2441" s="1"/>
  <c r="A3457"/>
  <c r="I3457" l="1"/>
  <c r="J3456"/>
  <c r="K3457"/>
  <c r="G3457"/>
  <c r="O2439"/>
  <c r="P2439"/>
  <c r="Q2438"/>
  <c r="B3457"/>
  <c r="M2439"/>
  <c r="N2439"/>
  <c r="L2440"/>
  <c r="F2442"/>
  <c r="H2442" s="1"/>
  <c r="D2443"/>
  <c r="E2443" s="1"/>
  <c r="C2444" s="1"/>
  <c r="A3458"/>
  <c r="I3458" l="1"/>
  <c r="J3457"/>
  <c r="K3458"/>
  <c r="G3458"/>
  <c r="P2440"/>
  <c r="O2440"/>
  <c r="Q2439"/>
  <c r="B3458"/>
  <c r="M2440"/>
  <c r="N2440"/>
  <c r="L2441"/>
  <c r="D2444"/>
  <c r="E2444" s="1"/>
  <c r="C2445" s="1"/>
  <c r="F2443"/>
  <c r="H2443" s="1"/>
  <c r="A3459"/>
  <c r="I3459" l="1"/>
  <c r="J3458"/>
  <c r="K3459"/>
  <c r="G3459"/>
  <c r="O2441"/>
  <c r="P2441"/>
  <c r="Q2440"/>
  <c r="B3459"/>
  <c r="M2441"/>
  <c r="N2441"/>
  <c r="L2442"/>
  <c r="F2444"/>
  <c r="H2444" s="1"/>
  <c r="D2445"/>
  <c r="E2445" s="1"/>
  <c r="C2446" s="1"/>
  <c r="A3460"/>
  <c r="I3460" l="1"/>
  <c r="J3459"/>
  <c r="K3460"/>
  <c r="G3460"/>
  <c r="Q2441"/>
  <c r="P2442"/>
  <c r="O2442"/>
  <c r="B3460"/>
  <c r="M2442"/>
  <c r="N2442"/>
  <c r="L2443"/>
  <c r="F2445"/>
  <c r="H2445" s="1"/>
  <c r="D2446"/>
  <c r="E2446" s="1"/>
  <c r="C2447" s="1"/>
  <c r="A3461"/>
  <c r="I3461" l="1"/>
  <c r="J3460"/>
  <c r="K3461"/>
  <c r="G3461"/>
  <c r="Q2442"/>
  <c r="O2443"/>
  <c r="P2443"/>
  <c r="B3461"/>
  <c r="M2443"/>
  <c r="N2443"/>
  <c r="L2444"/>
  <c r="D2447"/>
  <c r="E2447" s="1"/>
  <c r="C2448" s="1"/>
  <c r="F2446"/>
  <c r="H2446" s="1"/>
  <c r="A3462"/>
  <c r="I3462" l="1"/>
  <c r="J3461"/>
  <c r="K3462"/>
  <c r="G3462"/>
  <c r="Q2443"/>
  <c r="P2444"/>
  <c r="O2444"/>
  <c r="B3462"/>
  <c r="M2444"/>
  <c r="N2444"/>
  <c r="L2445"/>
  <c r="D2448"/>
  <c r="E2448" s="1"/>
  <c r="C2449" s="1"/>
  <c r="F2447"/>
  <c r="H2447" s="1"/>
  <c r="A3463"/>
  <c r="I3463" l="1"/>
  <c r="J3462"/>
  <c r="K3463"/>
  <c r="G3463"/>
  <c r="Q2444"/>
  <c r="P2445"/>
  <c r="O2445"/>
  <c r="B3463"/>
  <c r="M2445"/>
  <c r="N2445"/>
  <c r="L2446"/>
  <c r="D2449"/>
  <c r="E2449" s="1"/>
  <c r="C2450" s="1"/>
  <c r="F2448"/>
  <c r="H2448" s="1"/>
  <c r="A3464"/>
  <c r="I3464" l="1"/>
  <c r="J3463"/>
  <c r="K3464"/>
  <c r="G3464"/>
  <c r="O2446"/>
  <c r="P2446"/>
  <c r="Q2445"/>
  <c r="B3464"/>
  <c r="M2446"/>
  <c r="N2446"/>
  <c r="L2447"/>
  <c r="F2449"/>
  <c r="H2449" s="1"/>
  <c r="D2450"/>
  <c r="E2450" s="1"/>
  <c r="C2451" s="1"/>
  <c r="A3465"/>
  <c r="I3465" l="1"/>
  <c r="J3464"/>
  <c r="K3465"/>
  <c r="G3465"/>
  <c r="Q2446"/>
  <c r="O2447"/>
  <c r="P2447"/>
  <c r="B3465"/>
  <c r="M2447"/>
  <c r="N2447"/>
  <c r="L2448"/>
  <c r="D2451"/>
  <c r="E2451" s="1"/>
  <c r="C2452" s="1"/>
  <c r="F2450"/>
  <c r="H2450" s="1"/>
  <c r="A3466"/>
  <c r="I3466" l="1"/>
  <c r="J3465"/>
  <c r="K3466"/>
  <c r="G3466"/>
  <c r="Q2447"/>
  <c r="O2448"/>
  <c r="P2448"/>
  <c r="B3466"/>
  <c r="M2448"/>
  <c r="N2448"/>
  <c r="L2449"/>
  <c r="F2451"/>
  <c r="H2451" s="1"/>
  <c r="D2452"/>
  <c r="E2452" s="1"/>
  <c r="C2453" s="1"/>
  <c r="A3467"/>
  <c r="I3467" l="1"/>
  <c r="J3466"/>
  <c r="K3467"/>
  <c r="G3467"/>
  <c r="O2449"/>
  <c r="P2449"/>
  <c r="Q2448"/>
  <c r="B3467"/>
  <c r="M2449"/>
  <c r="N2449"/>
  <c r="L2450"/>
  <c r="D2453"/>
  <c r="E2453" s="1"/>
  <c r="C2454" s="1"/>
  <c r="F2452"/>
  <c r="H2452" s="1"/>
  <c r="A3468"/>
  <c r="I3468" l="1"/>
  <c r="J3467"/>
  <c r="K3468"/>
  <c r="G3468"/>
  <c r="Q2449"/>
  <c r="O2450"/>
  <c r="P2450"/>
  <c r="B3468"/>
  <c r="M2450"/>
  <c r="N2450"/>
  <c r="L2451"/>
  <c r="D2454"/>
  <c r="E2454" s="1"/>
  <c r="C2455" s="1"/>
  <c r="F2453"/>
  <c r="H2453" s="1"/>
  <c r="A3469"/>
  <c r="I3469" l="1"/>
  <c r="J3468"/>
  <c r="K3469"/>
  <c r="G3469"/>
  <c r="Q2450"/>
  <c r="O2451"/>
  <c r="P2451"/>
  <c r="B3469"/>
  <c r="M2451"/>
  <c r="N2451"/>
  <c r="L2452"/>
  <c r="D2455"/>
  <c r="E2455" s="1"/>
  <c r="C2456" s="1"/>
  <c r="F2454"/>
  <c r="H2454" s="1"/>
  <c r="A3470"/>
  <c r="I3470" l="1"/>
  <c r="J3469"/>
  <c r="K3470"/>
  <c r="G3470"/>
  <c r="Q2451"/>
  <c r="O2452"/>
  <c r="P2452"/>
  <c r="B3470"/>
  <c r="M2452"/>
  <c r="N2452"/>
  <c r="L2453"/>
  <c r="D2456"/>
  <c r="E2456" s="1"/>
  <c r="C2457" s="1"/>
  <c r="F2455"/>
  <c r="H2455" s="1"/>
  <c r="A3471"/>
  <c r="I3471" l="1"/>
  <c r="J3470"/>
  <c r="K3471"/>
  <c r="G3471"/>
  <c r="Q2452"/>
  <c r="P2453"/>
  <c r="O2453"/>
  <c r="B3471"/>
  <c r="M2453"/>
  <c r="N2453"/>
  <c r="L2454"/>
  <c r="F2456"/>
  <c r="H2456" s="1"/>
  <c r="D2457"/>
  <c r="E2457" s="1"/>
  <c r="C2458" s="1"/>
  <c r="A3472"/>
  <c r="I3472" l="1"/>
  <c r="J3471"/>
  <c r="K3472"/>
  <c r="G3472"/>
  <c r="O2454"/>
  <c r="P2454"/>
  <c r="Q2453"/>
  <c r="B3472"/>
  <c r="M2454"/>
  <c r="N2454"/>
  <c r="L2455"/>
  <c r="D2458"/>
  <c r="E2458" s="1"/>
  <c r="C2459" s="1"/>
  <c r="F2457"/>
  <c r="H2457" s="1"/>
  <c r="A3473"/>
  <c r="I3473" l="1"/>
  <c r="J3472"/>
  <c r="K3473"/>
  <c r="G3473"/>
  <c r="O2455"/>
  <c r="P2455"/>
  <c r="Q2454"/>
  <c r="B3473"/>
  <c r="M2455"/>
  <c r="N2455"/>
  <c r="L2456"/>
  <c r="D2459"/>
  <c r="E2459" s="1"/>
  <c r="C2460" s="1"/>
  <c r="F2458"/>
  <c r="H2458" s="1"/>
  <c r="A3474"/>
  <c r="I3474" l="1"/>
  <c r="J3473"/>
  <c r="K3474"/>
  <c r="G3474"/>
  <c r="Q2455"/>
  <c r="P2456"/>
  <c r="O2456"/>
  <c r="B3474"/>
  <c r="M2456"/>
  <c r="N2456"/>
  <c r="L2457"/>
  <c r="F2459"/>
  <c r="H2459" s="1"/>
  <c r="D2460"/>
  <c r="E2460" s="1"/>
  <c r="C2461" s="1"/>
  <c r="A3475"/>
  <c r="I3475" l="1"/>
  <c r="J3474"/>
  <c r="K3475"/>
  <c r="G3475"/>
  <c r="P2457"/>
  <c r="O2457"/>
  <c r="Q2456"/>
  <c r="B3475"/>
  <c r="M2457"/>
  <c r="N2457"/>
  <c r="L2458"/>
  <c r="D2461"/>
  <c r="E2461" s="1"/>
  <c r="C2462" s="1"/>
  <c r="F2460"/>
  <c r="H2460" s="1"/>
  <c r="A3476"/>
  <c r="I3476" l="1"/>
  <c r="J3475"/>
  <c r="K3476"/>
  <c r="G3476"/>
  <c r="P2458"/>
  <c r="O2458"/>
  <c r="Q2457"/>
  <c r="B3476"/>
  <c r="M2458"/>
  <c r="N2458"/>
  <c r="L2459"/>
  <c r="D2462"/>
  <c r="E2462" s="1"/>
  <c r="C2463" s="1"/>
  <c r="F2461"/>
  <c r="H2461" s="1"/>
  <c r="A3477"/>
  <c r="I3477" l="1"/>
  <c r="J3476"/>
  <c r="K3477"/>
  <c r="G3477"/>
  <c r="Q2458"/>
  <c r="O2459"/>
  <c r="P2459"/>
  <c r="B3477"/>
  <c r="M2459"/>
  <c r="N2459"/>
  <c r="L2460"/>
  <c r="D2463"/>
  <c r="E2463" s="1"/>
  <c r="C2464" s="1"/>
  <c r="F2462"/>
  <c r="H2462" s="1"/>
  <c r="A3478"/>
  <c r="I3478" l="1"/>
  <c r="J3477"/>
  <c r="K3478"/>
  <c r="G3478"/>
  <c r="Q2459"/>
  <c r="O2460"/>
  <c r="P2460"/>
  <c r="B3478"/>
  <c r="M2460"/>
  <c r="N2460"/>
  <c r="L2461"/>
  <c r="D2464"/>
  <c r="E2464" s="1"/>
  <c r="C2465" s="1"/>
  <c r="F2463"/>
  <c r="H2463" s="1"/>
  <c r="A3479"/>
  <c r="I3479" l="1"/>
  <c r="J3478"/>
  <c r="K3479"/>
  <c r="G3479"/>
  <c r="P2461"/>
  <c r="O2461"/>
  <c r="Q2460"/>
  <c r="B3479"/>
  <c r="M2461"/>
  <c r="N2461"/>
  <c r="L2462"/>
  <c r="D2465"/>
  <c r="E2465" s="1"/>
  <c r="C2466" s="1"/>
  <c r="F2464"/>
  <c r="H2464" s="1"/>
  <c r="A3480"/>
  <c r="I3480" l="1"/>
  <c r="J3479"/>
  <c r="K3480"/>
  <c r="G3480"/>
  <c r="O2462"/>
  <c r="P2462"/>
  <c r="Q2461"/>
  <c r="B3480"/>
  <c r="M2462"/>
  <c r="N2462"/>
  <c r="L2463"/>
  <c r="F2465"/>
  <c r="H2465" s="1"/>
  <c r="D2466"/>
  <c r="E2466" s="1"/>
  <c r="C2467" s="1"/>
  <c r="A3481"/>
  <c r="I3481" l="1"/>
  <c r="J3480"/>
  <c r="K3481"/>
  <c r="G3481"/>
  <c r="Q2462"/>
  <c r="P2463"/>
  <c r="O2463"/>
  <c r="B3481"/>
  <c r="M2463"/>
  <c r="N2463"/>
  <c r="L2464"/>
  <c r="D2467"/>
  <c r="E2467" s="1"/>
  <c r="C2468" s="1"/>
  <c r="F2466"/>
  <c r="H2466" s="1"/>
  <c r="A3482"/>
  <c r="I3482" l="1"/>
  <c r="J3481"/>
  <c r="K3482"/>
  <c r="G3482"/>
  <c r="P2464"/>
  <c r="O2464"/>
  <c r="Q2463"/>
  <c r="B3482"/>
  <c r="M2464"/>
  <c r="N2464"/>
  <c r="L2465"/>
  <c r="F2467"/>
  <c r="H2467" s="1"/>
  <c r="D2468"/>
  <c r="E2468" s="1"/>
  <c r="C2469" s="1"/>
  <c r="A3483"/>
  <c r="I3483" l="1"/>
  <c r="J3482"/>
  <c r="K3483"/>
  <c r="G3483"/>
  <c r="O2465"/>
  <c r="P2465"/>
  <c r="Q2464"/>
  <c r="B3483"/>
  <c r="M2465"/>
  <c r="N2465"/>
  <c r="F29" i="11"/>
  <c r="C30"/>
  <c r="L2466" i="10"/>
  <c r="D2469"/>
  <c r="E2469" s="1"/>
  <c r="C2470" s="1"/>
  <c r="F2468"/>
  <c r="H2468" s="1"/>
  <c r="A3484"/>
  <c r="I3484" l="1"/>
  <c r="J3483"/>
  <c r="K3484"/>
  <c r="G3484"/>
  <c r="P2466"/>
  <c r="O2466"/>
  <c r="Q2465"/>
  <c r="B3484"/>
  <c r="M2466"/>
  <c r="N2466"/>
  <c r="L2467"/>
  <c r="D2470"/>
  <c r="E2470" s="1"/>
  <c r="C2471" s="1"/>
  <c r="F2469"/>
  <c r="H2469" s="1"/>
  <c r="A3485"/>
  <c r="I3485" l="1"/>
  <c r="J3484"/>
  <c r="K3485"/>
  <c r="G3485"/>
  <c r="O2467"/>
  <c r="P2467"/>
  <c r="Q2466"/>
  <c r="B3485"/>
  <c r="M2467"/>
  <c r="N2467"/>
  <c r="L2468"/>
  <c r="D2471"/>
  <c r="E2471" s="1"/>
  <c r="C2472" s="1"/>
  <c r="F2470"/>
  <c r="H2470" s="1"/>
  <c r="A3486"/>
  <c r="I3486" l="1"/>
  <c r="J3485"/>
  <c r="K3486"/>
  <c r="G3486"/>
  <c r="P2468"/>
  <c r="O2468"/>
  <c r="Q2467"/>
  <c r="B3486"/>
  <c r="M2468"/>
  <c r="N2468"/>
  <c r="L2469"/>
  <c r="D2472"/>
  <c r="E2472" s="1"/>
  <c r="C2473" s="1"/>
  <c r="F2471"/>
  <c r="H2471" s="1"/>
  <c r="A3487"/>
  <c r="I3487" l="1"/>
  <c r="J3486"/>
  <c r="K3487"/>
  <c r="G3487"/>
  <c r="Q2468"/>
  <c r="P2469"/>
  <c r="O2469"/>
  <c r="B3487"/>
  <c r="M2469"/>
  <c r="N2469"/>
  <c r="L2470"/>
  <c r="D2473"/>
  <c r="E2473" s="1"/>
  <c r="C2474" s="1"/>
  <c r="F2472"/>
  <c r="H2472" s="1"/>
  <c r="A3488"/>
  <c r="I3488" l="1"/>
  <c r="J3487"/>
  <c r="K3488"/>
  <c r="G3488"/>
  <c r="O2470"/>
  <c r="P2470"/>
  <c r="Q2469"/>
  <c r="B3488"/>
  <c r="M2470"/>
  <c r="N2470"/>
  <c r="L2471"/>
  <c r="D2474"/>
  <c r="E2474" s="1"/>
  <c r="C2475" s="1"/>
  <c r="F2473"/>
  <c r="H2473" s="1"/>
  <c r="A3489"/>
  <c r="I3489" l="1"/>
  <c r="J3488"/>
  <c r="K3489"/>
  <c r="G3489"/>
  <c r="Q2470"/>
  <c r="O2471"/>
  <c r="P2471"/>
  <c r="B3489"/>
  <c r="M2471"/>
  <c r="N2471"/>
  <c r="L2472"/>
  <c r="F2474"/>
  <c r="H2474" s="1"/>
  <c r="D2475"/>
  <c r="E2475" s="1"/>
  <c r="C2476" s="1"/>
  <c r="A3490"/>
  <c r="I3490" l="1"/>
  <c r="J3489"/>
  <c r="K3490"/>
  <c r="G3490"/>
  <c r="P2472"/>
  <c r="O2472"/>
  <c r="Q2471"/>
  <c r="B3490"/>
  <c r="M2472"/>
  <c r="N2472"/>
  <c r="L2473"/>
  <c r="D2476"/>
  <c r="E2476" s="1"/>
  <c r="C2477" s="1"/>
  <c r="F2475"/>
  <c r="H2475" s="1"/>
  <c r="A3491"/>
  <c r="I3491" l="1"/>
  <c r="J3490"/>
  <c r="K3491"/>
  <c r="G3491"/>
  <c r="O2473"/>
  <c r="P2473"/>
  <c r="Q2472"/>
  <c r="B3491"/>
  <c r="M2473"/>
  <c r="N2473"/>
  <c r="L2474"/>
  <c r="D2477"/>
  <c r="E2477" s="1"/>
  <c r="C2478" s="1"/>
  <c r="F2476"/>
  <c r="H2476" s="1"/>
  <c r="A3492"/>
  <c r="I3492" l="1"/>
  <c r="J3491"/>
  <c r="K3492"/>
  <c r="G3492"/>
  <c r="Q2473"/>
  <c r="O2474"/>
  <c r="P2474"/>
  <c r="B3492"/>
  <c r="M2474"/>
  <c r="N2474"/>
  <c r="E30" i="11"/>
  <c r="D30"/>
  <c r="L2475" i="10"/>
  <c r="F2477"/>
  <c r="H2477" s="1"/>
  <c r="D2478"/>
  <c r="E2478" s="1"/>
  <c r="C2479" s="1"/>
  <c r="A3493"/>
  <c r="I3493" l="1"/>
  <c r="J3492"/>
  <c r="K3493"/>
  <c r="G3493"/>
  <c r="P2475"/>
  <c r="O2475"/>
  <c r="Q2474"/>
  <c r="B3493"/>
  <c r="M2475"/>
  <c r="N2475"/>
  <c r="L2476"/>
  <c r="D2479"/>
  <c r="E2479" s="1"/>
  <c r="C2480" s="1"/>
  <c r="F2478"/>
  <c r="H2478" s="1"/>
  <c r="A3494"/>
  <c r="I3494" l="1"/>
  <c r="J3493"/>
  <c r="K3494"/>
  <c r="G3494"/>
  <c r="O2476"/>
  <c r="P2476"/>
  <c r="Q2475"/>
  <c r="B3494"/>
  <c r="M2476"/>
  <c r="N2476"/>
  <c r="L2477"/>
  <c r="D2480"/>
  <c r="E2480" s="1"/>
  <c r="C2481" s="1"/>
  <c r="F2479"/>
  <c r="H2479" s="1"/>
  <c r="A3495"/>
  <c r="I3495" l="1"/>
  <c r="J3494"/>
  <c r="K3495"/>
  <c r="G3495"/>
  <c r="P2477"/>
  <c r="O2477"/>
  <c r="Q2476"/>
  <c r="B3495"/>
  <c r="M2477"/>
  <c r="N2477"/>
  <c r="L2478"/>
  <c r="F2480"/>
  <c r="H2480" s="1"/>
  <c r="D2481"/>
  <c r="E2481" s="1"/>
  <c r="C2482" s="1"/>
  <c r="A3496"/>
  <c r="I3496" l="1"/>
  <c r="J3495"/>
  <c r="K3496"/>
  <c r="G3496"/>
  <c r="Q2477"/>
  <c r="O2478"/>
  <c r="P2478"/>
  <c r="B3496"/>
  <c r="M2478"/>
  <c r="N2478"/>
  <c r="L2479"/>
  <c r="D2482"/>
  <c r="E2482" s="1"/>
  <c r="C2483" s="1"/>
  <c r="F2481"/>
  <c r="H2481" s="1"/>
  <c r="A3497"/>
  <c r="I3497" l="1"/>
  <c r="J3496"/>
  <c r="K3497"/>
  <c r="G3497"/>
  <c r="P2479"/>
  <c r="O2479"/>
  <c r="Q2478"/>
  <c r="B3497"/>
  <c r="M2479"/>
  <c r="N2479"/>
  <c r="L2480"/>
  <c r="D2483"/>
  <c r="E2483" s="1"/>
  <c r="C2484" s="1"/>
  <c r="F2482"/>
  <c r="H2482" s="1"/>
  <c r="A3498"/>
  <c r="I3498" l="1"/>
  <c r="J3497"/>
  <c r="K3498"/>
  <c r="G3498"/>
  <c r="P2480"/>
  <c r="O2480"/>
  <c r="Q2479"/>
  <c r="B3498"/>
  <c r="M2480"/>
  <c r="N2480"/>
  <c r="L2481"/>
  <c r="F2483"/>
  <c r="H2483" s="1"/>
  <c r="D2484"/>
  <c r="E2484" s="1"/>
  <c r="C2485" s="1"/>
  <c r="A3499"/>
  <c r="I3499" l="1"/>
  <c r="J3498"/>
  <c r="K3499"/>
  <c r="G3499"/>
  <c r="P2481"/>
  <c r="O2481"/>
  <c r="Q2480"/>
  <c r="B3499"/>
  <c r="M2481"/>
  <c r="N2481"/>
  <c r="L2482"/>
  <c r="D2485"/>
  <c r="E2485" s="1"/>
  <c r="C2486" s="1"/>
  <c r="F2484"/>
  <c r="H2484" s="1"/>
  <c r="A3500"/>
  <c r="I3500" l="1"/>
  <c r="J3499"/>
  <c r="K3500"/>
  <c r="G3500"/>
  <c r="O2482"/>
  <c r="P2482"/>
  <c r="Q2481"/>
  <c r="B3500"/>
  <c r="M2482"/>
  <c r="N2482"/>
  <c r="L2483"/>
  <c r="F2485"/>
  <c r="H2485" s="1"/>
  <c r="D2486"/>
  <c r="E2486" s="1"/>
  <c r="C2487" s="1"/>
  <c r="A3501"/>
  <c r="I3501" l="1"/>
  <c r="J3500"/>
  <c r="K3501"/>
  <c r="G3501"/>
  <c r="P2483"/>
  <c r="O2483"/>
  <c r="Q2482"/>
  <c r="B3501"/>
  <c r="M2483"/>
  <c r="N2483"/>
  <c r="L2484"/>
  <c r="F2486"/>
  <c r="H2486" s="1"/>
  <c r="D2487"/>
  <c r="E2487" s="1"/>
  <c r="C2488" s="1"/>
  <c r="A3502"/>
  <c r="I3502" l="1"/>
  <c r="J3501"/>
  <c r="K3502"/>
  <c r="G3502"/>
  <c r="P2484"/>
  <c r="O2484"/>
  <c r="Q2483"/>
  <c r="B3502"/>
  <c r="M2484"/>
  <c r="N2484"/>
  <c r="L2485"/>
  <c r="D2488"/>
  <c r="E2488" s="1"/>
  <c r="C2489" s="1"/>
  <c r="F2487"/>
  <c r="H2487" s="1"/>
  <c r="A3503"/>
  <c r="I3503" l="1"/>
  <c r="J3502"/>
  <c r="K3503"/>
  <c r="G3503"/>
  <c r="O2485"/>
  <c r="P2485"/>
  <c r="Q2484"/>
  <c r="B3503"/>
  <c r="M2485"/>
  <c r="N2485"/>
  <c r="L2486"/>
  <c r="F2488"/>
  <c r="H2488" s="1"/>
  <c r="D2489"/>
  <c r="E2489" s="1"/>
  <c r="C2490" s="1"/>
  <c r="A3504"/>
  <c r="I3504" l="1"/>
  <c r="J3503"/>
  <c r="K3504"/>
  <c r="G3504"/>
  <c r="O2486"/>
  <c r="P2486"/>
  <c r="Q2485"/>
  <c r="B3504"/>
  <c r="M2486"/>
  <c r="N2486"/>
  <c r="L2487"/>
  <c r="D2490"/>
  <c r="E2490" s="1"/>
  <c r="C2491" s="1"/>
  <c r="F2489"/>
  <c r="H2489" s="1"/>
  <c r="A3505"/>
  <c r="I3505" l="1"/>
  <c r="J3504"/>
  <c r="K3505"/>
  <c r="G3505"/>
  <c r="O2487"/>
  <c r="P2487"/>
  <c r="Q2486"/>
  <c r="B3505"/>
  <c r="M2487"/>
  <c r="N2487"/>
  <c r="L2488"/>
  <c r="F2490"/>
  <c r="H2490" s="1"/>
  <c r="D2491"/>
  <c r="E2491" s="1"/>
  <c r="C2492" s="1"/>
  <c r="A3506"/>
  <c r="I3506" l="1"/>
  <c r="J3505"/>
  <c r="K3506"/>
  <c r="G3506"/>
  <c r="P2488"/>
  <c r="O2488"/>
  <c r="Q2487"/>
  <c r="B3506"/>
  <c r="M2488"/>
  <c r="N2488"/>
  <c r="L2489"/>
  <c r="D2492"/>
  <c r="E2492" s="1"/>
  <c r="C2493" s="1"/>
  <c r="F2491"/>
  <c r="H2491" s="1"/>
  <c r="A3507"/>
  <c r="I3507" l="1"/>
  <c r="J3506"/>
  <c r="K3507"/>
  <c r="G3507"/>
  <c r="Q2488"/>
  <c r="O2489"/>
  <c r="P2489"/>
  <c r="B3507"/>
  <c r="M2489"/>
  <c r="N2489"/>
  <c r="L2490"/>
  <c r="F2492"/>
  <c r="H2492" s="1"/>
  <c r="D2493"/>
  <c r="E2493" s="1"/>
  <c r="C2494" s="1"/>
  <c r="A3508"/>
  <c r="I3508" l="1"/>
  <c r="J3507"/>
  <c r="K3508"/>
  <c r="G3508"/>
  <c r="Q2489"/>
  <c r="O2490"/>
  <c r="P2490"/>
  <c r="B3508"/>
  <c r="M2490"/>
  <c r="N2490"/>
  <c r="L2491"/>
  <c r="D2494"/>
  <c r="E2494" s="1"/>
  <c r="C2495" s="1"/>
  <c r="F2493"/>
  <c r="H2493" s="1"/>
  <c r="A3509"/>
  <c r="I3509" l="1"/>
  <c r="J3508"/>
  <c r="K3509"/>
  <c r="G3509"/>
  <c r="P2491"/>
  <c r="O2491"/>
  <c r="Q2490"/>
  <c r="B3509"/>
  <c r="M2491"/>
  <c r="N2491"/>
  <c r="L2492"/>
  <c r="D2495"/>
  <c r="E2495" s="1"/>
  <c r="C2496" s="1"/>
  <c r="F2494"/>
  <c r="H2494" s="1"/>
  <c r="A3510"/>
  <c r="I3510" l="1"/>
  <c r="J3509"/>
  <c r="K3510"/>
  <c r="G3510"/>
  <c r="P2492"/>
  <c r="O2492"/>
  <c r="Q2491"/>
  <c r="B3510"/>
  <c r="M2492"/>
  <c r="N2492"/>
  <c r="L2493"/>
  <c r="F2495"/>
  <c r="H2495" s="1"/>
  <c r="D2496"/>
  <c r="E2496" s="1"/>
  <c r="C2497" s="1"/>
  <c r="A3511"/>
  <c r="I3511" l="1"/>
  <c r="J3510"/>
  <c r="K3511"/>
  <c r="G3511"/>
  <c r="Q2492"/>
  <c r="P2493"/>
  <c r="O2493"/>
  <c r="B3511"/>
  <c r="M2493"/>
  <c r="N2493"/>
  <c r="L2494"/>
  <c r="F2496"/>
  <c r="H2496" s="1"/>
  <c r="D2497"/>
  <c r="E2497" s="1"/>
  <c r="C2498" s="1"/>
  <c r="A3512"/>
  <c r="I3512" l="1"/>
  <c r="J3511"/>
  <c r="K3512"/>
  <c r="G3512"/>
  <c r="O2494"/>
  <c r="P2494"/>
  <c r="Q2493"/>
  <c r="B3512"/>
  <c r="M2494"/>
  <c r="N2494"/>
  <c r="L2495"/>
  <c r="D2498"/>
  <c r="E2498" s="1"/>
  <c r="C2499" s="1"/>
  <c r="F2497"/>
  <c r="H2497" s="1"/>
  <c r="A3513"/>
  <c r="I3513" l="1"/>
  <c r="J3512"/>
  <c r="K3513"/>
  <c r="G3513"/>
  <c r="Q2494"/>
  <c r="P2495"/>
  <c r="O2495"/>
  <c r="B3513"/>
  <c r="M2495"/>
  <c r="N2495"/>
  <c r="L2496"/>
  <c r="D2499"/>
  <c r="E2499" s="1"/>
  <c r="C2500" s="1"/>
  <c r="F2498"/>
  <c r="H2498" s="1"/>
  <c r="A3514"/>
  <c r="I3514" l="1"/>
  <c r="J3513"/>
  <c r="K3514"/>
  <c r="G3514"/>
  <c r="P2496"/>
  <c r="O2496"/>
  <c r="Q2495"/>
  <c r="B3514"/>
  <c r="M2496"/>
  <c r="N2496"/>
  <c r="L2497"/>
  <c r="F2499"/>
  <c r="H2499" s="1"/>
  <c r="D2500"/>
  <c r="E2500" s="1"/>
  <c r="C2501" s="1"/>
  <c r="A3515"/>
  <c r="I3515" l="1"/>
  <c r="J3514"/>
  <c r="K3515"/>
  <c r="G3515"/>
  <c r="P2497"/>
  <c r="O2497"/>
  <c r="Q2496"/>
  <c r="B3515"/>
  <c r="M2497"/>
  <c r="N2497"/>
  <c r="L2498"/>
  <c r="F2500"/>
  <c r="H2500" s="1"/>
  <c r="D2501"/>
  <c r="E2501" s="1"/>
  <c r="C2502" s="1"/>
  <c r="A3516"/>
  <c r="I3516" l="1"/>
  <c r="J3515"/>
  <c r="K3516"/>
  <c r="G3516"/>
  <c r="P2498"/>
  <c r="O2498"/>
  <c r="Q2497"/>
  <c r="B3516"/>
  <c r="M2498"/>
  <c r="N2498"/>
  <c r="L2499"/>
  <c r="F2501"/>
  <c r="H2501" s="1"/>
  <c r="D2502"/>
  <c r="E2502" s="1"/>
  <c r="C2503" s="1"/>
  <c r="A3517"/>
  <c r="I3517" l="1"/>
  <c r="J3516"/>
  <c r="K3517"/>
  <c r="G3517"/>
  <c r="Q2498"/>
  <c r="O2499"/>
  <c r="P2499"/>
  <c r="B3517"/>
  <c r="M2499"/>
  <c r="N2499"/>
  <c r="L2500"/>
  <c r="D2503"/>
  <c r="E2503" s="1"/>
  <c r="C2504" s="1"/>
  <c r="F2502"/>
  <c r="H2502" s="1"/>
  <c r="A3518"/>
  <c r="I3518" l="1"/>
  <c r="J3517"/>
  <c r="K3518"/>
  <c r="G3518"/>
  <c r="Q2499"/>
  <c r="O2500"/>
  <c r="P2500"/>
  <c r="B3518"/>
  <c r="M2500"/>
  <c r="N2500"/>
  <c r="L2501"/>
  <c r="D2504"/>
  <c r="E2504" s="1"/>
  <c r="C2505" s="1"/>
  <c r="F2503"/>
  <c r="H2503" s="1"/>
  <c r="A3519"/>
  <c r="I3519" l="1"/>
  <c r="J3518"/>
  <c r="K3519"/>
  <c r="G3519"/>
  <c r="O2501"/>
  <c r="P2501"/>
  <c r="Q2500"/>
  <c r="B3519"/>
  <c r="M2501"/>
  <c r="N2501"/>
  <c r="L2502"/>
  <c r="D2505"/>
  <c r="E2505" s="1"/>
  <c r="C2506" s="1"/>
  <c r="F2504"/>
  <c r="H2504" s="1"/>
  <c r="A3520"/>
  <c r="I3520" l="1"/>
  <c r="J3519"/>
  <c r="K3520"/>
  <c r="G3520"/>
  <c r="P2502"/>
  <c r="O2502"/>
  <c r="Q2501"/>
  <c r="B3520"/>
  <c r="M2502"/>
  <c r="N2502"/>
  <c r="L2503"/>
  <c r="D2506"/>
  <c r="E2506" s="1"/>
  <c r="C2507" s="1"/>
  <c r="F2505"/>
  <c r="H2505" s="1"/>
  <c r="A3521"/>
  <c r="I3521" l="1"/>
  <c r="J3520"/>
  <c r="K3521"/>
  <c r="G3521"/>
  <c r="O2503"/>
  <c r="P2503"/>
  <c r="Q2502"/>
  <c r="B3521"/>
  <c r="M2503"/>
  <c r="N2503"/>
  <c r="L2504"/>
  <c r="D2507"/>
  <c r="E2507" s="1"/>
  <c r="C2508" s="1"/>
  <c r="F2506"/>
  <c r="H2506" s="1"/>
  <c r="A3522"/>
  <c r="I3522" l="1"/>
  <c r="J3521"/>
  <c r="K3522"/>
  <c r="G3522"/>
  <c r="O2504"/>
  <c r="P2504"/>
  <c r="Q2503"/>
  <c r="B3522"/>
  <c r="M2504"/>
  <c r="N2504"/>
  <c r="L2505"/>
  <c r="D2508"/>
  <c r="E2508" s="1"/>
  <c r="C2509" s="1"/>
  <c r="F2507"/>
  <c r="H2507" s="1"/>
  <c r="A3523"/>
  <c r="I3523" l="1"/>
  <c r="J3522"/>
  <c r="K3523"/>
  <c r="G3523"/>
  <c r="O2505"/>
  <c r="P2505"/>
  <c r="Q2504"/>
  <c r="B3523"/>
  <c r="M2505"/>
  <c r="N2505"/>
  <c r="L2506"/>
  <c r="F2508"/>
  <c r="H2508" s="1"/>
  <c r="D2509"/>
  <c r="E2509" s="1"/>
  <c r="C2510" s="1"/>
  <c r="A3524"/>
  <c r="I3524" l="1"/>
  <c r="J3523"/>
  <c r="K3524"/>
  <c r="G3524"/>
  <c r="O2506"/>
  <c r="P2506"/>
  <c r="Q2505"/>
  <c r="B3524"/>
  <c r="M2506"/>
  <c r="N2506"/>
  <c r="L2507"/>
  <c r="F2509"/>
  <c r="H2509" s="1"/>
  <c r="D2510"/>
  <c r="E2510" s="1"/>
  <c r="C2511" s="1"/>
  <c r="A3525"/>
  <c r="I3525" l="1"/>
  <c r="J3524"/>
  <c r="K3525"/>
  <c r="G3525"/>
  <c r="P2507"/>
  <c r="O2507"/>
  <c r="Q2506"/>
  <c r="B3525"/>
  <c r="M2507"/>
  <c r="N2507"/>
  <c r="L2508"/>
  <c r="D2511"/>
  <c r="E2511" s="1"/>
  <c r="C2512" s="1"/>
  <c r="F2510"/>
  <c r="H2510" s="1"/>
  <c r="A3526"/>
  <c r="I3526" l="1"/>
  <c r="J3525"/>
  <c r="K3526"/>
  <c r="G3526"/>
  <c r="P2508"/>
  <c r="O2508"/>
  <c r="Q2507"/>
  <c r="B3526"/>
  <c r="M2508"/>
  <c r="N2508"/>
  <c r="L2509"/>
  <c r="F2511"/>
  <c r="H2511" s="1"/>
  <c r="D2512"/>
  <c r="E2512" s="1"/>
  <c r="C2513" s="1"/>
  <c r="A3527"/>
  <c r="I3527" l="1"/>
  <c r="J3526"/>
  <c r="K3527"/>
  <c r="G3527"/>
  <c r="P2509"/>
  <c r="O2509"/>
  <c r="Q2508"/>
  <c r="B3527"/>
  <c r="M2509"/>
  <c r="N2509"/>
  <c r="L2510"/>
  <c r="F2512"/>
  <c r="H2512" s="1"/>
  <c r="D2513"/>
  <c r="E2513" s="1"/>
  <c r="C2514" s="1"/>
  <c r="A3528"/>
  <c r="I3528" l="1"/>
  <c r="J3527"/>
  <c r="K3528"/>
  <c r="G3528"/>
  <c r="Q2509"/>
  <c r="O2510"/>
  <c r="P2510"/>
  <c r="B3528"/>
  <c r="M2510"/>
  <c r="N2510"/>
  <c r="L2511"/>
  <c r="F2513"/>
  <c r="H2513" s="1"/>
  <c r="D2514"/>
  <c r="E2514" s="1"/>
  <c r="C2515" s="1"/>
  <c r="A3529"/>
  <c r="I3529" l="1"/>
  <c r="J3528"/>
  <c r="K3529"/>
  <c r="G3529"/>
  <c r="Q2510"/>
  <c r="P2511"/>
  <c r="O2511"/>
  <c r="B3529"/>
  <c r="M2511"/>
  <c r="N2511"/>
  <c r="L2512"/>
  <c r="D2515"/>
  <c r="E2515" s="1"/>
  <c r="C2516" s="1"/>
  <c r="F2514"/>
  <c r="H2514" s="1"/>
  <c r="A3530"/>
  <c r="I3530" l="1"/>
  <c r="J3529"/>
  <c r="K3530"/>
  <c r="G3530"/>
  <c r="Q2511"/>
  <c r="P2512"/>
  <c r="O2512"/>
  <c r="B3530"/>
  <c r="M2512"/>
  <c r="N2512"/>
  <c r="L2513"/>
  <c r="D2516"/>
  <c r="E2516" s="1"/>
  <c r="C2517" s="1"/>
  <c r="F2515"/>
  <c r="H2515" s="1"/>
  <c r="A3531"/>
  <c r="I3531" l="1"/>
  <c r="J3530"/>
  <c r="K3531"/>
  <c r="G3531"/>
  <c r="Q2512"/>
  <c r="P2513"/>
  <c r="O2513"/>
  <c r="B3531"/>
  <c r="M2513"/>
  <c r="N2513"/>
  <c r="L2514"/>
  <c r="D2517"/>
  <c r="E2517" s="1"/>
  <c r="C2518" s="1"/>
  <c r="F2516"/>
  <c r="H2516" s="1"/>
  <c r="A3532"/>
  <c r="I3532" l="1"/>
  <c r="J3531"/>
  <c r="K3532"/>
  <c r="G3532"/>
  <c r="Q2513"/>
  <c r="O2514"/>
  <c r="P2514"/>
  <c r="B3532"/>
  <c r="M2514"/>
  <c r="N2514"/>
  <c r="L2515"/>
  <c r="D2518"/>
  <c r="E2518" s="1"/>
  <c r="C2519" s="1"/>
  <c r="F2517"/>
  <c r="H2517" s="1"/>
  <c r="A3533"/>
  <c r="I3533" l="1"/>
  <c r="J3532"/>
  <c r="K3533"/>
  <c r="G3533"/>
  <c r="P2515"/>
  <c r="O2515"/>
  <c r="Q2514"/>
  <c r="B3533"/>
  <c r="M2515"/>
  <c r="N2515"/>
  <c r="L2516"/>
  <c r="D2519"/>
  <c r="E2519" s="1"/>
  <c r="C2520" s="1"/>
  <c r="F2518"/>
  <c r="H2518" s="1"/>
  <c r="A3534"/>
  <c r="I3534" l="1"/>
  <c r="J3533"/>
  <c r="K3534"/>
  <c r="G3534"/>
  <c r="P2516"/>
  <c r="O2516"/>
  <c r="Q2515"/>
  <c r="B3534"/>
  <c r="M2516"/>
  <c r="N2516"/>
  <c r="L2517"/>
  <c r="F2519"/>
  <c r="H2519" s="1"/>
  <c r="D2520"/>
  <c r="E2520" s="1"/>
  <c r="C2521" s="1"/>
  <c r="A3535"/>
  <c r="I3535" l="1"/>
  <c r="J3534"/>
  <c r="K3535"/>
  <c r="G3535"/>
  <c r="P2517"/>
  <c r="O2517"/>
  <c r="Q2516"/>
  <c r="B3535"/>
  <c r="M2517"/>
  <c r="N2517"/>
  <c r="L2518"/>
  <c r="D2521"/>
  <c r="E2521" s="1"/>
  <c r="C2522" s="1"/>
  <c r="F2520"/>
  <c r="H2520" s="1"/>
  <c r="A3536"/>
  <c r="I3536" l="1"/>
  <c r="J3535"/>
  <c r="K3536"/>
  <c r="G3536"/>
  <c r="Q2517"/>
  <c r="P2518"/>
  <c r="O2518"/>
  <c r="B3536"/>
  <c r="M2518"/>
  <c r="N2518"/>
  <c r="L2519"/>
  <c r="D2522"/>
  <c r="E2522" s="1"/>
  <c r="C2523" s="1"/>
  <c r="F2521"/>
  <c r="H2521" s="1"/>
  <c r="A3537"/>
  <c r="I3537" l="1"/>
  <c r="J3536"/>
  <c r="K3537"/>
  <c r="G3537"/>
  <c r="O2519"/>
  <c r="P2519"/>
  <c r="Q2518"/>
  <c r="B3537"/>
  <c r="M2519"/>
  <c r="N2519"/>
  <c r="L2520"/>
  <c r="D2523"/>
  <c r="E2523" s="1"/>
  <c r="C2524" s="1"/>
  <c r="F2522"/>
  <c r="H2522" s="1"/>
  <c r="A3538"/>
  <c r="I3538" l="1"/>
  <c r="J3537"/>
  <c r="K3538"/>
  <c r="G3538"/>
  <c r="O2520"/>
  <c r="P2520"/>
  <c r="Q2519"/>
  <c r="B3538"/>
  <c r="M2520"/>
  <c r="N2520"/>
  <c r="L2521"/>
  <c r="D2524"/>
  <c r="E2524" s="1"/>
  <c r="C2525" s="1"/>
  <c r="F2523"/>
  <c r="H2523" s="1"/>
  <c r="A3539"/>
  <c r="I3539" l="1"/>
  <c r="J3538"/>
  <c r="K3539"/>
  <c r="G3539"/>
  <c r="P2521"/>
  <c r="O2521"/>
  <c r="Q2520"/>
  <c r="B3539"/>
  <c r="M2521"/>
  <c r="N2521"/>
  <c r="L2522"/>
  <c r="D2525"/>
  <c r="E2525" s="1"/>
  <c r="C2526" s="1"/>
  <c r="F2524"/>
  <c r="H2524" s="1"/>
  <c r="A3540"/>
  <c r="I3540" l="1"/>
  <c r="J3539"/>
  <c r="K3540"/>
  <c r="G3540"/>
  <c r="Q2521"/>
  <c r="P2522"/>
  <c r="O2522"/>
  <c r="B3540"/>
  <c r="M2522"/>
  <c r="N2522"/>
  <c r="L2523"/>
  <c r="D2526"/>
  <c r="E2526" s="1"/>
  <c r="C2527" s="1"/>
  <c r="F2525"/>
  <c r="H2525" s="1"/>
  <c r="A3541"/>
  <c r="I3541" l="1"/>
  <c r="J3540"/>
  <c r="K3541"/>
  <c r="G3541"/>
  <c r="P2523"/>
  <c r="O2523"/>
  <c r="Q2522"/>
  <c r="B3541"/>
  <c r="M2523"/>
  <c r="N2523"/>
  <c r="L2524"/>
  <c r="D2527"/>
  <c r="E2527" s="1"/>
  <c r="C2528" s="1"/>
  <c r="F2526"/>
  <c r="H2526" s="1"/>
  <c r="A3542"/>
  <c r="I3542" l="1"/>
  <c r="J3541"/>
  <c r="K3542"/>
  <c r="G3542"/>
  <c r="O2524"/>
  <c r="P2524"/>
  <c r="Q2523"/>
  <c r="B3542"/>
  <c r="M2524"/>
  <c r="N2524"/>
  <c r="L2525"/>
  <c r="F2527"/>
  <c r="H2527" s="1"/>
  <c r="D2528"/>
  <c r="E2528" s="1"/>
  <c r="C2529" s="1"/>
  <c r="A3543"/>
  <c r="I3543" l="1"/>
  <c r="J3542"/>
  <c r="K3543"/>
  <c r="G3543"/>
  <c r="Q2524"/>
  <c r="P2525"/>
  <c r="O2525"/>
  <c r="B3543"/>
  <c r="M2525"/>
  <c r="N2525"/>
  <c r="L2526"/>
  <c r="D2529"/>
  <c r="E2529" s="1"/>
  <c r="C2530" s="1"/>
  <c r="F2528"/>
  <c r="H2528" s="1"/>
  <c r="A3544"/>
  <c r="I3544" l="1"/>
  <c r="J3543"/>
  <c r="K3544"/>
  <c r="G3544"/>
  <c r="P2526"/>
  <c r="O2526"/>
  <c r="Q2525"/>
  <c r="B3544"/>
  <c r="M2526"/>
  <c r="N2526"/>
  <c r="L2527"/>
  <c r="D2530"/>
  <c r="E2530" s="1"/>
  <c r="C2531" s="1"/>
  <c r="F2529"/>
  <c r="H2529" s="1"/>
  <c r="A3545"/>
  <c r="I3545" l="1"/>
  <c r="J3544"/>
  <c r="K3545"/>
  <c r="G3545"/>
  <c r="O2527"/>
  <c r="P2527"/>
  <c r="Q2526"/>
  <c r="B3545"/>
  <c r="M2527"/>
  <c r="N2527"/>
  <c r="L2528"/>
  <c r="D2531"/>
  <c r="E2531" s="1"/>
  <c r="C2532" s="1"/>
  <c r="F2530"/>
  <c r="H2530" s="1"/>
  <c r="A3546"/>
  <c r="I3546" l="1"/>
  <c r="J3545"/>
  <c r="K3546"/>
  <c r="G3546"/>
  <c r="Q2527"/>
  <c r="O2528"/>
  <c r="P2528"/>
  <c r="B3546"/>
  <c r="M2528"/>
  <c r="N2528"/>
  <c r="L2529"/>
  <c r="D2532"/>
  <c r="E2532" s="1"/>
  <c r="C2533" s="1"/>
  <c r="F2531"/>
  <c r="H2531" s="1"/>
  <c r="A3547"/>
  <c r="I3547" l="1"/>
  <c r="J3546"/>
  <c r="K3547"/>
  <c r="G3547"/>
  <c r="Q2528"/>
  <c r="P2529"/>
  <c r="O2529"/>
  <c r="B3547"/>
  <c r="M2529"/>
  <c r="N2529"/>
  <c r="L2530"/>
  <c r="D2533"/>
  <c r="E2533" s="1"/>
  <c r="C2534" s="1"/>
  <c r="F2532"/>
  <c r="H2532" s="1"/>
  <c r="A3548"/>
  <c r="I3548" l="1"/>
  <c r="J3547"/>
  <c r="K3548"/>
  <c r="G3548"/>
  <c r="Q2529"/>
  <c r="P2530"/>
  <c r="O2530"/>
  <c r="B3548"/>
  <c r="M2530"/>
  <c r="N2530"/>
  <c r="L2531"/>
  <c r="D2534"/>
  <c r="E2534" s="1"/>
  <c r="C2535" s="1"/>
  <c r="F2533"/>
  <c r="H2533" s="1"/>
  <c r="A3549"/>
  <c r="I3549" l="1"/>
  <c r="J3548"/>
  <c r="K3549"/>
  <c r="G3549"/>
  <c r="P2531"/>
  <c r="O2531"/>
  <c r="Q2530"/>
  <c r="B3549"/>
  <c r="M2531"/>
  <c r="N2531"/>
  <c r="L2532"/>
  <c r="D2535"/>
  <c r="E2535" s="1"/>
  <c r="C2536" s="1"/>
  <c r="F2534"/>
  <c r="H2534" s="1"/>
  <c r="A3550"/>
  <c r="I3550" l="1"/>
  <c r="J3549"/>
  <c r="K3550"/>
  <c r="G3550"/>
  <c r="Q2531"/>
  <c r="P2532"/>
  <c r="O2532"/>
  <c r="B3550"/>
  <c r="M2532"/>
  <c r="N2532"/>
  <c r="L2533"/>
  <c r="F2535"/>
  <c r="H2535" s="1"/>
  <c r="D2536"/>
  <c r="E2536" s="1"/>
  <c r="C2537" s="1"/>
  <c r="A3551"/>
  <c r="I3551" l="1"/>
  <c r="J3550"/>
  <c r="K3551"/>
  <c r="G3551"/>
  <c r="P2533"/>
  <c r="O2533"/>
  <c r="Q2532"/>
  <c r="B3551"/>
  <c r="M2533"/>
  <c r="N2533"/>
  <c r="L2534"/>
  <c r="F2536"/>
  <c r="H2536" s="1"/>
  <c r="D2537"/>
  <c r="E2537" s="1"/>
  <c r="C2538" s="1"/>
  <c r="A3552"/>
  <c r="I3552" l="1"/>
  <c r="J3551"/>
  <c r="K3552"/>
  <c r="G3552"/>
  <c r="P2534"/>
  <c r="O2534"/>
  <c r="Q2533"/>
  <c r="B3552"/>
  <c r="M2534"/>
  <c r="N2534"/>
  <c r="L2535"/>
  <c r="F2537"/>
  <c r="H2537" s="1"/>
  <c r="A3553"/>
  <c r="I3553" l="1"/>
  <c r="J3552"/>
  <c r="K3553"/>
  <c r="G3553"/>
  <c r="Q2534"/>
  <c r="O2535"/>
  <c r="P2535"/>
  <c r="B3553"/>
  <c r="M2535"/>
  <c r="N2535"/>
  <c r="L2536"/>
  <c r="D2538"/>
  <c r="E2538" s="1"/>
  <c r="C2539" s="1"/>
  <c r="A3554"/>
  <c r="I3554" l="1"/>
  <c r="J3553"/>
  <c r="K3554"/>
  <c r="G3554"/>
  <c r="P2536"/>
  <c r="O2536"/>
  <c r="Q2535"/>
  <c r="B3554"/>
  <c r="M2536"/>
  <c r="N2536"/>
  <c r="L2537"/>
  <c r="D2539"/>
  <c r="E2539" s="1"/>
  <c r="C2540" s="1"/>
  <c r="F2538"/>
  <c r="H2538" s="1"/>
  <c r="A3555"/>
  <c r="I3555" l="1"/>
  <c r="J3554"/>
  <c r="K3555"/>
  <c r="G3555"/>
  <c r="Q2536"/>
  <c r="P2537"/>
  <c r="O2537"/>
  <c r="B3555"/>
  <c r="M2537"/>
  <c r="N2537"/>
  <c r="F2539"/>
  <c r="H2539" s="1"/>
  <c r="D2540"/>
  <c r="E2540" s="1"/>
  <c r="C2541" s="1"/>
  <c r="A3556"/>
  <c r="I3556" l="1"/>
  <c r="J3555"/>
  <c r="K3556"/>
  <c r="G3556"/>
  <c r="Q2537"/>
  <c r="B3556"/>
  <c r="L2538"/>
  <c r="D2541"/>
  <c r="E2541" s="1"/>
  <c r="C2542" s="1"/>
  <c r="F2540"/>
  <c r="H2540" s="1"/>
  <c r="A3557"/>
  <c r="I3557" l="1"/>
  <c r="J3556"/>
  <c r="K3557"/>
  <c r="G3557"/>
  <c r="O2538"/>
  <c r="P2538"/>
  <c r="B3557"/>
  <c r="N2538"/>
  <c r="M2538"/>
  <c r="L2539"/>
  <c r="D2542"/>
  <c r="E2542" s="1"/>
  <c r="C2543" s="1"/>
  <c r="F2541"/>
  <c r="H2541" s="1"/>
  <c r="A3558"/>
  <c r="I3558" l="1"/>
  <c r="J3557"/>
  <c r="K3558"/>
  <c r="G3558"/>
  <c r="O2539"/>
  <c r="P2539"/>
  <c r="Q2538"/>
  <c r="B3558"/>
  <c r="M2539"/>
  <c r="N2539"/>
  <c r="L2540"/>
  <c r="F2542"/>
  <c r="H2542" s="1"/>
  <c r="D2543"/>
  <c r="E2543" s="1"/>
  <c r="C2544" s="1"/>
  <c r="A3559"/>
  <c r="I3559" l="1"/>
  <c r="J3558"/>
  <c r="K3559"/>
  <c r="G3559"/>
  <c r="O2540"/>
  <c r="P2540"/>
  <c r="Q2539"/>
  <c r="B3559"/>
  <c r="M2540"/>
  <c r="N2540"/>
  <c r="L2541"/>
  <c r="D2544"/>
  <c r="E2544" s="1"/>
  <c r="C2545" s="1"/>
  <c r="F2543"/>
  <c r="H2543" s="1"/>
  <c r="A3560"/>
  <c r="I3560" l="1"/>
  <c r="J3559"/>
  <c r="K3560"/>
  <c r="G3560"/>
  <c r="O2541"/>
  <c r="P2541"/>
  <c r="Q2540"/>
  <c r="B3560"/>
  <c r="M2541"/>
  <c r="N2541"/>
  <c r="L2542"/>
  <c r="D2545"/>
  <c r="E2545" s="1"/>
  <c r="C2546" s="1"/>
  <c r="F2544"/>
  <c r="H2544" s="1"/>
  <c r="A3561"/>
  <c r="I3561" l="1"/>
  <c r="J3560"/>
  <c r="K3561"/>
  <c r="G3561"/>
  <c r="P2542"/>
  <c r="O2542"/>
  <c r="Q2541"/>
  <c r="B3561"/>
  <c r="M2542"/>
  <c r="N2542"/>
  <c r="L2543"/>
  <c r="D2546"/>
  <c r="E2546" s="1"/>
  <c r="C2547" s="1"/>
  <c r="F2545"/>
  <c r="H2545" s="1"/>
  <c r="A3562"/>
  <c r="I3562" l="1"/>
  <c r="J3561"/>
  <c r="K3562"/>
  <c r="G3562"/>
  <c r="P2543"/>
  <c r="O2543"/>
  <c r="Q2542"/>
  <c r="B3562"/>
  <c r="M2543"/>
  <c r="N2543"/>
  <c r="L2544"/>
  <c r="D2547"/>
  <c r="E2547" s="1"/>
  <c r="C2548" s="1"/>
  <c r="F2546"/>
  <c r="H2546" s="1"/>
  <c r="A3563"/>
  <c r="I3563" l="1"/>
  <c r="J3562"/>
  <c r="K3563"/>
  <c r="G3563"/>
  <c r="O2544"/>
  <c r="P2544"/>
  <c r="Q2543"/>
  <c r="B3563"/>
  <c r="M2544"/>
  <c r="N2544"/>
  <c r="L2545"/>
  <c r="D2548"/>
  <c r="E2548" s="1"/>
  <c r="C2549" s="1"/>
  <c r="F2547"/>
  <c r="H2547" s="1"/>
  <c r="A3564"/>
  <c r="I3564" l="1"/>
  <c r="J3563"/>
  <c r="K3564"/>
  <c r="G3564"/>
  <c r="P2545"/>
  <c r="O2545"/>
  <c r="Q2544"/>
  <c r="B3564"/>
  <c r="M2545"/>
  <c r="N2545"/>
  <c r="L2546"/>
  <c r="D2549"/>
  <c r="E2549" s="1"/>
  <c r="C2550" s="1"/>
  <c r="F2548"/>
  <c r="H2548" s="1"/>
  <c r="A3565"/>
  <c r="I3565" l="1"/>
  <c r="J3564"/>
  <c r="K3565"/>
  <c r="G3565"/>
  <c r="O2546"/>
  <c r="P2546"/>
  <c r="Q2545"/>
  <c r="B3565"/>
  <c r="M2546"/>
  <c r="N2546"/>
  <c r="L2547"/>
  <c r="D2550"/>
  <c r="E2550" s="1"/>
  <c r="C2551" s="1"/>
  <c r="F2549"/>
  <c r="H2549" s="1"/>
  <c r="A3566"/>
  <c r="I3566" l="1"/>
  <c r="J3565"/>
  <c r="K3566"/>
  <c r="G3566"/>
  <c r="Q2546"/>
  <c r="O2547"/>
  <c r="P2547"/>
  <c r="B3566"/>
  <c r="M2547"/>
  <c r="N2547"/>
  <c r="L2548"/>
  <c r="F2550"/>
  <c r="H2550" s="1"/>
  <c r="D2551"/>
  <c r="E2551" s="1"/>
  <c r="C2552" s="1"/>
  <c r="A3567"/>
  <c r="I3567" l="1"/>
  <c r="J3566"/>
  <c r="K3567"/>
  <c r="G3567"/>
  <c r="Q2547"/>
  <c r="P2548"/>
  <c r="O2548"/>
  <c r="B3567"/>
  <c r="M2548"/>
  <c r="N2548"/>
  <c r="L2549"/>
  <c r="F2551"/>
  <c r="H2551" s="1"/>
  <c r="D2552"/>
  <c r="E2552" s="1"/>
  <c r="C2553" s="1"/>
  <c r="A3568"/>
  <c r="I3568" l="1"/>
  <c r="J3567"/>
  <c r="K3568"/>
  <c r="G3568"/>
  <c r="O2549"/>
  <c r="P2549"/>
  <c r="Q2548"/>
  <c r="B3568"/>
  <c r="M2549"/>
  <c r="N2549"/>
  <c r="L2550"/>
  <c r="F2552"/>
  <c r="H2552" s="1"/>
  <c r="D2553"/>
  <c r="E2553" s="1"/>
  <c r="C2554" s="1"/>
  <c r="A3569"/>
  <c r="I3569" l="1"/>
  <c r="J3568"/>
  <c r="K3569"/>
  <c r="G3569"/>
  <c r="Q2549"/>
  <c r="O2550"/>
  <c r="P2550"/>
  <c r="B3569"/>
  <c r="M2550"/>
  <c r="N2550"/>
  <c r="L2551"/>
  <c r="D2554"/>
  <c r="E2554" s="1"/>
  <c r="C2555" s="1"/>
  <c r="F2553"/>
  <c r="H2553" s="1"/>
  <c r="A3570"/>
  <c r="I3570" l="1"/>
  <c r="J3569"/>
  <c r="K3570"/>
  <c r="G3570"/>
  <c r="P2551"/>
  <c r="O2551"/>
  <c r="Q2550"/>
  <c r="B3570"/>
  <c r="M2551"/>
  <c r="N2551"/>
  <c r="L2552"/>
  <c r="F2554"/>
  <c r="H2554" s="1"/>
  <c r="D2555"/>
  <c r="E2555" s="1"/>
  <c r="C2556" s="1"/>
  <c r="A3571"/>
  <c r="I3571" l="1"/>
  <c r="J3570"/>
  <c r="K3571"/>
  <c r="G3571"/>
  <c r="O2552"/>
  <c r="P2552"/>
  <c r="Q2551"/>
  <c r="B3571"/>
  <c r="M2552"/>
  <c r="N2552"/>
  <c r="L2553"/>
  <c r="F2555"/>
  <c r="H2555" s="1"/>
  <c r="D2556"/>
  <c r="E2556" s="1"/>
  <c r="C2557" s="1"/>
  <c r="A3572"/>
  <c r="I3572" l="1"/>
  <c r="J3571"/>
  <c r="K3572"/>
  <c r="G3572"/>
  <c r="Q2552"/>
  <c r="P2553"/>
  <c r="O2553"/>
  <c r="B3572"/>
  <c r="M2553"/>
  <c r="N2553"/>
  <c r="L2554"/>
  <c r="D2557"/>
  <c r="E2557" s="1"/>
  <c r="C2558" s="1"/>
  <c r="F2556"/>
  <c r="H2556" s="1"/>
  <c r="A3573"/>
  <c r="I3573" l="1"/>
  <c r="J3572"/>
  <c r="K3573"/>
  <c r="G3573"/>
  <c r="Q2553"/>
  <c r="O2554"/>
  <c r="P2554"/>
  <c r="B3573"/>
  <c r="M2554"/>
  <c r="N2554"/>
  <c r="L2555"/>
  <c r="F2557"/>
  <c r="H2557" s="1"/>
  <c r="D2558"/>
  <c r="E2558" s="1"/>
  <c r="C2559" s="1"/>
  <c r="A3574"/>
  <c r="I3574" l="1"/>
  <c r="J3573"/>
  <c r="K3574"/>
  <c r="G3574"/>
  <c r="P2555"/>
  <c r="O2555"/>
  <c r="Q2554"/>
  <c r="B3574"/>
  <c r="M2555"/>
  <c r="N2555"/>
  <c r="L2556"/>
  <c r="D2559"/>
  <c r="E2559" s="1"/>
  <c r="C2560" s="1"/>
  <c r="F2558"/>
  <c r="H2558" s="1"/>
  <c r="A3575"/>
  <c r="I3575" l="1"/>
  <c r="J3574"/>
  <c r="K3575"/>
  <c r="G3575"/>
  <c r="O2556"/>
  <c r="P2556"/>
  <c r="Q2555"/>
  <c r="B3575"/>
  <c r="M2556"/>
  <c r="N2556"/>
  <c r="L2557"/>
  <c r="D2560"/>
  <c r="E2560" s="1"/>
  <c r="C2561" s="1"/>
  <c r="F2559"/>
  <c r="H2559" s="1"/>
  <c r="A3576"/>
  <c r="I3576" l="1"/>
  <c r="J3575"/>
  <c r="K3576"/>
  <c r="G3576"/>
  <c r="P2557"/>
  <c r="O2557"/>
  <c r="Q2556"/>
  <c r="B3576"/>
  <c r="M2557"/>
  <c r="N2557"/>
  <c r="L2558"/>
  <c r="D2561"/>
  <c r="E2561" s="1"/>
  <c r="C2562" s="1"/>
  <c r="F2560"/>
  <c r="H2560" s="1"/>
  <c r="A3577"/>
  <c r="I3577" l="1"/>
  <c r="J3576"/>
  <c r="K3577"/>
  <c r="G3577"/>
  <c r="Q2557"/>
  <c r="P2558"/>
  <c r="O2558"/>
  <c r="B3577"/>
  <c r="M2558"/>
  <c r="N2558"/>
  <c r="L2559"/>
  <c r="D2562"/>
  <c r="E2562" s="1"/>
  <c r="C2563" s="1"/>
  <c r="F2561"/>
  <c r="H2561" s="1"/>
  <c r="A3578"/>
  <c r="I3578" l="1"/>
  <c r="J3577"/>
  <c r="K3578"/>
  <c r="G3578"/>
  <c r="Q2558"/>
  <c r="P2559"/>
  <c r="O2559"/>
  <c r="B3578"/>
  <c r="M2559"/>
  <c r="N2559"/>
  <c r="L2560"/>
  <c r="F2562"/>
  <c r="H2562" s="1"/>
  <c r="D2563"/>
  <c r="E2563" s="1"/>
  <c r="C2564" s="1"/>
  <c r="A3579"/>
  <c r="I3579" l="1"/>
  <c r="J3578"/>
  <c r="K3579"/>
  <c r="G3579"/>
  <c r="P2560"/>
  <c r="O2560"/>
  <c r="Q2559"/>
  <c r="B3579"/>
  <c r="M2560"/>
  <c r="N2560"/>
  <c r="L2561"/>
  <c r="F2563"/>
  <c r="H2563" s="1"/>
  <c r="D2564"/>
  <c r="E2564" s="1"/>
  <c r="C2565" s="1"/>
  <c r="A3580"/>
  <c r="I3580" l="1"/>
  <c r="J3579"/>
  <c r="K3580"/>
  <c r="G3580"/>
  <c r="O2561"/>
  <c r="P2561"/>
  <c r="Q2560"/>
  <c r="B3580"/>
  <c r="M2561"/>
  <c r="N2561"/>
  <c r="L2562"/>
  <c r="F2564"/>
  <c r="H2564" s="1"/>
  <c r="D2565"/>
  <c r="E2565" s="1"/>
  <c r="C2566" s="1"/>
  <c r="A3581"/>
  <c r="I3581" l="1"/>
  <c r="J3580"/>
  <c r="K3581"/>
  <c r="G3581"/>
  <c r="O2562"/>
  <c r="P2562"/>
  <c r="Q2561"/>
  <c r="B3581"/>
  <c r="M2562"/>
  <c r="N2562"/>
  <c r="L2563"/>
  <c r="F2565"/>
  <c r="H2565" s="1"/>
  <c r="D2566"/>
  <c r="E2566" s="1"/>
  <c r="C2567" s="1"/>
  <c r="A3582"/>
  <c r="I3582" l="1"/>
  <c r="J3581"/>
  <c r="K3582"/>
  <c r="G3582"/>
  <c r="O2563"/>
  <c r="P2563"/>
  <c r="Q2562"/>
  <c r="B3582"/>
  <c r="M2563"/>
  <c r="N2563"/>
  <c r="L2564"/>
  <c r="D2567"/>
  <c r="E2567" s="1"/>
  <c r="C2568" s="1"/>
  <c r="F2566"/>
  <c r="H2566" s="1"/>
  <c r="A3583"/>
  <c r="I3583" l="1"/>
  <c r="J3582"/>
  <c r="K3583"/>
  <c r="G3583"/>
  <c r="P2564"/>
  <c r="O2564"/>
  <c r="Q2563"/>
  <c r="B3583"/>
  <c r="M2564"/>
  <c r="N2564"/>
  <c r="L2565"/>
  <c r="D2568"/>
  <c r="E2568" s="1"/>
  <c r="C2569" s="1"/>
  <c r="F2567"/>
  <c r="H2567" s="1"/>
  <c r="A3584"/>
  <c r="I3584" l="1"/>
  <c r="J3583"/>
  <c r="K3584"/>
  <c r="G3584"/>
  <c r="Q2564"/>
  <c r="P2565"/>
  <c r="O2565"/>
  <c r="B3584"/>
  <c r="M2565"/>
  <c r="N2565"/>
  <c r="F30" i="11"/>
  <c r="C31"/>
  <c r="L2566" i="10"/>
  <c r="D2569"/>
  <c r="E2569" s="1"/>
  <c r="C2570" s="1"/>
  <c r="F2568"/>
  <c r="H2568" s="1"/>
  <c r="A3585"/>
  <c r="I3585" l="1"/>
  <c r="J3584"/>
  <c r="K3585"/>
  <c r="G3585"/>
  <c r="O2566"/>
  <c r="P2566"/>
  <c r="Q2565"/>
  <c r="B3585"/>
  <c r="M2566"/>
  <c r="N2566"/>
  <c r="L2567"/>
  <c r="D2570"/>
  <c r="E2570" s="1"/>
  <c r="C2571" s="1"/>
  <c r="F2569"/>
  <c r="H2569" s="1"/>
  <c r="A3586"/>
  <c r="I3586" l="1"/>
  <c r="J3585"/>
  <c r="K3586"/>
  <c r="G3586"/>
  <c r="O2567"/>
  <c r="P2567"/>
  <c r="Q2566"/>
  <c r="B3586"/>
  <c r="M2567"/>
  <c r="N2567"/>
  <c r="L2568"/>
  <c r="F2570"/>
  <c r="H2570" s="1"/>
  <c r="D2571"/>
  <c r="E2571" s="1"/>
  <c r="C2572" s="1"/>
  <c r="A3587"/>
  <c r="I3587" l="1"/>
  <c r="J3586"/>
  <c r="K3587"/>
  <c r="G3587"/>
  <c r="P2568"/>
  <c r="O2568"/>
  <c r="Q2567"/>
  <c r="B3587"/>
  <c r="M2568"/>
  <c r="N2568"/>
  <c r="L2569"/>
  <c r="D2572"/>
  <c r="E2572" s="1"/>
  <c r="C2573" s="1"/>
  <c r="F2571"/>
  <c r="H2571" s="1"/>
  <c r="A3588"/>
  <c r="I3588" l="1"/>
  <c r="J3587"/>
  <c r="K3588"/>
  <c r="G3588"/>
  <c r="O2569"/>
  <c r="P2569"/>
  <c r="Q2568"/>
  <c r="B3588"/>
  <c r="M2569"/>
  <c r="N2569"/>
  <c r="L2570"/>
  <c r="D2573"/>
  <c r="E2573" s="1"/>
  <c r="C2574" s="1"/>
  <c r="F2572"/>
  <c r="H2572" s="1"/>
  <c r="A3589"/>
  <c r="I3589" l="1"/>
  <c r="J3588"/>
  <c r="K3589"/>
  <c r="G3589"/>
  <c r="O2570"/>
  <c r="P2570"/>
  <c r="Q2569"/>
  <c r="B3589"/>
  <c r="M2570"/>
  <c r="N2570"/>
  <c r="L2571"/>
  <c r="D2574"/>
  <c r="E2574" s="1"/>
  <c r="C2575" s="1"/>
  <c r="F2573"/>
  <c r="H2573" s="1"/>
  <c r="A3590"/>
  <c r="I3590" l="1"/>
  <c r="J3589"/>
  <c r="K3590"/>
  <c r="G3590"/>
  <c r="P2571"/>
  <c r="O2571"/>
  <c r="Q2570"/>
  <c r="B3590"/>
  <c r="M2571"/>
  <c r="N2571"/>
  <c r="L2572"/>
  <c r="F2574"/>
  <c r="H2574" s="1"/>
  <c r="D2575"/>
  <c r="E2575" s="1"/>
  <c r="C2576" s="1"/>
  <c r="A3591"/>
  <c r="I3591" l="1"/>
  <c r="J3590"/>
  <c r="K3591"/>
  <c r="G3591"/>
  <c r="P2572"/>
  <c r="O2572"/>
  <c r="Q2571"/>
  <c r="B3591"/>
  <c r="M2572"/>
  <c r="N2572"/>
  <c r="L2573"/>
  <c r="F2575"/>
  <c r="H2575" s="1"/>
  <c r="D2576"/>
  <c r="E2576" s="1"/>
  <c r="C2577" s="1"/>
  <c r="A3592"/>
  <c r="I3592" l="1"/>
  <c r="J3591"/>
  <c r="K3592"/>
  <c r="G3592"/>
  <c r="O2573"/>
  <c r="P2573"/>
  <c r="Q2572"/>
  <c r="B3592"/>
  <c r="M2573"/>
  <c r="N2573"/>
  <c r="L2574"/>
  <c r="F2576"/>
  <c r="H2576" s="1"/>
  <c r="D2577"/>
  <c r="E2577" s="1"/>
  <c r="C2578" s="1"/>
  <c r="A3593"/>
  <c r="I3593" l="1"/>
  <c r="J3592"/>
  <c r="K3593"/>
  <c r="G3593"/>
  <c r="Q2573"/>
  <c r="P2574"/>
  <c r="O2574"/>
  <c r="B3593"/>
  <c r="M2574"/>
  <c r="N2574"/>
  <c r="E31" i="11"/>
  <c r="D31"/>
  <c r="L2575" i="10"/>
  <c r="D2578"/>
  <c r="E2578" s="1"/>
  <c r="C2579" s="1"/>
  <c r="F2577"/>
  <c r="H2577" s="1"/>
  <c r="A3594"/>
  <c r="I3594" l="1"/>
  <c r="J3593"/>
  <c r="K3594"/>
  <c r="G3594"/>
  <c r="P2575"/>
  <c r="O2575"/>
  <c r="Q2574"/>
  <c r="B3594"/>
  <c r="M2575"/>
  <c r="N2575"/>
  <c r="L2576"/>
  <c r="F2578"/>
  <c r="H2578" s="1"/>
  <c r="D2579"/>
  <c r="E2579" s="1"/>
  <c r="C2580" s="1"/>
  <c r="A3595"/>
  <c r="I3595" l="1"/>
  <c r="J3594"/>
  <c r="K3595"/>
  <c r="G3595"/>
  <c r="O2576"/>
  <c r="P2576"/>
  <c r="Q2575"/>
  <c r="B3595"/>
  <c r="M2576"/>
  <c r="N2576"/>
  <c r="L2577"/>
  <c r="D2580"/>
  <c r="E2580" s="1"/>
  <c r="C2581" s="1"/>
  <c r="F2579"/>
  <c r="H2579" s="1"/>
  <c r="A3596"/>
  <c r="I3596" l="1"/>
  <c r="J3595"/>
  <c r="K3596"/>
  <c r="G3596"/>
  <c r="Q2576"/>
  <c r="P2577"/>
  <c r="O2577"/>
  <c r="B3596"/>
  <c r="M2577"/>
  <c r="N2577"/>
  <c r="L2578"/>
  <c r="D2581"/>
  <c r="E2581" s="1"/>
  <c r="C2582" s="1"/>
  <c r="F2580"/>
  <c r="H2580" s="1"/>
  <c r="A3597"/>
  <c r="I3597" l="1"/>
  <c r="J3596"/>
  <c r="K3597"/>
  <c r="G3597"/>
  <c r="Q2577"/>
  <c r="O2578"/>
  <c r="P2578"/>
  <c r="B3597"/>
  <c r="M2578"/>
  <c r="N2578"/>
  <c r="L2579"/>
  <c r="D2582"/>
  <c r="E2582" s="1"/>
  <c r="C2583" s="1"/>
  <c r="F2581"/>
  <c r="H2581" s="1"/>
  <c r="A3598"/>
  <c r="I3598" l="1"/>
  <c r="J3597"/>
  <c r="K3598"/>
  <c r="G3598"/>
  <c r="P2579"/>
  <c r="O2579"/>
  <c r="Q2578"/>
  <c r="B3598"/>
  <c r="M2579"/>
  <c r="N2579"/>
  <c r="L2580"/>
  <c r="D2583"/>
  <c r="E2583" s="1"/>
  <c r="C2584" s="1"/>
  <c r="F2582"/>
  <c r="H2582" s="1"/>
  <c r="A3599"/>
  <c r="I3599" l="1"/>
  <c r="J3598"/>
  <c r="K3599"/>
  <c r="G3599"/>
  <c r="O2580"/>
  <c r="P2580"/>
  <c r="Q2579"/>
  <c r="B3599"/>
  <c r="M2580"/>
  <c r="N2580"/>
  <c r="L2581"/>
  <c r="D2584"/>
  <c r="E2584" s="1"/>
  <c r="C2585" s="1"/>
  <c r="F2583"/>
  <c r="H2583" s="1"/>
  <c r="A3600"/>
  <c r="I3600" l="1"/>
  <c r="J3599"/>
  <c r="K3600"/>
  <c r="G3600"/>
  <c r="O2581"/>
  <c r="P2581"/>
  <c r="Q2580"/>
  <c r="B3600"/>
  <c r="M2581"/>
  <c r="N2581"/>
  <c r="L2582"/>
  <c r="F2584"/>
  <c r="H2584" s="1"/>
  <c r="D2585"/>
  <c r="E2585" s="1"/>
  <c r="C2586" s="1"/>
  <c r="A3601"/>
  <c r="I3601" l="1"/>
  <c r="J3600"/>
  <c r="K3601"/>
  <c r="G3601"/>
  <c r="O2582"/>
  <c r="P2582"/>
  <c r="Q2581"/>
  <c r="B3601"/>
  <c r="M2582"/>
  <c r="N2582"/>
  <c r="L2583"/>
  <c r="D2586"/>
  <c r="E2586" s="1"/>
  <c r="C2587" s="1"/>
  <c r="F2585"/>
  <c r="H2585" s="1"/>
  <c r="A3602"/>
  <c r="I3602" l="1"/>
  <c r="J3601"/>
  <c r="K3602"/>
  <c r="G3602"/>
  <c r="O2583"/>
  <c r="P2583"/>
  <c r="Q2582"/>
  <c r="B3602"/>
  <c r="M2583"/>
  <c r="N2583"/>
  <c r="L2584"/>
  <c r="F2586"/>
  <c r="H2586" s="1"/>
  <c r="D2587"/>
  <c r="E2587" s="1"/>
  <c r="C2588" s="1"/>
  <c r="A3603"/>
  <c r="I3603" l="1"/>
  <c r="J3602"/>
  <c r="K3603"/>
  <c r="G3603"/>
  <c r="O2584"/>
  <c r="P2584"/>
  <c r="Q2583"/>
  <c r="B3603"/>
  <c r="M2584"/>
  <c r="N2584"/>
  <c r="L2585"/>
  <c r="D2588"/>
  <c r="E2588" s="1"/>
  <c r="C2589" s="1"/>
  <c r="F2587"/>
  <c r="H2587" s="1"/>
  <c r="A3604"/>
  <c r="I3604" l="1"/>
  <c r="J3603"/>
  <c r="K3604"/>
  <c r="G3604"/>
  <c r="Q2584"/>
  <c r="O2585"/>
  <c r="P2585"/>
  <c r="B3604"/>
  <c r="M2585"/>
  <c r="N2585"/>
  <c r="L2586"/>
  <c r="D2589"/>
  <c r="E2589" s="1"/>
  <c r="C2590" s="1"/>
  <c r="F2588"/>
  <c r="H2588" s="1"/>
  <c r="A3605"/>
  <c r="I3605" l="1"/>
  <c r="J3604"/>
  <c r="K3605"/>
  <c r="G3605"/>
  <c r="Q2585"/>
  <c r="P2586"/>
  <c r="O2586"/>
  <c r="B3605"/>
  <c r="M2586"/>
  <c r="N2586"/>
  <c r="L2587"/>
  <c r="D2590"/>
  <c r="E2590" s="1"/>
  <c r="C2591" s="1"/>
  <c r="F2589"/>
  <c r="H2589" s="1"/>
  <c r="A3606"/>
  <c r="I3606" l="1"/>
  <c r="J3605"/>
  <c r="K3606"/>
  <c r="G3606"/>
  <c r="O2587"/>
  <c r="P2587"/>
  <c r="Q2586"/>
  <c r="B3606"/>
  <c r="M2587"/>
  <c r="N2587"/>
  <c r="L2588"/>
  <c r="D2591"/>
  <c r="E2591" s="1"/>
  <c r="C2592" s="1"/>
  <c r="F2590"/>
  <c r="H2590" s="1"/>
  <c r="A3607"/>
  <c r="I3607" l="1"/>
  <c r="J3606"/>
  <c r="K3607"/>
  <c r="G3607"/>
  <c r="O2588"/>
  <c r="P2588"/>
  <c r="Q2587"/>
  <c r="B3607"/>
  <c r="M2588"/>
  <c r="N2588"/>
  <c r="L2589"/>
  <c r="D2592"/>
  <c r="E2592" s="1"/>
  <c r="C2593" s="1"/>
  <c r="F2591"/>
  <c r="H2591" s="1"/>
  <c r="A3608"/>
  <c r="I3608" l="1"/>
  <c r="J3607"/>
  <c r="K3608"/>
  <c r="G3608"/>
  <c r="P2589"/>
  <c r="O2589"/>
  <c r="Q2588"/>
  <c r="B3608"/>
  <c r="M2589"/>
  <c r="N2589"/>
  <c r="L2590"/>
  <c r="F2592"/>
  <c r="H2592" s="1"/>
  <c r="D2593"/>
  <c r="E2593" s="1"/>
  <c r="C2594" s="1"/>
  <c r="A3609"/>
  <c r="I3609" l="1"/>
  <c r="J3608"/>
  <c r="K3609"/>
  <c r="G3609"/>
  <c r="P2590"/>
  <c r="O2590"/>
  <c r="Q2589"/>
  <c r="B3609"/>
  <c r="M2590"/>
  <c r="N2590"/>
  <c r="L2591"/>
  <c r="D2594"/>
  <c r="E2594" s="1"/>
  <c r="C2595" s="1"/>
  <c r="F2593"/>
  <c r="H2593" s="1"/>
  <c r="A3610"/>
  <c r="I3610" l="1"/>
  <c r="J3609"/>
  <c r="K3610"/>
  <c r="G3610"/>
  <c r="Q2590"/>
  <c r="O2591"/>
  <c r="P2591"/>
  <c r="B3610"/>
  <c r="M2591"/>
  <c r="N2591"/>
  <c r="L2592"/>
  <c r="D2595"/>
  <c r="E2595" s="1"/>
  <c r="C2596" s="1"/>
  <c r="F2594"/>
  <c r="H2594" s="1"/>
  <c r="A3611"/>
  <c r="I3611" l="1"/>
  <c r="J3610"/>
  <c r="K3611"/>
  <c r="G3611"/>
  <c r="Q2591"/>
  <c r="P2592"/>
  <c r="O2592"/>
  <c r="B3611"/>
  <c r="M2592"/>
  <c r="N2592"/>
  <c r="L2593"/>
  <c r="D2596"/>
  <c r="E2596" s="1"/>
  <c r="C2597" s="1"/>
  <c r="F2595"/>
  <c r="H2595" s="1"/>
  <c r="A3612"/>
  <c r="I3612" l="1"/>
  <c r="J3611"/>
  <c r="K3612"/>
  <c r="G3612"/>
  <c r="O2593"/>
  <c r="P2593"/>
  <c r="Q2592"/>
  <c r="B3612"/>
  <c r="M2593"/>
  <c r="N2593"/>
  <c r="L2594"/>
  <c r="F2596"/>
  <c r="H2596" s="1"/>
  <c r="D2597"/>
  <c r="E2597" s="1"/>
  <c r="C2598" s="1"/>
  <c r="A3613"/>
  <c r="I3613" l="1"/>
  <c r="J3612"/>
  <c r="K3613"/>
  <c r="G3613"/>
  <c r="O2594"/>
  <c r="P2594"/>
  <c r="Q2593"/>
  <c r="B3613"/>
  <c r="M2594"/>
  <c r="N2594"/>
  <c r="L2595"/>
  <c r="D2598"/>
  <c r="E2598" s="1"/>
  <c r="C2599" s="1"/>
  <c r="F2597"/>
  <c r="H2597" s="1"/>
  <c r="A3614"/>
  <c r="I3614" l="1"/>
  <c r="J3613"/>
  <c r="K3614"/>
  <c r="G3614"/>
  <c r="P2595"/>
  <c r="O2595"/>
  <c r="Q2594"/>
  <c r="B3614"/>
  <c r="M2595"/>
  <c r="N2595"/>
  <c r="L2596"/>
  <c r="D2599"/>
  <c r="E2599" s="1"/>
  <c r="C2600" s="1"/>
  <c r="F2598"/>
  <c r="H2598" s="1"/>
  <c r="A3615"/>
  <c r="I3615" l="1"/>
  <c r="J3614"/>
  <c r="K3615"/>
  <c r="G3615"/>
  <c r="P2596"/>
  <c r="O2596"/>
  <c r="Q2595"/>
  <c r="B3615"/>
  <c r="M2596"/>
  <c r="N2596"/>
  <c r="L2597"/>
  <c r="D2600"/>
  <c r="E2600" s="1"/>
  <c r="C2601" s="1"/>
  <c r="F2599"/>
  <c r="H2599" s="1"/>
  <c r="A3616"/>
  <c r="I3616" l="1"/>
  <c r="J3615"/>
  <c r="K3616"/>
  <c r="G3616"/>
  <c r="O2597"/>
  <c r="P2597"/>
  <c r="Q2596"/>
  <c r="B3616"/>
  <c r="M2597"/>
  <c r="N2597"/>
  <c r="L2598"/>
  <c r="D2601"/>
  <c r="E2601" s="1"/>
  <c r="C2602" s="1"/>
  <c r="F2600"/>
  <c r="H2600" s="1"/>
  <c r="A3617"/>
  <c r="I3617" l="1"/>
  <c r="J3616"/>
  <c r="K3617"/>
  <c r="G3617"/>
  <c r="O2598"/>
  <c r="P2598"/>
  <c r="Q2597"/>
  <c r="B3617"/>
  <c r="M2598"/>
  <c r="N2598"/>
  <c r="L2599"/>
  <c r="D2602"/>
  <c r="E2602" s="1"/>
  <c r="C2603" s="1"/>
  <c r="F2601"/>
  <c r="H2601" s="1"/>
  <c r="A3618"/>
  <c r="I3618" l="1"/>
  <c r="J3617"/>
  <c r="K3618"/>
  <c r="G3618"/>
  <c r="Q2598"/>
  <c r="P2599"/>
  <c r="O2599"/>
  <c r="B3618"/>
  <c r="M2599"/>
  <c r="N2599"/>
  <c r="L2600"/>
  <c r="D2603"/>
  <c r="E2603" s="1"/>
  <c r="C2604" s="1"/>
  <c r="F2602"/>
  <c r="H2602" s="1"/>
  <c r="A3619"/>
  <c r="I3619" l="1"/>
  <c r="J3618"/>
  <c r="K3619"/>
  <c r="G3619"/>
  <c r="O2600"/>
  <c r="P2600"/>
  <c r="Q2599"/>
  <c r="B3619"/>
  <c r="M2600"/>
  <c r="N2600"/>
  <c r="L2601"/>
  <c r="F2603"/>
  <c r="H2603" s="1"/>
  <c r="D2604"/>
  <c r="E2604" s="1"/>
  <c r="C2605" s="1"/>
  <c r="A3620"/>
  <c r="I3620" l="1"/>
  <c r="J3619"/>
  <c r="K3620"/>
  <c r="G3620"/>
  <c r="O2601"/>
  <c r="P2601"/>
  <c r="Q2600"/>
  <c r="B3620"/>
  <c r="M2601"/>
  <c r="N2601"/>
  <c r="L2602"/>
  <c r="D2605"/>
  <c r="E2605" s="1"/>
  <c r="C2606" s="1"/>
  <c r="F2604"/>
  <c r="H2604" s="1"/>
  <c r="A3621"/>
  <c r="I3621" l="1"/>
  <c r="J3620"/>
  <c r="K3621"/>
  <c r="G3621"/>
  <c r="O2602"/>
  <c r="P2602"/>
  <c r="Q2601"/>
  <c r="B3621"/>
  <c r="M2602"/>
  <c r="N2602"/>
  <c r="L2603"/>
  <c r="D2606"/>
  <c r="E2606" s="1"/>
  <c r="C2607" s="1"/>
  <c r="F2605"/>
  <c r="H2605" s="1"/>
  <c r="A3622"/>
  <c r="I3622" l="1"/>
  <c r="J3621"/>
  <c r="K3622"/>
  <c r="G3622"/>
  <c r="P2603"/>
  <c r="O2603"/>
  <c r="Q2602"/>
  <c r="B3622"/>
  <c r="M2603"/>
  <c r="N2603"/>
  <c r="L2604"/>
  <c r="D2607"/>
  <c r="E2607" s="1"/>
  <c r="C2608" s="1"/>
  <c r="F2606"/>
  <c r="H2606" s="1"/>
  <c r="A3623"/>
  <c r="I3623" l="1"/>
  <c r="J3622"/>
  <c r="K3623"/>
  <c r="G3623"/>
  <c r="O2604"/>
  <c r="P2604"/>
  <c r="Q2603"/>
  <c r="B3623"/>
  <c r="M2604"/>
  <c r="N2604"/>
  <c r="L2605"/>
  <c r="F2607"/>
  <c r="H2607" s="1"/>
  <c r="D2608"/>
  <c r="E2608" s="1"/>
  <c r="C2609" s="1"/>
  <c r="A3624"/>
  <c r="I3624" l="1"/>
  <c r="J3623"/>
  <c r="K3624"/>
  <c r="G3624"/>
  <c r="O2605"/>
  <c r="P2605"/>
  <c r="Q2604"/>
  <c r="B3624"/>
  <c r="M2605"/>
  <c r="N2605"/>
  <c r="L2606"/>
  <c r="D2609"/>
  <c r="E2609" s="1"/>
  <c r="C2610" s="1"/>
  <c r="F2608"/>
  <c r="H2608" s="1"/>
  <c r="A3625"/>
  <c r="I3625" l="1"/>
  <c r="J3624"/>
  <c r="K3625"/>
  <c r="G3625"/>
  <c r="Q2605"/>
  <c r="O2606"/>
  <c r="P2606"/>
  <c r="B3625"/>
  <c r="M2606"/>
  <c r="N2606"/>
  <c r="L2607"/>
  <c r="D2610"/>
  <c r="E2610" s="1"/>
  <c r="C2611" s="1"/>
  <c r="F2609"/>
  <c r="H2609" s="1"/>
  <c r="A3626"/>
  <c r="I3626" l="1"/>
  <c r="J3625"/>
  <c r="K3626"/>
  <c r="G3626"/>
  <c r="Q2606"/>
  <c r="P2607"/>
  <c r="O2607"/>
  <c r="B3626"/>
  <c r="M2607"/>
  <c r="N2607"/>
  <c r="L2608"/>
  <c r="D2611"/>
  <c r="E2611" s="1"/>
  <c r="C2612" s="1"/>
  <c r="F2610"/>
  <c r="H2610" s="1"/>
  <c r="A3627"/>
  <c r="I3627" l="1"/>
  <c r="J3626"/>
  <c r="K3627"/>
  <c r="G3627"/>
  <c r="O2608"/>
  <c r="P2608"/>
  <c r="Q2607"/>
  <c r="B3627"/>
  <c r="M2608"/>
  <c r="N2608"/>
  <c r="L2609"/>
  <c r="D2612"/>
  <c r="E2612" s="1"/>
  <c r="C2613" s="1"/>
  <c r="F2611"/>
  <c r="H2611" s="1"/>
  <c r="A3628"/>
  <c r="I3628" l="1"/>
  <c r="J3627"/>
  <c r="K3628"/>
  <c r="G3628"/>
  <c r="Q2608"/>
  <c r="P2609"/>
  <c r="O2609"/>
  <c r="B3628"/>
  <c r="M2609"/>
  <c r="N2609"/>
  <c r="L2610"/>
  <c r="D2613"/>
  <c r="E2613" s="1"/>
  <c r="C2614" s="1"/>
  <c r="F2612"/>
  <c r="H2612" s="1"/>
  <c r="A3629"/>
  <c r="I3629" l="1"/>
  <c r="J3628"/>
  <c r="K3629"/>
  <c r="G3629"/>
  <c r="Q2609"/>
  <c r="P2610"/>
  <c r="O2610"/>
  <c r="B3629"/>
  <c r="M2610"/>
  <c r="N2610"/>
  <c r="L2611"/>
  <c r="F2613"/>
  <c r="H2613" s="1"/>
  <c r="D2614"/>
  <c r="E2614" s="1"/>
  <c r="C2615" s="1"/>
  <c r="A3630"/>
  <c r="I3630" l="1"/>
  <c r="J3629"/>
  <c r="K3630"/>
  <c r="G3630"/>
  <c r="Q2610"/>
  <c r="O2611"/>
  <c r="P2611"/>
  <c r="B3630"/>
  <c r="M2611"/>
  <c r="N2611"/>
  <c r="L2612"/>
  <c r="F2614"/>
  <c r="H2614" s="1"/>
  <c r="D2615"/>
  <c r="E2615" s="1"/>
  <c r="C2616" s="1"/>
  <c r="A3631"/>
  <c r="I3631" l="1"/>
  <c r="J3630"/>
  <c r="K3631"/>
  <c r="G3631"/>
  <c r="Q2611"/>
  <c r="P2612"/>
  <c r="O2612"/>
  <c r="B3631"/>
  <c r="M2612"/>
  <c r="N2612"/>
  <c r="L2613"/>
  <c r="D2616"/>
  <c r="E2616" s="1"/>
  <c r="C2617" s="1"/>
  <c r="F2615"/>
  <c r="H2615" s="1"/>
  <c r="A3632"/>
  <c r="I3632" l="1"/>
  <c r="J3631"/>
  <c r="K3632"/>
  <c r="G3632"/>
  <c r="Q2612"/>
  <c r="P2613"/>
  <c r="O2613"/>
  <c r="B3632"/>
  <c r="M2613"/>
  <c r="N2613"/>
  <c r="L2614"/>
  <c r="D2617"/>
  <c r="E2617" s="1"/>
  <c r="C2618" s="1"/>
  <c r="F2616"/>
  <c r="H2616" s="1"/>
  <c r="A3633"/>
  <c r="I3633" l="1"/>
  <c r="J3632"/>
  <c r="K3633"/>
  <c r="G3633"/>
  <c r="P2614"/>
  <c r="O2614"/>
  <c r="Q2613"/>
  <c r="B3633"/>
  <c r="M2614"/>
  <c r="N2614"/>
  <c r="L2615"/>
  <c r="D2618"/>
  <c r="E2618" s="1"/>
  <c r="C2619" s="1"/>
  <c r="F2617"/>
  <c r="H2617" s="1"/>
  <c r="A3634"/>
  <c r="I3634" l="1"/>
  <c r="J3633"/>
  <c r="K3634"/>
  <c r="G3634"/>
  <c r="O2615"/>
  <c r="P2615"/>
  <c r="Q2614"/>
  <c r="B3634"/>
  <c r="M2615"/>
  <c r="N2615"/>
  <c r="L2616"/>
  <c r="D2619"/>
  <c r="E2619" s="1"/>
  <c r="C2620" s="1"/>
  <c r="F2618"/>
  <c r="H2618" s="1"/>
  <c r="A3635"/>
  <c r="I3635" l="1"/>
  <c r="J3634"/>
  <c r="K3635"/>
  <c r="G3635"/>
  <c r="P2616"/>
  <c r="O2616"/>
  <c r="Q2615"/>
  <c r="B3635"/>
  <c r="M2616"/>
  <c r="N2616"/>
  <c r="L2617"/>
  <c r="D2620"/>
  <c r="E2620" s="1"/>
  <c r="C2621" s="1"/>
  <c r="F2619"/>
  <c r="H2619" s="1"/>
  <c r="A3636"/>
  <c r="I3636" l="1"/>
  <c r="J3635"/>
  <c r="K3636"/>
  <c r="G3636"/>
  <c r="O2617"/>
  <c r="P2617"/>
  <c r="Q2616"/>
  <c r="B3636"/>
  <c r="M2617"/>
  <c r="N2617"/>
  <c r="L2618"/>
  <c r="F2620"/>
  <c r="H2620" s="1"/>
  <c r="D2621"/>
  <c r="E2621" s="1"/>
  <c r="C2622" s="1"/>
  <c r="A3637"/>
  <c r="I3637" l="1"/>
  <c r="J3636"/>
  <c r="K3637"/>
  <c r="G3637"/>
  <c r="O2618"/>
  <c r="P2618"/>
  <c r="Q2617"/>
  <c r="B3637"/>
  <c r="M2618"/>
  <c r="N2618"/>
  <c r="L2619"/>
  <c r="D2622"/>
  <c r="E2622" s="1"/>
  <c r="C2623" s="1"/>
  <c r="F2621"/>
  <c r="H2621" s="1"/>
  <c r="A3638"/>
  <c r="I3638" l="1"/>
  <c r="J3637"/>
  <c r="K3638"/>
  <c r="G3638"/>
  <c r="Q2618"/>
  <c r="P2619"/>
  <c r="O2619"/>
  <c r="B3638"/>
  <c r="M2619"/>
  <c r="N2619"/>
  <c r="L2620"/>
  <c r="D2623"/>
  <c r="E2623" s="1"/>
  <c r="C2624" s="1"/>
  <c r="F2622"/>
  <c r="H2622" s="1"/>
  <c r="A3639"/>
  <c r="I3639" l="1"/>
  <c r="J3638"/>
  <c r="K3639"/>
  <c r="G3639"/>
  <c r="P2620"/>
  <c r="O2620"/>
  <c r="Q2619"/>
  <c r="B3639"/>
  <c r="M2620"/>
  <c r="N2620"/>
  <c r="L2621"/>
  <c r="F2623"/>
  <c r="H2623" s="1"/>
  <c r="D2624"/>
  <c r="E2624" s="1"/>
  <c r="C2625" s="1"/>
  <c r="A3640"/>
  <c r="I3640" l="1"/>
  <c r="J3639"/>
  <c r="K3640"/>
  <c r="G3640"/>
  <c r="P2621"/>
  <c r="O2621"/>
  <c r="Q2620"/>
  <c r="B3640"/>
  <c r="M2621"/>
  <c r="N2621"/>
  <c r="L2622"/>
  <c r="D2625"/>
  <c r="E2625" s="1"/>
  <c r="C2626" s="1"/>
  <c r="F2624"/>
  <c r="H2624" s="1"/>
  <c r="A3641"/>
  <c r="I3641" l="1"/>
  <c r="J3640"/>
  <c r="K3641"/>
  <c r="G3641"/>
  <c r="O2622"/>
  <c r="P2622"/>
  <c r="Q2621"/>
  <c r="B3641"/>
  <c r="M2622"/>
  <c r="N2622"/>
  <c r="L2623"/>
  <c r="F2625"/>
  <c r="H2625" s="1"/>
  <c r="D2626"/>
  <c r="E2626" s="1"/>
  <c r="C2627" s="1"/>
  <c r="A3642"/>
  <c r="I3642" l="1"/>
  <c r="J3641"/>
  <c r="K3642"/>
  <c r="G3642"/>
  <c r="O2623"/>
  <c r="P2623"/>
  <c r="Q2622"/>
  <c r="B3642"/>
  <c r="M2623"/>
  <c r="N2623"/>
  <c r="L2624"/>
  <c r="F2626"/>
  <c r="H2626" s="1"/>
  <c r="D2627"/>
  <c r="E2627" s="1"/>
  <c r="C2628" s="1"/>
  <c r="A3643"/>
  <c r="I3643" l="1"/>
  <c r="J3642"/>
  <c r="K3643"/>
  <c r="G3643"/>
  <c r="O2624"/>
  <c r="P2624"/>
  <c r="Q2623"/>
  <c r="B3643"/>
  <c r="M2624"/>
  <c r="N2624"/>
  <c r="L2625"/>
  <c r="F2627"/>
  <c r="H2627" s="1"/>
  <c r="D2628"/>
  <c r="E2628" s="1"/>
  <c r="C2629" s="1"/>
  <c r="A3644"/>
  <c r="I3644" l="1"/>
  <c r="J3643"/>
  <c r="K3644"/>
  <c r="G3644"/>
  <c r="O2625"/>
  <c r="P2625"/>
  <c r="Q2624"/>
  <c r="B3644"/>
  <c r="M2625"/>
  <c r="N2625"/>
  <c r="L2626"/>
  <c r="D2629"/>
  <c r="E2629" s="1"/>
  <c r="C2630" s="1"/>
  <c r="F2628"/>
  <c r="H2628" s="1"/>
  <c r="A3645"/>
  <c r="I3645" l="1"/>
  <c r="J3644"/>
  <c r="K3645"/>
  <c r="G3645"/>
  <c r="P2626"/>
  <c r="O2626"/>
  <c r="Q2625"/>
  <c r="B3645"/>
  <c r="M2626"/>
  <c r="N2626"/>
  <c r="L2627"/>
  <c r="D2630"/>
  <c r="E2630" s="1"/>
  <c r="C2631" s="1"/>
  <c r="F2629"/>
  <c r="H2629" s="1"/>
  <c r="A3646"/>
  <c r="I3646" l="1"/>
  <c r="J3645"/>
  <c r="K3646"/>
  <c r="G3646"/>
  <c r="Q2626"/>
  <c r="P2627"/>
  <c r="O2627"/>
  <c r="B3646"/>
  <c r="M2627"/>
  <c r="N2627"/>
  <c r="L2628"/>
  <c r="D2631"/>
  <c r="E2631" s="1"/>
  <c r="C2632" s="1"/>
  <c r="F2630"/>
  <c r="H2630" s="1"/>
  <c r="A3647"/>
  <c r="I3647" l="1"/>
  <c r="J3646"/>
  <c r="K3647"/>
  <c r="G3647"/>
  <c r="P2628"/>
  <c r="O2628"/>
  <c r="Q2627"/>
  <c r="B3647"/>
  <c r="M2628"/>
  <c r="N2628"/>
  <c r="L2629"/>
  <c r="D2632"/>
  <c r="E2632" s="1"/>
  <c r="C2633" s="1"/>
  <c r="F2631"/>
  <c r="H2631" s="1"/>
  <c r="A3648"/>
  <c r="I3648" l="1"/>
  <c r="J3647"/>
  <c r="K3648"/>
  <c r="G3648"/>
  <c r="P2629"/>
  <c r="O2629"/>
  <c r="Q2628"/>
  <c r="B3648"/>
  <c r="M2629"/>
  <c r="N2629"/>
  <c r="L2630"/>
  <c r="D2633"/>
  <c r="E2633" s="1"/>
  <c r="C2634" s="1"/>
  <c r="F2632"/>
  <c r="H2632" s="1"/>
  <c r="A3649"/>
  <c r="I3649" l="1"/>
  <c r="J3648"/>
  <c r="K3649"/>
  <c r="G3649"/>
  <c r="P2630"/>
  <c r="O2630"/>
  <c r="Q2629"/>
  <c r="B3649"/>
  <c r="M2630"/>
  <c r="N2630"/>
  <c r="L2631"/>
  <c r="D2634"/>
  <c r="E2634" s="1"/>
  <c r="C2635" s="1"/>
  <c r="F2633"/>
  <c r="H2633" s="1"/>
  <c r="A3650"/>
  <c r="I3650" l="1"/>
  <c r="J3649"/>
  <c r="K3650"/>
  <c r="G3650"/>
  <c r="Q2630"/>
  <c r="O2631"/>
  <c r="P2631"/>
  <c r="B3650"/>
  <c r="M2631"/>
  <c r="N2631"/>
  <c r="L2632"/>
  <c r="F2634"/>
  <c r="H2634" s="1"/>
  <c r="D2635"/>
  <c r="E2635" s="1"/>
  <c r="C2636" s="1"/>
  <c r="A3651"/>
  <c r="I3651" l="1"/>
  <c r="J3650"/>
  <c r="K3651"/>
  <c r="G3651"/>
  <c r="O2632"/>
  <c r="P2632"/>
  <c r="Q2631"/>
  <c r="B3651"/>
  <c r="M2632"/>
  <c r="N2632"/>
  <c r="L2633"/>
  <c r="F2635"/>
  <c r="H2635" s="1"/>
  <c r="D2636"/>
  <c r="E2636" s="1"/>
  <c r="C2637" s="1"/>
  <c r="A3652"/>
  <c r="I3652" l="1"/>
  <c r="J3651"/>
  <c r="K3652"/>
  <c r="G3652"/>
  <c r="P2633"/>
  <c r="O2633"/>
  <c r="Q2632"/>
  <c r="B3652"/>
  <c r="M2633"/>
  <c r="N2633"/>
  <c r="L2634"/>
  <c r="F2636"/>
  <c r="H2636" s="1"/>
  <c r="D2637"/>
  <c r="E2637" s="1"/>
  <c r="C2638" s="1"/>
  <c r="A3653"/>
  <c r="I3653" l="1"/>
  <c r="J3652"/>
  <c r="K3653"/>
  <c r="G3653"/>
  <c r="P2634"/>
  <c r="O2634"/>
  <c r="Q2633"/>
  <c r="B3653"/>
  <c r="M2634"/>
  <c r="N2634"/>
  <c r="L2635"/>
  <c r="D2638"/>
  <c r="E2638" s="1"/>
  <c r="C2639" s="1"/>
  <c r="F2637"/>
  <c r="H2637" s="1"/>
  <c r="A3654"/>
  <c r="I3654" l="1"/>
  <c r="J3653"/>
  <c r="K3654"/>
  <c r="G3654"/>
  <c r="O2635"/>
  <c r="P2635"/>
  <c r="Q2634"/>
  <c r="B3654"/>
  <c r="M2635"/>
  <c r="N2635"/>
  <c r="L2636"/>
  <c r="F2638"/>
  <c r="H2638" s="1"/>
  <c r="D2639"/>
  <c r="E2639" s="1"/>
  <c r="C2640" s="1"/>
  <c r="A3655"/>
  <c r="I3655" l="1"/>
  <c r="J3654"/>
  <c r="K3655"/>
  <c r="G3655"/>
  <c r="O2636"/>
  <c r="P2636"/>
  <c r="Q2635"/>
  <c r="B3655"/>
  <c r="M2636"/>
  <c r="N2636"/>
  <c r="L2637"/>
  <c r="D2640"/>
  <c r="E2640" s="1"/>
  <c r="C2641" s="1"/>
  <c r="F2639"/>
  <c r="H2639" s="1"/>
  <c r="A3656"/>
  <c r="I3656" l="1"/>
  <c r="J3655"/>
  <c r="K3656"/>
  <c r="G3656"/>
  <c r="O2637"/>
  <c r="P2637"/>
  <c r="Q2636"/>
  <c r="B3656"/>
  <c r="M2637"/>
  <c r="N2637"/>
  <c r="L2638"/>
  <c r="D2641"/>
  <c r="E2641" s="1"/>
  <c r="C2642" s="1"/>
  <c r="F2640"/>
  <c r="H2640" s="1"/>
  <c r="A3657"/>
  <c r="I3657" l="1"/>
  <c r="J3656"/>
  <c r="K3657"/>
  <c r="G3657"/>
  <c r="Q2637"/>
  <c r="O2638"/>
  <c r="P2638"/>
  <c r="B3657"/>
  <c r="M2638"/>
  <c r="N2638"/>
  <c r="L2639"/>
  <c r="F2641"/>
  <c r="H2641" s="1"/>
  <c r="D2642"/>
  <c r="E2642" s="1"/>
  <c r="C2643" s="1"/>
  <c r="A3658"/>
  <c r="I3658" l="1"/>
  <c r="J3657"/>
  <c r="K3658"/>
  <c r="G3658"/>
  <c r="Q2638"/>
  <c r="P2639"/>
  <c r="O2639"/>
  <c r="B3658"/>
  <c r="M2639"/>
  <c r="N2639"/>
  <c r="L2640"/>
  <c r="D2643"/>
  <c r="E2643" s="1"/>
  <c r="C2644" s="1"/>
  <c r="F2642"/>
  <c r="H2642" s="1"/>
  <c r="A3659"/>
  <c r="I3659" l="1"/>
  <c r="J3658"/>
  <c r="K3659"/>
  <c r="G3659"/>
  <c r="O2640"/>
  <c r="P2640"/>
  <c r="Q2639"/>
  <c r="B3659"/>
  <c r="M2640"/>
  <c r="N2640"/>
  <c r="L2641"/>
  <c r="F2643"/>
  <c r="H2643" s="1"/>
  <c r="D2644"/>
  <c r="E2644" s="1"/>
  <c r="C2645" s="1"/>
  <c r="A3660"/>
  <c r="I3660" l="1"/>
  <c r="J3659"/>
  <c r="K3660"/>
  <c r="G3660"/>
  <c r="Q2640"/>
  <c r="O2641"/>
  <c r="P2641"/>
  <c r="B3660"/>
  <c r="M2641"/>
  <c r="N2641"/>
  <c r="L2642"/>
  <c r="D2645"/>
  <c r="E2645" s="1"/>
  <c r="C2646" s="1"/>
  <c r="F2644"/>
  <c r="H2644" s="1"/>
  <c r="A3661"/>
  <c r="I3661" l="1"/>
  <c r="J3660"/>
  <c r="K3661"/>
  <c r="G3661"/>
  <c r="P2642"/>
  <c r="O2642"/>
  <c r="Q2641"/>
  <c r="B3661"/>
  <c r="M2642"/>
  <c r="N2642"/>
  <c r="L2643"/>
  <c r="F2645"/>
  <c r="H2645" s="1"/>
  <c r="D2646"/>
  <c r="E2646" s="1"/>
  <c r="C2647" s="1"/>
  <c r="A3662"/>
  <c r="I3662" l="1"/>
  <c r="J3661"/>
  <c r="K3662"/>
  <c r="G3662"/>
  <c r="O2643"/>
  <c r="P2643"/>
  <c r="Q2642"/>
  <c r="B3662"/>
  <c r="M2643"/>
  <c r="N2643"/>
  <c r="L2644"/>
  <c r="D2647"/>
  <c r="E2647" s="1"/>
  <c r="C2648" s="1"/>
  <c r="F2646"/>
  <c r="H2646" s="1"/>
  <c r="A3663"/>
  <c r="I3663" l="1"/>
  <c r="J3662"/>
  <c r="K3663"/>
  <c r="G3663"/>
  <c r="O2644"/>
  <c r="P2644"/>
  <c r="Q2643"/>
  <c r="B3663"/>
  <c r="M2644"/>
  <c r="N2644"/>
  <c r="L2645"/>
  <c r="D2648"/>
  <c r="E2648" s="1"/>
  <c r="C2649" s="1"/>
  <c r="F2647"/>
  <c r="H2647" s="1"/>
  <c r="A3664"/>
  <c r="I3664" l="1"/>
  <c r="J3663"/>
  <c r="K3664"/>
  <c r="G3664"/>
  <c r="P2645"/>
  <c r="O2645"/>
  <c r="Q2644"/>
  <c r="B3664"/>
  <c r="M2645"/>
  <c r="N2645"/>
  <c r="L2646"/>
  <c r="D2649"/>
  <c r="E2649" s="1"/>
  <c r="C2650" s="1"/>
  <c r="F2648"/>
  <c r="H2648" s="1"/>
  <c r="A3665"/>
  <c r="I3665" l="1"/>
  <c r="J3664"/>
  <c r="K3665"/>
  <c r="G3665"/>
  <c r="P2646"/>
  <c r="O2646"/>
  <c r="Q2645"/>
  <c r="B3665"/>
  <c r="M2646"/>
  <c r="N2646"/>
  <c r="L2647"/>
  <c r="F2649"/>
  <c r="H2649" s="1"/>
  <c r="D2650"/>
  <c r="E2650" s="1"/>
  <c r="C2651" s="1"/>
  <c r="A3666"/>
  <c r="I3666" l="1"/>
  <c r="J3665"/>
  <c r="K3666"/>
  <c r="G3666"/>
  <c r="Q2646"/>
  <c r="P2647"/>
  <c r="O2647"/>
  <c r="B3666"/>
  <c r="M2647"/>
  <c r="N2647"/>
  <c r="L2648"/>
  <c r="D2651"/>
  <c r="E2651" s="1"/>
  <c r="C2652" s="1"/>
  <c r="F2650"/>
  <c r="H2650" s="1"/>
  <c r="A3667"/>
  <c r="I3667" l="1"/>
  <c r="J3666"/>
  <c r="K3667"/>
  <c r="G3667"/>
  <c r="P2648"/>
  <c r="O2648"/>
  <c r="Q2647"/>
  <c r="B3667"/>
  <c r="M2648"/>
  <c r="N2648"/>
  <c r="L2649"/>
  <c r="F2651"/>
  <c r="H2651" s="1"/>
  <c r="D2652"/>
  <c r="E2652" s="1"/>
  <c r="C2653" s="1"/>
  <c r="A3668"/>
  <c r="I3668" l="1"/>
  <c r="J3667"/>
  <c r="K3668"/>
  <c r="G3668"/>
  <c r="P2649"/>
  <c r="O2649"/>
  <c r="Q2648"/>
  <c r="B3668"/>
  <c r="M2649"/>
  <c r="N2649"/>
  <c r="L2650"/>
  <c r="D2653"/>
  <c r="E2653" s="1"/>
  <c r="C2654" s="1"/>
  <c r="F2652"/>
  <c r="H2652" s="1"/>
  <c r="A3669"/>
  <c r="I3669" l="1"/>
  <c r="J3668"/>
  <c r="K3669"/>
  <c r="G3669"/>
  <c r="O2650"/>
  <c r="P2650"/>
  <c r="Q2649"/>
  <c r="B3669"/>
  <c r="M2650"/>
  <c r="N2650"/>
  <c r="L2651"/>
  <c r="D2654"/>
  <c r="E2654" s="1"/>
  <c r="C2655" s="1"/>
  <c r="F2653"/>
  <c r="H2653" s="1"/>
  <c r="A3670"/>
  <c r="I3670" l="1"/>
  <c r="J3669"/>
  <c r="K3670"/>
  <c r="G3670"/>
  <c r="P2651"/>
  <c r="O2651"/>
  <c r="Q2650"/>
  <c r="B3670"/>
  <c r="M2651"/>
  <c r="N2651"/>
  <c r="L2652"/>
  <c r="F2654"/>
  <c r="H2654" s="1"/>
  <c r="D2655"/>
  <c r="E2655" s="1"/>
  <c r="C2656" s="1"/>
  <c r="A3671"/>
  <c r="I3671" l="1"/>
  <c r="J3670"/>
  <c r="K3671"/>
  <c r="G3671"/>
  <c r="P2652"/>
  <c r="O2652"/>
  <c r="Q2651"/>
  <c r="B3671"/>
  <c r="M2652"/>
  <c r="N2652"/>
  <c r="L2653"/>
  <c r="F2655"/>
  <c r="H2655" s="1"/>
  <c r="D2656"/>
  <c r="E2656" s="1"/>
  <c r="C2657" s="1"/>
  <c r="A3672"/>
  <c r="I3672" l="1"/>
  <c r="J3671"/>
  <c r="K3672"/>
  <c r="G3672"/>
  <c r="Q2652"/>
  <c r="O2653"/>
  <c r="P2653"/>
  <c r="B3672"/>
  <c r="M2653"/>
  <c r="N2653"/>
  <c r="L2654"/>
  <c r="D2657"/>
  <c r="E2657" s="1"/>
  <c r="C2658" s="1"/>
  <c r="F2656"/>
  <c r="H2656" s="1"/>
  <c r="A3673"/>
  <c r="I3673" l="1"/>
  <c r="J3672"/>
  <c r="K3673"/>
  <c r="G3673"/>
  <c r="O2654"/>
  <c r="P2654"/>
  <c r="Q2653"/>
  <c r="B3673"/>
  <c r="M2654"/>
  <c r="N2654"/>
  <c r="L2655"/>
  <c r="F2657"/>
  <c r="H2657" s="1"/>
  <c r="D2658"/>
  <c r="E2658" s="1"/>
  <c r="C2659" s="1"/>
  <c r="A3674"/>
  <c r="I3674" l="1"/>
  <c r="J3673"/>
  <c r="K3674"/>
  <c r="G3674"/>
  <c r="P2655"/>
  <c r="O2655"/>
  <c r="Q2654"/>
  <c r="B3674"/>
  <c r="M2655"/>
  <c r="N2655"/>
  <c r="L2656"/>
  <c r="D2659"/>
  <c r="E2659" s="1"/>
  <c r="C2660" s="1"/>
  <c r="F2658"/>
  <c r="H2658" s="1"/>
  <c r="A3675"/>
  <c r="I3675" l="1"/>
  <c r="J3674"/>
  <c r="K3675"/>
  <c r="G3675"/>
  <c r="O2656"/>
  <c r="P2656"/>
  <c r="Q2655"/>
  <c r="B3675"/>
  <c r="M2656"/>
  <c r="N2656"/>
  <c r="L2657"/>
  <c r="D2660"/>
  <c r="E2660" s="1"/>
  <c r="C2661" s="1"/>
  <c r="F2659"/>
  <c r="H2659" s="1"/>
  <c r="A3676"/>
  <c r="I3676" l="1"/>
  <c r="J3675"/>
  <c r="K3676"/>
  <c r="G3676"/>
  <c r="P2657"/>
  <c r="O2657"/>
  <c r="Q2656"/>
  <c r="B3676"/>
  <c r="M2657"/>
  <c r="N2657"/>
  <c r="L2658"/>
  <c r="D2661"/>
  <c r="E2661" s="1"/>
  <c r="C2662" s="1"/>
  <c r="F2660"/>
  <c r="H2660" s="1"/>
  <c r="A3677"/>
  <c r="I3677" l="1"/>
  <c r="J3676"/>
  <c r="K3677"/>
  <c r="G3677"/>
  <c r="Q2657"/>
  <c r="P2658"/>
  <c r="O2658"/>
  <c r="B3677"/>
  <c r="M2658"/>
  <c r="N2658"/>
  <c r="L2659"/>
  <c r="F2661"/>
  <c r="H2661" s="1"/>
  <c r="D2662"/>
  <c r="E2662" s="1"/>
  <c r="C2663" s="1"/>
  <c r="A3678"/>
  <c r="I3678" l="1"/>
  <c r="J3677"/>
  <c r="K3678"/>
  <c r="G3678"/>
  <c r="Q2658"/>
  <c r="P2659"/>
  <c r="O2659"/>
  <c r="B3678"/>
  <c r="M2659"/>
  <c r="N2659"/>
  <c r="L2660"/>
  <c r="F2662"/>
  <c r="H2662" s="1"/>
  <c r="D2663"/>
  <c r="E2663" s="1"/>
  <c r="C2664" s="1"/>
  <c r="A3679"/>
  <c r="I3679" l="1"/>
  <c r="J3678"/>
  <c r="K3679"/>
  <c r="G3679"/>
  <c r="O2660"/>
  <c r="P2660"/>
  <c r="Q2659"/>
  <c r="B3679"/>
  <c r="M2660"/>
  <c r="N2660"/>
  <c r="L2661"/>
  <c r="D2664"/>
  <c r="E2664" s="1"/>
  <c r="C2665" s="1"/>
  <c r="F2663"/>
  <c r="H2663" s="1"/>
  <c r="A3680"/>
  <c r="I3680" l="1"/>
  <c r="J3679"/>
  <c r="K3680"/>
  <c r="G3680"/>
  <c r="P2661"/>
  <c r="O2661"/>
  <c r="Q2660"/>
  <c r="B3680"/>
  <c r="M2661"/>
  <c r="N2661"/>
  <c r="L2662"/>
  <c r="D2665"/>
  <c r="E2665" s="1"/>
  <c r="C2666" s="1"/>
  <c r="F2664"/>
  <c r="H2664" s="1"/>
  <c r="A3681"/>
  <c r="I3681" l="1"/>
  <c r="J3680"/>
  <c r="K3681"/>
  <c r="G3681"/>
  <c r="P2662"/>
  <c r="O2662"/>
  <c r="Q2661"/>
  <c r="B3681"/>
  <c r="M2662"/>
  <c r="N2662"/>
  <c r="L2663"/>
  <c r="D2666"/>
  <c r="E2666" s="1"/>
  <c r="C2667" s="1"/>
  <c r="F2665"/>
  <c r="H2665" s="1"/>
  <c r="A3682"/>
  <c r="I3682" l="1"/>
  <c r="J3681"/>
  <c r="K3682"/>
  <c r="G3682"/>
  <c r="Q2662"/>
  <c r="P2663"/>
  <c r="O2663"/>
  <c r="B3682"/>
  <c r="M2663"/>
  <c r="N2663"/>
  <c r="L2664"/>
  <c r="F2666"/>
  <c r="H2666" s="1"/>
  <c r="D2667"/>
  <c r="E2667" s="1"/>
  <c r="C2668" s="1"/>
  <c r="A3683"/>
  <c r="I3683" l="1"/>
  <c r="J3682"/>
  <c r="K3683"/>
  <c r="G3683"/>
  <c r="Q2663"/>
  <c r="O2664"/>
  <c r="P2664"/>
  <c r="B3683"/>
  <c r="M2664"/>
  <c r="N2664"/>
  <c r="L2665"/>
  <c r="D2668"/>
  <c r="E2668" s="1"/>
  <c r="C2669" s="1"/>
  <c r="F2667"/>
  <c r="H2667" s="1"/>
  <c r="A3684"/>
  <c r="I3684" l="1"/>
  <c r="J3683"/>
  <c r="K3684"/>
  <c r="G3684"/>
  <c r="P2665"/>
  <c r="O2665"/>
  <c r="Q2664"/>
  <c r="B3684"/>
  <c r="M2665"/>
  <c r="N2665"/>
  <c r="F31" i="11"/>
  <c r="C32"/>
  <c r="L2666" i="10"/>
  <c r="D2669"/>
  <c r="E2669" s="1"/>
  <c r="C2670" s="1"/>
  <c r="F2668"/>
  <c r="H2668" s="1"/>
  <c r="A3685"/>
  <c r="I3685" l="1"/>
  <c r="J3684"/>
  <c r="K3685"/>
  <c r="G3685"/>
  <c r="O2666"/>
  <c r="P2666"/>
  <c r="Q2665"/>
  <c r="B3685"/>
  <c r="M2666"/>
  <c r="N2666"/>
  <c r="L2667"/>
  <c r="D2670"/>
  <c r="E2670" s="1"/>
  <c r="C2671" s="1"/>
  <c r="F2669"/>
  <c r="H2669" s="1"/>
  <c r="A3686"/>
  <c r="I3686" l="1"/>
  <c r="J3685"/>
  <c r="K3686"/>
  <c r="G3686"/>
  <c r="P2667"/>
  <c r="O2667"/>
  <c r="Q2666"/>
  <c r="B3686"/>
  <c r="M2667"/>
  <c r="N2667"/>
  <c r="L2668"/>
  <c r="D2671"/>
  <c r="E2671" s="1"/>
  <c r="C2672" s="1"/>
  <c r="F2670"/>
  <c r="H2670" s="1"/>
  <c r="A3687"/>
  <c r="I3687" l="1"/>
  <c r="J3686"/>
  <c r="K3687"/>
  <c r="G3687"/>
  <c r="O2668"/>
  <c r="P2668"/>
  <c r="Q2667"/>
  <c r="B3687"/>
  <c r="M2668"/>
  <c r="N2668"/>
  <c r="L2669"/>
  <c r="F2671"/>
  <c r="H2671" s="1"/>
  <c r="D2672"/>
  <c r="E2672" s="1"/>
  <c r="C2673" s="1"/>
  <c r="A3688"/>
  <c r="I3688" l="1"/>
  <c r="J3687"/>
  <c r="K3688"/>
  <c r="G3688"/>
  <c r="P2669"/>
  <c r="O2669"/>
  <c r="Q2668"/>
  <c r="B3688"/>
  <c r="M2669"/>
  <c r="N2669"/>
  <c r="L2670"/>
  <c r="D2673"/>
  <c r="E2673" s="1"/>
  <c r="C2674" s="1"/>
  <c r="F2672"/>
  <c r="H2672" s="1"/>
  <c r="A3689"/>
  <c r="I3689" l="1"/>
  <c r="J3688"/>
  <c r="K3689"/>
  <c r="G3689"/>
  <c r="P2670"/>
  <c r="O2670"/>
  <c r="Q2669"/>
  <c r="B3689"/>
  <c r="M2670"/>
  <c r="N2670"/>
  <c r="L2671"/>
  <c r="D2674"/>
  <c r="E2674" s="1"/>
  <c r="C2675" s="1"/>
  <c r="F2673"/>
  <c r="H2673" s="1"/>
  <c r="A3690"/>
  <c r="I3690" l="1"/>
  <c r="J3689"/>
  <c r="K3690"/>
  <c r="G3690"/>
  <c r="P2671"/>
  <c r="O2671"/>
  <c r="Q2670"/>
  <c r="B3690"/>
  <c r="M2671"/>
  <c r="N2671"/>
  <c r="L2672"/>
  <c r="D2675"/>
  <c r="E2675" s="1"/>
  <c r="C2676" s="1"/>
  <c r="F2674"/>
  <c r="H2674" s="1"/>
  <c r="A3691"/>
  <c r="I3691" l="1"/>
  <c r="J3690"/>
  <c r="K3691"/>
  <c r="G3691"/>
  <c r="O2672"/>
  <c r="P2672"/>
  <c r="Q2671"/>
  <c r="B3691"/>
  <c r="M2672"/>
  <c r="N2672"/>
  <c r="L2673"/>
  <c r="F2675"/>
  <c r="H2675" s="1"/>
  <c r="D2676"/>
  <c r="E2676" s="1"/>
  <c r="C2677" s="1"/>
  <c r="A3692"/>
  <c r="I3692" l="1"/>
  <c r="J3691"/>
  <c r="K3692"/>
  <c r="G3692"/>
  <c r="Q2672"/>
  <c r="O2673"/>
  <c r="P2673"/>
  <c r="B3692"/>
  <c r="M2673"/>
  <c r="N2673"/>
  <c r="L2674"/>
  <c r="D2677"/>
  <c r="E2677" s="1"/>
  <c r="C2678" s="1"/>
  <c r="F2676"/>
  <c r="H2676" s="1"/>
  <c r="A3693"/>
  <c r="I3693" l="1"/>
  <c r="J3692"/>
  <c r="K3693"/>
  <c r="G3693"/>
  <c r="O2674"/>
  <c r="P2674"/>
  <c r="Q2673"/>
  <c r="B3693"/>
  <c r="M2674"/>
  <c r="N2674"/>
  <c r="E32" i="11"/>
  <c r="D32"/>
  <c r="L2675" i="10"/>
  <c r="D2678"/>
  <c r="E2678" s="1"/>
  <c r="C2679" s="1"/>
  <c r="F2677"/>
  <c r="H2677" s="1"/>
  <c r="A3694"/>
  <c r="I3694" l="1"/>
  <c r="J3693"/>
  <c r="K3694"/>
  <c r="G3694"/>
  <c r="P2675"/>
  <c r="O2675"/>
  <c r="Q2674"/>
  <c r="B3694"/>
  <c r="M2675"/>
  <c r="N2675"/>
  <c r="L2676"/>
  <c r="F2678"/>
  <c r="H2678" s="1"/>
  <c r="D2679"/>
  <c r="E2679" s="1"/>
  <c r="C2680" s="1"/>
  <c r="A3695"/>
  <c r="I3695" l="1"/>
  <c r="J3694"/>
  <c r="K3695"/>
  <c r="G3695"/>
  <c r="Q2675"/>
  <c r="P2676"/>
  <c r="O2676"/>
  <c r="B3695"/>
  <c r="M2676"/>
  <c r="N2676"/>
  <c r="L2677"/>
  <c r="D2680"/>
  <c r="E2680" s="1"/>
  <c r="C2681" s="1"/>
  <c r="F2679"/>
  <c r="H2679" s="1"/>
  <c r="A3696"/>
  <c r="I3696" l="1"/>
  <c r="J3695"/>
  <c r="K3696"/>
  <c r="G3696"/>
  <c r="Q2676"/>
  <c r="P2677"/>
  <c r="O2677"/>
  <c r="B3696"/>
  <c r="M2677"/>
  <c r="N2677"/>
  <c r="L2678"/>
  <c r="D2681"/>
  <c r="E2681" s="1"/>
  <c r="C2682" s="1"/>
  <c r="F2680"/>
  <c r="H2680" s="1"/>
  <c r="A3697"/>
  <c r="I3697" l="1"/>
  <c r="J3696"/>
  <c r="K3697"/>
  <c r="G3697"/>
  <c r="O2678"/>
  <c r="P2678"/>
  <c r="Q2677"/>
  <c r="B3697"/>
  <c r="M2678"/>
  <c r="N2678"/>
  <c r="L2679"/>
  <c r="D2682"/>
  <c r="E2682" s="1"/>
  <c r="C2683" s="1"/>
  <c r="F2681"/>
  <c r="H2681" s="1"/>
  <c r="A3698"/>
  <c r="I3698" l="1"/>
  <c r="J3697"/>
  <c r="K3698"/>
  <c r="G3698"/>
  <c r="O2679"/>
  <c r="P2679"/>
  <c r="Q2678"/>
  <c r="B3698"/>
  <c r="M2679"/>
  <c r="N2679"/>
  <c r="L2680"/>
  <c r="D2683"/>
  <c r="E2683" s="1"/>
  <c r="C2684" s="1"/>
  <c r="F2682"/>
  <c r="H2682" s="1"/>
  <c r="A3699"/>
  <c r="I3699" l="1"/>
  <c r="J3698"/>
  <c r="K3699"/>
  <c r="G3699"/>
  <c r="O2680"/>
  <c r="P2680"/>
  <c r="Q2679"/>
  <c r="B3699"/>
  <c r="M2680"/>
  <c r="N2680"/>
  <c r="L2681"/>
  <c r="F2683"/>
  <c r="H2683" s="1"/>
  <c r="D2684"/>
  <c r="E2684" s="1"/>
  <c r="C2685" s="1"/>
  <c r="A3700"/>
  <c r="I3700" l="1"/>
  <c r="J3699"/>
  <c r="K3700"/>
  <c r="G3700"/>
  <c r="Q2680"/>
  <c r="P2681"/>
  <c r="O2681"/>
  <c r="B3700"/>
  <c r="M2681"/>
  <c r="N2681"/>
  <c r="L2682"/>
  <c r="D2685"/>
  <c r="E2685" s="1"/>
  <c r="C2686" s="1"/>
  <c r="F2684"/>
  <c r="H2684" s="1"/>
  <c r="A3701"/>
  <c r="I3701" l="1"/>
  <c r="J3700"/>
  <c r="K3701"/>
  <c r="G3701"/>
  <c r="O2682"/>
  <c r="P2682"/>
  <c r="Q2681"/>
  <c r="B3701"/>
  <c r="M2682"/>
  <c r="N2682"/>
  <c r="L2683"/>
  <c r="F2685"/>
  <c r="H2685" s="1"/>
  <c r="D2686"/>
  <c r="E2686" s="1"/>
  <c r="C2687" s="1"/>
  <c r="A3702"/>
  <c r="I3702" l="1"/>
  <c r="J3701"/>
  <c r="K3702"/>
  <c r="G3702"/>
  <c r="O2683"/>
  <c r="P2683"/>
  <c r="Q2682"/>
  <c r="B3702"/>
  <c r="M2683"/>
  <c r="N2683"/>
  <c r="L2684"/>
  <c r="D2687"/>
  <c r="E2687" s="1"/>
  <c r="C2688" s="1"/>
  <c r="F2686"/>
  <c r="H2686" s="1"/>
  <c r="A3703"/>
  <c r="I3703" l="1"/>
  <c r="J3702"/>
  <c r="K3703"/>
  <c r="G3703"/>
  <c r="O2684"/>
  <c r="P2684"/>
  <c r="Q2683"/>
  <c r="B3703"/>
  <c r="M2684"/>
  <c r="N2684"/>
  <c r="L2685"/>
  <c r="D2688"/>
  <c r="E2688" s="1"/>
  <c r="C2689" s="1"/>
  <c r="F2687"/>
  <c r="H2687" s="1"/>
  <c r="A3704"/>
  <c r="I3704" l="1"/>
  <c r="J3703"/>
  <c r="K3704"/>
  <c r="G3704"/>
  <c r="O2685"/>
  <c r="P2685"/>
  <c r="Q2684"/>
  <c r="B3704"/>
  <c r="M2685"/>
  <c r="N2685"/>
  <c r="L2686"/>
  <c r="F2688"/>
  <c r="H2688" s="1"/>
  <c r="D2689"/>
  <c r="E2689" s="1"/>
  <c r="C2690" s="1"/>
  <c r="A3705"/>
  <c r="I3705" l="1"/>
  <c r="J3704"/>
  <c r="K3705"/>
  <c r="G3705"/>
  <c r="P2686"/>
  <c r="O2686"/>
  <c r="Q2685"/>
  <c r="B3705"/>
  <c r="M2686"/>
  <c r="N2686"/>
  <c r="L2687"/>
  <c r="D2690"/>
  <c r="E2690" s="1"/>
  <c r="C2691" s="1"/>
  <c r="F2689"/>
  <c r="H2689" s="1"/>
  <c r="A3706"/>
  <c r="I3706" l="1"/>
  <c r="J3705"/>
  <c r="K3706"/>
  <c r="G3706"/>
  <c r="Q2686"/>
  <c r="O2687"/>
  <c r="P2687"/>
  <c r="B3706"/>
  <c r="M2687"/>
  <c r="N2687"/>
  <c r="L2688"/>
  <c r="D2691"/>
  <c r="E2691" s="1"/>
  <c r="C2692" s="1"/>
  <c r="F2690"/>
  <c r="H2690" s="1"/>
  <c r="A3707"/>
  <c r="I3707" l="1"/>
  <c r="J3706"/>
  <c r="K3707"/>
  <c r="G3707"/>
  <c r="Q2687"/>
  <c r="P2688"/>
  <c r="O2688"/>
  <c r="B3707"/>
  <c r="M2688"/>
  <c r="N2688"/>
  <c r="L2689"/>
  <c r="F2691"/>
  <c r="H2691" s="1"/>
  <c r="D2692"/>
  <c r="E2692" s="1"/>
  <c r="C2693" s="1"/>
  <c r="A3708"/>
  <c r="I3708" l="1"/>
  <c r="J3707"/>
  <c r="K3708"/>
  <c r="G3708"/>
  <c r="Q2688"/>
  <c r="O2689"/>
  <c r="P2689"/>
  <c r="B3708"/>
  <c r="M2689"/>
  <c r="N2689"/>
  <c r="L2690"/>
  <c r="F2692"/>
  <c r="H2692" s="1"/>
  <c r="D2693"/>
  <c r="E2693" s="1"/>
  <c r="C2694" s="1"/>
  <c r="A3709"/>
  <c r="I3709" l="1"/>
  <c r="J3708"/>
  <c r="K3709"/>
  <c r="G3709"/>
  <c r="Q2689"/>
  <c r="O2690"/>
  <c r="P2690"/>
  <c r="B3709"/>
  <c r="M2690"/>
  <c r="N2690"/>
  <c r="L2691"/>
  <c r="F2693"/>
  <c r="H2693" s="1"/>
  <c r="D2694"/>
  <c r="E2694" s="1"/>
  <c r="C2695" s="1"/>
  <c r="A3710"/>
  <c r="I3710" l="1"/>
  <c r="J3709"/>
  <c r="K3710"/>
  <c r="G3710"/>
  <c r="O2691"/>
  <c r="P2691"/>
  <c r="Q2690"/>
  <c r="B3710"/>
  <c r="M2691"/>
  <c r="N2691"/>
  <c r="L2692"/>
  <c r="D2695"/>
  <c r="E2695" s="1"/>
  <c r="C2696" s="1"/>
  <c r="F2694"/>
  <c r="H2694" s="1"/>
  <c r="A3711"/>
  <c r="I3711" l="1"/>
  <c r="J3710"/>
  <c r="K3711"/>
  <c r="G3711"/>
  <c r="P2692"/>
  <c r="O2692"/>
  <c r="Q2691"/>
  <c r="B3711"/>
  <c r="M2692"/>
  <c r="N2692"/>
  <c r="L2693"/>
  <c r="D2696"/>
  <c r="E2696" s="1"/>
  <c r="C2697" s="1"/>
  <c r="F2695"/>
  <c r="H2695" s="1"/>
  <c r="A3712"/>
  <c r="I3712" l="1"/>
  <c r="J3711"/>
  <c r="K3712"/>
  <c r="G3712"/>
  <c r="Q2692"/>
  <c r="O2693"/>
  <c r="P2693"/>
  <c r="B3712"/>
  <c r="M2693"/>
  <c r="N2693"/>
  <c r="L2694"/>
  <c r="D2697"/>
  <c r="E2697" s="1"/>
  <c r="C2698" s="1"/>
  <c r="F2696"/>
  <c r="H2696" s="1"/>
  <c r="A3713"/>
  <c r="I3713" l="1"/>
  <c r="J3712"/>
  <c r="K3713"/>
  <c r="G3713"/>
  <c r="P2694"/>
  <c r="O2694"/>
  <c r="Q2693"/>
  <c r="B3713"/>
  <c r="M2694"/>
  <c r="N2694"/>
  <c r="L2695"/>
  <c r="D2698"/>
  <c r="E2698" s="1"/>
  <c r="C2699" s="1"/>
  <c r="F2697"/>
  <c r="H2697" s="1"/>
  <c r="A3714"/>
  <c r="I3714" l="1"/>
  <c r="J3713"/>
  <c r="K3714"/>
  <c r="G3714"/>
  <c r="Q2694"/>
  <c r="O2695"/>
  <c r="P2695"/>
  <c r="B3714"/>
  <c r="M2695"/>
  <c r="N2695"/>
  <c r="L2696"/>
  <c r="D2699"/>
  <c r="E2699" s="1"/>
  <c r="C2700" s="1"/>
  <c r="F2698"/>
  <c r="H2698" s="1"/>
  <c r="A3715"/>
  <c r="I3715" l="1"/>
  <c r="J3714"/>
  <c r="K3715"/>
  <c r="G3715"/>
  <c r="Q2695"/>
  <c r="O2696"/>
  <c r="P2696"/>
  <c r="B3715"/>
  <c r="M2696"/>
  <c r="N2696"/>
  <c r="L2697"/>
  <c r="F2699"/>
  <c r="H2699" s="1"/>
  <c r="D2700"/>
  <c r="E2700" s="1"/>
  <c r="C2701" s="1"/>
  <c r="A3716"/>
  <c r="I3716" l="1"/>
  <c r="J3715"/>
  <c r="K3716"/>
  <c r="G3716"/>
  <c r="O2697"/>
  <c r="P2697"/>
  <c r="Q2696"/>
  <c r="B3716"/>
  <c r="M2697"/>
  <c r="N2697"/>
  <c r="L2698"/>
  <c r="D2701"/>
  <c r="E2701" s="1"/>
  <c r="C2702" s="1"/>
  <c r="F2700"/>
  <c r="H2700" s="1"/>
  <c r="A3717"/>
  <c r="I3717" l="1"/>
  <c r="J3716"/>
  <c r="K3717"/>
  <c r="G3717"/>
  <c r="Q2697"/>
  <c r="P2698"/>
  <c r="O2698"/>
  <c r="B3717"/>
  <c r="M2698"/>
  <c r="N2698"/>
  <c r="L2699"/>
  <c r="D2702"/>
  <c r="E2702" s="1"/>
  <c r="C2703" s="1"/>
  <c r="F2701"/>
  <c r="H2701" s="1"/>
  <c r="A3718"/>
  <c r="I3718" l="1"/>
  <c r="J3717"/>
  <c r="K3718"/>
  <c r="G3718"/>
  <c r="P2699"/>
  <c r="O2699"/>
  <c r="Q2698"/>
  <c r="B3718"/>
  <c r="M2699"/>
  <c r="N2699"/>
  <c r="L2700"/>
  <c r="D2703"/>
  <c r="E2703" s="1"/>
  <c r="C2704" s="1"/>
  <c r="F2702"/>
  <c r="H2702" s="1"/>
  <c r="A3719"/>
  <c r="I3719" l="1"/>
  <c r="J3718"/>
  <c r="K3719"/>
  <c r="G3719"/>
  <c r="P2700"/>
  <c r="O2700"/>
  <c r="Q2699"/>
  <c r="B3719"/>
  <c r="M2700"/>
  <c r="N2700"/>
  <c r="L2701"/>
  <c r="D2704"/>
  <c r="E2704" s="1"/>
  <c r="C2705" s="1"/>
  <c r="F2703"/>
  <c r="H2703" s="1"/>
  <c r="A3720"/>
  <c r="I3720" l="1"/>
  <c r="J3719"/>
  <c r="K3720"/>
  <c r="G3720"/>
  <c r="P2701"/>
  <c r="O2701"/>
  <c r="Q2700"/>
  <c r="B3720"/>
  <c r="M2701"/>
  <c r="N2701"/>
  <c r="L2702"/>
  <c r="D2705"/>
  <c r="E2705" s="1"/>
  <c r="C2706" s="1"/>
  <c r="F2704"/>
  <c r="H2704" s="1"/>
  <c r="A3721"/>
  <c r="I3721" l="1"/>
  <c r="J3720"/>
  <c r="K3721"/>
  <c r="G3721"/>
  <c r="P2702"/>
  <c r="O2702"/>
  <c r="Q2701"/>
  <c r="B3721"/>
  <c r="M2702"/>
  <c r="N2702"/>
  <c r="L2703"/>
  <c r="F2705"/>
  <c r="H2705" s="1"/>
  <c r="D2706"/>
  <c r="E2706" s="1"/>
  <c r="C2707" s="1"/>
  <c r="A3722"/>
  <c r="I3722" l="1"/>
  <c r="J3721"/>
  <c r="K3722"/>
  <c r="G3722"/>
  <c r="P2703"/>
  <c r="O2703"/>
  <c r="Q2702"/>
  <c r="B3722"/>
  <c r="M2703"/>
  <c r="N2703"/>
  <c r="L2704"/>
  <c r="F2706"/>
  <c r="H2706" s="1"/>
  <c r="D2707"/>
  <c r="E2707" s="1"/>
  <c r="C2708" s="1"/>
  <c r="A3723"/>
  <c r="I3723" l="1"/>
  <c r="J3722"/>
  <c r="K3723"/>
  <c r="G3723"/>
  <c r="Q2703"/>
  <c r="O2704"/>
  <c r="P2704"/>
  <c r="B3723"/>
  <c r="M2704"/>
  <c r="N2704"/>
  <c r="L2705"/>
  <c r="D2708"/>
  <c r="E2708" s="1"/>
  <c r="C2709" s="1"/>
  <c r="F2707"/>
  <c r="H2707" s="1"/>
  <c r="A3724"/>
  <c r="I3724" l="1"/>
  <c r="J3723"/>
  <c r="K3724"/>
  <c r="G3724"/>
  <c r="O2705"/>
  <c r="P2705"/>
  <c r="Q2704"/>
  <c r="B3724"/>
  <c r="M2705"/>
  <c r="N2705"/>
  <c r="L2706"/>
  <c r="F2708"/>
  <c r="H2708" s="1"/>
  <c r="D2709"/>
  <c r="E2709" s="1"/>
  <c r="C2710" s="1"/>
  <c r="A3725"/>
  <c r="I3725" l="1"/>
  <c r="J3724"/>
  <c r="K3725"/>
  <c r="G3725"/>
  <c r="Q2705"/>
  <c r="O2706"/>
  <c r="P2706"/>
  <c r="B3725"/>
  <c r="M2706"/>
  <c r="N2706"/>
  <c r="L2707"/>
  <c r="F2709"/>
  <c r="H2709" s="1"/>
  <c r="D2710"/>
  <c r="E2710" s="1"/>
  <c r="C2711" s="1"/>
  <c r="A3726"/>
  <c r="I3726" l="1"/>
  <c r="J3725"/>
  <c r="K3726"/>
  <c r="G3726"/>
  <c r="P2707"/>
  <c r="O2707"/>
  <c r="Q2706"/>
  <c r="B3726"/>
  <c r="M2707"/>
  <c r="N2707"/>
  <c r="L2708"/>
  <c r="F2710"/>
  <c r="H2710" s="1"/>
  <c r="D2711"/>
  <c r="E2711" s="1"/>
  <c r="C2712" s="1"/>
  <c r="A3727"/>
  <c r="I3727" l="1"/>
  <c r="J3726"/>
  <c r="K3727"/>
  <c r="G3727"/>
  <c r="P2708"/>
  <c r="O2708"/>
  <c r="Q2707"/>
  <c r="B3727"/>
  <c r="M2708"/>
  <c r="N2708"/>
  <c r="L2709"/>
  <c r="D2712"/>
  <c r="E2712" s="1"/>
  <c r="C2713" s="1"/>
  <c r="F2711"/>
  <c r="H2711" s="1"/>
  <c r="A3728"/>
  <c r="I3728" l="1"/>
  <c r="J3727"/>
  <c r="K3728"/>
  <c r="G3728"/>
  <c r="Q2708"/>
  <c r="O2709"/>
  <c r="P2709"/>
  <c r="B3728"/>
  <c r="M2709"/>
  <c r="N2709"/>
  <c r="L2710"/>
  <c r="D2713"/>
  <c r="E2713" s="1"/>
  <c r="C2714" s="1"/>
  <c r="F2712"/>
  <c r="H2712" s="1"/>
  <c r="A3729"/>
  <c r="I3729" l="1"/>
  <c r="J3728"/>
  <c r="K3729"/>
  <c r="G3729"/>
  <c r="Q2709"/>
  <c r="O2710"/>
  <c r="P2710"/>
  <c r="B3729"/>
  <c r="M2710"/>
  <c r="N2710"/>
  <c r="L2711"/>
  <c r="D2714"/>
  <c r="E2714" s="1"/>
  <c r="C2715" s="1"/>
  <c r="F2713"/>
  <c r="H2713" s="1"/>
  <c r="A3730"/>
  <c r="I3730" l="1"/>
  <c r="J3729"/>
  <c r="K3730"/>
  <c r="G3730"/>
  <c r="P2711"/>
  <c r="O2711"/>
  <c r="Q2710"/>
  <c r="B3730"/>
  <c r="M2711"/>
  <c r="N2711"/>
  <c r="L2712"/>
  <c r="D2715"/>
  <c r="E2715" s="1"/>
  <c r="C2716" s="1"/>
  <c r="F2714"/>
  <c r="H2714" s="1"/>
  <c r="A3731"/>
  <c r="I3731" l="1"/>
  <c r="J3730"/>
  <c r="K3731"/>
  <c r="G3731"/>
  <c r="O2712"/>
  <c r="P2712"/>
  <c r="Q2711"/>
  <c r="B3731"/>
  <c r="M2712"/>
  <c r="N2712"/>
  <c r="L2713"/>
  <c r="F2715"/>
  <c r="H2715" s="1"/>
  <c r="D2716"/>
  <c r="E2716" s="1"/>
  <c r="C2717" s="1"/>
  <c r="A3732"/>
  <c r="I3732" l="1"/>
  <c r="J3731"/>
  <c r="K3732"/>
  <c r="G3732"/>
  <c r="O2713"/>
  <c r="P2713"/>
  <c r="Q2712"/>
  <c r="B3732"/>
  <c r="M2713"/>
  <c r="N2713"/>
  <c r="L2714"/>
  <c r="D2717"/>
  <c r="E2717" s="1"/>
  <c r="C2718" s="1"/>
  <c r="F2716"/>
  <c r="H2716" s="1"/>
  <c r="A3733"/>
  <c r="I3733" l="1"/>
  <c r="J3732"/>
  <c r="K3733"/>
  <c r="G3733"/>
  <c r="P2714"/>
  <c r="O2714"/>
  <c r="Q2713"/>
  <c r="B3733"/>
  <c r="M2714"/>
  <c r="N2714"/>
  <c r="L2715"/>
  <c r="D2718"/>
  <c r="E2718" s="1"/>
  <c r="C2719" s="1"/>
  <c r="F2717"/>
  <c r="H2717" s="1"/>
  <c r="A3734"/>
  <c r="I3734" l="1"/>
  <c r="J3733"/>
  <c r="K3734"/>
  <c r="G3734"/>
  <c r="P2715"/>
  <c r="O2715"/>
  <c r="Q2714"/>
  <c r="B3734"/>
  <c r="M2715"/>
  <c r="N2715"/>
  <c r="L2716"/>
  <c r="F2718"/>
  <c r="H2718" s="1"/>
  <c r="D2719"/>
  <c r="E2719" s="1"/>
  <c r="C2720" s="1"/>
  <c r="A3735"/>
  <c r="I3735" l="1"/>
  <c r="J3734"/>
  <c r="K3735"/>
  <c r="G3735"/>
  <c r="P2716"/>
  <c r="O2716"/>
  <c r="Q2715"/>
  <c r="B3735"/>
  <c r="M2716"/>
  <c r="N2716"/>
  <c r="L2717"/>
  <c r="D2720"/>
  <c r="E2720" s="1"/>
  <c r="C2721" s="1"/>
  <c r="F2719"/>
  <c r="H2719" s="1"/>
  <c r="A3736"/>
  <c r="I3736" l="1"/>
  <c r="J3735"/>
  <c r="K3736"/>
  <c r="G3736"/>
  <c r="P2717"/>
  <c r="O2717"/>
  <c r="Q2716"/>
  <c r="B3736"/>
  <c r="M2717"/>
  <c r="N2717"/>
  <c r="L2718"/>
  <c r="D2721"/>
  <c r="E2721" s="1"/>
  <c r="C2722" s="1"/>
  <c r="F2720"/>
  <c r="H2720" s="1"/>
  <c r="A3737"/>
  <c r="I3737" l="1"/>
  <c r="J3736"/>
  <c r="K3737"/>
  <c r="G3737"/>
  <c r="P2718"/>
  <c r="O2718"/>
  <c r="Q2717"/>
  <c r="B3737"/>
  <c r="M2718"/>
  <c r="N2718"/>
  <c r="L2719"/>
  <c r="D2722"/>
  <c r="E2722" s="1"/>
  <c r="C2723" s="1"/>
  <c r="F2721"/>
  <c r="H2721" s="1"/>
  <c r="A3738"/>
  <c r="I3738" l="1"/>
  <c r="J3737"/>
  <c r="K3738"/>
  <c r="G3738"/>
  <c r="O2719"/>
  <c r="P2719"/>
  <c r="Q2718"/>
  <c r="B3738"/>
  <c r="M2719"/>
  <c r="N2719"/>
  <c r="L2720"/>
  <c r="D2723"/>
  <c r="E2723" s="1"/>
  <c r="C2724" s="1"/>
  <c r="F2722"/>
  <c r="H2722" s="1"/>
  <c r="A3739"/>
  <c r="I3739" l="1"/>
  <c r="J3738"/>
  <c r="K3739"/>
  <c r="G3739"/>
  <c r="O2720"/>
  <c r="P2720"/>
  <c r="Q2719"/>
  <c r="B3739"/>
  <c r="M2720"/>
  <c r="N2720"/>
  <c r="L2721"/>
  <c r="F2723"/>
  <c r="H2723" s="1"/>
  <c r="D2724"/>
  <c r="E2724" s="1"/>
  <c r="C2725" s="1"/>
  <c r="A3740"/>
  <c r="I3740" l="1"/>
  <c r="J3739"/>
  <c r="K3740"/>
  <c r="G3740"/>
  <c r="O2721"/>
  <c r="P2721"/>
  <c r="Q2720"/>
  <c r="B3740"/>
  <c r="M2721"/>
  <c r="N2721"/>
  <c r="L2722"/>
  <c r="F2724"/>
  <c r="H2724" s="1"/>
  <c r="D2725"/>
  <c r="E2725" s="1"/>
  <c r="C2726" s="1"/>
  <c r="A3741"/>
  <c r="I3741" l="1"/>
  <c r="J3740"/>
  <c r="K3741"/>
  <c r="G3741"/>
  <c r="O2722"/>
  <c r="P2722"/>
  <c r="Q2721"/>
  <c r="B3741"/>
  <c r="M2722"/>
  <c r="N2722"/>
  <c r="L2723"/>
  <c r="F2725"/>
  <c r="H2725" s="1"/>
  <c r="D2726"/>
  <c r="E2726" s="1"/>
  <c r="C2727" s="1"/>
  <c r="A3742"/>
  <c r="I3742" l="1"/>
  <c r="J3741"/>
  <c r="K3742"/>
  <c r="G3742"/>
  <c r="O2723"/>
  <c r="P2723"/>
  <c r="Q2722"/>
  <c r="B3742"/>
  <c r="M2723"/>
  <c r="N2723"/>
  <c r="L2724"/>
  <c r="D2727"/>
  <c r="E2727" s="1"/>
  <c r="C2728" s="1"/>
  <c r="F2726"/>
  <c r="H2726" s="1"/>
  <c r="A3743"/>
  <c r="I3743" l="1"/>
  <c r="J3742"/>
  <c r="K3743"/>
  <c r="G3743"/>
  <c r="Q2723"/>
  <c r="P2724"/>
  <c r="O2724"/>
  <c r="B3743"/>
  <c r="M2724"/>
  <c r="N2724"/>
  <c r="L2725"/>
  <c r="D2728"/>
  <c r="E2728" s="1"/>
  <c r="C2729" s="1"/>
  <c r="F2727"/>
  <c r="H2727" s="1"/>
  <c r="A3744"/>
  <c r="I3744" l="1"/>
  <c r="J3743"/>
  <c r="K3744"/>
  <c r="G3744"/>
  <c r="P2725"/>
  <c r="O2725"/>
  <c r="Q2724"/>
  <c r="B3744"/>
  <c r="M2725"/>
  <c r="N2725"/>
  <c r="L2726"/>
  <c r="D2729"/>
  <c r="E2729" s="1"/>
  <c r="C2730" s="1"/>
  <c r="F2728"/>
  <c r="H2728" s="1"/>
  <c r="A3745"/>
  <c r="I3745" l="1"/>
  <c r="J3744"/>
  <c r="K3745"/>
  <c r="G3745"/>
  <c r="O2726"/>
  <c r="P2726"/>
  <c r="Q2725"/>
  <c r="B3745"/>
  <c r="M2726"/>
  <c r="N2726"/>
  <c r="L2727"/>
  <c r="D2730"/>
  <c r="E2730" s="1"/>
  <c r="C2731" s="1"/>
  <c r="F2729"/>
  <c r="H2729" s="1"/>
  <c r="A3746"/>
  <c r="I3746" l="1"/>
  <c r="J3745"/>
  <c r="K3746"/>
  <c r="G3746"/>
  <c r="P2727"/>
  <c r="O2727"/>
  <c r="Q2726"/>
  <c r="B3746"/>
  <c r="M2727"/>
  <c r="N2727"/>
  <c r="L2728"/>
  <c r="F2730"/>
  <c r="H2730" s="1"/>
  <c r="D2731"/>
  <c r="E2731" s="1"/>
  <c r="C2732" s="1"/>
  <c r="A3747"/>
  <c r="I3747" l="1"/>
  <c r="J3746"/>
  <c r="K3747"/>
  <c r="G3747"/>
  <c r="P2728"/>
  <c r="O2728"/>
  <c r="Q2727"/>
  <c r="B3747"/>
  <c r="M2728"/>
  <c r="N2728"/>
  <c r="L2729"/>
  <c r="D2732"/>
  <c r="E2732" s="1"/>
  <c r="C2733" s="1"/>
  <c r="F2731"/>
  <c r="H2731" s="1"/>
  <c r="A3748"/>
  <c r="I3748" l="1"/>
  <c r="J3747"/>
  <c r="K3748"/>
  <c r="G3748"/>
  <c r="Q2728"/>
  <c r="O2729"/>
  <c r="P2729"/>
  <c r="B3748"/>
  <c r="M2729"/>
  <c r="N2729"/>
  <c r="L2730"/>
  <c r="F2732"/>
  <c r="H2732" s="1"/>
  <c r="D2733"/>
  <c r="E2733" s="1"/>
  <c r="C2734" s="1"/>
  <c r="A3749"/>
  <c r="I3749" l="1"/>
  <c r="J3748"/>
  <c r="K3749"/>
  <c r="G3749"/>
  <c r="O2730"/>
  <c r="P2730"/>
  <c r="Q2729"/>
  <c r="B3749"/>
  <c r="M2730"/>
  <c r="N2730"/>
  <c r="L2731"/>
  <c r="D2734"/>
  <c r="E2734" s="1"/>
  <c r="C2735" s="1"/>
  <c r="F2733"/>
  <c r="H2733" s="1"/>
  <c r="A3750"/>
  <c r="I3750" l="1"/>
  <c r="J3749"/>
  <c r="K3750"/>
  <c r="G3750"/>
  <c r="Q2730"/>
  <c r="O2731"/>
  <c r="P2731"/>
  <c r="B3750"/>
  <c r="M2731"/>
  <c r="N2731"/>
  <c r="L2732"/>
  <c r="D2735"/>
  <c r="E2735" s="1"/>
  <c r="C2736" s="1"/>
  <c r="F2734"/>
  <c r="H2734" s="1"/>
  <c r="A3751"/>
  <c r="I3751" l="1"/>
  <c r="J3750"/>
  <c r="K3751"/>
  <c r="G3751"/>
  <c r="P2732"/>
  <c r="O2732"/>
  <c r="Q2731"/>
  <c r="B3751"/>
  <c r="M2732"/>
  <c r="N2732"/>
  <c r="L2733"/>
  <c r="F2735"/>
  <c r="H2735" s="1"/>
  <c r="D2736"/>
  <c r="E2736" s="1"/>
  <c r="C2737" s="1"/>
  <c r="A3752"/>
  <c r="I3752" l="1"/>
  <c r="J3751"/>
  <c r="K3752"/>
  <c r="G3752"/>
  <c r="O2733"/>
  <c r="P2733"/>
  <c r="Q2732"/>
  <c r="B3752"/>
  <c r="M2733"/>
  <c r="N2733"/>
  <c r="L2734"/>
  <c r="F2736"/>
  <c r="H2736" s="1"/>
  <c r="D2737"/>
  <c r="E2737" s="1"/>
  <c r="C2738" s="1"/>
  <c r="A3753"/>
  <c r="I3753" l="1"/>
  <c r="J3752"/>
  <c r="K3753"/>
  <c r="G3753"/>
  <c r="O2734"/>
  <c r="P2734"/>
  <c r="Q2733"/>
  <c r="B3753"/>
  <c r="M2734"/>
  <c r="N2734"/>
  <c r="L2735"/>
  <c r="D2738"/>
  <c r="E2738" s="1"/>
  <c r="C2739" s="1"/>
  <c r="F2737"/>
  <c r="H2737" s="1"/>
  <c r="A3754"/>
  <c r="I3754" l="1"/>
  <c r="J3753"/>
  <c r="K3754"/>
  <c r="G3754"/>
  <c r="O2735"/>
  <c r="P2735"/>
  <c r="Q2734"/>
  <c r="B3754"/>
  <c r="M2735"/>
  <c r="N2735"/>
  <c r="L2736"/>
  <c r="D2739"/>
  <c r="E2739" s="1"/>
  <c r="C2740" s="1"/>
  <c r="F2738"/>
  <c r="H2738" s="1"/>
  <c r="A3755"/>
  <c r="I3755" l="1"/>
  <c r="J3754"/>
  <c r="K3755"/>
  <c r="G3755"/>
  <c r="O2736"/>
  <c r="P2736"/>
  <c r="Q2735"/>
  <c r="B3755"/>
  <c r="M2736"/>
  <c r="N2736"/>
  <c r="L2737"/>
  <c r="F2739"/>
  <c r="H2739" s="1"/>
  <c r="D2740"/>
  <c r="E2740" s="1"/>
  <c r="C2741" s="1"/>
  <c r="A3756"/>
  <c r="I3756" l="1"/>
  <c r="J3755"/>
  <c r="K3756"/>
  <c r="G3756"/>
  <c r="Q2736"/>
  <c r="O2737"/>
  <c r="P2737"/>
  <c r="B3756"/>
  <c r="M2737"/>
  <c r="N2737"/>
  <c r="L2738"/>
  <c r="D2741"/>
  <c r="E2741" s="1"/>
  <c r="C2742" s="1"/>
  <c r="F2740"/>
  <c r="H2740" s="1"/>
  <c r="A3757"/>
  <c r="I3757" l="1"/>
  <c r="J3756"/>
  <c r="K3757"/>
  <c r="G3757"/>
  <c r="Q2737"/>
  <c r="O2738"/>
  <c r="P2738"/>
  <c r="B3757"/>
  <c r="M2738"/>
  <c r="N2738"/>
  <c r="L2739"/>
  <c r="F2741"/>
  <c r="H2741" s="1"/>
  <c r="D2742"/>
  <c r="E2742" s="1"/>
  <c r="C2743" s="1"/>
  <c r="A3758"/>
  <c r="I3758" l="1"/>
  <c r="J3757"/>
  <c r="K3758"/>
  <c r="G3758"/>
  <c r="P2739"/>
  <c r="O2739"/>
  <c r="Q2738"/>
  <c r="B3758"/>
  <c r="M2739"/>
  <c r="N2739"/>
  <c r="L2740"/>
  <c r="D2743"/>
  <c r="E2743" s="1"/>
  <c r="C2744" s="1"/>
  <c r="F2742"/>
  <c r="H2742" s="1"/>
  <c r="A3759"/>
  <c r="I3759" l="1"/>
  <c r="J3758"/>
  <c r="K3759"/>
  <c r="G3759"/>
  <c r="O2740"/>
  <c r="P2740"/>
  <c r="Q2739"/>
  <c r="B3759"/>
  <c r="M2740"/>
  <c r="N2740"/>
  <c r="L2741"/>
  <c r="D2744"/>
  <c r="E2744" s="1"/>
  <c r="C2745" s="1"/>
  <c r="F2743"/>
  <c r="H2743" s="1"/>
  <c r="A3760"/>
  <c r="I3760" l="1"/>
  <c r="J3759"/>
  <c r="K3760"/>
  <c r="G3760"/>
  <c r="O2741"/>
  <c r="P2741"/>
  <c r="Q2740"/>
  <c r="B3760"/>
  <c r="M2741"/>
  <c r="N2741"/>
  <c r="L2742"/>
  <c r="F2744"/>
  <c r="H2744" s="1"/>
  <c r="D2745"/>
  <c r="E2745" s="1"/>
  <c r="C2746" s="1"/>
  <c r="A3761"/>
  <c r="I3761" l="1"/>
  <c r="J3760"/>
  <c r="K3761"/>
  <c r="G3761"/>
  <c r="O2742"/>
  <c r="P2742"/>
  <c r="Q2741"/>
  <c r="B3761"/>
  <c r="M2742"/>
  <c r="N2742"/>
  <c r="L2743"/>
  <c r="F2745"/>
  <c r="H2745" s="1"/>
  <c r="D2746"/>
  <c r="E2746" s="1"/>
  <c r="C2747" s="1"/>
  <c r="A3762"/>
  <c r="I3762" l="1"/>
  <c r="J3761"/>
  <c r="K3762"/>
  <c r="G3762"/>
  <c r="O2743"/>
  <c r="P2743"/>
  <c r="Q2742"/>
  <c r="B3762"/>
  <c r="M2743"/>
  <c r="N2743"/>
  <c r="L2744"/>
  <c r="F2746"/>
  <c r="H2746" s="1"/>
  <c r="D2747"/>
  <c r="E2747" s="1"/>
  <c r="C2748" s="1"/>
  <c r="A3763"/>
  <c r="I3763" l="1"/>
  <c r="J3762"/>
  <c r="K3763"/>
  <c r="G3763"/>
  <c r="O2744"/>
  <c r="P2744"/>
  <c r="Q2743"/>
  <c r="B3763"/>
  <c r="M2744"/>
  <c r="N2744"/>
  <c r="L2745"/>
  <c r="D2748"/>
  <c r="E2748" s="1"/>
  <c r="C2749" s="1"/>
  <c r="F2747"/>
  <c r="H2747" s="1"/>
  <c r="A3764"/>
  <c r="I3764" l="1"/>
  <c r="J3763"/>
  <c r="K3764"/>
  <c r="G3764"/>
  <c r="O2745"/>
  <c r="P2745"/>
  <c r="Q2744"/>
  <c r="B3764"/>
  <c r="M2745"/>
  <c r="N2745"/>
  <c r="L2746"/>
  <c r="D2749"/>
  <c r="E2749" s="1"/>
  <c r="C2750" s="1"/>
  <c r="F2748"/>
  <c r="H2748" s="1"/>
  <c r="A3765"/>
  <c r="I3765" l="1"/>
  <c r="J3764"/>
  <c r="K3765"/>
  <c r="G3765"/>
  <c r="Q2745"/>
  <c r="O2746"/>
  <c r="P2746"/>
  <c r="B3765"/>
  <c r="M2746"/>
  <c r="N2746"/>
  <c r="L2747"/>
  <c r="F2749"/>
  <c r="H2749" s="1"/>
  <c r="D2750"/>
  <c r="E2750" s="1"/>
  <c r="C2751" s="1"/>
  <c r="A3766"/>
  <c r="I3766" l="1"/>
  <c r="J3765"/>
  <c r="K3766"/>
  <c r="G3766"/>
  <c r="P2747"/>
  <c r="O2747"/>
  <c r="Q2746"/>
  <c r="B3766"/>
  <c r="M2747"/>
  <c r="N2747"/>
  <c r="L2748"/>
  <c r="D2751"/>
  <c r="E2751" s="1"/>
  <c r="C2752" s="1"/>
  <c r="F2750"/>
  <c r="H2750" s="1"/>
  <c r="A3767"/>
  <c r="I3767" l="1"/>
  <c r="J3766"/>
  <c r="K3767"/>
  <c r="G3767"/>
  <c r="P2748"/>
  <c r="O2748"/>
  <c r="Q2747"/>
  <c r="B3767"/>
  <c r="M2748"/>
  <c r="N2748"/>
  <c r="L2749"/>
  <c r="F2751"/>
  <c r="H2751" s="1"/>
  <c r="D2752"/>
  <c r="E2752" s="1"/>
  <c r="C2753" s="1"/>
  <c r="A3768"/>
  <c r="I3768" l="1"/>
  <c r="J3767"/>
  <c r="K3768"/>
  <c r="G3768"/>
  <c r="O2749"/>
  <c r="P2749"/>
  <c r="Q2748"/>
  <c r="B3768"/>
  <c r="M2749"/>
  <c r="N2749"/>
  <c r="L2750"/>
  <c r="D2753"/>
  <c r="E2753" s="1"/>
  <c r="C2754" s="1"/>
  <c r="F2752"/>
  <c r="H2752" s="1"/>
  <c r="A3769"/>
  <c r="I3769" l="1"/>
  <c r="J3768"/>
  <c r="K3769"/>
  <c r="G3769"/>
  <c r="O2750"/>
  <c r="P2750"/>
  <c r="Q2749"/>
  <c r="B3769"/>
  <c r="M2750"/>
  <c r="N2750"/>
  <c r="L2751"/>
  <c r="D2754"/>
  <c r="E2754" s="1"/>
  <c r="C2755" s="1"/>
  <c r="F2753"/>
  <c r="H2753" s="1"/>
  <c r="A3770"/>
  <c r="I3770" l="1"/>
  <c r="J3769"/>
  <c r="K3770"/>
  <c r="G3770"/>
  <c r="O2751"/>
  <c r="P2751"/>
  <c r="Q2750"/>
  <c r="B3770"/>
  <c r="M2751"/>
  <c r="N2751"/>
  <c r="L2752"/>
  <c r="F2754"/>
  <c r="H2754" s="1"/>
  <c r="D2755"/>
  <c r="E2755" s="1"/>
  <c r="C2756" s="1"/>
  <c r="A3771"/>
  <c r="I3771" l="1"/>
  <c r="J3770"/>
  <c r="K3771"/>
  <c r="G3771"/>
  <c r="Q2751"/>
  <c r="O2752"/>
  <c r="P2752"/>
  <c r="B3771"/>
  <c r="M2752"/>
  <c r="N2752"/>
  <c r="L2753"/>
  <c r="D2756"/>
  <c r="E2756" s="1"/>
  <c r="C2757" s="1"/>
  <c r="F2755"/>
  <c r="H2755" s="1"/>
  <c r="A3772"/>
  <c r="I3772" l="1"/>
  <c r="J3771"/>
  <c r="K3772"/>
  <c r="G3772"/>
  <c r="O2753"/>
  <c r="P2753"/>
  <c r="Q2752"/>
  <c r="B3772"/>
  <c r="M2753"/>
  <c r="N2753"/>
  <c r="L2754"/>
  <c r="D2757"/>
  <c r="E2757" s="1"/>
  <c r="C2758" s="1"/>
  <c r="F2756"/>
  <c r="H2756" s="1"/>
  <c r="A3773"/>
  <c r="I3773" l="1"/>
  <c r="J3772"/>
  <c r="K3773"/>
  <c r="G3773"/>
  <c r="P2754"/>
  <c r="O2754"/>
  <c r="Q2753"/>
  <c r="B3773"/>
  <c r="M2754"/>
  <c r="N2754"/>
  <c r="L2755"/>
  <c r="F2757"/>
  <c r="H2757" s="1"/>
  <c r="D2758"/>
  <c r="E2758" s="1"/>
  <c r="C2759" s="1"/>
  <c r="A3774"/>
  <c r="I3774" l="1"/>
  <c r="J3773"/>
  <c r="K3774"/>
  <c r="G3774"/>
  <c r="O2755"/>
  <c r="P2755"/>
  <c r="Q2754"/>
  <c r="B3774"/>
  <c r="M2755"/>
  <c r="N2755"/>
  <c r="L2756"/>
  <c r="D2759"/>
  <c r="E2759" s="1"/>
  <c r="C2760" s="1"/>
  <c r="F2758"/>
  <c r="H2758" s="1"/>
  <c r="A3775"/>
  <c r="I3775" l="1"/>
  <c r="J3774"/>
  <c r="K3775"/>
  <c r="G3775"/>
  <c r="P2756"/>
  <c r="O2756"/>
  <c r="Q2755"/>
  <c r="B3775"/>
  <c r="M2756"/>
  <c r="N2756"/>
  <c r="L2757"/>
  <c r="F2759"/>
  <c r="H2759" s="1"/>
  <c r="D2760"/>
  <c r="E2760" s="1"/>
  <c r="C2761" s="1"/>
  <c r="A3776"/>
  <c r="I3776" l="1"/>
  <c r="J3775"/>
  <c r="K3776"/>
  <c r="G3776"/>
  <c r="Q2756"/>
  <c r="P2757"/>
  <c r="O2757"/>
  <c r="B3776"/>
  <c r="M2757"/>
  <c r="N2757"/>
  <c r="L2758"/>
  <c r="D2761"/>
  <c r="E2761" s="1"/>
  <c r="C2762" s="1"/>
  <c r="F2760"/>
  <c r="H2760" s="1"/>
  <c r="A3777"/>
  <c r="I3777" l="1"/>
  <c r="J3776"/>
  <c r="K3777"/>
  <c r="G3777"/>
  <c r="P2758"/>
  <c r="O2758"/>
  <c r="Q2757"/>
  <c r="B3777"/>
  <c r="M2758"/>
  <c r="N2758"/>
  <c r="L2759"/>
  <c r="D2762"/>
  <c r="E2762" s="1"/>
  <c r="C2763" s="1"/>
  <c r="F2761"/>
  <c r="H2761" s="1"/>
  <c r="A3778"/>
  <c r="I3778" l="1"/>
  <c r="J3777"/>
  <c r="K3778"/>
  <c r="G3778"/>
  <c r="P2759"/>
  <c r="O2759"/>
  <c r="Q2758"/>
  <c r="B3778"/>
  <c r="M2759"/>
  <c r="N2759"/>
  <c r="L2760"/>
  <c r="D2763"/>
  <c r="E2763" s="1"/>
  <c r="C2764" s="1"/>
  <c r="F2762"/>
  <c r="H2762" s="1"/>
  <c r="A3779"/>
  <c r="I3779" l="1"/>
  <c r="J3778"/>
  <c r="K3779"/>
  <c r="G3779"/>
  <c r="Q2759"/>
  <c r="O2760"/>
  <c r="P2760"/>
  <c r="B3779"/>
  <c r="M2760"/>
  <c r="N2760"/>
  <c r="L2761"/>
  <c r="F2763"/>
  <c r="H2763" s="1"/>
  <c r="D2764"/>
  <c r="E2764" s="1"/>
  <c r="C2765" s="1"/>
  <c r="A3780"/>
  <c r="I3780" l="1"/>
  <c r="J3779"/>
  <c r="K3780"/>
  <c r="G3780"/>
  <c r="Q2760"/>
  <c r="P2761"/>
  <c r="O2761"/>
  <c r="B3780"/>
  <c r="M2761"/>
  <c r="N2761"/>
  <c r="L2762"/>
  <c r="D2765"/>
  <c r="E2765" s="1"/>
  <c r="C2766" s="1"/>
  <c r="F2764"/>
  <c r="H2764" s="1"/>
  <c r="A3781"/>
  <c r="I3781" l="1"/>
  <c r="J3780"/>
  <c r="K3781"/>
  <c r="G3781"/>
  <c r="O2762"/>
  <c r="P2762"/>
  <c r="Q2761"/>
  <c r="B3781"/>
  <c r="M2762"/>
  <c r="N2762"/>
  <c r="L2763"/>
  <c r="F2765"/>
  <c r="H2765" s="1"/>
  <c r="D2766"/>
  <c r="E2766" s="1"/>
  <c r="C2767" s="1"/>
  <c r="A3782"/>
  <c r="I3782" l="1"/>
  <c r="J3781"/>
  <c r="K3782"/>
  <c r="G3782"/>
  <c r="Q2762"/>
  <c r="P2763"/>
  <c r="O2763"/>
  <c r="B3782"/>
  <c r="M2763"/>
  <c r="N2763"/>
  <c r="L2764"/>
  <c r="F2766"/>
  <c r="H2766" s="1"/>
  <c r="D2767"/>
  <c r="E2767" s="1"/>
  <c r="C2768" s="1"/>
  <c r="A3783"/>
  <c r="I3783" l="1"/>
  <c r="J3782"/>
  <c r="K3783"/>
  <c r="G3783"/>
  <c r="Q2763"/>
  <c r="O2764"/>
  <c r="P2764"/>
  <c r="B3783"/>
  <c r="M2764"/>
  <c r="N2764"/>
  <c r="L2765"/>
  <c r="F2767"/>
  <c r="H2767" s="1"/>
  <c r="D2768"/>
  <c r="E2768" s="1"/>
  <c r="C2769" s="1"/>
  <c r="A3784"/>
  <c r="I3784" l="1"/>
  <c r="J3783"/>
  <c r="K3784"/>
  <c r="G3784"/>
  <c r="Q2764"/>
  <c r="O2765"/>
  <c r="P2765"/>
  <c r="B3784"/>
  <c r="M2765"/>
  <c r="N2765"/>
  <c r="F32" i="11"/>
  <c r="C33"/>
  <c r="L2766" i="10"/>
  <c r="D2769"/>
  <c r="E2769" s="1"/>
  <c r="C2770" s="1"/>
  <c r="F2768"/>
  <c r="H2768" s="1"/>
  <c r="A3785"/>
  <c r="I3785" l="1"/>
  <c r="J3784"/>
  <c r="K3785"/>
  <c r="G3785"/>
  <c r="Q2765"/>
  <c r="O2766"/>
  <c r="P2766"/>
  <c r="B3785"/>
  <c r="M2766"/>
  <c r="N2766"/>
  <c r="L2767"/>
  <c r="D2770"/>
  <c r="E2770" s="1"/>
  <c r="C2771" s="1"/>
  <c r="F2769"/>
  <c r="H2769" s="1"/>
  <c r="A3786"/>
  <c r="I3786" l="1"/>
  <c r="J3785"/>
  <c r="K3786"/>
  <c r="G3786"/>
  <c r="P2767"/>
  <c r="O2767"/>
  <c r="Q2766"/>
  <c r="B3786"/>
  <c r="M2767"/>
  <c r="N2767"/>
  <c r="L2768"/>
  <c r="D2771"/>
  <c r="E2771" s="1"/>
  <c r="C2772" s="1"/>
  <c r="F2770"/>
  <c r="H2770" s="1"/>
  <c r="A3787"/>
  <c r="I3787" l="1"/>
  <c r="J3786"/>
  <c r="K3787"/>
  <c r="G3787"/>
  <c r="O2768"/>
  <c r="P2768"/>
  <c r="Q2767"/>
  <c r="B3787"/>
  <c r="M2768"/>
  <c r="N2768"/>
  <c r="L2769"/>
  <c r="F2771"/>
  <c r="H2771" s="1"/>
  <c r="D2772"/>
  <c r="E2772" s="1"/>
  <c r="C2773" s="1"/>
  <c r="A3788"/>
  <c r="I3788" l="1"/>
  <c r="J3787"/>
  <c r="K3788"/>
  <c r="G3788"/>
  <c r="P2769"/>
  <c r="O2769"/>
  <c r="Q2768"/>
  <c r="B3788"/>
  <c r="M2769"/>
  <c r="N2769"/>
  <c r="L2770"/>
  <c r="F2772"/>
  <c r="H2772" s="1"/>
  <c r="D2773"/>
  <c r="E2773" s="1"/>
  <c r="C2774" s="1"/>
  <c r="A3789"/>
  <c r="I3789" l="1"/>
  <c r="J3788"/>
  <c r="K3789"/>
  <c r="G3789"/>
  <c r="P2770"/>
  <c r="O2770"/>
  <c r="Q2769"/>
  <c r="B3789"/>
  <c r="M2770"/>
  <c r="N2770"/>
  <c r="L2771"/>
  <c r="D2774"/>
  <c r="E2774" s="1"/>
  <c r="C2775" s="1"/>
  <c r="F2773"/>
  <c r="H2773" s="1"/>
  <c r="A3790"/>
  <c r="I3790" l="1"/>
  <c r="J3789"/>
  <c r="K3790"/>
  <c r="G3790"/>
  <c r="P2771"/>
  <c r="O2771"/>
  <c r="Q2770"/>
  <c r="B3790"/>
  <c r="M2771"/>
  <c r="N2771"/>
  <c r="L2772"/>
  <c r="D2775"/>
  <c r="E2775" s="1"/>
  <c r="C2776" s="1"/>
  <c r="F2774"/>
  <c r="H2774" s="1"/>
  <c r="A3791"/>
  <c r="I3791" l="1"/>
  <c r="J3790"/>
  <c r="K3791"/>
  <c r="G3791"/>
  <c r="Q2771"/>
  <c r="O2772"/>
  <c r="P2772"/>
  <c r="B3791"/>
  <c r="M2772"/>
  <c r="N2772"/>
  <c r="L2773"/>
  <c r="F2775"/>
  <c r="H2775" s="1"/>
  <c r="D2776"/>
  <c r="E2776" s="1"/>
  <c r="C2777" s="1"/>
  <c r="A3792"/>
  <c r="I3792" l="1"/>
  <c r="J3791"/>
  <c r="K3792"/>
  <c r="G3792"/>
  <c r="Q2772"/>
  <c r="O2773"/>
  <c r="P2773"/>
  <c r="B3792"/>
  <c r="M2773"/>
  <c r="N2773"/>
  <c r="L2774"/>
  <c r="F2776"/>
  <c r="H2776" s="1"/>
  <c r="D2777"/>
  <c r="E2777" s="1"/>
  <c r="C2778" s="1"/>
  <c r="A3793"/>
  <c r="I3793" l="1"/>
  <c r="J3792"/>
  <c r="K3793"/>
  <c r="G3793"/>
  <c r="P2774"/>
  <c r="O2774"/>
  <c r="Q2773"/>
  <c r="B3793"/>
  <c r="M2774"/>
  <c r="N2774"/>
  <c r="E33" i="11"/>
  <c r="D33"/>
  <c r="L2775" i="10"/>
  <c r="D2778"/>
  <c r="E2778" s="1"/>
  <c r="C2779" s="1"/>
  <c r="F2777"/>
  <c r="H2777" s="1"/>
  <c r="A3794"/>
  <c r="I3794" l="1"/>
  <c r="J3793"/>
  <c r="K3794"/>
  <c r="G3794"/>
  <c r="O2775"/>
  <c r="P2775"/>
  <c r="Q2774"/>
  <c r="B3794"/>
  <c r="M2775"/>
  <c r="N2775"/>
  <c r="L2776"/>
  <c r="F2778"/>
  <c r="H2778" s="1"/>
  <c r="D2779"/>
  <c r="E2779" s="1"/>
  <c r="C2780" s="1"/>
  <c r="A3795"/>
  <c r="I3795" l="1"/>
  <c r="J3794"/>
  <c r="K3795"/>
  <c r="G3795"/>
  <c r="Q2775"/>
  <c r="P2776"/>
  <c r="O2776"/>
  <c r="B3795"/>
  <c r="M2776"/>
  <c r="N2776"/>
  <c r="L2777"/>
  <c r="D2780"/>
  <c r="E2780" s="1"/>
  <c r="C2781" s="1"/>
  <c r="F2779"/>
  <c r="H2779" s="1"/>
  <c r="A3796"/>
  <c r="I3796" l="1"/>
  <c r="J3795"/>
  <c r="K3796"/>
  <c r="G3796"/>
  <c r="Q2776"/>
  <c r="O2777"/>
  <c r="P2777"/>
  <c r="B3796"/>
  <c r="M2777"/>
  <c r="N2777"/>
  <c r="L2778"/>
  <c r="F2780"/>
  <c r="H2780" s="1"/>
  <c r="D2781"/>
  <c r="E2781" s="1"/>
  <c r="C2782" s="1"/>
  <c r="A3797"/>
  <c r="I3797" l="1"/>
  <c r="J3796"/>
  <c r="K3797"/>
  <c r="G3797"/>
  <c r="O2778"/>
  <c r="P2778"/>
  <c r="Q2777"/>
  <c r="B3797"/>
  <c r="M2778"/>
  <c r="N2778"/>
  <c r="L2779"/>
  <c r="D2782"/>
  <c r="E2782" s="1"/>
  <c r="C2783" s="1"/>
  <c r="F2781"/>
  <c r="H2781" s="1"/>
  <c r="A3798"/>
  <c r="I3798" l="1"/>
  <c r="J3797"/>
  <c r="K3798"/>
  <c r="G3798"/>
  <c r="P2779"/>
  <c r="O2779"/>
  <c r="Q2778"/>
  <c r="B3798"/>
  <c r="M2779"/>
  <c r="N2779"/>
  <c r="L2780"/>
  <c r="F2782"/>
  <c r="H2782" s="1"/>
  <c r="D2783"/>
  <c r="E2783" s="1"/>
  <c r="C2784" s="1"/>
  <c r="A3799"/>
  <c r="I3799" l="1"/>
  <c r="J3798"/>
  <c r="K3799"/>
  <c r="G3799"/>
  <c r="Q2779"/>
  <c r="O2780"/>
  <c r="P2780"/>
  <c r="B3799"/>
  <c r="M2780"/>
  <c r="N2780"/>
  <c r="L2781"/>
  <c r="D2784"/>
  <c r="E2784" s="1"/>
  <c r="C2785" s="1"/>
  <c r="F2783"/>
  <c r="H2783" s="1"/>
  <c r="A3800"/>
  <c r="I3800" l="1"/>
  <c r="J3799"/>
  <c r="K3800"/>
  <c r="G3800"/>
  <c r="O2781"/>
  <c r="P2781"/>
  <c r="Q2780"/>
  <c r="B3800"/>
  <c r="M2781"/>
  <c r="N2781"/>
  <c r="L2782"/>
  <c r="D2785"/>
  <c r="E2785" s="1"/>
  <c r="C2786" s="1"/>
  <c r="F2784"/>
  <c r="H2784" s="1"/>
  <c r="A3801"/>
  <c r="I3801" l="1"/>
  <c r="J3800"/>
  <c r="K3801"/>
  <c r="G3801"/>
  <c r="Q2781"/>
  <c r="O2782"/>
  <c r="P2782"/>
  <c r="B3801"/>
  <c r="M2782"/>
  <c r="N2782"/>
  <c r="L2783"/>
  <c r="F2785"/>
  <c r="H2785" s="1"/>
  <c r="D2786"/>
  <c r="E2786" s="1"/>
  <c r="C2787" s="1"/>
  <c r="A3802"/>
  <c r="I3802" l="1"/>
  <c r="J3801"/>
  <c r="K3802"/>
  <c r="G3802"/>
  <c r="P2783"/>
  <c r="O2783"/>
  <c r="Q2782"/>
  <c r="B3802"/>
  <c r="M2783"/>
  <c r="N2783"/>
  <c r="L2784"/>
  <c r="F2786"/>
  <c r="H2786" s="1"/>
  <c r="D2787"/>
  <c r="E2787" s="1"/>
  <c r="C2788" s="1"/>
  <c r="A3803"/>
  <c r="I3803" l="1"/>
  <c r="J3802"/>
  <c r="K3803"/>
  <c r="G3803"/>
  <c r="O2784"/>
  <c r="P2784"/>
  <c r="Q2783"/>
  <c r="B3803"/>
  <c r="M2784"/>
  <c r="N2784"/>
  <c r="L2785"/>
  <c r="D2788"/>
  <c r="E2788" s="1"/>
  <c r="C2789" s="1"/>
  <c r="F2787"/>
  <c r="H2787" s="1"/>
  <c r="A3804"/>
  <c r="I3804" l="1"/>
  <c r="J3803"/>
  <c r="K3804"/>
  <c r="G3804"/>
  <c r="P2785"/>
  <c r="O2785"/>
  <c r="Q2784"/>
  <c r="B3804"/>
  <c r="M2785"/>
  <c r="N2785"/>
  <c r="L2786"/>
  <c r="F2788"/>
  <c r="H2788" s="1"/>
  <c r="D2789"/>
  <c r="E2789" s="1"/>
  <c r="C2790" s="1"/>
  <c r="A3805"/>
  <c r="I3805" l="1"/>
  <c r="J3804"/>
  <c r="K3805"/>
  <c r="G3805"/>
  <c r="O2786"/>
  <c r="P2786"/>
  <c r="Q2785"/>
  <c r="B3805"/>
  <c r="M2786"/>
  <c r="N2786"/>
  <c r="L2787"/>
  <c r="D2790"/>
  <c r="E2790" s="1"/>
  <c r="C2791" s="1"/>
  <c r="F2789"/>
  <c r="H2789" s="1"/>
  <c r="A3806"/>
  <c r="I3806" l="1"/>
  <c r="J3805"/>
  <c r="K3806"/>
  <c r="G3806"/>
  <c r="O2787"/>
  <c r="P2787"/>
  <c r="Q2786"/>
  <c r="B3806"/>
  <c r="M2787"/>
  <c r="N2787"/>
  <c r="L2788"/>
  <c r="D2791"/>
  <c r="E2791" s="1"/>
  <c r="C2792" s="1"/>
  <c r="F2790"/>
  <c r="H2790" s="1"/>
  <c r="A3807"/>
  <c r="I3807" l="1"/>
  <c r="J3806"/>
  <c r="K3807"/>
  <c r="G3807"/>
  <c r="P2788"/>
  <c r="O2788"/>
  <c r="Q2787"/>
  <c r="B3807"/>
  <c r="M2788"/>
  <c r="N2788"/>
  <c r="L2789"/>
  <c r="F2791"/>
  <c r="H2791" s="1"/>
  <c r="D2792"/>
  <c r="E2792" s="1"/>
  <c r="C2793" s="1"/>
  <c r="A3808"/>
  <c r="I3808" l="1"/>
  <c r="J3807"/>
  <c r="K3808"/>
  <c r="G3808"/>
  <c r="P2789"/>
  <c r="O2789"/>
  <c r="Q2788"/>
  <c r="B3808"/>
  <c r="M2789"/>
  <c r="N2789"/>
  <c r="L2790"/>
  <c r="D2793"/>
  <c r="E2793" s="1"/>
  <c r="C2794" s="1"/>
  <c r="F2792"/>
  <c r="H2792" s="1"/>
  <c r="A3809"/>
  <c r="I3809" l="1"/>
  <c r="J3808"/>
  <c r="K3809"/>
  <c r="G3809"/>
  <c r="P2790"/>
  <c r="O2790"/>
  <c r="Q2789"/>
  <c r="B3809"/>
  <c r="M2790"/>
  <c r="N2790"/>
  <c r="L2791"/>
  <c r="F2793"/>
  <c r="H2793" s="1"/>
  <c r="D2794"/>
  <c r="E2794" s="1"/>
  <c r="C2795" s="1"/>
  <c r="A3810"/>
  <c r="I3810" l="1"/>
  <c r="J3809"/>
  <c r="K3810"/>
  <c r="G3810"/>
  <c r="Q2790"/>
  <c r="O2791"/>
  <c r="P2791"/>
  <c r="B3810"/>
  <c r="M2791"/>
  <c r="N2791"/>
  <c r="L2792"/>
  <c r="D2795"/>
  <c r="E2795" s="1"/>
  <c r="C2796" s="1"/>
  <c r="F2794"/>
  <c r="H2794" s="1"/>
  <c r="A3811"/>
  <c r="I3811" l="1"/>
  <c r="J3810"/>
  <c r="K3811"/>
  <c r="G3811"/>
  <c r="Q2791"/>
  <c r="O2792"/>
  <c r="P2792"/>
  <c r="B3811"/>
  <c r="M2792"/>
  <c r="N2792"/>
  <c r="L2793"/>
  <c r="F2795"/>
  <c r="H2795" s="1"/>
  <c r="D2796"/>
  <c r="E2796" s="1"/>
  <c r="C2797" s="1"/>
  <c r="A3812"/>
  <c r="I3812" l="1"/>
  <c r="J3811"/>
  <c r="K3812"/>
  <c r="G3812"/>
  <c r="O2793"/>
  <c r="P2793"/>
  <c r="Q2792"/>
  <c r="B3812"/>
  <c r="M2793"/>
  <c r="N2793"/>
  <c r="L2794"/>
  <c r="D2797"/>
  <c r="E2797" s="1"/>
  <c r="C2798" s="1"/>
  <c r="F2796"/>
  <c r="H2796" s="1"/>
  <c r="A3813"/>
  <c r="I3813" l="1"/>
  <c r="J3812"/>
  <c r="K3813"/>
  <c r="G3813"/>
  <c r="O2794"/>
  <c r="P2794"/>
  <c r="Q2793"/>
  <c r="B3813"/>
  <c r="M2794"/>
  <c r="N2794"/>
  <c r="L2795"/>
  <c r="F2797"/>
  <c r="H2797" s="1"/>
  <c r="D2798"/>
  <c r="E2798" s="1"/>
  <c r="C2799" s="1"/>
  <c r="A3814"/>
  <c r="I3814" l="1"/>
  <c r="J3813"/>
  <c r="K3814"/>
  <c r="G3814"/>
  <c r="P2795"/>
  <c r="O2795"/>
  <c r="Q2794"/>
  <c r="B3814"/>
  <c r="M2795"/>
  <c r="N2795"/>
  <c r="L2796"/>
  <c r="D2799"/>
  <c r="E2799" s="1"/>
  <c r="C2800" s="1"/>
  <c r="F2798"/>
  <c r="H2798" s="1"/>
  <c r="A3815"/>
  <c r="I3815" l="1"/>
  <c r="J3814"/>
  <c r="K3815"/>
  <c r="G3815"/>
  <c r="P2796"/>
  <c r="O2796"/>
  <c r="Q2795"/>
  <c r="B3815"/>
  <c r="M2796"/>
  <c r="N2796"/>
  <c r="L2797"/>
  <c r="F2799"/>
  <c r="H2799" s="1"/>
  <c r="D2800"/>
  <c r="E2800" s="1"/>
  <c r="C2801" s="1"/>
  <c r="A3816"/>
  <c r="I3816" l="1"/>
  <c r="J3815"/>
  <c r="K3816"/>
  <c r="G3816"/>
  <c r="O2797"/>
  <c r="P2797"/>
  <c r="Q2796"/>
  <c r="B3816"/>
  <c r="M2797"/>
  <c r="N2797"/>
  <c r="L2798"/>
  <c r="D2801"/>
  <c r="E2801" s="1"/>
  <c r="C2802" s="1"/>
  <c r="F2800"/>
  <c r="H2800" s="1"/>
  <c r="A3817"/>
  <c r="I3817" l="1"/>
  <c r="J3816"/>
  <c r="K3817"/>
  <c r="G3817"/>
  <c r="Q2797"/>
  <c r="O2798"/>
  <c r="P2798"/>
  <c r="B3817"/>
  <c r="M2798"/>
  <c r="N2798"/>
  <c r="L2799"/>
  <c r="D2802"/>
  <c r="E2802" s="1"/>
  <c r="C2803" s="1"/>
  <c r="F2801"/>
  <c r="H2801" s="1"/>
  <c r="A3818"/>
  <c r="I3818" l="1"/>
  <c r="J3817"/>
  <c r="K3818"/>
  <c r="G3818"/>
  <c r="P2799"/>
  <c r="O2799"/>
  <c r="Q2798"/>
  <c r="B3818"/>
  <c r="M2799"/>
  <c r="N2799"/>
  <c r="L2800"/>
  <c r="F2802"/>
  <c r="H2802" s="1"/>
  <c r="D2803"/>
  <c r="E2803" s="1"/>
  <c r="C2804" s="1"/>
  <c r="A3819"/>
  <c r="I3819" l="1"/>
  <c r="J3818"/>
  <c r="K3819"/>
  <c r="G3819"/>
  <c r="P2800"/>
  <c r="O2800"/>
  <c r="Q2799"/>
  <c r="B3819"/>
  <c r="M2800"/>
  <c r="N2800"/>
  <c r="L2801"/>
  <c r="F2803"/>
  <c r="H2803" s="1"/>
  <c r="D2804"/>
  <c r="E2804" s="1"/>
  <c r="C2805" s="1"/>
  <c r="A3820"/>
  <c r="I3820" l="1"/>
  <c r="J3819"/>
  <c r="K3820"/>
  <c r="G3820"/>
  <c r="P2801"/>
  <c r="O2801"/>
  <c r="Q2800"/>
  <c r="B3820"/>
  <c r="M2801"/>
  <c r="N2801"/>
  <c r="L2802"/>
  <c r="D2805"/>
  <c r="E2805" s="1"/>
  <c r="C2806" s="1"/>
  <c r="F2804"/>
  <c r="H2804" s="1"/>
  <c r="A3821"/>
  <c r="I3821" l="1"/>
  <c r="J3820"/>
  <c r="K3821"/>
  <c r="G3821"/>
  <c r="P2802"/>
  <c r="O2802"/>
  <c r="Q2801"/>
  <c r="B3821"/>
  <c r="M2802"/>
  <c r="N2802"/>
  <c r="L2803"/>
  <c r="D2806"/>
  <c r="E2806" s="1"/>
  <c r="C2807" s="1"/>
  <c r="F2805"/>
  <c r="H2805" s="1"/>
  <c r="A3822"/>
  <c r="I3822" l="1"/>
  <c r="J3821"/>
  <c r="K3822"/>
  <c r="G3822"/>
  <c r="O2803"/>
  <c r="P2803"/>
  <c r="Q2802"/>
  <c r="B3822"/>
  <c r="M2803"/>
  <c r="N2803"/>
  <c r="L2804"/>
  <c r="F2806"/>
  <c r="H2806" s="1"/>
  <c r="D2807"/>
  <c r="E2807" s="1"/>
  <c r="C2808" s="1"/>
  <c r="A3823"/>
  <c r="I3823" l="1"/>
  <c r="J3822"/>
  <c r="K3823"/>
  <c r="G3823"/>
  <c r="P2804"/>
  <c r="O2804"/>
  <c r="Q2803"/>
  <c r="B3823"/>
  <c r="M2804"/>
  <c r="N2804"/>
  <c r="L2805"/>
  <c r="D2808"/>
  <c r="E2808" s="1"/>
  <c r="C2809" s="1"/>
  <c r="F2807"/>
  <c r="H2807" s="1"/>
  <c r="A3824"/>
  <c r="I3824" l="1"/>
  <c r="J3823"/>
  <c r="K3824"/>
  <c r="G3824"/>
  <c r="Q2804"/>
  <c r="O2805"/>
  <c r="P2805"/>
  <c r="B3824"/>
  <c r="M2805"/>
  <c r="N2805"/>
  <c r="L2806"/>
  <c r="F2808"/>
  <c r="H2808" s="1"/>
  <c r="D2809"/>
  <c r="E2809" s="1"/>
  <c r="C2810" s="1"/>
  <c r="A3825"/>
  <c r="I3825" l="1"/>
  <c r="J3824"/>
  <c r="K3825"/>
  <c r="G3825"/>
  <c r="P2806"/>
  <c r="O2806"/>
  <c r="Q2805"/>
  <c r="B3825"/>
  <c r="M2806"/>
  <c r="N2806"/>
  <c r="L2807"/>
  <c r="F2809"/>
  <c r="H2809" s="1"/>
  <c r="D2810"/>
  <c r="E2810" s="1"/>
  <c r="C2811" s="1"/>
  <c r="A3826"/>
  <c r="I3826" l="1"/>
  <c r="J3825"/>
  <c r="K3826"/>
  <c r="G3826"/>
  <c r="O2807"/>
  <c r="P2807"/>
  <c r="Q2806"/>
  <c r="B3826"/>
  <c r="M2807"/>
  <c r="N2807"/>
  <c r="L2808"/>
  <c r="F2810"/>
  <c r="H2810" s="1"/>
  <c r="D2811"/>
  <c r="E2811" s="1"/>
  <c r="C2812" s="1"/>
  <c r="A3827"/>
  <c r="I3827" l="1"/>
  <c r="J3826"/>
  <c r="K3827"/>
  <c r="G3827"/>
  <c r="Q2807"/>
  <c r="O2808"/>
  <c r="P2808"/>
  <c r="B3827"/>
  <c r="M2808"/>
  <c r="N2808"/>
  <c r="L2809"/>
  <c r="F2811"/>
  <c r="H2811" s="1"/>
  <c r="D2812"/>
  <c r="E2812" s="1"/>
  <c r="C2813" s="1"/>
  <c r="A3828"/>
  <c r="I3828" l="1"/>
  <c r="J3827"/>
  <c r="K3828"/>
  <c r="G3828"/>
  <c r="Q2808"/>
  <c r="P2809"/>
  <c r="O2809"/>
  <c r="B3828"/>
  <c r="M2809"/>
  <c r="N2809"/>
  <c r="L2810"/>
  <c r="D2813"/>
  <c r="E2813" s="1"/>
  <c r="C2814" s="1"/>
  <c r="F2812"/>
  <c r="H2812" s="1"/>
  <c r="A3829"/>
  <c r="I3829" l="1"/>
  <c r="J3828"/>
  <c r="K3829"/>
  <c r="G3829"/>
  <c r="O2810"/>
  <c r="P2810"/>
  <c r="Q2809"/>
  <c r="B3829"/>
  <c r="M2810"/>
  <c r="N2810"/>
  <c r="L2811"/>
  <c r="F2813"/>
  <c r="H2813" s="1"/>
  <c r="D2814"/>
  <c r="E2814" s="1"/>
  <c r="C2815" s="1"/>
  <c r="A3830"/>
  <c r="I3830" l="1"/>
  <c r="J3829"/>
  <c r="K3830"/>
  <c r="G3830"/>
  <c r="O2811"/>
  <c r="P2811"/>
  <c r="Q2810"/>
  <c r="B3830"/>
  <c r="M2811"/>
  <c r="N2811"/>
  <c r="L2812"/>
  <c r="D2815"/>
  <c r="E2815" s="1"/>
  <c r="C2816" s="1"/>
  <c r="F2814"/>
  <c r="H2814" s="1"/>
  <c r="A3831"/>
  <c r="I3831" l="1"/>
  <c r="J3830"/>
  <c r="K3831"/>
  <c r="G3831"/>
  <c r="P2812"/>
  <c r="O2812"/>
  <c r="Q2811"/>
  <c r="B3831"/>
  <c r="M2812"/>
  <c r="N2812"/>
  <c r="L2813"/>
  <c r="D2816"/>
  <c r="E2816" s="1"/>
  <c r="C2817" s="1"/>
  <c r="F2815"/>
  <c r="H2815" s="1"/>
  <c r="A3832"/>
  <c r="I3832" l="1"/>
  <c r="J3831"/>
  <c r="K3832"/>
  <c r="G3832"/>
  <c r="P2813"/>
  <c r="O2813"/>
  <c r="Q2812"/>
  <c r="B3832"/>
  <c r="M2813"/>
  <c r="N2813"/>
  <c r="L2814"/>
  <c r="F2816"/>
  <c r="H2816" s="1"/>
  <c r="D2817"/>
  <c r="E2817" s="1"/>
  <c r="C2818" s="1"/>
  <c r="A3833"/>
  <c r="I3833" l="1"/>
  <c r="J3832"/>
  <c r="K3833"/>
  <c r="G3833"/>
  <c r="P2814"/>
  <c r="O2814"/>
  <c r="Q2813"/>
  <c r="B3833"/>
  <c r="M2814"/>
  <c r="N2814"/>
  <c r="L2815"/>
  <c r="D2818"/>
  <c r="E2818" s="1"/>
  <c r="C2819" s="1"/>
  <c r="F2817"/>
  <c r="H2817" s="1"/>
  <c r="A3834"/>
  <c r="I3834" l="1"/>
  <c r="J3833"/>
  <c r="K3834"/>
  <c r="G3834"/>
  <c r="Q2814"/>
  <c r="O2815"/>
  <c r="P2815"/>
  <c r="B3834"/>
  <c r="M2815"/>
  <c r="N2815"/>
  <c r="L2816"/>
  <c r="D2819"/>
  <c r="E2819" s="1"/>
  <c r="C2820" s="1"/>
  <c r="F2818"/>
  <c r="H2818" s="1"/>
  <c r="A3835"/>
  <c r="I3835" l="1"/>
  <c r="J3834"/>
  <c r="K3835"/>
  <c r="G3835"/>
  <c r="Q2815"/>
  <c r="O2816"/>
  <c r="P2816"/>
  <c r="B3835"/>
  <c r="M2816"/>
  <c r="N2816"/>
  <c r="L2817"/>
  <c r="D2820"/>
  <c r="E2820" s="1"/>
  <c r="C2821" s="1"/>
  <c r="F2819"/>
  <c r="H2819" s="1"/>
  <c r="A3836"/>
  <c r="I3836" l="1"/>
  <c r="J3835"/>
  <c r="K3836"/>
  <c r="G3836"/>
  <c r="Q2816"/>
  <c r="P2817"/>
  <c r="O2817"/>
  <c r="B3836"/>
  <c r="M2817"/>
  <c r="N2817"/>
  <c r="L2818"/>
  <c r="D2821"/>
  <c r="E2821" s="1"/>
  <c r="C2822" s="1"/>
  <c r="F2820"/>
  <c r="H2820" s="1"/>
  <c r="A3837"/>
  <c r="I3837" l="1"/>
  <c r="J3836"/>
  <c r="K3837"/>
  <c r="G3837"/>
  <c r="P2818"/>
  <c r="O2818"/>
  <c r="Q2817"/>
  <c r="B3837"/>
  <c r="M2818"/>
  <c r="N2818"/>
  <c r="L2819"/>
  <c r="F2821"/>
  <c r="H2821" s="1"/>
  <c r="D2822"/>
  <c r="E2822" s="1"/>
  <c r="C2823" s="1"/>
  <c r="A3838"/>
  <c r="I3838" l="1"/>
  <c r="J3837"/>
  <c r="K3838"/>
  <c r="G3838"/>
  <c r="P2819"/>
  <c r="O2819"/>
  <c r="Q2818"/>
  <c r="B3838"/>
  <c r="M2819"/>
  <c r="N2819"/>
  <c r="L2820"/>
  <c r="D2823"/>
  <c r="E2823" s="1"/>
  <c r="C2824" s="1"/>
  <c r="F2822"/>
  <c r="H2822" s="1"/>
  <c r="A3839"/>
  <c r="I3839" l="1"/>
  <c r="J3838"/>
  <c r="K3839"/>
  <c r="G3839"/>
  <c r="O2820"/>
  <c r="P2820"/>
  <c r="Q2819"/>
  <c r="B3839"/>
  <c r="M2820"/>
  <c r="N2820"/>
  <c r="L2821"/>
  <c r="F2823"/>
  <c r="H2823" s="1"/>
  <c r="D2824"/>
  <c r="E2824" s="1"/>
  <c r="C2825" s="1"/>
  <c r="A3840"/>
  <c r="I3840" l="1"/>
  <c r="J3839"/>
  <c r="K3840"/>
  <c r="G3840"/>
  <c r="O2821"/>
  <c r="P2821"/>
  <c r="Q2820"/>
  <c r="B3840"/>
  <c r="M2821"/>
  <c r="N2821"/>
  <c r="L2822"/>
  <c r="D2825"/>
  <c r="E2825" s="1"/>
  <c r="C2826" s="1"/>
  <c r="F2824"/>
  <c r="H2824" s="1"/>
  <c r="A3841"/>
  <c r="I3841" l="1"/>
  <c r="J3840"/>
  <c r="K3841"/>
  <c r="G3841"/>
  <c r="O2822"/>
  <c r="P2822"/>
  <c r="Q2821"/>
  <c r="B3841"/>
  <c r="M2822"/>
  <c r="N2822"/>
  <c r="L2823"/>
  <c r="F2825"/>
  <c r="H2825" s="1"/>
  <c r="D2826"/>
  <c r="E2826" s="1"/>
  <c r="C2827" s="1"/>
  <c r="A3842"/>
  <c r="I3842" l="1"/>
  <c r="J3841"/>
  <c r="K3842"/>
  <c r="G3842"/>
  <c r="O2823"/>
  <c r="P2823"/>
  <c r="Q2822"/>
  <c r="B3842"/>
  <c r="M2823"/>
  <c r="N2823"/>
  <c r="L2824"/>
  <c r="D2827"/>
  <c r="E2827" s="1"/>
  <c r="C2828" s="1"/>
  <c r="F2826"/>
  <c r="H2826" s="1"/>
  <c r="A3843"/>
  <c r="I3843" l="1"/>
  <c r="J3842"/>
  <c r="K3843"/>
  <c r="G3843"/>
  <c r="P2824"/>
  <c r="O2824"/>
  <c r="Q2823"/>
  <c r="B3843"/>
  <c r="M2824"/>
  <c r="N2824"/>
  <c r="L2825"/>
  <c r="D2828"/>
  <c r="E2828" s="1"/>
  <c r="C2829" s="1"/>
  <c r="F2827"/>
  <c r="H2827" s="1"/>
  <c r="A3844"/>
  <c r="I3844" l="1"/>
  <c r="J3843"/>
  <c r="K3844"/>
  <c r="G3844"/>
  <c r="P2825"/>
  <c r="O2825"/>
  <c r="Q2824"/>
  <c r="B3844"/>
  <c r="M2825"/>
  <c r="N2825"/>
  <c r="L2826"/>
  <c r="D2829"/>
  <c r="E2829" s="1"/>
  <c r="C2830" s="1"/>
  <c r="F2828"/>
  <c r="H2828" s="1"/>
  <c r="A3845"/>
  <c r="I3845" l="1"/>
  <c r="J3844"/>
  <c r="K3845"/>
  <c r="G3845"/>
  <c r="O2826"/>
  <c r="P2826"/>
  <c r="Q2825"/>
  <c r="B3845"/>
  <c r="M2826"/>
  <c r="N2826"/>
  <c r="L2827"/>
  <c r="D2830"/>
  <c r="E2830" s="1"/>
  <c r="C2831" s="1"/>
  <c r="F2829"/>
  <c r="H2829" s="1"/>
  <c r="A3846"/>
  <c r="I3846" l="1"/>
  <c r="J3845"/>
  <c r="K3846"/>
  <c r="G3846"/>
  <c r="O2827"/>
  <c r="P2827"/>
  <c r="Q2826"/>
  <c r="B3846"/>
  <c r="M2827"/>
  <c r="N2827"/>
  <c r="L2828"/>
  <c r="D2831"/>
  <c r="E2831" s="1"/>
  <c r="C2832" s="1"/>
  <c r="F2830"/>
  <c r="H2830" s="1"/>
  <c r="A3847"/>
  <c r="I3847" l="1"/>
  <c r="J3846"/>
  <c r="K3847"/>
  <c r="G3847"/>
  <c r="O2828"/>
  <c r="P2828"/>
  <c r="Q2827"/>
  <c r="B3847"/>
  <c r="M2828"/>
  <c r="N2828"/>
  <c r="L2829"/>
  <c r="F2831"/>
  <c r="H2831" s="1"/>
  <c r="D2832"/>
  <c r="E2832" s="1"/>
  <c r="C2833" s="1"/>
  <c r="A3848"/>
  <c r="I3848" l="1"/>
  <c r="J3847"/>
  <c r="K3848"/>
  <c r="G3848"/>
  <c r="P2829"/>
  <c r="O2829"/>
  <c r="Q2828"/>
  <c r="B3848"/>
  <c r="M2829"/>
  <c r="N2829"/>
  <c r="L2830"/>
  <c r="D2833"/>
  <c r="E2833" s="1"/>
  <c r="C2834" s="1"/>
  <c r="F2832"/>
  <c r="H2832" s="1"/>
  <c r="A3849"/>
  <c r="I3849" l="1"/>
  <c r="J3848"/>
  <c r="K3849"/>
  <c r="G3849"/>
  <c r="O2830"/>
  <c r="P2830"/>
  <c r="Q2829"/>
  <c r="B3849"/>
  <c r="M2830"/>
  <c r="N2830"/>
  <c r="L2831"/>
  <c r="D2834"/>
  <c r="E2834" s="1"/>
  <c r="C2835" s="1"/>
  <c r="F2833"/>
  <c r="H2833" s="1"/>
  <c r="A3850"/>
  <c r="I3850" l="1"/>
  <c r="J3849"/>
  <c r="K3850"/>
  <c r="G3850"/>
  <c r="O2831"/>
  <c r="P2831"/>
  <c r="Q2830"/>
  <c r="B3850"/>
  <c r="M2831"/>
  <c r="N2831"/>
  <c r="L2832"/>
  <c r="D2835"/>
  <c r="E2835" s="1"/>
  <c r="C2836" s="1"/>
  <c r="F2834"/>
  <c r="H2834" s="1"/>
  <c r="A3851"/>
  <c r="I3851" l="1"/>
  <c r="J3850"/>
  <c r="K3851"/>
  <c r="G3851"/>
  <c r="P2832"/>
  <c r="O2832"/>
  <c r="Q2831"/>
  <c r="B3851"/>
  <c r="M2832"/>
  <c r="N2832"/>
  <c r="L2833"/>
  <c r="D2836"/>
  <c r="E2836" s="1"/>
  <c r="C2837" s="1"/>
  <c r="F2835"/>
  <c r="H2835" s="1"/>
  <c r="A3852"/>
  <c r="I3852" l="1"/>
  <c r="J3851"/>
  <c r="K3852"/>
  <c r="G3852"/>
  <c r="O2833"/>
  <c r="P2833"/>
  <c r="Q2832"/>
  <c r="B3852"/>
  <c r="M2833"/>
  <c r="N2833"/>
  <c r="L2834"/>
  <c r="D2837"/>
  <c r="E2837" s="1"/>
  <c r="C2838" s="1"/>
  <c r="F2836"/>
  <c r="H2836" s="1"/>
  <c r="A3853"/>
  <c r="I3853" l="1"/>
  <c r="J3852"/>
  <c r="K3853"/>
  <c r="G3853"/>
  <c r="P2834"/>
  <c r="O2834"/>
  <c r="Q2833"/>
  <c r="B3853"/>
  <c r="M2834"/>
  <c r="N2834"/>
  <c r="L2835"/>
  <c r="D2838"/>
  <c r="E2838" s="1"/>
  <c r="C2839" s="1"/>
  <c r="F2837"/>
  <c r="H2837" s="1"/>
  <c r="A3854"/>
  <c r="I3854" l="1"/>
  <c r="J3853"/>
  <c r="K3854"/>
  <c r="G3854"/>
  <c r="P2835"/>
  <c r="O2835"/>
  <c r="Q2834"/>
  <c r="B3854"/>
  <c r="M2835"/>
  <c r="N2835"/>
  <c r="L2836"/>
  <c r="D2839"/>
  <c r="E2839" s="1"/>
  <c r="C2840" s="1"/>
  <c r="F2838"/>
  <c r="H2838" s="1"/>
  <c r="A3855"/>
  <c r="I3855" l="1"/>
  <c r="J3854"/>
  <c r="K3855"/>
  <c r="G3855"/>
  <c r="O2836"/>
  <c r="P2836"/>
  <c r="Q2835"/>
  <c r="B3855"/>
  <c r="M2836"/>
  <c r="N2836"/>
  <c r="L2837"/>
  <c r="F2839"/>
  <c r="H2839" s="1"/>
  <c r="D2840"/>
  <c r="E2840" s="1"/>
  <c r="C2841" s="1"/>
  <c r="A3856"/>
  <c r="I3856" l="1"/>
  <c r="J3855"/>
  <c r="K3856"/>
  <c r="G3856"/>
  <c r="O2837"/>
  <c r="P2837"/>
  <c r="Q2836"/>
  <c r="B3856"/>
  <c r="M2837"/>
  <c r="N2837"/>
  <c r="L2838"/>
  <c r="F2840"/>
  <c r="H2840" s="1"/>
  <c r="D2841"/>
  <c r="E2841" s="1"/>
  <c r="C2842" s="1"/>
  <c r="A3857"/>
  <c r="I3857" l="1"/>
  <c r="J3856"/>
  <c r="K3857"/>
  <c r="G3857"/>
  <c r="Q2837"/>
  <c r="P2838"/>
  <c r="O2838"/>
  <c r="B3857"/>
  <c r="M2838"/>
  <c r="N2838"/>
  <c r="L2839"/>
  <c r="D2842"/>
  <c r="E2842" s="1"/>
  <c r="C2843" s="1"/>
  <c r="F2841"/>
  <c r="H2841" s="1"/>
  <c r="A3858"/>
  <c r="I3858" l="1"/>
  <c r="J3857"/>
  <c r="K3858"/>
  <c r="G3858"/>
  <c r="O2839"/>
  <c r="P2839"/>
  <c r="Q2838"/>
  <c r="B3858"/>
  <c r="M2839"/>
  <c r="N2839"/>
  <c r="L2840"/>
  <c r="F2842"/>
  <c r="H2842" s="1"/>
  <c r="D2843"/>
  <c r="E2843" s="1"/>
  <c r="C2844" s="1"/>
  <c r="A3859"/>
  <c r="I3859" l="1"/>
  <c r="J3858"/>
  <c r="K3859"/>
  <c r="G3859"/>
  <c r="P2840"/>
  <c r="O2840"/>
  <c r="Q2839"/>
  <c r="B3859"/>
  <c r="M2840"/>
  <c r="N2840"/>
  <c r="L2841"/>
  <c r="F2843"/>
  <c r="H2843" s="1"/>
  <c r="D2844"/>
  <c r="E2844" s="1"/>
  <c r="C2845" s="1"/>
  <c r="A3860"/>
  <c r="I3860" l="1"/>
  <c r="J3859"/>
  <c r="K3860"/>
  <c r="G3860"/>
  <c r="Q2840"/>
  <c r="P2841"/>
  <c r="O2841"/>
  <c r="B3860"/>
  <c r="M2841"/>
  <c r="N2841"/>
  <c r="L2842"/>
  <c r="D2845"/>
  <c r="E2845" s="1"/>
  <c r="C2846" s="1"/>
  <c r="F2844"/>
  <c r="H2844" s="1"/>
  <c r="A3861"/>
  <c r="I3861" l="1"/>
  <c r="J3860"/>
  <c r="K3861"/>
  <c r="G3861"/>
  <c r="O2842"/>
  <c r="P2842"/>
  <c r="Q2841"/>
  <c r="B3861"/>
  <c r="M2842"/>
  <c r="N2842"/>
  <c r="L2843"/>
  <c r="D2846"/>
  <c r="E2846" s="1"/>
  <c r="C2847" s="1"/>
  <c r="F2845"/>
  <c r="H2845" s="1"/>
  <c r="A3862"/>
  <c r="I3862" l="1"/>
  <c r="J3861"/>
  <c r="K3862"/>
  <c r="G3862"/>
  <c r="Q2842"/>
  <c r="O2843"/>
  <c r="P2843"/>
  <c r="B3862"/>
  <c r="M2843"/>
  <c r="N2843"/>
  <c r="L2844"/>
  <c r="D2847"/>
  <c r="E2847" s="1"/>
  <c r="C2848" s="1"/>
  <c r="F2846"/>
  <c r="H2846" s="1"/>
  <c r="A3863"/>
  <c r="I3863" l="1"/>
  <c r="J3862"/>
  <c r="K3863"/>
  <c r="G3863"/>
  <c r="Q2843"/>
  <c r="O2844"/>
  <c r="P2844"/>
  <c r="B3863"/>
  <c r="M2844"/>
  <c r="N2844"/>
  <c r="L2845"/>
  <c r="D2848"/>
  <c r="E2848" s="1"/>
  <c r="C2849" s="1"/>
  <c r="F2847"/>
  <c r="H2847" s="1"/>
  <c r="A3864"/>
  <c r="I3864" l="1"/>
  <c r="J3863"/>
  <c r="K3864"/>
  <c r="G3864"/>
  <c r="P2845"/>
  <c r="O2845"/>
  <c r="Q2844"/>
  <c r="B3864"/>
  <c r="M2845"/>
  <c r="N2845"/>
  <c r="L2846"/>
  <c r="F2848"/>
  <c r="H2848" s="1"/>
  <c r="D2849"/>
  <c r="E2849" s="1"/>
  <c r="C2850" s="1"/>
  <c r="A3865"/>
  <c r="I3865" l="1"/>
  <c r="J3864"/>
  <c r="K3865"/>
  <c r="G3865"/>
  <c r="O2846"/>
  <c r="P2846"/>
  <c r="Q2845"/>
  <c r="B3865"/>
  <c r="M2846"/>
  <c r="N2846"/>
  <c r="L2847"/>
  <c r="D2850"/>
  <c r="E2850" s="1"/>
  <c r="C2851" s="1"/>
  <c r="F2849"/>
  <c r="H2849" s="1"/>
  <c r="A3866"/>
  <c r="I3866" l="1"/>
  <c r="J3865"/>
  <c r="K3866"/>
  <c r="G3866"/>
  <c r="Q2846"/>
  <c r="P2847"/>
  <c r="O2847"/>
  <c r="B3866"/>
  <c r="M2847"/>
  <c r="N2847"/>
  <c r="L2848"/>
  <c r="D2851"/>
  <c r="E2851" s="1"/>
  <c r="C2852" s="1"/>
  <c r="F2850"/>
  <c r="H2850" s="1"/>
  <c r="A3867"/>
  <c r="I3867" l="1"/>
  <c r="J3866"/>
  <c r="K3867"/>
  <c r="G3867"/>
  <c r="P2848"/>
  <c r="O2848"/>
  <c r="Q2847"/>
  <c r="B3867"/>
  <c r="M2848"/>
  <c r="N2848"/>
  <c r="L2849"/>
  <c r="D2852"/>
  <c r="E2852" s="1"/>
  <c r="C2853" s="1"/>
  <c r="F2851"/>
  <c r="H2851" s="1"/>
  <c r="A3868"/>
  <c r="I3868" l="1"/>
  <c r="J3867"/>
  <c r="K3868"/>
  <c r="G3868"/>
  <c r="P2849"/>
  <c r="O2849"/>
  <c r="Q2848"/>
  <c r="B3868"/>
  <c r="M2849"/>
  <c r="N2849"/>
  <c r="L2850"/>
  <c r="D2853"/>
  <c r="E2853" s="1"/>
  <c r="C2854" s="1"/>
  <c r="F2852"/>
  <c r="H2852" s="1"/>
  <c r="A3869"/>
  <c r="I3869" l="1"/>
  <c r="J3868"/>
  <c r="K3869"/>
  <c r="G3869"/>
  <c r="P2850"/>
  <c r="O2850"/>
  <c r="Q2849"/>
  <c r="B3869"/>
  <c r="M2850"/>
  <c r="N2850"/>
  <c r="L2851"/>
  <c r="F2853"/>
  <c r="H2853" s="1"/>
  <c r="D2854"/>
  <c r="E2854" s="1"/>
  <c r="C2855" s="1"/>
  <c r="A3870"/>
  <c r="I3870" l="1"/>
  <c r="J3869"/>
  <c r="K3870"/>
  <c r="G3870"/>
  <c r="O2851"/>
  <c r="P2851"/>
  <c r="Q2850"/>
  <c r="B3870"/>
  <c r="M2851"/>
  <c r="N2851"/>
  <c r="L2852"/>
  <c r="F2854"/>
  <c r="H2854" s="1"/>
  <c r="D2855"/>
  <c r="E2855" s="1"/>
  <c r="C2856" s="1"/>
  <c r="A3871"/>
  <c r="I3871" l="1"/>
  <c r="J3870"/>
  <c r="K3871"/>
  <c r="G3871"/>
  <c r="O2852"/>
  <c r="P2852"/>
  <c r="Q2851"/>
  <c r="B3871"/>
  <c r="M2852"/>
  <c r="N2852"/>
  <c r="L2853"/>
  <c r="F2855"/>
  <c r="H2855" s="1"/>
  <c r="D2856"/>
  <c r="E2856" s="1"/>
  <c r="C2857" s="1"/>
  <c r="A3872"/>
  <c r="I3872" l="1"/>
  <c r="J3871"/>
  <c r="K3872"/>
  <c r="G3872"/>
  <c r="Q2852"/>
  <c r="P2853"/>
  <c r="O2853"/>
  <c r="B3872"/>
  <c r="M2853"/>
  <c r="N2853"/>
  <c r="L2854"/>
  <c r="F2856"/>
  <c r="H2856" s="1"/>
  <c r="D2857"/>
  <c r="E2857" s="1"/>
  <c r="C2858" s="1"/>
  <c r="A3873"/>
  <c r="I3873" l="1"/>
  <c r="J3872"/>
  <c r="K3873"/>
  <c r="G3873"/>
  <c r="Q2853"/>
  <c r="O2854"/>
  <c r="P2854"/>
  <c r="B3873"/>
  <c r="M2854"/>
  <c r="N2854"/>
  <c r="L2855"/>
  <c r="D2858"/>
  <c r="E2858" s="1"/>
  <c r="C2859" s="1"/>
  <c r="F2857"/>
  <c r="H2857" s="1"/>
  <c r="A3874"/>
  <c r="I3874" l="1"/>
  <c r="J3873"/>
  <c r="K3874"/>
  <c r="G3874"/>
  <c r="P2855"/>
  <c r="O2855"/>
  <c r="Q2854"/>
  <c r="B3874"/>
  <c r="M2855"/>
  <c r="N2855"/>
  <c r="L2856"/>
  <c r="F2858"/>
  <c r="H2858" s="1"/>
  <c r="D2859"/>
  <c r="E2859" s="1"/>
  <c r="C2860" s="1"/>
  <c r="A3875"/>
  <c r="I3875" l="1"/>
  <c r="J3874"/>
  <c r="K3875"/>
  <c r="G3875"/>
  <c r="P2856"/>
  <c r="O2856"/>
  <c r="Q2855"/>
  <c r="B3875"/>
  <c r="M2856"/>
  <c r="N2856"/>
  <c r="L2857"/>
  <c r="D2860"/>
  <c r="E2860" s="1"/>
  <c r="C2861" s="1"/>
  <c r="F2859"/>
  <c r="H2859" s="1"/>
  <c r="A3876"/>
  <c r="I3876" l="1"/>
  <c r="J3875"/>
  <c r="K3876"/>
  <c r="G3876"/>
  <c r="O2857"/>
  <c r="P2857"/>
  <c r="Q2856"/>
  <c r="B3876"/>
  <c r="M2857"/>
  <c r="N2857"/>
  <c r="L2858"/>
  <c r="D2861"/>
  <c r="E2861" s="1"/>
  <c r="C2862" s="1"/>
  <c r="F2860"/>
  <c r="H2860" s="1"/>
  <c r="A3877"/>
  <c r="I3877" l="1"/>
  <c r="J3876"/>
  <c r="K3877"/>
  <c r="G3877"/>
  <c r="P2858"/>
  <c r="O2858"/>
  <c r="Q2857"/>
  <c r="B3877"/>
  <c r="M2858"/>
  <c r="N2858"/>
  <c r="L2859"/>
  <c r="F2861"/>
  <c r="H2861" s="1"/>
  <c r="D2862"/>
  <c r="E2862" s="1"/>
  <c r="C2863" s="1"/>
  <c r="A3878"/>
  <c r="I3878" l="1"/>
  <c r="J3877"/>
  <c r="K3878"/>
  <c r="G3878"/>
  <c r="O2859"/>
  <c r="P2859"/>
  <c r="Q2858"/>
  <c r="B3878"/>
  <c r="M2859"/>
  <c r="N2859"/>
  <c r="L2860"/>
  <c r="F2862"/>
  <c r="H2862" s="1"/>
  <c r="D2863"/>
  <c r="E2863" s="1"/>
  <c r="C2864" s="1"/>
  <c r="A3879"/>
  <c r="I3879" l="1"/>
  <c r="J3878"/>
  <c r="K3879"/>
  <c r="G3879"/>
  <c r="Q2859"/>
  <c r="P2860"/>
  <c r="O2860"/>
  <c r="B3879"/>
  <c r="M2860"/>
  <c r="N2860"/>
  <c r="L2861"/>
  <c r="D2864"/>
  <c r="E2864" s="1"/>
  <c r="C2865" s="1"/>
  <c r="F2863"/>
  <c r="H2863" s="1"/>
  <c r="A3880"/>
  <c r="I3880" l="1"/>
  <c r="J3879"/>
  <c r="K3880"/>
  <c r="G3880"/>
  <c r="Q2860"/>
  <c r="P2861"/>
  <c r="O2861"/>
  <c r="B3880"/>
  <c r="M2861"/>
  <c r="N2861"/>
  <c r="L2862"/>
  <c r="D2865"/>
  <c r="E2865" s="1"/>
  <c r="C2866" s="1"/>
  <c r="F2864"/>
  <c r="H2864" s="1"/>
  <c r="A3881"/>
  <c r="I3881" l="1"/>
  <c r="J3880"/>
  <c r="K3881"/>
  <c r="G3881"/>
  <c r="Q2861"/>
  <c r="O2862"/>
  <c r="P2862"/>
  <c r="B3881"/>
  <c r="M2862"/>
  <c r="N2862"/>
  <c r="L2863"/>
  <c r="F2865"/>
  <c r="H2865" s="1"/>
  <c r="D2866"/>
  <c r="E2866" s="1"/>
  <c r="C2867" s="1"/>
  <c r="A3882"/>
  <c r="I3882" l="1"/>
  <c r="J3881"/>
  <c r="K3882"/>
  <c r="G3882"/>
  <c r="O2863"/>
  <c r="P2863"/>
  <c r="Q2862"/>
  <c r="B3882"/>
  <c r="M2863"/>
  <c r="N2863"/>
  <c r="L2864"/>
  <c r="D2867"/>
  <c r="E2867" s="1"/>
  <c r="C2868" s="1"/>
  <c r="F2866"/>
  <c r="H2866" s="1"/>
  <c r="A3883"/>
  <c r="I3883" l="1"/>
  <c r="J3882"/>
  <c r="K3883"/>
  <c r="G3883"/>
  <c r="P2864"/>
  <c r="O2864"/>
  <c r="Q2863"/>
  <c r="B3883"/>
  <c r="M2864"/>
  <c r="N2864"/>
  <c r="L2865"/>
  <c r="D2868"/>
  <c r="E2868" s="1"/>
  <c r="C2869" s="1"/>
  <c r="F2867"/>
  <c r="H2867" s="1"/>
  <c r="A3884"/>
  <c r="I3884" l="1"/>
  <c r="J3883"/>
  <c r="K3884"/>
  <c r="G3884"/>
  <c r="Q2864"/>
  <c r="P2865"/>
  <c r="O2865"/>
  <c r="B3884"/>
  <c r="M2865"/>
  <c r="N2865"/>
  <c r="F33" i="11"/>
  <c r="C34"/>
  <c r="L2866" i="10"/>
  <c r="F2868"/>
  <c r="H2868" s="1"/>
  <c r="D2869"/>
  <c r="E2869" s="1"/>
  <c r="C2870" s="1"/>
  <c r="A3885"/>
  <c r="I3885" l="1"/>
  <c r="J3884"/>
  <c r="K3885"/>
  <c r="G3885"/>
  <c r="O2866"/>
  <c r="P2866"/>
  <c r="Q2865"/>
  <c r="B3885"/>
  <c r="M2866"/>
  <c r="N2866"/>
  <c r="L2867"/>
  <c r="D2870"/>
  <c r="E2870" s="1"/>
  <c r="C2871" s="1"/>
  <c r="F2869"/>
  <c r="H2869" s="1"/>
  <c r="A3886"/>
  <c r="I3886" l="1"/>
  <c r="J3885"/>
  <c r="K3886"/>
  <c r="G3886"/>
  <c r="P2867"/>
  <c r="O2867"/>
  <c r="Q2866"/>
  <c r="B3886"/>
  <c r="M2867"/>
  <c r="N2867"/>
  <c r="L2868"/>
  <c r="D2871"/>
  <c r="E2871" s="1"/>
  <c r="C2872" s="1"/>
  <c r="F2870"/>
  <c r="H2870" s="1"/>
  <c r="A3887"/>
  <c r="I3887" l="1"/>
  <c r="J3886"/>
  <c r="K3887"/>
  <c r="G3887"/>
  <c r="O2868"/>
  <c r="P2868"/>
  <c r="Q2867"/>
  <c r="B3887"/>
  <c r="M2868"/>
  <c r="N2868"/>
  <c r="L2869"/>
  <c r="F2871"/>
  <c r="H2871" s="1"/>
  <c r="D2872"/>
  <c r="E2872" s="1"/>
  <c r="C2873" s="1"/>
  <c r="A3888"/>
  <c r="I3888" l="1"/>
  <c r="J3887"/>
  <c r="K3888"/>
  <c r="G3888"/>
  <c r="P2869"/>
  <c r="O2869"/>
  <c r="Q2868"/>
  <c r="B3888"/>
  <c r="M2869"/>
  <c r="N2869"/>
  <c r="L2870"/>
  <c r="D2873"/>
  <c r="E2873" s="1"/>
  <c r="C2874" s="1"/>
  <c r="F2872"/>
  <c r="H2872" s="1"/>
  <c r="A3889"/>
  <c r="I3889" l="1"/>
  <c r="J3888"/>
  <c r="K3889"/>
  <c r="G3889"/>
  <c r="O2870"/>
  <c r="P2870"/>
  <c r="Q2869"/>
  <c r="B3889"/>
  <c r="M2870"/>
  <c r="N2870"/>
  <c r="L2871"/>
  <c r="D2874"/>
  <c r="E2874" s="1"/>
  <c r="C2875" s="1"/>
  <c r="F2873"/>
  <c r="H2873" s="1"/>
  <c r="A3890"/>
  <c r="I3890" l="1"/>
  <c r="J3889"/>
  <c r="K3890"/>
  <c r="G3890"/>
  <c r="Q2870"/>
  <c r="O2871"/>
  <c r="P2871"/>
  <c r="B3890"/>
  <c r="M2871"/>
  <c r="N2871"/>
  <c r="L2872"/>
  <c r="D2875"/>
  <c r="E2875" s="1"/>
  <c r="C2876" s="1"/>
  <c r="F2874"/>
  <c r="H2874" s="1"/>
  <c r="A3891"/>
  <c r="I3891" l="1"/>
  <c r="J3890"/>
  <c r="K3891"/>
  <c r="G3891"/>
  <c r="Q2871"/>
  <c r="P2872"/>
  <c r="O2872"/>
  <c r="B3891"/>
  <c r="M2872"/>
  <c r="N2872"/>
  <c r="L2873"/>
  <c r="F2875"/>
  <c r="H2875" s="1"/>
  <c r="D2876"/>
  <c r="E2876" s="1"/>
  <c r="C2877" s="1"/>
  <c r="A3892"/>
  <c r="I3892" l="1"/>
  <c r="J3891"/>
  <c r="K3892"/>
  <c r="G3892"/>
  <c r="O2873"/>
  <c r="P2873"/>
  <c r="Q2872"/>
  <c r="B3892"/>
  <c r="M2873"/>
  <c r="N2873"/>
  <c r="L2874"/>
  <c r="D2877"/>
  <c r="E2877" s="1"/>
  <c r="C2878" s="1"/>
  <c r="F2876"/>
  <c r="H2876" s="1"/>
  <c r="A3893"/>
  <c r="I3893" l="1"/>
  <c r="J3892"/>
  <c r="K3893"/>
  <c r="G3893"/>
  <c r="O2874"/>
  <c r="P2874"/>
  <c r="Q2873"/>
  <c r="B3893"/>
  <c r="M2874"/>
  <c r="N2874"/>
  <c r="E34" i="11"/>
  <c r="D34"/>
  <c r="L2875" i="10"/>
  <c r="D2878"/>
  <c r="E2878" s="1"/>
  <c r="C2879" s="1"/>
  <c r="F2877"/>
  <c r="H2877" s="1"/>
  <c r="A3894"/>
  <c r="I3894" l="1"/>
  <c r="J3893"/>
  <c r="K3894"/>
  <c r="G3894"/>
  <c r="P2875"/>
  <c r="O2875"/>
  <c r="Q2874"/>
  <c r="B3894"/>
  <c r="M2875"/>
  <c r="N2875"/>
  <c r="L2876"/>
  <c r="F2878"/>
  <c r="H2878" s="1"/>
  <c r="D2879"/>
  <c r="E2879" s="1"/>
  <c r="C2880" s="1"/>
  <c r="A3895"/>
  <c r="I3895" l="1"/>
  <c r="J3894"/>
  <c r="K3895"/>
  <c r="G3895"/>
  <c r="O2876"/>
  <c r="P2876"/>
  <c r="Q2875"/>
  <c r="B3895"/>
  <c r="M2876"/>
  <c r="N2876"/>
  <c r="L2877"/>
  <c r="D2880"/>
  <c r="E2880" s="1"/>
  <c r="C2881" s="1"/>
  <c r="F2879"/>
  <c r="H2879" s="1"/>
  <c r="A3896"/>
  <c r="I3896" l="1"/>
  <c r="J3895"/>
  <c r="K3896"/>
  <c r="G3896"/>
  <c r="P2877"/>
  <c r="O2877"/>
  <c r="Q2876"/>
  <c r="B3896"/>
  <c r="M2877"/>
  <c r="N2877"/>
  <c r="L2878"/>
  <c r="D2881"/>
  <c r="E2881" s="1"/>
  <c r="C2882" s="1"/>
  <c r="F2880"/>
  <c r="H2880" s="1"/>
  <c r="A3897"/>
  <c r="I3897" l="1"/>
  <c r="J3896"/>
  <c r="K3897"/>
  <c r="G3897"/>
  <c r="Q2877"/>
  <c r="O2878"/>
  <c r="P2878"/>
  <c r="B3897"/>
  <c r="M2878"/>
  <c r="N2878"/>
  <c r="L2879"/>
  <c r="D2882"/>
  <c r="E2882" s="1"/>
  <c r="C2883" s="1"/>
  <c r="F2881"/>
  <c r="H2881" s="1"/>
  <c r="A3898"/>
  <c r="I3898" l="1"/>
  <c r="J3897"/>
  <c r="K3898"/>
  <c r="G3898"/>
  <c r="O2879"/>
  <c r="P2879"/>
  <c r="Q2878"/>
  <c r="B3898"/>
  <c r="M2879"/>
  <c r="N2879"/>
  <c r="L2880"/>
  <c r="D2883"/>
  <c r="E2883" s="1"/>
  <c r="C2884" s="1"/>
  <c r="F2882"/>
  <c r="H2882" s="1"/>
  <c r="A3899"/>
  <c r="I3899" l="1"/>
  <c r="J3898"/>
  <c r="K3899"/>
  <c r="G3899"/>
  <c r="Q2879"/>
  <c r="P2880"/>
  <c r="O2880"/>
  <c r="B3899"/>
  <c r="M2880"/>
  <c r="N2880"/>
  <c r="L2881"/>
  <c r="D2884"/>
  <c r="E2884" s="1"/>
  <c r="C2885" s="1"/>
  <c r="F2883"/>
  <c r="H2883" s="1"/>
  <c r="A3900"/>
  <c r="I3900" l="1"/>
  <c r="J3899"/>
  <c r="K3900"/>
  <c r="G3900"/>
  <c r="Q2880"/>
  <c r="O2881"/>
  <c r="P2881"/>
  <c r="B3900"/>
  <c r="M2881"/>
  <c r="N2881"/>
  <c r="L2882"/>
  <c r="D2885"/>
  <c r="E2885" s="1"/>
  <c r="C2886" s="1"/>
  <c r="F2884"/>
  <c r="H2884" s="1"/>
  <c r="A3901"/>
  <c r="I3901" l="1"/>
  <c r="J3900"/>
  <c r="K3901"/>
  <c r="G3901"/>
  <c r="Q2881"/>
  <c r="O2882"/>
  <c r="P2882"/>
  <c r="B3901"/>
  <c r="M2882"/>
  <c r="N2882"/>
  <c r="L2883"/>
  <c r="F2885"/>
  <c r="H2885" s="1"/>
  <c r="A3902"/>
  <c r="D2886"/>
  <c r="E2886" s="1"/>
  <c r="C2887" s="1"/>
  <c r="I3902" l="1"/>
  <c r="J3901"/>
  <c r="K3902"/>
  <c r="G3902"/>
  <c r="P2883"/>
  <c r="O2883"/>
  <c r="Q2882"/>
  <c r="B3902"/>
  <c r="M2883"/>
  <c r="N2883"/>
  <c r="L2884"/>
  <c r="A3903"/>
  <c r="F2886"/>
  <c r="H2886" s="1"/>
  <c r="I3903" l="1"/>
  <c r="J3902"/>
  <c r="K3903"/>
  <c r="G3903"/>
  <c r="O2884"/>
  <c r="P2884"/>
  <c r="Q2883"/>
  <c r="B3903"/>
  <c r="M2884"/>
  <c r="N2884"/>
  <c r="L2885"/>
  <c r="A3904"/>
  <c r="D2887"/>
  <c r="E2887" s="1"/>
  <c r="C2888" s="1"/>
  <c r="I3904" l="1"/>
  <c r="J3903"/>
  <c r="K3904"/>
  <c r="G3904"/>
  <c r="O2885"/>
  <c r="P2885"/>
  <c r="Q2884"/>
  <c r="B3904"/>
  <c r="M2885"/>
  <c r="N2885"/>
  <c r="L2886"/>
  <c r="A3905"/>
  <c r="F2887"/>
  <c r="H2887" s="1"/>
  <c r="I3905" l="1"/>
  <c r="J3904"/>
  <c r="K3905"/>
  <c r="G3905"/>
  <c r="P2886"/>
  <c r="O2886"/>
  <c r="Q2885"/>
  <c r="B3905"/>
  <c r="M2886"/>
  <c r="N2886"/>
  <c r="A3906"/>
  <c r="D2888"/>
  <c r="E2888" s="1"/>
  <c r="C2889" s="1"/>
  <c r="I3906" l="1"/>
  <c r="J3905"/>
  <c r="K3906"/>
  <c r="G3906"/>
  <c r="Q2886"/>
  <c r="B3906"/>
  <c r="L2887"/>
  <c r="A3907"/>
  <c r="F2888"/>
  <c r="H2888" s="1"/>
  <c r="I3907" l="1"/>
  <c r="J3906"/>
  <c r="K3907"/>
  <c r="G3907"/>
  <c r="P2887"/>
  <c r="O2887"/>
  <c r="B3907"/>
  <c r="M2887"/>
  <c r="N2887"/>
  <c r="L2888"/>
  <c r="A3908"/>
  <c r="D2889"/>
  <c r="E2889" s="1"/>
  <c r="C2890" s="1"/>
  <c r="I3908" l="1"/>
  <c r="J3907"/>
  <c r="K3908"/>
  <c r="G3908"/>
  <c r="P2888"/>
  <c r="O2888"/>
  <c r="Q2887"/>
  <c r="B3908"/>
  <c r="M2888"/>
  <c r="N2888"/>
  <c r="A3909"/>
  <c r="F2889"/>
  <c r="I3909" l="1"/>
  <c r="J3908"/>
  <c r="K3909"/>
  <c r="G3909"/>
  <c r="Q2888"/>
  <c r="B3909"/>
  <c r="H2889"/>
  <c r="A3910"/>
  <c r="D2890"/>
  <c r="E2890" s="1"/>
  <c r="C2891" s="1"/>
  <c r="I3910" l="1"/>
  <c r="J3909"/>
  <c r="K3910"/>
  <c r="G3910"/>
  <c r="B3910"/>
  <c r="L2889"/>
  <c r="A3911"/>
  <c r="F2890"/>
  <c r="H2890" s="1"/>
  <c r="I3911" l="1"/>
  <c r="J3910"/>
  <c r="K3911"/>
  <c r="G3911"/>
  <c r="O2889"/>
  <c r="P2889"/>
  <c r="B3911"/>
  <c r="M2889"/>
  <c r="N2889"/>
  <c r="A3912"/>
  <c r="D2891"/>
  <c r="E2891" s="1"/>
  <c r="C2892" s="1"/>
  <c r="I3912" l="1"/>
  <c r="J3911"/>
  <c r="K3912"/>
  <c r="G3912"/>
  <c r="Q2889"/>
  <c r="B3912"/>
  <c r="L2890"/>
  <c r="A3913"/>
  <c r="F2891"/>
  <c r="H2891" s="1"/>
  <c r="I3913" l="1"/>
  <c r="J3912"/>
  <c r="K3913"/>
  <c r="G3913"/>
  <c r="P2890"/>
  <c r="O2890"/>
  <c r="B3913"/>
  <c r="M2890"/>
  <c r="N2890"/>
  <c r="A3914"/>
  <c r="D2892"/>
  <c r="E2892" s="1"/>
  <c r="C2893" s="1"/>
  <c r="I3914" l="1"/>
  <c r="J3913"/>
  <c r="K3914"/>
  <c r="G3914"/>
  <c r="Q2890"/>
  <c r="B3914"/>
  <c r="L2891"/>
  <c r="A3915"/>
  <c r="F2892"/>
  <c r="H2892" s="1"/>
  <c r="I3915" l="1"/>
  <c r="J3914"/>
  <c r="K3915"/>
  <c r="G3915"/>
  <c r="O2891"/>
  <c r="P2891"/>
  <c r="B3915"/>
  <c r="M2891"/>
  <c r="N2891"/>
  <c r="A3916"/>
  <c r="D2893"/>
  <c r="E2893" s="1"/>
  <c r="C2894" s="1"/>
  <c r="I3916" l="1"/>
  <c r="J3915"/>
  <c r="K3916"/>
  <c r="G3916"/>
  <c r="Q2891"/>
  <c r="B3916"/>
  <c r="L2892"/>
  <c r="A3917"/>
  <c r="F2893"/>
  <c r="H2893" s="1"/>
  <c r="I3917" l="1"/>
  <c r="J3916"/>
  <c r="K3917"/>
  <c r="G3917"/>
  <c r="O2892"/>
  <c r="P2892"/>
  <c r="B3917"/>
  <c r="M2892"/>
  <c r="N2892"/>
  <c r="L2893"/>
  <c r="A3918"/>
  <c r="D2894"/>
  <c r="E2894" s="1"/>
  <c r="C2895" s="1"/>
  <c r="I3918" l="1"/>
  <c r="J3917"/>
  <c r="K3918"/>
  <c r="G3918"/>
  <c r="Q2892"/>
  <c r="P2893"/>
  <c r="O2893"/>
  <c r="B3918"/>
  <c r="M2893"/>
  <c r="N2893"/>
  <c r="A3919"/>
  <c r="F2894"/>
  <c r="I3919" l="1"/>
  <c r="J3918"/>
  <c r="K3919"/>
  <c r="G3919"/>
  <c r="Q2893"/>
  <c r="B3919"/>
  <c r="H2894"/>
  <c r="A3920"/>
  <c r="D2895"/>
  <c r="E2895" s="1"/>
  <c r="C2896" s="1"/>
  <c r="I3920" l="1"/>
  <c r="J3919"/>
  <c r="K3920"/>
  <c r="G3920"/>
  <c r="B3920"/>
  <c r="L2894"/>
  <c r="A3921"/>
  <c r="F2895"/>
  <c r="H2895" s="1"/>
  <c r="I3921" l="1"/>
  <c r="J3920"/>
  <c r="K3921"/>
  <c r="G3921"/>
  <c r="O2894"/>
  <c r="P2894"/>
  <c r="B3921"/>
  <c r="M2894"/>
  <c r="N2894"/>
  <c r="L2895"/>
  <c r="A3922"/>
  <c r="D2896"/>
  <c r="E2896" s="1"/>
  <c r="C2897" s="1"/>
  <c r="I3922" l="1"/>
  <c r="J3921"/>
  <c r="K3922"/>
  <c r="G3922"/>
  <c r="P2895"/>
  <c r="O2895"/>
  <c r="Q2894"/>
  <c r="B3922"/>
  <c r="M2895"/>
  <c r="N2895"/>
  <c r="A3923"/>
  <c r="F2896"/>
  <c r="I3923" l="1"/>
  <c r="J3922"/>
  <c r="K3923"/>
  <c r="G3923"/>
  <c r="Q2895"/>
  <c r="B3923"/>
  <c r="H2896"/>
  <c r="A3924"/>
  <c r="D2897"/>
  <c r="E2897" s="1"/>
  <c r="C2898" s="1"/>
  <c r="I3924" l="1"/>
  <c r="J3923"/>
  <c r="K3924"/>
  <c r="G3924"/>
  <c r="B3924"/>
  <c r="L2896"/>
  <c r="A3925"/>
  <c r="F2897"/>
  <c r="H2897" s="1"/>
  <c r="I3925" l="1"/>
  <c r="J3924"/>
  <c r="K3925"/>
  <c r="G3925"/>
  <c r="P2896"/>
  <c r="O2896"/>
  <c r="B3925"/>
  <c r="M2896"/>
  <c r="N2896"/>
  <c r="L2897"/>
  <c r="A3926"/>
  <c r="D2898"/>
  <c r="E2898" s="1"/>
  <c r="C2899" s="1"/>
  <c r="I3926" l="1"/>
  <c r="J3925"/>
  <c r="K3926"/>
  <c r="G3926"/>
  <c r="O2897"/>
  <c r="P2897"/>
  <c r="Q2896"/>
  <c r="B3926"/>
  <c r="M2897"/>
  <c r="N2897"/>
  <c r="A3927"/>
  <c r="F2898"/>
  <c r="I3927" l="1"/>
  <c r="J3926"/>
  <c r="K3927"/>
  <c r="G3927"/>
  <c r="Q2897"/>
  <c r="B3927"/>
  <c r="H2898"/>
  <c r="A3928"/>
  <c r="D2899"/>
  <c r="E2899" s="1"/>
  <c r="C2900" s="1"/>
  <c r="I3928" l="1"/>
  <c r="J3927"/>
  <c r="K3928"/>
  <c r="G3928"/>
  <c r="B3928"/>
  <c r="L2898"/>
  <c r="A3929"/>
  <c r="F2899"/>
  <c r="H2899" s="1"/>
  <c r="I3929" l="1"/>
  <c r="J3928"/>
  <c r="K3929"/>
  <c r="G3929"/>
  <c r="P2898"/>
  <c r="O2898"/>
  <c r="B3929"/>
  <c r="M2898"/>
  <c r="N2898"/>
  <c r="L2899"/>
  <c r="A3930"/>
  <c r="D2900"/>
  <c r="E2900" s="1"/>
  <c r="C2901" s="1"/>
  <c r="I3930" l="1"/>
  <c r="J3929"/>
  <c r="K3930"/>
  <c r="G3930"/>
  <c r="P2899"/>
  <c r="O2899"/>
  <c r="Q2898"/>
  <c r="B3930"/>
  <c r="M2899"/>
  <c r="N2899"/>
  <c r="A3931"/>
  <c r="F2900"/>
  <c r="I3931" l="1"/>
  <c r="J3930"/>
  <c r="K3931"/>
  <c r="G3931"/>
  <c r="Q2899"/>
  <c r="B3931"/>
  <c r="H2900"/>
  <c r="A3932"/>
  <c r="D2901"/>
  <c r="E2901" s="1"/>
  <c r="C2902" s="1"/>
  <c r="I3932" l="1"/>
  <c r="J3931"/>
  <c r="K3932"/>
  <c r="G3932"/>
  <c r="B3932"/>
  <c r="L2900"/>
  <c r="A3933"/>
  <c r="F2901"/>
  <c r="H2901" s="1"/>
  <c r="I3933" l="1"/>
  <c r="J3932"/>
  <c r="K3933"/>
  <c r="G3933"/>
  <c r="P2900"/>
  <c r="O2900"/>
  <c r="B3933"/>
  <c r="M2900"/>
  <c r="N2900"/>
  <c r="L2901"/>
  <c r="A3934"/>
  <c r="D2902"/>
  <c r="E2902" s="1"/>
  <c r="C2903" s="1"/>
  <c r="I3934" l="1"/>
  <c r="J3933"/>
  <c r="K3934"/>
  <c r="G3934"/>
  <c r="O2901"/>
  <c r="P2901"/>
  <c r="Q2900"/>
  <c r="B3934"/>
  <c r="M2901"/>
  <c r="N2901"/>
  <c r="A3935"/>
  <c r="F2902"/>
  <c r="I3935" l="1"/>
  <c r="J3934"/>
  <c r="K3935"/>
  <c r="G3935"/>
  <c r="Q2901"/>
  <c r="B3935"/>
  <c r="H2902"/>
  <c r="A3936"/>
  <c r="D2903"/>
  <c r="E2903" s="1"/>
  <c r="C2904" s="1"/>
  <c r="I3936" l="1"/>
  <c r="J3935"/>
  <c r="K3936"/>
  <c r="G3936"/>
  <c r="B3936"/>
  <c r="L2902"/>
  <c r="A3937"/>
  <c r="F2903"/>
  <c r="H2903" s="1"/>
  <c r="I3937" l="1"/>
  <c r="J3936"/>
  <c r="K3937"/>
  <c r="G3937"/>
  <c r="P2902"/>
  <c r="O2902"/>
  <c r="B3937"/>
  <c r="M2902"/>
  <c r="N2902"/>
  <c r="L2903"/>
  <c r="A3938"/>
  <c r="D2904"/>
  <c r="E2904" s="1"/>
  <c r="C2905" s="1"/>
  <c r="I3938" l="1"/>
  <c r="J3937"/>
  <c r="K3938"/>
  <c r="G3938"/>
  <c r="P2903"/>
  <c r="O2903"/>
  <c r="Q2902"/>
  <c r="B3938"/>
  <c r="M2903"/>
  <c r="N2903"/>
  <c r="A3939"/>
  <c r="F2904"/>
  <c r="I3939" l="1"/>
  <c r="J3938"/>
  <c r="K3939"/>
  <c r="G3939"/>
  <c r="Q2903"/>
  <c r="B3939"/>
  <c r="H2904"/>
  <c r="A3940"/>
  <c r="D2905"/>
  <c r="E2905" s="1"/>
  <c r="C2906" s="1"/>
  <c r="I3940" l="1"/>
  <c r="J3939"/>
  <c r="K3940"/>
  <c r="G3940"/>
  <c r="B3940"/>
  <c r="L2904"/>
  <c r="A3941"/>
  <c r="F2905"/>
  <c r="H2905" s="1"/>
  <c r="I3941" l="1"/>
  <c r="J3940"/>
  <c r="K3941"/>
  <c r="G3941"/>
  <c r="P2904"/>
  <c r="O2904"/>
  <c r="B3941"/>
  <c r="M2904"/>
  <c r="N2904"/>
  <c r="L2905"/>
  <c r="A3942"/>
  <c r="D2906"/>
  <c r="E2906" s="1"/>
  <c r="C2907" s="1"/>
  <c r="I3942" l="1"/>
  <c r="J3941"/>
  <c r="K3942"/>
  <c r="G3942"/>
  <c r="P2905"/>
  <c r="O2905"/>
  <c r="Q2904"/>
  <c r="B3942"/>
  <c r="M2905"/>
  <c r="N2905"/>
  <c r="A3943"/>
  <c r="F2906"/>
  <c r="I3943" l="1"/>
  <c r="J3942"/>
  <c r="K3943"/>
  <c r="G3943"/>
  <c r="Q2905"/>
  <c r="B3943"/>
  <c r="H2906"/>
  <c r="A3944"/>
  <c r="D2907"/>
  <c r="E2907" s="1"/>
  <c r="C2908" s="1"/>
  <c r="I3944" l="1"/>
  <c r="J3943"/>
  <c r="K3944"/>
  <c r="G3944"/>
  <c r="B3944"/>
  <c r="L2906"/>
  <c r="A3945"/>
  <c r="F2907"/>
  <c r="H2907" s="1"/>
  <c r="I3945" l="1"/>
  <c r="J3944"/>
  <c r="K3945"/>
  <c r="G3945"/>
  <c r="P2906"/>
  <c r="O2906"/>
  <c r="B3945"/>
  <c r="M2906"/>
  <c r="N2906"/>
  <c r="A3946"/>
  <c r="D2908"/>
  <c r="E2908" s="1"/>
  <c r="C2909" s="1"/>
  <c r="I3946" l="1"/>
  <c r="J3945"/>
  <c r="K3946"/>
  <c r="G3946"/>
  <c r="Q2906"/>
  <c r="B3946"/>
  <c r="L2907"/>
  <c r="A3947"/>
  <c r="F2908"/>
  <c r="H2908" s="1"/>
  <c r="I3947" l="1"/>
  <c r="J3946"/>
  <c r="K3947"/>
  <c r="G3947"/>
  <c r="P2907"/>
  <c r="O2907"/>
  <c r="B3947"/>
  <c r="M2907"/>
  <c r="N2907"/>
  <c r="L2908"/>
  <c r="A3948"/>
  <c r="D2909"/>
  <c r="E2909" s="1"/>
  <c r="C2910" s="1"/>
  <c r="I3948" l="1"/>
  <c r="J3947"/>
  <c r="K3948"/>
  <c r="G3948"/>
  <c r="O2908"/>
  <c r="P2908"/>
  <c r="Q2907"/>
  <c r="B3948"/>
  <c r="M2908"/>
  <c r="N2908"/>
  <c r="A3949"/>
  <c r="F2909"/>
  <c r="I3949" l="1"/>
  <c r="J3948"/>
  <c r="K3949"/>
  <c r="G3949"/>
  <c r="Q2908"/>
  <c r="B3949"/>
  <c r="H2909"/>
  <c r="A3950"/>
  <c r="D2910"/>
  <c r="E2910" s="1"/>
  <c r="C2911" s="1"/>
  <c r="I3950" l="1"/>
  <c r="J3949"/>
  <c r="K3950"/>
  <c r="G3950"/>
  <c r="B3950"/>
  <c r="L2909"/>
  <c r="A3951"/>
  <c r="F2910"/>
  <c r="H2910" s="1"/>
  <c r="I3951" l="1"/>
  <c r="J3950"/>
  <c r="K3951"/>
  <c r="G3951"/>
  <c r="O2909"/>
  <c r="P2909"/>
  <c r="B3951"/>
  <c r="M2909"/>
  <c r="N2909"/>
  <c r="A3952"/>
  <c r="D2911"/>
  <c r="E2911" s="1"/>
  <c r="C2912" s="1"/>
  <c r="I3952" l="1"/>
  <c r="J3951"/>
  <c r="K3952"/>
  <c r="G3952"/>
  <c r="Q2909"/>
  <c r="B3952"/>
  <c r="L2910"/>
  <c r="A3953"/>
  <c r="F2911"/>
  <c r="H2911" s="1"/>
  <c r="I3953" l="1"/>
  <c r="J3952"/>
  <c r="K3953"/>
  <c r="G3953"/>
  <c r="P2910"/>
  <c r="O2910"/>
  <c r="B3953"/>
  <c r="M2910"/>
  <c r="N2910"/>
  <c r="A3954"/>
  <c r="D2912"/>
  <c r="E2912" s="1"/>
  <c r="C2913" s="1"/>
  <c r="I3954" l="1"/>
  <c r="J3953"/>
  <c r="K3954"/>
  <c r="G3954"/>
  <c r="Q2910"/>
  <c r="B3954"/>
  <c r="L2911"/>
  <c r="A3955"/>
  <c r="F2912"/>
  <c r="H2912" s="1"/>
  <c r="I3955" l="1"/>
  <c r="J3954"/>
  <c r="K3955"/>
  <c r="G3955"/>
  <c r="O2911"/>
  <c r="P2911"/>
  <c r="B3955"/>
  <c r="M2911"/>
  <c r="N2911"/>
  <c r="A3956"/>
  <c r="D2913"/>
  <c r="E2913" s="1"/>
  <c r="C2914" s="1"/>
  <c r="I3956" l="1"/>
  <c r="J3955"/>
  <c r="K3956"/>
  <c r="G3956"/>
  <c r="Q2911"/>
  <c r="B3956"/>
  <c r="L2912"/>
  <c r="A3957"/>
  <c r="F2913"/>
  <c r="H2913" s="1"/>
  <c r="I3957" l="1"/>
  <c r="J3956"/>
  <c r="K3957"/>
  <c r="G3957"/>
  <c r="O2912"/>
  <c r="P2912"/>
  <c r="B3957"/>
  <c r="M2912"/>
  <c r="N2912"/>
  <c r="A3958"/>
  <c r="D2914"/>
  <c r="E2914" s="1"/>
  <c r="C2915" s="1"/>
  <c r="I3958" l="1"/>
  <c r="J3957"/>
  <c r="K3958"/>
  <c r="G3958"/>
  <c r="Q2912"/>
  <c r="B3958"/>
  <c r="L2913"/>
  <c r="A3959"/>
  <c r="F2914"/>
  <c r="H2914" s="1"/>
  <c r="I3959" l="1"/>
  <c r="J3958"/>
  <c r="K3959"/>
  <c r="G3959"/>
  <c r="P2913"/>
  <c r="O2913"/>
  <c r="B3959"/>
  <c r="M2913"/>
  <c r="N2913"/>
  <c r="L2914"/>
  <c r="A3960"/>
  <c r="D2915"/>
  <c r="E2915" s="1"/>
  <c r="C2916" s="1"/>
  <c r="I3960" l="1"/>
  <c r="J3959"/>
  <c r="K3960"/>
  <c r="G3960"/>
  <c r="O2914"/>
  <c r="P2914"/>
  <c r="Q2913"/>
  <c r="B3960"/>
  <c r="M2914"/>
  <c r="N2914"/>
  <c r="A3961"/>
  <c r="F2915"/>
  <c r="I3961" l="1"/>
  <c r="J3960"/>
  <c r="K3961"/>
  <c r="G3961"/>
  <c r="Q2914"/>
  <c r="B3961"/>
  <c r="H2915"/>
  <c r="A3962"/>
  <c r="D2916"/>
  <c r="E2916" s="1"/>
  <c r="C2917" s="1"/>
  <c r="I3962" l="1"/>
  <c r="J3961"/>
  <c r="K3962"/>
  <c r="G3962"/>
  <c r="B3962"/>
  <c r="L2915"/>
  <c r="A3963"/>
  <c r="F2916"/>
  <c r="H2916" s="1"/>
  <c r="I3963" l="1"/>
  <c r="J3962"/>
  <c r="K3963"/>
  <c r="G3963"/>
  <c r="O2915"/>
  <c r="P2915"/>
  <c r="B3963"/>
  <c r="M2915"/>
  <c r="N2915"/>
  <c r="L2916"/>
  <c r="A3964"/>
  <c r="D2917"/>
  <c r="E2917" s="1"/>
  <c r="C2918" s="1"/>
  <c r="I3964" l="1"/>
  <c r="J3963"/>
  <c r="K3964"/>
  <c r="G3964"/>
  <c r="O2916"/>
  <c r="P2916"/>
  <c r="Q2915"/>
  <c r="B3964"/>
  <c r="M2916"/>
  <c r="N2916"/>
  <c r="A3965"/>
  <c r="F2917"/>
  <c r="I3965" l="1"/>
  <c r="J3964"/>
  <c r="K3965"/>
  <c r="G3965"/>
  <c r="Q2916"/>
  <c r="B3965"/>
  <c r="H2917"/>
  <c r="A3966"/>
  <c r="D2918"/>
  <c r="E2918" s="1"/>
  <c r="C2919" s="1"/>
  <c r="I3966" l="1"/>
  <c r="J3965"/>
  <c r="K3966"/>
  <c r="G3966"/>
  <c r="B3966"/>
  <c r="L2917"/>
  <c r="A3967"/>
  <c r="F2918"/>
  <c r="H2918" s="1"/>
  <c r="I3967" l="1"/>
  <c r="J3966"/>
  <c r="K3967"/>
  <c r="G3967"/>
  <c r="P2917"/>
  <c r="O2917"/>
  <c r="B3967"/>
  <c r="M2917"/>
  <c r="N2917"/>
  <c r="L2918"/>
  <c r="A3968"/>
  <c r="D2919"/>
  <c r="E2919" s="1"/>
  <c r="C2920" s="1"/>
  <c r="I3968" l="1"/>
  <c r="J3967"/>
  <c r="K3968"/>
  <c r="G3968"/>
  <c r="P2918"/>
  <c r="O2918"/>
  <c r="Q2917"/>
  <c r="B3968"/>
  <c r="M2918"/>
  <c r="N2918"/>
  <c r="A3969"/>
  <c r="F2919"/>
  <c r="I3969" l="1"/>
  <c r="J3968"/>
  <c r="K3969"/>
  <c r="G3969"/>
  <c r="Q2918"/>
  <c r="B3969"/>
  <c r="H2919"/>
  <c r="A3970"/>
  <c r="D2920"/>
  <c r="E2920" s="1"/>
  <c r="C2921" s="1"/>
  <c r="I3970" l="1"/>
  <c r="J3969"/>
  <c r="K3970"/>
  <c r="G3970"/>
  <c r="B3970"/>
  <c r="L2919"/>
  <c r="A3971"/>
  <c r="F2920"/>
  <c r="H2920" s="1"/>
  <c r="I3971" l="1"/>
  <c r="J3970"/>
  <c r="K3971"/>
  <c r="G3971"/>
  <c r="O2919"/>
  <c r="P2919"/>
  <c r="B3971"/>
  <c r="M2919"/>
  <c r="N2919"/>
  <c r="L2920"/>
  <c r="A3972"/>
  <c r="D2921"/>
  <c r="E2921" s="1"/>
  <c r="C2922" s="1"/>
  <c r="I3972" l="1"/>
  <c r="J3971"/>
  <c r="K3972"/>
  <c r="G3972"/>
  <c r="P2920"/>
  <c r="O2920"/>
  <c r="Q2919"/>
  <c r="B3972"/>
  <c r="M2920"/>
  <c r="N2920"/>
  <c r="A3973"/>
  <c r="F2921"/>
  <c r="I3973" l="1"/>
  <c r="J3972"/>
  <c r="K3973"/>
  <c r="G3973"/>
  <c r="Q2920"/>
  <c r="B3973"/>
  <c r="H2921"/>
  <c r="A3974"/>
  <c r="D2922"/>
  <c r="E2922" s="1"/>
  <c r="C2923" s="1"/>
  <c r="I3974" l="1"/>
  <c r="J3973"/>
  <c r="K3974"/>
  <c r="G3974"/>
  <c r="B3974"/>
  <c r="L2921"/>
  <c r="A3975"/>
  <c r="F2922"/>
  <c r="H2922" s="1"/>
  <c r="I3975" l="1"/>
  <c r="J3974"/>
  <c r="K3975"/>
  <c r="G3975"/>
  <c r="O2921"/>
  <c r="P2921"/>
  <c r="B3975"/>
  <c r="M2921"/>
  <c r="N2921"/>
  <c r="A3976"/>
  <c r="D2923"/>
  <c r="E2923" s="1"/>
  <c r="C2924" s="1"/>
  <c r="I3976" l="1"/>
  <c r="J3975"/>
  <c r="K3976"/>
  <c r="G3976"/>
  <c r="Q2921"/>
  <c r="B3976"/>
  <c r="L2922"/>
  <c r="A3977"/>
  <c r="F2923"/>
  <c r="H2923" s="1"/>
  <c r="I3977" l="1"/>
  <c r="J3976"/>
  <c r="K3977"/>
  <c r="G3977"/>
  <c r="P2922"/>
  <c r="O2922"/>
  <c r="B3977"/>
  <c r="M2922"/>
  <c r="N2922"/>
  <c r="A3978"/>
  <c r="D2924"/>
  <c r="E2924" s="1"/>
  <c r="C2925" s="1"/>
  <c r="I3978" l="1"/>
  <c r="J3977"/>
  <c r="K3978"/>
  <c r="G3978"/>
  <c r="Q2922"/>
  <c r="B3978"/>
  <c r="L2923"/>
  <c r="A3979"/>
  <c r="F2924"/>
  <c r="H2924" s="1"/>
  <c r="I3979" l="1"/>
  <c r="J3978"/>
  <c r="K3979"/>
  <c r="G3979"/>
  <c r="P2923"/>
  <c r="O2923"/>
  <c r="B3979"/>
  <c r="M2923"/>
  <c r="N2923"/>
  <c r="A3980"/>
  <c r="D2925"/>
  <c r="E2925" s="1"/>
  <c r="C2926" s="1"/>
  <c r="I3980" l="1"/>
  <c r="J3979"/>
  <c r="K3980"/>
  <c r="G3980"/>
  <c r="Q2923"/>
  <c r="B3980"/>
  <c r="L2924"/>
  <c r="A3981"/>
  <c r="F2925"/>
  <c r="H2925" s="1"/>
  <c r="I3981" l="1"/>
  <c r="J3980"/>
  <c r="K3981"/>
  <c r="G3981"/>
  <c r="O2924"/>
  <c r="P2924"/>
  <c r="B3981"/>
  <c r="M2924"/>
  <c r="N2924"/>
  <c r="L2925"/>
  <c r="A3982"/>
  <c r="D2926"/>
  <c r="E2926" s="1"/>
  <c r="C2927" s="1"/>
  <c r="I3982" l="1"/>
  <c r="J3981"/>
  <c r="K3982"/>
  <c r="G3982"/>
  <c r="Q2924"/>
  <c r="O2925"/>
  <c r="P2925"/>
  <c r="B3982"/>
  <c r="M2925"/>
  <c r="N2925"/>
  <c r="A3983"/>
  <c r="F2926"/>
  <c r="I3983" l="1"/>
  <c r="J3982"/>
  <c r="K3983"/>
  <c r="G3983"/>
  <c r="Q2925"/>
  <c r="B3983"/>
  <c r="H2926"/>
  <c r="A3984"/>
  <c r="D2927"/>
  <c r="E2927" s="1"/>
  <c r="C2928" s="1"/>
  <c r="I3984" l="1"/>
  <c r="J3983"/>
  <c r="K3984"/>
  <c r="G3984"/>
  <c r="B3984"/>
  <c r="L2926"/>
  <c r="A3985"/>
  <c r="F2927"/>
  <c r="H2927" s="1"/>
  <c r="I3985" l="1"/>
  <c r="J3984"/>
  <c r="K3985"/>
  <c r="G3985"/>
  <c r="O2926"/>
  <c r="P2926"/>
  <c r="B3985"/>
  <c r="M2926"/>
  <c r="N2926"/>
  <c r="L2927"/>
  <c r="A3986"/>
  <c r="D2928"/>
  <c r="E2928" s="1"/>
  <c r="C2929" s="1"/>
  <c r="I3986" l="1"/>
  <c r="J3985"/>
  <c r="K3986"/>
  <c r="G3986"/>
  <c r="P2927"/>
  <c r="O2927"/>
  <c r="Q2926"/>
  <c r="B3986"/>
  <c r="M2927"/>
  <c r="N2927"/>
  <c r="A3987"/>
  <c r="F2928"/>
  <c r="I3987" l="1"/>
  <c r="J3986"/>
  <c r="K3987"/>
  <c r="G3987"/>
  <c r="Q2927"/>
  <c r="B3987"/>
  <c r="H2928"/>
  <c r="A3988"/>
  <c r="D2929"/>
  <c r="E2929" s="1"/>
  <c r="C2930" s="1"/>
  <c r="I3988" l="1"/>
  <c r="J3987"/>
  <c r="K3988"/>
  <c r="G3988"/>
  <c r="B3988"/>
  <c r="L2928"/>
  <c r="A3989"/>
  <c r="F2929"/>
  <c r="H2929" s="1"/>
  <c r="I3989" l="1"/>
  <c r="J3988"/>
  <c r="K3989"/>
  <c r="G3989"/>
  <c r="O2928"/>
  <c r="P2928"/>
  <c r="B3989"/>
  <c r="M2928"/>
  <c r="N2928"/>
  <c r="A3990"/>
  <c r="D2930"/>
  <c r="E2930" s="1"/>
  <c r="C2931" s="1"/>
  <c r="I3990" l="1"/>
  <c r="J3989"/>
  <c r="K3990"/>
  <c r="G3990"/>
  <c r="Q2928"/>
  <c r="B3990"/>
  <c r="L2929"/>
  <c r="A3991"/>
  <c r="F2930"/>
  <c r="I3991" l="1"/>
  <c r="J3990"/>
  <c r="K3991"/>
  <c r="G3991"/>
  <c r="O2929"/>
  <c r="P2929"/>
  <c r="B3991"/>
  <c r="N2929"/>
  <c r="M2929"/>
  <c r="L2930"/>
  <c r="H2930"/>
  <c r="A3992"/>
  <c r="D2931"/>
  <c r="E2931" s="1"/>
  <c r="C2932" s="1"/>
  <c r="I3992" l="1"/>
  <c r="J3991"/>
  <c r="K3992"/>
  <c r="G3992"/>
  <c r="Q2929"/>
  <c r="O2930"/>
  <c r="P2930"/>
  <c r="B3992"/>
  <c r="M2930"/>
  <c r="N2930"/>
  <c r="A3993"/>
  <c r="F2931"/>
  <c r="I3993" l="1"/>
  <c r="J3992"/>
  <c r="K3993"/>
  <c r="G3993"/>
  <c r="Q2930"/>
  <c r="B3993"/>
  <c r="H2931"/>
  <c r="A3994"/>
  <c r="D2932"/>
  <c r="E2932" s="1"/>
  <c r="C2933" s="1"/>
  <c r="I3994" l="1"/>
  <c r="J3993"/>
  <c r="K3994"/>
  <c r="G3994"/>
  <c r="B3994"/>
  <c r="L2931"/>
  <c r="A3995"/>
  <c r="F2932"/>
  <c r="H2932" s="1"/>
  <c r="I3995" l="1"/>
  <c r="J3994"/>
  <c r="K3995"/>
  <c r="G3995"/>
  <c r="O2931"/>
  <c r="P2931"/>
  <c r="B3995"/>
  <c r="M2931"/>
  <c r="N2931"/>
  <c r="A3996"/>
  <c r="D2933"/>
  <c r="E2933" s="1"/>
  <c r="C2934" s="1"/>
  <c r="I3996" l="1"/>
  <c r="J3995"/>
  <c r="K3996"/>
  <c r="G3996"/>
  <c r="Q2931"/>
  <c r="B3996"/>
  <c r="L2932"/>
  <c r="A3997"/>
  <c r="F2933"/>
  <c r="H2933" s="1"/>
  <c r="I3997" l="1"/>
  <c r="J3996"/>
  <c r="K3997"/>
  <c r="G3997"/>
  <c r="P2932"/>
  <c r="O2932"/>
  <c r="B3997"/>
  <c r="M2932"/>
  <c r="N2932"/>
  <c r="L2933"/>
  <c r="A3998"/>
  <c r="D2934"/>
  <c r="E2934" s="1"/>
  <c r="C2935" s="1"/>
  <c r="I3998" l="1"/>
  <c r="J3997"/>
  <c r="K3998"/>
  <c r="G3998"/>
  <c r="O2933"/>
  <c r="P2933"/>
  <c r="Q2932"/>
  <c r="B3998"/>
  <c r="M2933"/>
  <c r="N2933"/>
  <c r="A3999"/>
  <c r="F2934"/>
  <c r="I3999" l="1"/>
  <c r="J3998"/>
  <c r="K3999"/>
  <c r="G3999"/>
  <c r="Q2933"/>
  <c r="B3999"/>
  <c r="H2934"/>
  <c r="A4000"/>
  <c r="D2935"/>
  <c r="E2935" s="1"/>
  <c r="C2936" s="1"/>
  <c r="I4000" l="1"/>
  <c r="J3999"/>
  <c r="K4000"/>
  <c r="G4000"/>
  <c r="B4000"/>
  <c r="L2934"/>
  <c r="A4001"/>
  <c r="F2935"/>
  <c r="H2935" s="1"/>
  <c r="I4001" l="1"/>
  <c r="J4000"/>
  <c r="K4001"/>
  <c r="G4001"/>
  <c r="O2934"/>
  <c r="P2934"/>
  <c r="B4001"/>
  <c r="M2934"/>
  <c r="N2934"/>
  <c r="A4002"/>
  <c r="D2936"/>
  <c r="E2936" s="1"/>
  <c r="C2937" s="1"/>
  <c r="I4002" l="1"/>
  <c r="J4001"/>
  <c r="K4002"/>
  <c r="G4002"/>
  <c r="Q2934"/>
  <c r="B4002"/>
  <c r="L2935"/>
  <c r="A4003"/>
  <c r="F2936"/>
  <c r="H2936" s="1"/>
  <c r="I4003" l="1"/>
  <c r="J4002"/>
  <c r="K4003"/>
  <c r="G4003"/>
  <c r="P2935"/>
  <c r="O2935"/>
  <c r="B4003"/>
  <c r="M2935"/>
  <c r="N2935"/>
  <c r="A4004"/>
  <c r="D2937"/>
  <c r="E2937" s="1"/>
  <c r="C2938" s="1"/>
  <c r="I4004" l="1"/>
  <c r="J4003"/>
  <c r="K4004"/>
  <c r="G4004"/>
  <c r="Q2935"/>
  <c r="B4004"/>
  <c r="L2936"/>
  <c r="A4005"/>
  <c r="F2937"/>
  <c r="H2937" s="1"/>
  <c r="I4005" l="1"/>
  <c r="J4004"/>
  <c r="K4005"/>
  <c r="G4005"/>
  <c r="P2936"/>
  <c r="O2936"/>
  <c r="B4005"/>
  <c r="M2936"/>
  <c r="N2936"/>
  <c r="A4006"/>
  <c r="D2938"/>
  <c r="E2938" s="1"/>
  <c r="C2939" s="1"/>
  <c r="I4006" l="1"/>
  <c r="J4005"/>
  <c r="K4006"/>
  <c r="G4006"/>
  <c r="Q2936"/>
  <c r="B4006"/>
  <c r="L2937"/>
  <c r="A4007"/>
  <c r="F2938"/>
  <c r="H2938" s="1"/>
  <c r="I4007" l="1"/>
  <c r="J4006"/>
  <c r="K4007"/>
  <c r="G4007"/>
  <c r="O2937"/>
  <c r="P2937"/>
  <c r="B4007"/>
  <c r="M2937"/>
  <c r="N2937"/>
  <c r="A4008"/>
  <c r="D2939"/>
  <c r="E2939" s="1"/>
  <c r="C2940" s="1"/>
  <c r="I4008" l="1"/>
  <c r="J4007"/>
  <c r="K4008"/>
  <c r="G4008"/>
  <c r="Q2937"/>
  <c r="B4008"/>
  <c r="L2938"/>
  <c r="A4009"/>
  <c r="F2939"/>
  <c r="H2939" s="1"/>
  <c r="I4009" l="1"/>
  <c r="J4008"/>
  <c r="K4009"/>
  <c r="G4009"/>
  <c r="O2938"/>
  <c r="P2938"/>
  <c r="B4009"/>
  <c r="M2938"/>
  <c r="N2938"/>
  <c r="A4010"/>
  <c r="D2940"/>
  <c r="E2940" s="1"/>
  <c r="C2941" s="1"/>
  <c r="I4010" l="1"/>
  <c r="J4009"/>
  <c r="K4010"/>
  <c r="G4010"/>
  <c r="Q2938"/>
  <c r="B4010"/>
  <c r="L2939"/>
  <c r="A4011"/>
  <c r="F2940"/>
  <c r="H2940" s="1"/>
  <c r="I4011" l="1"/>
  <c r="J4010"/>
  <c r="K4011"/>
  <c r="G4011"/>
  <c r="O2939"/>
  <c r="P2939"/>
  <c r="B4011"/>
  <c r="M2939"/>
  <c r="N2939"/>
  <c r="L2940"/>
  <c r="A4012"/>
  <c r="D2941"/>
  <c r="E2941" s="1"/>
  <c r="C2942" s="1"/>
  <c r="I4012" l="1"/>
  <c r="J4011"/>
  <c r="K4012"/>
  <c r="G4012"/>
  <c r="O2940"/>
  <c r="P2940"/>
  <c r="Q2939"/>
  <c r="B4012"/>
  <c r="M2940"/>
  <c r="N2940"/>
  <c r="A4013"/>
  <c r="F2941"/>
  <c r="I4013" l="1"/>
  <c r="J4012"/>
  <c r="K4013"/>
  <c r="G4013"/>
  <c r="Q2940"/>
  <c r="B4013"/>
  <c r="H2941"/>
  <c r="A4014"/>
  <c r="D2942"/>
  <c r="E2942" s="1"/>
  <c r="C2943" s="1"/>
  <c r="I4014" l="1"/>
  <c r="J4013"/>
  <c r="K4014"/>
  <c r="G4014"/>
  <c r="B4014"/>
  <c r="L2941"/>
  <c r="A4015"/>
  <c r="F2942"/>
  <c r="H2942" s="1"/>
  <c r="I4015" l="1"/>
  <c r="J4014"/>
  <c r="K4015"/>
  <c r="G4015"/>
  <c r="O2941"/>
  <c r="P2941"/>
  <c r="B4015"/>
  <c r="M2941"/>
  <c r="N2941"/>
  <c r="A4016"/>
  <c r="D2943"/>
  <c r="E2943" s="1"/>
  <c r="C2944" s="1"/>
  <c r="I4016" l="1"/>
  <c r="J4015"/>
  <c r="K4016"/>
  <c r="G4016"/>
  <c r="Q2941"/>
  <c r="B4016"/>
  <c r="L2942"/>
  <c r="A4017"/>
  <c r="F2943"/>
  <c r="H2943" s="1"/>
  <c r="I4017" l="1"/>
  <c r="J4016"/>
  <c r="K4017"/>
  <c r="G4017"/>
  <c r="P2942"/>
  <c r="O2942"/>
  <c r="B4017"/>
  <c r="M2942"/>
  <c r="N2942"/>
  <c r="A4018"/>
  <c r="D2944"/>
  <c r="E2944" s="1"/>
  <c r="C2945" s="1"/>
  <c r="I4018" l="1"/>
  <c r="J4017"/>
  <c r="K4018"/>
  <c r="G4018"/>
  <c r="Q2942"/>
  <c r="B4018"/>
  <c r="L2943"/>
  <c r="A4019"/>
  <c r="F2944"/>
  <c r="H2944" s="1"/>
  <c r="I4019" l="1"/>
  <c r="J4018"/>
  <c r="K4019"/>
  <c r="G4019"/>
  <c r="P2943"/>
  <c r="O2943"/>
  <c r="B4019"/>
  <c r="M2943"/>
  <c r="N2943"/>
  <c r="A4020"/>
  <c r="D2945"/>
  <c r="E2945" s="1"/>
  <c r="C2946" s="1"/>
  <c r="I4020" l="1"/>
  <c r="J4019"/>
  <c r="K4020"/>
  <c r="G4020"/>
  <c r="Q2943"/>
  <c r="B4020"/>
  <c r="L2944"/>
  <c r="A4021"/>
  <c r="F2945"/>
  <c r="H2945" s="1"/>
  <c r="I4021" l="1"/>
  <c r="J4020"/>
  <c r="K4021"/>
  <c r="G4021"/>
  <c r="O2944"/>
  <c r="P2944"/>
  <c r="B4021"/>
  <c r="M2944"/>
  <c r="N2944"/>
  <c r="A4022"/>
  <c r="D2946"/>
  <c r="E2946" s="1"/>
  <c r="C2947" s="1"/>
  <c r="I4022" l="1"/>
  <c r="J4021"/>
  <c r="K4022"/>
  <c r="G4022"/>
  <c r="Q2944"/>
  <c r="B4022"/>
  <c r="L2945"/>
  <c r="A4023"/>
  <c r="F2946"/>
  <c r="H2946" s="1"/>
  <c r="I4023" l="1"/>
  <c r="J4022"/>
  <c r="K4023"/>
  <c r="G4023"/>
  <c r="P2945"/>
  <c r="O2945"/>
  <c r="B4023"/>
  <c r="M2945"/>
  <c r="N2945"/>
  <c r="L2946"/>
  <c r="A4024"/>
  <c r="D2947"/>
  <c r="E2947" s="1"/>
  <c r="C2948" s="1"/>
  <c r="I4024" l="1"/>
  <c r="J4023"/>
  <c r="K4024"/>
  <c r="G4024"/>
  <c r="Q2945"/>
  <c r="O2946"/>
  <c r="P2946"/>
  <c r="B4024"/>
  <c r="M2946"/>
  <c r="N2946"/>
  <c r="A4025"/>
  <c r="F2947"/>
  <c r="I4025" l="1"/>
  <c r="J4024"/>
  <c r="K4025"/>
  <c r="G4025"/>
  <c r="Q2946"/>
  <c r="B4025"/>
  <c r="H2947"/>
  <c r="A4026"/>
  <c r="D2948"/>
  <c r="E2948" s="1"/>
  <c r="C2949" s="1"/>
  <c r="I4026" l="1"/>
  <c r="J4025"/>
  <c r="K4026"/>
  <c r="G4026"/>
  <c r="B4026"/>
  <c r="L2947"/>
  <c r="A4027"/>
  <c r="F2948"/>
  <c r="H2948" s="1"/>
  <c r="I4027" l="1"/>
  <c r="J4026"/>
  <c r="K4027"/>
  <c r="G4027"/>
  <c r="O2947"/>
  <c r="P2947"/>
  <c r="B4027"/>
  <c r="M2947"/>
  <c r="N2947"/>
  <c r="A4028"/>
  <c r="D2949"/>
  <c r="E2949" s="1"/>
  <c r="C2950" s="1"/>
  <c r="I4028" l="1"/>
  <c r="J4027"/>
  <c r="K4028"/>
  <c r="G4028"/>
  <c r="Q2947"/>
  <c r="B4028"/>
  <c r="L2948"/>
  <c r="A4029"/>
  <c r="F2949"/>
  <c r="H2949" s="1"/>
  <c r="I4029" l="1"/>
  <c r="J4028"/>
  <c r="K4029"/>
  <c r="G4029"/>
  <c r="O2948"/>
  <c r="P2948"/>
  <c r="B4029"/>
  <c r="M2948"/>
  <c r="N2948"/>
  <c r="A4030"/>
  <c r="D2950"/>
  <c r="E2950" s="1"/>
  <c r="C2951" s="1"/>
  <c r="I4030" l="1"/>
  <c r="J4029"/>
  <c r="K4030"/>
  <c r="G4030"/>
  <c r="Q2948"/>
  <c r="B4030"/>
  <c r="L2949"/>
  <c r="A4031"/>
  <c r="F2950"/>
  <c r="H2950" s="1"/>
  <c r="I4031" l="1"/>
  <c r="J4030"/>
  <c r="K4031"/>
  <c r="G4031"/>
  <c r="P2949"/>
  <c r="O2949"/>
  <c r="B4031"/>
  <c r="M2949"/>
  <c r="N2949"/>
  <c r="A4032"/>
  <c r="D2951"/>
  <c r="E2951" s="1"/>
  <c r="C2952" s="1"/>
  <c r="I4032" l="1"/>
  <c r="J4031"/>
  <c r="K4032"/>
  <c r="G4032"/>
  <c r="Q2949"/>
  <c r="B4032"/>
  <c r="L2950"/>
  <c r="A4033"/>
  <c r="F2951"/>
  <c r="H2951" s="1"/>
  <c r="I4033" l="1"/>
  <c r="J4032"/>
  <c r="K4033"/>
  <c r="G4033"/>
  <c r="P2950"/>
  <c r="O2950"/>
  <c r="B4033"/>
  <c r="M2950"/>
  <c r="N2950"/>
  <c r="A4034"/>
  <c r="D2952"/>
  <c r="E2952" s="1"/>
  <c r="C2953" s="1"/>
  <c r="I4034" l="1"/>
  <c r="J4033"/>
  <c r="K4034"/>
  <c r="G4034"/>
  <c r="Q2950"/>
  <c r="B4034"/>
  <c r="L2951"/>
  <c r="A4035"/>
  <c r="F2952"/>
  <c r="H2952" s="1"/>
  <c r="I4035" l="1"/>
  <c r="J4034"/>
  <c r="K4035"/>
  <c r="G4035"/>
  <c r="P2951"/>
  <c r="O2951"/>
  <c r="B4035"/>
  <c r="M2951"/>
  <c r="N2951"/>
  <c r="L2952"/>
  <c r="A4036"/>
  <c r="D2953"/>
  <c r="E2953" s="1"/>
  <c r="C2954" s="1"/>
  <c r="I4036" l="1"/>
  <c r="J4035"/>
  <c r="K4036"/>
  <c r="G4036"/>
  <c r="P2952"/>
  <c r="O2952"/>
  <c r="Q2951"/>
  <c r="B4036"/>
  <c r="M2952"/>
  <c r="N2952"/>
  <c r="A4037"/>
  <c r="F2953"/>
  <c r="I4037" l="1"/>
  <c r="J4036"/>
  <c r="K4037"/>
  <c r="G4037"/>
  <c r="Q2952"/>
  <c r="B4037"/>
  <c r="H2953"/>
  <c r="A4038"/>
  <c r="D2954"/>
  <c r="E2954" s="1"/>
  <c r="C2955" s="1"/>
  <c r="I4038" l="1"/>
  <c r="J4037"/>
  <c r="K4038"/>
  <c r="G4038"/>
  <c r="B4038"/>
  <c r="L2953"/>
  <c r="A4039"/>
  <c r="F2954"/>
  <c r="H2954" s="1"/>
  <c r="I4039" l="1"/>
  <c r="J4038"/>
  <c r="K4039"/>
  <c r="G4039"/>
  <c r="P2953"/>
  <c r="O2953"/>
  <c r="B4039"/>
  <c r="M2953"/>
  <c r="N2953"/>
  <c r="L2954"/>
  <c r="A4040"/>
  <c r="D2955"/>
  <c r="E2955" s="1"/>
  <c r="C2956" s="1"/>
  <c r="I4040" l="1"/>
  <c r="J4039"/>
  <c r="K4040"/>
  <c r="G4040"/>
  <c r="Q2953"/>
  <c r="P2954"/>
  <c r="O2954"/>
  <c r="B4040"/>
  <c r="M2954"/>
  <c r="N2954"/>
  <c r="A4041"/>
  <c r="F2955"/>
  <c r="I4041" l="1"/>
  <c r="J4040"/>
  <c r="K4041"/>
  <c r="G4041"/>
  <c r="Q2954"/>
  <c r="B4041"/>
  <c r="H2955"/>
  <c r="A4042"/>
  <c r="D2956"/>
  <c r="E2956" s="1"/>
  <c r="C2957" s="1"/>
  <c r="I4042" l="1"/>
  <c r="J4041"/>
  <c r="K4042"/>
  <c r="G4042"/>
  <c r="B4042"/>
  <c r="L2955"/>
  <c r="A4043"/>
  <c r="F2956"/>
  <c r="H2956" s="1"/>
  <c r="I4043" l="1"/>
  <c r="J4042"/>
  <c r="K4043"/>
  <c r="G4043"/>
  <c r="O2955"/>
  <c r="P2955"/>
  <c r="B4043"/>
  <c r="M2955"/>
  <c r="N2955"/>
  <c r="A4044"/>
  <c r="D2957"/>
  <c r="E2957" s="1"/>
  <c r="C2958" s="1"/>
  <c r="I4044" l="1"/>
  <c r="J4043"/>
  <c r="K4044"/>
  <c r="G4044"/>
  <c r="Q2955"/>
  <c r="B4044"/>
  <c r="L2956"/>
  <c r="A4045"/>
  <c r="F2957"/>
  <c r="H2957" s="1"/>
  <c r="I4045" l="1"/>
  <c r="J4044"/>
  <c r="K4045"/>
  <c r="G4045"/>
  <c r="O2956"/>
  <c r="P2956"/>
  <c r="B4045"/>
  <c r="M2956"/>
  <c r="N2956"/>
  <c r="A4046"/>
  <c r="D2958"/>
  <c r="E2958" s="1"/>
  <c r="C2959" s="1"/>
  <c r="I4046" l="1"/>
  <c r="J4045"/>
  <c r="K4046"/>
  <c r="G4046"/>
  <c r="Q2956"/>
  <c r="B4046"/>
  <c r="L2957"/>
  <c r="A4047"/>
  <c r="F2958"/>
  <c r="H2958" s="1"/>
  <c r="I4047" l="1"/>
  <c r="J4046"/>
  <c r="K4047"/>
  <c r="G4047"/>
  <c r="P2957"/>
  <c r="O2957"/>
  <c r="B4047"/>
  <c r="M2957"/>
  <c r="N2957"/>
  <c r="L2958"/>
  <c r="A4048"/>
  <c r="D2959"/>
  <c r="E2959" s="1"/>
  <c r="C2960" s="1"/>
  <c r="I4048" l="1"/>
  <c r="J4047"/>
  <c r="K4048"/>
  <c r="G4048"/>
  <c r="P2958"/>
  <c r="O2958"/>
  <c r="Q2957"/>
  <c r="B4048"/>
  <c r="M2958"/>
  <c r="N2958"/>
  <c r="A4049"/>
  <c r="F2959"/>
  <c r="I4049" l="1"/>
  <c r="J4048"/>
  <c r="K4049"/>
  <c r="G4049"/>
  <c r="Q2958"/>
  <c r="B4049"/>
  <c r="H2959"/>
  <c r="A4050"/>
  <c r="D2960"/>
  <c r="E2960" s="1"/>
  <c r="C2961" s="1"/>
  <c r="I4050" l="1"/>
  <c r="J4049"/>
  <c r="K4050"/>
  <c r="G4050"/>
  <c r="B4050"/>
  <c r="L2959"/>
  <c r="A4051"/>
  <c r="F2960"/>
  <c r="H2960" s="1"/>
  <c r="I4051" l="1"/>
  <c r="J4050"/>
  <c r="K4051"/>
  <c r="G4051"/>
  <c r="P2959"/>
  <c r="O2959"/>
  <c r="B4051"/>
  <c r="M2959"/>
  <c r="N2959"/>
  <c r="L2960"/>
  <c r="A4052"/>
  <c r="D2961"/>
  <c r="E2961" s="1"/>
  <c r="C2962" s="1"/>
  <c r="I4052" l="1"/>
  <c r="J4051"/>
  <c r="K4052"/>
  <c r="G4052"/>
  <c r="Q2959"/>
  <c r="O2960"/>
  <c r="P2960"/>
  <c r="B4052"/>
  <c r="M2960"/>
  <c r="N2960"/>
  <c r="A4053"/>
  <c r="F2961"/>
  <c r="I4053" l="1"/>
  <c r="J4052"/>
  <c r="K4053"/>
  <c r="G4053"/>
  <c r="Q2960"/>
  <c r="B4053"/>
  <c r="H2961"/>
  <c r="A4054"/>
  <c r="D2962"/>
  <c r="E2962" s="1"/>
  <c r="C2963" s="1"/>
  <c r="I4054" l="1"/>
  <c r="J4053"/>
  <c r="K4054"/>
  <c r="G4054"/>
  <c r="B4054"/>
  <c r="L2961"/>
  <c r="A4055"/>
  <c r="F2962"/>
  <c r="H2962" s="1"/>
  <c r="I4055" l="1"/>
  <c r="J4054"/>
  <c r="K4055"/>
  <c r="G4055"/>
  <c r="O2961"/>
  <c r="P2961"/>
  <c r="B4055"/>
  <c r="M2961"/>
  <c r="N2961"/>
  <c r="L2962"/>
  <c r="A4056"/>
  <c r="D2963"/>
  <c r="E2963" s="1"/>
  <c r="C2964" s="1"/>
  <c r="I4056" l="1"/>
  <c r="J4055"/>
  <c r="K4056"/>
  <c r="G4056"/>
  <c r="O2962"/>
  <c r="P2962"/>
  <c r="Q2961"/>
  <c r="B4056"/>
  <c r="M2962"/>
  <c r="N2962"/>
  <c r="A4057"/>
  <c r="F2963"/>
  <c r="I4057" l="1"/>
  <c r="J4056"/>
  <c r="K4057"/>
  <c r="G4057"/>
  <c r="Q2962"/>
  <c r="B4057"/>
  <c r="H2963"/>
  <c r="A4058"/>
  <c r="D2964"/>
  <c r="E2964" s="1"/>
  <c r="C2965" s="1"/>
  <c r="I4058" l="1"/>
  <c r="J4057"/>
  <c r="K4058"/>
  <c r="G4058"/>
  <c r="B4058"/>
  <c r="L2963"/>
  <c r="A4059"/>
  <c r="F2964"/>
  <c r="H2964" s="1"/>
  <c r="I4059" l="1"/>
  <c r="J4058"/>
  <c r="K4059"/>
  <c r="G4059"/>
  <c r="P2963"/>
  <c r="O2963"/>
  <c r="B4059"/>
  <c r="M2963"/>
  <c r="N2963"/>
  <c r="L2964"/>
  <c r="A4060"/>
  <c r="D2965"/>
  <c r="E2965" s="1"/>
  <c r="C2966" s="1"/>
  <c r="I4060" l="1"/>
  <c r="J4059"/>
  <c r="K4060"/>
  <c r="G4060"/>
  <c r="Q2963"/>
  <c r="O2964"/>
  <c r="P2964"/>
  <c r="B4060"/>
  <c r="M2964"/>
  <c r="N2964"/>
  <c r="A4061"/>
  <c r="F2965"/>
  <c r="I4061" l="1"/>
  <c r="J4060"/>
  <c r="K4061"/>
  <c r="G4061"/>
  <c r="Q2964"/>
  <c r="B4061"/>
  <c r="H2965"/>
  <c r="A4062"/>
  <c r="D2966"/>
  <c r="E2966" s="1"/>
  <c r="C2967" s="1"/>
  <c r="I4062" l="1"/>
  <c r="J4061"/>
  <c r="K4062"/>
  <c r="G4062"/>
  <c r="B4062"/>
  <c r="L2965"/>
  <c r="A4063"/>
  <c r="F2966"/>
  <c r="H2966" s="1"/>
  <c r="I4063" l="1"/>
  <c r="J4062"/>
  <c r="K4063"/>
  <c r="G4063"/>
  <c r="O2965"/>
  <c r="P2965"/>
  <c r="B4063"/>
  <c r="M2965"/>
  <c r="N2965"/>
  <c r="L2966"/>
  <c r="F34" i="11"/>
  <c r="C35"/>
  <c r="A4064" i="10"/>
  <c r="D2967"/>
  <c r="E2967" s="1"/>
  <c r="C2968" s="1"/>
  <c r="I4064" l="1"/>
  <c r="J4063"/>
  <c r="K4064"/>
  <c r="G4064"/>
  <c r="P2966"/>
  <c r="O2966"/>
  <c r="Q2965"/>
  <c r="B4064"/>
  <c r="M2966"/>
  <c r="N2966"/>
  <c r="A4065"/>
  <c r="F2967"/>
  <c r="I4065" l="1"/>
  <c r="J4064"/>
  <c r="K4065"/>
  <c r="G4065"/>
  <c r="Q2966"/>
  <c r="B4065"/>
  <c r="H2967"/>
  <c r="A4066"/>
  <c r="D2968"/>
  <c r="E2968" s="1"/>
  <c r="C2969" s="1"/>
  <c r="I4066" l="1"/>
  <c r="J4065"/>
  <c r="K4066"/>
  <c r="G4066"/>
  <c r="B4066"/>
  <c r="L2967"/>
  <c r="A4067"/>
  <c r="F2968"/>
  <c r="H2968" s="1"/>
  <c r="I4067" l="1"/>
  <c r="J4066"/>
  <c r="K4067"/>
  <c r="G4067"/>
  <c r="O2967"/>
  <c r="P2967"/>
  <c r="B4067"/>
  <c r="M2967"/>
  <c r="N2967"/>
  <c r="A4068"/>
  <c r="D2969"/>
  <c r="E2969" s="1"/>
  <c r="C2970" s="1"/>
  <c r="I4068" l="1"/>
  <c r="J4067"/>
  <c r="K4068"/>
  <c r="G4068"/>
  <c r="Q2967"/>
  <c r="B4068"/>
  <c r="L2968"/>
  <c r="A4069"/>
  <c r="F2969"/>
  <c r="H2969" s="1"/>
  <c r="I4069" l="1"/>
  <c r="J4068"/>
  <c r="K4069"/>
  <c r="G4069"/>
  <c r="O2968"/>
  <c r="P2968"/>
  <c r="B4069"/>
  <c r="M2968"/>
  <c r="N2968"/>
  <c r="L2969"/>
  <c r="A4070"/>
  <c r="D2970"/>
  <c r="E2970" s="1"/>
  <c r="C2971" s="1"/>
  <c r="I4070" l="1"/>
  <c r="J4069"/>
  <c r="K4070"/>
  <c r="G4070"/>
  <c r="Q2968"/>
  <c r="P2969"/>
  <c r="O2969"/>
  <c r="B4070"/>
  <c r="M2969"/>
  <c r="N2969"/>
  <c r="A4071"/>
  <c r="F2970"/>
  <c r="I4071" l="1"/>
  <c r="J4070"/>
  <c r="K4071"/>
  <c r="G4071"/>
  <c r="Q2969"/>
  <c r="B4071"/>
  <c r="H2970"/>
  <c r="A4072"/>
  <c r="D2971"/>
  <c r="E2971" s="1"/>
  <c r="C2972" s="1"/>
  <c r="I4072" l="1"/>
  <c r="J4071"/>
  <c r="K4072"/>
  <c r="G4072"/>
  <c r="B4072"/>
  <c r="L2970"/>
  <c r="A4073"/>
  <c r="F2971"/>
  <c r="H2971" s="1"/>
  <c r="I4073" l="1"/>
  <c r="J4072"/>
  <c r="K4073"/>
  <c r="G4073"/>
  <c r="P2970"/>
  <c r="O2970"/>
  <c r="B4073"/>
  <c r="M2970"/>
  <c r="N2970"/>
  <c r="L2971"/>
  <c r="A4074"/>
  <c r="D2972"/>
  <c r="E2972" s="1"/>
  <c r="C2973" s="1"/>
  <c r="I4074" l="1"/>
  <c r="J4073"/>
  <c r="K4074"/>
  <c r="G4074"/>
  <c r="P2971"/>
  <c r="O2971"/>
  <c r="Q2970"/>
  <c r="B4074"/>
  <c r="M2971"/>
  <c r="N2971"/>
  <c r="A4075"/>
  <c r="F2972"/>
  <c r="I4075" l="1"/>
  <c r="J4074"/>
  <c r="K4075"/>
  <c r="G4075"/>
  <c r="Q2971"/>
  <c r="B4075"/>
  <c r="H2972"/>
  <c r="A4076"/>
  <c r="D2973"/>
  <c r="E2973" s="1"/>
  <c r="C2974" s="1"/>
  <c r="I4076" l="1"/>
  <c r="J4075"/>
  <c r="K4076"/>
  <c r="G4076"/>
  <c r="B4076"/>
  <c r="L2972"/>
  <c r="A4077"/>
  <c r="F2973"/>
  <c r="H2973" s="1"/>
  <c r="I4077" l="1"/>
  <c r="J4076"/>
  <c r="K4077"/>
  <c r="G4077"/>
  <c r="P2972"/>
  <c r="O2972"/>
  <c r="B4077"/>
  <c r="M2972"/>
  <c r="N2972"/>
  <c r="A4078"/>
  <c r="D2974"/>
  <c r="E2974" s="1"/>
  <c r="C2975" s="1"/>
  <c r="I4078" l="1"/>
  <c r="J4077"/>
  <c r="K4078"/>
  <c r="G4078"/>
  <c r="Q2972"/>
  <c r="B4078"/>
  <c r="L2973"/>
  <c r="A4079"/>
  <c r="F2974"/>
  <c r="H2974" s="1"/>
  <c r="I4079" l="1"/>
  <c r="J4078"/>
  <c r="K4079"/>
  <c r="G4079"/>
  <c r="P2973"/>
  <c r="O2973"/>
  <c r="B4079"/>
  <c r="M2973"/>
  <c r="N2973"/>
  <c r="L2974"/>
  <c r="A4080"/>
  <c r="D2975"/>
  <c r="E2975" s="1"/>
  <c r="C2976" s="1"/>
  <c r="I4080" l="1"/>
  <c r="J4079"/>
  <c r="K4080"/>
  <c r="G4080"/>
  <c r="O2974"/>
  <c r="P2974"/>
  <c r="Q2973"/>
  <c r="B4080"/>
  <c r="M2974"/>
  <c r="N2974"/>
  <c r="D35" i="11"/>
  <c r="E35"/>
  <c r="A4081" i="10"/>
  <c r="F2975"/>
  <c r="I4081" l="1"/>
  <c r="J4080"/>
  <c r="K4081"/>
  <c r="G4081"/>
  <c r="Q2974"/>
  <c r="B4081"/>
  <c r="H2975"/>
  <c r="A4082"/>
  <c r="D2976"/>
  <c r="E2976" s="1"/>
  <c r="C2977" s="1"/>
  <c r="I4082" l="1"/>
  <c r="J4081"/>
  <c r="K4082"/>
  <c r="G4082"/>
  <c r="B4082"/>
  <c r="L2975"/>
  <c r="A4083"/>
  <c r="F2976"/>
  <c r="H2976" s="1"/>
  <c r="I4083" l="1"/>
  <c r="J4082"/>
  <c r="K4083"/>
  <c r="G4083"/>
  <c r="P2975"/>
  <c r="O2975"/>
  <c r="B4083"/>
  <c r="M2975"/>
  <c r="N2975"/>
  <c r="L2976"/>
  <c r="A4084"/>
  <c r="D2977"/>
  <c r="E2977" s="1"/>
  <c r="C2978" s="1"/>
  <c r="I4084" l="1"/>
  <c r="J4083"/>
  <c r="K4084"/>
  <c r="G4084"/>
  <c r="Q2975"/>
  <c r="O2976"/>
  <c r="P2976"/>
  <c r="B4084"/>
  <c r="M2976"/>
  <c r="N2976"/>
  <c r="A4085"/>
  <c r="F2977"/>
  <c r="I4085" l="1"/>
  <c r="J4084"/>
  <c r="K4085"/>
  <c r="G4085"/>
  <c r="Q2976"/>
  <c r="B4085"/>
  <c r="H2977"/>
  <c r="A4086"/>
  <c r="D2978"/>
  <c r="E2978" s="1"/>
  <c r="C2979" s="1"/>
  <c r="I4086" l="1"/>
  <c r="J4085"/>
  <c r="K4086"/>
  <c r="G4086"/>
  <c r="B4086"/>
  <c r="L2977"/>
  <c r="A4087"/>
  <c r="F2978"/>
  <c r="H2978" s="1"/>
  <c r="I4087" l="1"/>
  <c r="J4086"/>
  <c r="K4087"/>
  <c r="G4087"/>
  <c r="P2977"/>
  <c r="O2977"/>
  <c r="B4087"/>
  <c r="M2977"/>
  <c r="N2977"/>
  <c r="L2978"/>
  <c r="A4088"/>
  <c r="D2979"/>
  <c r="E2979" s="1"/>
  <c r="C2980" s="1"/>
  <c r="I4088" l="1"/>
  <c r="J4087"/>
  <c r="K4088"/>
  <c r="G4088"/>
  <c r="O2978"/>
  <c r="P2978"/>
  <c r="Q2977"/>
  <c r="B4088"/>
  <c r="M2978"/>
  <c r="N2978"/>
  <c r="A4089"/>
  <c r="F2979"/>
  <c r="I4089" l="1"/>
  <c r="J4088"/>
  <c r="K4089"/>
  <c r="G4089"/>
  <c r="Q2978"/>
  <c r="B4089"/>
  <c r="H2979"/>
  <c r="A4090"/>
  <c r="D2980"/>
  <c r="E2980" s="1"/>
  <c r="C2981" s="1"/>
  <c r="I4090" l="1"/>
  <c r="J4089"/>
  <c r="K4090"/>
  <c r="G4090"/>
  <c r="B4090"/>
  <c r="L2979"/>
  <c r="A4091"/>
  <c r="F2980"/>
  <c r="H2980" s="1"/>
  <c r="I4091" l="1"/>
  <c r="J4090"/>
  <c r="K4091"/>
  <c r="G4091"/>
  <c r="P2979"/>
  <c r="O2979"/>
  <c r="B4091"/>
  <c r="M2979"/>
  <c r="N2979"/>
  <c r="L2980"/>
  <c r="A4092"/>
  <c r="D2981"/>
  <c r="E2981" s="1"/>
  <c r="C2982" s="1"/>
  <c r="I4092" l="1"/>
  <c r="J4091"/>
  <c r="K4092"/>
  <c r="G4092"/>
  <c r="P2980"/>
  <c r="O2980"/>
  <c r="Q2979"/>
  <c r="B4092"/>
  <c r="M2980"/>
  <c r="N2980"/>
  <c r="A4093"/>
  <c r="F2981"/>
  <c r="I4093" l="1"/>
  <c r="J4092"/>
  <c r="K4093"/>
  <c r="G4093"/>
  <c r="Q2980"/>
  <c r="B4093"/>
  <c r="H2981"/>
  <c r="A4094"/>
  <c r="D2982"/>
  <c r="E2982" s="1"/>
  <c r="C2983" s="1"/>
  <c r="I4094" l="1"/>
  <c r="J4093"/>
  <c r="K4094"/>
  <c r="G4094"/>
  <c r="B4094"/>
  <c r="L2981"/>
  <c r="A4095"/>
  <c r="F2982"/>
  <c r="H2982" s="1"/>
  <c r="I4095" l="1"/>
  <c r="J4094"/>
  <c r="K4095"/>
  <c r="G4095"/>
  <c r="O2981"/>
  <c r="P2981"/>
  <c r="B4095"/>
  <c r="M2981"/>
  <c r="N2981"/>
  <c r="A4096"/>
  <c r="D2983"/>
  <c r="E2983" s="1"/>
  <c r="C2984" s="1"/>
  <c r="I4096" l="1"/>
  <c r="J4095"/>
  <c r="K4096"/>
  <c r="G4096"/>
  <c r="Q2981"/>
  <c r="B4096"/>
  <c r="L2982"/>
  <c r="A4097"/>
  <c r="F2983"/>
  <c r="H2983" s="1"/>
  <c r="I4097" l="1"/>
  <c r="J4096"/>
  <c r="K4097"/>
  <c r="G4097"/>
  <c r="O2982"/>
  <c r="P2982"/>
  <c r="B4097"/>
  <c r="M2982"/>
  <c r="N2982"/>
  <c r="L2983"/>
  <c r="A4098"/>
  <c r="D2984"/>
  <c r="E2984" s="1"/>
  <c r="C2985" s="1"/>
  <c r="I4098" l="1"/>
  <c r="J4097"/>
  <c r="K4098"/>
  <c r="G4098"/>
  <c r="Q2982"/>
  <c r="O2983"/>
  <c r="P2983"/>
  <c r="B4098"/>
  <c r="M2983"/>
  <c r="N2983"/>
  <c r="A4099"/>
  <c r="F2984"/>
  <c r="I4099" l="1"/>
  <c r="J4098"/>
  <c r="K4099"/>
  <c r="G4099"/>
  <c r="Q2983"/>
  <c r="B4099"/>
  <c r="H2984"/>
  <c r="A4100"/>
  <c r="D2985"/>
  <c r="E2985" s="1"/>
  <c r="C2986" s="1"/>
  <c r="I4100" l="1"/>
  <c r="J4099"/>
  <c r="K4100"/>
  <c r="G4100"/>
  <c r="B4100"/>
  <c r="L2984"/>
  <c r="A4101"/>
  <c r="F2985"/>
  <c r="H2985" s="1"/>
  <c r="I4101" l="1"/>
  <c r="J4100"/>
  <c r="K4101"/>
  <c r="G4101"/>
  <c r="P2984"/>
  <c r="O2984"/>
  <c r="B4101"/>
  <c r="M2984"/>
  <c r="N2984"/>
  <c r="L2985"/>
  <c r="A4102"/>
  <c r="D2986"/>
  <c r="E2986" s="1"/>
  <c r="C2987" s="1"/>
  <c r="I4102" l="1"/>
  <c r="J4101"/>
  <c r="K4102"/>
  <c r="G4102"/>
  <c r="O2985"/>
  <c r="P2985"/>
  <c r="Q2984"/>
  <c r="B4102"/>
  <c r="M2985"/>
  <c r="N2985"/>
  <c r="A4103"/>
  <c r="F2986"/>
  <c r="I4103" l="1"/>
  <c r="J4102"/>
  <c r="K4103"/>
  <c r="G4103"/>
  <c r="Q2985"/>
  <c r="B4103"/>
  <c r="H2986"/>
  <c r="A4104"/>
  <c r="D2987"/>
  <c r="E2987" s="1"/>
  <c r="C2988" s="1"/>
  <c r="I4104" l="1"/>
  <c r="J4103"/>
  <c r="K4104"/>
  <c r="G4104"/>
  <c r="B4104"/>
  <c r="L2986"/>
  <c r="A4105"/>
  <c r="F2987"/>
  <c r="H2987" s="1"/>
  <c r="I4105" l="1"/>
  <c r="J4104"/>
  <c r="K4105"/>
  <c r="G4105"/>
  <c r="P2986"/>
  <c r="O2986"/>
  <c r="B4105"/>
  <c r="M2986"/>
  <c r="N2986"/>
  <c r="A4106"/>
  <c r="D2988"/>
  <c r="E2988" s="1"/>
  <c r="C2989" s="1"/>
  <c r="I4106" l="1"/>
  <c r="J4105"/>
  <c r="K4106"/>
  <c r="G4106"/>
  <c r="Q2986"/>
  <c r="B4106"/>
  <c r="L2987"/>
  <c r="A4107"/>
  <c r="F2988"/>
  <c r="H2988" s="1"/>
  <c r="I4107" l="1"/>
  <c r="J4106"/>
  <c r="K4107"/>
  <c r="G4107"/>
  <c r="O2987"/>
  <c r="P2987"/>
  <c r="B4107"/>
  <c r="M2987"/>
  <c r="N2987"/>
  <c r="L2988"/>
  <c r="A4108"/>
  <c r="D2989"/>
  <c r="E2989" s="1"/>
  <c r="C2990" s="1"/>
  <c r="I4108" l="1"/>
  <c r="J4107"/>
  <c r="K4108"/>
  <c r="G4108"/>
  <c r="Q2987"/>
  <c r="P2988"/>
  <c r="O2988"/>
  <c r="B4108"/>
  <c r="M2988"/>
  <c r="N2988"/>
  <c r="A4109"/>
  <c r="F2989"/>
  <c r="I4109" l="1"/>
  <c r="J4108"/>
  <c r="K4109"/>
  <c r="G4109"/>
  <c r="Q2988"/>
  <c r="B4109"/>
  <c r="H2989"/>
  <c r="A4110"/>
  <c r="D2990"/>
  <c r="E2990" s="1"/>
  <c r="C2991" s="1"/>
  <c r="I4110" l="1"/>
  <c r="J4109"/>
  <c r="K4110"/>
  <c r="G4110"/>
  <c r="B4110"/>
  <c r="L2989"/>
  <c r="A4111"/>
  <c r="F2990"/>
  <c r="H2990" s="1"/>
  <c r="I4111" l="1"/>
  <c r="J4110"/>
  <c r="K4111"/>
  <c r="G4111"/>
  <c r="P2989"/>
  <c r="O2989"/>
  <c r="B4111"/>
  <c r="M2989"/>
  <c r="N2989"/>
  <c r="L2990"/>
  <c r="A4112"/>
  <c r="D2991"/>
  <c r="E2991" s="1"/>
  <c r="C2992" s="1"/>
  <c r="I4112" l="1"/>
  <c r="J4111"/>
  <c r="K4112"/>
  <c r="G4112"/>
  <c r="Q2989"/>
  <c r="O2990"/>
  <c r="P2990"/>
  <c r="B4112"/>
  <c r="M2990"/>
  <c r="N2990"/>
  <c r="A4113"/>
  <c r="F2991"/>
  <c r="I4113" l="1"/>
  <c r="J4112"/>
  <c r="K4113"/>
  <c r="G4113"/>
  <c r="Q2990"/>
  <c r="B4113"/>
  <c r="H2991"/>
  <c r="A4114"/>
  <c r="D2992"/>
  <c r="E2992" s="1"/>
  <c r="C2993" s="1"/>
  <c r="I4114" l="1"/>
  <c r="J4113"/>
  <c r="K4114"/>
  <c r="G4114"/>
  <c r="B4114"/>
  <c r="L2991"/>
  <c r="A4115"/>
  <c r="F2992"/>
  <c r="H2992" s="1"/>
  <c r="I4115" l="1"/>
  <c r="J4114"/>
  <c r="K4115"/>
  <c r="G4115"/>
  <c r="P2991"/>
  <c r="O2991"/>
  <c r="B4115"/>
  <c r="M2991"/>
  <c r="N2991"/>
  <c r="L2992"/>
  <c r="A4116"/>
  <c r="D2993"/>
  <c r="E2993" s="1"/>
  <c r="C2994" s="1"/>
  <c r="I4116" l="1"/>
  <c r="J4115"/>
  <c r="K4116"/>
  <c r="G4116"/>
  <c r="P2992"/>
  <c r="O2992"/>
  <c r="Q2991"/>
  <c r="B4116"/>
  <c r="M2992"/>
  <c r="N2992"/>
  <c r="A4117"/>
  <c r="F2993"/>
  <c r="I4117" l="1"/>
  <c r="J4116"/>
  <c r="K4117"/>
  <c r="G4117"/>
  <c r="Q2992"/>
  <c r="B4117"/>
  <c r="H2993"/>
  <c r="A4118"/>
  <c r="D2994"/>
  <c r="E2994" s="1"/>
  <c r="C2995" s="1"/>
  <c r="I4118" l="1"/>
  <c r="J4117"/>
  <c r="K4118"/>
  <c r="G4118"/>
  <c r="B4118"/>
  <c r="L2993"/>
  <c r="A4119"/>
  <c r="F2994"/>
  <c r="H2994" s="1"/>
  <c r="I4119" l="1"/>
  <c r="J4118"/>
  <c r="K4119"/>
  <c r="G4119"/>
  <c r="P2993"/>
  <c r="O2993"/>
  <c r="B4119"/>
  <c r="M2993"/>
  <c r="N2993"/>
  <c r="A4120"/>
  <c r="D2995"/>
  <c r="E2995" s="1"/>
  <c r="C2996" s="1"/>
  <c r="I4120" l="1"/>
  <c r="J4119"/>
  <c r="K4120"/>
  <c r="G4120"/>
  <c r="Q2993"/>
  <c r="B4120"/>
  <c r="L2994"/>
  <c r="A4121"/>
  <c r="F2995"/>
  <c r="H2995" s="1"/>
  <c r="I4121" l="1"/>
  <c r="J4120"/>
  <c r="K4121"/>
  <c r="G4121"/>
  <c r="O2994"/>
  <c r="P2994"/>
  <c r="B4121"/>
  <c r="M2994"/>
  <c r="N2994"/>
  <c r="L2995"/>
  <c r="A4122"/>
  <c r="D2996"/>
  <c r="E2996" s="1"/>
  <c r="C2997" s="1"/>
  <c r="I4122" l="1"/>
  <c r="J4121"/>
  <c r="K4122"/>
  <c r="G4122"/>
  <c r="Q2994"/>
  <c r="O2995"/>
  <c r="P2995"/>
  <c r="B4122"/>
  <c r="M2995"/>
  <c r="N2995"/>
  <c r="A4123"/>
  <c r="F2996"/>
  <c r="I4123" l="1"/>
  <c r="J4122"/>
  <c r="K4123"/>
  <c r="G4123"/>
  <c r="Q2995"/>
  <c r="B4123"/>
  <c r="H2996"/>
  <c r="A4124"/>
  <c r="D2997"/>
  <c r="E2997" s="1"/>
  <c r="C2998" s="1"/>
  <c r="I4124" l="1"/>
  <c r="J4123"/>
  <c r="K4124"/>
  <c r="G4124"/>
  <c r="B4124"/>
  <c r="L2996"/>
  <c r="A4125"/>
  <c r="F2997"/>
  <c r="H2997" s="1"/>
  <c r="I4125" l="1"/>
  <c r="J4124"/>
  <c r="K4125"/>
  <c r="G4125"/>
  <c r="P2996"/>
  <c r="O2996"/>
  <c r="B4125"/>
  <c r="M2996"/>
  <c r="N2996"/>
  <c r="L2997"/>
  <c r="A4126"/>
  <c r="D2998"/>
  <c r="E2998" s="1"/>
  <c r="C2999" s="1"/>
  <c r="I4126" l="1"/>
  <c r="J4125"/>
  <c r="K4126"/>
  <c r="G4126"/>
  <c r="O2997"/>
  <c r="P2997"/>
  <c r="Q2996"/>
  <c r="B4126"/>
  <c r="M2997"/>
  <c r="N2997"/>
  <c r="A4127"/>
  <c r="F2998"/>
  <c r="I4127" l="1"/>
  <c r="J4126"/>
  <c r="K4127"/>
  <c r="G4127"/>
  <c r="Q2997"/>
  <c r="B4127"/>
  <c r="H2998"/>
  <c r="A4128"/>
  <c r="D2999"/>
  <c r="E2999" s="1"/>
  <c r="C3000" s="1"/>
  <c r="I4128" l="1"/>
  <c r="J4127"/>
  <c r="K4128"/>
  <c r="G4128"/>
  <c r="B4128"/>
  <c r="L2998"/>
  <c r="A4129"/>
  <c r="F2999"/>
  <c r="H2999" s="1"/>
  <c r="I4129" l="1"/>
  <c r="J4128"/>
  <c r="K4129"/>
  <c r="G4129"/>
  <c r="O2998"/>
  <c r="P2998"/>
  <c r="B4129"/>
  <c r="M2998"/>
  <c r="N2998"/>
  <c r="L2999"/>
  <c r="A4130"/>
  <c r="D3000"/>
  <c r="E3000" s="1"/>
  <c r="C3001" s="1"/>
  <c r="I4130" l="1"/>
  <c r="J4129"/>
  <c r="K4130"/>
  <c r="G4130"/>
  <c r="O2999"/>
  <c r="P2999"/>
  <c r="Q2998"/>
  <c r="B4130"/>
  <c r="M2999"/>
  <c r="N2999"/>
  <c r="A4131"/>
  <c r="F3000"/>
  <c r="I4131" l="1"/>
  <c r="J4130"/>
  <c r="K4131"/>
  <c r="G4131"/>
  <c r="Q2999"/>
  <c r="B4131"/>
  <c r="H3000"/>
  <c r="A4132"/>
  <c r="D3001"/>
  <c r="E3001" s="1"/>
  <c r="C3002" s="1"/>
  <c r="I4132" l="1"/>
  <c r="J4131"/>
  <c r="K4132"/>
  <c r="G4132"/>
  <c r="B4132"/>
  <c r="L3000"/>
  <c r="A4133"/>
  <c r="F3001"/>
  <c r="H3001" s="1"/>
  <c r="I4133" l="1"/>
  <c r="J4132"/>
  <c r="K4133"/>
  <c r="G4133"/>
  <c r="P3000"/>
  <c r="O3000"/>
  <c r="B4133"/>
  <c r="M3000"/>
  <c r="N3000"/>
  <c r="A4134"/>
  <c r="D3002"/>
  <c r="E3002" s="1"/>
  <c r="C3003" s="1"/>
  <c r="I4134" l="1"/>
  <c r="J4133"/>
  <c r="K4134"/>
  <c r="G4134"/>
  <c r="Q3000"/>
  <c r="B4134"/>
  <c r="L3001"/>
  <c r="A4135"/>
  <c r="F3002"/>
  <c r="H3002" s="1"/>
  <c r="I4135" l="1"/>
  <c r="J4134"/>
  <c r="K4135"/>
  <c r="G4135"/>
  <c r="O3001"/>
  <c r="P3001"/>
  <c r="B4135"/>
  <c r="M3001"/>
  <c r="N3001"/>
  <c r="A4136"/>
  <c r="D3003"/>
  <c r="E3003" s="1"/>
  <c r="C3004" s="1"/>
  <c r="I4136" l="1"/>
  <c r="J4135"/>
  <c r="K4136"/>
  <c r="G4136"/>
  <c r="Q3001"/>
  <c r="B4136"/>
  <c r="L3002"/>
  <c r="A4137"/>
  <c r="F3003"/>
  <c r="H3003" s="1"/>
  <c r="I4137" l="1"/>
  <c r="J4136"/>
  <c r="K4137"/>
  <c r="G4137"/>
  <c r="O3002"/>
  <c r="P3002"/>
  <c r="B4137"/>
  <c r="M3002"/>
  <c r="N3002"/>
  <c r="A4138"/>
  <c r="D3004"/>
  <c r="E3004" s="1"/>
  <c r="C3005" s="1"/>
  <c r="I4138" l="1"/>
  <c r="J4137"/>
  <c r="K4138"/>
  <c r="G4138"/>
  <c r="Q3002"/>
  <c r="B4138"/>
  <c r="L3003"/>
  <c r="A4139"/>
  <c r="F3004"/>
  <c r="H3004" s="1"/>
  <c r="I4139" l="1"/>
  <c r="J4138"/>
  <c r="K4139"/>
  <c r="G4139"/>
  <c r="P3003"/>
  <c r="O3003"/>
  <c r="B4139"/>
  <c r="M3003"/>
  <c r="N3003"/>
  <c r="L3004"/>
  <c r="A4140"/>
  <c r="D3005"/>
  <c r="E3005" s="1"/>
  <c r="C3006" s="1"/>
  <c r="I4140" l="1"/>
  <c r="J4139"/>
  <c r="K4140"/>
  <c r="G4140"/>
  <c r="O3004"/>
  <c r="P3004"/>
  <c r="Q3003"/>
  <c r="B4140"/>
  <c r="M3004"/>
  <c r="N3004"/>
  <c r="A4141"/>
  <c r="F3005"/>
  <c r="I4141" l="1"/>
  <c r="J4140"/>
  <c r="K4141"/>
  <c r="G4141"/>
  <c r="Q3004"/>
  <c r="B4141"/>
  <c r="H3005"/>
  <c r="A4142"/>
  <c r="D3006"/>
  <c r="E3006" s="1"/>
  <c r="C3007" s="1"/>
  <c r="I4142" l="1"/>
  <c r="J4141"/>
  <c r="K4142"/>
  <c r="G4142"/>
  <c r="B4142"/>
  <c r="L3005"/>
  <c r="A4143"/>
  <c r="F3006"/>
  <c r="H3006" s="1"/>
  <c r="I4143" l="1"/>
  <c r="J4142"/>
  <c r="K4143"/>
  <c r="G4143"/>
  <c r="O3005"/>
  <c r="P3005"/>
  <c r="B4143"/>
  <c r="M3005"/>
  <c r="N3005"/>
  <c r="A4144"/>
  <c r="D3007"/>
  <c r="E3007" s="1"/>
  <c r="C3008" s="1"/>
  <c r="I4144" l="1"/>
  <c r="J4143"/>
  <c r="K4144"/>
  <c r="G4144"/>
  <c r="Q3005"/>
  <c r="B4144"/>
  <c r="L3006"/>
  <c r="A4145"/>
  <c r="F3007"/>
  <c r="H3007" s="1"/>
  <c r="I4145" l="1"/>
  <c r="J4144"/>
  <c r="K4145"/>
  <c r="G4145"/>
  <c r="P3006"/>
  <c r="O3006"/>
  <c r="B4145"/>
  <c r="M3006"/>
  <c r="N3006"/>
  <c r="L3007"/>
  <c r="A4146"/>
  <c r="D3008"/>
  <c r="E3008" s="1"/>
  <c r="C3009" s="1"/>
  <c r="I4146" l="1"/>
  <c r="J4145"/>
  <c r="K4146"/>
  <c r="G4146"/>
  <c r="P3007"/>
  <c r="O3007"/>
  <c r="Q3006"/>
  <c r="B4146"/>
  <c r="M3007"/>
  <c r="N3007"/>
  <c r="A4147"/>
  <c r="F3008"/>
  <c r="I4147" l="1"/>
  <c r="J4146"/>
  <c r="K4147"/>
  <c r="G4147"/>
  <c r="Q3007"/>
  <c r="B4147"/>
  <c r="H3008"/>
  <c r="A4148"/>
  <c r="D3009"/>
  <c r="E3009" s="1"/>
  <c r="C3010" s="1"/>
  <c r="I4148" l="1"/>
  <c r="J4147"/>
  <c r="K4148"/>
  <c r="G4148"/>
  <c r="B4148"/>
  <c r="L3008"/>
  <c r="A4149"/>
  <c r="F3009"/>
  <c r="H3009" s="1"/>
  <c r="I4149" l="1"/>
  <c r="J4148"/>
  <c r="K4149"/>
  <c r="G4149"/>
  <c r="P3008"/>
  <c r="O3008"/>
  <c r="B4149"/>
  <c r="M3008"/>
  <c r="N3008"/>
  <c r="L3009"/>
  <c r="A4150"/>
  <c r="D3010"/>
  <c r="E3010" s="1"/>
  <c r="C3011" s="1"/>
  <c r="I4150" l="1"/>
  <c r="J4149"/>
  <c r="K4150"/>
  <c r="G4150"/>
  <c r="O3009"/>
  <c r="P3009"/>
  <c r="Q3008"/>
  <c r="B4150"/>
  <c r="M3009"/>
  <c r="N3009"/>
  <c r="A4151"/>
  <c r="F3010"/>
  <c r="I4151" l="1"/>
  <c r="J4150"/>
  <c r="K4151"/>
  <c r="G4151"/>
  <c r="Q3009"/>
  <c r="B4151"/>
  <c r="H3010"/>
  <c r="A4152"/>
  <c r="D3011"/>
  <c r="E3011" s="1"/>
  <c r="C3012" s="1"/>
  <c r="I4152" l="1"/>
  <c r="J4151"/>
  <c r="K4152"/>
  <c r="G4152"/>
  <c r="B4152"/>
  <c r="L3010"/>
  <c r="A4153"/>
  <c r="F3011"/>
  <c r="H3011" s="1"/>
  <c r="I4153" l="1"/>
  <c r="J4152"/>
  <c r="K4153"/>
  <c r="G4153"/>
  <c r="O3010"/>
  <c r="P3010"/>
  <c r="B4153"/>
  <c r="M3010"/>
  <c r="N3010"/>
  <c r="A4154"/>
  <c r="D3012"/>
  <c r="E3012" s="1"/>
  <c r="C3013" s="1"/>
  <c r="I4154" l="1"/>
  <c r="J4153"/>
  <c r="K4154"/>
  <c r="G4154"/>
  <c r="Q3010"/>
  <c r="B4154"/>
  <c r="L3011"/>
  <c r="A4155"/>
  <c r="F3012"/>
  <c r="H3012" s="1"/>
  <c r="I4155" l="1"/>
  <c r="J4154"/>
  <c r="K4155"/>
  <c r="G4155"/>
  <c r="O3011"/>
  <c r="P3011"/>
  <c r="B4155"/>
  <c r="M3011"/>
  <c r="N3011"/>
  <c r="A4156"/>
  <c r="D3013"/>
  <c r="E3013" s="1"/>
  <c r="C3014" s="1"/>
  <c r="I4156" l="1"/>
  <c r="J4155"/>
  <c r="K4156"/>
  <c r="G4156"/>
  <c r="Q3011"/>
  <c r="B4156"/>
  <c r="L3012"/>
  <c r="A4157"/>
  <c r="F3013"/>
  <c r="H3013" s="1"/>
  <c r="I4157" l="1"/>
  <c r="J4156"/>
  <c r="K4157"/>
  <c r="G4157"/>
  <c r="P3012"/>
  <c r="O3012"/>
  <c r="B4157"/>
  <c r="M3012"/>
  <c r="N3012"/>
  <c r="L3013"/>
  <c r="A4158"/>
  <c r="D3014"/>
  <c r="E3014" s="1"/>
  <c r="C3015" s="1"/>
  <c r="I4158" l="1"/>
  <c r="J4157"/>
  <c r="K4158"/>
  <c r="G4158"/>
  <c r="P3013"/>
  <c r="O3013"/>
  <c r="Q3012"/>
  <c r="B4158"/>
  <c r="M3013"/>
  <c r="N3013"/>
  <c r="A4159"/>
  <c r="F3014"/>
  <c r="I4159" l="1"/>
  <c r="J4158"/>
  <c r="K4159"/>
  <c r="G4159"/>
  <c r="Q3013"/>
  <c r="B4159"/>
  <c r="H3014"/>
  <c r="A4160"/>
  <c r="D3015"/>
  <c r="E3015" s="1"/>
  <c r="C3016" s="1"/>
  <c r="I4160" l="1"/>
  <c r="J4159"/>
  <c r="K4160"/>
  <c r="G4160"/>
  <c r="B4160"/>
  <c r="L3014"/>
  <c r="A4161"/>
  <c r="F3015"/>
  <c r="H3015" s="1"/>
  <c r="I4161" l="1"/>
  <c r="J4160"/>
  <c r="K4161"/>
  <c r="G4161"/>
  <c r="O3014"/>
  <c r="P3014"/>
  <c r="B4161"/>
  <c r="M3014"/>
  <c r="N3014"/>
  <c r="L3015"/>
  <c r="A4162"/>
  <c r="D3016"/>
  <c r="E3016" s="1"/>
  <c r="C3017" s="1"/>
  <c r="I4162" l="1"/>
  <c r="J4161"/>
  <c r="K4162"/>
  <c r="G4162"/>
  <c r="O3015"/>
  <c r="P3015"/>
  <c r="Q3014"/>
  <c r="B4162"/>
  <c r="M3015"/>
  <c r="N3015"/>
  <c r="A4163"/>
  <c r="F3016"/>
  <c r="I4163" l="1"/>
  <c r="J4162"/>
  <c r="K4163"/>
  <c r="G4163"/>
  <c r="Q3015"/>
  <c r="B4163"/>
  <c r="H3016"/>
  <c r="A4164"/>
  <c r="D3017"/>
  <c r="E3017" s="1"/>
  <c r="C3018" s="1"/>
  <c r="I4164" l="1"/>
  <c r="J4163"/>
  <c r="K4164"/>
  <c r="G4164"/>
  <c r="B4164"/>
  <c r="L3016"/>
  <c r="A4165"/>
  <c r="F3017"/>
  <c r="H3017" s="1"/>
  <c r="I4165" l="1"/>
  <c r="J4164"/>
  <c r="K4165"/>
  <c r="G4165"/>
  <c r="P3016"/>
  <c r="O3016"/>
  <c r="B4165"/>
  <c r="M3016"/>
  <c r="N3016"/>
  <c r="L3017"/>
  <c r="A4166"/>
  <c r="D3018"/>
  <c r="E3018" s="1"/>
  <c r="C3019" s="1"/>
  <c r="I4166" l="1"/>
  <c r="J4165"/>
  <c r="K4166"/>
  <c r="G4166"/>
  <c r="P3017"/>
  <c r="O3017"/>
  <c r="Q3016"/>
  <c r="B4166"/>
  <c r="M3017"/>
  <c r="N3017"/>
  <c r="A4167"/>
  <c r="F3018"/>
  <c r="I4167" l="1"/>
  <c r="J4166"/>
  <c r="K4167"/>
  <c r="G4167"/>
  <c r="Q3017"/>
  <c r="B4167"/>
  <c r="H3018"/>
  <c r="A4168"/>
  <c r="D3019"/>
  <c r="E3019" s="1"/>
  <c r="C3020" s="1"/>
  <c r="I4168" l="1"/>
  <c r="J4167"/>
  <c r="K4168"/>
  <c r="G4168"/>
  <c r="B4168"/>
  <c r="L3018"/>
  <c r="A4169"/>
  <c r="F3019"/>
  <c r="H3019" s="1"/>
  <c r="I4169" l="1"/>
  <c r="J4168"/>
  <c r="K4169"/>
  <c r="G4169"/>
  <c r="O3018"/>
  <c r="P3018"/>
  <c r="B4169"/>
  <c r="M3018"/>
  <c r="N3018"/>
  <c r="L3019"/>
  <c r="A4170"/>
  <c r="D3020"/>
  <c r="E3020" s="1"/>
  <c r="C3021" s="1"/>
  <c r="I4170" l="1"/>
  <c r="J4169"/>
  <c r="K4170"/>
  <c r="G4170"/>
  <c r="O3019"/>
  <c r="P3019"/>
  <c r="Q3018"/>
  <c r="B4170"/>
  <c r="M3019"/>
  <c r="N3019"/>
  <c r="A4171"/>
  <c r="F3020"/>
  <c r="I4171" l="1"/>
  <c r="J4170"/>
  <c r="K4171"/>
  <c r="G4171"/>
  <c r="Q3019"/>
  <c r="B4171"/>
  <c r="H3020"/>
  <c r="A4172"/>
  <c r="D3021"/>
  <c r="E3021" s="1"/>
  <c r="C3022" s="1"/>
  <c r="I4172" l="1"/>
  <c r="J4171"/>
  <c r="K4172"/>
  <c r="G4172"/>
  <c r="B4172"/>
  <c r="L3020"/>
  <c r="A4173"/>
  <c r="F3021"/>
  <c r="H3021" s="1"/>
  <c r="I4173" l="1"/>
  <c r="J4172"/>
  <c r="K4173"/>
  <c r="G4173"/>
  <c r="P3020"/>
  <c r="O3020"/>
  <c r="B4173"/>
  <c r="M3020"/>
  <c r="N3020"/>
  <c r="A4174"/>
  <c r="D3022"/>
  <c r="E3022" s="1"/>
  <c r="C3023" s="1"/>
  <c r="I4174" l="1"/>
  <c r="J4173"/>
  <c r="K4174"/>
  <c r="G4174"/>
  <c r="Q3020"/>
  <c r="B4174"/>
  <c r="L3021"/>
  <c r="A4175"/>
  <c r="F3022"/>
  <c r="H3022" s="1"/>
  <c r="I4175" l="1"/>
  <c r="J4174"/>
  <c r="K4175"/>
  <c r="G4175"/>
  <c r="P3021"/>
  <c r="O3021"/>
  <c r="B4175"/>
  <c r="M3021"/>
  <c r="N3021"/>
  <c r="L3022"/>
  <c r="A4176"/>
  <c r="D3023"/>
  <c r="E3023" s="1"/>
  <c r="C3024" s="1"/>
  <c r="I4176" l="1"/>
  <c r="J4175"/>
  <c r="K4176"/>
  <c r="G4176"/>
  <c r="P3022"/>
  <c r="O3022"/>
  <c r="Q3021"/>
  <c r="B4176"/>
  <c r="M3022"/>
  <c r="N3022"/>
  <c r="A4177"/>
  <c r="F3023"/>
  <c r="I4177" l="1"/>
  <c r="J4176"/>
  <c r="K4177"/>
  <c r="G4177"/>
  <c r="Q3022"/>
  <c r="B4177"/>
  <c r="H3023"/>
  <c r="A4178"/>
  <c r="D3024"/>
  <c r="E3024" s="1"/>
  <c r="C3025" s="1"/>
  <c r="I4178" l="1"/>
  <c r="J4177"/>
  <c r="K4178"/>
  <c r="G4178"/>
  <c r="B4178"/>
  <c r="L3023"/>
  <c r="A4179"/>
  <c r="F3024"/>
  <c r="H3024" s="1"/>
  <c r="I4179" l="1"/>
  <c r="J4178"/>
  <c r="K4179"/>
  <c r="G4179"/>
  <c r="O3023"/>
  <c r="P3023"/>
  <c r="B4179"/>
  <c r="M3023"/>
  <c r="N3023"/>
  <c r="L3024"/>
  <c r="A4180"/>
  <c r="D3025"/>
  <c r="E3025" s="1"/>
  <c r="C3026" s="1"/>
  <c r="I4180" l="1"/>
  <c r="J4179"/>
  <c r="K4180"/>
  <c r="G4180"/>
  <c r="P3024"/>
  <c r="O3024"/>
  <c r="Q3023"/>
  <c r="B4180"/>
  <c r="M3024"/>
  <c r="N3024"/>
  <c r="A4181"/>
  <c r="F3025"/>
  <c r="I4181" l="1"/>
  <c r="J4180"/>
  <c r="K4181"/>
  <c r="G4181"/>
  <c r="Q3024"/>
  <c r="B4181"/>
  <c r="H3025"/>
  <c r="A4182"/>
  <c r="D3026"/>
  <c r="E3026" s="1"/>
  <c r="C3027" s="1"/>
  <c r="I4182" l="1"/>
  <c r="J4181"/>
  <c r="K4182"/>
  <c r="G4182"/>
  <c r="B4182"/>
  <c r="L3025"/>
  <c r="A4183"/>
  <c r="F3026"/>
  <c r="I4183" l="1"/>
  <c r="J4182"/>
  <c r="K4183"/>
  <c r="G4183"/>
  <c r="O3025"/>
  <c r="P3025"/>
  <c r="B4183"/>
  <c r="N3025"/>
  <c r="M3025"/>
  <c r="L3026"/>
  <c r="H3026"/>
  <c r="A4184"/>
  <c r="D3027"/>
  <c r="E3027" s="1"/>
  <c r="C3028" s="1"/>
  <c r="I4184" l="1"/>
  <c r="J4183"/>
  <c r="K4184"/>
  <c r="G4184"/>
  <c r="O3026"/>
  <c r="P3026"/>
  <c r="Q3025"/>
  <c r="B4184"/>
  <c r="N3026"/>
  <c r="M3026"/>
  <c r="A4185"/>
  <c r="F3027"/>
  <c r="I4185" l="1"/>
  <c r="J4184"/>
  <c r="K4185"/>
  <c r="G4185"/>
  <c r="Q3026"/>
  <c r="B4185"/>
  <c r="H3027"/>
  <c r="A4186"/>
  <c r="D3028"/>
  <c r="E3028" s="1"/>
  <c r="C3029" s="1"/>
  <c r="I4186" l="1"/>
  <c r="J4185"/>
  <c r="K4186"/>
  <c r="G4186"/>
  <c r="B4186"/>
  <c r="L3027"/>
  <c r="A4187"/>
  <c r="F3028"/>
  <c r="H3028" s="1"/>
  <c r="I4187" l="1"/>
  <c r="J4186"/>
  <c r="K4187"/>
  <c r="G4187"/>
  <c r="O3027"/>
  <c r="P3027"/>
  <c r="B4187"/>
  <c r="M3027"/>
  <c r="N3027"/>
  <c r="A4188"/>
  <c r="D3029"/>
  <c r="E3029" s="1"/>
  <c r="C3030" s="1"/>
  <c r="I4188" l="1"/>
  <c r="J4187"/>
  <c r="K4188"/>
  <c r="G4188"/>
  <c r="Q3027"/>
  <c r="B4188"/>
  <c r="L3028"/>
  <c r="A4189"/>
  <c r="F3029"/>
  <c r="H3029" s="1"/>
  <c r="I4189" l="1"/>
  <c r="J4188"/>
  <c r="K4189"/>
  <c r="G4189"/>
  <c r="O3028"/>
  <c r="P3028"/>
  <c r="B4189"/>
  <c r="M3028"/>
  <c r="N3028"/>
  <c r="L3029"/>
  <c r="A4190"/>
  <c r="D3030"/>
  <c r="E3030" s="1"/>
  <c r="C3031" s="1"/>
  <c r="I4190" l="1"/>
  <c r="J4189"/>
  <c r="K4190"/>
  <c r="G4190"/>
  <c r="Q3028"/>
  <c r="P3029"/>
  <c r="O3029"/>
  <c r="B4190"/>
  <c r="M3029"/>
  <c r="N3029"/>
  <c r="A4191"/>
  <c r="F3030"/>
  <c r="I4191" l="1"/>
  <c r="J4190"/>
  <c r="K4191"/>
  <c r="G4191"/>
  <c r="Q3029"/>
  <c r="B4191"/>
  <c r="H3030"/>
  <c r="A4192"/>
  <c r="D3031"/>
  <c r="E3031" s="1"/>
  <c r="C3032" s="1"/>
  <c r="I4192" l="1"/>
  <c r="J4191"/>
  <c r="K4192"/>
  <c r="G4192"/>
  <c r="B4192"/>
  <c r="L3030"/>
  <c r="A4193"/>
  <c r="F3031"/>
  <c r="H3031" s="1"/>
  <c r="I4193" l="1"/>
  <c r="J4192"/>
  <c r="K4193"/>
  <c r="G4193"/>
  <c r="O3030"/>
  <c r="P3030"/>
  <c r="B4193"/>
  <c r="M3030"/>
  <c r="N3030"/>
  <c r="L3031"/>
  <c r="A4194"/>
  <c r="D3032"/>
  <c r="E3032" s="1"/>
  <c r="C3033" s="1"/>
  <c r="I4194" l="1"/>
  <c r="J4193"/>
  <c r="K4194"/>
  <c r="G4194"/>
  <c r="O3031"/>
  <c r="P3031"/>
  <c r="Q3030"/>
  <c r="B4194"/>
  <c r="M3031"/>
  <c r="N3031"/>
  <c r="A4195"/>
  <c r="F3032"/>
  <c r="I4195" l="1"/>
  <c r="J4194"/>
  <c r="K4195"/>
  <c r="G4195"/>
  <c r="Q3031"/>
  <c r="B4195"/>
  <c r="H3032"/>
  <c r="A4196"/>
  <c r="D3033"/>
  <c r="E3033" s="1"/>
  <c r="C3034" s="1"/>
  <c r="I4196" l="1"/>
  <c r="J4195"/>
  <c r="K4196"/>
  <c r="G4196"/>
  <c r="B4196"/>
  <c r="L3032"/>
  <c r="A4197"/>
  <c r="F3033"/>
  <c r="H3033" s="1"/>
  <c r="I4197" l="1"/>
  <c r="J4196"/>
  <c r="K4197"/>
  <c r="G4197"/>
  <c r="O3032"/>
  <c r="P3032"/>
  <c r="B4197"/>
  <c r="M3032"/>
  <c r="N3032"/>
  <c r="L3033"/>
  <c r="A4198"/>
  <c r="D3034"/>
  <c r="E3034" s="1"/>
  <c r="C3035" s="1"/>
  <c r="I4198" l="1"/>
  <c r="J4197"/>
  <c r="K4198"/>
  <c r="G4198"/>
  <c r="O3033"/>
  <c r="P3033"/>
  <c r="Q3032"/>
  <c r="B4198"/>
  <c r="M3033"/>
  <c r="N3033"/>
  <c r="A4199"/>
  <c r="F3034"/>
  <c r="I4199" l="1"/>
  <c r="J4198"/>
  <c r="K4199"/>
  <c r="G4199"/>
  <c r="Q3033"/>
  <c r="B4199"/>
  <c r="H3034"/>
  <c r="A4200"/>
  <c r="D3035"/>
  <c r="E3035" s="1"/>
  <c r="C3036" s="1"/>
  <c r="I4200" l="1"/>
  <c r="J4199"/>
  <c r="K4200"/>
  <c r="G4200"/>
  <c r="B4200"/>
  <c r="L3034"/>
  <c r="A4201"/>
  <c r="F3035"/>
  <c r="H3035" s="1"/>
  <c r="I4201" l="1"/>
  <c r="J4200"/>
  <c r="K4201"/>
  <c r="G4201"/>
  <c r="P3034"/>
  <c r="O3034"/>
  <c r="B4201"/>
  <c r="M3034"/>
  <c r="N3034"/>
  <c r="A4202"/>
  <c r="D3036"/>
  <c r="E3036" s="1"/>
  <c r="C3037" s="1"/>
  <c r="I4202" l="1"/>
  <c r="J4201"/>
  <c r="K4202"/>
  <c r="G4202"/>
  <c r="Q3034"/>
  <c r="B4202"/>
  <c r="L3035"/>
  <c r="A4203"/>
  <c r="F3036"/>
  <c r="H3036" s="1"/>
  <c r="I4203" l="1"/>
  <c r="J4202"/>
  <c r="K4203"/>
  <c r="G4203"/>
  <c r="P3035"/>
  <c r="O3035"/>
  <c r="B4203"/>
  <c r="M3035"/>
  <c r="N3035"/>
  <c r="L3036"/>
  <c r="A4204"/>
  <c r="D3037"/>
  <c r="E3037" s="1"/>
  <c r="C3038" s="1"/>
  <c r="I4204" l="1"/>
  <c r="J4203"/>
  <c r="K4204"/>
  <c r="G4204"/>
  <c r="P3036"/>
  <c r="O3036"/>
  <c r="Q3035"/>
  <c r="B4204"/>
  <c r="M3036"/>
  <c r="N3036"/>
  <c r="A4205"/>
  <c r="F3037"/>
  <c r="I4205" l="1"/>
  <c r="J4204"/>
  <c r="K4205"/>
  <c r="G4205"/>
  <c r="Q3036"/>
  <c r="B4205"/>
  <c r="H3037"/>
  <c r="A4206"/>
  <c r="D3038"/>
  <c r="E3038" s="1"/>
  <c r="C3039" s="1"/>
  <c r="I4206" l="1"/>
  <c r="J4205"/>
  <c r="K4206"/>
  <c r="G4206"/>
  <c r="B4206"/>
  <c r="L3037"/>
  <c r="A4207"/>
  <c r="F3038"/>
  <c r="H3038" s="1"/>
  <c r="I4207" l="1"/>
  <c r="J4206"/>
  <c r="K4207"/>
  <c r="G4207"/>
  <c r="P3037"/>
  <c r="O3037"/>
  <c r="B4207"/>
  <c r="M3037"/>
  <c r="N3037"/>
  <c r="L3038"/>
  <c r="A4208"/>
  <c r="D3039"/>
  <c r="E3039" s="1"/>
  <c r="C3040" s="1"/>
  <c r="I4208" l="1"/>
  <c r="J4207"/>
  <c r="K4208"/>
  <c r="G4208"/>
  <c r="Q3037"/>
  <c r="O3038"/>
  <c r="P3038"/>
  <c r="B4208"/>
  <c r="M3038"/>
  <c r="N3038"/>
  <c r="A4209"/>
  <c r="F3039"/>
  <c r="I4209" l="1"/>
  <c r="J4208"/>
  <c r="K4209"/>
  <c r="G4209"/>
  <c r="Q3038"/>
  <c r="B4209"/>
  <c r="H3039"/>
  <c r="A4210"/>
  <c r="D3040"/>
  <c r="E3040" s="1"/>
  <c r="C3041" s="1"/>
  <c r="I4210" l="1"/>
  <c r="J4209"/>
  <c r="K4210"/>
  <c r="G4210"/>
  <c r="B4210"/>
  <c r="L3039"/>
  <c r="A4211"/>
  <c r="F3040"/>
  <c r="H3040" s="1"/>
  <c r="I4211" l="1"/>
  <c r="J4210"/>
  <c r="K4211"/>
  <c r="G4211"/>
  <c r="P3039"/>
  <c r="O3039"/>
  <c r="B4211"/>
  <c r="M3039"/>
  <c r="N3039"/>
  <c r="L3040"/>
  <c r="A4212"/>
  <c r="D3041"/>
  <c r="E3041" s="1"/>
  <c r="C3042" s="1"/>
  <c r="I4212" l="1"/>
  <c r="J4211"/>
  <c r="K4212"/>
  <c r="G4212"/>
  <c r="P3040"/>
  <c r="O3040"/>
  <c r="Q3039"/>
  <c r="B4212"/>
  <c r="M3040"/>
  <c r="N3040"/>
  <c r="A4213"/>
  <c r="F3041"/>
  <c r="I4213" l="1"/>
  <c r="J4212"/>
  <c r="K4213"/>
  <c r="G4213"/>
  <c r="Q3040"/>
  <c r="B4213"/>
  <c r="H3041"/>
  <c r="A4214"/>
  <c r="D3042"/>
  <c r="E3042" s="1"/>
  <c r="C3043" s="1"/>
  <c r="I4214" l="1"/>
  <c r="J4213"/>
  <c r="K4214"/>
  <c r="G4214"/>
  <c r="B4214"/>
  <c r="L3041"/>
  <c r="A4215"/>
  <c r="F3042"/>
  <c r="H3042" s="1"/>
  <c r="I4215" l="1"/>
  <c r="J4214"/>
  <c r="K4215"/>
  <c r="G4215"/>
  <c r="O3041"/>
  <c r="P3041"/>
  <c r="B4215"/>
  <c r="M3041"/>
  <c r="N3041"/>
  <c r="A4216"/>
  <c r="D3043"/>
  <c r="E3043" s="1"/>
  <c r="C3044" s="1"/>
  <c r="I4216" l="1"/>
  <c r="J4215"/>
  <c r="K4216"/>
  <c r="G4216"/>
  <c r="Q3041"/>
  <c r="B4216"/>
  <c r="L3042"/>
  <c r="A4217"/>
  <c r="F3043"/>
  <c r="H3043" s="1"/>
  <c r="I4217" l="1"/>
  <c r="J4216"/>
  <c r="K4217"/>
  <c r="G4217"/>
  <c r="O3042"/>
  <c r="P3042"/>
  <c r="B4217"/>
  <c r="M3042"/>
  <c r="N3042"/>
  <c r="L3043"/>
  <c r="A4218"/>
  <c r="D3044"/>
  <c r="E3044" s="1"/>
  <c r="C3045" s="1"/>
  <c r="I4218" l="1"/>
  <c r="J4217"/>
  <c r="K4218"/>
  <c r="G4218"/>
  <c r="Q3042"/>
  <c r="O3043"/>
  <c r="P3043"/>
  <c r="B4218"/>
  <c r="M3043"/>
  <c r="N3043"/>
  <c r="A4219"/>
  <c r="F3044"/>
  <c r="I4219" l="1"/>
  <c r="J4218"/>
  <c r="K4219"/>
  <c r="G4219"/>
  <c r="Q3043"/>
  <c r="B4219"/>
  <c r="H3044"/>
  <c r="A4220"/>
  <c r="D3045"/>
  <c r="E3045" s="1"/>
  <c r="C3046" s="1"/>
  <c r="I4220" l="1"/>
  <c r="J4219"/>
  <c r="K4220"/>
  <c r="G4220"/>
  <c r="B4220"/>
  <c r="L3044"/>
  <c r="A4221"/>
  <c r="F3045"/>
  <c r="H3045" s="1"/>
  <c r="I4221" l="1"/>
  <c r="J4220"/>
  <c r="K4221"/>
  <c r="G4221"/>
  <c r="P3044"/>
  <c r="O3044"/>
  <c r="B4221"/>
  <c r="M3044"/>
  <c r="N3044"/>
  <c r="L3045"/>
  <c r="A4222"/>
  <c r="D3046"/>
  <c r="E3046" s="1"/>
  <c r="C3047" s="1"/>
  <c r="I4222" l="1"/>
  <c r="J4221"/>
  <c r="K4222"/>
  <c r="G4222"/>
  <c r="P3045"/>
  <c r="O3045"/>
  <c r="Q3044"/>
  <c r="B4222"/>
  <c r="M3045"/>
  <c r="N3045"/>
  <c r="A4223"/>
  <c r="F3046"/>
  <c r="I4223" l="1"/>
  <c r="J4222"/>
  <c r="K4223"/>
  <c r="G4223"/>
  <c r="Q3045"/>
  <c r="B4223"/>
  <c r="H3046"/>
  <c r="A4224"/>
  <c r="D3047"/>
  <c r="E3047" s="1"/>
  <c r="C3048" s="1"/>
  <c r="I4224" l="1"/>
  <c r="J4223"/>
  <c r="K4224"/>
  <c r="G4224"/>
  <c r="B4224"/>
  <c r="L3046"/>
  <c r="A4225"/>
  <c r="F3047"/>
  <c r="H3047" s="1"/>
  <c r="I4225" l="1"/>
  <c r="J4224"/>
  <c r="K4225"/>
  <c r="G4225"/>
  <c r="P3046"/>
  <c r="O3046"/>
  <c r="B4225"/>
  <c r="M3046"/>
  <c r="N3046"/>
  <c r="L3047"/>
  <c r="A4226"/>
  <c r="D3048"/>
  <c r="E3048" s="1"/>
  <c r="C3049" s="1"/>
  <c r="I4226" l="1"/>
  <c r="J4225"/>
  <c r="K4226"/>
  <c r="G4226"/>
  <c r="O3047"/>
  <c r="P3047"/>
  <c r="Q3046"/>
  <c r="B4226"/>
  <c r="M3047"/>
  <c r="N3047"/>
  <c r="A4227"/>
  <c r="F3048"/>
  <c r="I4227" l="1"/>
  <c r="J4226"/>
  <c r="K4227"/>
  <c r="G4227"/>
  <c r="Q3047"/>
  <c r="B4227"/>
  <c r="H3048"/>
  <c r="A4228"/>
  <c r="D3049"/>
  <c r="E3049" s="1"/>
  <c r="C3050" s="1"/>
  <c r="I4228" l="1"/>
  <c r="J4227"/>
  <c r="K4228"/>
  <c r="G4228"/>
  <c r="B4228"/>
  <c r="L3048"/>
  <c r="A4229"/>
  <c r="F3049"/>
  <c r="H3049" s="1"/>
  <c r="I4229" l="1"/>
  <c r="J4228"/>
  <c r="K4229"/>
  <c r="G4229"/>
  <c r="O3048"/>
  <c r="P3048"/>
  <c r="B4229"/>
  <c r="M3048"/>
  <c r="N3048"/>
  <c r="L3049"/>
  <c r="A4230"/>
  <c r="D3050"/>
  <c r="E3050" s="1"/>
  <c r="C3051" s="1"/>
  <c r="I4230" l="1"/>
  <c r="J4229"/>
  <c r="K4230"/>
  <c r="G4230"/>
  <c r="O3049"/>
  <c r="P3049"/>
  <c r="Q3048"/>
  <c r="B4230"/>
  <c r="M3049"/>
  <c r="N3049"/>
  <c r="A4231"/>
  <c r="F3050"/>
  <c r="I4231" l="1"/>
  <c r="J4230"/>
  <c r="K4231"/>
  <c r="G4231"/>
  <c r="Q3049"/>
  <c r="B4231"/>
  <c r="H3050"/>
  <c r="A4232"/>
  <c r="D3051"/>
  <c r="E3051" s="1"/>
  <c r="C3052" s="1"/>
  <c r="I4232" l="1"/>
  <c r="J4231"/>
  <c r="K4232"/>
  <c r="G4232"/>
  <c r="B4232"/>
  <c r="L3050"/>
  <c r="A4233"/>
  <c r="F3051"/>
  <c r="H3051" s="1"/>
  <c r="I4233" l="1"/>
  <c r="J4232"/>
  <c r="K4233"/>
  <c r="G4233"/>
  <c r="P3050"/>
  <c r="O3050"/>
  <c r="B4233"/>
  <c r="M3050"/>
  <c r="N3050"/>
  <c r="L3051"/>
  <c r="A4234"/>
  <c r="D3052"/>
  <c r="E3052" s="1"/>
  <c r="C3053" s="1"/>
  <c r="I4234" l="1"/>
  <c r="J4233"/>
  <c r="K4234"/>
  <c r="G4234"/>
  <c r="P3051"/>
  <c r="O3051"/>
  <c r="Q3050"/>
  <c r="B4234"/>
  <c r="M3051"/>
  <c r="N3051"/>
  <c r="A4235"/>
  <c r="F3052"/>
  <c r="I4235" l="1"/>
  <c r="J4234"/>
  <c r="K4235"/>
  <c r="G4235"/>
  <c r="Q3051"/>
  <c r="B4235"/>
  <c r="H3052"/>
  <c r="A4236"/>
  <c r="D3053"/>
  <c r="E3053" s="1"/>
  <c r="C3054" s="1"/>
  <c r="I4236" l="1"/>
  <c r="J4235"/>
  <c r="K4236"/>
  <c r="G4236"/>
  <c r="B4236"/>
  <c r="L3052"/>
  <c r="A4237"/>
  <c r="F3053"/>
  <c r="H3053" s="1"/>
  <c r="I4237" l="1"/>
  <c r="J4236"/>
  <c r="K4237"/>
  <c r="G4237"/>
  <c r="P3052"/>
  <c r="O3052"/>
  <c r="B4237"/>
  <c r="M3052"/>
  <c r="N3052"/>
  <c r="L3053"/>
  <c r="A4238"/>
  <c r="D3054"/>
  <c r="E3054" s="1"/>
  <c r="C3055" s="1"/>
  <c r="I4238" l="1"/>
  <c r="J4237"/>
  <c r="K4238"/>
  <c r="G4238"/>
  <c r="O3053"/>
  <c r="P3053"/>
  <c r="Q3052"/>
  <c r="B4238"/>
  <c r="M3053"/>
  <c r="N3053"/>
  <c r="A4239"/>
  <c r="F3054"/>
  <c r="I4239" l="1"/>
  <c r="J4238"/>
  <c r="K4239"/>
  <c r="G4239"/>
  <c r="Q3053"/>
  <c r="B4239"/>
  <c r="H3054"/>
  <c r="A4240"/>
  <c r="D3055"/>
  <c r="E3055" s="1"/>
  <c r="C3056" s="1"/>
  <c r="I4240" l="1"/>
  <c r="J4239"/>
  <c r="K4240"/>
  <c r="G4240"/>
  <c r="B4240"/>
  <c r="L3054"/>
  <c r="A4241"/>
  <c r="F3055"/>
  <c r="H3055" s="1"/>
  <c r="I4241" l="1"/>
  <c r="J4240"/>
  <c r="K4241"/>
  <c r="G4241"/>
  <c r="O3054"/>
  <c r="P3054"/>
  <c r="B4241"/>
  <c r="M3054"/>
  <c r="N3054"/>
  <c r="A4242"/>
  <c r="D3056"/>
  <c r="E3056" s="1"/>
  <c r="C3057" s="1"/>
  <c r="I4242" l="1"/>
  <c r="J4241"/>
  <c r="K4242"/>
  <c r="G4242"/>
  <c r="Q3054"/>
  <c r="B4242"/>
  <c r="L3055"/>
  <c r="A4243"/>
  <c r="F3056"/>
  <c r="H3056" s="1"/>
  <c r="I4243" l="1"/>
  <c r="J4242"/>
  <c r="K4243"/>
  <c r="G4243"/>
  <c r="P3055"/>
  <c r="O3055"/>
  <c r="B4243"/>
  <c r="M3055"/>
  <c r="N3055"/>
  <c r="A4244"/>
  <c r="D3057"/>
  <c r="E3057" s="1"/>
  <c r="C3058" s="1"/>
  <c r="I4244" l="1"/>
  <c r="J4243"/>
  <c r="K4244"/>
  <c r="G4244"/>
  <c r="Q3055"/>
  <c r="B4244"/>
  <c r="L3056"/>
  <c r="A4245"/>
  <c r="F3057"/>
  <c r="H3057" s="1"/>
  <c r="I4245" l="1"/>
  <c r="J4244"/>
  <c r="K4245"/>
  <c r="G4245"/>
  <c r="P3056"/>
  <c r="O3056"/>
  <c r="B4245"/>
  <c r="M3056"/>
  <c r="N3056"/>
  <c r="L3057"/>
  <c r="A4246"/>
  <c r="D3058"/>
  <c r="E3058" s="1"/>
  <c r="C3059" s="1"/>
  <c r="I4246" l="1"/>
  <c r="J4245"/>
  <c r="K4246"/>
  <c r="G4246"/>
  <c r="P3057"/>
  <c r="O3057"/>
  <c r="Q3056"/>
  <c r="B4246"/>
  <c r="M3057"/>
  <c r="N3057"/>
  <c r="A4247"/>
  <c r="F3058"/>
  <c r="I4247" l="1"/>
  <c r="J4246"/>
  <c r="K4247"/>
  <c r="G4247"/>
  <c r="Q3057"/>
  <c r="B4247"/>
  <c r="H3058"/>
  <c r="A4248"/>
  <c r="D3059"/>
  <c r="E3059" s="1"/>
  <c r="C3060" s="1"/>
  <c r="I4248" l="1"/>
  <c r="J4247"/>
  <c r="K4248"/>
  <c r="G4248"/>
  <c r="B4248"/>
  <c r="L3058"/>
  <c r="A4249"/>
  <c r="F3059"/>
  <c r="H3059" s="1"/>
  <c r="I4249" l="1"/>
  <c r="J4248"/>
  <c r="K4249"/>
  <c r="G4249"/>
  <c r="P3058"/>
  <c r="O3058"/>
  <c r="B4249"/>
  <c r="M3058"/>
  <c r="N3058"/>
  <c r="A4250"/>
  <c r="D3060"/>
  <c r="E3060" s="1"/>
  <c r="C3061" s="1"/>
  <c r="I4250" l="1"/>
  <c r="J4249"/>
  <c r="K4250"/>
  <c r="G4250"/>
  <c r="Q3058"/>
  <c r="B4250"/>
  <c r="L3059"/>
  <c r="A4251"/>
  <c r="F3060"/>
  <c r="H3060" s="1"/>
  <c r="I4251" l="1"/>
  <c r="J4250"/>
  <c r="K4251"/>
  <c r="G4251"/>
  <c r="P3059"/>
  <c r="O3059"/>
  <c r="B4251"/>
  <c r="M3059"/>
  <c r="N3059"/>
  <c r="A4252"/>
  <c r="D3061"/>
  <c r="E3061" s="1"/>
  <c r="C3062" s="1"/>
  <c r="I4252" l="1"/>
  <c r="J4251"/>
  <c r="K4252"/>
  <c r="G4252"/>
  <c r="Q3059"/>
  <c r="B4252"/>
  <c r="L3060"/>
  <c r="A4253"/>
  <c r="F3061"/>
  <c r="H3061" s="1"/>
  <c r="I4253" l="1"/>
  <c r="J4252"/>
  <c r="K4253"/>
  <c r="G4253"/>
  <c r="O3060"/>
  <c r="P3060"/>
  <c r="B4253"/>
  <c r="M3060"/>
  <c r="N3060"/>
  <c r="A4254"/>
  <c r="D3062"/>
  <c r="E3062" s="1"/>
  <c r="C3063" s="1"/>
  <c r="I4254" l="1"/>
  <c r="J4253"/>
  <c r="K4254"/>
  <c r="G4254"/>
  <c r="Q3060"/>
  <c r="B4254"/>
  <c r="L3061"/>
  <c r="A4255"/>
  <c r="F3062"/>
  <c r="H3062" s="1"/>
  <c r="I4255" l="1"/>
  <c r="J4254"/>
  <c r="K4255"/>
  <c r="G4255"/>
  <c r="P3061"/>
  <c r="O3061"/>
  <c r="B4255"/>
  <c r="M3061"/>
  <c r="N3061"/>
  <c r="A4256"/>
  <c r="D3063"/>
  <c r="E3063" s="1"/>
  <c r="C3064" s="1"/>
  <c r="I4256" l="1"/>
  <c r="J4255"/>
  <c r="K4256"/>
  <c r="G4256"/>
  <c r="Q3061"/>
  <c r="B4256"/>
  <c r="L3062"/>
  <c r="A4257"/>
  <c r="F3063"/>
  <c r="H3063" s="1"/>
  <c r="I4257" l="1"/>
  <c r="J4256"/>
  <c r="K4257"/>
  <c r="G4257"/>
  <c r="O3062"/>
  <c r="P3062"/>
  <c r="B4257"/>
  <c r="M3062"/>
  <c r="N3062"/>
  <c r="A4258"/>
  <c r="D3064"/>
  <c r="E3064" s="1"/>
  <c r="C3065" s="1"/>
  <c r="I4258" l="1"/>
  <c r="J4257"/>
  <c r="K4258"/>
  <c r="G4258"/>
  <c r="Q3062"/>
  <c r="B4258"/>
  <c r="L3063"/>
  <c r="A4259"/>
  <c r="F3064"/>
  <c r="H3064" s="1"/>
  <c r="I4259" l="1"/>
  <c r="J4258"/>
  <c r="K4259"/>
  <c r="G4259"/>
  <c r="P3063"/>
  <c r="O3063"/>
  <c r="B4259"/>
  <c r="M3063"/>
  <c r="N3063"/>
  <c r="L3064"/>
  <c r="A4260"/>
  <c r="D3065"/>
  <c r="E3065" s="1"/>
  <c r="C3066" s="1"/>
  <c r="I4260" l="1"/>
  <c r="J4259"/>
  <c r="K4260"/>
  <c r="G4260"/>
  <c r="P3064"/>
  <c r="O3064"/>
  <c r="Q3063"/>
  <c r="B4260"/>
  <c r="M3064"/>
  <c r="N3064"/>
  <c r="A4261"/>
  <c r="F3065"/>
  <c r="I4261" l="1"/>
  <c r="J4260"/>
  <c r="K4261"/>
  <c r="G4261"/>
  <c r="Q3064"/>
  <c r="B4261"/>
  <c r="H3065"/>
  <c r="A4262"/>
  <c r="D3066"/>
  <c r="E3066" s="1"/>
  <c r="C3067" s="1"/>
  <c r="I4262" l="1"/>
  <c r="J4261"/>
  <c r="K4262"/>
  <c r="G4262"/>
  <c r="B4262"/>
  <c r="L3065"/>
  <c r="A4263"/>
  <c r="F3066"/>
  <c r="H3066" s="1"/>
  <c r="I4263" l="1"/>
  <c r="J4262"/>
  <c r="K4263"/>
  <c r="G4263"/>
  <c r="P3065"/>
  <c r="O3065"/>
  <c r="B4263"/>
  <c r="M3065"/>
  <c r="N3065"/>
  <c r="F35" i="11"/>
  <c r="C36"/>
  <c r="A4264" i="10"/>
  <c r="D3067"/>
  <c r="E3067" s="1"/>
  <c r="C3068" s="1"/>
  <c r="I4264" l="1"/>
  <c r="J4263"/>
  <c r="K4264"/>
  <c r="G4264"/>
  <c r="Q3065"/>
  <c r="B4264"/>
  <c r="L3066"/>
  <c r="A4265"/>
  <c r="F3067"/>
  <c r="H3067" s="1"/>
  <c r="I4265" l="1"/>
  <c r="J4264"/>
  <c r="K4265"/>
  <c r="G4265"/>
  <c r="O3066"/>
  <c r="P3066"/>
  <c r="B4265"/>
  <c r="M3066"/>
  <c r="N3066"/>
  <c r="L3067"/>
  <c r="A4266"/>
  <c r="D3068"/>
  <c r="E3068" s="1"/>
  <c r="C3069" s="1"/>
  <c r="I4266" l="1"/>
  <c r="J4265"/>
  <c r="K4266"/>
  <c r="G4266"/>
  <c r="Q3066"/>
  <c r="O3067"/>
  <c r="P3067"/>
  <c r="B4266"/>
  <c r="M3067"/>
  <c r="N3067"/>
  <c r="A4267"/>
  <c r="F3068"/>
  <c r="I4267" l="1"/>
  <c r="J4266"/>
  <c r="K4267"/>
  <c r="G4267"/>
  <c r="Q3067"/>
  <c r="B4267"/>
  <c r="H3068"/>
  <c r="A4268"/>
  <c r="D3069"/>
  <c r="E3069" s="1"/>
  <c r="C3070" s="1"/>
  <c r="I4268" l="1"/>
  <c r="J4267"/>
  <c r="K4268"/>
  <c r="G4268"/>
  <c r="B4268"/>
  <c r="L3068"/>
  <c r="A4269"/>
  <c r="F3069"/>
  <c r="I4269" l="1"/>
  <c r="J4268"/>
  <c r="K4269"/>
  <c r="G4269"/>
  <c r="O3068"/>
  <c r="P3068"/>
  <c r="B4269"/>
  <c r="N3068"/>
  <c r="M3068"/>
  <c r="L3069"/>
  <c r="H3069"/>
  <c r="A4270"/>
  <c r="D3070"/>
  <c r="E3070" s="1"/>
  <c r="C3071" s="1"/>
  <c r="I4270" l="1"/>
  <c r="J4269"/>
  <c r="K4270"/>
  <c r="G4270"/>
  <c r="P3069"/>
  <c r="O3069"/>
  <c r="Q3068"/>
  <c r="B4270"/>
  <c r="N3069"/>
  <c r="M3069"/>
  <c r="A4271"/>
  <c r="F3070"/>
  <c r="I4271" l="1"/>
  <c r="J4270"/>
  <c r="K4271"/>
  <c r="G4271"/>
  <c r="Q3069"/>
  <c r="B4271"/>
  <c r="H3070"/>
  <c r="A4272"/>
  <c r="D3071"/>
  <c r="E3071" s="1"/>
  <c r="C3072" s="1"/>
  <c r="I4272" l="1"/>
  <c r="J4271"/>
  <c r="K4272"/>
  <c r="G4272"/>
  <c r="B4272"/>
  <c r="L3070"/>
  <c r="A4273"/>
  <c r="F3071"/>
  <c r="H3071" s="1"/>
  <c r="I4273" l="1"/>
  <c r="J4272"/>
  <c r="K4273"/>
  <c r="G4273"/>
  <c r="P3070"/>
  <c r="O3070"/>
  <c r="B4273"/>
  <c r="M3070"/>
  <c r="N3070"/>
  <c r="L3071"/>
  <c r="A4274"/>
  <c r="D3072"/>
  <c r="E3072" s="1"/>
  <c r="C3073" s="1"/>
  <c r="I4274" l="1"/>
  <c r="J4273"/>
  <c r="K4274"/>
  <c r="G4274"/>
  <c r="O3071"/>
  <c r="P3071"/>
  <c r="Q3070"/>
  <c r="B4274"/>
  <c r="M3071"/>
  <c r="N3071"/>
  <c r="A4275"/>
  <c r="F3072"/>
  <c r="I4275" l="1"/>
  <c r="J4274"/>
  <c r="K4275"/>
  <c r="G4275"/>
  <c r="Q3071"/>
  <c r="B4275"/>
  <c r="H3072"/>
  <c r="A4276"/>
  <c r="D3073"/>
  <c r="E3073" s="1"/>
  <c r="C3074" s="1"/>
  <c r="I4276" l="1"/>
  <c r="J4275"/>
  <c r="K4276"/>
  <c r="G4276"/>
  <c r="B4276"/>
  <c r="L3072"/>
  <c r="A4277"/>
  <c r="F3073"/>
  <c r="H3073" s="1"/>
  <c r="I4277" l="1"/>
  <c r="J4276"/>
  <c r="K4277"/>
  <c r="G4277"/>
  <c r="P3072"/>
  <c r="O3072"/>
  <c r="B4277"/>
  <c r="M3072"/>
  <c r="N3072"/>
  <c r="A4278"/>
  <c r="D3074"/>
  <c r="E3074" s="1"/>
  <c r="C3075" s="1"/>
  <c r="I4278" l="1"/>
  <c r="J4277"/>
  <c r="K4278"/>
  <c r="G4278"/>
  <c r="Q3072"/>
  <c r="B4278"/>
  <c r="L3073"/>
  <c r="A4279"/>
  <c r="F3074"/>
  <c r="H3074" s="1"/>
  <c r="I4279" l="1"/>
  <c r="J4278"/>
  <c r="K4279"/>
  <c r="G4279"/>
  <c r="O3073"/>
  <c r="P3073"/>
  <c r="B4279"/>
  <c r="M3073"/>
  <c r="N3073"/>
  <c r="L3074"/>
  <c r="A4280"/>
  <c r="D3075"/>
  <c r="E3075" s="1"/>
  <c r="C3076" s="1"/>
  <c r="I4280" l="1"/>
  <c r="J4279"/>
  <c r="K4280"/>
  <c r="G4280"/>
  <c r="Q3073"/>
  <c r="P3074"/>
  <c r="O3074"/>
  <c r="B4280"/>
  <c r="M3074"/>
  <c r="N3074"/>
  <c r="E36" i="11"/>
  <c r="D36"/>
  <c r="A4281" i="10"/>
  <c r="F3075"/>
  <c r="I4281" l="1"/>
  <c r="J4280"/>
  <c r="K4281"/>
  <c r="G4281"/>
  <c r="Q3074"/>
  <c r="B4281"/>
  <c r="H3075"/>
  <c r="A4282"/>
  <c r="D3076"/>
  <c r="E3076" s="1"/>
  <c r="C3077" s="1"/>
  <c r="I4282" l="1"/>
  <c r="J4281"/>
  <c r="K4282"/>
  <c r="G4282"/>
  <c r="B4282"/>
  <c r="L3075"/>
  <c r="A4283"/>
  <c r="F3076"/>
  <c r="H3076" s="1"/>
  <c r="I4283" l="1"/>
  <c r="J4282"/>
  <c r="K4283"/>
  <c r="G4283"/>
  <c r="O3075"/>
  <c r="P3075"/>
  <c r="B4283"/>
  <c r="M3075"/>
  <c r="N3075"/>
  <c r="L3076"/>
  <c r="A4284"/>
  <c r="D3077"/>
  <c r="E3077" s="1"/>
  <c r="C3078" s="1"/>
  <c r="I4284" l="1"/>
  <c r="J4283"/>
  <c r="K4284"/>
  <c r="G4284"/>
  <c r="O3076"/>
  <c r="P3076"/>
  <c r="Q3075"/>
  <c r="B4284"/>
  <c r="M3076"/>
  <c r="N3076"/>
  <c r="A4285"/>
  <c r="F3077"/>
  <c r="I4285" l="1"/>
  <c r="J4284"/>
  <c r="K4285"/>
  <c r="G4285"/>
  <c r="Q3076"/>
  <c r="B4285"/>
  <c r="H3077"/>
  <c r="A4286"/>
  <c r="D3078"/>
  <c r="E3078" s="1"/>
  <c r="C3079" s="1"/>
  <c r="I4286" l="1"/>
  <c r="J4285"/>
  <c r="K4286"/>
  <c r="G4286"/>
  <c r="B4286"/>
  <c r="L3077"/>
  <c r="A4287"/>
  <c r="F3078"/>
  <c r="H3078" s="1"/>
  <c r="I4287" l="1"/>
  <c r="J4286"/>
  <c r="K4287"/>
  <c r="G4287"/>
  <c r="O3077"/>
  <c r="P3077"/>
  <c r="B4287"/>
  <c r="M3077"/>
  <c r="N3077"/>
  <c r="A4288"/>
  <c r="D3079"/>
  <c r="E3079" s="1"/>
  <c r="C3080" s="1"/>
  <c r="I4288" l="1"/>
  <c r="J4287"/>
  <c r="K4288"/>
  <c r="G4288"/>
  <c r="Q3077"/>
  <c r="B4288"/>
  <c r="L3078"/>
  <c r="A4289"/>
  <c r="F3079"/>
  <c r="H3079" s="1"/>
  <c r="I4289" l="1"/>
  <c r="J4288"/>
  <c r="K4289"/>
  <c r="G4289"/>
  <c r="P3078"/>
  <c r="O3078"/>
  <c r="B4289"/>
  <c r="M3078"/>
  <c r="N3078"/>
  <c r="A4290"/>
  <c r="D3080"/>
  <c r="E3080" s="1"/>
  <c r="C3081" s="1"/>
  <c r="I4290" l="1"/>
  <c r="J4289"/>
  <c r="K4290"/>
  <c r="G4290"/>
  <c r="Q3078"/>
  <c r="B4290"/>
  <c r="L3079"/>
  <c r="A4291"/>
  <c r="F3080"/>
  <c r="H3080" s="1"/>
  <c r="I4291" l="1"/>
  <c r="J4290"/>
  <c r="K4291"/>
  <c r="G4291"/>
  <c r="P3079"/>
  <c r="O3079"/>
  <c r="B4291"/>
  <c r="M3079"/>
  <c r="N3079"/>
  <c r="A4292"/>
  <c r="D3081"/>
  <c r="E3081" s="1"/>
  <c r="C3082" s="1"/>
  <c r="I4292" l="1"/>
  <c r="J4291"/>
  <c r="K4292"/>
  <c r="G4292"/>
  <c r="Q3079"/>
  <c r="B4292"/>
  <c r="L3080"/>
  <c r="A4293"/>
  <c r="F3081"/>
  <c r="H3081" s="1"/>
  <c r="I4293" l="1"/>
  <c r="J4292"/>
  <c r="K4293"/>
  <c r="G4293"/>
  <c r="O3080"/>
  <c r="P3080"/>
  <c r="B4293"/>
  <c r="M3080"/>
  <c r="N3080"/>
  <c r="L3081"/>
  <c r="A4294"/>
  <c r="D3082"/>
  <c r="E3082" s="1"/>
  <c r="C3083" s="1"/>
  <c r="I4294" l="1"/>
  <c r="J4293"/>
  <c r="K4294"/>
  <c r="G4294"/>
  <c r="Q3080"/>
  <c r="P3081"/>
  <c r="O3081"/>
  <c r="B4294"/>
  <c r="M3081"/>
  <c r="N3081"/>
  <c r="A4295"/>
  <c r="F3082"/>
  <c r="I4295" l="1"/>
  <c r="J4294"/>
  <c r="K4295"/>
  <c r="G4295"/>
  <c r="Q3081"/>
  <c r="B4295"/>
  <c r="H3082"/>
  <c r="A4296"/>
  <c r="D3083"/>
  <c r="E3083" s="1"/>
  <c r="C3084" s="1"/>
  <c r="I4296" l="1"/>
  <c r="J4295"/>
  <c r="K4296"/>
  <c r="G4296"/>
  <c r="B4296"/>
  <c r="L3082"/>
  <c r="A4297"/>
  <c r="F3083"/>
  <c r="H3083" s="1"/>
  <c r="I4297" l="1"/>
  <c r="J4296"/>
  <c r="K4297"/>
  <c r="G4297"/>
  <c r="O3082"/>
  <c r="P3082"/>
  <c r="B4297"/>
  <c r="M3082"/>
  <c r="N3082"/>
  <c r="A4298"/>
  <c r="D3084"/>
  <c r="E3084" s="1"/>
  <c r="C3085" s="1"/>
  <c r="I4298" l="1"/>
  <c r="J4297"/>
  <c r="K4298"/>
  <c r="G4298"/>
  <c r="Q3082"/>
  <c r="B4298"/>
  <c r="L3083"/>
  <c r="A4299"/>
  <c r="F3084"/>
  <c r="H3084" s="1"/>
  <c r="I4299" l="1"/>
  <c r="J4298"/>
  <c r="K4299"/>
  <c r="G4299"/>
  <c r="P3083"/>
  <c r="O3083"/>
  <c r="B4299"/>
  <c r="M3083"/>
  <c r="N3083"/>
  <c r="A4300"/>
  <c r="D3085"/>
  <c r="E3085" s="1"/>
  <c r="C3086" s="1"/>
  <c r="I4300" l="1"/>
  <c r="J4299"/>
  <c r="K4300"/>
  <c r="G4300"/>
  <c r="Q3083"/>
  <c r="B4300"/>
  <c r="L3084"/>
  <c r="A4301"/>
  <c r="F3085"/>
  <c r="H3085" s="1"/>
  <c r="I4301" l="1"/>
  <c r="J4300"/>
  <c r="K4301"/>
  <c r="G4301"/>
  <c r="P3084"/>
  <c r="O3084"/>
  <c r="B4301"/>
  <c r="M3084"/>
  <c r="N3084"/>
  <c r="L3085"/>
  <c r="A4302"/>
  <c r="D3086"/>
  <c r="E3086" s="1"/>
  <c r="C3087" s="1"/>
  <c r="I4302" l="1"/>
  <c r="J4301"/>
  <c r="K4302"/>
  <c r="G4302"/>
  <c r="P3085"/>
  <c r="O3085"/>
  <c r="Q3084"/>
  <c r="B4302"/>
  <c r="M3085"/>
  <c r="N3085"/>
  <c r="A4303"/>
  <c r="F3086"/>
  <c r="I4303" l="1"/>
  <c r="J4302"/>
  <c r="K4303"/>
  <c r="G4303"/>
  <c r="Q3085"/>
  <c r="B4303"/>
  <c r="H3086"/>
  <c r="A4304"/>
  <c r="D3087"/>
  <c r="E3087" s="1"/>
  <c r="C3088" s="1"/>
  <c r="I4304" l="1"/>
  <c r="J4303"/>
  <c r="K4304"/>
  <c r="G4304"/>
  <c r="B4304"/>
  <c r="L3086"/>
  <c r="A4305"/>
  <c r="F3087"/>
  <c r="H3087" s="1"/>
  <c r="I4305" l="1"/>
  <c r="J4304"/>
  <c r="K4305"/>
  <c r="G4305"/>
  <c r="O3086"/>
  <c r="P3086"/>
  <c r="B4305"/>
  <c r="M3086"/>
  <c r="N3086"/>
  <c r="A4306"/>
  <c r="D3088"/>
  <c r="E3088" s="1"/>
  <c r="C3089" s="1"/>
  <c r="I4306" l="1"/>
  <c r="J4305"/>
  <c r="K4306"/>
  <c r="G4306"/>
  <c r="Q3086"/>
  <c r="B4306"/>
  <c r="L3087"/>
  <c r="A4307"/>
  <c r="F3088"/>
  <c r="H3088" s="1"/>
  <c r="I4307" l="1"/>
  <c r="J4306"/>
  <c r="K4307"/>
  <c r="G4307"/>
  <c r="O3087"/>
  <c r="P3087"/>
  <c r="B4307"/>
  <c r="M3087"/>
  <c r="N3087"/>
  <c r="A4308"/>
  <c r="D3089"/>
  <c r="E3089" s="1"/>
  <c r="C3090" s="1"/>
  <c r="I4308" l="1"/>
  <c r="J4307"/>
  <c r="K4308"/>
  <c r="G4308"/>
  <c r="Q3087"/>
  <c r="B4308"/>
  <c r="L3088"/>
  <c r="A4309"/>
  <c r="F3089"/>
  <c r="H3089" s="1"/>
  <c r="I4309" l="1"/>
  <c r="J4308"/>
  <c r="K4309"/>
  <c r="G4309"/>
  <c r="O3088"/>
  <c r="P3088"/>
  <c r="B4309"/>
  <c r="M3088"/>
  <c r="N3088"/>
  <c r="A4310"/>
  <c r="D3090"/>
  <c r="E3090" s="1"/>
  <c r="C3091" s="1"/>
  <c r="I4310" l="1"/>
  <c r="J4309"/>
  <c r="K4310"/>
  <c r="G4310"/>
  <c r="Q3088"/>
  <c r="B4310"/>
  <c r="L3089"/>
  <c r="A4311"/>
  <c r="F3090"/>
  <c r="H3090" s="1"/>
  <c r="I4311" l="1"/>
  <c r="J4310"/>
  <c r="K4311"/>
  <c r="G4311"/>
  <c r="P3089"/>
  <c r="O3089"/>
  <c r="B4311"/>
  <c r="M3089"/>
  <c r="N3089"/>
  <c r="L3090"/>
  <c r="A4312"/>
  <c r="D3091"/>
  <c r="E3091" s="1"/>
  <c r="C3092" s="1"/>
  <c r="I4312" l="1"/>
  <c r="J4311"/>
  <c r="K4312"/>
  <c r="G4312"/>
  <c r="P3090"/>
  <c r="O3090"/>
  <c r="Q3089"/>
  <c r="B4312"/>
  <c r="M3090"/>
  <c r="N3090"/>
  <c r="A4313"/>
  <c r="F3091"/>
  <c r="I4313" l="1"/>
  <c r="J4312"/>
  <c r="K4313"/>
  <c r="G4313"/>
  <c r="Q3090"/>
  <c r="B4313"/>
  <c r="H3091"/>
  <c r="A4314"/>
  <c r="D3092"/>
  <c r="E3092" s="1"/>
  <c r="C3093" s="1"/>
  <c r="I4314" l="1"/>
  <c r="J4313"/>
  <c r="K4314"/>
  <c r="G4314"/>
  <c r="B4314"/>
  <c r="L3091"/>
  <c r="A4315"/>
  <c r="F3092"/>
  <c r="H3092" s="1"/>
  <c r="I4315" l="1"/>
  <c r="J4314"/>
  <c r="K4315"/>
  <c r="G4315"/>
  <c r="P3091"/>
  <c r="O3091"/>
  <c r="B4315"/>
  <c r="M3091"/>
  <c r="N3091"/>
  <c r="A4316"/>
  <c r="D3093"/>
  <c r="E3093" s="1"/>
  <c r="C3094" s="1"/>
  <c r="I4316" l="1"/>
  <c r="J4315"/>
  <c r="K4316"/>
  <c r="G4316"/>
  <c r="Q3091"/>
  <c r="B4316"/>
  <c r="L3092"/>
  <c r="A4317"/>
  <c r="F3093"/>
  <c r="H3093" s="1"/>
  <c r="I4317" l="1"/>
  <c r="J4316"/>
  <c r="K4317"/>
  <c r="G4317"/>
  <c r="P3092"/>
  <c r="O3092"/>
  <c r="B4317"/>
  <c r="M3092"/>
  <c r="N3092"/>
  <c r="L3093"/>
  <c r="A4318"/>
  <c r="D3094"/>
  <c r="E3094" s="1"/>
  <c r="C3095" s="1"/>
  <c r="I4318" l="1"/>
  <c r="J4317"/>
  <c r="K4318"/>
  <c r="G4318"/>
  <c r="P3093"/>
  <c r="O3093"/>
  <c r="Q3092"/>
  <c r="B4318"/>
  <c r="M3093"/>
  <c r="N3093"/>
  <c r="A4319"/>
  <c r="F3094"/>
  <c r="I4319" l="1"/>
  <c r="J4318"/>
  <c r="K4319"/>
  <c r="G4319"/>
  <c r="Q3093"/>
  <c r="B4319"/>
  <c r="H3094"/>
  <c r="A4320"/>
  <c r="D3095"/>
  <c r="E3095" s="1"/>
  <c r="C3096" s="1"/>
  <c r="I4320" l="1"/>
  <c r="J4319"/>
  <c r="K4320"/>
  <c r="G4320"/>
  <c r="B4320"/>
  <c r="L3094"/>
  <c r="A4321"/>
  <c r="F3095"/>
  <c r="H3095" s="1"/>
  <c r="I4321" l="1"/>
  <c r="J4320"/>
  <c r="K4321"/>
  <c r="G4321"/>
  <c r="O3094"/>
  <c r="P3094"/>
  <c r="B4321"/>
  <c r="M3094"/>
  <c r="N3094"/>
  <c r="L3095"/>
  <c r="A4322"/>
  <c r="D3096"/>
  <c r="E3096" s="1"/>
  <c r="C3097" s="1"/>
  <c r="I4322" l="1"/>
  <c r="J4321"/>
  <c r="K4322"/>
  <c r="G4322"/>
  <c r="O3095"/>
  <c r="P3095"/>
  <c r="Q3094"/>
  <c r="B4322"/>
  <c r="M3095"/>
  <c r="N3095"/>
  <c r="A4323"/>
  <c r="F3096"/>
  <c r="I4323" l="1"/>
  <c r="J4322"/>
  <c r="K4323"/>
  <c r="G4323"/>
  <c r="Q3095"/>
  <c r="B4323"/>
  <c r="H3096"/>
  <c r="A4324"/>
  <c r="D3097"/>
  <c r="E3097" s="1"/>
  <c r="C3098" s="1"/>
  <c r="I4324" l="1"/>
  <c r="J4323"/>
  <c r="K4324"/>
  <c r="G4324"/>
  <c r="B4324"/>
  <c r="L3096"/>
  <c r="A4325"/>
  <c r="F3097"/>
  <c r="H3097" s="1"/>
  <c r="I4325" l="1"/>
  <c r="J4324"/>
  <c r="K4325"/>
  <c r="G4325"/>
  <c r="P3096"/>
  <c r="O3096"/>
  <c r="B4325"/>
  <c r="M3096"/>
  <c r="N3096"/>
  <c r="A4326"/>
  <c r="D3098"/>
  <c r="E3098" s="1"/>
  <c r="C3099" s="1"/>
  <c r="I4326" l="1"/>
  <c r="J4325"/>
  <c r="K4326"/>
  <c r="G4326"/>
  <c r="Q3096"/>
  <c r="B4326"/>
  <c r="L3097"/>
  <c r="A4327"/>
  <c r="F3098"/>
  <c r="H3098" s="1"/>
  <c r="I4327" l="1"/>
  <c r="J4326"/>
  <c r="K4327"/>
  <c r="G4327"/>
  <c r="P3097"/>
  <c r="O3097"/>
  <c r="B4327"/>
  <c r="M3097"/>
  <c r="N3097"/>
  <c r="A4328"/>
  <c r="D3099"/>
  <c r="E3099" s="1"/>
  <c r="C3100" s="1"/>
  <c r="I4328" l="1"/>
  <c r="J4327"/>
  <c r="K4328"/>
  <c r="G4328"/>
  <c r="Q3097"/>
  <c r="B4328"/>
  <c r="L3098"/>
  <c r="A4329"/>
  <c r="F3099"/>
  <c r="H3099" s="1"/>
  <c r="I4329" l="1"/>
  <c r="J4328"/>
  <c r="K4329"/>
  <c r="G4329"/>
  <c r="O3098"/>
  <c r="P3098"/>
  <c r="B4329"/>
  <c r="M3098"/>
  <c r="N3098"/>
  <c r="A4330"/>
  <c r="D3100"/>
  <c r="E3100" s="1"/>
  <c r="C3101" s="1"/>
  <c r="I4330" l="1"/>
  <c r="J4329"/>
  <c r="K4330"/>
  <c r="G4330"/>
  <c r="Q3098"/>
  <c r="B4330"/>
  <c r="L3099"/>
  <c r="A4331"/>
  <c r="F3100"/>
  <c r="H3100" s="1"/>
  <c r="I4331" l="1"/>
  <c r="J4330"/>
  <c r="K4331"/>
  <c r="G4331"/>
  <c r="P3099"/>
  <c r="O3099"/>
  <c r="B4331"/>
  <c r="M3099"/>
  <c r="N3099"/>
  <c r="A4332"/>
  <c r="D3101"/>
  <c r="E3101" s="1"/>
  <c r="C3102" s="1"/>
  <c r="I4332" l="1"/>
  <c r="J4331"/>
  <c r="K4332"/>
  <c r="G4332"/>
  <c r="Q3099"/>
  <c r="B4332"/>
  <c r="L3100"/>
  <c r="A4333"/>
  <c r="F3101"/>
  <c r="H3101" s="1"/>
  <c r="I4333" l="1"/>
  <c r="J4332"/>
  <c r="K4333"/>
  <c r="G4333"/>
  <c r="O3100"/>
  <c r="P3100"/>
  <c r="B4333"/>
  <c r="M3100"/>
  <c r="N3100"/>
  <c r="L3101"/>
  <c r="A4334"/>
  <c r="D3102"/>
  <c r="E3102" s="1"/>
  <c r="C3103" s="1"/>
  <c r="I4334" l="1"/>
  <c r="J4333"/>
  <c r="K4334"/>
  <c r="G4334"/>
  <c r="Q3100"/>
  <c r="P3101"/>
  <c r="O3101"/>
  <c r="B4334"/>
  <c r="M3101"/>
  <c r="N3101"/>
  <c r="A4335"/>
  <c r="F3102"/>
  <c r="I4335" l="1"/>
  <c r="J4334"/>
  <c r="K4335"/>
  <c r="G4335"/>
  <c r="Q3101"/>
  <c r="B4335"/>
  <c r="H3102"/>
  <c r="A4336"/>
  <c r="D3103"/>
  <c r="E3103" s="1"/>
  <c r="C3104" s="1"/>
  <c r="I4336" l="1"/>
  <c r="J4335"/>
  <c r="K4336"/>
  <c r="G4336"/>
  <c r="B4336"/>
  <c r="L3102"/>
  <c r="A4337"/>
  <c r="F3103"/>
  <c r="H3103" s="1"/>
  <c r="I4337" l="1"/>
  <c r="J4336"/>
  <c r="K4337"/>
  <c r="G4337"/>
  <c r="O3102"/>
  <c r="P3102"/>
  <c r="B4337"/>
  <c r="M3102"/>
  <c r="N3102"/>
  <c r="L3103"/>
  <c r="A4338"/>
  <c r="D3104"/>
  <c r="E3104" s="1"/>
  <c r="C3105" s="1"/>
  <c r="I4338" l="1"/>
  <c r="J4337"/>
  <c r="K4338"/>
  <c r="G4338"/>
  <c r="O3103"/>
  <c r="P3103"/>
  <c r="Q3102"/>
  <c r="B4338"/>
  <c r="M3103"/>
  <c r="N3103"/>
  <c r="A4339"/>
  <c r="F3104"/>
  <c r="I4339" l="1"/>
  <c r="J4338"/>
  <c r="K4339"/>
  <c r="G4339"/>
  <c r="Q3103"/>
  <c r="B4339"/>
  <c r="H3104"/>
  <c r="A4340"/>
  <c r="D3105"/>
  <c r="E3105" s="1"/>
  <c r="C3106" s="1"/>
  <c r="I4340" l="1"/>
  <c r="J4339"/>
  <c r="K4340"/>
  <c r="G4340"/>
  <c r="B4340"/>
  <c r="L3104"/>
  <c r="A4341"/>
  <c r="F3105"/>
  <c r="I4341" l="1"/>
  <c r="J4340"/>
  <c r="K4341"/>
  <c r="G4341"/>
  <c r="O3104"/>
  <c r="P3104"/>
  <c r="B4341"/>
  <c r="N3104"/>
  <c r="M3104"/>
  <c r="L3105"/>
  <c r="H3105"/>
  <c r="A4342"/>
  <c r="D3106"/>
  <c r="E3106" s="1"/>
  <c r="C3107" s="1"/>
  <c r="I4342" l="1"/>
  <c r="J4341"/>
  <c r="K4342"/>
  <c r="G4342"/>
  <c r="P3105"/>
  <c r="O3105"/>
  <c r="Q3104"/>
  <c r="B4342"/>
  <c r="N3105"/>
  <c r="M3105"/>
  <c r="A4343"/>
  <c r="F3106"/>
  <c r="I4343" l="1"/>
  <c r="J4342"/>
  <c r="K4343"/>
  <c r="G4343"/>
  <c r="Q3105"/>
  <c r="B4343"/>
  <c r="H3106"/>
  <c r="A4344"/>
  <c r="D3107"/>
  <c r="E3107" s="1"/>
  <c r="C3108" s="1"/>
  <c r="I4344" l="1"/>
  <c r="J4343"/>
  <c r="K4344"/>
  <c r="G4344"/>
  <c r="B4344"/>
  <c r="L3106"/>
  <c r="A4345"/>
  <c r="F3107"/>
  <c r="H3107" s="1"/>
  <c r="I4345" l="1"/>
  <c r="J4344"/>
  <c r="K4345"/>
  <c r="G4345"/>
  <c r="P3106"/>
  <c r="O3106"/>
  <c r="B4345"/>
  <c r="M3106"/>
  <c r="N3106"/>
  <c r="A4346"/>
  <c r="D3108"/>
  <c r="E3108" s="1"/>
  <c r="C3109" s="1"/>
  <c r="I4346" l="1"/>
  <c r="J4345"/>
  <c r="K4346"/>
  <c r="G4346"/>
  <c r="Q3106"/>
  <c r="B4346"/>
  <c r="L3107"/>
  <c r="A4347"/>
  <c r="F3108"/>
  <c r="H3108" s="1"/>
  <c r="I4347" l="1"/>
  <c r="J4346"/>
  <c r="K4347"/>
  <c r="G4347"/>
  <c r="P3107"/>
  <c r="O3107"/>
  <c r="B4347"/>
  <c r="M3107"/>
  <c r="N3107"/>
  <c r="A4348"/>
  <c r="D3109"/>
  <c r="E3109" s="1"/>
  <c r="C3110" s="1"/>
  <c r="I4348" l="1"/>
  <c r="J4347"/>
  <c r="K4348"/>
  <c r="G4348"/>
  <c r="Q3107"/>
  <c r="B4348"/>
  <c r="L3108"/>
  <c r="A4349"/>
  <c r="F3109"/>
  <c r="H3109" s="1"/>
  <c r="I4349" l="1"/>
  <c r="J4348"/>
  <c r="K4349"/>
  <c r="G4349"/>
  <c r="P3108"/>
  <c r="O3108"/>
  <c r="B4349"/>
  <c r="M3108"/>
  <c r="N3108"/>
  <c r="L3109"/>
  <c r="A4350"/>
  <c r="D3110"/>
  <c r="E3110" s="1"/>
  <c r="C3111" s="1"/>
  <c r="I4350" l="1"/>
  <c r="J4349"/>
  <c r="K4350"/>
  <c r="G4350"/>
  <c r="O3109"/>
  <c r="P3109"/>
  <c r="Q3108"/>
  <c r="B4350"/>
  <c r="M3109"/>
  <c r="N3109"/>
  <c r="A4351"/>
  <c r="F3110"/>
  <c r="I4351" l="1"/>
  <c r="J4350"/>
  <c r="K4351"/>
  <c r="G4351"/>
  <c r="Q3109"/>
  <c r="B4351"/>
  <c r="H3110"/>
  <c r="A4352"/>
  <c r="D3111"/>
  <c r="E3111" s="1"/>
  <c r="C3112" s="1"/>
  <c r="I4352" l="1"/>
  <c r="J4351"/>
  <c r="K4352"/>
  <c r="G4352"/>
  <c r="B4352"/>
  <c r="L3110"/>
  <c r="A4353"/>
  <c r="F3111"/>
  <c r="H3111" s="1"/>
  <c r="I4353" l="1"/>
  <c r="J4352"/>
  <c r="K4353"/>
  <c r="G4353"/>
  <c r="P3110"/>
  <c r="O3110"/>
  <c r="B4353"/>
  <c r="M3110"/>
  <c r="N3110"/>
  <c r="A4354"/>
  <c r="D3112"/>
  <c r="E3112" s="1"/>
  <c r="C3113" s="1"/>
  <c r="I4354" l="1"/>
  <c r="J4353"/>
  <c r="K4354"/>
  <c r="G4354"/>
  <c r="Q3110"/>
  <c r="B4354"/>
  <c r="L3111"/>
  <c r="A4355"/>
  <c r="F3112"/>
  <c r="H3112" s="1"/>
  <c r="I4355" l="1"/>
  <c r="J4354"/>
  <c r="K4355"/>
  <c r="G4355"/>
  <c r="O3111"/>
  <c r="P3111"/>
  <c r="B4355"/>
  <c r="M3111"/>
  <c r="N3111"/>
  <c r="L3112"/>
  <c r="A4356"/>
  <c r="D3113"/>
  <c r="E3113" s="1"/>
  <c r="C3114" s="1"/>
  <c r="I4356" l="1"/>
  <c r="J4355"/>
  <c r="K4356"/>
  <c r="G4356"/>
  <c r="Q3111"/>
  <c r="P3112"/>
  <c r="O3112"/>
  <c r="B4356"/>
  <c r="M3112"/>
  <c r="N3112"/>
  <c r="A4357"/>
  <c r="F3113"/>
  <c r="I4357" l="1"/>
  <c r="J4356"/>
  <c r="K4357"/>
  <c r="G4357"/>
  <c r="Q3112"/>
  <c r="B4357"/>
  <c r="H3113"/>
  <c r="A4358"/>
  <c r="D3114"/>
  <c r="E3114" s="1"/>
  <c r="C3115" s="1"/>
  <c r="I4358" l="1"/>
  <c r="J4357"/>
  <c r="K4358"/>
  <c r="G4358"/>
  <c r="B4358"/>
  <c r="L3113"/>
  <c r="A4359"/>
  <c r="F3114"/>
  <c r="H3114" s="1"/>
  <c r="I4359" l="1"/>
  <c r="J4358"/>
  <c r="K4359"/>
  <c r="G4359"/>
  <c r="P3113"/>
  <c r="O3113"/>
  <c r="B4359"/>
  <c r="M3113"/>
  <c r="N3113"/>
  <c r="L3114"/>
  <c r="A4360"/>
  <c r="D3115"/>
  <c r="E3115" s="1"/>
  <c r="C3116" s="1"/>
  <c r="I4360" l="1"/>
  <c r="J4359"/>
  <c r="K4360"/>
  <c r="G4360"/>
  <c r="Q3113"/>
  <c r="O3114"/>
  <c r="P3114"/>
  <c r="B4360"/>
  <c r="M3114"/>
  <c r="N3114"/>
  <c r="A4361"/>
  <c r="F3115"/>
  <c r="I4361" l="1"/>
  <c r="J4360"/>
  <c r="K4361"/>
  <c r="G4361"/>
  <c r="Q3114"/>
  <c r="B4361"/>
  <c r="H3115"/>
  <c r="A4362"/>
  <c r="D3116"/>
  <c r="E3116" s="1"/>
  <c r="C3117" s="1"/>
  <c r="I4362" l="1"/>
  <c r="J4361"/>
  <c r="K4362"/>
  <c r="G4362"/>
  <c r="B4362"/>
  <c r="L3115"/>
  <c r="A4363"/>
  <c r="F3116"/>
  <c r="H3116" s="1"/>
  <c r="I4363" l="1"/>
  <c r="J4362"/>
  <c r="K4363"/>
  <c r="G4363"/>
  <c r="P3115"/>
  <c r="O3115"/>
  <c r="B4363"/>
  <c r="M3115"/>
  <c r="N3115"/>
  <c r="L3116"/>
  <c r="A4364"/>
  <c r="D3117"/>
  <c r="E3117" s="1"/>
  <c r="C3118" s="1"/>
  <c r="I4364" l="1"/>
  <c r="J4363"/>
  <c r="K4364"/>
  <c r="G4364"/>
  <c r="O3116"/>
  <c r="P3116"/>
  <c r="Q3115"/>
  <c r="B4364"/>
  <c r="M3116"/>
  <c r="N3116"/>
  <c r="A4365"/>
  <c r="F3117"/>
  <c r="I4365" l="1"/>
  <c r="J4364"/>
  <c r="K4365"/>
  <c r="G4365"/>
  <c r="Q3116"/>
  <c r="B4365"/>
  <c r="H3117"/>
  <c r="A4366"/>
  <c r="D3118"/>
  <c r="E3118" s="1"/>
  <c r="C3119" s="1"/>
  <c r="I4366" l="1"/>
  <c r="J4365"/>
  <c r="K4366"/>
  <c r="G4366"/>
  <c r="B4366"/>
  <c r="L3117"/>
  <c r="A4367"/>
  <c r="F3118"/>
  <c r="H3118" s="1"/>
  <c r="I4367" l="1"/>
  <c r="J4366"/>
  <c r="K4367"/>
  <c r="G4367"/>
  <c r="P3117"/>
  <c r="O3117"/>
  <c r="B4367"/>
  <c r="M3117"/>
  <c r="N3117"/>
  <c r="A4368"/>
  <c r="D3119"/>
  <c r="E3119" s="1"/>
  <c r="C3120" s="1"/>
  <c r="I4368" l="1"/>
  <c r="J4367"/>
  <c r="K4368"/>
  <c r="G4368"/>
  <c r="Q3117"/>
  <c r="B4368"/>
  <c r="L3118"/>
  <c r="A4369"/>
  <c r="F3119"/>
  <c r="H3119" s="1"/>
  <c r="I4369" l="1"/>
  <c r="J4368"/>
  <c r="K4369"/>
  <c r="G4369"/>
  <c r="P3118"/>
  <c r="O3118"/>
  <c r="B4369"/>
  <c r="M3118"/>
  <c r="N3118"/>
  <c r="L3119"/>
  <c r="A4370"/>
  <c r="D3120"/>
  <c r="E3120" s="1"/>
  <c r="C3121" s="1"/>
  <c r="I4370" l="1"/>
  <c r="J4369"/>
  <c r="K4370"/>
  <c r="G4370"/>
  <c r="P3119"/>
  <c r="O3119"/>
  <c r="Q3118"/>
  <c r="B4370"/>
  <c r="M3119"/>
  <c r="N3119"/>
  <c r="A4371"/>
  <c r="F3120"/>
  <c r="I4371" l="1"/>
  <c r="J4370"/>
  <c r="K4371"/>
  <c r="G4371"/>
  <c r="Q3119"/>
  <c r="B4371"/>
  <c r="H3120"/>
  <c r="A4372"/>
  <c r="D3121"/>
  <c r="E3121" s="1"/>
  <c r="C3122" s="1"/>
  <c r="I4372" l="1"/>
  <c r="J4371"/>
  <c r="K4372"/>
  <c r="G4372"/>
  <c r="B4372"/>
  <c r="L3120"/>
  <c r="A4373"/>
  <c r="F3121"/>
  <c r="I4373" l="1"/>
  <c r="J4372"/>
  <c r="K4373"/>
  <c r="G4373"/>
  <c r="P3120"/>
  <c r="O3120"/>
  <c r="B4373"/>
  <c r="M3120"/>
  <c r="N3120"/>
  <c r="L3121"/>
  <c r="H3121"/>
  <c r="A4374"/>
  <c r="D3122"/>
  <c r="E3122" s="1"/>
  <c r="C3123" s="1"/>
  <c r="I4374" l="1"/>
  <c r="J4373"/>
  <c r="K4374"/>
  <c r="G4374"/>
  <c r="P3121"/>
  <c r="O3121"/>
  <c r="Q3120"/>
  <c r="B4374"/>
  <c r="M3121"/>
  <c r="N3121"/>
  <c r="A4375"/>
  <c r="F3122"/>
  <c r="I4375" l="1"/>
  <c r="J4374"/>
  <c r="K4375"/>
  <c r="G4375"/>
  <c r="Q3121"/>
  <c r="B4375"/>
  <c r="H3122"/>
  <c r="A4376"/>
  <c r="D3123"/>
  <c r="E3123" s="1"/>
  <c r="C3124" s="1"/>
  <c r="I4376" l="1"/>
  <c r="J4375"/>
  <c r="K4376"/>
  <c r="G4376"/>
  <c r="B4376"/>
  <c r="L3122"/>
  <c r="A4377"/>
  <c r="F3123"/>
  <c r="H3123" s="1"/>
  <c r="I4377" l="1"/>
  <c r="J4376"/>
  <c r="K4377"/>
  <c r="G4377"/>
  <c r="O3122"/>
  <c r="P3122"/>
  <c r="B4377"/>
  <c r="M3122"/>
  <c r="N3122"/>
  <c r="L3123"/>
  <c r="A4378"/>
  <c r="D3124"/>
  <c r="E3124" s="1"/>
  <c r="C3125" s="1"/>
  <c r="I4378" l="1"/>
  <c r="J4377"/>
  <c r="K4378"/>
  <c r="G4378"/>
  <c r="O3123"/>
  <c r="P3123"/>
  <c r="Q3122"/>
  <c r="B4378"/>
  <c r="M3123"/>
  <c r="N3123"/>
  <c r="A4379"/>
  <c r="F3124"/>
  <c r="I4379" l="1"/>
  <c r="J4378"/>
  <c r="K4379"/>
  <c r="G4379"/>
  <c r="Q3123"/>
  <c r="B4379"/>
  <c r="H3124"/>
  <c r="A4380"/>
  <c r="D3125"/>
  <c r="E3125" s="1"/>
  <c r="C3126" s="1"/>
  <c r="I4380" l="1"/>
  <c r="J4379"/>
  <c r="K4380"/>
  <c r="G4380"/>
  <c r="B4380"/>
  <c r="L3124"/>
  <c r="A4381"/>
  <c r="F3125"/>
  <c r="H3125" s="1"/>
  <c r="I4381" l="1"/>
  <c r="J4380"/>
  <c r="K4381"/>
  <c r="G4381"/>
  <c r="P3124"/>
  <c r="O3124"/>
  <c r="B4381"/>
  <c r="M3124"/>
  <c r="N3124"/>
  <c r="L3125"/>
  <c r="A4382"/>
  <c r="D3126"/>
  <c r="E3126" s="1"/>
  <c r="C3127" s="1"/>
  <c r="I4382" l="1"/>
  <c r="J4381"/>
  <c r="K4382"/>
  <c r="G4382"/>
  <c r="O3125"/>
  <c r="P3125"/>
  <c r="Q3124"/>
  <c r="B4382"/>
  <c r="M3125"/>
  <c r="N3125"/>
  <c r="A4383"/>
  <c r="F3126"/>
  <c r="I4383" l="1"/>
  <c r="J4382"/>
  <c r="K4383"/>
  <c r="G4383"/>
  <c r="Q3125"/>
  <c r="B4383"/>
  <c r="H3126"/>
  <c r="A4384"/>
  <c r="D3127"/>
  <c r="E3127" s="1"/>
  <c r="C3128" s="1"/>
  <c r="I4384" l="1"/>
  <c r="J4383"/>
  <c r="K4384"/>
  <c r="G4384"/>
  <c r="B4384"/>
  <c r="L3126"/>
  <c r="A4385"/>
  <c r="F3127"/>
  <c r="H3127" s="1"/>
  <c r="I4385" l="1"/>
  <c r="J4384"/>
  <c r="K4385"/>
  <c r="G4385"/>
  <c r="O3126"/>
  <c r="P3126"/>
  <c r="B4385"/>
  <c r="M3126"/>
  <c r="N3126"/>
  <c r="A4386"/>
  <c r="D3128"/>
  <c r="E3128" s="1"/>
  <c r="C3129" s="1"/>
  <c r="I4386" l="1"/>
  <c r="J4385"/>
  <c r="K4386"/>
  <c r="G4386"/>
  <c r="Q3126"/>
  <c r="B4386"/>
  <c r="L3127"/>
  <c r="A4387"/>
  <c r="F3128"/>
  <c r="H3128" s="1"/>
  <c r="I4387" l="1"/>
  <c r="J4386"/>
  <c r="K4387"/>
  <c r="G4387"/>
  <c r="P3127"/>
  <c r="O3127"/>
  <c r="B4387"/>
  <c r="M3127"/>
  <c r="N3127"/>
  <c r="A4388"/>
  <c r="D3129"/>
  <c r="E3129" s="1"/>
  <c r="C3130" s="1"/>
  <c r="I4388" l="1"/>
  <c r="J4387"/>
  <c r="K4388"/>
  <c r="G4388"/>
  <c r="Q3127"/>
  <c r="B4388"/>
  <c r="L3128"/>
  <c r="A4389"/>
  <c r="F3129"/>
  <c r="H3129" s="1"/>
  <c r="I4389" l="1"/>
  <c r="J4388"/>
  <c r="K4389"/>
  <c r="G4389"/>
  <c r="O3128"/>
  <c r="P3128"/>
  <c r="B4389"/>
  <c r="M3128"/>
  <c r="N3128"/>
  <c r="A4390"/>
  <c r="D3130"/>
  <c r="E3130" s="1"/>
  <c r="C3131" s="1"/>
  <c r="I4390" l="1"/>
  <c r="J4389"/>
  <c r="K4390"/>
  <c r="G4390"/>
  <c r="Q3128"/>
  <c r="B4390"/>
  <c r="L3129"/>
  <c r="A4391"/>
  <c r="F3130"/>
  <c r="H3130" s="1"/>
  <c r="I4391" l="1"/>
  <c r="J4390"/>
  <c r="K4391"/>
  <c r="G4391"/>
  <c r="O3129"/>
  <c r="P3129"/>
  <c r="B4391"/>
  <c r="M3129"/>
  <c r="N3129"/>
  <c r="L3130"/>
  <c r="A4392"/>
  <c r="D3131"/>
  <c r="E3131" s="1"/>
  <c r="C3132" s="1"/>
  <c r="I4392" l="1"/>
  <c r="J4391"/>
  <c r="K4392"/>
  <c r="G4392"/>
  <c r="Q3129"/>
  <c r="P3130"/>
  <c r="O3130"/>
  <c r="B4392"/>
  <c r="M3130"/>
  <c r="N3130"/>
  <c r="A4393"/>
  <c r="F3131"/>
  <c r="I4393" l="1"/>
  <c r="J4392"/>
  <c r="K4393"/>
  <c r="G4393"/>
  <c r="Q3130"/>
  <c r="B4393"/>
  <c r="H3131"/>
  <c r="A4394"/>
  <c r="D3132"/>
  <c r="E3132" s="1"/>
  <c r="C3133" s="1"/>
  <c r="I4394" l="1"/>
  <c r="J4393"/>
  <c r="K4394"/>
  <c r="G4394"/>
  <c r="B4394"/>
  <c r="L3131"/>
  <c r="A4395"/>
  <c r="F3132"/>
  <c r="H3132" s="1"/>
  <c r="I4395" l="1"/>
  <c r="J4394"/>
  <c r="K4395"/>
  <c r="G4395"/>
  <c r="O3131"/>
  <c r="P3131"/>
  <c r="B4395"/>
  <c r="M3131"/>
  <c r="N3131"/>
  <c r="L3132"/>
  <c r="A4396"/>
  <c r="D3133"/>
  <c r="E3133" s="1"/>
  <c r="C3134" s="1"/>
  <c r="I4396" l="1"/>
  <c r="J4395"/>
  <c r="K4396"/>
  <c r="G4396"/>
  <c r="P3132"/>
  <c r="O3132"/>
  <c r="Q3131"/>
  <c r="B4396"/>
  <c r="M3132"/>
  <c r="N3132"/>
  <c r="A4397"/>
  <c r="F3133"/>
  <c r="I4397" l="1"/>
  <c r="J4396"/>
  <c r="K4397"/>
  <c r="G4397"/>
  <c r="Q3132"/>
  <c r="B4397"/>
  <c r="H3133"/>
  <c r="A4398"/>
  <c r="D3134"/>
  <c r="E3134" s="1"/>
  <c r="C3135" s="1"/>
  <c r="I4398" l="1"/>
  <c r="J4397"/>
  <c r="K4398"/>
  <c r="G4398"/>
  <c r="B4398"/>
  <c r="L3133"/>
  <c r="A4399"/>
  <c r="F3134"/>
  <c r="H3134" s="1"/>
  <c r="I4399" l="1"/>
  <c r="J4398"/>
  <c r="K4399"/>
  <c r="G4399"/>
  <c r="P3133"/>
  <c r="O3133"/>
  <c r="B4399"/>
  <c r="M3133"/>
  <c r="N3133"/>
  <c r="L3134"/>
  <c r="A4400"/>
  <c r="D3135"/>
  <c r="E3135" s="1"/>
  <c r="C3136" s="1"/>
  <c r="I4400" l="1"/>
  <c r="J4399"/>
  <c r="K4400"/>
  <c r="G4400"/>
  <c r="P3134"/>
  <c r="O3134"/>
  <c r="Q3133"/>
  <c r="B4400"/>
  <c r="M3134"/>
  <c r="N3134"/>
  <c r="A4401"/>
  <c r="F3135"/>
  <c r="I4401" l="1"/>
  <c r="J4400"/>
  <c r="K4401"/>
  <c r="G4401"/>
  <c r="Q3134"/>
  <c r="B4401"/>
  <c r="H3135"/>
  <c r="A4402"/>
  <c r="D3136"/>
  <c r="E3136" s="1"/>
  <c r="C3137" s="1"/>
  <c r="I4402" l="1"/>
  <c r="J4401"/>
  <c r="K4402"/>
  <c r="G4402"/>
  <c r="B4402"/>
  <c r="L3135"/>
  <c r="A4403"/>
  <c r="F3136"/>
  <c r="H3136" s="1"/>
  <c r="I4403" l="1"/>
  <c r="J4402"/>
  <c r="K4403"/>
  <c r="G4403"/>
  <c r="O3135"/>
  <c r="P3135"/>
  <c r="B4403"/>
  <c r="M3135"/>
  <c r="N3135"/>
  <c r="A4404"/>
  <c r="D3137"/>
  <c r="E3137" s="1"/>
  <c r="C3138" s="1"/>
  <c r="I4404" l="1"/>
  <c r="J4403"/>
  <c r="K4404"/>
  <c r="G4404"/>
  <c r="Q3135"/>
  <c r="B4404"/>
  <c r="L3136"/>
  <c r="A4405"/>
  <c r="F3137"/>
  <c r="H3137" s="1"/>
  <c r="I4405" l="1"/>
  <c r="J4404"/>
  <c r="K4405"/>
  <c r="G4405"/>
  <c r="O3136"/>
  <c r="P3136"/>
  <c r="B4405"/>
  <c r="M3136"/>
  <c r="N3136"/>
  <c r="A4406"/>
  <c r="D3138"/>
  <c r="E3138" s="1"/>
  <c r="C3139" s="1"/>
  <c r="I4406" l="1"/>
  <c r="J4405"/>
  <c r="K4406"/>
  <c r="G4406"/>
  <c r="Q3136"/>
  <c r="B4406"/>
  <c r="L3137"/>
  <c r="A4407"/>
  <c r="F3138"/>
  <c r="H3138" s="1"/>
  <c r="I4407" l="1"/>
  <c r="J4406"/>
  <c r="K4407"/>
  <c r="G4407"/>
  <c r="O3137"/>
  <c r="P3137"/>
  <c r="B4407"/>
  <c r="M3137"/>
  <c r="N3137"/>
  <c r="A4408"/>
  <c r="D3139"/>
  <c r="E3139" s="1"/>
  <c r="C3140" s="1"/>
  <c r="I4408" l="1"/>
  <c r="J4407"/>
  <c r="K4408"/>
  <c r="G4408"/>
  <c r="Q3137"/>
  <c r="B4408"/>
  <c r="L3138"/>
  <c r="A4409"/>
  <c r="F3139"/>
  <c r="H3139" s="1"/>
  <c r="I4409" l="1"/>
  <c r="J4408"/>
  <c r="K4409"/>
  <c r="G4409"/>
  <c r="P3138"/>
  <c r="O3138"/>
  <c r="B4409"/>
  <c r="M3138"/>
  <c r="N3138"/>
  <c r="L3139"/>
  <c r="A4410"/>
  <c r="D3140"/>
  <c r="E3140" s="1"/>
  <c r="C3141" s="1"/>
  <c r="I4410" l="1"/>
  <c r="J4409"/>
  <c r="K4410"/>
  <c r="G4410"/>
  <c r="P3139"/>
  <c r="O3139"/>
  <c r="Q3138"/>
  <c r="B4410"/>
  <c r="M3139"/>
  <c r="N3139"/>
  <c r="A4411"/>
  <c r="F3140"/>
  <c r="I4411" l="1"/>
  <c r="J4410"/>
  <c r="K4411"/>
  <c r="G4411"/>
  <c r="Q3139"/>
  <c r="B4411"/>
  <c r="H3140"/>
  <c r="A4412"/>
  <c r="D3141"/>
  <c r="E3141" s="1"/>
  <c r="C3142" s="1"/>
  <c r="I4412" l="1"/>
  <c r="J4411"/>
  <c r="K4412"/>
  <c r="G4412"/>
  <c r="B4412"/>
  <c r="L3140"/>
  <c r="A4413"/>
  <c r="F3141"/>
  <c r="H3141" s="1"/>
  <c r="I4413" l="1"/>
  <c r="J4412"/>
  <c r="K4413"/>
  <c r="G4413"/>
  <c r="P3140"/>
  <c r="O3140"/>
  <c r="B4413"/>
  <c r="M3140"/>
  <c r="N3140"/>
  <c r="L3141"/>
  <c r="A4414"/>
  <c r="D3142"/>
  <c r="E3142" s="1"/>
  <c r="C3143" s="1"/>
  <c r="I4414" l="1"/>
  <c r="J4413"/>
  <c r="K4414"/>
  <c r="G4414"/>
  <c r="P3141"/>
  <c r="O3141"/>
  <c r="Q3140"/>
  <c r="B4414"/>
  <c r="M3141"/>
  <c r="N3141"/>
  <c r="A4415"/>
  <c r="F3142"/>
  <c r="I4415" l="1"/>
  <c r="J4414"/>
  <c r="K4415"/>
  <c r="G4415"/>
  <c r="Q3141"/>
  <c r="B4415"/>
  <c r="H3142"/>
  <c r="A4416"/>
  <c r="D3143"/>
  <c r="E3143" s="1"/>
  <c r="C3144" s="1"/>
  <c r="I4416" l="1"/>
  <c r="J4415"/>
  <c r="K4416"/>
  <c r="G4416"/>
  <c r="B4416"/>
  <c r="L3142"/>
  <c r="A4417"/>
  <c r="F3143"/>
  <c r="H3143" s="1"/>
  <c r="I4417" l="1"/>
  <c r="J4416"/>
  <c r="K4417"/>
  <c r="G4417"/>
  <c r="O3142"/>
  <c r="P3142"/>
  <c r="B4417"/>
  <c r="M3142"/>
  <c r="N3142"/>
  <c r="L3143"/>
  <c r="A4418"/>
  <c r="D3144"/>
  <c r="E3144" s="1"/>
  <c r="C3145" s="1"/>
  <c r="I4418" l="1"/>
  <c r="J4417"/>
  <c r="K4418"/>
  <c r="G4418"/>
  <c r="P3143"/>
  <c r="O3143"/>
  <c r="Q3142"/>
  <c r="B4418"/>
  <c r="M3143"/>
  <c r="N3143"/>
  <c r="A4419"/>
  <c r="F3144"/>
  <c r="I4419" l="1"/>
  <c r="J4418"/>
  <c r="K4419"/>
  <c r="G4419"/>
  <c r="Q3143"/>
  <c r="B4419"/>
  <c r="H3144"/>
  <c r="A4420"/>
  <c r="D3145"/>
  <c r="E3145" s="1"/>
  <c r="C3146" s="1"/>
  <c r="I4420" l="1"/>
  <c r="J4419"/>
  <c r="K4420"/>
  <c r="G4420"/>
  <c r="B4420"/>
  <c r="L3144"/>
  <c r="A4421"/>
  <c r="F3145"/>
  <c r="H3145" s="1"/>
  <c r="I4421" l="1"/>
  <c r="J4420"/>
  <c r="K4421"/>
  <c r="G4421"/>
  <c r="O3144"/>
  <c r="P3144"/>
  <c r="B4421"/>
  <c r="M3144"/>
  <c r="N3144"/>
  <c r="L3145"/>
  <c r="A4422"/>
  <c r="D3146"/>
  <c r="E3146" s="1"/>
  <c r="C3147" s="1"/>
  <c r="I4422" l="1"/>
  <c r="J4421"/>
  <c r="K4422"/>
  <c r="G4422"/>
  <c r="P3145"/>
  <c r="O3145"/>
  <c r="Q3144"/>
  <c r="B4422"/>
  <c r="M3145"/>
  <c r="N3145"/>
  <c r="A4423"/>
  <c r="F3146"/>
  <c r="I4423" l="1"/>
  <c r="J4422"/>
  <c r="K4423"/>
  <c r="G4423"/>
  <c r="Q3145"/>
  <c r="B4423"/>
  <c r="H3146"/>
  <c r="A4424"/>
  <c r="D3147"/>
  <c r="E3147" s="1"/>
  <c r="C3148" s="1"/>
  <c r="I4424" l="1"/>
  <c r="J4423"/>
  <c r="K4424"/>
  <c r="G4424"/>
  <c r="B4424"/>
  <c r="L3146"/>
  <c r="A4425"/>
  <c r="F3147"/>
  <c r="H3147" s="1"/>
  <c r="I4425" l="1"/>
  <c r="J4424"/>
  <c r="K4425"/>
  <c r="G4425"/>
  <c r="O3146"/>
  <c r="P3146"/>
  <c r="B4425"/>
  <c r="M3146"/>
  <c r="N3146"/>
  <c r="L3147"/>
  <c r="A4426"/>
  <c r="D3148"/>
  <c r="E3148" s="1"/>
  <c r="C3149" s="1"/>
  <c r="I4426" l="1"/>
  <c r="J4425"/>
  <c r="K4426"/>
  <c r="G4426"/>
  <c r="P3147"/>
  <c r="O3147"/>
  <c r="Q3146"/>
  <c r="B4426"/>
  <c r="M3147"/>
  <c r="N3147"/>
  <c r="A4427"/>
  <c r="F3148"/>
  <c r="I4427" l="1"/>
  <c r="J4426"/>
  <c r="K4427"/>
  <c r="G4427"/>
  <c r="Q3147"/>
  <c r="B4427"/>
  <c r="H3148"/>
  <c r="A4428"/>
  <c r="D3149"/>
  <c r="E3149" s="1"/>
  <c r="C3150" s="1"/>
  <c r="I4428" l="1"/>
  <c r="J4427"/>
  <c r="K4428"/>
  <c r="G4428"/>
  <c r="B4428"/>
  <c r="L3148"/>
  <c r="A4429"/>
  <c r="F3149"/>
  <c r="H3149" s="1"/>
  <c r="I4429" l="1"/>
  <c r="J4428"/>
  <c r="K4429"/>
  <c r="G4429"/>
  <c r="P3148"/>
  <c r="O3148"/>
  <c r="B4429"/>
  <c r="M3148"/>
  <c r="N3148"/>
  <c r="A4430"/>
  <c r="D3150"/>
  <c r="E3150" s="1"/>
  <c r="C3151" s="1"/>
  <c r="I4430" l="1"/>
  <c r="J4429"/>
  <c r="K4430"/>
  <c r="G4430"/>
  <c r="Q3148"/>
  <c r="B4430"/>
  <c r="L3149"/>
  <c r="A4431"/>
  <c r="F3150"/>
  <c r="H3150" s="1"/>
  <c r="I4431" l="1"/>
  <c r="J4430"/>
  <c r="K4431"/>
  <c r="G4431"/>
  <c r="P3149"/>
  <c r="O3149"/>
  <c r="B4431"/>
  <c r="M3149"/>
  <c r="N3149"/>
  <c r="L3150"/>
  <c r="A4432"/>
  <c r="D3151"/>
  <c r="E3151" s="1"/>
  <c r="C3152" s="1"/>
  <c r="I4432" l="1"/>
  <c r="J4431"/>
  <c r="K4432"/>
  <c r="G4432"/>
  <c r="O3150"/>
  <c r="P3150"/>
  <c r="Q3149"/>
  <c r="B4432"/>
  <c r="M3150"/>
  <c r="N3150"/>
  <c r="A4433"/>
  <c r="F3151"/>
  <c r="I4433" l="1"/>
  <c r="J4432"/>
  <c r="K4433"/>
  <c r="G4433"/>
  <c r="Q3150"/>
  <c r="B4433"/>
  <c r="H3151"/>
  <c r="A4434"/>
  <c r="D3152"/>
  <c r="E3152" s="1"/>
  <c r="C3153" s="1"/>
  <c r="I4434" l="1"/>
  <c r="J4433"/>
  <c r="K4434"/>
  <c r="G4434"/>
  <c r="B4434"/>
  <c r="L3151"/>
  <c r="A4435"/>
  <c r="F3152"/>
  <c r="H3152" s="1"/>
  <c r="I4435" l="1"/>
  <c r="J4434"/>
  <c r="K4435"/>
  <c r="G4435"/>
  <c r="P3151"/>
  <c r="O3151"/>
  <c r="B4435"/>
  <c r="M3151"/>
  <c r="N3151"/>
  <c r="L3152"/>
  <c r="A4436"/>
  <c r="D3153"/>
  <c r="E3153" s="1"/>
  <c r="C3154" s="1"/>
  <c r="I4436" l="1"/>
  <c r="J4435"/>
  <c r="K4436"/>
  <c r="G4436"/>
  <c r="Q3151"/>
  <c r="P3152"/>
  <c r="O3152"/>
  <c r="B4436"/>
  <c r="M3152"/>
  <c r="N3152"/>
  <c r="A4437"/>
  <c r="F3153"/>
  <c r="I4437" l="1"/>
  <c r="J4436"/>
  <c r="K4437"/>
  <c r="G4437"/>
  <c r="Q3152"/>
  <c r="B4437"/>
  <c r="H3153"/>
  <c r="A4438"/>
  <c r="D3154"/>
  <c r="E3154" s="1"/>
  <c r="C3155" s="1"/>
  <c r="I4438" l="1"/>
  <c r="J4437"/>
  <c r="K4438"/>
  <c r="G4438"/>
  <c r="B4438"/>
  <c r="L3153"/>
  <c r="A4439"/>
  <c r="F3154"/>
  <c r="H3154" s="1"/>
  <c r="I4439" l="1"/>
  <c r="J4438"/>
  <c r="K4439"/>
  <c r="G4439"/>
  <c r="P3153"/>
  <c r="O3153"/>
  <c r="B4439"/>
  <c r="M3153"/>
  <c r="N3153"/>
  <c r="A4440"/>
  <c r="D3155"/>
  <c r="E3155" s="1"/>
  <c r="C3156" s="1"/>
  <c r="I4440" l="1"/>
  <c r="J4439"/>
  <c r="K4440"/>
  <c r="G4440"/>
  <c r="Q3153"/>
  <c r="B4440"/>
  <c r="L3154"/>
  <c r="A4441"/>
  <c r="F3155"/>
  <c r="H3155" s="1"/>
  <c r="I4441" l="1"/>
  <c r="J4440"/>
  <c r="K4441"/>
  <c r="G4441"/>
  <c r="O3154"/>
  <c r="P3154"/>
  <c r="B4441"/>
  <c r="M3154"/>
  <c r="N3154"/>
  <c r="L3155"/>
  <c r="A4442"/>
  <c r="D3156"/>
  <c r="E3156" s="1"/>
  <c r="C3157" s="1"/>
  <c r="I4442" l="1"/>
  <c r="J4441"/>
  <c r="K4442"/>
  <c r="G4442"/>
  <c r="O3155"/>
  <c r="P3155"/>
  <c r="Q3154"/>
  <c r="B4442"/>
  <c r="M3155"/>
  <c r="N3155"/>
  <c r="A4443"/>
  <c r="F3156"/>
  <c r="I4443" l="1"/>
  <c r="J4442"/>
  <c r="K4443"/>
  <c r="G4443"/>
  <c r="Q3155"/>
  <c r="B4443"/>
  <c r="H3156"/>
  <c r="A4444"/>
  <c r="D3157"/>
  <c r="E3157" s="1"/>
  <c r="C3158" s="1"/>
  <c r="I4444" l="1"/>
  <c r="J4443"/>
  <c r="K4444"/>
  <c r="G4444"/>
  <c r="B4444"/>
  <c r="L3156"/>
  <c r="A4445"/>
  <c r="F3157"/>
  <c r="H3157" s="1"/>
  <c r="I4445" l="1"/>
  <c r="J4444"/>
  <c r="K4445"/>
  <c r="G4445"/>
  <c r="P3156"/>
  <c r="O3156"/>
  <c r="B4445"/>
  <c r="M3156"/>
  <c r="N3156"/>
  <c r="L3157"/>
  <c r="A4446"/>
  <c r="D3158"/>
  <c r="E3158" s="1"/>
  <c r="C3159" s="1"/>
  <c r="I4446" l="1"/>
  <c r="J4445"/>
  <c r="K4446"/>
  <c r="G4446"/>
  <c r="O3157"/>
  <c r="P3157"/>
  <c r="Q3156"/>
  <c r="B4446"/>
  <c r="M3157"/>
  <c r="N3157"/>
  <c r="A4447"/>
  <c r="F3158"/>
  <c r="I4447" l="1"/>
  <c r="J4446"/>
  <c r="K4447"/>
  <c r="G4447"/>
  <c r="Q3157"/>
  <c r="B4447"/>
  <c r="H3158"/>
  <c r="A4448"/>
  <c r="D3159"/>
  <c r="E3159" s="1"/>
  <c r="C3160" s="1"/>
  <c r="I4448" l="1"/>
  <c r="J4447"/>
  <c r="K4448"/>
  <c r="G4448"/>
  <c r="B4448"/>
  <c r="L3158"/>
  <c r="A4449"/>
  <c r="F3159"/>
  <c r="H3159" s="1"/>
  <c r="I4449" l="1"/>
  <c r="J4448"/>
  <c r="K4449"/>
  <c r="G4449"/>
  <c r="O3158"/>
  <c r="P3158"/>
  <c r="B4449"/>
  <c r="M3158"/>
  <c r="N3158"/>
  <c r="A4450"/>
  <c r="D3160"/>
  <c r="E3160" s="1"/>
  <c r="C3161" s="1"/>
  <c r="I4450" l="1"/>
  <c r="J4449"/>
  <c r="K4450"/>
  <c r="G4450"/>
  <c r="Q3158"/>
  <c r="B4450"/>
  <c r="L3159"/>
  <c r="A4451"/>
  <c r="F3160"/>
  <c r="H3160" s="1"/>
  <c r="I4451" l="1"/>
  <c r="J4450"/>
  <c r="K4451"/>
  <c r="G4451"/>
  <c r="P3159"/>
  <c r="O3159"/>
  <c r="B4451"/>
  <c r="M3159"/>
  <c r="N3159"/>
  <c r="A4452"/>
  <c r="D3161"/>
  <c r="E3161" s="1"/>
  <c r="C3162" s="1"/>
  <c r="I4452" l="1"/>
  <c r="J4451"/>
  <c r="K4452"/>
  <c r="G4452"/>
  <c r="Q3159"/>
  <c r="B4452"/>
  <c r="L3160"/>
  <c r="A4453"/>
  <c r="F3161"/>
  <c r="H3161" s="1"/>
  <c r="I4453" l="1"/>
  <c r="J4452"/>
  <c r="K4453"/>
  <c r="G4453"/>
  <c r="O3160"/>
  <c r="P3160"/>
  <c r="B4453"/>
  <c r="M3160"/>
  <c r="N3160"/>
  <c r="L3161"/>
  <c r="A4454"/>
  <c r="D3162"/>
  <c r="E3162" s="1"/>
  <c r="C3163" s="1"/>
  <c r="I4454" l="1"/>
  <c r="J4453"/>
  <c r="K4454"/>
  <c r="G4454"/>
  <c r="Q3160"/>
  <c r="P3161"/>
  <c r="O3161"/>
  <c r="B4454"/>
  <c r="M3161"/>
  <c r="N3161"/>
  <c r="A4455"/>
  <c r="F3162"/>
  <c r="I4455" l="1"/>
  <c r="J4454"/>
  <c r="K4455"/>
  <c r="G4455"/>
  <c r="Q3161"/>
  <c r="B4455"/>
  <c r="H3162"/>
  <c r="A4456"/>
  <c r="D3163"/>
  <c r="E3163" s="1"/>
  <c r="C3164" s="1"/>
  <c r="I4456" l="1"/>
  <c r="J4455"/>
  <c r="K4456"/>
  <c r="G4456"/>
  <c r="B4456"/>
  <c r="L3162"/>
  <c r="A4457"/>
  <c r="F3163"/>
  <c r="H3163" s="1"/>
  <c r="I4457" l="1"/>
  <c r="J4456"/>
  <c r="K4457"/>
  <c r="G4457"/>
  <c r="O3162"/>
  <c r="P3162"/>
  <c r="B4457"/>
  <c r="M3162"/>
  <c r="N3162"/>
  <c r="L3163"/>
  <c r="A4458"/>
  <c r="D3164"/>
  <c r="E3164" s="1"/>
  <c r="C3165" s="1"/>
  <c r="I4458" l="1"/>
  <c r="J4457"/>
  <c r="K4458"/>
  <c r="G4458"/>
  <c r="P3163"/>
  <c r="O3163"/>
  <c r="Q3162"/>
  <c r="B4458"/>
  <c r="M3163"/>
  <c r="N3163"/>
  <c r="A4459"/>
  <c r="F3164"/>
  <c r="I4459" l="1"/>
  <c r="J4458"/>
  <c r="K4459"/>
  <c r="G4459"/>
  <c r="Q3163"/>
  <c r="B4459"/>
  <c r="H3164"/>
  <c r="A4460"/>
  <c r="D3165"/>
  <c r="E3165" s="1"/>
  <c r="C3166" s="1"/>
  <c r="I4460" l="1"/>
  <c r="J4459"/>
  <c r="K4460"/>
  <c r="G4460"/>
  <c r="B4460"/>
  <c r="L3164"/>
  <c r="A4461"/>
  <c r="F3165"/>
  <c r="H3165" s="1"/>
  <c r="I4461" l="1"/>
  <c r="J4460"/>
  <c r="K4461"/>
  <c r="G4461"/>
  <c r="P3164"/>
  <c r="O3164"/>
  <c r="B4461"/>
  <c r="M3164"/>
  <c r="N3164"/>
  <c r="A4462"/>
  <c r="D3166"/>
  <c r="E3166" s="1"/>
  <c r="C3167" s="1"/>
  <c r="I4462" l="1"/>
  <c r="J4461"/>
  <c r="K4462"/>
  <c r="G4462"/>
  <c r="Q3164"/>
  <c r="B4462"/>
  <c r="L3165"/>
  <c r="A4463"/>
  <c r="F3166"/>
  <c r="H3166" s="1"/>
  <c r="I4463" l="1"/>
  <c r="J4462"/>
  <c r="K4463"/>
  <c r="G4463"/>
  <c r="P3165"/>
  <c r="O3165"/>
  <c r="B4463"/>
  <c r="M3165"/>
  <c r="N3165"/>
  <c r="F36" i="11"/>
  <c r="C37"/>
  <c r="A4464" i="10"/>
  <c r="D3167"/>
  <c r="E3167" s="1"/>
  <c r="C3168" s="1"/>
  <c r="I4464" l="1"/>
  <c r="J4463"/>
  <c r="K4464"/>
  <c r="G4464"/>
  <c r="Q3165"/>
  <c r="B4464"/>
  <c r="L3166"/>
  <c r="A4465"/>
  <c r="F3167"/>
  <c r="H3167" s="1"/>
  <c r="I4465" l="1"/>
  <c r="J4464"/>
  <c r="K4465"/>
  <c r="G4465"/>
  <c r="P3166"/>
  <c r="O3166"/>
  <c r="B4465"/>
  <c r="M3166"/>
  <c r="N3166"/>
  <c r="A4466"/>
  <c r="D3168"/>
  <c r="E3168" s="1"/>
  <c r="C3169" s="1"/>
  <c r="I4466" l="1"/>
  <c r="J4465"/>
  <c r="K4466"/>
  <c r="G4466"/>
  <c r="Q3166"/>
  <c r="B4466"/>
  <c r="L3167"/>
  <c r="A4467"/>
  <c r="F3168"/>
  <c r="H3168" s="1"/>
  <c r="I4467" l="1"/>
  <c r="J4466"/>
  <c r="K4467"/>
  <c r="G4467"/>
  <c r="P3167"/>
  <c r="O3167"/>
  <c r="B4467"/>
  <c r="M3167"/>
  <c r="N3167"/>
  <c r="A4468"/>
  <c r="D3169"/>
  <c r="E3169" s="1"/>
  <c r="C3170" s="1"/>
  <c r="I4468" l="1"/>
  <c r="J4467"/>
  <c r="K4468"/>
  <c r="G4468"/>
  <c r="Q3167"/>
  <c r="B4468"/>
  <c r="L3168"/>
  <c r="A4469"/>
  <c r="F3169"/>
  <c r="H3169" s="1"/>
  <c r="I4469" l="1"/>
  <c r="J4468"/>
  <c r="K4469"/>
  <c r="G4469"/>
  <c r="O3168"/>
  <c r="P3168"/>
  <c r="B4469"/>
  <c r="M3168"/>
  <c r="N3168"/>
  <c r="L3169"/>
  <c r="A4470"/>
  <c r="D3170"/>
  <c r="E3170" s="1"/>
  <c r="C3171" s="1"/>
  <c r="I4470" l="1"/>
  <c r="J4469"/>
  <c r="K4470"/>
  <c r="G4470"/>
  <c r="Q3168"/>
  <c r="P3169"/>
  <c r="O3169"/>
  <c r="B4470"/>
  <c r="M3169"/>
  <c r="N3169"/>
  <c r="A4471"/>
  <c r="F3170"/>
  <c r="I4471" l="1"/>
  <c r="J4470"/>
  <c r="K4471"/>
  <c r="G4471"/>
  <c r="Q3169"/>
  <c r="B4471"/>
  <c r="H3170"/>
  <c r="A4472"/>
  <c r="D3171"/>
  <c r="E3171" s="1"/>
  <c r="C3172" s="1"/>
  <c r="I4472" l="1"/>
  <c r="J4471"/>
  <c r="K4472"/>
  <c r="G4472"/>
  <c r="B4472"/>
  <c r="L3170"/>
  <c r="A4473"/>
  <c r="F3171"/>
  <c r="H3171" s="1"/>
  <c r="I4473" l="1"/>
  <c r="J4472"/>
  <c r="K4473"/>
  <c r="G4473"/>
  <c r="P3170"/>
  <c r="O3170"/>
  <c r="B4473"/>
  <c r="M3170"/>
  <c r="N3170"/>
  <c r="L3171"/>
  <c r="A4474"/>
  <c r="D3172"/>
  <c r="E3172" s="1"/>
  <c r="C3173" s="1"/>
  <c r="I4474" l="1"/>
  <c r="J4473"/>
  <c r="K4474"/>
  <c r="G4474"/>
  <c r="O3171"/>
  <c r="P3171"/>
  <c r="Q3170"/>
  <c r="B4474"/>
  <c r="M3171"/>
  <c r="N3171"/>
  <c r="A4475"/>
  <c r="F3172"/>
  <c r="I4475" l="1"/>
  <c r="J4474"/>
  <c r="K4475"/>
  <c r="G4475"/>
  <c r="Q3171"/>
  <c r="B4475"/>
  <c r="H3172"/>
  <c r="A4476"/>
  <c r="D3173"/>
  <c r="E3173" s="1"/>
  <c r="C3174" s="1"/>
  <c r="I4476" l="1"/>
  <c r="J4475"/>
  <c r="K4476"/>
  <c r="G4476"/>
  <c r="B4476"/>
  <c r="L3172"/>
  <c r="A4477"/>
  <c r="F3173"/>
  <c r="H3173" s="1"/>
  <c r="I4477" l="1"/>
  <c r="J4476"/>
  <c r="K4477"/>
  <c r="G4477"/>
  <c r="O3172"/>
  <c r="P3172"/>
  <c r="B4477"/>
  <c r="M3172"/>
  <c r="N3172"/>
  <c r="L3173"/>
  <c r="A4478"/>
  <c r="D3174"/>
  <c r="E3174" s="1"/>
  <c r="C3175" s="1"/>
  <c r="I4478" l="1"/>
  <c r="J4477"/>
  <c r="K4478"/>
  <c r="G4478"/>
  <c r="O3173"/>
  <c r="P3173"/>
  <c r="Q3172"/>
  <c r="B4478"/>
  <c r="M3173"/>
  <c r="N3173"/>
  <c r="A4479"/>
  <c r="F3174"/>
  <c r="I4479" l="1"/>
  <c r="J4478"/>
  <c r="K4479"/>
  <c r="G4479"/>
  <c r="Q3173"/>
  <c r="B4479"/>
  <c r="H3174"/>
  <c r="A4480"/>
  <c r="D3175"/>
  <c r="E3175" s="1"/>
  <c r="C3176" s="1"/>
  <c r="I4480" l="1"/>
  <c r="J4479"/>
  <c r="K4480"/>
  <c r="G4480"/>
  <c r="B4480"/>
  <c r="L3174"/>
  <c r="A4481"/>
  <c r="F3175"/>
  <c r="H3175" s="1"/>
  <c r="I4481" l="1"/>
  <c r="J4480"/>
  <c r="K4481"/>
  <c r="G4481"/>
  <c r="O3174"/>
  <c r="P3174"/>
  <c r="B4481"/>
  <c r="M3174"/>
  <c r="N3174"/>
  <c r="E37" i="11"/>
  <c r="D37"/>
  <c r="A4482" i="10"/>
  <c r="D3176"/>
  <c r="E3176" s="1"/>
  <c r="C3177" s="1"/>
  <c r="I4482" l="1"/>
  <c r="J4481"/>
  <c r="K4482"/>
  <c r="G4482"/>
  <c r="Q3174"/>
  <c r="B4482"/>
  <c r="L3175"/>
  <c r="A4483"/>
  <c r="F3176"/>
  <c r="H3176" s="1"/>
  <c r="I4483" l="1"/>
  <c r="J4482"/>
  <c r="K4483"/>
  <c r="G4483"/>
  <c r="O3175"/>
  <c r="P3175"/>
  <c r="B4483"/>
  <c r="M3175"/>
  <c r="N3175"/>
  <c r="L3176"/>
  <c r="A4484"/>
  <c r="D3177"/>
  <c r="E3177" s="1"/>
  <c r="C3178" s="1"/>
  <c r="I4484" l="1"/>
  <c r="J4483"/>
  <c r="K4484"/>
  <c r="G4484"/>
  <c r="Q3175"/>
  <c r="O3176"/>
  <c r="P3176"/>
  <c r="B4484"/>
  <c r="M3176"/>
  <c r="N3176"/>
  <c r="A4485"/>
  <c r="F3177"/>
  <c r="I4485" l="1"/>
  <c r="J4484"/>
  <c r="K4485"/>
  <c r="G4485"/>
  <c r="Q3176"/>
  <c r="B4485"/>
  <c r="H3177"/>
  <c r="A4486"/>
  <c r="D3178"/>
  <c r="E3178" s="1"/>
  <c r="C3179" s="1"/>
  <c r="I4486" l="1"/>
  <c r="J4485"/>
  <c r="K4486"/>
  <c r="G4486"/>
  <c r="B4486"/>
  <c r="L3177"/>
  <c r="A4487"/>
  <c r="F3178"/>
  <c r="H3178" s="1"/>
  <c r="I4487" l="1"/>
  <c r="J4486"/>
  <c r="K4487"/>
  <c r="G4487"/>
  <c r="P3177"/>
  <c r="O3177"/>
  <c r="B4487"/>
  <c r="M3177"/>
  <c r="N3177"/>
  <c r="A4488"/>
  <c r="D3179"/>
  <c r="E3179" s="1"/>
  <c r="C3180" s="1"/>
  <c r="I4488" l="1"/>
  <c r="J4487"/>
  <c r="K4488"/>
  <c r="G4488"/>
  <c r="Q3177"/>
  <c r="B4488"/>
  <c r="L3178"/>
  <c r="A4489"/>
  <c r="F3179"/>
  <c r="H3179" s="1"/>
  <c r="I4489" l="1"/>
  <c r="J4488"/>
  <c r="K4489"/>
  <c r="G4489"/>
  <c r="O3178"/>
  <c r="P3178"/>
  <c r="B4489"/>
  <c r="M3178"/>
  <c r="N3178"/>
  <c r="L3179"/>
  <c r="A4490"/>
  <c r="D3180"/>
  <c r="E3180" s="1"/>
  <c r="C3181" s="1"/>
  <c r="I4490" l="1"/>
  <c r="J4489"/>
  <c r="K4490"/>
  <c r="G4490"/>
  <c r="O3179"/>
  <c r="P3179"/>
  <c r="Q3178"/>
  <c r="B4490"/>
  <c r="M3179"/>
  <c r="N3179"/>
  <c r="A4491"/>
  <c r="F3180"/>
  <c r="I4491" l="1"/>
  <c r="J4490"/>
  <c r="K4491"/>
  <c r="G4491"/>
  <c r="Q3179"/>
  <c r="B4491"/>
  <c r="H3180"/>
  <c r="A4492"/>
  <c r="D3181"/>
  <c r="E3181" s="1"/>
  <c r="C3182" s="1"/>
  <c r="I4492" l="1"/>
  <c r="J4491"/>
  <c r="K4492"/>
  <c r="G4492"/>
  <c r="B4492"/>
  <c r="L3180"/>
  <c r="A4493"/>
  <c r="F3181"/>
  <c r="H3181" s="1"/>
  <c r="I4493" l="1"/>
  <c r="J4492"/>
  <c r="K4493"/>
  <c r="G4493"/>
  <c r="P3180"/>
  <c r="O3180"/>
  <c r="B4493"/>
  <c r="M3180"/>
  <c r="N3180"/>
  <c r="L3181"/>
  <c r="A4494"/>
  <c r="D3182"/>
  <c r="E3182" s="1"/>
  <c r="C3183" s="1"/>
  <c r="I4494" l="1"/>
  <c r="J4493"/>
  <c r="K4494"/>
  <c r="G4494"/>
  <c r="P3181"/>
  <c r="O3181"/>
  <c r="Q3180"/>
  <c r="B4494"/>
  <c r="M3181"/>
  <c r="N3181"/>
  <c r="A4495"/>
  <c r="F3182"/>
  <c r="I4495" l="1"/>
  <c r="J4494"/>
  <c r="K4495"/>
  <c r="G4495"/>
  <c r="Q3181"/>
  <c r="B4495"/>
  <c r="H3182"/>
  <c r="A4496"/>
  <c r="D3183"/>
  <c r="E3183" s="1"/>
  <c r="C3184" s="1"/>
  <c r="I4496" l="1"/>
  <c r="J4495"/>
  <c r="K4496"/>
  <c r="G4496"/>
  <c r="B4496"/>
  <c r="L3182"/>
  <c r="A4497"/>
  <c r="F3183"/>
  <c r="H3183" s="1"/>
  <c r="I4497" l="1"/>
  <c r="J4496"/>
  <c r="K4497"/>
  <c r="G4497"/>
  <c r="O3182"/>
  <c r="P3182"/>
  <c r="B4497"/>
  <c r="M3182"/>
  <c r="N3182"/>
  <c r="L3183"/>
  <c r="A4498"/>
  <c r="D3184"/>
  <c r="E3184" s="1"/>
  <c r="C3185" s="1"/>
  <c r="I4498" l="1"/>
  <c r="J4497"/>
  <c r="K4498"/>
  <c r="G4498"/>
  <c r="P3183"/>
  <c r="O3183"/>
  <c r="Q3182"/>
  <c r="B4498"/>
  <c r="M3183"/>
  <c r="N3183"/>
  <c r="A4499"/>
  <c r="F3184"/>
  <c r="I4499" l="1"/>
  <c r="J4498"/>
  <c r="K4499"/>
  <c r="G4499"/>
  <c r="Q3183"/>
  <c r="B4499"/>
  <c r="H3184"/>
  <c r="A4500"/>
  <c r="D3185"/>
  <c r="E3185" s="1"/>
  <c r="C3186" s="1"/>
  <c r="I4500" l="1"/>
  <c r="J4499"/>
  <c r="K4500"/>
  <c r="G4500"/>
  <c r="B4500"/>
  <c r="L3184"/>
  <c r="A4501"/>
  <c r="F3185"/>
  <c r="H3185" s="1"/>
  <c r="I4501" l="1"/>
  <c r="J4500"/>
  <c r="K4501"/>
  <c r="G4501"/>
  <c r="O3184"/>
  <c r="P3184"/>
  <c r="B4501"/>
  <c r="M3184"/>
  <c r="N3184"/>
  <c r="L3185"/>
  <c r="A4502"/>
  <c r="D3186"/>
  <c r="E3186" s="1"/>
  <c r="C3187" s="1"/>
  <c r="I4502" l="1"/>
  <c r="J4501"/>
  <c r="K4502"/>
  <c r="G4502"/>
  <c r="P3185"/>
  <c r="O3185"/>
  <c r="Q3184"/>
  <c r="B4502"/>
  <c r="M3185"/>
  <c r="N3185"/>
  <c r="A4503"/>
  <c r="F3186"/>
  <c r="I4503" l="1"/>
  <c r="J4502"/>
  <c r="K4503"/>
  <c r="G4503"/>
  <c r="Q3185"/>
  <c r="B4503"/>
  <c r="H3186"/>
  <c r="A4504"/>
  <c r="D3187"/>
  <c r="E3187" s="1"/>
  <c r="C3188" s="1"/>
  <c r="I4504" l="1"/>
  <c r="J4503"/>
  <c r="K4504"/>
  <c r="G4504"/>
  <c r="B4504"/>
  <c r="L3186"/>
  <c r="A4505"/>
  <c r="F3187"/>
  <c r="H3187" s="1"/>
  <c r="I4505" l="1"/>
  <c r="J4504"/>
  <c r="K4505"/>
  <c r="G4505"/>
  <c r="P3186"/>
  <c r="O3186"/>
  <c r="B4505"/>
  <c r="M3186"/>
  <c r="N3186"/>
  <c r="L3187"/>
  <c r="A4506"/>
  <c r="D3188"/>
  <c r="E3188" s="1"/>
  <c r="C3189" s="1"/>
  <c r="I4506" l="1"/>
  <c r="J4505"/>
  <c r="K4506"/>
  <c r="G4506"/>
  <c r="P3187"/>
  <c r="O3187"/>
  <c r="Q3186"/>
  <c r="B4506"/>
  <c r="M3187"/>
  <c r="N3187"/>
  <c r="A4507"/>
  <c r="F3188"/>
  <c r="I4507" l="1"/>
  <c r="J4506"/>
  <c r="K4507"/>
  <c r="G4507"/>
  <c r="Q3187"/>
  <c r="B4507"/>
  <c r="H3188"/>
  <c r="A4508"/>
  <c r="D3189"/>
  <c r="E3189" s="1"/>
  <c r="C3190" s="1"/>
  <c r="I4508" l="1"/>
  <c r="J4507"/>
  <c r="K4508"/>
  <c r="G4508"/>
  <c r="B4508"/>
  <c r="L3188"/>
  <c r="A4509"/>
  <c r="F3189"/>
  <c r="H3189" s="1"/>
  <c r="I4509" l="1"/>
  <c r="J4508"/>
  <c r="K4509"/>
  <c r="G4509"/>
  <c r="O3188"/>
  <c r="P3188"/>
  <c r="B4509"/>
  <c r="M3188"/>
  <c r="N3188"/>
  <c r="L3189"/>
  <c r="A4510"/>
  <c r="D3190"/>
  <c r="E3190" s="1"/>
  <c r="C3191" s="1"/>
  <c r="I4510" l="1"/>
  <c r="J4509"/>
  <c r="K4510"/>
  <c r="G4510"/>
  <c r="O3189"/>
  <c r="P3189"/>
  <c r="Q3188"/>
  <c r="B4510"/>
  <c r="M3189"/>
  <c r="N3189"/>
  <c r="A4511"/>
  <c r="F3190"/>
  <c r="I4511" l="1"/>
  <c r="J4510"/>
  <c r="K4511"/>
  <c r="G4511"/>
  <c r="Q3189"/>
  <c r="B4511"/>
  <c r="H3190"/>
  <c r="A4512"/>
  <c r="D3191"/>
  <c r="E3191" s="1"/>
  <c r="C3192" s="1"/>
  <c r="I4512" l="1"/>
  <c r="J4511"/>
  <c r="K4512"/>
  <c r="G4512"/>
  <c r="B4512"/>
  <c r="L3190"/>
  <c r="A4513"/>
  <c r="F3191"/>
  <c r="H3191" s="1"/>
  <c r="I4513" l="1"/>
  <c r="J4512"/>
  <c r="K4513"/>
  <c r="G4513"/>
  <c r="P3190"/>
  <c r="O3190"/>
  <c r="B4513"/>
  <c r="M3190"/>
  <c r="N3190"/>
  <c r="A4514"/>
  <c r="D3192"/>
  <c r="E3192" s="1"/>
  <c r="C3193" s="1"/>
  <c r="I4514" l="1"/>
  <c r="J4513"/>
  <c r="K4514"/>
  <c r="G4514"/>
  <c r="Q3190"/>
  <c r="B4514"/>
  <c r="L3191"/>
  <c r="A4515"/>
  <c r="F3192"/>
  <c r="H3192" s="1"/>
  <c r="I4515" l="1"/>
  <c r="J4514"/>
  <c r="K4515"/>
  <c r="G4515"/>
  <c r="O3191"/>
  <c r="P3191"/>
  <c r="B4515"/>
  <c r="M3191"/>
  <c r="N3191"/>
  <c r="A4516"/>
  <c r="D3193"/>
  <c r="E3193" s="1"/>
  <c r="C3194" s="1"/>
  <c r="I4516" l="1"/>
  <c r="J4515"/>
  <c r="K4516"/>
  <c r="G4516"/>
  <c r="Q3191"/>
  <c r="B4516"/>
  <c r="L3192"/>
  <c r="A4517"/>
  <c r="F3193"/>
  <c r="H3193" s="1"/>
  <c r="I4517" l="1"/>
  <c r="J4516"/>
  <c r="K4517"/>
  <c r="G4517"/>
  <c r="P3192"/>
  <c r="O3192"/>
  <c r="B4517"/>
  <c r="M3192"/>
  <c r="N3192"/>
  <c r="A4518"/>
  <c r="D3194"/>
  <c r="E3194" s="1"/>
  <c r="C3195" s="1"/>
  <c r="I4518" l="1"/>
  <c r="J4517"/>
  <c r="K4518"/>
  <c r="G4518"/>
  <c r="Q3192"/>
  <c r="B4518"/>
  <c r="L3193"/>
  <c r="A4519"/>
  <c r="F3194"/>
  <c r="H3194" s="1"/>
  <c r="I4519" l="1"/>
  <c r="J4518"/>
  <c r="K4519"/>
  <c r="G4519"/>
  <c r="P3193"/>
  <c r="O3193"/>
  <c r="B4519"/>
  <c r="M3193"/>
  <c r="N3193"/>
  <c r="A4520"/>
  <c r="D3195"/>
  <c r="E3195" s="1"/>
  <c r="C3196" s="1"/>
  <c r="I4520" l="1"/>
  <c r="J4519"/>
  <c r="K4520"/>
  <c r="G4520"/>
  <c r="Q3193"/>
  <c r="B4520"/>
  <c r="L3194"/>
  <c r="A4521"/>
  <c r="F3195"/>
  <c r="H3195" s="1"/>
  <c r="I4521" l="1"/>
  <c r="J4520"/>
  <c r="K4521"/>
  <c r="G4521"/>
  <c r="O3194"/>
  <c r="P3194"/>
  <c r="B4521"/>
  <c r="M3194"/>
  <c r="N3194"/>
  <c r="A4522"/>
  <c r="D3196"/>
  <c r="E3196" s="1"/>
  <c r="C3197" s="1"/>
  <c r="I4522" l="1"/>
  <c r="J4521"/>
  <c r="K4522"/>
  <c r="G4522"/>
  <c r="Q3194"/>
  <c r="B4522"/>
  <c r="L3195"/>
  <c r="A4523"/>
  <c r="F3196"/>
  <c r="H3196" s="1"/>
  <c r="I4523" l="1"/>
  <c r="J4522"/>
  <c r="K4523"/>
  <c r="G4523"/>
  <c r="O3195"/>
  <c r="P3195"/>
  <c r="B4523"/>
  <c r="M3195"/>
  <c r="N3195"/>
  <c r="A4524"/>
  <c r="D3197"/>
  <c r="E3197" s="1"/>
  <c r="C3198" s="1"/>
  <c r="I4524" l="1"/>
  <c r="J4523"/>
  <c r="K4524"/>
  <c r="G4524"/>
  <c r="Q3195"/>
  <c r="B4524"/>
  <c r="L3196"/>
  <c r="A4525"/>
  <c r="F3197"/>
  <c r="H3197" s="1"/>
  <c r="I4525" l="1"/>
  <c r="J4524"/>
  <c r="K4525"/>
  <c r="G4525"/>
  <c r="P3196"/>
  <c r="O3196"/>
  <c r="B4525"/>
  <c r="M3196"/>
  <c r="N3196"/>
  <c r="A4526"/>
  <c r="D3198"/>
  <c r="E3198" s="1"/>
  <c r="C3199" s="1"/>
  <c r="I4526" l="1"/>
  <c r="J4525"/>
  <c r="K4526"/>
  <c r="G4526"/>
  <c r="Q3196"/>
  <c r="B4526"/>
  <c r="L3197"/>
  <c r="A4527"/>
  <c r="F3198"/>
  <c r="H3198" s="1"/>
  <c r="I4527" l="1"/>
  <c r="J4526"/>
  <c r="K4527"/>
  <c r="G4527"/>
  <c r="O3197"/>
  <c r="P3197"/>
  <c r="B4527"/>
  <c r="M3197"/>
  <c r="N3197"/>
  <c r="A4528"/>
  <c r="D3199"/>
  <c r="E3199" s="1"/>
  <c r="C3200" s="1"/>
  <c r="I4528" l="1"/>
  <c r="J4527"/>
  <c r="K4528"/>
  <c r="G4528"/>
  <c r="Q3197"/>
  <c r="B4528"/>
  <c r="L3198"/>
  <c r="A4529"/>
  <c r="F3199"/>
  <c r="H3199" s="1"/>
  <c r="I4529" l="1"/>
  <c r="J4528"/>
  <c r="K4529"/>
  <c r="G4529"/>
  <c r="P3198"/>
  <c r="O3198"/>
  <c r="B4529"/>
  <c r="M3198"/>
  <c r="N3198"/>
  <c r="A4530"/>
  <c r="D3200"/>
  <c r="E3200" s="1"/>
  <c r="C3201" s="1"/>
  <c r="I4530" l="1"/>
  <c r="J4529"/>
  <c r="K4530"/>
  <c r="G4530"/>
  <c r="Q3198"/>
  <c r="B4530"/>
  <c r="L3199"/>
  <c r="A4531"/>
  <c r="F3200"/>
  <c r="H3200" s="1"/>
  <c r="I4531" l="1"/>
  <c r="J4530"/>
  <c r="K4531"/>
  <c r="G4531"/>
  <c r="O3199"/>
  <c r="P3199"/>
  <c r="B4531"/>
  <c r="M3199"/>
  <c r="N3199"/>
  <c r="A4532"/>
  <c r="D3201"/>
  <c r="E3201" s="1"/>
  <c r="C3202" s="1"/>
  <c r="I4532" l="1"/>
  <c r="J4531"/>
  <c r="K4532"/>
  <c r="G4532"/>
  <c r="Q3199"/>
  <c r="B4532"/>
  <c r="L3200"/>
  <c r="A4533"/>
  <c r="F3201"/>
  <c r="H3201" s="1"/>
  <c r="I4533" l="1"/>
  <c r="J4532"/>
  <c r="K4533"/>
  <c r="G4533"/>
  <c r="P3200"/>
  <c r="O3200"/>
  <c r="B4533"/>
  <c r="M3200"/>
  <c r="N3200"/>
  <c r="A4534"/>
  <c r="D3202"/>
  <c r="E3202" s="1"/>
  <c r="C3203" s="1"/>
  <c r="I4534" l="1"/>
  <c r="J4533"/>
  <c r="K4534"/>
  <c r="G4534"/>
  <c r="Q3200"/>
  <c r="B4534"/>
  <c r="L3201"/>
  <c r="A4535"/>
  <c r="F3202"/>
  <c r="H3202" s="1"/>
  <c r="I4535" l="1"/>
  <c r="J4534"/>
  <c r="K4535"/>
  <c r="G4535"/>
  <c r="P3201"/>
  <c r="O3201"/>
  <c r="B4535"/>
  <c r="M3201"/>
  <c r="N3201"/>
  <c r="L3202"/>
  <c r="A4536"/>
  <c r="D3203"/>
  <c r="E3203" s="1"/>
  <c r="C3204" s="1"/>
  <c r="I4536" l="1"/>
  <c r="J4535"/>
  <c r="K4536"/>
  <c r="G4536"/>
  <c r="Q3201"/>
  <c r="P3202"/>
  <c r="O3202"/>
  <c r="B4536"/>
  <c r="M3202"/>
  <c r="N3202"/>
  <c r="A4537"/>
  <c r="F3203"/>
  <c r="I4537" l="1"/>
  <c r="J4536"/>
  <c r="K4537"/>
  <c r="G4537"/>
  <c r="Q3202"/>
  <c r="B4537"/>
  <c r="H3203"/>
  <c r="A4538"/>
  <c r="D3204"/>
  <c r="E3204" s="1"/>
  <c r="C3205" s="1"/>
  <c r="I4538" l="1"/>
  <c r="J4537"/>
  <c r="K4538"/>
  <c r="G4538"/>
  <c r="B4538"/>
  <c r="L3203"/>
  <c r="A4539"/>
  <c r="F3204"/>
  <c r="H3204" s="1"/>
  <c r="I4539" l="1"/>
  <c r="J4538"/>
  <c r="K4539"/>
  <c r="G4539"/>
  <c r="O3203"/>
  <c r="P3203"/>
  <c r="B4539"/>
  <c r="M3203"/>
  <c r="N3203"/>
  <c r="L3204"/>
  <c r="A4540"/>
  <c r="D3205"/>
  <c r="E3205" s="1"/>
  <c r="C3206" s="1"/>
  <c r="I4540" l="1"/>
  <c r="J4539"/>
  <c r="K4540"/>
  <c r="G4540"/>
  <c r="O3204"/>
  <c r="P3204"/>
  <c r="Q3203"/>
  <c r="B4540"/>
  <c r="M3204"/>
  <c r="N3204"/>
  <c r="A4541"/>
  <c r="F3205"/>
  <c r="I4541" l="1"/>
  <c r="J4540"/>
  <c r="K4541"/>
  <c r="G4541"/>
  <c r="Q3204"/>
  <c r="B4541"/>
  <c r="H3205"/>
  <c r="A4542"/>
  <c r="D3206"/>
  <c r="E3206" s="1"/>
  <c r="C3207" s="1"/>
  <c r="I4542" l="1"/>
  <c r="J4541"/>
  <c r="K4542"/>
  <c r="G4542"/>
  <c r="B4542"/>
  <c r="L3205"/>
  <c r="A4543"/>
  <c r="F3206"/>
  <c r="H3206" s="1"/>
  <c r="I4543" l="1"/>
  <c r="J4542"/>
  <c r="K4543"/>
  <c r="G4543"/>
  <c r="O3205"/>
  <c r="P3205"/>
  <c r="B4543"/>
  <c r="M3205"/>
  <c r="N3205"/>
  <c r="L3206"/>
  <c r="A4544"/>
  <c r="D3207"/>
  <c r="E3207" s="1"/>
  <c r="C3208" s="1"/>
  <c r="I4544" l="1"/>
  <c r="J4543"/>
  <c r="K4544"/>
  <c r="G4544"/>
  <c r="P3206"/>
  <c r="O3206"/>
  <c r="Q3205"/>
  <c r="B4544"/>
  <c r="M3206"/>
  <c r="N3206"/>
  <c r="A4545"/>
  <c r="F3207"/>
  <c r="I4545" l="1"/>
  <c r="J4544"/>
  <c r="K4545"/>
  <c r="G4545"/>
  <c r="Q3206"/>
  <c r="B4545"/>
  <c r="H3207"/>
  <c r="A4546"/>
  <c r="D3208"/>
  <c r="E3208" s="1"/>
  <c r="C3209" s="1"/>
  <c r="I4546" l="1"/>
  <c r="J4545"/>
  <c r="K4546"/>
  <c r="G4546"/>
  <c r="B4546"/>
  <c r="L3207"/>
  <c r="A4547"/>
  <c r="F3208"/>
  <c r="H3208" s="1"/>
  <c r="I4547" l="1"/>
  <c r="J4546"/>
  <c r="K4547"/>
  <c r="G4547"/>
  <c r="P3207"/>
  <c r="O3207"/>
  <c r="B4547"/>
  <c r="M3207"/>
  <c r="N3207"/>
  <c r="A4548"/>
  <c r="D3209"/>
  <c r="E3209" s="1"/>
  <c r="C3210" s="1"/>
  <c r="I4548" l="1"/>
  <c r="J4547"/>
  <c r="K4548"/>
  <c r="G4548"/>
  <c r="Q3207"/>
  <c r="B4548"/>
  <c r="L3208"/>
  <c r="A4549"/>
  <c r="F3209"/>
  <c r="H3209" s="1"/>
  <c r="I4549" l="1"/>
  <c r="J4548"/>
  <c r="K4549"/>
  <c r="G4549"/>
  <c r="O3208"/>
  <c r="P3208"/>
  <c r="B4549"/>
  <c r="M3208"/>
  <c r="N3208"/>
  <c r="A4550"/>
  <c r="D3210"/>
  <c r="E3210" s="1"/>
  <c r="C3211" s="1"/>
  <c r="I4550" l="1"/>
  <c r="J4549"/>
  <c r="K4550"/>
  <c r="G4550"/>
  <c r="Q3208"/>
  <c r="B4550"/>
  <c r="L3209"/>
  <c r="A4551"/>
  <c r="F3210"/>
  <c r="H3210" s="1"/>
  <c r="I4551" l="1"/>
  <c r="J4550"/>
  <c r="K4551"/>
  <c r="G4551"/>
  <c r="O3209"/>
  <c r="P3209"/>
  <c r="B4551"/>
  <c r="M3209"/>
  <c r="N3209"/>
  <c r="A4552"/>
  <c r="D3211"/>
  <c r="E3211" s="1"/>
  <c r="C3212" s="1"/>
  <c r="I4552" l="1"/>
  <c r="J4551"/>
  <c r="K4552"/>
  <c r="G4552"/>
  <c r="Q3209"/>
  <c r="B4552"/>
  <c r="L3210"/>
  <c r="A4553"/>
  <c r="F3211"/>
  <c r="H3211" s="1"/>
  <c r="I4553" l="1"/>
  <c r="J4552"/>
  <c r="K4553"/>
  <c r="G4553"/>
  <c r="O3210"/>
  <c r="P3210"/>
  <c r="B4553"/>
  <c r="M3210"/>
  <c r="N3210"/>
  <c r="A4554"/>
  <c r="D3212"/>
  <c r="E3212" s="1"/>
  <c r="C3213" s="1"/>
  <c r="I4554" l="1"/>
  <c r="J4553"/>
  <c r="K4554"/>
  <c r="G4554"/>
  <c r="Q3210"/>
  <c r="B4554"/>
  <c r="L3211"/>
  <c r="A4555"/>
  <c r="F3212"/>
  <c r="H3212" s="1"/>
  <c r="I4555" l="1"/>
  <c r="J4554"/>
  <c r="K4555"/>
  <c r="G4555"/>
  <c r="P3211"/>
  <c r="O3211"/>
  <c r="B4555"/>
  <c r="M3211"/>
  <c r="N3211"/>
  <c r="L3212"/>
  <c r="A4556"/>
  <c r="D3213"/>
  <c r="E3213" s="1"/>
  <c r="C3214" s="1"/>
  <c r="I4556" l="1"/>
  <c r="J4555"/>
  <c r="K4556"/>
  <c r="G4556"/>
  <c r="P3212"/>
  <c r="O3212"/>
  <c r="Q3211"/>
  <c r="B4556"/>
  <c r="M3212"/>
  <c r="N3212"/>
  <c r="A4557"/>
  <c r="F3213"/>
  <c r="I4557" l="1"/>
  <c r="J4556"/>
  <c r="K4557"/>
  <c r="G4557"/>
  <c r="Q3212"/>
  <c r="B4557"/>
  <c r="H3213"/>
  <c r="A4558"/>
  <c r="D3214"/>
  <c r="E3214" s="1"/>
  <c r="C3215" s="1"/>
  <c r="I4558" l="1"/>
  <c r="J4557"/>
  <c r="K4558"/>
  <c r="G4558"/>
  <c r="B4558"/>
  <c r="L3213"/>
  <c r="A4559"/>
  <c r="F3214"/>
  <c r="H3214" s="1"/>
  <c r="I4559" l="1"/>
  <c r="J4558"/>
  <c r="K4559"/>
  <c r="G4559"/>
  <c r="O3213"/>
  <c r="P3213"/>
  <c r="B4559"/>
  <c r="M3213"/>
  <c r="N3213"/>
  <c r="L3214"/>
  <c r="A4560"/>
  <c r="D3215"/>
  <c r="E3215" s="1"/>
  <c r="C3216" s="1"/>
  <c r="I4560" l="1"/>
  <c r="J4559"/>
  <c r="K4560"/>
  <c r="G4560"/>
  <c r="O3214"/>
  <c r="P3214"/>
  <c r="Q3213"/>
  <c r="B4560"/>
  <c r="M3214"/>
  <c r="N3214"/>
  <c r="A4561"/>
  <c r="F3215"/>
  <c r="I4561" l="1"/>
  <c r="J4560"/>
  <c r="K4561"/>
  <c r="G4561"/>
  <c r="Q3214"/>
  <c r="B4561"/>
  <c r="H3215"/>
  <c r="A4562"/>
  <c r="D3216"/>
  <c r="E3216" s="1"/>
  <c r="C3217" s="1"/>
  <c r="I4562" l="1"/>
  <c r="J4561"/>
  <c r="K4562"/>
  <c r="G4562"/>
  <c r="B4562"/>
  <c r="L3215"/>
  <c r="A4563"/>
  <c r="F3216"/>
  <c r="H3216" s="1"/>
  <c r="I4563" l="1"/>
  <c r="J4562"/>
  <c r="K4563"/>
  <c r="G4563"/>
  <c r="P3215"/>
  <c r="O3215"/>
  <c r="B4563"/>
  <c r="M3215"/>
  <c r="N3215"/>
  <c r="L3216"/>
  <c r="A4564"/>
  <c r="D3217"/>
  <c r="E3217" s="1"/>
  <c r="C3218" s="1"/>
  <c r="I4564" l="1"/>
  <c r="J4563"/>
  <c r="K4564"/>
  <c r="G4564"/>
  <c r="Q3215"/>
  <c r="P3216"/>
  <c r="O3216"/>
  <c r="B4564"/>
  <c r="M3216"/>
  <c r="N3216"/>
  <c r="A4565"/>
  <c r="F3217"/>
  <c r="I4565" l="1"/>
  <c r="J4564"/>
  <c r="K4565"/>
  <c r="G4565"/>
  <c r="Q3216"/>
  <c r="B4565"/>
  <c r="H3217"/>
  <c r="A4566"/>
  <c r="D3218"/>
  <c r="E3218" s="1"/>
  <c r="C3219" s="1"/>
  <c r="I4566" l="1"/>
  <c r="J4565"/>
  <c r="K4566"/>
  <c r="G4566"/>
  <c r="B4566"/>
  <c r="L3217"/>
  <c r="A4567"/>
  <c r="F3218"/>
  <c r="H3218" s="1"/>
  <c r="I4567" l="1"/>
  <c r="J4566"/>
  <c r="K4567"/>
  <c r="G4567"/>
  <c r="O3217"/>
  <c r="P3217"/>
  <c r="B4567"/>
  <c r="M3217"/>
  <c r="N3217"/>
  <c r="A4568"/>
  <c r="D3219"/>
  <c r="E3219" s="1"/>
  <c r="C3220" s="1"/>
  <c r="I4568" l="1"/>
  <c r="J4567"/>
  <c r="K4568"/>
  <c r="G4568"/>
  <c r="Q3217"/>
  <c r="B4568"/>
  <c r="L3218"/>
  <c r="A4569"/>
  <c r="F3219"/>
  <c r="H3219" s="1"/>
  <c r="I4569" l="1"/>
  <c r="J4568"/>
  <c r="K4569"/>
  <c r="G4569"/>
  <c r="O3218"/>
  <c r="P3218"/>
  <c r="B4569"/>
  <c r="M3218"/>
  <c r="N3218"/>
  <c r="L3219"/>
  <c r="A4570"/>
  <c r="D3220"/>
  <c r="E3220" s="1"/>
  <c r="C3221" s="1"/>
  <c r="I4570" l="1"/>
  <c r="J4569"/>
  <c r="K4570"/>
  <c r="G4570"/>
  <c r="P3219"/>
  <c r="O3219"/>
  <c r="Q3218"/>
  <c r="B4570"/>
  <c r="M3219"/>
  <c r="N3219"/>
  <c r="A4571"/>
  <c r="F3220"/>
  <c r="I4571" l="1"/>
  <c r="J4570"/>
  <c r="K4571"/>
  <c r="G4571"/>
  <c r="Q3219"/>
  <c r="B4571"/>
  <c r="H3220"/>
  <c r="A4572"/>
  <c r="D3221"/>
  <c r="E3221" s="1"/>
  <c r="C3222" s="1"/>
  <c r="I4572" l="1"/>
  <c r="J4571"/>
  <c r="K4572"/>
  <c r="G4572"/>
  <c r="B4572"/>
  <c r="L3220"/>
  <c r="A4573"/>
  <c r="F3221"/>
  <c r="H3221" s="1"/>
  <c r="I4573" l="1"/>
  <c r="J4572"/>
  <c r="K4573"/>
  <c r="G4573"/>
  <c r="O3220"/>
  <c r="P3220"/>
  <c r="B4573"/>
  <c r="M3220"/>
  <c r="N3220"/>
  <c r="L3221"/>
  <c r="A4574"/>
  <c r="D3222"/>
  <c r="E3222" s="1"/>
  <c r="C3223" s="1"/>
  <c r="I4574" l="1"/>
  <c r="J4573"/>
  <c r="K4574"/>
  <c r="G4574"/>
  <c r="O3221"/>
  <c r="P3221"/>
  <c r="Q3220"/>
  <c r="B4574"/>
  <c r="M3221"/>
  <c r="N3221"/>
  <c r="A4575"/>
  <c r="F3222"/>
  <c r="I4575" l="1"/>
  <c r="J4574"/>
  <c r="K4575"/>
  <c r="G4575"/>
  <c r="Q3221"/>
  <c r="B4575"/>
  <c r="H3222"/>
  <c r="A4576"/>
  <c r="D3223"/>
  <c r="E3223" s="1"/>
  <c r="C3224" s="1"/>
  <c r="I4576" l="1"/>
  <c r="J4575"/>
  <c r="K4576"/>
  <c r="G4576"/>
  <c r="B4576"/>
  <c r="L3222"/>
  <c r="A4577"/>
  <c r="F3223"/>
  <c r="H3223" s="1"/>
  <c r="I4577" l="1"/>
  <c r="J4576"/>
  <c r="K4577"/>
  <c r="G4577"/>
  <c r="O3222"/>
  <c r="P3222"/>
  <c r="B4577"/>
  <c r="M3222"/>
  <c r="N3222"/>
  <c r="L3223"/>
  <c r="A4578"/>
  <c r="D3224"/>
  <c r="E3224" s="1"/>
  <c r="C3225" s="1"/>
  <c r="I4578" l="1"/>
  <c r="J4577"/>
  <c r="K4578"/>
  <c r="G4578"/>
  <c r="O3223"/>
  <c r="P3223"/>
  <c r="Q3222"/>
  <c r="B4578"/>
  <c r="M3223"/>
  <c r="N3223"/>
  <c r="A4579"/>
  <c r="F3224"/>
  <c r="I4579" l="1"/>
  <c r="J4578"/>
  <c r="K4579"/>
  <c r="G4579"/>
  <c r="Q3223"/>
  <c r="B4579"/>
  <c r="H3224"/>
  <c r="A4580"/>
  <c r="D3225"/>
  <c r="E3225" s="1"/>
  <c r="C3226" s="1"/>
  <c r="I4580" l="1"/>
  <c r="J4579"/>
  <c r="K4580"/>
  <c r="G4580"/>
  <c r="B4580"/>
  <c r="L3224"/>
  <c r="A4581"/>
  <c r="F3225"/>
  <c r="I4581" l="1"/>
  <c r="J4580"/>
  <c r="K4581"/>
  <c r="G4581"/>
  <c r="P3224"/>
  <c r="O3224"/>
  <c r="B4581"/>
  <c r="M3224"/>
  <c r="N3224"/>
  <c r="L3225"/>
  <c r="H3225"/>
  <c r="A4582"/>
  <c r="D3226"/>
  <c r="E3226" s="1"/>
  <c r="C3227" s="1"/>
  <c r="I4582" l="1"/>
  <c r="J4581"/>
  <c r="K4582"/>
  <c r="G4582"/>
  <c r="O3225"/>
  <c r="P3225"/>
  <c r="Q3224"/>
  <c r="B4582"/>
  <c r="N3225"/>
  <c r="M3225"/>
  <c r="A4583"/>
  <c r="F3226"/>
  <c r="I4583" l="1"/>
  <c r="J4582"/>
  <c r="K4583"/>
  <c r="G4583"/>
  <c r="Q3225"/>
  <c r="B4583"/>
  <c r="H3226"/>
  <c r="A4584"/>
  <c r="D3227"/>
  <c r="E3227" s="1"/>
  <c r="C3228" s="1"/>
  <c r="I4584" l="1"/>
  <c r="J4583"/>
  <c r="K4584"/>
  <c r="G4584"/>
  <c r="B4584"/>
  <c r="L3226"/>
  <c r="A4585"/>
  <c r="F3227"/>
  <c r="H3227" s="1"/>
  <c r="I4585" l="1"/>
  <c r="J4584"/>
  <c r="K4585"/>
  <c r="G4585"/>
  <c r="P3226"/>
  <c r="O3226"/>
  <c r="B4585"/>
  <c r="M3226"/>
  <c r="N3226"/>
  <c r="L3227"/>
  <c r="A4586"/>
  <c r="D3228"/>
  <c r="E3228" s="1"/>
  <c r="C3229" s="1"/>
  <c r="I4586" l="1"/>
  <c r="J4585"/>
  <c r="K4586"/>
  <c r="G4586"/>
  <c r="O3227"/>
  <c r="P3227"/>
  <c r="Q3226"/>
  <c r="B4586"/>
  <c r="M3227"/>
  <c r="N3227"/>
  <c r="A4587"/>
  <c r="F3228"/>
  <c r="I4587" l="1"/>
  <c r="J4586"/>
  <c r="K4587"/>
  <c r="G4587"/>
  <c r="Q3227"/>
  <c r="B4587"/>
  <c r="H3228"/>
  <c r="A4588"/>
  <c r="D3229"/>
  <c r="E3229" s="1"/>
  <c r="C3230" s="1"/>
  <c r="I4588" l="1"/>
  <c r="J4587"/>
  <c r="K4588"/>
  <c r="G4588"/>
  <c r="B4588"/>
  <c r="L3228"/>
  <c r="A4589"/>
  <c r="F3229"/>
  <c r="H3229" s="1"/>
  <c r="I4589" l="1"/>
  <c r="J4588"/>
  <c r="K4589"/>
  <c r="G4589"/>
  <c r="O3228"/>
  <c r="P3228"/>
  <c r="B4589"/>
  <c r="M3228"/>
  <c r="N3228"/>
  <c r="A4590"/>
  <c r="D3230"/>
  <c r="E3230" s="1"/>
  <c r="C3231" s="1"/>
  <c r="I4590" l="1"/>
  <c r="J4589"/>
  <c r="K4590"/>
  <c r="G4590"/>
  <c r="Q3228"/>
  <c r="B4590"/>
  <c r="L3229"/>
  <c r="A4591"/>
  <c r="F3230"/>
  <c r="H3230" s="1"/>
  <c r="I4591" l="1"/>
  <c r="J4590"/>
  <c r="K4591"/>
  <c r="G4591"/>
  <c r="P3229"/>
  <c r="O3229"/>
  <c r="B4591"/>
  <c r="M3229"/>
  <c r="N3229"/>
  <c r="A4592"/>
  <c r="D3231"/>
  <c r="E3231" s="1"/>
  <c r="C3232" s="1"/>
  <c r="I4592" l="1"/>
  <c r="J4591"/>
  <c r="K4592"/>
  <c r="G4592"/>
  <c r="Q3229"/>
  <c r="B4592"/>
  <c r="L3230"/>
  <c r="A4593"/>
  <c r="F3231"/>
  <c r="H3231" s="1"/>
  <c r="I4593" l="1"/>
  <c r="J4592"/>
  <c r="K4593"/>
  <c r="G4593"/>
  <c r="O3230"/>
  <c r="P3230"/>
  <c r="B4593"/>
  <c r="M3230"/>
  <c r="N3230"/>
  <c r="L3231"/>
  <c r="A4594"/>
  <c r="D3232"/>
  <c r="E3232" s="1"/>
  <c r="C3233" s="1"/>
  <c r="I4594" l="1"/>
  <c r="J4593"/>
  <c r="K4594"/>
  <c r="G4594"/>
  <c r="O3231"/>
  <c r="P3231"/>
  <c r="Q3230"/>
  <c r="B4594"/>
  <c r="M3231"/>
  <c r="N3231"/>
  <c r="A4595"/>
  <c r="F3232"/>
  <c r="I4595" l="1"/>
  <c r="J4594"/>
  <c r="K4595"/>
  <c r="G4595"/>
  <c r="Q3231"/>
  <c r="B4595"/>
  <c r="H3232"/>
  <c r="A4596"/>
  <c r="D3233"/>
  <c r="E3233" s="1"/>
  <c r="C3234" s="1"/>
  <c r="I4596" l="1"/>
  <c r="J4595"/>
  <c r="K4596"/>
  <c r="G4596"/>
  <c r="B4596"/>
  <c r="L3232"/>
  <c r="A4597"/>
  <c r="F3233"/>
  <c r="H3233" s="1"/>
  <c r="I4597" l="1"/>
  <c r="J4596"/>
  <c r="K4597"/>
  <c r="G4597"/>
  <c r="O3232"/>
  <c r="P3232"/>
  <c r="B4597"/>
  <c r="M3232"/>
  <c r="N3232"/>
  <c r="A4598"/>
  <c r="D3234"/>
  <c r="E3234" s="1"/>
  <c r="C3235" s="1"/>
  <c r="I4598" l="1"/>
  <c r="J4597"/>
  <c r="K4598"/>
  <c r="G4598"/>
  <c r="Q3232"/>
  <c r="B4598"/>
  <c r="L3233"/>
  <c r="A4599"/>
  <c r="F3234"/>
  <c r="H3234" s="1"/>
  <c r="I4599" l="1"/>
  <c r="J4598"/>
  <c r="K4599"/>
  <c r="G4599"/>
  <c r="O3233"/>
  <c r="P3233"/>
  <c r="B4599"/>
  <c r="M3233"/>
  <c r="N3233"/>
  <c r="L3234"/>
  <c r="A4600"/>
  <c r="D3235"/>
  <c r="E3235" s="1"/>
  <c r="C3236" s="1"/>
  <c r="I4600" l="1"/>
  <c r="J4599"/>
  <c r="K4600"/>
  <c r="G4600"/>
  <c r="O3234"/>
  <c r="P3234"/>
  <c r="Q3233"/>
  <c r="B4600"/>
  <c r="M3234"/>
  <c r="N3234"/>
  <c r="A4601"/>
  <c r="F3235"/>
  <c r="I4601" l="1"/>
  <c r="J4600"/>
  <c r="K4601"/>
  <c r="G4601"/>
  <c r="Q3234"/>
  <c r="B4601"/>
  <c r="H3235"/>
  <c r="A4602"/>
  <c r="D3236"/>
  <c r="E3236" s="1"/>
  <c r="C3237" s="1"/>
  <c r="I4602" l="1"/>
  <c r="J4601"/>
  <c r="K4602"/>
  <c r="G4602"/>
  <c r="B4602"/>
  <c r="L3235"/>
  <c r="A4603"/>
  <c r="F3236"/>
  <c r="I4603" l="1"/>
  <c r="J4602"/>
  <c r="K4603"/>
  <c r="G4603"/>
  <c r="P3235"/>
  <c r="O3235"/>
  <c r="B4603"/>
  <c r="N3235"/>
  <c r="M3235"/>
  <c r="L3236"/>
  <c r="H3236"/>
  <c r="A4604"/>
  <c r="D3237"/>
  <c r="E3237" s="1"/>
  <c r="C3238" s="1"/>
  <c r="I4604" l="1"/>
  <c r="J4603"/>
  <c r="K4604"/>
  <c r="G4604"/>
  <c r="Q3235"/>
  <c r="O3236"/>
  <c r="P3236"/>
  <c r="B4604"/>
  <c r="N3236"/>
  <c r="M3236"/>
  <c r="A4605"/>
  <c r="F3237"/>
  <c r="I4605" l="1"/>
  <c r="J4604"/>
  <c r="K4605"/>
  <c r="G4605"/>
  <c r="Q3236"/>
  <c r="B4605"/>
  <c r="H3237"/>
  <c r="A4606"/>
  <c r="D3238"/>
  <c r="E3238" s="1"/>
  <c r="C3239" s="1"/>
  <c r="I4606" l="1"/>
  <c r="J4605"/>
  <c r="K4606"/>
  <c r="G4606"/>
  <c r="B4606"/>
  <c r="L3237"/>
  <c r="A4607"/>
  <c r="F3238"/>
  <c r="H3238" s="1"/>
  <c r="I4607" l="1"/>
  <c r="J4606"/>
  <c r="K4607"/>
  <c r="G4607"/>
  <c r="P3237"/>
  <c r="O3237"/>
  <c r="B4607"/>
  <c r="M3237"/>
  <c r="N3237"/>
  <c r="A4608"/>
  <c r="D3239"/>
  <c r="E3239" s="1"/>
  <c r="C3240" s="1"/>
  <c r="I4608" l="1"/>
  <c r="J4607"/>
  <c r="K4608"/>
  <c r="G4608"/>
  <c r="Q3237"/>
  <c r="B4608"/>
  <c r="L3238"/>
  <c r="A4609"/>
  <c r="F3239"/>
  <c r="H3239" s="1"/>
  <c r="I4609" l="1"/>
  <c r="J4608"/>
  <c r="K4609"/>
  <c r="G4609"/>
  <c r="O3238"/>
  <c r="P3238"/>
  <c r="B4609"/>
  <c r="M3238"/>
  <c r="N3238"/>
  <c r="A4610"/>
  <c r="D3240"/>
  <c r="E3240" s="1"/>
  <c r="C3241" s="1"/>
  <c r="I4610" l="1"/>
  <c r="J4609"/>
  <c r="K4610"/>
  <c r="G4610"/>
  <c r="Q3238"/>
  <c r="B4610"/>
  <c r="L3239"/>
  <c r="A4611"/>
  <c r="F3240"/>
  <c r="H3240" s="1"/>
  <c r="I4611" l="1"/>
  <c r="J4610"/>
  <c r="K4611"/>
  <c r="G4611"/>
  <c r="O3239"/>
  <c r="P3239"/>
  <c r="B4611"/>
  <c r="M3239"/>
  <c r="N3239"/>
  <c r="L3240"/>
  <c r="A4612"/>
  <c r="D3241"/>
  <c r="E3241" s="1"/>
  <c r="C3242" s="1"/>
  <c r="I4612" l="1"/>
  <c r="J4611"/>
  <c r="K4612"/>
  <c r="G4612"/>
  <c r="O3240"/>
  <c r="P3240"/>
  <c r="Q3239"/>
  <c r="B4612"/>
  <c r="M3240"/>
  <c r="N3240"/>
  <c r="A4613"/>
  <c r="F3241"/>
  <c r="I4613" l="1"/>
  <c r="J4612"/>
  <c r="K4613"/>
  <c r="G4613"/>
  <c r="Q3240"/>
  <c r="B4613"/>
  <c r="H3241"/>
  <c r="A4614"/>
  <c r="D3242"/>
  <c r="E3242" s="1"/>
  <c r="C3243" s="1"/>
  <c r="I4614" l="1"/>
  <c r="J4613"/>
  <c r="K4614"/>
  <c r="G4614"/>
  <c r="B4614"/>
  <c r="L3241"/>
  <c r="A4615"/>
  <c r="F3242"/>
  <c r="H3242" s="1"/>
  <c r="I4615" l="1"/>
  <c r="J4614"/>
  <c r="K4615"/>
  <c r="G4615"/>
  <c r="O3241"/>
  <c r="P3241"/>
  <c r="B4615"/>
  <c r="M3241"/>
  <c r="N3241"/>
  <c r="A4616"/>
  <c r="D3243"/>
  <c r="E3243" s="1"/>
  <c r="C3244" s="1"/>
  <c r="I4616" l="1"/>
  <c r="J4615"/>
  <c r="K4616"/>
  <c r="G4616"/>
  <c r="Q3241"/>
  <c r="B4616"/>
  <c r="L3242"/>
  <c r="A4617"/>
  <c r="F3243"/>
  <c r="H3243" s="1"/>
  <c r="I4617" l="1"/>
  <c r="J4616"/>
  <c r="K4617"/>
  <c r="G4617"/>
  <c r="P3242"/>
  <c r="O3242"/>
  <c r="B4617"/>
  <c r="M3242"/>
  <c r="N3242"/>
  <c r="L3243"/>
  <c r="A4618"/>
  <c r="D3244"/>
  <c r="E3244" s="1"/>
  <c r="C3245" s="1"/>
  <c r="I4618" l="1"/>
  <c r="J4617"/>
  <c r="K4618"/>
  <c r="G4618"/>
  <c r="P3243"/>
  <c r="O3243"/>
  <c r="Q3242"/>
  <c r="B4618"/>
  <c r="M3243"/>
  <c r="N3243"/>
  <c r="A4619"/>
  <c r="F3244"/>
  <c r="I4619" l="1"/>
  <c r="J4618"/>
  <c r="K4619"/>
  <c r="G4619"/>
  <c r="Q3243"/>
  <c r="B4619"/>
  <c r="H3244"/>
  <c r="A4620"/>
  <c r="D3245"/>
  <c r="E3245" s="1"/>
  <c r="C3246" s="1"/>
  <c r="I4620" l="1"/>
  <c r="J4619"/>
  <c r="K4620"/>
  <c r="G4620"/>
  <c r="B4620"/>
  <c r="L3244"/>
  <c r="A4621"/>
  <c r="F3245"/>
  <c r="H3245" s="1"/>
  <c r="I4621" l="1"/>
  <c r="J4620"/>
  <c r="K4621"/>
  <c r="G4621"/>
  <c r="O3244"/>
  <c r="P3244"/>
  <c r="B4621"/>
  <c r="M3244"/>
  <c r="N3244"/>
  <c r="L3245"/>
  <c r="A4622"/>
  <c r="D3246"/>
  <c r="E3246" s="1"/>
  <c r="C3247" s="1"/>
  <c r="I4622" l="1"/>
  <c r="J4621"/>
  <c r="K4622"/>
  <c r="G4622"/>
  <c r="P3245"/>
  <c r="O3245"/>
  <c r="Q3244"/>
  <c r="B4622"/>
  <c r="M3245"/>
  <c r="N3245"/>
  <c r="A4623"/>
  <c r="F3246"/>
  <c r="I4623" l="1"/>
  <c r="J4622"/>
  <c r="K4623"/>
  <c r="G4623"/>
  <c r="Q3245"/>
  <c r="B4623"/>
  <c r="H3246"/>
  <c r="A4624"/>
  <c r="D3247"/>
  <c r="E3247" s="1"/>
  <c r="C3248" s="1"/>
  <c r="I4624" l="1"/>
  <c r="J4623"/>
  <c r="K4624"/>
  <c r="G4624"/>
  <c r="B4624"/>
  <c r="L3246"/>
  <c r="A4625"/>
  <c r="F3247"/>
  <c r="H3247" s="1"/>
  <c r="I4625" l="1"/>
  <c r="J4624"/>
  <c r="K4625"/>
  <c r="G4625"/>
  <c r="P3246"/>
  <c r="O3246"/>
  <c r="B4625"/>
  <c r="M3246"/>
  <c r="N3246"/>
  <c r="A4626"/>
  <c r="D3248"/>
  <c r="E3248" s="1"/>
  <c r="C3249" s="1"/>
  <c r="I4626" l="1"/>
  <c r="J4625"/>
  <c r="K4626"/>
  <c r="G4626"/>
  <c r="Q3246"/>
  <c r="B4626"/>
  <c r="L3247"/>
  <c r="A4627"/>
  <c r="F3248"/>
  <c r="H3248" s="1"/>
  <c r="I4627" l="1"/>
  <c r="J4626"/>
  <c r="K4627"/>
  <c r="G4627"/>
  <c r="O3247"/>
  <c r="P3247"/>
  <c r="B4627"/>
  <c r="M3247"/>
  <c r="N3247"/>
  <c r="A4628"/>
  <c r="D3249"/>
  <c r="E3249" s="1"/>
  <c r="C3250" s="1"/>
  <c r="I4628" l="1"/>
  <c r="J4627"/>
  <c r="K4628"/>
  <c r="G4628"/>
  <c r="Q3247"/>
  <c r="B4628"/>
  <c r="L3248"/>
  <c r="A4629"/>
  <c r="F3249"/>
  <c r="H3249" s="1"/>
  <c r="I4629" l="1"/>
  <c r="J4628"/>
  <c r="K4629"/>
  <c r="G4629"/>
  <c r="O3248"/>
  <c r="P3248"/>
  <c r="B4629"/>
  <c r="M3248"/>
  <c r="N3248"/>
  <c r="A4630"/>
  <c r="D3250"/>
  <c r="E3250" s="1"/>
  <c r="C3251" s="1"/>
  <c r="I4630" l="1"/>
  <c r="J4629"/>
  <c r="K4630"/>
  <c r="G4630"/>
  <c r="Q3248"/>
  <c r="B4630"/>
  <c r="L3249"/>
  <c r="A4631"/>
  <c r="F3250"/>
  <c r="H3250" s="1"/>
  <c r="I4631" l="1"/>
  <c r="J4630"/>
  <c r="K4631"/>
  <c r="G4631"/>
  <c r="P3249"/>
  <c r="O3249"/>
  <c r="B4631"/>
  <c r="M3249"/>
  <c r="N3249"/>
  <c r="A4632"/>
  <c r="D3251"/>
  <c r="E3251" s="1"/>
  <c r="C3252" s="1"/>
  <c r="I4632" l="1"/>
  <c r="J4631"/>
  <c r="K4632"/>
  <c r="G4632"/>
  <c r="Q3249"/>
  <c r="B4632"/>
  <c r="L3250"/>
  <c r="A4633"/>
  <c r="F3251"/>
  <c r="H3251" s="1"/>
  <c r="I4633" l="1"/>
  <c r="J4632"/>
  <c r="K4633"/>
  <c r="G4633"/>
  <c r="O3250"/>
  <c r="P3250"/>
  <c r="B4633"/>
  <c r="M3250"/>
  <c r="N3250"/>
  <c r="L3251"/>
  <c r="A4634"/>
  <c r="D3252"/>
  <c r="E3252" s="1"/>
  <c r="C3253" s="1"/>
  <c r="I4634" l="1"/>
  <c r="J4633"/>
  <c r="K4634"/>
  <c r="G4634"/>
  <c r="O3251"/>
  <c r="P3251"/>
  <c r="Q3250"/>
  <c r="B4634"/>
  <c r="M3251"/>
  <c r="N3251"/>
  <c r="A4635"/>
  <c r="F3252"/>
  <c r="I4635" l="1"/>
  <c r="J4634"/>
  <c r="K4635"/>
  <c r="G4635"/>
  <c r="Q3251"/>
  <c r="B4635"/>
  <c r="H3252"/>
  <c r="A4636"/>
  <c r="D3253"/>
  <c r="E3253" s="1"/>
  <c r="C3254" s="1"/>
  <c r="I4636" l="1"/>
  <c r="J4635"/>
  <c r="K4636"/>
  <c r="G4636"/>
  <c r="B4636"/>
  <c r="L3252"/>
  <c r="A4637"/>
  <c r="F3253"/>
  <c r="I4637" l="1"/>
  <c r="J4636"/>
  <c r="K4637"/>
  <c r="G4637"/>
  <c r="P3252"/>
  <c r="O3252"/>
  <c r="B4637"/>
  <c r="N3252"/>
  <c r="M3252"/>
  <c r="L3253"/>
  <c r="H3253"/>
  <c r="A4638"/>
  <c r="D3254"/>
  <c r="E3254" s="1"/>
  <c r="C3255" s="1"/>
  <c r="I4638" l="1"/>
  <c r="J4637"/>
  <c r="K4638"/>
  <c r="G4638"/>
  <c r="P3253"/>
  <c r="O3253"/>
  <c r="Q3252"/>
  <c r="B4638"/>
  <c r="N3253"/>
  <c r="M3253"/>
  <c r="A4639"/>
  <c r="F3254"/>
  <c r="I4639" l="1"/>
  <c r="J4638"/>
  <c r="K4639"/>
  <c r="G4639"/>
  <c r="Q3253"/>
  <c r="B4639"/>
  <c r="H3254"/>
  <c r="A4640"/>
  <c r="D3255"/>
  <c r="E3255" s="1"/>
  <c r="C3256" s="1"/>
  <c r="I4640" l="1"/>
  <c r="J4639"/>
  <c r="K4640"/>
  <c r="G4640"/>
  <c r="B4640"/>
  <c r="L3254"/>
  <c r="A4641"/>
  <c r="F3255"/>
  <c r="H3255" s="1"/>
  <c r="I4641" l="1"/>
  <c r="J4640"/>
  <c r="K4641"/>
  <c r="G4641"/>
  <c r="O3254"/>
  <c r="P3254"/>
  <c r="B4641"/>
  <c r="M3254"/>
  <c r="N3254"/>
  <c r="A4642"/>
  <c r="D3256"/>
  <c r="E3256" s="1"/>
  <c r="C3257" s="1"/>
  <c r="I4642" l="1"/>
  <c r="J4641"/>
  <c r="K4642"/>
  <c r="G4642"/>
  <c r="Q3254"/>
  <c r="B4642"/>
  <c r="L3255"/>
  <c r="A4643"/>
  <c r="F3256"/>
  <c r="H3256" s="1"/>
  <c r="I4643" l="1"/>
  <c r="J4642"/>
  <c r="K4643"/>
  <c r="G4643"/>
  <c r="P3255"/>
  <c r="O3255"/>
  <c r="B4643"/>
  <c r="M3255"/>
  <c r="N3255"/>
  <c r="A4644"/>
  <c r="D3257"/>
  <c r="E3257" s="1"/>
  <c r="C3258" s="1"/>
  <c r="I4644" l="1"/>
  <c r="J4643"/>
  <c r="K4644"/>
  <c r="G4644"/>
  <c r="Q3255"/>
  <c r="B4644"/>
  <c r="L3256"/>
  <c r="A4645"/>
  <c r="F3257"/>
  <c r="H3257" s="1"/>
  <c r="I4645" l="1"/>
  <c r="J4644"/>
  <c r="K4645"/>
  <c r="G4645"/>
  <c r="O3256"/>
  <c r="P3256"/>
  <c r="B4645"/>
  <c r="M3256"/>
  <c r="N3256"/>
  <c r="A4646"/>
  <c r="D3258"/>
  <c r="E3258" s="1"/>
  <c r="C3259" s="1"/>
  <c r="I4646" l="1"/>
  <c r="J4645"/>
  <c r="K4646"/>
  <c r="G4646"/>
  <c r="Q3256"/>
  <c r="B4646"/>
  <c r="L3257"/>
  <c r="A4647"/>
  <c r="F3258"/>
  <c r="H3258" s="1"/>
  <c r="I4647" l="1"/>
  <c r="J4646"/>
  <c r="K4647"/>
  <c r="G4647"/>
  <c r="P3257"/>
  <c r="O3257"/>
  <c r="B4647"/>
  <c r="M3257"/>
  <c r="N3257"/>
  <c r="A4648"/>
  <c r="D3259"/>
  <c r="E3259" s="1"/>
  <c r="C3260" s="1"/>
  <c r="I4648" l="1"/>
  <c r="J4647"/>
  <c r="K4648"/>
  <c r="G4648"/>
  <c r="Q3257"/>
  <c r="B4648"/>
  <c r="L3258"/>
  <c r="A4649"/>
  <c r="F3259"/>
  <c r="H3259" s="1"/>
  <c r="I4649" l="1"/>
  <c r="J4648"/>
  <c r="K4649"/>
  <c r="G4649"/>
  <c r="P3258"/>
  <c r="O3258"/>
  <c r="B4649"/>
  <c r="M3258"/>
  <c r="N3258"/>
  <c r="A4650"/>
  <c r="D3260"/>
  <c r="E3260" s="1"/>
  <c r="C3261" s="1"/>
  <c r="I4650" l="1"/>
  <c r="J4649"/>
  <c r="K4650"/>
  <c r="G4650"/>
  <c r="Q3258"/>
  <c r="B4650"/>
  <c r="L3259"/>
  <c r="A4651"/>
  <c r="F3260"/>
  <c r="H3260" s="1"/>
  <c r="I4651" l="1"/>
  <c r="J4650"/>
  <c r="K4651"/>
  <c r="G4651"/>
  <c r="O3259"/>
  <c r="P3259"/>
  <c r="B4651"/>
  <c r="M3259"/>
  <c r="N3259"/>
  <c r="A4652"/>
  <c r="D3261"/>
  <c r="E3261" s="1"/>
  <c r="C3262" s="1"/>
  <c r="I4652" l="1"/>
  <c r="J4651"/>
  <c r="K4652"/>
  <c r="G4652"/>
  <c r="Q3259"/>
  <c r="B4652"/>
  <c r="L3260"/>
  <c r="A4653"/>
  <c r="F3261"/>
  <c r="H3261" s="1"/>
  <c r="I4653" l="1"/>
  <c r="J4652"/>
  <c r="K4653"/>
  <c r="G4653"/>
  <c r="O3260"/>
  <c r="P3260"/>
  <c r="B4653"/>
  <c r="M3260"/>
  <c r="N3260"/>
  <c r="A4654"/>
  <c r="D3262"/>
  <c r="E3262" s="1"/>
  <c r="C3263" s="1"/>
  <c r="I4654" l="1"/>
  <c r="J4653"/>
  <c r="K4654"/>
  <c r="G4654"/>
  <c r="Q3260"/>
  <c r="B4654"/>
  <c r="L3261"/>
  <c r="A4655"/>
  <c r="F3262"/>
  <c r="H3262" s="1"/>
  <c r="I4655" l="1"/>
  <c r="J4654"/>
  <c r="K4655"/>
  <c r="G4655"/>
  <c r="O3261"/>
  <c r="P3261"/>
  <c r="B4655"/>
  <c r="M3261"/>
  <c r="N3261"/>
  <c r="A4656"/>
  <c r="D3263"/>
  <c r="E3263" s="1"/>
  <c r="C3264" s="1"/>
  <c r="I4656" l="1"/>
  <c r="J4655"/>
  <c r="K4656"/>
  <c r="G4656"/>
  <c r="Q3261"/>
  <c r="B4656"/>
  <c r="L3262"/>
  <c r="A4657"/>
  <c r="F3263"/>
  <c r="H3263" s="1"/>
  <c r="I4657" l="1"/>
  <c r="J4656"/>
  <c r="K4657"/>
  <c r="G4657"/>
  <c r="P3262"/>
  <c r="O3262"/>
  <c r="B4657"/>
  <c r="M3262"/>
  <c r="N3262"/>
  <c r="A4658"/>
  <c r="D3264"/>
  <c r="E3264" s="1"/>
  <c r="C3265" s="1"/>
  <c r="I4658" l="1"/>
  <c r="J4657"/>
  <c r="K4658"/>
  <c r="G4658"/>
  <c r="Q3262"/>
  <c r="B4658"/>
  <c r="L3263"/>
  <c r="A4659"/>
  <c r="F3264"/>
  <c r="H3264" s="1"/>
  <c r="I4659" l="1"/>
  <c r="J4658"/>
  <c r="K4659"/>
  <c r="G4659"/>
  <c r="O3263"/>
  <c r="P3263"/>
  <c r="B4659"/>
  <c r="M3263"/>
  <c r="N3263"/>
  <c r="A4660"/>
  <c r="D3265"/>
  <c r="E3265" s="1"/>
  <c r="C3266" s="1"/>
  <c r="I4660" l="1"/>
  <c r="J4659"/>
  <c r="K4660"/>
  <c r="G4660"/>
  <c r="Q3263"/>
  <c r="B4660"/>
  <c r="L3264"/>
  <c r="A4661"/>
  <c r="F3265"/>
  <c r="H3265" s="1"/>
  <c r="I4661" l="1"/>
  <c r="J4660"/>
  <c r="K4661"/>
  <c r="G4661"/>
  <c r="P3264"/>
  <c r="O3264"/>
  <c r="B4661"/>
  <c r="M3264"/>
  <c r="N3264"/>
  <c r="A4662"/>
  <c r="D3266"/>
  <c r="E3266" s="1"/>
  <c r="C3267" s="1"/>
  <c r="I4662" l="1"/>
  <c r="J4661"/>
  <c r="K4662"/>
  <c r="G4662"/>
  <c r="Q3264"/>
  <c r="B4662"/>
  <c r="L3265"/>
  <c r="A4663"/>
  <c r="F3266"/>
  <c r="H3266" s="1"/>
  <c r="I4663" l="1"/>
  <c r="J4662"/>
  <c r="K4663"/>
  <c r="G4663"/>
  <c r="P3265"/>
  <c r="O3265"/>
  <c r="B4663"/>
  <c r="M3265"/>
  <c r="N3265"/>
  <c r="F37" i="11"/>
  <c r="C38"/>
  <c r="A4664" i="10"/>
  <c r="D3267"/>
  <c r="E3267" s="1"/>
  <c r="C3268" s="1"/>
  <c r="I4664" l="1"/>
  <c r="J4663"/>
  <c r="K4664"/>
  <c r="G4664"/>
  <c r="Q3265"/>
  <c r="B4664"/>
  <c r="L3266"/>
  <c r="A4665"/>
  <c r="F3267"/>
  <c r="H3267" s="1"/>
  <c r="I4665" l="1"/>
  <c r="J4664"/>
  <c r="K4665"/>
  <c r="G4665"/>
  <c r="O3266"/>
  <c r="P3266"/>
  <c r="B4665"/>
  <c r="M3266"/>
  <c r="N3266"/>
  <c r="A4666"/>
  <c r="D3268"/>
  <c r="E3268" s="1"/>
  <c r="C3269" s="1"/>
  <c r="I4666" l="1"/>
  <c r="J4665"/>
  <c r="K4666"/>
  <c r="G4666"/>
  <c r="Q3266"/>
  <c r="B4666"/>
  <c r="L3267"/>
  <c r="A4667"/>
  <c r="F3268"/>
  <c r="H3268" s="1"/>
  <c r="I4667" l="1"/>
  <c r="J4666"/>
  <c r="K4667"/>
  <c r="G4667"/>
  <c r="O3267"/>
  <c r="P3267"/>
  <c r="B4667"/>
  <c r="M3267"/>
  <c r="N3267"/>
  <c r="A4668"/>
  <c r="D3269"/>
  <c r="E3269" s="1"/>
  <c r="C3270" s="1"/>
  <c r="I4668" l="1"/>
  <c r="J4667"/>
  <c r="K4668"/>
  <c r="G4668"/>
  <c r="Q3267"/>
  <c r="B4668"/>
  <c r="L3268"/>
  <c r="A4669"/>
  <c r="F3269"/>
  <c r="H3269" s="1"/>
  <c r="I4669" l="1"/>
  <c r="J4668"/>
  <c r="K4669"/>
  <c r="G4669"/>
  <c r="P3268"/>
  <c r="O3268"/>
  <c r="B4669"/>
  <c r="M3268"/>
  <c r="N3268"/>
  <c r="L3269"/>
  <c r="A4670"/>
  <c r="D3270"/>
  <c r="E3270" s="1"/>
  <c r="C3271" s="1"/>
  <c r="I4670" l="1"/>
  <c r="J4669"/>
  <c r="K4670"/>
  <c r="G4670"/>
  <c r="O3269"/>
  <c r="P3269"/>
  <c r="Q3268"/>
  <c r="B4670"/>
  <c r="M3269"/>
  <c r="N3269"/>
  <c r="A4671"/>
  <c r="F3270"/>
  <c r="I4671" l="1"/>
  <c r="J4670"/>
  <c r="K4671"/>
  <c r="G4671"/>
  <c r="Q3269"/>
  <c r="B4671"/>
  <c r="H3270"/>
  <c r="A4672"/>
  <c r="D3271"/>
  <c r="E3271" s="1"/>
  <c r="C3272" s="1"/>
  <c r="I4672" l="1"/>
  <c r="J4671"/>
  <c r="K4672"/>
  <c r="G4672"/>
  <c r="B4672"/>
  <c r="L3270"/>
  <c r="A4673"/>
  <c r="F3271"/>
  <c r="H3271" s="1"/>
  <c r="I4673" l="1"/>
  <c r="J4672"/>
  <c r="K4673"/>
  <c r="G4673"/>
  <c r="O3270"/>
  <c r="P3270"/>
  <c r="B4673"/>
  <c r="M3270"/>
  <c r="N3270"/>
  <c r="L3271"/>
  <c r="A4674"/>
  <c r="D3272"/>
  <c r="E3272" s="1"/>
  <c r="C3273" s="1"/>
  <c r="I4674" l="1"/>
  <c r="J4673"/>
  <c r="K4674"/>
  <c r="G4674"/>
  <c r="O3271"/>
  <c r="P3271"/>
  <c r="Q3270"/>
  <c r="B4674"/>
  <c r="M3271"/>
  <c r="N3271"/>
  <c r="A4675"/>
  <c r="F3272"/>
  <c r="I4675" l="1"/>
  <c r="J4674"/>
  <c r="K4675"/>
  <c r="G4675"/>
  <c r="Q3271"/>
  <c r="B4675"/>
  <c r="H3272"/>
  <c r="A4676"/>
  <c r="D3273"/>
  <c r="E3273" s="1"/>
  <c r="C3274" s="1"/>
  <c r="I4676" l="1"/>
  <c r="J4675"/>
  <c r="K4676"/>
  <c r="G4676"/>
  <c r="B4676"/>
  <c r="L3272"/>
  <c r="A4677"/>
  <c r="F3273"/>
  <c r="H3273" s="1"/>
  <c r="I4677" l="1"/>
  <c r="J4676"/>
  <c r="K4677"/>
  <c r="G4677"/>
  <c r="O3272"/>
  <c r="P3272"/>
  <c r="B4677"/>
  <c r="M3272"/>
  <c r="N3272"/>
  <c r="L3273"/>
  <c r="A4678"/>
  <c r="D3274"/>
  <c r="E3274" s="1"/>
  <c r="C3275" s="1"/>
  <c r="I4678" l="1"/>
  <c r="J4677"/>
  <c r="K4678"/>
  <c r="G4678"/>
  <c r="O3273"/>
  <c r="P3273"/>
  <c r="Q3272"/>
  <c r="B4678"/>
  <c r="M3273"/>
  <c r="N3273"/>
  <c r="A4679"/>
  <c r="F3274"/>
  <c r="I4679" l="1"/>
  <c r="J4678"/>
  <c r="K4679"/>
  <c r="G4679"/>
  <c r="Q3273"/>
  <c r="B4679"/>
  <c r="H3274"/>
  <c r="A4680"/>
  <c r="D3275"/>
  <c r="E3275" s="1"/>
  <c r="C3276" s="1"/>
  <c r="I4680" l="1"/>
  <c r="J4679"/>
  <c r="K4680"/>
  <c r="G4680"/>
  <c r="B4680"/>
  <c r="L3274"/>
  <c r="A4681"/>
  <c r="F3275"/>
  <c r="H3275" s="1"/>
  <c r="I4681" l="1"/>
  <c r="J4680"/>
  <c r="K4681"/>
  <c r="G4681"/>
  <c r="O3274"/>
  <c r="P3274"/>
  <c r="B4681"/>
  <c r="M3274"/>
  <c r="N3274"/>
  <c r="E38" i="11"/>
  <c r="D38"/>
  <c r="L3275" i="10"/>
  <c r="A4682"/>
  <c r="D3276"/>
  <c r="E3276" s="1"/>
  <c r="C3277" s="1"/>
  <c r="I4682" l="1"/>
  <c r="J4681"/>
  <c r="K4682"/>
  <c r="G4682"/>
  <c r="P3275"/>
  <c r="O3275"/>
  <c r="Q3274"/>
  <c r="B4682"/>
  <c r="M3275"/>
  <c r="N3275"/>
  <c r="A4683"/>
  <c r="F3276"/>
  <c r="I4683" l="1"/>
  <c r="J4682"/>
  <c r="K4683"/>
  <c r="G4683"/>
  <c r="Q3275"/>
  <c r="B4683"/>
  <c r="H3276"/>
  <c r="A4684"/>
  <c r="D3277"/>
  <c r="E3277" s="1"/>
  <c r="C3278" s="1"/>
  <c r="I4684" l="1"/>
  <c r="J4683"/>
  <c r="K4684"/>
  <c r="G4684"/>
  <c r="B4684"/>
  <c r="L3276"/>
  <c r="A4685"/>
  <c r="F3277"/>
  <c r="H3277" s="1"/>
  <c r="I4685" l="1"/>
  <c r="J4684"/>
  <c r="K4685"/>
  <c r="G4685"/>
  <c r="P3276"/>
  <c r="O3276"/>
  <c r="B4685"/>
  <c r="M3276"/>
  <c r="N3276"/>
  <c r="L3277"/>
  <c r="A4686"/>
  <c r="D3278"/>
  <c r="E3278" s="1"/>
  <c r="C3279" s="1"/>
  <c r="I4686" l="1"/>
  <c r="J4685"/>
  <c r="K4686"/>
  <c r="G4686"/>
  <c r="O3277"/>
  <c r="P3277"/>
  <c r="Q3276"/>
  <c r="B4686"/>
  <c r="M3277"/>
  <c r="N3277"/>
  <c r="A4687"/>
  <c r="F3278"/>
  <c r="I4687" l="1"/>
  <c r="J4686"/>
  <c r="K4687"/>
  <c r="G4687"/>
  <c r="Q3277"/>
  <c r="B4687"/>
  <c r="H3278"/>
  <c r="A4688"/>
  <c r="D3279"/>
  <c r="E3279" s="1"/>
  <c r="C3280" s="1"/>
  <c r="I4688" l="1"/>
  <c r="J4687"/>
  <c r="K4688"/>
  <c r="G4688"/>
  <c r="B4688"/>
  <c r="L3278"/>
  <c r="A4689"/>
  <c r="F3279"/>
  <c r="H3279" s="1"/>
  <c r="I4689" l="1"/>
  <c r="J4688"/>
  <c r="K4689"/>
  <c r="G4689"/>
  <c r="P3278"/>
  <c r="O3278"/>
  <c r="B4689"/>
  <c r="M3278"/>
  <c r="N3278"/>
  <c r="L3279"/>
  <c r="A4690"/>
  <c r="D3280"/>
  <c r="E3280" s="1"/>
  <c r="C3281" s="1"/>
  <c r="I4690" l="1"/>
  <c r="J4689"/>
  <c r="K4690"/>
  <c r="G4690"/>
  <c r="O3279"/>
  <c r="P3279"/>
  <c r="Q3278"/>
  <c r="B4690"/>
  <c r="M3279"/>
  <c r="N3279"/>
  <c r="A4691"/>
  <c r="F3280"/>
  <c r="I4691" l="1"/>
  <c r="J4690"/>
  <c r="K4691"/>
  <c r="G4691"/>
  <c r="Q3279"/>
  <c r="B4691"/>
  <c r="H3280"/>
  <c r="A4692"/>
  <c r="D3281"/>
  <c r="E3281" s="1"/>
  <c r="C3282" s="1"/>
  <c r="I4692" l="1"/>
  <c r="J4691"/>
  <c r="K4692"/>
  <c r="G4692"/>
  <c r="B4692"/>
  <c r="L3280"/>
  <c r="A4693"/>
  <c r="F3281"/>
  <c r="H3281" s="1"/>
  <c r="I4693" l="1"/>
  <c r="J4692"/>
  <c r="K4693"/>
  <c r="G4693"/>
  <c r="P3280"/>
  <c r="O3280"/>
  <c r="B4693"/>
  <c r="M3280"/>
  <c r="N3280"/>
  <c r="L3281"/>
  <c r="A4694"/>
  <c r="D3282"/>
  <c r="E3282" s="1"/>
  <c r="C3283" s="1"/>
  <c r="I4694" l="1"/>
  <c r="J4693"/>
  <c r="K4694"/>
  <c r="G4694"/>
  <c r="O3281"/>
  <c r="P3281"/>
  <c r="Q3280"/>
  <c r="B4694"/>
  <c r="M3281"/>
  <c r="N3281"/>
  <c r="A4695"/>
  <c r="F3282"/>
  <c r="I4695" l="1"/>
  <c r="J4694"/>
  <c r="K4695"/>
  <c r="G4695"/>
  <c r="Q3281"/>
  <c r="B4695"/>
  <c r="H3282"/>
  <c r="A4696"/>
  <c r="D3283"/>
  <c r="E3283" s="1"/>
  <c r="C3284" s="1"/>
  <c r="I4696" l="1"/>
  <c r="J4695"/>
  <c r="K4696"/>
  <c r="G4696"/>
  <c r="B4696"/>
  <c r="L3282"/>
  <c r="A4697"/>
  <c r="F3283"/>
  <c r="H3283" s="1"/>
  <c r="I4697" l="1"/>
  <c r="J4696"/>
  <c r="K4697"/>
  <c r="G4697"/>
  <c r="P3282"/>
  <c r="O3282"/>
  <c r="B4697"/>
  <c r="M3282"/>
  <c r="N3282"/>
  <c r="L3283"/>
  <c r="A4698"/>
  <c r="D3284"/>
  <c r="E3284" s="1"/>
  <c r="C3285" s="1"/>
  <c r="I4698" l="1"/>
  <c r="J4697"/>
  <c r="K4698"/>
  <c r="G4698"/>
  <c r="P3283"/>
  <c r="O3283"/>
  <c r="Q3282"/>
  <c r="B4698"/>
  <c r="M3283"/>
  <c r="N3283"/>
  <c r="A4699"/>
  <c r="F3284"/>
  <c r="I4699" l="1"/>
  <c r="J4698"/>
  <c r="K4699"/>
  <c r="G4699"/>
  <c r="Q3283"/>
  <c r="B4699"/>
  <c r="H3284"/>
  <c r="A4700"/>
  <c r="D3285"/>
  <c r="E3285" s="1"/>
  <c r="C3286" s="1"/>
  <c r="I4700" l="1"/>
  <c r="J4699"/>
  <c r="K4700"/>
  <c r="G4700"/>
  <c r="B4700"/>
  <c r="L3284"/>
  <c r="A4701"/>
  <c r="F3285"/>
  <c r="H3285" s="1"/>
  <c r="I4701" l="1"/>
  <c r="J4700"/>
  <c r="K4701"/>
  <c r="G4701"/>
  <c r="P3284"/>
  <c r="O3284"/>
  <c r="B4701"/>
  <c r="M3284"/>
  <c r="N3284"/>
  <c r="L3285"/>
  <c r="A4702"/>
  <c r="D3286"/>
  <c r="E3286" s="1"/>
  <c r="C3287" s="1"/>
  <c r="I4702" l="1"/>
  <c r="J4701"/>
  <c r="K4702"/>
  <c r="G4702"/>
  <c r="O3285"/>
  <c r="P3285"/>
  <c r="Q3284"/>
  <c r="B4702"/>
  <c r="M3285"/>
  <c r="N3285"/>
  <c r="A4703"/>
  <c r="F3286"/>
  <c r="I4703" l="1"/>
  <c r="J4702"/>
  <c r="K4703"/>
  <c r="G4703"/>
  <c r="Q3285"/>
  <c r="B4703"/>
  <c r="H3286"/>
  <c r="A4704"/>
  <c r="D3287"/>
  <c r="E3287" s="1"/>
  <c r="C3288" s="1"/>
  <c r="I4704" l="1"/>
  <c r="J4703"/>
  <c r="K4704"/>
  <c r="G4704"/>
  <c r="B4704"/>
  <c r="L3286"/>
  <c r="A4705"/>
  <c r="F3287"/>
  <c r="H3287" s="1"/>
  <c r="I4705" l="1"/>
  <c r="J4704"/>
  <c r="K4705"/>
  <c r="G4705"/>
  <c r="P3286"/>
  <c r="O3286"/>
  <c r="B4705"/>
  <c r="M3286"/>
  <c r="N3286"/>
  <c r="A4706"/>
  <c r="D3288"/>
  <c r="E3288" s="1"/>
  <c r="C3289" s="1"/>
  <c r="I4706" l="1"/>
  <c r="J4705"/>
  <c r="K4706"/>
  <c r="G4706"/>
  <c r="Q3286"/>
  <c r="B4706"/>
  <c r="L3287"/>
  <c r="A4707"/>
  <c r="F3288"/>
  <c r="H3288" s="1"/>
  <c r="I4707" l="1"/>
  <c r="J4706"/>
  <c r="K4707"/>
  <c r="G4707"/>
  <c r="P3287"/>
  <c r="O3287"/>
  <c r="B4707"/>
  <c r="M3287"/>
  <c r="N3287"/>
  <c r="A4708"/>
  <c r="D3289"/>
  <c r="E3289" s="1"/>
  <c r="C3290" s="1"/>
  <c r="I4708" l="1"/>
  <c r="J4707"/>
  <c r="K4708"/>
  <c r="G4708"/>
  <c r="Q3287"/>
  <c r="B4708"/>
  <c r="L3288"/>
  <c r="A4709"/>
  <c r="F3289"/>
  <c r="H3289" s="1"/>
  <c r="I4709" l="1"/>
  <c r="J4708"/>
  <c r="K4709"/>
  <c r="G4709"/>
  <c r="O3288"/>
  <c r="P3288"/>
  <c r="B4709"/>
  <c r="M3288"/>
  <c r="N3288"/>
  <c r="A4710"/>
  <c r="D3290"/>
  <c r="E3290" s="1"/>
  <c r="C3291" s="1"/>
  <c r="I4710" l="1"/>
  <c r="J4709"/>
  <c r="K4710"/>
  <c r="G4710"/>
  <c r="Q3288"/>
  <c r="B4710"/>
  <c r="L3289"/>
  <c r="A4711"/>
  <c r="F3290"/>
  <c r="H3290" s="1"/>
  <c r="I4711" l="1"/>
  <c r="J4710"/>
  <c r="K4711"/>
  <c r="G4711"/>
  <c r="O3289"/>
  <c r="P3289"/>
  <c r="B4711"/>
  <c r="M3289"/>
  <c r="N3289"/>
  <c r="L3290"/>
  <c r="A4712"/>
  <c r="D3291"/>
  <c r="E3291" s="1"/>
  <c r="C3292" s="1"/>
  <c r="I4712" l="1"/>
  <c r="J4711"/>
  <c r="K4712"/>
  <c r="G4712"/>
  <c r="Q3289"/>
  <c r="P3290"/>
  <c r="O3290"/>
  <c r="B4712"/>
  <c r="M3290"/>
  <c r="N3290"/>
  <c r="A4713"/>
  <c r="F3291"/>
  <c r="I4713" l="1"/>
  <c r="J4712"/>
  <c r="K4713"/>
  <c r="G4713"/>
  <c r="Q3290"/>
  <c r="B4713"/>
  <c r="H3291"/>
  <c r="A4714"/>
  <c r="D3292"/>
  <c r="E3292" s="1"/>
  <c r="C3293" s="1"/>
  <c r="I4714" l="1"/>
  <c r="J4713"/>
  <c r="K4714"/>
  <c r="G4714"/>
  <c r="B4714"/>
  <c r="L3291"/>
  <c r="A4715"/>
  <c r="F3292"/>
  <c r="H3292" s="1"/>
  <c r="I4715" l="1"/>
  <c r="J4714"/>
  <c r="K4715"/>
  <c r="G4715"/>
  <c r="P3291"/>
  <c r="O3291"/>
  <c r="B4715"/>
  <c r="M3291"/>
  <c r="N3291"/>
  <c r="A4716"/>
  <c r="D3293"/>
  <c r="E3293" s="1"/>
  <c r="C3294" s="1"/>
  <c r="I4716" l="1"/>
  <c r="J4715"/>
  <c r="K4716"/>
  <c r="G4716"/>
  <c r="Q3291"/>
  <c r="B4716"/>
  <c r="L3292"/>
  <c r="A4717"/>
  <c r="F3293"/>
  <c r="H3293" s="1"/>
  <c r="I4717" l="1"/>
  <c r="J4716"/>
  <c r="K4717"/>
  <c r="G4717"/>
  <c r="P3292"/>
  <c r="O3292"/>
  <c r="B4717"/>
  <c r="M3292"/>
  <c r="N3292"/>
  <c r="A4718"/>
  <c r="D3294"/>
  <c r="E3294" s="1"/>
  <c r="C3295" s="1"/>
  <c r="I4718" l="1"/>
  <c r="J4717"/>
  <c r="K4718"/>
  <c r="G4718"/>
  <c r="Q3292"/>
  <c r="B4718"/>
  <c r="L3293"/>
  <c r="A4719"/>
  <c r="F3294"/>
  <c r="H3294" s="1"/>
  <c r="I4719" l="1"/>
  <c r="J4718"/>
  <c r="K4719"/>
  <c r="G4719"/>
  <c r="O3293"/>
  <c r="P3293"/>
  <c r="B4719"/>
  <c r="M3293"/>
  <c r="N3293"/>
  <c r="A4720"/>
  <c r="D3295"/>
  <c r="E3295" s="1"/>
  <c r="C3296" s="1"/>
  <c r="I4720" l="1"/>
  <c r="J4719"/>
  <c r="K4720"/>
  <c r="G4720"/>
  <c r="Q3293"/>
  <c r="B4720"/>
  <c r="L3294"/>
  <c r="A4721"/>
  <c r="F3295"/>
  <c r="H3295" s="1"/>
  <c r="I4721" l="1"/>
  <c r="J4720"/>
  <c r="K4721"/>
  <c r="G4721"/>
  <c r="O3294"/>
  <c r="P3294"/>
  <c r="B4721"/>
  <c r="M3294"/>
  <c r="N3294"/>
  <c r="L3295"/>
  <c r="A4722"/>
  <c r="D3296"/>
  <c r="E3296" s="1"/>
  <c r="C3297" s="1"/>
  <c r="I4722" l="1"/>
  <c r="J4721"/>
  <c r="K4722"/>
  <c r="G4722"/>
  <c r="P3295"/>
  <c r="O3295"/>
  <c r="Q3294"/>
  <c r="B4722"/>
  <c r="M3295"/>
  <c r="N3295"/>
  <c r="A4723"/>
  <c r="F3296"/>
  <c r="I4723" l="1"/>
  <c r="J4722"/>
  <c r="K4723"/>
  <c r="G4723"/>
  <c r="Q3295"/>
  <c r="B4723"/>
  <c r="H3296"/>
  <c r="A4724"/>
  <c r="D3297"/>
  <c r="E3297" s="1"/>
  <c r="C3298" s="1"/>
  <c r="I4724" l="1"/>
  <c r="J4723"/>
  <c r="K4724"/>
  <c r="G4724"/>
  <c r="B4724"/>
  <c r="L3296"/>
  <c r="A4725"/>
  <c r="F3297"/>
  <c r="H3297" s="1"/>
  <c r="I4725" l="1"/>
  <c r="J4724"/>
  <c r="K4725"/>
  <c r="G4725"/>
  <c r="P3296"/>
  <c r="O3296"/>
  <c r="B4725"/>
  <c r="M3296"/>
  <c r="N3296"/>
  <c r="L3297"/>
  <c r="A4726"/>
  <c r="D3298"/>
  <c r="E3298" s="1"/>
  <c r="C3299" s="1"/>
  <c r="I4726" l="1"/>
  <c r="J4725"/>
  <c r="K4726"/>
  <c r="G4726"/>
  <c r="P3297"/>
  <c r="O3297"/>
  <c r="Q3296"/>
  <c r="B4726"/>
  <c r="M3297"/>
  <c r="N3297"/>
  <c r="A4727"/>
  <c r="F3298"/>
  <c r="I4727" l="1"/>
  <c r="J4726"/>
  <c r="K4727"/>
  <c r="G4727"/>
  <c r="Q3297"/>
  <c r="B4727"/>
  <c r="H3298"/>
  <c r="A4728"/>
  <c r="D3299"/>
  <c r="E3299" s="1"/>
  <c r="C3300" s="1"/>
  <c r="I4728" l="1"/>
  <c r="J4727"/>
  <c r="K4728"/>
  <c r="G4728"/>
  <c r="B4728"/>
  <c r="L3298"/>
  <c r="A4729"/>
  <c r="F3299"/>
  <c r="H3299" s="1"/>
  <c r="I4729" l="1"/>
  <c r="J4728"/>
  <c r="K4729"/>
  <c r="G4729"/>
  <c r="P3298"/>
  <c r="O3298"/>
  <c r="B4729"/>
  <c r="M3298"/>
  <c r="N3298"/>
  <c r="A4730"/>
  <c r="D3300"/>
  <c r="E3300" s="1"/>
  <c r="C3301" s="1"/>
  <c r="I4730" l="1"/>
  <c r="J4729"/>
  <c r="K4730"/>
  <c r="G4730"/>
  <c r="Q3298"/>
  <c r="B4730"/>
  <c r="L3299"/>
  <c r="A4731"/>
  <c r="F3300"/>
  <c r="I4731" l="1"/>
  <c r="J4730"/>
  <c r="K4731"/>
  <c r="G4731"/>
  <c r="O3299"/>
  <c r="P3299"/>
  <c r="B4731"/>
  <c r="M3299"/>
  <c r="N3299"/>
  <c r="L3300"/>
  <c r="H3300"/>
  <c r="A4732"/>
  <c r="D3301"/>
  <c r="E3301" s="1"/>
  <c r="C3302" s="1"/>
  <c r="I4732" l="1"/>
  <c r="J4731"/>
  <c r="K4732"/>
  <c r="G4732"/>
  <c r="O3300"/>
  <c r="P3300"/>
  <c r="Q3299"/>
  <c r="B4732"/>
  <c r="M3300"/>
  <c r="N3300"/>
  <c r="A4733"/>
  <c r="F3301"/>
  <c r="I4733" l="1"/>
  <c r="J4732"/>
  <c r="K4733"/>
  <c r="G4733"/>
  <c r="Q3300"/>
  <c r="B4733"/>
  <c r="H3301"/>
  <c r="A4734"/>
  <c r="D3302"/>
  <c r="E3302" s="1"/>
  <c r="C3303" s="1"/>
  <c r="I4734" l="1"/>
  <c r="J4733"/>
  <c r="K4734"/>
  <c r="G4734"/>
  <c r="B4734"/>
  <c r="L3301"/>
  <c r="A4735"/>
  <c r="F3302"/>
  <c r="H3302" s="1"/>
  <c r="I4735" l="1"/>
  <c r="J4734"/>
  <c r="K4735"/>
  <c r="G4735"/>
  <c r="O3301"/>
  <c r="P3301"/>
  <c r="B4735"/>
  <c r="M3301"/>
  <c r="N3301"/>
  <c r="L3302"/>
  <c r="A4736"/>
  <c r="D3303"/>
  <c r="E3303" s="1"/>
  <c r="C3304" s="1"/>
  <c r="I4736" l="1"/>
  <c r="J4735"/>
  <c r="K4736"/>
  <c r="G4736"/>
  <c r="P3302"/>
  <c r="O3302"/>
  <c r="Q3301"/>
  <c r="B4736"/>
  <c r="M3302"/>
  <c r="N3302"/>
  <c r="A4737"/>
  <c r="F3303"/>
  <c r="I4737" l="1"/>
  <c r="J4736"/>
  <c r="K4737"/>
  <c r="G4737"/>
  <c r="Q3302"/>
  <c r="B4737"/>
  <c r="H3303"/>
  <c r="A4738"/>
  <c r="D3304"/>
  <c r="E3304" s="1"/>
  <c r="C3305" s="1"/>
  <c r="I4738" l="1"/>
  <c r="J4737"/>
  <c r="K4738"/>
  <c r="G4738"/>
  <c r="B4738"/>
  <c r="L3303"/>
  <c r="A4739"/>
  <c r="F3304"/>
  <c r="H3304" s="1"/>
  <c r="I4739" l="1"/>
  <c r="J4738"/>
  <c r="K4739"/>
  <c r="G4739"/>
  <c r="P3303"/>
  <c r="O3303"/>
  <c r="B4739"/>
  <c r="M3303"/>
  <c r="N3303"/>
  <c r="L3304"/>
  <c r="A4740"/>
  <c r="D3305"/>
  <c r="E3305" s="1"/>
  <c r="C3306" s="1"/>
  <c r="I4740" l="1"/>
  <c r="J4739"/>
  <c r="K4740"/>
  <c r="G4740"/>
  <c r="Q3303"/>
  <c r="O3304"/>
  <c r="P3304"/>
  <c r="B4740"/>
  <c r="M3304"/>
  <c r="N3304"/>
  <c r="A4741"/>
  <c r="F3305"/>
  <c r="I4741" l="1"/>
  <c r="J4740"/>
  <c r="K4741"/>
  <c r="G4741"/>
  <c r="Q3304"/>
  <c r="B4741"/>
  <c r="H3305"/>
  <c r="A4742"/>
  <c r="D3306"/>
  <c r="E3306" s="1"/>
  <c r="C3307" s="1"/>
  <c r="I4742" l="1"/>
  <c r="J4741"/>
  <c r="K4742"/>
  <c r="G4742"/>
  <c r="B4742"/>
  <c r="L3305"/>
  <c r="A4743"/>
  <c r="F3306"/>
  <c r="H3306" s="1"/>
  <c r="I4743" l="1"/>
  <c r="J4742"/>
  <c r="K4743"/>
  <c r="G4743"/>
  <c r="O3305"/>
  <c r="P3305"/>
  <c r="B4743"/>
  <c r="M3305"/>
  <c r="N3305"/>
  <c r="L3306"/>
  <c r="A4744"/>
  <c r="D3307"/>
  <c r="E3307" s="1"/>
  <c r="C3308" s="1"/>
  <c r="I4744" l="1"/>
  <c r="J4743"/>
  <c r="K4744"/>
  <c r="G4744"/>
  <c r="O3306"/>
  <c r="P3306"/>
  <c r="Q3305"/>
  <c r="B4744"/>
  <c r="M3306"/>
  <c r="N3306"/>
  <c r="A4745"/>
  <c r="F3307"/>
  <c r="I4745" l="1"/>
  <c r="J4744"/>
  <c r="K4745"/>
  <c r="G4745"/>
  <c r="Q3306"/>
  <c r="B4745"/>
  <c r="H3307"/>
  <c r="A4746"/>
  <c r="D3308"/>
  <c r="E3308" s="1"/>
  <c r="C3309" s="1"/>
  <c r="I4746" l="1"/>
  <c r="J4745"/>
  <c r="K4746"/>
  <c r="G4746"/>
  <c r="B4746"/>
  <c r="L3307"/>
  <c r="A4747"/>
  <c r="F3308"/>
  <c r="H3308" s="1"/>
  <c r="I4747" l="1"/>
  <c r="J4746"/>
  <c r="K4747"/>
  <c r="G4747"/>
  <c r="O3307"/>
  <c r="P3307"/>
  <c r="B4747"/>
  <c r="M3307"/>
  <c r="N3307"/>
  <c r="L3308"/>
  <c r="A4748"/>
  <c r="D3309"/>
  <c r="E3309" s="1"/>
  <c r="C3310" s="1"/>
  <c r="I4748" l="1"/>
  <c r="J4747"/>
  <c r="K4748"/>
  <c r="G4748"/>
  <c r="P3308"/>
  <c r="O3308"/>
  <c r="Q3307"/>
  <c r="B4748"/>
  <c r="N3308"/>
  <c r="M3308"/>
  <c r="A4749"/>
  <c r="F3309"/>
  <c r="I4749" l="1"/>
  <c r="J4748"/>
  <c r="K4749"/>
  <c r="G4749"/>
  <c r="Q3308"/>
  <c r="B4749"/>
  <c r="L3309"/>
  <c r="H3309"/>
  <c r="A4750"/>
  <c r="D3310"/>
  <c r="E3310" s="1"/>
  <c r="C3311" s="1"/>
  <c r="I4750" l="1"/>
  <c r="J4749"/>
  <c r="K4750"/>
  <c r="G4750"/>
  <c r="O3309"/>
  <c r="P3309"/>
  <c r="B4750"/>
  <c r="N3309"/>
  <c r="M3309"/>
  <c r="A4751"/>
  <c r="F3310"/>
  <c r="I4751" l="1"/>
  <c r="J4750"/>
  <c r="K4751"/>
  <c r="G4751"/>
  <c r="Q3309"/>
  <c r="B4751"/>
  <c r="H3310"/>
  <c r="A4752"/>
  <c r="D3311"/>
  <c r="E3311" s="1"/>
  <c r="C3312" s="1"/>
  <c r="I4752" l="1"/>
  <c r="J4751"/>
  <c r="K4752"/>
  <c r="G4752"/>
  <c r="B4752"/>
  <c r="L3310"/>
  <c r="A4753"/>
  <c r="F3311"/>
  <c r="H3311" s="1"/>
  <c r="I4753" l="1"/>
  <c r="J4752"/>
  <c r="K4753"/>
  <c r="G4753"/>
  <c r="O3310"/>
  <c r="P3310"/>
  <c r="B4753"/>
  <c r="M3310"/>
  <c r="N3310"/>
  <c r="A4754"/>
  <c r="D3312"/>
  <c r="E3312" s="1"/>
  <c r="C3313" s="1"/>
  <c r="I4754" l="1"/>
  <c r="J4753"/>
  <c r="K4754"/>
  <c r="G4754"/>
  <c r="Q3310"/>
  <c r="B4754"/>
  <c r="L3311"/>
  <c r="A4755"/>
  <c r="F3312"/>
  <c r="H3312" s="1"/>
  <c r="I4755" l="1"/>
  <c r="J4754"/>
  <c r="K4755"/>
  <c r="G4755"/>
  <c r="O3311"/>
  <c r="P3311"/>
  <c r="B4755"/>
  <c r="M3311"/>
  <c r="N3311"/>
  <c r="L3312"/>
  <c r="A4756"/>
  <c r="D3313"/>
  <c r="E3313" s="1"/>
  <c r="C3314" s="1"/>
  <c r="I4756" l="1"/>
  <c r="J4755"/>
  <c r="K4756"/>
  <c r="G4756"/>
  <c r="O3312"/>
  <c r="P3312"/>
  <c r="Q3311"/>
  <c r="B4756"/>
  <c r="M3312"/>
  <c r="N3312"/>
  <c r="A4757"/>
  <c r="F3313"/>
  <c r="I4757" l="1"/>
  <c r="J4756"/>
  <c r="K4757"/>
  <c r="G4757"/>
  <c r="Q3312"/>
  <c r="B4757"/>
  <c r="L3313"/>
  <c r="H3313"/>
  <c r="A4758"/>
  <c r="D3314"/>
  <c r="E3314" s="1"/>
  <c r="C3315" s="1"/>
  <c r="I4758" l="1"/>
  <c r="J4757"/>
  <c r="K4758"/>
  <c r="G4758"/>
  <c r="P3313"/>
  <c r="O3313"/>
  <c r="B4758"/>
  <c r="N3313"/>
  <c r="M3313"/>
  <c r="A4759"/>
  <c r="F3314"/>
  <c r="I4759" l="1"/>
  <c r="J4758"/>
  <c r="K4759"/>
  <c r="G4759"/>
  <c r="Q3313"/>
  <c r="B4759"/>
  <c r="H3314"/>
  <c r="A4760"/>
  <c r="D3315"/>
  <c r="E3315" s="1"/>
  <c r="C3316" s="1"/>
  <c r="I4760" l="1"/>
  <c r="J4759"/>
  <c r="K4760"/>
  <c r="G4760"/>
  <c r="B4760"/>
  <c r="L3314"/>
  <c r="A4761"/>
  <c r="F3315"/>
  <c r="H3315" s="1"/>
  <c r="I4761" l="1"/>
  <c r="J4760"/>
  <c r="K4761"/>
  <c r="G4761"/>
  <c r="O3314"/>
  <c r="P3314"/>
  <c r="B4761"/>
  <c r="M3314"/>
  <c r="N3314"/>
  <c r="L3315"/>
  <c r="A4762"/>
  <c r="D3316"/>
  <c r="E3316" s="1"/>
  <c r="C3317" s="1"/>
  <c r="I4762" l="1"/>
  <c r="J4761"/>
  <c r="K4762"/>
  <c r="G4762"/>
  <c r="O3315"/>
  <c r="P3315"/>
  <c r="Q3314"/>
  <c r="B4762"/>
  <c r="M3315"/>
  <c r="N3315"/>
  <c r="A4763"/>
  <c r="F3316"/>
  <c r="I4763" l="1"/>
  <c r="J4762"/>
  <c r="K4763"/>
  <c r="G4763"/>
  <c r="Q3315"/>
  <c r="B4763"/>
  <c r="H3316"/>
  <c r="A4764"/>
  <c r="D3317"/>
  <c r="E3317" s="1"/>
  <c r="C3318" s="1"/>
  <c r="I4764" l="1"/>
  <c r="J4763"/>
  <c r="K4764"/>
  <c r="G4764"/>
  <c r="B4764"/>
  <c r="L3316"/>
  <c r="A4765"/>
  <c r="F3317"/>
  <c r="H3317" s="1"/>
  <c r="I4765" l="1"/>
  <c r="J4764"/>
  <c r="K4765"/>
  <c r="G4765"/>
  <c r="P3316"/>
  <c r="O3316"/>
  <c r="B4765"/>
  <c r="M3316"/>
  <c r="N3316"/>
  <c r="A4766"/>
  <c r="D3318"/>
  <c r="E3318" s="1"/>
  <c r="C3319" s="1"/>
  <c r="I4766" l="1"/>
  <c r="J4765"/>
  <c r="K4766"/>
  <c r="G4766"/>
  <c r="Q3316"/>
  <c r="B4766"/>
  <c r="L3317"/>
  <c r="A4767"/>
  <c r="F3318"/>
  <c r="H3318" s="1"/>
  <c r="I4767" l="1"/>
  <c r="J4766"/>
  <c r="K4767"/>
  <c r="G4767"/>
  <c r="P3317"/>
  <c r="O3317"/>
  <c r="B4767"/>
  <c r="M3317"/>
  <c r="N3317"/>
  <c r="L3318"/>
  <c r="A4768"/>
  <c r="D3319"/>
  <c r="E3319" s="1"/>
  <c r="C3320" s="1"/>
  <c r="I4768" l="1"/>
  <c r="J4767"/>
  <c r="K4768"/>
  <c r="G4768"/>
  <c r="O3318"/>
  <c r="P3318"/>
  <c r="Q3317"/>
  <c r="B4768"/>
  <c r="M3318"/>
  <c r="N3318"/>
  <c r="A4769"/>
  <c r="F3319"/>
  <c r="I4769" l="1"/>
  <c r="J4768"/>
  <c r="K4769"/>
  <c r="G4769"/>
  <c r="Q3318"/>
  <c r="B4769"/>
  <c r="H3319"/>
  <c r="A4770"/>
  <c r="D3320"/>
  <c r="E3320" s="1"/>
  <c r="C3321" s="1"/>
  <c r="I4770" l="1"/>
  <c r="J4769"/>
  <c r="K4770"/>
  <c r="G4770"/>
  <c r="B4770"/>
  <c r="L3319"/>
  <c r="A4771"/>
  <c r="F3320"/>
  <c r="H3320" s="1"/>
  <c r="I4771" l="1"/>
  <c r="J4770"/>
  <c r="K4771"/>
  <c r="G4771"/>
  <c r="O3319"/>
  <c r="P3319"/>
  <c r="B4771"/>
  <c r="M3319"/>
  <c r="N3319"/>
  <c r="L3320"/>
  <c r="A4772"/>
  <c r="D3321"/>
  <c r="E3321" s="1"/>
  <c r="C3322" s="1"/>
  <c r="I4772" l="1"/>
  <c r="J4771"/>
  <c r="K4772"/>
  <c r="G4772"/>
  <c r="P3320"/>
  <c r="O3320"/>
  <c r="Q3319"/>
  <c r="B4772"/>
  <c r="M3320"/>
  <c r="N3320"/>
  <c r="A4773"/>
  <c r="F3321"/>
  <c r="I4773" l="1"/>
  <c r="J4772"/>
  <c r="K4773"/>
  <c r="G4773"/>
  <c r="Q3320"/>
  <c r="B4773"/>
  <c r="H3321"/>
  <c r="A4774"/>
  <c r="D3322"/>
  <c r="E3322" s="1"/>
  <c r="C3323" s="1"/>
  <c r="I4774" l="1"/>
  <c r="J4773"/>
  <c r="K4774"/>
  <c r="G4774"/>
  <c r="B4774"/>
  <c r="L3321"/>
  <c r="A4775"/>
  <c r="F3322"/>
  <c r="H3322" s="1"/>
  <c r="I4775" l="1"/>
  <c r="J4774"/>
  <c r="K4775"/>
  <c r="G4775"/>
  <c r="O3321"/>
  <c r="P3321"/>
  <c r="B4775"/>
  <c r="M3321"/>
  <c r="N3321"/>
  <c r="L3322"/>
  <c r="A4776"/>
  <c r="D3323"/>
  <c r="E3323" s="1"/>
  <c r="C3324" s="1"/>
  <c r="I4776" l="1"/>
  <c r="J4775"/>
  <c r="K4776"/>
  <c r="G4776"/>
  <c r="O3322"/>
  <c r="P3322"/>
  <c r="Q3321"/>
  <c r="B4776"/>
  <c r="M3322"/>
  <c r="N3322"/>
  <c r="A4777"/>
  <c r="F3323"/>
  <c r="I4777" l="1"/>
  <c r="J4776"/>
  <c r="K4777"/>
  <c r="G4777"/>
  <c r="Q3322"/>
  <c r="B4777"/>
  <c r="H3323"/>
  <c r="A4778"/>
  <c r="D3324"/>
  <c r="E3324" s="1"/>
  <c r="C3325" s="1"/>
  <c r="I4778" l="1"/>
  <c r="J4777"/>
  <c r="K4778"/>
  <c r="G4778"/>
  <c r="B4778"/>
  <c r="L3323"/>
  <c r="A4779"/>
  <c r="F3324"/>
  <c r="H3324" s="1"/>
  <c r="I4779" l="1"/>
  <c r="J4778"/>
  <c r="K4779"/>
  <c r="G4779"/>
  <c r="P3323"/>
  <c r="O3323"/>
  <c r="B4779"/>
  <c r="M3323"/>
  <c r="N3323"/>
  <c r="A4780"/>
  <c r="D3325"/>
  <c r="E3325" s="1"/>
  <c r="C3326" s="1"/>
  <c r="I4780" l="1"/>
  <c r="J4779"/>
  <c r="K4780"/>
  <c r="G4780"/>
  <c r="Q3323"/>
  <c r="B4780"/>
  <c r="L3324"/>
  <c r="A4781"/>
  <c r="F3325"/>
  <c r="H3325" s="1"/>
  <c r="I4781" l="1"/>
  <c r="J4780"/>
  <c r="K4781"/>
  <c r="G4781"/>
  <c r="P3324"/>
  <c r="O3324"/>
  <c r="B4781"/>
  <c r="M3324"/>
  <c r="N3324"/>
  <c r="A4782"/>
  <c r="D3326"/>
  <c r="E3326" s="1"/>
  <c r="C3327" s="1"/>
  <c r="I4782" l="1"/>
  <c r="J4781"/>
  <c r="K4782"/>
  <c r="G4782"/>
  <c r="Q3324"/>
  <c r="B4782"/>
  <c r="L3325"/>
  <c r="A4783"/>
  <c r="F3326"/>
  <c r="H3326" s="1"/>
  <c r="I4783" l="1"/>
  <c r="J4782"/>
  <c r="K4783"/>
  <c r="G4783"/>
  <c r="P3325"/>
  <c r="O3325"/>
  <c r="B4783"/>
  <c r="M3325"/>
  <c r="N3325"/>
  <c r="L3326"/>
  <c r="A4784"/>
  <c r="D3327"/>
  <c r="E3327" s="1"/>
  <c r="C3328" s="1"/>
  <c r="I4784" l="1"/>
  <c r="J4783"/>
  <c r="K4784"/>
  <c r="G4784"/>
  <c r="O3326"/>
  <c r="P3326"/>
  <c r="Q3325"/>
  <c r="B4784"/>
  <c r="M3326"/>
  <c r="N3326"/>
  <c r="A4785"/>
  <c r="F3327"/>
  <c r="I4785" l="1"/>
  <c r="J4784"/>
  <c r="K4785"/>
  <c r="G4785"/>
  <c r="Q3326"/>
  <c r="B4785"/>
  <c r="H3327"/>
  <c r="A4786"/>
  <c r="D3328"/>
  <c r="E3328" s="1"/>
  <c r="C3329" s="1"/>
  <c r="I4786" l="1"/>
  <c r="J4785"/>
  <c r="K4786"/>
  <c r="G4786"/>
  <c r="B4786"/>
  <c r="L3327"/>
  <c r="A4787"/>
  <c r="F3328"/>
  <c r="H3328" s="1"/>
  <c r="I4787" l="1"/>
  <c r="J4786"/>
  <c r="K4787"/>
  <c r="G4787"/>
  <c r="O3327"/>
  <c r="P3327"/>
  <c r="B4787"/>
  <c r="M3327"/>
  <c r="N3327"/>
  <c r="L3328"/>
  <c r="A4788"/>
  <c r="D3329"/>
  <c r="E3329" s="1"/>
  <c r="C3330" s="1"/>
  <c r="I4788" l="1"/>
  <c r="J4787"/>
  <c r="K4788"/>
  <c r="G4788"/>
  <c r="O3328"/>
  <c r="P3328"/>
  <c r="Q3327"/>
  <c r="B4788"/>
  <c r="M3328"/>
  <c r="N3328"/>
  <c r="A4789"/>
  <c r="F3329"/>
  <c r="I4789" l="1"/>
  <c r="J4788"/>
  <c r="K4789"/>
  <c r="G4789"/>
  <c r="Q3328"/>
  <c r="B4789"/>
  <c r="H3329"/>
  <c r="A4790"/>
  <c r="D3330"/>
  <c r="E3330" s="1"/>
  <c r="C3331" s="1"/>
  <c r="I4790" l="1"/>
  <c r="J4789"/>
  <c r="K4790"/>
  <c r="G4790"/>
  <c r="B4790"/>
  <c r="L3329"/>
  <c r="A4791"/>
  <c r="F3330"/>
  <c r="H3330" s="1"/>
  <c r="I4791" l="1"/>
  <c r="J4790"/>
  <c r="K4791"/>
  <c r="G4791"/>
  <c r="O3329"/>
  <c r="P3329"/>
  <c r="B4791"/>
  <c r="M3329"/>
  <c r="N3329"/>
  <c r="A4792"/>
  <c r="D3331"/>
  <c r="E3331" s="1"/>
  <c r="C3332" s="1"/>
  <c r="I4792" l="1"/>
  <c r="J4791"/>
  <c r="K4792"/>
  <c r="G4792"/>
  <c r="Q3329"/>
  <c r="B4792"/>
  <c r="L3330"/>
  <c r="A4793"/>
  <c r="F3331"/>
  <c r="H3331" s="1"/>
  <c r="I4793" l="1"/>
  <c r="J4792"/>
  <c r="K4793"/>
  <c r="G4793"/>
  <c r="O3330"/>
  <c r="P3330"/>
  <c r="B4793"/>
  <c r="M3330"/>
  <c r="N3330"/>
  <c r="A4794"/>
  <c r="D3332"/>
  <c r="E3332" s="1"/>
  <c r="C3333" s="1"/>
  <c r="I4794" l="1"/>
  <c r="J4793"/>
  <c r="K4794"/>
  <c r="G4794"/>
  <c r="Q3330"/>
  <c r="B4794"/>
  <c r="L3331"/>
  <c r="A4795"/>
  <c r="F3332"/>
  <c r="H3332" s="1"/>
  <c r="I4795" l="1"/>
  <c r="J4794"/>
  <c r="K4795"/>
  <c r="G4795"/>
  <c r="P3331"/>
  <c r="O3331"/>
  <c r="B4795"/>
  <c r="M3331"/>
  <c r="N3331"/>
  <c r="A4796"/>
  <c r="D3333"/>
  <c r="E3333" s="1"/>
  <c r="C3334" s="1"/>
  <c r="I4796" l="1"/>
  <c r="J4795"/>
  <c r="K4796"/>
  <c r="G4796"/>
  <c r="Q3331"/>
  <c r="B4796"/>
  <c r="L3332"/>
  <c r="A4797"/>
  <c r="F3333"/>
  <c r="I4797" l="1"/>
  <c r="J4796"/>
  <c r="K4797"/>
  <c r="G4797"/>
  <c r="O3332"/>
  <c r="P3332"/>
  <c r="B4797"/>
  <c r="M3332"/>
  <c r="N3332"/>
  <c r="L3333"/>
  <c r="H3333"/>
  <c r="A4798"/>
  <c r="D3334"/>
  <c r="E3334" s="1"/>
  <c r="C3335" s="1"/>
  <c r="I4798" l="1"/>
  <c r="J4797"/>
  <c r="K4798"/>
  <c r="G4798"/>
  <c r="O3333"/>
  <c r="P3333"/>
  <c r="Q3332"/>
  <c r="B4798"/>
  <c r="N3333"/>
  <c r="M3333"/>
  <c r="A4799"/>
  <c r="F3334"/>
  <c r="I4799" l="1"/>
  <c r="J4798"/>
  <c r="K4799"/>
  <c r="G4799"/>
  <c r="Q3333"/>
  <c r="B4799"/>
  <c r="H3334"/>
  <c r="A4800"/>
  <c r="D3335"/>
  <c r="E3335" s="1"/>
  <c r="C3336" s="1"/>
  <c r="I4800" l="1"/>
  <c r="J4799"/>
  <c r="K4800"/>
  <c r="G4800"/>
  <c r="B4800"/>
  <c r="L3334"/>
  <c r="A4801"/>
  <c r="F3335"/>
  <c r="H3335" s="1"/>
  <c r="I4801" l="1"/>
  <c r="J4800"/>
  <c r="K4801"/>
  <c r="G4801"/>
  <c r="O3334"/>
  <c r="P3334"/>
  <c r="B4801"/>
  <c r="M3334"/>
  <c r="N3334"/>
  <c r="L3335"/>
  <c r="A4802"/>
  <c r="D3336"/>
  <c r="E3336" s="1"/>
  <c r="C3337" s="1"/>
  <c r="I4802" l="1"/>
  <c r="J4801"/>
  <c r="K4802"/>
  <c r="G4802"/>
  <c r="P3335"/>
  <c r="O3335"/>
  <c r="Q3334"/>
  <c r="B4802"/>
  <c r="M3335"/>
  <c r="N3335"/>
  <c r="A4803"/>
  <c r="F3336"/>
  <c r="I4803" l="1"/>
  <c r="J4802"/>
  <c r="K4803"/>
  <c r="G4803"/>
  <c r="Q3335"/>
  <c r="B4803"/>
  <c r="H3336"/>
  <c r="A4804"/>
  <c r="D3337"/>
  <c r="E3337" s="1"/>
  <c r="C3338" s="1"/>
  <c r="I4804" l="1"/>
  <c r="J4803"/>
  <c r="K4804"/>
  <c r="G4804"/>
  <c r="B4804"/>
  <c r="L3336"/>
  <c r="A4805"/>
  <c r="F3337"/>
  <c r="H3337" s="1"/>
  <c r="I4805" l="1"/>
  <c r="J4804"/>
  <c r="K4805"/>
  <c r="G4805"/>
  <c r="O3336"/>
  <c r="P3336"/>
  <c r="B4805"/>
  <c r="M3336"/>
  <c r="N3336"/>
  <c r="L3337"/>
  <c r="A4806"/>
  <c r="D3338"/>
  <c r="E3338" s="1"/>
  <c r="C3339" s="1"/>
  <c r="I4806" l="1"/>
  <c r="J4805"/>
  <c r="K4806"/>
  <c r="G4806"/>
  <c r="P3337"/>
  <c r="O3337"/>
  <c r="Q3336"/>
  <c r="B4806"/>
  <c r="M3337"/>
  <c r="N3337"/>
  <c r="A4807"/>
  <c r="F3338"/>
  <c r="I4807" l="1"/>
  <c r="J4806"/>
  <c r="K4807"/>
  <c r="G4807"/>
  <c r="Q3337"/>
  <c r="B4807"/>
  <c r="H3338"/>
  <c r="A4808"/>
  <c r="D3339"/>
  <c r="E3339" s="1"/>
  <c r="C3340" s="1"/>
  <c r="I4808" l="1"/>
  <c r="J4807"/>
  <c r="K4808"/>
  <c r="G4808"/>
  <c r="B4808"/>
  <c r="L3338"/>
  <c r="A4809"/>
  <c r="F3339"/>
  <c r="H3339" s="1"/>
  <c r="I4809" l="1"/>
  <c r="J4808"/>
  <c r="K4809"/>
  <c r="G4809"/>
  <c r="O3338"/>
  <c r="P3338"/>
  <c r="B4809"/>
  <c r="M3338"/>
  <c r="N3338"/>
  <c r="A4810"/>
  <c r="D3340"/>
  <c r="E3340" s="1"/>
  <c r="C3341" s="1"/>
  <c r="I4810" l="1"/>
  <c r="J4809"/>
  <c r="K4810"/>
  <c r="G4810"/>
  <c r="Q3338"/>
  <c r="B4810"/>
  <c r="L3339"/>
  <c r="A4811"/>
  <c r="F3340"/>
  <c r="H3340" s="1"/>
  <c r="I4811" l="1"/>
  <c r="J4810"/>
  <c r="K4811"/>
  <c r="G4811"/>
  <c r="O3339"/>
  <c r="P3339"/>
  <c r="B4811"/>
  <c r="M3339"/>
  <c r="N3339"/>
  <c r="A4812"/>
  <c r="D3341"/>
  <c r="E3341" s="1"/>
  <c r="C3342" s="1"/>
  <c r="I4812" l="1"/>
  <c r="J4811"/>
  <c r="K4812"/>
  <c r="G4812"/>
  <c r="Q3339"/>
  <c r="B4812"/>
  <c r="L3340"/>
  <c r="A4813"/>
  <c r="F3341"/>
  <c r="H3341" s="1"/>
  <c r="I4813" l="1"/>
  <c r="J4812"/>
  <c r="K4813"/>
  <c r="G4813"/>
  <c r="O3340"/>
  <c r="P3340"/>
  <c r="B4813"/>
  <c r="M3340"/>
  <c r="N3340"/>
  <c r="L3341"/>
  <c r="A4814"/>
  <c r="D3342"/>
  <c r="E3342" s="1"/>
  <c r="C3343" s="1"/>
  <c r="I4814" l="1"/>
  <c r="J4813"/>
  <c r="K4814"/>
  <c r="G4814"/>
  <c r="Q3340"/>
  <c r="O3341"/>
  <c r="P3341"/>
  <c r="B4814"/>
  <c r="M3341"/>
  <c r="N3341"/>
  <c r="A4815"/>
  <c r="F3342"/>
  <c r="I4815" l="1"/>
  <c r="J4814"/>
  <c r="K4815"/>
  <c r="G4815"/>
  <c r="Q3341"/>
  <c r="B4815"/>
  <c r="H3342"/>
  <c r="A4816"/>
  <c r="D3343"/>
  <c r="E3343" s="1"/>
  <c r="C3344" s="1"/>
  <c r="I4816" l="1"/>
  <c r="J4815"/>
  <c r="K4816"/>
  <c r="G4816"/>
  <c r="B4816"/>
  <c r="L3342"/>
  <c r="A4817"/>
  <c r="F3343"/>
  <c r="H3343" s="1"/>
  <c r="I4817" l="1"/>
  <c r="J4816"/>
  <c r="K4817"/>
  <c r="G4817"/>
  <c r="P3342"/>
  <c r="O3342"/>
  <c r="B4817"/>
  <c r="M3342"/>
  <c r="N3342"/>
  <c r="A4818"/>
  <c r="D3344"/>
  <c r="E3344" s="1"/>
  <c r="C3345" s="1"/>
  <c r="I4818" l="1"/>
  <c r="J4817"/>
  <c r="K4818"/>
  <c r="G4818"/>
  <c r="Q3342"/>
  <c r="B4818"/>
  <c r="L3343"/>
  <c r="A4819"/>
  <c r="F3344"/>
  <c r="H3344" s="1"/>
  <c r="I4819" l="1"/>
  <c r="J4818"/>
  <c r="K4819"/>
  <c r="G4819"/>
  <c r="P3343"/>
  <c r="O3343"/>
  <c r="B4819"/>
  <c r="M3343"/>
  <c r="N3343"/>
  <c r="A4820"/>
  <c r="D3345"/>
  <c r="E3345" s="1"/>
  <c r="C3346" s="1"/>
  <c r="I4820" l="1"/>
  <c r="J4819"/>
  <c r="K4820"/>
  <c r="G4820"/>
  <c r="Q3343"/>
  <c r="B4820"/>
  <c r="L3344"/>
  <c r="A4821"/>
  <c r="F3345"/>
  <c r="I4821" l="1"/>
  <c r="J4820"/>
  <c r="K4821"/>
  <c r="G4821"/>
  <c r="O3344"/>
  <c r="P3344"/>
  <c r="B4821"/>
  <c r="N3344"/>
  <c r="M3344"/>
  <c r="L3345"/>
  <c r="H3345"/>
  <c r="A4822"/>
  <c r="D3346"/>
  <c r="E3346" s="1"/>
  <c r="C3347" s="1"/>
  <c r="I4822" l="1"/>
  <c r="J4821"/>
  <c r="K4822"/>
  <c r="G4822"/>
  <c r="Q3344"/>
  <c r="P3345"/>
  <c r="O3345"/>
  <c r="B4822"/>
  <c r="N3345"/>
  <c r="M3345"/>
  <c r="A4823"/>
  <c r="F3346"/>
  <c r="I4823" l="1"/>
  <c r="J4822"/>
  <c r="K4823"/>
  <c r="G4823"/>
  <c r="Q3345"/>
  <c r="B4823"/>
  <c r="H3346"/>
  <c r="A4824"/>
  <c r="D3347"/>
  <c r="E3347" s="1"/>
  <c r="C3348" s="1"/>
  <c r="I4824" l="1"/>
  <c r="J4823"/>
  <c r="K4824"/>
  <c r="G4824"/>
  <c r="B4824"/>
  <c r="L3346"/>
  <c r="A4825"/>
  <c r="F3347"/>
  <c r="H3347" s="1"/>
  <c r="I4825" l="1"/>
  <c r="J4824"/>
  <c r="K4825"/>
  <c r="G4825"/>
  <c r="O3346"/>
  <c r="P3346"/>
  <c r="B4825"/>
  <c r="M3346"/>
  <c r="N3346"/>
  <c r="L3347"/>
  <c r="A4826"/>
  <c r="D3348"/>
  <c r="E3348" s="1"/>
  <c r="C3349" s="1"/>
  <c r="I4826" l="1"/>
  <c r="J4825"/>
  <c r="K4826"/>
  <c r="G4826"/>
  <c r="O3347"/>
  <c r="P3347"/>
  <c r="Q3346"/>
  <c r="B4826"/>
  <c r="M3347"/>
  <c r="N3347"/>
  <c r="A4827"/>
  <c r="F3348"/>
  <c r="I4827" l="1"/>
  <c r="J4826"/>
  <c r="K4827"/>
  <c r="G4827"/>
  <c r="Q3347"/>
  <c r="B4827"/>
  <c r="H3348"/>
  <c r="A4828"/>
  <c r="D3349"/>
  <c r="E3349" s="1"/>
  <c r="C3350" s="1"/>
  <c r="I4828" l="1"/>
  <c r="J4827"/>
  <c r="K4828"/>
  <c r="G4828"/>
  <c r="B4828"/>
  <c r="L3348"/>
  <c r="A4829"/>
  <c r="F3349"/>
  <c r="I4829" l="1"/>
  <c r="J4828"/>
  <c r="K4829"/>
  <c r="G4829"/>
  <c r="O3348"/>
  <c r="P3348"/>
  <c r="B4829"/>
  <c r="N3348"/>
  <c r="M3348"/>
  <c r="L3349"/>
  <c r="H3349"/>
  <c r="A4830"/>
  <c r="D3350"/>
  <c r="E3350" s="1"/>
  <c r="C3351" s="1"/>
  <c r="I4830" l="1"/>
  <c r="J4829"/>
  <c r="K4830"/>
  <c r="G4830"/>
  <c r="O3349"/>
  <c r="P3349"/>
  <c r="Q3348"/>
  <c r="B4830"/>
  <c r="N3349"/>
  <c r="M3349"/>
  <c r="A4831"/>
  <c r="F3350"/>
  <c r="I4831" l="1"/>
  <c r="J4830"/>
  <c r="K4831"/>
  <c r="G4831"/>
  <c r="Q3349"/>
  <c r="B4831"/>
  <c r="H3350"/>
  <c r="A4832"/>
  <c r="D3351"/>
  <c r="E3351" s="1"/>
  <c r="C3352" s="1"/>
  <c r="I4832" l="1"/>
  <c r="J4831"/>
  <c r="K4832"/>
  <c r="G4832"/>
  <c r="B4832"/>
  <c r="L3350"/>
  <c r="A4833"/>
  <c r="F3351"/>
  <c r="H3351" s="1"/>
  <c r="I4833" l="1"/>
  <c r="J4832"/>
  <c r="K4833"/>
  <c r="G4833"/>
  <c r="P3350"/>
  <c r="O3350"/>
  <c r="B4833"/>
  <c r="M3350"/>
  <c r="N3350"/>
  <c r="A4834"/>
  <c r="D3352"/>
  <c r="E3352" s="1"/>
  <c r="C3353" s="1"/>
  <c r="I4834" l="1"/>
  <c r="J4833"/>
  <c r="K4834"/>
  <c r="G4834"/>
  <c r="Q3350"/>
  <c r="B4834"/>
  <c r="L3351"/>
  <c r="A4835"/>
  <c r="F3352"/>
  <c r="H3352" s="1"/>
  <c r="I4835" l="1"/>
  <c r="J4834"/>
  <c r="K4835"/>
  <c r="G4835"/>
  <c r="O3351"/>
  <c r="P3351"/>
  <c r="B4835"/>
  <c r="M3351"/>
  <c r="N3351"/>
  <c r="L3352"/>
  <c r="A4836"/>
  <c r="D3353"/>
  <c r="E3353" s="1"/>
  <c r="C3354" s="1"/>
  <c r="I4836" l="1"/>
  <c r="J4835"/>
  <c r="K4836"/>
  <c r="G4836"/>
  <c r="P3352"/>
  <c r="O3352"/>
  <c r="Q3351"/>
  <c r="B4836"/>
  <c r="M3352"/>
  <c r="N3352"/>
  <c r="A4837"/>
  <c r="F3353"/>
  <c r="I4837" l="1"/>
  <c r="J4836"/>
  <c r="K4837"/>
  <c r="G4837"/>
  <c r="Q3352"/>
  <c r="B4837"/>
  <c r="H3353"/>
  <c r="A4838"/>
  <c r="D3354"/>
  <c r="E3354" s="1"/>
  <c r="C3355" s="1"/>
  <c r="I4838" l="1"/>
  <c r="J4837"/>
  <c r="K4838"/>
  <c r="G4838"/>
  <c r="B4838"/>
  <c r="L3353"/>
  <c r="A4839"/>
  <c r="F3354"/>
  <c r="H3354" s="1"/>
  <c r="I4839" l="1"/>
  <c r="J4838"/>
  <c r="K4839"/>
  <c r="G4839"/>
  <c r="P3353"/>
  <c r="O3353"/>
  <c r="B4839"/>
  <c r="M3353"/>
  <c r="N3353"/>
  <c r="L3354"/>
  <c r="A4840"/>
  <c r="D3355"/>
  <c r="E3355" s="1"/>
  <c r="C3356" s="1"/>
  <c r="I4840" l="1"/>
  <c r="J4839"/>
  <c r="K4840"/>
  <c r="G4840"/>
  <c r="Q3353"/>
  <c r="O3354"/>
  <c r="P3354"/>
  <c r="B4840"/>
  <c r="M3354"/>
  <c r="N3354"/>
  <c r="A4841"/>
  <c r="F3355"/>
  <c r="I4841" l="1"/>
  <c r="J4840"/>
  <c r="K4841"/>
  <c r="G4841"/>
  <c r="Q3354"/>
  <c r="B4841"/>
  <c r="H3355"/>
  <c r="A4842"/>
  <c r="D3356"/>
  <c r="E3356" s="1"/>
  <c r="C3357" s="1"/>
  <c r="I4842" l="1"/>
  <c r="J4841"/>
  <c r="K4842"/>
  <c r="G4842"/>
  <c r="B4842"/>
  <c r="L3355"/>
  <c r="A4843"/>
  <c r="F3356"/>
  <c r="H3356" s="1"/>
  <c r="I4843" l="1"/>
  <c r="J4842"/>
  <c r="K4843"/>
  <c r="G4843"/>
  <c r="O3355"/>
  <c r="P3355"/>
  <c r="B4843"/>
  <c r="M3355"/>
  <c r="N3355"/>
  <c r="L3356"/>
  <c r="A4844"/>
  <c r="D3357"/>
  <c r="E3357" s="1"/>
  <c r="C3358" s="1"/>
  <c r="I4844" l="1"/>
  <c r="J4843"/>
  <c r="K4844"/>
  <c r="G4844"/>
  <c r="P3356"/>
  <c r="O3356"/>
  <c r="Q3355"/>
  <c r="B4844"/>
  <c r="M3356"/>
  <c r="N3356"/>
  <c r="A4845"/>
  <c r="F3357"/>
  <c r="I4845" l="1"/>
  <c r="J4844"/>
  <c r="K4845"/>
  <c r="G4845"/>
  <c r="Q3356"/>
  <c r="B4845"/>
  <c r="H3357"/>
  <c r="A4846"/>
  <c r="D3358"/>
  <c r="E3358" s="1"/>
  <c r="C3359" s="1"/>
  <c r="I4846" l="1"/>
  <c r="J4845"/>
  <c r="K4846"/>
  <c r="G4846"/>
  <c r="B4846"/>
  <c r="L3357"/>
  <c r="A4847"/>
  <c r="F3358"/>
  <c r="H3358" s="1"/>
  <c r="I4847" l="1"/>
  <c r="J4846"/>
  <c r="K4847"/>
  <c r="G4847"/>
  <c r="O3357"/>
  <c r="P3357"/>
  <c r="B4847"/>
  <c r="M3357"/>
  <c r="N3357"/>
  <c r="L3358"/>
  <c r="A4848"/>
  <c r="D3359"/>
  <c r="E3359" s="1"/>
  <c r="C3360" s="1"/>
  <c r="I4848" l="1"/>
  <c r="J4847"/>
  <c r="K4848"/>
  <c r="G4848"/>
  <c r="O3358"/>
  <c r="P3358"/>
  <c r="Q3357"/>
  <c r="B4848"/>
  <c r="M3358"/>
  <c r="N3358"/>
  <c r="A4849"/>
  <c r="F3359"/>
  <c r="I4849" l="1"/>
  <c r="J4848"/>
  <c r="K4849"/>
  <c r="G4849"/>
  <c r="Q3358"/>
  <c r="B4849"/>
  <c r="H3359"/>
  <c r="A4850"/>
  <c r="D3360"/>
  <c r="E3360" s="1"/>
  <c r="C3361" s="1"/>
  <c r="I4850" l="1"/>
  <c r="J4849"/>
  <c r="K4850"/>
  <c r="G4850"/>
  <c r="B4850"/>
  <c r="L3359"/>
  <c r="A4851"/>
  <c r="F3360"/>
  <c r="H3360" s="1"/>
  <c r="I4851" l="1"/>
  <c r="J4850"/>
  <c r="K4851"/>
  <c r="G4851"/>
  <c r="P3359"/>
  <c r="O3359"/>
  <c r="B4851"/>
  <c r="M3359"/>
  <c r="N3359"/>
  <c r="L3360"/>
  <c r="A4852"/>
  <c r="D3361"/>
  <c r="E3361" s="1"/>
  <c r="C3362" s="1"/>
  <c r="I4852" l="1"/>
  <c r="J4851"/>
  <c r="K4852"/>
  <c r="G4852"/>
  <c r="P3360"/>
  <c r="O3360"/>
  <c r="Q3359"/>
  <c r="B4852"/>
  <c r="M3360"/>
  <c r="N3360"/>
  <c r="A4853"/>
  <c r="F3361"/>
  <c r="I4853" l="1"/>
  <c r="J4852"/>
  <c r="K4853"/>
  <c r="G4853"/>
  <c r="Q3360"/>
  <c r="B4853"/>
  <c r="H3361"/>
  <c r="A4854"/>
  <c r="D3362"/>
  <c r="E3362" s="1"/>
  <c r="C3363" s="1"/>
  <c r="I4854" l="1"/>
  <c r="J4853"/>
  <c r="K4854"/>
  <c r="G4854"/>
  <c r="B4854"/>
  <c r="L3361"/>
  <c r="A4855"/>
  <c r="F3362"/>
  <c r="H3362" s="1"/>
  <c r="I4855" l="1"/>
  <c r="J4854"/>
  <c r="K4855"/>
  <c r="G4855"/>
  <c r="P3361"/>
  <c r="O3361"/>
  <c r="B4855"/>
  <c r="M3361"/>
  <c r="N3361"/>
  <c r="L3362"/>
  <c r="A4856"/>
  <c r="D3363"/>
  <c r="E3363" s="1"/>
  <c r="C3364" s="1"/>
  <c r="I4856" l="1"/>
  <c r="J4855"/>
  <c r="K4856"/>
  <c r="G4856"/>
  <c r="O3362"/>
  <c r="P3362"/>
  <c r="Q3361"/>
  <c r="B4856"/>
  <c r="M3362"/>
  <c r="N3362"/>
  <c r="A4857"/>
  <c r="F3363"/>
  <c r="I4857" l="1"/>
  <c r="J4856"/>
  <c r="K4857"/>
  <c r="G4857"/>
  <c r="Q3362"/>
  <c r="B4857"/>
  <c r="H3363"/>
  <c r="A4858"/>
  <c r="D3364"/>
  <c r="E3364" s="1"/>
  <c r="C3365" s="1"/>
  <c r="I4858" l="1"/>
  <c r="J4857"/>
  <c r="K4858"/>
  <c r="G4858"/>
  <c r="B4858"/>
  <c r="L3363"/>
  <c r="A4859"/>
  <c r="F3364"/>
  <c r="H3364" s="1"/>
  <c r="I4859" l="1"/>
  <c r="J4858"/>
  <c r="K4859"/>
  <c r="G4859"/>
  <c r="O3363"/>
  <c r="P3363"/>
  <c r="B4859"/>
  <c r="M3363"/>
  <c r="N3363"/>
  <c r="L3364"/>
  <c r="A4860"/>
  <c r="D3365"/>
  <c r="E3365" s="1"/>
  <c r="C3366" s="1"/>
  <c r="I4860" l="1"/>
  <c r="J4859"/>
  <c r="K4860"/>
  <c r="G4860"/>
  <c r="P3364"/>
  <c r="O3364"/>
  <c r="Q3363"/>
  <c r="B4860"/>
  <c r="M3364"/>
  <c r="N3364"/>
  <c r="A4861"/>
  <c r="F3365"/>
  <c r="I4861" l="1"/>
  <c r="J4860"/>
  <c r="K4861"/>
  <c r="G4861"/>
  <c r="Q3364"/>
  <c r="B4861"/>
  <c r="H3365"/>
  <c r="A4862"/>
  <c r="D3366"/>
  <c r="E3366" s="1"/>
  <c r="C3367" s="1"/>
  <c r="I4862" l="1"/>
  <c r="J4861"/>
  <c r="K4862"/>
  <c r="G4862"/>
  <c r="B4862"/>
  <c r="L3365"/>
  <c r="A4863"/>
  <c r="F3366"/>
  <c r="H3366" s="1"/>
  <c r="I4863" l="1"/>
  <c r="J4862"/>
  <c r="K4863"/>
  <c r="G4863"/>
  <c r="P3365"/>
  <c r="O3365"/>
  <c r="B4863"/>
  <c r="M3365"/>
  <c r="N3365"/>
  <c r="F38" i="11"/>
  <c r="C39"/>
  <c r="A4864" i="10"/>
  <c r="D3367"/>
  <c r="E3367" s="1"/>
  <c r="C3368" s="1"/>
  <c r="I4864" l="1"/>
  <c r="J4863"/>
  <c r="K4864"/>
  <c r="G4864"/>
  <c r="Q3365"/>
  <c r="B4864"/>
  <c r="L3366"/>
  <c r="A4865"/>
  <c r="F3367"/>
  <c r="H3367" s="1"/>
  <c r="I4865" l="1"/>
  <c r="J4864"/>
  <c r="K4865"/>
  <c r="G4865"/>
  <c r="O3366"/>
  <c r="P3366"/>
  <c r="B4865"/>
  <c r="M3366"/>
  <c r="N3366"/>
  <c r="L3367"/>
  <c r="A4866"/>
  <c r="D3368"/>
  <c r="E3368" s="1"/>
  <c r="C3369" s="1"/>
  <c r="I4866" l="1"/>
  <c r="J4865"/>
  <c r="K4866"/>
  <c r="G4866"/>
  <c r="O3367"/>
  <c r="P3367"/>
  <c r="Q3366"/>
  <c r="B4866"/>
  <c r="M3367"/>
  <c r="N3367"/>
  <c r="A4867"/>
  <c r="F3368"/>
  <c r="I4867" l="1"/>
  <c r="J4866"/>
  <c r="K4867"/>
  <c r="G4867"/>
  <c r="Q3367"/>
  <c r="B4867"/>
  <c r="H3368"/>
  <c r="A4868"/>
  <c r="D3369"/>
  <c r="E3369" s="1"/>
  <c r="C3370" s="1"/>
  <c r="I4868" l="1"/>
  <c r="J4867"/>
  <c r="K4868"/>
  <c r="G4868"/>
  <c r="B4868"/>
  <c r="L3368"/>
  <c r="A4869"/>
  <c r="F3369"/>
  <c r="H3369" s="1"/>
  <c r="I4869" l="1"/>
  <c r="J4868"/>
  <c r="K4869"/>
  <c r="G4869"/>
  <c r="O3368"/>
  <c r="P3368"/>
  <c r="B4869"/>
  <c r="M3368"/>
  <c r="N3368"/>
  <c r="L3369"/>
  <c r="A4870"/>
  <c r="D3370"/>
  <c r="E3370" s="1"/>
  <c r="C3371" s="1"/>
  <c r="I4870" l="1"/>
  <c r="J4869"/>
  <c r="K4870"/>
  <c r="G4870"/>
  <c r="P3369"/>
  <c r="O3369"/>
  <c r="Q3368"/>
  <c r="B4870"/>
  <c r="M3369"/>
  <c r="N3369"/>
  <c r="A4871"/>
  <c r="F3370"/>
  <c r="I4871" l="1"/>
  <c r="J4870"/>
  <c r="K4871"/>
  <c r="G4871"/>
  <c r="Q3369"/>
  <c r="B4871"/>
  <c r="H3370"/>
  <c r="A4872"/>
  <c r="D3371"/>
  <c r="E3371" s="1"/>
  <c r="C3372" s="1"/>
  <c r="I4872" l="1"/>
  <c r="J4871"/>
  <c r="K4872"/>
  <c r="G4872"/>
  <c r="B4872"/>
  <c r="L3370"/>
  <c r="A4873"/>
  <c r="F3371"/>
  <c r="H3371" s="1"/>
  <c r="I4873" l="1"/>
  <c r="J4872"/>
  <c r="K4873"/>
  <c r="G4873"/>
  <c r="P3370"/>
  <c r="O3370"/>
  <c r="B4873"/>
  <c r="M3370"/>
  <c r="N3370"/>
  <c r="A4874"/>
  <c r="D3372"/>
  <c r="E3372" s="1"/>
  <c r="C3373" s="1"/>
  <c r="I4874" l="1"/>
  <c r="J4873"/>
  <c r="K4874"/>
  <c r="G4874"/>
  <c r="Q3370"/>
  <c r="B4874"/>
  <c r="L3371"/>
  <c r="A4875"/>
  <c r="F3372"/>
  <c r="H3372" s="1"/>
  <c r="I4875" l="1"/>
  <c r="J4874"/>
  <c r="K4875"/>
  <c r="G4875"/>
  <c r="P3371"/>
  <c r="O3371"/>
  <c r="B4875"/>
  <c r="M3371"/>
  <c r="N3371"/>
  <c r="L3372"/>
  <c r="A4876"/>
  <c r="D3373"/>
  <c r="E3373" s="1"/>
  <c r="C3374" s="1"/>
  <c r="I4876" l="1"/>
  <c r="J4875"/>
  <c r="K4876"/>
  <c r="G4876"/>
  <c r="P3372"/>
  <c r="O3372"/>
  <c r="Q3371"/>
  <c r="B4876"/>
  <c r="M3372"/>
  <c r="N3372"/>
  <c r="A4877"/>
  <c r="F3373"/>
  <c r="I4877" l="1"/>
  <c r="J4876"/>
  <c r="K4877"/>
  <c r="G4877"/>
  <c r="Q3372"/>
  <c r="B4877"/>
  <c r="H3373"/>
  <c r="A4878"/>
  <c r="D3374"/>
  <c r="E3374" s="1"/>
  <c r="C3375" s="1"/>
  <c r="I4878" l="1"/>
  <c r="J4877"/>
  <c r="K4878"/>
  <c r="G4878"/>
  <c r="B4878"/>
  <c r="L3373"/>
  <c r="A4879"/>
  <c r="F3374"/>
  <c r="H3374" s="1"/>
  <c r="I4879" l="1"/>
  <c r="J4878"/>
  <c r="K4879"/>
  <c r="G4879"/>
  <c r="O3373"/>
  <c r="P3373"/>
  <c r="B4879"/>
  <c r="M3373"/>
  <c r="N3373"/>
  <c r="L3374"/>
  <c r="A4880"/>
  <c r="D3375"/>
  <c r="E3375" s="1"/>
  <c r="C3376" s="1"/>
  <c r="I4880" l="1"/>
  <c r="J4879"/>
  <c r="K4880"/>
  <c r="G4880"/>
  <c r="O3374"/>
  <c r="P3374"/>
  <c r="Q3373"/>
  <c r="B4880"/>
  <c r="M3374"/>
  <c r="N3374"/>
  <c r="D39" i="11"/>
  <c r="E39"/>
  <c r="A4881" i="10"/>
  <c r="F3375"/>
  <c r="I4881" l="1"/>
  <c r="J4880"/>
  <c r="K4881"/>
  <c r="G4881"/>
  <c r="Q3374"/>
  <c r="B4881"/>
  <c r="H3375"/>
  <c r="A4882"/>
  <c r="D3376"/>
  <c r="E3376" s="1"/>
  <c r="C3377" s="1"/>
  <c r="I4882" l="1"/>
  <c r="J4881"/>
  <c r="K4882"/>
  <c r="G4882"/>
  <c r="B4882"/>
  <c r="L3375"/>
  <c r="A4883"/>
  <c r="F3376"/>
  <c r="H3376" s="1"/>
  <c r="I4883" l="1"/>
  <c r="J4882"/>
  <c r="K4883"/>
  <c r="G4883"/>
  <c r="O3375"/>
  <c r="P3375"/>
  <c r="B4883"/>
  <c r="M3375"/>
  <c r="N3375"/>
  <c r="L3376"/>
  <c r="A4884"/>
  <c r="D3377"/>
  <c r="E3377" s="1"/>
  <c r="C3378" s="1"/>
  <c r="I4884" l="1"/>
  <c r="J4883"/>
  <c r="K4884"/>
  <c r="G4884"/>
  <c r="P3376"/>
  <c r="O3376"/>
  <c r="Q3375"/>
  <c r="B4884"/>
  <c r="M3376"/>
  <c r="N3376"/>
  <c r="A4885"/>
  <c r="F3377"/>
  <c r="I4885" l="1"/>
  <c r="J4884"/>
  <c r="K4885"/>
  <c r="G4885"/>
  <c r="Q3376"/>
  <c r="B4885"/>
  <c r="L3377"/>
  <c r="H3377"/>
  <c r="A4886"/>
  <c r="D3378"/>
  <c r="E3378" s="1"/>
  <c r="C3379" s="1"/>
  <c r="I4886" l="1"/>
  <c r="J4885"/>
  <c r="K4886"/>
  <c r="G4886"/>
  <c r="O3377"/>
  <c r="P3377"/>
  <c r="B4886"/>
  <c r="N3377"/>
  <c r="M3377"/>
  <c r="A4887"/>
  <c r="F3378"/>
  <c r="I4887" l="1"/>
  <c r="J4886"/>
  <c r="K4887"/>
  <c r="G4887"/>
  <c r="Q3377"/>
  <c r="B4887"/>
  <c r="H3378"/>
  <c r="A4888"/>
  <c r="D3379"/>
  <c r="E3379" s="1"/>
  <c r="C3380" s="1"/>
  <c r="I4888" l="1"/>
  <c r="J4887"/>
  <c r="K4888"/>
  <c r="G4888"/>
  <c r="B4888"/>
  <c r="L3378"/>
  <c r="A4889"/>
  <c r="F3379"/>
  <c r="H3379" s="1"/>
  <c r="I4889" l="1"/>
  <c r="J4888"/>
  <c r="K4889"/>
  <c r="G4889"/>
  <c r="O3378"/>
  <c r="P3378"/>
  <c r="B4889"/>
  <c r="M3378"/>
  <c r="N3378"/>
  <c r="A4890"/>
  <c r="D3380"/>
  <c r="E3380" s="1"/>
  <c r="C3381" s="1"/>
  <c r="I4890" l="1"/>
  <c r="J4889"/>
  <c r="K4890"/>
  <c r="G4890"/>
  <c r="Q3378"/>
  <c r="B4890"/>
  <c r="L3379"/>
  <c r="A4891"/>
  <c r="F3380"/>
  <c r="H3380" s="1"/>
  <c r="I4891" l="1"/>
  <c r="J4890"/>
  <c r="K4891"/>
  <c r="G4891"/>
  <c r="P3379"/>
  <c r="O3379"/>
  <c r="B4891"/>
  <c r="M3379"/>
  <c r="N3379"/>
  <c r="A4892"/>
  <c r="D3381"/>
  <c r="E3381" s="1"/>
  <c r="C3382" s="1"/>
  <c r="I4892" l="1"/>
  <c r="J4891"/>
  <c r="K4892"/>
  <c r="G4892"/>
  <c r="Q3379"/>
  <c r="B4892"/>
  <c r="L3380"/>
  <c r="A4893"/>
  <c r="F3381"/>
  <c r="H3381" s="1"/>
  <c r="I4893" l="1"/>
  <c r="J4892"/>
  <c r="K4893"/>
  <c r="G4893"/>
  <c r="P3380"/>
  <c r="O3380"/>
  <c r="B4893"/>
  <c r="M3380"/>
  <c r="N3380"/>
  <c r="A4894"/>
  <c r="D3382"/>
  <c r="E3382" s="1"/>
  <c r="C3383" s="1"/>
  <c r="I4894" l="1"/>
  <c r="J4893"/>
  <c r="K4894"/>
  <c r="G4894"/>
  <c r="Q3380"/>
  <c r="B4894"/>
  <c r="L3381"/>
  <c r="A4895"/>
  <c r="F3382"/>
  <c r="H3382" s="1"/>
  <c r="I4895" l="1"/>
  <c r="J4894"/>
  <c r="K4895"/>
  <c r="G4895"/>
  <c r="O3381"/>
  <c r="P3381"/>
  <c r="B4895"/>
  <c r="M3381"/>
  <c r="N3381"/>
  <c r="A4896"/>
  <c r="D3383"/>
  <c r="E3383" s="1"/>
  <c r="C3384" s="1"/>
  <c r="I4896" l="1"/>
  <c r="J4895"/>
  <c r="K4896"/>
  <c r="G4896"/>
  <c r="Q3381"/>
  <c r="B4896"/>
  <c r="L3382"/>
  <c r="A4897"/>
  <c r="F3383"/>
  <c r="H3383" s="1"/>
  <c r="I4897" l="1"/>
  <c r="J4896"/>
  <c r="K4897"/>
  <c r="G4897"/>
  <c r="O3382"/>
  <c r="P3382"/>
  <c r="B4897"/>
  <c r="M3382"/>
  <c r="N3382"/>
  <c r="L3383"/>
  <c r="A4898"/>
  <c r="D3384"/>
  <c r="E3384" s="1"/>
  <c r="C3385" s="1"/>
  <c r="I4898" l="1"/>
  <c r="J4897"/>
  <c r="K4898"/>
  <c r="G4898"/>
  <c r="Q3382"/>
  <c r="O3383"/>
  <c r="P3383"/>
  <c r="B4898"/>
  <c r="M3383"/>
  <c r="N3383"/>
  <c r="A4899"/>
  <c r="F3384"/>
  <c r="I4899" l="1"/>
  <c r="J4898"/>
  <c r="K4899"/>
  <c r="G4899"/>
  <c r="Q3383"/>
  <c r="B4899"/>
  <c r="H3384"/>
  <c r="A4900"/>
  <c r="D3385"/>
  <c r="E3385" s="1"/>
  <c r="C3386" s="1"/>
  <c r="I4900" l="1"/>
  <c r="J4899"/>
  <c r="K4900"/>
  <c r="G4900"/>
  <c r="B4900"/>
  <c r="L3384"/>
  <c r="A4901"/>
  <c r="F3385"/>
  <c r="H3385" s="1"/>
  <c r="I4901" l="1"/>
  <c r="J4900"/>
  <c r="K4901"/>
  <c r="G4901"/>
  <c r="O3384"/>
  <c r="P3384"/>
  <c r="B4901"/>
  <c r="M3384"/>
  <c r="N3384"/>
  <c r="A4902"/>
  <c r="D3386"/>
  <c r="E3386" s="1"/>
  <c r="C3387" s="1"/>
  <c r="I4902" l="1"/>
  <c r="J4901"/>
  <c r="K4902"/>
  <c r="G4902"/>
  <c r="Q3384"/>
  <c r="B4902"/>
  <c r="L3385"/>
  <c r="A4903"/>
  <c r="F3386"/>
  <c r="H3386" s="1"/>
  <c r="I4903" l="1"/>
  <c r="J4902"/>
  <c r="K4903"/>
  <c r="G4903"/>
  <c r="O3385"/>
  <c r="P3385"/>
  <c r="B4903"/>
  <c r="M3385"/>
  <c r="N3385"/>
  <c r="A4904"/>
  <c r="D3387"/>
  <c r="E3387" s="1"/>
  <c r="C3388" s="1"/>
  <c r="I4904" l="1"/>
  <c r="J4903"/>
  <c r="K4904"/>
  <c r="G4904"/>
  <c r="Q3385"/>
  <c r="B4904"/>
  <c r="L3386"/>
  <c r="A4905"/>
  <c r="F3387"/>
  <c r="H3387" s="1"/>
  <c r="I4905" l="1"/>
  <c r="J4904"/>
  <c r="K4905"/>
  <c r="G4905"/>
  <c r="O3386"/>
  <c r="P3386"/>
  <c r="B4905"/>
  <c r="M3386"/>
  <c r="N3386"/>
  <c r="L3387"/>
  <c r="A4906"/>
  <c r="D3388"/>
  <c r="E3388" s="1"/>
  <c r="C3389" s="1"/>
  <c r="I4906" l="1"/>
  <c r="J4905"/>
  <c r="K4906"/>
  <c r="G4906"/>
  <c r="O3387"/>
  <c r="P3387"/>
  <c r="Q3386"/>
  <c r="B4906"/>
  <c r="M3387"/>
  <c r="N3387"/>
  <c r="A4907"/>
  <c r="F3388"/>
  <c r="I4907" l="1"/>
  <c r="J4906"/>
  <c r="K4907"/>
  <c r="G4907"/>
  <c r="Q3387"/>
  <c r="B4907"/>
  <c r="H3388"/>
  <c r="A4908"/>
  <c r="D3389"/>
  <c r="E3389" s="1"/>
  <c r="C3390" s="1"/>
  <c r="I4908" l="1"/>
  <c r="J4907"/>
  <c r="K4908"/>
  <c r="G4908"/>
  <c r="B4908"/>
  <c r="L3388"/>
  <c r="A4909"/>
  <c r="F3389"/>
  <c r="H3389" s="1"/>
  <c r="I4909" l="1"/>
  <c r="J4908"/>
  <c r="K4909"/>
  <c r="G4909"/>
  <c r="P3388"/>
  <c r="O3388"/>
  <c r="B4909"/>
  <c r="M3388"/>
  <c r="N3388"/>
  <c r="A4910"/>
  <c r="D3390"/>
  <c r="E3390" s="1"/>
  <c r="C3391" s="1"/>
  <c r="I4910" l="1"/>
  <c r="J4909"/>
  <c r="K4910"/>
  <c r="G4910"/>
  <c r="Q3388"/>
  <c r="B4910"/>
  <c r="L3389"/>
  <c r="A4911"/>
  <c r="F3390"/>
  <c r="H3390" s="1"/>
  <c r="I4911" l="1"/>
  <c r="J4910"/>
  <c r="K4911"/>
  <c r="G4911"/>
  <c r="O3389"/>
  <c r="P3389"/>
  <c r="B4911"/>
  <c r="M3389"/>
  <c r="N3389"/>
  <c r="L3390"/>
  <c r="A4912"/>
  <c r="D3391"/>
  <c r="E3391" s="1"/>
  <c r="C3392" s="1"/>
  <c r="I4912" l="1"/>
  <c r="J4911"/>
  <c r="K4912"/>
  <c r="G4912"/>
  <c r="Q3389"/>
  <c r="O3390"/>
  <c r="P3390"/>
  <c r="B4912"/>
  <c r="M3390"/>
  <c r="N3390"/>
  <c r="A4913"/>
  <c r="F3391"/>
  <c r="I4913" l="1"/>
  <c r="J4912"/>
  <c r="K4913"/>
  <c r="G4913"/>
  <c r="Q3390"/>
  <c r="B4913"/>
  <c r="H3391"/>
  <c r="A4914"/>
  <c r="D3392"/>
  <c r="E3392" s="1"/>
  <c r="C3393" s="1"/>
  <c r="I4914" l="1"/>
  <c r="J4913"/>
  <c r="K4914"/>
  <c r="G4914"/>
  <c r="B4914"/>
  <c r="L3391"/>
  <c r="A4915"/>
  <c r="F3392"/>
  <c r="H3392" s="1"/>
  <c r="I4915" l="1"/>
  <c r="J4914"/>
  <c r="K4915"/>
  <c r="G4915"/>
  <c r="P3391"/>
  <c r="O3391"/>
  <c r="B4915"/>
  <c r="M3391"/>
  <c r="N3391"/>
  <c r="A4916"/>
  <c r="D3393"/>
  <c r="E3393" s="1"/>
  <c r="C3394" s="1"/>
  <c r="I4916" l="1"/>
  <c r="J4915"/>
  <c r="K4916"/>
  <c r="G4916"/>
  <c r="Q3391"/>
  <c r="B4916"/>
  <c r="L3392"/>
  <c r="A4917"/>
  <c r="F3393"/>
  <c r="H3393" s="1"/>
  <c r="I4917" l="1"/>
  <c r="J4916"/>
  <c r="K4917"/>
  <c r="G4917"/>
  <c r="O3392"/>
  <c r="P3392"/>
  <c r="B4917"/>
  <c r="M3392"/>
  <c r="N3392"/>
  <c r="A4918"/>
  <c r="D3394"/>
  <c r="E3394" s="1"/>
  <c r="C3395" s="1"/>
  <c r="I4918" l="1"/>
  <c r="J4917"/>
  <c r="K4918"/>
  <c r="G4918"/>
  <c r="Q3392"/>
  <c r="B4918"/>
  <c r="L3393"/>
  <c r="A4919"/>
  <c r="F3394"/>
  <c r="H3394" s="1"/>
  <c r="I4919" l="1"/>
  <c r="J4918"/>
  <c r="K4919"/>
  <c r="G4919"/>
  <c r="O3393"/>
  <c r="P3393"/>
  <c r="B4919"/>
  <c r="M3393"/>
  <c r="N3393"/>
  <c r="A4920"/>
  <c r="D3395"/>
  <c r="E3395" s="1"/>
  <c r="C3396" s="1"/>
  <c r="I4920" l="1"/>
  <c r="J4919"/>
  <c r="K4920"/>
  <c r="G4920"/>
  <c r="Q3393"/>
  <c r="B4920"/>
  <c r="L3394"/>
  <c r="A4921"/>
  <c r="F3395"/>
  <c r="H3395" s="1"/>
  <c r="I4921" l="1"/>
  <c r="J4920"/>
  <c r="K4921"/>
  <c r="G4921"/>
  <c r="O3394"/>
  <c r="P3394"/>
  <c r="B4921"/>
  <c r="M3394"/>
  <c r="N3394"/>
  <c r="A4922"/>
  <c r="D3396"/>
  <c r="E3396" s="1"/>
  <c r="C3397" s="1"/>
  <c r="I4922" l="1"/>
  <c r="J4921"/>
  <c r="K4922"/>
  <c r="G4922"/>
  <c r="Q3394"/>
  <c r="B4922"/>
  <c r="L3395"/>
  <c r="A4923"/>
  <c r="F3396"/>
  <c r="H3396" s="1"/>
  <c r="I4923" l="1"/>
  <c r="J4922"/>
  <c r="K4923"/>
  <c r="G4923"/>
  <c r="O3395"/>
  <c r="P3395"/>
  <c r="B4923"/>
  <c r="M3395"/>
  <c r="N3395"/>
  <c r="A4924"/>
  <c r="D3397"/>
  <c r="E3397" s="1"/>
  <c r="C3398" s="1"/>
  <c r="I4924" l="1"/>
  <c r="J4923"/>
  <c r="K4924"/>
  <c r="G4924"/>
  <c r="Q3395"/>
  <c r="B4924"/>
  <c r="L3396"/>
  <c r="A4925"/>
  <c r="F3397"/>
  <c r="H3397" s="1"/>
  <c r="I4925" l="1"/>
  <c r="J4924"/>
  <c r="K4925"/>
  <c r="G4925"/>
  <c r="O3396"/>
  <c r="P3396"/>
  <c r="B4925"/>
  <c r="M3396"/>
  <c r="N3396"/>
  <c r="A4926"/>
  <c r="D3398"/>
  <c r="E3398" s="1"/>
  <c r="C3399" s="1"/>
  <c r="I4926" l="1"/>
  <c r="J4925"/>
  <c r="K4926"/>
  <c r="G4926"/>
  <c r="Q3396"/>
  <c r="B4926"/>
  <c r="L3397"/>
  <c r="A4927"/>
  <c r="F3398"/>
  <c r="H3398" s="1"/>
  <c r="I4927" l="1"/>
  <c r="J4926"/>
  <c r="K4927"/>
  <c r="G4927"/>
  <c r="O3397"/>
  <c r="P3397"/>
  <c r="B4927"/>
  <c r="M3397"/>
  <c r="N3397"/>
  <c r="A4928"/>
  <c r="D3399"/>
  <c r="E3399" s="1"/>
  <c r="C3400" s="1"/>
  <c r="I4928" l="1"/>
  <c r="J4927"/>
  <c r="K4928"/>
  <c r="G4928"/>
  <c r="Q3397"/>
  <c r="B4928"/>
  <c r="L3398"/>
  <c r="A4929"/>
  <c r="F3399"/>
  <c r="H3399" s="1"/>
  <c r="I4929" l="1"/>
  <c r="J4928"/>
  <c r="K4929"/>
  <c r="G4929"/>
  <c r="P3398"/>
  <c r="O3398"/>
  <c r="B4929"/>
  <c r="M3398"/>
  <c r="N3398"/>
  <c r="A4930"/>
  <c r="D3400"/>
  <c r="E3400" s="1"/>
  <c r="C3401" s="1"/>
  <c r="I4930" l="1"/>
  <c r="J4929"/>
  <c r="K4930"/>
  <c r="G4930"/>
  <c r="Q3398"/>
  <c r="B4930"/>
  <c r="L3399"/>
  <c r="A4931"/>
  <c r="F3400"/>
  <c r="H3400" s="1"/>
  <c r="I4931" l="1"/>
  <c r="J4930"/>
  <c r="K4931"/>
  <c r="G4931"/>
  <c r="P3399"/>
  <c r="O3399"/>
  <c r="B4931"/>
  <c r="M3399"/>
  <c r="N3399"/>
  <c r="A4932"/>
  <c r="D3401"/>
  <c r="E3401" s="1"/>
  <c r="C3402" s="1"/>
  <c r="I4932" l="1"/>
  <c r="J4931"/>
  <c r="K4932"/>
  <c r="G4932"/>
  <c r="Q3399"/>
  <c r="B4932"/>
  <c r="L3400"/>
  <c r="A4933"/>
  <c r="F3401"/>
  <c r="H3401" s="1"/>
  <c r="I4933" l="1"/>
  <c r="J4932"/>
  <c r="K4933"/>
  <c r="G4933"/>
  <c r="O3400"/>
  <c r="P3400"/>
  <c r="B4933"/>
  <c r="M3400"/>
  <c r="N3400"/>
  <c r="A4934"/>
  <c r="D3402"/>
  <c r="E3402" s="1"/>
  <c r="C3403" s="1"/>
  <c r="I4934" l="1"/>
  <c r="J4933"/>
  <c r="K4934"/>
  <c r="G4934"/>
  <c r="Q3400"/>
  <c r="B4934"/>
  <c r="L3401"/>
  <c r="A4935"/>
  <c r="F3402"/>
  <c r="H3402" s="1"/>
  <c r="I4935" l="1"/>
  <c r="J4934"/>
  <c r="K4935"/>
  <c r="G4935"/>
  <c r="O3401"/>
  <c r="P3401"/>
  <c r="B4935"/>
  <c r="M3401"/>
  <c r="N3401"/>
  <c r="L3402"/>
  <c r="A4936"/>
  <c r="D3403"/>
  <c r="E3403" s="1"/>
  <c r="C3404" s="1"/>
  <c r="I4936" l="1"/>
  <c r="J4935"/>
  <c r="K4936"/>
  <c r="G4936"/>
  <c r="Q3401"/>
  <c r="O3402"/>
  <c r="P3402"/>
  <c r="B4936"/>
  <c r="M3402"/>
  <c r="N3402"/>
  <c r="A4937"/>
  <c r="F3403"/>
  <c r="I4937" l="1"/>
  <c r="J4936"/>
  <c r="K4937"/>
  <c r="G4937"/>
  <c r="Q3402"/>
  <c r="B4937"/>
  <c r="H3403"/>
  <c r="A4938"/>
  <c r="D3404"/>
  <c r="E3404" s="1"/>
  <c r="C3405" s="1"/>
  <c r="I4938" l="1"/>
  <c r="J4937"/>
  <c r="K4938"/>
  <c r="G4938"/>
  <c r="B4938"/>
  <c r="L3403"/>
  <c r="A4939"/>
  <c r="F3404"/>
  <c r="H3404" s="1"/>
  <c r="I4939" l="1"/>
  <c r="J4938"/>
  <c r="K4939"/>
  <c r="G4939"/>
  <c r="P3403"/>
  <c r="O3403"/>
  <c r="B4939"/>
  <c r="M3403"/>
  <c r="N3403"/>
  <c r="A4940"/>
  <c r="D3405"/>
  <c r="E3405" s="1"/>
  <c r="C3406" s="1"/>
  <c r="I4940" l="1"/>
  <c r="J4939"/>
  <c r="K4940"/>
  <c r="G4940"/>
  <c r="Q3403"/>
  <c r="B4940"/>
  <c r="L3404"/>
  <c r="A4941"/>
  <c r="F3405"/>
  <c r="H3405" s="1"/>
  <c r="I4941" l="1"/>
  <c r="J4940"/>
  <c r="K4941"/>
  <c r="G4941"/>
  <c r="O3404"/>
  <c r="P3404"/>
  <c r="B4941"/>
  <c r="M3404"/>
  <c r="N3404"/>
  <c r="L3405"/>
  <c r="A4942"/>
  <c r="D3406"/>
  <c r="E3406" s="1"/>
  <c r="C3407" s="1"/>
  <c r="I4942" l="1"/>
  <c r="J4941"/>
  <c r="K4942"/>
  <c r="G4942"/>
  <c r="P3405"/>
  <c r="O3405"/>
  <c r="Q3404"/>
  <c r="B4942"/>
  <c r="M3405"/>
  <c r="N3405"/>
  <c r="A4943"/>
  <c r="F3406"/>
  <c r="I4943" l="1"/>
  <c r="J4942"/>
  <c r="K4943"/>
  <c r="G4943"/>
  <c r="Q3405"/>
  <c r="B4943"/>
  <c r="H3406"/>
  <c r="A4944"/>
  <c r="D3407"/>
  <c r="E3407" s="1"/>
  <c r="C3408" s="1"/>
  <c r="I4944" l="1"/>
  <c r="J4943"/>
  <c r="K4944"/>
  <c r="G4944"/>
  <c r="B4944"/>
  <c r="L3406"/>
  <c r="A4945"/>
  <c r="F3407"/>
  <c r="H3407" s="1"/>
  <c r="I4945" l="1"/>
  <c r="J4944"/>
  <c r="K4945"/>
  <c r="G4945"/>
  <c r="O3406"/>
  <c r="P3406"/>
  <c r="B4945"/>
  <c r="M3406"/>
  <c r="N3406"/>
  <c r="L3407"/>
  <c r="A4946"/>
  <c r="D3408"/>
  <c r="E3408" s="1"/>
  <c r="C3409" s="1"/>
  <c r="I4946" l="1"/>
  <c r="J4945"/>
  <c r="K4946"/>
  <c r="G4946"/>
  <c r="P3407"/>
  <c r="O3407"/>
  <c r="Q3406"/>
  <c r="B4946"/>
  <c r="M3407"/>
  <c r="N3407"/>
  <c r="A4947"/>
  <c r="F3408"/>
  <c r="I4947" l="1"/>
  <c r="J4946"/>
  <c r="K4947"/>
  <c r="G4947"/>
  <c r="Q3407"/>
  <c r="B4947"/>
  <c r="H3408"/>
  <c r="A4948"/>
  <c r="D3409"/>
  <c r="E3409" s="1"/>
  <c r="C3410" s="1"/>
  <c r="I4948" l="1"/>
  <c r="J4947"/>
  <c r="K4948"/>
  <c r="G4948"/>
  <c r="B4948"/>
  <c r="L3408"/>
  <c r="A4949"/>
  <c r="F3409"/>
  <c r="H3409" s="1"/>
  <c r="I4949" l="1"/>
  <c r="J4948"/>
  <c r="K4949"/>
  <c r="G4949"/>
  <c r="O3408"/>
  <c r="P3408"/>
  <c r="B4949"/>
  <c r="M3408"/>
  <c r="N3408"/>
  <c r="A4950"/>
  <c r="D3410"/>
  <c r="E3410" s="1"/>
  <c r="C3411" s="1"/>
  <c r="I4950" l="1"/>
  <c r="J4949"/>
  <c r="K4950"/>
  <c r="G4950"/>
  <c r="Q3408"/>
  <c r="B4950"/>
  <c r="L3409"/>
  <c r="A4951"/>
  <c r="F3410"/>
  <c r="H3410" s="1"/>
  <c r="I4951" l="1"/>
  <c r="J4950"/>
  <c r="K4951"/>
  <c r="G4951"/>
  <c r="O3409"/>
  <c r="P3409"/>
  <c r="B4951"/>
  <c r="M3409"/>
  <c r="N3409"/>
  <c r="L3410"/>
  <c r="A4952"/>
  <c r="D3411"/>
  <c r="E3411" s="1"/>
  <c r="C3412" s="1"/>
  <c r="I4952" l="1"/>
  <c r="J4951"/>
  <c r="K4952"/>
  <c r="G4952"/>
  <c r="Q3409"/>
  <c r="O3410"/>
  <c r="P3410"/>
  <c r="B4952"/>
  <c r="M3410"/>
  <c r="N3410"/>
  <c r="A4953"/>
  <c r="F3411"/>
  <c r="I4953" l="1"/>
  <c r="J4952"/>
  <c r="K4953"/>
  <c r="G4953"/>
  <c r="Q3410"/>
  <c r="B4953"/>
  <c r="H3411"/>
  <c r="A4954"/>
  <c r="D3412"/>
  <c r="E3412" s="1"/>
  <c r="C3413" s="1"/>
  <c r="I4954" l="1"/>
  <c r="J4953"/>
  <c r="K4954"/>
  <c r="G4954"/>
  <c r="B4954"/>
  <c r="L3411"/>
  <c r="A4955"/>
  <c r="F3412"/>
  <c r="H3412" s="1"/>
  <c r="I4955" l="1"/>
  <c r="J4954"/>
  <c r="K4955"/>
  <c r="G4955"/>
  <c r="P3411"/>
  <c r="O3411"/>
  <c r="B4955"/>
  <c r="M3411"/>
  <c r="N3411"/>
  <c r="L3412"/>
  <c r="A4956"/>
  <c r="D3413"/>
  <c r="E3413" s="1"/>
  <c r="C3414" s="1"/>
  <c r="I4956" l="1"/>
  <c r="J4955"/>
  <c r="K4956"/>
  <c r="G4956"/>
  <c r="O3412"/>
  <c r="P3412"/>
  <c r="Q3411"/>
  <c r="B4956"/>
  <c r="M3412"/>
  <c r="N3412"/>
  <c r="A4957"/>
  <c r="F3413"/>
  <c r="I4957" l="1"/>
  <c r="J4956"/>
  <c r="K4957"/>
  <c r="G4957"/>
  <c r="Q3412"/>
  <c r="B4957"/>
  <c r="H3413"/>
  <c r="A4958"/>
  <c r="D3414"/>
  <c r="E3414" s="1"/>
  <c r="C3415" s="1"/>
  <c r="I4958" l="1"/>
  <c r="J4957"/>
  <c r="K4958"/>
  <c r="G4958"/>
  <c r="B4958"/>
  <c r="L3413"/>
  <c r="A4959"/>
  <c r="F3414"/>
  <c r="H3414" s="1"/>
  <c r="I4959" l="1"/>
  <c r="J4958"/>
  <c r="K4959"/>
  <c r="G4959"/>
  <c r="P3413"/>
  <c r="O3413"/>
  <c r="B4959"/>
  <c r="M3413"/>
  <c r="N3413"/>
  <c r="L3414"/>
  <c r="A4960"/>
  <c r="D3415"/>
  <c r="E3415" s="1"/>
  <c r="C3416" s="1"/>
  <c r="I4960" l="1"/>
  <c r="J4959"/>
  <c r="K4960"/>
  <c r="G4960"/>
  <c r="O3414"/>
  <c r="P3414"/>
  <c r="Q3413"/>
  <c r="B4960"/>
  <c r="M3414"/>
  <c r="N3414"/>
  <c r="A4961"/>
  <c r="F3415"/>
  <c r="I4961" l="1"/>
  <c r="J4960"/>
  <c r="K4961"/>
  <c r="G4961"/>
  <c r="Q3414"/>
  <c r="B4961"/>
  <c r="H3415"/>
  <c r="A4962"/>
  <c r="D3416"/>
  <c r="E3416" s="1"/>
  <c r="C3417" s="1"/>
  <c r="I4962" l="1"/>
  <c r="J4961"/>
  <c r="K4962"/>
  <c r="G4962"/>
  <c r="B4962"/>
  <c r="L3415"/>
  <c r="A4963"/>
  <c r="F3416"/>
  <c r="H3416" s="1"/>
  <c r="I4963" l="1"/>
  <c r="J4962"/>
  <c r="K4963"/>
  <c r="G4963"/>
  <c r="O3415"/>
  <c r="P3415"/>
  <c r="B4963"/>
  <c r="M3415"/>
  <c r="N3415"/>
  <c r="A4964"/>
  <c r="D3417"/>
  <c r="E3417" s="1"/>
  <c r="C3418" s="1"/>
  <c r="I4964" l="1"/>
  <c r="J4963"/>
  <c r="K4964"/>
  <c r="G4964"/>
  <c r="Q3415"/>
  <c r="B4964"/>
  <c r="L3416"/>
  <c r="A4965"/>
  <c r="F3417"/>
  <c r="H3417" s="1"/>
  <c r="I4965" l="1"/>
  <c r="J4964"/>
  <c r="K4965"/>
  <c r="G4965"/>
  <c r="O3416"/>
  <c r="P3416"/>
  <c r="B4965"/>
  <c r="M3416"/>
  <c r="N3416"/>
  <c r="A4966"/>
  <c r="D3418"/>
  <c r="E3418" s="1"/>
  <c r="C3419" s="1"/>
  <c r="I4966" l="1"/>
  <c r="J4965"/>
  <c r="K4966"/>
  <c r="G4966"/>
  <c r="Q3416"/>
  <c r="B4966"/>
  <c r="L3417"/>
  <c r="A4967"/>
  <c r="F3418"/>
  <c r="H3418" s="1"/>
  <c r="I4967" l="1"/>
  <c r="J4966"/>
  <c r="K4967"/>
  <c r="G4967"/>
  <c r="O3417"/>
  <c r="P3417"/>
  <c r="B4967"/>
  <c r="M3417"/>
  <c r="N3417"/>
  <c r="L3418"/>
  <c r="A4968"/>
  <c r="D3419"/>
  <c r="E3419" s="1"/>
  <c r="C3420" s="1"/>
  <c r="I4968" l="1"/>
  <c r="J4967"/>
  <c r="K4968"/>
  <c r="G4968"/>
  <c r="O3418"/>
  <c r="P3418"/>
  <c r="Q3417"/>
  <c r="B4968"/>
  <c r="M3418"/>
  <c r="N3418"/>
  <c r="A4969"/>
  <c r="F3419"/>
  <c r="I4969" l="1"/>
  <c r="J4968"/>
  <c r="K4969"/>
  <c r="G4969"/>
  <c r="Q3418"/>
  <c r="B4969"/>
  <c r="H3419"/>
  <c r="A4970"/>
  <c r="D3420"/>
  <c r="E3420" s="1"/>
  <c r="C3421" s="1"/>
  <c r="I4970" l="1"/>
  <c r="J4969"/>
  <c r="K4970"/>
  <c r="G4970"/>
  <c r="B4970"/>
  <c r="L3419"/>
  <c r="A4971"/>
  <c r="F3420"/>
  <c r="H3420" s="1"/>
  <c r="I4971" l="1"/>
  <c r="J4970"/>
  <c r="K4971"/>
  <c r="G4971"/>
  <c r="P3419"/>
  <c r="O3419"/>
  <c r="B4971"/>
  <c r="M3419"/>
  <c r="N3419"/>
  <c r="L3420"/>
  <c r="A4972"/>
  <c r="D3421"/>
  <c r="E3421" s="1"/>
  <c r="C3422" s="1"/>
  <c r="I4972" l="1"/>
  <c r="J4971"/>
  <c r="K4972"/>
  <c r="G4972"/>
  <c r="O3420"/>
  <c r="P3420"/>
  <c r="Q3419"/>
  <c r="B4972"/>
  <c r="M3420"/>
  <c r="N3420"/>
  <c r="A4973"/>
  <c r="F3421"/>
  <c r="I4973" l="1"/>
  <c r="J4972"/>
  <c r="K4973"/>
  <c r="G4973"/>
  <c r="Q3420"/>
  <c r="B4973"/>
  <c r="H3421"/>
  <c r="A4974"/>
  <c r="D3422"/>
  <c r="E3422" s="1"/>
  <c r="C3423" s="1"/>
  <c r="I4974" l="1"/>
  <c r="J4973"/>
  <c r="K4974"/>
  <c r="G4974"/>
  <c r="B4974"/>
  <c r="L3421"/>
  <c r="A4975"/>
  <c r="F3422"/>
  <c r="H3422" s="1"/>
  <c r="I4975" l="1"/>
  <c r="J4974"/>
  <c r="K4975"/>
  <c r="G4975"/>
  <c r="P3421"/>
  <c r="O3421"/>
  <c r="B4975"/>
  <c r="M3421"/>
  <c r="N3421"/>
  <c r="L3422"/>
  <c r="A4976"/>
  <c r="D3423"/>
  <c r="E3423" s="1"/>
  <c r="C3424" s="1"/>
  <c r="I4976" l="1"/>
  <c r="J4975"/>
  <c r="K4976"/>
  <c r="G4976"/>
  <c r="P3422"/>
  <c r="O3422"/>
  <c r="Q3421"/>
  <c r="B4976"/>
  <c r="M3422"/>
  <c r="N3422"/>
  <c r="A4977"/>
  <c r="F3423"/>
  <c r="I4977" l="1"/>
  <c r="J4976"/>
  <c r="K4977"/>
  <c r="G4977"/>
  <c r="Q3422"/>
  <c r="B4977"/>
  <c r="H3423"/>
  <c r="A4978"/>
  <c r="D3424"/>
  <c r="E3424" s="1"/>
  <c r="C3425" s="1"/>
  <c r="I4978" l="1"/>
  <c r="J4977"/>
  <c r="K4978"/>
  <c r="G4978"/>
  <c r="B4978"/>
  <c r="L3423"/>
  <c r="A4979"/>
  <c r="F3424"/>
  <c r="H3424" s="1"/>
  <c r="I4979" l="1"/>
  <c r="J4978"/>
  <c r="K4979"/>
  <c r="G4979"/>
  <c r="O3423"/>
  <c r="P3423"/>
  <c r="B4979"/>
  <c r="M3423"/>
  <c r="N3423"/>
  <c r="A4980"/>
  <c r="D3425"/>
  <c r="E3425" s="1"/>
  <c r="C3426" s="1"/>
  <c r="I4980" l="1"/>
  <c r="J4979"/>
  <c r="K4980"/>
  <c r="G4980"/>
  <c r="Q3423"/>
  <c r="B4980"/>
  <c r="L3424"/>
  <c r="A4981"/>
  <c r="F3425"/>
  <c r="H3425" s="1"/>
  <c r="I4981" l="1"/>
  <c r="J4980"/>
  <c r="K4981"/>
  <c r="G4981"/>
  <c r="O3424"/>
  <c r="P3424"/>
  <c r="B4981"/>
  <c r="M3424"/>
  <c r="N3424"/>
  <c r="L3425"/>
  <c r="A4982"/>
  <c r="D3426"/>
  <c r="E3426" s="1"/>
  <c r="C3427" s="1"/>
  <c r="I4982" l="1"/>
  <c r="J4981"/>
  <c r="K4982"/>
  <c r="G4982"/>
  <c r="O3425"/>
  <c r="P3425"/>
  <c r="Q3424"/>
  <c r="B4982"/>
  <c r="M3425"/>
  <c r="N3425"/>
  <c r="A4983"/>
  <c r="F3426"/>
  <c r="I4983" l="1"/>
  <c r="J4982"/>
  <c r="K4983"/>
  <c r="G4983"/>
  <c r="Q3425"/>
  <c r="B4983"/>
  <c r="H3426"/>
  <c r="A4984"/>
  <c r="D3427"/>
  <c r="E3427" s="1"/>
  <c r="C3428" s="1"/>
  <c r="I4984" l="1"/>
  <c r="J4983"/>
  <c r="K4984"/>
  <c r="G4984"/>
  <c r="B4984"/>
  <c r="L3426"/>
  <c r="A4985"/>
  <c r="F3427"/>
  <c r="I4985" l="1"/>
  <c r="J4984"/>
  <c r="K4985"/>
  <c r="G4985"/>
  <c r="P3426"/>
  <c r="O3426"/>
  <c r="B4985"/>
  <c r="M3426"/>
  <c r="N3426"/>
  <c r="L3427"/>
  <c r="H3427"/>
  <c r="A4986"/>
  <c r="D3428"/>
  <c r="E3428" s="1"/>
  <c r="C3429" s="1"/>
  <c r="I4986" l="1"/>
  <c r="J4985"/>
  <c r="K4986"/>
  <c r="G4986"/>
  <c r="P3427"/>
  <c r="O3427"/>
  <c r="Q3426"/>
  <c r="B4986"/>
  <c r="M3427"/>
  <c r="N3427"/>
  <c r="A4987"/>
  <c r="F3428"/>
  <c r="I4987" l="1"/>
  <c r="J4986"/>
  <c r="K4987"/>
  <c r="G4987"/>
  <c r="Q3427"/>
  <c r="B4987"/>
  <c r="H3428"/>
  <c r="A4988"/>
  <c r="D3429"/>
  <c r="E3429" s="1"/>
  <c r="C3430" s="1"/>
  <c r="I4988" l="1"/>
  <c r="J4987"/>
  <c r="K4988"/>
  <c r="G4988"/>
  <c r="B4988"/>
  <c r="L3428"/>
  <c r="A4989"/>
  <c r="F3429"/>
  <c r="H3429" s="1"/>
  <c r="I4989" l="1"/>
  <c r="J4988"/>
  <c r="K4989"/>
  <c r="G4989"/>
  <c r="P3428"/>
  <c r="O3428"/>
  <c r="B4989"/>
  <c r="M3428"/>
  <c r="N3428"/>
  <c r="A4990"/>
  <c r="D3430"/>
  <c r="E3430" s="1"/>
  <c r="C3431" s="1"/>
  <c r="I4990" l="1"/>
  <c r="J4989"/>
  <c r="K4990"/>
  <c r="G4990"/>
  <c r="Q3428"/>
  <c r="B4990"/>
  <c r="L3429"/>
  <c r="A4991"/>
  <c r="F3430"/>
  <c r="H3430" s="1"/>
  <c r="I4991" l="1"/>
  <c r="J4990"/>
  <c r="K4991"/>
  <c r="G4991"/>
  <c r="P3429"/>
  <c r="O3429"/>
  <c r="B4991"/>
  <c r="M3429"/>
  <c r="N3429"/>
  <c r="A4992"/>
  <c r="D3431"/>
  <c r="E3431" s="1"/>
  <c r="C3432" s="1"/>
  <c r="I4992" l="1"/>
  <c r="J4991"/>
  <c r="K4992"/>
  <c r="G4992"/>
  <c r="Q3429"/>
  <c r="B4992"/>
  <c r="L3430"/>
  <c r="A4993"/>
  <c r="F3431"/>
  <c r="H3431" s="1"/>
  <c r="I4993" l="1"/>
  <c r="J4992"/>
  <c r="K4993"/>
  <c r="G4993"/>
  <c r="P3430"/>
  <c r="O3430"/>
  <c r="B4993"/>
  <c r="M3430"/>
  <c r="N3430"/>
  <c r="A4994"/>
  <c r="D3432"/>
  <c r="E3432" s="1"/>
  <c r="C3433" s="1"/>
  <c r="I4994" l="1"/>
  <c r="J4993"/>
  <c r="K4994"/>
  <c r="G4994"/>
  <c r="Q3430"/>
  <c r="B4994"/>
  <c r="L3431"/>
  <c r="A4995"/>
  <c r="F3432"/>
  <c r="H3432" s="1"/>
  <c r="I4995" l="1"/>
  <c r="J4994"/>
  <c r="K4995"/>
  <c r="G4995"/>
  <c r="O3431"/>
  <c r="P3431"/>
  <c r="B4995"/>
  <c r="M3431"/>
  <c r="N3431"/>
  <c r="A4996"/>
  <c r="D3433"/>
  <c r="E3433" s="1"/>
  <c r="C3434" s="1"/>
  <c r="I4996" l="1"/>
  <c r="J4995"/>
  <c r="K4996"/>
  <c r="G4996"/>
  <c r="Q3431"/>
  <c r="B4996"/>
  <c r="L3432"/>
  <c r="A4997"/>
  <c r="F3433"/>
  <c r="H3433" s="1"/>
  <c r="I4997" l="1"/>
  <c r="J4996"/>
  <c r="K4997"/>
  <c r="G4997"/>
  <c r="P3432"/>
  <c r="O3432"/>
  <c r="B4997"/>
  <c r="M3432"/>
  <c r="N3432"/>
  <c r="A4998"/>
  <c r="D3434"/>
  <c r="E3434" s="1"/>
  <c r="C3435" s="1"/>
  <c r="I4998" l="1"/>
  <c r="J4997"/>
  <c r="K4998"/>
  <c r="G4998"/>
  <c r="Q3432"/>
  <c r="B4998"/>
  <c r="L3433"/>
  <c r="A4999"/>
  <c r="F3434"/>
  <c r="H3434" s="1"/>
  <c r="I4999" l="1"/>
  <c r="J4998"/>
  <c r="K4999"/>
  <c r="G4999"/>
  <c r="P3433"/>
  <c r="O3433"/>
  <c r="B4999"/>
  <c r="M3433"/>
  <c r="N3433"/>
  <c r="L3434"/>
  <c r="A5000"/>
  <c r="D3435"/>
  <c r="E3435" s="1"/>
  <c r="C3436" s="1"/>
  <c r="I5000" l="1"/>
  <c r="J4999"/>
  <c r="K5000"/>
  <c r="G5000"/>
  <c r="O3434"/>
  <c r="P3434"/>
  <c r="Q3433"/>
  <c r="B5000"/>
  <c r="M3434"/>
  <c r="N3434"/>
  <c r="A5001"/>
  <c r="F3435"/>
  <c r="I5001" l="1"/>
  <c r="J5000"/>
  <c r="K5001"/>
  <c r="G5001"/>
  <c r="Q3434"/>
  <c r="B5001"/>
  <c r="H3435"/>
  <c r="A5002"/>
  <c r="D3436"/>
  <c r="E3436" s="1"/>
  <c r="C3437" s="1"/>
  <c r="I5002" l="1"/>
  <c r="J5001"/>
  <c r="K5002"/>
  <c r="G5002"/>
  <c r="B5002"/>
  <c r="L3435"/>
  <c r="A5003"/>
  <c r="F3436"/>
  <c r="H3436" s="1"/>
  <c r="I5003" l="1"/>
  <c r="J5002"/>
  <c r="K5003"/>
  <c r="G5003"/>
  <c r="P3435"/>
  <c r="O3435"/>
  <c r="B5003"/>
  <c r="M3435"/>
  <c r="N3435"/>
  <c r="L3436"/>
  <c r="A5004"/>
  <c r="D3437"/>
  <c r="E3437" s="1"/>
  <c r="C3438" s="1"/>
  <c r="I5004" l="1"/>
  <c r="J5003"/>
  <c r="K5004"/>
  <c r="G5004"/>
  <c r="O3436"/>
  <c r="P3436"/>
  <c r="Q3435"/>
  <c r="B5004"/>
  <c r="M3436"/>
  <c r="N3436"/>
  <c r="A5005"/>
  <c r="F3437"/>
  <c r="I5005" l="1"/>
  <c r="J5004"/>
  <c r="K5005"/>
  <c r="G5005"/>
  <c r="Q3436"/>
  <c r="B5005"/>
  <c r="H3437"/>
  <c r="A5006"/>
  <c r="D3438"/>
  <c r="E3438" s="1"/>
  <c r="C3439" s="1"/>
  <c r="I5006" l="1"/>
  <c r="J5005"/>
  <c r="K5006"/>
  <c r="G5006"/>
  <c r="B5006"/>
  <c r="L3437"/>
  <c r="A5007"/>
  <c r="F3438"/>
  <c r="H3438" s="1"/>
  <c r="I5007" l="1"/>
  <c r="J5006"/>
  <c r="K5007"/>
  <c r="G5007"/>
  <c r="O3437"/>
  <c r="P3437"/>
  <c r="B5007"/>
  <c r="M3437"/>
  <c r="N3437"/>
  <c r="A5008"/>
  <c r="D3439"/>
  <c r="E3439" s="1"/>
  <c r="C3440" s="1"/>
  <c r="I5008" l="1"/>
  <c r="J5007"/>
  <c r="K5008"/>
  <c r="G5008"/>
  <c r="Q3437"/>
  <c r="B5008"/>
  <c r="L3438"/>
  <c r="A5009"/>
  <c r="F3439"/>
  <c r="H3439" s="1"/>
  <c r="I5009" l="1"/>
  <c r="J5008"/>
  <c r="K5009"/>
  <c r="G5009"/>
  <c r="O3438"/>
  <c r="P3438"/>
  <c r="B5009"/>
  <c r="M3438"/>
  <c r="N3438"/>
  <c r="A5010"/>
  <c r="D3440"/>
  <c r="E3440" s="1"/>
  <c r="C3441" s="1"/>
  <c r="I5010" l="1"/>
  <c r="J5009"/>
  <c r="K5010"/>
  <c r="G5010"/>
  <c r="Q3438"/>
  <c r="B5010"/>
  <c r="L3439"/>
  <c r="A5011"/>
  <c r="F3440"/>
  <c r="H3440" s="1"/>
  <c r="I5011" l="1"/>
  <c r="J5010"/>
  <c r="K5011"/>
  <c r="G5011"/>
  <c r="P3439"/>
  <c r="O3439"/>
  <c r="B5011"/>
  <c r="M3439"/>
  <c r="N3439"/>
  <c r="L3440"/>
  <c r="A5012"/>
  <c r="D3441"/>
  <c r="E3441" s="1"/>
  <c r="C3442" s="1"/>
  <c r="I5012" l="1"/>
  <c r="J5011"/>
  <c r="K5012"/>
  <c r="G5012"/>
  <c r="O3440"/>
  <c r="P3440"/>
  <c r="Q3439"/>
  <c r="B5012"/>
  <c r="M3440"/>
  <c r="N3440"/>
  <c r="A5013"/>
  <c r="F3441"/>
  <c r="I5013" l="1"/>
  <c r="J5012"/>
  <c r="K5013"/>
  <c r="G5013"/>
  <c r="Q3440"/>
  <c r="B5013"/>
  <c r="H3441"/>
  <c r="A5014"/>
  <c r="D3442"/>
  <c r="E3442" s="1"/>
  <c r="C3443" s="1"/>
  <c r="I5014" l="1"/>
  <c r="J5013"/>
  <c r="K5014"/>
  <c r="G5014"/>
  <c r="B5014"/>
  <c r="L3441"/>
  <c r="A5015"/>
  <c r="F3442"/>
  <c r="H3442" s="1"/>
  <c r="I5015" l="1"/>
  <c r="J5014"/>
  <c r="K5015"/>
  <c r="G5015"/>
  <c r="P3441"/>
  <c r="O3441"/>
  <c r="B5015"/>
  <c r="M3441"/>
  <c r="N3441"/>
  <c r="L3442"/>
  <c r="A5016"/>
  <c r="D3443"/>
  <c r="E3443" s="1"/>
  <c r="C3444" s="1"/>
  <c r="I5016" l="1"/>
  <c r="J5015"/>
  <c r="K5016"/>
  <c r="G5016"/>
  <c r="O3442"/>
  <c r="P3442"/>
  <c r="Q3441"/>
  <c r="B5016"/>
  <c r="M3442"/>
  <c r="N3442"/>
  <c r="A5017"/>
  <c r="F3443"/>
  <c r="I5017" l="1"/>
  <c r="J5016"/>
  <c r="K5017"/>
  <c r="G5017"/>
  <c r="Q3442"/>
  <c r="B5017"/>
  <c r="H3443"/>
  <c r="A5018"/>
  <c r="D3444"/>
  <c r="E3444" s="1"/>
  <c r="C3445" s="1"/>
  <c r="I5018" l="1"/>
  <c r="J5017"/>
  <c r="K5018"/>
  <c r="G5018"/>
  <c r="B5018"/>
  <c r="A5019"/>
  <c r="L3443"/>
  <c r="F3444"/>
  <c r="H3444" s="1"/>
  <c r="I5019" l="1"/>
  <c r="J5018"/>
  <c r="K5019"/>
  <c r="G5019"/>
  <c r="P3443"/>
  <c r="O3443"/>
  <c r="B5019"/>
  <c r="M3443"/>
  <c r="N3443"/>
  <c r="A5020"/>
  <c r="D3445"/>
  <c r="E3445" s="1"/>
  <c r="C3446" s="1"/>
  <c r="I5020" l="1"/>
  <c r="J5019"/>
  <c r="K5020"/>
  <c r="G5020"/>
  <c r="Q3443"/>
  <c r="B5020"/>
  <c r="A5021"/>
  <c r="L3444"/>
  <c r="F3445"/>
  <c r="I5021" l="1"/>
  <c r="J5020"/>
  <c r="K5021"/>
  <c r="G5021"/>
  <c r="P3444"/>
  <c r="O3444"/>
  <c r="B5021"/>
  <c r="M3444"/>
  <c r="N3444"/>
  <c r="A5022"/>
  <c r="L3445"/>
  <c r="H3445"/>
  <c r="D3446"/>
  <c r="E3446" s="1"/>
  <c r="C3447" s="1"/>
  <c r="I5022" l="1"/>
  <c r="J5021"/>
  <c r="K5022"/>
  <c r="G5022"/>
  <c r="O3445"/>
  <c r="P3445"/>
  <c r="Q3444"/>
  <c r="B5022"/>
  <c r="M3445"/>
  <c r="N3445"/>
  <c r="A5023"/>
  <c r="F3446"/>
  <c r="I5023" l="1"/>
  <c r="J5022"/>
  <c r="K5023"/>
  <c r="G5023"/>
  <c r="Q3445"/>
  <c r="B5023"/>
  <c r="A5024"/>
  <c r="H3446"/>
  <c r="D3447"/>
  <c r="E3447" s="1"/>
  <c r="C3448" s="1"/>
  <c r="I5024" l="1"/>
  <c r="J5023"/>
  <c r="K5024"/>
  <c r="G5024"/>
  <c r="B5024"/>
  <c r="A5025"/>
  <c r="L3446"/>
  <c r="F3447"/>
  <c r="H3447" s="1"/>
  <c r="I5025" l="1"/>
  <c r="J5024"/>
  <c r="K5025"/>
  <c r="G5025"/>
  <c r="O3446"/>
  <c r="P3446"/>
  <c r="B5025"/>
  <c r="A5026"/>
  <c r="M3446"/>
  <c r="N3446"/>
  <c r="L3447"/>
  <c r="D3448"/>
  <c r="E3448" s="1"/>
  <c r="C3449" s="1"/>
  <c r="I5026" l="1"/>
  <c r="J5025"/>
  <c r="K5026"/>
  <c r="G5026"/>
  <c r="P3447"/>
  <c r="O3447"/>
  <c r="Q3446"/>
  <c r="B5026"/>
  <c r="A5027"/>
  <c r="M3447"/>
  <c r="N3447"/>
  <c r="F3448"/>
  <c r="I5027" l="1"/>
  <c r="J5026"/>
  <c r="K5027"/>
  <c r="G5027"/>
  <c r="Q3447"/>
  <c r="B5027"/>
  <c r="A5028"/>
  <c r="H3448"/>
  <c r="D3449"/>
  <c r="E3449" s="1"/>
  <c r="C3450" s="1"/>
  <c r="I5028" l="1"/>
  <c r="J5027"/>
  <c r="K5028"/>
  <c r="G5028"/>
  <c r="B5028"/>
  <c r="A5029"/>
  <c r="L3448"/>
  <c r="F3449"/>
  <c r="H3449" s="1"/>
  <c r="I5029" l="1"/>
  <c r="J5028"/>
  <c r="K5029"/>
  <c r="G5029"/>
  <c r="O3448"/>
  <c r="P3448"/>
  <c r="B5029"/>
  <c r="A5030"/>
  <c r="M3448"/>
  <c r="N3448"/>
  <c r="L3449"/>
  <c r="D3450"/>
  <c r="E3450" s="1"/>
  <c r="C3451" s="1"/>
  <c r="I5030" l="1"/>
  <c r="J5029"/>
  <c r="K5030"/>
  <c r="G5030"/>
  <c r="O3449"/>
  <c r="P3449"/>
  <c r="Q3448"/>
  <c r="B5030"/>
  <c r="A5031"/>
  <c r="M3449"/>
  <c r="N3449"/>
  <c r="F3450"/>
  <c r="I5031" l="1"/>
  <c r="J5030"/>
  <c r="K5031"/>
  <c r="G5031"/>
  <c r="Q3449"/>
  <c r="B5031"/>
  <c r="A5032"/>
  <c r="H3450"/>
  <c r="D3451"/>
  <c r="E3451" s="1"/>
  <c r="C3452" s="1"/>
  <c r="I5032" l="1"/>
  <c r="J5031"/>
  <c r="K5032"/>
  <c r="G5032"/>
  <c r="B5032"/>
  <c r="A5033"/>
  <c r="L3450"/>
  <c r="F3451"/>
  <c r="H3451" s="1"/>
  <c r="I5033" l="1"/>
  <c r="J5032"/>
  <c r="K5033"/>
  <c r="G5033"/>
  <c r="P3450"/>
  <c r="O3450"/>
  <c r="B5033"/>
  <c r="A5034"/>
  <c r="M3450"/>
  <c r="N3450"/>
  <c r="D3452"/>
  <c r="E3452" s="1"/>
  <c r="C3453" s="1"/>
  <c r="I5034" l="1"/>
  <c r="J5033"/>
  <c r="K5034"/>
  <c r="G5034"/>
  <c r="Q3450"/>
  <c r="B5034"/>
  <c r="A5035"/>
  <c r="L3451"/>
  <c r="F3452"/>
  <c r="H3452" s="1"/>
  <c r="I5035" l="1"/>
  <c r="J5034"/>
  <c r="K5035"/>
  <c r="G5035"/>
  <c r="O3451"/>
  <c r="P3451"/>
  <c r="B5035"/>
  <c r="A5036"/>
  <c r="M3451"/>
  <c r="N3451"/>
  <c r="D3453"/>
  <c r="E3453" s="1"/>
  <c r="C3454" s="1"/>
  <c r="I5036" l="1"/>
  <c r="J5035"/>
  <c r="K5036"/>
  <c r="G5036"/>
  <c r="Q3451"/>
  <c r="B5036"/>
  <c r="A5037"/>
  <c r="L3452"/>
  <c r="F3453"/>
  <c r="H3453" s="1"/>
  <c r="I5037" l="1"/>
  <c r="J5036"/>
  <c r="K5037"/>
  <c r="G5037"/>
  <c r="P3452"/>
  <c r="O3452"/>
  <c r="B5037"/>
  <c r="A5038"/>
  <c r="M3452"/>
  <c r="N3452"/>
  <c r="D3454"/>
  <c r="E3454" s="1"/>
  <c r="C3455" s="1"/>
  <c r="I5038" l="1"/>
  <c r="J5037"/>
  <c r="K5038"/>
  <c r="G5038"/>
  <c r="Q3452"/>
  <c r="B5038"/>
  <c r="A5039"/>
  <c r="L3453"/>
  <c r="F3454"/>
  <c r="I5039" l="1"/>
  <c r="J5038"/>
  <c r="K5039"/>
  <c r="G5039"/>
  <c r="P3453"/>
  <c r="O3453"/>
  <c r="B5039"/>
  <c r="A5040"/>
  <c r="N3453"/>
  <c r="M3453"/>
  <c r="L3454"/>
  <c r="H3454"/>
  <c r="D3455"/>
  <c r="E3455" s="1"/>
  <c r="C3456" s="1"/>
  <c r="I5040" l="1"/>
  <c r="J5039"/>
  <c r="K5040"/>
  <c r="G5040"/>
  <c r="O3454"/>
  <c r="P3454"/>
  <c r="Q3453"/>
  <c r="B5040"/>
  <c r="A5041"/>
  <c r="N3454"/>
  <c r="M3454"/>
  <c r="F3455"/>
  <c r="I5041" l="1"/>
  <c r="J5040"/>
  <c r="K5041"/>
  <c r="G5041"/>
  <c r="Q3454"/>
  <c r="B5041"/>
  <c r="A5042"/>
  <c r="H3455"/>
  <c r="D3456"/>
  <c r="E3456" s="1"/>
  <c r="C3457" s="1"/>
  <c r="I5042" l="1"/>
  <c r="J5041"/>
  <c r="K5042"/>
  <c r="G5042"/>
  <c r="A5043"/>
  <c r="B5042"/>
  <c r="L3455"/>
  <c r="F3456"/>
  <c r="H3456" s="1"/>
  <c r="I5043" l="1"/>
  <c r="J5042"/>
  <c r="K5043"/>
  <c r="G5043"/>
  <c r="O3455"/>
  <c r="P3455"/>
  <c r="A5044"/>
  <c r="B5043"/>
  <c r="M3455"/>
  <c r="N3455"/>
  <c r="L3456"/>
  <c r="D3457"/>
  <c r="E3457" s="1"/>
  <c r="C3458" s="1"/>
  <c r="I5044" l="1"/>
  <c r="J5043"/>
  <c r="K5044"/>
  <c r="G5044"/>
  <c r="O3456"/>
  <c r="P3456"/>
  <c r="Q3455"/>
  <c r="A5045"/>
  <c r="B5044"/>
  <c r="M3456"/>
  <c r="N3456"/>
  <c r="F3457"/>
  <c r="I5045" l="1"/>
  <c r="J5044"/>
  <c r="K5045"/>
  <c r="G5045"/>
  <c r="Q3456"/>
  <c r="B5045"/>
  <c r="A5046"/>
  <c r="H3457"/>
  <c r="D3458"/>
  <c r="E3458" s="1"/>
  <c r="C3459" s="1"/>
  <c r="I5046" l="1"/>
  <c r="J5045"/>
  <c r="K5046"/>
  <c r="G5046"/>
  <c r="A5047"/>
  <c r="I5047" s="1"/>
  <c r="B5046"/>
  <c r="L3457"/>
  <c r="F3458"/>
  <c r="H3458" s="1"/>
  <c r="J5046" l="1"/>
  <c r="G5047"/>
  <c r="K5047"/>
  <c r="P3457"/>
  <c r="O3457"/>
  <c r="A5048"/>
  <c r="B5047"/>
  <c r="M3457"/>
  <c r="N3457"/>
  <c r="L3458"/>
  <c r="D3459"/>
  <c r="E3459" s="1"/>
  <c r="C3460" s="1"/>
  <c r="I5048" l="1"/>
  <c r="J5047"/>
  <c r="K5048"/>
  <c r="G5048"/>
  <c r="Q3457"/>
  <c r="P3458"/>
  <c r="O3458"/>
  <c r="B5048"/>
  <c r="A5049"/>
  <c r="M3458"/>
  <c r="N3458"/>
  <c r="F3459"/>
  <c r="I5049" l="1"/>
  <c r="J5048"/>
  <c r="K5049"/>
  <c r="G5049"/>
  <c r="A5050"/>
  <c r="B5049"/>
  <c r="Q3458"/>
  <c r="H3459"/>
  <c r="D3460"/>
  <c r="E3460" s="1"/>
  <c r="C3461" s="1"/>
  <c r="I5050" l="1"/>
  <c r="J5049"/>
  <c r="K5050"/>
  <c r="G5050"/>
  <c r="A5051"/>
  <c r="B5050"/>
  <c r="L3459"/>
  <c r="F3460"/>
  <c r="H3460" s="1"/>
  <c r="I5051" l="1"/>
  <c r="J5050"/>
  <c r="K5051"/>
  <c r="G5051"/>
  <c r="A5052"/>
  <c r="B5051"/>
  <c r="P3459"/>
  <c r="O3459"/>
  <c r="M3459"/>
  <c r="N3459"/>
  <c r="L3460"/>
  <c r="D3461"/>
  <c r="E3461" s="1"/>
  <c r="C3462" s="1"/>
  <c r="I5052" l="1"/>
  <c r="J5051"/>
  <c r="K5052"/>
  <c r="G5052"/>
  <c r="B5052"/>
  <c r="A5053"/>
  <c r="P3460"/>
  <c r="O3460"/>
  <c r="Q3459"/>
  <c r="M3460"/>
  <c r="N3460"/>
  <c r="F3461"/>
  <c r="I5053" l="1"/>
  <c r="J5052"/>
  <c r="K5053"/>
  <c r="G5053"/>
  <c r="A5054"/>
  <c r="B5053"/>
  <c r="Q3460"/>
  <c r="H3461"/>
  <c r="D3462"/>
  <c r="E3462" s="1"/>
  <c r="C3463" s="1"/>
  <c r="I5054" l="1"/>
  <c r="J5053"/>
  <c r="K5054"/>
  <c r="G5054"/>
  <c r="A5055"/>
  <c r="B5054"/>
  <c r="L3461"/>
  <c r="F3462"/>
  <c r="H3462" s="1"/>
  <c r="I5055" l="1"/>
  <c r="J5054"/>
  <c r="K5055"/>
  <c r="G5055"/>
  <c r="B5055"/>
  <c r="A5056"/>
  <c r="O3461"/>
  <c r="P3461"/>
  <c r="M3461"/>
  <c r="N3461"/>
  <c r="D3463"/>
  <c r="E3463" s="1"/>
  <c r="C3464" s="1"/>
  <c r="I5056" l="1"/>
  <c r="J5055"/>
  <c r="K5056"/>
  <c r="G5056"/>
  <c r="A5057"/>
  <c r="B5056"/>
  <c r="Q3461"/>
  <c r="L3462"/>
  <c r="F3463"/>
  <c r="H3463" s="1"/>
  <c r="I5057" l="1"/>
  <c r="J5056"/>
  <c r="K5057"/>
  <c r="G5057"/>
  <c r="B5057"/>
  <c r="A5058"/>
  <c r="P3462"/>
  <c r="O3462"/>
  <c r="M3462"/>
  <c r="N3462"/>
  <c r="L3463"/>
  <c r="D3464"/>
  <c r="E3464" s="1"/>
  <c r="C3465" s="1"/>
  <c r="I5058" l="1"/>
  <c r="J5057"/>
  <c r="K5058"/>
  <c r="G5058"/>
  <c r="A5059"/>
  <c r="B5058"/>
  <c r="O3463"/>
  <c r="P3463"/>
  <c r="Q3462"/>
  <c r="M3463"/>
  <c r="N3463"/>
  <c r="F3464"/>
  <c r="I5059" l="1"/>
  <c r="J5058"/>
  <c r="K5059"/>
  <c r="G5059"/>
  <c r="A5060"/>
  <c r="B5059"/>
  <c r="Q3463"/>
  <c r="H3464"/>
  <c r="D3465"/>
  <c r="E3465" s="1"/>
  <c r="C3466" s="1"/>
  <c r="I5060" l="1"/>
  <c r="J5059"/>
  <c r="K5060"/>
  <c r="G5060"/>
  <c r="A5061"/>
  <c r="B5060"/>
  <c r="L3464"/>
  <c r="F3465"/>
  <c r="H3465" s="1"/>
  <c r="I5061" l="1"/>
  <c r="J5060"/>
  <c r="K5061"/>
  <c r="G5061"/>
  <c r="B5061"/>
  <c r="A5062"/>
  <c r="I5062" s="1"/>
  <c r="O3464"/>
  <c r="P3464"/>
  <c r="M3464"/>
  <c r="N3464"/>
  <c r="D3466"/>
  <c r="E3466" s="1"/>
  <c r="C3467" s="1"/>
  <c r="J5061" l="1"/>
  <c r="A5063"/>
  <c r="K5062"/>
  <c r="G5062"/>
  <c r="B5062"/>
  <c r="Q3464"/>
  <c r="L3465"/>
  <c r="F3466"/>
  <c r="H3466" s="1"/>
  <c r="I5063" l="1"/>
  <c r="J5062"/>
  <c r="G5063"/>
  <c r="B5063"/>
  <c r="A5064"/>
  <c r="K5063"/>
  <c r="O3465"/>
  <c r="P3465"/>
  <c r="M3465"/>
  <c r="N3465"/>
  <c r="F39" i="11"/>
  <c r="C40"/>
  <c r="L3466" i="10"/>
  <c r="D3467"/>
  <c r="E3467" s="1"/>
  <c r="C3468" s="1"/>
  <c r="I5064" l="1"/>
  <c r="A5065"/>
  <c r="A5066" s="1"/>
  <c r="J5063"/>
  <c r="G5064"/>
  <c r="B5064"/>
  <c r="K5064"/>
  <c r="Q3465"/>
  <c r="O3466"/>
  <c r="P3466"/>
  <c r="M3466"/>
  <c r="N3466"/>
  <c r="F3467"/>
  <c r="I5066" l="1"/>
  <c r="I5065"/>
  <c r="B5065"/>
  <c r="G5065"/>
  <c r="K5065"/>
  <c r="J5064"/>
  <c r="K5066"/>
  <c r="G5066"/>
  <c r="A5067"/>
  <c r="Q3466"/>
  <c r="B5066"/>
  <c r="H3467"/>
  <c r="D3468"/>
  <c r="E3468" s="1"/>
  <c r="C3469" s="1"/>
  <c r="S5067" l="1"/>
  <c r="I5067"/>
  <c r="J5065"/>
  <c r="J5066" s="1"/>
  <c r="R5067"/>
  <c r="D5067"/>
  <c r="G5067"/>
  <c r="B5067"/>
  <c r="A5068"/>
  <c r="F5067"/>
  <c r="Q5067"/>
  <c r="AI5067"/>
  <c r="T5067"/>
  <c r="AG5067" s="1"/>
  <c r="K5067"/>
  <c r="AE5067"/>
  <c r="E5067"/>
  <c r="C5067"/>
  <c r="AF5067"/>
  <c r="O5067"/>
  <c r="H5067"/>
  <c r="P5067"/>
  <c r="L3467"/>
  <c r="F3468"/>
  <c r="H3468" s="1"/>
  <c r="S5068" l="1"/>
  <c r="I5068"/>
  <c r="R5068"/>
  <c r="J5067"/>
  <c r="U5067"/>
  <c r="X5067"/>
  <c r="Z5067" s="1"/>
  <c r="W5067"/>
  <c r="Y5067" s="1"/>
  <c r="V5067"/>
  <c r="AH5067"/>
  <c r="B5068"/>
  <c r="P5068"/>
  <c r="H5068"/>
  <c r="G5068"/>
  <c r="D5068"/>
  <c r="AF5068"/>
  <c r="C5068"/>
  <c r="E5068"/>
  <c r="F5068"/>
  <c r="T5068"/>
  <c r="AG5068" s="1"/>
  <c r="AI5068"/>
  <c r="A5069"/>
  <c r="K5068"/>
  <c r="O5068"/>
  <c r="Q5068"/>
  <c r="AE5068"/>
  <c r="P3467"/>
  <c r="O3467"/>
  <c r="M3467"/>
  <c r="N3467"/>
  <c r="L3468"/>
  <c r="D3469"/>
  <c r="E3469" s="1"/>
  <c r="C3470" s="1"/>
  <c r="S5069" l="1"/>
  <c r="I5069"/>
  <c r="R5069"/>
  <c r="J5068"/>
  <c r="AA5067"/>
  <c r="AC5067" s="1"/>
  <c r="AB5067"/>
  <c r="AD5067" s="1"/>
  <c r="G5069"/>
  <c r="D5069"/>
  <c r="O5069"/>
  <c r="B5069"/>
  <c r="F5069"/>
  <c r="P5069"/>
  <c r="A5070"/>
  <c r="K5069"/>
  <c r="AI5069"/>
  <c r="C5069"/>
  <c r="E5069"/>
  <c r="T5069"/>
  <c r="AG5069" s="1"/>
  <c r="AE5069"/>
  <c r="H5069"/>
  <c r="AF5069"/>
  <c r="Q5069"/>
  <c r="X5068"/>
  <c r="Z5068" s="1"/>
  <c r="U5068"/>
  <c r="V5068"/>
  <c r="AH5068"/>
  <c r="W5068"/>
  <c r="Y5068" s="1"/>
  <c r="O3468"/>
  <c r="P3468"/>
  <c r="Q3467"/>
  <c r="M3468"/>
  <c r="N3468"/>
  <c r="F3469"/>
  <c r="S5070" l="1"/>
  <c r="I5070"/>
  <c r="R5070"/>
  <c r="J5069"/>
  <c r="AB5068"/>
  <c r="AD5068" s="1"/>
  <c r="AH5069"/>
  <c r="W5069"/>
  <c r="Y5069" s="1"/>
  <c r="U5069"/>
  <c r="X5069"/>
  <c r="Z5069" s="1"/>
  <c r="V5069"/>
  <c r="G5070"/>
  <c r="Q5070"/>
  <c r="T5070"/>
  <c r="AG5070" s="1"/>
  <c r="P5070"/>
  <c r="F5070"/>
  <c r="O5070"/>
  <c r="AE5070"/>
  <c r="C5070"/>
  <c r="AF5070"/>
  <c r="H5070"/>
  <c r="E5070"/>
  <c r="B5070"/>
  <c r="AI5070"/>
  <c r="K5070"/>
  <c r="A5071"/>
  <c r="D5070"/>
  <c r="AA5068"/>
  <c r="AC5068" s="1"/>
  <c r="Q3468"/>
  <c r="H3469"/>
  <c r="D3470"/>
  <c r="E3470" s="1"/>
  <c r="C3471" s="1"/>
  <c r="S5071" l="1"/>
  <c r="I5071"/>
  <c r="R5071"/>
  <c r="J5070"/>
  <c r="AA5069"/>
  <c r="AC5069" s="1"/>
  <c r="G5071"/>
  <c r="D5071"/>
  <c r="AF5071"/>
  <c r="C5071"/>
  <c r="AE5071"/>
  <c r="AI5071"/>
  <c r="O5071"/>
  <c r="A5072"/>
  <c r="P5071"/>
  <c r="T5071"/>
  <c r="AG5071" s="1"/>
  <c r="H5071"/>
  <c r="E5071"/>
  <c r="K5071"/>
  <c r="F5071"/>
  <c r="Q5071"/>
  <c r="B5071"/>
  <c r="X5070"/>
  <c r="Z5070" s="1"/>
  <c r="U5070"/>
  <c r="AH5070"/>
  <c r="V5070"/>
  <c r="W5070"/>
  <c r="Y5070" s="1"/>
  <c r="AB5069"/>
  <c r="AD5069" s="1"/>
  <c r="L3469"/>
  <c r="F3470"/>
  <c r="S5072" l="1"/>
  <c r="I5072"/>
  <c r="R5072"/>
  <c r="J5071"/>
  <c r="AA5070"/>
  <c r="AC5070" s="1"/>
  <c r="AB5070"/>
  <c r="AD5070" s="1"/>
  <c r="V5071"/>
  <c r="W5071"/>
  <c r="Y5071" s="1"/>
  <c r="U5071"/>
  <c r="X5071"/>
  <c r="Z5071" s="1"/>
  <c r="AH5071"/>
  <c r="G5072"/>
  <c r="F5072"/>
  <c r="E5072"/>
  <c r="T5072"/>
  <c r="AG5072" s="1"/>
  <c r="Q5072"/>
  <c r="B5072"/>
  <c r="C5072"/>
  <c r="AF5072"/>
  <c r="H5072"/>
  <c r="AI5072"/>
  <c r="O5072"/>
  <c r="P5072"/>
  <c r="AE5072"/>
  <c r="K5072"/>
  <c r="A5073"/>
  <c r="D5072"/>
  <c r="O3469"/>
  <c r="P3469"/>
  <c r="N3469"/>
  <c r="M3469"/>
  <c r="L3470"/>
  <c r="H3470"/>
  <c r="D3471"/>
  <c r="E3471" s="1"/>
  <c r="C3472" s="1"/>
  <c r="S5073" l="1"/>
  <c r="I5073"/>
  <c r="R5073"/>
  <c r="J5072"/>
  <c r="X5072"/>
  <c r="Z5072" s="1"/>
  <c r="V5072"/>
  <c r="W5072"/>
  <c r="Y5072" s="1"/>
  <c r="AH5072"/>
  <c r="U5072"/>
  <c r="G5073"/>
  <c r="P5073"/>
  <c r="A5074"/>
  <c r="O5073"/>
  <c r="H5073"/>
  <c r="T5073"/>
  <c r="AG5073" s="1"/>
  <c r="Q5073"/>
  <c r="B5073"/>
  <c r="C5073"/>
  <c r="E5073"/>
  <c r="AF5073"/>
  <c r="AI5073"/>
  <c r="D5073"/>
  <c r="K5073"/>
  <c r="F5073"/>
  <c r="AE5073"/>
  <c r="AB5071"/>
  <c r="AD5071" s="1"/>
  <c r="AA5071"/>
  <c r="AC5071" s="1"/>
  <c r="P3470"/>
  <c r="O3470"/>
  <c r="Q3469"/>
  <c r="N3470"/>
  <c r="M3470"/>
  <c r="F3471"/>
  <c r="S5074" l="1"/>
  <c r="I5074"/>
  <c r="R5074"/>
  <c r="J5073"/>
  <c r="AH5073"/>
  <c r="U5073"/>
  <c r="X5073"/>
  <c r="Z5073" s="1"/>
  <c r="V5073"/>
  <c r="W5073"/>
  <c r="Y5073" s="1"/>
  <c r="G5074"/>
  <c r="AE5074"/>
  <c r="C5074"/>
  <c r="AF5074"/>
  <c r="D5074"/>
  <c r="AI5074"/>
  <c r="Q5074"/>
  <c r="T5074"/>
  <c r="AG5074" s="1"/>
  <c r="H5074"/>
  <c r="F5074"/>
  <c r="O5074"/>
  <c r="E5074"/>
  <c r="B5074"/>
  <c r="K5074"/>
  <c r="A5075"/>
  <c r="P5074"/>
  <c r="AA5072"/>
  <c r="AC5072" s="1"/>
  <c r="AB5072"/>
  <c r="AD5072" s="1"/>
  <c r="Q3470"/>
  <c r="H3471"/>
  <c r="D3472"/>
  <c r="E3472" s="1"/>
  <c r="C3473" s="1"/>
  <c r="S5075" l="1"/>
  <c r="I5075"/>
  <c r="R5075"/>
  <c r="J5074"/>
  <c r="X5074"/>
  <c r="Z5074" s="1"/>
  <c r="W5074"/>
  <c r="Y5074" s="1"/>
  <c r="U5074"/>
  <c r="V5074"/>
  <c r="AH5074"/>
  <c r="AB5073"/>
  <c r="AD5073" s="1"/>
  <c r="AA5073"/>
  <c r="AC5073" s="1"/>
  <c r="G5075"/>
  <c r="O5075"/>
  <c r="Q5075"/>
  <c r="A5076"/>
  <c r="AI5075"/>
  <c r="P5075"/>
  <c r="T5075"/>
  <c r="AG5075" s="1"/>
  <c r="H5075"/>
  <c r="E5075"/>
  <c r="K5075"/>
  <c r="B5075"/>
  <c r="D5075"/>
  <c r="AF5075"/>
  <c r="C5075"/>
  <c r="F5075"/>
  <c r="AE5075"/>
  <c r="L3471"/>
  <c r="F3472"/>
  <c r="H3472" s="1"/>
  <c r="S5076" l="1"/>
  <c r="I5076"/>
  <c r="AA5074"/>
  <c r="AC5074" s="1"/>
  <c r="R5076"/>
  <c r="J5075"/>
  <c r="V5075"/>
  <c r="X5075"/>
  <c r="Z5075" s="1"/>
  <c r="U5075"/>
  <c r="W5075"/>
  <c r="Y5075" s="1"/>
  <c r="AH5075"/>
  <c r="G5076"/>
  <c r="C5076"/>
  <c r="AF5076"/>
  <c r="D5076"/>
  <c r="F5076"/>
  <c r="E5076"/>
  <c r="T5076"/>
  <c r="AG5076" s="1"/>
  <c r="Q5076"/>
  <c r="AE5076"/>
  <c r="K5076"/>
  <c r="A5077"/>
  <c r="P5076"/>
  <c r="B5076"/>
  <c r="AI5076"/>
  <c r="O5076"/>
  <c r="H5076"/>
  <c r="AB5074"/>
  <c r="AD5074" s="1"/>
  <c r="O3471"/>
  <c r="P3471"/>
  <c r="M3471"/>
  <c r="N3471"/>
  <c r="L3472"/>
  <c r="D3473"/>
  <c r="E3473" s="1"/>
  <c r="C3474" s="1"/>
  <c r="S5077" l="1"/>
  <c r="I5077"/>
  <c r="AB5075"/>
  <c r="AD5075" s="1"/>
  <c r="R5077"/>
  <c r="J5076"/>
  <c r="AA5075"/>
  <c r="AC5075" s="1"/>
  <c r="G5077"/>
  <c r="P5077"/>
  <c r="A5078"/>
  <c r="O5077"/>
  <c r="AI5077"/>
  <c r="D5077"/>
  <c r="K5077"/>
  <c r="B5077"/>
  <c r="F5077"/>
  <c r="C5077"/>
  <c r="E5077"/>
  <c r="AF5077"/>
  <c r="AE5077"/>
  <c r="H5077"/>
  <c r="T5077"/>
  <c r="AG5077" s="1"/>
  <c r="Q5077"/>
  <c r="V5076"/>
  <c r="AH5076"/>
  <c r="W5076"/>
  <c r="Y5076" s="1"/>
  <c r="U5076"/>
  <c r="X5076"/>
  <c r="Z5076" s="1"/>
  <c r="O3472"/>
  <c r="P3472"/>
  <c r="Q3471"/>
  <c r="M3472"/>
  <c r="N3472"/>
  <c r="F3473"/>
  <c r="S5078" l="1"/>
  <c r="I5078"/>
  <c r="R5078"/>
  <c r="J5077"/>
  <c r="V5077"/>
  <c r="W5077"/>
  <c r="Y5077" s="1"/>
  <c r="X5077"/>
  <c r="Z5077" s="1"/>
  <c r="AH5077"/>
  <c r="U5077"/>
  <c r="AA5076"/>
  <c r="AC5076" s="1"/>
  <c r="G5078"/>
  <c r="AE5078"/>
  <c r="C5078"/>
  <c r="AF5078"/>
  <c r="H5078"/>
  <c r="T5078"/>
  <c r="AG5078" s="1"/>
  <c r="B5078"/>
  <c r="AI5078"/>
  <c r="K5078"/>
  <c r="A5079"/>
  <c r="D5078"/>
  <c r="Q5078"/>
  <c r="P5078"/>
  <c r="F5078"/>
  <c r="O5078"/>
  <c r="E5078"/>
  <c r="AB5076"/>
  <c r="AD5076" s="1"/>
  <c r="Q3472"/>
  <c r="H3473"/>
  <c r="D3474"/>
  <c r="E3474" s="1"/>
  <c r="C3475" s="1"/>
  <c r="S5079" l="1"/>
  <c r="I5079"/>
  <c r="R5079"/>
  <c r="AA5077"/>
  <c r="AC5077" s="1"/>
  <c r="J5078"/>
  <c r="AB5077"/>
  <c r="AD5077" s="1"/>
  <c r="G5079"/>
  <c r="O5079"/>
  <c r="Q5079"/>
  <c r="A5080"/>
  <c r="D5079"/>
  <c r="AF5079"/>
  <c r="C5079"/>
  <c r="AE5079"/>
  <c r="AI5079"/>
  <c r="P5079"/>
  <c r="T5079"/>
  <c r="AG5079" s="1"/>
  <c r="B5079"/>
  <c r="H5079"/>
  <c r="E5079"/>
  <c r="K5079"/>
  <c r="F5079"/>
  <c r="W5078"/>
  <c r="Y5078" s="1"/>
  <c r="AH5078"/>
  <c r="U5078"/>
  <c r="V5078"/>
  <c r="X5078"/>
  <c r="Z5078" s="1"/>
  <c r="L3473"/>
  <c r="F3474"/>
  <c r="S5080" l="1"/>
  <c r="I5080"/>
  <c r="R5080"/>
  <c r="J5079"/>
  <c r="AH5079"/>
  <c r="V5079"/>
  <c r="X5079"/>
  <c r="Z5079" s="1"/>
  <c r="U5079"/>
  <c r="W5079"/>
  <c r="Y5079" s="1"/>
  <c r="AB5078"/>
  <c r="AD5078" s="1"/>
  <c r="AA5078"/>
  <c r="AC5078" s="1"/>
  <c r="G5080"/>
  <c r="C5080"/>
  <c r="AF5080"/>
  <c r="H5080"/>
  <c r="K5080"/>
  <c r="A5081"/>
  <c r="F5080"/>
  <c r="E5080"/>
  <c r="T5080"/>
  <c r="AG5080" s="1"/>
  <c r="Q5080"/>
  <c r="B5080"/>
  <c r="AI5080"/>
  <c r="O5080"/>
  <c r="P5080"/>
  <c r="AE5080"/>
  <c r="D5080"/>
  <c r="O3473"/>
  <c r="P3473"/>
  <c r="N3473"/>
  <c r="M3473"/>
  <c r="L3474"/>
  <c r="H3474"/>
  <c r="D3475"/>
  <c r="E3475" s="1"/>
  <c r="C3476" s="1"/>
  <c r="S5081" l="1"/>
  <c r="I5081"/>
  <c r="R5081"/>
  <c r="J5080"/>
  <c r="AB5079"/>
  <c r="AD5079" s="1"/>
  <c r="X5080"/>
  <c r="Z5080" s="1"/>
  <c r="W5080"/>
  <c r="Y5080" s="1"/>
  <c r="AH5080"/>
  <c r="U5080"/>
  <c r="V5080"/>
  <c r="AA5079"/>
  <c r="AC5079" s="1"/>
  <c r="G5081"/>
  <c r="C5081"/>
  <c r="E5081"/>
  <c r="AF5081"/>
  <c r="AI5081"/>
  <c r="H5081"/>
  <c r="T5081"/>
  <c r="AG5081" s="1"/>
  <c r="Q5081"/>
  <c r="B5081"/>
  <c r="D5081"/>
  <c r="K5081"/>
  <c r="F5081"/>
  <c r="AE5081"/>
  <c r="P5081"/>
  <c r="A5082"/>
  <c r="O5081"/>
  <c r="O3474"/>
  <c r="P3474"/>
  <c r="Q3473"/>
  <c r="N3474"/>
  <c r="M3474"/>
  <c r="E40" i="11"/>
  <c r="D40"/>
  <c r="F3475" i="10"/>
  <c r="S5082" l="1"/>
  <c r="I5082"/>
  <c r="AA5080"/>
  <c r="AC5080" s="1"/>
  <c r="R5082"/>
  <c r="J5081"/>
  <c r="AB5080"/>
  <c r="AD5080" s="1"/>
  <c r="G5082"/>
  <c r="AE5082"/>
  <c r="C5082"/>
  <c r="AF5082"/>
  <c r="D5082"/>
  <c r="F5082"/>
  <c r="O5082"/>
  <c r="E5082"/>
  <c r="B5082"/>
  <c r="AI5082"/>
  <c r="K5082"/>
  <c r="A5083"/>
  <c r="P5082"/>
  <c r="Q5082"/>
  <c r="T5082"/>
  <c r="AG5082" s="1"/>
  <c r="H5082"/>
  <c r="V5081"/>
  <c r="U5081"/>
  <c r="X5081"/>
  <c r="Z5081" s="1"/>
  <c r="AH5081"/>
  <c r="W5081"/>
  <c r="Y5081" s="1"/>
  <c r="Q3474"/>
  <c r="H3475"/>
  <c r="D3476"/>
  <c r="E3476" s="1"/>
  <c r="C3477" s="1"/>
  <c r="S5083" l="1"/>
  <c r="I5083"/>
  <c r="R5083"/>
  <c r="J5082"/>
  <c r="AB5081"/>
  <c r="AD5081" s="1"/>
  <c r="AA5081"/>
  <c r="AC5081" s="1"/>
  <c r="W5082"/>
  <c r="Y5082" s="1"/>
  <c r="AH5082"/>
  <c r="U5082"/>
  <c r="V5082"/>
  <c r="X5082"/>
  <c r="Z5082" s="1"/>
  <c r="G5083"/>
  <c r="H5083"/>
  <c r="E5083"/>
  <c r="K5083"/>
  <c r="B5083"/>
  <c r="D5083"/>
  <c r="AF5083"/>
  <c r="C5083"/>
  <c r="F5083"/>
  <c r="AE5083"/>
  <c r="O5083"/>
  <c r="Q5083"/>
  <c r="A5084"/>
  <c r="AI5083"/>
  <c r="P5083"/>
  <c r="T5083"/>
  <c r="AG5083" s="1"/>
  <c r="L3475"/>
  <c r="F3476"/>
  <c r="H3476" s="1"/>
  <c r="S5084" l="1"/>
  <c r="I5084"/>
  <c r="R5084"/>
  <c r="J5083"/>
  <c r="AB5082"/>
  <c r="AD5082" s="1"/>
  <c r="AA5082"/>
  <c r="AC5082" s="1"/>
  <c r="X5083"/>
  <c r="Z5083" s="1"/>
  <c r="U5083"/>
  <c r="V5083"/>
  <c r="AH5083"/>
  <c r="W5083"/>
  <c r="Y5083" s="1"/>
  <c r="G5084"/>
  <c r="B5084"/>
  <c r="AI5084"/>
  <c r="O5084"/>
  <c r="H5084"/>
  <c r="K5084"/>
  <c r="P5084"/>
  <c r="C5084"/>
  <c r="D5084"/>
  <c r="F5084"/>
  <c r="E5084"/>
  <c r="T5084"/>
  <c r="AG5084" s="1"/>
  <c r="Q5084"/>
  <c r="AE5084"/>
  <c r="A5085"/>
  <c r="AF5084"/>
  <c r="P3475"/>
  <c r="O3475"/>
  <c r="M3475"/>
  <c r="N3475"/>
  <c r="L3476"/>
  <c r="D3477"/>
  <c r="E3477" s="1"/>
  <c r="C3478" s="1"/>
  <c r="S5085" l="1"/>
  <c r="I5085"/>
  <c r="R5085"/>
  <c r="J5084"/>
  <c r="AB5083"/>
  <c r="AD5083" s="1"/>
  <c r="X5084"/>
  <c r="Z5084" s="1"/>
  <c r="W5084"/>
  <c r="Y5084" s="1"/>
  <c r="V5084"/>
  <c r="AH5084"/>
  <c r="U5084"/>
  <c r="AA5083"/>
  <c r="AC5083" s="1"/>
  <c r="G5085"/>
  <c r="D5085"/>
  <c r="K5085"/>
  <c r="O5085"/>
  <c r="A5086"/>
  <c r="AE5085"/>
  <c r="H5085"/>
  <c r="E5085"/>
  <c r="T5085"/>
  <c r="AG5085" s="1"/>
  <c r="AI5085"/>
  <c r="C5085"/>
  <c r="Q5085"/>
  <c r="F5085"/>
  <c r="P5085"/>
  <c r="B5085"/>
  <c r="AF5085"/>
  <c r="O3476"/>
  <c r="P3476"/>
  <c r="Q3475"/>
  <c r="M3476"/>
  <c r="N3476"/>
  <c r="F3477"/>
  <c r="S5086" l="1"/>
  <c r="I5086"/>
  <c r="R5086"/>
  <c r="J5085"/>
  <c r="AA5084"/>
  <c r="AC5084" s="1"/>
  <c r="X5085"/>
  <c r="Z5085" s="1"/>
  <c r="U5085"/>
  <c r="W5085"/>
  <c r="Y5085" s="1"/>
  <c r="V5085"/>
  <c r="AH5085"/>
  <c r="G5086"/>
  <c r="K5086"/>
  <c r="A5087"/>
  <c r="P5086"/>
  <c r="AE5086"/>
  <c r="O5086"/>
  <c r="E5086"/>
  <c r="F5086"/>
  <c r="C5086"/>
  <c r="AF5086"/>
  <c r="H5086"/>
  <c r="B5086"/>
  <c r="AI5086"/>
  <c r="T5086"/>
  <c r="AG5086" s="1"/>
  <c r="Q5086"/>
  <c r="D5086"/>
  <c r="AB5084"/>
  <c r="AD5084" s="1"/>
  <c r="Q3476"/>
  <c r="H3477"/>
  <c r="D3478"/>
  <c r="E3478" s="1"/>
  <c r="C3479" s="1"/>
  <c r="S5087" l="1"/>
  <c r="I5087"/>
  <c r="R5087"/>
  <c r="J5086"/>
  <c r="AA5085"/>
  <c r="AC5085" s="1"/>
  <c r="V5086"/>
  <c r="X5086"/>
  <c r="Z5086" s="1"/>
  <c r="W5086"/>
  <c r="Y5086" s="1"/>
  <c r="U5086"/>
  <c r="AH5086"/>
  <c r="G5087"/>
  <c r="E5087"/>
  <c r="AF5087"/>
  <c r="K5087"/>
  <c r="AI5087"/>
  <c r="H5087"/>
  <c r="Q5087"/>
  <c r="AE5087"/>
  <c r="B5087"/>
  <c r="D5087"/>
  <c r="F5087"/>
  <c r="T5087"/>
  <c r="AG5087" s="1"/>
  <c r="P5087"/>
  <c r="O5087"/>
  <c r="C5087"/>
  <c r="AB5085"/>
  <c r="AD5085" s="1"/>
  <c r="L3477"/>
  <c r="F3478"/>
  <c r="H3478" s="1"/>
  <c r="AB5086" l="1"/>
  <c r="AD5086" s="1"/>
  <c r="AA5086"/>
  <c r="AC5086" s="1"/>
  <c r="J5087"/>
  <c r="X5087"/>
  <c r="Z5087" s="1"/>
  <c r="AH5087"/>
  <c r="V5087"/>
  <c r="U5087"/>
  <c r="W5087"/>
  <c r="Y5087" s="1"/>
  <c r="P3477"/>
  <c r="O3477"/>
  <c r="M3477"/>
  <c r="N3477"/>
  <c r="L3478"/>
  <c r="D3479"/>
  <c r="E3479" s="1"/>
  <c r="C3480" s="1"/>
  <c r="AB5087" l="1"/>
  <c r="AD5087" s="1"/>
  <c r="AA5087"/>
  <c r="AC5087" s="1"/>
  <c r="P3478"/>
  <c r="O3478"/>
  <c r="Q3477"/>
  <c r="M3478"/>
  <c r="N3478"/>
  <c r="F3479"/>
  <c r="Q3478" l="1"/>
  <c r="H3479"/>
  <c r="D3480"/>
  <c r="E3480" s="1"/>
  <c r="C3481" s="1"/>
  <c r="L3479" l="1"/>
  <c r="F3480"/>
  <c r="O3479" l="1"/>
  <c r="P3479"/>
  <c r="M3479"/>
  <c r="N3479"/>
  <c r="L3480"/>
  <c r="H3480"/>
  <c r="D3481"/>
  <c r="E3481" s="1"/>
  <c r="C3482" s="1"/>
  <c r="P3480" l="1"/>
  <c r="O3480"/>
  <c r="Q3479"/>
  <c r="N3480"/>
  <c r="M3480"/>
  <c r="F3481"/>
  <c r="Q3480" l="1"/>
  <c r="H3481"/>
  <c r="D3482"/>
  <c r="E3482" s="1"/>
  <c r="C3483" s="1"/>
  <c r="L3481" l="1"/>
  <c r="F3482"/>
  <c r="H3482" s="1"/>
  <c r="P3481" l="1"/>
  <c r="O3481"/>
  <c r="M3481"/>
  <c r="N3481"/>
  <c r="D3483"/>
  <c r="E3483" s="1"/>
  <c r="C3484" s="1"/>
  <c r="Q3481" l="1"/>
  <c r="L3482"/>
  <c r="F3483"/>
  <c r="O3482" l="1"/>
  <c r="P3482"/>
  <c r="M3482"/>
  <c r="N3482"/>
  <c r="L3483"/>
  <c r="H3483"/>
  <c r="D3484"/>
  <c r="E3484" s="1"/>
  <c r="C3485" s="1"/>
  <c r="O3483" l="1"/>
  <c r="P3483"/>
  <c r="Q3482"/>
  <c r="M3483"/>
  <c r="N3483"/>
  <c r="F3484"/>
  <c r="Q3483" l="1"/>
  <c r="H3484"/>
  <c r="D3485"/>
  <c r="E3485" s="1"/>
  <c r="C3486" s="1"/>
  <c r="L3484" l="1"/>
  <c r="F3485"/>
  <c r="P3484" l="1"/>
  <c r="O3484"/>
  <c r="M3484"/>
  <c r="N3484"/>
  <c r="L3485"/>
  <c r="H3485"/>
  <c r="D3486"/>
  <c r="E3486" s="1"/>
  <c r="C3487" s="1"/>
  <c r="Q3484" l="1"/>
  <c r="O3485"/>
  <c r="P3485"/>
  <c r="N3485"/>
  <c r="M3485"/>
  <c r="F3486"/>
  <c r="Q3485" l="1"/>
  <c r="H3486"/>
  <c r="D3487"/>
  <c r="E3487" s="1"/>
  <c r="C3488" s="1"/>
  <c r="L3486" l="1"/>
  <c r="F3487"/>
  <c r="O3486" l="1"/>
  <c r="P3486"/>
  <c r="M3486"/>
  <c r="N3486"/>
  <c r="L3487"/>
  <c r="H3487"/>
  <c r="D3488"/>
  <c r="E3488" s="1"/>
  <c r="C3489" s="1"/>
  <c r="P3487" l="1"/>
  <c r="O3487"/>
  <c r="Q3486"/>
  <c r="M3487"/>
  <c r="N3487"/>
  <c r="F3488"/>
  <c r="Q3487" l="1"/>
  <c r="H3488"/>
  <c r="D3489"/>
  <c r="E3489" s="1"/>
  <c r="C3490" s="1"/>
  <c r="L3488" l="1"/>
  <c r="F3489"/>
  <c r="H3489" s="1"/>
  <c r="P3488" l="1"/>
  <c r="O3488"/>
  <c r="M3488"/>
  <c r="N3488"/>
  <c r="L3489"/>
  <c r="D3490"/>
  <c r="E3490" s="1"/>
  <c r="C3491" s="1"/>
  <c r="O3489" l="1"/>
  <c r="P3489"/>
  <c r="Q3488"/>
  <c r="M3489"/>
  <c r="N3489"/>
  <c r="F3490"/>
  <c r="Q3489" l="1"/>
  <c r="L3490"/>
  <c r="H3490"/>
  <c r="D3491"/>
  <c r="E3491" s="1"/>
  <c r="C3492" s="1"/>
  <c r="O3490" l="1"/>
  <c r="P3490"/>
  <c r="N3490"/>
  <c r="M3490"/>
  <c r="F3491"/>
  <c r="Q3490" l="1"/>
  <c r="H3491"/>
  <c r="D3492"/>
  <c r="E3492" s="1"/>
  <c r="C3493" s="1"/>
  <c r="L3491" l="1"/>
  <c r="F3492"/>
  <c r="H3492" s="1"/>
  <c r="P3491" l="1"/>
  <c r="O3491"/>
  <c r="M3491"/>
  <c r="N3491"/>
  <c r="L3492"/>
  <c r="D3493"/>
  <c r="E3493" s="1"/>
  <c r="C3494" s="1"/>
  <c r="O3492" l="1"/>
  <c r="P3492"/>
  <c r="Q3491"/>
  <c r="M3492"/>
  <c r="N3492"/>
  <c r="F3493"/>
  <c r="Q3492" l="1"/>
  <c r="L3493"/>
  <c r="H3493"/>
  <c r="D3494"/>
  <c r="E3494" s="1"/>
  <c r="C3495" s="1"/>
  <c r="P3493" l="1"/>
  <c r="O3493"/>
  <c r="N3493"/>
  <c r="M3493"/>
  <c r="F3494"/>
  <c r="Q3493" l="1"/>
  <c r="H3494"/>
  <c r="D3495"/>
  <c r="E3495" s="1"/>
  <c r="C3496" s="1"/>
  <c r="L3494" l="1"/>
  <c r="F3495"/>
  <c r="O3494" l="1"/>
  <c r="P3494"/>
  <c r="N3494"/>
  <c r="M3494"/>
  <c r="L3495"/>
  <c r="H3495"/>
  <c r="D3496"/>
  <c r="E3496" s="1"/>
  <c r="C3497" s="1"/>
  <c r="P3495" l="1"/>
  <c r="O3495"/>
  <c r="Q3494"/>
  <c r="N3495"/>
  <c r="M3495"/>
  <c r="F3496"/>
  <c r="Q3495" l="1"/>
  <c r="H3496"/>
  <c r="D3497"/>
  <c r="E3497" s="1"/>
  <c r="C3498" s="1"/>
  <c r="L3496" l="1"/>
  <c r="F3497"/>
  <c r="H3497" s="1"/>
  <c r="O3496" l="1"/>
  <c r="P3496"/>
  <c r="M3496"/>
  <c r="N3496"/>
  <c r="L3497"/>
  <c r="D3498"/>
  <c r="E3498" s="1"/>
  <c r="C3499" s="1"/>
  <c r="O3497" l="1"/>
  <c r="P3497"/>
  <c r="Q3496"/>
  <c r="M3497"/>
  <c r="N3497"/>
  <c r="F3498"/>
  <c r="Q3497" l="1"/>
  <c r="L3498"/>
  <c r="H3498"/>
  <c r="D3499"/>
  <c r="E3499" s="1"/>
  <c r="C3500" s="1"/>
  <c r="O3498" l="1"/>
  <c r="P3498"/>
  <c r="N3498"/>
  <c r="M3498"/>
  <c r="F3499"/>
  <c r="Q3498" l="1"/>
  <c r="H3499"/>
  <c r="D3500"/>
  <c r="E3500" s="1"/>
  <c r="C3501" s="1"/>
  <c r="L3499" l="1"/>
  <c r="F3500"/>
  <c r="H3500" s="1"/>
  <c r="P3499" l="1"/>
  <c r="O3499"/>
  <c r="M3499"/>
  <c r="N3499"/>
  <c r="L3500"/>
  <c r="D3501"/>
  <c r="E3501" s="1"/>
  <c r="C3502" s="1"/>
  <c r="O3500" l="1"/>
  <c r="P3500"/>
  <c r="Q3499"/>
  <c r="N3500"/>
  <c r="M3500"/>
  <c r="F3501"/>
  <c r="Q3500" l="1"/>
  <c r="L3501"/>
  <c r="H3501"/>
  <c r="D3502"/>
  <c r="E3502" s="1"/>
  <c r="C3503" s="1"/>
  <c r="P3501" l="1"/>
  <c r="O3501"/>
  <c r="N3501"/>
  <c r="M3501"/>
  <c r="F3502"/>
  <c r="Q3501" l="1"/>
  <c r="H3502"/>
  <c r="D3503"/>
  <c r="E3503" s="1"/>
  <c r="C3504" s="1"/>
  <c r="L3502" l="1"/>
  <c r="F3503"/>
  <c r="H3503" s="1"/>
  <c r="P3502" l="1"/>
  <c r="O3502"/>
  <c r="M3502"/>
  <c r="N3502"/>
  <c r="L3503"/>
  <c r="D3504"/>
  <c r="E3504" s="1"/>
  <c r="C3505" s="1"/>
  <c r="O3503" l="1"/>
  <c r="P3503"/>
  <c r="Q3502"/>
  <c r="M3503"/>
  <c r="N3503"/>
  <c r="F3504"/>
  <c r="Q3503" l="1"/>
  <c r="H3504"/>
  <c r="D3505"/>
  <c r="E3505" s="1"/>
  <c r="C3506" s="1"/>
  <c r="L3504" l="1"/>
  <c r="F3505"/>
  <c r="O3504" l="1"/>
  <c r="P3504"/>
  <c r="N3504"/>
  <c r="M3504"/>
  <c r="L3505"/>
  <c r="H3505"/>
  <c r="D3506"/>
  <c r="E3506" s="1"/>
  <c r="C3507" s="1"/>
  <c r="P3505" l="1"/>
  <c r="O3505"/>
  <c r="Q3504"/>
  <c r="N3505"/>
  <c r="M3505"/>
  <c r="F3506"/>
  <c r="Q3505" l="1"/>
  <c r="H3506"/>
  <c r="D3507"/>
  <c r="E3507" s="1"/>
  <c r="C3508" s="1"/>
  <c r="L3506" l="1"/>
  <c r="F3507"/>
  <c r="O3506" l="1"/>
  <c r="P3506"/>
  <c r="N3506"/>
  <c r="M3506"/>
  <c r="L3507"/>
  <c r="H3507"/>
  <c r="D3508"/>
  <c r="E3508" s="1"/>
  <c r="C3509" s="1"/>
  <c r="O3507" l="1"/>
  <c r="P3507"/>
  <c r="Q3506"/>
  <c r="N3507"/>
  <c r="M3507"/>
  <c r="F3508"/>
  <c r="Q3507" l="1"/>
  <c r="H3508"/>
  <c r="D3509"/>
  <c r="E3509" s="1"/>
  <c r="C3510" s="1"/>
  <c r="L3508" l="1"/>
  <c r="F3509"/>
  <c r="H3509" s="1"/>
  <c r="P3508" l="1"/>
  <c r="O3508"/>
  <c r="M3508"/>
  <c r="N3508"/>
  <c r="D3510"/>
  <c r="E3510" s="1"/>
  <c r="C3511" s="1"/>
  <c r="Q3508" l="1"/>
  <c r="L3509"/>
  <c r="F3510"/>
  <c r="H3510" s="1"/>
  <c r="O3509" l="1"/>
  <c r="P3509"/>
  <c r="M3509"/>
  <c r="N3509"/>
  <c r="L3510"/>
  <c r="D3511"/>
  <c r="E3511" s="1"/>
  <c r="C3512" s="1"/>
  <c r="O3510" l="1"/>
  <c r="P3510"/>
  <c r="Q3509"/>
  <c r="M3510"/>
  <c r="N3510"/>
  <c r="F3511"/>
  <c r="Q3510" l="1"/>
  <c r="H3511"/>
  <c r="D3512"/>
  <c r="E3512" s="1"/>
  <c r="C3513" s="1"/>
  <c r="L3511" l="1"/>
  <c r="F3512"/>
  <c r="O3511" l="1"/>
  <c r="P3511"/>
  <c r="N3511"/>
  <c r="M3511"/>
  <c r="L3512"/>
  <c r="H3512"/>
  <c r="D3513"/>
  <c r="E3513" s="1"/>
  <c r="C3514" s="1"/>
  <c r="P3512" l="1"/>
  <c r="O3512"/>
  <c r="Q3511"/>
  <c r="M3512"/>
  <c r="N3512"/>
  <c r="F3513"/>
  <c r="Q3512" l="1"/>
  <c r="H3513"/>
  <c r="D3514"/>
  <c r="E3514" s="1"/>
  <c r="C3515" s="1"/>
  <c r="L3513" l="1"/>
  <c r="F3514"/>
  <c r="O3513" l="1"/>
  <c r="P3513"/>
  <c r="N3513"/>
  <c r="M3513"/>
  <c r="L3514"/>
  <c r="H3514"/>
  <c r="D3515"/>
  <c r="E3515" s="1"/>
  <c r="C3516" s="1"/>
  <c r="O3514" l="1"/>
  <c r="P3514"/>
  <c r="Q3513"/>
  <c r="N3514"/>
  <c r="M3514"/>
  <c r="F3515"/>
  <c r="Q3514" l="1"/>
  <c r="H3515"/>
  <c r="D3516"/>
  <c r="E3516" s="1"/>
  <c r="C3517" s="1"/>
  <c r="L3515" l="1"/>
  <c r="F3516"/>
  <c r="H3516" s="1"/>
  <c r="P3515" l="1"/>
  <c r="O3515"/>
  <c r="M3515"/>
  <c r="N3515"/>
  <c r="L3516"/>
  <c r="D3517"/>
  <c r="E3517" s="1"/>
  <c r="C3518" s="1"/>
  <c r="O3516" l="1"/>
  <c r="P3516"/>
  <c r="Q3515"/>
  <c r="M3516"/>
  <c r="N3516"/>
  <c r="F3517"/>
  <c r="Q3516" l="1"/>
  <c r="H3517"/>
  <c r="D3518"/>
  <c r="E3518" s="1"/>
  <c r="C3519" s="1"/>
  <c r="L3517" l="1"/>
  <c r="F3518"/>
  <c r="P3517" l="1"/>
  <c r="O3517"/>
  <c r="M3517"/>
  <c r="N3517"/>
  <c r="L3518"/>
  <c r="H3518"/>
  <c r="D3519"/>
  <c r="E3519" s="1"/>
  <c r="C3520" s="1"/>
  <c r="Q3517" l="1"/>
  <c r="O3518"/>
  <c r="P3518"/>
  <c r="N3518"/>
  <c r="M3518"/>
  <c r="F3519"/>
  <c r="Q3518" l="1"/>
  <c r="H3519"/>
  <c r="D3520"/>
  <c r="E3520" s="1"/>
  <c r="C3521" s="1"/>
  <c r="L3519" l="1"/>
  <c r="F3520"/>
  <c r="H3520" s="1"/>
  <c r="O3519" l="1"/>
  <c r="P3519"/>
  <c r="M3519"/>
  <c r="N3519"/>
  <c r="L3520"/>
  <c r="D3521"/>
  <c r="E3521" s="1"/>
  <c r="C3522" s="1"/>
  <c r="P3520" l="1"/>
  <c r="O3520"/>
  <c r="Q3519"/>
  <c r="M3520"/>
  <c r="N3520"/>
  <c r="F3521"/>
  <c r="Q3520" l="1"/>
  <c r="H3521"/>
  <c r="D3522"/>
  <c r="E3522" s="1"/>
  <c r="C3523" s="1"/>
  <c r="L3521" l="1"/>
  <c r="F3522"/>
  <c r="H3522" s="1"/>
  <c r="O3521" l="1"/>
  <c r="P3521"/>
  <c r="M3521"/>
  <c r="N3521"/>
  <c r="L3522"/>
  <c r="D3523"/>
  <c r="E3523" s="1"/>
  <c r="C3524" s="1"/>
  <c r="O3522" l="1"/>
  <c r="P3522"/>
  <c r="Q3521"/>
  <c r="M3522"/>
  <c r="N3522"/>
  <c r="F3523"/>
  <c r="Q3522" l="1"/>
  <c r="L3523"/>
  <c r="H3523"/>
  <c r="D3524"/>
  <c r="E3524" s="1"/>
  <c r="C3525" s="1"/>
  <c r="O3523" l="1"/>
  <c r="P3523"/>
  <c r="N3523"/>
  <c r="M3523"/>
  <c r="F3524"/>
  <c r="Q3523" l="1"/>
  <c r="H3524"/>
  <c r="D3525"/>
  <c r="E3525" s="1"/>
  <c r="C3526" s="1"/>
  <c r="L3524" l="1"/>
  <c r="F3525"/>
  <c r="P3524" l="1"/>
  <c r="O3524"/>
  <c r="N3524"/>
  <c r="M3524"/>
  <c r="L3525"/>
  <c r="H3525"/>
  <c r="D3526"/>
  <c r="E3526" s="1"/>
  <c r="C3527" s="1"/>
  <c r="O3525" l="1"/>
  <c r="P3525"/>
  <c r="Q3524"/>
  <c r="N3525"/>
  <c r="M3525"/>
  <c r="F3526"/>
  <c r="Q3525" l="1"/>
  <c r="H3526"/>
  <c r="D3527"/>
  <c r="E3527" s="1"/>
  <c r="C3528" s="1"/>
  <c r="L3526" l="1"/>
  <c r="F3527"/>
  <c r="O3526" l="1"/>
  <c r="P3526"/>
  <c r="M3526"/>
  <c r="N3526"/>
  <c r="L3527"/>
  <c r="H3527"/>
  <c r="D3528"/>
  <c r="E3528" s="1"/>
  <c r="C3529" s="1"/>
  <c r="O3527" l="1"/>
  <c r="P3527"/>
  <c r="Q3526"/>
  <c r="M3527"/>
  <c r="N3527"/>
  <c r="F3528"/>
  <c r="Q3527" l="1"/>
  <c r="H3528"/>
  <c r="D3529"/>
  <c r="E3529" s="1"/>
  <c r="C3530" s="1"/>
  <c r="L3528" l="1"/>
  <c r="F3529"/>
  <c r="H3529" s="1"/>
  <c r="O3528" l="1"/>
  <c r="P3528"/>
  <c r="M3528"/>
  <c r="N3528"/>
  <c r="L3529"/>
  <c r="D3530"/>
  <c r="E3530" s="1"/>
  <c r="C3531" s="1"/>
  <c r="P3529" l="1"/>
  <c r="O3529"/>
  <c r="Q3528"/>
  <c r="M3529"/>
  <c r="N3529"/>
  <c r="F3530"/>
  <c r="Q3529" l="1"/>
  <c r="H3530"/>
  <c r="D3531"/>
  <c r="E3531" s="1"/>
  <c r="C3532" s="1"/>
  <c r="L3530" l="1"/>
  <c r="F3531"/>
  <c r="P3530" l="1"/>
  <c r="O3530"/>
  <c r="M3530"/>
  <c r="N3530"/>
  <c r="L3531"/>
  <c r="H3531"/>
  <c r="D3532"/>
  <c r="E3532" s="1"/>
  <c r="C3533" s="1"/>
  <c r="Q3530" l="1"/>
  <c r="P3531"/>
  <c r="O3531"/>
  <c r="N3531"/>
  <c r="M3531"/>
  <c r="F3532"/>
  <c r="Q3531" l="1"/>
  <c r="H3532"/>
  <c r="D3533"/>
  <c r="E3533" s="1"/>
  <c r="C3534" s="1"/>
  <c r="L3532" l="1"/>
  <c r="F3533"/>
  <c r="O3532" l="1"/>
  <c r="P3532"/>
  <c r="N3532"/>
  <c r="M3532"/>
  <c r="L3533"/>
  <c r="H3533"/>
  <c r="D3534"/>
  <c r="E3534" s="1"/>
  <c r="C3535" s="1"/>
  <c r="O3533" l="1"/>
  <c r="P3533"/>
  <c r="Q3532"/>
  <c r="N3533"/>
  <c r="M3533"/>
  <c r="F3534"/>
  <c r="Q3533" l="1"/>
  <c r="H3534"/>
  <c r="D3535"/>
  <c r="E3535" s="1"/>
  <c r="C3536" s="1"/>
  <c r="L3534" l="1"/>
  <c r="F3535"/>
  <c r="H3535" s="1"/>
  <c r="P3534" l="1"/>
  <c r="O3534"/>
  <c r="M3534"/>
  <c r="N3534"/>
  <c r="L3535"/>
  <c r="D3536"/>
  <c r="E3536" s="1"/>
  <c r="C3537" s="1"/>
  <c r="P3535" l="1"/>
  <c r="O3535"/>
  <c r="Q3534"/>
  <c r="N3535"/>
  <c r="M3535"/>
  <c r="F3536"/>
  <c r="Q3535" l="1"/>
  <c r="L3536"/>
  <c r="H3536"/>
  <c r="D3537"/>
  <c r="E3537" s="1"/>
  <c r="C3538" s="1"/>
  <c r="P3536" l="1"/>
  <c r="O3536"/>
  <c r="N3536"/>
  <c r="M3536"/>
  <c r="F3537"/>
  <c r="Q3536" l="1"/>
  <c r="H3537"/>
  <c r="D3538"/>
  <c r="E3538" s="1"/>
  <c r="C3539" s="1"/>
  <c r="L3537" l="1"/>
  <c r="F3538"/>
  <c r="P3537" l="1"/>
  <c r="O3537"/>
  <c r="M3537"/>
  <c r="N3537"/>
  <c r="L3538"/>
  <c r="H3538"/>
  <c r="D3539"/>
  <c r="E3539" s="1"/>
  <c r="C3540" s="1"/>
  <c r="O3538" l="1"/>
  <c r="P3538"/>
  <c r="Q3537"/>
  <c r="N3538"/>
  <c r="M3538"/>
  <c r="F3539"/>
  <c r="Q3538" l="1"/>
  <c r="H3539"/>
  <c r="D3540"/>
  <c r="E3540" s="1"/>
  <c r="C3541" s="1"/>
  <c r="L3539" l="1"/>
  <c r="F3540"/>
  <c r="H3540" s="1"/>
  <c r="O3539" l="1"/>
  <c r="P3539"/>
  <c r="M3539"/>
  <c r="N3539"/>
  <c r="D3541"/>
  <c r="E3541" s="1"/>
  <c r="C3542" s="1"/>
  <c r="Q3539" l="1"/>
  <c r="L3540"/>
  <c r="F3541"/>
  <c r="O3540" l="1"/>
  <c r="P3540"/>
  <c r="N3540"/>
  <c r="M3540"/>
  <c r="L3541"/>
  <c r="H3541"/>
  <c r="D3542"/>
  <c r="E3542" s="1"/>
  <c r="C3543" s="1"/>
  <c r="Q3540" l="1"/>
  <c r="O3541"/>
  <c r="P3541"/>
  <c r="N3541"/>
  <c r="M3541"/>
  <c r="F3542"/>
  <c r="Q3541" l="1"/>
  <c r="H3542"/>
  <c r="D3543"/>
  <c r="E3543" s="1"/>
  <c r="C3544" s="1"/>
  <c r="L3542" l="1"/>
  <c r="F3543"/>
  <c r="O3542" l="1"/>
  <c r="P3542"/>
  <c r="N3542"/>
  <c r="M3542"/>
  <c r="L3543"/>
  <c r="H3543"/>
  <c r="D3544"/>
  <c r="E3544" s="1"/>
  <c r="C3545" s="1"/>
  <c r="P3543" l="1"/>
  <c r="O3543"/>
  <c r="Q3542"/>
  <c r="N3543"/>
  <c r="M3543"/>
  <c r="F3544"/>
  <c r="Q3543" l="1"/>
  <c r="H3544"/>
  <c r="D3545"/>
  <c r="E3545" s="1"/>
  <c r="C3546" s="1"/>
  <c r="L3544" l="1"/>
  <c r="F3545"/>
  <c r="H3545" s="1"/>
  <c r="P3544" l="1"/>
  <c r="O3544"/>
  <c r="M3544"/>
  <c r="N3544"/>
  <c r="L3545"/>
  <c r="D3546"/>
  <c r="E3546" s="1"/>
  <c r="C3547" s="1"/>
  <c r="O3545" l="1"/>
  <c r="P3545"/>
  <c r="Q3544"/>
  <c r="M3545"/>
  <c r="N3545"/>
  <c r="F3546"/>
  <c r="Q3545" l="1"/>
  <c r="L3546"/>
  <c r="H3546"/>
  <c r="D3547"/>
  <c r="E3547" s="1"/>
  <c r="C3548" s="1"/>
  <c r="P3546" l="1"/>
  <c r="O3546"/>
  <c r="N3546"/>
  <c r="M3546"/>
  <c r="F3547"/>
  <c r="Q3546" l="1"/>
  <c r="H3547"/>
  <c r="D3548"/>
  <c r="E3548" s="1"/>
  <c r="C3549" s="1"/>
  <c r="L3547" l="1"/>
  <c r="F3548"/>
  <c r="H3548" s="1"/>
  <c r="P3547" l="1"/>
  <c r="O3547"/>
  <c r="M3547"/>
  <c r="N3547"/>
  <c r="L3548"/>
  <c r="D3549"/>
  <c r="E3549" s="1"/>
  <c r="C3550" s="1"/>
  <c r="O3548" l="1"/>
  <c r="P3548"/>
  <c r="Q3547"/>
  <c r="M3548"/>
  <c r="N3548"/>
  <c r="F3549"/>
  <c r="Q3548" l="1"/>
  <c r="H3549"/>
  <c r="D3550"/>
  <c r="E3550" s="1"/>
  <c r="C3551" s="1"/>
  <c r="L3549" l="1"/>
  <c r="F3550"/>
  <c r="P3549" l="1"/>
  <c r="O3549"/>
  <c r="N3549"/>
  <c r="M3549"/>
  <c r="L3550"/>
  <c r="H3550"/>
  <c r="D3551"/>
  <c r="E3551" s="1"/>
  <c r="C3552" s="1"/>
  <c r="P3550" l="1"/>
  <c r="O3550"/>
  <c r="Q3549"/>
  <c r="N3550"/>
  <c r="M3550"/>
  <c r="F3551"/>
  <c r="Q3550" l="1"/>
  <c r="H3551"/>
  <c r="D3552"/>
  <c r="E3552" s="1"/>
  <c r="C3553" s="1"/>
  <c r="L3551" l="1"/>
  <c r="F3552"/>
  <c r="H3552" s="1"/>
  <c r="P3551" l="1"/>
  <c r="O3551"/>
  <c r="M3551"/>
  <c r="N3551"/>
  <c r="L3552"/>
  <c r="D3553"/>
  <c r="E3553" s="1"/>
  <c r="C3554" s="1"/>
  <c r="O3552" l="1"/>
  <c r="P3552"/>
  <c r="Q3551"/>
  <c r="M3552"/>
  <c r="N3552"/>
  <c r="F3553"/>
  <c r="Q3552" l="1"/>
  <c r="H3553"/>
  <c r="D3554"/>
  <c r="E3554" s="1"/>
  <c r="C3555" s="1"/>
  <c r="L3553" l="1"/>
  <c r="F3554"/>
  <c r="O3553" l="1"/>
  <c r="P3553"/>
  <c r="N3553"/>
  <c r="M3553"/>
  <c r="L3554"/>
  <c r="H3554"/>
  <c r="D3555"/>
  <c r="E3555" s="1"/>
  <c r="C3556" s="1"/>
  <c r="P3554" l="1"/>
  <c r="O3554"/>
  <c r="Q3553"/>
  <c r="N3554"/>
  <c r="M3554"/>
  <c r="F3555"/>
  <c r="Q3554" l="1"/>
  <c r="H3555"/>
  <c r="D3556"/>
  <c r="E3556" s="1"/>
  <c r="C3557" s="1"/>
  <c r="L3555" l="1"/>
  <c r="F3556"/>
  <c r="H3556" s="1"/>
  <c r="P3555" l="1"/>
  <c r="O3555"/>
  <c r="M3555"/>
  <c r="N3555"/>
  <c r="L3556"/>
  <c r="D3557"/>
  <c r="E3557" s="1"/>
  <c r="C3558" s="1"/>
  <c r="P3556" l="1"/>
  <c r="O3556"/>
  <c r="Q3555"/>
  <c r="M3556"/>
  <c r="N3556"/>
  <c r="F3557"/>
  <c r="Q3556" l="1"/>
  <c r="L3557"/>
  <c r="H3557"/>
  <c r="D3558"/>
  <c r="E3558" s="1"/>
  <c r="C3559" s="1"/>
  <c r="O3557" l="1"/>
  <c r="P3557"/>
  <c r="N3557"/>
  <c r="M3557"/>
  <c r="F3558"/>
  <c r="Q3557" l="1"/>
  <c r="H3558"/>
  <c r="D3559"/>
  <c r="E3559" s="1"/>
  <c r="C3560" s="1"/>
  <c r="L3558" l="1"/>
  <c r="F3559"/>
  <c r="H3559" s="1"/>
  <c r="P3558" l="1"/>
  <c r="O3558"/>
  <c r="M3558"/>
  <c r="N3558"/>
  <c r="L3559"/>
  <c r="D3560"/>
  <c r="E3560" s="1"/>
  <c r="C3561" s="1"/>
  <c r="O3559" l="1"/>
  <c r="P3559"/>
  <c r="Q3558"/>
  <c r="M3559"/>
  <c r="N3559"/>
  <c r="F3560"/>
  <c r="Q3559" l="1"/>
  <c r="L3560"/>
  <c r="H3560"/>
  <c r="D3561"/>
  <c r="E3561" s="1"/>
  <c r="C3562" s="1"/>
  <c r="O3560" l="1"/>
  <c r="P3560"/>
  <c r="N3560"/>
  <c r="M3560"/>
  <c r="F3561"/>
  <c r="Q3560" l="1"/>
  <c r="H3561"/>
  <c r="D3562"/>
  <c r="E3562" s="1"/>
  <c r="C3563" s="1"/>
  <c r="L3561" l="1"/>
  <c r="F3562"/>
  <c r="H3562" s="1"/>
  <c r="O3561" l="1"/>
  <c r="P3561"/>
  <c r="M3561"/>
  <c r="N3561"/>
  <c r="L3562"/>
  <c r="D3563"/>
  <c r="E3563" s="1"/>
  <c r="C3564" s="1"/>
  <c r="O3562" l="1"/>
  <c r="P3562"/>
  <c r="Q3561"/>
  <c r="M3562"/>
  <c r="N3562"/>
  <c r="F3563"/>
  <c r="Q3562" l="1"/>
  <c r="L3563"/>
  <c r="H3563"/>
  <c r="D3564"/>
  <c r="E3564" s="1"/>
  <c r="C3565" s="1"/>
  <c r="P3563" l="1"/>
  <c r="O3563"/>
  <c r="N3563"/>
  <c r="M3563"/>
  <c r="F3564"/>
  <c r="Q3563" l="1"/>
  <c r="H3564"/>
  <c r="D3565"/>
  <c r="E3565" s="1"/>
  <c r="C3566" s="1"/>
  <c r="L3564" l="1"/>
  <c r="F3565"/>
  <c r="H3565" s="1"/>
  <c r="P3564" l="1"/>
  <c r="O3564"/>
  <c r="M3564"/>
  <c r="N3564"/>
  <c r="L3565"/>
  <c r="D3566"/>
  <c r="E3566" s="1"/>
  <c r="C3567" s="1"/>
  <c r="O3565" l="1"/>
  <c r="P3565"/>
  <c r="Q3564"/>
  <c r="M3565"/>
  <c r="N3565"/>
  <c r="F40" i="11"/>
  <c r="C41"/>
  <c r="F3566" i="10"/>
  <c r="Q3565" l="1"/>
  <c r="L3566"/>
  <c r="H3566"/>
  <c r="D3567"/>
  <c r="E3567" s="1"/>
  <c r="C3568" s="1"/>
  <c r="P3566" l="1"/>
  <c r="O3566"/>
  <c r="N3566"/>
  <c r="M3566"/>
  <c r="F3567"/>
  <c r="Q3566" l="1"/>
  <c r="H3567"/>
  <c r="D3568"/>
  <c r="E3568" s="1"/>
  <c r="C3569" s="1"/>
  <c r="L3567" l="1"/>
  <c r="F3568"/>
  <c r="H3568" s="1"/>
  <c r="P3567" l="1"/>
  <c r="O3567"/>
  <c r="M3567"/>
  <c r="N3567"/>
  <c r="D3569"/>
  <c r="E3569" s="1"/>
  <c r="C3570" s="1"/>
  <c r="Q3567" l="1"/>
  <c r="L3568"/>
  <c r="F3569"/>
  <c r="H3569" s="1"/>
  <c r="O3568" l="1"/>
  <c r="P3568"/>
  <c r="M3568"/>
  <c r="N3568"/>
  <c r="D3570"/>
  <c r="E3570" s="1"/>
  <c r="C3571" s="1"/>
  <c r="Q3568" l="1"/>
  <c r="L3569"/>
  <c r="F3570"/>
  <c r="O3569" l="1"/>
  <c r="P3569"/>
  <c r="N3569"/>
  <c r="M3569"/>
  <c r="L3570"/>
  <c r="H3570"/>
  <c r="D3571"/>
  <c r="E3571" s="1"/>
  <c r="C3572" s="1"/>
  <c r="Q3569" l="1"/>
  <c r="P3570"/>
  <c r="O3570"/>
  <c r="N3570"/>
  <c r="M3570"/>
  <c r="F3571"/>
  <c r="Q3570" l="1"/>
  <c r="H3571"/>
  <c r="D3572"/>
  <c r="E3572" s="1"/>
  <c r="C3573" s="1"/>
  <c r="L3571" l="1"/>
  <c r="F3572"/>
  <c r="H3572" s="1"/>
  <c r="P3571" l="1"/>
  <c r="O3571"/>
  <c r="M3571"/>
  <c r="N3571"/>
  <c r="D3573"/>
  <c r="E3573" s="1"/>
  <c r="C3574" s="1"/>
  <c r="Q3571" l="1"/>
  <c r="L3572"/>
  <c r="F3573"/>
  <c r="H3573" s="1"/>
  <c r="O3572" l="1"/>
  <c r="P3572"/>
  <c r="M3572"/>
  <c r="N3572"/>
  <c r="L3573"/>
  <c r="D3574"/>
  <c r="E3574" s="1"/>
  <c r="C3575" s="1"/>
  <c r="Q3572" l="1"/>
  <c r="O3573"/>
  <c r="P3573"/>
  <c r="M3573"/>
  <c r="N3573"/>
  <c r="F3574"/>
  <c r="Q3573" l="1"/>
  <c r="L3574"/>
  <c r="H3574"/>
  <c r="D3575"/>
  <c r="E3575" s="1"/>
  <c r="C3576" s="1"/>
  <c r="O3574" l="1"/>
  <c r="P3574"/>
  <c r="N3574"/>
  <c r="M3574"/>
  <c r="E41" i="11"/>
  <c r="D41"/>
  <c r="F3575" i="10"/>
  <c r="Q3574" l="1"/>
  <c r="H3575"/>
  <c r="D3576"/>
  <c r="E3576" s="1"/>
  <c r="C3577" s="1"/>
  <c r="L3575" l="1"/>
  <c r="F3576"/>
  <c r="H3576" s="1"/>
  <c r="O3575" l="1"/>
  <c r="P3575"/>
  <c r="M3575"/>
  <c r="N3575"/>
  <c r="L3576"/>
  <c r="D3577"/>
  <c r="E3577" s="1"/>
  <c r="C3578" s="1"/>
  <c r="O3576" l="1"/>
  <c r="P3576"/>
  <c r="Q3575"/>
  <c r="M3576"/>
  <c r="N3576"/>
  <c r="F3577"/>
  <c r="Q3576" l="1"/>
  <c r="H3577"/>
  <c r="D3578"/>
  <c r="E3578" s="1"/>
  <c r="C3579" s="1"/>
  <c r="L3577" l="1"/>
  <c r="F3578"/>
  <c r="H3578" s="1"/>
  <c r="O3577" l="1"/>
  <c r="P3577"/>
  <c r="M3577"/>
  <c r="N3577"/>
  <c r="L3578"/>
  <c r="D3579"/>
  <c r="E3579" s="1"/>
  <c r="C3580" s="1"/>
  <c r="O3578" l="1"/>
  <c r="P3578"/>
  <c r="Q3577"/>
  <c r="M3578"/>
  <c r="N3578"/>
  <c r="F3579"/>
  <c r="Q3578" l="1"/>
  <c r="L3579"/>
  <c r="H3579"/>
  <c r="D3580"/>
  <c r="E3580" s="1"/>
  <c r="C3581" s="1"/>
  <c r="O3579" l="1"/>
  <c r="P3579"/>
  <c r="N3579"/>
  <c r="M3579"/>
  <c r="F3580"/>
  <c r="Q3579" l="1"/>
  <c r="H3580"/>
  <c r="D3581"/>
  <c r="E3581" s="1"/>
  <c r="C3582" s="1"/>
  <c r="L3580" l="1"/>
  <c r="F3581"/>
  <c r="H3581" s="1"/>
  <c r="P3580" l="1"/>
  <c r="O3580"/>
  <c r="M3580"/>
  <c r="N3580"/>
  <c r="L3581"/>
  <c r="D3582"/>
  <c r="E3582" s="1"/>
  <c r="C3583" s="1"/>
  <c r="O3581" l="1"/>
  <c r="P3581"/>
  <c r="Q3580"/>
  <c r="M3581"/>
  <c r="N3581"/>
  <c r="F3582"/>
  <c r="Q3581" l="1"/>
  <c r="L3582"/>
  <c r="H3582"/>
  <c r="D3583"/>
  <c r="E3583" s="1"/>
  <c r="C3584" s="1"/>
  <c r="P3582" l="1"/>
  <c r="O3582"/>
  <c r="N3582"/>
  <c r="M3582"/>
  <c r="F3583"/>
  <c r="Q3582" l="1"/>
  <c r="H3583"/>
  <c r="D3584"/>
  <c r="E3584" s="1"/>
  <c r="C3585" s="1"/>
  <c r="L3583" l="1"/>
  <c r="F3584"/>
  <c r="P3583" l="1"/>
  <c r="O3583"/>
  <c r="M3583"/>
  <c r="N3583"/>
  <c r="L3584"/>
  <c r="H3584"/>
  <c r="D3585"/>
  <c r="E3585" s="1"/>
  <c r="C3586" s="1"/>
  <c r="P3584" l="1"/>
  <c r="O3584"/>
  <c r="Q3583"/>
  <c r="N3584"/>
  <c r="M3584"/>
  <c r="F3585"/>
  <c r="Q3584" l="1"/>
  <c r="H3585"/>
  <c r="D3586"/>
  <c r="E3586" s="1"/>
  <c r="C3587" s="1"/>
  <c r="L3585" l="1"/>
  <c r="F3586"/>
  <c r="P3585" l="1"/>
  <c r="O3585"/>
  <c r="N3585"/>
  <c r="M3585"/>
  <c r="L3586"/>
  <c r="H3586"/>
  <c r="D3587"/>
  <c r="E3587" s="1"/>
  <c r="C3588" s="1"/>
  <c r="P3586" l="1"/>
  <c r="O3586"/>
  <c r="Q3585"/>
  <c r="N3586"/>
  <c r="M3586"/>
  <c r="F3587"/>
  <c r="Q3586" l="1"/>
  <c r="H3587"/>
  <c r="D3588"/>
  <c r="E3588" s="1"/>
  <c r="C3589" s="1"/>
  <c r="L3587" l="1"/>
  <c r="F3588"/>
  <c r="H3588" s="1"/>
  <c r="P3587" l="1"/>
  <c r="O3587"/>
  <c r="M3587"/>
  <c r="N3587"/>
  <c r="L3588"/>
  <c r="D3589"/>
  <c r="E3589" s="1"/>
  <c r="C3590" s="1"/>
  <c r="P3588" l="1"/>
  <c r="O3588"/>
  <c r="Q3587"/>
  <c r="M3588"/>
  <c r="N3588"/>
  <c r="F3589"/>
  <c r="Q3588" l="1"/>
  <c r="L3589"/>
  <c r="H3589"/>
  <c r="D3590"/>
  <c r="E3590" s="1"/>
  <c r="C3591" s="1"/>
  <c r="P3589" l="1"/>
  <c r="O3589"/>
  <c r="N3589"/>
  <c r="M3589"/>
  <c r="F3590"/>
  <c r="Q3589" l="1"/>
  <c r="H3590"/>
  <c r="D3591"/>
  <c r="E3591" s="1"/>
  <c r="C3592" s="1"/>
  <c r="L3590" l="1"/>
  <c r="F3591"/>
  <c r="H3591" s="1"/>
  <c r="P3590" l="1"/>
  <c r="O3590"/>
  <c r="M3590"/>
  <c r="N3590"/>
  <c r="D3592"/>
  <c r="E3592" s="1"/>
  <c r="C3593" s="1"/>
  <c r="Q3590" l="1"/>
  <c r="L3591"/>
  <c r="F3592"/>
  <c r="O3591" l="1"/>
  <c r="P3591"/>
  <c r="N3591"/>
  <c r="M3591"/>
  <c r="L3592"/>
  <c r="H3592"/>
  <c r="D3593"/>
  <c r="E3593" s="1"/>
  <c r="C3594" s="1"/>
  <c r="O3592" l="1"/>
  <c r="P3592"/>
  <c r="Q3591"/>
  <c r="N3592"/>
  <c r="M3592"/>
  <c r="F3593"/>
  <c r="Q3592" l="1"/>
  <c r="H3593"/>
  <c r="D3594"/>
  <c r="E3594" s="1"/>
  <c r="C3595" s="1"/>
  <c r="L3593" l="1"/>
  <c r="F3594"/>
  <c r="P3593" l="1"/>
  <c r="O3593"/>
  <c r="N3593"/>
  <c r="M3593"/>
  <c r="L3594"/>
  <c r="H3594"/>
  <c r="D3595"/>
  <c r="E3595" s="1"/>
  <c r="C3596" s="1"/>
  <c r="O3594" l="1"/>
  <c r="P3594"/>
  <c r="Q3593"/>
  <c r="N3594"/>
  <c r="M3594"/>
  <c r="F3595"/>
  <c r="Q3594" l="1"/>
  <c r="H3595"/>
  <c r="D3596"/>
  <c r="E3596" s="1"/>
  <c r="C3597" s="1"/>
  <c r="L3595" l="1"/>
  <c r="F3596"/>
  <c r="H3596" s="1"/>
  <c r="P3595" l="1"/>
  <c r="O3595"/>
  <c r="M3595"/>
  <c r="N3595"/>
  <c r="L3596"/>
  <c r="D3597"/>
  <c r="E3597" s="1"/>
  <c r="C3598" s="1"/>
  <c r="Q3595" l="1"/>
  <c r="O3596"/>
  <c r="P3596"/>
  <c r="M3596"/>
  <c r="N3596"/>
  <c r="F3597"/>
  <c r="Q3596" l="1"/>
  <c r="L3597"/>
  <c r="H3597"/>
  <c r="D3598"/>
  <c r="E3598" s="1"/>
  <c r="C3599" s="1"/>
  <c r="O3597" l="1"/>
  <c r="P3597"/>
  <c r="N3597"/>
  <c r="M3597"/>
  <c r="F3598"/>
  <c r="Q3597" l="1"/>
  <c r="H3598"/>
  <c r="D3599"/>
  <c r="E3599" s="1"/>
  <c r="C3600" s="1"/>
  <c r="L3598" l="1"/>
  <c r="F3599"/>
  <c r="O3598" l="1"/>
  <c r="P3598"/>
  <c r="M3598"/>
  <c r="N3598"/>
  <c r="L3599"/>
  <c r="H3599"/>
  <c r="D3600"/>
  <c r="E3600" s="1"/>
  <c r="C3601" s="1"/>
  <c r="O3599" l="1"/>
  <c r="P3599"/>
  <c r="Q3598"/>
  <c r="N3599"/>
  <c r="M3599"/>
  <c r="F3600"/>
  <c r="Q3599" l="1"/>
  <c r="H3600"/>
  <c r="D3601"/>
  <c r="E3601" s="1"/>
  <c r="C3602" s="1"/>
  <c r="L3600" l="1"/>
  <c r="F3601"/>
  <c r="H3601" s="1"/>
  <c r="P3600" l="1"/>
  <c r="O3600"/>
  <c r="M3600"/>
  <c r="N3600"/>
  <c r="D3602"/>
  <c r="E3602" s="1"/>
  <c r="C3603" s="1"/>
  <c r="Q3600" l="1"/>
  <c r="L3601"/>
  <c r="F3602"/>
  <c r="P3601" l="1"/>
  <c r="O3601"/>
  <c r="N3601"/>
  <c r="M3601"/>
  <c r="L3602"/>
  <c r="H3602"/>
  <c r="D3603"/>
  <c r="E3603" s="1"/>
  <c r="C3604" s="1"/>
  <c r="P3602" l="1"/>
  <c r="O3602"/>
  <c r="Q3601"/>
  <c r="N3602"/>
  <c r="M3602"/>
  <c r="F3603"/>
  <c r="Q3602" l="1"/>
  <c r="H3603"/>
  <c r="D3604"/>
  <c r="E3604" s="1"/>
  <c r="C3605" s="1"/>
  <c r="L3603" l="1"/>
  <c r="F3604"/>
  <c r="O3603" l="1"/>
  <c r="P3603"/>
  <c r="N3603"/>
  <c r="M3603"/>
  <c r="L3604"/>
  <c r="H3604"/>
  <c r="D3605"/>
  <c r="E3605" s="1"/>
  <c r="C3606" s="1"/>
  <c r="P3604" l="1"/>
  <c r="O3604"/>
  <c r="Q3603"/>
  <c r="N3604"/>
  <c r="M3604"/>
  <c r="F3605"/>
  <c r="Q3604" l="1"/>
  <c r="H3605"/>
  <c r="D3606"/>
  <c r="E3606" s="1"/>
  <c r="C3607" s="1"/>
  <c r="L3605" l="1"/>
  <c r="F3606"/>
  <c r="H3606" s="1"/>
  <c r="P3605" l="1"/>
  <c r="O3605"/>
  <c r="M3605"/>
  <c r="N3605"/>
  <c r="L3606"/>
  <c r="D3607"/>
  <c r="E3607" s="1"/>
  <c r="C3608" s="1"/>
  <c r="O3606" l="1"/>
  <c r="P3606"/>
  <c r="Q3605"/>
  <c r="M3606"/>
  <c r="N3606"/>
  <c r="F3607"/>
  <c r="Q3606" l="1"/>
  <c r="L3607"/>
  <c r="H3607"/>
  <c r="D3608"/>
  <c r="E3608" s="1"/>
  <c r="C3609" s="1"/>
  <c r="O3607" l="1"/>
  <c r="P3607"/>
  <c r="N3607"/>
  <c r="M3607"/>
  <c r="F3608"/>
  <c r="Q3607" l="1"/>
  <c r="H3608"/>
  <c r="D3609"/>
  <c r="E3609" s="1"/>
  <c r="C3610" s="1"/>
  <c r="L3608" l="1"/>
  <c r="F3609"/>
  <c r="H3609" s="1"/>
  <c r="P3608" l="1"/>
  <c r="O3608"/>
  <c r="M3608"/>
  <c r="N3608"/>
  <c r="L3609"/>
  <c r="D3610"/>
  <c r="E3610" s="1"/>
  <c r="C3611" s="1"/>
  <c r="Q3608" l="1"/>
  <c r="O3609"/>
  <c r="P3609"/>
  <c r="M3609"/>
  <c r="N3609"/>
  <c r="F3610"/>
  <c r="Q3609" l="1"/>
  <c r="L3610"/>
  <c r="H3610"/>
  <c r="D3611"/>
  <c r="E3611" s="1"/>
  <c r="C3612" s="1"/>
  <c r="O3610" l="1"/>
  <c r="P3610"/>
  <c r="N3610"/>
  <c r="M3610"/>
  <c r="F3611"/>
  <c r="Q3610" l="1"/>
  <c r="H3611"/>
  <c r="D3612"/>
  <c r="E3612" s="1"/>
  <c r="C3613" s="1"/>
  <c r="L3611" l="1"/>
  <c r="F3612"/>
  <c r="H3612" s="1"/>
  <c r="P3611" l="1"/>
  <c r="O3611"/>
  <c r="M3611"/>
  <c r="N3611"/>
  <c r="L3612"/>
  <c r="D3613"/>
  <c r="E3613" s="1"/>
  <c r="C3614" s="1"/>
  <c r="P3612" l="1"/>
  <c r="O3612"/>
  <c r="Q3611"/>
  <c r="M3612"/>
  <c r="N3612"/>
  <c r="F3613"/>
  <c r="Q3612" l="1"/>
  <c r="H3613"/>
  <c r="D3614"/>
  <c r="E3614" s="1"/>
  <c r="C3615" s="1"/>
  <c r="L3613" l="1"/>
  <c r="F3614"/>
  <c r="P3613" l="1"/>
  <c r="O3613"/>
  <c r="M3613"/>
  <c r="N3613"/>
  <c r="L3614"/>
  <c r="H3614"/>
  <c r="D3615"/>
  <c r="E3615" s="1"/>
  <c r="C3616" s="1"/>
  <c r="O3614" l="1"/>
  <c r="P3614"/>
  <c r="Q3613"/>
  <c r="N3614"/>
  <c r="M3614"/>
  <c r="F3615"/>
  <c r="Q3614" l="1"/>
  <c r="H3615"/>
  <c r="D3616"/>
  <c r="E3616" s="1"/>
  <c r="C3617" s="1"/>
  <c r="L3615" l="1"/>
  <c r="F3616"/>
  <c r="O3615" l="1"/>
  <c r="P3615"/>
  <c r="N3615"/>
  <c r="M3615"/>
  <c r="L3616"/>
  <c r="H3616"/>
  <c r="D3617"/>
  <c r="E3617" s="1"/>
  <c r="C3618" s="1"/>
  <c r="P3616" l="1"/>
  <c r="O3616"/>
  <c r="Q3615"/>
  <c r="N3616"/>
  <c r="M3616"/>
  <c r="F3617"/>
  <c r="Q3616" l="1"/>
  <c r="H3617"/>
  <c r="D3618"/>
  <c r="E3618" s="1"/>
  <c r="C3619" s="1"/>
  <c r="L3617" l="1"/>
  <c r="F3618"/>
  <c r="O3617" l="1"/>
  <c r="P3617"/>
  <c r="N3617"/>
  <c r="M3617"/>
  <c r="L3618"/>
  <c r="H3618"/>
  <c r="D3619"/>
  <c r="E3619" s="1"/>
  <c r="C3620" s="1"/>
  <c r="P3618" l="1"/>
  <c r="O3618"/>
  <c r="Q3617"/>
  <c r="N3618"/>
  <c r="M3618"/>
  <c r="F3619"/>
  <c r="Q3618" l="1"/>
  <c r="H3619"/>
  <c r="D3620"/>
  <c r="E3620" s="1"/>
  <c r="C3621" s="1"/>
  <c r="L3619" l="1"/>
  <c r="F3620"/>
  <c r="H3620" s="1"/>
  <c r="O3619" l="1"/>
  <c r="P3619"/>
  <c r="M3619"/>
  <c r="N3619"/>
  <c r="L3620"/>
  <c r="D3621"/>
  <c r="E3621" s="1"/>
  <c r="C3622" s="1"/>
  <c r="O3620" l="1"/>
  <c r="P3620"/>
  <c r="Q3619"/>
  <c r="M3620"/>
  <c r="N3620"/>
  <c r="F3621"/>
  <c r="Q3620" l="1"/>
  <c r="L3621"/>
  <c r="H3621"/>
  <c r="D3622"/>
  <c r="E3622" s="1"/>
  <c r="C3623" s="1"/>
  <c r="P3621" l="1"/>
  <c r="O3621"/>
  <c r="N3621"/>
  <c r="M3621"/>
  <c r="F3622"/>
  <c r="Q3621" l="1"/>
  <c r="H3622"/>
  <c r="D3623"/>
  <c r="E3623" s="1"/>
  <c r="C3624" s="1"/>
  <c r="L3622" l="1"/>
  <c r="F3623"/>
  <c r="H3623" s="1"/>
  <c r="P3622" l="1"/>
  <c r="O3622"/>
  <c r="M3622"/>
  <c r="N3622"/>
  <c r="L3623"/>
  <c r="D3624"/>
  <c r="E3624" s="1"/>
  <c r="C3625" s="1"/>
  <c r="O3623" l="1"/>
  <c r="P3623"/>
  <c r="Q3622"/>
  <c r="M3623"/>
  <c r="N3623"/>
  <c r="F3624"/>
  <c r="Q3623" l="1"/>
  <c r="H3624"/>
  <c r="D3625"/>
  <c r="E3625" s="1"/>
  <c r="C3626" s="1"/>
  <c r="L3624" l="1"/>
  <c r="F3625"/>
  <c r="H3625" s="1"/>
  <c r="P3624" l="1"/>
  <c r="O3624"/>
  <c r="M3624"/>
  <c r="N3624"/>
  <c r="D3626"/>
  <c r="E3626" s="1"/>
  <c r="C3627" s="1"/>
  <c r="Q3624" l="1"/>
  <c r="L3625"/>
  <c r="F3626"/>
  <c r="O3625" l="1"/>
  <c r="P3625"/>
  <c r="N3625"/>
  <c r="M3625"/>
  <c r="L3626"/>
  <c r="H3626"/>
  <c r="D3627"/>
  <c r="E3627" s="1"/>
  <c r="C3628" s="1"/>
  <c r="P3626" l="1"/>
  <c r="O3626"/>
  <c r="Q3625"/>
  <c r="N3626"/>
  <c r="M3626"/>
  <c r="F3627"/>
  <c r="Q3626" l="1"/>
  <c r="H3627"/>
  <c r="D3628"/>
  <c r="E3628" s="1"/>
  <c r="C3629" s="1"/>
  <c r="L3627" l="1"/>
  <c r="F3628"/>
  <c r="H3628" s="1"/>
  <c r="P3627" l="1"/>
  <c r="O3627"/>
  <c r="M3627"/>
  <c r="N3627"/>
  <c r="L3628"/>
  <c r="D3629"/>
  <c r="E3629" s="1"/>
  <c r="C3630" s="1"/>
  <c r="Q3627" l="1"/>
  <c r="P3628"/>
  <c r="O3628"/>
  <c r="M3628"/>
  <c r="N3628"/>
  <c r="F3629"/>
  <c r="Q3628" l="1"/>
  <c r="H3629"/>
  <c r="D3630"/>
  <c r="E3630" s="1"/>
  <c r="C3631" s="1"/>
  <c r="L3629" l="1"/>
  <c r="F3630"/>
  <c r="P3629" l="1"/>
  <c r="O3629"/>
  <c r="N3629"/>
  <c r="M3629"/>
  <c r="L3630"/>
  <c r="H3630"/>
  <c r="D3631"/>
  <c r="E3631" s="1"/>
  <c r="C3632" s="1"/>
  <c r="P3630" l="1"/>
  <c r="O3630"/>
  <c r="Q3629"/>
  <c r="N3630"/>
  <c r="M3630"/>
  <c r="F3631"/>
  <c r="Q3630" l="1"/>
  <c r="H3631"/>
  <c r="D3632"/>
  <c r="E3632" s="1"/>
  <c r="C3633" s="1"/>
  <c r="L3631" l="1"/>
  <c r="F3632"/>
  <c r="H3632" s="1"/>
  <c r="P3631" l="1"/>
  <c r="O3631"/>
  <c r="M3631"/>
  <c r="N3631"/>
  <c r="L3632"/>
  <c r="D3633"/>
  <c r="E3633" s="1"/>
  <c r="C3634" s="1"/>
  <c r="Q3631" l="1"/>
  <c r="O3632"/>
  <c r="P3632"/>
  <c r="N3632"/>
  <c r="M3632"/>
  <c r="F3633"/>
  <c r="Q3632" l="1"/>
  <c r="L3633"/>
  <c r="H3633"/>
  <c r="D3634"/>
  <c r="E3634" s="1"/>
  <c r="C3635" s="1"/>
  <c r="O3633" l="1"/>
  <c r="P3633"/>
  <c r="N3633"/>
  <c r="M3633"/>
  <c r="F3634"/>
  <c r="Q3633" l="1"/>
  <c r="H3634"/>
  <c r="D3635"/>
  <c r="E3635" s="1"/>
  <c r="C3636" s="1"/>
  <c r="L3634" l="1"/>
  <c r="F3635"/>
  <c r="H3635" s="1"/>
  <c r="O3634" l="1"/>
  <c r="P3634"/>
  <c r="M3634"/>
  <c r="N3634"/>
  <c r="L3635"/>
  <c r="D3636"/>
  <c r="E3636" s="1"/>
  <c r="C3637" s="1"/>
  <c r="O3635" l="1"/>
  <c r="P3635"/>
  <c r="Q3634"/>
  <c r="M3635"/>
  <c r="N3635"/>
  <c r="F3636"/>
  <c r="Q3635" l="1"/>
  <c r="L3636"/>
  <c r="H3636"/>
  <c r="D3637"/>
  <c r="E3637" s="1"/>
  <c r="C3638" s="1"/>
  <c r="P3636" l="1"/>
  <c r="O3636"/>
  <c r="N3636"/>
  <c r="M3636"/>
  <c r="F3637"/>
  <c r="Q3636" l="1"/>
  <c r="H3637"/>
  <c r="D3638"/>
  <c r="E3638" s="1"/>
  <c r="C3639" s="1"/>
  <c r="L3637" l="1"/>
  <c r="F3638"/>
  <c r="H3638" s="1"/>
  <c r="O3637" l="1"/>
  <c r="P3637"/>
  <c r="M3637"/>
  <c r="N3637"/>
  <c r="L3638"/>
  <c r="D3639"/>
  <c r="E3639" s="1"/>
  <c r="C3640" s="1"/>
  <c r="P3638" l="1"/>
  <c r="O3638"/>
  <c r="Q3637"/>
  <c r="N3638"/>
  <c r="M3638"/>
  <c r="F3639"/>
  <c r="Q3638" l="1"/>
  <c r="L3639"/>
  <c r="H3639"/>
  <c r="D3640"/>
  <c r="E3640" s="1"/>
  <c r="C3641" s="1"/>
  <c r="O3639" l="1"/>
  <c r="P3639"/>
  <c r="N3639"/>
  <c r="M3639"/>
  <c r="F3640"/>
  <c r="Q3639" l="1"/>
  <c r="H3640"/>
  <c r="D3641"/>
  <c r="E3641" s="1"/>
  <c r="C3642" s="1"/>
  <c r="L3640" l="1"/>
  <c r="F3641"/>
  <c r="H3641" s="1"/>
  <c r="P3640" l="1"/>
  <c r="O3640"/>
  <c r="M3640"/>
  <c r="N3640"/>
  <c r="L3641"/>
  <c r="D3642"/>
  <c r="E3642" s="1"/>
  <c r="C3643" s="1"/>
  <c r="O3641" l="1"/>
  <c r="P3641"/>
  <c r="Q3640"/>
  <c r="M3641"/>
  <c r="N3641"/>
  <c r="F3642"/>
  <c r="Q3641" l="1"/>
  <c r="H3642"/>
  <c r="D3643"/>
  <c r="E3643" s="1"/>
  <c r="C3644" s="1"/>
  <c r="L3642" l="1"/>
  <c r="F3643"/>
  <c r="H3643" s="1"/>
  <c r="P3642" l="1"/>
  <c r="O3642"/>
  <c r="M3642"/>
  <c r="N3642"/>
  <c r="L3643"/>
  <c r="D3644"/>
  <c r="E3644" s="1"/>
  <c r="C3645" s="1"/>
  <c r="P3643" l="1"/>
  <c r="O3643"/>
  <c r="Q3642"/>
  <c r="M3643"/>
  <c r="N3643"/>
  <c r="F3644"/>
  <c r="Q3643" l="1"/>
  <c r="L3644"/>
  <c r="H3644"/>
  <c r="D3645"/>
  <c r="E3645" s="1"/>
  <c r="C3646" s="1"/>
  <c r="O3644" l="1"/>
  <c r="P3644"/>
  <c r="N3644"/>
  <c r="M3644"/>
  <c r="F3645"/>
  <c r="Q3644" l="1"/>
  <c r="H3645"/>
  <c r="D3646"/>
  <c r="E3646" s="1"/>
  <c r="C3647" s="1"/>
  <c r="L3645" l="1"/>
  <c r="F3646"/>
  <c r="H3646" s="1"/>
  <c r="O3645" l="1"/>
  <c r="P3645"/>
  <c r="M3645"/>
  <c r="N3645"/>
  <c r="L3646"/>
  <c r="D3647"/>
  <c r="E3647" s="1"/>
  <c r="C3648" s="1"/>
  <c r="P3646" l="1"/>
  <c r="O3646"/>
  <c r="Q3645"/>
  <c r="M3646"/>
  <c r="N3646"/>
  <c r="F3647"/>
  <c r="Q3646" l="1"/>
  <c r="H3647"/>
  <c r="D3648"/>
  <c r="E3648" s="1"/>
  <c r="C3649" s="1"/>
  <c r="L3647" l="1"/>
  <c r="F3648"/>
  <c r="P3647" l="1"/>
  <c r="O3647"/>
  <c r="M3647"/>
  <c r="N3647"/>
  <c r="L3648"/>
  <c r="H3648"/>
  <c r="D3649"/>
  <c r="E3649" s="1"/>
  <c r="C3650" s="1"/>
  <c r="P3648" l="1"/>
  <c r="O3648"/>
  <c r="Q3647"/>
  <c r="N3648"/>
  <c r="M3648"/>
  <c r="F3649"/>
  <c r="Q3648" l="1"/>
  <c r="H3649"/>
  <c r="D3650"/>
  <c r="E3650" s="1"/>
  <c r="C3651" s="1"/>
  <c r="L3649" l="1"/>
  <c r="F3650"/>
  <c r="H3650" s="1"/>
  <c r="O3649" l="1"/>
  <c r="P3649"/>
  <c r="M3649"/>
  <c r="N3649"/>
  <c r="L3650"/>
  <c r="D3651"/>
  <c r="E3651" s="1"/>
  <c r="C3652" s="1"/>
  <c r="P3650" l="1"/>
  <c r="O3650"/>
  <c r="Q3649"/>
  <c r="M3650"/>
  <c r="N3650"/>
  <c r="F3651"/>
  <c r="Q3650" l="1"/>
  <c r="H3651"/>
  <c r="D3652"/>
  <c r="E3652" s="1"/>
  <c r="C3653" s="1"/>
  <c r="L3651" l="1"/>
  <c r="F3652"/>
  <c r="H3652" s="1"/>
  <c r="P3651" l="1"/>
  <c r="O3651"/>
  <c r="M3651"/>
  <c r="N3651"/>
  <c r="L3652"/>
  <c r="D3653"/>
  <c r="E3653" s="1"/>
  <c r="C3654" s="1"/>
  <c r="O3652" l="1"/>
  <c r="P3652"/>
  <c r="Q3651"/>
  <c r="M3652"/>
  <c r="N3652"/>
  <c r="F3653"/>
  <c r="Q3652" l="1"/>
  <c r="L3653"/>
  <c r="H3653"/>
  <c r="D3654"/>
  <c r="E3654" s="1"/>
  <c r="C3655" s="1"/>
  <c r="P3653" l="1"/>
  <c r="O3653"/>
  <c r="N3653"/>
  <c r="M3653"/>
  <c r="F3654"/>
  <c r="Q3653" l="1"/>
  <c r="H3654"/>
  <c r="D3655"/>
  <c r="E3655" s="1"/>
  <c r="C3656" s="1"/>
  <c r="L3654" l="1"/>
  <c r="F3655"/>
  <c r="O3654" l="1"/>
  <c r="P3654"/>
  <c r="N3654"/>
  <c r="M3654"/>
  <c r="L3655"/>
  <c r="H3655"/>
  <c r="D3656"/>
  <c r="E3656" s="1"/>
  <c r="C3657" s="1"/>
  <c r="P3655" l="1"/>
  <c r="O3655"/>
  <c r="Q3654"/>
  <c r="N3655"/>
  <c r="M3655"/>
  <c r="F3656"/>
  <c r="Q3655" l="1"/>
  <c r="H3656"/>
  <c r="D3657"/>
  <c r="E3657" s="1"/>
  <c r="C3658" s="1"/>
  <c r="L3656" l="1"/>
  <c r="F3657"/>
  <c r="P3656" l="1"/>
  <c r="O3656"/>
  <c r="M3656"/>
  <c r="N3656"/>
  <c r="L3657"/>
  <c r="H3657"/>
  <c r="D3658"/>
  <c r="E3658" s="1"/>
  <c r="C3659" s="1"/>
  <c r="P3657" l="1"/>
  <c r="O3657"/>
  <c r="Q3656"/>
  <c r="M3657"/>
  <c r="N3657"/>
  <c r="F3658"/>
  <c r="Q3657" l="1"/>
  <c r="H3658"/>
  <c r="D3659"/>
  <c r="E3659" s="1"/>
  <c r="C3660" s="1"/>
  <c r="L3658" l="1"/>
  <c r="F3659"/>
  <c r="H3659" s="1"/>
  <c r="P3658" l="1"/>
  <c r="O3658"/>
  <c r="M3658"/>
  <c r="N3658"/>
  <c r="L3659"/>
  <c r="D3660"/>
  <c r="E3660" s="1"/>
  <c r="C3661" s="1"/>
  <c r="P3659" l="1"/>
  <c r="O3659"/>
  <c r="Q3658"/>
  <c r="N3659"/>
  <c r="M3659"/>
  <c r="F3660"/>
  <c r="Q3659" l="1"/>
  <c r="L3660"/>
  <c r="H3660"/>
  <c r="D3661"/>
  <c r="E3661" s="1"/>
  <c r="C3662" s="1"/>
  <c r="O3660" l="1"/>
  <c r="P3660"/>
  <c r="N3660"/>
  <c r="M3660"/>
  <c r="F3661"/>
  <c r="Q3660" l="1"/>
  <c r="H3661"/>
  <c r="D3662"/>
  <c r="E3662" s="1"/>
  <c r="C3663" s="1"/>
  <c r="L3661" l="1"/>
  <c r="F3662"/>
  <c r="H3662" s="1"/>
  <c r="O3661" l="1"/>
  <c r="P3661"/>
  <c r="M3661"/>
  <c r="N3661"/>
  <c r="L3662"/>
  <c r="D3663"/>
  <c r="E3663" s="1"/>
  <c r="C3664" s="1"/>
  <c r="P3662" l="1"/>
  <c r="O3662"/>
  <c r="Q3661"/>
  <c r="M3662"/>
  <c r="N3662"/>
  <c r="F3663"/>
  <c r="Q3662" l="1"/>
  <c r="H3663"/>
  <c r="D3664"/>
  <c r="E3664" s="1"/>
  <c r="C3665" s="1"/>
  <c r="L3663" l="1"/>
  <c r="F3664"/>
  <c r="P3663" l="1"/>
  <c r="O3663"/>
  <c r="N3663"/>
  <c r="M3663"/>
  <c r="L3664"/>
  <c r="H3664"/>
  <c r="D3665"/>
  <c r="E3665" s="1"/>
  <c r="C3666" s="1"/>
  <c r="P3664" l="1"/>
  <c r="O3664"/>
  <c r="Q3663"/>
  <c r="N3664"/>
  <c r="M3664"/>
  <c r="F3665"/>
  <c r="Q3664" l="1"/>
  <c r="H3665"/>
  <c r="D3666"/>
  <c r="E3666" s="1"/>
  <c r="C3667" s="1"/>
  <c r="L3665" l="1"/>
  <c r="F3666"/>
  <c r="O3665" l="1"/>
  <c r="P3665"/>
  <c r="N3665"/>
  <c r="M3665"/>
  <c r="F41" i="11"/>
  <c r="C42"/>
  <c r="L3666" i="10"/>
  <c r="H3666"/>
  <c r="D3667"/>
  <c r="E3667" s="1"/>
  <c r="C3668" s="1"/>
  <c r="O3666" l="1"/>
  <c r="P3666"/>
  <c r="Q3665"/>
  <c r="M3666"/>
  <c r="N3666"/>
  <c r="F3667"/>
  <c r="Q3666" l="1"/>
  <c r="H3667"/>
  <c r="D3668"/>
  <c r="E3668" s="1"/>
  <c r="C3669" s="1"/>
  <c r="L3667" l="1"/>
  <c r="F3668"/>
  <c r="H3668" s="1"/>
  <c r="P3667" l="1"/>
  <c r="O3667"/>
  <c r="M3667"/>
  <c r="N3667"/>
  <c r="L3668"/>
  <c r="D3669"/>
  <c r="E3669" s="1"/>
  <c r="C3670" s="1"/>
  <c r="O3668" l="1"/>
  <c r="P3668"/>
  <c r="Q3667"/>
  <c r="M3668"/>
  <c r="N3668"/>
  <c r="F3669"/>
  <c r="Q3668" l="1"/>
  <c r="H3669"/>
  <c r="D3670"/>
  <c r="E3670" s="1"/>
  <c r="C3671" s="1"/>
  <c r="L3669" l="1"/>
  <c r="F3670"/>
  <c r="H3670" s="1"/>
  <c r="P3669" l="1"/>
  <c r="O3669"/>
  <c r="M3669"/>
  <c r="N3669"/>
  <c r="L3670"/>
  <c r="D3671"/>
  <c r="E3671" s="1"/>
  <c r="C3672" s="1"/>
  <c r="P3670" l="1"/>
  <c r="O3670"/>
  <c r="Q3669"/>
  <c r="M3670"/>
  <c r="N3670"/>
  <c r="F3671"/>
  <c r="Q3670" l="1"/>
  <c r="H3671"/>
  <c r="D3672"/>
  <c r="E3672" s="1"/>
  <c r="C3673" s="1"/>
  <c r="L3671" l="1"/>
  <c r="F3672"/>
  <c r="O3671" l="1"/>
  <c r="P3671"/>
  <c r="N3671"/>
  <c r="M3671"/>
  <c r="L3672"/>
  <c r="H3672"/>
  <c r="D3673"/>
  <c r="E3673" s="1"/>
  <c r="C3674" s="1"/>
  <c r="P3672" l="1"/>
  <c r="O3672"/>
  <c r="Q3671"/>
  <c r="N3672"/>
  <c r="M3672"/>
  <c r="F3673"/>
  <c r="Q3672" l="1"/>
  <c r="H3673"/>
  <c r="D3674"/>
  <c r="E3674" s="1"/>
  <c r="C3675" s="1"/>
  <c r="L3673" l="1"/>
  <c r="F3674"/>
  <c r="P3673" l="1"/>
  <c r="O3673"/>
  <c r="N3673"/>
  <c r="M3673"/>
  <c r="L3674"/>
  <c r="H3674"/>
  <c r="D3675"/>
  <c r="E3675" s="1"/>
  <c r="C3676" s="1"/>
  <c r="P3674" l="1"/>
  <c r="O3674"/>
  <c r="Q3673"/>
  <c r="N3674"/>
  <c r="M3674"/>
  <c r="E42" i="11"/>
  <c r="D42"/>
  <c r="F3675" i="10"/>
  <c r="Q3674" l="1"/>
  <c r="H3675"/>
  <c r="D3676"/>
  <c r="E3676" s="1"/>
  <c r="C3677" s="1"/>
  <c r="L3675" l="1"/>
  <c r="F3676"/>
  <c r="O3675" l="1"/>
  <c r="P3675"/>
  <c r="M3675"/>
  <c r="N3675"/>
  <c r="L3676"/>
  <c r="H3676"/>
  <c r="D3677"/>
  <c r="E3677" s="1"/>
  <c r="C3678" s="1"/>
  <c r="P3676" l="1"/>
  <c r="O3676"/>
  <c r="Q3675"/>
  <c r="N3676"/>
  <c r="M3676"/>
  <c r="F3677"/>
  <c r="Q3676" l="1"/>
  <c r="H3677"/>
  <c r="D3678"/>
  <c r="E3678" s="1"/>
  <c r="C3679" s="1"/>
  <c r="L3677" l="1"/>
  <c r="F3678"/>
  <c r="H3678" s="1"/>
  <c r="O3677" l="1"/>
  <c r="P3677"/>
  <c r="M3677"/>
  <c r="N3677"/>
  <c r="L3678"/>
  <c r="D3679"/>
  <c r="E3679" s="1"/>
  <c r="C3680" s="1"/>
  <c r="O3678" l="1"/>
  <c r="P3678"/>
  <c r="Q3677"/>
  <c r="M3678"/>
  <c r="N3678"/>
  <c r="F3679"/>
  <c r="Q3678" l="1"/>
  <c r="H3679"/>
  <c r="D3680"/>
  <c r="E3680" s="1"/>
  <c r="C3681" s="1"/>
  <c r="L3679" l="1"/>
  <c r="F3680"/>
  <c r="H3680" s="1"/>
  <c r="O3679" l="1"/>
  <c r="P3679"/>
  <c r="M3679"/>
  <c r="N3679"/>
  <c r="D3681"/>
  <c r="E3681" s="1"/>
  <c r="C3682" s="1"/>
  <c r="Q3679" l="1"/>
  <c r="L3680"/>
  <c r="F3681"/>
  <c r="P3680" l="1"/>
  <c r="O3680"/>
  <c r="M3680"/>
  <c r="N3680"/>
  <c r="L3681"/>
  <c r="H3681"/>
  <c r="D3682"/>
  <c r="E3682" s="1"/>
  <c r="C3683" s="1"/>
  <c r="O3681" l="1"/>
  <c r="P3681"/>
  <c r="Q3680"/>
  <c r="N3681"/>
  <c r="M3681"/>
  <c r="F3682"/>
  <c r="Q3681" l="1"/>
  <c r="H3682"/>
  <c r="D3683"/>
  <c r="E3683" s="1"/>
  <c r="C3684" s="1"/>
  <c r="L3682" l="1"/>
  <c r="F3683"/>
  <c r="H3683" s="1"/>
  <c r="O3682" l="1"/>
  <c r="P3682"/>
  <c r="M3682"/>
  <c r="N3682"/>
  <c r="L3683"/>
  <c r="D3684"/>
  <c r="E3684" s="1"/>
  <c r="C3685" s="1"/>
  <c r="P3683" l="1"/>
  <c r="O3683"/>
  <c r="Q3682"/>
  <c r="M3683"/>
  <c r="N3683"/>
  <c r="F3684"/>
  <c r="Q3683" l="1"/>
  <c r="H3684"/>
  <c r="D3685"/>
  <c r="E3685" s="1"/>
  <c r="C3686" s="1"/>
  <c r="L3684" l="1"/>
  <c r="F3685"/>
  <c r="O3684" l="1"/>
  <c r="P3684"/>
  <c r="M3684"/>
  <c r="N3684"/>
  <c r="L3685"/>
  <c r="H3685"/>
  <c r="D3686"/>
  <c r="E3686" s="1"/>
  <c r="C3687" s="1"/>
  <c r="P3685" l="1"/>
  <c r="O3685"/>
  <c r="Q3684"/>
  <c r="N3685"/>
  <c r="M3685"/>
  <c r="F3686"/>
  <c r="Q3685" l="1"/>
  <c r="H3686"/>
  <c r="D3687"/>
  <c r="E3687" s="1"/>
  <c r="C3688" s="1"/>
  <c r="L3686" l="1"/>
  <c r="F3687"/>
  <c r="P3686" l="1"/>
  <c r="O3686"/>
  <c r="M3686"/>
  <c r="N3686"/>
  <c r="L3687"/>
  <c r="H3687"/>
  <c r="D3688"/>
  <c r="E3688" s="1"/>
  <c r="C3689" s="1"/>
  <c r="P3687" l="1"/>
  <c r="O3687"/>
  <c r="Q3686"/>
  <c r="M3687"/>
  <c r="N3687"/>
  <c r="F3688"/>
  <c r="Q3687" l="1"/>
  <c r="H3688"/>
  <c r="D3689"/>
  <c r="E3689" s="1"/>
  <c r="C3690" s="1"/>
  <c r="L3688" l="1"/>
  <c r="F3689"/>
  <c r="H3689" s="1"/>
  <c r="P3688" l="1"/>
  <c r="O3688"/>
  <c r="M3688"/>
  <c r="N3688"/>
  <c r="D3690"/>
  <c r="E3690" s="1"/>
  <c r="C3691" s="1"/>
  <c r="Q3688" l="1"/>
  <c r="L3689"/>
  <c r="F3690"/>
  <c r="P3689" l="1"/>
  <c r="O3689"/>
  <c r="N3689"/>
  <c r="M3689"/>
  <c r="L3690"/>
  <c r="H3690"/>
  <c r="D3691"/>
  <c r="E3691" s="1"/>
  <c r="C3692" s="1"/>
  <c r="P3690" l="1"/>
  <c r="O3690"/>
  <c r="Q3689"/>
  <c r="N3690"/>
  <c r="M3690"/>
  <c r="F3691"/>
  <c r="Q3690" l="1"/>
  <c r="H3691"/>
  <c r="D3692"/>
  <c r="E3692" s="1"/>
  <c r="C3693" s="1"/>
  <c r="L3691" l="1"/>
  <c r="F3692"/>
  <c r="H3692" s="1"/>
  <c r="O3691" l="1"/>
  <c r="P3691"/>
  <c r="M3691"/>
  <c r="N3691"/>
  <c r="L3692"/>
  <c r="D3693"/>
  <c r="E3693" s="1"/>
  <c r="C3694" s="1"/>
  <c r="O3692" l="1"/>
  <c r="P3692"/>
  <c r="Q3691"/>
  <c r="N3692"/>
  <c r="M3692"/>
  <c r="F3693"/>
  <c r="Q3692" l="1"/>
  <c r="L3693"/>
  <c r="H3693"/>
  <c r="D3694"/>
  <c r="E3694" s="1"/>
  <c r="C3695" s="1"/>
  <c r="O3693" l="1"/>
  <c r="P3693"/>
  <c r="N3693"/>
  <c r="M3693"/>
  <c r="F3694"/>
  <c r="Q3693" l="1"/>
  <c r="H3694"/>
  <c r="D3695"/>
  <c r="E3695" s="1"/>
  <c r="C3696" s="1"/>
  <c r="L3694" l="1"/>
  <c r="F3695"/>
  <c r="H3695" s="1"/>
  <c r="P3694" l="1"/>
  <c r="O3694"/>
  <c r="M3694"/>
  <c r="N3694"/>
  <c r="L3695"/>
  <c r="D3696"/>
  <c r="E3696" s="1"/>
  <c r="C3697" s="1"/>
  <c r="O3695" l="1"/>
  <c r="P3695"/>
  <c r="Q3694"/>
  <c r="M3695"/>
  <c r="N3695"/>
  <c r="F3696"/>
  <c r="Q3695" l="1"/>
  <c r="L3696"/>
  <c r="H3696"/>
  <c r="D3697"/>
  <c r="E3697" s="1"/>
  <c r="C3698" s="1"/>
  <c r="O3696" l="1"/>
  <c r="P3696"/>
  <c r="N3696"/>
  <c r="M3696"/>
  <c r="F3697"/>
  <c r="Q3696" l="1"/>
  <c r="H3697"/>
  <c r="D3698"/>
  <c r="E3698" s="1"/>
  <c r="C3699" s="1"/>
  <c r="L3697" l="1"/>
  <c r="F3698"/>
  <c r="H3698" s="1"/>
  <c r="O3697" l="1"/>
  <c r="P3697"/>
  <c r="M3697"/>
  <c r="N3697"/>
  <c r="L3698"/>
  <c r="D3699"/>
  <c r="E3699" s="1"/>
  <c r="C3700" s="1"/>
  <c r="P3698" l="1"/>
  <c r="O3698"/>
  <c r="Q3697"/>
  <c r="M3698"/>
  <c r="N3698"/>
  <c r="F3699"/>
  <c r="Q3698" l="1"/>
  <c r="H3699"/>
  <c r="D3700"/>
  <c r="E3700" s="1"/>
  <c r="C3701" s="1"/>
  <c r="L3699" l="1"/>
  <c r="F3700"/>
  <c r="H3700" s="1"/>
  <c r="O3699" l="1"/>
  <c r="P3699"/>
  <c r="M3699"/>
  <c r="N3699"/>
  <c r="L3700"/>
  <c r="D3701"/>
  <c r="E3701" s="1"/>
  <c r="C3702" s="1"/>
  <c r="P3700" l="1"/>
  <c r="O3700"/>
  <c r="Q3699"/>
  <c r="M3700"/>
  <c r="N3700"/>
  <c r="F3701"/>
  <c r="Q3700" l="1"/>
  <c r="H3701"/>
  <c r="D3702"/>
  <c r="E3702" s="1"/>
  <c r="C3703" s="1"/>
  <c r="L3701" l="1"/>
  <c r="F3702"/>
  <c r="P3701" l="1"/>
  <c r="O3701"/>
  <c r="N3701"/>
  <c r="M3701"/>
  <c r="L3702"/>
  <c r="H3702"/>
  <c r="D3703"/>
  <c r="E3703" s="1"/>
  <c r="C3704" s="1"/>
  <c r="O3702" l="1"/>
  <c r="P3702"/>
  <c r="Q3701"/>
  <c r="N3702"/>
  <c r="M3702"/>
  <c r="F3703"/>
  <c r="Q3702" l="1"/>
  <c r="H3703"/>
  <c r="D3704"/>
  <c r="E3704" s="1"/>
  <c r="C3705" s="1"/>
  <c r="L3703" l="1"/>
  <c r="F3704"/>
  <c r="O3703" l="1"/>
  <c r="P3703"/>
  <c r="M3703"/>
  <c r="N3703"/>
  <c r="L3704"/>
  <c r="H3704"/>
  <c r="D3705"/>
  <c r="E3705" s="1"/>
  <c r="C3706" s="1"/>
  <c r="O3704" l="1"/>
  <c r="P3704"/>
  <c r="Q3703"/>
  <c r="N3704"/>
  <c r="M3704"/>
  <c r="F3705"/>
  <c r="Q3704" l="1"/>
  <c r="H3705"/>
  <c r="D3706"/>
  <c r="E3706" s="1"/>
  <c r="C3707" s="1"/>
  <c r="L3705" l="1"/>
  <c r="F3706"/>
  <c r="H3706" s="1"/>
  <c r="P3705" l="1"/>
  <c r="O3705"/>
  <c r="M3705"/>
  <c r="N3705"/>
  <c r="L3706"/>
  <c r="D3707"/>
  <c r="E3707" s="1"/>
  <c r="C3708" s="1"/>
  <c r="O3706" l="1"/>
  <c r="P3706"/>
  <c r="Q3705"/>
  <c r="N3706"/>
  <c r="M3706"/>
  <c r="F3707"/>
  <c r="Q3706" l="1"/>
  <c r="L3707"/>
  <c r="H3707"/>
  <c r="D3708"/>
  <c r="E3708" s="1"/>
  <c r="C3709" s="1"/>
  <c r="O3707" l="1"/>
  <c r="P3707"/>
  <c r="N3707"/>
  <c r="M3707"/>
  <c r="F3708"/>
  <c r="Q3707" l="1"/>
  <c r="H3708"/>
  <c r="D3709"/>
  <c r="E3709" s="1"/>
  <c r="C3710" s="1"/>
  <c r="L3708" l="1"/>
  <c r="F3709"/>
  <c r="H3709" s="1"/>
  <c r="O3708" l="1"/>
  <c r="P3708"/>
  <c r="M3708"/>
  <c r="N3708"/>
  <c r="L3709"/>
  <c r="D3710"/>
  <c r="E3710" s="1"/>
  <c r="C3711" s="1"/>
  <c r="O3709" l="1"/>
  <c r="P3709"/>
  <c r="Q3708"/>
  <c r="M3709"/>
  <c r="N3709"/>
  <c r="F3710"/>
  <c r="Q3709" l="1"/>
  <c r="H3710"/>
  <c r="D3711"/>
  <c r="E3711" s="1"/>
  <c r="C3712" s="1"/>
  <c r="L3710" l="1"/>
  <c r="F3711"/>
  <c r="H3711" s="1"/>
  <c r="O3710" l="1"/>
  <c r="P3710"/>
  <c r="M3710"/>
  <c r="N3710"/>
  <c r="L3711"/>
  <c r="D3712"/>
  <c r="E3712" s="1"/>
  <c r="C3713" s="1"/>
  <c r="O3711" l="1"/>
  <c r="P3711"/>
  <c r="Q3710"/>
  <c r="M3711"/>
  <c r="N3711"/>
  <c r="F3712"/>
  <c r="Q3711" l="1"/>
  <c r="H3712"/>
  <c r="D3713"/>
  <c r="E3713" s="1"/>
  <c r="C3714" s="1"/>
  <c r="L3712" l="1"/>
  <c r="F3713"/>
  <c r="H3713" s="1"/>
  <c r="O3712" l="1"/>
  <c r="P3712"/>
  <c r="M3712"/>
  <c r="N3712"/>
  <c r="L3713"/>
  <c r="D3714"/>
  <c r="E3714" s="1"/>
  <c r="C3715" s="1"/>
  <c r="P3713" l="1"/>
  <c r="O3713"/>
  <c r="Q3712"/>
  <c r="M3713"/>
  <c r="N3713"/>
  <c r="F3714"/>
  <c r="Q3713" l="1"/>
  <c r="H3714"/>
  <c r="D3715"/>
  <c r="E3715" s="1"/>
  <c r="C3716" s="1"/>
  <c r="L3714" l="1"/>
  <c r="F3715"/>
  <c r="H3715" s="1"/>
  <c r="P3714" l="1"/>
  <c r="O3714"/>
  <c r="M3714"/>
  <c r="N3714"/>
  <c r="L3715"/>
  <c r="D3716"/>
  <c r="E3716" s="1"/>
  <c r="C3717" s="1"/>
  <c r="P3715" l="1"/>
  <c r="O3715"/>
  <c r="Q3714"/>
  <c r="M3715"/>
  <c r="N3715"/>
  <c r="F3716"/>
  <c r="Q3715" l="1"/>
  <c r="L3716"/>
  <c r="H3716"/>
  <c r="D3717"/>
  <c r="E3717" s="1"/>
  <c r="C3718" s="1"/>
  <c r="O3716" l="1"/>
  <c r="P3716"/>
  <c r="N3716"/>
  <c r="M3716"/>
  <c r="F3717"/>
  <c r="Q3716" l="1"/>
  <c r="H3717"/>
  <c r="D3718"/>
  <c r="E3718" s="1"/>
  <c r="C3719" s="1"/>
  <c r="L3717" l="1"/>
  <c r="F3718"/>
  <c r="H3718" s="1"/>
  <c r="O3717" l="1"/>
  <c r="P3717"/>
  <c r="M3717"/>
  <c r="N3717"/>
  <c r="L3718"/>
  <c r="D3719"/>
  <c r="E3719" s="1"/>
  <c r="C3720" s="1"/>
  <c r="O3718" l="1"/>
  <c r="P3718"/>
  <c r="Q3717"/>
  <c r="M3718"/>
  <c r="N3718"/>
  <c r="F3719"/>
  <c r="Q3718" l="1"/>
  <c r="L3719"/>
  <c r="H3719"/>
  <c r="D3720"/>
  <c r="E3720" s="1"/>
  <c r="C3721" s="1"/>
  <c r="O3719" l="1"/>
  <c r="P3719"/>
  <c r="N3719"/>
  <c r="M3719"/>
  <c r="F3720"/>
  <c r="Q3719" l="1"/>
  <c r="H3720"/>
  <c r="D3721"/>
  <c r="E3721" s="1"/>
  <c r="C3722" s="1"/>
  <c r="L3720" l="1"/>
  <c r="F3721"/>
  <c r="P3720" l="1"/>
  <c r="O3720"/>
  <c r="N3720"/>
  <c r="M3720"/>
  <c r="L3721"/>
  <c r="H3721"/>
  <c r="D3722"/>
  <c r="E3722" s="1"/>
  <c r="C3723" s="1"/>
  <c r="P3721" l="1"/>
  <c r="O3721"/>
  <c r="Q3720"/>
  <c r="N3721"/>
  <c r="M3721"/>
  <c r="F3722"/>
  <c r="Q3721" l="1"/>
  <c r="H3722"/>
  <c r="D3723"/>
  <c r="E3723" s="1"/>
  <c r="C3724" s="1"/>
  <c r="L3722" l="1"/>
  <c r="F3723"/>
  <c r="O3722" l="1"/>
  <c r="P3722"/>
  <c r="N3722"/>
  <c r="M3722"/>
  <c r="L3723"/>
  <c r="H3723"/>
  <c r="D3724"/>
  <c r="E3724" s="1"/>
  <c r="C3725" s="1"/>
  <c r="P3723" l="1"/>
  <c r="O3723"/>
  <c r="Q3722"/>
  <c r="N3723"/>
  <c r="M3723"/>
  <c r="F3724"/>
  <c r="Q3723" l="1"/>
  <c r="H3724"/>
  <c r="D3725"/>
  <c r="E3725" s="1"/>
  <c r="C3726" s="1"/>
  <c r="L3724" l="1"/>
  <c r="F3725"/>
  <c r="H3725" s="1"/>
  <c r="O3724" l="1"/>
  <c r="P3724"/>
  <c r="M3724"/>
  <c r="N3724"/>
  <c r="L3725"/>
  <c r="D3726"/>
  <c r="E3726" s="1"/>
  <c r="C3727" s="1"/>
  <c r="O3725" l="1"/>
  <c r="P3725"/>
  <c r="Q3724"/>
  <c r="M3725"/>
  <c r="N3725"/>
  <c r="F3726"/>
  <c r="Q3725" l="1"/>
  <c r="H3726"/>
  <c r="D3727"/>
  <c r="E3727" s="1"/>
  <c r="C3728" s="1"/>
  <c r="L3726" l="1"/>
  <c r="F3727"/>
  <c r="O3726" l="1"/>
  <c r="P3726"/>
  <c r="M3726"/>
  <c r="N3726"/>
  <c r="L3727"/>
  <c r="H3727"/>
  <c r="D3728"/>
  <c r="E3728" s="1"/>
  <c r="C3729" s="1"/>
  <c r="P3727" l="1"/>
  <c r="O3727"/>
  <c r="Q3726"/>
  <c r="N3727"/>
  <c r="M3727"/>
  <c r="F3728"/>
  <c r="Q3727" l="1"/>
  <c r="H3728"/>
  <c r="D3729"/>
  <c r="E3729" s="1"/>
  <c r="C3730" s="1"/>
  <c r="L3728" l="1"/>
  <c r="F3729"/>
  <c r="O3728" l="1"/>
  <c r="P3728"/>
  <c r="N3728"/>
  <c r="M3728"/>
  <c r="L3729"/>
  <c r="H3729"/>
  <c r="D3730"/>
  <c r="E3730" s="1"/>
  <c r="C3731" s="1"/>
  <c r="P3729" l="1"/>
  <c r="O3729"/>
  <c r="Q3728"/>
  <c r="N3729"/>
  <c r="M3729"/>
  <c r="F3730"/>
  <c r="Q3729" l="1"/>
  <c r="H3730"/>
  <c r="D3731"/>
  <c r="E3731" s="1"/>
  <c r="C3732" s="1"/>
  <c r="L3730" l="1"/>
  <c r="F3731"/>
  <c r="O3730" l="1"/>
  <c r="P3730"/>
  <c r="N3730"/>
  <c r="M3730"/>
  <c r="L3731"/>
  <c r="H3731"/>
  <c r="D3732"/>
  <c r="E3732" s="1"/>
  <c r="C3733" s="1"/>
  <c r="O3731" l="1"/>
  <c r="P3731"/>
  <c r="Q3730"/>
  <c r="N3731"/>
  <c r="M3731"/>
  <c r="F3732"/>
  <c r="Q3731" l="1"/>
  <c r="H3732"/>
  <c r="D3733"/>
  <c r="E3733" s="1"/>
  <c r="C3734" s="1"/>
  <c r="L3732" l="1"/>
  <c r="F3733"/>
  <c r="P3732" l="1"/>
  <c r="O3732"/>
  <c r="N3732"/>
  <c r="M3732"/>
  <c r="L3733"/>
  <c r="H3733"/>
  <c r="D3734"/>
  <c r="E3734" s="1"/>
  <c r="C3735" s="1"/>
  <c r="P3733" l="1"/>
  <c r="O3733"/>
  <c r="Q3732"/>
  <c r="N3733"/>
  <c r="M3733"/>
  <c r="F3734"/>
  <c r="Q3733" l="1"/>
  <c r="H3734"/>
  <c r="D3735"/>
  <c r="E3735" s="1"/>
  <c r="C3736" s="1"/>
  <c r="L3734" l="1"/>
  <c r="F3735"/>
  <c r="H3735" s="1"/>
  <c r="O3734" l="1"/>
  <c r="P3734"/>
  <c r="M3734"/>
  <c r="N3734"/>
  <c r="L3735"/>
  <c r="D3736"/>
  <c r="E3736" s="1"/>
  <c r="C3737" s="1"/>
  <c r="O3735" l="1"/>
  <c r="P3735"/>
  <c r="Q3734"/>
  <c r="M3735"/>
  <c r="N3735"/>
  <c r="F3736"/>
  <c r="Q3735" l="1"/>
  <c r="H3736"/>
  <c r="D3737"/>
  <c r="E3737" s="1"/>
  <c r="C3738" s="1"/>
  <c r="L3736" l="1"/>
  <c r="F3737"/>
  <c r="H3737" s="1"/>
  <c r="O3736" l="1"/>
  <c r="P3736"/>
  <c r="M3736"/>
  <c r="N3736"/>
  <c r="L3737"/>
  <c r="D3738"/>
  <c r="E3738" s="1"/>
  <c r="C3739" s="1"/>
  <c r="O3737" l="1"/>
  <c r="P3737"/>
  <c r="Q3736"/>
  <c r="M3737"/>
  <c r="N3737"/>
  <c r="F3738"/>
  <c r="Q3737" l="1"/>
  <c r="L3738"/>
  <c r="H3738"/>
  <c r="D3739"/>
  <c r="E3739" s="1"/>
  <c r="C3740" s="1"/>
  <c r="P3738" l="1"/>
  <c r="O3738"/>
  <c r="N3738"/>
  <c r="M3738"/>
  <c r="F3739"/>
  <c r="Q3738" l="1"/>
  <c r="H3739"/>
  <c r="D3740"/>
  <c r="E3740" s="1"/>
  <c r="C3741" s="1"/>
  <c r="L3739" l="1"/>
  <c r="F3740"/>
  <c r="O3739" l="1"/>
  <c r="P3739"/>
  <c r="M3739"/>
  <c r="N3739"/>
  <c r="L3740"/>
  <c r="H3740"/>
  <c r="D3741"/>
  <c r="E3741" s="1"/>
  <c r="C3742" s="1"/>
  <c r="P3740" l="1"/>
  <c r="O3740"/>
  <c r="Q3739"/>
  <c r="M3740"/>
  <c r="N3740"/>
  <c r="F3741"/>
  <c r="Q3740" l="1"/>
  <c r="H3741"/>
  <c r="D3742"/>
  <c r="E3742" s="1"/>
  <c r="C3743" s="1"/>
  <c r="L3741" l="1"/>
  <c r="F3742"/>
  <c r="P3741" l="1"/>
  <c r="O3741"/>
  <c r="M3741"/>
  <c r="N3741"/>
  <c r="L3742"/>
  <c r="H3742"/>
  <c r="D3743"/>
  <c r="E3743" s="1"/>
  <c r="C3744" s="1"/>
  <c r="P3742" l="1"/>
  <c r="O3742"/>
  <c r="Q3741"/>
  <c r="N3742"/>
  <c r="M3742"/>
  <c r="F3743"/>
  <c r="Q3742" l="1"/>
  <c r="H3743"/>
  <c r="D3744"/>
  <c r="E3744" s="1"/>
  <c r="C3745" s="1"/>
  <c r="L3743" l="1"/>
  <c r="F3744"/>
  <c r="P3743" l="1"/>
  <c r="O3743"/>
  <c r="N3743"/>
  <c r="M3743"/>
  <c r="L3744"/>
  <c r="H3744"/>
  <c r="D3745"/>
  <c r="E3745" s="1"/>
  <c r="C3746" s="1"/>
  <c r="Q3743" l="1"/>
  <c r="O3744"/>
  <c r="P3744"/>
  <c r="N3744"/>
  <c r="M3744"/>
  <c r="F3745"/>
  <c r="Q3744" l="1"/>
  <c r="H3745"/>
  <c r="D3746"/>
  <c r="E3746" s="1"/>
  <c r="C3747" s="1"/>
  <c r="L3745" l="1"/>
  <c r="F3746"/>
  <c r="O3745" l="1"/>
  <c r="P3745"/>
  <c r="N3745"/>
  <c r="M3745"/>
  <c r="L3746"/>
  <c r="H3746"/>
  <c r="D3747"/>
  <c r="E3747" s="1"/>
  <c r="C3748" s="1"/>
  <c r="O3746" l="1"/>
  <c r="P3746"/>
  <c r="Q3745"/>
  <c r="N3746"/>
  <c r="M3746"/>
  <c r="F3747"/>
  <c r="Q3746" l="1"/>
  <c r="H3747"/>
  <c r="D3748"/>
  <c r="E3748" s="1"/>
  <c r="C3749" s="1"/>
  <c r="L3747" l="1"/>
  <c r="F3748"/>
  <c r="H3748" s="1"/>
  <c r="O3747" l="1"/>
  <c r="P3747"/>
  <c r="M3747"/>
  <c r="N3747"/>
  <c r="L3748"/>
  <c r="D3749"/>
  <c r="E3749" s="1"/>
  <c r="C3750" s="1"/>
  <c r="O3748" l="1"/>
  <c r="P3748"/>
  <c r="Q3747"/>
  <c r="M3748"/>
  <c r="N3748"/>
  <c r="F3749"/>
  <c r="Q3748" l="1"/>
  <c r="L3749"/>
  <c r="H3749"/>
  <c r="D3750"/>
  <c r="E3750" s="1"/>
  <c r="C3751" s="1"/>
  <c r="P3749" l="1"/>
  <c r="O3749"/>
  <c r="N3749"/>
  <c r="M3749"/>
  <c r="F3750"/>
  <c r="Q3749" l="1"/>
  <c r="H3750"/>
  <c r="D3751"/>
  <c r="E3751" s="1"/>
  <c r="C3752" s="1"/>
  <c r="L3750" l="1"/>
  <c r="F3751"/>
  <c r="P3750" l="1"/>
  <c r="O3750"/>
  <c r="M3750"/>
  <c r="N3750"/>
  <c r="L3751"/>
  <c r="H3751"/>
  <c r="D3752"/>
  <c r="E3752" s="1"/>
  <c r="C3753" s="1"/>
  <c r="P3751" l="1"/>
  <c r="O3751"/>
  <c r="Q3750"/>
  <c r="N3751"/>
  <c r="M3751"/>
  <c r="F3752"/>
  <c r="Q3751" l="1"/>
  <c r="H3752"/>
  <c r="D3753"/>
  <c r="E3753" s="1"/>
  <c r="C3754" s="1"/>
  <c r="L3752" l="1"/>
  <c r="F3753"/>
  <c r="H3753" s="1"/>
  <c r="O3752" l="1"/>
  <c r="P3752"/>
  <c r="M3752"/>
  <c r="N3752"/>
  <c r="L3753"/>
  <c r="D3754"/>
  <c r="E3754" s="1"/>
  <c r="C3755" s="1"/>
  <c r="P3753" l="1"/>
  <c r="O3753"/>
  <c r="Q3752"/>
  <c r="M3753"/>
  <c r="N3753"/>
  <c r="F3754"/>
  <c r="Q3753" l="1"/>
  <c r="H3754"/>
  <c r="D3755"/>
  <c r="E3755" s="1"/>
  <c r="C3756" s="1"/>
  <c r="L3754" l="1"/>
  <c r="F3755"/>
  <c r="H3755" s="1"/>
  <c r="O3754" l="1"/>
  <c r="P3754"/>
  <c r="M3754"/>
  <c r="N3754"/>
  <c r="L3755"/>
  <c r="D3756"/>
  <c r="E3756" s="1"/>
  <c r="C3757" s="1"/>
  <c r="P3755" l="1"/>
  <c r="O3755"/>
  <c r="Q3754"/>
  <c r="M3755"/>
  <c r="N3755"/>
  <c r="F3756"/>
  <c r="Q3755" l="1"/>
  <c r="H3756"/>
  <c r="D3757"/>
  <c r="E3757" s="1"/>
  <c r="C3758" s="1"/>
  <c r="L3756" l="1"/>
  <c r="F3757"/>
  <c r="O3756" l="1"/>
  <c r="P3756"/>
  <c r="M3756"/>
  <c r="N3756"/>
  <c r="L3757"/>
  <c r="H3757"/>
  <c r="D3758"/>
  <c r="E3758" s="1"/>
  <c r="C3759" s="1"/>
  <c r="O3757" l="1"/>
  <c r="P3757"/>
  <c r="Q3756"/>
  <c r="N3757"/>
  <c r="M3757"/>
  <c r="F3758"/>
  <c r="Q3757" l="1"/>
  <c r="H3758"/>
  <c r="D3759"/>
  <c r="E3759" s="1"/>
  <c r="C3760" s="1"/>
  <c r="L3758" l="1"/>
  <c r="F3759"/>
  <c r="H3759" s="1"/>
  <c r="P3758" l="1"/>
  <c r="O3758"/>
  <c r="M3758"/>
  <c r="N3758"/>
  <c r="L3759"/>
  <c r="D3760"/>
  <c r="E3760" s="1"/>
  <c r="C3761" s="1"/>
  <c r="O3759" l="1"/>
  <c r="P3759"/>
  <c r="Q3758"/>
  <c r="M3759"/>
  <c r="N3759"/>
  <c r="F3760"/>
  <c r="Q3759" l="1"/>
  <c r="L3760"/>
  <c r="H3760"/>
  <c r="D3761"/>
  <c r="E3761" s="1"/>
  <c r="C3762" s="1"/>
  <c r="O3760" l="1"/>
  <c r="P3760"/>
  <c r="N3760"/>
  <c r="M3760"/>
  <c r="F3761"/>
  <c r="Q3760" l="1"/>
  <c r="H3761"/>
  <c r="D3762"/>
  <c r="E3762" s="1"/>
  <c r="C3763" s="1"/>
  <c r="L3761" l="1"/>
  <c r="F3762"/>
  <c r="H3762" s="1"/>
  <c r="O3761" l="1"/>
  <c r="P3761"/>
  <c r="M3761"/>
  <c r="N3761"/>
  <c r="L3762"/>
  <c r="D3763"/>
  <c r="E3763" s="1"/>
  <c r="C3764" s="1"/>
  <c r="P3762" l="1"/>
  <c r="O3762"/>
  <c r="Q3761"/>
  <c r="M3762"/>
  <c r="N3762"/>
  <c r="F3763"/>
  <c r="Q3762" l="1"/>
  <c r="H3763"/>
  <c r="D3764"/>
  <c r="E3764" s="1"/>
  <c r="C3765" s="1"/>
  <c r="L3763" l="1"/>
  <c r="F3764"/>
  <c r="P3763" l="1"/>
  <c r="O3763"/>
  <c r="M3763"/>
  <c r="N3763"/>
  <c r="L3764"/>
  <c r="H3764"/>
  <c r="D3765"/>
  <c r="E3765" s="1"/>
  <c r="C3766" s="1"/>
  <c r="P3764" l="1"/>
  <c r="O3764"/>
  <c r="Q3763"/>
  <c r="M3764"/>
  <c r="N3764"/>
  <c r="F3765"/>
  <c r="Q3764" l="1"/>
  <c r="H3765"/>
  <c r="D3766"/>
  <c r="E3766" s="1"/>
  <c r="C3767" s="1"/>
  <c r="L3765" l="1"/>
  <c r="F3766"/>
  <c r="H3766" s="1"/>
  <c r="P3765" l="1"/>
  <c r="O3765"/>
  <c r="M3765"/>
  <c r="N3765"/>
  <c r="L3766"/>
  <c r="F42" i="11"/>
  <c r="C43"/>
  <c r="D3767" i="10"/>
  <c r="E3767" s="1"/>
  <c r="C3768" s="1"/>
  <c r="O3766" l="1"/>
  <c r="P3766"/>
  <c r="Q3765"/>
  <c r="N3766"/>
  <c r="M3766"/>
  <c r="F3767"/>
  <c r="Q3766" l="1"/>
  <c r="L3767"/>
  <c r="H3767"/>
  <c r="D3768"/>
  <c r="E3768" s="1"/>
  <c r="C3769" s="1"/>
  <c r="P3767" l="1"/>
  <c r="O3767"/>
  <c r="N3767"/>
  <c r="M3767"/>
  <c r="F3768"/>
  <c r="Q3767" l="1"/>
  <c r="H3768"/>
  <c r="D3769"/>
  <c r="E3769" s="1"/>
  <c r="C3770" s="1"/>
  <c r="L3768" l="1"/>
  <c r="F3769"/>
  <c r="H3769" s="1"/>
  <c r="O3768" l="1"/>
  <c r="P3768"/>
  <c r="M3768"/>
  <c r="N3768"/>
  <c r="L3769"/>
  <c r="D3770"/>
  <c r="E3770" s="1"/>
  <c r="C3771" s="1"/>
  <c r="O3769" l="1"/>
  <c r="P3769"/>
  <c r="Q3768"/>
  <c r="M3769"/>
  <c r="N3769"/>
  <c r="F3770"/>
  <c r="Q3769" l="1"/>
  <c r="H3770"/>
  <c r="D3771"/>
  <c r="E3771" s="1"/>
  <c r="C3772" s="1"/>
  <c r="L3770" l="1"/>
  <c r="F3771"/>
  <c r="H3771" s="1"/>
  <c r="O3770" l="1"/>
  <c r="P3770"/>
  <c r="M3770"/>
  <c r="N3770"/>
  <c r="L3771"/>
  <c r="D3772"/>
  <c r="E3772" s="1"/>
  <c r="C3773" s="1"/>
  <c r="O3771" l="1"/>
  <c r="P3771"/>
  <c r="Q3770"/>
  <c r="M3771"/>
  <c r="N3771"/>
  <c r="F3772"/>
  <c r="Q3771" l="1"/>
  <c r="H3772"/>
  <c r="D3773"/>
  <c r="E3773" s="1"/>
  <c r="C3774" s="1"/>
  <c r="L3772" l="1"/>
  <c r="F3773"/>
  <c r="H3773" s="1"/>
  <c r="O3772" l="1"/>
  <c r="P3772"/>
  <c r="M3772"/>
  <c r="N3772"/>
  <c r="L3773"/>
  <c r="D3774"/>
  <c r="E3774" s="1"/>
  <c r="C3775" s="1"/>
  <c r="O3773" l="1"/>
  <c r="P3773"/>
  <c r="Q3772"/>
  <c r="M3773"/>
  <c r="N3773"/>
  <c r="F3774"/>
  <c r="Q3773" l="1"/>
  <c r="H3774"/>
  <c r="D3775"/>
  <c r="E3775" s="1"/>
  <c r="C3776" s="1"/>
  <c r="L3774" l="1"/>
  <c r="F3775"/>
  <c r="H3775" s="1"/>
  <c r="P3774" l="1"/>
  <c r="O3774"/>
  <c r="M3774"/>
  <c r="N3774"/>
  <c r="L3775"/>
  <c r="D43" i="11"/>
  <c r="E43"/>
  <c r="D3776" i="10"/>
  <c r="E3776" s="1"/>
  <c r="C3777" s="1"/>
  <c r="P3775" l="1"/>
  <c r="O3775"/>
  <c r="Q3774"/>
  <c r="M3775"/>
  <c r="N3775"/>
  <c r="F3776"/>
  <c r="Q3775" l="1"/>
  <c r="H3776"/>
  <c r="D3777"/>
  <c r="E3777" s="1"/>
  <c r="C3778" s="1"/>
  <c r="L3776" l="1"/>
  <c r="F3777"/>
  <c r="H3777" s="1"/>
  <c r="O3776" l="1"/>
  <c r="P3776"/>
  <c r="M3776"/>
  <c r="N3776"/>
  <c r="D3778"/>
  <c r="E3778" s="1"/>
  <c r="C3779" s="1"/>
  <c r="Q3776" l="1"/>
  <c r="L3777"/>
  <c r="F3778"/>
  <c r="H3778" s="1"/>
  <c r="O3777" l="1"/>
  <c r="P3777"/>
  <c r="M3777"/>
  <c r="N3777"/>
  <c r="L3778"/>
  <c r="D3779"/>
  <c r="E3779" s="1"/>
  <c r="C3780" s="1"/>
  <c r="Q3777" l="1"/>
  <c r="O3778"/>
  <c r="P3778"/>
  <c r="N3778"/>
  <c r="M3778"/>
  <c r="F3779"/>
  <c r="Q3778" l="1"/>
  <c r="L3779"/>
  <c r="H3779"/>
  <c r="D3780"/>
  <c r="E3780" s="1"/>
  <c r="C3781" s="1"/>
  <c r="P3779" l="1"/>
  <c r="O3779"/>
  <c r="N3779"/>
  <c r="M3779"/>
  <c r="F3780"/>
  <c r="Q3779" l="1"/>
  <c r="H3780"/>
  <c r="D3781"/>
  <c r="E3781" s="1"/>
  <c r="C3782" s="1"/>
  <c r="L3780" l="1"/>
  <c r="F3781"/>
  <c r="P3780" l="1"/>
  <c r="O3780"/>
  <c r="N3780"/>
  <c r="M3780"/>
  <c r="L3781"/>
  <c r="H3781"/>
  <c r="D3782"/>
  <c r="E3782" s="1"/>
  <c r="C3783" s="1"/>
  <c r="P3781" l="1"/>
  <c r="O3781"/>
  <c r="Q3780"/>
  <c r="N3781"/>
  <c r="M3781"/>
  <c r="F3782"/>
  <c r="Q3781" l="1"/>
  <c r="H3782"/>
  <c r="D3783"/>
  <c r="E3783" s="1"/>
  <c r="C3784" s="1"/>
  <c r="L3782" l="1"/>
  <c r="F3783"/>
  <c r="P3782" l="1"/>
  <c r="O3782"/>
  <c r="M3782"/>
  <c r="N3782"/>
  <c r="L3783"/>
  <c r="H3783"/>
  <c r="D3784"/>
  <c r="E3784" s="1"/>
  <c r="C3785" s="1"/>
  <c r="P3783" l="1"/>
  <c r="O3783"/>
  <c r="Q3782"/>
  <c r="M3783"/>
  <c r="N3783"/>
  <c r="F3784"/>
  <c r="Q3783" l="1"/>
  <c r="H3784"/>
  <c r="D3785"/>
  <c r="E3785" s="1"/>
  <c r="C3786" s="1"/>
  <c r="L3784" l="1"/>
  <c r="F3785"/>
  <c r="H3785" s="1"/>
  <c r="O3784" l="1"/>
  <c r="P3784"/>
  <c r="M3784"/>
  <c r="N3784"/>
  <c r="L3785"/>
  <c r="D3786"/>
  <c r="E3786" s="1"/>
  <c r="C3787" s="1"/>
  <c r="O3785" l="1"/>
  <c r="P3785"/>
  <c r="Q3784"/>
  <c r="N3785"/>
  <c r="M3785"/>
  <c r="F3786"/>
  <c r="Q3785" l="1"/>
  <c r="L3786"/>
  <c r="H3786"/>
  <c r="D3787"/>
  <c r="E3787" s="1"/>
  <c r="C3788" s="1"/>
  <c r="P3786" l="1"/>
  <c r="O3786"/>
  <c r="N3786"/>
  <c r="M3786"/>
  <c r="F3787"/>
  <c r="Q3786" l="1"/>
  <c r="H3787"/>
  <c r="D3788"/>
  <c r="E3788" s="1"/>
  <c r="C3789" s="1"/>
  <c r="L3787" l="1"/>
  <c r="F3788"/>
  <c r="H3788" s="1"/>
  <c r="O3787" l="1"/>
  <c r="P3787"/>
  <c r="M3787"/>
  <c r="N3787"/>
  <c r="L3788"/>
  <c r="D3789"/>
  <c r="E3789" s="1"/>
  <c r="C3790" s="1"/>
  <c r="P3788" l="1"/>
  <c r="O3788"/>
  <c r="Q3787"/>
  <c r="M3788"/>
  <c r="N3788"/>
  <c r="F3789"/>
  <c r="Q3788" l="1"/>
  <c r="H3789"/>
  <c r="D3790"/>
  <c r="E3790" s="1"/>
  <c r="C3791" s="1"/>
  <c r="L3789" l="1"/>
  <c r="F3790"/>
  <c r="H3790" s="1"/>
  <c r="O3789" l="1"/>
  <c r="P3789"/>
  <c r="M3789"/>
  <c r="N3789"/>
  <c r="L3790"/>
  <c r="D3791"/>
  <c r="E3791" s="1"/>
  <c r="C3792" s="1"/>
  <c r="P3790" l="1"/>
  <c r="O3790"/>
  <c r="Q3789"/>
  <c r="M3790"/>
  <c r="N3790"/>
  <c r="F3791"/>
  <c r="Q3790" l="1"/>
  <c r="H3791"/>
  <c r="D3792"/>
  <c r="E3792" s="1"/>
  <c r="C3793" s="1"/>
  <c r="L3791" l="1"/>
  <c r="F3792"/>
  <c r="H3792" s="1"/>
  <c r="O3791" l="1"/>
  <c r="P3791"/>
  <c r="M3791"/>
  <c r="N3791"/>
  <c r="L3792"/>
  <c r="D3793"/>
  <c r="E3793" s="1"/>
  <c r="C3794" s="1"/>
  <c r="P3792" l="1"/>
  <c r="O3792"/>
  <c r="Q3791"/>
  <c r="M3792"/>
  <c r="N3792"/>
  <c r="F3793"/>
  <c r="Q3792" l="1"/>
  <c r="L3793"/>
  <c r="H3793"/>
  <c r="D3794"/>
  <c r="E3794" s="1"/>
  <c r="C3795" s="1"/>
  <c r="O3793" l="1"/>
  <c r="P3793"/>
  <c r="N3793"/>
  <c r="M3793"/>
  <c r="F3794"/>
  <c r="Q3793" l="1"/>
  <c r="H3794"/>
  <c r="D3795"/>
  <c r="E3795" s="1"/>
  <c r="C3796" s="1"/>
  <c r="L3794" l="1"/>
  <c r="F3795"/>
  <c r="O3794" l="1"/>
  <c r="P3794"/>
  <c r="N3794"/>
  <c r="M3794"/>
  <c r="L3795"/>
  <c r="H3795"/>
  <c r="D3796"/>
  <c r="E3796" s="1"/>
  <c r="C3797" s="1"/>
  <c r="P3795" l="1"/>
  <c r="O3795"/>
  <c r="Q3794"/>
  <c r="N3795"/>
  <c r="M3795"/>
  <c r="F3796"/>
  <c r="Q3795" l="1"/>
  <c r="H3796"/>
  <c r="D3797"/>
  <c r="E3797" s="1"/>
  <c r="C3798" s="1"/>
  <c r="L3796" l="1"/>
  <c r="F3797"/>
  <c r="O3796" l="1"/>
  <c r="P3796"/>
  <c r="N3796"/>
  <c r="M3796"/>
  <c r="L3797"/>
  <c r="H3797"/>
  <c r="D3798"/>
  <c r="E3798" s="1"/>
  <c r="C3799" s="1"/>
  <c r="P3797" l="1"/>
  <c r="O3797"/>
  <c r="Q3796"/>
  <c r="M3797"/>
  <c r="N3797"/>
  <c r="F3798"/>
  <c r="Q3797" l="1"/>
  <c r="H3798"/>
  <c r="D3799"/>
  <c r="E3799" s="1"/>
  <c r="C3800" s="1"/>
  <c r="L3798" l="1"/>
  <c r="F3799"/>
  <c r="H3799" s="1"/>
  <c r="P3798" l="1"/>
  <c r="O3798"/>
  <c r="M3798"/>
  <c r="N3798"/>
  <c r="L3799"/>
  <c r="D3800"/>
  <c r="E3800" s="1"/>
  <c r="C3801" s="1"/>
  <c r="O3799" l="1"/>
  <c r="P3799"/>
  <c r="Q3798"/>
  <c r="M3799"/>
  <c r="N3799"/>
  <c r="F3800"/>
  <c r="Q3799" l="1"/>
  <c r="L3800"/>
  <c r="H3800"/>
  <c r="D3801"/>
  <c r="E3801" s="1"/>
  <c r="C3802" s="1"/>
  <c r="O3800" l="1"/>
  <c r="P3800"/>
  <c r="N3800"/>
  <c r="M3800"/>
  <c r="F3801"/>
  <c r="Q3800" l="1"/>
  <c r="H3801"/>
  <c r="D3802"/>
  <c r="E3802" s="1"/>
  <c r="C3803" s="1"/>
  <c r="L3801" l="1"/>
  <c r="F3802"/>
  <c r="H3802" s="1"/>
  <c r="O3801" l="1"/>
  <c r="P3801"/>
  <c r="M3801"/>
  <c r="N3801"/>
  <c r="L3802"/>
  <c r="D3803"/>
  <c r="E3803" s="1"/>
  <c r="C3804" s="1"/>
  <c r="O3802" l="1"/>
  <c r="P3802"/>
  <c r="Q3801"/>
  <c r="M3802"/>
  <c r="N3802"/>
  <c r="F3803"/>
  <c r="Q3802" l="1"/>
  <c r="H3803"/>
  <c r="D3804"/>
  <c r="E3804" s="1"/>
  <c r="C3805" s="1"/>
  <c r="L3803" l="1"/>
  <c r="F3804"/>
  <c r="O3803" l="1"/>
  <c r="P3803"/>
  <c r="M3803"/>
  <c r="N3803"/>
  <c r="L3804"/>
  <c r="H3804"/>
  <c r="D3805"/>
  <c r="E3805" s="1"/>
  <c r="C3806" s="1"/>
  <c r="P3804" l="1"/>
  <c r="O3804"/>
  <c r="Q3803"/>
  <c r="N3804"/>
  <c r="M3804"/>
  <c r="F3805"/>
  <c r="Q3804" l="1"/>
  <c r="H3805"/>
  <c r="D3806"/>
  <c r="E3806" s="1"/>
  <c r="C3807" s="1"/>
  <c r="L3805" l="1"/>
  <c r="F3806"/>
  <c r="P3805" l="1"/>
  <c r="O3805"/>
  <c r="M3805"/>
  <c r="N3805"/>
  <c r="L3806"/>
  <c r="H3806"/>
  <c r="D3807"/>
  <c r="E3807" s="1"/>
  <c r="C3808" s="1"/>
  <c r="P3806" l="1"/>
  <c r="O3806"/>
  <c r="Q3805"/>
  <c r="N3806"/>
  <c r="M3806"/>
  <c r="F3807"/>
  <c r="Q3806" l="1"/>
  <c r="H3807"/>
  <c r="D3808"/>
  <c r="E3808" s="1"/>
  <c r="C3809" s="1"/>
  <c r="L3807" l="1"/>
  <c r="F3808"/>
  <c r="H3808" s="1"/>
  <c r="O3807" l="1"/>
  <c r="P3807"/>
  <c r="M3807"/>
  <c r="N3807"/>
  <c r="L3808"/>
  <c r="D3809"/>
  <c r="E3809" s="1"/>
  <c r="C3810" s="1"/>
  <c r="O3808" l="1"/>
  <c r="P3808"/>
  <c r="Q3807"/>
  <c r="M3808"/>
  <c r="N3808"/>
  <c r="F3809"/>
  <c r="Q3808" l="1"/>
  <c r="H3809"/>
  <c r="D3810"/>
  <c r="E3810" s="1"/>
  <c r="C3811" s="1"/>
  <c r="L3809" l="1"/>
  <c r="F3810"/>
  <c r="O3809" l="1"/>
  <c r="P3809"/>
  <c r="N3809"/>
  <c r="M3809"/>
  <c r="L3810"/>
  <c r="H3810"/>
  <c r="D3811"/>
  <c r="E3811" s="1"/>
  <c r="C3812" s="1"/>
  <c r="O3810" l="1"/>
  <c r="P3810"/>
  <c r="Q3809"/>
  <c r="N3810"/>
  <c r="M3810"/>
  <c r="F3811"/>
  <c r="Q3810" l="1"/>
  <c r="H3811"/>
  <c r="D3812"/>
  <c r="E3812" s="1"/>
  <c r="C3813" s="1"/>
  <c r="L3811" l="1"/>
  <c r="F3812"/>
  <c r="H3812" s="1"/>
  <c r="O3811" l="1"/>
  <c r="P3811"/>
  <c r="M3811"/>
  <c r="N3811"/>
  <c r="L3812"/>
  <c r="D3813"/>
  <c r="E3813" s="1"/>
  <c r="C3814" s="1"/>
  <c r="O3812" l="1"/>
  <c r="P3812"/>
  <c r="Q3811"/>
  <c r="M3812"/>
  <c r="N3812"/>
  <c r="F3813"/>
  <c r="Q3812" l="1"/>
  <c r="L3813"/>
  <c r="H3813"/>
  <c r="D3814"/>
  <c r="E3814" s="1"/>
  <c r="C3815" s="1"/>
  <c r="O3813" l="1"/>
  <c r="P3813"/>
  <c r="N3813"/>
  <c r="M3813"/>
  <c r="F3814"/>
  <c r="Q3813" l="1"/>
  <c r="H3814"/>
  <c r="D3815"/>
  <c r="E3815" s="1"/>
  <c r="C3816" s="1"/>
  <c r="L3814" l="1"/>
  <c r="F3815"/>
  <c r="P3814" l="1"/>
  <c r="O3814"/>
  <c r="N3814"/>
  <c r="M3814"/>
  <c r="L3815"/>
  <c r="H3815"/>
  <c r="D3816"/>
  <c r="E3816" s="1"/>
  <c r="C3817" s="1"/>
  <c r="O3815" l="1"/>
  <c r="P3815"/>
  <c r="Q3814"/>
  <c r="N3815"/>
  <c r="M3815"/>
  <c r="F3816"/>
  <c r="Q3815" l="1"/>
  <c r="H3816"/>
  <c r="D3817"/>
  <c r="E3817" s="1"/>
  <c r="C3818" s="1"/>
  <c r="L3816" l="1"/>
  <c r="F3817"/>
  <c r="H3817" s="1"/>
  <c r="O3816" l="1"/>
  <c r="P3816"/>
  <c r="M3816"/>
  <c r="N3816"/>
  <c r="L3817"/>
  <c r="D3818"/>
  <c r="E3818" s="1"/>
  <c r="C3819" s="1"/>
  <c r="P3817" l="1"/>
  <c r="O3817"/>
  <c r="Q3816"/>
  <c r="N3817"/>
  <c r="M3817"/>
  <c r="F3818"/>
  <c r="Q3817" l="1"/>
  <c r="L3818"/>
  <c r="H3818"/>
  <c r="D3819"/>
  <c r="E3819" s="1"/>
  <c r="C3820" s="1"/>
  <c r="O3818" l="1"/>
  <c r="P3818"/>
  <c r="N3818"/>
  <c r="M3818"/>
  <c r="F3819"/>
  <c r="Q3818" l="1"/>
  <c r="H3819"/>
  <c r="D3820"/>
  <c r="E3820" s="1"/>
  <c r="C3821" s="1"/>
  <c r="L3819" l="1"/>
  <c r="F3820"/>
  <c r="P3819" l="1"/>
  <c r="O3819"/>
  <c r="N3819"/>
  <c r="M3819"/>
  <c r="L3820"/>
  <c r="H3820"/>
  <c r="D3821"/>
  <c r="E3821" s="1"/>
  <c r="C3822" s="1"/>
  <c r="Q3819" l="1"/>
  <c r="O3820"/>
  <c r="P3820"/>
  <c r="N3820"/>
  <c r="M3820"/>
  <c r="F3821"/>
  <c r="Q3820" l="1"/>
  <c r="H3821"/>
  <c r="D3822"/>
  <c r="E3822" s="1"/>
  <c r="C3823" s="1"/>
  <c r="L3821" l="1"/>
  <c r="F3822"/>
  <c r="H3822" s="1"/>
  <c r="O3821" l="1"/>
  <c r="P3821"/>
  <c r="M3821"/>
  <c r="N3821"/>
  <c r="L3822"/>
  <c r="D3823"/>
  <c r="E3823" s="1"/>
  <c r="C3824" s="1"/>
  <c r="P3822" l="1"/>
  <c r="O3822"/>
  <c r="Q3821"/>
  <c r="N3822"/>
  <c r="M3822"/>
  <c r="F3823"/>
  <c r="Q3822" l="1"/>
  <c r="L3823"/>
  <c r="H3823"/>
  <c r="D3824"/>
  <c r="E3824" s="1"/>
  <c r="C3825" s="1"/>
  <c r="P3823" l="1"/>
  <c r="O3823"/>
  <c r="N3823"/>
  <c r="M3823"/>
  <c r="F3824"/>
  <c r="Q3823" l="1"/>
  <c r="H3824"/>
  <c r="D3825"/>
  <c r="E3825" s="1"/>
  <c r="C3826" s="1"/>
  <c r="L3824" l="1"/>
  <c r="F3825"/>
  <c r="P3824" l="1"/>
  <c r="O3824"/>
  <c r="N3824"/>
  <c r="M3824"/>
  <c r="L3825"/>
  <c r="H3825"/>
  <c r="D3826"/>
  <c r="E3826" s="1"/>
  <c r="C3827" s="1"/>
  <c r="Q3824" l="1"/>
  <c r="P3825"/>
  <c r="O3825"/>
  <c r="N3825"/>
  <c r="M3825"/>
  <c r="F3826"/>
  <c r="Q3825" l="1"/>
  <c r="H3826"/>
  <c r="D3827"/>
  <c r="E3827" s="1"/>
  <c r="C3828" s="1"/>
  <c r="L3826" l="1"/>
  <c r="F3827"/>
  <c r="H3827" s="1"/>
  <c r="P3826" l="1"/>
  <c r="O3826"/>
  <c r="M3826"/>
  <c r="N3826"/>
  <c r="L3827"/>
  <c r="D3828"/>
  <c r="E3828" s="1"/>
  <c r="C3829" s="1"/>
  <c r="P3827" l="1"/>
  <c r="O3827"/>
  <c r="Q3826"/>
  <c r="M3827"/>
  <c r="N3827"/>
  <c r="F3828"/>
  <c r="Q3827" l="1"/>
  <c r="L3828"/>
  <c r="H3828"/>
  <c r="D3829"/>
  <c r="E3829" s="1"/>
  <c r="C3830" s="1"/>
  <c r="P3828" l="1"/>
  <c r="O3828"/>
  <c r="N3828"/>
  <c r="M3828"/>
  <c r="F3829"/>
  <c r="Q3828" l="1"/>
  <c r="H3829"/>
  <c r="D3830"/>
  <c r="E3830" s="1"/>
  <c r="C3831" s="1"/>
  <c r="L3829" l="1"/>
  <c r="F3830"/>
  <c r="P3829" l="1"/>
  <c r="O3829"/>
  <c r="M3829"/>
  <c r="N3829"/>
  <c r="L3830"/>
  <c r="H3830"/>
  <c r="D3831"/>
  <c r="E3831" s="1"/>
  <c r="C3832" s="1"/>
  <c r="O3830" l="1"/>
  <c r="P3830"/>
  <c r="Q3829"/>
  <c r="N3830"/>
  <c r="M3830"/>
  <c r="F3831"/>
  <c r="Q3830" l="1"/>
  <c r="H3831"/>
  <c r="D3832"/>
  <c r="E3832" s="1"/>
  <c r="C3833" s="1"/>
  <c r="L3831" l="1"/>
  <c r="F3832"/>
  <c r="P3831" l="1"/>
  <c r="O3831"/>
  <c r="N3831"/>
  <c r="M3831"/>
  <c r="L3832"/>
  <c r="H3832"/>
  <c r="D3833"/>
  <c r="E3833" s="1"/>
  <c r="C3834" s="1"/>
  <c r="Q3831" l="1"/>
  <c r="P3832"/>
  <c r="O3832"/>
  <c r="N3832"/>
  <c r="M3832"/>
  <c r="F3833"/>
  <c r="Q3832" l="1"/>
  <c r="H3833"/>
  <c r="D3834"/>
  <c r="E3834" s="1"/>
  <c r="C3835" s="1"/>
  <c r="L3833" l="1"/>
  <c r="F3834"/>
  <c r="H3834" s="1"/>
  <c r="P3833" l="1"/>
  <c r="O3833"/>
  <c r="M3833"/>
  <c r="N3833"/>
  <c r="L3834"/>
  <c r="D3835"/>
  <c r="E3835" s="1"/>
  <c r="C3836" s="1"/>
  <c r="Q3833" l="1"/>
  <c r="O3834"/>
  <c r="P3834"/>
  <c r="M3834"/>
  <c r="N3834"/>
  <c r="F3835"/>
  <c r="Q3834" l="1"/>
  <c r="H3835"/>
  <c r="D3836"/>
  <c r="E3836" s="1"/>
  <c r="C3837" s="1"/>
  <c r="L3835" l="1"/>
  <c r="F3836"/>
  <c r="P3835" l="1"/>
  <c r="O3835"/>
  <c r="N3835"/>
  <c r="M3835"/>
  <c r="L3836"/>
  <c r="H3836"/>
  <c r="D3837"/>
  <c r="E3837" s="1"/>
  <c r="C3838" s="1"/>
  <c r="P3836" l="1"/>
  <c r="O3836"/>
  <c r="Q3835"/>
  <c r="N3836"/>
  <c r="M3836"/>
  <c r="F3837"/>
  <c r="Q3836" l="1"/>
  <c r="H3837"/>
  <c r="D3838"/>
  <c r="E3838" s="1"/>
  <c r="C3839" s="1"/>
  <c r="L3837" l="1"/>
  <c r="F3838"/>
  <c r="H3838" s="1"/>
  <c r="P3837" l="1"/>
  <c r="O3837"/>
  <c r="M3837"/>
  <c r="N3837"/>
  <c r="L3838"/>
  <c r="D3839"/>
  <c r="E3839" s="1"/>
  <c r="C3840" s="1"/>
  <c r="O3838" l="1"/>
  <c r="P3838"/>
  <c r="Q3837"/>
  <c r="M3838"/>
  <c r="N3838"/>
  <c r="F3839"/>
  <c r="Q3838" l="1"/>
  <c r="H3839"/>
  <c r="D3840"/>
  <c r="E3840" s="1"/>
  <c r="C3841" s="1"/>
  <c r="L3839" l="1"/>
  <c r="F3840"/>
  <c r="P3839" l="1"/>
  <c r="O3839"/>
  <c r="N3839"/>
  <c r="M3839"/>
  <c r="L3840"/>
  <c r="H3840"/>
  <c r="D3841"/>
  <c r="E3841" s="1"/>
  <c r="C3842" s="1"/>
  <c r="Q3839" l="1"/>
  <c r="O3840"/>
  <c r="P3840"/>
  <c r="N3840"/>
  <c r="M3840"/>
  <c r="F3841"/>
  <c r="Q3840" l="1"/>
  <c r="H3841"/>
  <c r="D3842"/>
  <c r="E3842" s="1"/>
  <c r="C3843" s="1"/>
  <c r="L3841" l="1"/>
  <c r="F3842"/>
  <c r="O3841" l="1"/>
  <c r="P3841"/>
  <c r="N3841"/>
  <c r="M3841"/>
  <c r="L3842"/>
  <c r="H3842"/>
  <c r="D3843"/>
  <c r="E3843" s="1"/>
  <c r="C3844" s="1"/>
  <c r="P3842" l="1"/>
  <c r="O3842"/>
  <c r="Q3841"/>
  <c r="N3842"/>
  <c r="M3842"/>
  <c r="F3843"/>
  <c r="Q3842" l="1"/>
  <c r="H3843"/>
  <c r="D3844"/>
  <c r="E3844" s="1"/>
  <c r="C3845" s="1"/>
  <c r="L3843" l="1"/>
  <c r="F3844"/>
  <c r="H3844" s="1"/>
  <c r="P3843" l="1"/>
  <c r="O3843"/>
  <c r="M3843"/>
  <c r="N3843"/>
  <c r="L3844"/>
  <c r="D3845"/>
  <c r="E3845" s="1"/>
  <c r="C3846" s="1"/>
  <c r="O3844" l="1"/>
  <c r="P3844"/>
  <c r="Q3843"/>
  <c r="N3844"/>
  <c r="M3844"/>
  <c r="F3845"/>
  <c r="Q3844" l="1"/>
  <c r="L3845"/>
  <c r="H3845"/>
  <c r="D3846"/>
  <c r="E3846" s="1"/>
  <c r="C3847" s="1"/>
  <c r="P3845" l="1"/>
  <c r="O3845"/>
  <c r="N3845"/>
  <c r="M3845"/>
  <c r="F3846"/>
  <c r="Q3845" l="1"/>
  <c r="H3846"/>
  <c r="D3847"/>
  <c r="E3847" s="1"/>
  <c r="C3848" s="1"/>
  <c r="L3846" l="1"/>
  <c r="F3847"/>
  <c r="H3847" s="1"/>
  <c r="P3846" l="1"/>
  <c r="O3846"/>
  <c r="M3846"/>
  <c r="N3846"/>
  <c r="L3847"/>
  <c r="D3848"/>
  <c r="E3848" s="1"/>
  <c r="C3849" s="1"/>
  <c r="O3847" l="1"/>
  <c r="P3847"/>
  <c r="Q3846"/>
  <c r="M3847"/>
  <c r="N3847"/>
  <c r="F3848"/>
  <c r="Q3847" l="1"/>
  <c r="L3848"/>
  <c r="H3848"/>
  <c r="D3849"/>
  <c r="E3849" s="1"/>
  <c r="C3850" s="1"/>
  <c r="O3848" l="1"/>
  <c r="P3848"/>
  <c r="N3848"/>
  <c r="M3848"/>
  <c r="F3849"/>
  <c r="Q3848" l="1"/>
  <c r="H3849"/>
  <c r="D3850"/>
  <c r="E3850" s="1"/>
  <c r="C3851" s="1"/>
  <c r="L3849" l="1"/>
  <c r="F3850"/>
  <c r="P3849" l="1"/>
  <c r="O3849"/>
  <c r="N3849"/>
  <c r="M3849"/>
  <c r="L3850"/>
  <c r="H3850"/>
  <c r="D3851"/>
  <c r="E3851" s="1"/>
  <c r="C3852" s="1"/>
  <c r="O3850" l="1"/>
  <c r="P3850"/>
  <c r="Q3849"/>
  <c r="N3850"/>
  <c r="M3850"/>
  <c r="F3851"/>
  <c r="Q3850" l="1"/>
  <c r="H3851"/>
  <c r="D3852"/>
  <c r="E3852" s="1"/>
  <c r="C3853" s="1"/>
  <c r="L3851" l="1"/>
  <c r="F3852"/>
  <c r="O3851" l="1"/>
  <c r="P3851"/>
  <c r="M3851"/>
  <c r="N3851"/>
  <c r="L3852"/>
  <c r="H3852"/>
  <c r="D3853"/>
  <c r="E3853" s="1"/>
  <c r="C3854" s="1"/>
  <c r="P3852" l="1"/>
  <c r="O3852"/>
  <c r="Q3851"/>
  <c r="N3852"/>
  <c r="M3852"/>
  <c r="F3853"/>
  <c r="Q3852" l="1"/>
  <c r="H3853"/>
  <c r="D3854"/>
  <c r="E3854" s="1"/>
  <c r="C3855" s="1"/>
  <c r="L3853" l="1"/>
  <c r="F3854"/>
  <c r="H3854" s="1"/>
  <c r="O3853" l="1"/>
  <c r="P3853"/>
  <c r="M3853"/>
  <c r="N3853"/>
  <c r="L3854"/>
  <c r="D3855"/>
  <c r="E3855" s="1"/>
  <c r="C3856" s="1"/>
  <c r="P3854" l="1"/>
  <c r="O3854"/>
  <c r="Q3853"/>
  <c r="M3854"/>
  <c r="N3854"/>
  <c r="F3855"/>
  <c r="Q3854" l="1"/>
  <c r="L3855"/>
  <c r="H3855"/>
  <c r="D3856"/>
  <c r="E3856" s="1"/>
  <c r="C3857" s="1"/>
  <c r="P3855" l="1"/>
  <c r="O3855"/>
  <c r="N3855"/>
  <c r="M3855"/>
  <c r="F3856"/>
  <c r="Q3855" l="1"/>
  <c r="H3856"/>
  <c r="D3857"/>
  <c r="E3857" s="1"/>
  <c r="C3858" s="1"/>
  <c r="L3856" l="1"/>
  <c r="F3857"/>
  <c r="H3857" s="1"/>
  <c r="O3856" l="1"/>
  <c r="P3856"/>
  <c r="M3856"/>
  <c r="N3856"/>
  <c r="L3857"/>
  <c r="D3858"/>
  <c r="E3858" s="1"/>
  <c r="C3859" s="1"/>
  <c r="P3857" l="1"/>
  <c r="O3857"/>
  <c r="Q3856"/>
  <c r="M3857"/>
  <c r="N3857"/>
  <c r="F3858"/>
  <c r="Q3857" l="1"/>
  <c r="L3858"/>
  <c r="H3858"/>
  <c r="D3859"/>
  <c r="E3859" s="1"/>
  <c r="C3860" s="1"/>
  <c r="O3858" l="1"/>
  <c r="P3858"/>
  <c r="N3858"/>
  <c r="M3858"/>
  <c r="F3859"/>
  <c r="Q3858" l="1"/>
  <c r="H3859"/>
  <c r="D3860"/>
  <c r="E3860" s="1"/>
  <c r="C3861" s="1"/>
  <c r="L3859" l="1"/>
  <c r="F3860"/>
  <c r="P3859" l="1"/>
  <c r="O3859"/>
  <c r="N3859"/>
  <c r="M3859"/>
  <c r="L3860"/>
  <c r="H3860"/>
  <c r="D3861"/>
  <c r="E3861" s="1"/>
  <c r="C3862" s="1"/>
  <c r="O3860" l="1"/>
  <c r="P3860"/>
  <c r="Q3859"/>
  <c r="N3860"/>
  <c r="M3860"/>
  <c r="F3861"/>
  <c r="Q3860" l="1"/>
  <c r="H3861"/>
  <c r="D3862"/>
  <c r="E3862" s="1"/>
  <c r="C3863" s="1"/>
  <c r="L3861" l="1"/>
  <c r="F3862"/>
  <c r="H3862" s="1"/>
  <c r="O3861" l="1"/>
  <c r="P3861"/>
  <c r="M3861"/>
  <c r="N3861"/>
  <c r="L3862"/>
  <c r="D3863"/>
  <c r="E3863" s="1"/>
  <c r="C3864" s="1"/>
  <c r="P3862" l="1"/>
  <c r="O3862"/>
  <c r="Q3861"/>
  <c r="M3862"/>
  <c r="N3862"/>
  <c r="F3863"/>
  <c r="Q3862" l="1"/>
  <c r="L3863"/>
  <c r="H3863"/>
  <c r="D3864"/>
  <c r="E3864" s="1"/>
  <c r="C3865" s="1"/>
  <c r="O3863" l="1"/>
  <c r="P3863"/>
  <c r="N3863"/>
  <c r="M3863"/>
  <c r="F3864"/>
  <c r="Q3863" l="1"/>
  <c r="H3864"/>
  <c r="D3865"/>
  <c r="E3865" s="1"/>
  <c r="C3866" s="1"/>
  <c r="L3864" l="1"/>
  <c r="F3865"/>
  <c r="H3865" s="1"/>
  <c r="P3864" l="1"/>
  <c r="O3864"/>
  <c r="M3864"/>
  <c r="N3864"/>
  <c r="L3865"/>
  <c r="D3866"/>
  <c r="E3866" s="1"/>
  <c r="C3867" s="1"/>
  <c r="P3865" l="1"/>
  <c r="O3865"/>
  <c r="Q3864"/>
  <c r="M3865"/>
  <c r="N3865"/>
  <c r="F43" i="11"/>
  <c r="C44"/>
  <c r="F3866" i="10"/>
  <c r="Q3865" l="1"/>
  <c r="H3866"/>
  <c r="D3867"/>
  <c r="E3867" s="1"/>
  <c r="C3868" s="1"/>
  <c r="L3866" l="1"/>
  <c r="F3867"/>
  <c r="P3866" l="1"/>
  <c r="O3866"/>
  <c r="N3866"/>
  <c r="M3866"/>
  <c r="L3867"/>
  <c r="H3867"/>
  <c r="D3868"/>
  <c r="E3868" s="1"/>
  <c r="C3869" s="1"/>
  <c r="O3867" l="1"/>
  <c r="P3867"/>
  <c r="Q3866"/>
  <c r="N3867"/>
  <c r="M3867"/>
  <c r="F3868"/>
  <c r="Q3867" l="1"/>
  <c r="H3868"/>
  <c r="D3869"/>
  <c r="E3869" s="1"/>
  <c r="C3870" s="1"/>
  <c r="L3868" l="1"/>
  <c r="F3869"/>
  <c r="H3869" s="1"/>
  <c r="P3868" l="1"/>
  <c r="O3868"/>
  <c r="M3868"/>
  <c r="N3868"/>
  <c r="L3869"/>
  <c r="D3870"/>
  <c r="E3870" s="1"/>
  <c r="C3871" s="1"/>
  <c r="O3869" l="1"/>
  <c r="P3869"/>
  <c r="Q3868"/>
  <c r="M3869"/>
  <c r="N3869"/>
  <c r="F3870"/>
  <c r="Q3869" l="1"/>
  <c r="L3870"/>
  <c r="H3870"/>
  <c r="D3871"/>
  <c r="E3871" s="1"/>
  <c r="C3872" s="1"/>
  <c r="O3870" l="1"/>
  <c r="P3870"/>
  <c r="N3870"/>
  <c r="M3870"/>
  <c r="F3871"/>
  <c r="Q3870" l="1"/>
  <c r="H3871"/>
  <c r="D3872"/>
  <c r="E3872" s="1"/>
  <c r="C3873" s="1"/>
  <c r="L3871" l="1"/>
  <c r="F3872"/>
  <c r="P3871" l="1"/>
  <c r="O3871"/>
  <c r="N3871"/>
  <c r="M3871"/>
  <c r="L3872"/>
  <c r="H3872"/>
  <c r="D3873"/>
  <c r="E3873" s="1"/>
  <c r="C3874" s="1"/>
  <c r="P3872" l="1"/>
  <c r="O3872"/>
  <c r="Q3871"/>
  <c r="M3872"/>
  <c r="N3872"/>
  <c r="F3873"/>
  <c r="Q3872" l="1"/>
  <c r="H3873"/>
  <c r="D3874"/>
  <c r="E3874" s="1"/>
  <c r="C3875" s="1"/>
  <c r="L3873" l="1"/>
  <c r="F3874"/>
  <c r="H3874" s="1"/>
  <c r="P3873" l="1"/>
  <c r="O3873"/>
  <c r="M3873"/>
  <c r="N3873"/>
  <c r="L3874"/>
  <c r="D3875"/>
  <c r="E3875" s="1"/>
  <c r="C3876" s="1"/>
  <c r="P3874" l="1"/>
  <c r="O3874"/>
  <c r="Q3873"/>
  <c r="M3874"/>
  <c r="N3874"/>
  <c r="D44" i="11"/>
  <c r="E44"/>
  <c r="F3875" i="10"/>
  <c r="Q3874" l="1"/>
  <c r="H3875"/>
  <c r="D3876"/>
  <c r="E3876" s="1"/>
  <c r="C3877" s="1"/>
  <c r="L3875" l="1"/>
  <c r="F3876"/>
  <c r="H3876" s="1"/>
  <c r="P3875" l="1"/>
  <c r="O3875"/>
  <c r="M3875"/>
  <c r="N3875"/>
  <c r="L3876"/>
  <c r="D3877"/>
  <c r="E3877" s="1"/>
  <c r="C3878" s="1"/>
  <c r="O3876" l="1"/>
  <c r="P3876"/>
  <c r="Q3875"/>
  <c r="M3876"/>
  <c r="N3876"/>
  <c r="F3877"/>
  <c r="Q3876" l="1"/>
  <c r="L3877"/>
  <c r="H3877"/>
  <c r="D3878"/>
  <c r="E3878" s="1"/>
  <c r="C3879" s="1"/>
  <c r="O3877" l="1"/>
  <c r="P3877"/>
  <c r="N3877"/>
  <c r="M3877"/>
  <c r="F3878"/>
  <c r="Q3877" l="1"/>
  <c r="H3878"/>
  <c r="D3879"/>
  <c r="E3879" s="1"/>
  <c r="C3880" s="1"/>
  <c r="L3878" l="1"/>
  <c r="F3879"/>
  <c r="H3879" s="1"/>
  <c r="P3878" l="1"/>
  <c r="O3878"/>
  <c r="M3878"/>
  <c r="N3878"/>
  <c r="L3879"/>
  <c r="D3880"/>
  <c r="E3880" s="1"/>
  <c r="C3881" s="1"/>
  <c r="P3879" l="1"/>
  <c r="O3879"/>
  <c r="Q3878"/>
  <c r="M3879"/>
  <c r="N3879"/>
  <c r="F3880"/>
  <c r="Q3879" l="1"/>
  <c r="H3880"/>
  <c r="D3881"/>
  <c r="E3881" s="1"/>
  <c r="C3882" s="1"/>
  <c r="L3880" l="1"/>
  <c r="F3881"/>
  <c r="H3881" s="1"/>
  <c r="P3880" l="1"/>
  <c r="O3880"/>
  <c r="M3880"/>
  <c r="N3880"/>
  <c r="D3882"/>
  <c r="E3882" s="1"/>
  <c r="C3883" s="1"/>
  <c r="Q3880" l="1"/>
  <c r="L3881"/>
  <c r="F3882"/>
  <c r="H3882" s="1"/>
  <c r="P3881" l="1"/>
  <c r="O3881"/>
  <c r="M3881"/>
  <c r="N3881"/>
  <c r="L3882"/>
  <c r="D3883"/>
  <c r="E3883" s="1"/>
  <c r="C3884" s="1"/>
  <c r="O3882" l="1"/>
  <c r="P3882"/>
  <c r="Q3881"/>
  <c r="M3882"/>
  <c r="N3882"/>
  <c r="F3883"/>
  <c r="Q3882" l="1"/>
  <c r="L3883"/>
  <c r="H3883"/>
  <c r="D3884"/>
  <c r="E3884" s="1"/>
  <c r="C3885" s="1"/>
  <c r="P3883" l="1"/>
  <c r="O3883"/>
  <c r="N3883"/>
  <c r="M3883"/>
  <c r="F3884"/>
  <c r="Q3883" l="1"/>
  <c r="H3884"/>
  <c r="D3885"/>
  <c r="E3885" s="1"/>
  <c r="C3886" s="1"/>
  <c r="L3884" l="1"/>
  <c r="F3885"/>
  <c r="O3884" l="1"/>
  <c r="P3884"/>
  <c r="M3884"/>
  <c r="N3884"/>
  <c r="L3885"/>
  <c r="H3885"/>
  <c r="D3886"/>
  <c r="E3886" s="1"/>
  <c r="C3887" s="1"/>
  <c r="P3885" l="1"/>
  <c r="O3885"/>
  <c r="Q3884"/>
  <c r="M3885"/>
  <c r="N3885"/>
  <c r="F3886"/>
  <c r="Q3885" l="1"/>
  <c r="H3886"/>
  <c r="D3887"/>
  <c r="E3887" s="1"/>
  <c r="C3888" s="1"/>
  <c r="L3886" l="1"/>
  <c r="F3887"/>
  <c r="O3886" l="1"/>
  <c r="P3886"/>
  <c r="N3886"/>
  <c r="M3886"/>
  <c r="L3887"/>
  <c r="H3887"/>
  <c r="D3888"/>
  <c r="E3888" s="1"/>
  <c r="C3889" s="1"/>
  <c r="P3887" l="1"/>
  <c r="O3887"/>
  <c r="Q3886"/>
  <c r="N3887"/>
  <c r="M3887"/>
  <c r="F3888"/>
  <c r="Q3887" l="1"/>
  <c r="H3888"/>
  <c r="D3889"/>
  <c r="E3889" s="1"/>
  <c r="C3890" s="1"/>
  <c r="L3888" l="1"/>
  <c r="F3889"/>
  <c r="O3888" l="1"/>
  <c r="P3888"/>
  <c r="M3888"/>
  <c r="N3888"/>
  <c r="L3889"/>
  <c r="H3889"/>
  <c r="D3890"/>
  <c r="E3890" s="1"/>
  <c r="C3891" s="1"/>
  <c r="O3889" l="1"/>
  <c r="P3889"/>
  <c r="Q3888"/>
  <c r="N3889"/>
  <c r="M3889"/>
  <c r="F3890"/>
  <c r="Q3889" l="1"/>
  <c r="H3890"/>
  <c r="D3891"/>
  <c r="E3891" s="1"/>
  <c r="C3892" s="1"/>
  <c r="L3890" l="1"/>
  <c r="F3891"/>
  <c r="H3891" s="1"/>
  <c r="P3890" l="1"/>
  <c r="O3890"/>
  <c r="M3890"/>
  <c r="N3890"/>
  <c r="L3891"/>
  <c r="D3892"/>
  <c r="E3892" s="1"/>
  <c r="C3893" s="1"/>
  <c r="O3891" l="1"/>
  <c r="P3891"/>
  <c r="Q3890"/>
  <c r="M3891"/>
  <c r="N3891"/>
  <c r="F3892"/>
  <c r="Q3891" l="1"/>
  <c r="H3892"/>
  <c r="D3893"/>
  <c r="E3893" s="1"/>
  <c r="C3894" s="1"/>
  <c r="L3892" l="1"/>
  <c r="F3893"/>
  <c r="H3893" s="1"/>
  <c r="O3892" l="1"/>
  <c r="P3892"/>
  <c r="M3892"/>
  <c r="N3892"/>
  <c r="L3893"/>
  <c r="D3894"/>
  <c r="E3894" s="1"/>
  <c r="C3895" s="1"/>
  <c r="P3893" l="1"/>
  <c r="O3893"/>
  <c r="Q3892"/>
  <c r="M3893"/>
  <c r="N3893"/>
  <c r="F3894"/>
  <c r="Q3893" l="1"/>
  <c r="L3894"/>
  <c r="H3894"/>
  <c r="D3895"/>
  <c r="E3895" s="1"/>
  <c r="C3896" s="1"/>
  <c r="O3894" l="1"/>
  <c r="P3894"/>
  <c r="N3894"/>
  <c r="M3894"/>
  <c r="F3895"/>
  <c r="Q3894" l="1"/>
  <c r="H3895"/>
  <c r="D3896"/>
  <c r="E3896" s="1"/>
  <c r="C3897" s="1"/>
  <c r="L3895" l="1"/>
  <c r="F3896"/>
  <c r="P3895" l="1"/>
  <c r="O3895"/>
  <c r="N3895"/>
  <c r="M3895"/>
  <c r="L3896"/>
  <c r="H3896"/>
  <c r="D3897"/>
  <c r="E3897" s="1"/>
  <c r="C3898" s="1"/>
  <c r="P3896" l="1"/>
  <c r="O3896"/>
  <c r="Q3895"/>
  <c r="N3896"/>
  <c r="M3896"/>
  <c r="F3897"/>
  <c r="Q3896" l="1"/>
  <c r="H3897"/>
  <c r="D3898"/>
  <c r="E3898" s="1"/>
  <c r="C3899" s="1"/>
  <c r="L3897" l="1"/>
  <c r="F3898"/>
  <c r="O3897" l="1"/>
  <c r="P3897"/>
  <c r="N3897"/>
  <c r="M3897"/>
  <c r="L3898"/>
  <c r="H3898"/>
  <c r="D3899"/>
  <c r="E3899" s="1"/>
  <c r="C3900" s="1"/>
  <c r="O3898" l="1"/>
  <c r="P3898"/>
  <c r="Q3897"/>
  <c r="M3898"/>
  <c r="N3898"/>
  <c r="F3899"/>
  <c r="Q3898" l="1"/>
  <c r="H3899"/>
  <c r="D3900"/>
  <c r="E3900" s="1"/>
  <c r="C3901" s="1"/>
  <c r="L3899" l="1"/>
  <c r="F3900"/>
  <c r="H3900" s="1"/>
  <c r="P3899" l="1"/>
  <c r="O3899"/>
  <c r="M3899"/>
  <c r="N3899"/>
  <c r="D3901"/>
  <c r="E3901" s="1"/>
  <c r="C3902" s="1"/>
  <c r="Q3899" l="1"/>
  <c r="L3900"/>
  <c r="F3901"/>
  <c r="H3901" s="1"/>
  <c r="O3900" l="1"/>
  <c r="P3900"/>
  <c r="M3900"/>
  <c r="N3900"/>
  <c r="L3901"/>
  <c r="D3902"/>
  <c r="E3902" s="1"/>
  <c r="C3903" s="1"/>
  <c r="P3901" l="1"/>
  <c r="O3901"/>
  <c r="Q3900"/>
  <c r="N3901"/>
  <c r="M3901"/>
  <c r="F3902"/>
  <c r="Q3901" l="1"/>
  <c r="L3902"/>
  <c r="H3902"/>
  <c r="D3903"/>
  <c r="E3903" s="1"/>
  <c r="C3904" s="1"/>
  <c r="O3902" l="1"/>
  <c r="P3902"/>
  <c r="N3902"/>
  <c r="M3902"/>
  <c r="F3903"/>
  <c r="Q3902" l="1"/>
  <c r="H3903"/>
  <c r="D3904"/>
  <c r="E3904" s="1"/>
  <c r="C3905" s="1"/>
  <c r="L3903" l="1"/>
  <c r="F3904"/>
  <c r="O3903" l="1"/>
  <c r="P3903"/>
  <c r="N3903"/>
  <c r="M3903"/>
  <c r="L3904"/>
  <c r="H3904"/>
  <c r="D3905"/>
  <c r="E3905" s="1"/>
  <c r="C3906" s="1"/>
  <c r="O3904" l="1"/>
  <c r="P3904"/>
  <c r="Q3903"/>
  <c r="N3904"/>
  <c r="M3904"/>
  <c r="F3905"/>
  <c r="Q3904" l="1"/>
  <c r="H3905"/>
  <c r="D3906"/>
  <c r="E3906" s="1"/>
  <c r="C3907" s="1"/>
  <c r="L3905" l="1"/>
  <c r="F3906"/>
  <c r="O3905" l="1"/>
  <c r="P3905"/>
  <c r="M3905"/>
  <c r="N3905"/>
  <c r="L3906"/>
  <c r="H3906"/>
  <c r="D3907"/>
  <c r="E3907" s="1"/>
  <c r="C3908" s="1"/>
  <c r="P3906" l="1"/>
  <c r="O3906"/>
  <c r="Q3905"/>
  <c r="M3906"/>
  <c r="N3906"/>
  <c r="F3907"/>
  <c r="Q3906" l="1"/>
  <c r="H3907"/>
  <c r="D3908"/>
  <c r="E3908" s="1"/>
  <c r="C3909" s="1"/>
  <c r="L3907" l="1"/>
  <c r="F3908"/>
  <c r="P3907" l="1"/>
  <c r="O3907"/>
  <c r="N3907"/>
  <c r="M3907"/>
  <c r="L3908"/>
  <c r="H3908"/>
  <c r="D3909"/>
  <c r="E3909" s="1"/>
  <c r="C3910" s="1"/>
  <c r="Q3907" l="1"/>
  <c r="O3908"/>
  <c r="P3908"/>
  <c r="M3908"/>
  <c r="N3908"/>
  <c r="F3909"/>
  <c r="Q3908" l="1"/>
  <c r="H3909"/>
  <c r="D3910"/>
  <c r="E3910" s="1"/>
  <c r="C3911" s="1"/>
  <c r="L3909" l="1"/>
  <c r="F3910"/>
  <c r="O3909" l="1"/>
  <c r="P3909"/>
  <c r="M3909"/>
  <c r="N3909"/>
  <c r="L3910"/>
  <c r="H3910"/>
  <c r="D3911"/>
  <c r="E3911" s="1"/>
  <c r="C3912" s="1"/>
  <c r="P3910" l="1"/>
  <c r="O3910"/>
  <c r="Q3909"/>
  <c r="N3910"/>
  <c r="M3910"/>
  <c r="F3911"/>
  <c r="Q3910" l="1"/>
  <c r="H3911"/>
  <c r="D3912"/>
  <c r="E3912" s="1"/>
  <c r="C3913" s="1"/>
  <c r="L3911" l="1"/>
  <c r="F3912"/>
  <c r="O3911" l="1"/>
  <c r="P3911"/>
  <c r="N3911"/>
  <c r="M3911"/>
  <c r="L3912"/>
  <c r="H3912"/>
  <c r="D3913"/>
  <c r="E3913" s="1"/>
  <c r="C3914" s="1"/>
  <c r="P3912" l="1"/>
  <c r="O3912"/>
  <c r="Q3911"/>
  <c r="M3912"/>
  <c r="N3912"/>
  <c r="F3913"/>
  <c r="Q3912" l="1"/>
  <c r="H3913"/>
  <c r="D3914"/>
  <c r="E3914" s="1"/>
  <c r="C3915" s="1"/>
  <c r="L3913" l="1"/>
  <c r="F3914"/>
  <c r="P3913" l="1"/>
  <c r="O3913"/>
  <c r="N3913"/>
  <c r="M3913"/>
  <c r="L3914"/>
  <c r="H3914"/>
  <c r="D3915"/>
  <c r="E3915" s="1"/>
  <c r="C3916" s="1"/>
  <c r="P3914" l="1"/>
  <c r="O3914"/>
  <c r="Q3913"/>
  <c r="N3914"/>
  <c r="M3914"/>
  <c r="F3915"/>
  <c r="Q3914" l="1"/>
  <c r="H3915"/>
  <c r="D3916"/>
  <c r="E3916" s="1"/>
  <c r="C3917" s="1"/>
  <c r="L3915" l="1"/>
  <c r="F3916"/>
  <c r="O3915" l="1"/>
  <c r="P3915"/>
  <c r="M3915"/>
  <c r="N3915"/>
  <c r="L3916"/>
  <c r="H3916"/>
  <c r="D3917"/>
  <c r="E3917" s="1"/>
  <c r="C3918" s="1"/>
  <c r="P3916" l="1"/>
  <c r="O3916"/>
  <c r="Q3915"/>
  <c r="N3916"/>
  <c r="M3916"/>
  <c r="F3917"/>
  <c r="Q3916" l="1"/>
  <c r="H3917"/>
  <c r="D3918"/>
  <c r="E3918" s="1"/>
  <c r="C3919" s="1"/>
  <c r="L3917" l="1"/>
  <c r="F3918"/>
  <c r="O3917" l="1"/>
  <c r="P3917"/>
  <c r="N3917"/>
  <c r="M3917"/>
  <c r="L3918"/>
  <c r="H3918"/>
  <c r="D3919"/>
  <c r="E3919" s="1"/>
  <c r="C3920" s="1"/>
  <c r="P3918" l="1"/>
  <c r="O3918"/>
  <c r="Q3917"/>
  <c r="N3918"/>
  <c r="M3918"/>
  <c r="F3919"/>
  <c r="Q3918" l="1"/>
  <c r="H3919"/>
  <c r="D3920"/>
  <c r="E3920" s="1"/>
  <c r="C3921" s="1"/>
  <c r="L3919" l="1"/>
  <c r="F3920"/>
  <c r="H3920" s="1"/>
  <c r="O3919" l="1"/>
  <c r="P3919"/>
  <c r="M3919"/>
  <c r="N3919"/>
  <c r="L3920"/>
  <c r="D3921"/>
  <c r="E3921" s="1"/>
  <c r="C3922" s="1"/>
  <c r="O3920" l="1"/>
  <c r="P3920"/>
  <c r="Q3919"/>
  <c r="M3920"/>
  <c r="N3920"/>
  <c r="F3921"/>
  <c r="Q3920" l="1"/>
  <c r="L3921"/>
  <c r="H3921"/>
  <c r="D3922"/>
  <c r="E3922" s="1"/>
  <c r="C3923" s="1"/>
  <c r="O3921" l="1"/>
  <c r="P3921"/>
  <c r="N3921"/>
  <c r="M3921"/>
  <c r="F3922"/>
  <c r="Q3921" l="1"/>
  <c r="H3922"/>
  <c r="D3923"/>
  <c r="E3923" s="1"/>
  <c r="C3924" s="1"/>
  <c r="L3922" l="1"/>
  <c r="F3923"/>
  <c r="O3922" l="1"/>
  <c r="P3922"/>
  <c r="N3922"/>
  <c r="M3922"/>
  <c r="L3923"/>
  <c r="H3923"/>
  <c r="D3924"/>
  <c r="E3924" s="1"/>
  <c r="C3925" s="1"/>
  <c r="P3923" l="1"/>
  <c r="O3923"/>
  <c r="Q3922"/>
  <c r="N3923"/>
  <c r="M3923"/>
  <c r="F3924"/>
  <c r="Q3923" l="1"/>
  <c r="H3924"/>
  <c r="D3925"/>
  <c r="E3925" s="1"/>
  <c r="C3926" s="1"/>
  <c r="L3924" l="1"/>
  <c r="F3925"/>
  <c r="H3925" s="1"/>
  <c r="P3924" l="1"/>
  <c r="O3924"/>
  <c r="M3924"/>
  <c r="N3924"/>
  <c r="D3926"/>
  <c r="E3926" s="1"/>
  <c r="C3927" s="1"/>
  <c r="Q3924" l="1"/>
  <c r="L3925"/>
  <c r="F3926"/>
  <c r="P3925" l="1"/>
  <c r="O3925"/>
  <c r="N3925"/>
  <c r="M3925"/>
  <c r="L3926"/>
  <c r="H3926"/>
  <c r="D3927"/>
  <c r="E3927" s="1"/>
  <c r="C3928" s="1"/>
  <c r="O3926" l="1"/>
  <c r="P3926"/>
  <c r="Q3925"/>
  <c r="N3926"/>
  <c r="M3926"/>
  <c r="F3927"/>
  <c r="Q3926" l="1"/>
  <c r="H3927"/>
  <c r="D3928"/>
  <c r="E3928" s="1"/>
  <c r="C3929" s="1"/>
  <c r="L3927" l="1"/>
  <c r="F3928"/>
  <c r="H3928" s="1"/>
  <c r="O3927" l="1"/>
  <c r="P3927"/>
  <c r="M3927"/>
  <c r="N3927"/>
  <c r="L3928"/>
  <c r="D3929"/>
  <c r="E3929" s="1"/>
  <c r="C3930" s="1"/>
  <c r="P3928" l="1"/>
  <c r="O3928"/>
  <c r="Q3927"/>
  <c r="M3928"/>
  <c r="N3928"/>
  <c r="F3929"/>
  <c r="Q3928" l="1"/>
  <c r="L3929"/>
  <c r="H3929"/>
  <c r="D3930"/>
  <c r="E3930" s="1"/>
  <c r="C3931" s="1"/>
  <c r="O3929" l="1"/>
  <c r="P3929"/>
  <c r="N3929"/>
  <c r="M3929"/>
  <c r="F3930"/>
  <c r="Q3929" l="1"/>
  <c r="H3930"/>
  <c r="D3931"/>
  <c r="E3931" s="1"/>
  <c r="C3932" s="1"/>
  <c r="L3930" l="1"/>
  <c r="F3931"/>
  <c r="O3930" l="1"/>
  <c r="P3930"/>
  <c r="N3930"/>
  <c r="M3930"/>
  <c r="L3931"/>
  <c r="H3931"/>
  <c r="D3932"/>
  <c r="E3932" s="1"/>
  <c r="C3933" s="1"/>
  <c r="P3931" l="1"/>
  <c r="O3931"/>
  <c r="Q3930"/>
  <c r="N3931"/>
  <c r="M3931"/>
  <c r="F3932"/>
  <c r="Q3931" l="1"/>
  <c r="H3932"/>
  <c r="D3933"/>
  <c r="E3933" s="1"/>
  <c r="C3934" s="1"/>
  <c r="L3932" l="1"/>
  <c r="F3933"/>
  <c r="H3933" s="1"/>
  <c r="O3932" l="1"/>
  <c r="P3932"/>
  <c r="M3932"/>
  <c r="N3932"/>
  <c r="L3933"/>
  <c r="D3934"/>
  <c r="E3934" s="1"/>
  <c r="C3935" s="1"/>
  <c r="O3933" l="1"/>
  <c r="P3933"/>
  <c r="Q3932"/>
  <c r="M3933"/>
  <c r="N3933"/>
  <c r="F3934"/>
  <c r="Q3933" l="1"/>
  <c r="L3934"/>
  <c r="H3934"/>
  <c r="D3935"/>
  <c r="E3935" s="1"/>
  <c r="C3936" s="1"/>
  <c r="P3934" l="1"/>
  <c r="O3934"/>
  <c r="N3934"/>
  <c r="M3934"/>
  <c r="F3935"/>
  <c r="Q3934" l="1"/>
  <c r="H3935"/>
  <c r="D3936"/>
  <c r="E3936" s="1"/>
  <c r="C3937" s="1"/>
  <c r="L3935" l="1"/>
  <c r="F3936"/>
  <c r="H3936" s="1"/>
  <c r="O3935" l="1"/>
  <c r="P3935"/>
  <c r="M3935"/>
  <c r="N3935"/>
  <c r="L3936"/>
  <c r="D3937"/>
  <c r="E3937" s="1"/>
  <c r="C3938" s="1"/>
  <c r="P3936" l="1"/>
  <c r="O3936"/>
  <c r="Q3935"/>
  <c r="M3936"/>
  <c r="N3936"/>
  <c r="F3937"/>
  <c r="Q3936" l="1"/>
  <c r="H3937"/>
  <c r="D3938"/>
  <c r="E3938" s="1"/>
  <c r="C3939" s="1"/>
  <c r="L3937" l="1"/>
  <c r="F3938"/>
  <c r="H3938" s="1"/>
  <c r="O3937" l="1"/>
  <c r="P3937"/>
  <c r="M3937"/>
  <c r="N3937"/>
  <c r="L3938"/>
  <c r="D3939"/>
  <c r="E3939" s="1"/>
  <c r="C3940" s="1"/>
  <c r="P3938" l="1"/>
  <c r="O3938"/>
  <c r="Q3937"/>
  <c r="M3938"/>
  <c r="N3938"/>
  <c r="F3939"/>
  <c r="Q3938" l="1"/>
  <c r="H3939"/>
  <c r="D3940"/>
  <c r="E3940" s="1"/>
  <c r="C3941" s="1"/>
  <c r="L3939" l="1"/>
  <c r="F3940"/>
  <c r="H3940" s="1"/>
  <c r="P3939" l="1"/>
  <c r="O3939"/>
  <c r="M3939"/>
  <c r="N3939"/>
  <c r="L3940"/>
  <c r="D3941"/>
  <c r="E3941" s="1"/>
  <c r="C3942" s="1"/>
  <c r="P3940" l="1"/>
  <c r="O3940"/>
  <c r="Q3939"/>
  <c r="M3940"/>
  <c r="N3940"/>
  <c r="F3941"/>
  <c r="Q3940" l="1"/>
  <c r="H3941"/>
  <c r="D3942"/>
  <c r="E3942" s="1"/>
  <c r="C3943" s="1"/>
  <c r="L3941" l="1"/>
  <c r="F3942"/>
  <c r="O3941" l="1"/>
  <c r="P3941"/>
  <c r="N3941"/>
  <c r="M3941"/>
  <c r="L3942"/>
  <c r="H3942"/>
  <c r="D3943"/>
  <c r="E3943" s="1"/>
  <c r="C3944" s="1"/>
  <c r="P3942" l="1"/>
  <c r="O3942"/>
  <c r="Q3941"/>
  <c r="M3942"/>
  <c r="N3942"/>
  <c r="F3943"/>
  <c r="Q3942" l="1"/>
  <c r="H3943"/>
  <c r="D3944"/>
  <c r="E3944" s="1"/>
  <c r="C3945" s="1"/>
  <c r="L3943" l="1"/>
  <c r="F3944"/>
  <c r="O3943" l="1"/>
  <c r="P3943"/>
  <c r="M3943"/>
  <c r="N3943"/>
  <c r="L3944"/>
  <c r="H3944"/>
  <c r="D3945"/>
  <c r="E3945" s="1"/>
  <c r="C3946" s="1"/>
  <c r="O3944" l="1"/>
  <c r="P3944"/>
  <c r="Q3943"/>
  <c r="M3944"/>
  <c r="N3944"/>
  <c r="F3945"/>
  <c r="Q3944" l="1"/>
  <c r="H3945"/>
  <c r="D3946"/>
  <c r="E3946" s="1"/>
  <c r="C3947" s="1"/>
  <c r="L3945" l="1"/>
  <c r="F3946"/>
  <c r="P3945" l="1"/>
  <c r="O3945"/>
  <c r="N3945"/>
  <c r="M3945"/>
  <c r="L3946"/>
  <c r="H3946"/>
  <c r="D3947"/>
  <c r="E3947" s="1"/>
  <c r="C3948" s="1"/>
  <c r="P3946" l="1"/>
  <c r="O3946"/>
  <c r="Q3945"/>
  <c r="N3946"/>
  <c r="M3946"/>
  <c r="F3947"/>
  <c r="Q3946" l="1"/>
  <c r="H3947"/>
  <c r="D3948"/>
  <c r="E3948" s="1"/>
  <c r="C3949" s="1"/>
  <c r="L3947" l="1"/>
  <c r="F3948"/>
  <c r="H3948" s="1"/>
  <c r="O3947" l="1"/>
  <c r="P3947"/>
  <c r="M3947"/>
  <c r="N3947"/>
  <c r="L3948"/>
  <c r="D3949"/>
  <c r="E3949" s="1"/>
  <c r="C3950" s="1"/>
  <c r="O3948" l="1"/>
  <c r="P3948"/>
  <c r="Q3947"/>
  <c r="M3948"/>
  <c r="N3948"/>
  <c r="F3949"/>
  <c r="Q3948" l="1"/>
  <c r="H3949"/>
  <c r="D3950"/>
  <c r="E3950" s="1"/>
  <c r="C3951" s="1"/>
  <c r="L3949" l="1"/>
  <c r="F3950"/>
  <c r="H3950" s="1"/>
  <c r="O3949" l="1"/>
  <c r="P3949"/>
  <c r="M3949"/>
  <c r="N3949"/>
  <c r="L3950"/>
  <c r="D3951"/>
  <c r="E3951" s="1"/>
  <c r="C3952" s="1"/>
  <c r="P3950" l="1"/>
  <c r="O3950"/>
  <c r="Q3949"/>
  <c r="M3950"/>
  <c r="N3950"/>
  <c r="F3951"/>
  <c r="Q3950" l="1"/>
  <c r="L3951"/>
  <c r="H3951"/>
  <c r="D3952"/>
  <c r="E3952" s="1"/>
  <c r="C3953" s="1"/>
  <c r="O3951" l="1"/>
  <c r="P3951"/>
  <c r="N3951"/>
  <c r="M3951"/>
  <c r="F3952"/>
  <c r="Q3951" l="1"/>
  <c r="H3952"/>
  <c r="D3953"/>
  <c r="E3953" s="1"/>
  <c r="C3954" s="1"/>
  <c r="L3952" l="1"/>
  <c r="F3953"/>
  <c r="H3953" s="1"/>
  <c r="P3952" l="1"/>
  <c r="O3952"/>
  <c r="M3952"/>
  <c r="N3952"/>
  <c r="L3953"/>
  <c r="D3954"/>
  <c r="E3954" s="1"/>
  <c r="C3955" s="1"/>
  <c r="O3953" l="1"/>
  <c r="P3953"/>
  <c r="Q3952"/>
  <c r="N3953"/>
  <c r="M3953"/>
  <c r="F3954"/>
  <c r="Q3953" l="1"/>
  <c r="L3954"/>
  <c r="H3954"/>
  <c r="D3955"/>
  <c r="E3955" s="1"/>
  <c r="C3956" s="1"/>
  <c r="P3954" l="1"/>
  <c r="O3954"/>
  <c r="N3954"/>
  <c r="M3954"/>
  <c r="F3955"/>
  <c r="Q3954" l="1"/>
  <c r="H3955"/>
  <c r="D3956"/>
  <c r="E3956" s="1"/>
  <c r="C3957" s="1"/>
  <c r="L3955" l="1"/>
  <c r="F3956"/>
  <c r="H3956" s="1"/>
  <c r="P3955" l="1"/>
  <c r="O3955"/>
  <c r="M3955"/>
  <c r="N3955"/>
  <c r="L3956"/>
  <c r="D3957"/>
  <c r="E3957" s="1"/>
  <c r="C3958" s="1"/>
  <c r="P3956" l="1"/>
  <c r="O3956"/>
  <c r="Q3955"/>
  <c r="M3956"/>
  <c r="N3956"/>
  <c r="F3957"/>
  <c r="Q3956" l="1"/>
  <c r="H3957"/>
  <c r="D3958"/>
  <c r="E3958" s="1"/>
  <c r="C3959" s="1"/>
  <c r="L3957" l="1"/>
  <c r="F3958"/>
  <c r="O3957" l="1"/>
  <c r="P3957"/>
  <c r="N3957"/>
  <c r="M3957"/>
  <c r="L3958"/>
  <c r="H3958"/>
  <c r="D3959"/>
  <c r="E3959" s="1"/>
  <c r="C3960" s="1"/>
  <c r="P3958" l="1"/>
  <c r="O3958"/>
  <c r="Q3957"/>
  <c r="M3958"/>
  <c r="N3958"/>
  <c r="F3959"/>
  <c r="Q3958" l="1"/>
  <c r="H3959"/>
  <c r="D3960"/>
  <c r="E3960" s="1"/>
  <c r="C3961" s="1"/>
  <c r="L3959" l="1"/>
  <c r="F3960"/>
  <c r="P3959" l="1"/>
  <c r="O3959"/>
  <c r="M3959"/>
  <c r="N3959"/>
  <c r="L3960"/>
  <c r="H3960"/>
  <c r="D3961"/>
  <c r="E3961" s="1"/>
  <c r="C3962" s="1"/>
  <c r="O3960" l="1"/>
  <c r="P3960"/>
  <c r="Q3959"/>
  <c r="N3960"/>
  <c r="M3960"/>
  <c r="F3961"/>
  <c r="Q3960" l="1"/>
  <c r="H3961"/>
  <c r="D3962"/>
  <c r="E3962" s="1"/>
  <c r="C3963" s="1"/>
  <c r="L3961" l="1"/>
  <c r="F3962"/>
  <c r="H3962" s="1"/>
  <c r="O3961" l="1"/>
  <c r="P3961"/>
  <c r="M3961"/>
  <c r="N3961"/>
  <c r="L3962"/>
  <c r="D3963"/>
  <c r="E3963" s="1"/>
  <c r="C3964" s="1"/>
  <c r="O3962" l="1"/>
  <c r="P3962"/>
  <c r="Q3961"/>
  <c r="M3962"/>
  <c r="N3962"/>
  <c r="F3963"/>
  <c r="Q3962" l="1"/>
  <c r="L3963"/>
  <c r="H3963"/>
  <c r="D3964"/>
  <c r="E3964" s="1"/>
  <c r="C3965" s="1"/>
  <c r="P3963" l="1"/>
  <c r="O3963"/>
  <c r="N3963"/>
  <c r="M3963"/>
  <c r="F3964"/>
  <c r="Q3963" l="1"/>
  <c r="H3964"/>
  <c r="D3965"/>
  <c r="E3965" s="1"/>
  <c r="C3966" s="1"/>
  <c r="L3964" l="1"/>
  <c r="F3965"/>
  <c r="O3964" l="1"/>
  <c r="P3964"/>
  <c r="N3964"/>
  <c r="M3964"/>
  <c r="L3965"/>
  <c r="H3965"/>
  <c r="D3966"/>
  <c r="E3966" s="1"/>
  <c r="C3967" s="1"/>
  <c r="P3965" l="1"/>
  <c r="O3965"/>
  <c r="Q3964"/>
  <c r="N3965"/>
  <c r="M3965"/>
  <c r="F44" i="11"/>
  <c r="C45"/>
  <c r="F3966" i="10"/>
  <c r="Q3965" l="1"/>
  <c r="H3966"/>
  <c r="D3967"/>
  <c r="E3967" s="1"/>
  <c r="C3968" s="1"/>
  <c r="L3966" l="1"/>
  <c r="F3967"/>
  <c r="P3966" l="1"/>
  <c r="O3966"/>
  <c r="N3966"/>
  <c r="M3966"/>
  <c r="L3967"/>
  <c r="H3967"/>
  <c r="D3968"/>
  <c r="E3968" s="1"/>
  <c r="C3969" s="1"/>
  <c r="P3967" l="1"/>
  <c r="O3967"/>
  <c r="Q3966"/>
  <c r="N3967"/>
  <c r="M3967"/>
  <c r="F3968"/>
  <c r="Q3967" l="1"/>
  <c r="H3968"/>
  <c r="D3969"/>
  <c r="E3969" s="1"/>
  <c r="C3970" s="1"/>
  <c r="L3968" l="1"/>
  <c r="F3969"/>
  <c r="H3969" s="1"/>
  <c r="P3968" l="1"/>
  <c r="O3968"/>
  <c r="M3968"/>
  <c r="N3968"/>
  <c r="L3969"/>
  <c r="D3970"/>
  <c r="E3970" s="1"/>
  <c r="C3971" s="1"/>
  <c r="Q3968" l="1"/>
  <c r="P3969"/>
  <c r="O3969"/>
  <c r="M3969"/>
  <c r="N3969"/>
  <c r="F3970"/>
  <c r="Q3969" l="1"/>
  <c r="H3970"/>
  <c r="D3971"/>
  <c r="E3971" s="1"/>
  <c r="C3972" s="1"/>
  <c r="L3970" l="1"/>
  <c r="F3971"/>
  <c r="H3971" s="1"/>
  <c r="P3970" l="1"/>
  <c r="O3970"/>
  <c r="M3970"/>
  <c r="N3970"/>
  <c r="L3971"/>
  <c r="D3972"/>
  <c r="E3972" s="1"/>
  <c r="C3973" s="1"/>
  <c r="P3971" l="1"/>
  <c r="O3971"/>
  <c r="Q3970"/>
  <c r="M3971"/>
  <c r="N3971"/>
  <c r="F3972"/>
  <c r="Q3971" l="1"/>
  <c r="H3972"/>
  <c r="D3973"/>
  <c r="E3973" s="1"/>
  <c r="C3974" s="1"/>
  <c r="L3972" l="1"/>
  <c r="F3973"/>
  <c r="H3973" s="1"/>
  <c r="O3972" l="1"/>
  <c r="P3972"/>
  <c r="M3972"/>
  <c r="N3972"/>
  <c r="D3974"/>
  <c r="E3974" s="1"/>
  <c r="C3975" s="1"/>
  <c r="Q3972" l="1"/>
  <c r="L3973"/>
  <c r="F3974"/>
  <c r="H3974" s="1"/>
  <c r="O3973" l="1"/>
  <c r="P3973"/>
  <c r="M3973"/>
  <c r="N3973"/>
  <c r="L3974"/>
  <c r="D3975"/>
  <c r="E3975" s="1"/>
  <c r="C3976" s="1"/>
  <c r="Q3973" l="1"/>
  <c r="P3974"/>
  <c r="O3974"/>
  <c r="M3974"/>
  <c r="N3974"/>
  <c r="D45" i="11"/>
  <c r="E45"/>
  <c r="F3975" i="10"/>
  <c r="Q3974" l="1"/>
  <c r="L3975"/>
  <c r="H3975"/>
  <c r="D3976"/>
  <c r="E3976" s="1"/>
  <c r="C3977" s="1"/>
  <c r="O3975" l="1"/>
  <c r="P3975"/>
  <c r="N3975"/>
  <c r="M3975"/>
  <c r="F3976"/>
  <c r="Q3975" l="1"/>
  <c r="H3976"/>
  <c r="D3977"/>
  <c r="E3977" s="1"/>
  <c r="C3978" s="1"/>
  <c r="L3976" l="1"/>
  <c r="F3977"/>
  <c r="H3977" s="1"/>
  <c r="P3976" l="1"/>
  <c r="O3976"/>
  <c r="M3976"/>
  <c r="N3976"/>
  <c r="L3977"/>
  <c r="D3978"/>
  <c r="E3978" s="1"/>
  <c r="C3979" s="1"/>
  <c r="O3977" l="1"/>
  <c r="P3977"/>
  <c r="Q3976"/>
  <c r="N3977"/>
  <c r="M3977"/>
  <c r="F3978"/>
  <c r="Q3977" l="1"/>
  <c r="L3978"/>
  <c r="H3978"/>
  <c r="D3979"/>
  <c r="E3979" s="1"/>
  <c r="C3980" s="1"/>
  <c r="P3978" l="1"/>
  <c r="O3978"/>
  <c r="N3978"/>
  <c r="M3978"/>
  <c r="F3979"/>
  <c r="Q3978" l="1"/>
  <c r="H3979"/>
  <c r="D3980"/>
  <c r="E3980" s="1"/>
  <c r="C3981" s="1"/>
  <c r="L3979" l="1"/>
  <c r="F3980"/>
  <c r="H3980" s="1"/>
  <c r="P3979" l="1"/>
  <c r="O3979"/>
  <c r="M3979"/>
  <c r="N3979"/>
  <c r="L3980"/>
  <c r="D3981"/>
  <c r="E3981" s="1"/>
  <c r="C3982" s="1"/>
  <c r="P3980" l="1"/>
  <c r="O3980"/>
  <c r="Q3979"/>
  <c r="N3980"/>
  <c r="M3980"/>
  <c r="F3981"/>
  <c r="Q3980" l="1"/>
  <c r="L3981"/>
  <c r="H3981"/>
  <c r="D3982"/>
  <c r="E3982" s="1"/>
  <c r="C3983" s="1"/>
  <c r="P3981" l="1"/>
  <c r="O3981"/>
  <c r="N3981"/>
  <c r="M3981"/>
  <c r="F3982"/>
  <c r="Q3981" l="1"/>
  <c r="H3982"/>
  <c r="D3983"/>
  <c r="E3983" s="1"/>
  <c r="C3984" s="1"/>
  <c r="L3982" l="1"/>
  <c r="F3983"/>
  <c r="H3983" s="1"/>
  <c r="O3982" l="1"/>
  <c r="P3982"/>
  <c r="M3982"/>
  <c r="N3982"/>
  <c r="L3983"/>
  <c r="D3984"/>
  <c r="E3984" s="1"/>
  <c r="C3985" s="1"/>
  <c r="O3983" l="1"/>
  <c r="P3983"/>
  <c r="Q3982"/>
  <c r="N3983"/>
  <c r="M3983"/>
  <c r="F3984"/>
  <c r="Q3983" l="1"/>
  <c r="L3984"/>
  <c r="H3984"/>
  <c r="D3985"/>
  <c r="E3985" s="1"/>
  <c r="C3986" s="1"/>
  <c r="P3984" l="1"/>
  <c r="O3984"/>
  <c r="N3984"/>
  <c r="M3984"/>
  <c r="F3985"/>
  <c r="Q3984" l="1"/>
  <c r="H3985"/>
  <c r="D3986"/>
  <c r="E3986" s="1"/>
  <c r="C3987" s="1"/>
  <c r="L3985" l="1"/>
  <c r="F3986"/>
  <c r="H3986" s="1"/>
  <c r="P3985" l="1"/>
  <c r="O3985"/>
  <c r="M3985"/>
  <c r="N3985"/>
  <c r="L3986"/>
  <c r="D3987"/>
  <c r="E3987" s="1"/>
  <c r="C3988" s="1"/>
  <c r="O3986" l="1"/>
  <c r="P3986"/>
  <c r="Q3985"/>
  <c r="M3986"/>
  <c r="N3986"/>
  <c r="F3987"/>
  <c r="Q3986" l="1"/>
  <c r="H3987"/>
  <c r="D3988"/>
  <c r="E3988" s="1"/>
  <c r="C3989" s="1"/>
  <c r="L3987" l="1"/>
  <c r="F3988"/>
  <c r="O3987" l="1"/>
  <c r="P3987"/>
  <c r="N3987"/>
  <c r="M3987"/>
  <c r="L3988"/>
  <c r="H3988"/>
  <c r="D3989"/>
  <c r="E3989" s="1"/>
  <c r="C3990" s="1"/>
  <c r="P3988" l="1"/>
  <c r="O3988"/>
  <c r="Q3987"/>
  <c r="N3988"/>
  <c r="M3988"/>
  <c r="F3989"/>
  <c r="Q3988" l="1"/>
  <c r="H3989"/>
  <c r="D3990"/>
  <c r="E3990" s="1"/>
  <c r="C3991" s="1"/>
  <c r="L3989" l="1"/>
  <c r="F3990"/>
  <c r="H3990" s="1"/>
  <c r="O3989" l="1"/>
  <c r="P3989"/>
  <c r="M3989"/>
  <c r="N3989"/>
  <c r="L3990"/>
  <c r="D3991"/>
  <c r="E3991" s="1"/>
  <c r="C3992" s="1"/>
  <c r="O3990" l="1"/>
  <c r="P3990"/>
  <c r="Q3989"/>
  <c r="M3990"/>
  <c r="N3990"/>
  <c r="F3991"/>
  <c r="Q3990" l="1"/>
  <c r="H3991"/>
  <c r="D3992"/>
  <c r="E3992" s="1"/>
  <c r="C3993" s="1"/>
  <c r="L3991" l="1"/>
  <c r="F3992"/>
  <c r="H3992" s="1"/>
  <c r="O3991" l="1"/>
  <c r="P3991"/>
  <c r="M3991"/>
  <c r="N3991"/>
  <c r="L3992"/>
  <c r="D3993"/>
  <c r="E3993" s="1"/>
  <c r="C3994" s="1"/>
  <c r="P3992" l="1"/>
  <c r="O3992"/>
  <c r="Q3991"/>
  <c r="M3992"/>
  <c r="N3992"/>
  <c r="F3993"/>
  <c r="Q3992" l="1"/>
  <c r="H3993"/>
  <c r="D3994"/>
  <c r="E3994" s="1"/>
  <c r="C3995" s="1"/>
  <c r="L3993" l="1"/>
  <c r="F3994"/>
  <c r="O3993" l="1"/>
  <c r="P3993"/>
  <c r="N3993"/>
  <c r="M3993"/>
  <c r="L3994"/>
  <c r="H3994"/>
  <c r="D3995"/>
  <c r="E3995" s="1"/>
  <c r="C3996" s="1"/>
  <c r="P3994" l="1"/>
  <c r="O3994"/>
  <c r="Q3993"/>
  <c r="N3994"/>
  <c r="M3994"/>
  <c r="F3995"/>
  <c r="Q3994" l="1"/>
  <c r="H3995"/>
  <c r="D3996"/>
  <c r="E3996" s="1"/>
  <c r="C3997" s="1"/>
  <c r="L3995" l="1"/>
  <c r="F3996"/>
  <c r="H3996" s="1"/>
  <c r="O3995" l="1"/>
  <c r="P3995"/>
  <c r="M3995"/>
  <c r="N3995"/>
  <c r="L3996"/>
  <c r="D3997"/>
  <c r="E3997" s="1"/>
  <c r="C3998" s="1"/>
  <c r="P3996" l="1"/>
  <c r="O3996"/>
  <c r="Q3995"/>
  <c r="M3996"/>
  <c r="N3996"/>
  <c r="F3997"/>
  <c r="Q3996" l="1"/>
  <c r="L3997"/>
  <c r="H3997"/>
  <c r="D3998"/>
  <c r="E3998" s="1"/>
  <c r="C3999" s="1"/>
  <c r="P3997" l="1"/>
  <c r="O3997"/>
  <c r="N3997"/>
  <c r="M3997"/>
  <c r="F3998"/>
  <c r="Q3997" l="1"/>
  <c r="H3998"/>
  <c r="D3999"/>
  <c r="E3999" s="1"/>
  <c r="C4000" s="1"/>
  <c r="L3998" l="1"/>
  <c r="F3999"/>
  <c r="O3998" l="1"/>
  <c r="P3998"/>
  <c r="M3998"/>
  <c r="N3998"/>
  <c r="L3999"/>
  <c r="H3999"/>
  <c r="D4000"/>
  <c r="E4000" s="1"/>
  <c r="C4001" s="1"/>
  <c r="P3999" l="1"/>
  <c r="O3999"/>
  <c r="Q3998"/>
  <c r="N3999"/>
  <c r="M3999"/>
  <c r="F4000"/>
  <c r="Q3999" l="1"/>
  <c r="H4000"/>
  <c r="D4001"/>
  <c r="E4001" s="1"/>
  <c r="C4002" s="1"/>
  <c r="L4000" l="1"/>
  <c r="F4001"/>
  <c r="O4000" l="1"/>
  <c r="P4000"/>
  <c r="N4000"/>
  <c r="M4000"/>
  <c r="L4001"/>
  <c r="H4001"/>
  <c r="D4002"/>
  <c r="E4002" s="1"/>
  <c r="C4003" s="1"/>
  <c r="P4001" l="1"/>
  <c r="O4001"/>
  <c r="Q4000"/>
  <c r="N4001"/>
  <c r="M4001"/>
  <c r="F4002"/>
  <c r="Q4001" l="1"/>
  <c r="H4002"/>
  <c r="D4003"/>
  <c r="E4003" s="1"/>
  <c r="C4004" s="1"/>
  <c r="L4002" l="1"/>
  <c r="F4003"/>
  <c r="H4003" s="1"/>
  <c r="O4002" l="1"/>
  <c r="P4002"/>
  <c r="M4002"/>
  <c r="N4002"/>
  <c r="L4003"/>
  <c r="D4004"/>
  <c r="E4004" s="1"/>
  <c r="C4005" s="1"/>
  <c r="P4003" l="1"/>
  <c r="O4003"/>
  <c r="Q4002"/>
  <c r="M4003"/>
  <c r="N4003"/>
  <c r="F4004"/>
  <c r="Q4003" l="1"/>
  <c r="H4004"/>
  <c r="D4005"/>
  <c r="E4005" s="1"/>
  <c r="C4006" s="1"/>
  <c r="L4004" l="1"/>
  <c r="F4005"/>
  <c r="O4004" l="1"/>
  <c r="P4004"/>
  <c r="M4004"/>
  <c r="N4004"/>
  <c r="L4005"/>
  <c r="H4005"/>
  <c r="D4006"/>
  <c r="E4006" s="1"/>
  <c r="C4007" s="1"/>
  <c r="O4005" l="1"/>
  <c r="P4005"/>
  <c r="Q4004"/>
  <c r="N4005"/>
  <c r="M4005"/>
  <c r="F4006"/>
  <c r="Q4005" l="1"/>
  <c r="H4006"/>
  <c r="D4007"/>
  <c r="E4007" s="1"/>
  <c r="C4008" s="1"/>
  <c r="L4006" l="1"/>
  <c r="F4007"/>
  <c r="H4007" s="1"/>
  <c r="P4006" l="1"/>
  <c r="O4006"/>
  <c r="M4006"/>
  <c r="N4006"/>
  <c r="D4008"/>
  <c r="E4008" s="1"/>
  <c r="C4009" s="1"/>
  <c r="Q4006" l="1"/>
  <c r="L4007"/>
  <c r="F4008"/>
  <c r="H4008" s="1"/>
  <c r="P4007" l="1"/>
  <c r="O4007"/>
  <c r="M4007"/>
  <c r="N4007"/>
  <c r="L4008"/>
  <c r="D4009"/>
  <c r="E4009" s="1"/>
  <c r="C4010" s="1"/>
  <c r="P4008" l="1"/>
  <c r="O4008"/>
  <c r="Q4007"/>
  <c r="M4008"/>
  <c r="N4008"/>
  <c r="F4009"/>
  <c r="Q4008" l="1"/>
  <c r="H4009"/>
  <c r="D4010"/>
  <c r="E4010" s="1"/>
  <c r="C4011" s="1"/>
  <c r="L4009" l="1"/>
  <c r="F4010"/>
  <c r="P4009" l="1"/>
  <c r="O4009"/>
  <c r="N4009"/>
  <c r="M4009"/>
  <c r="L4010"/>
  <c r="H4010"/>
  <c r="D4011"/>
  <c r="E4011" s="1"/>
  <c r="C4012" s="1"/>
  <c r="Q4009" l="1"/>
  <c r="O4010"/>
  <c r="P4010"/>
  <c r="N4010"/>
  <c r="M4010"/>
  <c r="F4011"/>
  <c r="Q4010" l="1"/>
  <c r="H4011"/>
  <c r="D4012"/>
  <c r="E4012" s="1"/>
  <c r="C4013" s="1"/>
  <c r="L4011" l="1"/>
  <c r="F4012"/>
  <c r="O4011" l="1"/>
  <c r="P4011"/>
  <c r="M4011"/>
  <c r="N4011"/>
  <c r="L4012"/>
  <c r="H4012"/>
  <c r="D4013"/>
  <c r="E4013" s="1"/>
  <c r="C4014" s="1"/>
  <c r="O4012" l="1"/>
  <c r="P4012"/>
  <c r="Q4011"/>
  <c r="N4012"/>
  <c r="M4012"/>
  <c r="F4013"/>
  <c r="Q4012" l="1"/>
  <c r="H4013"/>
  <c r="D4014"/>
  <c r="E4014" s="1"/>
  <c r="C4015" s="1"/>
  <c r="L4013" l="1"/>
  <c r="F4014"/>
  <c r="O4013" l="1"/>
  <c r="P4013"/>
  <c r="M4013"/>
  <c r="N4013"/>
  <c r="L4014"/>
  <c r="H4014"/>
  <c r="D4015"/>
  <c r="E4015" s="1"/>
  <c r="C4016" s="1"/>
  <c r="O4014" l="1"/>
  <c r="P4014"/>
  <c r="Q4013"/>
  <c r="M4014"/>
  <c r="N4014"/>
  <c r="F4015"/>
  <c r="Q4014" l="1"/>
  <c r="H4015"/>
  <c r="D4016"/>
  <c r="E4016" s="1"/>
  <c r="C4017" s="1"/>
  <c r="L4015" l="1"/>
  <c r="F4016"/>
  <c r="H4016" s="1"/>
  <c r="O4015" l="1"/>
  <c r="P4015"/>
  <c r="M4015"/>
  <c r="N4015"/>
  <c r="L4016"/>
  <c r="D4017"/>
  <c r="E4017" s="1"/>
  <c r="C4018" s="1"/>
  <c r="O4016" l="1"/>
  <c r="P4016"/>
  <c r="Q4015"/>
  <c r="M4016"/>
  <c r="N4016"/>
  <c r="F4017"/>
  <c r="Q4016" l="1"/>
  <c r="H4017"/>
  <c r="D4018"/>
  <c r="E4018" s="1"/>
  <c r="C4019" s="1"/>
  <c r="L4017" l="1"/>
  <c r="F4018"/>
  <c r="H4018" s="1"/>
  <c r="P4017" l="1"/>
  <c r="O4017"/>
  <c r="M4017"/>
  <c r="N4017"/>
  <c r="D4019"/>
  <c r="E4019" s="1"/>
  <c r="C4020" s="1"/>
  <c r="Q4017" l="1"/>
  <c r="L4018"/>
  <c r="F4019"/>
  <c r="H4019" s="1"/>
  <c r="O4018" l="1"/>
  <c r="P4018"/>
  <c r="M4018"/>
  <c r="N4018"/>
  <c r="L4019"/>
  <c r="D4020"/>
  <c r="E4020" s="1"/>
  <c r="C4021" s="1"/>
  <c r="Q4018" l="1"/>
  <c r="O4019"/>
  <c r="P4019"/>
  <c r="M4019"/>
  <c r="N4019"/>
  <c r="F4020"/>
  <c r="Q4019" l="1"/>
  <c r="L4020"/>
  <c r="H4020"/>
  <c r="D4021"/>
  <c r="E4021" s="1"/>
  <c r="C4022" s="1"/>
  <c r="O4020" l="1"/>
  <c r="P4020"/>
  <c r="N4020"/>
  <c r="M4020"/>
  <c r="F4021"/>
  <c r="Q4020" l="1"/>
  <c r="H4021"/>
  <c r="D4022"/>
  <c r="E4022" s="1"/>
  <c r="C4023" s="1"/>
  <c r="L4021" l="1"/>
  <c r="F4022"/>
  <c r="H4022" s="1"/>
  <c r="P4021" l="1"/>
  <c r="O4021"/>
  <c r="M4021"/>
  <c r="N4021"/>
  <c r="L4022"/>
  <c r="D4023"/>
  <c r="E4023" s="1"/>
  <c r="C4024" s="1"/>
  <c r="O4022" l="1"/>
  <c r="P4022"/>
  <c r="Q4021"/>
  <c r="M4022"/>
  <c r="N4022"/>
  <c r="F4023"/>
  <c r="Q4022" l="1"/>
  <c r="L4023"/>
  <c r="H4023"/>
  <c r="D4024"/>
  <c r="E4024" s="1"/>
  <c r="C4025" s="1"/>
  <c r="P4023" l="1"/>
  <c r="O4023"/>
  <c r="N4023"/>
  <c r="M4023"/>
  <c r="F4024"/>
  <c r="Q4023" l="1"/>
  <c r="H4024"/>
  <c r="D4025"/>
  <c r="E4025" s="1"/>
  <c r="C4026" s="1"/>
  <c r="L4024" l="1"/>
  <c r="F4025"/>
  <c r="H4025" s="1"/>
  <c r="O4024" l="1"/>
  <c r="P4024"/>
  <c r="M4024"/>
  <c r="N4024"/>
  <c r="L4025"/>
  <c r="D4026"/>
  <c r="E4026" s="1"/>
  <c r="C4027" s="1"/>
  <c r="O4025" l="1"/>
  <c r="P4025"/>
  <c r="Q4024"/>
  <c r="M4025"/>
  <c r="N4025"/>
  <c r="F4026"/>
  <c r="Q4025" l="1"/>
  <c r="H4026"/>
  <c r="D4027"/>
  <c r="E4027" s="1"/>
  <c r="C4028" s="1"/>
  <c r="L4026" l="1"/>
  <c r="F4027"/>
  <c r="P4026" l="1"/>
  <c r="O4026"/>
  <c r="M4026"/>
  <c r="N4026"/>
  <c r="L4027"/>
  <c r="H4027"/>
  <c r="D4028"/>
  <c r="E4028" s="1"/>
  <c r="C4029" s="1"/>
  <c r="O4027" l="1"/>
  <c r="P4027"/>
  <c r="Q4026"/>
  <c r="N4027"/>
  <c r="M4027"/>
  <c r="F4028"/>
  <c r="Q4027" l="1"/>
  <c r="H4028"/>
  <c r="D4029"/>
  <c r="E4029" s="1"/>
  <c r="C4030" s="1"/>
  <c r="L4028" l="1"/>
  <c r="F4029"/>
  <c r="P4028" l="1"/>
  <c r="O4028"/>
  <c r="N4028"/>
  <c r="M4028"/>
  <c r="L4029"/>
  <c r="H4029"/>
  <c r="D4030"/>
  <c r="E4030" s="1"/>
  <c r="C4031" s="1"/>
  <c r="Q4028" l="1"/>
  <c r="P4029"/>
  <c r="O4029"/>
  <c r="N4029"/>
  <c r="M4029"/>
  <c r="F4030"/>
  <c r="Q4029" l="1"/>
  <c r="H4030"/>
  <c r="D4031"/>
  <c r="E4031" s="1"/>
  <c r="C4032" s="1"/>
  <c r="L4030" l="1"/>
  <c r="F4031"/>
  <c r="H4031" s="1"/>
  <c r="O4030" l="1"/>
  <c r="P4030"/>
  <c r="M4030"/>
  <c r="N4030"/>
  <c r="L4031"/>
  <c r="D4032"/>
  <c r="E4032" s="1"/>
  <c r="C4033" s="1"/>
  <c r="P4031" l="1"/>
  <c r="O4031"/>
  <c r="Q4030"/>
  <c r="M4031"/>
  <c r="N4031"/>
  <c r="F4032"/>
  <c r="Q4031" l="1"/>
  <c r="H4032"/>
  <c r="D4033"/>
  <c r="E4033" s="1"/>
  <c r="C4034" s="1"/>
  <c r="L4032" l="1"/>
  <c r="F4033"/>
  <c r="H4033" s="1"/>
  <c r="P4032" l="1"/>
  <c r="O4032"/>
  <c r="M4032"/>
  <c r="N4032"/>
  <c r="L4033"/>
  <c r="D4034"/>
  <c r="E4034" s="1"/>
  <c r="C4035" s="1"/>
  <c r="O4033" l="1"/>
  <c r="P4033"/>
  <c r="Q4032"/>
  <c r="M4033"/>
  <c r="N4033"/>
  <c r="F4034"/>
  <c r="Q4033" l="1"/>
  <c r="L4034"/>
  <c r="H4034"/>
  <c r="D4035"/>
  <c r="E4035" s="1"/>
  <c r="C4036" s="1"/>
  <c r="O4034" l="1"/>
  <c r="P4034"/>
  <c r="N4034"/>
  <c r="M4034"/>
  <c r="F4035"/>
  <c r="Q4034" l="1"/>
  <c r="H4035"/>
  <c r="D4036"/>
  <c r="E4036" s="1"/>
  <c r="C4037" s="1"/>
  <c r="L4035" l="1"/>
  <c r="F4036"/>
  <c r="H4036" s="1"/>
  <c r="P4035" l="1"/>
  <c r="O4035"/>
  <c r="M4035"/>
  <c r="N4035"/>
  <c r="L4036"/>
  <c r="D4037"/>
  <c r="E4037" s="1"/>
  <c r="C4038" s="1"/>
  <c r="P4036" l="1"/>
  <c r="O4036"/>
  <c r="Q4035"/>
  <c r="M4036"/>
  <c r="N4036"/>
  <c r="F4037"/>
  <c r="Q4036" l="1"/>
  <c r="L4037"/>
  <c r="H4037"/>
  <c r="D4038"/>
  <c r="E4038" s="1"/>
  <c r="C4039" s="1"/>
  <c r="P4037" l="1"/>
  <c r="O4037"/>
  <c r="N4037"/>
  <c r="M4037"/>
  <c r="F4038"/>
  <c r="Q4037" l="1"/>
  <c r="H4038"/>
  <c r="D4039"/>
  <c r="E4039" s="1"/>
  <c r="C4040" s="1"/>
  <c r="L4038" l="1"/>
  <c r="F4039"/>
  <c r="H4039" s="1"/>
  <c r="O4038" l="1"/>
  <c r="P4038"/>
  <c r="M4038"/>
  <c r="N4038"/>
  <c r="L4039"/>
  <c r="D4040"/>
  <c r="E4040" s="1"/>
  <c r="C4041" s="1"/>
  <c r="P4039" l="1"/>
  <c r="O4039"/>
  <c r="Q4038"/>
  <c r="M4039"/>
  <c r="N4039"/>
  <c r="F4040"/>
  <c r="Q4039" l="1"/>
  <c r="L4040"/>
  <c r="H4040"/>
  <c r="D4041"/>
  <c r="E4041" s="1"/>
  <c r="C4042" s="1"/>
  <c r="P4040" l="1"/>
  <c r="O4040"/>
  <c r="N4040"/>
  <c r="M4040"/>
  <c r="F4041"/>
  <c r="Q4040" l="1"/>
  <c r="H4041"/>
  <c r="D4042"/>
  <c r="E4042" s="1"/>
  <c r="C4043" s="1"/>
  <c r="L4041" l="1"/>
  <c r="F4042"/>
  <c r="O4041" l="1"/>
  <c r="P4041"/>
  <c r="M4041"/>
  <c r="N4041"/>
  <c r="L4042"/>
  <c r="H4042"/>
  <c r="D4043"/>
  <c r="E4043" s="1"/>
  <c r="C4044" s="1"/>
  <c r="P4042" l="1"/>
  <c r="O4042"/>
  <c r="Q4041"/>
  <c r="N4042"/>
  <c r="M4042"/>
  <c r="F4043"/>
  <c r="Q4042" l="1"/>
  <c r="H4043"/>
  <c r="D4044"/>
  <c r="E4044" s="1"/>
  <c r="C4045" s="1"/>
  <c r="L4043" l="1"/>
  <c r="F4044"/>
  <c r="P4043" l="1"/>
  <c r="O4043"/>
  <c r="M4043"/>
  <c r="N4043"/>
  <c r="L4044"/>
  <c r="H4044"/>
  <c r="D4045"/>
  <c r="E4045" s="1"/>
  <c r="C4046" s="1"/>
  <c r="P4044" l="1"/>
  <c r="O4044"/>
  <c r="Q4043"/>
  <c r="N4044"/>
  <c r="M4044"/>
  <c r="F4045"/>
  <c r="Q4044" l="1"/>
  <c r="H4045"/>
  <c r="D4046"/>
  <c r="E4046" s="1"/>
  <c r="C4047" s="1"/>
  <c r="L4045" l="1"/>
  <c r="F4046"/>
  <c r="P4045" l="1"/>
  <c r="O4045"/>
  <c r="M4045"/>
  <c r="N4045"/>
  <c r="L4046"/>
  <c r="H4046"/>
  <c r="D4047"/>
  <c r="E4047" s="1"/>
  <c r="C4048" s="1"/>
  <c r="Q4045" l="1"/>
  <c r="O4046"/>
  <c r="P4046"/>
  <c r="M4046"/>
  <c r="N4046"/>
  <c r="F4047"/>
  <c r="Q4046" l="1"/>
  <c r="H4047"/>
  <c r="D4048"/>
  <c r="E4048" s="1"/>
  <c r="C4049" s="1"/>
  <c r="L4047" l="1"/>
  <c r="F4048"/>
  <c r="H4048" s="1"/>
  <c r="O4047" l="1"/>
  <c r="P4047"/>
  <c r="M4047"/>
  <c r="N4047"/>
  <c r="L4048"/>
  <c r="D4049"/>
  <c r="E4049" s="1"/>
  <c r="C4050" s="1"/>
  <c r="O4048" l="1"/>
  <c r="P4048"/>
  <c r="Q4047"/>
  <c r="M4048"/>
  <c r="N4048"/>
  <c r="F4049"/>
  <c r="Q4048" l="1"/>
  <c r="H4049"/>
  <c r="D4050"/>
  <c r="E4050" s="1"/>
  <c r="C4051" s="1"/>
  <c r="L4049" l="1"/>
  <c r="F4050"/>
  <c r="O4049" l="1"/>
  <c r="P4049"/>
  <c r="M4049"/>
  <c r="N4049"/>
  <c r="L4050"/>
  <c r="H4050"/>
  <c r="D4051"/>
  <c r="E4051" s="1"/>
  <c r="C4052" s="1"/>
  <c r="O4050" l="1"/>
  <c r="P4050"/>
  <c r="Q4049"/>
  <c r="N4050"/>
  <c r="M4050"/>
  <c r="F4051"/>
  <c r="Q4050" l="1"/>
  <c r="H4051"/>
  <c r="D4052"/>
  <c r="E4052" s="1"/>
  <c r="C4053" s="1"/>
  <c r="L4051" l="1"/>
  <c r="F4052"/>
  <c r="H4052" s="1"/>
  <c r="P4051" l="1"/>
  <c r="O4051"/>
  <c r="M4051"/>
  <c r="N4051"/>
  <c r="D4053"/>
  <c r="E4053" s="1"/>
  <c r="C4054" s="1"/>
  <c r="Q4051" l="1"/>
  <c r="L4052"/>
  <c r="F4053"/>
  <c r="H4053" s="1"/>
  <c r="O4052" l="1"/>
  <c r="P4052"/>
  <c r="M4052"/>
  <c r="N4052"/>
  <c r="L4053"/>
  <c r="D4054"/>
  <c r="E4054" s="1"/>
  <c r="C4055" s="1"/>
  <c r="Q4052" l="1"/>
  <c r="P4053"/>
  <c r="O4053"/>
  <c r="N4053"/>
  <c r="M4053"/>
  <c r="F4054"/>
  <c r="Q4053" l="1"/>
  <c r="L4054"/>
  <c r="H4054"/>
  <c r="D4055"/>
  <c r="E4055" s="1"/>
  <c r="C4056" s="1"/>
  <c r="P4054" l="1"/>
  <c r="O4054"/>
  <c r="N4054"/>
  <c r="M4054"/>
  <c r="F4055"/>
  <c r="Q4054" l="1"/>
  <c r="H4055"/>
  <c r="D4056"/>
  <c r="E4056" s="1"/>
  <c r="C4057" s="1"/>
  <c r="L4055" l="1"/>
  <c r="F4056"/>
  <c r="H4056" s="1"/>
  <c r="O4055" l="1"/>
  <c r="P4055"/>
  <c r="M4055"/>
  <c r="N4055"/>
  <c r="L4056"/>
  <c r="D4057"/>
  <c r="E4057" s="1"/>
  <c r="C4058" s="1"/>
  <c r="P4056" l="1"/>
  <c r="O4056"/>
  <c r="Q4055"/>
  <c r="M4056"/>
  <c r="N4056"/>
  <c r="F4057"/>
  <c r="Q4056" l="1"/>
  <c r="H4057"/>
  <c r="D4058"/>
  <c r="E4058" s="1"/>
  <c r="C4059" s="1"/>
  <c r="L4057" l="1"/>
  <c r="F4058"/>
  <c r="H4058" s="1"/>
  <c r="O4057" l="1"/>
  <c r="P4057"/>
  <c r="M4057"/>
  <c r="N4057"/>
  <c r="D4059"/>
  <c r="E4059" s="1"/>
  <c r="C4060" s="1"/>
  <c r="Q4057" l="1"/>
  <c r="L4058"/>
  <c r="F4059"/>
  <c r="H4059" s="1"/>
  <c r="O4058" l="1"/>
  <c r="P4058"/>
  <c r="M4058"/>
  <c r="N4058"/>
  <c r="L4059"/>
  <c r="D4060"/>
  <c r="E4060" s="1"/>
  <c r="C4061" s="1"/>
  <c r="Q4058" l="1"/>
  <c r="O4059"/>
  <c r="P4059"/>
  <c r="N4059"/>
  <c r="M4059"/>
  <c r="F4060"/>
  <c r="Q4059" l="1"/>
  <c r="L4060"/>
  <c r="H4060"/>
  <c r="D4061"/>
  <c r="E4061" s="1"/>
  <c r="C4062" s="1"/>
  <c r="O4060" l="1"/>
  <c r="P4060"/>
  <c r="N4060"/>
  <c r="M4060"/>
  <c r="F4061"/>
  <c r="Q4060" l="1"/>
  <c r="H4061"/>
  <c r="D4062"/>
  <c r="E4062" s="1"/>
  <c r="C4063" s="1"/>
  <c r="L4061" l="1"/>
  <c r="F4062"/>
  <c r="P4061" l="1"/>
  <c r="O4061"/>
  <c r="N4061"/>
  <c r="M4061"/>
  <c r="L4062"/>
  <c r="H4062"/>
  <c r="D4063"/>
  <c r="E4063" s="1"/>
  <c r="C4064" s="1"/>
  <c r="P4062" l="1"/>
  <c r="O4062"/>
  <c r="Q4061"/>
  <c r="N4062"/>
  <c r="M4062"/>
  <c r="F4063"/>
  <c r="Q4062" l="1"/>
  <c r="H4063"/>
  <c r="D4064"/>
  <c r="E4064" s="1"/>
  <c r="C4065" s="1"/>
  <c r="L4063" l="1"/>
  <c r="F4064"/>
  <c r="H4064" s="1"/>
  <c r="O4063" l="1"/>
  <c r="P4063"/>
  <c r="M4063"/>
  <c r="N4063"/>
  <c r="L4064"/>
  <c r="D4065"/>
  <c r="E4065" s="1"/>
  <c r="C4066" s="1"/>
  <c r="O4064" l="1"/>
  <c r="P4064"/>
  <c r="Q4063"/>
  <c r="M4064"/>
  <c r="N4064"/>
  <c r="F4065"/>
  <c r="Q4064" l="1"/>
  <c r="H4065"/>
  <c r="D4066"/>
  <c r="E4066" s="1"/>
  <c r="C4067" s="1"/>
  <c r="L4065" l="1"/>
  <c r="F4066"/>
  <c r="O4065" l="1"/>
  <c r="P4065"/>
  <c r="N4065"/>
  <c r="M4065"/>
  <c r="F45" i="11"/>
  <c r="C46"/>
  <c r="L4066" i="10"/>
  <c r="H4066"/>
  <c r="D4067"/>
  <c r="E4067" s="1"/>
  <c r="C4068" s="1"/>
  <c r="O4066" l="1"/>
  <c r="P4066"/>
  <c r="Q4065"/>
  <c r="N4066"/>
  <c r="M4066"/>
  <c r="F4067"/>
  <c r="Q4066" l="1"/>
  <c r="H4067"/>
  <c r="D4068"/>
  <c r="E4068" s="1"/>
  <c r="C4069" s="1"/>
  <c r="L4067" l="1"/>
  <c r="F4068"/>
  <c r="H4068" s="1"/>
  <c r="O4067" l="1"/>
  <c r="P4067"/>
  <c r="M4067"/>
  <c r="N4067"/>
  <c r="D4069"/>
  <c r="E4069" s="1"/>
  <c r="C4070" s="1"/>
  <c r="Q4067" l="1"/>
  <c r="L4068"/>
  <c r="F4069"/>
  <c r="P4068" l="1"/>
  <c r="O4068"/>
  <c r="N4068"/>
  <c r="M4068"/>
  <c r="L4069"/>
  <c r="H4069"/>
  <c r="D4070"/>
  <c r="E4070" s="1"/>
  <c r="C4071" s="1"/>
  <c r="O4069" l="1"/>
  <c r="P4069"/>
  <c r="Q4068"/>
  <c r="N4069"/>
  <c r="M4069"/>
  <c r="F4070"/>
  <c r="Q4069" l="1"/>
  <c r="H4070"/>
  <c r="D4071"/>
  <c r="E4071" s="1"/>
  <c r="C4072" s="1"/>
  <c r="L4070" l="1"/>
  <c r="F4071"/>
  <c r="H4071" s="1"/>
  <c r="O4070" l="1"/>
  <c r="P4070"/>
  <c r="M4070"/>
  <c r="N4070"/>
  <c r="L4071"/>
  <c r="D4072"/>
  <c r="E4072" s="1"/>
  <c r="C4073" s="1"/>
  <c r="O4071" l="1"/>
  <c r="P4071"/>
  <c r="Q4070"/>
  <c r="M4071"/>
  <c r="N4071"/>
  <c r="F4072"/>
  <c r="Q4071" l="1"/>
  <c r="H4072"/>
  <c r="D4073"/>
  <c r="E4073" s="1"/>
  <c r="C4074" s="1"/>
  <c r="L4072" l="1"/>
  <c r="F4073"/>
  <c r="H4073" s="1"/>
  <c r="O4072" l="1"/>
  <c r="P4072"/>
  <c r="M4072"/>
  <c r="N4072"/>
  <c r="L4073"/>
  <c r="D4074"/>
  <c r="E4074" s="1"/>
  <c r="C4075" s="1"/>
  <c r="O4073" l="1"/>
  <c r="P4073"/>
  <c r="Q4072"/>
  <c r="M4073"/>
  <c r="N4073"/>
  <c r="F4074"/>
  <c r="Q4073" l="1"/>
  <c r="L4074"/>
  <c r="H4074"/>
  <c r="D4075"/>
  <c r="E4075" s="1"/>
  <c r="C4076" s="1"/>
  <c r="O4074" l="1"/>
  <c r="P4074"/>
  <c r="N4074"/>
  <c r="M4074"/>
  <c r="E46" i="11"/>
  <c r="D46"/>
  <c r="F4075" i="10"/>
  <c r="Q4074" l="1"/>
  <c r="H4075"/>
  <c r="D4076"/>
  <c r="E4076" s="1"/>
  <c r="C4077" s="1"/>
  <c r="L4075" l="1"/>
  <c r="F4076"/>
  <c r="O4075" l="1"/>
  <c r="P4075"/>
  <c r="M4075"/>
  <c r="N4075"/>
  <c r="L4076"/>
  <c r="H4076"/>
  <c r="D4077"/>
  <c r="E4077" s="1"/>
  <c r="C4078" s="1"/>
  <c r="P4076" l="1"/>
  <c r="O4076"/>
  <c r="Q4075"/>
  <c r="M4076"/>
  <c r="N4076"/>
  <c r="F4077"/>
  <c r="Q4076" l="1"/>
  <c r="H4077"/>
  <c r="D4078"/>
  <c r="E4078" s="1"/>
  <c r="C4079" s="1"/>
  <c r="L4077" l="1"/>
  <c r="F4078"/>
  <c r="H4078" s="1"/>
  <c r="O4077" l="1"/>
  <c r="P4077"/>
  <c r="M4077"/>
  <c r="N4077"/>
  <c r="L4078"/>
  <c r="D4079"/>
  <c r="E4079" s="1"/>
  <c r="C4080" s="1"/>
  <c r="P4078" l="1"/>
  <c r="O4078"/>
  <c r="Q4077"/>
  <c r="M4078"/>
  <c r="N4078"/>
  <c r="F4079"/>
  <c r="Q4078" l="1"/>
  <c r="H4079"/>
  <c r="D4080"/>
  <c r="E4080" s="1"/>
  <c r="C4081" s="1"/>
  <c r="L4079" l="1"/>
  <c r="F4080"/>
  <c r="P4079" l="1"/>
  <c r="O4079"/>
  <c r="M4079"/>
  <c r="N4079"/>
  <c r="L4080"/>
  <c r="H4080"/>
  <c r="D4081"/>
  <c r="E4081" s="1"/>
  <c r="C4082" s="1"/>
  <c r="P4080" l="1"/>
  <c r="O4080"/>
  <c r="Q4079"/>
  <c r="N4080"/>
  <c r="M4080"/>
  <c r="F4081"/>
  <c r="Q4080" l="1"/>
  <c r="H4081"/>
  <c r="D4082"/>
  <c r="E4082" s="1"/>
  <c r="C4083" s="1"/>
  <c r="L4081" l="1"/>
  <c r="F4082"/>
  <c r="P4081" l="1"/>
  <c r="O4081"/>
  <c r="M4081"/>
  <c r="N4081"/>
  <c r="L4082"/>
  <c r="H4082"/>
  <c r="D4083"/>
  <c r="E4083" s="1"/>
  <c r="C4084" s="1"/>
  <c r="O4082" l="1"/>
  <c r="P4082"/>
  <c r="Q4081"/>
  <c r="N4082"/>
  <c r="M4082"/>
  <c r="F4083"/>
  <c r="Q4082" l="1"/>
  <c r="H4083"/>
  <c r="D4084"/>
  <c r="E4084" s="1"/>
  <c r="C4085" s="1"/>
  <c r="L4083" l="1"/>
  <c r="F4084"/>
  <c r="H4084" s="1"/>
  <c r="O4083" l="1"/>
  <c r="P4083"/>
  <c r="M4083"/>
  <c r="N4083"/>
  <c r="L4084"/>
  <c r="D4085"/>
  <c r="E4085" s="1"/>
  <c r="C4086" s="1"/>
  <c r="O4084" l="1"/>
  <c r="P4084"/>
  <c r="Q4083"/>
  <c r="M4084"/>
  <c r="N4084"/>
  <c r="F4085"/>
  <c r="Q4084" l="1"/>
  <c r="L4085"/>
  <c r="H4085"/>
  <c r="D4086"/>
  <c r="E4086" s="1"/>
  <c r="C4087" s="1"/>
  <c r="P4085" l="1"/>
  <c r="O4085"/>
  <c r="N4085"/>
  <c r="M4085"/>
  <c r="F4086"/>
  <c r="Q4085" l="1"/>
  <c r="H4086"/>
  <c r="D4087"/>
  <c r="E4087" s="1"/>
  <c r="C4088" s="1"/>
  <c r="L4086" l="1"/>
  <c r="F4087"/>
  <c r="H4087" s="1"/>
  <c r="O4086" l="1"/>
  <c r="P4086"/>
  <c r="M4086"/>
  <c r="N4086"/>
  <c r="L4087"/>
  <c r="D4088"/>
  <c r="E4088" s="1"/>
  <c r="C4089" s="1"/>
  <c r="O4087" l="1"/>
  <c r="P4087"/>
  <c r="Q4086"/>
  <c r="M4087"/>
  <c r="N4087"/>
  <c r="F4088"/>
  <c r="Q4087" l="1"/>
  <c r="H4088"/>
  <c r="D4089"/>
  <c r="E4089" s="1"/>
  <c r="C4090" s="1"/>
  <c r="L4088" l="1"/>
  <c r="F4089"/>
  <c r="O4088" l="1"/>
  <c r="P4088"/>
  <c r="M4088"/>
  <c r="N4088"/>
  <c r="L4089"/>
  <c r="H4089"/>
  <c r="D4090"/>
  <c r="E4090" s="1"/>
  <c r="C4091" s="1"/>
  <c r="O4089" l="1"/>
  <c r="P4089"/>
  <c r="Q4088"/>
  <c r="N4089"/>
  <c r="M4089"/>
  <c r="F4090"/>
  <c r="Q4089" l="1"/>
  <c r="H4090"/>
  <c r="D4091"/>
  <c r="E4091" s="1"/>
  <c r="C4092" s="1"/>
  <c r="L4090" l="1"/>
  <c r="F4091"/>
  <c r="H4091" s="1"/>
  <c r="P4090" l="1"/>
  <c r="O4090"/>
  <c r="M4090"/>
  <c r="N4090"/>
  <c r="L4091"/>
  <c r="D4092"/>
  <c r="E4092" s="1"/>
  <c r="C4093" s="1"/>
  <c r="O4091" l="1"/>
  <c r="P4091"/>
  <c r="Q4090"/>
  <c r="N4091"/>
  <c r="M4091"/>
  <c r="F4092"/>
  <c r="Q4091" l="1"/>
  <c r="L4092"/>
  <c r="H4092"/>
  <c r="D4093"/>
  <c r="E4093" s="1"/>
  <c r="C4094" s="1"/>
  <c r="P4092" l="1"/>
  <c r="O4092"/>
  <c r="N4092"/>
  <c r="M4092"/>
  <c r="F4093"/>
  <c r="Q4092" l="1"/>
  <c r="H4093"/>
  <c r="D4094"/>
  <c r="E4094" s="1"/>
  <c r="C4095" s="1"/>
  <c r="L4093" l="1"/>
  <c r="F4094"/>
  <c r="H4094" s="1"/>
  <c r="O4093" l="1"/>
  <c r="P4093"/>
  <c r="M4093"/>
  <c r="N4093"/>
  <c r="L4094"/>
  <c r="D4095"/>
  <c r="E4095" s="1"/>
  <c r="C4096" s="1"/>
  <c r="P4094" l="1"/>
  <c r="O4094"/>
  <c r="Q4093"/>
  <c r="M4094"/>
  <c r="N4094"/>
  <c r="F4095"/>
  <c r="Q4094" l="1"/>
  <c r="H4095"/>
  <c r="D4096"/>
  <c r="E4096" s="1"/>
  <c r="C4097" s="1"/>
  <c r="L4095" l="1"/>
  <c r="F4096"/>
  <c r="O4095" l="1"/>
  <c r="P4095"/>
  <c r="M4095"/>
  <c r="N4095"/>
  <c r="L4096"/>
  <c r="H4096"/>
  <c r="D4097"/>
  <c r="E4097" s="1"/>
  <c r="C4098" s="1"/>
  <c r="P4096" l="1"/>
  <c r="O4096"/>
  <c r="Q4095"/>
  <c r="N4096"/>
  <c r="M4096"/>
  <c r="F4097"/>
  <c r="Q4096" l="1"/>
  <c r="H4097"/>
  <c r="D4098"/>
  <c r="E4098" s="1"/>
  <c r="C4099" s="1"/>
  <c r="L4097" l="1"/>
  <c r="F4098"/>
  <c r="H4098" s="1"/>
  <c r="O4097" l="1"/>
  <c r="P4097"/>
  <c r="M4097"/>
  <c r="N4097"/>
  <c r="D4099"/>
  <c r="E4099" s="1"/>
  <c r="C4100" s="1"/>
  <c r="Q4097" l="1"/>
  <c r="L4098"/>
  <c r="F4099"/>
  <c r="H4099" s="1"/>
  <c r="P4098" l="1"/>
  <c r="O4098"/>
  <c r="M4098"/>
  <c r="N4098"/>
  <c r="L4099"/>
  <c r="D4100"/>
  <c r="E4100" s="1"/>
  <c r="C4101" s="1"/>
  <c r="O4099" l="1"/>
  <c r="P4099"/>
  <c r="Q4098"/>
  <c r="M4099"/>
  <c r="N4099"/>
  <c r="F4100"/>
  <c r="Q4099" l="1"/>
  <c r="H4100"/>
  <c r="D4101"/>
  <c r="E4101" s="1"/>
  <c r="C4102" s="1"/>
  <c r="L4100" l="1"/>
  <c r="F4101"/>
  <c r="H4101" s="1"/>
  <c r="P4100" l="1"/>
  <c r="O4100"/>
  <c r="M4100"/>
  <c r="N4100"/>
  <c r="L4101"/>
  <c r="D4102"/>
  <c r="E4102" s="1"/>
  <c r="C4103" s="1"/>
  <c r="Q4100" l="1"/>
  <c r="O4101"/>
  <c r="P4101"/>
  <c r="M4101"/>
  <c r="N4101"/>
  <c r="F4102"/>
  <c r="Q4101" l="1"/>
  <c r="H4102"/>
  <c r="D4103"/>
  <c r="E4103" s="1"/>
  <c r="C4104" s="1"/>
  <c r="L4102" l="1"/>
  <c r="F4103"/>
  <c r="P4102" l="1"/>
  <c r="O4102"/>
  <c r="N4102"/>
  <c r="M4102"/>
  <c r="L4103"/>
  <c r="H4103"/>
  <c r="D4104"/>
  <c r="E4104" s="1"/>
  <c r="C4105" s="1"/>
  <c r="P4103" l="1"/>
  <c r="O4103"/>
  <c r="Q4102"/>
  <c r="N4103"/>
  <c r="M4103"/>
  <c r="F4104"/>
  <c r="Q4103" l="1"/>
  <c r="H4104"/>
  <c r="D4105"/>
  <c r="E4105" s="1"/>
  <c r="C4106" s="1"/>
  <c r="L4104" l="1"/>
  <c r="F4105"/>
  <c r="H4105" s="1"/>
  <c r="P4104" l="1"/>
  <c r="O4104"/>
  <c r="M4104"/>
  <c r="N4104"/>
  <c r="L4105"/>
  <c r="D4106"/>
  <c r="E4106" s="1"/>
  <c r="C4107" s="1"/>
  <c r="Q4104" l="1"/>
  <c r="O4105"/>
  <c r="P4105"/>
  <c r="M4105"/>
  <c r="N4105"/>
  <c r="F4106"/>
  <c r="Q4105" l="1"/>
  <c r="L4106"/>
  <c r="H4106"/>
  <c r="D4107"/>
  <c r="E4107" s="1"/>
  <c r="C4108" s="1"/>
  <c r="O4106" l="1"/>
  <c r="P4106"/>
  <c r="N4106"/>
  <c r="M4106"/>
  <c r="F4107"/>
  <c r="Q4106" l="1"/>
  <c r="H4107"/>
  <c r="D4108"/>
  <c r="E4108" s="1"/>
  <c r="C4109" s="1"/>
  <c r="L4107" l="1"/>
  <c r="F4108"/>
  <c r="H4108" s="1"/>
  <c r="O4107" l="1"/>
  <c r="P4107"/>
  <c r="M4107"/>
  <c r="N4107"/>
  <c r="D4109"/>
  <c r="E4109" s="1"/>
  <c r="C4110" s="1"/>
  <c r="Q4107" l="1"/>
  <c r="L4108"/>
  <c r="F4109"/>
  <c r="H4109" s="1"/>
  <c r="P4108" l="1"/>
  <c r="O4108"/>
  <c r="M4108"/>
  <c r="N4108"/>
  <c r="L4109"/>
  <c r="D4110"/>
  <c r="E4110" s="1"/>
  <c r="C4111" s="1"/>
  <c r="O4109" l="1"/>
  <c r="P4109"/>
  <c r="Q4108"/>
  <c r="M4109"/>
  <c r="N4109"/>
  <c r="F4110"/>
  <c r="Q4109" l="1"/>
  <c r="L4110"/>
  <c r="H4110"/>
  <c r="D4111"/>
  <c r="E4111" s="1"/>
  <c r="C4112" s="1"/>
  <c r="O4110" l="1"/>
  <c r="P4110"/>
  <c r="N4110"/>
  <c r="M4110"/>
  <c r="F4111"/>
  <c r="Q4110" l="1"/>
  <c r="H4111"/>
  <c r="D4112"/>
  <c r="E4112" s="1"/>
  <c r="C4113" s="1"/>
  <c r="L4111" l="1"/>
  <c r="F4112"/>
  <c r="P4111" l="1"/>
  <c r="O4111"/>
  <c r="N4111"/>
  <c r="M4111"/>
  <c r="L4112"/>
  <c r="H4112"/>
  <c r="D4113"/>
  <c r="E4113" s="1"/>
  <c r="C4114" s="1"/>
  <c r="P4112" l="1"/>
  <c r="O4112"/>
  <c r="Q4111"/>
  <c r="N4112"/>
  <c r="M4112"/>
  <c r="F4113"/>
  <c r="Q4112" l="1"/>
  <c r="H4113"/>
  <c r="D4114"/>
  <c r="E4114" s="1"/>
  <c r="C4115" s="1"/>
  <c r="L4113" l="1"/>
  <c r="F4114"/>
  <c r="H4114" s="1"/>
  <c r="O4113" l="1"/>
  <c r="P4113"/>
  <c r="M4113"/>
  <c r="N4113"/>
  <c r="L4114"/>
  <c r="D4115"/>
  <c r="E4115" s="1"/>
  <c r="C4116" s="1"/>
  <c r="O4114" l="1"/>
  <c r="P4114"/>
  <c r="Q4113"/>
  <c r="N4114"/>
  <c r="M4114"/>
  <c r="F4115"/>
  <c r="Q4114" l="1"/>
  <c r="L4115"/>
  <c r="H4115"/>
  <c r="D4116"/>
  <c r="E4116" s="1"/>
  <c r="C4117" s="1"/>
  <c r="P4115" l="1"/>
  <c r="O4115"/>
  <c r="N4115"/>
  <c r="M4115"/>
  <c r="F4116"/>
  <c r="Q4115" l="1"/>
  <c r="H4116"/>
  <c r="D4117"/>
  <c r="E4117" s="1"/>
  <c r="C4118" s="1"/>
  <c r="L4116" l="1"/>
  <c r="F4117"/>
  <c r="H4117" s="1"/>
  <c r="O4116" l="1"/>
  <c r="P4116"/>
  <c r="M4116"/>
  <c r="N4116"/>
  <c r="L4117"/>
  <c r="D4118"/>
  <c r="E4118" s="1"/>
  <c r="C4119" s="1"/>
  <c r="O4117" l="1"/>
  <c r="P4117"/>
  <c r="Q4116"/>
  <c r="N4117"/>
  <c r="M4117"/>
  <c r="F4118"/>
  <c r="Q4117" l="1"/>
  <c r="L4118"/>
  <c r="H4118"/>
  <c r="D4119"/>
  <c r="E4119" s="1"/>
  <c r="C4120" s="1"/>
  <c r="P4118" l="1"/>
  <c r="O4118"/>
  <c r="N4118"/>
  <c r="M4118"/>
  <c r="F4119"/>
  <c r="Q4118" l="1"/>
  <c r="H4119"/>
  <c r="D4120"/>
  <c r="E4120" s="1"/>
  <c r="C4121" s="1"/>
  <c r="L4119" l="1"/>
  <c r="F4120"/>
  <c r="O4119" l="1"/>
  <c r="P4119"/>
  <c r="N4119"/>
  <c r="M4119"/>
  <c r="L4120"/>
  <c r="H4120"/>
  <c r="D4121"/>
  <c r="E4121" s="1"/>
  <c r="C4122" s="1"/>
  <c r="O4120" l="1"/>
  <c r="P4120"/>
  <c r="Q4119"/>
  <c r="N4120"/>
  <c r="M4120"/>
  <c r="F4121"/>
  <c r="Q4120" l="1"/>
  <c r="H4121"/>
  <c r="D4122"/>
  <c r="E4122" s="1"/>
  <c r="C4123" s="1"/>
  <c r="L4121" l="1"/>
  <c r="F4122"/>
  <c r="H4122" s="1"/>
  <c r="O4121" l="1"/>
  <c r="P4121"/>
  <c r="M4121"/>
  <c r="N4121"/>
  <c r="L4122"/>
  <c r="D4123"/>
  <c r="E4123" s="1"/>
  <c r="C4124" s="1"/>
  <c r="P4122" l="1"/>
  <c r="O4122"/>
  <c r="Q4121"/>
  <c r="N4122"/>
  <c r="M4122"/>
  <c r="F4123"/>
  <c r="Q4122" l="1"/>
  <c r="L4123"/>
  <c r="H4123"/>
  <c r="D4124"/>
  <c r="E4124" s="1"/>
  <c r="C4125" s="1"/>
  <c r="P4123" l="1"/>
  <c r="O4123"/>
  <c r="N4123"/>
  <c r="M4123"/>
  <c r="F4124"/>
  <c r="Q4123" l="1"/>
  <c r="H4124"/>
  <c r="D4125"/>
  <c r="E4125" s="1"/>
  <c r="C4126" s="1"/>
  <c r="L4124" l="1"/>
  <c r="F4125"/>
  <c r="H4125" s="1"/>
  <c r="P4124" l="1"/>
  <c r="O4124"/>
  <c r="M4124"/>
  <c r="N4124"/>
  <c r="L4125"/>
  <c r="D4126"/>
  <c r="E4126" s="1"/>
  <c r="C4127" s="1"/>
  <c r="O4125" l="1"/>
  <c r="P4125"/>
  <c r="Q4124"/>
  <c r="M4125"/>
  <c r="N4125"/>
  <c r="F4126"/>
  <c r="Q4125" l="1"/>
  <c r="L4126"/>
  <c r="H4126"/>
  <c r="D4127"/>
  <c r="E4127" s="1"/>
  <c r="C4128" s="1"/>
  <c r="O4126" l="1"/>
  <c r="P4126"/>
  <c r="N4126"/>
  <c r="M4126"/>
  <c r="F4127"/>
  <c r="Q4126" l="1"/>
  <c r="H4127"/>
  <c r="D4128"/>
  <c r="E4128" s="1"/>
  <c r="C4129" s="1"/>
  <c r="L4127" l="1"/>
  <c r="F4128"/>
  <c r="H4128" s="1"/>
  <c r="O4127" l="1"/>
  <c r="P4127"/>
  <c r="M4127"/>
  <c r="N4127"/>
  <c r="L4128"/>
  <c r="D4129"/>
  <c r="E4129" s="1"/>
  <c r="C4130" s="1"/>
  <c r="O4128" l="1"/>
  <c r="P4128"/>
  <c r="Q4127"/>
  <c r="N4128"/>
  <c r="M4128"/>
  <c r="F4129"/>
  <c r="Q4128" l="1"/>
  <c r="L4129"/>
  <c r="H4129"/>
  <c r="D4130"/>
  <c r="E4130" s="1"/>
  <c r="C4131" s="1"/>
  <c r="O4129" l="1"/>
  <c r="P4129"/>
  <c r="N4129"/>
  <c r="M4129"/>
  <c r="F4130"/>
  <c r="Q4129" l="1"/>
  <c r="H4130"/>
  <c r="D4131"/>
  <c r="E4131" s="1"/>
  <c r="C4132" s="1"/>
  <c r="L4130" l="1"/>
  <c r="F4131"/>
  <c r="P4130" l="1"/>
  <c r="O4130"/>
  <c r="N4130"/>
  <c r="M4130"/>
  <c r="L4131"/>
  <c r="H4131"/>
  <c r="D4132"/>
  <c r="E4132" s="1"/>
  <c r="C4133" s="1"/>
  <c r="P4131" l="1"/>
  <c r="O4131"/>
  <c r="Q4130"/>
  <c r="N4131"/>
  <c r="M4131"/>
  <c r="F4132"/>
  <c r="Q4131" l="1"/>
  <c r="H4132"/>
  <c r="D4133"/>
  <c r="E4133" s="1"/>
  <c r="C4134" s="1"/>
  <c r="L4132" l="1"/>
  <c r="F4133"/>
  <c r="P4132" l="1"/>
  <c r="O4132"/>
  <c r="N4132"/>
  <c r="M4132"/>
  <c r="L4133"/>
  <c r="H4133"/>
  <c r="D4134"/>
  <c r="E4134" s="1"/>
  <c r="C4135" s="1"/>
  <c r="Q4132" l="1"/>
  <c r="P4133"/>
  <c r="O4133"/>
  <c r="N4133"/>
  <c r="M4133"/>
  <c r="F4134"/>
  <c r="Q4133" l="1"/>
  <c r="H4134"/>
  <c r="D4135"/>
  <c r="E4135" s="1"/>
  <c r="C4136" s="1"/>
  <c r="L4134" l="1"/>
  <c r="F4135"/>
  <c r="O4134" l="1"/>
  <c r="P4134"/>
  <c r="N4134"/>
  <c r="M4134"/>
  <c r="L4135"/>
  <c r="H4135"/>
  <c r="D4136"/>
  <c r="E4136" s="1"/>
  <c r="C4137" s="1"/>
  <c r="O4135" l="1"/>
  <c r="P4135"/>
  <c r="Q4134"/>
  <c r="N4135"/>
  <c r="M4135"/>
  <c r="F4136"/>
  <c r="Q4135" l="1"/>
  <c r="H4136"/>
  <c r="D4137"/>
  <c r="E4137" s="1"/>
  <c r="C4138" s="1"/>
  <c r="L4136" l="1"/>
  <c r="F4137"/>
  <c r="H4137" s="1"/>
  <c r="O4136" l="1"/>
  <c r="P4136"/>
  <c r="M4136"/>
  <c r="N4136"/>
  <c r="L4137"/>
  <c r="D4138"/>
  <c r="E4138" s="1"/>
  <c r="C4139" s="1"/>
  <c r="O4137" l="1"/>
  <c r="P4137"/>
  <c r="Q4136"/>
  <c r="N4137"/>
  <c r="M4137"/>
  <c r="F4138"/>
  <c r="Q4137" l="1"/>
  <c r="L4138"/>
  <c r="H4138"/>
  <c r="D4139"/>
  <c r="E4139" s="1"/>
  <c r="C4140" s="1"/>
  <c r="P4138" l="1"/>
  <c r="O4138"/>
  <c r="N4138"/>
  <c r="M4138"/>
  <c r="F4139"/>
  <c r="Q4138" l="1"/>
  <c r="H4139"/>
  <c r="D4140"/>
  <c r="E4140" s="1"/>
  <c r="C4141" s="1"/>
  <c r="L4139" l="1"/>
  <c r="F4140"/>
  <c r="H4140" s="1"/>
  <c r="P4139" l="1"/>
  <c r="O4139"/>
  <c r="M4139"/>
  <c r="N4139"/>
  <c r="L4140"/>
  <c r="D4141"/>
  <c r="E4141" s="1"/>
  <c r="C4142" s="1"/>
  <c r="O4140" l="1"/>
  <c r="P4140"/>
  <c r="Q4139"/>
  <c r="M4140"/>
  <c r="N4140"/>
  <c r="F4141"/>
  <c r="Q4140" l="1"/>
  <c r="L4141"/>
  <c r="H4141"/>
  <c r="D4142"/>
  <c r="E4142" s="1"/>
  <c r="C4143" s="1"/>
  <c r="P4141" l="1"/>
  <c r="O4141"/>
  <c r="N4141"/>
  <c r="M4141"/>
  <c r="F4142"/>
  <c r="Q4141" l="1"/>
  <c r="H4142"/>
  <c r="D4143"/>
  <c r="E4143" s="1"/>
  <c r="C4144" s="1"/>
  <c r="L4142" l="1"/>
  <c r="F4143"/>
  <c r="P4142" l="1"/>
  <c r="O4142"/>
  <c r="N4142"/>
  <c r="M4142"/>
  <c r="L4143"/>
  <c r="H4143"/>
  <c r="D4144"/>
  <c r="E4144" s="1"/>
  <c r="C4145" s="1"/>
  <c r="P4143" l="1"/>
  <c r="O4143"/>
  <c r="Q4142"/>
  <c r="N4143"/>
  <c r="M4143"/>
  <c r="F4144"/>
  <c r="Q4143" l="1"/>
  <c r="H4144"/>
  <c r="D4145"/>
  <c r="E4145" s="1"/>
  <c r="C4146" s="1"/>
  <c r="L4144" l="1"/>
  <c r="F4145"/>
  <c r="H4145" s="1"/>
  <c r="P4144" l="1"/>
  <c r="O4144"/>
  <c r="M4144"/>
  <c r="N4144"/>
  <c r="L4145"/>
  <c r="D4146"/>
  <c r="E4146" s="1"/>
  <c r="C4147" s="1"/>
  <c r="Q4144" l="1"/>
  <c r="P4145"/>
  <c r="O4145"/>
  <c r="M4145"/>
  <c r="N4145"/>
  <c r="F4146"/>
  <c r="Q4145" l="1"/>
  <c r="H4146"/>
  <c r="D4147"/>
  <c r="E4147" s="1"/>
  <c r="C4148" s="1"/>
  <c r="L4146" l="1"/>
  <c r="F4147"/>
  <c r="P4146" l="1"/>
  <c r="O4146"/>
  <c r="N4146"/>
  <c r="M4146"/>
  <c r="L4147"/>
  <c r="H4147"/>
  <c r="D4148"/>
  <c r="E4148" s="1"/>
  <c r="C4149" s="1"/>
  <c r="O4147" l="1"/>
  <c r="P4147"/>
  <c r="Q4146"/>
  <c r="N4147"/>
  <c r="M4147"/>
  <c r="F4148"/>
  <c r="Q4147" l="1"/>
  <c r="H4148"/>
  <c r="D4149"/>
  <c r="E4149" s="1"/>
  <c r="C4150" s="1"/>
  <c r="L4148" l="1"/>
  <c r="F4149"/>
  <c r="H4149" s="1"/>
  <c r="P4148" l="1"/>
  <c r="O4148"/>
  <c r="M4148"/>
  <c r="N4148"/>
  <c r="L4149"/>
  <c r="D4150"/>
  <c r="E4150" s="1"/>
  <c r="C4151" s="1"/>
  <c r="P4149" l="1"/>
  <c r="O4149"/>
  <c r="Q4148"/>
  <c r="N4149"/>
  <c r="M4149"/>
  <c r="F4150"/>
  <c r="Q4149" l="1"/>
  <c r="L4150"/>
  <c r="H4150"/>
  <c r="D4151"/>
  <c r="E4151" s="1"/>
  <c r="C4152" s="1"/>
  <c r="O4150" l="1"/>
  <c r="P4150"/>
  <c r="N4150"/>
  <c r="M4150"/>
  <c r="F4151"/>
  <c r="Q4150" l="1"/>
  <c r="H4151"/>
  <c r="D4152"/>
  <c r="E4152" s="1"/>
  <c r="C4153" s="1"/>
  <c r="L4151" l="1"/>
  <c r="F4152"/>
  <c r="P4151" l="1"/>
  <c r="O4151"/>
  <c r="N4151"/>
  <c r="M4151"/>
  <c r="L4152"/>
  <c r="H4152"/>
  <c r="D4153"/>
  <c r="E4153" s="1"/>
  <c r="C4154" s="1"/>
  <c r="O4152" l="1"/>
  <c r="P4152"/>
  <c r="Q4151"/>
  <c r="N4152"/>
  <c r="M4152"/>
  <c r="F4153"/>
  <c r="Q4152" l="1"/>
  <c r="H4153"/>
  <c r="D4154"/>
  <c r="E4154" s="1"/>
  <c r="C4155" s="1"/>
  <c r="L4153" l="1"/>
  <c r="F4154"/>
  <c r="H4154" s="1"/>
  <c r="P4153" l="1"/>
  <c r="O4153"/>
  <c r="M4153"/>
  <c r="N4153"/>
  <c r="L4154"/>
  <c r="D4155"/>
  <c r="E4155" s="1"/>
  <c r="C4156" s="1"/>
  <c r="P4154" l="1"/>
  <c r="O4154"/>
  <c r="Q4153"/>
  <c r="M4154"/>
  <c r="N4154"/>
  <c r="F4155"/>
  <c r="Q4154" l="1"/>
  <c r="L4155"/>
  <c r="H4155"/>
  <c r="D4156"/>
  <c r="E4156" s="1"/>
  <c r="C4157" s="1"/>
  <c r="O4155" l="1"/>
  <c r="P4155"/>
  <c r="N4155"/>
  <c r="M4155"/>
  <c r="F4156"/>
  <c r="Q4155" l="1"/>
  <c r="H4156"/>
  <c r="D4157"/>
  <c r="E4157" s="1"/>
  <c r="C4158" s="1"/>
  <c r="L4156" l="1"/>
  <c r="F4157"/>
  <c r="H4157" s="1"/>
  <c r="P4156" l="1"/>
  <c r="O4156"/>
  <c r="M4156"/>
  <c r="N4156"/>
  <c r="L4157"/>
  <c r="D4158"/>
  <c r="E4158" s="1"/>
  <c r="C4159" s="1"/>
  <c r="Q4156" l="1"/>
  <c r="P4157"/>
  <c r="O4157"/>
  <c r="M4157"/>
  <c r="N4157"/>
  <c r="F4158"/>
  <c r="Q4157" l="1"/>
  <c r="L4158"/>
  <c r="H4158"/>
  <c r="D4159"/>
  <c r="E4159" s="1"/>
  <c r="C4160" s="1"/>
  <c r="O4158" l="1"/>
  <c r="P4158"/>
  <c r="N4158"/>
  <c r="M4158"/>
  <c r="F4159"/>
  <c r="Q4158" l="1"/>
  <c r="H4159"/>
  <c r="D4160"/>
  <c r="E4160" s="1"/>
  <c r="C4161" s="1"/>
  <c r="L4159" l="1"/>
  <c r="F4160"/>
  <c r="H4160" s="1"/>
  <c r="O4159" l="1"/>
  <c r="P4159"/>
  <c r="M4159"/>
  <c r="N4159"/>
  <c r="L4160"/>
  <c r="D4161"/>
  <c r="E4161" s="1"/>
  <c r="C4162" s="1"/>
  <c r="P4160" l="1"/>
  <c r="O4160"/>
  <c r="Q4159"/>
  <c r="M4160"/>
  <c r="N4160"/>
  <c r="F4161"/>
  <c r="Q4160" l="1"/>
  <c r="H4161"/>
  <c r="D4162"/>
  <c r="E4162" s="1"/>
  <c r="C4163" s="1"/>
  <c r="L4161" l="1"/>
  <c r="F4162"/>
  <c r="P4161" l="1"/>
  <c r="O4161"/>
  <c r="M4161"/>
  <c r="N4161"/>
  <c r="L4162"/>
  <c r="H4162"/>
  <c r="D4163"/>
  <c r="E4163" s="1"/>
  <c r="C4164" s="1"/>
  <c r="O4162" l="1"/>
  <c r="P4162"/>
  <c r="Q4161"/>
  <c r="N4162"/>
  <c r="M4162"/>
  <c r="F4163"/>
  <c r="Q4162" l="1"/>
  <c r="H4163"/>
  <c r="D4164"/>
  <c r="E4164" s="1"/>
  <c r="C4165" s="1"/>
  <c r="L4163" l="1"/>
  <c r="F4164"/>
  <c r="P4163" l="1"/>
  <c r="O4163"/>
  <c r="N4163"/>
  <c r="M4163"/>
  <c r="L4164"/>
  <c r="H4164"/>
  <c r="D4165"/>
  <c r="E4165" s="1"/>
  <c r="C4166" s="1"/>
  <c r="O4164" l="1"/>
  <c r="P4164"/>
  <c r="Q4163"/>
  <c r="N4164"/>
  <c r="M4164"/>
  <c r="F4165"/>
  <c r="Q4164" l="1"/>
  <c r="H4165"/>
  <c r="D4166"/>
  <c r="E4166" s="1"/>
  <c r="C4167" s="1"/>
  <c r="L4165" l="1"/>
  <c r="F4166"/>
  <c r="H4166" s="1"/>
  <c r="O4165" l="1"/>
  <c r="P4165"/>
  <c r="M4165"/>
  <c r="N4165"/>
  <c r="L4166"/>
  <c r="F46" i="11"/>
  <c r="C47"/>
  <c r="D4167" i="10"/>
  <c r="E4167" s="1"/>
  <c r="C4168" s="1"/>
  <c r="O4166" l="1"/>
  <c r="P4166"/>
  <c r="Q4165"/>
  <c r="M4166"/>
  <c r="N4166"/>
  <c r="F4167"/>
  <c r="Q4166" l="1"/>
  <c r="L4167"/>
  <c r="H4167"/>
  <c r="D4168"/>
  <c r="E4168" s="1"/>
  <c r="C4169" s="1"/>
  <c r="P4167" l="1"/>
  <c r="O4167"/>
  <c r="N4167"/>
  <c r="M4167"/>
  <c r="F4168"/>
  <c r="Q4167" l="1"/>
  <c r="H4168"/>
  <c r="D4169"/>
  <c r="E4169" s="1"/>
  <c r="C4170" s="1"/>
  <c r="L4168" l="1"/>
  <c r="F4169"/>
  <c r="H4169" s="1"/>
  <c r="P4168" l="1"/>
  <c r="O4168"/>
  <c r="M4168"/>
  <c r="N4168"/>
  <c r="L4169"/>
  <c r="D4170"/>
  <c r="E4170" s="1"/>
  <c r="C4171" s="1"/>
  <c r="P4169" l="1"/>
  <c r="O4169"/>
  <c r="Q4168"/>
  <c r="N4169"/>
  <c r="M4169"/>
  <c r="F4170"/>
  <c r="Q4169" l="1"/>
  <c r="L4170"/>
  <c r="H4170"/>
  <c r="D4171"/>
  <c r="E4171" s="1"/>
  <c r="C4172" s="1"/>
  <c r="P4170" l="1"/>
  <c r="O4170"/>
  <c r="N4170"/>
  <c r="M4170"/>
  <c r="F4171"/>
  <c r="Q4170" l="1"/>
  <c r="H4171"/>
  <c r="D4172"/>
  <c r="E4172" s="1"/>
  <c r="C4173" s="1"/>
  <c r="L4171" l="1"/>
  <c r="F4172"/>
  <c r="H4172" s="1"/>
  <c r="P4171" l="1"/>
  <c r="O4171"/>
  <c r="M4171"/>
  <c r="N4171"/>
  <c r="D4173"/>
  <c r="E4173" s="1"/>
  <c r="C4174" s="1"/>
  <c r="Q4171" l="1"/>
  <c r="L4172"/>
  <c r="F4173"/>
  <c r="H4173" s="1"/>
  <c r="O4172" l="1"/>
  <c r="P4172"/>
  <c r="M4172"/>
  <c r="N4172"/>
  <c r="D4174"/>
  <c r="E4174" s="1"/>
  <c r="C4175" s="1"/>
  <c r="Q4172" l="1"/>
  <c r="L4173"/>
  <c r="F4174"/>
  <c r="O4173" l="1"/>
  <c r="P4173"/>
  <c r="N4173"/>
  <c r="M4173"/>
  <c r="L4174"/>
  <c r="H4174"/>
  <c r="D4175"/>
  <c r="E4175" s="1"/>
  <c r="C4176" s="1"/>
  <c r="Q4173" l="1"/>
  <c r="P4174"/>
  <c r="O4174"/>
  <c r="N4174"/>
  <c r="M4174"/>
  <c r="E47" i="11"/>
  <c r="D47"/>
  <c r="F4175" i="10"/>
  <c r="Q4174" l="1"/>
  <c r="H4175"/>
  <c r="D4176"/>
  <c r="E4176" s="1"/>
  <c r="C4177" s="1"/>
  <c r="L4175" l="1"/>
  <c r="F4176"/>
  <c r="P4175" l="1"/>
  <c r="O4175"/>
  <c r="N4175"/>
  <c r="M4175"/>
  <c r="L4176"/>
  <c r="H4176"/>
  <c r="D4177"/>
  <c r="E4177" s="1"/>
  <c r="C4178" s="1"/>
  <c r="Q4175" l="1"/>
  <c r="O4176"/>
  <c r="P4176"/>
  <c r="N4176"/>
  <c r="M4176"/>
  <c r="F4177"/>
  <c r="Q4176" l="1"/>
  <c r="H4177"/>
  <c r="D4178"/>
  <c r="E4178" s="1"/>
  <c r="C4179" s="1"/>
  <c r="L4177" l="1"/>
  <c r="F4178"/>
  <c r="O4177" l="1"/>
  <c r="P4177"/>
  <c r="N4177"/>
  <c r="M4177"/>
  <c r="L4178"/>
  <c r="H4178"/>
  <c r="D4179"/>
  <c r="E4179" s="1"/>
  <c r="C4180" s="1"/>
  <c r="O4178" l="1"/>
  <c r="P4178"/>
  <c r="Q4177"/>
  <c r="N4178"/>
  <c r="M4178"/>
  <c r="F4179"/>
  <c r="Q4178" l="1"/>
  <c r="H4179"/>
  <c r="D4180"/>
  <c r="E4180" s="1"/>
  <c r="C4181" s="1"/>
  <c r="L4179" l="1"/>
  <c r="F4180"/>
  <c r="H4180" s="1"/>
  <c r="P4179" l="1"/>
  <c r="O4179"/>
  <c r="M4179"/>
  <c r="N4179"/>
  <c r="L4180"/>
  <c r="D4181"/>
  <c r="E4181" s="1"/>
  <c r="C4182" s="1"/>
  <c r="P4180" l="1"/>
  <c r="O4180"/>
  <c r="Q4179"/>
  <c r="M4180"/>
  <c r="N4180"/>
  <c r="F4181"/>
  <c r="Q4180" l="1"/>
  <c r="L4181"/>
  <c r="H4181"/>
  <c r="D4182"/>
  <c r="E4182" s="1"/>
  <c r="C4183" s="1"/>
  <c r="P4181" l="1"/>
  <c r="O4181"/>
  <c r="N4181"/>
  <c r="M4181"/>
  <c r="F4182"/>
  <c r="Q4181" l="1"/>
  <c r="H4182"/>
  <c r="D4183"/>
  <c r="E4183" s="1"/>
  <c r="C4184" s="1"/>
  <c r="L4182" l="1"/>
  <c r="F4183"/>
  <c r="H4183" s="1"/>
  <c r="P4182" l="1"/>
  <c r="O4182"/>
  <c r="M4182"/>
  <c r="N4182"/>
  <c r="L4183"/>
  <c r="D4184"/>
  <c r="E4184" s="1"/>
  <c r="C4185" s="1"/>
  <c r="Q4182" l="1"/>
  <c r="O4183"/>
  <c r="P4183"/>
  <c r="M4183"/>
  <c r="N4183"/>
  <c r="F4184"/>
  <c r="Q4183" l="1"/>
  <c r="H4184"/>
  <c r="D4185"/>
  <c r="E4185" s="1"/>
  <c r="C4186" s="1"/>
  <c r="L4184" l="1"/>
  <c r="F4185"/>
  <c r="H4185" s="1"/>
  <c r="O4184" l="1"/>
  <c r="P4184"/>
  <c r="M4184"/>
  <c r="N4184"/>
  <c r="L4185"/>
  <c r="D4186"/>
  <c r="E4186" s="1"/>
  <c r="C4187" s="1"/>
  <c r="P4185" l="1"/>
  <c r="O4185"/>
  <c r="Q4184"/>
  <c r="N4185"/>
  <c r="M4185"/>
  <c r="F4186"/>
  <c r="Q4185" l="1"/>
  <c r="L4186"/>
  <c r="H4186"/>
  <c r="D4187"/>
  <c r="E4187" s="1"/>
  <c r="C4188" s="1"/>
  <c r="P4186" l="1"/>
  <c r="O4186"/>
  <c r="N4186"/>
  <c r="M4186"/>
  <c r="F4187"/>
  <c r="Q4186" l="1"/>
  <c r="H4187"/>
  <c r="D4188"/>
  <c r="E4188" s="1"/>
  <c r="C4189" s="1"/>
  <c r="L4187" l="1"/>
  <c r="F4188"/>
  <c r="P4187" l="1"/>
  <c r="O4187"/>
  <c r="M4187"/>
  <c r="N4187"/>
  <c r="L4188"/>
  <c r="H4188"/>
  <c r="D4189"/>
  <c r="E4189" s="1"/>
  <c r="C4190" s="1"/>
  <c r="P4188" l="1"/>
  <c r="O4188"/>
  <c r="Q4187"/>
  <c r="N4188"/>
  <c r="M4188"/>
  <c r="F4189"/>
  <c r="Q4188" l="1"/>
  <c r="H4189"/>
  <c r="D4190"/>
  <c r="E4190" s="1"/>
  <c r="C4191" s="1"/>
  <c r="L4189" l="1"/>
  <c r="F4190"/>
  <c r="H4190" s="1"/>
  <c r="O4189" l="1"/>
  <c r="P4189"/>
  <c r="M4189"/>
  <c r="N4189"/>
  <c r="L4190"/>
  <c r="D4191"/>
  <c r="E4191" s="1"/>
  <c r="C4192" s="1"/>
  <c r="P4190" l="1"/>
  <c r="O4190"/>
  <c r="Q4189"/>
  <c r="M4190"/>
  <c r="N4190"/>
  <c r="F4191"/>
  <c r="Q4190" l="1"/>
  <c r="H4191"/>
  <c r="D4192"/>
  <c r="E4192" s="1"/>
  <c r="C4193" s="1"/>
  <c r="L4191" l="1"/>
  <c r="F4192"/>
  <c r="P4191" l="1"/>
  <c r="O4191"/>
  <c r="N4191"/>
  <c r="M4191"/>
  <c r="L4192"/>
  <c r="H4192"/>
  <c r="D4193"/>
  <c r="E4193" s="1"/>
  <c r="C4194" s="1"/>
  <c r="P4192" l="1"/>
  <c r="O4192"/>
  <c r="Q4191"/>
  <c r="N4192"/>
  <c r="M4192"/>
  <c r="F4193"/>
  <c r="Q4192" l="1"/>
  <c r="H4193"/>
  <c r="D4194"/>
  <c r="E4194" s="1"/>
  <c r="C4195" s="1"/>
  <c r="L4193" l="1"/>
  <c r="F4194"/>
  <c r="H4194" s="1"/>
  <c r="O4193" l="1"/>
  <c r="P4193"/>
  <c r="M4193"/>
  <c r="N4193"/>
  <c r="L4194"/>
  <c r="D4195"/>
  <c r="E4195" s="1"/>
  <c r="C4196" s="1"/>
  <c r="O4194" l="1"/>
  <c r="P4194"/>
  <c r="Q4193"/>
  <c r="M4194"/>
  <c r="N4194"/>
  <c r="F4195"/>
  <c r="Q4194" l="1"/>
  <c r="H4195"/>
  <c r="D4196"/>
  <c r="E4196" s="1"/>
  <c r="C4197" s="1"/>
  <c r="L4195" l="1"/>
  <c r="F4196"/>
  <c r="P4195" l="1"/>
  <c r="O4195"/>
  <c r="N4195"/>
  <c r="M4195"/>
  <c r="L4196"/>
  <c r="H4196"/>
  <c r="D4197"/>
  <c r="E4197" s="1"/>
  <c r="C4198" s="1"/>
  <c r="O4196" l="1"/>
  <c r="P4196"/>
  <c r="Q4195"/>
  <c r="N4196"/>
  <c r="M4196"/>
  <c r="F4197"/>
  <c r="Q4196" l="1"/>
  <c r="H4197"/>
  <c r="D4198"/>
  <c r="E4198" s="1"/>
  <c r="C4199" s="1"/>
  <c r="L4197" l="1"/>
  <c r="F4198"/>
  <c r="H4198" s="1"/>
  <c r="P4197" l="1"/>
  <c r="O4197"/>
  <c r="M4197"/>
  <c r="N4197"/>
  <c r="L4198"/>
  <c r="D4199"/>
  <c r="E4199" s="1"/>
  <c r="C4200" s="1"/>
  <c r="Q4197" l="1"/>
  <c r="O4198"/>
  <c r="P4198"/>
  <c r="M4198"/>
  <c r="N4198"/>
  <c r="F4199"/>
  <c r="Q4198" l="1"/>
  <c r="H4199"/>
  <c r="D4200"/>
  <c r="E4200" s="1"/>
  <c r="C4201" s="1"/>
  <c r="L4199" l="1"/>
  <c r="F4200"/>
  <c r="H4200" s="1"/>
  <c r="P4199" l="1"/>
  <c r="O4199"/>
  <c r="M4199"/>
  <c r="N4199"/>
  <c r="L4200"/>
  <c r="D4201"/>
  <c r="E4201" s="1"/>
  <c r="C4202" s="1"/>
  <c r="P4200" l="1"/>
  <c r="O4200"/>
  <c r="Q4199"/>
  <c r="M4200"/>
  <c r="N4200"/>
  <c r="F4201"/>
  <c r="Q4200" l="1"/>
  <c r="L4201"/>
  <c r="H4201"/>
  <c r="D4202"/>
  <c r="E4202" s="1"/>
  <c r="C4203" s="1"/>
  <c r="O4201" l="1"/>
  <c r="P4201"/>
  <c r="N4201"/>
  <c r="M4201"/>
  <c r="F4202"/>
  <c r="Q4201" l="1"/>
  <c r="H4202"/>
  <c r="D4203"/>
  <c r="E4203" s="1"/>
  <c r="C4204" s="1"/>
  <c r="L4202" l="1"/>
  <c r="F4203"/>
  <c r="O4202" l="1"/>
  <c r="P4202"/>
  <c r="N4202"/>
  <c r="M4202"/>
  <c r="L4203"/>
  <c r="H4203"/>
  <c r="D4204"/>
  <c r="E4204" s="1"/>
  <c r="C4205" s="1"/>
  <c r="P4203" l="1"/>
  <c r="O4203"/>
  <c r="Q4202"/>
  <c r="N4203"/>
  <c r="M4203"/>
  <c r="F4204"/>
  <c r="Q4203" l="1"/>
  <c r="H4204"/>
  <c r="D4205"/>
  <c r="E4205" s="1"/>
  <c r="C4206" s="1"/>
  <c r="L4204" l="1"/>
  <c r="F4205"/>
  <c r="H4205" s="1"/>
  <c r="P4204" l="1"/>
  <c r="O4204"/>
  <c r="M4204"/>
  <c r="N4204"/>
  <c r="L4205"/>
  <c r="D4206"/>
  <c r="E4206" s="1"/>
  <c r="C4207" s="1"/>
  <c r="P4205" l="1"/>
  <c r="O4205"/>
  <c r="Q4204"/>
  <c r="M4205"/>
  <c r="N4205"/>
  <c r="F4206"/>
  <c r="Q4205" l="1"/>
  <c r="H4206"/>
  <c r="D4207"/>
  <c r="E4207" s="1"/>
  <c r="C4208" s="1"/>
  <c r="L4206" l="1"/>
  <c r="F4207"/>
  <c r="H4207" s="1"/>
  <c r="P4206" l="1"/>
  <c r="O4206"/>
  <c r="M4206"/>
  <c r="N4206"/>
  <c r="L4207"/>
  <c r="D4208"/>
  <c r="E4208" s="1"/>
  <c r="C4209" s="1"/>
  <c r="O4207" l="1"/>
  <c r="P4207"/>
  <c r="Q4206"/>
  <c r="N4207"/>
  <c r="M4207"/>
  <c r="F4208"/>
  <c r="Q4207" l="1"/>
  <c r="L4208"/>
  <c r="H4208"/>
  <c r="D4209"/>
  <c r="E4209" s="1"/>
  <c r="C4210" s="1"/>
  <c r="O4208" l="1"/>
  <c r="P4208"/>
  <c r="N4208"/>
  <c r="M4208"/>
  <c r="F4209"/>
  <c r="Q4208" l="1"/>
  <c r="H4209"/>
  <c r="D4210"/>
  <c r="E4210" s="1"/>
  <c r="C4211" s="1"/>
  <c r="L4209" l="1"/>
  <c r="F4210"/>
  <c r="O4209" l="1"/>
  <c r="P4209"/>
  <c r="M4209"/>
  <c r="N4209"/>
  <c r="L4210"/>
  <c r="H4210"/>
  <c r="D4211"/>
  <c r="E4211" s="1"/>
  <c r="C4212" s="1"/>
  <c r="P4210" l="1"/>
  <c r="O4210"/>
  <c r="Q4209"/>
  <c r="N4210"/>
  <c r="M4210"/>
  <c r="F4211"/>
  <c r="Q4210" l="1"/>
  <c r="H4211"/>
  <c r="D4212"/>
  <c r="E4212" s="1"/>
  <c r="C4213" s="1"/>
  <c r="L4211" l="1"/>
  <c r="F4212"/>
  <c r="H4212" s="1"/>
  <c r="P4211" l="1"/>
  <c r="O4211"/>
  <c r="M4211"/>
  <c r="N4211"/>
  <c r="L4212"/>
  <c r="D4213"/>
  <c r="E4213" s="1"/>
  <c r="C4214" s="1"/>
  <c r="P4212" l="1"/>
  <c r="O4212"/>
  <c r="Q4211"/>
  <c r="N4212"/>
  <c r="M4212"/>
  <c r="F4213"/>
  <c r="Q4212" l="1"/>
  <c r="L4213"/>
  <c r="H4213"/>
  <c r="D4214"/>
  <c r="E4214" s="1"/>
  <c r="C4215" s="1"/>
  <c r="O4213" l="1"/>
  <c r="P4213"/>
  <c r="N4213"/>
  <c r="M4213"/>
  <c r="F4214"/>
  <c r="Q4213" l="1"/>
  <c r="H4214"/>
  <c r="D4215"/>
  <c r="E4215" s="1"/>
  <c r="C4216" s="1"/>
  <c r="L4214" l="1"/>
  <c r="F4215"/>
  <c r="H4215" s="1"/>
  <c r="P4214" l="1"/>
  <c r="O4214"/>
  <c r="M4214"/>
  <c r="N4214"/>
  <c r="L4215"/>
  <c r="D4216"/>
  <c r="E4216" s="1"/>
  <c r="C4217" s="1"/>
  <c r="O4215" l="1"/>
  <c r="P4215"/>
  <c r="Q4214"/>
  <c r="M4215"/>
  <c r="N4215"/>
  <c r="F4216"/>
  <c r="Q4215" l="1"/>
  <c r="H4216"/>
  <c r="D4217"/>
  <c r="E4217" s="1"/>
  <c r="C4218" s="1"/>
  <c r="L4216" l="1"/>
  <c r="F4217"/>
  <c r="H4217" s="1"/>
  <c r="O4216" l="1"/>
  <c r="P4216"/>
  <c r="M4216"/>
  <c r="N4216"/>
  <c r="L4217"/>
  <c r="D4218"/>
  <c r="E4218" s="1"/>
  <c r="C4219" s="1"/>
  <c r="P4217" l="1"/>
  <c r="O4217"/>
  <c r="Q4216"/>
  <c r="M4217"/>
  <c r="N4217"/>
  <c r="F4218"/>
  <c r="Q4217" l="1"/>
  <c r="H4218"/>
  <c r="D4219"/>
  <c r="E4219" s="1"/>
  <c r="C4220" s="1"/>
  <c r="L4218" l="1"/>
  <c r="F4219"/>
  <c r="P4218" l="1"/>
  <c r="O4218"/>
  <c r="N4218"/>
  <c r="M4218"/>
  <c r="L4219"/>
  <c r="H4219"/>
  <c r="D4220"/>
  <c r="E4220" s="1"/>
  <c r="C4221" s="1"/>
  <c r="O4219" l="1"/>
  <c r="P4219"/>
  <c r="Q4218"/>
  <c r="N4219"/>
  <c r="M4219"/>
  <c r="F4220"/>
  <c r="Q4219" l="1"/>
  <c r="H4220"/>
  <c r="D4221"/>
  <c r="E4221" s="1"/>
  <c r="C4222" s="1"/>
  <c r="L4220" l="1"/>
  <c r="F4221"/>
  <c r="H4221" s="1"/>
  <c r="O4220" l="1"/>
  <c r="P4220"/>
  <c r="M4220"/>
  <c r="N4220"/>
  <c r="L4221"/>
  <c r="D4222"/>
  <c r="E4222" s="1"/>
  <c r="C4223" s="1"/>
  <c r="P4221" l="1"/>
  <c r="O4221"/>
  <c r="Q4220"/>
  <c r="M4221"/>
  <c r="N4221"/>
  <c r="F4222"/>
  <c r="Q4221" l="1"/>
  <c r="L4222"/>
  <c r="H4222"/>
  <c r="D4223"/>
  <c r="E4223" s="1"/>
  <c r="C4224" s="1"/>
  <c r="O4222" l="1"/>
  <c r="P4222"/>
  <c r="N4222"/>
  <c r="M4222"/>
  <c r="F4223"/>
  <c r="Q4222" l="1"/>
  <c r="H4223"/>
  <c r="D4224"/>
  <c r="E4224" s="1"/>
  <c r="C4225" s="1"/>
  <c r="L4223" l="1"/>
  <c r="F4224"/>
  <c r="H4224" s="1"/>
  <c r="O4223" l="1"/>
  <c r="P4223"/>
  <c r="M4223"/>
  <c r="N4223"/>
  <c r="L4224"/>
  <c r="D4225"/>
  <c r="E4225" s="1"/>
  <c r="C4226" s="1"/>
  <c r="P4224" l="1"/>
  <c r="O4224"/>
  <c r="Q4223"/>
  <c r="M4224"/>
  <c r="N4224"/>
  <c r="F4225"/>
  <c r="Q4224" l="1"/>
  <c r="L4225"/>
  <c r="H4225"/>
  <c r="D4226"/>
  <c r="E4226" s="1"/>
  <c r="C4227" s="1"/>
  <c r="P4225" l="1"/>
  <c r="O4225"/>
  <c r="N4225"/>
  <c r="M4225"/>
  <c r="F4226"/>
  <c r="Q4225" l="1"/>
  <c r="H4226"/>
  <c r="D4227"/>
  <c r="E4227" s="1"/>
  <c r="C4228" s="1"/>
  <c r="L4226" l="1"/>
  <c r="F4227"/>
  <c r="H4227" s="1"/>
  <c r="O4226" l="1"/>
  <c r="P4226"/>
  <c r="M4226"/>
  <c r="N4226"/>
  <c r="L4227"/>
  <c r="D4228"/>
  <c r="E4228" s="1"/>
  <c r="C4229" s="1"/>
  <c r="P4227" l="1"/>
  <c r="O4227"/>
  <c r="Q4226"/>
  <c r="M4227"/>
  <c r="N4227"/>
  <c r="F4228"/>
  <c r="Q4227" l="1"/>
  <c r="H4228"/>
  <c r="D4229"/>
  <c r="E4229" s="1"/>
  <c r="C4230" s="1"/>
  <c r="L4228" l="1"/>
  <c r="F4229"/>
  <c r="P4228" l="1"/>
  <c r="O4228"/>
  <c r="M4228"/>
  <c r="N4228"/>
  <c r="L4229"/>
  <c r="H4229"/>
  <c r="D4230"/>
  <c r="E4230" s="1"/>
  <c r="C4231" s="1"/>
  <c r="P4229" l="1"/>
  <c r="O4229"/>
  <c r="Q4228"/>
  <c r="N4229"/>
  <c r="M4229"/>
  <c r="F4230"/>
  <c r="Q4229" l="1"/>
  <c r="H4230"/>
  <c r="D4231"/>
  <c r="E4231" s="1"/>
  <c r="C4232" s="1"/>
  <c r="L4230" l="1"/>
  <c r="F4231"/>
  <c r="H4231" s="1"/>
  <c r="P4230" l="1"/>
  <c r="O4230"/>
  <c r="M4230"/>
  <c r="N4230"/>
  <c r="L4231"/>
  <c r="D4232"/>
  <c r="E4232" s="1"/>
  <c r="C4233" s="1"/>
  <c r="O4231" l="1"/>
  <c r="P4231"/>
  <c r="Q4230"/>
  <c r="M4231"/>
  <c r="N4231"/>
  <c r="F4232"/>
  <c r="Q4231" l="1"/>
  <c r="H4232"/>
  <c r="D4233"/>
  <c r="E4233" s="1"/>
  <c r="C4234" s="1"/>
  <c r="L4232" l="1"/>
  <c r="F4233"/>
  <c r="P4232" l="1"/>
  <c r="O4232"/>
  <c r="N4232"/>
  <c r="M4232"/>
  <c r="L4233"/>
  <c r="H4233"/>
  <c r="D4234"/>
  <c r="E4234" s="1"/>
  <c r="C4235" s="1"/>
  <c r="O4233" l="1"/>
  <c r="P4233"/>
  <c r="Q4232"/>
  <c r="N4233"/>
  <c r="M4233"/>
  <c r="F4234"/>
  <c r="Q4233" l="1"/>
  <c r="H4234"/>
  <c r="D4235"/>
  <c r="E4235" s="1"/>
  <c r="C4236" s="1"/>
  <c r="L4234" l="1"/>
  <c r="F4235"/>
  <c r="H4235" s="1"/>
  <c r="P4234" l="1"/>
  <c r="O4234"/>
  <c r="M4234"/>
  <c r="N4234"/>
  <c r="L4235"/>
  <c r="D4236"/>
  <c r="E4236" s="1"/>
  <c r="C4237" s="1"/>
  <c r="P4235" l="1"/>
  <c r="O4235"/>
  <c r="Q4234"/>
  <c r="M4235"/>
  <c r="N4235"/>
  <c r="F4236"/>
  <c r="Q4235" l="1"/>
  <c r="L4236"/>
  <c r="H4236"/>
  <c r="D4237"/>
  <c r="E4237" s="1"/>
  <c r="C4238" s="1"/>
  <c r="P4236" l="1"/>
  <c r="O4236"/>
  <c r="N4236"/>
  <c r="M4236"/>
  <c r="F4237"/>
  <c r="Q4236" l="1"/>
  <c r="H4237"/>
  <c r="D4238"/>
  <c r="E4238" s="1"/>
  <c r="C4239" s="1"/>
  <c r="L4237" l="1"/>
  <c r="F4238"/>
  <c r="O4237" l="1"/>
  <c r="P4237"/>
  <c r="N4237"/>
  <c r="M4237"/>
  <c r="L4238"/>
  <c r="H4238"/>
  <c r="D4239"/>
  <c r="E4239" s="1"/>
  <c r="C4240" s="1"/>
  <c r="P4238" l="1"/>
  <c r="O4238"/>
  <c r="Q4237"/>
  <c r="N4238"/>
  <c r="M4238"/>
  <c r="F4239"/>
  <c r="Q4238" l="1"/>
  <c r="H4239"/>
  <c r="D4240"/>
  <c r="E4240" s="1"/>
  <c r="C4241" s="1"/>
  <c r="L4239" l="1"/>
  <c r="F4240"/>
  <c r="H4240" s="1"/>
  <c r="O4239" l="1"/>
  <c r="P4239"/>
  <c r="M4239"/>
  <c r="N4239"/>
  <c r="L4240"/>
  <c r="D4241"/>
  <c r="E4241" s="1"/>
  <c r="C4242" s="1"/>
  <c r="P4240" l="1"/>
  <c r="O4240"/>
  <c r="Q4239"/>
  <c r="M4240"/>
  <c r="N4240"/>
  <c r="F4241"/>
  <c r="Q4240" l="1"/>
  <c r="L4241"/>
  <c r="H4241"/>
  <c r="D4242"/>
  <c r="E4242" s="1"/>
  <c r="C4243" s="1"/>
  <c r="O4241" l="1"/>
  <c r="P4241"/>
  <c r="N4241"/>
  <c r="M4241"/>
  <c r="F4242"/>
  <c r="Q4241" l="1"/>
  <c r="H4242"/>
  <c r="D4243"/>
  <c r="E4243" s="1"/>
  <c r="C4244" s="1"/>
  <c r="L4242" l="1"/>
  <c r="F4243"/>
  <c r="O4242" l="1"/>
  <c r="P4242"/>
  <c r="N4242"/>
  <c r="M4242"/>
  <c r="L4243"/>
  <c r="H4243"/>
  <c r="D4244"/>
  <c r="E4244" s="1"/>
  <c r="C4245" s="1"/>
  <c r="P4243" l="1"/>
  <c r="O4243"/>
  <c r="Q4242"/>
  <c r="N4243"/>
  <c r="M4243"/>
  <c r="F4244"/>
  <c r="Q4243" l="1"/>
  <c r="H4244"/>
  <c r="D4245"/>
  <c r="E4245" s="1"/>
  <c r="C4246" s="1"/>
  <c r="L4244" l="1"/>
  <c r="F4245"/>
  <c r="H4245" s="1"/>
  <c r="O4244" l="1"/>
  <c r="P4244"/>
  <c r="M4244"/>
  <c r="N4244"/>
  <c r="L4245"/>
  <c r="D4246"/>
  <c r="E4246" s="1"/>
  <c r="C4247" s="1"/>
  <c r="P4245" l="1"/>
  <c r="O4245"/>
  <c r="Q4244"/>
  <c r="M4245"/>
  <c r="N4245"/>
  <c r="F4246"/>
  <c r="Q4245" l="1"/>
  <c r="H4246"/>
  <c r="D4247"/>
  <c r="E4247" s="1"/>
  <c r="C4248" s="1"/>
  <c r="L4246" l="1"/>
  <c r="F4247"/>
  <c r="P4246" l="1"/>
  <c r="O4246"/>
  <c r="N4246"/>
  <c r="M4246"/>
  <c r="L4247"/>
  <c r="H4247"/>
  <c r="D4248"/>
  <c r="E4248" s="1"/>
  <c r="C4249" s="1"/>
  <c r="O4247" l="1"/>
  <c r="P4247"/>
  <c r="Q4246"/>
  <c r="N4247"/>
  <c r="M4247"/>
  <c r="F4248"/>
  <c r="Q4247" l="1"/>
  <c r="H4248"/>
  <c r="D4249"/>
  <c r="E4249" s="1"/>
  <c r="C4250" s="1"/>
  <c r="L4248" l="1"/>
  <c r="F4249"/>
  <c r="P4248" l="1"/>
  <c r="O4248"/>
  <c r="N4248"/>
  <c r="M4248"/>
  <c r="L4249"/>
  <c r="H4249"/>
  <c r="D4250"/>
  <c r="E4250" s="1"/>
  <c r="C4251" s="1"/>
  <c r="O4249" l="1"/>
  <c r="P4249"/>
  <c r="Q4248"/>
  <c r="N4249"/>
  <c r="M4249"/>
  <c r="F4250"/>
  <c r="Q4249" l="1"/>
  <c r="H4250"/>
  <c r="D4251"/>
  <c r="E4251" s="1"/>
  <c r="C4252" s="1"/>
  <c r="L4250" l="1"/>
  <c r="F4251"/>
  <c r="H4251" s="1"/>
  <c r="O4250" l="1"/>
  <c r="P4250"/>
  <c r="M4250"/>
  <c r="N4250"/>
  <c r="L4251"/>
  <c r="D4252"/>
  <c r="E4252" s="1"/>
  <c r="C4253" s="1"/>
  <c r="P4251" l="1"/>
  <c r="O4251"/>
  <c r="Q4250"/>
  <c r="M4251"/>
  <c r="N4251"/>
  <c r="F4252"/>
  <c r="Q4251" l="1"/>
  <c r="H4252"/>
  <c r="D4253"/>
  <c r="E4253" s="1"/>
  <c r="C4254" s="1"/>
  <c r="L4252" l="1"/>
  <c r="F4253"/>
  <c r="P4252" l="1"/>
  <c r="O4252"/>
  <c r="N4252"/>
  <c r="M4252"/>
  <c r="L4253"/>
  <c r="H4253"/>
  <c r="D4254"/>
  <c r="E4254" s="1"/>
  <c r="C4255" s="1"/>
  <c r="P4253" l="1"/>
  <c r="O4253"/>
  <c r="Q4252"/>
  <c r="N4253"/>
  <c r="M4253"/>
  <c r="F4254"/>
  <c r="Q4253" l="1"/>
  <c r="H4254"/>
  <c r="D4255"/>
  <c r="E4255" s="1"/>
  <c r="C4256" s="1"/>
  <c r="L4254" l="1"/>
  <c r="F4255"/>
  <c r="H4255" s="1"/>
  <c r="P4254" l="1"/>
  <c r="O4254"/>
  <c r="M4254"/>
  <c r="N4254"/>
  <c r="L4255"/>
  <c r="D4256"/>
  <c r="E4256" s="1"/>
  <c r="C4257" s="1"/>
  <c r="O4255" l="1"/>
  <c r="P4255"/>
  <c r="Q4254"/>
  <c r="N4255"/>
  <c r="M4255"/>
  <c r="F4256"/>
  <c r="Q4255" l="1"/>
  <c r="L4256"/>
  <c r="H4256"/>
  <c r="D4257"/>
  <c r="E4257" s="1"/>
  <c r="C4258" s="1"/>
  <c r="P4256" l="1"/>
  <c r="O4256"/>
  <c r="N4256"/>
  <c r="M4256"/>
  <c r="F4257"/>
  <c r="Q4256" l="1"/>
  <c r="H4257"/>
  <c r="D4258"/>
  <c r="E4258" s="1"/>
  <c r="C4259" s="1"/>
  <c r="L4257" l="1"/>
  <c r="F4258"/>
  <c r="H4258" s="1"/>
  <c r="O4257" l="1"/>
  <c r="P4257"/>
  <c r="M4257"/>
  <c r="N4257"/>
  <c r="D4259"/>
  <c r="E4259" s="1"/>
  <c r="C4260" s="1"/>
  <c r="Q4257" l="1"/>
  <c r="L4258"/>
  <c r="F4259"/>
  <c r="H4259" s="1"/>
  <c r="P4258" l="1"/>
  <c r="O4258"/>
  <c r="M4258"/>
  <c r="N4258"/>
  <c r="L4259"/>
  <c r="D4260"/>
  <c r="E4260" s="1"/>
  <c r="C4261" s="1"/>
  <c r="P4259" l="1"/>
  <c r="O4259"/>
  <c r="Q4258"/>
  <c r="M4259"/>
  <c r="N4259"/>
  <c r="F4260"/>
  <c r="Q4259" l="1"/>
  <c r="H4260"/>
  <c r="D4261"/>
  <c r="E4261" s="1"/>
  <c r="C4262" s="1"/>
  <c r="L4260" l="1"/>
  <c r="F4261"/>
  <c r="P4260" l="1"/>
  <c r="O4260"/>
  <c r="N4260"/>
  <c r="M4260"/>
  <c r="L4261"/>
  <c r="H4261"/>
  <c r="D4262"/>
  <c r="E4262" s="1"/>
  <c r="C4263" s="1"/>
  <c r="P4261" l="1"/>
  <c r="O4261"/>
  <c r="Q4260"/>
  <c r="N4261"/>
  <c r="M4261"/>
  <c r="F4262"/>
  <c r="Q4261" l="1"/>
  <c r="H4262"/>
  <c r="D4263"/>
  <c r="E4263" s="1"/>
  <c r="C4264" s="1"/>
  <c r="L4262" l="1"/>
  <c r="F4263"/>
  <c r="H4263" s="1"/>
  <c r="O4262" l="1"/>
  <c r="P4262"/>
  <c r="M4262"/>
  <c r="N4262"/>
  <c r="L4263"/>
  <c r="D4264"/>
  <c r="E4264" s="1"/>
  <c r="C4265" s="1"/>
  <c r="O4263" l="1"/>
  <c r="P4263"/>
  <c r="Q4262"/>
  <c r="M4263"/>
  <c r="N4263"/>
  <c r="F4264"/>
  <c r="Q4263" l="1"/>
  <c r="H4264"/>
  <c r="D4265"/>
  <c r="E4265" s="1"/>
  <c r="C4266" s="1"/>
  <c r="L4264" l="1"/>
  <c r="F4265"/>
  <c r="O4264" l="1"/>
  <c r="P4264"/>
  <c r="N4264"/>
  <c r="M4264"/>
  <c r="L4265"/>
  <c r="H4265"/>
  <c r="D4266"/>
  <c r="E4266" s="1"/>
  <c r="C4267" s="1"/>
  <c r="P4265" l="1"/>
  <c r="O4265"/>
  <c r="Q4264"/>
  <c r="N4265"/>
  <c r="M4265"/>
  <c r="F47" i="11"/>
  <c r="C48"/>
  <c r="F4266" i="10"/>
  <c r="Q4265" l="1"/>
  <c r="H4266"/>
  <c r="D4267"/>
  <c r="E4267" s="1"/>
  <c r="C4268" s="1"/>
  <c r="L4266" l="1"/>
  <c r="F4267"/>
  <c r="P4266" l="1"/>
  <c r="O4266"/>
  <c r="N4266"/>
  <c r="M4266"/>
  <c r="L4267"/>
  <c r="H4267"/>
  <c r="D4268"/>
  <c r="E4268" s="1"/>
  <c r="C4269" s="1"/>
  <c r="Q4266" l="1"/>
  <c r="P4267"/>
  <c r="O4267"/>
  <c r="N4267"/>
  <c r="M4267"/>
  <c r="F4268"/>
  <c r="Q4267" l="1"/>
  <c r="H4268"/>
  <c r="D4269"/>
  <c r="E4269" s="1"/>
  <c r="C4270" s="1"/>
  <c r="L4268" l="1"/>
  <c r="F4269"/>
  <c r="H4269" s="1"/>
  <c r="P4268" l="1"/>
  <c r="O4268"/>
  <c r="M4268"/>
  <c r="N4268"/>
  <c r="L4269"/>
  <c r="D4270"/>
  <c r="E4270" s="1"/>
  <c r="C4271" s="1"/>
  <c r="O4269" l="1"/>
  <c r="P4269"/>
  <c r="Q4268"/>
  <c r="M4269"/>
  <c r="N4269"/>
  <c r="F4270"/>
  <c r="Q4269" l="1"/>
  <c r="L4270"/>
  <c r="H4270"/>
  <c r="D4271"/>
  <c r="E4271" s="1"/>
  <c r="C4272" s="1"/>
  <c r="O4270" l="1"/>
  <c r="P4270"/>
  <c r="N4270"/>
  <c r="M4270"/>
  <c r="F4271"/>
  <c r="Q4270" l="1"/>
  <c r="H4271"/>
  <c r="D4272"/>
  <c r="E4272" s="1"/>
  <c r="C4273" s="1"/>
  <c r="L4271" l="1"/>
  <c r="F4272"/>
  <c r="H4272" s="1"/>
  <c r="P4271" l="1"/>
  <c r="O4271"/>
  <c r="M4271"/>
  <c r="N4271"/>
  <c r="L4272"/>
  <c r="D4273"/>
  <c r="E4273" s="1"/>
  <c r="C4274" s="1"/>
  <c r="O4272" l="1"/>
  <c r="P4272"/>
  <c r="Q4271"/>
  <c r="M4272"/>
  <c r="N4272"/>
  <c r="F4273"/>
  <c r="Q4272" l="1"/>
  <c r="H4273"/>
  <c r="D4274"/>
  <c r="E4274" s="1"/>
  <c r="C4275" s="1"/>
  <c r="L4273" l="1"/>
  <c r="F4274"/>
  <c r="H4274" s="1"/>
  <c r="P4273" l="1"/>
  <c r="O4273"/>
  <c r="M4273"/>
  <c r="N4273"/>
  <c r="L4274"/>
  <c r="D4275"/>
  <c r="E4275" s="1"/>
  <c r="C4276" s="1"/>
  <c r="O4274" l="1"/>
  <c r="P4274"/>
  <c r="Q4273"/>
  <c r="M4274"/>
  <c r="N4274"/>
  <c r="D48" i="11"/>
  <c r="E48"/>
  <c r="F4275" i="10"/>
  <c r="Q4274" l="1"/>
  <c r="L4275"/>
  <c r="H4275"/>
  <c r="D4276"/>
  <c r="E4276" s="1"/>
  <c r="C4277" s="1"/>
  <c r="O4275" l="1"/>
  <c r="P4275"/>
  <c r="N4275"/>
  <c r="M4275"/>
  <c r="F4276"/>
  <c r="Q4275" l="1"/>
  <c r="H4276"/>
  <c r="D4277"/>
  <c r="E4277" s="1"/>
  <c r="C4278" s="1"/>
  <c r="L4276" l="1"/>
  <c r="F4277"/>
  <c r="O4276" l="1"/>
  <c r="P4276"/>
  <c r="M4276"/>
  <c r="N4276"/>
  <c r="L4277"/>
  <c r="H4277"/>
  <c r="D4278"/>
  <c r="E4278" s="1"/>
  <c r="C4279" s="1"/>
  <c r="P4277" l="1"/>
  <c r="O4277"/>
  <c r="Q4276"/>
  <c r="M4277"/>
  <c r="N4277"/>
  <c r="F4278"/>
  <c r="Q4277" l="1"/>
  <c r="H4278"/>
  <c r="D4279"/>
  <c r="E4279" s="1"/>
  <c r="C4280" s="1"/>
  <c r="L4278" l="1"/>
  <c r="F4279"/>
  <c r="H4279" s="1"/>
  <c r="O4278" l="1"/>
  <c r="P4278"/>
  <c r="M4278"/>
  <c r="N4278"/>
  <c r="L4279"/>
  <c r="D4280"/>
  <c r="E4280" s="1"/>
  <c r="C4281" s="1"/>
  <c r="O4279" l="1"/>
  <c r="P4279"/>
  <c r="Q4278"/>
  <c r="M4279"/>
  <c r="N4279"/>
  <c r="F4280"/>
  <c r="Q4279" l="1"/>
  <c r="L4280"/>
  <c r="H4280"/>
  <c r="D4281"/>
  <c r="E4281" s="1"/>
  <c r="C4282" s="1"/>
  <c r="P4280" l="1"/>
  <c r="O4280"/>
  <c r="N4280"/>
  <c r="M4280"/>
  <c r="F4281"/>
  <c r="Q4280" l="1"/>
  <c r="H4281"/>
  <c r="D4282"/>
  <c r="E4282" s="1"/>
  <c r="C4283" s="1"/>
  <c r="L4281" l="1"/>
  <c r="F4282"/>
  <c r="H4282" s="1"/>
  <c r="O4281" l="1"/>
  <c r="P4281"/>
  <c r="M4281"/>
  <c r="N4281"/>
  <c r="L4282"/>
  <c r="D4283"/>
  <c r="E4283" s="1"/>
  <c r="C4284" s="1"/>
  <c r="P4282" l="1"/>
  <c r="O4282"/>
  <c r="Q4281"/>
  <c r="M4282"/>
  <c r="N4282"/>
  <c r="F4283"/>
  <c r="Q4282" l="1"/>
  <c r="L4283"/>
  <c r="H4283"/>
  <c r="D4284"/>
  <c r="E4284" s="1"/>
  <c r="C4285" s="1"/>
  <c r="O4283" l="1"/>
  <c r="P4283"/>
  <c r="N4283"/>
  <c r="M4283"/>
  <c r="F4284"/>
  <c r="Q4283" l="1"/>
  <c r="H4284"/>
  <c r="D4285"/>
  <c r="E4285" s="1"/>
  <c r="C4286" s="1"/>
  <c r="L4284" l="1"/>
  <c r="F4285"/>
  <c r="H4285" s="1"/>
  <c r="P4284" l="1"/>
  <c r="O4284"/>
  <c r="M4284"/>
  <c r="N4284"/>
  <c r="D4286"/>
  <c r="E4286" s="1"/>
  <c r="C4287" s="1"/>
  <c r="Q4284" l="1"/>
  <c r="L4285"/>
  <c r="F4286"/>
  <c r="H4286" s="1"/>
  <c r="O4285" l="1"/>
  <c r="P4285"/>
  <c r="M4285"/>
  <c r="N4285"/>
  <c r="L4286"/>
  <c r="D4287"/>
  <c r="E4287" s="1"/>
  <c r="C4288" s="1"/>
  <c r="Q4285" l="1"/>
  <c r="P4286"/>
  <c r="O4286"/>
  <c r="M4286"/>
  <c r="N4286"/>
  <c r="F4287"/>
  <c r="Q4286" l="1"/>
  <c r="H4287"/>
  <c r="D4288"/>
  <c r="E4288" s="1"/>
  <c r="C4289" s="1"/>
  <c r="L4287" l="1"/>
  <c r="F4288"/>
  <c r="H4288" s="1"/>
  <c r="O4287" l="1"/>
  <c r="P4287"/>
  <c r="M4287"/>
  <c r="N4287"/>
  <c r="L4288"/>
  <c r="D4289"/>
  <c r="E4289" s="1"/>
  <c r="C4290" s="1"/>
  <c r="P4288" l="1"/>
  <c r="O4288"/>
  <c r="Q4287"/>
  <c r="M4288"/>
  <c r="N4288"/>
  <c r="F4289"/>
  <c r="Q4288" l="1"/>
  <c r="H4289"/>
  <c r="D4290"/>
  <c r="E4290" s="1"/>
  <c r="C4291" s="1"/>
  <c r="L4289" l="1"/>
  <c r="F4290"/>
  <c r="O4289" l="1"/>
  <c r="P4289"/>
  <c r="N4289"/>
  <c r="M4289"/>
  <c r="L4290"/>
  <c r="H4290"/>
  <c r="D4291"/>
  <c r="E4291" s="1"/>
  <c r="C4292" s="1"/>
  <c r="O4290" l="1"/>
  <c r="P4290"/>
  <c r="Q4289"/>
  <c r="N4290"/>
  <c r="M4290"/>
  <c r="F4291"/>
  <c r="Q4290" l="1"/>
  <c r="H4291"/>
  <c r="D4292"/>
  <c r="E4292" s="1"/>
  <c r="C4293" s="1"/>
  <c r="L4291" l="1"/>
  <c r="F4292"/>
  <c r="H4292" s="1"/>
  <c r="P4291" l="1"/>
  <c r="O4291"/>
  <c r="M4291"/>
  <c r="N4291"/>
  <c r="D4293"/>
  <c r="E4293" s="1"/>
  <c r="C4294" s="1"/>
  <c r="Q4291" l="1"/>
  <c r="L4292"/>
  <c r="F4293"/>
  <c r="H4293" s="1"/>
  <c r="O4292" l="1"/>
  <c r="P4292"/>
  <c r="M4292"/>
  <c r="N4292"/>
  <c r="L4293"/>
  <c r="D4294"/>
  <c r="E4294" s="1"/>
  <c r="C4295" s="1"/>
  <c r="O4293" l="1"/>
  <c r="P4293"/>
  <c r="Q4292"/>
  <c r="M4293"/>
  <c r="N4293"/>
  <c r="F4294"/>
  <c r="Q4293" l="1"/>
  <c r="L4294"/>
  <c r="H4294"/>
  <c r="D4295"/>
  <c r="E4295" s="1"/>
  <c r="C4296" s="1"/>
  <c r="O4294" l="1"/>
  <c r="P4294"/>
  <c r="N4294"/>
  <c r="M4294"/>
  <c r="F4295"/>
  <c r="Q4294" l="1"/>
  <c r="H4295"/>
  <c r="D4296"/>
  <c r="E4296" s="1"/>
  <c r="C4297" s="1"/>
  <c r="L4295" l="1"/>
  <c r="F4296"/>
  <c r="H4296" s="1"/>
  <c r="O4295" l="1"/>
  <c r="P4295"/>
  <c r="M4295"/>
  <c r="N4295"/>
  <c r="L4296"/>
  <c r="D4297"/>
  <c r="E4297" s="1"/>
  <c r="C4298" s="1"/>
  <c r="P4296" l="1"/>
  <c r="O4296"/>
  <c r="Q4295"/>
  <c r="M4296"/>
  <c r="N4296"/>
  <c r="F4297"/>
  <c r="Q4296" l="1"/>
  <c r="L4297"/>
  <c r="H4297"/>
  <c r="D4298"/>
  <c r="E4298" s="1"/>
  <c r="C4299" s="1"/>
  <c r="P4297" l="1"/>
  <c r="O4297"/>
  <c r="N4297"/>
  <c r="M4297"/>
  <c r="F4298"/>
  <c r="Q4297" l="1"/>
  <c r="H4298"/>
  <c r="D4299"/>
  <c r="E4299" s="1"/>
  <c r="C4300" s="1"/>
  <c r="L4298" l="1"/>
  <c r="F4299"/>
  <c r="O4298" l="1"/>
  <c r="P4298"/>
  <c r="M4298"/>
  <c r="N4298"/>
  <c r="L4299"/>
  <c r="H4299"/>
  <c r="D4300"/>
  <c r="E4300" s="1"/>
  <c r="C4301" s="1"/>
  <c r="O4299" l="1"/>
  <c r="P4299"/>
  <c r="Q4298"/>
  <c r="N4299"/>
  <c r="M4299"/>
  <c r="F4300"/>
  <c r="Q4299" l="1"/>
  <c r="H4300"/>
  <c r="D4301"/>
  <c r="E4301" s="1"/>
  <c r="C4302" s="1"/>
  <c r="L4300" l="1"/>
  <c r="F4301"/>
  <c r="O4300" l="1"/>
  <c r="P4300"/>
  <c r="N4300"/>
  <c r="M4300"/>
  <c r="L4301"/>
  <c r="H4301"/>
  <c r="D4302"/>
  <c r="E4302" s="1"/>
  <c r="C4303" s="1"/>
  <c r="O4301" l="1"/>
  <c r="P4301"/>
  <c r="Q4300"/>
  <c r="N4301"/>
  <c r="M4301"/>
  <c r="F4302"/>
  <c r="Q4301" l="1"/>
  <c r="H4302"/>
  <c r="D4303"/>
  <c r="E4303" s="1"/>
  <c r="C4304" s="1"/>
  <c r="L4302" l="1"/>
  <c r="F4303"/>
  <c r="H4303" s="1"/>
  <c r="O4302" l="1"/>
  <c r="P4302"/>
  <c r="M4302"/>
  <c r="N4302"/>
  <c r="L4303"/>
  <c r="D4304"/>
  <c r="E4304" s="1"/>
  <c r="C4305" s="1"/>
  <c r="P4303" l="1"/>
  <c r="O4303"/>
  <c r="Q4302"/>
  <c r="M4303"/>
  <c r="N4303"/>
  <c r="F4304"/>
  <c r="Q4303" l="1"/>
  <c r="L4304"/>
  <c r="H4304"/>
  <c r="D4305"/>
  <c r="E4305" s="1"/>
  <c r="C4306" s="1"/>
  <c r="O4304" l="1"/>
  <c r="P4304"/>
  <c r="N4304"/>
  <c r="M4304"/>
  <c r="F4305"/>
  <c r="Q4304" l="1"/>
  <c r="H4305"/>
  <c r="D4306"/>
  <c r="E4306" s="1"/>
  <c r="C4307" s="1"/>
  <c r="L4305" l="1"/>
  <c r="F4306"/>
  <c r="P4305" l="1"/>
  <c r="O4305"/>
  <c r="N4305"/>
  <c r="M4305"/>
  <c r="L4306"/>
  <c r="H4306"/>
  <c r="D4307"/>
  <c r="E4307" s="1"/>
  <c r="C4308" s="1"/>
  <c r="Q4305" l="1"/>
  <c r="P4306"/>
  <c r="O4306"/>
  <c r="N4306"/>
  <c r="M4306"/>
  <c r="F4307"/>
  <c r="Q4306" l="1"/>
  <c r="H4307"/>
  <c r="D4308"/>
  <c r="E4308" s="1"/>
  <c r="C4309" s="1"/>
  <c r="L4307" l="1"/>
  <c r="F4308"/>
  <c r="H4308" s="1"/>
  <c r="P4307" l="1"/>
  <c r="O4307"/>
  <c r="M4307"/>
  <c r="N4307"/>
  <c r="L4308"/>
  <c r="D4309"/>
  <c r="E4309" s="1"/>
  <c r="C4310" s="1"/>
  <c r="Q4307" l="1"/>
  <c r="P4308"/>
  <c r="O4308"/>
  <c r="M4308"/>
  <c r="N4308"/>
  <c r="F4309"/>
  <c r="Q4308" l="1"/>
  <c r="L4309"/>
  <c r="H4309"/>
  <c r="D4310"/>
  <c r="E4310" s="1"/>
  <c r="C4311" s="1"/>
  <c r="O4309" l="1"/>
  <c r="P4309"/>
  <c r="N4309"/>
  <c r="M4309"/>
  <c r="F4310"/>
  <c r="Q4309" l="1"/>
  <c r="H4310"/>
  <c r="D4311"/>
  <c r="E4311" s="1"/>
  <c r="C4312" s="1"/>
  <c r="L4310" l="1"/>
  <c r="F4311"/>
  <c r="H4311" s="1"/>
  <c r="P4310" l="1"/>
  <c r="O4310"/>
  <c r="M4310"/>
  <c r="N4310"/>
  <c r="L4311"/>
  <c r="D4312"/>
  <c r="E4312" s="1"/>
  <c r="C4313" s="1"/>
  <c r="O4311" l="1"/>
  <c r="P4311"/>
  <c r="Q4310"/>
  <c r="M4311"/>
  <c r="N4311"/>
  <c r="F4312"/>
  <c r="Q4311" l="1"/>
  <c r="H4312"/>
  <c r="D4313"/>
  <c r="E4313" s="1"/>
  <c r="C4314" s="1"/>
  <c r="L4312" l="1"/>
  <c r="F4313"/>
  <c r="P4312" l="1"/>
  <c r="O4312"/>
  <c r="M4312"/>
  <c r="N4312"/>
  <c r="L4313"/>
  <c r="H4313"/>
  <c r="D4314"/>
  <c r="E4314" s="1"/>
  <c r="C4315" s="1"/>
  <c r="O4313" l="1"/>
  <c r="P4313"/>
  <c r="Q4312"/>
  <c r="N4313"/>
  <c r="M4313"/>
  <c r="F4314"/>
  <c r="Q4313" l="1"/>
  <c r="H4314"/>
  <c r="D4315"/>
  <c r="E4315" s="1"/>
  <c r="C4316" s="1"/>
  <c r="L4314" l="1"/>
  <c r="F4315"/>
  <c r="P4314" l="1"/>
  <c r="O4314"/>
  <c r="N4314"/>
  <c r="M4314"/>
  <c r="L4315"/>
  <c r="H4315"/>
  <c r="D4316"/>
  <c r="E4316" s="1"/>
  <c r="C4317" s="1"/>
  <c r="Q4314" l="1"/>
  <c r="P4315"/>
  <c r="O4315"/>
  <c r="N4315"/>
  <c r="M4315"/>
  <c r="F4316"/>
  <c r="Q4315" l="1"/>
  <c r="H4316"/>
  <c r="D4317"/>
  <c r="E4317" s="1"/>
  <c r="C4318" s="1"/>
  <c r="L4316" l="1"/>
  <c r="F4317"/>
  <c r="O4316" l="1"/>
  <c r="P4316"/>
  <c r="N4316"/>
  <c r="M4316"/>
  <c r="L4317"/>
  <c r="H4317"/>
  <c r="D4318"/>
  <c r="E4318" s="1"/>
  <c r="C4319" s="1"/>
  <c r="O4317" l="1"/>
  <c r="P4317"/>
  <c r="Q4316"/>
  <c r="N4317"/>
  <c r="M4317"/>
  <c r="F4318"/>
  <c r="Q4317" l="1"/>
  <c r="H4318"/>
  <c r="D4319"/>
  <c r="E4319" s="1"/>
  <c r="C4320" s="1"/>
  <c r="L4318" l="1"/>
  <c r="F4319"/>
  <c r="P4318" l="1"/>
  <c r="O4318"/>
  <c r="M4318"/>
  <c r="N4318"/>
  <c r="L4319"/>
  <c r="H4319"/>
  <c r="D4320"/>
  <c r="E4320" s="1"/>
  <c r="C4321" s="1"/>
  <c r="P4319" l="1"/>
  <c r="O4319"/>
  <c r="Q4318"/>
  <c r="M4319"/>
  <c r="N4319"/>
  <c r="F4320"/>
  <c r="Q4319" l="1"/>
  <c r="H4320"/>
  <c r="D4321"/>
  <c r="E4321" s="1"/>
  <c r="C4322" s="1"/>
  <c r="L4320" l="1"/>
  <c r="F4321"/>
  <c r="H4321" s="1"/>
  <c r="O4320" l="1"/>
  <c r="P4320"/>
  <c r="M4320"/>
  <c r="N4320"/>
  <c r="L4321"/>
  <c r="D4322"/>
  <c r="E4322" s="1"/>
  <c r="C4323" s="1"/>
  <c r="P4321" l="1"/>
  <c r="O4321"/>
  <c r="Q4320"/>
  <c r="M4321"/>
  <c r="N4321"/>
  <c r="F4322"/>
  <c r="Q4321" l="1"/>
  <c r="L4322"/>
  <c r="H4322"/>
  <c r="D4323"/>
  <c r="E4323" s="1"/>
  <c r="C4324" s="1"/>
  <c r="P4322" l="1"/>
  <c r="O4322"/>
  <c r="N4322"/>
  <c r="M4322"/>
  <c r="F4323"/>
  <c r="Q4322" l="1"/>
  <c r="H4323"/>
  <c r="D4324"/>
  <c r="E4324" s="1"/>
  <c r="C4325" s="1"/>
  <c r="L4323" l="1"/>
  <c r="F4324"/>
  <c r="H4324" s="1"/>
  <c r="O4323" l="1"/>
  <c r="P4323"/>
  <c r="M4323"/>
  <c r="N4323"/>
  <c r="L4324"/>
  <c r="D4325"/>
  <c r="E4325" s="1"/>
  <c r="C4326" s="1"/>
  <c r="P4324" l="1"/>
  <c r="O4324"/>
  <c r="Q4323"/>
  <c r="M4324"/>
  <c r="N4324"/>
  <c r="F4325"/>
  <c r="Q4324" l="1"/>
  <c r="H4325"/>
  <c r="D4326"/>
  <c r="E4326" s="1"/>
  <c r="C4327" s="1"/>
  <c r="L4325" l="1"/>
  <c r="F4326"/>
  <c r="O4325" l="1"/>
  <c r="P4325"/>
  <c r="N4325"/>
  <c r="M4325"/>
  <c r="L4326"/>
  <c r="H4326"/>
  <c r="D4327"/>
  <c r="E4327" s="1"/>
  <c r="C4328" s="1"/>
  <c r="O4326" l="1"/>
  <c r="P4326"/>
  <c r="Q4325"/>
  <c r="N4326"/>
  <c r="M4326"/>
  <c r="F4327"/>
  <c r="Q4326" l="1"/>
  <c r="H4327"/>
  <c r="D4328"/>
  <c r="E4328" s="1"/>
  <c r="C4329" s="1"/>
  <c r="L4327" l="1"/>
  <c r="F4328"/>
  <c r="H4328" s="1"/>
  <c r="P4327" l="1"/>
  <c r="O4327"/>
  <c r="M4327"/>
  <c r="N4327"/>
  <c r="D4329"/>
  <c r="E4329" s="1"/>
  <c r="C4330" s="1"/>
  <c r="Q4327" l="1"/>
  <c r="L4328"/>
  <c r="F4329"/>
  <c r="H4329" s="1"/>
  <c r="O4328" l="1"/>
  <c r="P4328"/>
  <c r="M4328"/>
  <c r="N4328"/>
  <c r="L4329"/>
  <c r="D4330"/>
  <c r="E4330" s="1"/>
  <c r="C4331" s="1"/>
  <c r="Q4328" l="1"/>
  <c r="P4329"/>
  <c r="O4329"/>
  <c r="M4329"/>
  <c r="N4329"/>
  <c r="F4330"/>
  <c r="Q4329" l="1"/>
  <c r="L4330"/>
  <c r="H4330"/>
  <c r="D4331"/>
  <c r="E4331" s="1"/>
  <c r="C4332" s="1"/>
  <c r="P4330" l="1"/>
  <c r="O4330"/>
  <c r="N4330"/>
  <c r="M4330"/>
  <c r="F4331"/>
  <c r="Q4330" l="1"/>
  <c r="H4331"/>
  <c r="D4332"/>
  <c r="E4332" s="1"/>
  <c r="C4333" s="1"/>
  <c r="L4331" l="1"/>
  <c r="F4332"/>
  <c r="H4332" s="1"/>
  <c r="P4331" l="1"/>
  <c r="O4331"/>
  <c r="M4331"/>
  <c r="N4331"/>
  <c r="L4332"/>
  <c r="D4333"/>
  <c r="E4333" s="1"/>
  <c r="C4334" s="1"/>
  <c r="P4332" l="1"/>
  <c r="O4332"/>
  <c r="Q4331"/>
  <c r="M4332"/>
  <c r="N4332"/>
  <c r="F4333"/>
  <c r="Q4332" l="1"/>
  <c r="L4333"/>
  <c r="H4333"/>
  <c r="D4334"/>
  <c r="E4334" s="1"/>
  <c r="C4335" s="1"/>
  <c r="O4333" l="1"/>
  <c r="P4333"/>
  <c r="N4333"/>
  <c r="M4333"/>
  <c r="F4334"/>
  <c r="Q4333" l="1"/>
  <c r="H4334"/>
  <c r="D4335"/>
  <c r="E4335" s="1"/>
  <c r="C4336" s="1"/>
  <c r="L4334" l="1"/>
  <c r="F4335"/>
  <c r="H4335" s="1"/>
  <c r="P4334" l="1"/>
  <c r="O4334"/>
  <c r="M4334"/>
  <c r="N4334"/>
  <c r="L4335"/>
  <c r="D4336"/>
  <c r="E4336" s="1"/>
  <c r="C4337" s="1"/>
  <c r="P4335" l="1"/>
  <c r="O4335"/>
  <c r="Q4334"/>
  <c r="M4335"/>
  <c r="N4335"/>
  <c r="F4336"/>
  <c r="Q4335" l="1"/>
  <c r="H4336"/>
  <c r="D4337"/>
  <c r="E4337" s="1"/>
  <c r="C4338" s="1"/>
  <c r="L4336" l="1"/>
  <c r="F4337"/>
  <c r="P4336" l="1"/>
  <c r="O4336"/>
  <c r="N4336"/>
  <c r="M4336"/>
  <c r="L4337"/>
  <c r="H4337"/>
  <c r="D4338"/>
  <c r="E4338" s="1"/>
  <c r="C4339" s="1"/>
  <c r="O4337" l="1"/>
  <c r="P4337"/>
  <c r="Q4336"/>
  <c r="N4337"/>
  <c r="M4337"/>
  <c r="F4338"/>
  <c r="Q4337" l="1"/>
  <c r="H4338"/>
  <c r="D4339"/>
  <c r="E4339" s="1"/>
  <c r="C4340" s="1"/>
  <c r="L4338" l="1"/>
  <c r="F4339"/>
  <c r="P4338" l="1"/>
  <c r="O4338"/>
  <c r="N4338"/>
  <c r="M4338"/>
  <c r="L4339"/>
  <c r="H4339"/>
  <c r="D4340"/>
  <c r="E4340" s="1"/>
  <c r="C4341" s="1"/>
  <c r="Q4338" l="1"/>
  <c r="O4339"/>
  <c r="P4339"/>
  <c r="N4339"/>
  <c r="M4339"/>
  <c r="F4340"/>
  <c r="Q4339" l="1"/>
  <c r="H4340"/>
  <c r="D4341"/>
  <c r="E4341" s="1"/>
  <c r="C4342" s="1"/>
  <c r="L4340" l="1"/>
  <c r="F4341"/>
  <c r="H4341" s="1"/>
  <c r="O4340" l="1"/>
  <c r="P4340"/>
  <c r="M4340"/>
  <c r="N4340"/>
  <c r="L4341"/>
  <c r="D4342"/>
  <c r="E4342" s="1"/>
  <c r="C4343" s="1"/>
  <c r="P4341" l="1"/>
  <c r="O4341"/>
  <c r="Q4340"/>
  <c r="M4341"/>
  <c r="N4341"/>
  <c r="F4342"/>
  <c r="Q4341" l="1"/>
  <c r="H4342"/>
  <c r="D4343"/>
  <c r="E4343" s="1"/>
  <c r="C4344" s="1"/>
  <c r="L4342" l="1"/>
  <c r="F4343"/>
  <c r="H4343" s="1"/>
  <c r="P4342" l="1"/>
  <c r="O4342"/>
  <c r="M4342"/>
  <c r="N4342"/>
  <c r="D4344"/>
  <c r="E4344" s="1"/>
  <c r="C4345" s="1"/>
  <c r="Q4342" l="1"/>
  <c r="L4343"/>
  <c r="F4344"/>
  <c r="H4344" s="1"/>
  <c r="O4343" l="1"/>
  <c r="P4343"/>
  <c r="M4343"/>
  <c r="N4343"/>
  <c r="D4345"/>
  <c r="E4345" s="1"/>
  <c r="C4346" s="1"/>
  <c r="Q4343" l="1"/>
  <c r="L4344"/>
  <c r="F4345"/>
  <c r="O4344" l="1"/>
  <c r="P4344"/>
  <c r="N4344"/>
  <c r="M4344"/>
  <c r="L4345"/>
  <c r="H4345"/>
  <c r="D4346"/>
  <c r="E4346" s="1"/>
  <c r="C4347" s="1"/>
  <c r="Q4344" l="1"/>
  <c r="O4345"/>
  <c r="P4345"/>
  <c r="N4345"/>
  <c r="M4345"/>
  <c r="F4346"/>
  <c r="Q4345" l="1"/>
  <c r="H4346"/>
  <c r="D4347"/>
  <c r="E4347" s="1"/>
  <c r="C4348" s="1"/>
  <c r="L4346" l="1"/>
  <c r="F4347"/>
  <c r="H4347" s="1"/>
  <c r="O4346" l="1"/>
  <c r="P4346"/>
  <c r="M4346"/>
  <c r="N4346"/>
  <c r="D4348"/>
  <c r="E4348" s="1"/>
  <c r="C4349" s="1"/>
  <c r="Q4346" l="1"/>
  <c r="L4347"/>
  <c r="F4348"/>
  <c r="H4348" s="1"/>
  <c r="P4347" l="1"/>
  <c r="O4347"/>
  <c r="M4347"/>
  <c r="N4347"/>
  <c r="L4348"/>
  <c r="D4349"/>
  <c r="E4349" s="1"/>
  <c r="C4350" s="1"/>
  <c r="P4348" l="1"/>
  <c r="O4348"/>
  <c r="Q4347"/>
  <c r="M4348"/>
  <c r="N4348"/>
  <c r="F4349"/>
  <c r="Q4348" l="1"/>
  <c r="H4349"/>
  <c r="D4350"/>
  <c r="E4350" s="1"/>
  <c r="C4351" s="1"/>
  <c r="L4349" l="1"/>
  <c r="F4350"/>
  <c r="H4350" s="1"/>
  <c r="O4349" l="1"/>
  <c r="P4349"/>
  <c r="M4349"/>
  <c r="N4349"/>
  <c r="L4350"/>
  <c r="D4351"/>
  <c r="E4351" s="1"/>
  <c r="C4352" s="1"/>
  <c r="P4350" l="1"/>
  <c r="O4350"/>
  <c r="Q4349"/>
  <c r="M4350"/>
  <c r="N4350"/>
  <c r="F4351"/>
  <c r="Q4350" l="1"/>
  <c r="L4351"/>
  <c r="H4351"/>
  <c r="D4352"/>
  <c r="E4352" s="1"/>
  <c r="C4353" s="1"/>
  <c r="P4351" l="1"/>
  <c r="O4351"/>
  <c r="N4351"/>
  <c r="M4351"/>
  <c r="F4352"/>
  <c r="Q4351" l="1"/>
  <c r="H4352"/>
  <c r="D4353"/>
  <c r="E4353" s="1"/>
  <c r="C4354" s="1"/>
  <c r="L4352" l="1"/>
  <c r="F4353"/>
  <c r="P4352" l="1"/>
  <c r="O4352"/>
  <c r="N4352"/>
  <c r="M4352"/>
  <c r="L4353"/>
  <c r="H4353"/>
  <c r="D4354"/>
  <c r="E4354" s="1"/>
  <c r="C4355" s="1"/>
  <c r="P4353" l="1"/>
  <c r="O4353"/>
  <c r="Q4352"/>
  <c r="N4353"/>
  <c r="M4353"/>
  <c r="F4354"/>
  <c r="Q4353" l="1"/>
  <c r="H4354"/>
  <c r="D4355"/>
  <c r="E4355" s="1"/>
  <c r="C4356" s="1"/>
  <c r="L4354" l="1"/>
  <c r="F4355"/>
  <c r="H4355" s="1"/>
  <c r="O4354" l="1"/>
  <c r="P4354"/>
  <c r="M4354"/>
  <c r="N4354"/>
  <c r="D4356"/>
  <c r="E4356" s="1"/>
  <c r="C4357" s="1"/>
  <c r="Q4354" l="1"/>
  <c r="L4355"/>
  <c r="F4356"/>
  <c r="P4355" l="1"/>
  <c r="O4355"/>
  <c r="N4355"/>
  <c r="M4355"/>
  <c r="L4356"/>
  <c r="H4356"/>
  <c r="D4357"/>
  <c r="E4357" s="1"/>
  <c r="C4358" s="1"/>
  <c r="P4356" l="1"/>
  <c r="O4356"/>
  <c r="Q4355"/>
  <c r="N4356"/>
  <c r="M4356"/>
  <c r="F4357"/>
  <c r="Q4356" l="1"/>
  <c r="H4357"/>
  <c r="D4358"/>
  <c r="E4358" s="1"/>
  <c r="C4359" s="1"/>
  <c r="L4357" l="1"/>
  <c r="F4358"/>
  <c r="H4358" s="1"/>
  <c r="P4357" l="1"/>
  <c r="O4357"/>
  <c r="M4357"/>
  <c r="N4357"/>
  <c r="L4358"/>
  <c r="D4359"/>
  <c r="E4359" s="1"/>
  <c r="C4360" s="1"/>
  <c r="P4358" l="1"/>
  <c r="O4358"/>
  <c r="Q4357"/>
  <c r="M4358"/>
  <c r="N4358"/>
  <c r="F4359"/>
  <c r="Q4358" l="1"/>
  <c r="L4359"/>
  <c r="H4359"/>
  <c r="D4360"/>
  <c r="E4360" s="1"/>
  <c r="C4361" s="1"/>
  <c r="P4359" l="1"/>
  <c r="O4359"/>
  <c r="N4359"/>
  <c r="M4359"/>
  <c r="F4360"/>
  <c r="Q4359" l="1"/>
  <c r="H4360"/>
  <c r="D4361"/>
  <c r="E4361" s="1"/>
  <c r="C4362" s="1"/>
  <c r="L4360" l="1"/>
  <c r="F4361"/>
  <c r="H4361" s="1"/>
  <c r="O4360" l="1"/>
  <c r="P4360"/>
  <c r="M4360"/>
  <c r="N4360"/>
  <c r="L4361"/>
  <c r="D4362"/>
  <c r="E4362" s="1"/>
  <c r="C4363" s="1"/>
  <c r="P4361" l="1"/>
  <c r="O4361"/>
  <c r="Q4360"/>
  <c r="M4361"/>
  <c r="N4361"/>
  <c r="F4362"/>
  <c r="Q4361" l="1"/>
  <c r="H4362"/>
  <c r="D4363"/>
  <c r="E4363" s="1"/>
  <c r="C4364" s="1"/>
  <c r="L4362" l="1"/>
  <c r="F4363"/>
  <c r="P4362" l="1"/>
  <c r="O4362"/>
  <c r="N4362"/>
  <c r="M4362"/>
  <c r="L4363"/>
  <c r="H4363"/>
  <c r="D4364"/>
  <c r="E4364" s="1"/>
  <c r="C4365" s="1"/>
  <c r="P4363" l="1"/>
  <c r="O4363"/>
  <c r="Q4362"/>
  <c r="N4363"/>
  <c r="M4363"/>
  <c r="F4364"/>
  <c r="Q4363" l="1"/>
  <c r="H4364"/>
  <c r="D4365"/>
  <c r="E4365" s="1"/>
  <c r="C4366" s="1"/>
  <c r="L4364" l="1"/>
  <c r="F4365"/>
  <c r="H4365" s="1"/>
  <c r="P4364" l="1"/>
  <c r="O4364"/>
  <c r="M4364"/>
  <c r="N4364"/>
  <c r="L4365"/>
  <c r="D4366"/>
  <c r="E4366" s="1"/>
  <c r="C4367" s="1"/>
  <c r="P4365" l="1"/>
  <c r="O4365"/>
  <c r="Q4364"/>
  <c r="M4365"/>
  <c r="N4365"/>
  <c r="F48" i="11"/>
  <c r="C49"/>
  <c r="F4366" i="10"/>
  <c r="Q4365" l="1"/>
  <c r="L4366"/>
  <c r="H4366"/>
  <c r="D4367"/>
  <c r="E4367" s="1"/>
  <c r="C4368" s="1"/>
  <c r="O4366" l="1"/>
  <c r="P4366"/>
  <c r="N4366"/>
  <c r="M4366"/>
  <c r="F4367"/>
  <c r="Q4366" l="1"/>
  <c r="H4367"/>
  <c r="D4368"/>
  <c r="E4368" s="1"/>
  <c r="C4369" s="1"/>
  <c r="L4367" l="1"/>
  <c r="F4368"/>
  <c r="H4368" s="1"/>
  <c r="P4367" l="1"/>
  <c r="O4367"/>
  <c r="M4367"/>
  <c r="N4367"/>
  <c r="L4368"/>
  <c r="D4369"/>
  <c r="E4369" s="1"/>
  <c r="C4370" s="1"/>
  <c r="Q4367" l="1"/>
  <c r="O4368"/>
  <c r="P4368"/>
  <c r="M4368"/>
  <c r="N4368"/>
  <c r="F4369"/>
  <c r="Q4368" l="1"/>
  <c r="H4369"/>
  <c r="D4370"/>
  <c r="E4370" s="1"/>
  <c r="C4371" s="1"/>
  <c r="L4369" l="1"/>
  <c r="F4370"/>
  <c r="H4370" s="1"/>
  <c r="O4369" l="1"/>
  <c r="P4369"/>
  <c r="M4369"/>
  <c r="N4369"/>
  <c r="D4371"/>
  <c r="E4371" s="1"/>
  <c r="C4372" s="1"/>
  <c r="Q4369" l="1"/>
  <c r="L4370"/>
  <c r="F4371"/>
  <c r="H4371" s="1"/>
  <c r="P4370" l="1"/>
  <c r="O4370"/>
  <c r="M4370"/>
  <c r="N4370"/>
  <c r="L4371"/>
  <c r="D4372"/>
  <c r="E4372" s="1"/>
  <c r="C4373" s="1"/>
  <c r="O4371" l="1"/>
  <c r="P4371"/>
  <c r="Q4370"/>
  <c r="M4371"/>
  <c r="N4371"/>
  <c r="F4372"/>
  <c r="Q4371" l="1"/>
  <c r="H4372"/>
  <c r="D4373"/>
  <c r="E4373" s="1"/>
  <c r="C4374" s="1"/>
  <c r="L4372" l="1"/>
  <c r="F4373"/>
  <c r="H4373" s="1"/>
  <c r="P4372" l="1"/>
  <c r="O4372"/>
  <c r="M4372"/>
  <c r="N4372"/>
  <c r="L4373"/>
  <c r="D4374"/>
  <c r="E4374" s="1"/>
  <c r="C4375" s="1"/>
  <c r="P4373" l="1"/>
  <c r="O4373"/>
  <c r="Q4372"/>
  <c r="M4373"/>
  <c r="N4373"/>
  <c r="F4374"/>
  <c r="Q4373" l="1"/>
  <c r="H4374"/>
  <c r="D4375"/>
  <c r="E4375" s="1"/>
  <c r="C4376" s="1"/>
  <c r="L4374" l="1"/>
  <c r="F4375"/>
  <c r="H4375" s="1"/>
  <c r="P4374" l="1"/>
  <c r="O4374"/>
  <c r="M4374"/>
  <c r="N4374"/>
  <c r="E49" i="11"/>
  <c r="D49"/>
  <c r="L4375" i="10"/>
  <c r="D4376"/>
  <c r="E4376" s="1"/>
  <c r="C4377" s="1"/>
  <c r="Q4374" l="1"/>
  <c r="P4375"/>
  <c r="O4375"/>
  <c r="M4375"/>
  <c r="N4375"/>
  <c r="F4376"/>
  <c r="Q4375" l="1"/>
  <c r="H4376"/>
  <c r="D4377"/>
  <c r="E4377" s="1"/>
  <c r="C4378" s="1"/>
  <c r="L4376" l="1"/>
  <c r="F4377"/>
  <c r="P4376" l="1"/>
  <c r="O4376"/>
  <c r="N4376"/>
  <c r="M4376"/>
  <c r="L4377"/>
  <c r="H4377"/>
  <c r="D4378"/>
  <c r="E4378" s="1"/>
  <c r="C4379" s="1"/>
  <c r="O4377" l="1"/>
  <c r="P4377"/>
  <c r="Q4376"/>
  <c r="N4377"/>
  <c r="M4377"/>
  <c r="F4378"/>
  <c r="Q4377" l="1"/>
  <c r="H4378"/>
  <c r="D4379"/>
  <c r="E4379" s="1"/>
  <c r="C4380" s="1"/>
  <c r="L4378" l="1"/>
  <c r="F4379"/>
  <c r="O4378" l="1"/>
  <c r="P4378"/>
  <c r="N4378"/>
  <c r="M4378"/>
  <c r="L4379"/>
  <c r="H4379"/>
  <c r="D4380"/>
  <c r="E4380" s="1"/>
  <c r="C4381" s="1"/>
  <c r="O4379" l="1"/>
  <c r="P4379"/>
  <c r="Q4378"/>
  <c r="N4379"/>
  <c r="M4379"/>
  <c r="F4380"/>
  <c r="Q4379" l="1"/>
  <c r="H4380"/>
  <c r="D4381"/>
  <c r="E4381" s="1"/>
  <c r="C4382" s="1"/>
  <c r="L4380" l="1"/>
  <c r="F4381"/>
  <c r="O4380" l="1"/>
  <c r="P4380"/>
  <c r="M4380"/>
  <c r="N4380"/>
  <c r="L4381"/>
  <c r="H4381"/>
  <c r="D4382"/>
  <c r="E4382" s="1"/>
  <c r="C4383" s="1"/>
  <c r="O4381" l="1"/>
  <c r="P4381"/>
  <c r="Q4380"/>
  <c r="M4381"/>
  <c r="N4381"/>
  <c r="F4382"/>
  <c r="Q4381" l="1"/>
  <c r="H4382"/>
  <c r="D4383"/>
  <c r="E4383" s="1"/>
  <c r="C4384" s="1"/>
  <c r="L4382" l="1"/>
  <c r="F4383"/>
  <c r="H4383" s="1"/>
  <c r="O4382" l="1"/>
  <c r="P4382"/>
  <c r="M4382"/>
  <c r="N4382"/>
  <c r="L4383"/>
  <c r="D4384"/>
  <c r="E4384" s="1"/>
  <c r="C4385" s="1"/>
  <c r="O4383" l="1"/>
  <c r="P4383"/>
  <c r="Q4382"/>
  <c r="M4383"/>
  <c r="N4383"/>
  <c r="F4384"/>
  <c r="Q4383" l="1"/>
  <c r="H4384"/>
  <c r="D4385"/>
  <c r="E4385" s="1"/>
  <c r="C4386" s="1"/>
  <c r="L4384" l="1"/>
  <c r="F4385"/>
  <c r="H4385" s="1"/>
  <c r="P4384" l="1"/>
  <c r="O4384"/>
  <c r="M4384"/>
  <c r="N4384"/>
  <c r="L4385"/>
  <c r="D4386"/>
  <c r="E4386" s="1"/>
  <c r="C4387" s="1"/>
  <c r="Q4384" l="1"/>
  <c r="P4385"/>
  <c r="O4385"/>
  <c r="M4385"/>
  <c r="N4385"/>
  <c r="F4386"/>
  <c r="Q4385" l="1"/>
  <c r="L4386"/>
  <c r="H4386"/>
  <c r="D4387"/>
  <c r="E4387" s="1"/>
  <c r="C4388" s="1"/>
  <c r="O4386" l="1"/>
  <c r="P4386"/>
  <c r="N4386"/>
  <c r="M4386"/>
  <c r="F4387"/>
  <c r="Q4386" l="1"/>
  <c r="H4387"/>
  <c r="D4388"/>
  <c r="E4388" s="1"/>
  <c r="C4389" s="1"/>
  <c r="L4387" l="1"/>
  <c r="F4388"/>
  <c r="P4387" l="1"/>
  <c r="O4387"/>
  <c r="N4387"/>
  <c r="M4387"/>
  <c r="L4388"/>
  <c r="H4388"/>
  <c r="D4389"/>
  <c r="E4389" s="1"/>
  <c r="C4390" s="1"/>
  <c r="O4388" l="1"/>
  <c r="P4388"/>
  <c r="Q4387"/>
  <c r="N4388"/>
  <c r="M4388"/>
  <c r="F4389"/>
  <c r="Q4388" l="1"/>
  <c r="H4389"/>
  <c r="D4390"/>
  <c r="E4390" s="1"/>
  <c r="C4391" s="1"/>
  <c r="L4389" l="1"/>
  <c r="F4390"/>
  <c r="P4389" l="1"/>
  <c r="O4389"/>
  <c r="N4389"/>
  <c r="M4389"/>
  <c r="L4390"/>
  <c r="H4390"/>
  <c r="D4391"/>
  <c r="E4391" s="1"/>
  <c r="C4392" s="1"/>
  <c r="Q4389" l="1"/>
  <c r="P4390"/>
  <c r="O4390"/>
  <c r="M4390"/>
  <c r="N4390"/>
  <c r="F4391"/>
  <c r="Q4390" l="1"/>
  <c r="H4391"/>
  <c r="D4392"/>
  <c r="E4392" s="1"/>
  <c r="C4393" s="1"/>
  <c r="L4391" l="1"/>
  <c r="F4392"/>
  <c r="O4391" l="1"/>
  <c r="P4391"/>
  <c r="N4391"/>
  <c r="M4391"/>
  <c r="L4392"/>
  <c r="H4392"/>
  <c r="D4393"/>
  <c r="E4393" s="1"/>
  <c r="C4394" s="1"/>
  <c r="P4392" l="1"/>
  <c r="O4392"/>
  <c r="Q4391"/>
  <c r="N4392"/>
  <c r="M4392"/>
  <c r="F4393"/>
  <c r="Q4392" l="1"/>
  <c r="H4393"/>
  <c r="D4394"/>
  <c r="E4394" s="1"/>
  <c r="C4395" s="1"/>
  <c r="L4393" l="1"/>
  <c r="F4394"/>
  <c r="H4394" s="1"/>
  <c r="P4393" l="1"/>
  <c r="O4393"/>
  <c r="M4393"/>
  <c r="N4393"/>
  <c r="L4394"/>
  <c r="D4395"/>
  <c r="E4395" s="1"/>
  <c r="C4396" s="1"/>
  <c r="P4394" l="1"/>
  <c r="O4394"/>
  <c r="Q4393"/>
  <c r="M4394"/>
  <c r="N4394"/>
  <c r="F4395"/>
  <c r="Q4394" l="1"/>
  <c r="H4395"/>
  <c r="D4396"/>
  <c r="E4396" s="1"/>
  <c r="C4397" s="1"/>
  <c r="L4395" l="1"/>
  <c r="F4396"/>
  <c r="O4395" l="1"/>
  <c r="P4395"/>
  <c r="M4395"/>
  <c r="N4395"/>
  <c r="L4396"/>
  <c r="H4396"/>
  <c r="D4397"/>
  <c r="E4397" s="1"/>
  <c r="C4398" s="1"/>
  <c r="P4396" l="1"/>
  <c r="O4396"/>
  <c r="Q4395"/>
  <c r="M4396"/>
  <c r="N4396"/>
  <c r="F4397"/>
  <c r="Q4396" l="1"/>
  <c r="H4397"/>
  <c r="D4398"/>
  <c r="E4398" s="1"/>
  <c r="C4399" s="1"/>
  <c r="L4397" l="1"/>
  <c r="F4398"/>
  <c r="H4398" s="1"/>
  <c r="O4397" l="1"/>
  <c r="P4397"/>
  <c r="M4397"/>
  <c r="N4397"/>
  <c r="L4398"/>
  <c r="D4399"/>
  <c r="E4399" s="1"/>
  <c r="C4400" s="1"/>
  <c r="P4398" l="1"/>
  <c r="O4398"/>
  <c r="Q4397"/>
  <c r="M4398"/>
  <c r="N4398"/>
  <c r="F4399"/>
  <c r="Q4398" l="1"/>
  <c r="H4399"/>
  <c r="D4400"/>
  <c r="E4400" s="1"/>
  <c r="C4401" s="1"/>
  <c r="L4399" l="1"/>
  <c r="F4400"/>
  <c r="P4399" l="1"/>
  <c r="O4399"/>
  <c r="M4399"/>
  <c r="N4399"/>
  <c r="L4400"/>
  <c r="H4400"/>
  <c r="D4401"/>
  <c r="E4401" s="1"/>
  <c r="C4402" s="1"/>
  <c r="Q4399" l="1"/>
  <c r="P4400"/>
  <c r="O4400"/>
  <c r="N4400"/>
  <c r="M4400"/>
  <c r="F4401"/>
  <c r="Q4400" l="1"/>
  <c r="H4401"/>
  <c r="D4402"/>
  <c r="E4402" s="1"/>
  <c r="C4403" s="1"/>
  <c r="L4401" l="1"/>
  <c r="F4402"/>
  <c r="H4402" s="1"/>
  <c r="P4401" l="1"/>
  <c r="O4401"/>
  <c r="M4401"/>
  <c r="N4401"/>
  <c r="L4402"/>
  <c r="D4403"/>
  <c r="E4403" s="1"/>
  <c r="C4404" s="1"/>
  <c r="O4402" l="1"/>
  <c r="P4402"/>
  <c r="Q4401"/>
  <c r="N4402"/>
  <c r="M4402"/>
  <c r="F4403"/>
  <c r="Q4402" l="1"/>
  <c r="L4403"/>
  <c r="H4403"/>
  <c r="D4404"/>
  <c r="E4404" s="1"/>
  <c r="C4405" s="1"/>
  <c r="P4403" l="1"/>
  <c r="O4403"/>
  <c r="N4403"/>
  <c r="M4403"/>
  <c r="F4404"/>
  <c r="Q4403" l="1"/>
  <c r="H4404"/>
  <c r="D4405"/>
  <c r="E4405" s="1"/>
  <c r="C4406" s="1"/>
  <c r="L4404" l="1"/>
  <c r="F4405"/>
  <c r="O4404" l="1"/>
  <c r="P4404"/>
  <c r="N4404"/>
  <c r="M4404"/>
  <c r="L4405"/>
  <c r="H4405"/>
  <c r="D4406"/>
  <c r="E4406" s="1"/>
  <c r="C4407" s="1"/>
  <c r="P4405" l="1"/>
  <c r="O4405"/>
  <c r="Q4404"/>
  <c r="N4405"/>
  <c r="M4405"/>
  <c r="F4406"/>
  <c r="Q4405" l="1"/>
  <c r="H4406"/>
  <c r="D4407"/>
  <c r="E4407" s="1"/>
  <c r="C4408" s="1"/>
  <c r="L4406" l="1"/>
  <c r="F4407"/>
  <c r="H4407" s="1"/>
  <c r="O4406" l="1"/>
  <c r="P4406"/>
  <c r="M4406"/>
  <c r="N4406"/>
  <c r="L4407"/>
  <c r="D4408"/>
  <c r="E4408" s="1"/>
  <c r="C4409" s="1"/>
  <c r="P4407" l="1"/>
  <c r="O4407"/>
  <c r="Q4406"/>
  <c r="M4407"/>
  <c r="N4407"/>
  <c r="F4408"/>
  <c r="Q4407" l="1"/>
  <c r="H4408"/>
  <c r="D4409"/>
  <c r="E4409" s="1"/>
  <c r="C4410" s="1"/>
  <c r="L4408" l="1"/>
  <c r="F4409"/>
  <c r="H4409" s="1"/>
  <c r="P4408" l="1"/>
  <c r="O4408"/>
  <c r="M4408"/>
  <c r="N4408"/>
  <c r="L4409"/>
  <c r="D4410"/>
  <c r="E4410" s="1"/>
  <c r="C4411" s="1"/>
  <c r="P4409" l="1"/>
  <c r="O4409"/>
  <c r="Q4408"/>
  <c r="M4409"/>
  <c r="N4409"/>
  <c r="F4410"/>
  <c r="Q4409" l="1"/>
  <c r="H4410"/>
  <c r="D4411"/>
  <c r="E4411" s="1"/>
  <c r="C4412" s="1"/>
  <c r="L4410" l="1"/>
  <c r="F4411"/>
  <c r="H4411" s="1"/>
  <c r="P4410" l="1"/>
  <c r="O4410"/>
  <c r="M4410"/>
  <c r="N4410"/>
  <c r="D4412"/>
  <c r="E4412" s="1"/>
  <c r="C4413" s="1"/>
  <c r="Q4410" l="1"/>
  <c r="L4411"/>
  <c r="F4412"/>
  <c r="P4411" l="1"/>
  <c r="O4411"/>
  <c r="M4411"/>
  <c r="N4411"/>
  <c r="L4412"/>
  <c r="H4412"/>
  <c r="D4413"/>
  <c r="E4413" s="1"/>
  <c r="C4414" s="1"/>
  <c r="Q4411" l="1"/>
  <c r="P4412"/>
  <c r="O4412"/>
  <c r="N4412"/>
  <c r="M4412"/>
  <c r="F4413"/>
  <c r="Q4412" l="1"/>
  <c r="H4413"/>
  <c r="D4414"/>
  <c r="E4414" s="1"/>
  <c r="C4415" s="1"/>
  <c r="L4413" l="1"/>
  <c r="F4414"/>
  <c r="H4414" s="1"/>
  <c r="O4413" l="1"/>
  <c r="P4413"/>
  <c r="M4413"/>
  <c r="N4413"/>
  <c r="L4414"/>
  <c r="D4415"/>
  <c r="E4415" s="1"/>
  <c r="C4416" s="1"/>
  <c r="O4414" l="1"/>
  <c r="P4414"/>
  <c r="Q4413"/>
  <c r="M4414"/>
  <c r="N4414"/>
  <c r="F4415"/>
  <c r="Q4414" l="1"/>
  <c r="H4415"/>
  <c r="D4416"/>
  <c r="E4416" s="1"/>
  <c r="C4417" s="1"/>
  <c r="L4415" l="1"/>
  <c r="F4416"/>
  <c r="H4416" s="1"/>
  <c r="P4415" l="1"/>
  <c r="O4415"/>
  <c r="M4415"/>
  <c r="N4415"/>
  <c r="L4416"/>
  <c r="D4417"/>
  <c r="E4417" s="1"/>
  <c r="C4418" s="1"/>
  <c r="Q4415" l="1"/>
  <c r="P4416"/>
  <c r="O4416"/>
  <c r="M4416"/>
  <c r="N4416"/>
  <c r="F4417"/>
  <c r="Q4416" l="1"/>
  <c r="L4417"/>
  <c r="H4417"/>
  <c r="D4418"/>
  <c r="E4418" s="1"/>
  <c r="C4419" s="1"/>
  <c r="O4417" l="1"/>
  <c r="P4417"/>
  <c r="N4417"/>
  <c r="M4417"/>
  <c r="F4418"/>
  <c r="Q4417" l="1"/>
  <c r="H4418"/>
  <c r="D4419"/>
  <c r="E4419" s="1"/>
  <c r="C4420" s="1"/>
  <c r="L4418" l="1"/>
  <c r="F4419"/>
  <c r="H4419" s="1"/>
  <c r="O4418" l="1"/>
  <c r="P4418"/>
  <c r="M4418"/>
  <c r="N4418"/>
  <c r="L4419"/>
  <c r="D4420"/>
  <c r="E4420" s="1"/>
  <c r="C4421" s="1"/>
  <c r="O4419" l="1"/>
  <c r="P4419"/>
  <c r="Q4418"/>
  <c r="M4419"/>
  <c r="N4419"/>
  <c r="F4420"/>
  <c r="Q4419" l="1"/>
  <c r="H4420"/>
  <c r="D4421"/>
  <c r="E4421" s="1"/>
  <c r="C4422" s="1"/>
  <c r="L4420" l="1"/>
  <c r="F4421"/>
  <c r="H4421" s="1"/>
  <c r="O4420" l="1"/>
  <c r="P4420"/>
  <c r="M4420"/>
  <c r="N4420"/>
  <c r="D4422"/>
  <c r="E4422" s="1"/>
  <c r="C4423" s="1"/>
  <c r="Q4420" l="1"/>
  <c r="L4421"/>
  <c r="F4422"/>
  <c r="H4422" s="1"/>
  <c r="O4421" l="1"/>
  <c r="P4421"/>
  <c r="M4421"/>
  <c r="N4421"/>
  <c r="L4422"/>
  <c r="D4423"/>
  <c r="E4423" s="1"/>
  <c r="C4424" s="1"/>
  <c r="Q4421" l="1"/>
  <c r="O4422"/>
  <c r="P4422"/>
  <c r="M4422"/>
  <c r="N4422"/>
  <c r="F4423"/>
  <c r="Q4422" l="1"/>
  <c r="H4423"/>
  <c r="D4424"/>
  <c r="E4424" s="1"/>
  <c r="C4425" s="1"/>
  <c r="L4423" l="1"/>
  <c r="F4424"/>
  <c r="H4424" s="1"/>
  <c r="O4423" l="1"/>
  <c r="P4423"/>
  <c r="M4423"/>
  <c r="N4423"/>
  <c r="L4424"/>
  <c r="D4425"/>
  <c r="E4425" s="1"/>
  <c r="C4426" s="1"/>
  <c r="O4424" l="1"/>
  <c r="P4424"/>
  <c r="Q4423"/>
  <c r="M4424"/>
  <c r="N4424"/>
  <c r="F4425"/>
  <c r="Q4424" l="1"/>
  <c r="H4425"/>
  <c r="D4426"/>
  <c r="E4426" s="1"/>
  <c r="C4427" s="1"/>
  <c r="L4425" l="1"/>
  <c r="F4426"/>
  <c r="O4425" l="1"/>
  <c r="P4425"/>
  <c r="N4425"/>
  <c r="M4425"/>
  <c r="L4426"/>
  <c r="H4426"/>
  <c r="D4427"/>
  <c r="E4427" s="1"/>
  <c r="C4428" s="1"/>
  <c r="P4426" l="1"/>
  <c r="O4426"/>
  <c r="Q4425"/>
  <c r="N4426"/>
  <c r="M4426"/>
  <c r="F4427"/>
  <c r="Q4426" l="1"/>
  <c r="H4427"/>
  <c r="D4428"/>
  <c r="E4428" s="1"/>
  <c r="C4429" s="1"/>
  <c r="L4427" l="1"/>
  <c r="F4428"/>
  <c r="H4428" s="1"/>
  <c r="P4427" l="1"/>
  <c r="O4427"/>
  <c r="M4427"/>
  <c r="N4427"/>
  <c r="D4429"/>
  <c r="E4429" s="1"/>
  <c r="C4430" s="1"/>
  <c r="Q4427" l="1"/>
  <c r="L4428"/>
  <c r="F4429"/>
  <c r="P4428" l="1"/>
  <c r="O4428"/>
  <c r="M4428"/>
  <c r="N4428"/>
  <c r="L4429"/>
  <c r="H4429"/>
  <c r="D4430"/>
  <c r="E4430" s="1"/>
  <c r="C4431" s="1"/>
  <c r="P4429" l="1"/>
  <c r="O4429"/>
  <c r="Q4428"/>
  <c r="M4429"/>
  <c r="N4429"/>
  <c r="F4430"/>
  <c r="Q4429" l="1"/>
  <c r="H4430"/>
  <c r="D4431"/>
  <c r="E4431" s="1"/>
  <c r="C4432" s="1"/>
  <c r="L4430" l="1"/>
  <c r="F4431"/>
  <c r="P4430" l="1"/>
  <c r="O4430"/>
  <c r="M4430"/>
  <c r="N4430"/>
  <c r="L4431"/>
  <c r="H4431"/>
  <c r="D4432"/>
  <c r="E4432" s="1"/>
  <c r="C4433" s="1"/>
  <c r="P4431" l="1"/>
  <c r="O4431"/>
  <c r="Q4430"/>
  <c r="M4431"/>
  <c r="N4431"/>
  <c r="F4432"/>
  <c r="Q4431" l="1"/>
  <c r="H4432"/>
  <c r="D4433"/>
  <c r="E4433" s="1"/>
  <c r="C4434" s="1"/>
  <c r="L4432" l="1"/>
  <c r="F4433"/>
  <c r="H4433" s="1"/>
  <c r="P4432" l="1"/>
  <c r="O4432"/>
  <c r="M4432"/>
  <c r="N4432"/>
  <c r="L4433"/>
  <c r="D4434"/>
  <c r="E4434" s="1"/>
  <c r="C4435" s="1"/>
  <c r="Q4432" l="1"/>
  <c r="O4433"/>
  <c r="P4433"/>
  <c r="M4433"/>
  <c r="N4433"/>
  <c r="F4434"/>
  <c r="Q4433" l="1"/>
  <c r="H4434"/>
  <c r="D4435"/>
  <c r="E4435" s="1"/>
  <c r="C4436" s="1"/>
  <c r="L4434" l="1"/>
  <c r="F4435"/>
  <c r="H4435" s="1"/>
  <c r="P4434" l="1"/>
  <c r="O4434"/>
  <c r="M4434"/>
  <c r="N4434"/>
  <c r="L4435"/>
  <c r="D4436"/>
  <c r="E4436" s="1"/>
  <c r="C4437" s="1"/>
  <c r="O4435" l="1"/>
  <c r="P4435"/>
  <c r="Q4434"/>
  <c r="M4435"/>
  <c r="N4435"/>
  <c r="F4436"/>
  <c r="Q4435" l="1"/>
  <c r="H4436"/>
  <c r="D4437"/>
  <c r="E4437" s="1"/>
  <c r="C4438" s="1"/>
  <c r="L4436" l="1"/>
  <c r="F4437"/>
  <c r="H4437" s="1"/>
  <c r="P4436" l="1"/>
  <c r="O4436"/>
  <c r="M4436"/>
  <c r="N4436"/>
  <c r="L4437"/>
  <c r="D4438"/>
  <c r="E4438" s="1"/>
  <c r="C4439" s="1"/>
  <c r="O4437" l="1"/>
  <c r="P4437"/>
  <c r="Q4436"/>
  <c r="M4437"/>
  <c r="N4437"/>
  <c r="F4438"/>
  <c r="Q4437" l="1"/>
  <c r="H4438"/>
  <c r="D4439"/>
  <c r="E4439" s="1"/>
  <c r="C4440" s="1"/>
  <c r="L4438" l="1"/>
  <c r="F4439"/>
  <c r="H4439" s="1"/>
  <c r="P4438" l="1"/>
  <c r="O4438"/>
  <c r="M4438"/>
  <c r="N4438"/>
  <c r="L4439"/>
  <c r="D4440"/>
  <c r="E4440" s="1"/>
  <c r="C4441" s="1"/>
  <c r="O4439" l="1"/>
  <c r="P4439"/>
  <c r="Q4438"/>
  <c r="M4439"/>
  <c r="N4439"/>
  <c r="F4440"/>
  <c r="Q4439" l="1"/>
  <c r="H4440"/>
  <c r="D4441"/>
  <c r="E4441" s="1"/>
  <c r="C4442" s="1"/>
  <c r="L4440" l="1"/>
  <c r="F4441"/>
  <c r="H4441" s="1"/>
  <c r="O4440" l="1"/>
  <c r="P4440"/>
  <c r="M4440"/>
  <c r="N4440"/>
  <c r="D4442"/>
  <c r="E4442" s="1"/>
  <c r="C4443" s="1"/>
  <c r="Q4440" l="1"/>
  <c r="L4441"/>
  <c r="F4442"/>
  <c r="O4441" l="1"/>
  <c r="P4441"/>
  <c r="N4441"/>
  <c r="M4441"/>
  <c r="L4442"/>
  <c r="H4442"/>
  <c r="D4443"/>
  <c r="E4443" s="1"/>
  <c r="C4444" s="1"/>
  <c r="Q4441" l="1"/>
  <c r="O4442"/>
  <c r="P4442"/>
  <c r="N4442"/>
  <c r="M4442"/>
  <c r="F4443"/>
  <c r="Q4442" l="1"/>
  <c r="H4443"/>
  <c r="D4444"/>
  <c r="E4444" s="1"/>
  <c r="C4445" s="1"/>
  <c r="L4443" l="1"/>
  <c r="F4444"/>
  <c r="H4444" s="1"/>
  <c r="P4443" l="1"/>
  <c r="O4443"/>
  <c r="M4443"/>
  <c r="N4443"/>
  <c r="L4444"/>
  <c r="D4445"/>
  <c r="E4445" s="1"/>
  <c r="C4446" s="1"/>
  <c r="O4444" l="1"/>
  <c r="P4444"/>
  <c r="Q4443"/>
  <c r="M4444"/>
  <c r="N4444"/>
  <c r="F4445"/>
  <c r="Q4444" l="1"/>
  <c r="H4445"/>
  <c r="D4446"/>
  <c r="E4446" s="1"/>
  <c r="C4447" s="1"/>
  <c r="L4445" l="1"/>
  <c r="F4446"/>
  <c r="H4446" s="1"/>
  <c r="P4445" l="1"/>
  <c r="O4445"/>
  <c r="M4445"/>
  <c r="N4445"/>
  <c r="L4446"/>
  <c r="D4447"/>
  <c r="E4447" s="1"/>
  <c r="C4448" s="1"/>
  <c r="P4446" l="1"/>
  <c r="O4446"/>
  <c r="Q4445"/>
  <c r="M4446"/>
  <c r="N4446"/>
  <c r="F4447"/>
  <c r="Q4446" l="1"/>
  <c r="L4447"/>
  <c r="H4447"/>
  <c r="D4448"/>
  <c r="E4448" s="1"/>
  <c r="C4449" s="1"/>
  <c r="O4447" l="1"/>
  <c r="P4447"/>
  <c r="N4447"/>
  <c r="M4447"/>
  <c r="F4448"/>
  <c r="Q4447" l="1"/>
  <c r="H4448"/>
  <c r="D4449"/>
  <c r="E4449" s="1"/>
  <c r="C4450" s="1"/>
  <c r="L4448" l="1"/>
  <c r="F4449"/>
  <c r="O4448" l="1"/>
  <c r="P4448"/>
  <c r="N4448"/>
  <c r="M4448"/>
  <c r="L4449"/>
  <c r="H4449"/>
  <c r="D4450"/>
  <c r="E4450" s="1"/>
  <c r="C4451" s="1"/>
  <c r="P4449" l="1"/>
  <c r="O4449"/>
  <c r="Q4448"/>
  <c r="N4449"/>
  <c r="M4449"/>
  <c r="F4450"/>
  <c r="Q4449" l="1"/>
  <c r="H4450"/>
  <c r="D4451"/>
  <c r="E4451" s="1"/>
  <c r="C4452" s="1"/>
  <c r="L4450" l="1"/>
  <c r="F4451"/>
  <c r="O4450" l="1"/>
  <c r="P4450"/>
  <c r="N4450"/>
  <c r="M4450"/>
  <c r="L4451"/>
  <c r="H4451"/>
  <c r="D4452"/>
  <c r="E4452" s="1"/>
  <c r="C4453" s="1"/>
  <c r="O4451" l="1"/>
  <c r="P4451"/>
  <c r="Q4450"/>
  <c r="N4451"/>
  <c r="M4451"/>
  <c r="F4452"/>
  <c r="Q4451" l="1"/>
  <c r="H4452"/>
  <c r="D4453"/>
  <c r="E4453" s="1"/>
  <c r="C4454" s="1"/>
  <c r="L4452" l="1"/>
  <c r="F4453"/>
  <c r="H4453" s="1"/>
  <c r="O4452" l="1"/>
  <c r="P4452"/>
  <c r="M4452"/>
  <c r="N4452"/>
  <c r="L4453"/>
  <c r="D4454"/>
  <c r="E4454" s="1"/>
  <c r="C4455" s="1"/>
  <c r="O4453" l="1"/>
  <c r="P4453"/>
  <c r="Q4452"/>
  <c r="N4453"/>
  <c r="M4453"/>
  <c r="F4454"/>
  <c r="Q4453" l="1"/>
  <c r="L4454"/>
  <c r="H4454"/>
  <c r="D4455"/>
  <c r="E4455" s="1"/>
  <c r="C4456" s="1"/>
  <c r="P4454" l="1"/>
  <c r="O4454"/>
  <c r="N4454"/>
  <c r="M4454"/>
  <c r="F4455"/>
  <c r="Q4454" l="1"/>
  <c r="H4455"/>
  <c r="D4456"/>
  <c r="E4456" s="1"/>
  <c r="C4457" s="1"/>
  <c r="L4455" l="1"/>
  <c r="F4456"/>
  <c r="H4456" s="1"/>
  <c r="P4455" l="1"/>
  <c r="O4455"/>
  <c r="M4455"/>
  <c r="N4455"/>
  <c r="L4456"/>
  <c r="D4457"/>
  <c r="E4457" s="1"/>
  <c r="C4458" s="1"/>
  <c r="P4456" l="1"/>
  <c r="O4456"/>
  <c r="Q4455"/>
  <c r="M4456"/>
  <c r="N4456"/>
  <c r="F4457"/>
  <c r="Q4456" l="1"/>
  <c r="L4457"/>
  <c r="H4457"/>
  <c r="D4458"/>
  <c r="E4458" s="1"/>
  <c r="C4459" s="1"/>
  <c r="P4457" l="1"/>
  <c r="O4457"/>
  <c r="N4457"/>
  <c r="M4457"/>
  <c r="F4458"/>
  <c r="Q4457" l="1"/>
  <c r="H4458"/>
  <c r="D4459"/>
  <c r="E4459" s="1"/>
  <c r="C4460" s="1"/>
  <c r="L4458" l="1"/>
  <c r="F4459"/>
  <c r="H4459" s="1"/>
  <c r="O4458" l="1"/>
  <c r="P4458"/>
  <c r="M4458"/>
  <c r="N4458"/>
  <c r="L4459"/>
  <c r="D4460"/>
  <c r="E4460" s="1"/>
  <c r="C4461" s="1"/>
  <c r="P4459" l="1"/>
  <c r="O4459"/>
  <c r="Q4458"/>
  <c r="M4459"/>
  <c r="N4459"/>
  <c r="F4460"/>
  <c r="Q4459" l="1"/>
  <c r="H4460"/>
  <c r="D4461"/>
  <c r="E4461" s="1"/>
  <c r="C4462" s="1"/>
  <c r="L4460" l="1"/>
  <c r="F4461"/>
  <c r="H4461" s="1"/>
  <c r="P4460" l="1"/>
  <c r="O4460"/>
  <c r="M4460"/>
  <c r="N4460"/>
  <c r="D4462"/>
  <c r="E4462" s="1"/>
  <c r="C4463" s="1"/>
  <c r="Q4460" l="1"/>
  <c r="L4461"/>
  <c r="F4462"/>
  <c r="H4462" s="1"/>
  <c r="P4461" l="1"/>
  <c r="O4461"/>
  <c r="M4461"/>
  <c r="N4461"/>
  <c r="L4462"/>
  <c r="D4463"/>
  <c r="E4463" s="1"/>
  <c r="C4464" s="1"/>
  <c r="O4462" l="1"/>
  <c r="P4462"/>
  <c r="Q4461"/>
  <c r="M4462"/>
  <c r="N4462"/>
  <c r="F4463"/>
  <c r="Q4462" l="1"/>
  <c r="H4463"/>
  <c r="D4464"/>
  <c r="E4464" s="1"/>
  <c r="C4465" s="1"/>
  <c r="L4463" l="1"/>
  <c r="F4464"/>
  <c r="H4464" s="1"/>
  <c r="P4463" l="1"/>
  <c r="O4463"/>
  <c r="M4463"/>
  <c r="N4463"/>
  <c r="L4464"/>
  <c r="D4465"/>
  <c r="E4465" s="1"/>
  <c r="C4466" s="1"/>
  <c r="O4464" l="1"/>
  <c r="P4464"/>
  <c r="Q4463"/>
  <c r="M4464"/>
  <c r="N4464"/>
  <c r="F4465"/>
  <c r="Q4464" l="1"/>
  <c r="H4465"/>
  <c r="D4466"/>
  <c r="E4466" s="1"/>
  <c r="C4467" s="1"/>
  <c r="L4465" l="1"/>
  <c r="F4466"/>
  <c r="P4465" l="1"/>
  <c r="O4465"/>
  <c r="N4465"/>
  <c r="M4465"/>
  <c r="F49" i="11"/>
  <c r="C50"/>
  <c r="L4466" i="10"/>
  <c r="H4466"/>
  <c r="D4467"/>
  <c r="E4467" s="1"/>
  <c r="C4468" s="1"/>
  <c r="Q4465" l="1"/>
  <c r="O4466"/>
  <c r="P4466"/>
  <c r="N4466"/>
  <c r="M4466"/>
  <c r="F4467"/>
  <c r="Q4466" l="1"/>
  <c r="H4467"/>
  <c r="D4468"/>
  <c r="E4468" s="1"/>
  <c r="C4469" s="1"/>
  <c r="L4467" l="1"/>
  <c r="F4468"/>
  <c r="H4468" s="1"/>
  <c r="O4467" l="1"/>
  <c r="P4467"/>
  <c r="M4467"/>
  <c r="N4467"/>
  <c r="D4469"/>
  <c r="E4469" s="1"/>
  <c r="C4470" s="1"/>
  <c r="Q4467" l="1"/>
  <c r="L4468"/>
  <c r="F4469"/>
  <c r="H4469" s="1"/>
  <c r="P4468" l="1"/>
  <c r="O4468"/>
  <c r="M4468"/>
  <c r="N4468"/>
  <c r="L4469"/>
  <c r="D4470"/>
  <c r="E4470" s="1"/>
  <c r="C4471" s="1"/>
  <c r="O4469" l="1"/>
  <c r="P4469"/>
  <c r="Q4468"/>
  <c r="M4469"/>
  <c r="N4469"/>
  <c r="F4470"/>
  <c r="Q4469" l="1"/>
  <c r="H4470"/>
  <c r="D4471"/>
  <c r="E4471" s="1"/>
  <c r="C4472" s="1"/>
  <c r="L4470" l="1"/>
  <c r="F4471"/>
  <c r="H4471" s="1"/>
  <c r="O4470" l="1"/>
  <c r="P4470"/>
  <c r="M4470"/>
  <c r="N4470"/>
  <c r="D4472"/>
  <c r="E4472" s="1"/>
  <c r="C4473" s="1"/>
  <c r="Q4470" l="1"/>
  <c r="L4471"/>
  <c r="F4472"/>
  <c r="H4472" s="1"/>
  <c r="P4471" l="1"/>
  <c r="O4471"/>
  <c r="M4471"/>
  <c r="N4471"/>
  <c r="L4472"/>
  <c r="D4473"/>
  <c r="E4473" s="1"/>
  <c r="C4474" s="1"/>
  <c r="P4472" l="1"/>
  <c r="O4472"/>
  <c r="Q4471"/>
  <c r="M4472"/>
  <c r="N4472"/>
  <c r="F4473"/>
  <c r="Q4472" l="1"/>
  <c r="H4473"/>
  <c r="D4474"/>
  <c r="E4474" s="1"/>
  <c r="C4475" s="1"/>
  <c r="L4473" l="1"/>
  <c r="F4474"/>
  <c r="H4474" s="1"/>
  <c r="P4473" l="1"/>
  <c r="O4473"/>
  <c r="M4473"/>
  <c r="N4473"/>
  <c r="L4474"/>
  <c r="D4475"/>
  <c r="E4475" s="1"/>
  <c r="C4476" s="1"/>
  <c r="P4474" l="1"/>
  <c r="O4474"/>
  <c r="Q4473"/>
  <c r="M4474"/>
  <c r="N4474"/>
  <c r="D50" i="11"/>
  <c r="E50"/>
  <c r="F4475" i="10"/>
  <c r="Q4474" l="1"/>
  <c r="H4475"/>
  <c r="D4476"/>
  <c r="E4476" s="1"/>
  <c r="C4477" s="1"/>
  <c r="L4475" l="1"/>
  <c r="F4476"/>
  <c r="H4476" s="1"/>
  <c r="P4475" l="1"/>
  <c r="O4475"/>
  <c r="M4475"/>
  <c r="N4475"/>
  <c r="L4476"/>
  <c r="D4477"/>
  <c r="E4477" s="1"/>
  <c r="C4478" s="1"/>
  <c r="P4476" l="1"/>
  <c r="O4476"/>
  <c r="Q4475"/>
  <c r="M4476"/>
  <c r="N4476"/>
  <c r="F4477"/>
  <c r="Q4476" l="1"/>
  <c r="H4477"/>
  <c r="D4478"/>
  <c r="E4478" s="1"/>
  <c r="C4479" s="1"/>
  <c r="L4477" l="1"/>
  <c r="F4478"/>
  <c r="H4478" s="1"/>
  <c r="O4477" l="1"/>
  <c r="P4477"/>
  <c r="M4477"/>
  <c r="N4477"/>
  <c r="L4478"/>
  <c r="D4479"/>
  <c r="E4479" s="1"/>
  <c r="C4480" s="1"/>
  <c r="P4478" l="1"/>
  <c r="O4478"/>
  <c r="Q4477"/>
  <c r="M4478"/>
  <c r="N4478"/>
  <c r="F4479"/>
  <c r="Q4478" l="1"/>
  <c r="L4479"/>
  <c r="H4479"/>
  <c r="D4480"/>
  <c r="E4480" s="1"/>
  <c r="C4481" s="1"/>
  <c r="O4479" l="1"/>
  <c r="P4479"/>
  <c r="N4479"/>
  <c r="M4479"/>
  <c r="F4480"/>
  <c r="Q4479" l="1"/>
  <c r="H4480"/>
  <c r="D4481"/>
  <c r="E4481" s="1"/>
  <c r="C4482" s="1"/>
  <c r="L4480" l="1"/>
  <c r="F4481"/>
  <c r="P4480" l="1"/>
  <c r="O4480"/>
  <c r="N4480"/>
  <c r="M4480"/>
  <c r="L4481"/>
  <c r="H4481"/>
  <c r="D4482"/>
  <c r="E4482" s="1"/>
  <c r="C4483" s="1"/>
  <c r="P4481" l="1"/>
  <c r="O4481"/>
  <c r="Q4480"/>
  <c r="N4481"/>
  <c r="M4481"/>
  <c r="F4482"/>
  <c r="Q4481" l="1"/>
  <c r="H4482"/>
  <c r="D4483"/>
  <c r="E4483" s="1"/>
  <c r="C4484" s="1"/>
  <c r="L4482" l="1"/>
  <c r="F4483"/>
  <c r="H4483" s="1"/>
  <c r="O4482" l="1"/>
  <c r="P4482"/>
  <c r="M4482"/>
  <c r="N4482"/>
  <c r="L4483"/>
  <c r="D4484"/>
  <c r="E4484" s="1"/>
  <c r="C4485" s="1"/>
  <c r="P4483" l="1"/>
  <c r="O4483"/>
  <c r="Q4482"/>
  <c r="M4483"/>
  <c r="N4483"/>
  <c r="F4484"/>
  <c r="Q4483" l="1"/>
  <c r="L4484"/>
  <c r="H4484"/>
  <c r="D4485"/>
  <c r="E4485" s="1"/>
  <c r="C4486" s="1"/>
  <c r="P4484" l="1"/>
  <c r="O4484"/>
  <c r="N4484"/>
  <c r="M4484"/>
  <c r="F4485"/>
  <c r="Q4484" l="1"/>
  <c r="H4485"/>
  <c r="D4486"/>
  <c r="E4486" s="1"/>
  <c r="C4487" s="1"/>
  <c r="L4485" l="1"/>
  <c r="F4486"/>
  <c r="H4486" s="1"/>
  <c r="P4485" l="1"/>
  <c r="O4485"/>
  <c r="M4485"/>
  <c r="N4485"/>
  <c r="L4486"/>
  <c r="D4487"/>
  <c r="E4487" s="1"/>
  <c r="C4488" s="1"/>
  <c r="P4486" l="1"/>
  <c r="O4486"/>
  <c r="Q4485"/>
  <c r="M4486"/>
  <c r="N4486"/>
  <c r="F4487"/>
  <c r="Q4486" l="1"/>
  <c r="L4487"/>
  <c r="H4487"/>
  <c r="D4488"/>
  <c r="E4488" s="1"/>
  <c r="C4489" s="1"/>
  <c r="O4487" l="1"/>
  <c r="P4487"/>
  <c r="N4487"/>
  <c r="M4487"/>
  <c r="F4488"/>
  <c r="Q4487" l="1"/>
  <c r="H4488"/>
  <c r="D4489"/>
  <c r="E4489" s="1"/>
  <c r="C4490" s="1"/>
  <c r="L4488" l="1"/>
  <c r="F4489"/>
  <c r="H4489" s="1"/>
  <c r="P4488" l="1"/>
  <c r="O4488"/>
  <c r="M4488"/>
  <c r="N4488"/>
  <c r="L4489"/>
  <c r="D4490"/>
  <c r="E4490" s="1"/>
  <c r="C4491" s="1"/>
  <c r="O4489" l="1"/>
  <c r="P4489"/>
  <c r="Q4488"/>
  <c r="M4489"/>
  <c r="N4489"/>
  <c r="F4490"/>
  <c r="Q4489" l="1"/>
  <c r="L4490"/>
  <c r="H4490"/>
  <c r="D4491"/>
  <c r="E4491" s="1"/>
  <c r="C4492" s="1"/>
  <c r="O4490" l="1"/>
  <c r="P4490"/>
  <c r="N4490"/>
  <c r="M4490"/>
  <c r="F4491"/>
  <c r="Q4490" l="1"/>
  <c r="H4491"/>
  <c r="D4492"/>
  <c r="E4492" s="1"/>
  <c r="C4493" s="1"/>
  <c r="L4491" l="1"/>
  <c r="F4492"/>
  <c r="P4491" l="1"/>
  <c r="O4491"/>
  <c r="M4491"/>
  <c r="N4491"/>
  <c r="L4492"/>
  <c r="H4492"/>
  <c r="D4493"/>
  <c r="E4493" s="1"/>
  <c r="C4494" s="1"/>
  <c r="O4492" l="1"/>
  <c r="P4492"/>
  <c r="Q4491"/>
  <c r="N4492"/>
  <c r="M4492"/>
  <c r="F4493"/>
  <c r="Q4492" l="1"/>
  <c r="H4493"/>
  <c r="D4494"/>
  <c r="E4494" s="1"/>
  <c r="C4495" s="1"/>
  <c r="L4493" l="1"/>
  <c r="F4494"/>
  <c r="O4493" l="1"/>
  <c r="P4493"/>
  <c r="N4493"/>
  <c r="M4493"/>
  <c r="L4494"/>
  <c r="H4494"/>
  <c r="D4495"/>
  <c r="E4495" s="1"/>
  <c r="C4496" s="1"/>
  <c r="P4494" l="1"/>
  <c r="O4494"/>
  <c r="Q4493"/>
  <c r="N4494"/>
  <c r="M4494"/>
  <c r="F4495"/>
  <c r="Q4494" l="1"/>
  <c r="H4495"/>
  <c r="D4496"/>
  <c r="E4496" s="1"/>
  <c r="C4497" s="1"/>
  <c r="L4495" l="1"/>
  <c r="F4496"/>
  <c r="H4496" s="1"/>
  <c r="O4495" l="1"/>
  <c r="P4495"/>
  <c r="M4495"/>
  <c r="N4495"/>
  <c r="L4496"/>
  <c r="D4497"/>
  <c r="E4497" s="1"/>
  <c r="C4498" s="1"/>
  <c r="P4496" l="1"/>
  <c r="O4496"/>
  <c r="Q4495"/>
  <c r="M4496"/>
  <c r="N4496"/>
  <c r="F4497"/>
  <c r="Q4496" l="1"/>
  <c r="H4497"/>
  <c r="D4498"/>
  <c r="E4498" s="1"/>
  <c r="C4499" s="1"/>
  <c r="L4497" l="1"/>
  <c r="F4498"/>
  <c r="H4498" s="1"/>
  <c r="P4497" l="1"/>
  <c r="O4497"/>
  <c r="M4497"/>
  <c r="N4497"/>
  <c r="L4498"/>
  <c r="D4499"/>
  <c r="E4499" s="1"/>
  <c r="C4500" s="1"/>
  <c r="Q4497" l="1"/>
  <c r="O4498"/>
  <c r="P4498"/>
  <c r="N4498"/>
  <c r="M4498"/>
  <c r="F4499"/>
  <c r="Q4498" l="1"/>
  <c r="L4499"/>
  <c r="H4499"/>
  <c r="D4500"/>
  <c r="E4500" s="1"/>
  <c r="C4501" s="1"/>
  <c r="O4499" l="1"/>
  <c r="P4499"/>
  <c r="N4499"/>
  <c r="M4499"/>
  <c r="F4500"/>
  <c r="Q4499" l="1"/>
  <c r="H4500"/>
  <c r="D4501"/>
  <c r="E4501" s="1"/>
  <c r="C4502" s="1"/>
  <c r="L4500" l="1"/>
  <c r="F4501"/>
  <c r="H4501" s="1"/>
  <c r="P4500" l="1"/>
  <c r="O4500"/>
  <c r="M4500"/>
  <c r="N4500"/>
  <c r="D4502"/>
  <c r="E4502" s="1"/>
  <c r="C4503" s="1"/>
  <c r="Q4500" l="1"/>
  <c r="L4501"/>
  <c r="F4502"/>
  <c r="H4502" s="1"/>
  <c r="O4501" l="1"/>
  <c r="P4501"/>
  <c r="M4501"/>
  <c r="N4501"/>
  <c r="L4502"/>
  <c r="D4503"/>
  <c r="E4503" s="1"/>
  <c r="C4504" s="1"/>
  <c r="Q4501" l="1"/>
  <c r="P4502"/>
  <c r="O4502"/>
  <c r="M4502"/>
  <c r="N4502"/>
  <c r="F4503"/>
  <c r="Q4502" l="1"/>
  <c r="H4503"/>
  <c r="D4504"/>
  <c r="E4504" s="1"/>
  <c r="C4505" s="1"/>
  <c r="L4503" l="1"/>
  <c r="F4504"/>
  <c r="H4504" s="1"/>
  <c r="P4503" l="1"/>
  <c r="O4503"/>
  <c r="M4503"/>
  <c r="N4503"/>
  <c r="L4504"/>
  <c r="D4505"/>
  <c r="E4505" s="1"/>
  <c r="C4506" s="1"/>
  <c r="P4504" l="1"/>
  <c r="O4504"/>
  <c r="Q4503"/>
  <c r="M4504"/>
  <c r="N4504"/>
  <c r="F4505"/>
  <c r="Q4504" l="1"/>
  <c r="H4505"/>
  <c r="D4506"/>
  <c r="E4506" s="1"/>
  <c r="C4507" s="1"/>
  <c r="L4505" l="1"/>
  <c r="F4506"/>
  <c r="H4506" s="1"/>
  <c r="O4505" l="1"/>
  <c r="P4505"/>
  <c r="M4505"/>
  <c r="N4505"/>
  <c r="L4506"/>
  <c r="D4507"/>
  <c r="E4507" s="1"/>
  <c r="C4508" s="1"/>
  <c r="P4506" l="1"/>
  <c r="O4506"/>
  <c r="Q4505"/>
  <c r="M4506"/>
  <c r="N4506"/>
  <c r="F4507"/>
  <c r="Q4506" l="1"/>
  <c r="H4507"/>
  <c r="D4508"/>
  <c r="E4508" s="1"/>
  <c r="C4509" s="1"/>
  <c r="L4507" l="1"/>
  <c r="F4508"/>
  <c r="O4507" l="1"/>
  <c r="P4507"/>
  <c r="N4507"/>
  <c r="M4507"/>
  <c r="L4508"/>
  <c r="H4508"/>
  <c r="D4509"/>
  <c r="E4509" s="1"/>
  <c r="C4510" s="1"/>
  <c r="P4508" l="1"/>
  <c r="O4508"/>
  <c r="Q4507"/>
  <c r="N4508"/>
  <c r="M4508"/>
  <c r="F4509"/>
  <c r="Q4508" l="1"/>
  <c r="H4509"/>
  <c r="D4510"/>
  <c r="E4510" s="1"/>
  <c r="C4511" s="1"/>
  <c r="L4509" l="1"/>
  <c r="F4510"/>
  <c r="H4510" s="1"/>
  <c r="P4509" l="1"/>
  <c r="O4509"/>
  <c r="M4509"/>
  <c r="N4509"/>
  <c r="L4510"/>
  <c r="D4511"/>
  <c r="E4511" s="1"/>
  <c r="C4512" s="1"/>
  <c r="P4510" l="1"/>
  <c r="O4510"/>
  <c r="Q4509"/>
  <c r="M4510"/>
  <c r="N4510"/>
  <c r="F4511"/>
  <c r="Q4510" l="1"/>
  <c r="L4511"/>
  <c r="H4511"/>
  <c r="D4512"/>
  <c r="E4512" s="1"/>
  <c r="C4513" s="1"/>
  <c r="O4511" l="1"/>
  <c r="P4511"/>
  <c r="N4511"/>
  <c r="M4511"/>
  <c r="F4512"/>
  <c r="Q4511" l="1"/>
  <c r="H4512"/>
  <c r="D4513"/>
  <c r="E4513" s="1"/>
  <c r="C4514" s="1"/>
  <c r="L4512" l="1"/>
  <c r="F4513"/>
  <c r="H4513" s="1"/>
  <c r="P4512" l="1"/>
  <c r="O4512"/>
  <c r="M4512"/>
  <c r="N4512"/>
  <c r="D4514"/>
  <c r="E4514" s="1"/>
  <c r="C4515" s="1"/>
  <c r="Q4512" l="1"/>
  <c r="L4513"/>
  <c r="F4514"/>
  <c r="H4514" s="1"/>
  <c r="P4513" l="1"/>
  <c r="O4513"/>
  <c r="M4513"/>
  <c r="N4513"/>
  <c r="L4514"/>
  <c r="D4515"/>
  <c r="E4515" s="1"/>
  <c r="C4516" s="1"/>
  <c r="O4514" l="1"/>
  <c r="P4514"/>
  <c r="Q4513"/>
  <c r="M4514"/>
  <c r="N4514"/>
  <c r="F4515"/>
  <c r="Q4514" l="1"/>
  <c r="H4515"/>
  <c r="D4516"/>
  <c r="E4516" s="1"/>
  <c r="C4517" s="1"/>
  <c r="L4515" l="1"/>
  <c r="F4516"/>
  <c r="O4515" l="1"/>
  <c r="P4515"/>
  <c r="N4515"/>
  <c r="M4515"/>
  <c r="L4516"/>
  <c r="H4516"/>
  <c r="D4517"/>
  <c r="E4517" s="1"/>
  <c r="C4518" s="1"/>
  <c r="P4516" l="1"/>
  <c r="O4516"/>
  <c r="Q4515"/>
  <c r="M4516"/>
  <c r="N4516"/>
  <c r="F4517"/>
  <c r="Q4516" l="1"/>
  <c r="H4517"/>
  <c r="D4518"/>
  <c r="E4518" s="1"/>
  <c r="C4519" s="1"/>
  <c r="L4517" l="1"/>
  <c r="F4518"/>
  <c r="H4518" s="1"/>
  <c r="O4517" l="1"/>
  <c r="P4517"/>
  <c r="M4517"/>
  <c r="N4517"/>
  <c r="L4518"/>
  <c r="D4519"/>
  <c r="E4519" s="1"/>
  <c r="C4520" s="1"/>
  <c r="P4518" l="1"/>
  <c r="O4518"/>
  <c r="Q4517"/>
  <c r="M4518"/>
  <c r="N4518"/>
  <c r="F4519"/>
  <c r="Q4518" l="1"/>
  <c r="H4519"/>
  <c r="D4520"/>
  <c r="E4520" s="1"/>
  <c r="C4521" s="1"/>
  <c r="L4519" l="1"/>
  <c r="F4520"/>
  <c r="O4519" l="1"/>
  <c r="P4519"/>
  <c r="N4519"/>
  <c r="M4519"/>
  <c r="L4520"/>
  <c r="H4520"/>
  <c r="D4521"/>
  <c r="E4521" s="1"/>
  <c r="C4522" s="1"/>
  <c r="P4520" l="1"/>
  <c r="O4520"/>
  <c r="Q4519"/>
  <c r="N4520"/>
  <c r="M4520"/>
  <c r="F4521"/>
  <c r="Q4520" l="1"/>
  <c r="H4521"/>
  <c r="D4522"/>
  <c r="E4522" s="1"/>
  <c r="C4523" s="1"/>
  <c r="L4521" l="1"/>
  <c r="F4522"/>
  <c r="H4522" s="1"/>
  <c r="P4521" l="1"/>
  <c r="O4521"/>
  <c r="M4521"/>
  <c r="N4521"/>
  <c r="L4522"/>
  <c r="D4523"/>
  <c r="E4523" s="1"/>
  <c r="C4524" s="1"/>
  <c r="O4522" l="1"/>
  <c r="P4522"/>
  <c r="Q4521"/>
  <c r="N4522"/>
  <c r="M4522"/>
  <c r="F4523"/>
  <c r="Q4522" l="1"/>
  <c r="L4523"/>
  <c r="H4523"/>
  <c r="D4524"/>
  <c r="E4524" s="1"/>
  <c r="C4525" s="1"/>
  <c r="P4523" l="1"/>
  <c r="O4523"/>
  <c r="N4523"/>
  <c r="M4523"/>
  <c r="F4524"/>
  <c r="Q4523" l="1"/>
  <c r="H4524"/>
  <c r="D4525"/>
  <c r="E4525" s="1"/>
  <c r="C4526" s="1"/>
  <c r="L4524" l="1"/>
  <c r="F4525"/>
  <c r="H4525" s="1"/>
  <c r="O4524" l="1"/>
  <c r="P4524"/>
  <c r="M4524"/>
  <c r="N4524"/>
  <c r="L4525"/>
  <c r="D4526"/>
  <c r="E4526" s="1"/>
  <c r="C4527" s="1"/>
  <c r="O4525" l="1"/>
  <c r="P4525"/>
  <c r="Q4524"/>
  <c r="M4525"/>
  <c r="N4525"/>
  <c r="F4526"/>
  <c r="Q4525" l="1"/>
  <c r="L4526"/>
  <c r="H4526"/>
  <c r="D4527"/>
  <c r="E4527" s="1"/>
  <c r="C4528" s="1"/>
  <c r="P4526" l="1"/>
  <c r="O4526"/>
  <c r="N4526"/>
  <c r="M4526"/>
  <c r="F4527"/>
  <c r="Q4526" l="1"/>
  <c r="H4527"/>
  <c r="D4528"/>
  <c r="E4528" s="1"/>
  <c r="C4529" s="1"/>
  <c r="L4527" l="1"/>
  <c r="F4528"/>
  <c r="O4527" l="1"/>
  <c r="P4527"/>
  <c r="M4527"/>
  <c r="N4527"/>
  <c r="L4528"/>
  <c r="H4528"/>
  <c r="D4529"/>
  <c r="E4529" s="1"/>
  <c r="C4530" s="1"/>
  <c r="O4528" l="1"/>
  <c r="P4528"/>
  <c r="Q4527"/>
  <c r="N4528"/>
  <c r="M4528"/>
  <c r="F4529"/>
  <c r="Q4528" l="1"/>
  <c r="H4529"/>
  <c r="D4530"/>
  <c r="E4530" s="1"/>
  <c r="C4531" s="1"/>
  <c r="L4529" l="1"/>
  <c r="F4530"/>
  <c r="H4530" s="1"/>
  <c r="O4529" l="1"/>
  <c r="P4529"/>
  <c r="M4529"/>
  <c r="N4529"/>
  <c r="L4530"/>
  <c r="D4531"/>
  <c r="E4531" s="1"/>
  <c r="C4532" s="1"/>
  <c r="P4530" l="1"/>
  <c r="O4530"/>
  <c r="Q4529"/>
  <c r="N4530"/>
  <c r="M4530"/>
  <c r="F4531"/>
  <c r="Q4530" l="1"/>
  <c r="L4531"/>
  <c r="H4531"/>
  <c r="D4532"/>
  <c r="E4532" s="1"/>
  <c r="C4533" s="1"/>
  <c r="O4531" l="1"/>
  <c r="P4531"/>
  <c r="N4531"/>
  <c r="M4531"/>
  <c r="F4532"/>
  <c r="Q4531" l="1"/>
  <c r="H4532"/>
  <c r="D4533"/>
  <c r="E4533" s="1"/>
  <c r="C4534" s="1"/>
  <c r="L4532" l="1"/>
  <c r="F4533"/>
  <c r="H4533" s="1"/>
  <c r="P4532" l="1"/>
  <c r="O4532"/>
  <c r="M4532"/>
  <c r="N4532"/>
  <c r="L4533"/>
  <c r="D4534"/>
  <c r="E4534" s="1"/>
  <c r="C4535" s="1"/>
  <c r="O4533" l="1"/>
  <c r="P4533"/>
  <c r="Q4532"/>
  <c r="N4533"/>
  <c r="M4533"/>
  <c r="F4534"/>
  <c r="Q4533" l="1"/>
  <c r="L4534"/>
  <c r="H4534"/>
  <c r="D4535"/>
  <c r="E4535" s="1"/>
  <c r="C4536" s="1"/>
  <c r="O4534" l="1"/>
  <c r="P4534"/>
  <c r="N4534"/>
  <c r="M4534"/>
  <c r="F4535"/>
  <c r="Q4534" l="1"/>
  <c r="H4535"/>
  <c r="D4536"/>
  <c r="E4536" s="1"/>
  <c r="C4537" s="1"/>
  <c r="L4535" l="1"/>
  <c r="F4536"/>
  <c r="H4536" s="1"/>
  <c r="P4535" l="1"/>
  <c r="O4535"/>
  <c r="M4535"/>
  <c r="N4535"/>
  <c r="L4536"/>
  <c r="D4537"/>
  <c r="E4537" s="1"/>
  <c r="C4538" s="1"/>
  <c r="O4536" l="1"/>
  <c r="P4536"/>
  <c r="Q4535"/>
  <c r="M4536"/>
  <c r="N4536"/>
  <c r="F4537"/>
  <c r="Q4536" l="1"/>
  <c r="L4537"/>
  <c r="H4537"/>
  <c r="D4538"/>
  <c r="E4538" s="1"/>
  <c r="C4539" s="1"/>
  <c r="P4537" l="1"/>
  <c r="O4537"/>
  <c r="N4537"/>
  <c r="M4537"/>
  <c r="F4538"/>
  <c r="Q4537" l="1"/>
  <c r="H4538"/>
  <c r="D4539"/>
  <c r="E4539" s="1"/>
  <c r="C4540" s="1"/>
  <c r="L4538" l="1"/>
  <c r="F4539"/>
  <c r="O4538" l="1"/>
  <c r="P4538"/>
  <c r="N4538"/>
  <c r="M4538"/>
  <c r="L4539"/>
  <c r="H4539"/>
  <c r="D4540"/>
  <c r="E4540" s="1"/>
  <c r="C4541" s="1"/>
  <c r="O4539" l="1"/>
  <c r="P4539"/>
  <c r="Q4538"/>
  <c r="N4539"/>
  <c r="M4539"/>
  <c r="F4540"/>
  <c r="Q4539" l="1"/>
  <c r="H4540"/>
  <c r="D4541"/>
  <c r="E4541" s="1"/>
  <c r="C4542" s="1"/>
  <c r="L4540" l="1"/>
  <c r="F4541"/>
  <c r="O4540" l="1"/>
  <c r="P4540"/>
  <c r="N4540"/>
  <c r="M4540"/>
  <c r="L4541"/>
  <c r="H4541"/>
  <c r="D4542"/>
  <c r="E4542" s="1"/>
  <c r="C4543" s="1"/>
  <c r="O4541" l="1"/>
  <c r="P4541"/>
  <c r="Q4540"/>
  <c r="N4541"/>
  <c r="M4541"/>
  <c r="F4542"/>
  <c r="Q4541" l="1"/>
  <c r="H4542"/>
  <c r="D4543"/>
  <c r="E4543" s="1"/>
  <c r="C4544" s="1"/>
  <c r="L4542" l="1"/>
  <c r="F4543"/>
  <c r="H4543" s="1"/>
  <c r="O4542" l="1"/>
  <c r="P4542"/>
  <c r="M4542"/>
  <c r="N4542"/>
  <c r="L4543"/>
  <c r="D4544"/>
  <c r="E4544" s="1"/>
  <c r="C4545" s="1"/>
  <c r="P4543" l="1"/>
  <c r="O4543"/>
  <c r="Q4542"/>
  <c r="M4543"/>
  <c r="N4543"/>
  <c r="F4544"/>
  <c r="Q4543" l="1"/>
  <c r="H4544"/>
  <c r="D4545"/>
  <c r="E4545" s="1"/>
  <c r="C4546" s="1"/>
  <c r="L4544" l="1"/>
  <c r="F4545"/>
  <c r="H4545" s="1"/>
  <c r="P4544" l="1"/>
  <c r="O4544"/>
  <c r="M4544"/>
  <c r="N4544"/>
  <c r="L4545"/>
  <c r="D4546"/>
  <c r="E4546" s="1"/>
  <c r="C4547" s="1"/>
  <c r="P4545" l="1"/>
  <c r="O4545"/>
  <c r="Q4544"/>
  <c r="M4545"/>
  <c r="N4545"/>
  <c r="F4546"/>
  <c r="Q4545" l="1"/>
  <c r="L4546"/>
  <c r="H4546"/>
  <c r="D4547"/>
  <c r="E4547" s="1"/>
  <c r="C4548" s="1"/>
  <c r="O4546" l="1"/>
  <c r="P4546"/>
  <c r="N4546"/>
  <c r="M4546"/>
  <c r="F4547"/>
  <c r="Q4546" l="1"/>
  <c r="H4547"/>
  <c r="D4548"/>
  <c r="E4548" s="1"/>
  <c r="C4549" s="1"/>
  <c r="L4547" l="1"/>
  <c r="F4548"/>
  <c r="H4548" s="1"/>
  <c r="P4547" l="1"/>
  <c r="O4547"/>
  <c r="M4547"/>
  <c r="N4547"/>
  <c r="L4548"/>
  <c r="D4549"/>
  <c r="E4549" s="1"/>
  <c r="C4550" s="1"/>
  <c r="O4548" l="1"/>
  <c r="P4548"/>
  <c r="Q4547"/>
  <c r="M4548"/>
  <c r="N4548"/>
  <c r="F4549"/>
  <c r="Q4548" l="1"/>
  <c r="H4549"/>
  <c r="D4550"/>
  <c r="E4550" s="1"/>
  <c r="C4551" s="1"/>
  <c r="L4549" l="1"/>
  <c r="F4550"/>
  <c r="O4549" l="1"/>
  <c r="P4549"/>
  <c r="N4549"/>
  <c r="M4549"/>
  <c r="L4550"/>
  <c r="H4550"/>
  <c r="D4551"/>
  <c r="E4551" s="1"/>
  <c r="C4552" s="1"/>
  <c r="O4550" l="1"/>
  <c r="P4550"/>
  <c r="Q4549"/>
  <c r="N4550"/>
  <c r="M4550"/>
  <c r="F4551"/>
  <c r="Q4550" l="1"/>
  <c r="H4551"/>
  <c r="D4552"/>
  <c r="E4552" s="1"/>
  <c r="C4553" s="1"/>
  <c r="L4551" l="1"/>
  <c r="F4552"/>
  <c r="H4552" s="1"/>
  <c r="O4551" l="1"/>
  <c r="P4551"/>
  <c r="M4551"/>
  <c r="N4551"/>
  <c r="D4553"/>
  <c r="E4553" s="1"/>
  <c r="C4554" s="1"/>
  <c r="Q4551" l="1"/>
  <c r="L4552"/>
  <c r="F4553"/>
  <c r="P4552" l="1"/>
  <c r="O4552"/>
  <c r="N4552"/>
  <c r="M4552"/>
  <c r="L4553"/>
  <c r="H4553"/>
  <c r="D4554"/>
  <c r="E4554" s="1"/>
  <c r="C4555" s="1"/>
  <c r="O4553" l="1"/>
  <c r="P4553"/>
  <c r="Q4552"/>
  <c r="N4553"/>
  <c r="M4553"/>
  <c r="F4554"/>
  <c r="Q4553" l="1"/>
  <c r="H4554"/>
  <c r="D4555"/>
  <c r="E4555" s="1"/>
  <c r="C4556" s="1"/>
  <c r="L4554" l="1"/>
  <c r="F4555"/>
  <c r="H4555" s="1"/>
  <c r="P4554" l="1"/>
  <c r="O4554"/>
  <c r="M4554"/>
  <c r="N4554"/>
  <c r="L4555"/>
  <c r="D4556"/>
  <c r="E4556" s="1"/>
  <c r="C4557" s="1"/>
  <c r="P4555" l="1"/>
  <c r="O4555"/>
  <c r="Q4554"/>
  <c r="M4555"/>
  <c r="N4555"/>
  <c r="F4556"/>
  <c r="Q4555" l="1"/>
  <c r="H4556"/>
  <c r="D4557"/>
  <c r="E4557" s="1"/>
  <c r="C4558" s="1"/>
  <c r="L4556" l="1"/>
  <c r="F4557"/>
  <c r="P4556" l="1"/>
  <c r="O4556"/>
  <c r="M4556"/>
  <c r="N4556"/>
  <c r="L4557"/>
  <c r="H4557"/>
  <c r="D4558"/>
  <c r="E4558" s="1"/>
  <c r="C4559" s="1"/>
  <c r="O4557" l="1"/>
  <c r="P4557"/>
  <c r="Q4556"/>
  <c r="N4557"/>
  <c r="M4557"/>
  <c r="F4558"/>
  <c r="Q4557" l="1"/>
  <c r="H4558"/>
  <c r="D4559"/>
  <c r="E4559" s="1"/>
  <c r="C4560" s="1"/>
  <c r="L4558" l="1"/>
  <c r="F4559"/>
  <c r="H4559" s="1"/>
  <c r="P4558" l="1"/>
  <c r="O4558"/>
  <c r="M4558"/>
  <c r="N4558"/>
  <c r="D4560"/>
  <c r="E4560" s="1"/>
  <c r="C4561" s="1"/>
  <c r="Q4558" l="1"/>
  <c r="L4559"/>
  <c r="F4560"/>
  <c r="H4560" s="1"/>
  <c r="O4559" l="1"/>
  <c r="P4559"/>
  <c r="M4559"/>
  <c r="N4559"/>
  <c r="L4560"/>
  <c r="D4561"/>
  <c r="E4561" s="1"/>
  <c r="C4562" s="1"/>
  <c r="P4560" l="1"/>
  <c r="O4560"/>
  <c r="Q4559"/>
  <c r="M4560"/>
  <c r="N4560"/>
  <c r="F4561"/>
  <c r="Q4560" l="1"/>
  <c r="H4561"/>
  <c r="D4562"/>
  <c r="E4562" s="1"/>
  <c r="C4563" s="1"/>
  <c r="L4561" l="1"/>
  <c r="F4562"/>
  <c r="H4562" s="1"/>
  <c r="O4561" l="1"/>
  <c r="P4561"/>
  <c r="M4561"/>
  <c r="N4561"/>
  <c r="L4562"/>
  <c r="D4563"/>
  <c r="E4563" s="1"/>
  <c r="C4564" s="1"/>
  <c r="P4562" l="1"/>
  <c r="O4562"/>
  <c r="Q4561"/>
  <c r="M4562"/>
  <c r="N4562"/>
  <c r="F4563"/>
  <c r="Q4562" l="1"/>
  <c r="L4563"/>
  <c r="H4563"/>
  <c r="D4564"/>
  <c r="E4564" s="1"/>
  <c r="C4565" s="1"/>
  <c r="P4563" l="1"/>
  <c r="O4563"/>
  <c r="N4563"/>
  <c r="M4563"/>
  <c r="F4564"/>
  <c r="Q4563" l="1"/>
  <c r="H4564"/>
  <c r="D4565"/>
  <c r="E4565" s="1"/>
  <c r="C4566" s="1"/>
  <c r="L4564" l="1"/>
  <c r="F4565"/>
  <c r="H4565" s="1"/>
  <c r="O4564" l="1"/>
  <c r="P4564"/>
  <c r="M4564"/>
  <c r="N4564"/>
  <c r="L4565"/>
  <c r="D4566"/>
  <c r="E4566" s="1"/>
  <c r="C4567" s="1"/>
  <c r="P4565" l="1"/>
  <c r="O4565"/>
  <c r="Q4564"/>
  <c r="M4565"/>
  <c r="N4565"/>
  <c r="F50" i="11"/>
  <c r="C51"/>
  <c r="F4566" i="10"/>
  <c r="Q4565" l="1"/>
  <c r="H4566"/>
  <c r="D4567"/>
  <c r="E4567" s="1"/>
  <c r="C4568" s="1"/>
  <c r="L4566" l="1"/>
  <c r="F4567"/>
  <c r="H4567" s="1"/>
  <c r="O4566" l="1"/>
  <c r="P4566"/>
  <c r="M4566"/>
  <c r="N4566"/>
  <c r="L4567"/>
  <c r="D4568"/>
  <c r="E4568" s="1"/>
  <c r="C4569" s="1"/>
  <c r="P4567" l="1"/>
  <c r="O4567"/>
  <c r="Q4566"/>
  <c r="M4567"/>
  <c r="N4567"/>
  <c r="F4568"/>
  <c r="Q4567" l="1"/>
  <c r="L4568"/>
  <c r="H4568"/>
  <c r="D4569"/>
  <c r="E4569" s="1"/>
  <c r="C4570" s="1"/>
  <c r="O4568" l="1"/>
  <c r="P4568"/>
  <c r="N4568"/>
  <c r="M4568"/>
  <c r="F4569"/>
  <c r="Q4568" l="1"/>
  <c r="H4569"/>
  <c r="D4570"/>
  <c r="E4570" s="1"/>
  <c r="C4571" s="1"/>
  <c r="L4569" l="1"/>
  <c r="F4570"/>
  <c r="O4569" l="1"/>
  <c r="P4569"/>
  <c r="N4569"/>
  <c r="M4569"/>
  <c r="L4570"/>
  <c r="H4570"/>
  <c r="D4571"/>
  <c r="E4571" s="1"/>
  <c r="C4572" s="1"/>
  <c r="O4570" l="1"/>
  <c r="P4570"/>
  <c r="Q4569"/>
  <c r="N4570"/>
  <c r="M4570"/>
  <c r="F4571"/>
  <c r="Q4570" l="1"/>
  <c r="H4571"/>
  <c r="D4572"/>
  <c r="E4572" s="1"/>
  <c r="C4573" s="1"/>
  <c r="L4571" l="1"/>
  <c r="F4572"/>
  <c r="H4572" s="1"/>
  <c r="O4571" l="1"/>
  <c r="P4571"/>
  <c r="M4571"/>
  <c r="N4571"/>
  <c r="L4572"/>
  <c r="D4573"/>
  <c r="E4573" s="1"/>
  <c r="C4574" s="1"/>
  <c r="P4572" l="1"/>
  <c r="O4572"/>
  <c r="Q4571"/>
  <c r="M4572"/>
  <c r="N4572"/>
  <c r="F4573"/>
  <c r="Q4572" l="1"/>
  <c r="L4573"/>
  <c r="H4573"/>
  <c r="D4574"/>
  <c r="E4574" s="1"/>
  <c r="C4575" s="1"/>
  <c r="P4573" l="1"/>
  <c r="O4573"/>
  <c r="N4573"/>
  <c r="M4573"/>
  <c r="F4574"/>
  <c r="Q4573" l="1"/>
  <c r="H4574"/>
  <c r="D4575"/>
  <c r="E4575" s="1"/>
  <c r="C4576" s="1"/>
  <c r="L4574" l="1"/>
  <c r="F4575"/>
  <c r="H4575" s="1"/>
  <c r="P4574" l="1"/>
  <c r="O4574"/>
  <c r="M4574"/>
  <c r="N4574"/>
  <c r="L4575"/>
  <c r="E51" i="11"/>
  <c r="D51"/>
  <c r="D4576" i="10"/>
  <c r="E4576" s="1"/>
  <c r="C4577" s="1"/>
  <c r="P4575" l="1"/>
  <c r="O4575"/>
  <c r="Q4574"/>
  <c r="M4575"/>
  <c r="N4575"/>
  <c r="F4576"/>
  <c r="Q4575" l="1"/>
  <c r="H4576"/>
  <c r="D4577"/>
  <c r="E4577" s="1"/>
  <c r="C4578" s="1"/>
  <c r="L4576" l="1"/>
  <c r="F4577"/>
  <c r="H4577" s="1"/>
  <c r="O4576" l="1"/>
  <c r="P4576"/>
  <c r="M4576"/>
  <c r="N4576"/>
  <c r="D4578"/>
  <c r="E4578" s="1"/>
  <c r="C4579" s="1"/>
  <c r="Q4576" l="1"/>
  <c r="L4577"/>
  <c r="F4578"/>
  <c r="H4578" s="1"/>
  <c r="O4577" l="1"/>
  <c r="P4577"/>
  <c r="M4577"/>
  <c r="N4577"/>
  <c r="L4578"/>
  <c r="D4579"/>
  <c r="E4579" s="1"/>
  <c r="C4580" s="1"/>
  <c r="Q4577" l="1"/>
  <c r="P4578"/>
  <c r="O4578"/>
  <c r="N4578"/>
  <c r="M4578"/>
  <c r="F4579"/>
  <c r="Q4578" l="1"/>
  <c r="L4579"/>
  <c r="H4579"/>
  <c r="D4580"/>
  <c r="E4580" s="1"/>
  <c r="C4581" s="1"/>
  <c r="P4579" l="1"/>
  <c r="O4579"/>
  <c r="N4579"/>
  <c r="M4579"/>
  <c r="F4580"/>
  <c r="Q4579" l="1"/>
  <c r="H4580"/>
  <c r="D4581"/>
  <c r="E4581" s="1"/>
  <c r="C4582" s="1"/>
  <c r="L4580" l="1"/>
  <c r="F4581"/>
  <c r="O4580" l="1"/>
  <c r="P4580"/>
  <c r="N4580"/>
  <c r="M4580"/>
  <c r="L4581"/>
  <c r="H4581"/>
  <c r="D4582"/>
  <c r="E4582" s="1"/>
  <c r="C4583" s="1"/>
  <c r="O4581" l="1"/>
  <c r="P4581"/>
  <c r="Q4580"/>
  <c r="N4581"/>
  <c r="M4581"/>
  <c r="F4582"/>
  <c r="Q4581" l="1"/>
  <c r="H4582"/>
  <c r="D4583"/>
  <c r="E4583" s="1"/>
  <c r="C4584" s="1"/>
  <c r="L4582" l="1"/>
  <c r="F4583"/>
  <c r="P4582" l="1"/>
  <c r="O4582"/>
  <c r="N4582"/>
  <c r="M4582"/>
  <c r="L4583"/>
  <c r="H4583"/>
  <c r="D4584"/>
  <c r="E4584" s="1"/>
  <c r="C4585" s="1"/>
  <c r="P4583" l="1"/>
  <c r="O4583"/>
  <c r="Q4582"/>
  <c r="N4583"/>
  <c r="M4583"/>
  <c r="F4584"/>
  <c r="Q4583" l="1"/>
  <c r="H4584"/>
  <c r="D4585"/>
  <c r="E4585" s="1"/>
  <c r="C4586" s="1"/>
  <c r="L4584" l="1"/>
  <c r="F4585"/>
  <c r="H4585" s="1"/>
  <c r="O4584" l="1"/>
  <c r="P4584"/>
  <c r="M4584"/>
  <c r="N4584"/>
  <c r="L4585"/>
  <c r="D4586"/>
  <c r="E4586" s="1"/>
  <c r="C4587" s="1"/>
  <c r="O4585" l="1"/>
  <c r="P4585"/>
  <c r="Q4584"/>
  <c r="M4585"/>
  <c r="N4585"/>
  <c r="F4586"/>
  <c r="Q4585" l="1"/>
  <c r="H4586"/>
  <c r="D4587"/>
  <c r="E4587" s="1"/>
  <c r="C4588" s="1"/>
  <c r="L4586" l="1"/>
  <c r="F4587"/>
  <c r="H4587" s="1"/>
  <c r="P4586" l="1"/>
  <c r="O4586"/>
  <c r="M4586"/>
  <c r="N4586"/>
  <c r="L4587"/>
  <c r="D4588"/>
  <c r="E4588" s="1"/>
  <c r="C4589" s="1"/>
  <c r="P4587" l="1"/>
  <c r="O4587"/>
  <c r="Q4586"/>
  <c r="N4587"/>
  <c r="M4587"/>
  <c r="F4588"/>
  <c r="Q4587" l="1"/>
  <c r="L4588"/>
  <c r="H4588"/>
  <c r="D4589"/>
  <c r="E4589" s="1"/>
  <c r="C4590" s="1"/>
  <c r="P4588" l="1"/>
  <c r="O4588"/>
  <c r="N4588"/>
  <c r="M4588"/>
  <c r="F4589"/>
  <c r="Q4588" l="1"/>
  <c r="H4589"/>
  <c r="D4590"/>
  <c r="E4590" s="1"/>
  <c r="C4591" s="1"/>
  <c r="L4589" l="1"/>
  <c r="F4590"/>
  <c r="H4590" s="1"/>
  <c r="P4589" l="1"/>
  <c r="O4589"/>
  <c r="M4589"/>
  <c r="N4589"/>
  <c r="L4590"/>
  <c r="D4591"/>
  <c r="E4591" s="1"/>
  <c r="C4592" s="1"/>
  <c r="P4590" l="1"/>
  <c r="O4590"/>
  <c r="Q4589"/>
  <c r="M4590"/>
  <c r="N4590"/>
  <c r="F4591"/>
  <c r="Q4590" l="1"/>
  <c r="H4591"/>
  <c r="D4592"/>
  <c r="E4592" s="1"/>
  <c r="C4593" s="1"/>
  <c r="L4591" l="1"/>
  <c r="F4592"/>
  <c r="H4592" s="1"/>
  <c r="P4591" l="1"/>
  <c r="O4591"/>
  <c r="M4591"/>
  <c r="N4591"/>
  <c r="L4592"/>
  <c r="D4593"/>
  <c r="E4593" s="1"/>
  <c r="C4594" s="1"/>
  <c r="O4592" l="1"/>
  <c r="P4592"/>
  <c r="Q4591"/>
  <c r="M4592"/>
  <c r="N4592"/>
  <c r="F4593"/>
  <c r="Q4592" l="1"/>
  <c r="H4593"/>
  <c r="D4594"/>
  <c r="E4594" s="1"/>
  <c r="C4595" s="1"/>
  <c r="L4593" l="1"/>
  <c r="F4594"/>
  <c r="P4593" l="1"/>
  <c r="O4593"/>
  <c r="N4593"/>
  <c r="M4593"/>
  <c r="L4594"/>
  <c r="H4594"/>
  <c r="D4595"/>
  <c r="E4595" s="1"/>
  <c r="C4596" s="1"/>
  <c r="O4594" l="1"/>
  <c r="P4594"/>
  <c r="Q4593"/>
  <c r="N4594"/>
  <c r="M4594"/>
  <c r="F4595"/>
  <c r="Q4594" l="1"/>
  <c r="H4595"/>
  <c r="D4596"/>
  <c r="E4596" s="1"/>
  <c r="C4597" s="1"/>
  <c r="L4595" l="1"/>
  <c r="F4596"/>
  <c r="H4596" s="1"/>
  <c r="O4595" l="1"/>
  <c r="P4595"/>
  <c r="M4595"/>
  <c r="N4595"/>
  <c r="L4596"/>
  <c r="D4597"/>
  <c r="E4597" s="1"/>
  <c r="C4598" s="1"/>
  <c r="O4596" l="1"/>
  <c r="P4596"/>
  <c r="Q4595"/>
  <c r="N4596"/>
  <c r="M4596"/>
  <c r="F4597"/>
  <c r="Q4596" l="1"/>
  <c r="L4597"/>
  <c r="H4597"/>
  <c r="D4598"/>
  <c r="E4598" s="1"/>
  <c r="C4599" s="1"/>
  <c r="O4597" l="1"/>
  <c r="P4597"/>
  <c r="N4597"/>
  <c r="M4597"/>
  <c r="F4598"/>
  <c r="Q4597" l="1"/>
  <c r="H4598"/>
  <c r="D4599"/>
  <c r="E4599" s="1"/>
  <c r="C4600" s="1"/>
  <c r="L4598" l="1"/>
  <c r="F4599"/>
  <c r="P4598" l="1"/>
  <c r="O4598"/>
  <c r="M4598"/>
  <c r="N4598"/>
  <c r="L4599"/>
  <c r="H4599"/>
  <c r="D4600"/>
  <c r="E4600" s="1"/>
  <c r="C4601" s="1"/>
  <c r="O4599" l="1"/>
  <c r="P4599"/>
  <c r="Q4598"/>
  <c r="N4599"/>
  <c r="M4599"/>
  <c r="F4600"/>
  <c r="Q4599" l="1"/>
  <c r="H4600"/>
  <c r="D4601"/>
  <c r="E4601" s="1"/>
  <c r="C4602" s="1"/>
  <c r="L4600" l="1"/>
  <c r="F4601"/>
  <c r="P4600" l="1"/>
  <c r="O4600"/>
  <c r="N4600"/>
  <c r="M4600"/>
  <c r="L4601"/>
  <c r="H4601"/>
  <c r="D4602"/>
  <c r="E4602" s="1"/>
  <c r="C4603" s="1"/>
  <c r="O4601" l="1"/>
  <c r="P4601"/>
  <c r="Q4600"/>
  <c r="N4601"/>
  <c r="M4601"/>
  <c r="F4602"/>
  <c r="Q4601" l="1"/>
  <c r="H4602"/>
  <c r="D4603"/>
  <c r="E4603" s="1"/>
  <c r="C4604" s="1"/>
  <c r="L4602" l="1"/>
  <c r="F4603"/>
  <c r="H4603" s="1"/>
  <c r="O4602" l="1"/>
  <c r="P4602"/>
  <c r="M4602"/>
  <c r="N4602"/>
  <c r="L4603"/>
  <c r="D4604"/>
  <c r="E4604" s="1"/>
  <c r="C4605" s="1"/>
  <c r="P4603" l="1"/>
  <c r="O4603"/>
  <c r="Q4602"/>
  <c r="M4603"/>
  <c r="N4603"/>
  <c r="F4604"/>
  <c r="Q4603" l="1"/>
  <c r="L4604"/>
  <c r="H4604"/>
  <c r="D4605"/>
  <c r="E4605" s="1"/>
  <c r="C4606" s="1"/>
  <c r="P4604" l="1"/>
  <c r="O4604"/>
  <c r="N4604"/>
  <c r="M4604"/>
  <c r="F4605"/>
  <c r="Q4604" l="1"/>
  <c r="H4605"/>
  <c r="D4606"/>
  <c r="E4606" s="1"/>
  <c r="C4607" s="1"/>
  <c r="L4605" l="1"/>
  <c r="F4606"/>
  <c r="O4605" l="1"/>
  <c r="P4605"/>
  <c r="N4605"/>
  <c r="M4605"/>
  <c r="L4606"/>
  <c r="H4606"/>
  <c r="D4607"/>
  <c r="E4607" s="1"/>
  <c r="C4608" s="1"/>
  <c r="P4606" l="1"/>
  <c r="O4606"/>
  <c r="Q4605"/>
  <c r="N4606"/>
  <c r="M4606"/>
  <c r="F4607"/>
  <c r="Q4606" l="1"/>
  <c r="H4607"/>
  <c r="D4608"/>
  <c r="E4608" s="1"/>
  <c r="C4609" s="1"/>
  <c r="L4607" l="1"/>
  <c r="F4608"/>
  <c r="H4608" s="1"/>
  <c r="O4607" l="1"/>
  <c r="P4607"/>
  <c r="M4607"/>
  <c r="N4607"/>
  <c r="L4608"/>
  <c r="D4609"/>
  <c r="E4609" s="1"/>
  <c r="C4610" s="1"/>
  <c r="P4608" l="1"/>
  <c r="O4608"/>
  <c r="Q4607"/>
  <c r="M4608"/>
  <c r="N4608"/>
  <c r="F4609"/>
  <c r="Q4608" l="1"/>
  <c r="H4609"/>
  <c r="D4610"/>
  <c r="E4610" s="1"/>
  <c r="C4611" s="1"/>
  <c r="L4609" l="1"/>
  <c r="F4610"/>
  <c r="H4610" s="1"/>
  <c r="O4609" l="1"/>
  <c r="P4609"/>
  <c r="M4609"/>
  <c r="N4609"/>
  <c r="L4610"/>
  <c r="D4611"/>
  <c r="E4611" s="1"/>
  <c r="C4612" s="1"/>
  <c r="P4610" l="1"/>
  <c r="O4610"/>
  <c r="Q4609"/>
  <c r="M4610"/>
  <c r="N4610"/>
  <c r="F4611"/>
  <c r="Q4610" l="1"/>
  <c r="H4611"/>
  <c r="D4612"/>
  <c r="E4612" s="1"/>
  <c r="C4613" s="1"/>
  <c r="L4611" l="1"/>
  <c r="F4612"/>
  <c r="H4612" s="1"/>
  <c r="P4611" l="1"/>
  <c r="O4611"/>
  <c r="M4611"/>
  <c r="N4611"/>
  <c r="L4612"/>
  <c r="D4613"/>
  <c r="E4613" s="1"/>
  <c r="C4614" s="1"/>
  <c r="P4612" l="1"/>
  <c r="O4612"/>
  <c r="Q4611"/>
  <c r="M4612"/>
  <c r="N4612"/>
  <c r="F4613"/>
  <c r="Q4612" l="1"/>
  <c r="H4613"/>
  <c r="D4614"/>
  <c r="E4614" s="1"/>
  <c r="C4615" s="1"/>
  <c r="L4613" l="1"/>
  <c r="F4614"/>
  <c r="P4613" l="1"/>
  <c r="O4613"/>
  <c r="N4613"/>
  <c r="M4613"/>
  <c r="L4614"/>
  <c r="H4614"/>
  <c r="D4615"/>
  <c r="E4615" s="1"/>
  <c r="C4616" s="1"/>
  <c r="P4614" l="1"/>
  <c r="O4614"/>
  <c r="Q4613"/>
  <c r="N4614"/>
  <c r="M4614"/>
  <c r="F4615"/>
  <c r="Q4614" l="1"/>
  <c r="H4615"/>
  <c r="D4616"/>
  <c r="E4616" s="1"/>
  <c r="C4617" s="1"/>
  <c r="L4615" l="1"/>
  <c r="F4616"/>
  <c r="H4616" s="1"/>
  <c r="O4615" l="1"/>
  <c r="P4615"/>
  <c r="M4615"/>
  <c r="N4615"/>
  <c r="L4616"/>
  <c r="D4617"/>
  <c r="E4617" s="1"/>
  <c r="C4618" s="1"/>
  <c r="P4616" l="1"/>
  <c r="O4616"/>
  <c r="Q4615"/>
  <c r="M4616"/>
  <c r="N4616"/>
  <c r="F4617"/>
  <c r="Q4616" l="1"/>
  <c r="L4617"/>
  <c r="H4617"/>
  <c r="D4618"/>
  <c r="E4618" s="1"/>
  <c r="C4619" s="1"/>
  <c r="O4617" l="1"/>
  <c r="P4617"/>
  <c r="N4617"/>
  <c r="M4617"/>
  <c r="F4618"/>
  <c r="Q4617" l="1"/>
  <c r="H4618"/>
  <c r="D4619"/>
  <c r="E4619" s="1"/>
  <c r="C4620" s="1"/>
  <c r="L4618" l="1"/>
  <c r="F4619"/>
  <c r="P4618" l="1"/>
  <c r="O4618"/>
  <c r="N4618"/>
  <c r="M4618"/>
  <c r="L4619"/>
  <c r="H4619"/>
  <c r="D4620"/>
  <c r="E4620" s="1"/>
  <c r="C4621" s="1"/>
  <c r="P4619" l="1"/>
  <c r="O4619"/>
  <c r="Q4618"/>
  <c r="N4619"/>
  <c r="M4619"/>
  <c r="F4620"/>
  <c r="Q4619" l="1"/>
  <c r="H4620"/>
  <c r="D4621"/>
  <c r="E4621" s="1"/>
  <c r="C4622" s="1"/>
  <c r="L4620" l="1"/>
  <c r="F4621"/>
  <c r="O4620" l="1"/>
  <c r="P4620"/>
  <c r="N4620"/>
  <c r="M4620"/>
  <c r="L4621"/>
  <c r="H4621"/>
  <c r="D4622"/>
  <c r="E4622" s="1"/>
  <c r="C4623" s="1"/>
  <c r="P4621" l="1"/>
  <c r="O4621"/>
  <c r="Q4620"/>
  <c r="N4621"/>
  <c r="M4621"/>
  <c r="F4622"/>
  <c r="Q4621" l="1"/>
  <c r="H4622"/>
  <c r="D4623"/>
  <c r="E4623" s="1"/>
  <c r="C4624" s="1"/>
  <c r="L4622" l="1"/>
  <c r="F4623"/>
  <c r="O4622" l="1"/>
  <c r="P4622"/>
  <c r="M4622"/>
  <c r="N4622"/>
  <c r="L4623"/>
  <c r="H4623"/>
  <c r="D4624"/>
  <c r="E4624" s="1"/>
  <c r="C4625" s="1"/>
  <c r="P4623" l="1"/>
  <c r="O4623"/>
  <c r="Q4622"/>
  <c r="N4623"/>
  <c r="M4623"/>
  <c r="F4624"/>
  <c r="Q4623" l="1"/>
  <c r="H4624"/>
  <c r="D4625"/>
  <c r="E4625" s="1"/>
  <c r="C4626" s="1"/>
  <c r="L4624" l="1"/>
  <c r="F4625"/>
  <c r="H4625" s="1"/>
  <c r="P4624" l="1"/>
  <c r="O4624"/>
  <c r="M4624"/>
  <c r="N4624"/>
  <c r="L4625"/>
  <c r="D4626"/>
  <c r="E4626" s="1"/>
  <c r="C4627" s="1"/>
  <c r="Q4624" l="1"/>
  <c r="P4625"/>
  <c r="O4625"/>
  <c r="M4625"/>
  <c r="N4625"/>
  <c r="F4626"/>
  <c r="Q4625" l="1"/>
  <c r="H4626"/>
  <c r="D4627"/>
  <c r="E4627" s="1"/>
  <c r="C4628" s="1"/>
  <c r="L4626" l="1"/>
  <c r="F4627"/>
  <c r="H4627" s="1"/>
  <c r="P4626" l="1"/>
  <c r="O4626"/>
  <c r="M4626"/>
  <c r="N4626"/>
  <c r="L4627"/>
  <c r="D4628"/>
  <c r="E4628" s="1"/>
  <c r="C4629" s="1"/>
  <c r="Q4626" l="1"/>
  <c r="P4627"/>
  <c r="O4627"/>
  <c r="M4627"/>
  <c r="N4627"/>
  <c r="F4628"/>
  <c r="Q4627" l="1"/>
  <c r="H4628"/>
  <c r="D4629"/>
  <c r="E4629" s="1"/>
  <c r="C4630" s="1"/>
  <c r="L4628" l="1"/>
  <c r="F4629"/>
  <c r="H4629" s="1"/>
  <c r="O4628" l="1"/>
  <c r="P4628"/>
  <c r="M4628"/>
  <c r="N4628"/>
  <c r="L4629"/>
  <c r="D4630"/>
  <c r="E4630" s="1"/>
  <c r="C4631" s="1"/>
  <c r="O4629" l="1"/>
  <c r="P4629"/>
  <c r="Q4628"/>
  <c r="M4629"/>
  <c r="N4629"/>
  <c r="F4630"/>
  <c r="Q4629" l="1"/>
  <c r="L4630"/>
  <c r="H4630"/>
  <c r="D4631"/>
  <c r="E4631" s="1"/>
  <c r="C4632" s="1"/>
  <c r="O4630" l="1"/>
  <c r="P4630"/>
  <c r="N4630"/>
  <c r="M4630"/>
  <c r="F4631"/>
  <c r="Q4630" l="1"/>
  <c r="H4631"/>
  <c r="D4632"/>
  <c r="E4632" s="1"/>
  <c r="C4633" s="1"/>
  <c r="L4631" l="1"/>
  <c r="F4632"/>
  <c r="H4632" s="1"/>
  <c r="O4631" l="1"/>
  <c r="P4631"/>
  <c r="M4631"/>
  <c r="N4631"/>
  <c r="L4632"/>
  <c r="D4633"/>
  <c r="E4633" s="1"/>
  <c r="C4634" s="1"/>
  <c r="P4632" l="1"/>
  <c r="O4632"/>
  <c r="Q4631"/>
  <c r="M4632"/>
  <c r="N4632"/>
  <c r="F4633"/>
  <c r="Q4632" l="1"/>
  <c r="H4633"/>
  <c r="D4634"/>
  <c r="E4634" s="1"/>
  <c r="C4635" s="1"/>
  <c r="L4633" l="1"/>
  <c r="F4634"/>
  <c r="H4634" s="1"/>
  <c r="P4633" l="1"/>
  <c r="O4633"/>
  <c r="M4633"/>
  <c r="N4633"/>
  <c r="L4634"/>
  <c r="D4635"/>
  <c r="E4635" s="1"/>
  <c r="C4636" s="1"/>
  <c r="P4634" l="1"/>
  <c r="O4634"/>
  <c r="Q4633"/>
  <c r="M4634"/>
  <c r="N4634"/>
  <c r="F4635"/>
  <c r="Q4634" l="1"/>
  <c r="L4635"/>
  <c r="H4635"/>
  <c r="D4636"/>
  <c r="E4636" s="1"/>
  <c r="C4637" s="1"/>
  <c r="P4635" l="1"/>
  <c r="O4635"/>
  <c r="N4635"/>
  <c r="M4635"/>
  <c r="F4636"/>
  <c r="Q4635" l="1"/>
  <c r="H4636"/>
  <c r="D4637"/>
  <c r="E4637" s="1"/>
  <c r="C4638" s="1"/>
  <c r="L4636" l="1"/>
  <c r="F4637"/>
  <c r="O4636" l="1"/>
  <c r="P4636"/>
  <c r="M4636"/>
  <c r="N4636"/>
  <c r="L4637"/>
  <c r="H4637"/>
  <c r="D4638"/>
  <c r="E4638" s="1"/>
  <c r="C4639" s="1"/>
  <c r="P4637" l="1"/>
  <c r="O4637"/>
  <c r="Q4636"/>
  <c r="N4637"/>
  <c r="M4637"/>
  <c r="F4638"/>
  <c r="Q4637" l="1"/>
  <c r="H4638"/>
  <c r="D4639"/>
  <c r="E4639" s="1"/>
  <c r="C4640" s="1"/>
  <c r="L4638" l="1"/>
  <c r="F4639"/>
  <c r="H4639" s="1"/>
  <c r="P4638" l="1"/>
  <c r="O4638"/>
  <c r="M4638"/>
  <c r="N4638"/>
  <c r="L4639"/>
  <c r="D4640"/>
  <c r="E4640" s="1"/>
  <c r="C4641" s="1"/>
  <c r="P4639" l="1"/>
  <c r="O4639"/>
  <c r="Q4638"/>
  <c r="M4639"/>
  <c r="N4639"/>
  <c r="F4640"/>
  <c r="Q4639" l="1"/>
  <c r="L4640"/>
  <c r="H4640"/>
  <c r="D4641"/>
  <c r="E4641" s="1"/>
  <c r="C4642" s="1"/>
  <c r="P4640" l="1"/>
  <c r="O4640"/>
  <c r="N4640"/>
  <c r="M4640"/>
  <c r="F4641"/>
  <c r="Q4640" l="1"/>
  <c r="H4641"/>
  <c r="D4642"/>
  <c r="E4642" s="1"/>
  <c r="C4643" s="1"/>
  <c r="L4641" l="1"/>
  <c r="F4642"/>
  <c r="P4641" l="1"/>
  <c r="O4641"/>
  <c r="N4641"/>
  <c r="M4641"/>
  <c r="L4642"/>
  <c r="H4642"/>
  <c r="D4643"/>
  <c r="E4643" s="1"/>
  <c r="C4644" s="1"/>
  <c r="O4642" l="1"/>
  <c r="P4642"/>
  <c r="Q4641"/>
  <c r="N4642"/>
  <c r="M4642"/>
  <c r="F4643"/>
  <c r="Q4642" l="1"/>
  <c r="H4643"/>
  <c r="D4644"/>
  <c r="E4644" s="1"/>
  <c r="C4645" s="1"/>
  <c r="L4643" l="1"/>
  <c r="F4644"/>
  <c r="H4644" s="1"/>
  <c r="O4643" l="1"/>
  <c r="P4643"/>
  <c r="M4643"/>
  <c r="N4643"/>
  <c r="L4644"/>
  <c r="D4645"/>
  <c r="E4645" s="1"/>
  <c r="C4646" s="1"/>
  <c r="P4644" l="1"/>
  <c r="O4644"/>
  <c r="Q4643"/>
  <c r="M4644"/>
  <c r="N4644"/>
  <c r="F4645"/>
  <c r="Q4644" l="1"/>
  <c r="L4645"/>
  <c r="H4645"/>
  <c r="D4646"/>
  <c r="E4646" s="1"/>
  <c r="C4647" s="1"/>
  <c r="O4645" l="1"/>
  <c r="P4645"/>
  <c r="N4645"/>
  <c r="M4645"/>
  <c r="F4646"/>
  <c r="Q4645" l="1"/>
  <c r="H4646"/>
  <c r="D4647"/>
  <c r="E4647" s="1"/>
  <c r="C4648" s="1"/>
  <c r="L4646" l="1"/>
  <c r="F4647"/>
  <c r="H4647" s="1"/>
  <c r="P4646" l="1"/>
  <c r="O4646"/>
  <c r="M4646"/>
  <c r="N4646"/>
  <c r="L4647"/>
  <c r="D4648"/>
  <c r="E4648" s="1"/>
  <c r="C4649" s="1"/>
  <c r="Q4646" l="1"/>
  <c r="O4647"/>
  <c r="P4647"/>
  <c r="M4647"/>
  <c r="N4647"/>
  <c r="F4648"/>
  <c r="Q4647" l="1"/>
  <c r="H4648"/>
  <c r="D4649"/>
  <c r="E4649" s="1"/>
  <c r="C4650" s="1"/>
  <c r="L4648" l="1"/>
  <c r="F4649"/>
  <c r="P4648" l="1"/>
  <c r="O4648"/>
  <c r="N4648"/>
  <c r="M4648"/>
  <c r="L4649"/>
  <c r="H4649"/>
  <c r="D4650"/>
  <c r="E4650" s="1"/>
  <c r="C4651" s="1"/>
  <c r="P4649" l="1"/>
  <c r="O4649"/>
  <c r="Q4648"/>
  <c r="N4649"/>
  <c r="M4649"/>
  <c r="F4650"/>
  <c r="Q4649" l="1"/>
  <c r="H4650"/>
  <c r="D4651"/>
  <c r="E4651" s="1"/>
  <c r="C4652" s="1"/>
  <c r="L4650" l="1"/>
  <c r="F4651"/>
  <c r="H4651" s="1"/>
  <c r="P4650" l="1"/>
  <c r="O4650"/>
  <c r="M4650"/>
  <c r="N4650"/>
  <c r="L4651"/>
  <c r="D4652"/>
  <c r="E4652" s="1"/>
  <c r="C4653" s="1"/>
  <c r="Q4650" l="1"/>
  <c r="P4651"/>
  <c r="O4651"/>
  <c r="M4651"/>
  <c r="N4651"/>
  <c r="F4652"/>
  <c r="Q4651" l="1"/>
  <c r="L4652"/>
  <c r="H4652"/>
  <c r="D4653"/>
  <c r="E4653" s="1"/>
  <c r="C4654" s="1"/>
  <c r="O4652" l="1"/>
  <c r="P4652"/>
  <c r="N4652"/>
  <c r="M4652"/>
  <c r="F4653"/>
  <c r="Q4652" l="1"/>
  <c r="H4653"/>
  <c r="D4654"/>
  <c r="E4654" s="1"/>
  <c r="C4655" s="1"/>
  <c r="L4653" l="1"/>
  <c r="F4654"/>
  <c r="O4653" l="1"/>
  <c r="P4653"/>
  <c r="N4653"/>
  <c r="M4653"/>
  <c r="L4654"/>
  <c r="H4654"/>
  <c r="D4655"/>
  <c r="E4655" s="1"/>
  <c r="C4656" s="1"/>
  <c r="P4654" l="1"/>
  <c r="O4654"/>
  <c r="Q4653"/>
  <c r="N4654"/>
  <c r="M4654"/>
  <c r="F4655"/>
  <c r="Q4654" l="1"/>
  <c r="H4655"/>
  <c r="D4656"/>
  <c r="E4656" s="1"/>
  <c r="C4657" s="1"/>
  <c r="L4655" l="1"/>
  <c r="F4656"/>
  <c r="P4655" l="1"/>
  <c r="O4655"/>
  <c r="M4655"/>
  <c r="N4655"/>
  <c r="L4656"/>
  <c r="H4656"/>
  <c r="D4657"/>
  <c r="E4657" s="1"/>
  <c r="C4658" s="1"/>
  <c r="P4656" l="1"/>
  <c r="O4656"/>
  <c r="Q4655"/>
  <c r="M4656"/>
  <c r="N4656"/>
  <c r="F4657"/>
  <c r="Q4656" l="1"/>
  <c r="H4657"/>
  <c r="D4658"/>
  <c r="E4658" s="1"/>
  <c r="C4659" s="1"/>
  <c r="L4657" l="1"/>
  <c r="F4658"/>
  <c r="O4657" l="1"/>
  <c r="P4657"/>
  <c r="N4657"/>
  <c r="M4657"/>
  <c r="L4658"/>
  <c r="H4658"/>
  <c r="D4659"/>
  <c r="E4659" s="1"/>
  <c r="C4660" s="1"/>
  <c r="P4658" l="1"/>
  <c r="O4658"/>
  <c r="Q4657"/>
  <c r="N4658"/>
  <c r="M4658"/>
  <c r="F4659"/>
  <c r="Q4658" l="1"/>
  <c r="H4659"/>
  <c r="D4660"/>
  <c r="E4660" s="1"/>
  <c r="C4661" s="1"/>
  <c r="L4659" l="1"/>
  <c r="F4660"/>
  <c r="O4659" l="1"/>
  <c r="P4659"/>
  <c r="N4659"/>
  <c r="M4659"/>
  <c r="L4660"/>
  <c r="H4660"/>
  <c r="D4661"/>
  <c r="E4661" s="1"/>
  <c r="C4662" s="1"/>
  <c r="P4660" l="1"/>
  <c r="O4660"/>
  <c r="Q4659"/>
  <c r="N4660"/>
  <c r="M4660"/>
  <c r="F4661"/>
  <c r="Q4660" l="1"/>
  <c r="H4661"/>
  <c r="D4662"/>
  <c r="E4662" s="1"/>
  <c r="C4663" s="1"/>
  <c r="L4661" l="1"/>
  <c r="F4662"/>
  <c r="H4662" s="1"/>
  <c r="O4661" l="1"/>
  <c r="P4661"/>
  <c r="M4661"/>
  <c r="N4661"/>
  <c r="D4663"/>
  <c r="E4663" s="1"/>
  <c r="C4664" s="1"/>
  <c r="Q4661" l="1"/>
  <c r="L4662"/>
  <c r="F4663"/>
  <c r="O4662" l="1"/>
  <c r="P4662"/>
  <c r="M4662"/>
  <c r="N4662"/>
  <c r="L4663"/>
  <c r="H4663"/>
  <c r="D4664"/>
  <c r="E4664" s="1"/>
  <c r="C4665" s="1"/>
  <c r="P4663" l="1"/>
  <c r="O4663"/>
  <c r="Q4662"/>
  <c r="N4663"/>
  <c r="M4663"/>
  <c r="F4664"/>
  <c r="Q4663" l="1"/>
  <c r="H4664"/>
  <c r="D4665"/>
  <c r="E4665" s="1"/>
  <c r="C4666" s="1"/>
  <c r="L4664" l="1"/>
  <c r="F4665"/>
  <c r="H4665" s="1"/>
  <c r="O4664" l="1"/>
  <c r="P4664"/>
  <c r="M4664"/>
  <c r="N4664"/>
  <c r="L4665"/>
  <c r="D4666"/>
  <c r="E4666" s="1"/>
  <c r="C4667" s="1"/>
  <c r="O4665" l="1"/>
  <c r="P4665"/>
  <c r="Q4664"/>
  <c r="M4665"/>
  <c r="N4665"/>
  <c r="F51" i="11"/>
  <c r="C52"/>
  <c r="F4666" i="10"/>
  <c r="Q4665" l="1"/>
  <c r="L4666"/>
  <c r="H4666"/>
  <c r="D4667"/>
  <c r="E4667" s="1"/>
  <c r="C4668" s="1"/>
  <c r="P4666" l="1"/>
  <c r="O4666"/>
  <c r="N4666"/>
  <c r="M4666"/>
  <c r="F4667"/>
  <c r="Q4666" l="1"/>
  <c r="H4667"/>
  <c r="D4668"/>
  <c r="E4668" s="1"/>
  <c r="C4669" s="1"/>
  <c r="L4667" l="1"/>
  <c r="F4668"/>
  <c r="P4667" l="1"/>
  <c r="O4667"/>
  <c r="N4667"/>
  <c r="M4667"/>
  <c r="L4668"/>
  <c r="H4668"/>
  <c r="D4669"/>
  <c r="E4669" s="1"/>
  <c r="C4670" s="1"/>
  <c r="Q4667" l="1"/>
  <c r="P4668"/>
  <c r="O4668"/>
  <c r="N4668"/>
  <c r="M4668"/>
  <c r="F4669"/>
  <c r="Q4668" l="1"/>
  <c r="H4669"/>
  <c r="D4670"/>
  <c r="E4670" s="1"/>
  <c r="C4671" s="1"/>
  <c r="L4669" l="1"/>
  <c r="F4670"/>
  <c r="H4670" s="1"/>
  <c r="P4669" l="1"/>
  <c r="O4669"/>
  <c r="M4669"/>
  <c r="N4669"/>
  <c r="D4671"/>
  <c r="E4671" s="1"/>
  <c r="C4672" s="1"/>
  <c r="Q4669" l="1"/>
  <c r="L4670"/>
  <c r="F4671"/>
  <c r="H4671" s="1"/>
  <c r="O4670" l="1"/>
  <c r="P4670"/>
  <c r="M4670"/>
  <c r="N4670"/>
  <c r="D4672"/>
  <c r="E4672" s="1"/>
  <c r="C4673" s="1"/>
  <c r="Q4670" l="1"/>
  <c r="L4671"/>
  <c r="F4672"/>
  <c r="P4671" l="1"/>
  <c r="O4671"/>
  <c r="N4671"/>
  <c r="M4671"/>
  <c r="L4672"/>
  <c r="H4672"/>
  <c r="D4673"/>
  <c r="E4673" s="1"/>
  <c r="C4674" s="1"/>
  <c r="O4672" l="1"/>
  <c r="P4672"/>
  <c r="Q4671"/>
  <c r="N4672"/>
  <c r="M4672"/>
  <c r="F4673"/>
  <c r="Q4672" l="1"/>
  <c r="H4673"/>
  <c r="D4674"/>
  <c r="E4674" s="1"/>
  <c r="C4675" s="1"/>
  <c r="L4673" l="1"/>
  <c r="F4674"/>
  <c r="H4674" s="1"/>
  <c r="O4673" l="1"/>
  <c r="P4673"/>
  <c r="M4673"/>
  <c r="N4673"/>
  <c r="D4675"/>
  <c r="E4675" s="1"/>
  <c r="C4676" s="1"/>
  <c r="Q4673" l="1"/>
  <c r="L4674"/>
  <c r="F4675"/>
  <c r="H4675" s="1"/>
  <c r="P4674" l="1"/>
  <c r="O4674"/>
  <c r="M4674"/>
  <c r="N4674"/>
  <c r="E52" i="11"/>
  <c r="D52"/>
  <c r="L4675" i="10"/>
  <c r="D4676"/>
  <c r="E4676" s="1"/>
  <c r="C4677" s="1"/>
  <c r="P4675" l="1"/>
  <c r="O4675"/>
  <c r="Q4674"/>
  <c r="M4675"/>
  <c r="N4675"/>
  <c r="F4676"/>
  <c r="Q4675" l="1"/>
  <c r="H4676"/>
  <c r="D4677"/>
  <c r="E4677" s="1"/>
  <c r="C4678" s="1"/>
  <c r="L4676" l="1"/>
  <c r="F4677"/>
  <c r="H4677" s="1"/>
  <c r="O4676" l="1"/>
  <c r="P4676"/>
  <c r="M4676"/>
  <c r="N4676"/>
  <c r="D4678"/>
  <c r="E4678" s="1"/>
  <c r="C4679" s="1"/>
  <c r="Q4676" l="1"/>
  <c r="L4677"/>
  <c r="F4678"/>
  <c r="P4677" l="1"/>
  <c r="O4677"/>
  <c r="N4677"/>
  <c r="M4677"/>
  <c r="L4678"/>
  <c r="H4678"/>
  <c r="D4679"/>
  <c r="E4679" s="1"/>
  <c r="C4680" s="1"/>
  <c r="P4678" l="1"/>
  <c r="O4678"/>
  <c r="Q4677"/>
  <c r="M4678"/>
  <c r="N4678"/>
  <c r="F4679"/>
  <c r="Q4678" l="1"/>
  <c r="H4679"/>
  <c r="D4680"/>
  <c r="E4680" s="1"/>
  <c r="C4681" s="1"/>
  <c r="L4679" l="1"/>
  <c r="F4680"/>
  <c r="O4679" l="1"/>
  <c r="P4679"/>
  <c r="N4679"/>
  <c r="M4679"/>
  <c r="L4680"/>
  <c r="H4680"/>
  <c r="D4681"/>
  <c r="E4681" s="1"/>
  <c r="C4682" s="1"/>
  <c r="P4680" l="1"/>
  <c r="O4680"/>
  <c r="Q4679"/>
  <c r="N4680"/>
  <c r="M4680"/>
  <c r="F4681"/>
  <c r="Q4680" l="1"/>
  <c r="H4681"/>
  <c r="D4682"/>
  <c r="E4682" s="1"/>
  <c r="C4683" s="1"/>
  <c r="L4681" l="1"/>
  <c r="F4682"/>
  <c r="H4682" s="1"/>
  <c r="O4681" l="1"/>
  <c r="P4681"/>
  <c r="M4681"/>
  <c r="N4681"/>
  <c r="L4682"/>
  <c r="D4683"/>
  <c r="E4683" s="1"/>
  <c r="C4684" s="1"/>
  <c r="O4682" l="1"/>
  <c r="P4682"/>
  <c r="Q4681"/>
  <c r="M4682"/>
  <c r="N4682"/>
  <c r="F4683"/>
  <c r="Q4682" l="1"/>
  <c r="H4683"/>
  <c r="D4684"/>
  <c r="E4684" s="1"/>
  <c r="C4685" s="1"/>
  <c r="L4683" l="1"/>
  <c r="F4684"/>
  <c r="O4683" l="1"/>
  <c r="P4683"/>
  <c r="N4683"/>
  <c r="M4683"/>
  <c r="L4684"/>
  <c r="H4684"/>
  <c r="D4685"/>
  <c r="E4685" s="1"/>
  <c r="C4686" s="1"/>
  <c r="P4684" l="1"/>
  <c r="O4684"/>
  <c r="Q4683"/>
  <c r="M4684"/>
  <c r="N4684"/>
  <c r="F4685"/>
  <c r="Q4684" l="1"/>
  <c r="H4685"/>
  <c r="D4686"/>
  <c r="E4686" s="1"/>
  <c r="C4687" s="1"/>
  <c r="L4685" l="1"/>
  <c r="F4686"/>
  <c r="O4685" l="1"/>
  <c r="P4685"/>
  <c r="M4685"/>
  <c r="N4685"/>
  <c r="L4686"/>
  <c r="H4686"/>
  <c r="D4687"/>
  <c r="E4687" s="1"/>
  <c r="C4688" s="1"/>
  <c r="O4686" l="1"/>
  <c r="P4686"/>
  <c r="Q4685"/>
  <c r="N4686"/>
  <c r="M4686"/>
  <c r="F4687"/>
  <c r="Q4686" l="1"/>
  <c r="H4687"/>
  <c r="D4688"/>
  <c r="E4688" s="1"/>
  <c r="C4689" s="1"/>
  <c r="L4687" l="1"/>
  <c r="F4688"/>
  <c r="P4687" l="1"/>
  <c r="O4687"/>
  <c r="M4687"/>
  <c r="N4687"/>
  <c r="L4688"/>
  <c r="H4688"/>
  <c r="D4689"/>
  <c r="E4689" s="1"/>
  <c r="C4690" s="1"/>
  <c r="Q4687" l="1"/>
  <c r="O4688"/>
  <c r="P4688"/>
  <c r="M4688"/>
  <c r="N4688"/>
  <c r="F4689"/>
  <c r="Q4688" l="1"/>
  <c r="H4689"/>
  <c r="D4690"/>
  <c r="E4690" s="1"/>
  <c r="C4691" s="1"/>
  <c r="L4689" l="1"/>
  <c r="F4690"/>
  <c r="P4689" l="1"/>
  <c r="O4689"/>
  <c r="N4689"/>
  <c r="M4689"/>
  <c r="L4690"/>
  <c r="H4690"/>
  <c r="D4691"/>
  <c r="E4691" s="1"/>
  <c r="C4692" s="1"/>
  <c r="Q4689" l="1"/>
  <c r="O4690"/>
  <c r="P4690"/>
  <c r="N4690"/>
  <c r="M4690"/>
  <c r="F4691"/>
  <c r="Q4690" l="1"/>
  <c r="H4691"/>
  <c r="D4692"/>
  <c r="E4692" s="1"/>
  <c r="C4693" s="1"/>
  <c r="L4691" l="1"/>
  <c r="F4692"/>
  <c r="O4691" l="1"/>
  <c r="P4691"/>
  <c r="N4691"/>
  <c r="M4691"/>
  <c r="L4692"/>
  <c r="H4692"/>
  <c r="D4693"/>
  <c r="E4693" s="1"/>
  <c r="C4694" s="1"/>
  <c r="O4692" l="1"/>
  <c r="P4692"/>
  <c r="Q4691"/>
  <c r="N4692"/>
  <c r="M4692"/>
  <c r="F4693"/>
  <c r="Q4692" l="1"/>
  <c r="H4693"/>
  <c r="D4694"/>
  <c r="E4694" s="1"/>
  <c r="C4695" s="1"/>
  <c r="L4693" l="1"/>
  <c r="F4694"/>
  <c r="O4693" l="1"/>
  <c r="P4693"/>
  <c r="N4693"/>
  <c r="M4693"/>
  <c r="L4694"/>
  <c r="H4694"/>
  <c r="D4695"/>
  <c r="E4695" s="1"/>
  <c r="C4696" s="1"/>
  <c r="O4694" l="1"/>
  <c r="P4694"/>
  <c r="Q4693"/>
  <c r="N4694"/>
  <c r="M4694"/>
  <c r="F4695"/>
  <c r="Q4694" l="1"/>
  <c r="H4695"/>
  <c r="D4696"/>
  <c r="E4696" s="1"/>
  <c r="C4697" s="1"/>
  <c r="L4695" l="1"/>
  <c r="F4696"/>
  <c r="H4696" s="1"/>
  <c r="P4695" l="1"/>
  <c r="O4695"/>
  <c r="M4695"/>
  <c r="N4695"/>
  <c r="L4696"/>
  <c r="D4697"/>
  <c r="E4697" s="1"/>
  <c r="C4698" s="1"/>
  <c r="Q4695" l="1"/>
  <c r="P4696"/>
  <c r="O4696"/>
  <c r="M4696"/>
  <c r="N4696"/>
  <c r="F4697"/>
  <c r="Q4696" l="1"/>
  <c r="H4697"/>
  <c r="D4698"/>
  <c r="E4698" s="1"/>
  <c r="C4699" s="1"/>
  <c r="L4697" l="1"/>
  <c r="F4698"/>
  <c r="O4697" l="1"/>
  <c r="P4697"/>
  <c r="N4697"/>
  <c r="M4697"/>
  <c r="L4698"/>
  <c r="H4698"/>
  <c r="D4699"/>
  <c r="E4699" s="1"/>
  <c r="C4700" s="1"/>
  <c r="P4698" l="1"/>
  <c r="O4698"/>
  <c r="Q4697"/>
  <c r="N4698"/>
  <c r="M4698"/>
  <c r="F4699"/>
  <c r="Q4698" l="1"/>
  <c r="H4699"/>
  <c r="D4700"/>
  <c r="E4700" s="1"/>
  <c r="C4701" s="1"/>
  <c r="L4699" l="1"/>
  <c r="F4700"/>
  <c r="O4699" l="1"/>
  <c r="P4699"/>
  <c r="N4699"/>
  <c r="M4699"/>
  <c r="L4700"/>
  <c r="H4700"/>
  <c r="D4701"/>
  <c r="E4701" s="1"/>
  <c r="C4702" s="1"/>
  <c r="O4700" l="1"/>
  <c r="P4700"/>
  <c r="Q4699"/>
  <c r="N4700"/>
  <c r="M4700"/>
  <c r="F4701"/>
  <c r="Q4700" l="1"/>
  <c r="H4701"/>
  <c r="D4702"/>
  <c r="E4702" s="1"/>
  <c r="C4703" s="1"/>
  <c r="L4701" l="1"/>
  <c r="F4702"/>
  <c r="H4702" s="1"/>
  <c r="O4701" l="1"/>
  <c r="P4701"/>
  <c r="M4701"/>
  <c r="N4701"/>
  <c r="L4702"/>
  <c r="D4703"/>
  <c r="E4703" s="1"/>
  <c r="C4704" s="1"/>
  <c r="O4702" l="1"/>
  <c r="P4702"/>
  <c r="Q4701"/>
  <c r="M4702"/>
  <c r="N4702"/>
  <c r="F4703"/>
  <c r="Q4702" l="1"/>
  <c r="L4703"/>
  <c r="H4703"/>
  <c r="D4704"/>
  <c r="E4704" s="1"/>
  <c r="C4705" s="1"/>
  <c r="P4703" l="1"/>
  <c r="O4703"/>
  <c r="N4703"/>
  <c r="M4703"/>
  <c r="F4704"/>
  <c r="Q4703" l="1"/>
  <c r="H4704"/>
  <c r="D4705"/>
  <c r="E4705" s="1"/>
  <c r="C4706" s="1"/>
  <c r="L4704" l="1"/>
  <c r="F4705"/>
  <c r="O4704" l="1"/>
  <c r="P4704"/>
  <c r="N4704"/>
  <c r="M4704"/>
  <c r="L4705"/>
  <c r="H4705"/>
  <c r="D4706"/>
  <c r="E4706" s="1"/>
  <c r="C4707" s="1"/>
  <c r="P4705" l="1"/>
  <c r="O4705"/>
  <c r="Q4704"/>
  <c r="N4705"/>
  <c r="M4705"/>
  <c r="F4706"/>
  <c r="Q4705" l="1"/>
  <c r="H4706"/>
  <c r="D4707"/>
  <c r="E4707" s="1"/>
  <c r="C4708" s="1"/>
  <c r="L4706" l="1"/>
  <c r="F4707"/>
  <c r="H4707" s="1"/>
  <c r="P4706" l="1"/>
  <c r="O4706"/>
  <c r="M4706"/>
  <c r="N4706"/>
  <c r="L4707"/>
  <c r="D4708"/>
  <c r="E4708" s="1"/>
  <c r="C4709" s="1"/>
  <c r="O4707" l="1"/>
  <c r="P4707"/>
  <c r="Q4706"/>
  <c r="N4707"/>
  <c r="M4707"/>
  <c r="F4708"/>
  <c r="Q4707" l="1"/>
  <c r="L4708"/>
  <c r="H4708"/>
  <c r="D4709"/>
  <c r="E4709" s="1"/>
  <c r="C4710" s="1"/>
  <c r="O4708" l="1"/>
  <c r="P4708"/>
  <c r="N4708"/>
  <c r="M4708"/>
  <c r="F4709"/>
  <c r="Q4708" l="1"/>
  <c r="H4709"/>
  <c r="D4710"/>
  <c r="E4710" s="1"/>
  <c r="C4711" s="1"/>
  <c r="L4709" l="1"/>
  <c r="F4710"/>
  <c r="H4710" s="1"/>
  <c r="P4709" l="1"/>
  <c r="O4709"/>
  <c r="M4709"/>
  <c r="N4709"/>
  <c r="L4710"/>
  <c r="D4711"/>
  <c r="E4711" s="1"/>
  <c r="C4712" s="1"/>
  <c r="P4710" l="1"/>
  <c r="O4710"/>
  <c r="Q4709"/>
  <c r="M4710"/>
  <c r="N4710"/>
  <c r="F4711"/>
  <c r="Q4710" l="1"/>
  <c r="L4711"/>
  <c r="H4711"/>
  <c r="D4712"/>
  <c r="E4712" s="1"/>
  <c r="C4713" s="1"/>
  <c r="O4711" l="1"/>
  <c r="P4711"/>
  <c r="N4711"/>
  <c r="M4711"/>
  <c r="F4712"/>
  <c r="Q4711" l="1"/>
  <c r="H4712"/>
  <c r="D4713"/>
  <c r="E4713" s="1"/>
  <c r="C4714" s="1"/>
  <c r="L4712" l="1"/>
  <c r="F4713"/>
  <c r="H4713" s="1"/>
  <c r="O4712" l="1"/>
  <c r="P4712"/>
  <c r="M4712"/>
  <c r="N4712"/>
  <c r="L4713"/>
  <c r="D4714"/>
  <c r="E4714" s="1"/>
  <c r="C4715" s="1"/>
  <c r="P4713" l="1"/>
  <c r="O4713"/>
  <c r="Q4712"/>
  <c r="M4713"/>
  <c r="N4713"/>
  <c r="F4714"/>
  <c r="Q4713" l="1"/>
  <c r="H4714"/>
  <c r="D4715"/>
  <c r="E4715" s="1"/>
  <c r="C4716" s="1"/>
  <c r="L4714" l="1"/>
  <c r="F4715"/>
  <c r="H4715" s="1"/>
  <c r="P4714" l="1"/>
  <c r="O4714"/>
  <c r="M4714"/>
  <c r="N4714"/>
  <c r="L4715"/>
  <c r="D4716"/>
  <c r="E4716" s="1"/>
  <c r="C4717" s="1"/>
  <c r="O4715" l="1"/>
  <c r="P4715"/>
  <c r="Q4714"/>
  <c r="M4715"/>
  <c r="N4715"/>
  <c r="F4716"/>
  <c r="Q4715" l="1"/>
  <c r="L4716"/>
  <c r="H4716"/>
  <c r="D4717"/>
  <c r="E4717" s="1"/>
  <c r="C4718" s="1"/>
  <c r="O4716" l="1"/>
  <c r="P4716"/>
  <c r="N4716"/>
  <c r="M4716"/>
  <c r="F4717"/>
  <c r="Q4716" l="1"/>
  <c r="H4717"/>
  <c r="D4718"/>
  <c r="E4718" s="1"/>
  <c r="C4719" s="1"/>
  <c r="L4717" l="1"/>
  <c r="F4718"/>
  <c r="H4718" s="1"/>
  <c r="P4717" l="1"/>
  <c r="O4717"/>
  <c r="M4717"/>
  <c r="N4717"/>
  <c r="L4718"/>
  <c r="D4719"/>
  <c r="E4719" s="1"/>
  <c r="C4720" s="1"/>
  <c r="P4718" l="1"/>
  <c r="O4718"/>
  <c r="Q4717"/>
  <c r="M4718"/>
  <c r="N4718"/>
  <c r="F4719"/>
  <c r="Q4718" l="1"/>
  <c r="L4719"/>
  <c r="H4719"/>
  <c r="D4720"/>
  <c r="E4720" s="1"/>
  <c r="C4721" s="1"/>
  <c r="O4719" l="1"/>
  <c r="P4719"/>
  <c r="N4719"/>
  <c r="M4719"/>
  <c r="F4720"/>
  <c r="Q4719" l="1"/>
  <c r="H4720"/>
  <c r="D4721"/>
  <c r="E4721" s="1"/>
  <c r="C4722" s="1"/>
  <c r="L4720" l="1"/>
  <c r="F4721"/>
  <c r="H4721" s="1"/>
  <c r="P4720" l="1"/>
  <c r="O4720"/>
  <c r="M4720"/>
  <c r="N4720"/>
  <c r="D4722"/>
  <c r="E4722" s="1"/>
  <c r="C4723" s="1"/>
  <c r="Q4720" l="1"/>
  <c r="L4721"/>
  <c r="F4722"/>
  <c r="H4722" s="1"/>
  <c r="P4721" l="1"/>
  <c r="O4721"/>
  <c r="M4721"/>
  <c r="N4721"/>
  <c r="L4722"/>
  <c r="D4723"/>
  <c r="E4723" s="1"/>
  <c r="C4724" s="1"/>
  <c r="O4722" l="1"/>
  <c r="P4722"/>
  <c r="Q4721"/>
  <c r="M4722"/>
  <c r="N4722"/>
  <c r="F4723"/>
  <c r="Q4722" l="1"/>
  <c r="L4723"/>
  <c r="H4723"/>
  <c r="D4724"/>
  <c r="E4724" s="1"/>
  <c r="C4725" s="1"/>
  <c r="O4723" l="1"/>
  <c r="P4723"/>
  <c r="N4723"/>
  <c r="M4723"/>
  <c r="F4724"/>
  <c r="Q4723" l="1"/>
  <c r="H4724"/>
  <c r="D4725"/>
  <c r="E4725" s="1"/>
  <c r="C4726" s="1"/>
  <c r="L4724" l="1"/>
  <c r="F4725"/>
  <c r="O4724" l="1"/>
  <c r="P4724"/>
  <c r="M4724"/>
  <c r="N4724"/>
  <c r="L4725"/>
  <c r="H4725"/>
  <c r="D4726"/>
  <c r="E4726" s="1"/>
  <c r="C4727" s="1"/>
  <c r="O4725" l="1"/>
  <c r="P4725"/>
  <c r="Q4724"/>
  <c r="M4725"/>
  <c r="N4725"/>
  <c r="F4726"/>
  <c r="Q4725" l="1"/>
  <c r="H4726"/>
  <c r="D4727"/>
  <c r="E4727" s="1"/>
  <c r="C4728" s="1"/>
  <c r="L4726" l="1"/>
  <c r="F4727"/>
  <c r="H4727" s="1"/>
  <c r="O4726" l="1"/>
  <c r="P4726"/>
  <c r="M4726"/>
  <c r="N4726"/>
  <c r="D4728"/>
  <c r="E4728" s="1"/>
  <c r="C4729" s="1"/>
  <c r="Q4726" l="1"/>
  <c r="L4727"/>
  <c r="F4728"/>
  <c r="H4728" s="1"/>
  <c r="P4727" l="1"/>
  <c r="O4727"/>
  <c r="M4727"/>
  <c r="N4727"/>
  <c r="L4728"/>
  <c r="D4729"/>
  <c r="E4729" s="1"/>
  <c r="C4730" s="1"/>
  <c r="P4728" l="1"/>
  <c r="O4728"/>
  <c r="Q4727"/>
  <c r="M4728"/>
  <c r="N4728"/>
  <c r="F4729"/>
  <c r="Q4728" l="1"/>
  <c r="H4729"/>
  <c r="D4730"/>
  <c r="E4730" s="1"/>
  <c r="C4731" s="1"/>
  <c r="L4729" l="1"/>
  <c r="F4730"/>
  <c r="O4729" l="1"/>
  <c r="P4729"/>
  <c r="N4729"/>
  <c r="M4729"/>
  <c r="L4730"/>
  <c r="H4730"/>
  <c r="D4731"/>
  <c r="E4731" s="1"/>
  <c r="C4732" s="1"/>
  <c r="O4730" l="1"/>
  <c r="P4730"/>
  <c r="Q4729"/>
  <c r="N4730"/>
  <c r="M4730"/>
  <c r="F4731"/>
  <c r="Q4730" l="1"/>
  <c r="H4731"/>
  <c r="D4732"/>
  <c r="E4732" s="1"/>
  <c r="C4733" s="1"/>
  <c r="L4731" l="1"/>
  <c r="F4732"/>
  <c r="H4732" s="1"/>
  <c r="P4731" l="1"/>
  <c r="O4731"/>
  <c r="M4731"/>
  <c r="N4731"/>
  <c r="L4732"/>
  <c r="D4733"/>
  <c r="E4733" s="1"/>
  <c r="C4734" s="1"/>
  <c r="P4732" l="1"/>
  <c r="O4732"/>
  <c r="Q4731"/>
  <c r="N4732"/>
  <c r="M4732"/>
  <c r="F4733"/>
  <c r="Q4732" l="1"/>
  <c r="L4733"/>
  <c r="H4733"/>
  <c r="D4734"/>
  <c r="E4734" s="1"/>
  <c r="C4735" s="1"/>
  <c r="O4733" l="1"/>
  <c r="P4733"/>
  <c r="N4733"/>
  <c r="M4733"/>
  <c r="F4734"/>
  <c r="Q4733" l="1"/>
  <c r="H4734"/>
  <c r="D4735"/>
  <c r="E4735" s="1"/>
  <c r="C4736" s="1"/>
  <c r="L4734" l="1"/>
  <c r="F4735"/>
  <c r="H4735" s="1"/>
  <c r="P4734" l="1"/>
  <c r="O4734"/>
  <c r="M4734"/>
  <c r="N4734"/>
  <c r="L4735"/>
  <c r="D4736"/>
  <c r="E4736" s="1"/>
  <c r="C4737" s="1"/>
  <c r="O4735" l="1"/>
  <c r="P4735"/>
  <c r="Q4734"/>
  <c r="M4735"/>
  <c r="N4735"/>
  <c r="F4736"/>
  <c r="Q4735" l="1"/>
  <c r="H4736"/>
  <c r="D4737"/>
  <c r="E4737" s="1"/>
  <c r="C4738" s="1"/>
  <c r="L4736" l="1"/>
  <c r="F4737"/>
  <c r="H4737" s="1"/>
  <c r="P4736" l="1"/>
  <c r="O4736"/>
  <c r="M4736"/>
  <c r="N4736"/>
  <c r="L4737"/>
  <c r="D4738"/>
  <c r="E4738" s="1"/>
  <c r="C4739" s="1"/>
  <c r="O4737" l="1"/>
  <c r="P4737"/>
  <c r="Q4736"/>
  <c r="M4737"/>
  <c r="N4737"/>
  <c r="F4738"/>
  <c r="Q4737" l="1"/>
  <c r="H4738"/>
  <c r="D4739"/>
  <c r="E4739" s="1"/>
  <c r="C4740" s="1"/>
  <c r="L4738" l="1"/>
  <c r="F4739"/>
  <c r="H4739" s="1"/>
  <c r="P4738" l="1"/>
  <c r="O4738"/>
  <c r="M4738"/>
  <c r="N4738"/>
  <c r="L4739"/>
  <c r="D4740"/>
  <c r="E4740" s="1"/>
  <c r="C4741" s="1"/>
  <c r="O4739" l="1"/>
  <c r="P4739"/>
  <c r="Q4738"/>
  <c r="M4739"/>
  <c r="N4739"/>
  <c r="F4740"/>
  <c r="Q4739" l="1"/>
  <c r="L4740"/>
  <c r="H4740"/>
  <c r="D4741"/>
  <c r="E4741" s="1"/>
  <c r="C4742" s="1"/>
  <c r="P4740" l="1"/>
  <c r="O4740"/>
  <c r="N4740"/>
  <c r="M4740"/>
  <c r="F4741"/>
  <c r="Q4740" l="1"/>
  <c r="H4741"/>
  <c r="D4742"/>
  <c r="E4742" s="1"/>
  <c r="C4743" s="1"/>
  <c r="L4741" l="1"/>
  <c r="F4742"/>
  <c r="H4742" s="1"/>
  <c r="P4741" l="1"/>
  <c r="O4741"/>
  <c r="M4741"/>
  <c r="N4741"/>
  <c r="L4742"/>
  <c r="D4743"/>
  <c r="E4743" s="1"/>
  <c r="C4744" s="1"/>
  <c r="P4742" l="1"/>
  <c r="O4742"/>
  <c r="Q4741"/>
  <c r="M4742"/>
  <c r="N4742"/>
  <c r="F4743"/>
  <c r="Q4742" l="1"/>
  <c r="H4743"/>
  <c r="D4744"/>
  <c r="E4744" s="1"/>
  <c r="C4745" s="1"/>
  <c r="L4743" l="1"/>
  <c r="F4744"/>
  <c r="H4744" s="1"/>
  <c r="P4743" l="1"/>
  <c r="O4743"/>
  <c r="M4743"/>
  <c r="N4743"/>
  <c r="L4744"/>
  <c r="D4745"/>
  <c r="E4745" s="1"/>
  <c r="C4746" s="1"/>
  <c r="P4744" l="1"/>
  <c r="O4744"/>
  <c r="Q4743"/>
  <c r="M4744"/>
  <c r="N4744"/>
  <c r="F4745"/>
  <c r="Q4744" l="1"/>
  <c r="H4745"/>
  <c r="D4746"/>
  <c r="E4746" s="1"/>
  <c r="C4747" s="1"/>
  <c r="L4745" l="1"/>
  <c r="F4746"/>
  <c r="H4746" s="1"/>
  <c r="O4745" l="1"/>
  <c r="P4745"/>
  <c r="M4745"/>
  <c r="N4745"/>
  <c r="L4746"/>
  <c r="D4747"/>
  <c r="E4747" s="1"/>
  <c r="C4748" s="1"/>
  <c r="P4746" l="1"/>
  <c r="O4746"/>
  <c r="Q4745"/>
  <c r="M4746"/>
  <c r="N4746"/>
  <c r="F4747"/>
  <c r="Q4746" l="1"/>
  <c r="L4747"/>
  <c r="H4747"/>
  <c r="D4748"/>
  <c r="E4748" s="1"/>
  <c r="C4749" s="1"/>
  <c r="P4747" l="1"/>
  <c r="O4747"/>
  <c r="N4747"/>
  <c r="M4747"/>
  <c r="F4748"/>
  <c r="Q4747" l="1"/>
  <c r="H4748"/>
  <c r="D4749"/>
  <c r="E4749" s="1"/>
  <c r="C4750" s="1"/>
  <c r="L4748" l="1"/>
  <c r="F4749"/>
  <c r="H4749" s="1"/>
  <c r="O4748" l="1"/>
  <c r="P4748"/>
  <c r="M4748"/>
  <c r="N4748"/>
  <c r="L4749"/>
  <c r="D4750"/>
  <c r="E4750" s="1"/>
  <c r="C4751" s="1"/>
  <c r="O4749" l="1"/>
  <c r="P4749"/>
  <c r="Q4748"/>
  <c r="M4749"/>
  <c r="N4749"/>
  <c r="F4750"/>
  <c r="Q4749" l="1"/>
  <c r="H4750"/>
  <c r="D4751"/>
  <c r="E4751" s="1"/>
  <c r="C4752" s="1"/>
  <c r="L4750" l="1"/>
  <c r="F4751"/>
  <c r="H4751" s="1"/>
  <c r="P4750" l="1"/>
  <c r="O4750"/>
  <c r="M4750"/>
  <c r="N4750"/>
  <c r="L4751"/>
  <c r="D4752"/>
  <c r="E4752" s="1"/>
  <c r="C4753" s="1"/>
  <c r="P4751" l="1"/>
  <c r="O4751"/>
  <c r="Q4750"/>
  <c r="M4751"/>
  <c r="N4751"/>
  <c r="F4752"/>
  <c r="Q4751" l="1"/>
  <c r="L4752"/>
  <c r="H4752"/>
  <c r="D4753"/>
  <c r="E4753" s="1"/>
  <c r="C4754" s="1"/>
  <c r="P4752" l="1"/>
  <c r="O4752"/>
  <c r="N4752"/>
  <c r="M4752"/>
  <c r="F4753"/>
  <c r="Q4752" l="1"/>
  <c r="H4753"/>
  <c r="D4754"/>
  <c r="E4754" s="1"/>
  <c r="C4755" s="1"/>
  <c r="L4753" l="1"/>
  <c r="F4754"/>
  <c r="H4754" s="1"/>
  <c r="P4753" l="1"/>
  <c r="O4753"/>
  <c r="M4753"/>
  <c r="N4753"/>
  <c r="L4754"/>
  <c r="D4755"/>
  <c r="E4755" s="1"/>
  <c r="C4756" s="1"/>
  <c r="P4754" l="1"/>
  <c r="O4754"/>
  <c r="Q4753"/>
  <c r="M4754"/>
  <c r="N4754"/>
  <c r="F4755"/>
  <c r="Q4754" l="1"/>
  <c r="H4755"/>
  <c r="D4756"/>
  <c r="E4756" s="1"/>
  <c r="C4757" s="1"/>
  <c r="L4755" l="1"/>
  <c r="F4756"/>
  <c r="O4755" l="1"/>
  <c r="P4755"/>
  <c r="N4755"/>
  <c r="M4755"/>
  <c r="L4756"/>
  <c r="H4756"/>
  <c r="D4757"/>
  <c r="E4757" s="1"/>
  <c r="C4758" s="1"/>
  <c r="O4756" l="1"/>
  <c r="P4756"/>
  <c r="Q4755"/>
  <c r="N4756"/>
  <c r="M4756"/>
  <c r="F4757"/>
  <c r="Q4756" l="1"/>
  <c r="H4757"/>
  <c r="D4758"/>
  <c r="E4758" s="1"/>
  <c r="C4759" s="1"/>
  <c r="L4757" l="1"/>
  <c r="F4758"/>
  <c r="H4758" s="1"/>
  <c r="P4757" l="1"/>
  <c r="O4757"/>
  <c r="M4757"/>
  <c r="N4757"/>
  <c r="L4758"/>
  <c r="D4759"/>
  <c r="E4759" s="1"/>
  <c r="C4760" s="1"/>
  <c r="P4758" l="1"/>
  <c r="O4758"/>
  <c r="Q4757"/>
  <c r="M4758"/>
  <c r="N4758"/>
  <c r="F4759"/>
  <c r="Q4758" l="1"/>
  <c r="H4759"/>
  <c r="D4760"/>
  <c r="E4760" s="1"/>
  <c r="C4761" s="1"/>
  <c r="L4759" l="1"/>
  <c r="F4760"/>
  <c r="H4760" s="1"/>
  <c r="P4759" l="1"/>
  <c r="O4759"/>
  <c r="M4759"/>
  <c r="N4759"/>
  <c r="L4760"/>
  <c r="D4761"/>
  <c r="E4761" s="1"/>
  <c r="C4762" s="1"/>
  <c r="O4760" l="1"/>
  <c r="P4760"/>
  <c r="Q4759"/>
  <c r="M4760"/>
  <c r="N4760"/>
  <c r="F4761"/>
  <c r="Q4760" l="1"/>
  <c r="H4761"/>
  <c r="D4762"/>
  <c r="E4762" s="1"/>
  <c r="C4763" s="1"/>
  <c r="L4761" l="1"/>
  <c r="F4762"/>
  <c r="O4761" l="1"/>
  <c r="P4761"/>
  <c r="N4761"/>
  <c r="M4761"/>
  <c r="L4762"/>
  <c r="H4762"/>
  <c r="D4763"/>
  <c r="E4763" s="1"/>
  <c r="C4764" s="1"/>
  <c r="O4762" l="1"/>
  <c r="P4762"/>
  <c r="Q4761"/>
  <c r="N4762"/>
  <c r="M4762"/>
  <c r="F4763"/>
  <c r="Q4762" l="1"/>
  <c r="H4763"/>
  <c r="D4764"/>
  <c r="E4764" s="1"/>
  <c r="C4765" s="1"/>
  <c r="L4763" l="1"/>
  <c r="F4764"/>
  <c r="H4764" s="1"/>
  <c r="P4763" l="1"/>
  <c r="O4763"/>
  <c r="M4763"/>
  <c r="N4763"/>
  <c r="D4765"/>
  <c r="E4765" s="1"/>
  <c r="C4766" s="1"/>
  <c r="Q4763" l="1"/>
  <c r="L4764"/>
  <c r="F4765"/>
  <c r="H4765" s="1"/>
  <c r="O4764" l="1"/>
  <c r="P4764"/>
  <c r="M4764"/>
  <c r="N4764"/>
  <c r="L4765"/>
  <c r="D4766"/>
  <c r="E4766" s="1"/>
  <c r="C4767" s="1"/>
  <c r="Q4764" l="1"/>
  <c r="O4765"/>
  <c r="P4765"/>
  <c r="M4765"/>
  <c r="N4765"/>
  <c r="F52" i="11"/>
  <c r="C53"/>
  <c r="F4766" i="10"/>
  <c r="Q4765" l="1"/>
  <c r="L4766"/>
  <c r="H4766"/>
  <c r="D4767"/>
  <c r="E4767" s="1"/>
  <c r="C4768" s="1"/>
  <c r="P4766" l="1"/>
  <c r="O4766"/>
  <c r="N4766"/>
  <c r="M4766"/>
  <c r="F4767"/>
  <c r="Q4766" l="1"/>
  <c r="H4767"/>
  <c r="D4768"/>
  <c r="E4768" s="1"/>
  <c r="C4769" s="1"/>
  <c r="L4767" l="1"/>
  <c r="F4768"/>
  <c r="P4767" l="1"/>
  <c r="O4767"/>
  <c r="N4767"/>
  <c r="M4767"/>
  <c r="L4768"/>
  <c r="H4768"/>
  <c r="D4769"/>
  <c r="E4769" s="1"/>
  <c r="C4770" s="1"/>
  <c r="P4768" l="1"/>
  <c r="O4768"/>
  <c r="Q4767"/>
  <c r="N4768"/>
  <c r="M4768"/>
  <c r="F4769"/>
  <c r="Q4768" l="1"/>
  <c r="H4769"/>
  <c r="D4770"/>
  <c r="E4770" s="1"/>
  <c r="C4771" s="1"/>
  <c r="L4769" l="1"/>
  <c r="F4770"/>
  <c r="H4770" s="1"/>
  <c r="P4769" l="1"/>
  <c r="O4769"/>
  <c r="M4769"/>
  <c r="N4769"/>
  <c r="L4770"/>
  <c r="D4771"/>
  <c r="E4771" s="1"/>
  <c r="C4772" s="1"/>
  <c r="O4770" l="1"/>
  <c r="P4770"/>
  <c r="Q4769"/>
  <c r="M4770"/>
  <c r="N4770"/>
  <c r="F4771"/>
  <c r="Q4770" l="1"/>
  <c r="H4771"/>
  <c r="D4772"/>
  <c r="E4772" s="1"/>
  <c r="C4773" s="1"/>
  <c r="L4771" l="1"/>
  <c r="F4772"/>
  <c r="H4772" s="1"/>
  <c r="P4771" l="1"/>
  <c r="O4771"/>
  <c r="M4771"/>
  <c r="N4771"/>
  <c r="L4772"/>
  <c r="D4773"/>
  <c r="E4773" s="1"/>
  <c r="C4774" s="1"/>
  <c r="O4772" l="1"/>
  <c r="P4772"/>
  <c r="Q4771"/>
  <c r="M4772"/>
  <c r="N4772"/>
  <c r="F4773"/>
  <c r="Q4772" l="1"/>
  <c r="H4773"/>
  <c r="D4774"/>
  <c r="E4774" s="1"/>
  <c r="C4775" s="1"/>
  <c r="L4773" l="1"/>
  <c r="F4774"/>
  <c r="O4773" l="1"/>
  <c r="P4773"/>
  <c r="N4773"/>
  <c r="M4773"/>
  <c r="L4774"/>
  <c r="H4774"/>
  <c r="D4775"/>
  <c r="E4775" s="1"/>
  <c r="C4776" s="1"/>
  <c r="O4774" l="1"/>
  <c r="P4774"/>
  <c r="Q4773"/>
  <c r="N4774"/>
  <c r="M4774"/>
  <c r="D53" i="11"/>
  <c r="E53"/>
  <c r="F4775" i="10"/>
  <c r="Q4774" l="1"/>
  <c r="H4775"/>
  <c r="D4776"/>
  <c r="E4776" s="1"/>
  <c r="C4777" s="1"/>
  <c r="L4775" l="1"/>
  <c r="F4776"/>
  <c r="H4776" s="1"/>
  <c r="P4775" l="1"/>
  <c r="O4775"/>
  <c r="M4775"/>
  <c r="N4775"/>
  <c r="L4776"/>
  <c r="D4777"/>
  <c r="E4777" s="1"/>
  <c r="C4778" s="1"/>
  <c r="Q4775" l="1"/>
  <c r="O4776"/>
  <c r="P4776"/>
  <c r="M4776"/>
  <c r="N4776"/>
  <c r="F4777"/>
  <c r="Q4776" l="1"/>
  <c r="L4777"/>
  <c r="H4777"/>
  <c r="D4778"/>
  <c r="E4778" s="1"/>
  <c r="C4779" s="1"/>
  <c r="O4777" l="1"/>
  <c r="P4777"/>
  <c r="N4777"/>
  <c r="M4777"/>
  <c r="F4778"/>
  <c r="Q4777" l="1"/>
  <c r="H4778"/>
  <c r="D4779"/>
  <c r="E4779" s="1"/>
  <c r="C4780" s="1"/>
  <c r="L4778" l="1"/>
  <c r="F4779"/>
  <c r="H4779" s="1"/>
  <c r="O4778" l="1"/>
  <c r="P4778"/>
  <c r="M4778"/>
  <c r="N4778"/>
  <c r="L4779"/>
  <c r="D4780"/>
  <c r="E4780" s="1"/>
  <c r="C4781" s="1"/>
  <c r="O4779" l="1"/>
  <c r="P4779"/>
  <c r="Q4778"/>
  <c r="M4779"/>
  <c r="N4779"/>
  <c r="F4780"/>
  <c r="Q4779" l="1"/>
  <c r="H4780"/>
  <c r="D4781"/>
  <c r="E4781" s="1"/>
  <c r="C4782" s="1"/>
  <c r="L4780" l="1"/>
  <c r="F4781"/>
  <c r="H4781" s="1"/>
  <c r="O4780" l="1"/>
  <c r="P4780"/>
  <c r="M4780"/>
  <c r="N4780"/>
  <c r="D4782"/>
  <c r="E4782" s="1"/>
  <c r="C4783" s="1"/>
  <c r="Q4780" l="1"/>
  <c r="L4781"/>
  <c r="F4782"/>
  <c r="H4782" s="1"/>
  <c r="O4781" l="1"/>
  <c r="P4781"/>
  <c r="M4781"/>
  <c r="N4781"/>
  <c r="L4782"/>
  <c r="D4783"/>
  <c r="E4783" s="1"/>
  <c r="C4784" s="1"/>
  <c r="Q4781" l="1"/>
  <c r="O4782"/>
  <c r="P4782"/>
  <c r="M4782"/>
  <c r="N4782"/>
  <c r="F4783"/>
  <c r="Q4782" l="1"/>
  <c r="H4783"/>
  <c r="D4784"/>
  <c r="E4784" s="1"/>
  <c r="C4785" s="1"/>
  <c r="L4783" l="1"/>
  <c r="F4784"/>
  <c r="H4784" s="1"/>
  <c r="P4783" l="1"/>
  <c r="O4783"/>
  <c r="M4783"/>
  <c r="N4783"/>
  <c r="L4784"/>
  <c r="D4785"/>
  <c r="E4785" s="1"/>
  <c r="C4786" s="1"/>
  <c r="Q4783" l="1"/>
  <c r="O4784"/>
  <c r="P4784"/>
  <c r="M4784"/>
  <c r="N4784"/>
  <c r="F4785"/>
  <c r="Q4784" l="1"/>
  <c r="H4785"/>
  <c r="D4786"/>
  <c r="E4786" s="1"/>
  <c r="C4787" s="1"/>
  <c r="L4785" l="1"/>
  <c r="F4786"/>
  <c r="H4786" s="1"/>
  <c r="P4785" l="1"/>
  <c r="O4785"/>
  <c r="M4785"/>
  <c r="N4785"/>
  <c r="L4786"/>
  <c r="D4787"/>
  <c r="E4787" s="1"/>
  <c r="C4788" s="1"/>
  <c r="O4786" l="1"/>
  <c r="P4786"/>
  <c r="Q4785"/>
  <c r="M4786"/>
  <c r="N4786"/>
  <c r="F4787"/>
  <c r="Q4786" l="1"/>
  <c r="H4787"/>
  <c r="D4788"/>
  <c r="E4788" s="1"/>
  <c r="C4789" s="1"/>
  <c r="L4787" l="1"/>
  <c r="F4788"/>
  <c r="H4788" s="1"/>
  <c r="P4787" l="1"/>
  <c r="O4787"/>
  <c r="M4787"/>
  <c r="N4787"/>
  <c r="L4788"/>
  <c r="D4789"/>
  <c r="E4789" s="1"/>
  <c r="C4790" s="1"/>
  <c r="O4788" l="1"/>
  <c r="P4788"/>
  <c r="Q4787"/>
  <c r="M4788"/>
  <c r="N4788"/>
  <c r="F4789"/>
  <c r="Q4788" l="1"/>
  <c r="H4789"/>
  <c r="D4790"/>
  <c r="E4790" s="1"/>
  <c r="C4791" s="1"/>
  <c r="L4789" l="1"/>
  <c r="F4790"/>
  <c r="H4790" s="1"/>
  <c r="O4789" l="1"/>
  <c r="P4789"/>
  <c r="M4789"/>
  <c r="N4789"/>
  <c r="L4790"/>
  <c r="D4791"/>
  <c r="E4791" s="1"/>
  <c r="C4792" s="1"/>
  <c r="P4790" l="1"/>
  <c r="O4790"/>
  <c r="Q4789"/>
  <c r="M4790"/>
  <c r="N4790"/>
  <c r="F4791"/>
  <c r="Q4790" l="1"/>
  <c r="H4791"/>
  <c r="D4792"/>
  <c r="E4792" s="1"/>
  <c r="C4793" s="1"/>
  <c r="L4791" l="1"/>
  <c r="F4792"/>
  <c r="H4792" s="1"/>
  <c r="P4791" l="1"/>
  <c r="O4791"/>
  <c r="M4791"/>
  <c r="N4791"/>
  <c r="L4792"/>
  <c r="D4793"/>
  <c r="E4793" s="1"/>
  <c r="C4794" s="1"/>
  <c r="O4792" l="1"/>
  <c r="P4792"/>
  <c r="Q4791"/>
  <c r="M4792"/>
  <c r="N4792"/>
  <c r="F4793"/>
  <c r="Q4792" l="1"/>
  <c r="H4793"/>
  <c r="D4794"/>
  <c r="E4794" s="1"/>
  <c r="C4795" s="1"/>
  <c r="L4793" l="1"/>
  <c r="F4794"/>
  <c r="H4794" s="1"/>
  <c r="O4793" l="1"/>
  <c r="P4793"/>
  <c r="M4793"/>
  <c r="N4793"/>
  <c r="L4794"/>
  <c r="D4795"/>
  <c r="E4795" s="1"/>
  <c r="C4796" s="1"/>
  <c r="P4794" l="1"/>
  <c r="O4794"/>
  <c r="Q4793"/>
  <c r="M4794"/>
  <c r="N4794"/>
  <c r="F4795"/>
  <c r="Q4794" l="1"/>
  <c r="H4795"/>
  <c r="D4796"/>
  <c r="E4796" s="1"/>
  <c r="C4797" s="1"/>
  <c r="L4795" l="1"/>
  <c r="F4796"/>
  <c r="H4796" s="1"/>
  <c r="P4795" l="1"/>
  <c r="O4795"/>
  <c r="M4795"/>
  <c r="N4795"/>
  <c r="L4796"/>
  <c r="D4797"/>
  <c r="E4797" s="1"/>
  <c r="C4798" s="1"/>
  <c r="O4796" l="1"/>
  <c r="P4796"/>
  <c r="Q4795"/>
  <c r="M4796"/>
  <c r="N4796"/>
  <c r="F4797"/>
  <c r="Q4796" l="1"/>
  <c r="L4797"/>
  <c r="H4797"/>
  <c r="D4798"/>
  <c r="E4798" s="1"/>
  <c r="C4799" s="1"/>
  <c r="O4797" l="1"/>
  <c r="P4797"/>
  <c r="N4797"/>
  <c r="M4797"/>
  <c r="F4798"/>
  <c r="Q4797" l="1"/>
  <c r="H4798"/>
  <c r="D4799"/>
  <c r="E4799" s="1"/>
  <c r="C4800" s="1"/>
  <c r="L4798" l="1"/>
  <c r="F4799"/>
  <c r="P4798" l="1"/>
  <c r="O4798"/>
  <c r="M4798"/>
  <c r="N4798"/>
  <c r="L4799"/>
  <c r="H4799"/>
  <c r="D4800"/>
  <c r="E4800" s="1"/>
  <c r="C4801" s="1"/>
  <c r="O4799" l="1"/>
  <c r="P4799"/>
  <c r="Q4798"/>
  <c r="N4799"/>
  <c r="M4799"/>
  <c r="F4800"/>
  <c r="Q4799" l="1"/>
  <c r="H4800"/>
  <c r="D4801"/>
  <c r="E4801" s="1"/>
  <c r="C4802" s="1"/>
  <c r="L4800" l="1"/>
  <c r="F4801"/>
  <c r="H4801" s="1"/>
  <c r="O4800" l="1"/>
  <c r="P4800"/>
  <c r="M4800"/>
  <c r="N4800"/>
  <c r="L4801"/>
  <c r="D4802"/>
  <c r="E4802" s="1"/>
  <c r="C4803" s="1"/>
  <c r="P4801" l="1"/>
  <c r="O4801"/>
  <c r="Q4800"/>
  <c r="N4801"/>
  <c r="M4801"/>
  <c r="F4802"/>
  <c r="Q4801" l="1"/>
  <c r="L4802"/>
  <c r="H4802"/>
  <c r="D4803"/>
  <c r="E4803" s="1"/>
  <c r="C4804" s="1"/>
  <c r="O4802" l="1"/>
  <c r="P4802"/>
  <c r="N4802"/>
  <c r="M4802"/>
  <c r="F4803"/>
  <c r="Q4802" l="1"/>
  <c r="H4803"/>
  <c r="D4804"/>
  <c r="E4804" s="1"/>
  <c r="C4805" s="1"/>
  <c r="L4803" l="1"/>
  <c r="F4804"/>
  <c r="O4803" l="1"/>
  <c r="P4803"/>
  <c r="N4803"/>
  <c r="M4803"/>
  <c r="L4804"/>
  <c r="H4804"/>
  <c r="D4805"/>
  <c r="E4805" s="1"/>
  <c r="C4806" s="1"/>
  <c r="P4804" l="1"/>
  <c r="O4804"/>
  <c r="Q4803"/>
  <c r="N4804"/>
  <c r="M4804"/>
  <c r="F4805"/>
  <c r="Q4804" l="1"/>
  <c r="H4805"/>
  <c r="D4806"/>
  <c r="E4806" s="1"/>
  <c r="C4807" s="1"/>
  <c r="L4805" l="1"/>
  <c r="F4806"/>
  <c r="H4806" s="1"/>
  <c r="O4805" l="1"/>
  <c r="P4805"/>
  <c r="M4805"/>
  <c r="N4805"/>
  <c r="L4806"/>
  <c r="D4807"/>
  <c r="E4807" s="1"/>
  <c r="C4808" s="1"/>
  <c r="O4806" l="1"/>
  <c r="P4806"/>
  <c r="Q4805"/>
  <c r="N4806"/>
  <c r="M4806"/>
  <c r="F4807"/>
  <c r="Q4806" l="1"/>
  <c r="L4807"/>
  <c r="H4807"/>
  <c r="D4808"/>
  <c r="E4808" s="1"/>
  <c r="C4809" s="1"/>
  <c r="O4807" l="1"/>
  <c r="P4807"/>
  <c r="N4807"/>
  <c r="M4807"/>
  <c r="F4808"/>
  <c r="Q4807" l="1"/>
  <c r="H4808"/>
  <c r="D4809"/>
  <c r="E4809" s="1"/>
  <c r="C4810" s="1"/>
  <c r="L4808" l="1"/>
  <c r="F4809"/>
  <c r="O4808" l="1"/>
  <c r="P4808"/>
  <c r="N4808"/>
  <c r="M4808"/>
  <c r="L4809"/>
  <c r="H4809"/>
  <c r="D4810"/>
  <c r="E4810" s="1"/>
  <c r="C4811" s="1"/>
  <c r="O4809" l="1"/>
  <c r="P4809"/>
  <c r="Q4808"/>
  <c r="N4809"/>
  <c r="M4809"/>
  <c r="F4810"/>
  <c r="Q4809" l="1"/>
  <c r="H4810"/>
  <c r="D4811"/>
  <c r="E4811" s="1"/>
  <c r="C4812" s="1"/>
  <c r="L4810" l="1"/>
  <c r="F4811"/>
  <c r="O4810" l="1"/>
  <c r="P4810"/>
  <c r="N4810"/>
  <c r="M4810"/>
  <c r="L4811"/>
  <c r="H4811"/>
  <c r="D4812"/>
  <c r="E4812" s="1"/>
  <c r="C4813" s="1"/>
  <c r="P4811" l="1"/>
  <c r="O4811"/>
  <c r="Q4810"/>
  <c r="N4811"/>
  <c r="M4811"/>
  <c r="F4812"/>
  <c r="Q4811" l="1"/>
  <c r="H4812"/>
  <c r="D4813"/>
  <c r="E4813" s="1"/>
  <c r="C4814" s="1"/>
  <c r="L4812" l="1"/>
  <c r="F4813"/>
  <c r="H4813" s="1"/>
  <c r="P4812" l="1"/>
  <c r="O4812"/>
  <c r="M4812"/>
  <c r="N4812"/>
  <c r="L4813"/>
  <c r="D4814"/>
  <c r="E4814" s="1"/>
  <c r="C4815" s="1"/>
  <c r="P4813" l="1"/>
  <c r="O4813"/>
  <c r="Q4812"/>
  <c r="M4813"/>
  <c r="N4813"/>
  <c r="F4814"/>
  <c r="Q4813" l="1"/>
  <c r="H4814"/>
  <c r="D4815"/>
  <c r="E4815" s="1"/>
  <c r="C4816" s="1"/>
  <c r="L4814" l="1"/>
  <c r="F4815"/>
  <c r="O4814" l="1"/>
  <c r="P4814"/>
  <c r="N4814"/>
  <c r="M4814"/>
  <c r="L4815"/>
  <c r="H4815"/>
  <c r="D4816"/>
  <c r="E4816" s="1"/>
  <c r="C4817" s="1"/>
  <c r="O4815" l="1"/>
  <c r="P4815"/>
  <c r="Q4814"/>
  <c r="N4815"/>
  <c r="M4815"/>
  <c r="F4816"/>
  <c r="Q4815" l="1"/>
  <c r="H4816"/>
  <c r="D4817"/>
  <c r="E4817" s="1"/>
  <c r="C4818" s="1"/>
  <c r="L4816" l="1"/>
  <c r="F4817"/>
  <c r="H4817" s="1"/>
  <c r="P4816" l="1"/>
  <c r="O4816"/>
  <c r="M4816"/>
  <c r="N4816"/>
  <c r="L4817"/>
  <c r="D4818"/>
  <c r="E4818" s="1"/>
  <c r="C4819" s="1"/>
  <c r="Q4816" l="1"/>
  <c r="P4817"/>
  <c r="O4817"/>
  <c r="M4817"/>
  <c r="N4817"/>
  <c r="F4818"/>
  <c r="Q4817" l="1"/>
  <c r="L4818"/>
  <c r="H4818"/>
  <c r="D4819"/>
  <c r="E4819" s="1"/>
  <c r="C4820" s="1"/>
  <c r="O4818" l="1"/>
  <c r="P4818"/>
  <c r="N4818"/>
  <c r="M4818"/>
  <c r="F4819"/>
  <c r="Q4818" l="1"/>
  <c r="H4819"/>
  <c r="D4820"/>
  <c r="E4820" s="1"/>
  <c r="C4821" s="1"/>
  <c r="L4819" l="1"/>
  <c r="F4820"/>
  <c r="H4820" s="1"/>
  <c r="P4819" l="1"/>
  <c r="O4819"/>
  <c r="M4819"/>
  <c r="N4819"/>
  <c r="L4820"/>
  <c r="D4821"/>
  <c r="E4821" s="1"/>
  <c r="C4822" s="1"/>
  <c r="P4820" l="1"/>
  <c r="O4820"/>
  <c r="Q4819"/>
  <c r="M4820"/>
  <c r="N4820"/>
  <c r="F4821"/>
  <c r="Q4820" l="1"/>
  <c r="L4821"/>
  <c r="H4821"/>
  <c r="D4822"/>
  <c r="E4822" s="1"/>
  <c r="C4823" s="1"/>
  <c r="O4821" l="1"/>
  <c r="P4821"/>
  <c r="N4821"/>
  <c r="M4821"/>
  <c r="F4822"/>
  <c r="Q4821" l="1"/>
  <c r="H4822"/>
  <c r="D4823"/>
  <c r="E4823" s="1"/>
  <c r="C4824" s="1"/>
  <c r="L4822" l="1"/>
  <c r="F4823"/>
  <c r="P4822" l="1"/>
  <c r="O4822"/>
  <c r="N4822"/>
  <c r="M4822"/>
  <c r="L4823"/>
  <c r="H4823"/>
  <c r="D4824"/>
  <c r="E4824" s="1"/>
  <c r="C4825" s="1"/>
  <c r="O4823" l="1"/>
  <c r="P4823"/>
  <c r="Q4822"/>
  <c r="N4823"/>
  <c r="M4823"/>
  <c r="F4824"/>
  <c r="Q4823" l="1"/>
  <c r="H4824"/>
  <c r="D4825"/>
  <c r="E4825" s="1"/>
  <c r="C4826" s="1"/>
  <c r="L4824" l="1"/>
  <c r="F4825"/>
  <c r="H4825" s="1"/>
  <c r="P4824" l="1"/>
  <c r="O4824"/>
  <c r="M4824"/>
  <c r="N4824"/>
  <c r="L4825"/>
  <c r="D4826"/>
  <c r="E4826" s="1"/>
  <c r="C4827" s="1"/>
  <c r="O4825" l="1"/>
  <c r="P4825"/>
  <c r="Q4824"/>
  <c r="N4825"/>
  <c r="M4825"/>
  <c r="F4826"/>
  <c r="Q4825" l="1"/>
  <c r="L4826"/>
  <c r="H4826"/>
  <c r="D4827"/>
  <c r="E4827" s="1"/>
  <c r="C4828" s="1"/>
  <c r="P4826" l="1"/>
  <c r="O4826"/>
  <c r="N4826"/>
  <c r="M4826"/>
  <c r="F4827"/>
  <c r="Q4826" l="1"/>
  <c r="H4827"/>
  <c r="D4828"/>
  <c r="E4828" s="1"/>
  <c r="C4829" s="1"/>
  <c r="L4827" l="1"/>
  <c r="F4828"/>
  <c r="P4827" l="1"/>
  <c r="O4827"/>
  <c r="M4827"/>
  <c r="N4827"/>
  <c r="L4828"/>
  <c r="H4828"/>
  <c r="D4829"/>
  <c r="E4829" s="1"/>
  <c r="C4830" s="1"/>
  <c r="O4828" l="1"/>
  <c r="P4828"/>
  <c r="Q4827"/>
  <c r="N4828"/>
  <c r="M4828"/>
  <c r="F4829"/>
  <c r="Q4828" l="1"/>
  <c r="H4829"/>
  <c r="D4830"/>
  <c r="E4830" s="1"/>
  <c r="C4831" s="1"/>
  <c r="L4829" l="1"/>
  <c r="F4830"/>
  <c r="P4829" l="1"/>
  <c r="O4829"/>
  <c r="N4829"/>
  <c r="M4829"/>
  <c r="L4830"/>
  <c r="H4830"/>
  <c r="D4831"/>
  <c r="E4831" s="1"/>
  <c r="C4832" s="1"/>
  <c r="P4830" l="1"/>
  <c r="O4830"/>
  <c r="Q4829"/>
  <c r="N4830"/>
  <c r="M4830"/>
  <c r="F4831"/>
  <c r="Q4830" l="1"/>
  <c r="H4831"/>
  <c r="D4832"/>
  <c r="E4832" s="1"/>
  <c r="C4833" s="1"/>
  <c r="L4831" l="1"/>
  <c r="F4832"/>
  <c r="P4831" l="1"/>
  <c r="O4831"/>
  <c r="N4831"/>
  <c r="M4831"/>
  <c r="L4832"/>
  <c r="H4832"/>
  <c r="D4833"/>
  <c r="E4833" s="1"/>
  <c r="C4834" s="1"/>
  <c r="O4832" l="1"/>
  <c r="P4832"/>
  <c r="Q4831"/>
  <c r="N4832"/>
  <c r="M4832"/>
  <c r="F4833"/>
  <c r="Q4832" l="1"/>
  <c r="H4833"/>
  <c r="D4834"/>
  <c r="E4834" s="1"/>
  <c r="C4835" s="1"/>
  <c r="L4833" l="1"/>
  <c r="F4834"/>
  <c r="P4833" l="1"/>
  <c r="O4833"/>
  <c r="N4833"/>
  <c r="M4833"/>
  <c r="L4834"/>
  <c r="H4834"/>
  <c r="D4835"/>
  <c r="E4835" s="1"/>
  <c r="C4836" s="1"/>
  <c r="Q4833" l="1"/>
  <c r="O4834"/>
  <c r="P4834"/>
  <c r="N4834"/>
  <c r="M4834"/>
  <c r="F4835"/>
  <c r="Q4834" l="1"/>
  <c r="H4835"/>
  <c r="D4836"/>
  <c r="E4836" s="1"/>
  <c r="C4837" s="1"/>
  <c r="L4835" l="1"/>
  <c r="F4836"/>
  <c r="H4836" s="1"/>
  <c r="O4835" l="1"/>
  <c r="P4835"/>
  <c r="M4835"/>
  <c r="N4835"/>
  <c r="L4836"/>
  <c r="D4837"/>
  <c r="E4837" s="1"/>
  <c r="C4838" s="1"/>
  <c r="O4836" l="1"/>
  <c r="P4836"/>
  <c r="Q4835"/>
  <c r="M4836"/>
  <c r="N4836"/>
  <c r="F4837"/>
  <c r="Q4836" l="1"/>
  <c r="L4837"/>
  <c r="H4837"/>
  <c r="D4838"/>
  <c r="E4838" s="1"/>
  <c r="C4839" s="1"/>
  <c r="O4837" l="1"/>
  <c r="P4837"/>
  <c r="N4837"/>
  <c r="M4837"/>
  <c r="F4838"/>
  <c r="Q4837" l="1"/>
  <c r="H4838"/>
  <c r="D4839"/>
  <c r="E4839" s="1"/>
  <c r="C4840" s="1"/>
  <c r="L4838" l="1"/>
  <c r="F4839"/>
  <c r="P4838" l="1"/>
  <c r="O4838"/>
  <c r="N4838"/>
  <c r="M4838"/>
  <c r="L4839"/>
  <c r="H4839"/>
  <c r="D4840"/>
  <c r="E4840" s="1"/>
  <c r="C4841" s="1"/>
  <c r="P4839" l="1"/>
  <c r="O4839"/>
  <c r="Q4838"/>
  <c r="N4839"/>
  <c r="M4839"/>
  <c r="F4840"/>
  <c r="Q4839" l="1"/>
  <c r="H4840"/>
  <c r="D4841"/>
  <c r="E4841" s="1"/>
  <c r="C4842" s="1"/>
  <c r="L4840" l="1"/>
  <c r="F4841"/>
  <c r="O4840" l="1"/>
  <c r="P4840"/>
  <c r="N4840"/>
  <c r="M4840"/>
  <c r="L4841"/>
  <c r="H4841"/>
  <c r="D4842"/>
  <c r="E4842" s="1"/>
  <c r="C4843" s="1"/>
  <c r="O4841" l="1"/>
  <c r="P4841"/>
  <c r="Q4840"/>
  <c r="N4841"/>
  <c r="M4841"/>
  <c r="F4842"/>
  <c r="Q4841" l="1"/>
  <c r="H4842"/>
  <c r="D4843"/>
  <c r="E4843" s="1"/>
  <c r="C4844" s="1"/>
  <c r="L4842" l="1"/>
  <c r="F4843"/>
  <c r="H4843" s="1"/>
  <c r="P4842" l="1"/>
  <c r="O4842"/>
  <c r="M4842"/>
  <c r="N4842"/>
  <c r="D4844"/>
  <c r="E4844" s="1"/>
  <c r="C4845" s="1"/>
  <c r="Q4842" l="1"/>
  <c r="L4843"/>
  <c r="F4844"/>
  <c r="H4844" s="1"/>
  <c r="P4843" l="1"/>
  <c r="O4843"/>
  <c r="M4843"/>
  <c r="N4843"/>
  <c r="L4844"/>
  <c r="D4845"/>
  <c r="E4845" s="1"/>
  <c r="C4846" s="1"/>
  <c r="P4844" l="1"/>
  <c r="O4844"/>
  <c r="Q4843"/>
  <c r="N4844"/>
  <c r="M4844"/>
  <c r="F4845"/>
  <c r="Q4844" l="1"/>
  <c r="L4845"/>
  <c r="H4845"/>
  <c r="D4846"/>
  <c r="E4846" s="1"/>
  <c r="C4847" s="1"/>
  <c r="P4845" l="1"/>
  <c r="O4845"/>
  <c r="N4845"/>
  <c r="M4845"/>
  <c r="F4846"/>
  <c r="Q4845" l="1"/>
  <c r="H4846"/>
  <c r="D4847"/>
  <c r="E4847" s="1"/>
  <c r="C4848" s="1"/>
  <c r="L4846" l="1"/>
  <c r="F4847"/>
  <c r="H4847" s="1"/>
  <c r="P4846" l="1"/>
  <c r="O4846"/>
  <c r="M4846"/>
  <c r="N4846"/>
  <c r="L4847"/>
  <c r="D4848"/>
  <c r="E4848" s="1"/>
  <c r="C4849" s="1"/>
  <c r="O4847" l="1"/>
  <c r="P4847"/>
  <c r="Q4846"/>
  <c r="M4847"/>
  <c r="N4847"/>
  <c r="F4848"/>
  <c r="Q4847" l="1"/>
  <c r="H4848"/>
  <c r="D4849"/>
  <c r="E4849" s="1"/>
  <c r="C4850" s="1"/>
  <c r="L4848" l="1"/>
  <c r="F4849"/>
  <c r="O4848" l="1"/>
  <c r="P4848"/>
  <c r="N4848"/>
  <c r="M4848"/>
  <c r="L4849"/>
  <c r="H4849"/>
  <c r="D4850"/>
  <c r="E4850" s="1"/>
  <c r="C4851" s="1"/>
  <c r="O4849" l="1"/>
  <c r="P4849"/>
  <c r="Q4848"/>
  <c r="N4849"/>
  <c r="M4849"/>
  <c r="F4850"/>
  <c r="Q4849" l="1"/>
  <c r="H4850"/>
  <c r="D4851"/>
  <c r="E4851" s="1"/>
  <c r="C4852" s="1"/>
  <c r="L4850" l="1"/>
  <c r="F4851"/>
  <c r="P4850" l="1"/>
  <c r="O4850"/>
  <c r="M4850"/>
  <c r="N4850"/>
  <c r="L4851"/>
  <c r="H4851"/>
  <c r="D4852"/>
  <c r="E4852" s="1"/>
  <c r="C4853" s="1"/>
  <c r="O4851" l="1"/>
  <c r="P4851"/>
  <c r="Q4850"/>
  <c r="N4851"/>
  <c r="M4851"/>
  <c r="F4852"/>
  <c r="Q4851" l="1"/>
  <c r="H4852"/>
  <c r="D4853"/>
  <c r="E4853" s="1"/>
  <c r="C4854" s="1"/>
  <c r="L4852" l="1"/>
  <c r="F4853"/>
  <c r="H4853" s="1"/>
  <c r="O4852" l="1"/>
  <c r="P4852"/>
  <c r="M4852"/>
  <c r="N4852"/>
  <c r="L4853"/>
  <c r="D4854"/>
  <c r="E4854" s="1"/>
  <c r="C4855" s="1"/>
  <c r="P4853" l="1"/>
  <c r="O4853"/>
  <c r="Q4852"/>
  <c r="M4853"/>
  <c r="N4853"/>
  <c r="F4854"/>
  <c r="Q4853" l="1"/>
  <c r="H4854"/>
  <c r="D4855"/>
  <c r="E4855" s="1"/>
  <c r="C4856" s="1"/>
  <c r="L4854" l="1"/>
  <c r="F4855"/>
  <c r="H4855" s="1"/>
  <c r="P4854" l="1"/>
  <c r="O4854"/>
  <c r="M4854"/>
  <c r="N4854"/>
  <c r="L4855"/>
  <c r="D4856"/>
  <c r="E4856" s="1"/>
  <c r="C4857" s="1"/>
  <c r="P4855" l="1"/>
  <c r="O4855"/>
  <c r="Q4854"/>
  <c r="M4855"/>
  <c r="N4855"/>
  <c r="F4856"/>
  <c r="Q4855" l="1"/>
  <c r="L4856"/>
  <c r="H4856"/>
  <c r="D4857"/>
  <c r="E4857" s="1"/>
  <c r="C4858" s="1"/>
  <c r="O4856" l="1"/>
  <c r="P4856"/>
  <c r="N4856"/>
  <c r="M4856"/>
  <c r="F4857"/>
  <c r="Q4856" l="1"/>
  <c r="H4857"/>
  <c r="D4858"/>
  <c r="E4858" s="1"/>
  <c r="C4859" s="1"/>
  <c r="L4857" l="1"/>
  <c r="F4858"/>
  <c r="H4858" s="1"/>
  <c r="O4857" l="1"/>
  <c r="P4857"/>
  <c r="M4857"/>
  <c r="N4857"/>
  <c r="D4859"/>
  <c r="E4859" s="1"/>
  <c r="C4860" s="1"/>
  <c r="Q4857" l="1"/>
  <c r="L4858"/>
  <c r="F4859"/>
  <c r="P4858" l="1"/>
  <c r="O4858"/>
  <c r="M4858"/>
  <c r="N4858"/>
  <c r="L4859"/>
  <c r="H4859"/>
  <c r="D4860"/>
  <c r="E4860" s="1"/>
  <c r="C4861" s="1"/>
  <c r="O4859" l="1"/>
  <c r="P4859"/>
  <c r="Q4858"/>
  <c r="N4859"/>
  <c r="M4859"/>
  <c r="F4860"/>
  <c r="Q4859" l="1"/>
  <c r="H4860"/>
  <c r="D4861"/>
  <c r="E4861" s="1"/>
  <c r="C4862" s="1"/>
  <c r="L4860" l="1"/>
  <c r="F4861"/>
  <c r="P4860" l="1"/>
  <c r="O4860"/>
  <c r="M4860"/>
  <c r="N4860"/>
  <c r="L4861"/>
  <c r="H4861"/>
  <c r="D4862"/>
  <c r="E4862" s="1"/>
  <c r="C4863" s="1"/>
  <c r="O4861" l="1"/>
  <c r="P4861"/>
  <c r="Q4860"/>
  <c r="N4861"/>
  <c r="M4861"/>
  <c r="F4862"/>
  <c r="Q4861" l="1"/>
  <c r="H4862"/>
  <c r="D4863"/>
  <c r="E4863" s="1"/>
  <c r="C4864" s="1"/>
  <c r="L4862" l="1"/>
  <c r="F4863"/>
  <c r="P4862" l="1"/>
  <c r="O4862"/>
  <c r="M4862"/>
  <c r="N4862"/>
  <c r="L4863"/>
  <c r="H4863"/>
  <c r="D4864"/>
  <c r="E4864" s="1"/>
  <c r="C4865" s="1"/>
  <c r="Q4862" l="1"/>
  <c r="P4863"/>
  <c r="O4863"/>
  <c r="M4863"/>
  <c r="N4863"/>
  <c r="F4864"/>
  <c r="Q4863" l="1"/>
  <c r="H4864"/>
  <c r="D4865"/>
  <c r="E4865" s="1"/>
  <c r="C4866" s="1"/>
  <c r="L4864" l="1"/>
  <c r="F4865"/>
  <c r="O4864" l="1"/>
  <c r="P4864"/>
  <c r="M4864"/>
  <c r="N4864"/>
  <c r="L4865"/>
  <c r="H4865"/>
  <c r="D4866"/>
  <c r="E4866" s="1"/>
  <c r="C4867" s="1"/>
  <c r="O4865" l="1"/>
  <c r="P4865"/>
  <c r="Q4864"/>
  <c r="N4865"/>
  <c r="M4865"/>
  <c r="F53" i="11"/>
  <c r="C54"/>
  <c r="F4866" i="10"/>
  <c r="Q4865" l="1"/>
  <c r="H4866"/>
  <c r="D4867"/>
  <c r="E4867" s="1"/>
  <c r="C4868" s="1"/>
  <c r="L4866" l="1"/>
  <c r="F4867"/>
  <c r="H4867" s="1"/>
  <c r="O4866" l="1"/>
  <c r="P4866"/>
  <c r="M4866"/>
  <c r="N4866"/>
  <c r="L4867"/>
  <c r="D4868"/>
  <c r="E4868" s="1"/>
  <c r="C4869" s="1"/>
  <c r="O4867" l="1"/>
  <c r="P4867"/>
  <c r="Q4866"/>
  <c r="N4867"/>
  <c r="M4867"/>
  <c r="F4868"/>
  <c r="Q4867" l="1"/>
  <c r="L4868"/>
  <c r="H4868"/>
  <c r="D4869"/>
  <c r="E4869" s="1"/>
  <c r="C4870" s="1"/>
  <c r="P4868" l="1"/>
  <c r="O4868"/>
  <c r="N4868"/>
  <c r="M4868"/>
  <c r="F4869"/>
  <c r="Q4868" l="1"/>
  <c r="H4869"/>
  <c r="D4870"/>
  <c r="E4870" s="1"/>
  <c r="C4871" s="1"/>
  <c r="L4869" l="1"/>
  <c r="F4870"/>
  <c r="O4869" l="1"/>
  <c r="P4869"/>
  <c r="N4869"/>
  <c r="M4869"/>
  <c r="L4870"/>
  <c r="H4870"/>
  <c r="D4871"/>
  <c r="E4871" s="1"/>
  <c r="C4872" s="1"/>
  <c r="O4870" l="1"/>
  <c r="P4870"/>
  <c r="Q4869"/>
  <c r="M4870"/>
  <c r="N4870"/>
  <c r="F4871"/>
  <c r="Q4870" l="1"/>
  <c r="H4871"/>
  <c r="D4872"/>
  <c r="E4872" s="1"/>
  <c r="C4873" s="1"/>
  <c r="L4871" l="1"/>
  <c r="F4872"/>
  <c r="H4872" s="1"/>
  <c r="P4871" l="1"/>
  <c r="O4871"/>
  <c r="M4871"/>
  <c r="N4871"/>
  <c r="L4872"/>
  <c r="D4873"/>
  <c r="E4873" s="1"/>
  <c r="C4874" s="1"/>
  <c r="Q4871" l="1"/>
  <c r="O4872"/>
  <c r="P4872"/>
  <c r="N4872"/>
  <c r="M4872"/>
  <c r="F4873"/>
  <c r="Q4872" l="1"/>
  <c r="L4873"/>
  <c r="H4873"/>
  <c r="D4874"/>
  <c r="E4874" s="1"/>
  <c r="C4875" s="1"/>
  <c r="P4873" l="1"/>
  <c r="O4873"/>
  <c r="N4873"/>
  <c r="M4873"/>
  <c r="F4874"/>
  <c r="Q4873" l="1"/>
  <c r="H4874"/>
  <c r="D4875"/>
  <c r="E4875" s="1"/>
  <c r="C4876" s="1"/>
  <c r="L4874" l="1"/>
  <c r="F4875"/>
  <c r="H4875" s="1"/>
  <c r="O4874" l="1"/>
  <c r="P4874"/>
  <c r="M4874"/>
  <c r="N4874"/>
  <c r="L4875"/>
  <c r="E54" i="11"/>
  <c r="D54"/>
  <c r="D4876" i="10"/>
  <c r="E4876" s="1"/>
  <c r="C4877" s="1"/>
  <c r="P4875" l="1"/>
  <c r="O4875"/>
  <c r="Q4874"/>
  <c r="M4875"/>
  <c r="N4875"/>
  <c r="F4876"/>
  <c r="Q4875" l="1"/>
  <c r="L4876"/>
  <c r="H4876"/>
  <c r="D4877"/>
  <c r="E4877" s="1"/>
  <c r="C4878" s="1"/>
  <c r="P4876" l="1"/>
  <c r="O4876"/>
  <c r="N4876"/>
  <c r="M4876"/>
  <c r="F4877"/>
  <c r="Q4876" l="1"/>
  <c r="H4877"/>
  <c r="D4878"/>
  <c r="E4878" s="1"/>
  <c r="C4879" s="1"/>
  <c r="L4877" l="1"/>
  <c r="F4878"/>
  <c r="P4877" l="1"/>
  <c r="O4877"/>
  <c r="N4877"/>
  <c r="M4877"/>
  <c r="L4878"/>
  <c r="H4878"/>
  <c r="D4879"/>
  <c r="E4879" s="1"/>
  <c r="C4880" s="1"/>
  <c r="O4878" l="1"/>
  <c r="P4878"/>
  <c r="Q4877"/>
  <c r="N4878"/>
  <c r="M4878"/>
  <c r="F4879"/>
  <c r="Q4878" l="1"/>
  <c r="H4879"/>
  <c r="D4880"/>
  <c r="E4880" s="1"/>
  <c r="C4881" s="1"/>
  <c r="L4879" l="1"/>
  <c r="F4880"/>
  <c r="H4880" s="1"/>
  <c r="O4879" l="1"/>
  <c r="P4879"/>
  <c r="M4879"/>
  <c r="N4879"/>
  <c r="L4880"/>
  <c r="D4881"/>
  <c r="E4881" s="1"/>
  <c r="C4882" s="1"/>
  <c r="P4880" l="1"/>
  <c r="O4880"/>
  <c r="Q4879"/>
  <c r="M4880"/>
  <c r="N4880"/>
  <c r="F4881"/>
  <c r="Q4880" l="1"/>
  <c r="H4881"/>
  <c r="D4882"/>
  <c r="E4882" s="1"/>
  <c r="C4883" s="1"/>
  <c r="L4881" l="1"/>
  <c r="F4882"/>
  <c r="H4882" s="1"/>
  <c r="O4881" l="1"/>
  <c r="P4881"/>
  <c r="M4881"/>
  <c r="N4881"/>
  <c r="L4882"/>
  <c r="D4883"/>
  <c r="E4883" s="1"/>
  <c r="C4884" s="1"/>
  <c r="P4882" l="1"/>
  <c r="O4882"/>
  <c r="Q4881"/>
  <c r="M4882"/>
  <c r="N4882"/>
  <c r="F4883"/>
  <c r="Q4882" l="1"/>
  <c r="L4883"/>
  <c r="H4883"/>
  <c r="D4884"/>
  <c r="E4884" s="1"/>
  <c r="C4885" s="1"/>
  <c r="O4883" l="1"/>
  <c r="P4883"/>
  <c r="N4883"/>
  <c r="M4883"/>
  <c r="F4884"/>
  <c r="Q4883" l="1"/>
  <c r="H4884"/>
  <c r="D4885"/>
  <c r="E4885" s="1"/>
  <c r="C4886" s="1"/>
  <c r="L4884" l="1"/>
  <c r="F4885"/>
  <c r="O4884" l="1"/>
  <c r="P4884"/>
  <c r="M4884"/>
  <c r="N4884"/>
  <c r="L4885"/>
  <c r="H4885"/>
  <c r="D4886"/>
  <c r="E4886" s="1"/>
  <c r="C4887" s="1"/>
  <c r="P4885" l="1"/>
  <c r="O4885"/>
  <c r="Q4884"/>
  <c r="N4885"/>
  <c r="M4885"/>
  <c r="F4886"/>
  <c r="Q4885" l="1"/>
  <c r="H4886"/>
  <c r="D4887"/>
  <c r="E4887" s="1"/>
  <c r="C4888" s="1"/>
  <c r="L4886" l="1"/>
  <c r="F4887"/>
  <c r="P4886" l="1"/>
  <c r="O4886"/>
  <c r="N4886"/>
  <c r="M4886"/>
  <c r="L4887"/>
  <c r="H4887"/>
  <c r="D4888"/>
  <c r="E4888" s="1"/>
  <c r="C4889" s="1"/>
  <c r="Q4886" l="1"/>
  <c r="P4887"/>
  <c r="O4887"/>
  <c r="N4887"/>
  <c r="M4887"/>
  <c r="F4888"/>
  <c r="Q4887" l="1"/>
  <c r="H4888"/>
  <c r="D4889"/>
  <c r="E4889" s="1"/>
  <c r="C4890" s="1"/>
  <c r="L4888" l="1"/>
  <c r="F4889"/>
  <c r="H4889" s="1"/>
  <c r="P4888" l="1"/>
  <c r="O4888"/>
  <c r="M4888"/>
  <c r="N4888"/>
  <c r="L4889"/>
  <c r="D4890"/>
  <c r="E4890" s="1"/>
  <c r="C4891" s="1"/>
  <c r="O4889" l="1"/>
  <c r="P4889"/>
  <c r="Q4888"/>
  <c r="M4889"/>
  <c r="N4889"/>
  <c r="F4890"/>
  <c r="Q4889" l="1"/>
  <c r="L4890"/>
  <c r="H4890"/>
  <c r="D4891"/>
  <c r="E4891" s="1"/>
  <c r="C4892" s="1"/>
  <c r="O4890" l="1"/>
  <c r="P4890"/>
  <c r="N4890"/>
  <c r="M4890"/>
  <c r="F4891"/>
  <c r="Q4890" l="1"/>
  <c r="H4891"/>
  <c r="D4892"/>
  <c r="E4892" s="1"/>
  <c r="C4893" s="1"/>
  <c r="L4891" l="1"/>
  <c r="F4892"/>
  <c r="P4891" l="1"/>
  <c r="O4891"/>
  <c r="N4891"/>
  <c r="M4891"/>
  <c r="L4892"/>
  <c r="H4892"/>
  <c r="D4893"/>
  <c r="E4893" s="1"/>
  <c r="C4894" s="1"/>
  <c r="Q4891" l="1"/>
  <c r="O4892"/>
  <c r="P4892"/>
  <c r="N4892"/>
  <c r="M4892"/>
  <c r="F4893"/>
  <c r="Q4892" l="1"/>
  <c r="H4893"/>
  <c r="D4894"/>
  <c r="E4894" s="1"/>
  <c r="C4895" s="1"/>
  <c r="L4893" l="1"/>
  <c r="F4894"/>
  <c r="H4894" s="1"/>
  <c r="O4893" l="1"/>
  <c r="P4893"/>
  <c r="M4893"/>
  <c r="N4893"/>
  <c r="L4894"/>
  <c r="D4895"/>
  <c r="E4895" s="1"/>
  <c r="C4896" s="1"/>
  <c r="P4894" l="1"/>
  <c r="O4894"/>
  <c r="Q4893"/>
  <c r="M4894"/>
  <c r="N4894"/>
  <c r="F4895"/>
  <c r="Q4894" l="1"/>
  <c r="H4895"/>
  <c r="D4896"/>
  <c r="E4896" s="1"/>
  <c r="C4897" s="1"/>
  <c r="L4895" l="1"/>
  <c r="F4896"/>
  <c r="P4895" l="1"/>
  <c r="O4895"/>
  <c r="M4895"/>
  <c r="N4895"/>
  <c r="L4896"/>
  <c r="H4896"/>
  <c r="D4897"/>
  <c r="E4897" s="1"/>
  <c r="C4898" s="1"/>
  <c r="P4896" l="1"/>
  <c r="O4896"/>
  <c r="Q4895"/>
  <c r="M4896"/>
  <c r="N4896"/>
  <c r="F4897"/>
  <c r="Q4896" l="1"/>
  <c r="H4897"/>
  <c r="D4898"/>
  <c r="E4898" s="1"/>
  <c r="C4899" s="1"/>
  <c r="L4897" l="1"/>
  <c r="F4898"/>
  <c r="H4898" s="1"/>
  <c r="P4897" l="1"/>
  <c r="O4897"/>
  <c r="M4897"/>
  <c r="N4897"/>
  <c r="L4898"/>
  <c r="D4899"/>
  <c r="E4899" s="1"/>
  <c r="C4900" s="1"/>
  <c r="O4898" l="1"/>
  <c r="P4898"/>
  <c r="Q4897"/>
  <c r="M4898"/>
  <c r="N4898"/>
  <c r="F4899"/>
  <c r="Q4898" l="1"/>
  <c r="H4899"/>
  <c r="D4900"/>
  <c r="E4900" s="1"/>
  <c r="C4901" s="1"/>
  <c r="L4899" l="1"/>
  <c r="F4900"/>
  <c r="H4900" s="1"/>
  <c r="P4899" l="1"/>
  <c r="O4899"/>
  <c r="M4899"/>
  <c r="N4899"/>
  <c r="L4900"/>
  <c r="D4901"/>
  <c r="E4901" s="1"/>
  <c r="C4902" s="1"/>
  <c r="P4900" l="1"/>
  <c r="O4900"/>
  <c r="Q4899"/>
  <c r="M4900"/>
  <c r="N4900"/>
  <c r="F4901"/>
  <c r="Q4900" l="1"/>
  <c r="H4901"/>
  <c r="D4902"/>
  <c r="E4902" s="1"/>
  <c r="C4903" s="1"/>
  <c r="L4901" l="1"/>
  <c r="F4902"/>
  <c r="H4902" s="1"/>
  <c r="P4901" l="1"/>
  <c r="O4901"/>
  <c r="M4901"/>
  <c r="N4901"/>
  <c r="L4902"/>
  <c r="D4903"/>
  <c r="E4903" s="1"/>
  <c r="C4904" s="1"/>
  <c r="P4902" l="1"/>
  <c r="O4902"/>
  <c r="Q4901"/>
  <c r="M4902"/>
  <c r="N4902"/>
  <c r="F4903"/>
  <c r="Q4902" l="1"/>
  <c r="H4903"/>
  <c r="D4904"/>
  <c r="E4904" s="1"/>
  <c r="C4905" s="1"/>
  <c r="L4903" l="1"/>
  <c r="F4904"/>
  <c r="H4904" s="1"/>
  <c r="O4903" l="1"/>
  <c r="P4903"/>
  <c r="M4903"/>
  <c r="N4903"/>
  <c r="L4904"/>
  <c r="D4905"/>
  <c r="E4905" s="1"/>
  <c r="C4906" s="1"/>
  <c r="P4904" l="1"/>
  <c r="O4904"/>
  <c r="Q4903"/>
  <c r="M4904"/>
  <c r="N4904"/>
  <c r="F4905"/>
  <c r="Q4904" l="1"/>
  <c r="L4905"/>
  <c r="H4905"/>
  <c r="D4906"/>
  <c r="E4906" s="1"/>
  <c r="C4907" s="1"/>
  <c r="O4905" l="1"/>
  <c r="P4905"/>
  <c r="N4905"/>
  <c r="M4905"/>
  <c r="F4906"/>
  <c r="Q4905" l="1"/>
  <c r="H4906"/>
  <c r="D4907"/>
  <c r="E4907" s="1"/>
  <c r="C4908" s="1"/>
  <c r="L4906" l="1"/>
  <c r="F4907"/>
  <c r="O4906" l="1"/>
  <c r="P4906"/>
  <c r="N4906"/>
  <c r="M4906"/>
  <c r="L4907"/>
  <c r="H4907"/>
  <c r="D4908"/>
  <c r="E4908" s="1"/>
  <c r="C4909" s="1"/>
  <c r="O4907" l="1"/>
  <c r="P4907"/>
  <c r="Q4906"/>
  <c r="N4907"/>
  <c r="M4907"/>
  <c r="F4908"/>
  <c r="Q4907" l="1"/>
  <c r="H4908"/>
  <c r="D4909"/>
  <c r="E4909" s="1"/>
  <c r="C4910" s="1"/>
  <c r="L4908" l="1"/>
  <c r="F4909"/>
  <c r="H4909" s="1"/>
  <c r="O4908" l="1"/>
  <c r="P4908"/>
  <c r="M4908"/>
  <c r="N4908"/>
  <c r="L4909"/>
  <c r="D4910"/>
  <c r="E4910" s="1"/>
  <c r="C4911" s="1"/>
  <c r="O4909" l="1"/>
  <c r="P4909"/>
  <c r="Q4908"/>
  <c r="M4909"/>
  <c r="N4909"/>
  <c r="F4910"/>
  <c r="Q4909" l="1"/>
  <c r="H4910"/>
  <c r="D4911"/>
  <c r="E4911" s="1"/>
  <c r="C4912" s="1"/>
  <c r="L4910" l="1"/>
  <c r="F4911"/>
  <c r="H4911" s="1"/>
  <c r="O4910" l="1"/>
  <c r="P4910"/>
  <c r="M4910"/>
  <c r="N4910"/>
  <c r="D4912"/>
  <c r="E4912" s="1"/>
  <c r="C4913" s="1"/>
  <c r="Q4910" l="1"/>
  <c r="L4911"/>
  <c r="F4912"/>
  <c r="P4911" l="1"/>
  <c r="O4911"/>
  <c r="N4911"/>
  <c r="M4911"/>
  <c r="L4912"/>
  <c r="H4912"/>
  <c r="D4913"/>
  <c r="E4913" s="1"/>
  <c r="C4914" s="1"/>
  <c r="O4912" l="1"/>
  <c r="P4912"/>
  <c r="Q4911"/>
  <c r="N4912"/>
  <c r="M4912"/>
  <c r="F4913"/>
  <c r="Q4912" l="1"/>
  <c r="H4913"/>
  <c r="D4914"/>
  <c r="E4914" s="1"/>
  <c r="C4915" s="1"/>
  <c r="L4913" l="1"/>
  <c r="F4914"/>
  <c r="H4914" s="1"/>
  <c r="P4913" l="1"/>
  <c r="O4913"/>
  <c r="M4913"/>
  <c r="N4913"/>
  <c r="L4914"/>
  <c r="D4915"/>
  <c r="E4915" s="1"/>
  <c r="C4916" s="1"/>
  <c r="P4914" l="1"/>
  <c r="O4914"/>
  <c r="Q4913"/>
  <c r="M4914"/>
  <c r="N4914"/>
  <c r="F4915"/>
  <c r="Q4914" l="1"/>
  <c r="H4915"/>
  <c r="D4916"/>
  <c r="E4916" s="1"/>
  <c r="C4917" s="1"/>
  <c r="L4915" l="1"/>
  <c r="F4916"/>
  <c r="H4916" s="1"/>
  <c r="P4915" l="1"/>
  <c r="O4915"/>
  <c r="M4915"/>
  <c r="N4915"/>
  <c r="L4916"/>
  <c r="D4917"/>
  <c r="E4917" s="1"/>
  <c r="C4918" s="1"/>
  <c r="O4916" l="1"/>
  <c r="P4916"/>
  <c r="Q4915"/>
  <c r="M4916"/>
  <c r="N4916"/>
  <c r="F4917"/>
  <c r="Q4916" l="1"/>
  <c r="L4917"/>
  <c r="H4917"/>
  <c r="D4918"/>
  <c r="E4918" s="1"/>
  <c r="C4919" s="1"/>
  <c r="P4917" l="1"/>
  <c r="O4917"/>
  <c r="N4917"/>
  <c r="M4917"/>
  <c r="F4918"/>
  <c r="Q4917" l="1"/>
  <c r="H4918"/>
  <c r="D4919"/>
  <c r="E4919" s="1"/>
  <c r="C4920" s="1"/>
  <c r="L4918" l="1"/>
  <c r="F4919"/>
  <c r="H4919" s="1"/>
  <c r="P4918" l="1"/>
  <c r="O4918"/>
  <c r="M4918"/>
  <c r="N4918"/>
  <c r="L4919"/>
  <c r="D4920"/>
  <c r="E4920" s="1"/>
  <c r="C4921" s="1"/>
  <c r="P4919" l="1"/>
  <c r="O4919"/>
  <c r="Q4918"/>
  <c r="M4919"/>
  <c r="N4919"/>
  <c r="F4920"/>
  <c r="Q4919" l="1"/>
  <c r="H4920"/>
  <c r="D4921"/>
  <c r="E4921" s="1"/>
  <c r="C4922" s="1"/>
  <c r="L4920" l="1"/>
  <c r="F4921"/>
  <c r="H4921" s="1"/>
  <c r="P4920" l="1"/>
  <c r="O4920"/>
  <c r="M4920"/>
  <c r="N4920"/>
  <c r="L4921"/>
  <c r="D4922"/>
  <c r="E4922" s="1"/>
  <c r="C4923" s="1"/>
  <c r="Q4920" l="1"/>
  <c r="P4921"/>
  <c r="O4921"/>
  <c r="M4921"/>
  <c r="N4921"/>
  <c r="F4922"/>
  <c r="Q4921" l="1"/>
  <c r="H4922"/>
  <c r="D4923"/>
  <c r="E4923" s="1"/>
  <c r="C4924" s="1"/>
  <c r="L4922" l="1"/>
  <c r="F4923"/>
  <c r="H4923" s="1"/>
  <c r="P4922" l="1"/>
  <c r="O4922"/>
  <c r="M4922"/>
  <c r="N4922"/>
  <c r="L4923"/>
  <c r="D4924"/>
  <c r="E4924" s="1"/>
  <c r="C4925" s="1"/>
  <c r="O4923" l="1"/>
  <c r="P4923"/>
  <c r="Q4922"/>
  <c r="M4923"/>
  <c r="N4923"/>
  <c r="F4924"/>
  <c r="Q4923" l="1"/>
  <c r="L4924"/>
  <c r="H4924"/>
  <c r="D4925"/>
  <c r="E4925" s="1"/>
  <c r="C4926" s="1"/>
  <c r="O4924" l="1"/>
  <c r="P4924"/>
  <c r="N4924"/>
  <c r="M4924"/>
  <c r="F4925"/>
  <c r="Q4924" l="1"/>
  <c r="H4925"/>
  <c r="D4926"/>
  <c r="E4926" s="1"/>
  <c r="C4927" s="1"/>
  <c r="L4925" l="1"/>
  <c r="F4926"/>
  <c r="H4926" s="1"/>
  <c r="P4925" l="1"/>
  <c r="O4925"/>
  <c r="M4925"/>
  <c r="N4925"/>
  <c r="D4927"/>
  <c r="E4927" s="1"/>
  <c r="C4928" s="1"/>
  <c r="Q4925" l="1"/>
  <c r="L4926"/>
  <c r="F4927"/>
  <c r="H4927" s="1"/>
  <c r="O4926" l="1"/>
  <c r="P4926"/>
  <c r="M4926"/>
  <c r="N4926"/>
  <c r="L4927"/>
  <c r="D4928"/>
  <c r="E4928" s="1"/>
  <c r="C4929" s="1"/>
  <c r="Q4926" l="1"/>
  <c r="P4927"/>
  <c r="O4927"/>
  <c r="M4927"/>
  <c r="N4927"/>
  <c r="F4928"/>
  <c r="Q4927" l="1"/>
  <c r="H4928"/>
  <c r="D4929"/>
  <c r="E4929" s="1"/>
  <c r="C4930" s="1"/>
  <c r="L4928" l="1"/>
  <c r="F4929"/>
  <c r="P4928" l="1"/>
  <c r="O4928"/>
  <c r="M4928"/>
  <c r="N4928"/>
  <c r="L4929"/>
  <c r="H4929"/>
  <c r="D4930"/>
  <c r="E4930" s="1"/>
  <c r="C4931" s="1"/>
  <c r="O4929" l="1"/>
  <c r="P4929"/>
  <c r="Q4928"/>
  <c r="N4929"/>
  <c r="M4929"/>
  <c r="F4930"/>
  <c r="Q4929" l="1"/>
  <c r="H4930"/>
  <c r="D4931"/>
  <c r="E4931" s="1"/>
  <c r="C4932" s="1"/>
  <c r="L4930" l="1"/>
  <c r="F4931"/>
  <c r="H4931" s="1"/>
  <c r="O4930" l="1"/>
  <c r="P4930"/>
  <c r="M4930"/>
  <c r="N4930"/>
  <c r="D4932"/>
  <c r="E4932" s="1"/>
  <c r="C4933" s="1"/>
  <c r="Q4930" l="1"/>
  <c r="L4931"/>
  <c r="F4932"/>
  <c r="O4931" l="1"/>
  <c r="P4931"/>
  <c r="M4931"/>
  <c r="N4931"/>
  <c r="L4932"/>
  <c r="H4932"/>
  <c r="D4933"/>
  <c r="E4933" s="1"/>
  <c r="C4934" s="1"/>
  <c r="O4932" l="1"/>
  <c r="P4932"/>
  <c r="Q4931"/>
  <c r="N4932"/>
  <c r="M4932"/>
  <c r="F4933"/>
  <c r="Q4932" l="1"/>
  <c r="H4933"/>
  <c r="D4934"/>
  <c r="E4934" s="1"/>
  <c r="C4935" s="1"/>
  <c r="L4933" l="1"/>
  <c r="F4934"/>
  <c r="H4934" s="1"/>
  <c r="P4933" l="1"/>
  <c r="O4933"/>
  <c r="M4933"/>
  <c r="N4933"/>
  <c r="L4934"/>
  <c r="D4935"/>
  <c r="E4935" s="1"/>
  <c r="C4936" s="1"/>
  <c r="P4934" l="1"/>
  <c r="O4934"/>
  <c r="Q4933"/>
  <c r="M4934"/>
  <c r="N4934"/>
  <c r="F4935"/>
  <c r="Q4934" l="1"/>
  <c r="H4935"/>
  <c r="D4936"/>
  <c r="E4936" s="1"/>
  <c r="C4937" s="1"/>
  <c r="L4935" l="1"/>
  <c r="F4936"/>
  <c r="O4935" l="1"/>
  <c r="P4935"/>
  <c r="M4935"/>
  <c r="N4935"/>
  <c r="L4936"/>
  <c r="H4936"/>
  <c r="D4937"/>
  <c r="E4937" s="1"/>
  <c r="C4938" s="1"/>
  <c r="P4936" l="1"/>
  <c r="O4936"/>
  <c r="Q4935"/>
  <c r="N4936"/>
  <c r="M4936"/>
  <c r="F4937"/>
  <c r="Q4936" l="1"/>
  <c r="H4937"/>
  <c r="D4938"/>
  <c r="E4938" s="1"/>
  <c r="C4939" s="1"/>
  <c r="L4937" l="1"/>
  <c r="F4938"/>
  <c r="H4938" s="1"/>
  <c r="O4937" l="1"/>
  <c r="P4937"/>
  <c r="M4937"/>
  <c r="N4937"/>
  <c r="L4938"/>
  <c r="D4939"/>
  <c r="E4939" s="1"/>
  <c r="C4940" s="1"/>
  <c r="P4938" l="1"/>
  <c r="O4938"/>
  <c r="Q4937"/>
  <c r="M4938"/>
  <c r="N4938"/>
  <c r="F4939"/>
  <c r="Q4938" l="1"/>
  <c r="L4939"/>
  <c r="H4939"/>
  <c r="D4940"/>
  <c r="E4940" s="1"/>
  <c r="C4941" s="1"/>
  <c r="O4939" l="1"/>
  <c r="P4939"/>
  <c r="N4939"/>
  <c r="M4939"/>
  <c r="F4940"/>
  <c r="Q4939" l="1"/>
  <c r="H4940"/>
  <c r="D4941"/>
  <c r="E4941" s="1"/>
  <c r="C4942" s="1"/>
  <c r="L4940" l="1"/>
  <c r="F4941"/>
  <c r="H4941" s="1"/>
  <c r="P4940" l="1"/>
  <c r="O4940"/>
  <c r="M4940"/>
  <c r="N4940"/>
  <c r="L4941"/>
  <c r="D4942"/>
  <c r="E4942" s="1"/>
  <c r="C4943" s="1"/>
  <c r="Q4940" l="1"/>
  <c r="P4941"/>
  <c r="O4941"/>
  <c r="M4941"/>
  <c r="N4941"/>
  <c r="F4942"/>
  <c r="Q4941" l="1"/>
  <c r="L4942"/>
  <c r="H4942"/>
  <c r="D4943"/>
  <c r="E4943" s="1"/>
  <c r="C4944" s="1"/>
  <c r="P4942" l="1"/>
  <c r="O4942"/>
  <c r="N4942"/>
  <c r="M4942"/>
  <c r="F4943"/>
  <c r="Q4942" l="1"/>
  <c r="H4943"/>
  <c r="D4944"/>
  <c r="E4944" s="1"/>
  <c r="C4945" s="1"/>
  <c r="L4943" l="1"/>
  <c r="F4944"/>
  <c r="H4944" s="1"/>
  <c r="P4943" l="1"/>
  <c r="O4943"/>
  <c r="M4943"/>
  <c r="N4943"/>
  <c r="L4944"/>
  <c r="D4945"/>
  <c r="E4945" s="1"/>
  <c r="C4946" s="1"/>
  <c r="P4944" l="1"/>
  <c r="O4944"/>
  <c r="Q4943"/>
  <c r="M4944"/>
  <c r="N4944"/>
  <c r="F4945"/>
  <c r="Q4944" l="1"/>
  <c r="L4945"/>
  <c r="H4945"/>
  <c r="D4946"/>
  <c r="E4946" s="1"/>
  <c r="C4947" s="1"/>
  <c r="P4945" l="1"/>
  <c r="O4945"/>
  <c r="N4945"/>
  <c r="M4945"/>
  <c r="F4946"/>
  <c r="Q4945" l="1"/>
  <c r="H4946"/>
  <c r="D4947"/>
  <c r="E4947" s="1"/>
  <c r="C4948" s="1"/>
  <c r="L4946" l="1"/>
  <c r="F4947"/>
  <c r="O4946" l="1"/>
  <c r="P4946"/>
  <c r="N4946"/>
  <c r="M4946"/>
  <c r="L4947"/>
  <c r="H4947"/>
  <c r="D4948"/>
  <c r="E4948" s="1"/>
  <c r="C4949" s="1"/>
  <c r="P4947" l="1"/>
  <c r="O4947"/>
  <c r="Q4946"/>
  <c r="N4947"/>
  <c r="M4947"/>
  <c r="F4948"/>
  <c r="Q4947" l="1"/>
  <c r="H4948"/>
  <c r="D4949"/>
  <c r="E4949" s="1"/>
  <c r="C4950" s="1"/>
  <c r="L4948" l="1"/>
  <c r="F4949"/>
  <c r="H4949" s="1"/>
  <c r="O4948" l="1"/>
  <c r="P4948"/>
  <c r="M4948"/>
  <c r="N4948"/>
  <c r="L4949"/>
  <c r="D4950"/>
  <c r="E4950" s="1"/>
  <c r="C4951" s="1"/>
  <c r="O4949" l="1"/>
  <c r="P4949"/>
  <c r="Q4948"/>
  <c r="M4949"/>
  <c r="N4949"/>
  <c r="F4950"/>
  <c r="Q4949" l="1"/>
  <c r="H4950"/>
  <c r="D4951"/>
  <c r="E4951" s="1"/>
  <c r="C4952" s="1"/>
  <c r="L4950" l="1"/>
  <c r="F4951"/>
  <c r="O4950" l="1"/>
  <c r="P4950"/>
  <c r="N4950"/>
  <c r="M4950"/>
  <c r="L4951"/>
  <c r="H4951"/>
  <c r="D4952"/>
  <c r="E4952" s="1"/>
  <c r="C4953" s="1"/>
  <c r="O4951" l="1"/>
  <c r="P4951"/>
  <c r="Q4950"/>
  <c r="N4951"/>
  <c r="M4951"/>
  <c r="F4952"/>
  <c r="Q4951" l="1"/>
  <c r="H4952"/>
  <c r="D4953"/>
  <c r="E4953" s="1"/>
  <c r="C4954" s="1"/>
  <c r="L4952" l="1"/>
  <c r="F4953"/>
  <c r="H4953" s="1"/>
  <c r="O4952" l="1"/>
  <c r="P4952"/>
  <c r="M4952"/>
  <c r="N4952"/>
  <c r="L4953"/>
  <c r="D4954"/>
  <c r="E4954" s="1"/>
  <c r="C4955" s="1"/>
  <c r="O4953" l="1"/>
  <c r="P4953"/>
  <c r="Q4952"/>
  <c r="M4953"/>
  <c r="N4953"/>
  <c r="F4954"/>
  <c r="Q4953" l="1"/>
  <c r="L4954"/>
  <c r="H4954"/>
  <c r="D4955"/>
  <c r="E4955" s="1"/>
  <c r="C4956" s="1"/>
  <c r="O4954" l="1"/>
  <c r="P4954"/>
  <c r="N4954"/>
  <c r="M4954"/>
  <c r="F4955"/>
  <c r="Q4954" l="1"/>
  <c r="H4955"/>
  <c r="D4956"/>
  <c r="E4956" s="1"/>
  <c r="C4957" s="1"/>
  <c r="L4955" l="1"/>
  <c r="F4956"/>
  <c r="O4955" l="1"/>
  <c r="P4955"/>
  <c r="N4955"/>
  <c r="M4955"/>
  <c r="L4956"/>
  <c r="H4956"/>
  <c r="D4957"/>
  <c r="E4957" s="1"/>
  <c r="C4958" s="1"/>
  <c r="O4956" l="1"/>
  <c r="P4956"/>
  <c r="Q4955"/>
  <c r="N4956"/>
  <c r="M4956"/>
  <c r="F4957"/>
  <c r="Q4956" l="1"/>
  <c r="H4957"/>
  <c r="D4958"/>
  <c r="E4958" s="1"/>
  <c r="C4959" s="1"/>
  <c r="L4957" l="1"/>
  <c r="F4958"/>
  <c r="H4958" s="1"/>
  <c r="O4957" l="1"/>
  <c r="P4957"/>
  <c r="M4957"/>
  <c r="N4957"/>
  <c r="L4958"/>
  <c r="D4959"/>
  <c r="E4959" s="1"/>
  <c r="C4960" s="1"/>
  <c r="O4958" l="1"/>
  <c r="P4958"/>
  <c r="Q4957"/>
  <c r="M4958"/>
  <c r="N4958"/>
  <c r="F4959"/>
  <c r="Q4958" l="1"/>
  <c r="H4959"/>
  <c r="D4960"/>
  <c r="E4960" s="1"/>
  <c r="C4961" s="1"/>
  <c r="L4959" l="1"/>
  <c r="F4960"/>
  <c r="H4960" s="1"/>
  <c r="P4959" l="1"/>
  <c r="O4959"/>
  <c r="M4959"/>
  <c r="N4959"/>
  <c r="L4960"/>
  <c r="D4961"/>
  <c r="E4961" s="1"/>
  <c r="C4962" s="1"/>
  <c r="P4960" l="1"/>
  <c r="O4960"/>
  <c r="Q4959"/>
  <c r="M4960"/>
  <c r="N4960"/>
  <c r="F4961"/>
  <c r="Q4960" l="1"/>
  <c r="L4961"/>
  <c r="H4961"/>
  <c r="D4962"/>
  <c r="E4962" s="1"/>
  <c r="C4963" s="1"/>
  <c r="P4961" l="1"/>
  <c r="O4961"/>
  <c r="N4961"/>
  <c r="M4961"/>
  <c r="F4962"/>
  <c r="Q4961" l="1"/>
  <c r="H4962"/>
  <c r="D4963"/>
  <c r="E4963" s="1"/>
  <c r="C4964" s="1"/>
  <c r="L4962" l="1"/>
  <c r="F4963"/>
  <c r="P4962" l="1"/>
  <c r="O4962"/>
  <c r="N4962"/>
  <c r="M4962"/>
  <c r="L4963"/>
  <c r="H4963"/>
  <c r="D4964"/>
  <c r="E4964" s="1"/>
  <c r="C4965" s="1"/>
  <c r="P4963" l="1"/>
  <c r="O4963"/>
  <c r="Q4962"/>
  <c r="N4963"/>
  <c r="M4963"/>
  <c r="F4964"/>
  <c r="Q4963" l="1"/>
  <c r="H4964"/>
  <c r="D4965"/>
  <c r="E4965" s="1"/>
  <c r="C4966" s="1"/>
  <c r="L4964" l="1"/>
  <c r="F4965"/>
  <c r="H4965" s="1"/>
  <c r="O4964" l="1"/>
  <c r="P4964"/>
  <c r="M4964"/>
  <c r="N4964"/>
  <c r="L4965"/>
  <c r="D4966"/>
  <c r="E4966" s="1"/>
  <c r="C4967" s="1"/>
  <c r="O4965" l="1"/>
  <c r="P4965"/>
  <c r="Q4964"/>
  <c r="N4965"/>
  <c r="M4965"/>
  <c r="F54" i="11"/>
  <c r="C55"/>
  <c r="F4966" i="10"/>
  <c r="Q4965" l="1"/>
  <c r="L4966"/>
  <c r="H4966"/>
  <c r="D4967"/>
  <c r="E4967" s="1"/>
  <c r="C4968" s="1"/>
  <c r="O4966" l="1"/>
  <c r="P4966"/>
  <c r="N4966"/>
  <c r="M4966"/>
  <c r="F4967"/>
  <c r="Q4966" l="1"/>
  <c r="H4967"/>
  <c r="D4968"/>
  <c r="E4968" s="1"/>
  <c r="C4969" s="1"/>
  <c r="L4967" l="1"/>
  <c r="F4968"/>
  <c r="O4967" l="1"/>
  <c r="P4967"/>
  <c r="N4967"/>
  <c r="M4967"/>
  <c r="L4968"/>
  <c r="H4968"/>
  <c r="D4969"/>
  <c r="E4969" s="1"/>
  <c r="C4970" s="1"/>
  <c r="P4968" l="1"/>
  <c r="O4968"/>
  <c r="Q4967"/>
  <c r="N4968"/>
  <c r="M4968"/>
  <c r="F4969"/>
  <c r="Q4968" l="1"/>
  <c r="H4969"/>
  <c r="D4970"/>
  <c r="E4970" s="1"/>
  <c r="C4971" s="1"/>
  <c r="L4969" l="1"/>
  <c r="F4970"/>
  <c r="H4970" s="1"/>
  <c r="O4969" l="1"/>
  <c r="P4969"/>
  <c r="M4969"/>
  <c r="N4969"/>
  <c r="L4970"/>
  <c r="D4971"/>
  <c r="E4971" s="1"/>
  <c r="C4972" s="1"/>
  <c r="P4970" l="1"/>
  <c r="O4970"/>
  <c r="Q4969"/>
  <c r="M4970"/>
  <c r="N4970"/>
  <c r="F4971"/>
  <c r="Q4970" l="1"/>
  <c r="H4971"/>
  <c r="D4972"/>
  <c r="E4972" s="1"/>
  <c r="C4973" s="1"/>
  <c r="L4971" l="1"/>
  <c r="F4972"/>
  <c r="O4971" l="1"/>
  <c r="P4971"/>
  <c r="N4971"/>
  <c r="M4971"/>
  <c r="L4972"/>
  <c r="H4972"/>
  <c r="D4973"/>
  <c r="E4973" s="1"/>
  <c r="C4974" s="1"/>
  <c r="P4972" l="1"/>
  <c r="O4972"/>
  <c r="Q4971"/>
  <c r="N4972"/>
  <c r="M4972"/>
  <c r="F4973"/>
  <c r="Q4972" l="1"/>
  <c r="H4973"/>
  <c r="D4974"/>
  <c r="E4974" s="1"/>
  <c r="C4975" s="1"/>
  <c r="L4973" l="1"/>
  <c r="F4974"/>
  <c r="H4974" s="1"/>
  <c r="O4973" l="1"/>
  <c r="P4973"/>
  <c r="M4973"/>
  <c r="N4973"/>
  <c r="L4974"/>
  <c r="D4975"/>
  <c r="E4975" s="1"/>
  <c r="C4976" s="1"/>
  <c r="P4974" l="1"/>
  <c r="O4974"/>
  <c r="Q4973"/>
  <c r="M4974"/>
  <c r="N4974"/>
  <c r="E55" i="11"/>
  <c r="D55"/>
  <c r="F4975" i="10"/>
  <c r="Q4974" l="1"/>
  <c r="L4975"/>
  <c r="H4975"/>
  <c r="D4976"/>
  <c r="E4976" s="1"/>
  <c r="C4977" s="1"/>
  <c r="O4975" l="1"/>
  <c r="P4975"/>
  <c r="N4975"/>
  <c r="M4975"/>
  <c r="F4976"/>
  <c r="Q4975" l="1"/>
  <c r="H4976"/>
  <c r="D4977"/>
  <c r="E4977" s="1"/>
  <c r="C4978" s="1"/>
  <c r="L4976" l="1"/>
  <c r="F4977"/>
  <c r="O4976" l="1"/>
  <c r="P4976"/>
  <c r="N4976"/>
  <c r="M4976"/>
  <c r="L4977"/>
  <c r="H4977"/>
  <c r="D4978"/>
  <c r="E4978" s="1"/>
  <c r="C4979" s="1"/>
  <c r="P4977" l="1"/>
  <c r="O4977"/>
  <c r="Q4976"/>
  <c r="N4977"/>
  <c r="M4977"/>
  <c r="F4978"/>
  <c r="Q4977" l="1"/>
  <c r="H4978"/>
  <c r="D4979"/>
  <c r="E4979" s="1"/>
  <c r="C4980" s="1"/>
  <c r="L4978" l="1"/>
  <c r="F4979"/>
  <c r="H4979" s="1"/>
  <c r="O4978" l="1"/>
  <c r="P4978"/>
  <c r="M4978"/>
  <c r="N4978"/>
  <c r="L4979"/>
  <c r="D4980"/>
  <c r="E4980" s="1"/>
  <c r="C4981" s="1"/>
  <c r="P4979" l="1"/>
  <c r="O4979"/>
  <c r="Q4978"/>
  <c r="M4979"/>
  <c r="N4979"/>
  <c r="F4980"/>
  <c r="Q4979" l="1"/>
  <c r="H4980"/>
  <c r="D4981"/>
  <c r="E4981" s="1"/>
  <c r="C4982" s="1"/>
  <c r="L4980" l="1"/>
  <c r="F4981"/>
  <c r="O4980" l="1"/>
  <c r="P4980"/>
  <c r="N4980"/>
  <c r="M4980"/>
  <c r="L4981"/>
  <c r="H4981"/>
  <c r="D4982"/>
  <c r="E4982" s="1"/>
  <c r="C4983" s="1"/>
  <c r="O4981" l="1"/>
  <c r="P4981"/>
  <c r="Q4980"/>
  <c r="N4981"/>
  <c r="M4981"/>
  <c r="F4982"/>
  <c r="Q4981" l="1"/>
  <c r="H4982"/>
  <c r="D4983"/>
  <c r="E4983" s="1"/>
  <c r="C4984" s="1"/>
  <c r="L4982" l="1"/>
  <c r="F4983"/>
  <c r="O4982" l="1"/>
  <c r="P4982"/>
  <c r="N4982"/>
  <c r="M4982"/>
  <c r="L4983"/>
  <c r="H4983"/>
  <c r="D4984"/>
  <c r="E4984" s="1"/>
  <c r="C4985" s="1"/>
  <c r="P4983" l="1"/>
  <c r="O4983"/>
  <c r="Q4982"/>
  <c r="N4983"/>
  <c r="M4983"/>
  <c r="F4984"/>
  <c r="Q4983" l="1"/>
  <c r="H4984"/>
  <c r="D4985"/>
  <c r="E4985" s="1"/>
  <c r="C4986" s="1"/>
  <c r="L4984" l="1"/>
  <c r="F4985"/>
  <c r="H4985" s="1"/>
  <c r="O4984" l="1"/>
  <c r="P4984"/>
  <c r="M4984"/>
  <c r="N4984"/>
  <c r="L4985"/>
  <c r="D4986"/>
  <c r="E4986" s="1"/>
  <c r="C4987" s="1"/>
  <c r="O4985" l="1"/>
  <c r="P4985"/>
  <c r="Q4984"/>
  <c r="M4985"/>
  <c r="N4985"/>
  <c r="F4986"/>
  <c r="Q4985" l="1"/>
  <c r="H4986"/>
  <c r="D4987"/>
  <c r="E4987" s="1"/>
  <c r="C4988" s="1"/>
  <c r="L4986" l="1"/>
  <c r="F4987"/>
  <c r="H4987" s="1"/>
  <c r="P4986" l="1"/>
  <c r="O4986"/>
  <c r="M4986"/>
  <c r="N4986"/>
  <c r="L4987"/>
  <c r="D4988"/>
  <c r="E4988" s="1"/>
  <c r="C4989" s="1"/>
  <c r="P4987" l="1"/>
  <c r="O4987"/>
  <c r="Q4986"/>
  <c r="M4987"/>
  <c r="N4987"/>
  <c r="F4988"/>
  <c r="Q4987" l="1"/>
  <c r="H4988"/>
  <c r="D4989"/>
  <c r="E4989" s="1"/>
  <c r="C4990" s="1"/>
  <c r="L4988" l="1"/>
  <c r="F4989"/>
  <c r="H4989" s="1"/>
  <c r="O4988" l="1"/>
  <c r="P4988"/>
  <c r="M4988"/>
  <c r="N4988"/>
  <c r="L4989"/>
  <c r="D4990"/>
  <c r="E4990" s="1"/>
  <c r="C4991" s="1"/>
  <c r="P4989" l="1"/>
  <c r="O4989"/>
  <c r="Q4988"/>
  <c r="M4989"/>
  <c r="N4989"/>
  <c r="F4990"/>
  <c r="Q4989" l="1"/>
  <c r="H4990"/>
  <c r="D4991"/>
  <c r="E4991" s="1"/>
  <c r="C4992" s="1"/>
  <c r="L4990" l="1"/>
  <c r="F4991"/>
  <c r="P4990" l="1"/>
  <c r="O4990"/>
  <c r="M4990"/>
  <c r="N4990"/>
  <c r="L4991"/>
  <c r="H4991"/>
  <c r="D4992"/>
  <c r="E4992" s="1"/>
  <c r="C4993" s="1"/>
  <c r="O4991" l="1"/>
  <c r="P4991"/>
  <c r="Q4990"/>
  <c r="N4991"/>
  <c r="M4991"/>
  <c r="F4992"/>
  <c r="Q4991" l="1"/>
  <c r="H4992"/>
  <c r="D4993"/>
  <c r="E4993" s="1"/>
  <c r="C4994" s="1"/>
  <c r="L4992" l="1"/>
  <c r="F4993"/>
  <c r="H4993" s="1"/>
  <c r="P4992" l="1"/>
  <c r="O4992"/>
  <c r="M4992"/>
  <c r="N4992"/>
  <c r="L4993"/>
  <c r="D4994"/>
  <c r="E4994" s="1"/>
  <c r="C4995" s="1"/>
  <c r="Q4992" l="1"/>
  <c r="P4993"/>
  <c r="O4993"/>
  <c r="M4993"/>
  <c r="N4993"/>
  <c r="F4994"/>
  <c r="Q4993" l="1"/>
  <c r="H4994"/>
  <c r="D4995"/>
  <c r="E4995" s="1"/>
  <c r="C4996" s="1"/>
  <c r="L4994" l="1"/>
  <c r="F4995"/>
  <c r="H4995" s="1"/>
  <c r="O4994" l="1"/>
  <c r="P4994"/>
  <c r="M4994"/>
  <c r="N4994"/>
  <c r="L4995"/>
  <c r="D4996"/>
  <c r="E4996" s="1"/>
  <c r="C4997" s="1"/>
  <c r="P4995" l="1"/>
  <c r="O4995"/>
  <c r="Q4994"/>
  <c r="N4995"/>
  <c r="M4995"/>
  <c r="F4996"/>
  <c r="Q4995" l="1"/>
  <c r="L4996"/>
  <c r="H4996"/>
  <c r="D4997"/>
  <c r="E4997" s="1"/>
  <c r="C4998" s="1"/>
  <c r="P4996" l="1"/>
  <c r="O4996"/>
  <c r="N4996"/>
  <c r="M4996"/>
  <c r="F4997"/>
  <c r="Q4996" l="1"/>
  <c r="H4997"/>
  <c r="D4998"/>
  <c r="E4998" s="1"/>
  <c r="C4999" s="1"/>
  <c r="L4997" l="1"/>
  <c r="F4998"/>
  <c r="O4997" l="1"/>
  <c r="P4997"/>
  <c r="N4997"/>
  <c r="M4997"/>
  <c r="L4998"/>
  <c r="H4998"/>
  <c r="D4999"/>
  <c r="E4999" s="1"/>
  <c r="C5000" s="1"/>
  <c r="P4998" l="1"/>
  <c r="O4998"/>
  <c r="Q4997"/>
  <c r="N4998"/>
  <c r="M4998"/>
  <c r="F4999"/>
  <c r="Q4998" l="1"/>
  <c r="H4999"/>
  <c r="D5000"/>
  <c r="E5000" s="1"/>
  <c r="C5001" s="1"/>
  <c r="L4999" l="1"/>
  <c r="F5000"/>
  <c r="H5000" s="1"/>
  <c r="O4999" l="1"/>
  <c r="P4999"/>
  <c r="M4999"/>
  <c r="N4999"/>
  <c r="L5000"/>
  <c r="D5001"/>
  <c r="E5001" s="1"/>
  <c r="C5002" s="1"/>
  <c r="P5000" l="1"/>
  <c r="O5000"/>
  <c r="Q4999"/>
  <c r="M5000"/>
  <c r="N5000"/>
  <c r="F5001"/>
  <c r="Q5000" l="1"/>
  <c r="L5001"/>
  <c r="H5001"/>
  <c r="D5002"/>
  <c r="E5002" s="1"/>
  <c r="C5003" s="1"/>
  <c r="P5001" l="1"/>
  <c r="O5001"/>
  <c r="N5001"/>
  <c r="M5001"/>
  <c r="F5002"/>
  <c r="Q5001" l="1"/>
  <c r="H5002"/>
  <c r="D5003"/>
  <c r="E5003" s="1"/>
  <c r="C5004" s="1"/>
  <c r="L5002" l="1"/>
  <c r="F5003"/>
  <c r="P5002" l="1"/>
  <c r="O5002"/>
  <c r="N5002"/>
  <c r="M5002"/>
  <c r="L5003"/>
  <c r="H5003"/>
  <c r="D5004"/>
  <c r="E5004" s="1"/>
  <c r="C5005" s="1"/>
  <c r="P5003" l="1"/>
  <c r="O5003"/>
  <c r="Q5002"/>
  <c r="N5003"/>
  <c r="M5003"/>
  <c r="F5004"/>
  <c r="Q5003" l="1"/>
  <c r="H5004"/>
  <c r="D5005"/>
  <c r="E5005" s="1"/>
  <c r="C5006" s="1"/>
  <c r="L5004" l="1"/>
  <c r="F5005"/>
  <c r="P5004" l="1"/>
  <c r="O5004"/>
  <c r="N5004"/>
  <c r="M5004"/>
  <c r="L5005"/>
  <c r="H5005"/>
  <c r="D5006"/>
  <c r="E5006" s="1"/>
  <c r="C5007" s="1"/>
  <c r="O5005" l="1"/>
  <c r="P5005"/>
  <c r="Q5004"/>
  <c r="N5005"/>
  <c r="M5005"/>
  <c r="F5006"/>
  <c r="Q5005" l="1"/>
  <c r="H5006"/>
  <c r="D5007"/>
  <c r="E5007" s="1"/>
  <c r="C5008" s="1"/>
  <c r="L5006" l="1"/>
  <c r="F5007"/>
  <c r="H5007" s="1"/>
  <c r="P5006" l="1"/>
  <c r="O5006"/>
  <c r="M5006"/>
  <c r="N5006"/>
  <c r="L5007"/>
  <c r="D5008"/>
  <c r="E5008" s="1"/>
  <c r="C5009" s="1"/>
  <c r="P5007" l="1"/>
  <c r="O5007"/>
  <c r="Q5006"/>
  <c r="M5007"/>
  <c r="N5007"/>
  <c r="F5008"/>
  <c r="Q5007" l="1"/>
  <c r="L5008"/>
  <c r="H5008"/>
  <c r="D5009"/>
  <c r="E5009" s="1"/>
  <c r="C5010" s="1"/>
  <c r="P5008" l="1"/>
  <c r="O5008"/>
  <c r="N5008"/>
  <c r="M5008"/>
  <c r="F5009"/>
  <c r="Q5008" l="1"/>
  <c r="H5009"/>
  <c r="D5010"/>
  <c r="E5010" s="1"/>
  <c r="C5011" s="1"/>
  <c r="L5009" l="1"/>
  <c r="F5010"/>
  <c r="O5009" l="1"/>
  <c r="P5009"/>
  <c r="M5009"/>
  <c r="N5009"/>
  <c r="L5010"/>
  <c r="H5010"/>
  <c r="D5011"/>
  <c r="E5011" s="1"/>
  <c r="C5012" s="1"/>
  <c r="O5010" l="1"/>
  <c r="P5010"/>
  <c r="Q5009"/>
  <c r="N5010"/>
  <c r="M5010"/>
  <c r="F5011"/>
  <c r="Q5010" l="1"/>
  <c r="H5011"/>
  <c r="D5012"/>
  <c r="E5012" s="1"/>
  <c r="C5013" s="1"/>
  <c r="L5011" l="1"/>
  <c r="F5012"/>
  <c r="H5012" s="1"/>
  <c r="P5011" l="1"/>
  <c r="O5011"/>
  <c r="M5011"/>
  <c r="N5011"/>
  <c r="L5012"/>
  <c r="D5013"/>
  <c r="E5013" s="1"/>
  <c r="C5014" s="1"/>
  <c r="P5012" l="1"/>
  <c r="O5012"/>
  <c r="Q5011"/>
  <c r="M5012"/>
  <c r="N5012"/>
  <c r="F5013"/>
  <c r="Q5012" l="1"/>
  <c r="L5013"/>
  <c r="H5013"/>
  <c r="D5014"/>
  <c r="E5014" s="1"/>
  <c r="C5015" s="1"/>
  <c r="O5013" l="1"/>
  <c r="P5013"/>
  <c r="N5013"/>
  <c r="M5013"/>
  <c r="F5014"/>
  <c r="Q5013" l="1"/>
  <c r="H5014"/>
  <c r="D5015"/>
  <c r="E5015" s="1"/>
  <c r="C5016" s="1"/>
  <c r="L5014" l="1"/>
  <c r="F5015"/>
  <c r="H5015" s="1"/>
  <c r="P5014" l="1"/>
  <c r="O5014"/>
  <c r="M5014"/>
  <c r="N5014"/>
  <c r="D5016"/>
  <c r="E5016" s="1"/>
  <c r="C5017" s="1"/>
  <c r="Q5014" l="1"/>
  <c r="L5015"/>
  <c r="F5016"/>
  <c r="P5015" l="1"/>
  <c r="O5015"/>
  <c r="M5015"/>
  <c r="N5015"/>
  <c r="L5016"/>
  <c r="H5016"/>
  <c r="D5017"/>
  <c r="E5017" s="1"/>
  <c r="C5018" s="1"/>
  <c r="P5016" l="1"/>
  <c r="O5016"/>
  <c r="Q5015"/>
  <c r="M5016"/>
  <c r="N5016"/>
  <c r="F5017"/>
  <c r="Q5016" l="1"/>
  <c r="H5017"/>
  <c r="D5018"/>
  <c r="E5018" s="1"/>
  <c r="C5019" s="1"/>
  <c r="L5017" l="1"/>
  <c r="F5018"/>
  <c r="P5017" l="1"/>
  <c r="O5017"/>
  <c r="N5017"/>
  <c r="M5017"/>
  <c r="L5018"/>
  <c r="H5018"/>
  <c r="D5019"/>
  <c r="E5019" s="1"/>
  <c r="C5020" s="1"/>
  <c r="Q5017" l="1"/>
  <c r="P5018"/>
  <c r="O5018"/>
  <c r="N5018"/>
  <c r="M5018"/>
  <c r="F5019"/>
  <c r="Q5018" l="1"/>
  <c r="H5019"/>
  <c r="D5020"/>
  <c r="E5020" s="1"/>
  <c r="C5021" s="1"/>
  <c r="L5019" l="1"/>
  <c r="F5020"/>
  <c r="O5019" l="1"/>
  <c r="P5019"/>
  <c r="N5019"/>
  <c r="M5019"/>
  <c r="L5020"/>
  <c r="H5020"/>
  <c r="D5021"/>
  <c r="E5021" s="1"/>
  <c r="C5022" s="1"/>
  <c r="O5020" l="1"/>
  <c r="P5020"/>
  <c r="Q5019"/>
  <c r="N5020"/>
  <c r="M5020"/>
  <c r="F5021"/>
  <c r="Q5020" l="1"/>
  <c r="H5021"/>
  <c r="D5022"/>
  <c r="E5022" s="1"/>
  <c r="C5023" s="1"/>
  <c r="L5021" l="1"/>
  <c r="F5022"/>
  <c r="O5021" l="1"/>
  <c r="P5021"/>
  <c r="N5021"/>
  <c r="M5021"/>
  <c r="L5022"/>
  <c r="H5022"/>
  <c r="D5023"/>
  <c r="E5023" s="1"/>
  <c r="C5024" s="1"/>
  <c r="O5022" l="1"/>
  <c r="P5022"/>
  <c r="Q5021"/>
  <c r="N5022"/>
  <c r="M5022"/>
  <c r="F5023"/>
  <c r="Q5022" l="1"/>
  <c r="H5023"/>
  <c r="D5024"/>
  <c r="E5024" s="1"/>
  <c r="C5025" s="1"/>
  <c r="L5023" l="1"/>
  <c r="F5024"/>
  <c r="P5023" l="1"/>
  <c r="O5023"/>
  <c r="M5023"/>
  <c r="N5023"/>
  <c r="L5024"/>
  <c r="H5024"/>
  <c r="D5025"/>
  <c r="E5025" s="1"/>
  <c r="C5026" s="1"/>
  <c r="O5024" l="1"/>
  <c r="P5024"/>
  <c r="Q5023"/>
  <c r="N5024"/>
  <c r="M5024"/>
  <c r="F5025"/>
  <c r="Q5024" l="1"/>
  <c r="H5025"/>
  <c r="D5026"/>
  <c r="E5026" s="1"/>
  <c r="C5027" s="1"/>
  <c r="L5025" l="1"/>
  <c r="F5026"/>
  <c r="H5026" s="1"/>
  <c r="P5025" l="1"/>
  <c r="O5025"/>
  <c r="M5025"/>
  <c r="N5025"/>
  <c r="L5026"/>
  <c r="D5027"/>
  <c r="E5027" s="1"/>
  <c r="C5028" s="1"/>
  <c r="P5026" l="1"/>
  <c r="O5026"/>
  <c r="Q5025"/>
  <c r="M5026"/>
  <c r="N5026"/>
  <c r="F5027"/>
  <c r="Q5026" l="1"/>
  <c r="H5027"/>
  <c r="D5028"/>
  <c r="E5028" s="1"/>
  <c r="C5029" s="1"/>
  <c r="L5027" l="1"/>
  <c r="F5028"/>
  <c r="P5027" l="1"/>
  <c r="O5027"/>
  <c r="M5027"/>
  <c r="N5027"/>
  <c r="L5028"/>
  <c r="H5028"/>
  <c r="D5029"/>
  <c r="E5029" s="1"/>
  <c r="C5030" s="1"/>
  <c r="P5028" l="1"/>
  <c r="O5028"/>
  <c r="Q5027"/>
  <c r="M5028"/>
  <c r="N5028"/>
  <c r="F5029"/>
  <c r="Q5028" l="1"/>
  <c r="H5029"/>
  <c r="D5030"/>
  <c r="E5030" s="1"/>
  <c r="C5031" s="1"/>
  <c r="L5029" l="1"/>
  <c r="F5030"/>
  <c r="O5029" l="1"/>
  <c r="P5029"/>
  <c r="N5029"/>
  <c r="M5029"/>
  <c r="L5030"/>
  <c r="H5030"/>
  <c r="D5031"/>
  <c r="E5031" s="1"/>
  <c r="C5032" s="1"/>
  <c r="O5030" l="1"/>
  <c r="P5030"/>
  <c r="Q5029"/>
  <c r="N5030"/>
  <c r="M5030"/>
  <c r="F5031"/>
  <c r="Q5030" l="1"/>
  <c r="H5031"/>
  <c r="D5032"/>
  <c r="E5032" s="1"/>
  <c r="C5033" s="1"/>
  <c r="L5031" l="1"/>
  <c r="F5032"/>
  <c r="P5031" l="1"/>
  <c r="O5031"/>
  <c r="M5031"/>
  <c r="N5031"/>
  <c r="L5032"/>
  <c r="H5032"/>
  <c r="D5033"/>
  <c r="E5033" s="1"/>
  <c r="C5034" s="1"/>
  <c r="O5032" l="1"/>
  <c r="P5032"/>
  <c r="Q5031"/>
  <c r="N5032"/>
  <c r="M5032"/>
  <c r="F5033"/>
  <c r="Q5032" l="1"/>
  <c r="H5033"/>
  <c r="D5034"/>
  <c r="E5034" s="1"/>
  <c r="C5035" s="1"/>
  <c r="L5033" l="1"/>
  <c r="F5034"/>
  <c r="O5033" l="1"/>
  <c r="P5033"/>
  <c r="N5033"/>
  <c r="M5033"/>
  <c r="L5034"/>
  <c r="H5034"/>
  <c r="D5035"/>
  <c r="E5035" s="1"/>
  <c r="C5036" s="1"/>
  <c r="O5034" l="1"/>
  <c r="P5034"/>
  <c r="Q5033"/>
  <c r="N5034"/>
  <c r="M5034"/>
  <c r="F5035"/>
  <c r="Q5034" l="1"/>
  <c r="H5035"/>
  <c r="D5036"/>
  <c r="E5036" s="1"/>
  <c r="C5037" s="1"/>
  <c r="L5035" l="1"/>
  <c r="F5036"/>
  <c r="P5035" l="1"/>
  <c r="O5035"/>
  <c r="N5035"/>
  <c r="M5035"/>
  <c r="L5036"/>
  <c r="H5036"/>
  <c r="D5037"/>
  <c r="E5037" s="1"/>
  <c r="C5038" s="1"/>
  <c r="O5036" l="1"/>
  <c r="P5036"/>
  <c r="Q5035"/>
  <c r="N5036"/>
  <c r="M5036"/>
  <c r="F5037"/>
  <c r="Q5036" l="1"/>
  <c r="H5037"/>
  <c r="D5038"/>
  <c r="E5038" s="1"/>
  <c r="C5039" s="1"/>
  <c r="L5037" l="1"/>
  <c r="F5038"/>
  <c r="H5038" s="1"/>
  <c r="P5037" l="1"/>
  <c r="O5037"/>
  <c r="M5037"/>
  <c r="N5037"/>
  <c r="L5038"/>
  <c r="D5039"/>
  <c r="E5039" s="1"/>
  <c r="C5040" s="1"/>
  <c r="O5038" l="1"/>
  <c r="P5038"/>
  <c r="Q5037"/>
  <c r="M5038"/>
  <c r="N5038"/>
  <c r="F5039"/>
  <c r="Q5038" l="1"/>
  <c r="L5039"/>
  <c r="H5039"/>
  <c r="D5040"/>
  <c r="E5040" s="1"/>
  <c r="C5041" s="1"/>
  <c r="P5039" l="1"/>
  <c r="O5039"/>
  <c r="N5039"/>
  <c r="M5039"/>
  <c r="F5040"/>
  <c r="Q5039" l="1"/>
  <c r="H5040"/>
  <c r="D5041"/>
  <c r="E5041" s="1"/>
  <c r="C5042" s="1"/>
  <c r="L5040" l="1"/>
  <c r="F5041"/>
  <c r="P5040" l="1"/>
  <c r="O5040"/>
  <c r="M5040"/>
  <c r="N5040"/>
  <c r="L5041"/>
  <c r="H5041"/>
  <c r="D5042"/>
  <c r="E5042" s="1"/>
  <c r="C5043" s="1"/>
  <c r="P5041" l="1"/>
  <c r="O5041"/>
  <c r="Q5040"/>
  <c r="M5041"/>
  <c r="N5041"/>
  <c r="F5042"/>
  <c r="Q5041" l="1"/>
  <c r="H5042"/>
  <c r="D5043"/>
  <c r="E5043" s="1"/>
  <c r="C5044" s="1"/>
  <c r="L5042" l="1"/>
  <c r="F5043"/>
  <c r="P5042" l="1"/>
  <c r="O5042"/>
  <c r="M5042"/>
  <c r="N5042"/>
  <c r="L5043"/>
  <c r="H5043"/>
  <c r="D5044"/>
  <c r="E5044" s="1"/>
  <c r="C5045" s="1"/>
  <c r="P5043" l="1"/>
  <c r="O5043"/>
  <c r="Q5042"/>
  <c r="N5043"/>
  <c r="M5043"/>
  <c r="F5044"/>
  <c r="Q5043" l="1"/>
  <c r="H5044"/>
  <c r="D5045"/>
  <c r="E5045" s="1"/>
  <c r="C5046" s="1"/>
  <c r="L5044" l="1"/>
  <c r="F5045"/>
  <c r="H5045" s="1"/>
  <c r="O5044" l="1"/>
  <c r="P5044"/>
  <c r="M5044"/>
  <c r="N5044"/>
  <c r="L5045"/>
  <c r="D5046"/>
  <c r="E5046" s="1"/>
  <c r="C5047" s="1"/>
  <c r="O5045" l="1"/>
  <c r="P5045"/>
  <c r="Q5044"/>
  <c r="N5045"/>
  <c r="M5045"/>
  <c r="F5046"/>
  <c r="Q5045" l="1"/>
  <c r="L5046"/>
  <c r="H5046"/>
  <c r="D5047"/>
  <c r="E5047" s="1"/>
  <c r="C5048" s="1"/>
  <c r="P5046" l="1"/>
  <c r="O5046"/>
  <c r="N5046"/>
  <c r="M5046"/>
  <c r="F5047"/>
  <c r="Q5046" l="1"/>
  <c r="H5047"/>
  <c r="D5048"/>
  <c r="E5048" s="1"/>
  <c r="C5049" s="1"/>
  <c r="L5047" l="1"/>
  <c r="F5048"/>
  <c r="P5047" l="1"/>
  <c r="O5047"/>
  <c r="M5047"/>
  <c r="N5047"/>
  <c r="L5048"/>
  <c r="H5048"/>
  <c r="D5049"/>
  <c r="E5049" s="1"/>
  <c r="C5050" s="1"/>
  <c r="Q5047" l="1"/>
  <c r="O5048"/>
  <c r="P5048"/>
  <c r="D5050"/>
  <c r="E5050" s="1"/>
  <c r="N5048"/>
  <c r="M5048"/>
  <c r="F5049"/>
  <c r="Q5048" l="1"/>
  <c r="C5051"/>
  <c r="F5050"/>
  <c r="H5049"/>
  <c r="D5051" l="1"/>
  <c r="E5051" s="1"/>
  <c r="L5049"/>
  <c r="O5049" l="1"/>
  <c r="P5049"/>
  <c r="C5052"/>
  <c r="F5051"/>
  <c r="M5049"/>
  <c r="N5049"/>
  <c r="L5050"/>
  <c r="H5050"/>
  <c r="P5050" l="1"/>
  <c r="O5050"/>
  <c r="Q5049"/>
  <c r="D5052"/>
  <c r="E5052" s="1"/>
  <c r="M5050"/>
  <c r="N5050"/>
  <c r="Q5050" l="1"/>
  <c r="C5053"/>
  <c r="F5052"/>
  <c r="H5051"/>
  <c r="D5053" l="1"/>
  <c r="E5053" s="1"/>
  <c r="F5053" s="1"/>
  <c r="L5051"/>
  <c r="P5051" l="1"/>
  <c r="O5051"/>
  <c r="M5051"/>
  <c r="N5051"/>
  <c r="L5052"/>
  <c r="H5052"/>
  <c r="C5054"/>
  <c r="O5052" l="1"/>
  <c r="P5052"/>
  <c r="Q5051"/>
  <c r="M5052"/>
  <c r="N5052"/>
  <c r="Q5052" l="1"/>
  <c r="H5053"/>
  <c r="D5054"/>
  <c r="E5054" s="1"/>
  <c r="C5055" s="1"/>
  <c r="L5053" l="1"/>
  <c r="F5054"/>
  <c r="P5053" l="1"/>
  <c r="O5053"/>
  <c r="M5053"/>
  <c r="N5053"/>
  <c r="L5054"/>
  <c r="H5054"/>
  <c r="D5055"/>
  <c r="E5055" s="1"/>
  <c r="C5056" s="1"/>
  <c r="Q5053" l="1"/>
  <c r="P5054"/>
  <c r="Q5054" s="1"/>
  <c r="O5054"/>
  <c r="M5054"/>
  <c r="N5054"/>
  <c r="F5055"/>
  <c r="H5055" l="1"/>
  <c r="D5056"/>
  <c r="E5056" s="1"/>
  <c r="C5057" s="1"/>
  <c r="L5055" l="1"/>
  <c r="F5056"/>
  <c r="O5055" l="1"/>
  <c r="P5055"/>
  <c r="N5055"/>
  <c r="M5055"/>
  <c r="L5056"/>
  <c r="H5056"/>
  <c r="D5057"/>
  <c r="E5057" s="1"/>
  <c r="C5058" s="1"/>
  <c r="Q5055" l="1"/>
  <c r="O5056"/>
  <c r="P5056"/>
  <c r="Q5056" s="1"/>
  <c r="M5056"/>
  <c r="N5056"/>
  <c r="F5057"/>
  <c r="H5057" l="1"/>
  <c r="D5058"/>
  <c r="E5058" s="1"/>
  <c r="C5059" s="1"/>
  <c r="L5057" l="1"/>
  <c r="F5058"/>
  <c r="P5057" l="1"/>
  <c r="O5057"/>
  <c r="M5057"/>
  <c r="N5057"/>
  <c r="L5058"/>
  <c r="H5058"/>
  <c r="D5059"/>
  <c r="E5059" s="1"/>
  <c r="C5060" s="1"/>
  <c r="O5058" l="1"/>
  <c r="P5058"/>
  <c r="Q5058" s="1"/>
  <c r="Q5057"/>
  <c r="M5058"/>
  <c r="N5058"/>
  <c r="F5059"/>
  <c r="H5059" l="1"/>
  <c r="D5060"/>
  <c r="E5060" s="1"/>
  <c r="C5061" s="1"/>
  <c r="L5059" l="1"/>
  <c r="F5060"/>
  <c r="O5059" l="1"/>
  <c r="P5059"/>
  <c r="Q5059" s="1"/>
  <c r="M5059"/>
  <c r="N5059"/>
  <c r="L5060"/>
  <c r="H5060"/>
  <c r="D5061"/>
  <c r="E5061" s="1"/>
  <c r="C5062" s="1"/>
  <c r="P5060" l="1"/>
  <c r="Q5060" s="1"/>
  <c r="O5060"/>
  <c r="M5060"/>
  <c r="N5060"/>
  <c r="F5061"/>
  <c r="H5061" l="1"/>
  <c r="D5062"/>
  <c r="E5062" s="1"/>
  <c r="C5063" s="1"/>
  <c r="L5061" l="1"/>
  <c r="F5062"/>
  <c r="P5061" l="1"/>
  <c r="Q5061" s="1"/>
  <c r="O5061"/>
  <c r="N5061"/>
  <c r="M5061"/>
  <c r="L5062"/>
  <c r="H5062"/>
  <c r="D5063"/>
  <c r="E5063" s="1"/>
  <c r="C5064" s="1"/>
  <c r="P5062" l="1"/>
  <c r="Q5062" s="1"/>
  <c r="O5062"/>
  <c r="M5062"/>
  <c r="N5062"/>
  <c r="F5063"/>
  <c r="H5063" l="1"/>
  <c r="D5064"/>
  <c r="E5064" s="1"/>
  <c r="C5065" s="1"/>
  <c r="L5063" l="1"/>
  <c r="F5064"/>
  <c r="O5063" l="1"/>
  <c r="P5063"/>
  <c r="Q5063" s="1"/>
  <c r="M5063"/>
  <c r="N5063"/>
  <c r="L5064"/>
  <c r="H5064"/>
  <c r="D5065"/>
  <c r="E5065" s="1"/>
  <c r="C5066" s="1"/>
  <c r="O5064" l="1"/>
  <c r="P5064"/>
  <c r="Q5064" s="1"/>
  <c r="M5064"/>
  <c r="N5064"/>
  <c r="F5065"/>
  <c r="H5065" l="1"/>
  <c r="D5066"/>
  <c r="E5066" s="1"/>
  <c r="F5066" s="1"/>
  <c r="H5066" s="1"/>
  <c r="L5065" l="1"/>
  <c r="L5066" l="1"/>
  <c r="M5066" s="1"/>
  <c r="P5065"/>
  <c r="Q5065" s="1"/>
  <c r="O5065"/>
  <c r="N5065"/>
  <c r="M5065"/>
  <c r="F55" i="11"/>
  <c r="P5066" i="10" l="1"/>
  <c r="Q5066" s="1"/>
  <c r="O5066"/>
  <c r="N5066"/>
  <c r="L5067"/>
  <c r="R69"/>
  <c r="M5067" l="1"/>
  <c r="N5067"/>
  <c r="L5068"/>
  <c r="V67"/>
  <c r="X67" s="1"/>
  <c r="U67"/>
  <c r="W67" s="1"/>
  <c r="N5068" l="1"/>
  <c r="M5068"/>
  <c r="L5069"/>
  <c r="AB67"/>
  <c r="AA67"/>
  <c r="Y67"/>
  <c r="Z67"/>
  <c r="M5069" l="1"/>
  <c r="N5069"/>
  <c r="L5070"/>
  <c r="AC67"/>
  <c r="AD67"/>
  <c r="N5070" l="1"/>
  <c r="M5070"/>
  <c r="L5071"/>
  <c r="AE67"/>
  <c r="AF67"/>
  <c r="AG67" s="1"/>
  <c r="M5071" l="1"/>
  <c r="N5071"/>
  <c r="L5072"/>
  <c r="AH67"/>
  <c r="T68"/>
  <c r="S69" l="1"/>
  <c r="R70" s="1"/>
  <c r="N5072"/>
  <c r="M5072"/>
  <c r="L5073"/>
  <c r="U68"/>
  <c r="W68" s="1"/>
  <c r="V68"/>
  <c r="X68" s="1"/>
  <c r="AJ67"/>
  <c r="M5073" l="1"/>
  <c r="N5073"/>
  <c r="L5074"/>
  <c r="AB68"/>
  <c r="AA68"/>
  <c r="AI67"/>
  <c r="G6" i="11" s="1"/>
  <c r="Y68" i="10"/>
  <c r="Z68"/>
  <c r="H6" i="11"/>
  <c r="N5074" i="10" l="1"/>
  <c r="M5074"/>
  <c r="L5075"/>
  <c r="AC68"/>
  <c r="AD68"/>
  <c r="M5075" l="1"/>
  <c r="N5075"/>
  <c r="L5076"/>
  <c r="AE68"/>
  <c r="AF68"/>
  <c r="AG68" s="1"/>
  <c r="N5076" l="1"/>
  <c r="M5076"/>
  <c r="L5077"/>
  <c r="AH68"/>
  <c r="T69"/>
  <c r="S70" l="1"/>
  <c r="R71" s="1"/>
  <c r="M5077"/>
  <c r="N5077"/>
  <c r="L5078"/>
  <c r="U69"/>
  <c r="W69" s="1"/>
  <c r="V69"/>
  <c r="X69" s="1"/>
  <c r="AJ68"/>
  <c r="AI68" s="1"/>
  <c r="N5078" l="1"/>
  <c r="M5078"/>
  <c r="L5079"/>
  <c r="AB69"/>
  <c r="AA69"/>
  <c r="Y69"/>
  <c r="Z69"/>
  <c r="M5079" l="1"/>
  <c r="N5079"/>
  <c r="L5080"/>
  <c r="AC69"/>
  <c r="AD69"/>
  <c r="N5080" l="1"/>
  <c r="M5080"/>
  <c r="L5081"/>
  <c r="AF69"/>
  <c r="AG69" s="1"/>
  <c r="AE69"/>
  <c r="M5081" l="1"/>
  <c r="N5081"/>
  <c r="L5082"/>
  <c r="AH69"/>
  <c r="T70"/>
  <c r="S71" l="1"/>
  <c r="R72" s="1"/>
  <c r="N5082"/>
  <c r="M5082"/>
  <c r="L5083"/>
  <c r="V70"/>
  <c r="X70" s="1"/>
  <c r="U70"/>
  <c r="W70" s="1"/>
  <c r="AJ69"/>
  <c r="AI69" s="1"/>
  <c r="M5083" l="1"/>
  <c r="N5083"/>
  <c r="L5084"/>
  <c r="AB70"/>
  <c r="AA70"/>
  <c r="Y70"/>
  <c r="Z70"/>
  <c r="L5085" l="1"/>
  <c r="N5084"/>
  <c r="M5084"/>
  <c r="AC70"/>
  <c r="AD70"/>
  <c r="L5086" l="1"/>
  <c r="L5087"/>
  <c r="M5085"/>
  <c r="N5085"/>
  <c r="AF70"/>
  <c r="AG70" s="1"/>
  <c r="AE70"/>
  <c r="M5087" l="1"/>
  <c r="N5087"/>
  <c r="N5086"/>
  <c r="M5086"/>
  <c r="AH70"/>
  <c r="T71"/>
  <c r="S72" l="1"/>
  <c r="R73" s="1"/>
  <c r="AJ70"/>
  <c r="AI70" s="1"/>
  <c r="V71"/>
  <c r="X71" s="1"/>
  <c r="U71"/>
  <c r="W71" s="1"/>
  <c r="AB71" l="1"/>
  <c r="Z71"/>
  <c r="Y71"/>
  <c r="AA71" s="1"/>
  <c r="AC71" l="1"/>
  <c r="AD71"/>
  <c r="AE71" l="1"/>
  <c r="AF71"/>
  <c r="AG71" s="1"/>
  <c r="T72" l="1"/>
  <c r="AH71"/>
  <c r="AJ71" s="1"/>
  <c r="AI71" s="1"/>
  <c r="V72" l="1"/>
  <c r="X72" s="1"/>
  <c r="AB72" s="1"/>
  <c r="S73"/>
  <c r="R74" s="1"/>
  <c r="U72"/>
  <c r="W72" s="1"/>
  <c r="Y72" s="1"/>
  <c r="AA72" s="1"/>
  <c r="Z72" l="1"/>
  <c r="AD72" s="1"/>
  <c r="AC72"/>
  <c r="AF72" l="1"/>
  <c r="AG72" s="1"/>
  <c r="AE72"/>
  <c r="AH72" l="1"/>
  <c r="T73"/>
  <c r="S74" l="1"/>
  <c r="R75" s="1"/>
  <c r="AJ72"/>
  <c r="AI72" s="1"/>
  <c r="U73"/>
  <c r="W73" s="1"/>
  <c r="V73"/>
  <c r="X73" s="1"/>
  <c r="AA73" l="1"/>
  <c r="Y73"/>
  <c r="Z73"/>
  <c r="AB73" s="1"/>
  <c r="AD73" l="1"/>
  <c r="AC73"/>
  <c r="AE73" l="1"/>
  <c r="AF73"/>
  <c r="AG73" s="1"/>
  <c r="AH73" l="1"/>
  <c r="AJ73" s="1"/>
  <c r="AI73" s="1"/>
  <c r="T74"/>
  <c r="S75" l="1"/>
  <c r="R76" s="1"/>
  <c r="V74"/>
  <c r="X74" s="1"/>
  <c r="U74"/>
  <c r="W74" s="1"/>
  <c r="AB74" l="1"/>
  <c r="AA74"/>
  <c r="Z74"/>
  <c r="Y74"/>
  <c r="AD74" l="1"/>
  <c r="AC74"/>
  <c r="AF74" l="1"/>
  <c r="AG74" s="1"/>
  <c r="AE74"/>
  <c r="AH74" l="1"/>
  <c r="AJ74" s="1"/>
  <c r="AI74" s="1"/>
  <c r="T75"/>
  <c r="S76" l="1"/>
  <c r="R77" s="1"/>
  <c r="V75"/>
  <c r="X75" s="1"/>
  <c r="U75"/>
  <c r="W75" s="1"/>
  <c r="Z75" l="1"/>
  <c r="AB75" s="1"/>
  <c r="Y75"/>
  <c r="AA75" s="1"/>
  <c r="AD75" l="1"/>
  <c r="AC75"/>
  <c r="AF75" l="1"/>
  <c r="AG75" s="1"/>
  <c r="AE75"/>
  <c r="AH75" l="1"/>
  <c r="AJ75" s="1"/>
  <c r="AI75" s="1"/>
  <c r="T76"/>
  <c r="S77" l="1"/>
  <c r="R78" s="1"/>
  <c r="V76"/>
  <c r="X76" s="1"/>
  <c r="U76"/>
  <c r="W76" s="1"/>
  <c r="AA76" l="1"/>
  <c r="Y76"/>
  <c r="Z76"/>
  <c r="AB76" s="1"/>
  <c r="AC76" l="1"/>
  <c r="AD76"/>
  <c r="AF76" l="1"/>
  <c r="AG76" s="1"/>
  <c r="AE76"/>
  <c r="AH76" l="1"/>
  <c r="AJ76" s="1"/>
  <c r="AI76" s="1"/>
  <c r="T77"/>
  <c r="S78" l="1"/>
  <c r="R79" s="1"/>
  <c r="U77"/>
  <c r="W77" s="1"/>
  <c r="V77"/>
  <c r="X77" s="1"/>
  <c r="Y77" l="1"/>
  <c r="Z77"/>
  <c r="AB77" s="1"/>
  <c r="AA77" l="1"/>
  <c r="AC77" s="1"/>
  <c r="AD77"/>
  <c r="AF77" l="1"/>
  <c r="AG77" s="1"/>
  <c r="AE77"/>
  <c r="AH77" l="1"/>
  <c r="AJ77" s="1"/>
  <c r="AI77" s="1"/>
  <c r="T78"/>
  <c r="S79" l="1"/>
  <c r="R80" s="1"/>
  <c r="U78"/>
  <c r="W78" s="1"/>
  <c r="V78"/>
  <c r="X78" s="1"/>
  <c r="Z78" l="1"/>
  <c r="AB78" s="1"/>
  <c r="Y78"/>
  <c r="AA78" s="1"/>
  <c r="AC78" l="1"/>
  <c r="AD78"/>
  <c r="AE78" l="1"/>
  <c r="AF78"/>
  <c r="AG78" s="1"/>
  <c r="AH78" l="1"/>
  <c r="AJ78" s="1"/>
  <c r="T79"/>
  <c r="AI78" l="1"/>
  <c r="V79"/>
  <c r="X79" s="1"/>
  <c r="Z79" s="1"/>
  <c r="AB79" s="1"/>
  <c r="S80"/>
  <c r="R81" s="1"/>
  <c r="U79"/>
  <c r="W79" s="1"/>
  <c r="Y79" s="1"/>
  <c r="AA79" l="1"/>
  <c r="AC79" s="1"/>
  <c r="AD79"/>
  <c r="AE79" l="1"/>
  <c r="AF79"/>
  <c r="AG79" s="1"/>
  <c r="T80" l="1"/>
  <c r="AH79"/>
  <c r="AJ79" s="1"/>
  <c r="AI79" s="1"/>
  <c r="V80" l="1"/>
  <c r="X80" s="1"/>
  <c r="Z80" s="1"/>
  <c r="AB80" s="1"/>
  <c r="S81"/>
  <c r="R82" s="1"/>
  <c r="U80"/>
  <c r="W80" s="1"/>
  <c r="Y80" s="1"/>
  <c r="AA80" s="1"/>
  <c r="AD80" l="1"/>
  <c r="AC80"/>
  <c r="AF80" l="1"/>
  <c r="AG80" s="1"/>
  <c r="AE80"/>
  <c r="AH80" l="1"/>
  <c r="T81"/>
  <c r="S82" l="1"/>
  <c r="R83" s="1"/>
  <c r="AJ80"/>
  <c r="AI80" s="1"/>
  <c r="U81"/>
  <c r="W81" s="1"/>
  <c r="Y81" s="1"/>
  <c r="V81"/>
  <c r="X81" s="1"/>
  <c r="AA81" l="1"/>
  <c r="AC81" s="1"/>
  <c r="Z81"/>
  <c r="AB81" s="1"/>
  <c r="AD81" l="1"/>
  <c r="AE81" s="1"/>
  <c r="AF81" l="1"/>
  <c r="AG81" s="1"/>
  <c r="T82" s="1"/>
  <c r="AH81" l="1"/>
  <c r="AJ81" s="1"/>
  <c r="AI81" s="1"/>
  <c r="S83"/>
  <c r="R84" s="1"/>
  <c r="U82"/>
  <c r="W82" s="1"/>
  <c r="V82"/>
  <c r="X82" s="1"/>
  <c r="Z82" s="1"/>
  <c r="AB82" l="1"/>
  <c r="AD82" s="1"/>
  <c r="Y82"/>
  <c r="AA82" s="1"/>
  <c r="AC82" l="1"/>
  <c r="AE82" l="1"/>
  <c r="AF82"/>
  <c r="AG82" s="1"/>
  <c r="AH82" l="1"/>
  <c r="T83"/>
  <c r="S84" l="1"/>
  <c r="R85" s="1"/>
  <c r="AJ82"/>
  <c r="AI82" s="1"/>
  <c r="V83"/>
  <c r="X83" s="1"/>
  <c r="Z83" s="1"/>
  <c r="U83"/>
  <c r="W83" s="1"/>
  <c r="Y83" s="1"/>
  <c r="AB83" l="1"/>
  <c r="AD83" s="1"/>
  <c r="AA83"/>
  <c r="AC83" s="1"/>
  <c r="AF83" l="1"/>
  <c r="AG83" s="1"/>
  <c r="AE83"/>
  <c r="AH83" l="1"/>
  <c r="T84"/>
  <c r="S85" l="1"/>
  <c r="R86" s="1"/>
  <c r="AJ83"/>
  <c r="AI83" s="1"/>
  <c r="U84"/>
  <c r="W84" s="1"/>
  <c r="V84"/>
  <c r="X84" s="1"/>
  <c r="Z84" s="1"/>
  <c r="AB84" l="1"/>
  <c r="AD84" s="1"/>
  <c r="Y84"/>
  <c r="AA84" s="1"/>
  <c r="AC84" l="1"/>
  <c r="AE84" l="1"/>
  <c r="AF84"/>
  <c r="AG84" s="1"/>
  <c r="AH84" l="1"/>
  <c r="T85"/>
  <c r="S86" l="1"/>
  <c r="R87" s="1"/>
  <c r="AJ84"/>
  <c r="AI84" s="1"/>
  <c r="U85"/>
  <c r="W85" s="1"/>
  <c r="V85"/>
  <c r="X85" s="1"/>
  <c r="Z85" s="1"/>
  <c r="AB85" l="1"/>
  <c r="AD85" s="1"/>
  <c r="Y85"/>
  <c r="AA85" s="1"/>
  <c r="AC85" l="1"/>
  <c r="AE85" l="1"/>
  <c r="AF85"/>
  <c r="AG85" s="1"/>
  <c r="AH85" l="1"/>
  <c r="T86"/>
  <c r="S87" l="1"/>
  <c r="R88" s="1"/>
  <c r="AJ85"/>
  <c r="AI85" s="1"/>
  <c r="U86"/>
  <c r="W86" s="1"/>
  <c r="V86"/>
  <c r="X86" s="1"/>
  <c r="Z86" s="1"/>
  <c r="AB86" l="1"/>
  <c r="AD86" s="1"/>
  <c r="Y86"/>
  <c r="AA86" s="1"/>
  <c r="AC86" l="1"/>
  <c r="AF86" l="1"/>
  <c r="AG86" s="1"/>
  <c r="AE86"/>
  <c r="AH86" l="1"/>
  <c r="T87"/>
  <c r="S88" l="1"/>
  <c r="R89" s="1"/>
  <c r="AJ86"/>
  <c r="AI86" s="1"/>
  <c r="V87"/>
  <c r="X87" s="1"/>
  <c r="U87"/>
  <c r="W87" s="1"/>
  <c r="Y87" l="1"/>
  <c r="AA87" s="1"/>
  <c r="Z87"/>
  <c r="AB87" s="1"/>
  <c r="AD87" l="1"/>
  <c r="AC87"/>
  <c r="AF87" l="1"/>
  <c r="AG87" s="1"/>
  <c r="AE87"/>
  <c r="AH87" l="1"/>
  <c r="T88"/>
  <c r="S89" l="1"/>
  <c r="R90" s="1"/>
  <c r="AJ87"/>
  <c r="AI87" s="1"/>
  <c r="V88"/>
  <c r="X88" s="1"/>
  <c r="U88"/>
  <c r="W88" s="1"/>
  <c r="Y88" l="1"/>
  <c r="AA88" s="1"/>
  <c r="Z88"/>
  <c r="AB88" s="1"/>
  <c r="AD88" l="1"/>
  <c r="AC88"/>
  <c r="AE88" l="1"/>
  <c r="AF88"/>
  <c r="AG88" s="1"/>
  <c r="AH88" l="1"/>
  <c r="T89"/>
  <c r="S90" l="1"/>
  <c r="R91" s="1"/>
  <c r="AJ88"/>
  <c r="AI88" s="1"/>
  <c r="U89"/>
  <c r="W89" s="1"/>
  <c r="Y89" s="1"/>
  <c r="V89"/>
  <c r="X89" s="1"/>
  <c r="Z89" s="1"/>
  <c r="AB89" l="1"/>
  <c r="AD89" s="1"/>
  <c r="AA89"/>
  <c r="AC89" s="1"/>
  <c r="AF89" l="1"/>
  <c r="AG89" s="1"/>
  <c r="AE89"/>
  <c r="AH89" l="1"/>
  <c r="AJ89" s="1"/>
  <c r="T90"/>
  <c r="AI89" l="1"/>
  <c r="S91"/>
  <c r="R92" s="1"/>
  <c r="V90"/>
  <c r="X90" s="1"/>
  <c r="Z90" s="1"/>
  <c r="U90"/>
  <c r="W90" s="1"/>
  <c r="Y90" s="1"/>
  <c r="AB90" l="1"/>
  <c r="AD90" s="1"/>
  <c r="AA90"/>
  <c r="AC90" s="1"/>
  <c r="AF90" l="1"/>
  <c r="AG90" s="1"/>
  <c r="AE90"/>
  <c r="AH90" l="1"/>
  <c r="AJ90" s="1"/>
  <c r="AI90" s="1"/>
  <c r="T91"/>
  <c r="S92" l="1"/>
  <c r="R93" s="1"/>
  <c r="U91"/>
  <c r="W91" s="1"/>
  <c r="Y91" s="1"/>
  <c r="V91"/>
  <c r="X91" s="1"/>
  <c r="Z91" s="1"/>
  <c r="AB91" l="1"/>
  <c r="AD91" s="1"/>
  <c r="AA91"/>
  <c r="AC91" s="1"/>
  <c r="AE91" l="1"/>
  <c r="AF91"/>
  <c r="AG91" s="1"/>
  <c r="T92" l="1"/>
  <c r="U92" s="1"/>
  <c r="W92" s="1"/>
  <c r="Y92" s="1"/>
  <c r="AH91"/>
  <c r="AJ91" s="1"/>
  <c r="AI91" s="1"/>
  <c r="S93" l="1"/>
  <c r="R94" s="1"/>
  <c r="V92"/>
  <c r="X92" s="1"/>
  <c r="Z92" s="1"/>
  <c r="AA92"/>
  <c r="AC92" s="1"/>
  <c r="AB92" l="1"/>
  <c r="AD92" s="1"/>
  <c r="AF92" s="1"/>
  <c r="AG92" s="1"/>
  <c r="AE92" l="1"/>
  <c r="AH92"/>
  <c r="T93"/>
  <c r="S94" l="1"/>
  <c r="R95" s="1"/>
  <c r="AJ92"/>
  <c r="AI92" s="1"/>
  <c r="V93"/>
  <c r="X93" s="1"/>
  <c r="Z93" s="1"/>
  <c r="U93"/>
  <c r="W93" s="1"/>
  <c r="Y93" s="1"/>
  <c r="AB93" l="1"/>
  <c r="AD93" s="1"/>
  <c r="AA93"/>
  <c r="AC93" s="1"/>
  <c r="AF93" l="1"/>
  <c r="AG93" s="1"/>
  <c r="AE93"/>
  <c r="AH93" l="1"/>
  <c r="T94"/>
  <c r="S95" l="1"/>
  <c r="R96" s="1"/>
  <c r="AJ93"/>
  <c r="AI93" s="1"/>
  <c r="V94"/>
  <c r="X94" s="1"/>
  <c r="Z94" s="1"/>
  <c r="U94"/>
  <c r="W94" s="1"/>
  <c r="Y94" s="1"/>
  <c r="AB94" l="1"/>
  <c r="AD94" s="1"/>
  <c r="AA94"/>
  <c r="AC94" s="1"/>
  <c r="AF94" l="1"/>
  <c r="AG94" s="1"/>
  <c r="AE94"/>
  <c r="T95" l="1"/>
  <c r="AH94"/>
  <c r="S96" l="1"/>
  <c r="R97" s="1"/>
  <c r="AJ94"/>
  <c r="AI94" s="1"/>
  <c r="V95"/>
  <c r="X95" s="1"/>
  <c r="Z95" s="1"/>
  <c r="U95"/>
  <c r="W95" s="1"/>
  <c r="AB95" l="1"/>
  <c r="AD95" s="1"/>
  <c r="Y95"/>
  <c r="AA95" s="1"/>
  <c r="AC95" l="1"/>
  <c r="AF95" l="1"/>
  <c r="AG95" s="1"/>
  <c r="AE95"/>
  <c r="AH95" l="1"/>
  <c r="T96"/>
  <c r="S97" l="1"/>
  <c r="R98" s="1"/>
  <c r="AJ95"/>
  <c r="AI95" s="1"/>
  <c r="U96"/>
  <c r="W96" s="1"/>
  <c r="Y96" s="1"/>
  <c r="V96"/>
  <c r="X96" s="1"/>
  <c r="Z96" s="1"/>
  <c r="AB96" l="1"/>
  <c r="AD96" s="1"/>
  <c r="AA96"/>
  <c r="AC96" s="1"/>
  <c r="AE96" l="1"/>
  <c r="AF96"/>
  <c r="AG96" s="1"/>
  <c r="AH96" l="1"/>
  <c r="T97"/>
  <c r="S98" l="1"/>
  <c r="R99" s="1"/>
  <c r="AJ96"/>
  <c r="AI96" s="1"/>
  <c r="V97"/>
  <c r="X97" s="1"/>
  <c r="Z97" s="1"/>
  <c r="U97"/>
  <c r="W97" s="1"/>
  <c r="Y97" s="1"/>
  <c r="AB97" l="1"/>
  <c r="AD97" s="1"/>
  <c r="AA97"/>
  <c r="AC97" s="1"/>
  <c r="AE97" l="1"/>
  <c r="AF97"/>
  <c r="AG97" s="1"/>
  <c r="AH97" l="1"/>
  <c r="AJ97" s="1"/>
  <c r="AI97" s="1"/>
  <c r="T98"/>
  <c r="S99" l="1"/>
  <c r="R100" s="1"/>
  <c r="U98"/>
  <c r="W98" s="1"/>
  <c r="Y98" s="1"/>
  <c r="V98"/>
  <c r="X98" s="1"/>
  <c r="Z98" s="1"/>
  <c r="AB98" l="1"/>
  <c r="AD98" s="1"/>
  <c r="AA98"/>
  <c r="AC98" s="1"/>
  <c r="AE98" l="1"/>
  <c r="AF98"/>
  <c r="AG98" s="1"/>
  <c r="AH98" l="1"/>
  <c r="AJ98" s="1"/>
  <c r="AI98" s="1"/>
  <c r="T99"/>
  <c r="S100" l="1"/>
  <c r="R101" s="1"/>
  <c r="U99"/>
  <c r="W99" s="1"/>
  <c r="Y99" s="1"/>
  <c r="V99"/>
  <c r="X99" s="1"/>
  <c r="Z99" s="1"/>
  <c r="AB99" l="1"/>
  <c r="AD99" s="1"/>
  <c r="AA99"/>
  <c r="AC99" s="1"/>
  <c r="AE99" l="1"/>
  <c r="AF99"/>
  <c r="AG99" s="1"/>
  <c r="T100" l="1"/>
  <c r="V100" s="1"/>
  <c r="X100" s="1"/>
  <c r="Z100" s="1"/>
  <c r="AH99"/>
  <c r="S101" l="1"/>
  <c r="R102" s="1"/>
  <c r="U100"/>
  <c r="W100" s="1"/>
  <c r="Y100" s="1"/>
  <c r="AB100"/>
  <c r="AD100" s="1"/>
  <c r="AJ99"/>
  <c r="AI99" s="1"/>
  <c r="AA100" l="1"/>
  <c r="AC100" s="1"/>
  <c r="AE100" s="1"/>
  <c r="AF100" l="1"/>
  <c r="AG100" s="1"/>
  <c r="AH100" s="1"/>
  <c r="T101" l="1"/>
  <c r="V101" s="1"/>
  <c r="X101" s="1"/>
  <c r="Z101" s="1"/>
  <c r="AJ100"/>
  <c r="AI100" s="1"/>
  <c r="S102" l="1"/>
  <c r="R103" s="1"/>
  <c r="U101"/>
  <c r="W101" s="1"/>
  <c r="Y101" s="1"/>
  <c r="AB101"/>
  <c r="AD101" s="1"/>
  <c r="AA101" l="1"/>
  <c r="AC101" s="1"/>
  <c r="AE101" s="1"/>
  <c r="AF101" l="1"/>
  <c r="AG101" s="1"/>
  <c r="T102" s="1"/>
  <c r="AH101" l="1"/>
  <c r="AJ101" s="1"/>
  <c r="AI101" s="1"/>
  <c r="S103"/>
  <c r="R104" s="1"/>
  <c r="V102"/>
  <c r="X102" s="1"/>
  <c r="Z102" s="1"/>
  <c r="U102"/>
  <c r="W102" s="1"/>
  <c r="Y102" s="1"/>
  <c r="AB102" l="1"/>
  <c r="AD102" s="1"/>
  <c r="AA102"/>
  <c r="AC102" s="1"/>
  <c r="AF102" l="1"/>
  <c r="AG102" s="1"/>
  <c r="AE102"/>
  <c r="T103" l="1"/>
  <c r="AH102"/>
  <c r="S104" l="1"/>
  <c r="R105" s="1"/>
  <c r="AJ102"/>
  <c r="AI102" s="1"/>
  <c r="V103"/>
  <c r="X103" s="1"/>
  <c r="U103"/>
  <c r="W103" s="1"/>
  <c r="Y103" s="1"/>
  <c r="AA103" l="1"/>
  <c r="AC103" s="1"/>
  <c r="Z103"/>
  <c r="AB103" s="1"/>
  <c r="AD103" l="1"/>
  <c r="AE103" s="1"/>
  <c r="AF103" l="1"/>
  <c r="AG103" s="1"/>
  <c r="AH103" s="1"/>
  <c r="T104" l="1"/>
  <c r="AJ103"/>
  <c r="AI103" s="1"/>
  <c r="S105" l="1"/>
  <c r="R106" s="1"/>
  <c r="U104"/>
  <c r="W104" s="1"/>
  <c r="Y104" s="1"/>
  <c r="V104"/>
  <c r="X104" s="1"/>
  <c r="Z104" s="1"/>
  <c r="AB104" s="1"/>
  <c r="AA104" l="1"/>
  <c r="AC104" s="1"/>
  <c r="AD104"/>
  <c r="AE104" l="1"/>
  <c r="AF104"/>
  <c r="AG104" s="1"/>
  <c r="AH104" s="1"/>
  <c r="T105" l="1"/>
  <c r="AJ104"/>
  <c r="AI104" s="1"/>
  <c r="S106" l="1"/>
  <c r="R107" s="1"/>
  <c r="U105"/>
  <c r="W105" s="1"/>
  <c r="Y105" s="1"/>
  <c r="V105"/>
  <c r="X105" s="1"/>
  <c r="Z105" s="1"/>
  <c r="AB105" l="1"/>
  <c r="AD105" s="1"/>
  <c r="AA105"/>
  <c r="AC105" s="1"/>
  <c r="AE105" l="1"/>
  <c r="AF105"/>
  <c r="AG105" s="1"/>
  <c r="AH105" s="1"/>
  <c r="T106" l="1"/>
  <c r="AJ105"/>
  <c r="AI105" s="1"/>
  <c r="S107" l="1"/>
  <c r="R108" s="1"/>
  <c r="V106"/>
  <c r="X106" s="1"/>
  <c r="Z106" s="1"/>
  <c r="U106"/>
  <c r="W106" s="1"/>
  <c r="Y106" s="1"/>
  <c r="AB106" l="1"/>
  <c r="AD106" s="1"/>
  <c r="AA106"/>
  <c r="AC106" s="1"/>
  <c r="AF106" l="1"/>
  <c r="AG106" s="1"/>
  <c r="T107" s="1"/>
  <c r="AE106"/>
  <c r="AH106" l="1"/>
  <c r="AJ106" s="1"/>
  <c r="AI106" s="1"/>
  <c r="S108"/>
  <c r="R109" s="1"/>
  <c r="V107"/>
  <c r="X107" s="1"/>
  <c r="Z107" s="1"/>
  <c r="U107"/>
  <c r="W107" s="1"/>
  <c r="Y107" s="1"/>
  <c r="AB107" l="1"/>
  <c r="AD107" s="1"/>
  <c r="AA107"/>
  <c r="AC107" s="1"/>
  <c r="AE107" l="1"/>
  <c r="AF107"/>
  <c r="AG107" s="1"/>
  <c r="T108" l="1"/>
  <c r="AH107"/>
  <c r="S109" l="1"/>
  <c r="R110" s="1"/>
  <c r="AJ107"/>
  <c r="AI107" s="1"/>
  <c r="U108"/>
  <c r="W108" s="1"/>
  <c r="Y108" s="1"/>
  <c r="V108"/>
  <c r="X108" s="1"/>
  <c r="Z108" s="1"/>
  <c r="AB108" l="1"/>
  <c r="AD108" s="1"/>
  <c r="AA108"/>
  <c r="AC108" s="1"/>
  <c r="AF108" l="1"/>
  <c r="AG108" s="1"/>
  <c r="AE108"/>
  <c r="AH108" l="1"/>
  <c r="T109"/>
  <c r="S110" l="1"/>
  <c r="R111" s="1"/>
  <c r="AJ108"/>
  <c r="AI108" s="1"/>
  <c r="V109"/>
  <c r="X109" s="1"/>
  <c r="Z109" s="1"/>
  <c r="U109"/>
  <c r="W109" s="1"/>
  <c r="Y109" s="1"/>
  <c r="AB109" l="1"/>
  <c r="AD109" s="1"/>
  <c r="AA109"/>
  <c r="AC109" s="1"/>
  <c r="AF109" l="1"/>
  <c r="AG109" s="1"/>
  <c r="AE109"/>
  <c r="T110" l="1"/>
  <c r="AH109"/>
  <c r="S111" l="1"/>
  <c r="R112" s="1"/>
  <c r="AJ109"/>
  <c r="AI109" s="1"/>
  <c r="V110"/>
  <c r="X110" s="1"/>
  <c r="Z110" s="1"/>
  <c r="U110"/>
  <c r="W110" s="1"/>
  <c r="Y110" s="1"/>
  <c r="AB110" l="1"/>
  <c r="AD110" s="1"/>
  <c r="AA110"/>
  <c r="AC110" s="1"/>
  <c r="AF110" l="1"/>
  <c r="AG110" s="1"/>
  <c r="AE110"/>
  <c r="T111" l="1"/>
  <c r="AH110"/>
  <c r="S112" l="1"/>
  <c r="R113" s="1"/>
  <c r="AJ110"/>
  <c r="AI110" s="1"/>
  <c r="V111"/>
  <c r="X111" s="1"/>
  <c r="Z111" s="1"/>
  <c r="U111"/>
  <c r="W111" s="1"/>
  <c r="Y111" s="1"/>
  <c r="AB111" l="1"/>
  <c r="AD111" s="1"/>
  <c r="AA111"/>
  <c r="AC111" s="1"/>
  <c r="AE111" l="1"/>
  <c r="AF111"/>
  <c r="AG111" s="1"/>
  <c r="T112" l="1"/>
  <c r="AH111"/>
  <c r="S113" l="1"/>
  <c r="R114" s="1"/>
  <c r="AJ111"/>
  <c r="AI111" s="1"/>
  <c r="V112"/>
  <c r="X112" s="1"/>
  <c r="Z112" s="1"/>
  <c r="U112"/>
  <c r="W112" s="1"/>
  <c r="Y112" s="1"/>
  <c r="AB112" l="1"/>
  <c r="AD112" s="1"/>
  <c r="AA112"/>
  <c r="AC112" s="1"/>
  <c r="AE112" l="1"/>
  <c r="AF112"/>
  <c r="AG112" s="1"/>
  <c r="T113" l="1"/>
  <c r="AH112"/>
  <c r="S114" l="1"/>
  <c r="R115" s="1"/>
  <c r="AJ112"/>
  <c r="AI112" s="1"/>
  <c r="U113"/>
  <c r="W113" s="1"/>
  <c r="Y113" s="1"/>
  <c r="V113"/>
  <c r="X113" s="1"/>
  <c r="Z113" s="1"/>
  <c r="AB113" l="1"/>
  <c r="AD113" s="1"/>
  <c r="AA113"/>
  <c r="AC113" s="1"/>
  <c r="AF113" l="1"/>
  <c r="AG113" s="1"/>
  <c r="AE113"/>
  <c r="T114" l="1"/>
  <c r="AH113"/>
  <c r="S115" l="1"/>
  <c r="R116" s="1"/>
  <c r="AJ113"/>
  <c r="AI113" s="1"/>
  <c r="V114"/>
  <c r="X114" s="1"/>
  <c r="Z114" s="1"/>
  <c r="U114"/>
  <c r="W114" s="1"/>
  <c r="Y114" s="1"/>
  <c r="AB114" l="1"/>
  <c r="AD114" s="1"/>
  <c r="AA114"/>
  <c r="AC114" s="1"/>
  <c r="AF114" l="1"/>
  <c r="AG114" s="1"/>
  <c r="AE114"/>
  <c r="AH114" l="1"/>
  <c r="T115"/>
  <c r="S116" l="1"/>
  <c r="R117" s="1"/>
  <c r="AJ114"/>
  <c r="AI114" s="1"/>
  <c r="U115"/>
  <c r="W115" s="1"/>
  <c r="Y115" s="1"/>
  <c r="V115"/>
  <c r="X115" s="1"/>
  <c r="Z115" s="1"/>
  <c r="AB115" l="1"/>
  <c r="AD115" s="1"/>
  <c r="AA115"/>
  <c r="AC115" s="1"/>
  <c r="AE115" l="1"/>
  <c r="AF115"/>
  <c r="AG115" s="1"/>
  <c r="T116" l="1"/>
  <c r="AH115"/>
  <c r="S117" l="1"/>
  <c r="R118" s="1"/>
  <c r="AJ115"/>
  <c r="AI115" s="1"/>
  <c r="U116"/>
  <c r="W116" s="1"/>
  <c r="Y116" s="1"/>
  <c r="V116"/>
  <c r="X116" s="1"/>
  <c r="Z116" s="1"/>
  <c r="AB116" l="1"/>
  <c r="AD116" s="1"/>
  <c r="AA116"/>
  <c r="AC116" s="1"/>
  <c r="AF116" l="1"/>
  <c r="AG116" s="1"/>
  <c r="AE116"/>
  <c r="T117" l="1"/>
  <c r="AH116"/>
  <c r="S118" l="1"/>
  <c r="R119" s="1"/>
  <c r="AJ116"/>
  <c r="AI116" s="1"/>
  <c r="V117"/>
  <c r="X117" s="1"/>
  <c r="Z117" s="1"/>
  <c r="U117"/>
  <c r="W117" s="1"/>
  <c r="Y117" s="1"/>
  <c r="AB117" l="1"/>
  <c r="AD117" s="1"/>
  <c r="AA117"/>
  <c r="AC117" s="1"/>
  <c r="AE117" l="1"/>
  <c r="AF117"/>
  <c r="AG117" s="1"/>
  <c r="AH117" l="1"/>
  <c r="T118"/>
  <c r="S119" l="1"/>
  <c r="R120" s="1"/>
  <c r="AJ117"/>
  <c r="AI117" s="1"/>
  <c r="U118"/>
  <c r="W118" s="1"/>
  <c r="Y118" s="1"/>
  <c r="V118"/>
  <c r="X118" s="1"/>
  <c r="Z118" s="1"/>
  <c r="AB118" l="1"/>
  <c r="AD118" s="1"/>
  <c r="AA118"/>
  <c r="AC118" s="1"/>
  <c r="AE118" l="1"/>
  <c r="AF118"/>
  <c r="AG118" s="1"/>
  <c r="AH118" l="1"/>
  <c r="T119"/>
  <c r="S120" l="1"/>
  <c r="R121" s="1"/>
  <c r="AJ118"/>
  <c r="AI118" s="1"/>
  <c r="U119"/>
  <c r="W119" s="1"/>
  <c r="Y119" s="1"/>
  <c r="V119"/>
  <c r="X119" s="1"/>
  <c r="Z119" s="1"/>
  <c r="AB119" l="1"/>
  <c r="AD119" s="1"/>
  <c r="AA119"/>
  <c r="AC119" s="1"/>
  <c r="AF119" l="1"/>
  <c r="AG119" s="1"/>
  <c r="AE119"/>
  <c r="T120" l="1"/>
  <c r="AH119"/>
  <c r="S121" l="1"/>
  <c r="R122" s="1"/>
  <c r="AJ119"/>
  <c r="AI119" s="1"/>
  <c r="V120"/>
  <c r="X120" s="1"/>
  <c r="Z120" s="1"/>
  <c r="U120"/>
  <c r="W120" s="1"/>
  <c r="Y120" s="1"/>
  <c r="AB120" l="1"/>
  <c r="AD120" s="1"/>
  <c r="AA120"/>
  <c r="AC120" s="1"/>
  <c r="AE120" l="1"/>
  <c r="AF120"/>
  <c r="AG120" s="1"/>
  <c r="AH120" l="1"/>
  <c r="T121"/>
  <c r="S122" l="1"/>
  <c r="R123" s="1"/>
  <c r="AJ120"/>
  <c r="AI120" s="1"/>
  <c r="V121"/>
  <c r="X121" s="1"/>
  <c r="Z121" s="1"/>
  <c r="U121"/>
  <c r="W121" s="1"/>
  <c r="Y121" s="1"/>
  <c r="AB121" l="1"/>
  <c r="AD121" s="1"/>
  <c r="AA121"/>
  <c r="AC121" s="1"/>
  <c r="AF121" l="1"/>
  <c r="AG121" s="1"/>
  <c r="AE121"/>
  <c r="T122" l="1"/>
  <c r="AH121"/>
  <c r="S123" l="1"/>
  <c r="R124" s="1"/>
  <c r="AJ121"/>
  <c r="AI121" s="1"/>
  <c r="U122"/>
  <c r="W122" s="1"/>
  <c r="Y122" s="1"/>
  <c r="V122"/>
  <c r="X122" s="1"/>
  <c r="Z122" s="1"/>
  <c r="AB122" l="1"/>
  <c r="AD122" s="1"/>
  <c r="AA122"/>
  <c r="AC122" s="1"/>
  <c r="AE122" l="1"/>
  <c r="AF122"/>
  <c r="AG122" s="1"/>
  <c r="T123" l="1"/>
  <c r="AH122"/>
  <c r="S124" l="1"/>
  <c r="R125" s="1"/>
  <c r="AJ122"/>
  <c r="AI122" s="1"/>
  <c r="V123"/>
  <c r="X123" s="1"/>
  <c r="Z123" s="1"/>
  <c r="U123"/>
  <c r="W123" s="1"/>
  <c r="Y123" s="1"/>
  <c r="AB123" l="1"/>
  <c r="AD123" s="1"/>
  <c r="AA123"/>
  <c r="AC123" s="1"/>
  <c r="AE123" l="1"/>
  <c r="AF123"/>
  <c r="AG123" s="1"/>
  <c r="AH123" l="1"/>
  <c r="T124"/>
  <c r="S125" l="1"/>
  <c r="R126" s="1"/>
  <c r="AJ123"/>
  <c r="AI123" s="1"/>
  <c r="U124"/>
  <c r="W124" s="1"/>
  <c r="Y124" s="1"/>
  <c r="V124"/>
  <c r="X124" s="1"/>
  <c r="Z124" s="1"/>
  <c r="AB124" l="1"/>
  <c r="AD124" s="1"/>
  <c r="AA124"/>
  <c r="AC124" s="1"/>
  <c r="AF124" l="1"/>
  <c r="AG124" s="1"/>
  <c r="AE124"/>
  <c r="AH124" l="1"/>
  <c r="T125"/>
  <c r="S126" l="1"/>
  <c r="R127" s="1"/>
  <c r="AJ124"/>
  <c r="AI124" s="1"/>
  <c r="U125"/>
  <c r="W125" s="1"/>
  <c r="Y125" s="1"/>
  <c r="V125"/>
  <c r="X125" s="1"/>
  <c r="Z125" s="1"/>
  <c r="AB125" l="1"/>
  <c r="AD125" s="1"/>
  <c r="AA125"/>
  <c r="AC125" s="1"/>
  <c r="AF125" l="1"/>
  <c r="AG125" s="1"/>
  <c r="AE125"/>
  <c r="T126" l="1"/>
  <c r="AH125"/>
  <c r="S127" l="1"/>
  <c r="R128" s="1"/>
  <c r="AJ125"/>
  <c r="AI125" s="1"/>
  <c r="V126"/>
  <c r="X126" s="1"/>
  <c r="Z126" s="1"/>
  <c r="U126"/>
  <c r="W126" s="1"/>
  <c r="Y126" s="1"/>
  <c r="AB126" l="1"/>
  <c r="AD126" s="1"/>
  <c r="AA126"/>
  <c r="AC126" s="1"/>
  <c r="AF126" l="1"/>
  <c r="AG126" s="1"/>
  <c r="AE126"/>
  <c r="T127" l="1"/>
  <c r="AH126"/>
  <c r="S128" l="1"/>
  <c r="R129" s="1"/>
  <c r="AJ126"/>
  <c r="AI126" s="1"/>
  <c r="V127"/>
  <c r="X127" s="1"/>
  <c r="Z127" s="1"/>
  <c r="U127"/>
  <c r="W127" s="1"/>
  <c r="Y127" s="1"/>
  <c r="AB127" l="1"/>
  <c r="AD127" s="1"/>
  <c r="AA127"/>
  <c r="AC127" s="1"/>
  <c r="AF127" l="1"/>
  <c r="AG127" s="1"/>
  <c r="AE127"/>
  <c r="T128" l="1"/>
  <c r="AH127"/>
  <c r="S129" l="1"/>
  <c r="R130" s="1"/>
  <c r="AJ127"/>
  <c r="AI127" s="1"/>
  <c r="U128"/>
  <c r="W128" s="1"/>
  <c r="Y128" s="1"/>
  <c r="V128"/>
  <c r="X128" s="1"/>
  <c r="Z128" s="1"/>
  <c r="AB128" l="1"/>
  <c r="AD128" s="1"/>
  <c r="AA128"/>
  <c r="AC128" s="1"/>
  <c r="AF128" l="1"/>
  <c r="AG128" s="1"/>
  <c r="AE128"/>
  <c r="T129" l="1"/>
  <c r="AH128"/>
  <c r="S130" l="1"/>
  <c r="R131" s="1"/>
  <c r="AJ128"/>
  <c r="AI128" s="1"/>
  <c r="U129"/>
  <c r="W129" s="1"/>
  <c r="Y129" s="1"/>
  <c r="V129"/>
  <c r="X129" s="1"/>
  <c r="Z129" s="1"/>
  <c r="AB129" l="1"/>
  <c r="AD129" s="1"/>
  <c r="AA129"/>
  <c r="AC129" s="1"/>
  <c r="AE129" l="1"/>
  <c r="AF129"/>
  <c r="AG129" s="1"/>
  <c r="T130" l="1"/>
  <c r="AH129"/>
  <c r="S131" l="1"/>
  <c r="R132" s="1"/>
  <c r="U130"/>
  <c r="W130" s="1"/>
  <c r="Y130" s="1"/>
  <c r="V130"/>
  <c r="X130" s="1"/>
  <c r="Z130" s="1"/>
  <c r="AJ129"/>
  <c r="AI129" s="1"/>
  <c r="AB130" l="1"/>
  <c r="AD130" s="1"/>
  <c r="AA130"/>
  <c r="AC130" s="1"/>
  <c r="AE130" l="1"/>
  <c r="AF130"/>
  <c r="AG130" s="1"/>
  <c r="AH130" s="1"/>
  <c r="T131" l="1"/>
  <c r="AJ130"/>
  <c r="AI130" s="1"/>
  <c r="S132" l="1"/>
  <c r="R133" s="1"/>
  <c r="V131"/>
  <c r="X131" s="1"/>
  <c r="Z131" s="1"/>
  <c r="U131"/>
  <c r="W131" s="1"/>
  <c r="Y131" s="1"/>
  <c r="AB131" l="1"/>
  <c r="AD131" s="1"/>
  <c r="AA131"/>
  <c r="AC131" s="1"/>
  <c r="AE131" l="1"/>
  <c r="AF131"/>
  <c r="AG131" s="1"/>
  <c r="AH131" s="1"/>
  <c r="T132" l="1"/>
  <c r="AJ131"/>
  <c r="AI131" s="1"/>
  <c r="S133" l="1"/>
  <c r="R134" s="1"/>
  <c r="U132"/>
  <c r="W132" s="1"/>
  <c r="Y132" s="1"/>
  <c r="V132"/>
  <c r="X132" s="1"/>
  <c r="Z132" s="1"/>
  <c r="AB132" l="1"/>
  <c r="AD132" s="1"/>
  <c r="AA132"/>
  <c r="AC132" s="1"/>
  <c r="AE132" l="1"/>
  <c r="AF132"/>
  <c r="AG132" s="1"/>
  <c r="AH132" s="1"/>
  <c r="T133" l="1"/>
  <c r="AJ132"/>
  <c r="AI132" s="1"/>
  <c r="S134" l="1"/>
  <c r="R135" s="1"/>
  <c r="V133"/>
  <c r="X133" s="1"/>
  <c r="Z133" s="1"/>
  <c r="U133"/>
  <c r="W133" s="1"/>
  <c r="Y133" s="1"/>
  <c r="AB133" l="1"/>
  <c r="AD133" s="1"/>
  <c r="AA133"/>
  <c r="AC133" s="1"/>
  <c r="AF133" l="1"/>
  <c r="AG133" s="1"/>
  <c r="T134" s="1"/>
  <c r="AE133"/>
  <c r="AH133" l="1"/>
  <c r="AJ133" s="1"/>
  <c r="AI133" s="1"/>
  <c r="S135"/>
  <c r="R136" s="1"/>
  <c r="U134"/>
  <c r="W134" s="1"/>
  <c r="Y134" s="1"/>
  <c r="V134"/>
  <c r="X134" s="1"/>
  <c r="Z134" s="1"/>
  <c r="AB134" l="1"/>
  <c r="AD134" s="1"/>
  <c r="AA134"/>
  <c r="AC134" s="1"/>
  <c r="AF134" l="1"/>
  <c r="AG134" s="1"/>
  <c r="AE134"/>
  <c r="AH134" l="1"/>
  <c r="AJ134" s="1"/>
  <c r="AI134" s="1"/>
  <c r="T135"/>
  <c r="S136" l="1"/>
  <c r="R137" s="1"/>
  <c r="U135"/>
  <c r="W135" s="1"/>
  <c r="Y135" s="1"/>
  <c r="V135"/>
  <c r="X135" s="1"/>
  <c r="Z135" s="1"/>
  <c r="AB135" l="1"/>
  <c r="AD135" s="1"/>
  <c r="AA135"/>
  <c r="AC135" s="1"/>
  <c r="AE135" l="1"/>
  <c r="AF135"/>
  <c r="AG135" s="1"/>
  <c r="AH135" l="1"/>
  <c r="AJ135" s="1"/>
  <c r="AI135" s="1"/>
  <c r="T136"/>
  <c r="S137" l="1"/>
  <c r="R138" s="1"/>
  <c r="U136"/>
  <c r="W136" s="1"/>
  <c r="Y136" s="1"/>
  <c r="V136"/>
  <c r="X136" s="1"/>
  <c r="Z136" s="1"/>
  <c r="AB136" l="1"/>
  <c r="AD136" s="1"/>
  <c r="AA136"/>
  <c r="AC136" s="1"/>
  <c r="AF136" l="1"/>
  <c r="AG136" s="1"/>
  <c r="AE136"/>
  <c r="AH136" l="1"/>
  <c r="AJ136" s="1"/>
  <c r="AI136" s="1"/>
  <c r="T137"/>
  <c r="S138" l="1"/>
  <c r="R139" s="1"/>
  <c r="V137"/>
  <c r="X137" s="1"/>
  <c r="Z137" s="1"/>
  <c r="U137"/>
  <c r="W137" s="1"/>
  <c r="Y137" s="1"/>
  <c r="AB137" l="1"/>
  <c r="AD137" s="1"/>
  <c r="AA137"/>
  <c r="AC137" s="1"/>
  <c r="AE137" l="1"/>
  <c r="AF137"/>
  <c r="AG137" s="1"/>
  <c r="AH137" l="1"/>
  <c r="AJ137" s="1"/>
  <c r="AI137" s="1"/>
  <c r="T138"/>
  <c r="S139" l="1"/>
  <c r="R140" s="1"/>
  <c r="V138"/>
  <c r="X138" s="1"/>
  <c r="Z138" s="1"/>
  <c r="U138"/>
  <c r="W138" s="1"/>
  <c r="Y138" s="1"/>
  <c r="AB138" l="1"/>
  <c r="AD138" s="1"/>
  <c r="AA138"/>
  <c r="AC138" s="1"/>
  <c r="AE138" l="1"/>
  <c r="AF138"/>
  <c r="AG138" s="1"/>
  <c r="AH138" l="1"/>
  <c r="AJ138" s="1"/>
  <c r="AI138" s="1"/>
  <c r="T139"/>
  <c r="S140" l="1"/>
  <c r="R141" s="1"/>
  <c r="U139"/>
  <c r="W139" s="1"/>
  <c r="Y139" s="1"/>
  <c r="V139"/>
  <c r="X139" s="1"/>
  <c r="Z139" s="1"/>
  <c r="AB139" l="1"/>
  <c r="AD139" s="1"/>
  <c r="AA139"/>
  <c r="AC139" s="1"/>
  <c r="AF139" l="1"/>
  <c r="AG139" s="1"/>
  <c r="AE139"/>
  <c r="T140" l="1"/>
  <c r="AH139"/>
  <c r="AJ139" s="1"/>
  <c r="AI139" s="1"/>
  <c r="S141" l="1"/>
  <c r="R142" s="1"/>
  <c r="V140"/>
  <c r="X140" s="1"/>
  <c r="Z140" s="1"/>
  <c r="U140"/>
  <c r="W140" s="1"/>
  <c r="Y140" s="1"/>
  <c r="AB140" l="1"/>
  <c r="AD140" s="1"/>
  <c r="AA140"/>
  <c r="AC140" s="1"/>
  <c r="AF140" l="1"/>
  <c r="AG140" s="1"/>
  <c r="AH140" s="1"/>
  <c r="AE140"/>
  <c r="T141" l="1"/>
  <c r="V141" s="1"/>
  <c r="X141" s="1"/>
  <c r="Z141" s="1"/>
  <c r="AJ140"/>
  <c r="AI140" s="1"/>
  <c r="S142" l="1"/>
  <c r="R143" s="1"/>
  <c r="U141"/>
  <c r="W141" s="1"/>
  <c r="Y141" s="1"/>
  <c r="AB141"/>
  <c r="AD141" s="1"/>
  <c r="AA141" l="1"/>
  <c r="AC141" s="1"/>
  <c r="AF141" s="1"/>
  <c r="AG141" s="1"/>
  <c r="AE141" l="1"/>
  <c r="AH141"/>
  <c r="T142"/>
  <c r="S143" l="1"/>
  <c r="R144" s="1"/>
  <c r="AJ141"/>
  <c r="AI141" s="1"/>
  <c r="V142"/>
  <c r="X142" s="1"/>
  <c r="Z142" s="1"/>
  <c r="U142"/>
  <c r="W142" s="1"/>
  <c r="Y142" s="1"/>
  <c r="AB142" l="1"/>
  <c r="AD142" s="1"/>
  <c r="AA142"/>
  <c r="AC142" s="1"/>
  <c r="AF142" l="1"/>
  <c r="AG142" s="1"/>
  <c r="AE142"/>
  <c r="T143" l="1"/>
  <c r="AH142"/>
  <c r="S144" l="1"/>
  <c r="R145" s="1"/>
  <c r="AJ142"/>
  <c r="AI142" s="1"/>
  <c r="U143"/>
  <c r="W143" s="1"/>
  <c r="Y143" s="1"/>
  <c r="V143"/>
  <c r="X143" s="1"/>
  <c r="Z143" s="1"/>
  <c r="AB143" l="1"/>
  <c r="AD143" s="1"/>
  <c r="AA143"/>
  <c r="AC143" s="1"/>
  <c r="AF143" l="1"/>
  <c r="AG143" s="1"/>
  <c r="AE143"/>
  <c r="AH143" l="1"/>
  <c r="T144"/>
  <c r="S145" l="1"/>
  <c r="R146" s="1"/>
  <c r="V144"/>
  <c r="X144" s="1"/>
  <c r="Z144" s="1"/>
  <c r="U144"/>
  <c r="W144" s="1"/>
  <c r="Y144" s="1"/>
  <c r="AJ143"/>
  <c r="AI143" s="1"/>
  <c r="AB144" l="1"/>
  <c r="AD144" s="1"/>
  <c r="AA144"/>
  <c r="AC144" s="1"/>
  <c r="AE144" l="1"/>
  <c r="AF144"/>
  <c r="AG144" s="1"/>
  <c r="AH144" l="1"/>
  <c r="T145"/>
  <c r="S146" l="1"/>
  <c r="R147" s="1"/>
  <c r="AJ144"/>
  <c r="AI144" s="1"/>
  <c r="U145"/>
  <c r="W145" s="1"/>
  <c r="Y145" s="1"/>
  <c r="V145"/>
  <c r="X145" s="1"/>
  <c r="Z145" s="1"/>
  <c r="AB145" l="1"/>
  <c r="AD145" s="1"/>
  <c r="AA145"/>
  <c r="AC145" s="1"/>
  <c r="AE145" l="1"/>
  <c r="AF145"/>
  <c r="AG145" s="1"/>
  <c r="AH145" l="1"/>
  <c r="T146"/>
  <c r="S147" l="1"/>
  <c r="R148" s="1"/>
  <c r="AJ145"/>
  <c r="AI145" s="1"/>
  <c r="U146"/>
  <c r="W146" s="1"/>
  <c r="Y146" s="1"/>
  <c r="V146"/>
  <c r="X146" s="1"/>
  <c r="Z146" s="1"/>
  <c r="AB146" l="1"/>
  <c r="AD146" s="1"/>
  <c r="AA146"/>
  <c r="AC146" s="1"/>
  <c r="AF146" l="1"/>
  <c r="AG146" s="1"/>
  <c r="AE146"/>
  <c r="AH146" l="1"/>
  <c r="T147"/>
  <c r="S148" l="1"/>
  <c r="R149" s="1"/>
  <c r="AJ146"/>
  <c r="AI146" s="1"/>
  <c r="V147"/>
  <c r="X147" s="1"/>
  <c r="Z147" s="1"/>
  <c r="U147"/>
  <c r="W147" s="1"/>
  <c r="Y147" s="1"/>
  <c r="AB147" l="1"/>
  <c r="AD147" s="1"/>
  <c r="AA147"/>
  <c r="AC147" s="1"/>
  <c r="AF147" l="1"/>
  <c r="AG147" s="1"/>
  <c r="AE147"/>
  <c r="AH147" l="1"/>
  <c r="T148"/>
  <c r="S149" l="1"/>
  <c r="R150" s="1"/>
  <c r="AJ147"/>
  <c r="AI147" s="1"/>
  <c r="V148"/>
  <c r="X148" s="1"/>
  <c r="Z148" s="1"/>
  <c r="U148"/>
  <c r="W148" s="1"/>
  <c r="Y148" s="1"/>
  <c r="AB148" l="1"/>
  <c r="AD148" s="1"/>
  <c r="AA148"/>
  <c r="AC148" s="1"/>
  <c r="AF148" l="1"/>
  <c r="AG148" s="1"/>
  <c r="AE148"/>
  <c r="T149" l="1"/>
  <c r="AH148"/>
  <c r="S150" l="1"/>
  <c r="R151" s="1"/>
  <c r="AJ148"/>
  <c r="AI148" s="1"/>
  <c r="V149"/>
  <c r="X149" s="1"/>
  <c r="Z149" s="1"/>
  <c r="U149"/>
  <c r="W149" s="1"/>
  <c r="Y149" s="1"/>
  <c r="AB149" l="1"/>
  <c r="AD149" s="1"/>
  <c r="AA149"/>
  <c r="AC149" s="1"/>
  <c r="AF149" l="1"/>
  <c r="AG149" s="1"/>
  <c r="AE149"/>
  <c r="T150" l="1"/>
  <c r="AH149"/>
  <c r="S151" l="1"/>
  <c r="R152" s="1"/>
  <c r="AJ149"/>
  <c r="AI149" s="1"/>
  <c r="V150"/>
  <c r="X150" s="1"/>
  <c r="Z150" s="1"/>
  <c r="U150"/>
  <c r="W150" s="1"/>
  <c r="Y150" s="1"/>
  <c r="AB150" l="1"/>
  <c r="AD150" s="1"/>
  <c r="AA150"/>
  <c r="AC150" s="1"/>
  <c r="AF150" l="1"/>
  <c r="AG150" s="1"/>
  <c r="AE150"/>
  <c r="AH150" l="1"/>
  <c r="T151"/>
  <c r="S152" l="1"/>
  <c r="R153" s="1"/>
  <c r="AJ150"/>
  <c r="AI150" s="1"/>
  <c r="V151"/>
  <c r="X151" s="1"/>
  <c r="Z151" s="1"/>
  <c r="U151"/>
  <c r="W151" s="1"/>
  <c r="Y151" s="1"/>
  <c r="AB151" l="1"/>
  <c r="AD151" s="1"/>
  <c r="AA151"/>
  <c r="AC151" s="1"/>
  <c r="AE151" l="1"/>
  <c r="AF151"/>
  <c r="AG151" s="1"/>
  <c r="AH151" l="1"/>
  <c r="T152"/>
  <c r="S153" l="1"/>
  <c r="R154" s="1"/>
  <c r="AJ151"/>
  <c r="AI151" s="1"/>
  <c r="U152"/>
  <c r="W152" s="1"/>
  <c r="Y152" s="1"/>
  <c r="V152"/>
  <c r="X152" s="1"/>
  <c r="Z152" s="1"/>
  <c r="AB152" l="1"/>
  <c r="AD152" s="1"/>
  <c r="AA152"/>
  <c r="AC152" s="1"/>
  <c r="AE152" l="1"/>
  <c r="AF152"/>
  <c r="AG152" s="1"/>
  <c r="AH152" l="1"/>
  <c r="T153"/>
  <c r="S154" l="1"/>
  <c r="R155" s="1"/>
  <c r="AJ152"/>
  <c r="AI152" s="1"/>
  <c r="U153"/>
  <c r="W153" s="1"/>
  <c r="Y153" s="1"/>
  <c r="V153"/>
  <c r="X153" s="1"/>
  <c r="Z153" s="1"/>
  <c r="AB153" l="1"/>
  <c r="AD153" s="1"/>
  <c r="AA153"/>
  <c r="AC153" s="1"/>
  <c r="AE153" l="1"/>
  <c r="AF153"/>
  <c r="AG153" s="1"/>
  <c r="T154" l="1"/>
  <c r="AH153"/>
  <c r="S155" l="1"/>
  <c r="R156" s="1"/>
  <c r="U154"/>
  <c r="W154" s="1"/>
  <c r="Y154" s="1"/>
  <c r="V154"/>
  <c r="X154" s="1"/>
  <c r="Z154" s="1"/>
  <c r="AJ153"/>
  <c r="AI153" s="1"/>
  <c r="AB154" l="1"/>
  <c r="AD154" s="1"/>
  <c r="AA154"/>
  <c r="AC154" s="1"/>
  <c r="AF154" l="1"/>
  <c r="AG154" s="1"/>
  <c r="T155" s="1"/>
  <c r="AE154"/>
  <c r="AH154" l="1"/>
  <c r="AJ154" s="1"/>
  <c r="AI154" s="1"/>
  <c r="S156"/>
  <c r="R157" s="1"/>
  <c r="U155"/>
  <c r="W155" s="1"/>
  <c r="Y155" s="1"/>
  <c r="V155"/>
  <c r="X155" s="1"/>
  <c r="Z155" s="1"/>
  <c r="AB155" l="1"/>
  <c r="AD155" s="1"/>
  <c r="AA155"/>
  <c r="AC155" s="1"/>
  <c r="AE155" l="1"/>
  <c r="AF155"/>
  <c r="AG155" s="1"/>
  <c r="AH155" l="1"/>
  <c r="AJ155" s="1"/>
  <c r="AI155" s="1"/>
  <c r="T156"/>
  <c r="S157" l="1"/>
  <c r="R158" s="1"/>
  <c r="V156"/>
  <c r="X156" s="1"/>
  <c r="Z156" s="1"/>
  <c r="U156"/>
  <c r="W156" s="1"/>
  <c r="Y156" s="1"/>
  <c r="AB156" l="1"/>
  <c r="AD156" s="1"/>
  <c r="AA156"/>
  <c r="AC156" s="1"/>
  <c r="AF156" l="1"/>
  <c r="AG156" s="1"/>
  <c r="AE156"/>
  <c r="AH156" l="1"/>
  <c r="AJ156" s="1"/>
  <c r="AI156" s="1"/>
  <c r="T157"/>
  <c r="S158" l="1"/>
  <c r="R159" s="1"/>
  <c r="V157"/>
  <c r="X157" s="1"/>
  <c r="Z157" s="1"/>
  <c r="U157"/>
  <c r="W157" s="1"/>
  <c r="Y157" s="1"/>
  <c r="AB157" l="1"/>
  <c r="AD157" s="1"/>
  <c r="AA157"/>
  <c r="AC157" s="1"/>
  <c r="AF157" l="1"/>
  <c r="AG157" s="1"/>
  <c r="AE157"/>
  <c r="AH157" l="1"/>
  <c r="AJ157" s="1"/>
  <c r="AI157" s="1"/>
  <c r="T158"/>
  <c r="S159" l="1"/>
  <c r="R160" s="1"/>
  <c r="U158"/>
  <c r="W158" s="1"/>
  <c r="Y158" s="1"/>
  <c r="V158"/>
  <c r="X158" s="1"/>
  <c r="Z158" s="1"/>
  <c r="AB158" l="1"/>
  <c r="AD158" s="1"/>
  <c r="AA158"/>
  <c r="AC158" s="1"/>
  <c r="AF158" l="1"/>
  <c r="AG158" s="1"/>
  <c r="AE158"/>
  <c r="T159" l="1"/>
  <c r="AH158"/>
  <c r="S160" l="1"/>
  <c r="R161" s="1"/>
  <c r="U159"/>
  <c r="W159" s="1"/>
  <c r="Y159" s="1"/>
  <c r="V159"/>
  <c r="X159" s="1"/>
  <c r="Z159" s="1"/>
  <c r="AJ158"/>
  <c r="AI158" s="1"/>
  <c r="AB159" l="1"/>
  <c r="AD159" s="1"/>
  <c r="AA159"/>
  <c r="AC159" s="1"/>
  <c r="AE159" l="1"/>
  <c r="AF159"/>
  <c r="AG159" s="1"/>
  <c r="T160" s="1"/>
  <c r="S161" l="1"/>
  <c r="R162" s="1"/>
  <c r="AH159"/>
  <c r="AJ159" s="1"/>
  <c r="AI159" s="1"/>
  <c r="V160"/>
  <c r="X160" s="1"/>
  <c r="Z160" s="1"/>
  <c r="U160"/>
  <c r="W160" s="1"/>
  <c r="Y160" s="1"/>
  <c r="AB160" l="1"/>
  <c r="AD160" s="1"/>
  <c r="AA160"/>
  <c r="AC160" s="1"/>
  <c r="AE160" l="1"/>
  <c r="AF160"/>
  <c r="AG160" s="1"/>
  <c r="AH160" l="1"/>
  <c r="T161"/>
  <c r="S162" l="1"/>
  <c r="R163" s="1"/>
  <c r="U161"/>
  <c r="W161" s="1"/>
  <c r="Y161" s="1"/>
  <c r="V161"/>
  <c r="X161" s="1"/>
  <c r="Z161" s="1"/>
  <c r="AJ160"/>
  <c r="AI160" s="1"/>
  <c r="AB161" l="1"/>
  <c r="AD161" s="1"/>
  <c r="AA161"/>
  <c r="AC161" s="1"/>
  <c r="AE161" l="1"/>
  <c r="AF161"/>
  <c r="AG161" s="1"/>
  <c r="AH161" l="1"/>
  <c r="T162"/>
  <c r="S163" l="1"/>
  <c r="R164" s="1"/>
  <c r="AJ161"/>
  <c r="AI161" s="1"/>
  <c r="U162"/>
  <c r="W162" s="1"/>
  <c r="Y162" s="1"/>
  <c r="V162"/>
  <c r="X162" s="1"/>
  <c r="Z162" s="1"/>
  <c r="AB162" l="1"/>
  <c r="AD162" s="1"/>
  <c r="AA162"/>
  <c r="AC162" s="1"/>
  <c r="AF162" l="1"/>
  <c r="AG162" s="1"/>
  <c r="AE162"/>
  <c r="AH162" l="1"/>
  <c r="T163"/>
  <c r="S164" l="1"/>
  <c r="R165" s="1"/>
  <c r="AJ162"/>
  <c r="AI162" s="1"/>
  <c r="U163"/>
  <c r="W163" s="1"/>
  <c r="Y163" s="1"/>
  <c r="V163"/>
  <c r="X163" s="1"/>
  <c r="Z163" s="1"/>
  <c r="AB163" l="1"/>
  <c r="AD163" s="1"/>
  <c r="AA163"/>
  <c r="AC163" s="1"/>
  <c r="AF163" l="1"/>
  <c r="AG163" s="1"/>
  <c r="AE163"/>
  <c r="AH163" l="1"/>
  <c r="T164"/>
  <c r="S165" l="1"/>
  <c r="R166" s="1"/>
  <c r="AJ163"/>
  <c r="AI163" s="1"/>
  <c r="V164"/>
  <c r="X164" s="1"/>
  <c r="Z164" s="1"/>
  <c r="U164"/>
  <c r="W164" s="1"/>
  <c r="Y164" s="1"/>
  <c r="AB164" l="1"/>
  <c r="AD164" s="1"/>
  <c r="AA164"/>
  <c r="AC164" s="1"/>
  <c r="AE164" l="1"/>
  <c r="AF164"/>
  <c r="AG164" s="1"/>
  <c r="T165" l="1"/>
  <c r="AH164"/>
  <c r="S166" l="1"/>
  <c r="R167" s="1"/>
  <c r="AJ164"/>
  <c r="AI164" s="1"/>
  <c r="U165"/>
  <c r="W165" s="1"/>
  <c r="Y165" s="1"/>
  <c r="V165"/>
  <c r="X165" s="1"/>
  <c r="Z165" s="1"/>
  <c r="AB165" l="1"/>
  <c r="AD165" s="1"/>
  <c r="AA165"/>
  <c r="AC165" s="1"/>
  <c r="AE165" l="1"/>
  <c r="AF165"/>
  <c r="AG165" s="1"/>
  <c r="AH165" l="1"/>
  <c r="T166"/>
  <c r="S167" l="1"/>
  <c r="R168" s="1"/>
  <c r="AJ165"/>
  <c r="AI165" s="1"/>
  <c r="V166"/>
  <c r="X166" s="1"/>
  <c r="Z166" s="1"/>
  <c r="U166"/>
  <c r="W166" s="1"/>
  <c r="Y166" s="1"/>
  <c r="AB166" l="1"/>
  <c r="AD166" s="1"/>
  <c r="AA166"/>
  <c r="AC166" s="1"/>
  <c r="AF166" l="1"/>
  <c r="AG166" s="1"/>
  <c r="AE166"/>
  <c r="T167" l="1"/>
  <c r="AH166"/>
  <c r="S168" l="1"/>
  <c r="R169" s="1"/>
  <c r="AJ166"/>
  <c r="H7" i="11" s="1"/>
  <c r="U167" i="10"/>
  <c r="W167" s="1"/>
  <c r="Y167" s="1"/>
  <c r="V167"/>
  <c r="X167" s="1"/>
  <c r="Z167" s="1"/>
  <c r="AB167" l="1"/>
  <c r="AD167" s="1"/>
  <c r="AA167"/>
  <c r="AC167" s="1"/>
  <c r="AI166"/>
  <c r="G7" i="11" s="1"/>
  <c r="AE167" i="10" l="1"/>
  <c r="AF167"/>
  <c r="AG167" s="1"/>
  <c r="AH167" l="1"/>
  <c r="AJ167" s="1"/>
  <c r="AI167" s="1"/>
  <c r="T168"/>
  <c r="S169" l="1"/>
  <c r="R170" s="1"/>
  <c r="U168"/>
  <c r="W168" s="1"/>
  <c r="Y168" s="1"/>
  <c r="V168"/>
  <c r="X168" s="1"/>
  <c r="Z168" s="1"/>
  <c r="AB168" l="1"/>
  <c r="AD168" s="1"/>
  <c r="AA168"/>
  <c r="AC168" s="1"/>
  <c r="AE168" l="1"/>
  <c r="AF168"/>
  <c r="AG168" s="1"/>
  <c r="T169" l="1"/>
  <c r="AH168"/>
  <c r="AJ168" s="1"/>
  <c r="AI168" s="1"/>
  <c r="S170" l="1"/>
  <c r="R171" s="1"/>
  <c r="U169"/>
  <c r="W169" s="1"/>
  <c r="Y169" s="1"/>
  <c r="V169"/>
  <c r="X169" s="1"/>
  <c r="Z169" s="1"/>
  <c r="AB169" l="1"/>
  <c r="AD169" s="1"/>
  <c r="AA169"/>
  <c r="AC169" s="1"/>
  <c r="AE169" l="1"/>
  <c r="AF169"/>
  <c r="AG169" s="1"/>
  <c r="AH169" s="1"/>
  <c r="AJ169" s="1"/>
  <c r="AI169" s="1"/>
  <c r="T170" l="1"/>
  <c r="S171" l="1"/>
  <c r="R172" s="1"/>
  <c r="V170"/>
  <c r="X170" s="1"/>
  <c r="Z170" s="1"/>
  <c r="U170"/>
  <c r="W170" s="1"/>
  <c r="Y170" s="1"/>
  <c r="AB170" l="1"/>
  <c r="AD170" s="1"/>
  <c r="AA170"/>
  <c r="AC170" s="1"/>
  <c r="AF170" l="1"/>
  <c r="AG170" s="1"/>
  <c r="AE170"/>
  <c r="T171" l="1"/>
  <c r="AH170"/>
  <c r="AJ170" s="1"/>
  <c r="AI170" s="1"/>
  <c r="S172" l="1"/>
  <c r="R173" s="1"/>
  <c r="U171"/>
  <c r="W171" s="1"/>
  <c r="Y171" s="1"/>
  <c r="V171"/>
  <c r="X171" s="1"/>
  <c r="Z171" s="1"/>
  <c r="AB171" l="1"/>
  <c r="AD171" s="1"/>
  <c r="AA171"/>
  <c r="AC171" s="1"/>
  <c r="AE171" l="1"/>
  <c r="AF171"/>
  <c r="AG171" s="1"/>
  <c r="T172" l="1"/>
  <c r="AH171"/>
  <c r="AJ171" s="1"/>
  <c r="AI171" s="1"/>
  <c r="S173" l="1"/>
  <c r="R174" s="1"/>
  <c r="V172"/>
  <c r="X172" s="1"/>
  <c r="Z172" s="1"/>
  <c r="U172"/>
  <c r="W172" s="1"/>
  <c r="Y172" s="1"/>
  <c r="AB172" l="1"/>
  <c r="AD172" s="1"/>
  <c r="AA172"/>
  <c r="AC172" s="1"/>
  <c r="AE172" l="1"/>
  <c r="AF172"/>
  <c r="AG172" s="1"/>
  <c r="T173" l="1"/>
  <c r="AH172"/>
  <c r="AJ172" s="1"/>
  <c r="AI172" s="1"/>
  <c r="S174" l="1"/>
  <c r="R175" s="1"/>
  <c r="U173"/>
  <c r="W173" s="1"/>
  <c r="Y173" s="1"/>
  <c r="V173"/>
  <c r="X173" s="1"/>
  <c r="Z173" s="1"/>
  <c r="AB173" l="1"/>
  <c r="AD173" s="1"/>
  <c r="AA173"/>
  <c r="AC173" s="1"/>
  <c r="AE173" l="1"/>
  <c r="AF173"/>
  <c r="AG173" s="1"/>
  <c r="AH173" l="1"/>
  <c r="AJ173" s="1"/>
  <c r="AI173" s="1"/>
  <c r="T174"/>
  <c r="S175" l="1"/>
  <c r="R176" s="1"/>
  <c r="U174"/>
  <c r="W174" s="1"/>
  <c r="Y174" s="1"/>
  <c r="V174"/>
  <c r="X174" s="1"/>
  <c r="Z174" s="1"/>
  <c r="AB174" l="1"/>
  <c r="AD174" s="1"/>
  <c r="AA174"/>
  <c r="AC174" s="1"/>
  <c r="AF174" l="1"/>
  <c r="AG174" s="1"/>
  <c r="AE174"/>
  <c r="T175" l="1"/>
  <c r="AH174"/>
  <c r="AJ174" s="1"/>
  <c r="AI174" s="1"/>
  <c r="S176" l="1"/>
  <c r="R177" s="1"/>
  <c r="U175"/>
  <c r="W175" s="1"/>
  <c r="Y175" s="1"/>
  <c r="V175"/>
  <c r="X175" s="1"/>
  <c r="Z175" s="1"/>
  <c r="AB175" l="1"/>
  <c r="AD175" s="1"/>
  <c r="AA175"/>
  <c r="AC175" s="1"/>
  <c r="AE175" l="1"/>
  <c r="AF175"/>
  <c r="AG175" s="1"/>
  <c r="T176" l="1"/>
  <c r="AH175"/>
  <c r="AJ175" s="1"/>
  <c r="AI175" s="1"/>
  <c r="S177" l="1"/>
  <c r="R178" s="1"/>
  <c r="U176"/>
  <c r="W176" s="1"/>
  <c r="Y176" s="1"/>
  <c r="V176"/>
  <c r="X176" s="1"/>
  <c r="Z176" s="1"/>
  <c r="AB176" l="1"/>
  <c r="AD176" s="1"/>
  <c r="AA176"/>
  <c r="AC176" s="1"/>
  <c r="AF176" l="1"/>
  <c r="AG176" s="1"/>
  <c r="AE176"/>
  <c r="AH176" l="1"/>
  <c r="AJ176" s="1"/>
  <c r="AI176" s="1"/>
  <c r="T177"/>
  <c r="S178" l="1"/>
  <c r="R179" s="1"/>
  <c r="U177"/>
  <c r="W177" s="1"/>
  <c r="Y177" s="1"/>
  <c r="V177"/>
  <c r="X177" s="1"/>
  <c r="Z177" s="1"/>
  <c r="AB177" l="1"/>
  <c r="AD177" s="1"/>
  <c r="AA177"/>
  <c r="AC177" s="1"/>
  <c r="AE177" l="1"/>
  <c r="AF177"/>
  <c r="AG177" s="1"/>
  <c r="T178" l="1"/>
  <c r="AH177"/>
  <c r="AJ177" s="1"/>
  <c r="AI177" s="1"/>
  <c r="S179" l="1"/>
  <c r="R180" s="1"/>
  <c r="U178"/>
  <c r="W178" s="1"/>
  <c r="Y178" s="1"/>
  <c r="V178"/>
  <c r="X178" s="1"/>
  <c r="Z178" s="1"/>
  <c r="AB178" l="1"/>
  <c r="AD178" s="1"/>
  <c r="AA178"/>
  <c r="AC178" s="1"/>
  <c r="AE178" l="1"/>
  <c r="AF178"/>
  <c r="AG178" s="1"/>
  <c r="T179" l="1"/>
  <c r="AH178"/>
  <c r="AJ178" s="1"/>
  <c r="AI178" s="1"/>
  <c r="S180" l="1"/>
  <c r="R181" s="1"/>
  <c r="V179"/>
  <c r="X179" s="1"/>
  <c r="Z179" s="1"/>
  <c r="U179"/>
  <c r="W179" s="1"/>
  <c r="Y179" s="1"/>
  <c r="AB179" l="1"/>
  <c r="AD179" s="1"/>
  <c r="AA179"/>
  <c r="AC179" s="1"/>
  <c r="AE179" l="1"/>
  <c r="AF179"/>
  <c r="AG179" s="1"/>
  <c r="AH179" l="1"/>
  <c r="AJ179" s="1"/>
  <c r="AI179" s="1"/>
  <c r="T180"/>
  <c r="S181" l="1"/>
  <c r="R182" s="1"/>
  <c r="U180"/>
  <c r="W180" s="1"/>
  <c r="Y180" s="1"/>
  <c r="V180"/>
  <c r="X180" s="1"/>
  <c r="Z180" s="1"/>
  <c r="AB180" l="1"/>
  <c r="AD180" s="1"/>
  <c r="AA180"/>
  <c r="AC180" s="1"/>
  <c r="AE180" l="1"/>
  <c r="AF180"/>
  <c r="AG180" s="1"/>
  <c r="T181" l="1"/>
  <c r="AH180"/>
  <c r="AJ180" s="1"/>
  <c r="AI180" s="1"/>
  <c r="S182" l="1"/>
  <c r="R183" s="1"/>
  <c r="U181"/>
  <c r="W181" s="1"/>
  <c r="Y181" s="1"/>
  <c r="V181"/>
  <c r="X181" s="1"/>
  <c r="Z181" s="1"/>
  <c r="AA181" l="1"/>
  <c r="AC181" s="1"/>
  <c r="AB181"/>
  <c r="AD181" s="1"/>
  <c r="AE181" l="1"/>
  <c r="AF181"/>
  <c r="AG181" s="1"/>
  <c r="AH181" l="1"/>
  <c r="AJ181" s="1"/>
  <c r="AI181" s="1"/>
  <c r="T182"/>
  <c r="V182" l="1"/>
  <c r="X182" s="1"/>
  <c r="Z182" s="1"/>
  <c r="S183"/>
  <c r="R184" s="1"/>
  <c r="U182"/>
  <c r="W182" s="1"/>
  <c r="Y182" s="1"/>
  <c r="AA182" l="1"/>
  <c r="AC182" s="1"/>
  <c r="AB182"/>
  <c r="AD182" s="1"/>
  <c r="AE182" l="1"/>
  <c r="AF182"/>
  <c r="AG182" s="1"/>
  <c r="AH182" l="1"/>
  <c r="AJ182" s="1"/>
  <c r="AI182" s="1"/>
  <c r="T183"/>
  <c r="V183" l="1"/>
  <c r="X183" s="1"/>
  <c r="Z183" s="1"/>
  <c r="S184"/>
  <c r="R185" s="1"/>
  <c r="U183"/>
  <c r="W183" s="1"/>
  <c r="Y183" s="1"/>
  <c r="AA183" l="1"/>
  <c r="AC183" s="1"/>
  <c r="AB183"/>
  <c r="AD183" s="1"/>
  <c r="AF183" l="1"/>
  <c r="AG183" s="1"/>
  <c r="T184" s="1"/>
  <c r="S185" s="1"/>
  <c r="R186" s="1"/>
  <c r="AE183"/>
  <c r="AH183" l="1"/>
  <c r="AJ183" s="1"/>
  <c r="AI183" s="1"/>
  <c r="U184"/>
  <c r="W184" s="1"/>
  <c r="Y184" s="1"/>
  <c r="V184"/>
  <c r="X184" s="1"/>
  <c r="Z184" s="1"/>
  <c r="AB184" l="1"/>
  <c r="AD184" s="1"/>
  <c r="AA184"/>
  <c r="AC184" s="1"/>
  <c r="AE184" l="1"/>
  <c r="AF184"/>
  <c r="AG184" s="1"/>
  <c r="T185" s="1"/>
  <c r="AH184" l="1"/>
  <c r="AJ184" s="1"/>
  <c r="AI184" s="1"/>
  <c r="S186"/>
  <c r="R187" s="1"/>
  <c r="V185"/>
  <c r="X185" s="1"/>
  <c r="Z185" s="1"/>
  <c r="U185"/>
  <c r="W185" s="1"/>
  <c r="Y185" s="1"/>
  <c r="AB185" l="1"/>
  <c r="AD185" s="1"/>
  <c r="AA185"/>
  <c r="AC185" s="1"/>
  <c r="AF185" l="1"/>
  <c r="AG185" s="1"/>
  <c r="AE185"/>
  <c r="AH185" l="1"/>
  <c r="T186"/>
  <c r="S187" l="1"/>
  <c r="R188" s="1"/>
  <c r="AJ185"/>
  <c r="AI185" s="1"/>
  <c r="V186"/>
  <c r="X186" s="1"/>
  <c r="Z186" s="1"/>
  <c r="U186"/>
  <c r="W186" s="1"/>
  <c r="Y186" s="1"/>
  <c r="AB186" l="1"/>
  <c r="AD186" s="1"/>
  <c r="AA186"/>
  <c r="AC186" s="1"/>
  <c r="AF186" l="1"/>
  <c r="AG186" s="1"/>
  <c r="AE186"/>
  <c r="T187" l="1"/>
  <c r="AH186"/>
  <c r="S188" l="1"/>
  <c r="R189" s="1"/>
  <c r="AJ186"/>
  <c r="AI186" s="1"/>
  <c r="U187"/>
  <c r="W187" s="1"/>
  <c r="Y187" s="1"/>
  <c r="V187"/>
  <c r="X187" s="1"/>
  <c r="Z187" s="1"/>
  <c r="AB187" l="1"/>
  <c r="AD187" s="1"/>
  <c r="AA187"/>
  <c r="AC187" s="1"/>
  <c r="AE187" l="1"/>
  <c r="AF187"/>
  <c r="AG187" s="1"/>
  <c r="AH187" l="1"/>
  <c r="T188"/>
  <c r="S189" l="1"/>
  <c r="R190" s="1"/>
  <c r="AJ187"/>
  <c r="AI187" s="1"/>
  <c r="U188"/>
  <c r="W188" s="1"/>
  <c r="Y188" s="1"/>
  <c r="V188"/>
  <c r="X188" s="1"/>
  <c r="Z188" s="1"/>
  <c r="AB188" l="1"/>
  <c r="AD188" s="1"/>
  <c r="AA188"/>
  <c r="AC188" s="1"/>
  <c r="AF188" l="1"/>
  <c r="AG188" s="1"/>
  <c r="AE188"/>
  <c r="AH188" l="1"/>
  <c r="T189"/>
  <c r="S190" l="1"/>
  <c r="R191" s="1"/>
  <c r="AJ188"/>
  <c r="AI188" s="1"/>
  <c r="U189"/>
  <c r="W189" s="1"/>
  <c r="Y189" s="1"/>
  <c r="V189"/>
  <c r="X189" s="1"/>
  <c r="Z189" s="1"/>
  <c r="AB189" l="1"/>
  <c r="AD189" s="1"/>
  <c r="AA189"/>
  <c r="AC189" s="1"/>
  <c r="AE189" l="1"/>
  <c r="AF189"/>
  <c r="AG189" s="1"/>
  <c r="T190" l="1"/>
  <c r="U190" s="1"/>
  <c r="W190" s="1"/>
  <c r="Y190" s="1"/>
  <c r="AH189"/>
  <c r="S191" l="1"/>
  <c r="R192" s="1"/>
  <c r="V190"/>
  <c r="X190" s="1"/>
  <c r="Z190" s="1"/>
  <c r="AA190"/>
  <c r="AC190" s="1"/>
  <c r="AJ189"/>
  <c r="AI189" s="1"/>
  <c r="AB190" l="1"/>
  <c r="AD190" s="1"/>
  <c r="AF190" s="1"/>
  <c r="AG190" s="1"/>
  <c r="AE190" l="1"/>
  <c r="AH190"/>
  <c r="T191"/>
  <c r="S192" l="1"/>
  <c r="R193" s="1"/>
  <c r="AJ190"/>
  <c r="AI190" s="1"/>
  <c r="U191"/>
  <c r="W191" s="1"/>
  <c r="Y191" s="1"/>
  <c r="V191"/>
  <c r="X191" s="1"/>
  <c r="Z191" s="1"/>
  <c r="AB191" l="1"/>
  <c r="AD191" s="1"/>
  <c r="AA191"/>
  <c r="AC191" s="1"/>
  <c r="AE191" l="1"/>
  <c r="AF191"/>
  <c r="AG191" s="1"/>
  <c r="AH191" l="1"/>
  <c r="T192"/>
  <c r="S193" l="1"/>
  <c r="R194" s="1"/>
  <c r="AJ191"/>
  <c r="AI191" s="1"/>
  <c r="U192"/>
  <c r="W192" s="1"/>
  <c r="Y192" s="1"/>
  <c r="V192"/>
  <c r="X192" s="1"/>
  <c r="Z192" s="1"/>
  <c r="AB192" l="1"/>
  <c r="AD192" s="1"/>
  <c r="AA192"/>
  <c r="AC192" s="1"/>
  <c r="AE192" l="1"/>
  <c r="AF192"/>
  <c r="AG192" s="1"/>
  <c r="AH192" l="1"/>
  <c r="T193"/>
  <c r="S194" l="1"/>
  <c r="R195" s="1"/>
  <c r="AJ192"/>
  <c r="AI192" s="1"/>
  <c r="U193"/>
  <c r="W193" s="1"/>
  <c r="Y193" s="1"/>
  <c r="V193"/>
  <c r="X193" s="1"/>
  <c r="Z193" s="1"/>
  <c r="AB193" l="1"/>
  <c r="AD193" s="1"/>
  <c r="AA193"/>
  <c r="AC193" s="1"/>
  <c r="AE193" l="1"/>
  <c r="AF193"/>
  <c r="AG193" s="1"/>
  <c r="AH193" l="1"/>
  <c r="T194"/>
  <c r="S195" l="1"/>
  <c r="R196" s="1"/>
  <c r="AJ193"/>
  <c r="AI193" s="1"/>
  <c r="V194"/>
  <c r="X194" s="1"/>
  <c r="Z194" s="1"/>
  <c r="U194"/>
  <c r="W194" s="1"/>
  <c r="Y194" s="1"/>
  <c r="AB194" l="1"/>
  <c r="AD194" s="1"/>
  <c r="AA194"/>
  <c r="AC194" s="1"/>
  <c r="AE194" l="1"/>
  <c r="AF194"/>
  <c r="AG194" s="1"/>
  <c r="AH194" l="1"/>
  <c r="T195"/>
  <c r="S196" l="1"/>
  <c r="R197" s="1"/>
  <c r="AJ194"/>
  <c r="AI194" s="1"/>
  <c r="V195"/>
  <c r="X195" s="1"/>
  <c r="Z195" s="1"/>
  <c r="U195"/>
  <c r="W195" s="1"/>
  <c r="Y195" s="1"/>
  <c r="AB195" l="1"/>
  <c r="AD195" s="1"/>
  <c r="AA195"/>
  <c r="AC195" s="1"/>
  <c r="AE195" l="1"/>
  <c r="AF195"/>
  <c r="AG195" s="1"/>
  <c r="AH195" l="1"/>
  <c r="T196"/>
  <c r="S197" l="1"/>
  <c r="R198" s="1"/>
  <c r="AJ195"/>
  <c r="AI195" s="1"/>
  <c r="V196"/>
  <c r="X196" s="1"/>
  <c r="Z196" s="1"/>
  <c r="U196"/>
  <c r="W196" s="1"/>
  <c r="Y196" s="1"/>
  <c r="AB196" l="1"/>
  <c r="AD196" s="1"/>
  <c r="AA196"/>
  <c r="AC196" s="1"/>
  <c r="AE196" l="1"/>
  <c r="AF196"/>
  <c r="AG196" s="1"/>
  <c r="AH196" l="1"/>
  <c r="T197"/>
  <c r="S198" l="1"/>
  <c r="R199" s="1"/>
  <c r="AJ196"/>
  <c r="AI196" s="1"/>
  <c r="U197"/>
  <c r="W197" s="1"/>
  <c r="Y197" s="1"/>
  <c r="V197"/>
  <c r="X197" s="1"/>
  <c r="Z197" s="1"/>
  <c r="AB197" l="1"/>
  <c r="AD197" s="1"/>
  <c r="AA197"/>
  <c r="AC197" s="1"/>
  <c r="AE197" l="1"/>
  <c r="AF197"/>
  <c r="AG197" s="1"/>
  <c r="AH197" l="1"/>
  <c r="T198"/>
  <c r="S199" l="1"/>
  <c r="R200" s="1"/>
  <c r="AJ197"/>
  <c r="AI197" s="1"/>
  <c r="U198"/>
  <c r="W198" s="1"/>
  <c r="Y198" s="1"/>
  <c r="V198"/>
  <c r="X198" s="1"/>
  <c r="Z198" s="1"/>
  <c r="AB198" l="1"/>
  <c r="AD198" s="1"/>
  <c r="AA198"/>
  <c r="AC198" s="1"/>
  <c r="AE198" l="1"/>
  <c r="AF198"/>
  <c r="AG198" s="1"/>
  <c r="AH198" l="1"/>
  <c r="T199"/>
  <c r="S200" l="1"/>
  <c r="R201" s="1"/>
  <c r="U199"/>
  <c r="W199" s="1"/>
  <c r="Y199" s="1"/>
  <c r="V199"/>
  <c r="X199" s="1"/>
  <c r="Z199" s="1"/>
  <c r="AJ198"/>
  <c r="AI198" s="1"/>
  <c r="AB199" l="1"/>
  <c r="AD199" s="1"/>
  <c r="AA199"/>
  <c r="AC199" s="1"/>
  <c r="AF199" l="1"/>
  <c r="AG199" s="1"/>
  <c r="AE199"/>
  <c r="AH199" l="1"/>
  <c r="T200"/>
  <c r="S201" l="1"/>
  <c r="R202" s="1"/>
  <c r="AJ199"/>
  <c r="AI199" s="1"/>
  <c r="V200"/>
  <c r="X200" s="1"/>
  <c r="Z200" s="1"/>
  <c r="U200"/>
  <c r="W200" s="1"/>
  <c r="Y200" s="1"/>
  <c r="AB200" l="1"/>
  <c r="AD200" s="1"/>
  <c r="AA200"/>
  <c r="AC200" s="1"/>
  <c r="AF200" l="1"/>
  <c r="AG200" s="1"/>
  <c r="AE200"/>
  <c r="T201" l="1"/>
  <c r="AH200"/>
  <c r="S202" l="1"/>
  <c r="R203" s="1"/>
  <c r="AJ200"/>
  <c r="AI200" s="1"/>
  <c r="U201"/>
  <c r="W201" s="1"/>
  <c r="Y201" s="1"/>
  <c r="V201"/>
  <c r="X201" s="1"/>
  <c r="Z201" s="1"/>
  <c r="AB201" l="1"/>
  <c r="AD201" s="1"/>
  <c r="AA201"/>
  <c r="AC201" s="1"/>
  <c r="AE201" l="1"/>
  <c r="AF201"/>
  <c r="AG201" s="1"/>
  <c r="AH201" l="1"/>
  <c r="AJ201" s="1"/>
  <c r="AI201" s="1"/>
  <c r="T202"/>
  <c r="S203" l="1"/>
  <c r="R204" s="1"/>
  <c r="U202"/>
  <c r="W202" s="1"/>
  <c r="Y202" s="1"/>
  <c r="V202"/>
  <c r="X202" s="1"/>
  <c r="Z202" s="1"/>
  <c r="AB202" l="1"/>
  <c r="AD202" s="1"/>
  <c r="AA202"/>
  <c r="AC202" s="1"/>
  <c r="AE202" l="1"/>
  <c r="AF202"/>
  <c r="AG202" s="1"/>
  <c r="T203" l="1"/>
  <c r="AH202"/>
  <c r="AJ202" s="1"/>
  <c r="AI202" s="1"/>
  <c r="S204" l="1"/>
  <c r="R205" s="1"/>
  <c r="U203"/>
  <c r="W203" s="1"/>
  <c r="Y203" s="1"/>
  <c r="V203"/>
  <c r="X203" s="1"/>
  <c r="Z203" s="1"/>
  <c r="AB203" l="1"/>
  <c r="AD203" s="1"/>
  <c r="AA203"/>
  <c r="AC203" s="1"/>
  <c r="AF203" l="1"/>
  <c r="AG203" s="1"/>
  <c r="T204" s="1"/>
  <c r="AE203"/>
  <c r="AH203" l="1"/>
  <c r="AJ203" s="1"/>
  <c r="AI203" s="1"/>
  <c r="S205"/>
  <c r="R206" s="1"/>
  <c r="V204"/>
  <c r="X204" s="1"/>
  <c r="Z204" s="1"/>
  <c r="U204"/>
  <c r="W204" s="1"/>
  <c r="Y204" s="1"/>
  <c r="AB204" l="1"/>
  <c r="AD204" s="1"/>
  <c r="AA204"/>
  <c r="AC204" s="1"/>
  <c r="AE204" l="1"/>
  <c r="AF204"/>
  <c r="AG204" s="1"/>
  <c r="AH204" l="1"/>
  <c r="T205"/>
  <c r="S206" l="1"/>
  <c r="R207" s="1"/>
  <c r="AJ204"/>
  <c r="AI204" s="1"/>
  <c r="V205"/>
  <c r="X205" s="1"/>
  <c r="Z205" s="1"/>
  <c r="U205"/>
  <c r="W205" s="1"/>
  <c r="Y205" s="1"/>
  <c r="AB205" l="1"/>
  <c r="AD205" s="1"/>
  <c r="AA205"/>
  <c r="AC205" s="1"/>
  <c r="AE205" l="1"/>
  <c r="AF205"/>
  <c r="AG205" s="1"/>
  <c r="AH205" l="1"/>
  <c r="T206"/>
  <c r="S207" l="1"/>
  <c r="R208" s="1"/>
  <c r="AJ205"/>
  <c r="AI205" s="1"/>
  <c r="U206"/>
  <c r="W206" s="1"/>
  <c r="Y206" s="1"/>
  <c r="V206"/>
  <c r="X206" s="1"/>
  <c r="Z206" s="1"/>
  <c r="AB206" l="1"/>
  <c r="AD206" s="1"/>
  <c r="AA206"/>
  <c r="AC206" s="1"/>
  <c r="AF206" l="1"/>
  <c r="AG206" s="1"/>
  <c r="AE206"/>
  <c r="AH206" l="1"/>
  <c r="T207"/>
  <c r="S208" l="1"/>
  <c r="R209" s="1"/>
  <c r="AJ206"/>
  <c r="AI206" s="1"/>
  <c r="U207"/>
  <c r="W207" s="1"/>
  <c r="Y207" s="1"/>
  <c r="V207"/>
  <c r="X207" s="1"/>
  <c r="Z207" s="1"/>
  <c r="AB207" l="1"/>
  <c r="AD207" s="1"/>
  <c r="AA207"/>
  <c r="AC207" s="1"/>
  <c r="AE207" l="1"/>
  <c r="AF207"/>
  <c r="AG207" s="1"/>
  <c r="AH207" l="1"/>
  <c r="T208"/>
  <c r="S209" l="1"/>
  <c r="R210" s="1"/>
  <c r="AJ207"/>
  <c r="AI207" s="1"/>
  <c r="U208"/>
  <c r="W208" s="1"/>
  <c r="Y208" s="1"/>
  <c r="V208"/>
  <c r="X208" s="1"/>
  <c r="Z208" s="1"/>
  <c r="AB208" l="1"/>
  <c r="AD208" s="1"/>
  <c r="AA208"/>
  <c r="AC208" s="1"/>
  <c r="AE208" l="1"/>
  <c r="AF208"/>
  <c r="AG208" s="1"/>
  <c r="AH208" l="1"/>
  <c r="T209"/>
  <c r="S210" l="1"/>
  <c r="R211" s="1"/>
  <c r="AJ208"/>
  <c r="AI208" s="1"/>
  <c r="V209"/>
  <c r="X209" s="1"/>
  <c r="Z209" s="1"/>
  <c r="U209"/>
  <c r="W209" s="1"/>
  <c r="Y209" s="1"/>
  <c r="AB209" l="1"/>
  <c r="AD209" s="1"/>
  <c r="AA209"/>
  <c r="AC209" s="1"/>
  <c r="AE209" l="1"/>
  <c r="AF209"/>
  <c r="AG209" s="1"/>
  <c r="AH209" l="1"/>
  <c r="T210"/>
  <c r="S211" l="1"/>
  <c r="R212" s="1"/>
  <c r="AJ209"/>
  <c r="AI209" s="1"/>
  <c r="V210"/>
  <c r="X210" s="1"/>
  <c r="Z210" s="1"/>
  <c r="U210"/>
  <c r="W210" s="1"/>
  <c r="Y210" s="1"/>
  <c r="AB210" l="1"/>
  <c r="AD210" s="1"/>
  <c r="AA210"/>
  <c r="AC210" s="1"/>
  <c r="AF210" l="1"/>
  <c r="AG210" s="1"/>
  <c r="AE210"/>
  <c r="AH210" l="1"/>
  <c r="T211"/>
  <c r="S212" l="1"/>
  <c r="R213" s="1"/>
  <c r="AJ210"/>
  <c r="AI210" s="1"/>
  <c r="U211"/>
  <c r="W211" s="1"/>
  <c r="Y211" s="1"/>
  <c r="V211"/>
  <c r="X211" s="1"/>
  <c r="Z211" s="1"/>
  <c r="AB211" l="1"/>
  <c r="AD211" s="1"/>
  <c r="AA211"/>
  <c r="AC211" s="1"/>
  <c r="AE211" l="1"/>
  <c r="AF211"/>
  <c r="AG211" s="1"/>
  <c r="AH211" l="1"/>
  <c r="T212"/>
  <c r="S213" l="1"/>
  <c r="R214" s="1"/>
  <c r="AJ211"/>
  <c r="AI211" s="1"/>
  <c r="V212"/>
  <c r="X212" s="1"/>
  <c r="Z212" s="1"/>
  <c r="U212"/>
  <c r="W212" s="1"/>
  <c r="Y212" s="1"/>
  <c r="AB212" l="1"/>
  <c r="AD212" s="1"/>
  <c r="AA212"/>
  <c r="AC212" s="1"/>
  <c r="AE212" l="1"/>
  <c r="AF212"/>
  <c r="AG212" s="1"/>
  <c r="AH212" l="1"/>
  <c r="T213"/>
  <c r="S214" l="1"/>
  <c r="R215" s="1"/>
  <c r="AJ212"/>
  <c r="AI212" s="1"/>
  <c r="U213"/>
  <c r="W213" s="1"/>
  <c r="Y213" s="1"/>
  <c r="V213"/>
  <c r="X213" s="1"/>
  <c r="Z213" s="1"/>
  <c r="AB213" l="1"/>
  <c r="AD213" s="1"/>
  <c r="AA213"/>
  <c r="AC213" s="1"/>
  <c r="AE213" l="1"/>
  <c r="AF213"/>
  <c r="AG213" s="1"/>
  <c r="AH213" l="1"/>
  <c r="T214"/>
  <c r="S215" l="1"/>
  <c r="R216" s="1"/>
  <c r="AJ213"/>
  <c r="AI213" s="1"/>
  <c r="V214"/>
  <c r="X214" s="1"/>
  <c r="Z214" s="1"/>
  <c r="U214"/>
  <c r="W214" s="1"/>
  <c r="Y214" s="1"/>
  <c r="AB214" l="1"/>
  <c r="AD214" s="1"/>
  <c r="AA214"/>
  <c r="AC214" s="1"/>
  <c r="AF214" l="1"/>
  <c r="AG214" s="1"/>
  <c r="AE214"/>
  <c r="AH214" l="1"/>
  <c r="T215"/>
  <c r="S216" l="1"/>
  <c r="R217" s="1"/>
  <c r="AJ214"/>
  <c r="AI214" s="1"/>
  <c r="V215"/>
  <c r="X215" s="1"/>
  <c r="Z215" s="1"/>
  <c r="U215"/>
  <c r="W215" s="1"/>
  <c r="Y215" s="1"/>
  <c r="AB215" l="1"/>
  <c r="AD215" s="1"/>
  <c r="AA215"/>
  <c r="AC215" s="1"/>
  <c r="AE215" l="1"/>
  <c r="AF215"/>
  <c r="AG215" s="1"/>
  <c r="AH215" l="1"/>
  <c r="T216"/>
  <c r="S217" l="1"/>
  <c r="R218" s="1"/>
  <c r="AJ215"/>
  <c r="AI215" s="1"/>
  <c r="U216"/>
  <c r="W216" s="1"/>
  <c r="Y216" s="1"/>
  <c r="V216"/>
  <c r="X216" s="1"/>
  <c r="Z216" s="1"/>
  <c r="AB216" l="1"/>
  <c r="AD216" s="1"/>
  <c r="AA216"/>
  <c r="AC216" s="1"/>
  <c r="AE216" l="1"/>
  <c r="AF216"/>
  <c r="AG216" s="1"/>
  <c r="AH216" l="1"/>
  <c r="T217"/>
  <c r="S218" l="1"/>
  <c r="R219" s="1"/>
  <c r="AJ216"/>
  <c r="AI216" s="1"/>
  <c r="V217"/>
  <c r="X217" s="1"/>
  <c r="Z217" s="1"/>
  <c r="U217"/>
  <c r="W217" s="1"/>
  <c r="Y217" s="1"/>
  <c r="AB217" l="1"/>
  <c r="AD217" s="1"/>
  <c r="AA217"/>
  <c r="AC217" s="1"/>
  <c r="AF217" l="1"/>
  <c r="AG217" s="1"/>
  <c r="AE217"/>
  <c r="T218" l="1"/>
  <c r="AH217"/>
  <c r="S219" l="1"/>
  <c r="R220" s="1"/>
  <c r="AJ217"/>
  <c r="AI217" s="1"/>
  <c r="U218"/>
  <c r="W218" s="1"/>
  <c r="Y218" s="1"/>
  <c r="V218"/>
  <c r="X218" s="1"/>
  <c r="Z218" s="1"/>
  <c r="AB218" l="1"/>
  <c r="AD218" s="1"/>
  <c r="AA218"/>
  <c r="AC218" s="1"/>
  <c r="AF218" l="1"/>
  <c r="AG218" s="1"/>
  <c r="AE218"/>
  <c r="AH218" l="1"/>
  <c r="T219"/>
  <c r="S220" l="1"/>
  <c r="R221" s="1"/>
  <c r="AJ218"/>
  <c r="AI218" s="1"/>
  <c r="U219"/>
  <c r="W219" s="1"/>
  <c r="Y219" s="1"/>
  <c r="V219"/>
  <c r="X219" s="1"/>
  <c r="Z219" s="1"/>
  <c r="AB219" l="1"/>
  <c r="AD219" s="1"/>
  <c r="AA219"/>
  <c r="AC219" s="1"/>
  <c r="AE219" l="1"/>
  <c r="AF219"/>
  <c r="AG219" s="1"/>
  <c r="AH219" l="1"/>
  <c r="T220"/>
  <c r="S221" l="1"/>
  <c r="R222" s="1"/>
  <c r="AJ219"/>
  <c r="AI219" s="1"/>
  <c r="V220"/>
  <c r="X220" s="1"/>
  <c r="Z220" s="1"/>
  <c r="U220"/>
  <c r="W220" s="1"/>
  <c r="Y220" s="1"/>
  <c r="AB220" l="1"/>
  <c r="AD220" s="1"/>
  <c r="AA220"/>
  <c r="AC220" s="1"/>
  <c r="AF220" l="1"/>
  <c r="AG220" s="1"/>
  <c r="AE220"/>
  <c r="AH220" l="1"/>
  <c r="T221"/>
  <c r="S222" l="1"/>
  <c r="R223" s="1"/>
  <c r="AJ220"/>
  <c r="AI220" s="1"/>
  <c r="V221"/>
  <c r="X221" s="1"/>
  <c r="Z221" s="1"/>
  <c r="U221"/>
  <c r="W221" s="1"/>
  <c r="Y221" s="1"/>
  <c r="AB221" l="1"/>
  <c r="AD221" s="1"/>
  <c r="AA221"/>
  <c r="AC221" s="1"/>
  <c r="AF221" l="1"/>
  <c r="AG221" s="1"/>
  <c r="AE221"/>
  <c r="AH221" l="1"/>
  <c r="T222"/>
  <c r="S223" l="1"/>
  <c r="R224" s="1"/>
  <c r="AJ221"/>
  <c r="AI221" s="1"/>
  <c r="U222"/>
  <c r="W222" s="1"/>
  <c r="Y222" s="1"/>
  <c r="V222"/>
  <c r="X222" s="1"/>
  <c r="Z222" s="1"/>
  <c r="AB222" l="1"/>
  <c r="AD222" s="1"/>
  <c r="AA222"/>
  <c r="AC222" s="1"/>
  <c r="AF222" l="1"/>
  <c r="AG222" s="1"/>
  <c r="AE222"/>
  <c r="T223" l="1"/>
  <c r="AH222"/>
  <c r="S224" l="1"/>
  <c r="R225" s="1"/>
  <c r="AJ222"/>
  <c r="AI222" s="1"/>
  <c r="V223"/>
  <c r="X223" s="1"/>
  <c r="Z223" s="1"/>
  <c r="U223"/>
  <c r="W223" s="1"/>
  <c r="Y223" s="1"/>
  <c r="AB223" l="1"/>
  <c r="AD223" s="1"/>
  <c r="AA223"/>
  <c r="AC223" s="1"/>
  <c r="AE223" l="1"/>
  <c r="AF223"/>
  <c r="AG223" s="1"/>
  <c r="T224" l="1"/>
  <c r="AH223"/>
  <c r="S225" l="1"/>
  <c r="R226" s="1"/>
  <c r="AJ223"/>
  <c r="AI223" s="1"/>
  <c r="V224"/>
  <c r="X224" s="1"/>
  <c r="Z224" s="1"/>
  <c r="U224"/>
  <c r="W224" s="1"/>
  <c r="Y224" s="1"/>
  <c r="AB224" l="1"/>
  <c r="AD224" s="1"/>
  <c r="AA224"/>
  <c r="AC224" s="1"/>
  <c r="AE224" l="1"/>
  <c r="AF224"/>
  <c r="AG224" s="1"/>
  <c r="AH224" l="1"/>
  <c r="T225"/>
  <c r="S226" l="1"/>
  <c r="R227" s="1"/>
  <c r="AJ224"/>
  <c r="AI224" s="1"/>
  <c r="U225"/>
  <c r="W225" s="1"/>
  <c r="Y225" s="1"/>
  <c r="V225"/>
  <c r="X225" s="1"/>
  <c r="Z225" s="1"/>
  <c r="AB225" l="1"/>
  <c r="AD225" s="1"/>
  <c r="AA225"/>
  <c r="AC225" s="1"/>
  <c r="AF225" l="1"/>
  <c r="AG225" s="1"/>
  <c r="AE225"/>
  <c r="AH225" l="1"/>
  <c r="T226"/>
  <c r="S227" l="1"/>
  <c r="R228" s="1"/>
  <c r="AJ225"/>
  <c r="AI225" s="1"/>
  <c r="U226"/>
  <c r="W226" s="1"/>
  <c r="Y226" s="1"/>
  <c r="V226"/>
  <c r="X226" s="1"/>
  <c r="Z226" s="1"/>
  <c r="AB226" l="1"/>
  <c r="AD226" s="1"/>
  <c r="AA226"/>
  <c r="AC226" s="1"/>
  <c r="AE226" l="1"/>
  <c r="AF226"/>
  <c r="AG226" s="1"/>
  <c r="AH226" l="1"/>
  <c r="T227"/>
  <c r="S228" l="1"/>
  <c r="R229" s="1"/>
  <c r="AJ226"/>
  <c r="AI226" s="1"/>
  <c r="U227"/>
  <c r="W227" s="1"/>
  <c r="Y227" s="1"/>
  <c r="V227"/>
  <c r="X227" s="1"/>
  <c r="Z227" s="1"/>
  <c r="AB227" l="1"/>
  <c r="AD227" s="1"/>
  <c r="AA227"/>
  <c r="AC227" s="1"/>
  <c r="AF227" l="1"/>
  <c r="AG227" s="1"/>
  <c r="AE227"/>
  <c r="AH227" l="1"/>
  <c r="T228"/>
  <c r="S229" l="1"/>
  <c r="R230" s="1"/>
  <c r="AJ227"/>
  <c r="AI227" s="1"/>
  <c r="U228"/>
  <c r="W228" s="1"/>
  <c r="Y228" s="1"/>
  <c r="V228"/>
  <c r="X228" s="1"/>
  <c r="Z228" s="1"/>
  <c r="AB228" l="1"/>
  <c r="AD228" s="1"/>
  <c r="AA228"/>
  <c r="AC228" s="1"/>
  <c r="AF228" l="1"/>
  <c r="AG228" s="1"/>
  <c r="AE228"/>
  <c r="AH228" l="1"/>
  <c r="T229"/>
  <c r="S230" l="1"/>
  <c r="R231" s="1"/>
  <c r="AJ228"/>
  <c r="AI228" s="1"/>
  <c r="V229"/>
  <c r="X229" s="1"/>
  <c r="Z229" s="1"/>
  <c r="U229"/>
  <c r="W229" s="1"/>
  <c r="Y229" s="1"/>
  <c r="AB229" l="1"/>
  <c r="AD229" s="1"/>
  <c r="AA229"/>
  <c r="AC229" s="1"/>
  <c r="AE229" l="1"/>
  <c r="AF229"/>
  <c r="AG229" s="1"/>
  <c r="AH229" l="1"/>
  <c r="T230"/>
  <c r="S231" l="1"/>
  <c r="R232" s="1"/>
  <c r="AJ229"/>
  <c r="AI229" s="1"/>
  <c r="V230"/>
  <c r="X230" s="1"/>
  <c r="Z230" s="1"/>
  <c r="U230"/>
  <c r="W230" s="1"/>
  <c r="Y230" s="1"/>
  <c r="AB230" l="1"/>
  <c r="AD230" s="1"/>
  <c r="AA230"/>
  <c r="AC230" s="1"/>
  <c r="AF230" l="1"/>
  <c r="AG230" s="1"/>
  <c r="AE230"/>
  <c r="AH230" l="1"/>
  <c r="T231"/>
  <c r="S232" l="1"/>
  <c r="R233" s="1"/>
  <c r="AJ230"/>
  <c r="AI230" s="1"/>
  <c r="U231"/>
  <c r="W231" s="1"/>
  <c r="Y231" s="1"/>
  <c r="V231"/>
  <c r="X231" s="1"/>
  <c r="Z231" s="1"/>
  <c r="AB231" l="1"/>
  <c r="AD231" s="1"/>
  <c r="AA231"/>
  <c r="AC231" s="1"/>
  <c r="AF231" l="1"/>
  <c r="AG231" s="1"/>
  <c r="AE231"/>
  <c r="AH231" l="1"/>
  <c r="T232"/>
  <c r="S233" l="1"/>
  <c r="R234" s="1"/>
  <c r="U232"/>
  <c r="W232" s="1"/>
  <c r="Y232" s="1"/>
  <c r="V232"/>
  <c r="X232" s="1"/>
  <c r="Z232" s="1"/>
  <c r="AJ231"/>
  <c r="AI231" s="1"/>
  <c r="AB232" l="1"/>
  <c r="AD232" s="1"/>
  <c r="AA232"/>
  <c r="AC232" s="1"/>
  <c r="AF232" l="1"/>
  <c r="AG232" s="1"/>
  <c r="AE232"/>
  <c r="AH232" l="1"/>
  <c r="T233"/>
  <c r="S234" l="1"/>
  <c r="R235" s="1"/>
  <c r="AJ232"/>
  <c r="AI232" s="1"/>
  <c r="V233"/>
  <c r="X233" s="1"/>
  <c r="Z233" s="1"/>
  <c r="U233"/>
  <c r="W233" s="1"/>
  <c r="Y233" s="1"/>
  <c r="AB233" l="1"/>
  <c r="AD233" s="1"/>
  <c r="AA233"/>
  <c r="AC233" s="1"/>
  <c r="AE233" l="1"/>
  <c r="AF233"/>
  <c r="AG233" s="1"/>
  <c r="AH233" l="1"/>
  <c r="T234"/>
  <c r="S235" l="1"/>
  <c r="R236" s="1"/>
  <c r="AJ233"/>
  <c r="AI233" s="1"/>
  <c r="V234"/>
  <c r="X234" s="1"/>
  <c r="Z234" s="1"/>
  <c r="U234"/>
  <c r="W234" s="1"/>
  <c r="Y234" s="1"/>
  <c r="AB234" l="1"/>
  <c r="AD234" s="1"/>
  <c r="AA234"/>
  <c r="AC234" s="1"/>
  <c r="AE234" l="1"/>
  <c r="AF234"/>
  <c r="AG234" s="1"/>
  <c r="T235" l="1"/>
  <c r="AH234"/>
  <c r="S236" l="1"/>
  <c r="R237" s="1"/>
  <c r="AJ234"/>
  <c r="AI234" s="1"/>
  <c r="V235"/>
  <c r="X235" s="1"/>
  <c r="Z235" s="1"/>
  <c r="U235"/>
  <c r="W235" s="1"/>
  <c r="Y235" s="1"/>
  <c r="AB235" l="1"/>
  <c r="AD235" s="1"/>
  <c r="AA235"/>
  <c r="AC235" s="1"/>
  <c r="AE235" l="1"/>
  <c r="AF235"/>
  <c r="AG235" s="1"/>
  <c r="AH235" l="1"/>
  <c r="T236"/>
  <c r="S237" l="1"/>
  <c r="R238" s="1"/>
  <c r="AJ235"/>
  <c r="AI235" s="1"/>
  <c r="V236"/>
  <c r="X236" s="1"/>
  <c r="Z236" s="1"/>
  <c r="U236"/>
  <c r="W236" s="1"/>
  <c r="Y236" s="1"/>
  <c r="AB236" l="1"/>
  <c r="AD236" s="1"/>
  <c r="AA236"/>
  <c r="AC236" s="1"/>
  <c r="AE236" l="1"/>
  <c r="AF236"/>
  <c r="AG236" s="1"/>
  <c r="T237" l="1"/>
  <c r="V237" s="1"/>
  <c r="X237" s="1"/>
  <c r="Z237" s="1"/>
  <c r="AH236"/>
  <c r="AJ236" s="1"/>
  <c r="AI236" s="1"/>
  <c r="U237" l="1"/>
  <c r="W237" s="1"/>
  <c r="Y237" s="1"/>
  <c r="S238"/>
  <c r="R239" s="1"/>
  <c r="AB237"/>
  <c r="AD237" s="1"/>
  <c r="AA237" l="1"/>
  <c r="AC237" s="1"/>
  <c r="AE237" s="1"/>
  <c r="AF237" l="1"/>
  <c r="AG237" s="1"/>
  <c r="AH237" s="1"/>
  <c r="T238" l="1"/>
  <c r="V238" s="1"/>
  <c r="X238" s="1"/>
  <c r="Z238" s="1"/>
  <c r="AJ237"/>
  <c r="AI237" s="1"/>
  <c r="S239" l="1"/>
  <c r="R240" s="1"/>
  <c r="U238"/>
  <c r="W238" s="1"/>
  <c r="Y238" s="1"/>
  <c r="AB238"/>
  <c r="AD238" s="1"/>
  <c r="AA238" l="1"/>
  <c r="AC238" s="1"/>
  <c r="AF238" s="1"/>
  <c r="AG238" s="1"/>
  <c r="AE238" l="1"/>
  <c r="T239"/>
  <c r="AH238"/>
  <c r="S240" l="1"/>
  <c r="R241" s="1"/>
  <c r="AJ238"/>
  <c r="AI238" s="1"/>
  <c r="V239"/>
  <c r="X239" s="1"/>
  <c r="Z239" s="1"/>
  <c r="U239"/>
  <c r="W239" s="1"/>
  <c r="Y239" s="1"/>
  <c r="AB239" l="1"/>
  <c r="AD239" s="1"/>
  <c r="AA239"/>
  <c r="AC239" s="1"/>
  <c r="AF239" l="1"/>
  <c r="AG239" s="1"/>
  <c r="AE239"/>
  <c r="T240" l="1"/>
  <c r="AH239"/>
  <c r="S241" l="1"/>
  <c r="R242" s="1"/>
  <c r="AJ239"/>
  <c r="AI239" s="1"/>
  <c r="U240"/>
  <c r="W240" s="1"/>
  <c r="Y240" s="1"/>
  <c r="V240"/>
  <c r="X240" s="1"/>
  <c r="Z240" s="1"/>
  <c r="AB240" l="1"/>
  <c r="AD240" s="1"/>
  <c r="AA240"/>
  <c r="AC240" s="1"/>
  <c r="AF240" l="1"/>
  <c r="AG240" s="1"/>
  <c r="AE240"/>
  <c r="AH240" l="1"/>
  <c r="T241"/>
  <c r="S242" l="1"/>
  <c r="R243" s="1"/>
  <c r="AJ240"/>
  <c r="AI240" s="1"/>
  <c r="U241"/>
  <c r="W241" s="1"/>
  <c r="Y241" s="1"/>
  <c r="V241"/>
  <c r="X241" s="1"/>
  <c r="Z241" s="1"/>
  <c r="AB241" l="1"/>
  <c r="AD241" s="1"/>
  <c r="AA241"/>
  <c r="AC241" s="1"/>
  <c r="AF241" l="1"/>
  <c r="AG241" s="1"/>
  <c r="AE241"/>
  <c r="AH241" l="1"/>
  <c r="T242"/>
  <c r="S243" l="1"/>
  <c r="R244" s="1"/>
  <c r="AJ241"/>
  <c r="AI241" s="1"/>
  <c r="V242"/>
  <c r="X242" s="1"/>
  <c r="Z242" s="1"/>
  <c r="U242"/>
  <c r="W242" s="1"/>
  <c r="Y242" s="1"/>
  <c r="AB242" l="1"/>
  <c r="AD242" s="1"/>
  <c r="AA242"/>
  <c r="AC242" s="1"/>
  <c r="AF242" l="1"/>
  <c r="AG242" s="1"/>
  <c r="AE242"/>
  <c r="AH242" l="1"/>
  <c r="T243"/>
  <c r="S244" l="1"/>
  <c r="R245" s="1"/>
  <c r="AJ242"/>
  <c r="AI242" s="1"/>
  <c r="U243"/>
  <c r="W243" s="1"/>
  <c r="Y243" s="1"/>
  <c r="V243"/>
  <c r="X243" s="1"/>
  <c r="Z243" s="1"/>
  <c r="AB243" l="1"/>
  <c r="AD243" s="1"/>
  <c r="AA243"/>
  <c r="AC243" s="1"/>
  <c r="AF243" l="1"/>
  <c r="AG243" s="1"/>
  <c r="AE243"/>
  <c r="AH243" l="1"/>
  <c r="T244"/>
  <c r="S245" l="1"/>
  <c r="R246" s="1"/>
  <c r="AJ243"/>
  <c r="AI243" s="1"/>
  <c r="V244"/>
  <c r="X244" s="1"/>
  <c r="Z244" s="1"/>
  <c r="U244"/>
  <c r="W244" s="1"/>
  <c r="Y244" s="1"/>
  <c r="AB244" l="1"/>
  <c r="AD244" s="1"/>
  <c r="AA244"/>
  <c r="AC244" s="1"/>
  <c r="AF244" l="1"/>
  <c r="AG244" s="1"/>
  <c r="AE244"/>
  <c r="AH244" l="1"/>
  <c r="T245"/>
  <c r="S246" l="1"/>
  <c r="R247" s="1"/>
  <c r="AJ244"/>
  <c r="AI244" s="1"/>
  <c r="V245"/>
  <c r="X245" s="1"/>
  <c r="Z245" s="1"/>
  <c r="U245"/>
  <c r="W245" s="1"/>
  <c r="Y245" s="1"/>
  <c r="AB245" l="1"/>
  <c r="AD245" s="1"/>
  <c r="AA245"/>
  <c r="AC245" s="1"/>
  <c r="AF245" l="1"/>
  <c r="AG245" s="1"/>
  <c r="AE245"/>
  <c r="AH245" l="1"/>
  <c r="T246"/>
  <c r="S247" l="1"/>
  <c r="R248" s="1"/>
  <c r="AJ245"/>
  <c r="AI245" s="1"/>
  <c r="V246"/>
  <c r="X246" s="1"/>
  <c r="Z246" s="1"/>
  <c r="U246"/>
  <c r="W246" s="1"/>
  <c r="Y246" s="1"/>
  <c r="AB246" l="1"/>
  <c r="AD246" s="1"/>
  <c r="AA246"/>
  <c r="AC246" s="1"/>
  <c r="AF246" l="1"/>
  <c r="AG246" s="1"/>
  <c r="AE246"/>
  <c r="T247" l="1"/>
  <c r="AH246"/>
  <c r="S248" l="1"/>
  <c r="R249" s="1"/>
  <c r="AJ246"/>
  <c r="AI246" s="1"/>
  <c r="V247"/>
  <c r="X247" s="1"/>
  <c r="Z247" s="1"/>
  <c r="U247"/>
  <c r="W247" s="1"/>
  <c r="Y247" s="1"/>
  <c r="AB247" l="1"/>
  <c r="AD247" s="1"/>
  <c r="AA247"/>
  <c r="AC247" s="1"/>
  <c r="AF247" l="1"/>
  <c r="AG247" s="1"/>
  <c r="AE247"/>
  <c r="AH247" l="1"/>
  <c r="T248"/>
  <c r="S249" l="1"/>
  <c r="R250" s="1"/>
  <c r="AJ247"/>
  <c r="AI247" s="1"/>
  <c r="U248"/>
  <c r="W248" s="1"/>
  <c r="Y248" s="1"/>
  <c r="V248"/>
  <c r="X248" s="1"/>
  <c r="Z248" s="1"/>
  <c r="AB248" l="1"/>
  <c r="AD248" s="1"/>
  <c r="AA248"/>
  <c r="AC248" s="1"/>
  <c r="AE248" l="1"/>
  <c r="AF248"/>
  <c r="AG248" s="1"/>
  <c r="AH248" l="1"/>
  <c r="T249"/>
  <c r="S250" l="1"/>
  <c r="R251" s="1"/>
  <c r="AJ248"/>
  <c r="AI248" s="1"/>
  <c r="V249"/>
  <c r="X249" s="1"/>
  <c r="Z249" s="1"/>
  <c r="U249"/>
  <c r="W249" s="1"/>
  <c r="Y249" s="1"/>
  <c r="AB249" l="1"/>
  <c r="AD249" s="1"/>
  <c r="AA249"/>
  <c r="AC249" s="1"/>
  <c r="AE249" l="1"/>
  <c r="AF249"/>
  <c r="AG249" s="1"/>
  <c r="AH249" l="1"/>
  <c r="T250"/>
  <c r="S251" l="1"/>
  <c r="R252" s="1"/>
  <c r="V250"/>
  <c r="X250" s="1"/>
  <c r="Z250" s="1"/>
  <c r="U250"/>
  <c r="W250" s="1"/>
  <c r="Y250" s="1"/>
  <c r="AJ249"/>
  <c r="AI249" s="1"/>
  <c r="AB250" l="1"/>
  <c r="AD250" s="1"/>
  <c r="AA250"/>
  <c r="AC250" s="1"/>
  <c r="AE250" l="1"/>
  <c r="AF250"/>
  <c r="AG250" s="1"/>
  <c r="AH250" l="1"/>
  <c r="T251"/>
  <c r="S252" l="1"/>
  <c r="R253" s="1"/>
  <c r="AJ250"/>
  <c r="AI250" s="1"/>
  <c r="V251"/>
  <c r="X251" s="1"/>
  <c r="Z251" s="1"/>
  <c r="U251"/>
  <c r="W251" s="1"/>
  <c r="Y251" s="1"/>
  <c r="AB251" l="1"/>
  <c r="AD251" s="1"/>
  <c r="AA251"/>
  <c r="AC251" s="1"/>
  <c r="AE251" l="1"/>
  <c r="AF251"/>
  <c r="AG251" s="1"/>
  <c r="AH251" l="1"/>
  <c r="T252"/>
  <c r="S253" l="1"/>
  <c r="R254" s="1"/>
  <c r="AJ251"/>
  <c r="AI251" s="1"/>
  <c r="U252"/>
  <c r="W252" s="1"/>
  <c r="Y252" s="1"/>
  <c r="V252"/>
  <c r="X252" s="1"/>
  <c r="Z252" s="1"/>
  <c r="AB252" l="1"/>
  <c r="AD252" s="1"/>
  <c r="AA252"/>
  <c r="AC252" s="1"/>
  <c r="AF252" l="1"/>
  <c r="AG252" s="1"/>
  <c r="AE252"/>
  <c r="AH252" l="1"/>
  <c r="T253"/>
  <c r="S254" l="1"/>
  <c r="R255" s="1"/>
  <c r="AJ252"/>
  <c r="AI252" s="1"/>
  <c r="U253"/>
  <c r="W253" s="1"/>
  <c r="Y253" s="1"/>
  <c r="V253"/>
  <c r="X253" s="1"/>
  <c r="Z253" s="1"/>
  <c r="AB253" l="1"/>
  <c r="AD253" s="1"/>
  <c r="AA253"/>
  <c r="AC253" s="1"/>
  <c r="AF253" l="1"/>
  <c r="AG253" s="1"/>
  <c r="AE253"/>
  <c r="AH253" l="1"/>
  <c r="T254"/>
  <c r="S255" l="1"/>
  <c r="R256" s="1"/>
  <c r="AJ253"/>
  <c r="AI253" s="1"/>
  <c r="V254"/>
  <c r="X254" s="1"/>
  <c r="Z254" s="1"/>
  <c r="U254"/>
  <c r="W254" s="1"/>
  <c r="Y254" s="1"/>
  <c r="AB254" l="1"/>
  <c r="AD254" s="1"/>
  <c r="AA254"/>
  <c r="AC254" s="1"/>
  <c r="AF254" l="1"/>
  <c r="AG254" s="1"/>
  <c r="AE254"/>
  <c r="AH254" l="1"/>
  <c r="T255"/>
  <c r="S256" l="1"/>
  <c r="R257" s="1"/>
  <c r="AJ254"/>
  <c r="AI254" s="1"/>
  <c r="V255"/>
  <c r="X255" s="1"/>
  <c r="Z255" s="1"/>
  <c r="U255"/>
  <c r="W255" s="1"/>
  <c r="Y255" s="1"/>
  <c r="AB255" l="1"/>
  <c r="AD255" s="1"/>
  <c r="AA255"/>
  <c r="AC255" s="1"/>
  <c r="AE255" l="1"/>
  <c r="AF255"/>
  <c r="AG255" s="1"/>
  <c r="AH255" l="1"/>
  <c r="T256"/>
  <c r="S257" l="1"/>
  <c r="R258" s="1"/>
  <c r="AJ255"/>
  <c r="AI255" s="1"/>
  <c r="U256"/>
  <c r="W256" s="1"/>
  <c r="Y256" s="1"/>
  <c r="V256"/>
  <c r="X256" s="1"/>
  <c r="Z256" s="1"/>
  <c r="AB256" l="1"/>
  <c r="AD256" s="1"/>
  <c r="AA256"/>
  <c r="AC256" s="1"/>
  <c r="AF256" l="1"/>
  <c r="AG256" s="1"/>
  <c r="AE256"/>
  <c r="T257" l="1"/>
  <c r="AH256"/>
  <c r="S258" l="1"/>
  <c r="R259" s="1"/>
  <c r="AJ256"/>
  <c r="AI256" s="1"/>
  <c r="U257"/>
  <c r="W257" s="1"/>
  <c r="Y257" s="1"/>
  <c r="V257"/>
  <c r="X257" s="1"/>
  <c r="Z257" s="1"/>
  <c r="AB257" l="1"/>
  <c r="AD257" s="1"/>
  <c r="AA257"/>
  <c r="AC257" s="1"/>
  <c r="AF257" l="1"/>
  <c r="AG257" s="1"/>
  <c r="AE257"/>
  <c r="T258" l="1"/>
  <c r="AH257"/>
  <c r="S259" l="1"/>
  <c r="R260" s="1"/>
  <c r="AJ257"/>
  <c r="AI257" s="1"/>
  <c r="V258"/>
  <c r="X258" s="1"/>
  <c r="Z258" s="1"/>
  <c r="U258"/>
  <c r="W258" s="1"/>
  <c r="Y258" s="1"/>
  <c r="AB258" l="1"/>
  <c r="AD258" s="1"/>
  <c r="AA258"/>
  <c r="AC258" s="1"/>
  <c r="AE258" l="1"/>
  <c r="AF258"/>
  <c r="AG258" s="1"/>
  <c r="AH258" l="1"/>
  <c r="T259"/>
  <c r="S260" l="1"/>
  <c r="R261" s="1"/>
  <c r="AJ258"/>
  <c r="AI258" s="1"/>
  <c r="V259"/>
  <c r="X259" s="1"/>
  <c r="Z259" s="1"/>
  <c r="U259"/>
  <c r="W259" s="1"/>
  <c r="Y259" s="1"/>
  <c r="AB259" l="1"/>
  <c r="AD259" s="1"/>
  <c r="AA259"/>
  <c r="AC259" s="1"/>
  <c r="AF259" l="1"/>
  <c r="AG259" s="1"/>
  <c r="AE259"/>
  <c r="AH259" l="1"/>
  <c r="T260"/>
  <c r="S261" l="1"/>
  <c r="R262" s="1"/>
  <c r="AJ259"/>
  <c r="AI259" s="1"/>
  <c r="U260"/>
  <c r="W260" s="1"/>
  <c r="Y260" s="1"/>
  <c r="V260"/>
  <c r="X260" s="1"/>
  <c r="Z260" s="1"/>
  <c r="AB260" l="1"/>
  <c r="AD260" s="1"/>
  <c r="AA260"/>
  <c r="AC260" s="1"/>
  <c r="AF260" l="1"/>
  <c r="AG260" s="1"/>
  <c r="AE260"/>
  <c r="AH260" l="1"/>
  <c r="T261"/>
  <c r="S262" l="1"/>
  <c r="R263" s="1"/>
  <c r="AJ260"/>
  <c r="AI260" s="1"/>
  <c r="V261"/>
  <c r="X261" s="1"/>
  <c r="Z261" s="1"/>
  <c r="U261"/>
  <c r="W261" s="1"/>
  <c r="Y261" s="1"/>
  <c r="AB261" l="1"/>
  <c r="AD261" s="1"/>
  <c r="AA261"/>
  <c r="AC261" s="1"/>
  <c r="AE261" l="1"/>
  <c r="AF261"/>
  <c r="AG261" s="1"/>
  <c r="AH261" l="1"/>
  <c r="T262"/>
  <c r="S263" l="1"/>
  <c r="R264" s="1"/>
  <c r="AJ261"/>
  <c r="AI261" s="1"/>
  <c r="V262"/>
  <c r="X262" s="1"/>
  <c r="Z262" s="1"/>
  <c r="U262"/>
  <c r="W262" s="1"/>
  <c r="Y262" s="1"/>
  <c r="AB262" l="1"/>
  <c r="AD262" s="1"/>
  <c r="AA262"/>
  <c r="AC262" s="1"/>
  <c r="AF262" l="1"/>
  <c r="AG262" s="1"/>
  <c r="AE262"/>
  <c r="AH262" l="1"/>
  <c r="T263"/>
  <c r="S264" l="1"/>
  <c r="R265" s="1"/>
  <c r="AJ262"/>
  <c r="AI262" s="1"/>
  <c r="V263"/>
  <c r="X263" s="1"/>
  <c r="Z263" s="1"/>
  <c r="U263"/>
  <c r="W263" s="1"/>
  <c r="Y263" s="1"/>
  <c r="AB263" l="1"/>
  <c r="AD263" s="1"/>
  <c r="AA263"/>
  <c r="AC263" s="1"/>
  <c r="AE263" l="1"/>
  <c r="AF263"/>
  <c r="AG263" s="1"/>
  <c r="AH263" l="1"/>
  <c r="T264"/>
  <c r="S265" l="1"/>
  <c r="R266" s="1"/>
  <c r="AJ263"/>
  <c r="AI263" s="1"/>
  <c r="V264"/>
  <c r="X264" s="1"/>
  <c r="Z264" s="1"/>
  <c r="U264"/>
  <c r="W264" s="1"/>
  <c r="Y264" s="1"/>
  <c r="AB264" l="1"/>
  <c r="AD264" s="1"/>
  <c r="AA264"/>
  <c r="AC264" s="1"/>
  <c r="AF264" l="1"/>
  <c r="AG264" s="1"/>
  <c r="AE264"/>
  <c r="AH264" l="1"/>
  <c r="T265"/>
  <c r="S266" l="1"/>
  <c r="R267" s="1"/>
  <c r="AJ264"/>
  <c r="AI264" s="1"/>
  <c r="U265"/>
  <c r="W265" s="1"/>
  <c r="Y265" s="1"/>
  <c r="V265"/>
  <c r="X265" s="1"/>
  <c r="Z265" s="1"/>
  <c r="AB265" l="1"/>
  <c r="AD265" s="1"/>
  <c r="AA265"/>
  <c r="AC265" s="1"/>
  <c r="AF265" l="1"/>
  <c r="AG265" s="1"/>
  <c r="AE265"/>
  <c r="AH265" l="1"/>
  <c r="T266"/>
  <c r="S267" l="1"/>
  <c r="R268" s="1"/>
  <c r="U266"/>
  <c r="W266" s="1"/>
  <c r="Y266" s="1"/>
  <c r="V266"/>
  <c r="X266" s="1"/>
  <c r="Z266" s="1"/>
  <c r="AJ265"/>
  <c r="AI265" s="1"/>
  <c r="AB266" l="1"/>
  <c r="AD266" s="1"/>
  <c r="AA266"/>
  <c r="AC266" s="1"/>
  <c r="AE266" l="1"/>
  <c r="AF266"/>
  <c r="AG266" s="1"/>
  <c r="AH266" l="1"/>
  <c r="T267"/>
  <c r="S268" l="1"/>
  <c r="R269" s="1"/>
  <c r="AJ266"/>
  <c r="H8" i="11" s="1"/>
  <c r="V267" i="10"/>
  <c r="X267" s="1"/>
  <c r="Z267" s="1"/>
  <c r="U267"/>
  <c r="W267" s="1"/>
  <c r="Y267" s="1"/>
  <c r="AB267" l="1"/>
  <c r="AD267" s="1"/>
  <c r="AA267"/>
  <c r="AC267" s="1"/>
  <c r="AI266"/>
  <c r="G8" i="11" s="1"/>
  <c r="AE267" i="10" l="1"/>
  <c r="AF267"/>
  <c r="AG267" s="1"/>
  <c r="AH267" l="1"/>
  <c r="T268"/>
  <c r="S269" l="1"/>
  <c r="R270" s="1"/>
  <c r="AJ267"/>
  <c r="AI267" s="1"/>
  <c r="V268"/>
  <c r="X268" s="1"/>
  <c r="Z268" s="1"/>
  <c r="U268"/>
  <c r="W268" s="1"/>
  <c r="Y268" s="1"/>
  <c r="AB268" l="1"/>
  <c r="AD268" s="1"/>
  <c r="AA268"/>
  <c r="AC268" s="1"/>
  <c r="AF268" l="1"/>
  <c r="AG268" s="1"/>
  <c r="AE268"/>
  <c r="AH268" l="1"/>
  <c r="T269"/>
  <c r="S270" l="1"/>
  <c r="R271" s="1"/>
  <c r="AJ268"/>
  <c r="AI268" s="1"/>
  <c r="V269"/>
  <c r="X269" s="1"/>
  <c r="Z269" s="1"/>
  <c r="U269"/>
  <c r="W269" s="1"/>
  <c r="Y269" s="1"/>
  <c r="AB269" l="1"/>
  <c r="AD269" s="1"/>
  <c r="AA269"/>
  <c r="AC269" s="1"/>
  <c r="AE269" l="1"/>
  <c r="AF269"/>
  <c r="AG269" s="1"/>
  <c r="AH269" l="1"/>
  <c r="T270"/>
  <c r="S271" l="1"/>
  <c r="R272" s="1"/>
  <c r="AJ269"/>
  <c r="AI269" s="1"/>
  <c r="V270"/>
  <c r="X270" s="1"/>
  <c r="Z270" s="1"/>
  <c r="U270"/>
  <c r="W270" s="1"/>
  <c r="Y270" s="1"/>
  <c r="AB270" l="1"/>
  <c r="AD270" s="1"/>
  <c r="AA270"/>
  <c r="AC270" s="1"/>
  <c r="AF270" l="1"/>
  <c r="AG270" s="1"/>
  <c r="AE270"/>
  <c r="AH270" l="1"/>
  <c r="T271"/>
  <c r="S272" l="1"/>
  <c r="R273" s="1"/>
  <c r="AJ270"/>
  <c r="AI270" s="1"/>
  <c r="U271"/>
  <c r="W271" s="1"/>
  <c r="Y271" s="1"/>
  <c r="V271"/>
  <c r="X271" s="1"/>
  <c r="Z271" s="1"/>
  <c r="AB271" l="1"/>
  <c r="AD271" s="1"/>
  <c r="AA271"/>
  <c r="AC271" s="1"/>
  <c r="AF271" l="1"/>
  <c r="AG271" s="1"/>
  <c r="AE271"/>
  <c r="AH271" l="1"/>
  <c r="T272"/>
  <c r="S273" l="1"/>
  <c r="R274" s="1"/>
  <c r="AJ271"/>
  <c r="AI271" s="1"/>
  <c r="V272"/>
  <c r="X272" s="1"/>
  <c r="Z272" s="1"/>
  <c r="U272"/>
  <c r="W272" s="1"/>
  <c r="Y272" s="1"/>
  <c r="AB272" l="1"/>
  <c r="AD272" s="1"/>
  <c r="AA272"/>
  <c r="AC272" s="1"/>
  <c r="AF272" l="1"/>
  <c r="AG272" s="1"/>
  <c r="AE272"/>
  <c r="AH272" l="1"/>
  <c r="T273"/>
  <c r="S274" l="1"/>
  <c r="R275" s="1"/>
  <c r="AJ272"/>
  <c r="AI272" s="1"/>
  <c r="U273"/>
  <c r="W273" s="1"/>
  <c r="Y273" s="1"/>
  <c r="V273"/>
  <c r="X273" s="1"/>
  <c r="Z273" s="1"/>
  <c r="AB273" l="1"/>
  <c r="AD273" s="1"/>
  <c r="AA273"/>
  <c r="AC273" s="1"/>
  <c r="AE273" l="1"/>
  <c r="AF273"/>
  <c r="AG273" s="1"/>
  <c r="AH273" l="1"/>
  <c r="T274"/>
  <c r="S275" l="1"/>
  <c r="R276" s="1"/>
  <c r="AJ273"/>
  <c r="AI273" s="1"/>
  <c r="U274"/>
  <c r="W274" s="1"/>
  <c r="Y274" s="1"/>
  <c r="V274"/>
  <c r="X274" s="1"/>
  <c r="Z274" s="1"/>
  <c r="AB274" l="1"/>
  <c r="AD274" s="1"/>
  <c r="AA274"/>
  <c r="AC274" s="1"/>
  <c r="AF274" l="1"/>
  <c r="AG274" s="1"/>
  <c r="AE274"/>
  <c r="AH274" l="1"/>
  <c r="T275"/>
  <c r="S276" l="1"/>
  <c r="R277" s="1"/>
  <c r="AJ274"/>
  <c r="AI274" s="1"/>
  <c r="V275"/>
  <c r="X275" s="1"/>
  <c r="Z275" s="1"/>
  <c r="U275"/>
  <c r="W275" s="1"/>
  <c r="Y275" s="1"/>
  <c r="AB275" l="1"/>
  <c r="AD275" s="1"/>
  <c r="AA275"/>
  <c r="AC275" s="1"/>
  <c r="AF275" l="1"/>
  <c r="AG275" s="1"/>
  <c r="AE275"/>
  <c r="AH275" l="1"/>
  <c r="T276"/>
  <c r="S277" l="1"/>
  <c r="R278" s="1"/>
  <c r="AJ275"/>
  <c r="AI275" s="1"/>
  <c r="U276"/>
  <c r="W276" s="1"/>
  <c r="Y276" s="1"/>
  <c r="V276"/>
  <c r="X276" s="1"/>
  <c r="Z276" s="1"/>
  <c r="AB276" l="1"/>
  <c r="AD276" s="1"/>
  <c r="AA276"/>
  <c r="AC276" s="1"/>
  <c r="AF276" l="1"/>
  <c r="AG276" s="1"/>
  <c r="AE276"/>
  <c r="AH276" l="1"/>
  <c r="T277"/>
  <c r="S278" l="1"/>
  <c r="R279" s="1"/>
  <c r="AJ276"/>
  <c r="AI276" s="1"/>
  <c r="V277"/>
  <c r="X277" s="1"/>
  <c r="Z277" s="1"/>
  <c r="U277"/>
  <c r="W277" s="1"/>
  <c r="Y277" s="1"/>
  <c r="AB277" l="1"/>
  <c r="AD277" s="1"/>
  <c r="AA277"/>
  <c r="AC277" s="1"/>
  <c r="AE277" l="1"/>
  <c r="AF277"/>
  <c r="AG277" s="1"/>
  <c r="AH277" l="1"/>
  <c r="T278"/>
  <c r="S279" l="1"/>
  <c r="R280" s="1"/>
  <c r="AJ277"/>
  <c r="AI277" s="1"/>
  <c r="V278"/>
  <c r="X278" s="1"/>
  <c r="Z278" s="1"/>
  <c r="U278"/>
  <c r="W278" s="1"/>
  <c r="Y278" s="1"/>
  <c r="AB278" l="1"/>
  <c r="AD278" s="1"/>
  <c r="AA278"/>
  <c r="AC278" s="1"/>
  <c r="AE278" l="1"/>
  <c r="AF278"/>
  <c r="AG278" s="1"/>
  <c r="AH278" l="1"/>
  <c r="T279"/>
  <c r="S280" l="1"/>
  <c r="R281" s="1"/>
  <c r="AJ278"/>
  <c r="AI278" s="1"/>
  <c r="U279"/>
  <c r="W279" s="1"/>
  <c r="Y279" s="1"/>
  <c r="V279"/>
  <c r="X279" s="1"/>
  <c r="Z279" s="1"/>
  <c r="AB279" l="1"/>
  <c r="AD279" s="1"/>
  <c r="AA279"/>
  <c r="AC279" s="1"/>
  <c r="AE279" l="1"/>
  <c r="AF279"/>
  <c r="AG279" s="1"/>
  <c r="AH279" l="1"/>
  <c r="T280"/>
  <c r="S281" l="1"/>
  <c r="R282" s="1"/>
  <c r="AJ279"/>
  <c r="AI279" s="1"/>
  <c r="U280"/>
  <c r="W280" s="1"/>
  <c r="Y280" s="1"/>
  <c r="V280"/>
  <c r="X280" s="1"/>
  <c r="Z280" s="1"/>
  <c r="AB280" l="1"/>
  <c r="AD280" s="1"/>
  <c r="AA280"/>
  <c r="AC280" s="1"/>
  <c r="AE280" l="1"/>
  <c r="AF280"/>
  <c r="AG280" s="1"/>
  <c r="T281" l="1"/>
  <c r="AH280"/>
  <c r="S282" l="1"/>
  <c r="R283" s="1"/>
  <c r="AJ280"/>
  <c r="AI280" s="1"/>
  <c r="V281"/>
  <c r="X281" s="1"/>
  <c r="Z281" s="1"/>
  <c r="U281"/>
  <c r="W281" s="1"/>
  <c r="Y281" s="1"/>
  <c r="AB281" l="1"/>
  <c r="AD281" s="1"/>
  <c r="AA281"/>
  <c r="AC281" s="1"/>
  <c r="AE281" l="1"/>
  <c r="AF281"/>
  <c r="AG281" s="1"/>
  <c r="AH281" l="1"/>
  <c r="T282"/>
  <c r="S283" l="1"/>
  <c r="R284" s="1"/>
  <c r="AJ281"/>
  <c r="AI281" s="1"/>
  <c r="V282"/>
  <c r="X282" s="1"/>
  <c r="Z282" s="1"/>
  <c r="U282"/>
  <c r="W282" s="1"/>
  <c r="Y282" s="1"/>
  <c r="AB282" l="1"/>
  <c r="AD282" s="1"/>
  <c r="AA282"/>
  <c r="AC282" s="1"/>
  <c r="AF282" l="1"/>
  <c r="AG282" s="1"/>
  <c r="AE282"/>
  <c r="AH282" l="1"/>
  <c r="T283"/>
  <c r="S284" l="1"/>
  <c r="R285" s="1"/>
  <c r="AJ282"/>
  <c r="AI282" s="1"/>
  <c r="V283"/>
  <c r="X283" s="1"/>
  <c r="Z283" s="1"/>
  <c r="U283"/>
  <c r="W283" s="1"/>
  <c r="Y283" s="1"/>
  <c r="AB283" l="1"/>
  <c r="AD283" s="1"/>
  <c r="AA283"/>
  <c r="AC283" s="1"/>
  <c r="AF283" l="1"/>
  <c r="AG283" s="1"/>
  <c r="AE283"/>
  <c r="AH283" l="1"/>
  <c r="T284"/>
  <c r="S285" l="1"/>
  <c r="R286" s="1"/>
  <c r="AJ283"/>
  <c r="AI283" s="1"/>
  <c r="U284"/>
  <c r="W284" s="1"/>
  <c r="Y284" s="1"/>
  <c r="V284"/>
  <c r="X284" s="1"/>
  <c r="Z284" s="1"/>
  <c r="AB284" l="1"/>
  <c r="AD284" s="1"/>
  <c r="AA284"/>
  <c r="AC284" s="1"/>
  <c r="AF284" l="1"/>
  <c r="AG284" s="1"/>
  <c r="AE284"/>
  <c r="AH284" l="1"/>
  <c r="T285"/>
  <c r="S286" l="1"/>
  <c r="R287" s="1"/>
  <c r="AJ284"/>
  <c r="AI284" s="1"/>
  <c r="U285"/>
  <c r="W285" s="1"/>
  <c r="Y285" s="1"/>
  <c r="V285"/>
  <c r="X285" s="1"/>
  <c r="Z285" s="1"/>
  <c r="AB285" l="1"/>
  <c r="AD285" s="1"/>
  <c r="AA285"/>
  <c r="AC285" s="1"/>
  <c r="AF285" l="1"/>
  <c r="AG285" s="1"/>
  <c r="AE285"/>
  <c r="T286" l="1"/>
  <c r="AH285"/>
  <c r="S287" l="1"/>
  <c r="R288" s="1"/>
  <c r="AJ285"/>
  <c r="AI285" s="1"/>
  <c r="U286"/>
  <c r="W286" s="1"/>
  <c r="Y286" s="1"/>
  <c r="V286"/>
  <c r="X286" s="1"/>
  <c r="Z286" s="1"/>
  <c r="AB286" l="1"/>
  <c r="AD286" s="1"/>
  <c r="AA286"/>
  <c r="AC286" s="1"/>
  <c r="AE286" l="1"/>
  <c r="AF286"/>
  <c r="AG286" s="1"/>
  <c r="AH286" l="1"/>
  <c r="T287"/>
  <c r="S288" l="1"/>
  <c r="R289" s="1"/>
  <c r="AJ286"/>
  <c r="AI286" s="1"/>
  <c r="V287"/>
  <c r="X287" s="1"/>
  <c r="Z287" s="1"/>
  <c r="U287"/>
  <c r="W287" s="1"/>
  <c r="Y287" s="1"/>
  <c r="AB287" l="1"/>
  <c r="AD287" s="1"/>
  <c r="AA287"/>
  <c r="AC287" s="1"/>
  <c r="AF287" l="1"/>
  <c r="AG287" s="1"/>
  <c r="AE287"/>
  <c r="AH287" l="1"/>
  <c r="T288"/>
  <c r="S289" l="1"/>
  <c r="R290" s="1"/>
  <c r="AJ287"/>
  <c r="AI287" s="1"/>
  <c r="V288"/>
  <c r="X288" s="1"/>
  <c r="Z288" s="1"/>
  <c r="U288"/>
  <c r="W288" s="1"/>
  <c r="Y288" s="1"/>
  <c r="AB288" l="1"/>
  <c r="AD288" s="1"/>
  <c r="AA288"/>
  <c r="AC288" s="1"/>
  <c r="AE288" l="1"/>
  <c r="AF288"/>
  <c r="AG288" s="1"/>
  <c r="AH288" l="1"/>
  <c r="T289"/>
  <c r="S290" l="1"/>
  <c r="R291" s="1"/>
  <c r="AJ288"/>
  <c r="AI288" s="1"/>
  <c r="V289"/>
  <c r="X289" s="1"/>
  <c r="Z289" s="1"/>
  <c r="U289"/>
  <c r="W289" s="1"/>
  <c r="Y289" s="1"/>
  <c r="AB289" l="1"/>
  <c r="AD289" s="1"/>
  <c r="AA289"/>
  <c r="AC289" s="1"/>
  <c r="AE289" l="1"/>
  <c r="AF289"/>
  <c r="AG289" s="1"/>
  <c r="AH289" l="1"/>
  <c r="T290"/>
  <c r="S291" l="1"/>
  <c r="R292" s="1"/>
  <c r="AJ289"/>
  <c r="AI289" s="1"/>
  <c r="V290"/>
  <c r="X290" s="1"/>
  <c r="Z290" s="1"/>
  <c r="U290"/>
  <c r="W290" s="1"/>
  <c r="Y290" s="1"/>
  <c r="AB290" l="1"/>
  <c r="AD290" s="1"/>
  <c r="AA290"/>
  <c r="AC290" s="1"/>
  <c r="AF290" l="1"/>
  <c r="AG290" s="1"/>
  <c r="AE290"/>
  <c r="AH290" l="1"/>
  <c r="T291"/>
  <c r="S292" l="1"/>
  <c r="R293" s="1"/>
  <c r="AJ290"/>
  <c r="AI290" s="1"/>
  <c r="U291"/>
  <c r="W291" s="1"/>
  <c r="Y291" s="1"/>
  <c r="V291"/>
  <c r="X291" s="1"/>
  <c r="Z291" s="1"/>
  <c r="AB291" l="1"/>
  <c r="AD291" s="1"/>
  <c r="AA291"/>
  <c r="AC291" s="1"/>
  <c r="AF291" l="1"/>
  <c r="AG291" s="1"/>
  <c r="AE291"/>
  <c r="T292" l="1"/>
  <c r="AH291"/>
  <c r="S293" l="1"/>
  <c r="R294" s="1"/>
  <c r="AJ291"/>
  <c r="AI291" s="1"/>
  <c r="U292"/>
  <c r="W292" s="1"/>
  <c r="Y292" s="1"/>
  <c r="V292"/>
  <c r="X292" s="1"/>
  <c r="Z292" s="1"/>
  <c r="AB292" l="1"/>
  <c r="AD292" s="1"/>
  <c r="AA292"/>
  <c r="AC292" s="1"/>
  <c r="AF292" l="1"/>
  <c r="AG292" s="1"/>
  <c r="AE292"/>
  <c r="AH292" l="1"/>
  <c r="T293"/>
  <c r="S294" l="1"/>
  <c r="R295" s="1"/>
  <c r="AJ292"/>
  <c r="AI292" s="1"/>
  <c r="U293"/>
  <c r="W293" s="1"/>
  <c r="Y293" s="1"/>
  <c r="V293"/>
  <c r="X293" s="1"/>
  <c r="Z293" s="1"/>
  <c r="AB293" l="1"/>
  <c r="AD293" s="1"/>
  <c r="AA293"/>
  <c r="AC293" s="1"/>
  <c r="AE293" l="1"/>
  <c r="AF293"/>
  <c r="AG293" s="1"/>
  <c r="AH293" l="1"/>
  <c r="T294"/>
  <c r="S295" l="1"/>
  <c r="R296" s="1"/>
  <c r="AJ293"/>
  <c r="AI293" s="1"/>
  <c r="V294"/>
  <c r="X294" s="1"/>
  <c r="Z294" s="1"/>
  <c r="U294"/>
  <c r="W294" s="1"/>
  <c r="Y294" s="1"/>
  <c r="AB294" l="1"/>
  <c r="AD294" s="1"/>
  <c r="AA294"/>
  <c r="AC294" s="1"/>
  <c r="AF294" l="1"/>
  <c r="AG294" s="1"/>
  <c r="AE294"/>
  <c r="AH294" l="1"/>
  <c r="T295"/>
  <c r="S296" l="1"/>
  <c r="R297" s="1"/>
  <c r="AJ294"/>
  <c r="AI294" s="1"/>
  <c r="V295"/>
  <c r="X295" s="1"/>
  <c r="Z295" s="1"/>
  <c r="U295"/>
  <c r="W295" s="1"/>
  <c r="Y295" s="1"/>
  <c r="AB295" l="1"/>
  <c r="AD295" s="1"/>
  <c r="AA295"/>
  <c r="AC295" s="1"/>
  <c r="AF295" l="1"/>
  <c r="AG295" s="1"/>
  <c r="AE295"/>
  <c r="T296" l="1"/>
  <c r="AH295"/>
  <c r="S297" l="1"/>
  <c r="R298" s="1"/>
  <c r="AJ295"/>
  <c r="AI295" s="1"/>
  <c r="V296"/>
  <c r="X296" s="1"/>
  <c r="Z296" s="1"/>
  <c r="U296"/>
  <c r="W296" s="1"/>
  <c r="Y296" s="1"/>
  <c r="AB296" l="1"/>
  <c r="AD296" s="1"/>
  <c r="AA296"/>
  <c r="AC296" s="1"/>
  <c r="AF296" l="1"/>
  <c r="AG296" s="1"/>
  <c r="AE296"/>
  <c r="AH296" l="1"/>
  <c r="T297"/>
  <c r="S298" l="1"/>
  <c r="R299" s="1"/>
  <c r="AJ296"/>
  <c r="AI296" s="1"/>
  <c r="V297"/>
  <c r="X297" s="1"/>
  <c r="Z297" s="1"/>
  <c r="U297"/>
  <c r="W297" s="1"/>
  <c r="Y297" s="1"/>
  <c r="AB297" l="1"/>
  <c r="AD297" s="1"/>
  <c r="AA297"/>
  <c r="AC297" s="1"/>
  <c r="AE297" l="1"/>
  <c r="AF297"/>
  <c r="AG297" s="1"/>
  <c r="AH297" l="1"/>
  <c r="T298"/>
  <c r="S299" l="1"/>
  <c r="R300" s="1"/>
  <c r="AJ297"/>
  <c r="AI297" s="1"/>
  <c r="U298"/>
  <c r="W298" s="1"/>
  <c r="Y298" s="1"/>
  <c r="V298"/>
  <c r="X298" s="1"/>
  <c r="Z298" s="1"/>
  <c r="AB298" l="1"/>
  <c r="AD298" s="1"/>
  <c r="AA298"/>
  <c r="AC298" s="1"/>
  <c r="AE298" l="1"/>
  <c r="AF298"/>
  <c r="AG298" s="1"/>
  <c r="AH298" l="1"/>
  <c r="T299"/>
  <c r="S300" l="1"/>
  <c r="R301" s="1"/>
  <c r="V299"/>
  <c r="X299" s="1"/>
  <c r="Z299" s="1"/>
  <c r="U299"/>
  <c r="W299" s="1"/>
  <c r="Y299" s="1"/>
  <c r="AJ298"/>
  <c r="AI298" s="1"/>
  <c r="AB299" l="1"/>
  <c r="AD299" s="1"/>
  <c r="AA299"/>
  <c r="AC299" s="1"/>
  <c r="AE299" l="1"/>
  <c r="AF299"/>
  <c r="AG299" s="1"/>
  <c r="T300" l="1"/>
  <c r="AH299"/>
  <c r="S301" l="1"/>
  <c r="R302" s="1"/>
  <c r="V300"/>
  <c r="X300" s="1"/>
  <c r="Z300" s="1"/>
  <c r="U300"/>
  <c r="W300" s="1"/>
  <c r="Y300" s="1"/>
  <c r="AJ299"/>
  <c r="AI299" s="1"/>
  <c r="AB300" l="1"/>
  <c r="AD300" s="1"/>
  <c r="AA300"/>
  <c r="AC300" s="1"/>
  <c r="AF300" l="1"/>
  <c r="AG300" s="1"/>
  <c r="AH300" s="1"/>
  <c r="AJ300" s="1"/>
  <c r="AI300" s="1"/>
  <c r="AE300"/>
  <c r="T301" l="1"/>
  <c r="U301" s="1"/>
  <c r="W301" s="1"/>
  <c r="Y301" s="1"/>
  <c r="V301" l="1"/>
  <c r="X301" s="1"/>
  <c r="Z301" s="1"/>
  <c r="S302"/>
  <c r="R303" s="1"/>
  <c r="AA301"/>
  <c r="AC301" s="1"/>
  <c r="AB301" l="1"/>
  <c r="AD301" s="1"/>
  <c r="AF301" s="1"/>
  <c r="AG301" s="1"/>
  <c r="T302" s="1"/>
  <c r="AE301" l="1"/>
  <c r="AH301"/>
  <c r="AJ301" s="1"/>
  <c r="AI301" s="1"/>
  <c r="S303"/>
  <c r="R304" s="1"/>
  <c r="U302"/>
  <c r="W302" s="1"/>
  <c r="Y302" s="1"/>
  <c r="V302"/>
  <c r="X302" s="1"/>
  <c r="Z302" s="1"/>
  <c r="AB302" l="1"/>
  <c r="AD302" s="1"/>
  <c r="AA302"/>
  <c r="AC302" s="1"/>
  <c r="AF302" l="1"/>
  <c r="AG302" s="1"/>
  <c r="AE302"/>
  <c r="AH302" l="1"/>
  <c r="T303"/>
  <c r="S304" l="1"/>
  <c r="R305" s="1"/>
  <c r="AJ302"/>
  <c r="AI302" s="1"/>
  <c r="U303"/>
  <c r="W303" s="1"/>
  <c r="Y303" s="1"/>
  <c r="V303"/>
  <c r="X303" s="1"/>
  <c r="Z303" s="1"/>
  <c r="AB303" l="1"/>
  <c r="AD303" s="1"/>
  <c r="AA303"/>
  <c r="AC303" s="1"/>
  <c r="AE303" l="1"/>
  <c r="AF303"/>
  <c r="AG303" s="1"/>
  <c r="T304" l="1"/>
  <c r="AH303"/>
  <c r="S305" l="1"/>
  <c r="R306" s="1"/>
  <c r="AJ303"/>
  <c r="AI303" s="1"/>
  <c r="U304"/>
  <c r="W304" s="1"/>
  <c r="Y304" s="1"/>
  <c r="V304"/>
  <c r="X304" s="1"/>
  <c r="Z304" s="1"/>
  <c r="AB304" l="1"/>
  <c r="AD304" s="1"/>
  <c r="AA304"/>
  <c r="AC304" s="1"/>
  <c r="AE304" l="1"/>
  <c r="AF304"/>
  <c r="AG304" s="1"/>
  <c r="AH304" l="1"/>
  <c r="T305"/>
  <c r="S306" l="1"/>
  <c r="R307" s="1"/>
  <c r="AJ304"/>
  <c r="AI304" s="1"/>
  <c r="U305"/>
  <c r="W305" s="1"/>
  <c r="Y305" s="1"/>
  <c r="V305"/>
  <c r="X305" s="1"/>
  <c r="Z305" s="1"/>
  <c r="AB305" l="1"/>
  <c r="AD305" s="1"/>
  <c r="AA305"/>
  <c r="AC305" s="1"/>
  <c r="AE305" l="1"/>
  <c r="AF305"/>
  <c r="AG305" s="1"/>
  <c r="AH305" l="1"/>
  <c r="T306"/>
  <c r="S307" l="1"/>
  <c r="R308" s="1"/>
  <c r="AJ305"/>
  <c r="AI305" s="1"/>
  <c r="U306"/>
  <c r="W306" s="1"/>
  <c r="Y306" s="1"/>
  <c r="V306"/>
  <c r="X306" s="1"/>
  <c r="Z306" s="1"/>
  <c r="AB306" l="1"/>
  <c r="AD306" s="1"/>
  <c r="AA306"/>
  <c r="AC306" s="1"/>
  <c r="AE306" l="1"/>
  <c r="AF306"/>
  <c r="AG306" s="1"/>
  <c r="T307" l="1"/>
  <c r="AH306"/>
  <c r="AJ306" s="1"/>
  <c r="AI306" s="1"/>
  <c r="S308" l="1"/>
  <c r="R309" s="1"/>
  <c r="V307"/>
  <c r="X307" s="1"/>
  <c r="Z307" s="1"/>
  <c r="U307"/>
  <c r="W307" s="1"/>
  <c r="Y307" s="1"/>
  <c r="AB307" l="1"/>
  <c r="AD307" s="1"/>
  <c r="AA307"/>
  <c r="AC307" s="1"/>
  <c r="AE307" l="1"/>
  <c r="AF307"/>
  <c r="AG307" s="1"/>
  <c r="AH307" s="1"/>
  <c r="T308" l="1"/>
  <c r="AJ307"/>
  <c r="AI307" s="1"/>
  <c r="S309" l="1"/>
  <c r="R310" s="1"/>
  <c r="U308"/>
  <c r="W308" s="1"/>
  <c r="Y308" s="1"/>
  <c r="V308"/>
  <c r="X308" s="1"/>
  <c r="Z308" s="1"/>
  <c r="AB308" l="1"/>
  <c r="AD308" s="1"/>
  <c r="AA308"/>
  <c r="AC308" s="1"/>
  <c r="AE308" l="1"/>
  <c r="AF308"/>
  <c r="AG308" s="1"/>
  <c r="T309" s="1"/>
  <c r="S310" l="1"/>
  <c r="R311" s="1"/>
  <c r="AH308"/>
  <c r="AJ308" s="1"/>
  <c r="AI308" s="1"/>
  <c r="U309"/>
  <c r="W309" s="1"/>
  <c r="Y309" s="1"/>
  <c r="V309"/>
  <c r="X309" s="1"/>
  <c r="Z309" s="1"/>
  <c r="AB309" l="1"/>
  <c r="AD309" s="1"/>
  <c r="AA309"/>
  <c r="AC309" s="1"/>
  <c r="AE309" l="1"/>
  <c r="AF309"/>
  <c r="AG309" s="1"/>
  <c r="AH309" l="1"/>
  <c r="T310"/>
  <c r="S311" l="1"/>
  <c r="R312" s="1"/>
  <c r="AJ309"/>
  <c r="AI309" s="1"/>
  <c r="U310"/>
  <c r="W310" s="1"/>
  <c r="Y310" s="1"/>
  <c r="V310"/>
  <c r="X310" s="1"/>
  <c r="Z310" s="1"/>
  <c r="AB310" l="1"/>
  <c r="AD310" s="1"/>
  <c r="AA310"/>
  <c r="AC310" s="1"/>
  <c r="AF310" l="1"/>
  <c r="AG310" s="1"/>
  <c r="AE310"/>
  <c r="AH310" l="1"/>
  <c r="T311"/>
  <c r="S312" l="1"/>
  <c r="R313" s="1"/>
  <c r="AJ310"/>
  <c r="AI310" s="1"/>
  <c r="V311"/>
  <c r="X311" s="1"/>
  <c r="Z311" s="1"/>
  <c r="U311"/>
  <c r="W311" s="1"/>
  <c r="Y311" s="1"/>
  <c r="AB311" l="1"/>
  <c r="AD311" s="1"/>
  <c r="AA311"/>
  <c r="AC311" s="1"/>
  <c r="AE311" l="1"/>
  <c r="AF311"/>
  <c r="AG311" s="1"/>
  <c r="AH311" l="1"/>
  <c r="T312"/>
  <c r="S313" l="1"/>
  <c r="R314" s="1"/>
  <c r="AJ311"/>
  <c r="AI311" s="1"/>
  <c r="U312"/>
  <c r="W312" s="1"/>
  <c r="Y312" s="1"/>
  <c r="V312"/>
  <c r="X312" s="1"/>
  <c r="Z312" s="1"/>
  <c r="AB312" l="1"/>
  <c r="AD312" s="1"/>
  <c r="AA312"/>
  <c r="AC312" s="1"/>
  <c r="AE312" l="1"/>
  <c r="AF312"/>
  <c r="AG312" s="1"/>
  <c r="T313" l="1"/>
  <c r="AH312"/>
  <c r="S314" l="1"/>
  <c r="R315" s="1"/>
  <c r="V313"/>
  <c r="X313" s="1"/>
  <c r="Z313" s="1"/>
  <c r="U313"/>
  <c r="W313" s="1"/>
  <c r="Y313" s="1"/>
  <c r="AJ312"/>
  <c r="AI312" s="1"/>
  <c r="AB313" l="1"/>
  <c r="AD313" s="1"/>
  <c r="AA313"/>
  <c r="AC313" s="1"/>
  <c r="AF313" l="1"/>
  <c r="AG313" s="1"/>
  <c r="T314" s="1"/>
  <c r="AE313"/>
  <c r="AH313" l="1"/>
  <c r="AJ313" s="1"/>
  <c r="AI313" s="1"/>
  <c r="S315"/>
  <c r="R316" s="1"/>
  <c r="U314"/>
  <c r="W314" s="1"/>
  <c r="Y314" s="1"/>
  <c r="V314"/>
  <c r="X314" s="1"/>
  <c r="Z314" s="1"/>
  <c r="AB314" l="1"/>
  <c r="AD314" s="1"/>
  <c r="AA314"/>
  <c r="AC314" s="1"/>
  <c r="AE314" l="1"/>
  <c r="AF314"/>
  <c r="AG314" s="1"/>
  <c r="AH314" l="1"/>
  <c r="T315"/>
  <c r="S316" l="1"/>
  <c r="R317" s="1"/>
  <c r="AJ314"/>
  <c r="AI314" s="1"/>
  <c r="U315"/>
  <c r="W315" s="1"/>
  <c r="Y315" s="1"/>
  <c r="V315"/>
  <c r="X315" s="1"/>
  <c r="Z315" s="1"/>
  <c r="AB315" l="1"/>
  <c r="AD315" s="1"/>
  <c r="AA315"/>
  <c r="AC315" s="1"/>
  <c r="AF315" l="1"/>
  <c r="AG315" s="1"/>
  <c r="AE315"/>
  <c r="AH315" l="1"/>
  <c r="T316"/>
  <c r="S317" l="1"/>
  <c r="R318" s="1"/>
  <c r="AJ315"/>
  <c r="AI315" s="1"/>
  <c r="U316"/>
  <c r="W316" s="1"/>
  <c r="Y316" s="1"/>
  <c r="V316"/>
  <c r="X316" s="1"/>
  <c r="Z316" s="1"/>
  <c r="AB316" l="1"/>
  <c r="AD316" s="1"/>
  <c r="AA316"/>
  <c r="AC316" s="1"/>
  <c r="AE316" l="1"/>
  <c r="AF316"/>
  <c r="AG316" s="1"/>
  <c r="AH316" l="1"/>
  <c r="T317"/>
  <c r="S318" l="1"/>
  <c r="R319" s="1"/>
  <c r="AJ316"/>
  <c r="AI316" s="1"/>
  <c r="U317"/>
  <c r="W317" s="1"/>
  <c r="Y317" s="1"/>
  <c r="V317"/>
  <c r="X317" s="1"/>
  <c r="Z317" s="1"/>
  <c r="AB317" l="1"/>
  <c r="AD317" s="1"/>
  <c r="AA317"/>
  <c r="AC317" s="1"/>
  <c r="AF317" l="1"/>
  <c r="AG317" s="1"/>
  <c r="AE317"/>
  <c r="AH317" l="1"/>
  <c r="T318"/>
  <c r="S319" l="1"/>
  <c r="R320" s="1"/>
  <c r="AJ317"/>
  <c r="AI317" s="1"/>
  <c r="V318"/>
  <c r="X318" s="1"/>
  <c r="Z318" s="1"/>
  <c r="U318"/>
  <c r="W318" s="1"/>
  <c r="Y318" s="1"/>
  <c r="AB318" l="1"/>
  <c r="AD318" s="1"/>
  <c r="AA318"/>
  <c r="AC318" s="1"/>
  <c r="AE318" l="1"/>
  <c r="AF318"/>
  <c r="AG318" s="1"/>
  <c r="AH318" l="1"/>
  <c r="AJ318" s="1"/>
  <c r="AI318" s="1"/>
  <c r="T319"/>
  <c r="S320" l="1"/>
  <c r="R321" s="1"/>
  <c r="U319"/>
  <c r="W319" s="1"/>
  <c r="Y319" s="1"/>
  <c r="V319"/>
  <c r="X319" s="1"/>
  <c r="Z319" s="1"/>
  <c r="AB319" l="1"/>
  <c r="AD319" s="1"/>
  <c r="AA319"/>
  <c r="AC319" s="1"/>
  <c r="AF319" l="1"/>
  <c r="AG319" s="1"/>
  <c r="AE319"/>
  <c r="AH319" l="1"/>
  <c r="AJ319" s="1"/>
  <c r="AI319" s="1"/>
  <c r="T320"/>
  <c r="S321" l="1"/>
  <c r="R322" s="1"/>
  <c r="U320"/>
  <c r="W320" s="1"/>
  <c r="Y320" s="1"/>
  <c r="V320"/>
  <c r="X320" s="1"/>
  <c r="Z320" s="1"/>
  <c r="AB320" l="1"/>
  <c r="AD320" s="1"/>
  <c r="AA320"/>
  <c r="AC320" s="1"/>
  <c r="AE320" l="1"/>
  <c r="AF320"/>
  <c r="AG320" s="1"/>
  <c r="T321" l="1"/>
  <c r="U321" s="1"/>
  <c r="W321" s="1"/>
  <c r="Y321" s="1"/>
  <c r="AH320"/>
  <c r="AJ320" s="1"/>
  <c r="AI320" s="1"/>
  <c r="S322" l="1"/>
  <c r="R323" s="1"/>
  <c r="V321"/>
  <c r="X321" s="1"/>
  <c r="Z321" s="1"/>
  <c r="AA321"/>
  <c r="AC321" s="1"/>
  <c r="AB321" l="1"/>
  <c r="AD321" s="1"/>
  <c r="AF321" s="1"/>
  <c r="AG321" s="1"/>
  <c r="AE321" l="1"/>
  <c r="AH321"/>
  <c r="T322"/>
  <c r="S323" l="1"/>
  <c r="R324" s="1"/>
  <c r="AJ321"/>
  <c r="AI321" s="1"/>
  <c r="V322"/>
  <c r="X322" s="1"/>
  <c r="Z322" s="1"/>
  <c r="U322"/>
  <c r="W322" s="1"/>
  <c r="Y322" s="1"/>
  <c r="AB322" l="1"/>
  <c r="AD322" s="1"/>
  <c r="AA322"/>
  <c r="AC322" s="1"/>
  <c r="AF322" l="1"/>
  <c r="AG322" s="1"/>
  <c r="AE322"/>
  <c r="AH322" l="1"/>
  <c r="T323"/>
  <c r="S324" l="1"/>
  <c r="R325" s="1"/>
  <c r="AJ322"/>
  <c r="AI322" s="1"/>
  <c r="V323"/>
  <c r="X323" s="1"/>
  <c r="Z323" s="1"/>
  <c r="U323"/>
  <c r="W323" s="1"/>
  <c r="Y323" s="1"/>
  <c r="AB323" l="1"/>
  <c r="AD323" s="1"/>
  <c r="AA323"/>
  <c r="AC323" s="1"/>
  <c r="AF323" l="1"/>
  <c r="AG323" s="1"/>
  <c r="AE323"/>
  <c r="AH323" l="1"/>
  <c r="T324"/>
  <c r="S325" l="1"/>
  <c r="R326" s="1"/>
  <c r="AJ323"/>
  <c r="AI323" s="1"/>
  <c r="U324"/>
  <c r="W324" s="1"/>
  <c r="Y324" s="1"/>
  <c r="V324"/>
  <c r="X324" s="1"/>
  <c r="Z324" s="1"/>
  <c r="AB324" l="1"/>
  <c r="AD324" s="1"/>
  <c r="AA324"/>
  <c r="AC324" s="1"/>
  <c r="AF324" l="1"/>
  <c r="AG324" s="1"/>
  <c r="AE324"/>
  <c r="AH324" l="1"/>
  <c r="T325"/>
  <c r="S326" l="1"/>
  <c r="R327" s="1"/>
  <c r="AJ324"/>
  <c r="AI324" s="1"/>
  <c r="V325"/>
  <c r="X325" s="1"/>
  <c r="Z325" s="1"/>
  <c r="U325"/>
  <c r="W325" s="1"/>
  <c r="Y325" s="1"/>
  <c r="AB325" l="1"/>
  <c r="AD325" s="1"/>
  <c r="AA325"/>
  <c r="AC325" s="1"/>
  <c r="AE325" l="1"/>
  <c r="AF325"/>
  <c r="AG325" s="1"/>
  <c r="AH325" l="1"/>
  <c r="T326"/>
  <c r="S327" l="1"/>
  <c r="R328" s="1"/>
  <c r="AJ325"/>
  <c r="AI325" s="1"/>
  <c r="U326"/>
  <c r="W326" s="1"/>
  <c r="Y326" s="1"/>
  <c r="V326"/>
  <c r="X326" s="1"/>
  <c r="Z326" s="1"/>
  <c r="AB326" l="1"/>
  <c r="AD326" s="1"/>
  <c r="AA326"/>
  <c r="AC326" s="1"/>
  <c r="AF326" l="1"/>
  <c r="AG326" s="1"/>
  <c r="AE326"/>
  <c r="AH326" l="1"/>
  <c r="T327"/>
  <c r="S328" l="1"/>
  <c r="R329" s="1"/>
  <c r="AJ326"/>
  <c r="AI326" s="1"/>
  <c r="V327"/>
  <c r="X327" s="1"/>
  <c r="Z327" s="1"/>
  <c r="U327"/>
  <c r="W327" s="1"/>
  <c r="Y327" s="1"/>
  <c r="AB327" l="1"/>
  <c r="AD327" s="1"/>
  <c r="AA327"/>
  <c r="AC327" s="1"/>
  <c r="AE327" l="1"/>
  <c r="AF327"/>
  <c r="AG327" s="1"/>
  <c r="AH327" l="1"/>
  <c r="T328"/>
  <c r="S329" l="1"/>
  <c r="R330" s="1"/>
  <c r="AJ327"/>
  <c r="AI327" s="1"/>
  <c r="V328"/>
  <c r="X328" s="1"/>
  <c r="Z328" s="1"/>
  <c r="U328"/>
  <c r="W328" s="1"/>
  <c r="Y328" s="1"/>
  <c r="AB328" l="1"/>
  <c r="AD328" s="1"/>
  <c r="AA328"/>
  <c r="AC328" s="1"/>
  <c r="AE328" l="1"/>
  <c r="AF328"/>
  <c r="AG328" s="1"/>
  <c r="AH328" l="1"/>
  <c r="T329"/>
  <c r="S330" l="1"/>
  <c r="R331" s="1"/>
  <c r="AJ328"/>
  <c r="AI328" s="1"/>
  <c r="V329"/>
  <c r="X329" s="1"/>
  <c r="Z329" s="1"/>
  <c r="U329"/>
  <c r="W329" s="1"/>
  <c r="Y329" s="1"/>
  <c r="AB329" l="1"/>
  <c r="AD329" s="1"/>
  <c r="AA329"/>
  <c r="AC329" s="1"/>
  <c r="AF329" l="1"/>
  <c r="AG329" s="1"/>
  <c r="AE329"/>
  <c r="AH329" l="1"/>
  <c r="T330"/>
  <c r="S331" l="1"/>
  <c r="R332" s="1"/>
  <c r="AJ329"/>
  <c r="AI329" s="1"/>
  <c r="U330"/>
  <c r="W330" s="1"/>
  <c r="Y330" s="1"/>
  <c r="V330"/>
  <c r="X330" s="1"/>
  <c r="Z330" s="1"/>
  <c r="AB330" l="1"/>
  <c r="AD330" s="1"/>
  <c r="AA330"/>
  <c r="AC330" s="1"/>
  <c r="AE330" l="1"/>
  <c r="AF330"/>
  <c r="AG330" s="1"/>
  <c r="AH330" l="1"/>
  <c r="T331"/>
  <c r="S332" l="1"/>
  <c r="R333" s="1"/>
  <c r="AJ330"/>
  <c r="AI330" s="1"/>
  <c r="V331"/>
  <c r="X331" s="1"/>
  <c r="Z331" s="1"/>
  <c r="U331"/>
  <c r="W331" s="1"/>
  <c r="Y331" s="1"/>
  <c r="AB331" l="1"/>
  <c r="AD331" s="1"/>
  <c r="AA331"/>
  <c r="AC331" s="1"/>
  <c r="AE331" l="1"/>
  <c r="AF331"/>
  <c r="AG331" s="1"/>
  <c r="AH331" l="1"/>
  <c r="T332"/>
  <c r="S333" l="1"/>
  <c r="R334" s="1"/>
  <c r="AJ331"/>
  <c r="AI331" s="1"/>
  <c r="V332"/>
  <c r="X332" s="1"/>
  <c r="Z332" s="1"/>
  <c r="U332"/>
  <c r="W332" s="1"/>
  <c r="Y332" s="1"/>
  <c r="AB332" l="1"/>
  <c r="AD332" s="1"/>
  <c r="AA332"/>
  <c r="AC332" s="1"/>
  <c r="AE332" l="1"/>
  <c r="AF332"/>
  <c r="AG332" s="1"/>
  <c r="T333" l="1"/>
  <c r="AH332"/>
  <c r="S334" l="1"/>
  <c r="R335" s="1"/>
  <c r="V333"/>
  <c r="X333" s="1"/>
  <c r="Z333" s="1"/>
  <c r="U333"/>
  <c r="W333" s="1"/>
  <c r="Y333" s="1"/>
  <c r="AJ332"/>
  <c r="AI332" s="1"/>
  <c r="AB333" l="1"/>
  <c r="AD333" s="1"/>
  <c r="AA333"/>
  <c r="AC333" s="1"/>
  <c r="AE333" l="1"/>
  <c r="AF333"/>
  <c r="AG333" s="1"/>
  <c r="T334" s="1"/>
  <c r="S335" l="1"/>
  <c r="R336" s="1"/>
  <c r="AH333"/>
  <c r="AJ333" s="1"/>
  <c r="AI333" s="1"/>
  <c r="V334"/>
  <c r="X334" s="1"/>
  <c r="Z334" s="1"/>
  <c r="U334"/>
  <c r="W334" s="1"/>
  <c r="Y334" s="1"/>
  <c r="AB334" l="1"/>
  <c r="AD334" s="1"/>
  <c r="AA334"/>
  <c r="AC334" s="1"/>
  <c r="AE334" l="1"/>
  <c r="AF334"/>
  <c r="AG334" s="1"/>
  <c r="AH334" l="1"/>
  <c r="T335"/>
  <c r="S336" l="1"/>
  <c r="R337" s="1"/>
  <c r="AJ334"/>
  <c r="AI334" s="1"/>
  <c r="U335"/>
  <c r="W335" s="1"/>
  <c r="Y335" s="1"/>
  <c r="V335"/>
  <c r="X335" s="1"/>
  <c r="Z335" s="1"/>
  <c r="AB335" l="1"/>
  <c r="AD335" s="1"/>
  <c r="AA335"/>
  <c r="AC335" s="1"/>
  <c r="AE335" l="1"/>
  <c r="AF335"/>
  <c r="AG335" s="1"/>
  <c r="AH335" l="1"/>
  <c r="T336"/>
  <c r="S337" l="1"/>
  <c r="R338" s="1"/>
  <c r="AJ335"/>
  <c r="AI335" s="1"/>
  <c r="U336"/>
  <c r="W336" s="1"/>
  <c r="Y336" s="1"/>
  <c r="V336"/>
  <c r="X336" s="1"/>
  <c r="Z336" s="1"/>
  <c r="AB336" l="1"/>
  <c r="AD336" s="1"/>
  <c r="AA336"/>
  <c r="AC336" s="1"/>
  <c r="AE336" l="1"/>
  <c r="AF336"/>
  <c r="AG336" s="1"/>
  <c r="T337" l="1"/>
  <c r="AH336"/>
  <c r="S338" l="1"/>
  <c r="R339" s="1"/>
  <c r="AJ336"/>
  <c r="AI336" s="1"/>
  <c r="U337"/>
  <c r="W337" s="1"/>
  <c r="Y337" s="1"/>
  <c r="V337"/>
  <c r="X337" s="1"/>
  <c r="Z337" s="1"/>
  <c r="AB337" l="1"/>
  <c r="AD337" s="1"/>
  <c r="AA337"/>
  <c r="AC337" s="1"/>
  <c r="AF337" l="1"/>
  <c r="AG337" s="1"/>
  <c r="AE337"/>
  <c r="AH337" l="1"/>
  <c r="T338"/>
  <c r="S339" l="1"/>
  <c r="R340" s="1"/>
  <c r="AJ337"/>
  <c r="AI337" s="1"/>
  <c r="U338"/>
  <c r="W338" s="1"/>
  <c r="Y338" s="1"/>
  <c r="V338"/>
  <c r="X338" s="1"/>
  <c r="Z338" s="1"/>
  <c r="AB338" l="1"/>
  <c r="AD338" s="1"/>
  <c r="AA338"/>
  <c r="AC338" s="1"/>
  <c r="AF338" l="1"/>
  <c r="AG338" s="1"/>
  <c r="AE338"/>
  <c r="AH338" l="1"/>
  <c r="T339"/>
  <c r="S340" l="1"/>
  <c r="R341" s="1"/>
  <c r="AJ338"/>
  <c r="AI338" s="1"/>
  <c r="U339"/>
  <c r="W339" s="1"/>
  <c r="Y339" s="1"/>
  <c r="V339"/>
  <c r="X339" s="1"/>
  <c r="Z339" s="1"/>
  <c r="AB339" l="1"/>
  <c r="AD339" s="1"/>
  <c r="AA339"/>
  <c r="AC339" s="1"/>
  <c r="AE339" l="1"/>
  <c r="AF339"/>
  <c r="AG339" s="1"/>
  <c r="AH339" l="1"/>
  <c r="T340"/>
  <c r="S341" l="1"/>
  <c r="R342" s="1"/>
  <c r="AJ339"/>
  <c r="AI339" s="1"/>
  <c r="U340"/>
  <c r="W340" s="1"/>
  <c r="Y340" s="1"/>
  <c r="V340"/>
  <c r="X340" s="1"/>
  <c r="Z340" s="1"/>
  <c r="AB340" l="1"/>
  <c r="AD340" s="1"/>
  <c r="AA340"/>
  <c r="AC340" s="1"/>
  <c r="AE340" l="1"/>
  <c r="AF340"/>
  <c r="AG340" s="1"/>
  <c r="AH340" l="1"/>
  <c r="T341"/>
  <c r="S342" l="1"/>
  <c r="R343" s="1"/>
  <c r="AJ340"/>
  <c r="AI340" s="1"/>
  <c r="V341"/>
  <c r="X341" s="1"/>
  <c r="Z341" s="1"/>
  <c r="U341"/>
  <c r="W341" s="1"/>
  <c r="Y341" s="1"/>
  <c r="AB341" l="1"/>
  <c r="AD341" s="1"/>
  <c r="AA341"/>
  <c r="AC341" s="1"/>
  <c r="AE341" l="1"/>
  <c r="AF341"/>
  <c r="AG341" s="1"/>
  <c r="AH341" l="1"/>
  <c r="T342"/>
  <c r="S343" l="1"/>
  <c r="R344" s="1"/>
  <c r="AJ341"/>
  <c r="AI341" s="1"/>
  <c r="U342"/>
  <c r="W342" s="1"/>
  <c r="Y342" s="1"/>
  <c r="V342"/>
  <c r="X342" s="1"/>
  <c r="Z342" s="1"/>
  <c r="AB342" l="1"/>
  <c r="AD342" s="1"/>
  <c r="AA342"/>
  <c r="AC342" s="1"/>
  <c r="AF342" l="1"/>
  <c r="AG342" s="1"/>
  <c r="AE342"/>
  <c r="T343" l="1"/>
  <c r="AH342"/>
  <c r="S344" l="1"/>
  <c r="R345" s="1"/>
  <c r="AJ342"/>
  <c r="AI342" s="1"/>
  <c r="V343"/>
  <c r="X343" s="1"/>
  <c r="Z343" s="1"/>
  <c r="U343"/>
  <c r="W343" s="1"/>
  <c r="Y343" s="1"/>
  <c r="AB343" l="1"/>
  <c r="AD343" s="1"/>
  <c r="AA343"/>
  <c r="AC343" s="1"/>
  <c r="AF343" l="1"/>
  <c r="AG343" s="1"/>
  <c r="AE343"/>
  <c r="T344" l="1"/>
  <c r="AH343"/>
  <c r="S345" l="1"/>
  <c r="R346" s="1"/>
  <c r="AJ343"/>
  <c r="AI343" s="1"/>
  <c r="V344"/>
  <c r="X344" s="1"/>
  <c r="Z344" s="1"/>
  <c r="U344"/>
  <c r="W344" s="1"/>
  <c r="Y344" s="1"/>
  <c r="AB344" l="1"/>
  <c r="AD344" s="1"/>
  <c r="AA344"/>
  <c r="AC344" s="1"/>
  <c r="AE344" l="1"/>
  <c r="AF344"/>
  <c r="AG344" s="1"/>
  <c r="AH344" l="1"/>
  <c r="AJ344" s="1"/>
  <c r="AI344" s="1"/>
  <c r="T345"/>
  <c r="S346" l="1"/>
  <c r="R347" s="1"/>
  <c r="U345"/>
  <c r="W345" s="1"/>
  <c r="Y345" s="1"/>
  <c r="V345"/>
  <c r="X345" s="1"/>
  <c r="Z345" s="1"/>
  <c r="AB345" l="1"/>
  <c r="AD345" s="1"/>
  <c r="AA345"/>
  <c r="AC345" s="1"/>
  <c r="AF345" l="1"/>
  <c r="AG345" s="1"/>
  <c r="AE345"/>
  <c r="T346" l="1"/>
  <c r="AH345"/>
  <c r="S347" l="1"/>
  <c r="R348" s="1"/>
  <c r="V346"/>
  <c r="X346" s="1"/>
  <c r="Z346" s="1"/>
  <c r="U346"/>
  <c r="W346" s="1"/>
  <c r="Y346" s="1"/>
  <c r="AJ345"/>
  <c r="AI345" s="1"/>
  <c r="AB346" l="1"/>
  <c r="AD346" s="1"/>
  <c r="AA346"/>
  <c r="AC346" s="1"/>
  <c r="AE346" l="1"/>
  <c r="AF346"/>
  <c r="AG346" s="1"/>
  <c r="T347" s="1"/>
  <c r="S348" l="1"/>
  <c r="R349" s="1"/>
  <c r="AH346"/>
  <c r="AJ346" s="1"/>
  <c r="AI346" s="1"/>
  <c r="V347"/>
  <c r="X347" s="1"/>
  <c r="Z347" s="1"/>
  <c r="U347"/>
  <c r="W347" s="1"/>
  <c r="Y347" s="1"/>
  <c r="AB347" l="1"/>
  <c r="AD347" s="1"/>
  <c r="AA347"/>
  <c r="AC347" s="1"/>
  <c r="AE347" l="1"/>
  <c r="AF347"/>
  <c r="AG347" s="1"/>
  <c r="AH347" l="1"/>
  <c r="T348"/>
  <c r="S349" l="1"/>
  <c r="R350" s="1"/>
  <c r="AJ347"/>
  <c r="AI347" s="1"/>
  <c r="U348"/>
  <c r="W348" s="1"/>
  <c r="Y348" s="1"/>
  <c r="V348"/>
  <c r="X348" s="1"/>
  <c r="Z348" s="1"/>
  <c r="AB348" l="1"/>
  <c r="AD348" s="1"/>
  <c r="AA348"/>
  <c r="AC348" s="1"/>
  <c r="AF348" l="1"/>
  <c r="AG348" s="1"/>
  <c r="AE348"/>
  <c r="AH348" l="1"/>
  <c r="T349"/>
  <c r="S350" l="1"/>
  <c r="R351" s="1"/>
  <c r="AJ348"/>
  <c r="AI348" s="1"/>
  <c r="V349"/>
  <c r="X349" s="1"/>
  <c r="Z349" s="1"/>
  <c r="U349"/>
  <c r="W349" s="1"/>
  <c r="Y349" s="1"/>
  <c r="AB349" l="1"/>
  <c r="AD349" s="1"/>
  <c r="AA349"/>
  <c r="AC349" s="1"/>
  <c r="AE349" l="1"/>
  <c r="AF349"/>
  <c r="AG349" s="1"/>
  <c r="AH349" l="1"/>
  <c r="T350"/>
  <c r="S351" l="1"/>
  <c r="R352" s="1"/>
  <c r="AJ349"/>
  <c r="AI349" s="1"/>
  <c r="U350"/>
  <c r="W350" s="1"/>
  <c r="Y350" s="1"/>
  <c r="V350"/>
  <c r="X350" s="1"/>
  <c r="Z350" s="1"/>
  <c r="AB350" l="1"/>
  <c r="AD350" s="1"/>
  <c r="AA350"/>
  <c r="AC350" s="1"/>
  <c r="AE350" l="1"/>
  <c r="AF350"/>
  <c r="AG350" s="1"/>
  <c r="T351" l="1"/>
  <c r="AH350"/>
  <c r="AJ350" s="1"/>
  <c r="AI350" s="1"/>
  <c r="S352" l="1"/>
  <c r="R353" s="1"/>
  <c r="U351"/>
  <c r="W351" s="1"/>
  <c r="Y351" s="1"/>
  <c r="V351"/>
  <c r="X351" s="1"/>
  <c r="Z351" s="1"/>
  <c r="AB351" l="1"/>
  <c r="AD351" s="1"/>
  <c r="AA351"/>
  <c r="AC351" s="1"/>
  <c r="AE351" l="1"/>
  <c r="AF351"/>
  <c r="AG351" s="1"/>
  <c r="AH351" s="1"/>
  <c r="T352" l="1"/>
  <c r="AJ351"/>
  <c r="AI351" s="1"/>
  <c r="S353" l="1"/>
  <c r="R354" s="1"/>
  <c r="V352"/>
  <c r="X352" s="1"/>
  <c r="Z352" s="1"/>
  <c r="U352"/>
  <c r="W352" s="1"/>
  <c r="Y352" s="1"/>
  <c r="AB352" l="1"/>
  <c r="AD352" s="1"/>
  <c r="AA352"/>
  <c r="AC352" s="1"/>
  <c r="AE352" l="1"/>
  <c r="AF352"/>
  <c r="AG352" s="1"/>
  <c r="T353" s="1"/>
  <c r="S354" l="1"/>
  <c r="R355" s="1"/>
  <c r="AH352"/>
  <c r="AJ352" s="1"/>
  <c r="AI352" s="1"/>
  <c r="V353"/>
  <c r="X353" s="1"/>
  <c r="Z353" s="1"/>
  <c r="U353"/>
  <c r="W353" s="1"/>
  <c r="Y353" s="1"/>
  <c r="AB353" l="1"/>
  <c r="AD353" s="1"/>
  <c r="AA353"/>
  <c r="AC353" s="1"/>
  <c r="AE353" l="1"/>
  <c r="AF353"/>
  <c r="AG353" s="1"/>
  <c r="AH353" l="1"/>
  <c r="AJ353" s="1"/>
  <c r="AI353" s="1"/>
  <c r="T354"/>
  <c r="S355" l="1"/>
  <c r="R356" s="1"/>
  <c r="V354"/>
  <c r="X354" s="1"/>
  <c r="Z354" s="1"/>
  <c r="U354"/>
  <c r="W354" s="1"/>
  <c r="Y354" s="1"/>
  <c r="AB354" l="1"/>
  <c r="AD354" s="1"/>
  <c r="AA354"/>
  <c r="AC354" s="1"/>
  <c r="AF354" l="1"/>
  <c r="AG354" s="1"/>
  <c r="AE354"/>
  <c r="AH354" l="1"/>
  <c r="AJ354" s="1"/>
  <c r="AI354" s="1"/>
  <c r="T355"/>
  <c r="S356" l="1"/>
  <c r="R357" s="1"/>
  <c r="U355"/>
  <c r="W355" s="1"/>
  <c r="Y355" s="1"/>
  <c r="V355"/>
  <c r="X355" s="1"/>
  <c r="Z355" s="1"/>
  <c r="AB355" l="1"/>
  <c r="AD355" s="1"/>
  <c r="AA355"/>
  <c r="AC355" s="1"/>
  <c r="AF355" l="1"/>
  <c r="AG355" s="1"/>
  <c r="AE355"/>
  <c r="AH355" l="1"/>
  <c r="AJ355" s="1"/>
  <c r="AI355" s="1"/>
  <c r="T356"/>
  <c r="S357" l="1"/>
  <c r="R358" s="1"/>
  <c r="V356"/>
  <c r="X356" s="1"/>
  <c r="Z356" s="1"/>
  <c r="U356"/>
  <c r="W356" s="1"/>
  <c r="Y356" s="1"/>
  <c r="AB356" l="1"/>
  <c r="AD356" s="1"/>
  <c r="AA356"/>
  <c r="AC356" s="1"/>
  <c r="AE356" l="1"/>
  <c r="AF356"/>
  <c r="AG356" s="1"/>
  <c r="T357" l="1"/>
  <c r="AH356"/>
  <c r="AJ356" s="1"/>
  <c r="AI356" s="1"/>
  <c r="S358" l="1"/>
  <c r="R359" s="1"/>
  <c r="U357"/>
  <c r="W357" s="1"/>
  <c r="Y357" s="1"/>
  <c r="AA357" s="1"/>
  <c r="V357"/>
  <c r="X357" s="1"/>
  <c r="Z357" s="1"/>
  <c r="AB357" l="1"/>
  <c r="AD357" s="1"/>
  <c r="AC357"/>
  <c r="AF357" l="1"/>
  <c r="AG357" s="1"/>
  <c r="T358" s="1"/>
  <c r="AE357"/>
  <c r="AH357" l="1"/>
  <c r="AJ357" s="1"/>
  <c r="S359"/>
  <c r="R360" s="1"/>
  <c r="U358"/>
  <c r="W358" s="1"/>
  <c r="Y358" s="1"/>
  <c r="V358"/>
  <c r="X358" s="1"/>
  <c r="Z358" s="1"/>
  <c r="AI357" l="1"/>
  <c r="AB358"/>
  <c r="AD358" s="1"/>
  <c r="AA358"/>
  <c r="AC358" s="1"/>
  <c r="AF358" l="1"/>
  <c r="AG358" s="1"/>
  <c r="AE358"/>
  <c r="AH358" l="1"/>
  <c r="AJ358" s="1"/>
  <c r="AI358" s="1"/>
  <c r="T359"/>
  <c r="S360" l="1"/>
  <c r="R361" s="1"/>
  <c r="U359"/>
  <c r="W359" s="1"/>
  <c r="Y359" s="1"/>
  <c r="V359"/>
  <c r="X359" s="1"/>
  <c r="Z359" s="1"/>
  <c r="AB359" l="1"/>
  <c r="AD359" s="1"/>
  <c r="AA359"/>
  <c r="AC359" s="1"/>
  <c r="AE359" l="1"/>
  <c r="AF359"/>
  <c r="AG359" s="1"/>
  <c r="AH359" l="1"/>
  <c r="AJ359" s="1"/>
  <c r="AI359" s="1"/>
  <c r="T360"/>
  <c r="S361" l="1"/>
  <c r="R362" s="1"/>
  <c r="V360"/>
  <c r="X360" s="1"/>
  <c r="Z360" s="1"/>
  <c r="U360"/>
  <c r="W360" s="1"/>
  <c r="Y360" s="1"/>
  <c r="AB360" l="1"/>
  <c r="AD360" s="1"/>
  <c r="AA360"/>
  <c r="AC360" s="1"/>
  <c r="AF360" l="1"/>
  <c r="AG360" s="1"/>
  <c r="AE360"/>
  <c r="T361" l="1"/>
  <c r="AH360"/>
  <c r="AJ360" s="1"/>
  <c r="AI360" s="1"/>
  <c r="S362" l="1"/>
  <c r="R363" s="1"/>
  <c r="U361"/>
  <c r="W361" s="1"/>
  <c r="Y361" s="1"/>
  <c r="V361"/>
  <c r="X361" s="1"/>
  <c r="Z361" s="1"/>
  <c r="AB361" l="1"/>
  <c r="AD361" s="1"/>
  <c r="AA361"/>
  <c r="AC361" s="1"/>
  <c r="AE361" l="1"/>
  <c r="AF361"/>
  <c r="AG361" s="1"/>
  <c r="AH361" l="1"/>
  <c r="AJ361" s="1"/>
  <c r="AI361" s="1"/>
  <c r="T362"/>
  <c r="S363" l="1"/>
  <c r="R364" s="1"/>
  <c r="U362"/>
  <c r="W362" s="1"/>
  <c r="Y362" s="1"/>
  <c r="V362"/>
  <c r="X362" s="1"/>
  <c r="Z362" s="1"/>
  <c r="AB362" l="1"/>
  <c r="AD362" s="1"/>
  <c r="AA362"/>
  <c r="AC362" s="1"/>
  <c r="AF362" l="1"/>
  <c r="AG362" s="1"/>
  <c r="AE362"/>
  <c r="AH362" l="1"/>
  <c r="AJ362" s="1"/>
  <c r="AI362" s="1"/>
  <c r="T363"/>
  <c r="S364" l="1"/>
  <c r="R365" s="1"/>
  <c r="V363"/>
  <c r="X363" s="1"/>
  <c r="Z363" s="1"/>
  <c r="U363"/>
  <c r="W363" s="1"/>
  <c r="Y363" s="1"/>
  <c r="AB363" l="1"/>
  <c r="AD363" s="1"/>
  <c r="AA363"/>
  <c r="AC363" s="1"/>
  <c r="AE363" l="1"/>
  <c r="AF363"/>
  <c r="AG363" s="1"/>
  <c r="AH363" l="1"/>
  <c r="AJ363" s="1"/>
  <c r="AI363" s="1"/>
  <c r="T364"/>
  <c r="S365" l="1"/>
  <c r="R366" s="1"/>
  <c r="V364"/>
  <c r="X364" s="1"/>
  <c r="Z364" s="1"/>
  <c r="U364"/>
  <c r="W364" s="1"/>
  <c r="Y364" s="1"/>
  <c r="AB364" l="1"/>
  <c r="AD364" s="1"/>
  <c r="AA364"/>
  <c r="AC364" s="1"/>
  <c r="AE364" l="1"/>
  <c r="AF364"/>
  <c r="AG364" s="1"/>
  <c r="AH364" l="1"/>
  <c r="AJ364" s="1"/>
  <c r="T365"/>
  <c r="AI364" l="1"/>
  <c r="S366"/>
  <c r="R367" s="1"/>
  <c r="U365"/>
  <c r="W365" s="1"/>
  <c r="Y365" s="1"/>
  <c r="V365"/>
  <c r="X365" s="1"/>
  <c r="Z365" s="1"/>
  <c r="AB365" l="1"/>
  <c r="AD365" s="1"/>
  <c r="AA365"/>
  <c r="AC365" s="1"/>
  <c r="AF365" l="1"/>
  <c r="AG365" s="1"/>
  <c r="AE365"/>
  <c r="T366" l="1"/>
  <c r="AH365"/>
  <c r="AJ365" s="1"/>
  <c r="S367" l="1"/>
  <c r="R368" s="1"/>
  <c r="U366"/>
  <c r="W366" s="1"/>
  <c r="Y366" s="1"/>
  <c r="V366"/>
  <c r="X366" s="1"/>
  <c r="Z366" s="1"/>
  <c r="AI365"/>
  <c r="AB366" l="1"/>
  <c r="AD366" s="1"/>
  <c r="AA366"/>
  <c r="AC366" s="1"/>
  <c r="AE366" l="1"/>
  <c r="AF366"/>
  <c r="AG366" s="1"/>
  <c r="T367" s="1"/>
  <c r="S368" l="1"/>
  <c r="R369" s="1"/>
  <c r="AH366"/>
  <c r="AJ366" s="1"/>
  <c r="AI366" s="1"/>
  <c r="G9" i="11" s="1"/>
  <c r="U367" i="10"/>
  <c r="W367" s="1"/>
  <c r="Y367" s="1"/>
  <c r="V367"/>
  <c r="X367" s="1"/>
  <c r="Z367" s="1"/>
  <c r="AB367" l="1"/>
  <c r="AD367" s="1"/>
  <c r="AA367"/>
  <c r="AC367" s="1"/>
  <c r="H9" i="11"/>
  <c r="AE367" i="10" l="1"/>
  <c r="AF367"/>
  <c r="AG367" s="1"/>
  <c r="T368" l="1"/>
  <c r="V368" s="1"/>
  <c r="X368" s="1"/>
  <c r="Z368" s="1"/>
  <c r="AH367"/>
  <c r="AJ367" s="1"/>
  <c r="AI367" s="1"/>
  <c r="U368" l="1"/>
  <c r="W368" s="1"/>
  <c r="Y368" s="1"/>
  <c r="S369"/>
  <c r="R370" s="1"/>
  <c r="AB368"/>
  <c r="AD368" s="1"/>
  <c r="AA368" l="1"/>
  <c r="AC368" s="1"/>
  <c r="AE368" s="1"/>
  <c r="AF368" l="1"/>
  <c r="AG368" s="1"/>
  <c r="T369" s="1"/>
  <c r="S370" l="1"/>
  <c r="R371" s="1"/>
  <c r="AH368"/>
  <c r="AJ368" s="1"/>
  <c r="AI368" s="1"/>
  <c r="V369"/>
  <c r="X369" s="1"/>
  <c r="Z369" s="1"/>
  <c r="U369"/>
  <c r="W369" s="1"/>
  <c r="Y369" s="1"/>
  <c r="AB369" l="1"/>
  <c r="AD369" s="1"/>
  <c r="AA369"/>
  <c r="AC369" s="1"/>
  <c r="AF369" l="1"/>
  <c r="AG369" s="1"/>
  <c r="AE369"/>
  <c r="AH369" l="1"/>
  <c r="AJ369" s="1"/>
  <c r="T370"/>
  <c r="S371" l="1"/>
  <c r="R372" s="1"/>
  <c r="V370"/>
  <c r="X370" s="1"/>
  <c r="Z370" s="1"/>
  <c r="U370"/>
  <c r="W370" s="1"/>
  <c r="Y370" s="1"/>
  <c r="AI369"/>
  <c r="AB370" l="1"/>
  <c r="AD370" s="1"/>
  <c r="AA370"/>
  <c r="AC370" s="1"/>
  <c r="AF370" l="1"/>
  <c r="AG370" s="1"/>
  <c r="AE370"/>
  <c r="AH370" l="1"/>
  <c r="AJ370" s="1"/>
  <c r="T371"/>
  <c r="S372" l="1"/>
  <c r="R373" s="1"/>
  <c r="U371"/>
  <c r="W371" s="1"/>
  <c r="Y371" s="1"/>
  <c r="V371"/>
  <c r="X371" s="1"/>
  <c r="Z371" s="1"/>
  <c r="AI370"/>
  <c r="AB371" l="1"/>
  <c r="AD371" s="1"/>
  <c r="AA371"/>
  <c r="AC371" s="1"/>
  <c r="AE371" l="1"/>
  <c r="AF371"/>
  <c r="AG371" s="1"/>
  <c r="T372" l="1"/>
  <c r="AH371"/>
  <c r="AJ371" s="1"/>
  <c r="AI371" s="1"/>
  <c r="S373" l="1"/>
  <c r="R374" s="1"/>
  <c r="V372"/>
  <c r="X372" s="1"/>
  <c r="Z372" s="1"/>
  <c r="U372"/>
  <c r="W372" s="1"/>
  <c r="Y372" s="1"/>
  <c r="AB372" l="1"/>
  <c r="AD372" s="1"/>
  <c r="AA372"/>
  <c r="AC372" s="1"/>
  <c r="AF372" l="1"/>
  <c r="AG372" s="1"/>
  <c r="T373" s="1"/>
  <c r="AE372"/>
  <c r="AH372" l="1"/>
  <c r="AJ372" s="1"/>
  <c r="AI372" s="1"/>
  <c r="S374"/>
  <c r="R375" s="1"/>
  <c r="V373"/>
  <c r="X373" s="1"/>
  <c r="Z373" s="1"/>
  <c r="U373"/>
  <c r="W373" s="1"/>
  <c r="Y373" s="1"/>
  <c r="AB373" l="1"/>
  <c r="AD373" s="1"/>
  <c r="AA373"/>
  <c r="AC373" s="1"/>
  <c r="AE373" l="1"/>
  <c r="AF373"/>
  <c r="AG373" s="1"/>
  <c r="AH373" l="1"/>
  <c r="AJ373" s="1"/>
  <c r="AI373" s="1"/>
  <c r="T374"/>
  <c r="S375" l="1"/>
  <c r="R376" s="1"/>
  <c r="V374"/>
  <c r="X374" s="1"/>
  <c r="Z374" s="1"/>
  <c r="U374"/>
  <c r="W374" s="1"/>
  <c r="Y374" s="1"/>
  <c r="AB374" l="1"/>
  <c r="AD374" s="1"/>
  <c r="AA374"/>
  <c r="AC374" s="1"/>
  <c r="AF374" l="1"/>
  <c r="AG374" s="1"/>
  <c r="AE374"/>
  <c r="AH374" l="1"/>
  <c r="AJ374" s="1"/>
  <c r="AI374" s="1"/>
  <c r="T375"/>
  <c r="S376" l="1"/>
  <c r="R377" s="1"/>
  <c r="U375"/>
  <c r="W375" s="1"/>
  <c r="Y375" s="1"/>
  <c r="V375"/>
  <c r="X375" s="1"/>
  <c r="Z375" s="1"/>
  <c r="AB375" l="1"/>
  <c r="AD375" s="1"/>
  <c r="AA375"/>
  <c r="AC375" s="1"/>
  <c r="AF375" l="1"/>
  <c r="AG375" s="1"/>
  <c r="AE375"/>
  <c r="AH375" l="1"/>
  <c r="AJ375" s="1"/>
  <c r="AI375" s="1"/>
  <c r="T376"/>
  <c r="S377" l="1"/>
  <c r="R378" s="1"/>
  <c r="V376"/>
  <c r="X376" s="1"/>
  <c r="Z376" s="1"/>
  <c r="U376"/>
  <c r="W376" s="1"/>
  <c r="Y376" s="1"/>
  <c r="AB376" l="1"/>
  <c r="AD376" s="1"/>
  <c r="AA376"/>
  <c r="AC376" s="1"/>
  <c r="AF376" l="1"/>
  <c r="AG376" s="1"/>
  <c r="AE376"/>
  <c r="AH376" l="1"/>
  <c r="AJ376" s="1"/>
  <c r="T377"/>
  <c r="S378" l="1"/>
  <c r="R379" s="1"/>
  <c r="AI376"/>
  <c r="U377"/>
  <c r="W377" s="1"/>
  <c r="Y377" s="1"/>
  <c r="V377"/>
  <c r="X377" s="1"/>
  <c r="Z377" s="1"/>
  <c r="AB377" l="1"/>
  <c r="AD377" s="1"/>
  <c r="AA377"/>
  <c r="AC377" s="1"/>
  <c r="AF377" l="1"/>
  <c r="AG377" s="1"/>
  <c r="AE377"/>
  <c r="AH377" l="1"/>
  <c r="T378"/>
  <c r="S379" l="1"/>
  <c r="R380" s="1"/>
  <c r="U378"/>
  <c r="W378" s="1"/>
  <c r="Y378" s="1"/>
  <c r="V378"/>
  <c r="X378" s="1"/>
  <c r="Z378" s="1"/>
  <c r="AJ377"/>
  <c r="AI377" s="1"/>
  <c r="AB378" l="1"/>
  <c r="AD378" s="1"/>
  <c r="AA378"/>
  <c r="AC378" s="1"/>
  <c r="AE378" l="1"/>
  <c r="AF378"/>
  <c r="AG378" s="1"/>
  <c r="AH378" l="1"/>
  <c r="AJ378" s="1"/>
  <c r="T379"/>
  <c r="S380" l="1"/>
  <c r="R381" s="1"/>
  <c r="AI378"/>
  <c r="U379"/>
  <c r="W379" s="1"/>
  <c r="Y379" s="1"/>
  <c r="V379"/>
  <c r="X379" s="1"/>
  <c r="Z379" s="1"/>
  <c r="AB379" l="1"/>
  <c r="AD379" s="1"/>
  <c r="AA379"/>
  <c r="AC379" s="1"/>
  <c r="AE379" l="1"/>
  <c r="AF379"/>
  <c r="AG379" s="1"/>
  <c r="AH379" l="1"/>
  <c r="AJ379" s="1"/>
  <c r="T380"/>
  <c r="S381" l="1"/>
  <c r="R382" s="1"/>
  <c r="V380"/>
  <c r="X380" s="1"/>
  <c r="Z380" s="1"/>
  <c r="U380"/>
  <c r="W380" s="1"/>
  <c r="Y380" s="1"/>
  <c r="AI379"/>
  <c r="AB380" l="1"/>
  <c r="AD380" s="1"/>
  <c r="AA380"/>
  <c r="AC380" s="1"/>
  <c r="AE380" l="1"/>
  <c r="AF380"/>
  <c r="AG380" s="1"/>
  <c r="AH380" l="1"/>
  <c r="AJ380" s="1"/>
  <c r="T381"/>
  <c r="S382" l="1"/>
  <c r="R383" s="1"/>
  <c r="V381"/>
  <c r="X381" s="1"/>
  <c r="Z381" s="1"/>
  <c r="U381"/>
  <c r="W381" s="1"/>
  <c r="Y381" s="1"/>
  <c r="AI380"/>
  <c r="AB381" l="1"/>
  <c r="AD381" s="1"/>
  <c r="AA381"/>
  <c r="AC381" s="1"/>
  <c r="AF381" l="1"/>
  <c r="AG381" s="1"/>
  <c r="AE381"/>
  <c r="AH381" l="1"/>
  <c r="AJ381" s="1"/>
  <c r="T382"/>
  <c r="S383" l="1"/>
  <c r="R384" s="1"/>
  <c r="AI381"/>
  <c r="U382"/>
  <c r="W382" s="1"/>
  <c r="Y382" s="1"/>
  <c r="V382"/>
  <c r="X382" s="1"/>
  <c r="Z382" s="1"/>
  <c r="AB382" l="1"/>
  <c r="AD382" s="1"/>
  <c r="AA382"/>
  <c r="AC382" s="1"/>
  <c r="AE382" l="1"/>
  <c r="AF382"/>
  <c r="AG382" s="1"/>
  <c r="AH382" l="1"/>
  <c r="AJ382" s="1"/>
  <c r="T383"/>
  <c r="S384" l="1"/>
  <c r="R385" s="1"/>
  <c r="V383"/>
  <c r="X383" s="1"/>
  <c r="Z383" s="1"/>
  <c r="U383"/>
  <c r="W383" s="1"/>
  <c r="Y383" s="1"/>
  <c r="AI382"/>
  <c r="AB383" l="1"/>
  <c r="AD383" s="1"/>
  <c r="AA383"/>
  <c r="AC383" s="1"/>
  <c r="AE383" l="1"/>
  <c r="AF383"/>
  <c r="AG383" s="1"/>
  <c r="AH383" l="1"/>
  <c r="AJ383" s="1"/>
  <c r="T384"/>
  <c r="S385" l="1"/>
  <c r="R386" s="1"/>
  <c r="U384"/>
  <c r="W384" s="1"/>
  <c r="Y384" s="1"/>
  <c r="V384"/>
  <c r="X384" s="1"/>
  <c r="Z384" s="1"/>
  <c r="AI383"/>
  <c r="AB384" l="1"/>
  <c r="AD384" s="1"/>
  <c r="AA384"/>
  <c r="AC384" s="1"/>
  <c r="AE384" l="1"/>
  <c r="AF384"/>
  <c r="AG384" s="1"/>
  <c r="AH384" l="1"/>
  <c r="AJ384" s="1"/>
  <c r="T385"/>
  <c r="AI384" l="1"/>
  <c r="S386"/>
  <c r="R387" s="1"/>
  <c r="U385"/>
  <c r="W385" s="1"/>
  <c r="Y385" s="1"/>
  <c r="V385"/>
  <c r="X385" s="1"/>
  <c r="Z385" s="1"/>
  <c r="AB385" l="1"/>
  <c r="AD385" s="1"/>
  <c r="AA385"/>
  <c r="AC385" s="1"/>
  <c r="AE385" l="1"/>
  <c r="AF385"/>
  <c r="AG385" s="1"/>
  <c r="T386" l="1"/>
  <c r="U386" s="1"/>
  <c r="W386" s="1"/>
  <c r="Y386" s="1"/>
  <c r="AH385"/>
  <c r="AJ385" s="1"/>
  <c r="AI385" s="1"/>
  <c r="V386" l="1"/>
  <c r="X386" s="1"/>
  <c r="Z386" s="1"/>
  <c r="S387"/>
  <c r="R388" s="1"/>
  <c r="AA386"/>
  <c r="AC386" s="1"/>
  <c r="AB386" l="1"/>
  <c r="AD386" s="1"/>
  <c r="AE386" s="1"/>
  <c r="AF386" l="1"/>
  <c r="AG386" s="1"/>
  <c r="AH386" s="1"/>
  <c r="AJ386" s="1"/>
  <c r="AI386" s="1"/>
  <c r="T387" l="1"/>
  <c r="U387" s="1"/>
  <c r="W387" s="1"/>
  <c r="Y387" s="1"/>
  <c r="V387" l="1"/>
  <c r="X387" s="1"/>
  <c r="Z387" s="1"/>
  <c r="S388"/>
  <c r="R389" s="1"/>
  <c r="AA387"/>
  <c r="AC387" s="1"/>
  <c r="AB387" l="1"/>
  <c r="AD387" s="1"/>
  <c r="AE387" s="1"/>
  <c r="AF387" l="1"/>
  <c r="AG387" s="1"/>
  <c r="T388" s="1"/>
  <c r="AH387" l="1"/>
  <c r="AJ387" s="1"/>
  <c r="S389"/>
  <c r="R390" s="1"/>
  <c r="V388"/>
  <c r="X388" s="1"/>
  <c r="Z388" s="1"/>
  <c r="U388"/>
  <c r="W388" s="1"/>
  <c r="Y388" s="1"/>
  <c r="AI387" l="1"/>
  <c r="AB388"/>
  <c r="AD388" s="1"/>
  <c r="AA388"/>
  <c r="AC388" s="1"/>
  <c r="AE388" l="1"/>
  <c r="AF388"/>
  <c r="AG388" s="1"/>
  <c r="AH388" l="1"/>
  <c r="AJ388" s="1"/>
  <c r="T389"/>
  <c r="S390" l="1"/>
  <c r="R391" s="1"/>
  <c r="V389"/>
  <c r="X389" s="1"/>
  <c r="Z389" s="1"/>
  <c r="U389"/>
  <c r="W389" s="1"/>
  <c r="Y389" s="1"/>
  <c r="AI388"/>
  <c r="AB389" l="1"/>
  <c r="AD389" s="1"/>
  <c r="AA389"/>
  <c r="AC389" s="1"/>
  <c r="AE389" l="1"/>
  <c r="AF389"/>
  <c r="AG389" s="1"/>
  <c r="T390" l="1"/>
  <c r="AH389"/>
  <c r="AJ389" s="1"/>
  <c r="S391" l="1"/>
  <c r="R392" s="1"/>
  <c r="AI389"/>
  <c r="U390"/>
  <c r="W390" s="1"/>
  <c r="Y390" s="1"/>
  <c r="V390"/>
  <c r="X390" s="1"/>
  <c r="Z390" s="1"/>
  <c r="AB390" l="1"/>
  <c r="AD390" s="1"/>
  <c r="AA390"/>
  <c r="AC390" s="1"/>
  <c r="AE390" l="1"/>
  <c r="AF390"/>
  <c r="AG390" s="1"/>
  <c r="AH390" l="1"/>
  <c r="AJ390" s="1"/>
  <c r="T391"/>
  <c r="S392" l="1"/>
  <c r="R393" s="1"/>
  <c r="U391"/>
  <c r="W391" s="1"/>
  <c r="Y391" s="1"/>
  <c r="V391"/>
  <c r="X391" s="1"/>
  <c r="Z391" s="1"/>
  <c r="AI390"/>
  <c r="AB391" l="1"/>
  <c r="AD391" s="1"/>
  <c r="AA391"/>
  <c r="AC391" s="1"/>
  <c r="AE391" l="1"/>
  <c r="AF391"/>
  <c r="AG391" s="1"/>
  <c r="AH391" l="1"/>
  <c r="AJ391" s="1"/>
  <c r="T392"/>
  <c r="S393" l="1"/>
  <c r="R394" s="1"/>
  <c r="AI391"/>
  <c r="V392"/>
  <c r="X392" s="1"/>
  <c r="Z392" s="1"/>
  <c r="U392"/>
  <c r="W392" s="1"/>
  <c r="Y392" s="1"/>
  <c r="AB392" l="1"/>
  <c r="AD392" s="1"/>
  <c r="AA392"/>
  <c r="AC392" s="1"/>
  <c r="AF392" l="1"/>
  <c r="AG392" s="1"/>
  <c r="AE392"/>
  <c r="T393" l="1"/>
  <c r="AH392"/>
  <c r="AJ392" s="1"/>
  <c r="S394" l="1"/>
  <c r="R395" s="1"/>
  <c r="V393"/>
  <c r="X393" s="1"/>
  <c r="Z393" s="1"/>
  <c r="U393"/>
  <c r="W393" s="1"/>
  <c r="Y393" s="1"/>
  <c r="AI392"/>
  <c r="AB393" l="1"/>
  <c r="AD393" s="1"/>
  <c r="AA393"/>
  <c r="AC393" s="1"/>
  <c r="AF393" l="1"/>
  <c r="AG393" s="1"/>
  <c r="AE393"/>
  <c r="AH393" l="1"/>
  <c r="AJ393" s="1"/>
  <c r="T394"/>
  <c r="S395" l="1"/>
  <c r="R396" s="1"/>
  <c r="AI393"/>
  <c r="U394"/>
  <c r="W394" s="1"/>
  <c r="Y394" s="1"/>
  <c r="V394"/>
  <c r="X394" s="1"/>
  <c r="Z394" s="1"/>
  <c r="AB394" l="1"/>
  <c r="AD394" s="1"/>
  <c r="AA394"/>
  <c r="AC394" s="1"/>
  <c r="AF394" l="1"/>
  <c r="AG394" s="1"/>
  <c r="AE394"/>
  <c r="AH394" l="1"/>
  <c r="AJ394" s="1"/>
  <c r="T395"/>
  <c r="S396" l="1"/>
  <c r="R397" s="1"/>
  <c r="AI394"/>
  <c r="U395"/>
  <c r="W395" s="1"/>
  <c r="Y395" s="1"/>
  <c r="V395"/>
  <c r="X395" s="1"/>
  <c r="Z395" s="1"/>
  <c r="AB395" l="1"/>
  <c r="AD395" s="1"/>
  <c r="AA395"/>
  <c r="AC395" s="1"/>
  <c r="AE395" l="1"/>
  <c r="AF395"/>
  <c r="AG395" s="1"/>
  <c r="AH395" l="1"/>
  <c r="AJ395" s="1"/>
  <c r="T396"/>
  <c r="S397" l="1"/>
  <c r="R398" s="1"/>
  <c r="AI395"/>
  <c r="U396"/>
  <c r="W396" s="1"/>
  <c r="Y396" s="1"/>
  <c r="V396"/>
  <c r="X396" s="1"/>
  <c r="Z396" s="1"/>
  <c r="AB396" l="1"/>
  <c r="AD396" s="1"/>
  <c r="AA396"/>
  <c r="AC396" s="1"/>
  <c r="AF396" l="1"/>
  <c r="AG396" s="1"/>
  <c r="AE396"/>
  <c r="AH396" l="1"/>
  <c r="AJ396" s="1"/>
  <c r="T397"/>
  <c r="S398" l="1"/>
  <c r="R399" s="1"/>
  <c r="V397"/>
  <c r="X397" s="1"/>
  <c r="Z397" s="1"/>
  <c r="U397"/>
  <c r="W397" s="1"/>
  <c r="Y397" s="1"/>
  <c r="AI396"/>
  <c r="AB397" l="1"/>
  <c r="AD397" s="1"/>
  <c r="AA397"/>
  <c r="AC397" s="1"/>
  <c r="AE397" l="1"/>
  <c r="AF397"/>
  <c r="AG397" s="1"/>
  <c r="AH397" l="1"/>
  <c r="AJ397" s="1"/>
  <c r="T398"/>
  <c r="S399" l="1"/>
  <c r="R400" s="1"/>
  <c r="AI397"/>
  <c r="V398"/>
  <c r="X398" s="1"/>
  <c r="Z398" s="1"/>
  <c r="U398"/>
  <c r="W398" s="1"/>
  <c r="Y398" s="1"/>
  <c r="AB398" l="1"/>
  <c r="AD398" s="1"/>
  <c r="AA398"/>
  <c r="AC398" s="1"/>
  <c r="AF398" l="1"/>
  <c r="AG398" s="1"/>
  <c r="AE398"/>
  <c r="AH398" l="1"/>
  <c r="AJ398" s="1"/>
  <c r="T399"/>
  <c r="S400" l="1"/>
  <c r="R401" s="1"/>
  <c r="AI398"/>
  <c r="V399"/>
  <c r="X399" s="1"/>
  <c r="Z399" s="1"/>
  <c r="U399"/>
  <c r="W399" s="1"/>
  <c r="Y399" s="1"/>
  <c r="AB399" l="1"/>
  <c r="AD399" s="1"/>
  <c r="AA399"/>
  <c r="AC399" s="1"/>
  <c r="AE399" l="1"/>
  <c r="AF399"/>
  <c r="AG399" s="1"/>
  <c r="AH399" l="1"/>
  <c r="AJ399" s="1"/>
  <c r="T400"/>
  <c r="S401" l="1"/>
  <c r="R402" s="1"/>
  <c r="V400"/>
  <c r="X400" s="1"/>
  <c r="Z400" s="1"/>
  <c r="U400"/>
  <c r="W400" s="1"/>
  <c r="Y400" s="1"/>
  <c r="AI399"/>
  <c r="AB400" l="1"/>
  <c r="AD400" s="1"/>
  <c r="AA400"/>
  <c r="AC400" s="1"/>
  <c r="AE400" l="1"/>
  <c r="AF400"/>
  <c r="AG400" s="1"/>
  <c r="AH400" l="1"/>
  <c r="AJ400" s="1"/>
  <c r="T401"/>
  <c r="S402" l="1"/>
  <c r="R403" s="1"/>
  <c r="U401"/>
  <c r="W401" s="1"/>
  <c r="Y401" s="1"/>
  <c r="V401"/>
  <c r="X401" s="1"/>
  <c r="Z401" s="1"/>
  <c r="AI400"/>
  <c r="AB401" l="1"/>
  <c r="AD401" s="1"/>
  <c r="AA401"/>
  <c r="AC401" s="1"/>
  <c r="AE401" l="1"/>
  <c r="AF401"/>
  <c r="AG401" s="1"/>
  <c r="AH401" l="1"/>
  <c r="AJ401" s="1"/>
  <c r="T402"/>
  <c r="S403" l="1"/>
  <c r="R404" s="1"/>
  <c r="AI401"/>
  <c r="V402"/>
  <c r="X402" s="1"/>
  <c r="Z402" s="1"/>
  <c r="U402"/>
  <c r="W402" s="1"/>
  <c r="Y402" s="1"/>
  <c r="AB402" l="1"/>
  <c r="AD402" s="1"/>
  <c r="AA402"/>
  <c r="AC402" s="1"/>
  <c r="AE402" l="1"/>
  <c r="AF402"/>
  <c r="AG402" s="1"/>
  <c r="AH402" l="1"/>
  <c r="AJ402" s="1"/>
  <c r="T403"/>
  <c r="S404" l="1"/>
  <c r="R405" s="1"/>
  <c r="U403"/>
  <c r="W403" s="1"/>
  <c r="Y403" s="1"/>
  <c r="V403"/>
  <c r="X403" s="1"/>
  <c r="Z403" s="1"/>
  <c r="AI402"/>
  <c r="AB403" l="1"/>
  <c r="AD403" s="1"/>
  <c r="AA403"/>
  <c r="AC403" s="1"/>
  <c r="AE403" l="1"/>
  <c r="AF403"/>
  <c r="AG403" s="1"/>
  <c r="AH403" l="1"/>
  <c r="AJ403" s="1"/>
  <c r="T404"/>
  <c r="S405" l="1"/>
  <c r="R406" s="1"/>
  <c r="V404"/>
  <c r="X404" s="1"/>
  <c r="Z404" s="1"/>
  <c r="U404"/>
  <c r="W404" s="1"/>
  <c r="Y404" s="1"/>
  <c r="AI403"/>
  <c r="AB404" l="1"/>
  <c r="AD404" s="1"/>
  <c r="AA404"/>
  <c r="AC404" s="1"/>
  <c r="AE404" l="1"/>
  <c r="AF404"/>
  <c r="AG404" s="1"/>
  <c r="AH404" l="1"/>
  <c r="AJ404" s="1"/>
  <c r="T405"/>
  <c r="S406" l="1"/>
  <c r="R407" s="1"/>
  <c r="V405"/>
  <c r="X405" s="1"/>
  <c r="Z405" s="1"/>
  <c r="U405"/>
  <c r="W405" s="1"/>
  <c r="Y405" s="1"/>
  <c r="AI404"/>
  <c r="AB405" l="1"/>
  <c r="AD405" s="1"/>
  <c r="AA405"/>
  <c r="AC405" s="1"/>
  <c r="AE405" l="1"/>
  <c r="AF405"/>
  <c r="AG405" s="1"/>
  <c r="AH405" l="1"/>
  <c r="AJ405" s="1"/>
  <c r="T406"/>
  <c r="S407" l="1"/>
  <c r="R408" s="1"/>
  <c r="V406"/>
  <c r="X406" s="1"/>
  <c r="Z406" s="1"/>
  <c r="U406"/>
  <c r="W406" s="1"/>
  <c r="Y406" s="1"/>
  <c r="AI405"/>
  <c r="AB406" l="1"/>
  <c r="AD406" s="1"/>
  <c r="AA406"/>
  <c r="AC406" s="1"/>
  <c r="AE406" l="1"/>
  <c r="AF406"/>
  <c r="AG406" s="1"/>
  <c r="AH406" l="1"/>
  <c r="AJ406" s="1"/>
  <c r="T407"/>
  <c r="S408" l="1"/>
  <c r="R409" s="1"/>
  <c r="U407"/>
  <c r="W407" s="1"/>
  <c r="Y407" s="1"/>
  <c r="V407"/>
  <c r="X407" s="1"/>
  <c r="Z407" s="1"/>
  <c r="AI406"/>
  <c r="AB407" l="1"/>
  <c r="AD407" s="1"/>
  <c r="AA407"/>
  <c r="AC407" s="1"/>
  <c r="AE407" l="1"/>
  <c r="AF407"/>
  <c r="AG407" s="1"/>
  <c r="AH407" l="1"/>
  <c r="AJ407" s="1"/>
  <c r="T408"/>
  <c r="S409" l="1"/>
  <c r="R410" s="1"/>
  <c r="V408"/>
  <c r="X408" s="1"/>
  <c r="Z408" s="1"/>
  <c r="U408"/>
  <c r="W408" s="1"/>
  <c r="Y408" s="1"/>
  <c r="AI407"/>
  <c r="AB408" l="1"/>
  <c r="AD408" s="1"/>
  <c r="AA408"/>
  <c r="AC408" s="1"/>
  <c r="AE408" l="1"/>
  <c r="AF408"/>
  <c r="AG408" s="1"/>
  <c r="AH408" l="1"/>
  <c r="AJ408" s="1"/>
  <c r="T409"/>
  <c r="S410" l="1"/>
  <c r="R411" s="1"/>
  <c r="U409"/>
  <c r="W409" s="1"/>
  <c r="Y409" s="1"/>
  <c r="V409"/>
  <c r="X409" s="1"/>
  <c r="Z409" s="1"/>
  <c r="AI408"/>
  <c r="AB409" l="1"/>
  <c r="AD409" s="1"/>
  <c r="AA409"/>
  <c r="AC409" s="1"/>
  <c r="AE409" l="1"/>
  <c r="AF409"/>
  <c r="AG409" s="1"/>
  <c r="AH409" l="1"/>
  <c r="AJ409" s="1"/>
  <c r="T410"/>
  <c r="S411" l="1"/>
  <c r="R412" s="1"/>
  <c r="AI409"/>
  <c r="V410"/>
  <c r="X410" s="1"/>
  <c r="Z410" s="1"/>
  <c r="U410"/>
  <c r="W410" s="1"/>
  <c r="Y410" s="1"/>
  <c r="AB410" l="1"/>
  <c r="AD410" s="1"/>
  <c r="AA410"/>
  <c r="AC410" s="1"/>
  <c r="AE410" l="1"/>
  <c r="AF410"/>
  <c r="AG410" s="1"/>
  <c r="AH410" l="1"/>
  <c r="AJ410" s="1"/>
  <c r="T411"/>
  <c r="S412" l="1"/>
  <c r="R413" s="1"/>
  <c r="V411"/>
  <c r="X411" s="1"/>
  <c r="Z411" s="1"/>
  <c r="U411"/>
  <c r="W411" s="1"/>
  <c r="Y411" s="1"/>
  <c r="AI410"/>
  <c r="AB411" l="1"/>
  <c r="AD411" s="1"/>
  <c r="AA411"/>
  <c r="AC411" s="1"/>
  <c r="AF411" l="1"/>
  <c r="AG411" s="1"/>
  <c r="AE411"/>
  <c r="AH411" l="1"/>
  <c r="AJ411" s="1"/>
  <c r="T412"/>
  <c r="S413" l="1"/>
  <c r="R414" s="1"/>
  <c r="AI411"/>
  <c r="V412"/>
  <c r="X412" s="1"/>
  <c r="Z412" s="1"/>
  <c r="U412"/>
  <c r="W412" s="1"/>
  <c r="Y412" s="1"/>
  <c r="AB412" l="1"/>
  <c r="AD412" s="1"/>
  <c r="AA412"/>
  <c r="AC412" s="1"/>
  <c r="AF412" l="1"/>
  <c r="AG412" s="1"/>
  <c r="AE412"/>
  <c r="AH412" l="1"/>
  <c r="AJ412" s="1"/>
  <c r="T413"/>
  <c r="S414" l="1"/>
  <c r="R415" s="1"/>
  <c r="AI412"/>
  <c r="U413"/>
  <c r="W413" s="1"/>
  <c r="Y413" s="1"/>
  <c r="V413"/>
  <c r="X413" s="1"/>
  <c r="Z413" s="1"/>
  <c r="AB413" l="1"/>
  <c r="AD413" s="1"/>
  <c r="AA413"/>
  <c r="AC413" s="1"/>
  <c r="AE413" l="1"/>
  <c r="AF413"/>
  <c r="AG413" s="1"/>
  <c r="AH413" l="1"/>
  <c r="AJ413" s="1"/>
  <c r="T414"/>
  <c r="S415" l="1"/>
  <c r="R416" s="1"/>
  <c r="U414"/>
  <c r="W414" s="1"/>
  <c r="Y414" s="1"/>
  <c r="V414"/>
  <c r="X414" s="1"/>
  <c r="Z414" s="1"/>
  <c r="AI413"/>
  <c r="AB414" l="1"/>
  <c r="AD414" s="1"/>
  <c r="AA414"/>
  <c r="AC414" s="1"/>
  <c r="AE414" l="1"/>
  <c r="AF414"/>
  <c r="AG414" s="1"/>
  <c r="AH414" l="1"/>
  <c r="AJ414" s="1"/>
  <c r="T415"/>
  <c r="S416" l="1"/>
  <c r="R417" s="1"/>
  <c r="U415"/>
  <c r="W415" s="1"/>
  <c r="Y415" s="1"/>
  <c r="V415"/>
  <c r="X415" s="1"/>
  <c r="Z415" s="1"/>
  <c r="AI414"/>
  <c r="AB415" l="1"/>
  <c r="AD415" s="1"/>
  <c r="AA415"/>
  <c r="AC415" s="1"/>
  <c r="AE415" l="1"/>
  <c r="AF415"/>
  <c r="AG415" s="1"/>
  <c r="AH415" l="1"/>
  <c r="AJ415" s="1"/>
  <c r="T416"/>
  <c r="S417" l="1"/>
  <c r="R418" s="1"/>
  <c r="V416"/>
  <c r="X416" s="1"/>
  <c r="Z416" s="1"/>
  <c r="U416"/>
  <c r="W416" s="1"/>
  <c r="Y416" s="1"/>
  <c r="AI415"/>
  <c r="AB416" l="1"/>
  <c r="AD416" s="1"/>
  <c r="AA416"/>
  <c r="AC416" s="1"/>
  <c r="AF416" l="1"/>
  <c r="AG416" s="1"/>
  <c r="AE416"/>
  <c r="AH416" l="1"/>
  <c r="AJ416" s="1"/>
  <c r="T417"/>
  <c r="S418" l="1"/>
  <c r="R419" s="1"/>
  <c r="AI416"/>
  <c r="U417"/>
  <c r="W417" s="1"/>
  <c r="Y417" s="1"/>
  <c r="V417"/>
  <c r="X417" s="1"/>
  <c r="Z417" s="1"/>
  <c r="AB417" l="1"/>
  <c r="AD417" s="1"/>
  <c r="AA417"/>
  <c r="AC417" s="1"/>
  <c r="AF417" l="1"/>
  <c r="AG417" s="1"/>
  <c r="AE417"/>
  <c r="AH417" l="1"/>
  <c r="AJ417" s="1"/>
  <c r="T418"/>
  <c r="S419" l="1"/>
  <c r="R420" s="1"/>
  <c r="AI417"/>
  <c r="U418"/>
  <c r="W418" s="1"/>
  <c r="Y418" s="1"/>
  <c r="V418"/>
  <c r="X418" s="1"/>
  <c r="Z418" s="1"/>
  <c r="AB418" l="1"/>
  <c r="AD418" s="1"/>
  <c r="AA418"/>
  <c r="AC418" s="1"/>
  <c r="AE418" l="1"/>
  <c r="AF418"/>
  <c r="AG418" s="1"/>
  <c r="AH418" l="1"/>
  <c r="AJ418" s="1"/>
  <c r="T419"/>
  <c r="S420" l="1"/>
  <c r="R421" s="1"/>
  <c r="V419"/>
  <c r="X419" s="1"/>
  <c r="Z419" s="1"/>
  <c r="U419"/>
  <c r="W419" s="1"/>
  <c r="Y419" s="1"/>
  <c r="AI418"/>
  <c r="AB419" l="1"/>
  <c r="AD419" s="1"/>
  <c r="AA419"/>
  <c r="AC419" s="1"/>
  <c r="AE419" l="1"/>
  <c r="AF419"/>
  <c r="AG419" s="1"/>
  <c r="AH419" l="1"/>
  <c r="AJ419" s="1"/>
  <c r="T420"/>
  <c r="S421" l="1"/>
  <c r="R422" s="1"/>
  <c r="V420"/>
  <c r="X420" s="1"/>
  <c r="Z420" s="1"/>
  <c r="U420"/>
  <c r="W420" s="1"/>
  <c r="Y420" s="1"/>
  <c r="AI419"/>
  <c r="AB420" l="1"/>
  <c r="AD420" s="1"/>
  <c r="AA420"/>
  <c r="AC420" s="1"/>
  <c r="AF420" l="1"/>
  <c r="AG420" s="1"/>
  <c r="AE420"/>
  <c r="AH420" l="1"/>
  <c r="AJ420" s="1"/>
  <c r="T421"/>
  <c r="S422" l="1"/>
  <c r="R423" s="1"/>
  <c r="AI420"/>
  <c r="U421"/>
  <c r="W421" s="1"/>
  <c r="Y421" s="1"/>
  <c r="V421"/>
  <c r="X421" s="1"/>
  <c r="Z421" s="1"/>
  <c r="AB421" l="1"/>
  <c r="AD421" s="1"/>
  <c r="AA421"/>
  <c r="AC421" s="1"/>
  <c r="AF421" l="1"/>
  <c r="AG421" s="1"/>
  <c r="AE421"/>
  <c r="AH421" l="1"/>
  <c r="AJ421" s="1"/>
  <c r="T422"/>
  <c r="S423" l="1"/>
  <c r="R424" s="1"/>
  <c r="AI421"/>
  <c r="U422"/>
  <c r="W422" s="1"/>
  <c r="Y422" s="1"/>
  <c r="V422"/>
  <c r="X422" s="1"/>
  <c r="Z422" s="1"/>
  <c r="AB422" l="1"/>
  <c r="AD422" s="1"/>
  <c r="AA422"/>
  <c r="AC422" s="1"/>
  <c r="AE422" l="1"/>
  <c r="AF422"/>
  <c r="AG422" s="1"/>
  <c r="AH422" l="1"/>
  <c r="AJ422" s="1"/>
  <c r="T423"/>
  <c r="S424" l="1"/>
  <c r="R425" s="1"/>
  <c r="U423"/>
  <c r="W423" s="1"/>
  <c r="Y423" s="1"/>
  <c r="V423"/>
  <c r="X423" s="1"/>
  <c r="Z423" s="1"/>
  <c r="AI422"/>
  <c r="AB423" l="1"/>
  <c r="AD423" s="1"/>
  <c r="AA423"/>
  <c r="AC423" s="1"/>
  <c r="AE423" l="1"/>
  <c r="AF423"/>
  <c r="AG423" s="1"/>
  <c r="AH423" l="1"/>
  <c r="AJ423" s="1"/>
  <c r="T424"/>
  <c r="S425" l="1"/>
  <c r="R426" s="1"/>
  <c r="U424"/>
  <c r="W424" s="1"/>
  <c r="Y424" s="1"/>
  <c r="V424"/>
  <c r="X424" s="1"/>
  <c r="Z424" s="1"/>
  <c r="AI423"/>
  <c r="AB424" l="1"/>
  <c r="AD424" s="1"/>
  <c r="AA424"/>
  <c r="AC424" s="1"/>
  <c r="AE424" l="1"/>
  <c r="AF424"/>
  <c r="AG424" s="1"/>
  <c r="AH424" l="1"/>
  <c r="AJ424" s="1"/>
  <c r="T425"/>
  <c r="S426" l="1"/>
  <c r="R427" s="1"/>
  <c r="U425"/>
  <c r="W425" s="1"/>
  <c r="Y425" s="1"/>
  <c r="V425"/>
  <c r="X425" s="1"/>
  <c r="Z425" s="1"/>
  <c r="AI424"/>
  <c r="AB425" l="1"/>
  <c r="AD425" s="1"/>
  <c r="AA425"/>
  <c r="AC425" s="1"/>
  <c r="AE425" l="1"/>
  <c r="AF425"/>
  <c r="AG425" s="1"/>
  <c r="AH425" l="1"/>
  <c r="AJ425" s="1"/>
  <c r="T426"/>
  <c r="S427" l="1"/>
  <c r="R428" s="1"/>
  <c r="V426"/>
  <c r="X426" s="1"/>
  <c r="Z426" s="1"/>
  <c r="U426"/>
  <c r="W426" s="1"/>
  <c r="Y426" s="1"/>
  <c r="AI425"/>
  <c r="AB426" l="1"/>
  <c r="AD426" s="1"/>
  <c r="AA426"/>
  <c r="AC426" s="1"/>
  <c r="AE426" l="1"/>
  <c r="AF426"/>
  <c r="AG426" s="1"/>
  <c r="AH426" l="1"/>
  <c r="AJ426" s="1"/>
  <c r="T427"/>
  <c r="S428" l="1"/>
  <c r="R429" s="1"/>
  <c r="V427"/>
  <c r="X427" s="1"/>
  <c r="Z427" s="1"/>
  <c r="U427"/>
  <c r="W427" s="1"/>
  <c r="Y427" s="1"/>
  <c r="AI426"/>
  <c r="AB427" l="1"/>
  <c r="AD427" s="1"/>
  <c r="AA427"/>
  <c r="AC427" s="1"/>
  <c r="AE427" l="1"/>
  <c r="AF427"/>
  <c r="AG427" s="1"/>
  <c r="AH427" l="1"/>
  <c r="AJ427" s="1"/>
  <c r="T428"/>
  <c r="S429" l="1"/>
  <c r="R430" s="1"/>
  <c r="U428"/>
  <c r="W428" s="1"/>
  <c r="Y428" s="1"/>
  <c r="V428"/>
  <c r="X428" s="1"/>
  <c r="Z428" s="1"/>
  <c r="AI427"/>
  <c r="AB428" l="1"/>
  <c r="AD428" s="1"/>
  <c r="AA428"/>
  <c r="AC428" s="1"/>
  <c r="AE428" l="1"/>
  <c r="AF428"/>
  <c r="AG428" s="1"/>
  <c r="AH428" l="1"/>
  <c r="AJ428" s="1"/>
  <c r="T429"/>
  <c r="S430" l="1"/>
  <c r="R431" s="1"/>
  <c r="U429"/>
  <c r="W429" s="1"/>
  <c r="Y429" s="1"/>
  <c r="V429"/>
  <c r="X429" s="1"/>
  <c r="Z429" s="1"/>
  <c r="AI428"/>
  <c r="AB429" l="1"/>
  <c r="AD429" s="1"/>
  <c r="AA429"/>
  <c r="AC429" s="1"/>
  <c r="AE429" l="1"/>
  <c r="AF429"/>
  <c r="AG429" s="1"/>
  <c r="AH429" l="1"/>
  <c r="AJ429" s="1"/>
  <c r="T430"/>
  <c r="S431" l="1"/>
  <c r="R432" s="1"/>
  <c r="U430"/>
  <c r="W430" s="1"/>
  <c r="Y430" s="1"/>
  <c r="V430"/>
  <c r="X430" s="1"/>
  <c r="Z430" s="1"/>
  <c r="AI429"/>
  <c r="AB430" l="1"/>
  <c r="AD430" s="1"/>
  <c r="AA430"/>
  <c r="AC430" s="1"/>
  <c r="AE430" l="1"/>
  <c r="AF430"/>
  <c r="AG430" s="1"/>
  <c r="AH430" l="1"/>
  <c r="AJ430" s="1"/>
  <c r="T431"/>
  <c r="S432" l="1"/>
  <c r="R433" s="1"/>
  <c r="AI430"/>
  <c r="V431"/>
  <c r="X431" s="1"/>
  <c r="Z431" s="1"/>
  <c r="U431"/>
  <c r="W431" s="1"/>
  <c r="Y431" s="1"/>
  <c r="AB431" l="1"/>
  <c r="AD431" s="1"/>
  <c r="AA431"/>
  <c r="AC431" s="1"/>
  <c r="AF431" l="1"/>
  <c r="AG431" s="1"/>
  <c r="AE431"/>
  <c r="T432" l="1"/>
  <c r="AH431"/>
  <c r="AJ431" s="1"/>
  <c r="S433" l="1"/>
  <c r="R434" s="1"/>
  <c r="V432"/>
  <c r="X432" s="1"/>
  <c r="Z432" s="1"/>
  <c r="U432"/>
  <c r="W432" s="1"/>
  <c r="Y432" s="1"/>
  <c r="AI431"/>
  <c r="AB432" l="1"/>
  <c r="AD432" s="1"/>
  <c r="AA432"/>
  <c r="AC432" s="1"/>
  <c r="AF432" l="1"/>
  <c r="AG432" s="1"/>
  <c r="AE432"/>
  <c r="AH432" l="1"/>
  <c r="AJ432" s="1"/>
  <c r="T433"/>
  <c r="S434" l="1"/>
  <c r="R435" s="1"/>
  <c r="AI432"/>
  <c r="V433"/>
  <c r="X433" s="1"/>
  <c r="Z433" s="1"/>
  <c r="U433"/>
  <c r="W433" s="1"/>
  <c r="Y433" s="1"/>
  <c r="AB433" l="1"/>
  <c r="AD433" s="1"/>
  <c r="AA433"/>
  <c r="AC433" s="1"/>
  <c r="AF433" l="1"/>
  <c r="AG433" s="1"/>
  <c r="AE433"/>
  <c r="AH433" l="1"/>
  <c r="AJ433" s="1"/>
  <c r="T434"/>
  <c r="S435" l="1"/>
  <c r="R436" s="1"/>
  <c r="V434"/>
  <c r="X434" s="1"/>
  <c r="Z434" s="1"/>
  <c r="U434"/>
  <c r="W434" s="1"/>
  <c r="Y434" s="1"/>
  <c r="AI433"/>
  <c r="AB434" l="1"/>
  <c r="AD434" s="1"/>
  <c r="AA434"/>
  <c r="AC434" s="1"/>
  <c r="AF434" l="1"/>
  <c r="AG434" s="1"/>
  <c r="AE434"/>
  <c r="AH434" l="1"/>
  <c r="AJ434" s="1"/>
  <c r="T435"/>
  <c r="S436" l="1"/>
  <c r="R437" s="1"/>
  <c r="AI434"/>
  <c r="U435"/>
  <c r="W435" s="1"/>
  <c r="Y435" s="1"/>
  <c r="V435"/>
  <c r="X435" s="1"/>
  <c r="Z435" s="1"/>
  <c r="AB435" l="1"/>
  <c r="AD435" s="1"/>
  <c r="AA435"/>
  <c r="AC435" s="1"/>
  <c r="AE435" l="1"/>
  <c r="AF435"/>
  <c r="AG435" s="1"/>
  <c r="AH435" l="1"/>
  <c r="AJ435" s="1"/>
  <c r="T436"/>
  <c r="S437" l="1"/>
  <c r="R438" s="1"/>
  <c r="V436"/>
  <c r="X436" s="1"/>
  <c r="Z436" s="1"/>
  <c r="U436"/>
  <c r="W436" s="1"/>
  <c r="Y436" s="1"/>
  <c r="AI435"/>
  <c r="AB436" l="1"/>
  <c r="AD436" s="1"/>
  <c r="AA436"/>
  <c r="AC436" s="1"/>
  <c r="AF436" l="1"/>
  <c r="AG436" s="1"/>
  <c r="AE436"/>
  <c r="AH436" l="1"/>
  <c r="AJ436" s="1"/>
  <c r="T437"/>
  <c r="S438" l="1"/>
  <c r="R439" s="1"/>
  <c r="AI436"/>
  <c r="U437"/>
  <c r="W437" s="1"/>
  <c r="Y437" s="1"/>
  <c r="V437"/>
  <c r="X437" s="1"/>
  <c r="Z437" s="1"/>
  <c r="AB437" l="1"/>
  <c r="AD437" s="1"/>
  <c r="AA437"/>
  <c r="AC437" s="1"/>
  <c r="AF437" l="1"/>
  <c r="AG437" s="1"/>
  <c r="AE437"/>
  <c r="AH437" l="1"/>
  <c r="AJ437" s="1"/>
  <c r="T438"/>
  <c r="S439" l="1"/>
  <c r="R440" s="1"/>
  <c r="AI437"/>
  <c r="V438"/>
  <c r="X438" s="1"/>
  <c r="Z438" s="1"/>
  <c r="U438"/>
  <c r="W438" s="1"/>
  <c r="Y438" s="1"/>
  <c r="AB438" l="1"/>
  <c r="AD438" s="1"/>
  <c r="AA438"/>
  <c r="AC438" s="1"/>
  <c r="AE438" l="1"/>
  <c r="AF438"/>
  <c r="AG438" s="1"/>
  <c r="AH438" l="1"/>
  <c r="AJ438" s="1"/>
  <c r="T439"/>
  <c r="S440" l="1"/>
  <c r="R441" s="1"/>
  <c r="AI438"/>
  <c r="V439"/>
  <c r="X439" s="1"/>
  <c r="Z439" s="1"/>
  <c r="U439"/>
  <c r="W439" s="1"/>
  <c r="Y439" s="1"/>
  <c r="AB439" l="1"/>
  <c r="AD439" s="1"/>
  <c r="AA439"/>
  <c r="AC439" s="1"/>
  <c r="AE439" l="1"/>
  <c r="AF439"/>
  <c r="AG439" s="1"/>
  <c r="AH439" l="1"/>
  <c r="AJ439" s="1"/>
  <c r="T440"/>
  <c r="S441" l="1"/>
  <c r="R442" s="1"/>
  <c r="AI439"/>
  <c r="U440"/>
  <c r="W440" s="1"/>
  <c r="Y440" s="1"/>
  <c r="V440"/>
  <c r="X440" s="1"/>
  <c r="Z440" s="1"/>
  <c r="AB440" l="1"/>
  <c r="AD440" s="1"/>
  <c r="AA440"/>
  <c r="AC440" s="1"/>
  <c r="AE440" l="1"/>
  <c r="AF440"/>
  <c r="AG440" s="1"/>
  <c r="AH440" l="1"/>
  <c r="AJ440" s="1"/>
  <c r="T441"/>
  <c r="S442" l="1"/>
  <c r="R443" s="1"/>
  <c r="AI440"/>
  <c r="U441"/>
  <c r="W441" s="1"/>
  <c r="Y441" s="1"/>
  <c r="V441"/>
  <c r="X441" s="1"/>
  <c r="Z441" s="1"/>
  <c r="AB441" l="1"/>
  <c r="AD441" s="1"/>
  <c r="AA441"/>
  <c r="AC441" s="1"/>
  <c r="AE441" l="1"/>
  <c r="AF441"/>
  <c r="AG441" s="1"/>
  <c r="AH441" l="1"/>
  <c r="AJ441" s="1"/>
  <c r="T442"/>
  <c r="S443" l="1"/>
  <c r="R444" s="1"/>
  <c r="AI441"/>
  <c r="U442"/>
  <c r="W442" s="1"/>
  <c r="Y442" s="1"/>
  <c r="V442"/>
  <c r="X442" s="1"/>
  <c r="Z442" s="1"/>
  <c r="AB442" l="1"/>
  <c r="AD442" s="1"/>
  <c r="AA442"/>
  <c r="AC442" s="1"/>
  <c r="AE442" l="1"/>
  <c r="AF442"/>
  <c r="AG442" s="1"/>
  <c r="AH442" l="1"/>
  <c r="AJ442" s="1"/>
  <c r="T443"/>
  <c r="S444" l="1"/>
  <c r="R445" s="1"/>
  <c r="V443"/>
  <c r="X443" s="1"/>
  <c r="Z443" s="1"/>
  <c r="U443"/>
  <c r="W443" s="1"/>
  <c r="Y443" s="1"/>
  <c r="AI442"/>
  <c r="AB443" l="1"/>
  <c r="AD443" s="1"/>
  <c r="AA443"/>
  <c r="AC443" s="1"/>
  <c r="AE443" l="1"/>
  <c r="AF443"/>
  <c r="AG443" s="1"/>
  <c r="AH443" l="1"/>
  <c r="AJ443" s="1"/>
  <c r="T444"/>
  <c r="S445" l="1"/>
  <c r="R446" s="1"/>
  <c r="AI443"/>
  <c r="U444"/>
  <c r="W444" s="1"/>
  <c r="Y444" s="1"/>
  <c r="V444"/>
  <c r="X444" s="1"/>
  <c r="Z444" s="1"/>
  <c r="AB444" l="1"/>
  <c r="AD444" s="1"/>
  <c r="AA444"/>
  <c r="AC444" s="1"/>
  <c r="AE444" l="1"/>
  <c r="AF444"/>
  <c r="AG444" s="1"/>
  <c r="AH444" l="1"/>
  <c r="AJ444" s="1"/>
  <c r="T445"/>
  <c r="S446" l="1"/>
  <c r="R447" s="1"/>
  <c r="AI444"/>
  <c r="U445"/>
  <c r="W445" s="1"/>
  <c r="Y445" s="1"/>
  <c r="V445"/>
  <c r="X445" s="1"/>
  <c r="Z445" s="1"/>
  <c r="AB445" l="1"/>
  <c r="AD445" s="1"/>
  <c r="AA445"/>
  <c r="AC445" s="1"/>
  <c r="AE445" l="1"/>
  <c r="AF445"/>
  <c r="AG445" s="1"/>
  <c r="AH445" l="1"/>
  <c r="AJ445" s="1"/>
  <c r="T446"/>
  <c r="S447" l="1"/>
  <c r="R448" s="1"/>
  <c r="AI445"/>
  <c r="V446"/>
  <c r="X446" s="1"/>
  <c r="Z446" s="1"/>
  <c r="U446"/>
  <c r="W446" s="1"/>
  <c r="Y446" s="1"/>
  <c r="AB446" l="1"/>
  <c r="AD446" s="1"/>
  <c r="AA446"/>
  <c r="AC446" s="1"/>
  <c r="AE446" l="1"/>
  <c r="AF446"/>
  <c r="AG446" s="1"/>
  <c r="AH446" l="1"/>
  <c r="AJ446" s="1"/>
  <c r="T447"/>
  <c r="S448" l="1"/>
  <c r="R449" s="1"/>
  <c r="AI446"/>
  <c r="V447"/>
  <c r="X447" s="1"/>
  <c r="Z447" s="1"/>
  <c r="U447"/>
  <c r="W447" s="1"/>
  <c r="Y447" s="1"/>
  <c r="AB447" l="1"/>
  <c r="AD447" s="1"/>
  <c r="AA447"/>
  <c r="AC447" s="1"/>
  <c r="AE447" l="1"/>
  <c r="AF447"/>
  <c r="AG447" s="1"/>
  <c r="T448" l="1"/>
  <c r="AH447"/>
  <c r="AJ447" s="1"/>
  <c r="V448" l="1"/>
  <c r="X448" s="1"/>
  <c r="Z448" s="1"/>
  <c r="U448"/>
  <c r="W448" s="1"/>
  <c r="Y448" s="1"/>
  <c r="S449"/>
  <c r="R450" s="1"/>
  <c r="AI447"/>
  <c r="AB448" l="1"/>
  <c r="AD448" s="1"/>
  <c r="AA448"/>
  <c r="AC448" s="1"/>
  <c r="AF448" l="1"/>
  <c r="AG448" s="1"/>
  <c r="T449" s="1"/>
  <c r="AE448"/>
  <c r="AH448" l="1"/>
  <c r="AJ448" s="1"/>
  <c r="S450"/>
  <c r="R451" s="1"/>
  <c r="U449"/>
  <c r="W449" s="1"/>
  <c r="Y449" s="1"/>
  <c r="V449"/>
  <c r="X449" s="1"/>
  <c r="Z449" s="1"/>
  <c r="AI448" l="1"/>
  <c r="AB449"/>
  <c r="AD449" s="1"/>
  <c r="AA449"/>
  <c r="AC449" s="1"/>
  <c r="AE449" l="1"/>
  <c r="AF449"/>
  <c r="AG449" s="1"/>
  <c r="AH449" l="1"/>
  <c r="AJ449" s="1"/>
  <c r="T450"/>
  <c r="S451" l="1"/>
  <c r="R452" s="1"/>
  <c r="U450"/>
  <c r="W450" s="1"/>
  <c r="Y450" s="1"/>
  <c r="V450"/>
  <c r="X450" s="1"/>
  <c r="Z450" s="1"/>
  <c r="AI449"/>
  <c r="AB450" l="1"/>
  <c r="AD450" s="1"/>
  <c r="AA450"/>
  <c r="AC450" s="1"/>
  <c r="AE450" l="1"/>
  <c r="AF450"/>
  <c r="AG450" s="1"/>
  <c r="AH450" l="1"/>
  <c r="AJ450" s="1"/>
  <c r="T451"/>
  <c r="S452" l="1"/>
  <c r="R453" s="1"/>
  <c r="AI450"/>
  <c r="U451"/>
  <c r="W451" s="1"/>
  <c r="Y451" s="1"/>
  <c r="V451"/>
  <c r="X451" s="1"/>
  <c r="Z451" s="1"/>
  <c r="AB451" l="1"/>
  <c r="AD451" s="1"/>
  <c r="AA451"/>
  <c r="AC451" s="1"/>
  <c r="AE451" l="1"/>
  <c r="AF451"/>
  <c r="AG451" s="1"/>
  <c r="AH451" l="1"/>
  <c r="AJ451" s="1"/>
  <c r="T452"/>
  <c r="S453" l="1"/>
  <c r="R454" s="1"/>
  <c r="V452"/>
  <c r="X452" s="1"/>
  <c r="Z452" s="1"/>
  <c r="U452"/>
  <c r="W452" s="1"/>
  <c r="Y452" s="1"/>
  <c r="AI451"/>
  <c r="AB452" l="1"/>
  <c r="AD452" s="1"/>
  <c r="AA452"/>
  <c r="AC452" s="1"/>
  <c r="AE452" l="1"/>
  <c r="AF452"/>
  <c r="AG452" s="1"/>
  <c r="AH452" l="1"/>
  <c r="AJ452" s="1"/>
  <c r="T453"/>
  <c r="S454" l="1"/>
  <c r="R455" s="1"/>
  <c r="U453"/>
  <c r="W453" s="1"/>
  <c r="Y453" s="1"/>
  <c r="V453"/>
  <c r="X453" s="1"/>
  <c r="Z453" s="1"/>
  <c r="AI452"/>
  <c r="AB453" l="1"/>
  <c r="AD453" s="1"/>
  <c r="AA453"/>
  <c r="AC453" s="1"/>
  <c r="AE453" l="1"/>
  <c r="AF453"/>
  <c r="AG453" s="1"/>
  <c r="AH453" l="1"/>
  <c r="AJ453" s="1"/>
  <c r="T454"/>
  <c r="S455" l="1"/>
  <c r="R456" s="1"/>
  <c r="AI453"/>
  <c r="U454"/>
  <c r="W454" s="1"/>
  <c r="Y454" s="1"/>
  <c r="V454"/>
  <c r="X454" s="1"/>
  <c r="Z454" s="1"/>
  <c r="AB454" l="1"/>
  <c r="AD454" s="1"/>
  <c r="AA454"/>
  <c r="AC454" s="1"/>
  <c r="AF454" l="1"/>
  <c r="AG454" s="1"/>
  <c r="AE454"/>
  <c r="AH454" l="1"/>
  <c r="AJ454" s="1"/>
  <c r="T455"/>
  <c r="S456" l="1"/>
  <c r="R457" s="1"/>
  <c r="AI454"/>
  <c r="U455"/>
  <c r="W455" s="1"/>
  <c r="Y455" s="1"/>
  <c r="V455"/>
  <c r="X455" s="1"/>
  <c r="Z455" s="1"/>
  <c r="AB455" l="1"/>
  <c r="AD455" s="1"/>
  <c r="AA455"/>
  <c r="AC455" s="1"/>
  <c r="AF455" l="1"/>
  <c r="AG455" s="1"/>
  <c r="AE455"/>
  <c r="AH455" l="1"/>
  <c r="AJ455" s="1"/>
  <c r="T456"/>
  <c r="S457" l="1"/>
  <c r="R458" s="1"/>
  <c r="AI455"/>
  <c r="V456"/>
  <c r="X456" s="1"/>
  <c r="Z456" s="1"/>
  <c r="U456"/>
  <c r="W456" s="1"/>
  <c r="Y456" s="1"/>
  <c r="AB456" l="1"/>
  <c r="AD456" s="1"/>
  <c r="AA456"/>
  <c r="AC456" s="1"/>
  <c r="AE456" l="1"/>
  <c r="AF456"/>
  <c r="AG456" s="1"/>
  <c r="AH456" l="1"/>
  <c r="AJ456" s="1"/>
  <c r="T457"/>
  <c r="S458" l="1"/>
  <c r="R459" s="1"/>
  <c r="V457"/>
  <c r="X457" s="1"/>
  <c r="Z457" s="1"/>
  <c r="U457"/>
  <c r="W457" s="1"/>
  <c r="Y457" s="1"/>
  <c r="AI456"/>
  <c r="AB457" l="1"/>
  <c r="AD457" s="1"/>
  <c r="AA457"/>
  <c r="AC457" s="1"/>
  <c r="AE457" l="1"/>
  <c r="AF457"/>
  <c r="AG457" s="1"/>
  <c r="AH457" l="1"/>
  <c r="AJ457" s="1"/>
  <c r="T458"/>
  <c r="S459" l="1"/>
  <c r="R460" s="1"/>
  <c r="V458"/>
  <c r="X458" s="1"/>
  <c r="Z458" s="1"/>
  <c r="U458"/>
  <c r="W458" s="1"/>
  <c r="Y458" s="1"/>
  <c r="AI457"/>
  <c r="AB458" l="1"/>
  <c r="AD458" s="1"/>
  <c r="AA458"/>
  <c r="AC458" s="1"/>
  <c r="AE458" l="1"/>
  <c r="AF458"/>
  <c r="AG458" s="1"/>
  <c r="AH458" l="1"/>
  <c r="AJ458" s="1"/>
  <c r="T459"/>
  <c r="S460" l="1"/>
  <c r="R461" s="1"/>
  <c r="V459"/>
  <c r="X459" s="1"/>
  <c r="Z459" s="1"/>
  <c r="U459"/>
  <c r="W459" s="1"/>
  <c r="Y459" s="1"/>
  <c r="AI458"/>
  <c r="AB459" l="1"/>
  <c r="AD459" s="1"/>
  <c r="AA459"/>
  <c r="AC459" s="1"/>
  <c r="AE459" l="1"/>
  <c r="AF459"/>
  <c r="AG459" s="1"/>
  <c r="AH459" l="1"/>
  <c r="AJ459" s="1"/>
  <c r="T460"/>
  <c r="AI459" l="1"/>
  <c r="S461"/>
  <c r="R462" s="1"/>
  <c r="V460"/>
  <c r="X460" s="1"/>
  <c r="Z460" s="1"/>
  <c r="U460"/>
  <c r="W460" s="1"/>
  <c r="Y460" s="1"/>
  <c r="AB460" l="1"/>
  <c r="AD460" s="1"/>
  <c r="AA460"/>
  <c r="AC460" s="1"/>
  <c r="AE460" l="1"/>
  <c r="AF460"/>
  <c r="AG460" s="1"/>
  <c r="T461" l="1"/>
  <c r="V461" s="1"/>
  <c r="X461" s="1"/>
  <c r="Z461" s="1"/>
  <c r="AH460"/>
  <c r="AJ460" s="1"/>
  <c r="AI460" s="1"/>
  <c r="U461" l="1"/>
  <c r="W461" s="1"/>
  <c r="Y461" s="1"/>
  <c r="S462"/>
  <c r="R463" s="1"/>
  <c r="AB461"/>
  <c r="AD461" s="1"/>
  <c r="AA461" l="1"/>
  <c r="AC461" s="1"/>
  <c r="AF461" s="1"/>
  <c r="AG461" s="1"/>
  <c r="AE461" l="1"/>
  <c r="AH461"/>
  <c r="AJ461" s="1"/>
  <c r="T462"/>
  <c r="S463" l="1"/>
  <c r="R464" s="1"/>
  <c r="U462"/>
  <c r="W462" s="1"/>
  <c r="Y462" s="1"/>
  <c r="V462"/>
  <c r="X462" s="1"/>
  <c r="Z462" s="1"/>
  <c r="AI461"/>
  <c r="AB462" l="1"/>
  <c r="AD462" s="1"/>
  <c r="AA462"/>
  <c r="AC462" s="1"/>
  <c r="AE462" l="1"/>
  <c r="AF462"/>
  <c r="AG462" s="1"/>
  <c r="AH462" l="1"/>
  <c r="AJ462" s="1"/>
  <c r="T463"/>
  <c r="S464" l="1"/>
  <c r="R465" s="1"/>
  <c r="U463"/>
  <c r="W463" s="1"/>
  <c r="Y463" s="1"/>
  <c r="V463"/>
  <c r="X463" s="1"/>
  <c r="Z463" s="1"/>
  <c r="AI462"/>
  <c r="AB463" l="1"/>
  <c r="AD463" s="1"/>
  <c r="AA463"/>
  <c r="AC463" s="1"/>
  <c r="AF463" l="1"/>
  <c r="AG463" s="1"/>
  <c r="AE463"/>
  <c r="AH463" l="1"/>
  <c r="AJ463" s="1"/>
  <c r="T464"/>
  <c r="S465" l="1"/>
  <c r="R466" s="1"/>
  <c r="V464"/>
  <c r="X464" s="1"/>
  <c r="Z464" s="1"/>
  <c r="U464"/>
  <c r="W464" s="1"/>
  <c r="Y464" s="1"/>
  <c r="AI463"/>
  <c r="AB464" l="1"/>
  <c r="AD464" s="1"/>
  <c r="AA464"/>
  <c r="AC464" s="1"/>
  <c r="AE464" l="1"/>
  <c r="AF464"/>
  <c r="AG464" s="1"/>
  <c r="AH464" l="1"/>
  <c r="AJ464" s="1"/>
  <c r="T465"/>
  <c r="S466" l="1"/>
  <c r="R467" s="1"/>
  <c r="U465"/>
  <c r="W465" s="1"/>
  <c r="Y465" s="1"/>
  <c r="V465"/>
  <c r="X465" s="1"/>
  <c r="Z465" s="1"/>
  <c r="AI464"/>
  <c r="AB465" l="1"/>
  <c r="AD465" s="1"/>
  <c r="AA465"/>
  <c r="AC465" s="1"/>
  <c r="AE465" l="1"/>
  <c r="AF465"/>
  <c r="AG465" s="1"/>
  <c r="AH465" l="1"/>
  <c r="AJ465" s="1"/>
  <c r="T466"/>
  <c r="S467" l="1"/>
  <c r="R468" s="1"/>
  <c r="V466"/>
  <c r="X466" s="1"/>
  <c r="Z466" s="1"/>
  <c r="U466"/>
  <c r="W466" s="1"/>
  <c r="Y466" s="1"/>
  <c r="AI465"/>
  <c r="AB466" l="1"/>
  <c r="AD466" s="1"/>
  <c r="AA466"/>
  <c r="AC466" s="1"/>
  <c r="AE466" l="1"/>
  <c r="AF466"/>
  <c r="AG466" s="1"/>
  <c r="AH466" l="1"/>
  <c r="T467"/>
  <c r="S468" l="1"/>
  <c r="R469" s="1"/>
  <c r="U467"/>
  <c r="W467" s="1"/>
  <c r="Y467" s="1"/>
  <c r="V467"/>
  <c r="X467" s="1"/>
  <c r="Z467" s="1"/>
  <c r="AJ466"/>
  <c r="AB467" l="1"/>
  <c r="AD467" s="1"/>
  <c r="AA467"/>
  <c r="AC467" s="1"/>
  <c r="H10" i="11"/>
  <c r="AI466" i="10"/>
  <c r="G10" i="11" s="1"/>
  <c r="AE467" i="10" l="1"/>
  <c r="AF467"/>
  <c r="AG467" s="1"/>
  <c r="AH467" l="1"/>
  <c r="AJ467" s="1"/>
  <c r="T468"/>
  <c r="S469" l="1"/>
  <c r="R470" s="1"/>
  <c r="V468"/>
  <c r="X468" s="1"/>
  <c r="Z468" s="1"/>
  <c r="U468"/>
  <c r="W468" s="1"/>
  <c r="Y468" s="1"/>
  <c r="AI467"/>
  <c r="AB468" l="1"/>
  <c r="AD468" s="1"/>
  <c r="AA468"/>
  <c r="AC468" s="1"/>
  <c r="AF468" l="1"/>
  <c r="AG468" s="1"/>
  <c r="AE468"/>
  <c r="AH468" l="1"/>
  <c r="AJ468" s="1"/>
  <c r="T469"/>
  <c r="S470" l="1"/>
  <c r="R471" s="1"/>
  <c r="AI468"/>
  <c r="U469"/>
  <c r="W469" s="1"/>
  <c r="Y469" s="1"/>
  <c r="V469"/>
  <c r="X469" s="1"/>
  <c r="Z469" s="1"/>
  <c r="AB469" l="1"/>
  <c r="AD469" s="1"/>
  <c r="AA469"/>
  <c r="AC469" s="1"/>
  <c r="AE469" l="1"/>
  <c r="AF469"/>
  <c r="AG469" s="1"/>
  <c r="AH469" l="1"/>
  <c r="AJ469" s="1"/>
  <c r="T470"/>
  <c r="S471" l="1"/>
  <c r="R472" s="1"/>
  <c r="U470"/>
  <c r="W470" s="1"/>
  <c r="Y470" s="1"/>
  <c r="V470"/>
  <c r="X470" s="1"/>
  <c r="Z470" s="1"/>
  <c r="AI469"/>
  <c r="AB470" l="1"/>
  <c r="AD470" s="1"/>
  <c r="AA470"/>
  <c r="AC470" s="1"/>
  <c r="AE470" l="1"/>
  <c r="AF470"/>
  <c r="AG470" s="1"/>
  <c r="AH470" l="1"/>
  <c r="AJ470" s="1"/>
  <c r="T471"/>
  <c r="S472" l="1"/>
  <c r="R473" s="1"/>
  <c r="V471"/>
  <c r="X471" s="1"/>
  <c r="Z471" s="1"/>
  <c r="U471"/>
  <c r="W471" s="1"/>
  <c r="Y471" s="1"/>
  <c r="AI470"/>
  <c r="AB471" l="1"/>
  <c r="AD471" s="1"/>
  <c r="AA471"/>
  <c r="AC471" s="1"/>
  <c r="AE471" l="1"/>
  <c r="AF471"/>
  <c r="AG471" s="1"/>
  <c r="AH471" l="1"/>
  <c r="AJ471" s="1"/>
  <c r="T472"/>
  <c r="S473" l="1"/>
  <c r="R474" s="1"/>
  <c r="V472"/>
  <c r="X472" s="1"/>
  <c r="Z472" s="1"/>
  <c r="U472"/>
  <c r="W472" s="1"/>
  <c r="Y472" s="1"/>
  <c r="AI471"/>
  <c r="AB472" l="1"/>
  <c r="AD472" s="1"/>
  <c r="AA472"/>
  <c r="AC472" s="1"/>
  <c r="AE472" l="1"/>
  <c r="AF472"/>
  <c r="AG472" s="1"/>
  <c r="AH472" l="1"/>
  <c r="AJ472" s="1"/>
  <c r="T473"/>
  <c r="S474" l="1"/>
  <c r="R475" s="1"/>
  <c r="V473"/>
  <c r="X473" s="1"/>
  <c r="Z473" s="1"/>
  <c r="U473"/>
  <c r="W473" s="1"/>
  <c r="Y473" s="1"/>
  <c r="AI472"/>
  <c r="AB473" l="1"/>
  <c r="AD473" s="1"/>
  <c r="AA473"/>
  <c r="AC473" s="1"/>
  <c r="AE473" l="1"/>
  <c r="AF473"/>
  <c r="AG473" s="1"/>
  <c r="AH473" l="1"/>
  <c r="AJ473" s="1"/>
  <c r="T474"/>
  <c r="S475" l="1"/>
  <c r="R476" s="1"/>
  <c r="V474"/>
  <c r="X474" s="1"/>
  <c r="Z474" s="1"/>
  <c r="U474"/>
  <c r="W474" s="1"/>
  <c r="Y474" s="1"/>
  <c r="AI473"/>
  <c r="AB474" l="1"/>
  <c r="AD474" s="1"/>
  <c r="AA474"/>
  <c r="AC474" s="1"/>
  <c r="AE474" l="1"/>
  <c r="AF474"/>
  <c r="AG474" s="1"/>
  <c r="AH474" l="1"/>
  <c r="AJ474" s="1"/>
  <c r="T475"/>
  <c r="S476" l="1"/>
  <c r="R477" s="1"/>
  <c r="U475"/>
  <c r="W475" s="1"/>
  <c r="Y475" s="1"/>
  <c r="V475"/>
  <c r="X475" s="1"/>
  <c r="Z475" s="1"/>
  <c r="AI474"/>
  <c r="AB475" l="1"/>
  <c r="AD475" s="1"/>
  <c r="AA475"/>
  <c r="AC475" s="1"/>
  <c r="AE475" l="1"/>
  <c r="AF475"/>
  <c r="AG475" s="1"/>
  <c r="AH475" l="1"/>
  <c r="AJ475" s="1"/>
  <c r="T476"/>
  <c r="S477" l="1"/>
  <c r="R478" s="1"/>
  <c r="V476"/>
  <c r="X476" s="1"/>
  <c r="Z476" s="1"/>
  <c r="U476"/>
  <c r="W476" s="1"/>
  <c r="Y476" s="1"/>
  <c r="AI475"/>
  <c r="AB476" l="1"/>
  <c r="AD476" s="1"/>
  <c r="AA476"/>
  <c r="AC476" s="1"/>
  <c r="AE476" l="1"/>
  <c r="AF476"/>
  <c r="AG476" s="1"/>
  <c r="AH476" l="1"/>
  <c r="AJ476" s="1"/>
  <c r="T477"/>
  <c r="S478" l="1"/>
  <c r="R479" s="1"/>
  <c r="V477"/>
  <c r="X477" s="1"/>
  <c r="Z477" s="1"/>
  <c r="U477"/>
  <c r="W477" s="1"/>
  <c r="Y477" s="1"/>
  <c r="AI476"/>
  <c r="AB477" l="1"/>
  <c r="AD477" s="1"/>
  <c r="AA477"/>
  <c r="AC477" s="1"/>
  <c r="AE477" l="1"/>
  <c r="AF477"/>
  <c r="AG477" s="1"/>
  <c r="AH477" l="1"/>
  <c r="AJ477" s="1"/>
  <c r="T478"/>
  <c r="S479" l="1"/>
  <c r="R480" s="1"/>
  <c r="V478"/>
  <c r="X478" s="1"/>
  <c r="Z478" s="1"/>
  <c r="U478"/>
  <c r="W478" s="1"/>
  <c r="Y478" s="1"/>
  <c r="AI477"/>
  <c r="AB478" l="1"/>
  <c r="AD478" s="1"/>
  <c r="AA478"/>
  <c r="AC478" s="1"/>
  <c r="AE478" l="1"/>
  <c r="AF478"/>
  <c r="AG478" s="1"/>
  <c r="AH478" l="1"/>
  <c r="AJ478" s="1"/>
  <c r="T479"/>
  <c r="S480" l="1"/>
  <c r="R481" s="1"/>
  <c r="AI478"/>
  <c r="U479"/>
  <c r="W479" s="1"/>
  <c r="Y479" s="1"/>
  <c r="V479"/>
  <c r="X479" s="1"/>
  <c r="Z479" s="1"/>
  <c r="AB479" l="1"/>
  <c r="AD479" s="1"/>
  <c r="AA479"/>
  <c r="AC479" s="1"/>
  <c r="AE479" l="1"/>
  <c r="AF479"/>
  <c r="AG479" s="1"/>
  <c r="AH479" l="1"/>
  <c r="AJ479" s="1"/>
  <c r="T480"/>
  <c r="S481" l="1"/>
  <c r="R482" s="1"/>
  <c r="U480"/>
  <c r="W480" s="1"/>
  <c r="Y480" s="1"/>
  <c r="V480"/>
  <c r="X480" s="1"/>
  <c r="Z480" s="1"/>
  <c r="AI479"/>
  <c r="AB480" l="1"/>
  <c r="AD480" s="1"/>
  <c r="AA480"/>
  <c r="AC480" s="1"/>
  <c r="AE480" l="1"/>
  <c r="AF480"/>
  <c r="AG480" s="1"/>
  <c r="AH480" l="1"/>
  <c r="AJ480" s="1"/>
  <c r="T481"/>
  <c r="S482" l="1"/>
  <c r="R483" s="1"/>
  <c r="U481"/>
  <c r="W481" s="1"/>
  <c r="Y481" s="1"/>
  <c r="V481"/>
  <c r="X481" s="1"/>
  <c r="Z481" s="1"/>
  <c r="AI480"/>
  <c r="AB481" l="1"/>
  <c r="AD481" s="1"/>
  <c r="AA481"/>
  <c r="AC481" s="1"/>
  <c r="AE481" l="1"/>
  <c r="AF481"/>
  <c r="AG481" s="1"/>
  <c r="AH481" l="1"/>
  <c r="AJ481" s="1"/>
  <c r="T482"/>
  <c r="S483" l="1"/>
  <c r="R484" s="1"/>
  <c r="AI481"/>
  <c r="V482"/>
  <c r="X482" s="1"/>
  <c r="Z482" s="1"/>
  <c r="U482"/>
  <c r="W482" s="1"/>
  <c r="Y482" s="1"/>
  <c r="AB482" l="1"/>
  <c r="AD482" s="1"/>
  <c r="AA482"/>
  <c r="AC482" s="1"/>
  <c r="AE482" l="1"/>
  <c r="AF482"/>
  <c r="AG482" s="1"/>
  <c r="AH482" l="1"/>
  <c r="AJ482" s="1"/>
  <c r="T483"/>
  <c r="S484" l="1"/>
  <c r="R485" s="1"/>
  <c r="V483"/>
  <c r="X483" s="1"/>
  <c r="Z483" s="1"/>
  <c r="U483"/>
  <c r="W483" s="1"/>
  <c r="Y483" s="1"/>
  <c r="AI482"/>
  <c r="AB483" l="1"/>
  <c r="AD483" s="1"/>
  <c r="AA483"/>
  <c r="AC483" s="1"/>
  <c r="AE483" l="1"/>
  <c r="AF483"/>
  <c r="AG483" s="1"/>
  <c r="AH483" l="1"/>
  <c r="AJ483" s="1"/>
  <c r="T484"/>
  <c r="S485" l="1"/>
  <c r="R486" s="1"/>
  <c r="V484"/>
  <c r="X484" s="1"/>
  <c r="Z484" s="1"/>
  <c r="U484"/>
  <c r="W484" s="1"/>
  <c r="Y484" s="1"/>
  <c r="AI483"/>
  <c r="AB484" l="1"/>
  <c r="AD484" s="1"/>
  <c r="AA484"/>
  <c r="AC484" s="1"/>
  <c r="AE484" l="1"/>
  <c r="AF484"/>
  <c r="AG484" s="1"/>
  <c r="AH484" l="1"/>
  <c r="AJ484" s="1"/>
  <c r="T485"/>
  <c r="S486" l="1"/>
  <c r="R487" s="1"/>
  <c r="U485"/>
  <c r="W485" s="1"/>
  <c r="Y485" s="1"/>
  <c r="V485"/>
  <c r="X485" s="1"/>
  <c r="Z485" s="1"/>
  <c r="AI484"/>
  <c r="AB485" l="1"/>
  <c r="AD485" s="1"/>
  <c r="AA485"/>
  <c r="AC485" s="1"/>
  <c r="AE485" l="1"/>
  <c r="AF485"/>
  <c r="AG485" s="1"/>
  <c r="AH485" l="1"/>
  <c r="AJ485" s="1"/>
  <c r="T486"/>
  <c r="S487" l="1"/>
  <c r="R488" s="1"/>
  <c r="V486"/>
  <c r="X486" s="1"/>
  <c r="Z486" s="1"/>
  <c r="U486"/>
  <c r="W486" s="1"/>
  <c r="Y486" s="1"/>
  <c r="AI485"/>
  <c r="AB486" l="1"/>
  <c r="AD486" s="1"/>
  <c r="AA486"/>
  <c r="AC486" s="1"/>
  <c r="AE486" l="1"/>
  <c r="AF486"/>
  <c r="AG486" s="1"/>
  <c r="AH486" l="1"/>
  <c r="AJ486" s="1"/>
  <c r="T487"/>
  <c r="S488" l="1"/>
  <c r="R489" s="1"/>
  <c r="V487"/>
  <c r="X487" s="1"/>
  <c r="Z487" s="1"/>
  <c r="U487"/>
  <c r="W487" s="1"/>
  <c r="Y487" s="1"/>
  <c r="AI486"/>
  <c r="AB487" l="1"/>
  <c r="AD487" s="1"/>
  <c r="AA487"/>
  <c r="AC487" s="1"/>
  <c r="AE487" l="1"/>
  <c r="AF487"/>
  <c r="AG487" s="1"/>
  <c r="AH487" l="1"/>
  <c r="AJ487" s="1"/>
  <c r="T488"/>
  <c r="S489" l="1"/>
  <c r="R490" s="1"/>
  <c r="V488"/>
  <c r="X488" s="1"/>
  <c r="Z488" s="1"/>
  <c r="U488"/>
  <c r="W488" s="1"/>
  <c r="Y488" s="1"/>
  <c r="AI487"/>
  <c r="AB488" l="1"/>
  <c r="AD488" s="1"/>
  <c r="AA488"/>
  <c r="AC488" s="1"/>
  <c r="AE488" l="1"/>
  <c r="AF488"/>
  <c r="AG488" s="1"/>
  <c r="AH488" l="1"/>
  <c r="AJ488" s="1"/>
  <c r="T489"/>
  <c r="S490" l="1"/>
  <c r="R491" s="1"/>
  <c r="V489"/>
  <c r="X489" s="1"/>
  <c r="Z489" s="1"/>
  <c r="U489"/>
  <c r="W489" s="1"/>
  <c r="Y489" s="1"/>
  <c r="AI488"/>
  <c r="AB489" l="1"/>
  <c r="AD489" s="1"/>
  <c r="AA489"/>
  <c r="AC489" s="1"/>
  <c r="AE489" l="1"/>
  <c r="AF489"/>
  <c r="AG489" s="1"/>
  <c r="AH489" l="1"/>
  <c r="AJ489" s="1"/>
  <c r="T490"/>
  <c r="S491" l="1"/>
  <c r="R492" s="1"/>
  <c r="U490"/>
  <c r="W490" s="1"/>
  <c r="Y490" s="1"/>
  <c r="V490"/>
  <c r="X490" s="1"/>
  <c r="Z490" s="1"/>
  <c r="AI489"/>
  <c r="AB490" l="1"/>
  <c r="AD490" s="1"/>
  <c r="AA490"/>
  <c r="AC490" s="1"/>
  <c r="AE490" l="1"/>
  <c r="AF490"/>
  <c r="AG490" s="1"/>
  <c r="AH490" l="1"/>
  <c r="AJ490" s="1"/>
  <c r="T491"/>
  <c r="S492" l="1"/>
  <c r="R493" s="1"/>
  <c r="U491"/>
  <c r="W491" s="1"/>
  <c r="Y491" s="1"/>
  <c r="V491"/>
  <c r="X491" s="1"/>
  <c r="Z491" s="1"/>
  <c r="AI490"/>
  <c r="AB491" l="1"/>
  <c r="AD491" s="1"/>
  <c r="AA491"/>
  <c r="AC491" s="1"/>
  <c r="AE491" l="1"/>
  <c r="AF491"/>
  <c r="AG491" s="1"/>
  <c r="AH491" l="1"/>
  <c r="AJ491" s="1"/>
  <c r="T492"/>
  <c r="S493" l="1"/>
  <c r="R494" s="1"/>
  <c r="V492"/>
  <c r="X492" s="1"/>
  <c r="Z492" s="1"/>
  <c r="U492"/>
  <c r="W492" s="1"/>
  <c r="Y492" s="1"/>
  <c r="AI491"/>
  <c r="AB492" l="1"/>
  <c r="AD492" s="1"/>
  <c r="AA492"/>
  <c r="AC492" s="1"/>
  <c r="AE492" l="1"/>
  <c r="AF492"/>
  <c r="AG492" s="1"/>
  <c r="AH492" l="1"/>
  <c r="AJ492" s="1"/>
  <c r="T493"/>
  <c r="S494" l="1"/>
  <c r="R495" s="1"/>
  <c r="V493"/>
  <c r="X493" s="1"/>
  <c r="Z493" s="1"/>
  <c r="U493"/>
  <c r="W493" s="1"/>
  <c r="Y493" s="1"/>
  <c r="AI492"/>
  <c r="AB493" l="1"/>
  <c r="AD493" s="1"/>
  <c r="AA493"/>
  <c r="AC493" s="1"/>
  <c r="AF493" l="1"/>
  <c r="AG493" s="1"/>
  <c r="AE493"/>
  <c r="AH493" l="1"/>
  <c r="AJ493" s="1"/>
  <c r="T494"/>
  <c r="S495" l="1"/>
  <c r="R496" s="1"/>
  <c r="AI493"/>
  <c r="U494"/>
  <c r="W494" s="1"/>
  <c r="Y494" s="1"/>
  <c r="V494"/>
  <c r="X494" s="1"/>
  <c r="Z494" s="1"/>
  <c r="AB494" l="1"/>
  <c r="AD494" s="1"/>
  <c r="AA494"/>
  <c r="AC494" s="1"/>
  <c r="AF494" l="1"/>
  <c r="AG494" s="1"/>
  <c r="AE494"/>
  <c r="AH494" l="1"/>
  <c r="AJ494" s="1"/>
  <c r="T495"/>
  <c r="S496" l="1"/>
  <c r="R497" s="1"/>
  <c r="AI494"/>
  <c r="V495"/>
  <c r="X495" s="1"/>
  <c r="Z495" s="1"/>
  <c r="U495"/>
  <c r="W495" s="1"/>
  <c r="Y495" s="1"/>
  <c r="AB495" l="1"/>
  <c r="AD495" s="1"/>
  <c r="AA495"/>
  <c r="AC495" s="1"/>
  <c r="AE495" l="1"/>
  <c r="AF495"/>
  <c r="AG495" s="1"/>
  <c r="AH495" l="1"/>
  <c r="AJ495" s="1"/>
  <c r="T496"/>
  <c r="S497" l="1"/>
  <c r="R498" s="1"/>
  <c r="V496"/>
  <c r="X496" s="1"/>
  <c r="Z496" s="1"/>
  <c r="U496"/>
  <c r="W496" s="1"/>
  <c r="Y496" s="1"/>
  <c r="AI495"/>
  <c r="AB496" l="1"/>
  <c r="AD496" s="1"/>
  <c r="AA496"/>
  <c r="AC496" s="1"/>
  <c r="AF496" l="1"/>
  <c r="AG496" s="1"/>
  <c r="AE496"/>
  <c r="AH496" l="1"/>
  <c r="AJ496" s="1"/>
  <c r="T497"/>
  <c r="S498" l="1"/>
  <c r="R499" s="1"/>
  <c r="AI496"/>
  <c r="V497"/>
  <c r="X497" s="1"/>
  <c r="Z497" s="1"/>
  <c r="U497"/>
  <c r="W497" s="1"/>
  <c r="Y497" s="1"/>
  <c r="AB497" l="1"/>
  <c r="AD497" s="1"/>
  <c r="AA497"/>
  <c r="AC497" s="1"/>
  <c r="AE497" l="1"/>
  <c r="AF497"/>
  <c r="AG497" s="1"/>
  <c r="AH497" l="1"/>
  <c r="AJ497" s="1"/>
  <c r="T498"/>
  <c r="S499" l="1"/>
  <c r="R500" s="1"/>
  <c r="AI497"/>
  <c r="U498"/>
  <c r="W498" s="1"/>
  <c r="Y498" s="1"/>
  <c r="V498"/>
  <c r="X498" s="1"/>
  <c r="Z498" s="1"/>
  <c r="AB498" l="1"/>
  <c r="AD498" s="1"/>
  <c r="AA498"/>
  <c r="AC498" s="1"/>
  <c r="AE498" l="1"/>
  <c r="AF498"/>
  <c r="AG498" s="1"/>
  <c r="AH498" l="1"/>
  <c r="AJ498" s="1"/>
  <c r="T499"/>
  <c r="S500" l="1"/>
  <c r="R501" s="1"/>
  <c r="U499"/>
  <c r="W499" s="1"/>
  <c r="Y499" s="1"/>
  <c r="V499"/>
  <c r="X499" s="1"/>
  <c r="Z499" s="1"/>
  <c r="AI498"/>
  <c r="AB499" l="1"/>
  <c r="AD499" s="1"/>
  <c r="AA499"/>
  <c r="AC499" s="1"/>
  <c r="AE499" l="1"/>
  <c r="AF499"/>
  <c r="AG499" s="1"/>
  <c r="AH499" l="1"/>
  <c r="AJ499" s="1"/>
  <c r="T500"/>
  <c r="AI499" l="1"/>
  <c r="S501"/>
  <c r="R502" s="1"/>
  <c r="V500"/>
  <c r="X500" s="1"/>
  <c r="Z500" s="1"/>
  <c r="U500"/>
  <c r="W500" s="1"/>
  <c r="Y500" s="1"/>
  <c r="AB500" l="1"/>
  <c r="AD500" s="1"/>
  <c r="AA500"/>
  <c r="AC500" s="1"/>
  <c r="AE500" l="1"/>
  <c r="AF500"/>
  <c r="AG500" s="1"/>
  <c r="T501" l="1"/>
  <c r="AH500"/>
  <c r="AJ500" s="1"/>
  <c r="U501" l="1"/>
  <c r="W501" s="1"/>
  <c r="Y501" s="1"/>
  <c r="V501"/>
  <c r="X501" s="1"/>
  <c r="Z501" s="1"/>
  <c r="S502"/>
  <c r="R503" s="1"/>
  <c r="AI500"/>
  <c r="AB501" l="1"/>
  <c r="AD501" s="1"/>
  <c r="AA501"/>
  <c r="AC501" s="1"/>
  <c r="AE501" l="1"/>
  <c r="AF501"/>
  <c r="AG501" s="1"/>
  <c r="T502" s="1"/>
  <c r="AH501" l="1"/>
  <c r="AJ501" s="1"/>
  <c r="S503"/>
  <c r="R504" s="1"/>
  <c r="U502"/>
  <c r="W502" s="1"/>
  <c r="Y502" s="1"/>
  <c r="V502"/>
  <c r="X502" s="1"/>
  <c r="Z502" s="1"/>
  <c r="AI501" l="1"/>
  <c r="AB502"/>
  <c r="AD502" s="1"/>
  <c r="AA502"/>
  <c r="AC502" s="1"/>
  <c r="AE502" l="1"/>
  <c r="AF502"/>
  <c r="AG502" s="1"/>
  <c r="AH502" l="1"/>
  <c r="AJ502" s="1"/>
  <c r="T503"/>
  <c r="S504" l="1"/>
  <c r="R505" s="1"/>
  <c r="U503"/>
  <c r="W503" s="1"/>
  <c r="Y503" s="1"/>
  <c r="V503"/>
  <c r="X503" s="1"/>
  <c r="Z503" s="1"/>
  <c r="AI502"/>
  <c r="AB503" l="1"/>
  <c r="AD503" s="1"/>
  <c r="AA503"/>
  <c r="AC503" s="1"/>
  <c r="AE503" l="1"/>
  <c r="AF503"/>
  <c r="AG503" s="1"/>
  <c r="AH503" l="1"/>
  <c r="AJ503" s="1"/>
  <c r="T504"/>
  <c r="S505" l="1"/>
  <c r="R506" s="1"/>
  <c r="V504"/>
  <c r="X504" s="1"/>
  <c r="Z504" s="1"/>
  <c r="U504"/>
  <c r="W504" s="1"/>
  <c r="Y504" s="1"/>
  <c r="AI503"/>
  <c r="AB504" l="1"/>
  <c r="AD504" s="1"/>
  <c r="AA504"/>
  <c r="AC504" s="1"/>
  <c r="AE504" l="1"/>
  <c r="AF504"/>
  <c r="AG504" s="1"/>
  <c r="AH504" l="1"/>
  <c r="AJ504" s="1"/>
  <c r="T505"/>
  <c r="S506" l="1"/>
  <c r="R507" s="1"/>
  <c r="V505"/>
  <c r="X505" s="1"/>
  <c r="Z505" s="1"/>
  <c r="U505"/>
  <c r="W505" s="1"/>
  <c r="Y505" s="1"/>
  <c r="AI504"/>
  <c r="AB505" l="1"/>
  <c r="AD505" s="1"/>
  <c r="AA505"/>
  <c r="AC505" s="1"/>
  <c r="AE505" l="1"/>
  <c r="AF505"/>
  <c r="AG505" s="1"/>
  <c r="AH505" l="1"/>
  <c r="AJ505" s="1"/>
  <c r="T506"/>
  <c r="S507" l="1"/>
  <c r="R508" s="1"/>
  <c r="V506"/>
  <c r="X506" s="1"/>
  <c r="Z506" s="1"/>
  <c r="U506"/>
  <c r="W506" s="1"/>
  <c r="Y506" s="1"/>
  <c r="AI505"/>
  <c r="AB506" l="1"/>
  <c r="AD506" s="1"/>
  <c r="AA506"/>
  <c r="AC506" s="1"/>
  <c r="AE506" l="1"/>
  <c r="AF506"/>
  <c r="AG506" s="1"/>
  <c r="AH506" l="1"/>
  <c r="AJ506" s="1"/>
  <c r="T507"/>
  <c r="S508" l="1"/>
  <c r="R509" s="1"/>
  <c r="V507"/>
  <c r="X507" s="1"/>
  <c r="Z507" s="1"/>
  <c r="U507"/>
  <c r="W507" s="1"/>
  <c r="Y507" s="1"/>
  <c r="AI506"/>
  <c r="AB507" l="1"/>
  <c r="AD507" s="1"/>
  <c r="AA507"/>
  <c r="AC507" s="1"/>
  <c r="AE507" l="1"/>
  <c r="AF507"/>
  <c r="AG507" s="1"/>
  <c r="AH507" l="1"/>
  <c r="AJ507" s="1"/>
  <c r="T508"/>
  <c r="S509" l="1"/>
  <c r="R510" s="1"/>
  <c r="U508"/>
  <c r="W508" s="1"/>
  <c r="Y508" s="1"/>
  <c r="V508"/>
  <c r="X508" s="1"/>
  <c r="Z508" s="1"/>
  <c r="AI507"/>
  <c r="AB508" l="1"/>
  <c r="AD508" s="1"/>
  <c r="AA508"/>
  <c r="AC508" s="1"/>
  <c r="AE508" l="1"/>
  <c r="AF508"/>
  <c r="AG508" s="1"/>
  <c r="AH508" l="1"/>
  <c r="AJ508" s="1"/>
  <c r="T509"/>
  <c r="S510" l="1"/>
  <c r="R511" s="1"/>
  <c r="U509"/>
  <c r="W509" s="1"/>
  <c r="Y509" s="1"/>
  <c r="V509"/>
  <c r="X509" s="1"/>
  <c r="Z509" s="1"/>
  <c r="AI508"/>
  <c r="AB509" l="1"/>
  <c r="AD509" s="1"/>
  <c r="AA509"/>
  <c r="AC509" s="1"/>
  <c r="AE509" l="1"/>
  <c r="AF509"/>
  <c r="AG509" s="1"/>
  <c r="AH509" l="1"/>
  <c r="AJ509" s="1"/>
  <c r="T510"/>
  <c r="S511" l="1"/>
  <c r="R512" s="1"/>
  <c r="U510"/>
  <c r="W510" s="1"/>
  <c r="Y510" s="1"/>
  <c r="V510"/>
  <c r="X510" s="1"/>
  <c r="Z510" s="1"/>
  <c r="AI509"/>
  <c r="AB510" l="1"/>
  <c r="AD510" s="1"/>
  <c r="AA510"/>
  <c r="AC510" s="1"/>
  <c r="AE510" l="1"/>
  <c r="AF510"/>
  <c r="AG510" s="1"/>
  <c r="AH510" l="1"/>
  <c r="AJ510" s="1"/>
  <c r="T511"/>
  <c r="S512" l="1"/>
  <c r="R513" s="1"/>
  <c r="U511"/>
  <c r="W511" s="1"/>
  <c r="Y511" s="1"/>
  <c r="V511"/>
  <c r="X511" s="1"/>
  <c r="Z511" s="1"/>
  <c r="AI510"/>
  <c r="AB511" l="1"/>
  <c r="AD511" s="1"/>
  <c r="AA511"/>
  <c r="AC511" s="1"/>
  <c r="AE511" l="1"/>
  <c r="AF511"/>
  <c r="AG511" s="1"/>
  <c r="AH511" l="1"/>
  <c r="AJ511" s="1"/>
  <c r="T512"/>
  <c r="S513" l="1"/>
  <c r="R514" s="1"/>
  <c r="V512"/>
  <c r="X512" s="1"/>
  <c r="Z512" s="1"/>
  <c r="U512"/>
  <c r="W512" s="1"/>
  <c r="Y512" s="1"/>
  <c r="AI511"/>
  <c r="AB512" l="1"/>
  <c r="AD512" s="1"/>
  <c r="AA512"/>
  <c r="AC512" s="1"/>
  <c r="AE512" l="1"/>
  <c r="AF512"/>
  <c r="AG512" s="1"/>
  <c r="AH512" l="1"/>
  <c r="AJ512" s="1"/>
  <c r="T513"/>
  <c r="S514" l="1"/>
  <c r="R515" s="1"/>
  <c r="U513"/>
  <c r="W513" s="1"/>
  <c r="Y513" s="1"/>
  <c r="V513"/>
  <c r="X513" s="1"/>
  <c r="Z513" s="1"/>
  <c r="AI512"/>
  <c r="AB513" l="1"/>
  <c r="AD513" s="1"/>
  <c r="AA513"/>
  <c r="AC513" s="1"/>
  <c r="AE513" l="1"/>
  <c r="AF513"/>
  <c r="AG513" s="1"/>
  <c r="AH513" l="1"/>
  <c r="AJ513" s="1"/>
  <c r="T514"/>
  <c r="S515" l="1"/>
  <c r="R516" s="1"/>
  <c r="U514"/>
  <c r="W514" s="1"/>
  <c r="Y514" s="1"/>
  <c r="V514"/>
  <c r="X514" s="1"/>
  <c r="Z514" s="1"/>
  <c r="AI513"/>
  <c r="AB514" l="1"/>
  <c r="AD514" s="1"/>
  <c r="AA514"/>
  <c r="AC514" s="1"/>
  <c r="AE514" l="1"/>
  <c r="AF514"/>
  <c r="AG514" s="1"/>
  <c r="AH514" l="1"/>
  <c r="AJ514" s="1"/>
  <c r="T515"/>
  <c r="S516" l="1"/>
  <c r="R517" s="1"/>
  <c r="V515"/>
  <c r="X515" s="1"/>
  <c r="Z515" s="1"/>
  <c r="U515"/>
  <c r="W515" s="1"/>
  <c r="Y515" s="1"/>
  <c r="AI514"/>
  <c r="AB515" l="1"/>
  <c r="AD515" s="1"/>
  <c r="AA515"/>
  <c r="AC515" s="1"/>
  <c r="AE515" l="1"/>
  <c r="AF515"/>
  <c r="AG515" s="1"/>
  <c r="AH515" l="1"/>
  <c r="AJ515" s="1"/>
  <c r="T516"/>
  <c r="S517" l="1"/>
  <c r="R518" s="1"/>
  <c r="U516"/>
  <c r="W516" s="1"/>
  <c r="Y516" s="1"/>
  <c r="V516"/>
  <c r="X516" s="1"/>
  <c r="Z516" s="1"/>
  <c r="AI515"/>
  <c r="AB516" l="1"/>
  <c r="AD516" s="1"/>
  <c r="AA516"/>
  <c r="AC516" s="1"/>
  <c r="AF516" l="1"/>
  <c r="AG516" s="1"/>
  <c r="AE516"/>
  <c r="AH516" l="1"/>
  <c r="AJ516" s="1"/>
  <c r="T517"/>
  <c r="S518" l="1"/>
  <c r="R519" s="1"/>
  <c r="V517"/>
  <c r="X517" s="1"/>
  <c r="Z517" s="1"/>
  <c r="U517"/>
  <c r="W517" s="1"/>
  <c r="Y517" s="1"/>
  <c r="AI516"/>
  <c r="AB517" l="1"/>
  <c r="AD517" s="1"/>
  <c r="AA517"/>
  <c r="AC517" s="1"/>
  <c r="AE517" l="1"/>
  <c r="AF517"/>
  <c r="AG517" s="1"/>
  <c r="AH517" l="1"/>
  <c r="AJ517" s="1"/>
  <c r="T518"/>
  <c r="S519" l="1"/>
  <c r="R520" s="1"/>
  <c r="U518"/>
  <c r="W518" s="1"/>
  <c r="Y518" s="1"/>
  <c r="V518"/>
  <c r="X518" s="1"/>
  <c r="Z518" s="1"/>
  <c r="AI517"/>
  <c r="AB518" l="1"/>
  <c r="AD518" s="1"/>
  <c r="AA518"/>
  <c r="AC518" s="1"/>
  <c r="AE518" l="1"/>
  <c r="AF518"/>
  <c r="AG518" s="1"/>
  <c r="AH518" l="1"/>
  <c r="AJ518" s="1"/>
  <c r="T519"/>
  <c r="S520" l="1"/>
  <c r="R521" s="1"/>
  <c r="V519"/>
  <c r="X519" s="1"/>
  <c r="Z519" s="1"/>
  <c r="U519"/>
  <c r="W519" s="1"/>
  <c r="Y519" s="1"/>
  <c r="AI518"/>
  <c r="AB519" l="1"/>
  <c r="AD519" s="1"/>
  <c r="AA519"/>
  <c r="AC519" s="1"/>
  <c r="AE519" l="1"/>
  <c r="AF519"/>
  <c r="AG519" s="1"/>
  <c r="AH519" l="1"/>
  <c r="AJ519" s="1"/>
  <c r="T520"/>
  <c r="S521" l="1"/>
  <c r="R522" s="1"/>
  <c r="AI519"/>
  <c r="V520"/>
  <c r="X520" s="1"/>
  <c r="Z520" s="1"/>
  <c r="U520"/>
  <c r="W520" s="1"/>
  <c r="Y520" s="1"/>
  <c r="AB520" l="1"/>
  <c r="AD520" s="1"/>
  <c r="AA520"/>
  <c r="AC520" s="1"/>
  <c r="AF520" l="1"/>
  <c r="AG520" s="1"/>
  <c r="AE520"/>
  <c r="AH520" l="1"/>
  <c r="AJ520" s="1"/>
  <c r="T521"/>
  <c r="S522" l="1"/>
  <c r="R523" s="1"/>
  <c r="AI520"/>
  <c r="V521"/>
  <c r="X521" s="1"/>
  <c r="Z521" s="1"/>
  <c r="U521"/>
  <c r="W521" s="1"/>
  <c r="Y521" s="1"/>
  <c r="AB521" l="1"/>
  <c r="AD521" s="1"/>
  <c r="AA521"/>
  <c r="AC521" s="1"/>
  <c r="AE521" l="1"/>
  <c r="AF521"/>
  <c r="AG521" s="1"/>
  <c r="AH521" l="1"/>
  <c r="AJ521" s="1"/>
  <c r="T522"/>
  <c r="S523" l="1"/>
  <c r="R524" s="1"/>
  <c r="U522"/>
  <c r="W522" s="1"/>
  <c r="Y522" s="1"/>
  <c r="V522"/>
  <c r="X522" s="1"/>
  <c r="Z522" s="1"/>
  <c r="AI521"/>
  <c r="AB522" l="1"/>
  <c r="AD522" s="1"/>
  <c r="AA522"/>
  <c r="AC522" s="1"/>
  <c r="AE522" l="1"/>
  <c r="AF522"/>
  <c r="AG522" s="1"/>
  <c r="AH522" l="1"/>
  <c r="AJ522" s="1"/>
  <c r="T523"/>
  <c r="S524" l="1"/>
  <c r="R525" s="1"/>
  <c r="V523"/>
  <c r="X523" s="1"/>
  <c r="Z523" s="1"/>
  <c r="U523"/>
  <c r="W523" s="1"/>
  <c r="Y523" s="1"/>
  <c r="AI522"/>
  <c r="AB523" l="1"/>
  <c r="AD523" s="1"/>
  <c r="AA523"/>
  <c r="AC523" s="1"/>
  <c r="AE523" l="1"/>
  <c r="AF523"/>
  <c r="AG523" s="1"/>
  <c r="AH523" l="1"/>
  <c r="AJ523" s="1"/>
  <c r="T524"/>
  <c r="S525" l="1"/>
  <c r="R526" s="1"/>
  <c r="U524"/>
  <c r="W524" s="1"/>
  <c r="Y524" s="1"/>
  <c r="V524"/>
  <c r="X524" s="1"/>
  <c r="Z524" s="1"/>
  <c r="AI523"/>
  <c r="AB524" l="1"/>
  <c r="AD524" s="1"/>
  <c r="AA524"/>
  <c r="AC524" s="1"/>
  <c r="AE524" l="1"/>
  <c r="AF524"/>
  <c r="AG524" s="1"/>
  <c r="AH524" l="1"/>
  <c r="AJ524" s="1"/>
  <c r="T525"/>
  <c r="S526" l="1"/>
  <c r="R527" s="1"/>
  <c r="U525"/>
  <c r="W525" s="1"/>
  <c r="Y525" s="1"/>
  <c r="V525"/>
  <c r="X525" s="1"/>
  <c r="Z525" s="1"/>
  <c r="AI524"/>
  <c r="AB525" l="1"/>
  <c r="AD525" s="1"/>
  <c r="AA525"/>
  <c r="AC525" s="1"/>
  <c r="AE525" l="1"/>
  <c r="AF525"/>
  <c r="AG525" s="1"/>
  <c r="AH525" l="1"/>
  <c r="AJ525" s="1"/>
  <c r="T526"/>
  <c r="S527" l="1"/>
  <c r="R528" s="1"/>
  <c r="AI525"/>
  <c r="V526"/>
  <c r="X526" s="1"/>
  <c r="Z526" s="1"/>
  <c r="U526"/>
  <c r="W526" s="1"/>
  <c r="Y526" s="1"/>
  <c r="AB526" l="1"/>
  <c r="AD526" s="1"/>
  <c r="AA526"/>
  <c r="AC526" s="1"/>
  <c r="AE526" l="1"/>
  <c r="AF526"/>
  <c r="AG526" s="1"/>
  <c r="AH526" l="1"/>
  <c r="AJ526" s="1"/>
  <c r="T527"/>
  <c r="S528" l="1"/>
  <c r="R529" s="1"/>
  <c r="U527"/>
  <c r="W527" s="1"/>
  <c r="Y527" s="1"/>
  <c r="V527"/>
  <c r="X527" s="1"/>
  <c r="Z527" s="1"/>
  <c r="AI526"/>
  <c r="AB527" l="1"/>
  <c r="AD527" s="1"/>
  <c r="AA527"/>
  <c r="AC527" s="1"/>
  <c r="AF527" l="1"/>
  <c r="AG527" s="1"/>
  <c r="AE527"/>
  <c r="AH527" l="1"/>
  <c r="AJ527" s="1"/>
  <c r="T528"/>
  <c r="S529" l="1"/>
  <c r="R530" s="1"/>
  <c r="V528"/>
  <c r="X528" s="1"/>
  <c r="Z528" s="1"/>
  <c r="U528"/>
  <c r="W528" s="1"/>
  <c r="Y528" s="1"/>
  <c r="AI527"/>
  <c r="AB528" l="1"/>
  <c r="AD528" s="1"/>
  <c r="AA528"/>
  <c r="AC528" s="1"/>
  <c r="AE528" l="1"/>
  <c r="AF528"/>
  <c r="AG528" s="1"/>
  <c r="AH528" l="1"/>
  <c r="AJ528" s="1"/>
  <c r="T529"/>
  <c r="S530" l="1"/>
  <c r="R531" s="1"/>
  <c r="V529"/>
  <c r="X529" s="1"/>
  <c r="Z529" s="1"/>
  <c r="U529"/>
  <c r="W529" s="1"/>
  <c r="Y529" s="1"/>
  <c r="AI528"/>
  <c r="AB529" l="1"/>
  <c r="AD529" s="1"/>
  <c r="AA529"/>
  <c r="AC529" s="1"/>
  <c r="AE529" l="1"/>
  <c r="AF529"/>
  <c r="AG529" s="1"/>
  <c r="AH529" l="1"/>
  <c r="AJ529" s="1"/>
  <c r="T530"/>
  <c r="S531" l="1"/>
  <c r="R532" s="1"/>
  <c r="AI529"/>
  <c r="V530"/>
  <c r="X530" s="1"/>
  <c r="Z530" s="1"/>
  <c r="U530"/>
  <c r="W530" s="1"/>
  <c r="Y530" s="1"/>
  <c r="AB530" l="1"/>
  <c r="AD530" s="1"/>
  <c r="AA530"/>
  <c r="AC530" s="1"/>
  <c r="AF530" l="1"/>
  <c r="AG530" s="1"/>
  <c r="AE530"/>
  <c r="AH530" l="1"/>
  <c r="AJ530" s="1"/>
  <c r="T531"/>
  <c r="S532" l="1"/>
  <c r="R533" s="1"/>
  <c r="V531"/>
  <c r="X531" s="1"/>
  <c r="Z531" s="1"/>
  <c r="U531"/>
  <c r="W531" s="1"/>
  <c r="Y531" s="1"/>
  <c r="AI530"/>
  <c r="AB531" l="1"/>
  <c r="AD531" s="1"/>
  <c r="AA531"/>
  <c r="AC531" s="1"/>
  <c r="AF531" l="1"/>
  <c r="AG531" s="1"/>
  <c r="AE531"/>
  <c r="AH531" l="1"/>
  <c r="AJ531" s="1"/>
  <c r="T532"/>
  <c r="S533" l="1"/>
  <c r="R534" s="1"/>
  <c r="U532"/>
  <c r="W532" s="1"/>
  <c r="Y532" s="1"/>
  <c r="V532"/>
  <c r="X532" s="1"/>
  <c r="Z532" s="1"/>
  <c r="AI531"/>
  <c r="AB532" l="1"/>
  <c r="AD532" s="1"/>
  <c r="AA532"/>
  <c r="AC532" s="1"/>
  <c r="AF532" l="1"/>
  <c r="AG532" s="1"/>
  <c r="AE532"/>
  <c r="T533" l="1"/>
  <c r="AH532"/>
  <c r="AJ532" s="1"/>
  <c r="S534" l="1"/>
  <c r="R535" s="1"/>
  <c r="U533"/>
  <c r="W533" s="1"/>
  <c r="Y533" s="1"/>
  <c r="V533"/>
  <c r="X533" s="1"/>
  <c r="Z533" s="1"/>
  <c r="AI532"/>
  <c r="AB533" l="1"/>
  <c r="AD533" s="1"/>
  <c r="AA533"/>
  <c r="AC533" s="1"/>
  <c r="AE533" l="1"/>
  <c r="AF533"/>
  <c r="AG533" s="1"/>
  <c r="AH533" l="1"/>
  <c r="AJ533" s="1"/>
  <c r="T534"/>
  <c r="S535" l="1"/>
  <c r="R536" s="1"/>
  <c r="V534"/>
  <c r="X534" s="1"/>
  <c r="Z534" s="1"/>
  <c r="U534"/>
  <c r="W534" s="1"/>
  <c r="Y534" s="1"/>
  <c r="AI533"/>
  <c r="AB534" l="1"/>
  <c r="AD534" s="1"/>
  <c r="AA534"/>
  <c r="AC534" s="1"/>
  <c r="AF534" l="1"/>
  <c r="AG534" s="1"/>
  <c r="AE534"/>
  <c r="T535" l="1"/>
  <c r="AH534"/>
  <c r="AJ534" s="1"/>
  <c r="S536" l="1"/>
  <c r="R537" s="1"/>
  <c r="V535"/>
  <c r="X535" s="1"/>
  <c r="Z535" s="1"/>
  <c r="U535"/>
  <c r="W535" s="1"/>
  <c r="Y535" s="1"/>
  <c r="AI534"/>
  <c r="AB535" l="1"/>
  <c r="AD535" s="1"/>
  <c r="AA535"/>
  <c r="AC535" s="1"/>
  <c r="AF535" l="1"/>
  <c r="AG535" s="1"/>
  <c r="AE535"/>
  <c r="AH535" l="1"/>
  <c r="AJ535" s="1"/>
  <c r="T536"/>
  <c r="S537" l="1"/>
  <c r="R538" s="1"/>
  <c r="AI535"/>
  <c r="V536"/>
  <c r="X536" s="1"/>
  <c r="Z536" s="1"/>
  <c r="U536"/>
  <c r="W536" s="1"/>
  <c r="Y536" s="1"/>
  <c r="AB536" l="1"/>
  <c r="AD536" s="1"/>
  <c r="AA536"/>
  <c r="AC536" s="1"/>
  <c r="AE536" l="1"/>
  <c r="AF536"/>
  <c r="AG536" s="1"/>
  <c r="AH536" l="1"/>
  <c r="AJ536" s="1"/>
  <c r="T537"/>
  <c r="S538" l="1"/>
  <c r="R539" s="1"/>
  <c r="V537"/>
  <c r="X537" s="1"/>
  <c r="Z537" s="1"/>
  <c r="U537"/>
  <c r="W537" s="1"/>
  <c r="Y537" s="1"/>
  <c r="AI536"/>
  <c r="AB537" l="1"/>
  <c r="AD537" s="1"/>
  <c r="AA537"/>
  <c r="AC537" s="1"/>
  <c r="AF537" l="1"/>
  <c r="AG537" s="1"/>
  <c r="AE537"/>
  <c r="AH537" l="1"/>
  <c r="AJ537" s="1"/>
  <c r="T538"/>
  <c r="S539" l="1"/>
  <c r="R540" s="1"/>
  <c r="V538"/>
  <c r="X538" s="1"/>
  <c r="Z538" s="1"/>
  <c r="U538"/>
  <c r="W538" s="1"/>
  <c r="Y538" s="1"/>
  <c r="AI537"/>
  <c r="AB538" l="1"/>
  <c r="AD538" s="1"/>
  <c r="AA538"/>
  <c r="AC538" s="1"/>
  <c r="AE538" l="1"/>
  <c r="AF538"/>
  <c r="AG538" s="1"/>
  <c r="AH538" l="1"/>
  <c r="AJ538" s="1"/>
  <c r="T539"/>
  <c r="S540" l="1"/>
  <c r="R541" s="1"/>
  <c r="U539"/>
  <c r="W539" s="1"/>
  <c r="Y539" s="1"/>
  <c r="V539"/>
  <c r="X539" s="1"/>
  <c r="Z539" s="1"/>
  <c r="AI538"/>
  <c r="AB539" l="1"/>
  <c r="AD539" s="1"/>
  <c r="AA539"/>
  <c r="AC539" s="1"/>
  <c r="AE539" l="1"/>
  <c r="AF539"/>
  <c r="AG539" s="1"/>
  <c r="AH539" l="1"/>
  <c r="AJ539" s="1"/>
  <c r="T540"/>
  <c r="S541" l="1"/>
  <c r="R542" s="1"/>
  <c r="V540"/>
  <c r="X540" s="1"/>
  <c r="Z540" s="1"/>
  <c r="U540"/>
  <c r="W540" s="1"/>
  <c r="Y540" s="1"/>
  <c r="AI539"/>
  <c r="AB540" l="1"/>
  <c r="AD540" s="1"/>
  <c r="AA540"/>
  <c r="AC540" s="1"/>
  <c r="AE540" l="1"/>
  <c r="AF540"/>
  <c r="AG540" s="1"/>
  <c r="AH540" l="1"/>
  <c r="AJ540" s="1"/>
  <c r="T541"/>
  <c r="S542" l="1"/>
  <c r="R543" s="1"/>
  <c r="U541"/>
  <c r="W541" s="1"/>
  <c r="Y541" s="1"/>
  <c r="V541"/>
  <c r="X541" s="1"/>
  <c r="Z541" s="1"/>
  <c r="AI540"/>
  <c r="AB541" l="1"/>
  <c r="AD541" s="1"/>
  <c r="AA541"/>
  <c r="AC541" s="1"/>
  <c r="AE541" l="1"/>
  <c r="AF541"/>
  <c r="AG541" s="1"/>
  <c r="AH541" l="1"/>
  <c r="AJ541" s="1"/>
  <c r="T542"/>
  <c r="S543" l="1"/>
  <c r="R544" s="1"/>
  <c r="AI541"/>
  <c r="V542"/>
  <c r="X542" s="1"/>
  <c r="Z542" s="1"/>
  <c r="U542"/>
  <c r="W542" s="1"/>
  <c r="Y542" s="1"/>
  <c r="AB542" l="1"/>
  <c r="AD542" s="1"/>
  <c r="AA542"/>
  <c r="AC542" s="1"/>
  <c r="AE542" l="1"/>
  <c r="AF542"/>
  <c r="AG542" s="1"/>
  <c r="T543" l="1"/>
  <c r="AH542"/>
  <c r="AJ542" s="1"/>
  <c r="S544" l="1"/>
  <c r="R545" s="1"/>
  <c r="AI542"/>
  <c r="U543"/>
  <c r="W543" s="1"/>
  <c r="Y543" s="1"/>
  <c r="V543"/>
  <c r="X543" s="1"/>
  <c r="Z543" s="1"/>
  <c r="AB543" l="1"/>
  <c r="AD543" s="1"/>
  <c r="AA543"/>
  <c r="AC543" s="1"/>
  <c r="AF543" l="1"/>
  <c r="AG543" s="1"/>
  <c r="AE543"/>
  <c r="AH543" l="1"/>
  <c r="AJ543" s="1"/>
  <c r="T544"/>
  <c r="S545" l="1"/>
  <c r="R546" s="1"/>
  <c r="AI543"/>
  <c r="U544"/>
  <c r="W544" s="1"/>
  <c r="Y544" s="1"/>
  <c r="V544"/>
  <c r="X544" s="1"/>
  <c r="Z544" s="1"/>
  <c r="AB544" l="1"/>
  <c r="AD544" s="1"/>
  <c r="AA544"/>
  <c r="AC544" s="1"/>
  <c r="AF544" l="1"/>
  <c r="AG544" s="1"/>
  <c r="AE544"/>
  <c r="AH544" l="1"/>
  <c r="AJ544" s="1"/>
  <c r="T545"/>
  <c r="S546" l="1"/>
  <c r="R547" s="1"/>
  <c r="U545"/>
  <c r="W545" s="1"/>
  <c r="Y545" s="1"/>
  <c r="V545"/>
  <c r="X545" s="1"/>
  <c r="Z545" s="1"/>
  <c r="AI544"/>
  <c r="AB545" l="1"/>
  <c r="AD545" s="1"/>
  <c r="AA545"/>
  <c r="AC545" s="1"/>
  <c r="AE545" l="1"/>
  <c r="AF545"/>
  <c r="AG545" s="1"/>
  <c r="AH545" l="1"/>
  <c r="AJ545" s="1"/>
  <c r="T546"/>
  <c r="S547" l="1"/>
  <c r="R548" s="1"/>
  <c r="V546"/>
  <c r="X546" s="1"/>
  <c r="Z546" s="1"/>
  <c r="U546"/>
  <c r="W546" s="1"/>
  <c r="Y546" s="1"/>
  <c r="AI545"/>
  <c r="AB546" l="1"/>
  <c r="AD546" s="1"/>
  <c r="AA546"/>
  <c r="AC546" s="1"/>
  <c r="AE546" l="1"/>
  <c r="AF546"/>
  <c r="AG546" s="1"/>
  <c r="T547" l="1"/>
  <c r="AH546"/>
  <c r="AJ546" s="1"/>
  <c r="S548" l="1"/>
  <c r="R549" s="1"/>
  <c r="AI546"/>
  <c r="V547"/>
  <c r="X547" s="1"/>
  <c r="Z547" s="1"/>
  <c r="U547"/>
  <c r="W547" s="1"/>
  <c r="Y547" s="1"/>
  <c r="AB547" l="1"/>
  <c r="AD547" s="1"/>
  <c r="AA547"/>
  <c r="AC547" s="1"/>
  <c r="AF547" l="1"/>
  <c r="AG547" s="1"/>
  <c r="AE547"/>
  <c r="T548" l="1"/>
  <c r="AH547"/>
  <c r="AJ547" s="1"/>
  <c r="S549" l="1"/>
  <c r="R550" s="1"/>
  <c r="AI547"/>
  <c r="U548"/>
  <c r="W548" s="1"/>
  <c r="Y548" s="1"/>
  <c r="V548"/>
  <c r="X548" s="1"/>
  <c r="Z548" s="1"/>
  <c r="AB548" l="1"/>
  <c r="AD548" s="1"/>
  <c r="AA548"/>
  <c r="AC548" s="1"/>
  <c r="AE548" l="1"/>
  <c r="AF548"/>
  <c r="AG548" s="1"/>
  <c r="T549" l="1"/>
  <c r="AH548"/>
  <c r="AJ548" s="1"/>
  <c r="S550" l="1"/>
  <c r="R551" s="1"/>
  <c r="U549"/>
  <c r="W549" s="1"/>
  <c r="Y549" s="1"/>
  <c r="V549"/>
  <c r="X549" s="1"/>
  <c r="Z549" s="1"/>
  <c r="AI548"/>
  <c r="AB549" l="1"/>
  <c r="AD549" s="1"/>
  <c r="AA549"/>
  <c r="AC549" s="1"/>
  <c r="AE549" l="1"/>
  <c r="AF549"/>
  <c r="AG549" s="1"/>
  <c r="T550" l="1"/>
  <c r="AH549"/>
  <c r="AJ549" s="1"/>
  <c r="V550" l="1"/>
  <c r="X550" s="1"/>
  <c r="Z550" s="1"/>
  <c r="U550"/>
  <c r="W550" s="1"/>
  <c r="Y550" s="1"/>
  <c r="S551"/>
  <c r="R552" s="1"/>
  <c r="AI549"/>
  <c r="AB550" l="1"/>
  <c r="AD550" s="1"/>
  <c r="AA550"/>
  <c r="AC550" s="1"/>
  <c r="AE550" l="1"/>
  <c r="AF550"/>
  <c r="AG550" s="1"/>
  <c r="T551" s="1"/>
  <c r="AH550" l="1"/>
  <c r="S552"/>
  <c r="R553" s="1"/>
  <c r="U551"/>
  <c r="W551" s="1"/>
  <c r="Y551" s="1"/>
  <c r="V551"/>
  <c r="X551" s="1"/>
  <c r="Z551" s="1"/>
  <c r="AJ550" l="1"/>
  <c r="AI550" s="1"/>
  <c r="AB551"/>
  <c r="AD551" s="1"/>
  <c r="AA551"/>
  <c r="AC551" s="1"/>
  <c r="AF551" l="1"/>
  <c r="AG551" s="1"/>
  <c r="AE551"/>
  <c r="T552" l="1"/>
  <c r="AH551"/>
  <c r="AJ551" s="1"/>
  <c r="U552" l="1"/>
  <c r="W552" s="1"/>
  <c r="Y552" s="1"/>
  <c r="V552"/>
  <c r="X552" s="1"/>
  <c r="Z552" s="1"/>
  <c r="S553"/>
  <c r="R554" s="1"/>
  <c r="AI551"/>
  <c r="AB552" l="1"/>
  <c r="AD552" s="1"/>
  <c r="AA552"/>
  <c r="AC552" s="1"/>
  <c r="AE552" l="1"/>
  <c r="AF552"/>
  <c r="AG552" s="1"/>
  <c r="AH552" s="1"/>
  <c r="AJ552" s="1"/>
  <c r="T553" l="1"/>
  <c r="V553" s="1"/>
  <c r="X553" s="1"/>
  <c r="Z553" s="1"/>
  <c r="AI552"/>
  <c r="S554" l="1"/>
  <c r="R555" s="1"/>
  <c r="U553"/>
  <c r="W553" s="1"/>
  <c r="Y553" s="1"/>
  <c r="AB553"/>
  <c r="AD553" s="1"/>
  <c r="AA553" l="1"/>
  <c r="AC553" s="1"/>
  <c r="AE553" s="1"/>
  <c r="AF553" l="1"/>
  <c r="AG553" s="1"/>
  <c r="T554" s="1"/>
  <c r="AH553" l="1"/>
  <c r="AJ553" s="1"/>
  <c r="S555"/>
  <c r="R556" s="1"/>
  <c r="U554"/>
  <c r="W554" s="1"/>
  <c r="Y554" s="1"/>
  <c r="V554"/>
  <c r="X554" s="1"/>
  <c r="Z554" s="1"/>
  <c r="AI553" l="1"/>
  <c r="AB554"/>
  <c r="AD554" s="1"/>
  <c r="AA554"/>
  <c r="AC554" s="1"/>
  <c r="AF554" l="1"/>
  <c r="AG554" s="1"/>
  <c r="AE554"/>
  <c r="AH554" l="1"/>
  <c r="AJ554" s="1"/>
  <c r="T555"/>
  <c r="S556" l="1"/>
  <c r="R557" s="1"/>
  <c r="AI554"/>
  <c r="U555"/>
  <c r="W555" s="1"/>
  <c r="Y555" s="1"/>
  <c r="V555"/>
  <c r="X555" s="1"/>
  <c r="Z555" s="1"/>
  <c r="AB555" l="1"/>
  <c r="AD555" s="1"/>
  <c r="AA555"/>
  <c r="AC555" s="1"/>
  <c r="AE555" l="1"/>
  <c r="AF555"/>
  <c r="AG555" s="1"/>
  <c r="T556" l="1"/>
  <c r="U556" s="1"/>
  <c r="W556" s="1"/>
  <c r="Y556" s="1"/>
  <c r="AH555"/>
  <c r="AJ555" s="1"/>
  <c r="AI555" s="1"/>
  <c r="V556" l="1"/>
  <c r="X556" s="1"/>
  <c r="Z556" s="1"/>
  <c r="S557"/>
  <c r="R558" s="1"/>
  <c r="AA556"/>
  <c r="AC556" s="1"/>
  <c r="AB556" l="1"/>
  <c r="AD556" s="1"/>
  <c r="AF556" s="1"/>
  <c r="AG556" s="1"/>
  <c r="AE556" l="1"/>
  <c r="AH556"/>
  <c r="AJ556" s="1"/>
  <c r="T557"/>
  <c r="S558" l="1"/>
  <c r="R559" s="1"/>
  <c r="U557"/>
  <c r="W557" s="1"/>
  <c r="Y557" s="1"/>
  <c r="V557"/>
  <c r="X557" s="1"/>
  <c r="Z557" s="1"/>
  <c r="AI556"/>
  <c r="AB557" l="1"/>
  <c r="AD557" s="1"/>
  <c r="AA557"/>
  <c r="AC557" s="1"/>
  <c r="AE557" l="1"/>
  <c r="AF557"/>
  <c r="AG557" s="1"/>
  <c r="T558" l="1"/>
  <c r="AH557"/>
  <c r="AJ557" s="1"/>
  <c r="S559" l="1"/>
  <c r="R560" s="1"/>
  <c r="AI557"/>
  <c r="U558"/>
  <c r="W558" s="1"/>
  <c r="Y558" s="1"/>
  <c r="V558"/>
  <c r="X558" s="1"/>
  <c r="Z558" s="1"/>
  <c r="AB558" l="1"/>
  <c r="AD558" s="1"/>
  <c r="AA558"/>
  <c r="AC558" s="1"/>
  <c r="AE558" l="1"/>
  <c r="AF558"/>
  <c r="AG558" s="1"/>
  <c r="AH558" l="1"/>
  <c r="AJ558" s="1"/>
  <c r="T559"/>
  <c r="S560" l="1"/>
  <c r="R561" s="1"/>
  <c r="U559"/>
  <c r="W559" s="1"/>
  <c r="Y559" s="1"/>
  <c r="V559"/>
  <c r="X559" s="1"/>
  <c r="Z559" s="1"/>
  <c r="AI558"/>
  <c r="AB559" l="1"/>
  <c r="AD559" s="1"/>
  <c r="AA559"/>
  <c r="AC559" s="1"/>
  <c r="AF559" l="1"/>
  <c r="AG559" s="1"/>
  <c r="AE559"/>
  <c r="AH559" l="1"/>
  <c r="AJ559" s="1"/>
  <c r="T560"/>
  <c r="S561" l="1"/>
  <c r="R562" s="1"/>
  <c r="AI559"/>
  <c r="V560"/>
  <c r="X560" s="1"/>
  <c r="Z560" s="1"/>
  <c r="U560"/>
  <c r="W560" s="1"/>
  <c r="Y560" s="1"/>
  <c r="AB560" l="1"/>
  <c r="AD560" s="1"/>
  <c r="AA560"/>
  <c r="AC560" s="1"/>
  <c r="AF560" l="1"/>
  <c r="AG560" s="1"/>
  <c r="AE560"/>
  <c r="AH560" l="1"/>
  <c r="AJ560" s="1"/>
  <c r="T561"/>
  <c r="S562" l="1"/>
  <c r="R563" s="1"/>
  <c r="U561"/>
  <c r="W561" s="1"/>
  <c r="Y561" s="1"/>
  <c r="V561"/>
  <c r="X561" s="1"/>
  <c r="Z561" s="1"/>
  <c r="AI560"/>
  <c r="AB561" l="1"/>
  <c r="AD561" s="1"/>
  <c r="AA561"/>
  <c r="AC561" s="1"/>
  <c r="AF561" l="1"/>
  <c r="AG561" s="1"/>
  <c r="AE561"/>
  <c r="AH561" l="1"/>
  <c r="AJ561" s="1"/>
  <c r="T562"/>
  <c r="S563" l="1"/>
  <c r="R564" s="1"/>
  <c r="V562"/>
  <c r="X562" s="1"/>
  <c r="Z562" s="1"/>
  <c r="U562"/>
  <c r="W562" s="1"/>
  <c r="Y562" s="1"/>
  <c r="AI561"/>
  <c r="AB562" l="1"/>
  <c r="AD562" s="1"/>
  <c r="AA562"/>
  <c r="AC562" s="1"/>
  <c r="AF562" l="1"/>
  <c r="AG562" s="1"/>
  <c r="AE562"/>
  <c r="AH562" l="1"/>
  <c r="AJ562" s="1"/>
  <c r="T563"/>
  <c r="S564" l="1"/>
  <c r="R565" s="1"/>
  <c r="U563"/>
  <c r="W563" s="1"/>
  <c r="Y563" s="1"/>
  <c r="V563"/>
  <c r="X563" s="1"/>
  <c r="Z563" s="1"/>
  <c r="AI562"/>
  <c r="AB563" l="1"/>
  <c r="AD563" s="1"/>
  <c r="AA563"/>
  <c r="AC563" s="1"/>
  <c r="AF563" l="1"/>
  <c r="AG563" s="1"/>
  <c r="AE563"/>
  <c r="T564" l="1"/>
  <c r="AH563"/>
  <c r="AJ563" s="1"/>
  <c r="S565" l="1"/>
  <c r="R566" s="1"/>
  <c r="AI563"/>
  <c r="U564"/>
  <c r="W564" s="1"/>
  <c r="Y564" s="1"/>
  <c r="V564"/>
  <c r="X564" s="1"/>
  <c r="Z564" s="1"/>
  <c r="AB564" l="1"/>
  <c r="AD564" s="1"/>
  <c r="AA564"/>
  <c r="AC564" s="1"/>
  <c r="AF564" l="1"/>
  <c r="AG564" s="1"/>
  <c r="AE564"/>
  <c r="AH564" l="1"/>
  <c r="AJ564" s="1"/>
  <c r="T565"/>
  <c r="S566" l="1"/>
  <c r="R567" s="1"/>
  <c r="AI564"/>
  <c r="U565"/>
  <c r="W565" s="1"/>
  <c r="Y565" s="1"/>
  <c r="V565"/>
  <c r="X565" s="1"/>
  <c r="Z565" s="1"/>
  <c r="AB565" l="1"/>
  <c r="AD565" s="1"/>
  <c r="AA565"/>
  <c r="AC565" s="1"/>
  <c r="AF565" l="1"/>
  <c r="AG565" s="1"/>
  <c r="AE565"/>
  <c r="AH565" l="1"/>
  <c r="AJ565" s="1"/>
  <c r="T566"/>
  <c r="S567" l="1"/>
  <c r="R568" s="1"/>
  <c r="U566"/>
  <c r="W566" s="1"/>
  <c r="Y566" s="1"/>
  <c r="V566"/>
  <c r="X566" s="1"/>
  <c r="Z566" s="1"/>
  <c r="AI565"/>
  <c r="AB566" l="1"/>
  <c r="AD566" s="1"/>
  <c r="AA566"/>
  <c r="AC566" s="1"/>
  <c r="AF566" l="1"/>
  <c r="AG566" s="1"/>
  <c r="AE566"/>
  <c r="AH566" l="1"/>
  <c r="AJ566" s="1"/>
  <c r="H11" i="11" s="1"/>
  <c r="T567" i="10"/>
  <c r="S568" l="1"/>
  <c r="R569" s="1"/>
  <c r="AI566"/>
  <c r="G11" i="11" s="1"/>
  <c r="V567" i="10"/>
  <c r="X567" s="1"/>
  <c r="Z567" s="1"/>
  <c r="U567"/>
  <c r="W567" s="1"/>
  <c r="Y567" s="1"/>
  <c r="AB567" l="1"/>
  <c r="AD567" s="1"/>
  <c r="AA567"/>
  <c r="AC567" s="1"/>
  <c r="AF567" l="1"/>
  <c r="AG567" s="1"/>
  <c r="AE567"/>
  <c r="AH567" l="1"/>
  <c r="AJ567" s="1"/>
  <c r="T568"/>
  <c r="S569" l="1"/>
  <c r="R570" s="1"/>
  <c r="AI567"/>
  <c r="U568"/>
  <c r="W568" s="1"/>
  <c r="Y568" s="1"/>
  <c r="V568"/>
  <c r="X568" s="1"/>
  <c r="Z568" s="1"/>
  <c r="AB568" l="1"/>
  <c r="AD568" s="1"/>
  <c r="AA568"/>
  <c r="AC568" s="1"/>
  <c r="AF568" l="1"/>
  <c r="AG568" s="1"/>
  <c r="AE568"/>
  <c r="AH568" l="1"/>
  <c r="AJ568" s="1"/>
  <c r="T569"/>
  <c r="S570" l="1"/>
  <c r="R571" s="1"/>
  <c r="AI568"/>
  <c r="U569"/>
  <c r="W569" s="1"/>
  <c r="Y569" s="1"/>
  <c r="V569"/>
  <c r="X569" s="1"/>
  <c r="Z569" s="1"/>
  <c r="AB569" l="1"/>
  <c r="AD569" s="1"/>
  <c r="AA569"/>
  <c r="AC569" s="1"/>
  <c r="AF569" l="1"/>
  <c r="AG569" s="1"/>
  <c r="AE569"/>
  <c r="AH569" l="1"/>
  <c r="AJ569" s="1"/>
  <c r="T570"/>
  <c r="S571" l="1"/>
  <c r="R572" s="1"/>
  <c r="U570"/>
  <c r="W570" s="1"/>
  <c r="Y570" s="1"/>
  <c r="V570"/>
  <c r="X570" s="1"/>
  <c r="Z570" s="1"/>
  <c r="AI569"/>
  <c r="AB570" l="1"/>
  <c r="AD570" s="1"/>
  <c r="AA570"/>
  <c r="AC570" s="1"/>
  <c r="AF570" l="1"/>
  <c r="AG570" s="1"/>
  <c r="AE570"/>
  <c r="AH570" l="1"/>
  <c r="AJ570" s="1"/>
  <c r="T571"/>
  <c r="S572" l="1"/>
  <c r="R573" s="1"/>
  <c r="AI570"/>
  <c r="U571"/>
  <c r="W571" s="1"/>
  <c r="Y571" s="1"/>
  <c r="V571"/>
  <c r="X571" s="1"/>
  <c r="Z571" s="1"/>
  <c r="AB571" l="1"/>
  <c r="AD571" s="1"/>
  <c r="AA571"/>
  <c r="AC571" s="1"/>
  <c r="AF571" l="1"/>
  <c r="AG571" s="1"/>
  <c r="AE571"/>
  <c r="AH571" l="1"/>
  <c r="AJ571" s="1"/>
  <c r="AI571" s="1"/>
  <c r="T572"/>
  <c r="S573" l="1"/>
  <c r="R574" s="1"/>
  <c r="V572"/>
  <c r="X572" s="1"/>
  <c r="Z572" s="1"/>
  <c r="U572"/>
  <c r="W572" s="1"/>
  <c r="Y572" s="1"/>
  <c r="AB572" l="1"/>
  <c r="AD572" s="1"/>
  <c r="AA572"/>
  <c r="AC572" s="1"/>
  <c r="AE572" l="1"/>
  <c r="AF572"/>
  <c r="AG572" s="1"/>
  <c r="AH572" l="1"/>
  <c r="AJ572" s="1"/>
  <c r="AI572" s="1"/>
  <c r="T573"/>
  <c r="S574" l="1"/>
  <c r="R575" s="1"/>
  <c r="U573"/>
  <c r="W573" s="1"/>
  <c r="Y573" s="1"/>
  <c r="V573"/>
  <c r="X573" s="1"/>
  <c r="Z573" s="1"/>
  <c r="AB573" l="1"/>
  <c r="AD573" s="1"/>
  <c r="AA573"/>
  <c r="AC573" s="1"/>
  <c r="AF573" l="1"/>
  <c r="AG573" s="1"/>
  <c r="AE573"/>
  <c r="AH573" l="1"/>
  <c r="AJ573" s="1"/>
  <c r="AI573" s="1"/>
  <c r="T574"/>
  <c r="S575" l="1"/>
  <c r="R576" s="1"/>
  <c r="V574"/>
  <c r="X574" s="1"/>
  <c r="Z574" s="1"/>
  <c r="U574"/>
  <c r="W574" s="1"/>
  <c r="Y574" s="1"/>
  <c r="AB574" l="1"/>
  <c r="AD574" s="1"/>
  <c r="AA574"/>
  <c r="AC574" s="1"/>
  <c r="AF574" l="1"/>
  <c r="AG574" s="1"/>
  <c r="AE574"/>
  <c r="AH574" l="1"/>
  <c r="AJ574" s="1"/>
  <c r="AI574" s="1"/>
  <c r="T575"/>
  <c r="S576" l="1"/>
  <c r="R577" s="1"/>
  <c r="U575"/>
  <c r="W575" s="1"/>
  <c r="Y575" s="1"/>
  <c r="V575"/>
  <c r="X575" s="1"/>
  <c r="Z575" s="1"/>
  <c r="AB575" l="1"/>
  <c r="AD575" s="1"/>
  <c r="AA575"/>
  <c r="AC575" s="1"/>
  <c r="AF575" l="1"/>
  <c r="AG575" s="1"/>
  <c r="AE575"/>
  <c r="AH575" l="1"/>
  <c r="AJ575" s="1"/>
  <c r="AI575" s="1"/>
  <c r="T576"/>
  <c r="S577" l="1"/>
  <c r="R578" s="1"/>
  <c r="V576"/>
  <c r="X576" s="1"/>
  <c r="Z576" s="1"/>
  <c r="U576"/>
  <c r="W576" s="1"/>
  <c r="Y576" s="1"/>
  <c r="AB576" l="1"/>
  <c r="AD576" s="1"/>
  <c r="AA576"/>
  <c r="AC576" s="1"/>
  <c r="AF576" l="1"/>
  <c r="AG576" s="1"/>
  <c r="AE576"/>
  <c r="AH576" l="1"/>
  <c r="AJ576" s="1"/>
  <c r="AI576" s="1"/>
  <c r="T577"/>
  <c r="S578" l="1"/>
  <c r="R579" s="1"/>
  <c r="V577"/>
  <c r="X577" s="1"/>
  <c r="Z577" s="1"/>
  <c r="U577"/>
  <c r="W577" s="1"/>
  <c r="Y577" s="1"/>
  <c r="AB577" l="1"/>
  <c r="AD577" s="1"/>
  <c r="AA577"/>
  <c r="AC577" s="1"/>
  <c r="AF577" l="1"/>
  <c r="AG577" s="1"/>
  <c r="AE577"/>
  <c r="AH577" l="1"/>
  <c r="AJ577" s="1"/>
  <c r="AI577" s="1"/>
  <c r="T578"/>
  <c r="S579" l="1"/>
  <c r="R580" s="1"/>
  <c r="U578"/>
  <c r="W578" s="1"/>
  <c r="Y578" s="1"/>
  <c r="V578"/>
  <c r="X578" s="1"/>
  <c r="Z578" s="1"/>
  <c r="AB578" l="1"/>
  <c r="AD578" s="1"/>
  <c r="AA578"/>
  <c r="AC578" s="1"/>
  <c r="AF578" l="1"/>
  <c r="AG578" s="1"/>
  <c r="AE578"/>
  <c r="AH578" l="1"/>
  <c r="AJ578" s="1"/>
  <c r="AI578" s="1"/>
  <c r="T579"/>
  <c r="S580" l="1"/>
  <c r="R581" s="1"/>
  <c r="V579"/>
  <c r="X579" s="1"/>
  <c r="Z579" s="1"/>
  <c r="U579"/>
  <c r="W579" s="1"/>
  <c r="Y579" s="1"/>
  <c r="AB579" l="1"/>
  <c r="AD579" s="1"/>
  <c r="AA579"/>
  <c r="AC579" s="1"/>
  <c r="AF579" l="1"/>
  <c r="AG579" s="1"/>
  <c r="AE579"/>
  <c r="T580" l="1"/>
  <c r="AH579"/>
  <c r="AJ579" s="1"/>
  <c r="AI579" s="1"/>
  <c r="S581" l="1"/>
  <c r="R582" s="1"/>
  <c r="V580"/>
  <c r="X580" s="1"/>
  <c r="Z580" s="1"/>
  <c r="U580"/>
  <c r="W580" s="1"/>
  <c r="Y580" s="1"/>
  <c r="AB580" l="1"/>
  <c r="AD580" s="1"/>
  <c r="AA580"/>
  <c r="AC580" s="1"/>
  <c r="AE580" l="1"/>
  <c r="AF580"/>
  <c r="AG580" s="1"/>
  <c r="AH580" l="1"/>
  <c r="AJ580" s="1"/>
  <c r="AI580" s="1"/>
  <c r="T581"/>
  <c r="S582" l="1"/>
  <c r="R583" s="1"/>
  <c r="V581"/>
  <c r="X581" s="1"/>
  <c r="Z581" s="1"/>
  <c r="U581"/>
  <c r="W581" s="1"/>
  <c r="Y581" s="1"/>
  <c r="AB581" l="1"/>
  <c r="AD581" s="1"/>
  <c r="AA581"/>
  <c r="AC581" s="1"/>
  <c r="AE581" l="1"/>
  <c r="AF581"/>
  <c r="AG581" s="1"/>
  <c r="AH581" l="1"/>
  <c r="AJ581" s="1"/>
  <c r="AI581" s="1"/>
  <c r="T582"/>
  <c r="S583" l="1"/>
  <c r="R584" s="1"/>
  <c r="V582"/>
  <c r="X582" s="1"/>
  <c r="Z582" s="1"/>
  <c r="U582"/>
  <c r="W582" s="1"/>
  <c r="Y582" s="1"/>
  <c r="AB582" l="1"/>
  <c r="AD582" s="1"/>
  <c r="AA582"/>
  <c r="AC582" s="1"/>
  <c r="AE582" l="1"/>
  <c r="AF582"/>
  <c r="AG582" s="1"/>
  <c r="AH582" l="1"/>
  <c r="AJ582" s="1"/>
  <c r="AI582" s="1"/>
  <c r="T583"/>
  <c r="S584" l="1"/>
  <c r="R585" s="1"/>
  <c r="U583"/>
  <c r="W583" s="1"/>
  <c r="Y583" s="1"/>
  <c r="V583"/>
  <c r="X583" s="1"/>
  <c r="Z583" s="1"/>
  <c r="AB583" l="1"/>
  <c r="AD583" s="1"/>
  <c r="AA583"/>
  <c r="AC583" s="1"/>
  <c r="AF583" l="1"/>
  <c r="AG583" s="1"/>
  <c r="AE583"/>
  <c r="AH583" l="1"/>
  <c r="AJ583" s="1"/>
  <c r="AI583" s="1"/>
  <c r="T584"/>
  <c r="S585" l="1"/>
  <c r="R586" s="1"/>
  <c r="U584"/>
  <c r="W584" s="1"/>
  <c r="Y584" s="1"/>
  <c r="V584"/>
  <c r="X584" s="1"/>
  <c r="Z584" s="1"/>
  <c r="AB584" l="1"/>
  <c r="AD584" s="1"/>
  <c r="AA584"/>
  <c r="AC584" s="1"/>
  <c r="AF584" l="1"/>
  <c r="AG584" s="1"/>
  <c r="AE584"/>
  <c r="AH584" l="1"/>
  <c r="AJ584" s="1"/>
  <c r="AI584" s="1"/>
  <c r="T585"/>
  <c r="S586" l="1"/>
  <c r="R587" s="1"/>
  <c r="U585"/>
  <c r="W585" s="1"/>
  <c r="Y585" s="1"/>
  <c r="V585"/>
  <c r="X585" s="1"/>
  <c r="Z585" s="1"/>
  <c r="AB585" l="1"/>
  <c r="AD585" s="1"/>
  <c r="AA585"/>
  <c r="AC585" s="1"/>
  <c r="AF585" l="1"/>
  <c r="AG585" s="1"/>
  <c r="AE585"/>
  <c r="AH585" l="1"/>
  <c r="AJ585" s="1"/>
  <c r="AI585" s="1"/>
  <c r="T586"/>
  <c r="S587" l="1"/>
  <c r="R588" s="1"/>
  <c r="V586"/>
  <c r="X586" s="1"/>
  <c r="Z586" s="1"/>
  <c r="U586"/>
  <c r="W586" s="1"/>
  <c r="Y586" s="1"/>
  <c r="AB586" l="1"/>
  <c r="AD586" s="1"/>
  <c r="AA586"/>
  <c r="AC586" s="1"/>
  <c r="AE586" l="1"/>
  <c r="AF586"/>
  <c r="AG586" s="1"/>
  <c r="AH586" l="1"/>
  <c r="AJ586" s="1"/>
  <c r="AI586" s="1"/>
  <c r="T587"/>
  <c r="S588" l="1"/>
  <c r="R589" s="1"/>
  <c r="V587"/>
  <c r="X587" s="1"/>
  <c r="Z587" s="1"/>
  <c r="U587"/>
  <c r="W587" s="1"/>
  <c r="Y587" s="1"/>
  <c r="AB587" l="1"/>
  <c r="AD587" s="1"/>
  <c r="AA587"/>
  <c r="AC587" s="1"/>
  <c r="AE587" l="1"/>
  <c r="AF587"/>
  <c r="AG587" s="1"/>
  <c r="AH587" l="1"/>
  <c r="AJ587" s="1"/>
  <c r="AI587" s="1"/>
  <c r="T588"/>
  <c r="S589" l="1"/>
  <c r="R590" s="1"/>
  <c r="U588"/>
  <c r="W588" s="1"/>
  <c r="Y588" s="1"/>
  <c r="V588"/>
  <c r="X588" s="1"/>
  <c r="Z588" s="1"/>
  <c r="AB588" l="1"/>
  <c r="AD588" s="1"/>
  <c r="AA588"/>
  <c r="AC588" s="1"/>
  <c r="AE588" l="1"/>
  <c r="AF588"/>
  <c r="AG588" s="1"/>
  <c r="AH588" l="1"/>
  <c r="AJ588" s="1"/>
  <c r="AI588" s="1"/>
  <c r="T589"/>
  <c r="S590" l="1"/>
  <c r="R591" s="1"/>
  <c r="U589"/>
  <c r="W589" s="1"/>
  <c r="Y589" s="1"/>
  <c r="V589"/>
  <c r="X589" s="1"/>
  <c r="Z589" s="1"/>
  <c r="AB589" l="1"/>
  <c r="AD589" s="1"/>
  <c r="AA589"/>
  <c r="AC589" s="1"/>
  <c r="AE589" l="1"/>
  <c r="AF589"/>
  <c r="AG589" s="1"/>
  <c r="T590" l="1"/>
  <c r="V590" s="1"/>
  <c r="X590" s="1"/>
  <c r="AH589"/>
  <c r="AJ589" s="1"/>
  <c r="AI589" s="1"/>
  <c r="U590" l="1"/>
  <c r="W590" s="1"/>
  <c r="Y590" s="1"/>
  <c r="AA590" s="1"/>
  <c r="S591"/>
  <c r="R592" s="1"/>
  <c r="Z590"/>
  <c r="AB590" s="1"/>
  <c r="AC590" l="1"/>
  <c r="AD590"/>
  <c r="AE590" l="1"/>
  <c r="AF590"/>
  <c r="AG590" s="1"/>
  <c r="AH590" l="1"/>
  <c r="T591"/>
  <c r="S592" l="1"/>
  <c r="R593" s="1"/>
  <c r="AJ590"/>
  <c r="AI590" s="1"/>
  <c r="U591"/>
  <c r="W591" s="1"/>
  <c r="V591"/>
  <c r="X591" s="1"/>
  <c r="Y591" l="1"/>
  <c r="AA591" s="1"/>
  <c r="Z591"/>
  <c r="AB591" s="1"/>
  <c r="AC591" l="1"/>
  <c r="AD591"/>
  <c r="AF591" l="1"/>
  <c r="AG591" s="1"/>
  <c r="AE591"/>
  <c r="T592" l="1"/>
  <c r="U592" s="1"/>
  <c r="W592" s="1"/>
  <c r="AH591"/>
  <c r="V592" l="1"/>
  <c r="X592" s="1"/>
  <c r="Z592" s="1"/>
  <c r="AB592" s="1"/>
  <c r="S593"/>
  <c r="R594" s="1"/>
  <c r="AJ591"/>
  <c r="AI591" s="1"/>
  <c r="Y592"/>
  <c r="AA592" s="1"/>
  <c r="AD592" l="1"/>
  <c r="AC592"/>
  <c r="AE592" l="1"/>
  <c r="AF592"/>
  <c r="AG592" s="1"/>
  <c r="T593" l="1"/>
  <c r="AH592"/>
  <c r="S594" l="1"/>
  <c r="R595" s="1"/>
  <c r="AJ592"/>
  <c r="AI592" s="1"/>
  <c r="U593"/>
  <c r="W593" s="1"/>
  <c r="Y593" s="1"/>
  <c r="V593"/>
  <c r="X593" s="1"/>
  <c r="Z593" s="1"/>
  <c r="AB593" l="1"/>
  <c r="AD593" s="1"/>
  <c r="AA593"/>
  <c r="AC593" s="1"/>
  <c r="AF593" l="1"/>
  <c r="AG593" s="1"/>
  <c r="AE593"/>
  <c r="T594" l="1"/>
  <c r="S595" s="1"/>
  <c r="R596" s="1"/>
  <c r="AH593"/>
  <c r="U594" l="1"/>
  <c r="W594" s="1"/>
  <c r="Y594" s="1"/>
  <c r="AA594" s="1"/>
  <c r="V594"/>
  <c r="X594" s="1"/>
  <c r="Z594" s="1"/>
  <c r="AB594" s="1"/>
  <c r="AJ593"/>
  <c r="AI593" s="1"/>
  <c r="AC594" l="1"/>
  <c r="AD594"/>
  <c r="AF594" l="1"/>
  <c r="AG594" s="1"/>
  <c r="AE594"/>
  <c r="T595" l="1"/>
  <c r="V595" s="1"/>
  <c r="X595" s="1"/>
  <c r="AH594"/>
  <c r="S596" l="1"/>
  <c r="R597" s="1"/>
  <c r="U595"/>
  <c r="W595" s="1"/>
  <c r="Y595" s="1"/>
  <c r="AA595" s="1"/>
  <c r="AJ594"/>
  <c r="AI594" s="1"/>
  <c r="Z595"/>
  <c r="AB595" s="1"/>
  <c r="AC595" l="1"/>
  <c r="AD595"/>
  <c r="AF595" l="1"/>
  <c r="AG595" s="1"/>
  <c r="AE595"/>
  <c r="T596" l="1"/>
  <c r="AH595"/>
  <c r="V596" l="1"/>
  <c r="X596" s="1"/>
  <c r="Z596" s="1"/>
  <c r="AB596" s="1"/>
  <c r="S597"/>
  <c r="R598" s="1"/>
  <c r="U596"/>
  <c r="W596" s="1"/>
  <c r="Y596" s="1"/>
  <c r="AA596" s="1"/>
  <c r="AJ595"/>
  <c r="AI595" s="1"/>
  <c r="AC596" l="1"/>
  <c r="AD596"/>
  <c r="AF596" l="1"/>
  <c r="AG596" s="1"/>
  <c r="AE596"/>
  <c r="T597" l="1"/>
  <c r="U597" s="1"/>
  <c r="W597" s="1"/>
  <c r="Y597" s="1"/>
  <c r="AH596"/>
  <c r="V597" l="1"/>
  <c r="X597" s="1"/>
  <c r="Z597" s="1"/>
  <c r="S598"/>
  <c r="R599" s="1"/>
  <c r="AA597"/>
  <c r="AC597" s="1"/>
  <c r="AJ596"/>
  <c r="AI596" s="1"/>
  <c r="AB597" l="1"/>
  <c r="AD597" s="1"/>
  <c r="AF597" s="1"/>
  <c r="AG597" s="1"/>
  <c r="AE597" l="1"/>
  <c r="AH597"/>
  <c r="T598"/>
  <c r="S599" l="1"/>
  <c r="R600" s="1"/>
  <c r="AJ597"/>
  <c r="AI597" s="1"/>
  <c r="U598"/>
  <c r="W598" s="1"/>
  <c r="V598"/>
  <c r="X598" s="1"/>
  <c r="Z598" l="1"/>
  <c r="AB598" s="1"/>
  <c r="Y598"/>
  <c r="AA598" s="1"/>
  <c r="AC598" l="1"/>
  <c r="AD598"/>
  <c r="AE598" l="1"/>
  <c r="AF598"/>
  <c r="AG598" s="1"/>
  <c r="T599" l="1"/>
  <c r="AH598"/>
  <c r="S600" l="1"/>
  <c r="R601" s="1"/>
  <c r="AJ598"/>
  <c r="AI598" s="1"/>
  <c r="U599"/>
  <c r="W599" s="1"/>
  <c r="Y599" s="1"/>
  <c r="V599"/>
  <c r="X599" s="1"/>
  <c r="Z599" s="1"/>
  <c r="AB599" l="1"/>
  <c r="AD599" s="1"/>
  <c r="AA599"/>
  <c r="AC599" s="1"/>
  <c r="AE599" l="1"/>
  <c r="AF599"/>
  <c r="AG599" s="1"/>
  <c r="T600" l="1"/>
  <c r="AH599"/>
  <c r="S601" l="1"/>
  <c r="R602" s="1"/>
  <c r="V600"/>
  <c r="X600" s="1"/>
  <c r="Z600" s="1"/>
  <c r="AJ599"/>
  <c r="AI599" s="1"/>
  <c r="U600"/>
  <c r="W600" s="1"/>
  <c r="Y600" s="1"/>
  <c r="AB600" l="1"/>
  <c r="AD600" s="1"/>
  <c r="AA600"/>
  <c r="AC600" s="1"/>
  <c r="AE600" l="1"/>
  <c r="AF600"/>
  <c r="AG600" s="1"/>
  <c r="T601" l="1"/>
  <c r="AH600"/>
  <c r="S602" l="1"/>
  <c r="R603" s="1"/>
  <c r="AJ600"/>
  <c r="AI600" s="1"/>
  <c r="V601"/>
  <c r="X601" s="1"/>
  <c r="Z601" s="1"/>
  <c r="U601"/>
  <c r="W601" s="1"/>
  <c r="Y601" s="1"/>
  <c r="AB601" l="1"/>
  <c r="AD601" s="1"/>
  <c r="AA601"/>
  <c r="AC601" s="1"/>
  <c r="AE601" l="1"/>
  <c r="AF601"/>
  <c r="AG601" s="1"/>
  <c r="AH601" l="1"/>
  <c r="T602"/>
  <c r="S603" l="1"/>
  <c r="R604" s="1"/>
  <c r="AJ601"/>
  <c r="AI601" s="1"/>
  <c r="V602"/>
  <c r="X602" s="1"/>
  <c r="U602"/>
  <c r="W602" s="1"/>
  <c r="Z602" l="1"/>
  <c r="AB602" s="1"/>
  <c r="Y602"/>
  <c r="AA602" s="1"/>
  <c r="AD602" l="1"/>
  <c r="AC602"/>
  <c r="AE602" l="1"/>
  <c r="AF602"/>
  <c r="AG602" s="1"/>
  <c r="T603" l="1"/>
  <c r="AH602"/>
  <c r="S604" l="1"/>
  <c r="R605" s="1"/>
  <c r="V603"/>
  <c r="X603" s="1"/>
  <c r="Z603" s="1"/>
  <c r="AJ602"/>
  <c r="AI602" s="1"/>
  <c r="U603"/>
  <c r="W603" s="1"/>
  <c r="Y603" s="1"/>
  <c r="AB603" l="1"/>
  <c r="AD603" s="1"/>
  <c r="AA603"/>
  <c r="AC603" s="1"/>
  <c r="AE603" l="1"/>
  <c r="AF603"/>
  <c r="AG603" s="1"/>
  <c r="AH603" l="1"/>
  <c r="T604"/>
  <c r="S605" l="1"/>
  <c r="R606" s="1"/>
  <c r="AJ603"/>
  <c r="AI603" s="1"/>
  <c r="V604"/>
  <c r="X604" s="1"/>
  <c r="U604"/>
  <c r="W604" s="1"/>
  <c r="Z604" l="1"/>
  <c r="AB604" s="1"/>
  <c r="Y604"/>
  <c r="AA604" s="1"/>
  <c r="AC604" l="1"/>
  <c r="AD604"/>
  <c r="AE604" l="1"/>
  <c r="AF604"/>
  <c r="AG604" s="1"/>
  <c r="T605" l="1"/>
  <c r="AH604"/>
  <c r="S606" l="1"/>
  <c r="R607" s="1"/>
  <c r="AJ604"/>
  <c r="AI604" s="1"/>
  <c r="V605"/>
  <c r="X605" s="1"/>
  <c r="Z605" s="1"/>
  <c r="U605"/>
  <c r="W605" s="1"/>
  <c r="Y605" s="1"/>
  <c r="AB605" l="1"/>
  <c r="AD605" s="1"/>
  <c r="AA605"/>
  <c r="AC605" s="1"/>
  <c r="AF605" l="1"/>
  <c r="AG605" s="1"/>
  <c r="AE605"/>
  <c r="T606" l="1"/>
  <c r="AH605"/>
  <c r="S607" l="1"/>
  <c r="R608" s="1"/>
  <c r="AJ605"/>
  <c r="AI605" s="1"/>
  <c r="V606"/>
  <c r="X606" s="1"/>
  <c r="Z606" s="1"/>
  <c r="U606"/>
  <c r="W606" s="1"/>
  <c r="Y606" s="1"/>
  <c r="AB606" l="1"/>
  <c r="AD606" s="1"/>
  <c r="AA606"/>
  <c r="AC606" s="1"/>
  <c r="AE606" l="1"/>
  <c r="AF606"/>
  <c r="AG606" s="1"/>
  <c r="AH606" l="1"/>
  <c r="T607"/>
  <c r="S608" l="1"/>
  <c r="R609" s="1"/>
  <c r="AJ606"/>
  <c r="AI606" s="1"/>
  <c r="V607"/>
  <c r="X607" s="1"/>
  <c r="U607"/>
  <c r="W607" s="1"/>
  <c r="Y607" l="1"/>
  <c r="AA607" s="1"/>
  <c r="Z607"/>
  <c r="AB607" s="1"/>
  <c r="AC607" l="1"/>
  <c r="AD607"/>
  <c r="AE607" l="1"/>
  <c r="AF607"/>
  <c r="AG607" s="1"/>
  <c r="T608" l="1"/>
  <c r="AH607"/>
  <c r="S609" l="1"/>
  <c r="R610" s="1"/>
  <c r="V608"/>
  <c r="X608" s="1"/>
  <c r="Z608" s="1"/>
  <c r="AJ607"/>
  <c r="AI607" s="1"/>
  <c r="U608"/>
  <c r="W608" s="1"/>
  <c r="Y608" s="1"/>
  <c r="AB608" l="1"/>
  <c r="AD608" s="1"/>
  <c r="AA608"/>
  <c r="AC608" s="1"/>
  <c r="AE608" l="1"/>
  <c r="AF608"/>
  <c r="AG608" s="1"/>
  <c r="T609" l="1"/>
  <c r="AH608"/>
  <c r="S610" l="1"/>
  <c r="R611" s="1"/>
  <c r="AJ608"/>
  <c r="AI608" s="1"/>
  <c r="U609"/>
  <c r="W609" s="1"/>
  <c r="Y609" s="1"/>
  <c r="V609"/>
  <c r="X609" s="1"/>
  <c r="Z609" s="1"/>
  <c r="AB609" l="1"/>
  <c r="AD609" s="1"/>
  <c r="AA609"/>
  <c r="AC609" s="1"/>
  <c r="AE609" l="1"/>
  <c r="AF609"/>
  <c r="AG609" s="1"/>
  <c r="AH609" l="1"/>
  <c r="T610"/>
  <c r="S611" l="1"/>
  <c r="R612" s="1"/>
  <c r="AJ609"/>
  <c r="AI609" s="1"/>
  <c r="U610"/>
  <c r="W610" s="1"/>
  <c r="V610"/>
  <c r="X610" s="1"/>
  <c r="Y610" l="1"/>
  <c r="AA610" s="1"/>
  <c r="Z610"/>
  <c r="AB610" s="1"/>
  <c r="AC610" l="1"/>
  <c r="AD610"/>
  <c r="AF610" l="1"/>
  <c r="AG610" s="1"/>
  <c r="AE610"/>
  <c r="AH610" l="1"/>
  <c r="AJ610" s="1"/>
  <c r="AI610" s="1"/>
  <c r="T611"/>
  <c r="S612" l="1"/>
  <c r="R613" s="1"/>
  <c r="U611"/>
  <c r="W611" s="1"/>
  <c r="Y611" s="1"/>
  <c r="V611"/>
  <c r="X611" s="1"/>
  <c r="Z611" s="1"/>
  <c r="AB611" l="1"/>
  <c r="AD611" s="1"/>
  <c r="AA611"/>
  <c r="AC611" s="1"/>
  <c r="AF611" l="1"/>
  <c r="AG611" s="1"/>
  <c r="AE611"/>
  <c r="T612" l="1"/>
  <c r="AH611"/>
  <c r="U612" l="1"/>
  <c r="W612" s="1"/>
  <c r="Y612" s="1"/>
  <c r="S613"/>
  <c r="R614" s="1"/>
  <c r="V612"/>
  <c r="X612" s="1"/>
  <c r="Z612" s="1"/>
  <c r="AJ611"/>
  <c r="AI611" s="1"/>
  <c r="AA612" l="1"/>
  <c r="AC612" s="1"/>
  <c r="AB612"/>
  <c r="AD612" s="1"/>
  <c r="AF612" l="1"/>
  <c r="AG612" s="1"/>
  <c r="AH612" s="1"/>
  <c r="AE612"/>
  <c r="T613" l="1"/>
  <c r="U613" s="1"/>
  <c r="W613" s="1"/>
  <c r="AJ612"/>
  <c r="AI612" s="1"/>
  <c r="V613" l="1"/>
  <c r="X613" s="1"/>
  <c r="Z613" s="1"/>
  <c r="S614"/>
  <c r="R615" s="1"/>
  <c r="Y613"/>
  <c r="AA613" s="1"/>
  <c r="AB613" l="1"/>
  <c r="AD613" s="1"/>
  <c r="AC613"/>
  <c r="AF613" l="1"/>
  <c r="AG613" s="1"/>
  <c r="AE613"/>
  <c r="AH613" l="1"/>
  <c r="AJ613" s="1"/>
  <c r="AI613" s="1"/>
  <c r="T614"/>
  <c r="S615" l="1"/>
  <c r="R616" s="1"/>
  <c r="U614"/>
  <c r="W614" s="1"/>
  <c r="Y614" s="1"/>
  <c r="V614"/>
  <c r="X614" s="1"/>
  <c r="Z614" s="1"/>
  <c r="AB614" l="1"/>
  <c r="AD614" s="1"/>
  <c r="AA614"/>
  <c r="AC614" s="1"/>
  <c r="AE614" l="1"/>
  <c r="AF614"/>
  <c r="AG614" s="1"/>
  <c r="T615" l="1"/>
  <c r="U615" s="1"/>
  <c r="W615" s="1"/>
  <c r="AH614"/>
  <c r="AJ614" s="1"/>
  <c r="AI614" s="1"/>
  <c r="V615" l="1"/>
  <c r="X615" s="1"/>
  <c r="Z615" s="1"/>
  <c r="AB615" s="1"/>
  <c r="S616"/>
  <c r="R617" s="1"/>
  <c r="Y615"/>
  <c r="AA615" s="1"/>
  <c r="AD615" l="1"/>
  <c r="AC615"/>
  <c r="AE615" l="1"/>
  <c r="AF615"/>
  <c r="AG615" s="1"/>
  <c r="AH615" l="1"/>
  <c r="T616"/>
  <c r="S617" l="1"/>
  <c r="R618" s="1"/>
  <c r="AJ615"/>
  <c r="AI615" s="1"/>
  <c r="V616"/>
  <c r="X616" s="1"/>
  <c r="U616"/>
  <c r="W616" s="1"/>
  <c r="Z616" l="1"/>
  <c r="AB616" s="1"/>
  <c r="Y616"/>
  <c r="AA616" s="1"/>
  <c r="AD616" l="1"/>
  <c r="AC616"/>
  <c r="AE616" l="1"/>
  <c r="AF616"/>
  <c r="AG616" s="1"/>
  <c r="T617" l="1"/>
  <c r="AH616"/>
  <c r="S618" l="1"/>
  <c r="R619" s="1"/>
  <c r="AJ616"/>
  <c r="AI616" s="1"/>
  <c r="U617"/>
  <c r="W617" s="1"/>
  <c r="Y617" s="1"/>
  <c r="V617"/>
  <c r="X617" s="1"/>
  <c r="Z617" s="1"/>
  <c r="AB617" l="1"/>
  <c r="AD617" s="1"/>
  <c r="AA617"/>
  <c r="AC617" s="1"/>
  <c r="AF617" l="1"/>
  <c r="AG617" s="1"/>
  <c r="AE617"/>
  <c r="AH617" l="1"/>
  <c r="AJ617" s="1"/>
  <c r="AI617" s="1"/>
  <c r="T618"/>
  <c r="S619" l="1"/>
  <c r="R620" s="1"/>
  <c r="U618"/>
  <c r="W618" s="1"/>
  <c r="Y618" s="1"/>
  <c r="V618"/>
  <c r="X618" s="1"/>
  <c r="Z618" s="1"/>
  <c r="AB618" l="1"/>
  <c r="AD618" s="1"/>
  <c r="AA618"/>
  <c r="AC618" s="1"/>
  <c r="AF618" l="1"/>
  <c r="AG618" s="1"/>
  <c r="AE618"/>
  <c r="AH618" l="1"/>
  <c r="AJ618" s="1"/>
  <c r="AI618" s="1"/>
  <c r="T619"/>
  <c r="S620" l="1"/>
  <c r="R621" s="1"/>
  <c r="U619"/>
  <c r="W619" s="1"/>
  <c r="Y619" s="1"/>
  <c r="V619"/>
  <c r="X619" s="1"/>
  <c r="Z619" s="1"/>
  <c r="AB619" l="1"/>
  <c r="AD619" s="1"/>
  <c r="AA619"/>
  <c r="AC619" s="1"/>
  <c r="AF619" l="1"/>
  <c r="AG619" s="1"/>
  <c r="AE619"/>
  <c r="T620" l="1"/>
  <c r="U620" s="1"/>
  <c r="W620" s="1"/>
  <c r="AH619"/>
  <c r="V620" l="1"/>
  <c r="X620" s="1"/>
  <c r="S621"/>
  <c r="R622" s="1"/>
  <c r="AJ619"/>
  <c r="AI619" s="1"/>
  <c r="Y620"/>
  <c r="AA620" s="1"/>
  <c r="AC620" l="1"/>
  <c r="Z620"/>
  <c r="AB620" s="1"/>
  <c r="AD620" l="1"/>
  <c r="AF620" s="1"/>
  <c r="AG620" s="1"/>
  <c r="AE620" l="1"/>
  <c r="T621" s="1"/>
  <c r="S622" l="1"/>
  <c r="R623" s="1"/>
  <c r="AH620"/>
  <c r="U621"/>
  <c r="W621" s="1"/>
  <c r="V621"/>
  <c r="X621" s="1"/>
  <c r="AJ620" l="1"/>
  <c r="AI620" s="1"/>
  <c r="Y621"/>
  <c r="AA621" s="1"/>
  <c r="Z621"/>
  <c r="AB621" s="1"/>
  <c r="AC621" l="1"/>
  <c r="AD621"/>
  <c r="AF621" l="1"/>
  <c r="AG621" s="1"/>
  <c r="AE621"/>
  <c r="T622" l="1"/>
  <c r="V622" s="1"/>
  <c r="X622" s="1"/>
  <c r="AH621"/>
  <c r="U622" l="1"/>
  <c r="W622" s="1"/>
  <c r="S623"/>
  <c r="R624" s="1"/>
  <c r="AJ621"/>
  <c r="AI621" s="1"/>
  <c r="Z622"/>
  <c r="AB622" s="1"/>
  <c r="Y622" l="1"/>
  <c r="AA622" s="1"/>
  <c r="AD622"/>
  <c r="AC622" l="1"/>
  <c r="AF622" l="1"/>
  <c r="AG622" s="1"/>
  <c r="AE622"/>
  <c r="AH622" l="1"/>
  <c r="AJ622" s="1"/>
  <c r="AI622" s="1"/>
  <c r="T623"/>
  <c r="S624" l="1"/>
  <c r="R625" s="1"/>
  <c r="V623"/>
  <c r="X623" s="1"/>
  <c r="Z623" s="1"/>
  <c r="U623"/>
  <c r="W623" s="1"/>
  <c r="Y623" s="1"/>
  <c r="AB623" l="1"/>
  <c r="AD623" s="1"/>
  <c r="AA623"/>
  <c r="AC623" s="1"/>
  <c r="AE623" l="1"/>
  <c r="AF623"/>
  <c r="AG623" s="1"/>
  <c r="T624" l="1"/>
  <c r="V624" s="1"/>
  <c r="X624" s="1"/>
  <c r="Z624" s="1"/>
  <c r="AH623"/>
  <c r="AJ623" s="1"/>
  <c r="AI623" s="1"/>
  <c r="U624" l="1"/>
  <c r="W624" s="1"/>
  <c r="Y624" s="1"/>
  <c r="AA624" s="1"/>
  <c r="S625"/>
  <c r="R626" s="1"/>
  <c r="AB624"/>
  <c r="AD624" s="1"/>
  <c r="AC624" l="1"/>
  <c r="AF624" s="1"/>
  <c r="AG624" s="1"/>
  <c r="AE624" l="1"/>
  <c r="AH624" s="1"/>
  <c r="T625" l="1"/>
  <c r="AJ624"/>
  <c r="AI624" s="1"/>
  <c r="S626" l="1"/>
  <c r="R627" s="1"/>
  <c r="V625"/>
  <c r="X625" s="1"/>
  <c r="Z625" s="1"/>
  <c r="U625"/>
  <c r="W625" s="1"/>
  <c r="Y625" s="1"/>
  <c r="AB625" l="1"/>
  <c r="AD625" s="1"/>
  <c r="AA625"/>
  <c r="AC625" s="1"/>
  <c r="AF625" l="1"/>
  <c r="AG625" s="1"/>
  <c r="AE625"/>
  <c r="AH625" l="1"/>
  <c r="AJ625" s="1"/>
  <c r="T626"/>
  <c r="AI625" l="1"/>
  <c r="S627"/>
  <c r="R628" s="1"/>
  <c r="V626"/>
  <c r="X626" s="1"/>
  <c r="Z626" s="1"/>
  <c r="U626"/>
  <c r="W626" s="1"/>
  <c r="Y626" s="1"/>
  <c r="AB626" l="1"/>
  <c r="AD626" s="1"/>
  <c r="AA626"/>
  <c r="AC626" s="1"/>
  <c r="AF626" l="1"/>
  <c r="AG626" s="1"/>
  <c r="AE626"/>
  <c r="AH626" l="1"/>
  <c r="AJ626" s="1"/>
  <c r="T627"/>
  <c r="AI626" l="1"/>
  <c r="S628"/>
  <c r="R629" s="1"/>
  <c r="V627"/>
  <c r="X627" s="1"/>
  <c r="Z627" s="1"/>
  <c r="U627"/>
  <c r="W627" s="1"/>
  <c r="Y627" s="1"/>
  <c r="AB627" l="1"/>
  <c r="AD627" s="1"/>
  <c r="AA627"/>
  <c r="AC627" s="1"/>
  <c r="AE627" l="1"/>
  <c r="AF627"/>
  <c r="AG627" s="1"/>
  <c r="T628" l="1"/>
  <c r="AH627"/>
  <c r="AJ627" s="1"/>
  <c r="AI627" s="1"/>
  <c r="S629" l="1"/>
  <c r="R630" s="1"/>
  <c r="V628"/>
  <c r="X628" s="1"/>
  <c r="Z628" s="1"/>
  <c r="U628"/>
  <c r="W628" s="1"/>
  <c r="Y628" s="1"/>
  <c r="AB628" l="1"/>
  <c r="AD628" s="1"/>
  <c r="AA628"/>
  <c r="AC628" s="1"/>
  <c r="AE628" l="1"/>
  <c r="AF628"/>
  <c r="AG628" s="1"/>
  <c r="T629" l="1"/>
  <c r="S630" l="1"/>
  <c r="R631" s="1"/>
  <c r="AH628"/>
  <c r="AJ628" s="1"/>
  <c r="AI628" s="1"/>
  <c r="U629"/>
  <c r="W629" s="1"/>
  <c r="Y629" s="1"/>
  <c r="V629"/>
  <c r="X629" s="1"/>
  <c r="Z629" s="1"/>
  <c r="AB629" l="1"/>
  <c r="AD629" s="1"/>
  <c r="AA629"/>
  <c r="AC629" s="1"/>
  <c r="AE629" l="1"/>
  <c r="AF629"/>
  <c r="AG629" s="1"/>
  <c r="AH629" l="1"/>
  <c r="AJ629" s="1"/>
  <c r="AI629" s="1"/>
  <c r="T630"/>
  <c r="S631" l="1"/>
  <c r="R632" s="1"/>
  <c r="V630"/>
  <c r="X630" s="1"/>
  <c r="Z630" s="1"/>
  <c r="U630"/>
  <c r="W630" s="1"/>
  <c r="Y630" s="1"/>
  <c r="AB630" l="1"/>
  <c r="AD630" s="1"/>
  <c r="AA630"/>
  <c r="AC630" s="1"/>
  <c r="AE630" l="1"/>
  <c r="AF630"/>
  <c r="AG630" s="1"/>
  <c r="T631" l="1"/>
  <c r="V631" s="1"/>
  <c r="X631" s="1"/>
  <c r="AH630"/>
  <c r="AJ630" s="1"/>
  <c r="AI630" s="1"/>
  <c r="U631" l="1"/>
  <c r="W631" s="1"/>
  <c r="Y631" s="1"/>
  <c r="AA631" s="1"/>
  <c r="S632"/>
  <c r="R633" s="1"/>
  <c r="Z631"/>
  <c r="AB631" s="1"/>
  <c r="AC631" l="1"/>
  <c r="AD631"/>
  <c r="AE631" l="1"/>
  <c r="AF631"/>
  <c r="AG631" s="1"/>
  <c r="AH631" l="1"/>
  <c r="T632"/>
  <c r="S633" l="1"/>
  <c r="R634" s="1"/>
  <c r="AJ631"/>
  <c r="AI631" s="1"/>
  <c r="V632"/>
  <c r="X632" s="1"/>
  <c r="U632"/>
  <c r="W632" s="1"/>
  <c r="Z632" l="1"/>
  <c r="AB632" s="1"/>
  <c r="Y632"/>
  <c r="AA632" s="1"/>
  <c r="AD632" l="1"/>
  <c r="AC632"/>
  <c r="AE632" l="1"/>
  <c r="AF632"/>
  <c r="AG632" s="1"/>
  <c r="T633" l="1"/>
  <c r="AH632"/>
  <c r="S634" l="1"/>
  <c r="R635" s="1"/>
  <c r="AJ632"/>
  <c r="AI632" s="1"/>
  <c r="U633"/>
  <c r="W633" s="1"/>
  <c r="Y633" s="1"/>
  <c r="V633"/>
  <c r="X633" s="1"/>
  <c r="Z633" s="1"/>
  <c r="AB633" l="1"/>
  <c r="AD633" s="1"/>
  <c r="AA633"/>
  <c r="AC633" s="1"/>
  <c r="AE633" l="1"/>
  <c r="AF633"/>
  <c r="AG633" s="1"/>
  <c r="T634" l="1"/>
  <c r="AH633"/>
  <c r="S635" l="1"/>
  <c r="R636" s="1"/>
  <c r="AJ633"/>
  <c r="AI633" s="1"/>
  <c r="U634"/>
  <c r="W634" s="1"/>
  <c r="Y634" s="1"/>
  <c r="V634"/>
  <c r="X634" s="1"/>
  <c r="Z634" s="1"/>
  <c r="AB634" l="1"/>
  <c r="AD634" s="1"/>
  <c r="AA634"/>
  <c r="AC634" s="1"/>
  <c r="AE634" l="1"/>
  <c r="AF634"/>
  <c r="AG634" s="1"/>
  <c r="T635" l="1"/>
  <c r="AH634"/>
  <c r="S636" l="1"/>
  <c r="R637" s="1"/>
  <c r="AJ634"/>
  <c r="AI634" s="1"/>
  <c r="V635"/>
  <c r="X635" s="1"/>
  <c r="Z635" s="1"/>
  <c r="U635"/>
  <c r="W635" s="1"/>
  <c r="Y635" s="1"/>
  <c r="AB635" l="1"/>
  <c r="AD635" s="1"/>
  <c r="AA635"/>
  <c r="AC635" s="1"/>
  <c r="AE635" l="1"/>
  <c r="AF635"/>
  <c r="AG635" s="1"/>
  <c r="T636" l="1"/>
  <c r="AH635"/>
  <c r="S637" l="1"/>
  <c r="R638" s="1"/>
  <c r="AJ635"/>
  <c r="AI635" s="1"/>
  <c r="V636"/>
  <c r="X636" s="1"/>
  <c r="Z636" s="1"/>
  <c r="U636"/>
  <c r="W636" s="1"/>
  <c r="Y636" s="1"/>
  <c r="AB636" l="1"/>
  <c r="AD636" s="1"/>
  <c r="AA636"/>
  <c r="AC636" s="1"/>
  <c r="AE636" l="1"/>
  <c r="AF636"/>
  <c r="AG636" s="1"/>
  <c r="AH636" l="1"/>
  <c r="T637"/>
  <c r="S638" l="1"/>
  <c r="R639" s="1"/>
  <c r="AJ636"/>
  <c r="AI636" s="1"/>
  <c r="V637"/>
  <c r="X637" s="1"/>
  <c r="U637"/>
  <c r="W637" s="1"/>
  <c r="Z637" l="1"/>
  <c r="AB637" s="1"/>
  <c r="Y637"/>
  <c r="AA637" s="1"/>
  <c r="AD637" l="1"/>
  <c r="AC637"/>
  <c r="AE637" l="1"/>
  <c r="AF637"/>
  <c r="AG637" s="1"/>
  <c r="AH637" l="1"/>
  <c r="T638"/>
  <c r="S639" l="1"/>
  <c r="R640" s="1"/>
  <c r="AJ637"/>
  <c r="AI637" s="1"/>
  <c r="V638"/>
  <c r="X638" s="1"/>
  <c r="U638"/>
  <c r="W638" s="1"/>
  <c r="Y638" l="1"/>
  <c r="AA638" s="1"/>
  <c r="Z638"/>
  <c r="AB638" s="1"/>
  <c r="AC638" l="1"/>
  <c r="AD638"/>
  <c r="AE638" l="1"/>
  <c r="AF638"/>
  <c r="AG638" s="1"/>
  <c r="T639" l="1"/>
  <c r="AH638"/>
  <c r="S640" l="1"/>
  <c r="R641" s="1"/>
  <c r="AJ638"/>
  <c r="AI638" s="1"/>
  <c r="U639"/>
  <c r="W639" s="1"/>
  <c r="Y639" s="1"/>
  <c r="V639"/>
  <c r="X639" s="1"/>
  <c r="Z639" s="1"/>
  <c r="AB639" l="1"/>
  <c r="AD639" s="1"/>
  <c r="AA639"/>
  <c r="AC639" s="1"/>
  <c r="AF639" l="1"/>
  <c r="AG639" s="1"/>
  <c r="AE639"/>
  <c r="T640" l="1"/>
  <c r="V640" s="1"/>
  <c r="X640" s="1"/>
  <c r="Z640" s="1"/>
  <c r="AH639"/>
  <c r="U640" l="1"/>
  <c r="W640" s="1"/>
  <c r="Y640" s="1"/>
  <c r="S641"/>
  <c r="R642" s="1"/>
  <c r="AB640"/>
  <c r="AD640" s="1"/>
  <c r="AJ639"/>
  <c r="AI639" s="1"/>
  <c r="AA640" l="1"/>
  <c r="AC640" s="1"/>
  <c r="AE640" s="1"/>
  <c r="AF640" l="1"/>
  <c r="AG640" s="1"/>
  <c r="AH640" s="1"/>
  <c r="T641" l="1"/>
  <c r="AJ640"/>
  <c r="AI640" s="1"/>
  <c r="S642" l="1"/>
  <c r="R643" s="1"/>
  <c r="V641"/>
  <c r="X641" s="1"/>
  <c r="Z641" s="1"/>
  <c r="AB641" s="1"/>
  <c r="U641"/>
  <c r="W641" s="1"/>
  <c r="Y641" s="1"/>
  <c r="AA641" s="1"/>
  <c r="AC641" l="1"/>
  <c r="AD641"/>
  <c r="AF641" l="1"/>
  <c r="AG641" s="1"/>
  <c r="AH641" s="1"/>
  <c r="AE641"/>
  <c r="T642" l="1"/>
  <c r="U642" s="1"/>
  <c r="W642" s="1"/>
  <c r="Y642" s="1"/>
  <c r="AJ641"/>
  <c r="AI641" s="1"/>
  <c r="V642" l="1"/>
  <c r="X642" s="1"/>
  <c r="Z642" s="1"/>
  <c r="S643"/>
  <c r="R644" s="1"/>
  <c r="AA642"/>
  <c r="AC642" s="1"/>
  <c r="AB642" l="1"/>
  <c r="AD642" s="1"/>
  <c r="AF642" s="1"/>
  <c r="AG642" s="1"/>
  <c r="AE642" l="1"/>
  <c r="T643"/>
  <c r="AH642"/>
  <c r="S644" l="1"/>
  <c r="R645" s="1"/>
  <c r="AJ642"/>
  <c r="AI642" s="1"/>
  <c r="V643"/>
  <c r="X643" s="1"/>
  <c r="Z643" s="1"/>
  <c r="U643"/>
  <c r="W643" s="1"/>
  <c r="Y643" s="1"/>
  <c r="AB643" l="1"/>
  <c r="AD643" s="1"/>
  <c r="AA643"/>
  <c r="AC643" s="1"/>
  <c r="AE643" l="1"/>
  <c r="AF643"/>
  <c r="AG643" s="1"/>
  <c r="T644" l="1"/>
  <c r="AH643"/>
  <c r="S645" l="1"/>
  <c r="R646" s="1"/>
  <c r="U644"/>
  <c r="W644" s="1"/>
  <c r="AJ643"/>
  <c r="AI643" s="1"/>
  <c r="V644"/>
  <c r="X644" s="1"/>
  <c r="Z644" s="1"/>
  <c r="AB644" l="1"/>
  <c r="AD644" s="1"/>
  <c r="Y644"/>
  <c r="AA644" s="1"/>
  <c r="AC644" l="1"/>
  <c r="AF644" l="1"/>
  <c r="AG644" s="1"/>
  <c r="AE644"/>
  <c r="T645" l="1"/>
  <c r="V645" s="1"/>
  <c r="X645" s="1"/>
  <c r="AH644"/>
  <c r="AJ644" s="1"/>
  <c r="AI644" s="1"/>
  <c r="U645" l="1"/>
  <c r="W645" s="1"/>
  <c r="Y645" s="1"/>
  <c r="AA645" s="1"/>
  <c r="S646"/>
  <c r="R647" s="1"/>
  <c r="Z645"/>
  <c r="AB645" s="1"/>
  <c r="AC645" l="1"/>
  <c r="AD645"/>
  <c r="AF645" l="1"/>
  <c r="AG645" s="1"/>
  <c r="AE645"/>
  <c r="T646" l="1"/>
  <c r="U646" s="1"/>
  <c r="W646" s="1"/>
  <c r="AH645"/>
  <c r="V646" l="1"/>
  <c r="X646" s="1"/>
  <c r="Z646" s="1"/>
  <c r="AB646" s="1"/>
  <c r="S647"/>
  <c r="R648" s="1"/>
  <c r="AJ645"/>
  <c r="AI645" s="1"/>
  <c r="Y646"/>
  <c r="AA646" s="1"/>
  <c r="AC646" l="1"/>
  <c r="AD646"/>
  <c r="AE646" l="1"/>
  <c r="AF646"/>
  <c r="AG646" s="1"/>
  <c r="AH646" l="1"/>
  <c r="T647"/>
  <c r="S648" l="1"/>
  <c r="R649" s="1"/>
  <c r="AJ646"/>
  <c r="AI646" s="1"/>
  <c r="U647"/>
  <c r="W647" s="1"/>
  <c r="Y647" s="1"/>
  <c r="V647"/>
  <c r="X647" s="1"/>
  <c r="Z647" s="1"/>
  <c r="AB647" l="1"/>
  <c r="AD647" s="1"/>
  <c r="AA647"/>
  <c r="AC647" s="1"/>
  <c r="AF647" l="1"/>
  <c r="AG647" s="1"/>
  <c r="AE647"/>
  <c r="AH647" l="1"/>
  <c r="AJ647" s="1"/>
  <c r="AI647" s="1"/>
  <c r="T648"/>
  <c r="S649" l="1"/>
  <c r="R650" s="1"/>
  <c r="U648"/>
  <c r="W648" s="1"/>
  <c r="Y648" s="1"/>
  <c r="V648"/>
  <c r="X648" s="1"/>
  <c r="Z648" s="1"/>
  <c r="AB648" l="1"/>
  <c r="AD648" s="1"/>
  <c r="AA648"/>
  <c r="AC648" s="1"/>
  <c r="AF648" l="1"/>
  <c r="AG648" s="1"/>
  <c r="AE648"/>
  <c r="AH648" l="1"/>
  <c r="AJ648" s="1"/>
  <c r="AI648" s="1"/>
  <c r="T649"/>
  <c r="S650" l="1"/>
  <c r="R651" s="1"/>
  <c r="V649"/>
  <c r="X649" s="1"/>
  <c r="Z649" s="1"/>
  <c r="U649"/>
  <c r="W649" s="1"/>
  <c r="Y649" s="1"/>
  <c r="AB649" l="1"/>
  <c r="AD649" s="1"/>
  <c r="AA649"/>
  <c r="AC649" s="1"/>
  <c r="AE649" l="1"/>
  <c r="AF649"/>
  <c r="AG649" s="1"/>
  <c r="T650" l="1"/>
  <c r="AH649"/>
  <c r="S651" l="1"/>
  <c r="R652" s="1"/>
  <c r="V650"/>
  <c r="X650" s="1"/>
  <c r="Z650" s="1"/>
  <c r="AJ649"/>
  <c r="AI649" s="1"/>
  <c r="U650"/>
  <c r="W650" s="1"/>
  <c r="Y650" s="1"/>
  <c r="AB650" l="1"/>
  <c r="AD650" s="1"/>
  <c r="AA650"/>
  <c r="AC650" s="1"/>
  <c r="AE650" l="1"/>
  <c r="AF650"/>
  <c r="AG650" s="1"/>
  <c r="AH650" l="1"/>
  <c r="T651"/>
  <c r="S652" l="1"/>
  <c r="R653" s="1"/>
  <c r="AJ650"/>
  <c r="AI650" s="1"/>
  <c r="U651"/>
  <c r="W651" s="1"/>
  <c r="V651"/>
  <c r="X651" s="1"/>
  <c r="Z651" l="1"/>
  <c r="AB651" s="1"/>
  <c r="Y651"/>
  <c r="AA651" s="1"/>
  <c r="AC651" l="1"/>
  <c r="AD651"/>
  <c r="AE651" l="1"/>
  <c r="AF651"/>
  <c r="AG651" s="1"/>
  <c r="T652" l="1"/>
  <c r="AH651"/>
  <c r="S653" l="1"/>
  <c r="R654" s="1"/>
  <c r="AJ651"/>
  <c r="AI651" s="1"/>
  <c r="V652"/>
  <c r="X652" s="1"/>
  <c r="Z652" s="1"/>
  <c r="U652"/>
  <c r="W652" s="1"/>
  <c r="Y652" s="1"/>
  <c r="AB652" l="1"/>
  <c r="AD652" s="1"/>
  <c r="AA652"/>
  <c r="AC652" s="1"/>
  <c r="AE652" l="1"/>
  <c r="AF652"/>
  <c r="AG652" s="1"/>
  <c r="T653" l="1"/>
  <c r="AH652"/>
  <c r="S654" l="1"/>
  <c r="R655" s="1"/>
  <c r="AJ652"/>
  <c r="AI652" s="1"/>
  <c r="U653"/>
  <c r="W653" s="1"/>
  <c r="Y653" s="1"/>
  <c r="V653"/>
  <c r="X653" s="1"/>
  <c r="Z653" s="1"/>
  <c r="AB653" l="1"/>
  <c r="AD653" s="1"/>
  <c r="AA653"/>
  <c r="AC653" s="1"/>
  <c r="AE653" l="1"/>
  <c r="AF653"/>
  <c r="AG653" s="1"/>
  <c r="T654" l="1"/>
  <c r="AH653"/>
  <c r="S655" l="1"/>
  <c r="R656" s="1"/>
  <c r="AJ653"/>
  <c r="AI653" s="1"/>
  <c r="U654"/>
  <c r="W654" s="1"/>
  <c r="Y654" s="1"/>
  <c r="V654"/>
  <c r="X654" s="1"/>
  <c r="Z654" s="1"/>
  <c r="AB654" l="1"/>
  <c r="AD654" s="1"/>
  <c r="AA654"/>
  <c r="AC654" s="1"/>
  <c r="AE654" l="1"/>
  <c r="AF654"/>
  <c r="AG654" s="1"/>
  <c r="T655" l="1"/>
  <c r="AH654"/>
  <c r="S656" l="1"/>
  <c r="R657" s="1"/>
  <c r="AJ654"/>
  <c r="AI654" s="1"/>
  <c r="U655"/>
  <c r="W655" s="1"/>
  <c r="Y655" s="1"/>
  <c r="V655"/>
  <c r="X655" s="1"/>
  <c r="Z655" s="1"/>
  <c r="AB655" l="1"/>
  <c r="AD655" s="1"/>
  <c r="AA655"/>
  <c r="AC655" s="1"/>
  <c r="AE655" l="1"/>
  <c r="AF655"/>
  <c r="AG655" s="1"/>
  <c r="T656" l="1"/>
  <c r="AH655"/>
  <c r="S657" l="1"/>
  <c r="R658" s="1"/>
  <c r="V656"/>
  <c r="X656" s="1"/>
  <c r="Z656" s="1"/>
  <c r="AJ655"/>
  <c r="AI655" s="1"/>
  <c r="U656"/>
  <c r="W656" s="1"/>
  <c r="Y656" s="1"/>
  <c r="AB656" l="1"/>
  <c r="AD656" s="1"/>
  <c r="AA656"/>
  <c r="AC656" s="1"/>
  <c r="AE656" l="1"/>
  <c r="AF656"/>
  <c r="AG656" s="1"/>
  <c r="T657" l="1"/>
  <c r="AH656"/>
  <c r="S658" l="1"/>
  <c r="R659" s="1"/>
  <c r="AJ656"/>
  <c r="AI656" s="1"/>
  <c r="V657"/>
  <c r="X657" s="1"/>
  <c r="Z657" s="1"/>
  <c r="U657"/>
  <c r="W657" s="1"/>
  <c r="Y657" s="1"/>
  <c r="AB657" l="1"/>
  <c r="AD657" s="1"/>
  <c r="AA657"/>
  <c r="AC657" s="1"/>
  <c r="AE657" l="1"/>
  <c r="AF657"/>
  <c r="AG657" s="1"/>
  <c r="T658" l="1"/>
  <c r="AH657"/>
  <c r="S659" l="1"/>
  <c r="R660" s="1"/>
  <c r="AJ657"/>
  <c r="AI657" s="1"/>
  <c r="U658"/>
  <c r="W658" s="1"/>
  <c r="Y658" s="1"/>
  <c r="V658"/>
  <c r="X658" s="1"/>
  <c r="Z658" s="1"/>
  <c r="AB658" l="1"/>
  <c r="AD658" s="1"/>
  <c r="AA658"/>
  <c r="AC658" s="1"/>
  <c r="AE658" l="1"/>
  <c r="AF658"/>
  <c r="AG658" s="1"/>
  <c r="T659" l="1"/>
  <c r="AH658"/>
  <c r="S660" l="1"/>
  <c r="R661" s="1"/>
  <c r="AJ658"/>
  <c r="AI658" s="1"/>
  <c r="V659"/>
  <c r="X659" s="1"/>
  <c r="Z659" s="1"/>
  <c r="U659"/>
  <c r="W659" s="1"/>
  <c r="Y659" s="1"/>
  <c r="AB659" l="1"/>
  <c r="AD659" s="1"/>
  <c r="AA659"/>
  <c r="AC659" s="1"/>
  <c r="AE659" l="1"/>
  <c r="AF659"/>
  <c r="AG659" s="1"/>
  <c r="T660" l="1"/>
  <c r="AH659"/>
  <c r="S661" l="1"/>
  <c r="R662" s="1"/>
  <c r="AJ659"/>
  <c r="AI659" s="1"/>
  <c r="U660"/>
  <c r="W660" s="1"/>
  <c r="Y660" s="1"/>
  <c r="V660"/>
  <c r="X660" s="1"/>
  <c r="Z660" s="1"/>
  <c r="AB660" l="1"/>
  <c r="AD660" s="1"/>
  <c r="AA660"/>
  <c r="AC660" s="1"/>
  <c r="AE660" l="1"/>
  <c r="AF660"/>
  <c r="AG660" s="1"/>
  <c r="T661" l="1"/>
  <c r="AH660"/>
  <c r="S662" l="1"/>
  <c r="R663" s="1"/>
  <c r="AJ660"/>
  <c r="AI660" s="1"/>
  <c r="U661"/>
  <c r="W661" s="1"/>
  <c r="V661"/>
  <c r="X661" s="1"/>
  <c r="Z661" s="1"/>
  <c r="AB661" l="1"/>
  <c r="AD661" s="1"/>
  <c r="Y661"/>
  <c r="AA661" s="1"/>
  <c r="AC661" l="1"/>
  <c r="AF661" l="1"/>
  <c r="AG661" s="1"/>
  <c r="AE661"/>
  <c r="T662" l="1"/>
  <c r="AH661"/>
  <c r="S663" l="1"/>
  <c r="R664" s="1"/>
  <c r="AJ661"/>
  <c r="AI661" s="1"/>
  <c r="V662"/>
  <c r="X662" s="1"/>
  <c r="Z662" s="1"/>
  <c r="U662"/>
  <c r="W662" s="1"/>
  <c r="AB662" l="1"/>
  <c r="AD662" s="1"/>
  <c r="Y662"/>
  <c r="AA662" s="1"/>
  <c r="AC662" l="1"/>
  <c r="AF662" s="1"/>
  <c r="AG662" s="1"/>
  <c r="AE662" l="1"/>
  <c r="T663" s="1"/>
  <c r="S664" l="1"/>
  <c r="R665" s="1"/>
  <c r="AH662"/>
  <c r="AJ662" s="1"/>
  <c r="AI662" s="1"/>
  <c r="V663"/>
  <c r="X663" s="1"/>
  <c r="Z663" s="1"/>
  <c r="U663"/>
  <c r="W663" s="1"/>
  <c r="Y663" s="1"/>
  <c r="AB663" l="1"/>
  <c r="AD663" s="1"/>
  <c r="AA663"/>
  <c r="AC663" s="1"/>
  <c r="AE663" l="1"/>
  <c r="AF663"/>
  <c r="AG663" s="1"/>
  <c r="AH663" l="1"/>
  <c r="AJ663" s="1"/>
  <c r="AI663" s="1"/>
  <c r="T664"/>
  <c r="S665" l="1"/>
  <c r="R666" s="1"/>
  <c r="U664"/>
  <c r="W664" s="1"/>
  <c r="Y664" s="1"/>
  <c r="V664"/>
  <c r="X664" s="1"/>
  <c r="Z664" s="1"/>
  <c r="AB664" l="1"/>
  <c r="AD664" s="1"/>
  <c r="AA664"/>
  <c r="AC664" s="1"/>
  <c r="AE664" l="1"/>
  <c r="AF664"/>
  <c r="AG664" s="1"/>
  <c r="AH664" l="1"/>
  <c r="AJ664" s="1"/>
  <c r="T665"/>
  <c r="AI664" l="1"/>
  <c r="S666"/>
  <c r="R667" s="1"/>
  <c r="V665"/>
  <c r="X665" s="1"/>
  <c r="Z665" s="1"/>
  <c r="U665"/>
  <c r="W665" s="1"/>
  <c r="Y665" s="1"/>
  <c r="AB665" l="1"/>
  <c r="AD665" s="1"/>
  <c r="AA665"/>
  <c r="AC665" s="1"/>
  <c r="AE665" l="1"/>
  <c r="AF665"/>
  <c r="AG665" s="1"/>
  <c r="AH665" l="1"/>
  <c r="AJ665" s="1"/>
  <c r="T666"/>
  <c r="AI665" l="1"/>
  <c r="S667"/>
  <c r="R668" s="1"/>
  <c r="U666"/>
  <c r="W666" s="1"/>
  <c r="Y666" s="1"/>
  <c r="V666"/>
  <c r="X666" s="1"/>
  <c r="Z666" s="1"/>
  <c r="AB666" l="1"/>
  <c r="AD666" s="1"/>
  <c r="AA666"/>
  <c r="AC666" s="1"/>
  <c r="AF666" l="1"/>
  <c r="AG666" s="1"/>
  <c r="AE666"/>
  <c r="AH666" l="1"/>
  <c r="AJ666" s="1"/>
  <c r="H12" i="11" s="1"/>
  <c r="T667" i="10"/>
  <c r="AI666" l="1"/>
  <c r="G12" i="11" s="1"/>
  <c r="S668" i="10"/>
  <c r="R669" s="1"/>
  <c r="V667"/>
  <c r="X667" s="1"/>
  <c r="Z667" s="1"/>
  <c r="U667"/>
  <c r="W667" s="1"/>
  <c r="Y667" s="1"/>
  <c r="AB667" l="1"/>
  <c r="AD667" s="1"/>
  <c r="AA667"/>
  <c r="AC667" s="1"/>
  <c r="AE667" l="1"/>
  <c r="AF667"/>
  <c r="AG667" s="1"/>
  <c r="AH667" l="1"/>
  <c r="AJ667" s="1"/>
  <c r="AI667" s="1"/>
  <c r="T668"/>
  <c r="S669" l="1"/>
  <c r="R670" s="1"/>
  <c r="V668"/>
  <c r="X668" s="1"/>
  <c r="Z668" s="1"/>
  <c r="U668"/>
  <c r="W668" s="1"/>
  <c r="Y668" s="1"/>
  <c r="AB668" l="1"/>
  <c r="AD668" s="1"/>
  <c r="AA668"/>
  <c r="AC668" s="1"/>
  <c r="AE668" l="1"/>
  <c r="AF668"/>
  <c r="AG668" s="1"/>
  <c r="AH668" l="1"/>
  <c r="AJ668" s="1"/>
  <c r="AI668" s="1"/>
  <c r="T669"/>
  <c r="S670" l="1"/>
  <c r="R671" s="1"/>
  <c r="V669"/>
  <c r="X669" s="1"/>
  <c r="Z669" s="1"/>
  <c r="U669"/>
  <c r="W669" s="1"/>
  <c r="Y669" s="1"/>
  <c r="AB669" l="1"/>
  <c r="AD669" s="1"/>
  <c r="AA669"/>
  <c r="AC669" s="1"/>
  <c r="AF669" l="1"/>
  <c r="AG669" s="1"/>
  <c r="AE669"/>
  <c r="T670" l="1"/>
  <c r="V670" s="1"/>
  <c r="X670" s="1"/>
  <c r="Z670" s="1"/>
  <c r="AH669"/>
  <c r="AJ669" s="1"/>
  <c r="AI669" s="1"/>
  <c r="U670" l="1"/>
  <c r="W670" s="1"/>
  <c r="Y670" s="1"/>
  <c r="AA670" s="1"/>
  <c r="S671"/>
  <c r="R672" s="1"/>
  <c r="AB670"/>
  <c r="AD670" s="1"/>
  <c r="AC670" l="1"/>
  <c r="AF670" s="1"/>
  <c r="AG670" s="1"/>
  <c r="AE670" l="1"/>
  <c r="AH670" s="1"/>
  <c r="T671" l="1"/>
  <c r="AJ670"/>
  <c r="AI670" s="1"/>
  <c r="S672" l="1"/>
  <c r="R673" s="1"/>
  <c r="U671"/>
  <c r="W671" s="1"/>
  <c r="V671"/>
  <c r="X671" s="1"/>
  <c r="Z671" s="1"/>
  <c r="AB671" l="1"/>
  <c r="AD671" s="1"/>
  <c r="Y671"/>
  <c r="AA671" s="1"/>
  <c r="AC671" l="1"/>
  <c r="AF671" s="1"/>
  <c r="AG671" s="1"/>
  <c r="AE671" l="1"/>
  <c r="T672" s="1"/>
  <c r="S673" l="1"/>
  <c r="R674" s="1"/>
  <c r="AH671"/>
  <c r="AJ671" s="1"/>
  <c r="AI671" s="1"/>
  <c r="U672"/>
  <c r="W672" s="1"/>
  <c r="V672"/>
  <c r="X672" l="1"/>
  <c r="Y672"/>
  <c r="AA672" s="1"/>
  <c r="AC672" l="1"/>
  <c r="Z672"/>
  <c r="AB672" s="1"/>
  <c r="AD672" l="1"/>
  <c r="AF672" s="1"/>
  <c r="AG672" s="1"/>
  <c r="AE672" l="1"/>
  <c r="AH672" s="1"/>
  <c r="AJ672" l="1"/>
  <c r="AI672" s="1"/>
  <c r="T673"/>
  <c r="S674" l="1"/>
  <c r="R675" s="1"/>
  <c r="V673"/>
  <c r="X673" s="1"/>
  <c r="Z673" s="1"/>
  <c r="U673"/>
  <c r="W673" s="1"/>
  <c r="Y673" s="1"/>
  <c r="AB673" l="1"/>
  <c r="AD673" s="1"/>
  <c r="AA673"/>
  <c r="AC673" s="1"/>
  <c r="AE673" l="1"/>
  <c r="AF673"/>
  <c r="AG673" s="1"/>
  <c r="AH673" l="1"/>
  <c r="AJ673" s="1"/>
  <c r="T674"/>
  <c r="AI673" l="1"/>
  <c r="S675"/>
  <c r="R676" s="1"/>
  <c r="V674"/>
  <c r="X674" s="1"/>
  <c r="Z674" s="1"/>
  <c r="U674"/>
  <c r="W674" s="1"/>
  <c r="Y674" s="1"/>
  <c r="AB674" l="1"/>
  <c r="AD674" s="1"/>
  <c r="AA674"/>
  <c r="AC674" s="1"/>
  <c r="AF674" l="1"/>
  <c r="AG674" s="1"/>
  <c r="AE674"/>
  <c r="AH674" l="1"/>
  <c r="AJ674" s="1"/>
  <c r="T675"/>
  <c r="AI674" l="1"/>
  <c r="S676"/>
  <c r="R677" s="1"/>
  <c r="V675"/>
  <c r="X675" s="1"/>
  <c r="Z675" s="1"/>
  <c r="U675"/>
  <c r="W675" s="1"/>
  <c r="Y675" s="1"/>
  <c r="AB675" l="1"/>
  <c r="AD675" s="1"/>
  <c r="AA675"/>
  <c r="AC675" s="1"/>
  <c r="AE675" l="1"/>
  <c r="AF675"/>
  <c r="AG675" s="1"/>
  <c r="T676" l="1"/>
  <c r="V676" s="1"/>
  <c r="X676" s="1"/>
  <c r="Z676" s="1"/>
  <c r="AH675"/>
  <c r="AJ675" s="1"/>
  <c r="AI675" s="1"/>
  <c r="U676" l="1"/>
  <c r="W676" s="1"/>
  <c r="Y676" s="1"/>
  <c r="S677"/>
  <c r="R678" s="1"/>
  <c r="AB676"/>
  <c r="AD676" s="1"/>
  <c r="AA676" l="1"/>
  <c r="AC676" s="1"/>
  <c r="AF676" s="1"/>
  <c r="AG676" s="1"/>
  <c r="AE676" l="1"/>
  <c r="AH676"/>
  <c r="AJ676" s="1"/>
  <c r="AI676" s="1"/>
  <c r="T677"/>
  <c r="S678" l="1"/>
  <c r="R679" s="1"/>
  <c r="V677"/>
  <c r="X677" s="1"/>
  <c r="Z677" s="1"/>
  <c r="U677"/>
  <c r="W677" s="1"/>
  <c r="Y677" s="1"/>
  <c r="AB677" l="1"/>
  <c r="AD677" s="1"/>
  <c r="AA677"/>
  <c r="AC677" s="1"/>
  <c r="AF677" l="1"/>
  <c r="AG677" s="1"/>
  <c r="AE677"/>
  <c r="T678" l="1"/>
  <c r="U678" s="1"/>
  <c r="W678" s="1"/>
  <c r="Y678" s="1"/>
  <c r="AH677"/>
  <c r="V678" l="1"/>
  <c r="X678" s="1"/>
  <c r="Z678" s="1"/>
  <c r="S679"/>
  <c r="R680" s="1"/>
  <c r="AA678"/>
  <c r="AC678" s="1"/>
  <c r="AJ677"/>
  <c r="AI677" s="1"/>
  <c r="AB678" l="1"/>
  <c r="AD678" s="1"/>
  <c r="AF678" s="1"/>
  <c r="AG678" s="1"/>
  <c r="AE678" l="1"/>
  <c r="AH678"/>
  <c r="T679"/>
  <c r="S680" l="1"/>
  <c r="R681" s="1"/>
  <c r="AJ678"/>
  <c r="AI678" s="1"/>
  <c r="V679"/>
  <c r="X679" s="1"/>
  <c r="U679"/>
  <c r="W679" s="1"/>
  <c r="Y679" l="1"/>
  <c r="AA679" s="1"/>
  <c r="Z679"/>
  <c r="AB679" s="1"/>
  <c r="AD679" l="1"/>
  <c r="AC679"/>
  <c r="AE679" l="1"/>
  <c r="AF679"/>
  <c r="AG679" s="1"/>
  <c r="AH679" l="1"/>
  <c r="T680"/>
  <c r="S681" l="1"/>
  <c r="R682" s="1"/>
  <c r="AJ679"/>
  <c r="AI679" s="1"/>
  <c r="U680"/>
  <c r="W680" s="1"/>
  <c r="V680"/>
  <c r="X680" s="1"/>
  <c r="Y680" l="1"/>
  <c r="AA680" s="1"/>
  <c r="Z680"/>
  <c r="AB680" s="1"/>
  <c r="AC680" l="1"/>
  <c r="AD680"/>
  <c r="AF680" l="1"/>
  <c r="AG680" s="1"/>
  <c r="AE680"/>
  <c r="AH680" l="1"/>
  <c r="AJ680" s="1"/>
  <c r="AI680" s="1"/>
  <c r="T681"/>
  <c r="S682" l="1"/>
  <c r="R683" s="1"/>
  <c r="V681"/>
  <c r="X681" s="1"/>
  <c r="Z681" s="1"/>
  <c r="U681"/>
  <c r="W681" s="1"/>
  <c r="Y681" s="1"/>
  <c r="AB681" l="1"/>
  <c r="AD681" s="1"/>
  <c r="AA681"/>
  <c r="AC681" s="1"/>
  <c r="AF681" l="1"/>
  <c r="AG681" s="1"/>
  <c r="AE681"/>
  <c r="AH681" l="1"/>
  <c r="AJ681" s="1"/>
  <c r="AI681" s="1"/>
  <c r="T682"/>
  <c r="S683" l="1"/>
  <c r="R684" s="1"/>
  <c r="V682"/>
  <c r="X682" s="1"/>
  <c r="Z682" s="1"/>
  <c r="U682"/>
  <c r="W682" s="1"/>
  <c r="Y682" s="1"/>
  <c r="AB682" l="1"/>
  <c r="AD682" s="1"/>
  <c r="AA682"/>
  <c r="AC682" s="1"/>
  <c r="AF682" l="1"/>
  <c r="AG682" s="1"/>
  <c r="AE682"/>
  <c r="T683" l="1"/>
  <c r="AH682"/>
  <c r="S684" l="1"/>
  <c r="R685" s="1"/>
  <c r="AJ682"/>
  <c r="AI682" s="1"/>
  <c r="U683"/>
  <c r="W683" s="1"/>
  <c r="Y683" s="1"/>
  <c r="V683"/>
  <c r="X683" s="1"/>
  <c r="Z683" s="1"/>
  <c r="AB683" l="1"/>
  <c r="AD683" s="1"/>
  <c r="AA683"/>
  <c r="AC683" s="1"/>
  <c r="AE683" l="1"/>
  <c r="AF683"/>
  <c r="AG683" s="1"/>
  <c r="T684" l="1"/>
  <c r="AH683"/>
  <c r="S685" l="1"/>
  <c r="R686" s="1"/>
  <c r="AJ683"/>
  <c r="AI683" s="1"/>
  <c r="U684"/>
  <c r="W684" s="1"/>
  <c r="Y684" s="1"/>
  <c r="V684"/>
  <c r="X684" s="1"/>
  <c r="Z684" s="1"/>
  <c r="AB684" l="1"/>
  <c r="AD684" s="1"/>
  <c r="AA684"/>
  <c r="AC684" s="1"/>
  <c r="AF684" l="1"/>
  <c r="AG684" s="1"/>
  <c r="AE684"/>
  <c r="T685" l="1"/>
  <c r="V685" s="1"/>
  <c r="X685" s="1"/>
  <c r="AH684"/>
  <c r="S686" l="1"/>
  <c r="R687" s="1"/>
  <c r="U685"/>
  <c r="W685" s="1"/>
  <c r="Y685" s="1"/>
  <c r="AA685" s="1"/>
  <c r="AJ684"/>
  <c r="AI684" s="1"/>
  <c r="Z685"/>
  <c r="AB685" s="1"/>
  <c r="AC685" l="1"/>
  <c r="AD685"/>
  <c r="AE685" l="1"/>
  <c r="AF685"/>
  <c r="AG685" s="1"/>
  <c r="T686" l="1"/>
  <c r="AH685"/>
  <c r="S687" l="1"/>
  <c r="R688" s="1"/>
  <c r="AJ685"/>
  <c r="AI685" s="1"/>
  <c r="V686"/>
  <c r="X686" s="1"/>
  <c r="Z686" s="1"/>
  <c r="U686"/>
  <c r="W686" s="1"/>
  <c r="Y686" s="1"/>
  <c r="AB686" l="1"/>
  <c r="AD686" s="1"/>
  <c r="AA686"/>
  <c r="AC686" s="1"/>
  <c r="AE686" l="1"/>
  <c r="AF686"/>
  <c r="AG686" s="1"/>
  <c r="T687" l="1"/>
  <c r="AH686"/>
  <c r="S688" l="1"/>
  <c r="R689" s="1"/>
  <c r="AJ686"/>
  <c r="AI686" s="1"/>
  <c r="V687"/>
  <c r="X687" s="1"/>
  <c r="Z687" s="1"/>
  <c r="U687"/>
  <c r="W687" s="1"/>
  <c r="Y687" s="1"/>
  <c r="AB687" l="1"/>
  <c r="AD687" s="1"/>
  <c r="AA687"/>
  <c r="AC687" s="1"/>
  <c r="AE687" l="1"/>
  <c r="AF687"/>
  <c r="AG687" s="1"/>
  <c r="T688" l="1"/>
  <c r="AH687"/>
  <c r="S689" l="1"/>
  <c r="R690" s="1"/>
  <c r="AJ687"/>
  <c r="AI687" s="1"/>
  <c r="V688"/>
  <c r="X688" s="1"/>
  <c r="Z688" s="1"/>
  <c r="U688"/>
  <c r="W688" s="1"/>
  <c r="Y688" s="1"/>
  <c r="AB688" l="1"/>
  <c r="AD688" s="1"/>
  <c r="AA688"/>
  <c r="AC688" s="1"/>
  <c r="AE688" l="1"/>
  <c r="AF688"/>
  <c r="AG688" s="1"/>
  <c r="T689" l="1"/>
  <c r="AH688"/>
  <c r="S690" l="1"/>
  <c r="R691" s="1"/>
  <c r="AJ688"/>
  <c r="AI688" s="1"/>
  <c r="U689"/>
  <c r="W689" s="1"/>
  <c r="Y689" s="1"/>
  <c r="V689"/>
  <c r="X689" s="1"/>
  <c r="Z689" s="1"/>
  <c r="AB689" l="1"/>
  <c r="AD689" s="1"/>
  <c r="AA689"/>
  <c r="AC689" s="1"/>
  <c r="AE689" l="1"/>
  <c r="AF689"/>
  <c r="AG689" s="1"/>
  <c r="AH689" l="1"/>
  <c r="T690"/>
  <c r="S691" l="1"/>
  <c r="R692" s="1"/>
  <c r="U690"/>
  <c r="W690" s="1"/>
  <c r="V690"/>
  <c r="X690" s="1"/>
  <c r="AJ689"/>
  <c r="AI689" s="1"/>
  <c r="Y690" l="1"/>
  <c r="AA690" s="1"/>
  <c r="Z690"/>
  <c r="AB690" s="1"/>
  <c r="AC690" l="1"/>
  <c r="AD690"/>
  <c r="AE690" l="1"/>
  <c r="AF690"/>
  <c r="AG690" s="1"/>
  <c r="T691" l="1"/>
  <c r="AH690"/>
  <c r="S692" l="1"/>
  <c r="R693" s="1"/>
  <c r="AJ690"/>
  <c r="AI690" s="1"/>
  <c r="U691"/>
  <c r="W691" s="1"/>
  <c r="V691"/>
  <c r="X691" s="1"/>
  <c r="Z691" s="1"/>
  <c r="AB691" l="1"/>
  <c r="AD691" s="1"/>
  <c r="Y691"/>
  <c r="AA691" s="1"/>
  <c r="AC691" l="1"/>
  <c r="AF691" l="1"/>
  <c r="AG691" s="1"/>
  <c r="AE691"/>
  <c r="AH691" l="1"/>
  <c r="T692"/>
  <c r="S693" l="1"/>
  <c r="R694" s="1"/>
  <c r="AJ691"/>
  <c r="AI691" s="1"/>
  <c r="U692"/>
  <c r="W692" s="1"/>
  <c r="Y692" s="1"/>
  <c r="V692"/>
  <c r="X692" s="1"/>
  <c r="Z692" s="1"/>
  <c r="AB692" l="1"/>
  <c r="AD692" s="1"/>
  <c r="AA692"/>
  <c r="AC692" s="1"/>
  <c r="AE692" l="1"/>
  <c r="AF692"/>
  <c r="AG692" s="1"/>
  <c r="AH692" l="1"/>
  <c r="T693"/>
  <c r="S694" l="1"/>
  <c r="R695" s="1"/>
  <c r="AJ692"/>
  <c r="AI692" s="1"/>
  <c r="V693"/>
  <c r="X693" s="1"/>
  <c r="U693"/>
  <c r="W693" s="1"/>
  <c r="Z693" l="1"/>
  <c r="AB693" s="1"/>
  <c r="Y693"/>
  <c r="AA693" s="1"/>
  <c r="AC693" l="1"/>
  <c r="AD693"/>
  <c r="AF693" l="1"/>
  <c r="AG693" s="1"/>
  <c r="AE693"/>
  <c r="AH693" l="1"/>
  <c r="AJ693" s="1"/>
  <c r="AI693" s="1"/>
  <c r="T694"/>
  <c r="S695" l="1"/>
  <c r="R696" s="1"/>
  <c r="V694"/>
  <c r="X694" s="1"/>
  <c r="Z694" s="1"/>
  <c r="U694"/>
  <c r="W694" s="1"/>
  <c r="Y694" s="1"/>
  <c r="AB694" l="1"/>
  <c r="AD694" s="1"/>
  <c r="AA694"/>
  <c r="AC694" s="1"/>
  <c r="AE694" l="1"/>
  <c r="AF694"/>
  <c r="AG694" s="1"/>
  <c r="T695" l="1"/>
  <c r="U695" s="1"/>
  <c r="W695" s="1"/>
  <c r="Y695" s="1"/>
  <c r="AH694"/>
  <c r="AJ694" s="1"/>
  <c r="AI694" s="1"/>
  <c r="V695" l="1"/>
  <c r="X695" s="1"/>
  <c r="Z695" s="1"/>
  <c r="AB695" s="1"/>
  <c r="S696"/>
  <c r="R697" s="1"/>
  <c r="AA695"/>
  <c r="AC695" s="1"/>
  <c r="AD695" l="1"/>
  <c r="AF695" s="1"/>
  <c r="AG695" s="1"/>
  <c r="AE695" l="1"/>
  <c r="AH695" s="1"/>
  <c r="T696" l="1"/>
  <c r="AJ695"/>
  <c r="AI695" s="1"/>
  <c r="S697" l="1"/>
  <c r="R698" s="1"/>
  <c r="V696"/>
  <c r="X696" s="1"/>
  <c r="Z696" s="1"/>
  <c r="U696"/>
  <c r="W696" s="1"/>
  <c r="Y696" s="1"/>
  <c r="AB696" l="1"/>
  <c r="AD696" s="1"/>
  <c r="AA696"/>
  <c r="AC696" s="1"/>
  <c r="AF696" l="1"/>
  <c r="AG696" s="1"/>
  <c r="AE696"/>
  <c r="T697" l="1"/>
  <c r="U697" s="1"/>
  <c r="W697" s="1"/>
  <c r="Y697" s="1"/>
  <c r="AH696"/>
  <c r="AJ696" s="1"/>
  <c r="AI696" s="1"/>
  <c r="V697" l="1"/>
  <c r="X697" s="1"/>
  <c r="Z697" s="1"/>
  <c r="S698"/>
  <c r="R699" s="1"/>
  <c r="AA697"/>
  <c r="AC697" s="1"/>
  <c r="AB697" l="1"/>
  <c r="AD697" s="1"/>
  <c r="AF697" s="1"/>
  <c r="AG697" s="1"/>
  <c r="AE697" l="1"/>
  <c r="AH697"/>
  <c r="T698"/>
  <c r="S699" l="1"/>
  <c r="R700" s="1"/>
  <c r="AJ697"/>
  <c r="AI697" s="1"/>
  <c r="U698"/>
  <c r="W698" s="1"/>
  <c r="Y698" s="1"/>
  <c r="V698"/>
  <c r="X698" s="1"/>
  <c r="Z698" s="1"/>
  <c r="AB698" l="1"/>
  <c r="AD698" s="1"/>
  <c r="AA698"/>
  <c r="AC698" s="1"/>
  <c r="AF698" l="1"/>
  <c r="AG698" s="1"/>
  <c r="AE698"/>
  <c r="T699" l="1"/>
  <c r="U699" s="1"/>
  <c r="W699" s="1"/>
  <c r="Y699" s="1"/>
  <c r="AH698"/>
  <c r="V699" l="1"/>
  <c r="X699" s="1"/>
  <c r="Z699" s="1"/>
  <c r="S700"/>
  <c r="R701" s="1"/>
  <c r="AA699"/>
  <c r="AC699" s="1"/>
  <c r="AJ698"/>
  <c r="AI698" s="1"/>
  <c r="AB699" l="1"/>
  <c r="AD699" s="1"/>
  <c r="AF699" s="1"/>
  <c r="AG699" s="1"/>
  <c r="AE699" l="1"/>
  <c r="T700"/>
  <c r="AH699"/>
  <c r="S701" l="1"/>
  <c r="R702" s="1"/>
  <c r="AJ699"/>
  <c r="AI699" s="1"/>
  <c r="U700"/>
  <c r="W700" s="1"/>
  <c r="Y700" s="1"/>
  <c r="V700"/>
  <c r="X700" s="1"/>
  <c r="Z700" s="1"/>
  <c r="AB700" l="1"/>
  <c r="AD700" s="1"/>
  <c r="AA700"/>
  <c r="AC700" s="1"/>
  <c r="AE700" l="1"/>
  <c r="AF700"/>
  <c r="AG700" s="1"/>
  <c r="AH700" l="1"/>
  <c r="AJ700" s="1"/>
  <c r="AI700" s="1"/>
  <c r="T701"/>
  <c r="S702" l="1"/>
  <c r="R703" s="1"/>
  <c r="V701"/>
  <c r="X701" s="1"/>
  <c r="Z701" s="1"/>
  <c r="U701"/>
  <c r="W701" s="1"/>
  <c r="Y701" s="1"/>
  <c r="AB701" l="1"/>
  <c r="AD701" s="1"/>
  <c r="AA701"/>
  <c r="AC701" s="1"/>
  <c r="AE701" l="1"/>
  <c r="AF701"/>
  <c r="AG701" s="1"/>
  <c r="AH701" l="1"/>
  <c r="AJ701" s="1"/>
  <c r="AI701" s="1"/>
  <c r="T702"/>
  <c r="S703" l="1"/>
  <c r="R704" s="1"/>
  <c r="V702"/>
  <c r="X702" s="1"/>
  <c r="Z702" s="1"/>
  <c r="U702"/>
  <c r="W702" s="1"/>
  <c r="Y702" s="1"/>
  <c r="AB702" l="1"/>
  <c r="AD702" s="1"/>
  <c r="AA702"/>
  <c r="AC702" s="1"/>
  <c r="AF702" l="1"/>
  <c r="AG702" s="1"/>
  <c r="AE702"/>
  <c r="AH702" l="1"/>
  <c r="AJ702" s="1"/>
  <c r="AI702" s="1"/>
  <c r="T703"/>
  <c r="S704" l="1"/>
  <c r="R705" s="1"/>
  <c r="V703"/>
  <c r="X703" s="1"/>
  <c r="Z703" s="1"/>
  <c r="U703"/>
  <c r="W703" s="1"/>
  <c r="Y703" s="1"/>
  <c r="AB703" l="1"/>
  <c r="AD703" s="1"/>
  <c r="AA703"/>
  <c r="AC703" s="1"/>
  <c r="AF703" l="1"/>
  <c r="AG703" s="1"/>
  <c r="AE703"/>
  <c r="T704" l="1"/>
  <c r="U704" s="1"/>
  <c r="W704" s="1"/>
  <c r="Y704" s="1"/>
  <c r="AH703"/>
  <c r="V704" l="1"/>
  <c r="X704" s="1"/>
  <c r="Z704" s="1"/>
  <c r="S705"/>
  <c r="R706" s="1"/>
  <c r="AA704"/>
  <c r="AC704" s="1"/>
  <c r="AJ703"/>
  <c r="AI703" s="1"/>
  <c r="AB704" l="1"/>
  <c r="AD704" s="1"/>
  <c r="AE704" s="1"/>
  <c r="AF704" l="1"/>
  <c r="AG704" s="1"/>
  <c r="T705" s="1"/>
  <c r="AH704" l="1"/>
  <c r="AJ704" s="1"/>
  <c r="AI704" s="1"/>
  <c r="S706"/>
  <c r="R707" s="1"/>
  <c r="U705"/>
  <c r="W705" s="1"/>
  <c r="Y705" s="1"/>
  <c r="V705"/>
  <c r="X705" s="1"/>
  <c r="Z705" s="1"/>
  <c r="AB705" l="1"/>
  <c r="AD705" s="1"/>
  <c r="AA705"/>
  <c r="AC705" s="1"/>
  <c r="AE705" l="1"/>
  <c r="AF705"/>
  <c r="AG705" s="1"/>
  <c r="AH705" l="1"/>
  <c r="AJ705" s="1"/>
  <c r="AI705" s="1"/>
  <c r="T706"/>
  <c r="S707" l="1"/>
  <c r="R708" s="1"/>
  <c r="U706"/>
  <c r="W706" s="1"/>
  <c r="Y706" s="1"/>
  <c r="V706"/>
  <c r="X706" s="1"/>
  <c r="Z706" s="1"/>
  <c r="AB706" l="1"/>
  <c r="AD706" s="1"/>
  <c r="AA706"/>
  <c r="AC706" s="1"/>
  <c r="AF706" l="1"/>
  <c r="AG706" s="1"/>
  <c r="AE706"/>
  <c r="AH706" l="1"/>
  <c r="AJ706" s="1"/>
  <c r="AI706" s="1"/>
  <c r="T707"/>
  <c r="S708" l="1"/>
  <c r="R709" s="1"/>
  <c r="V707"/>
  <c r="X707" s="1"/>
  <c r="Z707" s="1"/>
  <c r="U707"/>
  <c r="W707" s="1"/>
  <c r="Y707" s="1"/>
  <c r="AB707" l="1"/>
  <c r="AD707" s="1"/>
  <c r="AA707"/>
  <c r="AC707" s="1"/>
  <c r="AE707" l="1"/>
  <c r="AF707"/>
  <c r="AG707" s="1"/>
  <c r="AH707" l="1"/>
  <c r="AJ707" s="1"/>
  <c r="T708"/>
  <c r="AI707" l="1"/>
  <c r="S709"/>
  <c r="R710" s="1"/>
  <c r="V708"/>
  <c r="X708" s="1"/>
  <c r="Z708" s="1"/>
  <c r="U708"/>
  <c r="W708" s="1"/>
  <c r="Y708" s="1"/>
  <c r="AB708" l="1"/>
  <c r="AD708" s="1"/>
  <c r="AA708"/>
  <c r="AC708" s="1"/>
  <c r="AE708" l="1"/>
  <c r="AF708"/>
  <c r="AG708" s="1"/>
  <c r="AH708" l="1"/>
  <c r="AJ708" s="1"/>
  <c r="T709"/>
  <c r="AI708" l="1"/>
  <c r="S710"/>
  <c r="R711" s="1"/>
  <c r="V709"/>
  <c r="X709" s="1"/>
  <c r="Z709" s="1"/>
  <c r="U709"/>
  <c r="W709" s="1"/>
  <c r="Y709" s="1"/>
  <c r="AB709" l="1"/>
  <c r="AD709" s="1"/>
  <c r="AA709"/>
  <c r="AC709" s="1"/>
  <c r="AF709" l="1"/>
  <c r="AG709" s="1"/>
  <c r="AE709"/>
  <c r="AH709" l="1"/>
  <c r="AJ709" s="1"/>
  <c r="T710"/>
  <c r="AI709" l="1"/>
  <c r="S711"/>
  <c r="R712" s="1"/>
  <c r="V710"/>
  <c r="X710" s="1"/>
  <c r="Z710" s="1"/>
  <c r="U710"/>
  <c r="W710" s="1"/>
  <c r="Y710" s="1"/>
  <c r="AB710" l="1"/>
  <c r="AD710" s="1"/>
  <c r="AA710"/>
  <c r="AC710" s="1"/>
  <c r="AE710" l="1"/>
  <c r="AF710"/>
  <c r="AG710" s="1"/>
  <c r="T711" l="1"/>
  <c r="AH710"/>
  <c r="AJ710" s="1"/>
  <c r="AI710" s="1"/>
  <c r="V711" l="1"/>
  <c r="X711" s="1"/>
  <c r="Z711" s="1"/>
  <c r="S712"/>
  <c r="R713" s="1"/>
  <c r="U711"/>
  <c r="W711" s="1"/>
  <c r="Y711" s="1"/>
  <c r="AA711" l="1"/>
  <c r="AC711" s="1"/>
  <c r="AB711"/>
  <c r="AD711" s="1"/>
  <c r="AF711" l="1"/>
  <c r="AG711" s="1"/>
  <c r="T712" s="1"/>
  <c r="AE711"/>
  <c r="AH711" l="1"/>
  <c r="AJ711" s="1"/>
  <c r="S713"/>
  <c r="R714" s="1"/>
  <c r="V712"/>
  <c r="X712" s="1"/>
  <c r="Z712" s="1"/>
  <c r="U712"/>
  <c r="W712" s="1"/>
  <c r="Y712" s="1"/>
  <c r="AI711" l="1"/>
  <c r="AA712"/>
  <c r="AC712" s="1"/>
  <c r="AB712"/>
  <c r="AD712" s="1"/>
  <c r="AE712" l="1"/>
  <c r="AF712"/>
  <c r="AG712" s="1"/>
  <c r="AH712" l="1"/>
  <c r="AJ712" s="1"/>
  <c r="AI712" s="1"/>
  <c r="T713"/>
  <c r="S714" l="1"/>
  <c r="R715" s="1"/>
  <c r="U713"/>
  <c r="W713" s="1"/>
  <c r="Y713" s="1"/>
  <c r="V713"/>
  <c r="X713" s="1"/>
  <c r="Z713" s="1"/>
  <c r="AA713" l="1"/>
  <c r="AC713" s="1"/>
  <c r="AB713"/>
  <c r="AD713" s="1"/>
  <c r="AE713" l="1"/>
  <c r="AF713"/>
  <c r="AG713" s="1"/>
  <c r="T714" l="1"/>
  <c r="U714" s="1"/>
  <c r="W714" s="1"/>
  <c r="Y714" s="1"/>
  <c r="AA714" s="1"/>
  <c r="AH713"/>
  <c r="AJ713" s="1"/>
  <c r="AI713" s="1"/>
  <c r="V714" l="1"/>
  <c r="X714" s="1"/>
  <c r="Z714" s="1"/>
  <c r="AB714" s="1"/>
  <c r="S715"/>
  <c r="R716" s="1"/>
  <c r="AC714"/>
  <c r="AD714" l="1"/>
  <c r="AF714" s="1"/>
  <c r="AG714" s="1"/>
  <c r="AE714" l="1"/>
  <c r="T715"/>
  <c r="AH714"/>
  <c r="S716" l="1"/>
  <c r="R717" s="1"/>
  <c r="AJ714"/>
  <c r="AI714" s="1"/>
  <c r="V715"/>
  <c r="X715" s="1"/>
  <c r="Z715" s="1"/>
  <c r="U715"/>
  <c r="W715" s="1"/>
  <c r="Y715" s="1"/>
  <c r="AB715" l="1"/>
  <c r="AD715" s="1"/>
  <c r="AA715"/>
  <c r="AC715" s="1"/>
  <c r="AE715" l="1"/>
  <c r="AF715"/>
  <c r="AG715" s="1"/>
  <c r="AH715" l="1"/>
  <c r="T716"/>
  <c r="S717" l="1"/>
  <c r="R718" s="1"/>
  <c r="AJ715"/>
  <c r="AI715" s="1"/>
  <c r="U716"/>
  <c r="W716" s="1"/>
  <c r="V716"/>
  <c r="X716" s="1"/>
  <c r="Z716" l="1"/>
  <c r="AB716" s="1"/>
  <c r="Y716"/>
  <c r="AA716" s="1"/>
  <c r="AC716" l="1"/>
  <c r="AD716"/>
  <c r="AE716" l="1"/>
  <c r="AF716"/>
  <c r="AG716" s="1"/>
  <c r="T717" l="1"/>
  <c r="AH716"/>
  <c r="S718" l="1"/>
  <c r="R719" s="1"/>
  <c r="AJ716"/>
  <c r="AI716" s="1"/>
  <c r="V717"/>
  <c r="X717" s="1"/>
  <c r="U717"/>
  <c r="W717" s="1"/>
  <c r="Y717" s="1"/>
  <c r="AA717" l="1"/>
  <c r="AC717" s="1"/>
  <c r="Z717"/>
  <c r="AB717" s="1"/>
  <c r="AD717" l="1"/>
  <c r="AF717" s="1"/>
  <c r="AG717" s="1"/>
  <c r="AE717" l="1"/>
  <c r="T718" s="1"/>
  <c r="S719" l="1"/>
  <c r="R720" s="1"/>
  <c r="AH717"/>
  <c r="U718"/>
  <c r="W718" s="1"/>
  <c r="Y718" s="1"/>
  <c r="V718"/>
  <c r="X718" s="1"/>
  <c r="Z718" s="1"/>
  <c r="AB718" l="1"/>
  <c r="AD718" s="1"/>
  <c r="AA718"/>
  <c r="AC718" s="1"/>
  <c r="AJ717"/>
  <c r="AI717" s="1"/>
  <c r="AE718" l="1"/>
  <c r="AF718"/>
  <c r="AG718" s="1"/>
  <c r="T719" l="1"/>
  <c r="AH718"/>
  <c r="S720" l="1"/>
  <c r="R721" s="1"/>
  <c r="AJ718"/>
  <c r="AI718" s="1"/>
  <c r="U719"/>
  <c r="W719" s="1"/>
  <c r="Y719" s="1"/>
  <c r="V719"/>
  <c r="X719" s="1"/>
  <c r="Z719" s="1"/>
  <c r="AB719" l="1"/>
  <c r="AD719" s="1"/>
  <c r="AA719"/>
  <c r="AC719" s="1"/>
  <c r="AE719" l="1"/>
  <c r="AF719"/>
  <c r="AG719" s="1"/>
  <c r="T720" l="1"/>
  <c r="AH719"/>
  <c r="S721" l="1"/>
  <c r="R722" s="1"/>
  <c r="AJ719"/>
  <c r="AI719" s="1"/>
  <c r="U720"/>
  <c r="W720" s="1"/>
  <c r="Y720" s="1"/>
  <c r="V720"/>
  <c r="X720" s="1"/>
  <c r="Z720" s="1"/>
  <c r="AB720" l="1"/>
  <c r="AD720" s="1"/>
  <c r="AA720"/>
  <c r="AC720" s="1"/>
  <c r="AE720" l="1"/>
  <c r="AF720"/>
  <c r="AG720" s="1"/>
  <c r="AH720" l="1"/>
  <c r="T721"/>
  <c r="S722" l="1"/>
  <c r="R723" s="1"/>
  <c r="AJ720"/>
  <c r="AI720" s="1"/>
  <c r="V721"/>
  <c r="X721" s="1"/>
  <c r="U721"/>
  <c r="W721" s="1"/>
  <c r="Z721" l="1"/>
  <c r="AB721" s="1"/>
  <c r="Y721"/>
  <c r="AA721" s="1"/>
  <c r="AD721" l="1"/>
  <c r="AC721"/>
  <c r="AE721" l="1"/>
  <c r="AF721"/>
  <c r="AG721" s="1"/>
  <c r="AH721" l="1"/>
  <c r="T722"/>
  <c r="S723" l="1"/>
  <c r="R724" s="1"/>
  <c r="AJ721"/>
  <c r="AI721" s="1"/>
  <c r="U722"/>
  <c r="W722" s="1"/>
  <c r="V722"/>
  <c r="X722" s="1"/>
  <c r="Y722" l="1"/>
  <c r="AA722" s="1"/>
  <c r="Z722"/>
  <c r="AB722" s="1"/>
  <c r="AD722" l="1"/>
  <c r="AC722"/>
  <c r="AE722" l="1"/>
  <c r="AF722"/>
  <c r="AG722" s="1"/>
  <c r="T723" l="1"/>
  <c r="AH722"/>
  <c r="S724" l="1"/>
  <c r="R725" s="1"/>
  <c r="AJ722"/>
  <c r="AI722" s="1"/>
  <c r="U723"/>
  <c r="W723" s="1"/>
  <c r="Y723" s="1"/>
  <c r="V723"/>
  <c r="X723" s="1"/>
  <c r="Z723" s="1"/>
  <c r="AB723" l="1"/>
  <c r="AD723" s="1"/>
  <c r="AA723"/>
  <c r="AC723" s="1"/>
  <c r="AE723" l="1"/>
  <c r="AF723"/>
  <c r="AG723" s="1"/>
  <c r="T724" l="1"/>
  <c r="AH723"/>
  <c r="S725" l="1"/>
  <c r="R726" s="1"/>
  <c r="AJ723"/>
  <c r="AI723" s="1"/>
  <c r="U724"/>
  <c r="W724" s="1"/>
  <c r="Y724" s="1"/>
  <c r="V724"/>
  <c r="X724" s="1"/>
  <c r="Z724" s="1"/>
  <c r="AB724" l="1"/>
  <c r="AD724" s="1"/>
  <c r="AA724"/>
  <c r="AC724" s="1"/>
  <c r="AE724" l="1"/>
  <c r="AF724"/>
  <c r="AG724" s="1"/>
  <c r="T725" l="1"/>
  <c r="AH724"/>
  <c r="S726" l="1"/>
  <c r="R727" s="1"/>
  <c r="AJ724"/>
  <c r="AI724" s="1"/>
  <c r="U725"/>
  <c r="W725" s="1"/>
  <c r="Y725" s="1"/>
  <c r="V725"/>
  <c r="X725" s="1"/>
  <c r="Z725" s="1"/>
  <c r="AB725" l="1"/>
  <c r="AD725" s="1"/>
  <c r="AA725"/>
  <c r="AC725" s="1"/>
  <c r="AE725" l="1"/>
  <c r="AF725"/>
  <c r="AG725" s="1"/>
  <c r="T726" l="1"/>
  <c r="AH725"/>
  <c r="S727" l="1"/>
  <c r="R728" s="1"/>
  <c r="AJ725"/>
  <c r="AI725" s="1"/>
  <c r="U726"/>
  <c r="W726" s="1"/>
  <c r="Y726" s="1"/>
  <c r="V726"/>
  <c r="X726" s="1"/>
  <c r="Z726" s="1"/>
  <c r="AB726" l="1"/>
  <c r="AD726" s="1"/>
  <c r="AA726"/>
  <c r="AC726" s="1"/>
  <c r="AE726" l="1"/>
  <c r="AF726"/>
  <c r="AG726" s="1"/>
  <c r="T727" l="1"/>
  <c r="AH726"/>
  <c r="S728" l="1"/>
  <c r="R729" s="1"/>
  <c r="AJ726"/>
  <c r="AI726" s="1"/>
  <c r="V727"/>
  <c r="X727" s="1"/>
  <c r="Z727" s="1"/>
  <c r="U727"/>
  <c r="W727" s="1"/>
  <c r="Y727" s="1"/>
  <c r="AB727" l="1"/>
  <c r="AD727" s="1"/>
  <c r="AA727"/>
  <c r="AC727" s="1"/>
  <c r="AE727" l="1"/>
  <c r="AF727"/>
  <c r="AG727" s="1"/>
  <c r="T728" l="1"/>
  <c r="AH727"/>
  <c r="S729" l="1"/>
  <c r="R730" s="1"/>
  <c r="U728"/>
  <c r="W728" s="1"/>
  <c r="AJ727"/>
  <c r="AI727" s="1"/>
  <c r="V728"/>
  <c r="X728" s="1"/>
  <c r="Z728" s="1"/>
  <c r="AB728" l="1"/>
  <c r="AD728" s="1"/>
  <c r="Y728"/>
  <c r="AA728" s="1"/>
  <c r="AC728" l="1"/>
  <c r="AF728" l="1"/>
  <c r="AG728" s="1"/>
  <c r="AE728"/>
  <c r="T729" l="1"/>
  <c r="U729" s="1"/>
  <c r="W729" s="1"/>
  <c r="AH728"/>
  <c r="AJ728" s="1"/>
  <c r="AI728" s="1"/>
  <c r="V729" l="1"/>
  <c r="X729" s="1"/>
  <c r="Z729" s="1"/>
  <c r="AB729" s="1"/>
  <c r="S730"/>
  <c r="R731" s="1"/>
  <c r="Y729" l="1"/>
  <c r="AA729" s="1"/>
  <c r="AD729"/>
  <c r="AC729" l="1"/>
  <c r="AF729" l="1"/>
  <c r="AG729" s="1"/>
  <c r="AE729"/>
  <c r="T730" l="1"/>
  <c r="AH729"/>
  <c r="S731" l="1"/>
  <c r="R732" s="1"/>
  <c r="AJ729"/>
  <c r="AI729" s="1"/>
  <c r="V730"/>
  <c r="X730" s="1"/>
  <c r="Z730" s="1"/>
  <c r="U730"/>
  <c r="W730" s="1"/>
  <c r="Y730" s="1"/>
  <c r="AB730" l="1"/>
  <c r="AD730" s="1"/>
  <c r="AA730"/>
  <c r="AC730" s="1"/>
  <c r="AE730" l="1"/>
  <c r="AF730"/>
  <c r="AG730" s="1"/>
  <c r="AH730" l="1"/>
  <c r="AJ730" s="1"/>
  <c r="AI730" s="1"/>
  <c r="T731"/>
  <c r="S732" l="1"/>
  <c r="R733" s="1"/>
  <c r="V731"/>
  <c r="X731" s="1"/>
  <c r="Z731" s="1"/>
  <c r="U731"/>
  <c r="W731" s="1"/>
  <c r="Y731" s="1"/>
  <c r="AB731" l="1"/>
  <c r="AD731" s="1"/>
  <c r="AA731"/>
  <c r="AC731" s="1"/>
  <c r="AE731" l="1"/>
  <c r="AF731"/>
  <c r="AG731" s="1"/>
  <c r="AH731" l="1"/>
  <c r="AJ731" s="1"/>
  <c r="T732"/>
  <c r="AI731" l="1"/>
  <c r="S733"/>
  <c r="R734" s="1"/>
  <c r="V732"/>
  <c r="X732" s="1"/>
  <c r="Z732" s="1"/>
  <c r="U732"/>
  <c r="W732" s="1"/>
  <c r="Y732" s="1"/>
  <c r="AB732" l="1"/>
  <c r="AD732" s="1"/>
  <c r="AA732"/>
  <c r="AC732" s="1"/>
  <c r="AE732" l="1"/>
  <c r="AF732"/>
  <c r="AG732" s="1"/>
  <c r="T733" l="1"/>
  <c r="U733" s="1"/>
  <c r="W733" s="1"/>
  <c r="AH732"/>
  <c r="AJ732" s="1"/>
  <c r="AI732" s="1"/>
  <c r="V733" l="1"/>
  <c r="X733" s="1"/>
  <c r="Z733" s="1"/>
  <c r="S734"/>
  <c r="R735" s="1"/>
  <c r="Y733"/>
  <c r="AA733" s="1"/>
  <c r="AB733" l="1"/>
  <c r="AD733" s="1"/>
  <c r="AC733"/>
  <c r="AE733" l="1"/>
  <c r="AF733"/>
  <c r="AG733" s="1"/>
  <c r="T734" s="1"/>
  <c r="AH733" l="1"/>
  <c r="AJ733" s="1"/>
  <c r="AI733" s="1"/>
  <c r="S735"/>
  <c r="R736" s="1"/>
  <c r="V734"/>
  <c r="X734" s="1"/>
  <c r="U734"/>
  <c r="W734" s="1"/>
  <c r="Z734" l="1"/>
  <c r="AB734" s="1"/>
  <c r="Y734"/>
  <c r="AA734" s="1"/>
  <c r="AD734" l="1"/>
  <c r="AC734"/>
  <c r="AE734" l="1"/>
  <c r="AF734"/>
  <c r="AG734" s="1"/>
  <c r="AH734" l="1"/>
  <c r="T735"/>
  <c r="S736" l="1"/>
  <c r="R737" s="1"/>
  <c r="AJ734"/>
  <c r="AI734" s="1"/>
  <c r="V735"/>
  <c r="X735" s="1"/>
  <c r="U735"/>
  <c r="W735" s="1"/>
  <c r="Y735" l="1"/>
  <c r="AA735" s="1"/>
  <c r="Z735"/>
  <c r="AB735" s="1"/>
  <c r="AC735" l="1"/>
  <c r="AD735"/>
  <c r="AE735" l="1"/>
  <c r="AF735"/>
  <c r="AG735" s="1"/>
  <c r="AH735" l="1"/>
  <c r="T736"/>
  <c r="S737" l="1"/>
  <c r="R738" s="1"/>
  <c r="AJ735"/>
  <c r="AI735" s="1"/>
  <c r="V736"/>
  <c r="X736" s="1"/>
  <c r="U736"/>
  <c r="W736" s="1"/>
  <c r="Z736" l="1"/>
  <c r="AB736" s="1"/>
  <c r="Y736"/>
  <c r="AA736" s="1"/>
  <c r="AC736" l="1"/>
  <c r="AD736"/>
  <c r="AE736" l="1"/>
  <c r="AF736"/>
  <c r="AG736" s="1"/>
  <c r="T737" l="1"/>
  <c r="AH736"/>
  <c r="S738" l="1"/>
  <c r="R739" s="1"/>
  <c r="AJ736"/>
  <c r="AI736" s="1"/>
  <c r="V737"/>
  <c r="X737" s="1"/>
  <c r="Z737" s="1"/>
  <c r="U737"/>
  <c r="W737" s="1"/>
  <c r="Y737" s="1"/>
  <c r="AB737" l="1"/>
  <c r="AD737" s="1"/>
  <c r="AA737"/>
  <c r="AC737" s="1"/>
  <c r="AE737" l="1"/>
  <c r="AF737"/>
  <c r="AG737" s="1"/>
  <c r="AH737" l="1"/>
  <c r="T738"/>
  <c r="S739" l="1"/>
  <c r="R740" s="1"/>
  <c r="AJ737"/>
  <c r="AI737" s="1"/>
  <c r="V738"/>
  <c r="X738" s="1"/>
  <c r="U738"/>
  <c r="W738" s="1"/>
  <c r="Y738" l="1"/>
  <c r="AA738" s="1"/>
  <c r="Z738"/>
  <c r="AB738" s="1"/>
  <c r="AC738" l="1"/>
  <c r="AD738"/>
  <c r="AF738" l="1"/>
  <c r="AG738" s="1"/>
  <c r="AE738"/>
  <c r="T739" l="1"/>
  <c r="S740" s="1"/>
  <c r="R741" s="1"/>
  <c r="AH738"/>
  <c r="V739" l="1"/>
  <c r="X739" s="1"/>
  <c r="Z739" s="1"/>
  <c r="AB739" s="1"/>
  <c r="U739"/>
  <c r="W739" s="1"/>
  <c r="Y739" s="1"/>
  <c r="AA739" s="1"/>
  <c r="AJ738"/>
  <c r="AI738" s="1"/>
  <c r="AD739" l="1"/>
  <c r="AC739"/>
  <c r="AE739" l="1"/>
  <c r="AF739"/>
  <c r="AG739" s="1"/>
  <c r="T740" l="1"/>
  <c r="AH739"/>
  <c r="S741" l="1"/>
  <c r="R742" s="1"/>
  <c r="AJ739"/>
  <c r="AI739" s="1"/>
  <c r="U740"/>
  <c r="W740" s="1"/>
  <c r="Y740" s="1"/>
  <c r="V740"/>
  <c r="X740" s="1"/>
  <c r="Z740" s="1"/>
  <c r="AB740" l="1"/>
  <c r="AD740" s="1"/>
  <c r="AA740"/>
  <c r="AC740" s="1"/>
  <c r="AE740" l="1"/>
  <c r="AF740"/>
  <c r="AG740" s="1"/>
  <c r="T741" l="1"/>
  <c r="AH740"/>
  <c r="S742" l="1"/>
  <c r="R743" s="1"/>
  <c r="AJ740"/>
  <c r="AI740" s="1"/>
  <c r="V741"/>
  <c r="X741" s="1"/>
  <c r="Z741" s="1"/>
  <c r="U741"/>
  <c r="W741" s="1"/>
  <c r="Y741" s="1"/>
  <c r="AB741" l="1"/>
  <c r="AD741" s="1"/>
  <c r="AA741"/>
  <c r="AC741" s="1"/>
  <c r="AE741" l="1"/>
  <c r="AF741"/>
  <c r="AG741" s="1"/>
  <c r="T742" l="1"/>
  <c r="AH741"/>
  <c r="S743" l="1"/>
  <c r="R744" s="1"/>
  <c r="AJ741"/>
  <c r="AI741" s="1"/>
  <c r="U742"/>
  <c r="W742" s="1"/>
  <c r="Y742" s="1"/>
  <c r="V742"/>
  <c r="X742" s="1"/>
  <c r="Z742" s="1"/>
  <c r="AB742" l="1"/>
  <c r="AD742" s="1"/>
  <c r="AA742"/>
  <c r="AC742" s="1"/>
  <c r="AE742" l="1"/>
  <c r="AF742"/>
  <c r="AG742" s="1"/>
  <c r="T743" l="1"/>
  <c r="AH742"/>
  <c r="S744" l="1"/>
  <c r="R745" s="1"/>
  <c r="U743"/>
  <c r="W743" s="1"/>
  <c r="AJ742"/>
  <c r="AI742" s="1"/>
  <c r="V743"/>
  <c r="X743" s="1"/>
  <c r="Z743" s="1"/>
  <c r="AB743" l="1"/>
  <c r="AD743" s="1"/>
  <c r="Y743"/>
  <c r="AA743" s="1"/>
  <c r="AC743" l="1"/>
  <c r="AF743" l="1"/>
  <c r="AG743" s="1"/>
  <c r="AE743"/>
  <c r="T744" l="1"/>
  <c r="S745" s="1"/>
  <c r="R746" s="1"/>
  <c r="AH743"/>
  <c r="V744" l="1"/>
  <c r="X744" s="1"/>
  <c r="Z744" s="1"/>
  <c r="AB744" s="1"/>
  <c r="U744"/>
  <c r="W744" s="1"/>
  <c r="Y744" s="1"/>
  <c r="AA744" s="1"/>
  <c r="AJ743"/>
  <c r="AI743" s="1"/>
  <c r="AC744" l="1"/>
  <c r="AD744"/>
  <c r="AE744" l="1"/>
  <c r="AF744"/>
  <c r="AG744" s="1"/>
  <c r="AH744" l="1"/>
  <c r="T745"/>
  <c r="S746" l="1"/>
  <c r="R747" s="1"/>
  <c r="AJ744"/>
  <c r="AI744" s="1"/>
  <c r="U745"/>
  <c r="W745" s="1"/>
  <c r="V745"/>
  <c r="X745" s="1"/>
  <c r="Y745" l="1"/>
  <c r="AA745" s="1"/>
  <c r="Z745"/>
  <c r="AB745" s="1"/>
  <c r="AC745" l="1"/>
  <c r="AD745"/>
  <c r="AF745" l="1"/>
  <c r="AG745" s="1"/>
  <c r="AE745"/>
  <c r="T746" l="1"/>
  <c r="U746" s="1"/>
  <c r="W746" s="1"/>
  <c r="AH745"/>
  <c r="S747" l="1"/>
  <c r="R748" s="1"/>
  <c r="V746"/>
  <c r="X746" s="1"/>
  <c r="Z746" s="1"/>
  <c r="AB746" s="1"/>
  <c r="AJ745"/>
  <c r="AI745" s="1"/>
  <c r="Y746"/>
  <c r="AA746" s="1"/>
  <c r="AC746" l="1"/>
  <c r="AD746"/>
  <c r="AF746" l="1"/>
  <c r="AG746" s="1"/>
  <c r="AE746"/>
  <c r="T747" l="1"/>
  <c r="U747" s="1"/>
  <c r="AH746"/>
  <c r="V747" l="1"/>
  <c r="X747" s="1"/>
  <c r="Z747" s="1"/>
  <c r="AB747" s="1"/>
  <c r="S748"/>
  <c r="R749" s="1"/>
  <c r="AJ746"/>
  <c r="AI746" s="1"/>
  <c r="W747"/>
  <c r="Y747" l="1"/>
  <c r="AA747" s="1"/>
  <c r="AD747"/>
  <c r="AC747" l="1"/>
  <c r="AF747" l="1"/>
  <c r="AG747" s="1"/>
  <c r="AE747"/>
  <c r="T748" l="1"/>
  <c r="U748" s="1"/>
  <c r="W748" s="1"/>
  <c r="Y748" s="1"/>
  <c r="AH747"/>
  <c r="AJ747" s="1"/>
  <c r="AI747" s="1"/>
  <c r="V748" l="1"/>
  <c r="X748" s="1"/>
  <c r="Z748" s="1"/>
  <c r="AB748" s="1"/>
  <c r="S749"/>
  <c r="R750" s="1"/>
  <c r="AA748"/>
  <c r="AC748" s="1"/>
  <c r="AD748" l="1"/>
  <c r="AF748" s="1"/>
  <c r="AG748" s="1"/>
  <c r="AE748" l="1"/>
  <c r="AH748" s="1"/>
  <c r="T749" l="1"/>
  <c r="AJ748"/>
  <c r="AI748" s="1"/>
  <c r="S750" l="1"/>
  <c r="R751" s="1"/>
  <c r="V749"/>
  <c r="X749" s="1"/>
  <c r="U749"/>
  <c r="W749" s="1"/>
  <c r="Y749" s="1"/>
  <c r="AA749" l="1"/>
  <c r="AC749" s="1"/>
  <c r="Z749"/>
  <c r="AB749" s="1"/>
  <c r="AD749" l="1"/>
  <c r="AF749" l="1"/>
  <c r="AG749" s="1"/>
  <c r="AE749"/>
  <c r="AH749" l="1"/>
  <c r="AJ749" s="1"/>
  <c r="AI749" s="1"/>
  <c r="T750"/>
  <c r="S751" l="1"/>
  <c r="R752" s="1"/>
  <c r="V750"/>
  <c r="X750" s="1"/>
  <c r="Z750" s="1"/>
  <c r="U750"/>
  <c r="W750" s="1"/>
  <c r="Y750" s="1"/>
  <c r="AB750" l="1"/>
  <c r="AD750" s="1"/>
  <c r="AA750"/>
  <c r="AC750" s="1"/>
  <c r="AF750" l="1"/>
  <c r="AG750" s="1"/>
  <c r="AE750"/>
  <c r="T751" l="1"/>
  <c r="V751" s="1"/>
  <c r="X751" s="1"/>
  <c r="Z751" s="1"/>
  <c r="AH750"/>
  <c r="U751" l="1"/>
  <c r="W751" s="1"/>
  <c r="Y751" s="1"/>
  <c r="S752"/>
  <c r="R753" s="1"/>
  <c r="AB751"/>
  <c r="AD751" s="1"/>
  <c r="AJ750"/>
  <c r="AI750" s="1"/>
  <c r="AA751" l="1"/>
  <c r="AC751" s="1"/>
  <c r="AF751" s="1"/>
  <c r="AG751" s="1"/>
  <c r="AE751" l="1"/>
  <c r="T752"/>
  <c r="AH751"/>
  <c r="S753" l="1"/>
  <c r="R754" s="1"/>
  <c r="AJ751"/>
  <c r="AI751" s="1"/>
  <c r="V752"/>
  <c r="X752" s="1"/>
  <c r="Z752" s="1"/>
  <c r="U752"/>
  <c r="W752" s="1"/>
  <c r="Y752" s="1"/>
  <c r="AB752" l="1"/>
  <c r="AD752" s="1"/>
  <c r="AA752"/>
  <c r="AC752" s="1"/>
  <c r="AE752" l="1"/>
  <c r="AF752"/>
  <c r="AG752" s="1"/>
  <c r="AH752" l="1"/>
  <c r="T753"/>
  <c r="S754" l="1"/>
  <c r="R755" s="1"/>
  <c r="AJ752"/>
  <c r="AI752" s="1"/>
  <c r="U753"/>
  <c r="W753" s="1"/>
  <c r="V753"/>
  <c r="X753" s="1"/>
  <c r="Z753" s="1"/>
  <c r="AB753" l="1"/>
  <c r="AD753" s="1"/>
  <c r="Y753"/>
  <c r="AA753" s="1"/>
  <c r="AC753" l="1"/>
  <c r="AF753" s="1"/>
  <c r="AG753" s="1"/>
  <c r="AE753" l="1"/>
  <c r="T754" s="1"/>
  <c r="S755" l="1"/>
  <c r="R756" s="1"/>
  <c r="V754"/>
  <c r="X754" s="1"/>
  <c r="Z754" s="1"/>
  <c r="U754"/>
  <c r="W754" s="1"/>
  <c r="Y754" s="1"/>
  <c r="AH753"/>
  <c r="AJ753" s="1"/>
  <c r="AI753" s="1"/>
  <c r="AB754" l="1"/>
  <c r="AD754" s="1"/>
  <c r="AA754"/>
  <c r="AC754" s="1"/>
  <c r="AE754" l="1"/>
  <c r="AF754"/>
  <c r="AG754" s="1"/>
  <c r="AH754" l="1"/>
  <c r="AJ754" s="1"/>
  <c r="T755"/>
  <c r="AI754" l="1"/>
  <c r="S756"/>
  <c r="R757" s="1"/>
  <c r="U755"/>
  <c r="W755" s="1"/>
  <c r="Y755" s="1"/>
  <c r="V755"/>
  <c r="X755" s="1"/>
  <c r="Z755" s="1"/>
  <c r="AB755" l="1"/>
  <c r="AD755" s="1"/>
  <c r="AA755"/>
  <c r="AC755" s="1"/>
  <c r="AF755" l="1"/>
  <c r="AG755" s="1"/>
  <c r="AE755"/>
  <c r="T756" l="1"/>
  <c r="U756" s="1"/>
  <c r="W756" s="1"/>
  <c r="Y756" s="1"/>
  <c r="AH755"/>
  <c r="AJ755" s="1"/>
  <c r="AI755" s="1"/>
  <c r="V756" l="1"/>
  <c r="X756" s="1"/>
  <c r="Z756" s="1"/>
  <c r="S757"/>
  <c r="R758" s="1"/>
  <c r="AA756"/>
  <c r="AC756" s="1"/>
  <c r="AB756" l="1"/>
  <c r="AD756" s="1"/>
  <c r="AE756" s="1"/>
  <c r="AF756" l="1"/>
  <c r="AG756" s="1"/>
  <c r="T757" s="1"/>
  <c r="AH756" l="1"/>
  <c r="S758"/>
  <c r="R759" s="1"/>
  <c r="U757"/>
  <c r="W757" s="1"/>
  <c r="Y757" s="1"/>
  <c r="V757"/>
  <c r="X757" s="1"/>
  <c r="Z757" s="1"/>
  <c r="AJ756" l="1"/>
  <c r="AI756" s="1"/>
  <c r="AB757"/>
  <c r="AD757" s="1"/>
  <c r="AA757"/>
  <c r="AC757" s="1"/>
  <c r="AE757" l="1"/>
  <c r="AF757"/>
  <c r="AG757" s="1"/>
  <c r="T758" l="1"/>
  <c r="U758" s="1"/>
  <c r="W758" s="1"/>
  <c r="AH757"/>
  <c r="AJ757" s="1"/>
  <c r="AI757" s="1"/>
  <c r="S759" l="1"/>
  <c r="R760" s="1"/>
  <c r="V758"/>
  <c r="X758" s="1"/>
  <c r="Z758" s="1"/>
  <c r="AB758" s="1"/>
  <c r="Y758"/>
  <c r="AA758" s="1"/>
  <c r="AD758" l="1"/>
  <c r="AC758"/>
  <c r="AE758" l="1"/>
  <c r="AF758"/>
  <c r="AG758" s="1"/>
  <c r="T759" l="1"/>
  <c r="AH758"/>
  <c r="S760" l="1"/>
  <c r="R761" s="1"/>
  <c r="AJ758"/>
  <c r="AI758" s="1"/>
  <c r="V759"/>
  <c r="X759" s="1"/>
  <c r="Z759" s="1"/>
  <c r="U759"/>
  <c r="W759" s="1"/>
  <c r="Y759" s="1"/>
  <c r="AB759" l="1"/>
  <c r="AD759" s="1"/>
  <c r="AA759"/>
  <c r="AC759" s="1"/>
  <c r="AF759" l="1"/>
  <c r="AG759" s="1"/>
  <c r="AE759"/>
  <c r="AH759" l="1"/>
  <c r="AJ759" s="1"/>
  <c r="AI759" s="1"/>
  <c r="T760"/>
  <c r="S761" l="1"/>
  <c r="R762" s="1"/>
  <c r="V760"/>
  <c r="X760" s="1"/>
  <c r="Z760" s="1"/>
  <c r="U760"/>
  <c r="W760" s="1"/>
  <c r="Y760" s="1"/>
  <c r="AB760" l="1"/>
  <c r="AD760" s="1"/>
  <c r="AA760"/>
  <c r="AC760" s="1"/>
  <c r="AE760" l="1"/>
  <c r="AF760"/>
  <c r="AG760" s="1"/>
  <c r="T761" l="1"/>
  <c r="U761" s="1"/>
  <c r="W761" s="1"/>
  <c r="AH760"/>
  <c r="V761" l="1"/>
  <c r="X761" s="1"/>
  <c r="Z761" s="1"/>
  <c r="AB761" s="1"/>
  <c r="S762"/>
  <c r="R763" s="1"/>
  <c r="AJ760"/>
  <c r="AI760" s="1"/>
  <c r="Y761"/>
  <c r="AA761" s="1"/>
  <c r="AD761" l="1"/>
  <c r="AC761"/>
  <c r="AE761" l="1"/>
  <c r="AF761"/>
  <c r="AG761" s="1"/>
  <c r="T762" l="1"/>
  <c r="AH761"/>
  <c r="S763" l="1"/>
  <c r="R764" s="1"/>
  <c r="AJ761"/>
  <c r="AI761" s="1"/>
  <c r="V762"/>
  <c r="X762" s="1"/>
  <c r="U762"/>
  <c r="W762" s="1"/>
  <c r="Y762" s="1"/>
  <c r="AA762" l="1"/>
  <c r="AC762" s="1"/>
  <c r="Z762"/>
  <c r="AB762" s="1"/>
  <c r="AD762" l="1"/>
  <c r="AF762" l="1"/>
  <c r="AG762" s="1"/>
  <c r="AE762"/>
  <c r="AH762" l="1"/>
  <c r="T763"/>
  <c r="S764" l="1"/>
  <c r="R765" s="1"/>
  <c r="AJ762"/>
  <c r="AI762" s="1"/>
  <c r="V763"/>
  <c r="X763" s="1"/>
  <c r="Z763" s="1"/>
  <c r="U763"/>
  <c r="W763" s="1"/>
  <c r="Y763" s="1"/>
  <c r="AB763" l="1"/>
  <c r="AD763" s="1"/>
  <c r="AA763"/>
  <c r="AC763" s="1"/>
  <c r="AF763" l="1"/>
  <c r="AG763" s="1"/>
  <c r="AE763"/>
  <c r="T764" l="1"/>
  <c r="V764" s="1"/>
  <c r="X764" s="1"/>
  <c r="AH763"/>
  <c r="S765" l="1"/>
  <c r="R766" s="1"/>
  <c r="U764"/>
  <c r="W764" s="1"/>
  <c r="Y764" s="1"/>
  <c r="AA764" s="1"/>
  <c r="AJ763"/>
  <c r="AI763" s="1"/>
  <c r="Z764"/>
  <c r="AB764" s="1"/>
  <c r="AD764" l="1"/>
  <c r="AC764"/>
  <c r="AE764" l="1"/>
  <c r="AF764"/>
  <c r="AG764" s="1"/>
  <c r="T765" l="1"/>
  <c r="AH764"/>
  <c r="S766" l="1"/>
  <c r="R767" s="1"/>
  <c r="AJ764"/>
  <c r="AI764" s="1"/>
  <c r="V765"/>
  <c r="X765" s="1"/>
  <c r="Z765" s="1"/>
  <c r="U765"/>
  <c r="W765" s="1"/>
  <c r="Y765" s="1"/>
  <c r="AB765" l="1"/>
  <c r="AD765" s="1"/>
  <c r="AA765"/>
  <c r="AC765" s="1"/>
  <c r="AE765" l="1"/>
  <c r="AF765"/>
  <c r="AG765" s="1"/>
  <c r="T766" l="1"/>
  <c r="AH765"/>
  <c r="S767" l="1"/>
  <c r="R768" s="1"/>
  <c r="AJ765"/>
  <c r="AI765" s="1"/>
  <c r="V766"/>
  <c r="X766" s="1"/>
  <c r="Z766" s="1"/>
  <c r="U766"/>
  <c r="W766" s="1"/>
  <c r="Y766" s="1"/>
  <c r="AB766" l="1"/>
  <c r="AD766" s="1"/>
  <c r="AA766"/>
  <c r="AC766" s="1"/>
  <c r="AE766" l="1"/>
  <c r="AF766"/>
  <c r="AG766" s="1"/>
  <c r="AH766" l="1"/>
  <c r="T767"/>
  <c r="S768" l="1"/>
  <c r="R769" s="1"/>
  <c r="AJ766"/>
  <c r="AI766" s="1"/>
  <c r="U767"/>
  <c r="W767" s="1"/>
  <c r="V767"/>
  <c r="G13" i="11" l="1"/>
  <c r="H13"/>
  <c r="X767" i="10"/>
  <c r="Y767"/>
  <c r="AA767" s="1"/>
  <c r="Z767" l="1"/>
  <c r="AB767" s="1"/>
  <c r="AC767"/>
  <c r="AD767" l="1"/>
  <c r="AE767" s="1"/>
  <c r="AF767" l="1"/>
  <c r="AG767" s="1"/>
  <c r="T768" s="1"/>
  <c r="AH767" l="1"/>
  <c r="AJ767" s="1"/>
  <c r="S769"/>
  <c r="R770" s="1"/>
  <c r="V768"/>
  <c r="X768" s="1"/>
  <c r="Z768" s="1"/>
  <c r="U768"/>
  <c r="W768" s="1"/>
  <c r="Y768" s="1"/>
  <c r="AI767" l="1"/>
  <c r="AB768"/>
  <c r="AD768" s="1"/>
  <c r="AA768"/>
  <c r="AC768" s="1"/>
  <c r="AE768" l="1"/>
  <c r="AF768"/>
  <c r="AG768" s="1"/>
  <c r="AH768" l="1"/>
  <c r="AJ768" s="1"/>
  <c r="AI768" s="1"/>
  <c r="T769"/>
  <c r="S770" l="1"/>
  <c r="R771" s="1"/>
  <c r="V769"/>
  <c r="X769" s="1"/>
  <c r="Z769" s="1"/>
  <c r="U769"/>
  <c r="W769" s="1"/>
  <c r="Y769" s="1"/>
  <c r="AB769" l="1"/>
  <c r="AD769" s="1"/>
  <c r="AA769"/>
  <c r="AC769" s="1"/>
  <c r="AE769" l="1"/>
  <c r="AF769"/>
  <c r="AG769" s="1"/>
  <c r="T770" l="1"/>
  <c r="V770" s="1"/>
  <c r="X770" s="1"/>
  <c r="Z770" s="1"/>
  <c r="AH769"/>
  <c r="U770" l="1"/>
  <c r="W770" s="1"/>
  <c r="Y770" s="1"/>
  <c r="S771"/>
  <c r="R772" s="1"/>
  <c r="AB770"/>
  <c r="AD770" s="1"/>
  <c r="AJ769"/>
  <c r="AI769" s="1"/>
  <c r="AA770" l="1"/>
  <c r="AC770" s="1"/>
  <c r="AF770" s="1"/>
  <c r="AG770" s="1"/>
  <c r="AE770" l="1"/>
  <c r="T771"/>
  <c r="AH770"/>
  <c r="S772" l="1"/>
  <c r="R773" s="1"/>
  <c r="AJ770"/>
  <c r="AI770" s="1"/>
  <c r="U771"/>
  <c r="W771" s="1"/>
  <c r="Y771" s="1"/>
  <c r="V771"/>
  <c r="X771" s="1"/>
  <c r="Z771" s="1"/>
  <c r="AB771" l="1"/>
  <c r="AD771" s="1"/>
  <c r="AA771"/>
  <c r="AC771" s="1"/>
  <c r="AF771" l="1"/>
  <c r="AG771" s="1"/>
  <c r="AE771"/>
  <c r="T772" l="1"/>
  <c r="AH771"/>
  <c r="S773" l="1"/>
  <c r="R774" s="1"/>
  <c r="AJ771"/>
  <c r="AI771" s="1"/>
  <c r="U772"/>
  <c r="W772" s="1"/>
  <c r="Y772" s="1"/>
  <c r="V772"/>
  <c r="X772" s="1"/>
  <c r="Z772" s="1"/>
  <c r="AB772" l="1"/>
  <c r="AD772" s="1"/>
  <c r="AA772"/>
  <c r="AC772" s="1"/>
  <c r="AE772" l="1"/>
  <c r="AF772"/>
  <c r="AG772" s="1"/>
  <c r="T773" l="1"/>
  <c r="V773" s="1"/>
  <c r="X773" s="1"/>
  <c r="AH772"/>
  <c r="U773" l="1"/>
  <c r="W773" s="1"/>
  <c r="Y773" s="1"/>
  <c r="AA773" s="1"/>
  <c r="S774"/>
  <c r="R775" s="1"/>
  <c r="AJ772"/>
  <c r="AI772" s="1"/>
  <c r="Z773"/>
  <c r="AB773" s="1"/>
  <c r="AD773" l="1"/>
  <c r="AC773"/>
  <c r="AE773" l="1"/>
  <c r="AF773"/>
  <c r="AG773" s="1"/>
  <c r="T774" l="1"/>
  <c r="AH773"/>
  <c r="S775" l="1"/>
  <c r="R776" s="1"/>
  <c r="AJ773"/>
  <c r="AI773" s="1"/>
  <c r="V774"/>
  <c r="X774" s="1"/>
  <c r="Z774" s="1"/>
  <c r="U774"/>
  <c r="W774" s="1"/>
  <c r="Y774" s="1"/>
  <c r="AB774" l="1"/>
  <c r="AD774" s="1"/>
  <c r="AA774"/>
  <c r="AC774" s="1"/>
  <c r="AE774" l="1"/>
  <c r="AF774"/>
  <c r="AG774" s="1"/>
  <c r="AH774" l="1"/>
  <c r="T775"/>
  <c r="S776" l="1"/>
  <c r="R777" s="1"/>
  <c r="AJ774"/>
  <c r="AI774" s="1"/>
  <c r="V775"/>
  <c r="X775" s="1"/>
  <c r="Z775" s="1"/>
  <c r="U775"/>
  <c r="W775" s="1"/>
  <c r="AB775" l="1"/>
  <c r="AD775" s="1"/>
  <c r="Y775"/>
  <c r="AA775" s="1"/>
  <c r="AC775" l="1"/>
  <c r="AF775" l="1"/>
  <c r="AG775" s="1"/>
  <c r="AE775"/>
  <c r="AH775" l="1"/>
  <c r="AJ775" s="1"/>
  <c r="AI775" s="1"/>
  <c r="T776"/>
  <c r="S777" l="1"/>
  <c r="R778" s="1"/>
  <c r="V776"/>
  <c r="X776" s="1"/>
  <c r="Z776" s="1"/>
  <c r="U776"/>
  <c r="W776" s="1"/>
  <c r="Y776" s="1"/>
  <c r="AB776" l="1"/>
  <c r="AD776" s="1"/>
  <c r="AA776"/>
  <c r="AC776" s="1"/>
  <c r="AE776" l="1"/>
  <c r="AF776"/>
  <c r="AG776" s="1"/>
  <c r="AH776" l="1"/>
  <c r="AJ776" s="1"/>
  <c r="AI776" s="1"/>
  <c r="T777"/>
  <c r="S778" l="1"/>
  <c r="R779" s="1"/>
  <c r="V777"/>
  <c r="X777" s="1"/>
  <c r="Z777" s="1"/>
  <c r="U777"/>
  <c r="W777" s="1"/>
  <c r="Y777" s="1"/>
  <c r="AB777" l="1"/>
  <c r="AD777" s="1"/>
  <c r="AA777"/>
  <c r="AC777" s="1"/>
  <c r="AF777" l="1"/>
  <c r="AG777" s="1"/>
  <c r="AE777"/>
  <c r="AH777" l="1"/>
  <c r="T778"/>
  <c r="S779" l="1"/>
  <c r="R780" s="1"/>
  <c r="AJ777"/>
  <c r="AI777" s="1"/>
  <c r="V778"/>
  <c r="X778" s="1"/>
  <c r="Z778" s="1"/>
  <c r="U778"/>
  <c r="W778" s="1"/>
  <c r="Y778" s="1"/>
  <c r="AB778" l="1"/>
  <c r="AD778" s="1"/>
  <c r="AA778"/>
  <c r="AC778" s="1"/>
  <c r="AF778" l="1"/>
  <c r="AG778" s="1"/>
  <c r="AE778"/>
  <c r="AH778" l="1"/>
  <c r="AJ778" s="1"/>
  <c r="AI778" s="1"/>
  <c r="T779"/>
  <c r="S780" l="1"/>
  <c r="R781" s="1"/>
  <c r="U779"/>
  <c r="W779" s="1"/>
  <c r="Y779" s="1"/>
  <c r="V779"/>
  <c r="X779" s="1"/>
  <c r="Z779" s="1"/>
  <c r="AB779" l="1"/>
  <c r="AD779" s="1"/>
  <c r="AA779"/>
  <c r="AC779" s="1"/>
  <c r="AF779" l="1"/>
  <c r="AG779" s="1"/>
  <c r="AE779"/>
  <c r="AH779" l="1"/>
  <c r="AJ779" s="1"/>
  <c r="AI779" s="1"/>
  <c r="T780"/>
  <c r="S781" l="1"/>
  <c r="R782" s="1"/>
  <c r="U780"/>
  <c r="W780" s="1"/>
  <c r="Y780" s="1"/>
  <c r="V780"/>
  <c r="X780" s="1"/>
  <c r="Z780" s="1"/>
  <c r="AB780" l="1"/>
  <c r="AD780" s="1"/>
  <c r="AA780"/>
  <c r="AC780" s="1"/>
  <c r="AF780" l="1"/>
  <c r="AG780" s="1"/>
  <c r="AE780"/>
  <c r="T781" l="1"/>
  <c r="U781" s="1"/>
  <c r="W781" s="1"/>
  <c r="AH780"/>
  <c r="V781" l="1"/>
  <c r="X781" s="1"/>
  <c r="Z781" s="1"/>
  <c r="S782"/>
  <c r="R783" s="1"/>
  <c r="AJ780"/>
  <c r="AI780" s="1"/>
  <c r="Y781"/>
  <c r="AA781" s="1"/>
  <c r="AB781" l="1"/>
  <c r="AD781" s="1"/>
  <c r="AC781"/>
  <c r="AF781" l="1"/>
  <c r="AG781" s="1"/>
  <c r="AE781"/>
  <c r="T782" l="1"/>
  <c r="AH781"/>
  <c r="S783" l="1"/>
  <c r="R784" s="1"/>
  <c r="AJ781"/>
  <c r="AI781" s="1"/>
  <c r="U782"/>
  <c r="W782" s="1"/>
  <c r="Y782" s="1"/>
  <c r="V782"/>
  <c r="X782" s="1"/>
  <c r="Z782" s="1"/>
  <c r="AB782" l="1"/>
  <c r="AD782" s="1"/>
  <c r="AA782"/>
  <c r="AC782" s="1"/>
  <c r="AE782" l="1"/>
  <c r="AF782"/>
  <c r="AG782" s="1"/>
  <c r="T783" l="1"/>
  <c r="AH782"/>
  <c r="S784" l="1"/>
  <c r="R785" s="1"/>
  <c r="AJ782"/>
  <c r="AI782" s="1"/>
  <c r="U783"/>
  <c r="W783" s="1"/>
  <c r="Y783" s="1"/>
  <c r="V783"/>
  <c r="X783" s="1"/>
  <c r="Z783" s="1"/>
  <c r="AB783" l="1"/>
  <c r="AD783" s="1"/>
  <c r="AA783"/>
  <c r="AC783" s="1"/>
  <c r="AE783" l="1"/>
  <c r="AF783"/>
  <c r="AG783" s="1"/>
  <c r="AH783" l="1"/>
  <c r="T784"/>
  <c r="S785" l="1"/>
  <c r="R786" s="1"/>
  <c r="AJ783"/>
  <c r="AI783" s="1"/>
  <c r="V784"/>
  <c r="X784" s="1"/>
  <c r="U784"/>
  <c r="W784" s="1"/>
  <c r="Y784" l="1"/>
  <c r="AA784" s="1"/>
  <c r="Z784"/>
  <c r="AB784" s="1"/>
  <c r="AC784" l="1"/>
  <c r="AD784"/>
  <c r="AE784" l="1"/>
  <c r="AF784"/>
  <c r="AG784" s="1"/>
  <c r="T785" l="1"/>
  <c r="AH784"/>
  <c r="S786" l="1"/>
  <c r="R787" s="1"/>
  <c r="AJ784"/>
  <c r="AI784" s="1"/>
  <c r="U785"/>
  <c r="W785" s="1"/>
  <c r="V785"/>
  <c r="X785" s="1"/>
  <c r="Z785" s="1"/>
  <c r="AB785" l="1"/>
  <c r="AD785" s="1"/>
  <c r="Y785"/>
  <c r="AA785" s="1"/>
  <c r="AC785" l="1"/>
  <c r="AF785" s="1"/>
  <c r="AG785" s="1"/>
  <c r="AE785" l="1"/>
  <c r="T786" s="1"/>
  <c r="S787" l="1"/>
  <c r="R788" s="1"/>
  <c r="AH785"/>
  <c r="AJ785" s="1"/>
  <c r="AI785" s="1"/>
  <c r="V786"/>
  <c r="X786" s="1"/>
  <c r="Z786" s="1"/>
  <c r="U786"/>
  <c r="W786" s="1"/>
  <c r="AB786" l="1"/>
  <c r="AD786" s="1"/>
  <c r="Y786"/>
  <c r="AA786" s="1"/>
  <c r="AC786" l="1"/>
  <c r="AE786" l="1"/>
  <c r="AF786"/>
  <c r="AG786" s="1"/>
  <c r="T787" l="1"/>
  <c r="AH786"/>
  <c r="AJ786" s="1"/>
  <c r="AI786" s="1"/>
  <c r="S788" l="1"/>
  <c r="R789" s="1"/>
  <c r="U787"/>
  <c r="W787" s="1"/>
  <c r="Y787" s="1"/>
  <c r="V787"/>
  <c r="X787" s="1"/>
  <c r="Z787" s="1"/>
  <c r="AB787" l="1"/>
  <c r="AD787" s="1"/>
  <c r="AA787"/>
  <c r="AC787" s="1"/>
  <c r="AF787" l="1"/>
  <c r="AG787" s="1"/>
  <c r="AE787"/>
  <c r="T788" l="1"/>
  <c r="AH787"/>
  <c r="AJ787" s="1"/>
  <c r="AI787" s="1"/>
  <c r="S789" l="1"/>
  <c r="R790" s="1"/>
  <c r="V788"/>
  <c r="X788" s="1"/>
  <c r="Z788" s="1"/>
  <c r="U788"/>
  <c r="W788" s="1"/>
  <c r="Y788" s="1"/>
  <c r="AB788" l="1"/>
  <c r="AD788" s="1"/>
  <c r="AA788"/>
  <c r="AC788" s="1"/>
  <c r="AF788" l="1"/>
  <c r="AG788" s="1"/>
  <c r="AE788"/>
  <c r="AH788" l="1"/>
  <c r="AJ788" s="1"/>
  <c r="AI788" s="1"/>
  <c r="T789"/>
  <c r="S790" l="1"/>
  <c r="R791" s="1"/>
  <c r="V789"/>
  <c r="X789" s="1"/>
  <c r="Z789" s="1"/>
  <c r="U789"/>
  <c r="W789" s="1"/>
  <c r="Y789" s="1"/>
  <c r="AB789" l="1"/>
  <c r="AD789" s="1"/>
  <c r="AA789"/>
  <c r="AC789" s="1"/>
  <c r="AF789" l="1"/>
  <c r="AG789" s="1"/>
  <c r="AE789"/>
  <c r="AH789" l="1"/>
  <c r="AJ789" s="1"/>
  <c r="AI789" s="1"/>
  <c r="T790"/>
  <c r="S791" l="1"/>
  <c r="R792" s="1"/>
  <c r="U790"/>
  <c r="W790" s="1"/>
  <c r="Y790" s="1"/>
  <c r="V790"/>
  <c r="X790" s="1"/>
  <c r="Z790" s="1"/>
  <c r="AB790" l="1"/>
  <c r="AD790" s="1"/>
  <c r="AA790"/>
  <c r="AC790" s="1"/>
  <c r="AE790" l="1"/>
  <c r="AF790"/>
  <c r="AG790" s="1"/>
  <c r="AH790" l="1"/>
  <c r="AJ790" s="1"/>
  <c r="AI790" s="1"/>
  <c r="T791"/>
  <c r="S792" l="1"/>
  <c r="R793" s="1"/>
  <c r="V791"/>
  <c r="X791" s="1"/>
  <c r="Z791" s="1"/>
  <c r="U791"/>
  <c r="W791" s="1"/>
  <c r="Y791" s="1"/>
  <c r="AB791" l="1"/>
  <c r="AD791" s="1"/>
  <c r="AA791"/>
  <c r="AC791" s="1"/>
  <c r="AF791" l="1"/>
  <c r="AG791" s="1"/>
  <c r="AE791"/>
  <c r="AH791" l="1"/>
  <c r="AJ791" s="1"/>
  <c r="AI791" s="1"/>
  <c r="T792"/>
  <c r="S793" l="1"/>
  <c r="R794" s="1"/>
  <c r="V792"/>
  <c r="X792" s="1"/>
  <c r="Z792" s="1"/>
  <c r="U792"/>
  <c r="W792" s="1"/>
  <c r="Y792" s="1"/>
  <c r="AB792" l="1"/>
  <c r="AD792" s="1"/>
  <c r="AA792"/>
  <c r="AC792" s="1"/>
  <c r="AF792" l="1"/>
  <c r="AG792" s="1"/>
  <c r="AE792"/>
  <c r="AH792" l="1"/>
  <c r="AJ792" s="1"/>
  <c r="AI792" s="1"/>
  <c r="T793"/>
  <c r="S794" l="1"/>
  <c r="R795" s="1"/>
  <c r="V793"/>
  <c r="X793" s="1"/>
  <c r="Z793" s="1"/>
  <c r="U793"/>
  <c r="W793" s="1"/>
  <c r="Y793" s="1"/>
  <c r="AB793" l="1"/>
  <c r="AD793" s="1"/>
  <c r="AA793"/>
  <c r="AC793" s="1"/>
  <c r="AF793" l="1"/>
  <c r="AG793" s="1"/>
  <c r="AE793"/>
  <c r="AH793" l="1"/>
  <c r="AJ793" s="1"/>
  <c r="AI793" s="1"/>
  <c r="T794"/>
  <c r="S795" l="1"/>
  <c r="R796" s="1"/>
  <c r="V794"/>
  <c r="X794" s="1"/>
  <c r="Z794" s="1"/>
  <c r="U794"/>
  <c r="W794" s="1"/>
  <c r="Y794" s="1"/>
  <c r="AB794" l="1"/>
  <c r="AD794" s="1"/>
  <c r="AA794"/>
  <c r="AC794" s="1"/>
  <c r="AE794" l="1"/>
  <c r="AF794"/>
  <c r="AG794" s="1"/>
  <c r="T795" l="1"/>
  <c r="AH794"/>
  <c r="AJ794" s="1"/>
  <c r="AI794" s="1"/>
  <c r="S796" l="1"/>
  <c r="R797" s="1"/>
  <c r="U795"/>
  <c r="W795" s="1"/>
  <c r="Y795" s="1"/>
  <c r="V795"/>
  <c r="X795" s="1"/>
  <c r="Z795" s="1"/>
  <c r="AB795" l="1"/>
  <c r="AD795" s="1"/>
  <c r="AA795"/>
  <c r="AC795" s="1"/>
  <c r="AF795" l="1"/>
  <c r="AG795" s="1"/>
  <c r="AE795"/>
  <c r="T796" l="1"/>
  <c r="AH795"/>
  <c r="AJ795" s="1"/>
  <c r="AI795" s="1"/>
  <c r="S797" l="1"/>
  <c r="R798" s="1"/>
  <c r="V796"/>
  <c r="X796" s="1"/>
  <c r="Z796" s="1"/>
  <c r="U796"/>
  <c r="W796" s="1"/>
  <c r="Y796" s="1"/>
  <c r="AB796" l="1"/>
  <c r="AD796" s="1"/>
  <c r="AA796"/>
  <c r="AC796" s="1"/>
  <c r="AF796" l="1"/>
  <c r="AG796" s="1"/>
  <c r="AE796"/>
  <c r="T797" l="1"/>
  <c r="AH796"/>
  <c r="AJ796" s="1"/>
  <c r="AI796" s="1"/>
  <c r="S798" l="1"/>
  <c r="R799" s="1"/>
  <c r="V797"/>
  <c r="X797" s="1"/>
  <c r="Z797" s="1"/>
  <c r="U797"/>
  <c r="W797" s="1"/>
  <c r="Y797" s="1"/>
  <c r="AB797" l="1"/>
  <c r="AD797" s="1"/>
  <c r="AA797"/>
  <c r="AC797" s="1"/>
  <c r="AF797" l="1"/>
  <c r="AG797" s="1"/>
  <c r="AE797"/>
  <c r="AH797" l="1"/>
  <c r="AJ797" s="1"/>
  <c r="AI797" s="1"/>
  <c r="T798"/>
  <c r="S799" l="1"/>
  <c r="R800" s="1"/>
  <c r="V798"/>
  <c r="X798" s="1"/>
  <c r="Z798" s="1"/>
  <c r="U798"/>
  <c r="W798" s="1"/>
  <c r="Y798" s="1"/>
  <c r="AB798" l="1"/>
  <c r="AD798" s="1"/>
  <c r="AA798"/>
  <c r="AC798" s="1"/>
  <c r="AF798" l="1"/>
  <c r="AG798" s="1"/>
  <c r="AE798"/>
  <c r="T799" l="1"/>
  <c r="AH798"/>
  <c r="AJ798" s="1"/>
  <c r="AI798" s="1"/>
  <c r="S800" l="1"/>
  <c r="R801" s="1"/>
  <c r="U799"/>
  <c r="W799" s="1"/>
  <c r="Y799" s="1"/>
  <c r="V799"/>
  <c r="X799" s="1"/>
  <c r="Z799" s="1"/>
  <c r="AB799" l="1"/>
  <c r="AD799" s="1"/>
  <c r="AA799"/>
  <c r="AC799" s="1"/>
  <c r="AE799" l="1"/>
  <c r="AF799"/>
  <c r="AG799" s="1"/>
  <c r="AH799" l="1"/>
  <c r="AJ799" s="1"/>
  <c r="AI799" s="1"/>
  <c r="T800"/>
  <c r="S801" l="1"/>
  <c r="R802" s="1"/>
  <c r="U800"/>
  <c r="W800" s="1"/>
  <c r="Y800" s="1"/>
  <c r="V800"/>
  <c r="X800" s="1"/>
  <c r="Z800" s="1"/>
  <c r="AB800" l="1"/>
  <c r="AD800" s="1"/>
  <c r="AA800"/>
  <c r="AC800" s="1"/>
  <c r="AE800" l="1"/>
  <c r="AF800"/>
  <c r="AG800" s="1"/>
  <c r="T801" l="1"/>
  <c r="U801" s="1"/>
  <c r="W801" s="1"/>
  <c r="Y801" s="1"/>
  <c r="AH800"/>
  <c r="AJ800" s="1"/>
  <c r="AI800" s="1"/>
  <c r="S802" l="1"/>
  <c r="R803" s="1"/>
  <c r="V801"/>
  <c r="X801" s="1"/>
  <c r="Z801" s="1"/>
  <c r="AA801"/>
  <c r="AC801" s="1"/>
  <c r="AB801" l="1"/>
  <c r="AD801" s="1"/>
  <c r="AE801" s="1"/>
  <c r="AF801" l="1"/>
  <c r="AG801" s="1"/>
  <c r="AH801" s="1"/>
  <c r="T802" l="1"/>
  <c r="AJ801"/>
  <c r="AI801" s="1"/>
  <c r="U802" l="1"/>
  <c r="W802" s="1"/>
  <c r="Y802" s="1"/>
  <c r="S803"/>
  <c r="R804" s="1"/>
  <c r="V802"/>
  <c r="X802" s="1"/>
  <c r="Z802" s="1"/>
  <c r="AB802" l="1"/>
  <c r="AD802" s="1"/>
  <c r="AA802"/>
  <c r="AC802" s="1"/>
  <c r="AF802" l="1"/>
  <c r="AG802" s="1"/>
  <c r="AH802" s="1"/>
  <c r="AE802"/>
  <c r="T803" l="1"/>
  <c r="U803" s="1"/>
  <c r="W803" s="1"/>
  <c r="AJ802"/>
  <c r="AI802" s="1"/>
  <c r="V803" l="1"/>
  <c r="X803" s="1"/>
  <c r="Z803" s="1"/>
  <c r="S804"/>
  <c r="R805" s="1"/>
  <c r="Y803"/>
  <c r="AA803" s="1"/>
  <c r="AB803" l="1"/>
  <c r="AD803" s="1"/>
  <c r="AC803"/>
  <c r="AE803" l="1"/>
  <c r="AF803"/>
  <c r="AG803" l="1"/>
  <c r="T804" s="1"/>
  <c r="AH803" l="1"/>
  <c r="AJ803" s="1"/>
  <c r="AI803" s="1"/>
  <c r="V804"/>
  <c r="X804" s="1"/>
  <c r="Z804" s="1"/>
  <c r="U804"/>
  <c r="W804" s="1"/>
  <c r="Y804" s="1"/>
  <c r="S805"/>
  <c r="R806" s="1"/>
  <c r="AB804" l="1"/>
  <c r="AD804" s="1"/>
  <c r="AA804"/>
  <c r="AC804" s="1"/>
  <c r="AF804" l="1"/>
  <c r="AG804" s="1"/>
  <c r="T805" s="1"/>
  <c r="AE804"/>
  <c r="AH804" l="1"/>
  <c r="AJ804" s="1"/>
  <c r="AI804" s="1"/>
  <c r="S806"/>
  <c r="R807" s="1"/>
  <c r="V805"/>
  <c r="X805" s="1"/>
  <c r="Z805" s="1"/>
  <c r="U805"/>
  <c r="W805" s="1"/>
  <c r="Y805" s="1"/>
  <c r="AB805" l="1"/>
  <c r="AD805" s="1"/>
  <c r="AA805"/>
  <c r="AC805" s="1"/>
  <c r="AE805" l="1"/>
  <c r="AF805"/>
  <c r="AG805" s="1"/>
  <c r="T806" l="1"/>
  <c r="AH805"/>
  <c r="S807" l="1"/>
  <c r="R808" s="1"/>
  <c r="V806"/>
  <c r="X806" s="1"/>
  <c r="Z806" s="1"/>
  <c r="AJ805"/>
  <c r="AI805" s="1"/>
  <c r="U806"/>
  <c r="W806" s="1"/>
  <c r="Y806" s="1"/>
  <c r="AB806" l="1"/>
  <c r="AD806" s="1"/>
  <c r="AA806"/>
  <c r="AC806" s="1"/>
  <c r="AF806" l="1"/>
  <c r="AG806" s="1"/>
  <c r="AE806"/>
  <c r="AH806" l="1"/>
  <c r="AJ806" s="1"/>
  <c r="AI806" s="1"/>
  <c r="T807"/>
  <c r="S808" l="1"/>
  <c r="R809" s="1"/>
  <c r="V807"/>
  <c r="X807" s="1"/>
  <c r="Z807" s="1"/>
  <c r="U807"/>
  <c r="W807" s="1"/>
  <c r="Y807" s="1"/>
  <c r="AB807" l="1"/>
  <c r="AD807" s="1"/>
  <c r="AA807"/>
  <c r="AC807" s="1"/>
  <c r="AF807" l="1"/>
  <c r="AG807" s="1"/>
  <c r="AE807"/>
  <c r="AH807" l="1"/>
  <c r="T808"/>
  <c r="S809" l="1"/>
  <c r="R810" s="1"/>
  <c r="AJ807"/>
  <c r="AI807" s="1"/>
  <c r="V808"/>
  <c r="X808" s="1"/>
  <c r="Z808" s="1"/>
  <c r="U808"/>
  <c r="W808" s="1"/>
  <c r="Y808" s="1"/>
  <c r="AB808" l="1"/>
  <c r="AD808" s="1"/>
  <c r="AA808"/>
  <c r="AC808" s="1"/>
  <c r="AF808" l="1"/>
  <c r="AG808" s="1"/>
  <c r="AE808"/>
  <c r="AH808" l="1"/>
  <c r="AJ808" s="1"/>
  <c r="AI808" s="1"/>
  <c r="T809"/>
  <c r="S810" l="1"/>
  <c r="R811" s="1"/>
  <c r="V809"/>
  <c r="X809" s="1"/>
  <c r="Z809" s="1"/>
  <c r="U809"/>
  <c r="W809" s="1"/>
  <c r="Y809" s="1"/>
  <c r="AB809" l="1"/>
  <c r="AD809" s="1"/>
  <c r="AA809"/>
  <c r="AC809" s="1"/>
  <c r="AE809" l="1"/>
  <c r="AF809"/>
  <c r="AG809" s="1"/>
  <c r="T810" l="1"/>
  <c r="AH809"/>
  <c r="S811" l="1"/>
  <c r="R812" s="1"/>
  <c r="AJ809"/>
  <c r="AI809" s="1"/>
  <c r="U810"/>
  <c r="W810" s="1"/>
  <c r="Y810" s="1"/>
  <c r="V810"/>
  <c r="X810" s="1"/>
  <c r="Z810" s="1"/>
  <c r="AB810" l="1"/>
  <c r="AD810" s="1"/>
  <c r="AA810"/>
  <c r="AC810" s="1"/>
  <c r="AE810" l="1"/>
  <c r="AF810"/>
  <c r="AG810" s="1"/>
  <c r="T811" l="1"/>
  <c r="AH810"/>
  <c r="S812" l="1"/>
  <c r="R813" s="1"/>
  <c r="AJ810"/>
  <c r="AI810" s="1"/>
  <c r="U811"/>
  <c r="W811" s="1"/>
  <c r="Y811" s="1"/>
  <c r="V811"/>
  <c r="X811" s="1"/>
  <c r="Z811" s="1"/>
  <c r="AB811" l="1"/>
  <c r="AD811" s="1"/>
  <c r="AA811"/>
  <c r="AC811" s="1"/>
  <c r="AE811" l="1"/>
  <c r="AF811"/>
  <c r="AG811" s="1"/>
  <c r="AH811" l="1"/>
  <c r="T812"/>
  <c r="S813" l="1"/>
  <c r="R814" s="1"/>
  <c r="AJ811"/>
  <c r="AI811" s="1"/>
  <c r="V812"/>
  <c r="X812" s="1"/>
  <c r="U812"/>
  <c r="W812" s="1"/>
  <c r="Z812" l="1"/>
  <c r="AB812" s="1"/>
  <c r="Y812" l="1"/>
  <c r="AA812" s="1"/>
  <c r="AD812"/>
  <c r="AC812" l="1"/>
  <c r="AF812" l="1"/>
  <c r="AG812" s="1"/>
  <c r="AE812"/>
  <c r="AH812" l="1"/>
  <c r="T813"/>
  <c r="S814" l="1"/>
  <c r="R815" s="1"/>
  <c r="AJ812"/>
  <c r="AI812" s="1"/>
  <c r="V813"/>
  <c r="X813" s="1"/>
  <c r="Z813" s="1"/>
  <c r="U813"/>
  <c r="W813" s="1"/>
  <c r="Y813" s="1"/>
  <c r="AB813" l="1"/>
  <c r="AD813" s="1"/>
  <c r="AA813"/>
  <c r="AC813" s="1"/>
  <c r="AF813" l="1"/>
  <c r="AG813" s="1"/>
  <c r="AE813"/>
  <c r="T814" l="1"/>
  <c r="U814" s="1"/>
  <c r="AH813"/>
  <c r="S815" l="1"/>
  <c r="R816" s="1"/>
  <c r="V814"/>
  <c r="X814" s="1"/>
  <c r="Z814" s="1"/>
  <c r="AB814" s="1"/>
  <c r="AJ813"/>
  <c r="AI813" s="1"/>
  <c r="W814"/>
  <c r="Y814" l="1"/>
  <c r="AA814" s="1"/>
  <c r="AD814"/>
  <c r="AC814" l="1"/>
  <c r="AF814" l="1"/>
  <c r="AG814" s="1"/>
  <c r="AE814"/>
  <c r="T815" l="1"/>
  <c r="U815" s="1"/>
  <c r="W815" s="1"/>
  <c r="AH814"/>
  <c r="AJ814" s="1"/>
  <c r="AI814" s="1"/>
  <c r="V815" l="1"/>
  <c r="X815" s="1"/>
  <c r="Z815" s="1"/>
  <c r="S816"/>
  <c r="R817" s="1"/>
  <c r="Y815"/>
  <c r="AA815" s="1"/>
  <c r="AB815" l="1"/>
  <c r="AD815" s="1"/>
  <c r="AC815"/>
  <c r="AF815" l="1"/>
  <c r="AG815" s="1"/>
  <c r="AE815"/>
  <c r="AH815" l="1"/>
  <c r="AJ815" s="1"/>
  <c r="AI815" s="1"/>
  <c r="T816"/>
  <c r="S817" l="1"/>
  <c r="R818" s="1"/>
  <c r="V816"/>
  <c r="X816" s="1"/>
  <c r="Z816" s="1"/>
  <c r="U816"/>
  <c r="W816" s="1"/>
  <c r="Y816" s="1"/>
  <c r="AB816" l="1"/>
  <c r="AD816" s="1"/>
  <c r="AA816"/>
  <c r="AC816" s="1"/>
  <c r="AE816" l="1"/>
  <c r="AF816"/>
  <c r="AG816" s="1"/>
  <c r="T817" l="1"/>
  <c r="AH816"/>
  <c r="AJ816" s="1"/>
  <c r="AI816" s="1"/>
  <c r="S818" l="1"/>
  <c r="R819" s="1"/>
  <c r="U817"/>
  <c r="W817" s="1"/>
  <c r="Y817" s="1"/>
  <c r="V817"/>
  <c r="X817" s="1"/>
  <c r="Z817" s="1"/>
  <c r="AB817" l="1"/>
  <c r="AD817" s="1"/>
  <c r="AA817"/>
  <c r="AC817" s="1"/>
  <c r="AF817" l="1"/>
  <c r="AG817" s="1"/>
  <c r="AE817"/>
  <c r="T818" l="1"/>
  <c r="AH817"/>
  <c r="AJ817" s="1"/>
  <c r="AI817" s="1"/>
  <c r="S819" l="1"/>
  <c r="R820" s="1"/>
  <c r="U818"/>
  <c r="W818" s="1"/>
  <c r="Y818" s="1"/>
  <c r="V818"/>
  <c r="X818" s="1"/>
  <c r="Z818" s="1"/>
  <c r="AB818" l="1"/>
  <c r="AD818" s="1"/>
  <c r="AA818"/>
  <c r="AC818" s="1"/>
  <c r="AF818" l="1"/>
  <c r="AG818" s="1"/>
  <c r="AE818"/>
  <c r="T819" l="1"/>
  <c r="AH818"/>
  <c r="AJ818" s="1"/>
  <c r="AI818" s="1"/>
  <c r="S820" l="1"/>
  <c r="R821" s="1"/>
  <c r="U819"/>
  <c r="W819" s="1"/>
  <c r="Y819" s="1"/>
  <c r="V819"/>
  <c r="X819" s="1"/>
  <c r="Z819" s="1"/>
  <c r="AB819" l="1"/>
  <c r="AD819" s="1"/>
  <c r="AA819"/>
  <c r="AC819" s="1"/>
  <c r="AF819" l="1"/>
  <c r="AG819" s="1"/>
  <c r="AE819"/>
  <c r="T820" l="1"/>
  <c r="AH819"/>
  <c r="AJ819" s="1"/>
  <c r="AI819" s="1"/>
  <c r="S821" l="1"/>
  <c r="R822" s="1"/>
  <c r="V820"/>
  <c r="X820" s="1"/>
  <c r="Z820" s="1"/>
  <c r="U820"/>
  <c r="W820" s="1"/>
  <c r="Y820" s="1"/>
  <c r="AB820" l="1"/>
  <c r="AD820" s="1"/>
  <c r="AA820"/>
  <c r="AC820" s="1"/>
  <c r="AE820" l="1"/>
  <c r="AF820"/>
  <c r="AG820" s="1"/>
  <c r="T821" l="1"/>
  <c r="V821" s="1"/>
  <c r="X821" s="1"/>
  <c r="AH820"/>
  <c r="AJ820" s="1"/>
  <c r="AI820" s="1"/>
  <c r="U821" l="1"/>
  <c r="W821" s="1"/>
  <c r="Y821" s="1"/>
  <c r="AA821" s="1"/>
  <c r="S822"/>
  <c r="R823" s="1"/>
  <c r="Z821"/>
  <c r="AB821" s="1"/>
  <c r="AD821" l="1"/>
  <c r="AC821"/>
  <c r="AE821" l="1"/>
  <c r="AF821"/>
  <c r="AG821" s="1"/>
  <c r="T822" l="1"/>
  <c r="AH821"/>
  <c r="S823" l="1"/>
  <c r="R824" s="1"/>
  <c r="AJ821"/>
  <c r="AI821" s="1"/>
  <c r="U822"/>
  <c r="W822" s="1"/>
  <c r="Y822" s="1"/>
  <c r="V822"/>
  <c r="X822" s="1"/>
  <c r="Z822" s="1"/>
  <c r="AB822" l="1"/>
  <c r="AD822" s="1"/>
  <c r="AA822"/>
  <c r="AC822" s="1"/>
  <c r="AE822" l="1"/>
  <c r="AF822"/>
  <c r="AG822" s="1"/>
  <c r="AH822" l="1"/>
  <c r="T823"/>
  <c r="S824" l="1"/>
  <c r="R825" s="1"/>
  <c r="AJ822"/>
  <c r="AI822" s="1"/>
  <c r="V823"/>
  <c r="X823" s="1"/>
  <c r="U823"/>
  <c r="W823" s="1"/>
  <c r="Y823" l="1"/>
  <c r="AA823" s="1"/>
  <c r="Z823"/>
  <c r="AB823" s="1"/>
  <c r="AC823" l="1"/>
  <c r="AD823"/>
  <c r="AE823" l="1"/>
  <c r="AF823"/>
  <c r="AG823" s="1"/>
  <c r="T824" l="1"/>
  <c r="AH823"/>
  <c r="S825" l="1"/>
  <c r="R826" s="1"/>
  <c r="AJ823"/>
  <c r="AI823" s="1"/>
  <c r="V824"/>
  <c r="X824" s="1"/>
  <c r="Z824" s="1"/>
  <c r="U824"/>
  <c r="W824" s="1"/>
  <c r="Y824" s="1"/>
  <c r="AB824" l="1"/>
  <c r="AD824" s="1"/>
  <c r="AA824"/>
  <c r="AC824" s="1"/>
  <c r="AE824" l="1"/>
  <c r="AF824"/>
  <c r="AG824" s="1"/>
  <c r="T825" l="1"/>
  <c r="AH824"/>
  <c r="S826" l="1"/>
  <c r="R827" s="1"/>
  <c r="AJ824"/>
  <c r="AI824" s="1"/>
  <c r="V825"/>
  <c r="X825" s="1"/>
  <c r="Z825" s="1"/>
  <c r="U825"/>
  <c r="W825" s="1"/>
  <c r="Y825" s="1"/>
  <c r="AB825" l="1"/>
  <c r="AD825" s="1"/>
  <c r="AA825"/>
  <c r="AC825" s="1"/>
  <c r="AE825" l="1"/>
  <c r="AF825"/>
  <c r="AG825" s="1"/>
  <c r="AH825" l="1"/>
  <c r="T826"/>
  <c r="S827" l="1"/>
  <c r="R828" s="1"/>
  <c r="AJ825"/>
  <c r="AI825" s="1"/>
  <c r="V826"/>
  <c r="X826" s="1"/>
  <c r="U826"/>
  <c r="W826" s="1"/>
  <c r="Z826" l="1"/>
  <c r="AB826" s="1"/>
  <c r="Y826" l="1"/>
  <c r="AA826" s="1"/>
  <c r="AD826"/>
  <c r="AC826" l="1"/>
  <c r="AF826" l="1"/>
  <c r="AG826" s="1"/>
  <c r="AE826"/>
  <c r="T827" l="1"/>
  <c r="AH826"/>
  <c r="S828" l="1"/>
  <c r="R829" s="1"/>
  <c r="AJ826"/>
  <c r="AI826" s="1"/>
  <c r="V827"/>
  <c r="X827" s="1"/>
  <c r="Z827" s="1"/>
  <c r="U827"/>
  <c r="W827" s="1"/>
  <c r="Y827" s="1"/>
  <c r="AB827" l="1"/>
  <c r="AD827" s="1"/>
  <c r="AA827"/>
  <c r="AC827" s="1"/>
  <c r="AE827" l="1"/>
  <c r="AF827"/>
  <c r="AG827" s="1"/>
  <c r="T828" l="1"/>
  <c r="AH827"/>
  <c r="S829" l="1"/>
  <c r="R830" s="1"/>
  <c r="AJ827"/>
  <c r="AI827" s="1"/>
  <c r="U828"/>
  <c r="W828" s="1"/>
  <c r="Y828" s="1"/>
  <c r="V828"/>
  <c r="X828" s="1"/>
  <c r="Z828" s="1"/>
  <c r="AB828" l="1"/>
  <c r="AD828" s="1"/>
  <c r="AA828"/>
  <c r="AC828" s="1"/>
  <c r="AE828" l="1"/>
  <c r="AF828"/>
  <c r="AG828" s="1"/>
  <c r="T829" l="1"/>
  <c r="AH828"/>
  <c r="S830" l="1"/>
  <c r="R831" s="1"/>
  <c r="AJ828"/>
  <c r="AI828" s="1"/>
  <c r="V829"/>
  <c r="X829" s="1"/>
  <c r="Z829" s="1"/>
  <c r="U829"/>
  <c r="W829" s="1"/>
  <c r="Y829" s="1"/>
  <c r="AB829" l="1"/>
  <c r="AD829" s="1"/>
  <c r="AA829"/>
  <c r="AC829" s="1"/>
  <c r="AE829" l="1"/>
  <c r="AF829"/>
  <c r="AG829" s="1"/>
  <c r="T830" l="1"/>
  <c r="AH829"/>
  <c r="S831" l="1"/>
  <c r="R832" s="1"/>
  <c r="AJ829"/>
  <c r="AI829" s="1"/>
  <c r="U830"/>
  <c r="W830" s="1"/>
  <c r="Y830" s="1"/>
  <c r="V830"/>
  <c r="X830" s="1"/>
  <c r="Z830" s="1"/>
  <c r="AB830" l="1"/>
  <c r="AD830" s="1"/>
  <c r="AA830"/>
  <c r="AC830" s="1"/>
  <c r="AE830" l="1"/>
  <c r="AF830"/>
  <c r="AG830" s="1"/>
  <c r="AH830" l="1"/>
  <c r="T831"/>
  <c r="S832" l="1"/>
  <c r="R833" s="1"/>
  <c r="AJ830"/>
  <c r="AI830" s="1"/>
  <c r="U831"/>
  <c r="W831" s="1"/>
  <c r="V831"/>
  <c r="X831" s="1"/>
  <c r="Y831" l="1"/>
  <c r="AA831" s="1"/>
  <c r="Z831"/>
  <c r="AB831" s="1"/>
  <c r="AC831" l="1"/>
  <c r="AD831"/>
  <c r="AF831" l="1"/>
  <c r="AG831" s="1"/>
  <c r="AE831"/>
  <c r="T832" l="1"/>
  <c r="U832" s="1"/>
  <c r="W832" s="1"/>
  <c r="AH831"/>
  <c r="V832" l="1"/>
  <c r="X832" s="1"/>
  <c r="Z832" s="1"/>
  <c r="AB832" s="1"/>
  <c r="S833"/>
  <c r="R834" s="1"/>
  <c r="AJ831"/>
  <c r="AI831" s="1"/>
  <c r="Y832"/>
  <c r="AA832" s="1"/>
  <c r="AC832" l="1"/>
  <c r="AD832"/>
  <c r="AF832" l="1"/>
  <c r="AG832" s="1"/>
  <c r="AE832"/>
  <c r="T833" l="1"/>
  <c r="U833" s="1"/>
  <c r="W833" s="1"/>
  <c r="AH832"/>
  <c r="V833" l="1"/>
  <c r="X833" s="1"/>
  <c r="Z833" s="1"/>
  <c r="AB833" s="1"/>
  <c r="S834"/>
  <c r="R835" s="1"/>
  <c r="AJ832"/>
  <c r="AI832" s="1"/>
  <c r="Y833"/>
  <c r="AA833" s="1"/>
  <c r="AD833" l="1"/>
  <c r="AC833"/>
  <c r="AE833" l="1"/>
  <c r="AF833"/>
  <c r="AG833" s="1"/>
  <c r="AH833" l="1"/>
  <c r="T834"/>
  <c r="S835" l="1"/>
  <c r="R836" s="1"/>
  <c r="AJ833"/>
  <c r="AI833" s="1"/>
  <c r="V834"/>
  <c r="X834" s="1"/>
  <c r="Z834" s="1"/>
  <c r="U834"/>
  <c r="W834" s="1"/>
  <c r="Y834" s="1"/>
  <c r="AB834" l="1"/>
  <c r="AD834" s="1"/>
  <c r="AA834"/>
  <c r="AC834" s="1"/>
  <c r="AE834" l="1"/>
  <c r="AF834"/>
  <c r="AG834" s="1"/>
  <c r="T835" l="1"/>
  <c r="AH834"/>
  <c r="S836" l="1"/>
  <c r="R837" s="1"/>
  <c r="AJ834"/>
  <c r="AI834" s="1"/>
  <c r="U835"/>
  <c r="W835" s="1"/>
  <c r="Y835" s="1"/>
  <c r="V835"/>
  <c r="X835" s="1"/>
  <c r="AA835" l="1"/>
  <c r="AC835" s="1"/>
  <c r="Z835"/>
  <c r="AB835" s="1"/>
  <c r="AD835" l="1"/>
  <c r="AF835" s="1"/>
  <c r="AG835" s="1"/>
  <c r="AE835" l="1"/>
  <c r="T836" s="1"/>
  <c r="S837" l="1"/>
  <c r="R838" s="1"/>
  <c r="AH835"/>
  <c r="V836"/>
  <c r="X836" s="1"/>
  <c r="Z836" s="1"/>
  <c r="U836"/>
  <c r="W836" s="1"/>
  <c r="Y836" s="1"/>
  <c r="AB836" l="1"/>
  <c r="AD836" s="1"/>
  <c r="AA836"/>
  <c r="AC836" s="1"/>
  <c r="AJ835"/>
  <c r="AI835" s="1"/>
  <c r="AE836" l="1"/>
  <c r="AF836"/>
  <c r="AG836" s="1"/>
  <c r="AH836" l="1"/>
  <c r="T837"/>
  <c r="S838" l="1"/>
  <c r="R839" s="1"/>
  <c r="AJ836"/>
  <c r="AI836" s="1"/>
  <c r="U837"/>
  <c r="W837" s="1"/>
  <c r="Y837" s="1"/>
  <c r="V837"/>
  <c r="X837" s="1"/>
  <c r="Z837" s="1"/>
  <c r="AB837" l="1"/>
  <c r="AD837" s="1"/>
  <c r="AA837"/>
  <c r="AC837" s="1"/>
  <c r="AF837" l="1"/>
  <c r="AG837" s="1"/>
  <c r="AE837"/>
  <c r="T838" l="1"/>
  <c r="U838" s="1"/>
  <c r="AH837"/>
  <c r="S839" l="1"/>
  <c r="R840" s="1"/>
  <c r="V838"/>
  <c r="X838" s="1"/>
  <c r="Z838" s="1"/>
  <c r="AB838" s="1"/>
  <c r="AJ837"/>
  <c r="AI837" s="1"/>
  <c r="W838"/>
  <c r="Y838" l="1"/>
  <c r="AA838" s="1"/>
  <c r="AD838"/>
  <c r="AC838" l="1"/>
  <c r="AF838" s="1"/>
  <c r="AG838" s="1"/>
  <c r="AE838" l="1"/>
  <c r="AH838" s="1"/>
  <c r="T839" l="1"/>
  <c r="AJ838"/>
  <c r="AI838" s="1"/>
  <c r="S840" l="1"/>
  <c r="R841" s="1"/>
  <c r="U839"/>
  <c r="W839" s="1"/>
  <c r="Y839" s="1"/>
  <c r="V839"/>
  <c r="X839" s="1"/>
  <c r="Z839" s="1"/>
  <c r="AB839" l="1"/>
  <c r="AD839" s="1"/>
  <c r="AA839"/>
  <c r="AC839" s="1"/>
  <c r="AE839" l="1"/>
  <c r="AF839"/>
  <c r="AG839" s="1"/>
  <c r="T840" l="1"/>
  <c r="U840" s="1"/>
  <c r="W840" s="1"/>
  <c r="Y840" s="1"/>
  <c r="AA840" s="1"/>
  <c r="AH839"/>
  <c r="AJ839" s="1"/>
  <c r="AI839" s="1"/>
  <c r="V840" l="1"/>
  <c r="X840" s="1"/>
  <c r="Z840" s="1"/>
  <c r="S841"/>
  <c r="R842" s="1"/>
  <c r="AC840"/>
  <c r="AB840" l="1"/>
  <c r="AD840" s="1"/>
  <c r="AE840" s="1"/>
  <c r="AF840" l="1"/>
  <c r="AG840" s="1"/>
  <c r="T841" s="1"/>
  <c r="U841" l="1"/>
  <c r="W841" s="1"/>
  <c r="Y841" s="1"/>
  <c r="AA841" s="1"/>
  <c r="S842"/>
  <c r="R843" s="1"/>
  <c r="V841"/>
  <c r="X841" s="1"/>
  <c r="Z841" s="1"/>
  <c r="AH840"/>
  <c r="AJ840" s="1"/>
  <c r="AI840" s="1"/>
  <c r="AB841" l="1"/>
  <c r="AD841" s="1"/>
  <c r="AC841"/>
  <c r="AF841" l="1"/>
  <c r="AG841" s="1"/>
  <c r="AE841"/>
  <c r="AH841" l="1"/>
  <c r="AJ841" s="1"/>
  <c r="AI841" s="1"/>
  <c r="T842"/>
  <c r="S843" l="1"/>
  <c r="R844" s="1"/>
  <c r="V842"/>
  <c r="X842" s="1"/>
  <c r="Z842" s="1"/>
  <c r="U842"/>
  <c r="W842" s="1"/>
  <c r="Y842" s="1"/>
  <c r="AB842" l="1"/>
  <c r="AD842" s="1"/>
  <c r="AA842"/>
  <c r="AC842" s="1"/>
  <c r="AE842" l="1"/>
  <c r="AF842"/>
  <c r="AG842" s="1"/>
  <c r="AH842" l="1"/>
  <c r="AJ842" s="1"/>
  <c r="AI842" s="1"/>
  <c r="T843"/>
  <c r="S844" l="1"/>
  <c r="R845" s="1"/>
  <c r="U843"/>
  <c r="W843" s="1"/>
  <c r="Y843" s="1"/>
  <c r="V843"/>
  <c r="X843" s="1"/>
  <c r="Z843" s="1"/>
  <c r="AB843" l="1"/>
  <c r="AD843" s="1"/>
  <c r="AA843"/>
  <c r="AC843" s="1"/>
  <c r="AF843" l="1"/>
  <c r="AG843" s="1"/>
  <c r="AE843"/>
  <c r="T844" l="1"/>
  <c r="AH843"/>
  <c r="AJ843" s="1"/>
  <c r="AI843" s="1"/>
  <c r="S845" l="1"/>
  <c r="R846" s="1"/>
  <c r="U844"/>
  <c r="W844" s="1"/>
  <c r="Y844" s="1"/>
  <c r="V844"/>
  <c r="X844" s="1"/>
  <c r="Z844" s="1"/>
  <c r="AB844" l="1"/>
  <c r="AD844" s="1"/>
  <c r="AA844"/>
  <c r="AC844" s="1"/>
  <c r="AE844" l="1"/>
  <c r="AF844"/>
  <c r="AG844" s="1"/>
  <c r="AH844" l="1"/>
  <c r="AJ844" s="1"/>
  <c r="AI844" s="1"/>
  <c r="T845"/>
  <c r="S846" l="1"/>
  <c r="R847" s="1"/>
  <c r="U845"/>
  <c r="W845" s="1"/>
  <c r="Y845" s="1"/>
  <c r="V845"/>
  <c r="X845" s="1"/>
  <c r="Z845" s="1"/>
  <c r="AB845" l="1"/>
  <c r="AD845" s="1"/>
  <c r="AA845"/>
  <c r="AC845" s="1"/>
  <c r="AE845" l="1"/>
  <c r="AF845"/>
  <c r="AG845" s="1"/>
  <c r="AH845" l="1"/>
  <c r="AJ845" s="1"/>
  <c r="AI845" s="1"/>
  <c r="T846"/>
  <c r="S847" l="1"/>
  <c r="R848" s="1"/>
  <c r="U846"/>
  <c r="W846" s="1"/>
  <c r="Y846" s="1"/>
  <c r="V846"/>
  <c r="X846" s="1"/>
  <c r="Z846" s="1"/>
  <c r="AB846" l="1"/>
  <c r="AD846" s="1"/>
  <c r="AA846"/>
  <c r="AC846" s="1"/>
  <c r="AE846" l="1"/>
  <c r="AF846"/>
  <c r="AG846" s="1"/>
  <c r="T847" l="1"/>
  <c r="AH846"/>
  <c r="AJ846" s="1"/>
  <c r="AI846" s="1"/>
  <c r="S848" l="1"/>
  <c r="R849" s="1"/>
  <c r="U847"/>
  <c r="W847" s="1"/>
  <c r="Y847" s="1"/>
  <c r="V847"/>
  <c r="X847" s="1"/>
  <c r="Z847" s="1"/>
  <c r="AB847" l="1"/>
  <c r="AD847" s="1"/>
  <c r="AA847"/>
  <c r="AC847" s="1"/>
  <c r="AF847" l="1"/>
  <c r="AG847" s="1"/>
  <c r="AE847"/>
  <c r="T848" l="1"/>
  <c r="AH847"/>
  <c r="AJ847" s="1"/>
  <c r="AI847" s="1"/>
  <c r="S849" l="1"/>
  <c r="R850" s="1"/>
  <c r="U848"/>
  <c r="W848" s="1"/>
  <c r="Y848" s="1"/>
  <c r="V848"/>
  <c r="X848" s="1"/>
  <c r="Z848" s="1"/>
  <c r="AB848" l="1"/>
  <c r="AD848" s="1"/>
  <c r="AA848"/>
  <c r="AC848" s="1"/>
  <c r="AE848" l="1"/>
  <c r="AF848"/>
  <c r="AG848" s="1"/>
  <c r="T849" l="1"/>
  <c r="AH848"/>
  <c r="AJ848" s="1"/>
  <c r="AI848" s="1"/>
  <c r="S850" l="1"/>
  <c r="R851" s="1"/>
  <c r="V849"/>
  <c r="X849" s="1"/>
  <c r="Z849" s="1"/>
  <c r="U849"/>
  <c r="W849" s="1"/>
  <c r="Y849" s="1"/>
  <c r="AB849" l="1"/>
  <c r="AD849" s="1"/>
  <c r="AA849"/>
  <c r="AC849" s="1"/>
  <c r="AE849" l="1"/>
  <c r="AF849"/>
  <c r="AG849" s="1"/>
  <c r="T850" l="1"/>
  <c r="AH849"/>
  <c r="AJ849" s="1"/>
  <c r="AI849" s="1"/>
  <c r="V850" l="1"/>
  <c r="X850" s="1"/>
  <c r="Z850" s="1"/>
  <c r="U850"/>
  <c r="W850" s="1"/>
  <c r="Y850" s="1"/>
  <c r="AA850" s="1"/>
  <c r="S851"/>
  <c r="R852" s="1"/>
  <c r="AB850" l="1"/>
  <c r="AD850" s="1"/>
  <c r="AC850"/>
  <c r="AF850" l="1"/>
  <c r="AG850" s="1"/>
  <c r="AE850"/>
  <c r="T851" l="1"/>
  <c r="AH850"/>
  <c r="AJ850" s="1"/>
  <c r="AI850" s="1"/>
  <c r="V851" l="1"/>
  <c r="X851" s="1"/>
  <c r="Z851" s="1"/>
  <c r="AB851" s="1"/>
  <c r="U851"/>
  <c r="W851" s="1"/>
  <c r="Y851" s="1"/>
  <c r="AA851" s="1"/>
  <c r="S852"/>
  <c r="R853" s="1"/>
  <c r="AC851" l="1"/>
  <c r="AD851"/>
  <c r="AF851" l="1"/>
  <c r="AG851" s="1"/>
  <c r="AE851"/>
  <c r="AH851" l="1"/>
  <c r="AJ851" s="1"/>
  <c r="AI851" s="1"/>
  <c r="T852"/>
  <c r="S853" l="1"/>
  <c r="R854" s="1"/>
  <c r="V852"/>
  <c r="X852" s="1"/>
  <c r="U852"/>
  <c r="W852" s="1"/>
  <c r="Y852" s="1"/>
  <c r="AA852" l="1"/>
  <c r="AC852" s="1"/>
  <c r="Z852"/>
  <c r="AB852" s="1"/>
  <c r="AD852" l="1"/>
  <c r="AF852" l="1"/>
  <c r="AG852" s="1"/>
  <c r="AE852"/>
  <c r="AH852" l="1"/>
  <c r="AJ852" s="1"/>
  <c r="AI852" s="1"/>
  <c r="T853"/>
  <c r="S854" l="1"/>
  <c r="R855" s="1"/>
  <c r="V853"/>
  <c r="X853" s="1"/>
  <c r="Z853" s="1"/>
  <c r="U853"/>
  <c r="W853" s="1"/>
  <c r="Y853" s="1"/>
  <c r="AB853" l="1"/>
  <c r="AD853" s="1"/>
  <c r="AA853"/>
  <c r="AC853" s="1"/>
  <c r="AF853" l="1"/>
  <c r="AG853" s="1"/>
  <c r="AE853"/>
  <c r="AH853" l="1"/>
  <c r="AJ853" s="1"/>
  <c r="AI853" s="1"/>
  <c r="T854"/>
  <c r="S855" l="1"/>
  <c r="R856" s="1"/>
  <c r="V854"/>
  <c r="X854" s="1"/>
  <c r="Z854" s="1"/>
  <c r="U854"/>
  <c r="W854" s="1"/>
  <c r="Y854" s="1"/>
  <c r="AB854" l="1"/>
  <c r="AD854" s="1"/>
  <c r="AA854"/>
  <c r="AC854" s="1"/>
  <c r="AF854" l="1"/>
  <c r="AG854" s="1"/>
  <c r="AE854"/>
  <c r="AH854" l="1"/>
  <c r="AJ854" s="1"/>
  <c r="T855"/>
  <c r="AI854" l="1"/>
  <c r="S856"/>
  <c r="R857" s="1"/>
  <c r="V855"/>
  <c r="X855" s="1"/>
  <c r="Z855" s="1"/>
  <c r="U855"/>
  <c r="W855" s="1"/>
  <c r="Y855" s="1"/>
  <c r="AB855" l="1"/>
  <c r="AD855" s="1"/>
  <c r="AA855"/>
  <c r="AC855" s="1"/>
  <c r="AE855" l="1"/>
  <c r="AF855"/>
  <c r="AG855" s="1"/>
  <c r="T856" l="1"/>
  <c r="U856" s="1"/>
  <c r="W856" s="1"/>
  <c r="Y856" s="1"/>
  <c r="AH855"/>
  <c r="AJ855" s="1"/>
  <c r="AI855" s="1"/>
  <c r="V856" l="1"/>
  <c r="X856" s="1"/>
  <c r="Z856" s="1"/>
  <c r="S857"/>
  <c r="R858" s="1"/>
  <c r="AA856"/>
  <c r="AC856" s="1"/>
  <c r="AB856" l="1"/>
  <c r="AD856" s="1"/>
  <c r="AE856" s="1"/>
  <c r="AF856" l="1"/>
  <c r="AG856" s="1"/>
  <c r="T857" s="1"/>
  <c r="AH856" l="1"/>
  <c r="S858"/>
  <c r="R859" s="1"/>
  <c r="V857"/>
  <c r="X857" s="1"/>
  <c r="Z857" s="1"/>
  <c r="U857"/>
  <c r="W857" s="1"/>
  <c r="Y857" s="1"/>
  <c r="AJ856" l="1"/>
  <c r="AI856" s="1"/>
  <c r="AB857"/>
  <c r="AD857" s="1"/>
  <c r="AA857"/>
  <c r="AC857" s="1"/>
  <c r="AF857" l="1"/>
  <c r="AG857" s="1"/>
  <c r="AE857"/>
  <c r="AH857" l="1"/>
  <c r="AJ857" s="1"/>
  <c r="AI857" s="1"/>
  <c r="T858"/>
  <c r="S859" l="1"/>
  <c r="R860" s="1"/>
  <c r="V858"/>
  <c r="X858" s="1"/>
  <c r="Z858" s="1"/>
  <c r="U858"/>
  <c r="W858" s="1"/>
  <c r="Y858" s="1"/>
  <c r="AB858" l="1"/>
  <c r="AD858" s="1"/>
  <c r="AA858"/>
  <c r="AC858" s="1"/>
  <c r="AF858" l="1"/>
  <c r="AG858" s="1"/>
  <c r="AE858"/>
  <c r="AH858" l="1"/>
  <c r="AJ858" s="1"/>
  <c r="T859"/>
  <c r="AI858" l="1"/>
  <c r="S860"/>
  <c r="R861" s="1"/>
  <c r="U859"/>
  <c r="W859" s="1"/>
  <c r="Y859" s="1"/>
  <c r="V859"/>
  <c r="X859" s="1"/>
  <c r="Z859" s="1"/>
  <c r="AB859" l="1"/>
  <c r="AD859" s="1"/>
  <c r="AA859"/>
  <c r="AC859" s="1"/>
  <c r="AF859" l="1"/>
  <c r="AG859" s="1"/>
  <c r="AE859"/>
  <c r="AH859" l="1"/>
  <c r="AJ859" s="1"/>
  <c r="T860"/>
  <c r="AI859" l="1"/>
  <c r="S861"/>
  <c r="R862" s="1"/>
  <c r="U860"/>
  <c r="W860" s="1"/>
  <c r="Y860" s="1"/>
  <c r="V860"/>
  <c r="X860" s="1"/>
  <c r="Z860" s="1"/>
  <c r="AB860" l="1"/>
  <c r="AD860" s="1"/>
  <c r="AA860"/>
  <c r="AC860" s="1"/>
  <c r="AE860" l="1"/>
  <c r="AF860"/>
  <c r="AG860" s="1"/>
  <c r="AH860" l="1"/>
  <c r="AJ860" s="1"/>
  <c r="T861"/>
  <c r="AI860" l="1"/>
  <c r="S862"/>
  <c r="R863" s="1"/>
  <c r="U861"/>
  <c r="W861" s="1"/>
  <c r="Y861" s="1"/>
  <c r="V861"/>
  <c r="X861" s="1"/>
  <c r="Z861" s="1"/>
  <c r="AB861" l="1"/>
  <c r="AD861" s="1"/>
  <c r="AA861"/>
  <c r="AC861" s="1"/>
  <c r="AE861" l="1"/>
  <c r="AF861"/>
  <c r="AG861" s="1"/>
  <c r="AH861" l="1"/>
  <c r="T862"/>
  <c r="S863" l="1"/>
  <c r="R864" s="1"/>
  <c r="U862"/>
  <c r="W862" s="1"/>
  <c r="Y862" s="1"/>
  <c r="V862"/>
  <c r="X862" s="1"/>
  <c r="Z862" s="1"/>
  <c r="AJ861"/>
  <c r="AI861" s="1"/>
  <c r="AB862" l="1"/>
  <c r="AD862" s="1"/>
  <c r="AA862"/>
  <c r="AC862" s="1"/>
  <c r="AE862" l="1"/>
  <c r="AF862"/>
  <c r="AG862" s="1"/>
  <c r="AH862" l="1"/>
  <c r="AJ862" s="1"/>
  <c r="AI862" s="1"/>
  <c r="T863"/>
  <c r="S864" l="1"/>
  <c r="R865" s="1"/>
  <c r="U863"/>
  <c r="W863" s="1"/>
  <c r="Y863" s="1"/>
  <c r="V863"/>
  <c r="X863" s="1"/>
  <c r="Z863" s="1"/>
  <c r="AB863" l="1"/>
  <c r="AD863" s="1"/>
  <c r="AA863"/>
  <c r="AC863" s="1"/>
  <c r="AE863" l="1"/>
  <c r="AF863"/>
  <c r="AG863" s="1"/>
  <c r="AH863" l="1"/>
  <c r="AJ863" s="1"/>
  <c r="AI863" s="1"/>
  <c r="T864"/>
  <c r="S865" l="1"/>
  <c r="R866" s="1"/>
  <c r="U864"/>
  <c r="W864" s="1"/>
  <c r="Y864" s="1"/>
  <c r="V864"/>
  <c r="X864" s="1"/>
  <c r="Z864" s="1"/>
  <c r="AB864" l="1"/>
  <c r="AD864" s="1"/>
  <c r="AA864"/>
  <c r="AC864" s="1"/>
  <c r="AF864" l="1"/>
  <c r="AG864" s="1"/>
  <c r="AE864"/>
  <c r="T865" l="1"/>
  <c r="AH864"/>
  <c r="AJ864" s="1"/>
  <c r="AI864" s="1"/>
  <c r="S866" l="1"/>
  <c r="R867" s="1"/>
  <c r="V865"/>
  <c r="X865" s="1"/>
  <c r="Z865" s="1"/>
  <c r="U865"/>
  <c r="W865" s="1"/>
  <c r="Y865" s="1"/>
  <c r="AB865" l="1"/>
  <c r="AD865" s="1"/>
  <c r="AA865"/>
  <c r="AC865" s="1"/>
  <c r="AF865" l="1"/>
  <c r="AG865" s="1"/>
  <c r="AE865"/>
  <c r="T866" l="1"/>
  <c r="AH865"/>
  <c r="AJ865" s="1"/>
  <c r="AI865" s="1"/>
  <c r="S867" l="1"/>
  <c r="R868" s="1"/>
  <c r="U866"/>
  <c r="W866" s="1"/>
  <c r="Y866" s="1"/>
  <c r="V866"/>
  <c r="X866" s="1"/>
  <c r="Z866" s="1"/>
  <c r="AB866" l="1"/>
  <c r="AD866" s="1"/>
  <c r="AA866"/>
  <c r="AC866" s="1"/>
  <c r="AF866" l="1"/>
  <c r="AG866" s="1"/>
  <c r="AE866"/>
  <c r="AH866" l="1"/>
  <c r="AJ866" s="1"/>
  <c r="AI866" s="1"/>
  <c r="G14" i="11" s="1"/>
  <c r="T867" i="10"/>
  <c r="H14" i="11" l="1"/>
  <c r="S868" i="10"/>
  <c r="R869" s="1"/>
  <c r="V867"/>
  <c r="X867" s="1"/>
  <c r="Z867" s="1"/>
  <c r="U867"/>
  <c r="W867" s="1"/>
  <c r="Y867" s="1"/>
  <c r="AB867" l="1"/>
  <c r="AD867" s="1"/>
  <c r="AA867"/>
  <c r="AC867" s="1"/>
  <c r="AF867" l="1"/>
  <c r="AG867" s="1"/>
  <c r="AE867"/>
  <c r="T868" l="1"/>
  <c r="AH867"/>
  <c r="AJ867" s="1"/>
  <c r="AI867" s="1"/>
  <c r="S869" l="1"/>
  <c r="R870" s="1"/>
  <c r="U868"/>
  <c r="W868" s="1"/>
  <c r="Y868" s="1"/>
  <c r="V868"/>
  <c r="X868" s="1"/>
  <c r="Z868" s="1"/>
  <c r="AB868" l="1"/>
  <c r="AD868" s="1"/>
  <c r="AA868"/>
  <c r="AC868" s="1"/>
  <c r="AF868" l="1"/>
  <c r="AG868" s="1"/>
  <c r="AE868"/>
  <c r="AH868" l="1"/>
  <c r="AJ868" s="1"/>
  <c r="T869"/>
  <c r="AI868" l="1"/>
  <c r="S870"/>
  <c r="R871" s="1"/>
  <c r="V869"/>
  <c r="X869" s="1"/>
  <c r="Z869" s="1"/>
  <c r="U869"/>
  <c r="W869" s="1"/>
  <c r="Y869" s="1"/>
  <c r="AB869" l="1"/>
  <c r="AD869" s="1"/>
  <c r="AA869"/>
  <c r="AC869" s="1"/>
  <c r="AE869" l="1"/>
  <c r="AF869"/>
  <c r="AG869" s="1"/>
  <c r="AH869" l="1"/>
  <c r="AJ869" s="1"/>
  <c r="AI869" s="1"/>
  <c r="T870"/>
  <c r="S871" l="1"/>
  <c r="R872" s="1"/>
  <c r="V870"/>
  <c r="X870" s="1"/>
  <c r="Z870" s="1"/>
  <c r="U870"/>
  <c r="W870" s="1"/>
  <c r="Y870" s="1"/>
  <c r="AB870" l="1"/>
  <c r="AD870" s="1"/>
  <c r="AA870"/>
  <c r="AC870" s="1"/>
  <c r="AF870" l="1"/>
  <c r="AG870" s="1"/>
  <c r="AE870"/>
  <c r="AH870" l="1"/>
  <c r="AJ870" s="1"/>
  <c r="T871"/>
  <c r="AI870" l="1"/>
  <c r="S872"/>
  <c r="R873" s="1"/>
  <c r="U871"/>
  <c r="W871" s="1"/>
  <c r="Y871" s="1"/>
  <c r="V871"/>
  <c r="X871" s="1"/>
  <c r="Z871" s="1"/>
  <c r="AB871" l="1"/>
  <c r="AD871" s="1"/>
  <c r="AA871"/>
  <c r="AC871" s="1"/>
  <c r="AF871" l="1"/>
  <c r="AG871" s="1"/>
  <c r="AE871"/>
  <c r="AH871" l="1"/>
  <c r="AJ871" s="1"/>
  <c r="T872"/>
  <c r="AI871" l="1"/>
  <c r="S873"/>
  <c r="R874" s="1"/>
  <c r="V872"/>
  <c r="X872" s="1"/>
  <c r="Z872" s="1"/>
  <c r="U872"/>
  <c r="W872" s="1"/>
  <c r="Y872" s="1"/>
  <c r="AB872" l="1"/>
  <c r="AD872" s="1"/>
  <c r="AA872"/>
  <c r="AC872" s="1"/>
  <c r="AF872" l="1"/>
  <c r="AG872" s="1"/>
  <c r="AE872"/>
  <c r="AH872" l="1"/>
  <c r="AJ872" s="1"/>
  <c r="T873"/>
  <c r="AI872" l="1"/>
  <c r="S874"/>
  <c r="R875" s="1"/>
  <c r="U873"/>
  <c r="W873" s="1"/>
  <c r="Y873" s="1"/>
  <c r="V873"/>
  <c r="X873" s="1"/>
  <c r="Z873" s="1"/>
  <c r="AB873" l="1"/>
  <c r="AD873" s="1"/>
  <c r="AA873"/>
  <c r="AC873" s="1"/>
  <c r="AF873" l="1"/>
  <c r="AG873" s="1"/>
  <c r="AE873"/>
  <c r="AH873" l="1"/>
  <c r="AJ873" s="1"/>
  <c r="T874"/>
  <c r="AI873" l="1"/>
  <c r="S875"/>
  <c r="R876" s="1"/>
  <c r="V874"/>
  <c r="X874" s="1"/>
  <c r="Z874" s="1"/>
  <c r="U874"/>
  <c r="W874" s="1"/>
  <c r="Y874" s="1"/>
  <c r="AB874" l="1"/>
  <c r="AD874" s="1"/>
  <c r="AA874"/>
  <c r="AC874" s="1"/>
  <c r="AF874" l="1"/>
  <c r="AG874" s="1"/>
  <c r="AE874"/>
  <c r="AH874" l="1"/>
  <c r="AJ874" s="1"/>
  <c r="T875"/>
  <c r="AI874" l="1"/>
  <c r="S876"/>
  <c r="R877" s="1"/>
  <c r="V875"/>
  <c r="X875" s="1"/>
  <c r="Z875" s="1"/>
  <c r="U875"/>
  <c r="W875" s="1"/>
  <c r="Y875" s="1"/>
  <c r="AB875" l="1"/>
  <c r="AD875" s="1"/>
  <c r="AA875"/>
  <c r="AC875" s="1"/>
  <c r="AF875" l="1"/>
  <c r="AG875" s="1"/>
  <c r="AE875"/>
  <c r="AH875" l="1"/>
  <c r="AJ875" s="1"/>
  <c r="T876"/>
  <c r="AI875" l="1"/>
  <c r="S877"/>
  <c r="R878" s="1"/>
  <c r="U876"/>
  <c r="W876" s="1"/>
  <c r="Y876" s="1"/>
  <c r="V876"/>
  <c r="X876" s="1"/>
  <c r="Z876" s="1"/>
  <c r="AB876" l="1"/>
  <c r="AD876" s="1"/>
  <c r="AA876"/>
  <c r="AC876" s="1"/>
  <c r="AE876" l="1"/>
  <c r="AF876"/>
  <c r="AG876" s="1"/>
  <c r="AH876" l="1"/>
  <c r="AJ876" s="1"/>
  <c r="T877"/>
  <c r="AI876" l="1"/>
  <c r="S878"/>
  <c r="R879" s="1"/>
  <c r="V877"/>
  <c r="X877" s="1"/>
  <c r="Z877" s="1"/>
  <c r="U877"/>
  <c r="W877" s="1"/>
  <c r="Y877" s="1"/>
  <c r="AB877" l="1"/>
  <c r="AD877" s="1"/>
  <c r="AA877"/>
  <c r="AC877" s="1"/>
  <c r="AE877" l="1"/>
  <c r="AF877"/>
  <c r="AG877" s="1"/>
  <c r="AH877" l="1"/>
  <c r="AJ877" s="1"/>
  <c r="T878"/>
  <c r="AI877" l="1"/>
  <c r="S879"/>
  <c r="R880" s="1"/>
  <c r="V878"/>
  <c r="X878" s="1"/>
  <c r="Z878" s="1"/>
  <c r="U878"/>
  <c r="W878" s="1"/>
  <c r="Y878" s="1"/>
  <c r="AB878" l="1"/>
  <c r="AD878" s="1"/>
  <c r="AA878"/>
  <c r="AC878" s="1"/>
  <c r="AF878" l="1"/>
  <c r="AG878" s="1"/>
  <c r="AE878"/>
  <c r="AH878" l="1"/>
  <c r="AJ878" s="1"/>
  <c r="T879"/>
  <c r="AI878" l="1"/>
  <c r="S880"/>
  <c r="R881" s="1"/>
  <c r="U879"/>
  <c r="W879" s="1"/>
  <c r="Y879" s="1"/>
  <c r="V879"/>
  <c r="X879" s="1"/>
  <c r="Z879" s="1"/>
  <c r="AB879" l="1"/>
  <c r="AD879" s="1"/>
  <c r="AA879"/>
  <c r="AC879" s="1"/>
  <c r="AF879" l="1"/>
  <c r="AG879" s="1"/>
  <c r="AE879"/>
  <c r="T880" l="1"/>
  <c r="U880" s="1"/>
  <c r="W880" s="1"/>
  <c r="Y880" s="1"/>
  <c r="AA880" s="1"/>
  <c r="AH879"/>
  <c r="AJ879" s="1"/>
  <c r="AI879" s="1"/>
  <c r="V880" l="1"/>
  <c r="X880" s="1"/>
  <c r="Z880" s="1"/>
  <c r="S881"/>
  <c r="R882" s="1"/>
  <c r="AC880"/>
  <c r="AB880" l="1"/>
  <c r="AD880" s="1"/>
  <c r="AF880" s="1"/>
  <c r="AG880" s="1"/>
  <c r="AE880" l="1"/>
  <c r="T881"/>
  <c r="AH880"/>
  <c r="S882" l="1"/>
  <c r="R883" s="1"/>
  <c r="AJ880"/>
  <c r="AI880" s="1"/>
  <c r="V881"/>
  <c r="X881" s="1"/>
  <c r="Z881" s="1"/>
  <c r="U881"/>
  <c r="W881" s="1"/>
  <c r="Y881" s="1"/>
  <c r="AB881" l="1"/>
  <c r="AD881" s="1"/>
  <c r="AA881"/>
  <c r="AC881" s="1"/>
  <c r="AE881" l="1"/>
  <c r="AF881"/>
  <c r="AG881" s="1"/>
  <c r="T882" l="1"/>
  <c r="AH881"/>
  <c r="S883" l="1"/>
  <c r="R884" s="1"/>
  <c r="U882"/>
  <c r="W882" s="1"/>
  <c r="AJ881"/>
  <c r="AI881" s="1"/>
  <c r="V882"/>
  <c r="X882" s="1"/>
  <c r="Z882" s="1"/>
  <c r="AB882" l="1"/>
  <c r="AD882" s="1"/>
  <c r="Y882"/>
  <c r="AA882" s="1"/>
  <c r="AC882" l="1"/>
  <c r="AF882" l="1"/>
  <c r="AG882" s="1"/>
  <c r="AE882"/>
  <c r="AH882" l="1"/>
  <c r="AJ882" s="1"/>
  <c r="AI882" s="1"/>
  <c r="T883"/>
  <c r="S884" l="1"/>
  <c r="R885" s="1"/>
  <c r="V883"/>
  <c r="X883" s="1"/>
  <c r="Z883" s="1"/>
  <c r="U883"/>
  <c r="W883" s="1"/>
  <c r="Y883" s="1"/>
  <c r="AB883" l="1"/>
  <c r="AD883" s="1"/>
  <c r="AA883"/>
  <c r="AC883" s="1"/>
  <c r="AF883" l="1"/>
  <c r="AG883" s="1"/>
  <c r="AE883"/>
  <c r="AH883" l="1"/>
  <c r="AJ883" s="1"/>
  <c r="AI883" s="1"/>
  <c r="T884"/>
  <c r="S885" l="1"/>
  <c r="R886" s="1"/>
  <c r="V884"/>
  <c r="X884" s="1"/>
  <c r="Z884" s="1"/>
  <c r="U884"/>
  <c r="W884" s="1"/>
  <c r="Y884" s="1"/>
  <c r="AB884" l="1"/>
  <c r="AD884" s="1"/>
  <c r="AA884"/>
  <c r="AC884" s="1"/>
  <c r="AF884" l="1"/>
  <c r="AG884" s="1"/>
  <c r="AE884"/>
  <c r="AH884" l="1"/>
  <c r="AJ884" s="1"/>
  <c r="AI884" s="1"/>
  <c r="T885"/>
  <c r="S886" l="1"/>
  <c r="R887" s="1"/>
  <c r="U885"/>
  <c r="W885" s="1"/>
  <c r="Y885" s="1"/>
  <c r="V885"/>
  <c r="X885" s="1"/>
  <c r="Z885" s="1"/>
  <c r="AB885" l="1"/>
  <c r="AD885" s="1"/>
  <c r="AA885"/>
  <c r="AC885" s="1"/>
  <c r="AE885" l="1"/>
  <c r="AF885"/>
  <c r="AG885" s="1"/>
  <c r="AH885" l="1"/>
  <c r="AJ885" s="1"/>
  <c r="AI885" s="1"/>
  <c r="T886"/>
  <c r="S887" l="1"/>
  <c r="R888" s="1"/>
  <c r="V886"/>
  <c r="X886" s="1"/>
  <c r="Z886" s="1"/>
  <c r="U886"/>
  <c r="W886" s="1"/>
  <c r="Y886" s="1"/>
  <c r="AB886" l="1"/>
  <c r="AD886" s="1"/>
  <c r="AA886"/>
  <c r="AC886" s="1"/>
  <c r="AE886" l="1"/>
  <c r="AF886"/>
  <c r="AG886" s="1"/>
  <c r="T887" l="1"/>
  <c r="V887" s="1"/>
  <c r="X887" s="1"/>
  <c r="AH886"/>
  <c r="AJ886" s="1"/>
  <c r="AI886" s="1"/>
  <c r="U887" l="1"/>
  <c r="W887" s="1"/>
  <c r="Y887" s="1"/>
  <c r="AA887" s="1"/>
  <c r="S888"/>
  <c r="R889" s="1"/>
  <c r="Z887"/>
  <c r="AB887" s="1"/>
  <c r="AD887" l="1"/>
  <c r="AC887"/>
  <c r="AE887" l="1"/>
  <c r="AF887"/>
  <c r="AG887" s="1"/>
  <c r="T888" l="1"/>
  <c r="AH887"/>
  <c r="S889" l="1"/>
  <c r="R890" s="1"/>
  <c r="AJ887"/>
  <c r="AI887" s="1"/>
  <c r="V888"/>
  <c r="X888" s="1"/>
  <c r="Z888" s="1"/>
  <c r="U888"/>
  <c r="W888" s="1"/>
  <c r="Y888" s="1"/>
  <c r="AB888" l="1"/>
  <c r="AD888" s="1"/>
  <c r="AA888"/>
  <c r="AC888" s="1"/>
  <c r="AE888" l="1"/>
  <c r="AF888"/>
  <c r="AG888" s="1"/>
  <c r="T889" l="1"/>
  <c r="AH888"/>
  <c r="S890" l="1"/>
  <c r="R891" s="1"/>
  <c r="AJ888"/>
  <c r="AI888" s="1"/>
  <c r="V889"/>
  <c r="X889" s="1"/>
  <c r="Z889" s="1"/>
  <c r="U889"/>
  <c r="W889" s="1"/>
  <c r="Y889" s="1"/>
  <c r="AB889" l="1"/>
  <c r="AD889" s="1"/>
  <c r="AA889"/>
  <c r="AC889" s="1"/>
  <c r="AE889" l="1"/>
  <c r="AF889"/>
  <c r="AG889" s="1"/>
  <c r="T890" l="1"/>
  <c r="AH889"/>
  <c r="S891" l="1"/>
  <c r="R892" s="1"/>
  <c r="U890"/>
  <c r="W890" s="1"/>
  <c r="Y890" s="1"/>
  <c r="AJ889"/>
  <c r="AI889" s="1"/>
  <c r="V890"/>
  <c r="X890" s="1"/>
  <c r="Z890" s="1"/>
  <c r="AB890" l="1"/>
  <c r="AD890" s="1"/>
  <c r="AA890"/>
  <c r="AC890" s="1"/>
  <c r="AE890" l="1"/>
  <c r="AF890"/>
  <c r="AG890" s="1"/>
  <c r="T891" l="1"/>
  <c r="AH890"/>
  <c r="S892" l="1"/>
  <c r="R893" s="1"/>
  <c r="AJ890"/>
  <c r="AI890" s="1"/>
  <c r="V891"/>
  <c r="X891" s="1"/>
  <c r="Z891" s="1"/>
  <c r="U891"/>
  <c r="W891" s="1"/>
  <c r="Y891" s="1"/>
  <c r="AB891" l="1"/>
  <c r="AD891" s="1"/>
  <c r="AA891"/>
  <c r="AC891" s="1"/>
  <c r="AE891" l="1"/>
  <c r="AF891"/>
  <c r="AG891" s="1"/>
  <c r="T892" l="1"/>
  <c r="AH891"/>
  <c r="S893" l="1"/>
  <c r="R894" s="1"/>
  <c r="AJ891"/>
  <c r="AI891" s="1"/>
  <c r="V892"/>
  <c r="X892" s="1"/>
  <c r="Z892" s="1"/>
  <c r="U892"/>
  <c r="W892" s="1"/>
  <c r="Y892" s="1"/>
  <c r="AB892" l="1"/>
  <c r="AD892" s="1"/>
  <c r="AA892"/>
  <c r="AC892" s="1"/>
  <c r="AE892" l="1"/>
  <c r="AF892"/>
  <c r="AG892" s="1"/>
  <c r="T893" l="1"/>
  <c r="AH892"/>
  <c r="S894" l="1"/>
  <c r="R895" s="1"/>
  <c r="AJ892"/>
  <c r="AI892" s="1"/>
  <c r="V893"/>
  <c r="X893" s="1"/>
  <c r="Z893" s="1"/>
  <c r="U893"/>
  <c r="W893" s="1"/>
  <c r="Y893" s="1"/>
  <c r="AB893" l="1"/>
  <c r="AD893" s="1"/>
  <c r="AA893"/>
  <c r="AC893" s="1"/>
  <c r="AE893" l="1"/>
  <c r="AF893"/>
  <c r="AG893" s="1"/>
  <c r="AH893" l="1"/>
  <c r="T894"/>
  <c r="S895" l="1"/>
  <c r="R896" s="1"/>
  <c r="AJ893"/>
  <c r="AI893" s="1"/>
  <c r="U894"/>
  <c r="W894" s="1"/>
  <c r="V894"/>
  <c r="X894" s="1"/>
  <c r="Y894" l="1"/>
  <c r="AA894" s="1"/>
  <c r="Z894"/>
  <c r="AB894" s="1"/>
  <c r="AD894" l="1"/>
  <c r="AC894"/>
  <c r="AE894" l="1"/>
  <c r="AF894"/>
  <c r="AG894" s="1"/>
  <c r="AH894" l="1"/>
  <c r="T895"/>
  <c r="S896" l="1"/>
  <c r="R897" s="1"/>
  <c r="AJ894"/>
  <c r="AI894" s="1"/>
  <c r="V895"/>
  <c r="X895" s="1"/>
  <c r="U895"/>
  <c r="W895" s="1"/>
  <c r="Z895" l="1"/>
  <c r="AB895" s="1"/>
  <c r="Y895"/>
  <c r="AA895" s="1"/>
  <c r="AC895" l="1"/>
  <c r="AD895"/>
  <c r="AE895" l="1"/>
  <c r="AF895"/>
  <c r="AG895" s="1"/>
  <c r="T896" l="1"/>
  <c r="AH895"/>
  <c r="S897" l="1"/>
  <c r="R898" s="1"/>
  <c r="U896"/>
  <c r="W896" s="1"/>
  <c r="Y896" s="1"/>
  <c r="AJ895"/>
  <c r="AI895" s="1"/>
  <c r="V896"/>
  <c r="X896" s="1"/>
  <c r="Z896" s="1"/>
  <c r="AB896" l="1"/>
  <c r="AD896" s="1"/>
  <c r="AA896"/>
  <c r="AC896" s="1"/>
  <c r="AE896" l="1"/>
  <c r="AF896"/>
  <c r="AG896" s="1"/>
  <c r="AH896" l="1"/>
  <c r="T897"/>
  <c r="S898" l="1"/>
  <c r="R899" s="1"/>
  <c r="AJ896"/>
  <c r="AI896" s="1"/>
  <c r="V897"/>
  <c r="X897" s="1"/>
  <c r="U897"/>
  <c r="W897" s="1"/>
  <c r="Z897" l="1"/>
  <c r="AB897" s="1"/>
  <c r="Y897"/>
  <c r="AA897" s="1"/>
  <c r="AD897" l="1"/>
  <c r="AC897"/>
  <c r="AE897" l="1"/>
  <c r="AF897"/>
  <c r="AG897" s="1"/>
  <c r="AH897" l="1"/>
  <c r="T898"/>
  <c r="S899" l="1"/>
  <c r="R900" s="1"/>
  <c r="AJ897"/>
  <c r="AI897" s="1"/>
  <c r="V898"/>
  <c r="X898" s="1"/>
  <c r="U898"/>
  <c r="W898" s="1"/>
  <c r="Z898" l="1"/>
  <c r="AB898" s="1"/>
  <c r="Y898"/>
  <c r="AA898" s="1"/>
  <c r="AD898" l="1"/>
  <c r="AC898"/>
  <c r="AE898" l="1"/>
  <c r="AF898"/>
  <c r="AG898" s="1"/>
  <c r="AH898" l="1"/>
  <c r="T899"/>
  <c r="S900" l="1"/>
  <c r="R901" s="1"/>
  <c r="AJ898"/>
  <c r="AI898" s="1"/>
  <c r="V899"/>
  <c r="X899" s="1"/>
  <c r="U899"/>
  <c r="W899" s="1"/>
  <c r="Z899" l="1"/>
  <c r="AB899" s="1"/>
  <c r="Y899"/>
  <c r="AA899" s="1"/>
  <c r="AC899" l="1"/>
  <c r="AD899"/>
  <c r="AE899" l="1"/>
  <c r="AF899"/>
  <c r="AG899" s="1"/>
  <c r="T900" l="1"/>
  <c r="AH899"/>
  <c r="S901" l="1"/>
  <c r="R902" s="1"/>
  <c r="AJ899"/>
  <c r="AI899" s="1"/>
  <c r="U900"/>
  <c r="W900" s="1"/>
  <c r="Y900" s="1"/>
  <c r="V900"/>
  <c r="X900" s="1"/>
  <c r="Z900" s="1"/>
  <c r="AB900" l="1"/>
  <c r="AD900" s="1"/>
  <c r="AA900"/>
  <c r="AC900" s="1"/>
  <c r="AF900" l="1"/>
  <c r="AG900" s="1"/>
  <c r="AE900"/>
  <c r="AH900" l="1"/>
  <c r="AJ900" s="1"/>
  <c r="AI900" s="1"/>
  <c r="T901"/>
  <c r="S902" l="1"/>
  <c r="R903" s="1"/>
  <c r="U901"/>
  <c r="W901" s="1"/>
  <c r="Y901" s="1"/>
  <c r="V901"/>
  <c r="X901" s="1"/>
  <c r="Z901" s="1"/>
  <c r="AB901" l="1"/>
  <c r="AD901" s="1"/>
  <c r="AA901"/>
  <c r="AC901" s="1"/>
  <c r="AF901" l="1"/>
  <c r="AG901" s="1"/>
  <c r="AE901"/>
  <c r="T902" l="1"/>
  <c r="V902" s="1"/>
  <c r="X902" s="1"/>
  <c r="AH901"/>
  <c r="U902" l="1"/>
  <c r="W902" s="1"/>
  <c r="Y902" s="1"/>
  <c r="AA902" s="1"/>
  <c r="S903"/>
  <c r="R904" s="1"/>
  <c r="AJ901"/>
  <c r="AI901" s="1"/>
  <c r="Z902"/>
  <c r="AB902" s="1"/>
  <c r="AD902" l="1"/>
  <c r="AC902"/>
  <c r="AE902" l="1"/>
  <c r="AF902"/>
  <c r="AG902" s="1"/>
  <c r="AH902" l="1"/>
  <c r="T903"/>
  <c r="S904" l="1"/>
  <c r="R905" s="1"/>
  <c r="AJ902"/>
  <c r="AI902" s="1"/>
  <c r="V903"/>
  <c r="X903" s="1"/>
  <c r="U903"/>
  <c r="W903" s="1"/>
  <c r="Y903" l="1"/>
  <c r="AA903" s="1"/>
  <c r="Z903"/>
  <c r="AB903" s="1"/>
  <c r="AC903" l="1"/>
  <c r="AD903"/>
  <c r="AE903" l="1"/>
  <c r="AF903"/>
  <c r="AG903" s="1"/>
  <c r="T904" l="1"/>
  <c r="AH903"/>
  <c r="S905" l="1"/>
  <c r="R906" s="1"/>
  <c r="V904"/>
  <c r="X904" s="1"/>
  <c r="Z904" s="1"/>
  <c r="AJ903"/>
  <c r="AI903" s="1"/>
  <c r="U904"/>
  <c r="W904" s="1"/>
  <c r="Y904" s="1"/>
  <c r="AB904" l="1"/>
  <c r="AD904" s="1"/>
  <c r="AA904"/>
  <c r="AC904" s="1"/>
  <c r="AE904" l="1"/>
  <c r="AF904"/>
  <c r="AG904" s="1"/>
  <c r="T905" l="1"/>
  <c r="AH904"/>
  <c r="S906" l="1"/>
  <c r="R907" s="1"/>
  <c r="AJ904"/>
  <c r="AI904" s="1"/>
  <c r="V905"/>
  <c r="X905" s="1"/>
  <c r="Z905" s="1"/>
  <c r="U905"/>
  <c r="W905" s="1"/>
  <c r="Y905" s="1"/>
  <c r="AB905" l="1"/>
  <c r="AD905" s="1"/>
  <c r="AA905"/>
  <c r="AC905" s="1"/>
  <c r="AE905" l="1"/>
  <c r="AF905"/>
  <c r="AG905" s="1"/>
  <c r="AH905" l="1"/>
  <c r="T906"/>
  <c r="S907" l="1"/>
  <c r="R908" s="1"/>
  <c r="AJ905"/>
  <c r="AI905" s="1"/>
  <c r="V906"/>
  <c r="X906" s="1"/>
  <c r="U906"/>
  <c r="W906" s="1"/>
  <c r="Y906" l="1"/>
  <c r="AA906" s="1"/>
  <c r="Z906"/>
  <c r="AB906" s="1"/>
  <c r="AC906" l="1"/>
  <c r="AD906"/>
  <c r="AF906" l="1"/>
  <c r="AG906" s="1"/>
  <c r="AE906"/>
  <c r="AH906" l="1"/>
  <c r="AJ906" s="1"/>
  <c r="AI906" s="1"/>
  <c r="T907"/>
  <c r="S908" l="1"/>
  <c r="R909" s="1"/>
  <c r="V907"/>
  <c r="X907" s="1"/>
  <c r="Z907" s="1"/>
  <c r="U907"/>
  <c r="W907" s="1"/>
  <c r="Y907" s="1"/>
  <c r="AB907" l="1"/>
  <c r="AD907" s="1"/>
  <c r="AA907"/>
  <c r="AC907" s="1"/>
  <c r="AF907" l="1"/>
  <c r="AG907" s="1"/>
  <c r="AE907"/>
  <c r="AH907" l="1"/>
  <c r="AJ907" s="1"/>
  <c r="AI907" s="1"/>
  <c r="T908"/>
  <c r="S909" l="1"/>
  <c r="R910" s="1"/>
  <c r="V908"/>
  <c r="X908" s="1"/>
  <c r="Z908" s="1"/>
  <c r="U908"/>
  <c r="W908" s="1"/>
  <c r="Y908" s="1"/>
  <c r="AB908" l="1"/>
  <c r="AD908" s="1"/>
  <c r="AA908"/>
  <c r="AC908" s="1"/>
  <c r="AF908" l="1"/>
  <c r="AG908" s="1"/>
  <c r="AE908"/>
  <c r="T909" l="1"/>
  <c r="V909" s="1"/>
  <c r="X909" s="1"/>
  <c r="AH908"/>
  <c r="S910" l="1"/>
  <c r="R911" s="1"/>
  <c r="U909"/>
  <c r="W909" s="1"/>
  <c r="Y909" s="1"/>
  <c r="AA909" s="1"/>
  <c r="AJ908"/>
  <c r="AI908" s="1"/>
  <c r="Z909"/>
  <c r="AB909" s="1"/>
  <c r="AC909" l="1"/>
  <c r="AD909"/>
  <c r="AF909" l="1"/>
  <c r="AG909" s="1"/>
  <c r="AE909"/>
  <c r="AH909" l="1"/>
  <c r="AJ909" s="1"/>
  <c r="AI909" s="1"/>
  <c r="T910"/>
  <c r="S911" l="1"/>
  <c r="R912" s="1"/>
  <c r="U910"/>
  <c r="W910" s="1"/>
  <c r="Y910" s="1"/>
  <c r="V910"/>
  <c r="X910" s="1"/>
  <c r="Z910" s="1"/>
  <c r="AB910" l="1"/>
  <c r="AD910" s="1"/>
  <c r="AA910"/>
  <c r="AC910" s="1"/>
  <c r="AF910" l="1"/>
  <c r="AG910" s="1"/>
  <c r="AE910"/>
  <c r="AH910" l="1"/>
  <c r="AJ910" s="1"/>
  <c r="AI910" s="1"/>
  <c r="T911"/>
  <c r="S912" l="1"/>
  <c r="R913" s="1"/>
  <c r="U911"/>
  <c r="W911" s="1"/>
  <c r="Y911" s="1"/>
  <c r="V911"/>
  <c r="X911" s="1"/>
  <c r="Z911" s="1"/>
  <c r="AB911" l="1"/>
  <c r="AD911" s="1"/>
  <c r="AA911"/>
  <c r="AC911" s="1"/>
  <c r="AF911" l="1"/>
  <c r="AG911" s="1"/>
  <c r="AE911"/>
  <c r="AH911" l="1"/>
  <c r="AJ911" s="1"/>
  <c r="AI911" s="1"/>
  <c r="T912"/>
  <c r="S913" l="1"/>
  <c r="R914" s="1"/>
  <c r="U912"/>
  <c r="W912" s="1"/>
  <c r="Y912" s="1"/>
  <c r="V912"/>
  <c r="X912" s="1"/>
  <c r="Z912" s="1"/>
  <c r="AB912" l="1"/>
  <c r="AD912" s="1"/>
  <c r="AA912"/>
  <c r="AC912" s="1"/>
  <c r="AF912" l="1"/>
  <c r="AG912" s="1"/>
  <c r="AE912"/>
  <c r="AH912" l="1"/>
  <c r="AJ912" s="1"/>
  <c r="AI912" s="1"/>
  <c r="T913"/>
  <c r="S914" l="1"/>
  <c r="R915" s="1"/>
  <c r="U913"/>
  <c r="W913" s="1"/>
  <c r="Y913" s="1"/>
  <c r="V913"/>
  <c r="X913" s="1"/>
  <c r="Z913" s="1"/>
  <c r="AB913" l="1"/>
  <c r="AD913" s="1"/>
  <c r="AA913"/>
  <c r="AC913" s="1"/>
  <c r="AF913" l="1"/>
  <c r="AG913" s="1"/>
  <c r="AE913"/>
  <c r="AH913" l="1"/>
  <c r="AJ913" s="1"/>
  <c r="AI913" s="1"/>
  <c r="T914"/>
  <c r="S915" l="1"/>
  <c r="R916" s="1"/>
  <c r="U914"/>
  <c r="W914" s="1"/>
  <c r="Y914" s="1"/>
  <c r="V914"/>
  <c r="X914" s="1"/>
  <c r="Z914" s="1"/>
  <c r="AB914" l="1"/>
  <c r="AD914" s="1"/>
  <c r="AA914"/>
  <c r="AC914" s="1"/>
  <c r="AF914" l="1"/>
  <c r="AG914" s="1"/>
  <c r="AE914"/>
  <c r="T915" l="1"/>
  <c r="U915" s="1"/>
  <c r="W915" s="1"/>
  <c r="AH914"/>
  <c r="V915" l="1"/>
  <c r="X915" s="1"/>
  <c r="Z915" s="1"/>
  <c r="AB915" s="1"/>
  <c r="S916"/>
  <c r="R917" s="1"/>
  <c r="AJ914"/>
  <c r="AI914" s="1"/>
  <c r="Y915"/>
  <c r="AA915" s="1"/>
  <c r="AC915" l="1"/>
  <c r="AD915"/>
  <c r="AE915" l="1"/>
  <c r="AF915"/>
  <c r="AG915" s="1"/>
  <c r="T916" l="1"/>
  <c r="AH915"/>
  <c r="S917" l="1"/>
  <c r="R918" s="1"/>
  <c r="AJ915"/>
  <c r="AI915" s="1"/>
  <c r="V916"/>
  <c r="X916" s="1"/>
  <c r="Z916" s="1"/>
  <c r="U916"/>
  <c r="W916" s="1"/>
  <c r="Y916" s="1"/>
  <c r="AB916" l="1"/>
  <c r="AD916" s="1"/>
  <c r="AA916"/>
  <c r="AC916" s="1"/>
  <c r="AE916" l="1"/>
  <c r="AF916"/>
  <c r="AG916" s="1"/>
  <c r="T917" l="1"/>
  <c r="AH916"/>
  <c r="S918" l="1"/>
  <c r="R919" s="1"/>
  <c r="V917"/>
  <c r="X917" s="1"/>
  <c r="Z917" s="1"/>
  <c r="AJ916"/>
  <c r="AI916" s="1"/>
  <c r="U917"/>
  <c r="W917" s="1"/>
  <c r="Y917" s="1"/>
  <c r="AB917" l="1"/>
  <c r="AD917" s="1"/>
  <c r="AA917"/>
  <c r="AC917" s="1"/>
  <c r="AE917" l="1"/>
  <c r="AF917"/>
  <c r="AG917" s="1"/>
  <c r="T918" l="1"/>
  <c r="AH917"/>
  <c r="S919" l="1"/>
  <c r="R920" s="1"/>
  <c r="AJ917"/>
  <c r="AI917" s="1"/>
  <c r="V918"/>
  <c r="X918" s="1"/>
  <c r="Z918" s="1"/>
  <c r="U918"/>
  <c r="W918" s="1"/>
  <c r="Y918" s="1"/>
  <c r="AB918" l="1"/>
  <c r="AD918" s="1"/>
  <c r="AA918"/>
  <c r="AC918" s="1"/>
  <c r="AE918" l="1"/>
  <c r="AF918"/>
  <c r="AG918" s="1"/>
  <c r="AH918" l="1"/>
  <c r="T919"/>
  <c r="S920" l="1"/>
  <c r="R921" s="1"/>
  <c r="AJ918"/>
  <c r="AI918" s="1"/>
  <c r="U919"/>
  <c r="W919" s="1"/>
  <c r="V919"/>
  <c r="X919" s="1"/>
  <c r="Y919" l="1"/>
  <c r="AA919" s="1"/>
  <c r="Z919"/>
  <c r="AB919" s="1"/>
  <c r="AC919" l="1"/>
  <c r="AD919"/>
  <c r="AF919" l="1"/>
  <c r="AG919" s="1"/>
  <c r="AE919"/>
  <c r="AH919" l="1"/>
  <c r="AJ919" s="1"/>
  <c r="AI919" s="1"/>
  <c r="T920"/>
  <c r="S921" l="1"/>
  <c r="R922" s="1"/>
  <c r="U920"/>
  <c r="W920" s="1"/>
  <c r="Y920" s="1"/>
  <c r="V920"/>
  <c r="X920" s="1"/>
  <c r="Z920" s="1"/>
  <c r="AB920" l="1"/>
  <c r="AD920" s="1"/>
  <c r="AA920"/>
  <c r="AC920" s="1"/>
  <c r="AF920" l="1"/>
  <c r="AG920" s="1"/>
  <c r="AE920"/>
  <c r="AH920" l="1"/>
  <c r="AJ920" s="1"/>
  <c r="AI920" s="1"/>
  <c r="T921"/>
  <c r="S922" l="1"/>
  <c r="R923" s="1"/>
  <c r="V921"/>
  <c r="X921" s="1"/>
  <c r="Z921" s="1"/>
  <c r="U921"/>
  <c r="W921" s="1"/>
  <c r="Y921" s="1"/>
  <c r="AB921" l="1"/>
  <c r="AD921" s="1"/>
  <c r="AA921"/>
  <c r="AC921" s="1"/>
  <c r="AF921" l="1"/>
  <c r="AG921" s="1"/>
  <c r="AE921"/>
  <c r="AH921" l="1"/>
  <c r="AJ921" s="1"/>
  <c r="AI921" s="1"/>
  <c r="T922"/>
  <c r="S923" l="1"/>
  <c r="R924" s="1"/>
  <c r="V922"/>
  <c r="X922" s="1"/>
  <c r="Z922" s="1"/>
  <c r="U922"/>
  <c r="W922" s="1"/>
  <c r="Y922" s="1"/>
  <c r="AB922" l="1"/>
  <c r="AD922" s="1"/>
  <c r="AA922"/>
  <c r="AC922" s="1"/>
  <c r="AF922" l="1"/>
  <c r="AG922" s="1"/>
  <c r="AE922"/>
  <c r="AH922" l="1"/>
  <c r="AJ922" s="1"/>
  <c r="AI922" s="1"/>
  <c r="T923"/>
  <c r="S924" l="1"/>
  <c r="R925" s="1"/>
  <c r="U923"/>
  <c r="W923" s="1"/>
  <c r="Y923" s="1"/>
  <c r="V923"/>
  <c r="X923" s="1"/>
  <c r="Z923" s="1"/>
  <c r="AB923" l="1"/>
  <c r="AD923" s="1"/>
  <c r="AA923"/>
  <c r="AC923" s="1"/>
  <c r="AF923" l="1"/>
  <c r="AG923" s="1"/>
  <c r="AE923"/>
  <c r="AH923" l="1"/>
  <c r="AJ923" s="1"/>
  <c r="AI923" s="1"/>
  <c r="T924"/>
  <c r="S925" l="1"/>
  <c r="R926" s="1"/>
  <c r="U924"/>
  <c r="W924" s="1"/>
  <c r="Y924" s="1"/>
  <c r="V924"/>
  <c r="X924" s="1"/>
  <c r="Z924" s="1"/>
  <c r="AB924" l="1"/>
  <c r="AD924" s="1"/>
  <c r="AA924"/>
  <c r="AC924" s="1"/>
  <c r="AF924" l="1"/>
  <c r="AG924" s="1"/>
  <c r="AE924"/>
  <c r="AH924" l="1"/>
  <c r="AJ924" s="1"/>
  <c r="AI924" s="1"/>
  <c r="T925"/>
  <c r="S926" l="1"/>
  <c r="R927" s="1"/>
  <c r="V925"/>
  <c r="X925" s="1"/>
  <c r="Z925" s="1"/>
  <c r="U925"/>
  <c r="W925" s="1"/>
  <c r="Y925" s="1"/>
  <c r="AB925" l="1"/>
  <c r="AD925" s="1"/>
  <c r="AA925"/>
  <c r="AC925" s="1"/>
  <c r="AF925" l="1"/>
  <c r="AG925" s="1"/>
  <c r="AE925"/>
  <c r="AH925" l="1"/>
  <c r="AJ925" s="1"/>
  <c r="AI925" s="1"/>
  <c r="T926"/>
  <c r="S927" l="1"/>
  <c r="R928" s="1"/>
  <c r="U926"/>
  <c r="W926" s="1"/>
  <c r="Y926" s="1"/>
  <c r="V926"/>
  <c r="X926" s="1"/>
  <c r="Z926" s="1"/>
  <c r="AB926" l="1"/>
  <c r="AD926" s="1"/>
  <c r="AA926"/>
  <c r="AC926" s="1"/>
  <c r="AF926" l="1"/>
  <c r="AG926" s="1"/>
  <c r="AE926"/>
  <c r="AH926" l="1"/>
  <c r="AJ926" s="1"/>
  <c r="AI926" s="1"/>
  <c r="T927"/>
  <c r="S928" l="1"/>
  <c r="R929" s="1"/>
  <c r="V927"/>
  <c r="X927" s="1"/>
  <c r="Z927" s="1"/>
  <c r="U927"/>
  <c r="W927" s="1"/>
  <c r="Y927" s="1"/>
  <c r="AB927" l="1"/>
  <c r="AD927" s="1"/>
  <c r="AA927"/>
  <c r="AC927" s="1"/>
  <c r="AF927" l="1"/>
  <c r="AG927" s="1"/>
  <c r="AE927"/>
  <c r="AH927" l="1"/>
  <c r="AJ927" s="1"/>
  <c r="AI927" s="1"/>
  <c r="T928"/>
  <c r="S929" l="1"/>
  <c r="R930" s="1"/>
  <c r="V928"/>
  <c r="X928" s="1"/>
  <c r="Z928" s="1"/>
  <c r="U928"/>
  <c r="W928" s="1"/>
  <c r="Y928" s="1"/>
  <c r="AB928" l="1"/>
  <c r="AD928" s="1"/>
  <c r="AA928"/>
  <c r="AC928" s="1"/>
  <c r="AF928" l="1"/>
  <c r="AG928" s="1"/>
  <c r="AE928"/>
  <c r="AH928" l="1"/>
  <c r="AJ928" s="1"/>
  <c r="AI928" s="1"/>
  <c r="T929"/>
  <c r="S930" l="1"/>
  <c r="R931" s="1"/>
  <c r="U929"/>
  <c r="W929" s="1"/>
  <c r="Y929" s="1"/>
  <c r="V929"/>
  <c r="X929" s="1"/>
  <c r="Z929" s="1"/>
  <c r="AB929" l="1"/>
  <c r="AD929" s="1"/>
  <c r="AA929"/>
  <c r="AC929" s="1"/>
  <c r="AF929" l="1"/>
  <c r="AG929" s="1"/>
  <c r="AE929"/>
  <c r="AH929" l="1"/>
  <c r="AJ929" s="1"/>
  <c r="AI929" s="1"/>
  <c r="T930"/>
  <c r="S931" l="1"/>
  <c r="R932" s="1"/>
  <c r="U930"/>
  <c r="W930" s="1"/>
  <c r="Y930" s="1"/>
  <c r="V930"/>
  <c r="X930" s="1"/>
  <c r="Z930" s="1"/>
  <c r="AB930" l="1"/>
  <c r="AD930" s="1"/>
  <c r="AA930"/>
  <c r="AC930" s="1"/>
  <c r="AF930" l="1"/>
  <c r="AG930" s="1"/>
  <c r="AE930"/>
  <c r="AH930" l="1"/>
  <c r="AJ930" s="1"/>
  <c r="AI930" s="1"/>
  <c r="T931"/>
  <c r="S932" l="1"/>
  <c r="R933" s="1"/>
  <c r="V931"/>
  <c r="X931" s="1"/>
  <c r="Z931" s="1"/>
  <c r="U931"/>
  <c r="W931" s="1"/>
  <c r="Y931" s="1"/>
  <c r="AB931" l="1"/>
  <c r="AD931" s="1"/>
  <c r="AA931"/>
  <c r="AC931" s="1"/>
  <c r="AF931" l="1"/>
  <c r="AG931" s="1"/>
  <c r="AE931"/>
  <c r="AH931" l="1"/>
  <c r="AJ931" s="1"/>
  <c r="AI931" s="1"/>
  <c r="T932"/>
  <c r="S933" l="1"/>
  <c r="R934" s="1"/>
  <c r="V932"/>
  <c r="X932" s="1"/>
  <c r="Z932" s="1"/>
  <c r="U932"/>
  <c r="W932" s="1"/>
  <c r="Y932" s="1"/>
  <c r="AB932" l="1"/>
  <c r="AD932" s="1"/>
  <c r="AA932"/>
  <c r="AC932" s="1"/>
  <c r="AF932" l="1"/>
  <c r="AG932" s="1"/>
  <c r="AE932"/>
  <c r="T933" l="1"/>
  <c r="V933" s="1"/>
  <c r="X933" s="1"/>
  <c r="AH932"/>
  <c r="U933" l="1"/>
  <c r="W933" s="1"/>
  <c r="Y933" s="1"/>
  <c r="AA933" s="1"/>
  <c r="S934"/>
  <c r="R935" s="1"/>
  <c r="AJ932"/>
  <c r="AI932" s="1"/>
  <c r="Z933"/>
  <c r="AB933" s="1"/>
  <c r="AC933" l="1"/>
  <c r="AD933"/>
  <c r="AE933" l="1"/>
  <c r="AF933"/>
  <c r="AG933" s="1"/>
  <c r="T934" l="1"/>
  <c r="AH933"/>
  <c r="S935" l="1"/>
  <c r="R936" s="1"/>
  <c r="AJ933"/>
  <c r="AI933" s="1"/>
  <c r="U934"/>
  <c r="W934" s="1"/>
  <c r="Y934" s="1"/>
  <c r="V934"/>
  <c r="X934" s="1"/>
  <c r="Z934" s="1"/>
  <c r="AB934" l="1"/>
  <c r="AD934" s="1"/>
  <c r="AA934"/>
  <c r="AC934" s="1"/>
  <c r="AE934" l="1"/>
  <c r="AF934"/>
  <c r="AG934" s="1"/>
  <c r="T935" l="1"/>
  <c r="AH934"/>
  <c r="S936" l="1"/>
  <c r="R937" s="1"/>
  <c r="AJ934"/>
  <c r="AI934" s="1"/>
  <c r="U935"/>
  <c r="W935" s="1"/>
  <c r="Y935" s="1"/>
  <c r="V935"/>
  <c r="X935" s="1"/>
  <c r="Z935" s="1"/>
  <c r="AB935" l="1"/>
  <c r="AD935" s="1"/>
  <c r="AA935"/>
  <c r="AC935" s="1"/>
  <c r="AE935" l="1"/>
  <c r="AF935"/>
  <c r="AG935" s="1"/>
  <c r="AH935" l="1"/>
  <c r="T936"/>
  <c r="S937" l="1"/>
  <c r="R938" s="1"/>
  <c r="AJ935"/>
  <c r="AI935" s="1"/>
  <c r="V936"/>
  <c r="X936" s="1"/>
  <c r="U936"/>
  <c r="W936" s="1"/>
  <c r="Y936" l="1"/>
  <c r="AA936" s="1"/>
  <c r="Z936"/>
  <c r="AB936" s="1"/>
  <c r="AC936" l="1"/>
  <c r="AD936"/>
  <c r="AF936" l="1"/>
  <c r="AG936" s="1"/>
  <c r="AE936"/>
  <c r="AH936" l="1"/>
  <c r="AJ936" s="1"/>
  <c r="AI936" s="1"/>
  <c r="T937"/>
  <c r="S938" l="1"/>
  <c r="R939" s="1"/>
  <c r="V937"/>
  <c r="X937" s="1"/>
  <c r="Z937" s="1"/>
  <c r="U937"/>
  <c r="W937" s="1"/>
  <c r="Y937" s="1"/>
  <c r="AB937" l="1"/>
  <c r="AD937" s="1"/>
  <c r="AA937"/>
  <c r="AC937" s="1"/>
  <c r="AF937" l="1"/>
  <c r="AG937" s="1"/>
  <c r="AE937"/>
  <c r="AH937" l="1"/>
  <c r="AJ937" s="1"/>
  <c r="AI937" s="1"/>
  <c r="T938"/>
  <c r="S939" l="1"/>
  <c r="R940" s="1"/>
  <c r="V938"/>
  <c r="X938" s="1"/>
  <c r="Z938" s="1"/>
  <c r="U938"/>
  <c r="W938" s="1"/>
  <c r="Y938" s="1"/>
  <c r="AB938" l="1"/>
  <c r="AD938" s="1"/>
  <c r="AA938"/>
  <c r="AC938" s="1"/>
  <c r="AF938" l="1"/>
  <c r="AG938" s="1"/>
  <c r="AE938"/>
  <c r="AH938" l="1"/>
  <c r="AJ938" s="1"/>
  <c r="AI938" s="1"/>
  <c r="T939"/>
  <c r="S940" l="1"/>
  <c r="R941" s="1"/>
  <c r="U939"/>
  <c r="W939" s="1"/>
  <c r="Y939" s="1"/>
  <c r="V939"/>
  <c r="X939" s="1"/>
  <c r="Z939" s="1"/>
  <c r="AB939" l="1"/>
  <c r="AD939" s="1"/>
  <c r="AA939"/>
  <c r="AC939" s="1"/>
  <c r="AF939" l="1"/>
  <c r="AG939" s="1"/>
  <c r="AE939"/>
  <c r="AH939" l="1"/>
  <c r="AJ939" s="1"/>
  <c r="AI939" s="1"/>
  <c r="T940"/>
  <c r="S941" l="1"/>
  <c r="R942" s="1"/>
  <c r="U940"/>
  <c r="W940" s="1"/>
  <c r="Y940" s="1"/>
  <c r="V940"/>
  <c r="X940" s="1"/>
  <c r="Z940" s="1"/>
  <c r="AB940" l="1"/>
  <c r="AD940" s="1"/>
  <c r="AA940"/>
  <c r="AC940" s="1"/>
  <c r="AF940" l="1"/>
  <c r="AG940" s="1"/>
  <c r="AE940"/>
  <c r="AH940" l="1"/>
  <c r="AJ940" s="1"/>
  <c r="AI940" s="1"/>
  <c r="T941"/>
  <c r="S942" l="1"/>
  <c r="R943" s="1"/>
  <c r="V941"/>
  <c r="X941" s="1"/>
  <c r="Z941" s="1"/>
  <c r="U941"/>
  <c r="W941" s="1"/>
  <c r="Y941" s="1"/>
  <c r="AB941" l="1"/>
  <c r="AD941" s="1"/>
  <c r="AA941"/>
  <c r="AC941" s="1"/>
  <c r="AF941" l="1"/>
  <c r="AG941" s="1"/>
  <c r="AE941"/>
  <c r="AH941" l="1"/>
  <c r="AJ941" s="1"/>
  <c r="AI941" s="1"/>
  <c r="T942"/>
  <c r="S943" l="1"/>
  <c r="R944" s="1"/>
  <c r="V942"/>
  <c r="X942" s="1"/>
  <c r="Z942" s="1"/>
  <c r="U942"/>
  <c r="W942" s="1"/>
  <c r="Y942" s="1"/>
  <c r="AB942" l="1"/>
  <c r="AD942" s="1"/>
  <c r="AA942"/>
  <c r="AC942" s="1"/>
  <c r="AF942" l="1"/>
  <c r="AG942" s="1"/>
  <c r="AE942"/>
  <c r="AH942" l="1"/>
  <c r="AJ942" s="1"/>
  <c r="AI942" s="1"/>
  <c r="T943"/>
  <c r="S944" l="1"/>
  <c r="R945" s="1"/>
  <c r="V943"/>
  <c r="X943" s="1"/>
  <c r="Z943" s="1"/>
  <c r="U943"/>
  <c r="W943" s="1"/>
  <c r="Y943" s="1"/>
  <c r="AB943" l="1"/>
  <c r="AD943" s="1"/>
  <c r="AA943"/>
  <c r="AC943" s="1"/>
  <c r="AF943" l="1"/>
  <c r="AG943" s="1"/>
  <c r="AE943"/>
  <c r="AH943" l="1"/>
  <c r="AJ943" s="1"/>
  <c r="AI943" s="1"/>
  <c r="T944"/>
  <c r="S945" l="1"/>
  <c r="R946" s="1"/>
  <c r="U944"/>
  <c r="W944" s="1"/>
  <c r="Y944" s="1"/>
  <c r="V944"/>
  <c r="X944" s="1"/>
  <c r="Z944" s="1"/>
  <c r="AB944" l="1"/>
  <c r="AD944" s="1"/>
  <c r="AA944"/>
  <c r="AC944" s="1"/>
  <c r="AE944" l="1"/>
  <c r="AF944"/>
  <c r="AG944" s="1"/>
  <c r="T945" l="1"/>
  <c r="AH944"/>
  <c r="S946" l="1"/>
  <c r="R947" s="1"/>
  <c r="V945"/>
  <c r="X945" s="1"/>
  <c r="Z945" s="1"/>
  <c r="AJ944"/>
  <c r="AI944" s="1"/>
  <c r="U945"/>
  <c r="W945" s="1"/>
  <c r="Y945" s="1"/>
  <c r="AB945" l="1"/>
  <c r="AD945" s="1"/>
  <c r="AA945"/>
  <c r="AC945" s="1"/>
  <c r="AE945" l="1"/>
  <c r="AF945"/>
  <c r="AG945" s="1"/>
  <c r="T946" l="1"/>
  <c r="AH945"/>
  <c r="S947" l="1"/>
  <c r="R948" s="1"/>
  <c r="U946"/>
  <c r="W946" s="1"/>
  <c r="AJ945"/>
  <c r="AI945" s="1"/>
  <c r="V946"/>
  <c r="X946" s="1"/>
  <c r="Z946" s="1"/>
  <c r="AB946" l="1"/>
  <c r="AD946" s="1"/>
  <c r="Y946"/>
  <c r="AA946" s="1"/>
  <c r="AC946" l="1"/>
  <c r="AF946" l="1"/>
  <c r="AG946" s="1"/>
  <c r="AE946"/>
  <c r="T947" l="1"/>
  <c r="AH946"/>
  <c r="AJ946" s="1"/>
  <c r="AI946" s="1"/>
  <c r="U947" l="1"/>
  <c r="W947" s="1"/>
  <c r="Y947" s="1"/>
  <c r="AA947" s="1"/>
  <c r="S948"/>
  <c r="R949" s="1"/>
  <c r="V947"/>
  <c r="X947" s="1"/>
  <c r="AC947" l="1"/>
  <c r="Z947"/>
  <c r="AB947" s="1"/>
  <c r="AD947" l="1"/>
  <c r="AF947" s="1"/>
  <c r="AG947" s="1"/>
  <c r="AE947" l="1"/>
  <c r="T948" s="1"/>
  <c r="S949" l="1"/>
  <c r="R950" s="1"/>
  <c r="AH947"/>
  <c r="V948"/>
  <c r="X948" s="1"/>
  <c r="U948"/>
  <c r="W948" s="1"/>
  <c r="AJ947" l="1"/>
  <c r="AI947" s="1"/>
  <c r="Z948"/>
  <c r="AB948" s="1"/>
  <c r="Y948"/>
  <c r="AA948" s="1"/>
  <c r="AD948" l="1"/>
  <c r="AC948"/>
  <c r="AE948" l="1"/>
  <c r="AF948"/>
  <c r="AG948" s="1"/>
  <c r="AH948" l="1"/>
  <c r="T949"/>
  <c r="S950" l="1"/>
  <c r="R951" s="1"/>
  <c r="AJ948"/>
  <c r="AI948" s="1"/>
  <c r="U949"/>
  <c r="W949" s="1"/>
  <c r="V949"/>
  <c r="X949" s="1"/>
  <c r="Y949" l="1"/>
  <c r="AA949" s="1"/>
  <c r="Z949"/>
  <c r="AB949" s="1"/>
  <c r="AC949" l="1"/>
  <c r="AD949"/>
  <c r="AF949" l="1"/>
  <c r="AG949" s="1"/>
  <c r="AE949"/>
  <c r="T950" l="1"/>
  <c r="V950" s="1"/>
  <c r="X950" s="1"/>
  <c r="AH949"/>
  <c r="U950" l="1"/>
  <c r="W950" s="1"/>
  <c r="Y950" s="1"/>
  <c r="AA950" s="1"/>
  <c r="S951"/>
  <c r="R952" s="1"/>
  <c r="AJ949"/>
  <c r="AI949" s="1"/>
  <c r="Z950"/>
  <c r="AB950" s="1"/>
  <c r="AC950" l="1"/>
  <c r="AD950"/>
  <c r="AF950" l="1"/>
  <c r="AG950" s="1"/>
  <c r="AE950"/>
  <c r="AH950" l="1"/>
  <c r="AJ950" s="1"/>
  <c r="AI950" s="1"/>
  <c r="T951"/>
  <c r="S952" l="1"/>
  <c r="R953" s="1"/>
  <c r="U951"/>
  <c r="W951" s="1"/>
  <c r="Y951" s="1"/>
  <c r="V951"/>
  <c r="X951" s="1"/>
  <c r="AA951" l="1"/>
  <c r="AC951" s="1"/>
  <c r="Z951"/>
  <c r="AB951" s="1"/>
  <c r="AD951" l="1"/>
  <c r="AF951" s="1"/>
  <c r="AG951" s="1"/>
  <c r="AE951" l="1"/>
  <c r="AH951" s="1"/>
  <c r="AJ951" l="1"/>
  <c r="AI951" s="1"/>
  <c r="T952"/>
  <c r="S953" l="1"/>
  <c r="R954" s="1"/>
  <c r="U952"/>
  <c r="W952" s="1"/>
  <c r="Y952" s="1"/>
  <c r="V952"/>
  <c r="X952" s="1"/>
  <c r="AA952" l="1"/>
  <c r="AC952" s="1"/>
  <c r="Z952"/>
  <c r="AB952" s="1"/>
  <c r="AD952" l="1"/>
  <c r="AF952" l="1"/>
  <c r="AG952" s="1"/>
  <c r="AE952"/>
  <c r="AH952" l="1"/>
  <c r="AJ952" s="1"/>
  <c r="AI952" s="1"/>
  <c r="T953"/>
  <c r="S954" l="1"/>
  <c r="R955" s="1"/>
  <c r="U953"/>
  <c r="W953" s="1"/>
  <c r="Y953" s="1"/>
  <c r="V953"/>
  <c r="X953" s="1"/>
  <c r="Z953" s="1"/>
  <c r="AB953" l="1"/>
  <c r="AD953" s="1"/>
  <c r="AA953"/>
  <c r="AC953" s="1"/>
  <c r="AE953" l="1"/>
  <c r="AF953"/>
  <c r="AG953" s="1"/>
  <c r="AH953" l="1"/>
  <c r="AJ953" s="1"/>
  <c r="AI953" s="1"/>
  <c r="T954"/>
  <c r="S955" l="1"/>
  <c r="R956" s="1"/>
  <c r="V954"/>
  <c r="X954" s="1"/>
  <c r="Z954" s="1"/>
  <c r="U954"/>
  <c r="W954" s="1"/>
  <c r="Y954" s="1"/>
  <c r="AB954" l="1"/>
  <c r="AD954" s="1"/>
  <c r="AA954"/>
  <c r="AC954" s="1"/>
  <c r="AF954" l="1"/>
  <c r="AG954" s="1"/>
  <c r="AE954"/>
  <c r="AH954" l="1"/>
  <c r="AJ954" s="1"/>
  <c r="AI954" s="1"/>
  <c r="T955"/>
  <c r="S956" l="1"/>
  <c r="R957" s="1"/>
  <c r="V955"/>
  <c r="X955" s="1"/>
  <c r="Z955" s="1"/>
  <c r="U955"/>
  <c r="W955" s="1"/>
  <c r="Y955" s="1"/>
  <c r="AB955" l="1"/>
  <c r="AD955" s="1"/>
  <c r="AA955"/>
  <c r="AC955" s="1"/>
  <c r="AF955" l="1"/>
  <c r="AG955" s="1"/>
  <c r="AE955"/>
  <c r="AH955" l="1"/>
  <c r="AJ955" s="1"/>
  <c r="AI955" s="1"/>
  <c r="T956"/>
  <c r="S957" l="1"/>
  <c r="R958" s="1"/>
  <c r="U956"/>
  <c r="W956" s="1"/>
  <c r="Y956" s="1"/>
  <c r="V956"/>
  <c r="X956" s="1"/>
  <c r="Z956" s="1"/>
  <c r="AB956" l="1"/>
  <c r="AD956" s="1"/>
  <c r="AA956"/>
  <c r="AC956" s="1"/>
  <c r="AF956" l="1"/>
  <c r="AG956" s="1"/>
  <c r="AE956"/>
  <c r="AH956" l="1"/>
  <c r="AJ956" s="1"/>
  <c r="AI956" s="1"/>
  <c r="T957"/>
  <c r="S958" l="1"/>
  <c r="R959" s="1"/>
  <c r="U957"/>
  <c r="W957" s="1"/>
  <c r="Y957" s="1"/>
  <c r="V957"/>
  <c r="X957" s="1"/>
  <c r="Z957" s="1"/>
  <c r="AB957" l="1"/>
  <c r="AD957" s="1"/>
  <c r="AA957"/>
  <c r="AC957" s="1"/>
  <c r="AF957" l="1"/>
  <c r="AG957" s="1"/>
  <c r="AE957"/>
  <c r="AH957" l="1"/>
  <c r="AJ957" s="1"/>
  <c r="AI957" s="1"/>
  <c r="T958"/>
  <c r="S959" l="1"/>
  <c r="R960" s="1"/>
  <c r="V958"/>
  <c r="X958" s="1"/>
  <c r="Z958" s="1"/>
  <c r="U958"/>
  <c r="W958" s="1"/>
  <c r="Y958" s="1"/>
  <c r="AB958" l="1"/>
  <c r="AD958" s="1"/>
  <c r="AA958"/>
  <c r="AC958" s="1"/>
  <c r="AE958" l="1"/>
  <c r="AF958"/>
  <c r="AG958" s="1"/>
  <c r="AH958" l="1"/>
  <c r="AJ958" s="1"/>
  <c r="AI958" s="1"/>
  <c r="T959"/>
  <c r="S960" l="1"/>
  <c r="R961" s="1"/>
  <c r="V959"/>
  <c r="X959" s="1"/>
  <c r="Z959" s="1"/>
  <c r="U959"/>
  <c r="W959" s="1"/>
  <c r="Y959" s="1"/>
  <c r="AB959" l="1"/>
  <c r="AD959" s="1"/>
  <c r="AA959"/>
  <c r="AC959" s="1"/>
  <c r="AE959" l="1"/>
  <c r="AF959"/>
  <c r="AG959" s="1"/>
  <c r="AH959" l="1"/>
  <c r="AJ959" s="1"/>
  <c r="AI959" s="1"/>
  <c r="T960"/>
  <c r="S961" l="1"/>
  <c r="R962" s="1"/>
  <c r="V960"/>
  <c r="X960" s="1"/>
  <c r="Z960" s="1"/>
  <c r="U960"/>
  <c r="W960" s="1"/>
  <c r="Y960" s="1"/>
  <c r="AB960" l="1"/>
  <c r="AD960" s="1"/>
  <c r="AA960"/>
  <c r="AC960" s="1"/>
  <c r="AF960" l="1"/>
  <c r="AG960" s="1"/>
  <c r="AE960"/>
  <c r="AH960" l="1"/>
  <c r="AJ960" s="1"/>
  <c r="AI960" s="1"/>
  <c r="T961"/>
  <c r="S962" l="1"/>
  <c r="R963" s="1"/>
  <c r="U961"/>
  <c r="W961" s="1"/>
  <c r="Y961" s="1"/>
  <c r="V961"/>
  <c r="X961" s="1"/>
  <c r="Z961" s="1"/>
  <c r="AB961" l="1"/>
  <c r="AD961" s="1"/>
  <c r="AA961"/>
  <c r="AC961" s="1"/>
  <c r="AE961" l="1"/>
  <c r="AF961"/>
  <c r="AG961" s="1"/>
  <c r="AH961" l="1"/>
  <c r="AJ961" s="1"/>
  <c r="AI961" s="1"/>
  <c r="T962"/>
  <c r="S963" l="1"/>
  <c r="R964" s="1"/>
  <c r="V962"/>
  <c r="X962" s="1"/>
  <c r="Z962" s="1"/>
  <c r="U962"/>
  <c r="W962" s="1"/>
  <c r="Y962" s="1"/>
  <c r="AB962" l="1"/>
  <c r="AD962" s="1"/>
  <c r="AA962"/>
  <c r="AC962" s="1"/>
  <c r="AF962" l="1"/>
  <c r="AG962" s="1"/>
  <c r="AE962"/>
  <c r="T963" l="1"/>
  <c r="U963" s="1"/>
  <c r="W963" s="1"/>
  <c r="Y963" s="1"/>
  <c r="AH962"/>
  <c r="V963" l="1"/>
  <c r="X963" s="1"/>
  <c r="Z963" s="1"/>
  <c r="S964"/>
  <c r="R965" s="1"/>
  <c r="AA963"/>
  <c r="AC963" s="1"/>
  <c r="AJ962"/>
  <c r="AI962" s="1"/>
  <c r="AB963" l="1"/>
  <c r="AD963" s="1"/>
  <c r="AE963" s="1"/>
  <c r="AF963" l="1"/>
  <c r="AG963" s="1"/>
  <c r="T964" s="1"/>
  <c r="AH963" l="1"/>
  <c r="AJ963" s="1"/>
  <c r="AI963" s="1"/>
  <c r="S965"/>
  <c r="R966" s="1"/>
  <c r="U964"/>
  <c r="W964" s="1"/>
  <c r="Y964" s="1"/>
  <c r="V964"/>
  <c r="X964" s="1"/>
  <c r="Z964" s="1"/>
  <c r="AB964" l="1"/>
  <c r="AD964" s="1"/>
  <c r="AA964"/>
  <c r="AC964" s="1"/>
  <c r="AF964" l="1"/>
  <c r="AG964" s="1"/>
  <c r="AE964"/>
  <c r="AH964" l="1"/>
  <c r="T965"/>
  <c r="S966" l="1"/>
  <c r="R967" s="1"/>
  <c r="AJ964"/>
  <c r="AI964" s="1"/>
  <c r="U965"/>
  <c r="W965" s="1"/>
  <c r="Y965" s="1"/>
  <c r="V965"/>
  <c r="X965" s="1"/>
  <c r="Z965" s="1"/>
  <c r="AB965" l="1"/>
  <c r="AD965" s="1"/>
  <c r="AA965"/>
  <c r="AC965" s="1"/>
  <c r="AF965" l="1"/>
  <c r="AG965" s="1"/>
  <c r="AE965"/>
  <c r="AH965" l="1"/>
  <c r="AJ965" s="1"/>
  <c r="AI965" s="1"/>
  <c r="T966"/>
  <c r="S967" l="1"/>
  <c r="R968" s="1"/>
  <c r="V966"/>
  <c r="X966" s="1"/>
  <c r="Z966" s="1"/>
  <c r="U966"/>
  <c r="W966" s="1"/>
  <c r="Y966" s="1"/>
  <c r="AB966" l="1"/>
  <c r="AD966" s="1"/>
  <c r="AA966"/>
  <c r="AC966" s="1"/>
  <c r="AE966" l="1"/>
  <c r="AF966"/>
  <c r="AG966" s="1"/>
  <c r="T967" l="1"/>
  <c r="AH966"/>
  <c r="V967" l="1"/>
  <c r="X967" s="1"/>
  <c r="Z967" s="1"/>
  <c r="U967"/>
  <c r="W967" s="1"/>
  <c r="Y967" s="1"/>
  <c r="S968"/>
  <c r="R969" s="1"/>
  <c r="AJ966"/>
  <c r="AI966" s="1"/>
  <c r="AB967" l="1"/>
  <c r="AD967" s="1"/>
  <c r="AA967"/>
  <c r="AC967" s="1"/>
  <c r="G15" i="11"/>
  <c r="H15"/>
  <c r="AF967" i="10" l="1"/>
  <c r="AG967" s="1"/>
  <c r="AH967" s="1"/>
  <c r="AE967"/>
  <c r="T968" l="1"/>
  <c r="U968" s="1"/>
  <c r="W968" s="1"/>
  <c r="AJ967"/>
  <c r="AI967" s="1"/>
  <c r="V968" l="1"/>
  <c r="X968" s="1"/>
  <c r="Z968" s="1"/>
  <c r="AB968" s="1"/>
  <c r="S969"/>
  <c r="R970" s="1"/>
  <c r="Y968"/>
  <c r="AA968" s="1"/>
  <c r="AC968" l="1"/>
  <c r="AD968"/>
  <c r="AF968" l="1"/>
  <c r="AG968" s="1"/>
  <c r="AE968"/>
  <c r="AH968" l="1"/>
  <c r="AJ968" s="1"/>
  <c r="AI968" s="1"/>
  <c r="T969"/>
  <c r="S970" l="1"/>
  <c r="R971" s="1"/>
  <c r="U969"/>
  <c r="W969" s="1"/>
  <c r="Y969" s="1"/>
  <c r="V969"/>
  <c r="X969" s="1"/>
  <c r="Z969" s="1"/>
  <c r="AB969" l="1"/>
  <c r="AD969" s="1"/>
  <c r="AA969"/>
  <c r="AC969" s="1"/>
  <c r="AF969" l="1"/>
  <c r="AG969" s="1"/>
  <c r="AE969"/>
  <c r="T970" l="1"/>
  <c r="V970" s="1"/>
  <c r="X970" s="1"/>
  <c r="Z970" s="1"/>
  <c r="AH969"/>
  <c r="U970" l="1"/>
  <c r="W970" s="1"/>
  <c r="Y970" s="1"/>
  <c r="S971"/>
  <c r="R972" s="1"/>
  <c r="AB970"/>
  <c r="AD970" s="1"/>
  <c r="AJ969"/>
  <c r="AI969" s="1"/>
  <c r="AA970" l="1"/>
  <c r="AC970" s="1"/>
  <c r="AE970" s="1"/>
  <c r="AF970" l="1"/>
  <c r="AG970" s="1"/>
  <c r="AH970" s="1"/>
  <c r="AJ970" s="1"/>
  <c r="AI970" s="1"/>
  <c r="T971" l="1"/>
  <c r="U971" s="1"/>
  <c r="W971" s="1"/>
  <c r="Y971" s="1"/>
  <c r="V971" l="1"/>
  <c r="X971" s="1"/>
  <c r="Z971" s="1"/>
  <c r="S972"/>
  <c r="R973" s="1"/>
  <c r="AA971"/>
  <c r="AC971" s="1"/>
  <c r="AB971" l="1"/>
  <c r="AD971" s="1"/>
  <c r="AE971" s="1"/>
  <c r="AF971" l="1"/>
  <c r="AG971" s="1"/>
  <c r="T972" s="1"/>
  <c r="AH971" l="1"/>
  <c r="AJ971" s="1"/>
  <c r="AI971" s="1"/>
  <c r="S973"/>
  <c r="R974" s="1"/>
  <c r="V972"/>
  <c r="X972" s="1"/>
  <c r="Z972" s="1"/>
  <c r="U972"/>
  <c r="W972" s="1"/>
  <c r="Y972" s="1"/>
  <c r="AB972" l="1"/>
  <c r="AD972" s="1"/>
  <c r="AA972"/>
  <c r="AC972" s="1"/>
  <c r="AF972" l="1"/>
  <c r="AG972" s="1"/>
  <c r="AE972"/>
  <c r="AH972" l="1"/>
  <c r="AJ972" s="1"/>
  <c r="AI972" s="1"/>
  <c r="T973"/>
  <c r="S974" l="1"/>
  <c r="R975" s="1"/>
  <c r="U973"/>
  <c r="W973" s="1"/>
  <c r="Y973" s="1"/>
  <c r="V973"/>
  <c r="X973" s="1"/>
  <c r="Z973" s="1"/>
  <c r="AB973" l="1"/>
  <c r="AD973" s="1"/>
  <c r="AA973"/>
  <c r="AC973" s="1"/>
  <c r="AF973" l="1"/>
  <c r="AG973" s="1"/>
  <c r="AE973"/>
  <c r="AH973" l="1"/>
  <c r="AJ973" s="1"/>
  <c r="AI973" s="1"/>
  <c r="T974"/>
  <c r="S975" l="1"/>
  <c r="R976" s="1"/>
  <c r="U974"/>
  <c r="W974" s="1"/>
  <c r="Y974" s="1"/>
  <c r="V974"/>
  <c r="X974" s="1"/>
  <c r="Z974" s="1"/>
  <c r="AB974" l="1"/>
  <c r="AD974" s="1"/>
  <c r="AA974"/>
  <c r="AC974" s="1"/>
  <c r="AF974" l="1"/>
  <c r="AG974" s="1"/>
  <c r="AE974"/>
  <c r="T975" l="1"/>
  <c r="U975" s="1"/>
  <c r="W975" s="1"/>
  <c r="AH974"/>
  <c r="V975" l="1"/>
  <c r="X975" s="1"/>
  <c r="Z975" s="1"/>
  <c r="AB975" s="1"/>
  <c r="S976"/>
  <c r="R977" s="1"/>
  <c r="AJ974"/>
  <c r="AI974" s="1"/>
  <c r="Y975"/>
  <c r="AA975" s="1"/>
  <c r="AD975" l="1"/>
  <c r="AC975"/>
  <c r="AE975" l="1"/>
  <c r="AF975"/>
  <c r="AG975" s="1"/>
  <c r="T976" l="1"/>
  <c r="AH975"/>
  <c r="S977" l="1"/>
  <c r="R978" s="1"/>
  <c r="AJ975"/>
  <c r="AI975" s="1"/>
  <c r="V976"/>
  <c r="X976" s="1"/>
  <c r="Z976" s="1"/>
  <c r="U976"/>
  <c r="W976" s="1"/>
  <c r="Y976" s="1"/>
  <c r="AB976" l="1"/>
  <c r="AD976" s="1"/>
  <c r="AA976"/>
  <c r="AC976" s="1"/>
  <c r="AE976" l="1"/>
  <c r="AF976"/>
  <c r="AG976" s="1"/>
  <c r="T977" l="1"/>
  <c r="AH976"/>
  <c r="S978" l="1"/>
  <c r="R979" s="1"/>
  <c r="AJ976"/>
  <c r="AI976" s="1"/>
  <c r="V977"/>
  <c r="X977" s="1"/>
  <c r="Z977" s="1"/>
  <c r="U977"/>
  <c r="W977" s="1"/>
  <c r="Y977" s="1"/>
  <c r="AB977" l="1"/>
  <c r="AD977" s="1"/>
  <c r="AA977"/>
  <c r="AC977" s="1"/>
  <c r="AE977" l="1"/>
  <c r="AF977"/>
  <c r="AG977" s="1"/>
  <c r="T978" l="1"/>
  <c r="AH977"/>
  <c r="S979" l="1"/>
  <c r="R980" s="1"/>
  <c r="AJ977"/>
  <c r="AI977" s="1"/>
  <c r="V978"/>
  <c r="X978" s="1"/>
  <c r="Z978" s="1"/>
  <c r="U978"/>
  <c r="W978" s="1"/>
  <c r="Y978" s="1"/>
  <c r="AB978" l="1"/>
  <c r="AD978" s="1"/>
  <c r="AA978"/>
  <c r="AC978" s="1"/>
  <c r="AE978" l="1"/>
  <c r="AF978"/>
  <c r="AG978" s="1"/>
  <c r="T979" l="1"/>
  <c r="AH978"/>
  <c r="S980" l="1"/>
  <c r="R981" s="1"/>
  <c r="V979"/>
  <c r="X979" s="1"/>
  <c r="Z979" s="1"/>
  <c r="AJ978"/>
  <c r="AI978" s="1"/>
  <c r="U979"/>
  <c r="W979" s="1"/>
  <c r="Y979" s="1"/>
  <c r="AB979" l="1"/>
  <c r="AD979" s="1"/>
  <c r="AA979"/>
  <c r="AC979" s="1"/>
  <c r="AE979" l="1"/>
  <c r="AF979"/>
  <c r="AG979" s="1"/>
  <c r="AH979" l="1"/>
  <c r="T980"/>
  <c r="S981" l="1"/>
  <c r="R982" s="1"/>
  <c r="AJ979"/>
  <c r="AI979" s="1"/>
  <c r="V980"/>
  <c r="X980" s="1"/>
  <c r="U980"/>
  <c r="W980" s="1"/>
  <c r="Z980" l="1"/>
  <c r="AB980" s="1"/>
  <c r="Y980" l="1"/>
  <c r="AA980" s="1"/>
  <c r="AD980"/>
  <c r="AC980" l="1"/>
  <c r="AF980" l="1"/>
  <c r="AG980" s="1"/>
  <c r="AE980"/>
  <c r="AH980" l="1"/>
  <c r="T981"/>
  <c r="S982" l="1"/>
  <c r="R983" s="1"/>
  <c r="AJ980"/>
  <c r="AI980" s="1"/>
  <c r="U981"/>
  <c r="W981" s="1"/>
  <c r="Y981" s="1"/>
  <c r="V981"/>
  <c r="X981" s="1"/>
  <c r="Z981" s="1"/>
  <c r="AB981" l="1"/>
  <c r="AD981" s="1"/>
  <c r="AA981"/>
  <c r="AC981" s="1"/>
  <c r="AF981" l="1"/>
  <c r="AG981" s="1"/>
  <c r="AE981"/>
  <c r="T982" l="1"/>
  <c r="AH981"/>
  <c r="S983" l="1"/>
  <c r="R984" s="1"/>
  <c r="AJ981"/>
  <c r="AI981" s="1"/>
  <c r="U982"/>
  <c r="W982" s="1"/>
  <c r="Y982" s="1"/>
  <c r="V982"/>
  <c r="X982" s="1"/>
  <c r="Z982" s="1"/>
  <c r="AB982" l="1"/>
  <c r="AD982" s="1"/>
  <c r="AA982"/>
  <c r="AC982" s="1"/>
  <c r="AF982" l="1"/>
  <c r="AG982" s="1"/>
  <c r="AE982"/>
  <c r="T983" l="1"/>
  <c r="U983" s="1"/>
  <c r="W983" s="1"/>
  <c r="Y983" s="1"/>
  <c r="AH982"/>
  <c r="V983" l="1"/>
  <c r="X983" s="1"/>
  <c r="Z983" s="1"/>
  <c r="S984"/>
  <c r="R985" s="1"/>
  <c r="AA983"/>
  <c r="AC983" s="1"/>
  <c r="AJ982"/>
  <c r="AI982" s="1"/>
  <c r="AB983" l="1"/>
  <c r="AD983" s="1"/>
  <c r="AE983" s="1"/>
  <c r="AF983" l="1"/>
  <c r="AG983" s="1"/>
  <c r="AH983" s="1"/>
  <c r="T984" l="1"/>
  <c r="S985" s="1"/>
  <c r="R986" s="1"/>
  <c r="AJ983"/>
  <c r="AI983" s="1"/>
  <c r="V984" l="1"/>
  <c r="X984" s="1"/>
  <c r="Z984" s="1"/>
  <c r="AB984" s="1"/>
  <c r="U984"/>
  <c r="W984" s="1"/>
  <c r="Y984" s="1"/>
  <c r="AA984" s="1"/>
  <c r="AD984" l="1"/>
  <c r="AC984"/>
  <c r="AF984" l="1"/>
  <c r="AG984" s="1"/>
  <c r="AH984" s="1"/>
  <c r="AE984"/>
  <c r="T985" l="1"/>
  <c r="V985" s="1"/>
  <c r="X985" s="1"/>
  <c r="Z985" s="1"/>
  <c r="AJ984"/>
  <c r="AI984" s="1"/>
  <c r="U985" l="1"/>
  <c r="W985" s="1"/>
  <c r="Y985" s="1"/>
  <c r="S986"/>
  <c r="R987" s="1"/>
  <c r="AB985"/>
  <c r="AD985" s="1"/>
  <c r="AA985" l="1"/>
  <c r="AC985" s="1"/>
  <c r="AF985" s="1"/>
  <c r="AG985" s="1"/>
  <c r="AE985" l="1"/>
  <c r="T986"/>
  <c r="AH985"/>
  <c r="S987" l="1"/>
  <c r="R988" s="1"/>
  <c r="AJ985"/>
  <c r="AI985" s="1"/>
  <c r="U986"/>
  <c r="W986" s="1"/>
  <c r="Y986" s="1"/>
  <c r="V986"/>
  <c r="X986" s="1"/>
  <c r="Z986" s="1"/>
  <c r="AB986" l="1"/>
  <c r="AD986" s="1"/>
  <c r="AA986"/>
  <c r="AC986" s="1"/>
  <c r="AE986" l="1"/>
  <c r="AF986"/>
  <c r="AG986" s="1"/>
  <c r="AH986" l="1"/>
  <c r="T987"/>
  <c r="S988" l="1"/>
  <c r="R989" s="1"/>
  <c r="AJ986"/>
  <c r="AI986" s="1"/>
  <c r="V987"/>
  <c r="X987" s="1"/>
  <c r="Z987" s="1"/>
  <c r="U987"/>
  <c r="W987" s="1"/>
  <c r="Y987" s="1"/>
  <c r="AB987" l="1"/>
  <c r="AD987" s="1"/>
  <c r="AA987"/>
  <c r="AC987" s="1"/>
  <c r="AF987" l="1"/>
  <c r="AG987" s="1"/>
  <c r="AE987"/>
  <c r="AH987" l="1"/>
  <c r="AJ987" s="1"/>
  <c r="AI987" s="1"/>
  <c r="T988"/>
  <c r="S989" l="1"/>
  <c r="R990" s="1"/>
  <c r="U988"/>
  <c r="W988" s="1"/>
  <c r="Y988" s="1"/>
  <c r="V988"/>
  <c r="X988" s="1"/>
  <c r="Z988" s="1"/>
  <c r="AB988" l="1"/>
  <c r="AD988" s="1"/>
  <c r="AA988"/>
  <c r="AC988" s="1"/>
  <c r="AF988" l="1"/>
  <c r="AG988" s="1"/>
  <c r="AE988"/>
  <c r="AH988" l="1"/>
  <c r="AJ988" s="1"/>
  <c r="AI988" s="1"/>
  <c r="T989"/>
  <c r="S990" l="1"/>
  <c r="R991" s="1"/>
  <c r="U989"/>
  <c r="W989" s="1"/>
  <c r="Y989" s="1"/>
  <c r="V989"/>
  <c r="X989" s="1"/>
  <c r="Z989" s="1"/>
  <c r="AB989" l="1"/>
  <c r="AD989" s="1"/>
  <c r="AA989"/>
  <c r="AC989" s="1"/>
  <c r="AF989" l="1"/>
  <c r="AG989" s="1"/>
  <c r="AE989"/>
  <c r="AH989" l="1"/>
  <c r="AJ989" s="1"/>
  <c r="AI989" s="1"/>
  <c r="T990"/>
  <c r="S991" l="1"/>
  <c r="R992" s="1"/>
  <c r="V990"/>
  <c r="X990" s="1"/>
  <c r="Z990" s="1"/>
  <c r="U990"/>
  <c r="W990" s="1"/>
  <c r="Y990" s="1"/>
  <c r="AB990" l="1"/>
  <c r="AD990" s="1"/>
  <c r="AA990"/>
  <c r="AC990" s="1"/>
  <c r="AF990" l="1"/>
  <c r="AG990" s="1"/>
  <c r="AE990"/>
  <c r="AH990" l="1"/>
  <c r="AJ990" s="1"/>
  <c r="AI990" s="1"/>
  <c r="T991"/>
  <c r="S992" l="1"/>
  <c r="R993" s="1"/>
  <c r="V991"/>
  <c r="X991" s="1"/>
  <c r="Z991" s="1"/>
  <c r="U991"/>
  <c r="W991" s="1"/>
  <c r="Y991" s="1"/>
  <c r="AB991" l="1"/>
  <c r="AD991" s="1"/>
  <c r="AA991"/>
  <c r="AC991" s="1"/>
  <c r="AE991" l="1"/>
  <c r="AF991"/>
  <c r="AG991" s="1"/>
  <c r="AH991" l="1"/>
  <c r="T992"/>
  <c r="S993" l="1"/>
  <c r="R994" s="1"/>
  <c r="AJ991"/>
  <c r="AI991" s="1"/>
  <c r="U992"/>
  <c r="W992" s="1"/>
  <c r="V992"/>
  <c r="X992" s="1"/>
  <c r="Y992" l="1"/>
  <c r="AA992" s="1"/>
  <c r="Z992"/>
  <c r="AB992" s="1"/>
  <c r="AC992" l="1"/>
  <c r="AD992"/>
  <c r="AE992" l="1"/>
  <c r="AF992"/>
  <c r="AG992" s="1"/>
  <c r="T993" l="1"/>
  <c r="AH992"/>
  <c r="S994" l="1"/>
  <c r="R995" s="1"/>
  <c r="AJ992"/>
  <c r="AI992" s="1"/>
  <c r="U993"/>
  <c r="W993" s="1"/>
  <c r="Y993" s="1"/>
  <c r="V993"/>
  <c r="X993" s="1"/>
  <c r="Z993" s="1"/>
  <c r="AB993" l="1"/>
  <c r="AD993" s="1"/>
  <c r="AA993"/>
  <c r="AC993" s="1"/>
  <c r="AF993" l="1"/>
  <c r="AG993" s="1"/>
  <c r="AE993"/>
  <c r="T994" l="1"/>
  <c r="U994" s="1"/>
  <c r="W994" s="1"/>
  <c r="AH993"/>
  <c r="V994" l="1"/>
  <c r="X994" s="1"/>
  <c r="Z994" s="1"/>
  <c r="AB994" s="1"/>
  <c r="S995"/>
  <c r="R996" s="1"/>
  <c r="AJ993"/>
  <c r="AI993" s="1"/>
  <c r="Y994"/>
  <c r="AA994" s="1"/>
  <c r="AD994" l="1"/>
  <c r="AC994"/>
  <c r="AE994" l="1"/>
  <c r="AF994"/>
  <c r="AG994" s="1"/>
  <c r="T995" l="1"/>
  <c r="AH994"/>
  <c r="S996" l="1"/>
  <c r="R997" s="1"/>
  <c r="U995"/>
  <c r="W995" s="1"/>
  <c r="Y995" s="1"/>
  <c r="AJ994"/>
  <c r="AI994" s="1"/>
  <c r="V995"/>
  <c r="X995" s="1"/>
  <c r="Z995" s="1"/>
  <c r="AB995" l="1"/>
  <c r="AD995" s="1"/>
  <c r="AA995"/>
  <c r="AC995" s="1"/>
  <c r="AE995" l="1"/>
  <c r="AF995"/>
  <c r="AG995" s="1"/>
  <c r="T996" l="1"/>
  <c r="AH995"/>
  <c r="S997" l="1"/>
  <c r="R998" s="1"/>
  <c r="U996"/>
  <c r="W996" s="1"/>
  <c r="Y996" s="1"/>
  <c r="AJ995"/>
  <c r="AI995" s="1"/>
  <c r="V996"/>
  <c r="X996" s="1"/>
  <c r="Z996" s="1"/>
  <c r="AB996" l="1"/>
  <c r="AD996" s="1"/>
  <c r="AA996"/>
  <c r="AC996" s="1"/>
  <c r="AE996" l="1"/>
  <c r="AF996"/>
  <c r="AG996" s="1"/>
  <c r="T997" l="1"/>
  <c r="AH996"/>
  <c r="S998" l="1"/>
  <c r="R999" s="1"/>
  <c r="AJ996"/>
  <c r="AI996" s="1"/>
  <c r="V997"/>
  <c r="X997" s="1"/>
  <c r="Z997" s="1"/>
  <c r="U997"/>
  <c r="W997" s="1"/>
  <c r="Y997" s="1"/>
  <c r="AB997" l="1"/>
  <c r="AD997" s="1"/>
  <c r="AA997"/>
  <c r="AC997" s="1"/>
  <c r="AE997" l="1"/>
  <c r="AF997"/>
  <c r="AG997" s="1"/>
  <c r="T998" l="1"/>
  <c r="AH997"/>
  <c r="S999" l="1"/>
  <c r="R1000" s="1"/>
  <c r="U998"/>
  <c r="W998" s="1"/>
  <c r="Y998" s="1"/>
  <c r="AJ997"/>
  <c r="AI997" s="1"/>
  <c r="V998"/>
  <c r="X998" s="1"/>
  <c r="Z998" s="1"/>
  <c r="AB998" l="1"/>
  <c r="AD998" s="1"/>
  <c r="AA998"/>
  <c r="AC998" s="1"/>
  <c r="AE998" l="1"/>
  <c r="AF998"/>
  <c r="AG998" s="1"/>
  <c r="T999" l="1"/>
  <c r="AH998"/>
  <c r="S1000" l="1"/>
  <c r="R1001" s="1"/>
  <c r="V999"/>
  <c r="X999" s="1"/>
  <c r="Z999" s="1"/>
  <c r="AJ998"/>
  <c r="AI998" s="1"/>
  <c r="U999"/>
  <c r="W999" s="1"/>
  <c r="Y999" s="1"/>
  <c r="AB999" l="1"/>
  <c r="AD999" s="1"/>
  <c r="AA999"/>
  <c r="AC999" s="1"/>
  <c r="AE999" l="1"/>
  <c r="AF999"/>
  <c r="AG999" s="1"/>
  <c r="AH999" l="1"/>
  <c r="T1000"/>
  <c r="S1001" l="1"/>
  <c r="R1002" s="1"/>
  <c r="AJ999"/>
  <c r="AI999" s="1"/>
  <c r="U1000"/>
  <c r="W1000" s="1"/>
  <c r="V1000"/>
  <c r="X1000" s="1"/>
  <c r="Y1000" l="1"/>
  <c r="AA1000" s="1"/>
  <c r="Z1000"/>
  <c r="AB1000" s="1"/>
  <c r="AC1000" l="1"/>
  <c r="AD1000"/>
  <c r="AF1000" l="1"/>
  <c r="AG1000" s="1"/>
  <c r="AE1000"/>
  <c r="AH1000" l="1"/>
  <c r="AJ1000" s="1"/>
  <c r="AI1000" s="1"/>
  <c r="T1001"/>
  <c r="S1002" l="1"/>
  <c r="R1003" s="1"/>
  <c r="U1001"/>
  <c r="W1001" s="1"/>
  <c r="Y1001" s="1"/>
  <c r="V1001"/>
  <c r="X1001" s="1"/>
  <c r="Z1001" s="1"/>
  <c r="AB1001" l="1"/>
  <c r="AD1001" s="1"/>
  <c r="AA1001"/>
  <c r="AC1001" s="1"/>
  <c r="AF1001" l="1"/>
  <c r="AG1001" s="1"/>
  <c r="AE1001"/>
  <c r="AH1001" l="1"/>
  <c r="AJ1001" s="1"/>
  <c r="AI1001" s="1"/>
  <c r="T1002"/>
  <c r="S1003" l="1"/>
  <c r="R1004" s="1"/>
  <c r="V1002"/>
  <c r="X1002" s="1"/>
  <c r="Z1002" s="1"/>
  <c r="U1002"/>
  <c r="W1002" s="1"/>
  <c r="Y1002" s="1"/>
  <c r="AB1002" l="1"/>
  <c r="AD1002" s="1"/>
  <c r="AA1002"/>
  <c r="AC1002" s="1"/>
  <c r="AF1002" l="1"/>
  <c r="AG1002" s="1"/>
  <c r="AE1002"/>
  <c r="AH1002" l="1"/>
  <c r="AJ1002" s="1"/>
  <c r="AI1002" s="1"/>
  <c r="T1003"/>
  <c r="S1004" l="1"/>
  <c r="R1005" s="1"/>
  <c r="U1003"/>
  <c r="W1003" s="1"/>
  <c r="Y1003" s="1"/>
  <c r="V1003"/>
  <c r="X1003" s="1"/>
  <c r="Z1003" s="1"/>
  <c r="AB1003" l="1"/>
  <c r="AD1003" s="1"/>
  <c r="AA1003"/>
  <c r="AC1003" s="1"/>
  <c r="AF1003" l="1"/>
  <c r="AG1003" s="1"/>
  <c r="AE1003"/>
  <c r="AH1003" l="1"/>
  <c r="AJ1003" s="1"/>
  <c r="AI1003" s="1"/>
  <c r="T1004"/>
  <c r="S1005" l="1"/>
  <c r="R1006" s="1"/>
  <c r="V1004"/>
  <c r="X1004" s="1"/>
  <c r="Z1004" s="1"/>
  <c r="U1004"/>
  <c r="W1004" s="1"/>
  <c r="Y1004" s="1"/>
  <c r="AB1004" l="1"/>
  <c r="AD1004" s="1"/>
  <c r="AA1004"/>
  <c r="AC1004" s="1"/>
  <c r="AF1004" l="1"/>
  <c r="AG1004" s="1"/>
  <c r="AE1004"/>
  <c r="AH1004" l="1"/>
  <c r="AJ1004" s="1"/>
  <c r="AI1004" s="1"/>
  <c r="T1005"/>
  <c r="S1006" l="1"/>
  <c r="R1007" s="1"/>
  <c r="U1005"/>
  <c r="W1005" s="1"/>
  <c r="Y1005" s="1"/>
  <c r="V1005"/>
  <c r="X1005" s="1"/>
  <c r="Z1005" s="1"/>
  <c r="AB1005" l="1"/>
  <c r="AD1005" s="1"/>
  <c r="AA1005"/>
  <c r="AC1005" s="1"/>
  <c r="AE1005" l="1"/>
  <c r="AF1005"/>
  <c r="AG1005" s="1"/>
  <c r="AH1005" l="1"/>
  <c r="T1006"/>
  <c r="S1007" l="1"/>
  <c r="R1008" s="1"/>
  <c r="AJ1005"/>
  <c r="AI1005" s="1"/>
  <c r="V1006"/>
  <c r="X1006" s="1"/>
  <c r="U1006"/>
  <c r="W1006" s="1"/>
  <c r="Z1006" l="1"/>
  <c r="AB1006" s="1"/>
  <c r="Y1006"/>
  <c r="AA1006" s="1"/>
  <c r="AD1006" l="1"/>
  <c r="AC1006"/>
  <c r="AE1006" l="1"/>
  <c r="AF1006"/>
  <c r="AG1006" s="1"/>
  <c r="T1007" l="1"/>
  <c r="AH1006"/>
  <c r="S1008" l="1"/>
  <c r="R1009" s="1"/>
  <c r="AJ1006"/>
  <c r="AI1006" s="1"/>
  <c r="U1007"/>
  <c r="W1007" s="1"/>
  <c r="Y1007" s="1"/>
  <c r="V1007"/>
  <c r="X1007" s="1"/>
  <c r="Z1007" s="1"/>
  <c r="AB1007" l="1"/>
  <c r="AD1007" s="1"/>
  <c r="AA1007"/>
  <c r="AC1007" s="1"/>
  <c r="AE1007" l="1"/>
  <c r="AF1007"/>
  <c r="AG1007" s="1"/>
  <c r="AH1007" l="1"/>
  <c r="T1008"/>
  <c r="S1009" l="1"/>
  <c r="R1010" s="1"/>
  <c r="AJ1007"/>
  <c r="AI1007" s="1"/>
  <c r="V1008"/>
  <c r="X1008" s="1"/>
  <c r="U1008"/>
  <c r="W1008" s="1"/>
  <c r="Y1008" l="1"/>
  <c r="AA1008" s="1"/>
  <c r="Z1008"/>
  <c r="AB1008" s="1"/>
  <c r="AC1008" l="1"/>
  <c r="AD1008"/>
  <c r="AF1008" l="1"/>
  <c r="AG1008" s="1"/>
  <c r="AE1008"/>
  <c r="AH1008" l="1"/>
  <c r="AJ1008" s="1"/>
  <c r="AI1008" s="1"/>
  <c r="T1009"/>
  <c r="S1010" l="1"/>
  <c r="R1011" s="1"/>
  <c r="U1009"/>
  <c r="W1009" s="1"/>
  <c r="V1009"/>
  <c r="X1009" s="1"/>
  <c r="Z1009" s="1"/>
  <c r="AB1009" l="1"/>
  <c r="AD1009" s="1"/>
  <c r="Y1009"/>
  <c r="AA1009" s="1"/>
  <c r="AC1009" l="1"/>
  <c r="AF1009" s="1"/>
  <c r="AG1009" s="1"/>
  <c r="AE1009" l="1"/>
  <c r="AH1009" s="1"/>
  <c r="AJ1009" s="1"/>
  <c r="AI1009" s="1"/>
  <c r="T1010" l="1"/>
  <c r="S1011" l="1"/>
  <c r="R1012" s="1"/>
  <c r="V1010"/>
  <c r="X1010" s="1"/>
  <c r="Z1010" s="1"/>
  <c r="U1010"/>
  <c r="W1010" s="1"/>
  <c r="Y1010" s="1"/>
  <c r="AB1010" l="1"/>
  <c r="AD1010" s="1"/>
  <c r="AA1010"/>
  <c r="AC1010" s="1"/>
  <c r="AF1010" l="1"/>
  <c r="AG1010" s="1"/>
  <c r="AE1010"/>
  <c r="AH1010" l="1"/>
  <c r="AJ1010" s="1"/>
  <c r="T1011"/>
  <c r="AI1010" l="1"/>
  <c r="S1012"/>
  <c r="R1013" s="1"/>
  <c r="V1011"/>
  <c r="X1011" s="1"/>
  <c r="Z1011" s="1"/>
  <c r="U1011"/>
  <c r="W1011" s="1"/>
  <c r="Y1011" s="1"/>
  <c r="AB1011" l="1"/>
  <c r="AD1011" s="1"/>
  <c r="AA1011"/>
  <c r="AC1011" s="1"/>
  <c r="AE1011" l="1"/>
  <c r="AF1011"/>
  <c r="AG1011" s="1"/>
  <c r="T1012" l="1"/>
  <c r="V1012" s="1"/>
  <c r="X1012" s="1"/>
  <c r="Z1012" s="1"/>
  <c r="AH1011"/>
  <c r="AJ1011" s="1"/>
  <c r="AI1011" s="1"/>
  <c r="U1012" l="1"/>
  <c r="W1012" s="1"/>
  <c r="Y1012" s="1"/>
  <c r="S1013"/>
  <c r="R1014" s="1"/>
  <c r="AB1012"/>
  <c r="AD1012" s="1"/>
  <c r="AA1012" l="1"/>
  <c r="AC1012" s="1"/>
  <c r="AF1012" s="1"/>
  <c r="AG1012" s="1"/>
  <c r="AE1012" l="1"/>
  <c r="AH1012"/>
  <c r="T1013"/>
  <c r="S1014" l="1"/>
  <c r="R1015" s="1"/>
  <c r="AJ1012"/>
  <c r="AI1012" s="1"/>
  <c r="U1013"/>
  <c r="W1013" s="1"/>
  <c r="V1013"/>
  <c r="X1013" s="1"/>
  <c r="Z1013" l="1"/>
  <c r="AB1013" s="1"/>
  <c r="Y1013"/>
  <c r="AA1013" s="1"/>
  <c r="AC1013" l="1"/>
  <c r="AD1013"/>
  <c r="AE1013" l="1"/>
  <c r="AF1013"/>
  <c r="AG1013" s="1"/>
  <c r="AH1013" l="1"/>
  <c r="T1014"/>
  <c r="S1015" l="1"/>
  <c r="R1016" s="1"/>
  <c r="AJ1013"/>
  <c r="AI1013" s="1"/>
  <c r="V1014"/>
  <c r="X1014" s="1"/>
  <c r="U1014"/>
  <c r="W1014" s="1"/>
  <c r="Z1014" l="1"/>
  <c r="AB1014" s="1"/>
  <c r="AD1014" l="1"/>
  <c r="Y1014"/>
  <c r="AA1014" s="1"/>
  <c r="AC1014" l="1"/>
  <c r="AF1014" l="1"/>
  <c r="AG1014" s="1"/>
  <c r="AE1014"/>
  <c r="T1015" l="1"/>
  <c r="AH1014"/>
  <c r="S1016" l="1"/>
  <c r="R1017" s="1"/>
  <c r="AJ1014"/>
  <c r="AI1014" s="1"/>
  <c r="V1015"/>
  <c r="X1015" s="1"/>
  <c r="Z1015" s="1"/>
  <c r="U1015"/>
  <c r="W1015" s="1"/>
  <c r="Y1015" s="1"/>
  <c r="AB1015" l="1"/>
  <c r="AD1015" s="1"/>
  <c r="AA1015"/>
  <c r="AC1015" s="1"/>
  <c r="AF1015" l="1"/>
  <c r="AG1015" s="1"/>
  <c r="AE1015"/>
  <c r="AH1015" l="1"/>
  <c r="AJ1015" s="1"/>
  <c r="AI1015" s="1"/>
  <c r="T1016"/>
  <c r="S1017" l="1"/>
  <c r="R1018" s="1"/>
  <c r="U1016"/>
  <c r="W1016" s="1"/>
  <c r="Y1016" s="1"/>
  <c r="V1016"/>
  <c r="X1016" s="1"/>
  <c r="Z1016" s="1"/>
  <c r="AB1016" l="1"/>
  <c r="AD1016" s="1"/>
  <c r="AA1016"/>
  <c r="AC1016" s="1"/>
  <c r="AF1016" l="1"/>
  <c r="AG1016" s="1"/>
  <c r="AE1016"/>
  <c r="AH1016" l="1"/>
  <c r="AJ1016" s="1"/>
  <c r="AI1016" s="1"/>
  <c r="T1017"/>
  <c r="S1018" l="1"/>
  <c r="R1019" s="1"/>
  <c r="U1017"/>
  <c r="W1017" s="1"/>
  <c r="Y1017" s="1"/>
  <c r="V1017"/>
  <c r="X1017" s="1"/>
  <c r="Z1017" s="1"/>
  <c r="AB1017" l="1"/>
  <c r="AD1017" s="1"/>
  <c r="AA1017"/>
  <c r="AC1017" s="1"/>
  <c r="AF1017" l="1"/>
  <c r="AG1017" s="1"/>
  <c r="AE1017"/>
  <c r="AH1017" l="1"/>
  <c r="AJ1017" s="1"/>
  <c r="AI1017" s="1"/>
  <c r="T1018"/>
  <c r="S1019" l="1"/>
  <c r="R1020" s="1"/>
  <c r="U1018"/>
  <c r="W1018" s="1"/>
  <c r="Y1018" s="1"/>
  <c r="V1018"/>
  <c r="X1018" s="1"/>
  <c r="Z1018" s="1"/>
  <c r="AB1018" l="1"/>
  <c r="AD1018" s="1"/>
  <c r="AA1018"/>
  <c r="AC1018" s="1"/>
  <c r="AF1018" l="1"/>
  <c r="AG1018" s="1"/>
  <c r="AE1018"/>
  <c r="AH1018" l="1"/>
  <c r="AJ1018" s="1"/>
  <c r="AI1018" s="1"/>
  <c r="T1019"/>
  <c r="S1020" l="1"/>
  <c r="R1021" s="1"/>
  <c r="V1019"/>
  <c r="X1019" s="1"/>
  <c r="Z1019" s="1"/>
  <c r="U1019"/>
  <c r="W1019" s="1"/>
  <c r="Y1019" s="1"/>
  <c r="AB1019" l="1"/>
  <c r="AD1019" s="1"/>
  <c r="AA1019"/>
  <c r="AC1019" s="1"/>
  <c r="AE1019" l="1"/>
  <c r="AF1019"/>
  <c r="AG1019" s="1"/>
  <c r="AH1019" l="1"/>
  <c r="AJ1019" s="1"/>
  <c r="AI1019" s="1"/>
  <c r="T1020"/>
  <c r="S1021" l="1"/>
  <c r="R1022" s="1"/>
  <c r="V1020"/>
  <c r="X1020" s="1"/>
  <c r="Z1020" s="1"/>
  <c r="U1020"/>
  <c r="W1020" s="1"/>
  <c r="Y1020" s="1"/>
  <c r="AB1020" l="1"/>
  <c r="AD1020" s="1"/>
  <c r="AA1020"/>
  <c r="AC1020" s="1"/>
  <c r="AF1020" l="1"/>
  <c r="AG1020" s="1"/>
  <c r="AE1020"/>
  <c r="AH1020" l="1"/>
  <c r="AJ1020" s="1"/>
  <c r="AI1020" s="1"/>
  <c r="T1021"/>
  <c r="S1022" l="1"/>
  <c r="R1023" s="1"/>
  <c r="U1021"/>
  <c r="W1021" s="1"/>
  <c r="Y1021" s="1"/>
  <c r="V1021"/>
  <c r="X1021" s="1"/>
  <c r="Z1021" s="1"/>
  <c r="AB1021" l="1"/>
  <c r="AD1021" s="1"/>
  <c r="AA1021"/>
  <c r="AC1021" s="1"/>
  <c r="AF1021" l="1"/>
  <c r="AG1021" s="1"/>
  <c r="AE1021"/>
  <c r="AH1021" l="1"/>
  <c r="AJ1021" s="1"/>
  <c r="AI1021" s="1"/>
  <c r="T1022"/>
  <c r="S1023" l="1"/>
  <c r="R1024" s="1"/>
  <c r="U1022"/>
  <c r="W1022" s="1"/>
  <c r="Y1022" s="1"/>
  <c r="V1022"/>
  <c r="X1022" s="1"/>
  <c r="Z1022" s="1"/>
  <c r="AB1022" l="1"/>
  <c r="AD1022" s="1"/>
  <c r="AA1022"/>
  <c r="AC1022" s="1"/>
  <c r="AE1022" l="1"/>
  <c r="AF1022"/>
  <c r="AG1022" s="1"/>
  <c r="T1023" l="1"/>
  <c r="U1023" s="1"/>
  <c r="W1023" s="1"/>
  <c r="Y1023" s="1"/>
  <c r="AH1022"/>
  <c r="V1023" l="1"/>
  <c r="X1023" s="1"/>
  <c r="Z1023" s="1"/>
  <c r="S1024"/>
  <c r="R1025" s="1"/>
  <c r="AA1023"/>
  <c r="AC1023" s="1"/>
  <c r="AJ1022"/>
  <c r="AI1022" s="1"/>
  <c r="AB1023" l="1"/>
  <c r="AD1023" s="1"/>
  <c r="AF1023" s="1"/>
  <c r="AG1023" s="1"/>
  <c r="AE1023" l="1"/>
  <c r="T1024"/>
  <c r="AH1023"/>
  <c r="S1025" l="1"/>
  <c r="R1026" s="1"/>
  <c r="AJ1023"/>
  <c r="AI1023" s="1"/>
  <c r="V1024"/>
  <c r="X1024" s="1"/>
  <c r="Z1024" s="1"/>
  <c r="U1024"/>
  <c r="W1024" s="1"/>
  <c r="Y1024" s="1"/>
  <c r="AB1024" l="1"/>
  <c r="AD1024" s="1"/>
  <c r="AA1024"/>
  <c r="AC1024" s="1"/>
  <c r="AF1024" l="1"/>
  <c r="AG1024" s="1"/>
  <c r="AE1024"/>
  <c r="AH1024" l="1"/>
  <c r="T1025"/>
  <c r="S1026" l="1"/>
  <c r="R1027" s="1"/>
  <c r="AJ1024"/>
  <c r="AI1024" s="1"/>
  <c r="U1025"/>
  <c r="W1025" s="1"/>
  <c r="Y1025" s="1"/>
  <c r="V1025"/>
  <c r="X1025" s="1"/>
  <c r="Z1025" s="1"/>
  <c r="AB1025" l="1"/>
  <c r="AD1025" s="1"/>
  <c r="AA1025"/>
  <c r="AC1025" s="1"/>
  <c r="AF1025" l="1"/>
  <c r="AG1025" s="1"/>
  <c r="AE1025"/>
  <c r="T1026" l="1"/>
  <c r="U1026" s="1"/>
  <c r="W1026" s="1"/>
  <c r="AH1025"/>
  <c r="V1026" l="1"/>
  <c r="X1026" s="1"/>
  <c r="Z1026" s="1"/>
  <c r="AB1026" s="1"/>
  <c r="S1027"/>
  <c r="R1028" s="1"/>
  <c r="AJ1025"/>
  <c r="AI1025" s="1"/>
  <c r="Y1026"/>
  <c r="AA1026" s="1"/>
  <c r="AC1026" l="1"/>
  <c r="AD1026"/>
  <c r="AF1026" l="1"/>
  <c r="AG1026" s="1"/>
  <c r="AE1026"/>
  <c r="AH1026" l="1"/>
  <c r="AJ1026" s="1"/>
  <c r="AI1026" s="1"/>
  <c r="T1027"/>
  <c r="S1028" l="1"/>
  <c r="R1029" s="1"/>
  <c r="U1027"/>
  <c r="W1027" s="1"/>
  <c r="Y1027" s="1"/>
  <c r="V1027"/>
  <c r="X1027" s="1"/>
  <c r="Z1027" s="1"/>
  <c r="AB1027" l="1"/>
  <c r="AD1027" s="1"/>
  <c r="AA1027"/>
  <c r="AC1027" s="1"/>
  <c r="AF1027" l="1"/>
  <c r="AG1027" s="1"/>
  <c r="AE1027"/>
  <c r="AH1027" l="1"/>
  <c r="AJ1027" s="1"/>
  <c r="AI1027" s="1"/>
  <c r="T1028"/>
  <c r="S1029" l="1"/>
  <c r="R1030" s="1"/>
  <c r="U1028"/>
  <c r="W1028" s="1"/>
  <c r="Y1028" s="1"/>
  <c r="V1028"/>
  <c r="X1028" s="1"/>
  <c r="Z1028" s="1"/>
  <c r="AB1028" l="1"/>
  <c r="AD1028" s="1"/>
  <c r="AA1028"/>
  <c r="AC1028" s="1"/>
  <c r="AF1028" l="1"/>
  <c r="AG1028" s="1"/>
  <c r="AE1028"/>
  <c r="AH1028" l="1"/>
  <c r="AJ1028" s="1"/>
  <c r="AI1028" s="1"/>
  <c r="T1029"/>
  <c r="S1030" l="1"/>
  <c r="R1031" s="1"/>
  <c r="V1029"/>
  <c r="X1029" s="1"/>
  <c r="Z1029" s="1"/>
  <c r="U1029"/>
  <c r="W1029" s="1"/>
  <c r="Y1029" s="1"/>
  <c r="AB1029" l="1"/>
  <c r="AD1029" s="1"/>
  <c r="AA1029"/>
  <c r="AC1029" s="1"/>
  <c r="AF1029" l="1"/>
  <c r="AG1029" s="1"/>
  <c r="AE1029"/>
  <c r="T1030" l="1"/>
  <c r="V1030" s="1"/>
  <c r="X1030" s="1"/>
  <c r="Z1030" s="1"/>
  <c r="AH1029"/>
  <c r="U1030" l="1"/>
  <c r="W1030" s="1"/>
  <c r="Y1030" s="1"/>
  <c r="S1031"/>
  <c r="R1032" s="1"/>
  <c r="AB1030"/>
  <c r="AD1030" s="1"/>
  <c r="AJ1029"/>
  <c r="AI1029" s="1"/>
  <c r="AA1030" l="1"/>
  <c r="AC1030" s="1"/>
  <c r="AE1030" s="1"/>
  <c r="AF1030" l="1"/>
  <c r="AG1030" s="1"/>
  <c r="AH1030" s="1"/>
  <c r="T1031" l="1"/>
  <c r="AJ1030"/>
  <c r="AI1030" s="1"/>
  <c r="S1032" l="1"/>
  <c r="R1033" s="1"/>
  <c r="V1031"/>
  <c r="X1031" s="1"/>
  <c r="Z1031" s="1"/>
  <c r="AB1031" s="1"/>
  <c r="U1031"/>
  <c r="W1031" s="1"/>
  <c r="Y1031" s="1"/>
  <c r="AA1031" s="1"/>
  <c r="AC1031" l="1"/>
  <c r="AD1031"/>
  <c r="AF1031" l="1"/>
  <c r="AG1031" s="1"/>
  <c r="AH1031" s="1"/>
  <c r="AE1031"/>
  <c r="T1032" l="1"/>
  <c r="U1032" s="1"/>
  <c r="W1032" s="1"/>
  <c r="AJ1031"/>
  <c r="AI1031" s="1"/>
  <c r="S1033" l="1"/>
  <c r="R1034" s="1"/>
  <c r="V1032"/>
  <c r="X1032" s="1"/>
  <c r="Z1032" s="1"/>
  <c r="Y1032"/>
  <c r="AA1032" s="1"/>
  <c r="AB1032" l="1"/>
  <c r="AD1032" s="1"/>
  <c r="AC1032"/>
  <c r="AF1032" l="1"/>
  <c r="AG1032" s="1"/>
  <c r="AE1032"/>
  <c r="T1033" l="1"/>
  <c r="U1033" s="1"/>
  <c r="W1033" s="1"/>
  <c r="AH1032"/>
  <c r="AJ1032" s="1"/>
  <c r="AI1032" s="1"/>
  <c r="S1034" l="1"/>
  <c r="R1035" s="1"/>
  <c r="V1033"/>
  <c r="X1033" s="1"/>
  <c r="Z1033" s="1"/>
  <c r="AB1033" s="1"/>
  <c r="Y1033"/>
  <c r="AA1033" s="1"/>
  <c r="AC1033" l="1"/>
  <c r="AD1033"/>
  <c r="AE1033" l="1"/>
  <c r="AF1033"/>
  <c r="AG1033" s="1"/>
  <c r="T1034" l="1"/>
  <c r="AH1033"/>
  <c r="S1035" l="1"/>
  <c r="R1036" s="1"/>
  <c r="AJ1033"/>
  <c r="AI1033" s="1"/>
  <c r="V1034"/>
  <c r="X1034" s="1"/>
  <c r="Z1034" s="1"/>
  <c r="U1034"/>
  <c r="W1034" s="1"/>
  <c r="Y1034" s="1"/>
  <c r="AB1034" l="1"/>
  <c r="AD1034" s="1"/>
  <c r="AA1034"/>
  <c r="AC1034" s="1"/>
  <c r="AF1034" l="1"/>
  <c r="AG1034" s="1"/>
  <c r="AE1034"/>
  <c r="T1035" l="1"/>
  <c r="V1035" s="1"/>
  <c r="X1035" s="1"/>
  <c r="AH1034"/>
  <c r="U1035" l="1"/>
  <c r="W1035" s="1"/>
  <c r="Y1035" s="1"/>
  <c r="AA1035" s="1"/>
  <c r="S1036"/>
  <c r="R1037" s="1"/>
  <c r="AJ1034"/>
  <c r="AI1034" s="1"/>
  <c r="Z1035"/>
  <c r="AB1035" s="1"/>
  <c r="AC1035" l="1"/>
  <c r="AD1035"/>
  <c r="AE1035" l="1"/>
  <c r="AF1035"/>
  <c r="AG1035" s="1"/>
  <c r="T1036" l="1"/>
  <c r="AH1035"/>
  <c r="S1037" l="1"/>
  <c r="R1038" s="1"/>
  <c r="AJ1035"/>
  <c r="AI1035" s="1"/>
  <c r="U1036"/>
  <c r="W1036" s="1"/>
  <c r="Y1036" s="1"/>
  <c r="V1036"/>
  <c r="X1036" s="1"/>
  <c r="Z1036" s="1"/>
  <c r="AB1036" l="1"/>
  <c r="AD1036" s="1"/>
  <c r="AA1036"/>
  <c r="AC1036" s="1"/>
  <c r="AE1036" l="1"/>
  <c r="AF1036"/>
  <c r="AG1036" s="1"/>
  <c r="T1037" l="1"/>
  <c r="AH1036"/>
  <c r="S1038" l="1"/>
  <c r="R1039" s="1"/>
  <c r="AJ1036"/>
  <c r="AI1036" s="1"/>
  <c r="V1037"/>
  <c r="X1037" s="1"/>
  <c r="Z1037" s="1"/>
  <c r="U1037"/>
  <c r="W1037" s="1"/>
  <c r="Y1037" s="1"/>
  <c r="AB1037" l="1"/>
  <c r="AD1037" s="1"/>
  <c r="AA1037"/>
  <c r="AC1037" s="1"/>
  <c r="AE1037" l="1"/>
  <c r="AF1037"/>
  <c r="AG1037" s="1"/>
  <c r="T1038" l="1"/>
  <c r="AH1037"/>
  <c r="S1039" l="1"/>
  <c r="R1040" s="1"/>
  <c r="AJ1037"/>
  <c r="AI1037" s="1"/>
  <c r="V1038"/>
  <c r="X1038" s="1"/>
  <c r="Z1038" s="1"/>
  <c r="U1038"/>
  <c r="W1038" s="1"/>
  <c r="Y1038" s="1"/>
  <c r="AB1038" l="1"/>
  <c r="AD1038" s="1"/>
  <c r="AA1038"/>
  <c r="AC1038" s="1"/>
  <c r="AE1038" l="1"/>
  <c r="AF1038"/>
  <c r="AG1038" s="1"/>
  <c r="T1039" l="1"/>
  <c r="AH1038"/>
  <c r="S1040" l="1"/>
  <c r="R1041" s="1"/>
  <c r="AJ1038"/>
  <c r="AI1038" s="1"/>
  <c r="U1039"/>
  <c r="W1039" s="1"/>
  <c r="Y1039" s="1"/>
  <c r="V1039"/>
  <c r="X1039" s="1"/>
  <c r="Z1039" s="1"/>
  <c r="AB1039" l="1"/>
  <c r="AD1039" s="1"/>
  <c r="AA1039"/>
  <c r="AC1039" s="1"/>
  <c r="AE1039" l="1"/>
  <c r="AF1039"/>
  <c r="AG1039" s="1"/>
  <c r="T1040" l="1"/>
  <c r="AH1039"/>
  <c r="S1041" l="1"/>
  <c r="R1042" s="1"/>
  <c r="AJ1039"/>
  <c r="AI1039" s="1"/>
  <c r="U1040"/>
  <c r="W1040" s="1"/>
  <c r="Y1040" s="1"/>
  <c r="V1040"/>
  <c r="X1040" s="1"/>
  <c r="Z1040" s="1"/>
  <c r="AB1040" l="1"/>
  <c r="AD1040" s="1"/>
  <c r="AA1040"/>
  <c r="AC1040" s="1"/>
  <c r="AE1040" l="1"/>
  <c r="AF1040"/>
  <c r="AG1040" s="1"/>
  <c r="T1041" l="1"/>
  <c r="AH1040"/>
  <c r="S1042" l="1"/>
  <c r="R1043" s="1"/>
  <c r="AJ1040"/>
  <c r="AI1040" s="1"/>
  <c r="V1041"/>
  <c r="X1041" s="1"/>
  <c r="Z1041" s="1"/>
  <c r="U1041"/>
  <c r="W1041" s="1"/>
  <c r="Y1041" s="1"/>
  <c r="AB1041" l="1"/>
  <c r="AD1041" s="1"/>
  <c r="AA1041"/>
  <c r="AC1041" s="1"/>
  <c r="AE1041" l="1"/>
  <c r="AF1041"/>
  <c r="AG1041" s="1"/>
  <c r="AH1041" l="1"/>
  <c r="T1042"/>
  <c r="S1043" l="1"/>
  <c r="R1044" s="1"/>
  <c r="AJ1041"/>
  <c r="AI1041" s="1"/>
  <c r="U1042"/>
  <c r="W1042" s="1"/>
  <c r="V1042"/>
  <c r="X1042" s="1"/>
  <c r="Y1042" l="1"/>
  <c r="AA1042" s="1"/>
  <c r="Z1042"/>
  <c r="AB1042" s="1"/>
  <c r="AC1042" l="1"/>
  <c r="AD1042"/>
  <c r="AE1042" l="1"/>
  <c r="AF1042"/>
  <c r="AG1042" s="1"/>
  <c r="AH1042" l="1"/>
  <c r="T1043"/>
  <c r="S1044" l="1"/>
  <c r="R1045" s="1"/>
  <c r="AJ1042"/>
  <c r="AI1042" s="1"/>
  <c r="V1043"/>
  <c r="X1043" s="1"/>
  <c r="U1043"/>
  <c r="W1043" s="1"/>
  <c r="Z1043" l="1"/>
  <c r="AB1043" s="1"/>
  <c r="Y1043"/>
  <c r="AA1043" s="1"/>
  <c r="AC1043" l="1"/>
  <c r="AD1043"/>
  <c r="AE1043" l="1"/>
  <c r="AF1043"/>
  <c r="AG1043" s="1"/>
  <c r="T1044" l="1"/>
  <c r="AH1043"/>
  <c r="S1045" l="1"/>
  <c r="R1046" s="1"/>
  <c r="AJ1043"/>
  <c r="AI1043" s="1"/>
  <c r="V1044"/>
  <c r="X1044" s="1"/>
  <c r="Z1044" s="1"/>
  <c r="U1044"/>
  <c r="W1044" s="1"/>
  <c r="Y1044" s="1"/>
  <c r="AB1044" l="1"/>
  <c r="AD1044" s="1"/>
  <c r="AA1044"/>
  <c r="AC1044" s="1"/>
  <c r="AE1044" l="1"/>
  <c r="AF1044"/>
  <c r="AG1044" s="1"/>
  <c r="AH1044" l="1"/>
  <c r="T1045"/>
  <c r="S1046" l="1"/>
  <c r="R1047" s="1"/>
  <c r="AJ1044"/>
  <c r="AI1044" s="1"/>
  <c r="U1045"/>
  <c r="W1045" s="1"/>
  <c r="V1045"/>
  <c r="X1045" s="1"/>
  <c r="Z1045" l="1"/>
  <c r="AB1045" s="1"/>
  <c r="Y1045"/>
  <c r="AA1045" s="1"/>
  <c r="AC1045" l="1"/>
  <c r="AD1045"/>
  <c r="AE1045" l="1"/>
  <c r="AF1045"/>
  <c r="AG1045" s="1"/>
  <c r="T1046" l="1"/>
  <c r="AH1045"/>
  <c r="S1047" l="1"/>
  <c r="R1048" s="1"/>
  <c r="U1046"/>
  <c r="W1046" s="1"/>
  <c r="AJ1045"/>
  <c r="AI1045" s="1"/>
  <c r="V1046"/>
  <c r="X1046" s="1"/>
  <c r="Z1046" s="1"/>
  <c r="AB1046" l="1"/>
  <c r="AD1046" s="1"/>
  <c r="Y1046"/>
  <c r="AA1046" s="1"/>
  <c r="AC1046" l="1"/>
  <c r="AF1046" s="1"/>
  <c r="AG1046" s="1"/>
  <c r="AE1046" l="1"/>
  <c r="AH1046" s="1"/>
  <c r="T1047" l="1"/>
  <c r="AJ1046"/>
  <c r="AI1046" s="1"/>
  <c r="S1048" l="1"/>
  <c r="R1049" s="1"/>
  <c r="V1047"/>
  <c r="X1047" s="1"/>
  <c r="Z1047" s="1"/>
  <c r="U1047"/>
  <c r="W1047" s="1"/>
  <c r="Y1047" s="1"/>
  <c r="AB1047" l="1"/>
  <c r="AD1047" s="1"/>
  <c r="AA1047"/>
  <c r="AC1047" s="1"/>
  <c r="AE1047" l="1"/>
  <c r="AF1047"/>
  <c r="AG1047" s="1"/>
  <c r="AH1047" l="1"/>
  <c r="AJ1047" s="1"/>
  <c r="AI1047" s="1"/>
  <c r="T1048"/>
  <c r="S1049" l="1"/>
  <c r="R1050" s="1"/>
  <c r="U1048"/>
  <c r="W1048" s="1"/>
  <c r="Y1048" s="1"/>
  <c r="V1048"/>
  <c r="X1048" s="1"/>
  <c r="Z1048" s="1"/>
  <c r="AB1048" l="1"/>
  <c r="AD1048" s="1"/>
  <c r="AA1048"/>
  <c r="AC1048" s="1"/>
  <c r="AE1048" l="1"/>
  <c r="AF1048"/>
  <c r="AG1048" s="1"/>
  <c r="T1049" l="1"/>
  <c r="AH1048"/>
  <c r="AJ1048" s="1"/>
  <c r="AI1048" s="1"/>
  <c r="S1050" l="1"/>
  <c r="R1051" s="1"/>
  <c r="V1049"/>
  <c r="X1049" s="1"/>
  <c r="Z1049" s="1"/>
  <c r="U1049"/>
  <c r="W1049" s="1"/>
  <c r="Y1049" s="1"/>
  <c r="AB1049" l="1"/>
  <c r="AD1049" s="1"/>
  <c r="AA1049"/>
  <c r="AC1049" s="1"/>
  <c r="AF1049" l="1"/>
  <c r="AG1049" s="1"/>
  <c r="AE1049"/>
  <c r="T1050" l="1"/>
  <c r="AH1049"/>
  <c r="AJ1049" s="1"/>
  <c r="AI1049" s="1"/>
  <c r="S1051" l="1"/>
  <c r="R1052" s="1"/>
  <c r="U1050"/>
  <c r="W1050" s="1"/>
  <c r="Y1050" s="1"/>
  <c r="V1050"/>
  <c r="X1050" s="1"/>
  <c r="Z1050" s="1"/>
  <c r="AB1050" l="1"/>
  <c r="AD1050" s="1"/>
  <c r="AA1050"/>
  <c r="AC1050" s="1"/>
  <c r="AE1050" l="1"/>
  <c r="AF1050"/>
  <c r="AG1050" s="1"/>
  <c r="AH1050" l="1"/>
  <c r="AJ1050" s="1"/>
  <c r="AI1050" s="1"/>
  <c r="T1051"/>
  <c r="S1052" l="1"/>
  <c r="R1053" s="1"/>
  <c r="U1051"/>
  <c r="W1051" s="1"/>
  <c r="Y1051" s="1"/>
  <c r="V1051"/>
  <c r="X1051" s="1"/>
  <c r="Z1051" s="1"/>
  <c r="AB1051" l="1"/>
  <c r="AD1051" s="1"/>
  <c r="AA1051"/>
  <c r="AC1051" s="1"/>
  <c r="AF1051" l="1"/>
  <c r="AG1051" s="1"/>
  <c r="AE1051"/>
  <c r="T1052" l="1"/>
  <c r="AH1051"/>
  <c r="AJ1051" s="1"/>
  <c r="AI1051" s="1"/>
  <c r="S1053" l="1"/>
  <c r="R1054" s="1"/>
  <c r="U1052"/>
  <c r="W1052" s="1"/>
  <c r="Y1052" s="1"/>
  <c r="V1052"/>
  <c r="X1052" s="1"/>
  <c r="Z1052" s="1"/>
  <c r="AB1052" l="1"/>
  <c r="AD1052" s="1"/>
  <c r="AA1052"/>
  <c r="AC1052" s="1"/>
  <c r="AF1052" l="1"/>
  <c r="AG1052" s="1"/>
  <c r="AE1052"/>
  <c r="T1053" l="1"/>
  <c r="AH1052"/>
  <c r="AJ1052" s="1"/>
  <c r="AI1052" s="1"/>
  <c r="S1054" l="1"/>
  <c r="R1055" s="1"/>
  <c r="U1053"/>
  <c r="W1053" s="1"/>
  <c r="Y1053" s="1"/>
  <c r="V1053"/>
  <c r="X1053" s="1"/>
  <c r="Z1053" s="1"/>
  <c r="AB1053" l="1"/>
  <c r="AD1053" s="1"/>
  <c r="AA1053"/>
  <c r="AC1053" s="1"/>
  <c r="AF1053" l="1"/>
  <c r="AG1053" s="1"/>
  <c r="AE1053"/>
  <c r="T1054" l="1"/>
  <c r="AH1053"/>
  <c r="AJ1053" s="1"/>
  <c r="AI1053" s="1"/>
  <c r="S1055" l="1"/>
  <c r="R1056" s="1"/>
  <c r="U1054"/>
  <c r="W1054" s="1"/>
  <c r="Y1054" s="1"/>
  <c r="V1054"/>
  <c r="X1054" s="1"/>
  <c r="Z1054" s="1"/>
  <c r="AB1054" l="1"/>
  <c r="AD1054" s="1"/>
  <c r="AA1054"/>
  <c r="AC1054" s="1"/>
  <c r="AF1054" l="1"/>
  <c r="AG1054" s="1"/>
  <c r="AE1054"/>
  <c r="T1055" l="1"/>
  <c r="AH1054"/>
  <c r="AJ1054" s="1"/>
  <c r="AI1054" s="1"/>
  <c r="S1056" l="1"/>
  <c r="R1057" s="1"/>
  <c r="V1055"/>
  <c r="X1055" s="1"/>
  <c r="Z1055" s="1"/>
  <c r="U1055"/>
  <c r="W1055" s="1"/>
  <c r="Y1055" s="1"/>
  <c r="AB1055" l="1"/>
  <c r="AD1055" s="1"/>
  <c r="AA1055"/>
  <c r="AC1055" s="1"/>
  <c r="AF1055" l="1"/>
  <c r="AG1055" s="1"/>
  <c r="AE1055"/>
  <c r="AH1055" l="1"/>
  <c r="AJ1055" s="1"/>
  <c r="AI1055" s="1"/>
  <c r="T1056"/>
  <c r="S1057" l="1"/>
  <c r="R1058" s="1"/>
  <c r="V1056"/>
  <c r="X1056" s="1"/>
  <c r="Z1056" s="1"/>
  <c r="U1056"/>
  <c r="W1056" s="1"/>
  <c r="Y1056" s="1"/>
  <c r="AB1056" l="1"/>
  <c r="AD1056" s="1"/>
  <c r="AA1056"/>
  <c r="AC1056" s="1"/>
  <c r="AE1056" l="1"/>
  <c r="AF1056"/>
  <c r="AG1056" s="1"/>
  <c r="AH1056" l="1"/>
  <c r="AJ1056" s="1"/>
  <c r="AI1056" s="1"/>
  <c r="T1057"/>
  <c r="S1058" l="1"/>
  <c r="R1059" s="1"/>
  <c r="V1057"/>
  <c r="X1057" s="1"/>
  <c r="Z1057" s="1"/>
  <c r="U1057"/>
  <c r="W1057" s="1"/>
  <c r="Y1057" s="1"/>
  <c r="AB1057" l="1"/>
  <c r="AD1057" s="1"/>
  <c r="AA1057"/>
  <c r="AC1057" s="1"/>
  <c r="AE1057" l="1"/>
  <c r="AF1057"/>
  <c r="AG1057" s="1"/>
  <c r="AH1057" l="1"/>
  <c r="AJ1057" s="1"/>
  <c r="AI1057" s="1"/>
  <c r="T1058"/>
  <c r="S1059" l="1"/>
  <c r="R1060" s="1"/>
  <c r="V1058"/>
  <c r="X1058" s="1"/>
  <c r="Z1058" s="1"/>
  <c r="U1058"/>
  <c r="W1058" s="1"/>
  <c r="Y1058" s="1"/>
  <c r="AB1058" l="1"/>
  <c r="AD1058" s="1"/>
  <c r="AA1058"/>
  <c r="AC1058" s="1"/>
  <c r="AE1058" l="1"/>
  <c r="AF1058"/>
  <c r="AG1058" s="1"/>
  <c r="AH1058" l="1"/>
  <c r="AJ1058" s="1"/>
  <c r="T1059"/>
  <c r="AI1058" l="1"/>
  <c r="S1060"/>
  <c r="R1061" s="1"/>
  <c r="U1059"/>
  <c r="W1059" s="1"/>
  <c r="Y1059" s="1"/>
  <c r="V1059"/>
  <c r="X1059" s="1"/>
  <c r="Z1059" s="1"/>
  <c r="AB1059" l="1"/>
  <c r="AD1059" s="1"/>
  <c r="AA1059"/>
  <c r="AC1059" s="1"/>
  <c r="AE1059" l="1"/>
  <c r="AF1059"/>
  <c r="AG1059" s="1"/>
  <c r="AH1059" l="1"/>
  <c r="AJ1059" s="1"/>
  <c r="T1060"/>
  <c r="AI1059" l="1"/>
  <c r="S1061"/>
  <c r="R1062" s="1"/>
  <c r="V1060"/>
  <c r="X1060" s="1"/>
  <c r="Z1060" s="1"/>
  <c r="U1060"/>
  <c r="W1060" s="1"/>
  <c r="Y1060" s="1"/>
  <c r="AB1060" l="1"/>
  <c r="AD1060" s="1"/>
  <c r="AA1060"/>
  <c r="AC1060" s="1"/>
  <c r="AE1060" l="1"/>
  <c r="AF1060"/>
  <c r="AG1060" s="1"/>
  <c r="AH1060" l="1"/>
  <c r="AJ1060" s="1"/>
  <c r="AI1060" s="1"/>
  <c r="T1061"/>
  <c r="S1062" l="1"/>
  <c r="R1063" s="1"/>
  <c r="U1061"/>
  <c r="W1061" s="1"/>
  <c r="Y1061" s="1"/>
  <c r="V1061"/>
  <c r="X1061" s="1"/>
  <c r="Z1061" s="1"/>
  <c r="AB1061" l="1"/>
  <c r="AD1061" s="1"/>
  <c r="AA1061"/>
  <c r="AC1061" s="1"/>
  <c r="AE1061" l="1"/>
  <c r="AF1061"/>
  <c r="AG1061" s="1"/>
  <c r="T1062" l="1"/>
  <c r="AH1061"/>
  <c r="AJ1061" s="1"/>
  <c r="AI1061" s="1"/>
  <c r="U1062" l="1"/>
  <c r="W1062" s="1"/>
  <c r="Y1062" s="1"/>
  <c r="AA1062" s="1"/>
  <c r="S1063"/>
  <c r="R1064" s="1"/>
  <c r="V1062"/>
  <c r="X1062" s="1"/>
  <c r="Z1062" s="1"/>
  <c r="AB1062" s="1"/>
  <c r="AD1062" l="1"/>
  <c r="AC1062"/>
  <c r="AF1062" l="1"/>
  <c r="AG1062" s="1"/>
  <c r="AE1062"/>
  <c r="T1063" l="1"/>
  <c r="AH1062"/>
  <c r="AJ1062" s="1"/>
  <c r="AI1062" s="1"/>
  <c r="U1063" l="1"/>
  <c r="W1063" s="1"/>
  <c r="Y1063" s="1"/>
  <c r="AA1063" s="1"/>
  <c r="S1064"/>
  <c r="R1065" s="1"/>
  <c r="V1063"/>
  <c r="X1063" s="1"/>
  <c r="Z1063" s="1"/>
  <c r="AB1063" s="1"/>
  <c r="AC1063" l="1"/>
  <c r="AD1063"/>
  <c r="AF1063" l="1"/>
  <c r="AG1063" s="1"/>
  <c r="AE1063"/>
  <c r="AH1063" l="1"/>
  <c r="AJ1063" s="1"/>
  <c r="AI1063" s="1"/>
  <c r="T1064"/>
  <c r="S1065" l="1"/>
  <c r="R1066" s="1"/>
  <c r="U1064"/>
  <c r="W1064" s="1"/>
  <c r="Y1064" s="1"/>
  <c r="V1064"/>
  <c r="X1064" s="1"/>
  <c r="AA1064" l="1"/>
  <c r="AC1064" s="1"/>
  <c r="Z1064"/>
  <c r="AB1064" s="1"/>
  <c r="AD1064" l="1"/>
  <c r="AE1064" s="1"/>
  <c r="AF1064" l="1"/>
  <c r="AG1064" s="1"/>
  <c r="T1065" s="1"/>
  <c r="AH1064" l="1"/>
  <c r="AJ1064" s="1"/>
  <c r="S1066"/>
  <c r="R1067" s="1"/>
  <c r="V1065"/>
  <c r="X1065" s="1"/>
  <c r="Z1065" s="1"/>
  <c r="U1065"/>
  <c r="W1065" s="1"/>
  <c r="Y1065" s="1"/>
  <c r="AI1064" l="1"/>
  <c r="AB1065"/>
  <c r="AD1065" s="1"/>
  <c r="AA1065"/>
  <c r="AC1065" s="1"/>
  <c r="AE1065" l="1"/>
  <c r="AF1065"/>
  <c r="AG1065" s="1"/>
  <c r="AH1065" l="1"/>
  <c r="AJ1065" s="1"/>
  <c r="T1066"/>
  <c r="AI1065" l="1"/>
  <c r="S1067"/>
  <c r="R1068" s="1"/>
  <c r="V1066"/>
  <c r="X1066" s="1"/>
  <c r="Z1066" s="1"/>
  <c r="U1066"/>
  <c r="W1066" s="1"/>
  <c r="Y1066" s="1"/>
  <c r="AB1066" l="1"/>
  <c r="AD1066" s="1"/>
  <c r="AA1066"/>
  <c r="AC1066" s="1"/>
  <c r="AE1066" l="1"/>
  <c r="AF1066"/>
  <c r="AG1066" s="1"/>
  <c r="T1067" l="1"/>
  <c r="S1068" s="1"/>
  <c r="R1069" s="1"/>
  <c r="AH1066"/>
  <c r="AJ1066" s="1"/>
  <c r="AI1066" s="1"/>
  <c r="U1067" l="1"/>
  <c r="W1067" s="1"/>
  <c r="Y1067" s="1"/>
  <c r="AA1067" s="1"/>
  <c r="V1067"/>
  <c r="X1067" s="1"/>
  <c r="Z1067" s="1"/>
  <c r="G16" i="11"/>
  <c r="H16"/>
  <c r="AC1067" i="10" l="1"/>
  <c r="AB1067"/>
  <c r="AD1067" s="1"/>
  <c r="AF1067" l="1"/>
  <c r="AG1067" s="1"/>
  <c r="T1068" s="1"/>
  <c r="AE1067"/>
  <c r="AH1067" l="1"/>
  <c r="AJ1067" s="1"/>
  <c r="AI1067" s="1"/>
  <c r="S1069"/>
  <c r="R1070" s="1"/>
  <c r="U1068"/>
  <c r="W1068" s="1"/>
  <c r="V1068"/>
  <c r="X1068" s="1"/>
  <c r="Z1068" l="1"/>
  <c r="AB1068" s="1"/>
  <c r="Y1068"/>
  <c r="AA1068" s="1"/>
  <c r="AD1068" l="1"/>
  <c r="AC1068"/>
  <c r="AE1068" l="1"/>
  <c r="AF1068"/>
  <c r="AG1068" s="1"/>
  <c r="AH1068" l="1"/>
  <c r="T1069"/>
  <c r="S1070" l="1"/>
  <c r="R1071" s="1"/>
  <c r="AJ1068"/>
  <c r="AI1068" s="1"/>
  <c r="U1069"/>
  <c r="W1069" s="1"/>
  <c r="V1069"/>
  <c r="X1069" s="1"/>
  <c r="Z1069" l="1"/>
  <c r="AB1069" s="1"/>
  <c r="Y1069"/>
  <c r="AA1069" s="1"/>
  <c r="AD1069" l="1"/>
  <c r="AC1069"/>
  <c r="AE1069" l="1"/>
  <c r="AF1069"/>
  <c r="AG1069" s="1"/>
  <c r="AH1069" l="1"/>
  <c r="T1070"/>
  <c r="S1071" l="1"/>
  <c r="R1072" s="1"/>
  <c r="AJ1069"/>
  <c r="AI1069" s="1"/>
  <c r="V1070"/>
  <c r="X1070" s="1"/>
  <c r="U1070"/>
  <c r="W1070" s="1"/>
  <c r="Y1070" l="1"/>
  <c r="AA1070" s="1"/>
  <c r="Z1070"/>
  <c r="AB1070" s="1"/>
  <c r="AC1070" l="1"/>
  <c r="AD1070"/>
  <c r="AF1070" l="1"/>
  <c r="AG1070" s="1"/>
  <c r="AE1070"/>
  <c r="T1071" l="1"/>
  <c r="U1071" s="1"/>
  <c r="W1071" s="1"/>
  <c r="AH1070"/>
  <c r="S1072" l="1"/>
  <c r="R1073" s="1"/>
  <c r="V1071"/>
  <c r="X1071" s="1"/>
  <c r="Z1071" s="1"/>
  <c r="AB1071" s="1"/>
  <c r="AJ1070"/>
  <c r="AI1070" s="1"/>
  <c r="Y1071"/>
  <c r="AA1071" s="1"/>
  <c r="AC1071" l="1"/>
  <c r="AD1071"/>
  <c r="AF1071" l="1"/>
  <c r="AG1071" s="1"/>
  <c r="AE1071"/>
  <c r="AH1071" l="1"/>
  <c r="AJ1071" s="1"/>
  <c r="AI1071" s="1"/>
  <c r="T1072"/>
  <c r="S1073" l="1"/>
  <c r="R1074" s="1"/>
  <c r="V1072"/>
  <c r="X1072" s="1"/>
  <c r="Z1072" s="1"/>
  <c r="U1072"/>
  <c r="W1072" s="1"/>
  <c r="Y1072" s="1"/>
  <c r="AB1072" l="1"/>
  <c r="AD1072" s="1"/>
  <c r="AA1072"/>
  <c r="AC1072" s="1"/>
  <c r="AF1072" l="1"/>
  <c r="AG1072" s="1"/>
  <c r="AE1072"/>
  <c r="T1073" l="1"/>
  <c r="U1073" s="1"/>
  <c r="W1073" s="1"/>
  <c r="AH1072"/>
  <c r="V1073" l="1"/>
  <c r="X1073" s="1"/>
  <c r="Z1073" s="1"/>
  <c r="AB1073" s="1"/>
  <c r="S1074"/>
  <c r="R1075" s="1"/>
  <c r="AJ1072"/>
  <c r="AI1072" s="1"/>
  <c r="Y1073"/>
  <c r="AA1073" s="1"/>
  <c r="AC1073" l="1"/>
  <c r="AD1073"/>
  <c r="AE1073" l="1"/>
  <c r="AF1073"/>
  <c r="AG1073" s="1"/>
  <c r="T1074" l="1"/>
  <c r="AH1073"/>
  <c r="S1075" l="1"/>
  <c r="R1076" s="1"/>
  <c r="U1074"/>
  <c r="W1074" s="1"/>
  <c r="AJ1073"/>
  <c r="AI1073" s="1"/>
  <c r="V1074"/>
  <c r="X1074" s="1"/>
  <c r="Z1074" s="1"/>
  <c r="AB1074" l="1"/>
  <c r="AD1074" s="1"/>
  <c r="Y1074"/>
  <c r="AA1074" s="1"/>
  <c r="AC1074" l="1"/>
  <c r="AF1074" l="1"/>
  <c r="AG1074" s="1"/>
  <c r="AE1074"/>
  <c r="T1075" l="1"/>
  <c r="AH1074"/>
  <c r="S1076" l="1"/>
  <c r="R1077" s="1"/>
  <c r="AJ1074"/>
  <c r="AI1074" s="1"/>
  <c r="U1075"/>
  <c r="W1075" s="1"/>
  <c r="Y1075" s="1"/>
  <c r="V1075"/>
  <c r="X1075" s="1"/>
  <c r="Z1075" s="1"/>
  <c r="AB1075" l="1"/>
  <c r="AD1075" s="1"/>
  <c r="AA1075"/>
  <c r="AC1075" s="1"/>
  <c r="AF1075" l="1"/>
  <c r="AG1075" s="1"/>
  <c r="AE1075"/>
  <c r="AH1075" l="1"/>
  <c r="AJ1075" s="1"/>
  <c r="AI1075" s="1"/>
  <c r="T1076"/>
  <c r="S1077" l="1"/>
  <c r="R1078" s="1"/>
  <c r="V1076"/>
  <c r="X1076" s="1"/>
  <c r="Z1076" s="1"/>
  <c r="U1076"/>
  <c r="W1076" s="1"/>
  <c r="AB1076" l="1"/>
  <c r="AD1076" s="1"/>
  <c r="Y1076"/>
  <c r="AA1076" s="1"/>
  <c r="AC1076" l="1"/>
  <c r="AE1076" s="1"/>
  <c r="AF1076" l="1"/>
  <c r="AG1076" s="1"/>
  <c r="T1077" s="1"/>
  <c r="AH1076" l="1"/>
  <c r="AJ1076" s="1"/>
  <c r="S1078"/>
  <c r="R1079" s="1"/>
  <c r="V1077"/>
  <c r="X1077" s="1"/>
  <c r="Z1077" s="1"/>
  <c r="U1077"/>
  <c r="W1077" s="1"/>
  <c r="Y1077" s="1"/>
  <c r="AI1076" l="1"/>
  <c r="AB1077"/>
  <c r="AD1077" s="1"/>
  <c r="AA1077"/>
  <c r="AC1077" s="1"/>
  <c r="AF1077" l="1"/>
  <c r="AG1077" s="1"/>
  <c r="AE1077"/>
  <c r="AH1077" l="1"/>
  <c r="AJ1077" s="1"/>
  <c r="AI1077" s="1"/>
  <c r="T1078"/>
  <c r="S1079" l="1"/>
  <c r="R1080" s="1"/>
  <c r="U1078"/>
  <c r="W1078" s="1"/>
  <c r="Y1078" s="1"/>
  <c r="V1078"/>
  <c r="X1078" s="1"/>
  <c r="Z1078" s="1"/>
  <c r="AB1078" l="1"/>
  <c r="AD1078" s="1"/>
  <c r="AA1078"/>
  <c r="AC1078" s="1"/>
  <c r="AF1078" l="1"/>
  <c r="AG1078" s="1"/>
  <c r="AE1078"/>
  <c r="AH1078" l="1"/>
  <c r="AJ1078" s="1"/>
  <c r="AI1078" s="1"/>
  <c r="T1079"/>
  <c r="S1080" l="1"/>
  <c r="R1081" s="1"/>
  <c r="V1079"/>
  <c r="X1079" s="1"/>
  <c r="Z1079" s="1"/>
  <c r="U1079"/>
  <c r="W1079" s="1"/>
  <c r="Y1079" s="1"/>
  <c r="AB1079" l="1"/>
  <c r="AD1079" s="1"/>
  <c r="AA1079"/>
  <c r="AC1079" s="1"/>
  <c r="AE1079" l="1"/>
  <c r="AF1079"/>
  <c r="AG1079" s="1"/>
  <c r="T1080" l="1"/>
  <c r="U1080" s="1"/>
  <c r="W1080" s="1"/>
  <c r="Y1080" s="1"/>
  <c r="AH1079"/>
  <c r="S1081" l="1"/>
  <c r="R1082" s="1"/>
  <c r="V1080"/>
  <c r="X1080" s="1"/>
  <c r="Z1080" s="1"/>
  <c r="AA1080"/>
  <c r="AC1080" s="1"/>
  <c r="AJ1079"/>
  <c r="AI1079" s="1"/>
  <c r="AB1080" l="1"/>
  <c r="AD1080" s="1"/>
  <c r="AE1080" s="1"/>
  <c r="AF1080" l="1"/>
  <c r="AG1080" s="1"/>
  <c r="T1081" s="1"/>
  <c r="AH1080" l="1"/>
  <c r="AJ1080" s="1"/>
  <c r="AI1080" s="1"/>
  <c r="S1082"/>
  <c r="R1083" s="1"/>
  <c r="U1081"/>
  <c r="W1081" s="1"/>
  <c r="Y1081" s="1"/>
  <c r="V1081"/>
  <c r="X1081" s="1"/>
  <c r="Z1081" s="1"/>
  <c r="AB1081" l="1"/>
  <c r="AD1081" s="1"/>
  <c r="AA1081"/>
  <c r="AC1081" s="1"/>
  <c r="AF1081" l="1"/>
  <c r="AG1081" s="1"/>
  <c r="AE1081"/>
  <c r="AH1081" l="1"/>
  <c r="AJ1081" s="1"/>
  <c r="AI1081" s="1"/>
  <c r="T1082"/>
  <c r="S1083" l="1"/>
  <c r="R1084" s="1"/>
  <c r="U1082"/>
  <c r="W1082" s="1"/>
  <c r="Y1082" s="1"/>
  <c r="V1082"/>
  <c r="X1082" s="1"/>
  <c r="Z1082" s="1"/>
  <c r="AB1082" l="1"/>
  <c r="AD1082" s="1"/>
  <c r="AA1082"/>
  <c r="AC1082" s="1"/>
  <c r="AE1082" l="1"/>
  <c r="AF1082"/>
  <c r="AG1082" s="1"/>
  <c r="AH1082" l="1"/>
  <c r="AJ1082" s="1"/>
  <c r="AI1082" s="1"/>
  <c r="T1083"/>
  <c r="S1084" l="1"/>
  <c r="R1085" s="1"/>
  <c r="U1083"/>
  <c r="W1083" s="1"/>
  <c r="Y1083" s="1"/>
  <c r="V1083"/>
  <c r="X1083" s="1"/>
  <c r="Z1083" s="1"/>
  <c r="AB1083" l="1"/>
  <c r="AD1083" s="1"/>
  <c r="AA1083"/>
  <c r="AC1083" s="1"/>
  <c r="AE1083" l="1"/>
  <c r="AF1083"/>
  <c r="AG1083" s="1"/>
  <c r="AH1083" l="1"/>
  <c r="AJ1083" s="1"/>
  <c r="AI1083" s="1"/>
  <c r="T1084"/>
  <c r="S1085" l="1"/>
  <c r="R1086" s="1"/>
  <c r="U1084"/>
  <c r="W1084" s="1"/>
  <c r="Y1084" s="1"/>
  <c r="V1084"/>
  <c r="X1084" s="1"/>
  <c r="Z1084" s="1"/>
  <c r="AB1084" l="1"/>
  <c r="AD1084" s="1"/>
  <c r="AA1084"/>
  <c r="AC1084" s="1"/>
  <c r="AE1084" l="1"/>
  <c r="AF1084"/>
  <c r="AG1084" s="1"/>
  <c r="AH1084" l="1"/>
  <c r="AJ1084" s="1"/>
  <c r="AI1084" s="1"/>
  <c r="T1085"/>
  <c r="S1086" l="1"/>
  <c r="R1087" s="1"/>
  <c r="V1085"/>
  <c r="X1085" s="1"/>
  <c r="Z1085" s="1"/>
  <c r="U1085"/>
  <c r="W1085" s="1"/>
  <c r="Y1085" s="1"/>
  <c r="AB1085" l="1"/>
  <c r="AD1085" s="1"/>
  <c r="AA1085"/>
  <c r="AC1085" s="1"/>
  <c r="AE1085" l="1"/>
  <c r="AF1085"/>
  <c r="AG1085" s="1"/>
  <c r="AH1085" l="1"/>
  <c r="AJ1085" s="1"/>
  <c r="AI1085" s="1"/>
  <c r="T1086"/>
  <c r="S1087" l="1"/>
  <c r="R1088" s="1"/>
  <c r="U1086"/>
  <c r="W1086" s="1"/>
  <c r="Y1086" s="1"/>
  <c r="V1086"/>
  <c r="X1086" s="1"/>
  <c r="Z1086" s="1"/>
  <c r="AB1086" l="1"/>
  <c r="AD1086" s="1"/>
  <c r="AA1086"/>
  <c r="AC1086" s="1"/>
  <c r="AF1086" l="1"/>
  <c r="AG1086" s="1"/>
  <c r="AE1086"/>
  <c r="T1087" l="1"/>
  <c r="AH1086"/>
  <c r="S1088" l="1"/>
  <c r="R1089" s="1"/>
  <c r="AJ1086"/>
  <c r="AI1086" s="1"/>
  <c r="V1087"/>
  <c r="X1087" s="1"/>
  <c r="Z1087" s="1"/>
  <c r="U1087"/>
  <c r="W1087" s="1"/>
  <c r="Y1087" s="1"/>
  <c r="AB1087" l="1"/>
  <c r="AD1087" s="1"/>
  <c r="AA1087"/>
  <c r="AC1087" s="1"/>
  <c r="AF1087" l="1"/>
  <c r="AG1087" s="1"/>
  <c r="AE1087"/>
  <c r="AH1087" l="1"/>
  <c r="AJ1087" s="1"/>
  <c r="AI1087" s="1"/>
  <c r="T1088"/>
  <c r="S1089" l="1"/>
  <c r="R1090" s="1"/>
  <c r="U1088"/>
  <c r="W1088" s="1"/>
  <c r="Y1088" s="1"/>
  <c r="V1088"/>
  <c r="X1088" s="1"/>
  <c r="Z1088" s="1"/>
  <c r="AB1088" l="1"/>
  <c r="AD1088" s="1"/>
  <c r="AA1088"/>
  <c r="AC1088" s="1"/>
  <c r="AF1088" l="1"/>
  <c r="AG1088" s="1"/>
  <c r="AE1088"/>
  <c r="AH1088" l="1"/>
  <c r="AJ1088" s="1"/>
  <c r="AI1088" s="1"/>
  <c r="T1089"/>
  <c r="S1090" l="1"/>
  <c r="R1091" s="1"/>
  <c r="U1089"/>
  <c r="W1089" s="1"/>
  <c r="Y1089" s="1"/>
  <c r="V1089"/>
  <c r="X1089" s="1"/>
  <c r="Z1089" s="1"/>
  <c r="AB1089" l="1"/>
  <c r="AD1089" s="1"/>
  <c r="AA1089"/>
  <c r="AC1089" s="1"/>
  <c r="AE1089" l="1"/>
  <c r="AF1089"/>
  <c r="AG1089" s="1"/>
  <c r="AH1089" l="1"/>
  <c r="AJ1089" s="1"/>
  <c r="AI1089" s="1"/>
  <c r="T1090"/>
  <c r="S1091" l="1"/>
  <c r="R1092" s="1"/>
  <c r="U1090"/>
  <c r="W1090" s="1"/>
  <c r="Y1090" s="1"/>
  <c r="V1090"/>
  <c r="X1090" s="1"/>
  <c r="Z1090" s="1"/>
  <c r="AB1090" l="1"/>
  <c r="AD1090" s="1"/>
  <c r="AA1090"/>
  <c r="AC1090" s="1"/>
  <c r="AF1090" l="1"/>
  <c r="AG1090" s="1"/>
  <c r="AE1090"/>
  <c r="AH1090" l="1"/>
  <c r="AJ1090" s="1"/>
  <c r="AI1090" s="1"/>
  <c r="T1091"/>
  <c r="S1092" l="1"/>
  <c r="R1093" s="1"/>
  <c r="U1091"/>
  <c r="W1091" s="1"/>
  <c r="Y1091" s="1"/>
  <c r="V1091"/>
  <c r="X1091" s="1"/>
  <c r="Z1091" s="1"/>
  <c r="AB1091" l="1"/>
  <c r="AD1091" s="1"/>
  <c r="AA1091"/>
  <c r="AC1091" s="1"/>
  <c r="AF1091" l="1"/>
  <c r="AG1091" s="1"/>
  <c r="AE1091"/>
  <c r="T1092" l="1"/>
  <c r="V1092" s="1"/>
  <c r="X1092" s="1"/>
  <c r="AH1091"/>
  <c r="S1093" l="1"/>
  <c r="R1094" s="1"/>
  <c r="U1092"/>
  <c r="W1092" s="1"/>
  <c r="Y1092" s="1"/>
  <c r="AA1092" s="1"/>
  <c r="AJ1091"/>
  <c r="AI1091" s="1"/>
  <c r="Z1092"/>
  <c r="AB1092" s="1"/>
  <c r="AC1092" l="1"/>
  <c r="AD1092"/>
  <c r="AF1092" l="1"/>
  <c r="AG1092" s="1"/>
  <c r="AE1092"/>
  <c r="AH1092" l="1"/>
  <c r="AJ1092" s="1"/>
  <c r="AI1092" s="1"/>
  <c r="T1093"/>
  <c r="S1094" l="1"/>
  <c r="R1095" s="1"/>
  <c r="V1093"/>
  <c r="X1093" s="1"/>
  <c r="Z1093" s="1"/>
  <c r="U1093"/>
  <c r="W1093" s="1"/>
  <c r="Y1093" s="1"/>
  <c r="AB1093" l="1"/>
  <c r="AD1093" s="1"/>
  <c r="AA1093"/>
  <c r="AC1093" s="1"/>
  <c r="AF1093" l="1"/>
  <c r="AG1093" s="1"/>
  <c r="AE1093"/>
  <c r="T1094" l="1"/>
  <c r="U1094" s="1"/>
  <c r="W1094" s="1"/>
  <c r="AH1093"/>
  <c r="V1094" l="1"/>
  <c r="X1094" s="1"/>
  <c r="Z1094" s="1"/>
  <c r="AB1094" s="1"/>
  <c r="S1095"/>
  <c r="R1096" s="1"/>
  <c r="AJ1093"/>
  <c r="AI1093" s="1"/>
  <c r="Y1094"/>
  <c r="AA1094" s="1"/>
  <c r="AC1094" l="1"/>
  <c r="AD1094"/>
  <c r="AE1094" l="1"/>
  <c r="AF1094"/>
  <c r="AG1094" s="1"/>
  <c r="AH1094" l="1"/>
  <c r="T1095"/>
  <c r="S1096" l="1"/>
  <c r="R1097" s="1"/>
  <c r="AJ1094"/>
  <c r="AI1094" s="1"/>
  <c r="U1095"/>
  <c r="W1095" s="1"/>
  <c r="V1095"/>
  <c r="X1095" s="1"/>
  <c r="Y1095" l="1"/>
  <c r="AA1095" s="1"/>
  <c r="Z1095"/>
  <c r="AB1095" s="1"/>
  <c r="AC1095" l="1"/>
  <c r="AD1095"/>
  <c r="AF1095" l="1"/>
  <c r="AG1095" s="1"/>
  <c r="AE1095"/>
  <c r="T1096" l="1"/>
  <c r="V1096" s="1"/>
  <c r="X1096" s="1"/>
  <c r="AH1095"/>
  <c r="U1096" l="1"/>
  <c r="W1096" s="1"/>
  <c r="Y1096" s="1"/>
  <c r="AA1096" s="1"/>
  <c r="S1097"/>
  <c r="R1098" s="1"/>
  <c r="AJ1095"/>
  <c r="AI1095" s="1"/>
  <c r="Z1096"/>
  <c r="AB1096" s="1"/>
  <c r="AD1096" l="1"/>
  <c r="AC1096"/>
  <c r="AE1096" l="1"/>
  <c r="AF1096"/>
  <c r="AG1096" s="1"/>
  <c r="T1097" l="1"/>
  <c r="AH1096"/>
  <c r="S1098" l="1"/>
  <c r="R1099" s="1"/>
  <c r="V1097"/>
  <c r="X1097" s="1"/>
  <c r="Z1097" s="1"/>
  <c r="AJ1096"/>
  <c r="AI1096" s="1"/>
  <c r="U1097"/>
  <c r="W1097" s="1"/>
  <c r="Y1097" s="1"/>
  <c r="AB1097" l="1"/>
  <c r="AD1097" s="1"/>
  <c r="AA1097"/>
  <c r="AC1097" s="1"/>
  <c r="AE1097" l="1"/>
  <c r="AF1097"/>
  <c r="AG1097" s="1"/>
  <c r="T1098" l="1"/>
  <c r="AH1097"/>
  <c r="S1099" l="1"/>
  <c r="R1100" s="1"/>
  <c r="U1098"/>
  <c r="W1098" s="1"/>
  <c r="AJ1097"/>
  <c r="AI1097" s="1"/>
  <c r="V1098"/>
  <c r="X1098" s="1"/>
  <c r="Z1098" s="1"/>
  <c r="AB1098" l="1"/>
  <c r="AD1098" s="1"/>
  <c r="Y1098"/>
  <c r="AA1098" s="1"/>
  <c r="AC1098" l="1"/>
  <c r="AF1098" l="1"/>
  <c r="AG1098" s="1"/>
  <c r="AE1098"/>
  <c r="AH1098" l="1"/>
  <c r="AJ1098" s="1"/>
  <c r="AI1098" s="1"/>
  <c r="T1099"/>
  <c r="S1100" l="1"/>
  <c r="R1101" s="1"/>
  <c r="V1099"/>
  <c r="X1099" s="1"/>
  <c r="Z1099" s="1"/>
  <c r="U1099"/>
  <c r="W1099" s="1"/>
  <c r="Y1099" s="1"/>
  <c r="AB1099" l="1"/>
  <c r="AD1099" s="1"/>
  <c r="AA1099"/>
  <c r="AC1099" s="1"/>
  <c r="AE1099" l="1"/>
  <c r="AF1099"/>
  <c r="AG1099" s="1"/>
  <c r="AH1099" l="1"/>
  <c r="AJ1099" s="1"/>
  <c r="AI1099" s="1"/>
  <c r="T1100"/>
  <c r="S1101" l="1"/>
  <c r="R1102" s="1"/>
  <c r="V1100"/>
  <c r="X1100" s="1"/>
  <c r="Z1100" s="1"/>
  <c r="U1100"/>
  <c r="W1100" s="1"/>
  <c r="Y1100" s="1"/>
  <c r="AB1100" l="1"/>
  <c r="AD1100" s="1"/>
  <c r="AA1100"/>
  <c r="AC1100" s="1"/>
  <c r="AE1100" l="1"/>
  <c r="AF1100"/>
  <c r="AG1100" s="1"/>
  <c r="AH1100" l="1"/>
  <c r="AJ1100" s="1"/>
  <c r="AI1100" s="1"/>
  <c r="T1101"/>
  <c r="S1102" l="1"/>
  <c r="R1103" s="1"/>
  <c r="U1101"/>
  <c r="W1101" s="1"/>
  <c r="Y1101" s="1"/>
  <c r="V1101"/>
  <c r="X1101" s="1"/>
  <c r="Z1101" s="1"/>
  <c r="AB1101" l="1"/>
  <c r="AD1101" s="1"/>
  <c r="AA1101"/>
  <c r="AC1101" s="1"/>
  <c r="AE1101" l="1"/>
  <c r="AF1101"/>
  <c r="AG1101" s="1"/>
  <c r="T1102" l="1"/>
  <c r="AH1101"/>
  <c r="AJ1101" s="1"/>
  <c r="AI1101" s="1"/>
  <c r="U1102" l="1"/>
  <c r="W1102" s="1"/>
  <c r="Y1102" s="1"/>
  <c r="AA1102" s="1"/>
  <c r="V1102"/>
  <c r="X1102" s="1"/>
  <c r="Z1102" s="1"/>
  <c r="AB1102" s="1"/>
  <c r="S1103"/>
  <c r="R1104" s="1"/>
  <c r="AD1102" l="1"/>
  <c r="AC1102"/>
  <c r="AE1102" l="1"/>
  <c r="AF1102"/>
  <c r="AG1102" s="1"/>
  <c r="AH1102" l="1"/>
  <c r="T1103"/>
  <c r="S1104" l="1"/>
  <c r="R1105" s="1"/>
  <c r="AJ1102"/>
  <c r="AI1102" s="1"/>
  <c r="V1103"/>
  <c r="X1103" s="1"/>
  <c r="U1103"/>
  <c r="W1103" s="1"/>
  <c r="Z1103" l="1"/>
  <c r="AB1103" s="1"/>
  <c r="Y1103"/>
  <c r="AA1103" s="1"/>
  <c r="AC1103" l="1"/>
  <c r="AD1103"/>
  <c r="AE1103" l="1"/>
  <c r="AF1103"/>
  <c r="AG1103" s="1"/>
  <c r="AH1103" l="1"/>
  <c r="T1104"/>
  <c r="S1105" l="1"/>
  <c r="R1106" s="1"/>
  <c r="AJ1103"/>
  <c r="AI1103" s="1"/>
  <c r="V1104"/>
  <c r="X1104" s="1"/>
  <c r="U1104"/>
  <c r="W1104" s="1"/>
  <c r="Y1104" l="1"/>
  <c r="AA1104" s="1"/>
  <c r="Z1104"/>
  <c r="AB1104" s="1"/>
  <c r="AC1104" l="1"/>
  <c r="AD1104"/>
  <c r="AF1104" l="1"/>
  <c r="AG1104" s="1"/>
  <c r="AE1104"/>
  <c r="AH1104" l="1"/>
  <c r="AJ1104" s="1"/>
  <c r="AI1104" s="1"/>
  <c r="T1105"/>
  <c r="S1106" l="1"/>
  <c r="R1107" s="1"/>
  <c r="V1105"/>
  <c r="X1105" s="1"/>
  <c r="Z1105" s="1"/>
  <c r="U1105"/>
  <c r="W1105" s="1"/>
  <c r="Y1105" s="1"/>
  <c r="AB1105" l="1"/>
  <c r="AD1105" s="1"/>
  <c r="AA1105"/>
  <c r="AC1105" s="1"/>
  <c r="AF1105" l="1"/>
  <c r="AG1105" s="1"/>
  <c r="AE1105"/>
  <c r="AH1105" l="1"/>
  <c r="AJ1105" s="1"/>
  <c r="AI1105" s="1"/>
  <c r="T1106"/>
  <c r="S1107" l="1"/>
  <c r="R1108" s="1"/>
  <c r="V1106"/>
  <c r="X1106" s="1"/>
  <c r="Z1106" s="1"/>
  <c r="U1106"/>
  <c r="W1106" s="1"/>
  <c r="Y1106" s="1"/>
  <c r="AB1106" l="1"/>
  <c r="AD1106" s="1"/>
  <c r="AA1106"/>
  <c r="AC1106" s="1"/>
  <c r="AF1106" l="1"/>
  <c r="AG1106" s="1"/>
  <c r="AE1106"/>
  <c r="T1107" l="1"/>
  <c r="V1107" s="1"/>
  <c r="X1107" s="1"/>
  <c r="AH1106"/>
  <c r="U1107" l="1"/>
  <c r="W1107" s="1"/>
  <c r="Y1107" s="1"/>
  <c r="AA1107" s="1"/>
  <c r="S1108"/>
  <c r="R1109" s="1"/>
  <c r="AJ1106"/>
  <c r="AI1106" s="1"/>
  <c r="Z1107"/>
  <c r="AB1107" s="1"/>
  <c r="AC1107" l="1"/>
  <c r="AD1107"/>
  <c r="AE1107" l="1"/>
  <c r="AF1107"/>
  <c r="AG1107" s="1"/>
  <c r="AH1107" l="1"/>
  <c r="T1108"/>
  <c r="S1109" l="1"/>
  <c r="R1110" s="1"/>
  <c r="AJ1107"/>
  <c r="AI1107" s="1"/>
  <c r="U1108"/>
  <c r="W1108" s="1"/>
  <c r="V1108"/>
  <c r="X1108" s="1"/>
  <c r="Y1108" l="1"/>
  <c r="AA1108" s="1"/>
  <c r="Z1108"/>
  <c r="AB1108" s="1"/>
  <c r="AC1108" l="1"/>
  <c r="AD1108"/>
  <c r="AF1108" l="1"/>
  <c r="AG1108" s="1"/>
  <c r="AE1108"/>
  <c r="AH1108" l="1"/>
  <c r="AJ1108" s="1"/>
  <c r="AI1108" s="1"/>
  <c r="T1109"/>
  <c r="S1110" l="1"/>
  <c r="R1111" s="1"/>
  <c r="U1109"/>
  <c r="W1109" s="1"/>
  <c r="Y1109" s="1"/>
  <c r="V1109"/>
  <c r="X1109" s="1"/>
  <c r="Z1109" s="1"/>
  <c r="AB1109" l="1"/>
  <c r="AD1109" s="1"/>
  <c r="AA1109"/>
  <c r="AC1109" s="1"/>
  <c r="AF1109" l="1"/>
  <c r="AG1109" s="1"/>
  <c r="AE1109"/>
  <c r="AH1109" l="1"/>
  <c r="AJ1109" s="1"/>
  <c r="AI1109" s="1"/>
  <c r="T1110"/>
  <c r="S1111" l="1"/>
  <c r="R1112" s="1"/>
  <c r="U1110"/>
  <c r="W1110" s="1"/>
  <c r="Y1110" s="1"/>
  <c r="V1110"/>
  <c r="X1110" s="1"/>
  <c r="Z1110" s="1"/>
  <c r="AB1110" l="1"/>
  <c r="AD1110" s="1"/>
  <c r="AA1110"/>
  <c r="AC1110" s="1"/>
  <c r="AF1110" l="1"/>
  <c r="AG1110" s="1"/>
  <c r="AE1110"/>
  <c r="AH1110" l="1"/>
  <c r="AJ1110" s="1"/>
  <c r="AI1110" s="1"/>
  <c r="T1111"/>
  <c r="S1112" l="1"/>
  <c r="R1113" s="1"/>
  <c r="V1111"/>
  <c r="X1111" s="1"/>
  <c r="Z1111" s="1"/>
  <c r="U1111"/>
  <c r="W1111" s="1"/>
  <c r="Y1111" s="1"/>
  <c r="AB1111" l="1"/>
  <c r="AD1111" s="1"/>
  <c r="AA1111"/>
  <c r="AC1111" s="1"/>
  <c r="AF1111" l="1"/>
  <c r="AG1111" s="1"/>
  <c r="AE1111"/>
  <c r="AH1111" l="1"/>
  <c r="AJ1111" s="1"/>
  <c r="AI1111" s="1"/>
  <c r="T1112"/>
  <c r="S1113" l="1"/>
  <c r="R1114" s="1"/>
  <c r="U1112"/>
  <c r="W1112" s="1"/>
  <c r="Y1112" s="1"/>
  <c r="V1112"/>
  <c r="X1112" s="1"/>
  <c r="Z1112" s="1"/>
  <c r="AB1112" l="1"/>
  <c r="AD1112" s="1"/>
  <c r="AA1112"/>
  <c r="AC1112" s="1"/>
  <c r="AF1112" l="1"/>
  <c r="AG1112" s="1"/>
  <c r="AE1112"/>
  <c r="AH1112" l="1"/>
  <c r="AJ1112" s="1"/>
  <c r="AI1112" s="1"/>
  <c r="T1113"/>
  <c r="S1114" l="1"/>
  <c r="R1115" s="1"/>
  <c r="V1113"/>
  <c r="X1113" s="1"/>
  <c r="Z1113" s="1"/>
  <c r="U1113"/>
  <c r="W1113" s="1"/>
  <c r="Y1113" s="1"/>
  <c r="AB1113" l="1"/>
  <c r="AD1113" s="1"/>
  <c r="AA1113"/>
  <c r="AC1113" s="1"/>
  <c r="AF1113" l="1"/>
  <c r="AG1113" s="1"/>
  <c r="AE1113"/>
  <c r="AH1113" l="1"/>
  <c r="AJ1113" s="1"/>
  <c r="AI1113" s="1"/>
  <c r="T1114"/>
  <c r="S1115" l="1"/>
  <c r="R1116" s="1"/>
  <c r="V1114"/>
  <c r="X1114" s="1"/>
  <c r="Z1114" s="1"/>
  <c r="U1114"/>
  <c r="W1114" s="1"/>
  <c r="Y1114" s="1"/>
  <c r="AB1114" l="1"/>
  <c r="AD1114" s="1"/>
  <c r="AA1114"/>
  <c r="AC1114" s="1"/>
  <c r="AF1114" l="1"/>
  <c r="AG1114" s="1"/>
  <c r="AE1114"/>
  <c r="AH1114" l="1"/>
  <c r="AJ1114" s="1"/>
  <c r="AI1114" s="1"/>
  <c r="T1115"/>
  <c r="S1116" l="1"/>
  <c r="R1117" s="1"/>
  <c r="U1115"/>
  <c r="W1115" s="1"/>
  <c r="Y1115" s="1"/>
  <c r="V1115"/>
  <c r="X1115" s="1"/>
  <c r="Z1115" s="1"/>
  <c r="AB1115" l="1"/>
  <c r="AD1115" s="1"/>
  <c r="AA1115"/>
  <c r="AC1115" s="1"/>
  <c r="AF1115" l="1"/>
  <c r="AG1115" s="1"/>
  <c r="AE1115"/>
  <c r="AH1115" l="1"/>
  <c r="AJ1115" s="1"/>
  <c r="AI1115" s="1"/>
  <c r="T1116"/>
  <c r="S1117" l="1"/>
  <c r="R1118" s="1"/>
  <c r="U1116"/>
  <c r="W1116" s="1"/>
  <c r="Y1116" s="1"/>
  <c r="V1116"/>
  <c r="X1116" s="1"/>
  <c r="Z1116" s="1"/>
  <c r="AB1116" l="1"/>
  <c r="AD1116" s="1"/>
  <c r="AA1116"/>
  <c r="AC1116" s="1"/>
  <c r="AF1116" l="1"/>
  <c r="AG1116" s="1"/>
  <c r="AE1116"/>
  <c r="AH1116" l="1"/>
  <c r="AJ1116" s="1"/>
  <c r="AI1116" s="1"/>
  <c r="T1117"/>
  <c r="S1118" l="1"/>
  <c r="R1119" s="1"/>
  <c r="V1117"/>
  <c r="X1117" s="1"/>
  <c r="Z1117" s="1"/>
  <c r="U1117"/>
  <c r="W1117" s="1"/>
  <c r="Y1117" s="1"/>
  <c r="AB1117" l="1"/>
  <c r="AD1117" s="1"/>
  <c r="AA1117"/>
  <c r="AC1117" s="1"/>
  <c r="AF1117" l="1"/>
  <c r="AG1117" s="1"/>
  <c r="AE1117"/>
  <c r="AH1117" l="1"/>
  <c r="AJ1117" s="1"/>
  <c r="AI1117" s="1"/>
  <c r="T1118"/>
  <c r="S1119" l="1"/>
  <c r="R1120" s="1"/>
  <c r="U1118"/>
  <c r="W1118" s="1"/>
  <c r="Y1118" s="1"/>
  <c r="V1118"/>
  <c r="X1118" s="1"/>
  <c r="Z1118" s="1"/>
  <c r="AB1118" l="1"/>
  <c r="AD1118" s="1"/>
  <c r="AA1118"/>
  <c r="AC1118" s="1"/>
  <c r="AF1118" l="1"/>
  <c r="AG1118" s="1"/>
  <c r="AE1118"/>
  <c r="T1119" l="1"/>
  <c r="U1119" s="1"/>
  <c r="W1119" s="1"/>
  <c r="AH1118"/>
  <c r="S1120" l="1"/>
  <c r="R1121" s="1"/>
  <c r="V1119"/>
  <c r="X1119" s="1"/>
  <c r="Z1119" s="1"/>
  <c r="AB1119" s="1"/>
  <c r="AJ1118"/>
  <c r="AI1118" s="1"/>
  <c r="Y1119"/>
  <c r="AA1119" s="1"/>
  <c r="AC1119" l="1"/>
  <c r="AD1119"/>
  <c r="AE1119" l="1"/>
  <c r="AF1119"/>
  <c r="AG1119" s="1"/>
  <c r="T1120" l="1"/>
  <c r="AH1119"/>
  <c r="S1121" l="1"/>
  <c r="R1122" s="1"/>
  <c r="U1120"/>
  <c r="W1120" s="1"/>
  <c r="Y1120" s="1"/>
  <c r="AJ1119"/>
  <c r="AI1119" s="1"/>
  <c r="V1120"/>
  <c r="X1120" s="1"/>
  <c r="Z1120" s="1"/>
  <c r="AB1120" l="1"/>
  <c r="AD1120" s="1"/>
  <c r="AA1120"/>
  <c r="AC1120" s="1"/>
  <c r="AE1120" l="1"/>
  <c r="AF1120"/>
  <c r="AG1120" s="1"/>
  <c r="T1121" l="1"/>
  <c r="AH1120"/>
  <c r="S1122" l="1"/>
  <c r="R1123" s="1"/>
  <c r="AJ1120"/>
  <c r="AI1120" s="1"/>
  <c r="U1121"/>
  <c r="W1121" s="1"/>
  <c r="Y1121" s="1"/>
  <c r="V1121"/>
  <c r="X1121" s="1"/>
  <c r="Z1121" s="1"/>
  <c r="AB1121" l="1"/>
  <c r="AD1121" s="1"/>
  <c r="AA1121"/>
  <c r="AC1121" s="1"/>
  <c r="AE1121" l="1"/>
  <c r="AF1121"/>
  <c r="AG1121" s="1"/>
  <c r="T1122" l="1"/>
  <c r="AH1121"/>
  <c r="S1123" l="1"/>
  <c r="R1124" s="1"/>
  <c r="AJ1121"/>
  <c r="AI1121" s="1"/>
  <c r="U1122"/>
  <c r="W1122" s="1"/>
  <c r="Y1122" s="1"/>
  <c r="V1122"/>
  <c r="X1122" s="1"/>
  <c r="Z1122" s="1"/>
  <c r="AB1122" l="1"/>
  <c r="AD1122" s="1"/>
  <c r="AA1122"/>
  <c r="AC1122" s="1"/>
  <c r="AE1122" l="1"/>
  <c r="AF1122"/>
  <c r="AG1122" s="1"/>
  <c r="T1123" l="1"/>
  <c r="AH1122"/>
  <c r="S1124" l="1"/>
  <c r="R1125" s="1"/>
  <c r="AJ1122"/>
  <c r="AI1122" s="1"/>
  <c r="V1123"/>
  <c r="X1123" s="1"/>
  <c r="Z1123" s="1"/>
  <c r="U1123"/>
  <c r="W1123" s="1"/>
  <c r="Y1123" s="1"/>
  <c r="AB1123" l="1"/>
  <c r="AD1123" s="1"/>
  <c r="AA1123"/>
  <c r="AC1123" s="1"/>
  <c r="AE1123" l="1"/>
  <c r="AF1123"/>
  <c r="AG1123" s="1"/>
  <c r="T1124" l="1"/>
  <c r="AH1123"/>
  <c r="S1125" l="1"/>
  <c r="R1126" s="1"/>
  <c r="AJ1123"/>
  <c r="AI1123" s="1"/>
  <c r="U1124"/>
  <c r="W1124" s="1"/>
  <c r="Y1124" s="1"/>
  <c r="V1124"/>
  <c r="X1124" s="1"/>
  <c r="Z1124" s="1"/>
  <c r="AB1124" l="1"/>
  <c r="AD1124" s="1"/>
  <c r="AA1124"/>
  <c r="AC1124" s="1"/>
  <c r="AE1124" l="1"/>
  <c r="AF1124"/>
  <c r="AG1124" s="1"/>
  <c r="T1125" l="1"/>
  <c r="AH1124"/>
  <c r="S1126" l="1"/>
  <c r="R1127" s="1"/>
  <c r="U1125"/>
  <c r="W1125" s="1"/>
  <c r="AJ1124"/>
  <c r="AI1124" s="1"/>
  <c r="V1125"/>
  <c r="X1125" s="1"/>
  <c r="Z1125" s="1"/>
  <c r="AB1125" l="1"/>
  <c r="AD1125" s="1"/>
  <c r="Y1125"/>
  <c r="AA1125" s="1"/>
  <c r="AC1125" l="1"/>
  <c r="AF1125" l="1"/>
  <c r="AG1125" s="1"/>
  <c r="AE1125"/>
  <c r="AH1125" l="1"/>
  <c r="AJ1125" s="1"/>
  <c r="AI1125" s="1"/>
  <c r="T1126"/>
  <c r="S1127" l="1"/>
  <c r="R1128" s="1"/>
  <c r="U1126"/>
  <c r="W1126" s="1"/>
  <c r="Y1126" s="1"/>
  <c r="V1126"/>
  <c r="X1126" s="1"/>
  <c r="Z1126" s="1"/>
  <c r="AB1126" l="1"/>
  <c r="AD1126" s="1"/>
  <c r="AA1126"/>
  <c r="AC1126" s="1"/>
  <c r="AE1126" l="1"/>
  <c r="AF1126"/>
  <c r="AG1126" s="1"/>
  <c r="T1127" l="1"/>
  <c r="U1127" s="1"/>
  <c r="W1127" s="1"/>
  <c r="AH1126"/>
  <c r="AJ1126" s="1"/>
  <c r="AI1126" s="1"/>
  <c r="V1127" l="1"/>
  <c r="X1127" s="1"/>
  <c r="Z1127" s="1"/>
  <c r="AB1127" s="1"/>
  <c r="S1128"/>
  <c r="R1129" s="1"/>
  <c r="Y1127"/>
  <c r="AA1127" s="1"/>
  <c r="AC1127" l="1"/>
  <c r="AD1127"/>
  <c r="AF1127" l="1"/>
  <c r="AG1127" s="1"/>
  <c r="AE1127"/>
  <c r="AH1127" l="1"/>
  <c r="AJ1127" s="1"/>
  <c r="AI1127" s="1"/>
  <c r="T1128"/>
  <c r="S1129" l="1"/>
  <c r="R1130" s="1"/>
  <c r="U1128"/>
  <c r="W1128" s="1"/>
  <c r="Y1128" s="1"/>
  <c r="V1128"/>
  <c r="X1128" s="1"/>
  <c r="Z1128" s="1"/>
  <c r="AB1128" l="1"/>
  <c r="AD1128" s="1"/>
  <c r="AA1128"/>
  <c r="AC1128" s="1"/>
  <c r="AF1128" l="1"/>
  <c r="AG1128" s="1"/>
  <c r="AE1128"/>
  <c r="AH1128" l="1"/>
  <c r="AJ1128" s="1"/>
  <c r="AI1128" s="1"/>
  <c r="T1129"/>
  <c r="S1130" l="1"/>
  <c r="R1131" s="1"/>
  <c r="U1129"/>
  <c r="W1129" s="1"/>
  <c r="Y1129" s="1"/>
  <c r="V1129"/>
  <c r="X1129" s="1"/>
  <c r="Z1129" s="1"/>
  <c r="AB1129" l="1"/>
  <c r="AD1129" s="1"/>
  <c r="AA1129"/>
  <c r="AC1129" s="1"/>
  <c r="AF1129" l="1"/>
  <c r="AG1129" s="1"/>
  <c r="AE1129"/>
  <c r="AH1129" l="1"/>
  <c r="AJ1129" s="1"/>
  <c r="AI1129" s="1"/>
  <c r="T1130"/>
  <c r="S1131" l="1"/>
  <c r="R1132" s="1"/>
  <c r="V1130"/>
  <c r="X1130" s="1"/>
  <c r="Z1130" s="1"/>
  <c r="U1130"/>
  <c r="W1130" s="1"/>
  <c r="Y1130" s="1"/>
  <c r="AB1130" l="1"/>
  <c r="AD1130" s="1"/>
  <c r="AA1130"/>
  <c r="AC1130" s="1"/>
  <c r="AF1130" l="1"/>
  <c r="AG1130" s="1"/>
  <c r="AE1130"/>
  <c r="AH1130" l="1"/>
  <c r="AJ1130" s="1"/>
  <c r="AI1130" s="1"/>
  <c r="T1131"/>
  <c r="S1132" l="1"/>
  <c r="R1133" s="1"/>
  <c r="V1131"/>
  <c r="X1131" s="1"/>
  <c r="Z1131" s="1"/>
  <c r="U1131"/>
  <c r="W1131" s="1"/>
  <c r="Y1131" s="1"/>
  <c r="AB1131" l="1"/>
  <c r="AD1131" s="1"/>
  <c r="AA1131"/>
  <c r="AC1131" s="1"/>
  <c r="AF1131" l="1"/>
  <c r="AG1131" s="1"/>
  <c r="AE1131"/>
  <c r="T1132" l="1"/>
  <c r="V1132" s="1"/>
  <c r="X1132" s="1"/>
  <c r="AH1131"/>
  <c r="S1133" l="1"/>
  <c r="R1134" s="1"/>
  <c r="U1132"/>
  <c r="W1132" s="1"/>
  <c r="Y1132" s="1"/>
  <c r="AA1132" s="1"/>
  <c r="AJ1131"/>
  <c r="AI1131" s="1"/>
  <c r="Z1132"/>
  <c r="AB1132" s="1"/>
  <c r="AC1132" l="1"/>
  <c r="AD1132"/>
  <c r="AF1132" l="1"/>
  <c r="AG1132" s="1"/>
  <c r="AE1132"/>
  <c r="AH1132" l="1"/>
  <c r="AJ1132" s="1"/>
  <c r="AI1132" s="1"/>
  <c r="T1133"/>
  <c r="S1134" l="1"/>
  <c r="R1135" s="1"/>
  <c r="U1133"/>
  <c r="W1133" s="1"/>
  <c r="Y1133" s="1"/>
  <c r="V1133"/>
  <c r="X1133" s="1"/>
  <c r="Z1133" s="1"/>
  <c r="AB1133" l="1"/>
  <c r="AD1133" s="1"/>
  <c r="AA1133"/>
  <c r="AC1133" s="1"/>
  <c r="AF1133" l="1"/>
  <c r="AG1133" s="1"/>
  <c r="AE1133"/>
  <c r="AH1133" l="1"/>
  <c r="AJ1133" s="1"/>
  <c r="AI1133" s="1"/>
  <c r="T1134"/>
  <c r="S1135" l="1"/>
  <c r="R1136" s="1"/>
  <c r="U1134"/>
  <c r="W1134" s="1"/>
  <c r="Y1134" s="1"/>
  <c r="V1134"/>
  <c r="X1134" s="1"/>
  <c r="Z1134" s="1"/>
  <c r="AB1134" l="1"/>
  <c r="AD1134" s="1"/>
  <c r="AA1134"/>
  <c r="AC1134" s="1"/>
  <c r="AF1134" l="1"/>
  <c r="AG1134" s="1"/>
  <c r="AE1134"/>
  <c r="AH1134" l="1"/>
  <c r="AJ1134" s="1"/>
  <c r="AI1134" s="1"/>
  <c r="T1135"/>
  <c r="S1136" l="1"/>
  <c r="R1137" s="1"/>
  <c r="V1135"/>
  <c r="X1135" s="1"/>
  <c r="Z1135" s="1"/>
  <c r="U1135"/>
  <c r="W1135" s="1"/>
  <c r="Y1135" s="1"/>
  <c r="AB1135" l="1"/>
  <c r="AD1135" s="1"/>
  <c r="AA1135"/>
  <c r="AC1135" s="1"/>
  <c r="AF1135" l="1"/>
  <c r="AG1135" s="1"/>
  <c r="AE1135"/>
  <c r="T1136" l="1"/>
  <c r="U1136" s="1"/>
  <c r="W1136" s="1"/>
  <c r="AH1135"/>
  <c r="S1137" l="1"/>
  <c r="R1138" s="1"/>
  <c r="V1136"/>
  <c r="X1136" s="1"/>
  <c r="Z1136" s="1"/>
  <c r="AB1136" s="1"/>
  <c r="AJ1135"/>
  <c r="AI1135" s="1"/>
  <c r="Y1136"/>
  <c r="AA1136" s="1"/>
  <c r="AC1136" l="1"/>
  <c r="AD1136"/>
  <c r="AE1136" l="1"/>
  <c r="AF1136"/>
  <c r="AG1136" s="1"/>
  <c r="AH1136" l="1"/>
  <c r="T1137"/>
  <c r="S1138" l="1"/>
  <c r="R1139" s="1"/>
  <c r="AJ1136"/>
  <c r="AI1136" s="1"/>
  <c r="U1137"/>
  <c r="W1137" s="1"/>
  <c r="V1137"/>
  <c r="X1137" s="1"/>
  <c r="Y1137" l="1"/>
  <c r="AA1137" s="1"/>
  <c r="Z1137"/>
  <c r="AB1137" s="1"/>
  <c r="AC1137" l="1"/>
  <c r="AD1137"/>
  <c r="AE1137" l="1"/>
  <c r="AF1137"/>
  <c r="AG1137" s="1"/>
  <c r="T1138" l="1"/>
  <c r="AH1137"/>
  <c r="S1139" l="1"/>
  <c r="R1140" s="1"/>
  <c r="U1138"/>
  <c r="W1138" s="1"/>
  <c r="AJ1137"/>
  <c r="AI1137" s="1"/>
  <c r="V1138"/>
  <c r="X1138" s="1"/>
  <c r="Z1138" s="1"/>
  <c r="AB1138" l="1"/>
  <c r="AD1138" s="1"/>
  <c r="Y1138"/>
  <c r="AA1138" s="1"/>
  <c r="AC1138" l="1"/>
  <c r="AF1138" s="1"/>
  <c r="AG1138" s="1"/>
  <c r="AE1138" l="1"/>
  <c r="AH1138" s="1"/>
  <c r="T1139" l="1"/>
  <c r="AJ1138"/>
  <c r="AI1138" s="1"/>
  <c r="S1140" l="1"/>
  <c r="R1141" s="1"/>
  <c r="U1139"/>
  <c r="W1139" s="1"/>
  <c r="Y1139" s="1"/>
  <c r="V1139"/>
  <c r="X1139" s="1"/>
  <c r="Z1139" s="1"/>
  <c r="AB1139" l="1"/>
  <c r="AD1139" s="1"/>
  <c r="AA1139"/>
  <c r="AC1139" s="1"/>
  <c r="AF1139" l="1"/>
  <c r="AG1139" s="1"/>
  <c r="AE1139"/>
  <c r="AH1139" l="1"/>
  <c r="AJ1139" s="1"/>
  <c r="AI1139" s="1"/>
  <c r="T1140"/>
  <c r="S1141" l="1"/>
  <c r="R1142" s="1"/>
  <c r="U1140"/>
  <c r="W1140" s="1"/>
  <c r="Y1140" s="1"/>
  <c r="V1140"/>
  <c r="X1140" s="1"/>
  <c r="Z1140" s="1"/>
  <c r="AB1140" l="1"/>
  <c r="AD1140" s="1"/>
  <c r="AA1140"/>
  <c r="AC1140" s="1"/>
  <c r="AE1140" l="1"/>
  <c r="AF1140"/>
  <c r="AG1140" s="1"/>
  <c r="T1141" l="1"/>
  <c r="AH1140"/>
  <c r="S1142" l="1"/>
  <c r="R1143" s="1"/>
  <c r="AJ1140"/>
  <c r="AI1140" s="1"/>
  <c r="U1141"/>
  <c r="W1141" s="1"/>
  <c r="Y1141" s="1"/>
  <c r="V1141"/>
  <c r="X1141" s="1"/>
  <c r="Z1141" s="1"/>
  <c r="AB1141" l="1"/>
  <c r="AD1141" s="1"/>
  <c r="AA1141"/>
  <c r="AC1141" s="1"/>
  <c r="AE1141" l="1"/>
  <c r="AF1141"/>
  <c r="AG1141" s="1"/>
  <c r="T1142" l="1"/>
  <c r="AH1141"/>
  <c r="S1143" l="1"/>
  <c r="R1144" s="1"/>
  <c r="AJ1141"/>
  <c r="AI1141" s="1"/>
  <c r="U1142"/>
  <c r="W1142" s="1"/>
  <c r="Y1142" s="1"/>
  <c r="V1142"/>
  <c r="X1142" s="1"/>
  <c r="Z1142" s="1"/>
  <c r="AB1142" l="1"/>
  <c r="AD1142" s="1"/>
  <c r="AA1142"/>
  <c r="AC1142" s="1"/>
  <c r="AE1142" l="1"/>
  <c r="AF1142"/>
  <c r="AG1142" s="1"/>
  <c r="T1143" l="1"/>
  <c r="AH1142"/>
  <c r="S1144" l="1"/>
  <c r="R1145" s="1"/>
  <c r="AJ1142"/>
  <c r="AI1142" s="1"/>
  <c r="V1143"/>
  <c r="X1143" s="1"/>
  <c r="Z1143" s="1"/>
  <c r="U1143"/>
  <c r="W1143" s="1"/>
  <c r="Y1143" s="1"/>
  <c r="AB1143" l="1"/>
  <c r="AD1143" s="1"/>
  <c r="AA1143"/>
  <c r="AC1143" s="1"/>
  <c r="AE1143" l="1"/>
  <c r="AF1143"/>
  <c r="AG1143" s="1"/>
  <c r="T1144" l="1"/>
  <c r="AH1143"/>
  <c r="S1145" l="1"/>
  <c r="R1146" s="1"/>
  <c r="AJ1143"/>
  <c r="AI1143" s="1"/>
  <c r="U1144"/>
  <c r="W1144" s="1"/>
  <c r="Y1144" s="1"/>
  <c r="V1144"/>
  <c r="X1144" s="1"/>
  <c r="Z1144" s="1"/>
  <c r="AB1144" l="1"/>
  <c r="AD1144" s="1"/>
  <c r="AA1144"/>
  <c r="AC1144" s="1"/>
  <c r="AE1144" l="1"/>
  <c r="AF1144"/>
  <c r="AG1144" s="1"/>
  <c r="T1145" l="1"/>
  <c r="AH1144"/>
  <c r="S1146" l="1"/>
  <c r="R1147" s="1"/>
  <c r="AJ1144"/>
  <c r="AI1144" s="1"/>
  <c r="U1145"/>
  <c r="W1145" s="1"/>
  <c r="Y1145" s="1"/>
  <c r="V1145"/>
  <c r="X1145" s="1"/>
  <c r="Z1145" s="1"/>
  <c r="AB1145" l="1"/>
  <c r="AD1145" s="1"/>
  <c r="AA1145"/>
  <c r="AC1145" s="1"/>
  <c r="AE1145" l="1"/>
  <c r="AF1145"/>
  <c r="AG1145" s="1"/>
  <c r="T1146" l="1"/>
  <c r="AH1145"/>
  <c r="S1147" l="1"/>
  <c r="R1148" s="1"/>
  <c r="V1146"/>
  <c r="X1146" s="1"/>
  <c r="Z1146" s="1"/>
  <c r="AJ1145"/>
  <c r="AI1145" s="1"/>
  <c r="U1146"/>
  <c r="W1146" s="1"/>
  <c r="Y1146" s="1"/>
  <c r="AB1146" l="1"/>
  <c r="AD1146" s="1"/>
  <c r="AA1146"/>
  <c r="AC1146" s="1"/>
  <c r="AE1146" l="1"/>
  <c r="AF1146"/>
  <c r="AG1146" s="1"/>
  <c r="T1147" l="1"/>
  <c r="AH1146"/>
  <c r="S1148" l="1"/>
  <c r="R1149" s="1"/>
  <c r="AJ1146"/>
  <c r="AI1146" s="1"/>
  <c r="V1147"/>
  <c r="X1147" s="1"/>
  <c r="Z1147" s="1"/>
  <c r="U1147"/>
  <c r="W1147" s="1"/>
  <c r="Y1147" s="1"/>
  <c r="AB1147" l="1"/>
  <c r="AD1147" s="1"/>
  <c r="AA1147"/>
  <c r="AC1147" s="1"/>
  <c r="AE1147" l="1"/>
  <c r="AF1147"/>
  <c r="AG1147" s="1"/>
  <c r="AH1147" l="1"/>
  <c r="T1148"/>
  <c r="S1149" l="1"/>
  <c r="R1150" s="1"/>
  <c r="AJ1147"/>
  <c r="AI1147" s="1"/>
  <c r="U1148"/>
  <c r="W1148" s="1"/>
  <c r="V1148"/>
  <c r="X1148" s="1"/>
  <c r="Y1148" l="1"/>
  <c r="AA1148" s="1"/>
  <c r="Z1148"/>
  <c r="AB1148" s="1"/>
  <c r="AC1148" l="1"/>
  <c r="AD1148"/>
  <c r="AF1148" l="1"/>
  <c r="AG1148" s="1"/>
  <c r="AE1148"/>
  <c r="AH1148" l="1"/>
  <c r="AJ1148" s="1"/>
  <c r="AI1148" s="1"/>
  <c r="T1149"/>
  <c r="S1150" l="1"/>
  <c r="R1151" s="1"/>
  <c r="U1149"/>
  <c r="W1149" s="1"/>
  <c r="Y1149" s="1"/>
  <c r="V1149"/>
  <c r="X1149" s="1"/>
  <c r="Z1149" s="1"/>
  <c r="AB1149" l="1"/>
  <c r="AD1149" s="1"/>
  <c r="AA1149"/>
  <c r="AC1149" s="1"/>
  <c r="AF1149" l="1"/>
  <c r="AG1149" s="1"/>
  <c r="AE1149"/>
  <c r="AH1149" l="1"/>
  <c r="AJ1149" s="1"/>
  <c r="AI1149" s="1"/>
  <c r="T1150"/>
  <c r="S1151" l="1"/>
  <c r="R1152" s="1"/>
  <c r="V1150"/>
  <c r="X1150" s="1"/>
  <c r="Z1150" s="1"/>
  <c r="U1150"/>
  <c r="W1150" s="1"/>
  <c r="Y1150" s="1"/>
  <c r="AB1150" l="1"/>
  <c r="AD1150" s="1"/>
  <c r="AA1150"/>
  <c r="AC1150" s="1"/>
  <c r="AF1150" l="1"/>
  <c r="AG1150" s="1"/>
  <c r="AE1150"/>
  <c r="T1151" l="1"/>
  <c r="V1151" s="1"/>
  <c r="X1151" s="1"/>
  <c r="AH1150"/>
  <c r="U1151" l="1"/>
  <c r="W1151" s="1"/>
  <c r="Y1151" s="1"/>
  <c r="AA1151" s="1"/>
  <c r="S1152"/>
  <c r="R1153" s="1"/>
  <c r="AJ1150"/>
  <c r="AI1150" s="1"/>
  <c r="Z1151"/>
  <c r="AB1151" s="1"/>
  <c r="AD1151" l="1"/>
  <c r="AC1151"/>
  <c r="AE1151" l="1"/>
  <c r="AF1151"/>
  <c r="AG1151" s="1"/>
  <c r="T1152" l="1"/>
  <c r="AH1151"/>
  <c r="S1153" l="1"/>
  <c r="R1154" s="1"/>
  <c r="V1152"/>
  <c r="X1152" s="1"/>
  <c r="Z1152" s="1"/>
  <c r="AJ1151"/>
  <c r="AI1151" s="1"/>
  <c r="U1152"/>
  <c r="W1152" s="1"/>
  <c r="Y1152" s="1"/>
  <c r="AB1152" l="1"/>
  <c r="AD1152" s="1"/>
  <c r="AA1152"/>
  <c r="AC1152" s="1"/>
  <c r="AE1152" l="1"/>
  <c r="AF1152"/>
  <c r="AG1152" s="1"/>
  <c r="AH1152" l="1"/>
  <c r="T1153"/>
  <c r="S1154" l="1"/>
  <c r="R1155" s="1"/>
  <c r="AJ1152"/>
  <c r="AI1152" s="1"/>
  <c r="U1153"/>
  <c r="W1153" s="1"/>
  <c r="Y1153" s="1"/>
  <c r="V1153"/>
  <c r="X1153" s="1"/>
  <c r="AA1153" l="1"/>
  <c r="AC1153" s="1"/>
  <c r="Z1153"/>
  <c r="AB1153" s="1"/>
  <c r="AD1153" l="1"/>
  <c r="AF1153" s="1"/>
  <c r="AG1153" s="1"/>
  <c r="AE1153" l="1"/>
  <c r="AH1153" s="1"/>
  <c r="AJ1153" l="1"/>
  <c r="AI1153" s="1"/>
  <c r="T1154"/>
  <c r="S1155" l="1"/>
  <c r="R1156" s="1"/>
  <c r="V1154"/>
  <c r="X1154" s="1"/>
  <c r="Z1154" s="1"/>
  <c r="U1154"/>
  <c r="W1154" s="1"/>
  <c r="AB1154" l="1"/>
  <c r="AD1154" s="1"/>
  <c r="Y1154"/>
  <c r="AA1154" s="1"/>
  <c r="AC1154" l="1"/>
  <c r="AF1154" l="1"/>
  <c r="AG1154" s="1"/>
  <c r="AE1154"/>
  <c r="T1155" l="1"/>
  <c r="AH1154"/>
  <c r="AJ1154" s="1"/>
  <c r="AI1154" s="1"/>
  <c r="U1155" l="1"/>
  <c r="W1155" s="1"/>
  <c r="Y1155" s="1"/>
  <c r="S1156"/>
  <c r="R1157" s="1"/>
  <c r="V1155"/>
  <c r="X1155" s="1"/>
  <c r="Z1155" s="1"/>
  <c r="AB1155" l="1"/>
  <c r="AD1155" s="1"/>
  <c r="AA1155"/>
  <c r="AC1155" s="1"/>
  <c r="AE1155" l="1"/>
  <c r="AF1155"/>
  <c r="AG1155" s="1"/>
  <c r="T1156" s="1"/>
  <c r="S1157" l="1"/>
  <c r="R1158" s="1"/>
  <c r="U1156"/>
  <c r="W1156" s="1"/>
  <c r="V1156"/>
  <c r="X1156" s="1"/>
  <c r="Z1156" s="1"/>
  <c r="AB1156" s="1"/>
  <c r="AH1155"/>
  <c r="AJ1155" s="1"/>
  <c r="AI1155" s="1"/>
  <c r="Y1156" l="1"/>
  <c r="AA1156" s="1"/>
  <c r="AD1156"/>
  <c r="AC1156" l="1"/>
  <c r="AF1156" l="1"/>
  <c r="AG1156" s="1"/>
  <c r="AE1156"/>
  <c r="T1157" l="1"/>
  <c r="AH1156"/>
  <c r="AJ1156" s="1"/>
  <c r="AI1156" s="1"/>
  <c r="U1157" l="1"/>
  <c r="W1157" s="1"/>
  <c r="Y1157" s="1"/>
  <c r="V1157"/>
  <c r="X1157" s="1"/>
  <c r="Z1157" s="1"/>
  <c r="AB1157" s="1"/>
  <c r="S1158"/>
  <c r="R1159" s="1"/>
  <c r="AA1157" l="1"/>
  <c r="AC1157" s="1"/>
  <c r="AD1157"/>
  <c r="AF1157" l="1"/>
  <c r="AG1157" s="1"/>
  <c r="AE1157"/>
  <c r="AH1157" l="1"/>
  <c r="AJ1157" s="1"/>
  <c r="AI1157" s="1"/>
  <c r="T1158"/>
  <c r="S1159" l="1"/>
  <c r="R1160" s="1"/>
  <c r="U1158"/>
  <c r="W1158" s="1"/>
  <c r="Y1158" s="1"/>
  <c r="V1158"/>
  <c r="X1158" s="1"/>
  <c r="Z1158" s="1"/>
  <c r="AB1158" l="1"/>
  <c r="AD1158" s="1"/>
  <c r="AA1158"/>
  <c r="AC1158" s="1"/>
  <c r="AE1158" l="1"/>
  <c r="AF1158"/>
  <c r="AG1158" s="1"/>
  <c r="T1159" l="1"/>
  <c r="V1159" s="1"/>
  <c r="X1159" s="1"/>
  <c r="Z1159" s="1"/>
  <c r="AH1158"/>
  <c r="U1159" l="1"/>
  <c r="W1159" s="1"/>
  <c r="Y1159" s="1"/>
  <c r="S1160"/>
  <c r="R1161" s="1"/>
  <c r="AB1159"/>
  <c r="AD1159" s="1"/>
  <c r="AJ1158"/>
  <c r="AI1158" s="1"/>
  <c r="AA1159" l="1"/>
  <c r="AC1159" s="1"/>
  <c r="AE1159" s="1"/>
  <c r="AF1159" l="1"/>
  <c r="AG1159" s="1"/>
  <c r="T1160" s="1"/>
  <c r="AH1159" l="1"/>
  <c r="AJ1159" s="1"/>
  <c r="AI1159" s="1"/>
  <c r="S1161"/>
  <c r="R1162" s="1"/>
  <c r="U1160"/>
  <c r="W1160" s="1"/>
  <c r="V1160"/>
  <c r="X1160" s="1"/>
  <c r="Z1160" s="1"/>
  <c r="AB1160" l="1"/>
  <c r="AD1160" s="1"/>
  <c r="Y1160"/>
  <c r="AA1160" s="1"/>
  <c r="AC1160" l="1"/>
  <c r="AE1160" s="1"/>
  <c r="AF1160" l="1"/>
  <c r="AG1160" s="1"/>
  <c r="AH1160" s="1"/>
  <c r="T1161" l="1"/>
  <c r="AJ1160"/>
  <c r="AI1160" s="1"/>
  <c r="U1161" l="1"/>
  <c r="W1161" s="1"/>
  <c r="Y1161" s="1"/>
  <c r="AA1161" s="1"/>
  <c r="AC1161" s="1"/>
  <c r="S1162"/>
  <c r="R1163" s="1"/>
  <c r="V1161"/>
  <c r="X1161" s="1"/>
  <c r="Z1161" s="1"/>
  <c r="AB1161" s="1"/>
  <c r="AD1161" l="1"/>
  <c r="AF1161" s="1"/>
  <c r="AG1161" s="1"/>
  <c r="AE1161" l="1"/>
  <c r="T1162"/>
  <c r="AH1161"/>
  <c r="S1163" l="1"/>
  <c r="R1164" s="1"/>
  <c r="AJ1161"/>
  <c r="AI1161" s="1"/>
  <c r="U1162"/>
  <c r="W1162" s="1"/>
  <c r="Y1162" s="1"/>
  <c r="V1162"/>
  <c r="X1162" s="1"/>
  <c r="Z1162" s="1"/>
  <c r="AB1162" l="1"/>
  <c r="AD1162" s="1"/>
  <c r="AA1162"/>
  <c r="AC1162" s="1"/>
  <c r="AE1162" l="1"/>
  <c r="AF1162"/>
  <c r="AG1162" s="1"/>
  <c r="T1163" l="1"/>
  <c r="AH1162"/>
  <c r="S1164" l="1"/>
  <c r="R1165" s="1"/>
  <c r="AJ1162"/>
  <c r="AI1162" s="1"/>
  <c r="V1163"/>
  <c r="X1163" s="1"/>
  <c r="Z1163" s="1"/>
  <c r="U1163"/>
  <c r="W1163" s="1"/>
  <c r="Y1163" s="1"/>
  <c r="AB1163" l="1"/>
  <c r="AD1163" s="1"/>
  <c r="AA1163"/>
  <c r="AC1163" s="1"/>
  <c r="AE1163" l="1"/>
  <c r="AF1163"/>
  <c r="AG1163" s="1"/>
  <c r="AH1163" l="1"/>
  <c r="T1164"/>
  <c r="S1165" l="1"/>
  <c r="R1166" s="1"/>
  <c r="AJ1163"/>
  <c r="AI1163" s="1"/>
  <c r="V1164"/>
  <c r="X1164" s="1"/>
  <c r="U1164"/>
  <c r="W1164" s="1"/>
  <c r="Y1164" l="1"/>
  <c r="AA1164" s="1"/>
  <c r="Z1164"/>
  <c r="AB1164" s="1"/>
  <c r="AC1164" l="1"/>
  <c r="AD1164"/>
  <c r="AE1164" l="1"/>
  <c r="AF1164"/>
  <c r="AG1164" s="1"/>
  <c r="AH1164" l="1"/>
  <c r="T1165"/>
  <c r="S1166" l="1"/>
  <c r="R1167" s="1"/>
  <c r="AJ1164"/>
  <c r="AI1164" s="1"/>
  <c r="V1165"/>
  <c r="X1165" s="1"/>
  <c r="Z1165" s="1"/>
  <c r="U1165"/>
  <c r="W1165" s="1"/>
  <c r="Y1165" s="1"/>
  <c r="AB1165" l="1"/>
  <c r="AD1165" s="1"/>
  <c r="AA1165"/>
  <c r="AC1165" s="1"/>
  <c r="AE1165" l="1"/>
  <c r="AF1165"/>
  <c r="AG1165" s="1"/>
  <c r="AH1165" l="1"/>
  <c r="T1166"/>
  <c r="S1167" l="1"/>
  <c r="R1168" s="1"/>
  <c r="AJ1165"/>
  <c r="AI1165" s="1"/>
  <c r="V1166"/>
  <c r="X1166" s="1"/>
  <c r="Z1166" s="1"/>
  <c r="U1166"/>
  <c r="W1166" s="1"/>
  <c r="Y1166" s="1"/>
  <c r="AB1166" l="1"/>
  <c r="AD1166" s="1"/>
  <c r="AA1166"/>
  <c r="AC1166" s="1"/>
  <c r="AE1166" l="1"/>
  <c r="AF1166"/>
  <c r="AG1166" s="1"/>
  <c r="AH1166" l="1"/>
  <c r="T1167"/>
  <c r="S1168" l="1"/>
  <c r="R1169" s="1"/>
  <c r="AJ1166"/>
  <c r="H17" i="11" s="1"/>
  <c r="V1167" i="10"/>
  <c r="X1167" s="1"/>
  <c r="Z1167" s="1"/>
  <c r="U1167"/>
  <c r="W1167" s="1"/>
  <c r="Y1167" s="1"/>
  <c r="AB1167" l="1"/>
  <c r="AD1167" s="1"/>
  <c r="AA1167"/>
  <c r="AC1167" s="1"/>
  <c r="AI1166"/>
  <c r="G17" i="11" s="1"/>
  <c r="AF1167" i="10" l="1"/>
  <c r="AG1167" s="1"/>
  <c r="AE1167"/>
  <c r="AH1167" l="1"/>
  <c r="AJ1167" s="1"/>
  <c r="AI1167" s="1"/>
  <c r="T1168"/>
  <c r="S1169" l="1"/>
  <c r="R1170" s="1"/>
  <c r="U1168"/>
  <c r="W1168" s="1"/>
  <c r="Y1168" s="1"/>
  <c r="V1168"/>
  <c r="X1168" s="1"/>
  <c r="Z1168" s="1"/>
  <c r="AB1168" l="1"/>
  <c r="AD1168" s="1"/>
  <c r="AA1168"/>
  <c r="AC1168" s="1"/>
  <c r="AF1168" l="1"/>
  <c r="AG1168" s="1"/>
  <c r="AE1168"/>
  <c r="T1169" l="1"/>
  <c r="U1169" s="1"/>
  <c r="W1169" s="1"/>
  <c r="AH1168"/>
  <c r="S1170" l="1"/>
  <c r="R1171" s="1"/>
  <c r="V1169"/>
  <c r="X1169" s="1"/>
  <c r="Z1169" s="1"/>
  <c r="AB1169" s="1"/>
  <c r="AJ1168"/>
  <c r="AI1168" s="1"/>
  <c r="Y1169"/>
  <c r="AA1169" s="1"/>
  <c r="AD1169" l="1"/>
  <c r="AC1169"/>
  <c r="AE1169" l="1"/>
  <c r="AF1169"/>
  <c r="AG1169" s="1"/>
  <c r="T1170" l="1"/>
  <c r="AH1169"/>
  <c r="S1171" l="1"/>
  <c r="R1172" s="1"/>
  <c r="AJ1169"/>
  <c r="AI1169" s="1"/>
  <c r="U1170"/>
  <c r="W1170" s="1"/>
  <c r="Y1170" s="1"/>
  <c r="V1170"/>
  <c r="X1170" s="1"/>
  <c r="Z1170" s="1"/>
  <c r="AB1170" l="1"/>
  <c r="AD1170" s="1"/>
  <c r="AA1170"/>
  <c r="AC1170" s="1"/>
  <c r="AE1170" l="1"/>
  <c r="AF1170"/>
  <c r="AG1170" s="1"/>
  <c r="AH1170" l="1"/>
  <c r="T1171"/>
  <c r="S1172" l="1"/>
  <c r="R1173" s="1"/>
  <c r="AJ1170"/>
  <c r="AI1170" s="1"/>
  <c r="V1171"/>
  <c r="X1171" s="1"/>
  <c r="U1171"/>
  <c r="W1171" s="1"/>
  <c r="Z1171" l="1"/>
  <c r="AB1171" s="1"/>
  <c r="Y1171"/>
  <c r="AA1171" s="1"/>
  <c r="AD1171" l="1"/>
  <c r="AC1171"/>
  <c r="AE1171" l="1"/>
  <c r="AF1171"/>
  <c r="AG1171" s="1"/>
  <c r="AH1171" l="1"/>
  <c r="T1172"/>
  <c r="S1173" l="1"/>
  <c r="R1174" s="1"/>
  <c r="AJ1171"/>
  <c r="AI1171" s="1"/>
  <c r="V1172"/>
  <c r="X1172" s="1"/>
  <c r="U1172"/>
  <c r="W1172" s="1"/>
  <c r="Z1172" l="1"/>
  <c r="AB1172" s="1"/>
  <c r="Y1172"/>
  <c r="AA1172" s="1"/>
  <c r="AC1172" l="1"/>
  <c r="AD1172"/>
  <c r="AE1172" l="1"/>
  <c r="AF1172"/>
  <c r="AG1172" s="1"/>
  <c r="T1173" l="1"/>
  <c r="AH1172"/>
  <c r="S1174" l="1"/>
  <c r="R1175" s="1"/>
  <c r="AJ1172"/>
  <c r="AI1172" s="1"/>
  <c r="U1173"/>
  <c r="W1173" s="1"/>
  <c r="Y1173" s="1"/>
  <c r="V1173"/>
  <c r="X1173" s="1"/>
  <c r="Z1173" s="1"/>
  <c r="AB1173" l="1"/>
  <c r="AD1173" s="1"/>
  <c r="AA1173"/>
  <c r="AC1173" s="1"/>
  <c r="AE1173" l="1"/>
  <c r="AF1173"/>
  <c r="AG1173" s="1"/>
  <c r="T1174" l="1"/>
  <c r="AH1173"/>
  <c r="S1175" l="1"/>
  <c r="R1176" s="1"/>
  <c r="AJ1173"/>
  <c r="AI1173" s="1"/>
  <c r="U1174"/>
  <c r="W1174" s="1"/>
  <c r="Y1174" s="1"/>
  <c r="V1174"/>
  <c r="X1174" s="1"/>
  <c r="Z1174" s="1"/>
  <c r="AB1174" l="1"/>
  <c r="AD1174" s="1"/>
  <c r="AA1174"/>
  <c r="AC1174" s="1"/>
  <c r="AE1174" l="1"/>
  <c r="AF1174"/>
  <c r="AG1174" s="1"/>
  <c r="AH1174" l="1"/>
  <c r="T1175"/>
  <c r="S1176" l="1"/>
  <c r="R1177" s="1"/>
  <c r="AJ1174"/>
  <c r="AI1174" s="1"/>
  <c r="U1175"/>
  <c r="W1175" s="1"/>
  <c r="V1175"/>
  <c r="X1175" s="1"/>
  <c r="Y1175" l="1"/>
  <c r="AA1175" s="1"/>
  <c r="AC1175" l="1"/>
  <c r="Z1175"/>
  <c r="AB1175" s="1"/>
  <c r="AD1175" l="1"/>
  <c r="AF1175" s="1"/>
  <c r="AG1175" s="1"/>
  <c r="AE1175" l="1"/>
  <c r="AH1175" s="1"/>
  <c r="AJ1175" l="1"/>
  <c r="AI1175" s="1"/>
  <c r="T1176"/>
  <c r="S1177" l="1"/>
  <c r="R1178" s="1"/>
  <c r="V1176"/>
  <c r="X1176" s="1"/>
  <c r="Z1176" s="1"/>
  <c r="U1176"/>
  <c r="W1176" s="1"/>
  <c r="Y1176" s="1"/>
  <c r="AB1176" l="1"/>
  <c r="AD1176" s="1"/>
  <c r="AA1176"/>
  <c r="AC1176" s="1"/>
  <c r="AF1176" l="1"/>
  <c r="AG1176" s="1"/>
  <c r="AE1176"/>
  <c r="T1177" l="1"/>
  <c r="U1177" s="1"/>
  <c r="W1177" s="1"/>
  <c r="Y1177" s="1"/>
  <c r="AH1176"/>
  <c r="V1177" l="1"/>
  <c r="X1177" s="1"/>
  <c r="Z1177" s="1"/>
  <c r="S1178"/>
  <c r="R1179" s="1"/>
  <c r="AA1177"/>
  <c r="AC1177" s="1"/>
  <c r="AJ1176"/>
  <c r="AI1176" s="1"/>
  <c r="AB1177" l="1"/>
  <c r="AD1177" s="1"/>
  <c r="AF1177" s="1"/>
  <c r="AG1177" s="1"/>
  <c r="AE1177" l="1"/>
  <c r="T1178"/>
  <c r="AH1177"/>
  <c r="S1179" l="1"/>
  <c r="R1180" s="1"/>
  <c r="AJ1177"/>
  <c r="AI1177" s="1"/>
  <c r="V1178"/>
  <c r="X1178" s="1"/>
  <c r="Z1178" s="1"/>
  <c r="U1178"/>
  <c r="W1178" s="1"/>
  <c r="Y1178" s="1"/>
  <c r="AB1178" l="1"/>
  <c r="AD1178" s="1"/>
  <c r="AA1178"/>
  <c r="AC1178" s="1"/>
  <c r="AF1178" l="1"/>
  <c r="AG1178" s="1"/>
  <c r="AE1178"/>
  <c r="AH1178" l="1"/>
  <c r="AJ1178" s="1"/>
  <c r="AI1178" s="1"/>
  <c r="T1179"/>
  <c r="S1180" l="1"/>
  <c r="R1181" s="1"/>
  <c r="V1179"/>
  <c r="X1179" s="1"/>
  <c r="Z1179" s="1"/>
  <c r="U1179"/>
  <c r="W1179" s="1"/>
  <c r="Y1179" s="1"/>
  <c r="AB1179" l="1"/>
  <c r="AD1179" s="1"/>
  <c r="AA1179"/>
  <c r="AC1179" s="1"/>
  <c r="AF1179" l="1"/>
  <c r="AG1179" s="1"/>
  <c r="AE1179"/>
  <c r="T1180" l="1"/>
  <c r="V1180" s="1"/>
  <c r="X1180" s="1"/>
  <c r="AH1179"/>
  <c r="S1181" l="1"/>
  <c r="R1182" s="1"/>
  <c r="U1180"/>
  <c r="W1180" s="1"/>
  <c r="Y1180" s="1"/>
  <c r="AA1180" s="1"/>
  <c r="AJ1179"/>
  <c r="AI1179" s="1"/>
  <c r="Z1180"/>
  <c r="AB1180" s="1"/>
  <c r="AD1180" l="1"/>
  <c r="AC1180"/>
  <c r="AE1180" l="1"/>
  <c r="AF1180"/>
  <c r="AG1180" s="1"/>
  <c r="AH1180" l="1"/>
  <c r="T1181"/>
  <c r="S1182" l="1"/>
  <c r="R1183" s="1"/>
  <c r="AJ1180"/>
  <c r="AI1180" s="1"/>
  <c r="U1181"/>
  <c r="W1181" s="1"/>
  <c r="V1181"/>
  <c r="X1181" s="1"/>
  <c r="Y1181" l="1"/>
  <c r="AA1181" s="1"/>
  <c r="Z1181"/>
  <c r="AB1181" s="1"/>
  <c r="AD1181" l="1"/>
  <c r="AC1181"/>
  <c r="AE1181" l="1"/>
  <c r="AF1181"/>
  <c r="AG1181" s="1"/>
  <c r="T1182" l="1"/>
  <c r="AH1181"/>
  <c r="S1183" l="1"/>
  <c r="R1184" s="1"/>
  <c r="AJ1181"/>
  <c r="AI1181" s="1"/>
  <c r="U1182"/>
  <c r="W1182" s="1"/>
  <c r="Y1182" s="1"/>
  <c r="V1182"/>
  <c r="X1182" s="1"/>
  <c r="Z1182" s="1"/>
  <c r="AB1182" l="1"/>
  <c r="AD1182" s="1"/>
  <c r="AA1182"/>
  <c r="AC1182" s="1"/>
  <c r="AE1182" l="1"/>
  <c r="AF1182"/>
  <c r="AG1182" s="1"/>
  <c r="T1183" l="1"/>
  <c r="AH1182"/>
  <c r="S1184" l="1"/>
  <c r="R1185" s="1"/>
  <c r="AJ1182"/>
  <c r="AI1182" s="1"/>
  <c r="U1183"/>
  <c r="W1183" s="1"/>
  <c r="Y1183" s="1"/>
  <c r="V1183"/>
  <c r="X1183" s="1"/>
  <c r="Z1183" s="1"/>
  <c r="AB1183" l="1"/>
  <c r="AD1183" s="1"/>
  <c r="AA1183"/>
  <c r="AC1183" s="1"/>
  <c r="AE1183" l="1"/>
  <c r="AF1183"/>
  <c r="AG1183" s="1"/>
  <c r="T1184" l="1"/>
  <c r="AH1183"/>
  <c r="S1185" l="1"/>
  <c r="R1186" s="1"/>
  <c r="AJ1183"/>
  <c r="AI1183" s="1"/>
  <c r="U1184"/>
  <c r="W1184" s="1"/>
  <c r="Y1184" s="1"/>
  <c r="V1184"/>
  <c r="X1184" s="1"/>
  <c r="Z1184" s="1"/>
  <c r="AB1184" l="1"/>
  <c r="AD1184" s="1"/>
  <c r="AA1184"/>
  <c r="AC1184" s="1"/>
  <c r="AE1184" l="1"/>
  <c r="AF1184"/>
  <c r="AG1184" s="1"/>
  <c r="T1185" l="1"/>
  <c r="AH1184"/>
  <c r="S1186" l="1"/>
  <c r="R1187" s="1"/>
  <c r="U1185"/>
  <c r="W1185" s="1"/>
  <c r="AJ1184"/>
  <c r="AI1184" s="1"/>
  <c r="V1185"/>
  <c r="X1185" s="1"/>
  <c r="Z1185" s="1"/>
  <c r="AB1185" l="1"/>
  <c r="AD1185" s="1"/>
  <c r="Y1185"/>
  <c r="AA1185" s="1"/>
  <c r="AC1185" l="1"/>
  <c r="AF1185" l="1"/>
  <c r="AG1185" s="1"/>
  <c r="AE1185"/>
  <c r="AH1185" l="1"/>
  <c r="AJ1185" s="1"/>
  <c r="AI1185" s="1"/>
  <c r="T1186"/>
  <c r="S1187" l="1"/>
  <c r="R1188" s="1"/>
  <c r="U1186"/>
  <c r="W1186" s="1"/>
  <c r="Y1186" s="1"/>
  <c r="V1186"/>
  <c r="X1186" s="1"/>
  <c r="Z1186" s="1"/>
  <c r="AB1186" l="1"/>
  <c r="AD1186" s="1"/>
  <c r="AA1186"/>
  <c r="AC1186" s="1"/>
  <c r="AE1186" l="1"/>
  <c r="AF1186"/>
  <c r="AG1186" s="1"/>
  <c r="AH1186" l="1"/>
  <c r="AJ1186" s="1"/>
  <c r="AI1186" s="1"/>
  <c r="T1187"/>
  <c r="S1188" l="1"/>
  <c r="R1189" s="1"/>
  <c r="V1187"/>
  <c r="X1187" s="1"/>
  <c r="Z1187" s="1"/>
  <c r="U1187"/>
  <c r="W1187" s="1"/>
  <c r="Y1187" s="1"/>
  <c r="AB1187" l="1"/>
  <c r="AD1187" s="1"/>
  <c r="AA1187"/>
  <c r="AC1187" s="1"/>
  <c r="AE1187" l="1"/>
  <c r="AF1187"/>
  <c r="AG1187" s="1"/>
  <c r="T1188" l="1"/>
  <c r="AH1187"/>
  <c r="AJ1187" s="1"/>
  <c r="AI1187" s="1"/>
  <c r="U1188" l="1"/>
  <c r="W1188" s="1"/>
  <c r="Y1188" s="1"/>
  <c r="AA1188" s="1"/>
  <c r="S1189"/>
  <c r="R1190" s="1"/>
  <c r="V1188"/>
  <c r="X1188" s="1"/>
  <c r="Z1188" s="1"/>
  <c r="AB1188" s="1"/>
  <c r="AC1188" l="1"/>
  <c r="AD1188"/>
  <c r="AE1188" l="1"/>
  <c r="AF1188"/>
  <c r="AG1188" s="1"/>
  <c r="T1189" l="1"/>
  <c r="AH1188"/>
  <c r="S1190" l="1"/>
  <c r="R1191" s="1"/>
  <c r="AJ1188"/>
  <c r="AI1188" s="1"/>
  <c r="V1189"/>
  <c r="X1189" s="1"/>
  <c r="Z1189" s="1"/>
  <c r="U1189"/>
  <c r="W1189" s="1"/>
  <c r="Y1189" s="1"/>
  <c r="AB1189" l="1"/>
  <c r="AD1189" s="1"/>
  <c r="AA1189"/>
  <c r="AC1189" s="1"/>
  <c r="AE1189" l="1"/>
  <c r="AF1189"/>
  <c r="AG1189" s="1"/>
  <c r="T1190" l="1"/>
  <c r="AH1189"/>
  <c r="S1191" l="1"/>
  <c r="R1192" s="1"/>
  <c r="AJ1189"/>
  <c r="AI1189" s="1"/>
  <c r="V1190"/>
  <c r="X1190" s="1"/>
  <c r="Z1190" s="1"/>
  <c r="U1190"/>
  <c r="W1190" s="1"/>
  <c r="Y1190" s="1"/>
  <c r="AB1190" l="1"/>
  <c r="AD1190" s="1"/>
  <c r="AA1190"/>
  <c r="AC1190" s="1"/>
  <c r="AE1190" l="1"/>
  <c r="AF1190"/>
  <c r="AG1190" s="1"/>
  <c r="T1191" l="1"/>
  <c r="AH1190"/>
  <c r="S1192" l="1"/>
  <c r="R1193" s="1"/>
  <c r="AJ1190"/>
  <c r="AI1190" s="1"/>
  <c r="U1191"/>
  <c r="W1191" s="1"/>
  <c r="Y1191" s="1"/>
  <c r="V1191"/>
  <c r="X1191" s="1"/>
  <c r="AA1191" l="1"/>
  <c r="AC1191" s="1"/>
  <c r="Z1191"/>
  <c r="AB1191" s="1"/>
  <c r="AD1191" l="1"/>
  <c r="AE1191" s="1"/>
  <c r="AF1191" l="1"/>
  <c r="AG1191" s="1"/>
  <c r="AH1191" s="1"/>
  <c r="T1192" l="1"/>
  <c r="V1192" s="1"/>
  <c r="X1192" s="1"/>
  <c r="Z1192" s="1"/>
  <c r="AJ1191"/>
  <c r="AI1191" s="1"/>
  <c r="S1193" l="1"/>
  <c r="R1194" s="1"/>
  <c r="U1192"/>
  <c r="W1192" s="1"/>
  <c r="Y1192" s="1"/>
  <c r="AB1192"/>
  <c r="AD1192" s="1"/>
  <c r="AA1192" l="1"/>
  <c r="AC1192" s="1"/>
  <c r="AE1192" s="1"/>
  <c r="AF1192" l="1"/>
  <c r="AG1192" s="1"/>
  <c r="AH1192" s="1"/>
  <c r="T1193" l="1"/>
  <c r="U1193" s="1"/>
  <c r="W1193" s="1"/>
  <c r="Y1193" s="1"/>
  <c r="AA1193" s="1"/>
  <c r="AJ1192"/>
  <c r="AI1192" s="1"/>
  <c r="V1193" l="1"/>
  <c r="X1193" s="1"/>
  <c r="Z1193" s="1"/>
  <c r="AB1193" s="1"/>
  <c r="S1194"/>
  <c r="R1195" s="1"/>
  <c r="AC1193"/>
  <c r="AD1193" l="1"/>
  <c r="AF1193" s="1"/>
  <c r="AG1193" s="1"/>
  <c r="AE1193" l="1"/>
  <c r="AH1193"/>
  <c r="T1194"/>
  <c r="S1195" l="1"/>
  <c r="R1196" s="1"/>
  <c r="AJ1193"/>
  <c r="AI1193" s="1"/>
  <c r="U1194"/>
  <c r="W1194" s="1"/>
  <c r="V1194"/>
  <c r="X1194" s="1"/>
  <c r="Y1194" l="1"/>
  <c r="AA1194" s="1"/>
  <c r="Z1194"/>
  <c r="AB1194" s="1"/>
  <c r="AC1194" l="1"/>
  <c r="AD1194"/>
  <c r="AF1194" l="1"/>
  <c r="AG1194" s="1"/>
  <c r="AE1194"/>
  <c r="T1195" l="1"/>
  <c r="V1195" s="1"/>
  <c r="X1195" s="1"/>
  <c r="Z1195" s="1"/>
  <c r="AH1194"/>
  <c r="U1195" l="1"/>
  <c r="W1195" s="1"/>
  <c r="Y1195" s="1"/>
  <c r="S1196"/>
  <c r="R1197" s="1"/>
  <c r="AB1195"/>
  <c r="AD1195" s="1"/>
  <c r="AJ1194"/>
  <c r="AI1194" s="1"/>
  <c r="AA1195" l="1"/>
  <c r="AC1195" s="1"/>
  <c r="AF1195" s="1"/>
  <c r="AG1195" s="1"/>
  <c r="AE1195" l="1"/>
  <c r="T1196"/>
  <c r="AH1195"/>
  <c r="S1197" l="1"/>
  <c r="R1198" s="1"/>
  <c r="AJ1195"/>
  <c r="AI1195" s="1"/>
  <c r="V1196"/>
  <c r="X1196" s="1"/>
  <c r="Z1196" s="1"/>
  <c r="U1196"/>
  <c r="W1196" s="1"/>
  <c r="Y1196" s="1"/>
  <c r="AB1196" l="1"/>
  <c r="AD1196" s="1"/>
  <c r="AA1196"/>
  <c r="AC1196" s="1"/>
  <c r="AF1196" l="1"/>
  <c r="AG1196" s="1"/>
  <c r="AE1196"/>
  <c r="AH1196" l="1"/>
  <c r="AJ1196" s="1"/>
  <c r="AI1196" s="1"/>
  <c r="T1197"/>
  <c r="S1198" l="1"/>
  <c r="R1199" s="1"/>
  <c r="V1197"/>
  <c r="X1197" s="1"/>
  <c r="Z1197" s="1"/>
  <c r="U1197"/>
  <c r="W1197" s="1"/>
  <c r="Y1197" s="1"/>
  <c r="AB1197" l="1"/>
  <c r="AD1197" s="1"/>
  <c r="AA1197"/>
  <c r="AC1197" s="1"/>
  <c r="AF1197" l="1"/>
  <c r="AG1197" s="1"/>
  <c r="AE1197"/>
  <c r="AH1197" l="1"/>
  <c r="AJ1197" s="1"/>
  <c r="AI1197" s="1"/>
  <c r="T1198"/>
  <c r="S1199" l="1"/>
  <c r="R1200" s="1"/>
  <c r="U1198"/>
  <c r="W1198" s="1"/>
  <c r="Y1198" s="1"/>
  <c r="V1198"/>
  <c r="X1198" s="1"/>
  <c r="Z1198" s="1"/>
  <c r="AB1198" l="1"/>
  <c r="AD1198" s="1"/>
  <c r="AA1198"/>
  <c r="AC1198" s="1"/>
  <c r="AF1198" l="1"/>
  <c r="AG1198" s="1"/>
  <c r="AE1198"/>
  <c r="AH1198" l="1"/>
  <c r="AJ1198" s="1"/>
  <c r="AI1198" s="1"/>
  <c r="T1199"/>
  <c r="S1200" l="1"/>
  <c r="R1201" s="1"/>
  <c r="V1199"/>
  <c r="X1199" s="1"/>
  <c r="Z1199" s="1"/>
  <c r="U1199"/>
  <c r="W1199" s="1"/>
  <c r="Y1199" s="1"/>
  <c r="AB1199" l="1"/>
  <c r="AD1199" s="1"/>
  <c r="AA1199"/>
  <c r="AC1199" s="1"/>
  <c r="AF1199" l="1"/>
  <c r="AG1199" s="1"/>
  <c r="AE1199"/>
  <c r="AH1199" l="1"/>
  <c r="AJ1199" s="1"/>
  <c r="AI1199" s="1"/>
  <c r="T1200"/>
  <c r="S1201" l="1"/>
  <c r="R1202" s="1"/>
  <c r="V1200"/>
  <c r="X1200" s="1"/>
  <c r="Z1200" s="1"/>
  <c r="U1200"/>
  <c r="W1200" s="1"/>
  <c r="Y1200" s="1"/>
  <c r="AB1200" l="1"/>
  <c r="AD1200" s="1"/>
  <c r="AA1200"/>
  <c r="AC1200" s="1"/>
  <c r="AF1200" l="1"/>
  <c r="AG1200" s="1"/>
  <c r="AE1200"/>
  <c r="T1201" l="1"/>
  <c r="U1201" s="1"/>
  <c r="W1201" s="1"/>
  <c r="AH1200"/>
  <c r="S1202" l="1"/>
  <c r="R1203" s="1"/>
  <c r="V1201"/>
  <c r="X1201" s="1"/>
  <c r="Z1201" s="1"/>
  <c r="AB1201" s="1"/>
  <c r="AJ1200"/>
  <c r="AI1200" s="1"/>
  <c r="Y1201"/>
  <c r="AA1201" s="1"/>
  <c r="AC1201" l="1"/>
  <c r="AD1201"/>
  <c r="AE1201" l="1"/>
  <c r="AF1201"/>
  <c r="AG1201" s="1"/>
  <c r="T1202" l="1"/>
  <c r="AH1201"/>
  <c r="S1203" l="1"/>
  <c r="R1204" s="1"/>
  <c r="AJ1201"/>
  <c r="AI1201" s="1"/>
  <c r="V1202"/>
  <c r="X1202" s="1"/>
  <c r="Z1202" s="1"/>
  <c r="U1202"/>
  <c r="W1202" s="1"/>
  <c r="Y1202" s="1"/>
  <c r="AB1202" l="1"/>
  <c r="AD1202" s="1"/>
  <c r="AA1202"/>
  <c r="AC1202" s="1"/>
  <c r="AE1202" l="1"/>
  <c r="AF1202"/>
  <c r="AG1202" s="1"/>
  <c r="T1203" l="1"/>
  <c r="AH1202"/>
  <c r="S1204" l="1"/>
  <c r="R1205" s="1"/>
  <c r="U1203"/>
  <c r="W1203" s="1"/>
  <c r="Y1203" s="1"/>
  <c r="AJ1202"/>
  <c r="AI1202" s="1"/>
  <c r="V1203"/>
  <c r="X1203" s="1"/>
  <c r="Z1203" s="1"/>
  <c r="AB1203" l="1"/>
  <c r="AD1203" s="1"/>
  <c r="AA1203"/>
  <c r="AC1203" s="1"/>
  <c r="AE1203" l="1"/>
  <c r="AF1203"/>
  <c r="AG1203" s="1"/>
  <c r="T1204" l="1"/>
  <c r="AH1203"/>
  <c r="S1205" l="1"/>
  <c r="R1206" s="1"/>
  <c r="V1204"/>
  <c r="X1204" s="1"/>
  <c r="Z1204" s="1"/>
  <c r="AJ1203"/>
  <c r="AI1203" s="1"/>
  <c r="U1204"/>
  <c r="W1204" s="1"/>
  <c r="Y1204" s="1"/>
  <c r="AB1204" l="1"/>
  <c r="AD1204" s="1"/>
  <c r="AA1204"/>
  <c r="AC1204" s="1"/>
  <c r="AE1204" l="1"/>
  <c r="AF1204"/>
  <c r="AG1204" s="1"/>
  <c r="AH1204" l="1"/>
  <c r="T1205"/>
  <c r="S1206" l="1"/>
  <c r="R1207" s="1"/>
  <c r="AJ1204"/>
  <c r="AI1204" s="1"/>
  <c r="U1205"/>
  <c r="W1205" s="1"/>
  <c r="V1205"/>
  <c r="X1205" s="1"/>
  <c r="Z1205" l="1"/>
  <c r="AB1205" s="1"/>
  <c r="Y1205"/>
  <c r="AA1205" s="1"/>
  <c r="AC1205" l="1"/>
  <c r="AD1205"/>
  <c r="AE1205" l="1"/>
  <c r="AF1205"/>
  <c r="AG1205" s="1"/>
  <c r="AH1205" l="1"/>
  <c r="T1206"/>
  <c r="S1207" l="1"/>
  <c r="R1208" s="1"/>
  <c r="AJ1205"/>
  <c r="AI1205" s="1"/>
  <c r="U1206"/>
  <c r="W1206" s="1"/>
  <c r="V1206"/>
  <c r="X1206" s="1"/>
  <c r="Y1206" l="1"/>
  <c r="AA1206" s="1"/>
  <c r="Z1206"/>
  <c r="AB1206" s="1"/>
  <c r="AC1206" l="1"/>
  <c r="AD1206"/>
  <c r="AE1206" l="1"/>
  <c r="AF1206"/>
  <c r="AG1206" s="1"/>
  <c r="T1207" l="1"/>
  <c r="AH1206"/>
  <c r="S1208" l="1"/>
  <c r="R1209" s="1"/>
  <c r="AJ1206"/>
  <c r="AI1206" s="1"/>
  <c r="V1207"/>
  <c r="X1207" s="1"/>
  <c r="Z1207" s="1"/>
  <c r="U1207"/>
  <c r="W1207" s="1"/>
  <c r="Y1207" s="1"/>
  <c r="AB1207" l="1"/>
  <c r="AD1207" s="1"/>
  <c r="AA1207"/>
  <c r="AC1207" s="1"/>
  <c r="AF1207" l="1"/>
  <c r="AG1207" s="1"/>
  <c r="AE1207"/>
  <c r="T1208" l="1"/>
  <c r="U1208" s="1"/>
  <c r="W1208" s="1"/>
  <c r="AH1207"/>
  <c r="V1208" l="1"/>
  <c r="X1208" s="1"/>
  <c r="Z1208" s="1"/>
  <c r="AB1208" s="1"/>
  <c r="S1209"/>
  <c r="R1210" s="1"/>
  <c r="AJ1207"/>
  <c r="AI1207" s="1"/>
  <c r="Y1208"/>
  <c r="AA1208" s="1"/>
  <c r="AC1208" l="1"/>
  <c r="AD1208"/>
  <c r="AE1208" l="1"/>
  <c r="AF1208"/>
  <c r="AG1208" s="1"/>
  <c r="T1209" l="1"/>
  <c r="AH1208"/>
  <c r="S1210" l="1"/>
  <c r="R1211" s="1"/>
  <c r="AJ1208"/>
  <c r="AI1208" s="1"/>
  <c r="U1209"/>
  <c r="W1209" s="1"/>
  <c r="Y1209" s="1"/>
  <c r="V1209"/>
  <c r="X1209" s="1"/>
  <c r="Z1209" s="1"/>
  <c r="AB1209" l="1"/>
  <c r="AD1209" s="1"/>
  <c r="AA1209"/>
  <c r="AC1209" s="1"/>
  <c r="AE1209" l="1"/>
  <c r="AF1209"/>
  <c r="AG1209" s="1"/>
  <c r="AH1209" l="1"/>
  <c r="T1210"/>
  <c r="S1211" l="1"/>
  <c r="R1212" s="1"/>
  <c r="AJ1209"/>
  <c r="AI1209" s="1"/>
  <c r="V1210"/>
  <c r="X1210" s="1"/>
  <c r="U1210"/>
  <c r="W1210" s="1"/>
  <c r="Y1210" l="1"/>
  <c r="AA1210" s="1"/>
  <c r="Z1210"/>
  <c r="AB1210" s="1"/>
  <c r="AD1210" l="1"/>
  <c r="AC1210"/>
  <c r="AE1210" l="1"/>
  <c r="AF1210"/>
  <c r="AG1210" s="1"/>
  <c r="T1211" l="1"/>
  <c r="AH1210"/>
  <c r="S1212" l="1"/>
  <c r="R1213" s="1"/>
  <c r="V1211"/>
  <c r="X1211" s="1"/>
  <c r="Z1211" s="1"/>
  <c r="AJ1210"/>
  <c r="AI1210" s="1"/>
  <c r="U1211"/>
  <c r="W1211" s="1"/>
  <c r="Y1211" s="1"/>
  <c r="AB1211" l="1"/>
  <c r="AD1211" s="1"/>
  <c r="AA1211"/>
  <c r="AC1211" s="1"/>
  <c r="AE1211" l="1"/>
  <c r="AF1211"/>
  <c r="AG1211" s="1"/>
  <c r="T1212" l="1"/>
  <c r="AH1211"/>
  <c r="S1213" l="1"/>
  <c r="R1214" s="1"/>
  <c r="AJ1211"/>
  <c r="AI1211" s="1"/>
  <c r="V1212"/>
  <c r="X1212" s="1"/>
  <c r="Z1212" s="1"/>
  <c r="U1212"/>
  <c r="W1212" s="1"/>
  <c r="Y1212" s="1"/>
  <c r="AB1212" l="1"/>
  <c r="AD1212" s="1"/>
  <c r="AA1212"/>
  <c r="AC1212" s="1"/>
  <c r="AE1212" l="1"/>
  <c r="AF1212"/>
  <c r="AG1212" s="1"/>
  <c r="T1213" l="1"/>
  <c r="AH1212"/>
  <c r="S1214" l="1"/>
  <c r="R1215" s="1"/>
  <c r="V1213"/>
  <c r="X1213" s="1"/>
  <c r="Z1213" s="1"/>
  <c r="AJ1212"/>
  <c r="AI1212" s="1"/>
  <c r="U1213"/>
  <c r="W1213" s="1"/>
  <c r="Y1213" s="1"/>
  <c r="AB1213" l="1"/>
  <c r="AD1213" s="1"/>
  <c r="AA1213"/>
  <c r="AC1213" s="1"/>
  <c r="AE1213" l="1"/>
  <c r="AF1213"/>
  <c r="AG1213" s="1"/>
  <c r="T1214" l="1"/>
  <c r="AH1213"/>
  <c r="S1215" l="1"/>
  <c r="R1216" s="1"/>
  <c r="AJ1213"/>
  <c r="AI1213" s="1"/>
  <c r="V1214"/>
  <c r="X1214" s="1"/>
  <c r="Z1214" s="1"/>
  <c r="U1214"/>
  <c r="W1214" s="1"/>
  <c r="Y1214" s="1"/>
  <c r="AB1214" l="1"/>
  <c r="AD1214" s="1"/>
  <c r="AA1214"/>
  <c r="AC1214" s="1"/>
  <c r="AE1214" l="1"/>
  <c r="AF1214"/>
  <c r="AG1214" s="1"/>
  <c r="T1215" l="1"/>
  <c r="AH1214"/>
  <c r="S1216" l="1"/>
  <c r="R1217" s="1"/>
  <c r="U1215"/>
  <c r="W1215" s="1"/>
  <c r="Y1215" s="1"/>
  <c r="AJ1214"/>
  <c r="AI1214" s="1"/>
  <c r="V1215"/>
  <c r="X1215" s="1"/>
  <c r="Z1215" s="1"/>
  <c r="AB1215" l="1"/>
  <c r="AD1215" s="1"/>
  <c r="AA1215"/>
  <c r="AC1215" s="1"/>
  <c r="AE1215" l="1"/>
  <c r="AF1215"/>
  <c r="AG1215" s="1"/>
  <c r="AH1215" l="1"/>
  <c r="T1216"/>
  <c r="S1217" l="1"/>
  <c r="R1218" s="1"/>
  <c r="AJ1215"/>
  <c r="AI1215" s="1"/>
  <c r="U1216"/>
  <c r="W1216" s="1"/>
  <c r="V1216"/>
  <c r="X1216" s="1"/>
  <c r="Z1216" l="1"/>
  <c r="AB1216" s="1"/>
  <c r="Y1216"/>
  <c r="AA1216" s="1"/>
  <c r="AC1216" l="1"/>
  <c r="AD1216"/>
  <c r="AE1216" l="1"/>
  <c r="AF1216"/>
  <c r="AG1216" s="1"/>
  <c r="AH1216" l="1"/>
  <c r="T1217"/>
  <c r="S1218" l="1"/>
  <c r="R1219" s="1"/>
  <c r="AJ1216"/>
  <c r="AI1216" s="1"/>
  <c r="U1217"/>
  <c r="W1217" s="1"/>
  <c r="V1217"/>
  <c r="X1217" s="1"/>
  <c r="Z1217" l="1"/>
  <c r="AB1217" s="1"/>
  <c r="Y1217"/>
  <c r="AA1217" s="1"/>
  <c r="AD1217" l="1"/>
  <c r="AC1217"/>
  <c r="AE1217" l="1"/>
  <c r="AF1217"/>
  <c r="AG1217" s="1"/>
  <c r="T1218" l="1"/>
  <c r="AH1217"/>
  <c r="S1219" l="1"/>
  <c r="R1220" s="1"/>
  <c r="AJ1217"/>
  <c r="AI1217" s="1"/>
  <c r="U1218"/>
  <c r="W1218" s="1"/>
  <c r="Y1218" s="1"/>
  <c r="V1218"/>
  <c r="X1218" s="1"/>
  <c r="Z1218" s="1"/>
  <c r="AB1218" l="1"/>
  <c r="AD1218" s="1"/>
  <c r="AA1218"/>
  <c r="AC1218" s="1"/>
  <c r="AE1218" l="1"/>
  <c r="AF1218"/>
  <c r="AG1218" s="1"/>
  <c r="T1219" l="1"/>
  <c r="AH1218"/>
  <c r="S1220" l="1"/>
  <c r="R1221" s="1"/>
  <c r="AJ1218"/>
  <c r="AI1218" s="1"/>
  <c r="V1219"/>
  <c r="X1219" s="1"/>
  <c r="Z1219" s="1"/>
  <c r="U1219"/>
  <c r="W1219" s="1"/>
  <c r="Y1219" s="1"/>
  <c r="AB1219" l="1"/>
  <c r="AD1219" s="1"/>
  <c r="AA1219"/>
  <c r="AC1219" s="1"/>
  <c r="AE1219" l="1"/>
  <c r="AF1219"/>
  <c r="AG1219" s="1"/>
  <c r="T1220" l="1"/>
  <c r="AH1219"/>
  <c r="S1221" l="1"/>
  <c r="R1222" s="1"/>
  <c r="U1220"/>
  <c r="W1220" s="1"/>
  <c r="Y1220" s="1"/>
  <c r="AJ1219"/>
  <c r="AI1219" s="1"/>
  <c r="V1220"/>
  <c r="X1220" s="1"/>
  <c r="Z1220" s="1"/>
  <c r="AB1220" l="1"/>
  <c r="AD1220" s="1"/>
  <c r="AA1220"/>
  <c r="AC1220" s="1"/>
  <c r="AE1220" l="1"/>
  <c r="AF1220"/>
  <c r="AG1220" s="1"/>
  <c r="T1221" l="1"/>
  <c r="AH1220"/>
  <c r="S1222" l="1"/>
  <c r="R1223" s="1"/>
  <c r="AJ1220"/>
  <c r="AI1220" s="1"/>
  <c r="V1221"/>
  <c r="X1221" s="1"/>
  <c r="U1221"/>
  <c r="W1221" s="1"/>
  <c r="Y1221" s="1"/>
  <c r="AA1221" l="1"/>
  <c r="AC1221" s="1"/>
  <c r="Z1221"/>
  <c r="AB1221" s="1"/>
  <c r="AD1221" l="1"/>
  <c r="AF1221" s="1"/>
  <c r="AG1221" s="1"/>
  <c r="AE1221" l="1"/>
  <c r="AH1221" s="1"/>
  <c r="AJ1221" l="1"/>
  <c r="AI1221" s="1"/>
  <c r="T1222"/>
  <c r="S1223" l="1"/>
  <c r="R1224" s="1"/>
  <c r="V1222"/>
  <c r="X1222" s="1"/>
  <c r="Z1222" s="1"/>
  <c r="U1222"/>
  <c r="W1222" s="1"/>
  <c r="Y1222" s="1"/>
  <c r="AB1222" l="1"/>
  <c r="AD1222" s="1"/>
  <c r="AA1222"/>
  <c r="AC1222" s="1"/>
  <c r="AF1222" l="1"/>
  <c r="AG1222" s="1"/>
  <c r="AE1222"/>
  <c r="AH1222" l="1"/>
  <c r="AJ1222" s="1"/>
  <c r="AI1222" s="1"/>
  <c r="T1223"/>
  <c r="S1224" l="1"/>
  <c r="R1225" s="1"/>
  <c r="U1223"/>
  <c r="W1223" s="1"/>
  <c r="Y1223" s="1"/>
  <c r="V1223"/>
  <c r="X1223" s="1"/>
  <c r="Z1223" s="1"/>
  <c r="AB1223" l="1"/>
  <c r="AD1223" s="1"/>
  <c r="AA1223"/>
  <c r="AC1223" s="1"/>
  <c r="AF1223" l="1"/>
  <c r="AG1223" s="1"/>
  <c r="AE1223"/>
  <c r="T1224" l="1"/>
  <c r="V1224" s="1"/>
  <c r="X1224" s="1"/>
  <c r="AH1223"/>
  <c r="U1224" l="1"/>
  <c r="W1224" s="1"/>
  <c r="Y1224" s="1"/>
  <c r="AA1224" s="1"/>
  <c r="S1225"/>
  <c r="R1226" s="1"/>
  <c r="AJ1223"/>
  <c r="AI1223" s="1"/>
  <c r="Z1224"/>
  <c r="AB1224" s="1"/>
  <c r="AC1224" l="1"/>
  <c r="AD1224"/>
  <c r="AF1224" l="1"/>
  <c r="AG1224" s="1"/>
  <c r="AE1224"/>
  <c r="T1225" l="1"/>
  <c r="V1225" s="1"/>
  <c r="X1225" s="1"/>
  <c r="AH1224"/>
  <c r="U1225" l="1"/>
  <c r="W1225" s="1"/>
  <c r="Y1225" s="1"/>
  <c r="AA1225" s="1"/>
  <c r="S1226"/>
  <c r="R1227" s="1"/>
  <c r="AJ1224"/>
  <c r="AI1224" s="1"/>
  <c r="Z1225"/>
  <c r="AB1225" s="1"/>
  <c r="AC1225" l="1"/>
  <c r="AD1225"/>
  <c r="AF1225" l="1"/>
  <c r="AG1225" s="1"/>
  <c r="AE1225"/>
  <c r="AH1225" l="1"/>
  <c r="AJ1225" s="1"/>
  <c r="AI1225" s="1"/>
  <c r="T1226"/>
  <c r="S1227" l="1"/>
  <c r="R1228" s="1"/>
  <c r="U1226"/>
  <c r="W1226" s="1"/>
  <c r="Y1226" s="1"/>
  <c r="V1226"/>
  <c r="X1226" s="1"/>
  <c r="Z1226" s="1"/>
  <c r="AB1226" l="1"/>
  <c r="AD1226" s="1"/>
  <c r="AA1226"/>
  <c r="AC1226" s="1"/>
  <c r="AF1226" l="1"/>
  <c r="AG1226" s="1"/>
  <c r="AE1226"/>
  <c r="T1227" l="1"/>
  <c r="U1227" s="1"/>
  <c r="AH1226"/>
  <c r="V1227" l="1"/>
  <c r="X1227" s="1"/>
  <c r="Z1227" s="1"/>
  <c r="AB1227" s="1"/>
  <c r="S1228"/>
  <c r="R1229" s="1"/>
  <c r="AJ1226"/>
  <c r="AI1226" s="1"/>
  <c r="W1227"/>
  <c r="Y1227" l="1"/>
  <c r="AA1227" s="1"/>
  <c r="AD1227"/>
  <c r="AC1227" l="1"/>
  <c r="AF1227" l="1"/>
  <c r="AG1227" s="1"/>
  <c r="AE1227"/>
  <c r="AH1227" l="1"/>
  <c r="AJ1227" s="1"/>
  <c r="AI1227" s="1"/>
  <c r="T1228"/>
  <c r="S1229" l="1"/>
  <c r="R1230" s="1"/>
  <c r="V1228"/>
  <c r="X1228" s="1"/>
  <c r="Z1228" s="1"/>
  <c r="U1228"/>
  <c r="W1228" s="1"/>
  <c r="Y1228" s="1"/>
  <c r="AB1228" l="1"/>
  <c r="AD1228" s="1"/>
  <c r="AA1228"/>
  <c r="AC1228" s="1"/>
  <c r="AE1228" l="1"/>
  <c r="AF1228"/>
  <c r="AG1228" s="1"/>
  <c r="T1229" l="1"/>
  <c r="V1229" s="1"/>
  <c r="X1229" s="1"/>
  <c r="Z1229" s="1"/>
  <c r="AH1228"/>
  <c r="AJ1228" s="1"/>
  <c r="AI1228" s="1"/>
  <c r="U1229" l="1"/>
  <c r="W1229" s="1"/>
  <c r="Y1229" s="1"/>
  <c r="AA1229" s="1"/>
  <c r="S1230"/>
  <c r="R1231" s="1"/>
  <c r="AB1229"/>
  <c r="AD1229" s="1"/>
  <c r="AC1229" l="1"/>
  <c r="AF1229" s="1"/>
  <c r="AG1229" s="1"/>
  <c r="AE1229" l="1"/>
  <c r="T1230" s="1"/>
  <c r="S1231" l="1"/>
  <c r="R1232" s="1"/>
  <c r="AH1229"/>
  <c r="AJ1229" s="1"/>
  <c r="AI1229" s="1"/>
  <c r="V1230"/>
  <c r="X1230" s="1"/>
  <c r="Z1230" s="1"/>
  <c r="U1230"/>
  <c r="W1230" s="1"/>
  <c r="AB1230" l="1"/>
  <c r="AD1230" s="1"/>
  <c r="Y1230"/>
  <c r="AA1230" s="1"/>
  <c r="AC1230" l="1"/>
  <c r="AF1230" l="1"/>
  <c r="AG1230" s="1"/>
  <c r="AE1230"/>
  <c r="AH1230" l="1"/>
  <c r="T1231"/>
  <c r="S1232" l="1"/>
  <c r="R1233" s="1"/>
  <c r="AJ1230"/>
  <c r="AI1230" s="1"/>
  <c r="V1231"/>
  <c r="X1231" s="1"/>
  <c r="Z1231" s="1"/>
  <c r="U1231"/>
  <c r="W1231" s="1"/>
  <c r="Y1231" s="1"/>
  <c r="AB1231" l="1"/>
  <c r="AD1231" s="1"/>
  <c r="AA1231"/>
  <c r="AC1231" s="1"/>
  <c r="AE1231" l="1"/>
  <c r="AF1231"/>
  <c r="AG1231" s="1"/>
  <c r="T1232" l="1"/>
  <c r="AH1231"/>
  <c r="S1233" l="1"/>
  <c r="R1234" s="1"/>
  <c r="AJ1231"/>
  <c r="AI1231" s="1"/>
  <c r="U1232"/>
  <c r="W1232" s="1"/>
  <c r="Y1232" s="1"/>
  <c r="V1232"/>
  <c r="X1232" s="1"/>
  <c r="Z1232" s="1"/>
  <c r="AB1232" l="1"/>
  <c r="AD1232" s="1"/>
  <c r="AA1232"/>
  <c r="AC1232" s="1"/>
  <c r="AE1232" l="1"/>
  <c r="AF1232"/>
  <c r="AG1232" s="1"/>
  <c r="AH1232" l="1"/>
  <c r="AJ1232" s="1"/>
  <c r="AI1232" s="1"/>
  <c r="T1233"/>
  <c r="S1234" l="1"/>
  <c r="R1235" s="1"/>
  <c r="V1233"/>
  <c r="X1233" s="1"/>
  <c r="Z1233" s="1"/>
  <c r="U1233"/>
  <c r="W1233" s="1"/>
  <c r="Y1233" s="1"/>
  <c r="AB1233" l="1"/>
  <c r="AD1233" s="1"/>
  <c r="AA1233"/>
  <c r="AC1233" s="1"/>
  <c r="AF1233" l="1"/>
  <c r="AG1233" s="1"/>
  <c r="AE1233"/>
  <c r="AH1233" l="1"/>
  <c r="AJ1233" s="1"/>
  <c r="AI1233" s="1"/>
  <c r="T1234"/>
  <c r="S1235" l="1"/>
  <c r="R1236" s="1"/>
  <c r="U1234"/>
  <c r="W1234" s="1"/>
  <c r="Y1234" s="1"/>
  <c r="V1234"/>
  <c r="X1234" s="1"/>
  <c r="Z1234" s="1"/>
  <c r="AB1234" l="1"/>
  <c r="AD1234" s="1"/>
  <c r="AA1234"/>
  <c r="AC1234" s="1"/>
  <c r="AE1234" l="1"/>
  <c r="AF1234"/>
  <c r="AG1234" s="1"/>
  <c r="T1235" l="1"/>
  <c r="V1235" s="1"/>
  <c r="X1235" s="1"/>
  <c r="Z1235" s="1"/>
  <c r="AH1234"/>
  <c r="AJ1234" s="1"/>
  <c r="S1236" l="1"/>
  <c r="R1237" s="1"/>
  <c r="U1235"/>
  <c r="W1235" s="1"/>
  <c r="Y1235" s="1"/>
  <c r="AB1235"/>
  <c r="AD1235" s="1"/>
  <c r="AI1234"/>
  <c r="AA1235" l="1"/>
  <c r="AC1235" s="1"/>
  <c r="AE1235" s="1"/>
  <c r="AF1235" l="1"/>
  <c r="AG1235" s="1"/>
  <c r="AH1235" s="1"/>
  <c r="T1236" l="1"/>
  <c r="V1236" s="1"/>
  <c r="X1236" s="1"/>
  <c r="Z1236" s="1"/>
  <c r="AJ1235"/>
  <c r="AI1235" s="1"/>
  <c r="S1237" l="1"/>
  <c r="R1238" s="1"/>
  <c r="U1236"/>
  <c r="W1236" s="1"/>
  <c r="Y1236" s="1"/>
  <c r="AB1236"/>
  <c r="AD1236" s="1"/>
  <c r="AA1236" l="1"/>
  <c r="AC1236" s="1"/>
  <c r="AE1236" s="1"/>
  <c r="AF1236" l="1"/>
  <c r="AG1236" s="1"/>
  <c r="AH1236" s="1"/>
  <c r="T1237" l="1"/>
  <c r="V1237" s="1"/>
  <c r="X1237" s="1"/>
  <c r="Z1237" s="1"/>
  <c r="AB1237" s="1"/>
  <c r="AJ1236"/>
  <c r="AI1236" s="1"/>
  <c r="U1237" l="1"/>
  <c r="W1237" s="1"/>
  <c r="Y1237" s="1"/>
  <c r="AA1237" s="1"/>
  <c r="S1238"/>
  <c r="R1239" s="1"/>
  <c r="AD1237"/>
  <c r="AC1237" l="1"/>
  <c r="AF1237" s="1"/>
  <c r="AG1237" s="1"/>
  <c r="AE1237" l="1"/>
  <c r="T1238"/>
  <c r="AH1237"/>
  <c r="S1239" l="1"/>
  <c r="R1240" s="1"/>
  <c r="AJ1237"/>
  <c r="AI1237" s="1"/>
  <c r="V1238"/>
  <c r="X1238" s="1"/>
  <c r="Z1238" s="1"/>
  <c r="U1238"/>
  <c r="W1238" s="1"/>
  <c r="Y1238" s="1"/>
  <c r="AB1238" l="1"/>
  <c r="AD1238" s="1"/>
  <c r="AA1238"/>
  <c r="AC1238" s="1"/>
  <c r="AE1238" l="1"/>
  <c r="AF1238"/>
  <c r="AG1238" s="1"/>
  <c r="AH1238" l="1"/>
  <c r="AJ1238" s="1"/>
  <c r="AI1238" s="1"/>
  <c r="T1239"/>
  <c r="S1240" l="1"/>
  <c r="R1241" s="1"/>
  <c r="U1239"/>
  <c r="W1239" s="1"/>
  <c r="Y1239" s="1"/>
  <c r="V1239"/>
  <c r="X1239" s="1"/>
  <c r="Z1239" s="1"/>
  <c r="AB1239" l="1"/>
  <c r="AD1239" s="1"/>
  <c r="AA1239"/>
  <c r="AC1239" s="1"/>
  <c r="AE1239" l="1"/>
  <c r="AF1239"/>
  <c r="AG1239" s="1"/>
  <c r="T1240" l="1"/>
  <c r="AH1239"/>
  <c r="AJ1239" s="1"/>
  <c r="AI1239" s="1"/>
  <c r="U1240" l="1"/>
  <c r="W1240" s="1"/>
  <c r="Y1240" s="1"/>
  <c r="AA1240" s="1"/>
  <c r="S1241"/>
  <c r="R1242" s="1"/>
  <c r="V1240"/>
  <c r="X1240" s="1"/>
  <c r="Z1240" s="1"/>
  <c r="AB1240" s="1"/>
  <c r="AC1240" l="1"/>
  <c r="AD1240"/>
  <c r="AF1240" l="1"/>
  <c r="AG1240" s="1"/>
  <c r="AE1240"/>
  <c r="AH1240" l="1"/>
  <c r="AJ1240" s="1"/>
  <c r="AI1240" s="1"/>
  <c r="T1241"/>
  <c r="S1242" l="1"/>
  <c r="R1243" s="1"/>
  <c r="V1241"/>
  <c r="X1241" s="1"/>
  <c r="Z1241" s="1"/>
  <c r="U1241"/>
  <c r="W1241" s="1"/>
  <c r="Y1241" s="1"/>
  <c r="AB1241" l="1"/>
  <c r="AD1241" s="1"/>
  <c r="AA1241"/>
  <c r="AC1241" s="1"/>
  <c r="AF1241" l="1"/>
  <c r="AG1241" s="1"/>
  <c r="AE1241"/>
  <c r="T1242" l="1"/>
  <c r="U1242" s="1"/>
  <c r="W1242" s="1"/>
  <c r="AH1241"/>
  <c r="S1243" l="1"/>
  <c r="R1244" s="1"/>
  <c r="V1242"/>
  <c r="X1242" s="1"/>
  <c r="Z1242" s="1"/>
  <c r="AB1242" s="1"/>
  <c r="AJ1241"/>
  <c r="AI1241" s="1"/>
  <c r="Y1242"/>
  <c r="AA1242" s="1"/>
  <c r="AC1242" l="1"/>
  <c r="AD1242"/>
  <c r="AF1242" l="1"/>
  <c r="AG1242" s="1"/>
  <c r="AE1242"/>
  <c r="AH1242" l="1"/>
  <c r="AJ1242" s="1"/>
  <c r="AI1242" s="1"/>
  <c r="T1243"/>
  <c r="S1244" l="1"/>
  <c r="R1245" s="1"/>
  <c r="V1243"/>
  <c r="X1243" s="1"/>
  <c r="Z1243" s="1"/>
  <c r="U1243"/>
  <c r="W1243" s="1"/>
  <c r="Y1243" s="1"/>
  <c r="AB1243" l="1"/>
  <c r="AD1243" s="1"/>
  <c r="AA1243"/>
  <c r="AC1243" s="1"/>
  <c r="AE1243" l="1"/>
  <c r="AF1243"/>
  <c r="AG1243" s="1"/>
  <c r="AH1243" l="1"/>
  <c r="AJ1243" s="1"/>
  <c r="AI1243" s="1"/>
  <c r="T1244"/>
  <c r="S1245" l="1"/>
  <c r="R1246" s="1"/>
  <c r="U1244"/>
  <c r="W1244" s="1"/>
  <c r="Y1244" s="1"/>
  <c r="V1244"/>
  <c r="X1244" s="1"/>
  <c r="Z1244" s="1"/>
  <c r="AB1244" l="1"/>
  <c r="AD1244" s="1"/>
  <c r="AA1244"/>
  <c r="AC1244" s="1"/>
  <c r="AF1244" l="1"/>
  <c r="AG1244" s="1"/>
  <c r="AE1244"/>
  <c r="AH1244" l="1"/>
  <c r="AJ1244" s="1"/>
  <c r="AI1244" s="1"/>
  <c r="T1245"/>
  <c r="S1246" l="1"/>
  <c r="R1247" s="1"/>
  <c r="V1245"/>
  <c r="X1245" s="1"/>
  <c r="Z1245" s="1"/>
  <c r="U1245"/>
  <c r="W1245" s="1"/>
  <c r="Y1245" s="1"/>
  <c r="AB1245" l="1"/>
  <c r="AD1245" s="1"/>
  <c r="AA1245"/>
  <c r="AC1245" s="1"/>
  <c r="AF1245" l="1"/>
  <c r="AG1245" s="1"/>
  <c r="AE1245"/>
  <c r="AH1245" l="1"/>
  <c r="AJ1245" s="1"/>
  <c r="AI1245" s="1"/>
  <c r="T1246"/>
  <c r="S1247" l="1"/>
  <c r="R1248" s="1"/>
  <c r="V1246"/>
  <c r="X1246" s="1"/>
  <c r="Z1246" s="1"/>
  <c r="U1246"/>
  <c r="W1246" s="1"/>
  <c r="Y1246" s="1"/>
  <c r="AB1246" l="1"/>
  <c r="AD1246" s="1"/>
  <c r="AA1246"/>
  <c r="AC1246" s="1"/>
  <c r="AF1246" l="1"/>
  <c r="AG1246" s="1"/>
  <c r="AE1246"/>
  <c r="AH1246" l="1"/>
  <c r="AJ1246" s="1"/>
  <c r="AI1246" s="1"/>
  <c r="T1247"/>
  <c r="S1248" l="1"/>
  <c r="R1249" s="1"/>
  <c r="U1247"/>
  <c r="W1247" s="1"/>
  <c r="Y1247" s="1"/>
  <c r="V1247"/>
  <c r="X1247" s="1"/>
  <c r="Z1247" s="1"/>
  <c r="AB1247" l="1"/>
  <c r="AD1247" s="1"/>
  <c r="AA1247"/>
  <c r="AC1247" s="1"/>
  <c r="AF1247" l="1"/>
  <c r="AG1247" s="1"/>
  <c r="AE1247"/>
  <c r="AH1247" l="1"/>
  <c r="AJ1247" s="1"/>
  <c r="AI1247" s="1"/>
  <c r="T1248"/>
  <c r="S1249" l="1"/>
  <c r="R1250" s="1"/>
  <c r="V1248"/>
  <c r="X1248" s="1"/>
  <c r="Z1248" s="1"/>
  <c r="U1248"/>
  <c r="W1248" s="1"/>
  <c r="Y1248" s="1"/>
  <c r="AB1248" l="1"/>
  <c r="AD1248" s="1"/>
  <c r="AA1248"/>
  <c r="AC1248" s="1"/>
  <c r="AF1248" l="1"/>
  <c r="AG1248" s="1"/>
  <c r="AE1248"/>
  <c r="AH1248" l="1"/>
  <c r="AJ1248" s="1"/>
  <c r="AI1248" s="1"/>
  <c r="T1249"/>
  <c r="S1250" l="1"/>
  <c r="R1251" s="1"/>
  <c r="U1249"/>
  <c r="W1249" s="1"/>
  <c r="Y1249" s="1"/>
  <c r="V1249"/>
  <c r="X1249" s="1"/>
  <c r="Z1249" s="1"/>
  <c r="AB1249" l="1"/>
  <c r="AD1249" s="1"/>
  <c r="AA1249"/>
  <c r="AC1249" s="1"/>
  <c r="AE1249" l="1"/>
  <c r="AF1249"/>
  <c r="AG1249" s="1"/>
  <c r="AH1249" l="1"/>
  <c r="AJ1249" s="1"/>
  <c r="AI1249" s="1"/>
  <c r="T1250"/>
  <c r="S1251" l="1"/>
  <c r="R1252" s="1"/>
  <c r="U1250"/>
  <c r="W1250" s="1"/>
  <c r="Y1250" s="1"/>
  <c r="V1250"/>
  <c r="X1250" s="1"/>
  <c r="Z1250" s="1"/>
  <c r="AB1250" l="1"/>
  <c r="AD1250" s="1"/>
  <c r="AA1250"/>
  <c r="AC1250" s="1"/>
  <c r="AE1250" l="1"/>
  <c r="AF1250"/>
  <c r="AG1250" s="1"/>
  <c r="AH1250" l="1"/>
  <c r="AJ1250" s="1"/>
  <c r="AI1250" s="1"/>
  <c r="T1251"/>
  <c r="S1252" l="1"/>
  <c r="R1253" s="1"/>
  <c r="V1251"/>
  <c r="X1251" s="1"/>
  <c r="Z1251" s="1"/>
  <c r="U1251"/>
  <c r="W1251" s="1"/>
  <c r="Y1251" s="1"/>
  <c r="AB1251" l="1"/>
  <c r="AD1251" s="1"/>
  <c r="AA1251"/>
  <c r="AC1251" s="1"/>
  <c r="AF1251" l="1"/>
  <c r="AG1251" s="1"/>
  <c r="AE1251"/>
  <c r="AH1251" l="1"/>
  <c r="AJ1251" s="1"/>
  <c r="AI1251" s="1"/>
  <c r="T1252"/>
  <c r="S1253" l="1"/>
  <c r="R1254" s="1"/>
  <c r="V1252"/>
  <c r="X1252" s="1"/>
  <c r="Z1252" s="1"/>
  <c r="U1252"/>
  <c r="W1252" s="1"/>
  <c r="Y1252" s="1"/>
  <c r="AB1252" l="1"/>
  <c r="AD1252" s="1"/>
  <c r="AA1252"/>
  <c r="AC1252" s="1"/>
  <c r="AF1252" l="1"/>
  <c r="AG1252" s="1"/>
  <c r="AE1252"/>
  <c r="AH1252" l="1"/>
  <c r="AJ1252" s="1"/>
  <c r="AI1252" s="1"/>
  <c r="T1253"/>
  <c r="S1254" l="1"/>
  <c r="R1255" s="1"/>
  <c r="U1253"/>
  <c r="W1253" s="1"/>
  <c r="Y1253" s="1"/>
  <c r="V1253"/>
  <c r="X1253" s="1"/>
  <c r="Z1253" s="1"/>
  <c r="AB1253" l="1"/>
  <c r="AD1253" s="1"/>
  <c r="AA1253"/>
  <c r="AC1253" s="1"/>
  <c r="AE1253" l="1"/>
  <c r="AF1253"/>
  <c r="AG1253" s="1"/>
  <c r="AH1253" l="1"/>
  <c r="AJ1253" s="1"/>
  <c r="AI1253" s="1"/>
  <c r="T1254"/>
  <c r="S1255" l="1"/>
  <c r="R1256" s="1"/>
  <c r="V1254"/>
  <c r="X1254" s="1"/>
  <c r="Z1254" s="1"/>
  <c r="U1254"/>
  <c r="W1254" s="1"/>
  <c r="Y1254" s="1"/>
  <c r="AB1254" l="1"/>
  <c r="AD1254" s="1"/>
  <c r="AA1254"/>
  <c r="AC1254" s="1"/>
  <c r="AE1254" l="1"/>
  <c r="AF1254"/>
  <c r="AG1254" s="1"/>
  <c r="AH1254" l="1"/>
  <c r="AJ1254" s="1"/>
  <c r="T1255"/>
  <c r="AI1254" l="1"/>
  <c r="S1256"/>
  <c r="R1257" s="1"/>
  <c r="V1255"/>
  <c r="X1255" s="1"/>
  <c r="Z1255" s="1"/>
  <c r="U1255"/>
  <c r="W1255" s="1"/>
  <c r="Y1255" s="1"/>
  <c r="AB1255" l="1"/>
  <c r="AD1255" s="1"/>
  <c r="AA1255"/>
  <c r="AC1255" s="1"/>
  <c r="AE1255" l="1"/>
  <c r="AF1255"/>
  <c r="AG1255" s="1"/>
  <c r="AH1255" l="1"/>
  <c r="AJ1255" s="1"/>
  <c r="T1256"/>
  <c r="AI1255" l="1"/>
  <c r="S1257"/>
  <c r="R1258" s="1"/>
  <c r="U1256"/>
  <c r="W1256" s="1"/>
  <c r="Y1256" s="1"/>
  <c r="V1256"/>
  <c r="X1256" s="1"/>
  <c r="Z1256" s="1"/>
  <c r="AB1256" l="1"/>
  <c r="AD1256" s="1"/>
  <c r="AA1256"/>
  <c r="AC1256" s="1"/>
  <c r="AE1256" l="1"/>
  <c r="AF1256"/>
  <c r="AG1256" s="1"/>
  <c r="AH1256" l="1"/>
  <c r="AJ1256" s="1"/>
  <c r="T1257"/>
  <c r="AI1256" l="1"/>
  <c r="S1258"/>
  <c r="R1259" s="1"/>
  <c r="U1257"/>
  <c r="W1257" s="1"/>
  <c r="Y1257" s="1"/>
  <c r="V1257"/>
  <c r="X1257" s="1"/>
  <c r="Z1257" s="1"/>
  <c r="AB1257" l="1"/>
  <c r="AD1257" s="1"/>
  <c r="AA1257"/>
  <c r="AC1257" s="1"/>
  <c r="AE1257" l="1"/>
  <c r="AF1257"/>
  <c r="AG1257" s="1"/>
  <c r="AH1257" l="1"/>
  <c r="AJ1257" s="1"/>
  <c r="T1258"/>
  <c r="AI1257" l="1"/>
  <c r="U1258"/>
  <c r="W1258" s="1"/>
  <c r="Y1258" s="1"/>
  <c r="AA1258" s="1"/>
  <c r="S1259"/>
  <c r="R1260" s="1"/>
  <c r="V1258"/>
  <c r="X1258" s="1"/>
  <c r="Z1258" s="1"/>
  <c r="AB1258" l="1"/>
  <c r="AD1258" s="1"/>
  <c r="AC1258"/>
  <c r="AE1258" l="1"/>
  <c r="AF1258"/>
  <c r="AG1258" s="1"/>
  <c r="AH1258" l="1"/>
  <c r="AJ1258" s="1"/>
  <c r="AI1258" s="1"/>
  <c r="T1259"/>
  <c r="S1260" l="1"/>
  <c r="R1261" s="1"/>
  <c r="U1259"/>
  <c r="W1259" s="1"/>
  <c r="Y1259" s="1"/>
  <c r="V1259"/>
  <c r="X1259" s="1"/>
  <c r="Z1259" s="1"/>
  <c r="AB1259" l="1"/>
  <c r="AD1259" s="1"/>
  <c r="AA1259"/>
  <c r="AC1259" s="1"/>
  <c r="AF1259" l="1"/>
  <c r="AG1259" s="1"/>
  <c r="AE1259"/>
  <c r="T1260" l="1"/>
  <c r="U1260" s="1"/>
  <c r="W1260" s="1"/>
  <c r="Y1260" s="1"/>
  <c r="AH1259"/>
  <c r="S1261" l="1"/>
  <c r="R1262" s="1"/>
  <c r="V1260"/>
  <c r="X1260" s="1"/>
  <c r="Z1260" s="1"/>
  <c r="AA1260"/>
  <c r="AC1260" s="1"/>
  <c r="AJ1259"/>
  <c r="AI1259" s="1"/>
  <c r="AB1260" l="1"/>
  <c r="AD1260" s="1"/>
  <c r="AF1260" s="1"/>
  <c r="AG1260" s="1"/>
  <c r="AE1260" l="1"/>
  <c r="T1261"/>
  <c r="AH1260"/>
  <c r="S1262" l="1"/>
  <c r="R1263" s="1"/>
  <c r="AJ1260"/>
  <c r="AI1260" s="1"/>
  <c r="V1261"/>
  <c r="X1261" s="1"/>
  <c r="Z1261" s="1"/>
  <c r="U1261"/>
  <c r="W1261" s="1"/>
  <c r="Y1261" s="1"/>
  <c r="AB1261" l="1"/>
  <c r="AD1261" s="1"/>
  <c r="AA1261"/>
  <c r="AC1261" s="1"/>
  <c r="AE1261" l="1"/>
  <c r="AF1261"/>
  <c r="AG1261" s="1"/>
  <c r="T1262" l="1"/>
  <c r="AH1261"/>
  <c r="S1263" l="1"/>
  <c r="R1264" s="1"/>
  <c r="AJ1261"/>
  <c r="AI1261" s="1"/>
  <c r="V1262"/>
  <c r="X1262" s="1"/>
  <c r="Z1262" s="1"/>
  <c r="U1262"/>
  <c r="W1262" s="1"/>
  <c r="Y1262" s="1"/>
  <c r="AB1262" l="1"/>
  <c r="AD1262" s="1"/>
  <c r="AA1262"/>
  <c r="AC1262" s="1"/>
  <c r="AE1262" l="1"/>
  <c r="AF1262"/>
  <c r="AG1262" s="1"/>
  <c r="T1263" l="1"/>
  <c r="V1263" s="1"/>
  <c r="X1263" s="1"/>
  <c r="AH1262"/>
  <c r="S1264" l="1"/>
  <c r="R1265" s="1"/>
  <c r="U1263"/>
  <c r="W1263" s="1"/>
  <c r="Y1263" s="1"/>
  <c r="AA1263" s="1"/>
  <c r="AJ1262"/>
  <c r="AI1262" s="1"/>
  <c r="Z1263"/>
  <c r="AB1263" s="1"/>
  <c r="AC1263" l="1"/>
  <c r="AD1263"/>
  <c r="AE1263" l="1"/>
  <c r="AF1263"/>
  <c r="AG1263" s="1"/>
  <c r="AH1263" l="1"/>
  <c r="T1264"/>
  <c r="S1265" l="1"/>
  <c r="R1266" s="1"/>
  <c r="AJ1263"/>
  <c r="AI1263" s="1"/>
  <c r="U1264"/>
  <c r="W1264" s="1"/>
  <c r="V1264"/>
  <c r="X1264" s="1"/>
  <c r="Y1264" l="1"/>
  <c r="AA1264" s="1"/>
  <c r="Z1264"/>
  <c r="AB1264" s="1"/>
  <c r="AC1264" l="1"/>
  <c r="AD1264"/>
  <c r="AE1264" l="1"/>
  <c r="AF1264"/>
  <c r="AG1264" s="1"/>
  <c r="T1265" l="1"/>
  <c r="AH1264"/>
  <c r="S1266" l="1"/>
  <c r="R1267" s="1"/>
  <c r="AJ1264"/>
  <c r="AI1264" s="1"/>
  <c r="V1265"/>
  <c r="X1265" s="1"/>
  <c r="U1265"/>
  <c r="W1265" s="1"/>
  <c r="Y1265" s="1"/>
  <c r="AA1265" l="1"/>
  <c r="AC1265" s="1"/>
  <c r="Z1265"/>
  <c r="AB1265" s="1"/>
  <c r="AD1265" l="1"/>
  <c r="AF1265" s="1"/>
  <c r="AG1265" s="1"/>
  <c r="AE1265" l="1"/>
  <c r="AH1265" l="1"/>
  <c r="T1266"/>
  <c r="S1267" l="1"/>
  <c r="R1268" s="1"/>
  <c r="AJ1265"/>
  <c r="AI1265" s="1"/>
  <c r="U1266"/>
  <c r="W1266" s="1"/>
  <c r="Y1266" s="1"/>
  <c r="V1266"/>
  <c r="X1266" s="1"/>
  <c r="Z1266" s="1"/>
  <c r="AB1266" l="1"/>
  <c r="AD1266" s="1"/>
  <c r="AA1266"/>
  <c r="AC1266" s="1"/>
  <c r="AE1266" l="1"/>
  <c r="AF1266"/>
  <c r="AG1266" s="1"/>
  <c r="AH1266" l="1"/>
  <c r="T1267"/>
  <c r="S1268" l="1"/>
  <c r="R1269" s="1"/>
  <c r="AJ1266"/>
  <c r="H18" i="11" s="1"/>
  <c r="V1267" i="10"/>
  <c r="X1267" s="1"/>
  <c r="Z1267" s="1"/>
  <c r="U1267"/>
  <c r="W1267" s="1"/>
  <c r="Y1267" s="1"/>
  <c r="AB1267" l="1"/>
  <c r="AD1267" s="1"/>
  <c r="AA1267"/>
  <c r="AC1267" s="1"/>
  <c r="AI1266"/>
  <c r="G18" i="11" s="1"/>
  <c r="AE1267" i="10" l="1"/>
  <c r="AF1267"/>
  <c r="AG1267" s="1"/>
  <c r="AH1267" l="1"/>
  <c r="T1268"/>
  <c r="S1269" l="1"/>
  <c r="R1270" s="1"/>
  <c r="AJ1267"/>
  <c r="AI1267" s="1"/>
  <c r="V1268"/>
  <c r="X1268" s="1"/>
  <c r="Z1268" s="1"/>
  <c r="U1268"/>
  <c r="W1268" s="1"/>
  <c r="Y1268" s="1"/>
  <c r="AB1268" l="1"/>
  <c r="AD1268" s="1"/>
  <c r="AA1268"/>
  <c r="AC1268" s="1"/>
  <c r="AE1268" l="1"/>
  <c r="AF1268"/>
  <c r="AG1268" s="1"/>
  <c r="AH1268" l="1"/>
  <c r="T1269"/>
  <c r="S1270" l="1"/>
  <c r="R1271" s="1"/>
  <c r="AJ1268"/>
  <c r="AI1268" s="1"/>
  <c r="V1269"/>
  <c r="X1269" s="1"/>
  <c r="Z1269" s="1"/>
  <c r="U1269"/>
  <c r="W1269" s="1"/>
  <c r="Y1269" s="1"/>
  <c r="AB1269" l="1"/>
  <c r="AD1269" s="1"/>
  <c r="AA1269"/>
  <c r="AC1269" s="1"/>
  <c r="AE1269" l="1"/>
  <c r="AF1269"/>
  <c r="AG1269" s="1"/>
  <c r="AH1269" l="1"/>
  <c r="T1270"/>
  <c r="S1271" l="1"/>
  <c r="R1272" s="1"/>
  <c r="AJ1269"/>
  <c r="AI1269" s="1"/>
  <c r="U1270"/>
  <c r="W1270" s="1"/>
  <c r="Y1270" s="1"/>
  <c r="V1270"/>
  <c r="X1270" s="1"/>
  <c r="Z1270" s="1"/>
  <c r="AB1270" l="1"/>
  <c r="AD1270" s="1"/>
  <c r="AA1270"/>
  <c r="AC1270" s="1"/>
  <c r="AE1270" l="1"/>
  <c r="AF1270"/>
  <c r="AG1270" s="1"/>
  <c r="T1271" l="1"/>
  <c r="AH1270"/>
  <c r="S1272" l="1"/>
  <c r="R1273" s="1"/>
  <c r="AJ1270"/>
  <c r="AI1270" s="1"/>
  <c r="U1271"/>
  <c r="W1271" s="1"/>
  <c r="Y1271" s="1"/>
  <c r="V1271"/>
  <c r="X1271" s="1"/>
  <c r="Z1271" s="1"/>
  <c r="AB1271" l="1"/>
  <c r="AD1271" s="1"/>
  <c r="AA1271"/>
  <c r="AC1271" s="1"/>
  <c r="AE1271" l="1"/>
  <c r="AF1271"/>
  <c r="AG1271" s="1"/>
  <c r="T1272" l="1"/>
  <c r="AH1271"/>
  <c r="S1273" l="1"/>
  <c r="R1274" s="1"/>
  <c r="AJ1271"/>
  <c r="AI1271" s="1"/>
  <c r="U1272"/>
  <c r="W1272" s="1"/>
  <c r="Y1272" s="1"/>
  <c r="V1272"/>
  <c r="X1272" s="1"/>
  <c r="Z1272" s="1"/>
  <c r="AB1272" l="1"/>
  <c r="AD1272" s="1"/>
  <c r="AA1272"/>
  <c r="AC1272" s="1"/>
  <c r="AE1272" l="1"/>
  <c r="AF1272"/>
  <c r="AG1272" s="1"/>
  <c r="AH1272" l="1"/>
  <c r="T1273"/>
  <c r="S1274" l="1"/>
  <c r="R1275" s="1"/>
  <c r="AJ1272"/>
  <c r="AI1272" s="1"/>
  <c r="U1273"/>
  <c r="W1273" s="1"/>
  <c r="Y1273" s="1"/>
  <c r="V1273"/>
  <c r="X1273" s="1"/>
  <c r="Z1273" s="1"/>
  <c r="AB1273" l="1"/>
  <c r="AD1273" s="1"/>
  <c r="AA1273"/>
  <c r="AC1273" s="1"/>
  <c r="AF1273" l="1"/>
  <c r="AG1273" s="1"/>
  <c r="AE1273"/>
  <c r="T1274" l="1"/>
  <c r="V1274" s="1"/>
  <c r="X1274" s="1"/>
  <c r="Z1274" s="1"/>
  <c r="AH1273"/>
  <c r="U1274" l="1"/>
  <c r="W1274" s="1"/>
  <c r="Y1274" s="1"/>
  <c r="S1275"/>
  <c r="R1276" s="1"/>
  <c r="AB1274"/>
  <c r="AD1274" s="1"/>
  <c r="AJ1273"/>
  <c r="AI1273" s="1"/>
  <c r="AA1274" l="1"/>
  <c r="AC1274" s="1"/>
  <c r="AF1274" s="1"/>
  <c r="AG1274" s="1"/>
  <c r="AE1274" l="1"/>
  <c r="T1275"/>
  <c r="AH1274"/>
  <c r="S1276" l="1"/>
  <c r="R1277" s="1"/>
  <c r="U1275"/>
  <c r="W1275" s="1"/>
  <c r="AJ1274"/>
  <c r="AI1274" s="1"/>
  <c r="V1275"/>
  <c r="X1275" s="1"/>
  <c r="Z1275" s="1"/>
  <c r="AB1275" l="1"/>
  <c r="AD1275" s="1"/>
  <c r="Y1275"/>
  <c r="AA1275" s="1"/>
  <c r="AC1275" l="1"/>
  <c r="AF1275" l="1"/>
  <c r="AG1275" s="1"/>
  <c r="AE1275"/>
  <c r="AH1275" l="1"/>
  <c r="T1276"/>
  <c r="S1277" l="1"/>
  <c r="R1278" s="1"/>
  <c r="AJ1275"/>
  <c r="AI1275" s="1"/>
  <c r="V1276"/>
  <c r="X1276" s="1"/>
  <c r="Z1276" s="1"/>
  <c r="U1276"/>
  <c r="W1276" s="1"/>
  <c r="Y1276" s="1"/>
  <c r="AB1276" l="1"/>
  <c r="AD1276" s="1"/>
  <c r="AA1276"/>
  <c r="AC1276" s="1"/>
  <c r="AE1276" l="1"/>
  <c r="AF1276"/>
  <c r="AG1276" s="1"/>
  <c r="AH1276" l="1"/>
  <c r="T1277"/>
  <c r="S1278" l="1"/>
  <c r="R1279" s="1"/>
  <c r="AJ1276"/>
  <c r="AI1276" s="1"/>
  <c r="V1277"/>
  <c r="X1277" s="1"/>
  <c r="U1277"/>
  <c r="W1277" s="1"/>
  <c r="Y1277" l="1"/>
  <c r="AA1277" s="1"/>
  <c r="Z1277"/>
  <c r="AB1277" s="1"/>
  <c r="AC1277" l="1"/>
  <c r="AD1277"/>
  <c r="AF1277" l="1"/>
  <c r="AG1277" s="1"/>
  <c r="AE1277"/>
  <c r="AH1277" l="1"/>
  <c r="AJ1277" s="1"/>
  <c r="AI1277" s="1"/>
  <c r="T1278"/>
  <c r="S1279" l="1"/>
  <c r="R1280" s="1"/>
  <c r="U1278"/>
  <c r="W1278" s="1"/>
  <c r="Y1278" s="1"/>
  <c r="V1278"/>
  <c r="X1278" s="1"/>
  <c r="Z1278" s="1"/>
  <c r="AB1278" l="1"/>
  <c r="AD1278" s="1"/>
  <c r="AA1278"/>
  <c r="AC1278" s="1"/>
  <c r="AF1278" l="1"/>
  <c r="AG1278" s="1"/>
  <c r="AE1278"/>
  <c r="AH1278" l="1"/>
  <c r="AJ1278" s="1"/>
  <c r="AI1278" s="1"/>
  <c r="T1279"/>
  <c r="S1280" l="1"/>
  <c r="R1281" s="1"/>
  <c r="U1279"/>
  <c r="W1279" s="1"/>
  <c r="Y1279" s="1"/>
  <c r="V1279"/>
  <c r="X1279" s="1"/>
  <c r="Z1279" s="1"/>
  <c r="AB1279" l="1"/>
  <c r="AD1279" s="1"/>
  <c r="AA1279"/>
  <c r="AC1279" s="1"/>
  <c r="AF1279" l="1"/>
  <c r="AG1279" s="1"/>
  <c r="AE1279"/>
  <c r="T1280" l="1"/>
  <c r="V1280" s="1"/>
  <c r="X1280" s="1"/>
  <c r="Z1280" s="1"/>
  <c r="AH1279"/>
  <c r="U1280" l="1"/>
  <c r="W1280" s="1"/>
  <c r="Y1280" s="1"/>
  <c r="S1281"/>
  <c r="R1282" s="1"/>
  <c r="AB1280"/>
  <c r="AD1280" s="1"/>
  <c r="AJ1279"/>
  <c r="AI1279" s="1"/>
  <c r="AA1280" l="1"/>
  <c r="AC1280" s="1"/>
  <c r="AF1280" s="1"/>
  <c r="AG1280" s="1"/>
  <c r="AE1280" l="1"/>
  <c r="T1281"/>
  <c r="AH1280"/>
  <c r="S1282" l="1"/>
  <c r="R1283" s="1"/>
  <c r="AJ1280"/>
  <c r="AI1280" s="1"/>
  <c r="U1281"/>
  <c r="W1281" s="1"/>
  <c r="Y1281" s="1"/>
  <c r="V1281"/>
  <c r="X1281" s="1"/>
  <c r="Z1281" s="1"/>
  <c r="AB1281" l="1"/>
  <c r="AD1281" s="1"/>
  <c r="AA1281"/>
  <c r="AC1281" s="1"/>
  <c r="AE1281" l="1"/>
  <c r="AF1281"/>
  <c r="AG1281" s="1"/>
  <c r="AH1281" l="1"/>
  <c r="AJ1281" s="1"/>
  <c r="AI1281" s="1"/>
  <c r="T1282"/>
  <c r="S1283" l="1"/>
  <c r="R1284" s="1"/>
  <c r="V1282"/>
  <c r="X1282" s="1"/>
  <c r="Z1282" s="1"/>
  <c r="U1282"/>
  <c r="W1282" s="1"/>
  <c r="Y1282" s="1"/>
  <c r="AB1282" l="1"/>
  <c r="AD1282" s="1"/>
  <c r="AA1282"/>
  <c r="AC1282" s="1"/>
  <c r="AE1282" l="1"/>
  <c r="AF1282"/>
  <c r="AG1282" s="1"/>
  <c r="AH1282" l="1"/>
  <c r="AJ1282" s="1"/>
  <c r="AI1282" s="1"/>
  <c r="T1283"/>
  <c r="S1284" l="1"/>
  <c r="R1285" s="1"/>
  <c r="V1283"/>
  <c r="X1283" s="1"/>
  <c r="Z1283" s="1"/>
  <c r="U1283"/>
  <c r="W1283" s="1"/>
  <c r="Y1283" s="1"/>
  <c r="AB1283" l="1"/>
  <c r="AD1283" s="1"/>
  <c r="AA1283"/>
  <c r="AC1283" s="1"/>
  <c r="AE1283" l="1"/>
  <c r="AF1283"/>
  <c r="AG1283" s="1"/>
  <c r="AH1283" l="1"/>
  <c r="AJ1283" s="1"/>
  <c r="AI1283" s="1"/>
  <c r="T1284"/>
  <c r="S1285" l="1"/>
  <c r="R1286" s="1"/>
  <c r="V1284"/>
  <c r="X1284" s="1"/>
  <c r="Z1284" s="1"/>
  <c r="U1284"/>
  <c r="W1284" s="1"/>
  <c r="Y1284" s="1"/>
  <c r="AB1284" l="1"/>
  <c r="AD1284" s="1"/>
  <c r="AA1284"/>
  <c r="AC1284" s="1"/>
  <c r="AE1284" l="1"/>
  <c r="AF1284"/>
  <c r="AG1284" s="1"/>
  <c r="AH1284" l="1"/>
  <c r="AJ1284" s="1"/>
  <c r="AI1284" s="1"/>
  <c r="T1285"/>
  <c r="S1286" l="1"/>
  <c r="R1287" s="1"/>
  <c r="V1285"/>
  <c r="X1285" s="1"/>
  <c r="Z1285" s="1"/>
  <c r="U1285"/>
  <c r="W1285" s="1"/>
  <c r="Y1285" s="1"/>
  <c r="AB1285" l="1"/>
  <c r="AD1285" s="1"/>
  <c r="AA1285"/>
  <c r="AC1285" s="1"/>
  <c r="AE1285" l="1"/>
  <c r="AF1285"/>
  <c r="AG1285" s="1"/>
  <c r="AH1285" l="1"/>
  <c r="AJ1285" s="1"/>
  <c r="AI1285" s="1"/>
  <c r="T1286"/>
  <c r="S1287" l="1"/>
  <c r="R1288" s="1"/>
  <c r="V1286"/>
  <c r="X1286" s="1"/>
  <c r="Z1286" s="1"/>
  <c r="U1286"/>
  <c r="W1286" s="1"/>
  <c r="Y1286" s="1"/>
  <c r="AB1286" l="1"/>
  <c r="AD1286" s="1"/>
  <c r="AA1286"/>
  <c r="AC1286" s="1"/>
  <c r="AE1286" l="1"/>
  <c r="AF1286"/>
  <c r="AG1286" s="1"/>
  <c r="AH1286" l="1"/>
  <c r="AJ1286" s="1"/>
  <c r="AI1286" s="1"/>
  <c r="T1287"/>
  <c r="S1288" l="1"/>
  <c r="R1289" s="1"/>
  <c r="V1287"/>
  <c r="X1287" s="1"/>
  <c r="Z1287" s="1"/>
  <c r="U1287"/>
  <c r="W1287" s="1"/>
  <c r="Y1287" s="1"/>
  <c r="AB1287" l="1"/>
  <c r="AD1287" s="1"/>
  <c r="AA1287"/>
  <c r="AC1287" s="1"/>
  <c r="AE1287" l="1"/>
  <c r="AF1287"/>
  <c r="AG1287" s="1"/>
  <c r="T1288" l="1"/>
  <c r="U1288" s="1"/>
  <c r="W1288" s="1"/>
  <c r="AH1287"/>
  <c r="S1289" l="1"/>
  <c r="R1290" s="1"/>
  <c r="V1288"/>
  <c r="X1288" s="1"/>
  <c r="Z1288" s="1"/>
  <c r="AB1288" s="1"/>
  <c r="AJ1287"/>
  <c r="AI1287" s="1"/>
  <c r="Y1288"/>
  <c r="AA1288" s="1"/>
  <c r="AC1288" l="1"/>
  <c r="AD1288"/>
  <c r="AE1288" l="1"/>
  <c r="AF1288"/>
  <c r="AG1288" s="1"/>
  <c r="T1289" l="1"/>
  <c r="AH1288"/>
  <c r="S1290" l="1"/>
  <c r="R1291" s="1"/>
  <c r="AJ1288"/>
  <c r="AI1288" s="1"/>
  <c r="U1289"/>
  <c r="W1289" s="1"/>
  <c r="Y1289" s="1"/>
  <c r="V1289"/>
  <c r="X1289" s="1"/>
  <c r="Z1289" s="1"/>
  <c r="AB1289" l="1"/>
  <c r="AD1289" s="1"/>
  <c r="AA1289"/>
  <c r="AC1289" s="1"/>
  <c r="AE1289" l="1"/>
  <c r="AF1289"/>
  <c r="AG1289" s="1"/>
  <c r="T1290" l="1"/>
  <c r="AH1289"/>
  <c r="S1291" l="1"/>
  <c r="R1292" s="1"/>
  <c r="AJ1289"/>
  <c r="AI1289" s="1"/>
  <c r="V1290"/>
  <c r="X1290" s="1"/>
  <c r="Z1290" s="1"/>
  <c r="U1290"/>
  <c r="W1290" s="1"/>
  <c r="Y1290" s="1"/>
  <c r="AB1290" l="1"/>
  <c r="AD1290" s="1"/>
  <c r="AA1290"/>
  <c r="AC1290" s="1"/>
  <c r="AE1290" l="1"/>
  <c r="AF1290"/>
  <c r="AG1290" s="1"/>
  <c r="T1291" l="1"/>
  <c r="AH1290"/>
  <c r="S1292" l="1"/>
  <c r="R1293" s="1"/>
  <c r="V1291"/>
  <c r="X1291" s="1"/>
  <c r="Z1291" s="1"/>
  <c r="AJ1290"/>
  <c r="AI1290" s="1"/>
  <c r="U1291"/>
  <c r="W1291" s="1"/>
  <c r="Y1291" s="1"/>
  <c r="AB1291" l="1"/>
  <c r="AD1291" s="1"/>
  <c r="AA1291"/>
  <c r="AC1291" s="1"/>
  <c r="AE1291" l="1"/>
  <c r="AF1291"/>
  <c r="AG1291" s="1"/>
  <c r="T1292" l="1"/>
  <c r="AH1291"/>
  <c r="S1293" l="1"/>
  <c r="R1294" s="1"/>
  <c r="AJ1291"/>
  <c r="AI1291" s="1"/>
  <c r="U1292"/>
  <c r="W1292" s="1"/>
  <c r="Y1292" s="1"/>
  <c r="V1292"/>
  <c r="X1292" s="1"/>
  <c r="Z1292" s="1"/>
  <c r="AB1292" l="1"/>
  <c r="AD1292" s="1"/>
  <c r="AA1292"/>
  <c r="AC1292" s="1"/>
  <c r="AE1292" l="1"/>
  <c r="AF1292"/>
  <c r="AG1292" s="1"/>
  <c r="AH1292" l="1"/>
  <c r="T1293"/>
  <c r="S1294" l="1"/>
  <c r="R1295" s="1"/>
  <c r="AJ1292"/>
  <c r="AI1292" s="1"/>
  <c r="V1293"/>
  <c r="X1293" s="1"/>
  <c r="U1293"/>
  <c r="W1293" s="1"/>
  <c r="Z1293" l="1"/>
  <c r="AB1293" s="1"/>
  <c r="Y1293"/>
  <c r="AA1293" s="1"/>
  <c r="AC1293" l="1"/>
  <c r="AD1293"/>
  <c r="AE1293" l="1"/>
  <c r="AF1293"/>
  <c r="AG1293" s="1"/>
  <c r="T1294" l="1"/>
  <c r="AH1293"/>
  <c r="S1295" l="1"/>
  <c r="R1296" s="1"/>
  <c r="U1294"/>
  <c r="W1294" s="1"/>
  <c r="AJ1293"/>
  <c r="AI1293" s="1"/>
  <c r="V1294"/>
  <c r="X1294" s="1"/>
  <c r="Z1294" s="1"/>
  <c r="AB1294" l="1"/>
  <c r="AD1294" s="1"/>
  <c r="Y1294"/>
  <c r="AA1294" s="1"/>
  <c r="AC1294" l="1"/>
  <c r="AF1294" l="1"/>
  <c r="AG1294" s="1"/>
  <c r="AE1294"/>
  <c r="T1295" l="1"/>
  <c r="AH1294"/>
  <c r="AJ1294" s="1"/>
  <c r="AI1294" s="1"/>
  <c r="V1295" l="1"/>
  <c r="X1295" s="1"/>
  <c r="Z1295" s="1"/>
  <c r="AB1295" s="1"/>
  <c r="S1296"/>
  <c r="R1297" s="1"/>
  <c r="U1295"/>
  <c r="W1295" s="1"/>
  <c r="Y1295" s="1"/>
  <c r="AA1295" s="1"/>
  <c r="AD1295" l="1"/>
  <c r="AC1295"/>
  <c r="AE1295" l="1"/>
  <c r="AF1295"/>
  <c r="AG1295" s="1"/>
  <c r="AH1295" l="1"/>
  <c r="T1296"/>
  <c r="S1297" l="1"/>
  <c r="R1298" s="1"/>
  <c r="AJ1295"/>
  <c r="AI1295" s="1"/>
  <c r="V1296"/>
  <c r="X1296" s="1"/>
  <c r="U1296"/>
  <c r="W1296" s="1"/>
  <c r="Z1296" l="1"/>
  <c r="AB1296" s="1"/>
  <c r="Y1296"/>
  <c r="AA1296" s="1"/>
  <c r="AD1296" l="1"/>
  <c r="AC1296"/>
  <c r="AE1296" l="1"/>
  <c r="AF1296"/>
  <c r="AG1296" s="1"/>
  <c r="AH1296" l="1"/>
  <c r="T1297"/>
  <c r="S1298" l="1"/>
  <c r="R1299" s="1"/>
  <c r="AJ1296"/>
  <c r="AI1296" s="1"/>
  <c r="U1297"/>
  <c r="W1297" s="1"/>
  <c r="V1297"/>
  <c r="X1297" s="1"/>
  <c r="Y1297" l="1"/>
  <c r="AA1297" s="1"/>
  <c r="Z1297"/>
  <c r="AB1297" s="1"/>
  <c r="AC1297" l="1"/>
  <c r="AD1297"/>
  <c r="AF1297" l="1"/>
  <c r="AG1297" s="1"/>
  <c r="AE1297"/>
  <c r="AH1297" l="1"/>
  <c r="AJ1297" s="1"/>
  <c r="AI1297" s="1"/>
  <c r="T1298"/>
  <c r="S1299" l="1"/>
  <c r="R1300" s="1"/>
  <c r="V1298"/>
  <c r="X1298" s="1"/>
  <c r="Z1298" s="1"/>
  <c r="U1298"/>
  <c r="W1298" s="1"/>
  <c r="Y1298" s="1"/>
  <c r="AB1298" l="1"/>
  <c r="AD1298" s="1"/>
  <c r="AA1298"/>
  <c r="AC1298" s="1"/>
  <c r="AE1298" l="1"/>
  <c r="AF1298"/>
  <c r="AG1298" s="1"/>
  <c r="T1299" l="1"/>
  <c r="U1299" s="1"/>
  <c r="W1299" s="1"/>
  <c r="AH1298"/>
  <c r="S1300" l="1"/>
  <c r="R1301" s="1"/>
  <c r="V1299"/>
  <c r="X1299" s="1"/>
  <c r="Z1299" s="1"/>
  <c r="AB1299" s="1"/>
  <c r="AJ1298"/>
  <c r="AI1298" s="1"/>
  <c r="Y1299"/>
  <c r="AA1299" s="1"/>
  <c r="AD1299" l="1"/>
  <c r="AC1299"/>
  <c r="AE1299" l="1"/>
  <c r="AF1299"/>
  <c r="AG1299" s="1"/>
  <c r="T1300" l="1"/>
  <c r="AH1299"/>
  <c r="S1301" l="1"/>
  <c r="R1302" s="1"/>
  <c r="U1300"/>
  <c r="W1300" s="1"/>
  <c r="Y1300" s="1"/>
  <c r="AJ1299"/>
  <c r="AI1299" s="1"/>
  <c r="V1300"/>
  <c r="X1300" s="1"/>
  <c r="Z1300" s="1"/>
  <c r="AB1300" l="1"/>
  <c r="AD1300" s="1"/>
  <c r="AA1300"/>
  <c r="AC1300" s="1"/>
  <c r="AE1300" l="1"/>
  <c r="AF1300"/>
  <c r="AG1300" s="1"/>
  <c r="T1301" l="1"/>
  <c r="AH1300"/>
  <c r="S1302" l="1"/>
  <c r="R1303" s="1"/>
  <c r="U1301"/>
  <c r="W1301" s="1"/>
  <c r="AJ1300"/>
  <c r="AI1300" s="1"/>
  <c r="V1301"/>
  <c r="X1301" s="1"/>
  <c r="Z1301" s="1"/>
  <c r="AB1301" l="1"/>
  <c r="AD1301" s="1"/>
  <c r="Y1301"/>
  <c r="AA1301" s="1"/>
  <c r="AC1301" l="1"/>
  <c r="AF1301" l="1"/>
  <c r="AG1301" s="1"/>
  <c r="AE1301"/>
  <c r="AH1301" l="1"/>
  <c r="T1302"/>
  <c r="S1303" l="1"/>
  <c r="R1304" s="1"/>
  <c r="AJ1301"/>
  <c r="AI1301" s="1"/>
  <c r="V1302"/>
  <c r="X1302" s="1"/>
  <c r="U1302"/>
  <c r="W1302" s="1"/>
  <c r="Y1302" s="1"/>
  <c r="AA1302" l="1"/>
  <c r="AC1302" s="1"/>
  <c r="Z1302"/>
  <c r="AB1302" s="1"/>
  <c r="AD1302" l="1"/>
  <c r="AF1302" l="1"/>
  <c r="AG1302" s="1"/>
  <c r="AE1302"/>
  <c r="T1303" l="1"/>
  <c r="AH1302"/>
  <c r="S1304" l="1"/>
  <c r="R1305" s="1"/>
  <c r="AJ1302"/>
  <c r="AI1302" s="1"/>
  <c r="U1303"/>
  <c r="W1303" s="1"/>
  <c r="Y1303" s="1"/>
  <c r="V1303"/>
  <c r="X1303" s="1"/>
  <c r="Z1303" s="1"/>
  <c r="AB1303" l="1"/>
  <c r="AD1303" s="1"/>
  <c r="AA1303"/>
  <c r="AC1303" s="1"/>
  <c r="AE1303" l="1"/>
  <c r="AF1303"/>
  <c r="AG1303" s="1"/>
  <c r="AH1303" l="1"/>
  <c r="AJ1303" s="1"/>
  <c r="AI1303" s="1"/>
  <c r="T1304"/>
  <c r="S1305" l="1"/>
  <c r="R1306" s="1"/>
  <c r="V1304"/>
  <c r="X1304" s="1"/>
  <c r="Z1304" s="1"/>
  <c r="U1304"/>
  <c r="W1304" s="1"/>
  <c r="Y1304" s="1"/>
  <c r="AB1304" l="1"/>
  <c r="AD1304" s="1"/>
  <c r="AA1304"/>
  <c r="AC1304" s="1"/>
  <c r="AF1304" l="1"/>
  <c r="AG1304" s="1"/>
  <c r="AE1304"/>
  <c r="AH1304" l="1"/>
  <c r="AJ1304" s="1"/>
  <c r="AI1304" s="1"/>
  <c r="T1305"/>
  <c r="S1306" l="1"/>
  <c r="R1307" s="1"/>
  <c r="U1305"/>
  <c r="W1305" s="1"/>
  <c r="Y1305" s="1"/>
  <c r="V1305"/>
  <c r="X1305" s="1"/>
  <c r="Z1305" s="1"/>
  <c r="AB1305" l="1"/>
  <c r="AD1305" s="1"/>
  <c r="AA1305"/>
  <c r="AC1305" s="1"/>
  <c r="AF1305" l="1"/>
  <c r="AG1305" s="1"/>
  <c r="AE1305"/>
  <c r="AH1305" l="1"/>
  <c r="AJ1305" s="1"/>
  <c r="AI1305" s="1"/>
  <c r="T1306"/>
  <c r="S1307" l="1"/>
  <c r="R1308" s="1"/>
  <c r="V1306"/>
  <c r="X1306" s="1"/>
  <c r="Z1306" s="1"/>
  <c r="U1306"/>
  <c r="W1306" s="1"/>
  <c r="Y1306" s="1"/>
  <c r="AB1306" l="1"/>
  <c r="AD1306" s="1"/>
  <c r="AA1306"/>
  <c r="AC1306" s="1"/>
  <c r="AE1306" l="1"/>
  <c r="AF1306"/>
  <c r="AG1306" s="1"/>
  <c r="T1307" l="1"/>
  <c r="V1307" s="1"/>
  <c r="X1307" s="1"/>
  <c r="Z1307" s="1"/>
  <c r="AH1306"/>
  <c r="AJ1306" s="1"/>
  <c r="AI1306" s="1"/>
  <c r="U1307" l="1"/>
  <c r="W1307" s="1"/>
  <c r="Y1307" s="1"/>
  <c r="S1308"/>
  <c r="R1309" s="1"/>
  <c r="AB1307"/>
  <c r="AD1307" s="1"/>
  <c r="AA1307" l="1"/>
  <c r="AC1307" s="1"/>
  <c r="AF1307" s="1"/>
  <c r="AG1307" s="1"/>
  <c r="AE1307" l="1"/>
  <c r="AH1307"/>
  <c r="T1308"/>
  <c r="S1309" l="1"/>
  <c r="R1310" s="1"/>
  <c r="AJ1307"/>
  <c r="AI1307" s="1"/>
  <c r="U1308"/>
  <c r="W1308" s="1"/>
  <c r="Y1308" s="1"/>
  <c r="V1308"/>
  <c r="X1308" s="1"/>
  <c r="Z1308" s="1"/>
  <c r="AB1308" l="1"/>
  <c r="AD1308" s="1"/>
  <c r="AA1308"/>
  <c r="AC1308" s="1"/>
  <c r="AF1308" l="1"/>
  <c r="AG1308" s="1"/>
  <c r="AE1308"/>
  <c r="T1309" l="1"/>
  <c r="AH1308"/>
  <c r="S1310" l="1"/>
  <c r="R1311" s="1"/>
  <c r="AJ1308"/>
  <c r="AI1308" s="1"/>
  <c r="V1309"/>
  <c r="X1309" s="1"/>
  <c r="Z1309" s="1"/>
  <c r="U1309"/>
  <c r="W1309" s="1"/>
  <c r="Y1309" s="1"/>
  <c r="AB1309" l="1"/>
  <c r="AD1309" s="1"/>
  <c r="AA1309"/>
  <c r="AC1309" s="1"/>
  <c r="AF1309" l="1"/>
  <c r="AG1309" s="1"/>
  <c r="AE1309"/>
  <c r="T1310" l="1"/>
  <c r="V1310" s="1"/>
  <c r="X1310" s="1"/>
  <c r="AH1309"/>
  <c r="S1311" l="1"/>
  <c r="R1312" s="1"/>
  <c r="U1310"/>
  <c r="W1310" s="1"/>
  <c r="Y1310" s="1"/>
  <c r="AA1310" s="1"/>
  <c r="AJ1309"/>
  <c r="AI1309" s="1"/>
  <c r="Z1310"/>
  <c r="AB1310" s="1"/>
  <c r="AD1310" l="1"/>
  <c r="AC1310"/>
  <c r="AF1310" l="1"/>
  <c r="AG1310" s="1"/>
  <c r="AE1310"/>
  <c r="T1311" l="1"/>
  <c r="AH1310"/>
  <c r="S1312" l="1"/>
  <c r="R1313" s="1"/>
  <c r="AJ1310"/>
  <c r="AI1310" s="1"/>
  <c r="U1311"/>
  <c r="W1311" s="1"/>
  <c r="Y1311" s="1"/>
  <c r="V1311"/>
  <c r="X1311" s="1"/>
  <c r="Z1311" s="1"/>
  <c r="AB1311" l="1"/>
  <c r="AD1311" s="1"/>
  <c r="AA1311"/>
  <c r="AC1311" s="1"/>
  <c r="AE1311" l="1"/>
  <c r="AF1311"/>
  <c r="AG1311" s="1"/>
  <c r="AH1311" l="1"/>
  <c r="AJ1311" s="1"/>
  <c r="AI1311" s="1"/>
  <c r="T1312"/>
  <c r="S1313" l="1"/>
  <c r="R1314" s="1"/>
  <c r="U1312"/>
  <c r="W1312" s="1"/>
  <c r="Y1312" s="1"/>
  <c r="V1312"/>
  <c r="X1312" s="1"/>
  <c r="Z1312" s="1"/>
  <c r="AB1312" l="1"/>
  <c r="AD1312" s="1"/>
  <c r="AA1312"/>
  <c r="AC1312" s="1"/>
  <c r="AF1312" l="1"/>
  <c r="AG1312" s="1"/>
  <c r="AE1312"/>
  <c r="AH1312" l="1"/>
  <c r="AJ1312" s="1"/>
  <c r="AI1312" s="1"/>
  <c r="T1313"/>
  <c r="S1314" l="1"/>
  <c r="R1315" s="1"/>
  <c r="U1313"/>
  <c r="W1313" s="1"/>
  <c r="Y1313" s="1"/>
  <c r="V1313"/>
  <c r="X1313" s="1"/>
  <c r="Z1313" s="1"/>
  <c r="AB1313" l="1"/>
  <c r="AD1313" s="1"/>
  <c r="AA1313"/>
  <c r="AC1313" s="1"/>
  <c r="AE1313" l="1"/>
  <c r="AF1313"/>
  <c r="AG1313" s="1"/>
  <c r="AH1313" l="1"/>
  <c r="AJ1313" s="1"/>
  <c r="AI1313" s="1"/>
  <c r="T1314"/>
  <c r="S1315" l="1"/>
  <c r="R1316" s="1"/>
  <c r="U1314"/>
  <c r="W1314" s="1"/>
  <c r="Y1314" s="1"/>
  <c r="V1314"/>
  <c r="X1314" s="1"/>
  <c r="Z1314" s="1"/>
  <c r="AB1314" l="1"/>
  <c r="AD1314" s="1"/>
  <c r="AA1314"/>
  <c r="AC1314" s="1"/>
  <c r="AE1314" l="1"/>
  <c r="AF1314"/>
  <c r="AG1314" s="1"/>
  <c r="AH1314" l="1"/>
  <c r="AJ1314" s="1"/>
  <c r="AI1314" s="1"/>
  <c r="T1315"/>
  <c r="S1316" l="1"/>
  <c r="R1317" s="1"/>
  <c r="V1315"/>
  <c r="X1315" s="1"/>
  <c r="Z1315" s="1"/>
  <c r="U1315"/>
  <c r="W1315" s="1"/>
  <c r="Y1315" s="1"/>
  <c r="AB1315" l="1"/>
  <c r="AD1315" s="1"/>
  <c r="AA1315"/>
  <c r="AC1315" s="1"/>
  <c r="AE1315" l="1"/>
  <c r="AF1315"/>
  <c r="AG1315" s="1"/>
  <c r="T1316" l="1"/>
  <c r="V1316" s="1"/>
  <c r="X1316" s="1"/>
  <c r="AH1315"/>
  <c r="S1317" l="1"/>
  <c r="R1318" s="1"/>
  <c r="U1316"/>
  <c r="W1316" s="1"/>
  <c r="AJ1315"/>
  <c r="AI1315" s="1"/>
  <c r="Z1316"/>
  <c r="AB1316" s="1"/>
  <c r="Y1316" l="1"/>
  <c r="AA1316" s="1"/>
  <c r="AD1316"/>
  <c r="AC1316" l="1"/>
  <c r="AF1316" s="1"/>
  <c r="AG1316" s="1"/>
  <c r="AE1316" l="1"/>
  <c r="AH1316" s="1"/>
  <c r="T1317" l="1"/>
  <c r="AJ1316"/>
  <c r="AI1316" s="1"/>
  <c r="S1318" l="1"/>
  <c r="R1319" s="1"/>
  <c r="U1317"/>
  <c r="W1317" s="1"/>
  <c r="Y1317" s="1"/>
  <c r="V1317"/>
  <c r="X1317" s="1"/>
  <c r="Z1317" s="1"/>
  <c r="AB1317" l="1"/>
  <c r="AD1317" s="1"/>
  <c r="AA1317"/>
  <c r="AC1317" s="1"/>
  <c r="AE1317" l="1"/>
  <c r="AF1317"/>
  <c r="AG1317" s="1"/>
  <c r="AH1317" l="1"/>
  <c r="AJ1317" s="1"/>
  <c r="T1318"/>
  <c r="AI1317" l="1"/>
  <c r="S1319"/>
  <c r="R1320" s="1"/>
  <c r="V1318"/>
  <c r="X1318" s="1"/>
  <c r="Z1318" s="1"/>
  <c r="U1318"/>
  <c r="W1318" s="1"/>
  <c r="Y1318" s="1"/>
  <c r="AB1318" l="1"/>
  <c r="AD1318" s="1"/>
  <c r="AA1318"/>
  <c r="AC1318" s="1"/>
  <c r="AE1318" l="1"/>
  <c r="AF1318"/>
  <c r="AG1318" s="1"/>
  <c r="AH1318" l="1"/>
  <c r="AJ1318" s="1"/>
  <c r="T1319"/>
  <c r="AI1318" l="1"/>
  <c r="S1320"/>
  <c r="R1321" s="1"/>
  <c r="V1319"/>
  <c r="X1319" s="1"/>
  <c r="Z1319" s="1"/>
  <c r="U1319"/>
  <c r="W1319" s="1"/>
  <c r="Y1319" s="1"/>
  <c r="AB1319" l="1"/>
  <c r="AD1319" s="1"/>
  <c r="AA1319"/>
  <c r="AC1319" s="1"/>
  <c r="AE1319" l="1"/>
  <c r="AF1319"/>
  <c r="AG1319" s="1"/>
  <c r="AH1319" l="1"/>
  <c r="AJ1319" s="1"/>
  <c r="T1320"/>
  <c r="AI1319" l="1"/>
  <c r="S1321"/>
  <c r="R1322" s="1"/>
  <c r="U1320"/>
  <c r="W1320" s="1"/>
  <c r="Y1320" s="1"/>
  <c r="V1320"/>
  <c r="X1320" s="1"/>
  <c r="Z1320" s="1"/>
  <c r="AB1320" l="1"/>
  <c r="AD1320" s="1"/>
  <c r="AA1320"/>
  <c r="AC1320" s="1"/>
  <c r="AE1320" l="1"/>
  <c r="AF1320"/>
  <c r="AG1320" s="1"/>
  <c r="T1321" l="1"/>
  <c r="U1321" s="1"/>
  <c r="W1321" s="1"/>
  <c r="Y1321" s="1"/>
  <c r="AH1320"/>
  <c r="AJ1320" s="1"/>
  <c r="V1321" l="1"/>
  <c r="X1321" s="1"/>
  <c r="Z1321" s="1"/>
  <c r="S1322"/>
  <c r="R1323" s="1"/>
  <c r="AA1321"/>
  <c r="AC1321" s="1"/>
  <c r="AI1320"/>
  <c r="AB1321" l="1"/>
  <c r="AD1321" s="1"/>
  <c r="AE1321" s="1"/>
  <c r="AF1321" l="1"/>
  <c r="AG1321" s="1"/>
  <c r="AH1321" s="1"/>
  <c r="AJ1321" s="1"/>
  <c r="AI1321" s="1"/>
  <c r="T1322" l="1"/>
  <c r="U1322" l="1"/>
  <c r="W1322" s="1"/>
  <c r="Y1322" s="1"/>
  <c r="AA1322" s="1"/>
  <c r="S1323"/>
  <c r="R1324" s="1"/>
  <c r="V1322"/>
  <c r="X1322" s="1"/>
  <c r="Z1322" s="1"/>
  <c r="AB1322" s="1"/>
  <c r="AC1322" l="1"/>
  <c r="AD1322"/>
  <c r="AF1322" l="1"/>
  <c r="AG1322" s="1"/>
  <c r="AH1322" s="1"/>
  <c r="AE1322"/>
  <c r="T1323" l="1"/>
  <c r="U1323" s="1"/>
  <c r="W1323" s="1"/>
  <c r="Y1323" s="1"/>
  <c r="AJ1322"/>
  <c r="AI1322" s="1"/>
  <c r="V1323" l="1"/>
  <c r="X1323" s="1"/>
  <c r="Z1323" s="1"/>
  <c r="S1324"/>
  <c r="R1325" s="1"/>
  <c r="AA1323"/>
  <c r="AC1323" s="1"/>
  <c r="AB1323" l="1"/>
  <c r="AD1323" s="1"/>
  <c r="AF1323" s="1"/>
  <c r="AG1323" s="1"/>
  <c r="AE1323" l="1"/>
  <c r="T1324"/>
  <c r="U1324" s="1"/>
  <c r="AH1323"/>
  <c r="S1325" l="1"/>
  <c r="R1326" s="1"/>
  <c r="V1324"/>
  <c r="X1324" s="1"/>
  <c r="Z1324" s="1"/>
  <c r="AB1324" s="1"/>
  <c r="AJ1323"/>
  <c r="AI1323" s="1"/>
  <c r="W1324"/>
  <c r="Y1324" l="1"/>
  <c r="AA1324" s="1"/>
  <c r="AD1324"/>
  <c r="AC1324" l="1"/>
  <c r="AF1324" l="1"/>
  <c r="AG1324" s="1"/>
  <c r="AE1324"/>
  <c r="AH1324" l="1"/>
  <c r="AJ1324" s="1"/>
  <c r="AI1324" s="1"/>
  <c r="T1325"/>
  <c r="S1326" l="1"/>
  <c r="R1327" s="1"/>
  <c r="V1325"/>
  <c r="X1325" s="1"/>
  <c r="Z1325" s="1"/>
  <c r="U1325"/>
  <c r="W1325" s="1"/>
  <c r="Y1325" s="1"/>
  <c r="AB1325" l="1"/>
  <c r="AD1325" s="1"/>
  <c r="AA1325"/>
  <c r="AC1325" s="1"/>
  <c r="AF1325" l="1"/>
  <c r="AG1325" s="1"/>
  <c r="AE1325"/>
  <c r="AH1325" l="1"/>
  <c r="AJ1325" s="1"/>
  <c r="AI1325" s="1"/>
  <c r="T1326"/>
  <c r="S1327" l="1"/>
  <c r="R1328" s="1"/>
  <c r="V1326"/>
  <c r="X1326" s="1"/>
  <c r="Z1326" s="1"/>
  <c r="U1326"/>
  <c r="W1326" s="1"/>
  <c r="Y1326" s="1"/>
  <c r="AB1326" l="1"/>
  <c r="AD1326" s="1"/>
  <c r="AA1326"/>
  <c r="AC1326" s="1"/>
  <c r="AF1326" l="1"/>
  <c r="AG1326" s="1"/>
  <c r="AE1326"/>
  <c r="AH1326" l="1"/>
  <c r="AJ1326" s="1"/>
  <c r="AI1326" s="1"/>
  <c r="T1327"/>
  <c r="S1328" l="1"/>
  <c r="R1329" s="1"/>
  <c r="U1327"/>
  <c r="W1327" s="1"/>
  <c r="Y1327" s="1"/>
  <c r="V1327"/>
  <c r="X1327" s="1"/>
  <c r="Z1327" s="1"/>
  <c r="AB1327" l="1"/>
  <c r="AD1327" s="1"/>
  <c r="AA1327"/>
  <c r="AC1327" s="1"/>
  <c r="AF1327" l="1"/>
  <c r="AG1327" s="1"/>
  <c r="AE1327"/>
  <c r="AH1327" l="1"/>
  <c r="AJ1327" s="1"/>
  <c r="AI1327" s="1"/>
  <c r="T1328"/>
  <c r="S1329" l="1"/>
  <c r="R1330" s="1"/>
  <c r="U1328"/>
  <c r="W1328" s="1"/>
  <c r="Y1328" s="1"/>
  <c r="V1328"/>
  <c r="X1328" s="1"/>
  <c r="AA1328" l="1"/>
  <c r="AC1328" s="1"/>
  <c r="Z1328"/>
  <c r="AB1328" s="1"/>
  <c r="AD1328" l="1"/>
  <c r="AF1328" s="1"/>
  <c r="AG1328" s="1"/>
  <c r="AE1328" l="1"/>
  <c r="AH1328" l="1"/>
  <c r="AJ1328" s="1"/>
  <c r="AI1328" s="1"/>
  <c r="T1329"/>
  <c r="S1330" l="1"/>
  <c r="R1331" s="1"/>
  <c r="U1329"/>
  <c r="W1329" s="1"/>
  <c r="Y1329" s="1"/>
  <c r="V1329"/>
  <c r="X1329" s="1"/>
  <c r="Z1329" s="1"/>
  <c r="AB1329" l="1"/>
  <c r="AD1329" s="1"/>
  <c r="AA1329"/>
  <c r="AC1329" s="1"/>
  <c r="AE1329" l="1"/>
  <c r="AF1329"/>
  <c r="AG1329" s="1"/>
  <c r="T1330" l="1"/>
  <c r="AH1329"/>
  <c r="AJ1329" s="1"/>
  <c r="AI1329" s="1"/>
  <c r="S1331" l="1"/>
  <c r="R1332" s="1"/>
  <c r="U1330"/>
  <c r="W1330" s="1"/>
  <c r="Y1330" s="1"/>
  <c r="V1330"/>
  <c r="X1330" s="1"/>
  <c r="Z1330" s="1"/>
  <c r="AB1330" l="1"/>
  <c r="AD1330" s="1"/>
  <c r="AA1330"/>
  <c r="AC1330" s="1"/>
  <c r="AF1330" l="1"/>
  <c r="AG1330" s="1"/>
  <c r="AE1330"/>
  <c r="AH1330" l="1"/>
  <c r="AJ1330" s="1"/>
  <c r="AI1330" s="1"/>
  <c r="T1331"/>
  <c r="S1332" l="1"/>
  <c r="R1333" s="1"/>
  <c r="U1331"/>
  <c r="W1331" s="1"/>
  <c r="Y1331" s="1"/>
  <c r="V1331"/>
  <c r="X1331" s="1"/>
  <c r="Z1331" s="1"/>
  <c r="AB1331" l="1"/>
  <c r="AD1331" s="1"/>
  <c r="AA1331"/>
  <c r="AC1331" s="1"/>
  <c r="AE1331" l="1"/>
  <c r="AF1331"/>
  <c r="AG1331" s="1"/>
  <c r="T1332" l="1"/>
  <c r="AH1331"/>
  <c r="AJ1331" s="1"/>
  <c r="AI1331" s="1"/>
  <c r="S1333" l="1"/>
  <c r="R1334" s="1"/>
  <c r="U1332"/>
  <c r="W1332" s="1"/>
  <c r="Y1332" s="1"/>
  <c r="V1332"/>
  <c r="X1332" s="1"/>
  <c r="Z1332" s="1"/>
  <c r="AB1332" l="1"/>
  <c r="AD1332" s="1"/>
  <c r="AA1332"/>
  <c r="AC1332" s="1"/>
  <c r="AF1332" l="1"/>
  <c r="AG1332" s="1"/>
  <c r="AE1332"/>
  <c r="T1333" l="1"/>
  <c r="AH1332"/>
  <c r="AJ1332" s="1"/>
  <c r="AI1332" s="1"/>
  <c r="S1334" l="1"/>
  <c r="R1335" s="1"/>
  <c r="U1333"/>
  <c r="W1333" s="1"/>
  <c r="Y1333" s="1"/>
  <c r="V1333"/>
  <c r="X1333" s="1"/>
  <c r="Z1333" s="1"/>
  <c r="AB1333" l="1"/>
  <c r="AD1333" s="1"/>
  <c r="AA1333"/>
  <c r="AC1333" s="1"/>
  <c r="AF1333" l="1"/>
  <c r="AG1333" s="1"/>
  <c r="AE1333"/>
  <c r="AH1333" l="1"/>
  <c r="AJ1333" s="1"/>
  <c r="AI1333" s="1"/>
  <c r="T1334"/>
  <c r="S1335" l="1"/>
  <c r="R1336" s="1"/>
  <c r="U1334"/>
  <c r="W1334" s="1"/>
  <c r="Y1334" s="1"/>
  <c r="V1334"/>
  <c r="X1334" s="1"/>
  <c r="Z1334" s="1"/>
  <c r="AB1334" l="1"/>
  <c r="AD1334" s="1"/>
  <c r="AA1334"/>
  <c r="AC1334" s="1"/>
  <c r="AF1334" l="1"/>
  <c r="AG1334" s="1"/>
  <c r="AE1334"/>
  <c r="AH1334" l="1"/>
  <c r="AJ1334" s="1"/>
  <c r="AI1334" s="1"/>
  <c r="T1335"/>
  <c r="S1336" l="1"/>
  <c r="R1337" s="1"/>
  <c r="U1335"/>
  <c r="W1335" s="1"/>
  <c r="Y1335" s="1"/>
  <c r="V1335"/>
  <c r="X1335" s="1"/>
  <c r="Z1335" s="1"/>
  <c r="AB1335" l="1"/>
  <c r="AD1335" s="1"/>
  <c r="AA1335"/>
  <c r="AC1335" s="1"/>
  <c r="AF1335" l="1"/>
  <c r="AG1335" s="1"/>
  <c r="AE1335"/>
  <c r="T1336" l="1"/>
  <c r="AH1335"/>
  <c r="AJ1335" s="1"/>
  <c r="AI1335" s="1"/>
  <c r="S1337" l="1"/>
  <c r="R1338" s="1"/>
  <c r="V1336"/>
  <c r="X1336" s="1"/>
  <c r="Z1336" s="1"/>
  <c r="U1336"/>
  <c r="W1336" s="1"/>
  <c r="Y1336" s="1"/>
  <c r="AB1336" l="1"/>
  <c r="AD1336" s="1"/>
  <c r="AA1336"/>
  <c r="AC1336" s="1"/>
  <c r="AF1336" l="1"/>
  <c r="AG1336" s="1"/>
  <c r="AE1336"/>
  <c r="AH1336" l="1"/>
  <c r="AJ1336" s="1"/>
  <c r="AI1336" s="1"/>
  <c r="T1337"/>
  <c r="S1338" l="1"/>
  <c r="R1339" s="1"/>
  <c r="V1337"/>
  <c r="X1337" s="1"/>
  <c r="Z1337" s="1"/>
  <c r="U1337"/>
  <c r="W1337" s="1"/>
  <c r="Y1337" s="1"/>
  <c r="AB1337" l="1"/>
  <c r="AD1337" s="1"/>
  <c r="AA1337"/>
  <c r="AC1337" s="1"/>
  <c r="AF1337" l="1"/>
  <c r="AG1337" s="1"/>
  <c r="AE1337"/>
  <c r="AH1337" l="1"/>
  <c r="AJ1337" s="1"/>
  <c r="T1338"/>
  <c r="AI1337" l="1"/>
  <c r="S1339"/>
  <c r="R1340" s="1"/>
  <c r="U1338"/>
  <c r="W1338" s="1"/>
  <c r="Y1338" s="1"/>
  <c r="V1338"/>
  <c r="X1338" s="1"/>
  <c r="Z1338" s="1"/>
  <c r="AB1338" l="1"/>
  <c r="AD1338" s="1"/>
  <c r="AA1338"/>
  <c r="AC1338" s="1"/>
  <c r="AF1338" l="1"/>
  <c r="AG1338" s="1"/>
  <c r="AE1338"/>
  <c r="T1339" l="1"/>
  <c r="U1339" s="1"/>
  <c r="W1339" s="1"/>
  <c r="Y1339" s="1"/>
  <c r="AH1338"/>
  <c r="AJ1338" s="1"/>
  <c r="AI1338" s="1"/>
  <c r="V1339" l="1"/>
  <c r="X1339" s="1"/>
  <c r="Z1339" s="1"/>
  <c r="S1340"/>
  <c r="R1341" s="1"/>
  <c r="AA1339"/>
  <c r="AC1339" s="1"/>
  <c r="AB1339" l="1"/>
  <c r="AD1339" s="1"/>
  <c r="AF1339" s="1"/>
  <c r="AG1339" s="1"/>
  <c r="AE1339" l="1"/>
  <c r="T1340"/>
  <c r="AH1339"/>
  <c r="S1341" l="1"/>
  <c r="R1342" s="1"/>
  <c r="AJ1339"/>
  <c r="AI1339" s="1"/>
  <c r="U1340"/>
  <c r="W1340" s="1"/>
  <c r="Y1340" s="1"/>
  <c r="V1340"/>
  <c r="X1340" s="1"/>
  <c r="Z1340" s="1"/>
  <c r="AB1340" l="1"/>
  <c r="AD1340" s="1"/>
  <c r="AA1340"/>
  <c r="AC1340" s="1"/>
  <c r="AF1340" l="1"/>
  <c r="AG1340" s="1"/>
  <c r="AE1340"/>
  <c r="T1341" l="1"/>
  <c r="U1341" s="1"/>
  <c r="W1341" s="1"/>
  <c r="AH1340"/>
  <c r="S1342" l="1"/>
  <c r="R1343" s="1"/>
  <c r="V1341"/>
  <c r="X1341" s="1"/>
  <c r="Z1341" s="1"/>
  <c r="AB1341" s="1"/>
  <c r="AJ1340"/>
  <c r="AI1340" s="1"/>
  <c r="Y1341"/>
  <c r="AA1341" s="1"/>
  <c r="AD1341" l="1"/>
  <c r="AC1341"/>
  <c r="AE1341" l="1"/>
  <c r="AF1341"/>
  <c r="AG1341" s="1"/>
  <c r="T1342" l="1"/>
  <c r="AH1341"/>
  <c r="S1343" l="1"/>
  <c r="R1344" s="1"/>
  <c r="AJ1341"/>
  <c r="AI1341" s="1"/>
  <c r="V1342"/>
  <c r="X1342" s="1"/>
  <c r="Z1342" s="1"/>
  <c r="U1342"/>
  <c r="W1342" s="1"/>
  <c r="Y1342" s="1"/>
  <c r="AB1342" l="1"/>
  <c r="AD1342" s="1"/>
  <c r="AA1342"/>
  <c r="AC1342" s="1"/>
  <c r="AE1342" l="1"/>
  <c r="AF1342"/>
  <c r="AG1342" s="1"/>
  <c r="T1343" l="1"/>
  <c r="AH1342"/>
  <c r="S1344" l="1"/>
  <c r="R1345" s="1"/>
  <c r="AJ1342"/>
  <c r="AI1342" s="1"/>
  <c r="V1343"/>
  <c r="X1343" s="1"/>
  <c r="Z1343" s="1"/>
  <c r="U1343"/>
  <c r="W1343" s="1"/>
  <c r="Y1343" s="1"/>
  <c r="AB1343" l="1"/>
  <c r="AD1343" s="1"/>
  <c r="AA1343"/>
  <c r="AC1343" s="1"/>
  <c r="AE1343" l="1"/>
  <c r="AF1343"/>
  <c r="AG1343" s="1"/>
  <c r="AH1343" l="1"/>
  <c r="T1344"/>
  <c r="S1345" l="1"/>
  <c r="R1346" s="1"/>
  <c r="AJ1343"/>
  <c r="AI1343" s="1"/>
  <c r="V1344"/>
  <c r="X1344" s="1"/>
  <c r="U1344"/>
  <c r="W1344" s="1"/>
  <c r="Z1344" l="1"/>
  <c r="AB1344" s="1"/>
  <c r="Y1344"/>
  <c r="AA1344" s="1"/>
  <c r="AD1344" l="1"/>
  <c r="AC1344"/>
  <c r="AE1344" l="1"/>
  <c r="AF1344"/>
  <c r="AG1344" s="1"/>
  <c r="T1345" l="1"/>
  <c r="AH1344"/>
  <c r="S1346" l="1"/>
  <c r="R1347" s="1"/>
  <c r="AJ1344"/>
  <c r="AI1344" s="1"/>
  <c r="V1345"/>
  <c r="X1345" s="1"/>
  <c r="Z1345" s="1"/>
  <c r="U1345"/>
  <c r="W1345" s="1"/>
  <c r="Y1345" s="1"/>
  <c r="AB1345" l="1"/>
  <c r="AD1345" s="1"/>
  <c r="AA1345"/>
  <c r="AC1345" s="1"/>
  <c r="AE1345" l="1"/>
  <c r="AF1345"/>
  <c r="AG1345" s="1"/>
  <c r="T1346" l="1"/>
  <c r="AH1345"/>
  <c r="S1347" l="1"/>
  <c r="R1348" s="1"/>
  <c r="AJ1345"/>
  <c r="AI1345" s="1"/>
  <c r="V1346"/>
  <c r="X1346" s="1"/>
  <c r="Z1346" s="1"/>
  <c r="U1346"/>
  <c r="W1346" s="1"/>
  <c r="Y1346" s="1"/>
  <c r="AB1346" l="1"/>
  <c r="AD1346" s="1"/>
  <c r="AA1346"/>
  <c r="AC1346" s="1"/>
  <c r="AE1346" l="1"/>
  <c r="AF1346"/>
  <c r="AG1346" s="1"/>
  <c r="T1347" l="1"/>
  <c r="AH1346"/>
  <c r="S1348" l="1"/>
  <c r="R1349" s="1"/>
  <c r="AJ1346"/>
  <c r="AI1346" s="1"/>
  <c r="U1347"/>
  <c r="W1347" s="1"/>
  <c r="Y1347" s="1"/>
  <c r="V1347"/>
  <c r="X1347" s="1"/>
  <c r="Z1347" s="1"/>
  <c r="AB1347" l="1"/>
  <c r="AD1347" s="1"/>
  <c r="AA1347"/>
  <c r="AC1347" s="1"/>
  <c r="AE1347" l="1"/>
  <c r="AF1347"/>
  <c r="AG1347" s="1"/>
  <c r="AH1347" l="1"/>
  <c r="T1348"/>
  <c r="S1349" l="1"/>
  <c r="R1350" s="1"/>
  <c r="AJ1347"/>
  <c r="AI1347" s="1"/>
  <c r="V1348"/>
  <c r="X1348" s="1"/>
  <c r="U1348"/>
  <c r="W1348" s="1"/>
  <c r="Y1348" l="1"/>
  <c r="AA1348" s="1"/>
  <c r="Z1348"/>
  <c r="AB1348" s="1"/>
  <c r="AC1348" l="1"/>
  <c r="AD1348"/>
  <c r="AE1348" l="1"/>
  <c r="AF1348"/>
  <c r="AG1348" s="1"/>
  <c r="T1349" l="1"/>
  <c r="AH1348"/>
  <c r="S1350" l="1"/>
  <c r="R1351" s="1"/>
  <c r="AJ1348"/>
  <c r="AI1348" s="1"/>
  <c r="U1349"/>
  <c r="W1349" s="1"/>
  <c r="Y1349" s="1"/>
  <c r="V1349"/>
  <c r="X1349" s="1"/>
  <c r="Z1349" s="1"/>
  <c r="AB1349" l="1"/>
  <c r="AD1349" s="1"/>
  <c r="AA1349"/>
  <c r="AC1349" s="1"/>
  <c r="AE1349" l="1"/>
  <c r="AF1349"/>
  <c r="AG1349" s="1"/>
  <c r="T1350" l="1"/>
  <c r="AH1349"/>
  <c r="S1351" l="1"/>
  <c r="R1352" s="1"/>
  <c r="AJ1349"/>
  <c r="AI1349" s="1"/>
  <c r="V1350"/>
  <c r="X1350" s="1"/>
  <c r="Z1350" s="1"/>
  <c r="U1350"/>
  <c r="W1350" s="1"/>
  <c r="Y1350" s="1"/>
  <c r="AB1350" l="1"/>
  <c r="AD1350" s="1"/>
  <c r="AA1350"/>
  <c r="AC1350" s="1"/>
  <c r="AE1350" l="1"/>
  <c r="AF1350"/>
  <c r="AG1350" s="1"/>
  <c r="T1351" l="1"/>
  <c r="AH1350"/>
  <c r="S1352" l="1"/>
  <c r="R1353" s="1"/>
  <c r="U1351"/>
  <c r="W1351" s="1"/>
  <c r="AJ1350"/>
  <c r="AI1350" s="1"/>
  <c r="V1351"/>
  <c r="X1351" s="1"/>
  <c r="Z1351" s="1"/>
  <c r="AB1351" l="1"/>
  <c r="AD1351" s="1"/>
  <c r="Y1351"/>
  <c r="AA1351" s="1"/>
  <c r="AC1351" l="1"/>
  <c r="AE1351" l="1"/>
  <c r="AF1351"/>
  <c r="AG1351" s="1"/>
  <c r="AH1351" l="1"/>
  <c r="AJ1351" s="1"/>
  <c r="AI1351" s="1"/>
  <c r="T1352"/>
  <c r="S1353" l="1"/>
  <c r="R1354" s="1"/>
  <c r="U1352"/>
  <c r="W1352" s="1"/>
  <c r="Y1352" s="1"/>
  <c r="V1352"/>
  <c r="X1352" s="1"/>
  <c r="Z1352" s="1"/>
  <c r="AB1352" l="1"/>
  <c r="AD1352" s="1"/>
  <c r="AA1352"/>
  <c r="AC1352" s="1"/>
  <c r="AE1352" l="1"/>
  <c r="AF1352"/>
  <c r="AG1352" s="1"/>
  <c r="T1353" l="1"/>
  <c r="AH1352"/>
  <c r="AJ1352" s="1"/>
  <c r="AI1352" s="1"/>
  <c r="U1353" l="1"/>
  <c r="W1353" s="1"/>
  <c r="Y1353" s="1"/>
  <c r="S1354"/>
  <c r="R1355" s="1"/>
  <c r="V1353"/>
  <c r="X1353" s="1"/>
  <c r="Z1353" s="1"/>
  <c r="AB1353" s="1"/>
  <c r="AA1353" l="1"/>
  <c r="AC1353" s="1"/>
  <c r="AD1353"/>
  <c r="AF1353" l="1"/>
  <c r="AG1353" s="1"/>
  <c r="AE1353"/>
  <c r="AH1353" l="1"/>
  <c r="AJ1353" s="1"/>
  <c r="AI1353" s="1"/>
  <c r="T1354"/>
  <c r="S1355" l="1"/>
  <c r="R1356" s="1"/>
  <c r="U1354"/>
  <c r="W1354" s="1"/>
  <c r="Y1354" s="1"/>
  <c r="V1354"/>
  <c r="X1354" s="1"/>
  <c r="Z1354" s="1"/>
  <c r="AB1354" l="1"/>
  <c r="AD1354" s="1"/>
  <c r="AA1354"/>
  <c r="AC1354" s="1"/>
  <c r="AF1354" l="1"/>
  <c r="AG1354" s="1"/>
  <c r="AE1354"/>
  <c r="AH1354" l="1"/>
  <c r="AJ1354" s="1"/>
  <c r="AI1354" s="1"/>
  <c r="T1355"/>
  <c r="S1356" l="1"/>
  <c r="R1357" s="1"/>
  <c r="U1355"/>
  <c r="W1355" s="1"/>
  <c r="Y1355" s="1"/>
  <c r="V1355"/>
  <c r="X1355" s="1"/>
  <c r="Z1355" s="1"/>
  <c r="AB1355" l="1"/>
  <c r="AD1355" s="1"/>
  <c r="AA1355"/>
  <c r="AC1355" s="1"/>
  <c r="AE1355" l="1"/>
  <c r="AF1355"/>
  <c r="AG1355" s="1"/>
  <c r="T1356" l="1"/>
  <c r="AH1355"/>
  <c r="AJ1355" s="1"/>
  <c r="AI1355" s="1"/>
  <c r="V1356" l="1"/>
  <c r="X1356" s="1"/>
  <c r="Z1356" s="1"/>
  <c r="AB1356" s="1"/>
  <c r="S1357"/>
  <c r="R1358" s="1"/>
  <c r="U1356"/>
  <c r="W1356" s="1"/>
  <c r="Y1356" s="1"/>
  <c r="AA1356" l="1"/>
  <c r="AC1356" s="1"/>
  <c r="AD1356"/>
  <c r="AF1356" l="1"/>
  <c r="AG1356" s="1"/>
  <c r="AE1356"/>
  <c r="T1357" l="1"/>
  <c r="AH1356"/>
  <c r="S1358" l="1"/>
  <c r="R1359" s="1"/>
  <c r="AJ1356"/>
  <c r="AI1356" s="1"/>
  <c r="V1357"/>
  <c r="X1357" s="1"/>
  <c r="U1357"/>
  <c r="W1357" s="1"/>
  <c r="Y1357" s="1"/>
  <c r="AA1357" l="1"/>
  <c r="AC1357" s="1"/>
  <c r="Z1357"/>
  <c r="AB1357" s="1"/>
  <c r="AD1357" l="1"/>
  <c r="AF1357" s="1"/>
  <c r="AG1357" s="1"/>
  <c r="AE1357" l="1"/>
  <c r="AH1357" l="1"/>
  <c r="T1358"/>
  <c r="S1359" l="1"/>
  <c r="R1360" s="1"/>
  <c r="AJ1357"/>
  <c r="AI1357" s="1"/>
  <c r="V1358"/>
  <c r="X1358" s="1"/>
  <c r="Z1358" s="1"/>
  <c r="U1358"/>
  <c r="W1358" s="1"/>
  <c r="Y1358" s="1"/>
  <c r="AB1358" l="1"/>
  <c r="AD1358" s="1"/>
  <c r="AA1358"/>
  <c r="AC1358" s="1"/>
  <c r="AE1358" l="1"/>
  <c r="AF1358"/>
  <c r="AG1358" s="1"/>
  <c r="AH1358" l="1"/>
  <c r="AJ1358" s="1"/>
  <c r="AI1358" s="1"/>
  <c r="T1359"/>
  <c r="S1360" l="1"/>
  <c r="R1361" s="1"/>
  <c r="V1359"/>
  <c r="X1359" s="1"/>
  <c r="Z1359" s="1"/>
  <c r="U1359"/>
  <c r="W1359" s="1"/>
  <c r="Y1359" s="1"/>
  <c r="AB1359" l="1"/>
  <c r="AD1359" s="1"/>
  <c r="AA1359"/>
  <c r="AC1359" s="1"/>
  <c r="AE1359" l="1"/>
  <c r="AF1359"/>
  <c r="AG1359" s="1"/>
  <c r="AH1359" l="1"/>
  <c r="AJ1359" s="1"/>
  <c r="T1360"/>
  <c r="AI1359" l="1"/>
  <c r="S1361"/>
  <c r="R1362" s="1"/>
  <c r="U1360"/>
  <c r="W1360" s="1"/>
  <c r="Y1360" s="1"/>
  <c r="V1360"/>
  <c r="X1360" s="1"/>
  <c r="Z1360" s="1"/>
  <c r="AB1360" l="1"/>
  <c r="AD1360" s="1"/>
  <c r="AA1360"/>
  <c r="AC1360" s="1"/>
  <c r="AE1360" l="1"/>
  <c r="AF1360"/>
  <c r="AG1360" s="1"/>
  <c r="AH1360" l="1"/>
  <c r="AJ1360" s="1"/>
  <c r="T1361"/>
  <c r="AI1360" l="1"/>
  <c r="S1362"/>
  <c r="R1363" s="1"/>
  <c r="U1361"/>
  <c r="W1361" s="1"/>
  <c r="Y1361" s="1"/>
  <c r="V1361"/>
  <c r="X1361" s="1"/>
  <c r="Z1361" s="1"/>
  <c r="AB1361" l="1"/>
  <c r="AD1361" s="1"/>
  <c r="AA1361"/>
  <c r="AC1361" s="1"/>
  <c r="AF1361" l="1"/>
  <c r="AG1361" s="1"/>
  <c r="AE1361"/>
  <c r="AH1361" l="1"/>
  <c r="AJ1361" s="1"/>
  <c r="T1362"/>
  <c r="AI1361" l="1"/>
  <c r="S1363"/>
  <c r="R1364" s="1"/>
  <c r="V1362"/>
  <c r="X1362" s="1"/>
  <c r="Z1362" s="1"/>
  <c r="U1362"/>
  <c r="W1362" s="1"/>
  <c r="Y1362" s="1"/>
  <c r="AB1362" l="1"/>
  <c r="AD1362" s="1"/>
  <c r="AA1362"/>
  <c r="AC1362" s="1"/>
  <c r="AF1362" l="1"/>
  <c r="AG1362" s="1"/>
  <c r="AE1362"/>
  <c r="AH1362" l="1"/>
  <c r="AJ1362" s="1"/>
  <c r="T1363"/>
  <c r="AI1362" l="1"/>
  <c r="S1364"/>
  <c r="R1365" s="1"/>
  <c r="U1363"/>
  <c r="W1363" s="1"/>
  <c r="Y1363" s="1"/>
  <c r="V1363"/>
  <c r="X1363" s="1"/>
  <c r="Z1363" s="1"/>
  <c r="AB1363" l="1"/>
  <c r="AD1363" s="1"/>
  <c r="AA1363"/>
  <c r="AC1363" s="1"/>
  <c r="AF1363" l="1"/>
  <c r="AG1363" s="1"/>
  <c r="AE1363"/>
  <c r="AH1363" l="1"/>
  <c r="AJ1363" s="1"/>
  <c r="AI1363" s="1"/>
  <c r="T1364"/>
  <c r="S1365" l="1"/>
  <c r="R1366" s="1"/>
  <c r="U1364"/>
  <c r="W1364" s="1"/>
  <c r="Y1364" s="1"/>
  <c r="V1364"/>
  <c r="X1364" s="1"/>
  <c r="Z1364" s="1"/>
  <c r="AB1364" l="1"/>
  <c r="AD1364" s="1"/>
  <c r="AA1364"/>
  <c r="AC1364" s="1"/>
  <c r="AF1364" l="1"/>
  <c r="AG1364" s="1"/>
  <c r="AE1364"/>
  <c r="AH1364" l="1"/>
  <c r="AJ1364" s="1"/>
  <c r="AI1364" s="1"/>
  <c r="T1365"/>
  <c r="S1366" l="1"/>
  <c r="R1367" s="1"/>
  <c r="V1365"/>
  <c r="X1365" s="1"/>
  <c r="Z1365" s="1"/>
  <c r="U1365"/>
  <c r="W1365" s="1"/>
  <c r="Y1365" s="1"/>
  <c r="AB1365" l="1"/>
  <c r="AD1365" s="1"/>
  <c r="AA1365"/>
  <c r="AC1365" s="1"/>
  <c r="AE1365" l="1"/>
  <c r="AF1365"/>
  <c r="AG1365" s="1"/>
  <c r="T1366" l="1"/>
  <c r="V1366" s="1"/>
  <c r="X1366" s="1"/>
  <c r="Z1366" s="1"/>
  <c r="AH1365"/>
  <c r="AJ1365" s="1"/>
  <c r="S1367" l="1"/>
  <c r="R1368" s="1"/>
  <c r="U1366"/>
  <c r="W1366" s="1"/>
  <c r="Y1366" s="1"/>
  <c r="AB1366"/>
  <c r="AD1366" s="1"/>
  <c r="AI1365"/>
  <c r="AA1366" l="1"/>
  <c r="AC1366" s="1"/>
  <c r="AF1366" s="1"/>
  <c r="AG1366" s="1"/>
  <c r="AE1366" l="1"/>
  <c r="AH1366" s="1"/>
  <c r="AJ1366" s="1"/>
  <c r="H19" i="11" s="1"/>
  <c r="T1367" i="10"/>
  <c r="AI1366" l="1"/>
  <c r="G19" i="11" s="1"/>
  <c r="S1368" i="10"/>
  <c r="R1369" s="1"/>
  <c r="U1367"/>
  <c r="W1367" s="1"/>
  <c r="Y1367" s="1"/>
  <c r="V1367"/>
  <c r="X1367" s="1"/>
  <c r="Z1367" s="1"/>
  <c r="AB1367" l="1"/>
  <c r="AD1367" s="1"/>
  <c r="AA1367"/>
  <c r="AC1367" s="1"/>
  <c r="AE1367" l="1"/>
  <c r="AF1367"/>
  <c r="AG1367" s="1"/>
  <c r="T1368" l="1"/>
  <c r="V1368" s="1"/>
  <c r="X1368" s="1"/>
  <c r="Z1368" s="1"/>
  <c r="AH1367"/>
  <c r="AJ1367" s="1"/>
  <c r="AI1367" s="1"/>
  <c r="U1368" l="1"/>
  <c r="W1368" s="1"/>
  <c r="Y1368" s="1"/>
  <c r="S1369"/>
  <c r="R1370" s="1"/>
  <c r="AB1368"/>
  <c r="AD1368" s="1"/>
  <c r="AA1368" l="1"/>
  <c r="AC1368" s="1"/>
  <c r="AE1368" s="1"/>
  <c r="AF1368" l="1"/>
  <c r="AG1368" s="1"/>
  <c r="T1369" s="1"/>
  <c r="AH1368" l="1"/>
  <c r="AJ1368" s="1"/>
  <c r="AI1368" s="1"/>
  <c r="S1370"/>
  <c r="R1371" s="1"/>
  <c r="U1369"/>
  <c r="W1369" s="1"/>
  <c r="Y1369" s="1"/>
  <c r="V1369"/>
  <c r="X1369" s="1"/>
  <c r="Z1369" s="1"/>
  <c r="AB1369" l="1"/>
  <c r="AD1369" s="1"/>
  <c r="AA1369"/>
  <c r="AC1369" s="1"/>
  <c r="AE1369" l="1"/>
  <c r="AF1369"/>
  <c r="AG1369" s="1"/>
  <c r="T1370" l="1"/>
  <c r="AH1369"/>
  <c r="AJ1369" s="1"/>
  <c r="AI1369" s="1"/>
  <c r="U1370" l="1"/>
  <c r="W1370" s="1"/>
  <c r="Y1370" s="1"/>
  <c r="S1371"/>
  <c r="R1372" s="1"/>
  <c r="V1370"/>
  <c r="X1370" s="1"/>
  <c r="Z1370" s="1"/>
  <c r="AA1370" l="1"/>
  <c r="AC1370" s="1"/>
  <c r="AB1370"/>
  <c r="AD1370" s="1"/>
  <c r="AF1370" l="1"/>
  <c r="AG1370" s="1"/>
  <c r="T1371" s="1"/>
  <c r="AE1370"/>
  <c r="AH1370" l="1"/>
  <c r="AJ1370" s="1"/>
  <c r="V1371"/>
  <c r="X1371" s="1"/>
  <c r="Z1371" s="1"/>
  <c r="S1372"/>
  <c r="R1373" s="1"/>
  <c r="U1371"/>
  <c r="W1371" s="1"/>
  <c r="Y1371" s="1"/>
  <c r="AI1370" l="1"/>
  <c r="AB1371"/>
  <c r="AD1371" s="1"/>
  <c r="AA1371"/>
  <c r="AC1371" s="1"/>
  <c r="AF1371" l="1"/>
  <c r="AG1371" s="1"/>
  <c r="AE1371"/>
  <c r="AH1371" l="1"/>
  <c r="AJ1371" s="1"/>
  <c r="AI1371" s="1"/>
  <c r="T1372"/>
  <c r="S1373" l="1"/>
  <c r="R1374" s="1"/>
  <c r="V1372"/>
  <c r="X1372" s="1"/>
  <c r="Z1372" s="1"/>
  <c r="U1372"/>
  <c r="W1372" s="1"/>
  <c r="Y1372" s="1"/>
  <c r="AB1372" l="1"/>
  <c r="AD1372" s="1"/>
  <c r="AA1372"/>
  <c r="AC1372" s="1"/>
  <c r="AE1372" l="1"/>
  <c r="AF1372"/>
  <c r="AG1372" s="1"/>
  <c r="AH1372" l="1"/>
  <c r="AJ1372" s="1"/>
  <c r="AI1372" s="1"/>
  <c r="T1373"/>
  <c r="V1373" l="1"/>
  <c r="X1373" s="1"/>
  <c r="Z1373" s="1"/>
  <c r="AB1373" s="1"/>
  <c r="S1374"/>
  <c r="R1375" s="1"/>
  <c r="U1373"/>
  <c r="W1373" s="1"/>
  <c r="Y1373" s="1"/>
  <c r="AA1373" l="1"/>
  <c r="AC1373" s="1"/>
  <c r="AD1373"/>
  <c r="AF1373" l="1"/>
  <c r="AG1373" s="1"/>
  <c r="AE1373"/>
  <c r="AH1373" l="1"/>
  <c r="AJ1373" s="1"/>
  <c r="AI1373" s="1"/>
  <c r="T1374"/>
  <c r="S1375" l="1"/>
  <c r="R1376" s="1"/>
  <c r="U1374"/>
  <c r="W1374" s="1"/>
  <c r="Y1374" s="1"/>
  <c r="V1374"/>
  <c r="X1374" s="1"/>
  <c r="Z1374" s="1"/>
  <c r="AB1374" l="1"/>
  <c r="AD1374" s="1"/>
  <c r="AA1374"/>
  <c r="AC1374" s="1"/>
  <c r="AF1374" l="1"/>
  <c r="AG1374" s="1"/>
  <c r="AE1374"/>
  <c r="T1375" l="1"/>
  <c r="AH1374"/>
  <c r="S1376" l="1"/>
  <c r="R1377" s="1"/>
  <c r="AJ1374"/>
  <c r="AI1374" s="1"/>
  <c r="V1375"/>
  <c r="X1375" s="1"/>
  <c r="U1375"/>
  <c r="W1375" s="1"/>
  <c r="Y1375" s="1"/>
  <c r="AA1375" l="1"/>
  <c r="AC1375" s="1"/>
  <c r="Z1375"/>
  <c r="AB1375" s="1"/>
  <c r="AD1375" l="1"/>
  <c r="AE1375" s="1"/>
  <c r="AF1375" l="1"/>
  <c r="AG1375" l="1"/>
  <c r="AH1375" s="1"/>
  <c r="AJ1375" s="1"/>
  <c r="T1376" l="1"/>
  <c r="AI1375"/>
  <c r="U1376" l="1"/>
  <c r="W1376" s="1"/>
  <c r="Y1376" s="1"/>
  <c r="V1376"/>
  <c r="X1376" s="1"/>
  <c r="Z1376" s="1"/>
  <c r="S1377"/>
  <c r="R1378" s="1"/>
  <c r="AB1376" l="1"/>
  <c r="AD1376" s="1"/>
  <c r="AA1376"/>
  <c r="AC1376" s="1"/>
  <c r="AE1376" l="1"/>
  <c r="AF1376"/>
  <c r="AG1376" s="1"/>
  <c r="T1377" s="1"/>
  <c r="AH1376" l="1"/>
  <c r="AJ1376" s="1"/>
  <c r="AI1376" s="1"/>
  <c r="V1377"/>
  <c r="X1377" s="1"/>
  <c r="Z1377" s="1"/>
  <c r="U1377"/>
  <c r="W1377" s="1"/>
  <c r="Y1377" s="1"/>
  <c r="S1378"/>
  <c r="R1379" s="1"/>
  <c r="AA1377" l="1"/>
  <c r="AC1377" s="1"/>
  <c r="AB1377"/>
  <c r="AD1377" s="1"/>
  <c r="AF1377" l="1"/>
  <c r="AG1377" s="1"/>
  <c r="T1378" s="1"/>
  <c r="AE1377"/>
  <c r="AH1377" l="1"/>
  <c r="AJ1377" s="1"/>
  <c r="S1379"/>
  <c r="R1380" s="1"/>
  <c r="U1378"/>
  <c r="W1378" s="1"/>
  <c r="Y1378" s="1"/>
  <c r="V1378"/>
  <c r="X1378" s="1"/>
  <c r="Z1378" s="1"/>
  <c r="AI1377" l="1"/>
  <c r="AB1378"/>
  <c r="AD1378" s="1"/>
  <c r="AA1378"/>
  <c r="AC1378" s="1"/>
  <c r="AE1378" l="1"/>
  <c r="AF1378"/>
  <c r="AG1378" s="1"/>
  <c r="AH1378" l="1"/>
  <c r="AJ1378" s="1"/>
  <c r="T1379"/>
  <c r="AI1378" l="1"/>
  <c r="S1380"/>
  <c r="R1381" s="1"/>
  <c r="U1379"/>
  <c r="W1379" s="1"/>
  <c r="Y1379" s="1"/>
  <c r="V1379"/>
  <c r="X1379" s="1"/>
  <c r="Z1379" s="1"/>
  <c r="AB1379" l="1"/>
  <c r="AD1379" s="1"/>
  <c r="AA1379"/>
  <c r="AC1379" s="1"/>
  <c r="AF1379" l="1"/>
  <c r="AG1379" s="1"/>
  <c r="AE1379"/>
  <c r="AH1379" l="1"/>
  <c r="AJ1379" s="1"/>
  <c r="T1380"/>
  <c r="AI1379" l="1"/>
  <c r="S1381"/>
  <c r="R1382" s="1"/>
  <c r="V1380"/>
  <c r="X1380" s="1"/>
  <c r="Z1380" s="1"/>
  <c r="U1380"/>
  <c r="W1380" s="1"/>
  <c r="Y1380" s="1"/>
  <c r="AB1380" l="1"/>
  <c r="AD1380" s="1"/>
  <c r="AA1380"/>
  <c r="AC1380" s="1"/>
  <c r="AE1380" l="1"/>
  <c r="AF1380"/>
  <c r="AG1380" s="1"/>
  <c r="AH1380" l="1"/>
  <c r="AJ1380" s="1"/>
  <c r="T1381"/>
  <c r="AI1380" l="1"/>
  <c r="S1382"/>
  <c r="R1383" s="1"/>
  <c r="V1381"/>
  <c r="X1381" s="1"/>
  <c r="Z1381" s="1"/>
  <c r="U1381"/>
  <c r="W1381" s="1"/>
  <c r="Y1381" s="1"/>
  <c r="AB1381" l="1"/>
  <c r="AD1381" s="1"/>
  <c r="AA1381"/>
  <c r="AC1381" s="1"/>
  <c r="AE1381" l="1"/>
  <c r="AF1381"/>
  <c r="AG1381" s="1"/>
  <c r="AH1381" l="1"/>
  <c r="AJ1381" s="1"/>
  <c r="T1382"/>
  <c r="AI1381" l="1"/>
  <c r="V1382"/>
  <c r="X1382" s="1"/>
  <c r="Z1382" s="1"/>
  <c r="S1383"/>
  <c r="R1384" s="1"/>
  <c r="U1382"/>
  <c r="W1382" s="1"/>
  <c r="Y1382" s="1"/>
  <c r="AB1382" l="1"/>
  <c r="AD1382" s="1"/>
  <c r="AA1382"/>
  <c r="AC1382" s="1"/>
  <c r="AF1382" l="1"/>
  <c r="AG1382" s="1"/>
  <c r="AE1382"/>
  <c r="AH1382" l="1"/>
  <c r="AJ1382" s="1"/>
  <c r="T1383"/>
  <c r="AI1382" l="1"/>
  <c r="S1384"/>
  <c r="R1385" s="1"/>
  <c r="V1383"/>
  <c r="X1383" s="1"/>
  <c r="Z1383" s="1"/>
  <c r="U1383"/>
  <c r="W1383" s="1"/>
  <c r="Y1383" s="1"/>
  <c r="AA1383" l="1"/>
  <c r="AC1383" s="1"/>
  <c r="AB1383"/>
  <c r="AD1383" s="1"/>
  <c r="AE1383" l="1"/>
  <c r="AF1383"/>
  <c r="AG1383" s="1"/>
  <c r="AH1383" l="1"/>
  <c r="AJ1383" s="1"/>
  <c r="T1384"/>
  <c r="AI1383" l="1"/>
  <c r="S1385"/>
  <c r="R1386" s="1"/>
  <c r="V1384"/>
  <c r="X1384" s="1"/>
  <c r="Z1384" s="1"/>
  <c r="U1384"/>
  <c r="W1384" s="1"/>
  <c r="Y1384" s="1"/>
  <c r="AB1384" l="1"/>
  <c r="AD1384" s="1"/>
  <c r="AA1384"/>
  <c r="AC1384" s="1"/>
  <c r="AE1384" l="1"/>
  <c r="AF1384"/>
  <c r="AG1384" s="1"/>
  <c r="AH1384" l="1"/>
  <c r="AJ1384" s="1"/>
  <c r="T1385"/>
  <c r="AI1384" l="1"/>
  <c r="V1385"/>
  <c r="X1385" s="1"/>
  <c r="Z1385" s="1"/>
  <c r="S1386"/>
  <c r="R1387" s="1"/>
  <c r="U1385"/>
  <c r="W1385" s="1"/>
  <c r="Y1385" s="1"/>
  <c r="AB1385" l="1"/>
  <c r="AD1385" s="1"/>
  <c r="AA1385"/>
  <c r="AC1385" s="1"/>
  <c r="AF1385" l="1"/>
  <c r="AG1385" s="1"/>
  <c r="AE1385"/>
  <c r="AH1385" l="1"/>
  <c r="AJ1385" s="1"/>
  <c r="AI1385" s="1"/>
  <c r="T1386"/>
  <c r="U1386" l="1"/>
  <c r="W1386" s="1"/>
  <c r="Y1386" s="1"/>
  <c r="S1387"/>
  <c r="R1388" s="1"/>
  <c r="V1386"/>
  <c r="X1386" s="1"/>
  <c r="Z1386" s="1"/>
  <c r="AA1386" l="1"/>
  <c r="AC1386" s="1"/>
  <c r="AB1386"/>
  <c r="AD1386" s="1"/>
  <c r="AE1386" l="1"/>
  <c r="AF1386"/>
  <c r="AG1386" s="1"/>
  <c r="AH1386" l="1"/>
  <c r="AJ1386" s="1"/>
  <c r="T1387"/>
  <c r="AI1386" l="1"/>
  <c r="S1388"/>
  <c r="R1389" s="1"/>
  <c r="U1387"/>
  <c r="W1387" s="1"/>
  <c r="Y1387" s="1"/>
  <c r="V1387"/>
  <c r="X1387" s="1"/>
  <c r="Z1387" s="1"/>
  <c r="AB1387" l="1"/>
  <c r="AD1387" s="1"/>
  <c r="AA1387"/>
  <c r="AC1387" s="1"/>
  <c r="AE1387" l="1"/>
  <c r="AF1387"/>
  <c r="AG1387" s="1"/>
  <c r="T1388" l="1"/>
  <c r="AH1387"/>
  <c r="AJ1387" s="1"/>
  <c r="U1388" l="1"/>
  <c r="W1388" s="1"/>
  <c r="Y1388" s="1"/>
  <c r="S1389"/>
  <c r="R1390" s="1"/>
  <c r="V1388"/>
  <c r="X1388" s="1"/>
  <c r="Z1388" s="1"/>
  <c r="AI1387"/>
  <c r="AB1388" l="1"/>
  <c r="AD1388" s="1"/>
  <c r="AA1388"/>
  <c r="AC1388" s="1"/>
  <c r="AE1388" l="1"/>
  <c r="AF1388"/>
  <c r="AG1388" s="1"/>
  <c r="T1389" s="1"/>
  <c r="U1389" l="1"/>
  <c r="W1389" s="1"/>
  <c r="Y1389" s="1"/>
  <c r="AA1389" s="1"/>
  <c r="V1389"/>
  <c r="X1389" s="1"/>
  <c r="Z1389" s="1"/>
  <c r="AB1389" s="1"/>
  <c r="S1390"/>
  <c r="R1391" s="1"/>
  <c r="AH1388"/>
  <c r="AJ1388" s="1"/>
  <c r="AI1388" s="1"/>
  <c r="AC1389" l="1"/>
  <c r="AD1389"/>
  <c r="AF1389" l="1"/>
  <c r="AG1389" s="1"/>
  <c r="AE1389"/>
  <c r="T1390" l="1"/>
  <c r="U1390" s="1"/>
  <c r="W1390" s="1"/>
  <c r="AH1389"/>
  <c r="S1391" l="1"/>
  <c r="R1392" s="1"/>
  <c r="V1390"/>
  <c r="X1390" s="1"/>
  <c r="Z1390" s="1"/>
  <c r="AB1390" s="1"/>
  <c r="AJ1389"/>
  <c r="AI1389" s="1"/>
  <c r="Y1390"/>
  <c r="AA1390" s="1"/>
  <c r="AD1390" l="1"/>
  <c r="AC1390"/>
  <c r="AF1390" l="1"/>
  <c r="AG1390" s="1"/>
  <c r="AE1390"/>
  <c r="AH1390" l="1"/>
  <c r="T1391"/>
  <c r="S1392" l="1"/>
  <c r="R1393" s="1"/>
  <c r="AJ1390"/>
  <c r="AI1390" s="1"/>
  <c r="U1391"/>
  <c r="W1391" s="1"/>
  <c r="Y1391" s="1"/>
  <c r="V1391"/>
  <c r="X1391" s="1"/>
  <c r="AA1391" l="1"/>
  <c r="AC1391" s="1"/>
  <c r="Z1391"/>
  <c r="AB1391" s="1"/>
  <c r="AD1391" l="1"/>
  <c r="AE1391" s="1"/>
  <c r="AF1391" l="1"/>
  <c r="AG1391" s="1"/>
  <c r="AH1391" s="1"/>
  <c r="T1392" l="1"/>
  <c r="U1392" s="1"/>
  <c r="W1392" s="1"/>
  <c r="Y1392" s="1"/>
  <c r="AJ1391"/>
  <c r="AI1391" s="1"/>
  <c r="S1393" l="1"/>
  <c r="R1394" s="1"/>
  <c r="V1392"/>
  <c r="X1392" s="1"/>
  <c r="Z1392" s="1"/>
  <c r="AB1392" s="1"/>
  <c r="AA1392"/>
  <c r="AC1392" s="1"/>
  <c r="AD1392" l="1"/>
  <c r="AE1392" s="1"/>
  <c r="AF1392" l="1"/>
  <c r="AG1392" s="1"/>
  <c r="T1393" s="1"/>
  <c r="AH1392" l="1"/>
  <c r="AJ1392" s="1"/>
  <c r="AI1392" s="1"/>
  <c r="S1394"/>
  <c r="R1395" s="1"/>
  <c r="V1393"/>
  <c r="X1393" s="1"/>
  <c r="Z1393" s="1"/>
  <c r="U1393"/>
  <c r="W1393" s="1"/>
  <c r="Y1393" s="1"/>
  <c r="AB1393" l="1"/>
  <c r="AD1393" s="1"/>
  <c r="AA1393"/>
  <c r="AC1393" s="1"/>
  <c r="AF1393" l="1"/>
  <c r="AG1393" s="1"/>
  <c r="AE1393"/>
  <c r="AH1393" l="1"/>
  <c r="T1394"/>
  <c r="S1395" l="1"/>
  <c r="R1396" s="1"/>
  <c r="AJ1393"/>
  <c r="AI1393" s="1"/>
  <c r="U1394"/>
  <c r="W1394" s="1"/>
  <c r="Y1394" s="1"/>
  <c r="V1394"/>
  <c r="X1394" s="1"/>
  <c r="AA1394" l="1"/>
  <c r="AC1394" s="1"/>
  <c r="Z1394"/>
  <c r="AB1394" s="1"/>
  <c r="AD1394" l="1"/>
  <c r="AF1394" s="1"/>
  <c r="AG1394" s="1"/>
  <c r="AE1394" l="1"/>
  <c r="AH1394" s="1"/>
  <c r="AJ1394" l="1"/>
  <c r="AI1394" s="1"/>
  <c r="T1395"/>
  <c r="S1396" l="1"/>
  <c r="R1397" s="1"/>
  <c r="U1395"/>
  <c r="W1395" s="1"/>
  <c r="Y1395" s="1"/>
  <c r="V1395"/>
  <c r="X1395" s="1"/>
  <c r="Z1395" s="1"/>
  <c r="AB1395" l="1"/>
  <c r="AD1395" s="1"/>
  <c r="AA1395"/>
  <c r="AC1395" s="1"/>
  <c r="AE1395" l="1"/>
  <c r="AF1395"/>
  <c r="AG1395" s="1"/>
  <c r="AH1395" l="1"/>
  <c r="AJ1395" s="1"/>
  <c r="T1396"/>
  <c r="AI1395" l="1"/>
  <c r="S1397"/>
  <c r="R1398" s="1"/>
  <c r="U1396"/>
  <c r="W1396" s="1"/>
  <c r="V1396"/>
  <c r="X1396" s="1"/>
  <c r="Z1396" s="1"/>
  <c r="AB1396" l="1"/>
  <c r="AD1396" s="1"/>
  <c r="Y1396"/>
  <c r="AA1396" s="1"/>
  <c r="AC1396" l="1"/>
  <c r="AF1396" l="1"/>
  <c r="AG1396" s="1"/>
  <c r="AE1396"/>
  <c r="AH1396" l="1"/>
  <c r="AJ1396" s="1"/>
  <c r="AI1396" s="1"/>
  <c r="T1397"/>
  <c r="S1398" l="1"/>
  <c r="R1399" s="1"/>
  <c r="U1397"/>
  <c r="W1397" s="1"/>
  <c r="Y1397" s="1"/>
  <c r="V1397"/>
  <c r="X1397" s="1"/>
  <c r="Z1397" s="1"/>
  <c r="AB1397" l="1"/>
  <c r="AD1397" s="1"/>
  <c r="AA1397"/>
  <c r="AC1397" s="1"/>
  <c r="AF1397" l="1"/>
  <c r="AG1397" s="1"/>
  <c r="AE1397"/>
  <c r="T1398" l="1"/>
  <c r="U1398" s="1"/>
  <c r="W1398" s="1"/>
  <c r="AH1397"/>
  <c r="AJ1397" s="1"/>
  <c r="AI1397" s="1"/>
  <c r="V1398" l="1"/>
  <c r="X1398" s="1"/>
  <c r="Z1398" s="1"/>
  <c r="S1399"/>
  <c r="R1400" s="1"/>
  <c r="Y1398"/>
  <c r="AA1398" s="1"/>
  <c r="AB1398" l="1"/>
  <c r="AD1398" s="1"/>
  <c r="AC1398"/>
  <c r="AF1398" l="1"/>
  <c r="AG1398" s="1"/>
  <c r="AE1398"/>
  <c r="T1399" l="1"/>
  <c r="U1399" s="1"/>
  <c r="W1399" s="1"/>
  <c r="Y1399" s="1"/>
  <c r="AH1398"/>
  <c r="AJ1398" s="1"/>
  <c r="AI1398" s="1"/>
  <c r="V1399" l="1"/>
  <c r="X1399" s="1"/>
  <c r="Z1399" s="1"/>
  <c r="S1400"/>
  <c r="R1401" s="1"/>
  <c r="AA1399"/>
  <c r="AC1399" s="1"/>
  <c r="AB1399" l="1"/>
  <c r="AD1399" s="1"/>
  <c r="AF1399" s="1"/>
  <c r="AG1399" s="1"/>
  <c r="AE1399" l="1"/>
  <c r="T1400" s="1"/>
  <c r="U1400" s="1"/>
  <c r="W1400" s="1"/>
  <c r="Y1400" s="1"/>
  <c r="AH1399"/>
  <c r="AJ1399" s="1"/>
  <c r="V1400" l="1"/>
  <c r="X1400" s="1"/>
  <c r="Z1400" s="1"/>
  <c r="S1401"/>
  <c r="R1402" s="1"/>
  <c r="AA1400"/>
  <c r="AC1400" s="1"/>
  <c r="AI1399"/>
  <c r="AB1400" l="1"/>
  <c r="AD1400" s="1"/>
  <c r="AF1400" s="1"/>
  <c r="AG1400" s="1"/>
  <c r="AE1400" l="1"/>
  <c r="AH1400"/>
  <c r="AJ1400" s="1"/>
  <c r="T1401"/>
  <c r="AI1400" l="1"/>
  <c r="V1401"/>
  <c r="X1401" s="1"/>
  <c r="Z1401" s="1"/>
  <c r="S1402"/>
  <c r="R1403" s="1"/>
  <c r="U1401"/>
  <c r="W1401" s="1"/>
  <c r="Y1401" s="1"/>
  <c r="AB1401" l="1"/>
  <c r="AD1401" s="1"/>
  <c r="AA1401"/>
  <c r="AC1401" s="1"/>
  <c r="AE1401" l="1"/>
  <c r="AF1401"/>
  <c r="AG1401" s="1"/>
  <c r="AH1401" l="1"/>
  <c r="AJ1401" s="1"/>
  <c r="T1402"/>
  <c r="AI1401" l="1"/>
  <c r="S1403"/>
  <c r="R1404" s="1"/>
  <c r="U1402"/>
  <c r="W1402" s="1"/>
  <c r="Y1402" s="1"/>
  <c r="V1402"/>
  <c r="X1402" s="1"/>
  <c r="Z1402" s="1"/>
  <c r="AA1402" l="1"/>
  <c r="AC1402" s="1"/>
  <c r="AB1402"/>
  <c r="AD1402" s="1"/>
  <c r="AF1402" l="1"/>
  <c r="AG1402" s="1"/>
  <c r="AE1402"/>
  <c r="AH1402" l="1"/>
  <c r="AJ1402" s="1"/>
  <c r="T1403"/>
  <c r="AI1402" l="1"/>
  <c r="V1403"/>
  <c r="X1403" s="1"/>
  <c r="Z1403" s="1"/>
  <c r="S1404"/>
  <c r="R1405" s="1"/>
  <c r="U1403"/>
  <c r="W1403" s="1"/>
  <c r="Y1403" s="1"/>
  <c r="AB1403" l="1"/>
  <c r="AD1403" s="1"/>
  <c r="AA1403"/>
  <c r="AC1403" s="1"/>
  <c r="AF1403" l="1"/>
  <c r="AG1403" s="1"/>
  <c r="AE1403"/>
  <c r="T1404" l="1"/>
  <c r="AH1403"/>
  <c r="AJ1403" s="1"/>
  <c r="AI1403" s="1"/>
  <c r="U1404" l="1"/>
  <c r="W1404" s="1"/>
  <c r="Y1404" s="1"/>
  <c r="S1405"/>
  <c r="R1406" s="1"/>
  <c r="V1404"/>
  <c r="X1404" s="1"/>
  <c r="Z1404" s="1"/>
  <c r="AB1404" l="1"/>
  <c r="AD1404" s="1"/>
  <c r="AA1404"/>
  <c r="AC1404" s="1"/>
  <c r="AF1404" l="1"/>
  <c r="AG1404" s="1"/>
  <c r="T1405" s="1"/>
  <c r="AE1404"/>
  <c r="AH1404" l="1"/>
  <c r="AJ1404" s="1"/>
  <c r="AI1404" s="1"/>
  <c r="S1406"/>
  <c r="R1407" s="1"/>
  <c r="V1405"/>
  <c r="X1405" s="1"/>
  <c r="Z1405" s="1"/>
  <c r="U1405"/>
  <c r="W1405" s="1"/>
  <c r="Y1405" s="1"/>
  <c r="AB1405" l="1"/>
  <c r="AD1405" s="1"/>
  <c r="AA1405"/>
  <c r="AC1405" s="1"/>
  <c r="AE1405" l="1"/>
  <c r="AF1405"/>
  <c r="AG1405" s="1"/>
  <c r="AH1405" l="1"/>
  <c r="AJ1405" s="1"/>
  <c r="AI1405" s="1"/>
  <c r="T1406"/>
  <c r="S1407" l="1"/>
  <c r="R1408" s="1"/>
  <c r="U1406"/>
  <c r="W1406" s="1"/>
  <c r="Y1406" s="1"/>
  <c r="V1406"/>
  <c r="X1406" s="1"/>
  <c r="Z1406" s="1"/>
  <c r="AB1406" l="1"/>
  <c r="AD1406" s="1"/>
  <c r="AA1406"/>
  <c r="AC1406" s="1"/>
  <c r="AE1406" l="1"/>
  <c r="AF1406"/>
  <c r="AG1406" s="1"/>
  <c r="AH1406" l="1"/>
  <c r="AJ1406" s="1"/>
  <c r="AI1406" s="1"/>
  <c r="T1407"/>
  <c r="S1408" l="1"/>
  <c r="R1409" s="1"/>
  <c r="U1407"/>
  <c r="W1407" s="1"/>
  <c r="Y1407" s="1"/>
  <c r="V1407"/>
  <c r="X1407" s="1"/>
  <c r="Z1407" s="1"/>
  <c r="AB1407" l="1"/>
  <c r="AD1407" s="1"/>
  <c r="AA1407"/>
  <c r="AC1407" s="1"/>
  <c r="AE1407" l="1"/>
  <c r="AF1407"/>
  <c r="AG1407" s="1"/>
  <c r="AH1407" l="1"/>
  <c r="AJ1407" s="1"/>
  <c r="AI1407" s="1"/>
  <c r="T1408"/>
  <c r="S1409" l="1"/>
  <c r="R1410" s="1"/>
  <c r="U1408"/>
  <c r="W1408" s="1"/>
  <c r="Y1408" s="1"/>
  <c r="V1408"/>
  <c r="X1408" s="1"/>
  <c r="Z1408" s="1"/>
  <c r="AB1408" l="1"/>
  <c r="AD1408" s="1"/>
  <c r="AA1408"/>
  <c r="AC1408" s="1"/>
  <c r="AE1408" l="1"/>
  <c r="AF1408"/>
  <c r="AG1408" s="1"/>
  <c r="AH1408" l="1"/>
  <c r="AJ1408" s="1"/>
  <c r="AI1408" s="1"/>
  <c r="T1409"/>
  <c r="S1410" l="1"/>
  <c r="R1411" s="1"/>
  <c r="V1409"/>
  <c r="X1409" s="1"/>
  <c r="Z1409" s="1"/>
  <c r="U1409"/>
  <c r="W1409" s="1"/>
  <c r="Y1409" s="1"/>
  <c r="AB1409" l="1"/>
  <c r="AD1409" s="1"/>
  <c r="AA1409"/>
  <c r="AC1409" s="1"/>
  <c r="AE1409" l="1"/>
  <c r="AF1409"/>
  <c r="AG1409" s="1"/>
  <c r="AH1409" l="1"/>
  <c r="AJ1409" s="1"/>
  <c r="AI1409" s="1"/>
  <c r="T1410"/>
  <c r="S1411" l="1"/>
  <c r="R1412" s="1"/>
  <c r="U1410"/>
  <c r="W1410" s="1"/>
  <c r="Y1410" s="1"/>
  <c r="V1410"/>
  <c r="X1410" s="1"/>
  <c r="Z1410" s="1"/>
  <c r="AB1410" l="1"/>
  <c r="AD1410" s="1"/>
  <c r="AA1410"/>
  <c r="AC1410" s="1"/>
  <c r="AE1410" l="1"/>
  <c r="AF1410"/>
  <c r="AG1410" s="1"/>
  <c r="AH1410" l="1"/>
  <c r="AJ1410" s="1"/>
  <c r="AI1410" s="1"/>
  <c r="T1411"/>
  <c r="S1412" l="1"/>
  <c r="R1413" s="1"/>
  <c r="V1411"/>
  <c r="X1411" s="1"/>
  <c r="Z1411" s="1"/>
  <c r="U1411"/>
  <c r="W1411" s="1"/>
  <c r="Y1411" s="1"/>
  <c r="AB1411" l="1"/>
  <c r="AD1411" s="1"/>
  <c r="AA1411"/>
  <c r="AC1411" s="1"/>
  <c r="AF1411" l="1"/>
  <c r="AG1411" s="1"/>
  <c r="AE1411"/>
  <c r="AH1411" l="1"/>
  <c r="AJ1411" s="1"/>
  <c r="AI1411" s="1"/>
  <c r="T1412"/>
  <c r="S1413" l="1"/>
  <c r="R1414" s="1"/>
  <c r="U1412"/>
  <c r="W1412" s="1"/>
  <c r="Y1412" s="1"/>
  <c r="V1412"/>
  <c r="X1412" s="1"/>
  <c r="Z1412" s="1"/>
  <c r="AB1412" l="1"/>
  <c r="AD1412" s="1"/>
  <c r="AA1412"/>
  <c r="AC1412" s="1"/>
  <c r="AE1412" l="1"/>
  <c r="AF1412"/>
  <c r="AG1412" s="1"/>
  <c r="T1413" l="1"/>
  <c r="AH1412"/>
  <c r="AJ1412" s="1"/>
  <c r="AI1412" s="1"/>
  <c r="S1414" l="1"/>
  <c r="R1415" s="1"/>
  <c r="V1413"/>
  <c r="X1413" s="1"/>
  <c r="Z1413" s="1"/>
  <c r="U1413"/>
  <c r="W1413" s="1"/>
  <c r="Y1413" s="1"/>
  <c r="AB1413" l="1"/>
  <c r="AD1413" s="1"/>
  <c r="AA1413"/>
  <c r="AC1413" s="1"/>
  <c r="AE1413" l="1"/>
  <c r="AF1413"/>
  <c r="AG1413" s="1"/>
  <c r="AH1413" l="1"/>
  <c r="AJ1413" s="1"/>
  <c r="AI1413" s="1"/>
  <c r="T1414"/>
  <c r="S1415" l="1"/>
  <c r="R1416" s="1"/>
  <c r="U1414"/>
  <c r="W1414" s="1"/>
  <c r="Y1414" s="1"/>
  <c r="V1414"/>
  <c r="X1414" s="1"/>
  <c r="Z1414" s="1"/>
  <c r="AB1414" l="1"/>
  <c r="AD1414" s="1"/>
  <c r="AA1414"/>
  <c r="AC1414" s="1"/>
  <c r="AE1414" l="1"/>
  <c r="AF1414"/>
  <c r="AG1414" s="1"/>
  <c r="T1415" l="1"/>
  <c r="AH1414"/>
  <c r="AJ1414" s="1"/>
  <c r="AI1414" s="1"/>
  <c r="S1416" l="1"/>
  <c r="R1417" s="1"/>
  <c r="U1415"/>
  <c r="W1415" s="1"/>
  <c r="Y1415" s="1"/>
  <c r="V1415"/>
  <c r="X1415" s="1"/>
  <c r="Z1415" s="1"/>
  <c r="AB1415" l="1"/>
  <c r="AD1415" s="1"/>
  <c r="AA1415"/>
  <c r="AC1415" s="1"/>
  <c r="AF1415" l="1"/>
  <c r="AG1415" s="1"/>
  <c r="AE1415"/>
  <c r="AH1415" l="1"/>
  <c r="AJ1415" s="1"/>
  <c r="AI1415" s="1"/>
  <c r="T1416"/>
  <c r="S1417" l="1"/>
  <c r="R1418" s="1"/>
  <c r="V1416"/>
  <c r="X1416" s="1"/>
  <c r="Z1416" s="1"/>
  <c r="U1416"/>
  <c r="W1416" s="1"/>
  <c r="Y1416" s="1"/>
  <c r="AB1416" l="1"/>
  <c r="AD1416" s="1"/>
  <c r="AA1416"/>
  <c r="AC1416" s="1"/>
  <c r="AF1416" l="1"/>
  <c r="AG1416" s="1"/>
  <c r="AE1416"/>
  <c r="T1417" l="1"/>
  <c r="AH1416"/>
  <c r="AJ1416" s="1"/>
  <c r="AI1416" s="1"/>
  <c r="S1418" l="1"/>
  <c r="R1419" s="1"/>
  <c r="U1417"/>
  <c r="W1417" s="1"/>
  <c r="Y1417" s="1"/>
  <c r="V1417"/>
  <c r="X1417" s="1"/>
  <c r="Z1417" s="1"/>
  <c r="AB1417" l="1"/>
  <c r="AD1417" s="1"/>
  <c r="AA1417"/>
  <c r="AC1417" s="1"/>
  <c r="AF1417" l="1"/>
  <c r="AG1417" s="1"/>
  <c r="AE1417"/>
  <c r="AH1417" l="1"/>
  <c r="AJ1417" s="1"/>
  <c r="AI1417" s="1"/>
  <c r="T1418"/>
  <c r="S1419" l="1"/>
  <c r="R1420" s="1"/>
  <c r="V1418"/>
  <c r="X1418" s="1"/>
  <c r="Z1418" s="1"/>
  <c r="U1418"/>
  <c r="W1418" s="1"/>
  <c r="Y1418" s="1"/>
  <c r="AB1418" l="1"/>
  <c r="AD1418" s="1"/>
  <c r="AA1418"/>
  <c r="AC1418" s="1"/>
  <c r="AF1418" l="1"/>
  <c r="AG1418" s="1"/>
  <c r="AE1418"/>
  <c r="T1419" l="1"/>
  <c r="AH1418"/>
  <c r="S1420" l="1"/>
  <c r="R1421" s="1"/>
  <c r="U1419"/>
  <c r="W1419" s="1"/>
  <c r="Y1419" s="1"/>
  <c r="V1419"/>
  <c r="X1419" s="1"/>
  <c r="Z1419" s="1"/>
  <c r="AJ1418"/>
  <c r="AI1418" s="1"/>
  <c r="AB1419" l="1"/>
  <c r="AD1419" s="1"/>
  <c r="AA1419"/>
  <c r="AC1419" s="1"/>
  <c r="AE1419" l="1"/>
  <c r="AF1419"/>
  <c r="AG1419" s="1"/>
  <c r="AH1419" l="1"/>
  <c r="AJ1419" s="1"/>
  <c r="AI1419" s="1"/>
  <c r="T1420"/>
  <c r="S1421" l="1"/>
  <c r="R1422" s="1"/>
  <c r="U1420"/>
  <c r="W1420" s="1"/>
  <c r="Y1420" s="1"/>
  <c r="V1420"/>
  <c r="X1420" s="1"/>
  <c r="Z1420" s="1"/>
  <c r="AB1420" l="1"/>
  <c r="AD1420" s="1"/>
  <c r="AA1420"/>
  <c r="AC1420" s="1"/>
  <c r="AF1420" l="1"/>
  <c r="AG1420" s="1"/>
  <c r="AE1420"/>
  <c r="AH1420" l="1"/>
  <c r="AJ1420" s="1"/>
  <c r="AI1420" s="1"/>
  <c r="T1421"/>
  <c r="S1422" l="1"/>
  <c r="R1423" s="1"/>
  <c r="V1421"/>
  <c r="X1421" s="1"/>
  <c r="Z1421" s="1"/>
  <c r="U1421"/>
  <c r="W1421" s="1"/>
  <c r="Y1421" s="1"/>
  <c r="AB1421" l="1"/>
  <c r="AD1421" s="1"/>
  <c r="AA1421"/>
  <c r="AC1421" s="1"/>
  <c r="AE1421" l="1"/>
  <c r="AF1421"/>
  <c r="AG1421" s="1"/>
  <c r="AH1421" l="1"/>
  <c r="AJ1421" s="1"/>
  <c r="AI1421" s="1"/>
  <c r="T1422"/>
  <c r="S1423" l="1"/>
  <c r="R1424" s="1"/>
  <c r="V1422"/>
  <c r="X1422" s="1"/>
  <c r="Z1422" s="1"/>
  <c r="U1422"/>
  <c r="W1422" s="1"/>
  <c r="Y1422" s="1"/>
  <c r="AB1422" l="1"/>
  <c r="AD1422" s="1"/>
  <c r="AA1422"/>
  <c r="AC1422" s="1"/>
  <c r="AF1422" l="1"/>
  <c r="AG1422" s="1"/>
  <c r="AE1422"/>
  <c r="AH1422" l="1"/>
  <c r="AJ1422" s="1"/>
  <c r="AI1422" s="1"/>
  <c r="T1423"/>
  <c r="S1424" l="1"/>
  <c r="R1425" s="1"/>
  <c r="V1423"/>
  <c r="X1423" s="1"/>
  <c r="Z1423" s="1"/>
  <c r="U1423"/>
  <c r="W1423" s="1"/>
  <c r="Y1423" s="1"/>
  <c r="AB1423" l="1"/>
  <c r="AD1423" s="1"/>
  <c r="AA1423"/>
  <c r="AC1423" s="1"/>
  <c r="AF1423" l="1"/>
  <c r="AG1423" s="1"/>
  <c r="AE1423"/>
  <c r="AH1423" l="1"/>
  <c r="T1424"/>
  <c r="S1425" l="1"/>
  <c r="R1426" s="1"/>
  <c r="V1424"/>
  <c r="X1424" s="1"/>
  <c r="Z1424" s="1"/>
  <c r="U1424"/>
  <c r="W1424" s="1"/>
  <c r="Y1424" s="1"/>
  <c r="AJ1423"/>
  <c r="AB1424" l="1"/>
  <c r="AD1424" s="1"/>
  <c r="AA1424"/>
  <c r="AC1424" s="1"/>
  <c r="AI1423"/>
  <c r="AF1424" l="1"/>
  <c r="AG1424" s="1"/>
  <c r="AE1424"/>
  <c r="AH1424" l="1"/>
  <c r="AJ1424" s="1"/>
  <c r="AI1424" s="1"/>
  <c r="T1425"/>
  <c r="S1426" l="1"/>
  <c r="R1427" s="1"/>
  <c r="V1425"/>
  <c r="X1425" s="1"/>
  <c r="Z1425" s="1"/>
  <c r="U1425"/>
  <c r="W1425" s="1"/>
  <c r="Y1425" s="1"/>
  <c r="AB1425" l="1"/>
  <c r="AD1425" s="1"/>
  <c r="AA1425"/>
  <c r="AC1425" s="1"/>
  <c r="AE1425" l="1"/>
  <c r="AF1425"/>
  <c r="AG1425" s="1"/>
  <c r="AH1425" l="1"/>
  <c r="AJ1425" s="1"/>
  <c r="AI1425" s="1"/>
  <c r="T1426"/>
  <c r="S1427" l="1"/>
  <c r="R1428" s="1"/>
  <c r="V1426"/>
  <c r="X1426" s="1"/>
  <c r="Z1426" s="1"/>
  <c r="U1426"/>
  <c r="W1426" s="1"/>
  <c r="Y1426" s="1"/>
  <c r="AB1426" l="1"/>
  <c r="AD1426" s="1"/>
  <c r="AA1426"/>
  <c r="AC1426" s="1"/>
  <c r="AF1426" l="1"/>
  <c r="AG1426" s="1"/>
  <c r="AE1426"/>
  <c r="AH1426" l="1"/>
  <c r="AJ1426" s="1"/>
  <c r="AI1426" s="1"/>
  <c r="T1427"/>
  <c r="S1428" l="1"/>
  <c r="R1429" s="1"/>
  <c r="U1427"/>
  <c r="W1427" s="1"/>
  <c r="Y1427" s="1"/>
  <c r="V1427"/>
  <c r="X1427" s="1"/>
  <c r="Z1427" s="1"/>
  <c r="AB1427" l="1"/>
  <c r="AD1427" s="1"/>
  <c r="AA1427"/>
  <c r="AC1427" s="1"/>
  <c r="AF1427" l="1"/>
  <c r="AG1427" s="1"/>
  <c r="AE1427"/>
  <c r="AH1427" l="1"/>
  <c r="AJ1427" s="1"/>
  <c r="T1428"/>
  <c r="AI1427" l="1"/>
  <c r="S1429"/>
  <c r="R1430" s="1"/>
  <c r="U1428"/>
  <c r="W1428" s="1"/>
  <c r="Y1428" s="1"/>
  <c r="V1428"/>
  <c r="X1428" s="1"/>
  <c r="Z1428" s="1"/>
  <c r="AB1428" l="1"/>
  <c r="AD1428" s="1"/>
  <c r="AA1428"/>
  <c r="AC1428" s="1"/>
  <c r="AE1428" l="1"/>
  <c r="AF1428"/>
  <c r="AG1428" s="1"/>
  <c r="T1429" l="1"/>
  <c r="AH1428"/>
  <c r="AJ1428" s="1"/>
  <c r="AI1428" s="1"/>
  <c r="V1429" l="1"/>
  <c r="X1429" s="1"/>
  <c r="Z1429" s="1"/>
  <c r="S1430"/>
  <c r="R1431" s="1"/>
  <c r="U1429"/>
  <c r="W1429" s="1"/>
  <c r="Y1429" s="1"/>
  <c r="AB1429" l="1"/>
  <c r="AD1429" s="1"/>
  <c r="AA1429"/>
  <c r="AC1429" s="1"/>
  <c r="AF1429" l="1"/>
  <c r="AG1429" s="1"/>
  <c r="AH1429" s="1"/>
  <c r="AJ1429" s="1"/>
  <c r="AI1429" s="1"/>
  <c r="AE1429"/>
  <c r="T1430" l="1"/>
  <c r="U1430" s="1"/>
  <c r="W1430" s="1"/>
  <c r="Y1430" s="1"/>
  <c r="S1431" l="1"/>
  <c r="R1432" s="1"/>
  <c r="V1430"/>
  <c r="X1430" s="1"/>
  <c r="Z1430" s="1"/>
  <c r="AA1430"/>
  <c r="AC1430" s="1"/>
  <c r="AB1430" l="1"/>
  <c r="AD1430" s="1"/>
  <c r="AF1430" s="1"/>
  <c r="AG1430" s="1"/>
  <c r="AE1430" l="1"/>
  <c r="T1431"/>
  <c r="AH1430"/>
  <c r="AJ1430" s="1"/>
  <c r="S1432" l="1"/>
  <c r="R1433" s="1"/>
  <c r="AI1430"/>
  <c r="U1431"/>
  <c r="W1431" s="1"/>
  <c r="Y1431" s="1"/>
  <c r="V1431"/>
  <c r="X1431" s="1"/>
  <c r="Z1431" s="1"/>
  <c r="AB1431" l="1"/>
  <c r="AD1431" s="1"/>
  <c r="AA1431"/>
  <c r="AC1431" s="1"/>
  <c r="AE1431" l="1"/>
  <c r="AF1431"/>
  <c r="AG1431" s="1"/>
  <c r="AH1431" l="1"/>
  <c r="AJ1431" s="1"/>
  <c r="AI1431" s="1"/>
  <c r="T1432"/>
  <c r="S1433" l="1"/>
  <c r="R1434" s="1"/>
  <c r="V1432"/>
  <c r="X1432" s="1"/>
  <c r="Z1432" s="1"/>
  <c r="U1432"/>
  <c r="W1432" s="1"/>
  <c r="Y1432" s="1"/>
  <c r="AB1432" l="1"/>
  <c r="AD1432" s="1"/>
  <c r="AA1432"/>
  <c r="AC1432" s="1"/>
  <c r="AF1432" l="1"/>
  <c r="AG1432" s="1"/>
  <c r="AE1432"/>
  <c r="AH1432" l="1"/>
  <c r="AJ1432" s="1"/>
  <c r="T1433"/>
  <c r="AI1432" l="1"/>
  <c r="S1434"/>
  <c r="R1435" s="1"/>
  <c r="U1433"/>
  <c r="W1433" s="1"/>
  <c r="Y1433" s="1"/>
  <c r="V1433"/>
  <c r="X1433" s="1"/>
  <c r="Z1433" s="1"/>
  <c r="AB1433" l="1"/>
  <c r="AD1433" s="1"/>
  <c r="AA1433"/>
  <c r="AC1433" s="1"/>
  <c r="AE1433" l="1"/>
  <c r="AF1433"/>
  <c r="AG1433" s="1"/>
  <c r="AH1433" l="1"/>
  <c r="AJ1433" s="1"/>
  <c r="AI1433" s="1"/>
  <c r="T1434"/>
  <c r="S1435" l="1"/>
  <c r="R1436" s="1"/>
  <c r="U1434"/>
  <c r="W1434" s="1"/>
  <c r="Y1434" s="1"/>
  <c r="V1434"/>
  <c r="X1434" s="1"/>
  <c r="Z1434" s="1"/>
  <c r="AB1434" l="1"/>
  <c r="AD1434" s="1"/>
  <c r="AA1434"/>
  <c r="AC1434" s="1"/>
  <c r="AF1434" l="1"/>
  <c r="AG1434" s="1"/>
  <c r="AE1434"/>
  <c r="AH1434" l="1"/>
  <c r="AJ1434" s="1"/>
  <c r="T1435"/>
  <c r="AI1434" l="1"/>
  <c r="S1436"/>
  <c r="R1437" s="1"/>
  <c r="V1435"/>
  <c r="X1435" s="1"/>
  <c r="Z1435" s="1"/>
  <c r="U1435"/>
  <c r="W1435" s="1"/>
  <c r="Y1435" s="1"/>
  <c r="AB1435" l="1"/>
  <c r="AD1435" s="1"/>
  <c r="AA1435"/>
  <c r="AC1435" s="1"/>
  <c r="AF1435" l="1"/>
  <c r="AG1435" s="1"/>
  <c r="AE1435"/>
  <c r="T1436" l="1"/>
  <c r="AH1435"/>
  <c r="AJ1435" s="1"/>
  <c r="AI1435" s="1"/>
  <c r="U1436" l="1"/>
  <c r="W1436" s="1"/>
  <c r="Y1436" s="1"/>
  <c r="S1437"/>
  <c r="R1438" s="1"/>
  <c r="V1436"/>
  <c r="X1436" s="1"/>
  <c r="Z1436" s="1"/>
  <c r="AB1436" l="1"/>
  <c r="AD1436" s="1"/>
  <c r="AA1436"/>
  <c r="AC1436" s="1"/>
  <c r="AF1436" l="1"/>
  <c r="AG1436" s="1"/>
  <c r="AH1436" s="1"/>
  <c r="AJ1436" s="1"/>
  <c r="AE1436"/>
  <c r="T1437" l="1"/>
  <c r="U1437" s="1"/>
  <c r="W1437" s="1"/>
  <c r="Y1437" s="1"/>
  <c r="AI1436"/>
  <c r="S1438" l="1"/>
  <c r="R1439" s="1"/>
  <c r="V1437"/>
  <c r="X1437" s="1"/>
  <c r="Z1437" s="1"/>
  <c r="AA1437"/>
  <c r="AC1437" s="1"/>
  <c r="AB1437" l="1"/>
  <c r="AD1437" s="1"/>
  <c r="AF1437" s="1"/>
  <c r="AG1437" s="1"/>
  <c r="AE1437" l="1"/>
  <c r="AH1437"/>
  <c r="AJ1437" s="1"/>
  <c r="T1438"/>
  <c r="S1439" l="1"/>
  <c r="R1440" s="1"/>
  <c r="U1438"/>
  <c r="W1438" s="1"/>
  <c r="Y1438" s="1"/>
  <c r="V1438"/>
  <c r="X1438" s="1"/>
  <c r="Z1438" s="1"/>
  <c r="AI1437"/>
  <c r="AB1438" l="1"/>
  <c r="AD1438" s="1"/>
  <c r="AA1438"/>
  <c r="AC1438" s="1"/>
  <c r="AE1438" l="1"/>
  <c r="AF1438"/>
  <c r="AG1438" s="1"/>
  <c r="AH1438" l="1"/>
  <c r="AJ1438" s="1"/>
  <c r="T1439"/>
  <c r="S1440" l="1"/>
  <c r="R1441" s="1"/>
  <c r="V1439"/>
  <c r="X1439" s="1"/>
  <c r="Z1439" s="1"/>
  <c r="U1439"/>
  <c r="W1439" s="1"/>
  <c r="Y1439" s="1"/>
  <c r="AI1438"/>
  <c r="AB1439" l="1"/>
  <c r="AD1439" s="1"/>
  <c r="AA1439"/>
  <c r="AC1439" s="1"/>
  <c r="AF1439" l="1"/>
  <c r="AG1439" s="1"/>
  <c r="AE1439"/>
  <c r="AH1439" l="1"/>
  <c r="AJ1439" s="1"/>
  <c r="T1440"/>
  <c r="S1441" l="1"/>
  <c r="R1442" s="1"/>
  <c r="U1440"/>
  <c r="W1440" s="1"/>
  <c r="Y1440" s="1"/>
  <c r="V1440"/>
  <c r="X1440" s="1"/>
  <c r="Z1440" s="1"/>
  <c r="AI1439"/>
  <c r="AB1440" l="1"/>
  <c r="AD1440" s="1"/>
  <c r="AA1440"/>
  <c r="AC1440" s="1"/>
  <c r="AE1440" l="1"/>
  <c r="AF1440"/>
  <c r="AG1440" s="1"/>
  <c r="T1441" l="1"/>
  <c r="AH1440"/>
  <c r="AJ1440" s="1"/>
  <c r="AI1440" s="1"/>
  <c r="V1441" l="1"/>
  <c r="X1441" s="1"/>
  <c r="Z1441" s="1"/>
  <c r="S1442"/>
  <c r="R1443" s="1"/>
  <c r="U1441"/>
  <c r="W1441" s="1"/>
  <c r="Y1441" s="1"/>
  <c r="AB1441" l="1"/>
  <c r="AD1441" s="1"/>
  <c r="AA1441"/>
  <c r="AC1441" s="1"/>
  <c r="AF1441" l="1"/>
  <c r="AG1441" s="1"/>
  <c r="AH1441" s="1"/>
  <c r="AJ1441" s="1"/>
  <c r="AI1441" s="1"/>
  <c r="AE1441"/>
  <c r="T1442" l="1"/>
  <c r="U1442" s="1"/>
  <c r="W1442" s="1"/>
  <c r="Y1442" s="1"/>
  <c r="V1442" l="1"/>
  <c r="X1442" s="1"/>
  <c r="Z1442" s="1"/>
  <c r="S1443"/>
  <c r="R1444" s="1"/>
  <c r="AA1442"/>
  <c r="AC1442" s="1"/>
  <c r="AB1442" l="1"/>
  <c r="AD1442" s="1"/>
  <c r="AE1442" s="1"/>
  <c r="AF1442" l="1"/>
  <c r="AG1442" s="1"/>
  <c r="AH1442" s="1"/>
  <c r="AJ1442" s="1"/>
  <c r="AI1442" s="1"/>
  <c r="T1443" l="1"/>
  <c r="V1443" s="1"/>
  <c r="X1443" s="1"/>
  <c r="Z1443" s="1"/>
  <c r="S1444" l="1"/>
  <c r="R1445" s="1"/>
  <c r="U1443"/>
  <c r="W1443" s="1"/>
  <c r="Y1443" s="1"/>
  <c r="AB1443"/>
  <c r="AD1443" s="1"/>
  <c r="AA1443" l="1"/>
  <c r="AC1443" s="1"/>
  <c r="AF1443" s="1"/>
  <c r="AG1443" s="1"/>
  <c r="AE1443" l="1"/>
  <c r="T1444"/>
  <c r="AH1443"/>
  <c r="AJ1443" s="1"/>
  <c r="AI1443" s="1"/>
  <c r="S1445" l="1"/>
  <c r="R1446" s="1"/>
  <c r="V1444"/>
  <c r="X1444" s="1"/>
  <c r="Z1444" s="1"/>
  <c r="U1444"/>
  <c r="W1444" s="1"/>
  <c r="Y1444" s="1"/>
  <c r="AB1444" l="1"/>
  <c r="AD1444" s="1"/>
  <c r="AA1444"/>
  <c r="AC1444" s="1"/>
  <c r="AE1444" l="1"/>
  <c r="AF1444"/>
  <c r="AG1444" s="1"/>
  <c r="T1445" l="1"/>
  <c r="AH1444"/>
  <c r="AJ1444" s="1"/>
  <c r="S1446" l="1"/>
  <c r="R1447" s="1"/>
  <c r="AI1444"/>
  <c r="U1445"/>
  <c r="W1445" s="1"/>
  <c r="Y1445" s="1"/>
  <c r="V1445"/>
  <c r="X1445" s="1"/>
  <c r="Z1445" s="1"/>
  <c r="AB1445" l="1"/>
  <c r="AD1445" s="1"/>
  <c r="AA1445"/>
  <c r="AC1445" s="1"/>
  <c r="AE1445" l="1"/>
  <c r="AF1445"/>
  <c r="AG1445" s="1"/>
  <c r="T1446" l="1"/>
  <c r="V1446" s="1"/>
  <c r="X1446" s="1"/>
  <c r="Z1446" s="1"/>
  <c r="AH1445"/>
  <c r="AJ1445" s="1"/>
  <c r="S1447" l="1"/>
  <c r="R1448" s="1"/>
  <c r="U1446"/>
  <c r="W1446" s="1"/>
  <c r="Y1446" s="1"/>
  <c r="AB1446"/>
  <c r="AD1446" s="1"/>
  <c r="AI1445"/>
  <c r="AA1446" l="1"/>
  <c r="AC1446" s="1"/>
  <c r="AE1446" s="1"/>
  <c r="AF1446" l="1"/>
  <c r="AG1446" s="1"/>
  <c r="T1447" s="1"/>
  <c r="AH1446" l="1"/>
  <c r="AJ1446" s="1"/>
  <c r="AI1446" s="1"/>
  <c r="S1448"/>
  <c r="R1449" s="1"/>
  <c r="U1447"/>
  <c r="W1447" s="1"/>
  <c r="Y1447" s="1"/>
  <c r="V1447"/>
  <c r="X1447" s="1"/>
  <c r="Z1447" s="1"/>
  <c r="AB1447" l="1"/>
  <c r="AD1447" s="1"/>
  <c r="AA1447"/>
  <c r="AC1447" s="1"/>
  <c r="AF1447" l="1"/>
  <c r="AG1447" s="1"/>
  <c r="AE1447"/>
  <c r="AH1447" l="1"/>
  <c r="AJ1447" s="1"/>
  <c r="AI1447" s="1"/>
  <c r="T1448"/>
  <c r="S1449" l="1"/>
  <c r="R1450" s="1"/>
  <c r="V1448"/>
  <c r="X1448" s="1"/>
  <c r="Z1448" s="1"/>
  <c r="U1448"/>
  <c r="W1448" s="1"/>
  <c r="Y1448" s="1"/>
  <c r="AB1448" l="1"/>
  <c r="AD1448" s="1"/>
  <c r="AA1448"/>
  <c r="AC1448" s="1"/>
  <c r="AE1448" l="1"/>
  <c r="AF1448"/>
  <c r="AG1448" s="1"/>
  <c r="AH1448" l="1"/>
  <c r="AJ1448" s="1"/>
  <c r="AI1448" s="1"/>
  <c r="T1449"/>
  <c r="S1450" l="1"/>
  <c r="R1451" s="1"/>
  <c r="V1449"/>
  <c r="X1449" s="1"/>
  <c r="Z1449" s="1"/>
  <c r="U1449"/>
  <c r="W1449" s="1"/>
  <c r="Y1449" s="1"/>
  <c r="AB1449" l="1"/>
  <c r="AD1449" s="1"/>
  <c r="AA1449"/>
  <c r="AC1449" s="1"/>
  <c r="AE1449" l="1"/>
  <c r="AF1449"/>
  <c r="AG1449" s="1"/>
  <c r="AH1449" l="1"/>
  <c r="AJ1449" s="1"/>
  <c r="AI1449" s="1"/>
  <c r="T1450"/>
  <c r="S1451" l="1"/>
  <c r="R1452" s="1"/>
  <c r="U1450"/>
  <c r="W1450" s="1"/>
  <c r="Y1450" s="1"/>
  <c r="V1450"/>
  <c r="X1450" s="1"/>
  <c r="Z1450" s="1"/>
  <c r="AB1450" l="1"/>
  <c r="AD1450" s="1"/>
  <c r="AA1450"/>
  <c r="AC1450" s="1"/>
  <c r="AF1450" l="1"/>
  <c r="AG1450" s="1"/>
  <c r="AE1450"/>
  <c r="AH1450" l="1"/>
  <c r="AJ1450" s="1"/>
  <c r="AI1450" s="1"/>
  <c r="T1451"/>
  <c r="S1452" l="1"/>
  <c r="R1453" s="1"/>
  <c r="U1451"/>
  <c r="W1451" s="1"/>
  <c r="Y1451" s="1"/>
  <c r="V1451"/>
  <c r="X1451" s="1"/>
  <c r="AA1451" l="1"/>
  <c r="AC1451" s="1"/>
  <c r="Z1451"/>
  <c r="AB1451" s="1"/>
  <c r="AD1451" l="1"/>
  <c r="AE1451" s="1"/>
  <c r="AF1451" l="1"/>
  <c r="AG1451" s="1"/>
  <c r="AH1451" s="1"/>
  <c r="AJ1451" s="1"/>
  <c r="T1452" l="1"/>
  <c r="V1452" s="1"/>
  <c r="X1452" s="1"/>
  <c r="Z1452" s="1"/>
  <c r="AI1451"/>
  <c r="S1453" l="1"/>
  <c r="R1454" s="1"/>
  <c r="U1452"/>
  <c r="W1452" s="1"/>
  <c r="Y1452" s="1"/>
  <c r="AB1452"/>
  <c r="AD1452" s="1"/>
  <c r="AA1452" l="1"/>
  <c r="AC1452" s="1"/>
  <c r="AE1452" s="1"/>
  <c r="AF1452" l="1"/>
  <c r="AG1452" s="1"/>
  <c r="T1453" s="1"/>
  <c r="AH1452" l="1"/>
  <c r="AJ1452" s="1"/>
  <c r="AI1452" s="1"/>
  <c r="S1454"/>
  <c r="R1455" s="1"/>
  <c r="V1453"/>
  <c r="X1453" s="1"/>
  <c r="Z1453" s="1"/>
  <c r="U1453"/>
  <c r="W1453" s="1"/>
  <c r="Y1453" s="1"/>
  <c r="AB1453" l="1"/>
  <c r="AD1453" s="1"/>
  <c r="AA1453"/>
  <c r="AC1453" s="1"/>
  <c r="AF1453" l="1"/>
  <c r="AG1453" s="1"/>
  <c r="AE1453"/>
  <c r="T1454" l="1"/>
  <c r="AH1453"/>
  <c r="AJ1453" s="1"/>
  <c r="S1455" l="1"/>
  <c r="R1456" s="1"/>
  <c r="U1454"/>
  <c r="W1454" s="1"/>
  <c r="Y1454" s="1"/>
  <c r="V1454"/>
  <c r="X1454" s="1"/>
  <c r="Z1454" s="1"/>
  <c r="AI1453"/>
  <c r="AB1454" l="1"/>
  <c r="AD1454" s="1"/>
  <c r="AA1454"/>
  <c r="AC1454" s="1"/>
  <c r="AF1454" l="1"/>
  <c r="AG1454" s="1"/>
  <c r="AE1454"/>
  <c r="AH1454" l="1"/>
  <c r="T1455"/>
  <c r="S1456" l="1"/>
  <c r="R1457" s="1"/>
  <c r="U1455"/>
  <c r="W1455" s="1"/>
  <c r="Y1455" s="1"/>
  <c r="V1455"/>
  <c r="X1455" s="1"/>
  <c r="Z1455" s="1"/>
  <c r="AJ1454"/>
  <c r="AI1454" s="1"/>
  <c r="AB1455" l="1"/>
  <c r="AD1455" s="1"/>
  <c r="AA1455"/>
  <c r="AC1455" s="1"/>
  <c r="AE1455" l="1"/>
  <c r="AF1455"/>
  <c r="AG1455" s="1"/>
  <c r="T1456" l="1"/>
  <c r="AH1455"/>
  <c r="AJ1455" s="1"/>
  <c r="S1457" l="1"/>
  <c r="R1458" s="1"/>
  <c r="AI1455"/>
  <c r="V1456"/>
  <c r="X1456" s="1"/>
  <c r="Z1456" s="1"/>
  <c r="U1456"/>
  <c r="W1456" s="1"/>
  <c r="Y1456" s="1"/>
  <c r="AB1456" l="1"/>
  <c r="AD1456" s="1"/>
  <c r="AA1456"/>
  <c r="AC1456" s="1"/>
  <c r="AE1456" l="1"/>
  <c r="AF1456"/>
  <c r="AG1456" s="1"/>
  <c r="AH1456" l="1"/>
  <c r="T1457"/>
  <c r="S1458" l="1"/>
  <c r="R1459" s="1"/>
  <c r="V1457"/>
  <c r="X1457" s="1"/>
  <c r="Z1457" s="1"/>
  <c r="U1457"/>
  <c r="W1457" s="1"/>
  <c r="Y1457" s="1"/>
  <c r="AJ1456"/>
  <c r="AI1456" s="1"/>
  <c r="AB1457" l="1"/>
  <c r="AD1457" s="1"/>
  <c r="AA1457"/>
  <c r="AC1457" s="1"/>
  <c r="AE1457" l="1"/>
  <c r="AF1457"/>
  <c r="AG1457" s="1"/>
  <c r="AH1457" l="1"/>
  <c r="T1458"/>
  <c r="S1459" l="1"/>
  <c r="R1460" s="1"/>
  <c r="U1458"/>
  <c r="W1458" s="1"/>
  <c r="Y1458" s="1"/>
  <c r="AA1458" s="1"/>
  <c r="V1458"/>
  <c r="X1458" s="1"/>
  <c r="Z1458" s="1"/>
  <c r="AJ1457"/>
  <c r="AI1457" s="1"/>
  <c r="AB1458" l="1"/>
  <c r="AD1458" s="1"/>
  <c r="AC1458"/>
  <c r="AF1458" l="1"/>
  <c r="AG1458" s="1"/>
  <c r="AE1458"/>
  <c r="AH1458" l="1"/>
  <c r="AJ1458" s="1"/>
  <c r="T1459"/>
  <c r="S1460" l="1"/>
  <c r="R1461" s="1"/>
  <c r="U1459"/>
  <c r="W1459" s="1"/>
  <c r="Y1459" s="1"/>
  <c r="V1459"/>
  <c r="X1459" s="1"/>
  <c r="Z1459" s="1"/>
  <c r="AI1458"/>
  <c r="AB1459" l="1"/>
  <c r="AD1459" s="1"/>
  <c r="AA1459"/>
  <c r="AC1459" s="1"/>
  <c r="AF1459" l="1"/>
  <c r="AG1459" s="1"/>
  <c r="AE1459"/>
  <c r="AH1459" l="1"/>
  <c r="AJ1459" s="1"/>
  <c r="T1460"/>
  <c r="S1461" l="1"/>
  <c r="R1462" s="1"/>
  <c r="U1460"/>
  <c r="W1460" s="1"/>
  <c r="Y1460" s="1"/>
  <c r="V1460"/>
  <c r="X1460" s="1"/>
  <c r="Z1460" s="1"/>
  <c r="AI1459"/>
  <c r="AB1460" l="1"/>
  <c r="AD1460" s="1"/>
  <c r="AA1460"/>
  <c r="AC1460" s="1"/>
  <c r="AE1460" l="1"/>
  <c r="AF1460"/>
  <c r="AG1460" s="1"/>
  <c r="T1461" l="1"/>
  <c r="AH1460"/>
  <c r="AJ1460" s="1"/>
  <c r="AI1460" s="1"/>
  <c r="U1461" l="1"/>
  <c r="W1461" s="1"/>
  <c r="Y1461" s="1"/>
  <c r="S1462"/>
  <c r="R1463" s="1"/>
  <c r="V1461"/>
  <c r="X1461" s="1"/>
  <c r="Z1461" s="1"/>
  <c r="AB1461" l="1"/>
  <c r="AD1461" s="1"/>
  <c r="AA1461"/>
  <c r="AC1461" s="1"/>
  <c r="AE1461" l="1"/>
  <c r="AF1461"/>
  <c r="AG1461" s="1"/>
  <c r="T1462" s="1"/>
  <c r="AH1461" l="1"/>
  <c r="AJ1461" s="1"/>
  <c r="AI1461" s="1"/>
  <c r="S1463"/>
  <c r="R1464" s="1"/>
  <c r="U1462"/>
  <c r="W1462" s="1"/>
  <c r="Y1462" s="1"/>
  <c r="V1462"/>
  <c r="X1462" s="1"/>
  <c r="Z1462" s="1"/>
  <c r="AB1462" l="1"/>
  <c r="AD1462" s="1"/>
  <c r="AA1462"/>
  <c r="AC1462" s="1"/>
  <c r="AE1462" l="1"/>
  <c r="AF1462"/>
  <c r="AG1462" s="1"/>
  <c r="AH1462" l="1"/>
  <c r="AJ1462" s="1"/>
  <c r="AI1462" s="1"/>
  <c r="T1463"/>
  <c r="S1464" l="1"/>
  <c r="R1465" s="1"/>
  <c r="V1463"/>
  <c r="X1463" s="1"/>
  <c r="Z1463" s="1"/>
  <c r="U1463"/>
  <c r="W1463" s="1"/>
  <c r="Y1463" s="1"/>
  <c r="AB1463" l="1"/>
  <c r="AD1463" s="1"/>
  <c r="AA1463"/>
  <c r="AC1463" s="1"/>
  <c r="AF1463" l="1"/>
  <c r="AG1463" s="1"/>
  <c r="AE1463"/>
  <c r="AH1463" l="1"/>
  <c r="AJ1463" s="1"/>
  <c r="AI1463" s="1"/>
  <c r="T1464"/>
  <c r="S1465" l="1"/>
  <c r="R1466" s="1"/>
  <c r="V1464"/>
  <c r="X1464" s="1"/>
  <c r="Z1464" s="1"/>
  <c r="U1464"/>
  <c r="W1464" s="1"/>
  <c r="Y1464" s="1"/>
  <c r="AB1464" l="1"/>
  <c r="AD1464" s="1"/>
  <c r="AA1464"/>
  <c r="AC1464" s="1"/>
  <c r="AF1464" l="1"/>
  <c r="AG1464" s="1"/>
  <c r="AE1464"/>
  <c r="AH1464" l="1"/>
  <c r="AJ1464" s="1"/>
  <c r="AI1464" s="1"/>
  <c r="T1465"/>
  <c r="S1466" l="1"/>
  <c r="R1467" s="1"/>
  <c r="U1465"/>
  <c r="W1465" s="1"/>
  <c r="Y1465" s="1"/>
  <c r="AA1465" s="1"/>
  <c r="V1465"/>
  <c r="X1465" s="1"/>
  <c r="Z1465" s="1"/>
  <c r="AB1465" l="1"/>
  <c r="AD1465" s="1"/>
  <c r="AC1465"/>
  <c r="AE1465" l="1"/>
  <c r="AF1465"/>
  <c r="AG1465" s="1"/>
  <c r="AH1465" l="1"/>
  <c r="AJ1465" s="1"/>
  <c r="AI1465" s="1"/>
  <c r="T1466"/>
  <c r="S1467" l="1"/>
  <c r="R1468" s="1"/>
  <c r="U1466"/>
  <c r="W1466" s="1"/>
  <c r="Y1466" s="1"/>
  <c r="V1466"/>
  <c r="X1466" s="1"/>
  <c r="Z1466" s="1"/>
  <c r="AB1466" l="1"/>
  <c r="AD1466" s="1"/>
  <c r="AA1466"/>
  <c r="AC1466" s="1"/>
  <c r="AE1466" l="1"/>
  <c r="AF1466"/>
  <c r="AG1466" s="1"/>
  <c r="AH1466" l="1"/>
  <c r="AJ1466" s="1"/>
  <c r="H20" i="11" s="1"/>
  <c r="T1467" i="10"/>
  <c r="AI1466" l="1"/>
  <c r="G20" i="11" s="1"/>
  <c r="S1468" i="10"/>
  <c r="R1469" s="1"/>
  <c r="U1467"/>
  <c r="W1467" s="1"/>
  <c r="Y1467" s="1"/>
  <c r="V1467"/>
  <c r="X1467" s="1"/>
  <c r="Z1467" s="1"/>
  <c r="AB1467" l="1"/>
  <c r="AD1467" s="1"/>
  <c r="AA1467"/>
  <c r="AC1467" s="1"/>
  <c r="AF1467" l="1"/>
  <c r="AG1467" s="1"/>
  <c r="AE1467"/>
  <c r="T1468" l="1"/>
  <c r="AH1467"/>
  <c r="AJ1467" s="1"/>
  <c r="AI1467" s="1"/>
  <c r="V1468" l="1"/>
  <c r="X1468" s="1"/>
  <c r="Z1468" s="1"/>
  <c r="S1469"/>
  <c r="R1470" s="1"/>
  <c r="U1468"/>
  <c r="W1468" s="1"/>
  <c r="Y1468" s="1"/>
  <c r="AB1468" l="1"/>
  <c r="AD1468" s="1"/>
  <c r="AA1468"/>
  <c r="AC1468" s="1"/>
  <c r="AF1468" l="1"/>
  <c r="AG1468" s="1"/>
  <c r="T1469" s="1"/>
  <c r="AE1468"/>
  <c r="AH1468" l="1"/>
  <c r="AJ1468" s="1"/>
  <c r="AI1468" s="1"/>
  <c r="S1470"/>
  <c r="R1471" s="1"/>
  <c r="U1469"/>
  <c r="W1469" s="1"/>
  <c r="Y1469" s="1"/>
  <c r="V1469"/>
  <c r="X1469" s="1"/>
  <c r="Z1469" s="1"/>
  <c r="AB1469" l="1"/>
  <c r="AD1469" s="1"/>
  <c r="AA1469"/>
  <c r="AC1469" s="1"/>
  <c r="AE1469" l="1"/>
  <c r="AF1469"/>
  <c r="AG1469" s="1"/>
  <c r="T1470" l="1"/>
  <c r="AH1469"/>
  <c r="AJ1469" s="1"/>
  <c r="AI1469" s="1"/>
  <c r="V1470" l="1"/>
  <c r="X1470" s="1"/>
  <c r="Z1470" s="1"/>
  <c r="S1471"/>
  <c r="R1472" s="1"/>
  <c r="U1470"/>
  <c r="W1470" s="1"/>
  <c r="Y1470" s="1"/>
  <c r="AB1470" l="1"/>
  <c r="AD1470" s="1"/>
  <c r="AA1470"/>
  <c r="AC1470" s="1"/>
  <c r="AE1470" l="1"/>
  <c r="AF1470"/>
  <c r="AG1470" s="1"/>
  <c r="AH1470" s="1"/>
  <c r="AJ1470" s="1"/>
  <c r="AI1470" s="1"/>
  <c r="T1471" l="1"/>
  <c r="V1471" s="1"/>
  <c r="X1471" s="1"/>
  <c r="Z1471" s="1"/>
  <c r="U1471" l="1"/>
  <c r="W1471" s="1"/>
  <c r="Y1471" s="1"/>
  <c r="S1472"/>
  <c r="R1473" s="1"/>
  <c r="AB1471"/>
  <c r="AD1471" s="1"/>
  <c r="AA1471" l="1"/>
  <c r="AC1471" s="1"/>
  <c r="AF1471" s="1"/>
  <c r="AG1471" s="1"/>
  <c r="AE1471" l="1"/>
  <c r="AH1471" s="1"/>
  <c r="AJ1471" s="1"/>
  <c r="AI1471" s="1"/>
  <c r="T1472"/>
  <c r="S1473" l="1"/>
  <c r="R1474" s="1"/>
  <c r="U1472"/>
  <c r="W1472" s="1"/>
  <c r="Y1472" s="1"/>
  <c r="V1472"/>
  <c r="X1472" s="1"/>
  <c r="Z1472" s="1"/>
  <c r="AB1472" l="1"/>
  <c r="AD1472" s="1"/>
  <c r="AA1472"/>
  <c r="AC1472" s="1"/>
  <c r="AE1472" l="1"/>
  <c r="AF1472"/>
  <c r="AG1472" s="1"/>
  <c r="T1473" l="1"/>
  <c r="AH1472"/>
  <c r="AJ1472" s="1"/>
  <c r="AI1472" s="1"/>
  <c r="V1473" l="1"/>
  <c r="X1473" s="1"/>
  <c r="Z1473" s="1"/>
  <c r="S1474"/>
  <c r="R1475" s="1"/>
  <c r="U1473"/>
  <c r="W1473" s="1"/>
  <c r="Y1473" s="1"/>
  <c r="AB1473" l="1"/>
  <c r="AD1473" s="1"/>
  <c r="AA1473"/>
  <c r="AC1473" s="1"/>
  <c r="AE1473" l="1"/>
  <c r="AF1473"/>
  <c r="AG1473" s="1"/>
  <c r="T1474" s="1"/>
  <c r="AH1473" l="1"/>
  <c r="AJ1473" s="1"/>
  <c r="AI1473" s="1"/>
  <c r="S1475"/>
  <c r="R1476" s="1"/>
  <c r="U1474"/>
  <c r="W1474" s="1"/>
  <c r="Y1474" s="1"/>
  <c r="V1474"/>
  <c r="X1474" s="1"/>
  <c r="Z1474" s="1"/>
  <c r="AB1474" l="1"/>
  <c r="AD1474" s="1"/>
  <c r="AA1474"/>
  <c r="AC1474" s="1"/>
  <c r="AF1474" l="1"/>
  <c r="AG1474" s="1"/>
  <c r="AE1474"/>
  <c r="T1475" l="1"/>
  <c r="AH1474"/>
  <c r="S1476" l="1"/>
  <c r="R1477" s="1"/>
  <c r="AJ1474"/>
  <c r="AI1474" s="1"/>
  <c r="U1475"/>
  <c r="W1475" s="1"/>
  <c r="Y1475" s="1"/>
  <c r="V1475"/>
  <c r="X1475" s="1"/>
  <c r="Z1475" s="1"/>
  <c r="AB1475" l="1"/>
  <c r="AD1475" s="1"/>
  <c r="AA1475"/>
  <c r="AC1475" s="1"/>
  <c r="AF1475" l="1"/>
  <c r="AG1475" s="1"/>
  <c r="AE1475"/>
  <c r="T1476" l="1"/>
  <c r="AH1475"/>
  <c r="S1477" l="1"/>
  <c r="R1478" s="1"/>
  <c r="AJ1475"/>
  <c r="AI1475" s="1"/>
  <c r="V1476"/>
  <c r="X1476" s="1"/>
  <c r="Z1476" s="1"/>
  <c r="U1476"/>
  <c r="W1476" s="1"/>
  <c r="Y1476" s="1"/>
  <c r="AB1476" l="1"/>
  <c r="AD1476" s="1"/>
  <c r="AA1476"/>
  <c r="AC1476" s="1"/>
  <c r="AF1476" l="1"/>
  <c r="AG1476" s="1"/>
  <c r="AE1476"/>
  <c r="AH1476" l="1"/>
  <c r="T1477"/>
  <c r="S1478" l="1"/>
  <c r="R1479" s="1"/>
  <c r="AJ1476"/>
  <c r="AI1476" s="1"/>
  <c r="U1477"/>
  <c r="W1477" s="1"/>
  <c r="Y1477" s="1"/>
  <c r="V1477"/>
  <c r="X1477" s="1"/>
  <c r="Z1477" s="1"/>
  <c r="AB1477" l="1"/>
  <c r="AD1477" s="1"/>
  <c r="AA1477"/>
  <c r="AC1477" s="1"/>
  <c r="AF1477" l="1"/>
  <c r="AG1477" s="1"/>
  <c r="AE1477"/>
  <c r="AH1477" l="1"/>
  <c r="T1478"/>
  <c r="S1479" l="1"/>
  <c r="R1480" s="1"/>
  <c r="AJ1477"/>
  <c r="AI1477" s="1"/>
  <c r="V1478"/>
  <c r="X1478" s="1"/>
  <c r="Z1478" s="1"/>
  <c r="U1478"/>
  <c r="W1478" s="1"/>
  <c r="Y1478" s="1"/>
  <c r="AB1478" l="1"/>
  <c r="AD1478" s="1"/>
  <c r="AA1478"/>
  <c r="AC1478" s="1"/>
  <c r="AF1478" l="1"/>
  <c r="AG1478" s="1"/>
  <c r="AE1478"/>
  <c r="AH1478" l="1"/>
  <c r="T1479"/>
  <c r="S1480" l="1"/>
  <c r="R1481" s="1"/>
  <c r="AJ1478"/>
  <c r="AI1478" s="1"/>
  <c r="V1479"/>
  <c r="X1479" s="1"/>
  <c r="Z1479" s="1"/>
  <c r="U1479"/>
  <c r="W1479" s="1"/>
  <c r="Y1479" s="1"/>
  <c r="AB1479" l="1"/>
  <c r="AD1479" s="1"/>
  <c r="AA1479"/>
  <c r="AC1479" s="1"/>
  <c r="AF1479" l="1"/>
  <c r="AG1479" s="1"/>
  <c r="AE1479"/>
  <c r="T1480" l="1"/>
  <c r="AH1479"/>
  <c r="S1481" l="1"/>
  <c r="R1482" s="1"/>
  <c r="AJ1479"/>
  <c r="AI1479" s="1"/>
  <c r="V1480"/>
  <c r="X1480" s="1"/>
  <c r="U1480"/>
  <c r="W1480" s="1"/>
  <c r="Y1480" s="1"/>
  <c r="AA1480" l="1"/>
  <c r="AC1480" s="1"/>
  <c r="Z1480"/>
  <c r="AB1480" s="1"/>
  <c r="AD1480" l="1"/>
  <c r="AF1480" s="1"/>
  <c r="AG1480" s="1"/>
  <c r="AE1480" l="1"/>
  <c r="AH1480" l="1"/>
  <c r="T1481"/>
  <c r="S1482" l="1"/>
  <c r="R1483" s="1"/>
  <c r="AJ1480"/>
  <c r="AI1480" s="1"/>
  <c r="V1481"/>
  <c r="X1481" s="1"/>
  <c r="Z1481" s="1"/>
  <c r="U1481"/>
  <c r="W1481" s="1"/>
  <c r="Y1481" s="1"/>
  <c r="AB1481" l="1"/>
  <c r="AD1481" s="1"/>
  <c r="AA1481"/>
  <c r="AC1481" s="1"/>
  <c r="AF1481" l="1"/>
  <c r="AG1481" s="1"/>
  <c r="AE1481"/>
  <c r="AH1481" l="1"/>
  <c r="T1482"/>
  <c r="S1483" l="1"/>
  <c r="R1484" s="1"/>
  <c r="AJ1481"/>
  <c r="AI1481" s="1"/>
  <c r="V1482"/>
  <c r="X1482" s="1"/>
  <c r="Z1482" s="1"/>
  <c r="U1482"/>
  <c r="W1482" s="1"/>
  <c r="Y1482" s="1"/>
  <c r="AB1482" l="1"/>
  <c r="AD1482" s="1"/>
  <c r="AA1482"/>
  <c r="AC1482" s="1"/>
  <c r="AF1482" l="1"/>
  <c r="AG1482" s="1"/>
  <c r="AE1482"/>
  <c r="AH1482" l="1"/>
  <c r="T1483"/>
  <c r="S1484" l="1"/>
  <c r="R1485" s="1"/>
  <c r="AJ1482"/>
  <c r="AI1482" s="1"/>
  <c r="V1483"/>
  <c r="X1483" s="1"/>
  <c r="Z1483" s="1"/>
  <c r="U1483"/>
  <c r="W1483" s="1"/>
  <c r="Y1483" s="1"/>
  <c r="AB1483" l="1"/>
  <c r="AD1483" s="1"/>
  <c r="AA1483"/>
  <c r="AC1483" s="1"/>
  <c r="AE1483" l="1"/>
  <c r="AF1483"/>
  <c r="AG1483" s="1"/>
  <c r="T1484" l="1"/>
  <c r="AH1483"/>
  <c r="S1485" l="1"/>
  <c r="R1486" s="1"/>
  <c r="AJ1483"/>
  <c r="AI1483" s="1"/>
  <c r="V1484"/>
  <c r="X1484" s="1"/>
  <c r="Z1484" s="1"/>
  <c r="U1484"/>
  <c r="W1484" s="1"/>
  <c r="Y1484" s="1"/>
  <c r="AB1484" l="1"/>
  <c r="AD1484" s="1"/>
  <c r="AA1484"/>
  <c r="AC1484" s="1"/>
  <c r="AF1484" l="1"/>
  <c r="AG1484" s="1"/>
  <c r="AE1484"/>
  <c r="AH1484" l="1"/>
  <c r="T1485"/>
  <c r="S1486" l="1"/>
  <c r="R1487" s="1"/>
  <c r="AJ1484"/>
  <c r="AI1484" s="1"/>
  <c r="V1485"/>
  <c r="X1485" s="1"/>
  <c r="Z1485" s="1"/>
  <c r="U1485"/>
  <c r="W1485" s="1"/>
  <c r="Y1485" s="1"/>
  <c r="AB1485" l="1"/>
  <c r="AD1485" s="1"/>
  <c r="AA1485"/>
  <c r="AC1485" s="1"/>
  <c r="AE1485" l="1"/>
  <c r="AF1485"/>
  <c r="AG1485" s="1"/>
  <c r="T1486" l="1"/>
  <c r="AH1485"/>
  <c r="AJ1485" s="1"/>
  <c r="AI1485" s="1"/>
  <c r="U1486" l="1"/>
  <c r="W1486" s="1"/>
  <c r="Y1486" s="1"/>
  <c r="S1487"/>
  <c r="R1488" s="1"/>
  <c r="V1486"/>
  <c r="X1486" s="1"/>
  <c r="Z1486" s="1"/>
  <c r="AB1486" l="1"/>
  <c r="AD1486" s="1"/>
  <c r="AA1486"/>
  <c r="AC1486" s="1"/>
  <c r="AE1486" l="1"/>
  <c r="AF1486"/>
  <c r="AG1486" s="1"/>
  <c r="T1487" s="1"/>
  <c r="V1487" l="1"/>
  <c r="X1487" s="1"/>
  <c r="Z1487" s="1"/>
  <c r="AB1487" s="1"/>
  <c r="S1488"/>
  <c r="R1489" s="1"/>
  <c r="U1487"/>
  <c r="W1487" s="1"/>
  <c r="Y1487" s="1"/>
  <c r="AH1486"/>
  <c r="AJ1486" s="1"/>
  <c r="AI1486" s="1"/>
  <c r="AA1487" l="1"/>
  <c r="AC1487" s="1"/>
  <c r="AD1487"/>
  <c r="AF1487" l="1"/>
  <c r="AG1487" s="1"/>
  <c r="AE1487"/>
  <c r="AH1487" l="1"/>
  <c r="AJ1487" s="1"/>
  <c r="AI1487" s="1"/>
  <c r="T1488"/>
  <c r="S1489" l="1"/>
  <c r="R1490" s="1"/>
  <c r="V1488"/>
  <c r="X1488" s="1"/>
  <c r="Z1488" s="1"/>
  <c r="U1488"/>
  <c r="W1488" s="1"/>
  <c r="Y1488" s="1"/>
  <c r="AB1488" l="1"/>
  <c r="AD1488" s="1"/>
  <c r="AA1488"/>
  <c r="AC1488" s="1"/>
  <c r="AF1488" l="1"/>
  <c r="AG1488" s="1"/>
  <c r="AE1488"/>
  <c r="T1489" l="1"/>
  <c r="U1489" s="1"/>
  <c r="W1489" s="1"/>
  <c r="Y1489" s="1"/>
  <c r="AH1488"/>
  <c r="S1490" l="1"/>
  <c r="R1491" s="1"/>
  <c r="V1489"/>
  <c r="X1489" s="1"/>
  <c r="Z1489" s="1"/>
  <c r="AA1489"/>
  <c r="AC1489" s="1"/>
  <c r="AJ1488"/>
  <c r="AI1488" s="1"/>
  <c r="AB1489" l="1"/>
  <c r="AD1489" s="1"/>
  <c r="AF1489" s="1"/>
  <c r="AG1489" s="1"/>
  <c r="AE1489" l="1"/>
  <c r="AH1489"/>
  <c r="T1490"/>
  <c r="S1491" l="1"/>
  <c r="R1492" s="1"/>
  <c r="AJ1489"/>
  <c r="AI1489" s="1"/>
  <c r="U1490"/>
  <c r="W1490" s="1"/>
  <c r="Y1490" s="1"/>
  <c r="V1490"/>
  <c r="X1490" s="1"/>
  <c r="Z1490" s="1"/>
  <c r="AB1490" l="1"/>
  <c r="AD1490" s="1"/>
  <c r="AA1490"/>
  <c r="AC1490" s="1"/>
  <c r="AF1490" l="1"/>
  <c r="AG1490" s="1"/>
  <c r="AE1490"/>
  <c r="T1491" l="1"/>
  <c r="AH1490"/>
  <c r="S1492" l="1"/>
  <c r="R1493" s="1"/>
  <c r="AJ1490"/>
  <c r="AI1490" s="1"/>
  <c r="V1491"/>
  <c r="X1491" s="1"/>
  <c r="U1491"/>
  <c r="W1491" s="1"/>
  <c r="Y1491" s="1"/>
  <c r="AA1491" l="1"/>
  <c r="AC1491" s="1"/>
  <c r="Z1491"/>
  <c r="AB1491" s="1"/>
  <c r="AD1491" l="1"/>
  <c r="AF1491" s="1"/>
  <c r="AG1491" s="1"/>
  <c r="AE1491" l="1"/>
  <c r="T1492" s="1"/>
  <c r="S1493" l="1"/>
  <c r="R1494" s="1"/>
  <c r="AH1491"/>
  <c r="U1492"/>
  <c r="W1492" s="1"/>
  <c r="Y1492" s="1"/>
  <c r="V1492"/>
  <c r="X1492" s="1"/>
  <c r="Z1492" s="1"/>
  <c r="AB1492" l="1"/>
  <c r="AD1492" s="1"/>
  <c r="AA1492"/>
  <c r="AC1492" s="1"/>
  <c r="AJ1491"/>
  <c r="AI1491" s="1"/>
  <c r="AE1492" l="1"/>
  <c r="AF1492"/>
  <c r="AG1492" s="1"/>
  <c r="AH1492" l="1"/>
  <c r="T1493"/>
  <c r="S1494" l="1"/>
  <c r="R1495" s="1"/>
  <c r="U1493"/>
  <c r="W1493" s="1"/>
  <c r="Y1493" s="1"/>
  <c r="V1493"/>
  <c r="X1493" s="1"/>
  <c r="AJ1492"/>
  <c r="AI1492" s="1"/>
  <c r="AA1493" l="1"/>
  <c r="AC1493" s="1"/>
  <c r="Z1493"/>
  <c r="AB1493" s="1"/>
  <c r="AD1493" l="1"/>
  <c r="AF1493" s="1"/>
  <c r="AG1493" s="1"/>
  <c r="AE1493" l="1"/>
  <c r="T1494" s="1"/>
  <c r="S1495" l="1"/>
  <c r="R1496" s="1"/>
  <c r="AH1493"/>
  <c r="V1494"/>
  <c r="X1494" s="1"/>
  <c r="Z1494" s="1"/>
  <c r="U1494"/>
  <c r="W1494" s="1"/>
  <c r="Y1494" s="1"/>
  <c r="AB1494" l="1"/>
  <c r="AD1494" s="1"/>
  <c r="AA1494"/>
  <c r="AC1494" s="1"/>
  <c r="AJ1493"/>
  <c r="AI1493" s="1"/>
  <c r="AF1494" l="1"/>
  <c r="AG1494" s="1"/>
  <c r="AE1494"/>
  <c r="AH1494" l="1"/>
  <c r="T1495"/>
  <c r="S1496" l="1"/>
  <c r="R1497" s="1"/>
  <c r="AJ1494"/>
  <c r="AI1494" s="1"/>
  <c r="U1495"/>
  <c r="W1495" s="1"/>
  <c r="Y1495" s="1"/>
  <c r="V1495"/>
  <c r="X1495" s="1"/>
  <c r="Z1495" s="1"/>
  <c r="AB1495" l="1"/>
  <c r="AD1495" s="1"/>
  <c r="AA1495"/>
  <c r="AC1495" s="1"/>
  <c r="AE1495" l="1"/>
  <c r="AF1495"/>
  <c r="AG1495" s="1"/>
  <c r="T1496" l="1"/>
  <c r="AH1495"/>
  <c r="AJ1495" s="1"/>
  <c r="AI1495" s="1"/>
  <c r="V1496" l="1"/>
  <c r="X1496" s="1"/>
  <c r="Z1496" s="1"/>
  <c r="S1497"/>
  <c r="R1498" s="1"/>
  <c r="U1496"/>
  <c r="W1496" s="1"/>
  <c r="Y1496" s="1"/>
  <c r="AB1496" l="1"/>
  <c r="AD1496" s="1"/>
  <c r="AA1496"/>
  <c r="AC1496" s="1"/>
  <c r="AE1496" l="1"/>
  <c r="AF1496"/>
  <c r="AG1496" s="1"/>
  <c r="AH1496" s="1"/>
  <c r="T1497" l="1"/>
  <c r="V1497" s="1"/>
  <c r="X1497" s="1"/>
  <c r="Z1497" s="1"/>
  <c r="AJ1496"/>
  <c r="AI1496" s="1"/>
  <c r="U1497" l="1"/>
  <c r="W1497" s="1"/>
  <c r="Y1497" s="1"/>
  <c r="S1498"/>
  <c r="R1499" s="1"/>
  <c r="AB1497"/>
  <c r="AD1497" s="1"/>
  <c r="AA1497" l="1"/>
  <c r="AC1497" s="1"/>
  <c r="AE1497" s="1"/>
  <c r="AF1497" l="1"/>
  <c r="AG1497" s="1"/>
  <c r="AH1497" s="1"/>
  <c r="T1498" l="1"/>
  <c r="V1498" s="1"/>
  <c r="X1498" s="1"/>
  <c r="Z1498" s="1"/>
  <c r="AJ1497"/>
  <c r="AI1497" s="1"/>
  <c r="S1499" l="1"/>
  <c r="R1500" s="1"/>
  <c r="U1498"/>
  <c r="W1498" s="1"/>
  <c r="Y1498" s="1"/>
  <c r="AB1498"/>
  <c r="AD1498" s="1"/>
  <c r="AA1498" l="1"/>
  <c r="AC1498" s="1"/>
  <c r="AF1498" s="1"/>
  <c r="AG1498" s="1"/>
  <c r="AE1498" l="1"/>
  <c r="T1499" s="1"/>
  <c r="U1499" s="1"/>
  <c r="W1499" s="1"/>
  <c r="Y1499" s="1"/>
  <c r="AH1498"/>
  <c r="S1500" l="1"/>
  <c r="R1501" s="1"/>
  <c r="V1499"/>
  <c r="X1499" s="1"/>
  <c r="Z1499" s="1"/>
  <c r="AA1499"/>
  <c r="AC1499" s="1"/>
  <c r="AJ1498"/>
  <c r="AI1498" s="1"/>
  <c r="AB1499" l="1"/>
  <c r="AD1499" s="1"/>
  <c r="AE1499" s="1"/>
  <c r="AF1499" l="1"/>
  <c r="AG1499" s="1"/>
  <c r="T1500" s="1"/>
  <c r="AH1499" l="1"/>
  <c r="AJ1499" s="1"/>
  <c r="AI1499" s="1"/>
  <c r="S1501"/>
  <c r="R1502" s="1"/>
  <c r="V1500"/>
  <c r="X1500" s="1"/>
  <c r="Z1500" s="1"/>
  <c r="U1500"/>
  <c r="W1500" s="1"/>
  <c r="Y1500" s="1"/>
  <c r="AB1500" l="1"/>
  <c r="AD1500" s="1"/>
  <c r="AA1500"/>
  <c r="AC1500" s="1"/>
  <c r="AE1500" l="1"/>
  <c r="AF1500"/>
  <c r="AG1500" s="1"/>
  <c r="T1501" l="1"/>
  <c r="AH1500"/>
  <c r="AJ1500" s="1"/>
  <c r="AI1500" s="1"/>
  <c r="U1501" l="1"/>
  <c r="W1501" s="1"/>
  <c r="Y1501" s="1"/>
  <c r="S1502"/>
  <c r="R1503" s="1"/>
  <c r="V1501"/>
  <c r="X1501" s="1"/>
  <c r="Z1501" s="1"/>
  <c r="AB1501" l="1"/>
  <c r="AD1501" s="1"/>
  <c r="AA1501"/>
  <c r="AC1501" s="1"/>
  <c r="AF1501" l="1"/>
  <c r="AG1501" s="1"/>
  <c r="AH1501" s="1"/>
  <c r="AE1501"/>
  <c r="T1502" l="1"/>
  <c r="V1502" s="1"/>
  <c r="X1502" s="1"/>
  <c r="AJ1501"/>
  <c r="AI1501" s="1"/>
  <c r="U1502" l="1"/>
  <c r="W1502" s="1"/>
  <c r="Y1502" s="1"/>
  <c r="S1503"/>
  <c r="R1504" s="1"/>
  <c r="Z1502"/>
  <c r="AB1502" s="1"/>
  <c r="AA1502" l="1"/>
  <c r="AC1502" s="1"/>
  <c r="AD1502"/>
  <c r="AE1502" l="1"/>
  <c r="AF1502"/>
  <c r="AG1502" s="1"/>
  <c r="AH1502" l="1"/>
  <c r="T1503"/>
  <c r="S1504" l="1"/>
  <c r="R1505" s="1"/>
  <c r="AJ1502"/>
  <c r="AI1502" s="1"/>
  <c r="V1503"/>
  <c r="X1503" s="1"/>
  <c r="Z1503" s="1"/>
  <c r="U1503"/>
  <c r="W1503" s="1"/>
  <c r="Y1503" s="1"/>
  <c r="AB1503" l="1"/>
  <c r="AD1503" s="1"/>
  <c r="AA1503"/>
  <c r="AC1503" s="1"/>
  <c r="AF1503" l="1"/>
  <c r="AG1503" s="1"/>
  <c r="AE1503"/>
  <c r="AH1503" l="1"/>
  <c r="AJ1503" s="1"/>
  <c r="AI1503" s="1"/>
  <c r="T1504"/>
  <c r="S1505" l="1"/>
  <c r="R1506" s="1"/>
  <c r="V1504"/>
  <c r="X1504" s="1"/>
  <c r="Z1504" s="1"/>
  <c r="U1504"/>
  <c r="W1504" s="1"/>
  <c r="Y1504" s="1"/>
  <c r="AB1504" l="1"/>
  <c r="AD1504" s="1"/>
  <c r="AA1504"/>
  <c r="AC1504" s="1"/>
  <c r="AE1504" l="1"/>
  <c r="AF1504"/>
  <c r="AG1504" s="1"/>
  <c r="AH1504" l="1"/>
  <c r="AJ1504" s="1"/>
  <c r="AI1504" s="1"/>
  <c r="T1505"/>
  <c r="S1506" l="1"/>
  <c r="R1507" s="1"/>
  <c r="U1505"/>
  <c r="W1505" s="1"/>
  <c r="Y1505" s="1"/>
  <c r="V1505"/>
  <c r="X1505" s="1"/>
  <c r="Z1505" s="1"/>
  <c r="AB1505" l="1"/>
  <c r="AD1505" s="1"/>
  <c r="AA1505"/>
  <c r="AC1505" s="1"/>
  <c r="AF1505" l="1"/>
  <c r="AG1505" s="1"/>
  <c r="AE1505"/>
  <c r="T1506" l="1"/>
  <c r="U1506" s="1"/>
  <c r="W1506" s="1"/>
  <c r="Y1506" s="1"/>
  <c r="AH1505"/>
  <c r="S1507" l="1"/>
  <c r="R1508" s="1"/>
  <c r="V1506"/>
  <c r="X1506" s="1"/>
  <c r="Z1506" s="1"/>
  <c r="AA1506"/>
  <c r="AC1506" s="1"/>
  <c r="AJ1505"/>
  <c r="AI1505" s="1"/>
  <c r="AB1506" l="1"/>
  <c r="AD1506" s="1"/>
  <c r="AF1506" s="1"/>
  <c r="AG1506" s="1"/>
  <c r="AE1506" l="1"/>
  <c r="AH1506" s="1"/>
  <c r="AJ1506" s="1"/>
  <c r="AI1506" s="1"/>
  <c r="T1507"/>
  <c r="S1508" l="1"/>
  <c r="R1509" s="1"/>
  <c r="V1507"/>
  <c r="X1507" s="1"/>
  <c r="Z1507" s="1"/>
  <c r="U1507"/>
  <c r="W1507" s="1"/>
  <c r="Y1507" s="1"/>
  <c r="AB1507" l="1"/>
  <c r="AD1507" s="1"/>
  <c r="AA1507"/>
  <c r="AC1507" s="1"/>
  <c r="AE1507" l="1"/>
  <c r="AF1507"/>
  <c r="AG1507" s="1"/>
  <c r="AH1507" l="1"/>
  <c r="AJ1507" s="1"/>
  <c r="AI1507" s="1"/>
  <c r="T1508"/>
  <c r="S1509" l="1"/>
  <c r="R1510" s="1"/>
  <c r="V1508"/>
  <c r="X1508" s="1"/>
  <c r="Z1508" s="1"/>
  <c r="U1508"/>
  <c r="W1508" s="1"/>
  <c r="Y1508" s="1"/>
  <c r="AB1508" l="1"/>
  <c r="AD1508" s="1"/>
  <c r="AA1508"/>
  <c r="AC1508" s="1"/>
  <c r="AF1508" l="1"/>
  <c r="AG1508" s="1"/>
  <c r="AE1508"/>
  <c r="T1509" l="1"/>
  <c r="U1509" s="1"/>
  <c r="W1509" s="1"/>
  <c r="Y1509" s="1"/>
  <c r="AH1508"/>
  <c r="S1510" l="1"/>
  <c r="R1511" s="1"/>
  <c r="V1509"/>
  <c r="X1509" s="1"/>
  <c r="Z1509" s="1"/>
  <c r="AA1509"/>
  <c r="AC1509" s="1"/>
  <c r="AJ1508"/>
  <c r="AI1508" s="1"/>
  <c r="AB1509" l="1"/>
  <c r="AD1509" s="1"/>
  <c r="AE1509" s="1"/>
  <c r="AF1509" l="1"/>
  <c r="AG1509" s="1"/>
  <c r="AH1509" s="1"/>
  <c r="T1510" l="1"/>
  <c r="V1510" s="1"/>
  <c r="X1510" s="1"/>
  <c r="Z1510" s="1"/>
  <c r="AJ1509"/>
  <c r="AI1509" s="1"/>
  <c r="U1510" l="1"/>
  <c r="W1510" s="1"/>
  <c r="Y1510" s="1"/>
  <c r="S1511"/>
  <c r="R1512" s="1"/>
  <c r="AB1510"/>
  <c r="AD1510" s="1"/>
  <c r="AA1510" l="1"/>
  <c r="AC1510" s="1"/>
  <c r="AE1510" s="1"/>
  <c r="AF1510" l="1"/>
  <c r="AG1510" s="1"/>
  <c r="T1511" s="1"/>
  <c r="AH1510" l="1"/>
  <c r="AJ1510" s="1"/>
  <c r="AI1510" s="1"/>
  <c r="S1512"/>
  <c r="R1513" s="1"/>
  <c r="U1511"/>
  <c r="W1511" s="1"/>
  <c r="Y1511" s="1"/>
  <c r="V1511"/>
  <c r="X1511" s="1"/>
  <c r="Z1511" s="1"/>
  <c r="AB1511" l="1"/>
  <c r="AD1511" s="1"/>
  <c r="AA1511"/>
  <c r="AC1511" s="1"/>
  <c r="AE1511" l="1"/>
  <c r="AF1511"/>
  <c r="AG1511" s="1"/>
  <c r="AH1511" l="1"/>
  <c r="AJ1511" s="1"/>
  <c r="AI1511" s="1"/>
  <c r="T1512"/>
  <c r="S1513" l="1"/>
  <c r="R1514" s="1"/>
  <c r="U1512"/>
  <c r="W1512" s="1"/>
  <c r="Y1512" s="1"/>
  <c r="V1512"/>
  <c r="X1512" s="1"/>
  <c r="Z1512" s="1"/>
  <c r="AB1512" l="1"/>
  <c r="AD1512" s="1"/>
  <c r="AA1512"/>
  <c r="AC1512" s="1"/>
  <c r="AF1512" l="1"/>
  <c r="AG1512" s="1"/>
  <c r="AE1512"/>
  <c r="T1513" l="1"/>
  <c r="AH1512"/>
  <c r="AJ1512" s="1"/>
  <c r="AI1512" s="1"/>
  <c r="U1513" l="1"/>
  <c r="W1513" s="1"/>
  <c r="Y1513" s="1"/>
  <c r="S1514"/>
  <c r="R1515" s="1"/>
  <c r="V1513"/>
  <c r="X1513" s="1"/>
  <c r="Z1513" s="1"/>
  <c r="AB1513" l="1"/>
  <c r="AD1513" s="1"/>
  <c r="AA1513"/>
  <c r="AC1513" s="1"/>
  <c r="AF1513" l="1"/>
  <c r="AG1513" s="1"/>
  <c r="T1514" s="1"/>
  <c r="AE1513"/>
  <c r="AH1513" l="1"/>
  <c r="AJ1513" s="1"/>
  <c r="AI1513" s="1"/>
  <c r="S1515"/>
  <c r="R1516" s="1"/>
  <c r="V1514"/>
  <c r="X1514" s="1"/>
  <c r="Z1514" s="1"/>
  <c r="U1514"/>
  <c r="W1514" s="1"/>
  <c r="Y1514" s="1"/>
  <c r="AB1514" l="1"/>
  <c r="AD1514" s="1"/>
  <c r="AA1514"/>
  <c r="AC1514" s="1"/>
  <c r="AE1514" l="1"/>
  <c r="AF1514"/>
  <c r="AG1514" s="1"/>
  <c r="AH1514" l="1"/>
  <c r="AJ1514" s="1"/>
  <c r="AI1514" s="1"/>
  <c r="T1515"/>
  <c r="S1516" l="1"/>
  <c r="R1517" s="1"/>
  <c r="U1515"/>
  <c r="W1515" s="1"/>
  <c r="Y1515" s="1"/>
  <c r="V1515"/>
  <c r="X1515" s="1"/>
  <c r="Z1515" s="1"/>
  <c r="AB1515" l="1"/>
  <c r="AD1515" s="1"/>
  <c r="AA1515"/>
  <c r="AC1515" s="1"/>
  <c r="AE1515" l="1"/>
  <c r="AF1515"/>
  <c r="AG1515" s="1"/>
  <c r="T1516" l="1"/>
  <c r="U1516" s="1"/>
  <c r="W1516" s="1"/>
  <c r="Y1516" s="1"/>
  <c r="AH1515"/>
  <c r="AJ1515" s="1"/>
  <c r="AI1515" s="1"/>
  <c r="V1516" l="1"/>
  <c r="X1516" s="1"/>
  <c r="Z1516" s="1"/>
  <c r="S1517"/>
  <c r="R1518" s="1"/>
  <c r="AA1516"/>
  <c r="AC1516" s="1"/>
  <c r="AB1516" l="1"/>
  <c r="AD1516" s="1"/>
  <c r="AE1516" s="1"/>
  <c r="AF1516" l="1"/>
  <c r="AG1516" s="1"/>
  <c r="T1517" s="1"/>
  <c r="AH1516" l="1"/>
  <c r="AJ1516" s="1"/>
  <c r="AI1516" s="1"/>
  <c r="S1518"/>
  <c r="R1519" s="1"/>
  <c r="V1517"/>
  <c r="X1517" s="1"/>
  <c r="Z1517" s="1"/>
  <c r="U1517"/>
  <c r="W1517" s="1"/>
  <c r="Y1517" s="1"/>
  <c r="AB1517" l="1"/>
  <c r="AD1517" s="1"/>
  <c r="AA1517"/>
  <c r="AC1517" s="1"/>
  <c r="AF1517" l="1"/>
  <c r="AG1517" s="1"/>
  <c r="AE1517"/>
  <c r="AH1517" l="1"/>
  <c r="AJ1517" s="1"/>
  <c r="AI1517" s="1"/>
  <c r="T1518"/>
  <c r="S1519" l="1"/>
  <c r="R1520" s="1"/>
  <c r="U1518"/>
  <c r="W1518" s="1"/>
  <c r="Y1518" s="1"/>
  <c r="V1518"/>
  <c r="X1518" s="1"/>
  <c r="Z1518" s="1"/>
  <c r="AB1518" l="1"/>
  <c r="AD1518" s="1"/>
  <c r="AA1518"/>
  <c r="AC1518" s="1"/>
  <c r="AE1518" l="1"/>
  <c r="AF1518"/>
  <c r="AG1518" s="1"/>
  <c r="AH1518" l="1"/>
  <c r="AJ1518" s="1"/>
  <c r="AI1518" s="1"/>
  <c r="T1519"/>
  <c r="S1520" l="1"/>
  <c r="R1521" s="1"/>
  <c r="U1519"/>
  <c r="W1519" s="1"/>
  <c r="Y1519" s="1"/>
  <c r="V1519"/>
  <c r="X1519" s="1"/>
  <c r="Z1519" s="1"/>
  <c r="AB1519" l="1"/>
  <c r="AD1519" s="1"/>
  <c r="AA1519"/>
  <c r="AC1519" s="1"/>
  <c r="AF1519" l="1"/>
  <c r="AG1519" s="1"/>
  <c r="AE1519"/>
  <c r="AH1519" l="1"/>
  <c r="AJ1519" s="1"/>
  <c r="AI1519" s="1"/>
  <c r="T1520"/>
  <c r="S1521" l="1"/>
  <c r="R1522" s="1"/>
  <c r="U1520"/>
  <c r="W1520" s="1"/>
  <c r="Y1520" s="1"/>
  <c r="V1520"/>
  <c r="X1520" s="1"/>
  <c r="Z1520" s="1"/>
  <c r="AB1520" l="1"/>
  <c r="AD1520" s="1"/>
  <c r="AA1520"/>
  <c r="AC1520" s="1"/>
  <c r="AE1520" l="1"/>
  <c r="AF1520"/>
  <c r="AG1520" s="1"/>
  <c r="AH1520" l="1"/>
  <c r="AJ1520" s="1"/>
  <c r="T1521"/>
  <c r="AI1520" l="1"/>
  <c r="S1522"/>
  <c r="R1523" s="1"/>
  <c r="U1521"/>
  <c r="W1521" s="1"/>
  <c r="Y1521" s="1"/>
  <c r="V1521"/>
  <c r="X1521" s="1"/>
  <c r="Z1521" s="1"/>
  <c r="AB1521" l="1"/>
  <c r="AD1521" s="1"/>
  <c r="AA1521"/>
  <c r="AC1521" s="1"/>
  <c r="AF1521" l="1"/>
  <c r="AG1521" s="1"/>
  <c r="AE1521"/>
  <c r="T1522" l="1"/>
  <c r="V1522" s="1"/>
  <c r="X1522" s="1"/>
  <c r="Z1522" s="1"/>
  <c r="AH1521"/>
  <c r="AJ1521" s="1"/>
  <c r="AI1521" s="1"/>
  <c r="U1522" l="1"/>
  <c r="W1522" s="1"/>
  <c r="Y1522" s="1"/>
  <c r="S1523"/>
  <c r="R1524" s="1"/>
  <c r="AB1522"/>
  <c r="AD1522" s="1"/>
  <c r="AA1522" l="1"/>
  <c r="AC1522" s="1"/>
  <c r="AE1522" s="1"/>
  <c r="AF1522" l="1"/>
  <c r="AG1522" s="1"/>
  <c r="AH1522" s="1"/>
  <c r="AJ1522" s="1"/>
  <c r="AI1522" s="1"/>
  <c r="T1523" l="1"/>
  <c r="S1524" l="1"/>
  <c r="R1525" s="1"/>
  <c r="V1523"/>
  <c r="X1523" s="1"/>
  <c r="Z1523" s="1"/>
  <c r="U1523"/>
  <c r="W1523" s="1"/>
  <c r="Y1523" s="1"/>
  <c r="AB1523" l="1"/>
  <c r="AD1523" s="1"/>
  <c r="AA1523"/>
  <c r="AC1523" s="1"/>
  <c r="AE1523" l="1"/>
  <c r="AF1523"/>
  <c r="AG1523" s="1"/>
  <c r="T1524" s="1"/>
  <c r="AH1523" l="1"/>
  <c r="AJ1523" s="1"/>
  <c r="AI1523" s="1"/>
  <c r="V1524"/>
  <c r="X1524" s="1"/>
  <c r="Z1524" s="1"/>
  <c r="U1524"/>
  <c r="W1524" s="1"/>
  <c r="Y1524" s="1"/>
  <c r="S1525"/>
  <c r="R1526" s="1"/>
  <c r="AB1524" l="1"/>
  <c r="AD1524" s="1"/>
  <c r="AA1524"/>
  <c r="AC1524" s="1"/>
  <c r="AF1524" l="1"/>
  <c r="AG1524" s="1"/>
  <c r="AH1524" s="1"/>
  <c r="AJ1524" s="1"/>
  <c r="AI1524" s="1"/>
  <c r="AE1524"/>
  <c r="T1525" l="1"/>
  <c r="V1525" s="1"/>
  <c r="X1525" s="1"/>
  <c r="Z1525" s="1"/>
  <c r="S1526" l="1"/>
  <c r="R1527" s="1"/>
  <c r="U1525"/>
  <c r="W1525" s="1"/>
  <c r="Y1525" s="1"/>
  <c r="AB1525"/>
  <c r="AD1525" s="1"/>
  <c r="AA1525" l="1"/>
  <c r="AC1525" s="1"/>
  <c r="AE1525" s="1"/>
  <c r="AF1525" l="1"/>
  <c r="AG1525" s="1"/>
  <c r="T1526" s="1"/>
  <c r="U1526" s="1"/>
  <c r="W1526" s="1"/>
  <c r="Y1526" s="1"/>
  <c r="V1526" l="1"/>
  <c r="X1526" s="1"/>
  <c r="Z1526" s="1"/>
  <c r="AH1525"/>
  <c r="AJ1525" s="1"/>
  <c r="AI1525" s="1"/>
  <c r="S1527"/>
  <c r="R1528" s="1"/>
  <c r="AA1526"/>
  <c r="AC1526" s="1"/>
  <c r="AB1526" l="1"/>
  <c r="AD1526" s="1"/>
  <c r="AE1526" s="1"/>
  <c r="AF1526" l="1"/>
  <c r="AG1526" s="1"/>
  <c r="AH1526" s="1"/>
  <c r="T1527" l="1"/>
  <c r="V1527" s="1"/>
  <c r="X1527" s="1"/>
  <c r="Z1527" s="1"/>
  <c r="AJ1526"/>
  <c r="AI1526" s="1"/>
  <c r="U1527" l="1"/>
  <c r="W1527" s="1"/>
  <c r="Y1527" s="1"/>
  <c r="S1528"/>
  <c r="R1529" s="1"/>
  <c r="AB1527"/>
  <c r="AD1527" s="1"/>
  <c r="AA1527" l="1"/>
  <c r="AC1527" s="1"/>
  <c r="AE1527" s="1"/>
  <c r="AF1527" l="1"/>
  <c r="AG1527" s="1"/>
  <c r="AH1527" s="1"/>
  <c r="T1528" l="1"/>
  <c r="U1528" s="1"/>
  <c r="W1528" s="1"/>
  <c r="Y1528" s="1"/>
  <c r="AJ1527"/>
  <c r="AI1527" s="1"/>
  <c r="V1528" l="1"/>
  <c r="X1528" s="1"/>
  <c r="Z1528" s="1"/>
  <c r="S1529"/>
  <c r="R1530" s="1"/>
  <c r="AA1528"/>
  <c r="AC1528" s="1"/>
  <c r="AB1528" l="1"/>
  <c r="AD1528" s="1"/>
  <c r="AF1528" s="1"/>
  <c r="AG1528" s="1"/>
  <c r="AE1528" l="1"/>
  <c r="AH1528"/>
  <c r="T1529"/>
  <c r="S1530" l="1"/>
  <c r="R1531" s="1"/>
  <c r="AJ1528"/>
  <c r="AI1528" s="1"/>
  <c r="V1529"/>
  <c r="X1529" s="1"/>
  <c r="Z1529" s="1"/>
  <c r="U1529"/>
  <c r="W1529" s="1"/>
  <c r="Y1529" s="1"/>
  <c r="AB1529" l="1"/>
  <c r="AD1529" s="1"/>
  <c r="AA1529"/>
  <c r="AC1529" s="1"/>
  <c r="AE1529" l="1"/>
  <c r="AF1529"/>
  <c r="AG1529" s="1"/>
  <c r="T1530" l="1"/>
  <c r="AH1529"/>
  <c r="S1531" l="1"/>
  <c r="R1532" s="1"/>
  <c r="AJ1529"/>
  <c r="AI1529" s="1"/>
  <c r="V1530"/>
  <c r="X1530" s="1"/>
  <c r="Z1530" s="1"/>
  <c r="U1530"/>
  <c r="W1530" s="1"/>
  <c r="Y1530" s="1"/>
  <c r="AB1530" l="1"/>
  <c r="AD1530" s="1"/>
  <c r="AA1530"/>
  <c r="AC1530" s="1"/>
  <c r="AF1530" l="1"/>
  <c r="AG1530" s="1"/>
  <c r="AE1530"/>
  <c r="AH1530" l="1"/>
  <c r="T1531"/>
  <c r="S1532" l="1"/>
  <c r="R1533" s="1"/>
  <c r="AJ1530"/>
  <c r="AI1530" s="1"/>
  <c r="V1531"/>
  <c r="X1531" s="1"/>
  <c r="Z1531" s="1"/>
  <c r="U1531"/>
  <c r="W1531" s="1"/>
  <c r="Y1531" s="1"/>
  <c r="AB1531" l="1"/>
  <c r="AD1531" s="1"/>
  <c r="AA1531"/>
  <c r="AC1531" s="1"/>
  <c r="AE1531" l="1"/>
  <c r="AF1531"/>
  <c r="AG1531" s="1"/>
  <c r="AH1531" l="1"/>
  <c r="T1532"/>
  <c r="S1533" l="1"/>
  <c r="R1534" s="1"/>
  <c r="AJ1531"/>
  <c r="AI1531" s="1"/>
  <c r="V1532"/>
  <c r="X1532" s="1"/>
  <c r="Z1532" s="1"/>
  <c r="U1532"/>
  <c r="W1532" s="1"/>
  <c r="Y1532" s="1"/>
  <c r="AB1532" l="1"/>
  <c r="AD1532" s="1"/>
  <c r="AA1532"/>
  <c r="AC1532" s="1"/>
  <c r="AF1532" l="1"/>
  <c r="AG1532" s="1"/>
  <c r="AE1532"/>
  <c r="AH1532" l="1"/>
  <c r="T1533"/>
  <c r="S1534" l="1"/>
  <c r="R1535" s="1"/>
  <c r="AJ1532"/>
  <c r="AI1532" s="1"/>
  <c r="V1533"/>
  <c r="X1533" s="1"/>
  <c r="Z1533" s="1"/>
  <c r="U1533"/>
  <c r="W1533" s="1"/>
  <c r="Y1533" s="1"/>
  <c r="AB1533" l="1"/>
  <c r="AD1533" s="1"/>
  <c r="AA1533"/>
  <c r="AC1533" s="1"/>
  <c r="AF1533" l="1"/>
  <c r="AG1533" s="1"/>
  <c r="AE1533"/>
  <c r="AH1533" l="1"/>
  <c r="T1534"/>
  <c r="S1535" l="1"/>
  <c r="R1536" s="1"/>
  <c r="AJ1533"/>
  <c r="AI1533" s="1"/>
  <c r="U1534"/>
  <c r="W1534" s="1"/>
  <c r="Y1534" s="1"/>
  <c r="V1534"/>
  <c r="X1534" s="1"/>
  <c r="Z1534" s="1"/>
  <c r="AB1534" l="1"/>
  <c r="AD1534" s="1"/>
  <c r="AA1534"/>
  <c r="AC1534" s="1"/>
  <c r="AF1534" l="1"/>
  <c r="AG1534" s="1"/>
  <c r="AE1534"/>
  <c r="T1535" l="1"/>
  <c r="AH1534"/>
  <c r="S1536" l="1"/>
  <c r="R1537" s="1"/>
  <c r="AJ1534"/>
  <c r="AI1534" s="1"/>
  <c r="V1535"/>
  <c r="X1535" s="1"/>
  <c r="Z1535" s="1"/>
  <c r="U1535"/>
  <c r="W1535" s="1"/>
  <c r="Y1535" s="1"/>
  <c r="AB1535" l="1"/>
  <c r="AD1535" s="1"/>
  <c r="AA1535"/>
  <c r="AC1535" s="1"/>
  <c r="AF1535" l="1"/>
  <c r="AG1535" s="1"/>
  <c r="AE1535"/>
  <c r="AH1535" l="1"/>
  <c r="T1536"/>
  <c r="S1537" l="1"/>
  <c r="R1538" s="1"/>
  <c r="AJ1535"/>
  <c r="AI1535" s="1"/>
  <c r="V1536"/>
  <c r="X1536" s="1"/>
  <c r="Z1536" s="1"/>
  <c r="U1536"/>
  <c r="W1536" s="1"/>
  <c r="Y1536" s="1"/>
  <c r="AB1536" l="1"/>
  <c r="AD1536" s="1"/>
  <c r="AA1536"/>
  <c r="AC1536" s="1"/>
  <c r="AF1536" l="1"/>
  <c r="AG1536" s="1"/>
  <c r="AE1536"/>
  <c r="T1537" l="1"/>
  <c r="AH1536"/>
  <c r="S1538" l="1"/>
  <c r="R1539" s="1"/>
  <c r="AJ1536"/>
  <c r="AI1536" s="1"/>
  <c r="V1537"/>
  <c r="X1537" s="1"/>
  <c r="Z1537" s="1"/>
  <c r="U1537"/>
  <c r="W1537" s="1"/>
  <c r="AB1537" l="1"/>
  <c r="AD1537" s="1"/>
  <c r="Y1537"/>
  <c r="AA1537" s="1"/>
  <c r="AC1537" l="1"/>
  <c r="AF1537" s="1"/>
  <c r="AG1537" s="1"/>
  <c r="AE1537" l="1"/>
  <c r="T1538" s="1"/>
  <c r="S1539" l="1"/>
  <c r="R1540" s="1"/>
  <c r="AH1537"/>
  <c r="AJ1537" s="1"/>
  <c r="AI1537" s="1"/>
  <c r="U1538"/>
  <c r="W1538" s="1"/>
  <c r="Y1538" s="1"/>
  <c r="V1538"/>
  <c r="X1538" s="1"/>
  <c r="Z1538" s="1"/>
  <c r="AB1538" l="1"/>
  <c r="AD1538" s="1"/>
  <c r="AA1538"/>
  <c r="AC1538" s="1"/>
  <c r="AF1538" l="1"/>
  <c r="AG1538" s="1"/>
  <c r="AE1538"/>
  <c r="T1539" l="1"/>
  <c r="AH1538"/>
  <c r="S1540" l="1"/>
  <c r="R1541" s="1"/>
  <c r="AJ1538"/>
  <c r="AI1538" s="1"/>
  <c r="U1539"/>
  <c r="W1539" s="1"/>
  <c r="V1539"/>
  <c r="X1539" s="1"/>
  <c r="Z1539" s="1"/>
  <c r="AB1539" l="1"/>
  <c r="AD1539" s="1"/>
  <c r="Y1539"/>
  <c r="AA1539" s="1"/>
  <c r="AC1539" l="1"/>
  <c r="AF1539" s="1"/>
  <c r="AG1539" s="1"/>
  <c r="AE1539" l="1"/>
  <c r="T1540" s="1"/>
  <c r="S1541" l="1"/>
  <c r="R1542" s="1"/>
  <c r="AH1539"/>
  <c r="AJ1539" s="1"/>
  <c r="AI1539" s="1"/>
  <c r="V1540"/>
  <c r="X1540" s="1"/>
  <c r="U1540"/>
  <c r="W1540" s="1"/>
  <c r="Y1540" s="1"/>
  <c r="AA1540" l="1"/>
  <c r="AC1540" s="1"/>
  <c r="Z1540"/>
  <c r="AB1540" s="1"/>
  <c r="AD1540" l="1"/>
  <c r="AF1540" l="1"/>
  <c r="AG1540" s="1"/>
  <c r="AE1540"/>
  <c r="T1541" l="1"/>
  <c r="AH1540"/>
  <c r="S1542" l="1"/>
  <c r="R1543" s="1"/>
  <c r="AJ1540"/>
  <c r="AI1540" s="1"/>
  <c r="V1541"/>
  <c r="X1541" s="1"/>
  <c r="Z1541" s="1"/>
  <c r="U1541"/>
  <c r="W1541" s="1"/>
  <c r="Y1541" s="1"/>
  <c r="AB1541" l="1"/>
  <c r="AD1541" s="1"/>
  <c r="AA1541"/>
  <c r="AC1541" s="1"/>
  <c r="AE1541" l="1"/>
  <c r="AF1541"/>
  <c r="AG1541" s="1"/>
  <c r="T1542" l="1"/>
  <c r="U1542" s="1"/>
  <c r="W1542" s="1"/>
  <c r="Y1542" s="1"/>
  <c r="AH1541"/>
  <c r="S1543" l="1"/>
  <c r="R1544" s="1"/>
  <c r="V1542"/>
  <c r="X1542" s="1"/>
  <c r="AB1542" s="1"/>
  <c r="AA1542"/>
  <c r="AC1542" s="1"/>
  <c r="AJ1541"/>
  <c r="AI1541" s="1"/>
  <c r="Z1542" l="1"/>
  <c r="AD1542" s="1"/>
  <c r="AE1542" s="1"/>
  <c r="AF1542" l="1"/>
  <c r="AG1542" s="1"/>
  <c r="AH1542" s="1"/>
  <c r="T1543" l="1"/>
  <c r="AJ1542"/>
  <c r="AI1542" s="1"/>
  <c r="V1543" l="1"/>
  <c r="X1543" s="1"/>
  <c r="Z1543" s="1"/>
  <c r="S1544"/>
  <c r="R1545" s="1"/>
  <c r="U1543"/>
  <c r="W1543" s="1"/>
  <c r="Y1543" s="1"/>
  <c r="AB1543" l="1"/>
  <c r="AD1543" s="1"/>
  <c r="AA1543"/>
  <c r="AC1543" s="1"/>
  <c r="AF1543" l="1"/>
  <c r="AG1543" s="1"/>
  <c r="AE1543"/>
  <c r="AH1543" l="1"/>
  <c r="AJ1543" s="1"/>
  <c r="AI1543" s="1"/>
  <c r="T1544"/>
  <c r="U1544" l="1"/>
  <c r="W1544" s="1"/>
  <c r="Y1544" s="1"/>
  <c r="S1545"/>
  <c r="R1546" s="1"/>
  <c r="V1544"/>
  <c r="X1544" s="1"/>
  <c r="Z1544" s="1"/>
  <c r="AB1544" l="1"/>
  <c r="AD1544" s="1"/>
  <c r="AA1544"/>
  <c r="AC1544" s="1"/>
  <c r="AF1544" l="1"/>
  <c r="AG1544" s="1"/>
  <c r="AH1544" s="1"/>
  <c r="AJ1544" s="1"/>
  <c r="AI1544" s="1"/>
  <c r="AE1544"/>
  <c r="T1545" l="1"/>
  <c r="V1545" l="1"/>
  <c r="X1545" s="1"/>
  <c r="Z1545" s="1"/>
  <c r="S1546"/>
  <c r="R1547" s="1"/>
  <c r="U1545"/>
  <c r="W1545" s="1"/>
  <c r="Y1545" s="1"/>
  <c r="AA1545" s="1"/>
  <c r="AC1545" s="1"/>
  <c r="AB1545" l="1"/>
  <c r="AD1545" s="1"/>
  <c r="AF1545" s="1"/>
  <c r="AG1545" s="1"/>
  <c r="T1546" s="1"/>
  <c r="S1547" l="1"/>
  <c r="R1548" s="1"/>
  <c r="V1546"/>
  <c r="X1546" s="1"/>
  <c r="Z1546" s="1"/>
  <c r="U1546"/>
  <c r="W1546" s="1"/>
  <c r="Y1546" s="1"/>
  <c r="AE1545"/>
  <c r="AH1545" s="1"/>
  <c r="AJ1545" s="1"/>
  <c r="AI1545" s="1"/>
  <c r="AB1546" l="1"/>
  <c r="AD1546" s="1"/>
  <c r="AA1546"/>
  <c r="AC1546" s="1"/>
  <c r="AF1546" l="1"/>
  <c r="AG1546" s="1"/>
  <c r="T1547" s="1"/>
  <c r="AE1546"/>
  <c r="AH1546" l="1"/>
  <c r="AJ1546" s="1"/>
  <c r="S1548"/>
  <c r="R1549" s="1"/>
  <c r="U1547"/>
  <c r="W1547" s="1"/>
  <c r="Y1547" s="1"/>
  <c r="V1547"/>
  <c r="X1547" s="1"/>
  <c r="Z1547" s="1"/>
  <c r="AI1546" l="1"/>
  <c r="AB1547"/>
  <c r="AD1547" s="1"/>
  <c r="AA1547"/>
  <c r="AC1547" s="1"/>
  <c r="AF1547" l="1"/>
  <c r="AG1547" s="1"/>
  <c r="AE1547"/>
  <c r="T1548" l="1"/>
  <c r="AH1547"/>
  <c r="AJ1547" s="1"/>
  <c r="AI1547" s="1"/>
  <c r="V1548" l="1"/>
  <c r="X1548" s="1"/>
  <c r="Z1548" s="1"/>
  <c r="S1549"/>
  <c r="R1550" s="1"/>
  <c r="U1548"/>
  <c r="W1548" s="1"/>
  <c r="Y1548" s="1"/>
  <c r="AB1548" l="1"/>
  <c r="AD1548" s="1"/>
  <c r="AA1548"/>
  <c r="AC1548" s="1"/>
  <c r="AE1548" l="1"/>
  <c r="AF1548"/>
  <c r="AG1548" s="1"/>
  <c r="T1549" s="1"/>
  <c r="AH1548" l="1"/>
  <c r="AJ1548" s="1"/>
  <c r="AI1548" s="1"/>
  <c r="S1550"/>
  <c r="R1551" s="1"/>
  <c r="U1549"/>
  <c r="W1549" s="1"/>
  <c r="V1549"/>
  <c r="X1549" s="1"/>
  <c r="Z1549" s="1"/>
  <c r="AB1549" l="1"/>
  <c r="AD1549" s="1"/>
  <c r="Y1549"/>
  <c r="AA1549" s="1"/>
  <c r="AC1549" l="1"/>
  <c r="AF1549" l="1"/>
  <c r="AG1549" s="1"/>
  <c r="AE1549"/>
  <c r="AH1549" l="1"/>
  <c r="AJ1549" s="1"/>
  <c r="AI1549" s="1"/>
  <c r="T1550"/>
  <c r="S1551" l="1"/>
  <c r="R1552" s="1"/>
  <c r="U1550"/>
  <c r="W1550" s="1"/>
  <c r="Y1550" s="1"/>
  <c r="V1550"/>
  <c r="X1550" s="1"/>
  <c r="Z1550" s="1"/>
  <c r="AB1550" l="1"/>
  <c r="AD1550" s="1"/>
  <c r="AA1550"/>
  <c r="AC1550" s="1"/>
  <c r="AF1550" l="1"/>
  <c r="AG1550" s="1"/>
  <c r="AE1550"/>
  <c r="T1551" l="1"/>
  <c r="AH1550"/>
  <c r="S1552" l="1"/>
  <c r="R1553" s="1"/>
  <c r="AJ1550"/>
  <c r="AI1550" s="1"/>
  <c r="V1551"/>
  <c r="X1551" s="1"/>
  <c r="U1551"/>
  <c r="W1551" s="1"/>
  <c r="Y1551" s="1"/>
  <c r="AA1551" l="1"/>
  <c r="AC1551" s="1"/>
  <c r="Z1551"/>
  <c r="AB1551" s="1"/>
  <c r="AD1551" l="1"/>
  <c r="AF1551" s="1"/>
  <c r="AG1551" s="1"/>
  <c r="AE1551" l="1"/>
  <c r="T1552" s="1"/>
  <c r="S1553" l="1"/>
  <c r="R1554" s="1"/>
  <c r="AH1551"/>
  <c r="V1552"/>
  <c r="X1552" s="1"/>
  <c r="Z1552" s="1"/>
  <c r="U1552"/>
  <c r="W1552" s="1"/>
  <c r="Y1552" s="1"/>
  <c r="AB1552" l="1"/>
  <c r="AD1552" s="1"/>
  <c r="AA1552"/>
  <c r="AC1552" s="1"/>
  <c r="AJ1551"/>
  <c r="AI1551" s="1"/>
  <c r="AE1552" l="1"/>
  <c r="AF1552"/>
  <c r="AG1552" s="1"/>
  <c r="T1553" l="1"/>
  <c r="AH1552"/>
  <c r="AJ1552" s="1"/>
  <c r="AI1552" s="1"/>
  <c r="V1553" l="1"/>
  <c r="X1553" s="1"/>
  <c r="Z1553" s="1"/>
  <c r="AB1553" s="1"/>
  <c r="S1554"/>
  <c r="R1555" s="1"/>
  <c r="U1553"/>
  <c r="W1553" s="1"/>
  <c r="Y1553" s="1"/>
  <c r="AA1553" l="1"/>
  <c r="AC1553" s="1"/>
  <c r="AD1553"/>
  <c r="AF1553" l="1"/>
  <c r="AG1553" s="1"/>
  <c r="AE1553"/>
  <c r="T1554" l="1"/>
  <c r="V1554" s="1"/>
  <c r="X1554" s="1"/>
  <c r="AH1553"/>
  <c r="S1555" l="1"/>
  <c r="R1556" s="1"/>
  <c r="U1554"/>
  <c r="W1554" s="1"/>
  <c r="Y1554" s="1"/>
  <c r="AB1554"/>
  <c r="AJ1553"/>
  <c r="AI1553" s="1"/>
  <c r="Z1554"/>
  <c r="AA1554" l="1"/>
  <c r="AC1554" s="1"/>
  <c r="AD1554"/>
  <c r="AF1554" l="1"/>
  <c r="AG1554" s="1"/>
  <c r="AE1554"/>
  <c r="AH1554" l="1"/>
  <c r="AJ1554" s="1"/>
  <c r="AI1554" s="1"/>
  <c r="T1555"/>
  <c r="S1556" l="1"/>
  <c r="R1557" s="1"/>
  <c r="V1555"/>
  <c r="X1555" s="1"/>
  <c r="Z1555" s="1"/>
  <c r="U1555"/>
  <c r="W1555" s="1"/>
  <c r="Y1555" s="1"/>
  <c r="AB1555" l="1"/>
  <c r="AD1555" s="1"/>
  <c r="AA1555"/>
  <c r="AC1555" s="1"/>
  <c r="AF1555" l="1"/>
  <c r="AG1555" s="1"/>
  <c r="AE1555"/>
  <c r="T1556" l="1"/>
  <c r="V1556" s="1"/>
  <c r="X1556" s="1"/>
  <c r="AH1555"/>
  <c r="S1557" l="1"/>
  <c r="R1558" s="1"/>
  <c r="U1556"/>
  <c r="W1556" s="1"/>
  <c r="Y1556" s="1"/>
  <c r="AB1556"/>
  <c r="AJ1555"/>
  <c r="AI1555" s="1"/>
  <c r="Z1556"/>
  <c r="AA1556" l="1"/>
  <c r="AC1556" s="1"/>
  <c r="AD1556"/>
  <c r="AF1556" l="1"/>
  <c r="AG1556" s="1"/>
  <c r="AE1556"/>
  <c r="T1557" l="1"/>
  <c r="AH1556"/>
  <c r="S1558" l="1"/>
  <c r="R1559" s="1"/>
  <c r="AJ1556"/>
  <c r="AI1556" s="1"/>
  <c r="U1557"/>
  <c r="W1557" s="1"/>
  <c r="Y1557" s="1"/>
  <c r="V1557"/>
  <c r="X1557" s="1"/>
  <c r="Z1557" s="1"/>
  <c r="AB1557" l="1"/>
  <c r="AD1557" s="1"/>
  <c r="AA1557"/>
  <c r="AC1557" s="1"/>
  <c r="AE1557" l="1"/>
  <c r="AF1557"/>
  <c r="AG1557" s="1"/>
  <c r="AH1557" l="1"/>
  <c r="AJ1557" s="1"/>
  <c r="AI1557" s="1"/>
  <c r="T1558"/>
  <c r="S1559" l="1"/>
  <c r="R1560" s="1"/>
  <c r="U1558"/>
  <c r="W1558" s="1"/>
  <c r="Y1558" s="1"/>
  <c r="V1558"/>
  <c r="X1558" s="1"/>
  <c r="Z1558" s="1"/>
  <c r="AB1558" l="1"/>
  <c r="AD1558" s="1"/>
  <c r="AA1558"/>
  <c r="AC1558" s="1"/>
  <c r="AE1558" l="1"/>
  <c r="AF1558"/>
  <c r="AG1558" s="1"/>
  <c r="AH1558" l="1"/>
  <c r="T1559"/>
  <c r="S1560" l="1"/>
  <c r="R1561" s="1"/>
  <c r="AJ1558"/>
  <c r="AI1558" s="1"/>
  <c r="U1559"/>
  <c r="W1559" s="1"/>
  <c r="Y1559" s="1"/>
  <c r="V1559"/>
  <c r="X1559" s="1"/>
  <c r="AA1559" l="1"/>
  <c r="AC1559" s="1"/>
  <c r="Z1559"/>
  <c r="AB1559" s="1"/>
  <c r="AD1559" l="1"/>
  <c r="AF1559" s="1"/>
  <c r="AG1559" s="1"/>
  <c r="AE1559" l="1"/>
  <c r="T1560" s="1"/>
  <c r="S1561" l="1"/>
  <c r="R1562" s="1"/>
  <c r="V1560"/>
  <c r="X1560" s="1"/>
  <c r="Z1560" s="1"/>
  <c r="U1560"/>
  <c r="W1560" s="1"/>
  <c r="Y1560" s="1"/>
  <c r="AH1559"/>
  <c r="AB1560" l="1"/>
  <c r="AD1560" s="1"/>
  <c r="AA1560"/>
  <c r="AC1560" s="1"/>
  <c r="AJ1559"/>
  <c r="AI1559" s="1"/>
  <c r="AE1560" l="1"/>
  <c r="AF1560"/>
  <c r="AG1560" s="1"/>
  <c r="AH1560" l="1"/>
  <c r="T1561"/>
  <c r="S1562" l="1"/>
  <c r="R1563" s="1"/>
  <c r="AJ1560"/>
  <c r="AI1560" s="1"/>
  <c r="U1561"/>
  <c r="W1561" s="1"/>
  <c r="Y1561" s="1"/>
  <c r="V1561"/>
  <c r="X1561" s="1"/>
  <c r="Z1561" s="1"/>
  <c r="AB1561" l="1"/>
  <c r="AD1561" s="1"/>
  <c r="AA1561"/>
  <c r="AC1561" s="1"/>
  <c r="AF1561" l="1"/>
  <c r="AG1561" s="1"/>
  <c r="AE1561"/>
  <c r="T1562" l="1"/>
  <c r="AH1561"/>
  <c r="S1563" l="1"/>
  <c r="R1564" s="1"/>
  <c r="AJ1561"/>
  <c r="AI1561" s="1"/>
  <c r="V1562"/>
  <c r="X1562" s="1"/>
  <c r="Z1562" s="1"/>
  <c r="U1562"/>
  <c r="W1562" s="1"/>
  <c r="Y1562" s="1"/>
  <c r="AB1562" l="1"/>
  <c r="AD1562" s="1"/>
  <c r="AA1562"/>
  <c r="AC1562" s="1"/>
  <c r="AE1562" l="1"/>
  <c r="AF1562"/>
  <c r="AG1562" s="1"/>
  <c r="AH1562" l="1"/>
  <c r="AJ1562" s="1"/>
  <c r="AI1562" s="1"/>
  <c r="T1563"/>
  <c r="S1564" l="1"/>
  <c r="R1565" s="1"/>
  <c r="V1563"/>
  <c r="X1563" s="1"/>
  <c r="Z1563" s="1"/>
  <c r="U1563"/>
  <c r="W1563" s="1"/>
  <c r="Y1563" s="1"/>
  <c r="AB1563" l="1"/>
  <c r="AD1563" s="1"/>
  <c r="AA1563"/>
  <c r="AC1563" s="1"/>
  <c r="AF1563" l="1"/>
  <c r="AG1563" s="1"/>
  <c r="AE1563"/>
  <c r="T1564" l="1"/>
  <c r="U1564" s="1"/>
  <c r="W1564" s="1"/>
  <c r="Y1564" s="1"/>
  <c r="AH1563"/>
  <c r="V1564" l="1"/>
  <c r="X1564" s="1"/>
  <c r="Z1564" s="1"/>
  <c r="S1565"/>
  <c r="R1566" s="1"/>
  <c r="AA1564"/>
  <c r="AC1564" s="1"/>
  <c r="AJ1563"/>
  <c r="AI1563" s="1"/>
  <c r="AB1564" l="1"/>
  <c r="AD1564" s="1"/>
  <c r="AF1564" s="1"/>
  <c r="AG1564" s="1"/>
  <c r="AE1564" l="1"/>
  <c r="T1565" s="1"/>
  <c r="U1565" s="1"/>
  <c r="W1565" s="1"/>
  <c r="Y1565" s="1"/>
  <c r="AH1564"/>
  <c r="AJ1564" s="1"/>
  <c r="AI1564" s="1"/>
  <c r="V1565" l="1"/>
  <c r="X1565" s="1"/>
  <c r="Z1565" s="1"/>
  <c r="AB1565" s="1"/>
  <c r="S1566"/>
  <c r="R1567" s="1"/>
  <c r="AA1565"/>
  <c r="AC1565" s="1"/>
  <c r="AD1565" l="1"/>
  <c r="AF1565" l="1"/>
  <c r="AG1565" s="1"/>
  <c r="AE1565"/>
  <c r="T1566" l="1"/>
  <c r="V1566" s="1"/>
  <c r="X1566" s="1"/>
  <c r="Z1566" s="1"/>
  <c r="AH1565"/>
  <c r="S1567" l="1"/>
  <c r="R1568" s="1"/>
  <c r="U1566"/>
  <c r="W1566" s="1"/>
  <c r="Y1566" s="1"/>
  <c r="AB1566"/>
  <c r="AD1566" s="1"/>
  <c r="AJ1565"/>
  <c r="AI1565" s="1"/>
  <c r="AA1566" l="1"/>
  <c r="AC1566" s="1"/>
  <c r="AE1566" s="1"/>
  <c r="AF1566" l="1"/>
  <c r="AG1566" s="1"/>
  <c r="AH1566" s="1"/>
  <c r="T1567" l="1"/>
  <c r="V1567" s="1"/>
  <c r="X1567" s="1"/>
  <c r="Z1567" s="1"/>
  <c r="AJ1566"/>
  <c r="H21" i="11" s="1"/>
  <c r="U1567" i="10" l="1"/>
  <c r="W1567" s="1"/>
  <c r="Y1567" s="1"/>
  <c r="S1568"/>
  <c r="R1569" s="1"/>
  <c r="AB1567"/>
  <c r="AD1567" s="1"/>
  <c r="AI1566"/>
  <c r="G21" i="11" s="1"/>
  <c r="AA1567" i="10" l="1"/>
  <c r="AC1567" s="1"/>
  <c r="AE1567" s="1"/>
  <c r="AF1567" l="1"/>
  <c r="AG1567" s="1"/>
  <c r="T1568" s="1"/>
  <c r="AH1567" l="1"/>
  <c r="AJ1567" s="1"/>
  <c r="AI1567" s="1"/>
  <c r="S1569"/>
  <c r="R1570" s="1"/>
  <c r="V1568"/>
  <c r="X1568" s="1"/>
  <c r="Z1568" s="1"/>
  <c r="U1568"/>
  <c r="W1568" s="1"/>
  <c r="Y1568" s="1"/>
  <c r="AB1568" l="1"/>
  <c r="AD1568" s="1"/>
  <c r="AA1568"/>
  <c r="AC1568" s="1"/>
  <c r="AF1568" l="1"/>
  <c r="AG1568" s="1"/>
  <c r="AE1568"/>
  <c r="AH1568" l="1"/>
  <c r="T1569"/>
  <c r="S1570" l="1"/>
  <c r="R1571" s="1"/>
  <c r="AJ1568"/>
  <c r="AI1568" s="1"/>
  <c r="U1569"/>
  <c r="W1569" s="1"/>
  <c r="Y1569" s="1"/>
  <c r="V1569"/>
  <c r="X1569" s="1"/>
  <c r="Z1569" s="1"/>
  <c r="AB1569" l="1"/>
  <c r="AD1569" s="1"/>
  <c r="AA1569"/>
  <c r="AC1569" s="1"/>
  <c r="AF1569" l="1"/>
  <c r="AG1569" s="1"/>
  <c r="AE1569"/>
  <c r="AH1569" l="1"/>
  <c r="T1570"/>
  <c r="S1571" l="1"/>
  <c r="R1572" s="1"/>
  <c r="AJ1569"/>
  <c r="AI1569" s="1"/>
  <c r="V1570"/>
  <c r="X1570" s="1"/>
  <c r="Z1570" s="1"/>
  <c r="U1570"/>
  <c r="W1570" s="1"/>
  <c r="Y1570" s="1"/>
  <c r="AB1570" l="1"/>
  <c r="AD1570" s="1"/>
  <c r="AA1570"/>
  <c r="AC1570" s="1"/>
  <c r="AF1570" l="1"/>
  <c r="AG1570" s="1"/>
  <c r="AE1570"/>
  <c r="T1571" l="1"/>
  <c r="AH1570"/>
  <c r="S1572" l="1"/>
  <c r="R1573" s="1"/>
  <c r="AJ1570"/>
  <c r="AI1570" s="1"/>
  <c r="V1571"/>
  <c r="X1571" s="1"/>
  <c r="Z1571" s="1"/>
  <c r="U1571"/>
  <c r="W1571" s="1"/>
  <c r="Y1571" s="1"/>
  <c r="AB1571" l="1"/>
  <c r="AD1571" s="1"/>
  <c r="AA1571"/>
  <c r="AC1571" s="1"/>
  <c r="AF1571" l="1"/>
  <c r="AG1571" s="1"/>
  <c r="AE1571"/>
  <c r="AH1571" l="1"/>
  <c r="T1572"/>
  <c r="S1573" l="1"/>
  <c r="R1574" s="1"/>
  <c r="AJ1571"/>
  <c r="AI1571" s="1"/>
  <c r="U1572"/>
  <c r="W1572" s="1"/>
  <c r="Y1572" s="1"/>
  <c r="V1572"/>
  <c r="X1572" s="1"/>
  <c r="Z1572" s="1"/>
  <c r="AB1572" l="1"/>
  <c r="AD1572" s="1"/>
  <c r="AA1572"/>
  <c r="AC1572" s="1"/>
  <c r="AF1572" l="1"/>
  <c r="AG1572" s="1"/>
  <c r="AE1572"/>
  <c r="AH1572" l="1"/>
  <c r="T1573"/>
  <c r="S1574" l="1"/>
  <c r="R1575" s="1"/>
  <c r="AJ1572"/>
  <c r="AI1572" s="1"/>
  <c r="U1573"/>
  <c r="W1573" s="1"/>
  <c r="Y1573" s="1"/>
  <c r="V1573"/>
  <c r="X1573" s="1"/>
  <c r="AA1573" l="1"/>
  <c r="AC1573" s="1"/>
  <c r="Z1573"/>
  <c r="AB1573" s="1"/>
  <c r="AD1573" l="1"/>
  <c r="AF1573" s="1"/>
  <c r="AG1573" s="1"/>
  <c r="AE1573" l="1"/>
  <c r="AH1573" l="1"/>
  <c r="T1574"/>
  <c r="S1575" l="1"/>
  <c r="R1576" s="1"/>
  <c r="AJ1573"/>
  <c r="AI1573" s="1"/>
  <c r="U1574"/>
  <c r="W1574" s="1"/>
  <c r="Y1574" s="1"/>
  <c r="V1574"/>
  <c r="X1574" s="1"/>
  <c r="Z1574" s="1"/>
  <c r="AB1574" l="1"/>
  <c r="AD1574" s="1"/>
  <c r="AA1574"/>
  <c r="AC1574" s="1"/>
  <c r="AF1574" l="1"/>
  <c r="AG1574" s="1"/>
  <c r="AE1574"/>
  <c r="T1575" l="1"/>
  <c r="AH1574"/>
  <c r="S1576" l="1"/>
  <c r="R1577" s="1"/>
  <c r="AJ1574"/>
  <c r="AI1574" s="1"/>
  <c r="U1575"/>
  <c r="W1575" s="1"/>
  <c r="Y1575" s="1"/>
  <c r="V1575"/>
  <c r="X1575" s="1"/>
  <c r="Z1575" s="1"/>
  <c r="AB1575" l="1"/>
  <c r="AD1575" s="1"/>
  <c r="AA1575"/>
  <c r="AC1575" s="1"/>
  <c r="AF1575" l="1"/>
  <c r="AG1575" s="1"/>
  <c r="AE1575"/>
  <c r="T1576" l="1"/>
  <c r="AH1575"/>
  <c r="S1577" l="1"/>
  <c r="R1578" s="1"/>
  <c r="AJ1575"/>
  <c r="AI1575" s="1"/>
  <c r="U1576"/>
  <c r="W1576" s="1"/>
  <c r="Y1576" s="1"/>
  <c r="V1576"/>
  <c r="X1576" s="1"/>
  <c r="Z1576" s="1"/>
  <c r="AB1576" l="1"/>
  <c r="AD1576" s="1"/>
  <c r="AA1576"/>
  <c r="AC1576" s="1"/>
  <c r="AE1576" l="1"/>
  <c r="AF1576"/>
  <c r="AG1576" s="1"/>
  <c r="AH1576" l="1"/>
  <c r="T1577"/>
  <c r="S1578" l="1"/>
  <c r="R1579" s="1"/>
  <c r="AJ1576"/>
  <c r="AI1576" s="1"/>
  <c r="V1577"/>
  <c r="X1577" s="1"/>
  <c r="Z1577" s="1"/>
  <c r="U1577"/>
  <c r="W1577" s="1"/>
  <c r="Y1577" s="1"/>
  <c r="AB1577" l="1"/>
  <c r="AD1577" s="1"/>
  <c r="AA1577"/>
  <c r="AC1577" s="1"/>
  <c r="AE1577" l="1"/>
  <c r="AF1577"/>
  <c r="AG1577" s="1"/>
  <c r="AH1577" l="1"/>
  <c r="T1578"/>
  <c r="S1579" l="1"/>
  <c r="R1580" s="1"/>
  <c r="V1578"/>
  <c r="X1578" s="1"/>
  <c r="Z1578" s="1"/>
  <c r="U1578"/>
  <c r="W1578" s="1"/>
  <c r="Y1578" s="1"/>
  <c r="AJ1577"/>
  <c r="AI1577" s="1"/>
  <c r="AB1578" l="1"/>
  <c r="AD1578" s="1"/>
  <c r="AA1578"/>
  <c r="AC1578" s="1"/>
  <c r="AE1578" l="1"/>
  <c r="AF1578"/>
  <c r="AG1578" s="1"/>
  <c r="T1579" l="1"/>
  <c r="AH1578"/>
  <c r="S1580" l="1"/>
  <c r="R1581" s="1"/>
  <c r="AJ1578"/>
  <c r="AI1578" s="1"/>
  <c r="U1579"/>
  <c r="W1579" s="1"/>
  <c r="Y1579" s="1"/>
  <c r="V1579"/>
  <c r="X1579" s="1"/>
  <c r="Z1579" s="1"/>
  <c r="AB1579" l="1"/>
  <c r="AD1579" s="1"/>
  <c r="AA1579"/>
  <c r="AC1579" s="1"/>
  <c r="AE1579" l="1"/>
  <c r="AF1579"/>
  <c r="AG1579" s="1"/>
  <c r="AH1579" l="1"/>
  <c r="AJ1579" s="1"/>
  <c r="AI1579" s="1"/>
  <c r="T1580"/>
  <c r="S1581" l="1"/>
  <c r="R1582" s="1"/>
  <c r="U1580"/>
  <c r="W1580" s="1"/>
  <c r="Y1580" s="1"/>
  <c r="V1580"/>
  <c r="X1580" s="1"/>
  <c r="Z1580" s="1"/>
  <c r="AB1580" l="1"/>
  <c r="AD1580" s="1"/>
  <c r="AA1580"/>
  <c r="AC1580" s="1"/>
  <c r="AE1580" l="1"/>
  <c r="AF1580"/>
  <c r="AG1580" s="1"/>
  <c r="AH1580" l="1"/>
  <c r="AJ1580" s="1"/>
  <c r="T1581"/>
  <c r="AI1580" l="1"/>
  <c r="S1582"/>
  <c r="R1583" s="1"/>
  <c r="V1581"/>
  <c r="X1581" s="1"/>
  <c r="Z1581" s="1"/>
  <c r="U1581"/>
  <c r="W1581" s="1"/>
  <c r="Y1581" s="1"/>
  <c r="AB1581" l="1"/>
  <c r="AD1581" s="1"/>
  <c r="AA1581"/>
  <c r="AC1581" s="1"/>
  <c r="AE1581" l="1"/>
  <c r="AF1581"/>
  <c r="AG1581" s="1"/>
  <c r="T1582" l="1"/>
  <c r="AH1581"/>
  <c r="AJ1581" s="1"/>
  <c r="AI1581" s="1"/>
  <c r="S1583" l="1"/>
  <c r="R1584" s="1"/>
  <c r="U1582"/>
  <c r="W1582" s="1"/>
  <c r="Y1582" s="1"/>
  <c r="V1582"/>
  <c r="X1582" s="1"/>
  <c r="Z1582" s="1"/>
  <c r="AB1582" l="1"/>
  <c r="AD1582" s="1"/>
  <c r="AA1582"/>
  <c r="AC1582" s="1"/>
  <c r="AE1582" l="1"/>
  <c r="AF1582"/>
  <c r="AG1582" s="1"/>
  <c r="T1583" l="1"/>
  <c r="AH1582"/>
  <c r="AJ1582" s="1"/>
  <c r="AI1582" s="1"/>
  <c r="S1584" l="1"/>
  <c r="R1585" s="1"/>
  <c r="U1583"/>
  <c r="W1583" s="1"/>
  <c r="Y1583" s="1"/>
  <c r="V1583"/>
  <c r="X1583" s="1"/>
  <c r="Z1583" s="1"/>
  <c r="AB1583" l="1"/>
  <c r="AD1583" s="1"/>
  <c r="AA1583"/>
  <c r="AC1583" s="1"/>
  <c r="AF1583" l="1"/>
  <c r="AG1583" s="1"/>
  <c r="AE1583"/>
  <c r="T1584" l="1"/>
  <c r="AH1583"/>
  <c r="AJ1583" s="1"/>
  <c r="AI1583" s="1"/>
  <c r="S1585" l="1"/>
  <c r="R1586" s="1"/>
  <c r="U1584"/>
  <c r="W1584" s="1"/>
  <c r="Y1584" s="1"/>
  <c r="V1584"/>
  <c r="X1584" s="1"/>
  <c r="Z1584" s="1"/>
  <c r="AB1584" l="1"/>
  <c r="AD1584" s="1"/>
  <c r="AA1584"/>
  <c r="AC1584" s="1"/>
  <c r="AE1584" l="1"/>
  <c r="AF1584"/>
  <c r="AG1584" s="1"/>
  <c r="AH1584" l="1"/>
  <c r="AJ1584" s="1"/>
  <c r="AI1584" s="1"/>
  <c r="T1585"/>
  <c r="S1586" l="1"/>
  <c r="R1587" s="1"/>
  <c r="U1585"/>
  <c r="W1585" s="1"/>
  <c r="Y1585" s="1"/>
  <c r="V1585"/>
  <c r="X1585" s="1"/>
  <c r="Z1585" s="1"/>
  <c r="AB1585" l="1"/>
  <c r="AD1585" s="1"/>
  <c r="AA1585"/>
  <c r="AC1585" s="1"/>
  <c r="AE1585" l="1"/>
  <c r="AF1585"/>
  <c r="AG1585" s="1"/>
  <c r="T1586" l="1"/>
  <c r="AH1585"/>
  <c r="AJ1585" s="1"/>
  <c r="AI1585" s="1"/>
  <c r="S1587" l="1"/>
  <c r="R1588" s="1"/>
  <c r="V1586"/>
  <c r="X1586" s="1"/>
  <c r="Z1586" s="1"/>
  <c r="U1586"/>
  <c r="W1586" s="1"/>
  <c r="Y1586" s="1"/>
  <c r="AB1586" l="1"/>
  <c r="AD1586" s="1"/>
  <c r="AA1586"/>
  <c r="AC1586" s="1"/>
  <c r="AE1586" l="1"/>
  <c r="AF1586"/>
  <c r="AG1586" s="1"/>
  <c r="AH1586" l="1"/>
  <c r="AJ1586" s="1"/>
  <c r="AI1586" s="1"/>
  <c r="T1587"/>
  <c r="S1588" l="1"/>
  <c r="R1589" s="1"/>
  <c r="V1587"/>
  <c r="X1587" s="1"/>
  <c r="Z1587" s="1"/>
  <c r="U1587"/>
  <c r="W1587" s="1"/>
  <c r="Y1587" s="1"/>
  <c r="AB1587" l="1"/>
  <c r="AD1587" s="1"/>
  <c r="AA1587"/>
  <c r="AC1587" s="1"/>
  <c r="AF1587" l="1"/>
  <c r="AG1587" s="1"/>
  <c r="AE1587"/>
  <c r="T1588" l="1"/>
  <c r="AH1587"/>
  <c r="AJ1587" s="1"/>
  <c r="AI1587" s="1"/>
  <c r="S1589" l="1"/>
  <c r="R1590" s="1"/>
  <c r="V1588"/>
  <c r="X1588" s="1"/>
  <c r="Z1588" s="1"/>
  <c r="U1588"/>
  <c r="W1588" s="1"/>
  <c r="Y1588" s="1"/>
  <c r="AB1588" l="1"/>
  <c r="AD1588" s="1"/>
  <c r="AA1588"/>
  <c r="AC1588" s="1"/>
  <c r="AE1588" l="1"/>
  <c r="AF1588"/>
  <c r="AG1588" s="1"/>
  <c r="T1589" l="1"/>
  <c r="AH1588"/>
  <c r="AJ1588" s="1"/>
  <c r="AI1588" s="1"/>
  <c r="S1590" l="1"/>
  <c r="R1591" s="1"/>
  <c r="V1589"/>
  <c r="X1589" s="1"/>
  <c r="Z1589" s="1"/>
  <c r="U1589"/>
  <c r="W1589" s="1"/>
  <c r="Y1589" s="1"/>
  <c r="AB1589" l="1"/>
  <c r="AD1589" s="1"/>
  <c r="AA1589"/>
  <c r="AC1589" s="1"/>
  <c r="AF1589" l="1"/>
  <c r="AG1589" s="1"/>
  <c r="AE1589"/>
  <c r="AH1589" l="1"/>
  <c r="AJ1589" s="1"/>
  <c r="AI1589" s="1"/>
  <c r="T1590"/>
  <c r="S1591" l="1"/>
  <c r="R1592" s="1"/>
  <c r="U1590"/>
  <c r="W1590" s="1"/>
  <c r="Y1590" s="1"/>
  <c r="V1590"/>
  <c r="X1590" s="1"/>
  <c r="Z1590" s="1"/>
  <c r="AB1590" l="1"/>
  <c r="AD1590" s="1"/>
  <c r="AA1590"/>
  <c r="AC1590" s="1"/>
  <c r="AF1590" l="1"/>
  <c r="AG1590" s="1"/>
  <c r="AE1590"/>
  <c r="AH1590" l="1"/>
  <c r="T1591"/>
  <c r="S1592" l="1"/>
  <c r="R1593" s="1"/>
  <c r="AJ1590"/>
  <c r="AI1590" s="1"/>
  <c r="U1591"/>
  <c r="W1591" s="1"/>
  <c r="Y1591" s="1"/>
  <c r="V1591"/>
  <c r="X1591" s="1"/>
  <c r="Z1591" s="1"/>
  <c r="AB1591" l="1"/>
  <c r="AD1591" s="1"/>
  <c r="AA1591"/>
  <c r="AC1591" s="1"/>
  <c r="AE1591" l="1"/>
  <c r="AF1591"/>
  <c r="AG1591" s="1"/>
  <c r="AH1591" l="1"/>
  <c r="AJ1591" s="1"/>
  <c r="AI1591" s="1"/>
  <c r="T1592"/>
  <c r="S1593" l="1"/>
  <c r="R1594" s="1"/>
  <c r="V1592"/>
  <c r="X1592" s="1"/>
  <c r="Z1592" s="1"/>
  <c r="U1592"/>
  <c r="W1592" s="1"/>
  <c r="Y1592" s="1"/>
  <c r="AB1592" l="1"/>
  <c r="AD1592" s="1"/>
  <c r="AA1592"/>
  <c r="AC1592" s="1"/>
  <c r="AE1592" l="1"/>
  <c r="AF1592"/>
  <c r="AG1592" s="1"/>
  <c r="T1593" l="1"/>
  <c r="AH1592"/>
  <c r="AJ1592" s="1"/>
  <c r="AI1592" s="1"/>
  <c r="S1594" l="1"/>
  <c r="R1595" s="1"/>
  <c r="V1593"/>
  <c r="X1593" s="1"/>
  <c r="Z1593" s="1"/>
  <c r="U1593"/>
  <c r="W1593" s="1"/>
  <c r="Y1593" s="1"/>
  <c r="AB1593" l="1"/>
  <c r="AD1593" s="1"/>
  <c r="AA1593"/>
  <c r="AC1593" s="1"/>
  <c r="AE1593" l="1"/>
  <c r="AF1593"/>
  <c r="AG1593" s="1"/>
  <c r="AH1593" l="1"/>
  <c r="AJ1593" s="1"/>
  <c r="AI1593" s="1"/>
  <c r="T1594"/>
  <c r="S1595" l="1"/>
  <c r="R1596" s="1"/>
  <c r="U1594"/>
  <c r="W1594" s="1"/>
  <c r="Y1594" s="1"/>
  <c r="V1594"/>
  <c r="X1594" s="1"/>
  <c r="Z1594" s="1"/>
  <c r="AB1594" l="1"/>
  <c r="AD1594" s="1"/>
  <c r="AA1594"/>
  <c r="AC1594" s="1"/>
  <c r="AF1594" l="1"/>
  <c r="AG1594" s="1"/>
  <c r="AE1594"/>
  <c r="AH1594" l="1"/>
  <c r="AJ1594" s="1"/>
  <c r="AI1594" s="1"/>
  <c r="T1595"/>
  <c r="S1596" l="1"/>
  <c r="R1597" s="1"/>
  <c r="V1595"/>
  <c r="X1595" s="1"/>
  <c r="Z1595" s="1"/>
  <c r="U1595"/>
  <c r="W1595" s="1"/>
  <c r="Y1595" s="1"/>
  <c r="AB1595" l="1"/>
  <c r="AD1595" s="1"/>
  <c r="AA1595"/>
  <c r="AC1595" s="1"/>
  <c r="AE1595" l="1"/>
  <c r="AF1595"/>
  <c r="AG1595" s="1"/>
  <c r="AH1595" l="1"/>
  <c r="AJ1595" s="1"/>
  <c r="AI1595" s="1"/>
  <c r="T1596"/>
  <c r="S1597" l="1"/>
  <c r="R1598" s="1"/>
  <c r="V1596"/>
  <c r="X1596" s="1"/>
  <c r="Z1596" s="1"/>
  <c r="U1596"/>
  <c r="W1596" s="1"/>
  <c r="Y1596" s="1"/>
  <c r="AB1596" l="1"/>
  <c r="AD1596" s="1"/>
  <c r="AA1596"/>
  <c r="AC1596" s="1"/>
  <c r="AF1596" l="1"/>
  <c r="AG1596" s="1"/>
  <c r="AE1596"/>
  <c r="AH1596" l="1"/>
  <c r="AJ1596" s="1"/>
  <c r="AI1596" s="1"/>
  <c r="T1597"/>
  <c r="S1598" l="1"/>
  <c r="R1599" s="1"/>
  <c r="V1597"/>
  <c r="X1597" s="1"/>
  <c r="Z1597" s="1"/>
  <c r="U1597"/>
  <c r="W1597" s="1"/>
  <c r="Y1597" s="1"/>
  <c r="AB1597" l="1"/>
  <c r="AD1597" s="1"/>
  <c r="AA1597"/>
  <c r="AC1597" s="1"/>
  <c r="AE1597" l="1"/>
  <c r="AF1597"/>
  <c r="AG1597" s="1"/>
  <c r="AH1597" l="1"/>
  <c r="AJ1597" s="1"/>
  <c r="AI1597" s="1"/>
  <c r="T1598"/>
  <c r="S1599" l="1"/>
  <c r="R1600" s="1"/>
  <c r="V1598"/>
  <c r="X1598" s="1"/>
  <c r="Z1598" s="1"/>
  <c r="U1598"/>
  <c r="W1598" s="1"/>
  <c r="Y1598" s="1"/>
  <c r="AB1598" l="1"/>
  <c r="AD1598" s="1"/>
  <c r="AA1598"/>
  <c r="AC1598" s="1"/>
  <c r="AF1598" l="1"/>
  <c r="AG1598" s="1"/>
  <c r="AE1598"/>
  <c r="AH1598" l="1"/>
  <c r="AJ1598" s="1"/>
  <c r="T1599"/>
  <c r="S1600" l="1"/>
  <c r="R1601" s="1"/>
  <c r="V1599"/>
  <c r="X1599" s="1"/>
  <c r="Z1599" s="1"/>
  <c r="U1599"/>
  <c r="W1599" s="1"/>
  <c r="Y1599" s="1"/>
  <c r="AI1598"/>
  <c r="AB1599" l="1"/>
  <c r="AD1599" s="1"/>
  <c r="AA1599"/>
  <c r="AC1599" s="1"/>
  <c r="AF1599" l="1"/>
  <c r="AG1599" s="1"/>
  <c r="AE1599"/>
  <c r="AH1599" l="1"/>
  <c r="AJ1599" s="1"/>
  <c r="T1600"/>
  <c r="S1601" l="1"/>
  <c r="R1602" s="1"/>
  <c r="AI1599"/>
  <c r="V1600"/>
  <c r="X1600" s="1"/>
  <c r="Z1600" s="1"/>
  <c r="U1600"/>
  <c r="W1600" s="1"/>
  <c r="Y1600" s="1"/>
  <c r="AB1600" l="1"/>
  <c r="AD1600" s="1"/>
  <c r="AA1600"/>
  <c r="AC1600" s="1"/>
  <c r="AF1600" l="1"/>
  <c r="AG1600" s="1"/>
  <c r="AE1600"/>
  <c r="AH1600" l="1"/>
  <c r="AJ1600" s="1"/>
  <c r="T1601"/>
  <c r="S1602" l="1"/>
  <c r="R1603" s="1"/>
  <c r="U1601"/>
  <c r="W1601" s="1"/>
  <c r="Y1601" s="1"/>
  <c r="V1601"/>
  <c r="X1601" s="1"/>
  <c r="Z1601" s="1"/>
  <c r="AI1600"/>
  <c r="AB1601" l="1"/>
  <c r="AD1601" s="1"/>
  <c r="AA1601"/>
  <c r="AC1601" s="1"/>
  <c r="AE1601" l="1"/>
  <c r="AF1601"/>
  <c r="AG1601" s="1"/>
  <c r="AH1601" l="1"/>
  <c r="AJ1601" s="1"/>
  <c r="AI1601" s="1"/>
  <c r="T1602"/>
  <c r="S1603" l="1"/>
  <c r="R1604" s="1"/>
  <c r="V1602"/>
  <c r="X1602" s="1"/>
  <c r="Z1602" s="1"/>
  <c r="U1602"/>
  <c r="W1602" s="1"/>
  <c r="Y1602" s="1"/>
  <c r="AB1602" l="1"/>
  <c r="AD1602" s="1"/>
  <c r="AA1602"/>
  <c r="AC1602" s="1"/>
  <c r="AF1602" l="1"/>
  <c r="AG1602" s="1"/>
  <c r="AE1602"/>
  <c r="T1603" l="1"/>
  <c r="AH1602"/>
  <c r="AJ1602" s="1"/>
  <c r="S1604" l="1"/>
  <c r="R1605" s="1"/>
  <c r="AI1602"/>
  <c r="V1603"/>
  <c r="X1603" s="1"/>
  <c r="Z1603" s="1"/>
  <c r="U1603"/>
  <c r="W1603" s="1"/>
  <c r="Y1603" s="1"/>
  <c r="AB1603" l="1"/>
  <c r="AD1603" s="1"/>
  <c r="AA1603"/>
  <c r="AC1603" s="1"/>
  <c r="AF1603" l="1"/>
  <c r="AG1603" s="1"/>
  <c r="AE1603"/>
  <c r="AH1603" l="1"/>
  <c r="AJ1603" s="1"/>
  <c r="AI1603" s="1"/>
  <c r="T1604"/>
  <c r="S1605" l="1"/>
  <c r="R1606" s="1"/>
  <c r="V1604"/>
  <c r="X1604" s="1"/>
  <c r="Z1604" s="1"/>
  <c r="U1604"/>
  <c r="W1604" s="1"/>
  <c r="Y1604" s="1"/>
  <c r="AB1604" l="1"/>
  <c r="AD1604" s="1"/>
  <c r="AA1604"/>
  <c r="AC1604" s="1"/>
  <c r="AF1604" l="1"/>
  <c r="AG1604" s="1"/>
  <c r="AE1604"/>
  <c r="T1605" l="1"/>
  <c r="AH1604"/>
  <c r="AJ1604" s="1"/>
  <c r="AI1604" s="1"/>
  <c r="S1606" l="1"/>
  <c r="R1607" s="1"/>
  <c r="V1605"/>
  <c r="X1605" s="1"/>
  <c r="Z1605" s="1"/>
  <c r="U1605"/>
  <c r="W1605" s="1"/>
  <c r="Y1605" s="1"/>
  <c r="AB1605" l="1"/>
  <c r="AD1605" s="1"/>
  <c r="AA1605"/>
  <c r="AC1605" s="1"/>
  <c r="AF1605" l="1"/>
  <c r="AG1605" s="1"/>
  <c r="AE1605"/>
  <c r="AH1605" l="1"/>
  <c r="AJ1605" s="1"/>
  <c r="AI1605" s="1"/>
  <c r="T1606"/>
  <c r="S1607" l="1"/>
  <c r="R1608" s="1"/>
  <c r="U1606"/>
  <c r="W1606" s="1"/>
  <c r="Y1606" s="1"/>
  <c r="V1606"/>
  <c r="X1606" s="1"/>
  <c r="Z1606" s="1"/>
  <c r="AB1606" l="1"/>
  <c r="AD1606" s="1"/>
  <c r="AA1606"/>
  <c r="AC1606" s="1"/>
  <c r="AF1606" l="1"/>
  <c r="AG1606" s="1"/>
  <c r="AE1606"/>
  <c r="AH1606" l="1"/>
  <c r="AJ1606" s="1"/>
  <c r="AI1606" s="1"/>
  <c r="T1607"/>
  <c r="S1608" l="1"/>
  <c r="R1609" s="1"/>
  <c r="U1607"/>
  <c r="W1607" s="1"/>
  <c r="Y1607" s="1"/>
  <c r="V1607"/>
  <c r="X1607" s="1"/>
  <c r="Z1607" s="1"/>
  <c r="AB1607" l="1"/>
  <c r="AD1607" s="1"/>
  <c r="AA1607"/>
  <c r="AC1607" s="1"/>
  <c r="AF1607" l="1"/>
  <c r="AG1607" s="1"/>
  <c r="AE1607"/>
  <c r="T1608" l="1"/>
  <c r="AH1607"/>
  <c r="AJ1607" s="1"/>
  <c r="AI1607" s="1"/>
  <c r="S1609" l="1"/>
  <c r="R1610" s="1"/>
  <c r="V1608"/>
  <c r="X1608" s="1"/>
  <c r="Z1608" s="1"/>
  <c r="U1608"/>
  <c r="W1608" s="1"/>
  <c r="Y1608" s="1"/>
  <c r="AB1608" l="1"/>
  <c r="AD1608" s="1"/>
  <c r="AA1608"/>
  <c r="AC1608" s="1"/>
  <c r="AE1608" l="1"/>
  <c r="AF1608"/>
  <c r="AG1608" s="1"/>
  <c r="AH1608" l="1"/>
  <c r="AJ1608" s="1"/>
  <c r="T1609"/>
  <c r="AI1608" l="1"/>
  <c r="S1610"/>
  <c r="R1611" s="1"/>
  <c r="V1609"/>
  <c r="X1609" s="1"/>
  <c r="Z1609" s="1"/>
  <c r="U1609"/>
  <c r="W1609" s="1"/>
  <c r="Y1609" s="1"/>
  <c r="AB1609" l="1"/>
  <c r="AD1609" s="1"/>
  <c r="AA1609"/>
  <c r="AC1609" s="1"/>
  <c r="AE1609" l="1"/>
  <c r="AF1609"/>
  <c r="AG1609" s="1"/>
  <c r="AH1609" l="1"/>
  <c r="AJ1609" s="1"/>
  <c r="T1610"/>
  <c r="AI1609" l="1"/>
  <c r="S1611"/>
  <c r="R1612" s="1"/>
  <c r="V1610"/>
  <c r="X1610" s="1"/>
  <c r="Z1610" s="1"/>
  <c r="U1610"/>
  <c r="W1610" s="1"/>
  <c r="Y1610" s="1"/>
  <c r="AB1610" l="1"/>
  <c r="AD1610" s="1"/>
  <c r="AA1610"/>
  <c r="AC1610" s="1"/>
  <c r="AF1610" l="1"/>
  <c r="AG1610" s="1"/>
  <c r="AE1610"/>
  <c r="AH1610" l="1"/>
  <c r="AJ1610" s="1"/>
  <c r="T1611"/>
  <c r="AI1610" l="1"/>
  <c r="S1612"/>
  <c r="R1613" s="1"/>
  <c r="V1611"/>
  <c r="X1611" s="1"/>
  <c r="Z1611" s="1"/>
  <c r="U1611"/>
  <c r="W1611" s="1"/>
  <c r="Y1611" s="1"/>
  <c r="AB1611" l="1"/>
  <c r="AD1611" s="1"/>
  <c r="AA1611"/>
  <c r="AC1611" s="1"/>
  <c r="AE1611" l="1"/>
  <c r="AF1611"/>
  <c r="AG1611" s="1"/>
  <c r="T1612" l="1"/>
  <c r="AH1611"/>
  <c r="AJ1611" s="1"/>
  <c r="V1612" l="1"/>
  <c r="X1612" s="1"/>
  <c r="Z1612" s="1"/>
  <c r="S1613"/>
  <c r="R1614" s="1"/>
  <c r="U1612"/>
  <c r="W1612" s="1"/>
  <c r="Y1612" s="1"/>
  <c r="AI1611"/>
  <c r="AB1612" l="1"/>
  <c r="AD1612" s="1"/>
  <c r="AA1612"/>
  <c r="AC1612" s="1"/>
  <c r="AF1612" l="1"/>
  <c r="AG1612" s="1"/>
  <c r="AH1612" s="1"/>
  <c r="AJ1612" s="1"/>
  <c r="AE1612"/>
  <c r="T1613" l="1"/>
  <c r="S1614" s="1"/>
  <c r="R1615" s="1"/>
  <c r="AI1612"/>
  <c r="V1613" l="1"/>
  <c r="X1613" s="1"/>
  <c r="Z1613" s="1"/>
  <c r="U1613"/>
  <c r="W1613" s="1"/>
  <c r="Y1613" s="1"/>
  <c r="AB1613" l="1"/>
  <c r="AD1613" s="1"/>
  <c r="AA1613"/>
  <c r="AC1613" s="1"/>
  <c r="AF1613" l="1"/>
  <c r="AG1613" s="1"/>
  <c r="T1614" s="1"/>
  <c r="S1615" s="1"/>
  <c r="R1616" s="1"/>
  <c r="AE1613"/>
  <c r="V1614" l="1"/>
  <c r="X1614" s="1"/>
  <c r="Z1614" s="1"/>
  <c r="AH1613"/>
  <c r="AJ1613" s="1"/>
  <c r="AI1613" s="1"/>
  <c r="U1614"/>
  <c r="W1614" s="1"/>
  <c r="Y1614" s="1"/>
  <c r="AA1614" l="1"/>
  <c r="AC1614" s="1"/>
  <c r="AB1614"/>
  <c r="AD1614" s="1"/>
  <c r="AF1614" l="1"/>
  <c r="AG1614" s="1"/>
  <c r="T1615" s="1"/>
  <c r="AE1614"/>
  <c r="AH1614" l="1"/>
  <c r="AJ1614" s="1"/>
  <c r="AI1614" s="1"/>
  <c r="S1616"/>
  <c r="R1617" s="1"/>
  <c r="V1615"/>
  <c r="X1615" s="1"/>
  <c r="Z1615" s="1"/>
  <c r="U1615"/>
  <c r="W1615" s="1"/>
  <c r="Y1615" s="1"/>
  <c r="AB1615" l="1"/>
  <c r="AD1615" s="1"/>
  <c r="AA1615"/>
  <c r="AC1615" s="1"/>
  <c r="AF1615" l="1"/>
  <c r="AG1615" s="1"/>
  <c r="AE1615"/>
  <c r="AH1615" l="1"/>
  <c r="AJ1615" s="1"/>
  <c r="AI1615" s="1"/>
  <c r="T1616"/>
  <c r="S1617" l="1"/>
  <c r="R1618" s="1"/>
  <c r="V1616"/>
  <c r="X1616" s="1"/>
  <c r="Z1616" s="1"/>
  <c r="U1616"/>
  <c r="W1616" s="1"/>
  <c r="Y1616" s="1"/>
  <c r="AB1616" l="1"/>
  <c r="AD1616" s="1"/>
  <c r="AA1616"/>
  <c r="AC1616" s="1"/>
  <c r="AE1616" l="1"/>
  <c r="AF1616"/>
  <c r="AG1616" s="1"/>
  <c r="AH1616" l="1"/>
  <c r="AJ1616" s="1"/>
  <c r="AI1616" s="1"/>
  <c r="T1617"/>
  <c r="S1618" l="1"/>
  <c r="R1619" s="1"/>
  <c r="U1617"/>
  <c r="W1617" s="1"/>
  <c r="Y1617" s="1"/>
  <c r="V1617"/>
  <c r="X1617" s="1"/>
  <c r="Z1617" s="1"/>
  <c r="AB1617" l="1"/>
  <c r="AD1617" s="1"/>
  <c r="AA1617"/>
  <c r="AC1617" s="1"/>
  <c r="AE1617" l="1"/>
  <c r="AF1617"/>
  <c r="AG1617" s="1"/>
  <c r="AH1617" l="1"/>
  <c r="AJ1617" s="1"/>
  <c r="AI1617" s="1"/>
  <c r="T1618"/>
  <c r="S1619" l="1"/>
  <c r="R1620" s="1"/>
  <c r="V1618"/>
  <c r="X1618" s="1"/>
  <c r="Z1618" s="1"/>
  <c r="U1618"/>
  <c r="W1618" s="1"/>
  <c r="Y1618" s="1"/>
  <c r="AB1618" l="1"/>
  <c r="AD1618" s="1"/>
  <c r="AA1618"/>
  <c r="AC1618" s="1"/>
  <c r="AF1618" l="1"/>
  <c r="AG1618" s="1"/>
  <c r="AE1618"/>
  <c r="AH1618" l="1"/>
  <c r="AJ1618" s="1"/>
  <c r="AI1618" s="1"/>
  <c r="T1619"/>
  <c r="S1620" l="1"/>
  <c r="R1621" s="1"/>
  <c r="U1619"/>
  <c r="W1619" s="1"/>
  <c r="Y1619" s="1"/>
  <c r="V1619"/>
  <c r="X1619" s="1"/>
  <c r="Z1619" s="1"/>
  <c r="AB1619" l="1"/>
  <c r="AD1619" s="1"/>
  <c r="AA1619"/>
  <c r="AC1619" s="1"/>
  <c r="AE1619" l="1"/>
  <c r="AF1619"/>
  <c r="AG1619" s="1"/>
  <c r="AH1619" l="1"/>
  <c r="AJ1619" s="1"/>
  <c r="AI1619" s="1"/>
  <c r="T1620"/>
  <c r="S1621" l="1"/>
  <c r="R1622" s="1"/>
  <c r="U1620"/>
  <c r="W1620" s="1"/>
  <c r="Y1620" s="1"/>
  <c r="V1620"/>
  <c r="X1620" s="1"/>
  <c r="Z1620" s="1"/>
  <c r="AB1620" l="1"/>
  <c r="AD1620" s="1"/>
  <c r="AA1620"/>
  <c r="AC1620" s="1"/>
  <c r="AF1620" l="1"/>
  <c r="AG1620" s="1"/>
  <c r="AE1620"/>
  <c r="AH1620" l="1"/>
  <c r="AJ1620" s="1"/>
  <c r="AI1620" s="1"/>
  <c r="T1621"/>
  <c r="S1622" l="1"/>
  <c r="R1623" s="1"/>
  <c r="V1621"/>
  <c r="X1621" s="1"/>
  <c r="Z1621" s="1"/>
  <c r="U1621"/>
  <c r="W1621" s="1"/>
  <c r="Y1621" s="1"/>
  <c r="AB1621" l="1"/>
  <c r="AD1621" s="1"/>
  <c r="AA1621"/>
  <c r="AC1621" s="1"/>
  <c r="AE1621" l="1"/>
  <c r="AF1621"/>
  <c r="AG1621" s="1"/>
  <c r="T1622" l="1"/>
  <c r="AH1621"/>
  <c r="AJ1621" s="1"/>
  <c r="S1623" l="1"/>
  <c r="R1624" s="1"/>
  <c r="AI1621"/>
  <c r="V1622"/>
  <c r="X1622" s="1"/>
  <c r="Z1622" s="1"/>
  <c r="U1622"/>
  <c r="W1622" s="1"/>
  <c r="Y1622" s="1"/>
  <c r="AB1622" l="1"/>
  <c r="AD1622" s="1"/>
  <c r="AA1622"/>
  <c r="AC1622" s="1"/>
  <c r="AF1622" l="1"/>
  <c r="AG1622" s="1"/>
  <c r="AE1622"/>
  <c r="AH1622" l="1"/>
  <c r="AJ1622" s="1"/>
  <c r="T1623"/>
  <c r="S1624" l="1"/>
  <c r="R1625" s="1"/>
  <c r="U1623"/>
  <c r="W1623" s="1"/>
  <c r="Y1623" s="1"/>
  <c r="V1623"/>
  <c r="X1623" s="1"/>
  <c r="Z1623" s="1"/>
  <c r="AI1622"/>
  <c r="AB1623" l="1"/>
  <c r="AD1623" s="1"/>
  <c r="AA1623"/>
  <c r="AC1623" s="1"/>
  <c r="AF1623" l="1"/>
  <c r="AG1623" s="1"/>
  <c r="AE1623"/>
  <c r="AH1623" l="1"/>
  <c r="AJ1623" s="1"/>
  <c r="T1624"/>
  <c r="S1625" l="1"/>
  <c r="R1626" s="1"/>
  <c r="U1624"/>
  <c r="W1624" s="1"/>
  <c r="Y1624" s="1"/>
  <c r="V1624"/>
  <c r="X1624" s="1"/>
  <c r="Z1624" s="1"/>
  <c r="AI1623"/>
  <c r="AB1624" l="1"/>
  <c r="AD1624" s="1"/>
  <c r="AA1624"/>
  <c r="AC1624" s="1"/>
  <c r="AF1624" l="1"/>
  <c r="AG1624" s="1"/>
  <c r="AE1624"/>
  <c r="AH1624" l="1"/>
  <c r="AJ1624" s="1"/>
  <c r="T1625"/>
  <c r="S1626" l="1"/>
  <c r="R1627" s="1"/>
  <c r="U1625"/>
  <c r="W1625" s="1"/>
  <c r="Y1625" s="1"/>
  <c r="V1625"/>
  <c r="X1625" s="1"/>
  <c r="Z1625" s="1"/>
  <c r="AI1624"/>
  <c r="AB1625" l="1"/>
  <c r="AD1625" s="1"/>
  <c r="AA1625"/>
  <c r="AC1625" s="1"/>
  <c r="AE1625" l="1"/>
  <c r="AF1625"/>
  <c r="AG1625" s="1"/>
  <c r="AH1625" l="1"/>
  <c r="AJ1625" s="1"/>
  <c r="T1626"/>
  <c r="S1627" l="1"/>
  <c r="R1628" s="1"/>
  <c r="U1626"/>
  <c r="W1626" s="1"/>
  <c r="Y1626" s="1"/>
  <c r="V1626"/>
  <c r="X1626" s="1"/>
  <c r="Z1626" s="1"/>
  <c r="AI1625"/>
  <c r="AB1626" l="1"/>
  <c r="AD1626" s="1"/>
  <c r="AA1626"/>
  <c r="AC1626" s="1"/>
  <c r="AF1626" l="1"/>
  <c r="AG1626" s="1"/>
  <c r="AE1626"/>
  <c r="AH1626" l="1"/>
  <c r="AJ1626" s="1"/>
  <c r="T1627"/>
  <c r="S1628" l="1"/>
  <c r="R1629" s="1"/>
  <c r="AI1626"/>
  <c r="U1627"/>
  <c r="W1627" s="1"/>
  <c r="Y1627" s="1"/>
  <c r="V1627"/>
  <c r="X1627" s="1"/>
  <c r="Z1627" s="1"/>
  <c r="AB1627" l="1"/>
  <c r="AD1627" s="1"/>
  <c r="AA1627"/>
  <c r="AC1627" s="1"/>
  <c r="AF1627" l="1"/>
  <c r="AG1627" s="1"/>
  <c r="AE1627"/>
  <c r="AH1627" l="1"/>
  <c r="AJ1627" s="1"/>
  <c r="T1628"/>
  <c r="S1629" l="1"/>
  <c r="R1630" s="1"/>
  <c r="U1628"/>
  <c r="W1628" s="1"/>
  <c r="Y1628" s="1"/>
  <c r="V1628"/>
  <c r="X1628" s="1"/>
  <c r="Z1628" s="1"/>
  <c r="AI1627"/>
  <c r="AB1628" l="1"/>
  <c r="AD1628" s="1"/>
  <c r="AA1628"/>
  <c r="AC1628" s="1"/>
  <c r="AE1628" l="1"/>
  <c r="AF1628"/>
  <c r="AG1628" s="1"/>
  <c r="AH1628" l="1"/>
  <c r="AJ1628" s="1"/>
  <c r="T1629"/>
  <c r="S1630" l="1"/>
  <c r="R1631" s="1"/>
  <c r="V1629"/>
  <c r="X1629" s="1"/>
  <c r="Z1629" s="1"/>
  <c r="U1629"/>
  <c r="W1629" s="1"/>
  <c r="Y1629" s="1"/>
  <c r="AI1628"/>
  <c r="AB1629" l="1"/>
  <c r="AD1629" s="1"/>
  <c r="AA1629"/>
  <c r="AC1629" s="1"/>
  <c r="AE1629" l="1"/>
  <c r="AF1629"/>
  <c r="AG1629" s="1"/>
  <c r="AH1629" l="1"/>
  <c r="AJ1629" s="1"/>
  <c r="T1630"/>
  <c r="S1631" l="1"/>
  <c r="R1632" s="1"/>
  <c r="V1630"/>
  <c r="X1630" s="1"/>
  <c r="Z1630" s="1"/>
  <c r="U1630"/>
  <c r="W1630" s="1"/>
  <c r="Y1630" s="1"/>
  <c r="AI1629"/>
  <c r="AB1630" l="1"/>
  <c r="AD1630" s="1"/>
  <c r="AA1630"/>
  <c r="AC1630" s="1"/>
  <c r="AE1630" l="1"/>
  <c r="AF1630"/>
  <c r="AG1630" s="1"/>
  <c r="AH1630" l="1"/>
  <c r="AJ1630" s="1"/>
  <c r="T1631"/>
  <c r="S1632" l="1"/>
  <c r="R1633" s="1"/>
  <c r="U1631"/>
  <c r="W1631" s="1"/>
  <c r="Y1631" s="1"/>
  <c r="V1631"/>
  <c r="X1631" s="1"/>
  <c r="Z1631" s="1"/>
  <c r="AI1630"/>
  <c r="AB1631" l="1"/>
  <c r="AD1631" s="1"/>
  <c r="AA1631"/>
  <c r="AC1631" s="1"/>
  <c r="AF1631" l="1"/>
  <c r="AG1631" s="1"/>
  <c r="AE1631"/>
  <c r="T1632" l="1"/>
  <c r="AH1631"/>
  <c r="AJ1631" s="1"/>
  <c r="S1633" l="1"/>
  <c r="R1634" s="1"/>
  <c r="U1632"/>
  <c r="W1632" s="1"/>
  <c r="Y1632" s="1"/>
  <c r="V1632"/>
  <c r="X1632" s="1"/>
  <c r="Z1632" s="1"/>
  <c r="AI1631"/>
  <c r="AB1632" l="1"/>
  <c r="AD1632" s="1"/>
  <c r="AA1632"/>
  <c r="AC1632" s="1"/>
  <c r="AF1632" l="1"/>
  <c r="AG1632" s="1"/>
  <c r="AE1632"/>
  <c r="T1633" l="1"/>
  <c r="AH1632"/>
  <c r="AJ1632" s="1"/>
  <c r="S1634" l="1"/>
  <c r="R1635" s="1"/>
  <c r="AI1632"/>
  <c r="V1633"/>
  <c r="X1633" s="1"/>
  <c r="Z1633" s="1"/>
  <c r="U1633"/>
  <c r="W1633" s="1"/>
  <c r="Y1633" s="1"/>
  <c r="AB1633" l="1"/>
  <c r="AD1633" s="1"/>
  <c r="AA1633"/>
  <c r="AC1633" s="1"/>
  <c r="AE1633" l="1"/>
  <c r="AF1633"/>
  <c r="AG1633" s="1"/>
  <c r="AH1633" l="1"/>
  <c r="AJ1633" s="1"/>
  <c r="T1634"/>
  <c r="S1635" l="1"/>
  <c r="R1636" s="1"/>
  <c r="U1634"/>
  <c r="W1634" s="1"/>
  <c r="Y1634" s="1"/>
  <c r="V1634"/>
  <c r="X1634" s="1"/>
  <c r="Z1634" s="1"/>
  <c r="AI1633"/>
  <c r="AB1634" l="1"/>
  <c r="AD1634" s="1"/>
  <c r="AA1634"/>
  <c r="AC1634" s="1"/>
  <c r="AF1634" l="1"/>
  <c r="AG1634" s="1"/>
  <c r="AE1634"/>
  <c r="AH1634" l="1"/>
  <c r="AJ1634" s="1"/>
  <c r="T1635"/>
  <c r="S1636" l="1"/>
  <c r="R1637" s="1"/>
  <c r="V1635"/>
  <c r="X1635" s="1"/>
  <c r="Z1635" s="1"/>
  <c r="U1635"/>
  <c r="W1635" s="1"/>
  <c r="Y1635" s="1"/>
  <c r="AI1634"/>
  <c r="AB1635" l="1"/>
  <c r="AD1635" s="1"/>
  <c r="AA1635"/>
  <c r="AC1635" s="1"/>
  <c r="AE1635" l="1"/>
  <c r="AF1635"/>
  <c r="AG1635" s="1"/>
  <c r="AH1635" l="1"/>
  <c r="AJ1635" s="1"/>
  <c r="T1636"/>
  <c r="S1637" l="1"/>
  <c r="R1638" s="1"/>
  <c r="AI1635"/>
  <c r="U1636"/>
  <c r="W1636" s="1"/>
  <c r="Y1636" s="1"/>
  <c r="V1636"/>
  <c r="X1636" s="1"/>
  <c r="Z1636" s="1"/>
  <c r="AB1636" l="1"/>
  <c r="AD1636" s="1"/>
  <c r="AA1636"/>
  <c r="AC1636" s="1"/>
  <c r="AE1636" l="1"/>
  <c r="AF1636"/>
  <c r="AG1636" s="1"/>
  <c r="AH1636" l="1"/>
  <c r="AJ1636" s="1"/>
  <c r="T1637"/>
  <c r="S1638" l="1"/>
  <c r="R1639" s="1"/>
  <c r="U1637"/>
  <c r="W1637" s="1"/>
  <c r="Y1637" s="1"/>
  <c r="V1637"/>
  <c r="X1637" s="1"/>
  <c r="Z1637" s="1"/>
  <c r="AI1636"/>
  <c r="AB1637" l="1"/>
  <c r="AD1637" s="1"/>
  <c r="AA1637"/>
  <c r="AC1637" s="1"/>
  <c r="AE1637" l="1"/>
  <c r="AF1637"/>
  <c r="AG1637" s="1"/>
  <c r="AH1637" l="1"/>
  <c r="AJ1637" s="1"/>
  <c r="T1638"/>
  <c r="S1639" l="1"/>
  <c r="R1640" s="1"/>
  <c r="AI1637"/>
  <c r="U1638"/>
  <c r="W1638" s="1"/>
  <c r="Y1638" s="1"/>
  <c r="V1638"/>
  <c r="X1638" s="1"/>
  <c r="Z1638" s="1"/>
  <c r="AB1638" l="1"/>
  <c r="AD1638" s="1"/>
  <c r="AA1638"/>
  <c r="AC1638" s="1"/>
  <c r="AE1638" l="1"/>
  <c r="AF1638"/>
  <c r="AG1638" s="1"/>
  <c r="AH1638" l="1"/>
  <c r="AJ1638" s="1"/>
  <c r="T1639"/>
  <c r="S1640" l="1"/>
  <c r="R1641" s="1"/>
  <c r="U1639"/>
  <c r="W1639" s="1"/>
  <c r="Y1639" s="1"/>
  <c r="V1639"/>
  <c r="X1639" s="1"/>
  <c r="Z1639" s="1"/>
  <c r="AI1638"/>
  <c r="AB1639" l="1"/>
  <c r="AD1639" s="1"/>
  <c r="AA1639"/>
  <c r="AC1639" s="1"/>
  <c r="AF1639" l="1"/>
  <c r="AG1639" s="1"/>
  <c r="AE1639"/>
  <c r="AH1639" l="1"/>
  <c r="AJ1639" s="1"/>
  <c r="T1640"/>
  <c r="S1641" l="1"/>
  <c r="R1642" s="1"/>
  <c r="AI1639"/>
  <c r="V1640"/>
  <c r="X1640" s="1"/>
  <c r="Z1640" s="1"/>
  <c r="U1640"/>
  <c r="W1640" s="1"/>
  <c r="Y1640" s="1"/>
  <c r="AB1640" l="1"/>
  <c r="AD1640" s="1"/>
  <c r="AA1640"/>
  <c r="AC1640" s="1"/>
  <c r="AE1640" l="1"/>
  <c r="AF1640"/>
  <c r="AG1640" s="1"/>
  <c r="AH1640" l="1"/>
  <c r="AJ1640" s="1"/>
  <c r="T1641"/>
  <c r="S1642" l="1"/>
  <c r="R1643" s="1"/>
  <c r="U1641"/>
  <c r="W1641" s="1"/>
  <c r="Y1641" s="1"/>
  <c r="V1641"/>
  <c r="X1641" s="1"/>
  <c r="Z1641" s="1"/>
  <c r="AI1640"/>
  <c r="AB1641" l="1"/>
  <c r="AD1641" s="1"/>
  <c r="AA1641"/>
  <c r="AC1641" s="1"/>
  <c r="AF1641" l="1"/>
  <c r="AG1641" s="1"/>
  <c r="AE1641"/>
  <c r="AH1641" l="1"/>
  <c r="AJ1641" s="1"/>
  <c r="T1642"/>
  <c r="S1643" l="1"/>
  <c r="R1644" s="1"/>
  <c r="AI1641"/>
  <c r="U1642"/>
  <c r="W1642" s="1"/>
  <c r="Y1642" s="1"/>
  <c r="V1642"/>
  <c r="X1642" s="1"/>
  <c r="Z1642" s="1"/>
  <c r="AB1642" l="1"/>
  <c r="AD1642" s="1"/>
  <c r="AA1642"/>
  <c r="AC1642" s="1"/>
  <c r="AE1642" l="1"/>
  <c r="AF1642"/>
  <c r="AG1642" s="1"/>
  <c r="AH1642" l="1"/>
  <c r="AJ1642" s="1"/>
  <c r="T1643"/>
  <c r="S1644" l="1"/>
  <c r="R1645" s="1"/>
  <c r="V1643"/>
  <c r="X1643" s="1"/>
  <c r="Z1643" s="1"/>
  <c r="U1643"/>
  <c r="W1643" s="1"/>
  <c r="Y1643" s="1"/>
  <c r="AI1642"/>
  <c r="AB1643" l="1"/>
  <c r="AD1643" s="1"/>
  <c r="AA1643"/>
  <c r="AC1643" s="1"/>
  <c r="AF1643" l="1"/>
  <c r="AG1643" s="1"/>
  <c r="AE1643"/>
  <c r="AH1643" l="1"/>
  <c r="AJ1643" s="1"/>
  <c r="T1644"/>
  <c r="S1645" l="1"/>
  <c r="R1646" s="1"/>
  <c r="AI1643"/>
  <c r="V1644"/>
  <c r="X1644" s="1"/>
  <c r="Z1644" s="1"/>
  <c r="U1644"/>
  <c r="W1644" s="1"/>
  <c r="Y1644" s="1"/>
  <c r="AB1644" l="1"/>
  <c r="AD1644" s="1"/>
  <c r="AA1644"/>
  <c r="AC1644" s="1"/>
  <c r="AF1644" l="1"/>
  <c r="AG1644" s="1"/>
  <c r="AE1644"/>
  <c r="T1645" l="1"/>
  <c r="AH1644"/>
  <c r="AJ1644" s="1"/>
  <c r="S1646" l="1"/>
  <c r="R1647" s="1"/>
  <c r="U1645"/>
  <c r="W1645" s="1"/>
  <c r="Y1645" s="1"/>
  <c r="V1645"/>
  <c r="X1645" s="1"/>
  <c r="Z1645" s="1"/>
  <c r="AI1644"/>
  <c r="AB1645" l="1"/>
  <c r="AD1645" s="1"/>
  <c r="AA1645"/>
  <c r="AC1645" s="1"/>
  <c r="AF1645" l="1"/>
  <c r="AG1645" s="1"/>
  <c r="AE1645"/>
  <c r="AH1645" l="1"/>
  <c r="AJ1645" s="1"/>
  <c r="T1646"/>
  <c r="S1647" l="1"/>
  <c r="R1648" s="1"/>
  <c r="AI1645"/>
  <c r="V1646"/>
  <c r="X1646" s="1"/>
  <c r="Z1646" s="1"/>
  <c r="U1646"/>
  <c r="W1646" s="1"/>
  <c r="Y1646" s="1"/>
  <c r="AB1646" l="1"/>
  <c r="AD1646" s="1"/>
  <c r="AA1646"/>
  <c r="AC1646" s="1"/>
  <c r="AF1646" l="1"/>
  <c r="AG1646" s="1"/>
  <c r="AE1646"/>
  <c r="AH1646" l="1"/>
  <c r="AJ1646" s="1"/>
  <c r="T1647"/>
  <c r="S1648" l="1"/>
  <c r="R1649" s="1"/>
  <c r="AI1646"/>
  <c r="V1647"/>
  <c r="X1647" s="1"/>
  <c r="Z1647" s="1"/>
  <c r="U1647"/>
  <c r="W1647" s="1"/>
  <c r="Y1647" s="1"/>
  <c r="AB1647" l="1"/>
  <c r="AD1647" s="1"/>
  <c r="AA1647"/>
  <c r="AC1647" s="1"/>
  <c r="AF1647" l="1"/>
  <c r="AG1647" s="1"/>
  <c r="AE1647"/>
  <c r="AH1647" l="1"/>
  <c r="AJ1647" s="1"/>
  <c r="T1648"/>
  <c r="S1649" l="1"/>
  <c r="R1650" s="1"/>
  <c r="AI1647"/>
  <c r="U1648"/>
  <c r="W1648" s="1"/>
  <c r="Y1648" s="1"/>
  <c r="V1648"/>
  <c r="X1648" s="1"/>
  <c r="Z1648" s="1"/>
  <c r="AB1648" l="1"/>
  <c r="AD1648" s="1"/>
  <c r="AA1648"/>
  <c r="AC1648" s="1"/>
  <c r="AF1648" l="1"/>
  <c r="AG1648" s="1"/>
  <c r="AE1648"/>
  <c r="AH1648" l="1"/>
  <c r="AJ1648" s="1"/>
  <c r="T1649"/>
  <c r="S1650" l="1"/>
  <c r="R1651" s="1"/>
  <c r="AI1648"/>
  <c r="U1649"/>
  <c r="W1649" s="1"/>
  <c r="Y1649" s="1"/>
  <c r="V1649"/>
  <c r="X1649" s="1"/>
  <c r="Z1649" s="1"/>
  <c r="AB1649" l="1"/>
  <c r="AD1649" s="1"/>
  <c r="AA1649"/>
  <c r="AC1649" s="1"/>
  <c r="AE1649" l="1"/>
  <c r="AF1649"/>
  <c r="AG1649" s="1"/>
  <c r="AH1649" l="1"/>
  <c r="AJ1649" s="1"/>
  <c r="T1650"/>
  <c r="S1651" l="1"/>
  <c r="R1652" s="1"/>
  <c r="V1650"/>
  <c r="X1650" s="1"/>
  <c r="Z1650" s="1"/>
  <c r="U1650"/>
  <c r="W1650" s="1"/>
  <c r="Y1650" s="1"/>
  <c r="AI1649"/>
  <c r="AB1650" l="1"/>
  <c r="AD1650" s="1"/>
  <c r="AA1650"/>
  <c r="AC1650" s="1"/>
  <c r="AE1650" l="1"/>
  <c r="AF1650"/>
  <c r="AG1650" s="1"/>
  <c r="AH1650" l="1"/>
  <c r="AJ1650" s="1"/>
  <c r="T1651"/>
  <c r="S1652" l="1"/>
  <c r="R1653" s="1"/>
  <c r="V1651"/>
  <c r="X1651" s="1"/>
  <c r="Z1651" s="1"/>
  <c r="U1651"/>
  <c r="W1651" s="1"/>
  <c r="Y1651" s="1"/>
  <c r="AI1650"/>
  <c r="AB1651" l="1"/>
  <c r="AD1651" s="1"/>
  <c r="AA1651"/>
  <c r="AC1651" s="1"/>
  <c r="AF1651" l="1"/>
  <c r="AG1651" s="1"/>
  <c r="AE1651"/>
  <c r="AH1651" l="1"/>
  <c r="AJ1651" s="1"/>
  <c r="T1652"/>
  <c r="S1653" l="1"/>
  <c r="R1654" s="1"/>
  <c r="U1652"/>
  <c r="W1652" s="1"/>
  <c r="Y1652" s="1"/>
  <c r="V1652"/>
  <c r="X1652" s="1"/>
  <c r="Z1652" s="1"/>
  <c r="AI1651"/>
  <c r="AB1652" l="1"/>
  <c r="AD1652" s="1"/>
  <c r="AA1652"/>
  <c r="AC1652" s="1"/>
  <c r="AE1652" l="1"/>
  <c r="AF1652"/>
  <c r="AG1652" s="1"/>
  <c r="T1653" l="1"/>
  <c r="AH1652"/>
  <c r="AJ1652" s="1"/>
  <c r="S1654" l="1"/>
  <c r="R1655" s="1"/>
  <c r="AI1652"/>
  <c r="V1653"/>
  <c r="X1653" s="1"/>
  <c r="Z1653" s="1"/>
  <c r="U1653"/>
  <c r="W1653" s="1"/>
  <c r="Y1653" s="1"/>
  <c r="AB1653" l="1"/>
  <c r="AD1653" s="1"/>
  <c r="AA1653"/>
  <c r="AC1653" s="1"/>
  <c r="AF1653" l="1"/>
  <c r="AG1653" s="1"/>
  <c r="AE1653"/>
  <c r="AH1653" l="1"/>
  <c r="AJ1653" s="1"/>
  <c r="T1654"/>
  <c r="S1655" l="1"/>
  <c r="R1656" s="1"/>
  <c r="AI1653"/>
  <c r="V1654"/>
  <c r="X1654" s="1"/>
  <c r="Z1654" s="1"/>
  <c r="U1654"/>
  <c r="W1654" s="1"/>
  <c r="Y1654" s="1"/>
  <c r="AB1654" l="1"/>
  <c r="AD1654" s="1"/>
  <c r="AA1654"/>
  <c r="AC1654" s="1"/>
  <c r="AE1654" l="1"/>
  <c r="AF1654"/>
  <c r="AG1654" s="1"/>
  <c r="AH1654" l="1"/>
  <c r="AJ1654" s="1"/>
  <c r="T1655"/>
  <c r="S1656" l="1"/>
  <c r="R1657" s="1"/>
  <c r="U1655"/>
  <c r="W1655" s="1"/>
  <c r="Y1655" s="1"/>
  <c r="V1655"/>
  <c r="X1655" s="1"/>
  <c r="Z1655" s="1"/>
  <c r="AI1654"/>
  <c r="AB1655" l="1"/>
  <c r="AD1655" s="1"/>
  <c r="AA1655"/>
  <c r="AC1655" s="1"/>
  <c r="AF1655" l="1"/>
  <c r="AG1655" s="1"/>
  <c r="AE1655"/>
  <c r="AH1655" l="1"/>
  <c r="AJ1655" s="1"/>
  <c r="T1656"/>
  <c r="S1657" l="1"/>
  <c r="R1658" s="1"/>
  <c r="V1656"/>
  <c r="X1656" s="1"/>
  <c r="Z1656" s="1"/>
  <c r="U1656"/>
  <c r="W1656" s="1"/>
  <c r="Y1656" s="1"/>
  <c r="AI1655"/>
  <c r="AB1656" l="1"/>
  <c r="AD1656" s="1"/>
  <c r="AA1656"/>
  <c r="AC1656" s="1"/>
  <c r="AE1656" l="1"/>
  <c r="AF1656"/>
  <c r="AG1656" s="1"/>
  <c r="AH1656" l="1"/>
  <c r="AJ1656" s="1"/>
  <c r="T1657"/>
  <c r="S1658" l="1"/>
  <c r="R1659" s="1"/>
  <c r="U1657"/>
  <c r="W1657" s="1"/>
  <c r="Y1657" s="1"/>
  <c r="V1657"/>
  <c r="X1657" s="1"/>
  <c r="Z1657" s="1"/>
  <c r="AI1656"/>
  <c r="AB1657" l="1"/>
  <c r="AD1657" s="1"/>
  <c r="AA1657"/>
  <c r="AC1657" s="1"/>
  <c r="AE1657" l="1"/>
  <c r="AF1657"/>
  <c r="AG1657" s="1"/>
  <c r="AH1657" l="1"/>
  <c r="AJ1657" s="1"/>
  <c r="T1658"/>
  <c r="S1659" l="1"/>
  <c r="R1660" s="1"/>
  <c r="V1658"/>
  <c r="X1658" s="1"/>
  <c r="Z1658" s="1"/>
  <c r="U1658"/>
  <c r="W1658" s="1"/>
  <c r="Y1658" s="1"/>
  <c r="AI1657"/>
  <c r="AB1658" l="1"/>
  <c r="AD1658" s="1"/>
  <c r="AA1658"/>
  <c r="AC1658" s="1"/>
  <c r="AE1658" l="1"/>
  <c r="AF1658"/>
  <c r="AG1658" s="1"/>
  <c r="AH1658" l="1"/>
  <c r="AJ1658" s="1"/>
  <c r="T1659"/>
  <c r="S1660" l="1"/>
  <c r="R1661" s="1"/>
  <c r="V1659"/>
  <c r="X1659" s="1"/>
  <c r="Z1659" s="1"/>
  <c r="U1659"/>
  <c r="W1659" s="1"/>
  <c r="Y1659" s="1"/>
  <c r="AI1658"/>
  <c r="AB1659" l="1"/>
  <c r="AD1659" s="1"/>
  <c r="AA1659"/>
  <c r="AC1659" s="1"/>
  <c r="AE1659" l="1"/>
  <c r="AF1659"/>
  <c r="AG1659" s="1"/>
  <c r="AH1659" l="1"/>
  <c r="AJ1659" s="1"/>
  <c r="T1660"/>
  <c r="S1661" l="1"/>
  <c r="R1662" s="1"/>
  <c r="V1660"/>
  <c r="X1660" s="1"/>
  <c r="Z1660" s="1"/>
  <c r="U1660"/>
  <c r="W1660" s="1"/>
  <c r="Y1660" s="1"/>
  <c r="AI1659"/>
  <c r="AB1660" l="1"/>
  <c r="AD1660" s="1"/>
  <c r="AA1660"/>
  <c r="AC1660" s="1"/>
  <c r="AE1660" l="1"/>
  <c r="AF1660"/>
  <c r="AG1660" s="1"/>
  <c r="AH1660" l="1"/>
  <c r="AJ1660" s="1"/>
  <c r="T1661"/>
  <c r="S1662" l="1"/>
  <c r="R1663" s="1"/>
  <c r="U1661"/>
  <c r="W1661" s="1"/>
  <c r="Y1661" s="1"/>
  <c r="V1661"/>
  <c r="X1661" s="1"/>
  <c r="Z1661" s="1"/>
  <c r="AI1660"/>
  <c r="AB1661" l="1"/>
  <c r="AD1661" s="1"/>
  <c r="AA1661"/>
  <c r="AC1661" s="1"/>
  <c r="AE1661" l="1"/>
  <c r="AF1661"/>
  <c r="AG1661" s="1"/>
  <c r="AH1661" l="1"/>
  <c r="AJ1661" s="1"/>
  <c r="T1662"/>
  <c r="S1663" l="1"/>
  <c r="R1664" s="1"/>
  <c r="U1662"/>
  <c r="W1662" s="1"/>
  <c r="Y1662" s="1"/>
  <c r="V1662"/>
  <c r="X1662" s="1"/>
  <c r="Z1662" s="1"/>
  <c r="AI1661"/>
  <c r="AB1662" l="1"/>
  <c r="AD1662" s="1"/>
  <c r="AA1662"/>
  <c r="AC1662" s="1"/>
  <c r="AF1662" l="1"/>
  <c r="AG1662" s="1"/>
  <c r="AE1662"/>
  <c r="AH1662" l="1"/>
  <c r="AJ1662" s="1"/>
  <c r="T1663"/>
  <c r="S1664" l="1"/>
  <c r="R1665" s="1"/>
  <c r="AI1662"/>
  <c r="V1663"/>
  <c r="X1663" s="1"/>
  <c r="Z1663" s="1"/>
  <c r="U1663"/>
  <c r="W1663" s="1"/>
  <c r="Y1663" s="1"/>
  <c r="AB1663" l="1"/>
  <c r="AD1663" s="1"/>
  <c r="AA1663"/>
  <c r="AC1663" s="1"/>
  <c r="AE1663" l="1"/>
  <c r="AF1663"/>
  <c r="AG1663" s="1"/>
  <c r="AH1663" l="1"/>
  <c r="AJ1663" s="1"/>
  <c r="T1664"/>
  <c r="S1665" l="1"/>
  <c r="R1666" s="1"/>
  <c r="AI1663"/>
  <c r="U1664"/>
  <c r="W1664" s="1"/>
  <c r="Y1664" s="1"/>
  <c r="V1664"/>
  <c r="X1664" s="1"/>
  <c r="Z1664" s="1"/>
  <c r="AB1664" l="1"/>
  <c r="AD1664" s="1"/>
  <c r="AA1664"/>
  <c r="AC1664" s="1"/>
  <c r="AE1664" l="1"/>
  <c r="AF1664"/>
  <c r="AG1664" s="1"/>
  <c r="AH1664" l="1"/>
  <c r="AJ1664" s="1"/>
  <c r="T1665"/>
  <c r="S1666" l="1"/>
  <c r="R1667" s="1"/>
  <c r="U1665"/>
  <c r="W1665" s="1"/>
  <c r="Y1665" s="1"/>
  <c r="V1665"/>
  <c r="X1665" s="1"/>
  <c r="Z1665" s="1"/>
  <c r="AI1664"/>
  <c r="AB1665" l="1"/>
  <c r="AD1665" s="1"/>
  <c r="AA1665"/>
  <c r="AC1665" s="1"/>
  <c r="AE1665" l="1"/>
  <c r="AF1665"/>
  <c r="AG1665" s="1"/>
  <c r="AH1665" l="1"/>
  <c r="AJ1665" s="1"/>
  <c r="T1666"/>
  <c r="S1667" l="1"/>
  <c r="R1668" s="1"/>
  <c r="U1666"/>
  <c r="W1666" s="1"/>
  <c r="Y1666" s="1"/>
  <c r="V1666"/>
  <c r="X1666" s="1"/>
  <c r="Z1666" s="1"/>
  <c r="AI1665"/>
  <c r="AB1666" l="1"/>
  <c r="AD1666" s="1"/>
  <c r="AA1666"/>
  <c r="AC1666" s="1"/>
  <c r="AE1666" l="1"/>
  <c r="AF1666"/>
  <c r="AG1666" s="1"/>
  <c r="AH1666" l="1"/>
  <c r="T1667"/>
  <c r="S1668" l="1"/>
  <c r="R1669" s="1"/>
  <c r="U1667"/>
  <c r="W1667" s="1"/>
  <c r="Y1667" s="1"/>
  <c r="V1667"/>
  <c r="X1667" s="1"/>
  <c r="Z1667" s="1"/>
  <c r="AJ1666"/>
  <c r="AI1666" s="1"/>
  <c r="G22" i="11" s="1"/>
  <c r="AB1667" i="10" l="1"/>
  <c r="AD1667" s="1"/>
  <c r="AA1667"/>
  <c r="AC1667" s="1"/>
  <c r="H22" i="11"/>
  <c r="AE1667" i="10" l="1"/>
  <c r="AF1667"/>
  <c r="AG1667" s="1"/>
  <c r="AH1667" l="1"/>
  <c r="AJ1667" s="1"/>
  <c r="T1668"/>
  <c r="S1669" l="1"/>
  <c r="R1670" s="1"/>
  <c r="V1668"/>
  <c r="X1668" s="1"/>
  <c r="Z1668" s="1"/>
  <c r="U1668"/>
  <c r="W1668" s="1"/>
  <c r="Y1668" s="1"/>
  <c r="AI1667"/>
  <c r="AB1668" l="1"/>
  <c r="AD1668" s="1"/>
  <c r="AA1668"/>
  <c r="AC1668" s="1"/>
  <c r="AE1668" l="1"/>
  <c r="AF1668"/>
  <c r="AG1668" s="1"/>
  <c r="AH1668" l="1"/>
  <c r="AJ1668" s="1"/>
  <c r="T1669"/>
  <c r="S1670" l="1"/>
  <c r="R1671" s="1"/>
  <c r="AI1668"/>
  <c r="U1669"/>
  <c r="W1669" s="1"/>
  <c r="Y1669" s="1"/>
  <c r="V1669"/>
  <c r="X1669" s="1"/>
  <c r="Z1669" s="1"/>
  <c r="AB1669" l="1"/>
  <c r="AD1669" s="1"/>
  <c r="AA1669"/>
  <c r="AC1669" s="1"/>
  <c r="AF1669" l="1"/>
  <c r="AG1669" s="1"/>
  <c r="AE1669"/>
  <c r="AH1669" l="1"/>
  <c r="AJ1669" s="1"/>
  <c r="T1670"/>
  <c r="S1671" l="1"/>
  <c r="R1672" s="1"/>
  <c r="AI1669"/>
  <c r="V1670"/>
  <c r="X1670" s="1"/>
  <c r="Z1670" s="1"/>
  <c r="U1670"/>
  <c r="W1670" s="1"/>
  <c r="Y1670" s="1"/>
  <c r="AB1670" l="1"/>
  <c r="AD1670" s="1"/>
  <c r="AA1670"/>
  <c r="AC1670" s="1"/>
  <c r="AE1670" l="1"/>
  <c r="AF1670"/>
  <c r="AG1670" s="1"/>
  <c r="AH1670" l="1"/>
  <c r="AJ1670" s="1"/>
  <c r="T1671"/>
  <c r="S1672" l="1"/>
  <c r="R1673" s="1"/>
  <c r="U1671"/>
  <c r="W1671" s="1"/>
  <c r="Y1671" s="1"/>
  <c r="V1671"/>
  <c r="X1671" s="1"/>
  <c r="Z1671" s="1"/>
  <c r="AI1670"/>
  <c r="AB1671" l="1"/>
  <c r="AD1671" s="1"/>
  <c r="AA1671"/>
  <c r="AC1671" s="1"/>
  <c r="AE1671" l="1"/>
  <c r="AF1671"/>
  <c r="AG1671" s="1"/>
  <c r="AH1671" l="1"/>
  <c r="AJ1671" s="1"/>
  <c r="T1672"/>
  <c r="S1673" l="1"/>
  <c r="R1674" s="1"/>
  <c r="U1672"/>
  <c r="W1672" s="1"/>
  <c r="Y1672" s="1"/>
  <c r="V1672"/>
  <c r="X1672" s="1"/>
  <c r="Z1672" s="1"/>
  <c r="AI1671"/>
  <c r="AB1672" l="1"/>
  <c r="AD1672" s="1"/>
  <c r="AA1672"/>
  <c r="AC1672" s="1"/>
  <c r="AE1672" l="1"/>
  <c r="AF1672"/>
  <c r="AG1672" s="1"/>
  <c r="AH1672" l="1"/>
  <c r="AJ1672" s="1"/>
  <c r="T1673"/>
  <c r="S1674" l="1"/>
  <c r="R1675" s="1"/>
  <c r="U1673"/>
  <c r="W1673" s="1"/>
  <c r="Y1673" s="1"/>
  <c r="V1673"/>
  <c r="X1673" s="1"/>
  <c r="Z1673" s="1"/>
  <c r="AI1672"/>
  <c r="AB1673" l="1"/>
  <c r="AD1673" s="1"/>
  <c r="AA1673"/>
  <c r="AC1673" s="1"/>
  <c r="AF1673" l="1"/>
  <c r="AG1673" s="1"/>
  <c r="AE1673"/>
  <c r="T1674" l="1"/>
  <c r="AH1673"/>
  <c r="S1675" l="1"/>
  <c r="R1676" s="1"/>
  <c r="V1674"/>
  <c r="X1674" s="1"/>
  <c r="Z1674" s="1"/>
  <c r="U1674"/>
  <c r="W1674" s="1"/>
  <c r="Y1674" s="1"/>
  <c r="AJ1673"/>
  <c r="AI1673" s="1"/>
  <c r="AB1674" l="1"/>
  <c r="AD1674" s="1"/>
  <c r="AA1674"/>
  <c r="AC1674" s="1"/>
  <c r="AE1674" l="1"/>
  <c r="AF1674"/>
  <c r="AG1674" s="1"/>
  <c r="AH1674" l="1"/>
  <c r="AJ1674" s="1"/>
  <c r="T1675"/>
  <c r="S1676" l="1"/>
  <c r="R1677" s="1"/>
  <c r="V1675"/>
  <c r="X1675" s="1"/>
  <c r="Z1675" s="1"/>
  <c r="U1675"/>
  <c r="W1675" s="1"/>
  <c r="Y1675" s="1"/>
  <c r="AI1674"/>
  <c r="AB1675" l="1"/>
  <c r="AD1675" s="1"/>
  <c r="AA1675"/>
  <c r="AC1675" s="1"/>
  <c r="AE1675" l="1"/>
  <c r="AF1675"/>
  <c r="AG1675" s="1"/>
  <c r="AH1675" l="1"/>
  <c r="AJ1675" s="1"/>
  <c r="T1676"/>
  <c r="S1677" l="1"/>
  <c r="R1678" s="1"/>
  <c r="U1676"/>
  <c r="W1676" s="1"/>
  <c r="Y1676" s="1"/>
  <c r="V1676"/>
  <c r="X1676" s="1"/>
  <c r="Z1676" s="1"/>
  <c r="AI1675"/>
  <c r="AB1676" l="1"/>
  <c r="AD1676" s="1"/>
  <c r="AA1676"/>
  <c r="AC1676" s="1"/>
  <c r="AF1676" l="1"/>
  <c r="AG1676" s="1"/>
  <c r="AE1676"/>
  <c r="AH1676" l="1"/>
  <c r="AJ1676" s="1"/>
  <c r="T1677"/>
  <c r="S1678" l="1"/>
  <c r="R1679" s="1"/>
  <c r="AI1676"/>
  <c r="V1677"/>
  <c r="X1677" s="1"/>
  <c r="Z1677" s="1"/>
  <c r="U1677"/>
  <c r="W1677" s="1"/>
  <c r="Y1677" s="1"/>
  <c r="AB1677" l="1"/>
  <c r="AD1677" s="1"/>
  <c r="AA1677"/>
  <c r="AC1677" s="1"/>
  <c r="AE1677" l="1"/>
  <c r="AF1677"/>
  <c r="AG1677" s="1"/>
  <c r="AH1677" l="1"/>
  <c r="AJ1677" s="1"/>
  <c r="T1678"/>
  <c r="S1679" l="1"/>
  <c r="R1680" s="1"/>
  <c r="V1678"/>
  <c r="X1678" s="1"/>
  <c r="Z1678" s="1"/>
  <c r="U1678"/>
  <c r="W1678" s="1"/>
  <c r="Y1678" s="1"/>
  <c r="AI1677"/>
  <c r="AB1678" l="1"/>
  <c r="AD1678" s="1"/>
  <c r="AA1678"/>
  <c r="AC1678" s="1"/>
  <c r="AF1678" l="1"/>
  <c r="AG1678" s="1"/>
  <c r="AE1678"/>
  <c r="T1679" l="1"/>
  <c r="AH1678"/>
  <c r="AJ1678" s="1"/>
  <c r="S1680" l="1"/>
  <c r="R1681" s="1"/>
  <c r="U1679"/>
  <c r="W1679" s="1"/>
  <c r="Y1679" s="1"/>
  <c r="V1679"/>
  <c r="X1679" s="1"/>
  <c r="Z1679" s="1"/>
  <c r="AI1678"/>
  <c r="AB1679" l="1"/>
  <c r="AD1679" s="1"/>
  <c r="AA1679"/>
  <c r="AC1679" s="1"/>
  <c r="AF1679" l="1"/>
  <c r="AG1679" s="1"/>
  <c r="AE1679"/>
  <c r="AH1679" l="1"/>
  <c r="AJ1679" s="1"/>
  <c r="T1680"/>
  <c r="S1681" l="1"/>
  <c r="R1682" s="1"/>
  <c r="AI1679"/>
  <c r="V1680"/>
  <c r="X1680" s="1"/>
  <c r="Z1680" s="1"/>
  <c r="U1680"/>
  <c r="W1680" s="1"/>
  <c r="Y1680" s="1"/>
  <c r="AB1680" l="1"/>
  <c r="AD1680" s="1"/>
  <c r="AA1680"/>
  <c r="AC1680" s="1"/>
  <c r="AE1680" l="1"/>
  <c r="AF1680"/>
  <c r="AG1680" s="1"/>
  <c r="AH1680" l="1"/>
  <c r="AJ1680" s="1"/>
  <c r="T1681"/>
  <c r="S1682" l="1"/>
  <c r="R1683" s="1"/>
  <c r="U1681"/>
  <c r="W1681" s="1"/>
  <c r="Y1681" s="1"/>
  <c r="V1681"/>
  <c r="X1681" s="1"/>
  <c r="Z1681" s="1"/>
  <c r="AI1680"/>
  <c r="AB1681" l="1"/>
  <c r="AD1681" s="1"/>
  <c r="AA1681"/>
  <c r="AC1681" s="1"/>
  <c r="AF1681" l="1"/>
  <c r="AG1681" s="1"/>
  <c r="AE1681"/>
  <c r="AH1681" l="1"/>
  <c r="AJ1681" s="1"/>
  <c r="T1682"/>
  <c r="S1683" l="1"/>
  <c r="R1684" s="1"/>
  <c r="AI1681"/>
  <c r="U1682"/>
  <c r="W1682" s="1"/>
  <c r="Y1682" s="1"/>
  <c r="V1682"/>
  <c r="X1682" s="1"/>
  <c r="Z1682" s="1"/>
  <c r="AB1682" l="1"/>
  <c r="AD1682" s="1"/>
  <c r="AA1682"/>
  <c r="AC1682" s="1"/>
  <c r="AE1682" l="1"/>
  <c r="AF1682"/>
  <c r="AG1682" s="1"/>
  <c r="T1683" l="1"/>
  <c r="AH1682"/>
  <c r="AJ1682" s="1"/>
  <c r="S1684" l="1"/>
  <c r="R1685" s="1"/>
  <c r="AI1682"/>
  <c r="V1683"/>
  <c r="X1683" s="1"/>
  <c r="Z1683" s="1"/>
  <c r="U1683"/>
  <c r="W1683" s="1"/>
  <c r="Y1683" s="1"/>
  <c r="AB1683" l="1"/>
  <c r="AD1683" s="1"/>
  <c r="AA1683"/>
  <c r="AC1683" s="1"/>
  <c r="AF1683" l="1"/>
  <c r="AG1683" s="1"/>
  <c r="AE1683"/>
  <c r="AH1683" l="1"/>
  <c r="AJ1683" s="1"/>
  <c r="T1684"/>
  <c r="S1685" l="1"/>
  <c r="R1686" s="1"/>
  <c r="AI1683"/>
  <c r="V1684"/>
  <c r="X1684" s="1"/>
  <c r="Z1684" s="1"/>
  <c r="U1684"/>
  <c r="W1684" s="1"/>
  <c r="Y1684" s="1"/>
  <c r="AB1684" l="1"/>
  <c r="AD1684" s="1"/>
  <c r="AA1684"/>
  <c r="AC1684" s="1"/>
  <c r="AF1684" l="1"/>
  <c r="AG1684" s="1"/>
  <c r="AE1684"/>
  <c r="AH1684" l="1"/>
  <c r="AJ1684" s="1"/>
  <c r="T1685"/>
  <c r="S1686" l="1"/>
  <c r="R1687" s="1"/>
  <c r="V1685"/>
  <c r="X1685" s="1"/>
  <c r="Z1685" s="1"/>
  <c r="U1685"/>
  <c r="W1685" s="1"/>
  <c r="Y1685" s="1"/>
  <c r="AI1684"/>
  <c r="AB1685" l="1"/>
  <c r="AD1685" s="1"/>
  <c r="AA1685"/>
  <c r="AC1685" s="1"/>
  <c r="AE1685" l="1"/>
  <c r="AF1685"/>
  <c r="AG1685" s="1"/>
  <c r="AH1685" l="1"/>
  <c r="AJ1685" s="1"/>
  <c r="T1686"/>
  <c r="S1687" l="1"/>
  <c r="R1688" s="1"/>
  <c r="AI1685"/>
  <c r="V1686"/>
  <c r="X1686" s="1"/>
  <c r="Z1686" s="1"/>
  <c r="U1686"/>
  <c r="W1686" s="1"/>
  <c r="Y1686" s="1"/>
  <c r="AB1686" l="1"/>
  <c r="AD1686" s="1"/>
  <c r="AA1686"/>
  <c r="AC1686" s="1"/>
  <c r="AE1686" l="1"/>
  <c r="AF1686"/>
  <c r="AG1686" s="1"/>
  <c r="AH1686" l="1"/>
  <c r="AJ1686" s="1"/>
  <c r="T1687"/>
  <c r="S1688" l="1"/>
  <c r="R1689" s="1"/>
  <c r="AI1686"/>
  <c r="V1687"/>
  <c r="X1687" s="1"/>
  <c r="Z1687" s="1"/>
  <c r="U1687"/>
  <c r="W1687" s="1"/>
  <c r="Y1687" s="1"/>
  <c r="AB1687" l="1"/>
  <c r="AD1687" s="1"/>
  <c r="AA1687"/>
  <c r="AC1687" s="1"/>
  <c r="AF1687" l="1"/>
  <c r="AG1687" s="1"/>
  <c r="AE1687"/>
  <c r="AH1687" l="1"/>
  <c r="AJ1687" s="1"/>
  <c r="T1688"/>
  <c r="S1689" l="1"/>
  <c r="R1690" s="1"/>
  <c r="AI1687"/>
  <c r="V1688"/>
  <c r="X1688" s="1"/>
  <c r="Z1688" s="1"/>
  <c r="U1688"/>
  <c r="W1688" s="1"/>
  <c r="Y1688" s="1"/>
  <c r="AB1688" l="1"/>
  <c r="AD1688" s="1"/>
  <c r="AA1688"/>
  <c r="AC1688" s="1"/>
  <c r="AF1688" l="1"/>
  <c r="AG1688" s="1"/>
  <c r="AE1688"/>
  <c r="AH1688" l="1"/>
  <c r="AJ1688" s="1"/>
  <c r="T1689"/>
  <c r="S1690" l="1"/>
  <c r="R1691" s="1"/>
  <c r="U1689"/>
  <c r="W1689" s="1"/>
  <c r="Y1689" s="1"/>
  <c r="V1689"/>
  <c r="X1689" s="1"/>
  <c r="Z1689" s="1"/>
  <c r="AI1688"/>
  <c r="AB1689" l="1"/>
  <c r="AD1689" s="1"/>
  <c r="AA1689"/>
  <c r="AC1689" s="1"/>
  <c r="AF1689" l="1"/>
  <c r="AG1689" s="1"/>
  <c r="AE1689"/>
  <c r="AH1689" l="1"/>
  <c r="AJ1689" s="1"/>
  <c r="T1690"/>
  <c r="S1691" l="1"/>
  <c r="R1692" s="1"/>
  <c r="U1690"/>
  <c r="W1690" s="1"/>
  <c r="Y1690" s="1"/>
  <c r="V1690"/>
  <c r="X1690" s="1"/>
  <c r="Z1690" s="1"/>
  <c r="AI1689"/>
  <c r="AB1690" l="1"/>
  <c r="AD1690" s="1"/>
  <c r="AA1690"/>
  <c r="AC1690" s="1"/>
  <c r="AE1690" l="1"/>
  <c r="AF1690"/>
  <c r="AG1690" s="1"/>
  <c r="AH1690" l="1"/>
  <c r="AJ1690" s="1"/>
  <c r="T1691"/>
  <c r="S1692" l="1"/>
  <c r="R1693" s="1"/>
  <c r="AI1690"/>
  <c r="V1691"/>
  <c r="X1691" s="1"/>
  <c r="Z1691" s="1"/>
  <c r="U1691"/>
  <c r="W1691" s="1"/>
  <c r="Y1691" s="1"/>
  <c r="AB1691" l="1"/>
  <c r="AD1691" s="1"/>
  <c r="AA1691"/>
  <c r="AC1691" s="1"/>
  <c r="AE1691" l="1"/>
  <c r="AF1691"/>
  <c r="AG1691" s="1"/>
  <c r="AH1691" l="1"/>
  <c r="AJ1691" s="1"/>
  <c r="T1692"/>
  <c r="S1693" l="1"/>
  <c r="R1694" s="1"/>
  <c r="AI1691"/>
  <c r="U1692"/>
  <c r="W1692" s="1"/>
  <c r="Y1692" s="1"/>
  <c r="V1692"/>
  <c r="X1692" s="1"/>
  <c r="Z1692" s="1"/>
  <c r="AB1692" l="1"/>
  <c r="AD1692" s="1"/>
  <c r="AA1692"/>
  <c r="AC1692" s="1"/>
  <c r="AF1692" l="1"/>
  <c r="AG1692" s="1"/>
  <c r="AE1692"/>
  <c r="AH1692" l="1"/>
  <c r="AJ1692" s="1"/>
  <c r="T1693"/>
  <c r="S1694" l="1"/>
  <c r="R1695" s="1"/>
  <c r="V1693"/>
  <c r="X1693" s="1"/>
  <c r="Z1693" s="1"/>
  <c r="U1693"/>
  <c r="W1693" s="1"/>
  <c r="Y1693" s="1"/>
  <c r="AI1692"/>
  <c r="AB1693" l="1"/>
  <c r="AD1693" s="1"/>
  <c r="AA1693"/>
  <c r="AC1693" s="1"/>
  <c r="AE1693" l="1"/>
  <c r="AF1693"/>
  <c r="AG1693" s="1"/>
  <c r="AH1693" l="1"/>
  <c r="AJ1693" s="1"/>
  <c r="T1694"/>
  <c r="S1695" l="1"/>
  <c r="R1696" s="1"/>
  <c r="AI1693"/>
  <c r="U1694"/>
  <c r="W1694" s="1"/>
  <c r="Y1694" s="1"/>
  <c r="V1694"/>
  <c r="X1694" s="1"/>
  <c r="Z1694" s="1"/>
  <c r="AB1694" l="1"/>
  <c r="AD1694" s="1"/>
  <c r="AA1694"/>
  <c r="AC1694" s="1"/>
  <c r="AF1694" l="1"/>
  <c r="AG1694" s="1"/>
  <c r="AE1694"/>
  <c r="AH1694" l="1"/>
  <c r="AJ1694" s="1"/>
  <c r="T1695"/>
  <c r="S1696" l="1"/>
  <c r="R1697" s="1"/>
  <c r="V1695"/>
  <c r="X1695" s="1"/>
  <c r="Z1695" s="1"/>
  <c r="U1695"/>
  <c r="W1695" s="1"/>
  <c r="Y1695" s="1"/>
  <c r="AI1694"/>
  <c r="AB1695" l="1"/>
  <c r="AD1695" s="1"/>
  <c r="AA1695"/>
  <c r="AC1695" s="1"/>
  <c r="AF1695" l="1"/>
  <c r="AG1695" s="1"/>
  <c r="AE1695"/>
  <c r="AH1695" l="1"/>
  <c r="AJ1695" s="1"/>
  <c r="T1696"/>
  <c r="S1697" l="1"/>
  <c r="R1698" s="1"/>
  <c r="AI1695"/>
  <c r="U1696"/>
  <c r="W1696" s="1"/>
  <c r="Y1696" s="1"/>
  <c r="V1696"/>
  <c r="X1696" s="1"/>
  <c r="Z1696" s="1"/>
  <c r="AB1696" l="1"/>
  <c r="AD1696" s="1"/>
  <c r="AA1696"/>
  <c r="AC1696" s="1"/>
  <c r="AF1696" l="1"/>
  <c r="AG1696" s="1"/>
  <c r="AE1696"/>
  <c r="AH1696" l="1"/>
  <c r="AJ1696" s="1"/>
  <c r="T1697"/>
  <c r="S1698" l="1"/>
  <c r="R1699" s="1"/>
  <c r="AI1696"/>
  <c r="V1697"/>
  <c r="X1697" s="1"/>
  <c r="Z1697" s="1"/>
  <c r="U1697"/>
  <c r="W1697" s="1"/>
  <c r="Y1697" s="1"/>
  <c r="AB1697" l="1"/>
  <c r="AD1697" s="1"/>
  <c r="AA1697"/>
  <c r="AC1697" s="1"/>
  <c r="AF1697" l="1"/>
  <c r="AG1697" s="1"/>
  <c r="AE1697"/>
  <c r="AH1697" l="1"/>
  <c r="AJ1697" s="1"/>
  <c r="T1698"/>
  <c r="S1699" l="1"/>
  <c r="R1700" s="1"/>
  <c r="AI1697"/>
  <c r="U1698"/>
  <c r="W1698" s="1"/>
  <c r="Y1698" s="1"/>
  <c r="V1698"/>
  <c r="X1698" s="1"/>
  <c r="Z1698" s="1"/>
  <c r="AB1698" l="1"/>
  <c r="AD1698" s="1"/>
  <c r="AA1698"/>
  <c r="AC1698" s="1"/>
  <c r="AE1698" l="1"/>
  <c r="AF1698"/>
  <c r="AG1698" s="1"/>
  <c r="T1699" l="1"/>
  <c r="AH1698"/>
  <c r="AJ1698" s="1"/>
  <c r="AI1698" s="1"/>
  <c r="V1699" l="1"/>
  <c r="X1699" s="1"/>
  <c r="Z1699" s="1"/>
  <c r="S1700"/>
  <c r="R1701" s="1"/>
  <c r="U1699"/>
  <c r="W1699" s="1"/>
  <c r="Y1699" s="1"/>
  <c r="AB1699" l="1"/>
  <c r="AD1699" s="1"/>
  <c r="AA1699"/>
  <c r="AC1699" s="1"/>
  <c r="AF1699" l="1"/>
  <c r="AG1699" s="1"/>
  <c r="T1700" s="1"/>
  <c r="AE1699"/>
  <c r="AH1699" l="1"/>
  <c r="AJ1699" s="1"/>
  <c r="S1701"/>
  <c r="R1702" s="1"/>
  <c r="U1700"/>
  <c r="W1700" s="1"/>
  <c r="Y1700" s="1"/>
  <c r="V1700"/>
  <c r="X1700" s="1"/>
  <c r="Z1700" s="1"/>
  <c r="AI1699" l="1"/>
  <c r="AB1700"/>
  <c r="AD1700" s="1"/>
  <c r="AA1700"/>
  <c r="AC1700" s="1"/>
  <c r="AF1700" l="1"/>
  <c r="AG1700" s="1"/>
  <c r="AE1700"/>
  <c r="AH1700" l="1"/>
  <c r="AJ1700" s="1"/>
  <c r="T1701"/>
  <c r="S1702" l="1"/>
  <c r="R1703" s="1"/>
  <c r="AI1700"/>
  <c r="U1701"/>
  <c r="W1701" s="1"/>
  <c r="Y1701" s="1"/>
  <c r="V1701"/>
  <c r="X1701" s="1"/>
  <c r="Z1701" s="1"/>
  <c r="AB1701" l="1"/>
  <c r="AD1701" s="1"/>
  <c r="AA1701"/>
  <c r="AC1701" s="1"/>
  <c r="AF1701" l="1"/>
  <c r="AG1701" s="1"/>
  <c r="AE1701"/>
  <c r="AH1701" l="1"/>
  <c r="AJ1701" s="1"/>
  <c r="T1702"/>
  <c r="S1703" l="1"/>
  <c r="R1704" s="1"/>
  <c r="AI1701"/>
  <c r="U1702"/>
  <c r="W1702" s="1"/>
  <c r="Y1702" s="1"/>
  <c r="V1702"/>
  <c r="X1702" s="1"/>
  <c r="Z1702" s="1"/>
  <c r="AB1702" l="1"/>
  <c r="AD1702" s="1"/>
  <c r="AA1702"/>
  <c r="AC1702" s="1"/>
  <c r="AF1702" l="1"/>
  <c r="AG1702" s="1"/>
  <c r="AE1702"/>
  <c r="AH1702" l="1"/>
  <c r="T1703"/>
  <c r="S1704" l="1"/>
  <c r="R1705" s="1"/>
  <c r="V1703"/>
  <c r="X1703" s="1"/>
  <c r="Z1703" s="1"/>
  <c r="U1703"/>
  <c r="W1703" s="1"/>
  <c r="Y1703" s="1"/>
  <c r="AJ1702"/>
  <c r="AI1702" s="1"/>
  <c r="AB1703" l="1"/>
  <c r="AD1703" s="1"/>
  <c r="AA1703"/>
  <c r="AC1703" s="1"/>
  <c r="AF1703" l="1"/>
  <c r="AG1703" s="1"/>
  <c r="AE1703"/>
  <c r="T1704" l="1"/>
  <c r="AH1703"/>
  <c r="AJ1703" s="1"/>
  <c r="S1705" l="1"/>
  <c r="R1706" s="1"/>
  <c r="AI1703"/>
  <c r="V1704"/>
  <c r="X1704" s="1"/>
  <c r="Z1704" s="1"/>
  <c r="U1704"/>
  <c r="W1704" s="1"/>
  <c r="Y1704" s="1"/>
  <c r="AB1704" l="1"/>
  <c r="AD1704" s="1"/>
  <c r="AA1704"/>
  <c r="AC1704" s="1"/>
  <c r="AE1704" l="1"/>
  <c r="AF1704"/>
  <c r="AG1704" s="1"/>
  <c r="AH1704" l="1"/>
  <c r="AJ1704" s="1"/>
  <c r="T1705"/>
  <c r="S1706" l="1"/>
  <c r="R1707" s="1"/>
  <c r="V1705"/>
  <c r="X1705" s="1"/>
  <c r="Z1705" s="1"/>
  <c r="U1705"/>
  <c r="W1705" s="1"/>
  <c r="Y1705" s="1"/>
  <c r="AI1704"/>
  <c r="AB1705" l="1"/>
  <c r="AD1705" s="1"/>
  <c r="AA1705"/>
  <c r="AC1705" s="1"/>
  <c r="AF1705" l="1"/>
  <c r="AG1705" s="1"/>
  <c r="AE1705"/>
  <c r="AH1705" l="1"/>
  <c r="AJ1705" s="1"/>
  <c r="T1706"/>
  <c r="S1707" l="1"/>
  <c r="R1708" s="1"/>
  <c r="U1706"/>
  <c r="W1706" s="1"/>
  <c r="Y1706" s="1"/>
  <c r="V1706"/>
  <c r="X1706" s="1"/>
  <c r="Z1706" s="1"/>
  <c r="AI1705"/>
  <c r="AB1706" l="1"/>
  <c r="AD1706" s="1"/>
  <c r="AA1706"/>
  <c r="AC1706" s="1"/>
  <c r="AF1706" l="1"/>
  <c r="AG1706" s="1"/>
  <c r="AE1706"/>
  <c r="AH1706" l="1"/>
  <c r="AJ1706" s="1"/>
  <c r="T1707"/>
  <c r="S1708" l="1"/>
  <c r="R1709" s="1"/>
  <c r="V1707"/>
  <c r="X1707" s="1"/>
  <c r="Z1707" s="1"/>
  <c r="U1707"/>
  <c r="W1707" s="1"/>
  <c r="Y1707" s="1"/>
  <c r="AI1706"/>
  <c r="AB1707" l="1"/>
  <c r="AD1707" s="1"/>
  <c r="AA1707"/>
  <c r="AC1707" s="1"/>
  <c r="AE1707" l="1"/>
  <c r="AF1707"/>
  <c r="AG1707" s="1"/>
  <c r="AH1707" l="1"/>
  <c r="AJ1707" s="1"/>
  <c r="T1708"/>
  <c r="S1709" l="1"/>
  <c r="R1710" s="1"/>
  <c r="U1708"/>
  <c r="W1708" s="1"/>
  <c r="Y1708" s="1"/>
  <c r="V1708"/>
  <c r="X1708" s="1"/>
  <c r="Z1708" s="1"/>
  <c r="AI1707"/>
  <c r="AB1708" l="1"/>
  <c r="AD1708" s="1"/>
  <c r="AA1708"/>
  <c r="AC1708" s="1"/>
  <c r="AF1708" l="1"/>
  <c r="AG1708" s="1"/>
  <c r="AE1708"/>
  <c r="AH1708" l="1"/>
  <c r="AJ1708" s="1"/>
  <c r="T1709"/>
  <c r="S1710" l="1"/>
  <c r="R1711" s="1"/>
  <c r="U1709"/>
  <c r="W1709" s="1"/>
  <c r="Y1709" s="1"/>
  <c r="V1709"/>
  <c r="X1709" s="1"/>
  <c r="Z1709" s="1"/>
  <c r="AI1708"/>
  <c r="AB1709" l="1"/>
  <c r="AD1709" s="1"/>
  <c r="AA1709"/>
  <c r="AC1709" s="1"/>
  <c r="AF1709" l="1"/>
  <c r="AG1709" s="1"/>
  <c r="AE1709"/>
  <c r="AH1709" l="1"/>
  <c r="AJ1709" s="1"/>
  <c r="T1710"/>
  <c r="S1711" l="1"/>
  <c r="R1712" s="1"/>
  <c r="V1710"/>
  <c r="X1710" s="1"/>
  <c r="Z1710" s="1"/>
  <c r="U1710"/>
  <c r="W1710" s="1"/>
  <c r="Y1710" s="1"/>
  <c r="AI1709"/>
  <c r="AB1710" l="1"/>
  <c r="AD1710" s="1"/>
  <c r="AA1710"/>
  <c r="AC1710" s="1"/>
  <c r="AF1710" l="1"/>
  <c r="AG1710" s="1"/>
  <c r="AE1710"/>
  <c r="AH1710" l="1"/>
  <c r="AJ1710" s="1"/>
  <c r="T1711"/>
  <c r="S1712" l="1"/>
  <c r="R1713" s="1"/>
  <c r="AI1710"/>
  <c r="U1711"/>
  <c r="W1711" s="1"/>
  <c r="Y1711" s="1"/>
  <c r="V1711"/>
  <c r="X1711" s="1"/>
  <c r="Z1711" s="1"/>
  <c r="AB1711" l="1"/>
  <c r="AD1711" s="1"/>
  <c r="AA1711"/>
  <c r="AC1711" s="1"/>
  <c r="AE1711" l="1"/>
  <c r="AF1711"/>
  <c r="AG1711" s="1"/>
  <c r="AH1711" l="1"/>
  <c r="AJ1711" s="1"/>
  <c r="T1712"/>
  <c r="S1713" l="1"/>
  <c r="R1714" s="1"/>
  <c r="V1712"/>
  <c r="X1712" s="1"/>
  <c r="Z1712" s="1"/>
  <c r="U1712"/>
  <c r="W1712" s="1"/>
  <c r="Y1712" s="1"/>
  <c r="AI1711"/>
  <c r="AB1712" l="1"/>
  <c r="AD1712" s="1"/>
  <c r="AA1712"/>
  <c r="AC1712" s="1"/>
  <c r="AE1712" l="1"/>
  <c r="AF1712"/>
  <c r="AG1712" s="1"/>
  <c r="AH1712" l="1"/>
  <c r="AJ1712" s="1"/>
  <c r="T1713"/>
  <c r="S1714" l="1"/>
  <c r="R1715" s="1"/>
  <c r="V1713"/>
  <c r="X1713" s="1"/>
  <c r="Z1713" s="1"/>
  <c r="U1713"/>
  <c r="W1713" s="1"/>
  <c r="Y1713" s="1"/>
  <c r="AI1712"/>
  <c r="AB1713" l="1"/>
  <c r="AD1713" s="1"/>
  <c r="AA1713"/>
  <c r="AC1713" s="1"/>
  <c r="AE1713" l="1"/>
  <c r="AF1713"/>
  <c r="AG1713" s="1"/>
  <c r="AH1713" l="1"/>
  <c r="AJ1713" s="1"/>
  <c r="T1714"/>
  <c r="S1715" l="1"/>
  <c r="R1716" s="1"/>
  <c r="AI1713"/>
  <c r="V1714"/>
  <c r="X1714" s="1"/>
  <c r="Z1714" s="1"/>
  <c r="U1714"/>
  <c r="W1714" s="1"/>
  <c r="Y1714" s="1"/>
  <c r="AB1714" l="1"/>
  <c r="AD1714" s="1"/>
  <c r="AA1714"/>
  <c r="AC1714" s="1"/>
  <c r="AF1714" l="1"/>
  <c r="AG1714" s="1"/>
  <c r="AE1714"/>
  <c r="AH1714" l="1"/>
  <c r="AJ1714" s="1"/>
  <c r="T1715"/>
  <c r="S1716" l="1"/>
  <c r="R1717" s="1"/>
  <c r="AI1714"/>
  <c r="V1715"/>
  <c r="X1715" s="1"/>
  <c r="Z1715" s="1"/>
  <c r="U1715"/>
  <c r="W1715" s="1"/>
  <c r="Y1715" s="1"/>
  <c r="AB1715" l="1"/>
  <c r="AD1715" s="1"/>
  <c r="AA1715"/>
  <c r="AC1715" s="1"/>
  <c r="AE1715" l="1"/>
  <c r="AF1715"/>
  <c r="AG1715" s="1"/>
  <c r="AH1715" l="1"/>
  <c r="AJ1715" s="1"/>
  <c r="T1716"/>
  <c r="S1717" l="1"/>
  <c r="R1718" s="1"/>
  <c r="U1716"/>
  <c r="W1716" s="1"/>
  <c r="Y1716" s="1"/>
  <c r="V1716"/>
  <c r="X1716" s="1"/>
  <c r="Z1716" s="1"/>
  <c r="AI1715"/>
  <c r="AB1716" l="1"/>
  <c r="AD1716" s="1"/>
  <c r="AA1716"/>
  <c r="AC1716" s="1"/>
  <c r="AE1716" l="1"/>
  <c r="AF1716"/>
  <c r="AG1716" s="1"/>
  <c r="AH1716" l="1"/>
  <c r="AJ1716" s="1"/>
  <c r="T1717"/>
  <c r="S1718" l="1"/>
  <c r="R1719" s="1"/>
  <c r="U1717"/>
  <c r="W1717" s="1"/>
  <c r="Y1717" s="1"/>
  <c r="V1717"/>
  <c r="X1717" s="1"/>
  <c r="Z1717" s="1"/>
  <c r="AI1716"/>
  <c r="AB1717" l="1"/>
  <c r="AD1717" s="1"/>
  <c r="AA1717"/>
  <c r="AC1717" s="1"/>
  <c r="AF1717" l="1"/>
  <c r="AG1717" s="1"/>
  <c r="AE1717"/>
  <c r="AH1717" l="1"/>
  <c r="AJ1717" s="1"/>
  <c r="T1718"/>
  <c r="S1719" l="1"/>
  <c r="R1720" s="1"/>
  <c r="V1718"/>
  <c r="X1718" s="1"/>
  <c r="Z1718" s="1"/>
  <c r="U1718"/>
  <c r="W1718" s="1"/>
  <c r="Y1718" s="1"/>
  <c r="AI1717"/>
  <c r="AB1718" l="1"/>
  <c r="AD1718" s="1"/>
  <c r="AA1718"/>
  <c r="AC1718" s="1"/>
  <c r="AE1718" l="1"/>
  <c r="AF1718"/>
  <c r="AG1718" s="1"/>
  <c r="AH1718" l="1"/>
  <c r="AJ1718" s="1"/>
  <c r="T1719"/>
  <c r="S1720" l="1"/>
  <c r="R1721" s="1"/>
  <c r="U1719"/>
  <c r="W1719" s="1"/>
  <c r="Y1719" s="1"/>
  <c r="V1719"/>
  <c r="X1719" s="1"/>
  <c r="Z1719" s="1"/>
  <c r="AI1718"/>
  <c r="AB1719" l="1"/>
  <c r="AD1719" s="1"/>
  <c r="AA1719"/>
  <c r="AC1719" s="1"/>
  <c r="AF1719" l="1"/>
  <c r="AG1719" s="1"/>
  <c r="AE1719"/>
  <c r="AH1719" l="1"/>
  <c r="AJ1719" s="1"/>
  <c r="T1720"/>
  <c r="S1721" l="1"/>
  <c r="R1722" s="1"/>
  <c r="AI1719"/>
  <c r="V1720"/>
  <c r="X1720" s="1"/>
  <c r="Z1720" s="1"/>
  <c r="U1720"/>
  <c r="W1720" s="1"/>
  <c r="Y1720" s="1"/>
  <c r="AB1720" l="1"/>
  <c r="AD1720" s="1"/>
  <c r="AA1720"/>
  <c r="AC1720" s="1"/>
  <c r="AF1720" l="1"/>
  <c r="AG1720" s="1"/>
  <c r="AE1720"/>
  <c r="AH1720" l="1"/>
  <c r="T1721"/>
  <c r="S1722" l="1"/>
  <c r="R1723" s="1"/>
  <c r="AJ1720"/>
  <c r="AI1720" s="1"/>
  <c r="V1721"/>
  <c r="X1721" s="1"/>
  <c r="Z1721" s="1"/>
  <c r="U1721"/>
  <c r="W1721" s="1"/>
  <c r="AB1721" l="1"/>
  <c r="AD1721" s="1"/>
  <c r="Y1721"/>
  <c r="AA1721" l="1"/>
  <c r="AC1721" s="1"/>
  <c r="AE1721" l="1"/>
  <c r="AF1721"/>
  <c r="AG1721" s="1"/>
  <c r="T1722" l="1"/>
  <c r="AH1721"/>
  <c r="AJ1721" s="1"/>
  <c r="U1722" l="1"/>
  <c r="W1722" s="1"/>
  <c r="Y1722" s="1"/>
  <c r="AA1722" s="1"/>
  <c r="S1723"/>
  <c r="R1724" s="1"/>
  <c r="V1722"/>
  <c r="X1722" s="1"/>
  <c r="Z1722" s="1"/>
  <c r="AI1721"/>
  <c r="AB1722" l="1"/>
  <c r="AD1722" s="1"/>
  <c r="AC1722"/>
  <c r="AE1722" l="1"/>
  <c r="AF1722"/>
  <c r="AG1722" s="1"/>
  <c r="AH1722" s="1"/>
  <c r="AJ1722" s="1"/>
  <c r="T1723" l="1"/>
  <c r="U1723" s="1"/>
  <c r="W1723" s="1"/>
  <c r="AI1722"/>
  <c r="V1723" l="1"/>
  <c r="X1723" s="1"/>
  <c r="Z1723" s="1"/>
  <c r="S1724"/>
  <c r="R1725" s="1"/>
  <c r="Y1723"/>
  <c r="AA1723" s="1"/>
  <c r="AB1723" l="1"/>
  <c r="AD1723" s="1"/>
  <c r="AC1723"/>
  <c r="AE1723" l="1"/>
  <c r="AF1723"/>
  <c r="AG1723" s="1"/>
  <c r="T1724" s="1"/>
  <c r="AH1723" l="1"/>
  <c r="AJ1723" s="1"/>
  <c r="S1725"/>
  <c r="R1726" s="1"/>
  <c r="V1724"/>
  <c r="X1724" s="1"/>
  <c r="Z1724" s="1"/>
  <c r="U1724"/>
  <c r="W1724" s="1"/>
  <c r="AI1723" l="1"/>
  <c r="AB1724"/>
  <c r="AD1724" s="1"/>
  <c r="Y1724"/>
  <c r="AA1724" s="1"/>
  <c r="AC1724" l="1"/>
  <c r="AF1724" s="1"/>
  <c r="AG1724" s="1"/>
  <c r="AE1724" l="1"/>
  <c r="AH1724" s="1"/>
  <c r="AJ1724" s="1"/>
  <c r="T1725" l="1"/>
  <c r="S1726" s="1"/>
  <c r="AI1724"/>
  <c r="R1727" l="1"/>
  <c r="U1725"/>
  <c r="W1725" s="1"/>
  <c r="V1725"/>
  <c r="X1725" s="1"/>
  <c r="Z1725" l="1"/>
  <c r="AB1725" s="1"/>
  <c r="AD1725" s="1"/>
  <c r="Y1725"/>
  <c r="AA1725" s="1"/>
  <c r="AC1725" s="1"/>
  <c r="AE1725" l="1"/>
  <c r="AF1725"/>
  <c r="AG1725" s="1"/>
  <c r="T1726" s="1"/>
  <c r="V1726" l="1"/>
  <c r="X1726" s="1"/>
  <c r="U1726"/>
  <c r="W1726" s="1"/>
  <c r="S1727"/>
  <c r="AH1725"/>
  <c r="AJ1725" s="1"/>
  <c r="AB1726" l="1"/>
  <c r="Z1726"/>
  <c r="Y1726"/>
  <c r="AA1726" s="1"/>
  <c r="AI1725"/>
  <c r="R1728"/>
  <c r="AD1726" l="1"/>
  <c r="AC1726"/>
  <c r="AE1726" l="1"/>
  <c r="AF1726"/>
  <c r="AG1726" s="1"/>
  <c r="AH1726" l="1"/>
  <c r="AJ1726" s="1"/>
  <c r="T1727"/>
  <c r="U1727" l="1"/>
  <c r="W1727" s="1"/>
  <c r="V1727"/>
  <c r="X1727" s="1"/>
  <c r="S1728"/>
  <c r="R1729" s="1"/>
  <c r="AI1726"/>
  <c r="AA1727" l="1"/>
  <c r="Y1727"/>
  <c r="AB1727"/>
  <c r="Z1727"/>
  <c r="AD1727" l="1"/>
  <c r="AC1727"/>
  <c r="AF1727" l="1"/>
  <c r="AG1727" s="1"/>
  <c r="AH1727" s="1"/>
  <c r="AJ1727" s="1"/>
  <c r="AE1727"/>
  <c r="T1728" l="1"/>
  <c r="AI1727"/>
  <c r="U1728" l="1"/>
  <c r="W1728" s="1"/>
  <c r="V1728"/>
  <c r="X1728" s="1"/>
  <c r="S1729"/>
  <c r="Y1728" l="1"/>
  <c r="AA1728" s="1"/>
  <c r="AB1728"/>
  <c r="Z1728"/>
  <c r="R1730"/>
  <c r="AD1728" l="1"/>
  <c r="AC1728"/>
  <c r="AE1728" l="1"/>
  <c r="AF1728"/>
  <c r="AG1728" s="1"/>
  <c r="AH1728" l="1"/>
  <c r="AJ1728" s="1"/>
  <c r="T1729"/>
  <c r="U1729" l="1"/>
  <c r="W1729" s="1"/>
  <c r="Y1729" s="1"/>
  <c r="V1729"/>
  <c r="X1729" s="1"/>
  <c r="S1730"/>
  <c r="AI1728"/>
  <c r="AB1729" l="1"/>
  <c r="Z1729"/>
  <c r="R1731"/>
  <c r="AA1729"/>
  <c r="AC1729" s="1"/>
  <c r="AD1729" l="1"/>
  <c r="AF1729" s="1"/>
  <c r="AG1729" s="1"/>
  <c r="AH1729" l="1"/>
  <c r="AJ1729" s="1"/>
  <c r="T1730"/>
  <c r="AE1729"/>
  <c r="AI1729" l="1"/>
  <c r="V1730"/>
  <c r="X1730" s="1"/>
  <c r="U1730"/>
  <c r="W1730" s="1"/>
  <c r="S1731"/>
  <c r="Y1730" l="1"/>
  <c r="AA1730" s="1"/>
  <c r="R1732"/>
  <c r="AB1730"/>
  <c r="Z1730"/>
  <c r="AD1730" l="1"/>
  <c r="AC1730"/>
  <c r="AE1730" l="1"/>
  <c r="AF1730"/>
  <c r="AG1730" s="1"/>
  <c r="AH1730" l="1"/>
  <c r="AJ1730" s="1"/>
  <c r="T1731"/>
  <c r="V1731" l="1"/>
  <c r="X1731" s="1"/>
  <c r="U1731"/>
  <c r="W1731" s="1"/>
  <c r="Y1731" s="1"/>
  <c r="S1732"/>
  <c r="AI1730"/>
  <c r="AB1731" l="1"/>
  <c r="Z1731"/>
  <c r="R1733"/>
  <c r="AA1731"/>
  <c r="AC1731" s="1"/>
  <c r="AD1731" l="1"/>
  <c r="AE1731" s="1"/>
  <c r="AF1731" l="1"/>
  <c r="AG1731" s="1"/>
  <c r="AH1731" l="1"/>
  <c r="AJ1731" s="1"/>
  <c r="T1732"/>
  <c r="AI1731" l="1"/>
  <c r="U1732"/>
  <c r="W1732" s="1"/>
  <c r="Y1732" s="1"/>
  <c r="V1732"/>
  <c r="X1732" s="1"/>
  <c r="Z1732" s="1"/>
  <c r="S1733"/>
  <c r="AA1732" l="1"/>
  <c r="AC1732" s="1"/>
  <c r="R1734"/>
  <c r="AB1732"/>
  <c r="AD1732" s="1"/>
  <c r="AE1732" l="1"/>
  <c r="AF1732"/>
  <c r="AG1732" s="1"/>
  <c r="AH1732" l="1"/>
  <c r="AJ1732" s="1"/>
  <c r="T1733"/>
  <c r="U1733" l="1"/>
  <c r="W1733" s="1"/>
  <c r="Y1733" s="1"/>
  <c r="V1733"/>
  <c r="X1733" s="1"/>
  <c r="Z1733" s="1"/>
  <c r="S1734"/>
  <c r="AI1732"/>
  <c r="AB1733" l="1"/>
  <c r="AD1733" s="1"/>
  <c r="R1735"/>
  <c r="AA1733"/>
  <c r="AC1733" s="1"/>
  <c r="AE1733" l="1"/>
  <c r="AF1733"/>
  <c r="AG1733" s="1"/>
  <c r="AH1733" l="1"/>
  <c r="AJ1733" s="1"/>
  <c r="T1734"/>
  <c r="U1734" l="1"/>
  <c r="W1734" s="1"/>
  <c r="Y1734" s="1"/>
  <c r="V1734"/>
  <c r="X1734" s="1"/>
  <c r="Z1734" s="1"/>
  <c r="S1735"/>
  <c r="AI1733"/>
  <c r="AA1734" l="1"/>
  <c r="AC1734" s="1"/>
  <c r="R1736"/>
  <c r="AB1734"/>
  <c r="AD1734" s="1"/>
  <c r="AE1734" l="1"/>
  <c r="AF1734"/>
  <c r="AG1734" s="1"/>
  <c r="AH1734" l="1"/>
  <c r="AJ1734" s="1"/>
  <c r="T1735"/>
  <c r="V1735" l="1"/>
  <c r="X1735" s="1"/>
  <c r="Z1735" s="1"/>
  <c r="U1735"/>
  <c r="W1735" s="1"/>
  <c r="Y1735" s="1"/>
  <c r="AA1735" s="1"/>
  <c r="S1736"/>
  <c r="AI1734"/>
  <c r="AC1735" l="1"/>
  <c r="R1737"/>
  <c r="AB1735"/>
  <c r="AD1735" s="1"/>
  <c r="AE1735" s="1"/>
  <c r="AF1735" l="1"/>
  <c r="AG1735" s="1"/>
  <c r="AH1735" l="1"/>
  <c r="AJ1735" s="1"/>
  <c r="T1736"/>
  <c r="V1736" l="1"/>
  <c r="X1736" s="1"/>
  <c r="Z1736" s="1"/>
  <c r="U1736"/>
  <c r="W1736" s="1"/>
  <c r="Y1736" s="1"/>
  <c r="S1737"/>
  <c r="AI1735"/>
  <c r="AB1736" l="1"/>
  <c r="AD1736" s="1"/>
  <c r="R1738"/>
  <c r="AA1736"/>
  <c r="AC1736" s="1"/>
  <c r="AF1736" l="1"/>
  <c r="AG1736" s="1"/>
  <c r="AE1736"/>
  <c r="AH1736" l="1"/>
  <c r="AJ1736" s="1"/>
  <c r="T1737"/>
  <c r="AI1736" l="1"/>
  <c r="V1737"/>
  <c r="X1737" s="1"/>
  <c r="Z1737" s="1"/>
  <c r="U1737"/>
  <c r="W1737" s="1"/>
  <c r="Y1737" s="1"/>
  <c r="S1738"/>
  <c r="R1739" l="1"/>
  <c r="AA1737"/>
  <c r="AC1737" s="1"/>
  <c r="AB1737"/>
  <c r="AD1737" s="1"/>
  <c r="AF1737" l="1"/>
  <c r="AG1737" s="1"/>
  <c r="AE1737"/>
  <c r="AH1737" l="1"/>
  <c r="AJ1737" s="1"/>
  <c r="T1738"/>
  <c r="AI1737" l="1"/>
  <c r="U1738"/>
  <c r="W1738" s="1"/>
  <c r="Y1738" s="1"/>
  <c r="V1738"/>
  <c r="X1738" s="1"/>
  <c r="S1739"/>
  <c r="AB1738" l="1"/>
  <c r="Z1738"/>
  <c r="AA1738"/>
  <c r="AC1738" s="1"/>
  <c r="R1740"/>
  <c r="AD1738" l="1"/>
  <c r="AF1738" s="1"/>
  <c r="AG1738" s="1"/>
  <c r="AH1738" l="1"/>
  <c r="AJ1738" s="1"/>
  <c r="T1739"/>
  <c r="AE1738"/>
  <c r="U1739" l="1"/>
  <c r="W1739" s="1"/>
  <c r="V1739"/>
  <c r="X1739" s="1"/>
  <c r="S1740"/>
  <c r="AI1738"/>
  <c r="Y1739" l="1"/>
  <c r="AA1739" s="1"/>
  <c r="AB1739"/>
  <c r="Z1739"/>
  <c r="R1741"/>
  <c r="AD1739" l="1"/>
  <c r="AC1739"/>
  <c r="AE1739" l="1"/>
  <c r="AF1739"/>
  <c r="AG1739" s="1"/>
  <c r="AH1739" l="1"/>
  <c r="AJ1739" s="1"/>
  <c r="T1740"/>
  <c r="AI1739" l="1"/>
  <c r="U1740"/>
  <c r="W1740" s="1"/>
  <c r="Y1740" s="1"/>
  <c r="V1740"/>
  <c r="X1740" s="1"/>
  <c r="Z1740" s="1"/>
  <c r="S1741"/>
  <c r="AB1740" l="1"/>
  <c r="AD1740" s="1"/>
  <c r="R1742"/>
  <c r="AA1740"/>
  <c r="AC1740" s="1"/>
  <c r="AF1740" l="1"/>
  <c r="AG1740" s="1"/>
  <c r="AE1740"/>
  <c r="AH1740" l="1"/>
  <c r="AJ1740" s="1"/>
  <c r="T1741"/>
  <c r="AI1740" l="1"/>
  <c r="V1741"/>
  <c r="X1741" s="1"/>
  <c r="U1741"/>
  <c r="W1741" s="1"/>
  <c r="S1742"/>
  <c r="Y1741" l="1"/>
  <c r="R1743"/>
  <c r="AB1741"/>
  <c r="Z1741"/>
  <c r="AA1741" l="1"/>
  <c r="AC1741" s="1"/>
  <c r="AD1741"/>
  <c r="AE1741" l="1"/>
  <c r="AF1741"/>
  <c r="AG1741" s="1"/>
  <c r="AH1741" l="1"/>
  <c r="AJ1741" s="1"/>
  <c r="T1742"/>
  <c r="V1742" l="1"/>
  <c r="X1742" s="1"/>
  <c r="U1742"/>
  <c r="W1742" s="1"/>
  <c r="S1743"/>
  <c r="AI1741"/>
  <c r="AB1742" l="1"/>
  <c r="Z1742"/>
  <c r="Y1742"/>
  <c r="AA1742" s="1"/>
  <c r="R1744"/>
  <c r="AD1742" l="1"/>
  <c r="AC1742"/>
  <c r="AE1742" l="1"/>
  <c r="AF1742"/>
  <c r="AG1742" s="1"/>
  <c r="AH1742" l="1"/>
  <c r="AJ1742" s="1"/>
  <c r="T1743"/>
  <c r="U1743" l="1"/>
  <c r="W1743" s="1"/>
  <c r="V1743"/>
  <c r="X1743" s="1"/>
  <c r="S1744"/>
  <c r="AI1742"/>
  <c r="Y1743" l="1"/>
  <c r="AA1743" s="1"/>
  <c r="AB1743"/>
  <c r="Z1743"/>
  <c r="R1745"/>
  <c r="AD1743" l="1"/>
  <c r="AC1743"/>
  <c r="AF1743" l="1"/>
  <c r="AG1743" s="1"/>
  <c r="AE1743"/>
  <c r="AH1743" l="1"/>
  <c r="AJ1743" s="1"/>
  <c r="T1744"/>
  <c r="V1744" l="1"/>
  <c r="X1744" s="1"/>
  <c r="U1744"/>
  <c r="W1744" s="1"/>
  <c r="S1745"/>
  <c r="AI1743"/>
  <c r="AB1744" l="1"/>
  <c r="Z1744"/>
  <c r="Y1744"/>
  <c r="AA1744" s="1"/>
  <c r="R1746"/>
  <c r="AD1744" l="1"/>
  <c r="AC1744"/>
  <c r="AE1744" l="1"/>
  <c r="AF1744"/>
  <c r="AG1744" s="1"/>
  <c r="AH1744" l="1"/>
  <c r="AJ1744" s="1"/>
  <c r="T1745"/>
  <c r="V1745" l="1"/>
  <c r="X1745" s="1"/>
  <c r="Z1745" s="1"/>
  <c r="U1745"/>
  <c r="W1745" s="1"/>
  <c r="Y1745" s="1"/>
  <c r="S1746"/>
  <c r="AI1744"/>
  <c r="AB1745" l="1"/>
  <c r="AD1745" s="1"/>
  <c r="R1747"/>
  <c r="AA1745"/>
  <c r="AC1745" s="1"/>
  <c r="AF1745" l="1"/>
  <c r="AG1745" s="1"/>
  <c r="AE1745"/>
  <c r="AH1745" l="1"/>
  <c r="AJ1745" s="1"/>
  <c r="T1746"/>
  <c r="U1746" l="1"/>
  <c r="W1746" s="1"/>
  <c r="V1746"/>
  <c r="X1746" s="1"/>
  <c r="Z1746" s="1"/>
  <c r="S1747"/>
  <c r="AI1745"/>
  <c r="Y1746" l="1"/>
  <c r="AA1746" s="1"/>
  <c r="R1748"/>
  <c r="AB1746"/>
  <c r="AD1746" s="1"/>
  <c r="AC1746" l="1"/>
  <c r="AF1746" l="1"/>
  <c r="AG1746" s="1"/>
  <c r="AE1746"/>
  <c r="AH1746" l="1"/>
  <c r="AJ1746" s="1"/>
  <c r="T1747"/>
  <c r="V1747" l="1"/>
  <c r="X1747" s="1"/>
  <c r="Z1747" s="1"/>
  <c r="U1747"/>
  <c r="W1747" s="1"/>
  <c r="Y1747" s="1"/>
  <c r="S1748"/>
  <c r="AI1746"/>
  <c r="AB1747" l="1"/>
  <c r="AD1747" s="1"/>
  <c r="R1749"/>
  <c r="AA1747"/>
  <c r="AC1747" s="1"/>
  <c r="AF1747" l="1"/>
  <c r="AG1747" s="1"/>
  <c r="AE1747"/>
  <c r="AH1747" l="1"/>
  <c r="AJ1747" s="1"/>
  <c r="T1748"/>
  <c r="AI1747" l="1"/>
  <c r="U1748"/>
  <c r="W1748" s="1"/>
  <c r="V1748"/>
  <c r="X1748" s="1"/>
  <c r="S1749"/>
  <c r="AB1748" l="1"/>
  <c r="Z1748"/>
  <c r="R1750"/>
  <c r="Y1748"/>
  <c r="AA1748" s="1"/>
  <c r="AD1748" l="1"/>
  <c r="AC1748"/>
  <c r="AF1748" l="1"/>
  <c r="AG1748" s="1"/>
  <c r="AE1748"/>
  <c r="AH1748" l="1"/>
  <c r="AJ1748" s="1"/>
  <c r="T1749"/>
  <c r="U1749" l="1"/>
  <c r="W1749" s="1"/>
  <c r="V1749"/>
  <c r="X1749" s="1"/>
  <c r="Z1749" s="1"/>
  <c r="S1750"/>
  <c r="AI1748"/>
  <c r="Y1749" l="1"/>
  <c r="AA1749" s="1"/>
  <c r="R1751"/>
  <c r="AB1749"/>
  <c r="AD1749" s="1"/>
  <c r="AC1749" l="1"/>
  <c r="AE1749" l="1"/>
  <c r="AF1749"/>
  <c r="AG1749" s="1"/>
  <c r="AH1749" l="1"/>
  <c r="AJ1749" s="1"/>
  <c r="T1750"/>
  <c r="U1750" l="1"/>
  <c r="W1750" s="1"/>
  <c r="V1750"/>
  <c r="X1750" s="1"/>
  <c r="S1751"/>
  <c r="AI1749"/>
  <c r="Y1750" l="1"/>
  <c r="AA1750" s="1"/>
  <c r="AB1750"/>
  <c r="Z1750"/>
  <c r="R1752"/>
  <c r="AC1750" l="1"/>
  <c r="AD1750"/>
  <c r="AE1750" l="1"/>
  <c r="AF1750"/>
  <c r="AG1750" s="1"/>
  <c r="AH1750" l="1"/>
  <c r="AJ1750" s="1"/>
  <c r="T1751"/>
  <c r="U1751" l="1"/>
  <c r="W1751" s="1"/>
  <c r="V1751"/>
  <c r="X1751" s="1"/>
  <c r="S1752"/>
  <c r="R1753" s="1"/>
  <c r="AI1750"/>
  <c r="AA1751" l="1"/>
  <c r="Y1751"/>
  <c r="AB1751"/>
  <c r="Z1751"/>
  <c r="AD1751" l="1"/>
  <c r="AC1751"/>
  <c r="AE1751" l="1"/>
  <c r="AF1751"/>
  <c r="AG1751" s="1"/>
  <c r="AH1751" s="1"/>
  <c r="AJ1751" s="1"/>
  <c r="AI1751" l="1"/>
  <c r="T1752"/>
  <c r="U1752" l="1"/>
  <c r="W1752" s="1"/>
  <c r="V1752"/>
  <c r="X1752" s="1"/>
  <c r="Z1752" s="1"/>
  <c r="S1753"/>
  <c r="AA1752" l="1"/>
  <c r="Y1752"/>
  <c r="R1754"/>
  <c r="AB1752"/>
  <c r="AD1752" s="1"/>
  <c r="AC1752" l="1"/>
  <c r="AE1752" l="1"/>
  <c r="AF1752"/>
  <c r="AG1752" s="1"/>
  <c r="AH1752" l="1"/>
  <c r="AJ1752" s="1"/>
  <c r="T1753"/>
  <c r="V1753" l="1"/>
  <c r="X1753" s="1"/>
  <c r="U1753"/>
  <c r="W1753" s="1"/>
  <c r="S1754"/>
  <c r="AI1752"/>
  <c r="AB1753" l="1"/>
  <c r="Z1753"/>
  <c r="Y1753"/>
  <c r="AA1753" s="1"/>
  <c r="R1755"/>
  <c r="AD1753" l="1"/>
  <c r="AC1753"/>
  <c r="AF1753" l="1"/>
  <c r="AG1753" s="1"/>
  <c r="AE1753"/>
  <c r="AH1753" l="1"/>
  <c r="AJ1753" s="1"/>
  <c r="T1754"/>
  <c r="AI1753" l="1"/>
  <c r="V1754"/>
  <c r="X1754" s="1"/>
  <c r="U1754"/>
  <c r="W1754" s="1"/>
  <c r="Y1754" s="1"/>
  <c r="S1755"/>
  <c r="AA1754" l="1"/>
  <c r="AC1754" s="1"/>
  <c r="R1756"/>
  <c r="AB1754"/>
  <c r="Z1754"/>
  <c r="AD1754" l="1"/>
  <c r="AE1754" s="1"/>
  <c r="AF1754" l="1"/>
  <c r="AG1754" s="1"/>
  <c r="T1755" s="1"/>
  <c r="AH1754" l="1"/>
  <c r="AJ1754" s="1"/>
  <c r="V1755"/>
  <c r="X1755" s="1"/>
  <c r="Z1755" s="1"/>
  <c r="U1755"/>
  <c r="W1755" s="1"/>
  <c r="Y1755" s="1"/>
  <c r="S1756"/>
  <c r="R1757" s="1"/>
  <c r="AI1754" l="1"/>
  <c r="AB1755"/>
  <c r="AD1755" s="1"/>
  <c r="AA1755"/>
  <c r="AC1755" s="1"/>
  <c r="AE1755" l="1"/>
  <c r="AF1755"/>
  <c r="AG1755" s="1"/>
  <c r="AH1755" s="1"/>
  <c r="AJ1755" s="1"/>
  <c r="T1756" l="1"/>
  <c r="AI1755"/>
  <c r="V1756" l="1"/>
  <c r="X1756" s="1"/>
  <c r="Z1756" s="1"/>
  <c r="U1756"/>
  <c r="W1756" s="1"/>
  <c r="Y1756" s="1"/>
  <c r="S1757"/>
  <c r="R1758" l="1"/>
  <c r="AA1756"/>
  <c r="AC1756" s="1"/>
  <c r="AB1756"/>
  <c r="AD1756" s="1"/>
  <c r="AE1756" l="1"/>
  <c r="AF1756"/>
  <c r="AG1756" s="1"/>
  <c r="AH1756" l="1"/>
  <c r="AJ1756" s="1"/>
  <c r="T1757"/>
  <c r="V1757" l="1"/>
  <c r="X1757" s="1"/>
  <c r="Z1757" s="1"/>
  <c r="U1757"/>
  <c r="W1757" s="1"/>
  <c r="S1758"/>
  <c r="AI1756"/>
  <c r="Y1757" l="1"/>
  <c r="AA1757" s="1"/>
  <c r="R1759"/>
  <c r="AB1757"/>
  <c r="AD1757" s="1"/>
  <c r="AC1757" l="1"/>
  <c r="AF1757" l="1"/>
  <c r="AG1757" s="1"/>
  <c r="AE1757"/>
  <c r="AH1757" l="1"/>
  <c r="AJ1757" s="1"/>
  <c r="T1758"/>
  <c r="V1758" l="1"/>
  <c r="X1758" s="1"/>
  <c r="U1758"/>
  <c r="W1758" s="1"/>
  <c r="S1759"/>
  <c r="R1760" s="1"/>
  <c r="AI1757"/>
  <c r="AB1758" l="1"/>
  <c r="Z1758"/>
  <c r="Y1758"/>
  <c r="AA1758" s="1"/>
  <c r="AD1758" l="1"/>
  <c r="AC1758"/>
  <c r="AF1758" l="1"/>
  <c r="AG1758" s="1"/>
  <c r="AH1758" s="1"/>
  <c r="AJ1758" s="1"/>
  <c r="AE1758"/>
  <c r="T1759" l="1"/>
  <c r="AI1758"/>
  <c r="V1759" l="1"/>
  <c r="X1759" s="1"/>
  <c r="Z1759" s="1"/>
  <c r="U1759"/>
  <c r="W1759" s="1"/>
  <c r="Y1759" s="1"/>
  <c r="S1760"/>
  <c r="AB1759" l="1"/>
  <c r="AD1759" s="1"/>
  <c r="R1761"/>
  <c r="AA1759"/>
  <c r="AC1759" s="1"/>
  <c r="AF1759" l="1"/>
  <c r="AG1759" s="1"/>
  <c r="AE1759"/>
  <c r="AH1759" l="1"/>
  <c r="AJ1759" s="1"/>
  <c r="T1760"/>
  <c r="V1760" l="1"/>
  <c r="X1760" s="1"/>
  <c r="U1760"/>
  <c r="W1760" s="1"/>
  <c r="S1761"/>
  <c r="R1762" s="1"/>
  <c r="AI1759"/>
  <c r="AB1760" l="1"/>
  <c r="Z1760"/>
  <c r="Y1760"/>
  <c r="AA1760" s="1"/>
  <c r="AD1760" l="1"/>
  <c r="AC1760"/>
  <c r="AF1760" l="1"/>
  <c r="AG1760" s="1"/>
  <c r="AH1760" s="1"/>
  <c r="AJ1760" s="1"/>
  <c r="AE1760"/>
  <c r="T1761" l="1"/>
  <c r="AI1760"/>
  <c r="V1761" l="1"/>
  <c r="X1761" s="1"/>
  <c r="U1761"/>
  <c r="W1761" s="1"/>
  <c r="S1762"/>
  <c r="R1763" s="1"/>
  <c r="AB1761" l="1"/>
  <c r="Z1761"/>
  <c r="Y1761"/>
  <c r="AA1761" s="1"/>
  <c r="AD1761" l="1"/>
  <c r="AC1761"/>
  <c r="AF1761" l="1"/>
  <c r="AG1761" s="1"/>
  <c r="AH1761" s="1"/>
  <c r="AJ1761" s="1"/>
  <c r="AE1761"/>
  <c r="T1762" l="1"/>
  <c r="AI1761"/>
  <c r="U1762" l="1"/>
  <c r="W1762" s="1"/>
  <c r="Y1762" s="1"/>
  <c r="V1762"/>
  <c r="X1762" s="1"/>
  <c r="S1763"/>
  <c r="R1764" l="1"/>
  <c r="AB1762"/>
  <c r="Z1762"/>
  <c r="AA1762"/>
  <c r="AC1762" s="1"/>
  <c r="AD1762" l="1"/>
  <c r="AF1762" s="1"/>
  <c r="AG1762" s="1"/>
  <c r="AE1762" l="1"/>
  <c r="AH1762"/>
  <c r="AJ1762" s="1"/>
  <c r="T1763"/>
  <c r="U1763" l="1"/>
  <c r="W1763" s="1"/>
  <c r="V1763"/>
  <c r="X1763" s="1"/>
  <c r="S1764"/>
  <c r="AI1762"/>
  <c r="AA1763" l="1"/>
  <c r="Y1763"/>
  <c r="AB1763"/>
  <c r="Z1763"/>
  <c r="R1765"/>
  <c r="AC1763" l="1"/>
  <c r="AD1763"/>
  <c r="AE1763" l="1"/>
  <c r="AF1763"/>
  <c r="AG1763" s="1"/>
  <c r="AH1763" l="1"/>
  <c r="AJ1763" s="1"/>
  <c r="T1764"/>
  <c r="AI1763" l="1"/>
  <c r="U1764"/>
  <c r="W1764" s="1"/>
  <c r="V1764"/>
  <c r="X1764" s="1"/>
  <c r="S1765"/>
  <c r="AB1764" l="1"/>
  <c r="Z1764"/>
  <c r="R1766"/>
  <c r="Y1764"/>
  <c r="AA1764" s="1"/>
  <c r="AD1764" l="1"/>
  <c r="AC1764"/>
  <c r="AF1764" l="1"/>
  <c r="AG1764" s="1"/>
  <c r="AE1764"/>
  <c r="AH1764" l="1"/>
  <c r="AJ1764" s="1"/>
  <c r="T1765"/>
  <c r="AI1764" l="1"/>
  <c r="U1765"/>
  <c r="W1765" s="1"/>
  <c r="V1765"/>
  <c r="X1765" s="1"/>
  <c r="Z1765" s="1"/>
  <c r="S1766"/>
  <c r="AB1765" l="1"/>
  <c r="AD1765" s="1"/>
  <c r="R1767"/>
  <c r="Y1765"/>
  <c r="AA1765" l="1"/>
  <c r="AC1765" s="1"/>
  <c r="AF1765" l="1"/>
  <c r="AG1765" s="1"/>
  <c r="AE1765"/>
  <c r="AH1765" l="1"/>
  <c r="AJ1765" s="1"/>
  <c r="T1766"/>
  <c r="AI1765" l="1"/>
  <c r="V1766"/>
  <c r="X1766" s="1"/>
  <c r="Z1766" s="1"/>
  <c r="U1766"/>
  <c r="W1766" s="1"/>
  <c r="S1767"/>
  <c r="Y1766" l="1"/>
  <c r="AA1766" s="1"/>
  <c r="AB1766"/>
  <c r="AD1766" s="1"/>
  <c r="R1768"/>
  <c r="AC1766" l="1"/>
  <c r="AF1766" l="1"/>
  <c r="AG1766" s="1"/>
  <c r="AE1766"/>
  <c r="AH1766" l="1"/>
  <c r="AJ1766" s="1"/>
  <c r="T1767"/>
  <c r="V1767" l="1"/>
  <c r="X1767" s="1"/>
  <c r="U1767"/>
  <c r="W1767" s="1"/>
  <c r="Y1767" s="1"/>
  <c r="S1768"/>
  <c r="AI1766"/>
  <c r="G23" i="11" s="1"/>
  <c r="H23"/>
  <c r="R1769" i="10" l="1"/>
  <c r="AB1767"/>
  <c r="Z1767"/>
  <c r="AA1767"/>
  <c r="AC1767" s="1"/>
  <c r="AD1767" l="1"/>
  <c r="AE1767" s="1"/>
  <c r="AF1767" l="1"/>
  <c r="AG1767" s="1"/>
  <c r="AH1767" l="1"/>
  <c r="AJ1767" s="1"/>
  <c r="T1768"/>
  <c r="U1768" l="1"/>
  <c r="W1768" s="1"/>
  <c r="Y1768" s="1"/>
  <c r="V1768"/>
  <c r="X1768" s="1"/>
  <c r="S1769"/>
  <c r="AI1767"/>
  <c r="AB1768" l="1"/>
  <c r="Z1768"/>
  <c r="R1770"/>
  <c r="AA1768"/>
  <c r="AC1768" s="1"/>
  <c r="AD1768" l="1"/>
  <c r="AE1768" s="1"/>
  <c r="AF1768" l="1"/>
  <c r="AG1768" s="1"/>
  <c r="AH1768" l="1"/>
  <c r="AJ1768" s="1"/>
  <c r="T1769"/>
  <c r="AI1768" l="1"/>
  <c r="V1769"/>
  <c r="X1769" s="1"/>
  <c r="U1769"/>
  <c r="W1769" s="1"/>
  <c r="Y1769" s="1"/>
  <c r="S1770"/>
  <c r="AA1769" l="1"/>
  <c r="AC1769" s="1"/>
  <c r="R1771"/>
  <c r="AB1769"/>
  <c r="Z1769"/>
  <c r="AD1769" l="1"/>
  <c r="AE1769" s="1"/>
  <c r="AF1769" l="1"/>
  <c r="AG1769" s="1"/>
  <c r="AH1769" s="1"/>
  <c r="AJ1769" s="1"/>
  <c r="T1770" l="1"/>
  <c r="S1771" s="1"/>
  <c r="AI1769"/>
  <c r="V1770" l="1"/>
  <c r="X1770" s="1"/>
  <c r="Z1770" s="1"/>
  <c r="U1770"/>
  <c r="W1770" s="1"/>
  <c r="Y1770" s="1"/>
  <c r="R1772"/>
  <c r="AA1770" l="1"/>
  <c r="AC1770" s="1"/>
  <c r="AB1770"/>
  <c r="AD1770" s="1"/>
  <c r="AF1770" l="1"/>
  <c r="AG1770" s="1"/>
  <c r="T1771" s="1"/>
  <c r="AE1770"/>
  <c r="AH1770" l="1"/>
  <c r="AJ1770" s="1"/>
  <c r="V1771"/>
  <c r="X1771" s="1"/>
  <c r="U1771"/>
  <c r="W1771" s="1"/>
  <c r="S1772"/>
  <c r="AI1770" l="1"/>
  <c r="AB1771"/>
  <c r="Z1771"/>
  <c r="Y1771"/>
  <c r="AA1771" s="1"/>
  <c r="R1773"/>
  <c r="AD1771" l="1"/>
  <c r="AC1771"/>
  <c r="AE1771" l="1"/>
  <c r="AF1771"/>
  <c r="AG1771" s="1"/>
  <c r="AH1771" l="1"/>
  <c r="AJ1771" s="1"/>
  <c r="T1772"/>
  <c r="AI1771" l="1"/>
  <c r="U1772"/>
  <c r="W1772" s="1"/>
  <c r="Y1772" s="1"/>
  <c r="V1772"/>
  <c r="X1772" s="1"/>
  <c r="S1773"/>
  <c r="AB1772" l="1"/>
  <c r="Z1772"/>
  <c r="AA1772"/>
  <c r="AC1772" s="1"/>
  <c r="R1774"/>
  <c r="AD1772" l="1"/>
  <c r="AE1772" s="1"/>
  <c r="AF1772" l="1"/>
  <c r="AG1772" s="1"/>
  <c r="AH1772" l="1"/>
  <c r="AJ1772" s="1"/>
  <c r="T1773"/>
  <c r="U1773" l="1"/>
  <c r="W1773" s="1"/>
  <c r="V1773"/>
  <c r="X1773" s="1"/>
  <c r="S1774"/>
  <c r="AI1772"/>
  <c r="AA1773" l="1"/>
  <c r="Y1773"/>
  <c r="AB1773"/>
  <c r="Z1773"/>
  <c r="R1775"/>
  <c r="AD1773" l="1"/>
  <c r="AC1773"/>
  <c r="AF1773" l="1"/>
  <c r="AG1773" s="1"/>
  <c r="AE1773"/>
  <c r="AH1773" l="1"/>
  <c r="AJ1773" s="1"/>
  <c r="T1774"/>
  <c r="V1774" l="1"/>
  <c r="X1774" s="1"/>
  <c r="U1774"/>
  <c r="W1774" s="1"/>
  <c r="S1775"/>
  <c r="AI1773"/>
  <c r="AB1774" l="1"/>
  <c r="Z1774"/>
  <c r="Y1774"/>
  <c r="AA1774" s="1"/>
  <c r="R1776"/>
  <c r="AD1774" l="1"/>
  <c r="AC1774"/>
  <c r="AE1774" l="1"/>
  <c r="AF1774"/>
  <c r="AG1774" s="1"/>
  <c r="AH1774" l="1"/>
  <c r="AJ1774" s="1"/>
  <c r="T1775"/>
  <c r="V1775" l="1"/>
  <c r="X1775" s="1"/>
  <c r="U1775"/>
  <c r="W1775" s="1"/>
  <c r="S1776"/>
  <c r="R1777" s="1"/>
  <c r="AI1774"/>
  <c r="AB1775" l="1"/>
  <c r="Z1775"/>
  <c r="Y1775"/>
  <c r="AA1775" s="1"/>
  <c r="AD1775" l="1"/>
  <c r="AF1775" s="1"/>
  <c r="AG1775" s="1"/>
  <c r="AH1775" s="1"/>
  <c r="AJ1775" s="1"/>
  <c r="AC1775"/>
  <c r="AE1775" l="1"/>
  <c r="T1776" s="1"/>
  <c r="AI1775"/>
  <c r="V1776" l="1"/>
  <c r="X1776" s="1"/>
  <c r="Z1776" s="1"/>
  <c r="U1776"/>
  <c r="W1776" s="1"/>
  <c r="S1777"/>
  <c r="Y1776" l="1"/>
  <c r="AA1776" s="1"/>
  <c r="R1778"/>
  <c r="AB1776"/>
  <c r="AD1776" s="1"/>
  <c r="AC1776" l="1"/>
  <c r="AE1776" l="1"/>
  <c r="AF1776"/>
  <c r="AG1776" s="1"/>
  <c r="AH1776" l="1"/>
  <c r="AJ1776" s="1"/>
  <c r="T1777"/>
  <c r="V1777" l="1"/>
  <c r="X1777" s="1"/>
  <c r="Z1777" s="1"/>
  <c r="U1777"/>
  <c r="W1777" s="1"/>
  <c r="S1778"/>
  <c r="AI1776"/>
  <c r="AA1777" l="1"/>
  <c r="Y1777"/>
  <c r="R1779"/>
  <c r="AB1777"/>
  <c r="AD1777" s="1"/>
  <c r="AC1777" l="1"/>
  <c r="AF1777" l="1"/>
  <c r="AG1777" s="1"/>
  <c r="T1778" s="1"/>
  <c r="AE1777"/>
  <c r="AH1777" l="1"/>
  <c r="AJ1777" s="1"/>
  <c r="U1778"/>
  <c r="W1778" s="1"/>
  <c r="Y1778" s="1"/>
  <c r="V1778"/>
  <c r="X1778" s="1"/>
  <c r="S1779"/>
  <c r="R1780" s="1"/>
  <c r="Z1778" l="1"/>
  <c r="AB1778"/>
  <c r="AI1777"/>
  <c r="AA1778"/>
  <c r="AC1778" s="1"/>
  <c r="AD1778" l="1"/>
  <c r="AE1778" s="1"/>
  <c r="AF1778" l="1"/>
  <c r="AG1778" s="1"/>
  <c r="AH1778" s="1"/>
  <c r="AJ1778" s="1"/>
  <c r="AI1778" l="1"/>
  <c r="T1779"/>
  <c r="U1779" l="1"/>
  <c r="W1779" s="1"/>
  <c r="Y1779" s="1"/>
  <c r="V1779"/>
  <c r="X1779" s="1"/>
  <c r="S1780"/>
  <c r="AB1779" l="1"/>
  <c r="Z1779"/>
  <c r="R1781"/>
  <c r="AA1779"/>
  <c r="AC1779" s="1"/>
  <c r="AD1779" l="1"/>
  <c r="AF1779" s="1"/>
  <c r="AG1779" s="1"/>
  <c r="AH1779" l="1"/>
  <c r="AJ1779" s="1"/>
  <c r="T1780"/>
  <c r="AE1779"/>
  <c r="V1780" l="1"/>
  <c r="X1780" s="1"/>
  <c r="U1780"/>
  <c r="W1780" s="1"/>
  <c r="Y1780" s="1"/>
  <c r="S1781"/>
  <c r="AI1779"/>
  <c r="AB1780" l="1"/>
  <c r="Z1780"/>
  <c r="R1782"/>
  <c r="AA1780"/>
  <c r="AC1780" s="1"/>
  <c r="AD1780" l="1"/>
  <c r="AE1780" s="1"/>
  <c r="AF1780" l="1"/>
  <c r="AG1780" s="1"/>
  <c r="AH1780" l="1"/>
  <c r="AJ1780" s="1"/>
  <c r="T1781"/>
  <c r="AI1780" l="1"/>
  <c r="U1781"/>
  <c r="W1781" s="1"/>
  <c r="V1781"/>
  <c r="X1781" s="1"/>
  <c r="S1782"/>
  <c r="AB1781" l="1"/>
  <c r="Z1781"/>
  <c r="R1783"/>
  <c r="Y1781"/>
  <c r="AA1781" s="1"/>
  <c r="AD1781" l="1"/>
  <c r="AC1781"/>
  <c r="AF1781" l="1"/>
  <c r="AG1781" s="1"/>
  <c r="AE1781"/>
  <c r="AH1781" l="1"/>
  <c r="AJ1781" s="1"/>
  <c r="T1782"/>
  <c r="AI1781" l="1"/>
  <c r="V1782"/>
  <c r="X1782" s="1"/>
  <c r="U1782"/>
  <c r="W1782" s="1"/>
  <c r="S1783"/>
  <c r="Y1782" l="1"/>
  <c r="AA1782" s="1"/>
  <c r="R1784"/>
  <c r="AB1782"/>
  <c r="Z1782"/>
  <c r="AD1782" l="1"/>
  <c r="AC1782"/>
  <c r="AF1782" l="1"/>
  <c r="AG1782" s="1"/>
  <c r="AE1782"/>
  <c r="AH1782" l="1"/>
  <c r="AJ1782" s="1"/>
  <c r="T1783"/>
  <c r="V1783" l="1"/>
  <c r="X1783" s="1"/>
  <c r="U1783"/>
  <c r="W1783" s="1"/>
  <c r="S1784"/>
  <c r="AI1782"/>
  <c r="AB1783" l="1"/>
  <c r="Z1783"/>
  <c r="Y1783"/>
  <c r="AA1783" s="1"/>
  <c r="R1785"/>
  <c r="AD1783" l="1"/>
  <c r="AC1783"/>
  <c r="AF1783" l="1"/>
  <c r="AG1783" s="1"/>
  <c r="AE1783"/>
  <c r="AH1783" l="1"/>
  <c r="AJ1783" s="1"/>
  <c r="T1784"/>
  <c r="U1784" l="1"/>
  <c r="W1784" s="1"/>
  <c r="V1784"/>
  <c r="X1784" s="1"/>
  <c r="S1785"/>
  <c r="AI1783"/>
  <c r="Y1784" l="1"/>
  <c r="AA1784" s="1"/>
  <c r="AB1784"/>
  <c r="Z1784"/>
  <c r="R1786"/>
  <c r="AD1784" l="1"/>
  <c r="AC1784"/>
  <c r="AE1784" l="1"/>
  <c r="AF1784"/>
  <c r="AG1784" s="1"/>
  <c r="AH1784" l="1"/>
  <c r="AJ1784" s="1"/>
  <c r="T1785"/>
  <c r="AI1784" l="1"/>
  <c r="U1785"/>
  <c r="W1785" s="1"/>
  <c r="V1785"/>
  <c r="X1785" s="1"/>
  <c r="S1786"/>
  <c r="AB1785" l="1"/>
  <c r="Z1785"/>
  <c r="R1787"/>
  <c r="Y1785"/>
  <c r="AA1785" s="1"/>
  <c r="AD1785" l="1"/>
  <c r="AC1785"/>
  <c r="AF1785" l="1"/>
  <c r="AG1785" s="1"/>
  <c r="AE1785"/>
  <c r="AH1785" l="1"/>
  <c r="AJ1785" s="1"/>
  <c r="T1786"/>
  <c r="AI1785" l="1"/>
  <c r="U1786"/>
  <c r="W1786" s="1"/>
  <c r="Y1786" s="1"/>
  <c r="V1786"/>
  <c r="X1786" s="1"/>
  <c r="S1787"/>
  <c r="AB1786" l="1"/>
  <c r="Z1786"/>
  <c r="AA1786"/>
  <c r="AC1786" s="1"/>
  <c r="R1788"/>
  <c r="AD1786" l="1"/>
  <c r="AF1786" s="1"/>
  <c r="AG1786" s="1"/>
  <c r="AH1786" l="1"/>
  <c r="AJ1786" s="1"/>
  <c r="T1787"/>
  <c r="AE1786"/>
  <c r="V1787" l="1"/>
  <c r="X1787" s="1"/>
  <c r="Z1787" s="1"/>
  <c r="U1787"/>
  <c r="W1787" s="1"/>
  <c r="S1788"/>
  <c r="AI1786"/>
  <c r="Y1787" l="1"/>
  <c r="AA1787" s="1"/>
  <c r="R1789"/>
  <c r="AB1787"/>
  <c r="AD1787" s="1"/>
  <c r="AC1787" l="1"/>
  <c r="AE1787" l="1"/>
  <c r="AF1787"/>
  <c r="AG1787" s="1"/>
  <c r="AH1787" l="1"/>
  <c r="AJ1787" s="1"/>
  <c r="T1788"/>
  <c r="U1788" l="1"/>
  <c r="W1788" s="1"/>
  <c r="Y1788" s="1"/>
  <c r="V1788"/>
  <c r="X1788" s="1"/>
  <c r="Z1788" s="1"/>
  <c r="S1789"/>
  <c r="AI1787"/>
  <c r="AA1788" l="1"/>
  <c r="AC1788" s="1"/>
  <c r="R1790"/>
  <c r="AB1788"/>
  <c r="AD1788" s="1"/>
  <c r="AF1788" l="1"/>
  <c r="AG1788" s="1"/>
  <c r="T1789" s="1"/>
  <c r="AE1788"/>
  <c r="AH1788" l="1"/>
  <c r="AJ1788" s="1"/>
  <c r="V1789"/>
  <c r="X1789" s="1"/>
  <c r="U1789"/>
  <c r="W1789" s="1"/>
  <c r="S1790"/>
  <c r="AI1788" l="1"/>
  <c r="AB1789"/>
  <c r="Z1789"/>
  <c r="Y1789"/>
  <c r="AA1789" s="1"/>
  <c r="R1791"/>
  <c r="AD1789" l="1"/>
  <c r="AC1789"/>
  <c r="AF1789" l="1"/>
  <c r="AG1789" s="1"/>
  <c r="AE1789"/>
  <c r="AH1789" l="1"/>
  <c r="AJ1789" s="1"/>
  <c r="T1790"/>
  <c r="U1790" l="1"/>
  <c r="W1790" s="1"/>
  <c r="V1790"/>
  <c r="X1790" s="1"/>
  <c r="S1791"/>
  <c r="AI1789"/>
  <c r="Y1790" l="1"/>
  <c r="AA1790" s="1"/>
  <c r="AB1790"/>
  <c r="Z1790"/>
  <c r="R1792"/>
  <c r="AC1790" l="1"/>
  <c r="AD1790"/>
  <c r="AE1790" l="1"/>
  <c r="AF1790"/>
  <c r="AG1790" s="1"/>
  <c r="AH1790" l="1"/>
  <c r="AJ1790" s="1"/>
  <c r="T1791"/>
  <c r="V1791" l="1"/>
  <c r="X1791" s="1"/>
  <c r="U1791"/>
  <c r="W1791" s="1"/>
  <c r="S1792"/>
  <c r="AI1790"/>
  <c r="AB1791" l="1"/>
  <c r="Z1791"/>
  <c r="Y1791"/>
  <c r="AA1791" s="1"/>
  <c r="R1793"/>
  <c r="AD1791" l="1"/>
  <c r="AC1791"/>
  <c r="AF1791" l="1"/>
  <c r="AG1791" s="1"/>
  <c r="AE1791"/>
  <c r="AH1791" l="1"/>
  <c r="AJ1791" s="1"/>
  <c r="T1792"/>
  <c r="AI1791" l="1"/>
  <c r="V1792"/>
  <c r="X1792" s="1"/>
  <c r="Z1792" s="1"/>
  <c r="U1792"/>
  <c r="W1792" s="1"/>
  <c r="S1793"/>
  <c r="Y1792" l="1"/>
  <c r="AA1792" s="1"/>
  <c r="AB1792"/>
  <c r="AD1792" s="1"/>
  <c r="R1794"/>
  <c r="AC1792" l="1"/>
  <c r="AE1792" l="1"/>
  <c r="AF1792"/>
  <c r="AG1792" s="1"/>
  <c r="AH1792" l="1"/>
  <c r="AJ1792" s="1"/>
  <c r="T1793"/>
  <c r="V1793" l="1"/>
  <c r="X1793" s="1"/>
  <c r="U1793"/>
  <c r="W1793" s="1"/>
  <c r="Y1793" s="1"/>
  <c r="S1794"/>
  <c r="AI1792"/>
  <c r="AB1793" l="1"/>
  <c r="Z1793"/>
  <c r="R1795"/>
  <c r="AA1793"/>
  <c r="AC1793" s="1"/>
  <c r="AD1793" l="1"/>
  <c r="AE1793" s="1"/>
  <c r="AF1793" l="1"/>
  <c r="AG1793" s="1"/>
  <c r="AH1793" l="1"/>
  <c r="AJ1793" s="1"/>
  <c r="T1794"/>
  <c r="V1794" l="1"/>
  <c r="X1794" s="1"/>
  <c r="Z1794" s="1"/>
  <c r="U1794"/>
  <c r="W1794" s="1"/>
  <c r="S1795"/>
  <c r="R1796" s="1"/>
  <c r="AI1793"/>
  <c r="Y1794" l="1"/>
  <c r="AA1794" s="1"/>
  <c r="AB1794"/>
  <c r="AD1794" s="1"/>
  <c r="AC1794" l="1"/>
  <c r="AE1794" l="1"/>
  <c r="AF1794"/>
  <c r="AG1794" s="1"/>
  <c r="AH1794" s="1"/>
  <c r="AJ1794" s="1"/>
  <c r="T1795" l="1"/>
  <c r="U1795" s="1"/>
  <c r="W1795" s="1"/>
  <c r="Y1795" s="1"/>
  <c r="AI1794"/>
  <c r="S1796" l="1"/>
  <c r="R1797" s="1"/>
  <c r="V1795"/>
  <c r="X1795" s="1"/>
  <c r="AB1795" s="1"/>
  <c r="AA1795"/>
  <c r="AC1795" s="1"/>
  <c r="Z1795" l="1"/>
  <c r="AD1795" s="1"/>
  <c r="AE1795" l="1"/>
  <c r="AF1795"/>
  <c r="AG1795" s="1"/>
  <c r="T1796" s="1"/>
  <c r="AH1795" l="1"/>
  <c r="AJ1795" s="1"/>
  <c r="AI1795" s="1"/>
  <c r="V1796"/>
  <c r="X1796" s="1"/>
  <c r="Z1796" s="1"/>
  <c r="U1796"/>
  <c r="W1796" s="1"/>
  <c r="S1797"/>
  <c r="Y1796" l="1"/>
  <c r="AA1796" s="1"/>
  <c r="R1798"/>
  <c r="AB1796"/>
  <c r="AD1796" s="1"/>
  <c r="AC1796" l="1"/>
  <c r="AF1796" l="1"/>
  <c r="AG1796" s="1"/>
  <c r="AE1796"/>
  <c r="AH1796" l="1"/>
  <c r="AJ1796" s="1"/>
  <c r="T1797"/>
  <c r="U1797" l="1"/>
  <c r="W1797" s="1"/>
  <c r="V1797"/>
  <c r="X1797" s="1"/>
  <c r="Z1797" s="1"/>
  <c r="S1798"/>
  <c r="AI1796"/>
  <c r="Y1797" l="1"/>
  <c r="AA1797" s="1"/>
  <c r="R1799"/>
  <c r="AB1797"/>
  <c r="AD1797" s="1"/>
  <c r="AC1797" l="1"/>
  <c r="AF1797" l="1"/>
  <c r="AG1797" s="1"/>
  <c r="AE1797"/>
  <c r="AH1797" l="1"/>
  <c r="AJ1797" s="1"/>
  <c r="T1798"/>
  <c r="AI1797" l="1"/>
  <c r="V1798"/>
  <c r="X1798" s="1"/>
  <c r="U1798"/>
  <c r="W1798" s="1"/>
  <c r="S1799"/>
  <c r="Y1798" l="1"/>
  <c r="AA1798" s="1"/>
  <c r="R1800"/>
  <c r="AB1798"/>
  <c r="Z1798"/>
  <c r="AD1798" l="1"/>
  <c r="AC1798"/>
  <c r="AE1798" l="1"/>
  <c r="AF1798"/>
  <c r="AG1798" s="1"/>
  <c r="AH1798" l="1"/>
  <c r="AJ1798" s="1"/>
  <c r="T1799"/>
  <c r="V1799" l="1"/>
  <c r="X1799" s="1"/>
  <c r="Z1799" s="1"/>
  <c r="U1799"/>
  <c r="W1799" s="1"/>
  <c r="Y1799" s="1"/>
  <c r="S1800"/>
  <c r="AI1798"/>
  <c r="AB1799" l="1"/>
  <c r="AD1799" s="1"/>
  <c r="R1801"/>
  <c r="AA1799"/>
  <c r="AC1799" s="1"/>
  <c r="AF1799" l="1"/>
  <c r="AG1799" s="1"/>
  <c r="AE1799"/>
  <c r="AH1799" l="1"/>
  <c r="AJ1799" s="1"/>
  <c r="T1800"/>
  <c r="AI1799" l="1"/>
  <c r="V1800"/>
  <c r="X1800" s="1"/>
  <c r="U1800"/>
  <c r="W1800" s="1"/>
  <c r="S1801"/>
  <c r="Y1800" l="1"/>
  <c r="AA1800" s="1"/>
  <c r="R1802"/>
  <c r="AB1800"/>
  <c r="Z1800"/>
  <c r="AD1800" l="1"/>
  <c r="AC1800"/>
  <c r="AF1800" l="1"/>
  <c r="AG1800" s="1"/>
  <c r="AE1800"/>
  <c r="AH1800" l="1"/>
  <c r="AJ1800" s="1"/>
  <c r="T1801"/>
  <c r="AI1800" l="1"/>
  <c r="V1801"/>
  <c r="X1801" s="1"/>
  <c r="U1801"/>
  <c r="W1801" s="1"/>
  <c r="Y1801" s="1"/>
  <c r="S1802"/>
  <c r="AA1801" l="1"/>
  <c r="AC1801" s="1"/>
  <c r="R1803"/>
  <c r="AB1801"/>
  <c r="Z1801"/>
  <c r="AD1801" l="1"/>
  <c r="AE1801" s="1"/>
  <c r="AF1801" l="1"/>
  <c r="AG1801" s="1"/>
  <c r="AH1801" s="1"/>
  <c r="AJ1801" s="1"/>
  <c r="T1802" l="1"/>
  <c r="S1803" s="1"/>
  <c r="AI1801"/>
  <c r="U1802" l="1"/>
  <c r="W1802" s="1"/>
  <c r="Y1802" s="1"/>
  <c r="V1802"/>
  <c r="X1802" s="1"/>
  <c r="AB1802" s="1"/>
  <c r="R1804"/>
  <c r="Z1802" l="1"/>
  <c r="AD1802" s="1"/>
  <c r="AA1802"/>
  <c r="AC1802" s="1"/>
  <c r="AE1802" l="1"/>
  <c r="AF1802"/>
  <c r="AG1802" s="1"/>
  <c r="AH1802" l="1"/>
  <c r="AJ1802" s="1"/>
  <c r="T1803"/>
  <c r="AI1802" l="1"/>
  <c r="V1803"/>
  <c r="X1803" s="1"/>
  <c r="Z1803" s="1"/>
  <c r="U1803"/>
  <c r="W1803" s="1"/>
  <c r="Y1803" s="1"/>
  <c r="S1804"/>
  <c r="AA1803" l="1"/>
  <c r="AC1803" s="1"/>
  <c r="AB1803"/>
  <c r="AD1803" s="1"/>
  <c r="R1805"/>
  <c r="AE1803" l="1"/>
  <c r="AF1803"/>
  <c r="AG1803" s="1"/>
  <c r="AH1803" l="1"/>
  <c r="AJ1803" s="1"/>
  <c r="T1804"/>
  <c r="AI1803" l="1"/>
  <c r="V1804"/>
  <c r="X1804" s="1"/>
  <c r="U1804"/>
  <c r="W1804" s="1"/>
  <c r="S1805"/>
  <c r="R1806" s="1"/>
  <c r="Y1804" l="1"/>
  <c r="AA1804" s="1"/>
  <c r="AB1804"/>
  <c r="Z1804"/>
  <c r="AD1804" l="1"/>
  <c r="AC1804"/>
  <c r="AF1804" l="1"/>
  <c r="AG1804" s="1"/>
  <c r="AH1804" s="1"/>
  <c r="AJ1804" s="1"/>
  <c r="AE1804"/>
  <c r="T1805" l="1"/>
  <c r="AI1804"/>
  <c r="V1805" l="1"/>
  <c r="X1805" s="1"/>
  <c r="Z1805" s="1"/>
  <c r="U1805"/>
  <c r="W1805" s="1"/>
  <c r="S1806"/>
  <c r="R1807" l="1"/>
  <c r="Y1805"/>
  <c r="AA1805" s="1"/>
  <c r="AB1805"/>
  <c r="AD1805" s="1"/>
  <c r="AC1805" l="1"/>
  <c r="AE1805" l="1"/>
  <c r="AF1805"/>
  <c r="AG1805" s="1"/>
  <c r="AH1805" l="1"/>
  <c r="AJ1805" s="1"/>
  <c r="T1806"/>
  <c r="U1806" l="1"/>
  <c r="W1806" s="1"/>
  <c r="V1806"/>
  <c r="X1806" s="1"/>
  <c r="S1807"/>
  <c r="AI1805"/>
  <c r="AA1806" l="1"/>
  <c r="Y1806"/>
  <c r="AB1806"/>
  <c r="Z1806"/>
  <c r="R1808"/>
  <c r="AC1806" l="1"/>
  <c r="AD1806"/>
  <c r="AF1806" l="1"/>
  <c r="AG1806" s="1"/>
  <c r="AE1806"/>
  <c r="AH1806" l="1"/>
  <c r="AJ1806" s="1"/>
  <c r="T1807"/>
  <c r="AI1806" l="1"/>
  <c r="U1807"/>
  <c r="W1807" s="1"/>
  <c r="V1807"/>
  <c r="X1807" s="1"/>
  <c r="Z1807" s="1"/>
  <c r="S1808"/>
  <c r="AB1807" l="1"/>
  <c r="AD1807" s="1"/>
  <c r="R1809"/>
  <c r="Y1807"/>
  <c r="AA1807" l="1"/>
  <c r="AC1807" s="1"/>
  <c r="AF1807" l="1"/>
  <c r="AG1807" s="1"/>
  <c r="AE1807"/>
  <c r="AH1807" l="1"/>
  <c r="AJ1807" s="1"/>
  <c r="T1808"/>
  <c r="V1808" l="1"/>
  <c r="X1808" s="1"/>
  <c r="U1808"/>
  <c r="W1808" s="1"/>
  <c r="S1809"/>
  <c r="AI1807"/>
  <c r="AB1808" l="1"/>
  <c r="Z1808"/>
  <c r="Y1808"/>
  <c r="AA1808" s="1"/>
  <c r="R1810"/>
  <c r="AD1808" l="1"/>
  <c r="AC1808"/>
  <c r="AF1808" l="1"/>
  <c r="AG1808" s="1"/>
  <c r="AE1808"/>
  <c r="AH1808" l="1"/>
  <c r="AJ1808" s="1"/>
  <c r="T1809"/>
  <c r="U1809" l="1"/>
  <c r="W1809" s="1"/>
  <c r="Y1809" s="1"/>
  <c r="V1809"/>
  <c r="X1809" s="1"/>
  <c r="S1810"/>
  <c r="AI1808"/>
  <c r="AB1809" l="1"/>
  <c r="Z1809"/>
  <c r="R1811"/>
  <c r="AA1809"/>
  <c r="AC1809" s="1"/>
  <c r="AD1809" l="1"/>
  <c r="AF1809" s="1"/>
  <c r="AG1809" s="1"/>
  <c r="AH1809" l="1"/>
  <c r="AJ1809" s="1"/>
  <c r="T1810"/>
  <c r="AE1809"/>
  <c r="U1810" l="1"/>
  <c r="W1810" s="1"/>
  <c r="V1810"/>
  <c r="X1810" s="1"/>
  <c r="S1811"/>
  <c r="AI1809"/>
  <c r="Y1810" l="1"/>
  <c r="AA1810" s="1"/>
  <c r="AB1810"/>
  <c r="Z1810"/>
  <c r="R1812"/>
  <c r="AC1810" l="1"/>
  <c r="AD1810"/>
  <c r="AF1810" l="1"/>
  <c r="AG1810" s="1"/>
  <c r="AE1810"/>
  <c r="AH1810" l="1"/>
  <c r="AJ1810" s="1"/>
  <c r="T1811"/>
  <c r="V1811" l="1"/>
  <c r="X1811" s="1"/>
  <c r="Z1811" s="1"/>
  <c r="U1811"/>
  <c r="W1811" s="1"/>
  <c r="S1812"/>
  <c r="AI1810"/>
  <c r="Y1811" l="1"/>
  <c r="AA1811" s="1"/>
  <c r="R1813"/>
  <c r="AB1811"/>
  <c r="AD1811" s="1"/>
  <c r="AC1811" l="1"/>
  <c r="AF1811" l="1"/>
  <c r="AG1811" s="1"/>
  <c r="AE1811"/>
  <c r="AH1811" l="1"/>
  <c r="AJ1811" s="1"/>
  <c r="T1812"/>
  <c r="V1812" l="1"/>
  <c r="X1812" s="1"/>
  <c r="U1812"/>
  <c r="W1812" s="1"/>
  <c r="Y1812" s="1"/>
  <c r="S1813"/>
  <c r="AI1811"/>
  <c r="AB1812" l="1"/>
  <c r="Z1812"/>
  <c r="R1814"/>
  <c r="AA1812"/>
  <c r="AC1812" s="1"/>
  <c r="AD1812" l="1"/>
  <c r="AE1812" s="1"/>
  <c r="AF1812" l="1"/>
  <c r="AG1812" s="1"/>
  <c r="AH1812" l="1"/>
  <c r="AJ1812" s="1"/>
  <c r="T1813"/>
  <c r="V1813" l="1"/>
  <c r="X1813" s="1"/>
  <c r="U1813"/>
  <c r="W1813" s="1"/>
  <c r="S1814"/>
  <c r="AI1812"/>
  <c r="AB1813" l="1"/>
  <c r="Z1813"/>
  <c r="Y1813"/>
  <c r="AA1813" s="1"/>
  <c r="R1815"/>
  <c r="AD1813" l="1"/>
  <c r="AC1813"/>
  <c r="AF1813" l="1"/>
  <c r="AG1813" s="1"/>
  <c r="AE1813"/>
  <c r="AH1813" l="1"/>
  <c r="AJ1813" s="1"/>
  <c r="T1814"/>
  <c r="U1814" l="1"/>
  <c r="W1814" s="1"/>
  <c r="V1814"/>
  <c r="X1814" s="1"/>
  <c r="Z1814" s="1"/>
  <c r="S1815"/>
  <c r="R1816" s="1"/>
  <c r="AI1813"/>
  <c r="Y1814" l="1"/>
  <c r="AA1814" s="1"/>
  <c r="AB1814"/>
  <c r="AD1814" s="1"/>
  <c r="AC1814" l="1"/>
  <c r="AE1814" l="1"/>
  <c r="AF1814"/>
  <c r="AG1814" s="1"/>
  <c r="AH1814" s="1"/>
  <c r="AJ1814" s="1"/>
  <c r="T1815" l="1"/>
  <c r="U1815" s="1"/>
  <c r="W1815" s="1"/>
  <c r="AI1814"/>
  <c r="S1816" l="1"/>
  <c r="R1817" s="1"/>
  <c r="V1815"/>
  <c r="X1815" s="1"/>
  <c r="AB1815" s="1"/>
  <c r="Y1815"/>
  <c r="AA1815" s="1"/>
  <c r="Z1815" l="1"/>
  <c r="AD1815" s="1"/>
  <c r="AC1815"/>
  <c r="AF1815" l="1"/>
  <c r="AG1815" s="1"/>
  <c r="AE1815"/>
  <c r="AH1815" l="1"/>
  <c r="AJ1815" s="1"/>
  <c r="T1816"/>
  <c r="AI1815" l="1"/>
  <c r="V1816"/>
  <c r="X1816" s="1"/>
  <c r="U1816"/>
  <c r="W1816" s="1"/>
  <c r="Y1816" s="1"/>
  <c r="S1817"/>
  <c r="AA1816" l="1"/>
  <c r="AC1816" s="1"/>
  <c r="R1818"/>
  <c r="AB1816"/>
  <c r="Z1816"/>
  <c r="AD1816" l="1"/>
  <c r="AF1816" s="1"/>
  <c r="AG1816" s="1"/>
  <c r="AE1816" l="1"/>
  <c r="AH1816"/>
  <c r="AJ1816" s="1"/>
  <c r="T1817"/>
  <c r="AI1816" l="1"/>
  <c r="V1817"/>
  <c r="X1817" s="1"/>
  <c r="U1817"/>
  <c r="W1817" s="1"/>
  <c r="Y1817" s="1"/>
  <c r="S1818"/>
  <c r="AA1817" l="1"/>
  <c r="AC1817" s="1"/>
  <c r="R1819"/>
  <c r="AB1817"/>
  <c r="Z1817"/>
  <c r="AD1817" l="1"/>
  <c r="AF1817" s="1"/>
  <c r="AG1817" s="1"/>
  <c r="AE1817" l="1"/>
  <c r="AH1817"/>
  <c r="AJ1817" s="1"/>
  <c r="T1818"/>
  <c r="AI1817" l="1"/>
  <c r="U1818"/>
  <c r="W1818" s="1"/>
  <c r="V1818"/>
  <c r="X1818" s="1"/>
  <c r="S1819"/>
  <c r="AB1818" l="1"/>
  <c r="Z1818"/>
  <c r="R1820"/>
  <c r="Y1818"/>
  <c r="AD1818" l="1"/>
  <c r="AA1818"/>
  <c r="AC1818" s="1"/>
  <c r="AE1818" l="1"/>
  <c r="AF1818"/>
  <c r="AG1818" s="1"/>
  <c r="AH1818" l="1"/>
  <c r="AJ1818" s="1"/>
  <c r="T1819"/>
  <c r="V1819" l="1"/>
  <c r="X1819" s="1"/>
  <c r="Z1819" s="1"/>
  <c r="U1819"/>
  <c r="W1819" s="1"/>
  <c r="S1820"/>
  <c r="AI1818"/>
  <c r="Y1819" l="1"/>
  <c r="AA1819" s="1"/>
  <c r="R1821"/>
  <c r="AB1819"/>
  <c r="AD1819" s="1"/>
  <c r="AC1819" l="1"/>
  <c r="AF1819" l="1"/>
  <c r="AG1819" s="1"/>
  <c r="AE1819"/>
  <c r="AH1819" l="1"/>
  <c r="AJ1819" s="1"/>
  <c r="T1820"/>
  <c r="U1820" l="1"/>
  <c r="W1820" s="1"/>
  <c r="V1820"/>
  <c r="X1820" s="1"/>
  <c r="S1821"/>
  <c r="AI1819"/>
  <c r="Y1820" l="1"/>
  <c r="AA1820" s="1"/>
  <c r="AB1820"/>
  <c r="Z1820"/>
  <c r="R1822"/>
  <c r="AD1820" l="1"/>
  <c r="AC1820"/>
  <c r="AE1820" l="1"/>
  <c r="AF1820"/>
  <c r="AG1820" s="1"/>
  <c r="AH1820" l="1"/>
  <c r="AJ1820" s="1"/>
  <c r="T1821"/>
  <c r="V1821" l="1"/>
  <c r="X1821" s="1"/>
  <c r="Z1821" s="1"/>
  <c r="U1821"/>
  <c r="W1821" s="1"/>
  <c r="S1822"/>
  <c r="AI1820"/>
  <c r="Y1821" l="1"/>
  <c r="AA1821" s="1"/>
  <c r="R1823"/>
  <c r="AB1821"/>
  <c r="AD1821" s="1"/>
  <c r="AC1821" l="1"/>
  <c r="AE1821" l="1"/>
  <c r="AF1821"/>
  <c r="AG1821" s="1"/>
  <c r="AH1821" l="1"/>
  <c r="AJ1821" s="1"/>
  <c r="T1822"/>
  <c r="AI1821" l="1"/>
  <c r="V1822"/>
  <c r="X1822" s="1"/>
  <c r="U1822"/>
  <c r="W1822" s="1"/>
  <c r="S1823"/>
  <c r="Y1822" l="1"/>
  <c r="AA1822" s="1"/>
  <c r="R1824"/>
  <c r="AB1822"/>
  <c r="Z1822"/>
  <c r="AD1822" l="1"/>
  <c r="AC1822"/>
  <c r="AE1822" l="1"/>
  <c r="AF1822"/>
  <c r="AG1822" s="1"/>
  <c r="AH1822" l="1"/>
  <c r="AJ1822" s="1"/>
  <c r="T1823"/>
  <c r="V1823" l="1"/>
  <c r="X1823" s="1"/>
  <c r="U1823"/>
  <c r="W1823" s="1"/>
  <c r="S1824"/>
  <c r="AI1822"/>
  <c r="AB1823" l="1"/>
  <c r="Z1823"/>
  <c r="Y1823"/>
  <c r="AA1823" s="1"/>
  <c r="R1825"/>
  <c r="AD1823" l="1"/>
  <c r="AC1823"/>
  <c r="AF1823" l="1"/>
  <c r="AG1823" s="1"/>
  <c r="AE1823"/>
  <c r="AH1823" l="1"/>
  <c r="AJ1823" s="1"/>
  <c r="T1824"/>
  <c r="V1824" l="1"/>
  <c r="X1824" s="1"/>
  <c r="U1824"/>
  <c r="W1824" s="1"/>
  <c r="Y1824" s="1"/>
  <c r="S1825"/>
  <c r="AI1823"/>
  <c r="AB1824" l="1"/>
  <c r="Z1824"/>
  <c r="R1826"/>
  <c r="AA1824"/>
  <c r="AC1824" s="1"/>
  <c r="AD1824" l="1"/>
  <c r="AE1824" s="1"/>
  <c r="AF1824" l="1"/>
  <c r="AG1824" s="1"/>
  <c r="AH1824" l="1"/>
  <c r="AJ1824" s="1"/>
  <c r="T1825"/>
  <c r="AI1824" l="1"/>
  <c r="U1825"/>
  <c r="W1825" s="1"/>
  <c r="Y1825" s="1"/>
  <c r="V1825"/>
  <c r="X1825" s="1"/>
  <c r="S1826"/>
  <c r="AB1825" l="1"/>
  <c r="Z1825"/>
  <c r="AA1825"/>
  <c r="AC1825" s="1"/>
  <c r="R1827"/>
  <c r="AD1825" l="1"/>
  <c r="AF1825" s="1"/>
  <c r="AG1825" s="1"/>
  <c r="AH1825" l="1"/>
  <c r="AJ1825" s="1"/>
  <c r="T1826"/>
  <c r="AE1825"/>
  <c r="V1826" l="1"/>
  <c r="X1826" s="1"/>
  <c r="U1826"/>
  <c r="W1826" s="1"/>
  <c r="S1827"/>
  <c r="AI1825"/>
  <c r="AB1826" l="1"/>
  <c r="Z1826"/>
  <c r="Y1826"/>
  <c r="AA1826" s="1"/>
  <c r="R1828"/>
  <c r="AD1826" l="1"/>
  <c r="AC1826"/>
  <c r="AE1826" l="1"/>
  <c r="AF1826"/>
  <c r="AG1826" s="1"/>
  <c r="AH1826" l="1"/>
  <c r="AJ1826" s="1"/>
  <c r="T1827"/>
  <c r="AI1826" l="1"/>
  <c r="U1827"/>
  <c r="W1827" s="1"/>
  <c r="V1827"/>
  <c r="X1827" s="1"/>
  <c r="Z1827" s="1"/>
  <c r="S1828"/>
  <c r="AB1827" l="1"/>
  <c r="AD1827" s="1"/>
  <c r="R1829"/>
  <c r="Y1827"/>
  <c r="AA1827" l="1"/>
  <c r="AC1827" s="1"/>
  <c r="AF1827" l="1"/>
  <c r="AG1827" s="1"/>
  <c r="AE1827"/>
  <c r="AH1827" l="1"/>
  <c r="AJ1827" s="1"/>
  <c r="T1828"/>
  <c r="AI1827" l="1"/>
  <c r="U1828"/>
  <c r="W1828" s="1"/>
  <c r="Y1828" s="1"/>
  <c r="V1828"/>
  <c r="X1828" s="1"/>
  <c r="S1829"/>
  <c r="R1830" s="1"/>
  <c r="AB1828" l="1"/>
  <c r="Z1828"/>
  <c r="AA1828"/>
  <c r="AC1828" s="1"/>
  <c r="AD1828" l="1"/>
  <c r="AF1828" s="1"/>
  <c r="AG1828" s="1"/>
  <c r="AH1828" s="1"/>
  <c r="AJ1828" s="1"/>
  <c r="AI1828" l="1"/>
  <c r="AE1828"/>
  <c r="T1829" s="1"/>
  <c r="U1829" l="1"/>
  <c r="W1829" s="1"/>
  <c r="V1829"/>
  <c r="X1829" s="1"/>
  <c r="S1830"/>
  <c r="Y1829" l="1"/>
  <c r="AA1829" s="1"/>
  <c r="AB1829"/>
  <c r="Z1829"/>
  <c r="R1831"/>
  <c r="AC1829" l="1"/>
  <c r="AD1829"/>
  <c r="AE1829" l="1"/>
  <c r="AF1829"/>
  <c r="AG1829" s="1"/>
  <c r="AH1829" l="1"/>
  <c r="AJ1829" s="1"/>
  <c r="T1830"/>
  <c r="V1830" l="1"/>
  <c r="X1830" s="1"/>
  <c r="Z1830" s="1"/>
  <c r="U1830"/>
  <c r="W1830" s="1"/>
  <c r="S1831"/>
  <c r="R1832" s="1"/>
  <c r="AI1829"/>
  <c r="Y1830" l="1"/>
  <c r="AA1830" s="1"/>
  <c r="AB1830"/>
  <c r="AD1830" s="1"/>
  <c r="AC1830" l="1"/>
  <c r="AE1830" l="1"/>
  <c r="AF1830"/>
  <c r="AG1830" s="1"/>
  <c r="AH1830" s="1"/>
  <c r="AJ1830" s="1"/>
  <c r="AI1830" l="1"/>
  <c r="T1831"/>
  <c r="V1831" l="1"/>
  <c r="X1831" s="1"/>
  <c r="U1831"/>
  <c r="W1831" s="1"/>
  <c r="S1832"/>
  <c r="AB1831" l="1"/>
  <c r="Z1831"/>
  <c r="Y1831"/>
  <c r="AA1831" s="1"/>
  <c r="R1833"/>
  <c r="AD1831" l="1"/>
  <c r="AC1831"/>
  <c r="AF1831" l="1"/>
  <c r="AG1831" s="1"/>
  <c r="AE1831"/>
  <c r="AH1831" l="1"/>
  <c r="AJ1831" s="1"/>
  <c r="T1832"/>
  <c r="V1832" l="1"/>
  <c r="X1832" s="1"/>
  <c r="U1832"/>
  <c r="W1832" s="1"/>
  <c r="Y1832" s="1"/>
  <c r="S1833"/>
  <c r="AI1831"/>
  <c r="AB1832" l="1"/>
  <c r="Z1832"/>
  <c r="R1834"/>
  <c r="AA1832"/>
  <c r="AC1832" s="1"/>
  <c r="AD1832" l="1"/>
  <c r="AF1832" s="1"/>
  <c r="AG1832" s="1"/>
  <c r="AH1832" l="1"/>
  <c r="AJ1832" s="1"/>
  <c r="T1833"/>
  <c r="AE1832"/>
  <c r="AI1832" l="1"/>
  <c r="V1833"/>
  <c r="X1833" s="1"/>
  <c r="U1833"/>
  <c r="W1833" s="1"/>
  <c r="S1834"/>
  <c r="Y1833" l="1"/>
  <c r="AA1833" s="1"/>
  <c r="R1835"/>
  <c r="AB1833"/>
  <c r="Z1833"/>
  <c r="AD1833" l="1"/>
  <c r="AC1833"/>
  <c r="AE1833" l="1"/>
  <c r="AF1833"/>
  <c r="AG1833" s="1"/>
  <c r="AH1833" l="1"/>
  <c r="AJ1833" s="1"/>
  <c r="T1834"/>
  <c r="V1834" l="1"/>
  <c r="X1834" s="1"/>
  <c r="U1834"/>
  <c r="W1834" s="1"/>
  <c r="S1835"/>
  <c r="R1836" s="1"/>
  <c r="AI1833"/>
  <c r="AB1834" l="1"/>
  <c r="Z1834"/>
  <c r="Y1834"/>
  <c r="AA1834" s="1"/>
  <c r="AD1834" l="1"/>
  <c r="AC1834"/>
  <c r="AF1834" l="1"/>
  <c r="AG1834" s="1"/>
  <c r="AH1834" s="1"/>
  <c r="AJ1834" s="1"/>
  <c r="AE1834"/>
  <c r="T1835" l="1"/>
  <c r="AI1834"/>
  <c r="V1835" l="1"/>
  <c r="X1835" s="1"/>
  <c r="U1835"/>
  <c r="W1835" s="1"/>
  <c r="Y1835" s="1"/>
  <c r="S1836"/>
  <c r="AB1835" l="1"/>
  <c r="Z1835"/>
  <c r="R1837"/>
  <c r="AA1835"/>
  <c r="AC1835" s="1"/>
  <c r="AD1835" l="1"/>
  <c r="AF1835" s="1"/>
  <c r="AG1835" s="1"/>
  <c r="AH1835" l="1"/>
  <c r="AJ1835" s="1"/>
  <c r="T1836"/>
  <c r="AE1835"/>
  <c r="V1836" l="1"/>
  <c r="X1836" s="1"/>
  <c r="U1836"/>
  <c r="W1836" s="1"/>
  <c r="S1837"/>
  <c r="AI1835"/>
  <c r="AB1836" l="1"/>
  <c r="Z1836"/>
  <c r="Y1836"/>
  <c r="AA1836" s="1"/>
  <c r="R1838"/>
  <c r="AD1836" l="1"/>
  <c r="AC1836"/>
  <c r="AE1836" l="1"/>
  <c r="AF1836"/>
  <c r="AG1836" s="1"/>
  <c r="AH1836" l="1"/>
  <c r="AJ1836" s="1"/>
  <c r="T1837"/>
  <c r="U1837" l="1"/>
  <c r="W1837" s="1"/>
  <c r="Y1837" s="1"/>
  <c r="V1837"/>
  <c r="X1837" s="1"/>
  <c r="S1838"/>
  <c r="AI1836"/>
  <c r="AB1837" l="1"/>
  <c r="Z1837"/>
  <c r="R1839"/>
  <c r="AA1837"/>
  <c r="AC1837" s="1"/>
  <c r="AD1837" l="1"/>
  <c r="AF1837" s="1"/>
  <c r="AG1837" s="1"/>
  <c r="AH1837" l="1"/>
  <c r="AJ1837" s="1"/>
  <c r="T1838"/>
  <c r="AE1837"/>
  <c r="AI1837" l="1"/>
  <c r="U1838"/>
  <c r="W1838" s="1"/>
  <c r="Y1838" s="1"/>
  <c r="V1838"/>
  <c r="X1838" s="1"/>
  <c r="S1839"/>
  <c r="AB1838" l="1"/>
  <c r="Z1838"/>
  <c r="AA1838"/>
  <c r="AC1838" s="1"/>
  <c r="R1840"/>
  <c r="AD1838" l="1"/>
  <c r="AE1838" s="1"/>
  <c r="AF1838" l="1"/>
  <c r="AG1838" s="1"/>
  <c r="AH1838" l="1"/>
  <c r="AJ1838" s="1"/>
  <c r="T1839"/>
  <c r="V1839" l="1"/>
  <c r="X1839" s="1"/>
  <c r="Z1839" s="1"/>
  <c r="U1839"/>
  <c r="W1839" s="1"/>
  <c r="S1840"/>
  <c r="AI1838"/>
  <c r="Y1839" l="1"/>
  <c r="AA1839" s="1"/>
  <c r="R1841"/>
  <c r="AB1839"/>
  <c r="AD1839" s="1"/>
  <c r="AC1839" l="1"/>
  <c r="AF1839" l="1"/>
  <c r="AG1839" s="1"/>
  <c r="AE1839"/>
  <c r="AH1839" l="1"/>
  <c r="AJ1839" s="1"/>
  <c r="T1840"/>
  <c r="U1840" l="1"/>
  <c r="W1840" s="1"/>
  <c r="V1840"/>
  <c r="X1840" s="1"/>
  <c r="S1841"/>
  <c r="AI1839"/>
  <c r="AA1840" l="1"/>
  <c r="Y1840"/>
  <c r="AB1840"/>
  <c r="Z1840"/>
  <c r="R1842"/>
  <c r="AD1840" l="1"/>
  <c r="AC1840"/>
  <c r="AF1840" l="1"/>
  <c r="AG1840" s="1"/>
  <c r="AE1840"/>
  <c r="AH1840" l="1"/>
  <c r="AJ1840" s="1"/>
  <c r="T1841"/>
  <c r="V1841" l="1"/>
  <c r="X1841" s="1"/>
  <c r="U1841"/>
  <c r="W1841" s="1"/>
  <c r="Y1841" s="1"/>
  <c r="S1842"/>
  <c r="AI1840"/>
  <c r="AB1841" l="1"/>
  <c r="Z1841"/>
  <c r="R1843"/>
  <c r="AA1841"/>
  <c r="AC1841" s="1"/>
  <c r="AD1841" l="1"/>
  <c r="AE1841" s="1"/>
  <c r="AF1841" l="1"/>
  <c r="AG1841" s="1"/>
  <c r="AH1841" l="1"/>
  <c r="AJ1841" s="1"/>
  <c r="T1842"/>
  <c r="U1842" l="1"/>
  <c r="W1842" s="1"/>
  <c r="V1842"/>
  <c r="X1842" s="1"/>
  <c r="Z1842" s="1"/>
  <c r="S1843"/>
  <c r="R1844" s="1"/>
  <c r="AI1841"/>
  <c r="Y1842" l="1"/>
  <c r="AA1842" s="1"/>
  <c r="AB1842"/>
  <c r="AD1842" s="1"/>
  <c r="AC1842" l="1"/>
  <c r="AF1842" l="1"/>
  <c r="AG1842" s="1"/>
  <c r="AH1842" s="1"/>
  <c r="AJ1842" s="1"/>
  <c r="AE1842"/>
  <c r="T1843" l="1"/>
  <c r="AI1842"/>
  <c r="U1843" l="1"/>
  <c r="W1843" s="1"/>
  <c r="V1843"/>
  <c r="X1843" s="1"/>
  <c r="S1844"/>
  <c r="Y1843" l="1"/>
  <c r="AA1843" s="1"/>
  <c r="AB1843"/>
  <c r="Z1843"/>
  <c r="R1845"/>
  <c r="AC1843" l="1"/>
  <c r="AD1843"/>
  <c r="AE1843" l="1"/>
  <c r="AF1843"/>
  <c r="AG1843" s="1"/>
  <c r="AH1843" l="1"/>
  <c r="AJ1843" s="1"/>
  <c r="T1844"/>
  <c r="U1844" l="1"/>
  <c r="W1844" s="1"/>
  <c r="V1844"/>
  <c r="X1844" s="1"/>
  <c r="S1845"/>
  <c r="AI1843"/>
  <c r="AA1844" l="1"/>
  <c r="Y1844"/>
  <c r="AB1844"/>
  <c r="Z1844"/>
  <c r="R1846"/>
  <c r="AD1844" l="1"/>
  <c r="AC1844"/>
  <c r="AE1844" l="1"/>
  <c r="AF1844"/>
  <c r="AG1844" s="1"/>
  <c r="AH1844" l="1"/>
  <c r="AJ1844" s="1"/>
  <c r="T1845"/>
  <c r="V1845" l="1"/>
  <c r="X1845" s="1"/>
  <c r="Z1845" s="1"/>
  <c r="U1845"/>
  <c r="W1845" s="1"/>
  <c r="S1846"/>
  <c r="AI1844"/>
  <c r="Y1845" l="1"/>
  <c r="AA1845" s="1"/>
  <c r="R1847"/>
  <c r="AB1845"/>
  <c r="AD1845" s="1"/>
  <c r="AC1845" l="1"/>
  <c r="AE1845" l="1"/>
  <c r="AF1845"/>
  <c r="AG1845" s="1"/>
  <c r="AH1845" l="1"/>
  <c r="AJ1845" s="1"/>
  <c r="T1846"/>
  <c r="U1846" l="1"/>
  <c r="W1846" s="1"/>
  <c r="V1846"/>
  <c r="X1846" s="1"/>
  <c r="S1847"/>
  <c r="AI1845"/>
  <c r="AA1846" l="1"/>
  <c r="Y1846"/>
  <c r="AB1846"/>
  <c r="Z1846"/>
  <c r="R1848"/>
  <c r="AC1846" l="1"/>
  <c r="AD1846"/>
  <c r="AF1846" l="1"/>
  <c r="AG1846" s="1"/>
  <c r="AE1846"/>
  <c r="AH1846" l="1"/>
  <c r="AJ1846" s="1"/>
  <c r="T1847"/>
  <c r="AI1846" l="1"/>
  <c r="U1847"/>
  <c r="W1847" s="1"/>
  <c r="V1847"/>
  <c r="X1847" s="1"/>
  <c r="Z1847" s="1"/>
  <c r="S1848"/>
  <c r="AB1847" l="1"/>
  <c r="AD1847" s="1"/>
  <c r="R1849"/>
  <c r="Y1847"/>
  <c r="AA1847" l="1"/>
  <c r="AC1847" s="1"/>
  <c r="AE1847" l="1"/>
  <c r="AF1847"/>
  <c r="AG1847" s="1"/>
  <c r="AH1847" l="1"/>
  <c r="AJ1847" s="1"/>
  <c r="T1848"/>
  <c r="V1848" l="1"/>
  <c r="X1848" s="1"/>
  <c r="Z1848" s="1"/>
  <c r="U1848"/>
  <c r="W1848" s="1"/>
  <c r="S1849"/>
  <c r="AI1847"/>
  <c r="Y1848" l="1"/>
  <c r="AA1848" s="1"/>
  <c r="R1850"/>
  <c r="AB1848"/>
  <c r="AD1848" s="1"/>
  <c r="AC1848" l="1"/>
  <c r="AE1848" l="1"/>
  <c r="AF1848"/>
  <c r="AG1848" s="1"/>
  <c r="AH1848" l="1"/>
  <c r="AJ1848" s="1"/>
  <c r="T1849"/>
  <c r="V1849" l="1"/>
  <c r="X1849" s="1"/>
  <c r="U1849"/>
  <c r="W1849" s="1"/>
  <c r="S1850"/>
  <c r="AI1848"/>
  <c r="AB1849" l="1"/>
  <c r="Z1849"/>
  <c r="Y1849"/>
  <c r="AA1849" s="1"/>
  <c r="R1851"/>
  <c r="AD1849" l="1"/>
  <c r="AC1849"/>
  <c r="AF1849" l="1"/>
  <c r="AG1849" s="1"/>
  <c r="AE1849"/>
  <c r="AH1849" l="1"/>
  <c r="AJ1849" s="1"/>
  <c r="T1850"/>
  <c r="V1850" l="1"/>
  <c r="X1850" s="1"/>
  <c r="Z1850" s="1"/>
  <c r="U1850"/>
  <c r="W1850" s="1"/>
  <c r="S1851"/>
  <c r="AI1849"/>
  <c r="Y1850" l="1"/>
  <c r="AA1850" s="1"/>
  <c r="R1852"/>
  <c r="AB1850"/>
  <c r="AD1850" s="1"/>
  <c r="AC1850" l="1"/>
  <c r="AF1850" l="1"/>
  <c r="AG1850" s="1"/>
  <c r="AE1850"/>
  <c r="AH1850" l="1"/>
  <c r="AJ1850" s="1"/>
  <c r="T1851"/>
  <c r="U1851" l="1"/>
  <c r="W1851" s="1"/>
  <c r="Y1851" s="1"/>
  <c r="V1851"/>
  <c r="X1851" s="1"/>
  <c r="S1852"/>
  <c r="AI1850"/>
  <c r="AB1851" l="1"/>
  <c r="Z1851"/>
  <c r="R1853"/>
  <c r="AA1851"/>
  <c r="AC1851" s="1"/>
  <c r="AD1851" l="1"/>
  <c r="AE1851" s="1"/>
  <c r="AF1851" l="1"/>
  <c r="AG1851" s="1"/>
  <c r="AH1851" l="1"/>
  <c r="AJ1851" s="1"/>
  <c r="T1852"/>
  <c r="AI1851" l="1"/>
  <c r="U1852"/>
  <c r="W1852" s="1"/>
  <c r="Y1852" s="1"/>
  <c r="V1852"/>
  <c r="X1852" s="1"/>
  <c r="S1853"/>
  <c r="AB1852" l="1"/>
  <c r="Z1852"/>
  <c r="AA1852"/>
  <c r="AC1852" s="1"/>
  <c r="R1854"/>
  <c r="AD1852" l="1"/>
  <c r="AF1852" s="1"/>
  <c r="AG1852" s="1"/>
  <c r="AH1852" l="1"/>
  <c r="AJ1852" s="1"/>
  <c r="T1853"/>
  <c r="AE1852"/>
  <c r="V1853" l="1"/>
  <c r="X1853" s="1"/>
  <c r="U1853"/>
  <c r="W1853" s="1"/>
  <c r="S1854"/>
  <c r="R1855" s="1"/>
  <c r="AI1852"/>
  <c r="AB1853" l="1"/>
  <c r="Z1853"/>
  <c r="Y1853"/>
  <c r="AA1853" s="1"/>
  <c r="AD1853" l="1"/>
  <c r="AC1853"/>
  <c r="AE1853" l="1"/>
  <c r="AF1853"/>
  <c r="AG1853" s="1"/>
  <c r="AH1853" s="1"/>
  <c r="AJ1853" s="1"/>
  <c r="T1854" l="1"/>
  <c r="AI1853"/>
  <c r="V1854" l="1"/>
  <c r="X1854" s="1"/>
  <c r="U1854"/>
  <c r="W1854" s="1"/>
  <c r="Y1854" s="1"/>
  <c r="S1855"/>
  <c r="AB1854" l="1"/>
  <c r="Z1854"/>
  <c r="R1856"/>
  <c r="AA1854"/>
  <c r="AC1854" s="1"/>
  <c r="AD1854" l="1"/>
  <c r="AF1854" s="1"/>
  <c r="AG1854" s="1"/>
  <c r="AH1854" l="1"/>
  <c r="AJ1854" s="1"/>
  <c r="T1855"/>
  <c r="AE1854"/>
  <c r="V1855" l="1"/>
  <c r="X1855" s="1"/>
  <c r="U1855"/>
  <c r="W1855" s="1"/>
  <c r="S1856"/>
  <c r="R1857" s="1"/>
  <c r="AI1854"/>
  <c r="AB1855" l="1"/>
  <c r="Z1855"/>
  <c r="Y1855"/>
  <c r="AA1855" s="1"/>
  <c r="AD1855" l="1"/>
  <c r="AC1855"/>
  <c r="AE1855" l="1"/>
  <c r="AF1855"/>
  <c r="AG1855" s="1"/>
  <c r="AH1855" s="1"/>
  <c r="AJ1855" s="1"/>
  <c r="T1856" l="1"/>
  <c r="AI1855"/>
  <c r="U1856" l="1"/>
  <c r="W1856" s="1"/>
  <c r="Y1856" s="1"/>
  <c r="V1856"/>
  <c r="X1856" s="1"/>
  <c r="S1857"/>
  <c r="R1858" s="1"/>
  <c r="AB1856" l="1"/>
  <c r="Z1856"/>
  <c r="AA1856"/>
  <c r="AC1856" s="1"/>
  <c r="AD1856" l="1"/>
  <c r="AE1856" s="1"/>
  <c r="AF1856" l="1"/>
  <c r="AG1856" s="1"/>
  <c r="AH1856" s="1"/>
  <c r="AJ1856" s="1"/>
  <c r="AI1856" l="1"/>
  <c r="T1857"/>
  <c r="V1857" s="1"/>
  <c r="X1857" s="1"/>
  <c r="Z1857" s="1"/>
  <c r="S1858" l="1"/>
  <c r="R1859" s="1"/>
  <c r="U1857"/>
  <c r="W1857" s="1"/>
  <c r="Y1857" s="1"/>
  <c r="AB1857"/>
  <c r="AD1857" s="1"/>
  <c r="AA1857" l="1"/>
  <c r="AC1857" s="1"/>
  <c r="AE1857" l="1"/>
  <c r="AF1857"/>
  <c r="AG1857" s="1"/>
  <c r="AH1857" l="1"/>
  <c r="AJ1857" s="1"/>
  <c r="T1858"/>
  <c r="AI1857" l="1"/>
  <c r="V1858"/>
  <c r="X1858" s="1"/>
  <c r="U1858"/>
  <c r="W1858" s="1"/>
  <c r="S1859"/>
  <c r="Y1858" l="1"/>
  <c r="AA1858" s="1"/>
  <c r="R1860"/>
  <c r="AB1858"/>
  <c r="Z1858"/>
  <c r="AD1858" l="1"/>
  <c r="AC1858"/>
  <c r="AF1858" l="1"/>
  <c r="AG1858" s="1"/>
  <c r="AE1858"/>
  <c r="AH1858" l="1"/>
  <c r="AJ1858" s="1"/>
  <c r="T1859"/>
  <c r="V1859" l="1"/>
  <c r="X1859" s="1"/>
  <c r="U1859"/>
  <c r="W1859" s="1"/>
  <c r="S1860"/>
  <c r="R1861" s="1"/>
  <c r="AI1858"/>
  <c r="AB1859" l="1"/>
  <c r="Z1859"/>
  <c r="Y1859"/>
  <c r="AA1859" s="1"/>
  <c r="AD1859" l="1"/>
  <c r="AC1859"/>
  <c r="AE1859" l="1"/>
  <c r="AF1859"/>
  <c r="AG1859" s="1"/>
  <c r="AH1859" s="1"/>
  <c r="AJ1859" s="1"/>
  <c r="T1860" l="1"/>
  <c r="AI1859"/>
  <c r="V1860" l="1"/>
  <c r="X1860" s="1"/>
  <c r="Z1860" s="1"/>
  <c r="U1860"/>
  <c r="W1860" s="1"/>
  <c r="S1861"/>
  <c r="AA1860" l="1"/>
  <c r="Y1860"/>
  <c r="R1862"/>
  <c r="AB1860"/>
  <c r="AD1860" s="1"/>
  <c r="AC1860" l="1"/>
  <c r="AE1860" l="1"/>
  <c r="AF1860"/>
  <c r="AG1860" s="1"/>
  <c r="AH1860" l="1"/>
  <c r="AJ1860" s="1"/>
  <c r="T1861"/>
  <c r="U1861" l="1"/>
  <c r="W1861" s="1"/>
  <c r="Y1861" s="1"/>
  <c r="V1861"/>
  <c r="X1861" s="1"/>
  <c r="S1862"/>
  <c r="AI1860"/>
  <c r="AB1861" l="1"/>
  <c r="Z1861"/>
  <c r="R1863"/>
  <c r="AA1861"/>
  <c r="AC1861" s="1"/>
  <c r="AD1861" l="1"/>
  <c r="AE1861" s="1"/>
  <c r="AF1861" l="1"/>
  <c r="AG1861" s="1"/>
  <c r="AH1861" l="1"/>
  <c r="AJ1861" s="1"/>
  <c r="T1862"/>
  <c r="AI1861" l="1"/>
  <c r="V1862"/>
  <c r="X1862" s="1"/>
  <c r="U1862"/>
  <c r="W1862" s="1"/>
  <c r="S1863"/>
  <c r="Z1862" l="1"/>
  <c r="AB1862"/>
  <c r="Y1862"/>
  <c r="AA1862" s="1"/>
  <c r="R1864"/>
  <c r="AD1862" l="1"/>
  <c r="AC1862"/>
  <c r="AF1862" l="1"/>
  <c r="AG1862" s="1"/>
  <c r="AE1862"/>
  <c r="AH1862" l="1"/>
  <c r="AJ1862" s="1"/>
  <c r="T1863"/>
  <c r="V1863" l="1"/>
  <c r="X1863" s="1"/>
  <c r="U1863"/>
  <c r="W1863" s="1"/>
  <c r="Y1863" s="1"/>
  <c r="S1864"/>
  <c r="AI1862"/>
  <c r="AB1863" l="1"/>
  <c r="Z1863"/>
  <c r="R1865"/>
  <c r="AA1863"/>
  <c r="AC1863" s="1"/>
  <c r="AD1863" l="1"/>
  <c r="AF1863" s="1"/>
  <c r="AG1863" s="1"/>
  <c r="AH1863" l="1"/>
  <c r="AJ1863" s="1"/>
  <c r="T1864"/>
  <c r="AE1863"/>
  <c r="AI1863" l="1"/>
  <c r="U1864"/>
  <c r="W1864" s="1"/>
  <c r="V1864"/>
  <c r="X1864" s="1"/>
  <c r="S1865"/>
  <c r="AB1864" l="1"/>
  <c r="Z1864"/>
  <c r="R1866"/>
  <c r="Y1864"/>
  <c r="AA1864" s="1"/>
  <c r="AC1864" l="1"/>
  <c r="AD1864"/>
  <c r="AE1864" l="1"/>
  <c r="AF1864"/>
  <c r="AG1864" s="1"/>
  <c r="AH1864" l="1"/>
  <c r="AJ1864" s="1"/>
  <c r="T1865"/>
  <c r="AI1864" l="1"/>
  <c r="V1865"/>
  <c r="X1865" s="1"/>
  <c r="U1865"/>
  <c r="W1865" s="1"/>
  <c r="Y1865" s="1"/>
  <c r="S1866"/>
  <c r="AA1865" l="1"/>
  <c r="AC1865" s="1"/>
  <c r="R1867"/>
  <c r="AB1865"/>
  <c r="Z1865"/>
  <c r="AD1865" l="1"/>
  <c r="AE1865" s="1"/>
  <c r="AF1865" l="1"/>
  <c r="AG1865" s="1"/>
  <c r="AH1865" s="1"/>
  <c r="AJ1865" s="1"/>
  <c r="T1866" l="1"/>
  <c r="S1867" s="1"/>
  <c r="AI1865"/>
  <c r="U1866" l="1"/>
  <c r="W1866" s="1"/>
  <c r="Y1866" s="1"/>
  <c r="V1866"/>
  <c r="X1866" s="1"/>
  <c r="Z1866" s="1"/>
  <c r="R1868"/>
  <c r="AA1866" l="1"/>
  <c r="AC1866" s="1"/>
  <c r="AB1866"/>
  <c r="AD1866" s="1"/>
  <c r="AE1866" l="1"/>
  <c r="AF1866"/>
  <c r="AG1866" s="1"/>
  <c r="T1867" s="1"/>
  <c r="AH1866" l="1"/>
  <c r="AJ1866" s="1"/>
  <c r="AI1866" s="1"/>
  <c r="G24" i="11" s="1"/>
  <c r="V1867" i="10"/>
  <c r="X1867" s="1"/>
  <c r="U1867"/>
  <c r="W1867" s="1"/>
  <c r="S1868"/>
  <c r="AB1867" l="1"/>
  <c r="Z1867"/>
  <c r="Y1867"/>
  <c r="AA1867" s="1"/>
  <c r="H24" i="11"/>
  <c r="R1869" i="10"/>
  <c r="AD1867" l="1"/>
  <c r="AC1867"/>
  <c r="AE1867" l="1"/>
  <c r="AF1867"/>
  <c r="AG1867" s="1"/>
  <c r="AH1867" l="1"/>
  <c r="AJ1867" s="1"/>
  <c r="T1868"/>
  <c r="U1868" l="1"/>
  <c r="W1868" s="1"/>
  <c r="V1868"/>
  <c r="X1868" s="1"/>
  <c r="S1869"/>
  <c r="AI1867"/>
  <c r="Y1868" l="1"/>
  <c r="AA1868" s="1"/>
  <c r="AB1868"/>
  <c r="Z1868"/>
  <c r="R1870"/>
  <c r="AC1868" l="1"/>
  <c r="AD1868"/>
  <c r="AE1868" l="1"/>
  <c r="AF1868"/>
  <c r="AG1868" s="1"/>
  <c r="AH1868" l="1"/>
  <c r="AJ1868" s="1"/>
  <c r="T1869"/>
  <c r="U1869" l="1"/>
  <c r="W1869" s="1"/>
  <c r="V1869"/>
  <c r="X1869" s="1"/>
  <c r="Z1869" s="1"/>
  <c r="S1870"/>
  <c r="AI1868"/>
  <c r="AA1869" l="1"/>
  <c r="Y1869"/>
  <c r="R1871"/>
  <c r="AB1869"/>
  <c r="AD1869" s="1"/>
  <c r="AC1869" l="1"/>
  <c r="AF1869" l="1"/>
  <c r="AG1869" s="1"/>
  <c r="AE1869"/>
  <c r="AH1869" l="1"/>
  <c r="AJ1869" s="1"/>
  <c r="T1870"/>
  <c r="V1870" l="1"/>
  <c r="X1870" s="1"/>
  <c r="Z1870" s="1"/>
  <c r="U1870"/>
  <c r="W1870" s="1"/>
  <c r="Y1870" s="1"/>
  <c r="S1871"/>
  <c r="AI1869"/>
  <c r="AB1870" l="1"/>
  <c r="AD1870" s="1"/>
  <c r="R1872"/>
  <c r="AA1870"/>
  <c r="AC1870" s="1"/>
  <c r="AE1870" l="1"/>
  <c r="AF1870"/>
  <c r="AG1870" s="1"/>
  <c r="AH1870" l="1"/>
  <c r="T1871"/>
  <c r="V1871" l="1"/>
  <c r="X1871" s="1"/>
  <c r="U1871"/>
  <c r="W1871" s="1"/>
  <c r="Y1871" s="1"/>
  <c r="S1872"/>
  <c r="AJ1870"/>
  <c r="AI1870" s="1"/>
  <c r="R1873" l="1"/>
  <c r="AB1871"/>
  <c r="Z1871"/>
  <c r="AA1871"/>
  <c r="AC1871" s="1"/>
  <c r="AD1871" l="1"/>
  <c r="AE1871" s="1"/>
  <c r="AF1871" l="1"/>
  <c r="AG1871" s="1"/>
  <c r="T1872" s="1"/>
  <c r="AH1871" l="1"/>
  <c r="AJ1871" s="1"/>
  <c r="U1872"/>
  <c r="W1872" s="1"/>
  <c r="V1872"/>
  <c r="X1872" s="1"/>
  <c r="S1873"/>
  <c r="AI1871" l="1"/>
  <c r="Y1872"/>
  <c r="AA1872" s="1"/>
  <c r="AB1872"/>
  <c r="Z1872"/>
  <c r="R1874"/>
  <c r="AC1872" l="1"/>
  <c r="AD1872"/>
  <c r="AE1872" l="1"/>
  <c r="AF1872"/>
  <c r="AG1872" s="1"/>
  <c r="AH1872" l="1"/>
  <c r="AJ1872" s="1"/>
  <c r="T1873"/>
  <c r="AI1872" l="1"/>
  <c r="V1873"/>
  <c r="X1873" s="1"/>
  <c r="Z1873" s="1"/>
  <c r="U1873"/>
  <c r="W1873" s="1"/>
  <c r="S1874"/>
  <c r="Y1873" l="1"/>
  <c r="AA1873" s="1"/>
  <c r="AB1873"/>
  <c r="AD1873" s="1"/>
  <c r="R1875"/>
  <c r="AC1873" l="1"/>
  <c r="AE1873" l="1"/>
  <c r="AF1873"/>
  <c r="AG1873" s="1"/>
  <c r="AH1873" l="1"/>
  <c r="AJ1873" s="1"/>
  <c r="T1874"/>
  <c r="U1874" l="1"/>
  <c r="W1874" s="1"/>
  <c r="V1874"/>
  <c r="X1874" s="1"/>
  <c r="Z1874" s="1"/>
  <c r="S1875"/>
  <c r="AI1873"/>
  <c r="Y1874" l="1"/>
  <c r="AA1874" s="1"/>
  <c r="R1876"/>
  <c r="AB1874"/>
  <c r="AD1874" s="1"/>
  <c r="AC1874" l="1"/>
  <c r="AF1874" l="1"/>
  <c r="AG1874" s="1"/>
  <c r="AE1874"/>
  <c r="AH1874" l="1"/>
  <c r="AJ1874" s="1"/>
  <c r="T1875"/>
  <c r="V1875" l="1"/>
  <c r="X1875" s="1"/>
  <c r="U1875"/>
  <c r="W1875" s="1"/>
  <c r="S1876"/>
  <c r="AI1874"/>
  <c r="AB1875" l="1"/>
  <c r="Z1875"/>
  <c r="Y1875"/>
  <c r="AA1875" s="1"/>
  <c r="R1877"/>
  <c r="AD1875" l="1"/>
  <c r="AE1875" s="1"/>
  <c r="AC1875"/>
  <c r="AF1875" l="1"/>
  <c r="AG1875" s="1"/>
  <c r="AH1875" l="1"/>
  <c r="AJ1875" s="1"/>
  <c r="T1876"/>
  <c r="AI1875" l="1"/>
  <c r="U1876"/>
  <c r="W1876" s="1"/>
  <c r="V1876"/>
  <c r="X1876" s="1"/>
  <c r="S1877"/>
  <c r="AB1876" l="1"/>
  <c r="Z1876"/>
  <c r="R1878"/>
  <c r="Y1876"/>
  <c r="AA1876" s="1"/>
  <c r="AD1876" l="1"/>
  <c r="AE1876" s="1"/>
  <c r="AC1876"/>
  <c r="AF1876" l="1"/>
  <c r="AG1876" s="1"/>
  <c r="AH1876" l="1"/>
  <c r="AJ1876" s="1"/>
  <c r="T1877"/>
  <c r="U1877" l="1"/>
  <c r="W1877" s="1"/>
  <c r="Y1877" s="1"/>
  <c r="V1877"/>
  <c r="X1877" s="1"/>
  <c r="S1878"/>
  <c r="AI1876"/>
  <c r="AB1877" l="1"/>
  <c r="Z1877"/>
  <c r="R1879"/>
  <c r="AA1877"/>
  <c r="AC1877" s="1"/>
  <c r="AD1877" l="1"/>
  <c r="AF1877" s="1"/>
  <c r="AG1877" s="1"/>
  <c r="AE1877" l="1"/>
  <c r="AH1877"/>
  <c r="AJ1877" s="1"/>
  <c r="T1878"/>
  <c r="AI1877" l="1"/>
  <c r="U1878"/>
  <c r="W1878" s="1"/>
  <c r="Y1878" s="1"/>
  <c r="V1878"/>
  <c r="X1878" s="1"/>
  <c r="S1879"/>
  <c r="AB1878" l="1"/>
  <c r="Z1878"/>
  <c r="AA1878"/>
  <c r="AC1878" s="1"/>
  <c r="R1880"/>
  <c r="AD1878" l="1"/>
  <c r="AE1878" s="1"/>
  <c r="AF1878" l="1"/>
  <c r="AG1878" s="1"/>
  <c r="AH1878" l="1"/>
  <c r="AJ1878" s="1"/>
  <c r="T1879"/>
  <c r="AI1878" l="1"/>
  <c r="V1879"/>
  <c r="X1879" s="1"/>
  <c r="U1879"/>
  <c r="W1879" s="1"/>
  <c r="Y1879" s="1"/>
  <c r="S1880"/>
  <c r="AA1879" l="1"/>
  <c r="AC1879" s="1"/>
  <c r="R1881"/>
  <c r="AB1879"/>
  <c r="Z1879"/>
  <c r="AD1879" l="1"/>
  <c r="AF1879" s="1"/>
  <c r="AG1879" s="1"/>
  <c r="AH1879" s="1"/>
  <c r="AJ1879" s="1"/>
  <c r="AE1879" l="1"/>
  <c r="T1880"/>
  <c r="S1881" s="1"/>
  <c r="R1882" s="1"/>
  <c r="AI1879"/>
  <c r="V1880" l="1"/>
  <c r="X1880" s="1"/>
  <c r="Z1880" s="1"/>
  <c r="U1880"/>
  <c r="W1880" s="1"/>
  <c r="Y1880" s="1"/>
  <c r="AB1880" l="1"/>
  <c r="AD1880" s="1"/>
  <c r="AA1880"/>
  <c r="AC1880" s="1"/>
  <c r="AF1880" l="1"/>
  <c r="AG1880" s="1"/>
  <c r="T1881" s="1"/>
  <c r="AE1880"/>
  <c r="AH1880" l="1"/>
  <c r="AJ1880" s="1"/>
  <c r="AI1880" s="1"/>
  <c r="V1881"/>
  <c r="X1881" s="1"/>
  <c r="U1881"/>
  <c r="W1881" s="1"/>
  <c r="S1882"/>
  <c r="AB1881" l="1"/>
  <c r="Z1881"/>
  <c r="Y1881"/>
  <c r="AA1881" s="1"/>
  <c r="R1883"/>
  <c r="AD1881" l="1"/>
  <c r="AC1881"/>
  <c r="AE1881" l="1"/>
  <c r="AF1881"/>
  <c r="AG1881" s="1"/>
  <c r="AH1881" l="1"/>
  <c r="AJ1881" s="1"/>
  <c r="T1882"/>
  <c r="AI1881" l="1"/>
  <c r="V1882"/>
  <c r="X1882" s="1"/>
  <c r="Z1882" s="1"/>
  <c r="U1882"/>
  <c r="W1882" s="1"/>
  <c r="S1883"/>
  <c r="AB1882" l="1"/>
  <c r="AD1882" s="1"/>
  <c r="Y1882"/>
  <c r="AA1882" s="1"/>
  <c r="R1884"/>
  <c r="AC1882" l="1"/>
  <c r="AF1882" l="1"/>
  <c r="AG1882" s="1"/>
  <c r="AE1882"/>
  <c r="AH1882" l="1"/>
  <c r="AJ1882" s="1"/>
  <c r="T1883"/>
  <c r="U1883" l="1"/>
  <c r="W1883" s="1"/>
  <c r="V1883"/>
  <c r="X1883" s="1"/>
  <c r="Z1883" s="1"/>
  <c r="S1884"/>
  <c r="AI1882"/>
  <c r="Y1883" l="1"/>
  <c r="AA1883" s="1"/>
  <c r="R1885"/>
  <c r="AB1883"/>
  <c r="AD1883" s="1"/>
  <c r="AC1883" l="1"/>
  <c r="AE1883" l="1"/>
  <c r="AF1883"/>
  <c r="AG1883" s="1"/>
  <c r="AH1883" l="1"/>
  <c r="AJ1883" s="1"/>
  <c r="T1884"/>
  <c r="AI1883" l="1"/>
  <c r="V1884"/>
  <c r="X1884" s="1"/>
  <c r="U1884"/>
  <c r="W1884" s="1"/>
  <c r="S1885"/>
  <c r="Y1884" l="1"/>
  <c r="AA1884" s="1"/>
  <c r="R1886"/>
  <c r="AB1884"/>
  <c r="Z1884"/>
  <c r="AD1884" l="1"/>
  <c r="AC1884"/>
  <c r="AE1884" l="1"/>
  <c r="AF1884"/>
  <c r="AG1884" s="1"/>
  <c r="AH1884" l="1"/>
  <c r="AJ1884" s="1"/>
  <c r="T1885"/>
  <c r="AI1884" l="1"/>
  <c r="U1885"/>
  <c r="W1885" s="1"/>
  <c r="V1885"/>
  <c r="X1885" s="1"/>
  <c r="S1886"/>
  <c r="AB1885" l="1"/>
  <c r="Z1885"/>
  <c r="R1887"/>
  <c r="Y1885"/>
  <c r="AA1885" s="1"/>
  <c r="AC1885" l="1"/>
  <c r="AD1885"/>
  <c r="AF1885" s="1"/>
  <c r="AG1885" s="1"/>
  <c r="AE1885" l="1"/>
  <c r="AH1885"/>
  <c r="AJ1885" s="1"/>
  <c r="T1886"/>
  <c r="AI1885" l="1"/>
  <c r="V1886"/>
  <c r="X1886" s="1"/>
  <c r="U1886"/>
  <c r="W1886" s="1"/>
  <c r="S1887"/>
  <c r="Y1886" l="1"/>
  <c r="AA1886" s="1"/>
  <c r="R1888"/>
  <c r="AB1886"/>
  <c r="Z1886"/>
  <c r="AD1886" l="1"/>
  <c r="AC1886"/>
  <c r="AE1886" l="1"/>
  <c r="AF1886"/>
  <c r="AG1886" s="1"/>
  <c r="AH1886" l="1"/>
  <c r="AJ1886" s="1"/>
  <c r="T1887"/>
  <c r="AI1886" l="1"/>
  <c r="V1887"/>
  <c r="X1887" s="1"/>
  <c r="Z1887" s="1"/>
  <c r="U1887"/>
  <c r="W1887" s="1"/>
  <c r="S1888"/>
  <c r="Y1887" l="1"/>
  <c r="AA1887" s="1"/>
  <c r="AB1887"/>
  <c r="AD1887" s="1"/>
  <c r="R1889"/>
  <c r="AC1887" l="1"/>
  <c r="AE1887" l="1"/>
  <c r="AF1887"/>
  <c r="AG1887" s="1"/>
  <c r="AH1887" l="1"/>
  <c r="AJ1887" s="1"/>
  <c r="T1888"/>
  <c r="V1888" l="1"/>
  <c r="X1888" s="1"/>
  <c r="U1888"/>
  <c r="W1888" s="1"/>
  <c r="S1889"/>
  <c r="R1890" s="1"/>
  <c r="AI1887"/>
  <c r="AB1888" l="1"/>
  <c r="Z1888"/>
  <c r="Y1888"/>
  <c r="AA1888" s="1"/>
  <c r="AD1888" l="1"/>
  <c r="AC1888"/>
  <c r="AE1888" l="1"/>
  <c r="AF1888"/>
  <c r="AG1888" s="1"/>
  <c r="AH1888" s="1"/>
  <c r="AJ1888" s="1"/>
  <c r="T1889" l="1"/>
  <c r="U1889" s="1"/>
  <c r="W1889" s="1"/>
  <c r="AI1888"/>
  <c r="S1890" l="1"/>
  <c r="R1891" s="1"/>
  <c r="V1889"/>
  <c r="X1889" s="1"/>
  <c r="Z1889" s="1"/>
  <c r="Y1889"/>
  <c r="AA1889" s="1"/>
  <c r="AB1889" l="1"/>
  <c r="AD1889" s="1"/>
  <c r="AC1889"/>
  <c r="AF1889" l="1"/>
  <c r="AG1889" s="1"/>
  <c r="AE1889"/>
  <c r="AH1889" l="1"/>
  <c r="AJ1889" s="1"/>
  <c r="T1890"/>
  <c r="V1890" l="1"/>
  <c r="X1890" s="1"/>
  <c r="Z1890" s="1"/>
  <c r="U1890"/>
  <c r="W1890" s="1"/>
  <c r="S1891"/>
  <c r="AI1889"/>
  <c r="Y1890" l="1"/>
  <c r="AA1890" s="1"/>
  <c r="R1892"/>
  <c r="AB1890"/>
  <c r="AD1890" s="1"/>
  <c r="AC1890" l="1"/>
  <c r="AF1890" l="1"/>
  <c r="AG1890" s="1"/>
  <c r="AE1890"/>
  <c r="AH1890" l="1"/>
  <c r="AJ1890" s="1"/>
  <c r="T1891"/>
  <c r="U1891" l="1"/>
  <c r="W1891" s="1"/>
  <c r="V1891"/>
  <c r="X1891" s="1"/>
  <c r="S1892"/>
  <c r="AI1890"/>
  <c r="AA1891" l="1"/>
  <c r="Y1891"/>
  <c r="AB1891"/>
  <c r="Z1891"/>
  <c r="R1893"/>
  <c r="AD1891" l="1"/>
  <c r="AC1891"/>
  <c r="AE1891" l="1"/>
  <c r="AF1891"/>
  <c r="AG1891" s="1"/>
  <c r="AH1891" l="1"/>
  <c r="AJ1891" s="1"/>
  <c r="T1892"/>
  <c r="V1892" l="1"/>
  <c r="X1892" s="1"/>
  <c r="Z1892" s="1"/>
  <c r="U1892"/>
  <c r="W1892" s="1"/>
  <c r="S1893"/>
  <c r="AI1891"/>
  <c r="Y1892" l="1"/>
  <c r="AA1892" s="1"/>
  <c r="R1894"/>
  <c r="AB1892"/>
  <c r="AD1892" s="1"/>
  <c r="AC1892" l="1"/>
  <c r="AE1892" l="1"/>
  <c r="AF1892"/>
  <c r="AG1892" s="1"/>
  <c r="AH1892" l="1"/>
  <c r="AJ1892" s="1"/>
  <c r="T1893"/>
  <c r="V1893" l="1"/>
  <c r="X1893" s="1"/>
  <c r="U1893"/>
  <c r="W1893" s="1"/>
  <c r="S1894"/>
  <c r="AI1892"/>
  <c r="AB1893" l="1"/>
  <c r="Z1893"/>
  <c r="Y1893"/>
  <c r="AA1893" s="1"/>
  <c r="R1895"/>
  <c r="AD1893" l="1"/>
  <c r="AC1893"/>
  <c r="AF1893" l="1"/>
  <c r="AG1893" s="1"/>
  <c r="T1894" s="1"/>
  <c r="AE1893"/>
  <c r="AH1893" l="1"/>
  <c r="AJ1893" s="1"/>
  <c r="V1894"/>
  <c r="X1894" s="1"/>
  <c r="Z1894" s="1"/>
  <c r="U1894"/>
  <c r="W1894" s="1"/>
  <c r="S1895"/>
  <c r="AI1893"/>
  <c r="AA1894" l="1"/>
  <c r="Y1894"/>
  <c r="R1896"/>
  <c r="AB1894"/>
  <c r="AD1894" s="1"/>
  <c r="AC1894" l="1"/>
  <c r="AF1894" l="1"/>
  <c r="AG1894" s="1"/>
  <c r="AE1894"/>
  <c r="AH1894" l="1"/>
  <c r="AJ1894" s="1"/>
  <c r="T1895"/>
  <c r="V1895" l="1"/>
  <c r="X1895" s="1"/>
  <c r="U1895"/>
  <c r="W1895" s="1"/>
  <c r="S1896"/>
  <c r="AI1894"/>
  <c r="AB1895" l="1"/>
  <c r="Z1895"/>
  <c r="Y1895"/>
  <c r="AA1895" s="1"/>
  <c r="R1897"/>
  <c r="AD1895" l="1"/>
  <c r="AC1895"/>
  <c r="AF1895" l="1"/>
  <c r="AG1895" s="1"/>
  <c r="AH1895" s="1"/>
  <c r="AJ1895" s="1"/>
  <c r="AE1895"/>
  <c r="T1896" l="1"/>
  <c r="S1897" s="1"/>
  <c r="AI1895"/>
  <c r="V1896" l="1"/>
  <c r="X1896" s="1"/>
  <c r="Z1896" s="1"/>
  <c r="U1896"/>
  <c r="W1896" s="1"/>
  <c r="Y1896" s="1"/>
  <c r="R1898"/>
  <c r="AB1896" l="1"/>
  <c r="AD1896" s="1"/>
  <c r="AA1896"/>
  <c r="AC1896" s="1"/>
  <c r="AE1896" l="1"/>
  <c r="AF1896"/>
  <c r="AG1896" s="1"/>
  <c r="AH1896" l="1"/>
  <c r="AJ1896" s="1"/>
  <c r="T1897"/>
  <c r="AI1896" l="1"/>
  <c r="U1897"/>
  <c r="W1897" s="1"/>
  <c r="Y1897" s="1"/>
  <c r="V1897"/>
  <c r="X1897" s="1"/>
  <c r="S1898"/>
  <c r="AB1897" l="1"/>
  <c r="Z1897"/>
  <c r="AA1897"/>
  <c r="AC1897" s="1"/>
  <c r="R1899"/>
  <c r="AD1897" l="1"/>
  <c r="AF1897" s="1"/>
  <c r="AG1897" s="1"/>
  <c r="AH1897" l="1"/>
  <c r="AJ1897" s="1"/>
  <c r="T1898"/>
  <c r="AE1897"/>
  <c r="V1898" l="1"/>
  <c r="X1898" s="1"/>
  <c r="U1898"/>
  <c r="W1898" s="1"/>
  <c r="S1899"/>
  <c r="AI1897"/>
  <c r="AB1898" l="1"/>
  <c r="Z1898"/>
  <c r="Y1898"/>
  <c r="AA1898" s="1"/>
  <c r="R1900"/>
  <c r="AD1898" l="1"/>
  <c r="AC1898"/>
  <c r="AE1898" l="1"/>
  <c r="AF1898"/>
  <c r="AG1898" s="1"/>
  <c r="AH1898" l="1"/>
  <c r="AJ1898" s="1"/>
  <c r="T1899"/>
  <c r="U1899" l="1"/>
  <c r="W1899" s="1"/>
  <c r="V1899"/>
  <c r="X1899" s="1"/>
  <c r="S1900"/>
  <c r="AI1898"/>
  <c r="Y1899" l="1"/>
  <c r="AA1899" s="1"/>
  <c r="AB1899"/>
  <c r="Z1899"/>
  <c r="R1901"/>
  <c r="AD1899" l="1"/>
  <c r="AC1899"/>
  <c r="AE1899" l="1"/>
  <c r="AF1899"/>
  <c r="AG1899" s="1"/>
  <c r="AH1899" l="1"/>
  <c r="AJ1899" s="1"/>
  <c r="T1900"/>
  <c r="V1900" l="1"/>
  <c r="X1900" s="1"/>
  <c r="Z1900" s="1"/>
  <c r="U1900"/>
  <c r="W1900" s="1"/>
  <c r="S1901"/>
  <c r="R1902" s="1"/>
  <c r="AI1899"/>
  <c r="Y1900" l="1"/>
  <c r="AA1900" s="1"/>
  <c r="AB1900"/>
  <c r="AD1900" s="1"/>
  <c r="AC1900" l="1"/>
  <c r="AF1900" l="1"/>
  <c r="AG1900" s="1"/>
  <c r="AH1900" s="1"/>
  <c r="AJ1900" s="1"/>
  <c r="AE1900"/>
  <c r="T1901" l="1"/>
  <c r="AI1900"/>
  <c r="U1901" l="1"/>
  <c r="W1901" s="1"/>
  <c r="V1901"/>
  <c r="X1901" s="1"/>
  <c r="S1902"/>
  <c r="R1903" s="1"/>
  <c r="Y1901" l="1"/>
  <c r="AA1901" s="1"/>
  <c r="AB1901"/>
  <c r="Z1901"/>
  <c r="AD1901" l="1"/>
  <c r="AC1901"/>
  <c r="AF1901" l="1"/>
  <c r="AG1901" s="1"/>
  <c r="AH1901" s="1"/>
  <c r="AJ1901" s="1"/>
  <c r="AE1901"/>
  <c r="T1902" l="1"/>
  <c r="AI1901"/>
  <c r="U1902" l="1"/>
  <c r="W1902" s="1"/>
  <c r="V1902"/>
  <c r="X1902" s="1"/>
  <c r="S1903"/>
  <c r="Y1902" l="1"/>
  <c r="AA1902" s="1"/>
  <c r="AB1902"/>
  <c r="Z1902"/>
  <c r="R1904"/>
  <c r="AC1902" l="1"/>
  <c r="AD1902"/>
  <c r="AE1902" s="1"/>
  <c r="AF1902" l="1"/>
  <c r="AG1902" s="1"/>
  <c r="T1903" s="1"/>
  <c r="AH1902" l="1"/>
  <c r="AJ1902" s="1"/>
  <c r="AI1902" s="1"/>
  <c r="V1903"/>
  <c r="X1903" s="1"/>
  <c r="U1903"/>
  <c r="W1903" s="1"/>
  <c r="S1904"/>
  <c r="AB1903" l="1"/>
  <c r="Z1903"/>
  <c r="Y1903"/>
  <c r="AA1903" s="1"/>
  <c r="R1905"/>
  <c r="AD1903" l="1"/>
  <c r="AE1903" s="1"/>
  <c r="AC1903"/>
  <c r="AF1903" l="1"/>
  <c r="AG1903" s="1"/>
  <c r="AH1903" l="1"/>
  <c r="AJ1903" s="1"/>
  <c r="T1904"/>
  <c r="U1904" l="1"/>
  <c r="W1904" s="1"/>
  <c r="V1904"/>
  <c r="X1904" s="1"/>
  <c r="S1905"/>
  <c r="AI1903"/>
  <c r="Y1904" l="1"/>
  <c r="AA1904" s="1"/>
  <c r="AB1904"/>
  <c r="Z1904"/>
  <c r="R1906"/>
  <c r="AC1904" l="1"/>
  <c r="AD1904"/>
  <c r="AE1904" l="1"/>
  <c r="AF1904"/>
  <c r="AG1904" s="1"/>
  <c r="AH1904" l="1"/>
  <c r="AJ1904" s="1"/>
  <c r="T1905"/>
  <c r="V1905" l="1"/>
  <c r="X1905" s="1"/>
  <c r="U1905"/>
  <c r="W1905" s="1"/>
  <c r="S1906"/>
  <c r="AI1904"/>
  <c r="AB1905" l="1"/>
  <c r="Z1905"/>
  <c r="Y1905"/>
  <c r="AA1905" s="1"/>
  <c r="R1907"/>
  <c r="AD1905" l="1"/>
  <c r="AF1905" s="1"/>
  <c r="AG1905" s="1"/>
  <c r="AC1905"/>
  <c r="AH1905" l="1"/>
  <c r="AJ1905" s="1"/>
  <c r="T1906"/>
  <c r="AE1905"/>
  <c r="U1906" l="1"/>
  <c r="W1906" s="1"/>
  <c r="Y1906" s="1"/>
  <c r="V1906"/>
  <c r="X1906" s="1"/>
  <c r="Z1906" s="1"/>
  <c r="S1907"/>
  <c r="AI1905"/>
  <c r="R1908" l="1"/>
  <c r="AB1906"/>
  <c r="AD1906" s="1"/>
  <c r="AA1906"/>
  <c r="AC1906" s="1"/>
  <c r="AF1906" l="1"/>
  <c r="AG1906" s="1"/>
  <c r="T1907" s="1"/>
  <c r="S1908" s="1"/>
  <c r="AE1906"/>
  <c r="R1909" l="1"/>
  <c r="U1907"/>
  <c r="W1907" s="1"/>
  <c r="Y1907" s="1"/>
  <c r="V1907"/>
  <c r="X1907" s="1"/>
  <c r="Z1907" s="1"/>
  <c r="AH1906"/>
  <c r="AJ1906" l="1"/>
  <c r="AI1906" s="1"/>
  <c r="AB1907"/>
  <c r="AD1907" s="1"/>
  <c r="AA1907"/>
  <c r="AC1907" s="1"/>
  <c r="AE1907" l="1"/>
  <c r="AF1907"/>
  <c r="AG1907" s="1"/>
  <c r="AH1907" l="1"/>
  <c r="AJ1907" s="1"/>
  <c r="T1908"/>
  <c r="U1908" l="1"/>
  <c r="W1908" s="1"/>
  <c r="V1908"/>
  <c r="X1908" s="1"/>
  <c r="Z1908" s="1"/>
  <c r="S1909"/>
  <c r="AI1907"/>
  <c r="Y1908" l="1"/>
  <c r="AA1908" s="1"/>
  <c r="R1910"/>
  <c r="AB1908"/>
  <c r="AD1908" s="1"/>
  <c r="AC1908" l="1"/>
  <c r="AE1908" l="1"/>
  <c r="AF1908"/>
  <c r="AG1908" s="1"/>
  <c r="AH1908" l="1"/>
  <c r="AJ1908" s="1"/>
  <c r="T1909"/>
  <c r="U1909" l="1"/>
  <c r="W1909" s="1"/>
  <c r="V1909"/>
  <c r="X1909" s="1"/>
  <c r="S1910"/>
  <c r="AI1908"/>
  <c r="Y1909" l="1"/>
  <c r="AA1909" s="1"/>
  <c r="AB1909"/>
  <c r="Z1909"/>
  <c r="R1911"/>
  <c r="AC1909" l="1"/>
  <c r="AD1909"/>
  <c r="AF1909" l="1"/>
  <c r="AG1909" s="1"/>
  <c r="T1910" s="1"/>
  <c r="AE1909"/>
  <c r="AH1909" l="1"/>
  <c r="AJ1909" s="1"/>
  <c r="V1910"/>
  <c r="X1910" s="1"/>
  <c r="U1910"/>
  <c r="W1910" s="1"/>
  <c r="S1911"/>
  <c r="AI1909" l="1"/>
  <c r="AB1910"/>
  <c r="Z1910"/>
  <c r="Y1910"/>
  <c r="AA1910" s="1"/>
  <c r="R1912"/>
  <c r="AD1910" l="1"/>
  <c r="AF1910" s="1"/>
  <c r="AG1910" s="1"/>
  <c r="AC1910"/>
  <c r="AH1910" l="1"/>
  <c r="AJ1910" s="1"/>
  <c r="T1911"/>
  <c r="AE1910"/>
  <c r="U1911" l="1"/>
  <c r="W1911" s="1"/>
  <c r="Y1911" s="1"/>
  <c r="V1911"/>
  <c r="X1911" s="1"/>
  <c r="Z1911" s="1"/>
  <c r="S1912"/>
  <c r="AI1910"/>
  <c r="AA1911" l="1"/>
  <c r="AC1911" s="1"/>
  <c r="R1913"/>
  <c r="AB1911"/>
  <c r="AD1911" s="1"/>
  <c r="AE1911" l="1"/>
  <c r="AF1911"/>
  <c r="AG1911" s="1"/>
  <c r="AH1911" l="1"/>
  <c r="AJ1911" s="1"/>
  <c r="T1912"/>
  <c r="U1912" l="1"/>
  <c r="W1912" s="1"/>
  <c r="Y1912" s="1"/>
  <c r="V1912"/>
  <c r="X1912" s="1"/>
  <c r="S1913"/>
  <c r="AI1911"/>
  <c r="AB1912" l="1"/>
  <c r="Z1912"/>
  <c r="R1914"/>
  <c r="AA1912"/>
  <c r="AC1912" s="1"/>
  <c r="AD1912" l="1"/>
  <c r="AE1912" s="1"/>
  <c r="AF1912" l="1"/>
  <c r="AG1912" s="1"/>
  <c r="AH1912" l="1"/>
  <c r="AJ1912" s="1"/>
  <c r="T1913"/>
  <c r="V1913" l="1"/>
  <c r="X1913" s="1"/>
  <c r="U1913"/>
  <c r="W1913" s="1"/>
  <c r="S1914"/>
  <c r="AI1912"/>
  <c r="AB1913" l="1"/>
  <c r="Z1913"/>
  <c r="Y1913"/>
  <c r="AA1913" s="1"/>
  <c r="R1915"/>
  <c r="AD1913" l="1"/>
  <c r="AC1913"/>
  <c r="AF1913" l="1"/>
  <c r="AG1913" s="1"/>
  <c r="AE1913"/>
  <c r="AH1913" l="1"/>
  <c r="AJ1913" s="1"/>
  <c r="T1914"/>
  <c r="AI1913" l="1"/>
  <c r="V1914"/>
  <c r="X1914" s="1"/>
  <c r="Z1914" s="1"/>
  <c r="U1914"/>
  <c r="W1914" s="1"/>
  <c r="S1915"/>
  <c r="Y1914" l="1"/>
  <c r="AA1914" s="1"/>
  <c r="AB1914"/>
  <c r="AD1914" s="1"/>
  <c r="R1916"/>
  <c r="AC1914" l="1"/>
  <c r="AE1914" l="1"/>
  <c r="AF1914"/>
  <c r="AG1914" s="1"/>
  <c r="AH1914" l="1"/>
  <c r="AJ1914" s="1"/>
  <c r="T1915"/>
  <c r="AI1914" l="1"/>
  <c r="U1915"/>
  <c r="W1915" s="1"/>
  <c r="V1915"/>
  <c r="X1915" s="1"/>
  <c r="S1916"/>
  <c r="AB1915" l="1"/>
  <c r="Z1915"/>
  <c r="R1917"/>
  <c r="Y1915"/>
  <c r="AA1915" s="1"/>
  <c r="AD1915" l="1"/>
  <c r="AC1915"/>
  <c r="AE1915" l="1"/>
  <c r="AF1915"/>
  <c r="AG1915" s="1"/>
  <c r="AH1915" l="1"/>
  <c r="AJ1915" s="1"/>
  <c r="T1916"/>
  <c r="U1916" l="1"/>
  <c r="W1916" s="1"/>
  <c r="V1916"/>
  <c r="X1916" s="1"/>
  <c r="S1917"/>
  <c r="AI1915"/>
  <c r="Y1916" l="1"/>
  <c r="AA1916" s="1"/>
  <c r="AB1916"/>
  <c r="Z1916"/>
  <c r="R1918"/>
  <c r="AC1916" l="1"/>
  <c r="AD1916"/>
  <c r="AE1916" l="1"/>
  <c r="AF1916"/>
  <c r="AG1916" s="1"/>
  <c r="AH1916" l="1"/>
  <c r="AJ1916" s="1"/>
  <c r="T1917"/>
  <c r="U1917" l="1"/>
  <c r="W1917" s="1"/>
  <c r="V1917"/>
  <c r="X1917" s="1"/>
  <c r="Z1917" s="1"/>
  <c r="S1918"/>
  <c r="AI1916"/>
  <c r="Y1917" l="1"/>
  <c r="AA1917" s="1"/>
  <c r="R1919"/>
  <c r="AB1917"/>
  <c r="AD1917" s="1"/>
  <c r="AC1917" l="1"/>
  <c r="AF1917" l="1"/>
  <c r="AG1917" s="1"/>
  <c r="AE1917"/>
  <c r="AH1917" l="1"/>
  <c r="AJ1917" s="1"/>
  <c r="T1918"/>
  <c r="V1918" l="1"/>
  <c r="X1918" s="1"/>
  <c r="Z1918" s="1"/>
  <c r="U1918"/>
  <c r="W1918" s="1"/>
  <c r="Y1918" s="1"/>
  <c r="AA1918" s="1"/>
  <c r="AC1918" s="1"/>
  <c r="S1919"/>
  <c r="AI1917"/>
  <c r="R1920" l="1"/>
  <c r="AB1918"/>
  <c r="AD1918" s="1"/>
  <c r="AF1918" s="1"/>
  <c r="AG1918" s="1"/>
  <c r="AH1918" l="1"/>
  <c r="AJ1918" s="1"/>
  <c r="T1919"/>
  <c r="AE1918"/>
  <c r="V1919" l="1"/>
  <c r="X1919" s="1"/>
  <c r="U1919"/>
  <c r="W1919" s="1"/>
  <c r="AI1918"/>
  <c r="S1920"/>
  <c r="AB1919" l="1"/>
  <c r="Z1919"/>
  <c r="Y1919"/>
  <c r="AA1919" s="1"/>
  <c r="R1921"/>
  <c r="AD1919" l="1"/>
  <c r="AC1919"/>
  <c r="AE1919" l="1"/>
  <c r="AF1919"/>
  <c r="AG1919" s="1"/>
  <c r="AH1919" l="1"/>
  <c r="AJ1919" s="1"/>
  <c r="T1920"/>
  <c r="V1920" l="1"/>
  <c r="X1920" s="1"/>
  <c r="U1920"/>
  <c r="W1920" s="1"/>
  <c r="Y1920" s="1"/>
  <c r="S1921"/>
  <c r="AI1919"/>
  <c r="AB1920" l="1"/>
  <c r="Z1920"/>
  <c r="R1922"/>
  <c r="AA1920"/>
  <c r="AC1920" s="1"/>
  <c r="AD1920" l="1"/>
  <c r="AF1920" s="1"/>
  <c r="AG1920" s="1"/>
  <c r="AE1920" l="1"/>
  <c r="AH1920"/>
  <c r="T1921"/>
  <c r="AJ1920" l="1"/>
  <c r="AI1920" s="1"/>
  <c r="V1921"/>
  <c r="X1921" s="1"/>
  <c r="U1921"/>
  <c r="W1921" s="1"/>
  <c r="S1922"/>
  <c r="Y1921" l="1"/>
  <c r="AA1921" s="1"/>
  <c r="R1923"/>
  <c r="AB1921"/>
  <c r="Z1921"/>
  <c r="AD1921" l="1"/>
  <c r="AC1921"/>
  <c r="AF1921" l="1"/>
  <c r="AG1921" s="1"/>
  <c r="T1922" s="1"/>
  <c r="AE1921"/>
  <c r="AH1921" l="1"/>
  <c r="AJ1921" s="1"/>
  <c r="V1922"/>
  <c r="X1922" s="1"/>
  <c r="U1922"/>
  <c r="W1922" s="1"/>
  <c r="S1923"/>
  <c r="AI1921" l="1"/>
  <c r="AB1922"/>
  <c r="Z1922"/>
  <c r="Y1922"/>
  <c r="AA1922" s="1"/>
  <c r="R1924"/>
  <c r="AD1922" l="1"/>
  <c r="AF1922" s="1"/>
  <c r="AG1922" s="1"/>
  <c r="AC1922"/>
  <c r="AH1922" l="1"/>
  <c r="AJ1922" s="1"/>
  <c r="T1923"/>
  <c r="AE1922"/>
  <c r="V1923" l="1"/>
  <c r="X1923" s="1"/>
  <c r="Z1923" s="1"/>
  <c r="U1923"/>
  <c r="W1923" s="1"/>
  <c r="S1924"/>
  <c r="R1925" s="1"/>
  <c r="AI1922"/>
  <c r="Y1923" l="1"/>
  <c r="AA1923" s="1"/>
  <c r="AB1923"/>
  <c r="AD1923" s="1"/>
  <c r="AC1923" l="1"/>
  <c r="AF1923" l="1"/>
  <c r="AG1923" s="1"/>
  <c r="AH1923" s="1"/>
  <c r="AJ1923" s="1"/>
  <c r="AE1923"/>
  <c r="T1924" l="1"/>
  <c r="AI1923"/>
  <c r="U1924" l="1"/>
  <c r="W1924" s="1"/>
  <c r="V1924"/>
  <c r="X1924" s="1"/>
  <c r="S1925"/>
  <c r="Y1924" l="1"/>
  <c r="AA1924" s="1"/>
  <c r="AB1924"/>
  <c r="Z1924"/>
  <c r="R1926"/>
  <c r="AC1924" l="1"/>
  <c r="AD1924"/>
  <c r="AE1924" l="1"/>
  <c r="AF1924"/>
  <c r="AG1924" s="1"/>
  <c r="T1925" s="1"/>
  <c r="AH1924" l="1"/>
  <c r="AJ1924" s="1"/>
  <c r="V1925"/>
  <c r="X1925" s="1"/>
  <c r="Z1925" s="1"/>
  <c r="U1925"/>
  <c r="W1925" s="1"/>
  <c r="S1926"/>
  <c r="AI1924" l="1"/>
  <c r="Y1925"/>
  <c r="AA1925" s="1"/>
  <c r="R1927"/>
  <c r="AB1925"/>
  <c r="AD1925" s="1"/>
  <c r="AC1925" l="1"/>
  <c r="AE1925" l="1"/>
  <c r="AF1925"/>
  <c r="AG1925" s="1"/>
  <c r="AH1925" l="1"/>
  <c r="AJ1925" s="1"/>
  <c r="T1926"/>
  <c r="U1926" l="1"/>
  <c r="W1926" s="1"/>
  <c r="V1926"/>
  <c r="X1926" s="1"/>
  <c r="Z1926" s="1"/>
  <c r="S1927"/>
  <c r="AI1925"/>
  <c r="Y1926" l="1"/>
  <c r="AA1926" s="1"/>
  <c r="R1928"/>
  <c r="AB1926"/>
  <c r="AD1926" s="1"/>
  <c r="AC1926" l="1"/>
  <c r="AF1926" l="1"/>
  <c r="AG1926" s="1"/>
  <c r="AE1926"/>
  <c r="AH1926" l="1"/>
  <c r="AJ1926" s="1"/>
  <c r="T1927"/>
  <c r="U1927" l="1"/>
  <c r="W1927" s="1"/>
  <c r="V1927"/>
  <c r="X1927" s="1"/>
  <c r="Z1927" s="1"/>
  <c r="S1928"/>
  <c r="AI1926"/>
  <c r="Y1927" l="1"/>
  <c r="R1929"/>
  <c r="AB1927"/>
  <c r="AD1927" s="1"/>
  <c r="AA1927" l="1"/>
  <c r="AC1927" s="1"/>
  <c r="AF1927" l="1"/>
  <c r="AG1927" s="1"/>
  <c r="AE1927"/>
  <c r="AH1927" l="1"/>
  <c r="AJ1927" s="1"/>
  <c r="T1928"/>
  <c r="AI1927" l="1"/>
  <c r="V1928"/>
  <c r="X1928" s="1"/>
  <c r="U1928"/>
  <c r="W1928" s="1"/>
  <c r="S1929"/>
  <c r="Y1928" l="1"/>
  <c r="AA1928" s="1"/>
  <c r="R1930"/>
  <c r="AB1928"/>
  <c r="Z1928"/>
  <c r="AD1928" l="1"/>
  <c r="AC1928"/>
  <c r="AE1928" l="1"/>
  <c r="AF1928"/>
  <c r="AG1928" s="1"/>
  <c r="AH1928" l="1"/>
  <c r="AJ1928" s="1"/>
  <c r="T1929"/>
  <c r="AI1928" l="1"/>
  <c r="U1929"/>
  <c r="W1929" s="1"/>
  <c r="V1929"/>
  <c r="X1929" s="1"/>
  <c r="S1930"/>
  <c r="AB1929" l="1"/>
  <c r="Z1929"/>
  <c r="R1931"/>
  <c r="Y1929"/>
  <c r="AA1929" s="1"/>
  <c r="AD1929" l="1"/>
  <c r="AF1929" s="1"/>
  <c r="AG1929" s="1"/>
  <c r="AC1929"/>
  <c r="AH1929" l="1"/>
  <c r="AJ1929" s="1"/>
  <c r="T1930"/>
  <c r="AE1929"/>
  <c r="V1930" l="1"/>
  <c r="X1930" s="1"/>
  <c r="Z1930" s="1"/>
  <c r="U1930"/>
  <c r="W1930" s="1"/>
  <c r="Y1930" s="1"/>
  <c r="AA1930" s="1"/>
  <c r="AC1930" s="1"/>
  <c r="S1931"/>
  <c r="AI1929"/>
  <c r="R1932" l="1"/>
  <c r="AB1930"/>
  <c r="AD1930" s="1"/>
  <c r="AF1930" s="1"/>
  <c r="AG1930" s="1"/>
  <c r="AH1930" l="1"/>
  <c r="AJ1930" s="1"/>
  <c r="T1931"/>
  <c r="AE1930"/>
  <c r="V1931" l="1"/>
  <c r="X1931" s="1"/>
  <c r="U1931"/>
  <c r="W1931" s="1"/>
  <c r="AI1930"/>
  <c r="S1932"/>
  <c r="AB1931" l="1"/>
  <c r="Z1931"/>
  <c r="Y1931"/>
  <c r="AA1931" s="1"/>
  <c r="R1933"/>
  <c r="AD1931" l="1"/>
  <c r="AE1931" s="1"/>
  <c r="AC1931"/>
  <c r="AF1931" l="1"/>
  <c r="AG1931" s="1"/>
  <c r="AH1931" l="1"/>
  <c r="AJ1931" s="1"/>
  <c r="T1932"/>
  <c r="V1932" l="1"/>
  <c r="X1932" s="1"/>
  <c r="Z1932" s="1"/>
  <c r="U1932"/>
  <c r="W1932" s="1"/>
  <c r="S1933"/>
  <c r="AI1931"/>
  <c r="Y1932" l="1"/>
  <c r="AA1932" s="1"/>
  <c r="R1934"/>
  <c r="AB1932"/>
  <c r="AD1932" s="1"/>
  <c r="AC1932" l="1"/>
  <c r="AF1932" l="1"/>
  <c r="AG1932" s="1"/>
  <c r="AE1932"/>
  <c r="AH1932" l="1"/>
  <c r="AJ1932" s="1"/>
  <c r="T1933"/>
  <c r="U1933" l="1"/>
  <c r="W1933" s="1"/>
  <c r="Y1933" s="1"/>
  <c r="V1933"/>
  <c r="X1933" s="1"/>
  <c r="Z1933" s="1"/>
  <c r="S1934"/>
  <c r="AI1932"/>
  <c r="AA1933" l="1"/>
  <c r="AC1933" s="1"/>
  <c r="R1935"/>
  <c r="AB1933"/>
  <c r="AD1933" s="1"/>
  <c r="AF1933" l="1"/>
  <c r="AG1933" s="1"/>
  <c r="T1934" s="1"/>
  <c r="AE1933"/>
  <c r="AH1933" l="1"/>
  <c r="AJ1933" s="1"/>
  <c r="U1934"/>
  <c r="W1934" s="1"/>
  <c r="V1934"/>
  <c r="X1934" s="1"/>
  <c r="S1935"/>
  <c r="AI1933" l="1"/>
  <c r="Y1934"/>
  <c r="AA1934" s="1"/>
  <c r="AB1934"/>
  <c r="Z1934"/>
  <c r="R1936"/>
  <c r="AC1934" l="1"/>
  <c r="AD1934"/>
  <c r="AE1934" l="1"/>
  <c r="AF1934"/>
  <c r="AG1934" s="1"/>
  <c r="AH1934" l="1"/>
  <c r="AJ1934" s="1"/>
  <c r="T1935"/>
  <c r="AI1934" l="1"/>
  <c r="U1935"/>
  <c r="W1935" s="1"/>
  <c r="V1935"/>
  <c r="X1935" s="1"/>
  <c r="Z1935" s="1"/>
  <c r="S1936"/>
  <c r="AB1935" l="1"/>
  <c r="AD1935" s="1"/>
  <c r="R1937"/>
  <c r="Y1935"/>
  <c r="AA1935" l="1"/>
  <c r="AC1935" s="1"/>
  <c r="AF1935" l="1"/>
  <c r="AG1935" s="1"/>
  <c r="AE1935"/>
  <c r="AH1935" l="1"/>
  <c r="AJ1935" s="1"/>
  <c r="T1936"/>
  <c r="V1936" l="1"/>
  <c r="X1936" s="1"/>
  <c r="U1936"/>
  <c r="W1936" s="1"/>
  <c r="Y1936" s="1"/>
  <c r="S1937"/>
  <c r="AI1935"/>
  <c r="AB1936" l="1"/>
  <c r="Z1936"/>
  <c r="R1938"/>
  <c r="AA1936"/>
  <c r="AC1936" s="1"/>
  <c r="AD1936" l="1"/>
  <c r="AF1936" s="1"/>
  <c r="AG1936" s="1"/>
  <c r="AE1936" l="1"/>
  <c r="AH1936"/>
  <c r="AJ1936" s="1"/>
  <c r="T1937"/>
  <c r="AI1936" l="1"/>
  <c r="V1937"/>
  <c r="X1937" s="1"/>
  <c r="U1937"/>
  <c r="W1937" s="1"/>
  <c r="S1938"/>
  <c r="Y1937" l="1"/>
  <c r="AA1937" s="1"/>
  <c r="R1939"/>
  <c r="AB1937"/>
  <c r="Z1937"/>
  <c r="AD1937" l="1"/>
  <c r="AC1937"/>
  <c r="AF1937" l="1"/>
  <c r="AG1937" s="1"/>
  <c r="T1938" s="1"/>
  <c r="AE1937"/>
  <c r="AH1937" l="1"/>
  <c r="AJ1937" s="1"/>
  <c r="V1938"/>
  <c r="X1938" s="1"/>
  <c r="U1938"/>
  <c r="W1938" s="1"/>
  <c r="S1939"/>
  <c r="AI1937" l="1"/>
  <c r="Y1938"/>
  <c r="R1940"/>
  <c r="AB1938"/>
  <c r="Z1938"/>
  <c r="AD1938" l="1"/>
  <c r="AA1938"/>
  <c r="AC1938" s="1"/>
  <c r="AF1938" l="1"/>
  <c r="AG1938" s="1"/>
  <c r="AE1938"/>
  <c r="AH1938" l="1"/>
  <c r="AJ1938" s="1"/>
  <c r="T1939"/>
  <c r="AI1938" l="1"/>
  <c r="U1939"/>
  <c r="W1939" s="1"/>
  <c r="V1939"/>
  <c r="X1939" s="1"/>
  <c r="S1940"/>
  <c r="R1941" l="1"/>
  <c r="AB1939"/>
  <c r="Z1939"/>
  <c r="Y1939"/>
  <c r="AA1939" s="1"/>
  <c r="AC1939" l="1"/>
  <c r="AD1939"/>
  <c r="AE1939" l="1"/>
  <c r="AF1939"/>
  <c r="AG1939" s="1"/>
  <c r="AH1939" l="1"/>
  <c r="AJ1939" s="1"/>
  <c r="T1940"/>
  <c r="AI1939" l="1"/>
  <c r="V1940"/>
  <c r="X1940" s="1"/>
  <c r="Z1940" s="1"/>
  <c r="U1940"/>
  <c r="W1940" s="1"/>
  <c r="S1941"/>
  <c r="Y1940" l="1"/>
  <c r="AA1940" s="1"/>
  <c r="AB1940"/>
  <c r="AD1940" s="1"/>
  <c r="R1942"/>
  <c r="AC1940" l="1"/>
  <c r="AE1940" l="1"/>
  <c r="AF1940"/>
  <c r="AG1940" s="1"/>
  <c r="AH1940" l="1"/>
  <c r="AJ1940" s="1"/>
  <c r="T1941"/>
  <c r="V1941" l="1"/>
  <c r="X1941" s="1"/>
  <c r="U1941"/>
  <c r="W1941" s="1"/>
  <c r="Y1941" s="1"/>
  <c r="S1942"/>
  <c r="AI1940"/>
  <c r="AB1941" l="1"/>
  <c r="Z1941"/>
  <c r="R1943"/>
  <c r="AA1941"/>
  <c r="AC1941" s="1"/>
  <c r="AD1941" l="1"/>
  <c r="AF1941" s="1"/>
  <c r="AG1941" s="1"/>
  <c r="AH1941" l="1"/>
  <c r="AJ1941" s="1"/>
  <c r="T1942"/>
  <c r="AE1941"/>
  <c r="U1942" l="1"/>
  <c r="W1942" s="1"/>
  <c r="V1942"/>
  <c r="X1942" s="1"/>
  <c r="S1943"/>
  <c r="AI1941"/>
  <c r="Y1942" l="1"/>
  <c r="AA1942" s="1"/>
  <c r="AB1942"/>
  <c r="Z1942"/>
  <c r="R1944"/>
  <c r="AD1942" l="1"/>
  <c r="AC1942"/>
  <c r="AF1942" l="1"/>
  <c r="AG1942" s="1"/>
  <c r="T1943" s="1"/>
  <c r="AE1942"/>
  <c r="AH1942" l="1"/>
  <c r="AJ1942" s="1"/>
  <c r="AI1942" s="1"/>
  <c r="V1943"/>
  <c r="X1943" s="1"/>
  <c r="Z1943" s="1"/>
  <c r="U1943"/>
  <c r="W1943" s="1"/>
  <c r="Y1943" s="1"/>
  <c r="AA1943" s="1"/>
  <c r="AC1943" s="1"/>
  <c r="S1944"/>
  <c r="R1945" l="1"/>
  <c r="AB1943"/>
  <c r="AD1943" s="1"/>
  <c r="AE1943" s="1"/>
  <c r="AF1943" l="1"/>
  <c r="AG1943" s="1"/>
  <c r="AH1943" l="1"/>
  <c r="AJ1943" s="1"/>
  <c r="T1944"/>
  <c r="AI1943" l="1"/>
  <c r="U1944"/>
  <c r="W1944" s="1"/>
  <c r="V1944"/>
  <c r="X1944" s="1"/>
  <c r="S1945"/>
  <c r="AB1944" l="1"/>
  <c r="Z1944"/>
  <c r="R1946"/>
  <c r="Y1944"/>
  <c r="AA1944" s="1"/>
  <c r="AC1944" l="1"/>
  <c r="AD1944"/>
  <c r="AF1944" l="1"/>
  <c r="AG1944" s="1"/>
  <c r="T1945" s="1"/>
  <c r="AE1944"/>
  <c r="AH1944" l="1"/>
  <c r="AJ1944" s="1"/>
  <c r="V1945"/>
  <c r="X1945" s="1"/>
  <c r="U1945"/>
  <c r="W1945" s="1"/>
  <c r="S1946"/>
  <c r="AI1944" l="1"/>
  <c r="AB1945"/>
  <c r="Z1945"/>
  <c r="Y1945"/>
  <c r="AA1945" s="1"/>
  <c r="R1947"/>
  <c r="AD1945" l="1"/>
  <c r="AC1945"/>
  <c r="AF1945" l="1"/>
  <c r="AG1945" s="1"/>
  <c r="AE1945"/>
  <c r="AH1945" l="1"/>
  <c r="AJ1945" s="1"/>
  <c r="T1946"/>
  <c r="V1946" l="1"/>
  <c r="X1946" s="1"/>
  <c r="U1946"/>
  <c r="W1946" s="1"/>
  <c r="S1947"/>
  <c r="AI1945"/>
  <c r="AB1946" l="1"/>
  <c r="Z1946"/>
  <c r="Y1946"/>
  <c r="AA1946" s="1"/>
  <c r="R1948"/>
  <c r="AD1946" l="1"/>
  <c r="AE1946" s="1"/>
  <c r="AC1946"/>
  <c r="AF1946" l="1"/>
  <c r="AG1946" s="1"/>
  <c r="AH1946" l="1"/>
  <c r="AJ1946" s="1"/>
  <c r="T1947"/>
  <c r="AI1946" l="1"/>
  <c r="V1947"/>
  <c r="X1947" s="1"/>
  <c r="U1947"/>
  <c r="W1947" s="1"/>
  <c r="S1948"/>
  <c r="Y1947" l="1"/>
  <c r="AA1947" s="1"/>
  <c r="R1949"/>
  <c r="AB1947"/>
  <c r="Z1947"/>
  <c r="AD1947" l="1"/>
  <c r="AC1947"/>
  <c r="AE1947" l="1"/>
  <c r="AF1947"/>
  <c r="AG1947" s="1"/>
  <c r="AH1947" l="1"/>
  <c r="AJ1947" s="1"/>
  <c r="T1948"/>
  <c r="AI1947" l="1"/>
  <c r="U1948"/>
  <c r="W1948" s="1"/>
  <c r="V1948"/>
  <c r="X1948" s="1"/>
  <c r="Z1948" s="1"/>
  <c r="S1949"/>
  <c r="AB1948" l="1"/>
  <c r="AD1948" s="1"/>
  <c r="R1950"/>
  <c r="Y1948"/>
  <c r="AA1948" l="1"/>
  <c r="AC1948" s="1"/>
  <c r="AF1948" l="1"/>
  <c r="AG1948" s="1"/>
  <c r="AE1948"/>
  <c r="AH1948" l="1"/>
  <c r="AJ1948" s="1"/>
  <c r="T1949"/>
  <c r="U1949" l="1"/>
  <c r="W1949" s="1"/>
  <c r="V1949"/>
  <c r="X1949" s="1"/>
  <c r="Z1949" s="1"/>
  <c r="S1950"/>
  <c r="AI1948"/>
  <c r="Y1949" l="1"/>
  <c r="AA1949" s="1"/>
  <c r="R1951"/>
  <c r="AB1949"/>
  <c r="AD1949" s="1"/>
  <c r="AC1949" l="1"/>
  <c r="AF1949" l="1"/>
  <c r="AG1949" s="1"/>
  <c r="AE1949"/>
  <c r="AH1949" l="1"/>
  <c r="AJ1949" s="1"/>
  <c r="T1950"/>
  <c r="U1950" l="1"/>
  <c r="W1950" s="1"/>
  <c r="V1950"/>
  <c r="X1950" s="1"/>
  <c r="S1951"/>
  <c r="AI1949"/>
  <c r="Y1950" l="1"/>
  <c r="AA1950" s="1"/>
  <c r="AB1950"/>
  <c r="Z1950"/>
  <c r="R1952"/>
  <c r="AD1950" l="1"/>
  <c r="AC1950"/>
  <c r="AF1950" l="1"/>
  <c r="AG1950" s="1"/>
  <c r="T1951" s="1"/>
  <c r="AE1950"/>
  <c r="AH1950" l="1"/>
  <c r="AJ1950" s="1"/>
  <c r="AI1950" s="1"/>
  <c r="V1951"/>
  <c r="X1951" s="1"/>
  <c r="Z1951" s="1"/>
  <c r="U1951"/>
  <c r="W1951" s="1"/>
  <c r="S1952"/>
  <c r="Y1951" l="1"/>
  <c r="AA1951" s="1"/>
  <c r="R1953"/>
  <c r="AB1951"/>
  <c r="AD1951" s="1"/>
  <c r="AC1951" l="1"/>
  <c r="AF1951" l="1"/>
  <c r="AG1951" s="1"/>
  <c r="AE1951"/>
  <c r="AH1951" l="1"/>
  <c r="AJ1951" s="1"/>
  <c r="AI1951" s="1"/>
  <c r="T1952"/>
  <c r="U1952" l="1"/>
  <c r="W1952" s="1"/>
  <c r="V1952"/>
  <c r="X1952" s="1"/>
  <c r="S1953"/>
  <c r="R1954" s="1"/>
  <c r="Y1952" l="1"/>
  <c r="AA1952" s="1"/>
  <c r="AB1952"/>
  <c r="Z1952"/>
  <c r="AC1952" l="1"/>
  <c r="AD1952"/>
  <c r="AF1952" l="1"/>
  <c r="AG1952" s="1"/>
  <c r="AH1952" s="1"/>
  <c r="AJ1952" s="1"/>
  <c r="AE1952"/>
  <c r="T1953" l="1"/>
  <c r="AI1952"/>
  <c r="V1953" l="1"/>
  <c r="X1953" s="1"/>
  <c r="U1953"/>
  <c r="W1953" s="1"/>
  <c r="S1954"/>
  <c r="AB1953" l="1"/>
  <c r="Z1953"/>
  <c r="Y1953"/>
  <c r="AA1953" s="1"/>
  <c r="R1955"/>
  <c r="AD1953" l="1"/>
  <c r="AC1953"/>
  <c r="AF1953" l="1"/>
  <c r="AG1953" s="1"/>
  <c r="T1954" s="1"/>
  <c r="AE1953"/>
  <c r="AH1953" l="1"/>
  <c r="AJ1953" s="1"/>
  <c r="U1954"/>
  <c r="W1954" s="1"/>
  <c r="V1954"/>
  <c r="X1954" s="1"/>
  <c r="S1955"/>
  <c r="AI1953" l="1"/>
  <c r="Y1954"/>
  <c r="AA1954" s="1"/>
  <c r="AB1954"/>
  <c r="Z1954"/>
  <c r="R1956"/>
  <c r="AD1954" l="1"/>
  <c r="AC1954"/>
  <c r="AF1954" l="1"/>
  <c r="AG1954" s="1"/>
  <c r="T1955" s="1"/>
  <c r="AE1954"/>
  <c r="AH1954" l="1"/>
  <c r="AJ1954" s="1"/>
  <c r="AI1954" s="1"/>
  <c r="U1955"/>
  <c r="W1955" s="1"/>
  <c r="V1955"/>
  <c r="X1955" s="1"/>
  <c r="Z1955" s="1"/>
  <c r="S1956"/>
  <c r="AA1955" l="1"/>
  <c r="Y1955"/>
  <c r="R1957"/>
  <c r="AB1955"/>
  <c r="AD1955" s="1"/>
  <c r="AC1955" l="1"/>
  <c r="AF1955" l="1"/>
  <c r="AG1955" s="1"/>
  <c r="AE1955"/>
  <c r="AH1955" l="1"/>
  <c r="AJ1955" s="1"/>
  <c r="T1956"/>
  <c r="AI1955" l="1"/>
  <c r="U1956"/>
  <c r="W1956" s="1"/>
  <c r="Y1956" s="1"/>
  <c r="V1956"/>
  <c r="X1956" s="1"/>
  <c r="S1957"/>
  <c r="AB1956" l="1"/>
  <c r="Z1956"/>
  <c r="AA1956"/>
  <c r="AC1956" s="1"/>
  <c r="R1958"/>
  <c r="AD1956" l="1"/>
  <c r="AE1956" s="1"/>
  <c r="AF1956" l="1"/>
  <c r="AG1956" s="1"/>
  <c r="AH1956" l="1"/>
  <c r="AJ1956" s="1"/>
  <c r="T1957"/>
  <c r="V1957" l="1"/>
  <c r="X1957" s="1"/>
  <c r="U1957"/>
  <c r="W1957" s="1"/>
  <c r="S1958"/>
  <c r="AI1956"/>
  <c r="AB1957" l="1"/>
  <c r="Z1957"/>
  <c r="Y1957"/>
  <c r="AA1957" s="1"/>
  <c r="R1959"/>
  <c r="AD1957" l="1"/>
  <c r="AC1957"/>
  <c r="AE1957" l="1"/>
  <c r="AF1957"/>
  <c r="AG1957" s="1"/>
  <c r="AH1957" l="1"/>
  <c r="AJ1957" s="1"/>
  <c r="T1958"/>
  <c r="AI1957" l="1"/>
  <c r="V1958"/>
  <c r="X1958" s="1"/>
  <c r="Z1958" s="1"/>
  <c r="U1958"/>
  <c r="W1958" s="1"/>
  <c r="S1959"/>
  <c r="Y1958" l="1"/>
  <c r="AA1958" s="1"/>
  <c r="AB1958"/>
  <c r="AD1958" s="1"/>
  <c r="R1960"/>
  <c r="AC1958" l="1"/>
  <c r="AF1958" l="1"/>
  <c r="AG1958" s="1"/>
  <c r="T1959" s="1"/>
  <c r="AE1958"/>
  <c r="AH1958" l="1"/>
  <c r="AJ1958" s="1"/>
  <c r="U1959"/>
  <c r="W1959" s="1"/>
  <c r="Y1959" s="1"/>
  <c r="V1959"/>
  <c r="X1959" s="1"/>
  <c r="Z1959" s="1"/>
  <c r="S1960"/>
  <c r="R1961" l="1"/>
  <c r="AI1958"/>
  <c r="AA1959"/>
  <c r="AC1959" s="1"/>
  <c r="AB1959"/>
  <c r="AD1959" s="1"/>
  <c r="AE1959" l="1"/>
  <c r="AF1959"/>
  <c r="AG1959" s="1"/>
  <c r="AH1959" l="1"/>
  <c r="AJ1959" s="1"/>
  <c r="T1960"/>
  <c r="AI1959" l="1"/>
  <c r="U1960"/>
  <c r="W1960" s="1"/>
  <c r="Y1960" s="1"/>
  <c r="V1960"/>
  <c r="X1960" s="1"/>
  <c r="S1961"/>
  <c r="AB1960" l="1"/>
  <c r="Z1960"/>
  <c r="AA1960"/>
  <c r="AC1960" s="1"/>
  <c r="R1962"/>
  <c r="AD1960" l="1"/>
  <c r="AE1960" s="1"/>
  <c r="AF1960" l="1"/>
  <c r="AG1960" s="1"/>
  <c r="AH1960" l="1"/>
  <c r="AJ1960" s="1"/>
  <c r="T1961"/>
  <c r="AI1960" l="1"/>
  <c r="U1961"/>
  <c r="W1961" s="1"/>
  <c r="V1961"/>
  <c r="X1961" s="1"/>
  <c r="Z1961" s="1"/>
  <c r="S1962"/>
  <c r="AB1961" l="1"/>
  <c r="AD1961" s="1"/>
  <c r="R1963"/>
  <c r="Y1961"/>
  <c r="AA1961" l="1"/>
  <c r="AC1961" s="1"/>
  <c r="AF1961" l="1"/>
  <c r="AG1961" s="1"/>
  <c r="AE1961"/>
  <c r="AH1961" l="1"/>
  <c r="AJ1961" s="1"/>
  <c r="T1962"/>
  <c r="V1962" l="1"/>
  <c r="X1962" s="1"/>
  <c r="U1962"/>
  <c r="W1962" s="1"/>
  <c r="S1963"/>
  <c r="AI1961"/>
  <c r="AB1962" l="1"/>
  <c r="Z1962"/>
  <c r="Y1962"/>
  <c r="AA1962" s="1"/>
  <c r="R1964"/>
  <c r="AD1962" l="1"/>
  <c r="AE1962" s="1"/>
  <c r="AC1962"/>
  <c r="AF1962" l="1"/>
  <c r="AG1962" s="1"/>
  <c r="AH1962" l="1"/>
  <c r="AJ1962" s="1"/>
  <c r="T1963"/>
  <c r="V1963" l="1"/>
  <c r="X1963" s="1"/>
  <c r="U1963"/>
  <c r="W1963" s="1"/>
  <c r="Y1963" s="1"/>
  <c r="S1964"/>
  <c r="AI1962"/>
  <c r="AB1963" l="1"/>
  <c r="Z1963"/>
  <c r="R1965"/>
  <c r="AA1963"/>
  <c r="AC1963" s="1"/>
  <c r="AD1963" l="1"/>
  <c r="AE1963" s="1"/>
  <c r="AF1963" l="1"/>
  <c r="AG1963" s="1"/>
  <c r="AH1963" l="1"/>
  <c r="AJ1963" s="1"/>
  <c r="T1964"/>
  <c r="U1964" l="1"/>
  <c r="W1964" s="1"/>
  <c r="V1964"/>
  <c r="X1964" s="1"/>
  <c r="S1965"/>
  <c r="AI1963"/>
  <c r="Y1964" l="1"/>
  <c r="AA1964" s="1"/>
  <c r="AB1964"/>
  <c r="Z1964"/>
  <c r="R1966"/>
  <c r="AD1964" l="1"/>
  <c r="AC1964"/>
  <c r="AF1964" l="1"/>
  <c r="AG1964" s="1"/>
  <c r="T1965" s="1"/>
  <c r="AE1964"/>
  <c r="AH1964" l="1"/>
  <c r="AJ1964" s="1"/>
  <c r="U1965"/>
  <c r="W1965" s="1"/>
  <c r="V1965"/>
  <c r="X1965" s="1"/>
  <c r="S1966"/>
  <c r="AI1964" l="1"/>
  <c r="Y1965"/>
  <c r="AA1965" s="1"/>
  <c r="AB1965"/>
  <c r="Z1965"/>
  <c r="R1967"/>
  <c r="AD1965" l="1"/>
  <c r="AC1965"/>
  <c r="AE1965" l="1"/>
  <c r="AF1965"/>
  <c r="AG1965" s="1"/>
  <c r="AH1965" l="1"/>
  <c r="AJ1965" s="1"/>
  <c r="T1966"/>
  <c r="V1966" l="1"/>
  <c r="X1966" s="1"/>
  <c r="U1966"/>
  <c r="W1966" s="1"/>
  <c r="S1967"/>
  <c r="AI1965"/>
  <c r="AB1966" l="1"/>
  <c r="Z1966"/>
  <c r="Y1966"/>
  <c r="AA1966" s="1"/>
  <c r="R1968"/>
  <c r="AD1966" l="1"/>
  <c r="AF1966" s="1"/>
  <c r="AG1966" s="1"/>
  <c r="AC1966"/>
  <c r="AH1966" l="1"/>
  <c r="T1967"/>
  <c r="AE1966"/>
  <c r="V1967" l="1"/>
  <c r="X1967" s="1"/>
  <c r="U1967"/>
  <c r="W1967" s="1"/>
  <c r="S1968"/>
  <c r="AJ1966"/>
  <c r="AI1966" s="1"/>
  <c r="G25" i="11" s="1"/>
  <c r="H25" l="1"/>
  <c r="AB1967" i="10"/>
  <c r="Z1967"/>
  <c r="Y1967"/>
  <c r="AA1967" s="1"/>
  <c r="R1969"/>
  <c r="AD1967" l="1"/>
  <c r="AC1967"/>
  <c r="AE1967" l="1"/>
  <c r="AF1967"/>
  <c r="AG1967" s="1"/>
  <c r="AH1967" l="1"/>
  <c r="AJ1967" s="1"/>
  <c r="T1968"/>
  <c r="U1968" l="1"/>
  <c r="W1968" s="1"/>
  <c r="V1968"/>
  <c r="X1968" s="1"/>
  <c r="S1969"/>
  <c r="AI1967"/>
  <c r="Y1968" l="1"/>
  <c r="AA1968" s="1"/>
  <c r="AB1968"/>
  <c r="Z1968"/>
  <c r="R1970"/>
  <c r="AC1968" l="1"/>
  <c r="AD1968"/>
  <c r="AF1968" s="1"/>
  <c r="AG1968" s="1"/>
  <c r="AE1968" l="1"/>
  <c r="AH1968"/>
  <c r="AJ1968" s="1"/>
  <c r="T1969"/>
  <c r="V1969" l="1"/>
  <c r="X1969" s="1"/>
  <c r="Z1969" s="1"/>
  <c r="U1969"/>
  <c r="W1969" s="1"/>
  <c r="S1970"/>
  <c r="AI1968"/>
  <c r="AA1969" l="1"/>
  <c r="Y1969"/>
  <c r="R1971"/>
  <c r="AB1969"/>
  <c r="AD1969" s="1"/>
  <c r="AC1969" l="1"/>
  <c r="AF1969" l="1"/>
  <c r="AG1969" s="1"/>
  <c r="AE1969"/>
  <c r="AH1969" l="1"/>
  <c r="AJ1969" s="1"/>
  <c r="T1970"/>
  <c r="AI1969" l="1"/>
  <c r="V1970"/>
  <c r="X1970" s="1"/>
  <c r="U1970"/>
  <c r="W1970" s="1"/>
  <c r="Y1970" s="1"/>
  <c r="S1971"/>
  <c r="AA1970" l="1"/>
  <c r="AC1970" s="1"/>
  <c r="R1972"/>
  <c r="AB1970"/>
  <c r="Z1970"/>
  <c r="AD1970" l="1"/>
  <c r="AE1970" s="1"/>
  <c r="AF1970" l="1"/>
  <c r="AG1970" s="1"/>
  <c r="AH1970" s="1"/>
  <c r="AJ1970" s="1"/>
  <c r="T1971" l="1"/>
  <c r="S1972" s="1"/>
  <c r="AI1970"/>
  <c r="V1971" l="1"/>
  <c r="X1971" s="1"/>
  <c r="Z1971" s="1"/>
  <c r="U1971"/>
  <c r="W1971" s="1"/>
  <c r="Y1971" s="1"/>
  <c r="R1973"/>
  <c r="AA1971" l="1"/>
  <c r="AC1971" s="1"/>
  <c r="AB1971"/>
  <c r="AD1971" s="1"/>
  <c r="AE1971" l="1"/>
  <c r="AF1971"/>
  <c r="AG1971" s="1"/>
  <c r="T1972" s="1"/>
  <c r="U1972" l="1"/>
  <c r="W1972" s="1"/>
  <c r="Y1972" s="1"/>
  <c r="V1972"/>
  <c r="X1972" s="1"/>
  <c r="Z1972" s="1"/>
  <c r="S1973"/>
  <c r="AH1971"/>
  <c r="AJ1971" s="1"/>
  <c r="AA1972" l="1"/>
  <c r="AC1972" s="1"/>
  <c r="R1974"/>
  <c r="AI1971"/>
  <c r="AB1972"/>
  <c r="AD1972" s="1"/>
  <c r="AF1972" l="1"/>
  <c r="AG1972" s="1"/>
  <c r="AH1972" s="1"/>
  <c r="AJ1972" s="1"/>
  <c r="AE1972"/>
  <c r="AI1972" l="1"/>
  <c r="T1973"/>
  <c r="U1973" s="1"/>
  <c r="W1973" s="1"/>
  <c r="S1974" l="1"/>
  <c r="R1975" s="1"/>
  <c r="V1973"/>
  <c r="X1973" s="1"/>
  <c r="Z1973" s="1"/>
  <c r="Y1973"/>
  <c r="AA1973" s="1"/>
  <c r="AB1973" l="1"/>
  <c r="AD1973" s="1"/>
  <c r="AC1973"/>
  <c r="AF1973" l="1"/>
  <c r="AG1973" s="1"/>
  <c r="T1974" s="1"/>
  <c r="AE1973"/>
  <c r="AH1973" l="1"/>
  <c r="AJ1973" s="1"/>
  <c r="AI1973" s="1"/>
  <c r="U1974"/>
  <c r="W1974" s="1"/>
  <c r="V1974"/>
  <c r="X1974" s="1"/>
  <c r="Z1974" s="1"/>
  <c r="S1975"/>
  <c r="R1976" l="1"/>
  <c r="Y1974"/>
  <c r="AA1974" s="1"/>
  <c r="AB1974"/>
  <c r="AD1974" s="1"/>
  <c r="AC1974" l="1"/>
  <c r="AF1974" l="1"/>
  <c r="AG1974" s="1"/>
  <c r="AE1974"/>
  <c r="AH1974" l="1"/>
  <c r="AJ1974" s="1"/>
  <c r="T1975"/>
  <c r="AI1974" l="1"/>
  <c r="U1975"/>
  <c r="W1975" s="1"/>
  <c r="V1975"/>
  <c r="X1975" s="1"/>
  <c r="S1976"/>
  <c r="AB1975" l="1"/>
  <c r="Z1975"/>
  <c r="R1977"/>
  <c r="Y1975"/>
  <c r="AA1975" s="1"/>
  <c r="AD1975" l="1"/>
  <c r="AC1975"/>
  <c r="AF1975" l="1"/>
  <c r="AG1975" s="1"/>
  <c r="T1976" s="1"/>
  <c r="AE1975"/>
  <c r="AH1975" l="1"/>
  <c r="AJ1975" s="1"/>
  <c r="AI1975" s="1"/>
  <c r="V1976"/>
  <c r="X1976" s="1"/>
  <c r="U1976"/>
  <c r="W1976" s="1"/>
  <c r="S1977"/>
  <c r="R1978" l="1"/>
  <c r="Y1976"/>
  <c r="AB1976"/>
  <c r="Z1976"/>
  <c r="AD1976" l="1"/>
  <c r="AA1976"/>
  <c r="AC1976" s="1"/>
  <c r="AE1976" l="1"/>
  <c r="AF1976"/>
  <c r="AG1976" s="1"/>
  <c r="AH1976" l="1"/>
  <c r="AJ1976" s="1"/>
  <c r="T1977"/>
  <c r="V1977" l="1"/>
  <c r="X1977" s="1"/>
  <c r="U1977"/>
  <c r="W1977" s="1"/>
  <c r="S1978"/>
  <c r="AI1976"/>
  <c r="AB1977" l="1"/>
  <c r="Z1977"/>
  <c r="Y1977"/>
  <c r="AA1977" s="1"/>
  <c r="R1979"/>
  <c r="AD1977" l="1"/>
  <c r="AC1977"/>
  <c r="AF1977" l="1"/>
  <c r="AG1977" s="1"/>
  <c r="AE1977"/>
  <c r="AH1977" l="1"/>
  <c r="AJ1977" s="1"/>
  <c r="T1978"/>
  <c r="V1978" l="1"/>
  <c r="X1978" s="1"/>
  <c r="U1978"/>
  <c r="W1978" s="1"/>
  <c r="S1979"/>
  <c r="AI1977"/>
  <c r="AB1978" l="1"/>
  <c r="Z1978"/>
  <c r="Y1978"/>
  <c r="AA1978" s="1"/>
  <c r="R1980"/>
  <c r="AD1978" l="1"/>
  <c r="AC1978"/>
  <c r="AF1978" l="1"/>
  <c r="AG1978" s="1"/>
  <c r="T1979" s="1"/>
  <c r="AE1978"/>
  <c r="AH1978" l="1"/>
  <c r="AJ1978" s="1"/>
  <c r="U1979"/>
  <c r="W1979" s="1"/>
  <c r="V1979"/>
  <c r="X1979" s="1"/>
  <c r="S1980"/>
  <c r="AI1978" l="1"/>
  <c r="Y1979"/>
  <c r="AA1979" s="1"/>
  <c r="AB1979"/>
  <c r="Z1979"/>
  <c r="R1981"/>
  <c r="AC1979" l="1"/>
  <c r="AD1979"/>
  <c r="AE1979" s="1"/>
  <c r="AF1979" l="1"/>
  <c r="AG1979" s="1"/>
  <c r="AH1979" l="1"/>
  <c r="AJ1979" s="1"/>
  <c r="T1980"/>
  <c r="U1980" l="1"/>
  <c r="W1980" s="1"/>
  <c r="V1980"/>
  <c r="X1980" s="1"/>
  <c r="Z1980" s="1"/>
  <c r="S1981"/>
  <c r="AI1979"/>
  <c r="Y1980" l="1"/>
  <c r="AA1980" s="1"/>
  <c r="R1982"/>
  <c r="AB1980"/>
  <c r="AD1980" s="1"/>
  <c r="AC1980" l="1"/>
  <c r="AE1980" l="1"/>
  <c r="AF1980"/>
  <c r="AG1980" s="1"/>
  <c r="AH1980" l="1"/>
  <c r="AJ1980" s="1"/>
  <c r="T1981"/>
  <c r="AI1980" l="1"/>
  <c r="V1981"/>
  <c r="X1981" s="1"/>
  <c r="U1981"/>
  <c r="W1981" s="1"/>
  <c r="S1982"/>
  <c r="Y1981" l="1"/>
  <c r="AA1981" s="1"/>
  <c r="R1983"/>
  <c r="AB1981"/>
  <c r="Z1981"/>
  <c r="AC1981" l="1"/>
  <c r="AD1981"/>
  <c r="AE1981" l="1"/>
  <c r="AF1981"/>
  <c r="AG1981" s="1"/>
  <c r="AH1981" l="1"/>
  <c r="AJ1981" s="1"/>
  <c r="T1982"/>
  <c r="V1982" l="1"/>
  <c r="X1982" s="1"/>
  <c r="U1982"/>
  <c r="W1982" s="1"/>
  <c r="S1983"/>
  <c r="AI1981"/>
  <c r="Z1982" l="1"/>
  <c r="AB1982"/>
  <c r="R1984"/>
  <c r="Y1982"/>
  <c r="AA1982" s="1"/>
  <c r="AD1982" l="1"/>
  <c r="AC1982"/>
  <c r="AF1982" l="1"/>
  <c r="AG1982" s="1"/>
  <c r="AE1982"/>
  <c r="AH1982" l="1"/>
  <c r="AJ1982" s="1"/>
  <c r="T1983"/>
  <c r="U1983" l="1"/>
  <c r="W1983" s="1"/>
  <c r="V1983"/>
  <c r="X1983" s="1"/>
  <c r="S1984"/>
  <c r="AI1982"/>
  <c r="Y1983" l="1"/>
  <c r="AA1983" s="1"/>
  <c r="AB1983"/>
  <c r="Z1983"/>
  <c r="R1985"/>
  <c r="AD1983" l="1"/>
  <c r="AC1983"/>
  <c r="AF1983" l="1"/>
  <c r="AG1983" s="1"/>
  <c r="AE1983"/>
  <c r="AH1983" l="1"/>
  <c r="AJ1983" s="1"/>
  <c r="T1984"/>
  <c r="V1984" l="1"/>
  <c r="X1984" s="1"/>
  <c r="U1984"/>
  <c r="W1984" s="1"/>
  <c r="S1985"/>
  <c r="AI1983"/>
  <c r="AB1984" l="1"/>
  <c r="Z1984"/>
  <c r="Y1984"/>
  <c r="AA1984" s="1"/>
  <c r="R1986"/>
  <c r="AD1984" l="1"/>
  <c r="AC1984"/>
  <c r="AE1984" l="1"/>
  <c r="AF1984"/>
  <c r="AG1984" s="1"/>
  <c r="AH1984" l="1"/>
  <c r="AJ1984" s="1"/>
  <c r="T1985"/>
  <c r="U1985" l="1"/>
  <c r="W1985" s="1"/>
  <c r="V1985"/>
  <c r="X1985" s="1"/>
  <c r="Z1985" s="1"/>
  <c r="S1986"/>
  <c r="AI1984"/>
  <c r="Y1985" l="1"/>
  <c r="AA1985" s="1"/>
  <c r="R1987"/>
  <c r="AB1985"/>
  <c r="AD1985" s="1"/>
  <c r="AC1985" l="1"/>
  <c r="AE1985" l="1"/>
  <c r="AF1985"/>
  <c r="AG1985" s="1"/>
  <c r="AH1985" l="1"/>
  <c r="AJ1985" s="1"/>
  <c r="T1986"/>
  <c r="V1986" l="1"/>
  <c r="X1986" s="1"/>
  <c r="U1986"/>
  <c r="W1986" s="1"/>
  <c r="S1987"/>
  <c r="AI1985"/>
  <c r="AB1986" l="1"/>
  <c r="Z1986"/>
  <c r="Y1986"/>
  <c r="AA1986" s="1"/>
  <c r="R1988"/>
  <c r="AD1986" l="1"/>
  <c r="AF1986" s="1"/>
  <c r="AG1986" s="1"/>
  <c r="AC1986"/>
  <c r="AH1986" l="1"/>
  <c r="AJ1986" s="1"/>
  <c r="T1987"/>
  <c r="AE1986"/>
  <c r="U1987" l="1"/>
  <c r="W1987" s="1"/>
  <c r="V1987"/>
  <c r="X1987" s="1"/>
  <c r="Z1987" s="1"/>
  <c r="S1988"/>
  <c r="AI1986"/>
  <c r="Y1987" l="1"/>
  <c r="AA1987" s="1"/>
  <c r="R1989"/>
  <c r="AB1987"/>
  <c r="AD1987" s="1"/>
  <c r="AC1987" l="1"/>
  <c r="AE1987" l="1"/>
  <c r="AF1987"/>
  <c r="AG1987" s="1"/>
  <c r="AH1987" l="1"/>
  <c r="AJ1987" s="1"/>
  <c r="T1988"/>
  <c r="V1988" l="1"/>
  <c r="X1988" s="1"/>
  <c r="U1988"/>
  <c r="W1988" s="1"/>
  <c r="S1989"/>
  <c r="AI1987"/>
  <c r="AB1988" l="1"/>
  <c r="Z1988"/>
  <c r="Y1988"/>
  <c r="AA1988" s="1"/>
  <c r="R1990"/>
  <c r="AD1988" l="1"/>
  <c r="AC1988"/>
  <c r="AF1988" l="1"/>
  <c r="AG1988" s="1"/>
  <c r="T1989" s="1"/>
  <c r="AE1988"/>
  <c r="AH1988" l="1"/>
  <c r="AJ1988" s="1"/>
  <c r="V1989"/>
  <c r="X1989" s="1"/>
  <c r="U1989"/>
  <c r="W1989" s="1"/>
  <c r="S1990"/>
  <c r="AI1988" l="1"/>
  <c r="AB1989"/>
  <c r="Z1989"/>
  <c r="Y1989"/>
  <c r="AA1989" s="1"/>
  <c r="R1991"/>
  <c r="AD1989" l="1"/>
  <c r="AE1989" s="1"/>
  <c r="AC1989"/>
  <c r="AF1989" l="1"/>
  <c r="AG1989" s="1"/>
  <c r="AH1989" l="1"/>
  <c r="AJ1989" s="1"/>
  <c r="T1990"/>
  <c r="V1990" l="1"/>
  <c r="X1990" s="1"/>
  <c r="U1990"/>
  <c r="W1990" s="1"/>
  <c r="Y1990" s="1"/>
  <c r="S1991"/>
  <c r="AI1989"/>
  <c r="AB1990" l="1"/>
  <c r="Z1990"/>
  <c r="R1992"/>
  <c r="AA1990"/>
  <c r="AC1990" s="1"/>
  <c r="AD1990" l="1"/>
  <c r="AE1990" s="1"/>
  <c r="AF1990" l="1"/>
  <c r="AG1990" s="1"/>
  <c r="AH1990" l="1"/>
  <c r="AJ1990" s="1"/>
  <c r="T1991"/>
  <c r="V1991" l="1"/>
  <c r="X1991" s="1"/>
  <c r="U1991"/>
  <c r="W1991" s="1"/>
  <c r="S1992"/>
  <c r="AI1990"/>
  <c r="AB1991" l="1"/>
  <c r="Z1991"/>
  <c r="Y1991"/>
  <c r="AA1991" s="1"/>
  <c r="R1993"/>
  <c r="AD1991" l="1"/>
  <c r="AC1991"/>
  <c r="AF1991" l="1"/>
  <c r="AG1991" s="1"/>
  <c r="AE1991"/>
  <c r="AH1991" l="1"/>
  <c r="AJ1991" s="1"/>
  <c r="T1992"/>
  <c r="U1992" l="1"/>
  <c r="W1992" s="1"/>
  <c r="Y1992" s="1"/>
  <c r="V1992"/>
  <c r="X1992" s="1"/>
  <c r="Z1992" s="1"/>
  <c r="S1993"/>
  <c r="AI1991"/>
  <c r="AB1992" l="1"/>
  <c r="AD1992" s="1"/>
  <c r="R1994"/>
  <c r="AA1992"/>
  <c r="AC1992" s="1"/>
  <c r="AF1992" l="1"/>
  <c r="AG1992" s="1"/>
  <c r="AE1992"/>
  <c r="AH1992" l="1"/>
  <c r="AJ1992" s="1"/>
  <c r="T1993"/>
  <c r="V1993" l="1"/>
  <c r="X1993" s="1"/>
  <c r="U1993"/>
  <c r="W1993" s="1"/>
  <c r="S1994"/>
  <c r="AI1992"/>
  <c r="AB1993" l="1"/>
  <c r="Z1993"/>
  <c r="Y1993"/>
  <c r="AA1993" s="1"/>
  <c r="R1995"/>
  <c r="AD1993" l="1"/>
  <c r="AF1993" s="1"/>
  <c r="AG1993" s="1"/>
  <c r="AC1993"/>
  <c r="AH1993" l="1"/>
  <c r="T1994"/>
  <c r="AE1993"/>
  <c r="V1994" l="1"/>
  <c r="X1994" s="1"/>
  <c r="U1994"/>
  <c r="W1994" s="1"/>
  <c r="S1995"/>
  <c r="AJ1993"/>
  <c r="AI1993" s="1"/>
  <c r="AB1994" l="1"/>
  <c r="Z1994"/>
  <c r="Y1994"/>
  <c r="AA1994" s="1"/>
  <c r="R1996"/>
  <c r="AD1994" l="1"/>
  <c r="AC1994"/>
  <c r="AF1994" l="1"/>
  <c r="AG1994" s="1"/>
  <c r="T1995" s="1"/>
  <c r="AE1994"/>
  <c r="AH1994" l="1"/>
  <c r="AJ1994" s="1"/>
  <c r="V1995"/>
  <c r="X1995" s="1"/>
  <c r="U1995"/>
  <c r="W1995" s="1"/>
  <c r="Y1995" s="1"/>
  <c r="S1996"/>
  <c r="AI1994" l="1"/>
  <c r="AB1995"/>
  <c r="Z1995"/>
  <c r="R1997"/>
  <c r="AA1995"/>
  <c r="AC1995" s="1"/>
  <c r="AD1995" l="1"/>
  <c r="AF1995" s="1"/>
  <c r="AG1995" s="1"/>
  <c r="AH1995" l="1"/>
  <c r="T1996"/>
  <c r="AE1995"/>
  <c r="V1996" l="1"/>
  <c r="X1996" s="1"/>
  <c r="Z1996" s="1"/>
  <c r="U1996"/>
  <c r="W1996" s="1"/>
  <c r="S1997"/>
  <c r="AJ1995"/>
  <c r="AI1995" s="1"/>
  <c r="AA1996" l="1"/>
  <c r="Y1996"/>
  <c r="R1998"/>
  <c r="AB1996"/>
  <c r="AD1996" s="1"/>
  <c r="AC1996" l="1"/>
  <c r="AF1996" l="1"/>
  <c r="AG1996" s="1"/>
  <c r="AE1996"/>
  <c r="AH1996" l="1"/>
  <c r="AJ1996" s="1"/>
  <c r="T1997"/>
  <c r="U1997" l="1"/>
  <c r="W1997" s="1"/>
  <c r="V1997"/>
  <c r="X1997" s="1"/>
  <c r="S1998"/>
  <c r="AI1996"/>
  <c r="Y1997" l="1"/>
  <c r="AA1997" s="1"/>
  <c r="AB1997"/>
  <c r="Z1997"/>
  <c r="R1999"/>
  <c r="AC1997" l="1"/>
  <c r="AD1997"/>
  <c r="AF1997" l="1"/>
  <c r="AG1997" s="1"/>
  <c r="T1998" s="1"/>
  <c r="AE1997"/>
  <c r="AH1997" l="1"/>
  <c r="AJ1997" s="1"/>
  <c r="V1998"/>
  <c r="X1998" s="1"/>
  <c r="U1998"/>
  <c r="W1998" s="1"/>
  <c r="S1999"/>
  <c r="R2000" s="1"/>
  <c r="AI1997" l="1"/>
  <c r="AB1998"/>
  <c r="Z1998"/>
  <c r="Y1998"/>
  <c r="AA1998" s="1"/>
  <c r="AD1998" l="1"/>
  <c r="AC1998"/>
  <c r="AF1998" l="1"/>
  <c r="AG1998" s="1"/>
  <c r="AH1998" s="1"/>
  <c r="AJ1998" s="1"/>
  <c r="AE1998"/>
  <c r="T1999" l="1"/>
  <c r="AI1998"/>
  <c r="U1999" l="1"/>
  <c r="W1999" s="1"/>
  <c r="V1999"/>
  <c r="X1999" s="1"/>
  <c r="S2000"/>
  <c r="Y1999" l="1"/>
  <c r="AA1999" s="1"/>
  <c r="AB1999"/>
  <c r="Z1999"/>
  <c r="R2001"/>
  <c r="AD1999" l="1"/>
  <c r="AC1999"/>
  <c r="AF1999" l="1"/>
  <c r="AG1999" s="1"/>
  <c r="T2000" s="1"/>
  <c r="AE1999"/>
  <c r="AH1999" l="1"/>
  <c r="AJ1999" s="1"/>
  <c r="U2000"/>
  <c r="W2000" s="1"/>
  <c r="V2000"/>
  <c r="X2000" s="1"/>
  <c r="S2001"/>
  <c r="AI1999" l="1"/>
  <c r="Y2000"/>
  <c r="AA2000" s="1"/>
  <c r="AB2000"/>
  <c r="Z2000"/>
  <c r="R2002"/>
  <c r="AC2000" l="1"/>
  <c r="AD2000"/>
  <c r="AE2000" l="1"/>
  <c r="AF2000"/>
  <c r="AG2000" s="1"/>
  <c r="AH2000" l="1"/>
  <c r="AJ2000" s="1"/>
  <c r="T2001"/>
  <c r="AI2000" l="1"/>
  <c r="U2001"/>
  <c r="W2001" s="1"/>
  <c r="Y2001" s="1"/>
  <c r="V2001"/>
  <c r="X2001" s="1"/>
  <c r="S2002"/>
  <c r="AB2001" l="1"/>
  <c r="Z2001"/>
  <c r="AA2001"/>
  <c r="AC2001" s="1"/>
  <c r="R2003"/>
  <c r="AD2001" l="1"/>
  <c r="AF2001" s="1"/>
  <c r="AG2001" s="1"/>
  <c r="AH2001" l="1"/>
  <c r="AJ2001" s="1"/>
  <c r="T2002"/>
  <c r="AE2001"/>
  <c r="V2002" l="1"/>
  <c r="X2002" s="1"/>
  <c r="U2002"/>
  <c r="W2002" s="1"/>
  <c r="S2003"/>
  <c r="AI2001"/>
  <c r="AB2002" l="1"/>
  <c r="Z2002"/>
  <c r="Y2002"/>
  <c r="AA2002" s="1"/>
  <c r="R2004"/>
  <c r="AD2002" l="1"/>
  <c r="AC2002"/>
  <c r="AF2002" l="1"/>
  <c r="AG2002" s="1"/>
  <c r="AE2002"/>
  <c r="AH2002" l="1"/>
  <c r="AJ2002" s="1"/>
  <c r="T2003"/>
  <c r="AI2002" l="1"/>
  <c r="V2003"/>
  <c r="X2003" s="1"/>
  <c r="U2003"/>
  <c r="W2003" s="1"/>
  <c r="S2004"/>
  <c r="Y2003" l="1"/>
  <c r="AA2003" s="1"/>
  <c r="R2005"/>
  <c r="AB2003"/>
  <c r="Z2003"/>
  <c r="AC2003" l="1"/>
  <c r="AD2003"/>
  <c r="AE2003" l="1"/>
  <c r="AF2003"/>
  <c r="AG2003" s="1"/>
  <c r="AH2003" l="1"/>
  <c r="AJ2003" s="1"/>
  <c r="T2004"/>
  <c r="V2004" l="1"/>
  <c r="X2004" s="1"/>
  <c r="Z2004" s="1"/>
  <c r="U2004"/>
  <c r="W2004" s="1"/>
  <c r="Y2004" s="1"/>
  <c r="AA2004" s="1"/>
  <c r="AC2004" s="1"/>
  <c r="S2005"/>
  <c r="AI2003"/>
  <c r="R2006" l="1"/>
  <c r="AB2004"/>
  <c r="AD2004" s="1"/>
  <c r="AE2004" s="1"/>
  <c r="AF2004" l="1"/>
  <c r="AG2004" s="1"/>
  <c r="AH2004" l="1"/>
  <c r="AJ2004" s="1"/>
  <c r="T2005"/>
  <c r="AI2004" l="1"/>
  <c r="V2005"/>
  <c r="X2005" s="1"/>
  <c r="U2005"/>
  <c r="W2005" s="1"/>
  <c r="S2006"/>
  <c r="Y2005" l="1"/>
  <c r="AA2005" s="1"/>
  <c r="R2007"/>
  <c r="AB2005"/>
  <c r="Z2005"/>
  <c r="AD2005" l="1"/>
  <c r="AC2005"/>
  <c r="AE2005" l="1"/>
  <c r="AF2005"/>
  <c r="AG2005" s="1"/>
  <c r="AH2005" l="1"/>
  <c r="AJ2005" s="1"/>
  <c r="T2006"/>
  <c r="AI2005" l="1"/>
  <c r="U2006"/>
  <c r="W2006" s="1"/>
  <c r="Y2006" s="1"/>
  <c r="V2006"/>
  <c r="X2006" s="1"/>
  <c r="S2007"/>
  <c r="AB2006" l="1"/>
  <c r="Z2006"/>
  <c r="AA2006"/>
  <c r="AC2006" s="1"/>
  <c r="R2008"/>
  <c r="AD2006" l="1"/>
  <c r="AF2006" s="1"/>
  <c r="AG2006" s="1"/>
  <c r="AH2006" l="1"/>
  <c r="AJ2006" s="1"/>
  <c r="T2007"/>
  <c r="AE2006"/>
  <c r="U2007" l="1"/>
  <c r="W2007" s="1"/>
  <c r="Y2007" s="1"/>
  <c r="V2007"/>
  <c r="X2007" s="1"/>
  <c r="Z2007" s="1"/>
  <c r="S2008"/>
  <c r="AI2006"/>
  <c r="AB2007" l="1"/>
  <c r="AD2007" s="1"/>
  <c r="R2009"/>
  <c r="AA2007"/>
  <c r="AC2007" s="1"/>
  <c r="AE2007" l="1"/>
  <c r="AF2007"/>
  <c r="AG2007" s="1"/>
  <c r="AH2007" l="1"/>
  <c r="AJ2007" s="1"/>
  <c r="T2008"/>
  <c r="V2008" l="1"/>
  <c r="X2008" s="1"/>
  <c r="U2008"/>
  <c r="W2008" s="1"/>
  <c r="Y2008" s="1"/>
  <c r="S2009"/>
  <c r="AI2007"/>
  <c r="AB2008" l="1"/>
  <c r="Z2008"/>
  <c r="R2010"/>
  <c r="AA2008"/>
  <c r="AC2008" s="1"/>
  <c r="AD2008" l="1"/>
  <c r="AF2008" s="1"/>
  <c r="AG2008" s="1"/>
  <c r="AH2008" l="1"/>
  <c r="AJ2008" s="1"/>
  <c r="T2009"/>
  <c r="AE2008"/>
  <c r="V2009" l="1"/>
  <c r="X2009" s="1"/>
  <c r="U2009"/>
  <c r="W2009" s="1"/>
  <c r="Y2009" s="1"/>
  <c r="S2010"/>
  <c r="AI2008"/>
  <c r="R2011" l="1"/>
  <c r="AB2009"/>
  <c r="Z2009"/>
  <c r="AA2009"/>
  <c r="AC2009" s="1"/>
  <c r="AD2009" l="1"/>
  <c r="AE2009" s="1"/>
  <c r="AF2009" l="1"/>
  <c r="AG2009" s="1"/>
  <c r="AH2009" l="1"/>
  <c r="AJ2009" s="1"/>
  <c r="T2010"/>
  <c r="V2010" l="1"/>
  <c r="X2010" s="1"/>
  <c r="Z2010" s="1"/>
  <c r="U2010"/>
  <c r="W2010" s="1"/>
  <c r="S2011"/>
  <c r="AI2009"/>
  <c r="Y2010" l="1"/>
  <c r="AA2010" s="1"/>
  <c r="R2012"/>
  <c r="AB2010"/>
  <c r="AD2010" s="1"/>
  <c r="AC2010" l="1"/>
  <c r="AF2010" l="1"/>
  <c r="AG2010" s="1"/>
  <c r="AE2010"/>
  <c r="AH2010" l="1"/>
  <c r="AJ2010" s="1"/>
  <c r="T2011"/>
  <c r="V2011" l="1"/>
  <c r="X2011" s="1"/>
  <c r="U2011"/>
  <c r="W2011" s="1"/>
  <c r="Y2011" s="1"/>
  <c r="S2012"/>
  <c r="AI2010"/>
  <c r="AB2011" l="1"/>
  <c r="Z2011"/>
  <c r="R2013"/>
  <c r="AA2011"/>
  <c r="AC2011" s="1"/>
  <c r="AD2011" l="1"/>
  <c r="AF2011" s="1"/>
  <c r="AG2011" s="1"/>
  <c r="AE2011" l="1"/>
  <c r="AH2011"/>
  <c r="AJ2011" s="1"/>
  <c r="T2012"/>
  <c r="AI2011" l="1"/>
  <c r="U2012"/>
  <c r="W2012" s="1"/>
  <c r="V2012"/>
  <c r="X2012" s="1"/>
  <c r="S2013"/>
  <c r="AB2012" l="1"/>
  <c r="Z2012"/>
  <c r="R2014"/>
  <c r="Y2012"/>
  <c r="AA2012" s="1"/>
  <c r="AD2012" l="1"/>
  <c r="AC2012"/>
  <c r="AE2012" l="1"/>
  <c r="AF2012"/>
  <c r="AG2012" s="1"/>
  <c r="T2013" s="1"/>
  <c r="AH2012" l="1"/>
  <c r="AJ2012" s="1"/>
  <c r="AI2012" s="1"/>
  <c r="U2013"/>
  <c r="W2013" s="1"/>
  <c r="V2013"/>
  <c r="X2013" s="1"/>
  <c r="S2014"/>
  <c r="Y2013" l="1"/>
  <c r="AA2013" s="1"/>
  <c r="AB2013"/>
  <c r="Z2013"/>
  <c r="R2015"/>
  <c r="AC2013" l="1"/>
  <c r="AD2013"/>
  <c r="AF2013" l="1"/>
  <c r="AG2013" s="1"/>
  <c r="AE2013"/>
  <c r="AH2013" l="1"/>
  <c r="AJ2013" s="1"/>
  <c r="T2014"/>
  <c r="AI2013" l="1"/>
  <c r="U2014"/>
  <c r="W2014" s="1"/>
  <c r="V2014"/>
  <c r="X2014" s="1"/>
  <c r="S2015"/>
  <c r="AB2014" l="1"/>
  <c r="Z2014"/>
  <c r="R2016"/>
  <c r="Y2014"/>
  <c r="AA2014" s="1"/>
  <c r="AD2014" l="1"/>
  <c r="AE2014" s="1"/>
  <c r="AC2014"/>
  <c r="AF2014" l="1"/>
  <c r="AG2014" s="1"/>
  <c r="AH2014" l="1"/>
  <c r="AJ2014" s="1"/>
  <c r="T2015"/>
  <c r="V2015" l="1"/>
  <c r="X2015" s="1"/>
  <c r="U2015"/>
  <c r="W2015" s="1"/>
  <c r="S2016"/>
  <c r="AI2014"/>
  <c r="AB2015" l="1"/>
  <c r="Z2015"/>
  <c r="Y2015"/>
  <c r="AA2015" s="1"/>
  <c r="R2017"/>
  <c r="AD2015" l="1"/>
  <c r="AC2015"/>
  <c r="AE2015" l="1"/>
  <c r="AF2015"/>
  <c r="AG2015" s="1"/>
  <c r="AH2015" l="1"/>
  <c r="AJ2015" s="1"/>
  <c r="T2016"/>
  <c r="AI2015" l="1"/>
  <c r="U2016"/>
  <c r="W2016" s="1"/>
  <c r="V2016"/>
  <c r="X2016" s="1"/>
  <c r="Z2016" s="1"/>
  <c r="S2017"/>
  <c r="AB2016" l="1"/>
  <c r="AD2016" s="1"/>
  <c r="R2018"/>
  <c r="Y2016"/>
  <c r="AA2016" l="1"/>
  <c r="AC2016" s="1"/>
  <c r="AE2016" l="1"/>
  <c r="AF2016"/>
  <c r="AG2016" s="1"/>
  <c r="AH2016" l="1"/>
  <c r="AJ2016" s="1"/>
  <c r="T2017"/>
  <c r="V2017" l="1"/>
  <c r="X2017" s="1"/>
  <c r="Z2017" s="1"/>
  <c r="U2017"/>
  <c r="W2017" s="1"/>
  <c r="S2018"/>
  <c r="AI2016"/>
  <c r="Y2017" l="1"/>
  <c r="AA2017" s="1"/>
  <c r="R2019"/>
  <c r="AB2017"/>
  <c r="AD2017" s="1"/>
  <c r="AC2017" l="1"/>
  <c r="AE2017" l="1"/>
  <c r="AF2017"/>
  <c r="AG2017" s="1"/>
  <c r="AH2017" l="1"/>
  <c r="AJ2017" s="1"/>
  <c r="T2018"/>
  <c r="U2018" l="1"/>
  <c r="W2018" s="1"/>
  <c r="V2018"/>
  <c r="X2018" s="1"/>
  <c r="Z2018" s="1"/>
  <c r="S2019"/>
  <c r="AI2017"/>
  <c r="Y2018" l="1"/>
  <c r="AA2018" s="1"/>
  <c r="R2020"/>
  <c r="AB2018"/>
  <c r="AD2018" s="1"/>
  <c r="AC2018" l="1"/>
  <c r="AF2018" l="1"/>
  <c r="AG2018" s="1"/>
  <c r="AE2018"/>
  <c r="AH2018" l="1"/>
  <c r="AJ2018" s="1"/>
  <c r="T2019"/>
  <c r="V2019" l="1"/>
  <c r="X2019" s="1"/>
  <c r="U2019"/>
  <c r="W2019" s="1"/>
  <c r="Y2019" s="1"/>
  <c r="S2020"/>
  <c r="AI2018"/>
  <c r="AB2019" l="1"/>
  <c r="Z2019"/>
  <c r="R2021"/>
  <c r="AA2019"/>
  <c r="AC2019" s="1"/>
  <c r="AD2019" l="1"/>
  <c r="AE2019" s="1"/>
  <c r="AF2019" l="1"/>
  <c r="AG2019" s="1"/>
  <c r="T2020" s="1"/>
  <c r="U2020" l="1"/>
  <c r="W2020" s="1"/>
  <c r="Y2020" s="1"/>
  <c r="V2020"/>
  <c r="X2020" s="1"/>
  <c r="S2021"/>
  <c r="AH2019"/>
  <c r="AB2020" l="1"/>
  <c r="Z2020"/>
  <c r="R2022"/>
  <c r="AJ2019"/>
  <c r="AI2019" s="1"/>
  <c r="AA2020"/>
  <c r="AC2020" s="1"/>
  <c r="AD2020" l="1"/>
  <c r="AF2020" s="1"/>
  <c r="AG2020" s="1"/>
  <c r="T2021" s="1"/>
  <c r="U2021" l="1"/>
  <c r="W2021" s="1"/>
  <c r="Y2021" s="1"/>
  <c r="AA2021" s="1"/>
  <c r="AC2021" s="1"/>
  <c r="V2021"/>
  <c r="X2021" s="1"/>
  <c r="Z2021" s="1"/>
  <c r="S2022"/>
  <c r="AE2020"/>
  <c r="AH2020" s="1"/>
  <c r="AJ2020" s="1"/>
  <c r="R2023" l="1"/>
  <c r="AI2020"/>
  <c r="AB2021"/>
  <c r="AD2021" s="1"/>
  <c r="AF2021" s="1"/>
  <c r="AG2021" s="1"/>
  <c r="AH2021" l="1"/>
  <c r="AJ2021" s="1"/>
  <c r="T2022"/>
  <c r="AE2021"/>
  <c r="AI2021" l="1"/>
  <c r="U2022"/>
  <c r="W2022" s="1"/>
  <c r="Y2022" s="1"/>
  <c r="V2022"/>
  <c r="X2022" s="1"/>
  <c r="Z2022" s="1"/>
  <c r="S2023"/>
  <c r="R2024" l="1"/>
  <c r="AA2022"/>
  <c r="AC2022" s="1"/>
  <c r="AB2022"/>
  <c r="AD2022" s="1"/>
  <c r="AE2022" l="1"/>
  <c r="AF2022"/>
  <c r="AG2022" s="1"/>
  <c r="AH2022" l="1"/>
  <c r="AJ2022" s="1"/>
  <c r="T2023"/>
  <c r="V2023" l="1"/>
  <c r="X2023" s="1"/>
  <c r="Z2023" s="1"/>
  <c r="U2023"/>
  <c r="W2023" s="1"/>
  <c r="S2024"/>
  <c r="AI2022"/>
  <c r="Y2023" l="1"/>
  <c r="AA2023" s="1"/>
  <c r="R2025"/>
  <c r="AB2023"/>
  <c r="AD2023" s="1"/>
  <c r="AC2023" l="1"/>
  <c r="AE2023" l="1"/>
  <c r="AF2023"/>
  <c r="AG2023" s="1"/>
  <c r="AH2023" l="1"/>
  <c r="AJ2023" s="1"/>
  <c r="T2024"/>
  <c r="U2024" l="1"/>
  <c r="W2024" s="1"/>
  <c r="V2024"/>
  <c r="X2024" s="1"/>
  <c r="S2025"/>
  <c r="R2026" s="1"/>
  <c r="AI2023"/>
  <c r="Y2024" l="1"/>
  <c r="AA2024" s="1"/>
  <c r="AB2024"/>
  <c r="Z2024"/>
  <c r="AD2024" l="1"/>
  <c r="AC2024"/>
  <c r="AE2024" l="1"/>
  <c r="AF2024"/>
  <c r="AG2024" s="1"/>
  <c r="AH2024" s="1"/>
  <c r="AJ2024" s="1"/>
  <c r="T2025" l="1"/>
  <c r="AI2024"/>
  <c r="V2025" l="1"/>
  <c r="X2025" s="1"/>
  <c r="Z2025" s="1"/>
  <c r="U2025"/>
  <c r="W2025" s="1"/>
  <c r="Y2025" s="1"/>
  <c r="S2026"/>
  <c r="R2027" l="1"/>
  <c r="AA2025"/>
  <c r="AC2025" s="1"/>
  <c r="AB2025"/>
  <c r="AD2025" s="1"/>
  <c r="AF2025" l="1"/>
  <c r="AG2025" s="1"/>
  <c r="AE2025"/>
  <c r="AH2025" l="1"/>
  <c r="AJ2025" s="1"/>
  <c r="T2026"/>
  <c r="AI2025" l="1"/>
  <c r="U2026"/>
  <c r="W2026" s="1"/>
  <c r="V2026"/>
  <c r="X2026" s="1"/>
  <c r="S2027"/>
  <c r="R2028" l="1"/>
  <c r="AB2026"/>
  <c r="Z2026"/>
  <c r="Y2026"/>
  <c r="AA2026" s="1"/>
  <c r="AC2026" l="1"/>
  <c r="AD2026"/>
  <c r="AE2026" l="1"/>
  <c r="AF2026"/>
  <c r="AG2026" s="1"/>
  <c r="T2027" s="1"/>
  <c r="AH2026" l="1"/>
  <c r="AJ2026" s="1"/>
  <c r="U2027"/>
  <c r="W2027" s="1"/>
  <c r="V2027"/>
  <c r="X2027" s="1"/>
  <c r="S2028"/>
  <c r="AI2026" l="1"/>
  <c r="AB2027"/>
  <c r="Z2027"/>
  <c r="R2029"/>
  <c r="Y2027"/>
  <c r="AA2027" s="1"/>
  <c r="AC2027" l="1"/>
  <c r="AD2027"/>
  <c r="AE2027" l="1"/>
  <c r="AF2027"/>
  <c r="AG2027" s="1"/>
  <c r="T2028" s="1"/>
  <c r="AH2027" l="1"/>
  <c r="AJ2027" s="1"/>
  <c r="AI2027" s="1"/>
  <c r="U2028"/>
  <c r="W2028" s="1"/>
  <c r="Y2028" s="1"/>
  <c r="V2028"/>
  <c r="X2028" s="1"/>
  <c r="Z2028" s="1"/>
  <c r="S2029"/>
  <c r="AB2028" l="1"/>
  <c r="AD2028" s="1"/>
  <c r="R2030"/>
  <c r="AA2028"/>
  <c r="AC2028" s="1"/>
  <c r="AE2028" l="1"/>
  <c r="AF2028"/>
  <c r="AG2028" s="1"/>
  <c r="AH2028" l="1"/>
  <c r="AJ2028" s="1"/>
  <c r="T2029"/>
  <c r="U2029" l="1"/>
  <c r="W2029" s="1"/>
  <c r="V2029"/>
  <c r="X2029" s="1"/>
  <c r="S2030"/>
  <c r="AI2028"/>
  <c r="AA2029" l="1"/>
  <c r="Y2029"/>
  <c r="AB2029"/>
  <c r="Z2029"/>
  <c r="R2031"/>
  <c r="AC2029" l="1"/>
  <c r="AD2029"/>
  <c r="AE2029" l="1"/>
  <c r="AF2029"/>
  <c r="AG2029" s="1"/>
  <c r="T2030" s="1"/>
  <c r="AH2029" l="1"/>
  <c r="AJ2029" s="1"/>
  <c r="AI2029" s="1"/>
  <c r="U2030"/>
  <c r="W2030" s="1"/>
  <c r="V2030"/>
  <c r="X2030" s="1"/>
  <c r="S2031"/>
  <c r="Y2030" l="1"/>
  <c r="AA2030" s="1"/>
  <c r="AB2030"/>
  <c r="Z2030"/>
  <c r="R2032"/>
  <c r="AD2030" l="1"/>
  <c r="AC2030"/>
  <c r="AE2030" l="1"/>
  <c r="AF2030"/>
  <c r="AG2030" s="1"/>
  <c r="AH2030" l="1"/>
  <c r="AJ2030" s="1"/>
  <c r="T2031"/>
  <c r="V2031" l="1"/>
  <c r="X2031" s="1"/>
  <c r="U2031"/>
  <c r="W2031" s="1"/>
  <c r="Y2031" s="1"/>
  <c r="S2032"/>
  <c r="AI2030"/>
  <c r="AB2031" l="1"/>
  <c r="Z2031"/>
  <c r="R2033"/>
  <c r="AA2031"/>
  <c r="AC2031" s="1"/>
  <c r="AD2031" l="1"/>
  <c r="AE2031" s="1"/>
  <c r="AF2031" l="1"/>
  <c r="AG2031" s="1"/>
  <c r="AH2031" l="1"/>
  <c r="AJ2031" s="1"/>
  <c r="T2032"/>
  <c r="V2032" l="1"/>
  <c r="X2032" s="1"/>
  <c r="U2032"/>
  <c r="W2032" s="1"/>
  <c r="S2033"/>
  <c r="AI2031"/>
  <c r="AB2032" l="1"/>
  <c r="Z2032"/>
  <c r="Y2032"/>
  <c r="AA2032" s="1"/>
  <c r="R2034"/>
  <c r="AD2032" l="1"/>
  <c r="AC2032"/>
  <c r="AF2032" l="1"/>
  <c r="AG2032" s="1"/>
  <c r="AE2032"/>
  <c r="AH2032" l="1"/>
  <c r="AJ2032" s="1"/>
  <c r="T2033"/>
  <c r="AI2032" l="1"/>
  <c r="V2033"/>
  <c r="X2033" s="1"/>
  <c r="Z2033" s="1"/>
  <c r="U2033"/>
  <c r="W2033" s="1"/>
  <c r="Y2033" s="1"/>
  <c r="S2034"/>
  <c r="R2035" l="1"/>
  <c r="AA2033"/>
  <c r="AC2033" s="1"/>
  <c r="AB2033"/>
  <c r="AD2033" s="1"/>
  <c r="AF2033" l="1"/>
  <c r="AG2033" s="1"/>
  <c r="AE2033"/>
  <c r="AH2033" l="1"/>
  <c r="AJ2033" s="1"/>
  <c r="T2034"/>
  <c r="V2034" l="1"/>
  <c r="X2034" s="1"/>
  <c r="Z2034" s="1"/>
  <c r="U2034"/>
  <c r="W2034" s="1"/>
  <c r="S2035"/>
  <c r="AI2033"/>
  <c r="Y2034" l="1"/>
  <c r="AA2034" s="1"/>
  <c r="R2036"/>
  <c r="AB2034"/>
  <c r="AD2034" s="1"/>
  <c r="AC2034" l="1"/>
  <c r="AF2034" l="1"/>
  <c r="AG2034" s="1"/>
  <c r="AE2034"/>
  <c r="AH2034" l="1"/>
  <c r="AJ2034" s="1"/>
  <c r="T2035"/>
  <c r="V2035" l="1"/>
  <c r="X2035" s="1"/>
  <c r="U2035"/>
  <c r="W2035" s="1"/>
  <c r="S2036"/>
  <c r="AI2034"/>
  <c r="AB2035" l="1"/>
  <c r="Z2035"/>
  <c r="Y2035"/>
  <c r="AA2035" s="1"/>
  <c r="R2037"/>
  <c r="AD2035" l="1"/>
  <c r="AC2035"/>
  <c r="AF2035" l="1"/>
  <c r="AG2035" s="1"/>
  <c r="T2036" s="1"/>
  <c r="AE2035"/>
  <c r="AH2035" l="1"/>
  <c r="AJ2035" s="1"/>
  <c r="V2036"/>
  <c r="X2036" s="1"/>
  <c r="U2036"/>
  <c r="W2036" s="1"/>
  <c r="S2037"/>
  <c r="AI2035" l="1"/>
  <c r="AB2036"/>
  <c r="Z2036"/>
  <c r="Y2036"/>
  <c r="AA2036" s="1"/>
  <c r="R2038"/>
  <c r="AD2036" l="1"/>
  <c r="AF2036" s="1"/>
  <c r="AG2036" s="1"/>
  <c r="AC2036"/>
  <c r="AH2036" l="1"/>
  <c r="AJ2036" s="1"/>
  <c r="T2037"/>
  <c r="AE2036"/>
  <c r="V2037" l="1"/>
  <c r="X2037" s="1"/>
  <c r="Z2037" s="1"/>
  <c r="U2037"/>
  <c r="W2037" s="1"/>
  <c r="S2038"/>
  <c r="AI2036"/>
  <c r="Y2037" l="1"/>
  <c r="AA2037" s="1"/>
  <c r="R2039"/>
  <c r="AB2037"/>
  <c r="AD2037" s="1"/>
  <c r="AC2037" l="1"/>
  <c r="AF2037" l="1"/>
  <c r="AG2037" s="1"/>
  <c r="T2038" s="1"/>
  <c r="AE2037"/>
  <c r="AH2037" l="1"/>
  <c r="AJ2037" s="1"/>
  <c r="V2038"/>
  <c r="X2038" s="1"/>
  <c r="U2038"/>
  <c r="W2038" s="1"/>
  <c r="Y2038" s="1"/>
  <c r="S2039"/>
  <c r="R2040" s="1"/>
  <c r="AA2038" l="1"/>
  <c r="AC2038" s="1"/>
  <c r="AI2037"/>
  <c r="AB2038"/>
  <c r="Z2038"/>
  <c r="AD2038" l="1"/>
  <c r="AE2038" l="1"/>
  <c r="AF2038"/>
  <c r="AG2038" s="1"/>
  <c r="AH2038" s="1"/>
  <c r="AJ2038" s="1"/>
  <c r="T2039" l="1"/>
  <c r="V2039" s="1"/>
  <c r="X2039" s="1"/>
  <c r="AI2038"/>
  <c r="S2040" l="1"/>
  <c r="R2041" s="1"/>
  <c r="U2039"/>
  <c r="W2039" s="1"/>
  <c r="Y2039" s="1"/>
  <c r="AB2039"/>
  <c r="Z2039"/>
  <c r="AA2039" l="1"/>
  <c r="AC2039" s="1"/>
  <c r="AD2039"/>
  <c r="AE2039" l="1"/>
  <c r="AF2039"/>
  <c r="AG2039" s="1"/>
  <c r="AH2039" l="1"/>
  <c r="AJ2039" s="1"/>
  <c r="T2040"/>
  <c r="U2040" l="1"/>
  <c r="W2040" s="1"/>
  <c r="V2040"/>
  <c r="X2040" s="1"/>
  <c r="Z2040" s="1"/>
  <c r="S2041"/>
  <c r="AI2039"/>
  <c r="Y2040" l="1"/>
  <c r="AA2040" s="1"/>
  <c r="R2042"/>
  <c r="AB2040"/>
  <c r="AD2040" s="1"/>
  <c r="AC2040" l="1"/>
  <c r="AE2040" l="1"/>
  <c r="AF2040"/>
  <c r="AG2040" s="1"/>
  <c r="AH2040" l="1"/>
  <c r="AJ2040" s="1"/>
  <c r="T2041"/>
  <c r="AI2040" l="1"/>
  <c r="U2041"/>
  <c r="W2041" s="1"/>
  <c r="V2041"/>
  <c r="X2041" s="1"/>
  <c r="S2042"/>
  <c r="AB2041" l="1"/>
  <c r="Z2041"/>
  <c r="R2043"/>
  <c r="Y2041"/>
  <c r="AA2041" s="1"/>
  <c r="AD2041" l="1"/>
  <c r="AC2041"/>
  <c r="AE2041" l="1"/>
  <c r="AF2041"/>
  <c r="AG2041" s="1"/>
  <c r="AH2041" l="1"/>
  <c r="AJ2041" s="1"/>
  <c r="T2042"/>
  <c r="U2042" l="1"/>
  <c r="W2042" s="1"/>
  <c r="V2042"/>
  <c r="X2042" s="1"/>
  <c r="S2043"/>
  <c r="AI2041"/>
  <c r="Y2042" l="1"/>
  <c r="AA2042" s="1"/>
  <c r="AB2042"/>
  <c r="Z2042"/>
  <c r="R2044"/>
  <c r="AD2042" l="1"/>
  <c r="AC2042"/>
  <c r="AF2042" l="1"/>
  <c r="AG2042" s="1"/>
  <c r="T2043" s="1"/>
  <c r="AE2042"/>
  <c r="AH2042" l="1"/>
  <c r="AJ2042" s="1"/>
  <c r="AI2042" s="1"/>
  <c r="V2043"/>
  <c r="X2043" s="1"/>
  <c r="Z2043" s="1"/>
  <c r="U2043"/>
  <c r="W2043" s="1"/>
  <c r="Y2043" s="1"/>
  <c r="AA2043" s="1"/>
  <c r="AC2043" s="1"/>
  <c r="S2044"/>
  <c r="R2045" l="1"/>
  <c r="AB2043"/>
  <c r="AD2043" s="1"/>
  <c r="AF2043" s="1"/>
  <c r="AG2043" s="1"/>
  <c r="AH2043" l="1"/>
  <c r="AJ2043" s="1"/>
  <c r="T2044"/>
  <c r="AE2043"/>
  <c r="U2044" l="1"/>
  <c r="W2044" s="1"/>
  <c r="V2044"/>
  <c r="X2044" s="1"/>
  <c r="Z2044" s="1"/>
  <c r="AI2043"/>
  <c r="S2045"/>
  <c r="Y2044" l="1"/>
  <c r="AA2044" s="1"/>
  <c r="R2046"/>
  <c r="AB2044"/>
  <c r="AD2044" s="1"/>
  <c r="AC2044" l="1"/>
  <c r="AF2044" l="1"/>
  <c r="AG2044" s="1"/>
  <c r="AE2044"/>
  <c r="AH2044" l="1"/>
  <c r="AJ2044" s="1"/>
  <c r="T2045"/>
  <c r="U2045" l="1"/>
  <c r="W2045" s="1"/>
  <c r="V2045"/>
  <c r="X2045" s="1"/>
  <c r="S2046"/>
  <c r="AI2044"/>
  <c r="AA2045" l="1"/>
  <c r="Y2045"/>
  <c r="AB2045"/>
  <c r="Z2045"/>
  <c r="R2047"/>
  <c r="AD2045" l="1"/>
  <c r="AC2045"/>
  <c r="AE2045" l="1"/>
  <c r="AF2045"/>
  <c r="AG2045" s="1"/>
  <c r="AH2045" l="1"/>
  <c r="AJ2045" s="1"/>
  <c r="T2046"/>
  <c r="AI2045" l="1"/>
  <c r="V2046"/>
  <c r="X2046" s="1"/>
  <c r="U2046"/>
  <c r="W2046" s="1"/>
  <c r="S2047"/>
  <c r="Y2046" l="1"/>
  <c r="AA2046" s="1"/>
  <c r="R2048"/>
  <c r="AB2046"/>
  <c r="Z2046"/>
  <c r="AD2046" l="1"/>
  <c r="AC2046"/>
  <c r="AF2046" l="1"/>
  <c r="AG2046" s="1"/>
  <c r="T2047" s="1"/>
  <c r="AE2046"/>
  <c r="AH2046" l="1"/>
  <c r="AJ2046" s="1"/>
  <c r="V2047"/>
  <c r="X2047" s="1"/>
  <c r="U2047"/>
  <c r="W2047" s="1"/>
  <c r="S2048"/>
  <c r="AI2046" l="1"/>
  <c r="AB2047"/>
  <c r="Z2047"/>
  <c r="Y2047"/>
  <c r="AA2047" s="1"/>
  <c r="R2049"/>
  <c r="AD2047" l="1"/>
  <c r="AC2047"/>
  <c r="AE2047" l="1"/>
  <c r="AF2047"/>
  <c r="AG2047" s="1"/>
  <c r="AH2047" l="1"/>
  <c r="AJ2047" s="1"/>
  <c r="T2048"/>
  <c r="AI2047" l="1"/>
  <c r="V2048"/>
  <c r="X2048" s="1"/>
  <c r="Z2048" s="1"/>
  <c r="U2048"/>
  <c r="W2048" s="1"/>
  <c r="S2049"/>
  <c r="Y2048" l="1"/>
  <c r="AA2048" s="1"/>
  <c r="AB2048"/>
  <c r="AD2048" s="1"/>
  <c r="R2050"/>
  <c r="AC2048" l="1"/>
  <c r="AE2048" l="1"/>
  <c r="AF2048"/>
  <c r="AG2048" s="1"/>
  <c r="AH2048" l="1"/>
  <c r="AJ2048" s="1"/>
  <c r="T2049"/>
  <c r="U2049" l="1"/>
  <c r="W2049" s="1"/>
  <c r="V2049"/>
  <c r="X2049" s="1"/>
  <c r="S2050"/>
  <c r="AI2048"/>
  <c r="AA2049" l="1"/>
  <c r="Y2049"/>
  <c r="AB2049"/>
  <c r="Z2049"/>
  <c r="R2051"/>
  <c r="AD2049" l="1"/>
  <c r="AC2049"/>
  <c r="AF2049" l="1"/>
  <c r="AG2049" s="1"/>
  <c r="T2050" s="1"/>
  <c r="AE2049"/>
  <c r="AH2049" l="1"/>
  <c r="AJ2049" s="1"/>
  <c r="V2050"/>
  <c r="X2050" s="1"/>
  <c r="U2050"/>
  <c r="W2050" s="1"/>
  <c r="S2051"/>
  <c r="AI2049" l="1"/>
  <c r="AB2050"/>
  <c r="Z2050"/>
  <c r="Y2050"/>
  <c r="AA2050" s="1"/>
  <c r="R2052"/>
  <c r="AD2050" l="1"/>
  <c r="AC2050"/>
  <c r="AE2050" l="1"/>
  <c r="AF2050"/>
  <c r="AG2050" s="1"/>
  <c r="AH2050" l="1"/>
  <c r="AJ2050" s="1"/>
  <c r="T2051"/>
  <c r="V2051" l="1"/>
  <c r="X2051" s="1"/>
  <c r="Z2051" s="1"/>
  <c r="U2051"/>
  <c r="W2051" s="1"/>
  <c r="S2052"/>
  <c r="R2053" s="1"/>
  <c r="AI2050"/>
  <c r="Y2051" l="1"/>
  <c r="AA2051" s="1"/>
  <c r="AB2051"/>
  <c r="AD2051" s="1"/>
  <c r="AC2051" l="1"/>
  <c r="AF2051" l="1"/>
  <c r="AG2051" s="1"/>
  <c r="AH2051" s="1"/>
  <c r="AJ2051" s="1"/>
  <c r="AE2051"/>
  <c r="T2052" l="1"/>
  <c r="AI2051"/>
  <c r="V2052" l="1"/>
  <c r="X2052" s="1"/>
  <c r="U2052"/>
  <c r="W2052" s="1"/>
  <c r="S2053"/>
  <c r="AB2052" l="1"/>
  <c r="Z2052"/>
  <c r="Y2052"/>
  <c r="AA2052" s="1"/>
  <c r="R2054"/>
  <c r="AD2052" l="1"/>
  <c r="AC2052"/>
  <c r="AE2052" l="1"/>
  <c r="AF2052"/>
  <c r="AG2052" s="1"/>
  <c r="AH2052" l="1"/>
  <c r="AJ2052" s="1"/>
  <c r="T2053"/>
  <c r="U2053" l="1"/>
  <c r="W2053" s="1"/>
  <c r="V2053"/>
  <c r="X2053" s="1"/>
  <c r="S2054"/>
  <c r="R2055" s="1"/>
  <c r="AI2052"/>
  <c r="AA2053" l="1"/>
  <c r="Y2053"/>
  <c r="AB2053"/>
  <c r="Z2053"/>
  <c r="AD2053" l="1"/>
  <c r="AC2053"/>
  <c r="AF2053" l="1"/>
  <c r="AG2053" s="1"/>
  <c r="AH2053" s="1"/>
  <c r="AJ2053" s="1"/>
  <c r="AE2053"/>
  <c r="T2054" l="1"/>
  <c r="AI2053"/>
  <c r="U2054" l="1"/>
  <c r="W2054" s="1"/>
  <c r="V2054"/>
  <c r="X2054" s="1"/>
  <c r="S2055"/>
  <c r="AA2054" l="1"/>
  <c r="Y2054"/>
  <c r="AB2054"/>
  <c r="Z2054"/>
  <c r="R2056"/>
  <c r="AC2054" l="1"/>
  <c r="AD2054"/>
  <c r="AE2054" l="1"/>
  <c r="AF2054"/>
  <c r="AG2054" s="1"/>
  <c r="T2055" s="1"/>
  <c r="AH2054" l="1"/>
  <c r="AJ2054" s="1"/>
  <c r="AI2054" s="1"/>
  <c r="U2055"/>
  <c r="W2055" s="1"/>
  <c r="Y2055" s="1"/>
  <c r="V2055"/>
  <c r="X2055" s="1"/>
  <c r="Z2055" s="1"/>
  <c r="S2056"/>
  <c r="AB2055" l="1"/>
  <c r="AD2055" s="1"/>
  <c r="R2057"/>
  <c r="AA2055"/>
  <c r="AC2055" s="1"/>
  <c r="AE2055" l="1"/>
  <c r="AF2055"/>
  <c r="AG2055" s="1"/>
  <c r="T2056" s="1"/>
  <c r="S2057" s="1"/>
  <c r="R2058" l="1"/>
  <c r="AH2055"/>
  <c r="AJ2055" s="1"/>
  <c r="V2056"/>
  <c r="X2056" s="1"/>
  <c r="U2056"/>
  <c r="W2056" s="1"/>
  <c r="Y2056" s="1"/>
  <c r="AI2055" l="1"/>
  <c r="AB2056"/>
  <c r="Z2056"/>
  <c r="AA2056"/>
  <c r="AC2056" s="1"/>
  <c r="AD2056" l="1"/>
  <c r="AE2056" s="1"/>
  <c r="AF2056" l="1"/>
  <c r="AG2056" s="1"/>
  <c r="T2057" s="1"/>
  <c r="U2057" l="1"/>
  <c r="W2057" s="1"/>
  <c r="Y2057" s="1"/>
  <c r="V2057"/>
  <c r="X2057" s="1"/>
  <c r="Z2057" s="1"/>
  <c r="S2058"/>
  <c r="AH2056"/>
  <c r="AJ2056" s="1"/>
  <c r="AB2057" l="1"/>
  <c r="AD2057" s="1"/>
  <c r="R2059"/>
  <c r="AI2056"/>
  <c r="AA2057"/>
  <c r="AC2057" s="1"/>
  <c r="AF2057" l="1"/>
  <c r="AG2057" s="1"/>
  <c r="AH2057" s="1"/>
  <c r="AJ2057" s="1"/>
  <c r="AE2057"/>
  <c r="AI2057" l="1"/>
  <c r="T2058"/>
  <c r="S2059" s="1"/>
  <c r="R2060" s="1"/>
  <c r="V2058" l="1"/>
  <c r="X2058" s="1"/>
  <c r="Z2058" s="1"/>
  <c r="U2058"/>
  <c r="W2058" s="1"/>
  <c r="Y2058" s="1"/>
  <c r="AA2058" l="1"/>
  <c r="AC2058" s="1"/>
  <c r="AB2058"/>
  <c r="AD2058" s="1"/>
  <c r="AE2058" l="1"/>
  <c r="AF2058"/>
  <c r="AG2058" s="1"/>
  <c r="AH2058" l="1"/>
  <c r="AJ2058" s="1"/>
  <c r="T2059"/>
  <c r="V2059" l="1"/>
  <c r="X2059" s="1"/>
  <c r="Z2059" s="1"/>
  <c r="U2059"/>
  <c r="W2059" s="1"/>
  <c r="S2060"/>
  <c r="AI2058"/>
  <c r="Y2059" l="1"/>
  <c r="AA2059" s="1"/>
  <c r="R2061"/>
  <c r="AB2059"/>
  <c r="AD2059" s="1"/>
  <c r="AC2059" l="1"/>
  <c r="AE2059" l="1"/>
  <c r="AF2059"/>
  <c r="AG2059" s="1"/>
  <c r="AH2059" l="1"/>
  <c r="AJ2059" s="1"/>
  <c r="T2060"/>
  <c r="V2060" l="1"/>
  <c r="X2060" s="1"/>
  <c r="U2060"/>
  <c r="W2060" s="1"/>
  <c r="Y2060" s="1"/>
  <c r="S2061"/>
  <c r="AI2059"/>
  <c r="AB2060" l="1"/>
  <c r="Z2060"/>
  <c r="R2062"/>
  <c r="AA2060"/>
  <c r="AC2060" s="1"/>
  <c r="AD2060" l="1"/>
  <c r="AE2060" s="1"/>
  <c r="AF2060" l="1"/>
  <c r="AG2060" s="1"/>
  <c r="AH2060" l="1"/>
  <c r="AJ2060" s="1"/>
  <c r="T2061"/>
  <c r="AI2060" l="1"/>
  <c r="V2061"/>
  <c r="X2061" s="1"/>
  <c r="U2061"/>
  <c r="W2061" s="1"/>
  <c r="Y2061" s="1"/>
  <c r="S2062"/>
  <c r="AA2061" l="1"/>
  <c r="AC2061" s="1"/>
  <c r="R2063"/>
  <c r="AB2061"/>
  <c r="Z2061"/>
  <c r="AD2061" l="1"/>
  <c r="AF2061" s="1"/>
  <c r="AG2061" s="1"/>
  <c r="AH2061" s="1"/>
  <c r="AJ2061" s="1"/>
  <c r="AE2061" l="1"/>
  <c r="T2062"/>
  <c r="S2063" s="1"/>
  <c r="R2064" s="1"/>
  <c r="AI2061"/>
  <c r="U2062" l="1"/>
  <c r="W2062" s="1"/>
  <c r="Y2062" s="1"/>
  <c r="AA2062" s="1"/>
  <c r="V2062"/>
  <c r="X2062" s="1"/>
  <c r="Z2062" s="1"/>
  <c r="AB2062" l="1"/>
  <c r="AD2062" s="1"/>
  <c r="AF2062" s="1"/>
  <c r="AG2062" s="1"/>
  <c r="AC2062"/>
  <c r="AE2062" l="1"/>
  <c r="AH2062"/>
  <c r="AJ2062" s="1"/>
  <c r="T2063"/>
  <c r="AI2062" l="1"/>
  <c r="V2063"/>
  <c r="X2063" s="1"/>
  <c r="Z2063" s="1"/>
  <c r="U2063"/>
  <c r="W2063" s="1"/>
  <c r="S2064"/>
  <c r="Y2063" l="1"/>
  <c r="AA2063" s="1"/>
  <c r="AB2063"/>
  <c r="AD2063" s="1"/>
  <c r="R2065"/>
  <c r="AC2063" l="1"/>
  <c r="AE2063" l="1"/>
  <c r="AF2063"/>
  <c r="AG2063" s="1"/>
  <c r="AH2063" l="1"/>
  <c r="AJ2063" s="1"/>
  <c r="T2064"/>
  <c r="U2064" l="1"/>
  <c r="W2064" s="1"/>
  <c r="Y2064" s="1"/>
  <c r="V2064"/>
  <c r="X2064" s="1"/>
  <c r="S2065"/>
  <c r="AI2063"/>
  <c r="AB2064" l="1"/>
  <c r="Z2064"/>
  <c r="R2066"/>
  <c r="AA2064"/>
  <c r="AC2064" s="1"/>
  <c r="AD2064" l="1"/>
  <c r="AF2064" s="1"/>
  <c r="AG2064" s="1"/>
  <c r="AH2064" l="1"/>
  <c r="AJ2064" s="1"/>
  <c r="T2065"/>
  <c r="AE2064"/>
  <c r="V2065" l="1"/>
  <c r="X2065" s="1"/>
  <c r="U2065"/>
  <c r="W2065" s="1"/>
  <c r="S2066"/>
  <c r="AI2064"/>
  <c r="AB2065" l="1"/>
  <c r="Z2065"/>
  <c r="Y2065"/>
  <c r="AA2065" s="1"/>
  <c r="R2067"/>
  <c r="AD2065" l="1"/>
  <c r="AC2065"/>
  <c r="AF2065" l="1"/>
  <c r="AG2065" s="1"/>
  <c r="T2066" s="1"/>
  <c r="AE2065"/>
  <c r="AH2065" l="1"/>
  <c r="AJ2065" s="1"/>
  <c r="V2066"/>
  <c r="X2066" s="1"/>
  <c r="U2066"/>
  <c r="W2066" s="1"/>
  <c r="S2067"/>
  <c r="AI2065" l="1"/>
  <c r="AB2066"/>
  <c r="Z2066"/>
  <c r="Y2066"/>
  <c r="AA2066" s="1"/>
  <c r="R2068"/>
  <c r="AD2066" l="1"/>
  <c r="AE2066" s="1"/>
  <c r="AC2066"/>
  <c r="AF2066" l="1"/>
  <c r="AG2066" s="1"/>
  <c r="AH2066" l="1"/>
  <c r="T2067"/>
  <c r="AI2066" l="1"/>
  <c r="G26" i="11" s="1"/>
  <c r="AJ2066" i="10"/>
  <c r="V2067"/>
  <c r="X2067" s="1"/>
  <c r="U2067"/>
  <c r="W2067" s="1"/>
  <c r="Y2067" s="1"/>
  <c r="S2068"/>
  <c r="H26" i="11" l="1"/>
  <c r="AA2067" i="10"/>
  <c r="AC2067" s="1"/>
  <c r="R2069"/>
  <c r="AB2067"/>
  <c r="Z2067"/>
  <c r="AD2067" s="1"/>
  <c r="AE2067" s="1"/>
  <c r="AF2067" l="1"/>
  <c r="AG2067" s="1"/>
  <c r="AH2067" l="1"/>
  <c r="AJ2067" s="1"/>
  <c r="T2068"/>
  <c r="AI2067" l="1"/>
  <c r="U2068"/>
  <c r="W2068" s="1"/>
  <c r="V2068"/>
  <c r="X2068" s="1"/>
  <c r="S2069"/>
  <c r="AB2068" l="1"/>
  <c r="Z2068"/>
  <c r="R2070"/>
  <c r="Y2068"/>
  <c r="AA2068" s="1"/>
  <c r="AD2068" l="1"/>
  <c r="AF2068" s="1"/>
  <c r="AG2068" s="1"/>
  <c r="AC2068"/>
  <c r="AE2068" l="1"/>
  <c r="AH2068"/>
  <c r="T2069"/>
  <c r="AJ2068" l="1"/>
  <c r="AI2068" s="1"/>
  <c r="U2069"/>
  <c r="W2069" s="1"/>
  <c r="V2069"/>
  <c r="X2069" s="1"/>
  <c r="S2070"/>
  <c r="AB2069" l="1"/>
  <c r="Z2069"/>
  <c r="R2071"/>
  <c r="Y2069"/>
  <c r="AA2069" s="1"/>
  <c r="AC2069" l="1"/>
  <c r="AD2069"/>
  <c r="AF2069" l="1"/>
  <c r="AG2069" s="1"/>
  <c r="AE2069"/>
  <c r="AH2069" l="1"/>
  <c r="AJ2069" s="1"/>
  <c r="T2070"/>
  <c r="AI2069" l="1"/>
  <c r="U2070"/>
  <c r="W2070" s="1"/>
  <c r="V2070"/>
  <c r="X2070" s="1"/>
  <c r="Z2070" s="1"/>
  <c r="S2071"/>
  <c r="AB2070" l="1"/>
  <c r="AD2070" s="1"/>
  <c r="R2072"/>
  <c r="Y2070"/>
  <c r="AA2070" l="1"/>
  <c r="AC2070" s="1"/>
  <c r="AE2070" l="1"/>
  <c r="AF2070"/>
  <c r="AG2070" s="1"/>
  <c r="AH2070" l="1"/>
  <c r="AJ2070" s="1"/>
  <c r="T2071"/>
  <c r="AI2070" l="1"/>
  <c r="U2071"/>
  <c r="W2071" s="1"/>
  <c r="V2071"/>
  <c r="X2071" s="1"/>
  <c r="S2072"/>
  <c r="AB2071" l="1"/>
  <c r="Z2071"/>
  <c r="R2073"/>
  <c r="Y2071"/>
  <c r="AA2071" s="1"/>
  <c r="AD2071" l="1"/>
  <c r="AC2071"/>
  <c r="AE2071" l="1"/>
  <c r="AF2071"/>
  <c r="AG2071" s="1"/>
  <c r="AH2071" l="1"/>
  <c r="AJ2071" s="1"/>
  <c r="T2072"/>
  <c r="AI2071" l="1"/>
  <c r="V2072"/>
  <c r="X2072" s="1"/>
  <c r="U2072"/>
  <c r="W2072" s="1"/>
  <c r="S2073"/>
  <c r="Y2072" l="1"/>
  <c r="AA2072" s="1"/>
  <c r="R2074"/>
  <c r="AB2072"/>
  <c r="Z2072"/>
  <c r="AD2072" l="1"/>
  <c r="AC2072"/>
  <c r="AE2072" l="1"/>
  <c r="AF2072"/>
  <c r="AG2072" s="1"/>
  <c r="T2073" s="1"/>
  <c r="AH2072" l="1"/>
  <c r="AJ2072" s="1"/>
  <c r="V2073"/>
  <c r="X2073" s="1"/>
  <c r="U2073"/>
  <c r="W2073" s="1"/>
  <c r="S2074"/>
  <c r="AI2072" l="1"/>
  <c r="Y2073"/>
  <c r="AA2073" s="1"/>
  <c r="R2075"/>
  <c r="AB2073"/>
  <c r="Z2073"/>
  <c r="AD2073" l="1"/>
  <c r="AC2073"/>
  <c r="AF2073" l="1"/>
  <c r="AG2073" s="1"/>
  <c r="T2074" s="1"/>
  <c r="AE2073"/>
  <c r="AH2073" l="1"/>
  <c r="AJ2073" s="1"/>
  <c r="AI2073" s="1"/>
  <c r="V2074"/>
  <c r="X2074" s="1"/>
  <c r="U2074"/>
  <c r="W2074" s="1"/>
  <c r="Y2074" s="1"/>
  <c r="S2075"/>
  <c r="AB2074" l="1"/>
  <c r="Z2074"/>
  <c r="R2076"/>
  <c r="AA2074"/>
  <c r="AC2074" s="1"/>
  <c r="AD2074" l="1"/>
  <c r="AF2074" s="1"/>
  <c r="AG2074" s="1"/>
  <c r="AH2074" l="1"/>
  <c r="AJ2074" s="1"/>
  <c r="T2075"/>
  <c r="AE2074"/>
  <c r="U2075" l="1"/>
  <c r="W2075" s="1"/>
  <c r="V2075"/>
  <c r="X2075" s="1"/>
  <c r="S2076"/>
  <c r="AI2074"/>
  <c r="Y2075" l="1"/>
  <c r="AA2075" s="1"/>
  <c r="AB2075"/>
  <c r="Z2075"/>
  <c r="R2077"/>
  <c r="AC2075" l="1"/>
  <c r="AD2075"/>
  <c r="AE2075" l="1"/>
  <c r="AF2075"/>
  <c r="AG2075" s="1"/>
  <c r="AH2075" l="1"/>
  <c r="AJ2075" s="1"/>
  <c r="T2076"/>
  <c r="AI2075" l="1"/>
  <c r="U2076"/>
  <c r="W2076" s="1"/>
  <c r="V2076"/>
  <c r="X2076" s="1"/>
  <c r="S2077"/>
  <c r="R2078" l="1"/>
  <c r="AB2076"/>
  <c r="Z2076"/>
  <c r="Y2076"/>
  <c r="AA2076" s="1"/>
  <c r="AC2076" l="1"/>
  <c r="AD2076"/>
  <c r="AE2076" s="1"/>
  <c r="AF2076" l="1"/>
  <c r="AG2076" s="1"/>
  <c r="T2077" s="1"/>
  <c r="AH2076" l="1"/>
  <c r="AJ2076" s="1"/>
  <c r="U2077"/>
  <c r="W2077" s="1"/>
  <c r="V2077"/>
  <c r="X2077" s="1"/>
  <c r="S2078"/>
  <c r="AI2076" l="1"/>
  <c r="AB2077"/>
  <c r="Z2077"/>
  <c r="R2079"/>
  <c r="Y2077"/>
  <c r="AA2077" s="1"/>
  <c r="AD2077" l="1"/>
  <c r="AC2077"/>
  <c r="AE2077" l="1"/>
  <c r="AF2077"/>
  <c r="AG2077" s="1"/>
  <c r="AH2077" l="1"/>
  <c r="AJ2077" s="1"/>
  <c r="T2078"/>
  <c r="AI2077" l="1"/>
  <c r="V2078"/>
  <c r="X2078" s="1"/>
  <c r="Z2078" s="1"/>
  <c r="U2078"/>
  <c r="W2078" s="1"/>
  <c r="S2079"/>
  <c r="Y2078" l="1"/>
  <c r="AA2078" s="1"/>
  <c r="AB2078"/>
  <c r="AD2078" s="1"/>
  <c r="R2080"/>
  <c r="AC2078" l="1"/>
  <c r="AF2078" l="1"/>
  <c r="AG2078" s="1"/>
  <c r="AE2078"/>
  <c r="AH2078" l="1"/>
  <c r="AJ2078" s="1"/>
  <c r="T2079"/>
  <c r="AI2078" l="1"/>
  <c r="U2079"/>
  <c r="W2079" s="1"/>
  <c r="Y2079" s="1"/>
  <c r="V2079"/>
  <c r="X2079" s="1"/>
  <c r="Z2079" s="1"/>
  <c r="S2080"/>
  <c r="R2081" l="1"/>
  <c r="AA2079"/>
  <c r="AC2079" s="1"/>
  <c r="AB2079"/>
  <c r="AD2079" s="1"/>
  <c r="AF2079" l="1"/>
  <c r="AG2079" s="1"/>
  <c r="T2080" s="1"/>
  <c r="S2081" s="1"/>
  <c r="AE2079"/>
  <c r="R2082" l="1"/>
  <c r="V2080"/>
  <c r="X2080" s="1"/>
  <c r="U2080"/>
  <c r="W2080" s="1"/>
  <c r="Y2080" s="1"/>
  <c r="AH2079"/>
  <c r="AJ2079" s="1"/>
  <c r="AA2080" l="1"/>
  <c r="AC2080" s="1"/>
  <c r="AI2079"/>
  <c r="AB2080"/>
  <c r="Z2080"/>
  <c r="AD2080" l="1"/>
  <c r="AE2080" s="1"/>
  <c r="AF2080" l="1"/>
  <c r="AG2080" s="1"/>
  <c r="T2081" s="1"/>
  <c r="AH2080" l="1"/>
  <c r="AJ2080" s="1"/>
  <c r="AI2080" s="1"/>
  <c r="V2081"/>
  <c r="X2081" s="1"/>
  <c r="Z2081" s="1"/>
  <c r="U2081"/>
  <c r="W2081" s="1"/>
  <c r="S2082"/>
  <c r="Y2081" l="1"/>
  <c r="AA2081" s="1"/>
  <c r="R2083"/>
  <c r="AB2081"/>
  <c r="AD2081" s="1"/>
  <c r="AC2081" l="1"/>
  <c r="AF2081" l="1"/>
  <c r="AG2081" s="1"/>
  <c r="T2082" s="1"/>
  <c r="AE2081"/>
  <c r="AH2081" l="1"/>
  <c r="AJ2081" s="1"/>
  <c r="U2082"/>
  <c r="W2082" s="1"/>
  <c r="Y2082" s="1"/>
  <c r="V2082"/>
  <c r="X2082" s="1"/>
  <c r="Z2082" s="1"/>
  <c r="S2083"/>
  <c r="R2084" s="1"/>
  <c r="AI2081" l="1"/>
  <c r="AA2082"/>
  <c r="AC2082" s="1"/>
  <c r="AB2082"/>
  <c r="AD2082" s="1"/>
  <c r="AF2082" l="1"/>
  <c r="AG2082" s="1"/>
  <c r="AH2082" s="1"/>
  <c r="AJ2082" s="1"/>
  <c r="AE2082"/>
  <c r="T2083" l="1"/>
  <c r="AI2082"/>
  <c r="V2083" l="1"/>
  <c r="X2083" s="1"/>
  <c r="Z2083" s="1"/>
  <c r="U2083"/>
  <c r="W2083" s="1"/>
  <c r="S2084"/>
  <c r="Y2083" l="1"/>
  <c r="AA2083" s="1"/>
  <c r="R2085"/>
  <c r="AB2083"/>
  <c r="AD2083" s="1"/>
  <c r="AC2083" l="1"/>
  <c r="AE2083" l="1"/>
  <c r="AF2083"/>
  <c r="AG2083" s="1"/>
  <c r="AH2083" l="1"/>
  <c r="AJ2083" s="1"/>
  <c r="T2084"/>
  <c r="U2084" l="1"/>
  <c r="W2084" s="1"/>
  <c r="V2084"/>
  <c r="X2084" s="1"/>
  <c r="Z2084" s="1"/>
  <c r="S2085"/>
  <c r="AI2083"/>
  <c r="Y2084" l="1"/>
  <c r="AA2084" s="1"/>
  <c r="R2086"/>
  <c r="AB2084"/>
  <c r="AD2084" s="1"/>
  <c r="AC2084" l="1"/>
  <c r="AE2084" l="1"/>
  <c r="AF2084"/>
  <c r="AG2084" s="1"/>
  <c r="AH2084" l="1"/>
  <c r="AJ2084" s="1"/>
  <c r="T2085"/>
  <c r="U2085" l="1"/>
  <c r="W2085" s="1"/>
  <c r="V2085"/>
  <c r="X2085" s="1"/>
  <c r="S2086"/>
  <c r="AI2084"/>
  <c r="AA2085" l="1"/>
  <c r="Y2085"/>
  <c r="AB2085"/>
  <c r="Z2085"/>
  <c r="R2087"/>
  <c r="AD2085" l="1"/>
  <c r="AC2085"/>
  <c r="AE2085" l="1"/>
  <c r="AF2085"/>
  <c r="AG2085" s="1"/>
  <c r="AH2085" l="1"/>
  <c r="AJ2085" s="1"/>
  <c r="T2086"/>
  <c r="V2086" l="1"/>
  <c r="X2086" s="1"/>
  <c r="Z2086" s="1"/>
  <c r="U2086"/>
  <c r="W2086" s="1"/>
  <c r="S2087"/>
  <c r="AI2085"/>
  <c r="Y2086" l="1"/>
  <c r="AA2086" s="1"/>
  <c r="R2088"/>
  <c r="AB2086"/>
  <c r="AD2086" s="1"/>
  <c r="AC2086" l="1"/>
  <c r="AE2086" l="1"/>
  <c r="AF2086"/>
  <c r="AG2086" s="1"/>
  <c r="AH2086" l="1"/>
  <c r="T2087"/>
  <c r="AJ2086" l="1"/>
  <c r="AI2086" s="1"/>
  <c r="U2087"/>
  <c r="W2087" s="1"/>
  <c r="V2087"/>
  <c r="X2087" s="1"/>
  <c r="S2088"/>
  <c r="R2089" l="1"/>
  <c r="AB2087"/>
  <c r="Z2087"/>
  <c r="Y2087"/>
  <c r="AA2087" s="1"/>
  <c r="AD2087" l="1"/>
  <c r="AC2087"/>
  <c r="AF2087" l="1"/>
  <c r="AG2087" s="1"/>
  <c r="T2088" s="1"/>
  <c r="AE2087"/>
  <c r="U2088" l="1"/>
  <c r="W2088" s="1"/>
  <c r="Y2088" s="1"/>
  <c r="V2088"/>
  <c r="X2088" s="1"/>
  <c r="Z2088" s="1"/>
  <c r="S2089"/>
  <c r="R2090" s="1"/>
  <c r="AH2087"/>
  <c r="AJ2087" s="1"/>
  <c r="AI2087" l="1"/>
  <c r="AA2088"/>
  <c r="AC2088" s="1"/>
  <c r="AB2088"/>
  <c r="AD2088" s="1"/>
  <c r="AE2088" l="1"/>
  <c r="AF2088"/>
  <c r="AG2088" s="1"/>
  <c r="AH2088" s="1"/>
  <c r="AJ2088" s="1"/>
  <c r="T2089" l="1"/>
  <c r="U2089" s="1"/>
  <c r="W2089" s="1"/>
  <c r="AI2088"/>
  <c r="S2090" l="1"/>
  <c r="R2091" s="1"/>
  <c r="V2089"/>
  <c r="X2089" s="1"/>
  <c r="AB2089" s="1"/>
  <c r="Y2089"/>
  <c r="AA2089" s="1"/>
  <c r="Z2089" l="1"/>
  <c r="AD2089" s="1"/>
  <c r="AC2089"/>
  <c r="AE2089" l="1"/>
  <c r="AF2089"/>
  <c r="AG2089" s="1"/>
  <c r="AH2089" l="1"/>
  <c r="AJ2089" s="1"/>
  <c r="T2090"/>
  <c r="AI2089" l="1"/>
  <c r="V2090"/>
  <c r="X2090" s="1"/>
  <c r="Z2090" s="1"/>
  <c r="U2090"/>
  <c r="W2090" s="1"/>
  <c r="Y2090" s="1"/>
  <c r="S2091"/>
  <c r="R2092" l="1"/>
  <c r="AA2090"/>
  <c r="AC2090" s="1"/>
  <c r="AB2090"/>
  <c r="AD2090" s="1"/>
  <c r="AE2090" l="1"/>
  <c r="AF2090"/>
  <c r="AG2090" s="1"/>
  <c r="AH2090" l="1"/>
  <c r="AJ2090" s="1"/>
  <c r="T2091"/>
  <c r="V2091" l="1"/>
  <c r="X2091" s="1"/>
  <c r="U2091"/>
  <c r="W2091" s="1"/>
  <c r="S2092"/>
  <c r="AI2090"/>
  <c r="AB2091" l="1"/>
  <c r="Z2091"/>
  <c r="Y2091"/>
  <c r="AA2091" s="1"/>
  <c r="R2093"/>
  <c r="AD2091" l="1"/>
  <c r="AC2091"/>
  <c r="AF2091" l="1"/>
  <c r="AG2091" s="1"/>
  <c r="AE2091"/>
  <c r="AH2091" l="1"/>
  <c r="T2092"/>
  <c r="AJ2091" l="1"/>
  <c r="AI2091" s="1"/>
  <c r="U2092"/>
  <c r="W2092" s="1"/>
  <c r="V2092"/>
  <c r="X2092" s="1"/>
  <c r="Z2092" s="1"/>
  <c r="S2093"/>
  <c r="AB2092" l="1"/>
  <c r="AD2092" s="1"/>
  <c r="R2094"/>
  <c r="Y2092"/>
  <c r="AA2092" s="1"/>
  <c r="AC2092" l="1"/>
  <c r="AE2092" l="1"/>
  <c r="AF2092"/>
  <c r="AG2092" s="1"/>
  <c r="AH2092" l="1"/>
  <c r="AJ2092" s="1"/>
  <c r="T2093"/>
  <c r="AI2092" l="1"/>
  <c r="V2093"/>
  <c r="X2093" s="1"/>
  <c r="Z2093" s="1"/>
  <c r="U2093"/>
  <c r="W2093" s="1"/>
  <c r="Y2093" s="1"/>
  <c r="S2094"/>
  <c r="R2095" s="1"/>
  <c r="AB2093" l="1"/>
  <c r="AD2093" s="1"/>
  <c r="AA2093"/>
  <c r="AC2093" s="1"/>
  <c r="AE2093" l="1"/>
  <c r="AF2093"/>
  <c r="AG2093" s="1"/>
  <c r="AH2093" s="1"/>
  <c r="AJ2093" s="1"/>
  <c r="T2094" l="1"/>
  <c r="AI2093"/>
  <c r="U2094" l="1"/>
  <c r="W2094" s="1"/>
  <c r="Y2094" s="1"/>
  <c r="V2094"/>
  <c r="X2094" s="1"/>
  <c r="Z2094" s="1"/>
  <c r="S2095"/>
  <c r="R2096" l="1"/>
  <c r="AB2094"/>
  <c r="AD2094" s="1"/>
  <c r="AA2094"/>
  <c r="AC2094" s="1"/>
  <c r="AE2094" l="1"/>
  <c r="AF2094"/>
  <c r="AG2094" s="1"/>
  <c r="AH2094" l="1"/>
  <c r="AJ2094" s="1"/>
  <c r="T2095"/>
  <c r="U2095" l="1"/>
  <c r="W2095" s="1"/>
  <c r="V2095"/>
  <c r="X2095" s="1"/>
  <c r="S2096"/>
  <c r="R2097" s="1"/>
  <c r="AI2094"/>
  <c r="AA2095" l="1"/>
  <c r="Y2095"/>
  <c r="AB2095"/>
  <c r="Z2095"/>
  <c r="AC2095" l="1"/>
  <c r="AD2095"/>
  <c r="AF2095" s="1"/>
  <c r="AG2095" s="1"/>
  <c r="AH2095" s="1"/>
  <c r="AJ2095" s="1"/>
  <c r="AE2095" l="1"/>
  <c r="T2096" s="1"/>
  <c r="AI2095"/>
  <c r="U2096" l="1"/>
  <c r="W2096" s="1"/>
  <c r="V2096"/>
  <c r="X2096" s="1"/>
  <c r="S2097"/>
  <c r="R2098" s="1"/>
  <c r="Y2096" l="1"/>
  <c r="AA2096" s="1"/>
  <c r="AB2096"/>
  <c r="Z2096"/>
  <c r="AC2096" l="1"/>
  <c r="AD2096"/>
  <c r="AE2096" l="1"/>
  <c r="AF2096"/>
  <c r="AG2096" s="1"/>
  <c r="AH2096" s="1"/>
  <c r="AJ2096" s="1"/>
  <c r="T2097" l="1"/>
  <c r="U2097" s="1"/>
  <c r="W2097" s="1"/>
  <c r="AI2096"/>
  <c r="S2098" l="1"/>
  <c r="R2099" s="1"/>
  <c r="V2097"/>
  <c r="X2097" s="1"/>
  <c r="Z2097" s="1"/>
  <c r="Y2097"/>
  <c r="AA2097" s="1"/>
  <c r="AB2097" l="1"/>
  <c r="AD2097" s="1"/>
  <c r="AC2097"/>
  <c r="AF2097" l="1"/>
  <c r="AG2097" s="1"/>
  <c r="T2098" s="1"/>
  <c r="AE2097"/>
  <c r="AH2097" l="1"/>
  <c r="AJ2097" s="1"/>
  <c r="V2098"/>
  <c r="X2098" s="1"/>
  <c r="U2098"/>
  <c r="W2098" s="1"/>
  <c r="S2099"/>
  <c r="AI2097" l="1"/>
  <c r="AB2098"/>
  <c r="Z2098"/>
  <c r="Y2098"/>
  <c r="AA2098" s="1"/>
  <c r="R2100"/>
  <c r="AD2098" l="1"/>
  <c r="AE2098" s="1"/>
  <c r="AC2098"/>
  <c r="AF2098" l="1"/>
  <c r="AG2098" s="1"/>
  <c r="AH2098" l="1"/>
  <c r="AJ2098" s="1"/>
  <c r="T2099"/>
  <c r="AI2098" l="1"/>
  <c r="U2099"/>
  <c r="W2099" s="1"/>
  <c r="V2099"/>
  <c r="X2099" s="1"/>
  <c r="S2100"/>
  <c r="AB2099" l="1"/>
  <c r="Z2099"/>
  <c r="R2101"/>
  <c r="Y2099"/>
  <c r="AA2099" s="1"/>
  <c r="AD2099" l="1"/>
  <c r="AC2099"/>
  <c r="AE2099" l="1"/>
  <c r="AF2099"/>
  <c r="AG2099" s="1"/>
  <c r="AH2099" l="1"/>
  <c r="AJ2099" s="1"/>
  <c r="T2100"/>
  <c r="V2100" l="1"/>
  <c r="X2100" s="1"/>
  <c r="U2100"/>
  <c r="W2100" s="1"/>
  <c r="S2101"/>
  <c r="AI2099"/>
  <c r="AB2100" l="1"/>
  <c r="Z2100"/>
  <c r="Y2100"/>
  <c r="AA2100" s="1"/>
  <c r="R2102"/>
  <c r="AD2100" l="1"/>
  <c r="AC2100"/>
  <c r="AF2100" l="1"/>
  <c r="AG2100" s="1"/>
  <c r="T2101" s="1"/>
  <c r="AE2100"/>
  <c r="AH2100" l="1"/>
  <c r="AJ2100" s="1"/>
  <c r="U2101"/>
  <c r="W2101" s="1"/>
  <c r="V2101"/>
  <c r="X2101" s="1"/>
  <c r="Z2101" s="1"/>
  <c r="S2102"/>
  <c r="AI2100" l="1"/>
  <c r="Y2101"/>
  <c r="AA2101" s="1"/>
  <c r="R2103"/>
  <c r="AB2101"/>
  <c r="AD2101" s="1"/>
  <c r="AC2101" l="1"/>
  <c r="AE2101" l="1"/>
  <c r="AF2101"/>
  <c r="AG2101" s="1"/>
  <c r="AH2101" l="1"/>
  <c r="AJ2101" s="1"/>
  <c r="T2102"/>
  <c r="V2102" l="1"/>
  <c r="X2102" s="1"/>
  <c r="U2102"/>
  <c r="W2102" s="1"/>
  <c r="S2103"/>
  <c r="R2104" s="1"/>
  <c r="AI2101"/>
  <c r="AB2102" l="1"/>
  <c r="Z2102"/>
  <c r="Y2102"/>
  <c r="AA2102" s="1"/>
  <c r="AD2102" l="1"/>
  <c r="AC2102"/>
  <c r="AF2102" l="1"/>
  <c r="AG2102" s="1"/>
  <c r="AH2102" s="1"/>
  <c r="AJ2102" s="1"/>
  <c r="AE2102"/>
  <c r="T2103" l="1"/>
  <c r="U2103" s="1"/>
  <c r="W2103" s="1"/>
  <c r="AI2102"/>
  <c r="V2103" l="1"/>
  <c r="X2103" s="1"/>
  <c r="Z2103" s="1"/>
  <c r="S2104"/>
  <c r="R2105" s="1"/>
  <c r="Y2103"/>
  <c r="AA2103" s="1"/>
  <c r="AB2103" l="1"/>
  <c r="AD2103" s="1"/>
  <c r="AC2103"/>
  <c r="AE2103" l="1"/>
  <c r="AF2103"/>
  <c r="AG2103" s="1"/>
  <c r="AH2103" l="1"/>
  <c r="AJ2103" s="1"/>
  <c r="T2104"/>
  <c r="V2104" l="1"/>
  <c r="X2104" s="1"/>
  <c r="Z2104" s="1"/>
  <c r="U2104"/>
  <c r="W2104" s="1"/>
  <c r="Y2104" s="1"/>
  <c r="S2105"/>
  <c r="AI2103"/>
  <c r="AB2104" l="1"/>
  <c r="AD2104" s="1"/>
  <c r="R2106"/>
  <c r="AA2104"/>
  <c r="AC2104" s="1"/>
  <c r="AF2104" l="1"/>
  <c r="AG2104" s="1"/>
  <c r="AE2104"/>
  <c r="AH2104" l="1"/>
  <c r="AJ2104" s="1"/>
  <c r="T2105"/>
  <c r="AI2104" l="1"/>
  <c r="V2105"/>
  <c r="X2105" s="1"/>
  <c r="Z2105" s="1"/>
  <c r="U2105"/>
  <c r="W2105" s="1"/>
  <c r="S2106"/>
  <c r="AA2105" l="1"/>
  <c r="Y2105"/>
  <c r="AB2105"/>
  <c r="AD2105" s="1"/>
  <c r="R2107"/>
  <c r="AC2105" l="1"/>
  <c r="AE2105" l="1"/>
  <c r="AF2105"/>
  <c r="AG2105" s="1"/>
  <c r="AH2105" l="1"/>
  <c r="AJ2105" s="1"/>
  <c r="T2106"/>
  <c r="AI2105" l="1"/>
  <c r="U2106"/>
  <c r="W2106" s="1"/>
  <c r="V2106"/>
  <c r="X2106" s="1"/>
  <c r="S2107"/>
  <c r="R2108" l="1"/>
  <c r="AB2106"/>
  <c r="Z2106"/>
  <c r="Y2106"/>
  <c r="AA2106" s="1"/>
  <c r="AD2106" l="1"/>
  <c r="AC2106"/>
  <c r="AF2106" l="1"/>
  <c r="AG2106" s="1"/>
  <c r="T2107" s="1"/>
  <c r="AE2106"/>
  <c r="AH2106" l="1"/>
  <c r="AJ2106" s="1"/>
  <c r="AI2106" s="1"/>
  <c r="U2107"/>
  <c r="W2107" s="1"/>
  <c r="Y2107" s="1"/>
  <c r="V2107"/>
  <c r="X2107" s="1"/>
  <c r="S2108"/>
  <c r="AB2107" l="1"/>
  <c r="Z2107"/>
  <c r="R2109"/>
  <c r="AA2107"/>
  <c r="AC2107" s="1"/>
  <c r="AD2107" l="1"/>
  <c r="AF2107" s="1"/>
  <c r="AG2107" s="1"/>
  <c r="AH2107" l="1"/>
  <c r="T2108"/>
  <c r="AE2107"/>
  <c r="U2108" l="1"/>
  <c r="W2108" s="1"/>
  <c r="Y2108" s="1"/>
  <c r="V2108"/>
  <c r="X2108" s="1"/>
  <c r="S2109"/>
  <c r="AJ2107"/>
  <c r="AI2107" s="1"/>
  <c r="AB2108" l="1"/>
  <c r="Z2108"/>
  <c r="R2110"/>
  <c r="AA2108"/>
  <c r="AC2108" s="1"/>
  <c r="AD2108" l="1"/>
  <c r="AF2108" s="1"/>
  <c r="AG2108" s="1"/>
  <c r="AH2108" l="1"/>
  <c r="AJ2108" s="1"/>
  <c r="T2109"/>
  <c r="AE2108"/>
  <c r="U2109" l="1"/>
  <c r="W2109" s="1"/>
  <c r="V2109"/>
  <c r="X2109" s="1"/>
  <c r="S2110"/>
  <c r="AI2108"/>
  <c r="Y2109" l="1"/>
  <c r="AA2109" s="1"/>
  <c r="AB2109"/>
  <c r="Z2109"/>
  <c r="R2111"/>
  <c r="AC2109" l="1"/>
  <c r="AD2109"/>
  <c r="AE2109" s="1"/>
  <c r="AF2109" l="1"/>
  <c r="AG2109" s="1"/>
  <c r="T2110" s="1"/>
  <c r="AH2109" l="1"/>
  <c r="AJ2109" s="1"/>
  <c r="U2110"/>
  <c r="W2110" s="1"/>
  <c r="V2110"/>
  <c r="X2110" s="1"/>
  <c r="S2111"/>
  <c r="AI2109" l="1"/>
  <c r="Y2110"/>
  <c r="AA2110" s="1"/>
  <c r="AB2110"/>
  <c r="Z2110"/>
  <c r="R2112"/>
  <c r="AD2110" l="1"/>
  <c r="AC2110"/>
  <c r="AE2110" l="1"/>
  <c r="AF2110"/>
  <c r="AG2110" s="1"/>
  <c r="AH2110" l="1"/>
  <c r="T2111"/>
  <c r="V2111" l="1"/>
  <c r="X2111" s="1"/>
  <c r="U2111"/>
  <c r="W2111" s="1"/>
  <c r="S2112"/>
  <c r="AJ2110"/>
  <c r="AI2110" s="1"/>
  <c r="AB2111" l="1"/>
  <c r="Z2111"/>
  <c r="Y2111"/>
  <c r="AA2111" s="1"/>
  <c r="R2113"/>
  <c r="AD2111" l="1"/>
  <c r="AC2111"/>
  <c r="AF2111" l="1"/>
  <c r="AG2111" s="1"/>
  <c r="T2112" s="1"/>
  <c r="AE2111"/>
  <c r="AH2111" l="1"/>
  <c r="AJ2111" s="1"/>
  <c r="U2112"/>
  <c r="W2112" s="1"/>
  <c r="V2112"/>
  <c r="X2112" s="1"/>
  <c r="S2113"/>
  <c r="AI2111" l="1"/>
  <c r="Y2112"/>
  <c r="AA2112" s="1"/>
  <c r="AB2112"/>
  <c r="Z2112"/>
  <c r="R2114"/>
  <c r="AC2112" l="1"/>
  <c r="AD2112"/>
  <c r="AE2112" l="1"/>
  <c r="AF2112"/>
  <c r="AG2112" s="1"/>
  <c r="AH2112" l="1"/>
  <c r="AJ2112" s="1"/>
  <c r="T2113"/>
  <c r="V2113" l="1"/>
  <c r="X2113" s="1"/>
  <c r="U2113"/>
  <c r="W2113" s="1"/>
  <c r="S2114"/>
  <c r="AI2112"/>
  <c r="AB2113" l="1"/>
  <c r="Z2113"/>
  <c r="Y2113"/>
  <c r="AA2113" s="1"/>
  <c r="R2115"/>
  <c r="AD2113" l="1"/>
  <c r="AC2113"/>
  <c r="AE2113" l="1"/>
  <c r="AF2113"/>
  <c r="AG2113" s="1"/>
  <c r="AH2113" l="1"/>
  <c r="AJ2113" s="1"/>
  <c r="T2114"/>
  <c r="V2114" l="1"/>
  <c r="X2114" s="1"/>
  <c r="Z2114" s="1"/>
  <c r="U2114"/>
  <c r="W2114" s="1"/>
  <c r="S2115"/>
  <c r="AI2113"/>
  <c r="AA2114" l="1"/>
  <c r="Y2114"/>
  <c r="R2116"/>
  <c r="AB2114"/>
  <c r="AD2114" s="1"/>
  <c r="AC2114" l="1"/>
  <c r="AF2114" l="1"/>
  <c r="AG2114" s="1"/>
  <c r="AE2114"/>
  <c r="AH2114" l="1"/>
  <c r="AJ2114" s="1"/>
  <c r="T2115"/>
  <c r="U2115" l="1"/>
  <c r="W2115" s="1"/>
  <c r="Y2115" s="1"/>
  <c r="V2115"/>
  <c r="X2115" s="1"/>
  <c r="Z2115" s="1"/>
  <c r="S2116"/>
  <c r="AI2114"/>
  <c r="AB2115" l="1"/>
  <c r="AD2115" s="1"/>
  <c r="R2117"/>
  <c r="AA2115"/>
  <c r="AC2115" s="1"/>
  <c r="AF2115" l="1"/>
  <c r="AG2115" s="1"/>
  <c r="AE2115"/>
  <c r="AH2115" l="1"/>
  <c r="AJ2115" s="1"/>
  <c r="T2116"/>
  <c r="V2116" l="1"/>
  <c r="X2116" s="1"/>
  <c r="U2116"/>
  <c r="W2116" s="1"/>
  <c r="Y2116" s="1"/>
  <c r="S2117"/>
  <c r="AI2115"/>
  <c r="AB2116" l="1"/>
  <c r="Z2116"/>
  <c r="R2118"/>
  <c r="AA2116"/>
  <c r="AC2116" s="1"/>
  <c r="AD2116" l="1"/>
  <c r="AE2116" s="1"/>
  <c r="AF2116" l="1"/>
  <c r="AG2116" s="1"/>
  <c r="AH2116" l="1"/>
  <c r="AJ2116" s="1"/>
  <c r="T2117"/>
  <c r="V2117" l="1"/>
  <c r="X2117" s="1"/>
  <c r="U2117"/>
  <c r="W2117" s="1"/>
  <c r="Y2117" s="1"/>
  <c r="S2118"/>
  <c r="AI2116"/>
  <c r="AB2117" l="1"/>
  <c r="Z2117"/>
  <c r="R2119"/>
  <c r="AA2117"/>
  <c r="AC2117" s="1"/>
  <c r="AD2117" l="1"/>
  <c r="AF2117" s="1"/>
  <c r="AG2117" s="1"/>
  <c r="AE2117" l="1"/>
  <c r="AH2117"/>
  <c r="T2118"/>
  <c r="AJ2117" l="1"/>
  <c r="AI2117" s="1"/>
  <c r="V2118"/>
  <c r="X2118" s="1"/>
  <c r="U2118"/>
  <c r="W2118" s="1"/>
  <c r="S2119"/>
  <c r="R2120" l="1"/>
  <c r="Y2118"/>
  <c r="AB2118"/>
  <c r="Z2118"/>
  <c r="AD2118" l="1"/>
  <c r="AA2118"/>
  <c r="AC2118" s="1"/>
  <c r="AF2118" l="1"/>
  <c r="AG2118" s="1"/>
  <c r="AE2118"/>
  <c r="AH2118" l="1"/>
  <c r="AJ2118" s="1"/>
  <c r="T2119"/>
  <c r="U2119" l="1"/>
  <c r="W2119" s="1"/>
  <c r="V2119"/>
  <c r="X2119" s="1"/>
  <c r="S2120"/>
  <c r="AI2118"/>
  <c r="Y2119" l="1"/>
  <c r="AA2119" s="1"/>
  <c r="AB2119"/>
  <c r="Z2119"/>
  <c r="R2121"/>
  <c r="AD2119" l="1"/>
  <c r="AC2119"/>
  <c r="AF2119" l="1"/>
  <c r="AG2119" s="1"/>
  <c r="T2120" s="1"/>
  <c r="AE2119"/>
  <c r="AH2119" l="1"/>
  <c r="AJ2119" s="1"/>
  <c r="AI2119" s="1"/>
  <c r="U2120"/>
  <c r="W2120" s="1"/>
  <c r="V2120"/>
  <c r="X2120" s="1"/>
  <c r="S2121"/>
  <c r="Y2120" l="1"/>
  <c r="AA2120" s="1"/>
  <c r="AB2120"/>
  <c r="Z2120"/>
  <c r="R2122"/>
  <c r="AD2120" l="1"/>
  <c r="AC2120"/>
  <c r="AF2120" l="1"/>
  <c r="AG2120" s="1"/>
  <c r="AE2120"/>
  <c r="AH2120" l="1"/>
  <c r="AJ2120" s="1"/>
  <c r="T2121"/>
  <c r="U2121" l="1"/>
  <c r="W2121" s="1"/>
  <c r="V2121"/>
  <c r="X2121" s="1"/>
  <c r="S2122"/>
  <c r="AI2120"/>
  <c r="Y2121" l="1"/>
  <c r="AA2121" s="1"/>
  <c r="AB2121"/>
  <c r="Z2121"/>
  <c r="R2123"/>
  <c r="AC2121" l="1"/>
  <c r="AD2121"/>
  <c r="AE2121" l="1"/>
  <c r="AF2121"/>
  <c r="AG2121" s="1"/>
  <c r="AH2121" l="1"/>
  <c r="AJ2121" s="1"/>
  <c r="T2122"/>
  <c r="AI2121" l="1"/>
  <c r="U2122"/>
  <c r="W2122" s="1"/>
  <c r="Y2122" s="1"/>
  <c r="V2122"/>
  <c r="X2122" s="1"/>
  <c r="S2123"/>
  <c r="AB2122" l="1"/>
  <c r="Z2122"/>
  <c r="AA2122"/>
  <c r="AC2122" s="1"/>
  <c r="R2124"/>
  <c r="AD2122" l="1"/>
  <c r="AE2122" s="1"/>
  <c r="AF2122" l="1"/>
  <c r="AG2122" s="1"/>
  <c r="AH2122" l="1"/>
  <c r="AJ2122" s="1"/>
  <c r="T2123"/>
  <c r="V2123" l="1"/>
  <c r="X2123" s="1"/>
  <c r="U2123"/>
  <c r="W2123" s="1"/>
  <c r="S2124"/>
  <c r="AI2122"/>
  <c r="AB2123" l="1"/>
  <c r="Z2123"/>
  <c r="Y2123"/>
  <c r="AA2123" s="1"/>
  <c r="R2125"/>
  <c r="AD2123" l="1"/>
  <c r="AE2123" s="1"/>
  <c r="AC2123"/>
  <c r="AF2123" l="1"/>
  <c r="AG2123" s="1"/>
  <c r="AH2123" l="1"/>
  <c r="AJ2123" s="1"/>
  <c r="T2124"/>
  <c r="AI2123" l="1"/>
  <c r="U2124"/>
  <c r="W2124" s="1"/>
  <c r="V2124"/>
  <c r="X2124" s="1"/>
  <c r="S2125"/>
  <c r="AB2124" l="1"/>
  <c r="Z2124"/>
  <c r="R2126"/>
  <c r="Y2124"/>
  <c r="AD2124" l="1"/>
  <c r="AA2124"/>
  <c r="AC2124" s="1"/>
  <c r="AF2124" l="1"/>
  <c r="AG2124" s="1"/>
  <c r="AE2124"/>
  <c r="AH2124" l="1"/>
  <c r="AJ2124" s="1"/>
  <c r="T2125"/>
  <c r="AI2124" l="1"/>
  <c r="V2125"/>
  <c r="X2125" s="1"/>
  <c r="Z2125" s="1"/>
  <c r="U2125"/>
  <c r="W2125" s="1"/>
  <c r="Y2125" s="1"/>
  <c r="S2126"/>
  <c r="R2127" l="1"/>
  <c r="AA2125"/>
  <c r="AC2125" s="1"/>
  <c r="AB2125"/>
  <c r="AD2125" s="1"/>
  <c r="AE2125" l="1"/>
  <c r="AF2125"/>
  <c r="AG2125" s="1"/>
  <c r="AH2125" l="1"/>
  <c r="AJ2125" s="1"/>
  <c r="T2126"/>
  <c r="U2126" l="1"/>
  <c r="W2126" s="1"/>
  <c r="V2126"/>
  <c r="X2126" s="1"/>
  <c r="S2127"/>
  <c r="AI2125"/>
  <c r="Y2126" l="1"/>
  <c r="AA2126" s="1"/>
  <c r="AB2126"/>
  <c r="Z2126"/>
  <c r="R2128"/>
  <c r="AC2126" l="1"/>
  <c r="AD2126"/>
  <c r="AE2126" s="1"/>
  <c r="AF2126" l="1"/>
  <c r="AG2126" s="1"/>
  <c r="AH2126" l="1"/>
  <c r="AJ2126" s="1"/>
  <c r="T2127"/>
  <c r="AI2126" l="1"/>
  <c r="V2127"/>
  <c r="X2127" s="1"/>
  <c r="U2127"/>
  <c r="W2127" s="1"/>
  <c r="S2128"/>
  <c r="Y2127" l="1"/>
  <c r="AA2127" s="1"/>
  <c r="R2129"/>
  <c r="AB2127"/>
  <c r="Z2127"/>
  <c r="AD2127" l="1"/>
  <c r="AC2127"/>
  <c r="AF2127" l="1"/>
  <c r="AG2127" s="1"/>
  <c r="T2128" s="1"/>
  <c r="AE2127"/>
  <c r="AH2127" l="1"/>
  <c r="AJ2127" s="1"/>
  <c r="V2128"/>
  <c r="X2128" s="1"/>
  <c r="U2128"/>
  <c r="W2128" s="1"/>
  <c r="Y2128" s="1"/>
  <c r="S2129"/>
  <c r="AI2127" l="1"/>
  <c r="AA2128"/>
  <c r="AC2128" s="1"/>
  <c r="R2130"/>
  <c r="AB2128"/>
  <c r="Z2128"/>
  <c r="AD2128" l="1"/>
  <c r="AF2128" s="1"/>
  <c r="AG2128" s="1"/>
  <c r="AH2128" s="1"/>
  <c r="AJ2128" s="1"/>
  <c r="AE2128" l="1"/>
  <c r="T2129"/>
  <c r="S2130" s="1"/>
  <c r="R2131" s="1"/>
  <c r="AI2128"/>
  <c r="U2129" l="1"/>
  <c r="W2129" s="1"/>
  <c r="Y2129" s="1"/>
  <c r="AA2129" s="1"/>
  <c r="V2129"/>
  <c r="X2129" s="1"/>
  <c r="Z2129" s="1"/>
  <c r="AB2129" l="1"/>
  <c r="AD2129" s="1"/>
  <c r="AC2129"/>
  <c r="AE2129" l="1"/>
  <c r="AF2129"/>
  <c r="AG2129" s="1"/>
  <c r="AH2129" l="1"/>
  <c r="AJ2129" s="1"/>
  <c r="T2130"/>
  <c r="U2130" l="1"/>
  <c r="W2130" s="1"/>
  <c r="V2130"/>
  <c r="X2130" s="1"/>
  <c r="S2131"/>
  <c r="AI2129"/>
  <c r="Y2130" l="1"/>
  <c r="AA2130" s="1"/>
  <c r="AB2130"/>
  <c r="Z2130"/>
  <c r="R2132"/>
  <c r="AD2130" l="1"/>
  <c r="AC2130"/>
  <c r="AF2130" l="1"/>
  <c r="AG2130" s="1"/>
  <c r="T2131" s="1"/>
  <c r="AE2130"/>
  <c r="AH2130" l="1"/>
  <c r="AJ2130" s="1"/>
  <c r="AI2130" s="1"/>
  <c r="V2131"/>
  <c r="X2131" s="1"/>
  <c r="U2131"/>
  <c r="W2131" s="1"/>
  <c r="S2132"/>
  <c r="AB2131" l="1"/>
  <c r="Z2131"/>
  <c r="Y2131"/>
  <c r="AA2131" s="1"/>
  <c r="R2133"/>
  <c r="AD2131" l="1"/>
  <c r="AC2131"/>
  <c r="AF2131" l="1"/>
  <c r="AG2131" s="1"/>
  <c r="AE2131"/>
  <c r="AH2131" l="1"/>
  <c r="AJ2131" s="1"/>
  <c r="T2132"/>
  <c r="V2132" l="1"/>
  <c r="X2132" s="1"/>
  <c r="U2132"/>
  <c r="W2132" s="1"/>
  <c r="S2133"/>
  <c r="AI2131"/>
  <c r="AB2132" l="1"/>
  <c r="Z2132"/>
  <c r="Y2132"/>
  <c r="AA2132" s="1"/>
  <c r="R2134"/>
  <c r="AD2132" l="1"/>
  <c r="AC2132"/>
  <c r="AE2132" l="1"/>
  <c r="AF2132"/>
  <c r="AG2132" s="1"/>
  <c r="AH2132" l="1"/>
  <c r="AJ2132" s="1"/>
  <c r="T2133"/>
  <c r="AI2132" l="1"/>
  <c r="U2133"/>
  <c r="W2133" s="1"/>
  <c r="V2133"/>
  <c r="X2133" s="1"/>
  <c r="Z2133" s="1"/>
  <c r="S2134"/>
  <c r="AB2133" l="1"/>
  <c r="AD2133" s="1"/>
  <c r="R2135"/>
  <c r="Y2133"/>
  <c r="AA2133" l="1"/>
  <c r="AC2133" s="1"/>
  <c r="AE2133" l="1"/>
  <c r="AF2133"/>
  <c r="AG2133" s="1"/>
  <c r="AH2133" l="1"/>
  <c r="AJ2133" s="1"/>
  <c r="T2134"/>
  <c r="AI2133" l="1"/>
  <c r="U2134"/>
  <c r="W2134" s="1"/>
  <c r="V2134"/>
  <c r="X2134" s="1"/>
  <c r="S2135"/>
  <c r="AB2134" l="1"/>
  <c r="Z2134"/>
  <c r="R2136"/>
  <c r="Y2134"/>
  <c r="AA2134" s="1"/>
  <c r="AD2134" l="1"/>
  <c r="AC2134"/>
  <c r="AF2134" l="1"/>
  <c r="AG2134" s="1"/>
  <c r="T2135" s="1"/>
  <c r="AE2134"/>
  <c r="AH2134" l="1"/>
  <c r="AJ2134" s="1"/>
  <c r="U2135"/>
  <c r="W2135" s="1"/>
  <c r="V2135"/>
  <c r="X2135" s="1"/>
  <c r="Z2135" s="1"/>
  <c r="S2136"/>
  <c r="AI2134" l="1"/>
  <c r="Y2135"/>
  <c r="AA2135" s="1"/>
  <c r="R2137"/>
  <c r="AB2135"/>
  <c r="AD2135" s="1"/>
  <c r="AC2135" l="1"/>
  <c r="AF2135" l="1"/>
  <c r="AG2135" s="1"/>
  <c r="AE2135"/>
  <c r="AH2135" l="1"/>
  <c r="AJ2135" s="1"/>
  <c r="T2136"/>
  <c r="V2136" l="1"/>
  <c r="X2136" s="1"/>
  <c r="Z2136" s="1"/>
  <c r="U2136"/>
  <c r="W2136" s="1"/>
  <c r="S2137"/>
  <c r="R2138" s="1"/>
  <c r="AI2135"/>
  <c r="Y2136" l="1"/>
  <c r="AA2136" s="1"/>
  <c r="AB2136"/>
  <c r="AD2136" s="1"/>
  <c r="AC2136" l="1"/>
  <c r="AE2136" l="1"/>
  <c r="AF2136"/>
  <c r="AG2136" s="1"/>
  <c r="AH2136" s="1"/>
  <c r="AJ2136" s="1"/>
  <c r="T2137" l="1"/>
  <c r="AI2136"/>
  <c r="V2137" l="1"/>
  <c r="X2137" s="1"/>
  <c r="U2137"/>
  <c r="W2137" s="1"/>
  <c r="S2138"/>
  <c r="AB2137" l="1"/>
  <c r="Z2137"/>
  <c r="Y2137"/>
  <c r="AA2137" s="1"/>
  <c r="R2139"/>
  <c r="AD2137" l="1"/>
  <c r="AE2137" s="1"/>
  <c r="AC2137"/>
  <c r="AF2137" l="1"/>
  <c r="AG2137" s="1"/>
  <c r="AH2137" l="1"/>
  <c r="AJ2137" s="1"/>
  <c r="T2138"/>
  <c r="U2138" l="1"/>
  <c r="W2138" s="1"/>
  <c r="Y2138" s="1"/>
  <c r="V2138"/>
  <c r="X2138" s="1"/>
  <c r="S2139"/>
  <c r="AI2137"/>
  <c r="AB2138" l="1"/>
  <c r="Z2138"/>
  <c r="R2140"/>
  <c r="AA2138"/>
  <c r="AC2138" s="1"/>
  <c r="AD2138" l="1"/>
  <c r="AE2138" s="1"/>
  <c r="AF2138" l="1"/>
  <c r="AG2138" s="1"/>
  <c r="AH2138" l="1"/>
  <c r="AJ2138" s="1"/>
  <c r="T2139"/>
  <c r="U2139" l="1"/>
  <c r="W2139" s="1"/>
  <c r="V2139"/>
  <c r="X2139" s="1"/>
  <c r="S2140"/>
  <c r="AI2138"/>
  <c r="Y2139" l="1"/>
  <c r="AA2139" s="1"/>
  <c r="AB2139"/>
  <c r="Z2139"/>
  <c r="R2141"/>
  <c r="AC2139" l="1"/>
  <c r="AD2139"/>
  <c r="AF2139" l="1"/>
  <c r="AG2139" s="1"/>
  <c r="T2140" s="1"/>
  <c r="AE2139"/>
  <c r="AH2139" l="1"/>
  <c r="AJ2139" s="1"/>
  <c r="AI2139" s="1"/>
  <c r="U2140"/>
  <c r="W2140" s="1"/>
  <c r="Y2140" s="1"/>
  <c r="V2140"/>
  <c r="X2140" s="1"/>
  <c r="S2141"/>
  <c r="AB2140" l="1"/>
  <c r="Z2140"/>
  <c r="R2142"/>
  <c r="AA2140"/>
  <c r="AC2140" s="1"/>
  <c r="AD2140" l="1"/>
  <c r="AE2140" s="1"/>
  <c r="AF2140" l="1"/>
  <c r="AG2140" s="1"/>
  <c r="AH2140" l="1"/>
  <c r="AJ2140" s="1"/>
  <c r="T2141"/>
  <c r="U2141" l="1"/>
  <c r="W2141" s="1"/>
  <c r="V2141"/>
  <c r="X2141" s="1"/>
  <c r="S2142"/>
  <c r="AI2140"/>
  <c r="Y2141" l="1"/>
  <c r="AA2141" s="1"/>
  <c r="AB2141"/>
  <c r="Z2141"/>
  <c r="R2143"/>
  <c r="AC2141" l="1"/>
  <c r="AD2141"/>
  <c r="AE2141" l="1"/>
  <c r="AF2141"/>
  <c r="AG2141" s="1"/>
  <c r="AH2141" l="1"/>
  <c r="AJ2141" s="1"/>
  <c r="T2142"/>
  <c r="U2142" l="1"/>
  <c r="W2142" s="1"/>
  <c r="V2142"/>
  <c r="X2142" s="1"/>
  <c r="S2143"/>
  <c r="AI2141"/>
  <c r="AA2142" l="1"/>
  <c r="Y2142"/>
  <c r="AB2142"/>
  <c r="Z2142"/>
  <c r="R2144"/>
  <c r="AC2142" l="1"/>
  <c r="AD2142"/>
  <c r="AF2142" s="1"/>
  <c r="AG2142" s="1"/>
  <c r="AE2142" l="1"/>
  <c r="AH2142"/>
  <c r="T2143"/>
  <c r="U2143" l="1"/>
  <c r="W2143" s="1"/>
  <c r="V2143"/>
  <c r="X2143" s="1"/>
  <c r="Z2143" s="1"/>
  <c r="S2144"/>
  <c r="R2145" s="1"/>
  <c r="AJ2142"/>
  <c r="AI2142" s="1"/>
  <c r="Y2143" l="1"/>
  <c r="AA2143" s="1"/>
  <c r="AB2143"/>
  <c r="AD2143" s="1"/>
  <c r="AC2143" l="1"/>
  <c r="AE2143" l="1"/>
  <c r="AF2143"/>
  <c r="AG2143" s="1"/>
  <c r="AH2143" s="1"/>
  <c r="AJ2143" s="1"/>
  <c r="T2144" l="1"/>
  <c r="V2144" s="1"/>
  <c r="X2144" s="1"/>
  <c r="AI2143"/>
  <c r="S2145" l="1"/>
  <c r="R2146" s="1"/>
  <c r="U2144"/>
  <c r="W2144" s="1"/>
  <c r="Y2144" s="1"/>
  <c r="AB2144"/>
  <c r="Z2144"/>
  <c r="AA2144" l="1"/>
  <c r="AC2144" s="1"/>
  <c r="AD2144"/>
  <c r="AF2144" l="1"/>
  <c r="AG2144" s="1"/>
  <c r="T2145" s="1"/>
  <c r="AE2144"/>
  <c r="AH2144" l="1"/>
  <c r="AJ2144" s="1"/>
  <c r="AI2144" s="1"/>
  <c r="U2145"/>
  <c r="W2145" s="1"/>
  <c r="V2145"/>
  <c r="X2145" s="1"/>
  <c r="S2146"/>
  <c r="Y2145" l="1"/>
  <c r="AA2145" s="1"/>
  <c r="AB2145"/>
  <c r="Z2145"/>
  <c r="R2147"/>
  <c r="AD2145" l="1"/>
  <c r="AC2145"/>
  <c r="AF2145" l="1"/>
  <c r="AG2145" s="1"/>
  <c r="T2146" s="1"/>
  <c r="AE2145"/>
  <c r="AH2145" l="1"/>
  <c r="AJ2145" s="1"/>
  <c r="U2146"/>
  <c r="W2146" s="1"/>
  <c r="V2146"/>
  <c r="X2146" s="1"/>
  <c r="S2147"/>
  <c r="AI2145" l="1"/>
  <c r="AB2146"/>
  <c r="Z2146"/>
  <c r="R2148"/>
  <c r="Y2146"/>
  <c r="AA2146" s="1"/>
  <c r="AD2146" l="1"/>
  <c r="AC2146"/>
  <c r="AE2146" l="1"/>
  <c r="AF2146"/>
  <c r="AG2146" s="1"/>
  <c r="T2147" s="1"/>
  <c r="AH2146" l="1"/>
  <c r="AJ2146" s="1"/>
  <c r="V2147"/>
  <c r="X2147" s="1"/>
  <c r="Z2147" s="1"/>
  <c r="U2147"/>
  <c r="W2147" s="1"/>
  <c r="Y2147" s="1"/>
  <c r="S2148"/>
  <c r="R2149" s="1"/>
  <c r="AI2146" l="1"/>
  <c r="AB2147"/>
  <c r="AD2147" s="1"/>
  <c r="AA2147"/>
  <c r="AC2147" s="1"/>
  <c r="AE2147" l="1"/>
  <c r="AF2147"/>
  <c r="AG2147" s="1"/>
  <c r="AH2147" s="1"/>
  <c r="AJ2147" s="1"/>
  <c r="T2148" l="1"/>
  <c r="V2148" s="1"/>
  <c r="X2148" s="1"/>
  <c r="AI2147"/>
  <c r="S2149" l="1"/>
  <c r="R2150" s="1"/>
  <c r="U2148"/>
  <c r="W2148" s="1"/>
  <c r="Y2148" s="1"/>
  <c r="AB2148"/>
  <c r="Z2148"/>
  <c r="AA2148" l="1"/>
  <c r="AC2148" s="1"/>
  <c r="AD2148"/>
  <c r="AE2148" l="1"/>
  <c r="AF2148"/>
  <c r="AG2148" s="1"/>
  <c r="AH2148" l="1"/>
  <c r="AJ2148" s="1"/>
  <c r="T2149"/>
  <c r="V2149" l="1"/>
  <c r="X2149" s="1"/>
  <c r="U2149"/>
  <c r="W2149" s="1"/>
  <c r="S2150"/>
  <c r="AI2148"/>
  <c r="AB2149" l="1"/>
  <c r="Z2149"/>
  <c r="Y2149"/>
  <c r="AA2149" s="1"/>
  <c r="R2151"/>
  <c r="AD2149" l="1"/>
  <c r="AE2149" s="1"/>
  <c r="AC2149"/>
  <c r="AF2149" l="1"/>
  <c r="AG2149" s="1"/>
  <c r="AH2149" l="1"/>
  <c r="AJ2149" s="1"/>
  <c r="T2150"/>
  <c r="AI2149" l="1"/>
  <c r="V2150"/>
  <c r="X2150" s="1"/>
  <c r="U2150"/>
  <c r="W2150" s="1"/>
  <c r="Y2150" s="1"/>
  <c r="S2151"/>
  <c r="AA2150" l="1"/>
  <c r="AC2150" s="1"/>
  <c r="R2152"/>
  <c r="AB2150"/>
  <c r="Z2150"/>
  <c r="AD2150" l="1"/>
  <c r="AF2150" s="1"/>
  <c r="AG2150" s="1"/>
  <c r="AH2150" s="1"/>
  <c r="T2151" l="1"/>
  <c r="U2151" s="1"/>
  <c r="W2151" s="1"/>
  <c r="Y2151" s="1"/>
  <c r="AJ2150"/>
  <c r="AI2150" s="1"/>
  <c r="AE2150"/>
  <c r="S2152" l="1"/>
  <c r="R2153" s="1"/>
  <c r="V2151"/>
  <c r="X2151" s="1"/>
  <c r="Z2151" s="1"/>
  <c r="AA2151"/>
  <c r="AC2151" s="1"/>
  <c r="AB2151" l="1"/>
  <c r="AD2151" s="1"/>
  <c r="AF2151" s="1"/>
  <c r="AG2151" s="1"/>
  <c r="AH2151" l="1"/>
  <c r="AJ2151" s="1"/>
  <c r="T2152"/>
  <c r="AE2151"/>
  <c r="U2152" l="1"/>
  <c r="W2152" s="1"/>
  <c r="V2152"/>
  <c r="X2152" s="1"/>
  <c r="S2153"/>
  <c r="AI2151"/>
  <c r="Y2152" l="1"/>
  <c r="AA2152" s="1"/>
  <c r="AB2152"/>
  <c r="Z2152"/>
  <c r="R2154"/>
  <c r="AD2152" l="1"/>
  <c r="AC2152"/>
  <c r="AF2152" l="1"/>
  <c r="AG2152" s="1"/>
  <c r="T2153" s="1"/>
  <c r="AE2152"/>
  <c r="AH2152" l="1"/>
  <c r="AJ2152" s="1"/>
  <c r="AI2152" s="1"/>
  <c r="U2153"/>
  <c r="W2153" s="1"/>
  <c r="V2153"/>
  <c r="X2153" s="1"/>
  <c r="S2154"/>
  <c r="Y2153" l="1"/>
  <c r="AA2153" s="1"/>
  <c r="AB2153"/>
  <c r="Z2153"/>
  <c r="R2155"/>
  <c r="AC2153" l="1"/>
  <c r="AD2153"/>
  <c r="AF2153" l="1"/>
  <c r="AG2153" s="1"/>
  <c r="AE2153"/>
  <c r="AH2153" l="1"/>
  <c r="AJ2153" s="1"/>
  <c r="T2154"/>
  <c r="AI2153" l="1"/>
  <c r="U2154"/>
  <c r="W2154" s="1"/>
  <c r="Y2154" s="1"/>
  <c r="V2154"/>
  <c r="X2154" s="1"/>
  <c r="Z2154" s="1"/>
  <c r="S2155"/>
  <c r="R2156" l="1"/>
  <c r="AB2154"/>
  <c r="AD2154" s="1"/>
  <c r="AA2154"/>
  <c r="AC2154" s="1"/>
  <c r="AF2154" l="1"/>
  <c r="AG2154" s="1"/>
  <c r="AE2154"/>
  <c r="AH2154" l="1"/>
  <c r="AJ2154" s="1"/>
  <c r="T2155"/>
  <c r="U2155" l="1"/>
  <c r="W2155" s="1"/>
  <c r="Y2155" s="1"/>
  <c r="V2155"/>
  <c r="X2155" s="1"/>
  <c r="Z2155" s="1"/>
  <c r="S2156"/>
  <c r="AI2154"/>
  <c r="AB2155" l="1"/>
  <c r="AD2155" s="1"/>
  <c r="R2157"/>
  <c r="AA2155"/>
  <c r="AC2155" s="1"/>
  <c r="AF2155" l="1"/>
  <c r="AG2155" s="1"/>
  <c r="T2156" s="1"/>
  <c r="S2157" s="1"/>
  <c r="AE2155"/>
  <c r="R2158" l="1"/>
  <c r="U2156"/>
  <c r="W2156" s="1"/>
  <c r="Y2156" s="1"/>
  <c r="V2156"/>
  <c r="X2156" s="1"/>
  <c r="Z2156" s="1"/>
  <c r="AH2155"/>
  <c r="AJ2155" s="1"/>
  <c r="AA2156" l="1"/>
  <c r="AC2156" s="1"/>
  <c r="AI2155"/>
  <c r="AB2156"/>
  <c r="AD2156" s="1"/>
  <c r="AF2156" l="1"/>
  <c r="AG2156" s="1"/>
  <c r="AE2156"/>
  <c r="AH2156" l="1"/>
  <c r="AJ2156" s="1"/>
  <c r="T2157"/>
  <c r="U2157" l="1"/>
  <c r="W2157" s="1"/>
  <c r="Y2157" s="1"/>
  <c r="V2157"/>
  <c r="X2157" s="1"/>
  <c r="S2158"/>
  <c r="AI2156"/>
  <c r="AB2157" l="1"/>
  <c r="Z2157"/>
  <c r="R2159"/>
  <c r="AA2157"/>
  <c r="AC2157" s="1"/>
  <c r="AD2157" l="1"/>
  <c r="AF2157" s="1"/>
  <c r="AG2157" s="1"/>
  <c r="AE2157" l="1"/>
  <c r="AH2157"/>
  <c r="AJ2157" s="1"/>
  <c r="T2158"/>
  <c r="AI2157" l="1"/>
  <c r="U2158"/>
  <c r="W2158" s="1"/>
  <c r="V2158"/>
  <c r="X2158" s="1"/>
  <c r="S2159"/>
  <c r="AB2158" l="1"/>
  <c r="Z2158"/>
  <c r="R2160"/>
  <c r="Y2158"/>
  <c r="AA2158" s="1"/>
  <c r="AD2158" l="1"/>
  <c r="AC2158"/>
  <c r="AE2158" l="1"/>
  <c r="AF2158"/>
  <c r="AG2158" s="1"/>
  <c r="AH2158" l="1"/>
  <c r="AJ2158" s="1"/>
  <c r="T2159"/>
  <c r="V2159" l="1"/>
  <c r="X2159" s="1"/>
  <c r="U2159"/>
  <c r="W2159" s="1"/>
  <c r="Y2159" s="1"/>
  <c r="S2160"/>
  <c r="AI2158"/>
  <c r="AB2159" l="1"/>
  <c r="Z2159"/>
  <c r="R2161"/>
  <c r="AA2159"/>
  <c r="AC2159" s="1"/>
  <c r="AD2159" l="1"/>
  <c r="AE2159" s="1"/>
  <c r="AF2159" l="1"/>
  <c r="AG2159" s="1"/>
  <c r="AH2159" l="1"/>
  <c r="AJ2159" s="1"/>
  <c r="T2160"/>
  <c r="V2160" l="1"/>
  <c r="X2160" s="1"/>
  <c r="U2160"/>
  <c r="W2160" s="1"/>
  <c r="Y2160" s="1"/>
  <c r="S2161"/>
  <c r="AI2159"/>
  <c r="AB2160" l="1"/>
  <c r="Z2160"/>
  <c r="R2162"/>
  <c r="AA2160"/>
  <c r="AC2160" s="1"/>
  <c r="AD2160" l="1"/>
  <c r="AE2160" s="1"/>
  <c r="AF2160" l="1"/>
  <c r="AG2160" s="1"/>
  <c r="AH2160" l="1"/>
  <c r="AJ2160" s="1"/>
  <c r="T2161"/>
  <c r="AI2160" l="1"/>
  <c r="U2161"/>
  <c r="W2161" s="1"/>
  <c r="V2161"/>
  <c r="X2161" s="1"/>
  <c r="S2162"/>
  <c r="AB2161" l="1"/>
  <c r="Z2161"/>
  <c r="R2163"/>
  <c r="Y2161"/>
  <c r="AA2161" s="1"/>
  <c r="AD2161" l="1"/>
  <c r="AC2161"/>
  <c r="AE2161" l="1"/>
  <c r="AF2161"/>
  <c r="AG2161" s="1"/>
  <c r="AH2161" l="1"/>
  <c r="AJ2161" s="1"/>
  <c r="T2162"/>
  <c r="V2162" l="1"/>
  <c r="X2162" s="1"/>
  <c r="Z2162" s="1"/>
  <c r="U2162"/>
  <c r="W2162" s="1"/>
  <c r="Y2162" s="1"/>
  <c r="AA2162" s="1"/>
  <c r="AC2162" s="1"/>
  <c r="S2163"/>
  <c r="R2164" s="1"/>
  <c r="AI2161"/>
  <c r="AB2162" l="1"/>
  <c r="AD2162" s="1"/>
  <c r="AE2162" s="1"/>
  <c r="AF2162" l="1"/>
  <c r="AG2162" s="1"/>
  <c r="AH2162" s="1"/>
  <c r="AJ2162" s="1"/>
  <c r="T2163" l="1"/>
  <c r="AI2162"/>
  <c r="V2163" l="1"/>
  <c r="X2163" s="1"/>
  <c r="U2163"/>
  <c r="W2163" s="1"/>
  <c r="Y2163" s="1"/>
  <c r="S2164"/>
  <c r="AB2163" l="1"/>
  <c r="Z2163"/>
  <c r="R2165"/>
  <c r="AA2163"/>
  <c r="AC2163" s="1"/>
  <c r="AD2163" l="1"/>
  <c r="AE2163" s="1"/>
  <c r="AF2163" l="1"/>
  <c r="AG2163" s="1"/>
  <c r="T2164" s="1"/>
  <c r="AH2163" l="1"/>
  <c r="AJ2163" s="1"/>
  <c r="U2164"/>
  <c r="W2164" s="1"/>
  <c r="Y2164" s="1"/>
  <c r="V2164"/>
  <c r="X2164" s="1"/>
  <c r="Z2164" s="1"/>
  <c r="S2165"/>
  <c r="R2166" s="1"/>
  <c r="AI2163" l="1"/>
  <c r="AA2164"/>
  <c r="AC2164" s="1"/>
  <c r="AB2164"/>
  <c r="AD2164" s="1"/>
  <c r="AF2164" l="1"/>
  <c r="AG2164" s="1"/>
  <c r="AH2164" s="1"/>
  <c r="AJ2164" s="1"/>
  <c r="AE2164"/>
  <c r="T2165" l="1"/>
  <c r="AI2164"/>
  <c r="U2165" l="1"/>
  <c r="W2165" s="1"/>
  <c r="Y2165" s="1"/>
  <c r="V2165"/>
  <c r="X2165" s="1"/>
  <c r="S2166"/>
  <c r="AB2165" l="1"/>
  <c r="Z2165"/>
  <c r="R2167"/>
  <c r="AA2165"/>
  <c r="AC2165" s="1"/>
  <c r="AD2165" l="1"/>
  <c r="AE2165" s="1"/>
  <c r="AF2165" l="1"/>
  <c r="AG2165" s="1"/>
  <c r="T2166" s="1"/>
  <c r="U2166" l="1"/>
  <c r="W2166" s="1"/>
  <c r="V2166"/>
  <c r="X2166" s="1"/>
  <c r="S2167"/>
  <c r="R2168" s="1"/>
  <c r="AH2165"/>
  <c r="AJ2165" s="1"/>
  <c r="AI2165" l="1"/>
  <c r="Y2166"/>
  <c r="AA2166" s="1"/>
  <c r="AB2166"/>
  <c r="Z2166"/>
  <c r="AD2166" l="1"/>
  <c r="AC2166"/>
  <c r="AF2166" l="1"/>
  <c r="AG2166" s="1"/>
  <c r="AH2166" s="1"/>
  <c r="AE2166"/>
  <c r="AJ2166" l="1"/>
  <c r="AI2166" s="1"/>
  <c r="G27" i="11" s="1"/>
  <c r="T2167" i="10"/>
  <c r="H27" i="11" l="1"/>
  <c r="V2167" i="10"/>
  <c r="X2167" s="1"/>
  <c r="U2167"/>
  <c r="W2167" s="1"/>
  <c r="S2168"/>
  <c r="Y2167" l="1"/>
  <c r="AA2167" s="1"/>
  <c r="R2169"/>
  <c r="AB2167"/>
  <c r="Z2167"/>
  <c r="AD2167" l="1"/>
  <c r="AC2167"/>
  <c r="AF2167" l="1"/>
  <c r="AG2167" s="1"/>
  <c r="T2168" s="1"/>
  <c r="AE2167"/>
  <c r="AH2167" l="1"/>
  <c r="AJ2167" s="1"/>
  <c r="V2168"/>
  <c r="X2168" s="1"/>
  <c r="U2168"/>
  <c r="W2168" s="1"/>
  <c r="S2169"/>
  <c r="AI2167" l="1"/>
  <c r="AB2168"/>
  <c r="Z2168"/>
  <c r="Y2168"/>
  <c r="AA2168" s="1"/>
  <c r="R2170"/>
  <c r="AD2168" l="1"/>
  <c r="AF2168" s="1"/>
  <c r="AG2168" s="1"/>
  <c r="AC2168"/>
  <c r="AH2168" l="1"/>
  <c r="AJ2168" s="1"/>
  <c r="T2169"/>
  <c r="AE2168"/>
  <c r="U2169" l="1"/>
  <c r="W2169" s="1"/>
  <c r="V2169"/>
  <c r="X2169" s="1"/>
  <c r="S2170"/>
  <c r="AI2168"/>
  <c r="Y2169" l="1"/>
  <c r="AA2169" s="1"/>
  <c r="AB2169"/>
  <c r="Z2169"/>
  <c r="R2171"/>
  <c r="AD2169" l="1"/>
  <c r="AC2169"/>
  <c r="AF2169" l="1"/>
  <c r="AG2169" s="1"/>
  <c r="T2170" s="1"/>
  <c r="AE2169"/>
  <c r="AH2169" l="1"/>
  <c r="AJ2169" s="1"/>
  <c r="U2170"/>
  <c r="W2170" s="1"/>
  <c r="V2170"/>
  <c r="X2170" s="1"/>
  <c r="S2171"/>
  <c r="AI2169" l="1"/>
  <c r="Y2170"/>
  <c r="AA2170" s="1"/>
  <c r="AB2170"/>
  <c r="Z2170"/>
  <c r="R2172"/>
  <c r="AD2170" l="1"/>
  <c r="AC2170"/>
  <c r="AF2170" l="1"/>
  <c r="AG2170" s="1"/>
  <c r="T2171" s="1"/>
  <c r="AE2170"/>
  <c r="AH2170" l="1"/>
  <c r="AJ2170" s="1"/>
  <c r="AI2170" s="1"/>
  <c r="U2171"/>
  <c r="W2171" s="1"/>
  <c r="V2171"/>
  <c r="X2171" s="1"/>
  <c r="S2172"/>
  <c r="Y2171" l="1"/>
  <c r="AA2171" s="1"/>
  <c r="AB2171"/>
  <c r="Z2171"/>
  <c r="R2173"/>
  <c r="AC2171" l="1"/>
  <c r="AD2171"/>
  <c r="AF2171" s="1"/>
  <c r="AG2171" s="1"/>
  <c r="AE2171" l="1"/>
  <c r="AH2171"/>
  <c r="AJ2171" s="1"/>
  <c r="T2172"/>
  <c r="AI2171" l="1"/>
  <c r="U2172"/>
  <c r="W2172" s="1"/>
  <c r="V2172"/>
  <c r="X2172" s="1"/>
  <c r="S2173"/>
  <c r="AB2172" l="1"/>
  <c r="Z2172"/>
  <c r="R2174"/>
  <c r="Y2172"/>
  <c r="AD2172" l="1"/>
  <c r="AA2172"/>
  <c r="AC2172" s="1"/>
  <c r="AE2172" l="1"/>
  <c r="AF2172"/>
  <c r="AG2172" s="1"/>
  <c r="AH2172" l="1"/>
  <c r="AJ2172" s="1"/>
  <c r="T2173"/>
  <c r="U2173" l="1"/>
  <c r="W2173" s="1"/>
  <c r="V2173"/>
  <c r="X2173" s="1"/>
  <c r="Z2173" s="1"/>
  <c r="S2174"/>
  <c r="AI2172"/>
  <c r="Y2173" l="1"/>
  <c r="AA2173" s="1"/>
  <c r="R2175"/>
  <c r="AB2173"/>
  <c r="AD2173" s="1"/>
  <c r="AC2173" l="1"/>
  <c r="AF2173" l="1"/>
  <c r="AG2173" s="1"/>
  <c r="AE2173"/>
  <c r="AH2173" l="1"/>
  <c r="AJ2173" s="1"/>
  <c r="T2174"/>
  <c r="U2174" l="1"/>
  <c r="W2174" s="1"/>
  <c r="Y2174" s="1"/>
  <c r="V2174"/>
  <c r="X2174" s="1"/>
  <c r="S2175"/>
  <c r="AI2173"/>
  <c r="AB2174" l="1"/>
  <c r="Z2174"/>
  <c r="R2176"/>
  <c r="AA2174"/>
  <c r="AC2174" s="1"/>
  <c r="AD2174" l="1"/>
  <c r="AE2174" s="1"/>
  <c r="AF2174" l="1"/>
  <c r="AG2174" s="1"/>
  <c r="AH2174" l="1"/>
  <c r="AJ2174" s="1"/>
  <c r="T2175"/>
  <c r="AI2174" l="1"/>
  <c r="V2175"/>
  <c r="X2175" s="1"/>
  <c r="U2175"/>
  <c r="W2175" s="1"/>
  <c r="Y2175" s="1"/>
  <c r="S2176"/>
  <c r="AA2175" l="1"/>
  <c r="AC2175" s="1"/>
  <c r="R2177"/>
  <c r="AB2175"/>
  <c r="Z2175"/>
  <c r="AD2175" l="1"/>
  <c r="AF2175" s="1"/>
  <c r="AG2175" s="1"/>
  <c r="AH2175" s="1"/>
  <c r="AJ2175" s="1"/>
  <c r="T2176" l="1"/>
  <c r="S2177" s="1"/>
  <c r="R2178" s="1"/>
  <c r="AE2175"/>
  <c r="AI2175"/>
  <c r="V2176" l="1"/>
  <c r="X2176" s="1"/>
  <c r="Z2176" s="1"/>
  <c r="U2176"/>
  <c r="W2176" s="1"/>
  <c r="Y2176" s="1"/>
  <c r="AB2176" l="1"/>
  <c r="AD2176" s="1"/>
  <c r="AA2176"/>
  <c r="AC2176" s="1"/>
  <c r="AF2176" l="1"/>
  <c r="AG2176" s="1"/>
  <c r="T2177" s="1"/>
  <c r="AE2176"/>
  <c r="AH2176" l="1"/>
  <c r="AJ2176" s="1"/>
  <c r="U2177"/>
  <c r="W2177" s="1"/>
  <c r="V2177"/>
  <c r="X2177" s="1"/>
  <c r="S2178"/>
  <c r="AI2176" l="1"/>
  <c r="AB2177"/>
  <c r="Z2177"/>
  <c r="R2179"/>
  <c r="Y2177"/>
  <c r="AA2177" s="1"/>
  <c r="AD2177" l="1"/>
  <c r="AC2177"/>
  <c r="AE2177" l="1"/>
  <c r="AF2177"/>
  <c r="AG2177" s="1"/>
  <c r="AH2177" l="1"/>
  <c r="AJ2177" s="1"/>
  <c r="T2178"/>
  <c r="U2178" l="1"/>
  <c r="W2178" s="1"/>
  <c r="V2178"/>
  <c r="X2178" s="1"/>
  <c r="S2179"/>
  <c r="AI2177"/>
  <c r="Y2178" l="1"/>
  <c r="AA2178" s="1"/>
  <c r="AB2178"/>
  <c r="Z2178"/>
  <c r="R2180"/>
  <c r="AD2178" l="1"/>
  <c r="AC2178"/>
  <c r="AF2178" l="1"/>
  <c r="AG2178" s="1"/>
  <c r="T2179" s="1"/>
  <c r="AE2178"/>
  <c r="AH2178" l="1"/>
  <c r="AJ2178" s="1"/>
  <c r="U2179"/>
  <c r="W2179" s="1"/>
  <c r="V2179"/>
  <c r="X2179" s="1"/>
  <c r="Z2179" s="1"/>
  <c r="S2180"/>
  <c r="AI2178" l="1"/>
  <c r="Y2179"/>
  <c r="AA2179" s="1"/>
  <c r="R2181"/>
  <c r="AB2179"/>
  <c r="AD2179" s="1"/>
  <c r="AC2179" l="1"/>
  <c r="AF2179" l="1"/>
  <c r="AG2179" s="1"/>
  <c r="AE2179"/>
  <c r="AH2179" l="1"/>
  <c r="AJ2179" s="1"/>
  <c r="T2180"/>
  <c r="V2180" l="1"/>
  <c r="X2180" s="1"/>
  <c r="U2180"/>
  <c r="W2180" s="1"/>
  <c r="S2181"/>
  <c r="AI2179"/>
  <c r="AB2180" l="1"/>
  <c r="Z2180"/>
  <c r="Y2180"/>
  <c r="AA2180" s="1"/>
  <c r="R2182"/>
  <c r="AD2180" l="1"/>
  <c r="AC2180"/>
  <c r="AE2180" l="1"/>
  <c r="AF2180"/>
  <c r="AG2180" s="1"/>
  <c r="AH2180" l="1"/>
  <c r="AJ2180" s="1"/>
  <c r="T2181"/>
  <c r="V2181" l="1"/>
  <c r="X2181" s="1"/>
  <c r="U2181"/>
  <c r="W2181" s="1"/>
  <c r="S2182"/>
  <c r="AI2180"/>
  <c r="AB2181" l="1"/>
  <c r="Z2181"/>
  <c r="Y2181"/>
  <c r="AA2181" s="1"/>
  <c r="R2183"/>
  <c r="AD2181" l="1"/>
  <c r="AC2181"/>
  <c r="AF2181" l="1"/>
  <c r="AG2181" s="1"/>
  <c r="AE2181"/>
  <c r="AH2181" l="1"/>
  <c r="AJ2181" s="1"/>
  <c r="T2182"/>
  <c r="AI2181" l="1"/>
  <c r="V2182"/>
  <c r="X2182" s="1"/>
  <c r="Z2182" s="1"/>
  <c r="U2182"/>
  <c r="W2182" s="1"/>
  <c r="S2183"/>
  <c r="R2184" s="1"/>
  <c r="Y2182" l="1"/>
  <c r="AA2182" s="1"/>
  <c r="AB2182"/>
  <c r="AD2182" s="1"/>
  <c r="AC2182" l="1"/>
  <c r="AF2182" l="1"/>
  <c r="AG2182" s="1"/>
  <c r="AH2182" s="1"/>
  <c r="AJ2182" s="1"/>
  <c r="AE2182"/>
  <c r="T2183" l="1"/>
  <c r="AI2182"/>
  <c r="U2183" l="1"/>
  <c r="W2183" s="1"/>
  <c r="Y2183" s="1"/>
  <c r="V2183"/>
  <c r="X2183" s="1"/>
  <c r="S2184"/>
  <c r="AB2183" l="1"/>
  <c r="Z2183"/>
  <c r="R2185"/>
  <c r="AA2183"/>
  <c r="AC2183" s="1"/>
  <c r="AD2183" l="1"/>
  <c r="AE2183" s="1"/>
  <c r="AF2183" l="1"/>
  <c r="AG2183" s="1"/>
  <c r="AH2183" l="1"/>
  <c r="AJ2183" s="1"/>
  <c r="T2184"/>
  <c r="U2184" l="1"/>
  <c r="W2184" s="1"/>
  <c r="V2184"/>
  <c r="X2184" s="1"/>
  <c r="S2185"/>
  <c r="AI2183"/>
  <c r="Y2184" l="1"/>
  <c r="AA2184" s="1"/>
  <c r="AB2184"/>
  <c r="Z2184"/>
  <c r="R2186"/>
  <c r="AC2184" l="1"/>
  <c r="AD2184"/>
  <c r="AE2184" s="1"/>
  <c r="AF2184" l="1"/>
  <c r="AG2184" s="1"/>
  <c r="T2185" s="1"/>
  <c r="AH2184" l="1"/>
  <c r="AJ2184" s="1"/>
  <c r="AI2184" s="1"/>
  <c r="V2185"/>
  <c r="X2185" s="1"/>
  <c r="U2185"/>
  <c r="W2185" s="1"/>
  <c r="S2186"/>
  <c r="AB2185" l="1"/>
  <c r="Z2185"/>
  <c r="Y2185"/>
  <c r="AA2185" s="1"/>
  <c r="R2187"/>
  <c r="AD2185" l="1"/>
  <c r="AE2185" s="1"/>
  <c r="AC2185"/>
  <c r="AF2185" l="1"/>
  <c r="AG2185" s="1"/>
  <c r="AH2185" l="1"/>
  <c r="AJ2185" s="1"/>
  <c r="T2186"/>
  <c r="AI2185" l="1"/>
  <c r="V2186"/>
  <c r="X2186" s="1"/>
  <c r="U2186"/>
  <c r="W2186" s="1"/>
  <c r="S2187"/>
  <c r="R2188" s="1"/>
  <c r="Y2186" l="1"/>
  <c r="AA2186" s="1"/>
  <c r="AB2186"/>
  <c r="Z2186"/>
  <c r="AD2186" l="1"/>
  <c r="AC2186"/>
  <c r="AE2186" l="1"/>
  <c r="AF2186"/>
  <c r="AG2186" s="1"/>
  <c r="AH2186" s="1"/>
  <c r="AJ2186" s="1"/>
  <c r="T2187" l="1"/>
  <c r="U2187" s="1"/>
  <c r="W2187" s="1"/>
  <c r="Y2187" s="1"/>
  <c r="AI2186"/>
  <c r="S2188" l="1"/>
  <c r="R2189" s="1"/>
  <c r="V2187"/>
  <c r="X2187" s="1"/>
  <c r="Z2187" s="1"/>
  <c r="AA2187"/>
  <c r="AC2187" s="1"/>
  <c r="AB2187" l="1"/>
  <c r="AD2187" s="1"/>
  <c r="AE2187" l="1"/>
  <c r="AF2187"/>
  <c r="AG2187" s="1"/>
  <c r="T2188" s="1"/>
  <c r="AH2187" l="1"/>
  <c r="AJ2187" s="1"/>
  <c r="U2188"/>
  <c r="W2188" s="1"/>
  <c r="V2188"/>
  <c r="X2188" s="1"/>
  <c r="S2189"/>
  <c r="AI2187" l="1"/>
  <c r="Y2188"/>
  <c r="AA2188" s="1"/>
  <c r="AB2188"/>
  <c r="Z2188"/>
  <c r="R2190"/>
  <c r="AD2188" l="1"/>
  <c r="AC2188"/>
  <c r="AF2188" l="1"/>
  <c r="AG2188" s="1"/>
  <c r="AE2188"/>
  <c r="AH2188" l="1"/>
  <c r="AJ2188" s="1"/>
  <c r="T2189"/>
  <c r="AI2188" l="1"/>
  <c r="U2189"/>
  <c r="W2189" s="1"/>
  <c r="Y2189" s="1"/>
  <c r="V2189"/>
  <c r="X2189" s="1"/>
  <c r="S2190"/>
  <c r="AB2189" l="1"/>
  <c r="Z2189"/>
  <c r="AA2189"/>
  <c r="AC2189" s="1"/>
  <c r="R2191"/>
  <c r="AD2189" l="1"/>
  <c r="AF2189" s="1"/>
  <c r="AG2189" s="1"/>
  <c r="AH2189" l="1"/>
  <c r="AJ2189" s="1"/>
  <c r="T2190"/>
  <c r="AE2189"/>
  <c r="V2190" l="1"/>
  <c r="X2190" s="1"/>
  <c r="Z2190" s="1"/>
  <c r="U2190"/>
  <c r="W2190" s="1"/>
  <c r="Y2190" s="1"/>
  <c r="S2191"/>
  <c r="AI2189"/>
  <c r="AA2190" l="1"/>
  <c r="AC2190" s="1"/>
  <c r="R2192"/>
  <c r="AB2190"/>
  <c r="AD2190" s="1"/>
  <c r="AE2190" l="1"/>
  <c r="AF2190"/>
  <c r="AG2190" s="1"/>
  <c r="AH2190" l="1"/>
  <c r="AJ2190" s="1"/>
  <c r="T2191"/>
  <c r="AI2190" l="1"/>
  <c r="V2191"/>
  <c r="X2191" s="1"/>
  <c r="U2191"/>
  <c r="W2191" s="1"/>
  <c r="Y2191" s="1"/>
  <c r="S2192"/>
  <c r="AA2191" l="1"/>
  <c r="AC2191" s="1"/>
  <c r="R2193"/>
  <c r="AB2191"/>
  <c r="Z2191"/>
  <c r="AD2191" l="1"/>
  <c r="AE2191" s="1"/>
  <c r="AF2191" l="1"/>
  <c r="AG2191" s="1"/>
  <c r="AH2191" l="1"/>
  <c r="T2192"/>
  <c r="S2193" l="1"/>
  <c r="R2194" s="1"/>
  <c r="U2192"/>
  <c r="W2192" s="1"/>
  <c r="Y2192" s="1"/>
  <c r="V2192"/>
  <c r="X2192" s="1"/>
  <c r="Z2192" s="1"/>
  <c r="AJ2191"/>
  <c r="AI2191"/>
  <c r="AB2192" l="1"/>
  <c r="AD2192" s="1"/>
  <c r="AA2192"/>
  <c r="AC2192" s="1"/>
  <c r="AF2192" l="1"/>
  <c r="AG2192" s="1"/>
  <c r="T2193" s="1"/>
  <c r="AE2192"/>
  <c r="AH2192" l="1"/>
  <c r="AJ2192" s="1"/>
  <c r="V2193"/>
  <c r="X2193" s="1"/>
  <c r="Z2193" s="1"/>
  <c r="U2193"/>
  <c r="W2193" s="1"/>
  <c r="Y2193" s="1"/>
  <c r="S2194"/>
  <c r="AI2192" l="1"/>
  <c r="R2195"/>
  <c r="AA2193"/>
  <c r="AC2193" s="1"/>
  <c r="AB2193"/>
  <c r="AD2193" s="1"/>
  <c r="AF2193" l="1"/>
  <c r="AG2193" s="1"/>
  <c r="AE2193"/>
  <c r="AH2193" l="1"/>
  <c r="AJ2193" s="1"/>
  <c r="T2194"/>
  <c r="V2194" l="1"/>
  <c r="X2194" s="1"/>
  <c r="U2194"/>
  <c r="W2194" s="1"/>
  <c r="Y2194" s="1"/>
  <c r="S2195"/>
  <c r="AI2193"/>
  <c r="AB2194" l="1"/>
  <c r="Z2194"/>
  <c r="R2196"/>
  <c r="AA2194"/>
  <c r="AC2194" s="1"/>
  <c r="AD2194" l="1"/>
  <c r="AF2194" s="1"/>
  <c r="AG2194" s="1"/>
  <c r="AH2194" l="1"/>
  <c r="AJ2194" s="1"/>
  <c r="T2195"/>
  <c r="AE2194"/>
  <c r="U2195" l="1"/>
  <c r="W2195" s="1"/>
  <c r="Y2195" s="1"/>
  <c r="V2195"/>
  <c r="X2195" s="1"/>
  <c r="Z2195" s="1"/>
  <c r="S2196"/>
  <c r="AI2194"/>
  <c r="AB2195" l="1"/>
  <c r="AD2195" s="1"/>
  <c r="R2197"/>
  <c r="AA2195"/>
  <c r="AC2195" s="1"/>
  <c r="AE2195" l="1"/>
  <c r="AF2195"/>
  <c r="AG2195" s="1"/>
  <c r="AH2195" l="1"/>
  <c r="AJ2195" s="1"/>
  <c r="T2196"/>
  <c r="U2196" l="1"/>
  <c r="W2196" s="1"/>
  <c r="Y2196" s="1"/>
  <c r="V2196"/>
  <c r="X2196" s="1"/>
  <c r="S2197"/>
  <c r="AI2195"/>
  <c r="AB2196" l="1"/>
  <c r="Z2196"/>
  <c r="R2198"/>
  <c r="AA2196"/>
  <c r="AC2196" s="1"/>
  <c r="AD2196" l="1"/>
  <c r="AF2196" s="1"/>
  <c r="AG2196" s="1"/>
  <c r="AH2196" l="1"/>
  <c r="AJ2196" s="1"/>
  <c r="T2197"/>
  <c r="AE2196"/>
  <c r="V2197" l="1"/>
  <c r="X2197" s="1"/>
  <c r="Z2197" s="1"/>
  <c r="U2197"/>
  <c r="W2197" s="1"/>
  <c r="Y2197" s="1"/>
  <c r="AA2197" s="1"/>
  <c r="AC2197" s="1"/>
  <c r="S2198"/>
  <c r="AI2196"/>
  <c r="R2199" l="1"/>
  <c r="AB2197"/>
  <c r="AD2197" s="1"/>
  <c r="AF2197" s="1"/>
  <c r="AG2197" s="1"/>
  <c r="AH2197" l="1"/>
  <c r="AJ2197" s="1"/>
  <c r="T2198"/>
  <c r="AE2197"/>
  <c r="V2198" l="1"/>
  <c r="X2198" s="1"/>
  <c r="Z2198" s="1"/>
  <c r="U2198"/>
  <c r="W2198" s="1"/>
  <c r="AI2197"/>
  <c r="S2199"/>
  <c r="Y2198" l="1"/>
  <c r="AA2198" s="1"/>
  <c r="R2200"/>
  <c r="AB2198"/>
  <c r="AD2198" s="1"/>
  <c r="AC2198" l="1"/>
  <c r="AF2198" l="1"/>
  <c r="AG2198" s="1"/>
  <c r="AE2198"/>
  <c r="AH2198" l="1"/>
  <c r="AJ2198" s="1"/>
  <c r="T2199"/>
  <c r="V2199" l="1"/>
  <c r="X2199" s="1"/>
  <c r="Z2199" s="1"/>
  <c r="U2199"/>
  <c r="W2199" s="1"/>
  <c r="Y2199" s="1"/>
  <c r="S2200"/>
  <c r="AI2198"/>
  <c r="AA2199" l="1"/>
  <c r="AC2199" s="1"/>
  <c r="R2201"/>
  <c r="AB2199"/>
  <c r="AD2199" s="1"/>
  <c r="AE2199" l="1"/>
  <c r="AF2199"/>
  <c r="AG2199" s="1"/>
  <c r="AH2199" l="1"/>
  <c r="AJ2199" s="1"/>
  <c r="T2200"/>
  <c r="V2200" l="1"/>
  <c r="X2200" s="1"/>
  <c r="Z2200" s="1"/>
  <c r="U2200"/>
  <c r="W2200" s="1"/>
  <c r="S2201"/>
  <c r="R2202" s="1"/>
  <c r="AI2199"/>
  <c r="Y2200" l="1"/>
  <c r="AA2200" s="1"/>
  <c r="AB2200"/>
  <c r="AD2200" s="1"/>
  <c r="AC2200" l="1"/>
  <c r="AF2200" l="1"/>
  <c r="AG2200" s="1"/>
  <c r="AH2200" s="1"/>
  <c r="AJ2200" s="1"/>
  <c r="AE2200"/>
  <c r="AI2200" l="1"/>
  <c r="T2201"/>
  <c r="V2201" l="1"/>
  <c r="X2201" s="1"/>
  <c r="Z2201" s="1"/>
  <c r="U2201"/>
  <c r="W2201" s="1"/>
  <c r="S2202"/>
  <c r="Y2201" l="1"/>
  <c r="AA2201" s="1"/>
  <c r="R2203"/>
  <c r="AB2201"/>
  <c r="AD2201" s="1"/>
  <c r="AC2201" l="1"/>
  <c r="AE2201" l="1"/>
  <c r="AF2201"/>
  <c r="AG2201" s="1"/>
  <c r="AH2201" l="1"/>
  <c r="AJ2201" s="1"/>
  <c r="T2202"/>
  <c r="U2202" l="1"/>
  <c r="W2202" s="1"/>
  <c r="V2202"/>
  <c r="X2202" s="1"/>
  <c r="S2203"/>
  <c r="AI2201"/>
  <c r="Y2202" l="1"/>
  <c r="AA2202" s="1"/>
  <c r="AB2202"/>
  <c r="Z2202"/>
  <c r="R2204"/>
  <c r="AC2202" l="1"/>
  <c r="AD2202"/>
  <c r="AE2202" l="1"/>
  <c r="AF2202"/>
  <c r="AG2202" s="1"/>
  <c r="AH2202" l="1"/>
  <c r="AJ2202" s="1"/>
  <c r="T2203"/>
  <c r="U2203" l="1"/>
  <c r="W2203" s="1"/>
  <c r="Y2203" s="1"/>
  <c r="V2203"/>
  <c r="X2203" s="1"/>
  <c r="Z2203" s="1"/>
  <c r="S2204"/>
  <c r="AI2202"/>
  <c r="AB2203" l="1"/>
  <c r="AD2203" s="1"/>
  <c r="R2205"/>
  <c r="AA2203"/>
  <c r="AC2203" s="1"/>
  <c r="AE2203" l="1"/>
  <c r="AF2203"/>
  <c r="AG2203" s="1"/>
  <c r="AH2203" l="1"/>
  <c r="AJ2203" s="1"/>
  <c r="T2204"/>
  <c r="U2204" l="1"/>
  <c r="W2204" s="1"/>
  <c r="Y2204" s="1"/>
  <c r="V2204"/>
  <c r="X2204" s="1"/>
  <c r="Z2204" s="1"/>
  <c r="S2205"/>
  <c r="AI2203"/>
  <c r="AA2204" l="1"/>
  <c r="AC2204" s="1"/>
  <c r="R2206"/>
  <c r="AB2204"/>
  <c r="AD2204" s="1"/>
  <c r="AE2204" l="1"/>
  <c r="AF2204"/>
  <c r="AG2204" s="1"/>
  <c r="AH2204" l="1"/>
  <c r="AJ2204" s="1"/>
  <c r="T2205"/>
  <c r="AI2204" l="1"/>
  <c r="V2205"/>
  <c r="X2205" s="1"/>
  <c r="U2205"/>
  <c r="W2205" s="1"/>
  <c r="S2206"/>
  <c r="Y2205" l="1"/>
  <c r="AA2205" s="1"/>
  <c r="R2207"/>
  <c r="AB2205"/>
  <c r="Z2205"/>
  <c r="AD2205" l="1"/>
  <c r="AC2205"/>
  <c r="AF2205" l="1"/>
  <c r="AG2205" s="1"/>
  <c r="T2206" s="1"/>
  <c r="AE2205"/>
  <c r="AH2205" l="1"/>
  <c r="AJ2205" s="1"/>
  <c r="U2206"/>
  <c r="W2206" s="1"/>
  <c r="V2206"/>
  <c r="X2206" s="1"/>
  <c r="Z2206" s="1"/>
  <c r="S2207"/>
  <c r="AI2205" l="1"/>
  <c r="AB2206"/>
  <c r="AD2206" s="1"/>
  <c r="R2208"/>
  <c r="Y2206"/>
  <c r="AA2206" l="1"/>
  <c r="AC2206" s="1"/>
  <c r="AF2206" l="1"/>
  <c r="AG2206" s="1"/>
  <c r="AE2206"/>
  <c r="AH2206" l="1"/>
  <c r="AJ2206" s="1"/>
  <c r="T2207"/>
  <c r="V2207" l="1"/>
  <c r="X2207" s="1"/>
  <c r="Z2207" s="1"/>
  <c r="U2207"/>
  <c r="W2207" s="1"/>
  <c r="S2208"/>
  <c r="AI2206"/>
  <c r="Y2207" l="1"/>
  <c r="AA2207" s="1"/>
  <c r="R2209"/>
  <c r="AB2207"/>
  <c r="AD2207" s="1"/>
  <c r="AC2207" l="1"/>
  <c r="AE2207" l="1"/>
  <c r="AF2207"/>
  <c r="AG2207" s="1"/>
  <c r="AH2207" l="1"/>
  <c r="AJ2207" s="1"/>
  <c r="T2208"/>
  <c r="AI2207" l="1"/>
  <c r="V2208"/>
  <c r="X2208" s="1"/>
  <c r="Z2208" s="1"/>
  <c r="U2208"/>
  <c r="W2208" s="1"/>
  <c r="Y2208" s="1"/>
  <c r="S2209"/>
  <c r="R2210" l="1"/>
  <c r="AA2208"/>
  <c r="AC2208" s="1"/>
  <c r="AB2208"/>
  <c r="AD2208" s="1"/>
  <c r="AF2208" l="1"/>
  <c r="AG2208" s="1"/>
  <c r="AE2208"/>
  <c r="AH2208" l="1"/>
  <c r="AJ2208" s="1"/>
  <c r="T2209"/>
  <c r="AI2208" l="1"/>
  <c r="U2209"/>
  <c r="W2209" s="1"/>
  <c r="V2209"/>
  <c r="X2209" s="1"/>
  <c r="Z2209" s="1"/>
  <c r="S2210"/>
  <c r="AB2209" l="1"/>
  <c r="AD2209" s="1"/>
  <c r="R2211"/>
  <c r="Y2209"/>
  <c r="AA2209" l="1"/>
  <c r="AC2209" s="1"/>
  <c r="AE2209" l="1"/>
  <c r="AF2209"/>
  <c r="AG2209" s="1"/>
  <c r="AH2209" l="1"/>
  <c r="AJ2209" s="1"/>
  <c r="T2210"/>
  <c r="AI2209" l="1"/>
  <c r="U2210"/>
  <c r="W2210" s="1"/>
  <c r="Y2210" s="1"/>
  <c r="V2210"/>
  <c r="X2210" s="1"/>
  <c r="Z2210" s="1"/>
  <c r="S2211"/>
  <c r="R2212" s="1"/>
  <c r="AB2210" l="1"/>
  <c r="AD2210" s="1"/>
  <c r="AA2210"/>
  <c r="AC2210" s="1"/>
  <c r="AF2210" l="1"/>
  <c r="AG2210" s="1"/>
  <c r="AH2210" s="1"/>
  <c r="AJ2210" s="1"/>
  <c r="AE2210"/>
  <c r="AI2210" l="1"/>
  <c r="T2211"/>
  <c r="V2211" l="1"/>
  <c r="X2211" s="1"/>
  <c r="Z2211" s="1"/>
  <c r="U2211"/>
  <c r="W2211" s="1"/>
  <c r="Y2211" s="1"/>
  <c r="S2212"/>
  <c r="R2213" l="1"/>
  <c r="AA2211"/>
  <c r="AC2211" s="1"/>
  <c r="AB2211"/>
  <c r="AD2211" s="1"/>
  <c r="AF2211" l="1"/>
  <c r="AG2211" s="1"/>
  <c r="AE2211"/>
  <c r="AH2211" l="1"/>
  <c r="AJ2211" s="1"/>
  <c r="T2212"/>
  <c r="AI2211" l="1"/>
  <c r="U2212"/>
  <c r="W2212" s="1"/>
  <c r="Y2212" s="1"/>
  <c r="V2212"/>
  <c r="X2212" s="1"/>
  <c r="Z2212" s="1"/>
  <c r="S2213"/>
  <c r="R2214" l="1"/>
  <c r="AA2212"/>
  <c r="AC2212" s="1"/>
  <c r="AB2212"/>
  <c r="AD2212" s="1"/>
  <c r="AF2212" l="1"/>
  <c r="AG2212" s="1"/>
  <c r="AE2212"/>
  <c r="AH2212" l="1"/>
  <c r="AJ2212" s="1"/>
  <c r="T2213"/>
  <c r="AI2212" l="1"/>
  <c r="V2213"/>
  <c r="X2213" s="1"/>
  <c r="Z2213" s="1"/>
  <c r="U2213"/>
  <c r="W2213" s="1"/>
  <c r="Y2213" s="1"/>
  <c r="S2214"/>
  <c r="R2215" l="1"/>
  <c r="AA2213"/>
  <c r="AC2213" s="1"/>
  <c r="AB2213"/>
  <c r="AD2213" s="1"/>
  <c r="AE2213" l="1"/>
  <c r="AF2213"/>
  <c r="AG2213" s="1"/>
  <c r="AH2213" l="1"/>
  <c r="AJ2213" s="1"/>
  <c r="T2214"/>
  <c r="U2214" l="1"/>
  <c r="W2214" s="1"/>
  <c r="Y2214" s="1"/>
  <c r="V2214"/>
  <c r="X2214" s="1"/>
  <c r="S2215"/>
  <c r="AI2213"/>
  <c r="AB2214" l="1"/>
  <c r="Z2214"/>
  <c r="R2216"/>
  <c r="AA2214"/>
  <c r="AC2214" s="1"/>
  <c r="AD2214" l="1"/>
  <c r="AE2214" s="1"/>
  <c r="AF2214" l="1"/>
  <c r="AG2214" s="1"/>
  <c r="AH2214" l="1"/>
  <c r="AJ2214" s="1"/>
  <c r="T2215"/>
  <c r="AI2214" l="1"/>
  <c r="V2215"/>
  <c r="X2215" s="1"/>
  <c r="Z2215" s="1"/>
  <c r="U2215"/>
  <c r="W2215" s="1"/>
  <c r="Y2215" s="1"/>
  <c r="S2216"/>
  <c r="AA2215" l="1"/>
  <c r="AC2215" s="1"/>
  <c r="AB2215"/>
  <c r="AD2215" s="1"/>
  <c r="R2217"/>
  <c r="AE2215" l="1"/>
  <c r="AF2215"/>
  <c r="AG2215" s="1"/>
  <c r="AH2215" l="1"/>
  <c r="AJ2215" s="1"/>
  <c r="T2216"/>
  <c r="AI2215" l="1"/>
  <c r="V2216"/>
  <c r="X2216" s="1"/>
  <c r="Z2216" s="1"/>
  <c r="U2216"/>
  <c r="W2216" s="1"/>
  <c r="Y2216" s="1"/>
  <c r="S2217"/>
  <c r="R2218" l="1"/>
  <c r="AB2216"/>
  <c r="AD2216" s="1"/>
  <c r="AA2216"/>
  <c r="AC2216" s="1"/>
  <c r="AF2216" l="1"/>
  <c r="AG2216" s="1"/>
  <c r="AE2216"/>
  <c r="AH2216" l="1"/>
  <c r="AJ2216" s="1"/>
  <c r="T2217"/>
  <c r="V2217" l="1"/>
  <c r="X2217" s="1"/>
  <c r="Z2217" s="1"/>
  <c r="U2217"/>
  <c r="W2217" s="1"/>
  <c r="Y2217" s="1"/>
  <c r="AA2217" s="1"/>
  <c r="AC2217" s="1"/>
  <c r="S2218"/>
  <c r="AI2216"/>
  <c r="R2219" l="1"/>
  <c r="AB2217"/>
  <c r="AD2217" s="1"/>
  <c r="AF2217" s="1"/>
  <c r="AG2217" s="1"/>
  <c r="AH2217" l="1"/>
  <c r="AJ2217" s="1"/>
  <c r="T2218"/>
  <c r="AE2217"/>
  <c r="V2218" l="1"/>
  <c r="X2218" s="1"/>
  <c r="Z2218" s="1"/>
  <c r="U2218"/>
  <c r="W2218" s="1"/>
  <c r="AI2217"/>
  <c r="S2219"/>
  <c r="Y2218" l="1"/>
  <c r="AA2218" s="1"/>
  <c r="R2220"/>
  <c r="AB2218"/>
  <c r="AD2218" s="1"/>
  <c r="AC2218" l="1"/>
  <c r="AF2218" l="1"/>
  <c r="AG2218" s="1"/>
  <c r="AE2218"/>
  <c r="AH2218" l="1"/>
  <c r="AJ2218" s="1"/>
  <c r="T2219"/>
  <c r="AI2218" l="1"/>
  <c r="V2219"/>
  <c r="X2219" s="1"/>
  <c r="Z2219" s="1"/>
  <c r="U2219"/>
  <c r="W2219" s="1"/>
  <c r="Y2219" s="1"/>
  <c r="S2220"/>
  <c r="R2221" l="1"/>
  <c r="AB2219"/>
  <c r="AD2219" s="1"/>
  <c r="AA2219"/>
  <c r="AC2219" s="1"/>
  <c r="AF2219" l="1"/>
  <c r="AG2219" s="1"/>
  <c r="T2220" s="1"/>
  <c r="S2221" s="1"/>
  <c r="AE2219"/>
  <c r="R2222" l="1"/>
  <c r="U2220"/>
  <c r="W2220" s="1"/>
  <c r="Y2220" s="1"/>
  <c r="V2220"/>
  <c r="X2220" s="1"/>
  <c r="Z2220" s="1"/>
  <c r="AH2219"/>
  <c r="AJ2219" s="1"/>
  <c r="AA2220" l="1"/>
  <c r="AC2220" s="1"/>
  <c r="AI2219"/>
  <c r="AB2220"/>
  <c r="AD2220" s="1"/>
  <c r="AE2220" l="1"/>
  <c r="AF2220"/>
  <c r="AG2220" s="1"/>
  <c r="AH2220" l="1"/>
  <c r="AJ2220" s="1"/>
  <c r="T2221"/>
  <c r="V2221" l="1"/>
  <c r="X2221" s="1"/>
  <c r="Z2221" s="1"/>
  <c r="U2221"/>
  <c r="W2221" s="1"/>
  <c r="Y2221" s="1"/>
  <c r="S2222"/>
  <c r="AI2220"/>
  <c r="AB2221" l="1"/>
  <c r="AD2221" s="1"/>
  <c r="R2223"/>
  <c r="AA2221"/>
  <c r="AC2221" s="1"/>
  <c r="AE2221" l="1"/>
  <c r="AF2221"/>
  <c r="AG2221" s="1"/>
  <c r="T2222" s="1"/>
  <c r="S2223" s="1"/>
  <c r="R2224" l="1"/>
  <c r="AH2221"/>
  <c r="U2222"/>
  <c r="W2222" s="1"/>
  <c r="Y2222" s="1"/>
  <c r="V2222"/>
  <c r="X2222" s="1"/>
  <c r="Z2222" s="1"/>
  <c r="AI2221" l="1"/>
  <c r="AJ2221"/>
  <c r="AA2222"/>
  <c r="AC2222" s="1"/>
  <c r="AB2222"/>
  <c r="AD2222" s="1"/>
  <c r="AF2222" l="1"/>
  <c r="AG2222" s="1"/>
  <c r="T2223" s="1"/>
  <c r="AE2222"/>
  <c r="AH2222" l="1"/>
  <c r="V2223"/>
  <c r="X2223" s="1"/>
  <c r="Z2223" s="1"/>
  <c r="U2223"/>
  <c r="W2223" s="1"/>
  <c r="Y2223" s="1"/>
  <c r="S2224"/>
  <c r="R2225" l="1"/>
  <c r="AJ2222"/>
  <c r="AI2222" s="1"/>
  <c r="AB2223"/>
  <c r="AD2223" s="1"/>
  <c r="AA2223"/>
  <c r="AC2223" s="1"/>
  <c r="AF2223" l="1"/>
  <c r="AG2223" s="1"/>
  <c r="T2224" s="1"/>
  <c r="AE2223"/>
  <c r="AH2223" l="1"/>
  <c r="AJ2223" s="1"/>
  <c r="V2224"/>
  <c r="X2224" s="1"/>
  <c r="Z2224" s="1"/>
  <c r="U2224"/>
  <c r="W2224" s="1"/>
  <c r="S2225"/>
  <c r="AI2223" l="1"/>
  <c r="R2226"/>
  <c r="AB2224"/>
  <c r="AD2224" s="1"/>
  <c r="Y2224"/>
  <c r="AA2224" s="1"/>
  <c r="AC2224" l="1"/>
  <c r="AF2224" l="1"/>
  <c r="AG2224" s="1"/>
  <c r="AE2224"/>
  <c r="AH2224" l="1"/>
  <c r="AJ2224" s="1"/>
  <c r="T2225"/>
  <c r="U2225" l="1"/>
  <c r="W2225" s="1"/>
  <c r="Y2225" s="1"/>
  <c r="V2225"/>
  <c r="X2225" s="1"/>
  <c r="Z2225" s="1"/>
  <c r="S2226"/>
  <c r="AI2224"/>
  <c r="AB2225" l="1"/>
  <c r="AD2225" s="1"/>
  <c r="R2227"/>
  <c r="AA2225"/>
  <c r="AC2225" s="1"/>
  <c r="AF2225" l="1"/>
  <c r="AG2225" s="1"/>
  <c r="T2226" s="1"/>
  <c r="S2227" s="1"/>
  <c r="AE2225"/>
  <c r="R2228" l="1"/>
  <c r="V2226"/>
  <c r="X2226" s="1"/>
  <c r="U2226"/>
  <c r="W2226" s="1"/>
  <c r="Y2226" s="1"/>
  <c r="AH2225"/>
  <c r="AJ2225" s="1"/>
  <c r="AA2226" l="1"/>
  <c r="AC2226" s="1"/>
  <c r="AI2225"/>
  <c r="AB2226"/>
  <c r="Z2226"/>
  <c r="AD2226" l="1"/>
  <c r="AF2226" s="1"/>
  <c r="AG2226" s="1"/>
  <c r="AH2226" s="1"/>
  <c r="AJ2226" s="1"/>
  <c r="T2227" l="1"/>
  <c r="V2227" s="1"/>
  <c r="X2227" s="1"/>
  <c r="Z2227" s="1"/>
  <c r="AE2226"/>
  <c r="AI2226"/>
  <c r="S2228" l="1"/>
  <c r="R2229" s="1"/>
  <c r="U2227"/>
  <c r="W2227" s="1"/>
  <c r="Y2227" s="1"/>
  <c r="AB2227"/>
  <c r="AD2227" s="1"/>
  <c r="AA2227" l="1"/>
  <c r="AC2227" s="1"/>
  <c r="AE2227" s="1"/>
  <c r="AF2227" l="1"/>
  <c r="AG2227" s="1"/>
  <c r="AH2227" s="1"/>
  <c r="AJ2227" s="1"/>
  <c r="T2228" l="1"/>
  <c r="V2228" s="1"/>
  <c r="X2228" s="1"/>
  <c r="Z2228" s="1"/>
  <c r="AI2227"/>
  <c r="S2229" l="1"/>
  <c r="R2230" s="1"/>
  <c r="U2228"/>
  <c r="W2228" s="1"/>
  <c r="Y2228" s="1"/>
  <c r="AB2228"/>
  <c r="AD2228" s="1"/>
  <c r="AA2228" l="1"/>
  <c r="AC2228" s="1"/>
  <c r="AF2228" s="1"/>
  <c r="AG2228" s="1"/>
  <c r="AE2228" l="1"/>
  <c r="AH2228"/>
  <c r="AJ2228" s="1"/>
  <c r="T2229"/>
  <c r="U2229" l="1"/>
  <c r="W2229" s="1"/>
  <c r="V2229"/>
  <c r="X2229" s="1"/>
  <c r="Z2229" s="1"/>
  <c r="S2230"/>
  <c r="AI2228"/>
  <c r="AA2229" l="1"/>
  <c r="Y2229"/>
  <c r="R2231"/>
  <c r="AB2229"/>
  <c r="AD2229" s="1"/>
  <c r="AC2229" l="1"/>
  <c r="AF2229" l="1"/>
  <c r="AG2229" s="1"/>
  <c r="AE2229"/>
  <c r="AH2229" l="1"/>
  <c r="AJ2229" s="1"/>
  <c r="T2230"/>
  <c r="AI2229" l="1"/>
  <c r="V2230"/>
  <c r="X2230" s="1"/>
  <c r="Z2230" s="1"/>
  <c r="U2230"/>
  <c r="W2230" s="1"/>
  <c r="Y2230" s="1"/>
  <c r="S2231"/>
  <c r="AB2230" l="1"/>
  <c r="AD2230" s="1"/>
  <c r="R2232"/>
  <c r="AA2230"/>
  <c r="AC2230" s="1"/>
  <c r="AE2230" l="1"/>
  <c r="AF2230"/>
  <c r="AG2230" s="1"/>
  <c r="T2231" s="1"/>
  <c r="S2232" s="1"/>
  <c r="R2233" l="1"/>
  <c r="AH2230"/>
  <c r="U2231"/>
  <c r="W2231" s="1"/>
  <c r="Y2231" s="1"/>
  <c r="V2231"/>
  <c r="X2231" s="1"/>
  <c r="AI2230" l="1"/>
  <c r="AJ2230"/>
  <c r="AB2231"/>
  <c r="Z2231"/>
  <c r="AA2231"/>
  <c r="AC2231" s="1"/>
  <c r="AD2231" l="1"/>
  <c r="AF2231" s="1"/>
  <c r="AG2231" s="1"/>
  <c r="AH2231" l="1"/>
  <c r="AJ2231" s="1"/>
  <c r="T2232"/>
  <c r="AE2231"/>
  <c r="U2232" l="1"/>
  <c r="W2232" s="1"/>
  <c r="Y2232" s="1"/>
  <c r="V2232"/>
  <c r="X2232" s="1"/>
  <c r="Z2232" s="1"/>
  <c r="S2233"/>
  <c r="AI2231"/>
  <c r="AB2232" l="1"/>
  <c r="AD2232" s="1"/>
  <c r="R2234"/>
  <c r="AA2232"/>
  <c r="AC2232" s="1"/>
  <c r="AE2232" l="1"/>
  <c r="AF2232"/>
  <c r="AG2232" s="1"/>
  <c r="AH2232" l="1"/>
  <c r="AJ2232" s="1"/>
  <c r="T2233"/>
  <c r="U2233" l="1"/>
  <c r="W2233" s="1"/>
  <c r="Y2233" s="1"/>
  <c r="V2233"/>
  <c r="X2233" s="1"/>
  <c r="S2234"/>
  <c r="AI2232"/>
  <c r="AB2233" l="1"/>
  <c r="Z2233"/>
  <c r="R2235"/>
  <c r="AA2233"/>
  <c r="AC2233" s="1"/>
  <c r="AD2233" l="1"/>
  <c r="AE2233" s="1"/>
  <c r="AF2233" l="1"/>
  <c r="AG2233" s="1"/>
  <c r="AH2233" l="1"/>
  <c r="AJ2233" s="1"/>
  <c r="T2234"/>
  <c r="U2234" l="1"/>
  <c r="W2234" s="1"/>
  <c r="V2234"/>
  <c r="X2234" s="1"/>
  <c r="Z2234" s="1"/>
  <c r="S2235"/>
  <c r="AI2233"/>
  <c r="AA2234" l="1"/>
  <c r="Y2234"/>
  <c r="R2236"/>
  <c r="AB2234"/>
  <c r="AD2234" s="1"/>
  <c r="AC2234" l="1"/>
  <c r="AF2234" l="1"/>
  <c r="AG2234" s="1"/>
  <c r="AE2234"/>
  <c r="AH2234" l="1"/>
  <c r="AJ2234" s="1"/>
  <c r="T2235"/>
  <c r="U2235" l="1"/>
  <c r="W2235" s="1"/>
  <c r="Y2235" s="1"/>
  <c r="V2235"/>
  <c r="X2235" s="1"/>
  <c r="Z2235" s="1"/>
  <c r="S2236"/>
  <c r="AI2234"/>
  <c r="AA2235" l="1"/>
  <c r="AC2235" s="1"/>
  <c r="R2237"/>
  <c r="AB2235"/>
  <c r="AD2235" s="1"/>
  <c r="AE2235" l="1"/>
  <c r="AF2235"/>
  <c r="AG2235" s="1"/>
  <c r="T2236" s="1"/>
  <c r="S2237" s="1"/>
  <c r="R2238" l="1"/>
  <c r="AH2235"/>
  <c r="AJ2235" s="1"/>
  <c r="U2236"/>
  <c r="W2236" s="1"/>
  <c r="Y2236" s="1"/>
  <c r="V2236"/>
  <c r="X2236" s="1"/>
  <c r="Z2236" s="1"/>
  <c r="AI2235" l="1"/>
  <c r="AB2236"/>
  <c r="AD2236" s="1"/>
  <c r="AA2236"/>
  <c r="AC2236" s="1"/>
  <c r="AF2236" l="1"/>
  <c r="AG2236" s="1"/>
  <c r="AE2236"/>
  <c r="AH2236" l="1"/>
  <c r="AJ2236" s="1"/>
  <c r="T2237"/>
  <c r="AI2236" l="1"/>
  <c r="U2237"/>
  <c r="W2237" s="1"/>
  <c r="Y2237" s="1"/>
  <c r="V2237"/>
  <c r="X2237" s="1"/>
  <c r="Z2237" s="1"/>
  <c r="S2238"/>
  <c r="R2239" l="1"/>
  <c r="AA2237"/>
  <c r="AC2237" s="1"/>
  <c r="AB2237"/>
  <c r="AD2237" s="1"/>
  <c r="AE2237" l="1"/>
  <c r="AF2237"/>
  <c r="AG2237" s="1"/>
  <c r="T2238" s="1"/>
  <c r="S2239" s="1"/>
  <c r="R2240" l="1"/>
  <c r="AH2237"/>
  <c r="AJ2237" s="1"/>
  <c r="V2238"/>
  <c r="X2238" s="1"/>
  <c r="Z2238" s="1"/>
  <c r="U2238"/>
  <c r="W2238" s="1"/>
  <c r="AI2237" l="1"/>
  <c r="Y2238"/>
  <c r="AA2238" s="1"/>
  <c r="AB2238"/>
  <c r="AD2238" s="1"/>
  <c r="AC2238" l="1"/>
  <c r="AF2238" l="1"/>
  <c r="AG2238" s="1"/>
  <c r="AE2238"/>
  <c r="AH2238" l="1"/>
  <c r="AJ2238" s="1"/>
  <c r="T2239"/>
  <c r="U2239" l="1"/>
  <c r="W2239" s="1"/>
  <c r="V2239"/>
  <c r="X2239" s="1"/>
  <c r="S2240"/>
  <c r="AI2238"/>
  <c r="AA2239" l="1"/>
  <c r="Y2239"/>
  <c r="AB2239"/>
  <c r="Z2239"/>
  <c r="R2241"/>
  <c r="AC2239" l="1"/>
  <c r="AD2239"/>
  <c r="AE2239" s="1"/>
  <c r="AF2239" l="1"/>
  <c r="AG2239" s="1"/>
  <c r="T2240" s="1"/>
  <c r="AH2239" l="1"/>
  <c r="AJ2239" s="1"/>
  <c r="V2240"/>
  <c r="X2240" s="1"/>
  <c r="Z2240" s="1"/>
  <c r="U2240"/>
  <c r="W2240" s="1"/>
  <c r="Y2240" s="1"/>
  <c r="S2241"/>
  <c r="AI2239" l="1"/>
  <c r="AB2240"/>
  <c r="AD2240" s="1"/>
  <c r="R2242"/>
  <c r="AA2240"/>
  <c r="AC2240" s="1"/>
  <c r="AE2240" l="1"/>
  <c r="AF2240"/>
  <c r="AG2240" s="1"/>
  <c r="T2241" s="1"/>
  <c r="S2242" s="1"/>
  <c r="AH2240" l="1"/>
  <c r="AJ2240" s="1"/>
  <c r="R2243"/>
  <c r="V2241"/>
  <c r="X2241" s="1"/>
  <c r="U2241"/>
  <c r="W2241" s="1"/>
  <c r="Y2241" s="1"/>
  <c r="AI2240" l="1"/>
  <c r="AB2241"/>
  <c r="Z2241"/>
  <c r="AA2241"/>
  <c r="AC2241" s="1"/>
  <c r="AD2241" l="1"/>
  <c r="AE2241" s="1"/>
  <c r="AF2241" l="1"/>
  <c r="AG2241" s="1"/>
  <c r="AH2241" l="1"/>
  <c r="AJ2241" s="1"/>
  <c r="T2242"/>
  <c r="U2242" l="1"/>
  <c r="W2242" s="1"/>
  <c r="Y2242" s="1"/>
  <c r="V2242"/>
  <c r="X2242" s="1"/>
  <c r="Z2242" s="1"/>
  <c r="S2243"/>
  <c r="AI2241"/>
  <c r="AA2242" l="1"/>
  <c r="AC2242" s="1"/>
  <c r="R2244"/>
  <c r="AB2242"/>
  <c r="AD2242" s="1"/>
  <c r="AF2242" l="1"/>
  <c r="AG2242" s="1"/>
  <c r="T2243" s="1"/>
  <c r="U2243" s="1"/>
  <c r="W2243" s="1"/>
  <c r="Y2243" s="1"/>
  <c r="AE2242"/>
  <c r="V2243" l="1"/>
  <c r="X2243" s="1"/>
  <c r="Z2243" s="1"/>
  <c r="S2244"/>
  <c r="R2245" s="1"/>
  <c r="AH2242"/>
  <c r="AA2243"/>
  <c r="AC2243" s="1"/>
  <c r="AJ2242" l="1"/>
  <c r="AI2242" s="1"/>
  <c r="AB2243"/>
  <c r="AD2243" s="1"/>
  <c r="AF2243" s="1"/>
  <c r="AG2243" s="1"/>
  <c r="AE2243" l="1"/>
  <c r="AH2243"/>
  <c r="AJ2243" s="1"/>
  <c r="T2244"/>
  <c r="V2244" l="1"/>
  <c r="X2244" s="1"/>
  <c r="Z2244" s="1"/>
  <c r="U2244"/>
  <c r="W2244" s="1"/>
  <c r="Y2244" s="1"/>
  <c r="AA2244" s="1"/>
  <c r="AC2244" s="1"/>
  <c r="S2245"/>
  <c r="AI2243"/>
  <c r="R2246" l="1"/>
  <c r="AB2244"/>
  <c r="AD2244" s="1"/>
  <c r="AF2244" s="1"/>
  <c r="AG2244" s="1"/>
  <c r="AH2244" l="1"/>
  <c r="AJ2244" s="1"/>
  <c r="T2245"/>
  <c r="AE2244"/>
  <c r="U2245" l="1"/>
  <c r="W2245" s="1"/>
  <c r="Y2245" s="1"/>
  <c r="V2245"/>
  <c r="X2245" s="1"/>
  <c r="Z2245" s="1"/>
  <c r="AI2244"/>
  <c r="S2246"/>
  <c r="AB2245" l="1"/>
  <c r="AD2245" s="1"/>
  <c r="R2247"/>
  <c r="AA2245"/>
  <c r="AC2245" s="1"/>
  <c r="AF2245" l="1"/>
  <c r="AG2245" s="1"/>
  <c r="T2246" s="1"/>
  <c r="AE2245"/>
  <c r="U2246" l="1"/>
  <c r="W2246" s="1"/>
  <c r="Y2246" s="1"/>
  <c r="V2246"/>
  <c r="X2246" s="1"/>
  <c r="Z2246" s="1"/>
  <c r="S2247"/>
  <c r="AH2245"/>
  <c r="AJ2245" s="1"/>
  <c r="AB2246" l="1"/>
  <c r="AD2246" s="1"/>
  <c r="R2248"/>
  <c r="AI2245"/>
  <c r="AA2246"/>
  <c r="AC2246" s="1"/>
  <c r="AF2246" l="1"/>
  <c r="AG2246" s="1"/>
  <c r="T2247" s="1"/>
  <c r="S2248" s="1"/>
  <c r="AE2246"/>
  <c r="R2249" l="1"/>
  <c r="AH2246"/>
  <c r="U2247"/>
  <c r="W2247" s="1"/>
  <c r="Y2247" s="1"/>
  <c r="V2247"/>
  <c r="X2247" s="1"/>
  <c r="Z2247" s="1"/>
  <c r="AJ2246" l="1"/>
  <c r="AI2246" s="1"/>
  <c r="AA2247"/>
  <c r="AC2247" s="1"/>
  <c r="AB2247"/>
  <c r="AD2247" s="1"/>
  <c r="AE2247" l="1"/>
  <c r="AF2247"/>
  <c r="AG2247" s="1"/>
  <c r="AH2247" l="1"/>
  <c r="AJ2247" s="1"/>
  <c r="T2248"/>
  <c r="U2248" l="1"/>
  <c r="W2248" s="1"/>
  <c r="V2248"/>
  <c r="X2248" s="1"/>
  <c r="Z2248" s="1"/>
  <c r="S2249"/>
  <c r="AI2247"/>
  <c r="Y2248" l="1"/>
  <c r="AA2248" s="1"/>
  <c r="R2250"/>
  <c r="AB2248"/>
  <c r="AD2248" s="1"/>
  <c r="AC2248" l="1"/>
  <c r="AF2248" l="1"/>
  <c r="AG2248" s="1"/>
  <c r="AE2248"/>
  <c r="AH2248" l="1"/>
  <c r="AJ2248" s="1"/>
  <c r="T2249"/>
  <c r="U2249" l="1"/>
  <c r="W2249" s="1"/>
  <c r="V2249"/>
  <c r="X2249" s="1"/>
  <c r="Z2249" s="1"/>
  <c r="S2250"/>
  <c r="AI2248"/>
  <c r="Y2249" l="1"/>
  <c r="AA2249" s="1"/>
  <c r="R2251"/>
  <c r="AB2249"/>
  <c r="AD2249" s="1"/>
  <c r="AC2249" l="1"/>
  <c r="AE2249" l="1"/>
  <c r="AF2249"/>
  <c r="AG2249" s="1"/>
  <c r="AH2249" l="1"/>
  <c r="AJ2249" s="1"/>
  <c r="T2250"/>
  <c r="AI2249" l="1"/>
  <c r="U2250"/>
  <c r="W2250" s="1"/>
  <c r="Y2250" s="1"/>
  <c r="V2250"/>
  <c r="X2250" s="1"/>
  <c r="Z2250" s="1"/>
  <c r="S2251"/>
  <c r="R2252" l="1"/>
  <c r="AA2250"/>
  <c r="AC2250" s="1"/>
  <c r="AB2250"/>
  <c r="AD2250" s="1"/>
  <c r="AE2250" l="1"/>
  <c r="AF2250"/>
  <c r="AG2250" s="1"/>
  <c r="AH2250" l="1"/>
  <c r="AJ2250" s="1"/>
  <c r="T2251"/>
  <c r="V2251" l="1"/>
  <c r="X2251" s="1"/>
  <c r="Z2251" s="1"/>
  <c r="U2251"/>
  <c r="W2251" s="1"/>
  <c r="Y2251" s="1"/>
  <c r="S2252"/>
  <c r="AI2250"/>
  <c r="AB2251" l="1"/>
  <c r="AD2251" s="1"/>
  <c r="R2253"/>
  <c r="AA2251"/>
  <c r="AC2251" s="1"/>
  <c r="AE2251" l="1"/>
  <c r="AF2251"/>
  <c r="AG2251" s="1"/>
  <c r="AH2251" l="1"/>
  <c r="AJ2251" s="1"/>
  <c r="T2252"/>
  <c r="V2252" l="1"/>
  <c r="X2252" s="1"/>
  <c r="Z2252" s="1"/>
  <c r="U2252"/>
  <c r="W2252" s="1"/>
  <c r="Y2252" s="1"/>
  <c r="AA2252" s="1"/>
  <c r="AC2252" s="1"/>
  <c r="S2253"/>
  <c r="AI2251"/>
  <c r="R2254" l="1"/>
  <c r="AB2252"/>
  <c r="AD2252" s="1"/>
  <c r="AF2252" s="1"/>
  <c r="AG2252" s="1"/>
  <c r="T2253" s="1"/>
  <c r="V2253" l="1"/>
  <c r="X2253" s="1"/>
  <c r="Z2253" s="1"/>
  <c r="U2253"/>
  <c r="W2253" s="1"/>
  <c r="Y2253" s="1"/>
  <c r="AE2252"/>
  <c r="AH2252" s="1"/>
  <c r="AJ2252" s="1"/>
  <c r="S2254"/>
  <c r="AA2253" l="1"/>
  <c r="AC2253" s="1"/>
  <c r="AI2252"/>
  <c r="R2255"/>
  <c r="AB2253"/>
  <c r="AD2253" s="1"/>
  <c r="AE2253" l="1"/>
  <c r="AF2253"/>
  <c r="AG2253" s="1"/>
  <c r="AH2253" l="1"/>
  <c r="AJ2253" s="1"/>
  <c r="T2254"/>
  <c r="V2254" l="1"/>
  <c r="X2254" s="1"/>
  <c r="Z2254" s="1"/>
  <c r="U2254"/>
  <c r="W2254" s="1"/>
  <c r="Y2254" s="1"/>
  <c r="S2255"/>
  <c r="AI2253"/>
  <c r="AB2254" l="1"/>
  <c r="AD2254" s="1"/>
  <c r="R2256"/>
  <c r="AA2254"/>
  <c r="AC2254" s="1"/>
  <c r="AE2254" l="1"/>
  <c r="AF2254"/>
  <c r="AG2254" s="1"/>
  <c r="AH2254" l="1"/>
  <c r="AJ2254" s="1"/>
  <c r="T2255"/>
  <c r="V2255" l="1"/>
  <c r="X2255" s="1"/>
  <c r="Z2255" s="1"/>
  <c r="U2255"/>
  <c r="W2255" s="1"/>
  <c r="S2256"/>
  <c r="AI2254"/>
  <c r="Y2255" l="1"/>
  <c r="AA2255" s="1"/>
  <c r="R2257"/>
  <c r="AB2255"/>
  <c r="AD2255" s="1"/>
  <c r="AC2255" l="1"/>
  <c r="AE2255" l="1"/>
  <c r="AF2255"/>
  <c r="AG2255" s="1"/>
  <c r="AH2255" l="1"/>
  <c r="AJ2255" s="1"/>
  <c r="T2256"/>
  <c r="V2256" l="1"/>
  <c r="X2256" s="1"/>
  <c r="U2256"/>
  <c r="W2256" s="1"/>
  <c r="Y2256" s="1"/>
  <c r="S2257"/>
  <c r="AI2255"/>
  <c r="AB2256" l="1"/>
  <c r="Z2256"/>
  <c r="R2258"/>
  <c r="AA2256"/>
  <c r="AC2256" s="1"/>
  <c r="AD2256" l="1"/>
  <c r="AE2256" s="1"/>
  <c r="AF2256" l="1"/>
  <c r="AG2256" s="1"/>
  <c r="T2257" s="1"/>
  <c r="AH2256" l="1"/>
  <c r="AJ2256" s="1"/>
  <c r="U2257"/>
  <c r="W2257" s="1"/>
  <c r="Y2257" s="1"/>
  <c r="V2257"/>
  <c r="X2257" s="1"/>
  <c r="Z2257" s="1"/>
  <c r="S2258"/>
  <c r="AI2256" l="1"/>
  <c r="R2259"/>
  <c r="AB2257"/>
  <c r="AD2257" s="1"/>
  <c r="AF2257" s="1"/>
  <c r="AG2257" s="1"/>
  <c r="AH2257" s="1"/>
  <c r="AA2257"/>
  <c r="AC2257" s="1"/>
  <c r="T2258" l="1"/>
  <c r="S2259" s="1"/>
  <c r="R2260" s="1"/>
  <c r="AJ2257"/>
  <c r="AE2257"/>
  <c r="U2258" l="1"/>
  <c r="W2258" s="1"/>
  <c r="V2258"/>
  <c r="X2258" s="1"/>
  <c r="Z2258" s="1"/>
  <c r="AI2257"/>
  <c r="Y2258" l="1"/>
  <c r="AA2258" s="1"/>
  <c r="AB2258"/>
  <c r="AD2258" s="1"/>
  <c r="AC2258" l="1"/>
  <c r="AE2258" l="1"/>
  <c r="AF2258"/>
  <c r="AG2258" s="1"/>
  <c r="AH2258" l="1"/>
  <c r="AJ2258" s="1"/>
  <c r="T2259"/>
  <c r="V2259" l="1"/>
  <c r="X2259" s="1"/>
  <c r="Z2259" s="1"/>
  <c r="U2259"/>
  <c r="W2259" s="1"/>
  <c r="Y2259" s="1"/>
  <c r="S2260"/>
  <c r="AI2258"/>
  <c r="AB2259" l="1"/>
  <c r="AD2259" s="1"/>
  <c r="R2261"/>
  <c r="AA2259"/>
  <c r="AC2259" s="1"/>
  <c r="AF2259" l="1"/>
  <c r="AG2259" s="1"/>
  <c r="T2260" s="1"/>
  <c r="S2261" s="1"/>
  <c r="AE2259"/>
  <c r="R2262" l="1"/>
  <c r="AH2259"/>
  <c r="V2260"/>
  <c r="X2260" s="1"/>
  <c r="Z2260" s="1"/>
  <c r="U2260"/>
  <c r="W2260" s="1"/>
  <c r="Y2260" s="1"/>
  <c r="AJ2259" l="1"/>
  <c r="AI2259" s="1"/>
  <c r="AB2260"/>
  <c r="AD2260" s="1"/>
  <c r="AA2260"/>
  <c r="AC2260" s="1"/>
  <c r="AF2260" l="1"/>
  <c r="AG2260" s="1"/>
  <c r="AE2260"/>
  <c r="AH2260" l="1"/>
  <c r="AJ2260" s="1"/>
  <c r="T2261"/>
  <c r="AI2260" l="1"/>
  <c r="V2261"/>
  <c r="X2261" s="1"/>
  <c r="Z2261" s="1"/>
  <c r="U2261"/>
  <c r="W2261" s="1"/>
  <c r="S2262"/>
  <c r="Y2261" l="1"/>
  <c r="AA2261" s="1"/>
  <c r="AB2261"/>
  <c r="AD2261" s="1"/>
  <c r="R2263"/>
  <c r="AC2261" l="1"/>
  <c r="AF2261" l="1"/>
  <c r="AG2261" s="1"/>
  <c r="AE2261"/>
  <c r="AH2261" l="1"/>
  <c r="T2262"/>
  <c r="U2262" l="1"/>
  <c r="W2262" s="1"/>
  <c r="Y2262" s="1"/>
  <c r="V2262"/>
  <c r="X2262" s="1"/>
  <c r="Z2262" s="1"/>
  <c r="S2263"/>
  <c r="AJ2261"/>
  <c r="AI2261" s="1"/>
  <c r="AA2262" l="1"/>
  <c r="AC2262" s="1"/>
  <c r="R2264"/>
  <c r="AB2262"/>
  <c r="AD2262" s="1"/>
  <c r="AE2262" l="1"/>
  <c r="AF2262"/>
  <c r="AG2262" s="1"/>
  <c r="AH2262" l="1"/>
  <c r="T2263"/>
  <c r="U2263" l="1"/>
  <c r="W2263" s="1"/>
  <c r="V2263"/>
  <c r="X2263" s="1"/>
  <c r="Z2263" s="1"/>
  <c r="S2264"/>
  <c r="AJ2262"/>
  <c r="AI2262" s="1"/>
  <c r="Y2263" l="1"/>
  <c r="AA2263" s="1"/>
  <c r="R2265"/>
  <c r="AB2263"/>
  <c r="AD2263" s="1"/>
  <c r="AC2263" l="1"/>
  <c r="AE2263" l="1"/>
  <c r="AF2263"/>
  <c r="AG2263" s="1"/>
  <c r="AH2263" l="1"/>
  <c r="AJ2263" s="1"/>
  <c r="T2264"/>
  <c r="V2264" l="1"/>
  <c r="X2264" s="1"/>
  <c r="U2264"/>
  <c r="W2264" s="1"/>
  <c r="Y2264" s="1"/>
  <c r="S2265"/>
  <c r="AI2263"/>
  <c r="R2266" l="1"/>
  <c r="AB2264"/>
  <c r="Z2264"/>
  <c r="AA2264"/>
  <c r="AC2264" s="1"/>
  <c r="AD2264" l="1"/>
  <c r="AF2264" s="1"/>
  <c r="AG2264" s="1"/>
  <c r="AE2264" l="1"/>
  <c r="AH2264"/>
  <c r="AJ2264" s="1"/>
  <c r="T2265"/>
  <c r="V2265" l="1"/>
  <c r="X2265" s="1"/>
  <c r="Z2265" s="1"/>
  <c r="U2265"/>
  <c r="W2265" s="1"/>
  <c r="Y2265" s="1"/>
  <c r="S2266"/>
  <c r="AI2264"/>
  <c r="AB2265" l="1"/>
  <c r="AD2265" s="1"/>
  <c r="R2267"/>
  <c r="AA2265"/>
  <c r="AC2265" s="1"/>
  <c r="AE2265" l="1"/>
  <c r="AF2265"/>
  <c r="AG2265" l="1"/>
  <c r="T2266" s="1"/>
  <c r="V2266" l="1"/>
  <c r="X2266" s="1"/>
  <c r="Z2266" s="1"/>
  <c r="U2266"/>
  <c r="W2266" s="1"/>
  <c r="Y2266" s="1"/>
  <c r="AA2266" s="1"/>
  <c r="AC2266" s="1"/>
  <c r="S2267"/>
  <c r="AH2265"/>
  <c r="R2268" l="1"/>
  <c r="AJ2265"/>
  <c r="AB2266"/>
  <c r="AD2266" s="1"/>
  <c r="AE2266" s="1"/>
  <c r="AI2265" l="1"/>
  <c r="AF2266"/>
  <c r="AG2266" s="1"/>
  <c r="AH2266" l="1"/>
  <c r="T2267"/>
  <c r="V2267" l="1"/>
  <c r="X2267" s="1"/>
  <c r="U2267"/>
  <c r="W2267" s="1"/>
  <c r="Y2267" s="1"/>
  <c r="S2268"/>
  <c r="AJ2266"/>
  <c r="AI2266" s="1"/>
  <c r="G28" i="11" s="1"/>
  <c r="R2269" i="10" l="1"/>
  <c r="AB2267"/>
  <c r="Z2267"/>
  <c r="H28" i="11"/>
  <c r="AA2267" i="10"/>
  <c r="AC2267" s="1"/>
  <c r="AD2267" l="1"/>
  <c r="AF2267" s="1"/>
  <c r="AG2267" s="1"/>
  <c r="AH2267" l="1"/>
  <c r="AJ2267" s="1"/>
  <c r="T2268"/>
  <c r="AE2267"/>
  <c r="AI2267" l="1"/>
  <c r="V2268"/>
  <c r="X2268" s="1"/>
  <c r="U2268"/>
  <c r="W2268" s="1"/>
  <c r="S2269"/>
  <c r="Y2268" l="1"/>
  <c r="AA2268" s="1"/>
  <c r="R2270"/>
  <c r="AB2268"/>
  <c r="Z2268"/>
  <c r="AD2268" l="1"/>
  <c r="AC2268"/>
  <c r="AE2268" l="1"/>
  <c r="AF2268"/>
  <c r="AG2268" s="1"/>
  <c r="AH2268" l="1"/>
  <c r="AJ2268" s="1"/>
  <c r="T2269"/>
  <c r="V2269" l="1"/>
  <c r="X2269" s="1"/>
  <c r="Z2269" s="1"/>
  <c r="U2269"/>
  <c r="W2269" s="1"/>
  <c r="Y2269" s="1"/>
  <c r="S2270"/>
  <c r="AI2268"/>
  <c r="AB2269" l="1"/>
  <c r="AD2269" s="1"/>
  <c r="R2271"/>
  <c r="AA2269"/>
  <c r="AC2269" s="1"/>
  <c r="AF2269" l="1"/>
  <c r="AG2269" s="1"/>
  <c r="AE2269"/>
  <c r="AH2269" l="1"/>
  <c r="AJ2269" s="1"/>
  <c r="T2270"/>
  <c r="AI2269" l="1"/>
  <c r="V2270"/>
  <c r="X2270" s="1"/>
  <c r="Z2270" s="1"/>
  <c r="U2270"/>
  <c r="W2270" s="1"/>
  <c r="Y2270" s="1"/>
  <c r="S2271"/>
  <c r="R2272" l="1"/>
  <c r="AA2270"/>
  <c r="AC2270" s="1"/>
  <c r="AB2270"/>
  <c r="AD2270" s="1"/>
  <c r="AF2270" l="1"/>
  <c r="AG2270" s="1"/>
  <c r="AE2270"/>
  <c r="AH2270" l="1"/>
  <c r="AJ2270" s="1"/>
  <c r="T2271"/>
  <c r="AI2270" l="1"/>
  <c r="V2271"/>
  <c r="X2271" s="1"/>
  <c r="U2271"/>
  <c r="W2271" s="1"/>
  <c r="Y2271" s="1"/>
  <c r="S2272"/>
  <c r="AA2271" l="1"/>
  <c r="AC2271" s="1"/>
  <c r="R2273"/>
  <c r="AB2271"/>
  <c r="Z2271"/>
  <c r="AD2271" l="1"/>
  <c r="AE2271" s="1"/>
  <c r="AF2271" l="1"/>
  <c r="AG2271" s="1"/>
  <c r="AH2271" s="1"/>
  <c r="AJ2271" s="1"/>
  <c r="T2272" l="1"/>
  <c r="V2272" s="1"/>
  <c r="X2272" s="1"/>
  <c r="Z2272" s="1"/>
  <c r="AI2271"/>
  <c r="S2273" l="1"/>
  <c r="R2274" s="1"/>
  <c r="U2272"/>
  <c r="W2272" s="1"/>
  <c r="Y2272" s="1"/>
  <c r="AB2272"/>
  <c r="AD2272" s="1"/>
  <c r="AA2272" l="1"/>
  <c r="AC2272" s="1"/>
  <c r="AE2272" s="1"/>
  <c r="AF2272" l="1"/>
  <c r="AG2272" s="1"/>
  <c r="AH2272" s="1"/>
  <c r="AJ2272" s="1"/>
  <c r="AI2272" l="1"/>
  <c r="T2273"/>
  <c r="S2274" s="1"/>
  <c r="R2275" s="1"/>
  <c r="V2273" l="1"/>
  <c r="X2273" s="1"/>
  <c r="Z2273" s="1"/>
  <c r="U2273"/>
  <c r="W2273" s="1"/>
  <c r="Y2273" s="1"/>
  <c r="AA2273" l="1"/>
  <c r="AC2273" s="1"/>
  <c r="AB2273"/>
  <c r="AD2273" s="1"/>
  <c r="AF2273" l="1"/>
  <c r="AG2273" s="1"/>
  <c r="T2274" s="1"/>
  <c r="V2274" s="1"/>
  <c r="X2274" s="1"/>
  <c r="Z2274" s="1"/>
  <c r="AE2273"/>
  <c r="U2274" l="1"/>
  <c r="W2274" s="1"/>
  <c r="Y2274" s="1"/>
  <c r="S2275"/>
  <c r="R2276" s="1"/>
  <c r="AH2273"/>
  <c r="AB2274"/>
  <c r="AD2274" s="1"/>
  <c r="AA2274" l="1"/>
  <c r="AC2274" s="1"/>
  <c r="AF2274" s="1"/>
  <c r="AG2274" s="1"/>
  <c r="T2275" s="1"/>
  <c r="AJ2273"/>
  <c r="AI2273" s="1"/>
  <c r="AH2274" l="1"/>
  <c r="AJ2274" s="1"/>
  <c r="AE2274"/>
  <c r="V2275"/>
  <c r="X2275" s="1"/>
  <c r="Z2275" s="1"/>
  <c r="U2275"/>
  <c r="W2275" s="1"/>
  <c r="Y2275" s="1"/>
  <c r="S2276"/>
  <c r="AI2274" l="1"/>
  <c r="R2277"/>
  <c r="AA2275"/>
  <c r="AC2275" s="1"/>
  <c r="AB2275"/>
  <c r="AD2275" s="1"/>
  <c r="AF2275" l="1"/>
  <c r="AG2275" s="1"/>
  <c r="AE2275"/>
  <c r="AH2275" l="1"/>
  <c r="T2276"/>
  <c r="AJ2275" l="1"/>
  <c r="AI2275" s="1"/>
  <c r="V2276"/>
  <c r="X2276" s="1"/>
  <c r="Z2276" s="1"/>
  <c r="U2276"/>
  <c r="W2276" s="1"/>
  <c r="Y2276" s="1"/>
  <c r="S2277"/>
  <c r="R2278" l="1"/>
  <c r="AA2276"/>
  <c r="AC2276" s="1"/>
  <c r="AB2276"/>
  <c r="AD2276" s="1"/>
  <c r="AF2276" l="1"/>
  <c r="AG2276" s="1"/>
  <c r="AE2276"/>
  <c r="AH2276" l="1"/>
  <c r="AJ2276" s="1"/>
  <c r="T2277"/>
  <c r="V2277" l="1"/>
  <c r="X2277" s="1"/>
  <c r="Z2277" s="1"/>
  <c r="U2277"/>
  <c r="W2277" s="1"/>
  <c r="Y2277" s="1"/>
  <c r="S2278"/>
  <c r="AI2276"/>
  <c r="AB2277" l="1"/>
  <c r="AD2277" s="1"/>
  <c r="R2279"/>
  <c r="AA2277"/>
  <c r="AC2277" s="1"/>
  <c r="AE2277" l="1"/>
  <c r="AF2277"/>
  <c r="AG2277" s="1"/>
  <c r="AH2277" l="1"/>
  <c r="AJ2277" s="1"/>
  <c r="T2278"/>
  <c r="V2278" l="1"/>
  <c r="X2278" s="1"/>
  <c r="Z2278" s="1"/>
  <c r="U2278"/>
  <c r="W2278" s="1"/>
  <c r="Y2278" s="1"/>
  <c r="S2279"/>
  <c r="AI2277"/>
  <c r="AB2278" l="1"/>
  <c r="AD2278" s="1"/>
  <c r="R2280"/>
  <c r="AA2278"/>
  <c r="AC2278" s="1"/>
  <c r="AF2278" l="1"/>
  <c r="AG2278" s="1"/>
  <c r="T2279" s="1"/>
  <c r="V2279" s="1"/>
  <c r="X2279" s="1"/>
  <c r="Z2279" s="1"/>
  <c r="AE2278"/>
  <c r="U2279" l="1"/>
  <c r="W2279" s="1"/>
  <c r="Y2279" s="1"/>
  <c r="S2280"/>
  <c r="R2281" s="1"/>
  <c r="AH2278"/>
  <c r="AJ2278" s="1"/>
  <c r="AI2278" s="1"/>
  <c r="AB2279"/>
  <c r="AD2279" s="1"/>
  <c r="AA2279" l="1"/>
  <c r="AC2279" s="1"/>
  <c r="AF2279" s="1"/>
  <c r="AG2279" s="1"/>
  <c r="T2280" s="1"/>
  <c r="S2281" s="1"/>
  <c r="R2282" s="1"/>
  <c r="AE2279" l="1"/>
  <c r="AH2279"/>
  <c r="AJ2279" s="1"/>
  <c r="V2280"/>
  <c r="X2280" s="1"/>
  <c r="Z2280" s="1"/>
  <c r="U2280"/>
  <c r="W2280" s="1"/>
  <c r="Y2280" s="1"/>
  <c r="AI2279" l="1"/>
  <c r="AB2280"/>
  <c r="AD2280" s="1"/>
  <c r="AA2280"/>
  <c r="AC2280" s="1"/>
  <c r="AE2280" l="1"/>
  <c r="AF2280"/>
  <c r="AG2280" s="1"/>
  <c r="AH2280" s="1"/>
  <c r="T2281" l="1"/>
  <c r="U2281" s="1"/>
  <c r="W2281" s="1"/>
  <c r="Y2281" s="1"/>
  <c r="AJ2280"/>
  <c r="AI2280" s="1"/>
  <c r="S2282" l="1"/>
  <c r="R2283" s="1"/>
  <c r="V2281"/>
  <c r="X2281" s="1"/>
  <c r="Z2281" s="1"/>
  <c r="AA2281"/>
  <c r="AC2281" s="1"/>
  <c r="AB2281" l="1"/>
  <c r="AD2281" s="1"/>
  <c r="AE2281" s="1"/>
  <c r="AF2281" l="1"/>
  <c r="AG2281" s="1"/>
  <c r="T2282" s="1"/>
  <c r="U2282" s="1"/>
  <c r="W2282" s="1"/>
  <c r="Y2282" s="1"/>
  <c r="S2283" l="1"/>
  <c r="R2284" s="1"/>
  <c r="AH2281"/>
  <c r="AJ2281" s="1"/>
  <c r="V2282"/>
  <c r="X2282" s="1"/>
  <c r="Z2282" s="1"/>
  <c r="AA2282"/>
  <c r="AC2282" s="1"/>
  <c r="AI2281" l="1"/>
  <c r="AB2282"/>
  <c r="AD2282" s="1"/>
  <c r="AE2282" s="1"/>
  <c r="AF2282" l="1"/>
  <c r="AG2282" s="1"/>
  <c r="T2283" s="1"/>
  <c r="AH2282" l="1"/>
  <c r="AJ2282" s="1"/>
  <c r="V2283"/>
  <c r="X2283" s="1"/>
  <c r="Z2283" s="1"/>
  <c r="U2283"/>
  <c r="W2283" s="1"/>
  <c r="S2284"/>
  <c r="AI2282" l="1"/>
  <c r="Y2283"/>
  <c r="AA2283" s="1"/>
  <c r="AB2283"/>
  <c r="AD2283" s="1"/>
  <c r="R2285"/>
  <c r="AC2283" l="1"/>
  <c r="AF2283" l="1"/>
  <c r="AG2283" s="1"/>
  <c r="AE2283"/>
  <c r="AH2283" l="1"/>
  <c r="AJ2283" s="1"/>
  <c r="T2284"/>
  <c r="V2284" l="1"/>
  <c r="X2284" s="1"/>
  <c r="Z2284" s="1"/>
  <c r="U2284"/>
  <c r="W2284" s="1"/>
  <c r="Y2284" s="1"/>
  <c r="AA2284" s="1"/>
  <c r="AC2284" s="1"/>
  <c r="S2285"/>
  <c r="AI2283"/>
  <c r="R2286" l="1"/>
  <c r="AB2284"/>
  <c r="AD2284" s="1"/>
  <c r="AF2284" s="1"/>
  <c r="AG2284" s="1"/>
  <c r="AH2284" s="1"/>
  <c r="AJ2284" s="1"/>
  <c r="AE2284" l="1"/>
  <c r="T2285"/>
  <c r="S2286" s="1"/>
  <c r="AI2284"/>
  <c r="U2285" l="1"/>
  <c r="W2285" s="1"/>
  <c r="Y2285" s="1"/>
  <c r="V2285"/>
  <c r="X2285" s="1"/>
  <c r="Z2285" s="1"/>
  <c r="R2287"/>
  <c r="AB2285" l="1"/>
  <c r="AD2285" s="1"/>
  <c r="AA2285"/>
  <c r="AC2285" s="1"/>
  <c r="AF2285" l="1"/>
  <c r="AG2285" s="1"/>
  <c r="T2286" s="1"/>
  <c r="AE2285"/>
  <c r="AH2285" l="1"/>
  <c r="AJ2285" s="1"/>
  <c r="V2286"/>
  <c r="X2286" s="1"/>
  <c r="Z2286" s="1"/>
  <c r="U2286"/>
  <c r="W2286" s="1"/>
  <c r="Y2286" s="1"/>
  <c r="S2287"/>
  <c r="R2288" l="1"/>
  <c r="AI2285"/>
  <c r="AA2286"/>
  <c r="AC2286" s="1"/>
  <c r="AB2286"/>
  <c r="AD2286" s="1"/>
  <c r="AF2286" l="1"/>
  <c r="AG2286" s="1"/>
  <c r="T2287" s="1"/>
  <c r="S2288" s="1"/>
  <c r="AE2286"/>
  <c r="R2289" l="1"/>
  <c r="AH2286"/>
  <c r="U2287"/>
  <c r="W2287" s="1"/>
  <c r="Y2287" s="1"/>
  <c r="V2287"/>
  <c r="X2287" s="1"/>
  <c r="Z2287" s="1"/>
  <c r="AI2286" l="1"/>
  <c r="AJ2286"/>
  <c r="AA2287"/>
  <c r="AC2287" s="1"/>
  <c r="AB2287"/>
  <c r="AD2287" s="1"/>
  <c r="AE2287" l="1"/>
  <c r="AF2287"/>
  <c r="AG2287" s="1"/>
  <c r="T2288" s="1"/>
  <c r="V2288" l="1"/>
  <c r="X2288" s="1"/>
  <c r="Z2288" s="1"/>
  <c r="U2288"/>
  <c r="W2288" s="1"/>
  <c r="Y2288" s="1"/>
  <c r="AA2288" s="1"/>
  <c r="AC2288" s="1"/>
  <c r="S2289"/>
  <c r="AH2287"/>
  <c r="AJ2287" s="1"/>
  <c r="R2290" l="1"/>
  <c r="AI2287"/>
  <c r="AB2288"/>
  <c r="AD2288" s="1"/>
  <c r="AE2288" s="1"/>
  <c r="AF2288" l="1"/>
  <c r="AG2288" s="1"/>
  <c r="AH2288" l="1"/>
  <c r="AJ2288" s="1"/>
  <c r="T2289"/>
  <c r="AI2288" l="1"/>
  <c r="V2289"/>
  <c r="X2289" s="1"/>
  <c r="Z2289" s="1"/>
  <c r="U2289"/>
  <c r="W2289" s="1"/>
  <c r="Y2289" s="1"/>
  <c r="S2290"/>
  <c r="R2291" l="1"/>
  <c r="AA2289"/>
  <c r="AC2289" s="1"/>
  <c r="AB2289"/>
  <c r="AD2289" s="1"/>
  <c r="AF2289" l="1"/>
  <c r="AG2289" s="1"/>
  <c r="T2290" s="1"/>
  <c r="S2291" s="1"/>
  <c r="AE2289"/>
  <c r="R2292" l="1"/>
  <c r="V2290"/>
  <c r="X2290" s="1"/>
  <c r="Z2290" s="1"/>
  <c r="U2290"/>
  <c r="W2290" s="1"/>
  <c r="Y2290" s="1"/>
  <c r="AH2289"/>
  <c r="AJ2289" s="1"/>
  <c r="AA2290" l="1"/>
  <c r="AC2290" s="1"/>
  <c r="AI2289"/>
  <c r="AB2290"/>
  <c r="AD2290" s="1"/>
  <c r="AE2290" l="1"/>
  <c r="AF2290"/>
  <c r="AG2290" s="1"/>
  <c r="T2291" s="1"/>
  <c r="AH2290" l="1"/>
  <c r="AJ2290" s="1"/>
  <c r="U2291"/>
  <c r="W2291" s="1"/>
  <c r="Y2291" s="1"/>
  <c r="V2291"/>
  <c r="X2291" s="1"/>
  <c r="Z2291" s="1"/>
  <c r="S2292"/>
  <c r="R2293" l="1"/>
  <c r="AI2290"/>
  <c r="AA2291"/>
  <c r="AC2291" s="1"/>
  <c r="AB2291"/>
  <c r="AD2291" s="1"/>
  <c r="AE2291" l="1"/>
  <c r="AF2291"/>
  <c r="AG2291" s="1"/>
  <c r="AH2291" l="1"/>
  <c r="AJ2291" s="1"/>
  <c r="T2292"/>
  <c r="U2292" l="1"/>
  <c r="W2292" s="1"/>
  <c r="V2292"/>
  <c r="X2292" s="1"/>
  <c r="Z2292" s="1"/>
  <c r="S2293"/>
  <c r="AI2291"/>
  <c r="Y2292" l="1"/>
  <c r="AA2292" s="1"/>
  <c r="R2294"/>
  <c r="AB2292"/>
  <c r="AD2292" s="1"/>
  <c r="AC2292" l="1"/>
  <c r="AF2292" l="1"/>
  <c r="AG2292" s="1"/>
  <c r="AE2292"/>
  <c r="AH2292" l="1"/>
  <c r="AJ2292" s="1"/>
  <c r="T2293"/>
  <c r="AI2292" l="1"/>
  <c r="V2293"/>
  <c r="X2293" s="1"/>
  <c r="Z2293" s="1"/>
  <c r="U2293"/>
  <c r="W2293" s="1"/>
  <c r="Y2293" s="1"/>
  <c r="S2294"/>
  <c r="R2295" s="1"/>
  <c r="AA2293" l="1"/>
  <c r="AC2293" s="1"/>
  <c r="AB2293"/>
  <c r="AD2293" s="1"/>
  <c r="AF2293" l="1"/>
  <c r="AG2293" s="1"/>
  <c r="AH2293" s="1"/>
  <c r="AE2293"/>
  <c r="T2294" l="1"/>
  <c r="AJ2293"/>
  <c r="AI2293" s="1"/>
  <c r="U2294" l="1"/>
  <c r="W2294" s="1"/>
  <c r="Y2294" s="1"/>
  <c r="V2294"/>
  <c r="X2294" s="1"/>
  <c r="Z2294" s="1"/>
  <c r="S2295"/>
  <c r="AB2294" l="1"/>
  <c r="AD2294" s="1"/>
  <c r="R2296"/>
  <c r="AA2294"/>
  <c r="AC2294" s="1"/>
  <c r="AE2294" l="1"/>
  <c r="AF2294"/>
  <c r="AG2294" s="1"/>
  <c r="T2295" s="1"/>
  <c r="V2295" l="1"/>
  <c r="X2295" s="1"/>
  <c r="Z2295" s="1"/>
  <c r="U2295"/>
  <c r="W2295" s="1"/>
  <c r="Y2295" s="1"/>
  <c r="AA2295" s="1"/>
  <c r="AC2295" s="1"/>
  <c r="S2296"/>
  <c r="AH2294"/>
  <c r="AJ2294" s="1"/>
  <c r="R2297" l="1"/>
  <c r="AI2294"/>
  <c r="AB2295"/>
  <c r="AD2295" s="1"/>
  <c r="AE2295" s="1"/>
  <c r="AF2295" l="1"/>
  <c r="AG2295" s="1"/>
  <c r="AH2295" l="1"/>
  <c r="AJ2295" s="1"/>
  <c r="T2296"/>
  <c r="AI2295" l="1"/>
  <c r="U2296"/>
  <c r="W2296" s="1"/>
  <c r="Y2296" s="1"/>
  <c r="V2296"/>
  <c r="X2296" s="1"/>
  <c r="Z2296" s="1"/>
  <c r="S2297"/>
  <c r="R2298" l="1"/>
  <c r="AB2296"/>
  <c r="AD2296" s="1"/>
  <c r="AA2296"/>
  <c r="AC2296" s="1"/>
  <c r="AE2296" l="1"/>
  <c r="AF2296"/>
  <c r="AG2296" s="1"/>
  <c r="T2297" s="1"/>
  <c r="S2298" s="1"/>
  <c r="R2299" l="1"/>
  <c r="AH2296"/>
  <c r="AJ2296" s="1"/>
  <c r="U2297"/>
  <c r="W2297" s="1"/>
  <c r="Y2297" s="1"/>
  <c r="V2297"/>
  <c r="X2297" s="1"/>
  <c r="Z2297" s="1"/>
  <c r="AI2296" l="1"/>
  <c r="AB2297"/>
  <c r="AD2297" s="1"/>
  <c r="AA2297"/>
  <c r="AC2297" s="1"/>
  <c r="AE2297" l="1"/>
  <c r="AF2297"/>
  <c r="AG2297" s="1"/>
  <c r="AH2297" l="1"/>
  <c r="AJ2297" s="1"/>
  <c r="T2298"/>
  <c r="AI2297" l="1"/>
  <c r="U2298"/>
  <c r="W2298" s="1"/>
  <c r="Y2298" s="1"/>
  <c r="V2298"/>
  <c r="X2298" s="1"/>
  <c r="S2299"/>
  <c r="AB2298" l="1"/>
  <c r="Z2298"/>
  <c r="AA2298"/>
  <c r="AC2298" s="1"/>
  <c r="R2300"/>
  <c r="AD2298" l="1"/>
  <c r="AE2298" s="1"/>
  <c r="AF2298" l="1"/>
  <c r="AG2298" s="1"/>
  <c r="AH2298" l="1"/>
  <c r="AJ2298" s="1"/>
  <c r="T2299"/>
  <c r="AI2298" l="1"/>
  <c r="U2299"/>
  <c r="W2299" s="1"/>
  <c r="Y2299" s="1"/>
  <c r="V2299"/>
  <c r="X2299" s="1"/>
  <c r="Z2299" s="1"/>
  <c r="S2300"/>
  <c r="R2301" l="1"/>
  <c r="AB2299"/>
  <c r="AD2299" s="1"/>
  <c r="AA2299"/>
  <c r="AC2299" s="1"/>
  <c r="AE2299" l="1"/>
  <c r="AF2299"/>
  <c r="AG2299" s="1"/>
  <c r="AH2299" l="1"/>
  <c r="AJ2299" s="1"/>
  <c r="T2300"/>
  <c r="AI2299" l="1"/>
  <c r="U2300"/>
  <c r="W2300" s="1"/>
  <c r="Y2300" s="1"/>
  <c r="V2300"/>
  <c r="X2300" s="1"/>
  <c r="Z2300" s="1"/>
  <c r="S2301"/>
  <c r="R2302" s="1"/>
  <c r="AA2300" l="1"/>
  <c r="AC2300" s="1"/>
  <c r="AB2300"/>
  <c r="AD2300" s="1"/>
  <c r="AF2300" l="1"/>
  <c r="AG2300" s="1"/>
  <c r="AH2300" s="1"/>
  <c r="AJ2300" s="1"/>
  <c r="AE2300"/>
  <c r="AI2300" l="1"/>
  <c r="T2301"/>
  <c r="V2301" l="1"/>
  <c r="X2301" s="1"/>
  <c r="Z2301" s="1"/>
  <c r="U2301"/>
  <c r="W2301" s="1"/>
  <c r="Y2301" s="1"/>
  <c r="S2302"/>
  <c r="AB2301" l="1"/>
  <c r="AD2301" s="1"/>
  <c r="R2303"/>
  <c r="AA2301"/>
  <c r="AC2301" s="1"/>
  <c r="AE2301" l="1"/>
  <c r="AF2301"/>
  <c r="AG2301" s="1"/>
  <c r="T2302" s="1"/>
  <c r="S2303" s="1"/>
  <c r="R2304" l="1"/>
  <c r="AH2301"/>
  <c r="AJ2301" s="1"/>
  <c r="U2302"/>
  <c r="W2302" s="1"/>
  <c r="Y2302" s="1"/>
  <c r="V2302"/>
  <c r="X2302" s="1"/>
  <c r="Z2302" s="1"/>
  <c r="AI2301" l="1"/>
  <c r="AA2302"/>
  <c r="AC2302" s="1"/>
  <c r="AB2302"/>
  <c r="AD2302" s="1"/>
  <c r="AE2302" l="1"/>
  <c r="AF2302"/>
  <c r="AG2302" s="1"/>
  <c r="T2303" s="1"/>
  <c r="AH2302" l="1"/>
  <c r="V2303"/>
  <c r="X2303" s="1"/>
  <c r="Z2303" s="1"/>
  <c r="U2303"/>
  <c r="W2303" s="1"/>
  <c r="Y2303" s="1"/>
  <c r="S2304"/>
  <c r="R2305" l="1"/>
  <c r="AJ2302"/>
  <c r="AI2302" s="1"/>
  <c r="AA2303"/>
  <c r="AC2303" s="1"/>
  <c r="AB2303"/>
  <c r="AD2303" s="1"/>
  <c r="AF2303" l="1"/>
  <c r="AG2303" s="1"/>
  <c r="AE2303"/>
  <c r="AH2303" l="1"/>
  <c r="AJ2303" s="1"/>
  <c r="T2304"/>
  <c r="AI2303" l="1"/>
  <c r="V2304"/>
  <c r="X2304" s="1"/>
  <c r="Z2304" s="1"/>
  <c r="U2304"/>
  <c r="W2304" s="1"/>
  <c r="Y2304" s="1"/>
  <c r="S2305"/>
  <c r="R2306" l="1"/>
  <c r="AB2304"/>
  <c r="AD2304" s="1"/>
  <c r="AA2304"/>
  <c r="AC2304" s="1"/>
  <c r="AE2304" l="1"/>
  <c r="AF2304"/>
  <c r="AG2304" s="1"/>
  <c r="T2305" s="1"/>
  <c r="S2306" s="1"/>
  <c r="R2307" l="1"/>
  <c r="AH2304"/>
  <c r="V2305"/>
  <c r="X2305" s="1"/>
  <c r="Z2305" s="1"/>
  <c r="U2305"/>
  <c r="W2305" s="1"/>
  <c r="Y2305" s="1"/>
  <c r="AJ2304" l="1"/>
  <c r="AI2304" s="1"/>
  <c r="AB2305"/>
  <c r="AD2305" s="1"/>
  <c r="AA2305"/>
  <c r="AC2305" s="1"/>
  <c r="AF2305" l="1"/>
  <c r="AG2305" s="1"/>
  <c r="T2306" s="1"/>
  <c r="AE2305"/>
  <c r="AH2305" l="1"/>
  <c r="AJ2305" s="1"/>
  <c r="V2306"/>
  <c r="X2306" s="1"/>
  <c r="Z2306" s="1"/>
  <c r="U2306"/>
  <c r="W2306" s="1"/>
  <c r="S2307"/>
  <c r="AI2305" l="1"/>
  <c r="Y2306"/>
  <c r="AA2306" s="1"/>
  <c r="AB2306"/>
  <c r="AD2306" s="1"/>
  <c r="R2308"/>
  <c r="AC2306" l="1"/>
  <c r="AE2306" l="1"/>
  <c r="AF2306"/>
  <c r="AG2306" s="1"/>
  <c r="AH2306" l="1"/>
  <c r="AJ2306" s="1"/>
  <c r="T2307"/>
  <c r="U2307" l="1"/>
  <c r="W2307" s="1"/>
  <c r="V2307"/>
  <c r="X2307" s="1"/>
  <c r="Z2307" s="1"/>
  <c r="S2308"/>
  <c r="AI2306"/>
  <c r="AA2307" l="1"/>
  <c r="Y2307"/>
  <c r="R2309"/>
  <c r="AB2307"/>
  <c r="AD2307" s="1"/>
  <c r="AC2307" l="1"/>
  <c r="AF2307" l="1"/>
  <c r="AG2307" s="1"/>
  <c r="AE2307"/>
  <c r="AH2307" l="1"/>
  <c r="AJ2307" s="1"/>
  <c r="T2308"/>
  <c r="V2308" l="1"/>
  <c r="X2308" s="1"/>
  <c r="Z2308" s="1"/>
  <c r="U2308"/>
  <c r="W2308" s="1"/>
  <c r="Y2308" s="1"/>
  <c r="S2309"/>
  <c r="AI2307"/>
  <c r="AB2308" l="1"/>
  <c r="AD2308" s="1"/>
  <c r="R2310"/>
  <c r="AA2308"/>
  <c r="AC2308" s="1"/>
  <c r="AE2308" l="1"/>
  <c r="AF2308"/>
  <c r="AG2308" s="1"/>
  <c r="T2309" s="1"/>
  <c r="S2310" s="1"/>
  <c r="R2311" l="1"/>
  <c r="AH2308"/>
  <c r="V2309"/>
  <c r="X2309" s="1"/>
  <c r="Z2309" s="1"/>
  <c r="U2309"/>
  <c r="W2309" s="1"/>
  <c r="Y2309" s="1"/>
  <c r="AJ2308" l="1"/>
  <c r="AI2308" s="1"/>
  <c r="AA2309"/>
  <c r="AC2309" s="1"/>
  <c r="AB2309"/>
  <c r="AD2309" s="1"/>
  <c r="AE2309" l="1"/>
  <c r="AF2309"/>
  <c r="AG2309" s="1"/>
  <c r="T2310" s="1"/>
  <c r="V2310" l="1"/>
  <c r="X2310" s="1"/>
  <c r="Z2310" s="1"/>
  <c r="U2310"/>
  <c r="W2310" s="1"/>
  <c r="Y2310" s="1"/>
  <c r="S2311"/>
  <c r="AH2309"/>
  <c r="AJ2309" s="1"/>
  <c r="R2312" l="1"/>
  <c r="AI2309"/>
  <c r="AB2310"/>
  <c r="AD2310" s="1"/>
  <c r="AA2310"/>
  <c r="AC2310" s="1"/>
  <c r="AF2310" l="1"/>
  <c r="AG2310" s="1"/>
  <c r="T2311" s="1"/>
  <c r="S2312" s="1"/>
  <c r="AE2310"/>
  <c r="R2313" l="1"/>
  <c r="V2311"/>
  <c r="X2311" s="1"/>
  <c r="Z2311" s="1"/>
  <c r="U2311"/>
  <c r="W2311" s="1"/>
  <c r="Y2311" s="1"/>
  <c r="AH2310"/>
  <c r="AA2311" l="1"/>
  <c r="AC2311" s="1"/>
  <c r="AJ2310"/>
  <c r="AB2311"/>
  <c r="AD2311" s="1"/>
  <c r="AF2311" l="1"/>
  <c r="AG2311" s="1"/>
  <c r="T2312" s="1"/>
  <c r="AE2311"/>
  <c r="AI2310"/>
  <c r="AH2311" l="1"/>
  <c r="U2312"/>
  <c r="W2312" s="1"/>
  <c r="V2312"/>
  <c r="X2312" s="1"/>
  <c r="Z2312" s="1"/>
  <c r="S2313"/>
  <c r="AI2311" l="1"/>
  <c r="AJ2311"/>
  <c r="R2314"/>
  <c r="AB2312"/>
  <c r="AD2312" s="1"/>
  <c r="Y2312"/>
  <c r="AA2312" l="1"/>
  <c r="AC2312" s="1"/>
  <c r="AF2312" l="1"/>
  <c r="AG2312" s="1"/>
  <c r="AE2312"/>
  <c r="AH2312" l="1"/>
  <c r="AJ2312" s="1"/>
  <c r="T2313"/>
  <c r="AI2312" l="1"/>
  <c r="V2313"/>
  <c r="X2313" s="1"/>
  <c r="Z2313" s="1"/>
  <c r="U2313"/>
  <c r="W2313" s="1"/>
  <c r="Y2313" s="1"/>
  <c r="S2314"/>
  <c r="R2315" l="1"/>
  <c r="AB2313"/>
  <c r="AD2313" s="1"/>
  <c r="AA2313"/>
  <c r="AC2313" s="1"/>
  <c r="AF2313" l="1"/>
  <c r="AG2313" s="1"/>
  <c r="AE2313"/>
  <c r="AH2313" l="1"/>
  <c r="AJ2313" s="1"/>
  <c r="T2314"/>
  <c r="AI2313" l="1"/>
  <c r="V2314"/>
  <c r="X2314" s="1"/>
  <c r="U2314"/>
  <c r="W2314" s="1"/>
  <c r="Y2314" s="1"/>
  <c r="S2315"/>
  <c r="AA2314" l="1"/>
  <c r="AC2314" s="1"/>
  <c r="R2316"/>
  <c r="AB2314"/>
  <c r="Z2314"/>
  <c r="AD2314" l="1"/>
  <c r="AF2314" s="1"/>
  <c r="AG2314" s="1"/>
  <c r="AH2314" s="1"/>
  <c r="AJ2314" s="1"/>
  <c r="T2315" l="1"/>
  <c r="V2315" s="1"/>
  <c r="X2315" s="1"/>
  <c r="Z2315" s="1"/>
  <c r="AE2314"/>
  <c r="AI2314"/>
  <c r="U2315" l="1"/>
  <c r="W2315" s="1"/>
  <c r="Y2315" s="1"/>
  <c r="S2316"/>
  <c r="R2317" s="1"/>
  <c r="AB2315"/>
  <c r="AD2315" s="1"/>
  <c r="AA2315" l="1"/>
  <c r="AC2315" s="1"/>
  <c r="AF2315" s="1"/>
  <c r="AG2315" s="1"/>
  <c r="T2316" s="1"/>
  <c r="S2317" s="1"/>
  <c r="AE2315" l="1"/>
  <c r="R2318"/>
  <c r="U2316"/>
  <c r="W2316" s="1"/>
  <c r="Y2316" s="1"/>
  <c r="V2316"/>
  <c r="X2316" s="1"/>
  <c r="Z2316" s="1"/>
  <c r="AH2315"/>
  <c r="AI2315" l="1"/>
  <c r="AJ2315"/>
  <c r="AB2316"/>
  <c r="AD2316" s="1"/>
  <c r="AA2316"/>
  <c r="AC2316" s="1"/>
  <c r="AE2316" l="1"/>
  <c r="AF2316"/>
  <c r="AG2316" s="1"/>
  <c r="T2317" s="1"/>
  <c r="AH2316" l="1"/>
  <c r="AJ2316" s="1"/>
  <c r="U2317"/>
  <c r="W2317" s="1"/>
  <c r="Y2317" s="1"/>
  <c r="V2317"/>
  <c r="X2317" s="1"/>
  <c r="Z2317" s="1"/>
  <c r="S2318"/>
  <c r="R2319" l="1"/>
  <c r="AI2316"/>
  <c r="AB2317"/>
  <c r="AD2317" s="1"/>
  <c r="AA2317"/>
  <c r="AC2317" s="1"/>
  <c r="AF2317" l="1"/>
  <c r="AG2317" s="1"/>
  <c r="AE2317"/>
  <c r="AH2317" l="1"/>
  <c r="AJ2317" s="1"/>
  <c r="T2318"/>
  <c r="AI2317" l="1"/>
  <c r="V2318"/>
  <c r="X2318" s="1"/>
  <c r="Z2318" s="1"/>
  <c r="U2318"/>
  <c r="W2318" s="1"/>
  <c r="Y2318" s="1"/>
  <c r="S2319"/>
  <c r="R2320" l="1"/>
  <c r="AA2318"/>
  <c r="AC2318" s="1"/>
  <c r="AB2318"/>
  <c r="AD2318" s="1"/>
  <c r="AF2318" l="1"/>
  <c r="AG2318" s="1"/>
  <c r="T2319" s="1"/>
  <c r="S2320" s="1"/>
  <c r="AE2318"/>
  <c r="R2321" l="1"/>
  <c r="V2319"/>
  <c r="X2319" s="1"/>
  <c r="Z2319" s="1"/>
  <c r="U2319"/>
  <c r="W2319" s="1"/>
  <c r="Y2319" s="1"/>
  <c r="AH2318"/>
  <c r="AJ2318" s="1"/>
  <c r="AI2318" l="1"/>
  <c r="AA2319"/>
  <c r="AC2319" s="1"/>
  <c r="AB2319"/>
  <c r="AD2319" s="1"/>
  <c r="AE2319" l="1"/>
  <c r="AF2319"/>
  <c r="AG2319" s="1"/>
  <c r="AH2319" l="1"/>
  <c r="AJ2319" s="1"/>
  <c r="T2320"/>
  <c r="V2320" l="1"/>
  <c r="X2320" s="1"/>
  <c r="Z2320" s="1"/>
  <c r="U2320"/>
  <c r="W2320" s="1"/>
  <c r="S2321"/>
  <c r="AI2319"/>
  <c r="Y2320" l="1"/>
  <c r="AA2320" s="1"/>
  <c r="R2322"/>
  <c r="AB2320"/>
  <c r="AD2320" s="1"/>
  <c r="AC2320" l="1"/>
  <c r="AE2320" l="1"/>
  <c r="AF2320"/>
  <c r="AG2320" s="1"/>
  <c r="AH2320" l="1"/>
  <c r="AJ2320" s="1"/>
  <c r="T2321"/>
  <c r="V2321" l="1"/>
  <c r="X2321" s="1"/>
  <c r="Z2321" s="1"/>
  <c r="U2321"/>
  <c r="W2321" s="1"/>
  <c r="S2322"/>
  <c r="AI2320"/>
  <c r="Y2321" l="1"/>
  <c r="AA2321" s="1"/>
  <c r="R2323"/>
  <c r="AB2321"/>
  <c r="AD2321" s="1"/>
  <c r="AC2321" l="1"/>
  <c r="AF2321" l="1"/>
  <c r="AG2321" s="1"/>
  <c r="AE2321"/>
  <c r="AH2321" l="1"/>
  <c r="AJ2321" s="1"/>
  <c r="T2322"/>
  <c r="V2322" l="1"/>
  <c r="X2322" s="1"/>
  <c r="Z2322" s="1"/>
  <c r="U2322"/>
  <c r="W2322" s="1"/>
  <c r="Y2322" s="1"/>
  <c r="AA2322" s="1"/>
  <c r="AC2322" s="1"/>
  <c r="S2323"/>
  <c r="AI2321"/>
  <c r="R2324" l="1"/>
  <c r="AB2322"/>
  <c r="AD2322" s="1"/>
  <c r="AF2322" s="1"/>
  <c r="AG2322" s="1"/>
  <c r="AH2322" l="1"/>
  <c r="AJ2322" s="1"/>
  <c r="T2323"/>
  <c r="AE2322"/>
  <c r="AI2322" l="1"/>
  <c r="U2323"/>
  <c r="W2323" s="1"/>
  <c r="Y2323" s="1"/>
  <c r="V2323"/>
  <c r="X2323" s="1"/>
  <c r="Z2323" s="1"/>
  <c r="S2324"/>
  <c r="R2325" l="1"/>
  <c r="AA2323"/>
  <c r="AC2323" s="1"/>
  <c r="AB2323"/>
  <c r="AD2323" s="1"/>
  <c r="AE2323" l="1"/>
  <c r="AF2323"/>
  <c r="AG2323" s="1"/>
  <c r="AH2323" l="1"/>
  <c r="AJ2323" s="1"/>
  <c r="T2324"/>
  <c r="U2324" l="1"/>
  <c r="W2324" s="1"/>
  <c r="Y2324" s="1"/>
  <c r="V2324"/>
  <c r="X2324" s="1"/>
  <c r="Z2324" s="1"/>
  <c r="S2325"/>
  <c r="AI2323"/>
  <c r="AA2324" l="1"/>
  <c r="AC2324" s="1"/>
  <c r="R2326"/>
  <c r="AB2324"/>
  <c r="AD2324" s="1"/>
  <c r="AE2324" l="1"/>
  <c r="AF2324"/>
  <c r="AG2324" s="1"/>
  <c r="T2325" s="1"/>
  <c r="U2325" l="1"/>
  <c r="W2325" s="1"/>
  <c r="Y2325" s="1"/>
  <c r="V2325"/>
  <c r="X2325" s="1"/>
  <c r="Z2325" s="1"/>
  <c r="AH2324"/>
  <c r="S2326"/>
  <c r="AB2325" l="1"/>
  <c r="AD2325" s="1"/>
  <c r="AJ2324"/>
  <c r="AI2324" s="1"/>
  <c r="R2327"/>
  <c r="AA2325"/>
  <c r="AC2325" s="1"/>
  <c r="AF2325" l="1"/>
  <c r="AG2325" s="1"/>
  <c r="T2326" s="1"/>
  <c r="V2326" s="1"/>
  <c r="X2326" s="1"/>
  <c r="Z2326" s="1"/>
  <c r="AE2325"/>
  <c r="U2326" l="1"/>
  <c r="W2326" s="1"/>
  <c r="Y2326" s="1"/>
  <c r="S2327"/>
  <c r="R2328" s="1"/>
  <c r="AH2325"/>
  <c r="AJ2325" s="1"/>
  <c r="AI2325" s="1"/>
  <c r="AB2326"/>
  <c r="AD2326" s="1"/>
  <c r="AA2326" l="1"/>
  <c r="AC2326" s="1"/>
  <c r="AF2326" s="1"/>
  <c r="AG2326" s="1"/>
  <c r="AE2326" l="1"/>
  <c r="AH2326"/>
  <c r="AJ2326" s="1"/>
  <c r="T2327"/>
  <c r="U2327" l="1"/>
  <c r="W2327" s="1"/>
  <c r="V2327"/>
  <c r="X2327" s="1"/>
  <c r="Z2327" s="1"/>
  <c r="S2328"/>
  <c r="AI2326"/>
  <c r="Y2327" l="1"/>
  <c r="AA2327" s="1"/>
  <c r="R2329"/>
  <c r="AB2327"/>
  <c r="AD2327" s="1"/>
  <c r="AC2327" l="1"/>
  <c r="AF2327" l="1"/>
  <c r="AG2327" s="1"/>
  <c r="AE2327"/>
  <c r="AH2327" l="1"/>
  <c r="AJ2327" s="1"/>
  <c r="T2328"/>
  <c r="V2328" l="1"/>
  <c r="X2328" s="1"/>
  <c r="Z2328" s="1"/>
  <c r="U2328"/>
  <c r="W2328" s="1"/>
  <c r="S2329"/>
  <c r="AI2327"/>
  <c r="Y2328" l="1"/>
  <c r="AA2328" s="1"/>
  <c r="R2330"/>
  <c r="AB2328"/>
  <c r="AD2328" s="1"/>
  <c r="AC2328" l="1"/>
  <c r="AF2328" l="1"/>
  <c r="AG2328" s="1"/>
  <c r="AE2328"/>
  <c r="AH2328" l="1"/>
  <c r="AJ2328" s="1"/>
  <c r="T2329"/>
  <c r="V2329" l="1"/>
  <c r="X2329" s="1"/>
  <c r="Z2329" s="1"/>
  <c r="U2329"/>
  <c r="W2329" s="1"/>
  <c r="Y2329" s="1"/>
  <c r="S2330"/>
  <c r="AI2328"/>
  <c r="AB2329" l="1"/>
  <c r="AD2329" s="1"/>
  <c r="R2331"/>
  <c r="AA2329"/>
  <c r="AC2329" s="1"/>
  <c r="AE2329" l="1"/>
  <c r="AF2329"/>
  <c r="AG2329" s="1"/>
  <c r="AH2329" l="1"/>
  <c r="AJ2329" s="1"/>
  <c r="T2330"/>
  <c r="AI2329" l="1"/>
  <c r="U2330"/>
  <c r="W2330" s="1"/>
  <c r="Y2330" s="1"/>
  <c r="V2330"/>
  <c r="X2330" s="1"/>
  <c r="S2331"/>
  <c r="AB2330" l="1"/>
  <c r="Z2330"/>
  <c r="AA2330"/>
  <c r="AC2330" s="1"/>
  <c r="R2332"/>
  <c r="AD2330" l="1"/>
  <c r="AF2330" s="1"/>
  <c r="AG2330" s="1"/>
  <c r="AH2330" l="1"/>
  <c r="AJ2330" s="1"/>
  <c r="T2331"/>
  <c r="AE2330"/>
  <c r="V2331" l="1"/>
  <c r="X2331" s="1"/>
  <c r="Z2331" s="1"/>
  <c r="U2331"/>
  <c r="W2331" s="1"/>
  <c r="Y2331" s="1"/>
  <c r="S2332"/>
  <c r="AI2330"/>
  <c r="AB2331" l="1"/>
  <c r="AD2331" s="1"/>
  <c r="R2333"/>
  <c r="AA2331"/>
  <c r="AC2331" s="1"/>
  <c r="AE2331" l="1"/>
  <c r="AF2331"/>
  <c r="AG2331" s="1"/>
  <c r="AH2331" l="1"/>
  <c r="AJ2331" s="1"/>
  <c r="T2332"/>
  <c r="AI2331" l="1"/>
  <c r="V2332"/>
  <c r="X2332" s="1"/>
  <c r="Z2332" s="1"/>
  <c r="U2332"/>
  <c r="W2332" s="1"/>
  <c r="Y2332" s="1"/>
  <c r="S2333"/>
  <c r="R2334" l="1"/>
  <c r="AB2332"/>
  <c r="AD2332" s="1"/>
  <c r="AA2332"/>
  <c r="AC2332" s="1"/>
  <c r="AF2332" l="1"/>
  <c r="AG2332" s="1"/>
  <c r="AE2332"/>
  <c r="AH2332" l="1"/>
  <c r="AJ2332" s="1"/>
  <c r="T2333"/>
  <c r="AI2332" l="1"/>
  <c r="V2333"/>
  <c r="X2333" s="1"/>
  <c r="Z2333" s="1"/>
  <c r="U2333"/>
  <c r="W2333" s="1"/>
  <c r="S2334"/>
  <c r="Y2333" l="1"/>
  <c r="AA2333" s="1"/>
  <c r="AB2333"/>
  <c r="AD2333" s="1"/>
  <c r="R2335"/>
  <c r="AC2333" l="1"/>
  <c r="AF2333" l="1"/>
  <c r="AG2333" s="1"/>
  <c r="AE2333"/>
  <c r="AH2333" l="1"/>
  <c r="AJ2333" s="1"/>
  <c r="T2334"/>
  <c r="U2334" l="1"/>
  <c r="W2334" s="1"/>
  <c r="V2334"/>
  <c r="X2334" s="1"/>
  <c r="S2335"/>
  <c r="AI2333"/>
  <c r="Y2334" l="1"/>
  <c r="AA2334" s="1"/>
  <c r="AB2334"/>
  <c r="Z2334"/>
  <c r="R2336"/>
  <c r="AD2334" l="1"/>
  <c r="AC2334"/>
  <c r="AE2334" l="1"/>
  <c r="AF2334"/>
  <c r="AG2334" s="1"/>
  <c r="AH2334" l="1"/>
  <c r="AJ2334" s="1"/>
  <c r="T2335"/>
  <c r="V2335" l="1"/>
  <c r="X2335" s="1"/>
  <c r="Z2335" s="1"/>
  <c r="U2335"/>
  <c r="W2335" s="1"/>
  <c r="S2336"/>
  <c r="AI2334"/>
  <c r="AA2335" l="1"/>
  <c r="Y2335"/>
  <c r="R2337"/>
  <c r="AB2335"/>
  <c r="AD2335" s="1"/>
  <c r="AC2335" l="1"/>
  <c r="AE2335" l="1"/>
  <c r="AF2335"/>
  <c r="AG2335" s="1"/>
  <c r="AH2335" l="1"/>
  <c r="AJ2335" s="1"/>
  <c r="T2336"/>
  <c r="V2336" l="1"/>
  <c r="X2336" s="1"/>
  <c r="Z2336" s="1"/>
  <c r="U2336"/>
  <c r="W2336" s="1"/>
  <c r="Y2336" s="1"/>
  <c r="AA2336" s="1"/>
  <c r="AC2336" s="1"/>
  <c r="S2337"/>
  <c r="AI2335"/>
  <c r="R2338" l="1"/>
  <c r="AB2336"/>
  <c r="AD2336" s="1"/>
  <c r="AF2336" s="1"/>
  <c r="AG2336" s="1"/>
  <c r="T2337" s="1"/>
  <c r="V2337" l="1"/>
  <c r="X2337" s="1"/>
  <c r="Z2337" s="1"/>
  <c r="U2337"/>
  <c r="W2337" s="1"/>
  <c r="AE2336"/>
  <c r="AH2336" s="1"/>
  <c r="AJ2336" s="1"/>
  <c r="S2338"/>
  <c r="Y2337" l="1"/>
  <c r="AA2337" s="1"/>
  <c r="AI2336"/>
  <c r="R2339"/>
  <c r="AB2337"/>
  <c r="AD2337" s="1"/>
  <c r="AC2337" l="1"/>
  <c r="AE2337" l="1"/>
  <c r="AF2337"/>
  <c r="AG2337" s="1"/>
  <c r="AH2337" l="1"/>
  <c r="AJ2337" s="1"/>
  <c r="T2338"/>
  <c r="AI2337" l="1"/>
  <c r="U2338"/>
  <c r="W2338" s="1"/>
  <c r="Y2338" s="1"/>
  <c r="V2338"/>
  <c r="X2338" s="1"/>
  <c r="Z2338" s="1"/>
  <c r="S2339"/>
  <c r="R2340" l="1"/>
  <c r="AB2338"/>
  <c r="AD2338" s="1"/>
  <c r="AA2338"/>
  <c r="AC2338" s="1"/>
  <c r="AE2338" l="1"/>
  <c r="AF2338"/>
  <c r="AG2338" s="1"/>
  <c r="T2339" s="1"/>
  <c r="S2340" s="1"/>
  <c r="R2341" l="1"/>
  <c r="AH2338"/>
  <c r="V2339"/>
  <c r="X2339" s="1"/>
  <c r="Z2339" s="1"/>
  <c r="U2339"/>
  <c r="W2339" s="1"/>
  <c r="Y2339" s="1"/>
  <c r="AJ2338" l="1"/>
  <c r="AI2338" s="1"/>
  <c r="AB2339"/>
  <c r="AD2339" s="1"/>
  <c r="AA2339"/>
  <c r="AC2339" s="1"/>
  <c r="AE2339" l="1"/>
  <c r="AF2339"/>
  <c r="AG2339" s="1"/>
  <c r="T2340" s="1"/>
  <c r="AH2339" l="1"/>
  <c r="AJ2339" s="1"/>
  <c r="V2340"/>
  <c r="X2340" s="1"/>
  <c r="Z2340" s="1"/>
  <c r="U2340"/>
  <c r="W2340" s="1"/>
  <c r="Y2340" s="1"/>
  <c r="S2341"/>
  <c r="AI2339" l="1"/>
  <c r="AA2340"/>
  <c r="AC2340" s="1"/>
  <c r="AB2340"/>
  <c r="AD2340" s="1"/>
  <c r="R2342"/>
  <c r="AE2340" l="1"/>
  <c r="AF2340"/>
  <c r="AG2340" s="1"/>
  <c r="AH2340" l="1"/>
  <c r="T2341"/>
  <c r="AJ2340" l="1"/>
  <c r="AI2340" s="1"/>
  <c r="V2341"/>
  <c r="X2341" s="1"/>
  <c r="Z2341" s="1"/>
  <c r="U2341"/>
  <c r="W2341" s="1"/>
  <c r="S2342"/>
  <c r="Y2341" l="1"/>
  <c r="AA2341" s="1"/>
  <c r="AB2341"/>
  <c r="AD2341" s="1"/>
  <c r="R2343"/>
  <c r="AC2341" l="1"/>
  <c r="AE2341" l="1"/>
  <c r="AF2341"/>
  <c r="AG2341" s="1"/>
  <c r="AH2341" l="1"/>
  <c r="AJ2341" s="1"/>
  <c r="T2342"/>
  <c r="U2342" l="1"/>
  <c r="W2342" s="1"/>
  <c r="Y2342" s="1"/>
  <c r="V2342"/>
  <c r="X2342" s="1"/>
  <c r="Z2342" s="1"/>
  <c r="S2343"/>
  <c r="AI2341"/>
  <c r="AB2342" l="1"/>
  <c r="AD2342" s="1"/>
  <c r="R2344"/>
  <c r="AA2342"/>
  <c r="AC2342" s="1"/>
  <c r="AF2342" l="1"/>
  <c r="AG2342" s="1"/>
  <c r="AE2342"/>
  <c r="AH2342" l="1"/>
  <c r="AJ2342" s="1"/>
  <c r="T2343"/>
  <c r="U2343" l="1"/>
  <c r="W2343" s="1"/>
  <c r="Y2343" s="1"/>
  <c r="V2343"/>
  <c r="X2343" s="1"/>
  <c r="Z2343" s="1"/>
  <c r="S2344"/>
  <c r="AI2342"/>
  <c r="AA2343" l="1"/>
  <c r="AC2343" s="1"/>
  <c r="R2345"/>
  <c r="AB2343"/>
  <c r="AD2343" s="1"/>
  <c r="AF2343" l="1"/>
  <c r="AG2343" s="1"/>
  <c r="T2344" s="1"/>
  <c r="U2344" s="1"/>
  <c r="W2344" s="1"/>
  <c r="Y2344" s="1"/>
  <c r="AE2343"/>
  <c r="V2344" l="1"/>
  <c r="X2344" s="1"/>
  <c r="Z2344" s="1"/>
  <c r="S2345"/>
  <c r="R2346" s="1"/>
  <c r="AH2343"/>
  <c r="AA2344"/>
  <c r="AC2344" s="1"/>
  <c r="AJ2343" l="1"/>
  <c r="AI2343" s="1"/>
  <c r="AB2344"/>
  <c r="AD2344" s="1"/>
  <c r="AF2344" s="1"/>
  <c r="AG2344" s="1"/>
  <c r="AH2344" l="1"/>
  <c r="AJ2344" s="1"/>
  <c r="T2345"/>
  <c r="AE2344"/>
  <c r="AI2344" l="1"/>
  <c r="V2345"/>
  <c r="X2345" s="1"/>
  <c r="U2345"/>
  <c r="W2345" s="1"/>
  <c r="S2346"/>
  <c r="Y2345" l="1"/>
  <c r="AA2345" s="1"/>
  <c r="R2347"/>
  <c r="AB2345"/>
  <c r="Z2345"/>
  <c r="AD2345" l="1"/>
  <c r="AC2345"/>
  <c r="AF2345" l="1"/>
  <c r="AG2345" s="1"/>
  <c r="T2346" s="1"/>
  <c r="AE2345"/>
  <c r="AH2345" l="1"/>
  <c r="AJ2345" s="1"/>
  <c r="U2346"/>
  <c r="W2346" s="1"/>
  <c r="Y2346" s="1"/>
  <c r="V2346"/>
  <c r="X2346" s="1"/>
  <c r="Z2346" s="1"/>
  <c r="S2347"/>
  <c r="AI2345" l="1"/>
  <c r="R2348"/>
  <c r="AA2346"/>
  <c r="AC2346" s="1"/>
  <c r="AB2346"/>
  <c r="AD2346" s="1"/>
  <c r="AE2346" l="1"/>
  <c r="AF2346"/>
  <c r="AG2346" s="1"/>
  <c r="T2347" s="1"/>
  <c r="S2348" s="1"/>
  <c r="R2349" l="1"/>
  <c r="AH2346"/>
  <c r="U2347"/>
  <c r="W2347" s="1"/>
  <c r="Y2347" s="1"/>
  <c r="V2347"/>
  <c r="X2347" s="1"/>
  <c r="Z2347" s="1"/>
  <c r="AJ2346" l="1"/>
  <c r="AI2346" s="1"/>
  <c r="AA2347"/>
  <c r="AC2347" s="1"/>
  <c r="AB2347"/>
  <c r="AD2347" s="1"/>
  <c r="AF2347" l="1"/>
  <c r="AG2347" s="1"/>
  <c r="T2348" s="1"/>
  <c r="AE2347"/>
  <c r="AH2347" l="1"/>
  <c r="V2348"/>
  <c r="X2348" s="1"/>
  <c r="U2348"/>
  <c r="W2348" s="1"/>
  <c r="Y2348" s="1"/>
  <c r="AA2348" s="1"/>
  <c r="AC2348" s="1"/>
  <c r="S2349"/>
  <c r="AJ2347" l="1"/>
  <c r="AI2347" s="1"/>
  <c r="R2350"/>
  <c r="AB2348"/>
  <c r="Z2348"/>
  <c r="AD2348" l="1"/>
  <c r="AF2348" s="1"/>
  <c r="AG2348" s="1"/>
  <c r="AH2348" s="1"/>
  <c r="AJ2348" s="1"/>
  <c r="AE2348" l="1"/>
  <c r="T2349"/>
  <c r="S2350" s="1"/>
  <c r="R2351" s="1"/>
  <c r="AI2348"/>
  <c r="V2349" l="1"/>
  <c r="X2349" s="1"/>
  <c r="Z2349" s="1"/>
  <c r="U2349"/>
  <c r="W2349" s="1"/>
  <c r="Y2349" s="1"/>
  <c r="AB2349" l="1"/>
  <c r="AD2349" s="1"/>
  <c r="AA2349"/>
  <c r="AC2349" s="1"/>
  <c r="AE2349" l="1"/>
  <c r="AF2349"/>
  <c r="AG2349" s="1"/>
  <c r="AH2349" l="1"/>
  <c r="AJ2349" s="1"/>
  <c r="T2350"/>
  <c r="AI2349" l="1"/>
  <c r="V2350"/>
  <c r="X2350" s="1"/>
  <c r="Z2350" s="1"/>
  <c r="U2350"/>
  <c r="W2350" s="1"/>
  <c r="Y2350" s="1"/>
  <c r="S2351"/>
  <c r="R2352" l="1"/>
  <c r="AB2350"/>
  <c r="AD2350" s="1"/>
  <c r="AA2350"/>
  <c r="AC2350" s="1"/>
  <c r="AE2350" l="1"/>
  <c r="AF2350"/>
  <c r="AG2350" s="1"/>
  <c r="AH2350" l="1"/>
  <c r="AJ2350" s="1"/>
  <c r="T2351"/>
  <c r="V2351" l="1"/>
  <c r="X2351" s="1"/>
  <c r="Z2351" s="1"/>
  <c r="U2351"/>
  <c r="W2351" s="1"/>
  <c r="Y2351" s="1"/>
  <c r="AA2351" s="1"/>
  <c r="AC2351" s="1"/>
  <c r="S2352"/>
  <c r="AI2350"/>
  <c r="R2353" l="1"/>
  <c r="AB2351"/>
  <c r="AD2351" s="1"/>
  <c r="AE2351" s="1"/>
  <c r="AF2351" l="1"/>
  <c r="AG2351" s="1"/>
  <c r="T2352" s="1"/>
  <c r="S2353" s="1"/>
  <c r="R2354" l="1"/>
  <c r="AH2351"/>
  <c r="V2352"/>
  <c r="X2352" s="1"/>
  <c r="Z2352" s="1"/>
  <c r="U2352"/>
  <c r="W2352" s="1"/>
  <c r="Y2352" s="1"/>
  <c r="AJ2351" l="1"/>
  <c r="AI2351" s="1"/>
  <c r="AA2352"/>
  <c r="AC2352" s="1"/>
  <c r="AB2352"/>
  <c r="AD2352" s="1"/>
  <c r="AE2352" l="1"/>
  <c r="AF2352"/>
  <c r="AG2352" s="1"/>
  <c r="AH2352" l="1"/>
  <c r="AJ2352" s="1"/>
  <c r="T2353"/>
  <c r="U2353" l="1"/>
  <c r="W2353" s="1"/>
  <c r="Y2353" s="1"/>
  <c r="V2353"/>
  <c r="X2353" s="1"/>
  <c r="Z2353" s="1"/>
  <c r="S2354"/>
  <c r="AI2352"/>
  <c r="AB2353" l="1"/>
  <c r="AD2353" s="1"/>
  <c r="R2355"/>
  <c r="AA2353"/>
  <c r="AC2353" s="1"/>
  <c r="AF2353" l="1"/>
  <c r="AG2353" s="1"/>
  <c r="AH2353" s="1"/>
  <c r="AJ2353" s="1"/>
  <c r="AE2353"/>
  <c r="T2354" l="1"/>
  <c r="S2355" s="1"/>
  <c r="R2356" s="1"/>
  <c r="AI2353"/>
  <c r="V2354" l="1"/>
  <c r="X2354" s="1"/>
  <c r="Z2354" s="1"/>
  <c r="U2354"/>
  <c r="W2354" s="1"/>
  <c r="Y2354" s="1"/>
  <c r="AA2354" l="1"/>
  <c r="AC2354" s="1"/>
  <c r="AB2354"/>
  <c r="AD2354" s="1"/>
  <c r="AE2354" l="1"/>
  <c r="AF2354"/>
  <c r="AG2354" s="1"/>
  <c r="T2355" s="1"/>
  <c r="AH2354" l="1"/>
  <c r="AJ2354" s="1"/>
  <c r="AI2354" s="1"/>
  <c r="V2355"/>
  <c r="X2355" s="1"/>
  <c r="U2355"/>
  <c r="W2355" s="1"/>
  <c r="Y2355" s="1"/>
  <c r="S2356"/>
  <c r="AB2355" l="1"/>
  <c r="Z2355"/>
  <c r="R2357"/>
  <c r="AA2355"/>
  <c r="AC2355" s="1"/>
  <c r="AD2355" l="1"/>
  <c r="AF2355" s="1"/>
  <c r="AG2355" s="1"/>
  <c r="AH2355" l="1"/>
  <c r="AJ2355" s="1"/>
  <c r="T2356"/>
  <c r="AE2355"/>
  <c r="V2356" l="1"/>
  <c r="X2356" s="1"/>
  <c r="Z2356" s="1"/>
  <c r="U2356"/>
  <c r="W2356" s="1"/>
  <c r="Y2356" s="1"/>
  <c r="S2357"/>
  <c r="AI2355"/>
  <c r="AB2356" l="1"/>
  <c r="AD2356" s="1"/>
  <c r="R2358"/>
  <c r="AA2356"/>
  <c r="AC2356" s="1"/>
  <c r="AE2356" l="1"/>
  <c r="AF2356"/>
  <c r="AG2356" s="1"/>
  <c r="AH2356" l="1"/>
  <c r="AJ2356" s="1"/>
  <c r="T2357"/>
  <c r="V2357" l="1"/>
  <c r="X2357" s="1"/>
  <c r="U2357"/>
  <c r="W2357" s="1"/>
  <c r="Y2357" s="1"/>
  <c r="S2358"/>
  <c r="AI2356"/>
  <c r="AB2357" l="1"/>
  <c r="Z2357"/>
  <c r="R2359"/>
  <c r="AA2357"/>
  <c r="AC2357" s="1"/>
  <c r="AD2357" l="1"/>
  <c r="AE2357" s="1"/>
  <c r="AF2357" l="1"/>
  <c r="AG2357" s="1"/>
  <c r="AH2357" l="1"/>
  <c r="AJ2357" s="1"/>
  <c r="T2358"/>
  <c r="AI2357" l="1"/>
  <c r="U2358"/>
  <c r="W2358" s="1"/>
  <c r="Y2358" s="1"/>
  <c r="V2358"/>
  <c r="X2358" s="1"/>
  <c r="Z2358" s="1"/>
  <c r="S2359"/>
  <c r="AB2358" l="1"/>
  <c r="AD2358" s="1"/>
  <c r="AA2358"/>
  <c r="AC2358" s="1"/>
  <c r="R2360"/>
  <c r="AE2358" l="1"/>
  <c r="AF2358"/>
  <c r="AG2358" s="1"/>
  <c r="AH2358" l="1"/>
  <c r="AJ2358" s="1"/>
  <c r="T2359"/>
  <c r="AI2358" l="1"/>
  <c r="U2359"/>
  <c r="W2359" s="1"/>
  <c r="Y2359" s="1"/>
  <c r="V2359"/>
  <c r="X2359" s="1"/>
  <c r="S2360"/>
  <c r="AB2359" l="1"/>
  <c r="Z2359"/>
  <c r="AA2359"/>
  <c r="AC2359" s="1"/>
  <c r="R2361"/>
  <c r="AD2359" l="1"/>
  <c r="AF2359" s="1"/>
  <c r="AG2359" s="1"/>
  <c r="AH2359" l="1"/>
  <c r="AJ2359" s="1"/>
  <c r="T2360"/>
  <c r="AE2359"/>
  <c r="AI2359" l="1"/>
  <c r="U2360"/>
  <c r="W2360" s="1"/>
  <c r="Y2360" s="1"/>
  <c r="V2360"/>
  <c r="X2360" s="1"/>
  <c r="S2361"/>
  <c r="AB2360" l="1"/>
  <c r="Z2360"/>
  <c r="AA2360"/>
  <c r="AC2360" s="1"/>
  <c r="R2362"/>
  <c r="AD2360" l="1"/>
  <c r="AF2360" s="1"/>
  <c r="AG2360" s="1"/>
  <c r="AH2360" l="1"/>
  <c r="AJ2360" s="1"/>
  <c r="T2361"/>
  <c r="AE2360"/>
  <c r="V2361" l="1"/>
  <c r="X2361" s="1"/>
  <c r="Z2361" s="1"/>
  <c r="U2361"/>
  <c r="W2361" s="1"/>
  <c r="Y2361" s="1"/>
  <c r="S2362"/>
  <c r="AI2360"/>
  <c r="AB2361" l="1"/>
  <c r="AD2361" s="1"/>
  <c r="R2363"/>
  <c r="AA2361"/>
  <c r="AC2361" s="1"/>
  <c r="AE2361" l="1"/>
  <c r="AF2361"/>
  <c r="AG2361" s="1"/>
  <c r="AH2361" l="1"/>
  <c r="AJ2361" s="1"/>
  <c r="T2362"/>
  <c r="AI2361" l="1"/>
  <c r="U2362"/>
  <c r="W2362" s="1"/>
  <c r="Y2362" s="1"/>
  <c r="V2362"/>
  <c r="X2362" s="1"/>
  <c r="Z2362" s="1"/>
  <c r="S2363"/>
  <c r="R2364" l="1"/>
  <c r="AB2362"/>
  <c r="AD2362" s="1"/>
  <c r="AA2362"/>
  <c r="AC2362" s="1"/>
  <c r="AE2362" l="1"/>
  <c r="AF2362"/>
  <c r="AG2362" s="1"/>
  <c r="AH2362" l="1"/>
  <c r="T2363"/>
  <c r="V2363" l="1"/>
  <c r="X2363" s="1"/>
  <c r="U2363"/>
  <c r="W2363" s="1"/>
  <c r="Y2363" s="1"/>
  <c r="S2364"/>
  <c r="AJ2362"/>
  <c r="AI2362" s="1"/>
  <c r="AB2363" l="1"/>
  <c r="Z2363"/>
  <c r="R2365"/>
  <c r="AA2363"/>
  <c r="AC2363" s="1"/>
  <c r="AD2363" l="1"/>
  <c r="AE2363" s="1"/>
  <c r="AF2363" l="1"/>
  <c r="AG2363" s="1"/>
  <c r="AH2363" l="1"/>
  <c r="AJ2363" s="1"/>
  <c r="T2364"/>
  <c r="AI2363" l="1"/>
  <c r="V2364"/>
  <c r="X2364" s="1"/>
  <c r="Z2364" s="1"/>
  <c r="U2364"/>
  <c r="W2364" s="1"/>
  <c r="Y2364" s="1"/>
  <c r="S2365"/>
  <c r="R2366" l="1"/>
  <c r="AA2364"/>
  <c r="AC2364" s="1"/>
  <c r="AB2364"/>
  <c r="AD2364" s="1"/>
  <c r="AE2364" l="1"/>
  <c r="AF2364"/>
  <c r="AG2364" s="1"/>
  <c r="T2365" s="1"/>
  <c r="S2366" s="1"/>
  <c r="AH2364" l="1"/>
  <c r="AJ2364" s="1"/>
  <c r="AI2364" s="1"/>
  <c r="V2365"/>
  <c r="X2365" s="1"/>
  <c r="Z2365" s="1"/>
  <c r="U2365"/>
  <c r="W2365" s="1"/>
  <c r="Y2365" s="1"/>
  <c r="R2367"/>
  <c r="AA2365" l="1"/>
  <c r="AC2365" s="1"/>
  <c r="AB2365"/>
  <c r="AD2365" s="1"/>
  <c r="AE2365" l="1"/>
  <c r="AF2365"/>
  <c r="AG2365" s="1"/>
  <c r="AH2365" s="1"/>
  <c r="AJ2365" s="1"/>
  <c r="T2366" l="1"/>
  <c r="S2367" s="1"/>
  <c r="AI2365"/>
  <c r="U2366" l="1"/>
  <c r="W2366" s="1"/>
  <c r="Y2366" s="1"/>
  <c r="V2366"/>
  <c r="X2366" s="1"/>
  <c r="Z2366" s="1"/>
  <c r="R2368"/>
  <c r="AA2366" l="1"/>
  <c r="AC2366" s="1"/>
  <c r="AB2366"/>
  <c r="AD2366" s="1"/>
  <c r="AF2366" l="1"/>
  <c r="AG2366" s="1"/>
  <c r="AE2366"/>
  <c r="AH2366" l="1"/>
  <c r="T2367"/>
  <c r="AJ2366" l="1"/>
  <c r="AI2366" s="1"/>
  <c r="G29" i="11" s="1"/>
  <c r="U2367" i="10"/>
  <c r="W2367" s="1"/>
  <c r="Y2367" s="1"/>
  <c r="V2367"/>
  <c r="X2367" s="1"/>
  <c r="Z2367" s="1"/>
  <c r="S2368"/>
  <c r="H29" i="11" l="1"/>
  <c r="AB2367" i="10"/>
  <c r="AD2367" s="1"/>
  <c r="AA2367"/>
  <c r="AC2367" s="1"/>
  <c r="R2369"/>
  <c r="AF2367" l="1"/>
  <c r="AG2367" s="1"/>
  <c r="T2368" s="1"/>
  <c r="S2369" s="1"/>
  <c r="AE2367"/>
  <c r="R2370" l="1"/>
  <c r="U2368"/>
  <c r="W2368" s="1"/>
  <c r="V2368"/>
  <c r="X2368" s="1"/>
  <c r="Z2368" s="1"/>
  <c r="AH2367"/>
  <c r="AB2368" l="1"/>
  <c r="AD2368" s="1"/>
  <c r="AJ2367"/>
  <c r="Y2368"/>
  <c r="AA2368" s="1"/>
  <c r="AC2368" l="1"/>
  <c r="AI2367"/>
  <c r="AE2368" l="1"/>
  <c r="AF2368"/>
  <c r="AG2368" s="1"/>
  <c r="AH2368" l="1"/>
  <c r="AJ2368" s="1"/>
  <c r="T2369"/>
  <c r="AI2368" l="1"/>
  <c r="U2369"/>
  <c r="W2369" s="1"/>
  <c r="V2369"/>
  <c r="X2369" s="1"/>
  <c r="S2370"/>
  <c r="R2371" l="1"/>
  <c r="AB2369"/>
  <c r="Z2369"/>
  <c r="Y2369"/>
  <c r="AA2369" s="1"/>
  <c r="AC2369" l="1"/>
  <c r="AD2369"/>
  <c r="AF2369" l="1"/>
  <c r="AG2369" s="1"/>
  <c r="T2370" s="1"/>
  <c r="AE2369"/>
  <c r="AH2369" l="1"/>
  <c r="AJ2369" s="1"/>
  <c r="V2370"/>
  <c r="X2370" s="1"/>
  <c r="U2370"/>
  <c r="W2370" s="1"/>
  <c r="Y2370" s="1"/>
  <c r="S2371"/>
  <c r="AI2369" l="1"/>
  <c r="AA2370"/>
  <c r="AC2370" s="1"/>
  <c r="R2372"/>
  <c r="AB2370"/>
  <c r="Z2370"/>
  <c r="AD2370" l="1"/>
  <c r="AE2370" s="1"/>
  <c r="AF2370" l="1"/>
  <c r="AG2370" s="1"/>
  <c r="T2371" s="1"/>
  <c r="AH2370" l="1"/>
  <c r="AJ2370" s="1"/>
  <c r="U2371"/>
  <c r="W2371" s="1"/>
  <c r="Y2371" s="1"/>
  <c r="V2371"/>
  <c r="X2371" s="1"/>
  <c r="Z2371" s="1"/>
  <c r="S2372"/>
  <c r="AI2370" l="1"/>
  <c r="R2373"/>
  <c r="AB2371"/>
  <c r="AD2371" s="1"/>
  <c r="AA2371"/>
  <c r="AC2371" s="1"/>
  <c r="AF2371" l="1"/>
  <c r="AG2371" s="1"/>
  <c r="T2372" s="1"/>
  <c r="S2373" s="1"/>
  <c r="AE2371"/>
  <c r="R2374" l="1"/>
  <c r="U2372"/>
  <c r="W2372" s="1"/>
  <c r="Y2372" s="1"/>
  <c r="V2372"/>
  <c r="X2372" s="1"/>
  <c r="Z2372" s="1"/>
  <c r="AH2371"/>
  <c r="AJ2371" s="1"/>
  <c r="AI2371" l="1"/>
  <c r="AA2372"/>
  <c r="AC2372" s="1"/>
  <c r="AB2372"/>
  <c r="AD2372" s="1"/>
  <c r="AF2372" l="1"/>
  <c r="AG2372" s="1"/>
  <c r="T2373" s="1"/>
  <c r="AE2372"/>
  <c r="AH2372" l="1"/>
  <c r="U2373"/>
  <c r="W2373" s="1"/>
  <c r="Y2373" s="1"/>
  <c r="V2373"/>
  <c r="X2373" s="1"/>
  <c r="Z2373" s="1"/>
  <c r="S2374"/>
  <c r="R2375" l="1"/>
  <c r="AJ2372"/>
  <c r="AI2372" s="1"/>
  <c r="AB2373"/>
  <c r="AD2373" s="1"/>
  <c r="AA2373"/>
  <c r="AC2373" s="1"/>
  <c r="AE2373" l="1"/>
  <c r="AF2373"/>
  <c r="AG2373" s="1"/>
  <c r="AH2373" l="1"/>
  <c r="AJ2373" s="1"/>
  <c r="T2374"/>
  <c r="U2374" l="1"/>
  <c r="W2374" s="1"/>
  <c r="V2374"/>
  <c r="X2374" s="1"/>
  <c r="Z2374" s="1"/>
  <c r="S2375"/>
  <c r="AI2373"/>
  <c r="Y2374" l="1"/>
  <c r="AA2374" s="1"/>
  <c r="R2376"/>
  <c r="AB2374"/>
  <c r="AD2374" s="1"/>
  <c r="AC2374" l="1"/>
  <c r="AE2374" l="1"/>
  <c r="AF2374"/>
  <c r="AG2374" s="1"/>
  <c r="AH2374" l="1"/>
  <c r="AJ2374" s="1"/>
  <c r="T2375"/>
  <c r="V2375" l="1"/>
  <c r="X2375" s="1"/>
  <c r="Z2375" s="1"/>
  <c r="U2375"/>
  <c r="W2375" s="1"/>
  <c r="Y2375" s="1"/>
  <c r="S2376"/>
  <c r="AI2374"/>
  <c r="AB2375" l="1"/>
  <c r="AD2375" s="1"/>
  <c r="R2377"/>
  <c r="AA2375"/>
  <c r="AC2375" s="1"/>
  <c r="AF2375" l="1"/>
  <c r="AG2375" s="1"/>
  <c r="T2376" s="1"/>
  <c r="AE2375"/>
  <c r="AH2375" l="1"/>
  <c r="V2376"/>
  <c r="X2376" s="1"/>
  <c r="Z2376" s="1"/>
  <c r="U2376"/>
  <c r="W2376" s="1"/>
  <c r="Y2376" s="1"/>
  <c r="S2377"/>
  <c r="R2378" l="1"/>
  <c r="AJ2375"/>
  <c r="AI2375" s="1"/>
  <c r="AB2376"/>
  <c r="AD2376" s="1"/>
  <c r="AA2376"/>
  <c r="AC2376" s="1"/>
  <c r="AF2376" l="1"/>
  <c r="AG2376" s="1"/>
  <c r="T2377" s="1"/>
  <c r="AE2376"/>
  <c r="AH2376" l="1"/>
  <c r="AJ2376" s="1"/>
  <c r="V2377"/>
  <c r="X2377" s="1"/>
  <c r="U2377"/>
  <c r="W2377" s="1"/>
  <c r="Y2377" s="1"/>
  <c r="AA2377" s="1"/>
  <c r="AC2377" s="1"/>
  <c r="S2378"/>
  <c r="AI2376" l="1"/>
  <c r="R2379"/>
  <c r="AB2377"/>
  <c r="Z2377"/>
  <c r="AD2377" l="1"/>
  <c r="AE2377" l="1"/>
  <c r="AF2377"/>
  <c r="AG2377" s="1"/>
  <c r="AH2377" l="1"/>
  <c r="AJ2377" s="1"/>
  <c r="T2378"/>
  <c r="V2378" l="1"/>
  <c r="X2378" s="1"/>
  <c r="Z2378" s="1"/>
  <c r="U2378"/>
  <c r="W2378" s="1"/>
  <c r="Y2378" s="1"/>
  <c r="S2379"/>
  <c r="R2380" s="1"/>
  <c r="AI2377"/>
  <c r="AB2378" l="1"/>
  <c r="AD2378" s="1"/>
  <c r="AA2378"/>
  <c r="AC2378" s="1"/>
  <c r="AF2378" l="1"/>
  <c r="AG2378" s="1"/>
  <c r="AH2378" s="1"/>
  <c r="AJ2378" s="1"/>
  <c r="AE2378"/>
  <c r="AI2378" l="1"/>
  <c r="T2379"/>
  <c r="U2379" l="1"/>
  <c r="W2379" s="1"/>
  <c r="Y2379" s="1"/>
  <c r="V2379"/>
  <c r="X2379" s="1"/>
  <c r="S2380"/>
  <c r="AB2379" l="1"/>
  <c r="Z2379"/>
  <c r="R2381"/>
  <c r="AA2379"/>
  <c r="AC2379" s="1"/>
  <c r="AD2379" l="1"/>
  <c r="AE2379" s="1"/>
  <c r="AF2379" l="1"/>
  <c r="AG2379" s="1"/>
  <c r="AH2379" l="1"/>
  <c r="AJ2379" s="1"/>
  <c r="T2380"/>
  <c r="U2380" l="1"/>
  <c r="W2380" s="1"/>
  <c r="Y2380" s="1"/>
  <c r="V2380"/>
  <c r="X2380" s="1"/>
  <c r="Z2380" s="1"/>
  <c r="S2381"/>
  <c r="AI2379"/>
  <c r="AA2380" l="1"/>
  <c r="AC2380" s="1"/>
  <c r="R2382"/>
  <c r="AB2380"/>
  <c r="AD2380" s="1"/>
  <c r="AE2380" s="1"/>
  <c r="AF2380" l="1"/>
  <c r="AG2380" s="1"/>
  <c r="T2381" s="1"/>
  <c r="S2382" s="1"/>
  <c r="R2383" l="1"/>
  <c r="AH2380"/>
  <c r="AJ2380" s="1"/>
  <c r="U2381"/>
  <c r="W2381" s="1"/>
  <c r="V2381"/>
  <c r="X2381" s="1"/>
  <c r="Z2381" s="1"/>
  <c r="AA2381" l="1"/>
  <c r="Y2381"/>
  <c r="AI2380"/>
  <c r="AB2381"/>
  <c r="AD2381" s="1"/>
  <c r="AC2381" l="1"/>
  <c r="AF2381" l="1"/>
  <c r="AG2381" s="1"/>
  <c r="AE2381"/>
  <c r="AH2381" l="1"/>
  <c r="AJ2381" s="1"/>
  <c r="T2382"/>
  <c r="AI2381" l="1"/>
  <c r="V2382"/>
  <c r="X2382" s="1"/>
  <c r="Z2382" s="1"/>
  <c r="U2382"/>
  <c r="W2382" s="1"/>
  <c r="Y2382" s="1"/>
  <c r="S2383"/>
  <c r="R2384" l="1"/>
  <c r="AA2382"/>
  <c r="AC2382" s="1"/>
  <c r="AB2382"/>
  <c r="AD2382" s="1"/>
  <c r="AE2382" l="1"/>
  <c r="AF2382"/>
  <c r="AG2382" s="1"/>
  <c r="AH2382" l="1"/>
  <c r="AJ2382" s="1"/>
  <c r="T2383"/>
  <c r="V2383" l="1"/>
  <c r="X2383" s="1"/>
  <c r="Z2383" s="1"/>
  <c r="U2383"/>
  <c r="W2383" s="1"/>
  <c r="Y2383" s="1"/>
  <c r="S2384"/>
  <c r="AI2382"/>
  <c r="AB2383" l="1"/>
  <c r="AD2383" s="1"/>
  <c r="R2385"/>
  <c r="AA2383"/>
  <c r="AC2383" s="1"/>
  <c r="AE2383" l="1"/>
  <c r="AF2383"/>
  <c r="AG2383" s="1"/>
  <c r="T2384" s="1"/>
  <c r="S2385" s="1"/>
  <c r="R2386" l="1"/>
  <c r="AH2383"/>
  <c r="U2384"/>
  <c r="W2384" s="1"/>
  <c r="Y2384" s="1"/>
  <c r="V2384"/>
  <c r="X2384" s="1"/>
  <c r="AB2384" l="1"/>
  <c r="Z2384"/>
  <c r="AJ2383"/>
  <c r="AI2383" s="1"/>
  <c r="AA2384"/>
  <c r="AC2384" s="1"/>
  <c r="AD2384" l="1"/>
  <c r="AF2384" s="1"/>
  <c r="AG2384" s="1"/>
  <c r="AH2384" l="1"/>
  <c r="T2385"/>
  <c r="AE2384"/>
  <c r="V2385" l="1"/>
  <c r="X2385" s="1"/>
  <c r="Z2385" s="1"/>
  <c r="U2385"/>
  <c r="W2385" s="1"/>
  <c r="Y2385" s="1"/>
  <c r="S2386"/>
  <c r="AJ2384"/>
  <c r="AI2384" s="1"/>
  <c r="AB2385" l="1"/>
  <c r="AD2385" s="1"/>
  <c r="R2387"/>
  <c r="AA2385"/>
  <c r="AC2385" s="1"/>
  <c r="AF2385" l="1"/>
  <c r="AG2385" s="1"/>
  <c r="T2386" s="1"/>
  <c r="S2387" s="1"/>
  <c r="AE2385"/>
  <c r="R2388" l="1"/>
  <c r="U2386"/>
  <c r="W2386" s="1"/>
  <c r="Y2386" s="1"/>
  <c r="V2386"/>
  <c r="X2386" s="1"/>
  <c r="Z2386" s="1"/>
  <c r="AH2385"/>
  <c r="AJ2385" s="1"/>
  <c r="AI2385" l="1"/>
  <c r="AA2386"/>
  <c r="AC2386" s="1"/>
  <c r="AB2386"/>
  <c r="AD2386" s="1"/>
  <c r="AF2386" l="1"/>
  <c r="AG2386" s="1"/>
  <c r="T2387" s="1"/>
  <c r="AE2386"/>
  <c r="AH2386" l="1"/>
  <c r="AJ2386" s="1"/>
  <c r="V2387"/>
  <c r="X2387" s="1"/>
  <c r="Z2387" s="1"/>
  <c r="U2387"/>
  <c r="W2387" s="1"/>
  <c r="Y2387" s="1"/>
  <c r="S2388"/>
  <c r="R2389" l="1"/>
  <c r="AI2386"/>
  <c r="AB2387"/>
  <c r="AD2387" s="1"/>
  <c r="AA2387"/>
  <c r="AC2387" s="1"/>
  <c r="AE2387" l="1"/>
  <c r="AF2387"/>
  <c r="AG2387" s="1"/>
  <c r="T2388" s="1"/>
  <c r="V2388" l="1"/>
  <c r="X2388" s="1"/>
  <c r="Z2388" s="1"/>
  <c r="U2388"/>
  <c r="W2388" s="1"/>
  <c r="Y2388" s="1"/>
  <c r="S2389"/>
  <c r="AH2387"/>
  <c r="R2390" l="1"/>
  <c r="AJ2387"/>
  <c r="AI2387" s="1"/>
  <c r="AA2388"/>
  <c r="AC2388" s="1"/>
  <c r="AB2388"/>
  <c r="AD2388" s="1"/>
  <c r="AE2388" l="1"/>
  <c r="AF2388"/>
  <c r="AG2388" l="1"/>
  <c r="T2389" s="1"/>
  <c r="AH2388" l="1"/>
  <c r="V2389"/>
  <c r="X2389" s="1"/>
  <c r="Z2389" s="1"/>
  <c r="U2389"/>
  <c r="W2389" s="1"/>
  <c r="Y2389" s="1"/>
  <c r="S2390"/>
  <c r="R2391" l="1"/>
  <c r="AJ2388"/>
  <c r="AA2389"/>
  <c r="AC2389" s="1"/>
  <c r="AB2389"/>
  <c r="AD2389" s="1"/>
  <c r="AF2389" l="1"/>
  <c r="AG2389" s="1"/>
  <c r="T2390" s="1"/>
  <c r="S2391" s="1"/>
  <c r="AE2389"/>
  <c r="AI2388"/>
  <c r="R2392" l="1"/>
  <c r="AH2389"/>
  <c r="V2390"/>
  <c r="X2390" s="1"/>
  <c r="Z2390" s="1"/>
  <c r="U2390"/>
  <c r="W2390" s="1"/>
  <c r="Y2390" s="1"/>
  <c r="AJ2389" l="1"/>
  <c r="AI2389" s="1"/>
  <c r="AA2390"/>
  <c r="AC2390" s="1"/>
  <c r="AB2390"/>
  <c r="AD2390" s="1"/>
  <c r="AF2390" l="1"/>
  <c r="AG2390" s="1"/>
  <c r="T2391" s="1"/>
  <c r="AE2390"/>
  <c r="AH2390" l="1"/>
  <c r="U2391"/>
  <c r="W2391" s="1"/>
  <c r="Y2391" s="1"/>
  <c r="V2391"/>
  <c r="X2391" s="1"/>
  <c r="Z2391" s="1"/>
  <c r="S2392"/>
  <c r="R2393" l="1"/>
  <c r="AJ2390"/>
  <c r="AA2391"/>
  <c r="AC2391" s="1"/>
  <c r="AB2391"/>
  <c r="AD2391" s="1"/>
  <c r="AE2391" l="1"/>
  <c r="AF2391"/>
  <c r="AG2391" s="1"/>
  <c r="T2392" s="1"/>
  <c r="S2393" s="1"/>
  <c r="AI2390"/>
  <c r="R2394" l="1"/>
  <c r="V2392"/>
  <c r="X2392" s="1"/>
  <c r="Z2392" s="1"/>
  <c r="U2392"/>
  <c r="W2392" s="1"/>
  <c r="Y2392" s="1"/>
  <c r="AH2391"/>
  <c r="AB2392" l="1"/>
  <c r="AD2392" s="1"/>
  <c r="AJ2391"/>
  <c r="AA2392"/>
  <c r="AC2392" s="1"/>
  <c r="AF2392" l="1"/>
  <c r="AG2392" s="1"/>
  <c r="AE2392"/>
  <c r="AI2391"/>
  <c r="AH2392" l="1"/>
  <c r="AJ2392" s="1"/>
  <c r="T2393"/>
  <c r="AI2392" l="1"/>
  <c r="U2393"/>
  <c r="W2393" s="1"/>
  <c r="Y2393" s="1"/>
  <c r="V2393"/>
  <c r="X2393" s="1"/>
  <c r="Z2393" s="1"/>
  <c r="S2394"/>
  <c r="R2395" l="1"/>
  <c r="AB2393"/>
  <c r="AD2393" s="1"/>
  <c r="AA2393"/>
  <c r="AC2393" s="1"/>
  <c r="AE2393" l="1"/>
  <c r="AF2393"/>
  <c r="AG2393" s="1"/>
  <c r="T2394" s="1"/>
  <c r="S2395" s="1"/>
  <c r="R2396" l="1"/>
  <c r="AH2393"/>
  <c r="U2394"/>
  <c r="W2394" s="1"/>
  <c r="V2394"/>
  <c r="X2394" s="1"/>
  <c r="Y2394" l="1"/>
  <c r="AA2394" s="1"/>
  <c r="AC2394" s="1"/>
  <c r="Z2394"/>
  <c r="AB2394"/>
  <c r="AJ2393"/>
  <c r="AI2393" s="1"/>
  <c r="AD2394" l="1"/>
  <c r="AE2394" s="1"/>
  <c r="AF2394" l="1"/>
  <c r="AG2394" s="1"/>
  <c r="AH2394" l="1"/>
  <c r="AJ2394" s="1"/>
  <c r="T2395"/>
  <c r="V2395" l="1"/>
  <c r="X2395" s="1"/>
  <c r="Z2395" s="1"/>
  <c r="U2395"/>
  <c r="W2395" s="1"/>
  <c r="Y2395" s="1"/>
  <c r="AA2395" s="1"/>
  <c r="AC2395" s="1"/>
  <c r="S2396"/>
  <c r="AI2394"/>
  <c r="R2397" l="1"/>
  <c r="AB2395"/>
  <c r="AD2395" s="1"/>
  <c r="AE2395" s="1"/>
  <c r="AF2395" l="1"/>
  <c r="AG2395" s="1"/>
  <c r="T2396" s="1"/>
  <c r="U2396" l="1"/>
  <c r="W2396" s="1"/>
  <c r="Y2396" s="1"/>
  <c r="V2396"/>
  <c r="X2396" s="1"/>
  <c r="AH2395"/>
  <c r="S2397"/>
  <c r="AB2396" l="1"/>
  <c r="Z2396"/>
  <c r="AJ2395"/>
  <c r="AI2395" s="1"/>
  <c r="R2398"/>
  <c r="AA2396"/>
  <c r="AC2396" s="1"/>
  <c r="AD2396" l="1"/>
  <c r="AF2396" s="1"/>
  <c r="AG2396" s="1"/>
  <c r="AH2396" l="1"/>
  <c r="AJ2396" s="1"/>
  <c r="T2397"/>
  <c r="AE2396"/>
  <c r="V2397" l="1"/>
  <c r="X2397" s="1"/>
  <c r="Z2397" s="1"/>
  <c r="U2397"/>
  <c r="W2397" s="1"/>
  <c r="Y2397" s="1"/>
  <c r="S2398"/>
  <c r="AI2396"/>
  <c r="AB2397" l="1"/>
  <c r="AD2397" s="1"/>
  <c r="R2399"/>
  <c r="AA2397"/>
  <c r="AC2397" s="1"/>
  <c r="AF2397" l="1"/>
  <c r="AG2397" s="1"/>
  <c r="AE2397"/>
  <c r="AH2397" l="1"/>
  <c r="AJ2397" s="1"/>
  <c r="T2398"/>
  <c r="V2398" l="1"/>
  <c r="X2398" s="1"/>
  <c r="Z2398" s="1"/>
  <c r="U2398"/>
  <c r="W2398" s="1"/>
  <c r="Y2398" s="1"/>
  <c r="S2399"/>
  <c r="AI2397"/>
  <c r="AB2398" l="1"/>
  <c r="AD2398" s="1"/>
  <c r="R2400"/>
  <c r="AA2398"/>
  <c r="AC2398" s="1"/>
  <c r="AF2398" l="1"/>
  <c r="AG2398" s="1"/>
  <c r="T2399" s="1"/>
  <c r="S2400" s="1"/>
  <c r="AE2398"/>
  <c r="R2401" l="1"/>
  <c r="V2399"/>
  <c r="X2399" s="1"/>
  <c r="Z2399" s="1"/>
  <c r="U2399"/>
  <c r="W2399" s="1"/>
  <c r="Y2399" s="1"/>
  <c r="AH2398"/>
  <c r="AJ2398" s="1"/>
  <c r="AB2399" l="1"/>
  <c r="AD2399" s="1"/>
  <c r="AI2398"/>
  <c r="AA2399"/>
  <c r="AC2399" s="1"/>
  <c r="AF2399" l="1"/>
  <c r="AG2399" s="1"/>
  <c r="T2400" s="1"/>
  <c r="AE2399"/>
  <c r="AH2399" l="1"/>
  <c r="V2400"/>
  <c r="X2400" s="1"/>
  <c r="U2400"/>
  <c r="W2400" s="1"/>
  <c r="Y2400" s="1"/>
  <c r="AA2400" s="1"/>
  <c r="AC2400" s="1"/>
  <c r="S2401"/>
  <c r="AI2399" l="1"/>
  <c r="AJ2399"/>
  <c r="R2402"/>
  <c r="AB2400"/>
  <c r="Z2400"/>
  <c r="AD2400" s="1"/>
  <c r="AF2400" s="1"/>
  <c r="AG2400" s="1"/>
  <c r="AH2400" l="1"/>
  <c r="AJ2400" s="1"/>
  <c r="T2401"/>
  <c r="S2402" s="1"/>
  <c r="AE2400"/>
  <c r="AI2400" l="1"/>
  <c r="V2401"/>
  <c r="X2401" s="1"/>
  <c r="Z2401" s="1"/>
  <c r="U2401"/>
  <c r="W2401" s="1"/>
  <c r="Y2401" s="1"/>
  <c r="R2403"/>
  <c r="AA2401" l="1"/>
  <c r="AC2401" s="1"/>
  <c r="AB2401"/>
  <c r="AD2401" s="1"/>
  <c r="AF2401" l="1"/>
  <c r="AG2401" s="1"/>
  <c r="T2402" s="1"/>
  <c r="AE2401"/>
  <c r="AH2401" l="1"/>
  <c r="AJ2401" s="1"/>
  <c r="U2402"/>
  <c r="W2402" s="1"/>
  <c r="Y2402" s="1"/>
  <c r="V2402"/>
  <c r="X2402" s="1"/>
  <c r="Z2402" s="1"/>
  <c r="S2403"/>
  <c r="R2404" l="1"/>
  <c r="AI2401"/>
  <c r="AA2402"/>
  <c r="AC2402" s="1"/>
  <c r="AB2402"/>
  <c r="AD2402" s="1"/>
  <c r="AE2402" l="1"/>
  <c r="AF2402"/>
  <c r="AG2402" s="1"/>
  <c r="AH2402" l="1"/>
  <c r="AJ2402" s="1"/>
  <c r="T2403"/>
  <c r="U2403" l="1"/>
  <c r="W2403" s="1"/>
  <c r="Y2403" s="1"/>
  <c r="V2403"/>
  <c r="X2403" s="1"/>
  <c r="Z2403" s="1"/>
  <c r="S2404"/>
  <c r="AI2402"/>
  <c r="AB2403" l="1"/>
  <c r="AD2403" s="1"/>
  <c r="R2405"/>
  <c r="AA2403"/>
  <c r="AC2403" s="1"/>
  <c r="AF2403" l="1"/>
  <c r="AG2403" s="1"/>
  <c r="T2404" s="1"/>
  <c r="S2405" s="1"/>
  <c r="AE2403"/>
  <c r="R2406" l="1"/>
  <c r="V2404"/>
  <c r="X2404" s="1"/>
  <c r="Z2404" s="1"/>
  <c r="U2404"/>
  <c r="W2404" s="1"/>
  <c r="AH2403"/>
  <c r="AJ2403" s="1"/>
  <c r="Y2404" l="1"/>
  <c r="AA2404" s="1"/>
  <c r="AB2404"/>
  <c r="AD2404" s="1"/>
  <c r="AI2403"/>
  <c r="AC2404" l="1"/>
  <c r="AF2404" l="1"/>
  <c r="AG2404" s="1"/>
  <c r="AE2404"/>
  <c r="AH2404" l="1"/>
  <c r="AJ2404" s="1"/>
  <c r="T2405"/>
  <c r="V2405" l="1"/>
  <c r="X2405" s="1"/>
  <c r="Z2405" s="1"/>
  <c r="U2405"/>
  <c r="W2405" s="1"/>
  <c r="S2406"/>
  <c r="AI2404"/>
  <c r="AA2405" l="1"/>
  <c r="Y2405"/>
  <c r="R2407"/>
  <c r="AB2405"/>
  <c r="AD2405" s="1"/>
  <c r="AC2405" l="1"/>
  <c r="AF2405" l="1"/>
  <c r="AG2405" s="1"/>
  <c r="AE2405"/>
  <c r="AH2405" l="1"/>
  <c r="AJ2405" s="1"/>
  <c r="T2406"/>
  <c r="AI2405" l="1"/>
  <c r="V2406"/>
  <c r="X2406" s="1"/>
  <c r="U2406"/>
  <c r="W2406" s="1"/>
  <c r="Y2406" s="1"/>
  <c r="S2407"/>
  <c r="AA2406" l="1"/>
  <c r="AC2406" s="1"/>
  <c r="R2408"/>
  <c r="AB2406"/>
  <c r="Z2406"/>
  <c r="AD2406" l="1"/>
  <c r="AF2406" s="1"/>
  <c r="AG2406" s="1"/>
  <c r="AE2406" l="1"/>
  <c r="AH2406"/>
  <c r="AJ2406" s="1"/>
  <c r="T2407"/>
  <c r="AI2406" l="1"/>
  <c r="V2407"/>
  <c r="X2407" s="1"/>
  <c r="Z2407" s="1"/>
  <c r="U2407"/>
  <c r="W2407" s="1"/>
  <c r="Y2407" s="1"/>
  <c r="S2408"/>
  <c r="R2409" l="1"/>
  <c r="AA2407"/>
  <c r="AC2407" s="1"/>
  <c r="AB2407"/>
  <c r="AD2407" s="1"/>
  <c r="AE2407" l="1"/>
  <c r="AF2407"/>
  <c r="AG2407" s="1"/>
  <c r="AH2407" l="1"/>
  <c r="AJ2407" s="1"/>
  <c r="T2408"/>
  <c r="V2408" l="1"/>
  <c r="X2408" s="1"/>
  <c r="U2408"/>
  <c r="W2408" s="1"/>
  <c r="Y2408" s="1"/>
  <c r="S2409"/>
  <c r="AI2407"/>
  <c r="R2410" l="1"/>
  <c r="AB2408"/>
  <c r="Z2408"/>
  <c r="AA2408"/>
  <c r="AC2408" s="1"/>
  <c r="AD2408" l="1"/>
  <c r="AE2408" s="1"/>
  <c r="AF2408" l="1"/>
  <c r="AG2408" s="1"/>
  <c r="AH2408" l="1"/>
  <c r="AJ2408" s="1"/>
  <c r="T2409"/>
  <c r="V2409" l="1"/>
  <c r="X2409" s="1"/>
  <c r="U2409"/>
  <c r="W2409" s="1"/>
  <c r="Y2409" s="1"/>
  <c r="S2410"/>
  <c r="AI2408"/>
  <c r="AB2409" l="1"/>
  <c r="Z2409"/>
  <c r="R2411"/>
  <c r="AA2409"/>
  <c r="AC2409" s="1"/>
  <c r="AD2409" l="1"/>
  <c r="AF2409" s="1"/>
  <c r="AG2409" s="1"/>
  <c r="AH2409" l="1"/>
  <c r="AJ2409" s="1"/>
  <c r="T2410"/>
  <c r="AE2409"/>
  <c r="V2410" l="1"/>
  <c r="X2410" s="1"/>
  <c r="Z2410" s="1"/>
  <c r="U2410"/>
  <c r="W2410" s="1"/>
  <c r="Y2410" s="1"/>
  <c r="AA2410" s="1"/>
  <c r="AC2410" s="1"/>
  <c r="S2411"/>
  <c r="AI2409"/>
  <c r="R2412" l="1"/>
  <c r="AB2410"/>
  <c r="AD2410" s="1"/>
  <c r="AF2410" s="1"/>
  <c r="AG2410" s="1"/>
  <c r="T2411" s="1"/>
  <c r="U2411" l="1"/>
  <c r="W2411" s="1"/>
  <c r="V2411"/>
  <c r="X2411" s="1"/>
  <c r="Z2411" s="1"/>
  <c r="AE2410"/>
  <c r="AH2410" s="1"/>
  <c r="AJ2410" s="1"/>
  <c r="S2412"/>
  <c r="Y2411" l="1"/>
  <c r="AA2411" s="1"/>
  <c r="AI2410"/>
  <c r="R2413"/>
  <c r="AB2411"/>
  <c r="AD2411" s="1"/>
  <c r="AC2411" l="1"/>
  <c r="AE2411" l="1"/>
  <c r="AF2411"/>
  <c r="AG2411" s="1"/>
  <c r="AH2411" l="1"/>
  <c r="AJ2411" s="1"/>
  <c r="T2412"/>
  <c r="U2412" l="1"/>
  <c r="W2412" s="1"/>
  <c r="Y2412" s="1"/>
  <c r="V2412"/>
  <c r="X2412" s="1"/>
  <c r="Z2412" s="1"/>
  <c r="S2413"/>
  <c r="AI2411"/>
  <c r="AB2412" l="1"/>
  <c r="AD2412" s="1"/>
  <c r="R2414"/>
  <c r="AA2412"/>
  <c r="AC2412" s="1"/>
  <c r="AE2412" l="1"/>
  <c r="AF2412"/>
  <c r="AG2412" s="1"/>
  <c r="T2413" s="1"/>
  <c r="S2414" s="1"/>
  <c r="R2415" l="1"/>
  <c r="AH2412"/>
  <c r="AJ2412" s="1"/>
  <c r="V2413"/>
  <c r="X2413" s="1"/>
  <c r="Z2413" s="1"/>
  <c r="U2413"/>
  <c r="W2413" s="1"/>
  <c r="Y2413" s="1"/>
  <c r="AB2413" l="1"/>
  <c r="AD2413" s="1"/>
  <c r="AI2412"/>
  <c r="AA2413"/>
  <c r="AC2413" s="1"/>
  <c r="AF2413" l="1"/>
  <c r="AG2413" s="1"/>
  <c r="T2414" s="1"/>
  <c r="AE2413"/>
  <c r="AH2413" l="1"/>
  <c r="AJ2413" s="1"/>
  <c r="V2414"/>
  <c r="X2414" s="1"/>
  <c r="Z2414" s="1"/>
  <c r="U2414"/>
  <c r="W2414" s="1"/>
  <c r="Y2414" s="1"/>
  <c r="S2415"/>
  <c r="AI2413" l="1"/>
  <c r="R2416"/>
  <c r="AA2414"/>
  <c r="AC2414" s="1"/>
  <c r="AB2414"/>
  <c r="AD2414" s="1"/>
  <c r="AF2414" l="1"/>
  <c r="AG2414" s="1"/>
  <c r="T2415" s="1"/>
  <c r="S2416" s="1"/>
  <c r="AE2414"/>
  <c r="R2417" l="1"/>
  <c r="U2415"/>
  <c r="W2415" s="1"/>
  <c r="Y2415" s="1"/>
  <c r="V2415"/>
  <c r="X2415" s="1"/>
  <c r="Z2415" s="1"/>
  <c r="AH2414"/>
  <c r="AJ2414" s="1"/>
  <c r="AA2415" l="1"/>
  <c r="AC2415" s="1"/>
  <c r="AI2414"/>
  <c r="AB2415"/>
  <c r="AD2415" s="1"/>
  <c r="AE2415" l="1"/>
  <c r="AF2415"/>
  <c r="AG2415" s="1"/>
  <c r="T2416" s="1"/>
  <c r="U2416" l="1"/>
  <c r="W2416" s="1"/>
  <c r="Y2416" s="1"/>
  <c r="V2416"/>
  <c r="X2416" s="1"/>
  <c r="Z2416" s="1"/>
  <c r="S2417"/>
  <c r="AH2415"/>
  <c r="AJ2415" s="1"/>
  <c r="AB2416" l="1"/>
  <c r="AD2416" s="1"/>
  <c r="R2418"/>
  <c r="AI2415"/>
  <c r="AA2416"/>
  <c r="AC2416" s="1"/>
  <c r="AF2416" l="1"/>
  <c r="AG2416" s="1"/>
  <c r="AE2416"/>
  <c r="AH2416" l="1"/>
  <c r="AJ2416" s="1"/>
  <c r="T2417"/>
  <c r="V2417" l="1"/>
  <c r="X2417" s="1"/>
  <c r="Z2417" s="1"/>
  <c r="U2417"/>
  <c r="W2417" s="1"/>
  <c r="S2418"/>
  <c r="AI2416"/>
  <c r="Y2417" l="1"/>
  <c r="AA2417" s="1"/>
  <c r="R2419"/>
  <c r="AB2417"/>
  <c r="AD2417" s="1"/>
  <c r="AC2417" l="1"/>
  <c r="AE2417" l="1"/>
  <c r="AF2417"/>
  <c r="AG2417" s="1"/>
  <c r="AH2417" l="1"/>
  <c r="AJ2417" s="1"/>
  <c r="T2418"/>
  <c r="AI2417" l="1"/>
  <c r="V2418"/>
  <c r="X2418" s="1"/>
  <c r="Z2418" s="1"/>
  <c r="U2418"/>
  <c r="W2418" s="1"/>
  <c r="Y2418" s="1"/>
  <c r="S2419"/>
  <c r="R2420" l="1"/>
  <c r="AA2418"/>
  <c r="AC2418" s="1"/>
  <c r="AB2418"/>
  <c r="AD2418" s="1"/>
  <c r="AF2418" l="1"/>
  <c r="AG2418" s="1"/>
  <c r="AE2418"/>
  <c r="AH2418" l="1"/>
  <c r="AJ2418" s="1"/>
  <c r="T2419"/>
  <c r="AI2418" l="1"/>
  <c r="V2419"/>
  <c r="X2419" s="1"/>
  <c r="Z2419" s="1"/>
  <c r="U2419"/>
  <c r="W2419" s="1"/>
  <c r="Y2419" s="1"/>
  <c r="S2420"/>
  <c r="R2421" l="1"/>
  <c r="AA2419"/>
  <c r="AC2419" s="1"/>
  <c r="AB2419"/>
  <c r="AD2419" s="1"/>
  <c r="AF2419" l="1"/>
  <c r="AG2419" s="1"/>
  <c r="T2420" s="1"/>
  <c r="S2421" s="1"/>
  <c r="AE2419"/>
  <c r="R2422" l="1"/>
  <c r="V2420"/>
  <c r="X2420" s="1"/>
  <c r="Z2420" s="1"/>
  <c r="U2420"/>
  <c r="W2420" s="1"/>
  <c r="Y2420" s="1"/>
  <c r="AH2419"/>
  <c r="AJ2419" s="1"/>
  <c r="AI2419" l="1"/>
  <c r="AA2420"/>
  <c r="AC2420" s="1"/>
  <c r="AB2420"/>
  <c r="AD2420" s="1"/>
  <c r="AE2420" l="1"/>
  <c r="AF2420"/>
  <c r="AG2420" s="1"/>
  <c r="AH2420" l="1"/>
  <c r="AJ2420" s="1"/>
  <c r="T2421"/>
  <c r="V2421" l="1"/>
  <c r="X2421" s="1"/>
  <c r="Z2421" s="1"/>
  <c r="U2421"/>
  <c r="W2421" s="1"/>
  <c r="S2422"/>
  <c r="AI2420"/>
  <c r="Y2421" l="1"/>
  <c r="AA2421" s="1"/>
  <c r="R2423"/>
  <c r="AB2421"/>
  <c r="AD2421" s="1"/>
  <c r="AC2421" l="1"/>
  <c r="AE2421" l="1"/>
  <c r="AF2421"/>
  <c r="AG2421" s="1"/>
  <c r="AH2421" l="1"/>
  <c r="AJ2421" s="1"/>
  <c r="T2422"/>
  <c r="V2422" l="1"/>
  <c r="X2422" s="1"/>
  <c r="Z2422" s="1"/>
  <c r="U2422"/>
  <c r="W2422" s="1"/>
  <c r="Y2422" s="1"/>
  <c r="AA2422" s="1"/>
  <c r="AC2422" s="1"/>
  <c r="S2423"/>
  <c r="AI2421"/>
  <c r="R2424" l="1"/>
  <c r="AB2422"/>
  <c r="AD2422" s="1"/>
  <c r="AF2422" s="1"/>
  <c r="AG2422" s="1"/>
  <c r="T2423" s="1"/>
  <c r="U2423" l="1"/>
  <c r="W2423" s="1"/>
  <c r="Y2423" s="1"/>
  <c r="V2423"/>
  <c r="X2423" s="1"/>
  <c r="Z2423" s="1"/>
  <c r="AE2422"/>
  <c r="AH2422" s="1"/>
  <c r="AJ2422" s="1"/>
  <c r="S2424"/>
  <c r="AA2423" l="1"/>
  <c r="AC2423" s="1"/>
  <c r="AI2422"/>
  <c r="R2425"/>
  <c r="AB2423"/>
  <c r="AD2423" s="1"/>
  <c r="AE2423" l="1"/>
  <c r="AF2423"/>
  <c r="AG2423" s="1"/>
  <c r="T2424" s="1"/>
  <c r="S2425" s="1"/>
  <c r="R2426" l="1"/>
  <c r="AH2423"/>
  <c r="AJ2423" s="1"/>
  <c r="AI2423" s="1"/>
  <c r="U2424"/>
  <c r="W2424" s="1"/>
  <c r="Y2424" s="1"/>
  <c r="V2424"/>
  <c r="X2424" s="1"/>
  <c r="Z2424" s="1"/>
  <c r="AB2424" l="1"/>
  <c r="AD2424" s="1"/>
  <c r="AA2424"/>
  <c r="AC2424" s="1"/>
  <c r="AE2424" l="1"/>
  <c r="AF2424"/>
  <c r="AG2424" s="1"/>
  <c r="AH2424" l="1"/>
  <c r="T2425"/>
  <c r="U2425" l="1"/>
  <c r="W2425" s="1"/>
  <c r="Y2425" s="1"/>
  <c r="V2425"/>
  <c r="X2425" s="1"/>
  <c r="Z2425" s="1"/>
  <c r="S2426"/>
  <c r="AJ2424"/>
  <c r="AB2425" l="1"/>
  <c r="AD2425" s="1"/>
  <c r="R2427"/>
  <c r="AI2424"/>
  <c r="AA2425"/>
  <c r="AC2425" s="1"/>
  <c r="AE2425" l="1"/>
  <c r="AF2425"/>
  <c r="AG2425" s="1"/>
  <c r="T2426" s="1"/>
  <c r="S2427" s="1"/>
  <c r="R2428" l="1"/>
  <c r="AH2425"/>
  <c r="AJ2425" s="1"/>
  <c r="V2426"/>
  <c r="X2426" s="1"/>
  <c r="Z2426" s="1"/>
  <c r="U2426"/>
  <c r="W2426" s="1"/>
  <c r="Y2426" l="1"/>
  <c r="AA2426" s="1"/>
  <c r="AI2425"/>
  <c r="AB2426"/>
  <c r="AD2426" s="1"/>
  <c r="AC2426" l="1"/>
  <c r="AE2426" l="1"/>
  <c r="AF2426"/>
  <c r="AG2426" s="1"/>
  <c r="AH2426" l="1"/>
  <c r="AJ2426" s="1"/>
  <c r="T2427"/>
  <c r="V2427" l="1"/>
  <c r="X2427" s="1"/>
  <c r="Z2427" s="1"/>
  <c r="U2427"/>
  <c r="W2427" s="1"/>
  <c r="Y2427" s="1"/>
  <c r="S2428"/>
  <c r="AI2426"/>
  <c r="AB2427" l="1"/>
  <c r="AD2427" s="1"/>
  <c r="R2429"/>
  <c r="AA2427"/>
  <c r="AC2427" s="1"/>
  <c r="AF2427" l="1"/>
  <c r="AG2427" s="1"/>
  <c r="AE2427"/>
  <c r="AH2427" l="1"/>
  <c r="AJ2427" s="1"/>
  <c r="T2428"/>
  <c r="V2428" l="1"/>
  <c r="X2428" s="1"/>
  <c r="Z2428" s="1"/>
  <c r="U2428"/>
  <c r="W2428" s="1"/>
  <c r="Y2428" s="1"/>
  <c r="S2429"/>
  <c r="AI2427"/>
  <c r="AB2428" l="1"/>
  <c r="AD2428" s="1"/>
  <c r="R2430"/>
  <c r="AA2428"/>
  <c r="AC2428" s="1"/>
  <c r="AE2428" l="1"/>
  <c r="AF2428"/>
  <c r="AG2428" s="1"/>
  <c r="AH2428" l="1"/>
  <c r="AJ2428" s="1"/>
  <c r="T2429"/>
  <c r="V2429" l="1"/>
  <c r="X2429" s="1"/>
  <c r="Z2429" s="1"/>
  <c r="U2429"/>
  <c r="W2429" s="1"/>
  <c r="Y2429" s="1"/>
  <c r="S2430"/>
  <c r="AI2428"/>
  <c r="AB2429" l="1"/>
  <c r="AD2429" s="1"/>
  <c r="R2431"/>
  <c r="AA2429"/>
  <c r="AC2429" s="1"/>
  <c r="AE2429" l="1"/>
  <c r="AF2429"/>
  <c r="AG2429" s="1"/>
  <c r="AH2429" l="1"/>
  <c r="AJ2429" s="1"/>
  <c r="T2430"/>
  <c r="V2430" l="1"/>
  <c r="X2430" s="1"/>
  <c r="Z2430" s="1"/>
  <c r="U2430"/>
  <c r="W2430" s="1"/>
  <c r="Y2430" s="1"/>
  <c r="AA2430" s="1"/>
  <c r="AC2430" s="1"/>
  <c r="S2431"/>
  <c r="AI2429"/>
  <c r="R2432" l="1"/>
  <c r="AB2430"/>
  <c r="AD2430" s="1"/>
  <c r="AE2430" s="1"/>
  <c r="AF2430" l="1"/>
  <c r="AG2430" s="1"/>
  <c r="T2431" s="1"/>
  <c r="V2431" l="1"/>
  <c r="X2431" s="1"/>
  <c r="Z2431" s="1"/>
  <c r="U2431"/>
  <c r="W2431" s="1"/>
  <c r="Y2431" s="1"/>
  <c r="AA2431" s="1"/>
  <c r="AC2431" s="1"/>
  <c r="AH2430"/>
  <c r="AJ2430" s="1"/>
  <c r="S2432"/>
  <c r="AI2430" l="1"/>
  <c r="R2433"/>
  <c r="AB2431"/>
  <c r="AD2431" s="1"/>
  <c r="AF2431" s="1"/>
  <c r="AG2431" s="1"/>
  <c r="AH2431" l="1"/>
  <c r="AJ2431" s="1"/>
  <c r="T2432"/>
  <c r="AE2431"/>
  <c r="U2432" l="1"/>
  <c r="W2432" s="1"/>
  <c r="Y2432" s="1"/>
  <c r="V2432"/>
  <c r="X2432" s="1"/>
  <c r="Z2432" s="1"/>
  <c r="AI2431"/>
  <c r="S2433"/>
  <c r="AB2432" l="1"/>
  <c r="AD2432" s="1"/>
  <c r="R2434"/>
  <c r="AA2432"/>
  <c r="AC2432" s="1"/>
  <c r="AE2432" l="1"/>
  <c r="AF2432"/>
  <c r="AG2432" s="1"/>
  <c r="AH2432" l="1"/>
  <c r="AJ2432" s="1"/>
  <c r="T2433"/>
  <c r="V2433" l="1"/>
  <c r="X2433" s="1"/>
  <c r="Z2433" s="1"/>
  <c r="U2433"/>
  <c r="W2433" s="1"/>
  <c r="Y2433" s="1"/>
  <c r="S2434"/>
  <c r="AI2432"/>
  <c r="AB2433" l="1"/>
  <c r="AD2433" s="1"/>
  <c r="R2435"/>
  <c r="AA2433"/>
  <c r="AC2433" s="1"/>
  <c r="AE2433" l="1"/>
  <c r="AF2433"/>
  <c r="AG2433" s="1"/>
  <c r="T2434" s="1"/>
  <c r="S2435" s="1"/>
  <c r="R2436" l="1"/>
  <c r="AH2433"/>
  <c r="AJ2433" s="1"/>
  <c r="V2434"/>
  <c r="X2434" s="1"/>
  <c r="Z2434" s="1"/>
  <c r="U2434"/>
  <c r="W2434" s="1"/>
  <c r="Y2434" s="1"/>
  <c r="AI2433" l="1"/>
  <c r="AB2434"/>
  <c r="AD2434" s="1"/>
  <c r="AA2434"/>
  <c r="AC2434" s="1"/>
  <c r="AF2434" l="1"/>
  <c r="AG2434" s="1"/>
  <c r="T2435" s="1"/>
  <c r="AE2434"/>
  <c r="AH2434" l="1"/>
  <c r="AJ2434" s="1"/>
  <c r="V2435"/>
  <c r="X2435" s="1"/>
  <c r="Z2435" s="1"/>
  <c r="U2435"/>
  <c r="W2435" s="1"/>
  <c r="Y2435" s="1"/>
  <c r="S2436"/>
  <c r="AI2434" l="1"/>
  <c r="R2437"/>
  <c r="AA2435"/>
  <c r="AC2435" s="1"/>
  <c r="AB2435"/>
  <c r="AD2435" s="1"/>
  <c r="AF2435" l="1"/>
  <c r="AG2435" s="1"/>
  <c r="AE2435"/>
  <c r="AH2435" l="1"/>
  <c r="AJ2435" s="1"/>
  <c r="T2436"/>
  <c r="U2436" l="1"/>
  <c r="W2436" s="1"/>
  <c r="Y2436" s="1"/>
  <c r="V2436"/>
  <c r="X2436" s="1"/>
  <c r="Z2436" s="1"/>
  <c r="S2437"/>
  <c r="AI2435"/>
  <c r="AB2436" l="1"/>
  <c r="AD2436" s="1"/>
  <c r="R2438"/>
  <c r="AA2436"/>
  <c r="AC2436" s="1"/>
  <c r="AF2436" l="1"/>
  <c r="AG2436" s="1"/>
  <c r="T2437" s="1"/>
  <c r="S2438" s="1"/>
  <c r="AE2436"/>
  <c r="R2439" l="1"/>
  <c r="U2437"/>
  <c r="W2437" s="1"/>
  <c r="V2437"/>
  <c r="X2437" s="1"/>
  <c r="Z2437" s="1"/>
  <c r="AH2436"/>
  <c r="AJ2436" s="1"/>
  <c r="AB2437" l="1"/>
  <c r="AD2437" s="1"/>
  <c r="AI2436"/>
  <c r="Y2437"/>
  <c r="AA2437" s="1"/>
  <c r="AC2437" l="1"/>
  <c r="AF2437" l="1"/>
  <c r="AG2437" s="1"/>
  <c r="AE2437"/>
  <c r="AH2437" l="1"/>
  <c r="AJ2437" s="1"/>
  <c r="T2438"/>
  <c r="V2438" l="1"/>
  <c r="X2438" s="1"/>
  <c r="U2438"/>
  <c r="W2438" s="1"/>
  <c r="S2439"/>
  <c r="R2440" s="1"/>
  <c r="AI2437"/>
  <c r="AB2438" l="1"/>
  <c r="Z2438"/>
  <c r="Y2438"/>
  <c r="AA2438" s="1"/>
  <c r="AD2438" l="1"/>
  <c r="AC2438"/>
  <c r="AE2438" l="1"/>
  <c r="AF2438"/>
  <c r="AG2438" s="1"/>
  <c r="AH2438" s="1"/>
  <c r="AJ2438" s="1"/>
  <c r="T2439" l="1"/>
  <c r="U2439" s="1"/>
  <c r="W2439" s="1"/>
  <c r="Y2439" s="1"/>
  <c r="AI2438"/>
  <c r="S2440" l="1"/>
  <c r="R2441" s="1"/>
  <c r="V2439"/>
  <c r="X2439" s="1"/>
  <c r="Z2439" s="1"/>
  <c r="AA2439"/>
  <c r="AC2439" s="1"/>
  <c r="AB2439" l="1"/>
  <c r="AD2439" s="1"/>
  <c r="AE2439" s="1"/>
  <c r="AF2439" l="1"/>
  <c r="AG2439" s="1"/>
  <c r="T2440" s="1"/>
  <c r="AH2439" l="1"/>
  <c r="AJ2439" s="1"/>
  <c r="U2440"/>
  <c r="W2440" s="1"/>
  <c r="Y2440" s="1"/>
  <c r="V2440"/>
  <c r="X2440" s="1"/>
  <c r="Z2440" s="1"/>
  <c r="S2441"/>
  <c r="AI2439" l="1"/>
  <c r="R2442"/>
  <c r="AA2440"/>
  <c r="AC2440" s="1"/>
  <c r="AB2440"/>
  <c r="AD2440" s="1"/>
  <c r="AF2440" l="1"/>
  <c r="AG2440" s="1"/>
  <c r="AE2440"/>
  <c r="AH2440" l="1"/>
  <c r="AJ2440" s="1"/>
  <c r="T2441"/>
  <c r="U2441" l="1"/>
  <c r="W2441" s="1"/>
  <c r="V2441"/>
  <c r="X2441" s="1"/>
  <c r="S2442"/>
  <c r="AI2440"/>
  <c r="Y2441" l="1"/>
  <c r="AA2441" s="1"/>
  <c r="AB2441"/>
  <c r="Z2441"/>
  <c r="R2443"/>
  <c r="AD2441" l="1"/>
  <c r="AC2441"/>
  <c r="AE2441" l="1"/>
  <c r="AF2441"/>
  <c r="AG2441" s="1"/>
  <c r="AH2441" l="1"/>
  <c r="AJ2441" s="1"/>
  <c r="T2442"/>
  <c r="U2442" l="1"/>
  <c r="W2442" s="1"/>
  <c r="Y2442" s="1"/>
  <c r="V2442"/>
  <c r="X2442" s="1"/>
  <c r="Z2442" s="1"/>
  <c r="S2443"/>
  <c r="AI2441"/>
  <c r="AA2442" l="1"/>
  <c r="AC2442" s="1"/>
  <c r="R2444"/>
  <c r="AB2442"/>
  <c r="AD2442" s="1"/>
  <c r="AE2442" l="1"/>
  <c r="AF2442"/>
  <c r="AG2442" s="1"/>
  <c r="AH2442" l="1"/>
  <c r="AJ2442" s="1"/>
  <c r="T2443"/>
  <c r="V2443" l="1"/>
  <c r="X2443" s="1"/>
  <c r="Z2443" s="1"/>
  <c r="U2443"/>
  <c r="W2443" s="1"/>
  <c r="S2444"/>
  <c r="AI2442"/>
  <c r="Y2443" l="1"/>
  <c r="AA2443" s="1"/>
  <c r="R2445"/>
  <c r="AB2443"/>
  <c r="AD2443" s="1"/>
  <c r="AC2443" l="1"/>
  <c r="AE2443" l="1"/>
  <c r="AF2443"/>
  <c r="AG2443" s="1"/>
  <c r="AH2443" l="1"/>
  <c r="AJ2443" s="1"/>
  <c r="T2444"/>
  <c r="V2444" l="1"/>
  <c r="X2444" s="1"/>
  <c r="Z2444" s="1"/>
  <c r="U2444"/>
  <c r="W2444" s="1"/>
  <c r="Y2444" s="1"/>
  <c r="AA2444" s="1"/>
  <c r="AC2444" s="1"/>
  <c r="S2445"/>
  <c r="AI2443"/>
  <c r="R2446" l="1"/>
  <c r="AB2444"/>
  <c r="AD2444" s="1"/>
  <c r="AF2444" s="1"/>
  <c r="AG2444" s="1"/>
  <c r="T2445" s="1"/>
  <c r="V2445" l="1"/>
  <c r="X2445" s="1"/>
  <c r="U2445"/>
  <c r="W2445" s="1"/>
  <c r="AE2444"/>
  <c r="AH2444" s="1"/>
  <c r="AJ2444" s="1"/>
  <c r="S2446"/>
  <c r="R2447" s="1"/>
  <c r="AB2445" l="1"/>
  <c r="Z2445"/>
  <c r="Y2445"/>
  <c r="AA2445" s="1"/>
  <c r="AI2444"/>
  <c r="AD2445" l="1"/>
  <c r="AC2445"/>
  <c r="AF2445" l="1"/>
  <c r="AG2445" s="1"/>
  <c r="T2446" s="1"/>
  <c r="AE2445"/>
  <c r="AH2445" l="1"/>
  <c r="AJ2445" s="1"/>
  <c r="V2446"/>
  <c r="X2446" s="1"/>
  <c r="U2446"/>
  <c r="W2446" s="1"/>
  <c r="Y2446" s="1"/>
  <c r="S2447"/>
  <c r="AI2445" l="1"/>
  <c r="AB2446"/>
  <c r="Z2446"/>
  <c r="R2448"/>
  <c r="AA2446"/>
  <c r="AC2446" s="1"/>
  <c r="AD2446" l="1"/>
  <c r="AF2446" s="1"/>
  <c r="AG2446" s="1"/>
  <c r="AH2446" l="1"/>
  <c r="T2447"/>
  <c r="AE2446"/>
  <c r="U2447" l="1"/>
  <c r="W2447" s="1"/>
  <c r="Y2447" s="1"/>
  <c r="V2447"/>
  <c r="X2447" s="1"/>
  <c r="Z2447" s="1"/>
  <c r="S2448"/>
  <c r="AJ2446"/>
  <c r="AI2446" s="1"/>
  <c r="AB2447" l="1"/>
  <c r="AD2447" s="1"/>
  <c r="R2449"/>
  <c r="AA2447"/>
  <c r="AC2447" s="1"/>
  <c r="AF2447" l="1"/>
  <c r="AG2447" s="1"/>
  <c r="T2448" s="1"/>
  <c r="AE2447"/>
  <c r="AH2447" l="1"/>
  <c r="AJ2447" s="1"/>
  <c r="U2448"/>
  <c r="W2448" s="1"/>
  <c r="Y2448" s="1"/>
  <c r="AA2448" s="1"/>
  <c r="AC2448" s="1"/>
  <c r="V2448"/>
  <c r="X2448" s="1"/>
  <c r="Z2448" s="1"/>
  <c r="S2449"/>
  <c r="AB2448" l="1"/>
  <c r="AD2448" s="1"/>
  <c r="AE2448" s="1"/>
  <c r="AI2447"/>
  <c r="R2450"/>
  <c r="AF2448" l="1"/>
  <c r="AG2448" l="1"/>
  <c r="AH2448" l="1"/>
  <c r="T2449"/>
  <c r="U2449" l="1"/>
  <c r="W2449" s="1"/>
  <c r="Y2449" s="1"/>
  <c r="V2449"/>
  <c r="X2449" s="1"/>
  <c r="Z2449" s="1"/>
  <c r="S2450"/>
  <c r="AJ2448"/>
  <c r="AI2448"/>
  <c r="AA2449" l="1"/>
  <c r="AC2449" s="1"/>
  <c r="AB2449"/>
  <c r="AD2449" s="1"/>
  <c r="R2451"/>
  <c r="AF2449" l="1"/>
  <c r="AG2449" s="1"/>
  <c r="T2450" s="1"/>
  <c r="S2451" s="1"/>
  <c r="AE2449"/>
  <c r="R2452" l="1"/>
  <c r="AH2449"/>
  <c r="V2450"/>
  <c r="X2450" s="1"/>
  <c r="Z2450" s="1"/>
  <c r="U2450"/>
  <c r="W2450" s="1"/>
  <c r="Y2450" s="1"/>
  <c r="AB2450" l="1"/>
  <c r="AD2450" s="1"/>
  <c r="AJ2449"/>
  <c r="AA2450"/>
  <c r="AC2450" s="1"/>
  <c r="AE2450" l="1"/>
  <c r="AF2450"/>
  <c r="AG2450" s="1"/>
  <c r="AI2449"/>
  <c r="AH2450" l="1"/>
  <c r="T2451"/>
  <c r="V2451" l="1"/>
  <c r="X2451" s="1"/>
  <c r="Z2451" s="1"/>
  <c r="U2451"/>
  <c r="W2451" s="1"/>
  <c r="Y2451" s="1"/>
  <c r="S2452"/>
  <c r="AJ2450"/>
  <c r="AI2450" s="1"/>
  <c r="R2453" l="1"/>
  <c r="AB2451"/>
  <c r="AD2451" s="1"/>
  <c r="AA2451"/>
  <c r="AC2451" s="1"/>
  <c r="AF2451" l="1"/>
  <c r="AE2451"/>
  <c r="AG2451" l="1"/>
  <c r="AH2451" l="1"/>
  <c r="T2452"/>
  <c r="U2452" l="1"/>
  <c r="W2452" s="1"/>
  <c r="Y2452" s="1"/>
  <c r="V2452"/>
  <c r="X2452" s="1"/>
  <c r="Z2452" s="1"/>
  <c r="S2453"/>
  <c r="AJ2451"/>
  <c r="R2454" l="1"/>
  <c r="AB2452"/>
  <c r="AD2452" s="1"/>
  <c r="AI2451"/>
  <c r="AA2452"/>
  <c r="AC2452" s="1"/>
  <c r="AF2452" l="1"/>
  <c r="AG2452" s="1"/>
  <c r="T2453" s="1"/>
  <c r="S2454" s="1"/>
  <c r="AE2452"/>
  <c r="R2455" l="1"/>
  <c r="AH2452"/>
  <c r="U2453"/>
  <c r="W2453" s="1"/>
  <c r="Y2453" s="1"/>
  <c r="V2453"/>
  <c r="X2453" s="1"/>
  <c r="Z2453" s="1"/>
  <c r="AJ2452" l="1"/>
  <c r="AI2452" s="1"/>
  <c r="AB2453"/>
  <c r="AD2453" s="1"/>
  <c r="AA2453"/>
  <c r="AC2453" s="1"/>
  <c r="AE2453" l="1"/>
  <c r="AF2453"/>
  <c r="AG2453" l="1"/>
  <c r="AH2453" l="1"/>
  <c r="T2454"/>
  <c r="V2454" l="1"/>
  <c r="X2454" s="1"/>
  <c r="Z2454" s="1"/>
  <c r="U2454"/>
  <c r="W2454" s="1"/>
  <c r="Y2454" s="1"/>
  <c r="S2455"/>
  <c r="AJ2453"/>
  <c r="AI2453" s="1"/>
  <c r="R2456" l="1"/>
  <c r="AA2454"/>
  <c r="AC2454" s="1"/>
  <c r="AB2454"/>
  <c r="AD2454" s="1"/>
  <c r="AF2454" l="1"/>
  <c r="AE2454"/>
  <c r="AG2454" l="1"/>
  <c r="AH2454" l="1"/>
  <c r="T2455"/>
  <c r="U2455" l="1"/>
  <c r="W2455" s="1"/>
  <c r="Y2455" s="1"/>
  <c r="V2455"/>
  <c r="X2455" s="1"/>
  <c r="Z2455" s="1"/>
  <c r="S2456"/>
  <c r="AJ2454"/>
  <c r="AI2454" s="1"/>
  <c r="R2457" l="1"/>
  <c r="AA2455"/>
  <c r="AC2455" s="1"/>
  <c r="AB2455"/>
  <c r="AD2455" s="1"/>
  <c r="AF2455" l="1"/>
  <c r="AG2455" s="1"/>
  <c r="T2456" s="1"/>
  <c r="S2457" s="1"/>
  <c r="AE2455"/>
  <c r="R2458" l="1"/>
  <c r="U2456"/>
  <c r="W2456" s="1"/>
  <c r="Y2456" s="1"/>
  <c r="V2456"/>
  <c r="X2456" s="1"/>
  <c r="Z2456" s="1"/>
  <c r="AH2455"/>
  <c r="AA2456" l="1"/>
  <c r="AC2456" s="1"/>
  <c r="AJ2455"/>
  <c r="AI2455" s="1"/>
  <c r="AB2456"/>
  <c r="AD2456" s="1"/>
  <c r="AE2456" l="1"/>
  <c r="AF2456"/>
  <c r="AG2456" s="1"/>
  <c r="AH2456" l="1"/>
  <c r="T2457"/>
  <c r="V2457" l="1"/>
  <c r="X2457" s="1"/>
  <c r="Z2457" s="1"/>
  <c r="U2457"/>
  <c r="W2457" s="1"/>
  <c r="Y2457" s="1"/>
  <c r="S2458"/>
  <c r="AJ2456"/>
  <c r="AI2456" s="1"/>
  <c r="AA2457" l="1"/>
  <c r="AC2457" s="1"/>
  <c r="R2459"/>
  <c r="AB2457"/>
  <c r="AD2457" s="1"/>
  <c r="AF2457" l="1"/>
  <c r="AG2457" s="1"/>
  <c r="T2458" s="1"/>
  <c r="U2458" s="1"/>
  <c r="W2458" s="1"/>
  <c r="Y2458" s="1"/>
  <c r="AE2457"/>
  <c r="S2459" l="1"/>
  <c r="R2460" s="1"/>
  <c r="V2458"/>
  <c r="X2458" s="1"/>
  <c r="Z2458" s="1"/>
  <c r="AH2457"/>
  <c r="AJ2457" s="1"/>
  <c r="AI2457" s="1"/>
  <c r="AA2458"/>
  <c r="AC2458" s="1"/>
  <c r="AB2458" l="1"/>
  <c r="AD2458" s="1"/>
  <c r="AF2458" s="1"/>
  <c r="AE2458" l="1"/>
  <c r="AG2458"/>
  <c r="AH2458" l="1"/>
  <c r="T2459"/>
  <c r="U2459" l="1"/>
  <c r="W2459" s="1"/>
  <c r="Y2459" s="1"/>
  <c r="V2459"/>
  <c r="X2459" s="1"/>
  <c r="Z2459" s="1"/>
  <c r="S2460"/>
  <c r="AJ2458"/>
  <c r="AI2458" s="1"/>
  <c r="R2461" l="1"/>
  <c r="AB2459"/>
  <c r="AD2459" s="1"/>
  <c r="AA2459"/>
  <c r="AC2459" s="1"/>
  <c r="AF2459" l="1"/>
  <c r="AE2459"/>
  <c r="AG2459" l="1"/>
  <c r="AH2459" l="1"/>
  <c r="T2460"/>
  <c r="V2460" l="1"/>
  <c r="X2460" s="1"/>
  <c r="Z2460" s="1"/>
  <c r="U2460"/>
  <c r="W2460" s="1"/>
  <c r="Y2460" s="1"/>
  <c r="S2461"/>
  <c r="AJ2459"/>
  <c r="AI2459" s="1"/>
  <c r="AA2460" l="1"/>
  <c r="AC2460" s="1"/>
  <c r="R2462"/>
  <c r="AB2460"/>
  <c r="AD2460" s="1"/>
  <c r="AE2460" l="1"/>
  <c r="AF2460"/>
  <c r="AG2460" l="1"/>
  <c r="AH2460" l="1"/>
  <c r="T2461"/>
  <c r="V2461" l="1"/>
  <c r="X2461" s="1"/>
  <c r="Z2461" s="1"/>
  <c r="U2461"/>
  <c r="W2461" s="1"/>
  <c r="Y2461" s="1"/>
  <c r="S2462"/>
  <c r="AJ2460"/>
  <c r="AI2460" s="1"/>
  <c r="AA2461" l="1"/>
  <c r="AC2461" s="1"/>
  <c r="R2463"/>
  <c r="AB2461"/>
  <c r="AD2461" s="1"/>
  <c r="AE2461" l="1"/>
  <c r="AF2461"/>
  <c r="AG2461" s="1"/>
  <c r="T2462" s="1"/>
  <c r="V2462" l="1"/>
  <c r="X2462" s="1"/>
  <c r="Z2462" s="1"/>
  <c r="U2462"/>
  <c r="W2462" s="1"/>
  <c r="Y2462" s="1"/>
  <c r="S2463"/>
  <c r="AH2461"/>
  <c r="AJ2461" l="1"/>
  <c r="AI2461" s="1"/>
  <c r="R2464"/>
  <c r="AB2462"/>
  <c r="AD2462" s="1"/>
  <c r="AA2462"/>
  <c r="AC2462" s="1"/>
  <c r="AF2462" l="1"/>
  <c r="AE2462"/>
  <c r="AG2462" l="1"/>
  <c r="AH2462" l="1"/>
  <c r="T2463"/>
  <c r="V2463" l="1"/>
  <c r="X2463" s="1"/>
  <c r="Z2463" s="1"/>
  <c r="U2463"/>
  <c r="W2463" s="1"/>
  <c r="Y2463" s="1"/>
  <c r="S2464"/>
  <c r="AJ2462"/>
  <c r="AI2462" s="1"/>
  <c r="AA2463" l="1"/>
  <c r="AC2463" s="1"/>
  <c r="R2465"/>
  <c r="AB2463"/>
  <c r="AD2463" s="1"/>
  <c r="AF2463" l="1"/>
  <c r="AE2463"/>
  <c r="AG2463" l="1"/>
  <c r="AH2463" l="1"/>
  <c r="T2464"/>
  <c r="U2464" l="1"/>
  <c r="W2464" s="1"/>
  <c r="Y2464" s="1"/>
  <c r="V2464"/>
  <c r="X2464" s="1"/>
  <c r="Z2464" s="1"/>
  <c r="S2465"/>
  <c r="AJ2463"/>
  <c r="AI2463" s="1"/>
  <c r="AA2464" l="1"/>
  <c r="AC2464" s="1"/>
  <c r="R2466"/>
  <c r="AB2464"/>
  <c r="AD2464" s="1"/>
  <c r="AF2464" l="1"/>
  <c r="AG2464" s="1"/>
  <c r="AE2464"/>
  <c r="AH2464" l="1"/>
  <c r="T2465"/>
  <c r="V2465" l="1"/>
  <c r="X2465" s="1"/>
  <c r="Z2465" s="1"/>
  <c r="U2465"/>
  <c r="W2465" s="1"/>
  <c r="Y2465" s="1"/>
  <c r="S2466"/>
  <c r="AJ2464"/>
  <c r="AI2464" s="1"/>
  <c r="R2467" l="1"/>
  <c r="AA2465"/>
  <c r="AC2465" s="1"/>
  <c r="AB2465"/>
  <c r="AD2465" s="1"/>
  <c r="AF2465" l="1"/>
  <c r="AE2465"/>
  <c r="AG2465" l="1"/>
  <c r="AH2465" l="1"/>
  <c r="T2466"/>
  <c r="U2466" l="1"/>
  <c r="W2466" s="1"/>
  <c r="Y2466" s="1"/>
  <c r="V2466"/>
  <c r="X2466" s="1"/>
  <c r="Z2466" s="1"/>
  <c r="S2467"/>
  <c r="AJ2465"/>
  <c r="R2468" l="1"/>
  <c r="AI2465"/>
  <c r="AA2466"/>
  <c r="AC2466" s="1"/>
  <c r="AB2466"/>
  <c r="AD2466" s="1"/>
  <c r="AF2466" l="1"/>
  <c r="AE2466"/>
  <c r="AG2466" l="1"/>
  <c r="AH2466" l="1"/>
  <c r="T2467"/>
  <c r="V2467" l="1"/>
  <c r="X2467" s="1"/>
  <c r="Z2467" s="1"/>
  <c r="U2467"/>
  <c r="W2467" s="1"/>
  <c r="Y2467" s="1"/>
  <c r="S2468"/>
  <c r="AJ2466"/>
  <c r="H30" i="11" s="1"/>
  <c r="AA2467" i="10" l="1"/>
  <c r="AC2467" s="1"/>
  <c r="R2469"/>
  <c r="AI2466"/>
  <c r="G30" i="11" s="1"/>
  <c r="AB2467" i="10"/>
  <c r="AD2467" s="1"/>
  <c r="AF2467" l="1"/>
  <c r="AG2467" s="1"/>
  <c r="AE2467"/>
  <c r="AH2467" l="1"/>
  <c r="T2468"/>
  <c r="V2468" l="1"/>
  <c r="X2468" s="1"/>
  <c r="Z2468" s="1"/>
  <c r="U2468"/>
  <c r="W2468" s="1"/>
  <c r="Y2468" s="1"/>
  <c r="S2469"/>
  <c r="AJ2467"/>
  <c r="AI2467"/>
  <c r="R2470" l="1"/>
  <c r="AA2468"/>
  <c r="AC2468" s="1"/>
  <c r="AB2468"/>
  <c r="AD2468" s="1"/>
  <c r="AE2468" l="1"/>
  <c r="AF2468"/>
  <c r="AG2468" l="1"/>
  <c r="AH2468" l="1"/>
  <c r="T2469"/>
  <c r="V2469" l="1"/>
  <c r="X2469" s="1"/>
  <c r="Z2469" s="1"/>
  <c r="U2469"/>
  <c r="W2469" s="1"/>
  <c r="Y2469" s="1"/>
  <c r="S2470"/>
  <c r="AJ2468"/>
  <c r="AI2468" s="1"/>
  <c r="AA2469" l="1"/>
  <c r="AC2469" s="1"/>
  <c r="R2471"/>
  <c r="AB2469"/>
  <c r="AD2469" s="1"/>
  <c r="AE2469" l="1"/>
  <c r="AF2469"/>
  <c r="AG2469" s="1"/>
  <c r="T2470" s="1"/>
  <c r="S2471" s="1"/>
  <c r="R2472" l="1"/>
  <c r="AH2469"/>
  <c r="V2470"/>
  <c r="X2470" s="1"/>
  <c r="Z2470" s="1"/>
  <c r="U2470"/>
  <c r="W2470" s="1"/>
  <c r="Y2470" s="1"/>
  <c r="AJ2469" l="1"/>
  <c r="AB2470"/>
  <c r="AD2470" s="1"/>
  <c r="AA2470"/>
  <c r="AC2470" s="1"/>
  <c r="AF2470" l="1"/>
  <c r="AE2470"/>
  <c r="AI2469"/>
  <c r="AG2470" l="1"/>
  <c r="AH2470" l="1"/>
  <c r="T2471"/>
  <c r="U2471" l="1"/>
  <c r="W2471" s="1"/>
  <c r="Y2471" s="1"/>
  <c r="V2471"/>
  <c r="X2471" s="1"/>
  <c r="Z2471" s="1"/>
  <c r="S2472"/>
  <c r="AJ2470"/>
  <c r="AI2470" s="1"/>
  <c r="AB2471" l="1"/>
  <c r="AD2471" s="1"/>
  <c r="R2473"/>
  <c r="AA2471"/>
  <c r="AC2471" s="1"/>
  <c r="AF2471" l="1"/>
  <c r="AE2471"/>
  <c r="AG2471" l="1"/>
  <c r="AH2471" l="1"/>
  <c r="T2472"/>
  <c r="V2472" l="1"/>
  <c r="X2472" s="1"/>
  <c r="Z2472" s="1"/>
  <c r="U2472"/>
  <c r="W2472" s="1"/>
  <c r="Y2472" s="1"/>
  <c r="S2473"/>
  <c r="AJ2471"/>
  <c r="AI2471" s="1"/>
  <c r="AA2472" l="1"/>
  <c r="AC2472" s="1"/>
  <c r="R2474"/>
  <c r="AB2472"/>
  <c r="AD2472" s="1"/>
  <c r="AF2472" l="1"/>
  <c r="AG2472" s="1"/>
  <c r="AE2472"/>
  <c r="AH2472" l="1"/>
  <c r="T2473"/>
  <c r="U2473" l="1"/>
  <c r="W2473" s="1"/>
  <c r="Y2473" s="1"/>
  <c r="V2473"/>
  <c r="X2473" s="1"/>
  <c r="Z2473" s="1"/>
  <c r="S2474"/>
  <c r="AJ2472"/>
  <c r="AI2472" s="1"/>
  <c r="R2475" l="1"/>
  <c r="AB2473"/>
  <c r="AD2473" s="1"/>
  <c r="AA2473"/>
  <c r="AC2473" s="1"/>
  <c r="AF2473" l="1"/>
  <c r="AE2473"/>
  <c r="AG2473" l="1"/>
  <c r="AH2473" l="1"/>
  <c r="T2474"/>
  <c r="V2474" l="1"/>
  <c r="X2474" s="1"/>
  <c r="Z2474" s="1"/>
  <c r="U2474"/>
  <c r="W2474" s="1"/>
  <c r="Y2474" s="1"/>
  <c r="S2475"/>
  <c r="AJ2473"/>
  <c r="AI2473" s="1"/>
  <c r="AA2474" l="1"/>
  <c r="AC2474" s="1"/>
  <c r="R2476"/>
  <c r="AB2474"/>
  <c r="AD2474" s="1"/>
  <c r="AE2474" l="1"/>
  <c r="AF2474"/>
  <c r="AG2474" l="1"/>
  <c r="AH2474" l="1"/>
  <c r="T2475"/>
  <c r="V2475" l="1"/>
  <c r="X2475" s="1"/>
  <c r="Z2475" s="1"/>
  <c r="U2475"/>
  <c r="W2475" s="1"/>
  <c r="Y2475" s="1"/>
  <c r="S2476"/>
  <c r="AJ2474"/>
  <c r="AI2474" s="1"/>
  <c r="AB2475" l="1"/>
  <c r="AD2475" s="1"/>
  <c r="R2477"/>
  <c r="AA2475"/>
  <c r="AC2475" s="1"/>
  <c r="AF2475" l="1"/>
  <c r="AE2475"/>
  <c r="AG2475" l="1"/>
  <c r="AH2475" l="1"/>
  <c r="T2476"/>
  <c r="U2476" l="1"/>
  <c r="W2476" s="1"/>
  <c r="Y2476" s="1"/>
  <c r="V2476"/>
  <c r="X2476" s="1"/>
  <c r="Z2476" s="1"/>
  <c r="S2477"/>
  <c r="AJ2475"/>
  <c r="AI2475" s="1"/>
  <c r="R2478" l="1"/>
  <c r="AA2476"/>
  <c r="AC2476" s="1"/>
  <c r="AB2476"/>
  <c r="AD2476" s="1"/>
  <c r="AF2476" l="1"/>
  <c r="AE2476"/>
  <c r="AG2476" l="1"/>
  <c r="AH2476" l="1"/>
  <c r="T2477"/>
  <c r="V2477" l="1"/>
  <c r="X2477" s="1"/>
  <c r="Z2477" s="1"/>
  <c r="U2477"/>
  <c r="W2477" s="1"/>
  <c r="Y2477" s="1"/>
  <c r="S2478"/>
  <c r="AJ2476"/>
  <c r="AI2476" s="1"/>
  <c r="R2479" l="1"/>
  <c r="AB2477"/>
  <c r="AD2477" s="1"/>
  <c r="AA2477"/>
  <c r="AC2477" s="1"/>
  <c r="AE2477" l="1"/>
  <c r="AF2477"/>
  <c r="AG2477" l="1"/>
  <c r="AH2477" l="1"/>
  <c r="T2478"/>
  <c r="V2478" l="1"/>
  <c r="X2478" s="1"/>
  <c r="Z2478" s="1"/>
  <c r="U2478"/>
  <c r="W2478" s="1"/>
  <c r="Y2478" s="1"/>
  <c r="S2479"/>
  <c r="AJ2477"/>
  <c r="AI2477" s="1"/>
  <c r="R2480" l="1"/>
  <c r="AA2478"/>
  <c r="AC2478" s="1"/>
  <c r="AB2478"/>
  <c r="AD2478" s="1"/>
  <c r="AE2478" l="1"/>
  <c r="AF2478"/>
  <c r="AG2478" l="1"/>
  <c r="AH2478" l="1"/>
  <c r="T2479"/>
  <c r="V2479" l="1"/>
  <c r="X2479" s="1"/>
  <c r="Z2479" s="1"/>
  <c r="U2479"/>
  <c r="W2479" s="1"/>
  <c r="Y2479" s="1"/>
  <c r="S2480"/>
  <c r="AJ2478"/>
  <c r="AI2478" s="1"/>
  <c r="R2481" l="1"/>
  <c r="AB2479"/>
  <c r="AD2479" s="1"/>
  <c r="AA2479"/>
  <c r="AC2479" s="1"/>
  <c r="AE2479" l="1"/>
  <c r="AF2479"/>
  <c r="AG2479" l="1"/>
  <c r="AH2479" l="1"/>
  <c r="T2480"/>
  <c r="U2480" l="1"/>
  <c r="W2480" s="1"/>
  <c r="Y2480" s="1"/>
  <c r="V2480"/>
  <c r="X2480" s="1"/>
  <c r="Z2480" s="1"/>
  <c r="S2481"/>
  <c r="AJ2479"/>
  <c r="AI2479" s="1"/>
  <c r="AB2480" l="1"/>
  <c r="AD2480" s="1"/>
  <c r="R2482"/>
  <c r="AA2480"/>
  <c r="AC2480" s="1"/>
  <c r="AE2480" l="1"/>
  <c r="AF2480"/>
  <c r="AG2480" l="1"/>
  <c r="AH2480" l="1"/>
  <c r="T2481"/>
  <c r="V2481" l="1"/>
  <c r="X2481" s="1"/>
  <c r="Z2481" s="1"/>
  <c r="U2481"/>
  <c r="W2481" s="1"/>
  <c r="Y2481" s="1"/>
  <c r="S2482"/>
  <c r="AJ2480"/>
  <c r="AI2480"/>
  <c r="R2483" l="1"/>
  <c r="AA2481"/>
  <c r="AC2481" s="1"/>
  <c r="AB2481"/>
  <c r="AD2481" s="1"/>
  <c r="AF2481" l="1"/>
  <c r="AG2481" s="1"/>
  <c r="T2482" s="1"/>
  <c r="S2483" s="1"/>
  <c r="AE2481"/>
  <c r="R2484" l="1"/>
  <c r="V2482"/>
  <c r="X2482" s="1"/>
  <c r="Z2482" s="1"/>
  <c r="U2482"/>
  <c r="W2482" s="1"/>
  <c r="Y2482" s="1"/>
  <c r="AH2481"/>
  <c r="AA2482" l="1"/>
  <c r="AC2482" s="1"/>
  <c r="AJ2481"/>
  <c r="AI2481" s="1"/>
  <c r="AB2482"/>
  <c r="AD2482" s="1"/>
  <c r="AE2482" l="1"/>
  <c r="AF2482"/>
  <c r="AG2482" l="1"/>
  <c r="AH2482" l="1"/>
  <c r="T2483"/>
  <c r="AJ2482" l="1"/>
  <c r="AI2482" s="1"/>
  <c r="U2483"/>
  <c r="W2483" s="1"/>
  <c r="Y2483" s="1"/>
  <c r="V2483"/>
  <c r="X2483" s="1"/>
  <c r="Z2483" s="1"/>
  <c r="S2484"/>
  <c r="AB2483" l="1"/>
  <c r="AD2483" s="1"/>
  <c r="R2485"/>
  <c r="AA2483"/>
  <c r="AC2483" s="1"/>
  <c r="AE2483" l="1"/>
  <c r="AF2483"/>
  <c r="AG2483" s="1"/>
  <c r="T2484" s="1"/>
  <c r="S2485" s="1"/>
  <c r="R2486" l="1"/>
  <c r="AH2483"/>
  <c r="U2484"/>
  <c r="W2484" s="1"/>
  <c r="Y2484" s="1"/>
  <c r="V2484"/>
  <c r="X2484" s="1"/>
  <c r="Z2484" s="1"/>
  <c r="AA2484" l="1"/>
  <c r="AC2484" s="1"/>
  <c r="AJ2483"/>
  <c r="AI2483" s="1"/>
  <c r="AB2484"/>
  <c r="AD2484" s="1"/>
  <c r="AE2484" l="1"/>
  <c r="AF2484"/>
  <c r="AG2484" s="1"/>
  <c r="T2485" s="1"/>
  <c r="V2485" l="1"/>
  <c r="X2485" s="1"/>
  <c r="Z2485" s="1"/>
  <c r="U2485"/>
  <c r="W2485" s="1"/>
  <c r="Y2485" s="1"/>
  <c r="S2486"/>
  <c r="AH2484"/>
  <c r="R2487" l="1"/>
  <c r="AJ2484"/>
  <c r="AA2485"/>
  <c r="AC2485" s="1"/>
  <c r="AB2485"/>
  <c r="AD2485" s="1"/>
  <c r="AF2485" l="1"/>
  <c r="AE2485"/>
  <c r="AI2484"/>
  <c r="AG2485" l="1"/>
  <c r="AH2485" l="1"/>
  <c r="T2486"/>
  <c r="V2486" l="1"/>
  <c r="X2486" s="1"/>
  <c r="Z2486" s="1"/>
  <c r="U2486"/>
  <c r="W2486" s="1"/>
  <c r="Y2486" s="1"/>
  <c r="S2487"/>
  <c r="AJ2485"/>
  <c r="AI2485" s="1"/>
  <c r="R2488" l="1"/>
  <c r="AB2486"/>
  <c r="AD2486" s="1"/>
  <c r="AA2486"/>
  <c r="AC2486" s="1"/>
  <c r="AE2486" l="1"/>
  <c r="AF2486"/>
  <c r="AG2486" l="1"/>
  <c r="AH2486" l="1"/>
  <c r="T2487"/>
  <c r="V2487" l="1"/>
  <c r="X2487" s="1"/>
  <c r="Z2487" s="1"/>
  <c r="U2487"/>
  <c r="W2487" s="1"/>
  <c r="Y2487" s="1"/>
  <c r="S2488"/>
  <c r="AJ2486"/>
  <c r="AI2486" s="1"/>
  <c r="AA2487" l="1"/>
  <c r="AC2487" s="1"/>
  <c r="R2489"/>
  <c r="AB2487"/>
  <c r="AD2487" s="1"/>
  <c r="AF2487" l="1"/>
  <c r="AG2487" s="1"/>
  <c r="AE2487"/>
  <c r="AH2487" l="1"/>
  <c r="T2488"/>
  <c r="U2488" l="1"/>
  <c r="W2488" s="1"/>
  <c r="Y2488" s="1"/>
  <c r="V2488"/>
  <c r="X2488" s="1"/>
  <c r="Z2488" s="1"/>
  <c r="S2489"/>
  <c r="AJ2487"/>
  <c r="AI2487" s="1"/>
  <c r="R2490" l="1"/>
  <c r="AA2488"/>
  <c r="AC2488" s="1"/>
  <c r="AB2488"/>
  <c r="AD2488" s="1"/>
  <c r="AF2488" l="1"/>
  <c r="AE2488"/>
  <c r="AG2488" l="1"/>
  <c r="AH2488" l="1"/>
  <c r="T2489"/>
  <c r="AJ2488" l="1"/>
  <c r="AI2488" s="1"/>
  <c r="U2489"/>
  <c r="W2489" s="1"/>
  <c r="Y2489" s="1"/>
  <c r="V2489"/>
  <c r="X2489" s="1"/>
  <c r="Z2489" s="1"/>
  <c r="S2490"/>
  <c r="AA2489" l="1"/>
  <c r="AC2489" s="1"/>
  <c r="R2491"/>
  <c r="AB2489"/>
  <c r="AD2489" s="1"/>
  <c r="AE2489" l="1"/>
  <c r="AF2489"/>
  <c r="AG2489" s="1"/>
  <c r="T2490" s="1"/>
  <c r="U2490" l="1"/>
  <c r="W2490" s="1"/>
  <c r="Y2490" s="1"/>
  <c r="V2490"/>
  <c r="X2490" s="1"/>
  <c r="Z2490" s="1"/>
  <c r="AH2489"/>
  <c r="S2491"/>
  <c r="AJ2489" l="1"/>
  <c r="AI2489" s="1"/>
  <c r="R2492"/>
  <c r="AA2490"/>
  <c r="AC2490" s="1"/>
  <c r="AB2490"/>
  <c r="AD2490" s="1"/>
  <c r="AF2490" l="1"/>
  <c r="AG2490" s="1"/>
  <c r="T2491" s="1"/>
  <c r="AE2490"/>
  <c r="AH2490" l="1"/>
  <c r="U2491"/>
  <c r="W2491" s="1"/>
  <c r="Y2491" s="1"/>
  <c r="V2491"/>
  <c r="X2491" s="1"/>
  <c r="Z2491" s="1"/>
  <c r="S2492"/>
  <c r="AJ2490" l="1"/>
  <c r="AI2490" s="1"/>
  <c r="R2493"/>
  <c r="AB2491"/>
  <c r="AD2491" s="1"/>
  <c r="AA2491"/>
  <c r="AC2491" s="1"/>
  <c r="AE2491" l="1"/>
  <c r="AF2491"/>
  <c r="AG2491" l="1"/>
  <c r="AH2491" l="1"/>
  <c r="T2492"/>
  <c r="U2492" l="1"/>
  <c r="W2492" s="1"/>
  <c r="Y2492" s="1"/>
  <c r="V2492"/>
  <c r="X2492" s="1"/>
  <c r="Z2492" s="1"/>
  <c r="S2493"/>
  <c r="AJ2491"/>
  <c r="AI2491" s="1"/>
  <c r="R2494" l="1"/>
  <c r="AA2492"/>
  <c r="AC2492" s="1"/>
  <c r="AB2492"/>
  <c r="AD2492" s="1"/>
  <c r="AF2492" l="1"/>
  <c r="AE2492"/>
  <c r="AG2492" l="1"/>
  <c r="AH2492" l="1"/>
  <c r="T2493"/>
  <c r="AJ2492" l="1"/>
  <c r="AI2492" s="1"/>
  <c r="U2493"/>
  <c r="W2493" s="1"/>
  <c r="Y2493" s="1"/>
  <c r="V2493"/>
  <c r="X2493" s="1"/>
  <c r="Z2493" s="1"/>
  <c r="S2494"/>
  <c r="AB2493" l="1"/>
  <c r="AD2493" s="1"/>
  <c r="R2495"/>
  <c r="AA2493"/>
  <c r="AC2493" s="1"/>
  <c r="AE2493" l="1"/>
  <c r="AF2493"/>
  <c r="AG2493" l="1"/>
  <c r="AH2493" l="1"/>
  <c r="T2494"/>
  <c r="V2494" l="1"/>
  <c r="X2494" s="1"/>
  <c r="Z2494" s="1"/>
  <c r="U2494"/>
  <c r="W2494" s="1"/>
  <c r="Y2494" s="1"/>
  <c r="S2495"/>
  <c r="AJ2493"/>
  <c r="AI2493" s="1"/>
  <c r="R2496" l="1"/>
  <c r="AB2494"/>
  <c r="AD2494" s="1"/>
  <c r="AA2494"/>
  <c r="AC2494" s="1"/>
  <c r="AE2494" l="1"/>
  <c r="AF2494"/>
  <c r="AG2494" l="1"/>
  <c r="AH2494" l="1"/>
  <c r="T2495"/>
  <c r="U2495" l="1"/>
  <c r="W2495" s="1"/>
  <c r="Y2495" s="1"/>
  <c r="V2495"/>
  <c r="X2495" s="1"/>
  <c r="Z2495" s="1"/>
  <c r="S2496"/>
  <c r="AJ2494"/>
  <c r="AI2494" s="1"/>
  <c r="AB2495" l="1"/>
  <c r="AD2495" s="1"/>
  <c r="R2497"/>
  <c r="AA2495"/>
  <c r="AC2495" s="1"/>
  <c r="AE2495" l="1"/>
  <c r="AF2495"/>
  <c r="AG2495" s="1"/>
  <c r="T2496" s="1"/>
  <c r="S2497" s="1"/>
  <c r="R2498" l="1"/>
  <c r="AH2495"/>
  <c r="V2496"/>
  <c r="X2496" s="1"/>
  <c r="Z2496" s="1"/>
  <c r="U2496"/>
  <c r="W2496" s="1"/>
  <c r="Y2496" s="1"/>
  <c r="AJ2495" l="1"/>
  <c r="AI2495" s="1"/>
  <c r="AA2496"/>
  <c r="AC2496" s="1"/>
  <c r="AB2496"/>
  <c r="AD2496" s="1"/>
  <c r="AF2496" l="1"/>
  <c r="AE2496"/>
  <c r="AG2496" l="1"/>
  <c r="AH2496" l="1"/>
  <c r="T2497"/>
  <c r="AJ2496" l="1"/>
  <c r="U2497"/>
  <c r="W2497" s="1"/>
  <c r="Y2497" s="1"/>
  <c r="V2497"/>
  <c r="X2497" s="1"/>
  <c r="Z2497" s="1"/>
  <c r="S2498"/>
  <c r="R2499" l="1"/>
  <c r="AA2497"/>
  <c r="AC2497" s="1"/>
  <c r="AB2497"/>
  <c r="AD2497" s="1"/>
  <c r="AI2496"/>
  <c r="AE2497" l="1"/>
  <c r="AF2497"/>
  <c r="AG2497" l="1"/>
  <c r="AH2497" l="1"/>
  <c r="T2498"/>
  <c r="V2498" l="1"/>
  <c r="X2498" s="1"/>
  <c r="Z2498" s="1"/>
  <c r="U2498"/>
  <c r="W2498" s="1"/>
  <c r="Y2498" s="1"/>
  <c r="S2499"/>
  <c r="AJ2497"/>
  <c r="AB2498" l="1"/>
  <c r="AD2498" s="1"/>
  <c r="R2500"/>
  <c r="AI2497"/>
  <c r="AA2498"/>
  <c r="AC2498" s="1"/>
  <c r="AE2498" l="1"/>
  <c r="AF2498"/>
  <c r="AG2498" s="1"/>
  <c r="T2499" s="1"/>
  <c r="S2500" s="1"/>
  <c r="AH2498" l="1"/>
  <c r="AJ2498" s="1"/>
  <c r="R2501"/>
  <c r="U2499"/>
  <c r="W2499" s="1"/>
  <c r="Y2499" s="1"/>
  <c r="V2499"/>
  <c r="X2499" s="1"/>
  <c r="Z2499" s="1"/>
  <c r="AI2498" l="1"/>
  <c r="AA2499"/>
  <c r="AC2499" s="1"/>
  <c r="AB2499"/>
  <c r="AD2499" s="1"/>
  <c r="AE2499" l="1"/>
  <c r="AF2499"/>
  <c r="AG2499" s="1"/>
  <c r="T2500" s="1"/>
  <c r="V2500" l="1"/>
  <c r="X2500" s="1"/>
  <c r="Z2500" s="1"/>
  <c r="U2500"/>
  <c r="W2500" s="1"/>
  <c r="Y2500" s="1"/>
  <c r="S2501"/>
  <c r="AH2499"/>
  <c r="R2502" l="1"/>
  <c r="AB2500"/>
  <c r="AD2500" s="1"/>
  <c r="AJ2499"/>
  <c r="AI2499" s="1"/>
  <c r="AA2500"/>
  <c r="AC2500" s="1"/>
  <c r="AE2500" l="1"/>
  <c r="AF2500"/>
  <c r="AG2500" s="1"/>
  <c r="T2501" s="1"/>
  <c r="U2501" l="1"/>
  <c r="W2501" s="1"/>
  <c r="Y2501" s="1"/>
  <c r="V2501"/>
  <c r="X2501" s="1"/>
  <c r="Z2501" s="1"/>
  <c r="AH2500"/>
  <c r="S2502"/>
  <c r="AJ2500" l="1"/>
  <c r="AI2500" s="1"/>
  <c r="AA2501"/>
  <c r="AC2501" s="1"/>
  <c r="R2503"/>
  <c r="AB2501"/>
  <c r="AD2501" s="1"/>
  <c r="AE2501" l="1"/>
  <c r="AF2501"/>
  <c r="AG2501" l="1"/>
  <c r="AH2501" l="1"/>
  <c r="T2502"/>
  <c r="V2502" l="1"/>
  <c r="X2502" s="1"/>
  <c r="Z2502" s="1"/>
  <c r="U2502"/>
  <c r="W2502" s="1"/>
  <c r="Y2502" s="1"/>
  <c r="S2503"/>
  <c r="AJ2501"/>
  <c r="AI2501" s="1"/>
  <c r="AA2502" l="1"/>
  <c r="AC2502" s="1"/>
  <c r="R2504"/>
  <c r="AB2502"/>
  <c r="AD2502" s="1"/>
  <c r="AE2502" l="1"/>
  <c r="AF2502"/>
  <c r="AG2502" s="1"/>
  <c r="T2503" s="1"/>
  <c r="V2503" l="1"/>
  <c r="X2503" s="1"/>
  <c r="Z2503" s="1"/>
  <c r="U2503"/>
  <c r="W2503" s="1"/>
  <c r="Y2503" s="1"/>
  <c r="S2504"/>
  <c r="AH2502"/>
  <c r="AJ2502" l="1"/>
  <c r="AI2502" s="1"/>
  <c r="R2505"/>
  <c r="AB2503"/>
  <c r="AD2503" s="1"/>
  <c r="AA2503"/>
  <c r="AC2503" s="1"/>
  <c r="AF2503" l="1"/>
  <c r="AG2503" s="1"/>
  <c r="T2504" s="1"/>
  <c r="V2504" s="1"/>
  <c r="X2504" s="1"/>
  <c r="Z2504" s="1"/>
  <c r="AE2503"/>
  <c r="S2505" l="1"/>
  <c r="R2506" s="1"/>
  <c r="AH2503"/>
  <c r="U2504"/>
  <c r="W2504" s="1"/>
  <c r="Y2504" s="1"/>
  <c r="AB2504"/>
  <c r="AD2504" s="1"/>
  <c r="AJ2503"/>
  <c r="AA2504" l="1"/>
  <c r="AC2504" s="1"/>
  <c r="AF2504" s="1"/>
  <c r="AG2504" s="1"/>
  <c r="T2505" s="1"/>
  <c r="AI2503"/>
  <c r="AE2504" l="1"/>
  <c r="V2505"/>
  <c r="X2505" s="1"/>
  <c r="Z2505" s="1"/>
  <c r="U2505"/>
  <c r="W2505" s="1"/>
  <c r="Y2505" s="1"/>
  <c r="S2506"/>
  <c r="AH2504"/>
  <c r="R2507" l="1"/>
  <c r="AA2505"/>
  <c r="AC2505" s="1"/>
  <c r="AJ2504"/>
  <c r="AB2505"/>
  <c r="AD2505" s="1"/>
  <c r="AF2505" l="1"/>
  <c r="AG2505" s="1"/>
  <c r="AE2505"/>
  <c r="AI2504"/>
  <c r="AH2505" l="1"/>
  <c r="T2506"/>
  <c r="U2506" l="1"/>
  <c r="W2506" s="1"/>
  <c r="Y2506" s="1"/>
  <c r="V2506"/>
  <c r="X2506" s="1"/>
  <c r="Z2506" s="1"/>
  <c r="S2507"/>
  <c r="AJ2505"/>
  <c r="AI2505" s="1"/>
  <c r="AA2506" l="1"/>
  <c r="AC2506" s="1"/>
  <c r="R2508"/>
  <c r="AB2506"/>
  <c r="AD2506" s="1"/>
  <c r="AE2506" l="1"/>
  <c r="AF2506"/>
  <c r="AG2506" l="1"/>
  <c r="AH2506" l="1"/>
  <c r="T2507"/>
  <c r="AJ2506" l="1"/>
  <c r="AI2506" s="1"/>
  <c r="V2507"/>
  <c r="X2507" s="1"/>
  <c r="Z2507" s="1"/>
  <c r="U2507"/>
  <c r="W2507" s="1"/>
  <c r="Y2507" s="1"/>
  <c r="AA2507" s="1"/>
  <c r="AC2507" s="1"/>
  <c r="S2508"/>
  <c r="R2509" l="1"/>
  <c r="AB2507"/>
  <c r="AD2507" s="1"/>
  <c r="AF2507" s="1"/>
  <c r="AG2507" l="1"/>
  <c r="AE2507"/>
  <c r="AH2507" l="1"/>
  <c r="T2508"/>
  <c r="AJ2507" l="1"/>
  <c r="AI2507" s="1"/>
  <c r="V2508"/>
  <c r="X2508" s="1"/>
  <c r="Z2508" s="1"/>
  <c r="U2508"/>
  <c r="W2508" s="1"/>
  <c r="Y2508" s="1"/>
  <c r="AA2508" s="1"/>
  <c r="S2509"/>
  <c r="R2510" l="1"/>
  <c r="AB2508"/>
  <c r="AD2508" s="1"/>
  <c r="AC2508"/>
  <c r="AF2508" l="1"/>
  <c r="AE2508"/>
  <c r="AG2508" l="1"/>
  <c r="AH2508" l="1"/>
  <c r="T2509"/>
  <c r="V2509" l="1"/>
  <c r="X2509" s="1"/>
  <c r="Z2509" s="1"/>
  <c r="U2509"/>
  <c r="W2509" s="1"/>
  <c r="Y2509" s="1"/>
  <c r="S2510"/>
  <c r="AJ2508"/>
  <c r="AI2508" s="1"/>
  <c r="AB2509" l="1"/>
  <c r="AD2509" s="1"/>
  <c r="R2511"/>
  <c r="AA2509"/>
  <c r="AC2509" s="1"/>
  <c r="AE2509" l="1"/>
  <c r="AF2509"/>
  <c r="AG2509" s="1"/>
  <c r="T2510" s="1"/>
  <c r="S2511" s="1"/>
  <c r="R2512" l="1"/>
  <c r="U2510"/>
  <c r="W2510" s="1"/>
  <c r="Y2510" s="1"/>
  <c r="V2510"/>
  <c r="X2510" s="1"/>
  <c r="Z2510" s="1"/>
  <c r="AH2509"/>
  <c r="AJ2509" l="1"/>
  <c r="AI2509" s="1"/>
  <c r="AA2510"/>
  <c r="AC2510" s="1"/>
  <c r="AB2510"/>
  <c r="AD2510" s="1"/>
  <c r="AE2510" l="1"/>
  <c r="AF2510"/>
  <c r="AG2510" l="1"/>
  <c r="T2511" s="1"/>
  <c r="U2511" l="1"/>
  <c r="W2511" s="1"/>
  <c r="Y2511" s="1"/>
  <c r="V2511"/>
  <c r="X2511" s="1"/>
  <c r="Z2511" s="1"/>
  <c r="S2512"/>
  <c r="AH2510"/>
  <c r="AB2511" l="1"/>
  <c r="AD2511" s="1"/>
  <c r="R2513"/>
  <c r="AJ2510"/>
  <c r="AI2510" s="1"/>
  <c r="AA2511"/>
  <c r="AC2511" s="1"/>
  <c r="AE2511" l="1"/>
  <c r="AF2511"/>
  <c r="AG2511" l="1"/>
  <c r="AH2511" l="1"/>
  <c r="T2512"/>
  <c r="AJ2511" l="1"/>
  <c r="AI2511" s="1"/>
  <c r="V2512"/>
  <c r="X2512" s="1"/>
  <c r="Z2512" s="1"/>
  <c r="U2512"/>
  <c r="W2512" s="1"/>
  <c r="Y2512" s="1"/>
  <c r="S2513"/>
  <c r="R2514" l="1"/>
  <c r="AB2512"/>
  <c r="AD2512" s="1"/>
  <c r="AA2512"/>
  <c r="AC2512" s="1"/>
  <c r="AE2512" l="1"/>
  <c r="AF2512"/>
  <c r="AG2512" l="1"/>
  <c r="T2513" l="1"/>
  <c r="AH2512"/>
  <c r="AJ2512" l="1"/>
  <c r="AI2512" s="1"/>
  <c r="V2513"/>
  <c r="X2513" s="1"/>
  <c r="Z2513" s="1"/>
  <c r="U2513"/>
  <c r="W2513" s="1"/>
  <c r="Y2513" s="1"/>
  <c r="S2514"/>
  <c r="R2515" l="1"/>
  <c r="AB2513"/>
  <c r="AD2513" s="1"/>
  <c r="AA2513"/>
  <c r="AC2513" s="1"/>
  <c r="AF2513" l="1"/>
  <c r="AE2513"/>
  <c r="AG2513" l="1"/>
  <c r="AH2513" l="1"/>
  <c r="T2514"/>
  <c r="U2514" l="1"/>
  <c r="W2514" s="1"/>
  <c r="Y2514" s="1"/>
  <c r="V2514"/>
  <c r="X2514" s="1"/>
  <c r="Z2514" s="1"/>
  <c r="S2515"/>
  <c r="AJ2513"/>
  <c r="AI2513" s="1"/>
  <c r="AA2514" l="1"/>
  <c r="AC2514" s="1"/>
  <c r="R2516"/>
  <c r="AB2514"/>
  <c r="AD2514" s="1"/>
  <c r="AE2514" l="1"/>
  <c r="AF2514"/>
  <c r="AG2514" l="1"/>
  <c r="AH2514" l="1"/>
  <c r="T2515"/>
  <c r="AJ2514" l="1"/>
  <c r="AI2514" s="1"/>
  <c r="U2515"/>
  <c r="W2515" s="1"/>
  <c r="Y2515" s="1"/>
  <c r="V2515"/>
  <c r="X2515" s="1"/>
  <c r="Z2515" s="1"/>
  <c r="S2516"/>
  <c r="AB2515" l="1"/>
  <c r="AD2515" s="1"/>
  <c r="R2517"/>
  <c r="AA2515"/>
  <c r="AC2515" s="1"/>
  <c r="AE2515" l="1"/>
  <c r="AF2515"/>
  <c r="AG2515" l="1"/>
  <c r="AH2515" l="1"/>
  <c r="T2516"/>
  <c r="V2516" l="1"/>
  <c r="X2516" s="1"/>
  <c r="Z2516" s="1"/>
  <c r="U2516"/>
  <c r="W2516" s="1"/>
  <c r="Y2516" s="1"/>
  <c r="AA2516" s="1"/>
  <c r="AC2516" s="1"/>
  <c r="S2517"/>
  <c r="AJ2515"/>
  <c r="AI2515" s="1"/>
  <c r="R2518" l="1"/>
  <c r="AB2516"/>
  <c r="AD2516" s="1"/>
  <c r="AE2516" l="1"/>
  <c r="AF2516"/>
  <c r="AG2516" l="1"/>
  <c r="AH2516" l="1"/>
  <c r="T2517"/>
  <c r="AJ2516" l="1"/>
  <c r="AI2516" s="1"/>
  <c r="U2517"/>
  <c r="W2517" s="1"/>
  <c r="Y2517" s="1"/>
  <c r="V2517"/>
  <c r="X2517" s="1"/>
  <c r="Z2517" s="1"/>
  <c r="S2518"/>
  <c r="R2519" l="1"/>
  <c r="AA2517"/>
  <c r="AC2517" s="1"/>
  <c r="AB2517"/>
  <c r="AD2517" s="1"/>
  <c r="AF2517" l="1"/>
  <c r="AG2517" s="1"/>
  <c r="AE2517"/>
  <c r="AH2517" l="1"/>
  <c r="T2518"/>
  <c r="S2519" l="1"/>
  <c r="U2518"/>
  <c r="W2518" s="1"/>
  <c r="Y2518" s="1"/>
  <c r="V2518"/>
  <c r="X2518" s="1"/>
  <c r="Z2518" s="1"/>
  <c r="AJ2517"/>
  <c r="AI2517" s="1"/>
  <c r="R2520" l="1"/>
  <c r="AB2518"/>
  <c r="AD2518" s="1"/>
  <c r="AA2518"/>
  <c r="AC2518" s="1"/>
  <c r="AE2518" l="1"/>
  <c r="AF2518"/>
  <c r="AG2518" l="1"/>
  <c r="AH2518" l="1"/>
  <c r="T2519"/>
  <c r="AJ2518" l="1"/>
  <c r="AI2518" s="1"/>
  <c r="V2519"/>
  <c r="X2519" s="1"/>
  <c r="Z2519" s="1"/>
  <c r="U2519"/>
  <c r="W2519" s="1"/>
  <c r="S2520"/>
  <c r="Y2519" l="1"/>
  <c r="AA2519" s="1"/>
  <c r="AB2519"/>
  <c r="AD2519" s="1"/>
  <c r="R2521"/>
  <c r="AC2519" l="1"/>
  <c r="AF2519" l="1"/>
  <c r="AE2519"/>
  <c r="AG2519" l="1"/>
  <c r="AH2519" l="1"/>
  <c r="T2520"/>
  <c r="U2520" l="1"/>
  <c r="W2520" s="1"/>
  <c r="Y2520" s="1"/>
  <c r="V2520"/>
  <c r="X2520" s="1"/>
  <c r="Z2520" s="1"/>
  <c r="S2521"/>
  <c r="AJ2519"/>
  <c r="AI2519" s="1"/>
  <c r="R2522" l="1"/>
  <c r="AB2520"/>
  <c r="AD2520" s="1"/>
  <c r="AA2520"/>
  <c r="AC2520" s="1"/>
  <c r="AE2520" l="1"/>
  <c r="AF2520"/>
  <c r="AG2520" l="1"/>
  <c r="AH2520" l="1"/>
  <c r="T2521"/>
  <c r="V2521" l="1"/>
  <c r="X2521" s="1"/>
  <c r="Z2521" s="1"/>
  <c r="U2521"/>
  <c r="W2521" s="1"/>
  <c r="Y2521" s="1"/>
  <c r="S2522"/>
  <c r="AJ2520"/>
  <c r="AI2520" s="1"/>
  <c r="R2523" l="1"/>
  <c r="AB2521"/>
  <c r="AD2521" s="1"/>
  <c r="AA2521"/>
  <c r="AC2521" s="1"/>
  <c r="AE2521" l="1"/>
  <c r="AF2521"/>
  <c r="AG2521" s="1"/>
  <c r="T2522" s="1"/>
  <c r="S2523" s="1"/>
  <c r="R2524" l="1"/>
  <c r="AH2521"/>
  <c r="V2522"/>
  <c r="X2522" s="1"/>
  <c r="U2522"/>
  <c r="W2522" s="1"/>
  <c r="Y2522" s="1"/>
  <c r="Z2522" l="1"/>
  <c r="AB2522"/>
  <c r="AJ2521"/>
  <c r="AI2521" s="1"/>
  <c r="AA2522"/>
  <c r="AC2522" s="1"/>
  <c r="AD2522" l="1"/>
  <c r="AE2522" s="1"/>
  <c r="AF2522" l="1"/>
  <c r="AG2522" l="1"/>
  <c r="T2523" s="1"/>
  <c r="U2523" l="1"/>
  <c r="W2523" s="1"/>
  <c r="Y2523" s="1"/>
  <c r="AG2523"/>
  <c r="V2523"/>
  <c r="X2523" s="1"/>
  <c r="Z2523" s="1"/>
  <c r="S2524"/>
  <c r="AH2522"/>
  <c r="T2524" l="1"/>
  <c r="R2525"/>
  <c r="AA2523"/>
  <c r="AC2523" s="1"/>
  <c r="AJ2522"/>
  <c r="AI2522"/>
  <c r="AB2523"/>
  <c r="AD2523" s="1"/>
  <c r="S2525" l="1"/>
  <c r="AE2523"/>
  <c r="AH2523" s="1"/>
  <c r="AF2523"/>
  <c r="U2524"/>
  <c r="W2524" s="1"/>
  <c r="Y2524" s="1"/>
  <c r="AG2524"/>
  <c r="AH2524" s="1"/>
  <c r="V2524"/>
  <c r="X2524" s="1"/>
  <c r="Z2524" s="1"/>
  <c r="T2525" l="1"/>
  <c r="U2525" s="1"/>
  <c r="W2525" s="1"/>
  <c r="Y2525" s="1"/>
  <c r="AB2524"/>
  <c r="AD2524" s="1"/>
  <c r="R2526"/>
  <c r="AJ2523"/>
  <c r="AJ2524" s="1"/>
  <c r="AA2524"/>
  <c r="AC2524" s="1"/>
  <c r="AG2525" l="1"/>
  <c r="AH2525" s="1"/>
  <c r="AJ2525" s="1"/>
  <c r="V2525"/>
  <c r="X2525" s="1"/>
  <c r="Z2525" s="1"/>
  <c r="AF2524"/>
  <c r="AI2524" s="1"/>
  <c r="AE2524"/>
  <c r="S2526"/>
  <c r="T2526" s="1"/>
  <c r="AI2523"/>
  <c r="AA2525"/>
  <c r="AC2525" s="1"/>
  <c r="AB2525" l="1"/>
  <c r="AD2525" s="1"/>
  <c r="AF2525" s="1"/>
  <c r="AI2525" s="1"/>
  <c r="U2526"/>
  <c r="W2526" s="1"/>
  <c r="Y2526" s="1"/>
  <c r="AG2526"/>
  <c r="V2526"/>
  <c r="X2526" s="1"/>
  <c r="Z2526" s="1"/>
  <c r="R2527"/>
  <c r="AE2525" l="1"/>
  <c r="S2527"/>
  <c r="T2527" s="1"/>
  <c r="AB2526"/>
  <c r="AD2526" s="1"/>
  <c r="AA2526"/>
  <c r="AC2526" s="1"/>
  <c r="U2527" l="1"/>
  <c r="W2527" s="1"/>
  <c r="Y2527" s="1"/>
  <c r="AG2527"/>
  <c r="V2527"/>
  <c r="X2527" s="1"/>
  <c r="Z2527" s="1"/>
  <c r="R2528"/>
  <c r="AE2526"/>
  <c r="AH2526" s="1"/>
  <c r="AF2526"/>
  <c r="AA2527" l="1"/>
  <c r="AC2527" s="1"/>
  <c r="S2528"/>
  <c r="T2528" s="1"/>
  <c r="AJ2526"/>
  <c r="AI2526" s="1"/>
  <c r="AB2527"/>
  <c r="AD2527" s="1"/>
  <c r="AE2527" l="1"/>
  <c r="AH2527" s="1"/>
  <c r="AJ2527" s="1"/>
  <c r="U2528"/>
  <c r="W2528" s="1"/>
  <c r="Y2528" s="1"/>
  <c r="V2528"/>
  <c r="X2528" s="1"/>
  <c r="Z2528" s="1"/>
  <c r="AG2528"/>
  <c r="AH2528" s="1"/>
  <c r="R2529"/>
  <c r="AF2527"/>
  <c r="AB2528" l="1"/>
  <c r="AD2528" s="1"/>
  <c r="AA2528"/>
  <c r="AC2528" s="1"/>
  <c r="AI2527"/>
  <c r="AJ2528"/>
  <c r="S2529"/>
  <c r="T2529" s="1"/>
  <c r="AE2528" l="1"/>
  <c r="AF2528"/>
  <c r="AI2528" s="1"/>
  <c r="V2529"/>
  <c r="X2529" s="1"/>
  <c r="Z2529" s="1"/>
  <c r="AG2529"/>
  <c r="U2529"/>
  <c r="W2529" s="1"/>
  <c r="Y2529" s="1"/>
  <c r="R2530"/>
  <c r="AA2529" l="1"/>
  <c r="AC2529" s="1"/>
  <c r="S2530"/>
  <c r="T2530" s="1"/>
  <c r="AB2529"/>
  <c r="AD2529" s="1"/>
  <c r="AE2529" l="1"/>
  <c r="AH2529" s="1"/>
  <c r="AJ2529" s="1"/>
  <c r="AF2529"/>
  <c r="U2530"/>
  <c r="W2530" s="1"/>
  <c r="Y2530" s="1"/>
  <c r="V2530"/>
  <c r="X2530" s="1"/>
  <c r="Z2530" s="1"/>
  <c r="AG2530"/>
  <c r="AH2530" s="1"/>
  <c r="R2531"/>
  <c r="AJ2530" l="1"/>
  <c r="AI2529"/>
  <c r="S2531"/>
  <c r="T2531" s="1"/>
  <c r="AB2530"/>
  <c r="AD2530" s="1"/>
  <c r="AA2530"/>
  <c r="AC2530" s="1"/>
  <c r="R2532" l="1"/>
  <c r="S2532" s="1"/>
  <c r="T2532" s="1"/>
  <c r="AF2530"/>
  <c r="AI2530" s="1"/>
  <c r="AE2530"/>
  <c r="AG2531"/>
  <c r="AH2531" s="1"/>
  <c r="AJ2531" s="1"/>
  <c r="V2531"/>
  <c r="X2531" s="1"/>
  <c r="Z2531" s="1"/>
  <c r="U2531"/>
  <c r="W2531" s="1"/>
  <c r="Y2531" s="1"/>
  <c r="AG2532" l="1"/>
  <c r="AH2532" s="1"/>
  <c r="AJ2532" s="1"/>
  <c r="V2532"/>
  <c r="X2532" s="1"/>
  <c r="Z2532" s="1"/>
  <c r="U2532"/>
  <c r="W2532" s="1"/>
  <c r="Y2532" s="1"/>
  <c r="AB2531"/>
  <c r="AD2531" s="1"/>
  <c r="R2533"/>
  <c r="AA2531"/>
  <c r="AC2531" s="1"/>
  <c r="AF2531" l="1"/>
  <c r="AI2531" s="1"/>
  <c r="AB2532"/>
  <c r="AD2532" s="1"/>
  <c r="AE2531"/>
  <c r="S2533"/>
  <c r="T2533" s="1"/>
  <c r="AA2532"/>
  <c r="AC2532" s="1"/>
  <c r="AE2532" l="1"/>
  <c r="AF2532"/>
  <c r="AI2532" s="1"/>
  <c r="AG2533"/>
  <c r="AH2533" s="1"/>
  <c r="AJ2533" s="1"/>
  <c r="U2533"/>
  <c r="W2533" s="1"/>
  <c r="Y2533" s="1"/>
  <c r="V2533"/>
  <c r="X2533" s="1"/>
  <c r="Z2533" s="1"/>
  <c r="R2534"/>
  <c r="AA2533" l="1"/>
  <c r="AC2533" s="1"/>
  <c r="AB2533"/>
  <c r="AD2533" s="1"/>
  <c r="S2534"/>
  <c r="T2534" s="1"/>
  <c r="R2535" l="1"/>
  <c r="AG2534"/>
  <c r="AH2534" s="1"/>
  <c r="AJ2534" s="1"/>
  <c r="U2534"/>
  <c r="W2534" s="1"/>
  <c r="Y2534" s="1"/>
  <c r="V2534"/>
  <c r="X2534" s="1"/>
  <c r="Z2534" s="1"/>
  <c r="AE2533"/>
  <c r="AF2533"/>
  <c r="AI2533" s="1"/>
  <c r="AB2534" l="1"/>
  <c r="AD2534" s="1"/>
  <c r="AA2534"/>
  <c r="AC2534" s="1"/>
  <c r="S2535"/>
  <c r="T2535" s="1"/>
  <c r="AF2534" l="1"/>
  <c r="AI2534" s="1"/>
  <c r="R2536"/>
  <c r="S2536" s="1"/>
  <c r="AE2534"/>
  <c r="V2535"/>
  <c r="X2535" s="1"/>
  <c r="Z2535" s="1"/>
  <c r="U2535"/>
  <c r="W2535" s="1"/>
  <c r="Y2535" s="1"/>
  <c r="AG2535"/>
  <c r="AH2535" s="1"/>
  <c r="AJ2535" s="1"/>
  <c r="AB2535" l="1"/>
  <c r="AD2535" s="1"/>
  <c r="R2537"/>
  <c r="AA2535"/>
  <c r="AC2535" s="1"/>
  <c r="AE2535" s="1"/>
  <c r="T2536"/>
  <c r="S2537" l="1"/>
  <c r="R2538" s="1"/>
  <c r="AF2535"/>
  <c r="AI2535" s="1"/>
  <c r="AG2536"/>
  <c r="AH2536" s="1"/>
  <c r="AJ2536" s="1"/>
  <c r="U2536"/>
  <c r="W2536" s="1"/>
  <c r="Y2536" s="1"/>
  <c r="V2536"/>
  <c r="X2536" s="1"/>
  <c r="Z2536" s="1"/>
  <c r="AA2536" l="1"/>
  <c r="AC2536" s="1"/>
  <c r="AB2536"/>
  <c r="AD2536" s="1"/>
  <c r="T2537"/>
  <c r="S2538" s="1"/>
  <c r="AE2536" l="1"/>
  <c r="AG2537"/>
  <c r="AH2537" s="1"/>
  <c r="AJ2537" s="1"/>
  <c r="V2537"/>
  <c r="X2537" s="1"/>
  <c r="Z2537" s="1"/>
  <c r="U2537"/>
  <c r="W2537" s="1"/>
  <c r="Y2537" s="1"/>
  <c r="R2539"/>
  <c r="AF2536"/>
  <c r="AI2536" s="1"/>
  <c r="AB2537" l="1"/>
  <c r="AD2537" s="1"/>
  <c r="T2538"/>
  <c r="S2539" s="1"/>
  <c r="AA2537"/>
  <c r="AC2537" s="1"/>
  <c r="R2540" l="1"/>
  <c r="AF2537"/>
  <c r="AI2537" s="1"/>
  <c r="AE2537"/>
  <c r="V2538"/>
  <c r="X2538" s="1"/>
  <c r="Z2538" s="1"/>
  <c r="U2538"/>
  <c r="W2538" s="1"/>
  <c r="Y2538" s="1"/>
  <c r="AG2538"/>
  <c r="AH2538" s="1"/>
  <c r="AJ2538" s="1"/>
  <c r="AA2538" l="1"/>
  <c r="AC2538" s="1"/>
  <c r="T2539"/>
  <c r="S2540" s="1"/>
  <c r="AB2538"/>
  <c r="AD2538" s="1"/>
  <c r="AF2538" l="1"/>
  <c r="AI2538" s="1"/>
  <c r="AE2538"/>
  <c r="R2541"/>
  <c r="V2539"/>
  <c r="X2539" s="1"/>
  <c r="Z2539" s="1"/>
  <c r="AG2539"/>
  <c r="T2540" s="1"/>
  <c r="U2539"/>
  <c r="W2539" s="1"/>
  <c r="Y2539" s="1"/>
  <c r="AB2539" l="1"/>
  <c r="AD2539" s="1"/>
  <c r="AG2540"/>
  <c r="AH2540" s="1"/>
  <c r="V2540"/>
  <c r="X2540" s="1"/>
  <c r="Z2540" s="1"/>
  <c r="U2540"/>
  <c r="W2540" s="1"/>
  <c r="Y2540" s="1"/>
  <c r="S2541"/>
  <c r="AA2539"/>
  <c r="AC2539" s="1"/>
  <c r="AA2540" l="1"/>
  <c r="AC2540" s="1"/>
  <c r="R2542"/>
  <c r="T2541"/>
  <c r="AE2539"/>
  <c r="AH2539" s="1"/>
  <c r="AF2539"/>
  <c r="AB2540"/>
  <c r="AD2540" s="1"/>
  <c r="AE2540" l="1"/>
  <c r="S2542"/>
  <c r="R2543" s="1"/>
  <c r="U2541"/>
  <c r="W2541" s="1"/>
  <c r="Y2541" s="1"/>
  <c r="AG2541"/>
  <c r="AH2541" s="1"/>
  <c r="V2541"/>
  <c r="X2541" s="1"/>
  <c r="AJ2539"/>
  <c r="AJ2540" s="1"/>
  <c r="AF2540"/>
  <c r="S2543" l="1"/>
  <c r="R2544" s="1"/>
  <c r="T2542"/>
  <c r="U2542" s="1"/>
  <c r="W2542" s="1"/>
  <c r="AA2541"/>
  <c r="AC2541" s="1"/>
  <c r="AB2541"/>
  <c r="Z2541"/>
  <c r="AI2540"/>
  <c r="AJ2541"/>
  <c r="AI2539"/>
  <c r="V2542" l="1"/>
  <c r="X2542" s="1"/>
  <c r="Z2542" s="1"/>
  <c r="AG2542"/>
  <c r="AH2542" s="1"/>
  <c r="AJ2542" s="1"/>
  <c r="AA2542"/>
  <c r="Y2542"/>
  <c r="AD2541"/>
  <c r="AF2541" s="1"/>
  <c r="AI2541" s="1"/>
  <c r="AB2542" l="1"/>
  <c r="AD2542" s="1"/>
  <c r="AC2542"/>
  <c r="AE2541"/>
  <c r="AF2542" l="1"/>
  <c r="AI2542" s="1"/>
  <c r="AE2542"/>
  <c r="T2543" s="1"/>
  <c r="AG2543" s="1"/>
  <c r="AH2543" s="1"/>
  <c r="AJ2543" s="1"/>
  <c r="S2544" l="1"/>
  <c r="R2545" s="1"/>
  <c r="V2543"/>
  <c r="X2543" s="1"/>
  <c r="Z2543" s="1"/>
  <c r="U2543"/>
  <c r="W2543" s="1"/>
  <c r="Y2543" s="1"/>
  <c r="T2544" l="1"/>
  <c r="S2545" s="1"/>
  <c r="AB2543"/>
  <c r="AD2543" s="1"/>
  <c r="AA2543"/>
  <c r="AC2543" s="1"/>
  <c r="U2544" l="1"/>
  <c r="W2544" s="1"/>
  <c r="Y2544" s="1"/>
  <c r="AF2543"/>
  <c r="AI2543" s="1"/>
  <c r="V2544"/>
  <c r="X2544" s="1"/>
  <c r="Z2544" s="1"/>
  <c r="AG2544"/>
  <c r="AH2544" s="1"/>
  <c r="AJ2544" s="1"/>
  <c r="R2546"/>
  <c r="AE2543"/>
  <c r="AA2544" l="1"/>
  <c r="AC2544" s="1"/>
  <c r="AB2544"/>
  <c r="AD2544" s="1"/>
  <c r="T2545"/>
  <c r="AE2544" l="1"/>
  <c r="AF2544"/>
  <c r="AI2544" s="1"/>
  <c r="V2545"/>
  <c r="X2545" s="1"/>
  <c r="Z2545" s="1"/>
  <c r="U2545"/>
  <c r="W2545" s="1"/>
  <c r="Y2545" s="1"/>
  <c r="S2546"/>
  <c r="R2547" s="1"/>
  <c r="AG2545"/>
  <c r="T2546" l="1"/>
  <c r="AG2546" s="1"/>
  <c r="AH2546" s="1"/>
  <c r="AA2545"/>
  <c r="AC2545" s="1"/>
  <c r="AB2545"/>
  <c r="AD2545" s="1"/>
  <c r="AE2545" l="1"/>
  <c r="AH2545" s="1"/>
  <c r="AJ2545" s="1"/>
  <c r="AJ2546" s="1"/>
  <c r="V2546"/>
  <c r="X2546" s="1"/>
  <c r="Z2546" s="1"/>
  <c r="S2547"/>
  <c r="T2547" s="1"/>
  <c r="AG2547" s="1"/>
  <c r="U2546"/>
  <c r="W2546" s="1"/>
  <c r="Y2546" s="1"/>
  <c r="AF2545"/>
  <c r="AB2546" l="1"/>
  <c r="AD2546" s="1"/>
  <c r="AA2546"/>
  <c r="AC2546" s="1"/>
  <c r="R2548"/>
  <c r="S2548" s="1"/>
  <c r="U2547"/>
  <c r="W2547" s="1"/>
  <c r="Y2547" s="1"/>
  <c r="V2547"/>
  <c r="X2547" s="1"/>
  <c r="Z2547" s="1"/>
  <c r="AI2545"/>
  <c r="AF2546" l="1"/>
  <c r="AI2546" s="1"/>
  <c r="AE2546"/>
  <c r="R2549"/>
  <c r="T2548"/>
  <c r="AA2547"/>
  <c r="AC2547" s="1"/>
  <c r="AB2547"/>
  <c r="AD2547" s="1"/>
  <c r="AF2547" l="1"/>
  <c r="S2549"/>
  <c r="R2550" s="1"/>
  <c r="U2548"/>
  <c r="W2548" s="1"/>
  <c r="Y2548" s="1"/>
  <c r="V2548"/>
  <c r="X2548" s="1"/>
  <c r="AG2548"/>
  <c r="AH2548" s="1"/>
  <c r="AE2547"/>
  <c r="AH2547" s="1"/>
  <c r="AJ2547" s="1"/>
  <c r="AJ2548" s="1"/>
  <c r="AA2548" l="1"/>
  <c r="AC2548" s="1"/>
  <c r="T2549"/>
  <c r="AI2547"/>
  <c r="Z2548"/>
  <c r="AB2548"/>
  <c r="AD2548" s="1"/>
  <c r="AF2548" l="1"/>
  <c r="AI2548" s="1"/>
  <c r="AE2548"/>
  <c r="U2549"/>
  <c r="W2549" s="1"/>
  <c r="Y2549" s="1"/>
  <c r="AG2549"/>
  <c r="AH2549" s="1"/>
  <c r="AJ2549" s="1"/>
  <c r="V2549"/>
  <c r="X2549" s="1"/>
  <c r="S2550"/>
  <c r="AA2549" l="1"/>
  <c r="AC2549" s="1"/>
  <c r="R2551"/>
  <c r="T2550"/>
  <c r="Z2549"/>
  <c r="AB2549"/>
  <c r="AD2549" l="1"/>
  <c r="AF2549" s="1"/>
  <c r="AI2549" s="1"/>
  <c r="S2551"/>
  <c r="R2552" s="1"/>
  <c r="V2550"/>
  <c r="X2550" s="1"/>
  <c r="Z2550" s="1"/>
  <c r="AG2550"/>
  <c r="U2550"/>
  <c r="W2550" s="1"/>
  <c r="AE2549" l="1"/>
  <c r="AB2550"/>
  <c r="AD2550" s="1"/>
  <c r="Y2550"/>
  <c r="AA2550"/>
  <c r="T2551"/>
  <c r="S2552" s="1"/>
  <c r="AC2550" l="1"/>
  <c r="AE2550" s="1"/>
  <c r="AH2550" s="1"/>
  <c r="R2553"/>
  <c r="AG2551"/>
  <c r="AH2551" s="1"/>
  <c r="V2551"/>
  <c r="X2551" s="1"/>
  <c r="Z2551" s="1"/>
  <c r="U2551"/>
  <c r="W2551" s="1"/>
  <c r="Y2551" s="1"/>
  <c r="T2552" l="1"/>
  <c r="S2553" s="1"/>
  <c r="AF2550"/>
  <c r="AB2551"/>
  <c r="AD2551" s="1"/>
  <c r="AA2551"/>
  <c r="AC2551" s="1"/>
  <c r="AJ2550"/>
  <c r="AJ2551" s="1"/>
  <c r="AG2552" l="1"/>
  <c r="AH2552" s="1"/>
  <c r="AJ2552" s="1"/>
  <c r="U2552"/>
  <c r="W2552" s="1"/>
  <c r="Y2552" s="1"/>
  <c r="V2552"/>
  <c r="X2552" s="1"/>
  <c r="Z2552" s="1"/>
  <c r="AF2551"/>
  <c r="AI2551" s="1"/>
  <c r="AE2551"/>
  <c r="R2554"/>
  <c r="AI2550"/>
  <c r="AA2552" l="1"/>
  <c r="AC2552" s="1"/>
  <c r="T2553"/>
  <c r="V2553" s="1"/>
  <c r="X2553" s="1"/>
  <c r="Z2553" s="1"/>
  <c r="AB2552"/>
  <c r="AD2552" s="1"/>
  <c r="AE2552" l="1"/>
  <c r="U2553"/>
  <c r="W2553" s="1"/>
  <c r="AA2553" s="1"/>
  <c r="S2554"/>
  <c r="T2554" s="1"/>
  <c r="AG2553"/>
  <c r="AH2553" s="1"/>
  <c r="AJ2553" s="1"/>
  <c r="AF2552"/>
  <c r="AI2552" s="1"/>
  <c r="AB2553"/>
  <c r="AD2553" s="1"/>
  <c r="R2555" l="1"/>
  <c r="S2555" s="1"/>
  <c r="Y2553"/>
  <c r="AC2553" s="1"/>
  <c r="AF2553" s="1"/>
  <c r="AI2553" s="1"/>
  <c r="V2554"/>
  <c r="X2554" s="1"/>
  <c r="Z2554" s="1"/>
  <c r="AG2554"/>
  <c r="AH2554" s="1"/>
  <c r="AJ2554" s="1"/>
  <c r="U2554"/>
  <c r="W2554" s="1"/>
  <c r="Y2554" s="1"/>
  <c r="AE2553" l="1"/>
  <c r="AB2554"/>
  <c r="AD2554" s="1"/>
  <c r="AA2554"/>
  <c r="AC2554" s="1"/>
  <c r="AE2554" s="1"/>
  <c r="R2556"/>
  <c r="T2555"/>
  <c r="S2556" l="1"/>
  <c r="R2557" s="1"/>
  <c r="V2555"/>
  <c r="X2555" s="1"/>
  <c r="Z2555" s="1"/>
  <c r="U2555"/>
  <c r="W2555" s="1"/>
  <c r="Y2555" s="1"/>
  <c r="AG2555"/>
  <c r="AH2555" s="1"/>
  <c r="AJ2555" s="1"/>
  <c r="AF2554"/>
  <c r="AI2554" s="1"/>
  <c r="T2556" l="1"/>
  <c r="AG2556" s="1"/>
  <c r="AH2556" s="1"/>
  <c r="AJ2556" s="1"/>
  <c r="AB2555"/>
  <c r="AD2555" s="1"/>
  <c r="AA2555"/>
  <c r="AC2555" s="1"/>
  <c r="V2556" l="1"/>
  <c r="X2556" s="1"/>
  <c r="Z2556" s="1"/>
  <c r="U2556"/>
  <c r="W2556" s="1"/>
  <c r="Y2556" s="1"/>
  <c r="S2557"/>
  <c r="R2558" s="1"/>
  <c r="AE2555"/>
  <c r="AF2555"/>
  <c r="AI2555" s="1"/>
  <c r="AA2556" l="1"/>
  <c r="AC2556" s="1"/>
  <c r="T2557"/>
  <c r="V2557" s="1"/>
  <c r="X2557" s="1"/>
  <c r="Z2557" s="1"/>
  <c r="AB2556"/>
  <c r="AD2556" s="1"/>
  <c r="AE2556" s="1"/>
  <c r="S2558" l="1"/>
  <c r="R2559" s="1"/>
  <c r="AG2557"/>
  <c r="AH2557" s="1"/>
  <c r="AJ2557" s="1"/>
  <c r="AB2557"/>
  <c r="AD2557" s="1"/>
  <c r="U2557"/>
  <c r="W2557" s="1"/>
  <c r="Y2557" s="1"/>
  <c r="AF2556"/>
  <c r="AI2556" s="1"/>
  <c r="AA2557" l="1"/>
  <c r="AC2557" s="1"/>
  <c r="AF2557"/>
  <c r="AI2557" s="1"/>
  <c r="T2558"/>
  <c r="V2558" s="1"/>
  <c r="X2558" s="1"/>
  <c r="Z2558" s="1"/>
  <c r="AE2557"/>
  <c r="S2559" l="1"/>
  <c r="T2559" s="1"/>
  <c r="AB2558"/>
  <c r="AD2558" s="1"/>
  <c r="U2558"/>
  <c r="W2558" s="1"/>
  <c r="Y2558" s="1"/>
  <c r="AG2558"/>
  <c r="AH2558" s="1"/>
  <c r="AJ2558" s="1"/>
  <c r="R2560" l="1"/>
  <c r="S2560" s="1"/>
  <c r="AA2558"/>
  <c r="AC2558" s="1"/>
  <c r="AF2558" s="1"/>
  <c r="AI2558" s="1"/>
  <c r="V2559"/>
  <c r="X2559" s="1"/>
  <c r="Z2559" s="1"/>
  <c r="AG2559"/>
  <c r="AH2559" s="1"/>
  <c r="AJ2559" s="1"/>
  <c r="U2559"/>
  <c r="W2559" s="1"/>
  <c r="R2561" l="1"/>
  <c r="AE2558"/>
  <c r="AB2559"/>
  <c r="AD2559" s="1"/>
  <c r="T2560"/>
  <c r="V2560" s="1"/>
  <c r="X2560" s="1"/>
  <c r="Z2560" s="1"/>
  <c r="Y2559"/>
  <c r="AA2559"/>
  <c r="AC2559" l="1"/>
  <c r="AF2559" s="1"/>
  <c r="AI2559" s="1"/>
  <c r="S2561"/>
  <c r="R2562" s="1"/>
  <c r="AG2560"/>
  <c r="AH2560" s="1"/>
  <c r="AJ2560" s="1"/>
  <c r="AB2560"/>
  <c r="AD2560" s="1"/>
  <c r="U2560"/>
  <c r="W2560" s="1"/>
  <c r="Y2560" s="1"/>
  <c r="AE2559" l="1"/>
  <c r="AA2560"/>
  <c r="AC2560" s="1"/>
  <c r="AF2560" s="1"/>
  <c r="AI2560" s="1"/>
  <c r="T2561"/>
  <c r="S2562" s="1"/>
  <c r="R2563" s="1"/>
  <c r="AE2560" l="1"/>
  <c r="AG2561"/>
  <c r="AH2561" s="1"/>
  <c r="AJ2561" s="1"/>
  <c r="U2561"/>
  <c r="W2561" s="1"/>
  <c r="Y2561" s="1"/>
  <c r="V2561"/>
  <c r="X2561" s="1"/>
  <c r="Z2561" s="1"/>
  <c r="T2562"/>
  <c r="AG2562" s="1"/>
  <c r="AH2562" s="1"/>
  <c r="AJ2562" s="1"/>
  <c r="AB2561" l="1"/>
  <c r="AD2561" s="1"/>
  <c r="AA2561"/>
  <c r="AC2561" s="1"/>
  <c r="AF2561" s="1"/>
  <c r="AI2561" s="1"/>
  <c r="U2562"/>
  <c r="W2562" s="1"/>
  <c r="Y2562" s="1"/>
  <c r="V2562"/>
  <c r="X2562" s="1"/>
  <c r="Z2562" s="1"/>
  <c r="S2563"/>
  <c r="R2564" s="1"/>
  <c r="AE2561" l="1"/>
  <c r="AB2562"/>
  <c r="AD2562" s="1"/>
  <c r="T2563"/>
  <c r="S2564" s="1"/>
  <c r="R2565" s="1"/>
  <c r="AA2562"/>
  <c r="AC2562" s="1"/>
  <c r="AF2562" l="1"/>
  <c r="AI2562" s="1"/>
  <c r="AG2563"/>
  <c r="T2564" s="1"/>
  <c r="U2564" s="1"/>
  <c r="W2564" s="1"/>
  <c r="U2563"/>
  <c r="W2563" s="1"/>
  <c r="Y2563" s="1"/>
  <c r="V2563"/>
  <c r="X2563" s="1"/>
  <c r="Z2563" s="1"/>
  <c r="AE2562"/>
  <c r="AB2563" l="1"/>
  <c r="AD2563" s="1"/>
  <c r="AA2563"/>
  <c r="AC2563" s="1"/>
  <c r="V2564"/>
  <c r="X2564" s="1"/>
  <c r="Z2564" s="1"/>
  <c r="S2565"/>
  <c r="R2566" s="1"/>
  <c r="AG2564"/>
  <c r="AH2564" s="1"/>
  <c r="AA2564"/>
  <c r="Y2564"/>
  <c r="AF2563" l="1"/>
  <c r="AE2563"/>
  <c r="AH2563" s="1"/>
  <c r="AJ2563" s="1"/>
  <c r="AJ2564" s="1"/>
  <c r="AB2564"/>
  <c r="AD2564" s="1"/>
  <c r="T2565"/>
  <c r="AG2565" s="1"/>
  <c r="AH2565" s="1"/>
  <c r="AC2564"/>
  <c r="U2565" l="1"/>
  <c r="W2565" s="1"/>
  <c r="AA2565" s="1"/>
  <c r="S2566"/>
  <c r="T2566" s="1"/>
  <c r="V2566" s="1"/>
  <c r="X2566" s="1"/>
  <c r="Z2566" s="1"/>
  <c r="AF2564"/>
  <c r="V2565"/>
  <c r="X2565" s="1"/>
  <c r="Z2565" s="1"/>
  <c r="AE2564"/>
  <c r="AI2563"/>
  <c r="AI2564"/>
  <c r="AJ2565"/>
  <c r="Y2565" l="1"/>
  <c r="AC2565" s="1"/>
  <c r="AB2566"/>
  <c r="AD2566" s="1"/>
  <c r="U2566"/>
  <c r="W2566" s="1"/>
  <c r="Y2566" s="1"/>
  <c r="AG2566"/>
  <c r="AH2566" s="1"/>
  <c r="AJ2566" s="1"/>
  <c r="AB2565"/>
  <c r="AD2565" s="1"/>
  <c r="R2567"/>
  <c r="AE2565" l="1"/>
  <c r="S2567"/>
  <c r="T2567" s="1"/>
  <c r="AG2567" s="1"/>
  <c r="AF2565"/>
  <c r="AI2565" s="1"/>
  <c r="AA2566"/>
  <c r="AC2566" s="1"/>
  <c r="H31" i="11"/>
  <c r="V2567" i="10" l="1"/>
  <c r="X2567" s="1"/>
  <c r="AB2567" s="1"/>
  <c r="R2568"/>
  <c r="S2568" s="1"/>
  <c r="R2569" s="1"/>
  <c r="U2567"/>
  <c r="W2567" s="1"/>
  <c r="Y2567" s="1"/>
  <c r="AE2566"/>
  <c r="AF2566"/>
  <c r="AI2566" s="1"/>
  <c r="G31" i="11" s="1"/>
  <c r="T2568" i="10" l="1"/>
  <c r="AG2568" s="1"/>
  <c r="AH2568" s="1"/>
  <c r="AA2567"/>
  <c r="AC2567" s="1"/>
  <c r="Z2567"/>
  <c r="AD2567" s="1"/>
  <c r="S2569" l="1"/>
  <c r="R2570" s="1"/>
  <c r="V2568"/>
  <c r="X2568" s="1"/>
  <c r="Z2568" s="1"/>
  <c r="U2568"/>
  <c r="W2568" s="1"/>
  <c r="Y2568" s="1"/>
  <c r="AE2567"/>
  <c r="AH2567" s="1"/>
  <c r="AJ2567" s="1"/>
  <c r="AJ2568" s="1"/>
  <c r="AF2567"/>
  <c r="AA2568" l="1"/>
  <c r="AC2568" s="1"/>
  <c r="AB2568"/>
  <c r="AD2568" s="1"/>
  <c r="AF2568" s="1"/>
  <c r="AI2568" s="1"/>
  <c r="AI2567"/>
  <c r="AE2568" l="1"/>
  <c r="T2569" s="1"/>
  <c r="U2569" s="1"/>
  <c r="W2569" s="1"/>
  <c r="Y2569" s="1"/>
  <c r="S2570" l="1"/>
  <c r="R2571" s="1"/>
  <c r="V2569"/>
  <c r="X2569" s="1"/>
  <c r="Z2569" s="1"/>
  <c r="AA2569"/>
  <c r="AC2569" s="1"/>
  <c r="AG2569"/>
  <c r="AH2569" s="1"/>
  <c r="AJ2569" s="1"/>
  <c r="T2570" l="1"/>
  <c r="S2571" s="1"/>
  <c r="R2572" s="1"/>
  <c r="AB2569"/>
  <c r="AD2569" s="1"/>
  <c r="AE2569" s="1"/>
  <c r="V2570" l="1"/>
  <c r="X2570" s="1"/>
  <c r="Z2570" s="1"/>
  <c r="AG2570"/>
  <c r="AH2570" s="1"/>
  <c r="AJ2570" s="1"/>
  <c r="U2570"/>
  <c r="W2570" s="1"/>
  <c r="Y2570" s="1"/>
  <c r="AF2569"/>
  <c r="AI2569" s="1"/>
  <c r="T2571"/>
  <c r="U2571" s="1"/>
  <c r="W2571" s="1"/>
  <c r="Y2571" s="1"/>
  <c r="AA2570" l="1"/>
  <c r="AC2570" s="1"/>
  <c r="V2571"/>
  <c r="X2571" s="1"/>
  <c r="Z2571" s="1"/>
  <c r="S2572"/>
  <c r="R2573" s="1"/>
  <c r="AB2570"/>
  <c r="AD2570" s="1"/>
  <c r="AE2570" s="1"/>
  <c r="AA2571"/>
  <c r="AC2571" s="1"/>
  <c r="AG2571"/>
  <c r="AH2571" s="1"/>
  <c r="AJ2571" s="1"/>
  <c r="AB2571" l="1"/>
  <c r="AD2571" s="1"/>
  <c r="AF2571"/>
  <c r="AI2571" s="1"/>
  <c r="T2572"/>
  <c r="S2573" s="1"/>
  <c r="R2574" s="1"/>
  <c r="AF2570"/>
  <c r="AI2570" s="1"/>
  <c r="AE2571"/>
  <c r="U2572" l="1"/>
  <c r="W2572" s="1"/>
  <c r="Y2572" s="1"/>
  <c r="V2572"/>
  <c r="X2572" s="1"/>
  <c r="Z2572" s="1"/>
  <c r="AG2572"/>
  <c r="AH2572" s="1"/>
  <c r="AJ2572" s="1"/>
  <c r="AA2572" l="1"/>
  <c r="AC2572" s="1"/>
  <c r="T2573"/>
  <c r="AB2572"/>
  <c r="AD2572" s="1"/>
  <c r="AF2572" l="1"/>
  <c r="AI2572" s="1"/>
  <c r="S2574"/>
  <c r="AG2573"/>
  <c r="AH2573" s="1"/>
  <c r="AJ2573" s="1"/>
  <c r="U2573"/>
  <c r="W2573" s="1"/>
  <c r="Y2573" s="1"/>
  <c r="V2573"/>
  <c r="X2573" s="1"/>
  <c r="Z2573" s="1"/>
  <c r="AE2572"/>
  <c r="AA2573" l="1"/>
  <c r="AC2573" s="1"/>
  <c r="AB2573"/>
  <c r="AD2573" s="1"/>
  <c r="AF2573" s="1"/>
  <c r="AI2573" s="1"/>
  <c r="R2575"/>
  <c r="S2575" s="1"/>
  <c r="T2574"/>
  <c r="AE2573" l="1"/>
  <c r="V2574"/>
  <c r="X2574" s="1"/>
  <c r="Z2574" s="1"/>
  <c r="U2574"/>
  <c r="W2574" s="1"/>
  <c r="Y2574" s="1"/>
  <c r="AG2574"/>
  <c r="T2575" s="1"/>
  <c r="R2576"/>
  <c r="AB2574" l="1"/>
  <c r="AD2574" s="1"/>
  <c r="AA2574"/>
  <c r="AC2574" s="1"/>
  <c r="AF2574" s="1"/>
  <c r="U2575"/>
  <c r="W2575" s="1"/>
  <c r="Y2575" s="1"/>
  <c r="AG2575"/>
  <c r="V2575"/>
  <c r="X2575" s="1"/>
  <c r="Z2575" s="1"/>
  <c r="S2576"/>
  <c r="R2577" s="1"/>
  <c r="AB2575" l="1"/>
  <c r="AD2575" s="1"/>
  <c r="T2576"/>
  <c r="S2577" s="1"/>
  <c r="R2578" s="1"/>
  <c r="AE2574"/>
  <c r="AH2574" s="1"/>
  <c r="AJ2574" s="1"/>
  <c r="AA2575"/>
  <c r="AC2575" s="1"/>
  <c r="AF2575" s="1"/>
  <c r="U2576" l="1"/>
  <c r="W2576" s="1"/>
  <c r="Y2576" s="1"/>
  <c r="V2576"/>
  <c r="X2576" s="1"/>
  <c r="Z2576" s="1"/>
  <c r="AG2576"/>
  <c r="T2577" s="1"/>
  <c r="AG2577" s="1"/>
  <c r="AI2574"/>
  <c r="AE2575"/>
  <c r="AH2575" s="1"/>
  <c r="AJ2575" s="1"/>
  <c r="AI2575" s="1"/>
  <c r="S2578"/>
  <c r="V2577" l="1"/>
  <c r="X2577" s="1"/>
  <c r="Z2577" s="1"/>
  <c r="AA2576"/>
  <c r="AC2576" s="1"/>
  <c r="U2577"/>
  <c r="W2577"/>
  <c r="Y2577" s="1"/>
  <c r="AB2576"/>
  <c r="AD2576" s="1"/>
  <c r="AF2576" s="1"/>
  <c r="AA2577"/>
  <c r="AC2577" s="1"/>
  <c r="R2579"/>
  <c r="T2578"/>
  <c r="AB2577" l="1"/>
  <c r="AD2577" s="1"/>
  <c r="AE2576"/>
  <c r="AH2576" s="1"/>
  <c r="AJ2576" s="1"/>
  <c r="AE2577"/>
  <c r="AH2577" s="1"/>
  <c r="AF2577"/>
  <c r="S2579"/>
  <c r="R2580" s="1"/>
  <c r="AG2578"/>
  <c r="AH2578" s="1"/>
  <c r="X2578"/>
  <c r="Z2578" s="1"/>
  <c r="U2578"/>
  <c r="W2578" s="1"/>
  <c r="Y2578" s="1"/>
  <c r="V2578"/>
  <c r="AI2576" l="1"/>
  <c r="AA2578"/>
  <c r="AC2578" s="1"/>
  <c r="AJ2577"/>
  <c r="AB2578"/>
  <c r="AD2578" s="1"/>
  <c r="AF2578" s="1"/>
  <c r="AI2577"/>
  <c r="AJ2578"/>
  <c r="T2579"/>
  <c r="AE2578" l="1"/>
  <c r="AI2578"/>
  <c r="U2579"/>
  <c r="W2579" s="1"/>
  <c r="Y2579" s="1"/>
  <c r="AG2579"/>
  <c r="AH2579" s="1"/>
  <c r="AJ2579" s="1"/>
  <c r="V2579"/>
  <c r="X2579" s="1"/>
  <c r="S2580"/>
  <c r="AB2579" l="1"/>
  <c r="Z2579"/>
  <c r="AA2579"/>
  <c r="AC2579" s="1"/>
  <c r="R2581"/>
  <c r="T2580"/>
  <c r="AD2579" l="1"/>
  <c r="AF2579" s="1"/>
  <c r="AI2579" s="1"/>
  <c r="S2581"/>
  <c r="V2580"/>
  <c r="X2580" s="1"/>
  <c r="Z2580" s="1"/>
  <c r="AG2580"/>
  <c r="AH2580" s="1"/>
  <c r="AJ2580" s="1"/>
  <c r="U2580"/>
  <c r="W2580" s="1"/>
  <c r="Y2580" s="1"/>
  <c r="AE2579" l="1"/>
  <c r="AB2580"/>
  <c r="AD2580" s="1"/>
  <c r="R2582"/>
  <c r="S2582" s="1"/>
  <c r="T2581"/>
  <c r="AA2580"/>
  <c r="AC2580" s="1"/>
  <c r="AF2580" l="1"/>
  <c r="AI2580" s="1"/>
  <c r="R2583"/>
  <c r="U2581"/>
  <c r="W2581" s="1"/>
  <c r="Y2581" s="1"/>
  <c r="AG2581"/>
  <c r="AH2581" s="1"/>
  <c r="AJ2581" s="1"/>
  <c r="V2581"/>
  <c r="X2581" s="1"/>
  <c r="Z2581" s="1"/>
  <c r="AE2580"/>
  <c r="AA2581" l="1"/>
  <c r="AC2581" s="1"/>
  <c r="T2582"/>
  <c r="V2582" s="1"/>
  <c r="X2582" s="1"/>
  <c r="AB2581"/>
  <c r="AD2581" s="1"/>
  <c r="AG2582" l="1"/>
  <c r="T2583" s="1"/>
  <c r="AE2581"/>
  <c r="S2583"/>
  <c r="R2584" s="1"/>
  <c r="U2582"/>
  <c r="W2582" s="1"/>
  <c r="Y2582" s="1"/>
  <c r="Z2582"/>
  <c r="AB2582"/>
  <c r="AF2581"/>
  <c r="AI2581" s="1"/>
  <c r="AA2582" l="1"/>
  <c r="AC2582" s="1"/>
  <c r="AG2583"/>
  <c r="T2584" s="1"/>
  <c r="S2584"/>
  <c r="V2583"/>
  <c r="X2583" s="1"/>
  <c r="Z2583" s="1"/>
  <c r="AD2582"/>
  <c r="AF2582" s="1"/>
  <c r="U2583"/>
  <c r="W2583" s="1"/>
  <c r="R2585"/>
  <c r="AE2582" l="1"/>
  <c r="AH2582" s="1"/>
  <c r="AJ2582" s="1"/>
  <c r="AB2583"/>
  <c r="AD2583" s="1"/>
  <c r="Y2583"/>
  <c r="AA2583"/>
  <c r="U2584"/>
  <c r="W2584" s="1"/>
  <c r="Y2584" s="1"/>
  <c r="V2584"/>
  <c r="X2584" s="1"/>
  <c r="AG2584"/>
  <c r="AH2584" s="1"/>
  <c r="S2585"/>
  <c r="R2586" s="1"/>
  <c r="AI2582" l="1"/>
  <c r="AC2583"/>
  <c r="AF2583" s="1"/>
  <c r="AA2584"/>
  <c r="AC2584" s="1"/>
  <c r="AB2584"/>
  <c r="Z2584"/>
  <c r="AE2583" l="1"/>
  <c r="AH2583" s="1"/>
  <c r="AD2584"/>
  <c r="AE2584" s="1"/>
  <c r="T2585" s="1"/>
  <c r="AJ2583" l="1"/>
  <c r="AJ2584" s="1"/>
  <c r="AF2584"/>
  <c r="AG2585"/>
  <c r="AH2585" s="1"/>
  <c r="U2585"/>
  <c r="W2585" s="1"/>
  <c r="Y2585" s="1"/>
  <c r="V2585"/>
  <c r="X2585" s="1"/>
  <c r="Z2585" s="1"/>
  <c r="S2586"/>
  <c r="AI2583" l="1"/>
  <c r="AI2584"/>
  <c r="AJ2585"/>
  <c r="AA2585"/>
  <c r="AC2585" s="1"/>
  <c r="R2587"/>
  <c r="T2586"/>
  <c r="AB2585"/>
  <c r="AD2585" s="1"/>
  <c r="S2587" l="1"/>
  <c r="R2588" s="1"/>
  <c r="AF2585"/>
  <c r="AI2585" s="1"/>
  <c r="V2586"/>
  <c r="X2586" s="1"/>
  <c r="AG2586"/>
  <c r="AH2586" s="1"/>
  <c r="U2586"/>
  <c r="W2586" s="1"/>
  <c r="Y2586" s="1"/>
  <c r="AE2585"/>
  <c r="T2587" l="1"/>
  <c r="V2587" s="1"/>
  <c r="X2587" s="1"/>
  <c r="Z2587" s="1"/>
  <c r="AJ2586"/>
  <c r="AB2586"/>
  <c r="Z2586"/>
  <c r="AA2586"/>
  <c r="AC2586" s="1"/>
  <c r="U2587" l="1"/>
  <c r="W2587" s="1"/>
  <c r="Y2587" s="1"/>
  <c r="S2588"/>
  <c r="R2589" s="1"/>
  <c r="AG2587"/>
  <c r="AB2587"/>
  <c r="AD2587" s="1"/>
  <c r="AD2586"/>
  <c r="AE2586" s="1"/>
  <c r="T2588" l="1"/>
  <c r="U2588" s="1"/>
  <c r="W2588" s="1"/>
  <c r="Y2588" s="1"/>
  <c r="AA2587"/>
  <c r="AC2587" s="1"/>
  <c r="AF2587" s="1"/>
  <c r="AF2586"/>
  <c r="AI2586" s="1"/>
  <c r="V2588" l="1"/>
  <c r="X2588" s="1"/>
  <c r="Z2588" s="1"/>
  <c r="S2589"/>
  <c r="R2590" s="1"/>
  <c r="AA2588"/>
  <c r="AC2588" s="1"/>
  <c r="AG2588"/>
  <c r="AH2588" s="1"/>
  <c r="AE2587"/>
  <c r="AH2587" s="1"/>
  <c r="AJ2587" s="1"/>
  <c r="AJ2588" s="1"/>
  <c r="T2589" l="1"/>
  <c r="U2589" s="1"/>
  <c r="W2589" s="1"/>
  <c r="Y2589" s="1"/>
  <c r="AB2588"/>
  <c r="AD2588" s="1"/>
  <c r="AF2588" s="1"/>
  <c r="AI2588" s="1"/>
  <c r="AI2587"/>
  <c r="AG2589" l="1"/>
  <c r="T2590" s="1"/>
  <c r="V2589"/>
  <c r="X2589" s="1"/>
  <c r="Z2589" s="1"/>
  <c r="AA2589"/>
  <c r="AC2589" s="1"/>
  <c r="S2590"/>
  <c r="R2591" s="1"/>
  <c r="AE2588"/>
  <c r="AB2589" l="1"/>
  <c r="AD2589" s="1"/>
  <c r="AE2589" s="1"/>
  <c r="AH2589" s="1"/>
  <c r="AJ2589" s="1"/>
  <c r="AF2589"/>
  <c r="AI2589" s="1"/>
  <c r="V2590"/>
  <c r="X2590" s="1"/>
  <c r="Z2590" s="1"/>
  <c r="AG2590"/>
  <c r="AH2590" s="1"/>
  <c r="AJ2590" s="1"/>
  <c r="S2591"/>
  <c r="T2591" s="1"/>
  <c r="V2591" s="1"/>
  <c r="X2591" s="1"/>
  <c r="Z2591" s="1"/>
  <c r="U2590"/>
  <c r="W2590" s="1"/>
  <c r="Y2590" s="1"/>
  <c r="AA2590" l="1"/>
  <c r="AC2590" s="1"/>
  <c r="U2591"/>
  <c r="W2591" s="1"/>
  <c r="Y2591" s="1"/>
  <c r="AG2591"/>
  <c r="R2592"/>
  <c r="S2592" s="1"/>
  <c r="R2593" s="1"/>
  <c r="AB2590"/>
  <c r="AD2590" s="1"/>
  <c r="AE2590" s="1"/>
  <c r="AB2591"/>
  <c r="AD2591" s="1"/>
  <c r="AA2591" l="1"/>
  <c r="AC2591" s="1"/>
  <c r="AF2591" s="1"/>
  <c r="T2592"/>
  <c r="AG2592" s="1"/>
  <c r="AF2590"/>
  <c r="AI2590" s="1"/>
  <c r="S2593" l="1"/>
  <c r="T2593" s="1"/>
  <c r="AG2593" s="1"/>
  <c r="AH2593" s="1"/>
  <c r="V2592"/>
  <c r="X2592" s="1"/>
  <c r="Z2592" s="1"/>
  <c r="U2592"/>
  <c r="W2592" s="1"/>
  <c r="Y2592" s="1"/>
  <c r="AE2591"/>
  <c r="AH2591" s="1"/>
  <c r="AJ2591" s="1"/>
  <c r="AA2592" l="1"/>
  <c r="AC2592" s="1"/>
  <c r="U2593"/>
  <c r="W2593" s="1"/>
  <c r="Y2593" s="1"/>
  <c r="AI2591"/>
  <c r="V2593"/>
  <c r="X2593" s="1"/>
  <c r="Z2593" s="1"/>
  <c r="R2594"/>
  <c r="S2594" s="1"/>
  <c r="R2595" s="1"/>
  <c r="AB2592"/>
  <c r="AD2592" s="1"/>
  <c r="AF2592" s="1"/>
  <c r="AB2593" l="1"/>
  <c r="AD2593" s="1"/>
  <c r="T2594"/>
  <c r="S2595" s="1"/>
  <c r="R2596" s="1"/>
  <c r="AA2593"/>
  <c r="AC2593" s="1"/>
  <c r="AE2592"/>
  <c r="AH2592" s="1"/>
  <c r="AJ2592" s="1"/>
  <c r="AJ2593" s="1"/>
  <c r="V2594"/>
  <c r="X2594" s="1"/>
  <c r="Z2594" s="1"/>
  <c r="AE2593" l="1"/>
  <c r="U2594"/>
  <c r="W2594" s="1"/>
  <c r="Y2594" s="1"/>
  <c r="AG2594"/>
  <c r="T2595" s="1"/>
  <c r="U2595" s="1"/>
  <c r="W2595" s="1"/>
  <c r="Y2595" s="1"/>
  <c r="AF2593"/>
  <c r="AI2593" s="1"/>
  <c r="AI2592"/>
  <c r="AB2594"/>
  <c r="AD2594" s="1"/>
  <c r="S2596" l="1"/>
  <c r="R2597" s="1"/>
  <c r="AA2594"/>
  <c r="AC2594" s="1"/>
  <c r="AE2594" s="1"/>
  <c r="AH2594" s="1"/>
  <c r="AJ2594" s="1"/>
  <c r="V2595"/>
  <c r="X2595" s="1"/>
  <c r="Z2595" s="1"/>
  <c r="AG2595"/>
  <c r="T2596"/>
  <c r="U2596" s="1"/>
  <c r="W2596" s="1"/>
  <c r="Y2596" s="1"/>
  <c r="AA2595"/>
  <c r="AC2595" s="1"/>
  <c r="AF2594" l="1"/>
  <c r="AI2594" s="1"/>
  <c r="AB2595"/>
  <c r="AD2595" s="1"/>
  <c r="AE2595" s="1"/>
  <c r="AH2595" s="1"/>
  <c r="AJ2595" s="1"/>
  <c r="V2596"/>
  <c r="X2596" s="1"/>
  <c r="Z2596" s="1"/>
  <c r="AG2596"/>
  <c r="S2597"/>
  <c r="R2598" s="1"/>
  <c r="AA2596"/>
  <c r="AC2596" s="1"/>
  <c r="AF2595" l="1"/>
  <c r="AI2595" s="1"/>
  <c r="AB2596"/>
  <c r="AD2596" s="1"/>
  <c r="AF2596" s="1"/>
  <c r="T2597"/>
  <c r="S2598" s="1"/>
  <c r="AG2597" l="1"/>
  <c r="AH2597" s="1"/>
  <c r="V2597"/>
  <c r="X2597" s="1"/>
  <c r="AE2596"/>
  <c r="AH2596" s="1"/>
  <c r="AJ2596" s="1"/>
  <c r="R2599"/>
  <c r="U2597"/>
  <c r="W2597" s="1"/>
  <c r="Y2597" s="1"/>
  <c r="S2599" l="1"/>
  <c r="R2600" s="1"/>
  <c r="T2598"/>
  <c r="U2598" s="1"/>
  <c r="W2598" s="1"/>
  <c r="Y2598" s="1"/>
  <c r="AI2596"/>
  <c r="AJ2597"/>
  <c r="AA2597"/>
  <c r="AC2597" s="1"/>
  <c r="Z2597"/>
  <c r="AB2597"/>
  <c r="V2598" l="1"/>
  <c r="X2598" s="1"/>
  <c r="Z2598" s="1"/>
  <c r="AA2598"/>
  <c r="AC2598" s="1"/>
  <c r="AG2598"/>
  <c r="T2599" s="1"/>
  <c r="AG2599" s="1"/>
  <c r="AH2599" s="1"/>
  <c r="AD2597"/>
  <c r="AB2598" l="1"/>
  <c r="AD2598" s="1"/>
  <c r="AF2598"/>
  <c r="V2599"/>
  <c r="X2599" s="1"/>
  <c r="Z2599" s="1"/>
  <c r="U2599"/>
  <c r="W2599" s="1"/>
  <c r="Y2599" s="1"/>
  <c r="S2600"/>
  <c r="T2600" s="1"/>
  <c r="V2600" s="1"/>
  <c r="X2600" s="1"/>
  <c r="Z2600" s="1"/>
  <c r="AE2598"/>
  <c r="AH2598" s="1"/>
  <c r="AJ2598" s="1"/>
  <c r="AJ2599" s="1"/>
  <c r="AE2597"/>
  <c r="AF2597"/>
  <c r="AI2597" s="1"/>
  <c r="U2600" l="1"/>
  <c r="W2600" s="1"/>
  <c r="Y2600" s="1"/>
  <c r="AB2599"/>
  <c r="AD2599" s="1"/>
  <c r="AA2599"/>
  <c r="AC2599" s="1"/>
  <c r="AG2600"/>
  <c r="R2601"/>
  <c r="S2601" s="1"/>
  <c r="R2602" s="1"/>
  <c r="AI2598"/>
  <c r="AB2600"/>
  <c r="AD2600" s="1"/>
  <c r="AA2600" l="1"/>
  <c r="AC2600" s="1"/>
  <c r="T2601"/>
  <c r="AG2601" s="1"/>
  <c r="AH2601" s="1"/>
  <c r="AF2599"/>
  <c r="AI2599" s="1"/>
  <c r="AE2599"/>
  <c r="AE2600"/>
  <c r="AH2600" s="1"/>
  <c r="AF2600"/>
  <c r="V2601" l="1"/>
  <c r="X2601" s="1"/>
  <c r="AB2601" s="1"/>
  <c r="U2601"/>
  <c r="W2601" s="1"/>
  <c r="AA2601" s="1"/>
  <c r="S2602"/>
  <c r="T2602" s="1"/>
  <c r="U2602" s="1"/>
  <c r="W2602" s="1"/>
  <c r="Y2602" s="1"/>
  <c r="AJ2600"/>
  <c r="AJ2601" s="1"/>
  <c r="R2603" l="1"/>
  <c r="S2603" s="1"/>
  <c r="R2604" s="1"/>
  <c r="AG2602"/>
  <c r="V2602"/>
  <c r="X2602" s="1"/>
  <c r="Z2602" s="1"/>
  <c r="Z2601"/>
  <c r="AD2601" s="1"/>
  <c r="Y2601"/>
  <c r="AC2601" s="1"/>
  <c r="AA2602"/>
  <c r="AC2602" s="1"/>
  <c r="AI2600"/>
  <c r="AF2601" l="1"/>
  <c r="AI2601" s="1"/>
  <c r="AB2602"/>
  <c r="AD2602" s="1"/>
  <c r="AF2602" s="1"/>
  <c r="T2603"/>
  <c r="V2603" s="1"/>
  <c r="X2603" s="1"/>
  <c r="Z2603" s="1"/>
  <c r="AE2601"/>
  <c r="S2604"/>
  <c r="AB2603" l="1"/>
  <c r="AD2603" s="1"/>
  <c r="U2603"/>
  <c r="W2603" s="1"/>
  <c r="Y2603" s="1"/>
  <c r="AG2603"/>
  <c r="AH2603" s="1"/>
  <c r="AE2602"/>
  <c r="AH2602" s="1"/>
  <c r="AJ2602" s="1"/>
  <c r="AJ2603" s="1"/>
  <c r="T2604"/>
  <c r="V2604" s="1"/>
  <c r="X2604" s="1"/>
  <c r="Z2604" s="1"/>
  <c r="R2605"/>
  <c r="S2605" l="1"/>
  <c r="R2606" s="1"/>
  <c r="AI2602"/>
  <c r="AA2603"/>
  <c r="AC2603" s="1"/>
  <c r="AF2603" s="1"/>
  <c r="AI2603" s="1"/>
  <c r="U2604"/>
  <c r="W2604" s="1"/>
  <c r="AA2604" s="1"/>
  <c r="AG2604"/>
  <c r="AH2604" s="1"/>
  <c r="AJ2604" s="1"/>
  <c r="AB2604"/>
  <c r="AD2604" s="1"/>
  <c r="AE2603" l="1"/>
  <c r="Y2604"/>
  <c r="AC2604" s="1"/>
  <c r="AF2604" s="1"/>
  <c r="AI2604" s="1"/>
  <c r="T2605"/>
  <c r="AG2605" s="1"/>
  <c r="U2605" l="1"/>
  <c r="W2605" s="1"/>
  <c r="Y2605" s="1"/>
  <c r="S2606"/>
  <c r="T2606" s="1"/>
  <c r="V2605"/>
  <c r="X2605" s="1"/>
  <c r="Z2605" s="1"/>
  <c r="AE2604"/>
  <c r="R2607" l="1"/>
  <c r="S2607" s="1"/>
  <c r="R2608" s="1"/>
  <c r="AB2605"/>
  <c r="AD2605" s="1"/>
  <c r="AA2605"/>
  <c r="AC2605" s="1"/>
  <c r="AG2606"/>
  <c r="U2606"/>
  <c r="W2606" s="1"/>
  <c r="Y2606" s="1"/>
  <c r="V2606"/>
  <c r="X2606" s="1"/>
  <c r="Z2606" s="1"/>
  <c r="AF2605" l="1"/>
  <c r="AE2605"/>
  <c r="AH2605" s="1"/>
  <c r="AJ2605" s="1"/>
  <c r="T2607"/>
  <c r="V2607" s="1"/>
  <c r="X2607" s="1"/>
  <c r="Z2607" s="1"/>
  <c r="AA2606"/>
  <c r="AC2606" s="1"/>
  <c r="AB2606"/>
  <c r="AD2606" s="1"/>
  <c r="AI2605" l="1"/>
  <c r="U2607"/>
  <c r="W2607" s="1"/>
  <c r="Y2607" s="1"/>
  <c r="S2608"/>
  <c r="R2609" s="1"/>
  <c r="AG2607"/>
  <c r="AH2607" s="1"/>
  <c r="AE2606"/>
  <c r="AH2606" s="1"/>
  <c r="AJ2606" s="1"/>
  <c r="AJ2607" s="1"/>
  <c r="AF2606"/>
  <c r="AB2607"/>
  <c r="AD2607" s="1"/>
  <c r="AA2607" l="1"/>
  <c r="AC2607" s="1"/>
  <c r="AF2607" s="1"/>
  <c r="AI2607" s="1"/>
  <c r="T2608"/>
  <c r="AG2608" s="1"/>
  <c r="AI2606"/>
  <c r="AE2607" l="1"/>
  <c r="V2608"/>
  <c r="X2608" s="1"/>
  <c r="Z2608" s="1"/>
  <c r="U2608"/>
  <c r="W2608" s="1"/>
  <c r="Y2608" s="1"/>
  <c r="S2609"/>
  <c r="T2609" s="1"/>
  <c r="R2610"/>
  <c r="AB2608" l="1"/>
  <c r="AD2608" s="1"/>
  <c r="S2610"/>
  <c r="R2611" s="1"/>
  <c r="AA2608"/>
  <c r="AC2608" s="1"/>
  <c r="U2609"/>
  <c r="W2609" s="1"/>
  <c r="Y2609" s="1"/>
  <c r="V2609"/>
  <c r="X2609" s="1"/>
  <c r="Z2609" s="1"/>
  <c r="AG2609"/>
  <c r="AH2609" s="1"/>
  <c r="AE2608" l="1"/>
  <c r="AH2608" s="1"/>
  <c r="AJ2608" s="1"/>
  <c r="AJ2609" s="1"/>
  <c r="AF2608"/>
  <c r="AA2609"/>
  <c r="AC2609" s="1"/>
  <c r="T2610"/>
  <c r="AB2609"/>
  <c r="AD2609" s="1"/>
  <c r="AI2608" l="1"/>
  <c r="V2610"/>
  <c r="X2610" s="1"/>
  <c r="Z2610" s="1"/>
  <c r="AG2610"/>
  <c r="U2610"/>
  <c r="W2610" s="1"/>
  <c r="Y2610" s="1"/>
  <c r="S2611"/>
  <c r="AF2609"/>
  <c r="AI2609" s="1"/>
  <c r="AE2609"/>
  <c r="R2612" l="1"/>
  <c r="T2611"/>
  <c r="AB2610"/>
  <c r="AD2610" s="1"/>
  <c r="AA2610"/>
  <c r="AC2610" s="1"/>
  <c r="S2612" l="1"/>
  <c r="R2613" s="1"/>
  <c r="AG2611"/>
  <c r="V2611"/>
  <c r="X2611" s="1"/>
  <c r="Z2611" s="1"/>
  <c r="U2611"/>
  <c r="W2611" s="1"/>
  <c r="Y2611" s="1"/>
  <c r="AE2610"/>
  <c r="AH2610" s="1"/>
  <c r="AF2610"/>
  <c r="T2612" l="1"/>
  <c r="V2612" s="1"/>
  <c r="X2612" s="1"/>
  <c r="Z2612" s="1"/>
  <c r="AB2611"/>
  <c r="AD2611" s="1"/>
  <c r="AA2611"/>
  <c r="AC2611" s="1"/>
  <c r="AJ2610"/>
  <c r="U2612" l="1"/>
  <c r="W2612" s="1"/>
  <c r="Y2612" s="1"/>
  <c r="AG2612"/>
  <c r="AH2612" s="1"/>
  <c r="S2613"/>
  <c r="R2614" s="1"/>
  <c r="AB2612"/>
  <c r="AD2612" s="1"/>
  <c r="AE2611"/>
  <c r="AH2611" s="1"/>
  <c r="AJ2611" s="1"/>
  <c r="AF2611"/>
  <c r="AI2610"/>
  <c r="T2613" l="1"/>
  <c r="AG2613" s="1"/>
  <c r="AH2613" s="1"/>
  <c r="AA2612"/>
  <c r="AC2612" s="1"/>
  <c r="AF2612" s="1"/>
  <c r="AI2611"/>
  <c r="AJ2612"/>
  <c r="S2614" l="1"/>
  <c r="R2615" s="1"/>
  <c r="V2613"/>
  <c r="X2613" s="1"/>
  <c r="Z2613" s="1"/>
  <c r="U2613"/>
  <c r="W2613" s="1"/>
  <c r="Y2613" s="1"/>
  <c r="AE2612"/>
  <c r="AI2612"/>
  <c r="AJ2613"/>
  <c r="AA2613" l="1"/>
  <c r="AC2613" s="1"/>
  <c r="T2614"/>
  <c r="S2615" s="1"/>
  <c r="R2616" s="1"/>
  <c r="AB2613"/>
  <c r="AD2613" s="1"/>
  <c r="AE2613" s="1"/>
  <c r="AF2613" l="1"/>
  <c r="AI2613" s="1"/>
  <c r="V2614"/>
  <c r="X2614" s="1"/>
  <c r="Z2614" s="1"/>
  <c r="AG2614"/>
  <c r="T2615" s="1"/>
  <c r="V2615" s="1"/>
  <c r="X2615" s="1"/>
  <c r="Z2615" s="1"/>
  <c r="U2614"/>
  <c r="W2614" s="1"/>
  <c r="Y2614" s="1"/>
  <c r="S2616"/>
  <c r="R2617" s="1"/>
  <c r="AB2614"/>
  <c r="AD2614" s="1"/>
  <c r="AA2614"/>
  <c r="AC2614" s="1"/>
  <c r="U2615" l="1"/>
  <c r="W2615" s="1"/>
  <c r="Y2615" s="1"/>
  <c r="AG2615"/>
  <c r="AH2615" s="1"/>
  <c r="AB2615"/>
  <c r="AD2615" s="1"/>
  <c r="AF2614"/>
  <c r="AE2614"/>
  <c r="AH2614" s="1"/>
  <c r="AA2615" l="1"/>
  <c r="AC2615" s="1"/>
  <c r="AJ2614"/>
  <c r="AJ2615" s="1"/>
  <c r="AF2615"/>
  <c r="AE2615"/>
  <c r="T2616" s="1"/>
  <c r="AI2615" l="1"/>
  <c r="AI2614"/>
  <c r="V2616"/>
  <c r="X2616" s="1"/>
  <c r="Z2616" s="1"/>
  <c r="AG2616"/>
  <c r="AH2616" s="1"/>
  <c r="AJ2616" s="1"/>
  <c r="U2616"/>
  <c r="W2616" s="1"/>
  <c r="Y2616" s="1"/>
  <c r="S2617"/>
  <c r="R2618" s="1"/>
  <c r="AB2616" l="1"/>
  <c r="AD2616" s="1"/>
  <c r="AA2616"/>
  <c r="AC2616" s="1"/>
  <c r="AF2616" l="1"/>
  <c r="AI2616" s="1"/>
  <c r="AE2616"/>
  <c r="T2617" s="1"/>
  <c r="S2618" s="1"/>
  <c r="R2619" s="1"/>
  <c r="U2617" l="1"/>
  <c r="W2617" s="1"/>
  <c r="Y2617" s="1"/>
  <c r="V2617"/>
  <c r="X2617" s="1"/>
  <c r="Z2617" s="1"/>
  <c r="AG2617"/>
  <c r="AH2617" s="1"/>
  <c r="AJ2617" s="1"/>
  <c r="T2618" l="1"/>
  <c r="S2619" s="1"/>
  <c r="R2620" s="1"/>
  <c r="AA2617"/>
  <c r="AC2617" s="1"/>
  <c r="AB2617"/>
  <c r="AD2617" s="1"/>
  <c r="U2618" l="1"/>
  <c r="W2618" s="1"/>
  <c r="Y2618" s="1"/>
  <c r="AE2617"/>
  <c r="AG2618"/>
  <c r="AH2618" s="1"/>
  <c r="AJ2618" s="1"/>
  <c r="V2618"/>
  <c r="X2618" s="1"/>
  <c r="Z2618" s="1"/>
  <c r="AF2617"/>
  <c r="AI2617" s="1"/>
  <c r="AA2618" l="1"/>
  <c r="AC2618" s="1"/>
  <c r="AB2618"/>
  <c r="AD2618" s="1"/>
  <c r="T2619"/>
  <c r="S2620" s="1"/>
  <c r="R2621" s="1"/>
  <c r="AF2618" l="1"/>
  <c r="AI2618" s="1"/>
  <c r="AE2618"/>
  <c r="AG2619"/>
  <c r="AH2619" s="1"/>
  <c r="AJ2619" s="1"/>
  <c r="U2619"/>
  <c r="W2619" s="1"/>
  <c r="Y2619" s="1"/>
  <c r="V2619"/>
  <c r="X2619" s="1"/>
  <c r="Z2619" s="1"/>
  <c r="AA2619" l="1"/>
  <c r="AC2619" s="1"/>
  <c r="T2620"/>
  <c r="AB2619"/>
  <c r="AD2619" s="1"/>
  <c r="AF2619" l="1"/>
  <c r="AI2619" s="1"/>
  <c r="AE2619"/>
  <c r="V2620"/>
  <c r="X2620" s="1"/>
  <c r="Z2620" s="1"/>
  <c r="S2621"/>
  <c r="U2620"/>
  <c r="W2620" s="1"/>
  <c r="Y2620" s="1"/>
  <c r="AG2620"/>
  <c r="AH2620" s="1"/>
  <c r="AJ2620" s="1"/>
  <c r="AA2620" l="1"/>
  <c r="AC2620" s="1"/>
  <c r="AB2620"/>
  <c r="AD2620" s="1"/>
  <c r="R2622"/>
  <c r="T2621"/>
  <c r="AE2620" l="1"/>
  <c r="AF2620"/>
  <c r="AI2620" s="1"/>
  <c r="S2622"/>
  <c r="R2623" s="1"/>
  <c r="U2621"/>
  <c r="W2621" s="1"/>
  <c r="Y2621" s="1"/>
  <c r="V2621"/>
  <c r="X2621" s="1"/>
  <c r="Z2621" s="1"/>
  <c r="AG2621"/>
  <c r="AH2621" s="1"/>
  <c r="AJ2621" s="1"/>
  <c r="AA2621" l="1"/>
  <c r="AC2621" s="1"/>
  <c r="AB2621"/>
  <c r="AD2621" s="1"/>
  <c r="T2622"/>
  <c r="AF2621" l="1"/>
  <c r="AI2621" s="1"/>
  <c r="AE2621"/>
  <c r="S2623"/>
  <c r="V2622"/>
  <c r="X2622" s="1"/>
  <c r="U2622"/>
  <c r="W2622" s="1"/>
  <c r="AG2622"/>
  <c r="AH2622" s="1"/>
  <c r="AJ2622" s="1"/>
  <c r="T2623" l="1"/>
  <c r="R2624"/>
  <c r="Y2622"/>
  <c r="AA2622"/>
  <c r="Z2622"/>
  <c r="AB2622"/>
  <c r="AD2622" l="1"/>
  <c r="S2624"/>
  <c r="V2623"/>
  <c r="X2623" s="1"/>
  <c r="Z2623" s="1"/>
  <c r="U2623"/>
  <c r="W2623" s="1"/>
  <c r="Y2623" s="1"/>
  <c r="AG2623"/>
  <c r="AH2623" s="1"/>
  <c r="AJ2623" s="1"/>
  <c r="AC2622"/>
  <c r="AB2623" l="1"/>
  <c r="AD2623" s="1"/>
  <c r="T2624"/>
  <c r="AA2623"/>
  <c r="AC2623" s="1"/>
  <c r="R2625"/>
  <c r="AE2622"/>
  <c r="AF2622"/>
  <c r="AI2622" s="1"/>
  <c r="AE2623" l="1"/>
  <c r="AF2623"/>
  <c r="AI2623" s="1"/>
  <c r="U2624"/>
  <c r="W2624" s="1"/>
  <c r="Y2624" s="1"/>
  <c r="V2624"/>
  <c r="X2624" s="1"/>
  <c r="Z2624" s="1"/>
  <c r="AG2624"/>
  <c r="S2625"/>
  <c r="R2626" s="1"/>
  <c r="AB2624" l="1"/>
  <c r="AD2624" s="1"/>
  <c r="T2625"/>
  <c r="U2625" s="1"/>
  <c r="W2625" s="1"/>
  <c r="Y2625" s="1"/>
  <c r="AA2624"/>
  <c r="AC2624" s="1"/>
  <c r="AG2625" l="1"/>
  <c r="V2625"/>
  <c r="X2625" s="1"/>
  <c r="S2626"/>
  <c r="AE2624"/>
  <c r="AH2624" s="1"/>
  <c r="AF2624"/>
  <c r="AA2625"/>
  <c r="AC2625" s="1"/>
  <c r="R2627"/>
  <c r="T2626" l="1"/>
  <c r="Z2625"/>
  <c r="AB2625"/>
  <c r="AJ2624"/>
  <c r="AG2626" l="1"/>
  <c r="AH2626" s="1"/>
  <c r="V2626"/>
  <c r="X2626" s="1"/>
  <c r="Z2626" s="1"/>
  <c r="S2627"/>
  <c r="U2626"/>
  <c r="W2626" s="1"/>
  <c r="Y2626" s="1"/>
  <c r="AD2625"/>
  <c r="AI2624"/>
  <c r="AB2626" l="1"/>
  <c r="AD2626" s="1"/>
  <c r="T2627"/>
  <c r="AG2627" s="1"/>
  <c r="AH2627" s="1"/>
  <c r="R2628"/>
  <c r="AA2626"/>
  <c r="AC2626" s="1"/>
  <c r="AF2625"/>
  <c r="AE2625"/>
  <c r="AH2625" s="1"/>
  <c r="V2627" l="1"/>
  <c r="X2627" s="1"/>
  <c r="Z2627" s="1"/>
  <c r="U2627"/>
  <c r="W2627" s="1"/>
  <c r="Y2627" s="1"/>
  <c r="S2628"/>
  <c r="T2628" s="1"/>
  <c r="AG2628" s="1"/>
  <c r="AF2626"/>
  <c r="AE2626"/>
  <c r="AJ2625"/>
  <c r="AJ2626" s="1"/>
  <c r="R2629" l="1"/>
  <c r="S2629" s="1"/>
  <c r="T2629" s="1"/>
  <c r="V2628"/>
  <c r="X2628" s="1"/>
  <c r="Z2628" s="1"/>
  <c r="U2628"/>
  <c r="W2628" s="1"/>
  <c r="Y2628" s="1"/>
  <c r="AB2627"/>
  <c r="AD2627" s="1"/>
  <c r="AA2627"/>
  <c r="AC2627" s="1"/>
  <c r="AF2627" s="1"/>
  <c r="AI2625"/>
  <c r="AI2626"/>
  <c r="AJ2627"/>
  <c r="AB2628"/>
  <c r="AD2628" s="1"/>
  <c r="AA2628" l="1"/>
  <c r="AC2628" s="1"/>
  <c r="AI2627"/>
  <c r="R2630"/>
  <c r="S2630" s="1"/>
  <c r="R2631" s="1"/>
  <c r="AE2627"/>
  <c r="AF2628"/>
  <c r="U2629"/>
  <c r="W2629" s="1"/>
  <c r="Y2629" s="1"/>
  <c r="AG2629"/>
  <c r="AH2629" s="1"/>
  <c r="V2629"/>
  <c r="X2629" s="1"/>
  <c r="Z2629" s="1"/>
  <c r="AE2628"/>
  <c r="AH2628" s="1"/>
  <c r="AJ2628" s="1"/>
  <c r="AI2628" s="1"/>
  <c r="AB2629" l="1"/>
  <c r="AD2629" s="1"/>
  <c r="T2630"/>
  <c r="S2631" s="1"/>
  <c r="R2632" s="1"/>
  <c r="AA2629"/>
  <c r="AC2629" s="1"/>
  <c r="AJ2629"/>
  <c r="AF2629" l="1"/>
  <c r="AI2629" s="1"/>
  <c r="U2630"/>
  <c r="W2630" s="1"/>
  <c r="AA2630" s="1"/>
  <c r="V2630"/>
  <c r="X2630" s="1"/>
  <c r="Z2630" s="1"/>
  <c r="AG2630"/>
  <c r="AE2629"/>
  <c r="AB2630" l="1"/>
  <c r="AD2630" s="1"/>
  <c r="Y2630"/>
  <c r="AC2630" s="1"/>
  <c r="AF2630" l="1"/>
  <c r="AE2630"/>
  <c r="AH2630"/>
  <c r="T2631"/>
  <c r="AG2631" l="1"/>
  <c r="S2632"/>
  <c r="R2633" s="1"/>
  <c r="AJ2630"/>
  <c r="AI2630" s="1"/>
  <c r="U2631"/>
  <c r="W2631" s="1"/>
  <c r="AA2631" s="1"/>
  <c r="V2631"/>
  <c r="X2631" s="1"/>
  <c r="Z2631" s="1"/>
  <c r="AB2631" l="1"/>
  <c r="AD2631" s="1"/>
  <c r="Y2631"/>
  <c r="AC2631" s="1"/>
  <c r="AE2631" l="1"/>
  <c r="AF2631"/>
  <c r="AH2631" l="1"/>
  <c r="T2632"/>
  <c r="AG2632" l="1"/>
  <c r="S2633"/>
  <c r="R2634" s="1"/>
  <c r="AJ2631"/>
  <c r="AI2631" s="1"/>
  <c r="U2632"/>
  <c r="W2632" s="1"/>
  <c r="Y2632" s="1"/>
  <c r="V2632"/>
  <c r="X2632" s="1"/>
  <c r="Z2632" s="1"/>
  <c r="AA2632" l="1"/>
  <c r="AC2632" s="1"/>
  <c r="AB2632"/>
  <c r="AD2632" s="1"/>
  <c r="AE2632" l="1"/>
  <c r="AF2632"/>
  <c r="AH2632" l="1"/>
  <c r="T2633"/>
  <c r="AG2633" l="1"/>
  <c r="S2634"/>
  <c r="R2635" s="1"/>
  <c r="V2633"/>
  <c r="X2633" s="1"/>
  <c r="Z2633" s="1"/>
  <c r="U2633"/>
  <c r="W2633" s="1"/>
  <c r="Y2633" s="1"/>
  <c r="AJ2632"/>
  <c r="AI2632" s="1"/>
  <c r="AB2633" l="1"/>
  <c r="AD2633" s="1"/>
  <c r="AA2633"/>
  <c r="AC2633" s="1"/>
  <c r="AF2633" l="1"/>
  <c r="AE2633"/>
  <c r="AH2633" s="1"/>
  <c r="AJ2633" s="1"/>
  <c r="AI2633" s="1"/>
  <c r="T2634"/>
  <c r="AG2634" l="1"/>
  <c r="S2635"/>
  <c r="R2636" s="1"/>
  <c r="U2634"/>
  <c r="W2634" s="1"/>
  <c r="Y2634" s="1"/>
  <c r="V2634"/>
  <c r="X2634" s="1"/>
  <c r="Z2634" s="1"/>
  <c r="AB2634" l="1"/>
  <c r="AD2634" s="1"/>
  <c r="AA2634"/>
  <c r="AC2634" s="1"/>
  <c r="AE2634" l="1"/>
  <c r="AF2634"/>
  <c r="AH2634" l="1"/>
  <c r="T2635"/>
  <c r="AG2635" l="1"/>
  <c r="S2636"/>
  <c r="R2637" s="1"/>
  <c r="AJ2634"/>
  <c r="AI2634" s="1"/>
  <c r="V2635"/>
  <c r="X2635" s="1"/>
  <c r="AB2635" s="1"/>
  <c r="U2635"/>
  <c r="W2635" s="1"/>
  <c r="Y2635" s="1"/>
  <c r="AA2635" l="1"/>
  <c r="AC2635" s="1"/>
  <c r="Z2635"/>
  <c r="AD2635" l="1"/>
  <c r="AE2635" l="1"/>
  <c r="AF2635"/>
  <c r="AH2635" l="1"/>
  <c r="T2636"/>
  <c r="AG2636" l="1"/>
  <c r="S2637"/>
  <c r="R2638" s="1"/>
  <c r="AJ2635"/>
  <c r="AI2635" s="1"/>
  <c r="V2636"/>
  <c r="X2636" s="1"/>
  <c r="AB2636" s="1"/>
  <c r="U2636"/>
  <c r="W2636" s="1"/>
  <c r="Y2636" s="1"/>
  <c r="AA2636" l="1"/>
  <c r="AC2636" s="1"/>
  <c r="Z2636"/>
  <c r="AD2636" l="1"/>
  <c r="AF2636" l="1"/>
  <c r="AE2636"/>
  <c r="AH2636" l="1"/>
  <c r="T2637"/>
  <c r="AG2637" l="1"/>
  <c r="S2638"/>
  <c r="R2639" s="1"/>
  <c r="AJ2636"/>
  <c r="AI2636" s="1"/>
  <c r="U2637"/>
  <c r="W2637" s="1"/>
  <c r="Y2637" s="1"/>
  <c r="V2637"/>
  <c r="X2637" s="1"/>
  <c r="Z2637" s="1"/>
  <c r="AA2637" l="1"/>
  <c r="AC2637" s="1"/>
  <c r="AB2637"/>
  <c r="AD2637" s="1"/>
  <c r="AE2637" l="1"/>
  <c r="AF2637"/>
  <c r="AH2637" l="1"/>
  <c r="T2638"/>
  <c r="AG2638" l="1"/>
  <c r="S2639"/>
  <c r="R2640" s="1"/>
  <c r="AJ2637"/>
  <c r="AI2637" s="1"/>
  <c r="V2638"/>
  <c r="X2638" s="1"/>
  <c r="Z2638" s="1"/>
  <c r="U2638"/>
  <c r="W2638" s="1"/>
  <c r="Y2638" s="1"/>
  <c r="AB2638" l="1"/>
  <c r="AD2638" s="1"/>
  <c r="AA2638"/>
  <c r="AC2638" s="1"/>
  <c r="AE2638" l="1"/>
  <c r="AH2638" s="1"/>
  <c r="AJ2638" s="1"/>
  <c r="AF2638"/>
  <c r="T2639"/>
  <c r="AI2638" l="1"/>
  <c r="AG2639"/>
  <c r="S2640"/>
  <c r="R2641" s="1"/>
  <c r="V2639"/>
  <c r="X2639" s="1"/>
  <c r="Z2639" s="1"/>
  <c r="U2639"/>
  <c r="W2639" s="1"/>
  <c r="Y2639" s="1"/>
  <c r="AB2639" l="1"/>
  <c r="AD2639" s="1"/>
  <c r="AA2639"/>
  <c r="AC2639" s="1"/>
  <c r="AF2639" l="1"/>
  <c r="AE2639"/>
  <c r="AH2639" l="1"/>
  <c r="T2640"/>
  <c r="AG2640" l="1"/>
  <c r="S2641"/>
  <c r="R2642" s="1"/>
  <c r="V2640"/>
  <c r="X2640" s="1"/>
  <c r="Z2640" s="1"/>
  <c r="U2640"/>
  <c r="W2640" s="1"/>
  <c r="Y2640" s="1"/>
  <c r="AJ2639"/>
  <c r="AI2639" s="1"/>
  <c r="AB2640" l="1"/>
  <c r="AD2640" s="1"/>
  <c r="AA2640"/>
  <c r="AC2640" s="1"/>
  <c r="AF2640" l="1"/>
  <c r="AE2640"/>
  <c r="AH2640" s="1"/>
  <c r="AJ2640" s="1"/>
  <c r="AI2640" s="1"/>
  <c r="T2641"/>
  <c r="AG2641" l="1"/>
  <c r="S2642"/>
  <c r="R2643" s="1"/>
  <c r="U2641"/>
  <c r="W2641" s="1"/>
  <c r="Y2641" s="1"/>
  <c r="V2641"/>
  <c r="X2641" s="1"/>
  <c r="Z2641" s="1"/>
  <c r="AB2641" l="1"/>
  <c r="AD2641" s="1"/>
  <c r="AA2641"/>
  <c r="AC2641" s="1"/>
  <c r="AE2641" l="1"/>
  <c r="AH2641" s="1"/>
  <c r="AF2641"/>
  <c r="AJ2641" l="1"/>
  <c r="AI2641" s="1"/>
  <c r="T2642"/>
  <c r="AG2642" l="1"/>
  <c r="S2643"/>
  <c r="R2644" s="1"/>
  <c r="U2642"/>
  <c r="W2642" s="1"/>
  <c r="Y2642" s="1"/>
  <c r="V2642"/>
  <c r="X2642" s="1"/>
  <c r="Z2642" s="1"/>
  <c r="AB2642" l="1"/>
  <c r="AD2642" s="1"/>
  <c r="AA2642"/>
  <c r="AC2642" s="1"/>
  <c r="AE2642" l="1"/>
  <c r="AF2642"/>
  <c r="AH2642" l="1"/>
  <c r="T2643"/>
  <c r="AG2643" l="1"/>
  <c r="S2644"/>
  <c r="R2645" s="1"/>
  <c r="AJ2642"/>
  <c r="AI2642" s="1"/>
  <c r="U2643"/>
  <c r="W2643" s="1"/>
  <c r="Y2643" s="1"/>
  <c r="V2643"/>
  <c r="X2643" s="1"/>
  <c r="Z2643" s="1"/>
  <c r="AA2643" l="1"/>
  <c r="AC2643" s="1"/>
  <c r="AB2643"/>
  <c r="AD2643" s="1"/>
  <c r="AE2643" l="1"/>
  <c r="AF2643"/>
  <c r="AH2643" l="1"/>
  <c r="T2644"/>
  <c r="AG2644" l="1"/>
  <c r="S2645"/>
  <c r="R2646" s="1"/>
  <c r="AJ2643"/>
  <c r="AI2643" s="1"/>
  <c r="U2644"/>
  <c r="W2644" s="1"/>
  <c r="Y2644" s="1"/>
  <c r="V2644"/>
  <c r="X2644" s="1"/>
  <c r="Z2644" s="1"/>
  <c r="AB2644" l="1"/>
  <c r="AD2644" s="1"/>
  <c r="AA2644"/>
  <c r="AC2644" s="1"/>
  <c r="AE2644" l="1"/>
  <c r="AF2644"/>
  <c r="AH2644" l="1"/>
  <c r="T2645"/>
  <c r="AG2645" l="1"/>
  <c r="S2646"/>
  <c r="R2647" s="1"/>
  <c r="AJ2644"/>
  <c r="AI2644" s="1"/>
  <c r="U2645"/>
  <c r="W2645" s="1"/>
  <c r="Y2645" s="1"/>
  <c r="V2645"/>
  <c r="X2645" s="1"/>
  <c r="Z2645" s="1"/>
  <c r="AA2645" l="1"/>
  <c r="AC2645" s="1"/>
  <c r="AB2645"/>
  <c r="AD2645" s="1"/>
  <c r="AE2645" l="1"/>
  <c r="AH2645" s="1"/>
  <c r="AJ2645" s="1"/>
  <c r="AF2645"/>
  <c r="T2646"/>
  <c r="AG2646" l="1"/>
  <c r="S2647"/>
  <c r="R2648" s="1"/>
  <c r="AI2645"/>
  <c r="V2646"/>
  <c r="X2646" s="1"/>
  <c r="Z2646" s="1"/>
  <c r="U2646"/>
  <c r="W2646" s="1"/>
  <c r="Y2646" s="1"/>
  <c r="AB2646" l="1"/>
  <c r="AD2646" s="1"/>
  <c r="AA2646"/>
  <c r="AC2646" s="1"/>
  <c r="AF2646" l="1"/>
  <c r="AE2646"/>
  <c r="AH2646" s="1"/>
  <c r="AJ2646" s="1"/>
  <c r="AI2646" s="1"/>
  <c r="T2647"/>
  <c r="AG2647" l="1"/>
  <c r="S2648"/>
  <c r="R2649" s="1"/>
  <c r="V2647"/>
  <c r="X2647" s="1"/>
  <c r="Z2647" s="1"/>
  <c r="U2647"/>
  <c r="W2647" s="1"/>
  <c r="Y2647" s="1"/>
  <c r="AB2647" l="1"/>
  <c r="AD2647" s="1"/>
  <c r="AA2647"/>
  <c r="AC2647" s="1"/>
  <c r="AE2647" l="1"/>
  <c r="AH2647" s="1"/>
  <c r="AJ2647" s="1"/>
  <c r="T2648"/>
  <c r="AF2647"/>
  <c r="AI2647" l="1"/>
  <c r="AG2648"/>
  <c r="S2649"/>
  <c r="R2650" s="1"/>
  <c r="U2648"/>
  <c r="W2648" s="1"/>
  <c r="Y2648" s="1"/>
  <c r="V2648"/>
  <c r="X2648" s="1"/>
  <c r="Z2648" s="1"/>
  <c r="AA2648" l="1"/>
  <c r="AC2648" s="1"/>
  <c r="AB2648"/>
  <c r="AD2648" s="1"/>
  <c r="AF2648" l="1"/>
  <c r="AE2648"/>
  <c r="AH2648" s="1"/>
  <c r="AJ2648" s="1"/>
  <c r="AI2648" s="1"/>
  <c r="T2649"/>
  <c r="AG2649" l="1"/>
  <c r="S2650"/>
  <c r="R2651" s="1"/>
  <c r="V2649"/>
  <c r="X2649" s="1"/>
  <c r="Z2649" s="1"/>
  <c r="U2649"/>
  <c r="W2649" s="1"/>
  <c r="Y2649" s="1"/>
  <c r="AB2649" l="1"/>
  <c r="AD2649" s="1"/>
  <c r="AA2649"/>
  <c r="AC2649" s="1"/>
  <c r="AE2649" l="1"/>
  <c r="AF2649"/>
  <c r="AH2649" l="1"/>
  <c r="T2650"/>
  <c r="AG2650" l="1"/>
  <c r="S2651"/>
  <c r="R2652" s="1"/>
  <c r="AJ2649"/>
  <c r="AI2649" s="1"/>
  <c r="U2650"/>
  <c r="W2650" s="1"/>
  <c r="Y2650" s="1"/>
  <c r="V2650"/>
  <c r="X2650" s="1"/>
  <c r="Z2650" s="1"/>
  <c r="AB2650" l="1"/>
  <c r="AD2650" s="1"/>
  <c r="AA2650"/>
  <c r="AC2650" s="1"/>
  <c r="AF2650" l="1"/>
  <c r="AE2650"/>
  <c r="AH2650" l="1"/>
  <c r="T2651"/>
  <c r="AG2651" l="1"/>
  <c r="S2652"/>
  <c r="R2653" s="1"/>
  <c r="AJ2650"/>
  <c r="AI2650" s="1"/>
  <c r="V2651"/>
  <c r="X2651" s="1"/>
  <c r="AB2651" s="1"/>
  <c r="U2651"/>
  <c r="W2651" s="1"/>
  <c r="Y2651" s="1"/>
  <c r="AA2651" l="1"/>
  <c r="AC2651" s="1"/>
  <c r="Z2651"/>
  <c r="AD2651" l="1"/>
  <c r="AE2651" s="1"/>
  <c r="T2652" l="1"/>
  <c r="AH2651"/>
  <c r="AF2651"/>
  <c r="AG2652" l="1"/>
  <c r="S2653"/>
  <c r="R2654" s="1"/>
  <c r="AJ2651"/>
  <c r="AI2651" s="1"/>
  <c r="U2652"/>
  <c r="W2652" s="1"/>
  <c r="Y2652" s="1"/>
  <c r="V2652"/>
  <c r="X2652" s="1"/>
  <c r="AB2652" s="1"/>
  <c r="AA2652" l="1"/>
  <c r="AC2652" s="1"/>
  <c r="Z2652"/>
  <c r="AD2652" l="1"/>
  <c r="AF2652" l="1"/>
  <c r="AE2652"/>
  <c r="AH2652" l="1"/>
  <c r="T2653"/>
  <c r="AG2653" l="1"/>
  <c r="S2654"/>
  <c r="R2655" s="1"/>
  <c r="AJ2652"/>
  <c r="AI2652" s="1"/>
  <c r="V2653"/>
  <c r="X2653" s="1"/>
  <c r="Z2653" s="1"/>
  <c r="U2653"/>
  <c r="W2653" s="1"/>
  <c r="Y2653" s="1"/>
  <c r="AB2653" l="1"/>
  <c r="AD2653" s="1"/>
  <c r="AA2653"/>
  <c r="AC2653" s="1"/>
  <c r="AF2653" l="1"/>
  <c r="AE2653"/>
  <c r="AH2653" l="1"/>
  <c r="T2654"/>
  <c r="AG2654" l="1"/>
  <c r="S2655"/>
  <c r="R2656" s="1"/>
  <c r="AJ2653"/>
  <c r="AI2653" s="1"/>
  <c r="V2654"/>
  <c r="X2654" s="1"/>
  <c r="Z2654" s="1"/>
  <c r="U2654"/>
  <c r="W2654" s="1"/>
  <c r="Y2654" s="1"/>
  <c r="AB2654" l="1"/>
  <c r="AD2654" s="1"/>
  <c r="AA2654"/>
  <c r="AC2654" s="1"/>
  <c r="AE2654" l="1"/>
  <c r="AH2654" s="1"/>
  <c r="AJ2654" s="1"/>
  <c r="AF2654"/>
  <c r="T2655"/>
  <c r="AI2654" l="1"/>
  <c r="AG2655"/>
  <c r="S2656"/>
  <c r="R2657" s="1"/>
  <c r="V2655"/>
  <c r="X2655" s="1"/>
  <c r="Z2655" s="1"/>
  <c r="U2655"/>
  <c r="W2655" s="1"/>
  <c r="Y2655" s="1"/>
  <c r="AB2655" l="1"/>
  <c r="AD2655" s="1"/>
  <c r="AA2655"/>
  <c r="AC2655" s="1"/>
  <c r="AF2655" l="1"/>
  <c r="AE2655"/>
  <c r="AH2655" l="1"/>
  <c r="T2656"/>
  <c r="AG2656" l="1"/>
  <c r="S2657"/>
  <c r="R2658" s="1"/>
  <c r="U2656"/>
  <c r="W2656" s="1"/>
  <c r="Y2656" s="1"/>
  <c r="V2656"/>
  <c r="X2656" s="1"/>
  <c r="Z2656" s="1"/>
  <c r="AJ2655"/>
  <c r="AI2655" s="1"/>
  <c r="AA2656" l="1"/>
  <c r="AC2656" s="1"/>
  <c r="AB2656"/>
  <c r="AD2656" s="1"/>
  <c r="AF2656" l="1"/>
  <c r="AE2656"/>
  <c r="AH2656" l="1"/>
  <c r="T2657"/>
  <c r="AG2657" l="1"/>
  <c r="S2658"/>
  <c r="R2659" s="1"/>
  <c r="AJ2656"/>
  <c r="AI2656" s="1"/>
  <c r="U2657"/>
  <c r="W2657" s="1"/>
  <c r="AA2657" s="1"/>
  <c r="V2657"/>
  <c r="X2657" s="1"/>
  <c r="Z2657" s="1"/>
  <c r="AB2657" l="1"/>
  <c r="AD2657" s="1"/>
  <c r="Y2657"/>
  <c r="AC2657" s="1"/>
  <c r="AF2657" l="1"/>
  <c r="AE2657"/>
  <c r="AH2657" l="1"/>
  <c r="T2658"/>
  <c r="AG2658" l="1"/>
  <c r="S2659"/>
  <c r="R2660" s="1"/>
  <c r="AJ2657"/>
  <c r="AI2657" s="1"/>
  <c r="U2658"/>
  <c r="W2658" s="1"/>
  <c r="Y2658" s="1"/>
  <c r="V2658"/>
  <c r="X2658" s="1"/>
  <c r="Z2658" s="1"/>
  <c r="AB2658" l="1"/>
  <c r="AD2658" s="1"/>
  <c r="AA2658"/>
  <c r="AC2658" s="1"/>
  <c r="AE2658" l="1"/>
  <c r="AH2658" s="1"/>
  <c r="AJ2658" s="1"/>
  <c r="AF2658"/>
  <c r="T2659"/>
  <c r="AI2658" l="1"/>
  <c r="AG2659"/>
  <c r="S2660"/>
  <c r="R2661" s="1"/>
  <c r="V2659"/>
  <c r="X2659" s="1"/>
  <c r="Z2659" s="1"/>
  <c r="U2659"/>
  <c r="W2659" s="1"/>
  <c r="Y2659" s="1"/>
  <c r="AB2659" l="1"/>
  <c r="AD2659" s="1"/>
  <c r="AA2659"/>
  <c r="AC2659" s="1"/>
  <c r="AF2659" l="1"/>
  <c r="AE2659"/>
  <c r="AH2659" l="1"/>
  <c r="T2660"/>
  <c r="AG2660" l="1"/>
  <c r="S2661"/>
  <c r="R2662" s="1"/>
  <c r="U2660"/>
  <c r="W2660" s="1"/>
  <c r="AA2660" s="1"/>
  <c r="V2660"/>
  <c r="X2660" s="1"/>
  <c r="AB2660" s="1"/>
  <c r="AJ2659"/>
  <c r="AI2659" s="1"/>
  <c r="Y2660" l="1"/>
  <c r="AC2660" s="1"/>
  <c r="Z2660"/>
  <c r="AD2660" l="1"/>
  <c r="AE2660" s="1"/>
  <c r="AH2660" l="1"/>
  <c r="T2661"/>
  <c r="AF2660"/>
  <c r="AG2661" l="1"/>
  <c r="S2662"/>
  <c r="R2663" s="1"/>
  <c r="AJ2660"/>
  <c r="AI2660" s="1"/>
  <c r="V2661"/>
  <c r="X2661" s="1"/>
  <c r="Z2661" s="1"/>
  <c r="U2661"/>
  <c r="W2661" s="1"/>
  <c r="Y2661" s="1"/>
  <c r="AB2661" l="1"/>
  <c r="AD2661" s="1"/>
  <c r="AA2661"/>
  <c r="AC2661" s="1"/>
  <c r="AF2661" l="1"/>
  <c r="AE2661"/>
  <c r="AH2661" s="1"/>
  <c r="AJ2661" s="1"/>
  <c r="T2662"/>
  <c r="AI2661" l="1"/>
  <c r="AG2662"/>
  <c r="S2663"/>
  <c r="R2664" s="1"/>
  <c r="V2662"/>
  <c r="X2662" s="1"/>
  <c r="Z2662" s="1"/>
  <c r="U2662"/>
  <c r="W2662" s="1"/>
  <c r="Y2662" s="1"/>
  <c r="AB2662" l="1"/>
  <c r="AD2662" s="1"/>
  <c r="AA2662"/>
  <c r="AC2662" s="1"/>
  <c r="AF2662" l="1"/>
  <c r="AE2662"/>
  <c r="AH2662" s="1"/>
  <c r="AJ2662" s="1"/>
  <c r="AI2662" s="1"/>
  <c r="T2663"/>
  <c r="AG2663" l="1"/>
  <c r="S2664"/>
  <c r="R2665" s="1"/>
  <c r="W2663"/>
  <c r="Y2663" s="1"/>
  <c r="U2663"/>
  <c r="V2663"/>
  <c r="X2663" s="1"/>
  <c r="Z2663" s="1"/>
  <c r="AA2663" l="1"/>
  <c r="AC2663" s="1"/>
  <c r="AB2663"/>
  <c r="AD2663" s="1"/>
  <c r="AF2663" l="1"/>
  <c r="AE2663"/>
  <c r="AH2663" l="1"/>
  <c r="T2664"/>
  <c r="AG2664" l="1"/>
  <c r="S2665"/>
  <c r="R2666" s="1"/>
  <c r="AJ2663"/>
  <c r="AI2663" s="1"/>
  <c r="V2664"/>
  <c r="X2664" s="1"/>
  <c r="Z2664" s="1"/>
  <c r="U2664"/>
  <c r="W2664" s="1"/>
  <c r="AA2664" s="1"/>
  <c r="AB2664" l="1"/>
  <c r="AD2664" s="1"/>
  <c r="Y2664"/>
  <c r="AC2664" s="1"/>
  <c r="AE2664" l="1"/>
  <c r="AF2664"/>
  <c r="AH2664" l="1"/>
  <c r="T2665"/>
  <c r="AG2665" l="1"/>
  <c r="S2666"/>
  <c r="R2667" s="1"/>
  <c r="V2665"/>
  <c r="X2665" s="1"/>
  <c r="Z2665" s="1"/>
  <c r="U2665"/>
  <c r="W2665" s="1"/>
  <c r="Y2665" s="1"/>
  <c r="AJ2664"/>
  <c r="AI2664" s="1"/>
  <c r="AB2665" l="1"/>
  <c r="AD2665" s="1"/>
  <c r="AA2665"/>
  <c r="AC2665" s="1"/>
  <c r="AE2665" l="1"/>
  <c r="AF2665"/>
  <c r="AH2665" l="1"/>
  <c r="T2666"/>
  <c r="AG2666" l="1"/>
  <c r="S2667"/>
  <c r="R2668" s="1"/>
  <c r="AJ2665"/>
  <c r="AI2665" s="1"/>
  <c r="V2666"/>
  <c r="X2666" s="1"/>
  <c r="Z2666" s="1"/>
  <c r="U2666"/>
  <c r="W2666" s="1"/>
  <c r="Y2666" s="1"/>
  <c r="AB2666" l="1"/>
  <c r="AD2666" s="1"/>
  <c r="AA2666"/>
  <c r="AC2666" s="1"/>
  <c r="AF2666" l="1"/>
  <c r="AE2666"/>
  <c r="AH2666" s="1"/>
  <c r="AJ2666" s="1"/>
  <c r="H32" i="11" s="1"/>
  <c r="T2667" i="10"/>
  <c r="AI2666" l="1"/>
  <c r="G32" i="11" s="1"/>
  <c r="AG2667" i="10"/>
  <c r="S2668"/>
  <c r="R2669" s="1"/>
  <c r="U2667"/>
  <c r="W2667" s="1"/>
  <c r="Y2667" s="1"/>
  <c r="V2667"/>
  <c r="X2667" s="1"/>
  <c r="Z2667" s="1"/>
  <c r="AA2667" l="1"/>
  <c r="AC2667" s="1"/>
  <c r="AB2667"/>
  <c r="AD2667" s="1"/>
  <c r="AE2667" l="1"/>
  <c r="AH2667" s="1"/>
  <c r="AJ2667" s="1"/>
  <c r="AF2667"/>
  <c r="T2668"/>
  <c r="AI2667" l="1"/>
  <c r="AG2668"/>
  <c r="S2669"/>
  <c r="R2670" s="1"/>
  <c r="V2668"/>
  <c r="X2668" s="1"/>
  <c r="Z2668" s="1"/>
  <c r="U2668"/>
  <c r="W2668" s="1"/>
  <c r="Y2668" s="1"/>
  <c r="AB2668" l="1"/>
  <c r="AD2668" s="1"/>
  <c r="AA2668"/>
  <c r="AC2668" s="1"/>
  <c r="AF2668" l="1"/>
  <c r="AE2668"/>
  <c r="AH2668" l="1"/>
  <c r="T2669"/>
  <c r="AG2669" l="1"/>
  <c r="S2670"/>
  <c r="R2671" s="1"/>
  <c r="U2669"/>
  <c r="W2669" s="1"/>
  <c r="Y2669" s="1"/>
  <c r="V2669"/>
  <c r="X2669" s="1"/>
  <c r="AB2669" s="1"/>
  <c r="AJ2668"/>
  <c r="AI2668" s="1"/>
  <c r="AA2669" l="1"/>
  <c r="AC2669" s="1"/>
  <c r="Z2669"/>
  <c r="AD2669" l="1"/>
  <c r="AF2669" l="1"/>
  <c r="AE2669"/>
  <c r="AH2669" l="1"/>
  <c r="T2670"/>
  <c r="AG2670" l="1"/>
  <c r="S2671"/>
  <c r="R2672" s="1"/>
  <c r="U2670"/>
  <c r="W2670" s="1"/>
  <c r="Y2670" s="1"/>
  <c r="V2670"/>
  <c r="X2670" s="1"/>
  <c r="Z2670" s="1"/>
  <c r="AJ2669"/>
  <c r="AI2669" s="1"/>
  <c r="AA2670" l="1"/>
  <c r="AC2670" s="1"/>
  <c r="AB2670"/>
  <c r="AD2670" s="1"/>
  <c r="AE2670" l="1"/>
  <c r="AF2670"/>
  <c r="AH2670" l="1"/>
  <c r="T2671"/>
  <c r="AG2671" l="1"/>
  <c r="S2672"/>
  <c r="R2673" s="1"/>
  <c r="AJ2670"/>
  <c r="AI2670" s="1"/>
  <c r="V2671"/>
  <c r="X2671" s="1"/>
  <c r="Z2671" s="1"/>
  <c r="U2671"/>
  <c r="W2671" s="1"/>
  <c r="Y2671" s="1"/>
  <c r="AB2671" l="1"/>
  <c r="AD2671" s="1"/>
  <c r="AA2671"/>
  <c r="AC2671" s="1"/>
  <c r="AE2671" l="1"/>
  <c r="AF2671"/>
  <c r="AH2671" l="1"/>
  <c r="T2672"/>
  <c r="AG2672" l="1"/>
  <c r="S2673"/>
  <c r="R2674" s="1"/>
  <c r="AJ2671"/>
  <c r="AI2671" s="1"/>
  <c r="U2672"/>
  <c r="W2672" s="1"/>
  <c r="AA2672" s="1"/>
  <c r="V2672"/>
  <c r="X2672" s="1"/>
  <c r="AB2672" s="1"/>
  <c r="Y2672" l="1"/>
  <c r="Z2672"/>
  <c r="AC2672" l="1"/>
  <c r="AD2672"/>
  <c r="AE2672" l="1"/>
  <c r="AF2672"/>
  <c r="AH2672" l="1"/>
  <c r="T2673"/>
  <c r="AG2673" l="1"/>
  <c r="S2674"/>
  <c r="R2675" s="1"/>
  <c r="AJ2672"/>
  <c r="AI2672" s="1"/>
  <c r="U2673"/>
  <c r="W2673" s="1"/>
  <c r="AA2673" s="1"/>
  <c r="V2673"/>
  <c r="X2673" s="1"/>
  <c r="Z2673" s="1"/>
  <c r="AB2673" l="1"/>
  <c r="AD2673" s="1"/>
  <c r="Y2673"/>
  <c r="AC2673" s="1"/>
  <c r="AE2673" l="1"/>
  <c r="AF2673"/>
  <c r="AH2673" l="1"/>
  <c r="T2674"/>
  <c r="AG2674" l="1"/>
  <c r="S2675"/>
  <c r="R2676" s="1"/>
  <c r="AJ2673"/>
  <c r="AI2673" s="1"/>
  <c r="U2674"/>
  <c r="W2674" s="1"/>
  <c r="Y2674" s="1"/>
  <c r="V2674"/>
  <c r="X2674" s="1"/>
  <c r="AB2674" s="1"/>
  <c r="AA2674" l="1"/>
  <c r="AC2674" s="1"/>
  <c r="Z2674"/>
  <c r="AD2674" l="1"/>
  <c r="AE2674" s="1"/>
  <c r="AH2674" l="1"/>
  <c r="T2675"/>
  <c r="AF2674"/>
  <c r="AG2675" l="1"/>
  <c r="S2676"/>
  <c r="R2677" s="1"/>
  <c r="AJ2674"/>
  <c r="AI2674" s="1"/>
  <c r="U2675"/>
  <c r="W2675" s="1"/>
  <c r="Y2675" s="1"/>
  <c r="V2675"/>
  <c r="X2675" s="1"/>
  <c r="AB2675" s="1"/>
  <c r="AA2675" l="1"/>
  <c r="AC2675" s="1"/>
  <c r="Z2675"/>
  <c r="AD2675" l="1"/>
  <c r="AE2675" l="1"/>
  <c r="AF2675"/>
  <c r="AH2675" l="1"/>
  <c r="T2676"/>
  <c r="AG2676" l="1"/>
  <c r="S2677"/>
  <c r="R2678" s="1"/>
  <c r="U2676"/>
  <c r="W2676" s="1"/>
  <c r="Y2676" s="1"/>
  <c r="V2676"/>
  <c r="X2676" s="1"/>
  <c r="AB2676" s="1"/>
  <c r="AJ2675"/>
  <c r="AI2675" s="1"/>
  <c r="AA2676" l="1"/>
  <c r="AC2676" s="1"/>
  <c r="Z2676"/>
  <c r="AD2676" l="1"/>
  <c r="AE2676" l="1"/>
  <c r="AF2676"/>
  <c r="AH2676" l="1"/>
  <c r="T2677"/>
  <c r="AG2677" l="1"/>
  <c r="S2678"/>
  <c r="R2679" s="1"/>
  <c r="V2677"/>
  <c r="U2677"/>
  <c r="W2677" s="1"/>
  <c r="Y2677" s="1"/>
  <c r="X2677"/>
  <c r="Z2677" s="1"/>
  <c r="AJ2676"/>
  <c r="AI2676" s="1"/>
  <c r="AB2677" l="1"/>
  <c r="AD2677" s="1"/>
  <c r="AA2677"/>
  <c r="AC2677" s="1"/>
  <c r="AF2677" l="1"/>
  <c r="AE2677"/>
  <c r="AH2677" l="1"/>
  <c r="T2678"/>
  <c r="AG2678" l="1"/>
  <c r="S2679"/>
  <c r="R2680" s="1"/>
  <c r="AJ2677"/>
  <c r="AI2677" s="1"/>
  <c r="U2678"/>
  <c r="W2678" s="1"/>
  <c r="Y2678" s="1"/>
  <c r="V2678"/>
  <c r="X2678" s="1"/>
  <c r="Z2678" s="1"/>
  <c r="AA2678" l="1"/>
  <c r="AC2678" s="1"/>
  <c r="AB2678"/>
  <c r="AD2678" s="1"/>
  <c r="AF2678" l="1"/>
  <c r="AE2678"/>
  <c r="AH2678" l="1"/>
  <c r="T2679"/>
  <c r="AG2679" l="1"/>
  <c r="S2680"/>
  <c r="R2681" s="1"/>
  <c r="V2679"/>
  <c r="X2679" s="1"/>
  <c r="AB2679" s="1"/>
  <c r="U2679"/>
  <c r="W2679" s="1"/>
  <c r="Y2679" s="1"/>
  <c r="AJ2678"/>
  <c r="AI2678" s="1"/>
  <c r="AA2679" l="1"/>
  <c r="AC2679" s="1"/>
  <c r="Z2679"/>
  <c r="AD2679" l="1"/>
  <c r="AE2679" l="1"/>
  <c r="AF2679"/>
  <c r="AH2679" l="1"/>
  <c r="T2680"/>
  <c r="AG2680" l="1"/>
  <c r="S2681"/>
  <c r="R2682" s="1"/>
  <c r="V2680"/>
  <c r="X2680" s="1"/>
  <c r="Z2680" s="1"/>
  <c r="U2680"/>
  <c r="W2680" s="1"/>
  <c r="Y2680" s="1"/>
  <c r="AJ2679"/>
  <c r="AI2679" s="1"/>
  <c r="AB2680" l="1"/>
  <c r="AD2680" s="1"/>
  <c r="AA2680"/>
  <c r="AC2680" s="1"/>
  <c r="AF2680" l="1"/>
  <c r="AE2680"/>
  <c r="AH2680" l="1"/>
  <c r="T2681"/>
  <c r="AG2681" l="1"/>
  <c r="S2682"/>
  <c r="R2683" s="1"/>
  <c r="U2681"/>
  <c r="W2681" s="1"/>
  <c r="Y2681" s="1"/>
  <c r="V2681"/>
  <c r="X2681" s="1"/>
  <c r="Z2681" s="1"/>
  <c r="AJ2680"/>
  <c r="AI2680" s="1"/>
  <c r="AB2681" l="1"/>
  <c r="AD2681" s="1"/>
  <c r="AA2681"/>
  <c r="AC2681" s="1"/>
  <c r="AE2681" l="1"/>
  <c r="AF2681"/>
  <c r="AH2681" l="1"/>
  <c r="T2682"/>
  <c r="AG2682" l="1"/>
  <c r="S2683"/>
  <c r="R2684" s="1"/>
  <c r="V2682"/>
  <c r="X2682" s="1"/>
  <c r="AB2682" s="1"/>
  <c r="U2682"/>
  <c r="W2682" s="1"/>
  <c r="Y2682" s="1"/>
  <c r="AJ2681"/>
  <c r="AI2681" s="1"/>
  <c r="AA2682" l="1"/>
  <c r="AC2682" s="1"/>
  <c r="Z2682"/>
  <c r="AD2682" l="1"/>
  <c r="AE2682" s="1"/>
  <c r="AH2682" l="1"/>
  <c r="T2683"/>
  <c r="AF2682"/>
  <c r="AG2683" l="1"/>
  <c r="S2684"/>
  <c r="R2685" s="1"/>
  <c r="AJ2682"/>
  <c r="AI2682" s="1"/>
  <c r="U2683"/>
  <c r="W2683" s="1"/>
  <c r="AA2683" s="1"/>
  <c r="V2683"/>
  <c r="X2683" s="1"/>
  <c r="Z2683" s="1"/>
  <c r="AB2683" l="1"/>
  <c r="AD2683" s="1"/>
  <c r="Y2683"/>
  <c r="AC2683" s="1"/>
  <c r="AF2683" l="1"/>
  <c r="AE2683"/>
  <c r="AH2683" l="1"/>
  <c r="T2684"/>
  <c r="AG2684" l="1"/>
  <c r="S2685"/>
  <c r="R2686" s="1"/>
  <c r="V2684"/>
  <c r="X2684" s="1"/>
  <c r="Z2684" s="1"/>
  <c r="U2684"/>
  <c r="W2684" s="1"/>
  <c r="Y2684" s="1"/>
  <c r="AJ2683"/>
  <c r="AI2683" s="1"/>
  <c r="AA2684" l="1"/>
  <c r="AC2684" s="1"/>
  <c r="AB2684"/>
  <c r="AD2684" s="1"/>
  <c r="AF2684" l="1"/>
  <c r="AE2684"/>
  <c r="AH2684" l="1"/>
  <c r="T2685"/>
  <c r="AG2685" l="1"/>
  <c r="S2686"/>
  <c r="R2687" s="1"/>
  <c r="V2685"/>
  <c r="X2685" s="1"/>
  <c r="AB2685" s="1"/>
  <c r="U2685"/>
  <c r="W2685" s="1"/>
  <c r="Y2685" s="1"/>
  <c r="AJ2684"/>
  <c r="AI2684" s="1"/>
  <c r="AA2685" l="1"/>
  <c r="AC2685" s="1"/>
  <c r="Z2685"/>
  <c r="AD2685" l="1"/>
  <c r="AE2685" s="1"/>
  <c r="AH2685" l="1"/>
  <c r="T2686"/>
  <c r="AF2685"/>
  <c r="AG2686" l="1"/>
  <c r="S2687"/>
  <c r="R2688" s="1"/>
  <c r="AJ2685"/>
  <c r="AI2685" s="1"/>
  <c r="U2686"/>
  <c r="W2686" s="1"/>
  <c r="Y2686" s="1"/>
  <c r="V2686"/>
  <c r="X2686" s="1"/>
  <c r="Z2686" s="1"/>
  <c r="AB2686" l="1"/>
  <c r="AD2686" s="1"/>
  <c r="AA2686"/>
  <c r="AC2686" s="1"/>
  <c r="AF2686" l="1"/>
  <c r="AE2686"/>
  <c r="AH2686" s="1"/>
  <c r="AJ2686" s="1"/>
  <c r="T2687"/>
  <c r="AI2686" l="1"/>
  <c r="AG2687"/>
  <c r="S2688"/>
  <c r="R2689" s="1"/>
  <c r="U2687"/>
  <c r="W2687" s="1"/>
  <c r="AA2687" s="1"/>
  <c r="V2687"/>
  <c r="X2687" s="1"/>
  <c r="Z2687" s="1"/>
  <c r="AB2687" l="1"/>
  <c r="AD2687" s="1"/>
  <c r="Y2687"/>
  <c r="AC2687" s="1"/>
  <c r="AE2687" l="1"/>
  <c r="AH2687" s="1"/>
  <c r="AF2687"/>
  <c r="AJ2687" l="1"/>
  <c r="AI2687" s="1"/>
  <c r="T2688"/>
  <c r="AG2688" l="1"/>
  <c r="S2689"/>
  <c r="R2690" s="1"/>
  <c r="V2688"/>
  <c r="X2688" s="1"/>
  <c r="Z2688" s="1"/>
  <c r="U2688"/>
  <c r="W2688" s="1"/>
  <c r="Y2688" s="1"/>
  <c r="AB2688" l="1"/>
  <c r="AD2688" s="1"/>
  <c r="AA2688"/>
  <c r="AC2688" s="1"/>
  <c r="AE2688" l="1"/>
  <c r="AF2688"/>
  <c r="AH2688"/>
  <c r="T2689"/>
  <c r="AG2689" l="1"/>
  <c r="S2690"/>
  <c r="R2691" s="1"/>
  <c r="U2689"/>
  <c r="W2689" s="1"/>
  <c r="Y2689" s="1"/>
  <c r="V2689"/>
  <c r="X2689" s="1"/>
  <c r="AB2689" s="1"/>
  <c r="AJ2688"/>
  <c r="AI2688" s="1"/>
  <c r="AA2689" l="1"/>
  <c r="AC2689" s="1"/>
  <c r="Z2689"/>
  <c r="AD2689" l="1"/>
  <c r="AE2689" l="1"/>
  <c r="AF2689"/>
  <c r="AH2689" l="1"/>
  <c r="T2690"/>
  <c r="AG2690" l="1"/>
  <c r="S2691"/>
  <c r="R2692" s="1"/>
  <c r="V2690"/>
  <c r="X2690" s="1"/>
  <c r="Z2690" s="1"/>
  <c r="U2690"/>
  <c r="W2690" s="1"/>
  <c r="Y2690" s="1"/>
  <c r="AJ2689"/>
  <c r="AI2689" s="1"/>
  <c r="AA2690" l="1"/>
  <c r="AC2690" s="1"/>
  <c r="AB2690"/>
  <c r="AD2690" s="1"/>
  <c r="AF2690" l="1"/>
  <c r="AE2690"/>
  <c r="AH2690" l="1"/>
  <c r="T2691"/>
  <c r="AG2691" l="1"/>
  <c r="S2692"/>
  <c r="R2693" s="1"/>
  <c r="V2691"/>
  <c r="X2691" s="1"/>
  <c r="AB2691" s="1"/>
  <c r="U2691"/>
  <c r="W2691" s="1"/>
  <c r="Y2691" s="1"/>
  <c r="AJ2690"/>
  <c r="AI2690" s="1"/>
  <c r="AA2691" l="1"/>
  <c r="AC2691" s="1"/>
  <c r="Z2691"/>
  <c r="AD2691" l="1"/>
  <c r="AF2691" s="1"/>
  <c r="AE2691" l="1"/>
  <c r="AH2691" l="1"/>
  <c r="T2692"/>
  <c r="AG2692" l="1"/>
  <c r="S2693"/>
  <c r="R2694" s="1"/>
  <c r="U2692"/>
  <c r="W2692" s="1"/>
  <c r="Y2692" s="1"/>
  <c r="V2692"/>
  <c r="X2692" s="1"/>
  <c r="Z2692" s="1"/>
  <c r="AJ2691"/>
  <c r="AI2691" s="1"/>
  <c r="AB2692" l="1"/>
  <c r="AD2692" s="1"/>
  <c r="AA2692"/>
  <c r="AC2692" s="1"/>
  <c r="AE2692" l="1"/>
  <c r="AH2692" s="1"/>
  <c r="AJ2692" s="1"/>
  <c r="AF2692"/>
  <c r="T2693"/>
  <c r="AI2692" l="1"/>
  <c r="AG2693"/>
  <c r="S2694"/>
  <c r="R2695" s="1"/>
  <c r="U2693"/>
  <c r="W2693" s="1"/>
  <c r="Y2693" s="1"/>
  <c r="V2693"/>
  <c r="X2693" s="1"/>
  <c r="Z2693" s="1"/>
  <c r="AB2693" l="1"/>
  <c r="AD2693" s="1"/>
  <c r="AA2693"/>
  <c r="AC2693" s="1"/>
  <c r="AF2693" l="1"/>
  <c r="AE2693"/>
  <c r="AH2693" l="1"/>
  <c r="T2694"/>
  <c r="AG2694" l="1"/>
  <c r="S2695"/>
  <c r="R2696" s="1"/>
  <c r="AJ2693"/>
  <c r="AI2693" s="1"/>
  <c r="V2694"/>
  <c r="X2694" s="1"/>
  <c r="Z2694" s="1"/>
  <c r="U2694"/>
  <c r="W2694" s="1"/>
  <c r="Y2694" s="1"/>
  <c r="AB2694" l="1"/>
  <c r="AD2694" s="1"/>
  <c r="AA2694"/>
  <c r="AC2694" s="1"/>
  <c r="AE2694" l="1"/>
  <c r="AF2694"/>
  <c r="AH2694" l="1"/>
  <c r="T2695"/>
  <c r="AG2695" l="1"/>
  <c r="S2696"/>
  <c r="R2697" s="1"/>
  <c r="AJ2694"/>
  <c r="AI2694" s="1"/>
  <c r="V2695"/>
  <c r="X2695" s="1"/>
  <c r="Z2695" s="1"/>
  <c r="U2695"/>
  <c r="W2695" s="1"/>
  <c r="Y2695" s="1"/>
  <c r="AB2695" l="1"/>
  <c r="AD2695" s="1"/>
  <c r="AA2695"/>
  <c r="AC2695" s="1"/>
  <c r="AF2695" l="1"/>
  <c r="AE2695"/>
  <c r="AH2695" s="1"/>
  <c r="AJ2695" s="1"/>
  <c r="T2696"/>
  <c r="AI2695" l="1"/>
  <c r="AG2696"/>
  <c r="S2697"/>
  <c r="R2698" s="1"/>
  <c r="V2696"/>
  <c r="X2696" s="1"/>
  <c r="AB2696" s="1"/>
  <c r="U2696"/>
  <c r="W2696" s="1"/>
  <c r="AA2696" s="1"/>
  <c r="Y2696" l="1"/>
  <c r="AC2696" s="1"/>
  <c r="Z2696"/>
  <c r="AD2696" l="1"/>
  <c r="AE2696" s="1"/>
  <c r="AH2696" l="1"/>
  <c r="T2697"/>
  <c r="AF2696"/>
  <c r="AG2697" l="1"/>
  <c r="S2698"/>
  <c r="R2699" s="1"/>
  <c r="U2697"/>
  <c r="W2697" s="1"/>
  <c r="Y2697" s="1"/>
  <c r="V2697"/>
  <c r="X2697" s="1"/>
  <c r="Z2697" s="1"/>
  <c r="AJ2696"/>
  <c r="AI2696" s="1"/>
  <c r="AB2697" l="1"/>
  <c r="AD2697" s="1"/>
  <c r="AA2697"/>
  <c r="AC2697" s="1"/>
  <c r="AE2697" l="1"/>
  <c r="AF2697"/>
  <c r="AH2697" l="1"/>
  <c r="T2698"/>
  <c r="AG2698" l="1"/>
  <c r="S2699"/>
  <c r="R2700" s="1"/>
  <c r="V2698"/>
  <c r="X2698" s="1"/>
  <c r="Z2698" s="1"/>
  <c r="U2698"/>
  <c r="W2698" s="1"/>
  <c r="AA2698" s="1"/>
  <c r="AJ2697"/>
  <c r="AI2697" s="1"/>
  <c r="AB2698" l="1"/>
  <c r="AD2698" s="1"/>
  <c r="Y2698"/>
  <c r="AC2698" s="1"/>
  <c r="AE2698" l="1"/>
  <c r="AF2698"/>
  <c r="AH2698" l="1"/>
  <c r="T2699"/>
  <c r="AG2699" l="1"/>
  <c r="S2700"/>
  <c r="R2701" s="1"/>
  <c r="U2699"/>
  <c r="W2699" s="1"/>
  <c r="Y2699" s="1"/>
  <c r="V2699"/>
  <c r="X2699" s="1"/>
  <c r="Z2699" s="1"/>
  <c r="AJ2698"/>
  <c r="AI2698" s="1"/>
  <c r="AB2699" l="1"/>
  <c r="AD2699" s="1"/>
  <c r="AA2699"/>
  <c r="AC2699" s="1"/>
  <c r="AE2699" l="1"/>
  <c r="AF2699"/>
  <c r="AH2699" l="1"/>
  <c r="T2700"/>
  <c r="AG2700" l="1"/>
  <c r="S2701"/>
  <c r="R2702" s="1"/>
  <c r="AJ2699"/>
  <c r="AI2699" s="1"/>
  <c r="U2700"/>
  <c r="W2700" s="1"/>
  <c r="Y2700" s="1"/>
  <c r="V2700"/>
  <c r="X2700" s="1"/>
  <c r="Z2700" s="1"/>
  <c r="AA2700" l="1"/>
  <c r="AC2700" s="1"/>
  <c r="AB2700"/>
  <c r="AD2700" s="1"/>
  <c r="AE2700" l="1"/>
  <c r="AF2700"/>
  <c r="AH2700" l="1"/>
  <c r="T2701"/>
  <c r="AG2701" l="1"/>
  <c r="S2702"/>
  <c r="R2703" s="1"/>
  <c r="AJ2700"/>
  <c r="AI2700" s="1"/>
  <c r="V2701"/>
  <c r="X2701" s="1"/>
  <c r="Z2701" s="1"/>
  <c r="U2701"/>
  <c r="W2701" s="1"/>
  <c r="AA2701" s="1"/>
  <c r="AB2701" l="1"/>
  <c r="AD2701" s="1"/>
  <c r="Y2701"/>
  <c r="AC2701" s="1"/>
  <c r="AF2701" l="1"/>
  <c r="AE2701"/>
  <c r="AH2701" l="1"/>
  <c r="T2702"/>
  <c r="AG2702" l="1"/>
  <c r="S2703"/>
  <c r="R2704" s="1"/>
  <c r="AJ2701"/>
  <c r="AI2701" s="1"/>
  <c r="V2702"/>
  <c r="X2702" s="1"/>
  <c r="Z2702" s="1"/>
  <c r="U2702"/>
  <c r="W2702" s="1"/>
  <c r="Y2702" s="1"/>
  <c r="AB2702" l="1"/>
  <c r="AD2702" s="1"/>
  <c r="AA2702"/>
  <c r="AC2702" s="1"/>
  <c r="AF2702" l="1"/>
  <c r="AE2702"/>
  <c r="AH2702" s="1"/>
  <c r="AJ2702" s="1"/>
  <c r="T2703"/>
  <c r="AI2702" l="1"/>
  <c r="AG2703"/>
  <c r="S2704"/>
  <c r="R2705" s="1"/>
  <c r="V2703"/>
  <c r="X2703" s="1"/>
  <c r="Z2703" s="1"/>
  <c r="U2703"/>
  <c r="W2703" s="1"/>
  <c r="Y2703" s="1"/>
  <c r="AB2703" l="1"/>
  <c r="AD2703" s="1"/>
  <c r="AA2703"/>
  <c r="AC2703" s="1"/>
  <c r="AE2703" l="1"/>
  <c r="AF2703"/>
  <c r="T2704"/>
  <c r="AH2703"/>
  <c r="AG2704" l="1"/>
  <c r="S2705"/>
  <c r="R2706" s="1"/>
  <c r="AJ2703"/>
  <c r="AI2703" s="1"/>
  <c r="V2704"/>
  <c r="X2704" s="1"/>
  <c r="Z2704" s="1"/>
  <c r="U2704"/>
  <c r="W2704" s="1"/>
  <c r="Y2704" s="1"/>
  <c r="AB2704" l="1"/>
  <c r="AD2704" s="1"/>
  <c r="AA2704"/>
  <c r="AC2704" s="1"/>
  <c r="AE2704" l="1"/>
  <c r="AH2704" s="1"/>
  <c r="AJ2704" s="1"/>
  <c r="AF2704"/>
  <c r="T2705"/>
  <c r="AI2704" l="1"/>
  <c r="AG2705"/>
  <c r="S2706"/>
  <c r="R2707" s="1"/>
  <c r="V2705"/>
  <c r="X2705" s="1"/>
  <c r="Z2705" s="1"/>
  <c r="U2705"/>
  <c r="W2705" s="1"/>
  <c r="Y2705" s="1"/>
  <c r="AA2705" l="1"/>
  <c r="AC2705" s="1"/>
  <c r="AB2705"/>
  <c r="AD2705" s="1"/>
  <c r="AE2705" l="1"/>
  <c r="AH2705" s="1"/>
  <c r="AJ2705" s="1"/>
  <c r="AF2705"/>
  <c r="T2706"/>
  <c r="AI2705" l="1"/>
  <c r="AG2706"/>
  <c r="S2707"/>
  <c r="R2708" s="1"/>
  <c r="U2706"/>
  <c r="W2706" s="1"/>
  <c r="AA2706" s="1"/>
  <c r="V2706"/>
  <c r="X2706" s="1"/>
  <c r="Z2706" s="1"/>
  <c r="AB2706" l="1"/>
  <c r="AD2706" s="1"/>
  <c r="Y2706"/>
  <c r="AC2706" s="1"/>
  <c r="AF2706" l="1"/>
  <c r="AE2706"/>
  <c r="AH2706" l="1"/>
  <c r="T2707"/>
  <c r="AG2707" l="1"/>
  <c r="S2708"/>
  <c r="R2709" s="1"/>
  <c r="U2707"/>
  <c r="W2707" s="1"/>
  <c r="AA2707" s="1"/>
  <c r="V2707"/>
  <c r="X2707" s="1"/>
  <c r="Z2707" s="1"/>
  <c r="AJ2706"/>
  <c r="AI2706" s="1"/>
  <c r="AB2707" l="1"/>
  <c r="AD2707" s="1"/>
  <c r="Y2707"/>
  <c r="AC2707" s="1"/>
  <c r="AF2707" l="1"/>
  <c r="AE2707"/>
  <c r="AH2707" l="1"/>
  <c r="T2708"/>
  <c r="AG2708" l="1"/>
  <c r="S2709"/>
  <c r="R2710" s="1"/>
  <c r="V2708"/>
  <c r="X2708" s="1"/>
  <c r="AB2708" s="1"/>
  <c r="U2708"/>
  <c r="W2708" s="1"/>
  <c r="AA2708" s="1"/>
  <c r="AJ2707"/>
  <c r="AI2707" s="1"/>
  <c r="Z2708" l="1"/>
  <c r="Y2708"/>
  <c r="AC2708" s="1"/>
  <c r="AD2708" l="1"/>
  <c r="AE2708" s="1"/>
  <c r="AH2708" l="1"/>
  <c r="T2709"/>
  <c r="AF2708"/>
  <c r="AG2709" l="1"/>
  <c r="S2710"/>
  <c r="R2711" s="1"/>
  <c r="U2709"/>
  <c r="W2709" s="1"/>
  <c r="Y2709" s="1"/>
  <c r="V2709"/>
  <c r="X2709" s="1"/>
  <c r="AB2709" s="1"/>
  <c r="AJ2708"/>
  <c r="AI2708" s="1"/>
  <c r="AA2709" l="1"/>
  <c r="AC2709" s="1"/>
  <c r="Z2709"/>
  <c r="AD2709" l="1"/>
  <c r="AE2709" l="1"/>
  <c r="AF2709"/>
  <c r="AH2709" l="1"/>
  <c r="T2710"/>
  <c r="AG2710" l="1"/>
  <c r="S2711"/>
  <c r="R2712" s="1"/>
  <c r="AJ2709"/>
  <c r="AI2709" s="1"/>
  <c r="V2710"/>
  <c r="X2710" s="1"/>
  <c r="AB2710" s="1"/>
  <c r="U2710"/>
  <c r="W2710" s="1"/>
  <c r="Y2710" s="1"/>
  <c r="AA2710" l="1"/>
  <c r="AC2710" s="1"/>
  <c r="Z2710"/>
  <c r="AD2710" l="1"/>
  <c r="AE2710" l="1"/>
  <c r="AF2710"/>
  <c r="AH2710" l="1"/>
  <c r="T2711"/>
  <c r="AG2711" l="1"/>
  <c r="S2712"/>
  <c r="R2713" s="1"/>
  <c r="AJ2710"/>
  <c r="AI2710" s="1"/>
  <c r="U2711"/>
  <c r="W2711" s="1"/>
  <c r="Y2711" s="1"/>
  <c r="V2711"/>
  <c r="X2711" s="1"/>
  <c r="Z2711" s="1"/>
  <c r="AA2711" l="1"/>
  <c r="AC2711" s="1"/>
  <c r="AB2711"/>
  <c r="AD2711" s="1"/>
  <c r="AE2711" l="1"/>
  <c r="T2712"/>
  <c r="AH2711"/>
  <c r="AF2711"/>
  <c r="AG2712" l="1"/>
  <c r="S2713"/>
  <c r="R2714" s="1"/>
  <c r="AJ2711"/>
  <c r="AI2711" s="1"/>
  <c r="V2712"/>
  <c r="X2712" s="1"/>
  <c r="Z2712" s="1"/>
  <c r="U2712"/>
  <c r="W2712" s="1"/>
  <c r="Y2712" s="1"/>
  <c r="AB2712" l="1"/>
  <c r="AD2712" s="1"/>
  <c r="AA2712"/>
  <c r="AC2712" s="1"/>
  <c r="AF2712" l="1"/>
  <c r="AE2712"/>
  <c r="AH2712" l="1"/>
  <c r="T2713"/>
  <c r="AG2713" l="1"/>
  <c r="S2714"/>
  <c r="R2715" s="1"/>
  <c r="U2713"/>
  <c r="W2713" s="1"/>
  <c r="Y2713" s="1"/>
  <c r="V2713"/>
  <c r="X2713" s="1"/>
  <c r="AB2713" s="1"/>
  <c r="AJ2712"/>
  <c r="AI2712" s="1"/>
  <c r="AA2713" l="1"/>
  <c r="AC2713" s="1"/>
  <c r="Z2713"/>
  <c r="AD2713" l="1"/>
  <c r="AE2713" s="1"/>
  <c r="AH2713" l="1"/>
  <c r="T2714"/>
  <c r="AF2713"/>
  <c r="AG2714" l="1"/>
  <c r="S2715"/>
  <c r="R2716" s="1"/>
  <c r="U2714"/>
  <c r="W2714" s="1"/>
  <c r="Y2714" s="1"/>
  <c r="V2714"/>
  <c r="X2714" s="1"/>
  <c r="Z2714" s="1"/>
  <c r="AJ2713"/>
  <c r="AI2713" s="1"/>
  <c r="AB2714" l="1"/>
  <c r="AD2714" s="1"/>
  <c r="AA2714"/>
  <c r="AC2714" s="1"/>
  <c r="AE2714" l="1"/>
  <c r="AF2714"/>
  <c r="AH2714" l="1"/>
  <c r="T2715"/>
  <c r="AG2715" l="1"/>
  <c r="S2716"/>
  <c r="R2717" s="1"/>
  <c r="AJ2714"/>
  <c r="AI2714" s="1"/>
  <c r="V2715"/>
  <c r="X2715" s="1"/>
  <c r="Z2715" s="1"/>
  <c r="U2715"/>
  <c r="W2715" s="1"/>
  <c r="AA2715" s="1"/>
  <c r="AB2715" l="1"/>
  <c r="AD2715" s="1"/>
  <c r="Y2715"/>
  <c r="AC2715" s="1"/>
  <c r="AE2715" l="1"/>
  <c r="AF2715"/>
  <c r="AH2715" l="1"/>
  <c r="T2716"/>
  <c r="AG2716" l="1"/>
  <c r="S2717"/>
  <c r="R2718" s="1"/>
  <c r="AJ2715"/>
  <c r="AI2715" s="1"/>
  <c r="V2716"/>
  <c r="X2716" s="1"/>
  <c r="Z2716" s="1"/>
  <c r="U2716"/>
  <c r="W2716" s="1"/>
  <c r="AA2716" s="1"/>
  <c r="AB2716" l="1"/>
  <c r="AD2716" s="1"/>
  <c r="Y2716"/>
  <c r="AC2716" s="1"/>
  <c r="AF2716" l="1"/>
  <c r="AE2716"/>
  <c r="AH2716" l="1"/>
  <c r="T2717"/>
  <c r="AG2717" l="1"/>
  <c r="S2718"/>
  <c r="R2719" s="1"/>
  <c r="AJ2716"/>
  <c r="AI2716" s="1"/>
  <c r="U2717"/>
  <c r="W2717" s="1"/>
  <c r="Y2717" s="1"/>
  <c r="V2717"/>
  <c r="X2717" s="1"/>
  <c r="Z2717" s="1"/>
  <c r="AA2717" l="1"/>
  <c r="AC2717" s="1"/>
  <c r="AB2717"/>
  <c r="AD2717" s="1"/>
  <c r="AE2717" l="1"/>
  <c r="AH2717" s="1"/>
  <c r="AJ2717" s="1"/>
  <c r="AF2717"/>
  <c r="T2718"/>
  <c r="AI2717" l="1"/>
  <c r="AG2718"/>
  <c r="S2719"/>
  <c r="R2720" s="1"/>
  <c r="U2718"/>
  <c r="W2718" s="1"/>
  <c r="Y2718" s="1"/>
  <c r="V2718"/>
  <c r="X2718" s="1"/>
  <c r="Z2718" s="1"/>
  <c r="AB2718" l="1"/>
  <c r="AD2718" s="1"/>
  <c r="AA2718"/>
  <c r="AC2718" s="1"/>
  <c r="AF2718" l="1"/>
  <c r="AE2718"/>
  <c r="AH2718" s="1"/>
  <c r="AJ2718" s="1"/>
  <c r="T2719"/>
  <c r="AI2718" l="1"/>
  <c r="AG2719"/>
  <c r="S2720"/>
  <c r="R2721" s="1"/>
  <c r="V2719"/>
  <c r="X2719" s="1"/>
  <c r="Z2719" s="1"/>
  <c r="U2719"/>
  <c r="W2719" s="1"/>
  <c r="AA2719" s="1"/>
  <c r="AB2719" l="1"/>
  <c r="AD2719" s="1"/>
  <c r="Y2719"/>
  <c r="AC2719" s="1"/>
  <c r="AF2719" l="1"/>
  <c r="AE2719"/>
  <c r="AH2719" l="1"/>
  <c r="T2720"/>
  <c r="AG2720" l="1"/>
  <c r="S2721"/>
  <c r="R2722" s="1"/>
  <c r="AJ2719"/>
  <c r="AI2719" s="1"/>
  <c r="U2720"/>
  <c r="W2720" s="1"/>
  <c r="Y2720" s="1"/>
  <c r="V2720"/>
  <c r="X2720" s="1"/>
  <c r="Z2720" s="1"/>
  <c r="AA2720" l="1"/>
  <c r="AC2720" s="1"/>
  <c r="AB2720"/>
  <c r="AD2720" s="1"/>
  <c r="AF2720" l="1"/>
  <c r="AE2720"/>
  <c r="AH2720" l="1"/>
  <c r="T2721"/>
  <c r="AG2721" l="1"/>
  <c r="S2722"/>
  <c r="R2723" s="1"/>
  <c r="AJ2720"/>
  <c r="AI2720" s="1"/>
  <c r="V2721"/>
  <c r="X2721" s="1"/>
  <c r="Z2721" s="1"/>
  <c r="U2721"/>
  <c r="W2721" s="1"/>
  <c r="Y2721" s="1"/>
  <c r="AB2721" l="1"/>
  <c r="AD2721" s="1"/>
  <c r="AA2721"/>
  <c r="AC2721" s="1"/>
  <c r="AE2721" l="1"/>
  <c r="AH2721" s="1"/>
  <c r="AJ2721" s="1"/>
  <c r="AF2721"/>
  <c r="T2722"/>
  <c r="AI2721" l="1"/>
  <c r="AG2722"/>
  <c r="S2723"/>
  <c r="R2724" s="1"/>
  <c r="U2722"/>
  <c r="W2722" s="1"/>
  <c r="Y2722" s="1"/>
  <c r="V2722"/>
  <c r="X2722" s="1"/>
  <c r="AB2722" s="1"/>
  <c r="AA2722" l="1"/>
  <c r="AC2722" s="1"/>
  <c r="Z2722"/>
  <c r="AD2722" l="1"/>
  <c r="AF2722" s="1"/>
  <c r="AE2722" l="1"/>
  <c r="AH2722" l="1"/>
  <c r="T2723"/>
  <c r="AG2723" l="1"/>
  <c r="S2724"/>
  <c r="R2725" s="1"/>
  <c r="U2723"/>
  <c r="W2723" s="1"/>
  <c r="AA2723" s="1"/>
  <c r="V2723"/>
  <c r="X2723" s="1"/>
  <c r="Z2723" s="1"/>
  <c r="AJ2722"/>
  <c r="AI2722" s="1"/>
  <c r="AB2723" l="1"/>
  <c r="AD2723" s="1"/>
  <c r="Y2723"/>
  <c r="AC2723" s="1"/>
  <c r="AF2723" l="1"/>
  <c r="AE2723"/>
  <c r="AH2723" l="1"/>
  <c r="T2724"/>
  <c r="AG2724" l="1"/>
  <c r="S2725"/>
  <c r="R2726" s="1"/>
  <c r="AJ2723"/>
  <c r="AI2723" s="1"/>
  <c r="U2724"/>
  <c r="W2724" s="1"/>
  <c r="Y2724" s="1"/>
  <c r="V2724"/>
  <c r="X2724" s="1"/>
  <c r="Z2724" s="1"/>
  <c r="AB2724" l="1"/>
  <c r="AD2724" s="1"/>
  <c r="AA2724"/>
  <c r="AC2724" s="1"/>
  <c r="AE2724" l="1"/>
  <c r="AH2724" s="1"/>
  <c r="AJ2724" s="1"/>
  <c r="AF2724"/>
  <c r="T2725"/>
  <c r="AI2724" l="1"/>
  <c r="AG2725"/>
  <c r="S2726"/>
  <c r="R2727" s="1"/>
  <c r="U2725"/>
  <c r="W2725" s="1"/>
  <c r="AA2725" s="1"/>
  <c r="V2725"/>
  <c r="X2725" s="1"/>
  <c r="Z2725" s="1"/>
  <c r="AB2725" l="1"/>
  <c r="AD2725" s="1"/>
  <c r="Y2725"/>
  <c r="AC2725" s="1"/>
  <c r="AF2725" l="1"/>
  <c r="AE2725"/>
  <c r="AH2725" l="1"/>
  <c r="T2726"/>
  <c r="AG2726" l="1"/>
  <c r="S2727"/>
  <c r="R2728" s="1"/>
  <c r="AJ2725"/>
  <c r="AI2725" s="1"/>
  <c r="V2726"/>
  <c r="X2726" s="1"/>
  <c r="Z2726" s="1"/>
  <c r="U2726"/>
  <c r="W2726" s="1"/>
  <c r="Y2726" s="1"/>
  <c r="AB2726" l="1"/>
  <c r="AD2726" s="1"/>
  <c r="AA2726"/>
  <c r="AC2726" s="1"/>
  <c r="AE2726" l="1"/>
  <c r="AF2726"/>
  <c r="T2727" l="1"/>
  <c r="AH2726"/>
  <c r="AG2727" l="1"/>
  <c r="S2728"/>
  <c r="R2729" s="1"/>
  <c r="V2727"/>
  <c r="X2727" s="1"/>
  <c r="Z2727" s="1"/>
  <c r="U2727"/>
  <c r="W2727" s="1"/>
  <c r="Y2727" s="1"/>
  <c r="AJ2726"/>
  <c r="AI2726" s="1"/>
  <c r="AB2727" l="1"/>
  <c r="AD2727" s="1"/>
  <c r="AA2727"/>
  <c r="AC2727" s="1"/>
  <c r="AE2727" l="1"/>
  <c r="AF2727"/>
  <c r="T2728"/>
  <c r="AH2727"/>
  <c r="AG2728" l="1"/>
  <c r="S2729"/>
  <c r="R2730" s="1"/>
  <c r="AJ2727"/>
  <c r="AI2727" s="1"/>
  <c r="V2728"/>
  <c r="X2728" s="1"/>
  <c r="Z2728" s="1"/>
  <c r="U2728"/>
  <c r="W2728" s="1"/>
  <c r="Y2728" s="1"/>
  <c r="AB2728" l="1"/>
  <c r="AD2728" s="1"/>
  <c r="AA2728"/>
  <c r="AC2728" s="1"/>
  <c r="AE2728" l="1"/>
  <c r="AF2728"/>
  <c r="AH2728" l="1"/>
  <c r="T2729"/>
  <c r="AG2729" l="1"/>
  <c r="S2730"/>
  <c r="R2731" s="1"/>
  <c r="U2729"/>
  <c r="W2729" s="1"/>
  <c r="Y2729" s="1"/>
  <c r="V2729"/>
  <c r="X2729" s="1"/>
  <c r="Z2729" s="1"/>
  <c r="AJ2728"/>
  <c r="AI2728" s="1"/>
  <c r="AB2729" l="1"/>
  <c r="AD2729" s="1"/>
  <c r="AA2729"/>
  <c r="AC2729" s="1"/>
  <c r="AF2729" l="1"/>
  <c r="AE2729"/>
  <c r="AH2729" s="1"/>
  <c r="AJ2729" s="1"/>
  <c r="T2730"/>
  <c r="AI2729" l="1"/>
  <c r="AG2730"/>
  <c r="S2731"/>
  <c r="R2732" s="1"/>
  <c r="U2730"/>
  <c r="W2730" s="1"/>
  <c r="Y2730" s="1"/>
  <c r="V2730"/>
  <c r="X2730" s="1"/>
  <c r="Z2730" s="1"/>
  <c r="AB2730" l="1"/>
  <c r="AD2730" s="1"/>
  <c r="AA2730"/>
  <c r="AC2730" s="1"/>
  <c r="AF2730" l="1"/>
  <c r="AE2730"/>
  <c r="AH2730" l="1"/>
  <c r="T2731"/>
  <c r="AG2731" l="1"/>
  <c r="S2732"/>
  <c r="R2733" s="1"/>
  <c r="V2731"/>
  <c r="X2731" s="1"/>
  <c r="AB2731" s="1"/>
  <c r="U2731"/>
  <c r="W2731" s="1"/>
  <c r="Y2731" s="1"/>
  <c r="AJ2730"/>
  <c r="AI2730" s="1"/>
  <c r="AA2731" l="1"/>
  <c r="AC2731" s="1"/>
  <c r="Z2731"/>
  <c r="AD2731" l="1"/>
  <c r="AE2731" l="1"/>
  <c r="AF2731"/>
  <c r="AH2731" l="1"/>
  <c r="T2732"/>
  <c r="AG2732" l="1"/>
  <c r="S2733"/>
  <c r="R2734" s="1"/>
  <c r="AJ2731"/>
  <c r="AI2731" s="1"/>
  <c r="V2732"/>
  <c r="X2732" s="1"/>
  <c r="Z2732" s="1"/>
  <c r="U2732"/>
  <c r="W2732" s="1"/>
  <c r="Y2732" s="1"/>
  <c r="AB2732" l="1"/>
  <c r="AD2732" s="1"/>
  <c r="AA2732"/>
  <c r="AC2732" s="1"/>
  <c r="AF2732" l="1"/>
  <c r="AE2732"/>
  <c r="AH2732" l="1"/>
  <c r="T2733"/>
  <c r="AG2733" l="1"/>
  <c r="S2734"/>
  <c r="R2735" s="1"/>
  <c r="AJ2732"/>
  <c r="AI2732" s="1"/>
  <c r="U2733"/>
  <c r="W2733" s="1"/>
  <c r="Y2733" s="1"/>
  <c r="V2733"/>
  <c r="X2733" s="1"/>
  <c r="Z2733" s="1"/>
  <c r="AB2733" l="1"/>
  <c r="AD2733" s="1"/>
  <c r="AA2733"/>
  <c r="AC2733" s="1"/>
  <c r="AF2733" l="1"/>
  <c r="AE2733"/>
  <c r="AH2733" l="1"/>
  <c r="T2734"/>
  <c r="AG2734" l="1"/>
  <c r="S2735"/>
  <c r="R2736" s="1"/>
  <c r="AJ2733"/>
  <c r="AI2733" s="1"/>
  <c r="U2734"/>
  <c r="W2734" s="1"/>
  <c r="AA2734" s="1"/>
  <c r="V2734"/>
  <c r="X2734" s="1"/>
  <c r="Z2734" s="1"/>
  <c r="AB2734" l="1"/>
  <c r="AD2734" s="1"/>
  <c r="Y2734"/>
  <c r="AC2734" s="1"/>
  <c r="AF2734" l="1"/>
  <c r="AE2734"/>
  <c r="AH2734" l="1"/>
  <c r="T2735"/>
  <c r="AG2735" l="1"/>
  <c r="S2736"/>
  <c r="R2737" s="1"/>
  <c r="V2735"/>
  <c r="X2735" s="1"/>
  <c r="AB2735" s="1"/>
  <c r="U2735"/>
  <c r="W2735" s="1"/>
  <c r="Y2735" s="1"/>
  <c r="AJ2734"/>
  <c r="AI2734" s="1"/>
  <c r="AA2735" l="1"/>
  <c r="AC2735" s="1"/>
  <c r="Z2735"/>
  <c r="AD2735" l="1"/>
  <c r="AF2735" l="1"/>
  <c r="AE2735"/>
  <c r="AH2735" l="1"/>
  <c r="T2736"/>
  <c r="AG2736" l="1"/>
  <c r="S2737"/>
  <c r="R2738" s="1"/>
  <c r="V2736"/>
  <c r="X2736" s="1"/>
  <c r="Z2736" s="1"/>
  <c r="U2736"/>
  <c r="W2736" s="1"/>
  <c r="Y2736" s="1"/>
  <c r="AJ2735"/>
  <c r="AI2735" s="1"/>
  <c r="AB2736" l="1"/>
  <c r="AD2736" s="1"/>
  <c r="AA2736"/>
  <c r="AC2736" s="1"/>
  <c r="AF2736" l="1"/>
  <c r="AE2736"/>
  <c r="AH2736" l="1"/>
  <c r="T2737"/>
  <c r="AG2737" l="1"/>
  <c r="S2738"/>
  <c r="R2739" s="1"/>
  <c r="V2737"/>
  <c r="X2737" s="1"/>
  <c r="AB2737" s="1"/>
  <c r="U2737"/>
  <c r="W2737" s="1"/>
  <c r="Y2737" s="1"/>
  <c r="AJ2736"/>
  <c r="AI2736" s="1"/>
  <c r="AA2737" l="1"/>
  <c r="AC2737" s="1"/>
  <c r="Z2737"/>
  <c r="AD2737" l="1"/>
  <c r="AF2737" l="1"/>
  <c r="AE2737"/>
  <c r="AH2737" l="1"/>
  <c r="T2738"/>
  <c r="AG2738" l="1"/>
  <c r="S2739"/>
  <c r="R2740" s="1"/>
  <c r="V2738"/>
  <c r="X2738" s="1"/>
  <c r="Z2738" s="1"/>
  <c r="U2738"/>
  <c r="W2738" s="1"/>
  <c r="Y2738" s="1"/>
  <c r="AJ2737"/>
  <c r="AI2737" s="1"/>
  <c r="AA2738" l="1"/>
  <c r="AC2738" s="1"/>
  <c r="AB2738"/>
  <c r="AD2738" s="1"/>
  <c r="AF2738" l="1"/>
  <c r="AE2738"/>
  <c r="AH2738" s="1"/>
  <c r="AJ2738" s="1"/>
  <c r="T2739"/>
  <c r="AI2738" l="1"/>
  <c r="AG2739"/>
  <c r="S2740"/>
  <c r="R2741" s="1"/>
  <c r="U2739"/>
  <c r="W2739" s="1"/>
  <c r="Y2739" s="1"/>
  <c r="V2739"/>
  <c r="X2739" s="1"/>
  <c r="Z2739" s="1"/>
  <c r="AB2739" l="1"/>
  <c r="AD2739" s="1"/>
  <c r="AA2739"/>
  <c r="AC2739" s="1"/>
  <c r="AE2739" l="1"/>
  <c r="AF2739"/>
  <c r="T2740"/>
  <c r="AH2739"/>
  <c r="AG2740" l="1"/>
  <c r="S2741"/>
  <c r="R2742" s="1"/>
  <c r="U2740"/>
  <c r="W2740" s="1"/>
  <c r="AA2740" s="1"/>
  <c r="V2740"/>
  <c r="X2740" s="1"/>
  <c r="Z2740" s="1"/>
  <c r="AJ2739"/>
  <c r="AI2739" s="1"/>
  <c r="AB2740" l="1"/>
  <c r="AD2740" s="1"/>
  <c r="Y2740"/>
  <c r="AC2740" s="1"/>
  <c r="AF2740" l="1"/>
  <c r="AE2740"/>
  <c r="AH2740" l="1"/>
  <c r="T2741"/>
  <c r="AG2741" l="1"/>
  <c r="S2742"/>
  <c r="R2743" s="1"/>
  <c r="V2741"/>
  <c r="X2741" s="1"/>
  <c r="AB2741" s="1"/>
  <c r="U2741"/>
  <c r="W2741" s="1"/>
  <c r="Y2741" s="1"/>
  <c r="AJ2740"/>
  <c r="AI2740" s="1"/>
  <c r="AA2741" l="1"/>
  <c r="AC2741" s="1"/>
  <c r="Z2741"/>
  <c r="AD2741" l="1"/>
  <c r="AE2741" l="1"/>
  <c r="AF2741"/>
  <c r="AH2741" l="1"/>
  <c r="T2742"/>
  <c r="AG2742" l="1"/>
  <c r="S2743"/>
  <c r="R2744" s="1"/>
  <c r="AJ2741"/>
  <c r="AI2741" s="1"/>
  <c r="V2742"/>
  <c r="X2742" s="1"/>
  <c r="Z2742" s="1"/>
  <c r="U2742"/>
  <c r="W2742" s="1"/>
  <c r="Y2742" s="1"/>
  <c r="AB2742" l="1"/>
  <c r="AD2742" s="1"/>
  <c r="AA2742"/>
  <c r="AC2742" s="1"/>
  <c r="AF2742" l="1"/>
  <c r="AE2742"/>
  <c r="AH2742" s="1"/>
  <c r="AJ2742" s="1"/>
  <c r="T2743"/>
  <c r="AI2742" l="1"/>
  <c r="AG2743"/>
  <c r="S2744"/>
  <c r="R2745" s="1"/>
  <c r="V2743"/>
  <c r="X2743" s="1"/>
  <c r="AB2743" s="1"/>
  <c r="U2743"/>
  <c r="W2743" s="1"/>
  <c r="Y2743" s="1"/>
  <c r="AA2743" l="1"/>
  <c r="AC2743" s="1"/>
  <c r="Z2743"/>
  <c r="AD2743" l="1"/>
  <c r="AE2743" s="1"/>
  <c r="AH2743" l="1"/>
  <c r="T2744"/>
  <c r="AF2743"/>
  <c r="AG2744" l="1"/>
  <c r="S2745"/>
  <c r="R2746" s="1"/>
  <c r="U2744"/>
  <c r="W2744" s="1"/>
  <c r="Y2744" s="1"/>
  <c r="V2744"/>
  <c r="X2744" s="1"/>
  <c r="Z2744" s="1"/>
  <c r="AJ2743"/>
  <c r="AI2743" s="1"/>
  <c r="AB2744" l="1"/>
  <c r="AD2744" s="1"/>
  <c r="AA2744"/>
  <c r="AC2744" s="1"/>
  <c r="AF2744" l="1"/>
  <c r="AE2744"/>
  <c r="AH2744" l="1"/>
  <c r="T2745"/>
  <c r="AG2745" l="1"/>
  <c r="S2746"/>
  <c r="R2747" s="1"/>
  <c r="V2745"/>
  <c r="X2745" s="1"/>
  <c r="AB2745" s="1"/>
  <c r="U2745"/>
  <c r="W2745" s="1"/>
  <c r="AA2745" s="1"/>
  <c r="AJ2744"/>
  <c r="AI2744" s="1"/>
  <c r="Z2745" l="1"/>
  <c r="Y2745"/>
  <c r="AC2745" s="1"/>
  <c r="AD2745" l="1"/>
  <c r="AE2745" s="1"/>
  <c r="AH2745" l="1"/>
  <c r="T2746"/>
  <c r="AF2745"/>
  <c r="AG2746" l="1"/>
  <c r="S2747"/>
  <c r="R2748" s="1"/>
  <c r="U2746"/>
  <c r="W2746" s="1"/>
  <c r="Y2746" s="1"/>
  <c r="V2746"/>
  <c r="X2746" s="1"/>
  <c r="AB2746" s="1"/>
  <c r="AJ2745"/>
  <c r="AI2745" s="1"/>
  <c r="AA2746" l="1"/>
  <c r="AC2746" s="1"/>
  <c r="Z2746"/>
  <c r="AD2746" l="1"/>
  <c r="AE2746" s="1"/>
  <c r="AH2746" l="1"/>
  <c r="T2747"/>
  <c r="AF2746"/>
  <c r="AG2747" l="1"/>
  <c r="S2748"/>
  <c r="R2749" s="1"/>
  <c r="V2747"/>
  <c r="X2747" s="1"/>
  <c r="Z2747" s="1"/>
  <c r="U2747"/>
  <c r="W2747" s="1"/>
  <c r="Y2747" s="1"/>
  <c r="AJ2746"/>
  <c r="AI2746" s="1"/>
  <c r="AA2747" l="1"/>
  <c r="AC2747" s="1"/>
  <c r="AB2747"/>
  <c r="AD2747" s="1"/>
  <c r="AF2747" l="1"/>
  <c r="AE2747"/>
  <c r="AH2747" l="1"/>
  <c r="T2748"/>
  <c r="AG2748" l="1"/>
  <c r="S2749"/>
  <c r="R2750" s="1"/>
  <c r="V2748"/>
  <c r="X2748" s="1"/>
  <c r="Z2748" s="1"/>
  <c r="U2748"/>
  <c r="W2748" s="1"/>
  <c r="AA2748" s="1"/>
  <c r="AJ2747"/>
  <c r="AI2747" s="1"/>
  <c r="AB2748" l="1"/>
  <c r="AD2748" s="1"/>
  <c r="Y2748"/>
  <c r="AC2748" s="1"/>
  <c r="AE2748" l="1"/>
  <c r="AF2748"/>
  <c r="AH2748" l="1"/>
  <c r="T2749"/>
  <c r="AG2749" l="1"/>
  <c r="S2750"/>
  <c r="R2751" s="1"/>
  <c r="AJ2748"/>
  <c r="AI2748" s="1"/>
  <c r="V2749"/>
  <c r="X2749" s="1"/>
  <c r="Z2749" s="1"/>
  <c r="U2749"/>
  <c r="W2749" s="1"/>
  <c r="Y2749" s="1"/>
  <c r="AB2749" l="1"/>
  <c r="AD2749" s="1"/>
  <c r="AA2749"/>
  <c r="AC2749" s="1"/>
  <c r="AF2749" l="1"/>
  <c r="AE2749"/>
  <c r="AH2749" s="1"/>
  <c r="AJ2749" s="1"/>
  <c r="T2750"/>
  <c r="AI2749" l="1"/>
  <c r="AG2750"/>
  <c r="S2751"/>
  <c r="R2752" s="1"/>
  <c r="V2750"/>
  <c r="X2750" s="1"/>
  <c r="Z2750" s="1"/>
  <c r="U2750"/>
  <c r="W2750" s="1"/>
  <c r="Y2750" s="1"/>
  <c r="AB2750" l="1"/>
  <c r="AD2750" s="1"/>
  <c r="AA2750"/>
  <c r="AC2750" s="1"/>
  <c r="AF2750" l="1"/>
  <c r="AE2750"/>
  <c r="AH2750" l="1"/>
  <c r="T2751"/>
  <c r="AG2751" l="1"/>
  <c r="S2752"/>
  <c r="R2753" s="1"/>
  <c r="AJ2750"/>
  <c r="AI2750" s="1"/>
  <c r="U2751"/>
  <c r="W2751" s="1"/>
  <c r="Y2751" s="1"/>
  <c r="V2751"/>
  <c r="X2751" s="1"/>
  <c r="AB2751" s="1"/>
  <c r="AA2751" l="1"/>
  <c r="AC2751" s="1"/>
  <c r="Z2751"/>
  <c r="AD2751" l="1"/>
  <c r="AF2751" s="1"/>
  <c r="AE2751" l="1"/>
  <c r="AH2751" l="1"/>
  <c r="T2752"/>
  <c r="AG2752" l="1"/>
  <c r="S2753"/>
  <c r="R2754" s="1"/>
  <c r="AJ2751"/>
  <c r="AI2751" s="1"/>
  <c r="U2752"/>
  <c r="W2752" s="1"/>
  <c r="AA2752" s="1"/>
  <c r="V2752"/>
  <c r="X2752" s="1"/>
  <c r="Z2752" s="1"/>
  <c r="AB2752" l="1"/>
  <c r="AD2752" s="1"/>
  <c r="Y2752"/>
  <c r="AC2752" s="1"/>
  <c r="AF2752" l="1"/>
  <c r="AE2752"/>
  <c r="AH2752" l="1"/>
  <c r="T2753"/>
  <c r="AG2753" l="1"/>
  <c r="S2754"/>
  <c r="R2755" s="1"/>
  <c r="AJ2752"/>
  <c r="AI2752" s="1"/>
  <c r="U2753"/>
  <c r="W2753" s="1"/>
  <c r="Y2753" s="1"/>
  <c r="V2753"/>
  <c r="X2753" s="1"/>
  <c r="Z2753" s="1"/>
  <c r="AB2753" l="1"/>
  <c r="AD2753" s="1"/>
  <c r="AA2753"/>
  <c r="AC2753" s="1"/>
  <c r="AF2753" l="1"/>
  <c r="AE2753"/>
  <c r="T2754"/>
  <c r="AH2753"/>
  <c r="AG2754" l="1"/>
  <c r="S2755"/>
  <c r="R2756" s="1"/>
  <c r="AJ2753"/>
  <c r="AI2753" s="1"/>
  <c r="U2754"/>
  <c r="W2754" s="1"/>
  <c r="Y2754" s="1"/>
  <c r="V2754"/>
  <c r="X2754" s="1"/>
  <c r="AB2754" s="1"/>
  <c r="AA2754" l="1"/>
  <c r="AC2754" s="1"/>
  <c r="Z2754"/>
  <c r="AD2754" l="1"/>
  <c r="AE2754" s="1"/>
  <c r="AH2754" l="1"/>
  <c r="T2755"/>
  <c r="AF2754"/>
  <c r="AG2755" l="1"/>
  <c r="S2756"/>
  <c r="R2757" s="1"/>
  <c r="V2755"/>
  <c r="X2755" s="1"/>
  <c r="AB2755" s="1"/>
  <c r="U2755"/>
  <c r="W2755" s="1"/>
  <c r="AA2755" s="1"/>
  <c r="AJ2754"/>
  <c r="AI2754" s="1"/>
  <c r="Z2755" l="1"/>
  <c r="Y2755"/>
  <c r="AC2755" s="1"/>
  <c r="AD2755" l="1"/>
  <c r="AE2755" s="1"/>
  <c r="AH2755" l="1"/>
  <c r="T2756"/>
  <c r="AF2755"/>
  <c r="AG2756" l="1"/>
  <c r="S2757"/>
  <c r="R2758" s="1"/>
  <c r="V2756"/>
  <c r="X2756" s="1"/>
  <c r="Z2756" s="1"/>
  <c r="U2756"/>
  <c r="W2756" s="1"/>
  <c r="AA2756" s="1"/>
  <c r="AJ2755"/>
  <c r="AI2755" s="1"/>
  <c r="AB2756" l="1"/>
  <c r="AD2756" s="1"/>
  <c r="Y2756"/>
  <c r="AC2756" s="1"/>
  <c r="AF2756" l="1"/>
  <c r="AE2756"/>
  <c r="AH2756" l="1"/>
  <c r="T2757"/>
  <c r="AG2757" l="1"/>
  <c r="S2758"/>
  <c r="R2759" s="1"/>
  <c r="AJ2756"/>
  <c r="AI2756" s="1"/>
  <c r="U2757"/>
  <c r="W2757" s="1"/>
  <c r="Y2757" s="1"/>
  <c r="V2757"/>
  <c r="X2757" s="1"/>
  <c r="Z2757" s="1"/>
  <c r="AB2757" l="1"/>
  <c r="AD2757" s="1"/>
  <c r="AA2757"/>
  <c r="AC2757" s="1"/>
  <c r="AE2757" l="1"/>
  <c r="AF2757"/>
  <c r="AH2757" l="1"/>
  <c r="T2758"/>
  <c r="AG2758" l="1"/>
  <c r="S2759"/>
  <c r="R2760" s="1"/>
  <c r="AJ2757"/>
  <c r="AI2757" s="1"/>
  <c r="U2758"/>
  <c r="W2758" s="1"/>
  <c r="Y2758" s="1"/>
  <c r="V2758"/>
  <c r="X2758" s="1"/>
  <c r="AB2758" s="1"/>
  <c r="AA2758" l="1"/>
  <c r="AC2758" s="1"/>
  <c r="Z2758"/>
  <c r="AD2758" l="1"/>
  <c r="AE2758" l="1"/>
  <c r="AF2758"/>
  <c r="AH2758" l="1"/>
  <c r="T2759"/>
  <c r="AG2759" l="1"/>
  <c r="S2760"/>
  <c r="R2761" s="1"/>
  <c r="U2759"/>
  <c r="W2759" s="1"/>
  <c r="Y2759" s="1"/>
  <c r="V2759"/>
  <c r="X2759" s="1"/>
  <c r="Z2759" s="1"/>
  <c r="AJ2758"/>
  <c r="AI2758" s="1"/>
  <c r="AB2759" l="1"/>
  <c r="AD2759" s="1"/>
  <c r="AA2759"/>
  <c r="AC2759" s="1"/>
  <c r="AF2759" l="1"/>
  <c r="AE2759"/>
  <c r="AH2759" l="1"/>
  <c r="T2760"/>
  <c r="AG2760" l="1"/>
  <c r="S2761"/>
  <c r="R2762" s="1"/>
  <c r="AJ2759"/>
  <c r="AI2759" s="1"/>
  <c r="V2760"/>
  <c r="X2760" s="1"/>
  <c r="Z2760" s="1"/>
  <c r="U2760"/>
  <c r="W2760" s="1"/>
  <c r="Y2760" s="1"/>
  <c r="AB2760" l="1"/>
  <c r="AD2760" s="1"/>
  <c r="AA2760"/>
  <c r="AC2760" s="1"/>
  <c r="AE2760" l="1"/>
  <c r="AH2760" s="1"/>
  <c r="AJ2760" s="1"/>
  <c r="AF2760"/>
  <c r="T2761"/>
  <c r="AI2760" l="1"/>
  <c r="AG2761"/>
  <c r="S2762"/>
  <c r="R2763" s="1"/>
  <c r="V2761"/>
  <c r="X2761" s="1"/>
  <c r="Z2761" s="1"/>
  <c r="U2761"/>
  <c r="W2761" s="1"/>
  <c r="Y2761" s="1"/>
  <c r="AB2761" l="1"/>
  <c r="AD2761" s="1"/>
  <c r="AA2761"/>
  <c r="AC2761" s="1"/>
  <c r="AE2761" l="1"/>
  <c r="AF2761"/>
  <c r="AH2761" l="1"/>
  <c r="T2762"/>
  <c r="AG2762" l="1"/>
  <c r="S2763"/>
  <c r="R2764" s="1"/>
  <c r="AJ2761"/>
  <c r="AI2761" s="1"/>
  <c r="V2762"/>
  <c r="X2762" s="1"/>
  <c r="Z2762" s="1"/>
  <c r="U2762"/>
  <c r="W2762" s="1"/>
  <c r="Y2762" s="1"/>
  <c r="AB2762" l="1"/>
  <c r="AD2762" s="1"/>
  <c r="AA2762"/>
  <c r="AC2762" s="1"/>
  <c r="AF2762" l="1"/>
  <c r="AE2762"/>
  <c r="AH2762" s="1"/>
  <c r="AJ2762" s="1"/>
  <c r="T2763"/>
  <c r="AI2762" l="1"/>
  <c r="AG2763"/>
  <c r="S2764"/>
  <c r="R2765" s="1"/>
  <c r="V2763"/>
  <c r="X2763" s="1"/>
  <c r="AB2763" s="1"/>
  <c r="U2763"/>
  <c r="W2763" s="1"/>
  <c r="Y2763" s="1"/>
  <c r="AA2763" l="1"/>
  <c r="AC2763" s="1"/>
  <c r="Z2763"/>
  <c r="AD2763" l="1"/>
  <c r="AE2763" l="1"/>
  <c r="AF2763"/>
  <c r="AH2763" l="1"/>
  <c r="T2764"/>
  <c r="AG2764" l="1"/>
  <c r="S2765"/>
  <c r="R2766" s="1"/>
  <c r="V2764"/>
  <c r="X2764" s="1"/>
  <c r="Z2764" s="1"/>
  <c r="U2764"/>
  <c r="W2764" s="1"/>
  <c r="Y2764" s="1"/>
  <c r="AJ2763"/>
  <c r="AI2763" s="1"/>
  <c r="AB2764" l="1"/>
  <c r="AD2764" s="1"/>
  <c r="AA2764"/>
  <c r="AC2764" s="1"/>
  <c r="AF2764" l="1"/>
  <c r="AE2764"/>
  <c r="AH2764" l="1"/>
  <c r="T2765"/>
  <c r="AG2765" l="1"/>
  <c r="S2766"/>
  <c r="R2767" s="1"/>
  <c r="U2765"/>
  <c r="W2765" s="1"/>
  <c r="AA2765" s="1"/>
  <c r="V2765"/>
  <c r="X2765" s="1"/>
  <c r="AB2765" s="1"/>
  <c r="AJ2764"/>
  <c r="AI2764" s="1"/>
  <c r="Z2765" l="1"/>
  <c r="Y2765"/>
  <c r="AC2765" s="1"/>
  <c r="AD2765" l="1"/>
  <c r="AF2765" s="1"/>
  <c r="AE2765" l="1"/>
  <c r="AH2765" l="1"/>
  <c r="T2766"/>
  <c r="AG2766" l="1"/>
  <c r="S2767"/>
  <c r="R2768" s="1"/>
  <c r="AJ2765"/>
  <c r="AI2765" s="1"/>
  <c r="V2766"/>
  <c r="X2766" s="1"/>
  <c r="Z2766" s="1"/>
  <c r="U2766"/>
  <c r="W2766" s="1"/>
  <c r="AA2766" s="1"/>
  <c r="AB2766" l="1"/>
  <c r="AD2766" s="1"/>
  <c r="Y2766"/>
  <c r="AC2766" s="1"/>
  <c r="AF2766" l="1"/>
  <c r="AE2766"/>
  <c r="AH2766" l="1"/>
  <c r="T2767"/>
  <c r="AG2767" l="1"/>
  <c r="S2768"/>
  <c r="R2769" s="1"/>
  <c r="AJ2766"/>
  <c r="H33" i="11" s="1"/>
  <c r="U2767" i="10"/>
  <c r="W2767" s="1"/>
  <c r="Y2767" s="1"/>
  <c r="V2767"/>
  <c r="X2767" s="1"/>
  <c r="Z2767" s="1"/>
  <c r="AI2766" l="1"/>
  <c r="G33" i="11" s="1"/>
  <c r="AB2767" i="10"/>
  <c r="AD2767" s="1"/>
  <c r="AA2767"/>
  <c r="AC2767" s="1"/>
  <c r="AF2767" l="1"/>
  <c r="AE2767"/>
  <c r="AH2767" l="1"/>
  <c r="T2768"/>
  <c r="AG2768" l="1"/>
  <c r="S2769"/>
  <c r="R2770" s="1"/>
  <c r="AJ2767"/>
  <c r="AI2767" s="1"/>
  <c r="V2768"/>
  <c r="X2768" s="1"/>
  <c r="AB2768" s="1"/>
  <c r="U2768"/>
  <c r="W2768" s="1"/>
  <c r="AA2768" s="1"/>
  <c r="Z2768" l="1"/>
  <c r="Y2768"/>
  <c r="AC2768" s="1"/>
  <c r="AD2768" l="1"/>
  <c r="AF2768" s="1"/>
  <c r="AE2768" l="1"/>
  <c r="AH2768" l="1"/>
  <c r="T2769"/>
  <c r="AG2769" l="1"/>
  <c r="S2770"/>
  <c r="R2771" s="1"/>
  <c r="AJ2768"/>
  <c r="AI2768" s="1"/>
  <c r="V2769"/>
  <c r="X2769" s="1"/>
  <c r="Z2769" s="1"/>
  <c r="U2769"/>
  <c r="W2769" s="1"/>
  <c r="Y2769" s="1"/>
  <c r="AB2769" l="1"/>
  <c r="AD2769" s="1"/>
  <c r="AA2769"/>
  <c r="AC2769" s="1"/>
  <c r="AE2769" l="1"/>
  <c r="AH2769" s="1"/>
  <c r="AJ2769" s="1"/>
  <c r="AF2769"/>
  <c r="T2770"/>
  <c r="AI2769" l="1"/>
  <c r="AG2770"/>
  <c r="S2771"/>
  <c r="R2772" s="1"/>
  <c r="U2770"/>
  <c r="W2770" s="1"/>
  <c r="Y2770" s="1"/>
  <c r="V2770"/>
  <c r="X2770" s="1"/>
  <c r="Z2770" s="1"/>
  <c r="AB2770" l="1"/>
  <c r="AD2770" s="1"/>
  <c r="AA2770"/>
  <c r="AC2770" s="1"/>
  <c r="AE2770" l="1"/>
  <c r="AH2770" s="1"/>
  <c r="AJ2770" s="1"/>
  <c r="AF2770"/>
  <c r="T2771"/>
  <c r="AI2770" l="1"/>
  <c r="AG2771"/>
  <c r="S2772"/>
  <c r="R2773" s="1"/>
  <c r="U2771"/>
  <c r="W2771" s="1"/>
  <c r="Y2771" s="1"/>
  <c r="V2771"/>
  <c r="X2771" s="1"/>
  <c r="Z2771" s="1"/>
  <c r="AB2771" l="1"/>
  <c r="AD2771" s="1"/>
  <c r="AA2771"/>
  <c r="AC2771" s="1"/>
  <c r="AE2771" l="1"/>
  <c r="AH2771"/>
  <c r="T2772"/>
  <c r="AF2771"/>
  <c r="AG2772" l="1"/>
  <c r="S2773"/>
  <c r="R2774" s="1"/>
  <c r="V2772"/>
  <c r="X2772" s="1"/>
  <c r="Z2772" s="1"/>
  <c r="U2772"/>
  <c r="W2772" s="1"/>
  <c r="Y2772" s="1"/>
  <c r="AJ2771"/>
  <c r="AI2771" s="1"/>
  <c r="AA2772" l="1"/>
  <c r="AC2772" s="1"/>
  <c r="AB2772"/>
  <c r="AD2772" s="1"/>
  <c r="AF2772" l="1"/>
  <c r="AE2772"/>
  <c r="AH2772" l="1"/>
  <c r="T2773"/>
  <c r="AG2773" l="1"/>
  <c r="S2774"/>
  <c r="R2775" s="1"/>
  <c r="AJ2772"/>
  <c r="AI2772" s="1"/>
  <c r="U2773"/>
  <c r="W2773" s="1"/>
  <c r="Y2773" s="1"/>
  <c r="V2773"/>
  <c r="X2773" s="1"/>
  <c r="AB2773" s="1"/>
  <c r="AA2773" l="1"/>
  <c r="AC2773" s="1"/>
  <c r="Z2773"/>
  <c r="AD2773" l="1"/>
  <c r="AE2773" l="1"/>
  <c r="AF2773"/>
  <c r="AH2773" l="1"/>
  <c r="T2774"/>
  <c r="AG2774" l="1"/>
  <c r="S2775"/>
  <c r="R2776" s="1"/>
  <c r="AJ2773"/>
  <c r="AI2773" s="1"/>
  <c r="V2774"/>
  <c r="X2774" s="1"/>
  <c r="Z2774" s="1"/>
  <c r="U2774"/>
  <c r="W2774" s="1"/>
  <c r="Y2774" s="1"/>
  <c r="AB2774" l="1"/>
  <c r="AD2774" s="1"/>
  <c r="AA2774"/>
  <c r="AC2774" s="1"/>
  <c r="AE2774" l="1"/>
  <c r="AH2774" s="1"/>
  <c r="AJ2774" s="1"/>
  <c r="AF2774"/>
  <c r="T2775"/>
  <c r="AI2774" l="1"/>
  <c r="AG2775"/>
  <c r="S2776"/>
  <c r="R2777" s="1"/>
  <c r="U2775"/>
  <c r="W2775" s="1"/>
  <c r="AA2775" s="1"/>
  <c r="V2775"/>
  <c r="X2775" s="1"/>
  <c r="AB2775" s="1"/>
  <c r="Y2775" l="1"/>
  <c r="AC2775" s="1"/>
  <c r="Z2775"/>
  <c r="AD2775" l="1"/>
  <c r="AF2775" s="1"/>
  <c r="AE2775" l="1"/>
  <c r="AH2775" l="1"/>
  <c r="T2776"/>
  <c r="AG2776" l="1"/>
  <c r="S2777"/>
  <c r="R2778" s="1"/>
  <c r="AJ2775"/>
  <c r="AI2775" s="1"/>
  <c r="V2776"/>
  <c r="X2776" s="1"/>
  <c r="Z2776" s="1"/>
  <c r="U2776"/>
  <c r="W2776" s="1"/>
  <c r="Y2776" s="1"/>
  <c r="AB2776" l="1"/>
  <c r="AD2776" s="1"/>
  <c r="AA2776"/>
  <c r="AC2776" s="1"/>
  <c r="AF2776" l="1"/>
  <c r="AE2776"/>
  <c r="AH2776" l="1"/>
  <c r="T2777"/>
  <c r="AG2777" l="1"/>
  <c r="S2778"/>
  <c r="R2779" s="1"/>
  <c r="AJ2776"/>
  <c r="AI2776" s="1"/>
  <c r="U2777"/>
  <c r="W2777" s="1"/>
  <c r="AA2777" s="1"/>
  <c r="V2777"/>
  <c r="X2777" s="1"/>
  <c r="Z2777" s="1"/>
  <c r="AB2777" l="1"/>
  <c r="AD2777" s="1"/>
  <c r="Y2777"/>
  <c r="AC2777" s="1"/>
  <c r="AF2777" l="1"/>
  <c r="AE2777"/>
  <c r="AH2777" l="1"/>
  <c r="T2778"/>
  <c r="AG2778" l="1"/>
  <c r="S2779"/>
  <c r="R2780" s="1"/>
  <c r="AJ2777"/>
  <c r="AI2777" s="1"/>
  <c r="V2778"/>
  <c r="X2778" s="1"/>
  <c r="Z2778" s="1"/>
  <c r="U2778"/>
  <c r="W2778" s="1"/>
  <c r="AA2778" s="1"/>
  <c r="AB2778" l="1"/>
  <c r="AD2778" s="1"/>
  <c r="Y2778"/>
  <c r="AC2778" s="1"/>
  <c r="AF2778" l="1"/>
  <c r="AE2778"/>
  <c r="AH2778" l="1"/>
  <c r="T2779"/>
  <c r="AG2779" l="1"/>
  <c r="S2780"/>
  <c r="R2781" s="1"/>
  <c r="AJ2778"/>
  <c r="AI2778" s="1"/>
  <c r="U2779"/>
  <c r="W2779" s="1"/>
  <c r="AA2779" s="1"/>
  <c r="V2779"/>
  <c r="X2779" s="1"/>
  <c r="Z2779" s="1"/>
  <c r="AB2779" l="1"/>
  <c r="AD2779" s="1"/>
  <c r="Y2779"/>
  <c r="AC2779" s="1"/>
  <c r="AF2779" l="1"/>
  <c r="AE2779"/>
  <c r="AH2779" l="1"/>
  <c r="T2780"/>
  <c r="AG2780" l="1"/>
  <c r="S2781"/>
  <c r="R2782" s="1"/>
  <c r="V2780"/>
  <c r="X2780" s="1"/>
  <c r="Z2780" s="1"/>
  <c r="U2780"/>
  <c r="W2780" s="1"/>
  <c r="AA2780" s="1"/>
  <c r="AJ2779"/>
  <c r="AI2779" s="1"/>
  <c r="AB2780" l="1"/>
  <c r="AD2780" s="1"/>
  <c r="Y2780"/>
  <c r="AC2780" s="1"/>
  <c r="AE2780" l="1"/>
  <c r="AF2780"/>
  <c r="AH2780" l="1"/>
  <c r="T2781"/>
  <c r="AG2781" l="1"/>
  <c r="S2782"/>
  <c r="R2783" s="1"/>
  <c r="U2781"/>
  <c r="W2781" s="1"/>
  <c r="Y2781" s="1"/>
  <c r="V2781"/>
  <c r="X2781" s="1"/>
  <c r="Z2781" s="1"/>
  <c r="AJ2780"/>
  <c r="AI2780" s="1"/>
  <c r="AA2781" l="1"/>
  <c r="AC2781" s="1"/>
  <c r="AB2781"/>
  <c r="AD2781" s="1"/>
  <c r="AE2781" l="1"/>
  <c r="AH2781" s="1"/>
  <c r="AJ2781" s="1"/>
  <c r="AF2781"/>
  <c r="T2782"/>
  <c r="AI2781" l="1"/>
  <c r="AG2782"/>
  <c r="S2783"/>
  <c r="R2784" s="1"/>
  <c r="U2782"/>
  <c r="W2782" s="1"/>
  <c r="Y2782" s="1"/>
  <c r="V2782"/>
  <c r="X2782" s="1"/>
  <c r="Z2782" s="1"/>
  <c r="AB2782" l="1"/>
  <c r="AD2782" s="1"/>
  <c r="AA2782"/>
  <c r="AC2782" s="1"/>
  <c r="AE2782" l="1"/>
  <c r="AF2782"/>
  <c r="AH2782" l="1"/>
  <c r="T2783"/>
  <c r="AG2783" l="1"/>
  <c r="S2784"/>
  <c r="R2785" s="1"/>
  <c r="AJ2782"/>
  <c r="AI2782" s="1"/>
  <c r="U2783"/>
  <c r="W2783" s="1"/>
  <c r="Y2783" s="1"/>
  <c r="V2783"/>
  <c r="X2783" s="1"/>
  <c r="Z2783" s="1"/>
  <c r="AA2783" l="1"/>
  <c r="AC2783" s="1"/>
  <c r="AB2783"/>
  <c r="AD2783" s="1"/>
  <c r="AF2783" l="1"/>
  <c r="AE2783"/>
  <c r="AH2783" l="1"/>
  <c r="T2784"/>
  <c r="AG2784" l="1"/>
  <c r="S2785"/>
  <c r="R2786" s="1"/>
  <c r="AJ2783"/>
  <c r="AI2783" s="1"/>
  <c r="V2784"/>
  <c r="X2784" s="1"/>
  <c r="Z2784" s="1"/>
  <c r="U2784"/>
  <c r="W2784" s="1"/>
  <c r="Y2784" s="1"/>
  <c r="AB2784" l="1"/>
  <c r="AD2784" s="1"/>
  <c r="AA2784"/>
  <c r="AC2784" s="1"/>
  <c r="AF2784" l="1"/>
  <c r="AE2784"/>
  <c r="AH2784" l="1"/>
  <c r="T2785"/>
  <c r="AG2785" l="1"/>
  <c r="S2786"/>
  <c r="R2787" s="1"/>
  <c r="AJ2784"/>
  <c r="AI2784" s="1"/>
  <c r="V2785"/>
  <c r="X2785" s="1"/>
  <c r="Z2785" s="1"/>
  <c r="U2785"/>
  <c r="W2785" s="1"/>
  <c r="Y2785" s="1"/>
  <c r="AB2785" l="1"/>
  <c r="AD2785" s="1"/>
  <c r="AA2785"/>
  <c r="AC2785" s="1"/>
  <c r="AE2785" l="1"/>
  <c r="AH2785" s="1"/>
  <c r="AJ2785" s="1"/>
  <c r="AF2785"/>
  <c r="T2786"/>
  <c r="AI2785" l="1"/>
  <c r="AG2786"/>
  <c r="S2787"/>
  <c r="R2788" s="1"/>
  <c r="V2786"/>
  <c r="X2786" s="1"/>
  <c r="AB2786" s="1"/>
  <c r="U2786"/>
  <c r="W2786" s="1"/>
  <c r="Y2786" s="1"/>
  <c r="AA2786" l="1"/>
  <c r="AC2786" s="1"/>
  <c r="Z2786"/>
  <c r="AD2786" l="1"/>
  <c r="AF2786" s="1"/>
  <c r="AE2786" l="1"/>
  <c r="AH2786" l="1"/>
  <c r="T2787"/>
  <c r="AG2787" l="1"/>
  <c r="S2788"/>
  <c r="R2789" s="1"/>
  <c r="U2787"/>
  <c r="W2787" s="1"/>
  <c r="AA2787" s="1"/>
  <c r="V2787"/>
  <c r="X2787" s="1"/>
  <c r="Z2787" s="1"/>
  <c r="AJ2786"/>
  <c r="AI2786" s="1"/>
  <c r="AB2787" l="1"/>
  <c r="AD2787" s="1"/>
  <c r="Y2787"/>
  <c r="AC2787" s="1"/>
  <c r="AF2787" l="1"/>
  <c r="AE2787"/>
  <c r="AH2787" l="1"/>
  <c r="T2788"/>
  <c r="AG2788" l="1"/>
  <c r="S2789"/>
  <c r="R2790" s="1"/>
  <c r="V2788"/>
  <c r="X2788" s="1"/>
  <c r="Z2788" s="1"/>
  <c r="U2788"/>
  <c r="W2788" s="1"/>
  <c r="Y2788" s="1"/>
  <c r="AJ2787"/>
  <c r="AI2787" s="1"/>
  <c r="AA2788" l="1"/>
  <c r="AC2788" s="1"/>
  <c r="AB2788"/>
  <c r="AD2788" s="1"/>
  <c r="AF2788" l="1"/>
  <c r="AE2788"/>
  <c r="AH2788" s="1"/>
  <c r="AJ2788" s="1"/>
  <c r="AI2788" s="1"/>
  <c r="T2789"/>
  <c r="AG2789" l="1"/>
  <c r="S2790"/>
  <c r="R2791" s="1"/>
  <c r="V2789"/>
  <c r="X2789" s="1"/>
  <c r="AB2789" s="1"/>
  <c r="U2789"/>
  <c r="W2789" s="1"/>
  <c r="Y2789" s="1"/>
  <c r="AA2789" l="1"/>
  <c r="AC2789" s="1"/>
  <c r="Z2789"/>
  <c r="AD2789" l="1"/>
  <c r="AF2789" l="1"/>
  <c r="AE2789"/>
  <c r="AH2789" l="1"/>
  <c r="T2790"/>
  <c r="AG2790" l="1"/>
  <c r="S2791"/>
  <c r="R2792" s="1"/>
  <c r="V2790"/>
  <c r="X2790" s="1"/>
  <c r="Z2790" s="1"/>
  <c r="U2790"/>
  <c r="W2790" s="1"/>
  <c r="AA2790" s="1"/>
  <c r="AJ2789"/>
  <c r="AI2789" s="1"/>
  <c r="AB2790" l="1"/>
  <c r="AD2790" s="1"/>
  <c r="Y2790"/>
  <c r="AC2790" s="1"/>
  <c r="AF2790" l="1"/>
  <c r="AE2790"/>
  <c r="AH2790" l="1"/>
  <c r="T2791"/>
  <c r="AG2791" l="1"/>
  <c r="S2792"/>
  <c r="R2793" s="1"/>
  <c r="V2791"/>
  <c r="X2791" s="1"/>
  <c r="AB2791" s="1"/>
  <c r="U2791"/>
  <c r="W2791" s="1"/>
  <c r="Y2791" s="1"/>
  <c r="AJ2790"/>
  <c r="AI2790" s="1"/>
  <c r="AA2791" l="1"/>
  <c r="AC2791" s="1"/>
  <c r="Z2791"/>
  <c r="AD2791" l="1"/>
  <c r="AF2791" l="1"/>
  <c r="AE2791"/>
  <c r="AH2791" l="1"/>
  <c r="T2792"/>
  <c r="AG2792" l="1"/>
  <c r="S2793"/>
  <c r="R2794" s="1"/>
  <c r="AJ2791"/>
  <c r="AI2791" s="1"/>
  <c r="U2792"/>
  <c r="W2792" s="1"/>
  <c r="Y2792" s="1"/>
  <c r="V2792"/>
  <c r="X2792" s="1"/>
  <c r="Z2792" s="1"/>
  <c r="AB2792" l="1"/>
  <c r="AD2792" s="1"/>
  <c r="AA2792"/>
  <c r="AC2792" s="1"/>
  <c r="AE2792" l="1"/>
  <c r="AF2792"/>
  <c r="AH2792" l="1"/>
  <c r="T2793"/>
  <c r="AG2793" l="1"/>
  <c r="S2794"/>
  <c r="R2795" s="1"/>
  <c r="AJ2792"/>
  <c r="AI2792" s="1"/>
  <c r="V2793"/>
  <c r="X2793" s="1"/>
  <c r="AB2793" s="1"/>
  <c r="U2793"/>
  <c r="W2793" s="1"/>
  <c r="Y2793" s="1"/>
  <c r="AA2793" l="1"/>
  <c r="AC2793" s="1"/>
  <c r="Z2793"/>
  <c r="AD2793" l="1"/>
  <c r="AF2793" l="1"/>
  <c r="AE2793"/>
  <c r="AH2793" l="1"/>
  <c r="T2794"/>
  <c r="AG2794" l="1"/>
  <c r="S2795"/>
  <c r="R2796" s="1"/>
  <c r="AJ2793"/>
  <c r="AI2793" s="1"/>
  <c r="U2794"/>
  <c r="W2794" s="1"/>
  <c r="Y2794" s="1"/>
  <c r="V2794"/>
  <c r="X2794" s="1"/>
  <c r="AB2794" s="1"/>
  <c r="AA2794" l="1"/>
  <c r="AC2794" s="1"/>
  <c r="Z2794"/>
  <c r="AD2794" l="1"/>
  <c r="AE2794" l="1"/>
  <c r="AF2794"/>
  <c r="AH2794" l="1"/>
  <c r="T2795"/>
  <c r="AG2795" l="1"/>
  <c r="S2796"/>
  <c r="R2797" s="1"/>
  <c r="AJ2794"/>
  <c r="AI2794" s="1"/>
  <c r="U2795"/>
  <c r="W2795" s="1"/>
  <c r="Y2795" s="1"/>
  <c r="V2795"/>
  <c r="X2795" s="1"/>
  <c r="Z2795" s="1"/>
  <c r="AA2795" l="1"/>
  <c r="AC2795" s="1"/>
  <c r="AB2795"/>
  <c r="AD2795" s="1"/>
  <c r="AE2795" l="1"/>
  <c r="AH2795"/>
  <c r="T2796"/>
  <c r="AF2795"/>
  <c r="AG2796" l="1"/>
  <c r="S2797"/>
  <c r="R2798" s="1"/>
  <c r="AJ2795"/>
  <c r="AI2795" s="1"/>
  <c r="V2796"/>
  <c r="X2796" s="1"/>
  <c r="Z2796" s="1"/>
  <c r="U2796"/>
  <c r="W2796" s="1"/>
  <c r="Y2796" s="1"/>
  <c r="AB2796" l="1"/>
  <c r="AD2796" s="1"/>
  <c r="AA2796"/>
  <c r="AC2796" s="1"/>
  <c r="AF2796" l="1"/>
  <c r="AE2796"/>
  <c r="AH2796" s="1"/>
  <c r="AJ2796" s="1"/>
  <c r="AI2796" s="1"/>
  <c r="T2797"/>
  <c r="AG2797" l="1"/>
  <c r="S2798"/>
  <c r="R2799" s="1"/>
  <c r="U2797"/>
  <c r="W2797" s="1"/>
  <c r="AA2797" s="1"/>
  <c r="V2797"/>
  <c r="X2797" s="1"/>
  <c r="Z2797" s="1"/>
  <c r="Y2797" l="1"/>
  <c r="AC2797" s="1"/>
  <c r="AB2797"/>
  <c r="AD2797" s="1"/>
  <c r="AF2797" l="1"/>
  <c r="AE2797"/>
  <c r="AH2797"/>
  <c r="T2798"/>
  <c r="AG2798" l="1"/>
  <c r="S2799"/>
  <c r="R2800" s="1"/>
  <c r="AJ2797"/>
  <c r="AI2797" s="1"/>
  <c r="U2798"/>
  <c r="W2798" s="1"/>
  <c r="Y2798" s="1"/>
  <c r="V2798"/>
  <c r="X2798" s="1"/>
  <c r="Z2798" s="1"/>
  <c r="AB2798" l="1"/>
  <c r="AD2798" s="1"/>
  <c r="AA2798"/>
  <c r="AC2798" s="1"/>
  <c r="AE2798" l="1"/>
  <c r="AH2798" s="1"/>
  <c r="AJ2798" s="1"/>
  <c r="AF2798"/>
  <c r="T2799"/>
  <c r="AI2798" l="1"/>
  <c r="AG2799"/>
  <c r="S2800"/>
  <c r="R2801" s="1"/>
  <c r="V2799"/>
  <c r="X2799" s="1"/>
  <c r="Z2799" s="1"/>
  <c r="U2799"/>
  <c r="W2799" s="1"/>
  <c r="Y2799" s="1"/>
  <c r="AB2799" l="1"/>
  <c r="AD2799" s="1"/>
  <c r="AA2799"/>
  <c r="AC2799" s="1"/>
  <c r="AE2799" l="1"/>
  <c r="AH2799" s="1"/>
  <c r="AJ2799" s="1"/>
  <c r="AF2799"/>
  <c r="T2800"/>
  <c r="AI2799" l="1"/>
  <c r="AG2800"/>
  <c r="S2801"/>
  <c r="R2802" s="1"/>
  <c r="V2800"/>
  <c r="X2800" s="1"/>
  <c r="Z2800" s="1"/>
  <c r="U2800"/>
  <c r="W2800" s="1"/>
  <c r="Y2800" s="1"/>
  <c r="AB2800" l="1"/>
  <c r="AD2800" s="1"/>
  <c r="AA2800"/>
  <c r="AC2800" s="1"/>
  <c r="AE2800" l="1"/>
  <c r="AH2800"/>
  <c r="T2801"/>
  <c r="AF2800"/>
  <c r="AG2801" l="1"/>
  <c r="S2802"/>
  <c r="R2803" s="1"/>
  <c r="V2801"/>
  <c r="X2801" s="1"/>
  <c r="Z2801" s="1"/>
  <c r="U2801"/>
  <c r="W2801" s="1"/>
  <c r="Y2801" s="1"/>
  <c r="AJ2800"/>
  <c r="AI2800" s="1"/>
  <c r="AB2801" l="1"/>
  <c r="AD2801" s="1"/>
  <c r="AA2801"/>
  <c r="AC2801" s="1"/>
  <c r="AE2801" l="1"/>
  <c r="AF2801"/>
  <c r="AH2801" l="1"/>
  <c r="T2802"/>
  <c r="AG2802" l="1"/>
  <c r="S2803"/>
  <c r="R2804" s="1"/>
  <c r="AJ2801"/>
  <c r="AI2801" s="1"/>
  <c r="U2802"/>
  <c r="W2802" s="1"/>
  <c r="Y2802" s="1"/>
  <c r="V2802"/>
  <c r="X2802" s="1"/>
  <c r="Z2802" s="1"/>
  <c r="AB2802" l="1"/>
  <c r="AD2802" s="1"/>
  <c r="AA2802"/>
  <c r="AC2802" s="1"/>
  <c r="AE2802" l="1"/>
  <c r="AF2802"/>
  <c r="AH2802" l="1"/>
  <c r="T2803"/>
  <c r="AG2803" l="1"/>
  <c r="S2804"/>
  <c r="R2805" s="1"/>
  <c r="V2803"/>
  <c r="X2803" s="1"/>
  <c r="Z2803" s="1"/>
  <c r="U2803"/>
  <c r="W2803" s="1"/>
  <c r="AA2803" s="1"/>
  <c r="AJ2802"/>
  <c r="AI2802" s="1"/>
  <c r="AB2803" l="1"/>
  <c r="AD2803" s="1"/>
  <c r="Y2803"/>
  <c r="AC2803" s="1"/>
  <c r="AE2803" l="1"/>
  <c r="AF2803"/>
  <c r="AH2803" l="1"/>
  <c r="T2804"/>
  <c r="AG2804" l="1"/>
  <c r="S2805"/>
  <c r="R2806" s="1"/>
  <c r="V2804"/>
  <c r="X2804" s="1"/>
  <c r="Z2804" s="1"/>
  <c r="U2804"/>
  <c r="W2804" s="1"/>
  <c r="Y2804" s="1"/>
  <c r="AJ2803"/>
  <c r="AI2803" s="1"/>
  <c r="AA2804" l="1"/>
  <c r="AC2804" s="1"/>
  <c r="AB2804"/>
  <c r="AD2804" s="1"/>
  <c r="AF2804" l="1"/>
  <c r="AE2804"/>
  <c r="AH2804" l="1"/>
  <c r="T2805"/>
  <c r="AG2805" l="1"/>
  <c r="S2806"/>
  <c r="R2807" s="1"/>
  <c r="V2805"/>
  <c r="X2805" s="1"/>
  <c r="Z2805" s="1"/>
  <c r="U2805"/>
  <c r="W2805" s="1"/>
  <c r="AA2805" s="1"/>
  <c r="AJ2804"/>
  <c r="AI2804" s="1"/>
  <c r="AB2805" l="1"/>
  <c r="AD2805" s="1"/>
  <c r="Y2805"/>
  <c r="AC2805" s="1"/>
  <c r="AE2805" l="1"/>
  <c r="AH2805" s="1"/>
  <c r="AF2805"/>
  <c r="T2806" l="1"/>
  <c r="AJ2805"/>
  <c r="AI2805" s="1"/>
  <c r="AG2806" l="1"/>
  <c r="S2807"/>
  <c r="R2808" s="1"/>
  <c r="V2806"/>
  <c r="X2806" s="1"/>
  <c r="Z2806" s="1"/>
  <c r="U2806"/>
  <c r="W2806" s="1"/>
  <c r="Y2806" s="1"/>
  <c r="AB2806" l="1"/>
  <c r="AD2806" s="1"/>
  <c r="AA2806"/>
  <c r="AC2806" s="1"/>
  <c r="AF2806" l="1"/>
  <c r="AE2806"/>
  <c r="T2807" s="1"/>
  <c r="AG2807" l="1"/>
  <c r="S2808"/>
  <c r="R2809" s="1"/>
  <c r="AH2806"/>
  <c r="V2807"/>
  <c r="X2807" s="1"/>
  <c r="Z2807" s="1"/>
  <c r="U2807"/>
  <c r="W2807" s="1"/>
  <c r="Y2807" s="1"/>
  <c r="AJ2806"/>
  <c r="AB2807" l="1"/>
  <c r="AD2807" s="1"/>
  <c r="AA2807"/>
  <c r="AC2807" s="1"/>
  <c r="AI2806"/>
  <c r="AF2807" l="1"/>
  <c r="AE2807"/>
  <c r="T2808"/>
  <c r="AH2807"/>
  <c r="AG2808" l="1"/>
  <c r="S2809"/>
  <c r="R2810" s="1"/>
  <c r="AJ2807"/>
  <c r="AI2807" s="1"/>
  <c r="V2808"/>
  <c r="X2808" s="1"/>
  <c r="Z2808" s="1"/>
  <c r="U2808"/>
  <c r="W2808" s="1"/>
  <c r="Y2808" s="1"/>
  <c r="AB2808" l="1"/>
  <c r="AD2808" s="1"/>
  <c r="AA2808"/>
  <c r="AC2808" s="1"/>
  <c r="AF2808" l="1"/>
  <c r="AE2808"/>
  <c r="AH2808" s="1"/>
  <c r="AJ2808" s="1"/>
  <c r="T2809"/>
  <c r="AI2808" l="1"/>
  <c r="AG2809"/>
  <c r="S2810"/>
  <c r="R2811" s="1"/>
  <c r="U2809"/>
  <c r="W2809" s="1"/>
  <c r="Y2809" s="1"/>
  <c r="V2809"/>
  <c r="X2809" s="1"/>
  <c r="Z2809" s="1"/>
  <c r="AB2809" l="1"/>
  <c r="AD2809" s="1"/>
  <c r="AA2809"/>
  <c r="AC2809" s="1"/>
  <c r="AE2809" l="1"/>
  <c r="AH2809" s="1"/>
  <c r="AJ2809" s="1"/>
  <c r="AF2809"/>
  <c r="T2810"/>
  <c r="AI2809" l="1"/>
  <c r="AG2810"/>
  <c r="S2811"/>
  <c r="R2812" s="1"/>
  <c r="U2810"/>
  <c r="W2810" s="1"/>
  <c r="AA2810" s="1"/>
  <c r="V2810"/>
  <c r="X2810" s="1"/>
  <c r="Z2810" s="1"/>
  <c r="AB2810" l="1"/>
  <c r="AD2810" s="1"/>
  <c r="Y2810"/>
  <c r="AC2810" s="1"/>
  <c r="AF2810" l="1"/>
  <c r="AE2810"/>
  <c r="T2811" l="1"/>
  <c r="AH2810"/>
  <c r="AG2811" l="1"/>
  <c r="S2812"/>
  <c r="R2813" s="1"/>
  <c r="AJ2810"/>
  <c r="AI2810" s="1"/>
  <c r="U2811"/>
  <c r="W2811" s="1"/>
  <c r="Y2811" s="1"/>
  <c r="V2811"/>
  <c r="X2811" s="1"/>
  <c r="AB2811" s="1"/>
  <c r="AA2811" l="1"/>
  <c r="AC2811" s="1"/>
  <c r="Z2811"/>
  <c r="AD2811" l="1"/>
  <c r="AF2811" l="1"/>
  <c r="AE2811"/>
  <c r="AH2811" l="1"/>
  <c r="T2812"/>
  <c r="AG2812" l="1"/>
  <c r="S2813"/>
  <c r="R2814" s="1"/>
  <c r="AJ2811"/>
  <c r="AI2811" s="1"/>
  <c r="V2812"/>
  <c r="X2812" s="1"/>
  <c r="Z2812" s="1"/>
  <c r="U2812"/>
  <c r="W2812" s="1"/>
  <c r="Y2812" s="1"/>
  <c r="AB2812" l="1"/>
  <c r="AD2812" s="1"/>
  <c r="AA2812"/>
  <c r="AC2812" s="1"/>
  <c r="AF2812" l="1"/>
  <c r="AE2812"/>
  <c r="AH2812" l="1"/>
  <c r="T2813"/>
  <c r="AG2813" l="1"/>
  <c r="S2814"/>
  <c r="R2815" s="1"/>
  <c r="U2813"/>
  <c r="W2813" s="1"/>
  <c r="Y2813" s="1"/>
  <c r="V2813"/>
  <c r="X2813" s="1"/>
  <c r="Z2813" s="1"/>
  <c r="AJ2812"/>
  <c r="AI2812" s="1"/>
  <c r="AA2813" l="1"/>
  <c r="AC2813" s="1"/>
  <c r="AB2813"/>
  <c r="AD2813" s="1"/>
  <c r="AE2813" l="1"/>
  <c r="AH2813" s="1"/>
  <c r="AJ2813" s="1"/>
  <c r="AF2813"/>
  <c r="T2814"/>
  <c r="AI2813" l="1"/>
  <c r="AG2814"/>
  <c r="S2815"/>
  <c r="R2816" s="1"/>
  <c r="X2814"/>
  <c r="Z2814" s="1"/>
  <c r="U2814"/>
  <c r="W2814" s="1"/>
  <c r="Y2814" s="1"/>
  <c r="V2814"/>
  <c r="AB2814" l="1"/>
  <c r="AD2814" s="1"/>
  <c r="AA2814"/>
  <c r="AC2814" s="1"/>
  <c r="AE2814" l="1"/>
  <c r="AF2814"/>
  <c r="AH2814" l="1"/>
  <c r="T2815"/>
  <c r="AG2815" l="1"/>
  <c r="S2816"/>
  <c r="R2817" s="1"/>
  <c r="AJ2814"/>
  <c r="AI2814" s="1"/>
  <c r="V2815"/>
  <c r="X2815" s="1"/>
  <c r="Z2815" s="1"/>
  <c r="U2815"/>
  <c r="W2815" s="1"/>
  <c r="Y2815" s="1"/>
  <c r="AB2815" l="1"/>
  <c r="AD2815" s="1"/>
  <c r="AA2815"/>
  <c r="AC2815" s="1"/>
  <c r="AE2815" l="1"/>
  <c r="AF2815"/>
  <c r="AH2815" l="1"/>
  <c r="T2816"/>
  <c r="AG2816" l="1"/>
  <c r="S2817"/>
  <c r="R2818" s="1"/>
  <c r="V2816"/>
  <c r="X2816" s="1"/>
  <c r="Z2816" s="1"/>
  <c r="U2816"/>
  <c r="W2816" s="1"/>
  <c r="Y2816" s="1"/>
  <c r="AJ2815"/>
  <c r="AI2815" s="1"/>
  <c r="AB2816" l="1"/>
  <c r="AD2816" s="1"/>
  <c r="AA2816"/>
  <c r="AC2816" s="1"/>
  <c r="AE2816" l="1"/>
  <c r="AF2816"/>
  <c r="AH2816" l="1"/>
  <c r="T2817"/>
  <c r="AG2817" l="1"/>
  <c r="S2818"/>
  <c r="R2819" s="1"/>
  <c r="V2817"/>
  <c r="X2817" s="1"/>
  <c r="Z2817" s="1"/>
  <c r="U2817"/>
  <c r="W2817" s="1"/>
  <c r="Y2817" s="1"/>
  <c r="AJ2816"/>
  <c r="AI2816" s="1"/>
  <c r="AB2817" l="1"/>
  <c r="AD2817" s="1"/>
  <c r="AA2817"/>
  <c r="AC2817" s="1"/>
  <c r="AE2817" l="1"/>
  <c r="AH2817" s="1"/>
  <c r="AJ2817" s="1"/>
  <c r="AF2817"/>
  <c r="T2818"/>
  <c r="AI2817" l="1"/>
  <c r="AG2818"/>
  <c r="S2819"/>
  <c r="R2820" s="1"/>
  <c r="V2818"/>
  <c r="X2818" s="1"/>
  <c r="Z2818" s="1"/>
  <c r="U2818"/>
  <c r="W2818" s="1"/>
  <c r="Y2818" s="1"/>
  <c r="AB2818" l="1"/>
  <c r="AD2818" s="1"/>
  <c r="AA2818"/>
  <c r="AC2818" s="1"/>
  <c r="AF2818" l="1"/>
  <c r="AE2818"/>
  <c r="AH2818" s="1"/>
  <c r="AJ2818" s="1"/>
  <c r="T2819"/>
  <c r="AI2818" l="1"/>
  <c r="AG2819"/>
  <c r="S2820"/>
  <c r="R2821" s="1"/>
  <c r="V2819"/>
  <c r="X2819" s="1"/>
  <c r="AB2819" s="1"/>
  <c r="U2819"/>
  <c r="W2819" s="1"/>
  <c r="Y2819" s="1"/>
  <c r="AA2819" l="1"/>
  <c r="AC2819" s="1"/>
  <c r="Z2819"/>
  <c r="AD2819" l="1"/>
  <c r="AE2819" s="1"/>
  <c r="AH2819" l="1"/>
  <c r="T2820"/>
  <c r="AF2819"/>
  <c r="AG2820" l="1"/>
  <c r="S2821"/>
  <c r="R2822" s="1"/>
  <c r="U2820"/>
  <c r="W2820" s="1"/>
  <c r="Y2820" s="1"/>
  <c r="V2820"/>
  <c r="X2820" s="1"/>
  <c r="AB2820" s="1"/>
  <c r="AJ2819"/>
  <c r="AI2819" s="1"/>
  <c r="AA2820" l="1"/>
  <c r="AC2820" s="1"/>
  <c r="Z2820"/>
  <c r="AD2820" l="1"/>
  <c r="AF2820" l="1"/>
  <c r="AE2820"/>
  <c r="AH2820" l="1"/>
  <c r="T2821"/>
  <c r="AG2821" l="1"/>
  <c r="S2822"/>
  <c r="R2823" s="1"/>
  <c r="V2821"/>
  <c r="X2821" s="1"/>
  <c r="AB2821" s="1"/>
  <c r="U2821"/>
  <c r="W2821" s="1"/>
  <c r="AA2821" s="1"/>
  <c r="AJ2820"/>
  <c r="AI2820" s="1"/>
  <c r="Z2821" l="1"/>
  <c r="Y2821"/>
  <c r="AC2821" s="1"/>
  <c r="AD2821" l="1"/>
  <c r="AE2821" s="1"/>
  <c r="AH2821" l="1"/>
  <c r="T2822"/>
  <c r="AF2821"/>
  <c r="AG2822" l="1"/>
  <c r="S2823"/>
  <c r="R2824" s="1"/>
  <c r="V2822"/>
  <c r="X2822" s="1"/>
  <c r="Z2822" s="1"/>
  <c r="U2822"/>
  <c r="W2822" s="1"/>
  <c r="Y2822" s="1"/>
  <c r="AJ2821"/>
  <c r="AI2821" s="1"/>
  <c r="AB2822" l="1"/>
  <c r="AD2822" s="1"/>
  <c r="AA2822"/>
  <c r="AC2822" s="1"/>
  <c r="AE2822" l="1"/>
  <c r="AF2822"/>
  <c r="T2823"/>
  <c r="AH2822"/>
  <c r="AG2823" l="1"/>
  <c r="S2824"/>
  <c r="R2825" s="1"/>
  <c r="AJ2822"/>
  <c r="AI2822" s="1"/>
  <c r="U2823"/>
  <c r="W2823" s="1"/>
  <c r="Y2823" s="1"/>
  <c r="V2823"/>
  <c r="X2823" s="1"/>
  <c r="Z2823" s="1"/>
  <c r="AB2823" l="1"/>
  <c r="AD2823" s="1"/>
  <c r="AA2823"/>
  <c r="AC2823" s="1"/>
  <c r="AF2823" l="1"/>
  <c r="AE2823"/>
  <c r="AH2823" s="1"/>
  <c r="AJ2823" s="1"/>
  <c r="T2824"/>
  <c r="AI2823" l="1"/>
  <c r="AG2824"/>
  <c r="S2825"/>
  <c r="R2826" s="1"/>
  <c r="U2824"/>
  <c r="W2824" s="1"/>
  <c r="Y2824" s="1"/>
  <c r="V2824"/>
  <c r="X2824" s="1"/>
  <c r="Z2824" s="1"/>
  <c r="AB2824" l="1"/>
  <c r="AD2824" s="1"/>
  <c r="AA2824"/>
  <c r="AC2824" s="1"/>
  <c r="AE2824" l="1"/>
  <c r="AH2824"/>
  <c r="T2825"/>
  <c r="AF2824"/>
  <c r="AG2825" l="1"/>
  <c r="S2826"/>
  <c r="R2827" s="1"/>
  <c r="U2825"/>
  <c r="W2825" s="1"/>
  <c r="Y2825" s="1"/>
  <c r="V2825"/>
  <c r="X2825" s="1"/>
  <c r="Z2825" s="1"/>
  <c r="AJ2824"/>
  <c r="AI2824" s="1"/>
  <c r="AA2825" l="1"/>
  <c r="AC2825" s="1"/>
  <c r="AB2825"/>
  <c r="AD2825" s="1"/>
  <c r="AF2825" l="1"/>
  <c r="AE2825"/>
  <c r="AH2825" s="1"/>
  <c r="AJ2825" s="1"/>
  <c r="T2826"/>
  <c r="AI2825" l="1"/>
  <c r="AG2826"/>
  <c r="S2827"/>
  <c r="R2828" s="1"/>
  <c r="V2826"/>
  <c r="X2826" s="1"/>
  <c r="AB2826" s="1"/>
  <c r="U2826"/>
  <c r="W2826" s="1"/>
  <c r="Y2826" s="1"/>
  <c r="AA2826" l="1"/>
  <c r="AC2826" s="1"/>
  <c r="Z2826"/>
  <c r="AD2826" l="1"/>
  <c r="AF2826" l="1"/>
  <c r="AE2826"/>
  <c r="AH2826" l="1"/>
  <c r="T2827"/>
  <c r="AG2827" l="1"/>
  <c r="S2828"/>
  <c r="R2829" s="1"/>
  <c r="AJ2826"/>
  <c r="AI2826" s="1"/>
  <c r="U2827"/>
  <c r="W2827" s="1"/>
  <c r="AA2827" s="1"/>
  <c r="V2827"/>
  <c r="X2827" s="1"/>
  <c r="Z2827" s="1"/>
  <c r="AB2827" l="1"/>
  <c r="AD2827" s="1"/>
  <c r="Y2827"/>
  <c r="AC2827" s="1"/>
  <c r="AE2827" l="1"/>
  <c r="AF2827"/>
  <c r="AH2827" l="1"/>
  <c r="T2828"/>
  <c r="AG2828" l="1"/>
  <c r="S2829"/>
  <c r="R2830" s="1"/>
  <c r="AJ2827"/>
  <c r="AI2827" s="1"/>
  <c r="V2828"/>
  <c r="X2828" s="1"/>
  <c r="Z2828" s="1"/>
  <c r="U2828"/>
  <c r="W2828" s="1"/>
  <c r="Y2828" s="1"/>
  <c r="AA2828" l="1"/>
  <c r="AC2828" s="1"/>
  <c r="AB2828"/>
  <c r="AD2828" s="1"/>
  <c r="AF2828" l="1"/>
  <c r="AE2828"/>
  <c r="AH2828" s="1"/>
  <c r="AJ2828" s="1"/>
  <c r="T2829"/>
  <c r="AI2828" l="1"/>
  <c r="AG2829"/>
  <c r="S2830"/>
  <c r="R2831" s="1"/>
  <c r="V2829"/>
  <c r="X2829" s="1"/>
  <c r="Z2829" s="1"/>
  <c r="U2829"/>
  <c r="W2829" s="1"/>
  <c r="AA2829" s="1"/>
  <c r="AB2829" l="1"/>
  <c r="AD2829" s="1"/>
  <c r="Y2829"/>
  <c r="AC2829" l="1"/>
  <c r="AE2829" s="1"/>
  <c r="T2830" l="1"/>
  <c r="AH2829"/>
  <c r="AF2829"/>
  <c r="AG2830" l="1"/>
  <c r="S2831"/>
  <c r="R2832" s="1"/>
  <c r="AJ2829"/>
  <c r="AI2829" s="1"/>
  <c r="V2830"/>
  <c r="X2830" s="1"/>
  <c r="Z2830" s="1"/>
  <c r="U2830"/>
  <c r="W2830" s="1"/>
  <c r="Y2830" s="1"/>
  <c r="AB2830" l="1"/>
  <c r="AD2830" s="1"/>
  <c r="AA2830"/>
  <c r="AC2830" s="1"/>
  <c r="AE2830" l="1"/>
  <c r="AF2830"/>
  <c r="AH2830" l="1"/>
  <c r="T2831"/>
  <c r="AG2831" l="1"/>
  <c r="S2832"/>
  <c r="R2833" s="1"/>
  <c r="AJ2830"/>
  <c r="AI2830" s="1"/>
  <c r="U2831"/>
  <c r="W2831" s="1"/>
  <c r="Y2831" s="1"/>
  <c r="V2831"/>
  <c r="X2831" s="1"/>
  <c r="Z2831" s="1"/>
  <c r="AB2831" l="1"/>
  <c r="AD2831" s="1"/>
  <c r="AA2831"/>
  <c r="AC2831" s="1"/>
  <c r="AE2831" l="1"/>
  <c r="AF2831"/>
  <c r="AH2831" l="1"/>
  <c r="T2832"/>
  <c r="AG2832" l="1"/>
  <c r="S2833"/>
  <c r="R2834" s="1"/>
  <c r="U2832"/>
  <c r="W2832" s="1"/>
  <c r="Y2832" s="1"/>
  <c r="V2832"/>
  <c r="X2832" s="1"/>
  <c r="Z2832" s="1"/>
  <c r="AJ2831"/>
  <c r="AI2831" s="1"/>
  <c r="AA2832" l="1"/>
  <c r="AC2832" s="1"/>
  <c r="AB2832"/>
  <c r="AD2832" s="1"/>
  <c r="AF2832" l="1"/>
  <c r="AE2832"/>
  <c r="AH2832" l="1"/>
  <c r="T2833"/>
  <c r="AG2833" l="1"/>
  <c r="S2834"/>
  <c r="R2835" s="1"/>
  <c r="AJ2832"/>
  <c r="AI2832" s="1"/>
  <c r="V2833"/>
  <c r="X2833" s="1"/>
  <c r="AB2833" s="1"/>
  <c r="U2833"/>
  <c r="W2833" s="1"/>
  <c r="AA2833" s="1"/>
  <c r="Z2833" l="1"/>
  <c r="Y2833"/>
  <c r="AD2833" l="1"/>
  <c r="AC2833"/>
  <c r="AF2833" l="1"/>
  <c r="AE2833"/>
  <c r="AH2833" l="1"/>
  <c r="T2834"/>
  <c r="AG2834" l="1"/>
  <c r="S2835"/>
  <c r="R2836" s="1"/>
  <c r="V2834"/>
  <c r="X2834" s="1"/>
  <c r="Z2834" s="1"/>
  <c r="U2834"/>
  <c r="W2834" s="1"/>
  <c r="Y2834" s="1"/>
  <c r="AJ2833"/>
  <c r="AI2833" s="1"/>
  <c r="AB2834" l="1"/>
  <c r="AD2834" s="1"/>
  <c r="AA2834"/>
  <c r="AC2834" s="1"/>
  <c r="AF2834" l="1"/>
  <c r="AE2834"/>
  <c r="AH2834" l="1"/>
  <c r="T2835"/>
  <c r="AG2835" l="1"/>
  <c r="S2836"/>
  <c r="R2837" s="1"/>
  <c r="V2835"/>
  <c r="X2835" s="1"/>
  <c r="Z2835" s="1"/>
  <c r="U2835"/>
  <c r="W2835" s="1"/>
  <c r="AA2835" s="1"/>
  <c r="AJ2834"/>
  <c r="AI2834" s="1"/>
  <c r="AB2835" l="1"/>
  <c r="AD2835" s="1"/>
  <c r="Y2835"/>
  <c r="AC2835" s="1"/>
  <c r="AE2835" l="1"/>
  <c r="AF2835"/>
  <c r="AH2835" l="1"/>
  <c r="T2836"/>
  <c r="AG2836" l="1"/>
  <c r="S2837"/>
  <c r="R2838" s="1"/>
  <c r="U2836"/>
  <c r="W2836" s="1"/>
  <c r="Y2836" s="1"/>
  <c r="V2836"/>
  <c r="X2836" s="1"/>
  <c r="Z2836" s="1"/>
  <c r="AJ2835"/>
  <c r="AI2835" s="1"/>
  <c r="AB2836" l="1"/>
  <c r="AD2836" s="1"/>
  <c r="AA2836"/>
  <c r="AC2836" s="1"/>
  <c r="AE2836" l="1"/>
  <c r="AH2836" s="1"/>
  <c r="AJ2836" s="1"/>
  <c r="AF2836"/>
  <c r="T2837"/>
  <c r="AI2836" l="1"/>
  <c r="AG2837"/>
  <c r="S2838"/>
  <c r="R2839" s="1"/>
  <c r="U2837"/>
  <c r="W2837" s="1"/>
  <c r="Y2837" s="1"/>
  <c r="V2837"/>
  <c r="X2837" s="1"/>
  <c r="AB2837" s="1"/>
  <c r="AA2837" l="1"/>
  <c r="AC2837" s="1"/>
  <c r="Z2837"/>
  <c r="AD2837" s="1"/>
  <c r="AF2837" l="1"/>
  <c r="AE2837"/>
  <c r="AH2837" l="1"/>
  <c r="T2838"/>
  <c r="AG2838" l="1"/>
  <c r="S2839"/>
  <c r="R2840" s="1"/>
  <c r="AI2837"/>
  <c r="AJ2837"/>
  <c r="U2838"/>
  <c r="W2838" s="1"/>
  <c r="AA2838" s="1"/>
  <c r="V2838"/>
  <c r="X2838" s="1"/>
  <c r="Z2838" s="1"/>
  <c r="AB2838" l="1"/>
  <c r="AD2838" s="1"/>
  <c r="Y2838"/>
  <c r="AC2838" s="1"/>
  <c r="AF2838" l="1"/>
  <c r="AE2838"/>
  <c r="AH2838" l="1"/>
  <c r="T2839"/>
  <c r="AG2839" l="1"/>
  <c r="S2840"/>
  <c r="R2841" s="1"/>
  <c r="U2839"/>
  <c r="W2839" s="1"/>
  <c r="Y2839" s="1"/>
  <c r="V2839"/>
  <c r="X2839" s="1"/>
  <c r="Z2839" s="1"/>
  <c r="AJ2838"/>
  <c r="AI2838" s="1"/>
  <c r="AB2839" l="1"/>
  <c r="AD2839" s="1"/>
  <c r="AA2839"/>
  <c r="AC2839" s="1"/>
  <c r="AE2839" l="1"/>
  <c r="AH2839" s="1"/>
  <c r="AJ2839" s="1"/>
  <c r="AF2839"/>
  <c r="T2840"/>
  <c r="AI2839" l="1"/>
  <c r="AG2840"/>
  <c r="S2841"/>
  <c r="R2842" s="1"/>
  <c r="V2840"/>
  <c r="X2840" s="1"/>
  <c r="AB2840" s="1"/>
  <c r="U2840"/>
  <c r="W2840" s="1"/>
  <c r="Y2840" s="1"/>
  <c r="AA2840" l="1"/>
  <c r="AC2840" s="1"/>
  <c r="Z2840"/>
  <c r="AD2840" l="1"/>
  <c r="AE2840" l="1"/>
  <c r="AF2840"/>
  <c r="AH2840" l="1"/>
  <c r="T2841"/>
  <c r="AG2841" l="1"/>
  <c r="S2842"/>
  <c r="R2843" s="1"/>
  <c r="AJ2840"/>
  <c r="AI2840" s="1"/>
  <c r="U2841"/>
  <c r="W2841" s="1"/>
  <c r="Y2841" s="1"/>
  <c r="V2841"/>
  <c r="X2841" s="1"/>
  <c r="Z2841" s="1"/>
  <c r="AB2841" l="1"/>
  <c r="AD2841" s="1"/>
  <c r="AA2841"/>
  <c r="AC2841" s="1"/>
  <c r="AF2841" l="1"/>
  <c r="AE2841"/>
  <c r="AH2841" l="1"/>
  <c r="T2842"/>
  <c r="AG2842" l="1"/>
  <c r="S2843"/>
  <c r="R2844" s="1"/>
  <c r="AJ2841"/>
  <c r="AI2841" s="1"/>
  <c r="V2842"/>
  <c r="X2842" s="1"/>
  <c r="Z2842" s="1"/>
  <c r="U2842"/>
  <c r="W2842" s="1"/>
  <c r="AA2842" s="1"/>
  <c r="AB2842" l="1"/>
  <c r="AD2842" s="1"/>
  <c r="Y2842"/>
  <c r="AC2842" s="1"/>
  <c r="AF2842" l="1"/>
  <c r="AE2842"/>
  <c r="AH2842" l="1"/>
  <c r="T2843"/>
  <c r="AG2843" l="1"/>
  <c r="S2844"/>
  <c r="R2845" s="1"/>
  <c r="AJ2842"/>
  <c r="AI2842" s="1"/>
  <c r="V2843"/>
  <c r="X2843" s="1"/>
  <c r="AB2843" s="1"/>
  <c r="U2843"/>
  <c r="W2843" s="1"/>
  <c r="AA2843" s="1"/>
  <c r="Z2843" l="1"/>
  <c r="Y2843"/>
  <c r="AC2843" s="1"/>
  <c r="AD2843" l="1"/>
  <c r="AF2843" s="1"/>
  <c r="AE2843" l="1"/>
  <c r="AH2843" l="1"/>
  <c r="T2844"/>
  <c r="AG2844" l="1"/>
  <c r="S2845"/>
  <c r="R2846" s="1"/>
  <c r="U2844"/>
  <c r="W2844" s="1"/>
  <c r="Y2844" s="1"/>
  <c r="V2844"/>
  <c r="X2844" s="1"/>
  <c r="Z2844" s="1"/>
  <c r="AJ2843"/>
  <c r="AI2843" s="1"/>
  <c r="AB2844" l="1"/>
  <c r="AD2844" s="1"/>
  <c r="AA2844"/>
  <c r="AC2844" s="1"/>
  <c r="AF2844" l="1"/>
  <c r="AE2844"/>
  <c r="AH2844" l="1"/>
  <c r="T2845"/>
  <c r="AG2845" l="1"/>
  <c r="S2846"/>
  <c r="R2847" s="1"/>
  <c r="V2845"/>
  <c r="X2845" s="1"/>
  <c r="AB2845" s="1"/>
  <c r="U2845"/>
  <c r="W2845" s="1"/>
  <c r="AA2845" s="1"/>
  <c r="AJ2844"/>
  <c r="AI2844" s="1"/>
  <c r="Z2845" l="1"/>
  <c r="Y2845"/>
  <c r="AC2845" s="1"/>
  <c r="AD2845" l="1"/>
  <c r="AF2845" s="1"/>
  <c r="AE2845" l="1"/>
  <c r="AH2845" l="1"/>
  <c r="T2846"/>
  <c r="AG2846" l="1"/>
  <c r="S2847"/>
  <c r="R2848" s="1"/>
  <c r="V2846"/>
  <c r="X2846" s="1"/>
  <c r="AB2846" s="1"/>
  <c r="U2846"/>
  <c r="W2846" s="1"/>
  <c r="Y2846" s="1"/>
  <c r="AJ2845"/>
  <c r="AI2845" s="1"/>
  <c r="AA2846" l="1"/>
  <c r="AC2846" s="1"/>
  <c r="Z2846"/>
  <c r="AD2846" l="1"/>
  <c r="AF2846" s="1"/>
  <c r="AE2846" l="1"/>
  <c r="AH2846" l="1"/>
  <c r="T2847"/>
  <c r="AG2847" l="1"/>
  <c r="S2848"/>
  <c r="R2849" s="1"/>
  <c r="U2847"/>
  <c r="W2847" s="1"/>
  <c r="Y2847" s="1"/>
  <c r="V2847"/>
  <c r="X2847" s="1"/>
  <c r="Z2847" s="1"/>
  <c r="AJ2846"/>
  <c r="AI2846" s="1"/>
  <c r="AA2847" l="1"/>
  <c r="AC2847" s="1"/>
  <c r="AB2847"/>
  <c r="AD2847" s="1"/>
  <c r="AE2847" l="1"/>
  <c r="AF2847"/>
  <c r="AH2847" l="1"/>
  <c r="T2848"/>
  <c r="AG2848" l="1"/>
  <c r="S2849"/>
  <c r="R2850" s="1"/>
  <c r="U2848"/>
  <c r="W2848" s="1"/>
  <c r="Y2848" s="1"/>
  <c r="V2848"/>
  <c r="X2848" s="1"/>
  <c r="Z2848" s="1"/>
  <c r="AJ2847"/>
  <c r="AI2847" s="1"/>
  <c r="AA2848" l="1"/>
  <c r="AC2848" s="1"/>
  <c r="AB2848"/>
  <c r="AD2848" s="1"/>
  <c r="AE2848" l="1"/>
  <c r="AF2848"/>
  <c r="AH2848" l="1"/>
  <c r="T2849"/>
  <c r="AG2849" l="1"/>
  <c r="S2850"/>
  <c r="R2851" s="1"/>
  <c r="AJ2848"/>
  <c r="AI2848" s="1"/>
  <c r="U2849"/>
  <c r="W2849" s="1"/>
  <c r="AA2849" s="1"/>
  <c r="V2849"/>
  <c r="X2849" s="1"/>
  <c r="Z2849" s="1"/>
  <c r="AB2849" l="1"/>
  <c r="AD2849" s="1"/>
  <c r="Y2849"/>
  <c r="AC2849" s="1"/>
  <c r="AE2849" l="1"/>
  <c r="AF2849"/>
  <c r="AH2849" l="1"/>
  <c r="T2850"/>
  <c r="AG2850" l="1"/>
  <c r="S2851"/>
  <c r="R2852" s="1"/>
  <c r="U2850"/>
  <c r="W2850" s="1"/>
  <c r="AA2850" s="1"/>
  <c r="V2850"/>
  <c r="X2850" s="1"/>
  <c r="Z2850" s="1"/>
  <c r="AJ2849"/>
  <c r="AI2849" s="1"/>
  <c r="AB2850" l="1"/>
  <c r="AD2850" s="1"/>
  <c r="Y2850"/>
  <c r="AC2850" s="1"/>
  <c r="AE2850" l="1"/>
  <c r="AF2850"/>
  <c r="AH2850" l="1"/>
  <c r="T2851"/>
  <c r="AG2851" l="1"/>
  <c r="S2852"/>
  <c r="R2853" s="1"/>
  <c r="AJ2850"/>
  <c r="AI2850" s="1"/>
  <c r="V2851"/>
  <c r="X2851" s="1"/>
  <c r="Z2851" s="1"/>
  <c r="U2851"/>
  <c r="W2851" s="1"/>
  <c r="Y2851" s="1"/>
  <c r="AB2851" l="1"/>
  <c r="AD2851" s="1"/>
  <c r="AA2851"/>
  <c r="AC2851" s="1"/>
  <c r="AE2851" l="1"/>
  <c r="AF2851"/>
  <c r="AH2851" l="1"/>
  <c r="T2852"/>
  <c r="AG2852" l="1"/>
  <c r="S2853"/>
  <c r="R2854" s="1"/>
  <c r="V2852"/>
  <c r="X2852" s="1"/>
  <c r="Z2852" s="1"/>
  <c r="U2852"/>
  <c r="W2852" s="1"/>
  <c r="Y2852" s="1"/>
  <c r="AJ2851"/>
  <c r="AI2851" s="1"/>
  <c r="AB2852" l="1"/>
  <c r="AD2852" s="1"/>
  <c r="AA2852"/>
  <c r="AC2852" s="1"/>
  <c r="AE2852" l="1"/>
  <c r="AH2852" s="1"/>
  <c r="AJ2852" s="1"/>
  <c r="AF2852"/>
  <c r="T2853"/>
  <c r="AI2852" l="1"/>
  <c r="AG2853"/>
  <c r="S2854"/>
  <c r="R2855" s="1"/>
  <c r="U2853"/>
  <c r="W2853" s="1"/>
  <c r="Y2853" s="1"/>
  <c r="V2853"/>
  <c r="X2853" s="1"/>
  <c r="Z2853" s="1"/>
  <c r="AB2853" l="1"/>
  <c r="AD2853" s="1"/>
  <c r="AA2853"/>
  <c r="AC2853" s="1"/>
  <c r="AF2853" l="1"/>
  <c r="AE2853"/>
  <c r="AH2853" s="1"/>
  <c r="AJ2853" s="1"/>
  <c r="T2854"/>
  <c r="AI2853" l="1"/>
  <c r="AG2854"/>
  <c r="S2855"/>
  <c r="R2856" s="1"/>
  <c r="U2854"/>
  <c r="W2854" s="1"/>
  <c r="AA2854" s="1"/>
  <c r="V2854"/>
  <c r="X2854" s="1"/>
  <c r="Z2854" s="1"/>
  <c r="AB2854" l="1"/>
  <c r="AD2854" s="1"/>
  <c r="Y2854"/>
  <c r="AC2854" s="1"/>
  <c r="AF2854" l="1"/>
  <c r="AE2854"/>
  <c r="AH2854" l="1"/>
  <c r="T2855"/>
  <c r="AG2855" l="1"/>
  <c r="S2856"/>
  <c r="R2857" s="1"/>
  <c r="U2855"/>
  <c r="W2855" s="1"/>
  <c r="Y2855" s="1"/>
  <c r="V2855"/>
  <c r="X2855" s="1"/>
  <c r="Z2855" s="1"/>
  <c r="AJ2854"/>
  <c r="AI2854" s="1"/>
  <c r="AA2855" l="1"/>
  <c r="AC2855" s="1"/>
  <c r="AB2855"/>
  <c r="AD2855" s="1"/>
  <c r="AF2855" l="1"/>
  <c r="AE2855"/>
  <c r="AH2855" s="1"/>
  <c r="AJ2855" s="1"/>
  <c r="T2856"/>
  <c r="AI2855" l="1"/>
  <c r="AG2856"/>
  <c r="S2857"/>
  <c r="R2858" s="1"/>
  <c r="V2856"/>
  <c r="X2856" s="1"/>
  <c r="AB2856" s="1"/>
  <c r="U2856"/>
  <c r="W2856" s="1"/>
  <c r="Y2856" s="1"/>
  <c r="AA2856" l="1"/>
  <c r="AC2856" s="1"/>
  <c r="Z2856"/>
  <c r="AD2856" l="1"/>
  <c r="AE2856" s="1"/>
  <c r="AH2856" l="1"/>
  <c r="T2857"/>
  <c r="AF2856"/>
  <c r="AG2857" l="1"/>
  <c r="S2858"/>
  <c r="R2859" s="1"/>
  <c r="U2857"/>
  <c r="W2857" s="1"/>
  <c r="Y2857" s="1"/>
  <c r="V2857"/>
  <c r="X2857" s="1"/>
  <c r="Z2857" s="1"/>
  <c r="AJ2856"/>
  <c r="AI2856" s="1"/>
  <c r="AB2857" l="1"/>
  <c r="AD2857" s="1"/>
  <c r="AA2857"/>
  <c r="AC2857" s="1"/>
  <c r="AE2857" l="1"/>
  <c r="AH2857" s="1"/>
  <c r="AJ2857" s="1"/>
  <c r="AF2857"/>
  <c r="T2858"/>
  <c r="AI2857" l="1"/>
  <c r="AG2858"/>
  <c r="S2859"/>
  <c r="R2860" s="1"/>
  <c r="U2858"/>
  <c r="W2858" s="1"/>
  <c r="AA2858" s="1"/>
  <c r="V2858"/>
  <c r="X2858" s="1"/>
  <c r="Z2858" s="1"/>
  <c r="AB2858" l="1"/>
  <c r="AD2858" s="1"/>
  <c r="Y2858"/>
  <c r="AC2858" s="1"/>
  <c r="AF2858" l="1"/>
  <c r="AE2858"/>
  <c r="AH2858" l="1"/>
  <c r="T2859"/>
  <c r="AG2859" l="1"/>
  <c r="S2860"/>
  <c r="R2861" s="1"/>
  <c r="V2859"/>
  <c r="X2859" s="1"/>
  <c r="Z2859" s="1"/>
  <c r="U2859"/>
  <c r="W2859" s="1"/>
  <c r="AA2859" s="1"/>
  <c r="AJ2858"/>
  <c r="AI2858" s="1"/>
  <c r="AB2859" l="1"/>
  <c r="AD2859" s="1"/>
  <c r="Y2859"/>
  <c r="AC2859" s="1"/>
  <c r="AE2859" l="1"/>
  <c r="AF2859"/>
  <c r="AH2859" l="1"/>
  <c r="T2860"/>
  <c r="AG2860" l="1"/>
  <c r="S2861"/>
  <c r="R2862" s="1"/>
  <c r="U2860"/>
  <c r="W2860" s="1"/>
  <c r="Y2860" s="1"/>
  <c r="V2860"/>
  <c r="X2860" s="1"/>
  <c r="Z2860" s="1"/>
  <c r="AJ2859"/>
  <c r="AI2859" s="1"/>
  <c r="AA2860" l="1"/>
  <c r="AC2860" s="1"/>
  <c r="AB2860"/>
  <c r="AD2860" s="1"/>
  <c r="AE2860" l="1"/>
  <c r="AF2860"/>
  <c r="AH2860" l="1"/>
  <c r="T2861"/>
  <c r="AG2861" l="1"/>
  <c r="S2862"/>
  <c r="R2863" s="1"/>
  <c r="AJ2860"/>
  <c r="AI2860" s="1"/>
  <c r="U2861"/>
  <c r="W2861" s="1"/>
  <c r="Y2861" s="1"/>
  <c r="V2861"/>
  <c r="X2861" s="1"/>
  <c r="Z2861" s="1"/>
  <c r="AA2861" l="1"/>
  <c r="AC2861" s="1"/>
  <c r="AB2861"/>
  <c r="AD2861" s="1"/>
  <c r="AE2861" l="1"/>
  <c r="AF2861"/>
  <c r="AH2861" l="1"/>
  <c r="T2862"/>
  <c r="AG2862" l="1"/>
  <c r="S2863"/>
  <c r="R2864" s="1"/>
  <c r="AJ2861"/>
  <c r="AI2861" s="1"/>
  <c r="U2862"/>
  <c r="W2862" s="1"/>
  <c r="Y2862" s="1"/>
  <c r="V2862"/>
  <c r="X2862" s="1"/>
  <c r="Z2862" s="1"/>
  <c r="AA2862" l="1"/>
  <c r="AC2862" s="1"/>
  <c r="AB2862"/>
  <c r="AD2862" s="1"/>
  <c r="AF2862" l="1"/>
  <c r="AE2862"/>
  <c r="AH2862" l="1"/>
  <c r="T2863"/>
  <c r="AG2863" l="1"/>
  <c r="S2864"/>
  <c r="R2865" s="1"/>
  <c r="V2863"/>
  <c r="X2863" s="1"/>
  <c r="AB2863" s="1"/>
  <c r="U2863"/>
  <c r="W2863" s="1"/>
  <c r="Y2863" s="1"/>
  <c r="AJ2862"/>
  <c r="AI2862" s="1"/>
  <c r="AA2863" l="1"/>
  <c r="AC2863" s="1"/>
  <c r="Z2863"/>
  <c r="AD2863" s="1"/>
  <c r="AE2863" l="1"/>
  <c r="AH2863" s="1"/>
  <c r="AF2863"/>
  <c r="AI2863" l="1"/>
  <c r="T2864"/>
  <c r="AJ2863"/>
  <c r="AG2864" l="1"/>
  <c r="S2865"/>
  <c r="R2866" s="1"/>
  <c r="U2864"/>
  <c r="W2864" s="1"/>
  <c r="Y2864" s="1"/>
  <c r="V2864"/>
  <c r="X2864" s="1"/>
  <c r="Z2864" s="1"/>
  <c r="AB2864" l="1"/>
  <c r="AD2864" s="1"/>
  <c r="AA2864"/>
  <c r="AC2864" s="1"/>
  <c r="AE2864" l="1"/>
  <c r="T2865" s="1"/>
  <c r="AG2865" s="1"/>
  <c r="AH2864"/>
  <c r="AF2864"/>
  <c r="U2865" l="1"/>
  <c r="W2865" s="1"/>
  <c r="Y2865" s="1"/>
  <c r="S2866"/>
  <c r="R2867" s="1"/>
  <c r="V2865"/>
  <c r="X2865" s="1"/>
  <c r="Z2865" s="1"/>
  <c r="AJ2864"/>
  <c r="AI2864" s="1"/>
  <c r="AB2865" l="1"/>
  <c r="AD2865" s="1"/>
  <c r="AA2865"/>
  <c r="AC2865" s="1"/>
  <c r="AF2865" l="1"/>
  <c r="AE2865"/>
  <c r="AH2865"/>
  <c r="T2866"/>
  <c r="AG2866" l="1"/>
  <c r="S2867"/>
  <c r="R2868" s="1"/>
  <c r="V2866"/>
  <c r="X2866" s="1"/>
  <c r="AB2866" s="1"/>
  <c r="U2866"/>
  <c r="W2866" s="1"/>
  <c r="Y2866" s="1"/>
  <c r="AJ2865"/>
  <c r="AI2865" s="1"/>
  <c r="AA2866" l="1"/>
  <c r="AC2866" s="1"/>
  <c r="Z2866"/>
  <c r="AD2866" s="1"/>
  <c r="AF2866" l="1"/>
  <c r="AE2866"/>
  <c r="AH2866" l="1"/>
  <c r="T2867"/>
  <c r="AG2867" l="1"/>
  <c r="S2868"/>
  <c r="R2869" s="1"/>
  <c r="U2867"/>
  <c r="W2867" s="1"/>
  <c r="Y2867" s="1"/>
  <c r="V2867"/>
  <c r="X2867" s="1"/>
  <c r="Z2867" s="1"/>
  <c r="AJ2866"/>
  <c r="H34" i="11" s="1"/>
  <c r="AB2867" i="10" l="1"/>
  <c r="AD2867" s="1"/>
  <c r="AA2867"/>
  <c r="AC2867" s="1"/>
  <c r="AI2866"/>
  <c r="G34" i="11" s="1"/>
  <c r="AE2867" i="10" l="1"/>
  <c r="AH2867" s="1"/>
  <c r="AJ2867" s="1"/>
  <c r="AF2867"/>
  <c r="T2868"/>
  <c r="AI2867" l="1"/>
  <c r="AG2868"/>
  <c r="S2869"/>
  <c r="R2870" s="1"/>
  <c r="V2868"/>
  <c r="X2868" s="1"/>
  <c r="Z2868" s="1"/>
  <c r="U2868"/>
  <c r="W2868" s="1"/>
  <c r="Y2868" s="1"/>
  <c r="AB2868" l="1"/>
  <c r="AD2868" s="1"/>
  <c r="AA2868"/>
  <c r="AC2868" s="1"/>
  <c r="AF2868" l="1"/>
  <c r="AE2868"/>
  <c r="AH2868" l="1"/>
  <c r="T2869"/>
  <c r="AG2869" l="1"/>
  <c r="S2870"/>
  <c r="R2871" s="1"/>
  <c r="V2869"/>
  <c r="X2869" s="1"/>
  <c r="Z2869" s="1"/>
  <c r="U2869"/>
  <c r="W2869" s="1"/>
  <c r="Y2869" s="1"/>
  <c r="AJ2868"/>
  <c r="AI2868" s="1"/>
  <c r="AB2869" l="1"/>
  <c r="AD2869" s="1"/>
  <c r="AA2869"/>
  <c r="AC2869" s="1"/>
  <c r="AE2869" l="1"/>
  <c r="AH2869" s="1"/>
  <c r="AJ2869" s="1"/>
  <c r="AF2869"/>
  <c r="T2870"/>
  <c r="AI2869" l="1"/>
  <c r="AG2870"/>
  <c r="S2871"/>
  <c r="R2872" s="1"/>
  <c r="V2870"/>
  <c r="X2870" s="1"/>
  <c r="Z2870" s="1"/>
  <c r="U2870"/>
  <c r="W2870" s="1"/>
  <c r="AA2870" s="1"/>
  <c r="AB2870" l="1"/>
  <c r="AD2870" s="1"/>
  <c r="Y2870"/>
  <c r="AC2870" s="1"/>
  <c r="AF2870" l="1"/>
  <c r="AE2870"/>
  <c r="AH2870" s="1"/>
  <c r="AJ2870" l="1"/>
  <c r="AI2870" s="1"/>
  <c r="T2871"/>
  <c r="AG2871" l="1"/>
  <c r="S2872"/>
  <c r="R2873" s="1"/>
  <c r="V2871"/>
  <c r="X2871" s="1"/>
  <c r="AB2871" s="1"/>
  <c r="U2871"/>
  <c r="W2871" s="1"/>
  <c r="Y2871" s="1"/>
  <c r="AA2871" l="1"/>
  <c r="AC2871" s="1"/>
  <c r="Z2871"/>
  <c r="AD2871" s="1"/>
  <c r="AF2871" l="1"/>
  <c r="AE2871"/>
  <c r="AH2871" l="1"/>
  <c r="T2872"/>
  <c r="AG2872" l="1"/>
  <c r="S2873"/>
  <c r="R2874" s="1"/>
  <c r="AJ2871"/>
  <c r="AI2871" s="1"/>
  <c r="V2872"/>
  <c r="X2872" s="1"/>
  <c r="Z2872" s="1"/>
  <c r="U2872"/>
  <c r="W2872" s="1"/>
  <c r="Y2872" s="1"/>
  <c r="AB2872" l="1"/>
  <c r="AD2872" s="1"/>
  <c r="AA2872"/>
  <c r="AC2872" s="1"/>
  <c r="AE2872" s="1"/>
  <c r="AH2872" s="1"/>
  <c r="AF2872" l="1"/>
  <c r="AJ2872"/>
  <c r="T2873"/>
  <c r="AI2872" l="1"/>
  <c r="AG2873"/>
  <c r="S2874"/>
  <c r="R2875" s="1"/>
  <c r="U2873"/>
  <c r="W2873" s="1"/>
  <c r="Y2873" s="1"/>
  <c r="V2873"/>
  <c r="X2873" s="1"/>
  <c r="Z2873" s="1"/>
  <c r="AB2873" l="1"/>
  <c r="AD2873" s="1"/>
  <c r="AA2873"/>
  <c r="AC2873" s="1"/>
  <c r="AE2873" l="1"/>
  <c r="AF2873"/>
  <c r="AH2873"/>
  <c r="T2874"/>
  <c r="AG2874" l="1"/>
  <c r="S2875"/>
  <c r="R2876" s="1"/>
  <c r="AJ2873"/>
  <c r="AI2873" s="1"/>
  <c r="U2874"/>
  <c r="W2874" s="1"/>
  <c r="Y2874" s="1"/>
  <c r="V2874"/>
  <c r="X2874" s="1"/>
  <c r="Z2874" s="1"/>
  <c r="AA2874" l="1"/>
  <c r="AC2874" s="1"/>
  <c r="AB2874"/>
  <c r="AD2874" s="1"/>
  <c r="AE2874" l="1"/>
  <c r="AF2874"/>
  <c r="AH2874"/>
  <c r="T2875"/>
  <c r="AG2875" l="1"/>
  <c r="S2876"/>
  <c r="R2877" s="1"/>
  <c r="AJ2874"/>
  <c r="AI2874" s="1"/>
  <c r="V2875"/>
  <c r="X2875" s="1"/>
  <c r="Z2875" s="1"/>
  <c r="U2875"/>
  <c r="W2875" s="1"/>
  <c r="Y2875" s="1"/>
  <c r="AB2875" l="1"/>
  <c r="AD2875" s="1"/>
  <c r="AA2875"/>
  <c r="AC2875" s="1"/>
  <c r="AF2875" l="1"/>
  <c r="AE2875"/>
  <c r="T2876" l="1"/>
  <c r="AH2875"/>
  <c r="AG2876" l="1"/>
  <c r="S2877"/>
  <c r="R2878" s="1"/>
  <c r="AJ2875"/>
  <c r="AI2875" s="1"/>
  <c r="U2876"/>
  <c r="W2876" s="1"/>
  <c r="Y2876" s="1"/>
  <c r="V2876"/>
  <c r="X2876" s="1"/>
  <c r="Z2876" s="1"/>
  <c r="AB2876" l="1"/>
  <c r="AD2876" s="1"/>
  <c r="AA2876"/>
  <c r="AC2876" s="1"/>
  <c r="AF2876" l="1"/>
  <c r="AE2876"/>
  <c r="T2877" l="1"/>
  <c r="AH2876"/>
  <c r="AG2877" l="1"/>
  <c r="S2878"/>
  <c r="R2879" s="1"/>
  <c r="AJ2876"/>
  <c r="AI2876" s="1"/>
  <c r="U2877"/>
  <c r="W2877" s="1"/>
  <c r="Y2877" s="1"/>
  <c r="V2877"/>
  <c r="X2877" s="1"/>
  <c r="AB2877" s="1"/>
  <c r="AA2877" l="1"/>
  <c r="AC2877" s="1"/>
  <c r="Z2877"/>
  <c r="AD2877" s="1"/>
  <c r="AE2877" l="1"/>
  <c r="AF2877"/>
  <c r="AH2877" l="1"/>
  <c r="T2878"/>
  <c r="AG2878" l="1"/>
  <c r="S2879"/>
  <c r="R2880" s="1"/>
  <c r="U2878"/>
  <c r="W2878" s="1"/>
  <c r="AA2878" s="1"/>
  <c r="V2878"/>
  <c r="X2878" s="1"/>
  <c r="AB2878" s="1"/>
  <c r="AJ2877"/>
  <c r="AI2877" s="1"/>
  <c r="Z2878" l="1"/>
  <c r="AD2878" s="1"/>
  <c r="Y2878"/>
  <c r="AC2878" s="1"/>
  <c r="AF2878" l="1"/>
  <c r="AE2878"/>
  <c r="AH2878" l="1"/>
  <c r="T2879"/>
  <c r="AG2879" l="1"/>
  <c r="S2880"/>
  <c r="R2881" s="1"/>
  <c r="AJ2878"/>
  <c r="AI2878" s="1"/>
  <c r="V2879"/>
  <c r="X2879" s="1"/>
  <c r="Z2879" s="1"/>
  <c r="U2879"/>
  <c r="W2879" s="1"/>
  <c r="Y2879" s="1"/>
  <c r="AB2879" l="1"/>
  <c r="AD2879" s="1"/>
  <c r="AA2879"/>
  <c r="AC2879" s="1"/>
  <c r="AF2879" l="1"/>
  <c r="AE2879"/>
  <c r="AH2879" l="1"/>
  <c r="T2880"/>
  <c r="AG2880" l="1"/>
  <c r="S2881"/>
  <c r="R2882" s="1"/>
  <c r="AJ2879"/>
  <c r="AI2879" s="1"/>
  <c r="U2880"/>
  <c r="W2880" s="1"/>
  <c r="AA2880" s="1"/>
  <c r="V2880"/>
  <c r="X2880" s="1"/>
  <c r="AB2880" s="1"/>
  <c r="Y2880" l="1"/>
  <c r="AC2880" s="1"/>
  <c r="Z2880"/>
  <c r="AD2880" s="1"/>
  <c r="AF2880" l="1"/>
  <c r="AE2880"/>
  <c r="AH2880" l="1"/>
  <c r="T2881"/>
  <c r="AG2881" l="1"/>
  <c r="S2882"/>
  <c r="R2883" s="1"/>
  <c r="AJ2880"/>
  <c r="AI2880" s="1"/>
  <c r="U2881"/>
  <c r="W2881" s="1"/>
  <c r="AA2881" s="1"/>
  <c r="V2881"/>
  <c r="X2881" s="1"/>
  <c r="Z2881" s="1"/>
  <c r="AB2881" l="1"/>
  <c r="AD2881" s="1"/>
  <c r="Y2881"/>
  <c r="AC2881" s="1"/>
  <c r="AF2881" l="1"/>
  <c r="AE2881"/>
  <c r="AH2881" l="1"/>
  <c r="T2882"/>
  <c r="AG2882" l="1"/>
  <c r="S2883"/>
  <c r="R2884" s="1"/>
  <c r="V2882"/>
  <c r="X2882" s="1"/>
  <c r="Z2882" s="1"/>
  <c r="U2882"/>
  <c r="W2882" s="1"/>
  <c r="Y2882" s="1"/>
  <c r="AJ2881"/>
  <c r="AI2881" s="1"/>
  <c r="AB2882" l="1"/>
  <c r="AD2882" s="1"/>
  <c r="AA2882"/>
  <c r="AC2882" s="1"/>
  <c r="AF2882" l="1"/>
  <c r="AE2882"/>
  <c r="AH2882" l="1"/>
  <c r="T2883"/>
  <c r="AG2883" l="1"/>
  <c r="S2884"/>
  <c r="R2885" s="1"/>
  <c r="AJ2882"/>
  <c r="AI2882" s="1"/>
  <c r="U2883"/>
  <c r="W2883" s="1"/>
  <c r="Y2883" s="1"/>
  <c r="V2883"/>
  <c r="X2883" s="1"/>
  <c r="Z2883" s="1"/>
  <c r="AA2883" l="1"/>
  <c r="AC2883" s="1"/>
  <c r="AB2883"/>
  <c r="AD2883" s="1"/>
  <c r="AF2883" l="1"/>
  <c r="AE2883"/>
  <c r="AH2883" l="1"/>
  <c r="T2884"/>
  <c r="AG2884" l="1"/>
  <c r="S2885"/>
  <c r="R2886" s="1"/>
  <c r="U2884"/>
  <c r="W2884" s="1"/>
  <c r="Y2884" s="1"/>
  <c r="V2884"/>
  <c r="X2884" s="1"/>
  <c r="Z2884" s="1"/>
  <c r="AJ2883"/>
  <c r="AI2883" s="1"/>
  <c r="AA2884" l="1"/>
  <c r="AC2884" s="1"/>
  <c r="AB2884"/>
  <c r="AD2884" s="1"/>
  <c r="AF2884" l="1"/>
  <c r="AE2884"/>
  <c r="AH2884" s="1"/>
  <c r="AJ2884" s="1"/>
  <c r="AI2884" s="1"/>
  <c r="T2885"/>
  <c r="AG2885" l="1"/>
  <c r="S2886"/>
  <c r="R2887" s="1"/>
  <c r="U2885"/>
  <c r="W2885" s="1"/>
  <c r="Y2885" s="1"/>
  <c r="V2885"/>
  <c r="X2885" s="1"/>
  <c r="Z2885" s="1"/>
  <c r="AB2885" l="1"/>
  <c r="AD2885" s="1"/>
  <c r="AA2885"/>
  <c r="AC2885" s="1"/>
  <c r="AE2885" l="1"/>
  <c r="AF2885"/>
  <c r="AH2885"/>
  <c r="T2886"/>
  <c r="AG2886" l="1"/>
  <c r="S2887"/>
  <c r="R2888" s="1"/>
  <c r="AJ2885"/>
  <c r="AI2885" s="1"/>
  <c r="U2886"/>
  <c r="W2886" s="1"/>
  <c r="Y2886" s="1"/>
  <c r="V2886"/>
  <c r="X2886" s="1"/>
  <c r="Z2886" s="1"/>
  <c r="AB2886" l="1"/>
  <c r="AD2886" s="1"/>
  <c r="AA2886"/>
  <c r="AC2886" s="1"/>
  <c r="AE2886" l="1"/>
  <c r="AH2886" s="1"/>
  <c r="AJ2886" s="1"/>
  <c r="AF2886"/>
  <c r="T2887"/>
  <c r="AI2886" l="1"/>
  <c r="AG2887"/>
  <c r="S2888"/>
  <c r="R2889" s="1"/>
  <c r="V2887"/>
  <c r="X2887" s="1"/>
  <c r="AB2887" s="1"/>
  <c r="U2887"/>
  <c r="W2887" s="1"/>
  <c r="Y2887" s="1"/>
  <c r="AA2887" l="1"/>
  <c r="AC2887" s="1"/>
  <c r="Z2887"/>
  <c r="AD2887" s="1"/>
  <c r="AE2887" l="1"/>
  <c r="AF2887"/>
  <c r="AH2887" l="1"/>
  <c r="T2888"/>
  <c r="AG2888" l="1"/>
  <c r="S2889"/>
  <c r="R2890" s="1"/>
  <c r="AJ2887"/>
  <c r="AI2887" s="1"/>
  <c r="U2888"/>
  <c r="W2888" s="1"/>
  <c r="Y2888" s="1"/>
  <c r="V2888"/>
  <c r="X2888" s="1"/>
  <c r="Z2888" s="1"/>
  <c r="AB2888" l="1"/>
  <c r="AD2888" s="1"/>
  <c r="AA2888"/>
  <c r="AC2888" s="1"/>
  <c r="AF2888" l="1"/>
  <c r="AE2888"/>
  <c r="AH2888" l="1"/>
  <c r="T2889"/>
  <c r="AG2889" l="1"/>
  <c r="S2890"/>
  <c r="R2891" s="1"/>
  <c r="U2889"/>
  <c r="W2889" s="1"/>
  <c r="AA2889" s="1"/>
  <c r="V2889"/>
  <c r="X2889" s="1"/>
  <c r="Z2889" s="1"/>
  <c r="AJ2888"/>
  <c r="AI2888" s="1"/>
  <c r="AB2889" l="1"/>
  <c r="AD2889" s="1"/>
  <c r="Y2889"/>
  <c r="AC2889" s="1"/>
  <c r="AF2889" l="1"/>
  <c r="AE2889"/>
  <c r="AH2889" l="1"/>
  <c r="T2890"/>
  <c r="AG2890" l="1"/>
  <c r="S2891"/>
  <c r="R2892" s="1"/>
  <c r="AJ2889"/>
  <c r="AI2889" s="1"/>
  <c r="V2890"/>
  <c r="X2890" s="1"/>
  <c r="Z2890" s="1"/>
  <c r="U2890"/>
  <c r="W2890" s="1"/>
  <c r="Y2890" s="1"/>
  <c r="AB2890" l="1"/>
  <c r="AD2890" s="1"/>
  <c r="AA2890"/>
  <c r="AC2890" s="1"/>
  <c r="AE2890" l="1"/>
  <c r="AH2890" s="1"/>
  <c r="AJ2890" s="1"/>
  <c r="AF2890"/>
  <c r="T2891"/>
  <c r="AI2890" l="1"/>
  <c r="AG2891"/>
  <c r="S2892"/>
  <c r="R2893" s="1"/>
  <c r="U2891"/>
  <c r="W2891" s="1"/>
  <c r="AA2891" s="1"/>
  <c r="V2891"/>
  <c r="X2891" s="1"/>
  <c r="AB2891" s="1"/>
  <c r="Z2891" l="1"/>
  <c r="AD2891" s="1"/>
  <c r="Y2891"/>
  <c r="AC2891" s="1"/>
  <c r="AE2891" l="1"/>
  <c r="AF2891"/>
  <c r="AH2891" l="1"/>
  <c r="T2892"/>
  <c r="AG2892" l="1"/>
  <c r="S2893"/>
  <c r="R2894" s="1"/>
  <c r="AJ2891"/>
  <c r="AI2891" s="1"/>
  <c r="V2892"/>
  <c r="X2892" s="1"/>
  <c r="Z2892" s="1"/>
  <c r="U2892"/>
  <c r="W2892" s="1"/>
  <c r="Y2892" s="1"/>
  <c r="AB2892" l="1"/>
  <c r="AD2892" s="1"/>
  <c r="AA2892"/>
  <c r="AC2892" s="1"/>
  <c r="AF2892" l="1"/>
  <c r="AE2892"/>
  <c r="AH2892" l="1"/>
  <c r="T2893"/>
  <c r="AG2893" l="1"/>
  <c r="S2894"/>
  <c r="R2895" s="1"/>
  <c r="V2893"/>
  <c r="X2893" s="1"/>
  <c r="Z2893" s="1"/>
  <c r="U2893"/>
  <c r="W2893" s="1"/>
  <c r="Y2893" s="1"/>
  <c r="AJ2892"/>
  <c r="AI2892" s="1"/>
  <c r="AB2893" l="1"/>
  <c r="AD2893" s="1"/>
  <c r="AA2893"/>
  <c r="AC2893" s="1"/>
  <c r="AF2893" l="1"/>
  <c r="AE2893"/>
  <c r="AH2893" s="1"/>
  <c r="AJ2893" s="1"/>
  <c r="AI2893" s="1"/>
  <c r="T2894"/>
  <c r="AG2894" l="1"/>
  <c r="S2895"/>
  <c r="R2896" s="1"/>
  <c r="U2894"/>
  <c r="W2894" s="1"/>
  <c r="Y2894" s="1"/>
  <c r="V2894"/>
  <c r="X2894" s="1"/>
  <c r="Z2894" s="1"/>
  <c r="AB2894" l="1"/>
  <c r="AD2894" s="1"/>
  <c r="AA2894"/>
  <c r="AC2894" s="1"/>
  <c r="AF2894" l="1"/>
  <c r="AE2894"/>
  <c r="AH2894" l="1"/>
  <c r="T2895"/>
  <c r="AG2895" l="1"/>
  <c r="S2896"/>
  <c r="R2897" s="1"/>
  <c r="AJ2894"/>
  <c r="AI2894" s="1"/>
  <c r="V2895"/>
  <c r="X2895" s="1"/>
  <c r="AB2895" s="1"/>
  <c r="U2895"/>
  <c r="W2895" s="1"/>
  <c r="AA2895" s="1"/>
  <c r="Y2895" l="1"/>
  <c r="AC2895" s="1"/>
  <c r="Z2895"/>
  <c r="AD2895" s="1"/>
  <c r="AF2895" l="1"/>
  <c r="AE2895"/>
  <c r="AH2895" l="1"/>
  <c r="T2896"/>
  <c r="AG2896" l="1"/>
  <c r="S2897"/>
  <c r="R2898" s="1"/>
  <c r="U2896"/>
  <c r="W2896" s="1"/>
  <c r="Y2896" s="1"/>
  <c r="V2896"/>
  <c r="X2896" s="1"/>
  <c r="AB2896" s="1"/>
  <c r="AJ2895"/>
  <c r="AI2895" s="1"/>
  <c r="AA2896" l="1"/>
  <c r="AC2896" s="1"/>
  <c r="Z2896"/>
  <c r="AD2896" s="1"/>
  <c r="AE2896" l="1"/>
  <c r="AF2896"/>
  <c r="AH2896" l="1"/>
  <c r="T2897"/>
  <c r="AG2897" l="1"/>
  <c r="S2898"/>
  <c r="R2899" s="1"/>
  <c r="U2897"/>
  <c r="W2897" s="1"/>
  <c r="Y2897" s="1"/>
  <c r="V2897"/>
  <c r="X2897" s="1"/>
  <c r="AB2897" s="1"/>
  <c r="AJ2896"/>
  <c r="AI2896" s="1"/>
  <c r="AA2897" l="1"/>
  <c r="AC2897" s="1"/>
  <c r="Z2897"/>
  <c r="AD2897" s="1"/>
  <c r="AF2897" l="1"/>
  <c r="AE2897"/>
  <c r="AH2897" l="1"/>
  <c r="T2898"/>
  <c r="AG2898" l="1"/>
  <c r="S2899"/>
  <c r="R2900" s="1"/>
  <c r="V2898"/>
  <c r="X2898" s="1"/>
  <c r="Z2898" s="1"/>
  <c r="U2898"/>
  <c r="W2898" s="1"/>
  <c r="Y2898" s="1"/>
  <c r="AJ2897"/>
  <c r="AI2897" s="1"/>
  <c r="AA2898" l="1"/>
  <c r="AC2898" s="1"/>
  <c r="AB2898"/>
  <c r="AD2898" s="1"/>
  <c r="AF2898" l="1"/>
  <c r="AE2898"/>
  <c r="AH2898" s="1"/>
  <c r="AJ2898" s="1"/>
  <c r="AI2898" s="1"/>
  <c r="T2899"/>
  <c r="AG2899" l="1"/>
  <c r="S2900"/>
  <c r="R2901" s="1"/>
  <c r="U2899"/>
  <c r="W2899" s="1"/>
  <c r="Y2899" s="1"/>
  <c r="V2899"/>
  <c r="X2899" s="1"/>
  <c r="Z2899" s="1"/>
  <c r="AB2899" l="1"/>
  <c r="AD2899" s="1"/>
  <c r="AA2899"/>
  <c r="AC2899" s="1"/>
  <c r="AF2899" l="1"/>
  <c r="AE2899"/>
  <c r="AH2899" s="1"/>
  <c r="AJ2899" s="1"/>
  <c r="AI2899" s="1"/>
  <c r="T2900"/>
  <c r="AG2900" l="1"/>
  <c r="S2901"/>
  <c r="R2902" s="1"/>
  <c r="V2900"/>
  <c r="X2900" s="1"/>
  <c r="Z2900" s="1"/>
  <c r="U2900"/>
  <c r="W2900" s="1"/>
  <c r="Y2900" s="1"/>
  <c r="AB2900" l="1"/>
  <c r="AD2900" s="1"/>
  <c r="AA2900"/>
  <c r="AC2900" s="1"/>
  <c r="AF2900" l="1"/>
  <c r="AE2900"/>
  <c r="AH2900" l="1"/>
  <c r="T2901"/>
  <c r="AG2901" l="1"/>
  <c r="S2902"/>
  <c r="R2903" s="1"/>
  <c r="U2901"/>
  <c r="W2901" s="1"/>
  <c r="Y2901" s="1"/>
  <c r="V2901"/>
  <c r="X2901" s="1"/>
  <c r="Z2901" s="1"/>
  <c r="AJ2900"/>
  <c r="AI2900" s="1"/>
  <c r="AA2901" l="1"/>
  <c r="AC2901" s="1"/>
  <c r="AB2901"/>
  <c r="AD2901" s="1"/>
  <c r="AF2901" l="1"/>
  <c r="AE2901"/>
  <c r="AH2901" s="1"/>
  <c r="AJ2901" s="1"/>
  <c r="AI2901" s="1"/>
  <c r="T2902"/>
  <c r="AG2902" l="1"/>
  <c r="S2903"/>
  <c r="R2904" s="1"/>
  <c r="V2902"/>
  <c r="X2902" s="1"/>
  <c r="Z2902" s="1"/>
  <c r="U2902"/>
  <c r="W2902" s="1"/>
  <c r="Y2902" s="1"/>
  <c r="AB2902" l="1"/>
  <c r="AD2902" s="1"/>
  <c r="AA2902"/>
  <c r="AC2902" s="1"/>
  <c r="AE2902" l="1"/>
  <c r="AF2902"/>
  <c r="AH2902" l="1"/>
  <c r="T2903"/>
  <c r="AG2903" l="1"/>
  <c r="S2904"/>
  <c r="R2905" s="1"/>
  <c r="U2903"/>
  <c r="W2903" s="1"/>
  <c r="Y2903" s="1"/>
  <c r="V2903"/>
  <c r="X2903" s="1"/>
  <c r="Z2903" s="1"/>
  <c r="AJ2902"/>
  <c r="AI2902" s="1"/>
  <c r="AB2903" l="1"/>
  <c r="AD2903" s="1"/>
  <c r="AA2903"/>
  <c r="AC2903" s="1"/>
  <c r="AF2903" l="1"/>
  <c r="AE2903"/>
  <c r="AH2903" s="1"/>
  <c r="AJ2903" s="1"/>
  <c r="AI2903" s="1"/>
  <c r="T2904"/>
  <c r="AG2904" l="1"/>
  <c r="S2905"/>
  <c r="R2906" s="1"/>
  <c r="U2904"/>
  <c r="W2904" s="1"/>
  <c r="AA2904" s="1"/>
  <c r="V2904"/>
  <c r="X2904" s="1"/>
  <c r="Z2904" s="1"/>
  <c r="AB2904" l="1"/>
  <c r="AD2904" s="1"/>
  <c r="Y2904"/>
  <c r="AC2904" s="1"/>
  <c r="AF2904" l="1"/>
  <c r="AE2904"/>
  <c r="AH2904" l="1"/>
  <c r="T2905"/>
  <c r="AG2905" l="1"/>
  <c r="S2906"/>
  <c r="R2907" s="1"/>
  <c r="AJ2904"/>
  <c r="AI2904" s="1"/>
  <c r="V2905"/>
  <c r="X2905" s="1"/>
  <c r="Z2905" s="1"/>
  <c r="U2905"/>
  <c r="W2905" s="1"/>
  <c r="Y2905" s="1"/>
  <c r="AB2905" l="1"/>
  <c r="AD2905" s="1"/>
  <c r="AA2905"/>
  <c r="AC2905" s="1"/>
  <c r="AE2905" l="1"/>
  <c r="AF2905"/>
  <c r="AH2905" l="1"/>
  <c r="T2906"/>
  <c r="AG2906" l="1"/>
  <c r="S2907"/>
  <c r="R2908" s="1"/>
  <c r="AJ2905"/>
  <c r="AI2905" s="1"/>
  <c r="V2906"/>
  <c r="X2906" s="1"/>
  <c r="Z2906" s="1"/>
  <c r="U2906"/>
  <c r="W2906" s="1"/>
  <c r="Y2906" s="1"/>
  <c r="AB2906" l="1"/>
  <c r="AD2906" s="1"/>
  <c r="AA2906"/>
  <c r="AC2906" s="1"/>
  <c r="AF2906" l="1"/>
  <c r="AE2906"/>
  <c r="AH2906" l="1"/>
  <c r="T2907"/>
  <c r="AG2907" l="1"/>
  <c r="S2908"/>
  <c r="R2909" s="1"/>
  <c r="AJ2906"/>
  <c r="AI2906" s="1"/>
  <c r="U2907"/>
  <c r="W2907" s="1"/>
  <c r="Y2907" s="1"/>
  <c r="V2907"/>
  <c r="X2907" s="1"/>
  <c r="Z2907" s="1"/>
  <c r="AA2907" l="1"/>
  <c r="AC2907" s="1"/>
  <c r="AB2907"/>
  <c r="AD2907" s="1"/>
  <c r="AE2907" l="1"/>
  <c r="AH2907" s="1"/>
  <c r="AJ2907" s="1"/>
  <c r="AF2907"/>
  <c r="T2908"/>
  <c r="AI2907" l="1"/>
  <c r="AG2908"/>
  <c r="S2909"/>
  <c r="R2910" s="1"/>
  <c r="U2908"/>
  <c r="W2908" s="1"/>
  <c r="Y2908" s="1"/>
  <c r="V2908"/>
  <c r="X2908" s="1"/>
  <c r="Z2908" s="1"/>
  <c r="AB2908" l="1"/>
  <c r="AD2908" s="1"/>
  <c r="AA2908"/>
  <c r="AC2908" s="1"/>
  <c r="AE2908" l="1"/>
  <c r="AH2908" s="1"/>
  <c r="AJ2908" s="1"/>
  <c r="AF2908"/>
  <c r="T2909"/>
  <c r="AI2908" l="1"/>
  <c r="AG2909"/>
  <c r="S2910"/>
  <c r="R2911" s="1"/>
  <c r="V2909"/>
  <c r="X2909" s="1"/>
  <c r="Z2909" s="1"/>
  <c r="U2909"/>
  <c r="W2909" s="1"/>
  <c r="Y2909" s="1"/>
  <c r="AB2909" l="1"/>
  <c r="AD2909" s="1"/>
  <c r="AA2909"/>
  <c r="AC2909" s="1"/>
  <c r="AF2909" l="1"/>
  <c r="AE2909"/>
  <c r="AH2909" l="1"/>
  <c r="T2910"/>
  <c r="AG2910" l="1"/>
  <c r="S2911"/>
  <c r="R2912" s="1"/>
  <c r="AJ2909"/>
  <c r="AI2909" s="1"/>
  <c r="V2910"/>
  <c r="X2910" s="1"/>
  <c r="Z2910" s="1"/>
  <c r="U2910"/>
  <c r="W2910" s="1"/>
  <c r="Y2910" s="1"/>
  <c r="AB2910" l="1"/>
  <c r="AD2910" s="1"/>
  <c r="AA2910"/>
  <c r="AC2910" s="1"/>
  <c r="AF2910" l="1"/>
  <c r="AE2910"/>
  <c r="AH2910" s="1"/>
  <c r="AJ2910" s="1"/>
  <c r="T2911"/>
  <c r="AI2910" l="1"/>
  <c r="AG2911"/>
  <c r="S2912"/>
  <c r="R2913" s="1"/>
  <c r="V2911"/>
  <c r="X2911" s="1"/>
  <c r="Z2911" s="1"/>
  <c r="U2911"/>
  <c r="W2911" s="1"/>
  <c r="AA2911" s="1"/>
  <c r="AB2911" l="1"/>
  <c r="AD2911" s="1"/>
  <c r="Y2911"/>
  <c r="AC2911" s="1"/>
  <c r="AF2911" l="1"/>
  <c r="AE2911"/>
  <c r="AH2911" l="1"/>
  <c r="T2912"/>
  <c r="AG2912" l="1"/>
  <c r="S2913"/>
  <c r="R2914" s="1"/>
  <c r="AJ2911"/>
  <c r="AI2911" s="1"/>
  <c r="U2912"/>
  <c r="W2912" s="1"/>
  <c r="Y2912" s="1"/>
  <c r="V2912"/>
  <c r="X2912" s="1"/>
  <c r="Z2912" s="1"/>
  <c r="AA2912" l="1"/>
  <c r="AC2912" s="1"/>
  <c r="AB2912"/>
  <c r="AD2912" s="1"/>
  <c r="AE2912" l="1"/>
  <c r="AH2912" s="1"/>
  <c r="AJ2912" s="1"/>
  <c r="AF2912"/>
  <c r="T2913"/>
  <c r="AI2912" l="1"/>
  <c r="AG2913"/>
  <c r="S2914"/>
  <c r="R2915" s="1"/>
  <c r="U2913"/>
  <c r="W2913" s="1"/>
  <c r="Y2913" s="1"/>
  <c r="V2913"/>
  <c r="X2913" s="1"/>
  <c r="Z2913" s="1"/>
  <c r="AB2913" l="1"/>
  <c r="AD2913" s="1"/>
  <c r="AA2913"/>
  <c r="AC2913" s="1"/>
  <c r="AE2913" l="1"/>
  <c r="AF2913"/>
  <c r="AH2913" l="1"/>
  <c r="T2914"/>
  <c r="AG2914" l="1"/>
  <c r="S2915"/>
  <c r="R2916" s="1"/>
  <c r="AJ2913"/>
  <c r="AI2913" s="1"/>
  <c r="U2914"/>
  <c r="W2914" s="1"/>
  <c r="Y2914" s="1"/>
  <c r="V2914"/>
  <c r="X2914" s="1"/>
  <c r="Z2914" s="1"/>
  <c r="AB2914" l="1"/>
  <c r="AD2914" s="1"/>
  <c r="AA2914"/>
  <c r="AC2914" s="1"/>
  <c r="AE2914" l="1"/>
  <c r="AH2914" s="1"/>
  <c r="AJ2914" s="1"/>
  <c r="AF2914"/>
  <c r="T2915"/>
  <c r="AI2914" l="1"/>
  <c r="AG2915"/>
  <c r="S2916"/>
  <c r="R2917" s="1"/>
  <c r="U2915"/>
  <c r="W2915" s="1"/>
  <c r="Y2915" s="1"/>
  <c r="V2915"/>
  <c r="X2915" s="1"/>
  <c r="Z2915" s="1"/>
  <c r="AB2915" l="1"/>
  <c r="AD2915" s="1"/>
  <c r="AA2915"/>
  <c r="AC2915" s="1"/>
  <c r="AF2915" l="1"/>
  <c r="AE2915"/>
  <c r="AH2915" l="1"/>
  <c r="T2916"/>
  <c r="AG2916" l="1"/>
  <c r="S2917"/>
  <c r="R2918" s="1"/>
  <c r="AJ2915"/>
  <c r="AI2915" s="1"/>
  <c r="U2916"/>
  <c r="W2916" s="1"/>
  <c r="Y2916" s="1"/>
  <c r="V2916"/>
  <c r="X2916" s="1"/>
  <c r="Z2916" s="1"/>
  <c r="AB2916" l="1"/>
  <c r="AD2916" s="1"/>
  <c r="AA2916"/>
  <c r="AC2916" s="1"/>
  <c r="AF2916" l="1"/>
  <c r="AE2916"/>
  <c r="AH2916" l="1"/>
  <c r="T2917"/>
  <c r="AG2917" l="1"/>
  <c r="S2918"/>
  <c r="R2919" s="1"/>
  <c r="U2917"/>
  <c r="W2917" s="1"/>
  <c r="Y2917" s="1"/>
  <c r="V2917"/>
  <c r="X2917" s="1"/>
  <c r="Z2917" s="1"/>
  <c r="AJ2916"/>
  <c r="AI2916" s="1"/>
  <c r="AB2917" l="1"/>
  <c r="AD2917" s="1"/>
  <c r="AA2917"/>
  <c r="AC2917" s="1"/>
  <c r="AE2917" l="1"/>
  <c r="AH2917" s="1"/>
  <c r="AJ2917" s="1"/>
  <c r="AF2917"/>
  <c r="T2918"/>
  <c r="AI2917" l="1"/>
  <c r="AG2918"/>
  <c r="S2919"/>
  <c r="R2920" s="1"/>
  <c r="U2918"/>
  <c r="W2918" s="1"/>
  <c r="Y2918" s="1"/>
  <c r="V2918"/>
  <c r="X2918" s="1"/>
  <c r="Z2918" s="1"/>
  <c r="AB2918" l="1"/>
  <c r="AD2918" s="1"/>
  <c r="AA2918"/>
  <c r="AC2918" s="1"/>
  <c r="AF2918" l="1"/>
  <c r="AE2918"/>
  <c r="AH2918" l="1"/>
  <c r="T2919"/>
  <c r="AG2919" l="1"/>
  <c r="S2920"/>
  <c r="R2921" s="1"/>
  <c r="V2919"/>
  <c r="X2919" s="1"/>
  <c r="Z2919" s="1"/>
  <c r="U2919"/>
  <c r="W2919" s="1"/>
  <c r="Y2919" s="1"/>
  <c r="AJ2918"/>
  <c r="AI2918" s="1"/>
  <c r="AB2919" l="1"/>
  <c r="AD2919" s="1"/>
  <c r="AA2919"/>
  <c r="AC2919" s="1"/>
  <c r="AE2919" l="1"/>
  <c r="AH2919" s="1"/>
  <c r="AJ2919" s="1"/>
  <c r="AF2919"/>
  <c r="T2920"/>
  <c r="AI2919" l="1"/>
  <c r="AG2920"/>
  <c r="S2921"/>
  <c r="R2922" s="1"/>
  <c r="U2920"/>
  <c r="W2920" s="1"/>
  <c r="Y2920" s="1"/>
  <c r="V2920"/>
  <c r="X2920" s="1"/>
  <c r="Z2920" s="1"/>
  <c r="AB2920" l="1"/>
  <c r="AD2920" s="1"/>
  <c r="AA2920"/>
  <c r="AC2920" s="1"/>
  <c r="AF2920" l="1"/>
  <c r="AE2920"/>
  <c r="AH2920" s="1"/>
  <c r="AJ2920" s="1"/>
  <c r="AI2920" s="1"/>
  <c r="T2921"/>
  <c r="AG2921" l="1"/>
  <c r="S2922"/>
  <c r="R2923" s="1"/>
  <c r="U2921"/>
  <c r="W2921" s="1"/>
  <c r="Y2921" s="1"/>
  <c r="V2921"/>
  <c r="X2921" s="1"/>
  <c r="Z2921" s="1"/>
  <c r="AB2921" l="1"/>
  <c r="AD2921" s="1"/>
  <c r="AA2921"/>
  <c r="AC2921" s="1"/>
  <c r="AF2921" l="1"/>
  <c r="AE2921"/>
  <c r="AH2921" l="1"/>
  <c r="T2922"/>
  <c r="AG2922" l="1"/>
  <c r="S2923"/>
  <c r="R2924" s="1"/>
  <c r="AJ2921"/>
  <c r="AI2921" s="1"/>
  <c r="U2922"/>
  <c r="W2922" s="1"/>
  <c r="Y2922" s="1"/>
  <c r="V2922"/>
  <c r="X2922" s="1"/>
  <c r="Z2922" s="1"/>
  <c r="AB2922" l="1"/>
  <c r="AD2922" s="1"/>
  <c r="AA2922"/>
  <c r="AC2922" s="1"/>
  <c r="AF2922" l="1"/>
  <c r="AE2922"/>
  <c r="AH2922" s="1"/>
  <c r="AJ2922" s="1"/>
  <c r="AI2922" s="1"/>
  <c r="T2923"/>
  <c r="AG2923" l="1"/>
  <c r="S2924"/>
  <c r="R2925" s="1"/>
  <c r="V2923"/>
  <c r="X2923" s="1"/>
  <c r="Z2923" s="1"/>
  <c r="U2923"/>
  <c r="W2923" s="1"/>
  <c r="Y2923" s="1"/>
  <c r="AB2923" l="1"/>
  <c r="AD2923" s="1"/>
  <c r="AA2923"/>
  <c r="AC2923" s="1"/>
  <c r="AE2923" l="1"/>
  <c r="AF2923"/>
  <c r="AH2923" l="1"/>
  <c r="T2924"/>
  <c r="AG2924" l="1"/>
  <c r="S2925"/>
  <c r="R2926" s="1"/>
  <c r="AJ2923"/>
  <c r="AI2923" s="1"/>
  <c r="V2924"/>
  <c r="X2924" s="1"/>
  <c r="Z2924" s="1"/>
  <c r="U2924"/>
  <c r="W2924" s="1"/>
  <c r="Y2924" s="1"/>
  <c r="AB2924" l="1"/>
  <c r="AD2924" s="1"/>
  <c r="AA2924"/>
  <c r="AC2924" s="1"/>
  <c r="AF2924" l="1"/>
  <c r="AE2924"/>
  <c r="AH2924" l="1"/>
  <c r="T2925"/>
  <c r="AG2925" l="1"/>
  <c r="S2926"/>
  <c r="R2927" s="1"/>
  <c r="AJ2924"/>
  <c r="AI2924" s="1"/>
  <c r="V2925"/>
  <c r="X2925" s="1"/>
  <c r="Z2925" s="1"/>
  <c r="U2925"/>
  <c r="W2925" s="1"/>
  <c r="Y2925" s="1"/>
  <c r="AB2925" l="1"/>
  <c r="AD2925" s="1"/>
  <c r="AA2925"/>
  <c r="AC2925" s="1"/>
  <c r="AE2925" l="1"/>
  <c r="T2926" s="1"/>
  <c r="AF2925"/>
  <c r="AG2926" l="1"/>
  <c r="S2927"/>
  <c r="R2928" s="1"/>
  <c r="AH2925"/>
  <c r="AJ2925" s="1"/>
  <c r="V2926"/>
  <c r="X2926" s="1"/>
  <c r="Z2926" s="1"/>
  <c r="U2926"/>
  <c r="W2926" s="1"/>
  <c r="Y2926" s="1"/>
  <c r="AB2926" l="1"/>
  <c r="AD2926" s="1"/>
  <c r="AA2926"/>
  <c r="AC2926" s="1"/>
  <c r="AI2925"/>
  <c r="AE2926" l="1"/>
  <c r="AH2926" s="1"/>
  <c r="AJ2926" s="1"/>
  <c r="AF2926"/>
  <c r="T2927"/>
  <c r="AI2926" l="1"/>
  <c r="AG2927"/>
  <c r="S2928"/>
  <c r="R2929" s="1"/>
  <c r="V2927"/>
  <c r="X2927" s="1"/>
  <c r="Z2927" s="1"/>
  <c r="U2927"/>
  <c r="W2927" s="1"/>
  <c r="Y2927" s="1"/>
  <c r="AB2927" l="1"/>
  <c r="AD2927" s="1"/>
  <c r="AA2927"/>
  <c r="AC2927" s="1"/>
  <c r="AE2927" l="1"/>
  <c r="T2928" s="1"/>
  <c r="V2928" s="1"/>
  <c r="X2928" s="1"/>
  <c r="AB2928" s="1"/>
  <c r="AF2927"/>
  <c r="AH2927"/>
  <c r="U2928" l="1"/>
  <c r="W2928" s="1"/>
  <c r="Y2928" s="1"/>
  <c r="AG2928"/>
  <c r="S2929"/>
  <c r="R2930" s="1"/>
  <c r="AJ2927"/>
  <c r="AI2927" s="1"/>
  <c r="Z2928"/>
  <c r="AD2928" s="1"/>
  <c r="AA2928" l="1"/>
  <c r="AC2928" s="1"/>
  <c r="AF2928" s="1"/>
  <c r="AE2928" l="1"/>
  <c r="AH2928"/>
  <c r="T2929"/>
  <c r="AG2929" l="1"/>
  <c r="S2930"/>
  <c r="R2931" s="1"/>
  <c r="AJ2928"/>
  <c r="AI2928" s="1"/>
  <c r="V2929"/>
  <c r="X2929" s="1"/>
  <c r="Z2929" s="1"/>
  <c r="U2929"/>
  <c r="W2929" s="1"/>
  <c r="Y2929" s="1"/>
  <c r="AB2929" l="1"/>
  <c r="AD2929" s="1"/>
  <c r="AA2929"/>
  <c r="AC2929" s="1"/>
  <c r="AE2929" l="1"/>
  <c r="T2930" s="1"/>
  <c r="AG2930" s="1"/>
  <c r="AH2929"/>
  <c r="AF2929"/>
  <c r="U2930" l="1"/>
  <c r="W2930" s="1"/>
  <c r="Y2930" s="1"/>
  <c r="S2931"/>
  <c r="R2932" s="1"/>
  <c r="V2930"/>
  <c r="X2930" s="1"/>
  <c r="AB2930" s="1"/>
  <c r="AJ2929"/>
  <c r="AI2929" s="1"/>
  <c r="Z2930" l="1"/>
  <c r="AD2930" s="1"/>
  <c r="AA2930"/>
  <c r="AC2930" s="1"/>
  <c r="AF2930" l="1"/>
  <c r="AE2930"/>
  <c r="AH2930" l="1"/>
  <c r="T2931"/>
  <c r="AG2931" l="1"/>
  <c r="S2932"/>
  <c r="R2933" s="1"/>
  <c r="V2931"/>
  <c r="X2931" s="1"/>
  <c r="Z2931" s="1"/>
  <c r="U2931"/>
  <c r="W2931" s="1"/>
  <c r="AA2931" s="1"/>
  <c r="AJ2930"/>
  <c r="AI2930" s="1"/>
  <c r="AB2931" l="1"/>
  <c r="AD2931" s="1"/>
  <c r="Y2931"/>
  <c r="AC2931" s="1"/>
  <c r="AF2931" l="1"/>
  <c r="AE2931"/>
  <c r="AH2931" l="1"/>
  <c r="T2932"/>
  <c r="AG2932" l="1"/>
  <c r="S2933"/>
  <c r="R2934" s="1"/>
  <c r="U2932"/>
  <c r="W2932" s="1"/>
  <c r="Y2932" s="1"/>
  <c r="V2932"/>
  <c r="X2932" s="1"/>
  <c r="Z2932" s="1"/>
  <c r="AJ2931"/>
  <c r="AI2931" s="1"/>
  <c r="AB2932" l="1"/>
  <c r="AD2932" s="1"/>
  <c r="AA2932"/>
  <c r="AC2932" s="1"/>
  <c r="AE2932" l="1"/>
  <c r="AF2932"/>
  <c r="AH2932" l="1"/>
  <c r="T2933"/>
  <c r="AG2933" l="1"/>
  <c r="S2934"/>
  <c r="R2935" s="1"/>
  <c r="V2933"/>
  <c r="X2933" s="1"/>
  <c r="Z2933" s="1"/>
  <c r="U2933"/>
  <c r="W2933" s="1"/>
  <c r="Y2933" s="1"/>
  <c r="AJ2932"/>
  <c r="AI2932" s="1"/>
  <c r="AB2933" l="1"/>
  <c r="AD2933" s="1"/>
  <c r="AA2933"/>
  <c r="AC2933" s="1"/>
  <c r="AF2933" l="1"/>
  <c r="AE2933"/>
  <c r="AH2933" l="1"/>
  <c r="T2934"/>
  <c r="AG2934" l="1"/>
  <c r="S2935"/>
  <c r="R2936" s="1"/>
  <c r="U2934"/>
  <c r="W2934" s="1"/>
  <c r="Y2934" s="1"/>
  <c r="V2934"/>
  <c r="X2934" s="1"/>
  <c r="Z2934" s="1"/>
  <c r="AJ2933"/>
  <c r="AI2933" s="1"/>
  <c r="AA2934" l="1"/>
  <c r="AC2934" s="1"/>
  <c r="AB2934"/>
  <c r="AD2934" s="1"/>
  <c r="AF2934" l="1"/>
  <c r="AE2934"/>
  <c r="AH2934" s="1"/>
  <c r="AJ2934" l="1"/>
  <c r="AI2934" s="1"/>
  <c r="T2935"/>
  <c r="AG2935" l="1"/>
  <c r="S2936"/>
  <c r="R2937" s="1"/>
  <c r="U2935"/>
  <c r="W2935" s="1"/>
  <c r="Y2935" s="1"/>
  <c r="V2935"/>
  <c r="X2935" s="1"/>
  <c r="AB2935" s="1"/>
  <c r="AA2935" l="1"/>
  <c r="AC2935" s="1"/>
  <c r="Z2935"/>
  <c r="AD2935" l="1"/>
  <c r="AE2935" l="1"/>
  <c r="T2936" s="1"/>
  <c r="AF2935"/>
  <c r="AG2936" l="1"/>
  <c r="S2937"/>
  <c r="R2938" s="1"/>
  <c r="AH2935"/>
  <c r="V2936"/>
  <c r="X2936" s="1"/>
  <c r="Z2936" s="1"/>
  <c r="U2936"/>
  <c r="W2936" s="1"/>
  <c r="Y2936" s="1"/>
  <c r="AB2936" l="1"/>
  <c r="AD2936" s="1"/>
  <c r="AA2936"/>
  <c r="AC2936" s="1"/>
  <c r="AJ2935"/>
  <c r="AI2935" s="1"/>
  <c r="AE2936" l="1"/>
  <c r="AH2936" s="1"/>
  <c r="AJ2936" s="1"/>
  <c r="AF2936"/>
  <c r="T2937"/>
  <c r="AI2936" l="1"/>
  <c r="AG2937"/>
  <c r="S2938"/>
  <c r="R2939" s="1"/>
  <c r="U2937"/>
  <c r="W2937" s="1"/>
  <c r="Y2937" s="1"/>
  <c r="V2937"/>
  <c r="X2937" s="1"/>
  <c r="Z2937" s="1"/>
  <c r="AB2937" l="1"/>
  <c r="AD2937" s="1"/>
  <c r="AA2937"/>
  <c r="AC2937" s="1"/>
  <c r="AE2937" l="1"/>
  <c r="AH2937" s="1"/>
  <c r="AJ2937" s="1"/>
  <c r="AF2937"/>
  <c r="T2938"/>
  <c r="AI2937" l="1"/>
  <c r="AG2938"/>
  <c r="S2939"/>
  <c r="R2940" s="1"/>
  <c r="U2938"/>
  <c r="W2938" s="1"/>
  <c r="AA2938" s="1"/>
  <c r="V2938"/>
  <c r="X2938" s="1"/>
  <c r="Z2938" s="1"/>
  <c r="AB2938" l="1"/>
  <c r="AD2938" s="1"/>
  <c r="Y2938"/>
  <c r="AC2938" s="1"/>
  <c r="AE2938" l="1"/>
  <c r="AF2938"/>
  <c r="AH2938" l="1"/>
  <c r="T2939"/>
  <c r="AG2939" l="1"/>
  <c r="S2940"/>
  <c r="R2941" s="1"/>
  <c r="U2939"/>
  <c r="W2939" s="1"/>
  <c r="Y2939" s="1"/>
  <c r="V2939"/>
  <c r="X2939" s="1"/>
  <c r="Z2939" s="1"/>
  <c r="AJ2938"/>
  <c r="AI2938" s="1"/>
  <c r="AA2939" l="1"/>
  <c r="AC2939" s="1"/>
  <c r="AB2939"/>
  <c r="AD2939" s="1"/>
  <c r="AE2939" l="1"/>
  <c r="AH2939" s="1"/>
  <c r="AJ2939" s="1"/>
  <c r="AF2939"/>
  <c r="T2940"/>
  <c r="AI2939" l="1"/>
  <c r="AG2940"/>
  <c r="S2941"/>
  <c r="R2942" s="1"/>
  <c r="U2940"/>
  <c r="W2940" s="1"/>
  <c r="AA2940" s="1"/>
  <c r="V2940"/>
  <c r="X2940" s="1"/>
  <c r="Z2940" s="1"/>
  <c r="AB2940" l="1"/>
  <c r="AD2940" s="1"/>
  <c r="Y2940"/>
  <c r="AC2940" s="1"/>
  <c r="AF2940" l="1"/>
  <c r="AE2940"/>
  <c r="AH2940" l="1"/>
  <c r="T2941"/>
  <c r="AG2941" l="1"/>
  <c r="S2942"/>
  <c r="R2943" s="1"/>
  <c r="U2941"/>
  <c r="W2941" s="1"/>
  <c r="Y2941" s="1"/>
  <c r="V2941"/>
  <c r="X2941" s="1"/>
  <c r="Z2941" s="1"/>
  <c r="AJ2940"/>
  <c r="AI2940" s="1"/>
  <c r="AB2941" l="1"/>
  <c r="AD2941" s="1"/>
  <c r="AA2941"/>
  <c r="AC2941" s="1"/>
  <c r="AE2941" l="1"/>
  <c r="AH2941" s="1"/>
  <c r="AJ2941" s="1"/>
  <c r="AF2941"/>
  <c r="T2942"/>
  <c r="AI2941" l="1"/>
  <c r="AG2942"/>
  <c r="S2943"/>
  <c r="R2944" s="1"/>
  <c r="V2942"/>
  <c r="X2942" s="1"/>
  <c r="Z2942" s="1"/>
  <c r="U2942"/>
  <c r="W2942" s="1"/>
  <c r="Y2942" s="1"/>
  <c r="AB2942" l="1"/>
  <c r="AD2942" s="1"/>
  <c r="AA2942"/>
  <c r="AC2942" s="1"/>
  <c r="AF2942" l="1"/>
  <c r="AE2942"/>
  <c r="AH2942" l="1"/>
  <c r="T2943"/>
  <c r="AG2943" l="1"/>
  <c r="S2944"/>
  <c r="R2945" s="1"/>
  <c r="AI2942"/>
  <c r="AJ2942"/>
  <c r="U2943"/>
  <c r="W2943" s="1"/>
  <c r="Y2943" s="1"/>
  <c r="V2943"/>
  <c r="X2943" s="1"/>
  <c r="Z2943" s="1"/>
  <c r="AA2943" l="1"/>
  <c r="AC2943" s="1"/>
  <c r="AB2943"/>
  <c r="AD2943" s="1"/>
  <c r="AE2943" l="1"/>
  <c r="AH2943" s="1"/>
  <c r="AJ2943" s="1"/>
  <c r="AF2943"/>
  <c r="T2944"/>
  <c r="AI2943" l="1"/>
  <c r="AG2944"/>
  <c r="S2945"/>
  <c r="R2946" s="1"/>
  <c r="V2944"/>
  <c r="X2944" s="1"/>
  <c r="Z2944" s="1"/>
  <c r="U2944"/>
  <c r="W2944" s="1"/>
  <c r="Y2944" s="1"/>
  <c r="AA2944" l="1"/>
  <c r="AC2944" s="1"/>
  <c r="AB2944"/>
  <c r="AD2944" s="1"/>
  <c r="AF2944" l="1"/>
  <c r="AE2944"/>
  <c r="AH2944" l="1"/>
  <c r="T2945"/>
  <c r="AG2945" l="1"/>
  <c r="S2946"/>
  <c r="R2947" s="1"/>
  <c r="V2945"/>
  <c r="X2945" s="1"/>
  <c r="Z2945" s="1"/>
  <c r="U2945"/>
  <c r="W2945" s="1"/>
  <c r="Y2945" s="1"/>
  <c r="AJ2944"/>
  <c r="AI2944" s="1"/>
  <c r="AB2945" l="1"/>
  <c r="AD2945" s="1"/>
  <c r="AA2945"/>
  <c r="AC2945" s="1"/>
  <c r="AF2945" l="1"/>
  <c r="AE2945"/>
  <c r="AH2945" l="1"/>
  <c r="T2946"/>
  <c r="AG2946" l="1"/>
  <c r="S2947"/>
  <c r="R2948" s="1"/>
  <c r="AJ2945"/>
  <c r="AI2945" s="1"/>
  <c r="V2946"/>
  <c r="X2946" s="1"/>
  <c r="Z2946" s="1"/>
  <c r="U2946"/>
  <c r="W2946" s="1"/>
  <c r="AA2946" s="1"/>
  <c r="AB2946" l="1"/>
  <c r="AD2946" s="1"/>
  <c r="Y2946"/>
  <c r="AC2946" s="1"/>
  <c r="AE2946" l="1"/>
  <c r="AF2946"/>
  <c r="AH2946" l="1"/>
  <c r="T2947"/>
  <c r="AG2947" l="1"/>
  <c r="S2948"/>
  <c r="R2949" s="1"/>
  <c r="AJ2946"/>
  <c r="AI2946" s="1"/>
  <c r="V2947"/>
  <c r="X2947" s="1"/>
  <c r="Z2947" s="1"/>
  <c r="U2947"/>
  <c r="W2947" s="1"/>
  <c r="Y2947" s="1"/>
  <c r="AB2947" l="1"/>
  <c r="AD2947" s="1"/>
  <c r="AA2947"/>
  <c r="AC2947" s="1"/>
  <c r="AE2947" l="1"/>
  <c r="AF2947"/>
  <c r="AH2947" l="1"/>
  <c r="T2948"/>
  <c r="AG2948" l="1"/>
  <c r="S2949"/>
  <c r="R2950" s="1"/>
  <c r="V2948"/>
  <c r="X2948" s="1"/>
  <c r="AB2948" s="1"/>
  <c r="U2948"/>
  <c r="W2948" s="1"/>
  <c r="Y2948" s="1"/>
  <c r="AJ2947"/>
  <c r="AI2947" s="1"/>
  <c r="AA2948" l="1"/>
  <c r="AC2948" s="1"/>
  <c r="Z2948"/>
  <c r="AD2948" l="1"/>
  <c r="AE2948" l="1"/>
  <c r="AF2948"/>
  <c r="AH2948" l="1"/>
  <c r="T2949"/>
  <c r="AG2949" l="1"/>
  <c r="S2950"/>
  <c r="R2951" s="1"/>
  <c r="V2949"/>
  <c r="X2949" s="1"/>
  <c r="Z2949" s="1"/>
  <c r="U2949"/>
  <c r="W2949" s="1"/>
  <c r="Y2949" s="1"/>
  <c r="AJ2948"/>
  <c r="AI2948" s="1"/>
  <c r="AB2949" l="1"/>
  <c r="AD2949" s="1"/>
  <c r="AA2949"/>
  <c r="AC2949" s="1"/>
  <c r="AE2949" l="1"/>
  <c r="AF2949"/>
  <c r="AH2949" l="1"/>
  <c r="T2950"/>
  <c r="AG2950" l="1"/>
  <c r="S2951"/>
  <c r="R2952" s="1"/>
  <c r="U2950"/>
  <c r="W2950" s="1"/>
  <c r="Y2950" s="1"/>
  <c r="V2950"/>
  <c r="X2950" s="1"/>
  <c r="AB2950" s="1"/>
  <c r="AJ2949"/>
  <c r="AI2949" s="1"/>
  <c r="AA2950" l="1"/>
  <c r="AC2950" s="1"/>
  <c r="Z2950"/>
  <c r="AD2950" l="1"/>
  <c r="AE2950" l="1"/>
  <c r="AF2950"/>
  <c r="AH2950" l="1"/>
  <c r="T2951"/>
  <c r="AG2951" l="1"/>
  <c r="S2952"/>
  <c r="R2953" s="1"/>
  <c r="V2951"/>
  <c r="X2951" s="1"/>
  <c r="AB2951" s="1"/>
  <c r="U2951"/>
  <c r="W2951" s="1"/>
  <c r="Y2951" s="1"/>
  <c r="AJ2950"/>
  <c r="AI2950" s="1"/>
  <c r="AA2951" l="1"/>
  <c r="AC2951" s="1"/>
  <c r="Z2951"/>
  <c r="AD2951" l="1"/>
  <c r="AE2951" s="1"/>
  <c r="AH2951" l="1"/>
  <c r="T2952"/>
  <c r="AF2951"/>
  <c r="AG2952" l="1"/>
  <c r="S2953"/>
  <c r="R2954" s="1"/>
  <c r="U2952"/>
  <c r="W2952" s="1"/>
  <c r="Y2952" s="1"/>
  <c r="V2952"/>
  <c r="X2952" s="1"/>
  <c r="Z2952" s="1"/>
  <c r="AJ2951"/>
  <c r="AI2951" s="1"/>
  <c r="AB2952" l="1"/>
  <c r="AD2952" s="1"/>
  <c r="AA2952"/>
  <c r="AC2952" s="1"/>
  <c r="AF2952" l="1"/>
  <c r="AE2952"/>
  <c r="AH2952" l="1"/>
  <c r="T2953"/>
  <c r="AG2953" l="1"/>
  <c r="S2954"/>
  <c r="R2955" s="1"/>
  <c r="U2953"/>
  <c r="W2953" s="1"/>
  <c r="Y2953" s="1"/>
  <c r="V2953"/>
  <c r="X2953" s="1"/>
  <c r="Z2953" s="1"/>
  <c r="AJ2952"/>
  <c r="AI2952" s="1"/>
  <c r="AB2953" l="1"/>
  <c r="AD2953" s="1"/>
  <c r="AA2953"/>
  <c r="AC2953" s="1"/>
  <c r="AF2953" l="1"/>
  <c r="AE2953"/>
  <c r="AH2953" l="1"/>
  <c r="T2954"/>
  <c r="AG2954" l="1"/>
  <c r="S2955"/>
  <c r="R2956" s="1"/>
  <c r="V2954"/>
  <c r="X2954" s="1"/>
  <c r="Z2954" s="1"/>
  <c r="U2954"/>
  <c r="W2954" s="1"/>
  <c r="Y2954" s="1"/>
  <c r="AJ2953"/>
  <c r="AI2953" s="1"/>
  <c r="AB2954" l="1"/>
  <c r="AD2954" s="1"/>
  <c r="AA2954"/>
  <c r="AC2954" s="1"/>
  <c r="AF2954" l="1"/>
  <c r="AE2954"/>
  <c r="AH2954" l="1"/>
  <c r="T2955"/>
  <c r="AG2955" l="1"/>
  <c r="S2956"/>
  <c r="R2957" s="1"/>
  <c r="AJ2954"/>
  <c r="AI2954" s="1"/>
  <c r="U2955"/>
  <c r="W2955" s="1"/>
  <c r="Y2955" s="1"/>
  <c r="V2955"/>
  <c r="X2955" s="1"/>
  <c r="Z2955" s="1"/>
  <c r="AA2955" l="1"/>
  <c r="AC2955" s="1"/>
  <c r="AB2955"/>
  <c r="AD2955" s="1"/>
  <c r="AF2955" l="1"/>
  <c r="AE2955"/>
  <c r="AH2955" s="1"/>
  <c r="AJ2955" s="1"/>
  <c r="T2956"/>
  <c r="AI2955" l="1"/>
  <c r="AG2956"/>
  <c r="S2957"/>
  <c r="R2958" s="1"/>
  <c r="V2956"/>
  <c r="X2956" s="1"/>
  <c r="Z2956" s="1"/>
  <c r="U2956"/>
  <c r="W2956" s="1"/>
  <c r="Y2956" s="1"/>
  <c r="AB2956" l="1"/>
  <c r="AD2956" s="1"/>
  <c r="AA2956"/>
  <c r="AC2956" s="1"/>
  <c r="AE2956" l="1"/>
  <c r="AF2956"/>
  <c r="AH2956" l="1"/>
  <c r="T2957"/>
  <c r="AG2957" l="1"/>
  <c r="S2958"/>
  <c r="R2959" s="1"/>
  <c r="V2957"/>
  <c r="X2957" s="1"/>
  <c r="Z2957" s="1"/>
  <c r="U2957"/>
  <c r="W2957" s="1"/>
  <c r="AA2957" s="1"/>
  <c r="AJ2956"/>
  <c r="AI2956" s="1"/>
  <c r="AB2957" l="1"/>
  <c r="AD2957" s="1"/>
  <c r="Y2957"/>
  <c r="AC2957" s="1"/>
  <c r="AF2957" l="1"/>
  <c r="AE2957"/>
  <c r="AH2957" l="1"/>
  <c r="T2958"/>
  <c r="AG2958" l="1"/>
  <c r="S2959"/>
  <c r="R2960" s="1"/>
  <c r="V2958"/>
  <c r="X2958" s="1"/>
  <c r="Z2958" s="1"/>
  <c r="U2958"/>
  <c r="W2958" s="1"/>
  <c r="Y2958" s="1"/>
  <c r="AJ2957"/>
  <c r="AI2957" s="1"/>
  <c r="AB2958" l="1"/>
  <c r="AD2958" s="1"/>
  <c r="AA2958"/>
  <c r="AC2958" s="1"/>
  <c r="AF2958" l="1"/>
  <c r="AE2958"/>
  <c r="AH2958" l="1"/>
  <c r="T2959"/>
  <c r="AG2959" l="1"/>
  <c r="S2960"/>
  <c r="R2961" s="1"/>
  <c r="V2959"/>
  <c r="X2959" s="1"/>
  <c r="Z2959" s="1"/>
  <c r="U2959"/>
  <c r="W2959" s="1"/>
  <c r="AA2959" s="1"/>
  <c r="AJ2958"/>
  <c r="AI2958" s="1"/>
  <c r="AB2959" l="1"/>
  <c r="AD2959" s="1"/>
  <c r="Y2959"/>
  <c r="AC2959" s="1"/>
  <c r="AF2959" l="1"/>
  <c r="AE2959"/>
  <c r="AH2959" l="1"/>
  <c r="T2960"/>
  <c r="AG2960" l="1"/>
  <c r="S2961"/>
  <c r="R2962" s="1"/>
  <c r="AJ2959"/>
  <c r="AI2959" s="1"/>
  <c r="U2960"/>
  <c r="W2960" s="1"/>
  <c r="AA2960" s="1"/>
  <c r="V2960"/>
  <c r="X2960" s="1"/>
  <c r="Z2960" s="1"/>
  <c r="AB2960" l="1"/>
  <c r="AD2960" s="1"/>
  <c r="Y2960"/>
  <c r="AC2960" s="1"/>
  <c r="AF2960" l="1"/>
  <c r="AE2960"/>
  <c r="AH2960" l="1"/>
  <c r="T2961"/>
  <c r="AG2961" l="1"/>
  <c r="S2962"/>
  <c r="R2963" s="1"/>
  <c r="U2961"/>
  <c r="W2961" s="1"/>
  <c r="Y2961" s="1"/>
  <c r="V2961"/>
  <c r="X2961" s="1"/>
  <c r="AB2961" s="1"/>
  <c r="AJ2960"/>
  <c r="AI2960" s="1"/>
  <c r="AA2961" l="1"/>
  <c r="AC2961" s="1"/>
  <c r="Z2961"/>
  <c r="AD2961" s="1"/>
  <c r="AE2961" l="1"/>
  <c r="AF2961"/>
  <c r="AH2961" l="1"/>
  <c r="T2962"/>
  <c r="AG2962" l="1"/>
  <c r="S2963"/>
  <c r="R2964" s="1"/>
  <c r="V2962"/>
  <c r="X2962" s="1"/>
  <c r="Z2962" s="1"/>
  <c r="U2962"/>
  <c r="W2962" s="1"/>
  <c r="Y2962" s="1"/>
  <c r="AJ2961"/>
  <c r="AI2961" s="1"/>
  <c r="AB2962" l="1"/>
  <c r="AD2962" s="1"/>
  <c r="AA2962"/>
  <c r="AC2962" s="1"/>
  <c r="AF2962" l="1"/>
  <c r="AE2962"/>
  <c r="AH2962" l="1"/>
  <c r="T2963"/>
  <c r="AG2963" l="1"/>
  <c r="S2964"/>
  <c r="R2965" s="1"/>
  <c r="U2963"/>
  <c r="W2963" s="1"/>
  <c r="Y2963" s="1"/>
  <c r="V2963"/>
  <c r="X2963" s="1"/>
  <c r="Z2963" s="1"/>
  <c r="AJ2962"/>
  <c r="AI2962" s="1"/>
  <c r="AA2963" l="1"/>
  <c r="AC2963" s="1"/>
  <c r="AB2963"/>
  <c r="AD2963" s="1"/>
  <c r="AE2963" l="1"/>
  <c r="AF2963"/>
  <c r="T2964"/>
  <c r="AH2963"/>
  <c r="AG2964" l="1"/>
  <c r="S2965"/>
  <c r="R2966" s="1"/>
  <c r="AJ2963"/>
  <c r="AI2963" s="1"/>
  <c r="V2964"/>
  <c r="X2964" s="1"/>
  <c r="Z2964" s="1"/>
  <c r="U2964"/>
  <c r="W2964" s="1"/>
  <c r="Y2964" s="1"/>
  <c r="AB2964" l="1"/>
  <c r="AD2964" s="1"/>
  <c r="AA2964"/>
  <c r="AC2964" s="1"/>
  <c r="AE2964" l="1"/>
  <c r="AH2964"/>
  <c r="T2965"/>
  <c r="AF2964"/>
  <c r="AG2965" l="1"/>
  <c r="S2966"/>
  <c r="R2967" s="1"/>
  <c r="V2965"/>
  <c r="X2965" s="1"/>
  <c r="AB2965" s="1"/>
  <c r="U2965"/>
  <c r="W2965" s="1"/>
  <c r="Y2965" s="1"/>
  <c r="AJ2964"/>
  <c r="AI2964" s="1"/>
  <c r="AA2965" l="1"/>
  <c r="AC2965" s="1"/>
  <c r="Z2965"/>
  <c r="AD2965" s="1"/>
  <c r="AE2965" l="1"/>
  <c r="AF2965"/>
  <c r="AH2965" l="1"/>
  <c r="T2966"/>
  <c r="AG2966" l="1"/>
  <c r="S2967"/>
  <c r="R2968" s="1"/>
  <c r="U2966"/>
  <c r="W2966" s="1"/>
  <c r="Y2966" s="1"/>
  <c r="V2966"/>
  <c r="X2966" s="1"/>
  <c r="Z2966" s="1"/>
  <c r="AJ2965"/>
  <c r="AI2965" s="1"/>
  <c r="AA2966" l="1"/>
  <c r="AC2966" s="1"/>
  <c r="AB2966"/>
  <c r="AD2966" s="1"/>
  <c r="AF2966" l="1"/>
  <c r="AE2966"/>
  <c r="AH2966" s="1"/>
  <c r="AJ2966" s="1"/>
  <c r="H35" i="11" s="1"/>
  <c r="T2967" i="10"/>
  <c r="AI2966" l="1"/>
  <c r="G35" i="11" s="1"/>
  <c r="AG2967" i="10"/>
  <c r="S2968"/>
  <c r="R2969" s="1"/>
  <c r="U2967"/>
  <c r="V2967"/>
  <c r="X2967" s="1"/>
  <c r="AB2967" s="1"/>
  <c r="W2967"/>
  <c r="Y2967" s="1"/>
  <c r="AA2967" l="1"/>
  <c r="AC2967" s="1"/>
  <c r="Z2967"/>
  <c r="AD2967" s="1"/>
  <c r="AF2967" l="1"/>
  <c r="AE2967"/>
  <c r="AH2967" l="1"/>
  <c r="T2968"/>
  <c r="AG2968" l="1"/>
  <c r="S2969"/>
  <c r="R2970" s="1"/>
  <c r="AJ2967"/>
  <c r="AI2967" s="1"/>
  <c r="V2968"/>
  <c r="X2968" s="1"/>
  <c r="Z2968" s="1"/>
  <c r="U2968"/>
  <c r="W2968" s="1"/>
  <c r="AA2968" s="1"/>
  <c r="AB2968" l="1"/>
  <c r="AD2968" s="1"/>
  <c r="Y2968"/>
  <c r="AC2968" s="1"/>
  <c r="AE2968" l="1"/>
  <c r="AH2968" s="1"/>
  <c r="AF2968"/>
  <c r="T2969" l="1"/>
  <c r="AJ2968"/>
  <c r="AI2968" s="1"/>
  <c r="AG2969" l="1"/>
  <c r="S2970"/>
  <c r="R2971" s="1"/>
  <c r="U2969"/>
  <c r="W2969" s="1"/>
  <c r="Y2969" s="1"/>
  <c r="V2969"/>
  <c r="X2969" s="1"/>
  <c r="Z2969" s="1"/>
  <c r="AB2969" l="1"/>
  <c r="AD2969" s="1"/>
  <c r="AA2969"/>
  <c r="AC2969" s="1"/>
  <c r="AE2969" l="1"/>
  <c r="AF2969"/>
  <c r="AH2969"/>
  <c r="T2970"/>
  <c r="AG2970" l="1"/>
  <c r="S2971"/>
  <c r="R2972" s="1"/>
  <c r="U2970"/>
  <c r="W2970" s="1"/>
  <c r="Y2970" s="1"/>
  <c r="V2970"/>
  <c r="X2970" s="1"/>
  <c r="Z2970" s="1"/>
  <c r="AJ2969"/>
  <c r="AI2969" s="1"/>
  <c r="AA2970" l="1"/>
  <c r="AC2970" s="1"/>
  <c r="AB2970"/>
  <c r="AD2970" s="1"/>
  <c r="AE2970" l="1"/>
  <c r="AH2970" s="1"/>
  <c r="AJ2970" s="1"/>
  <c r="AF2970"/>
  <c r="T2971"/>
  <c r="AI2970" l="1"/>
  <c r="AG2971"/>
  <c r="S2972"/>
  <c r="R2973" s="1"/>
  <c r="V2971"/>
  <c r="X2971" s="1"/>
  <c r="Z2971" s="1"/>
  <c r="U2971"/>
  <c r="W2971" s="1"/>
  <c r="AA2971" s="1"/>
  <c r="AB2971" l="1"/>
  <c r="AD2971" s="1"/>
  <c r="Y2971"/>
  <c r="AC2971" s="1"/>
  <c r="AF2971" l="1"/>
  <c r="AE2971"/>
  <c r="AH2971" l="1"/>
  <c r="T2972"/>
  <c r="AG2972" l="1"/>
  <c r="S2973"/>
  <c r="R2974" s="1"/>
  <c r="AJ2971"/>
  <c r="AI2971" s="1"/>
  <c r="U2972"/>
  <c r="W2972" s="1"/>
  <c r="Y2972" s="1"/>
  <c r="V2972"/>
  <c r="X2972" s="1"/>
  <c r="Z2972" s="1"/>
  <c r="AA2972" l="1"/>
  <c r="AC2972" s="1"/>
  <c r="AB2972"/>
  <c r="AD2972" s="1"/>
  <c r="AF2972" l="1"/>
  <c r="AE2972"/>
  <c r="AH2972" s="1"/>
  <c r="AJ2972" s="1"/>
  <c r="T2973"/>
  <c r="AI2972" l="1"/>
  <c r="AG2973"/>
  <c r="S2974"/>
  <c r="R2975" s="1"/>
  <c r="U2973"/>
  <c r="W2973" s="1"/>
  <c r="Y2973" s="1"/>
  <c r="V2973"/>
  <c r="X2973" s="1"/>
  <c r="Z2973" s="1"/>
  <c r="AB2973" l="1"/>
  <c r="AD2973" s="1"/>
  <c r="AA2973"/>
  <c r="AC2973" s="1"/>
  <c r="AE2973" l="1"/>
  <c r="AH2973" s="1"/>
  <c r="AF2973"/>
  <c r="AJ2973" l="1"/>
  <c r="AI2973" s="1"/>
  <c r="T2974"/>
  <c r="AG2974" l="1"/>
  <c r="S2975"/>
  <c r="R2976" s="1"/>
  <c r="U2974"/>
  <c r="W2974" s="1"/>
  <c r="Y2974" s="1"/>
  <c r="V2974"/>
  <c r="X2974" s="1"/>
  <c r="Z2974" s="1"/>
  <c r="AB2974" l="1"/>
  <c r="AD2974" s="1"/>
  <c r="AA2974"/>
  <c r="AC2974" s="1"/>
  <c r="AE2974" l="1"/>
  <c r="AF2974"/>
  <c r="AH2974"/>
  <c r="T2975"/>
  <c r="AG2975" l="1"/>
  <c r="S2976"/>
  <c r="R2977" s="1"/>
  <c r="V2975"/>
  <c r="X2975" s="1"/>
  <c r="Z2975" s="1"/>
  <c r="U2975"/>
  <c r="W2975" s="1"/>
  <c r="Y2975" s="1"/>
  <c r="AJ2974"/>
  <c r="AI2974" s="1"/>
  <c r="AB2975" l="1"/>
  <c r="AD2975" s="1"/>
  <c r="AA2975"/>
  <c r="AC2975" s="1"/>
  <c r="AE2975" l="1"/>
  <c r="AH2975" s="1"/>
  <c r="AJ2975" s="1"/>
  <c r="AF2975"/>
  <c r="T2976"/>
  <c r="AI2975" l="1"/>
  <c r="AG2976"/>
  <c r="S2977"/>
  <c r="R2978" s="1"/>
  <c r="V2976"/>
  <c r="X2976" s="1"/>
  <c r="Z2976" s="1"/>
  <c r="U2976"/>
  <c r="W2976" s="1"/>
  <c r="Y2976" s="1"/>
  <c r="AB2976" l="1"/>
  <c r="AD2976" s="1"/>
  <c r="AA2976"/>
  <c r="AC2976" s="1"/>
  <c r="AE2976" l="1"/>
  <c r="AF2976"/>
  <c r="AH2976" l="1"/>
  <c r="T2977"/>
  <c r="AG2977" l="1"/>
  <c r="S2978"/>
  <c r="R2979" s="1"/>
  <c r="AJ2976"/>
  <c r="AI2976" s="1"/>
  <c r="U2977"/>
  <c r="W2977" s="1"/>
  <c r="AA2977" s="1"/>
  <c r="V2977"/>
  <c r="X2977" s="1"/>
  <c r="Z2977" s="1"/>
  <c r="AB2977" l="1"/>
  <c r="AD2977" s="1"/>
  <c r="Y2977"/>
  <c r="AC2977" s="1"/>
  <c r="AE2977" l="1"/>
  <c r="AF2977"/>
  <c r="AH2977" l="1"/>
  <c r="T2978"/>
  <c r="AG2978" l="1"/>
  <c r="S2979"/>
  <c r="R2980" s="1"/>
  <c r="U2978"/>
  <c r="W2978" s="1"/>
  <c r="Y2978" s="1"/>
  <c r="V2978"/>
  <c r="X2978" s="1"/>
  <c r="Z2978" s="1"/>
  <c r="AJ2977"/>
  <c r="AI2977" s="1"/>
  <c r="AA2978" l="1"/>
  <c r="AC2978" s="1"/>
  <c r="AB2978"/>
  <c r="AD2978" s="1"/>
  <c r="AE2978" l="1"/>
  <c r="AF2978"/>
  <c r="AH2978" l="1"/>
  <c r="T2979"/>
  <c r="AG2979" l="1"/>
  <c r="S2980"/>
  <c r="R2981" s="1"/>
  <c r="V2979"/>
  <c r="X2979" s="1"/>
  <c r="Z2979" s="1"/>
  <c r="U2979"/>
  <c r="W2979" s="1"/>
  <c r="Y2979" s="1"/>
  <c r="AJ2978"/>
  <c r="AI2978" s="1"/>
  <c r="AA2979" l="1"/>
  <c r="AC2979" s="1"/>
  <c r="AB2979"/>
  <c r="AD2979" s="1"/>
  <c r="AE2979" l="1"/>
  <c r="AF2979"/>
  <c r="AH2979" l="1"/>
  <c r="T2980"/>
  <c r="AG2980" l="1"/>
  <c r="S2981"/>
  <c r="R2982" s="1"/>
  <c r="V2980"/>
  <c r="X2980" s="1"/>
  <c r="Z2980" s="1"/>
  <c r="U2980"/>
  <c r="W2980" s="1"/>
  <c r="Y2980" s="1"/>
  <c r="AJ2979"/>
  <c r="AI2979" s="1"/>
  <c r="AB2980" l="1"/>
  <c r="AD2980" s="1"/>
  <c r="AA2980"/>
  <c r="AC2980" s="1"/>
  <c r="AE2980" l="1"/>
  <c r="AH2980" s="1"/>
  <c r="AJ2980" s="1"/>
  <c r="AF2980"/>
  <c r="T2981"/>
  <c r="AI2980" l="1"/>
  <c r="AG2981"/>
  <c r="S2982"/>
  <c r="R2983" s="1"/>
  <c r="U2981"/>
  <c r="W2981" s="1"/>
  <c r="AA2981" s="1"/>
  <c r="V2981"/>
  <c r="X2981" s="1"/>
  <c r="Z2981" s="1"/>
  <c r="AB2981" l="1"/>
  <c r="AD2981" s="1"/>
  <c r="Y2981"/>
  <c r="AC2981" s="1"/>
  <c r="AF2981" l="1"/>
  <c r="AE2981"/>
  <c r="AH2981" l="1"/>
  <c r="T2982"/>
  <c r="AG2982" l="1"/>
  <c r="S2983"/>
  <c r="R2984" s="1"/>
  <c r="V2982"/>
  <c r="X2982" s="1"/>
  <c r="Z2982" s="1"/>
  <c r="U2982"/>
  <c r="W2982" s="1"/>
  <c r="Y2982" s="1"/>
  <c r="AJ2981"/>
  <c r="AI2981" s="1"/>
  <c r="AA2982" l="1"/>
  <c r="AC2982" s="1"/>
  <c r="AB2982"/>
  <c r="AD2982" s="1"/>
  <c r="AF2982" l="1"/>
  <c r="AE2982"/>
  <c r="AH2982" l="1"/>
  <c r="T2983"/>
  <c r="AG2983" l="1"/>
  <c r="S2984"/>
  <c r="R2985" s="1"/>
  <c r="U2983"/>
  <c r="W2983" s="1"/>
  <c r="AA2983" s="1"/>
  <c r="V2983"/>
  <c r="X2983" s="1"/>
  <c r="Z2983" s="1"/>
  <c r="AJ2982"/>
  <c r="AI2982" s="1"/>
  <c r="AB2983" l="1"/>
  <c r="AD2983" s="1"/>
  <c r="Y2983"/>
  <c r="AC2983" s="1"/>
  <c r="AE2983" l="1"/>
  <c r="AF2983"/>
  <c r="AH2983" l="1"/>
  <c r="T2984"/>
  <c r="AG2984" l="1"/>
  <c r="S2985"/>
  <c r="R2986" s="1"/>
  <c r="U2984"/>
  <c r="W2984" s="1"/>
  <c r="AA2984" s="1"/>
  <c r="V2984"/>
  <c r="X2984" s="1"/>
  <c r="Z2984" s="1"/>
  <c r="AJ2983"/>
  <c r="AI2983" s="1"/>
  <c r="AB2984" l="1"/>
  <c r="AD2984" s="1"/>
  <c r="Y2984"/>
  <c r="AC2984" s="1"/>
  <c r="AE2984" l="1"/>
  <c r="AF2984"/>
  <c r="AH2984" l="1"/>
  <c r="T2985"/>
  <c r="AG2985" l="1"/>
  <c r="S2986"/>
  <c r="R2987" s="1"/>
  <c r="U2985"/>
  <c r="W2985" s="1"/>
  <c r="Y2985" s="1"/>
  <c r="V2985"/>
  <c r="X2985" s="1"/>
  <c r="Z2985" s="1"/>
  <c r="AJ2984"/>
  <c r="AI2984" s="1"/>
  <c r="AB2985" l="1"/>
  <c r="AD2985" s="1"/>
  <c r="AA2985"/>
  <c r="AC2985" s="1"/>
  <c r="AF2985" l="1"/>
  <c r="AE2985"/>
  <c r="AH2985" l="1"/>
  <c r="T2986"/>
  <c r="AG2986" l="1"/>
  <c r="S2987"/>
  <c r="R2988" s="1"/>
  <c r="V2986"/>
  <c r="X2986" s="1"/>
  <c r="AB2986" s="1"/>
  <c r="U2986"/>
  <c r="W2986" s="1"/>
  <c r="Y2986" s="1"/>
  <c r="AJ2985"/>
  <c r="AI2985" s="1"/>
  <c r="AA2986" l="1"/>
  <c r="AC2986" s="1"/>
  <c r="Z2986"/>
  <c r="AD2986" s="1"/>
  <c r="AE2986" l="1"/>
  <c r="AF2986"/>
  <c r="AH2986" l="1"/>
  <c r="T2987"/>
  <c r="AG2987" l="1"/>
  <c r="S2988"/>
  <c r="R2989" s="1"/>
  <c r="AJ2986"/>
  <c r="AI2986" s="1"/>
  <c r="U2987"/>
  <c r="W2987" s="1"/>
  <c r="AA2987" s="1"/>
  <c r="V2987"/>
  <c r="X2987" s="1"/>
  <c r="AB2987" s="1"/>
  <c r="Y2987" l="1"/>
  <c r="AC2987" s="1"/>
  <c r="Z2987"/>
  <c r="AD2987" s="1"/>
  <c r="AE2987" l="1"/>
  <c r="AF2987"/>
  <c r="AH2987" l="1"/>
  <c r="T2988"/>
  <c r="AG2988" l="1"/>
  <c r="S2989"/>
  <c r="R2990" s="1"/>
  <c r="U2988"/>
  <c r="W2988" s="1"/>
  <c r="Y2988" s="1"/>
  <c r="V2988"/>
  <c r="X2988" s="1"/>
  <c r="AB2988" s="1"/>
  <c r="AJ2987"/>
  <c r="AI2987" s="1"/>
  <c r="AA2988" l="1"/>
  <c r="AC2988" s="1"/>
  <c r="Z2988"/>
  <c r="AD2988" s="1"/>
  <c r="AF2988" l="1"/>
  <c r="AE2988"/>
  <c r="AH2988" l="1"/>
  <c r="T2989"/>
  <c r="AG2989" l="1"/>
  <c r="S2990"/>
  <c r="R2991" s="1"/>
  <c r="V2989"/>
  <c r="X2989" s="1"/>
  <c r="Z2989" s="1"/>
  <c r="U2989"/>
  <c r="W2989" s="1"/>
  <c r="AA2989" s="1"/>
  <c r="AJ2988"/>
  <c r="AI2988" s="1"/>
  <c r="AB2989" l="1"/>
  <c r="AD2989" s="1"/>
  <c r="Y2989"/>
  <c r="AC2989" s="1"/>
  <c r="AE2989" l="1"/>
  <c r="T2990" s="1"/>
  <c r="AF2989"/>
  <c r="AG2990" l="1"/>
  <c r="S2991"/>
  <c r="R2992" s="1"/>
  <c r="AH2989"/>
  <c r="AJ2989" s="1"/>
  <c r="AI2989" s="1"/>
  <c r="V2990"/>
  <c r="X2990" s="1"/>
  <c r="Z2990" s="1"/>
  <c r="U2990"/>
  <c r="W2990" s="1"/>
  <c r="Y2990" s="1"/>
  <c r="AB2990" l="1"/>
  <c r="AD2990" s="1"/>
  <c r="AA2990"/>
  <c r="AC2990" s="1"/>
  <c r="AE2990" l="1"/>
  <c r="AH2990"/>
  <c r="T2991"/>
  <c r="AF2990"/>
  <c r="AG2991" l="1"/>
  <c r="S2992"/>
  <c r="R2993" s="1"/>
  <c r="U2991"/>
  <c r="W2991" s="1"/>
  <c r="AA2991" s="1"/>
  <c r="V2991"/>
  <c r="X2991" s="1"/>
  <c r="Z2991" s="1"/>
  <c r="AJ2990"/>
  <c r="AI2990" s="1"/>
  <c r="AB2991" l="1"/>
  <c r="AD2991" s="1"/>
  <c r="Y2991"/>
  <c r="AC2991" s="1"/>
  <c r="AE2991" l="1"/>
  <c r="T2992" s="1"/>
  <c r="AF2991"/>
  <c r="AG2992" l="1"/>
  <c r="S2993"/>
  <c r="R2994" s="1"/>
  <c r="AH2991"/>
  <c r="V2992"/>
  <c r="X2992" s="1"/>
  <c r="AB2992" s="1"/>
  <c r="U2992"/>
  <c r="W2992" s="1"/>
  <c r="AA2992" s="1"/>
  <c r="AJ2991" l="1"/>
  <c r="AI2991" s="1"/>
  <c r="Y2992"/>
  <c r="AC2992" s="1"/>
  <c r="Z2992"/>
  <c r="AD2992" s="1"/>
  <c r="AE2992" l="1"/>
  <c r="AF2992"/>
  <c r="AH2992" l="1"/>
  <c r="T2993"/>
  <c r="AG2993" l="1"/>
  <c r="S2994"/>
  <c r="R2995" s="1"/>
  <c r="V2993"/>
  <c r="X2993" s="1"/>
  <c r="AB2993" s="1"/>
  <c r="U2993"/>
  <c r="W2993" s="1"/>
  <c r="AA2993" s="1"/>
  <c r="AJ2992"/>
  <c r="AI2992" s="1"/>
  <c r="Z2993" l="1"/>
  <c r="AD2993" s="1"/>
  <c r="Y2993"/>
  <c r="AC2993" s="1"/>
  <c r="AE2993" l="1"/>
  <c r="AF2993"/>
  <c r="AH2993" l="1"/>
  <c r="T2994"/>
  <c r="AG2994" l="1"/>
  <c r="S2995"/>
  <c r="R2996" s="1"/>
  <c r="V2994"/>
  <c r="X2994" s="1"/>
  <c r="Z2994" s="1"/>
  <c r="U2994"/>
  <c r="W2994" s="1"/>
  <c r="AA2994" s="1"/>
  <c r="AJ2993"/>
  <c r="AI2993" s="1"/>
  <c r="AB2994" l="1"/>
  <c r="AD2994" s="1"/>
  <c r="Y2994"/>
  <c r="AC2994" s="1"/>
  <c r="AF2994" l="1"/>
  <c r="AE2994"/>
  <c r="AH2994" l="1"/>
  <c r="T2995"/>
  <c r="AG2995" l="1"/>
  <c r="S2996"/>
  <c r="R2997" s="1"/>
  <c r="AJ2994"/>
  <c r="AI2994" s="1"/>
  <c r="U2995"/>
  <c r="W2995" s="1"/>
  <c r="Y2995" s="1"/>
  <c r="V2995"/>
  <c r="X2995" s="1"/>
  <c r="AB2995" s="1"/>
  <c r="AA2995" l="1"/>
  <c r="AC2995" s="1"/>
  <c r="Z2995"/>
  <c r="AD2995" s="1"/>
  <c r="AF2995" l="1"/>
  <c r="AE2995"/>
  <c r="AH2995" l="1"/>
  <c r="T2996"/>
  <c r="AG2996" l="1"/>
  <c r="S2997"/>
  <c r="R2998" s="1"/>
  <c r="AJ2995"/>
  <c r="AI2995" s="1"/>
  <c r="U2996"/>
  <c r="W2996" s="1"/>
  <c r="Y2996" s="1"/>
  <c r="V2996"/>
  <c r="X2996" s="1"/>
  <c r="Z2996" s="1"/>
  <c r="AA2996" l="1"/>
  <c r="AC2996" s="1"/>
  <c r="AB2996"/>
  <c r="AD2996" s="1"/>
  <c r="AE2996" l="1"/>
  <c r="AH2996"/>
  <c r="T2997"/>
  <c r="AF2996"/>
  <c r="AG2997" l="1"/>
  <c r="S2998"/>
  <c r="R2999" s="1"/>
  <c r="V2997"/>
  <c r="X2997" s="1"/>
  <c r="Z2997" s="1"/>
  <c r="U2997"/>
  <c r="W2997" s="1"/>
  <c r="Y2997" s="1"/>
  <c r="AJ2996"/>
  <c r="AI2996" s="1"/>
  <c r="AA2997" l="1"/>
  <c r="AC2997" s="1"/>
  <c r="AB2997"/>
  <c r="AD2997" s="1"/>
  <c r="AE2997" l="1"/>
  <c r="AH2997" s="1"/>
  <c r="AJ2997" s="1"/>
  <c r="AF2997"/>
  <c r="T2998"/>
  <c r="AI2997" l="1"/>
  <c r="AG2998"/>
  <c r="S2999"/>
  <c r="R3000" s="1"/>
  <c r="V2998"/>
  <c r="X2998" s="1"/>
  <c r="Z2998" s="1"/>
  <c r="U2998"/>
  <c r="W2998" s="1"/>
  <c r="Y2998" s="1"/>
  <c r="AB2998" l="1"/>
  <c r="AD2998" s="1"/>
  <c r="AA2998"/>
  <c r="AC2998" s="1"/>
  <c r="AE2998" l="1"/>
  <c r="AH2998" s="1"/>
  <c r="AJ2998" s="1"/>
  <c r="AF2998"/>
  <c r="T2999"/>
  <c r="AI2998" l="1"/>
  <c r="AG2999"/>
  <c r="S3000"/>
  <c r="R3001" s="1"/>
  <c r="V2999"/>
  <c r="X2999" s="1"/>
  <c r="AB2999" s="1"/>
  <c r="U2999"/>
  <c r="W2999" s="1"/>
  <c r="Y2999" s="1"/>
  <c r="AA2999" l="1"/>
  <c r="AC2999" s="1"/>
  <c r="Z2999"/>
  <c r="AD2999" s="1"/>
  <c r="AF2999" l="1"/>
  <c r="AE2999"/>
  <c r="AH2999" l="1"/>
  <c r="T3000"/>
  <c r="AG3000" l="1"/>
  <c r="S3001"/>
  <c r="R3002" s="1"/>
  <c r="U3000"/>
  <c r="W3000" s="1"/>
  <c r="Y3000" s="1"/>
  <c r="V3000"/>
  <c r="X3000" s="1"/>
  <c r="AB3000" s="1"/>
  <c r="AJ2999"/>
  <c r="AI2999" s="1"/>
  <c r="AA3000" l="1"/>
  <c r="AC3000" s="1"/>
  <c r="Z3000"/>
  <c r="AD3000" s="1"/>
  <c r="AE3000" l="1"/>
  <c r="AF3000"/>
  <c r="AH3000" l="1"/>
  <c r="T3001"/>
  <c r="AG3001" l="1"/>
  <c r="S3002"/>
  <c r="R3003" s="1"/>
  <c r="U3001"/>
  <c r="W3001" s="1"/>
  <c r="AA3001" s="1"/>
  <c r="V3001"/>
  <c r="X3001" s="1"/>
  <c r="Z3001" s="1"/>
  <c r="AJ3000"/>
  <c r="AI3000" s="1"/>
  <c r="AB3001" l="1"/>
  <c r="AD3001" s="1"/>
  <c r="Y3001"/>
  <c r="AC3001" s="1"/>
  <c r="AE3001" l="1"/>
  <c r="AF3001"/>
  <c r="AH3001" l="1"/>
  <c r="T3002"/>
  <c r="AG3002" l="1"/>
  <c r="S3003"/>
  <c r="R3004" s="1"/>
  <c r="V3002"/>
  <c r="X3002" s="1"/>
  <c r="Z3002" s="1"/>
  <c r="U3002"/>
  <c r="W3002" s="1"/>
  <c r="Y3002" s="1"/>
  <c r="AJ3001"/>
  <c r="AI3001" s="1"/>
  <c r="AB3002" l="1"/>
  <c r="AD3002" s="1"/>
  <c r="AA3002"/>
  <c r="AC3002" s="1"/>
  <c r="AF3002" l="1"/>
  <c r="AE3002"/>
  <c r="AH3002" s="1"/>
  <c r="AJ3002" s="1"/>
  <c r="T3003"/>
  <c r="AI3002" l="1"/>
  <c r="AG3003"/>
  <c r="S3004"/>
  <c r="R3005" s="1"/>
  <c r="U3003"/>
  <c r="W3003" s="1"/>
  <c r="Y3003" s="1"/>
  <c r="V3003"/>
  <c r="X3003" s="1"/>
  <c r="Z3003" s="1"/>
  <c r="AB3003" l="1"/>
  <c r="AD3003" s="1"/>
  <c r="AA3003"/>
  <c r="AC3003" s="1"/>
  <c r="AE3003" l="1"/>
  <c r="AF3003"/>
  <c r="AH3003" l="1"/>
  <c r="T3004"/>
  <c r="AG3004" l="1"/>
  <c r="S3005"/>
  <c r="R3006" s="1"/>
  <c r="AJ3003"/>
  <c r="AI3003" s="1"/>
  <c r="U3004"/>
  <c r="W3004" s="1"/>
  <c r="Y3004" s="1"/>
  <c r="V3004"/>
  <c r="X3004" s="1"/>
  <c r="Z3004" s="1"/>
  <c r="AB3004" l="1"/>
  <c r="AD3004" s="1"/>
  <c r="AA3004"/>
  <c r="AC3004" s="1"/>
  <c r="AE3004" l="1"/>
  <c r="AH3004" s="1"/>
  <c r="AJ3004" s="1"/>
  <c r="AF3004"/>
  <c r="T3005"/>
  <c r="AI3004" l="1"/>
  <c r="AG3005"/>
  <c r="S3006"/>
  <c r="R3007" s="1"/>
  <c r="V3005"/>
  <c r="X3005" s="1"/>
  <c r="AB3005" s="1"/>
  <c r="U3005"/>
  <c r="W3005" s="1"/>
  <c r="AA3005" s="1"/>
  <c r="Z3005" l="1"/>
  <c r="AD3005" s="1"/>
  <c r="Y3005"/>
  <c r="AC3005" s="1"/>
  <c r="AE3005" l="1"/>
  <c r="AF3005"/>
  <c r="AH3005" l="1"/>
  <c r="T3006"/>
  <c r="AG3006" l="1"/>
  <c r="S3007"/>
  <c r="R3008" s="1"/>
  <c r="AJ3005"/>
  <c r="AI3005" s="1"/>
  <c r="U3006"/>
  <c r="W3006" s="1"/>
  <c r="Y3006" s="1"/>
  <c r="V3006"/>
  <c r="X3006" s="1"/>
  <c r="AB3006" s="1"/>
  <c r="AA3006" l="1"/>
  <c r="AC3006" s="1"/>
  <c r="Z3006"/>
  <c r="AD3006" s="1"/>
  <c r="AF3006" l="1"/>
  <c r="AE3006"/>
  <c r="AH3006" l="1"/>
  <c r="T3007"/>
  <c r="AG3007" l="1"/>
  <c r="S3008"/>
  <c r="R3009" s="1"/>
  <c r="AJ3006"/>
  <c r="AI3006" s="1"/>
  <c r="V3007"/>
  <c r="X3007" s="1"/>
  <c r="Z3007" s="1"/>
  <c r="U3007"/>
  <c r="W3007" s="1"/>
  <c r="Y3007" s="1"/>
  <c r="AB3007" l="1"/>
  <c r="AD3007" s="1"/>
  <c r="AA3007"/>
  <c r="AC3007" s="1"/>
  <c r="AF3007" l="1"/>
  <c r="AE3007"/>
  <c r="T3008" l="1"/>
  <c r="AH3007"/>
  <c r="AG3008" l="1"/>
  <c r="S3009"/>
  <c r="R3010" s="1"/>
  <c r="AJ3007"/>
  <c r="AI3007" s="1"/>
  <c r="V3008"/>
  <c r="X3008" s="1"/>
  <c r="Z3008" s="1"/>
  <c r="U3008"/>
  <c r="W3008" s="1"/>
  <c r="Y3008" s="1"/>
  <c r="AB3008" l="1"/>
  <c r="AD3008" s="1"/>
  <c r="AA3008"/>
  <c r="AC3008" s="1"/>
  <c r="AE3008" l="1"/>
  <c r="AF3008"/>
  <c r="AH3008" l="1"/>
  <c r="T3009"/>
  <c r="AG3009" l="1"/>
  <c r="S3010"/>
  <c r="R3011" s="1"/>
  <c r="AJ3008"/>
  <c r="AI3008" s="1"/>
  <c r="U3009"/>
  <c r="W3009" s="1"/>
  <c r="Y3009" s="1"/>
  <c r="V3009"/>
  <c r="X3009" s="1"/>
  <c r="Z3009" s="1"/>
  <c r="AB3009" l="1"/>
  <c r="AD3009" s="1"/>
  <c r="AA3009"/>
  <c r="AC3009" s="1"/>
  <c r="AF3009" l="1"/>
  <c r="AE3009"/>
  <c r="AH3009" l="1"/>
  <c r="T3010"/>
  <c r="AG3010" l="1"/>
  <c r="S3011"/>
  <c r="R3012" s="1"/>
  <c r="AJ3009"/>
  <c r="AI3009" s="1"/>
  <c r="V3010"/>
  <c r="X3010" s="1"/>
  <c r="Z3010" s="1"/>
  <c r="U3010"/>
  <c r="W3010" s="1"/>
  <c r="Y3010" s="1"/>
  <c r="AB3010" l="1"/>
  <c r="AD3010" s="1"/>
  <c r="AA3010"/>
  <c r="AC3010" s="1"/>
  <c r="AF3010" l="1"/>
  <c r="AE3010"/>
  <c r="AH3010" s="1"/>
  <c r="AJ3010" s="1"/>
  <c r="T3011"/>
  <c r="AG3011" l="1"/>
  <c r="S3012"/>
  <c r="R3013" s="1"/>
  <c r="AI3010"/>
  <c r="U3011"/>
  <c r="W3011" s="1"/>
  <c r="Y3011" s="1"/>
  <c r="V3011"/>
  <c r="X3011" s="1"/>
  <c r="Z3011" s="1"/>
  <c r="AB3011" l="1"/>
  <c r="AD3011" s="1"/>
  <c r="AA3011"/>
  <c r="AC3011" s="1"/>
  <c r="AE3011" l="1"/>
  <c r="AH3011" s="1"/>
  <c r="AJ3011" s="1"/>
  <c r="AF3011"/>
  <c r="T3012"/>
  <c r="AI3011" l="1"/>
  <c r="AG3012"/>
  <c r="S3013"/>
  <c r="R3014" s="1"/>
  <c r="U3012"/>
  <c r="W3012" s="1"/>
  <c r="Y3012" s="1"/>
  <c r="V3012"/>
  <c r="X3012" s="1"/>
  <c r="Z3012" s="1"/>
  <c r="AB3012" l="1"/>
  <c r="AD3012" s="1"/>
  <c r="AA3012"/>
  <c r="AC3012" s="1"/>
  <c r="AE3012" l="1"/>
  <c r="AF3012"/>
  <c r="AH3012" l="1"/>
  <c r="T3013"/>
  <c r="AG3013" l="1"/>
  <c r="S3014"/>
  <c r="R3015" s="1"/>
  <c r="V3013"/>
  <c r="X3013" s="1"/>
  <c r="Z3013" s="1"/>
  <c r="U3013"/>
  <c r="W3013" s="1"/>
  <c r="AA3013" s="1"/>
  <c r="AJ3012"/>
  <c r="AI3012" s="1"/>
  <c r="AB3013" l="1"/>
  <c r="AD3013" s="1"/>
  <c r="Y3013"/>
  <c r="AC3013" s="1"/>
  <c r="AF3013" l="1"/>
  <c r="AE3013"/>
  <c r="AH3013" l="1"/>
  <c r="T3014"/>
  <c r="AG3014" l="1"/>
  <c r="S3015"/>
  <c r="R3016" s="1"/>
  <c r="U3014"/>
  <c r="W3014" s="1"/>
  <c r="AA3014" s="1"/>
  <c r="V3014"/>
  <c r="X3014" s="1"/>
  <c r="Z3014" s="1"/>
  <c r="AJ3013"/>
  <c r="AI3013" s="1"/>
  <c r="AB3014" l="1"/>
  <c r="AD3014" s="1"/>
  <c r="Y3014"/>
  <c r="AC3014" s="1"/>
  <c r="AE3014" l="1"/>
  <c r="AF3014"/>
  <c r="AH3014" l="1"/>
  <c r="T3015"/>
  <c r="AG3015" l="1"/>
  <c r="S3016"/>
  <c r="R3017" s="1"/>
  <c r="AJ3014"/>
  <c r="AI3014" s="1"/>
  <c r="V3015"/>
  <c r="X3015" s="1"/>
  <c r="Z3015" s="1"/>
  <c r="U3015"/>
  <c r="W3015" s="1"/>
  <c r="Y3015" s="1"/>
  <c r="AB3015" l="1"/>
  <c r="AD3015" s="1"/>
  <c r="AA3015"/>
  <c r="AC3015" s="1"/>
  <c r="AE3015" l="1"/>
  <c r="AH3015" s="1"/>
  <c r="AJ3015" s="1"/>
  <c r="AF3015"/>
  <c r="T3016"/>
  <c r="AI3015" l="1"/>
  <c r="AG3016"/>
  <c r="S3017"/>
  <c r="R3018" s="1"/>
  <c r="V3016"/>
  <c r="X3016" s="1"/>
  <c r="Z3016" s="1"/>
  <c r="U3016"/>
  <c r="W3016" s="1"/>
  <c r="Y3016" s="1"/>
  <c r="AB3016" l="1"/>
  <c r="AD3016" s="1"/>
  <c r="AA3016"/>
  <c r="AC3016" s="1"/>
  <c r="AF3016" l="1"/>
  <c r="AE3016"/>
  <c r="AH3016" s="1"/>
  <c r="AJ3016" s="1"/>
  <c r="AI3016" s="1"/>
  <c r="T3017"/>
  <c r="AG3017" l="1"/>
  <c r="S3018"/>
  <c r="R3019" s="1"/>
  <c r="U3017"/>
  <c r="W3017" s="1"/>
  <c r="AA3017" s="1"/>
  <c r="V3017"/>
  <c r="X3017" s="1"/>
  <c r="Z3017" s="1"/>
  <c r="AB3017" l="1"/>
  <c r="AD3017" s="1"/>
  <c r="Y3017"/>
  <c r="AC3017" s="1"/>
  <c r="AF3017" l="1"/>
  <c r="AE3017"/>
  <c r="AH3017" l="1"/>
  <c r="T3018"/>
  <c r="AG3018" l="1"/>
  <c r="S3019"/>
  <c r="R3020" s="1"/>
  <c r="AI3017"/>
  <c r="AJ3017"/>
  <c r="V3018"/>
  <c r="X3018" s="1"/>
  <c r="Z3018" s="1"/>
  <c r="U3018"/>
  <c r="W3018" s="1"/>
  <c r="Y3018" s="1"/>
  <c r="AB3018" l="1"/>
  <c r="AD3018" s="1"/>
  <c r="AA3018"/>
  <c r="AC3018" s="1"/>
  <c r="AF3018" l="1"/>
  <c r="AE3018"/>
  <c r="AH3018" l="1"/>
  <c r="T3019"/>
  <c r="AG3019" l="1"/>
  <c r="S3020"/>
  <c r="R3021" s="1"/>
  <c r="AJ3018"/>
  <c r="AI3018" s="1"/>
  <c r="U3019"/>
  <c r="W3019" s="1"/>
  <c r="Y3019" s="1"/>
  <c r="V3019"/>
  <c r="X3019" s="1"/>
  <c r="Z3019" s="1"/>
  <c r="AA3019" l="1"/>
  <c r="AC3019" s="1"/>
  <c r="AB3019"/>
  <c r="AD3019" s="1"/>
  <c r="AF3019" l="1"/>
  <c r="AE3019"/>
  <c r="AH3019" l="1"/>
  <c r="T3020"/>
  <c r="AG3020" l="1"/>
  <c r="S3021"/>
  <c r="R3022" s="1"/>
  <c r="AJ3019"/>
  <c r="AI3019" s="1"/>
  <c r="U3020"/>
  <c r="W3020" s="1"/>
  <c r="Y3020" s="1"/>
  <c r="V3020"/>
  <c r="X3020" s="1"/>
  <c r="Z3020" s="1"/>
  <c r="AA3020" l="1"/>
  <c r="AC3020" s="1"/>
  <c r="AB3020"/>
  <c r="AD3020" s="1"/>
  <c r="AF3020" l="1"/>
  <c r="AE3020"/>
  <c r="AH3020" l="1"/>
  <c r="T3021"/>
  <c r="AG3021" l="1"/>
  <c r="S3022"/>
  <c r="R3023" s="1"/>
  <c r="V3021"/>
  <c r="X3021" s="1"/>
  <c r="Z3021" s="1"/>
  <c r="U3021"/>
  <c r="W3021" s="1"/>
  <c r="Y3021" s="1"/>
  <c r="AJ3020"/>
  <c r="AI3020" s="1"/>
  <c r="AB3021" l="1"/>
  <c r="AD3021" s="1"/>
  <c r="AA3021"/>
  <c r="AC3021" s="1"/>
  <c r="AE3021" l="1"/>
  <c r="AH3021" s="1"/>
  <c r="AJ3021" s="1"/>
  <c r="AF3021"/>
  <c r="T3022"/>
  <c r="AI3021" l="1"/>
  <c r="AG3022"/>
  <c r="S3023"/>
  <c r="R3024" s="1"/>
  <c r="U3022"/>
  <c r="W3022" s="1"/>
  <c r="Y3022" s="1"/>
  <c r="V3022"/>
  <c r="X3022" s="1"/>
  <c r="Z3022" s="1"/>
  <c r="AB3022" l="1"/>
  <c r="AD3022" s="1"/>
  <c r="AA3022"/>
  <c r="AC3022" s="1"/>
  <c r="AF3022" l="1"/>
  <c r="AE3022"/>
  <c r="AH3022" l="1"/>
  <c r="T3023"/>
  <c r="AG3023" l="1"/>
  <c r="S3024"/>
  <c r="R3025" s="1"/>
  <c r="V3023"/>
  <c r="X3023" s="1"/>
  <c r="Z3023" s="1"/>
  <c r="U3023"/>
  <c r="W3023" s="1"/>
  <c r="Y3023" s="1"/>
  <c r="AJ3022"/>
  <c r="AI3022" s="1"/>
  <c r="AA3023" l="1"/>
  <c r="AC3023" s="1"/>
  <c r="AB3023"/>
  <c r="AD3023" s="1"/>
  <c r="AF3023" l="1"/>
  <c r="AE3023"/>
  <c r="T3024"/>
  <c r="AH3023"/>
  <c r="AG3024" l="1"/>
  <c r="S3025"/>
  <c r="R3026" s="1"/>
  <c r="AJ3023"/>
  <c r="AI3023" s="1"/>
  <c r="U3024"/>
  <c r="W3024" s="1"/>
  <c r="Y3024" s="1"/>
  <c r="V3024"/>
  <c r="X3024" s="1"/>
  <c r="Z3024" s="1"/>
  <c r="AB3024" l="1"/>
  <c r="AD3024" s="1"/>
  <c r="AA3024"/>
  <c r="AC3024" s="1"/>
  <c r="AF3024" l="1"/>
  <c r="AE3024"/>
  <c r="AH3024" l="1"/>
  <c r="T3025"/>
  <c r="AG3025" l="1"/>
  <c r="S3026"/>
  <c r="R3027" s="1"/>
  <c r="AJ3024"/>
  <c r="AI3024" s="1"/>
  <c r="V3025"/>
  <c r="X3025" s="1"/>
  <c r="Z3025" s="1"/>
  <c r="U3025"/>
  <c r="W3025" s="1"/>
  <c r="AA3025" s="1"/>
  <c r="AB3025" l="1"/>
  <c r="AD3025" s="1"/>
  <c r="Y3025"/>
  <c r="AC3025" s="1"/>
  <c r="AF3025" l="1"/>
  <c r="AE3025"/>
  <c r="AH3025" l="1"/>
  <c r="T3026"/>
  <c r="AG3026" l="1"/>
  <c r="S3027"/>
  <c r="R3028" s="1"/>
  <c r="AJ3025"/>
  <c r="AI3025" s="1"/>
  <c r="U3026"/>
  <c r="W3026" s="1"/>
  <c r="Y3026" s="1"/>
  <c r="V3026"/>
  <c r="X3026" s="1"/>
  <c r="Z3026" s="1"/>
  <c r="AB3026" l="1"/>
  <c r="AD3026" s="1"/>
  <c r="AA3026"/>
  <c r="AC3026" s="1"/>
  <c r="AF3026" l="1"/>
  <c r="AE3026"/>
  <c r="AH3026" l="1"/>
  <c r="T3027"/>
  <c r="AG3027" l="1"/>
  <c r="S3028"/>
  <c r="R3029" s="1"/>
  <c r="U3027"/>
  <c r="W3027" s="1"/>
  <c r="Y3027" s="1"/>
  <c r="V3027"/>
  <c r="X3027" s="1"/>
  <c r="Z3027" s="1"/>
  <c r="AJ3026"/>
  <c r="AI3026" s="1"/>
  <c r="AB3027" l="1"/>
  <c r="AD3027" s="1"/>
  <c r="AA3027"/>
  <c r="AC3027" s="1"/>
  <c r="AF3027" l="1"/>
  <c r="AE3027"/>
  <c r="AH3027" s="1"/>
  <c r="AJ3027" s="1"/>
  <c r="T3028"/>
  <c r="AI3027" l="1"/>
  <c r="AG3028"/>
  <c r="S3029"/>
  <c r="R3030" s="1"/>
  <c r="U3028"/>
  <c r="W3028" s="1"/>
  <c r="Y3028" s="1"/>
  <c r="V3028"/>
  <c r="X3028" s="1"/>
  <c r="AB3028" s="1"/>
  <c r="AA3028" l="1"/>
  <c r="AC3028" s="1"/>
  <c r="Z3028"/>
  <c r="AD3028" s="1"/>
  <c r="AE3028" l="1"/>
  <c r="AF3028"/>
  <c r="AH3028" l="1"/>
  <c r="T3029"/>
  <c r="AG3029" l="1"/>
  <c r="S3030"/>
  <c r="R3031" s="1"/>
  <c r="U3029"/>
  <c r="W3029" s="1"/>
  <c r="AA3029" s="1"/>
  <c r="V3029"/>
  <c r="X3029" s="1"/>
  <c r="AB3029" s="1"/>
  <c r="AJ3028"/>
  <c r="AI3028" s="1"/>
  <c r="Y3029" l="1"/>
  <c r="AC3029" s="1"/>
  <c r="Z3029"/>
  <c r="AD3029" s="1"/>
  <c r="AF3029" l="1"/>
  <c r="AE3029"/>
  <c r="AH3029" l="1"/>
  <c r="T3030"/>
  <c r="AG3030" l="1"/>
  <c r="S3031"/>
  <c r="R3032" s="1"/>
  <c r="AJ3029"/>
  <c r="AI3029" s="1"/>
  <c r="V3030"/>
  <c r="X3030" s="1"/>
  <c r="Z3030" s="1"/>
  <c r="U3030"/>
  <c r="W3030" s="1"/>
  <c r="Y3030" s="1"/>
  <c r="AB3030" l="1"/>
  <c r="AD3030" s="1"/>
  <c r="AA3030"/>
  <c r="AC3030" s="1"/>
  <c r="AE3030" l="1"/>
  <c r="AF3030"/>
  <c r="AH3030" l="1"/>
  <c r="T3031"/>
  <c r="AG3031" l="1"/>
  <c r="S3032"/>
  <c r="R3033" s="1"/>
  <c r="V3031"/>
  <c r="X3031" s="1"/>
  <c r="Z3031" s="1"/>
  <c r="U3031"/>
  <c r="W3031" s="1"/>
  <c r="Y3031" s="1"/>
  <c r="AJ3030"/>
  <c r="AI3030" s="1"/>
  <c r="AB3031" l="1"/>
  <c r="AD3031" s="1"/>
  <c r="AA3031"/>
  <c r="AC3031" s="1"/>
  <c r="AF3031" l="1"/>
  <c r="AE3031"/>
  <c r="AH3031" l="1"/>
  <c r="T3032"/>
  <c r="AG3032" l="1"/>
  <c r="S3033"/>
  <c r="R3034" s="1"/>
  <c r="AJ3031"/>
  <c r="AI3031" s="1"/>
  <c r="V3032"/>
  <c r="X3032" s="1"/>
  <c r="Z3032" s="1"/>
  <c r="U3032"/>
  <c r="W3032" s="1"/>
  <c r="Y3032" s="1"/>
  <c r="AB3032" l="1"/>
  <c r="AD3032" s="1"/>
  <c r="AA3032"/>
  <c r="AC3032" s="1"/>
  <c r="AE3032" l="1"/>
  <c r="AH3032"/>
  <c r="T3033"/>
  <c r="AF3032"/>
  <c r="AG3033" l="1"/>
  <c r="S3034"/>
  <c r="R3035" s="1"/>
  <c r="V3033"/>
  <c r="X3033" s="1"/>
  <c r="AB3033" s="1"/>
  <c r="U3033"/>
  <c r="W3033" s="1"/>
  <c r="AA3033" s="1"/>
  <c r="AJ3032"/>
  <c r="AI3032" s="1"/>
  <c r="Z3033" l="1"/>
  <c r="AD3033" s="1"/>
  <c r="Y3033"/>
  <c r="AC3033" l="1"/>
  <c r="AF3033" l="1"/>
  <c r="AE3033"/>
  <c r="AH3033" l="1"/>
  <c r="T3034"/>
  <c r="AG3034" l="1"/>
  <c r="S3035"/>
  <c r="R3036" s="1"/>
  <c r="AJ3033"/>
  <c r="AI3033" s="1"/>
  <c r="V3034"/>
  <c r="X3034" s="1"/>
  <c r="Z3034" s="1"/>
  <c r="U3034"/>
  <c r="W3034" s="1"/>
  <c r="Y3034" s="1"/>
  <c r="AB3034" l="1"/>
  <c r="AD3034" s="1"/>
  <c r="AA3034"/>
  <c r="AC3034" s="1"/>
  <c r="AE3034" l="1"/>
  <c r="AH3034" s="1"/>
  <c r="AJ3034" s="1"/>
  <c r="AF3034"/>
  <c r="T3035"/>
  <c r="AG3035" l="1"/>
  <c r="S3036"/>
  <c r="R3037" s="1"/>
  <c r="AI3034"/>
  <c r="V3035"/>
  <c r="X3035" s="1"/>
  <c r="Z3035" s="1"/>
  <c r="U3035"/>
  <c r="W3035" s="1"/>
  <c r="AA3035" s="1"/>
  <c r="AB3035" l="1"/>
  <c r="AD3035" s="1"/>
  <c r="Y3035"/>
  <c r="AC3035" s="1"/>
  <c r="AF3035" l="1"/>
  <c r="AE3035"/>
  <c r="AH3035" l="1"/>
  <c r="T3036"/>
  <c r="AG3036" l="1"/>
  <c r="S3037"/>
  <c r="R3038" s="1"/>
  <c r="V3036"/>
  <c r="X3036" s="1"/>
  <c r="Z3036" s="1"/>
  <c r="U3036"/>
  <c r="W3036" s="1"/>
  <c r="Y3036" s="1"/>
  <c r="AJ3035"/>
  <c r="AI3035" s="1"/>
  <c r="AB3036" l="1"/>
  <c r="AD3036" s="1"/>
  <c r="AA3036"/>
  <c r="AC3036" s="1"/>
  <c r="AE3036" l="1"/>
  <c r="AH3036" s="1"/>
  <c r="AJ3036" s="1"/>
  <c r="AF3036"/>
  <c r="T3037"/>
  <c r="AI3036" l="1"/>
  <c r="AG3037"/>
  <c r="S3038"/>
  <c r="R3039" s="1"/>
  <c r="U3037"/>
  <c r="W3037" s="1"/>
  <c r="AA3037" s="1"/>
  <c r="V3037"/>
  <c r="X3037" s="1"/>
  <c r="Z3037" s="1"/>
  <c r="AB3037" l="1"/>
  <c r="AD3037" s="1"/>
  <c r="Y3037"/>
  <c r="AC3037" s="1"/>
  <c r="AE3037" l="1"/>
  <c r="AF3037"/>
  <c r="AH3037" l="1"/>
  <c r="T3038"/>
  <c r="AG3038" l="1"/>
  <c r="S3039"/>
  <c r="R3040" s="1"/>
  <c r="AJ3037"/>
  <c r="AI3037" s="1"/>
  <c r="V3038"/>
  <c r="X3038" s="1"/>
  <c r="Z3038" s="1"/>
  <c r="U3038"/>
  <c r="W3038" s="1"/>
  <c r="Y3038" s="1"/>
  <c r="AB3038" l="1"/>
  <c r="AD3038" s="1"/>
  <c r="AA3038"/>
  <c r="AC3038" s="1"/>
  <c r="AF3038" l="1"/>
  <c r="AE3038"/>
  <c r="AH3038" l="1"/>
  <c r="T3039"/>
  <c r="AG3039" l="1"/>
  <c r="S3040"/>
  <c r="R3041" s="1"/>
  <c r="V3039"/>
  <c r="X3039" s="1"/>
  <c r="Z3039" s="1"/>
  <c r="U3039"/>
  <c r="W3039" s="1"/>
  <c r="Y3039" s="1"/>
  <c r="AJ3038"/>
  <c r="AI3038" s="1"/>
  <c r="AB3039" l="1"/>
  <c r="AD3039" s="1"/>
  <c r="AA3039"/>
  <c r="AC3039" s="1"/>
  <c r="AE3039" l="1"/>
  <c r="AF3039"/>
  <c r="AH3039" l="1"/>
  <c r="T3040"/>
  <c r="AG3040" l="1"/>
  <c r="S3041"/>
  <c r="R3042" s="1"/>
  <c r="V3040"/>
  <c r="X3040" s="1"/>
  <c r="Z3040" s="1"/>
  <c r="U3040"/>
  <c r="W3040" s="1"/>
  <c r="Y3040" s="1"/>
  <c r="AJ3039"/>
  <c r="AI3039" s="1"/>
  <c r="AB3040" l="1"/>
  <c r="AD3040" s="1"/>
  <c r="AA3040"/>
  <c r="AC3040" s="1"/>
  <c r="AF3040" l="1"/>
  <c r="AE3040"/>
  <c r="AH3040" s="1"/>
  <c r="AJ3040" s="1"/>
  <c r="T3041"/>
  <c r="AI3040" l="1"/>
  <c r="AG3041"/>
  <c r="S3042"/>
  <c r="R3043" s="1"/>
  <c r="V3041"/>
  <c r="X3041" s="1"/>
  <c r="AB3041" s="1"/>
  <c r="U3041"/>
  <c r="W3041" s="1"/>
  <c r="Y3041" s="1"/>
  <c r="AA3041" l="1"/>
  <c r="AC3041" s="1"/>
  <c r="Z3041"/>
  <c r="AD3041" s="1"/>
  <c r="AE3041" l="1"/>
  <c r="AF3041"/>
  <c r="AH3041" l="1"/>
  <c r="T3042"/>
  <c r="AG3042" l="1"/>
  <c r="S3043"/>
  <c r="R3044" s="1"/>
  <c r="V3042"/>
  <c r="X3042" s="1"/>
  <c r="AB3042" s="1"/>
  <c r="U3042"/>
  <c r="W3042" s="1"/>
  <c r="Y3042" s="1"/>
  <c r="AJ3041"/>
  <c r="AI3041" s="1"/>
  <c r="AA3042" l="1"/>
  <c r="AC3042" s="1"/>
  <c r="Z3042"/>
  <c r="AD3042" s="1"/>
  <c r="AF3042" l="1"/>
  <c r="AE3042"/>
  <c r="AH3042" l="1"/>
  <c r="T3043"/>
  <c r="AG3043" l="1"/>
  <c r="S3044"/>
  <c r="R3045" s="1"/>
  <c r="U3043"/>
  <c r="W3043" s="1"/>
  <c r="Y3043" s="1"/>
  <c r="V3043"/>
  <c r="X3043" s="1"/>
  <c r="Z3043" s="1"/>
  <c r="AJ3042"/>
  <c r="AI3042" s="1"/>
  <c r="AB3043" l="1"/>
  <c r="AD3043" s="1"/>
  <c r="AA3043"/>
  <c r="AC3043" s="1"/>
  <c r="AE3043" l="1"/>
  <c r="AH3043" s="1"/>
  <c r="AJ3043" s="1"/>
  <c r="AF3043"/>
  <c r="T3044"/>
  <c r="AI3043" l="1"/>
  <c r="AG3044"/>
  <c r="S3045"/>
  <c r="R3046" s="1"/>
  <c r="U3044"/>
  <c r="W3044" s="1"/>
  <c r="Y3044" s="1"/>
  <c r="V3044"/>
  <c r="X3044" s="1"/>
  <c r="Z3044" s="1"/>
  <c r="AB3044" l="1"/>
  <c r="AD3044" s="1"/>
  <c r="AA3044"/>
  <c r="AC3044" s="1"/>
  <c r="AE3044" l="1"/>
  <c r="AF3044"/>
  <c r="AH3044" l="1"/>
  <c r="T3045"/>
  <c r="AG3045" l="1"/>
  <c r="S3046"/>
  <c r="R3047" s="1"/>
  <c r="AJ3044"/>
  <c r="AI3044" s="1"/>
  <c r="V3045"/>
  <c r="X3045" s="1"/>
  <c r="Z3045" s="1"/>
  <c r="U3045"/>
  <c r="W3045" s="1"/>
  <c r="Y3045" s="1"/>
  <c r="AB3045" l="1"/>
  <c r="AD3045" s="1"/>
  <c r="AA3045"/>
  <c r="AC3045" s="1"/>
  <c r="AE3045" l="1"/>
  <c r="AH3045" s="1"/>
  <c r="AJ3045" s="1"/>
  <c r="AF3045"/>
  <c r="T3046"/>
  <c r="AI3045" l="1"/>
  <c r="AG3046"/>
  <c r="S3047"/>
  <c r="R3048" s="1"/>
  <c r="V3046"/>
  <c r="X3046" s="1"/>
  <c r="Z3046" s="1"/>
  <c r="U3046"/>
  <c r="W3046" s="1"/>
  <c r="Y3046" s="1"/>
  <c r="AB3046" l="1"/>
  <c r="AD3046" s="1"/>
  <c r="AA3046"/>
  <c r="AC3046" s="1"/>
  <c r="AE3046" l="1"/>
  <c r="AF3046"/>
  <c r="AH3046"/>
  <c r="T3047"/>
  <c r="AG3047" l="1"/>
  <c r="S3048"/>
  <c r="R3049" s="1"/>
  <c r="V3047"/>
  <c r="X3047" s="1"/>
  <c r="AB3047" s="1"/>
  <c r="U3047"/>
  <c r="W3047" s="1"/>
  <c r="Y3047" s="1"/>
  <c r="AJ3046"/>
  <c r="AI3046" s="1"/>
  <c r="AA3047" l="1"/>
  <c r="AC3047" s="1"/>
  <c r="Z3047"/>
  <c r="AD3047" s="1"/>
  <c r="AF3047" l="1"/>
  <c r="AE3047"/>
  <c r="AH3047" l="1"/>
  <c r="T3048"/>
  <c r="AG3048" l="1"/>
  <c r="S3049"/>
  <c r="R3050" s="1"/>
  <c r="AJ3047"/>
  <c r="AI3047" s="1"/>
  <c r="V3048"/>
  <c r="X3048" s="1"/>
  <c r="Z3048" s="1"/>
  <c r="U3048"/>
  <c r="W3048" s="1"/>
  <c r="Y3048" s="1"/>
  <c r="AB3048" l="1"/>
  <c r="AD3048" s="1"/>
  <c r="AA3048"/>
  <c r="AC3048" s="1"/>
  <c r="AE3048" l="1"/>
  <c r="AF3048"/>
  <c r="AH3048" l="1"/>
  <c r="T3049"/>
  <c r="AG3049" l="1"/>
  <c r="S3050"/>
  <c r="R3051" s="1"/>
  <c r="V3049"/>
  <c r="X3049" s="1"/>
  <c r="Z3049" s="1"/>
  <c r="U3049"/>
  <c r="W3049" s="1"/>
  <c r="Y3049" s="1"/>
  <c r="AJ3048"/>
  <c r="AI3048" s="1"/>
  <c r="AA3049" l="1"/>
  <c r="AC3049" s="1"/>
  <c r="AB3049"/>
  <c r="AD3049" s="1"/>
  <c r="AF3049" l="1"/>
  <c r="AE3049"/>
  <c r="AH3049" s="1"/>
  <c r="AJ3049" s="1"/>
  <c r="T3050"/>
  <c r="AI3049" l="1"/>
  <c r="AG3050"/>
  <c r="S3051"/>
  <c r="R3052" s="1"/>
  <c r="U3050"/>
  <c r="W3050" s="1"/>
  <c r="AA3050" s="1"/>
  <c r="V3050"/>
  <c r="X3050" s="1"/>
  <c r="AB3050" s="1"/>
  <c r="Y3050" l="1"/>
  <c r="AC3050" s="1"/>
  <c r="Z3050"/>
  <c r="AD3050" s="1"/>
  <c r="AF3050" l="1"/>
  <c r="AE3050"/>
  <c r="AH3050" l="1"/>
  <c r="T3051"/>
  <c r="AG3051" l="1"/>
  <c r="S3052"/>
  <c r="R3053" s="1"/>
  <c r="U3051"/>
  <c r="W3051" s="1"/>
  <c r="Y3051" s="1"/>
  <c r="V3051"/>
  <c r="X3051" s="1"/>
  <c r="Z3051" s="1"/>
  <c r="AJ3050"/>
  <c r="AI3050" s="1"/>
  <c r="AB3051" l="1"/>
  <c r="AD3051" s="1"/>
  <c r="AA3051"/>
  <c r="AC3051" s="1"/>
  <c r="AE3051" l="1"/>
  <c r="AH3051" s="1"/>
  <c r="AJ3051" s="1"/>
  <c r="AF3051"/>
  <c r="T3052"/>
  <c r="AI3051" l="1"/>
  <c r="AG3052"/>
  <c r="S3053"/>
  <c r="R3054" s="1"/>
  <c r="V3052"/>
  <c r="X3052" s="1"/>
  <c r="AB3052" s="1"/>
  <c r="U3052"/>
  <c r="W3052" s="1"/>
  <c r="Y3052" s="1"/>
  <c r="AA3052" l="1"/>
  <c r="AC3052" s="1"/>
  <c r="Z3052"/>
  <c r="AD3052" s="1"/>
  <c r="AF3052" l="1"/>
  <c r="AE3052"/>
  <c r="AH3052" l="1"/>
  <c r="T3053"/>
  <c r="AG3053" l="1"/>
  <c r="S3054"/>
  <c r="R3055" s="1"/>
  <c r="AJ3052"/>
  <c r="AI3052" s="1"/>
  <c r="U3053"/>
  <c r="W3053" s="1"/>
  <c r="Y3053" s="1"/>
  <c r="V3053"/>
  <c r="X3053" s="1"/>
  <c r="Z3053" s="1"/>
  <c r="AB3053" l="1"/>
  <c r="AD3053" s="1"/>
  <c r="AA3053"/>
  <c r="AC3053" s="1"/>
  <c r="AF3053" l="1"/>
  <c r="AE3053"/>
  <c r="AH3053" l="1"/>
  <c r="T3054"/>
  <c r="AG3054" l="1"/>
  <c r="S3055"/>
  <c r="R3056" s="1"/>
  <c r="AJ3053"/>
  <c r="AI3053" s="1"/>
  <c r="V3054"/>
  <c r="X3054" s="1"/>
  <c r="AB3054" s="1"/>
  <c r="U3054"/>
  <c r="W3054" s="1"/>
  <c r="Y3054" s="1"/>
  <c r="AA3054" l="1"/>
  <c r="AC3054" s="1"/>
  <c r="Z3054"/>
  <c r="AD3054" s="1"/>
  <c r="AF3054" l="1"/>
  <c r="AE3054"/>
  <c r="T3055" l="1"/>
  <c r="AH3054"/>
  <c r="AG3055" l="1"/>
  <c r="S3056"/>
  <c r="R3057" s="1"/>
  <c r="U3055"/>
  <c r="W3055" s="1"/>
  <c r="Y3055" s="1"/>
  <c r="V3055"/>
  <c r="X3055" s="1"/>
  <c r="Z3055" s="1"/>
  <c r="AJ3054"/>
  <c r="AI3054" s="1"/>
  <c r="AB3055" l="1"/>
  <c r="AD3055" s="1"/>
  <c r="AA3055"/>
  <c r="AC3055" s="1"/>
  <c r="AF3055" l="1"/>
  <c r="AE3055"/>
  <c r="AH3055" s="1"/>
  <c r="AJ3055" s="1"/>
  <c r="AI3055" s="1"/>
  <c r="T3056"/>
  <c r="AG3056" l="1"/>
  <c r="S3057"/>
  <c r="R3058" s="1"/>
  <c r="U3056"/>
  <c r="W3056" s="1"/>
  <c r="Y3056" s="1"/>
  <c r="V3056"/>
  <c r="X3056" s="1"/>
  <c r="Z3056" s="1"/>
  <c r="AB3056" l="1"/>
  <c r="AD3056" s="1"/>
  <c r="AA3056"/>
  <c r="AC3056" s="1"/>
  <c r="AE3056" l="1"/>
  <c r="AH3056" s="1"/>
  <c r="AJ3056" s="1"/>
  <c r="AF3056"/>
  <c r="T3057"/>
  <c r="AI3056" l="1"/>
  <c r="AG3057"/>
  <c r="S3058"/>
  <c r="R3059" s="1"/>
  <c r="U3057"/>
  <c r="W3057" s="1"/>
  <c r="Y3057" s="1"/>
  <c r="V3057"/>
  <c r="X3057" s="1"/>
  <c r="AB3057" s="1"/>
  <c r="AA3057" l="1"/>
  <c r="AC3057" s="1"/>
  <c r="Z3057"/>
  <c r="AD3057" s="1"/>
  <c r="AE3057" l="1"/>
  <c r="AF3057"/>
  <c r="T3058" l="1"/>
  <c r="AH3057"/>
  <c r="AG3058" l="1"/>
  <c r="S3059"/>
  <c r="R3060" s="1"/>
  <c r="AJ3057"/>
  <c r="AI3057" s="1"/>
  <c r="U3058"/>
  <c r="W3058" s="1"/>
  <c r="Y3058" s="1"/>
  <c r="V3058"/>
  <c r="X3058" s="1"/>
  <c r="Z3058" s="1"/>
  <c r="AB3058" l="1"/>
  <c r="AD3058" s="1"/>
  <c r="AA3058"/>
  <c r="AC3058" s="1"/>
  <c r="AE3058" l="1"/>
  <c r="AF3058"/>
  <c r="AH3058" l="1"/>
  <c r="T3059"/>
  <c r="AG3059" l="1"/>
  <c r="S3060"/>
  <c r="R3061" s="1"/>
  <c r="V3059"/>
  <c r="X3059" s="1"/>
  <c r="Z3059" s="1"/>
  <c r="U3059"/>
  <c r="W3059" s="1"/>
  <c r="Y3059" s="1"/>
  <c r="AJ3058"/>
  <c r="AI3058" s="1"/>
  <c r="AB3059" l="1"/>
  <c r="AD3059" s="1"/>
  <c r="AA3059"/>
  <c r="AC3059" s="1"/>
  <c r="AE3059" l="1"/>
  <c r="AF3059"/>
  <c r="T3060"/>
  <c r="AH3059"/>
  <c r="AG3060" l="1"/>
  <c r="S3061"/>
  <c r="R3062" s="1"/>
  <c r="AJ3059"/>
  <c r="AI3059" s="1"/>
  <c r="U3060"/>
  <c r="W3060" s="1"/>
  <c r="Y3060" s="1"/>
  <c r="V3060"/>
  <c r="X3060" s="1"/>
  <c r="Z3060" s="1"/>
  <c r="AA3060" l="1"/>
  <c r="AC3060" s="1"/>
  <c r="AB3060"/>
  <c r="AD3060" s="1"/>
  <c r="AE3060" l="1"/>
  <c r="AF3060"/>
  <c r="AH3060" l="1"/>
  <c r="T3061"/>
  <c r="AG3061" l="1"/>
  <c r="S3062"/>
  <c r="R3063" s="1"/>
  <c r="V3061"/>
  <c r="X3061" s="1"/>
  <c r="Z3061" s="1"/>
  <c r="U3061"/>
  <c r="W3061" s="1"/>
  <c r="AA3061" s="1"/>
  <c r="AJ3060"/>
  <c r="AI3060" s="1"/>
  <c r="AB3061" l="1"/>
  <c r="AD3061" s="1"/>
  <c r="Y3061"/>
  <c r="AC3061" s="1"/>
  <c r="AF3061" l="1"/>
  <c r="AE3061"/>
  <c r="AH3061" l="1"/>
  <c r="T3062"/>
  <c r="AG3062" l="1"/>
  <c r="S3063"/>
  <c r="R3064" s="1"/>
  <c r="V3062"/>
  <c r="X3062" s="1"/>
  <c r="AB3062" s="1"/>
  <c r="U3062"/>
  <c r="W3062" s="1"/>
  <c r="Y3062" s="1"/>
  <c r="AJ3061"/>
  <c r="AI3061" s="1"/>
  <c r="AA3062" l="1"/>
  <c r="AC3062" s="1"/>
  <c r="Z3062"/>
  <c r="AD3062" s="1"/>
  <c r="AF3062" l="1"/>
  <c r="AE3062"/>
  <c r="AH3062" l="1"/>
  <c r="T3063"/>
  <c r="AG3063" l="1"/>
  <c r="S3064"/>
  <c r="R3065" s="1"/>
  <c r="AJ3062"/>
  <c r="AI3062" s="1"/>
  <c r="U3063"/>
  <c r="W3063" s="1"/>
  <c r="Y3063" s="1"/>
  <c r="V3063"/>
  <c r="X3063" s="1"/>
  <c r="AB3063" s="1"/>
  <c r="AA3063" l="1"/>
  <c r="AC3063" s="1"/>
  <c r="Z3063"/>
  <c r="AD3063" s="1"/>
  <c r="AE3063" l="1"/>
  <c r="AF3063"/>
  <c r="AH3063" l="1"/>
  <c r="T3064"/>
  <c r="AG3064" l="1"/>
  <c r="S3065"/>
  <c r="R3066" s="1"/>
  <c r="U3064"/>
  <c r="W3064" s="1"/>
  <c r="Y3064" s="1"/>
  <c r="V3064"/>
  <c r="X3064" s="1"/>
  <c r="Z3064" s="1"/>
  <c r="AJ3063"/>
  <c r="AI3063" s="1"/>
  <c r="AA3064" l="1"/>
  <c r="AC3064" s="1"/>
  <c r="AB3064"/>
  <c r="AD3064" s="1"/>
  <c r="AF3064" l="1"/>
  <c r="AE3064"/>
  <c r="AH3064" s="1"/>
  <c r="AJ3064" s="1"/>
  <c r="T3065"/>
  <c r="AI3064" l="1"/>
  <c r="AG3065"/>
  <c r="S3066"/>
  <c r="R3067" s="1"/>
  <c r="V3065"/>
  <c r="X3065" s="1"/>
  <c r="Z3065" s="1"/>
  <c r="U3065"/>
  <c r="W3065" s="1"/>
  <c r="Y3065" s="1"/>
  <c r="AB3065" l="1"/>
  <c r="AD3065" s="1"/>
  <c r="AA3065"/>
  <c r="AC3065" s="1"/>
  <c r="AE3065" l="1"/>
  <c r="AH3065" s="1"/>
  <c r="AJ3065" s="1"/>
  <c r="AF3065"/>
  <c r="T3066"/>
  <c r="AI3065" l="1"/>
  <c r="AG3066"/>
  <c r="S3067"/>
  <c r="R3068" s="1"/>
  <c r="U3066"/>
  <c r="W3066" s="1"/>
  <c r="Y3066" s="1"/>
  <c r="V3066"/>
  <c r="X3066" s="1"/>
  <c r="Z3066" s="1"/>
  <c r="AB3066" l="1"/>
  <c r="AD3066" s="1"/>
  <c r="AA3066"/>
  <c r="AC3066" s="1"/>
  <c r="AF3066" l="1"/>
  <c r="AE3066"/>
  <c r="AH3066" l="1"/>
  <c r="T3067"/>
  <c r="AG3067" l="1"/>
  <c r="S3068"/>
  <c r="R3069" s="1"/>
  <c r="AJ3066"/>
  <c r="H36" i="11" s="1"/>
  <c r="U3067" i="10"/>
  <c r="W3067" s="1"/>
  <c r="Y3067" s="1"/>
  <c r="V3067"/>
  <c r="X3067" s="1"/>
  <c r="Z3067" s="1"/>
  <c r="AI3066" l="1"/>
  <c r="G36" i="11" s="1"/>
  <c r="AB3067" i="10"/>
  <c r="AD3067" s="1"/>
  <c r="AA3067"/>
  <c r="AC3067" s="1"/>
  <c r="AE3067" l="1"/>
  <c r="AH3067" s="1"/>
  <c r="AJ3067" s="1"/>
  <c r="AF3067"/>
  <c r="T3068"/>
  <c r="AI3067" l="1"/>
  <c r="AG3068"/>
  <c r="S3069"/>
  <c r="R3070" s="1"/>
  <c r="U3068"/>
  <c r="W3068" s="1"/>
  <c r="AA3068" s="1"/>
  <c r="V3068"/>
  <c r="X3068" s="1"/>
  <c r="Z3068" s="1"/>
  <c r="AB3068" l="1"/>
  <c r="AD3068" s="1"/>
  <c r="Y3068"/>
  <c r="AC3068" s="1"/>
  <c r="AF3068" l="1"/>
  <c r="AE3068"/>
  <c r="AH3068" l="1"/>
  <c r="T3069"/>
  <c r="AG3069" l="1"/>
  <c r="S3070"/>
  <c r="R3071" s="1"/>
  <c r="V3069"/>
  <c r="X3069" s="1"/>
  <c r="Z3069" s="1"/>
  <c r="U3069"/>
  <c r="W3069" s="1"/>
  <c r="Y3069" s="1"/>
  <c r="AJ3068"/>
  <c r="AI3068" s="1"/>
  <c r="AB3069" l="1"/>
  <c r="AD3069" s="1"/>
  <c r="AA3069"/>
  <c r="AC3069" s="1"/>
  <c r="AE3069" l="1"/>
  <c r="AF3069"/>
  <c r="AH3069" l="1"/>
  <c r="T3070"/>
  <c r="AG3070" l="1"/>
  <c r="S3071"/>
  <c r="R3072" s="1"/>
  <c r="AJ3069"/>
  <c r="AI3069" s="1"/>
  <c r="U3070"/>
  <c r="W3070" s="1"/>
  <c r="Y3070" s="1"/>
  <c r="V3070"/>
  <c r="X3070" s="1"/>
  <c r="AB3070" s="1"/>
  <c r="AA3070" l="1"/>
  <c r="AC3070" s="1"/>
  <c r="Z3070"/>
  <c r="AD3070" s="1"/>
  <c r="AF3070" l="1"/>
  <c r="AE3070"/>
  <c r="AH3070" l="1"/>
  <c r="T3071"/>
  <c r="AG3071" l="1"/>
  <c r="S3072"/>
  <c r="R3073" s="1"/>
  <c r="AJ3070"/>
  <c r="AI3070" s="1"/>
  <c r="U3071"/>
  <c r="W3071" s="1"/>
  <c r="Y3071" s="1"/>
  <c r="V3071"/>
  <c r="X3071" s="1"/>
  <c r="AB3071" s="1"/>
  <c r="AA3071" l="1"/>
  <c r="AC3071" s="1"/>
  <c r="Z3071"/>
  <c r="AD3071" s="1"/>
  <c r="AE3071" l="1"/>
  <c r="AF3071"/>
  <c r="AH3071" l="1"/>
  <c r="T3072"/>
  <c r="AG3072" l="1"/>
  <c r="S3073"/>
  <c r="R3074" s="1"/>
  <c r="AJ3071"/>
  <c r="AI3071" s="1"/>
  <c r="V3072"/>
  <c r="X3072" s="1"/>
  <c r="Z3072" s="1"/>
  <c r="U3072"/>
  <c r="W3072" s="1"/>
  <c r="Y3072" s="1"/>
  <c r="AA3072" l="1"/>
  <c r="AC3072" s="1"/>
  <c r="AB3072"/>
  <c r="AD3072" s="1"/>
  <c r="AE3072" l="1"/>
  <c r="AH3072" s="1"/>
  <c r="AJ3072" s="1"/>
  <c r="AF3072"/>
  <c r="T3073"/>
  <c r="AI3072" l="1"/>
  <c r="AG3073"/>
  <c r="S3074"/>
  <c r="R3075" s="1"/>
  <c r="V3073"/>
  <c r="X3073" s="1"/>
  <c r="Z3073" s="1"/>
  <c r="U3073"/>
  <c r="W3073" s="1"/>
  <c r="Y3073" s="1"/>
  <c r="AB3073" l="1"/>
  <c r="AD3073" s="1"/>
  <c r="AA3073"/>
  <c r="AC3073" s="1"/>
  <c r="AF3073" l="1"/>
  <c r="AE3073"/>
  <c r="AH3073" s="1"/>
  <c r="AJ3073" s="1"/>
  <c r="T3074"/>
  <c r="AI3073" l="1"/>
  <c r="AG3074"/>
  <c r="S3075"/>
  <c r="R3076" s="1"/>
  <c r="U3074"/>
  <c r="W3074" s="1"/>
  <c r="Y3074" s="1"/>
  <c r="V3074"/>
  <c r="X3074" s="1"/>
  <c r="Z3074" s="1"/>
  <c r="AB3074" l="1"/>
  <c r="AD3074" s="1"/>
  <c r="AA3074"/>
  <c r="AC3074" s="1"/>
  <c r="AF3074" l="1"/>
  <c r="AE3074"/>
  <c r="AH3074" l="1"/>
  <c r="T3075"/>
  <c r="AG3075" l="1"/>
  <c r="S3076"/>
  <c r="R3077" s="1"/>
  <c r="AI3074"/>
  <c r="AJ3074"/>
  <c r="V3075"/>
  <c r="X3075" s="1"/>
  <c r="Z3075" s="1"/>
  <c r="U3075"/>
  <c r="W3075" s="1"/>
  <c r="Y3075" s="1"/>
  <c r="AB3075" l="1"/>
  <c r="AD3075" s="1"/>
  <c r="AA3075"/>
  <c r="AC3075" s="1"/>
  <c r="AF3075" l="1"/>
  <c r="AE3075"/>
  <c r="AH3075" l="1"/>
  <c r="T3076"/>
  <c r="AG3076" l="1"/>
  <c r="S3077"/>
  <c r="R3078" s="1"/>
  <c r="AJ3075"/>
  <c r="AI3075" s="1"/>
  <c r="V3076"/>
  <c r="X3076" s="1"/>
  <c r="Z3076" s="1"/>
  <c r="U3076"/>
  <c r="W3076" s="1"/>
  <c r="AA3076" s="1"/>
  <c r="AB3076" l="1"/>
  <c r="AD3076" s="1"/>
  <c r="Y3076"/>
  <c r="AC3076" s="1"/>
  <c r="AF3076" l="1"/>
  <c r="AE3076"/>
  <c r="AH3076" l="1"/>
  <c r="T3077"/>
  <c r="AG3077" l="1"/>
  <c r="S3078"/>
  <c r="R3079" s="1"/>
  <c r="V3077"/>
  <c r="X3077" s="1"/>
  <c r="Z3077" s="1"/>
  <c r="U3077"/>
  <c r="W3077" s="1"/>
  <c r="AA3077" s="1"/>
  <c r="AJ3076"/>
  <c r="AI3076" s="1"/>
  <c r="AB3077" l="1"/>
  <c r="AD3077" s="1"/>
  <c r="Y3077"/>
  <c r="AC3077" s="1"/>
  <c r="AF3077" l="1"/>
  <c r="AE3077"/>
  <c r="AH3077" l="1"/>
  <c r="T3078"/>
  <c r="AG3078" l="1"/>
  <c r="S3079"/>
  <c r="R3080" s="1"/>
  <c r="V3078"/>
  <c r="X3078" s="1"/>
  <c r="Z3078" s="1"/>
  <c r="U3078"/>
  <c r="W3078" s="1"/>
  <c r="AA3078" s="1"/>
  <c r="AJ3077"/>
  <c r="AI3077" s="1"/>
  <c r="AB3078" l="1"/>
  <c r="AD3078" s="1"/>
  <c r="Y3078"/>
  <c r="AC3078" s="1"/>
  <c r="AF3078" l="1"/>
  <c r="AE3078"/>
  <c r="AH3078" l="1"/>
  <c r="T3079"/>
  <c r="AG3079" l="1"/>
  <c r="S3080"/>
  <c r="R3081" s="1"/>
  <c r="U3079"/>
  <c r="W3079" s="1"/>
  <c r="Y3079" s="1"/>
  <c r="V3079"/>
  <c r="X3079" s="1"/>
  <c r="Z3079" s="1"/>
  <c r="AJ3078"/>
  <c r="AI3078" s="1"/>
  <c r="AB3079" l="1"/>
  <c r="AD3079" s="1"/>
  <c r="AA3079"/>
  <c r="AC3079" s="1"/>
  <c r="AF3079" l="1"/>
  <c r="AE3079"/>
  <c r="AH3079" s="1"/>
  <c r="AJ3079" s="1"/>
  <c r="T3080"/>
  <c r="AI3079" l="1"/>
  <c r="AG3080"/>
  <c r="S3081"/>
  <c r="R3082" s="1"/>
  <c r="U3080"/>
  <c r="W3080" s="1"/>
  <c r="AA3080" s="1"/>
  <c r="V3080"/>
  <c r="X3080" s="1"/>
  <c r="Z3080" s="1"/>
  <c r="AB3080" l="1"/>
  <c r="AD3080" s="1"/>
  <c r="Y3080"/>
  <c r="AC3080" s="1"/>
  <c r="AF3080" l="1"/>
  <c r="AE3080"/>
  <c r="AH3080" l="1"/>
  <c r="T3081"/>
  <c r="AG3081" l="1"/>
  <c r="S3082"/>
  <c r="R3083" s="1"/>
  <c r="V3081"/>
  <c r="X3081" s="1"/>
  <c r="Z3081" s="1"/>
  <c r="U3081"/>
  <c r="W3081" s="1"/>
  <c r="Y3081" s="1"/>
  <c r="AJ3080"/>
  <c r="AI3080" s="1"/>
  <c r="AB3081" l="1"/>
  <c r="AD3081" s="1"/>
  <c r="AA3081"/>
  <c r="AC3081" s="1"/>
  <c r="AF3081" l="1"/>
  <c r="AE3081"/>
  <c r="AH3081" l="1"/>
  <c r="T3082"/>
  <c r="AG3082" l="1"/>
  <c r="S3083"/>
  <c r="R3084" s="1"/>
  <c r="U3082"/>
  <c r="W3082" s="1"/>
  <c r="Y3082" s="1"/>
  <c r="V3082"/>
  <c r="X3082" s="1"/>
  <c r="Z3082" s="1"/>
  <c r="AJ3081"/>
  <c r="AI3081" s="1"/>
  <c r="AB3082" l="1"/>
  <c r="AD3082" s="1"/>
  <c r="AA3082"/>
  <c r="AC3082" s="1"/>
  <c r="AF3082" l="1"/>
  <c r="AE3082"/>
  <c r="AH3082" l="1"/>
  <c r="T3083"/>
  <c r="AG3083" l="1"/>
  <c r="S3084"/>
  <c r="R3085" s="1"/>
  <c r="V3083"/>
  <c r="X3083" s="1"/>
  <c r="AB3083" s="1"/>
  <c r="U3083"/>
  <c r="W3083" s="1"/>
  <c r="AA3083" s="1"/>
  <c r="AJ3082"/>
  <c r="AI3082" s="1"/>
  <c r="Y3083" l="1"/>
  <c r="AC3083" s="1"/>
  <c r="Z3083"/>
  <c r="AD3083" s="1"/>
  <c r="AE3083" l="1"/>
  <c r="T3084" s="1"/>
  <c r="AF3083"/>
  <c r="AG3084" l="1"/>
  <c r="S3085"/>
  <c r="R3086" s="1"/>
  <c r="AH3083"/>
  <c r="AJ3083" s="1"/>
  <c r="V3084"/>
  <c r="X3084" s="1"/>
  <c r="Z3084" s="1"/>
  <c r="U3084"/>
  <c r="W3084" s="1"/>
  <c r="Y3084" s="1"/>
  <c r="AB3084" l="1"/>
  <c r="AD3084" s="1"/>
  <c r="AA3084"/>
  <c r="AC3084" s="1"/>
  <c r="AI3083"/>
  <c r="AE3084" l="1"/>
  <c r="AF3084"/>
  <c r="AH3084" l="1"/>
  <c r="T3085"/>
  <c r="AG3085" l="1"/>
  <c r="S3086"/>
  <c r="R3087" s="1"/>
  <c r="V3085"/>
  <c r="X3085" s="1"/>
  <c r="AB3085" s="1"/>
  <c r="U3085"/>
  <c r="W3085" s="1"/>
  <c r="Y3085" s="1"/>
  <c r="AJ3084"/>
  <c r="AI3084" s="1"/>
  <c r="AA3085" l="1"/>
  <c r="AC3085" s="1"/>
  <c r="Z3085"/>
  <c r="AD3085" s="1"/>
  <c r="AE3085" l="1"/>
  <c r="AF3085"/>
  <c r="AH3085" l="1"/>
  <c r="T3086"/>
  <c r="AG3086" l="1"/>
  <c r="S3087"/>
  <c r="R3088" s="1"/>
  <c r="AJ3085"/>
  <c r="AI3085" s="1"/>
  <c r="V3086"/>
  <c r="X3086" s="1"/>
  <c r="Z3086" s="1"/>
  <c r="U3086"/>
  <c r="W3086" s="1"/>
  <c r="AA3086" s="1"/>
  <c r="AB3086" l="1"/>
  <c r="AD3086" s="1"/>
  <c r="Y3086"/>
  <c r="AC3086" l="1"/>
  <c r="AF3086" l="1"/>
  <c r="AE3086"/>
  <c r="AH3086" l="1"/>
  <c r="T3087"/>
  <c r="AG3087" l="1"/>
  <c r="S3088"/>
  <c r="R3089" s="1"/>
  <c r="U3087"/>
  <c r="W3087" s="1"/>
  <c r="Y3087" s="1"/>
  <c r="V3087"/>
  <c r="X3087" s="1"/>
  <c r="Z3087" s="1"/>
  <c r="AJ3086"/>
  <c r="AI3086" s="1"/>
  <c r="AB3087" l="1"/>
  <c r="AD3087" s="1"/>
  <c r="AA3087"/>
  <c r="AC3087" s="1"/>
  <c r="AE3087" l="1"/>
  <c r="AH3087" s="1"/>
  <c r="AJ3087" s="1"/>
  <c r="AF3087"/>
  <c r="T3088"/>
  <c r="AI3087" l="1"/>
  <c r="AG3088"/>
  <c r="S3089"/>
  <c r="R3090" s="1"/>
  <c r="V3088"/>
  <c r="X3088" s="1"/>
  <c r="Z3088" s="1"/>
  <c r="U3088"/>
  <c r="W3088" s="1"/>
  <c r="Y3088" s="1"/>
  <c r="AB3088" l="1"/>
  <c r="AD3088" s="1"/>
  <c r="AA3088"/>
  <c r="AC3088" s="1"/>
  <c r="AE3088" l="1"/>
  <c r="AH3088" s="1"/>
  <c r="AJ3088" s="1"/>
  <c r="AF3088"/>
  <c r="T3089"/>
  <c r="AI3088" l="1"/>
  <c r="AG3089"/>
  <c r="S3090"/>
  <c r="R3091" s="1"/>
  <c r="V3089"/>
  <c r="X3089" s="1"/>
  <c r="Z3089" s="1"/>
  <c r="U3089"/>
  <c r="W3089" s="1"/>
  <c r="Y3089" s="1"/>
  <c r="AB3089" l="1"/>
  <c r="AD3089" s="1"/>
  <c r="AA3089"/>
  <c r="AC3089" s="1"/>
  <c r="AE3089" l="1"/>
  <c r="AF3089"/>
  <c r="T3090"/>
  <c r="AH3089"/>
  <c r="AG3090" l="1"/>
  <c r="S3091"/>
  <c r="R3092" s="1"/>
  <c r="AJ3089"/>
  <c r="AI3089" s="1"/>
  <c r="V3090"/>
  <c r="X3090" s="1"/>
  <c r="AB3090" s="1"/>
  <c r="U3090"/>
  <c r="W3090" s="1"/>
  <c r="Y3090" s="1"/>
  <c r="AA3090" l="1"/>
  <c r="AC3090" s="1"/>
  <c r="Z3090"/>
  <c r="AD3090" s="1"/>
  <c r="AE3090" l="1"/>
  <c r="AF3090"/>
  <c r="AH3090" l="1"/>
  <c r="T3091"/>
  <c r="AG3091" l="1"/>
  <c r="S3092"/>
  <c r="R3093" s="1"/>
  <c r="V3091"/>
  <c r="X3091" s="1"/>
  <c r="Z3091" s="1"/>
  <c r="U3091"/>
  <c r="W3091" s="1"/>
  <c r="Y3091" s="1"/>
  <c r="AJ3090"/>
  <c r="AI3090" s="1"/>
  <c r="AB3091" l="1"/>
  <c r="AD3091" s="1"/>
  <c r="AA3091"/>
  <c r="AC3091" s="1"/>
  <c r="AE3091" l="1"/>
  <c r="AH3091" s="1"/>
  <c r="AJ3091" s="1"/>
  <c r="AF3091"/>
  <c r="T3092"/>
  <c r="AI3091" l="1"/>
  <c r="AG3092"/>
  <c r="S3093"/>
  <c r="R3094" s="1"/>
  <c r="U3092"/>
  <c r="W3092" s="1"/>
  <c r="Y3092" s="1"/>
  <c r="V3092"/>
  <c r="X3092" s="1"/>
  <c r="Z3092" s="1"/>
  <c r="AB3092" l="1"/>
  <c r="AD3092" s="1"/>
  <c r="AA3092"/>
  <c r="AC3092" s="1"/>
  <c r="AE3092" l="1"/>
  <c r="AH3092" s="1"/>
  <c r="AJ3092" s="1"/>
  <c r="AF3092"/>
  <c r="T3093"/>
  <c r="AI3092" l="1"/>
  <c r="AG3093"/>
  <c r="S3094"/>
  <c r="R3095" s="1"/>
  <c r="U3093"/>
  <c r="W3093" s="1"/>
  <c r="Y3093" s="1"/>
  <c r="V3093"/>
  <c r="X3093" s="1"/>
  <c r="Z3093" s="1"/>
  <c r="AB3093" l="1"/>
  <c r="AD3093" s="1"/>
  <c r="AA3093"/>
  <c r="AC3093" s="1"/>
  <c r="AE3093" l="1"/>
  <c r="AF3093"/>
  <c r="AH3093" l="1"/>
  <c r="T3094"/>
  <c r="AG3094" l="1"/>
  <c r="S3095"/>
  <c r="R3096" s="1"/>
  <c r="U3094"/>
  <c r="W3094" s="1"/>
  <c r="Y3094" s="1"/>
  <c r="V3094"/>
  <c r="X3094" s="1"/>
  <c r="Z3094" s="1"/>
  <c r="AJ3093"/>
  <c r="AI3093" s="1"/>
  <c r="AA3094" l="1"/>
  <c r="AC3094" s="1"/>
  <c r="AB3094"/>
  <c r="AD3094" s="1"/>
  <c r="AE3094" l="1"/>
  <c r="AH3094" s="1"/>
  <c r="AJ3094" s="1"/>
  <c r="AF3094"/>
  <c r="T3095"/>
  <c r="AI3094" l="1"/>
  <c r="AG3095"/>
  <c r="S3096"/>
  <c r="R3097" s="1"/>
  <c r="U3095"/>
  <c r="W3095" s="1"/>
  <c r="Y3095" s="1"/>
  <c r="V3095"/>
  <c r="X3095" s="1"/>
  <c r="AB3095" s="1"/>
  <c r="AA3095" l="1"/>
  <c r="AC3095" s="1"/>
  <c r="Z3095"/>
  <c r="AD3095" s="1"/>
  <c r="AE3095" l="1"/>
  <c r="AF3095"/>
  <c r="AH3095" l="1"/>
  <c r="T3096"/>
  <c r="AG3096" l="1"/>
  <c r="S3097"/>
  <c r="R3098" s="1"/>
  <c r="AJ3095"/>
  <c r="AI3095" s="1"/>
  <c r="V3096"/>
  <c r="X3096" s="1"/>
  <c r="Z3096" s="1"/>
  <c r="U3096"/>
  <c r="W3096" s="1"/>
  <c r="Y3096" s="1"/>
  <c r="AB3096" l="1"/>
  <c r="AD3096" s="1"/>
  <c r="AA3096"/>
  <c r="AC3096" s="1"/>
  <c r="AE3096" l="1"/>
  <c r="AF3096"/>
  <c r="AH3096" l="1"/>
  <c r="T3097"/>
  <c r="AG3097" l="1"/>
  <c r="S3098"/>
  <c r="R3099" s="1"/>
  <c r="AJ3096"/>
  <c r="AI3096" s="1"/>
  <c r="V3097"/>
  <c r="X3097" s="1"/>
  <c r="Z3097" s="1"/>
  <c r="U3097"/>
  <c r="W3097" s="1"/>
  <c r="Y3097" s="1"/>
  <c r="AB3097" l="1"/>
  <c r="AD3097" s="1"/>
  <c r="AA3097"/>
  <c r="AC3097" s="1"/>
  <c r="AE3097" l="1"/>
  <c r="AH3097" s="1"/>
  <c r="AJ3097" s="1"/>
  <c r="AF3097"/>
  <c r="T3098"/>
  <c r="AI3097" l="1"/>
  <c r="AG3098"/>
  <c r="S3099"/>
  <c r="R3100" s="1"/>
  <c r="U3098"/>
  <c r="W3098" s="1"/>
  <c r="AA3098" s="1"/>
  <c r="V3098"/>
  <c r="X3098" s="1"/>
  <c r="AB3098" s="1"/>
  <c r="Z3098" l="1"/>
  <c r="AD3098" s="1"/>
  <c r="Y3098"/>
  <c r="AC3098" s="1"/>
  <c r="AE3098" l="1"/>
  <c r="AF3098"/>
  <c r="AH3098" l="1"/>
  <c r="T3099"/>
  <c r="AG3099" l="1"/>
  <c r="S3100"/>
  <c r="R3101" s="1"/>
  <c r="AJ3098"/>
  <c r="AI3098" s="1"/>
  <c r="U3099"/>
  <c r="W3099" s="1"/>
  <c r="Y3099" s="1"/>
  <c r="V3099"/>
  <c r="X3099"/>
  <c r="Z3099" s="1"/>
  <c r="AB3099" l="1"/>
  <c r="AD3099" s="1"/>
  <c r="AA3099"/>
  <c r="AC3099" s="1"/>
  <c r="AF3099" l="1"/>
  <c r="AE3099"/>
  <c r="T3100" l="1"/>
  <c r="AH3099"/>
  <c r="AG3100" l="1"/>
  <c r="S3101"/>
  <c r="R3102" s="1"/>
  <c r="U3100"/>
  <c r="W3100" s="1"/>
  <c r="Y3100" s="1"/>
  <c r="V3100"/>
  <c r="X3100" s="1"/>
  <c r="Z3100" s="1"/>
  <c r="AJ3099"/>
  <c r="AI3099" s="1"/>
  <c r="AB3100" l="1"/>
  <c r="AD3100" s="1"/>
  <c r="AA3100"/>
  <c r="AC3100" s="1"/>
  <c r="AF3100" l="1"/>
  <c r="AE3100"/>
  <c r="AH3100" s="1"/>
  <c r="AJ3100" s="1"/>
  <c r="T3101"/>
  <c r="AI3100" l="1"/>
  <c r="AG3101"/>
  <c r="S3102"/>
  <c r="R3103" s="1"/>
  <c r="V3101"/>
  <c r="X3101" s="1"/>
  <c r="Z3101" s="1"/>
  <c r="U3101"/>
  <c r="W3101" s="1"/>
  <c r="Y3101" s="1"/>
  <c r="AB3101" l="1"/>
  <c r="AD3101" s="1"/>
  <c r="AA3101"/>
  <c r="AC3101" s="1"/>
  <c r="AE3101" l="1"/>
  <c r="AH3101" s="1"/>
  <c r="AJ3101" s="1"/>
  <c r="AF3101"/>
  <c r="T3102"/>
  <c r="AI3101" l="1"/>
  <c r="AG3102"/>
  <c r="S3103"/>
  <c r="R3104" s="1"/>
  <c r="U3102"/>
  <c r="W3102" s="1"/>
  <c r="Y3102" s="1"/>
  <c r="V3102"/>
  <c r="X3102" s="1"/>
  <c r="Z3102" s="1"/>
  <c r="AB3102" l="1"/>
  <c r="AD3102" s="1"/>
  <c r="AA3102"/>
  <c r="AC3102" s="1"/>
  <c r="AE3102" l="1"/>
  <c r="AF3102"/>
  <c r="AH3102" l="1"/>
  <c r="T3103"/>
  <c r="AG3103" l="1"/>
  <c r="S3104"/>
  <c r="R3105" s="1"/>
  <c r="AI3102"/>
  <c r="AJ3102"/>
  <c r="V3103"/>
  <c r="X3103" s="1"/>
  <c r="Z3103" s="1"/>
  <c r="U3103"/>
  <c r="W3103" s="1"/>
  <c r="AA3103" s="1"/>
  <c r="AB3103" l="1"/>
  <c r="AD3103" s="1"/>
  <c r="Y3103"/>
  <c r="AC3103" s="1"/>
  <c r="AE3103" l="1"/>
  <c r="AF3103"/>
  <c r="AH3103" l="1"/>
  <c r="T3104"/>
  <c r="AG3104" l="1"/>
  <c r="S3105"/>
  <c r="R3106" s="1"/>
  <c r="AJ3103"/>
  <c r="AI3103" s="1"/>
  <c r="V3104"/>
  <c r="X3104" s="1"/>
  <c r="Z3104" s="1"/>
  <c r="U3104"/>
  <c r="W3104" s="1"/>
  <c r="Y3104" s="1"/>
  <c r="AB3104" l="1"/>
  <c r="AD3104" s="1"/>
  <c r="AA3104"/>
  <c r="AC3104" s="1"/>
  <c r="AE3104" l="1"/>
  <c r="AF3104"/>
  <c r="AH3104" l="1"/>
  <c r="T3105"/>
  <c r="AG3105" l="1"/>
  <c r="S3106"/>
  <c r="R3107" s="1"/>
  <c r="U3105"/>
  <c r="W3105" s="1"/>
  <c r="Y3105" s="1"/>
  <c r="V3105"/>
  <c r="X3105" s="1"/>
  <c r="Z3105" s="1"/>
  <c r="AJ3104"/>
  <c r="AI3104" s="1"/>
  <c r="AB3105" l="1"/>
  <c r="AD3105" s="1"/>
  <c r="AA3105"/>
  <c r="AC3105" s="1"/>
  <c r="AF3105" l="1"/>
  <c r="AE3105"/>
  <c r="AH3105" l="1"/>
  <c r="T3106"/>
  <c r="AG3106" l="1"/>
  <c r="S3107"/>
  <c r="R3108" s="1"/>
  <c r="V3106"/>
  <c r="X3106" s="1"/>
  <c r="Z3106" s="1"/>
  <c r="U3106"/>
  <c r="W3106" s="1"/>
  <c r="Y3106" s="1"/>
  <c r="AJ3105"/>
  <c r="AI3105" s="1"/>
  <c r="AA3106" l="1"/>
  <c r="AC3106" s="1"/>
  <c r="AB3106"/>
  <c r="AD3106" s="1"/>
  <c r="AE3106" l="1"/>
  <c r="AF3106"/>
  <c r="AH3106" l="1"/>
  <c r="T3107"/>
  <c r="AG3107" l="1"/>
  <c r="S3108"/>
  <c r="R3109" s="1"/>
  <c r="U3107"/>
  <c r="W3107" s="1"/>
  <c r="Y3107" s="1"/>
  <c r="V3107"/>
  <c r="X3107" s="1"/>
  <c r="Z3107" s="1"/>
  <c r="AJ3106"/>
  <c r="AI3106" s="1"/>
  <c r="AB3107" l="1"/>
  <c r="AD3107" s="1"/>
  <c r="AA3107"/>
  <c r="AC3107" s="1"/>
  <c r="AF3107" l="1"/>
  <c r="AE3107"/>
  <c r="AH3107" l="1"/>
  <c r="T3108"/>
  <c r="AG3108" l="1"/>
  <c r="S3109"/>
  <c r="R3110" s="1"/>
  <c r="U3108"/>
  <c r="W3108" s="1"/>
  <c r="Y3108" s="1"/>
  <c r="V3108"/>
  <c r="X3108" s="1"/>
  <c r="Z3108" s="1"/>
  <c r="AJ3107"/>
  <c r="AI3107" s="1"/>
  <c r="AB3108" l="1"/>
  <c r="AD3108" s="1"/>
  <c r="AA3108"/>
  <c r="AC3108" s="1"/>
  <c r="AF3108" l="1"/>
  <c r="AE3108"/>
  <c r="AH3108" l="1"/>
  <c r="T3109"/>
  <c r="AG3109" l="1"/>
  <c r="S3110"/>
  <c r="R3111" s="1"/>
  <c r="U3109"/>
  <c r="W3109" s="1"/>
  <c r="Y3109" s="1"/>
  <c r="V3109"/>
  <c r="X3109" s="1"/>
  <c r="Z3109" s="1"/>
  <c r="AJ3108"/>
  <c r="AI3108" s="1"/>
  <c r="AA3109" l="1"/>
  <c r="AC3109" s="1"/>
  <c r="AB3109"/>
  <c r="AD3109" s="1"/>
  <c r="AE3109" l="1"/>
  <c r="AH3109" s="1"/>
  <c r="AJ3109" s="1"/>
  <c r="AF3109"/>
  <c r="T3110"/>
  <c r="AI3109" l="1"/>
  <c r="AG3110"/>
  <c r="S3111"/>
  <c r="R3112" s="1"/>
  <c r="U3110"/>
  <c r="W3110" s="1"/>
  <c r="Y3110" s="1"/>
  <c r="V3110"/>
  <c r="X3110" s="1"/>
  <c r="AB3110" s="1"/>
  <c r="AA3110" l="1"/>
  <c r="AC3110" s="1"/>
  <c r="Z3110"/>
  <c r="AD3110" s="1"/>
  <c r="AF3110" l="1"/>
  <c r="AE3110"/>
  <c r="AH3110" l="1"/>
  <c r="T3111"/>
  <c r="AG3111" l="1"/>
  <c r="S3112"/>
  <c r="R3113" s="1"/>
  <c r="V3111"/>
  <c r="X3111" s="1"/>
  <c r="Z3111" s="1"/>
  <c r="U3111"/>
  <c r="W3111" s="1"/>
  <c r="Y3111" s="1"/>
  <c r="AJ3110"/>
  <c r="AI3110" s="1"/>
  <c r="AB3111" l="1"/>
  <c r="AD3111" s="1"/>
  <c r="AA3111"/>
  <c r="AC3111" s="1"/>
  <c r="AF3111" l="1"/>
  <c r="AE3111"/>
  <c r="AH3111" l="1"/>
  <c r="T3112"/>
  <c r="AG3112" l="1"/>
  <c r="S3113"/>
  <c r="R3114" s="1"/>
  <c r="U3112"/>
  <c r="W3112" s="1"/>
  <c r="AA3112" s="1"/>
  <c r="V3112"/>
  <c r="X3112" s="1"/>
  <c r="Z3112" s="1"/>
  <c r="AJ3111"/>
  <c r="AI3111" s="1"/>
  <c r="AB3112" l="1"/>
  <c r="AD3112" s="1"/>
  <c r="Y3112"/>
  <c r="AC3112" s="1"/>
  <c r="AE3112" l="1"/>
  <c r="AF3112"/>
  <c r="AH3112" l="1"/>
  <c r="T3113"/>
  <c r="AG3113" l="1"/>
  <c r="S3114"/>
  <c r="R3115" s="1"/>
  <c r="V3113"/>
  <c r="X3113" s="1"/>
  <c r="Z3113" s="1"/>
  <c r="U3113"/>
  <c r="W3113" s="1"/>
  <c r="Y3113" s="1"/>
  <c r="AJ3112"/>
  <c r="AI3112" s="1"/>
  <c r="AB3113" l="1"/>
  <c r="AD3113" s="1"/>
  <c r="AA3113"/>
  <c r="AC3113" s="1"/>
  <c r="AE3113" l="1"/>
  <c r="AF3113"/>
  <c r="AH3113" l="1"/>
  <c r="T3114"/>
  <c r="AG3114" l="1"/>
  <c r="S3115"/>
  <c r="R3116" s="1"/>
  <c r="V3114"/>
  <c r="X3114" s="1"/>
  <c r="AB3114" s="1"/>
  <c r="U3114"/>
  <c r="W3114" s="1"/>
  <c r="Y3114" s="1"/>
  <c r="AJ3113"/>
  <c r="AI3113" s="1"/>
  <c r="AA3114" l="1"/>
  <c r="AC3114" s="1"/>
  <c r="Z3114"/>
  <c r="AD3114" s="1"/>
  <c r="AE3114" l="1"/>
  <c r="AF3114"/>
  <c r="AH3114" l="1"/>
  <c r="T3115"/>
  <c r="AG3115" l="1"/>
  <c r="S3116"/>
  <c r="R3117" s="1"/>
  <c r="V3115"/>
  <c r="X3115" s="1"/>
  <c r="AB3115" s="1"/>
  <c r="U3115"/>
  <c r="W3115" s="1"/>
  <c r="AA3115" s="1"/>
  <c r="AJ3114"/>
  <c r="AI3114" s="1"/>
  <c r="Y3115" l="1"/>
  <c r="AC3115" s="1"/>
  <c r="Z3115"/>
  <c r="AD3115" s="1"/>
  <c r="AF3115" l="1"/>
  <c r="AE3115"/>
  <c r="AH3115" l="1"/>
  <c r="T3116"/>
  <c r="AG3116" l="1"/>
  <c r="S3117"/>
  <c r="R3118" s="1"/>
  <c r="AJ3115"/>
  <c r="AI3115" s="1"/>
  <c r="V3116"/>
  <c r="X3116" s="1"/>
  <c r="Z3116" s="1"/>
  <c r="U3116"/>
  <c r="W3116" s="1"/>
  <c r="AA3116" s="1"/>
  <c r="AB3116" l="1"/>
  <c r="AD3116" s="1"/>
  <c r="Y3116"/>
  <c r="AC3116" s="1"/>
  <c r="AE3116" l="1"/>
  <c r="AF3116"/>
  <c r="AH3116" l="1"/>
  <c r="T3117"/>
  <c r="AG3117" l="1"/>
  <c r="S3118"/>
  <c r="R3119" s="1"/>
  <c r="AJ3116"/>
  <c r="AI3116" s="1"/>
  <c r="V3117"/>
  <c r="X3117" s="1"/>
  <c r="Z3117" s="1"/>
  <c r="U3117"/>
  <c r="W3117" s="1"/>
  <c r="Y3117" s="1"/>
  <c r="AB3117" l="1"/>
  <c r="AD3117" s="1"/>
  <c r="AA3117"/>
  <c r="AC3117" s="1"/>
  <c r="AF3117" l="1"/>
  <c r="AE3117"/>
  <c r="AH3117" l="1"/>
  <c r="T3118"/>
  <c r="AG3118" l="1"/>
  <c r="S3119"/>
  <c r="R3120" s="1"/>
  <c r="V3118"/>
  <c r="X3118" s="1"/>
  <c r="Z3118" s="1"/>
  <c r="U3118"/>
  <c r="W3118" s="1"/>
  <c r="Y3118" s="1"/>
  <c r="AJ3117"/>
  <c r="AI3117" s="1"/>
  <c r="AA3118" l="1"/>
  <c r="AC3118" s="1"/>
  <c r="AB3118"/>
  <c r="AD3118" s="1"/>
  <c r="AF3118" l="1"/>
  <c r="AE3118"/>
  <c r="AH3118" s="1"/>
  <c r="AJ3118" s="1"/>
  <c r="T3119"/>
  <c r="AI3118" l="1"/>
  <c r="AG3119"/>
  <c r="S3120"/>
  <c r="R3121" s="1"/>
  <c r="V3119"/>
  <c r="X3119" s="1"/>
  <c r="Z3119" s="1"/>
  <c r="U3119"/>
  <c r="W3119" s="1"/>
  <c r="Y3119" s="1"/>
  <c r="AB3119" l="1"/>
  <c r="AD3119" s="1"/>
  <c r="AA3119"/>
  <c r="AC3119" s="1"/>
  <c r="AF3119" l="1"/>
  <c r="AE3119"/>
  <c r="T3120" s="1"/>
  <c r="AG3120" l="1"/>
  <c r="S3121"/>
  <c r="R3122" s="1"/>
  <c r="AH3119"/>
  <c r="AJ3119" s="1"/>
  <c r="U3120"/>
  <c r="W3120" s="1"/>
  <c r="AA3120" s="1"/>
  <c r="V3120"/>
  <c r="X3120" s="1"/>
  <c r="Z3120" s="1"/>
  <c r="AB3120" l="1"/>
  <c r="AD3120" s="1"/>
  <c r="AI3119"/>
  <c r="Y3120"/>
  <c r="AC3120" s="1"/>
  <c r="AE3120" l="1"/>
  <c r="AF3120"/>
  <c r="T3121" l="1"/>
  <c r="AH3120"/>
  <c r="AG3121" l="1"/>
  <c r="S3122"/>
  <c r="R3123" s="1"/>
  <c r="AJ3120"/>
  <c r="AI3120" s="1"/>
  <c r="U3121"/>
  <c r="W3121" s="1"/>
  <c r="Y3121" s="1"/>
  <c r="V3121"/>
  <c r="X3121" s="1"/>
  <c r="Z3121" s="1"/>
  <c r="AA3121" l="1"/>
  <c r="AC3121" s="1"/>
  <c r="AB3121"/>
  <c r="AD3121" s="1"/>
  <c r="AE3121" l="1"/>
  <c r="AF3121"/>
  <c r="AH3121" l="1"/>
  <c r="T3122"/>
  <c r="AG3122" l="1"/>
  <c r="S3123"/>
  <c r="R3124" s="1"/>
  <c r="V3122"/>
  <c r="X3122" s="1"/>
  <c r="Z3122" s="1"/>
  <c r="U3122"/>
  <c r="W3122" s="1"/>
  <c r="AA3122" s="1"/>
  <c r="AJ3121"/>
  <c r="AI3121" s="1"/>
  <c r="AB3122" l="1"/>
  <c r="AD3122" s="1"/>
  <c r="Y3122"/>
  <c r="AC3122" s="1"/>
  <c r="AF3122" l="1"/>
  <c r="AE3122"/>
  <c r="AH3122" l="1"/>
  <c r="T3123"/>
  <c r="AG3123" l="1"/>
  <c r="S3124"/>
  <c r="R3125" s="1"/>
  <c r="V3123"/>
  <c r="X3123" s="1"/>
  <c r="AB3123" s="1"/>
  <c r="U3123"/>
  <c r="W3123" s="1"/>
  <c r="AA3123" s="1"/>
  <c r="AJ3122"/>
  <c r="AI3122" s="1"/>
  <c r="Y3123" l="1"/>
  <c r="AC3123" s="1"/>
  <c r="Z3123"/>
  <c r="AD3123" s="1"/>
  <c r="AF3123" l="1"/>
  <c r="AE3123"/>
  <c r="AH3123" l="1"/>
  <c r="T3124"/>
  <c r="AG3124" l="1"/>
  <c r="S3125"/>
  <c r="R3126" s="1"/>
  <c r="U3124"/>
  <c r="W3124" s="1"/>
  <c r="Y3124" s="1"/>
  <c r="V3124"/>
  <c r="X3124" s="1"/>
  <c r="Z3124" s="1"/>
  <c r="AJ3123"/>
  <c r="AI3123" s="1"/>
  <c r="AB3124" l="1"/>
  <c r="AD3124" s="1"/>
  <c r="AA3124"/>
  <c r="AC3124" s="1"/>
  <c r="AF3124" l="1"/>
  <c r="AE3124"/>
  <c r="AH3124" s="1"/>
  <c r="AJ3124" s="1"/>
  <c r="T3125"/>
  <c r="AI3124" l="1"/>
  <c r="AG3125"/>
  <c r="S3126"/>
  <c r="R3127" s="1"/>
  <c r="U3125"/>
  <c r="W3125" s="1"/>
  <c r="Y3125" s="1"/>
  <c r="V3125"/>
  <c r="X3125" s="1"/>
  <c r="Z3125" s="1"/>
  <c r="AB3125" l="1"/>
  <c r="AD3125" s="1"/>
  <c r="AA3125"/>
  <c r="AC3125" s="1"/>
  <c r="AF3125" l="1"/>
  <c r="AE3125"/>
  <c r="T3126" l="1"/>
  <c r="AH3125"/>
  <c r="AG3126" l="1"/>
  <c r="S3127"/>
  <c r="R3128" s="1"/>
  <c r="AJ3125"/>
  <c r="AI3125" s="1"/>
  <c r="U3126"/>
  <c r="W3126" s="1"/>
  <c r="AA3126" s="1"/>
  <c r="V3126"/>
  <c r="X3126" s="1"/>
  <c r="Z3126" s="1"/>
  <c r="AB3126" l="1"/>
  <c r="AD3126" s="1"/>
  <c r="Y3126"/>
  <c r="AC3126" s="1"/>
  <c r="AF3126" l="1"/>
  <c r="AE3126"/>
  <c r="AH3126" l="1"/>
  <c r="T3127"/>
  <c r="AG3127" l="1"/>
  <c r="S3128"/>
  <c r="R3129" s="1"/>
  <c r="AJ3126"/>
  <c r="AI3126" s="1"/>
  <c r="V3127"/>
  <c r="X3127" s="1"/>
  <c r="Z3127" s="1"/>
  <c r="U3127"/>
  <c r="W3127" s="1"/>
  <c r="Y3127" s="1"/>
  <c r="AB3127" l="1"/>
  <c r="AD3127" s="1"/>
  <c r="AA3127"/>
  <c r="AC3127" s="1"/>
  <c r="AF3127" l="1"/>
  <c r="AE3127"/>
  <c r="AH3127" s="1"/>
  <c r="AJ3127" s="1"/>
  <c r="T3128"/>
  <c r="AI3127" l="1"/>
  <c r="AG3128"/>
  <c r="S3129"/>
  <c r="R3130" s="1"/>
  <c r="V3128"/>
  <c r="X3128" s="1"/>
  <c r="Z3128" s="1"/>
  <c r="U3128"/>
  <c r="W3128" s="1"/>
  <c r="Y3128" s="1"/>
  <c r="AB3128" l="1"/>
  <c r="AD3128" s="1"/>
  <c r="AA3128"/>
  <c r="AC3128" s="1"/>
  <c r="AF3128" l="1"/>
  <c r="AE3128"/>
  <c r="AH3128" l="1"/>
  <c r="T3129"/>
  <c r="AG3129" l="1"/>
  <c r="S3130"/>
  <c r="R3131" s="1"/>
  <c r="AJ3128"/>
  <c r="AI3128" s="1"/>
  <c r="V3129"/>
  <c r="X3129" s="1"/>
  <c r="Z3129" s="1"/>
  <c r="U3129"/>
  <c r="W3129" s="1"/>
  <c r="Y3129" s="1"/>
  <c r="AB3129" l="1"/>
  <c r="AD3129" s="1"/>
  <c r="AA3129"/>
  <c r="AC3129" s="1"/>
  <c r="AF3129" l="1"/>
  <c r="AE3129"/>
  <c r="AH3129" l="1"/>
  <c r="T3130"/>
  <c r="AG3130" l="1"/>
  <c r="S3131"/>
  <c r="R3132" s="1"/>
  <c r="AJ3129"/>
  <c r="AI3129" s="1"/>
  <c r="V3130"/>
  <c r="X3130" s="1"/>
  <c r="Z3130" s="1"/>
  <c r="U3130"/>
  <c r="W3130" s="1"/>
  <c r="Y3130" s="1"/>
  <c r="AB3130" l="1"/>
  <c r="AD3130" s="1"/>
  <c r="AA3130"/>
  <c r="AC3130" s="1"/>
  <c r="AF3130" l="1"/>
  <c r="AE3130"/>
  <c r="AH3130" l="1"/>
  <c r="T3131"/>
  <c r="AG3131" l="1"/>
  <c r="S3132"/>
  <c r="R3133" s="1"/>
  <c r="U3131"/>
  <c r="W3131" s="1"/>
  <c r="Y3131" s="1"/>
  <c r="V3131"/>
  <c r="X3131" s="1"/>
  <c r="Z3131" s="1"/>
  <c r="AJ3130"/>
  <c r="AI3130" s="1"/>
  <c r="AB3131" l="1"/>
  <c r="AD3131" s="1"/>
  <c r="AA3131"/>
  <c r="AC3131" s="1"/>
  <c r="AF3131" l="1"/>
  <c r="AE3131"/>
  <c r="AH3131" l="1"/>
  <c r="T3132"/>
  <c r="AG3132" l="1"/>
  <c r="S3133"/>
  <c r="R3134" s="1"/>
  <c r="AJ3131"/>
  <c r="AI3131" s="1"/>
  <c r="U3132"/>
  <c r="W3132" s="1"/>
  <c r="Y3132" s="1"/>
  <c r="V3132"/>
  <c r="X3132" s="1"/>
  <c r="Z3132" s="1"/>
  <c r="AB3132" l="1"/>
  <c r="AD3132" s="1"/>
  <c r="AA3132"/>
  <c r="AC3132" s="1"/>
  <c r="AF3132" l="1"/>
  <c r="AE3132"/>
  <c r="T3133" l="1"/>
  <c r="AH3132"/>
  <c r="AG3133" l="1"/>
  <c r="S3134"/>
  <c r="R3135" s="1"/>
  <c r="AJ3132"/>
  <c r="AI3132" s="1"/>
  <c r="V3133"/>
  <c r="X3133" s="1"/>
  <c r="Z3133" s="1"/>
  <c r="U3133"/>
  <c r="W3133" s="1"/>
  <c r="Y3133" s="1"/>
  <c r="AB3133" l="1"/>
  <c r="AD3133" s="1"/>
  <c r="AA3133"/>
  <c r="AC3133" s="1"/>
  <c r="AE3133" l="1"/>
  <c r="T3134"/>
  <c r="AH3133"/>
  <c r="AF3133"/>
  <c r="AG3134" l="1"/>
  <c r="S3135"/>
  <c r="R3136" s="1"/>
  <c r="AJ3133"/>
  <c r="AI3133" s="1"/>
  <c r="V3134"/>
  <c r="X3134" s="1"/>
  <c r="Z3134" s="1"/>
  <c r="U3134"/>
  <c r="W3134" s="1"/>
  <c r="Y3134" s="1"/>
  <c r="AB3134" l="1"/>
  <c r="AD3134" s="1"/>
  <c r="AA3134"/>
  <c r="AC3134" s="1"/>
  <c r="AE3134" l="1"/>
  <c r="AH3134"/>
  <c r="T3135"/>
  <c r="AF3134"/>
  <c r="AG3135" l="1"/>
  <c r="S3136"/>
  <c r="R3137" s="1"/>
  <c r="AJ3134"/>
  <c r="AI3134" s="1"/>
  <c r="U3135"/>
  <c r="W3135" s="1"/>
  <c r="AA3135" s="1"/>
  <c r="V3135"/>
  <c r="X3135" s="1"/>
  <c r="AB3135" s="1"/>
  <c r="Y3135" l="1"/>
  <c r="AC3135" s="1"/>
  <c r="Z3135"/>
  <c r="AD3135" s="1"/>
  <c r="AE3135" l="1"/>
  <c r="AF3135"/>
  <c r="AH3135" l="1"/>
  <c r="T3136"/>
  <c r="AG3136" l="1"/>
  <c r="S3137"/>
  <c r="R3138" s="1"/>
  <c r="AJ3135"/>
  <c r="AI3135" s="1"/>
  <c r="U3136"/>
  <c r="W3136" s="1"/>
  <c r="Y3136" s="1"/>
  <c r="V3136"/>
  <c r="X3136" s="1"/>
  <c r="Z3136" s="1"/>
  <c r="AA3136" l="1"/>
  <c r="AC3136" s="1"/>
  <c r="AB3136"/>
  <c r="AD3136" s="1"/>
  <c r="AF3136" l="1"/>
  <c r="AE3136"/>
  <c r="AH3136" s="1"/>
  <c r="AJ3136" s="1"/>
  <c r="T3137"/>
  <c r="AI3136" l="1"/>
  <c r="AG3137"/>
  <c r="S3138"/>
  <c r="R3139" s="1"/>
  <c r="U3137"/>
  <c r="W3137" s="1"/>
  <c r="Y3137" s="1"/>
  <c r="V3137"/>
  <c r="X3137" s="1"/>
  <c r="Z3137" s="1"/>
  <c r="AA3137" l="1"/>
  <c r="AC3137" s="1"/>
  <c r="AB3137"/>
  <c r="AD3137" s="1"/>
  <c r="AE3137" l="1"/>
  <c r="AF3137"/>
  <c r="AH3137" l="1"/>
  <c r="T3138"/>
  <c r="AG3138" l="1"/>
  <c r="S3139"/>
  <c r="R3140" s="1"/>
  <c r="U3138"/>
  <c r="W3138" s="1"/>
  <c r="Y3138" s="1"/>
  <c r="V3138"/>
  <c r="X3138" s="1"/>
  <c r="Z3138" s="1"/>
  <c r="AJ3137"/>
  <c r="AI3137" s="1"/>
  <c r="AB3138" l="1"/>
  <c r="AD3138" s="1"/>
  <c r="AA3138"/>
  <c r="AC3138" s="1"/>
  <c r="AF3138" l="1"/>
  <c r="AE3138"/>
  <c r="AH3138" s="1"/>
  <c r="AJ3138" s="1"/>
  <c r="T3139"/>
  <c r="AI3138" l="1"/>
  <c r="AG3139"/>
  <c r="S3140"/>
  <c r="R3141" s="1"/>
  <c r="U3139"/>
  <c r="W3139" s="1"/>
  <c r="Y3139" s="1"/>
  <c r="V3139"/>
  <c r="X3139" s="1"/>
  <c r="Z3139" s="1"/>
  <c r="AB3139" l="1"/>
  <c r="AD3139" s="1"/>
  <c r="AA3139"/>
  <c r="AC3139" s="1"/>
  <c r="AE3139" l="1"/>
  <c r="AH3139"/>
  <c r="T3140"/>
  <c r="AF3139"/>
  <c r="AG3140" l="1"/>
  <c r="S3141"/>
  <c r="R3142" s="1"/>
  <c r="U3140"/>
  <c r="W3140" s="1"/>
  <c r="Y3140" s="1"/>
  <c r="V3140"/>
  <c r="X3140" s="1"/>
  <c r="Z3140" s="1"/>
  <c r="AJ3139"/>
  <c r="AI3139" s="1"/>
  <c r="AB3140" l="1"/>
  <c r="AD3140" s="1"/>
  <c r="AA3140"/>
  <c r="AC3140" s="1"/>
  <c r="AF3140" l="1"/>
  <c r="AE3140"/>
  <c r="AH3140" s="1"/>
  <c r="AJ3140" s="1"/>
  <c r="T3141"/>
  <c r="AI3140" l="1"/>
  <c r="AG3141"/>
  <c r="S3142"/>
  <c r="R3143" s="1"/>
  <c r="X3141"/>
  <c r="Z3141" s="1"/>
  <c r="U3141"/>
  <c r="W3141" s="1"/>
  <c r="Y3141" s="1"/>
  <c r="V3141"/>
  <c r="AB3141" l="1"/>
  <c r="AD3141" s="1"/>
  <c r="AA3141"/>
  <c r="AC3141" s="1"/>
  <c r="AE3141" l="1"/>
  <c r="AH3141" s="1"/>
  <c r="AJ3141" s="1"/>
  <c r="AF3141"/>
  <c r="T3142"/>
  <c r="AG3142" l="1"/>
  <c r="S3143"/>
  <c r="R3144" s="1"/>
  <c r="AI3141"/>
  <c r="U3142"/>
  <c r="W3142" s="1"/>
  <c r="Y3142" s="1"/>
  <c r="V3142"/>
  <c r="X3142" s="1"/>
  <c r="Z3142" s="1"/>
  <c r="AB3142" l="1"/>
  <c r="AD3142" s="1"/>
  <c r="AA3142"/>
  <c r="AC3142" s="1"/>
  <c r="AF3142" l="1"/>
  <c r="AE3142"/>
  <c r="AH3142" l="1"/>
  <c r="T3143"/>
  <c r="AG3143" l="1"/>
  <c r="S3144"/>
  <c r="R3145" s="1"/>
  <c r="AJ3142"/>
  <c r="AI3142" s="1"/>
  <c r="U3143"/>
  <c r="W3143" s="1"/>
  <c r="AA3143" s="1"/>
  <c r="V3143"/>
  <c r="X3143" s="1"/>
  <c r="Z3143" s="1"/>
  <c r="AB3143" l="1"/>
  <c r="AD3143" s="1"/>
  <c r="Y3143"/>
  <c r="AC3143" s="1"/>
  <c r="AF3143" l="1"/>
  <c r="AE3143"/>
  <c r="AH3143" l="1"/>
  <c r="T3144"/>
  <c r="AG3144" l="1"/>
  <c r="S3145"/>
  <c r="R3146" s="1"/>
  <c r="AJ3143"/>
  <c r="AI3143" s="1"/>
  <c r="U3144"/>
  <c r="W3144" s="1"/>
  <c r="Y3144" s="1"/>
  <c r="V3144"/>
  <c r="X3144" s="1"/>
  <c r="Z3144" s="1"/>
  <c r="AB3144" l="1"/>
  <c r="AD3144" s="1"/>
  <c r="AA3144"/>
  <c r="AC3144" s="1"/>
  <c r="AE3144" l="1"/>
  <c r="AF3144"/>
  <c r="AH3144" l="1"/>
  <c r="T3145"/>
  <c r="AG3145" l="1"/>
  <c r="S3146"/>
  <c r="R3147" s="1"/>
  <c r="V3145"/>
  <c r="X3145" s="1"/>
  <c r="Z3145" s="1"/>
  <c r="U3145"/>
  <c r="W3145" s="1"/>
  <c r="Y3145" s="1"/>
  <c r="AJ3144"/>
  <c r="AI3144" s="1"/>
  <c r="AB3145" l="1"/>
  <c r="AD3145" s="1"/>
  <c r="AA3145"/>
  <c r="AC3145" s="1"/>
  <c r="AF3145" l="1"/>
  <c r="AE3145"/>
  <c r="AH3145" l="1"/>
  <c r="T3146"/>
  <c r="AG3146" l="1"/>
  <c r="S3147"/>
  <c r="R3148" s="1"/>
  <c r="AJ3145"/>
  <c r="AI3145" s="1"/>
  <c r="V3146"/>
  <c r="X3146" s="1"/>
  <c r="Z3146" s="1"/>
  <c r="U3146"/>
  <c r="W3146" s="1"/>
  <c r="Y3146" s="1"/>
  <c r="AB3146" l="1"/>
  <c r="AD3146" s="1"/>
  <c r="AA3146"/>
  <c r="AC3146" s="1"/>
  <c r="AE3146" l="1"/>
  <c r="AF3146"/>
  <c r="AH3146" l="1"/>
  <c r="T3147"/>
  <c r="AG3147" l="1"/>
  <c r="S3148"/>
  <c r="R3149" s="1"/>
  <c r="AJ3146"/>
  <c r="AI3146" s="1"/>
  <c r="U3147"/>
  <c r="W3147" s="1"/>
  <c r="Y3147" s="1"/>
  <c r="V3147"/>
  <c r="X3147" s="1"/>
  <c r="Z3147" s="1"/>
  <c r="AB3147" l="1"/>
  <c r="AD3147" s="1"/>
  <c r="AA3147"/>
  <c r="AC3147" s="1"/>
  <c r="AF3147" l="1"/>
  <c r="AE3147"/>
  <c r="AH3147" l="1"/>
  <c r="T3148"/>
  <c r="AG3148" l="1"/>
  <c r="S3149"/>
  <c r="R3150" s="1"/>
  <c r="AJ3147"/>
  <c r="AI3147" s="1"/>
  <c r="U3148"/>
  <c r="W3148" s="1"/>
  <c r="AA3148" s="1"/>
  <c r="V3148"/>
  <c r="X3148" s="1"/>
  <c r="Z3148" s="1"/>
  <c r="AB3148" l="1"/>
  <c r="AD3148" s="1"/>
  <c r="Y3148"/>
  <c r="AC3148" s="1"/>
  <c r="AF3148" l="1"/>
  <c r="AE3148"/>
  <c r="AH3148" l="1"/>
  <c r="T3149"/>
  <c r="AG3149" l="1"/>
  <c r="S3150"/>
  <c r="R3151" s="1"/>
  <c r="AJ3148"/>
  <c r="AI3148" s="1"/>
  <c r="U3149"/>
  <c r="W3149" s="1"/>
  <c r="Y3149" s="1"/>
  <c r="V3149"/>
  <c r="X3149" s="1"/>
  <c r="Z3149" s="1"/>
  <c r="AA3149" l="1"/>
  <c r="AC3149" s="1"/>
  <c r="AB3149"/>
  <c r="AD3149" s="1"/>
  <c r="AE3149" l="1"/>
  <c r="AF3149"/>
  <c r="AH3149" l="1"/>
  <c r="T3150"/>
  <c r="AG3150" l="1"/>
  <c r="S3151"/>
  <c r="R3152" s="1"/>
  <c r="V3150"/>
  <c r="X3150" s="1"/>
  <c r="AB3150" s="1"/>
  <c r="U3150"/>
  <c r="W3150" s="1"/>
  <c r="Y3150" s="1"/>
  <c r="AJ3149"/>
  <c r="AI3149" s="1"/>
  <c r="AA3150" l="1"/>
  <c r="AC3150" s="1"/>
  <c r="Z3150"/>
  <c r="AD3150" s="1"/>
  <c r="AE3150" l="1"/>
  <c r="AF3150"/>
  <c r="AH3150" l="1"/>
  <c r="T3151"/>
  <c r="AG3151" l="1"/>
  <c r="S3152"/>
  <c r="R3153" s="1"/>
  <c r="AJ3150"/>
  <c r="AI3150" s="1"/>
  <c r="U3151"/>
  <c r="W3151" s="1"/>
  <c r="Y3151" s="1"/>
  <c r="V3151"/>
  <c r="X3151" s="1"/>
  <c r="Z3151" s="1"/>
  <c r="AA3151" l="1"/>
  <c r="AC3151" s="1"/>
  <c r="AB3151"/>
  <c r="AD3151" s="1"/>
  <c r="AF3151" l="1"/>
  <c r="AE3151"/>
  <c r="AH3151" l="1"/>
  <c r="T3152"/>
  <c r="AG3152" l="1"/>
  <c r="S3153"/>
  <c r="R3154" s="1"/>
  <c r="AJ3151"/>
  <c r="AI3151" s="1"/>
  <c r="V3152"/>
  <c r="X3152" s="1"/>
  <c r="Z3152" s="1"/>
  <c r="U3152"/>
  <c r="W3152" s="1"/>
  <c r="Y3152" s="1"/>
  <c r="AB3152" l="1"/>
  <c r="AD3152" s="1"/>
  <c r="AA3152"/>
  <c r="AC3152" s="1"/>
  <c r="AE3152" l="1"/>
  <c r="AF3152"/>
  <c r="AH3152" l="1"/>
  <c r="T3153"/>
  <c r="AG3153" l="1"/>
  <c r="S3154"/>
  <c r="R3155" s="1"/>
  <c r="AJ3152"/>
  <c r="AI3152" s="1"/>
  <c r="V3153"/>
  <c r="X3153" s="1"/>
  <c r="Z3153" s="1"/>
  <c r="U3153"/>
  <c r="W3153" s="1"/>
  <c r="Y3153" s="1"/>
  <c r="AB3153" l="1"/>
  <c r="AD3153" s="1"/>
  <c r="AA3153"/>
  <c r="AC3153" s="1"/>
  <c r="AF3153" l="1"/>
  <c r="AE3153"/>
  <c r="AH3153" l="1"/>
  <c r="T3154"/>
  <c r="AG3154" l="1"/>
  <c r="S3155"/>
  <c r="R3156" s="1"/>
  <c r="AJ3153"/>
  <c r="AI3153" s="1"/>
  <c r="U3154"/>
  <c r="W3154" s="1"/>
  <c r="Y3154" s="1"/>
  <c r="V3154"/>
  <c r="X3154" s="1"/>
  <c r="Z3154" s="1"/>
  <c r="AA3154" l="1"/>
  <c r="AC3154" s="1"/>
  <c r="AB3154"/>
  <c r="AD3154" s="1"/>
  <c r="AE3154" l="1"/>
  <c r="AH3154"/>
  <c r="T3155"/>
  <c r="AF3154"/>
  <c r="AG3155" l="1"/>
  <c r="S3156"/>
  <c r="R3157" s="1"/>
  <c r="AJ3154"/>
  <c r="AI3154" s="1"/>
  <c r="V3155"/>
  <c r="X3155" s="1"/>
  <c r="Z3155" s="1"/>
  <c r="U3155"/>
  <c r="W3155" s="1"/>
  <c r="Y3155" s="1"/>
  <c r="AB3155" l="1"/>
  <c r="AD3155" s="1"/>
  <c r="AA3155"/>
  <c r="AC3155" s="1"/>
  <c r="AF3155" l="1"/>
  <c r="AE3155"/>
  <c r="AH3155" l="1"/>
  <c r="T3156"/>
  <c r="AG3156" l="1"/>
  <c r="S3157"/>
  <c r="R3158" s="1"/>
  <c r="AJ3155"/>
  <c r="AI3155" s="1"/>
  <c r="V3156"/>
  <c r="X3156" s="1"/>
  <c r="Z3156" s="1"/>
  <c r="U3156"/>
  <c r="W3156" s="1"/>
  <c r="Y3156" s="1"/>
  <c r="AB3156" l="1"/>
  <c r="AD3156" s="1"/>
  <c r="AA3156"/>
  <c r="AC3156" s="1"/>
  <c r="AE3156" l="1"/>
  <c r="AF3156"/>
  <c r="AH3156" l="1"/>
  <c r="T3157"/>
  <c r="AG3157" l="1"/>
  <c r="S3158"/>
  <c r="R3159" s="1"/>
  <c r="AJ3156"/>
  <c r="AI3156" s="1"/>
  <c r="V3157"/>
  <c r="X3157" s="1"/>
  <c r="Z3157" s="1"/>
  <c r="U3157"/>
  <c r="W3157" s="1"/>
  <c r="Y3157" s="1"/>
  <c r="AB3157" l="1"/>
  <c r="AD3157" s="1"/>
  <c r="AA3157"/>
  <c r="AC3157" s="1"/>
  <c r="AE3157" l="1"/>
  <c r="AF3157"/>
  <c r="AH3157" l="1"/>
  <c r="T3158"/>
  <c r="AG3158" l="1"/>
  <c r="S3159"/>
  <c r="R3160" s="1"/>
  <c r="AJ3157"/>
  <c r="AI3157" s="1"/>
  <c r="V3158"/>
  <c r="X3158" s="1"/>
  <c r="Z3158" s="1"/>
  <c r="U3158"/>
  <c r="W3158" s="1"/>
  <c r="Y3158" s="1"/>
  <c r="AB3158" l="1"/>
  <c r="AD3158" s="1"/>
  <c r="AA3158"/>
  <c r="AC3158" s="1"/>
  <c r="AF3158" l="1"/>
  <c r="AE3158"/>
  <c r="AH3158" l="1"/>
  <c r="T3159"/>
  <c r="AG3159" l="1"/>
  <c r="S3160"/>
  <c r="R3161" s="1"/>
  <c r="AJ3158"/>
  <c r="AI3158" s="1"/>
  <c r="U3159"/>
  <c r="W3159" s="1"/>
  <c r="Y3159" s="1"/>
  <c r="V3159"/>
  <c r="X3159" s="1"/>
  <c r="Z3159" s="1"/>
  <c r="AB3159" l="1"/>
  <c r="AD3159" s="1"/>
  <c r="AA3159"/>
  <c r="AC3159" s="1"/>
  <c r="AE3159" l="1"/>
  <c r="AH3159"/>
  <c r="T3160"/>
  <c r="AF3159"/>
  <c r="AG3160" l="1"/>
  <c r="S3161"/>
  <c r="R3162" s="1"/>
  <c r="AI3159"/>
  <c r="AJ3159"/>
  <c r="U3160"/>
  <c r="W3160" s="1"/>
  <c r="Y3160" s="1"/>
  <c r="V3160"/>
  <c r="X3160" s="1"/>
  <c r="Z3160" s="1"/>
  <c r="AA3160" l="1"/>
  <c r="AC3160" s="1"/>
  <c r="AB3160"/>
  <c r="AD3160" s="1"/>
  <c r="AE3160" l="1"/>
  <c r="AH3160" s="1"/>
  <c r="AJ3160" s="1"/>
  <c r="AF3160"/>
  <c r="T3161"/>
  <c r="AI3160" l="1"/>
  <c r="AG3161"/>
  <c r="S3162"/>
  <c r="R3163" s="1"/>
  <c r="U3161"/>
  <c r="W3161" s="1"/>
  <c r="Y3161" s="1"/>
  <c r="V3161"/>
  <c r="X3161" s="1"/>
  <c r="Z3161" s="1"/>
  <c r="AB3161" l="1"/>
  <c r="AD3161" s="1"/>
  <c r="AA3161"/>
  <c r="AC3161" s="1"/>
  <c r="AF3161" l="1"/>
  <c r="AE3161"/>
  <c r="AH3161" s="1"/>
  <c r="AJ3161" s="1"/>
  <c r="AI3161" s="1"/>
  <c r="T3162"/>
  <c r="AG3162" l="1"/>
  <c r="S3163"/>
  <c r="R3164" s="1"/>
  <c r="U3162"/>
  <c r="W3162" s="1"/>
  <c r="Y3162" s="1"/>
  <c r="V3162"/>
  <c r="X3162" s="1"/>
  <c r="Z3162" s="1"/>
  <c r="AB3162" l="1"/>
  <c r="AD3162" s="1"/>
  <c r="AA3162"/>
  <c r="AC3162" s="1"/>
  <c r="AE3162" l="1"/>
  <c r="AH3162" s="1"/>
  <c r="AJ3162" s="1"/>
  <c r="AI3162" s="1"/>
  <c r="AF3162"/>
  <c r="T3163"/>
  <c r="AG3163" l="1"/>
  <c r="S3164"/>
  <c r="R3165" s="1"/>
  <c r="U3163"/>
  <c r="W3163" s="1"/>
  <c r="Y3163" s="1"/>
  <c r="V3163"/>
  <c r="X3163" s="1"/>
  <c r="Z3163" s="1"/>
  <c r="AB3163" l="1"/>
  <c r="AD3163" s="1"/>
  <c r="AA3163"/>
  <c r="AC3163" s="1"/>
  <c r="AF3163" l="1"/>
  <c r="AE3163"/>
  <c r="AH3163" s="1"/>
  <c r="AJ3163" s="1"/>
  <c r="AI3163" s="1"/>
  <c r="T3164"/>
  <c r="AG3164" l="1"/>
  <c r="S3165"/>
  <c r="R3166" s="1"/>
  <c r="U3164"/>
  <c r="W3164" s="1"/>
  <c r="Y3164" s="1"/>
  <c r="V3164"/>
  <c r="X3164" s="1"/>
  <c r="Z3164" s="1"/>
  <c r="AB3164" l="1"/>
  <c r="AD3164" s="1"/>
  <c r="AA3164"/>
  <c r="AC3164" s="1"/>
  <c r="AE3164" l="1"/>
  <c r="AH3164"/>
  <c r="T3165"/>
  <c r="AF3164"/>
  <c r="AG3165" l="1"/>
  <c r="S3166"/>
  <c r="R3167" s="1"/>
  <c r="AJ3164"/>
  <c r="AI3164" s="1"/>
  <c r="V3165"/>
  <c r="X3165" s="1"/>
  <c r="Z3165" s="1"/>
  <c r="U3165"/>
  <c r="W3165" s="1"/>
  <c r="Y3165" s="1"/>
  <c r="AB3165" l="1"/>
  <c r="AD3165" s="1"/>
  <c r="AA3165"/>
  <c r="AC3165" s="1"/>
  <c r="AF3165" l="1"/>
  <c r="AE3165"/>
  <c r="AH3165" l="1"/>
  <c r="T3166"/>
  <c r="AG3166" l="1"/>
  <c r="S3167"/>
  <c r="R3168" s="1"/>
  <c r="AJ3165"/>
  <c r="AI3165" s="1"/>
  <c r="V3166"/>
  <c r="X3166" s="1"/>
  <c r="Z3166" s="1"/>
  <c r="U3166"/>
  <c r="W3166" s="1"/>
  <c r="Y3166" s="1"/>
  <c r="AB3166" l="1"/>
  <c r="AD3166" s="1"/>
  <c r="AA3166"/>
  <c r="AC3166" s="1"/>
  <c r="AE3166" l="1"/>
  <c r="AF3166"/>
  <c r="AH3166" l="1"/>
  <c r="T3167"/>
  <c r="AG3167" l="1"/>
  <c r="S3168"/>
  <c r="R3169" s="1"/>
  <c r="AJ3166"/>
  <c r="H37" i="11" s="1"/>
  <c r="U3167" i="10"/>
  <c r="W3167" s="1"/>
  <c r="Y3167" s="1"/>
  <c r="V3167"/>
  <c r="X3167" s="1"/>
  <c r="Z3167" s="1"/>
  <c r="AI3166" l="1"/>
  <c r="G37" i="11" s="1"/>
  <c r="AB3167" i="10"/>
  <c r="AD3167" s="1"/>
  <c r="AA3167"/>
  <c r="AC3167" s="1"/>
  <c r="AF3167" l="1"/>
  <c r="AE3167"/>
  <c r="T3168" l="1"/>
  <c r="AH3167"/>
  <c r="AG3168" l="1"/>
  <c r="S3169"/>
  <c r="R3170" s="1"/>
  <c r="AJ3167"/>
  <c r="AI3167" s="1"/>
  <c r="V3168"/>
  <c r="X3168" s="1"/>
  <c r="Z3168" s="1"/>
  <c r="U3168"/>
  <c r="W3168" s="1"/>
  <c r="Y3168" s="1"/>
  <c r="AB3168" l="1"/>
  <c r="AD3168" s="1"/>
  <c r="AA3168"/>
  <c r="AC3168" s="1"/>
  <c r="AE3168" l="1"/>
  <c r="AH3168"/>
  <c r="T3169"/>
  <c r="AF3168"/>
  <c r="AG3169" l="1"/>
  <c r="S3170"/>
  <c r="R3171" s="1"/>
  <c r="V3169"/>
  <c r="X3169" s="1"/>
  <c r="AB3169" s="1"/>
  <c r="U3169"/>
  <c r="W3169" s="1"/>
  <c r="Y3169" s="1"/>
  <c r="AJ3168"/>
  <c r="AI3168" s="1"/>
  <c r="AA3169" l="1"/>
  <c r="AC3169" s="1"/>
  <c r="Z3169"/>
  <c r="AD3169" s="1"/>
  <c r="AF3169" l="1"/>
  <c r="AE3169"/>
  <c r="AH3169" l="1"/>
  <c r="T3170"/>
  <c r="AG3170" l="1"/>
  <c r="S3171"/>
  <c r="R3172" s="1"/>
  <c r="AJ3169"/>
  <c r="AI3169" s="1"/>
  <c r="U3170"/>
  <c r="W3170" s="1"/>
  <c r="Y3170" s="1"/>
  <c r="V3170"/>
  <c r="X3170" s="1"/>
  <c r="Z3170" s="1"/>
  <c r="AB3170" l="1"/>
  <c r="AD3170" s="1"/>
  <c r="AA3170"/>
  <c r="AC3170" s="1"/>
  <c r="AE3170" l="1"/>
  <c r="AF3170"/>
  <c r="AH3170" l="1"/>
  <c r="T3171"/>
  <c r="AG3171" l="1"/>
  <c r="S3172"/>
  <c r="R3173" s="1"/>
  <c r="AJ3170"/>
  <c r="AI3170" s="1"/>
  <c r="V3171"/>
  <c r="X3171" s="1"/>
  <c r="Z3171" s="1"/>
  <c r="U3171"/>
  <c r="W3171" s="1"/>
  <c r="Y3171" s="1"/>
  <c r="AB3171" l="1"/>
  <c r="AD3171" s="1"/>
  <c r="AA3171"/>
  <c r="AC3171" s="1"/>
  <c r="AE3171" l="1"/>
  <c r="AH3171" s="1"/>
  <c r="AJ3171" s="1"/>
  <c r="AF3171"/>
  <c r="T3172"/>
  <c r="AI3171" l="1"/>
  <c r="AG3172"/>
  <c r="S3173"/>
  <c r="R3174" s="1"/>
  <c r="U3172"/>
  <c r="W3172" s="1"/>
  <c r="Y3172" s="1"/>
  <c r="V3172"/>
  <c r="X3172" s="1"/>
  <c r="Z3172" s="1"/>
  <c r="AB3172" l="1"/>
  <c r="AD3172" s="1"/>
  <c r="AA3172"/>
  <c r="AC3172" s="1"/>
  <c r="AF3172" l="1"/>
  <c r="AE3172"/>
  <c r="AH3172" s="1"/>
  <c r="AJ3172" s="1"/>
  <c r="AI3172" s="1"/>
  <c r="T3173"/>
  <c r="AG3173" l="1"/>
  <c r="S3174"/>
  <c r="R3175" s="1"/>
  <c r="V3173"/>
  <c r="X3173" s="1"/>
  <c r="Z3173" s="1"/>
  <c r="U3173"/>
  <c r="W3173" s="1"/>
  <c r="Y3173" s="1"/>
  <c r="AB3173" l="1"/>
  <c r="AD3173" s="1"/>
  <c r="AA3173"/>
  <c r="AC3173" s="1"/>
  <c r="AE3173" l="1"/>
  <c r="AF3173"/>
  <c r="AH3173" l="1"/>
  <c r="T3174"/>
  <c r="AG3174" l="1"/>
  <c r="S3175"/>
  <c r="R3176" s="1"/>
  <c r="AJ3173"/>
  <c r="AI3173" s="1"/>
  <c r="U3174"/>
  <c r="W3174" s="1"/>
  <c r="Y3174" s="1"/>
  <c r="V3174"/>
  <c r="X3174" s="1"/>
  <c r="Z3174" s="1"/>
  <c r="AB3174" l="1"/>
  <c r="AD3174" s="1"/>
  <c r="AA3174"/>
  <c r="AC3174" s="1"/>
  <c r="AE3174" l="1"/>
  <c r="AH3174"/>
  <c r="T3175"/>
  <c r="AF3174"/>
  <c r="AG3175" l="1"/>
  <c r="S3176"/>
  <c r="R3177" s="1"/>
  <c r="V3175"/>
  <c r="X3175" s="1"/>
  <c r="Z3175" s="1"/>
  <c r="U3175"/>
  <c r="W3175" s="1"/>
  <c r="Y3175" s="1"/>
  <c r="AJ3174"/>
  <c r="AI3174" s="1"/>
  <c r="AB3175" l="1"/>
  <c r="AD3175" s="1"/>
  <c r="AA3175"/>
  <c r="AC3175" s="1"/>
  <c r="AF3175" l="1"/>
  <c r="AE3175"/>
  <c r="T3176"/>
  <c r="AH3175"/>
  <c r="AG3176" l="1"/>
  <c r="S3177"/>
  <c r="R3178" s="1"/>
  <c r="AJ3175"/>
  <c r="AI3175" s="1"/>
  <c r="U3176"/>
  <c r="W3176" s="1"/>
  <c r="Y3176" s="1"/>
  <c r="V3176"/>
  <c r="X3176" s="1"/>
  <c r="Z3176" s="1"/>
  <c r="AB3176" l="1"/>
  <c r="AD3176" s="1"/>
  <c r="AA3176"/>
  <c r="AC3176" s="1"/>
  <c r="AF3176" l="1"/>
  <c r="AE3176"/>
  <c r="AH3176" l="1"/>
  <c r="T3177"/>
  <c r="AG3177" l="1"/>
  <c r="S3178"/>
  <c r="R3179" s="1"/>
  <c r="AJ3176"/>
  <c r="AI3176" s="1"/>
  <c r="V3177"/>
  <c r="X3177" s="1"/>
  <c r="Z3177" s="1"/>
  <c r="U3177"/>
  <c r="W3177" s="1"/>
  <c r="AA3177" s="1"/>
  <c r="AB3177" l="1"/>
  <c r="AD3177" s="1"/>
  <c r="Y3177"/>
  <c r="AC3177" s="1"/>
  <c r="AF3177" l="1"/>
  <c r="AE3177"/>
  <c r="T3178" l="1"/>
  <c r="AH3177"/>
  <c r="AG3178" l="1"/>
  <c r="S3179"/>
  <c r="R3180" s="1"/>
  <c r="AJ3177"/>
  <c r="AI3177" s="1"/>
  <c r="V3178"/>
  <c r="X3178" s="1"/>
  <c r="Z3178" s="1"/>
  <c r="U3178"/>
  <c r="W3178" s="1"/>
  <c r="Y3178" s="1"/>
  <c r="AB3178" l="1"/>
  <c r="AD3178" s="1"/>
  <c r="AA3178"/>
  <c r="AC3178" s="1"/>
  <c r="AE3178" l="1"/>
  <c r="AH3178"/>
  <c r="T3179"/>
  <c r="AF3178"/>
  <c r="AG3179" l="1"/>
  <c r="S3180"/>
  <c r="R3181" s="1"/>
  <c r="AJ3178"/>
  <c r="AI3178" s="1"/>
  <c r="U3179"/>
  <c r="W3179" s="1"/>
  <c r="Y3179" s="1"/>
  <c r="V3179"/>
  <c r="X3179" s="1"/>
  <c r="Z3179" s="1"/>
  <c r="AB3179" l="1"/>
  <c r="AD3179" s="1"/>
  <c r="AA3179"/>
  <c r="AC3179" s="1"/>
  <c r="AE3179" l="1"/>
  <c r="AH3179"/>
  <c r="T3180"/>
  <c r="AF3179"/>
  <c r="AG3180" l="1"/>
  <c r="S3181"/>
  <c r="R3182" s="1"/>
  <c r="AJ3179"/>
  <c r="AI3179" s="1"/>
  <c r="V3180"/>
  <c r="X3180" s="1"/>
  <c r="Z3180" s="1"/>
  <c r="U3180"/>
  <c r="W3180" s="1"/>
  <c r="Y3180" s="1"/>
  <c r="AB3180" l="1"/>
  <c r="AD3180" s="1"/>
  <c r="AA3180"/>
  <c r="AC3180" s="1"/>
  <c r="AF3180" l="1"/>
  <c r="AE3180"/>
  <c r="AH3180" l="1"/>
  <c r="T3181"/>
  <c r="AG3181" l="1"/>
  <c r="S3182"/>
  <c r="R3183" s="1"/>
  <c r="AJ3180"/>
  <c r="AI3180" s="1"/>
  <c r="U3181"/>
  <c r="W3181" s="1"/>
  <c r="Y3181" s="1"/>
  <c r="V3181"/>
  <c r="X3181" s="1"/>
  <c r="Z3181" s="1"/>
  <c r="AA3181" l="1"/>
  <c r="AC3181" s="1"/>
  <c r="AB3181"/>
  <c r="AD3181" s="1"/>
  <c r="AF3181" l="1"/>
  <c r="AE3181"/>
  <c r="AH3181" l="1"/>
  <c r="T3182"/>
  <c r="AG3182" l="1"/>
  <c r="S3183"/>
  <c r="R3184" s="1"/>
  <c r="U3182"/>
  <c r="W3182" s="1"/>
  <c r="Y3182" s="1"/>
  <c r="V3182"/>
  <c r="X3182" s="1"/>
  <c r="Z3182" s="1"/>
  <c r="AJ3181"/>
  <c r="AI3181" s="1"/>
  <c r="AA3182" l="1"/>
  <c r="AC3182" s="1"/>
  <c r="AB3182"/>
  <c r="AD3182" s="1"/>
  <c r="AF3182" l="1"/>
  <c r="AE3182"/>
  <c r="AH3182" l="1"/>
  <c r="T3183"/>
  <c r="AG3183" l="1"/>
  <c r="S3184"/>
  <c r="R3185" s="1"/>
  <c r="AJ3182"/>
  <c r="AI3182" s="1"/>
  <c r="V3183"/>
  <c r="X3183" s="1"/>
  <c r="Z3183" s="1"/>
  <c r="U3183"/>
  <c r="W3183" s="1"/>
  <c r="Y3183" s="1"/>
  <c r="AB3183" l="1"/>
  <c r="AD3183" s="1"/>
  <c r="AA3183"/>
  <c r="AC3183" s="1"/>
  <c r="AF3183" l="1"/>
  <c r="AE3183"/>
  <c r="AH3183" l="1"/>
  <c r="T3184"/>
  <c r="AG3184" l="1"/>
  <c r="S3185"/>
  <c r="R3186" s="1"/>
  <c r="V3184"/>
  <c r="X3184" s="1"/>
  <c r="Z3184" s="1"/>
  <c r="U3184"/>
  <c r="W3184" s="1"/>
  <c r="Y3184" s="1"/>
  <c r="AJ3183"/>
  <c r="AI3183" s="1"/>
  <c r="AA3184" l="1"/>
  <c r="AC3184" s="1"/>
  <c r="AB3184"/>
  <c r="AD3184" s="1"/>
  <c r="AF3184" l="1"/>
  <c r="AE3184"/>
  <c r="AH3184" s="1"/>
  <c r="AJ3184" s="1"/>
  <c r="T3185"/>
  <c r="AI3184" l="1"/>
  <c r="AG3185"/>
  <c r="S3186"/>
  <c r="R3187" s="1"/>
  <c r="U3185"/>
  <c r="W3185" s="1"/>
  <c r="Y3185" s="1"/>
  <c r="V3185"/>
  <c r="X3185" s="1"/>
  <c r="Z3185" s="1"/>
  <c r="AB3185" l="1"/>
  <c r="AD3185" s="1"/>
  <c r="AA3185"/>
  <c r="AC3185" s="1"/>
  <c r="AE3185" l="1"/>
  <c r="AF3185"/>
  <c r="AH3185" l="1"/>
  <c r="T3186"/>
  <c r="AG3186" l="1"/>
  <c r="S3187"/>
  <c r="R3188" s="1"/>
  <c r="V3186"/>
  <c r="X3186" s="1"/>
  <c r="Z3186" s="1"/>
  <c r="U3186"/>
  <c r="W3186" s="1"/>
  <c r="Y3186" s="1"/>
  <c r="AJ3185"/>
  <c r="AI3185" s="1"/>
  <c r="AB3186" l="1"/>
  <c r="AD3186" s="1"/>
  <c r="AA3186"/>
  <c r="AC3186" s="1"/>
  <c r="AE3186" l="1"/>
  <c r="AH3186" s="1"/>
  <c r="AJ3186" s="1"/>
  <c r="AF3186"/>
  <c r="T3187"/>
  <c r="AI3186" l="1"/>
  <c r="AG3187"/>
  <c r="S3188"/>
  <c r="R3189" s="1"/>
  <c r="U3187"/>
  <c r="W3187" s="1"/>
  <c r="Y3187" s="1"/>
  <c r="V3187"/>
  <c r="X3187" s="1"/>
  <c r="Z3187" s="1"/>
  <c r="AB3187" l="1"/>
  <c r="AD3187" s="1"/>
  <c r="AA3187"/>
  <c r="AC3187" s="1"/>
  <c r="AE3187" l="1"/>
  <c r="AF3187"/>
  <c r="AH3187" l="1"/>
  <c r="T3188"/>
  <c r="AG3188" l="1"/>
  <c r="S3189"/>
  <c r="R3190" s="1"/>
  <c r="AJ3187"/>
  <c r="AI3187" s="1"/>
  <c r="V3188"/>
  <c r="X3188" s="1"/>
  <c r="Z3188" s="1"/>
  <c r="U3188"/>
  <c r="W3188" s="1"/>
  <c r="Y3188" s="1"/>
  <c r="AB3188" l="1"/>
  <c r="AD3188" s="1"/>
  <c r="AA3188"/>
  <c r="AC3188" s="1"/>
  <c r="AF3188" l="1"/>
  <c r="AE3188"/>
  <c r="AH3188" s="1"/>
  <c r="AJ3188" s="1"/>
  <c r="T3189"/>
  <c r="AI3188" l="1"/>
  <c r="AG3189"/>
  <c r="S3190"/>
  <c r="R3191" s="1"/>
  <c r="U3189"/>
  <c r="W3189" s="1"/>
  <c r="Y3189" s="1"/>
  <c r="V3189"/>
  <c r="X3189" s="1"/>
  <c r="Z3189" s="1"/>
  <c r="AB3189" l="1"/>
  <c r="AD3189" s="1"/>
  <c r="AA3189"/>
  <c r="AC3189" s="1"/>
  <c r="AE3189" l="1"/>
  <c r="AH3189"/>
  <c r="T3190"/>
  <c r="AF3189"/>
  <c r="AG3190" l="1"/>
  <c r="S3191"/>
  <c r="R3192" s="1"/>
  <c r="U3190"/>
  <c r="W3190" s="1"/>
  <c r="Y3190" s="1"/>
  <c r="V3190"/>
  <c r="X3190" s="1"/>
  <c r="Z3190" s="1"/>
  <c r="AJ3189"/>
  <c r="AI3189" s="1"/>
  <c r="AB3190" l="1"/>
  <c r="AD3190" s="1"/>
  <c r="AA3190"/>
  <c r="AC3190" s="1"/>
  <c r="AF3190" l="1"/>
  <c r="AE3190"/>
  <c r="AH3190" l="1"/>
  <c r="T3191"/>
  <c r="AG3191" l="1"/>
  <c r="S3192"/>
  <c r="R3193" s="1"/>
  <c r="AJ3190"/>
  <c r="AI3190" s="1"/>
  <c r="V3191"/>
  <c r="X3191" s="1"/>
  <c r="Z3191" s="1"/>
  <c r="U3191"/>
  <c r="W3191" s="1"/>
  <c r="Y3191" s="1"/>
  <c r="AB3191" l="1"/>
  <c r="AD3191" s="1"/>
  <c r="AA3191"/>
  <c r="AC3191" s="1"/>
  <c r="AF3191" l="1"/>
  <c r="AE3191"/>
  <c r="AH3191" l="1"/>
  <c r="T3192"/>
  <c r="AG3192" l="1"/>
  <c r="S3193"/>
  <c r="R3194" s="1"/>
  <c r="AJ3191"/>
  <c r="AI3191" s="1"/>
  <c r="V3192"/>
  <c r="X3192" s="1"/>
  <c r="Z3192" s="1"/>
  <c r="U3192"/>
  <c r="W3192" s="1"/>
  <c r="Y3192" s="1"/>
  <c r="AB3192" l="1"/>
  <c r="AD3192" s="1"/>
  <c r="AA3192"/>
  <c r="AC3192" s="1"/>
  <c r="AE3192" l="1"/>
  <c r="AH3192" s="1"/>
  <c r="AJ3192" s="1"/>
  <c r="AF3192"/>
  <c r="T3193"/>
  <c r="AI3192" l="1"/>
  <c r="AG3193"/>
  <c r="S3194"/>
  <c r="R3195" s="1"/>
  <c r="U3193"/>
  <c r="W3193" s="1"/>
  <c r="Y3193" s="1"/>
  <c r="V3193"/>
  <c r="X3193" s="1"/>
  <c r="Z3193" s="1"/>
  <c r="AB3193" l="1"/>
  <c r="AD3193" s="1"/>
  <c r="AA3193"/>
  <c r="AC3193" s="1"/>
  <c r="AE3193" l="1"/>
  <c r="AF3193"/>
  <c r="AH3193" l="1"/>
  <c r="T3194"/>
  <c r="AG3194" l="1"/>
  <c r="S3195"/>
  <c r="R3196" s="1"/>
  <c r="U3194"/>
  <c r="W3194" s="1"/>
  <c r="Y3194" s="1"/>
  <c r="V3194"/>
  <c r="X3194" s="1"/>
  <c r="Z3194" s="1"/>
  <c r="AJ3193"/>
  <c r="AI3193" s="1"/>
  <c r="AB3194" l="1"/>
  <c r="AD3194" s="1"/>
  <c r="AA3194"/>
  <c r="AC3194" s="1"/>
  <c r="AE3194" l="1"/>
  <c r="AH3194" s="1"/>
  <c r="AJ3194" s="1"/>
  <c r="AF3194"/>
  <c r="T3195"/>
  <c r="AI3194" l="1"/>
  <c r="AG3195"/>
  <c r="S3196"/>
  <c r="R3197" s="1"/>
  <c r="U3195"/>
  <c r="W3195" s="1"/>
  <c r="Y3195" s="1"/>
  <c r="V3195"/>
  <c r="X3195" s="1"/>
  <c r="Z3195" s="1"/>
  <c r="AB3195" l="1"/>
  <c r="AD3195" s="1"/>
  <c r="AA3195"/>
  <c r="AC3195" s="1"/>
  <c r="AF3195" l="1"/>
  <c r="AE3195"/>
  <c r="AH3195" l="1"/>
  <c r="T3196"/>
  <c r="AG3196" l="1"/>
  <c r="S3197"/>
  <c r="R3198" s="1"/>
  <c r="AJ3195"/>
  <c r="AI3195" s="1"/>
  <c r="U3196"/>
  <c r="W3196" s="1"/>
  <c r="Y3196" s="1"/>
  <c r="V3196"/>
  <c r="X3196" s="1"/>
  <c r="Z3196" s="1"/>
  <c r="AB3196" l="1"/>
  <c r="AD3196" s="1"/>
  <c r="AA3196"/>
  <c r="AC3196" s="1"/>
  <c r="AE3196" l="1"/>
  <c r="AH3196"/>
  <c r="T3197"/>
  <c r="AF3196"/>
  <c r="AG3197" l="1"/>
  <c r="S3198"/>
  <c r="R3199" s="1"/>
  <c r="AJ3196"/>
  <c r="AI3196" s="1"/>
  <c r="V3197"/>
  <c r="X3197" s="1"/>
  <c r="Z3197" s="1"/>
  <c r="U3197"/>
  <c r="W3197" s="1"/>
  <c r="Y3197" s="1"/>
  <c r="AB3197" l="1"/>
  <c r="AD3197" s="1"/>
  <c r="AA3197"/>
  <c r="AC3197" s="1"/>
  <c r="AE3197" l="1"/>
  <c r="T3198"/>
  <c r="AH3197"/>
  <c r="AF3197"/>
  <c r="AG3198" l="1"/>
  <c r="S3199"/>
  <c r="R3200" s="1"/>
  <c r="AJ3197"/>
  <c r="AI3197" s="1"/>
  <c r="U3198"/>
  <c r="W3198" s="1"/>
  <c r="Y3198" s="1"/>
  <c r="V3198"/>
  <c r="X3198" s="1"/>
  <c r="Z3198" s="1"/>
  <c r="AB3198" l="1"/>
  <c r="AD3198" s="1"/>
  <c r="AA3198"/>
  <c r="AC3198" s="1"/>
  <c r="AE3198" l="1"/>
  <c r="AH3198"/>
  <c r="T3199"/>
  <c r="AF3198"/>
  <c r="AG3199" l="1"/>
  <c r="S3200"/>
  <c r="R3201" s="1"/>
  <c r="AJ3198"/>
  <c r="AI3198" s="1"/>
  <c r="V3199"/>
  <c r="X3199" s="1"/>
  <c r="Z3199" s="1"/>
  <c r="U3199"/>
  <c r="W3199" s="1"/>
  <c r="Y3199" s="1"/>
  <c r="AB3199" l="1"/>
  <c r="AD3199" s="1"/>
  <c r="AA3199"/>
  <c r="AC3199" s="1"/>
  <c r="AE3199" l="1"/>
  <c r="AH3199"/>
  <c r="T3200"/>
  <c r="AF3199"/>
  <c r="AG3200" l="1"/>
  <c r="S3201"/>
  <c r="R3202" s="1"/>
  <c r="AJ3199"/>
  <c r="AI3199" s="1"/>
  <c r="U3200"/>
  <c r="W3200" s="1"/>
  <c r="Y3200" s="1"/>
  <c r="V3200"/>
  <c r="X3200" s="1"/>
  <c r="Z3200" s="1"/>
  <c r="AA3200" l="1"/>
  <c r="AC3200" s="1"/>
  <c r="AB3200"/>
  <c r="AD3200" s="1"/>
  <c r="AE3200" l="1"/>
  <c r="AH3200"/>
  <c r="T3201"/>
  <c r="AF3200"/>
  <c r="AG3201" l="1"/>
  <c r="S3202"/>
  <c r="R3203" s="1"/>
  <c r="V3201"/>
  <c r="X3201" s="1"/>
  <c r="Z3201" s="1"/>
  <c r="U3201"/>
  <c r="W3201" s="1"/>
  <c r="Y3201" s="1"/>
  <c r="AJ3200"/>
  <c r="AI3200" s="1"/>
  <c r="AB3201" l="1"/>
  <c r="AD3201" s="1"/>
  <c r="AA3201"/>
  <c r="AC3201" s="1"/>
  <c r="AF3201" l="1"/>
  <c r="AE3201"/>
  <c r="T3202" l="1"/>
  <c r="AH3201"/>
  <c r="AG3202" l="1"/>
  <c r="S3203"/>
  <c r="R3204" s="1"/>
  <c r="AJ3201"/>
  <c r="AI3201" s="1"/>
  <c r="V3202"/>
  <c r="X3202" s="1"/>
  <c r="Z3202" s="1"/>
  <c r="U3202"/>
  <c r="W3202" s="1"/>
  <c r="Y3202" s="1"/>
  <c r="AB3202" l="1"/>
  <c r="AD3202" s="1"/>
  <c r="AA3202"/>
  <c r="AC3202" s="1"/>
  <c r="AF3202" l="1"/>
  <c r="AE3202"/>
  <c r="AH3202" l="1"/>
  <c r="T3203"/>
  <c r="AG3203" l="1"/>
  <c r="S3204"/>
  <c r="R3205" s="1"/>
  <c r="AJ3202"/>
  <c r="AI3202" s="1"/>
  <c r="V3203"/>
  <c r="X3203" s="1"/>
  <c r="Z3203" s="1"/>
  <c r="U3203"/>
  <c r="W3203" s="1"/>
  <c r="Y3203" s="1"/>
  <c r="AB3203" l="1"/>
  <c r="AD3203" s="1"/>
  <c r="AA3203"/>
  <c r="AC3203" s="1"/>
  <c r="AF3203" l="1"/>
  <c r="AE3203"/>
  <c r="AH3203" l="1"/>
  <c r="T3204"/>
  <c r="AG3204" l="1"/>
  <c r="S3205"/>
  <c r="R3206" s="1"/>
  <c r="AJ3203"/>
  <c r="AI3203" s="1"/>
  <c r="U3204"/>
  <c r="W3204" s="1"/>
  <c r="Y3204" s="1"/>
  <c r="V3204"/>
  <c r="X3204" s="1"/>
  <c r="Z3204" s="1"/>
  <c r="AB3204" l="1"/>
  <c r="AD3204" s="1"/>
  <c r="AA3204"/>
  <c r="AC3204" s="1"/>
  <c r="AF3204" l="1"/>
  <c r="AE3204"/>
  <c r="AH3204" l="1"/>
  <c r="T3205"/>
  <c r="AG3205" l="1"/>
  <c r="S3206"/>
  <c r="R3207" s="1"/>
  <c r="AJ3204"/>
  <c r="AI3204" s="1"/>
  <c r="U3205"/>
  <c r="W3205" s="1"/>
  <c r="Y3205" s="1"/>
  <c r="V3205"/>
  <c r="X3205" s="1"/>
  <c r="Z3205" s="1"/>
  <c r="AB3205" l="1"/>
  <c r="AD3205" s="1"/>
  <c r="AA3205"/>
  <c r="AC3205" s="1"/>
  <c r="AE3205" l="1"/>
  <c r="AH3205" s="1"/>
  <c r="AJ3205" s="1"/>
  <c r="AF3205"/>
  <c r="T3206"/>
  <c r="AI3205" l="1"/>
  <c r="AG3206"/>
  <c r="S3207"/>
  <c r="R3208" s="1"/>
  <c r="U3206"/>
  <c r="W3206" s="1"/>
  <c r="Y3206" s="1"/>
  <c r="V3206"/>
  <c r="X3206" s="1"/>
  <c r="Z3206" s="1"/>
  <c r="AB3206" l="1"/>
  <c r="AD3206" s="1"/>
  <c r="AA3206"/>
  <c r="AC3206" s="1"/>
  <c r="AE3206" l="1"/>
  <c r="AF3206"/>
  <c r="AH3206" l="1"/>
  <c r="T3207"/>
  <c r="AG3207" l="1"/>
  <c r="S3208"/>
  <c r="R3209" s="1"/>
  <c r="U3207"/>
  <c r="W3207" s="1"/>
  <c r="Y3207" s="1"/>
  <c r="V3207"/>
  <c r="X3207" s="1"/>
  <c r="Z3207" s="1"/>
  <c r="AJ3206"/>
  <c r="AI3206" s="1"/>
  <c r="AB3207" l="1"/>
  <c r="AD3207" s="1"/>
  <c r="AA3207"/>
  <c r="AC3207" s="1"/>
  <c r="AF3207" l="1"/>
  <c r="AE3207"/>
  <c r="AH3207" l="1"/>
  <c r="T3208"/>
  <c r="AG3208" l="1"/>
  <c r="S3209"/>
  <c r="R3210" s="1"/>
  <c r="AJ3207"/>
  <c r="AI3207" s="1"/>
  <c r="U3208"/>
  <c r="W3208" s="1"/>
  <c r="Y3208" s="1"/>
  <c r="V3208"/>
  <c r="X3208" s="1"/>
  <c r="Z3208" s="1"/>
  <c r="AA3208" l="1"/>
  <c r="AC3208" s="1"/>
  <c r="AB3208"/>
  <c r="AD3208" s="1"/>
  <c r="AE3208" l="1"/>
  <c r="AH3208" s="1"/>
  <c r="AJ3208" s="1"/>
  <c r="AF3208"/>
  <c r="T3209"/>
  <c r="AI3208" l="1"/>
  <c r="AG3209"/>
  <c r="S3210"/>
  <c r="R3211" s="1"/>
  <c r="U3209"/>
  <c r="W3209" s="1"/>
  <c r="Y3209" s="1"/>
  <c r="V3209"/>
  <c r="X3209" s="1"/>
  <c r="Z3209" s="1"/>
  <c r="AB3209" l="1"/>
  <c r="AD3209" s="1"/>
  <c r="AA3209"/>
  <c r="AC3209" s="1"/>
  <c r="AE3209" l="1"/>
  <c r="AH3209" s="1"/>
  <c r="AJ3209" s="1"/>
  <c r="AF3209"/>
  <c r="T3210"/>
  <c r="AI3209" l="1"/>
  <c r="AG3210"/>
  <c r="S3211"/>
  <c r="R3212" s="1"/>
  <c r="U3210"/>
  <c r="W3210" s="1"/>
  <c r="Y3210" s="1"/>
  <c r="V3210"/>
  <c r="X3210" s="1"/>
  <c r="Z3210" s="1"/>
  <c r="AB3210" l="1"/>
  <c r="AD3210" s="1"/>
  <c r="AA3210"/>
  <c r="AC3210" s="1"/>
  <c r="AF3210" l="1"/>
  <c r="AE3210"/>
  <c r="T3211" s="1"/>
  <c r="AG3211" l="1"/>
  <c r="S3212"/>
  <c r="R3213" s="1"/>
  <c r="AH3210"/>
  <c r="AJ3210" s="1"/>
  <c r="AI3210" s="1"/>
  <c r="U3211"/>
  <c r="W3211" s="1"/>
  <c r="Y3211" s="1"/>
  <c r="V3211"/>
  <c r="X3211" s="1"/>
  <c r="Z3211" s="1"/>
  <c r="AB3211" l="1"/>
  <c r="AD3211" s="1"/>
  <c r="AA3211"/>
  <c r="AC3211" s="1"/>
  <c r="AF3211" l="1"/>
  <c r="AE3211"/>
  <c r="T3212" l="1"/>
  <c r="AH3211"/>
  <c r="AG3212" l="1"/>
  <c r="S3213"/>
  <c r="R3214" s="1"/>
  <c r="AJ3211"/>
  <c r="AI3211" s="1"/>
  <c r="U3212"/>
  <c r="W3212" s="1"/>
  <c r="Y3212" s="1"/>
  <c r="V3212"/>
  <c r="X3212" s="1"/>
  <c r="Z3212" s="1"/>
  <c r="AA3212" l="1"/>
  <c r="AC3212" s="1"/>
  <c r="AB3212"/>
  <c r="AD3212" s="1"/>
  <c r="AF3212" l="1"/>
  <c r="AE3212"/>
  <c r="AH3212" l="1"/>
  <c r="T3213"/>
  <c r="AG3213" l="1"/>
  <c r="S3214"/>
  <c r="R3215" s="1"/>
  <c r="AJ3212"/>
  <c r="AI3212" s="1"/>
  <c r="U3213"/>
  <c r="W3213" s="1"/>
  <c r="Y3213" s="1"/>
  <c r="V3213"/>
  <c r="X3213" s="1"/>
  <c r="Z3213" s="1"/>
  <c r="AB3213" l="1"/>
  <c r="AD3213" s="1"/>
  <c r="AA3213"/>
  <c r="AC3213" s="1"/>
  <c r="AF3213" l="1"/>
  <c r="AE3213"/>
  <c r="AH3213" l="1"/>
  <c r="T3214"/>
  <c r="AG3214" l="1"/>
  <c r="S3215"/>
  <c r="R3216" s="1"/>
  <c r="U3214"/>
  <c r="W3214" s="1"/>
  <c r="Y3214" s="1"/>
  <c r="V3214"/>
  <c r="X3214" s="1"/>
  <c r="Z3214" s="1"/>
  <c r="AJ3213"/>
  <c r="AI3213" s="1"/>
  <c r="AB3214" l="1"/>
  <c r="AD3214" s="1"/>
  <c r="AA3214"/>
  <c r="AC3214" s="1"/>
  <c r="AF3214" l="1"/>
  <c r="AE3214"/>
  <c r="AH3214" l="1"/>
  <c r="T3215"/>
  <c r="AG3215" l="1"/>
  <c r="S3216"/>
  <c r="R3217" s="1"/>
  <c r="AJ3214"/>
  <c r="AI3214" s="1"/>
  <c r="U3215"/>
  <c r="W3215" s="1"/>
  <c r="Y3215" s="1"/>
  <c r="V3215"/>
  <c r="X3215" s="1"/>
  <c r="Z3215" s="1"/>
  <c r="AB3215" l="1"/>
  <c r="AD3215" s="1"/>
  <c r="AA3215"/>
  <c r="AC3215" s="1"/>
  <c r="AF3215" l="1"/>
  <c r="AE3215"/>
  <c r="AH3215" l="1"/>
  <c r="T3216"/>
  <c r="AG3216" l="1"/>
  <c r="S3217"/>
  <c r="R3218" s="1"/>
  <c r="AJ3215"/>
  <c r="AI3215" s="1"/>
  <c r="V3216"/>
  <c r="X3216" s="1"/>
  <c r="AB3216" s="1"/>
  <c r="U3216"/>
  <c r="W3216" s="1"/>
  <c r="AA3216" s="1"/>
  <c r="Z3216" l="1"/>
  <c r="AD3216" s="1"/>
  <c r="Y3216"/>
  <c r="AC3216" s="1"/>
  <c r="AE3216" l="1"/>
  <c r="T3217" s="1"/>
  <c r="AF3216"/>
  <c r="AG3217" l="1"/>
  <c r="S3218"/>
  <c r="R3219" s="1"/>
  <c r="AH3216"/>
  <c r="AJ3216" s="1"/>
  <c r="AI3216" s="1"/>
  <c r="V3217"/>
  <c r="X3217" s="1"/>
  <c r="Z3217" s="1"/>
  <c r="U3217"/>
  <c r="W3217" s="1"/>
  <c r="Y3217" s="1"/>
  <c r="AB3217" l="1"/>
  <c r="AD3217" s="1"/>
  <c r="AA3217"/>
  <c r="AC3217" s="1"/>
  <c r="AF3217" l="1"/>
  <c r="AE3217"/>
  <c r="AH3217" l="1"/>
  <c r="T3218"/>
  <c r="AG3218" l="1"/>
  <c r="S3219"/>
  <c r="R3220" s="1"/>
  <c r="AJ3217"/>
  <c r="AI3217" s="1"/>
  <c r="U3218"/>
  <c r="W3218" s="1"/>
  <c r="Y3218" s="1"/>
  <c r="V3218"/>
  <c r="X3218" s="1"/>
  <c r="AB3218" s="1"/>
  <c r="AA3218" l="1"/>
  <c r="AC3218" s="1"/>
  <c r="Z3218"/>
  <c r="AD3218" s="1"/>
  <c r="AE3218" l="1"/>
  <c r="AF3218"/>
  <c r="AH3218" l="1"/>
  <c r="T3219"/>
  <c r="AG3219" l="1"/>
  <c r="S3220"/>
  <c r="R3221" s="1"/>
  <c r="AJ3218"/>
  <c r="AI3218" s="1"/>
  <c r="V3219"/>
  <c r="X3219" s="1"/>
  <c r="Z3219" s="1"/>
  <c r="U3219"/>
  <c r="W3219" s="1"/>
  <c r="Y3219" s="1"/>
  <c r="AB3219" l="1"/>
  <c r="AD3219" s="1"/>
  <c r="AA3219"/>
  <c r="AC3219" s="1"/>
  <c r="AF3219" l="1"/>
  <c r="AE3219"/>
  <c r="AH3219" s="1"/>
  <c r="AJ3219" s="1"/>
  <c r="AI3219" s="1"/>
  <c r="T3220"/>
  <c r="AG3220" l="1"/>
  <c r="S3221"/>
  <c r="R3222" s="1"/>
  <c r="V3220"/>
  <c r="X3220" s="1"/>
  <c r="Z3220" s="1"/>
  <c r="U3220"/>
  <c r="W3220" s="1"/>
  <c r="Y3220" s="1"/>
  <c r="AB3220" l="1"/>
  <c r="AD3220" s="1"/>
  <c r="AA3220"/>
  <c r="AC3220" s="1"/>
  <c r="AE3220" l="1"/>
  <c r="AH3220" s="1"/>
  <c r="AJ3220" s="1"/>
  <c r="AF3220"/>
  <c r="T3221"/>
  <c r="AI3220" l="1"/>
  <c r="AG3221"/>
  <c r="S3222"/>
  <c r="R3223" s="1"/>
  <c r="V3221"/>
  <c r="X3221" s="1"/>
  <c r="Z3221" s="1"/>
  <c r="U3221"/>
  <c r="W3221" s="1"/>
  <c r="Y3221" s="1"/>
  <c r="AB3221" l="1"/>
  <c r="AD3221" s="1"/>
  <c r="AA3221"/>
  <c r="AC3221" s="1"/>
  <c r="AE3221" l="1"/>
  <c r="AF3221"/>
  <c r="AH3221"/>
  <c r="T3222"/>
  <c r="AG3222" l="1"/>
  <c r="S3223"/>
  <c r="R3224" s="1"/>
  <c r="U3222"/>
  <c r="W3222" s="1"/>
  <c r="Y3222" s="1"/>
  <c r="V3222"/>
  <c r="X3222" s="1"/>
  <c r="Z3222" s="1"/>
  <c r="AJ3221"/>
  <c r="AI3221" s="1"/>
  <c r="AB3222" l="1"/>
  <c r="AD3222" s="1"/>
  <c r="AA3222"/>
  <c r="AC3222" s="1"/>
  <c r="AF3222" l="1"/>
  <c r="AE3222"/>
  <c r="AH3222" l="1"/>
  <c r="T3223"/>
  <c r="AG3223" l="1"/>
  <c r="S3224"/>
  <c r="R3225" s="1"/>
  <c r="AJ3222"/>
  <c r="AI3222" s="1"/>
  <c r="U3223"/>
  <c r="W3223" s="1"/>
  <c r="Y3223" s="1"/>
  <c r="V3223"/>
  <c r="X3223" s="1"/>
  <c r="Z3223" s="1"/>
  <c r="AA3223" l="1"/>
  <c r="AC3223" s="1"/>
  <c r="AB3223"/>
  <c r="AD3223" s="1"/>
  <c r="AF3223" l="1"/>
  <c r="AE3223"/>
  <c r="AH3223" l="1"/>
  <c r="T3224"/>
  <c r="AG3224" l="1"/>
  <c r="S3225"/>
  <c r="R3226" s="1"/>
  <c r="AJ3223"/>
  <c r="AI3223" s="1"/>
  <c r="V3224"/>
  <c r="X3224" s="1"/>
  <c r="AB3224" s="1"/>
  <c r="U3224"/>
  <c r="W3224" s="1"/>
  <c r="Y3224" s="1"/>
  <c r="AA3224" l="1"/>
  <c r="AC3224" s="1"/>
  <c r="Z3224"/>
  <c r="AD3224" s="1"/>
  <c r="AF3224" l="1"/>
  <c r="AE3224"/>
  <c r="AH3224" l="1"/>
  <c r="T3225"/>
  <c r="AG3225" l="1"/>
  <c r="S3226"/>
  <c r="R3227" s="1"/>
  <c r="AJ3224"/>
  <c r="AI3224" s="1"/>
  <c r="U3225"/>
  <c r="W3225" s="1"/>
  <c r="AA3225" s="1"/>
  <c r="V3225"/>
  <c r="X3225" s="1"/>
  <c r="Z3225" s="1"/>
  <c r="AB3225" l="1"/>
  <c r="AD3225" s="1"/>
  <c r="Y3225"/>
  <c r="AC3225" s="1"/>
  <c r="AF3225" l="1"/>
  <c r="AE3225"/>
  <c r="AH3225" l="1"/>
  <c r="T3226"/>
  <c r="AG3226" l="1"/>
  <c r="S3227"/>
  <c r="R3228" s="1"/>
  <c r="V3226"/>
  <c r="X3226" s="1"/>
  <c r="Z3226" s="1"/>
  <c r="U3226"/>
  <c r="W3226" s="1"/>
  <c r="Y3226" s="1"/>
  <c r="AJ3225"/>
  <c r="AI3225" s="1"/>
  <c r="AA3226" l="1"/>
  <c r="AC3226" s="1"/>
  <c r="AB3226"/>
  <c r="AD3226" s="1"/>
  <c r="AE3226" l="1"/>
  <c r="AF3226"/>
  <c r="AH3226" l="1"/>
  <c r="T3227"/>
  <c r="AG3227" l="1"/>
  <c r="S3228"/>
  <c r="R3229" s="1"/>
  <c r="AJ3226"/>
  <c r="AI3226" s="1"/>
  <c r="V3227"/>
  <c r="X3227" s="1"/>
  <c r="AB3227" s="1"/>
  <c r="U3227"/>
  <c r="W3227" s="1"/>
  <c r="Y3227" s="1"/>
  <c r="AA3227" l="1"/>
  <c r="AC3227" s="1"/>
  <c r="Z3227"/>
  <c r="AD3227" s="1"/>
  <c r="AF3227" l="1"/>
  <c r="AE3227"/>
  <c r="AH3227" l="1"/>
  <c r="T3228"/>
  <c r="AG3228" l="1"/>
  <c r="S3229"/>
  <c r="R3230" s="1"/>
  <c r="U3228"/>
  <c r="W3228" s="1"/>
  <c r="Y3228" s="1"/>
  <c r="V3228"/>
  <c r="X3228" s="1"/>
  <c r="Z3228" s="1"/>
  <c r="AJ3227"/>
  <c r="AI3227" s="1"/>
  <c r="AB3228" l="1"/>
  <c r="AD3228" s="1"/>
  <c r="AA3228"/>
  <c r="AC3228" s="1"/>
  <c r="AE3228" l="1"/>
  <c r="AH3228"/>
  <c r="T3229"/>
  <c r="AF3228"/>
  <c r="AG3229" l="1"/>
  <c r="S3230"/>
  <c r="R3231" s="1"/>
  <c r="AJ3228"/>
  <c r="AI3228" s="1"/>
  <c r="U3229"/>
  <c r="W3229" s="1"/>
  <c r="Y3229" s="1"/>
  <c r="V3229"/>
  <c r="X3229" s="1"/>
  <c r="Z3229" s="1"/>
  <c r="AB3229" l="1"/>
  <c r="AD3229" s="1"/>
  <c r="AA3229"/>
  <c r="AC3229" s="1"/>
  <c r="AF3229" l="1"/>
  <c r="AE3229"/>
  <c r="AH3229" l="1"/>
  <c r="T3230"/>
  <c r="AG3230" l="1"/>
  <c r="S3231"/>
  <c r="R3232" s="1"/>
  <c r="AJ3229"/>
  <c r="AI3229" s="1"/>
  <c r="V3230"/>
  <c r="X3230" s="1"/>
  <c r="Z3230" s="1"/>
  <c r="U3230"/>
  <c r="W3230" s="1"/>
  <c r="Y3230" s="1"/>
  <c r="AB3230" l="1"/>
  <c r="AD3230" s="1"/>
  <c r="AA3230"/>
  <c r="AC3230" s="1"/>
  <c r="AF3230" l="1"/>
  <c r="AE3230"/>
  <c r="AH3230" l="1"/>
  <c r="T3231"/>
  <c r="AG3231" l="1"/>
  <c r="S3232"/>
  <c r="R3233" s="1"/>
  <c r="AJ3230"/>
  <c r="AI3230" s="1"/>
  <c r="U3231"/>
  <c r="W3231" s="1"/>
  <c r="Y3231" s="1"/>
  <c r="V3231"/>
  <c r="X3231" s="1"/>
  <c r="Z3231" s="1"/>
  <c r="AA3231" l="1"/>
  <c r="AC3231" s="1"/>
  <c r="AB3231"/>
  <c r="AD3231" s="1"/>
  <c r="AF3231" l="1"/>
  <c r="AE3231"/>
  <c r="AH3231" l="1"/>
  <c r="T3232"/>
  <c r="AG3232" l="1"/>
  <c r="S3233"/>
  <c r="R3234" s="1"/>
  <c r="AJ3231"/>
  <c r="AI3231" s="1"/>
  <c r="U3232"/>
  <c r="W3232" s="1"/>
  <c r="Y3232" s="1"/>
  <c r="V3232"/>
  <c r="X3232" s="1"/>
  <c r="Z3232" s="1"/>
  <c r="AA3232" l="1"/>
  <c r="AC3232" s="1"/>
  <c r="AB3232"/>
  <c r="AD3232" s="1"/>
  <c r="AF3232" l="1"/>
  <c r="AE3232"/>
  <c r="T3233" l="1"/>
  <c r="AH3232"/>
  <c r="AG3233" l="1"/>
  <c r="S3234"/>
  <c r="R3235" s="1"/>
  <c r="AJ3232"/>
  <c r="AI3232" s="1"/>
  <c r="U3233"/>
  <c r="W3233" s="1"/>
  <c r="Y3233" s="1"/>
  <c r="V3233"/>
  <c r="X3233" s="1"/>
  <c r="Z3233" s="1"/>
  <c r="AA3233" l="1"/>
  <c r="AC3233" s="1"/>
  <c r="AB3233"/>
  <c r="AD3233" s="1"/>
  <c r="AE3233" l="1"/>
  <c r="AF3233"/>
  <c r="AH3233" l="1"/>
  <c r="T3234"/>
  <c r="AG3234" l="1"/>
  <c r="S3235"/>
  <c r="R3236" s="1"/>
  <c r="AJ3233"/>
  <c r="AI3233" s="1"/>
  <c r="U3234"/>
  <c r="W3234" s="1"/>
  <c r="AA3234" s="1"/>
  <c r="V3234"/>
  <c r="X3234" s="1"/>
  <c r="Z3234" s="1"/>
  <c r="AB3234" l="1"/>
  <c r="AD3234" s="1"/>
  <c r="Y3234"/>
  <c r="AC3234" s="1"/>
  <c r="AE3234" l="1"/>
  <c r="AF3234"/>
  <c r="AH3234" l="1"/>
  <c r="T3235"/>
  <c r="AG3235" l="1"/>
  <c r="S3236"/>
  <c r="R3237" s="1"/>
  <c r="AJ3234"/>
  <c r="AI3234" s="1"/>
  <c r="U3235"/>
  <c r="W3235" s="1"/>
  <c r="Y3235" s="1"/>
  <c r="V3235"/>
  <c r="X3235" s="1"/>
  <c r="Z3235" s="1"/>
  <c r="AA3235" l="1"/>
  <c r="AC3235" s="1"/>
  <c r="AB3235"/>
  <c r="AD3235" s="1"/>
  <c r="AF3235" l="1"/>
  <c r="AE3235"/>
  <c r="AH3235" l="1"/>
  <c r="T3236"/>
  <c r="AG3236" l="1"/>
  <c r="S3237"/>
  <c r="R3238" s="1"/>
  <c r="AJ3235"/>
  <c r="AI3235" s="1"/>
  <c r="V3236"/>
  <c r="X3236" s="1"/>
  <c r="Z3236" s="1"/>
  <c r="U3236"/>
  <c r="W3236" s="1"/>
  <c r="Y3236" s="1"/>
  <c r="AB3236" l="1"/>
  <c r="AD3236" s="1"/>
  <c r="AA3236"/>
  <c r="AC3236" s="1"/>
  <c r="AF3236" l="1"/>
  <c r="AE3236"/>
  <c r="AH3236" s="1"/>
  <c r="AJ3236" s="1"/>
  <c r="AI3236" s="1"/>
  <c r="T3237"/>
  <c r="AG3237" l="1"/>
  <c r="S3238"/>
  <c r="R3239" s="1"/>
  <c r="V3237"/>
  <c r="X3237" s="1"/>
  <c r="Z3237" s="1"/>
  <c r="U3237"/>
  <c r="W3237" s="1"/>
  <c r="Y3237" s="1"/>
  <c r="AB3237" l="1"/>
  <c r="AD3237" s="1"/>
  <c r="AA3237"/>
  <c r="AC3237" s="1"/>
  <c r="AE3237" l="1"/>
  <c r="AF3237"/>
  <c r="AH3237" l="1"/>
  <c r="T3238"/>
  <c r="AG3238" l="1"/>
  <c r="S3239"/>
  <c r="R3240" s="1"/>
  <c r="V3238"/>
  <c r="X3238" s="1"/>
  <c r="Z3238" s="1"/>
  <c r="U3238"/>
  <c r="W3238" s="1"/>
  <c r="Y3238" s="1"/>
  <c r="AJ3237"/>
  <c r="AI3237" s="1"/>
  <c r="AB3238" l="1"/>
  <c r="AD3238" s="1"/>
  <c r="AA3238"/>
  <c r="AC3238" s="1"/>
  <c r="AF3238" l="1"/>
  <c r="AE3238"/>
  <c r="AH3238" l="1"/>
  <c r="T3239"/>
  <c r="AG3239" l="1"/>
  <c r="S3240"/>
  <c r="R3241" s="1"/>
  <c r="AJ3238"/>
  <c r="AI3238" s="1"/>
  <c r="V3239"/>
  <c r="X3239" s="1"/>
  <c r="Z3239" s="1"/>
  <c r="U3239"/>
  <c r="W3239" s="1"/>
  <c r="Y3239" s="1"/>
  <c r="AB3239" l="1"/>
  <c r="AD3239" s="1"/>
  <c r="AA3239"/>
  <c r="AC3239" s="1"/>
  <c r="AE3239" l="1"/>
  <c r="AF3239"/>
  <c r="AH3239" l="1"/>
  <c r="T3240"/>
  <c r="AG3240" l="1"/>
  <c r="S3241"/>
  <c r="R3242" s="1"/>
  <c r="AJ3239"/>
  <c r="AI3239" s="1"/>
  <c r="U3240"/>
  <c r="W3240" s="1"/>
  <c r="Y3240" s="1"/>
  <c r="V3240"/>
  <c r="X3240" s="1"/>
  <c r="Z3240" s="1"/>
  <c r="AA3240" l="1"/>
  <c r="AC3240" s="1"/>
  <c r="AB3240"/>
  <c r="AD3240" s="1"/>
  <c r="AF3240" l="1"/>
  <c r="AE3240"/>
  <c r="AH3240" l="1"/>
  <c r="T3241"/>
  <c r="AG3241" l="1"/>
  <c r="S3242"/>
  <c r="R3243" s="1"/>
  <c r="AJ3240"/>
  <c r="AI3240" s="1"/>
  <c r="U3241"/>
  <c r="W3241" s="1"/>
  <c r="Y3241" s="1"/>
  <c r="V3241"/>
  <c r="X3241" s="1"/>
  <c r="Z3241" s="1"/>
  <c r="AB3241" l="1"/>
  <c r="AD3241" s="1"/>
  <c r="AA3241"/>
  <c r="AC3241" s="1"/>
  <c r="AE3241" l="1"/>
  <c r="AF3241"/>
  <c r="AH3241" l="1"/>
  <c r="T3242"/>
  <c r="AG3242" l="1"/>
  <c r="S3243"/>
  <c r="R3244" s="1"/>
  <c r="AJ3241"/>
  <c r="AI3241" s="1"/>
  <c r="U3242"/>
  <c r="W3242" s="1"/>
  <c r="Y3242" s="1"/>
  <c r="V3242"/>
  <c r="X3242" s="1"/>
  <c r="Z3242" s="1"/>
  <c r="AB3242" l="1"/>
  <c r="AD3242" s="1"/>
  <c r="AA3242"/>
  <c r="AC3242" s="1"/>
  <c r="AE3242" l="1"/>
  <c r="AF3242"/>
  <c r="AH3242" l="1"/>
  <c r="T3243"/>
  <c r="AG3243" l="1"/>
  <c r="S3244"/>
  <c r="R3245" s="1"/>
  <c r="U3243"/>
  <c r="W3243" s="1"/>
  <c r="Y3243" s="1"/>
  <c r="V3243"/>
  <c r="X3243" s="1"/>
  <c r="Z3243" s="1"/>
  <c r="AJ3242"/>
  <c r="AI3242" s="1"/>
  <c r="AA3243" l="1"/>
  <c r="AC3243" s="1"/>
  <c r="AB3243"/>
  <c r="AD3243" s="1"/>
  <c r="AE3243" l="1"/>
  <c r="T3244"/>
  <c r="AH3243"/>
  <c r="AF3243"/>
  <c r="AG3244" l="1"/>
  <c r="S3245"/>
  <c r="R3246" s="1"/>
  <c r="AJ3243"/>
  <c r="AI3243" s="1"/>
  <c r="V3244"/>
  <c r="X3244" s="1"/>
  <c r="Z3244" s="1"/>
  <c r="U3244"/>
  <c r="W3244" s="1"/>
  <c r="Y3244" s="1"/>
  <c r="AB3244" l="1"/>
  <c r="AD3244" s="1"/>
  <c r="AA3244"/>
  <c r="AC3244" s="1"/>
  <c r="AF3244" l="1"/>
  <c r="AE3244"/>
  <c r="AH3244" l="1"/>
  <c r="T3245"/>
  <c r="AG3245" l="1"/>
  <c r="S3246"/>
  <c r="R3247" s="1"/>
  <c r="AJ3244"/>
  <c r="AI3244" s="1"/>
  <c r="V3245"/>
  <c r="X3245" s="1"/>
  <c r="Z3245" s="1"/>
  <c r="U3245"/>
  <c r="W3245" s="1"/>
  <c r="Y3245" s="1"/>
  <c r="AB3245" l="1"/>
  <c r="AD3245" s="1"/>
  <c r="AA3245"/>
  <c r="AC3245" s="1"/>
  <c r="AE3245" l="1"/>
  <c r="AF3245"/>
  <c r="AH3245" l="1"/>
  <c r="T3246"/>
  <c r="AG3246" l="1"/>
  <c r="S3247"/>
  <c r="R3248" s="1"/>
  <c r="AJ3245"/>
  <c r="AI3245" s="1"/>
  <c r="V3246"/>
  <c r="X3246" s="1"/>
  <c r="Z3246" s="1"/>
  <c r="U3246"/>
  <c r="W3246" s="1"/>
  <c r="Y3246" s="1"/>
  <c r="AB3246" l="1"/>
  <c r="AD3246" s="1"/>
  <c r="AA3246"/>
  <c r="AC3246" s="1"/>
  <c r="AF3246" l="1"/>
  <c r="AE3246"/>
  <c r="AH3246" s="1"/>
  <c r="AJ3246" s="1"/>
  <c r="AI3246" s="1"/>
  <c r="T3247"/>
  <c r="AG3247" l="1"/>
  <c r="S3248"/>
  <c r="R3249" s="1"/>
  <c r="V3247"/>
  <c r="X3247" s="1"/>
  <c r="Z3247" s="1"/>
  <c r="U3247"/>
  <c r="W3247" s="1"/>
  <c r="Y3247" s="1"/>
  <c r="AB3247" l="1"/>
  <c r="AD3247" s="1"/>
  <c r="AA3247"/>
  <c r="AC3247" s="1"/>
  <c r="AF3247" l="1"/>
  <c r="AE3247"/>
  <c r="AH3247" l="1"/>
  <c r="T3248"/>
  <c r="AG3248" l="1"/>
  <c r="S3249"/>
  <c r="R3250" s="1"/>
  <c r="AJ3247"/>
  <c r="AI3247" s="1"/>
  <c r="V3248"/>
  <c r="X3248" s="1"/>
  <c r="AB3248" s="1"/>
  <c r="U3248"/>
  <c r="W3248" s="1"/>
  <c r="Y3248" s="1"/>
  <c r="AA3248" l="1"/>
  <c r="AC3248" s="1"/>
  <c r="Z3248"/>
  <c r="AD3248" s="1"/>
  <c r="AE3248" l="1"/>
  <c r="AF3248"/>
  <c r="AH3248" l="1"/>
  <c r="T3249"/>
  <c r="AG3249" l="1"/>
  <c r="S3250"/>
  <c r="R3251" s="1"/>
  <c r="AJ3248"/>
  <c r="AI3248" s="1"/>
  <c r="U3249"/>
  <c r="W3249" s="1"/>
  <c r="Y3249" s="1"/>
  <c r="V3249"/>
  <c r="X3249" s="1"/>
  <c r="AB3249" s="1"/>
  <c r="AA3249" l="1"/>
  <c r="AC3249" s="1"/>
  <c r="Z3249"/>
  <c r="AD3249" s="1"/>
  <c r="AF3249" l="1"/>
  <c r="AE3249"/>
  <c r="AH3249" l="1"/>
  <c r="T3250"/>
  <c r="AG3250" l="1"/>
  <c r="S3251"/>
  <c r="R3252" s="1"/>
  <c r="AJ3249"/>
  <c r="AI3249" s="1"/>
  <c r="V3250"/>
  <c r="X3250" s="1"/>
  <c r="Z3250" s="1"/>
  <c r="U3250"/>
  <c r="W3250" s="1"/>
  <c r="Y3250" s="1"/>
  <c r="AB3250" l="1"/>
  <c r="AD3250" s="1"/>
  <c r="AA3250"/>
  <c r="AC3250" s="1"/>
  <c r="AE3250" l="1"/>
  <c r="AH3250"/>
  <c r="T3251"/>
  <c r="AF3250"/>
  <c r="AG3251" l="1"/>
  <c r="S3252"/>
  <c r="R3253" s="1"/>
  <c r="AJ3250"/>
  <c r="AI3250" s="1"/>
  <c r="U3251"/>
  <c r="W3251" s="1"/>
  <c r="Y3251" s="1"/>
  <c r="V3251"/>
  <c r="X3251" s="1"/>
  <c r="Z3251" s="1"/>
  <c r="AA3251" l="1"/>
  <c r="AC3251" s="1"/>
  <c r="AB3251"/>
  <c r="AD3251" s="1"/>
  <c r="AE3251" l="1"/>
  <c r="AF3251"/>
  <c r="AH3251" l="1"/>
  <c r="T3252"/>
  <c r="AG3252" l="1"/>
  <c r="S3253"/>
  <c r="R3254" s="1"/>
  <c r="V3252"/>
  <c r="X3252" s="1"/>
  <c r="Z3252" s="1"/>
  <c r="U3252"/>
  <c r="W3252" s="1"/>
  <c r="AA3252" s="1"/>
  <c r="AJ3251"/>
  <c r="AI3251" s="1"/>
  <c r="AB3252" l="1"/>
  <c r="AD3252" s="1"/>
  <c r="Y3252"/>
  <c r="AC3252" s="1"/>
  <c r="AE3252" l="1"/>
  <c r="AF3252"/>
  <c r="AH3252" l="1"/>
  <c r="T3253"/>
  <c r="AG3253" l="1"/>
  <c r="S3254"/>
  <c r="R3255" s="1"/>
  <c r="AJ3252"/>
  <c r="AI3252" s="1"/>
  <c r="V3253"/>
  <c r="X3253" s="1"/>
  <c r="Z3253" s="1"/>
  <c r="U3253"/>
  <c r="W3253" s="1"/>
  <c r="Y3253" s="1"/>
  <c r="AB3253" l="1"/>
  <c r="AD3253" s="1"/>
  <c r="AA3253"/>
  <c r="AC3253" s="1"/>
  <c r="AE3253" l="1"/>
  <c r="T3254"/>
  <c r="AH3253"/>
  <c r="AF3253"/>
  <c r="AG3254" l="1"/>
  <c r="S3255"/>
  <c r="R3256" s="1"/>
  <c r="AJ3253"/>
  <c r="AI3253" s="1"/>
  <c r="V3254"/>
  <c r="X3254" s="1"/>
  <c r="Z3254" s="1"/>
  <c r="U3254"/>
  <c r="W3254" s="1"/>
  <c r="Y3254" s="1"/>
  <c r="AB3254" l="1"/>
  <c r="AD3254" s="1"/>
  <c r="AA3254"/>
  <c r="AC3254" s="1"/>
  <c r="AE3254" l="1"/>
  <c r="AH3254"/>
  <c r="T3255"/>
  <c r="AF3254"/>
  <c r="AG3255" l="1"/>
  <c r="S3256"/>
  <c r="R3257" s="1"/>
  <c r="AJ3254"/>
  <c r="AI3254" s="1"/>
  <c r="V3255"/>
  <c r="X3255" s="1"/>
  <c r="Z3255" s="1"/>
  <c r="U3255"/>
  <c r="W3255" s="1"/>
  <c r="Y3255" s="1"/>
  <c r="AB3255" l="1"/>
  <c r="AD3255" s="1"/>
  <c r="AA3255"/>
  <c r="AC3255" s="1"/>
  <c r="AF3255" l="1"/>
  <c r="AE3255"/>
  <c r="AH3255" l="1"/>
  <c r="T3256"/>
  <c r="AG3256" l="1"/>
  <c r="S3257"/>
  <c r="R3258" s="1"/>
  <c r="U3256"/>
  <c r="W3256" s="1"/>
  <c r="Y3256" s="1"/>
  <c r="V3256"/>
  <c r="X3256" s="1"/>
  <c r="Z3256" s="1"/>
  <c r="AJ3255"/>
  <c r="AI3255" s="1"/>
  <c r="AA3256" l="1"/>
  <c r="AC3256" s="1"/>
  <c r="AB3256"/>
  <c r="AD3256" s="1"/>
  <c r="AE3256" l="1"/>
  <c r="AF3256"/>
  <c r="AH3256" l="1"/>
  <c r="T3257"/>
  <c r="AG3257" l="1"/>
  <c r="S3258"/>
  <c r="R3259" s="1"/>
  <c r="U3257"/>
  <c r="W3257" s="1"/>
  <c r="Y3257" s="1"/>
  <c r="V3257"/>
  <c r="X3257" s="1"/>
  <c r="Z3257" s="1"/>
  <c r="AJ3256"/>
  <c r="AI3256" s="1"/>
  <c r="AA3257" l="1"/>
  <c r="AC3257" s="1"/>
  <c r="AB3257"/>
  <c r="AD3257" s="1"/>
  <c r="AE3257" l="1"/>
  <c r="AH3257" s="1"/>
  <c r="AJ3257" s="1"/>
  <c r="AF3257"/>
  <c r="T3258"/>
  <c r="AI3257" l="1"/>
  <c r="AG3258"/>
  <c r="S3259"/>
  <c r="R3260" s="1"/>
  <c r="V3258"/>
  <c r="X3258" s="1"/>
  <c r="Z3258" s="1"/>
  <c r="U3258"/>
  <c r="W3258" s="1"/>
  <c r="AA3258" s="1"/>
  <c r="AB3258" l="1"/>
  <c r="AD3258" s="1"/>
  <c r="Y3258"/>
  <c r="AC3258" s="1"/>
  <c r="AF3258" l="1"/>
  <c r="AE3258"/>
  <c r="AH3258" l="1"/>
  <c r="T3259"/>
  <c r="AG3259" l="1"/>
  <c r="S3260"/>
  <c r="R3261" s="1"/>
  <c r="AJ3258"/>
  <c r="AI3258" s="1"/>
  <c r="U3259"/>
  <c r="W3259" s="1"/>
  <c r="AA3259" s="1"/>
  <c r="V3259"/>
  <c r="X3259" s="1"/>
  <c r="Z3259" s="1"/>
  <c r="AB3259" l="1"/>
  <c r="AD3259" s="1"/>
  <c r="Y3259"/>
  <c r="AC3259" s="1"/>
  <c r="AE3259" l="1"/>
  <c r="AF3259"/>
  <c r="AH3259" l="1"/>
  <c r="T3260"/>
  <c r="AG3260" l="1"/>
  <c r="S3261"/>
  <c r="R3262" s="1"/>
  <c r="AJ3259"/>
  <c r="AI3259" s="1"/>
  <c r="U3260"/>
  <c r="W3260" s="1"/>
  <c r="Y3260" s="1"/>
  <c r="V3260"/>
  <c r="X3260" s="1"/>
  <c r="Z3260" s="1"/>
  <c r="AA3260" l="1"/>
  <c r="AC3260" s="1"/>
  <c r="AB3260"/>
  <c r="AD3260" s="1"/>
  <c r="AE3260" l="1"/>
  <c r="AF3260"/>
  <c r="AH3260" l="1"/>
  <c r="T3261"/>
  <c r="AG3261" l="1"/>
  <c r="S3262"/>
  <c r="R3263" s="1"/>
  <c r="V3261"/>
  <c r="X3261" s="1"/>
  <c r="Z3261" s="1"/>
  <c r="U3261"/>
  <c r="W3261" s="1"/>
  <c r="Y3261" s="1"/>
  <c r="AJ3260"/>
  <c r="AI3260" s="1"/>
  <c r="AB3261" l="1"/>
  <c r="AD3261" s="1"/>
  <c r="AA3261"/>
  <c r="AC3261" s="1"/>
  <c r="AE3261" l="1"/>
  <c r="AH3261"/>
  <c r="T3262"/>
  <c r="AF3261"/>
  <c r="AG3262" l="1"/>
  <c r="S3263"/>
  <c r="R3264" s="1"/>
  <c r="AJ3261"/>
  <c r="AI3261" s="1"/>
  <c r="V3262"/>
  <c r="X3262" s="1"/>
  <c r="Z3262" s="1"/>
  <c r="U3262"/>
  <c r="W3262" s="1"/>
  <c r="Y3262" s="1"/>
  <c r="AB3262" l="1"/>
  <c r="AD3262" s="1"/>
  <c r="AA3262"/>
  <c r="AC3262" s="1"/>
  <c r="AF3262" l="1"/>
  <c r="AE3262"/>
  <c r="AH3262" l="1"/>
  <c r="T3263"/>
  <c r="AG3263" l="1"/>
  <c r="S3264"/>
  <c r="R3265" s="1"/>
  <c r="AJ3262"/>
  <c r="AI3262" s="1"/>
  <c r="V3263"/>
  <c r="X3263" s="1"/>
  <c r="AB3263" s="1"/>
  <c r="U3263"/>
  <c r="W3263" s="1"/>
  <c r="Y3263" s="1"/>
  <c r="AA3263" l="1"/>
  <c r="AC3263" s="1"/>
  <c r="Z3263"/>
  <c r="AD3263" s="1"/>
  <c r="AE3263" l="1"/>
  <c r="AF3263"/>
  <c r="AH3263" l="1"/>
  <c r="T3264"/>
  <c r="AG3264" l="1"/>
  <c r="S3265"/>
  <c r="R3266" s="1"/>
  <c r="U3264"/>
  <c r="W3264" s="1"/>
  <c r="Y3264" s="1"/>
  <c r="V3264"/>
  <c r="X3264" s="1"/>
  <c r="Z3264" s="1"/>
  <c r="AJ3263"/>
  <c r="AI3263" s="1"/>
  <c r="AB3264" l="1"/>
  <c r="AD3264" s="1"/>
  <c r="AA3264"/>
  <c r="AC3264" s="1"/>
  <c r="AE3264" l="1"/>
  <c r="AF3264"/>
  <c r="AH3264" l="1"/>
  <c r="T3265"/>
  <c r="AG3265" l="1"/>
  <c r="S3266"/>
  <c r="R3267" s="1"/>
  <c r="U3265"/>
  <c r="W3265" s="1"/>
  <c r="Y3265" s="1"/>
  <c r="V3265"/>
  <c r="X3265" s="1"/>
  <c r="Z3265" s="1"/>
  <c r="AJ3264"/>
  <c r="AI3264" s="1"/>
  <c r="AA3265" l="1"/>
  <c r="AC3265" s="1"/>
  <c r="AB3265"/>
  <c r="AD3265" s="1"/>
  <c r="AE3265" l="1"/>
  <c r="AH3265"/>
  <c r="T3266"/>
  <c r="AF3265"/>
  <c r="AG3266" l="1"/>
  <c r="S3267"/>
  <c r="R3268" s="1"/>
  <c r="AJ3265"/>
  <c r="AI3265" s="1"/>
  <c r="V3266"/>
  <c r="X3266" s="1"/>
  <c r="Z3266" s="1"/>
  <c r="U3266"/>
  <c r="W3266" s="1"/>
  <c r="Y3266" s="1"/>
  <c r="AB3266" l="1"/>
  <c r="AD3266" s="1"/>
  <c r="AA3266"/>
  <c r="AC3266" s="1"/>
  <c r="AE3266" l="1"/>
  <c r="AH3266" s="1"/>
  <c r="AJ3266" s="1"/>
  <c r="AF3266"/>
  <c r="T3267"/>
  <c r="AI3266" l="1"/>
  <c r="G38" i="11" s="1"/>
  <c r="AG3267" i="10"/>
  <c r="S3268"/>
  <c r="R3269" s="1"/>
  <c r="V3267"/>
  <c r="X3267" s="1"/>
  <c r="Z3267" s="1"/>
  <c r="U3267"/>
  <c r="W3267" s="1"/>
  <c r="Y3267" s="1"/>
  <c r="H38" i="11"/>
  <c r="AB3267" i="10" l="1"/>
  <c r="AD3267" s="1"/>
  <c r="AA3267"/>
  <c r="AC3267" s="1"/>
  <c r="AE3267" l="1"/>
  <c r="AH3267" s="1"/>
  <c r="AJ3267" s="1"/>
  <c r="AF3267"/>
  <c r="T3268"/>
  <c r="AI3267" l="1"/>
  <c r="AG3268"/>
  <c r="S3269"/>
  <c r="R3270" s="1"/>
  <c r="U3268"/>
  <c r="W3268" s="1"/>
  <c r="Y3268" s="1"/>
  <c r="V3268"/>
  <c r="X3268" s="1"/>
  <c r="AB3268" s="1"/>
  <c r="AA3268" l="1"/>
  <c r="AC3268" s="1"/>
  <c r="Z3268"/>
  <c r="AD3268" s="1"/>
  <c r="AE3268" l="1"/>
  <c r="AF3268"/>
  <c r="AH3268" l="1"/>
  <c r="T3269"/>
  <c r="AG3269" l="1"/>
  <c r="S3270"/>
  <c r="R3271" s="1"/>
  <c r="AJ3268"/>
  <c r="AI3268" s="1"/>
  <c r="U3269"/>
  <c r="W3269" s="1"/>
  <c r="Y3269" s="1"/>
  <c r="V3269"/>
  <c r="X3269" s="1"/>
  <c r="Z3269" s="1"/>
  <c r="AA3269" l="1"/>
  <c r="AC3269" s="1"/>
  <c r="AB3269"/>
  <c r="AD3269" s="1"/>
  <c r="AF3269" l="1"/>
  <c r="AE3269"/>
  <c r="T3270"/>
  <c r="AH3269"/>
  <c r="AG3270" l="1"/>
  <c r="S3271"/>
  <c r="R3272" s="1"/>
  <c r="AJ3269"/>
  <c r="AI3269" s="1"/>
  <c r="V3270"/>
  <c r="X3270" s="1"/>
  <c r="Z3270" s="1"/>
  <c r="U3270"/>
  <c r="W3270" s="1"/>
  <c r="Y3270" s="1"/>
  <c r="AB3270" l="1"/>
  <c r="AD3270" s="1"/>
  <c r="AA3270"/>
  <c r="AC3270" s="1"/>
  <c r="AE3270" l="1"/>
  <c r="AH3270" s="1"/>
  <c r="AJ3270" s="1"/>
  <c r="AF3270"/>
  <c r="T3271"/>
  <c r="AI3270" l="1"/>
  <c r="AG3271"/>
  <c r="S3272"/>
  <c r="R3273" s="1"/>
  <c r="U3271"/>
  <c r="W3271" s="1"/>
  <c r="AA3271" s="1"/>
  <c r="V3271"/>
  <c r="X3271" s="1"/>
  <c r="Z3271" s="1"/>
  <c r="AB3271" l="1"/>
  <c r="AD3271" s="1"/>
  <c r="Y3271"/>
  <c r="AC3271" s="1"/>
  <c r="AF3271" l="1"/>
  <c r="AE3271"/>
  <c r="AH3271" l="1"/>
  <c r="T3272"/>
  <c r="AG3272" l="1"/>
  <c r="S3273"/>
  <c r="R3274" s="1"/>
  <c r="AJ3271"/>
  <c r="AI3271" s="1"/>
  <c r="V3272"/>
  <c r="X3272" s="1"/>
  <c r="Z3272" s="1"/>
  <c r="U3272"/>
  <c r="W3272" s="1"/>
  <c r="Y3272" s="1"/>
  <c r="AB3272" l="1"/>
  <c r="AD3272" s="1"/>
  <c r="AA3272"/>
  <c r="AC3272" s="1"/>
  <c r="AE3272" l="1"/>
  <c r="AH3272" s="1"/>
  <c r="AJ3272" s="1"/>
  <c r="AF3272"/>
  <c r="T3273"/>
  <c r="AI3272" l="1"/>
  <c r="AG3273"/>
  <c r="S3274"/>
  <c r="R3275" s="1"/>
  <c r="V3273"/>
  <c r="X3273" s="1"/>
  <c r="Z3273" s="1"/>
  <c r="U3273"/>
  <c r="W3273" s="1"/>
  <c r="Y3273" s="1"/>
  <c r="AB3273" l="1"/>
  <c r="AD3273" s="1"/>
  <c r="AA3273"/>
  <c r="AC3273" s="1"/>
  <c r="AF3273" l="1"/>
  <c r="AE3273"/>
  <c r="AH3273" l="1"/>
  <c r="T3274"/>
  <c r="AG3274" l="1"/>
  <c r="S3275"/>
  <c r="R3276" s="1"/>
  <c r="V3274"/>
  <c r="X3274" s="1"/>
  <c r="Z3274" s="1"/>
  <c r="U3274"/>
  <c r="W3274" s="1"/>
  <c r="Y3274" s="1"/>
  <c r="AJ3273"/>
  <c r="AI3273" s="1"/>
  <c r="AA3274" l="1"/>
  <c r="AC3274" s="1"/>
  <c r="AB3274"/>
  <c r="AD3274" s="1"/>
  <c r="AF3274" l="1"/>
  <c r="AE3274"/>
  <c r="AH3274" l="1"/>
  <c r="T3275"/>
  <c r="AG3275" l="1"/>
  <c r="S3276"/>
  <c r="R3277" s="1"/>
  <c r="U3275"/>
  <c r="W3275" s="1"/>
  <c r="Y3275" s="1"/>
  <c r="V3275"/>
  <c r="X3275" s="1"/>
  <c r="Z3275" s="1"/>
  <c r="AJ3274"/>
  <c r="AI3274" s="1"/>
  <c r="AB3275" l="1"/>
  <c r="AD3275" s="1"/>
  <c r="AA3275"/>
  <c r="AC3275" s="1"/>
  <c r="AF3275" l="1"/>
  <c r="AE3275"/>
  <c r="AH3275" s="1"/>
  <c r="AJ3275" s="1"/>
  <c r="AI3275" s="1"/>
  <c r="T3276"/>
  <c r="AG3276" l="1"/>
  <c r="S3277"/>
  <c r="R3278" s="1"/>
  <c r="V3276"/>
  <c r="X3276" s="1"/>
  <c r="Z3276" s="1"/>
  <c r="U3276"/>
  <c r="W3276" s="1"/>
  <c r="Y3276" s="1"/>
  <c r="AB3276" l="1"/>
  <c r="AD3276" s="1"/>
  <c r="AA3276"/>
  <c r="AC3276" s="1"/>
  <c r="AE3276" l="1"/>
  <c r="AH3276" s="1"/>
  <c r="AJ3276" s="1"/>
  <c r="AF3276"/>
  <c r="T3277"/>
  <c r="AI3276" l="1"/>
  <c r="AG3277"/>
  <c r="S3278"/>
  <c r="R3279" s="1"/>
  <c r="U3277"/>
  <c r="W3277" s="1"/>
  <c r="AA3277" s="1"/>
  <c r="V3277"/>
  <c r="X3277" s="1"/>
  <c r="AB3277" s="1"/>
  <c r="Y3277" l="1"/>
  <c r="AC3277" s="1"/>
  <c r="Z3277"/>
  <c r="AD3277" s="1"/>
  <c r="AF3277" l="1"/>
  <c r="AE3277"/>
  <c r="AH3277" l="1"/>
  <c r="T3278"/>
  <c r="AG3278" l="1"/>
  <c r="S3279"/>
  <c r="R3280" s="1"/>
  <c r="AJ3277"/>
  <c r="AI3277" s="1"/>
  <c r="U3278"/>
  <c r="W3278" s="1"/>
  <c r="Y3278" s="1"/>
  <c r="V3278"/>
  <c r="X3278" s="1"/>
  <c r="Z3278" s="1"/>
  <c r="AA3278" l="1"/>
  <c r="AC3278" s="1"/>
  <c r="AB3278"/>
  <c r="AD3278" s="1"/>
  <c r="AF3278" l="1"/>
  <c r="AE3278"/>
  <c r="AH3278" l="1"/>
  <c r="T3279"/>
  <c r="AG3279" l="1"/>
  <c r="S3280"/>
  <c r="R3281" s="1"/>
  <c r="V3279"/>
  <c r="X3279" s="1"/>
  <c r="Z3279" s="1"/>
  <c r="U3279"/>
  <c r="W3279" s="1"/>
  <c r="Y3279" s="1"/>
  <c r="AJ3278"/>
  <c r="AI3278" s="1"/>
  <c r="AA3279" l="1"/>
  <c r="AC3279" s="1"/>
  <c r="AB3279"/>
  <c r="AD3279" s="1"/>
  <c r="AE3279" l="1"/>
  <c r="AH3279" s="1"/>
  <c r="AJ3279" s="1"/>
  <c r="AF3279"/>
  <c r="T3280"/>
  <c r="AI3279" l="1"/>
  <c r="AG3280"/>
  <c r="S3281"/>
  <c r="R3282" s="1"/>
  <c r="V3280"/>
  <c r="X3280" s="1"/>
  <c r="Z3280" s="1"/>
  <c r="U3280"/>
  <c r="W3280" s="1"/>
  <c r="Y3280" s="1"/>
  <c r="AB3280" l="1"/>
  <c r="AD3280" s="1"/>
  <c r="AA3280"/>
  <c r="AC3280" s="1"/>
  <c r="AF3280" l="1"/>
  <c r="AE3280"/>
  <c r="AH3280" s="1"/>
  <c r="AJ3280" s="1"/>
  <c r="T3281"/>
  <c r="AI3280" l="1"/>
  <c r="AG3281"/>
  <c r="S3282"/>
  <c r="R3283" s="1"/>
  <c r="U3281"/>
  <c r="W3281" s="1"/>
  <c r="Y3281" s="1"/>
  <c r="V3281"/>
  <c r="X3281" s="1"/>
  <c r="Z3281" s="1"/>
  <c r="AB3281" l="1"/>
  <c r="AD3281" s="1"/>
  <c r="AA3281"/>
  <c r="AC3281" s="1"/>
  <c r="AF3281" l="1"/>
  <c r="AE3281"/>
  <c r="AH3281" s="1"/>
  <c r="AJ3281" s="1"/>
  <c r="T3282"/>
  <c r="AI3281" l="1"/>
  <c r="AG3282"/>
  <c r="S3283"/>
  <c r="R3284" s="1"/>
  <c r="U3282"/>
  <c r="W3282" s="1"/>
  <c r="Y3282" s="1"/>
  <c r="V3282"/>
  <c r="X3282" s="1"/>
  <c r="Z3282" s="1"/>
  <c r="AB3282" l="1"/>
  <c r="AD3282" s="1"/>
  <c r="AA3282"/>
  <c r="AC3282" s="1"/>
  <c r="AF3282" l="1"/>
  <c r="AE3282"/>
  <c r="AH3282" s="1"/>
  <c r="AJ3282" s="1"/>
  <c r="T3283"/>
  <c r="AI3282" l="1"/>
  <c r="AG3283"/>
  <c r="S3284"/>
  <c r="R3285" s="1"/>
  <c r="V3283"/>
  <c r="X3283" s="1"/>
  <c r="Z3283" s="1"/>
  <c r="U3283"/>
  <c r="W3283" s="1"/>
  <c r="Y3283" s="1"/>
  <c r="AB3283" l="1"/>
  <c r="AD3283" s="1"/>
  <c r="AA3283"/>
  <c r="AC3283" s="1"/>
  <c r="AF3283" l="1"/>
  <c r="AE3283"/>
  <c r="AH3283" s="1"/>
  <c r="AJ3283" s="1"/>
  <c r="AI3283" s="1"/>
  <c r="T3284"/>
  <c r="AG3284" l="1"/>
  <c r="S3285"/>
  <c r="R3286" s="1"/>
  <c r="V3284"/>
  <c r="X3284" s="1"/>
  <c r="AB3284" s="1"/>
  <c r="U3284"/>
  <c r="W3284" s="1"/>
  <c r="Y3284" s="1"/>
  <c r="AA3284" l="1"/>
  <c r="AC3284" s="1"/>
  <c r="Z3284"/>
  <c r="AD3284" s="1"/>
  <c r="AE3284" l="1"/>
  <c r="AF3284"/>
  <c r="T3285" l="1"/>
  <c r="AH3284"/>
  <c r="AG3285" l="1"/>
  <c r="S3286"/>
  <c r="R3287" s="1"/>
  <c r="AJ3284"/>
  <c r="AI3284" s="1"/>
  <c r="V3285"/>
  <c r="X3285" s="1"/>
  <c r="Z3285" s="1"/>
  <c r="U3285"/>
  <c r="W3285" s="1"/>
  <c r="Y3285" s="1"/>
  <c r="AB3285" l="1"/>
  <c r="AD3285" s="1"/>
  <c r="AA3285"/>
  <c r="AC3285" s="1"/>
  <c r="AE3285" l="1"/>
  <c r="AH3285" s="1"/>
  <c r="AJ3285" s="1"/>
  <c r="AF3285"/>
  <c r="T3286"/>
  <c r="AI3285" l="1"/>
  <c r="AG3286"/>
  <c r="S3287"/>
  <c r="R3288" s="1"/>
  <c r="U3286"/>
  <c r="W3286" s="1"/>
  <c r="Y3286" s="1"/>
  <c r="V3286"/>
  <c r="X3286" s="1"/>
  <c r="Z3286" s="1"/>
  <c r="AB3286" l="1"/>
  <c r="AD3286" s="1"/>
  <c r="AA3286"/>
  <c r="AC3286" s="1"/>
  <c r="AF3286" l="1"/>
  <c r="AE3286"/>
  <c r="AH3286" s="1"/>
  <c r="AJ3286" s="1"/>
  <c r="AI3286" s="1"/>
  <c r="T3287"/>
  <c r="AG3287" l="1"/>
  <c r="S3288"/>
  <c r="R3289" s="1"/>
  <c r="U3287"/>
  <c r="W3287" s="1"/>
  <c r="Y3287" s="1"/>
  <c r="V3287"/>
  <c r="X3287" s="1"/>
  <c r="Z3287" s="1"/>
  <c r="AA3287" l="1"/>
  <c r="AC3287" s="1"/>
  <c r="AB3287"/>
  <c r="AD3287" s="1"/>
  <c r="AF3287" l="1"/>
  <c r="AE3287"/>
  <c r="AH3287"/>
  <c r="T3288"/>
  <c r="AG3288" l="1"/>
  <c r="S3289"/>
  <c r="R3290" s="1"/>
  <c r="AJ3287"/>
  <c r="AI3287" s="1"/>
  <c r="V3288"/>
  <c r="X3288" s="1"/>
  <c r="Z3288" s="1"/>
  <c r="U3288"/>
  <c r="W3288" s="1"/>
  <c r="Y3288" s="1"/>
  <c r="AB3288" l="1"/>
  <c r="AD3288" s="1"/>
  <c r="AA3288"/>
  <c r="AC3288" s="1"/>
  <c r="AE3288" l="1"/>
  <c r="AH3288" s="1"/>
  <c r="AJ3288" s="1"/>
  <c r="AF3288"/>
  <c r="T3289"/>
  <c r="AI3288" l="1"/>
  <c r="AG3289"/>
  <c r="S3290"/>
  <c r="R3291" s="1"/>
  <c r="V3289"/>
  <c r="X3289" s="1"/>
  <c r="Z3289" s="1"/>
  <c r="U3289"/>
  <c r="W3289" s="1"/>
  <c r="Y3289" s="1"/>
  <c r="AB3289" l="1"/>
  <c r="AD3289" s="1"/>
  <c r="AA3289"/>
  <c r="AC3289" s="1"/>
  <c r="AE3289" l="1"/>
  <c r="AF3289"/>
  <c r="AH3289" l="1"/>
  <c r="T3290"/>
  <c r="AG3290" l="1"/>
  <c r="S3291"/>
  <c r="R3292" s="1"/>
  <c r="U3290"/>
  <c r="W3290" s="1"/>
  <c r="Y3290" s="1"/>
  <c r="V3290"/>
  <c r="X3290" s="1"/>
  <c r="Z3290" s="1"/>
  <c r="AJ3289"/>
  <c r="AI3289" s="1"/>
  <c r="AA3290" l="1"/>
  <c r="AC3290" s="1"/>
  <c r="AB3290"/>
  <c r="AD3290" s="1"/>
  <c r="AF3290" l="1"/>
  <c r="AE3290"/>
  <c r="AH3290" l="1"/>
  <c r="T3291"/>
  <c r="AG3291" l="1"/>
  <c r="S3292"/>
  <c r="R3293" s="1"/>
  <c r="AJ3290"/>
  <c r="AI3290" s="1"/>
  <c r="U3291"/>
  <c r="W3291" s="1"/>
  <c r="AA3291" s="1"/>
  <c r="V3291"/>
  <c r="X3291" s="1"/>
  <c r="Z3291" s="1"/>
  <c r="AB3291" l="1"/>
  <c r="AD3291" s="1"/>
  <c r="Y3291"/>
  <c r="AC3291" s="1"/>
  <c r="AE3291" l="1"/>
  <c r="AF3291"/>
  <c r="T3292" l="1"/>
  <c r="AH3291"/>
  <c r="AG3292" l="1"/>
  <c r="S3293"/>
  <c r="R3294" s="1"/>
  <c r="U3292"/>
  <c r="W3292" s="1"/>
  <c r="Y3292" s="1"/>
  <c r="V3292"/>
  <c r="X3292" s="1"/>
  <c r="Z3292" s="1"/>
  <c r="AJ3291"/>
  <c r="AI3291" s="1"/>
  <c r="AB3292" l="1"/>
  <c r="AD3292" s="1"/>
  <c r="AA3292"/>
  <c r="AC3292" s="1"/>
  <c r="AE3292" l="1"/>
  <c r="AF3292"/>
  <c r="AH3292" l="1"/>
  <c r="T3293"/>
  <c r="AG3293" l="1"/>
  <c r="S3294"/>
  <c r="R3295" s="1"/>
  <c r="AJ3292"/>
  <c r="AI3292" s="1"/>
  <c r="V3293"/>
  <c r="X3293" s="1"/>
  <c r="AB3293" s="1"/>
  <c r="U3293"/>
  <c r="W3293" s="1"/>
  <c r="Y3293" s="1"/>
  <c r="AA3293" l="1"/>
  <c r="AC3293" s="1"/>
  <c r="Z3293"/>
  <c r="AD3293" l="1"/>
  <c r="AF3293" s="1"/>
  <c r="AE3293" l="1"/>
  <c r="AH3293" s="1"/>
  <c r="AI3293" l="1"/>
  <c r="T3294"/>
  <c r="AJ3293"/>
  <c r="AG3294" l="1"/>
  <c r="S3295"/>
  <c r="R3296" s="1"/>
  <c r="V3294"/>
  <c r="X3294" s="1"/>
  <c r="Z3294" s="1"/>
  <c r="U3294"/>
  <c r="W3294" s="1"/>
  <c r="Y3294" s="1"/>
  <c r="AB3294" l="1"/>
  <c r="AD3294" s="1"/>
  <c r="AA3294"/>
  <c r="AC3294" s="1"/>
  <c r="AF3294" l="1"/>
  <c r="AE3294"/>
  <c r="AH3294" s="1"/>
  <c r="AJ3294" s="1"/>
  <c r="T3295"/>
  <c r="AI3294" l="1"/>
  <c r="AG3295"/>
  <c r="S3296"/>
  <c r="R3297" s="1"/>
  <c r="V3295"/>
  <c r="X3295" s="1"/>
  <c r="Z3295" s="1"/>
  <c r="U3295"/>
  <c r="W3295" s="1"/>
  <c r="Y3295" s="1"/>
  <c r="AB3295" l="1"/>
  <c r="AD3295" s="1"/>
  <c r="AA3295"/>
  <c r="AC3295" s="1"/>
  <c r="AE3295" l="1"/>
  <c r="AF3295"/>
  <c r="AH3295"/>
  <c r="T3296"/>
  <c r="AG3296" l="1"/>
  <c r="S3297"/>
  <c r="R3298" s="1"/>
  <c r="U3296"/>
  <c r="W3296" s="1"/>
  <c r="AA3296" s="1"/>
  <c r="V3296"/>
  <c r="X3296" s="1"/>
  <c r="Z3296" s="1"/>
  <c r="AJ3295"/>
  <c r="AI3295" s="1"/>
  <c r="AB3296" l="1"/>
  <c r="AD3296" s="1"/>
  <c r="Y3296"/>
  <c r="AC3296" s="1"/>
  <c r="AF3296" l="1"/>
  <c r="AE3296"/>
  <c r="AH3296" l="1"/>
  <c r="T3297"/>
  <c r="AG3297" l="1"/>
  <c r="S3298"/>
  <c r="R3299" s="1"/>
  <c r="V3297"/>
  <c r="X3297" s="1"/>
  <c r="Z3297" s="1"/>
  <c r="U3297"/>
  <c r="W3297" s="1"/>
  <c r="Y3297" s="1"/>
  <c r="AJ3296"/>
  <c r="AI3296" s="1"/>
  <c r="AB3297" l="1"/>
  <c r="AD3297" s="1"/>
  <c r="AA3297"/>
  <c r="AC3297" s="1"/>
  <c r="AF3297" l="1"/>
  <c r="AE3297"/>
  <c r="AH3297" l="1"/>
  <c r="T3298"/>
  <c r="AG3298" l="1"/>
  <c r="S3299"/>
  <c r="R3300" s="1"/>
  <c r="AI3297"/>
  <c r="AJ3297"/>
  <c r="U3298"/>
  <c r="W3298" s="1"/>
  <c r="AA3298" s="1"/>
  <c r="V3298"/>
  <c r="X3298" s="1"/>
  <c r="AB3298" s="1"/>
  <c r="Z3298" l="1"/>
  <c r="AD3298" s="1"/>
  <c r="Y3298"/>
  <c r="AC3298" s="1"/>
  <c r="AE3298" l="1"/>
  <c r="T3299" s="1"/>
  <c r="AF3298"/>
  <c r="AG3299" l="1"/>
  <c r="S3300"/>
  <c r="R3301" s="1"/>
  <c r="AH3298"/>
  <c r="V3299"/>
  <c r="X3299" s="1"/>
  <c r="AB3299" s="1"/>
  <c r="U3299"/>
  <c r="W3299" s="1"/>
  <c r="AA3299" s="1"/>
  <c r="AJ3298" l="1"/>
  <c r="AI3298" s="1"/>
  <c r="Z3299"/>
  <c r="AD3299" s="1"/>
  <c r="Y3299"/>
  <c r="AC3299" s="1"/>
  <c r="AF3299" l="1"/>
  <c r="AE3299"/>
  <c r="AH3299" l="1"/>
  <c r="T3300"/>
  <c r="AG3300" l="1"/>
  <c r="S3301"/>
  <c r="R3302" s="1"/>
  <c r="AJ3299"/>
  <c r="AI3299" s="1"/>
  <c r="U3300"/>
  <c r="W3300" s="1"/>
  <c r="Y3300" s="1"/>
  <c r="V3300"/>
  <c r="X3300" s="1"/>
  <c r="AB3300" s="1"/>
  <c r="AA3300" l="1"/>
  <c r="AC3300" s="1"/>
  <c r="Z3300"/>
  <c r="AD3300" s="1"/>
  <c r="AE3300" l="1"/>
  <c r="AF3300"/>
  <c r="T3301" l="1"/>
  <c r="AH3300"/>
  <c r="AG3301" l="1"/>
  <c r="S3302"/>
  <c r="R3303" s="1"/>
  <c r="AJ3300"/>
  <c r="AI3300" s="1"/>
  <c r="V3301"/>
  <c r="X3301" s="1"/>
  <c r="Z3301" s="1"/>
  <c r="U3301"/>
  <c r="W3301" s="1"/>
  <c r="Y3301" s="1"/>
  <c r="AB3301" l="1"/>
  <c r="AD3301" s="1"/>
  <c r="AA3301"/>
  <c r="AC3301" s="1"/>
  <c r="AF3301" l="1"/>
  <c r="AE3301"/>
  <c r="AH3301" s="1"/>
  <c r="AJ3301" s="1"/>
  <c r="T3302"/>
  <c r="AG3302" l="1"/>
  <c r="S3303"/>
  <c r="R3304" s="1"/>
  <c r="AI3301"/>
  <c r="U3302"/>
  <c r="W3302" s="1"/>
  <c r="AA3302" s="1"/>
  <c r="V3302"/>
  <c r="X3302" s="1"/>
  <c r="AB3302" s="1"/>
  <c r="Y3302" l="1"/>
  <c r="AC3302" s="1"/>
  <c r="Z3302"/>
  <c r="AD3302" s="1"/>
  <c r="AE3302" l="1"/>
  <c r="T3303" s="1"/>
  <c r="AF3302"/>
  <c r="AG3303" l="1"/>
  <c r="S3304"/>
  <c r="R3305" s="1"/>
  <c r="AH3302"/>
  <c r="U3303"/>
  <c r="W3303" s="1"/>
  <c r="Y3303" s="1"/>
  <c r="V3303"/>
  <c r="X3303" s="1"/>
  <c r="Z3303" s="1"/>
  <c r="AB3303" l="1"/>
  <c r="AD3303" s="1"/>
  <c r="AA3303"/>
  <c r="AC3303" s="1"/>
  <c r="AJ3302"/>
  <c r="AI3302" s="1"/>
  <c r="AE3303" l="1"/>
  <c r="AF3303"/>
  <c r="AH3303" l="1"/>
  <c r="T3304"/>
  <c r="AG3304" l="1"/>
  <c r="S3305"/>
  <c r="R3306" s="1"/>
  <c r="U3304"/>
  <c r="W3304" s="1"/>
  <c r="Y3304" s="1"/>
  <c r="V3304"/>
  <c r="X3304" s="1"/>
  <c r="Z3304" s="1"/>
  <c r="AJ3303"/>
  <c r="AI3303" s="1"/>
  <c r="AB3304" l="1"/>
  <c r="AD3304" s="1"/>
  <c r="AA3304"/>
  <c r="AC3304" s="1"/>
  <c r="AF3304" l="1"/>
  <c r="AE3304"/>
  <c r="T3305"/>
  <c r="AH3304"/>
  <c r="AG3305" l="1"/>
  <c r="S3306"/>
  <c r="R3307" s="1"/>
  <c r="U3305"/>
  <c r="W3305" s="1"/>
  <c r="AA3305" s="1"/>
  <c r="V3305"/>
  <c r="X3305" s="1"/>
  <c r="Z3305" s="1"/>
  <c r="AJ3304"/>
  <c r="AI3304" s="1"/>
  <c r="AB3305" l="1"/>
  <c r="AD3305" s="1"/>
  <c r="Y3305"/>
  <c r="AC3305" s="1"/>
  <c r="AE3305" l="1"/>
  <c r="AF3305"/>
  <c r="AH3305" l="1"/>
  <c r="T3306"/>
  <c r="AG3306" l="1"/>
  <c r="S3307"/>
  <c r="R3308" s="1"/>
  <c r="U3306"/>
  <c r="W3306" s="1"/>
  <c r="Y3306" s="1"/>
  <c r="V3306"/>
  <c r="X3306" s="1"/>
  <c r="AB3306" s="1"/>
  <c r="AJ3305"/>
  <c r="AI3305" s="1"/>
  <c r="AA3306" l="1"/>
  <c r="AC3306" s="1"/>
  <c r="Z3306"/>
  <c r="AD3306" s="1"/>
  <c r="AE3306" l="1"/>
  <c r="AF3306"/>
  <c r="AH3306" l="1"/>
  <c r="T3307"/>
  <c r="AG3307" l="1"/>
  <c r="S3308"/>
  <c r="R3309" s="1"/>
  <c r="U3307"/>
  <c r="W3307" s="1"/>
  <c r="Y3307" s="1"/>
  <c r="V3307"/>
  <c r="X3307" s="1"/>
  <c r="Z3307" s="1"/>
  <c r="AJ3306"/>
  <c r="AI3306" s="1"/>
  <c r="AB3307" l="1"/>
  <c r="AD3307" s="1"/>
  <c r="AA3307"/>
  <c r="AC3307" s="1"/>
  <c r="AF3307" l="1"/>
  <c r="AE3307"/>
  <c r="AH3307" s="1"/>
  <c r="AJ3307" s="1"/>
  <c r="AI3307" s="1"/>
  <c r="T3308"/>
  <c r="AG3308" l="1"/>
  <c r="S3309"/>
  <c r="R3310" s="1"/>
  <c r="U3308"/>
  <c r="W3308" s="1"/>
  <c r="Y3308" s="1"/>
  <c r="V3308"/>
  <c r="X3308" s="1"/>
  <c r="Z3308" s="1"/>
  <c r="AB3308" l="1"/>
  <c r="AD3308" s="1"/>
  <c r="AA3308"/>
  <c r="AC3308" s="1"/>
  <c r="AF3308" l="1"/>
  <c r="AE3308"/>
  <c r="AH3308" l="1"/>
  <c r="T3309"/>
  <c r="AG3309" l="1"/>
  <c r="S3310"/>
  <c r="R3311" s="1"/>
  <c r="AJ3308"/>
  <c r="AI3308" s="1"/>
  <c r="V3309"/>
  <c r="X3309" s="1"/>
  <c r="AB3309" s="1"/>
  <c r="U3309"/>
  <c r="W3309" s="1"/>
  <c r="Y3309" s="1"/>
  <c r="AA3309" l="1"/>
  <c r="AC3309" s="1"/>
  <c r="Z3309"/>
  <c r="AD3309" s="1"/>
  <c r="AE3309" l="1"/>
  <c r="AF3309"/>
  <c r="AH3309" l="1"/>
  <c r="T3310"/>
  <c r="AG3310" l="1"/>
  <c r="S3311"/>
  <c r="R3312" s="1"/>
  <c r="AJ3309"/>
  <c r="AI3309" s="1"/>
  <c r="V3310"/>
  <c r="X3310" s="1"/>
  <c r="Z3310" s="1"/>
  <c r="U3310"/>
  <c r="W3310" s="1"/>
  <c r="AA3310" s="1"/>
  <c r="AB3310" l="1"/>
  <c r="AD3310" s="1"/>
  <c r="Y3310"/>
  <c r="AC3310" s="1"/>
  <c r="AE3310" l="1"/>
  <c r="AF3310"/>
  <c r="AH3310" l="1"/>
  <c r="T3311"/>
  <c r="AG3311" l="1"/>
  <c r="S3312"/>
  <c r="R3313" s="1"/>
  <c r="U3311"/>
  <c r="W3311" s="1"/>
  <c r="Y3311" s="1"/>
  <c r="V3311"/>
  <c r="X3311" s="1"/>
  <c r="Z3311" s="1"/>
  <c r="AJ3310"/>
  <c r="AI3310" s="1"/>
  <c r="AB3311" l="1"/>
  <c r="AD3311" s="1"/>
  <c r="AA3311"/>
  <c r="AC3311" s="1"/>
  <c r="AF3311" l="1"/>
  <c r="AE3311"/>
  <c r="AH3311" l="1"/>
  <c r="T3312"/>
  <c r="AG3312" l="1"/>
  <c r="S3313"/>
  <c r="R3314" s="1"/>
  <c r="U3312"/>
  <c r="W3312" s="1"/>
  <c r="Y3312" s="1"/>
  <c r="V3312"/>
  <c r="X3312" s="1"/>
  <c r="Z3312" s="1"/>
  <c r="AJ3311"/>
  <c r="AI3311" s="1"/>
  <c r="AB3312" l="1"/>
  <c r="AD3312" s="1"/>
  <c r="AA3312"/>
  <c r="AC3312" s="1"/>
  <c r="AF3312" l="1"/>
  <c r="AE3312"/>
  <c r="AH3312" l="1"/>
  <c r="T3313"/>
  <c r="AG3313" l="1"/>
  <c r="S3314"/>
  <c r="R3315" s="1"/>
  <c r="AJ3312"/>
  <c r="AI3312" s="1"/>
  <c r="V3313"/>
  <c r="X3313" s="1"/>
  <c r="Z3313" s="1"/>
  <c r="U3313"/>
  <c r="W3313" s="1"/>
  <c r="Y3313" s="1"/>
  <c r="AB3313" l="1"/>
  <c r="AD3313" s="1"/>
  <c r="AA3313"/>
  <c r="AC3313" s="1"/>
  <c r="AF3313" l="1"/>
  <c r="AE3313"/>
  <c r="AH3313" s="1"/>
  <c r="AJ3313" s="1"/>
  <c r="AI3313" s="1"/>
  <c r="T3314"/>
  <c r="AG3314" l="1"/>
  <c r="S3315"/>
  <c r="R3316" s="1"/>
  <c r="V3314"/>
  <c r="X3314" s="1"/>
  <c r="AB3314" s="1"/>
  <c r="U3314"/>
  <c r="W3314" s="1"/>
  <c r="Y3314" s="1"/>
  <c r="AA3314" l="1"/>
  <c r="AC3314" s="1"/>
  <c r="Z3314"/>
  <c r="AD3314" s="1"/>
  <c r="AE3314" l="1"/>
  <c r="AF3314"/>
  <c r="AH3314" l="1"/>
  <c r="T3315"/>
  <c r="AG3315" l="1"/>
  <c r="S3316"/>
  <c r="R3317" s="1"/>
  <c r="V3315"/>
  <c r="X3315" s="1"/>
  <c r="Z3315" s="1"/>
  <c r="U3315"/>
  <c r="W3315" s="1"/>
  <c r="Y3315" s="1"/>
  <c r="AJ3314"/>
  <c r="AI3314" s="1"/>
  <c r="AB3315" l="1"/>
  <c r="AD3315" s="1"/>
  <c r="AA3315"/>
  <c r="AC3315" s="1"/>
  <c r="AF3315" l="1"/>
  <c r="AE3315"/>
  <c r="AH3315" l="1"/>
  <c r="T3316"/>
  <c r="AG3316" l="1"/>
  <c r="S3317"/>
  <c r="R3318" s="1"/>
  <c r="V3316"/>
  <c r="X3316" s="1"/>
  <c r="Z3316" s="1"/>
  <c r="U3316"/>
  <c r="W3316" s="1"/>
  <c r="Y3316" s="1"/>
  <c r="AJ3315"/>
  <c r="AI3315" s="1"/>
  <c r="AA3316" l="1"/>
  <c r="AC3316" s="1"/>
  <c r="AB3316"/>
  <c r="AD3316" s="1"/>
  <c r="AE3316" l="1"/>
  <c r="AH3316" s="1"/>
  <c r="AJ3316" s="1"/>
  <c r="AF3316"/>
  <c r="T3317"/>
  <c r="AI3316" l="1"/>
  <c r="AG3317"/>
  <c r="S3318"/>
  <c r="R3319" s="1"/>
  <c r="V3317"/>
  <c r="X3317" s="1"/>
  <c r="Z3317" s="1"/>
  <c r="U3317"/>
  <c r="W3317" s="1"/>
  <c r="Y3317" s="1"/>
  <c r="AB3317" l="1"/>
  <c r="AD3317" s="1"/>
  <c r="AA3317"/>
  <c r="AC3317" s="1"/>
  <c r="AF3317" l="1"/>
  <c r="AE3317"/>
  <c r="AH3317" l="1"/>
  <c r="T3318"/>
  <c r="AG3318" l="1"/>
  <c r="S3319"/>
  <c r="R3320" s="1"/>
  <c r="AJ3317"/>
  <c r="AI3317" s="1"/>
  <c r="V3318"/>
  <c r="X3318" s="1"/>
  <c r="Z3318" s="1"/>
  <c r="U3318"/>
  <c r="W3318" s="1"/>
  <c r="Y3318" s="1"/>
  <c r="AB3318" l="1"/>
  <c r="AD3318" s="1"/>
  <c r="AA3318"/>
  <c r="AC3318" s="1"/>
  <c r="AF3318" l="1"/>
  <c r="AE3318"/>
  <c r="AH3318" l="1"/>
  <c r="T3319"/>
  <c r="AG3319" l="1"/>
  <c r="S3320"/>
  <c r="R3321" s="1"/>
  <c r="AJ3318"/>
  <c r="AI3318" s="1"/>
  <c r="V3319"/>
  <c r="X3319" s="1"/>
  <c r="Z3319" s="1"/>
  <c r="U3319"/>
  <c r="W3319" s="1"/>
  <c r="Y3319" s="1"/>
  <c r="AB3319" l="1"/>
  <c r="AD3319" s="1"/>
  <c r="AA3319"/>
  <c r="AC3319" s="1"/>
  <c r="AF3319" l="1"/>
  <c r="AE3319"/>
  <c r="AH3319" s="1"/>
  <c r="AJ3319" s="1"/>
  <c r="T3320"/>
  <c r="AI3319" l="1"/>
  <c r="AG3320"/>
  <c r="S3321"/>
  <c r="R3322" s="1"/>
  <c r="U3320"/>
  <c r="W3320" s="1"/>
  <c r="Y3320" s="1"/>
  <c r="V3320"/>
  <c r="X3320" s="1"/>
  <c r="AB3320" s="1"/>
  <c r="AA3320" l="1"/>
  <c r="AC3320" s="1"/>
  <c r="Z3320"/>
  <c r="AD3320" s="1"/>
  <c r="AE3320" l="1"/>
  <c r="AF3320"/>
  <c r="AH3320" l="1"/>
  <c r="T3321"/>
  <c r="AG3321" l="1"/>
  <c r="S3322"/>
  <c r="R3323" s="1"/>
  <c r="AJ3320"/>
  <c r="AI3320" s="1"/>
  <c r="U3321"/>
  <c r="W3321" s="1"/>
  <c r="AA3321" s="1"/>
  <c r="V3321"/>
  <c r="X3321" s="1"/>
  <c r="Z3321" s="1"/>
  <c r="AB3321" l="1"/>
  <c r="AD3321" s="1"/>
  <c r="Y3321"/>
  <c r="AC3321" s="1"/>
  <c r="AE3321" l="1"/>
  <c r="AF3321"/>
  <c r="AH3321" l="1"/>
  <c r="T3322"/>
  <c r="AG3322" l="1"/>
  <c r="S3323"/>
  <c r="R3324" s="1"/>
  <c r="AJ3321"/>
  <c r="AI3321" s="1"/>
  <c r="V3322"/>
  <c r="X3322" s="1"/>
  <c r="Z3322" s="1"/>
  <c r="U3322"/>
  <c r="W3322" s="1"/>
  <c r="Y3322" s="1"/>
  <c r="AB3322" l="1"/>
  <c r="AD3322" s="1"/>
  <c r="AA3322"/>
  <c r="AC3322" s="1"/>
  <c r="AF3322" l="1"/>
  <c r="AE3322"/>
  <c r="AH3322" l="1"/>
  <c r="T3323"/>
  <c r="AG3323" l="1"/>
  <c r="S3324"/>
  <c r="R3325" s="1"/>
  <c r="V3323"/>
  <c r="X3323" s="1"/>
  <c r="Z3323" s="1"/>
  <c r="U3323"/>
  <c r="W3323" s="1"/>
  <c r="AA3323" s="1"/>
  <c r="AJ3322"/>
  <c r="AI3322" s="1"/>
  <c r="AB3323" l="1"/>
  <c r="AD3323" s="1"/>
  <c r="Y3323"/>
  <c r="AC3323" s="1"/>
  <c r="AE3323" l="1"/>
  <c r="T3324" s="1"/>
  <c r="AF3323"/>
  <c r="AG3324" l="1"/>
  <c r="S3325"/>
  <c r="R3326" s="1"/>
  <c r="AH3323"/>
  <c r="U3324"/>
  <c r="W3324" s="1"/>
  <c r="AA3324" s="1"/>
  <c r="V3324"/>
  <c r="X3324" s="1"/>
  <c r="Z3324" s="1"/>
  <c r="AB3324" l="1"/>
  <c r="AD3324" s="1"/>
  <c r="AJ3323"/>
  <c r="AI3323" s="1"/>
  <c r="Y3324"/>
  <c r="AC3324" s="1"/>
  <c r="AF3324" l="1"/>
  <c r="AE3324"/>
  <c r="AH3324" l="1"/>
  <c r="T3325"/>
  <c r="AG3325" l="1"/>
  <c r="S3326"/>
  <c r="R3327" s="1"/>
  <c r="AJ3324"/>
  <c r="AI3324" s="1"/>
  <c r="V3325"/>
  <c r="X3325" s="1"/>
  <c r="AB3325" s="1"/>
  <c r="U3325"/>
  <c r="W3325" s="1"/>
  <c r="Y3325" s="1"/>
  <c r="AA3325" l="1"/>
  <c r="AC3325" s="1"/>
  <c r="Z3325"/>
  <c r="AD3325" s="1"/>
  <c r="AE3325" l="1"/>
  <c r="AF3325"/>
  <c r="AH3325" l="1"/>
  <c r="T3326"/>
  <c r="AG3326" l="1"/>
  <c r="S3327"/>
  <c r="R3328" s="1"/>
  <c r="U3326"/>
  <c r="W3326" s="1"/>
  <c r="Y3326" s="1"/>
  <c r="V3326"/>
  <c r="X3326" s="1"/>
  <c r="Z3326" s="1"/>
  <c r="AJ3325"/>
  <c r="AI3325" s="1"/>
  <c r="AB3326" l="1"/>
  <c r="AD3326" s="1"/>
  <c r="AA3326"/>
  <c r="AC3326" s="1"/>
  <c r="AE3326" l="1"/>
  <c r="AH3326" s="1"/>
  <c r="AJ3326" s="1"/>
  <c r="AF3326"/>
  <c r="T3327"/>
  <c r="AI3326" l="1"/>
  <c r="AG3327"/>
  <c r="S3328"/>
  <c r="R3329" s="1"/>
  <c r="U3327"/>
  <c r="W3327" s="1"/>
  <c r="Y3327" s="1"/>
  <c r="V3327"/>
  <c r="X3327" s="1"/>
  <c r="Z3327" s="1"/>
  <c r="AB3327" l="1"/>
  <c r="AD3327" s="1"/>
  <c r="AA3327"/>
  <c r="AC3327" s="1"/>
  <c r="AE3327" l="1"/>
  <c r="AF3327"/>
  <c r="AH3327" l="1"/>
  <c r="T3328"/>
  <c r="AG3328" l="1"/>
  <c r="S3329"/>
  <c r="R3330" s="1"/>
  <c r="V3328"/>
  <c r="X3328" s="1"/>
  <c r="Z3328" s="1"/>
  <c r="U3328"/>
  <c r="W3328" s="1"/>
  <c r="Y3328" s="1"/>
  <c r="AJ3327"/>
  <c r="AI3327" s="1"/>
  <c r="AB3328" l="1"/>
  <c r="AD3328" s="1"/>
  <c r="AA3328"/>
  <c r="AC3328" s="1"/>
  <c r="AE3328" l="1"/>
  <c r="AF3328"/>
  <c r="AH3328" l="1"/>
  <c r="T3329"/>
  <c r="AG3329" l="1"/>
  <c r="S3330"/>
  <c r="R3331" s="1"/>
  <c r="V3329"/>
  <c r="X3329" s="1"/>
  <c r="Z3329" s="1"/>
  <c r="U3329"/>
  <c r="W3329" s="1"/>
  <c r="Y3329" s="1"/>
  <c r="AJ3328"/>
  <c r="AI3328" s="1"/>
  <c r="AA3329" l="1"/>
  <c r="AC3329" s="1"/>
  <c r="AB3329"/>
  <c r="AD3329" s="1"/>
  <c r="AE3329" l="1"/>
  <c r="AF3329"/>
  <c r="AH3329" l="1"/>
  <c r="T3330"/>
  <c r="AG3330" l="1"/>
  <c r="S3331"/>
  <c r="R3332" s="1"/>
  <c r="V3330"/>
  <c r="X3330" s="1"/>
  <c r="Z3330" s="1"/>
  <c r="U3330"/>
  <c r="W3330" s="1"/>
  <c r="Y3330" s="1"/>
  <c r="AJ3329"/>
  <c r="AI3329" s="1"/>
  <c r="AB3330" l="1"/>
  <c r="AD3330" s="1"/>
  <c r="AA3330"/>
  <c r="AC3330" s="1"/>
  <c r="AF3330" l="1"/>
  <c r="AE3330"/>
  <c r="AH3330" l="1"/>
  <c r="T3331"/>
  <c r="AG3331" l="1"/>
  <c r="S3332"/>
  <c r="R3333" s="1"/>
  <c r="AJ3330"/>
  <c r="AI3330" s="1"/>
  <c r="U3331"/>
  <c r="W3331" s="1"/>
  <c r="Y3331" s="1"/>
  <c r="V3331"/>
  <c r="X3331" s="1"/>
  <c r="Z3331" s="1"/>
  <c r="AA3331" l="1"/>
  <c r="AC3331" s="1"/>
  <c r="AB3331"/>
  <c r="AD3331" s="1"/>
  <c r="AF3331" l="1"/>
  <c r="AE3331"/>
  <c r="AH3331" l="1"/>
  <c r="T3332"/>
  <c r="AG3332" l="1"/>
  <c r="S3333"/>
  <c r="R3334" s="1"/>
  <c r="U3332"/>
  <c r="W3332" s="1"/>
  <c r="Y3332" s="1"/>
  <c r="V3332"/>
  <c r="X3332" s="1"/>
  <c r="Z3332" s="1"/>
  <c r="AJ3331"/>
  <c r="AI3331" s="1"/>
  <c r="AB3332" l="1"/>
  <c r="AD3332" s="1"/>
  <c r="AA3332"/>
  <c r="AC3332" s="1"/>
  <c r="AF3332" l="1"/>
  <c r="AE3332"/>
  <c r="AH3332" s="1"/>
  <c r="AJ3332" s="1"/>
  <c r="T3333"/>
  <c r="AI3332" l="1"/>
  <c r="AG3333"/>
  <c r="S3334"/>
  <c r="R3335" s="1"/>
  <c r="U3333"/>
  <c r="W3333" s="1"/>
  <c r="Y3333" s="1"/>
  <c r="V3333"/>
  <c r="X3333" s="1"/>
  <c r="Z3333" s="1"/>
  <c r="AB3333" l="1"/>
  <c r="AD3333" s="1"/>
  <c r="AA3333"/>
  <c r="AC3333" s="1"/>
  <c r="AF3333" l="1"/>
  <c r="AE3333"/>
  <c r="AH3333" l="1"/>
  <c r="T3334"/>
  <c r="AG3334" l="1"/>
  <c r="S3335"/>
  <c r="R3336" s="1"/>
  <c r="V3334"/>
  <c r="X3334" s="1"/>
  <c r="Z3334" s="1"/>
  <c r="U3334"/>
  <c r="W3334" s="1"/>
  <c r="AA3334" s="1"/>
  <c r="AJ3333"/>
  <c r="AI3333" s="1"/>
  <c r="AB3334" l="1"/>
  <c r="AD3334" s="1"/>
  <c r="Y3334"/>
  <c r="AC3334" s="1"/>
  <c r="AF3334" l="1"/>
  <c r="AE3334"/>
  <c r="AH3334" l="1"/>
  <c r="T3335"/>
  <c r="AG3335" l="1"/>
  <c r="S3336"/>
  <c r="R3337" s="1"/>
  <c r="U3335"/>
  <c r="W3335" s="1"/>
  <c r="Y3335" s="1"/>
  <c r="V3335"/>
  <c r="X3335" s="1"/>
  <c r="Z3335" s="1"/>
  <c r="AJ3334"/>
  <c r="AI3334" s="1"/>
  <c r="AA3335" l="1"/>
  <c r="AC3335" s="1"/>
  <c r="AB3335"/>
  <c r="AD3335" s="1"/>
  <c r="AF3335" l="1"/>
  <c r="AE3335"/>
  <c r="AH3335" l="1"/>
  <c r="T3336"/>
  <c r="AG3336" l="1"/>
  <c r="S3337"/>
  <c r="R3338" s="1"/>
  <c r="V3336"/>
  <c r="X3336" s="1"/>
  <c r="Z3336" s="1"/>
  <c r="U3336"/>
  <c r="W3336" s="1"/>
  <c r="Y3336" s="1"/>
  <c r="AJ3335"/>
  <c r="AI3335" s="1"/>
  <c r="AB3336" l="1"/>
  <c r="AD3336" s="1"/>
  <c r="AA3336"/>
  <c r="AC3336" s="1"/>
  <c r="AF3336" l="1"/>
  <c r="AE3336"/>
  <c r="AH3336" s="1"/>
  <c r="AJ3336" s="1"/>
  <c r="AI3336" s="1"/>
  <c r="T3337"/>
  <c r="AG3337" l="1"/>
  <c r="S3338"/>
  <c r="R3339" s="1"/>
  <c r="V3337"/>
  <c r="X3337" s="1"/>
  <c r="AB3337" s="1"/>
  <c r="U3337"/>
  <c r="W3337" s="1"/>
  <c r="AA3337" s="1"/>
  <c r="Z3337" l="1"/>
  <c r="AD3337" s="1"/>
  <c r="Y3337"/>
  <c r="AC3337" s="1"/>
  <c r="AE3337" l="1"/>
  <c r="AF3337"/>
  <c r="AH3337" l="1"/>
  <c r="T3338"/>
  <c r="AG3338" l="1"/>
  <c r="S3339"/>
  <c r="R3340" s="1"/>
  <c r="AJ3337"/>
  <c r="AI3337" s="1"/>
  <c r="U3338"/>
  <c r="W3338" s="1"/>
  <c r="Y3338" s="1"/>
  <c r="V3338"/>
  <c r="X3338" s="1"/>
  <c r="Z3338" s="1"/>
  <c r="AA3338" l="1"/>
  <c r="AC3338" s="1"/>
  <c r="AB3338"/>
  <c r="AD3338" s="1"/>
  <c r="AF3338" l="1"/>
  <c r="AE3338"/>
  <c r="AH3338" l="1"/>
  <c r="T3339"/>
  <c r="AG3339" l="1"/>
  <c r="S3340"/>
  <c r="R3341" s="1"/>
  <c r="U3339"/>
  <c r="W3339" s="1"/>
  <c r="Y3339" s="1"/>
  <c r="V3339"/>
  <c r="X3339" s="1"/>
  <c r="AB3339" s="1"/>
  <c r="AJ3338"/>
  <c r="AI3338" s="1"/>
  <c r="AA3339" l="1"/>
  <c r="AC3339" s="1"/>
  <c r="Z3339"/>
  <c r="AD3339" s="1"/>
  <c r="AE3339" l="1"/>
  <c r="AF3339"/>
  <c r="AH3339" l="1"/>
  <c r="T3340"/>
  <c r="AG3340" l="1"/>
  <c r="S3341"/>
  <c r="R3342" s="1"/>
  <c r="V3340"/>
  <c r="X3340" s="1"/>
  <c r="Z3340" s="1"/>
  <c r="U3340"/>
  <c r="W3340" s="1"/>
  <c r="AA3340" s="1"/>
  <c r="AJ3339"/>
  <c r="AI3339" s="1"/>
  <c r="AB3340" l="1"/>
  <c r="AD3340" s="1"/>
  <c r="Y3340"/>
  <c r="AC3340" s="1"/>
  <c r="AE3340" l="1"/>
  <c r="AF3340"/>
  <c r="AH3340" l="1"/>
  <c r="T3341"/>
  <c r="AG3341" l="1"/>
  <c r="S3342"/>
  <c r="R3343" s="1"/>
  <c r="AJ3340"/>
  <c r="AI3340" s="1"/>
  <c r="U3341"/>
  <c r="W3341" s="1"/>
  <c r="AA3341" s="1"/>
  <c r="V3341"/>
  <c r="X3341" s="1"/>
  <c r="Z3341" s="1"/>
  <c r="AB3341" l="1"/>
  <c r="AD3341" s="1"/>
  <c r="Y3341"/>
  <c r="AC3341" s="1"/>
  <c r="AE3341" l="1"/>
  <c r="AF3341"/>
  <c r="AH3341" l="1"/>
  <c r="T3342"/>
  <c r="AG3342" l="1"/>
  <c r="S3343"/>
  <c r="R3344" s="1"/>
  <c r="AJ3341"/>
  <c r="AI3341" s="1"/>
  <c r="V3342"/>
  <c r="X3342" s="1"/>
  <c r="Z3342" s="1"/>
  <c r="U3342"/>
  <c r="W3342" s="1"/>
  <c r="Y3342" s="1"/>
  <c r="AB3342" l="1"/>
  <c r="AD3342" s="1"/>
  <c r="AA3342"/>
  <c r="AC3342" s="1"/>
  <c r="AE3342" l="1"/>
  <c r="AF3342"/>
  <c r="AH3342" l="1"/>
  <c r="T3343"/>
  <c r="AG3343" l="1"/>
  <c r="S3344"/>
  <c r="R3345" s="1"/>
  <c r="V3343"/>
  <c r="X3343" s="1"/>
  <c r="AB3343" s="1"/>
  <c r="U3343"/>
  <c r="W3343" s="1"/>
  <c r="Y3343" s="1"/>
  <c r="AJ3342"/>
  <c r="AI3342" s="1"/>
  <c r="AA3343" l="1"/>
  <c r="AC3343" s="1"/>
  <c r="Z3343"/>
  <c r="AD3343" s="1"/>
  <c r="AF3343" l="1"/>
  <c r="AE3343"/>
  <c r="AH3343" l="1"/>
  <c r="T3344"/>
  <c r="AG3344" l="1"/>
  <c r="S3345"/>
  <c r="R3346" s="1"/>
  <c r="V3344"/>
  <c r="X3344" s="1"/>
  <c r="AB3344" s="1"/>
  <c r="U3344"/>
  <c r="W3344" s="1"/>
  <c r="Y3344" s="1"/>
  <c r="AJ3343"/>
  <c r="AI3343" s="1"/>
  <c r="AA3344" l="1"/>
  <c r="AC3344" s="1"/>
  <c r="Z3344"/>
  <c r="AD3344" s="1"/>
  <c r="AF3344" l="1"/>
  <c r="AE3344"/>
  <c r="AH3344" l="1"/>
  <c r="T3345"/>
  <c r="AG3345" l="1"/>
  <c r="S3346"/>
  <c r="R3347" s="1"/>
  <c r="U3345"/>
  <c r="W3345" s="1"/>
  <c r="Y3345" s="1"/>
  <c r="V3345"/>
  <c r="X3345" s="1"/>
  <c r="Z3345" s="1"/>
  <c r="AJ3344"/>
  <c r="AI3344" s="1"/>
  <c r="AB3345" l="1"/>
  <c r="AD3345" s="1"/>
  <c r="AA3345"/>
  <c r="AC3345" s="1"/>
  <c r="AE3345" l="1"/>
  <c r="AF3345"/>
  <c r="AH3345" l="1"/>
  <c r="T3346"/>
  <c r="AG3346" l="1"/>
  <c r="S3347"/>
  <c r="R3348" s="1"/>
  <c r="U3346"/>
  <c r="W3346" s="1"/>
  <c r="AA3346" s="1"/>
  <c r="V3346"/>
  <c r="X3346" s="1"/>
  <c r="Z3346" s="1"/>
  <c r="AJ3345"/>
  <c r="AI3345" s="1"/>
  <c r="AB3346" l="1"/>
  <c r="AD3346" s="1"/>
  <c r="Y3346"/>
  <c r="AC3346" s="1"/>
  <c r="AF3346" l="1"/>
  <c r="AE3346"/>
  <c r="AH3346" l="1"/>
  <c r="T3347"/>
  <c r="AG3347" l="1"/>
  <c r="S3348"/>
  <c r="R3349" s="1"/>
  <c r="V3347"/>
  <c r="X3347" s="1"/>
  <c r="AB3347" s="1"/>
  <c r="U3347"/>
  <c r="W3347" s="1"/>
  <c r="Y3347" s="1"/>
  <c r="AJ3346"/>
  <c r="AI3346" s="1"/>
  <c r="AA3347" l="1"/>
  <c r="AC3347" s="1"/>
  <c r="Z3347"/>
  <c r="AD3347" s="1"/>
  <c r="AE3347" l="1"/>
  <c r="AF3347"/>
  <c r="AH3347" l="1"/>
  <c r="T3348"/>
  <c r="AG3348" l="1"/>
  <c r="S3349"/>
  <c r="R3350" s="1"/>
  <c r="AJ3347"/>
  <c r="AI3347" s="1"/>
  <c r="U3348"/>
  <c r="W3348" s="1"/>
  <c r="Y3348" s="1"/>
  <c r="V3348"/>
  <c r="X3348" s="1"/>
  <c r="Z3348" s="1"/>
  <c r="AB3348" l="1"/>
  <c r="AD3348" s="1"/>
  <c r="AA3348"/>
  <c r="AC3348" s="1"/>
  <c r="AF3348" l="1"/>
  <c r="AE3348"/>
  <c r="AH3348" l="1"/>
  <c r="T3349"/>
  <c r="AG3349" l="1"/>
  <c r="S3350"/>
  <c r="R3351" s="1"/>
  <c r="AI3348"/>
  <c r="AJ3348"/>
  <c r="U3349"/>
  <c r="W3349" s="1"/>
  <c r="Y3349" s="1"/>
  <c r="V3349"/>
  <c r="X3349" s="1"/>
  <c r="Z3349" s="1"/>
  <c r="AB3349" l="1"/>
  <c r="AD3349" s="1"/>
  <c r="AA3349"/>
  <c r="AC3349" s="1"/>
  <c r="AE3349" l="1"/>
  <c r="AF3349"/>
  <c r="AH3349" l="1"/>
  <c r="T3350"/>
  <c r="AG3350" l="1"/>
  <c r="S3351"/>
  <c r="R3352" s="1"/>
  <c r="AJ3349"/>
  <c r="AI3349" s="1"/>
  <c r="U3350"/>
  <c r="W3350" s="1"/>
  <c r="Y3350" s="1"/>
  <c r="V3350"/>
  <c r="X3350" s="1"/>
  <c r="Z3350" s="1"/>
  <c r="AA3350" l="1"/>
  <c r="AC3350" s="1"/>
  <c r="AB3350"/>
  <c r="AD3350" s="1"/>
  <c r="AE3350" l="1"/>
  <c r="AF3350"/>
  <c r="AH3350" l="1"/>
  <c r="T3351"/>
  <c r="AG3351" l="1"/>
  <c r="S3352"/>
  <c r="R3353" s="1"/>
  <c r="V3351"/>
  <c r="X3351" s="1"/>
  <c r="Z3351" s="1"/>
  <c r="U3351"/>
  <c r="W3351" s="1"/>
  <c r="Y3351" s="1"/>
  <c r="AJ3350"/>
  <c r="AI3350" s="1"/>
  <c r="AB3351" l="1"/>
  <c r="AD3351" s="1"/>
  <c r="AA3351"/>
  <c r="AC3351" s="1"/>
  <c r="AF3351" l="1"/>
  <c r="AE3351"/>
  <c r="AH3351" s="1"/>
  <c r="AJ3351" s="1"/>
  <c r="T3352"/>
  <c r="AI3351" l="1"/>
  <c r="AG3352"/>
  <c r="S3353"/>
  <c r="R3354" s="1"/>
  <c r="U3352"/>
  <c r="W3352" s="1"/>
  <c r="Y3352" s="1"/>
  <c r="V3352"/>
  <c r="X3352" s="1"/>
  <c r="Z3352" s="1"/>
  <c r="AB3352" l="1"/>
  <c r="AD3352" s="1"/>
  <c r="AA3352"/>
  <c r="AC3352" s="1"/>
  <c r="AF3352" l="1"/>
  <c r="AE3352"/>
  <c r="AH3352" l="1"/>
  <c r="T3353"/>
  <c r="AG3353" l="1"/>
  <c r="S3354"/>
  <c r="R3355" s="1"/>
  <c r="AJ3352"/>
  <c r="AI3352" s="1"/>
  <c r="V3353"/>
  <c r="X3353" s="1"/>
  <c r="Z3353" s="1"/>
  <c r="U3353"/>
  <c r="W3353" s="1"/>
  <c r="Y3353" s="1"/>
  <c r="AB3353" l="1"/>
  <c r="AD3353" s="1"/>
  <c r="AA3353"/>
  <c r="AC3353" s="1"/>
  <c r="AE3353" l="1"/>
  <c r="AH3353" s="1"/>
  <c r="AJ3353" s="1"/>
  <c r="AF3353"/>
  <c r="T3354"/>
  <c r="AI3353" l="1"/>
  <c r="AG3354"/>
  <c r="S3355"/>
  <c r="R3356" s="1"/>
  <c r="U3354"/>
  <c r="W3354" s="1"/>
  <c r="Y3354" s="1"/>
  <c r="V3354"/>
  <c r="X3354" s="1"/>
  <c r="AB3354" s="1"/>
  <c r="AA3354" l="1"/>
  <c r="AC3354" s="1"/>
  <c r="Z3354"/>
  <c r="AD3354" s="1"/>
  <c r="AE3354" l="1"/>
  <c r="AF3354"/>
  <c r="AH3354" l="1"/>
  <c r="T3355"/>
  <c r="AG3355" l="1"/>
  <c r="S3356"/>
  <c r="R3357" s="1"/>
  <c r="V3355"/>
  <c r="X3355" s="1"/>
  <c r="Z3355" s="1"/>
  <c r="U3355"/>
  <c r="W3355" s="1"/>
  <c r="Y3355" s="1"/>
  <c r="AJ3354"/>
  <c r="AI3354" s="1"/>
  <c r="AA3355" l="1"/>
  <c r="AC3355" s="1"/>
  <c r="AB3355"/>
  <c r="AD3355" s="1"/>
  <c r="AF3355" l="1"/>
  <c r="AE3355"/>
  <c r="AH3355" s="1"/>
  <c r="AJ3355" s="1"/>
  <c r="AI3355" s="1"/>
  <c r="T3356"/>
  <c r="AG3356" l="1"/>
  <c r="S3357"/>
  <c r="R3358" s="1"/>
  <c r="U3356"/>
  <c r="W3356" s="1"/>
  <c r="Y3356" s="1"/>
  <c r="V3356"/>
  <c r="X3356" s="1"/>
  <c r="Z3356" s="1"/>
  <c r="AB3356" l="1"/>
  <c r="AD3356" s="1"/>
  <c r="AA3356"/>
  <c r="AC3356" s="1"/>
  <c r="AE3356" l="1"/>
  <c r="AF3356"/>
  <c r="AH3356" l="1"/>
  <c r="T3357"/>
  <c r="AG3357" l="1"/>
  <c r="S3358"/>
  <c r="R3359" s="1"/>
  <c r="AJ3356"/>
  <c r="AI3356" s="1"/>
  <c r="V3357"/>
  <c r="X3357" s="1"/>
  <c r="Z3357" s="1"/>
  <c r="U3357"/>
  <c r="W3357" s="1"/>
  <c r="Y3357" s="1"/>
  <c r="AB3357" l="1"/>
  <c r="AD3357" s="1"/>
  <c r="AA3357"/>
  <c r="AC3357" s="1"/>
  <c r="AF3357" l="1"/>
  <c r="AE3357"/>
  <c r="AH3357" s="1"/>
  <c r="AJ3357" s="1"/>
  <c r="T3358"/>
  <c r="AI3357" l="1"/>
  <c r="AG3358"/>
  <c r="S3359"/>
  <c r="R3360" s="1"/>
  <c r="U3358"/>
  <c r="W3358" s="1"/>
  <c r="Y3358" s="1"/>
  <c r="V3358"/>
  <c r="X3358" s="1"/>
  <c r="Z3358" s="1"/>
  <c r="AB3358" l="1"/>
  <c r="AD3358" s="1"/>
  <c r="AA3358"/>
  <c r="AC3358" s="1"/>
  <c r="AF3358" l="1"/>
  <c r="AE3358"/>
  <c r="AH3358" l="1"/>
  <c r="T3359"/>
  <c r="AG3359" l="1"/>
  <c r="S3360"/>
  <c r="R3361" s="1"/>
  <c r="V3359"/>
  <c r="X3359" s="1"/>
  <c r="Z3359" s="1"/>
  <c r="U3359"/>
  <c r="W3359" s="1"/>
  <c r="Y3359" s="1"/>
  <c r="AJ3358"/>
  <c r="AI3358" s="1"/>
  <c r="AA3359" l="1"/>
  <c r="AC3359" s="1"/>
  <c r="AB3359"/>
  <c r="AD3359" s="1"/>
  <c r="AF3359" l="1"/>
  <c r="AE3359"/>
  <c r="AH3359" l="1"/>
  <c r="T3360"/>
  <c r="AG3360" l="1"/>
  <c r="S3361"/>
  <c r="R3362" s="1"/>
  <c r="V3360"/>
  <c r="X3360" s="1"/>
  <c r="Z3360" s="1"/>
  <c r="U3360"/>
  <c r="W3360" s="1"/>
  <c r="Y3360" s="1"/>
  <c r="AJ3359"/>
  <c r="AI3359" s="1"/>
  <c r="AB3360" l="1"/>
  <c r="AD3360" s="1"/>
  <c r="AA3360"/>
  <c r="AC3360" s="1"/>
  <c r="AE3360" l="1"/>
  <c r="AH3360"/>
  <c r="T3361"/>
  <c r="AF3360"/>
  <c r="AG3361" l="1"/>
  <c r="S3362"/>
  <c r="R3363" s="1"/>
  <c r="V3361"/>
  <c r="X3361" s="1"/>
  <c r="Z3361" s="1"/>
  <c r="U3361"/>
  <c r="W3361" s="1"/>
  <c r="Y3361" s="1"/>
  <c r="AJ3360"/>
  <c r="AI3360" s="1"/>
  <c r="AB3361" l="1"/>
  <c r="AD3361" s="1"/>
  <c r="AA3361"/>
  <c r="AC3361" s="1"/>
  <c r="AF3361" l="1"/>
  <c r="AE3361"/>
  <c r="AH3361" l="1"/>
  <c r="T3362"/>
  <c r="AG3362" l="1"/>
  <c r="S3363"/>
  <c r="R3364" s="1"/>
  <c r="U3362"/>
  <c r="W3362" s="1"/>
  <c r="Y3362" s="1"/>
  <c r="V3362"/>
  <c r="X3362" s="1"/>
  <c r="Z3362" s="1"/>
  <c r="AJ3361"/>
  <c r="AI3361" s="1"/>
  <c r="AB3362" l="1"/>
  <c r="AD3362" s="1"/>
  <c r="AA3362"/>
  <c r="AC3362" s="1"/>
  <c r="AE3362" l="1"/>
  <c r="AF3362"/>
  <c r="AH3362" l="1"/>
  <c r="T3363"/>
  <c r="AG3363" l="1"/>
  <c r="S3364"/>
  <c r="R3365" s="1"/>
  <c r="U3363"/>
  <c r="W3363" s="1"/>
  <c r="Y3363" s="1"/>
  <c r="V3363"/>
  <c r="X3363" s="1"/>
  <c r="AB3363" s="1"/>
  <c r="AJ3362"/>
  <c r="AI3362" s="1"/>
  <c r="AA3363" l="1"/>
  <c r="AC3363" s="1"/>
  <c r="Z3363"/>
  <c r="AD3363" s="1"/>
  <c r="AF3363" l="1"/>
  <c r="AE3363"/>
  <c r="AH3363" l="1"/>
  <c r="T3364"/>
  <c r="AG3364" l="1"/>
  <c r="S3365"/>
  <c r="R3366" s="1"/>
  <c r="U3364"/>
  <c r="W3364" s="1"/>
  <c r="Y3364" s="1"/>
  <c r="V3364"/>
  <c r="X3364" s="1"/>
  <c r="Z3364" s="1"/>
  <c r="AJ3363"/>
  <c r="AI3363" s="1"/>
  <c r="AA3364" l="1"/>
  <c r="AC3364" s="1"/>
  <c r="AB3364"/>
  <c r="AD3364" s="1"/>
  <c r="AE3364" l="1"/>
  <c r="AF3364"/>
  <c r="AH3364" l="1"/>
  <c r="T3365"/>
  <c r="AG3365" l="1"/>
  <c r="S3366"/>
  <c r="R3367" s="1"/>
  <c r="U3365"/>
  <c r="W3365" s="1"/>
  <c r="Y3365" s="1"/>
  <c r="V3365"/>
  <c r="X3365" s="1"/>
  <c r="AB3365" s="1"/>
  <c r="AJ3364"/>
  <c r="AI3364" s="1"/>
  <c r="AA3365" l="1"/>
  <c r="AC3365" s="1"/>
  <c r="Z3365"/>
  <c r="AD3365" s="1"/>
  <c r="AF3365" l="1"/>
  <c r="AE3365"/>
  <c r="AH3365" l="1"/>
  <c r="T3366"/>
  <c r="AG3366" l="1"/>
  <c r="S3367"/>
  <c r="R3368" s="1"/>
  <c r="V3366"/>
  <c r="X3366" s="1"/>
  <c r="Z3366" s="1"/>
  <c r="U3366"/>
  <c r="W3366" s="1"/>
  <c r="Y3366" s="1"/>
  <c r="AJ3365"/>
  <c r="AI3365" s="1"/>
  <c r="AA3366" l="1"/>
  <c r="AC3366" s="1"/>
  <c r="AB3366"/>
  <c r="AD3366" s="1"/>
  <c r="AE3366" l="1"/>
  <c r="AF3366"/>
  <c r="AH3366" l="1"/>
  <c r="T3367"/>
  <c r="AG3367" l="1"/>
  <c r="S3368"/>
  <c r="R3369" s="1"/>
  <c r="U3367"/>
  <c r="W3367" s="1"/>
  <c r="Y3367" s="1"/>
  <c r="V3367"/>
  <c r="X3367" s="1"/>
  <c r="Z3367" s="1"/>
  <c r="AJ3366"/>
  <c r="H39" i="11" s="1"/>
  <c r="AB3367" i="10" l="1"/>
  <c r="AD3367" s="1"/>
  <c r="AA3367"/>
  <c r="AC3367" s="1"/>
  <c r="AI3366"/>
  <c r="G39" i="11" s="1"/>
  <c r="AF3367" i="10" l="1"/>
  <c r="AE3367"/>
  <c r="AH3367" l="1"/>
  <c r="T3368"/>
  <c r="AG3368" l="1"/>
  <c r="S3369"/>
  <c r="R3370" s="1"/>
  <c r="AJ3367"/>
  <c r="AI3367" s="1"/>
  <c r="U3368"/>
  <c r="W3368" s="1"/>
  <c r="Y3368" s="1"/>
  <c r="V3368"/>
  <c r="X3368" s="1"/>
  <c r="Z3368" s="1"/>
  <c r="AB3368" l="1"/>
  <c r="AD3368" s="1"/>
  <c r="AA3368"/>
  <c r="AC3368" s="1"/>
  <c r="AF3368" l="1"/>
  <c r="AE3368"/>
  <c r="AH3368" l="1"/>
  <c r="T3369"/>
  <c r="AG3369" l="1"/>
  <c r="S3370"/>
  <c r="R3371" s="1"/>
  <c r="U3369"/>
  <c r="W3369" s="1"/>
  <c r="Y3369" s="1"/>
  <c r="V3369"/>
  <c r="X3369" s="1"/>
  <c r="Z3369" s="1"/>
  <c r="AJ3368"/>
  <c r="AI3368" s="1"/>
  <c r="AB3369" l="1"/>
  <c r="AD3369" s="1"/>
  <c r="AA3369"/>
  <c r="AC3369" s="1"/>
  <c r="AE3369" l="1"/>
  <c r="AF3369"/>
  <c r="AH3369" l="1"/>
  <c r="T3370"/>
  <c r="AG3370" l="1"/>
  <c r="S3371"/>
  <c r="R3372" s="1"/>
  <c r="V3370"/>
  <c r="X3370" s="1"/>
  <c r="Z3370" s="1"/>
  <c r="U3370"/>
  <c r="W3370" s="1"/>
  <c r="Y3370" s="1"/>
  <c r="AJ3369"/>
  <c r="AI3369" s="1"/>
  <c r="AB3370" l="1"/>
  <c r="AD3370" s="1"/>
  <c r="AA3370"/>
  <c r="AC3370" s="1"/>
  <c r="AF3370" l="1"/>
  <c r="AE3370"/>
  <c r="AH3370" l="1"/>
  <c r="T3371"/>
  <c r="AG3371" l="1"/>
  <c r="S3372"/>
  <c r="R3373" s="1"/>
  <c r="AJ3370"/>
  <c r="AI3370" s="1"/>
  <c r="U3371"/>
  <c r="W3371" s="1"/>
  <c r="Y3371" s="1"/>
  <c r="V3371"/>
  <c r="X3371" s="1"/>
  <c r="Z3371" s="1"/>
  <c r="AB3371" l="1"/>
  <c r="AD3371" s="1"/>
  <c r="AA3371"/>
  <c r="AC3371" s="1"/>
  <c r="AF3371" l="1"/>
  <c r="AE3371"/>
  <c r="AH3371" s="1"/>
  <c r="AJ3371" s="1"/>
  <c r="T3372"/>
  <c r="AI3371" l="1"/>
  <c r="AG3372"/>
  <c r="S3373"/>
  <c r="R3374" s="1"/>
  <c r="V3372"/>
  <c r="X3372" s="1"/>
  <c r="Z3372" s="1"/>
  <c r="U3372"/>
  <c r="W3372" s="1"/>
  <c r="Y3372" s="1"/>
  <c r="AB3372" l="1"/>
  <c r="AD3372" s="1"/>
  <c r="AA3372"/>
  <c r="AC3372" s="1"/>
  <c r="AF3372" l="1"/>
  <c r="AE3372"/>
  <c r="AH3372" l="1"/>
  <c r="T3373"/>
  <c r="AG3373" l="1"/>
  <c r="S3374"/>
  <c r="R3375" s="1"/>
  <c r="AJ3372"/>
  <c r="AI3372" s="1"/>
  <c r="U3373"/>
  <c r="W3373" s="1"/>
  <c r="Y3373" s="1"/>
  <c r="V3373"/>
  <c r="X3373" s="1"/>
  <c r="AB3373" s="1"/>
  <c r="AA3373" l="1"/>
  <c r="AC3373" s="1"/>
  <c r="Z3373"/>
  <c r="AD3373" s="1"/>
  <c r="AE3373" l="1"/>
  <c r="AF3373"/>
  <c r="AH3373" l="1"/>
  <c r="T3374"/>
  <c r="AG3374" l="1"/>
  <c r="S3375"/>
  <c r="R3376" s="1"/>
  <c r="V3374"/>
  <c r="X3374" s="1"/>
  <c r="Z3374" s="1"/>
  <c r="U3374"/>
  <c r="W3374" s="1"/>
  <c r="Y3374" s="1"/>
  <c r="AJ3373"/>
  <c r="AI3373" s="1"/>
  <c r="AB3374" l="1"/>
  <c r="AD3374" s="1"/>
  <c r="AA3374"/>
  <c r="AC3374" s="1"/>
  <c r="AE3374" l="1"/>
  <c r="AF3374"/>
  <c r="AH3374" l="1"/>
  <c r="T3375"/>
  <c r="AG3375" l="1"/>
  <c r="S3376"/>
  <c r="R3377" s="1"/>
  <c r="U3375"/>
  <c r="W3375" s="1"/>
  <c r="AA3375" s="1"/>
  <c r="V3375"/>
  <c r="X3375" s="1"/>
  <c r="Z3375" s="1"/>
  <c r="AJ3374"/>
  <c r="AI3374" s="1"/>
  <c r="AB3375" l="1"/>
  <c r="AD3375" s="1"/>
  <c r="Y3375"/>
  <c r="AC3375" s="1"/>
  <c r="AE3375" l="1"/>
  <c r="AF3375"/>
  <c r="AH3375" l="1"/>
  <c r="T3376"/>
  <c r="AG3376" l="1"/>
  <c r="S3377"/>
  <c r="R3378" s="1"/>
  <c r="V3376"/>
  <c r="X3376" s="1"/>
  <c r="Z3376" s="1"/>
  <c r="U3376"/>
  <c r="W3376" s="1"/>
  <c r="Y3376" s="1"/>
  <c r="AJ3375"/>
  <c r="AI3375" s="1"/>
  <c r="AB3376" l="1"/>
  <c r="AD3376" s="1"/>
  <c r="AA3376"/>
  <c r="AC3376" s="1"/>
  <c r="AF3376" l="1"/>
  <c r="AE3376"/>
  <c r="AH3376" s="1"/>
  <c r="AJ3376" s="1"/>
  <c r="T3377"/>
  <c r="AI3376" l="1"/>
  <c r="AG3377"/>
  <c r="S3378"/>
  <c r="R3379" s="1"/>
  <c r="U3377"/>
  <c r="W3377" s="1"/>
  <c r="Y3377" s="1"/>
  <c r="V3377"/>
  <c r="X3377" s="1"/>
  <c r="Z3377" s="1"/>
  <c r="AB3377" l="1"/>
  <c r="AD3377" s="1"/>
  <c r="AA3377"/>
  <c r="AC3377" s="1"/>
  <c r="AF3377" l="1"/>
  <c r="AE3377"/>
  <c r="T3378"/>
  <c r="AH3377"/>
  <c r="AG3378" l="1"/>
  <c r="S3379"/>
  <c r="R3380" s="1"/>
  <c r="V3378"/>
  <c r="X3378" s="1"/>
  <c r="Z3378" s="1"/>
  <c r="U3378"/>
  <c r="W3378" s="1"/>
  <c r="Y3378" s="1"/>
  <c r="AJ3377"/>
  <c r="AI3377" s="1"/>
  <c r="AB3378" l="1"/>
  <c r="AD3378" s="1"/>
  <c r="AA3378"/>
  <c r="AC3378" s="1"/>
  <c r="AE3378" l="1"/>
  <c r="AF3378"/>
  <c r="AH3378" l="1"/>
  <c r="T3379"/>
  <c r="AG3379" l="1"/>
  <c r="S3380"/>
  <c r="R3381" s="1"/>
  <c r="V3379"/>
  <c r="X3379" s="1"/>
  <c r="Z3379" s="1"/>
  <c r="U3379"/>
  <c r="W3379" s="1"/>
  <c r="Y3379" s="1"/>
  <c r="AJ3378"/>
  <c r="AI3378" s="1"/>
  <c r="AB3379" l="1"/>
  <c r="AD3379" s="1"/>
  <c r="AA3379"/>
  <c r="AC3379" s="1"/>
  <c r="AF3379" l="1"/>
  <c r="AE3379"/>
  <c r="AH3379" s="1"/>
  <c r="AJ3379" s="1"/>
  <c r="AI3379" s="1"/>
  <c r="T3380"/>
  <c r="AG3380" l="1"/>
  <c r="S3381"/>
  <c r="R3382" s="1"/>
  <c r="V3380"/>
  <c r="X3380" s="1"/>
  <c r="Z3380" s="1"/>
  <c r="U3380"/>
  <c r="W3380" s="1"/>
  <c r="Y3380" s="1"/>
  <c r="AB3380" l="1"/>
  <c r="AD3380" s="1"/>
  <c r="AA3380"/>
  <c r="AC3380" s="1"/>
  <c r="AE3380" l="1"/>
  <c r="AF3380"/>
  <c r="AH3380" l="1"/>
  <c r="T3381"/>
  <c r="AG3381" l="1"/>
  <c r="S3382"/>
  <c r="R3383" s="1"/>
  <c r="U3381"/>
  <c r="W3381" s="1"/>
  <c r="Y3381" s="1"/>
  <c r="V3381"/>
  <c r="X3381" s="1"/>
  <c r="Z3381" s="1"/>
  <c r="AJ3380"/>
  <c r="AI3380" s="1"/>
  <c r="AA3381" l="1"/>
  <c r="AC3381" s="1"/>
  <c r="AB3381"/>
  <c r="AD3381" s="1"/>
  <c r="AE3381" l="1"/>
  <c r="AF3381"/>
  <c r="AH3381" l="1"/>
  <c r="T3382"/>
  <c r="AG3382" l="1"/>
  <c r="S3383"/>
  <c r="R3384" s="1"/>
  <c r="AJ3381"/>
  <c r="AI3381" s="1"/>
  <c r="U3382"/>
  <c r="W3382" s="1"/>
  <c r="Y3382" s="1"/>
  <c r="V3382"/>
  <c r="X3382" s="1"/>
  <c r="Z3382" s="1"/>
  <c r="AA3382" l="1"/>
  <c r="AC3382" s="1"/>
  <c r="AB3382"/>
  <c r="AD3382" s="1"/>
  <c r="AE3382" l="1"/>
  <c r="AF3382"/>
  <c r="T3383"/>
  <c r="AH3382"/>
  <c r="AG3383" l="1"/>
  <c r="S3384"/>
  <c r="R3385" s="1"/>
  <c r="AJ3382"/>
  <c r="AI3382" s="1"/>
  <c r="U3383"/>
  <c r="W3383" s="1"/>
  <c r="Y3383" s="1"/>
  <c r="V3383"/>
  <c r="X3383" s="1"/>
  <c r="Z3383" s="1"/>
  <c r="AB3383" l="1"/>
  <c r="AD3383" s="1"/>
  <c r="AA3383"/>
  <c r="AC3383" s="1"/>
  <c r="AE3383" l="1"/>
  <c r="AF3383"/>
  <c r="AH3383" l="1"/>
  <c r="T3384"/>
  <c r="AG3384" l="1"/>
  <c r="S3385"/>
  <c r="R3386" s="1"/>
  <c r="AJ3383"/>
  <c r="AI3383" s="1"/>
  <c r="V3384"/>
  <c r="X3384" s="1"/>
  <c r="Z3384" s="1"/>
  <c r="U3384"/>
  <c r="W3384" s="1"/>
  <c r="Y3384" s="1"/>
  <c r="AB3384" l="1"/>
  <c r="AD3384" s="1"/>
  <c r="AA3384"/>
  <c r="AC3384" s="1"/>
  <c r="AF3384" l="1"/>
  <c r="AE3384"/>
  <c r="AH3384" s="1"/>
  <c r="AJ3384" s="1"/>
  <c r="T3385"/>
  <c r="AI3384" l="1"/>
  <c r="AG3385"/>
  <c r="S3386"/>
  <c r="R3387" s="1"/>
  <c r="U3385"/>
  <c r="W3385" s="1"/>
  <c r="Y3385" s="1"/>
  <c r="V3385"/>
  <c r="X3385" s="1"/>
  <c r="Z3385" s="1"/>
  <c r="AB3385" l="1"/>
  <c r="AD3385" s="1"/>
  <c r="AA3385"/>
  <c r="AC3385" s="1"/>
  <c r="AE3385" l="1"/>
  <c r="AH3385" s="1"/>
  <c r="AJ3385" s="1"/>
  <c r="AF3385"/>
  <c r="T3386"/>
  <c r="AI3385" l="1"/>
  <c r="AG3386"/>
  <c r="S3387"/>
  <c r="R3388" s="1"/>
  <c r="U3386"/>
  <c r="W3386" s="1"/>
  <c r="Y3386" s="1"/>
  <c r="V3386"/>
  <c r="X3386" s="1"/>
  <c r="Z3386" s="1"/>
  <c r="AB3386" l="1"/>
  <c r="AD3386" s="1"/>
  <c r="AA3386"/>
  <c r="AC3386" s="1"/>
  <c r="AE3386" l="1"/>
  <c r="AH3386" s="1"/>
  <c r="AJ3386" s="1"/>
  <c r="AF3386"/>
  <c r="T3387"/>
  <c r="AI3386" l="1"/>
  <c r="AG3387"/>
  <c r="S3388"/>
  <c r="R3389" s="1"/>
  <c r="V3387"/>
  <c r="X3387" s="1"/>
  <c r="Z3387" s="1"/>
  <c r="U3387"/>
  <c r="W3387" s="1"/>
  <c r="Y3387" s="1"/>
  <c r="AA3387" l="1"/>
  <c r="AC3387" s="1"/>
  <c r="AB3387"/>
  <c r="AD3387" s="1"/>
  <c r="AF3387" l="1"/>
  <c r="AE3387"/>
  <c r="AH3387" l="1"/>
  <c r="T3388"/>
  <c r="AG3388" l="1"/>
  <c r="S3389"/>
  <c r="R3390" s="1"/>
  <c r="AJ3387"/>
  <c r="AI3387" s="1"/>
  <c r="V3388"/>
  <c r="X3388" s="1"/>
  <c r="Z3388" s="1"/>
  <c r="U3388"/>
  <c r="W3388" s="1"/>
  <c r="Y3388" s="1"/>
  <c r="AB3388" l="1"/>
  <c r="AD3388" s="1"/>
  <c r="AA3388"/>
  <c r="AC3388" s="1"/>
  <c r="AF3388" l="1"/>
  <c r="AE3388"/>
  <c r="AH3388" s="1"/>
  <c r="AJ3388" s="1"/>
  <c r="T3389"/>
  <c r="AI3388" l="1"/>
  <c r="AG3389"/>
  <c r="S3390"/>
  <c r="R3391" s="1"/>
  <c r="V3389"/>
  <c r="X3389" s="1"/>
  <c r="Z3389" s="1"/>
  <c r="U3389"/>
  <c r="W3389" s="1"/>
  <c r="Y3389" s="1"/>
  <c r="AB3389" l="1"/>
  <c r="AD3389" s="1"/>
  <c r="AA3389"/>
  <c r="AC3389" s="1"/>
  <c r="AF3389" l="1"/>
  <c r="AE3389"/>
  <c r="AH3389" s="1"/>
  <c r="AJ3389" s="1"/>
  <c r="T3390"/>
  <c r="AI3389" l="1"/>
  <c r="AG3390"/>
  <c r="S3391"/>
  <c r="R3392" s="1"/>
  <c r="V3390"/>
  <c r="X3390" s="1"/>
  <c r="Z3390" s="1"/>
  <c r="U3390"/>
  <c r="W3390" s="1"/>
  <c r="Y3390" s="1"/>
  <c r="AB3390" l="1"/>
  <c r="AD3390" s="1"/>
  <c r="AA3390"/>
  <c r="AC3390" s="1"/>
  <c r="AF3390" l="1"/>
  <c r="AE3390"/>
  <c r="AH3390" l="1"/>
  <c r="T3391"/>
  <c r="AG3391" l="1"/>
  <c r="S3392"/>
  <c r="R3393" s="1"/>
  <c r="V3391"/>
  <c r="X3391" s="1"/>
  <c r="Z3391" s="1"/>
  <c r="U3391"/>
  <c r="W3391" s="1"/>
  <c r="Y3391" s="1"/>
  <c r="AJ3390"/>
  <c r="AI3390" s="1"/>
  <c r="AA3391" l="1"/>
  <c r="AC3391" s="1"/>
  <c r="AB3391"/>
  <c r="AD3391" s="1"/>
  <c r="AF3391" l="1"/>
  <c r="AE3391"/>
  <c r="AH3391" l="1"/>
  <c r="T3392"/>
  <c r="AG3392" l="1"/>
  <c r="S3393"/>
  <c r="R3394" s="1"/>
  <c r="U3392"/>
  <c r="W3392" s="1"/>
  <c r="Y3392" s="1"/>
  <c r="V3392"/>
  <c r="X3392" s="1"/>
  <c r="Z3392" s="1"/>
  <c r="AJ3391"/>
  <c r="AI3391" s="1"/>
  <c r="AB3392" l="1"/>
  <c r="AD3392" s="1"/>
  <c r="AA3392"/>
  <c r="AC3392" s="1"/>
  <c r="AE3392" l="1"/>
  <c r="AH3392"/>
  <c r="T3393"/>
  <c r="AF3392"/>
  <c r="AG3393" l="1"/>
  <c r="S3394"/>
  <c r="R3395" s="1"/>
  <c r="U3393"/>
  <c r="W3393" s="1"/>
  <c r="Y3393" s="1"/>
  <c r="V3393"/>
  <c r="X3393" s="1"/>
  <c r="Z3393" s="1"/>
  <c r="AJ3392"/>
  <c r="AI3392" s="1"/>
  <c r="AB3393" l="1"/>
  <c r="AD3393" s="1"/>
  <c r="AA3393"/>
  <c r="AC3393" s="1"/>
  <c r="AE3393" l="1"/>
  <c r="AH3393"/>
  <c r="T3394"/>
  <c r="AF3393"/>
  <c r="AG3394" l="1"/>
  <c r="S3395"/>
  <c r="R3396" s="1"/>
  <c r="U3394"/>
  <c r="W3394" s="1"/>
  <c r="Y3394" s="1"/>
  <c r="V3394"/>
  <c r="X3394" s="1"/>
  <c r="Z3394" s="1"/>
  <c r="AJ3393"/>
  <c r="AI3393" s="1"/>
  <c r="AA3394" l="1"/>
  <c r="AC3394" s="1"/>
  <c r="AB3394"/>
  <c r="AD3394" s="1"/>
  <c r="AF3394" l="1"/>
  <c r="AE3394"/>
  <c r="AH3394" s="1"/>
  <c r="AJ3394" s="1"/>
  <c r="T3395"/>
  <c r="AI3394" l="1"/>
  <c r="AG3395"/>
  <c r="S3396"/>
  <c r="R3397" s="1"/>
  <c r="V3395"/>
  <c r="X3395" s="1"/>
  <c r="Z3395" s="1"/>
  <c r="U3395"/>
  <c r="W3395" s="1"/>
  <c r="AA3395" s="1"/>
  <c r="AB3395" l="1"/>
  <c r="AD3395" s="1"/>
  <c r="Y3395"/>
  <c r="AC3395" s="1"/>
  <c r="AE3395" l="1"/>
  <c r="AF3395"/>
  <c r="AH3395" l="1"/>
  <c r="T3396"/>
  <c r="AG3396" l="1"/>
  <c r="S3397"/>
  <c r="R3398" s="1"/>
  <c r="U3396"/>
  <c r="W3396" s="1"/>
  <c r="Y3396" s="1"/>
  <c r="V3396"/>
  <c r="X3396" s="1"/>
  <c r="Z3396" s="1"/>
  <c r="AJ3395"/>
  <c r="AI3395" s="1"/>
  <c r="AB3396" l="1"/>
  <c r="AD3396" s="1"/>
  <c r="AA3396"/>
  <c r="AC3396" s="1"/>
  <c r="AF3396" l="1"/>
  <c r="AE3396"/>
  <c r="AH3396" s="1"/>
  <c r="AJ3396" s="1"/>
  <c r="AI3396" s="1"/>
  <c r="T3397"/>
  <c r="AG3397" l="1"/>
  <c r="S3398"/>
  <c r="R3399" s="1"/>
  <c r="V3397"/>
  <c r="X3397" s="1"/>
  <c r="Z3397" s="1"/>
  <c r="U3397"/>
  <c r="W3397" s="1"/>
  <c r="Y3397" s="1"/>
  <c r="AB3397" l="1"/>
  <c r="AD3397" s="1"/>
  <c r="AE3397" s="1"/>
  <c r="AA3397"/>
  <c r="AC3397" s="1"/>
  <c r="AH3397" l="1"/>
  <c r="T3398"/>
  <c r="AF3397"/>
  <c r="AG3398" l="1"/>
  <c r="S3399"/>
  <c r="R3400" s="1"/>
  <c r="AJ3397"/>
  <c r="AI3397" s="1"/>
  <c r="U3398"/>
  <c r="W3398" s="1"/>
  <c r="Y3398" s="1"/>
  <c r="V3398"/>
  <c r="X3398" s="1"/>
  <c r="Z3398" s="1"/>
  <c r="AA3398" l="1"/>
  <c r="AC3398" s="1"/>
  <c r="AB3398"/>
  <c r="AD3398" s="1"/>
  <c r="AE3398" l="1"/>
  <c r="AH3398" s="1"/>
  <c r="AJ3398" s="1"/>
  <c r="AF3398"/>
  <c r="T3399"/>
  <c r="AI3398" l="1"/>
  <c r="AG3399"/>
  <c r="S3400"/>
  <c r="R3401" s="1"/>
  <c r="U3399"/>
  <c r="W3399" s="1"/>
  <c r="Y3399" s="1"/>
  <c r="V3399"/>
  <c r="X3399" s="1"/>
  <c r="Z3399" s="1"/>
  <c r="AB3399" l="1"/>
  <c r="AD3399" s="1"/>
  <c r="AA3399"/>
  <c r="AC3399" s="1"/>
  <c r="AF3399" l="1"/>
  <c r="AE3399"/>
  <c r="AH3399" l="1"/>
  <c r="T3400"/>
  <c r="AG3400" l="1"/>
  <c r="S3401"/>
  <c r="R3402" s="1"/>
  <c r="V3400"/>
  <c r="X3400" s="1"/>
  <c r="Z3400" s="1"/>
  <c r="U3400"/>
  <c r="W3400" s="1"/>
  <c r="Y3400" s="1"/>
  <c r="AJ3399"/>
  <c r="AI3399" s="1"/>
  <c r="AB3400" l="1"/>
  <c r="AD3400" s="1"/>
  <c r="AA3400"/>
  <c r="AC3400" s="1"/>
  <c r="AF3400" l="1"/>
  <c r="AE3400"/>
  <c r="AH3400" s="1"/>
  <c r="AJ3400" s="1"/>
  <c r="AI3400" s="1"/>
  <c r="T3401"/>
  <c r="AG3401" l="1"/>
  <c r="S3402"/>
  <c r="R3403" s="1"/>
  <c r="V3401"/>
  <c r="X3401" s="1"/>
  <c r="Z3401" s="1"/>
  <c r="U3401"/>
  <c r="W3401" s="1"/>
  <c r="Y3401" s="1"/>
  <c r="AB3401" l="1"/>
  <c r="AD3401" s="1"/>
  <c r="AA3401"/>
  <c r="AC3401" s="1"/>
  <c r="AE3401" l="1"/>
  <c r="AF3401"/>
  <c r="AH3401" l="1"/>
  <c r="T3402"/>
  <c r="AG3402" l="1"/>
  <c r="S3403"/>
  <c r="R3404" s="1"/>
  <c r="AJ3401"/>
  <c r="AI3401" s="1"/>
  <c r="V3402"/>
  <c r="X3402" s="1"/>
  <c r="Z3402" s="1"/>
  <c r="U3402"/>
  <c r="W3402" s="1"/>
  <c r="Y3402" s="1"/>
  <c r="AB3402" l="1"/>
  <c r="AD3402" s="1"/>
  <c r="AA3402"/>
  <c r="AC3402" s="1"/>
  <c r="AE3402" l="1"/>
  <c r="AH3402" s="1"/>
  <c r="AJ3402" s="1"/>
  <c r="AF3402"/>
  <c r="T3403"/>
  <c r="AI3402" l="1"/>
  <c r="AG3403"/>
  <c r="S3404"/>
  <c r="R3405" s="1"/>
  <c r="U3403"/>
  <c r="W3403" s="1"/>
  <c r="Y3403" s="1"/>
  <c r="V3403"/>
  <c r="X3403" s="1"/>
  <c r="Z3403" s="1"/>
  <c r="AB3403" l="1"/>
  <c r="AD3403" s="1"/>
  <c r="AA3403"/>
  <c r="AC3403" s="1"/>
  <c r="AE3403" l="1"/>
  <c r="T3404" s="1"/>
  <c r="AF3403"/>
  <c r="AG3404" l="1"/>
  <c r="S3405"/>
  <c r="R3406" s="1"/>
  <c r="AH3403"/>
  <c r="AJ3403" s="1"/>
  <c r="V3404"/>
  <c r="X3404" s="1"/>
  <c r="Z3404" s="1"/>
  <c r="U3404"/>
  <c r="W3404" s="1"/>
  <c r="Y3404" s="1"/>
  <c r="AB3404" l="1"/>
  <c r="AD3404" s="1"/>
  <c r="AA3404"/>
  <c r="AC3404" s="1"/>
  <c r="AI3403"/>
  <c r="AE3404" l="1"/>
  <c r="AH3404" s="1"/>
  <c r="AJ3404" s="1"/>
  <c r="AF3404"/>
  <c r="T3405"/>
  <c r="AI3404" l="1"/>
  <c r="AG3405"/>
  <c r="S3406"/>
  <c r="R3407" s="1"/>
  <c r="V3405"/>
  <c r="X3405" s="1"/>
  <c r="Z3405" s="1"/>
  <c r="U3405"/>
  <c r="W3405" s="1"/>
  <c r="Y3405" s="1"/>
  <c r="AB3405" l="1"/>
  <c r="AD3405" s="1"/>
  <c r="AA3405"/>
  <c r="AC3405" s="1"/>
  <c r="AF3405" l="1"/>
  <c r="AE3405"/>
  <c r="AH3405" s="1"/>
  <c r="AJ3405" s="1"/>
  <c r="AI3405" s="1"/>
  <c r="T3406"/>
  <c r="AG3406" l="1"/>
  <c r="S3407"/>
  <c r="R3408" s="1"/>
  <c r="U3406"/>
  <c r="W3406" s="1"/>
  <c r="Y3406" s="1"/>
  <c r="V3406"/>
  <c r="X3406" s="1"/>
  <c r="Z3406" s="1"/>
  <c r="AB3406" l="1"/>
  <c r="AD3406" s="1"/>
  <c r="AA3406"/>
  <c r="AC3406" s="1"/>
  <c r="AF3406" l="1"/>
  <c r="AE3406"/>
  <c r="AH3406" l="1"/>
  <c r="T3407"/>
  <c r="AG3407" l="1"/>
  <c r="S3408"/>
  <c r="R3409" s="1"/>
  <c r="AJ3406"/>
  <c r="AI3406" s="1"/>
  <c r="U3407"/>
  <c r="W3407" s="1"/>
  <c r="Y3407" s="1"/>
  <c r="V3407"/>
  <c r="X3407" s="1"/>
  <c r="Z3407" s="1"/>
  <c r="AA3407" l="1"/>
  <c r="AC3407" s="1"/>
  <c r="AB3407"/>
  <c r="AD3407" s="1"/>
  <c r="AE3407" l="1"/>
  <c r="AH3407" s="1"/>
  <c r="AJ3407" s="1"/>
  <c r="AF3407"/>
  <c r="T3408"/>
  <c r="AI3407" l="1"/>
  <c r="AG3408"/>
  <c r="S3409"/>
  <c r="R3410" s="1"/>
  <c r="V3408"/>
  <c r="X3408" s="1"/>
  <c r="Z3408" s="1"/>
  <c r="U3408"/>
  <c r="W3408" s="1"/>
  <c r="Y3408" s="1"/>
  <c r="AB3408" l="1"/>
  <c r="AD3408" s="1"/>
  <c r="AA3408"/>
  <c r="AC3408" s="1"/>
  <c r="AF3408" l="1"/>
  <c r="AE3408"/>
  <c r="AH3408" s="1"/>
  <c r="AJ3408" s="1"/>
  <c r="T3409"/>
  <c r="AI3408" l="1"/>
  <c r="AG3409"/>
  <c r="S3410"/>
  <c r="R3411" s="1"/>
  <c r="V3409"/>
  <c r="X3409" s="1"/>
  <c r="Z3409" s="1"/>
  <c r="U3409"/>
  <c r="W3409" s="1"/>
  <c r="Y3409" s="1"/>
  <c r="AB3409" l="1"/>
  <c r="AD3409" s="1"/>
  <c r="AA3409"/>
  <c r="AC3409" s="1"/>
  <c r="AE3409" l="1"/>
  <c r="AH3409"/>
  <c r="T3410"/>
  <c r="AF3409"/>
  <c r="AG3410" l="1"/>
  <c r="S3411"/>
  <c r="R3412" s="1"/>
  <c r="V3410"/>
  <c r="X3410" s="1"/>
  <c r="Z3410" s="1"/>
  <c r="U3410"/>
  <c r="W3410" s="1"/>
  <c r="Y3410" s="1"/>
  <c r="AJ3409"/>
  <c r="AI3409" s="1"/>
  <c r="AB3410" l="1"/>
  <c r="AD3410" s="1"/>
  <c r="AA3410"/>
  <c r="AC3410" s="1"/>
  <c r="AE3410" l="1"/>
  <c r="AF3410"/>
  <c r="AH3410" l="1"/>
  <c r="T3411"/>
  <c r="AG3411" l="1"/>
  <c r="S3412"/>
  <c r="R3413" s="1"/>
  <c r="AI3410"/>
  <c r="AJ3410"/>
  <c r="U3411"/>
  <c r="W3411" s="1"/>
  <c r="Y3411" s="1"/>
  <c r="V3411"/>
  <c r="X3411" s="1"/>
  <c r="Z3411" s="1"/>
  <c r="AB3411" l="1"/>
  <c r="AD3411" s="1"/>
  <c r="AA3411"/>
  <c r="AC3411" s="1"/>
  <c r="AE3411" l="1"/>
  <c r="AF3411"/>
  <c r="AH3411" l="1"/>
  <c r="T3412"/>
  <c r="AG3412" l="1"/>
  <c r="S3413"/>
  <c r="R3414" s="1"/>
  <c r="AJ3411"/>
  <c r="AI3411" s="1"/>
  <c r="U3412"/>
  <c r="W3412" s="1"/>
  <c r="Y3412" s="1"/>
  <c r="V3412"/>
  <c r="X3412" s="1"/>
  <c r="Z3412" s="1"/>
  <c r="AB3412" l="1"/>
  <c r="AD3412" s="1"/>
  <c r="AA3412"/>
  <c r="AC3412" s="1"/>
  <c r="AF3412" l="1"/>
  <c r="AE3412"/>
  <c r="AH3412" s="1"/>
  <c r="AJ3412" s="1"/>
  <c r="T3413"/>
  <c r="AI3412" l="1"/>
  <c r="AG3413"/>
  <c r="S3414"/>
  <c r="R3415" s="1"/>
  <c r="V3413"/>
  <c r="X3413" s="1"/>
  <c r="Z3413" s="1"/>
  <c r="U3413"/>
  <c r="W3413" s="1"/>
  <c r="Y3413" s="1"/>
  <c r="AA3413" l="1"/>
  <c r="AC3413" s="1"/>
  <c r="AB3413"/>
  <c r="AD3413" s="1"/>
  <c r="AF3413" l="1"/>
  <c r="AE3413"/>
  <c r="AH3413" s="1"/>
  <c r="AJ3413" s="1"/>
  <c r="AI3413" s="1"/>
  <c r="T3414"/>
  <c r="AG3414" l="1"/>
  <c r="S3415"/>
  <c r="R3416" s="1"/>
  <c r="V3414"/>
  <c r="X3414" s="1"/>
  <c r="Z3414" s="1"/>
  <c r="U3414"/>
  <c r="W3414" s="1"/>
  <c r="Y3414" s="1"/>
  <c r="AB3414" l="1"/>
  <c r="AD3414" s="1"/>
  <c r="AA3414"/>
  <c r="AC3414" s="1"/>
  <c r="AF3414" l="1"/>
  <c r="AE3414"/>
  <c r="AH3414"/>
  <c r="T3415"/>
  <c r="AG3415" l="1"/>
  <c r="S3416"/>
  <c r="R3417" s="1"/>
  <c r="U3415"/>
  <c r="W3415" s="1"/>
  <c r="Y3415" s="1"/>
  <c r="V3415"/>
  <c r="X3415" s="1"/>
  <c r="Z3415" s="1"/>
  <c r="AJ3414"/>
  <c r="AI3414" s="1"/>
  <c r="AA3415" l="1"/>
  <c r="AC3415" s="1"/>
  <c r="AB3415"/>
  <c r="AD3415" s="1"/>
  <c r="AE3415" l="1"/>
  <c r="AF3415"/>
  <c r="AH3415" l="1"/>
  <c r="T3416"/>
  <c r="AG3416" l="1"/>
  <c r="S3417"/>
  <c r="R3418" s="1"/>
  <c r="U3416"/>
  <c r="W3416" s="1"/>
  <c r="Y3416" s="1"/>
  <c r="V3416"/>
  <c r="X3416" s="1"/>
  <c r="Z3416" s="1"/>
  <c r="AJ3415"/>
  <c r="AI3415" s="1"/>
  <c r="AB3416" l="1"/>
  <c r="AD3416" s="1"/>
  <c r="AA3416"/>
  <c r="AC3416" s="1"/>
  <c r="AF3416" l="1"/>
  <c r="AE3416"/>
  <c r="AH3416" s="1"/>
  <c r="AJ3416" s="1"/>
  <c r="T3417"/>
  <c r="AI3416" l="1"/>
  <c r="AG3417"/>
  <c r="S3418"/>
  <c r="R3419" s="1"/>
  <c r="U3417"/>
  <c r="W3417" s="1"/>
  <c r="AA3417" s="1"/>
  <c r="V3417"/>
  <c r="X3417" s="1"/>
  <c r="Z3417" s="1"/>
  <c r="AB3417" l="1"/>
  <c r="AD3417" s="1"/>
  <c r="Y3417"/>
  <c r="AC3417" s="1"/>
  <c r="AF3417" l="1"/>
  <c r="AE3417"/>
  <c r="AH3417" l="1"/>
  <c r="T3418"/>
  <c r="AG3418" l="1"/>
  <c r="S3419"/>
  <c r="R3420" s="1"/>
  <c r="V3418"/>
  <c r="X3418" s="1"/>
  <c r="Z3418" s="1"/>
  <c r="U3418"/>
  <c r="W3418" s="1"/>
  <c r="Y3418" s="1"/>
  <c r="AJ3417"/>
  <c r="AI3417" s="1"/>
  <c r="AA3418" l="1"/>
  <c r="AC3418" s="1"/>
  <c r="AB3418"/>
  <c r="AD3418" s="1"/>
  <c r="AF3418" l="1"/>
  <c r="AE3418"/>
  <c r="AH3418" s="1"/>
  <c r="AJ3418" s="1"/>
  <c r="T3419"/>
  <c r="AI3418" l="1"/>
  <c r="AG3419"/>
  <c r="S3420"/>
  <c r="R3421" s="1"/>
  <c r="V3419"/>
  <c r="X3419" s="1"/>
  <c r="Z3419" s="1"/>
  <c r="U3419"/>
  <c r="W3419" s="1"/>
  <c r="Y3419" s="1"/>
  <c r="AB3419" l="1"/>
  <c r="AD3419" s="1"/>
  <c r="AA3419"/>
  <c r="AC3419" s="1"/>
  <c r="AF3419" l="1"/>
  <c r="AE3419"/>
  <c r="T3420" s="1"/>
  <c r="AG3420" l="1"/>
  <c r="S3421"/>
  <c r="R3422" s="1"/>
  <c r="AH3419"/>
  <c r="V3420"/>
  <c r="X3420" s="1"/>
  <c r="Z3420" s="1"/>
  <c r="U3420"/>
  <c r="W3420" s="1"/>
  <c r="Y3420" s="1"/>
  <c r="AB3420" l="1"/>
  <c r="AD3420" s="1"/>
  <c r="AA3420"/>
  <c r="AC3420" s="1"/>
  <c r="AJ3419"/>
  <c r="AI3419" s="1"/>
  <c r="AF3420" l="1"/>
  <c r="AE3420"/>
  <c r="AH3420" l="1"/>
  <c r="T3421"/>
  <c r="AG3421" l="1"/>
  <c r="S3422"/>
  <c r="R3423" s="1"/>
  <c r="V3421"/>
  <c r="X3421" s="1"/>
  <c r="Z3421" s="1"/>
  <c r="U3421"/>
  <c r="W3421" s="1"/>
  <c r="Y3421" s="1"/>
  <c r="AJ3420"/>
  <c r="AI3420" s="1"/>
  <c r="AB3421" l="1"/>
  <c r="AD3421" s="1"/>
  <c r="AA3421"/>
  <c r="AC3421" s="1"/>
  <c r="AF3421" l="1"/>
  <c r="AE3421"/>
  <c r="AH3421" l="1"/>
  <c r="T3422"/>
  <c r="AG3422" l="1"/>
  <c r="S3423"/>
  <c r="R3424" s="1"/>
  <c r="U3422"/>
  <c r="W3422" s="1"/>
  <c r="Y3422" s="1"/>
  <c r="V3422"/>
  <c r="X3422" s="1"/>
  <c r="Z3422" s="1"/>
  <c r="AJ3421"/>
  <c r="AI3421" s="1"/>
  <c r="AB3422" l="1"/>
  <c r="AD3422" s="1"/>
  <c r="AA3422"/>
  <c r="AC3422" s="1"/>
  <c r="AE3422" l="1"/>
  <c r="AF3422"/>
  <c r="AH3422" l="1"/>
  <c r="T3423"/>
  <c r="AG3423" l="1"/>
  <c r="S3424"/>
  <c r="R3425" s="1"/>
  <c r="AJ3422"/>
  <c r="AI3422" s="1"/>
  <c r="U3423"/>
  <c r="W3423" s="1"/>
  <c r="Y3423" s="1"/>
  <c r="V3423"/>
  <c r="X3423" s="1"/>
  <c r="Z3423" s="1"/>
  <c r="AB3423" l="1"/>
  <c r="AD3423" s="1"/>
  <c r="AA3423"/>
  <c r="AC3423" s="1"/>
  <c r="AF3423" l="1"/>
  <c r="AE3423"/>
  <c r="T3424" s="1"/>
  <c r="AH3423"/>
  <c r="AG3424" l="1"/>
  <c r="S3425"/>
  <c r="R3426" s="1"/>
  <c r="U3424"/>
  <c r="W3424" s="1"/>
  <c r="Y3424" s="1"/>
  <c r="V3424"/>
  <c r="X3424" s="1"/>
  <c r="Z3424" s="1"/>
  <c r="AJ3423"/>
  <c r="AI3423" s="1"/>
  <c r="AB3424" l="1"/>
  <c r="AD3424" s="1"/>
  <c r="AA3424"/>
  <c r="AC3424" s="1"/>
  <c r="AF3424" s="1"/>
  <c r="T3425"/>
  <c r="AG3425" s="1"/>
  <c r="AE3424" l="1"/>
  <c r="AH3424" s="1"/>
  <c r="AJ3424" s="1"/>
  <c r="AI3424" s="1"/>
  <c r="S3426"/>
  <c r="R3427" s="1"/>
  <c r="U3425"/>
  <c r="W3425" s="1"/>
  <c r="Y3425" s="1"/>
  <c r="V3425"/>
  <c r="X3425" s="1"/>
  <c r="Z3425" s="1"/>
  <c r="AB3425" l="1"/>
  <c r="AD3425" s="1"/>
  <c r="AA3425"/>
  <c r="AC3425" s="1"/>
  <c r="AF3425" l="1"/>
  <c r="AE3425"/>
  <c r="AH3425" l="1"/>
  <c r="T3426"/>
  <c r="AG3426" l="1"/>
  <c r="S3427"/>
  <c r="R3428" s="1"/>
  <c r="V3426"/>
  <c r="X3426" s="1"/>
  <c r="Z3426" s="1"/>
  <c r="U3426"/>
  <c r="W3426" s="1"/>
  <c r="Y3426" s="1"/>
  <c r="AJ3425"/>
  <c r="AI3425" s="1"/>
  <c r="AA3426" l="1"/>
  <c r="AC3426" s="1"/>
  <c r="AB3426"/>
  <c r="AD3426" s="1"/>
  <c r="AE3426" l="1"/>
  <c r="AF3426"/>
  <c r="AH3426" l="1"/>
  <c r="T3427"/>
  <c r="AG3427" l="1"/>
  <c r="S3428"/>
  <c r="R3429" s="1"/>
  <c r="U3427"/>
  <c r="W3427" s="1"/>
  <c r="Y3427" s="1"/>
  <c r="V3427"/>
  <c r="X3427" s="1"/>
  <c r="Z3427" s="1"/>
  <c r="AJ3426"/>
  <c r="AI3426" s="1"/>
  <c r="AB3427" l="1"/>
  <c r="AD3427" s="1"/>
  <c r="AA3427"/>
  <c r="AC3427" s="1"/>
  <c r="AF3427" l="1"/>
  <c r="AE3427"/>
  <c r="AH3427" l="1"/>
  <c r="T3428"/>
  <c r="AG3428" l="1"/>
  <c r="S3429"/>
  <c r="R3430" s="1"/>
  <c r="AI3427"/>
  <c r="AJ3427"/>
  <c r="V3428"/>
  <c r="X3428" s="1"/>
  <c r="Z3428" s="1"/>
  <c r="U3428"/>
  <c r="W3428" s="1"/>
  <c r="Y3428" s="1"/>
  <c r="AB3428" l="1"/>
  <c r="AD3428" s="1"/>
  <c r="AA3428"/>
  <c r="AC3428" s="1"/>
  <c r="AE3428" l="1"/>
  <c r="AF3428"/>
  <c r="AH3428" l="1"/>
  <c r="T3429"/>
  <c r="AG3429" l="1"/>
  <c r="S3430"/>
  <c r="R3431" s="1"/>
  <c r="AJ3428"/>
  <c r="AI3428" s="1"/>
  <c r="V3429"/>
  <c r="X3429" s="1"/>
  <c r="Z3429" s="1"/>
  <c r="U3429"/>
  <c r="W3429" s="1"/>
  <c r="Y3429" s="1"/>
  <c r="AB3429" l="1"/>
  <c r="AD3429" s="1"/>
  <c r="AA3429"/>
  <c r="AC3429" s="1"/>
  <c r="AE3429" l="1"/>
  <c r="AF3429"/>
  <c r="AH3429" l="1"/>
  <c r="T3430"/>
  <c r="AG3430" l="1"/>
  <c r="S3431"/>
  <c r="R3432" s="1"/>
  <c r="AI3429"/>
  <c r="AJ3429"/>
  <c r="U3430"/>
  <c r="W3430" s="1"/>
  <c r="Y3430" s="1"/>
  <c r="V3430"/>
  <c r="X3430" s="1"/>
  <c r="AB3430" s="1"/>
  <c r="AA3430" l="1"/>
  <c r="AC3430" s="1"/>
  <c r="Z3430"/>
  <c r="AD3430" s="1"/>
  <c r="AE3430" l="1"/>
  <c r="AF3430"/>
  <c r="AH3430" l="1"/>
  <c r="T3431"/>
  <c r="AG3431" l="1"/>
  <c r="S3432"/>
  <c r="R3433" s="1"/>
  <c r="V3431"/>
  <c r="X3431" s="1"/>
  <c r="Z3431" s="1"/>
  <c r="U3431"/>
  <c r="W3431" s="1"/>
  <c r="Y3431" s="1"/>
  <c r="AJ3430"/>
  <c r="AI3430" s="1"/>
  <c r="AA3431" l="1"/>
  <c r="AC3431" s="1"/>
  <c r="AB3431"/>
  <c r="AD3431" s="1"/>
  <c r="AF3431" l="1"/>
  <c r="AE3431"/>
  <c r="AH3431" l="1"/>
  <c r="T3432"/>
  <c r="AG3432" l="1"/>
  <c r="S3433"/>
  <c r="R3434" s="1"/>
  <c r="U3432"/>
  <c r="W3432" s="1"/>
  <c r="Y3432" s="1"/>
  <c r="V3432"/>
  <c r="X3432" s="1"/>
  <c r="AB3432" s="1"/>
  <c r="AJ3431"/>
  <c r="AI3431" s="1"/>
  <c r="AA3432" l="1"/>
  <c r="AC3432" s="1"/>
  <c r="Z3432"/>
  <c r="AD3432" s="1"/>
  <c r="AE3432" l="1"/>
  <c r="AF3432"/>
  <c r="AH3432" l="1"/>
  <c r="T3433"/>
  <c r="AG3433" l="1"/>
  <c r="S3434"/>
  <c r="R3435" s="1"/>
  <c r="U3433"/>
  <c r="W3433" s="1"/>
  <c r="AA3433" s="1"/>
  <c r="V3433"/>
  <c r="X3433" s="1"/>
  <c r="Z3433" s="1"/>
  <c r="AJ3432"/>
  <c r="AI3432" s="1"/>
  <c r="AB3433" l="1"/>
  <c r="AD3433" s="1"/>
  <c r="Y3433"/>
  <c r="AC3433" s="1"/>
  <c r="AE3433" l="1"/>
  <c r="AF3433"/>
  <c r="AH3433" l="1"/>
  <c r="T3434"/>
  <c r="AG3434" l="1"/>
  <c r="S3435"/>
  <c r="R3436" s="1"/>
  <c r="U3434"/>
  <c r="W3434" s="1"/>
  <c r="Y3434" s="1"/>
  <c r="V3434"/>
  <c r="X3434" s="1"/>
  <c r="AB3434" s="1"/>
  <c r="AJ3433"/>
  <c r="AI3433" s="1"/>
  <c r="AA3434" l="1"/>
  <c r="AC3434" s="1"/>
  <c r="Z3434"/>
  <c r="AD3434" s="1"/>
  <c r="AF3434" l="1"/>
  <c r="AE3434"/>
  <c r="AH3434" l="1"/>
  <c r="T3435"/>
  <c r="AG3435" l="1"/>
  <c r="S3436"/>
  <c r="R3437" s="1"/>
  <c r="AJ3434"/>
  <c r="AI3434" s="1"/>
  <c r="V3435"/>
  <c r="X3435" s="1"/>
  <c r="Z3435" s="1"/>
  <c r="U3435"/>
  <c r="W3435" s="1"/>
  <c r="Y3435" s="1"/>
  <c r="AB3435" l="1"/>
  <c r="AD3435" s="1"/>
  <c r="AA3435"/>
  <c r="AC3435" s="1"/>
  <c r="AF3435" l="1"/>
  <c r="AE3435"/>
  <c r="AH3435" l="1"/>
  <c r="T3436"/>
  <c r="AG3436" l="1"/>
  <c r="S3437"/>
  <c r="R3438" s="1"/>
  <c r="U3436"/>
  <c r="W3436" s="1"/>
  <c r="Y3436" s="1"/>
  <c r="V3436"/>
  <c r="X3436" s="1"/>
  <c r="Z3436" s="1"/>
  <c r="AJ3435"/>
  <c r="AI3435" s="1"/>
  <c r="AB3436" l="1"/>
  <c r="AD3436" s="1"/>
  <c r="AA3436"/>
  <c r="AC3436" s="1"/>
  <c r="AE3436" l="1"/>
  <c r="AF3436"/>
  <c r="T3437"/>
  <c r="AH3436"/>
  <c r="AG3437" l="1"/>
  <c r="S3438"/>
  <c r="R3439" s="1"/>
  <c r="V3437"/>
  <c r="X3437" s="1"/>
  <c r="Z3437" s="1"/>
  <c r="U3437"/>
  <c r="W3437" s="1"/>
  <c r="Y3437" s="1"/>
  <c r="AJ3436"/>
  <c r="AI3436" s="1"/>
  <c r="AB3437" l="1"/>
  <c r="AD3437" s="1"/>
  <c r="AA3437"/>
  <c r="AC3437" s="1"/>
  <c r="AE3437" l="1"/>
  <c r="AF3437"/>
  <c r="AH3437" l="1"/>
  <c r="T3438"/>
  <c r="AG3438" l="1"/>
  <c r="S3439"/>
  <c r="R3440" s="1"/>
  <c r="AJ3437"/>
  <c r="AI3437" s="1"/>
  <c r="U3438"/>
  <c r="W3438" s="1"/>
  <c r="Y3438" s="1"/>
  <c r="V3438"/>
  <c r="X3438" s="1"/>
  <c r="Z3438" s="1"/>
  <c r="AB3438" l="1"/>
  <c r="AD3438" s="1"/>
  <c r="AA3438"/>
  <c r="AC3438" s="1"/>
  <c r="AE3438" l="1"/>
  <c r="AF3438"/>
  <c r="AH3438" l="1"/>
  <c r="T3439"/>
  <c r="AG3439" l="1"/>
  <c r="S3440"/>
  <c r="R3441" s="1"/>
  <c r="V3439"/>
  <c r="X3439" s="1"/>
  <c r="AB3439" s="1"/>
  <c r="U3439"/>
  <c r="W3439" s="1"/>
  <c r="AA3439" s="1"/>
  <c r="AJ3438"/>
  <c r="AI3438" s="1"/>
  <c r="Z3439" l="1"/>
  <c r="AD3439" s="1"/>
  <c r="Y3439"/>
  <c r="AC3439" s="1"/>
  <c r="AE3439" l="1"/>
  <c r="AF3439"/>
  <c r="AH3439" l="1"/>
  <c r="T3440"/>
  <c r="AG3440" l="1"/>
  <c r="S3441"/>
  <c r="R3442" s="1"/>
  <c r="V3440"/>
  <c r="X3440" s="1"/>
  <c r="Z3440" s="1"/>
  <c r="U3440"/>
  <c r="W3440" s="1"/>
  <c r="Y3440" s="1"/>
  <c r="AJ3439"/>
  <c r="AI3439" s="1"/>
  <c r="AB3440" l="1"/>
  <c r="AD3440" s="1"/>
  <c r="AA3440"/>
  <c r="AC3440" s="1"/>
  <c r="AE3440" l="1"/>
  <c r="AH3440" s="1"/>
  <c r="AJ3440" s="1"/>
  <c r="AF3440"/>
  <c r="T3441"/>
  <c r="AI3440" l="1"/>
  <c r="AG3441"/>
  <c r="S3442"/>
  <c r="R3443" s="1"/>
  <c r="V3441"/>
  <c r="X3441" s="1"/>
  <c r="Z3441" s="1"/>
  <c r="U3441"/>
  <c r="W3441" s="1"/>
  <c r="Y3441" s="1"/>
  <c r="AB3441" l="1"/>
  <c r="AD3441" s="1"/>
  <c r="AA3441"/>
  <c r="AC3441" s="1"/>
  <c r="AF3441" l="1"/>
  <c r="AE3441"/>
  <c r="AH3441" l="1"/>
  <c r="T3442"/>
  <c r="AG3442" l="1"/>
  <c r="S3443"/>
  <c r="R3444" s="1"/>
  <c r="V3442"/>
  <c r="X3442" s="1"/>
  <c r="Z3442" s="1"/>
  <c r="U3442"/>
  <c r="W3442" s="1"/>
  <c r="Y3442" s="1"/>
  <c r="AJ3441"/>
  <c r="AI3441" s="1"/>
  <c r="AA3442" l="1"/>
  <c r="AC3442" s="1"/>
  <c r="AB3442"/>
  <c r="AD3442" s="1"/>
  <c r="AF3442" l="1"/>
  <c r="AE3442"/>
  <c r="AH3442" s="1"/>
  <c r="AJ3442" s="1"/>
  <c r="T3443"/>
  <c r="AI3442" l="1"/>
  <c r="AG3443"/>
  <c r="S3444"/>
  <c r="R3445" s="1"/>
  <c r="V3443"/>
  <c r="X3443" s="1"/>
  <c r="Z3443" s="1"/>
  <c r="U3443"/>
  <c r="W3443" s="1"/>
  <c r="Y3443" s="1"/>
  <c r="AB3443" l="1"/>
  <c r="AD3443" s="1"/>
  <c r="AA3443"/>
  <c r="AC3443" s="1"/>
  <c r="AF3443" l="1"/>
  <c r="AE3443"/>
  <c r="AH3443" l="1"/>
  <c r="T3444"/>
  <c r="AG3444" l="1"/>
  <c r="S3445"/>
  <c r="R3446" s="1"/>
  <c r="V3444"/>
  <c r="X3444" s="1"/>
  <c r="Z3444" s="1"/>
  <c r="U3444"/>
  <c r="W3444" s="1"/>
  <c r="Y3444" s="1"/>
  <c r="AJ3443"/>
  <c r="AI3443" s="1"/>
  <c r="AB3444" l="1"/>
  <c r="AD3444" s="1"/>
  <c r="AA3444"/>
  <c r="AC3444" s="1"/>
  <c r="AE3444" l="1"/>
  <c r="AF3444"/>
  <c r="AH3444"/>
  <c r="T3445"/>
  <c r="AG3445" l="1"/>
  <c r="S3446"/>
  <c r="R3447" s="1"/>
  <c r="V3445"/>
  <c r="X3445" s="1"/>
  <c r="Z3445" s="1"/>
  <c r="U3445"/>
  <c r="W3445" s="1"/>
  <c r="Y3445" s="1"/>
  <c r="AJ3444"/>
  <c r="AI3444" s="1"/>
  <c r="AB3445" l="1"/>
  <c r="AD3445" s="1"/>
  <c r="AA3445"/>
  <c r="AC3445" s="1"/>
  <c r="AE3445" l="1"/>
  <c r="AH3445" s="1"/>
  <c r="AJ3445" s="1"/>
  <c r="AF3445"/>
  <c r="T3446"/>
  <c r="AI3445" l="1"/>
  <c r="AG3446"/>
  <c r="S3447"/>
  <c r="R3448" s="1"/>
  <c r="U3446"/>
  <c r="W3446" s="1"/>
  <c r="Y3446" s="1"/>
  <c r="V3446"/>
  <c r="X3446" s="1"/>
  <c r="Z3446" s="1"/>
  <c r="AB3446" l="1"/>
  <c r="AD3446" s="1"/>
  <c r="AA3446"/>
  <c r="AC3446" s="1"/>
  <c r="AE3446" l="1"/>
  <c r="AF3446"/>
  <c r="AH3446" l="1"/>
  <c r="T3447"/>
  <c r="AG3447" l="1"/>
  <c r="S3448"/>
  <c r="R3449" s="1"/>
  <c r="V3447"/>
  <c r="X3447" s="1"/>
  <c r="Z3447" s="1"/>
  <c r="U3447"/>
  <c r="W3447" s="1"/>
  <c r="Y3447" s="1"/>
  <c r="AJ3446"/>
  <c r="AI3446" s="1"/>
  <c r="AB3447" l="1"/>
  <c r="AD3447" s="1"/>
  <c r="AA3447"/>
  <c r="AC3447" s="1"/>
  <c r="AE3447" l="1"/>
  <c r="AH3447" s="1"/>
  <c r="AJ3447" s="1"/>
  <c r="AF3447"/>
  <c r="T3448"/>
  <c r="AI3447" l="1"/>
  <c r="AG3448"/>
  <c r="S3449"/>
  <c r="R3450" s="1"/>
  <c r="U3448"/>
  <c r="W3448" s="1"/>
  <c r="Y3448" s="1"/>
  <c r="V3448"/>
  <c r="X3448" s="1"/>
  <c r="Z3448" s="1"/>
  <c r="AB3448" l="1"/>
  <c r="AD3448" s="1"/>
  <c r="AA3448"/>
  <c r="AC3448" s="1"/>
  <c r="AF3448" l="1"/>
  <c r="AE3448"/>
  <c r="AH3448" l="1"/>
  <c r="T3449"/>
  <c r="AG3449" l="1"/>
  <c r="S3450"/>
  <c r="R3451" s="1"/>
  <c r="U3449"/>
  <c r="W3449" s="1"/>
  <c r="Y3449" s="1"/>
  <c r="V3449"/>
  <c r="X3449" s="1"/>
  <c r="Z3449" s="1"/>
  <c r="AJ3448"/>
  <c r="AI3448" s="1"/>
  <c r="AB3449" l="1"/>
  <c r="AD3449" s="1"/>
  <c r="AA3449"/>
  <c r="AC3449" s="1"/>
  <c r="AF3449" l="1"/>
  <c r="AE3449"/>
  <c r="AH3449" s="1"/>
  <c r="AJ3449" s="1"/>
  <c r="T3450"/>
  <c r="AI3449" l="1"/>
  <c r="AG3450"/>
  <c r="S3451"/>
  <c r="R3452" s="1"/>
  <c r="V3450"/>
  <c r="X3450" s="1"/>
  <c r="Z3450" s="1"/>
  <c r="U3450"/>
  <c r="W3450" s="1"/>
  <c r="Y3450" s="1"/>
  <c r="AB3450" l="1"/>
  <c r="AD3450" s="1"/>
  <c r="AA3450"/>
  <c r="AC3450" s="1"/>
  <c r="AE3450" l="1"/>
  <c r="AF3450"/>
  <c r="AH3450" l="1"/>
  <c r="T3451"/>
  <c r="AG3451" l="1"/>
  <c r="S3452"/>
  <c r="R3453" s="1"/>
  <c r="AI3450"/>
  <c r="AJ3450"/>
  <c r="U3451"/>
  <c r="W3451" s="1"/>
  <c r="Y3451" s="1"/>
  <c r="V3451"/>
  <c r="X3451" s="1"/>
  <c r="Z3451" s="1"/>
  <c r="AB3451" l="1"/>
  <c r="AD3451" s="1"/>
  <c r="AA3451"/>
  <c r="AC3451" s="1"/>
  <c r="AE3451" l="1"/>
  <c r="AH3451"/>
  <c r="T3452"/>
  <c r="AF3451"/>
  <c r="AG3452" l="1"/>
  <c r="S3453"/>
  <c r="R3454" s="1"/>
  <c r="U3452"/>
  <c r="W3452" s="1"/>
  <c r="Y3452" s="1"/>
  <c r="V3452"/>
  <c r="X3452" s="1"/>
  <c r="Z3452" s="1"/>
  <c r="AJ3451"/>
  <c r="AI3451" s="1"/>
  <c r="AA3452" l="1"/>
  <c r="AC3452" s="1"/>
  <c r="AB3452"/>
  <c r="AD3452" s="1"/>
  <c r="AE3452" l="1"/>
  <c r="AF3452"/>
  <c r="AH3452" l="1"/>
  <c r="T3453"/>
  <c r="AG3453" l="1"/>
  <c r="S3454"/>
  <c r="R3455" s="1"/>
  <c r="AJ3452"/>
  <c r="AI3452" s="1"/>
  <c r="U3453"/>
  <c r="W3453" s="1"/>
  <c r="Y3453" s="1"/>
  <c r="V3453"/>
  <c r="X3453" s="1"/>
  <c r="Z3453" s="1"/>
  <c r="AB3453" l="1"/>
  <c r="AD3453" s="1"/>
  <c r="AA3453"/>
  <c r="AC3453" s="1"/>
  <c r="AF3453" l="1"/>
  <c r="AE3453"/>
  <c r="AH3453" l="1"/>
  <c r="T3454"/>
  <c r="AG3454" l="1"/>
  <c r="S3455"/>
  <c r="R3456" s="1"/>
  <c r="AJ3453"/>
  <c r="AI3453" s="1"/>
  <c r="V3454"/>
  <c r="X3454" s="1"/>
  <c r="Z3454" s="1"/>
  <c r="U3454"/>
  <c r="W3454" s="1"/>
  <c r="Y3454" s="1"/>
  <c r="AB3454" l="1"/>
  <c r="AD3454" s="1"/>
  <c r="AA3454"/>
  <c r="AC3454" s="1"/>
  <c r="AF3454" l="1"/>
  <c r="AE3454"/>
  <c r="AH3454" l="1"/>
  <c r="T3455"/>
  <c r="AG3455" l="1"/>
  <c r="S3456"/>
  <c r="R3457" s="1"/>
  <c r="U3455"/>
  <c r="W3455" s="1"/>
  <c r="Y3455" s="1"/>
  <c r="V3455"/>
  <c r="X3455" s="1"/>
  <c r="Z3455" s="1"/>
  <c r="AJ3454"/>
  <c r="AI3454" s="1"/>
  <c r="AA3455" l="1"/>
  <c r="AC3455" s="1"/>
  <c r="AB3455"/>
  <c r="AD3455" s="1"/>
  <c r="AE3455" l="1"/>
  <c r="AH3455"/>
  <c r="T3456"/>
  <c r="AF3455"/>
  <c r="AG3456" l="1"/>
  <c r="S3457"/>
  <c r="R3458" s="1"/>
  <c r="U3456"/>
  <c r="W3456" s="1"/>
  <c r="Y3456" s="1"/>
  <c r="V3456"/>
  <c r="X3456" s="1"/>
  <c r="Z3456" s="1"/>
  <c r="AJ3455"/>
  <c r="AI3455" s="1"/>
  <c r="AB3456" l="1"/>
  <c r="AD3456" s="1"/>
  <c r="AA3456"/>
  <c r="AC3456" s="1"/>
  <c r="AE3456" l="1"/>
  <c r="AH3456"/>
  <c r="T3457"/>
  <c r="AF3456"/>
  <c r="AG3457" l="1"/>
  <c r="S3458"/>
  <c r="R3459" s="1"/>
  <c r="U3457"/>
  <c r="W3457" s="1"/>
  <c r="AA3457" s="1"/>
  <c r="V3457"/>
  <c r="X3457" s="1"/>
  <c r="Z3457" s="1"/>
  <c r="AJ3456"/>
  <c r="AI3456" s="1"/>
  <c r="AB3457" l="1"/>
  <c r="AD3457" s="1"/>
  <c r="Y3457"/>
  <c r="AC3457" s="1"/>
  <c r="AE3457" l="1"/>
  <c r="AF3457"/>
  <c r="AH3457" l="1"/>
  <c r="T3458"/>
  <c r="AG3458" l="1"/>
  <c r="S3459"/>
  <c r="R3460" s="1"/>
  <c r="AJ3457"/>
  <c r="AI3457" s="1"/>
  <c r="U3458"/>
  <c r="W3458" s="1"/>
  <c r="Y3458" s="1"/>
  <c r="V3458"/>
  <c r="X3458" s="1"/>
  <c r="Z3458" s="1"/>
  <c r="AA3458" l="1"/>
  <c r="AC3458" s="1"/>
  <c r="AB3458"/>
  <c r="AD3458" s="1"/>
  <c r="AF3458" l="1"/>
  <c r="AE3458"/>
  <c r="AH3458" l="1"/>
  <c r="T3459"/>
  <c r="AG3459" l="1"/>
  <c r="S3460"/>
  <c r="R3461" s="1"/>
  <c r="AI3458"/>
  <c r="AJ3458"/>
  <c r="V3459"/>
  <c r="X3459" s="1"/>
  <c r="Z3459" s="1"/>
  <c r="U3459"/>
  <c r="W3459" s="1"/>
  <c r="Y3459" s="1"/>
  <c r="AB3459" l="1"/>
  <c r="AD3459" s="1"/>
  <c r="AA3459"/>
  <c r="AC3459" s="1"/>
  <c r="AE3459" l="1"/>
  <c r="AH3459" s="1"/>
  <c r="AJ3459" s="1"/>
  <c r="AF3459"/>
  <c r="T3460"/>
  <c r="AI3459" l="1"/>
  <c r="AG3460"/>
  <c r="S3461"/>
  <c r="R3462" s="1"/>
  <c r="V3460"/>
  <c r="X3460" s="1"/>
  <c r="Z3460" s="1"/>
  <c r="U3460"/>
  <c r="W3460" s="1"/>
  <c r="Y3460" s="1"/>
  <c r="AB3460" l="1"/>
  <c r="AD3460" s="1"/>
  <c r="AA3460"/>
  <c r="AC3460" s="1"/>
  <c r="AE3460" l="1"/>
  <c r="AF3460"/>
  <c r="AH3460" l="1"/>
  <c r="T3461"/>
  <c r="AG3461" l="1"/>
  <c r="S3462"/>
  <c r="R3463" s="1"/>
  <c r="AJ3460"/>
  <c r="AI3460" s="1"/>
  <c r="V3461"/>
  <c r="X3461" s="1"/>
  <c r="Z3461" s="1"/>
  <c r="U3461"/>
  <c r="W3461" s="1"/>
  <c r="Y3461" s="1"/>
  <c r="AB3461" l="1"/>
  <c r="AD3461" s="1"/>
  <c r="AA3461"/>
  <c r="AC3461" s="1"/>
  <c r="AF3461" l="1"/>
  <c r="AE3461"/>
  <c r="AH3461" l="1"/>
  <c r="T3462"/>
  <c r="AG3462" l="1"/>
  <c r="S3463"/>
  <c r="R3464" s="1"/>
  <c r="U3462"/>
  <c r="W3462" s="1"/>
  <c r="AA3462" s="1"/>
  <c r="V3462"/>
  <c r="X3462" s="1"/>
  <c r="Z3462" s="1"/>
  <c r="AJ3461"/>
  <c r="AI3461" s="1"/>
  <c r="AB3462" l="1"/>
  <c r="AD3462" s="1"/>
  <c r="Y3462"/>
  <c r="AC3462" s="1"/>
  <c r="AE3462" l="1"/>
  <c r="T3463" s="1"/>
  <c r="AF3462"/>
  <c r="AG3463" l="1"/>
  <c r="S3464"/>
  <c r="R3465" s="1"/>
  <c r="AH3462"/>
  <c r="AJ3462" s="1"/>
  <c r="AI3462" s="1"/>
  <c r="U3463"/>
  <c r="W3463" s="1"/>
  <c r="Y3463" s="1"/>
  <c r="V3463"/>
  <c r="X3463" s="1"/>
  <c r="Z3463" s="1"/>
  <c r="AB3463" l="1"/>
  <c r="AD3463" s="1"/>
  <c r="AA3463"/>
  <c r="AC3463" s="1"/>
  <c r="AE3463" l="1"/>
  <c r="AF3463"/>
  <c r="AH3463" l="1"/>
  <c r="T3464"/>
  <c r="AG3464" l="1"/>
  <c r="S3465"/>
  <c r="R3466" s="1"/>
  <c r="V3464"/>
  <c r="X3464" s="1"/>
  <c r="AB3464" s="1"/>
  <c r="U3464"/>
  <c r="W3464" s="1"/>
  <c r="AA3464" s="1"/>
  <c r="AJ3463"/>
  <c r="AI3463" s="1"/>
  <c r="Z3464" l="1"/>
  <c r="AD3464" s="1"/>
  <c r="Y3464"/>
  <c r="AC3464" s="1"/>
  <c r="AF3464" l="1"/>
  <c r="AE3464"/>
  <c r="AH3464" l="1"/>
  <c r="T3465"/>
  <c r="AG3465" l="1"/>
  <c r="S3466"/>
  <c r="R3467" s="1"/>
  <c r="AI3464"/>
  <c r="AJ3464"/>
  <c r="V3465"/>
  <c r="X3465" s="1"/>
  <c r="Z3465" s="1"/>
  <c r="U3465"/>
  <c r="W3465" s="1"/>
  <c r="Y3465" s="1"/>
  <c r="AB3465" l="1"/>
  <c r="AD3465" s="1"/>
  <c r="AA3465"/>
  <c r="AC3465" s="1"/>
  <c r="AF3465" l="1"/>
  <c r="AE3465"/>
  <c r="AH3465" s="1"/>
  <c r="AJ3465" s="1"/>
  <c r="T3466"/>
  <c r="AI3465" l="1"/>
  <c r="AG3466"/>
  <c r="S3467"/>
  <c r="R3468" s="1"/>
  <c r="U3466"/>
  <c r="W3466" s="1"/>
  <c r="Y3466" s="1"/>
  <c r="V3466"/>
  <c r="X3466" s="1"/>
  <c r="Z3466" s="1"/>
  <c r="AA3466" l="1"/>
  <c r="AC3466" s="1"/>
  <c r="AB3466"/>
  <c r="AD3466" s="1"/>
  <c r="AF3466" l="1"/>
  <c r="AE3466"/>
  <c r="T3467" s="1"/>
  <c r="AG3467" l="1"/>
  <c r="S3468"/>
  <c r="R3469" s="1"/>
  <c r="AH3466"/>
  <c r="U3467"/>
  <c r="W3467" s="1"/>
  <c r="Y3467" s="1"/>
  <c r="V3467"/>
  <c r="X3467" s="1"/>
  <c r="Z3467" s="1"/>
  <c r="AJ3466"/>
  <c r="H40" i="11" s="1"/>
  <c r="AA3467" i="10" l="1"/>
  <c r="AC3467" s="1"/>
  <c r="AB3467"/>
  <c r="AD3467" s="1"/>
  <c r="AI3466"/>
  <c r="G40" i="11" s="1"/>
  <c r="AE3467" i="10" l="1"/>
  <c r="AH3467" s="1"/>
  <c r="AJ3467" s="1"/>
  <c r="AF3467"/>
  <c r="T3468"/>
  <c r="AI3467" l="1"/>
  <c r="AG3468"/>
  <c r="S3469"/>
  <c r="R3470" s="1"/>
  <c r="U3468"/>
  <c r="W3468" s="1"/>
  <c r="Y3468" s="1"/>
  <c r="V3468"/>
  <c r="X3468" s="1"/>
  <c r="Z3468" s="1"/>
  <c r="AA3468" l="1"/>
  <c r="AC3468" s="1"/>
  <c r="AB3468"/>
  <c r="AD3468" s="1"/>
  <c r="AF3468" l="1"/>
  <c r="AE3468"/>
  <c r="AH3468" l="1"/>
  <c r="T3469"/>
  <c r="AG3469" l="1"/>
  <c r="S3470"/>
  <c r="R3471" s="1"/>
  <c r="U3469"/>
  <c r="W3469" s="1"/>
  <c r="Y3469" s="1"/>
  <c r="V3469"/>
  <c r="X3469" s="1"/>
  <c r="Z3469" s="1"/>
  <c r="AJ3468"/>
  <c r="AI3468" s="1"/>
  <c r="AB3469" l="1"/>
  <c r="AD3469" s="1"/>
  <c r="AA3469"/>
  <c r="AC3469" s="1"/>
  <c r="AF3469" l="1"/>
  <c r="AE3469"/>
  <c r="AH3469" l="1"/>
  <c r="T3470"/>
  <c r="AG3470" l="1"/>
  <c r="S3471"/>
  <c r="R3472" s="1"/>
  <c r="AJ3469"/>
  <c r="AI3469" s="1"/>
  <c r="U3470"/>
  <c r="W3470" s="1"/>
  <c r="Y3470" s="1"/>
  <c r="V3470"/>
  <c r="X3470" s="1"/>
  <c r="Z3470" s="1"/>
  <c r="AB3470" l="1"/>
  <c r="AD3470" s="1"/>
  <c r="AA3470"/>
  <c r="AC3470" s="1"/>
  <c r="AF3470" l="1"/>
  <c r="AE3470"/>
  <c r="T3471"/>
  <c r="AH3470"/>
  <c r="AG3471" l="1"/>
  <c r="S3472"/>
  <c r="R3473" s="1"/>
  <c r="U3471"/>
  <c r="W3471" s="1"/>
  <c r="Y3471" s="1"/>
  <c r="V3471"/>
  <c r="X3471" s="1"/>
  <c r="Z3471" s="1"/>
  <c r="AJ3470"/>
  <c r="AI3470" s="1"/>
  <c r="AB3471" l="1"/>
  <c r="AD3471" s="1"/>
  <c r="AA3471"/>
  <c r="AC3471" s="1"/>
  <c r="AE3471" l="1"/>
  <c r="AF3471"/>
  <c r="AH3471" l="1"/>
  <c r="T3472"/>
  <c r="AG3472" l="1"/>
  <c r="S3473"/>
  <c r="R3474" s="1"/>
  <c r="AI3471"/>
  <c r="AJ3471"/>
  <c r="U3472"/>
  <c r="W3472" s="1"/>
  <c r="Y3472" s="1"/>
  <c r="V3472"/>
  <c r="X3472" s="1"/>
  <c r="Z3472" s="1"/>
  <c r="AA3472" l="1"/>
  <c r="AC3472" s="1"/>
  <c r="AB3472"/>
  <c r="AD3472" s="1"/>
  <c r="AE3472" l="1"/>
  <c r="AF3472"/>
  <c r="AH3472" l="1"/>
  <c r="T3473"/>
  <c r="AG3473" l="1"/>
  <c r="S3474"/>
  <c r="R3475" s="1"/>
  <c r="AJ3472"/>
  <c r="AI3472" s="1"/>
  <c r="U3473"/>
  <c r="W3473" s="1"/>
  <c r="Y3473" s="1"/>
  <c r="V3473"/>
  <c r="X3473" s="1"/>
  <c r="Z3473" s="1"/>
  <c r="AA3473" l="1"/>
  <c r="AC3473" s="1"/>
  <c r="AB3473"/>
  <c r="AD3473" s="1"/>
  <c r="AE3473" l="1"/>
  <c r="AF3473"/>
  <c r="AH3473" l="1"/>
  <c r="T3474"/>
  <c r="AG3474" l="1"/>
  <c r="S3475"/>
  <c r="R3476" s="1"/>
  <c r="AI3473"/>
  <c r="AJ3473"/>
  <c r="U3474"/>
  <c r="W3474" s="1"/>
  <c r="Y3474" s="1"/>
  <c r="V3474"/>
  <c r="X3474" s="1"/>
  <c r="Z3474" s="1"/>
  <c r="AB3474" l="1"/>
  <c r="AD3474" s="1"/>
  <c r="AA3474"/>
  <c r="AC3474" s="1"/>
  <c r="AE3474" l="1"/>
  <c r="AF3474"/>
  <c r="AH3474" l="1"/>
  <c r="T3475"/>
  <c r="AG3475" l="1"/>
  <c r="S3476"/>
  <c r="R3477" s="1"/>
  <c r="U3475"/>
  <c r="W3475" s="1"/>
  <c r="Y3475" s="1"/>
  <c r="V3475"/>
  <c r="X3475" s="1"/>
  <c r="Z3475" s="1"/>
  <c r="AJ3474"/>
  <c r="AI3474" s="1"/>
  <c r="AB3475" l="1"/>
  <c r="AD3475" s="1"/>
  <c r="AA3475"/>
  <c r="AC3475" s="1"/>
  <c r="AE3475" l="1"/>
  <c r="AH3475" s="1"/>
  <c r="AJ3475" s="1"/>
  <c r="AF3475"/>
  <c r="T3476"/>
  <c r="AI3475" l="1"/>
  <c r="AG3476"/>
  <c r="S3477"/>
  <c r="R3478" s="1"/>
  <c r="U3476"/>
  <c r="W3476" s="1"/>
  <c r="Y3476" s="1"/>
  <c r="V3476"/>
  <c r="X3476" s="1"/>
  <c r="Z3476" s="1"/>
  <c r="AB3476" l="1"/>
  <c r="AD3476" s="1"/>
  <c r="AA3476"/>
  <c r="AC3476" s="1"/>
  <c r="AE3476" l="1"/>
  <c r="AF3476"/>
  <c r="AH3476" l="1"/>
  <c r="T3477"/>
  <c r="AG3477" l="1"/>
  <c r="S3478"/>
  <c r="R3479" s="1"/>
  <c r="AJ3476"/>
  <c r="AI3476" s="1"/>
  <c r="V3477"/>
  <c r="X3477" s="1"/>
  <c r="Z3477" s="1"/>
  <c r="U3477"/>
  <c r="W3477" s="1"/>
  <c r="Y3477" s="1"/>
  <c r="AB3477" l="1"/>
  <c r="AD3477" s="1"/>
  <c r="AA3477"/>
  <c r="AC3477" s="1"/>
  <c r="AF3477" l="1"/>
  <c r="AE3477"/>
  <c r="AH3477" s="1"/>
  <c r="AJ3477" s="1"/>
  <c r="T3478"/>
  <c r="AI3477" l="1"/>
  <c r="AG3478"/>
  <c r="S3479"/>
  <c r="R3480" s="1"/>
  <c r="V3478"/>
  <c r="X3478" s="1"/>
  <c r="Z3478" s="1"/>
  <c r="U3478"/>
  <c r="W3478" s="1"/>
  <c r="Y3478" s="1"/>
  <c r="AB3478" l="1"/>
  <c r="AD3478" s="1"/>
  <c r="AA3478"/>
  <c r="AC3478" s="1"/>
  <c r="AE3478" l="1"/>
  <c r="AH3478" s="1"/>
  <c r="AJ3478" s="1"/>
  <c r="AF3478"/>
  <c r="T3479"/>
  <c r="AI3478" l="1"/>
  <c r="AG3479"/>
  <c r="S3480"/>
  <c r="R3481" s="1"/>
  <c r="U3479"/>
  <c r="W3479" s="1"/>
  <c r="Y3479" s="1"/>
  <c r="V3479"/>
  <c r="X3479" s="1"/>
  <c r="Z3479" s="1"/>
  <c r="AB3479" l="1"/>
  <c r="AD3479" s="1"/>
  <c r="AA3479"/>
  <c r="AC3479" s="1"/>
  <c r="AE3479" l="1"/>
  <c r="AF3479"/>
  <c r="AH3479" l="1"/>
  <c r="T3480"/>
  <c r="AG3480" l="1"/>
  <c r="S3481"/>
  <c r="R3482" s="1"/>
  <c r="V3480"/>
  <c r="X3480" s="1"/>
  <c r="Z3480" s="1"/>
  <c r="U3480"/>
  <c r="W3480" s="1"/>
  <c r="Y3480" s="1"/>
  <c r="AJ3479"/>
  <c r="AI3479" s="1"/>
  <c r="AB3480" l="1"/>
  <c r="AD3480" s="1"/>
  <c r="AA3480"/>
  <c r="AC3480" s="1"/>
  <c r="AE3480" l="1"/>
  <c r="AH3480" s="1"/>
  <c r="AJ3480" s="1"/>
  <c r="AF3480"/>
  <c r="T3481"/>
  <c r="AI3480" l="1"/>
  <c r="AG3481"/>
  <c r="S3482"/>
  <c r="R3483" s="1"/>
  <c r="V3481"/>
  <c r="X3481" s="1"/>
  <c r="Z3481" s="1"/>
  <c r="U3481"/>
  <c r="W3481" s="1"/>
  <c r="Y3481" s="1"/>
  <c r="AA3481" l="1"/>
  <c r="AC3481" s="1"/>
  <c r="AB3481"/>
  <c r="AD3481" s="1"/>
  <c r="AE3481" l="1"/>
  <c r="AH3481" s="1"/>
  <c r="AJ3481" s="1"/>
  <c r="AF3481"/>
  <c r="T3482"/>
  <c r="AI3481" l="1"/>
  <c r="AG3482"/>
  <c r="S3483"/>
  <c r="R3484" s="1"/>
  <c r="U3482"/>
  <c r="W3482" s="1"/>
  <c r="Y3482" s="1"/>
  <c r="V3482"/>
  <c r="X3482" s="1"/>
  <c r="Z3482" s="1"/>
  <c r="AB3482" l="1"/>
  <c r="AD3482" s="1"/>
  <c r="AA3482"/>
  <c r="AC3482" s="1"/>
  <c r="AE3482" l="1"/>
  <c r="AH3482" s="1"/>
  <c r="AJ3482" s="1"/>
  <c r="AF3482"/>
  <c r="T3483"/>
  <c r="AI3482" l="1"/>
  <c r="AG3483"/>
  <c r="S3484"/>
  <c r="R3485" s="1"/>
  <c r="V3483"/>
  <c r="X3483" s="1"/>
  <c r="Z3483" s="1"/>
  <c r="U3483"/>
  <c r="W3483" s="1"/>
  <c r="Y3483" s="1"/>
  <c r="AB3483" l="1"/>
  <c r="AD3483" s="1"/>
  <c r="AA3483"/>
  <c r="AC3483" s="1"/>
  <c r="AE3483" l="1"/>
  <c r="AH3483" s="1"/>
  <c r="AJ3483" s="1"/>
  <c r="AF3483"/>
  <c r="T3484"/>
  <c r="AI3483" l="1"/>
  <c r="AG3484"/>
  <c r="S3485"/>
  <c r="R3486" s="1"/>
  <c r="U3484"/>
  <c r="W3484" s="1"/>
  <c r="Y3484" s="1"/>
  <c r="V3484"/>
  <c r="X3484" s="1"/>
  <c r="Z3484" s="1"/>
  <c r="AB3484" l="1"/>
  <c r="AD3484" s="1"/>
  <c r="AA3484"/>
  <c r="AC3484" s="1"/>
  <c r="AE3484" l="1"/>
  <c r="AF3484"/>
  <c r="AH3484" l="1"/>
  <c r="T3485"/>
  <c r="AG3485" l="1"/>
  <c r="S3486"/>
  <c r="R3487" s="1"/>
  <c r="V3485"/>
  <c r="X3485" s="1"/>
  <c r="Z3485" s="1"/>
  <c r="U3485"/>
  <c r="W3485" s="1"/>
  <c r="Y3485" s="1"/>
  <c r="AJ3484"/>
  <c r="AI3484" s="1"/>
  <c r="AB3485" l="1"/>
  <c r="AD3485" s="1"/>
  <c r="AA3485"/>
  <c r="AC3485" s="1"/>
  <c r="AF3485" l="1"/>
  <c r="AE3485"/>
  <c r="AH3485" s="1"/>
  <c r="AJ3485" s="1"/>
  <c r="T3486"/>
  <c r="AI3485" l="1"/>
  <c r="AG3486"/>
  <c r="S3487"/>
  <c r="R3488" s="1"/>
  <c r="V3486"/>
  <c r="X3486" s="1"/>
  <c r="Z3486" s="1"/>
  <c r="U3486"/>
  <c r="W3486" s="1"/>
  <c r="AA3486" s="1"/>
  <c r="AB3486" l="1"/>
  <c r="AD3486" s="1"/>
  <c r="Y3486"/>
  <c r="AC3486" s="1"/>
  <c r="AF3486" l="1"/>
  <c r="AE3486"/>
  <c r="AH3486" l="1"/>
  <c r="T3487"/>
  <c r="AG3487" l="1"/>
  <c r="S3488"/>
  <c r="R3489" s="1"/>
  <c r="V3487"/>
  <c r="X3487" s="1"/>
  <c r="AB3487" s="1"/>
  <c r="U3487"/>
  <c r="W3487" s="1"/>
  <c r="Y3487" s="1"/>
  <c r="AJ3486"/>
  <c r="AI3486" s="1"/>
  <c r="AA3487" l="1"/>
  <c r="AC3487" s="1"/>
  <c r="Z3487"/>
  <c r="AD3487" s="1"/>
  <c r="AE3487" l="1"/>
  <c r="AF3487"/>
  <c r="AH3487" l="1"/>
  <c r="T3488"/>
  <c r="AG3488" l="1"/>
  <c r="S3489"/>
  <c r="R3490" s="1"/>
  <c r="AJ3487"/>
  <c r="AI3487" s="1"/>
  <c r="U3488"/>
  <c r="W3488" s="1"/>
  <c r="Y3488" s="1"/>
  <c r="V3488"/>
  <c r="X3488" s="1"/>
  <c r="Z3488" s="1"/>
  <c r="AA3488" l="1"/>
  <c r="AC3488" s="1"/>
  <c r="AB3488"/>
  <c r="AD3488" s="1"/>
  <c r="AF3488" l="1"/>
  <c r="AE3488"/>
  <c r="AH3488" s="1"/>
  <c r="AJ3488" s="1"/>
  <c r="T3489"/>
  <c r="AI3488" l="1"/>
  <c r="AG3489"/>
  <c r="S3490"/>
  <c r="R3491" s="1"/>
  <c r="U3489"/>
  <c r="W3489" s="1"/>
  <c r="Y3489" s="1"/>
  <c r="V3489"/>
  <c r="X3489" s="1"/>
  <c r="Z3489" s="1"/>
  <c r="AA3489" l="1"/>
  <c r="AC3489" s="1"/>
  <c r="AF3489" s="1"/>
  <c r="AB3489"/>
  <c r="AD3489" s="1"/>
  <c r="AE3489" l="1"/>
  <c r="T3490"/>
  <c r="AH3489"/>
  <c r="AG3490" l="1"/>
  <c r="S3491"/>
  <c r="R3492" s="1"/>
  <c r="AJ3489"/>
  <c r="AI3489" s="1"/>
  <c r="U3490"/>
  <c r="W3490" s="1"/>
  <c r="Y3490" s="1"/>
  <c r="V3490"/>
  <c r="X3490" s="1"/>
  <c r="Z3490" s="1"/>
  <c r="AA3490" l="1"/>
  <c r="AC3490" s="1"/>
  <c r="AB3490"/>
  <c r="AD3490" s="1"/>
  <c r="AF3490" l="1"/>
  <c r="AE3490"/>
  <c r="AH3490" l="1"/>
  <c r="T3491"/>
  <c r="AG3491" l="1"/>
  <c r="S3492"/>
  <c r="R3493" s="1"/>
  <c r="AJ3490"/>
  <c r="AI3490" s="1"/>
  <c r="V3491"/>
  <c r="X3491" s="1"/>
  <c r="Z3491" s="1"/>
  <c r="U3491"/>
  <c r="W3491" s="1"/>
  <c r="Y3491" s="1"/>
  <c r="AB3491" l="1"/>
  <c r="AD3491" s="1"/>
  <c r="AA3491"/>
  <c r="AC3491" s="1"/>
  <c r="AF3491" l="1"/>
  <c r="AE3491"/>
  <c r="AH3491" l="1"/>
  <c r="T3492"/>
  <c r="AG3492" l="1"/>
  <c r="S3493"/>
  <c r="R3494" s="1"/>
  <c r="AJ3491"/>
  <c r="AI3491" s="1"/>
  <c r="U3492"/>
  <c r="W3492" s="1"/>
  <c r="Y3492" s="1"/>
  <c r="V3492"/>
  <c r="X3492" s="1"/>
  <c r="AB3492" s="1"/>
  <c r="AA3492" l="1"/>
  <c r="AC3492" s="1"/>
  <c r="Z3492"/>
  <c r="AD3492" s="1"/>
  <c r="AF3492" l="1"/>
  <c r="AE3492"/>
  <c r="AH3492" l="1"/>
  <c r="T3493"/>
  <c r="AG3493" l="1"/>
  <c r="S3494"/>
  <c r="R3495" s="1"/>
  <c r="V3493"/>
  <c r="X3493" s="1"/>
  <c r="Z3493" s="1"/>
  <c r="U3493"/>
  <c r="W3493" s="1"/>
  <c r="Y3493" s="1"/>
  <c r="AJ3492"/>
  <c r="AI3492" s="1"/>
  <c r="AA3493" l="1"/>
  <c r="AC3493" s="1"/>
  <c r="AB3493"/>
  <c r="AD3493" s="1"/>
  <c r="AF3493" l="1"/>
  <c r="AE3493"/>
  <c r="AH3493" l="1"/>
  <c r="T3494"/>
  <c r="AG3494" l="1"/>
  <c r="S3495"/>
  <c r="R3496" s="1"/>
  <c r="AJ3493"/>
  <c r="AI3493" s="1"/>
  <c r="U3494"/>
  <c r="W3494" s="1"/>
  <c r="Y3494" s="1"/>
  <c r="V3494"/>
  <c r="X3494" s="1"/>
  <c r="Z3494" s="1"/>
  <c r="AA3494" l="1"/>
  <c r="AC3494" s="1"/>
  <c r="AB3494"/>
  <c r="AD3494" s="1"/>
  <c r="AE3494" l="1"/>
  <c r="AF3494"/>
  <c r="AH3494" l="1"/>
  <c r="T3495"/>
  <c r="AG3495" l="1"/>
  <c r="S3496"/>
  <c r="R3497" s="1"/>
  <c r="V3495"/>
  <c r="X3495" s="1"/>
  <c r="Z3495" s="1"/>
  <c r="U3495"/>
  <c r="W3495" s="1"/>
  <c r="Y3495" s="1"/>
  <c r="AJ3494"/>
  <c r="AI3494" s="1"/>
  <c r="AA3495" l="1"/>
  <c r="AC3495" s="1"/>
  <c r="AB3495"/>
  <c r="AD3495" s="1"/>
  <c r="AF3495" l="1"/>
  <c r="AE3495"/>
  <c r="AH3495" l="1"/>
  <c r="T3496"/>
  <c r="AG3496" l="1"/>
  <c r="S3497"/>
  <c r="R3498" s="1"/>
  <c r="V3496"/>
  <c r="X3496" s="1"/>
  <c r="Z3496" s="1"/>
  <c r="U3496"/>
  <c r="W3496" s="1"/>
  <c r="Y3496" s="1"/>
  <c r="AJ3495"/>
  <c r="AI3495" s="1"/>
  <c r="AA3496" l="1"/>
  <c r="AC3496" s="1"/>
  <c r="AB3496"/>
  <c r="AD3496" s="1"/>
  <c r="AF3496" l="1"/>
  <c r="AE3496"/>
  <c r="AH3496" l="1"/>
  <c r="T3497"/>
  <c r="AG3497" l="1"/>
  <c r="S3498"/>
  <c r="R3499" s="1"/>
  <c r="AJ3496"/>
  <c r="AI3496" s="1"/>
  <c r="U3497"/>
  <c r="W3497" s="1"/>
  <c r="Y3497" s="1"/>
  <c r="V3497"/>
  <c r="X3497" s="1"/>
  <c r="AB3497" s="1"/>
  <c r="AA3497" l="1"/>
  <c r="AC3497" s="1"/>
  <c r="Z3497"/>
  <c r="AD3497" s="1"/>
  <c r="AE3497" l="1"/>
  <c r="AF3497"/>
  <c r="AH3497" l="1"/>
  <c r="T3498"/>
  <c r="AG3498" l="1"/>
  <c r="S3499"/>
  <c r="R3500" s="1"/>
  <c r="AJ3497"/>
  <c r="AI3497" s="1"/>
  <c r="U3498"/>
  <c r="W3498" s="1"/>
  <c r="Y3498" s="1"/>
  <c r="V3498"/>
  <c r="X3498" s="1"/>
  <c r="Z3498" s="1"/>
  <c r="AA3498" l="1"/>
  <c r="AC3498" s="1"/>
  <c r="AB3498"/>
  <c r="AD3498" s="1"/>
  <c r="AE3498" l="1"/>
  <c r="AF3498"/>
  <c r="AH3498" l="1"/>
  <c r="T3499"/>
  <c r="AG3499" l="1"/>
  <c r="S3500"/>
  <c r="R3501" s="1"/>
  <c r="AJ3498"/>
  <c r="AI3498" s="1"/>
  <c r="U3499"/>
  <c r="W3499" s="1"/>
  <c r="Y3499" s="1"/>
  <c r="V3499"/>
  <c r="X3499" s="1"/>
  <c r="Z3499" s="1"/>
  <c r="AB3499" l="1"/>
  <c r="AD3499" s="1"/>
  <c r="AA3499"/>
  <c r="AC3499" s="1"/>
  <c r="AF3499" l="1"/>
  <c r="AE3499"/>
  <c r="AH3499" l="1"/>
  <c r="T3500"/>
  <c r="AG3500" l="1"/>
  <c r="S3501"/>
  <c r="R3502" s="1"/>
  <c r="AJ3499"/>
  <c r="AI3499" s="1"/>
  <c r="V3500"/>
  <c r="X3500" s="1"/>
  <c r="AB3500" s="1"/>
  <c r="U3500"/>
  <c r="W3500" s="1"/>
  <c r="AA3500" s="1"/>
  <c r="Z3500" l="1"/>
  <c r="AD3500" s="1"/>
  <c r="Y3500"/>
  <c r="AC3500" s="1"/>
  <c r="AF3500" l="1"/>
  <c r="AE3500"/>
  <c r="AH3500" l="1"/>
  <c r="T3501"/>
  <c r="AG3501" l="1"/>
  <c r="S3502"/>
  <c r="R3503" s="1"/>
  <c r="U3501"/>
  <c r="W3501" s="1"/>
  <c r="Y3501" s="1"/>
  <c r="V3501"/>
  <c r="X3501" s="1"/>
  <c r="Z3501" s="1"/>
  <c r="AJ3500"/>
  <c r="AI3500" s="1"/>
  <c r="AB3501" l="1"/>
  <c r="AD3501" s="1"/>
  <c r="AA3501"/>
  <c r="AC3501" s="1"/>
  <c r="AE3501" l="1"/>
  <c r="AF3501"/>
  <c r="T3502"/>
  <c r="AH3501"/>
  <c r="AG3502" l="1"/>
  <c r="S3503"/>
  <c r="R3504" s="1"/>
  <c r="AI3501"/>
  <c r="AJ3501"/>
  <c r="V3502"/>
  <c r="X3502" s="1"/>
  <c r="Z3502" s="1"/>
  <c r="U3502"/>
  <c r="W3502" s="1"/>
  <c r="Y3502" s="1"/>
  <c r="AB3502" l="1"/>
  <c r="AD3502" s="1"/>
  <c r="AA3502"/>
  <c r="AC3502" s="1"/>
  <c r="AE3502" l="1"/>
  <c r="AH3502"/>
  <c r="T3503"/>
  <c r="AF3502"/>
  <c r="AG3503" l="1"/>
  <c r="S3504"/>
  <c r="R3505" s="1"/>
  <c r="V3503"/>
  <c r="X3503" s="1"/>
  <c r="Z3503" s="1"/>
  <c r="U3503"/>
  <c r="W3503" s="1"/>
  <c r="AA3503" s="1"/>
  <c r="AJ3502"/>
  <c r="AI3502" s="1"/>
  <c r="AB3503" l="1"/>
  <c r="AD3503" s="1"/>
  <c r="Y3503"/>
  <c r="AC3503" s="1"/>
  <c r="AE3503" l="1"/>
  <c r="AF3503"/>
  <c r="AH3503" l="1"/>
  <c r="T3504"/>
  <c r="AG3504" l="1"/>
  <c r="S3505"/>
  <c r="R3506" s="1"/>
  <c r="AJ3503"/>
  <c r="AI3503" s="1"/>
  <c r="U3504"/>
  <c r="W3504" s="1"/>
  <c r="Y3504" s="1"/>
  <c r="V3504"/>
  <c r="X3504" s="1"/>
  <c r="Z3504" s="1"/>
  <c r="AA3504" l="1"/>
  <c r="AC3504" s="1"/>
  <c r="AB3504"/>
  <c r="AD3504" s="1"/>
  <c r="AF3504" l="1"/>
  <c r="AE3504"/>
  <c r="T3505" l="1"/>
  <c r="AH3504"/>
  <c r="AG3505" l="1"/>
  <c r="S3506"/>
  <c r="R3507" s="1"/>
  <c r="AJ3504"/>
  <c r="AI3504" s="1"/>
  <c r="U3505"/>
  <c r="W3505" s="1"/>
  <c r="Y3505" s="1"/>
  <c r="V3505"/>
  <c r="X3505" s="1"/>
  <c r="Z3505" s="1"/>
  <c r="AB3505" l="1"/>
  <c r="AD3505" s="1"/>
  <c r="AA3505"/>
  <c r="AC3505" s="1"/>
  <c r="AE3505" l="1"/>
  <c r="AH3505"/>
  <c r="T3506"/>
  <c r="AF3505"/>
  <c r="AG3506" l="1"/>
  <c r="S3507"/>
  <c r="R3508" s="1"/>
  <c r="AJ3505"/>
  <c r="AI3505" s="1"/>
  <c r="U3506"/>
  <c r="W3506" s="1"/>
  <c r="Y3506" s="1"/>
  <c r="V3506"/>
  <c r="X3506" s="1"/>
  <c r="Z3506" s="1"/>
  <c r="AA3506" l="1"/>
  <c r="AC3506" s="1"/>
  <c r="AB3506"/>
  <c r="AD3506" s="1"/>
  <c r="AF3506" l="1"/>
  <c r="AE3506"/>
  <c r="AH3506" s="1"/>
  <c r="AJ3506" s="1"/>
  <c r="T3507"/>
  <c r="AI3506" l="1"/>
  <c r="AG3507"/>
  <c r="S3508"/>
  <c r="R3509" s="1"/>
  <c r="U3507"/>
  <c r="W3507" s="1"/>
  <c r="Y3507" s="1"/>
  <c r="V3507"/>
  <c r="X3507" s="1"/>
  <c r="Z3507" s="1"/>
  <c r="AB3507" l="1"/>
  <c r="AD3507" s="1"/>
  <c r="AA3507"/>
  <c r="AC3507" s="1"/>
  <c r="AF3507" l="1"/>
  <c r="AE3507"/>
  <c r="AH3507" l="1"/>
  <c r="T3508"/>
  <c r="AG3508" l="1"/>
  <c r="S3509"/>
  <c r="R3510" s="1"/>
  <c r="U3508"/>
  <c r="W3508" s="1"/>
  <c r="Y3508" s="1"/>
  <c r="V3508"/>
  <c r="X3508" s="1"/>
  <c r="Z3508" s="1"/>
  <c r="AJ3507"/>
  <c r="AI3507" s="1"/>
  <c r="AB3508" l="1"/>
  <c r="AD3508" s="1"/>
  <c r="AA3508"/>
  <c r="AC3508" s="1"/>
  <c r="AF3508" l="1"/>
  <c r="AE3508"/>
  <c r="AH3508" s="1"/>
  <c r="AJ3508" s="1"/>
  <c r="AI3508" s="1"/>
  <c r="T3509"/>
  <c r="AG3509" l="1"/>
  <c r="S3510"/>
  <c r="R3511" s="1"/>
  <c r="U3509"/>
  <c r="W3509" s="1"/>
  <c r="Y3509" s="1"/>
  <c r="V3509"/>
  <c r="X3509" s="1"/>
  <c r="Z3509" s="1"/>
  <c r="AB3509" l="1"/>
  <c r="AD3509" s="1"/>
  <c r="AA3509"/>
  <c r="AC3509" s="1"/>
  <c r="AF3509" l="1"/>
  <c r="AE3509"/>
  <c r="AH3509" l="1"/>
  <c r="T3510"/>
  <c r="AG3510" l="1"/>
  <c r="S3511"/>
  <c r="R3512" s="1"/>
  <c r="U3510"/>
  <c r="W3510" s="1"/>
  <c r="Y3510" s="1"/>
  <c r="V3510"/>
  <c r="X3510" s="1"/>
  <c r="Z3510" s="1"/>
  <c r="AJ3509"/>
  <c r="AI3509" s="1"/>
  <c r="AB3510" l="1"/>
  <c r="AD3510" s="1"/>
  <c r="AA3510"/>
  <c r="AC3510" s="1"/>
  <c r="AF3510" l="1"/>
  <c r="AE3510"/>
  <c r="AH3510" l="1"/>
  <c r="T3511"/>
  <c r="AG3511" l="1"/>
  <c r="S3512"/>
  <c r="R3513" s="1"/>
  <c r="AJ3510"/>
  <c r="AI3510" s="1"/>
  <c r="V3511"/>
  <c r="X3511" s="1"/>
  <c r="Z3511" s="1"/>
  <c r="U3511"/>
  <c r="W3511" s="1"/>
  <c r="Y3511" s="1"/>
  <c r="AB3511" l="1"/>
  <c r="AD3511" s="1"/>
  <c r="AA3511"/>
  <c r="AC3511" s="1"/>
  <c r="AF3511" l="1"/>
  <c r="AE3511"/>
  <c r="AH3511" l="1"/>
  <c r="T3512"/>
  <c r="AG3512" l="1"/>
  <c r="S3513"/>
  <c r="R3514" s="1"/>
  <c r="U3512"/>
  <c r="W3512" s="1"/>
  <c r="Y3512" s="1"/>
  <c r="V3512"/>
  <c r="X3512" s="1"/>
  <c r="Z3512" s="1"/>
  <c r="AJ3511"/>
  <c r="AI3511" s="1"/>
  <c r="AB3512" l="1"/>
  <c r="AD3512" s="1"/>
  <c r="AA3512"/>
  <c r="AC3512" s="1"/>
  <c r="AE3512" l="1"/>
  <c r="AH3512" s="1"/>
  <c r="AJ3512" s="1"/>
  <c r="AF3512"/>
  <c r="T3513"/>
  <c r="AI3512" l="1"/>
  <c r="AG3513"/>
  <c r="S3514"/>
  <c r="R3515" s="1"/>
  <c r="V3513"/>
  <c r="X3513" s="1"/>
  <c r="Z3513" s="1"/>
  <c r="U3513"/>
  <c r="W3513" s="1"/>
  <c r="Y3513" s="1"/>
  <c r="AB3513" l="1"/>
  <c r="AD3513" s="1"/>
  <c r="AA3513"/>
  <c r="AC3513" s="1"/>
  <c r="AF3513" l="1"/>
  <c r="AE3513"/>
  <c r="AH3513" l="1"/>
  <c r="T3514"/>
  <c r="AG3514" l="1"/>
  <c r="S3515"/>
  <c r="R3516" s="1"/>
  <c r="V3514"/>
  <c r="X3514" s="1"/>
  <c r="Z3514" s="1"/>
  <c r="U3514"/>
  <c r="W3514" s="1"/>
  <c r="Y3514" s="1"/>
  <c r="AJ3513"/>
  <c r="AI3513" s="1"/>
  <c r="AA3514" l="1"/>
  <c r="AC3514" s="1"/>
  <c r="AB3514"/>
  <c r="AD3514" s="1"/>
  <c r="AF3514" l="1"/>
  <c r="AE3514"/>
  <c r="AH3514" l="1"/>
  <c r="T3515"/>
  <c r="AG3515" l="1"/>
  <c r="S3516"/>
  <c r="R3517" s="1"/>
  <c r="V3515"/>
  <c r="X3515" s="1"/>
  <c r="Z3515" s="1"/>
  <c r="U3515"/>
  <c r="W3515" s="1"/>
  <c r="Y3515" s="1"/>
  <c r="AJ3514"/>
  <c r="AI3514" s="1"/>
  <c r="AB3515" l="1"/>
  <c r="AD3515" s="1"/>
  <c r="AA3515"/>
  <c r="AC3515" s="1"/>
  <c r="AE3515" l="1"/>
  <c r="AF3515"/>
  <c r="AH3515" l="1"/>
  <c r="T3516"/>
  <c r="AG3516" l="1"/>
  <c r="S3517"/>
  <c r="R3518" s="1"/>
  <c r="V3516"/>
  <c r="X3516" s="1"/>
  <c r="Z3516" s="1"/>
  <c r="U3516"/>
  <c r="W3516" s="1"/>
  <c r="Y3516" s="1"/>
  <c r="AJ3515"/>
  <c r="AI3515" s="1"/>
  <c r="AA3516" l="1"/>
  <c r="AC3516" s="1"/>
  <c r="AB3516"/>
  <c r="AD3516" s="1"/>
  <c r="AF3516" l="1"/>
  <c r="AE3516"/>
  <c r="AH3516" s="1"/>
  <c r="AJ3516" s="1"/>
  <c r="T3517"/>
  <c r="AI3516" l="1"/>
  <c r="AG3517"/>
  <c r="S3518"/>
  <c r="R3519" s="1"/>
  <c r="U3517"/>
  <c r="W3517" s="1"/>
  <c r="Y3517" s="1"/>
  <c r="V3517"/>
  <c r="X3517" s="1"/>
  <c r="Z3517" s="1"/>
  <c r="AA3517" l="1"/>
  <c r="AC3517" s="1"/>
  <c r="AB3517"/>
  <c r="AD3517" s="1"/>
  <c r="AF3517" l="1"/>
  <c r="AE3517"/>
  <c r="AH3517" l="1"/>
  <c r="T3518"/>
  <c r="AG3518" l="1"/>
  <c r="S3519"/>
  <c r="R3520" s="1"/>
  <c r="V3518"/>
  <c r="X3518" s="1"/>
  <c r="Z3518" s="1"/>
  <c r="U3518"/>
  <c r="W3518" s="1"/>
  <c r="Y3518" s="1"/>
  <c r="AJ3517"/>
  <c r="AI3517" s="1"/>
  <c r="AA3518" l="1"/>
  <c r="AC3518" s="1"/>
  <c r="AB3518"/>
  <c r="AD3518" s="1"/>
  <c r="AF3518" l="1"/>
  <c r="AE3518"/>
  <c r="AH3518" l="1"/>
  <c r="T3519"/>
  <c r="AG3519" l="1"/>
  <c r="S3520"/>
  <c r="R3521" s="1"/>
  <c r="AJ3518"/>
  <c r="AI3518" s="1"/>
  <c r="U3519"/>
  <c r="W3519" s="1"/>
  <c r="Y3519" s="1"/>
  <c r="V3519"/>
  <c r="X3519" s="1"/>
  <c r="Z3519" s="1"/>
  <c r="AB3519" l="1"/>
  <c r="AD3519" s="1"/>
  <c r="AA3519"/>
  <c r="AC3519" s="1"/>
  <c r="AE3519" l="1"/>
  <c r="AF3519"/>
  <c r="AH3519" l="1"/>
  <c r="T3520"/>
  <c r="AG3520" l="1"/>
  <c r="S3521"/>
  <c r="R3522" s="1"/>
  <c r="AJ3519"/>
  <c r="AI3519" s="1"/>
  <c r="U3520"/>
  <c r="W3520" s="1"/>
  <c r="Y3520" s="1"/>
  <c r="V3520"/>
  <c r="X3520" s="1"/>
  <c r="Z3520" s="1"/>
  <c r="AA3520" l="1"/>
  <c r="AC3520" s="1"/>
  <c r="AB3520"/>
  <c r="AD3520" s="1"/>
  <c r="AE3520" l="1"/>
  <c r="AF3520"/>
  <c r="AH3520" l="1"/>
  <c r="T3521"/>
  <c r="AG3521" l="1"/>
  <c r="S3522"/>
  <c r="R3523" s="1"/>
  <c r="AI3520"/>
  <c r="AJ3520"/>
  <c r="V3521"/>
  <c r="X3521" s="1"/>
  <c r="Z3521" s="1"/>
  <c r="U3521"/>
  <c r="W3521" s="1"/>
  <c r="Y3521" s="1"/>
  <c r="AB3521" l="1"/>
  <c r="AD3521" s="1"/>
  <c r="AA3521"/>
  <c r="AC3521" s="1"/>
  <c r="AE3521" l="1"/>
  <c r="AF3521"/>
  <c r="AH3521" l="1"/>
  <c r="T3522"/>
  <c r="AG3522" l="1"/>
  <c r="S3523"/>
  <c r="R3524" s="1"/>
  <c r="AJ3521"/>
  <c r="AI3521" s="1"/>
  <c r="V3522"/>
  <c r="X3522" s="1"/>
  <c r="AB3522" s="1"/>
  <c r="U3522"/>
  <c r="W3522" s="1"/>
  <c r="Y3522" s="1"/>
  <c r="AA3522" l="1"/>
  <c r="AC3522" s="1"/>
  <c r="Z3522"/>
  <c r="AD3522" s="1"/>
  <c r="AF3522" l="1"/>
  <c r="AE3522"/>
  <c r="AH3522" l="1"/>
  <c r="T3523"/>
  <c r="AG3523" l="1"/>
  <c r="S3524"/>
  <c r="R3525" s="1"/>
  <c r="AJ3522"/>
  <c r="AI3522" s="1"/>
  <c r="V3523"/>
  <c r="X3523" s="1"/>
  <c r="Z3523" s="1"/>
  <c r="U3523"/>
  <c r="W3523" s="1"/>
  <c r="Y3523" s="1"/>
  <c r="AB3523" l="1"/>
  <c r="AD3523" s="1"/>
  <c r="AA3523"/>
  <c r="AC3523" s="1"/>
  <c r="AF3523" l="1"/>
  <c r="AE3523"/>
  <c r="AH3523" l="1"/>
  <c r="T3524"/>
  <c r="AG3524" l="1"/>
  <c r="S3525"/>
  <c r="R3526" s="1"/>
  <c r="AJ3523"/>
  <c r="AI3523" s="1"/>
  <c r="U3524"/>
  <c r="W3524" s="1"/>
  <c r="Y3524" s="1"/>
  <c r="V3524"/>
  <c r="X3524" s="1"/>
  <c r="Z3524" s="1"/>
  <c r="AA3524" l="1"/>
  <c r="AC3524" s="1"/>
  <c r="AB3524"/>
  <c r="AD3524" s="1"/>
  <c r="AF3524" l="1"/>
  <c r="AE3524"/>
  <c r="AH3524" l="1"/>
  <c r="T3525"/>
  <c r="AG3525" l="1"/>
  <c r="S3526"/>
  <c r="R3527" s="1"/>
  <c r="AJ3524"/>
  <c r="AI3524" s="1"/>
  <c r="U3525"/>
  <c r="W3525" s="1"/>
  <c r="Y3525" s="1"/>
  <c r="V3525"/>
  <c r="X3525" s="1"/>
  <c r="Z3525" s="1"/>
  <c r="AB3525" l="1"/>
  <c r="AD3525" s="1"/>
  <c r="AA3525"/>
  <c r="AC3525" s="1"/>
  <c r="AF3525" l="1"/>
  <c r="AE3525"/>
  <c r="AH3525" l="1"/>
  <c r="T3526"/>
  <c r="AG3526" l="1"/>
  <c r="S3527"/>
  <c r="R3528" s="1"/>
  <c r="AJ3525"/>
  <c r="AI3525" s="1"/>
  <c r="V3526"/>
  <c r="X3526" s="1"/>
  <c r="Z3526" s="1"/>
  <c r="U3526"/>
  <c r="W3526" s="1"/>
  <c r="Y3526" s="1"/>
  <c r="AB3526" l="1"/>
  <c r="AD3526" s="1"/>
  <c r="AA3526"/>
  <c r="AC3526" s="1"/>
  <c r="AE3526" l="1"/>
  <c r="AF3526"/>
  <c r="AH3526" l="1"/>
  <c r="T3527"/>
  <c r="AG3527" l="1"/>
  <c r="S3528"/>
  <c r="R3529" s="1"/>
  <c r="AJ3526"/>
  <c r="AI3526" s="1"/>
  <c r="U3527"/>
  <c r="W3527" s="1"/>
  <c r="AA3527" s="1"/>
  <c r="V3527"/>
  <c r="X3527" s="1"/>
  <c r="Z3527" s="1"/>
  <c r="AB3527" l="1"/>
  <c r="AD3527" s="1"/>
  <c r="Y3527"/>
  <c r="AC3527" s="1"/>
  <c r="AE3527" l="1"/>
  <c r="T3528" s="1"/>
  <c r="AF3527"/>
  <c r="AG3528" l="1"/>
  <c r="S3529"/>
  <c r="R3530" s="1"/>
  <c r="AH3527"/>
  <c r="V3528"/>
  <c r="X3528" s="1"/>
  <c r="Z3528" s="1"/>
  <c r="U3528"/>
  <c r="W3528" s="1"/>
  <c r="Y3528" s="1"/>
  <c r="AB3528" l="1"/>
  <c r="AD3528" s="1"/>
  <c r="AA3528"/>
  <c r="AC3528" s="1"/>
  <c r="AJ3527"/>
  <c r="AI3527" s="1"/>
  <c r="AE3528" l="1"/>
  <c r="AF3528"/>
  <c r="AH3528" l="1"/>
  <c r="T3529"/>
  <c r="AG3529" l="1"/>
  <c r="S3530"/>
  <c r="R3531" s="1"/>
  <c r="U3529"/>
  <c r="W3529" s="1"/>
  <c r="AA3529" s="1"/>
  <c r="V3529"/>
  <c r="X3529" s="1"/>
  <c r="AB3529" s="1"/>
  <c r="AJ3528"/>
  <c r="AI3528" s="1"/>
  <c r="Z3529" l="1"/>
  <c r="AD3529" s="1"/>
  <c r="Y3529"/>
  <c r="AC3529" s="1"/>
  <c r="AE3529" l="1"/>
  <c r="T3530" s="1"/>
  <c r="AF3529"/>
  <c r="AG3530" l="1"/>
  <c r="S3531"/>
  <c r="R3532" s="1"/>
  <c r="AH3529"/>
  <c r="U3530"/>
  <c r="W3530" s="1"/>
  <c r="Y3530" s="1"/>
  <c r="V3530"/>
  <c r="X3530" s="1"/>
  <c r="Z3530" s="1"/>
  <c r="AA3530" l="1"/>
  <c r="AC3530" s="1"/>
  <c r="AB3530"/>
  <c r="AD3530" s="1"/>
  <c r="AJ3529"/>
  <c r="AI3529" s="1"/>
  <c r="AE3530" l="1"/>
  <c r="AH3530"/>
  <c r="T3531"/>
  <c r="AF3530"/>
  <c r="AG3531" l="1"/>
  <c r="S3532"/>
  <c r="R3533" s="1"/>
  <c r="U3531"/>
  <c r="W3531" s="1"/>
  <c r="AA3531" s="1"/>
  <c r="V3531"/>
  <c r="X3531" s="1"/>
  <c r="Z3531" s="1"/>
  <c r="AJ3530"/>
  <c r="AI3530" s="1"/>
  <c r="AB3531" l="1"/>
  <c r="AD3531" s="1"/>
  <c r="Y3531"/>
  <c r="AC3531" s="1"/>
  <c r="AE3531" l="1"/>
  <c r="AF3531"/>
  <c r="AH3531" l="1"/>
  <c r="T3532"/>
  <c r="AG3532" l="1"/>
  <c r="S3533"/>
  <c r="R3534" s="1"/>
  <c r="AJ3531"/>
  <c r="AI3531" s="1"/>
  <c r="U3532"/>
  <c r="W3532" s="1"/>
  <c r="Y3532" s="1"/>
  <c r="V3532"/>
  <c r="X3532" s="1"/>
  <c r="Z3532" s="1"/>
  <c r="AB3532" l="1"/>
  <c r="AD3532" s="1"/>
  <c r="AA3532"/>
  <c r="AC3532" s="1"/>
  <c r="AF3532" l="1"/>
  <c r="AE3532"/>
  <c r="AH3532" l="1"/>
  <c r="T3533"/>
  <c r="AG3533" l="1"/>
  <c r="S3534"/>
  <c r="R3535" s="1"/>
  <c r="U3533"/>
  <c r="W3533" s="1"/>
  <c r="Y3533" s="1"/>
  <c r="V3533"/>
  <c r="X3533" s="1"/>
  <c r="AB3533" s="1"/>
  <c r="AJ3532"/>
  <c r="AI3532" s="1"/>
  <c r="AA3533" l="1"/>
  <c r="AC3533" s="1"/>
  <c r="Z3533"/>
  <c r="AD3533" s="1"/>
  <c r="AF3533" l="1"/>
  <c r="AE3533"/>
  <c r="AH3533" l="1"/>
  <c r="T3534"/>
  <c r="AG3534" l="1"/>
  <c r="S3535"/>
  <c r="R3536" s="1"/>
  <c r="U3534"/>
  <c r="W3534" s="1"/>
  <c r="Y3534" s="1"/>
  <c r="V3534"/>
  <c r="X3534" s="1"/>
  <c r="Z3534" s="1"/>
  <c r="AJ3533"/>
  <c r="AI3533" s="1"/>
  <c r="AB3534" l="1"/>
  <c r="AD3534" s="1"/>
  <c r="AA3534"/>
  <c r="AC3534" s="1"/>
  <c r="AE3534" l="1"/>
  <c r="AF3534"/>
  <c r="AH3534" l="1"/>
  <c r="T3535"/>
  <c r="AG3535" l="1"/>
  <c r="S3536"/>
  <c r="R3537" s="1"/>
  <c r="AJ3534"/>
  <c r="AI3534" s="1"/>
  <c r="V3535"/>
  <c r="X3535" s="1"/>
  <c r="Z3535" s="1"/>
  <c r="U3535"/>
  <c r="W3535" s="1"/>
  <c r="AA3535" s="1"/>
  <c r="AB3535" l="1"/>
  <c r="AD3535" s="1"/>
  <c r="Y3535"/>
  <c r="AC3535" s="1"/>
  <c r="AE3535" l="1"/>
  <c r="AF3535"/>
  <c r="AH3535" l="1"/>
  <c r="T3536"/>
  <c r="AG3536" l="1"/>
  <c r="S3537"/>
  <c r="R3538" s="1"/>
  <c r="U3536"/>
  <c r="W3536" s="1"/>
  <c r="Y3536" s="1"/>
  <c r="V3536"/>
  <c r="X3536" s="1"/>
  <c r="Z3536" s="1"/>
  <c r="AJ3535"/>
  <c r="AI3535" s="1"/>
  <c r="AB3536" l="1"/>
  <c r="AD3536" s="1"/>
  <c r="AA3536"/>
  <c r="AC3536" s="1"/>
  <c r="AE3536" l="1"/>
  <c r="AH3536" s="1"/>
  <c r="AJ3536" s="1"/>
  <c r="T3537"/>
  <c r="AF3536"/>
  <c r="AG3537" l="1"/>
  <c r="S3538"/>
  <c r="R3539" s="1"/>
  <c r="AI3536"/>
  <c r="U3537"/>
  <c r="W3537" s="1"/>
  <c r="AA3537" s="1"/>
  <c r="V3537"/>
  <c r="X3537" s="1"/>
  <c r="AB3537" s="1"/>
  <c r="Y3537" l="1"/>
  <c r="AC3537" s="1"/>
  <c r="Z3537"/>
  <c r="AD3537" s="1"/>
  <c r="AE3537" l="1"/>
  <c r="AF3537"/>
  <c r="AH3537" l="1"/>
  <c r="T3538"/>
  <c r="AG3538" l="1"/>
  <c r="S3539"/>
  <c r="R3540" s="1"/>
  <c r="AJ3537"/>
  <c r="AI3537" s="1"/>
  <c r="U3538"/>
  <c r="W3538" s="1"/>
  <c r="AA3538" s="1"/>
  <c r="V3538"/>
  <c r="X3538" s="1"/>
  <c r="Z3538" s="1"/>
  <c r="AB3538" l="1"/>
  <c r="AD3538" s="1"/>
  <c r="Y3538"/>
  <c r="AC3538" s="1"/>
  <c r="AE3538" l="1"/>
  <c r="AF3538"/>
  <c r="AH3538" l="1"/>
  <c r="T3539"/>
  <c r="AG3539" l="1"/>
  <c r="S3540"/>
  <c r="R3541" s="1"/>
  <c r="AJ3538"/>
  <c r="AI3538" s="1"/>
  <c r="U3539"/>
  <c r="W3539" s="1"/>
  <c r="AA3539" s="1"/>
  <c r="V3539"/>
  <c r="X3539" s="1"/>
  <c r="Z3539" s="1"/>
  <c r="AB3539" l="1"/>
  <c r="AD3539" s="1"/>
  <c r="Y3539"/>
  <c r="AC3539" s="1"/>
  <c r="AE3539" l="1"/>
  <c r="T3540" s="1"/>
  <c r="AF3539"/>
  <c r="AG3540" l="1"/>
  <c r="S3541"/>
  <c r="R3542" s="1"/>
  <c r="AH3539"/>
  <c r="V3540"/>
  <c r="X3540" s="1"/>
  <c r="Z3540" s="1"/>
  <c r="U3540"/>
  <c r="W3540" s="1"/>
  <c r="Y3540" s="1"/>
  <c r="AB3540" l="1"/>
  <c r="AD3540" s="1"/>
  <c r="AA3540"/>
  <c r="AC3540" s="1"/>
  <c r="AJ3539"/>
  <c r="AI3539" s="1"/>
  <c r="AF3540" l="1"/>
  <c r="AE3540"/>
  <c r="AH3540" l="1"/>
  <c r="T3541"/>
  <c r="AG3541" l="1"/>
  <c r="S3542"/>
  <c r="R3543" s="1"/>
  <c r="AJ3540"/>
  <c r="AI3540" s="1"/>
  <c r="U3541"/>
  <c r="W3541" s="1"/>
  <c r="AA3541" s="1"/>
  <c r="V3541"/>
  <c r="X3541" s="1"/>
  <c r="Z3541" s="1"/>
  <c r="AB3541" l="1"/>
  <c r="AD3541" s="1"/>
  <c r="Y3541"/>
  <c r="AC3541" s="1"/>
  <c r="AF3541" l="1"/>
  <c r="AE3541"/>
  <c r="AH3541" l="1"/>
  <c r="T3542"/>
  <c r="AG3542" l="1"/>
  <c r="S3543"/>
  <c r="R3544" s="1"/>
  <c r="V3542"/>
  <c r="X3542" s="1"/>
  <c r="Z3542" s="1"/>
  <c r="U3542"/>
  <c r="W3542" s="1"/>
  <c r="Y3542" s="1"/>
  <c r="AJ3541"/>
  <c r="AI3541" s="1"/>
  <c r="AB3542" l="1"/>
  <c r="AD3542" s="1"/>
  <c r="AA3542"/>
  <c r="AC3542" s="1"/>
  <c r="AF3542" l="1"/>
  <c r="AE3542"/>
  <c r="AH3542" l="1"/>
  <c r="T3543"/>
  <c r="AG3543" l="1"/>
  <c r="S3544"/>
  <c r="R3545" s="1"/>
  <c r="AJ3542"/>
  <c r="AI3542" s="1"/>
  <c r="U3543"/>
  <c r="W3543" s="1"/>
  <c r="Y3543" s="1"/>
  <c r="V3543"/>
  <c r="X3543" s="1"/>
  <c r="AB3543" s="1"/>
  <c r="AA3543" l="1"/>
  <c r="AC3543" s="1"/>
  <c r="Z3543"/>
  <c r="AD3543" s="1"/>
  <c r="AF3543" l="1"/>
  <c r="AE3543"/>
  <c r="AH3543" l="1"/>
  <c r="T3544"/>
  <c r="AG3544" l="1"/>
  <c r="S3545"/>
  <c r="R3546" s="1"/>
  <c r="V3544"/>
  <c r="X3544" s="1"/>
  <c r="Z3544" s="1"/>
  <c r="U3544"/>
  <c r="W3544" s="1"/>
  <c r="Y3544" s="1"/>
  <c r="AJ3543"/>
  <c r="AI3543" s="1"/>
  <c r="AB3544" l="1"/>
  <c r="AD3544" s="1"/>
  <c r="AA3544"/>
  <c r="AC3544" s="1"/>
  <c r="AE3544" l="1"/>
  <c r="AF3544"/>
  <c r="AH3544" l="1"/>
  <c r="T3545"/>
  <c r="AG3545" l="1"/>
  <c r="S3546"/>
  <c r="R3547" s="1"/>
  <c r="AJ3544"/>
  <c r="AI3544" s="1"/>
  <c r="V3545"/>
  <c r="X3545" s="1"/>
  <c r="Z3545" s="1"/>
  <c r="U3545"/>
  <c r="W3545" s="1"/>
  <c r="AA3545" s="1"/>
  <c r="AB3545" l="1"/>
  <c r="AD3545" s="1"/>
  <c r="Y3545"/>
  <c r="AC3545" s="1"/>
  <c r="AF3545" l="1"/>
  <c r="AE3545"/>
  <c r="AH3545" l="1"/>
  <c r="T3546"/>
  <c r="AG3546" l="1"/>
  <c r="S3547"/>
  <c r="R3548" s="1"/>
  <c r="U3546"/>
  <c r="W3546" s="1"/>
  <c r="Y3546" s="1"/>
  <c r="V3546"/>
  <c r="X3546" s="1"/>
  <c r="AB3546" s="1"/>
  <c r="AJ3545"/>
  <c r="AI3545" s="1"/>
  <c r="AA3546" l="1"/>
  <c r="AC3546" s="1"/>
  <c r="Z3546"/>
  <c r="AD3546" s="1"/>
  <c r="AF3546" l="1"/>
  <c r="AE3546"/>
  <c r="AH3546" l="1"/>
  <c r="T3547"/>
  <c r="AG3547" l="1"/>
  <c r="S3548"/>
  <c r="R3549" s="1"/>
  <c r="U3547"/>
  <c r="W3547" s="1"/>
  <c r="AA3547" s="1"/>
  <c r="V3547"/>
  <c r="X3547" s="1"/>
  <c r="Z3547" s="1"/>
  <c r="AJ3546"/>
  <c r="AI3546" s="1"/>
  <c r="AB3547" l="1"/>
  <c r="AD3547" s="1"/>
  <c r="Y3547"/>
  <c r="AC3547" s="1"/>
  <c r="AE3547" l="1"/>
  <c r="AH3547" s="1"/>
  <c r="AF3547"/>
  <c r="T3548" l="1"/>
  <c r="AJ3547"/>
  <c r="AI3547" s="1"/>
  <c r="AG3548" l="1"/>
  <c r="S3549"/>
  <c r="R3550" s="1"/>
  <c r="U3548"/>
  <c r="W3548" s="1"/>
  <c r="Y3548" s="1"/>
  <c r="V3548"/>
  <c r="X3548" s="1"/>
  <c r="Z3548" s="1"/>
  <c r="AB3548" l="1"/>
  <c r="AD3548" s="1"/>
  <c r="AA3548"/>
  <c r="AC3548" s="1"/>
  <c r="AF3548" l="1"/>
  <c r="AE3548"/>
  <c r="T3549" s="1"/>
  <c r="AG3549" l="1"/>
  <c r="S3550"/>
  <c r="R3551" s="1"/>
  <c r="AH3548"/>
  <c r="V3549"/>
  <c r="X3549" s="1"/>
  <c r="AB3549" s="1"/>
  <c r="U3549"/>
  <c r="W3549" s="1"/>
  <c r="Y3549" s="1"/>
  <c r="AA3549" l="1"/>
  <c r="AC3549" s="1"/>
  <c r="AJ3548"/>
  <c r="AI3548" s="1"/>
  <c r="Z3549"/>
  <c r="AD3549" s="1"/>
  <c r="AE3549" l="1"/>
  <c r="AF3549"/>
  <c r="AH3549" l="1"/>
  <c r="T3550"/>
  <c r="AG3550" l="1"/>
  <c r="S3551"/>
  <c r="R3552" s="1"/>
  <c r="V3550"/>
  <c r="X3550" s="1"/>
  <c r="AB3550" s="1"/>
  <c r="U3550"/>
  <c r="W3550" s="1"/>
  <c r="Y3550" s="1"/>
  <c r="AJ3549"/>
  <c r="AI3549" s="1"/>
  <c r="AA3550" l="1"/>
  <c r="AC3550" s="1"/>
  <c r="Z3550"/>
  <c r="AD3550" s="1"/>
  <c r="AE3550" l="1"/>
  <c r="AF3550"/>
  <c r="AH3550" l="1"/>
  <c r="T3551"/>
  <c r="AG3551" l="1"/>
  <c r="S3552"/>
  <c r="R3553" s="1"/>
  <c r="AJ3550"/>
  <c r="AI3550" s="1"/>
  <c r="V3551"/>
  <c r="X3551" s="1"/>
  <c r="AB3551" s="1"/>
  <c r="U3551"/>
  <c r="W3551" s="1"/>
  <c r="Y3551" s="1"/>
  <c r="AA3551" l="1"/>
  <c r="AC3551" s="1"/>
  <c r="Z3551"/>
  <c r="AD3551" s="1"/>
  <c r="AF3551" l="1"/>
  <c r="AE3551"/>
  <c r="AH3551" l="1"/>
  <c r="T3552"/>
  <c r="AG3552" l="1"/>
  <c r="S3553"/>
  <c r="R3554" s="1"/>
  <c r="U3552"/>
  <c r="W3552" s="1"/>
  <c r="AA3552" s="1"/>
  <c r="V3552"/>
  <c r="X3552" s="1"/>
  <c r="Z3552" s="1"/>
  <c r="AJ3551"/>
  <c r="AI3551" s="1"/>
  <c r="AB3552" l="1"/>
  <c r="AD3552" s="1"/>
  <c r="Y3552"/>
  <c r="AC3552" s="1"/>
  <c r="AE3552" l="1"/>
  <c r="T3553" s="1"/>
  <c r="AF3552"/>
  <c r="AG3553" l="1"/>
  <c r="S3554"/>
  <c r="R3555" s="1"/>
  <c r="AH3552"/>
  <c r="V3553"/>
  <c r="X3553" s="1"/>
  <c r="Z3553" s="1"/>
  <c r="U3553"/>
  <c r="W3553" s="1"/>
  <c r="Y3553" s="1"/>
  <c r="AB3553" l="1"/>
  <c r="AD3553" s="1"/>
  <c r="AA3553"/>
  <c r="AC3553" s="1"/>
  <c r="AJ3552"/>
  <c r="AI3552" s="1"/>
  <c r="AF3553" l="1"/>
  <c r="AE3553"/>
  <c r="AH3553" l="1"/>
  <c r="T3554"/>
  <c r="AG3554" l="1"/>
  <c r="S3555"/>
  <c r="R3556" s="1"/>
  <c r="AJ3553"/>
  <c r="AI3553" s="1"/>
  <c r="U3554"/>
  <c r="W3554" s="1"/>
  <c r="AA3554" s="1"/>
  <c r="V3554"/>
  <c r="X3554" s="1"/>
  <c r="AB3554" s="1"/>
  <c r="Y3554" l="1"/>
  <c r="AC3554" s="1"/>
  <c r="Z3554"/>
  <c r="AD3554" s="1"/>
  <c r="AF3554" l="1"/>
  <c r="AE3554"/>
  <c r="AH3554" l="1"/>
  <c r="T3555"/>
  <c r="AG3555" l="1"/>
  <c r="S3556"/>
  <c r="R3557" s="1"/>
  <c r="U3555"/>
  <c r="W3555" s="1"/>
  <c r="Y3555" s="1"/>
  <c r="V3555"/>
  <c r="X3555" s="1"/>
  <c r="AB3555" s="1"/>
  <c r="AJ3554"/>
  <c r="AI3554" s="1"/>
  <c r="AA3555" l="1"/>
  <c r="AC3555" s="1"/>
  <c r="Z3555"/>
  <c r="AD3555" s="1"/>
  <c r="AE3555" l="1"/>
  <c r="AF3555"/>
  <c r="AH3555" l="1"/>
  <c r="T3556"/>
  <c r="AG3556" l="1"/>
  <c r="S3557"/>
  <c r="R3558" s="1"/>
  <c r="U3556"/>
  <c r="W3556" s="1"/>
  <c r="Y3556" s="1"/>
  <c r="V3556"/>
  <c r="X3556" s="1"/>
  <c r="Z3556" s="1"/>
  <c r="AJ3555"/>
  <c r="AI3555" s="1"/>
  <c r="AA3556" l="1"/>
  <c r="AC3556" s="1"/>
  <c r="AB3556"/>
  <c r="AD3556" s="1"/>
  <c r="AE3556" l="1"/>
  <c r="AF3556"/>
  <c r="AH3556" l="1"/>
  <c r="T3557"/>
  <c r="AG3557" l="1"/>
  <c r="S3558"/>
  <c r="R3559" s="1"/>
  <c r="AJ3556"/>
  <c r="AI3556" s="1"/>
  <c r="V3557"/>
  <c r="X3557" s="1"/>
  <c r="Z3557" s="1"/>
  <c r="U3557"/>
  <c r="W3557" s="1"/>
  <c r="Y3557" s="1"/>
  <c r="AB3557" l="1"/>
  <c r="AD3557" s="1"/>
  <c r="AA3557"/>
  <c r="AC3557" s="1"/>
  <c r="AF3557" l="1"/>
  <c r="AE3557"/>
  <c r="AH3557" l="1"/>
  <c r="T3558"/>
  <c r="AG3558" l="1"/>
  <c r="S3559"/>
  <c r="R3560" s="1"/>
  <c r="AJ3557"/>
  <c r="AI3557" s="1"/>
  <c r="V3558"/>
  <c r="X3558" s="1"/>
  <c r="Z3558" s="1"/>
  <c r="U3558"/>
  <c r="W3558" s="1"/>
  <c r="Y3558" s="1"/>
  <c r="AB3558" l="1"/>
  <c r="AD3558" s="1"/>
  <c r="AA3558"/>
  <c r="AC3558" s="1"/>
  <c r="AE3558" l="1"/>
  <c r="AF3558"/>
  <c r="AH3558" l="1"/>
  <c r="T3559"/>
  <c r="AG3559" l="1"/>
  <c r="S3560"/>
  <c r="R3561" s="1"/>
  <c r="AJ3558"/>
  <c r="AI3558" s="1"/>
  <c r="U3559"/>
  <c r="W3559" s="1"/>
  <c r="Y3559" s="1"/>
  <c r="V3559"/>
  <c r="X3559" s="1"/>
  <c r="Z3559" s="1"/>
  <c r="AB3559" l="1"/>
  <c r="AD3559" s="1"/>
  <c r="AA3559"/>
  <c r="AC3559" s="1"/>
  <c r="AE3559" l="1"/>
  <c r="AF3559"/>
  <c r="AH3559" l="1"/>
  <c r="T3560"/>
  <c r="AG3560" l="1"/>
  <c r="S3561"/>
  <c r="R3562" s="1"/>
  <c r="U3560"/>
  <c r="W3560" s="1"/>
  <c r="Y3560" s="1"/>
  <c r="V3560"/>
  <c r="X3560" s="1"/>
  <c r="AB3560" s="1"/>
  <c r="AJ3559"/>
  <c r="AI3559" s="1"/>
  <c r="AA3560" l="1"/>
  <c r="AC3560" s="1"/>
  <c r="Z3560"/>
  <c r="AD3560" s="1"/>
  <c r="AF3560" l="1"/>
  <c r="AE3560"/>
  <c r="AH3560" l="1"/>
  <c r="T3561"/>
  <c r="AG3561" l="1"/>
  <c r="S3562"/>
  <c r="R3563" s="1"/>
  <c r="AI3560"/>
  <c r="AJ3560"/>
  <c r="U3561"/>
  <c r="W3561" s="1"/>
  <c r="AA3561" s="1"/>
  <c r="V3561"/>
  <c r="X3561" s="1"/>
  <c r="AB3561" s="1"/>
  <c r="Y3561" l="1"/>
  <c r="AC3561" s="1"/>
  <c r="Z3561"/>
  <c r="AD3561" s="1"/>
  <c r="AE3561" l="1"/>
  <c r="AF3561"/>
  <c r="AH3561" l="1"/>
  <c r="T3562"/>
  <c r="AG3562" l="1"/>
  <c r="S3563"/>
  <c r="R3564" s="1"/>
  <c r="AJ3561"/>
  <c r="AI3561" s="1"/>
  <c r="U3562"/>
  <c r="W3562" s="1"/>
  <c r="Y3562" s="1"/>
  <c r="V3562"/>
  <c r="X3562" s="1"/>
  <c r="Z3562" s="1"/>
  <c r="AB3562" l="1"/>
  <c r="AD3562" s="1"/>
  <c r="AA3562"/>
  <c r="AC3562" s="1"/>
  <c r="AE3562" l="1"/>
  <c r="T3563" s="1"/>
  <c r="AF3562"/>
  <c r="AG3563" l="1"/>
  <c r="S3564"/>
  <c r="R3565" s="1"/>
  <c r="AH3562"/>
  <c r="V3563"/>
  <c r="X3563" s="1"/>
  <c r="Z3563" s="1"/>
  <c r="U3563"/>
  <c r="W3563" s="1"/>
  <c r="Y3563" s="1"/>
  <c r="AB3563" l="1"/>
  <c r="AD3563" s="1"/>
  <c r="AA3563"/>
  <c r="AC3563" s="1"/>
  <c r="AJ3562"/>
  <c r="AI3562" s="1"/>
  <c r="AF3563" l="1"/>
  <c r="AE3563"/>
  <c r="AH3563" l="1"/>
  <c r="T3564"/>
  <c r="AG3564" l="1"/>
  <c r="S3565"/>
  <c r="R3566" s="1"/>
  <c r="AJ3563"/>
  <c r="AI3563" s="1"/>
  <c r="V3564"/>
  <c r="X3564" s="1"/>
  <c r="Z3564" s="1"/>
  <c r="U3564"/>
  <c r="W3564" s="1"/>
  <c r="Y3564" s="1"/>
  <c r="AB3564" l="1"/>
  <c r="AD3564" s="1"/>
  <c r="AA3564"/>
  <c r="AC3564" s="1"/>
  <c r="AE3564" l="1"/>
  <c r="AH3564"/>
  <c r="T3565"/>
  <c r="AF3564"/>
  <c r="AG3565" l="1"/>
  <c r="S3566"/>
  <c r="R3567" s="1"/>
  <c r="V3565"/>
  <c r="X3565" s="1"/>
  <c r="Z3565" s="1"/>
  <c r="U3565"/>
  <c r="W3565" s="1"/>
  <c r="Y3565" s="1"/>
  <c r="AJ3564"/>
  <c r="AI3564" s="1"/>
  <c r="AA3565" l="1"/>
  <c r="AC3565" s="1"/>
  <c r="AB3565"/>
  <c r="AD3565" s="1"/>
  <c r="AF3565" l="1"/>
  <c r="AE3565"/>
  <c r="AH3565" l="1"/>
  <c r="T3566"/>
  <c r="AG3566" l="1"/>
  <c r="S3567"/>
  <c r="R3568" s="1"/>
  <c r="U3566"/>
  <c r="W3566" s="1"/>
  <c r="Y3566" s="1"/>
  <c r="V3566"/>
  <c r="X3566" s="1"/>
  <c r="AB3566" s="1"/>
  <c r="AJ3565"/>
  <c r="AI3565" s="1"/>
  <c r="AA3566" l="1"/>
  <c r="AC3566" s="1"/>
  <c r="Z3566"/>
  <c r="AD3566" s="1"/>
  <c r="AF3566" l="1"/>
  <c r="AE3566"/>
  <c r="AH3566" l="1"/>
  <c r="T3567"/>
  <c r="AG3567" l="1"/>
  <c r="S3568"/>
  <c r="R3569" s="1"/>
  <c r="AJ3566"/>
  <c r="AI3566" s="1"/>
  <c r="G41" i="11" s="1"/>
  <c r="U3567" i="10"/>
  <c r="W3567" s="1"/>
  <c r="Y3567" s="1"/>
  <c r="V3567"/>
  <c r="X3567" s="1"/>
  <c r="Z3567" s="1"/>
  <c r="H41" i="11"/>
  <c r="AB3567" i="10" l="1"/>
  <c r="AD3567" s="1"/>
  <c r="AA3567"/>
  <c r="AC3567" s="1"/>
  <c r="AF3567" l="1"/>
  <c r="AE3567"/>
  <c r="AH3567" l="1"/>
  <c r="T3568"/>
  <c r="AG3568" l="1"/>
  <c r="S3569"/>
  <c r="R3570" s="1"/>
  <c r="AJ3567"/>
  <c r="AI3567" s="1"/>
  <c r="V3568"/>
  <c r="X3568" s="1"/>
  <c r="Z3568" s="1"/>
  <c r="U3568"/>
  <c r="W3568" s="1"/>
  <c r="AA3568" s="1"/>
  <c r="AB3568" l="1"/>
  <c r="AD3568" s="1"/>
  <c r="Y3568"/>
  <c r="AC3568" s="1"/>
  <c r="AE3568" l="1"/>
  <c r="AF3568"/>
  <c r="AH3568" l="1"/>
  <c r="T3569"/>
  <c r="AG3569" l="1"/>
  <c r="S3570"/>
  <c r="R3571" s="1"/>
  <c r="AJ3568"/>
  <c r="AI3568" s="1"/>
  <c r="V3569"/>
  <c r="X3569" s="1"/>
  <c r="Z3569" s="1"/>
  <c r="U3569"/>
  <c r="W3569" s="1"/>
  <c r="Y3569" s="1"/>
  <c r="AB3569" l="1"/>
  <c r="AD3569" s="1"/>
  <c r="AA3569"/>
  <c r="AC3569" s="1"/>
  <c r="AF3569" l="1"/>
  <c r="AE3569"/>
  <c r="AH3569" l="1"/>
  <c r="T3570"/>
  <c r="AG3570" l="1"/>
  <c r="S3571"/>
  <c r="R3572" s="1"/>
  <c r="AI3569"/>
  <c r="AJ3569"/>
  <c r="V3570"/>
  <c r="X3570" s="1"/>
  <c r="Z3570" s="1"/>
  <c r="U3570"/>
  <c r="W3570" s="1"/>
  <c r="Y3570" s="1"/>
  <c r="AB3570" l="1"/>
  <c r="AD3570" s="1"/>
  <c r="AA3570"/>
  <c r="AC3570" s="1"/>
  <c r="AF3570" l="1"/>
  <c r="AE3570"/>
  <c r="AH3570" l="1"/>
  <c r="T3571"/>
  <c r="AG3571" l="1"/>
  <c r="S3572"/>
  <c r="R3573" s="1"/>
  <c r="AJ3570"/>
  <c r="AI3570" s="1"/>
  <c r="U3571"/>
  <c r="W3571" s="1"/>
  <c r="Y3571" s="1"/>
  <c r="V3571"/>
  <c r="X3571" s="1"/>
  <c r="Z3571" s="1"/>
  <c r="AB3571" l="1"/>
  <c r="AD3571" s="1"/>
  <c r="AA3571"/>
  <c r="AC3571" s="1"/>
  <c r="AE3571" l="1"/>
  <c r="AF3571"/>
  <c r="AH3571" l="1"/>
  <c r="T3572"/>
  <c r="AG3572" l="1"/>
  <c r="S3573"/>
  <c r="R3574" s="1"/>
  <c r="U3572"/>
  <c r="W3572" s="1"/>
  <c r="Y3572" s="1"/>
  <c r="V3572"/>
  <c r="X3572" s="1"/>
  <c r="Z3572" s="1"/>
  <c r="AJ3571"/>
  <c r="AI3571" s="1"/>
  <c r="AA3572" l="1"/>
  <c r="AC3572" s="1"/>
  <c r="AB3572"/>
  <c r="AD3572" s="1"/>
  <c r="AE3572" l="1"/>
  <c r="T3573" s="1"/>
  <c r="AF3572"/>
  <c r="AG3573" l="1"/>
  <c r="S3574"/>
  <c r="R3575" s="1"/>
  <c r="AH3572"/>
  <c r="V3573"/>
  <c r="X3573" s="1"/>
  <c r="Z3573" s="1"/>
  <c r="U3573"/>
  <c r="W3573" s="1"/>
  <c r="Y3573" s="1"/>
  <c r="AB3573" l="1"/>
  <c r="AD3573" s="1"/>
  <c r="AA3573"/>
  <c r="AC3573" s="1"/>
  <c r="AJ3572"/>
  <c r="AI3572" s="1"/>
  <c r="AE3573" l="1"/>
  <c r="AF3573"/>
  <c r="AH3573" l="1"/>
  <c r="T3574"/>
  <c r="AG3574" l="1"/>
  <c r="S3575"/>
  <c r="R3576" s="1"/>
  <c r="AJ3573"/>
  <c r="AI3573" s="1"/>
  <c r="V3574"/>
  <c r="X3574" s="1"/>
  <c r="Z3574" s="1"/>
  <c r="U3574"/>
  <c r="W3574" s="1"/>
  <c r="Y3574" s="1"/>
  <c r="AB3574" l="1"/>
  <c r="AD3574" s="1"/>
  <c r="AA3574"/>
  <c r="AC3574" s="1"/>
  <c r="AF3574" l="1"/>
  <c r="AE3574"/>
  <c r="AH3574" l="1"/>
  <c r="T3575"/>
  <c r="AG3575" l="1"/>
  <c r="S3576"/>
  <c r="R3577" s="1"/>
  <c r="AJ3574"/>
  <c r="AI3574" s="1"/>
  <c r="U3575"/>
  <c r="W3575" s="1"/>
  <c r="Y3575" s="1"/>
  <c r="V3575"/>
  <c r="X3575" s="1"/>
  <c r="Z3575" s="1"/>
  <c r="AB3575" l="1"/>
  <c r="AD3575" s="1"/>
  <c r="AA3575"/>
  <c r="AC3575" s="1"/>
  <c r="AF3575" l="1"/>
  <c r="AE3575"/>
  <c r="AH3575" l="1"/>
  <c r="T3576"/>
  <c r="AG3576" l="1"/>
  <c r="S3577"/>
  <c r="R3578" s="1"/>
  <c r="AJ3575"/>
  <c r="AI3575" s="1"/>
  <c r="U3576"/>
  <c r="W3576" s="1"/>
  <c r="Y3576" s="1"/>
  <c r="V3576"/>
  <c r="X3576" s="1"/>
  <c r="AB3576" s="1"/>
  <c r="AA3576" l="1"/>
  <c r="AC3576" s="1"/>
  <c r="Z3576"/>
  <c r="AD3576" s="1"/>
  <c r="AE3576" l="1"/>
  <c r="AF3576"/>
  <c r="AH3576" l="1"/>
  <c r="T3577"/>
  <c r="AG3577" l="1"/>
  <c r="S3578"/>
  <c r="R3579" s="1"/>
  <c r="AJ3576"/>
  <c r="AI3576" s="1"/>
  <c r="V3577"/>
  <c r="X3577" s="1"/>
  <c r="Z3577" s="1"/>
  <c r="U3577"/>
  <c r="W3577" s="1"/>
  <c r="Y3577" s="1"/>
  <c r="AB3577" l="1"/>
  <c r="AD3577" s="1"/>
  <c r="AA3577"/>
  <c r="AC3577" s="1"/>
  <c r="AE3577" l="1"/>
  <c r="AH3577"/>
  <c r="T3578"/>
  <c r="AF3577"/>
  <c r="AG3578" l="1"/>
  <c r="S3579"/>
  <c r="R3580" s="1"/>
  <c r="AJ3577"/>
  <c r="AI3577" s="1"/>
  <c r="U3578"/>
  <c r="W3578" s="1"/>
  <c r="Y3578" s="1"/>
  <c r="V3578"/>
  <c r="X3578" s="1"/>
  <c r="Z3578" s="1"/>
  <c r="AA3578" l="1"/>
  <c r="AC3578" s="1"/>
  <c r="AB3578"/>
  <c r="AD3578" s="1"/>
  <c r="AE3578" l="1"/>
  <c r="AF3578"/>
  <c r="AH3578" l="1"/>
  <c r="T3579"/>
  <c r="AG3579" l="1"/>
  <c r="S3580"/>
  <c r="R3581" s="1"/>
  <c r="AJ3578"/>
  <c r="AI3578" s="1"/>
  <c r="U3579"/>
  <c r="W3579" s="1"/>
  <c r="Y3579" s="1"/>
  <c r="V3579"/>
  <c r="X3579" s="1"/>
  <c r="Z3579" s="1"/>
  <c r="AB3579" l="1"/>
  <c r="AD3579" s="1"/>
  <c r="AA3579"/>
  <c r="AC3579" s="1"/>
  <c r="AF3579" l="1"/>
  <c r="AE3579"/>
  <c r="AH3579" l="1"/>
  <c r="T3580"/>
  <c r="AG3580" l="1"/>
  <c r="S3581"/>
  <c r="R3582" s="1"/>
  <c r="AJ3579"/>
  <c r="AI3579" s="1"/>
  <c r="U3580"/>
  <c r="W3580" s="1"/>
  <c r="Y3580" s="1"/>
  <c r="V3580"/>
  <c r="X3580" s="1"/>
  <c r="Z3580" s="1"/>
  <c r="AB3580" l="1"/>
  <c r="AD3580" s="1"/>
  <c r="AA3580"/>
  <c r="AC3580" s="1"/>
  <c r="AE3580" l="1"/>
  <c r="AF3580"/>
  <c r="AH3580" l="1"/>
  <c r="T3581"/>
  <c r="AG3581" l="1"/>
  <c r="S3582"/>
  <c r="R3583" s="1"/>
  <c r="AJ3580"/>
  <c r="AI3580" s="1"/>
  <c r="U3581"/>
  <c r="W3581" s="1"/>
  <c r="Y3581" s="1"/>
  <c r="V3581"/>
  <c r="X3581" s="1"/>
  <c r="Z3581" s="1"/>
  <c r="AA3581" l="1"/>
  <c r="AC3581" s="1"/>
  <c r="AB3581"/>
  <c r="AD3581" s="1"/>
  <c r="AE3581" l="1"/>
  <c r="T3582" s="1"/>
  <c r="AF3581"/>
  <c r="AG3582" l="1"/>
  <c r="S3583"/>
  <c r="R3584" s="1"/>
  <c r="AH3581"/>
  <c r="U3582"/>
  <c r="W3582" s="1"/>
  <c r="Y3582" s="1"/>
  <c r="V3582"/>
  <c r="X3582" s="1"/>
  <c r="Z3582" s="1"/>
  <c r="AA3582" l="1"/>
  <c r="AC3582" s="1"/>
  <c r="AB3582"/>
  <c r="AD3582" s="1"/>
  <c r="AJ3581"/>
  <c r="AI3581" s="1"/>
  <c r="AF3582" l="1"/>
  <c r="AE3582"/>
  <c r="AH3582" l="1"/>
  <c r="T3583"/>
  <c r="AG3583" l="1"/>
  <c r="S3584"/>
  <c r="R3585" s="1"/>
  <c r="AJ3582"/>
  <c r="AI3582" s="1"/>
  <c r="V3583"/>
  <c r="X3583" s="1"/>
  <c r="Z3583" s="1"/>
  <c r="U3583"/>
  <c r="W3583" s="1"/>
  <c r="Y3583" s="1"/>
  <c r="AB3583" l="1"/>
  <c r="AD3583" s="1"/>
  <c r="AA3583"/>
  <c r="AC3583" s="1"/>
  <c r="AE3583" l="1"/>
  <c r="AF3583"/>
  <c r="AH3583" l="1"/>
  <c r="T3584"/>
  <c r="AG3584" l="1"/>
  <c r="S3585"/>
  <c r="R3586" s="1"/>
  <c r="AJ3583"/>
  <c r="AI3583" s="1"/>
  <c r="U3584"/>
  <c r="W3584" s="1"/>
  <c r="Y3584" s="1"/>
  <c r="V3584"/>
  <c r="X3584" s="1"/>
  <c r="Z3584" s="1"/>
  <c r="AB3584" l="1"/>
  <c r="AD3584" s="1"/>
  <c r="AA3584"/>
  <c r="AC3584" s="1"/>
  <c r="AE3584" l="1"/>
  <c r="AH3584"/>
  <c r="T3585"/>
  <c r="AF3584"/>
  <c r="AG3585" l="1"/>
  <c r="S3586"/>
  <c r="R3587" s="1"/>
  <c r="AJ3584"/>
  <c r="AI3584" s="1"/>
  <c r="V3585"/>
  <c r="X3585" s="1"/>
  <c r="Z3585" s="1"/>
  <c r="U3585"/>
  <c r="W3585" s="1"/>
  <c r="Y3585" s="1"/>
  <c r="AB3585" l="1"/>
  <c r="AD3585" s="1"/>
  <c r="AA3585"/>
  <c r="AC3585" s="1"/>
  <c r="AF3585" l="1"/>
  <c r="AE3585"/>
  <c r="AH3585" l="1"/>
  <c r="T3586"/>
  <c r="AG3586" l="1"/>
  <c r="S3587"/>
  <c r="R3588" s="1"/>
  <c r="V3586"/>
  <c r="X3586" s="1"/>
  <c r="Z3586" s="1"/>
  <c r="U3586"/>
  <c r="W3586" s="1"/>
  <c r="Y3586" s="1"/>
  <c r="AJ3585"/>
  <c r="AI3585" s="1"/>
  <c r="AB3586" l="1"/>
  <c r="AD3586" s="1"/>
  <c r="AA3586"/>
  <c r="AC3586" s="1"/>
  <c r="AF3586" l="1"/>
  <c r="AE3586"/>
  <c r="AH3586" l="1"/>
  <c r="T3587"/>
  <c r="AG3587" l="1"/>
  <c r="S3588"/>
  <c r="R3589" s="1"/>
  <c r="AJ3586"/>
  <c r="AI3586" s="1"/>
  <c r="V3587"/>
  <c r="X3587" s="1"/>
  <c r="Z3587" s="1"/>
  <c r="U3587"/>
  <c r="W3587" s="1"/>
  <c r="Y3587" s="1"/>
  <c r="AB3587" l="1"/>
  <c r="AD3587" s="1"/>
  <c r="AA3587"/>
  <c r="AC3587" s="1"/>
  <c r="AF3587" l="1"/>
  <c r="AE3587"/>
  <c r="AH3587" l="1"/>
  <c r="T3588"/>
  <c r="AG3588" l="1"/>
  <c r="S3589"/>
  <c r="R3590" s="1"/>
  <c r="AJ3587"/>
  <c r="AI3587" s="1"/>
  <c r="U3588"/>
  <c r="W3588" s="1"/>
  <c r="Y3588" s="1"/>
  <c r="V3588"/>
  <c r="X3588" s="1"/>
  <c r="Z3588" s="1"/>
  <c r="AB3588" l="1"/>
  <c r="AD3588" s="1"/>
  <c r="AA3588"/>
  <c r="AC3588" s="1"/>
  <c r="AF3588" l="1"/>
  <c r="AE3588"/>
  <c r="AH3588" l="1"/>
  <c r="T3589"/>
  <c r="AG3589" l="1"/>
  <c r="S3590"/>
  <c r="R3591" s="1"/>
  <c r="U3589"/>
  <c r="W3589" s="1"/>
  <c r="Y3589" s="1"/>
  <c r="V3589"/>
  <c r="X3589" s="1"/>
  <c r="Z3589" s="1"/>
  <c r="AJ3588"/>
  <c r="AI3588" s="1"/>
  <c r="AB3589" l="1"/>
  <c r="AD3589" s="1"/>
  <c r="AA3589"/>
  <c r="AC3589" s="1"/>
  <c r="AF3589" l="1"/>
  <c r="AE3589"/>
  <c r="AH3589" l="1"/>
  <c r="T3590"/>
  <c r="AG3590" l="1"/>
  <c r="S3591"/>
  <c r="R3592" s="1"/>
  <c r="AJ3589"/>
  <c r="AI3589" s="1"/>
  <c r="V3590"/>
  <c r="X3590" s="1"/>
  <c r="Z3590" s="1"/>
  <c r="U3590"/>
  <c r="W3590" s="1"/>
  <c r="Y3590" s="1"/>
  <c r="AB3590" l="1"/>
  <c r="AD3590" s="1"/>
  <c r="AA3590"/>
  <c r="AC3590" s="1"/>
  <c r="AF3590" l="1"/>
  <c r="AE3590"/>
  <c r="AH3590" l="1"/>
  <c r="T3591"/>
  <c r="AG3591" l="1"/>
  <c r="S3592"/>
  <c r="R3593" s="1"/>
  <c r="AJ3590"/>
  <c r="AI3590" s="1"/>
  <c r="U3591"/>
  <c r="W3591" s="1"/>
  <c r="AA3591" s="1"/>
  <c r="V3591"/>
  <c r="X3591" s="1"/>
  <c r="Z3591" s="1"/>
  <c r="AB3591" l="1"/>
  <c r="AD3591" s="1"/>
  <c r="Y3591"/>
  <c r="AC3591" s="1"/>
  <c r="AE3591" l="1"/>
  <c r="AF3591"/>
  <c r="AH3591" l="1"/>
  <c r="T3592"/>
  <c r="AG3592" l="1"/>
  <c r="S3593"/>
  <c r="R3594" s="1"/>
  <c r="AJ3591"/>
  <c r="AI3591" s="1"/>
  <c r="U3592"/>
  <c r="W3592" s="1"/>
  <c r="AA3592" s="1"/>
  <c r="V3592"/>
  <c r="X3592" s="1"/>
  <c r="Z3592" s="1"/>
  <c r="AB3592" l="1"/>
  <c r="AD3592" s="1"/>
  <c r="Y3592"/>
  <c r="AC3592" s="1"/>
  <c r="AF3592" l="1"/>
  <c r="AE3592"/>
  <c r="AH3592" l="1"/>
  <c r="T3593"/>
  <c r="AG3593" l="1"/>
  <c r="S3594"/>
  <c r="R3595" s="1"/>
  <c r="AJ3592"/>
  <c r="AI3592" s="1"/>
  <c r="U3593"/>
  <c r="W3593" s="1"/>
  <c r="AA3593" s="1"/>
  <c r="V3593"/>
  <c r="X3593" s="1"/>
  <c r="AB3593" s="1"/>
  <c r="Z3593" l="1"/>
  <c r="AD3593" s="1"/>
  <c r="Y3593"/>
  <c r="AC3593" s="1"/>
  <c r="AF3593" l="1"/>
  <c r="AE3593"/>
  <c r="T3594" s="1"/>
  <c r="AG3594" l="1"/>
  <c r="S3595"/>
  <c r="R3596" s="1"/>
  <c r="AH3593"/>
  <c r="U3594"/>
  <c r="W3594" s="1"/>
  <c r="Y3594" s="1"/>
  <c r="V3594"/>
  <c r="X3594" s="1"/>
  <c r="Z3594" s="1"/>
  <c r="AB3594" l="1"/>
  <c r="AD3594" s="1"/>
  <c r="AA3594"/>
  <c r="AC3594" s="1"/>
  <c r="AJ3593"/>
  <c r="AI3593" s="1"/>
  <c r="AE3594" l="1"/>
  <c r="AF3594"/>
  <c r="AH3594" l="1"/>
  <c r="T3595"/>
  <c r="AG3595" l="1"/>
  <c r="S3596"/>
  <c r="R3597" s="1"/>
  <c r="AJ3594"/>
  <c r="AI3594" s="1"/>
  <c r="V3595"/>
  <c r="X3595" s="1"/>
  <c r="Z3595" s="1"/>
  <c r="U3595"/>
  <c r="W3595" s="1"/>
  <c r="Y3595" s="1"/>
  <c r="AB3595" l="1"/>
  <c r="AD3595" s="1"/>
  <c r="AA3595"/>
  <c r="AC3595" s="1"/>
  <c r="AE3595" l="1"/>
  <c r="AH3595"/>
  <c r="T3596"/>
  <c r="AF3595"/>
  <c r="AG3596" l="1"/>
  <c r="S3597"/>
  <c r="R3598" s="1"/>
  <c r="AJ3595"/>
  <c r="AI3595" s="1"/>
  <c r="V3596"/>
  <c r="X3596" s="1"/>
  <c r="Z3596" s="1"/>
  <c r="U3596"/>
  <c r="W3596" s="1"/>
  <c r="Y3596" s="1"/>
  <c r="AB3596" l="1"/>
  <c r="AD3596" s="1"/>
  <c r="AA3596"/>
  <c r="AC3596" s="1"/>
  <c r="AF3596" l="1"/>
  <c r="AE3596"/>
  <c r="AH3596" l="1"/>
  <c r="T3597"/>
  <c r="AG3597" l="1"/>
  <c r="S3598"/>
  <c r="R3599" s="1"/>
  <c r="AJ3596"/>
  <c r="AI3596" s="1"/>
  <c r="V3597"/>
  <c r="X3597" s="1"/>
  <c r="Z3597" s="1"/>
  <c r="U3597"/>
  <c r="W3597" s="1"/>
  <c r="Y3597" s="1"/>
  <c r="AB3597" l="1"/>
  <c r="AD3597" s="1"/>
  <c r="AA3597"/>
  <c r="AC3597" s="1"/>
  <c r="AE3597" l="1"/>
  <c r="AF3597"/>
  <c r="AH3597" l="1"/>
  <c r="T3598"/>
  <c r="AG3598" l="1"/>
  <c r="S3599"/>
  <c r="R3600" s="1"/>
  <c r="AJ3597"/>
  <c r="AI3597" s="1"/>
  <c r="V3598"/>
  <c r="X3598" s="1"/>
  <c r="Z3598" s="1"/>
  <c r="U3598"/>
  <c r="W3598" s="1"/>
  <c r="Y3598" s="1"/>
  <c r="AB3598" l="1"/>
  <c r="AD3598" s="1"/>
  <c r="AA3598"/>
  <c r="AC3598" s="1"/>
  <c r="AF3598" l="1"/>
  <c r="AE3598"/>
  <c r="AH3598" l="1"/>
  <c r="T3599"/>
  <c r="AG3599" l="1"/>
  <c r="S3600"/>
  <c r="R3601" s="1"/>
  <c r="V3599"/>
  <c r="X3599" s="1"/>
  <c r="AB3599" s="1"/>
  <c r="U3599"/>
  <c r="W3599" s="1"/>
  <c r="Y3599" s="1"/>
  <c r="AJ3598"/>
  <c r="AI3598" s="1"/>
  <c r="AA3599" l="1"/>
  <c r="AC3599" s="1"/>
  <c r="Z3599"/>
  <c r="AD3599" s="1"/>
  <c r="AF3599" l="1"/>
  <c r="AE3599"/>
  <c r="AH3599" l="1"/>
  <c r="T3600"/>
  <c r="AG3600" l="1"/>
  <c r="S3601"/>
  <c r="R3602" s="1"/>
  <c r="AJ3599"/>
  <c r="AI3599" s="1"/>
  <c r="U3600"/>
  <c r="W3600" s="1"/>
  <c r="Y3600" s="1"/>
  <c r="V3600"/>
  <c r="X3600" s="1"/>
  <c r="AB3600" s="1"/>
  <c r="AA3600" l="1"/>
  <c r="AC3600" s="1"/>
  <c r="Z3600"/>
  <c r="AD3600" l="1"/>
  <c r="AE3600" l="1"/>
  <c r="T3601" s="1"/>
  <c r="AF3600"/>
  <c r="AG3601" l="1"/>
  <c r="S3602"/>
  <c r="R3603" s="1"/>
  <c r="AH3600"/>
  <c r="V3601"/>
  <c r="X3601" s="1"/>
  <c r="Z3601" s="1"/>
  <c r="U3601"/>
  <c r="W3601" s="1"/>
  <c r="Y3601" s="1"/>
  <c r="AB3601" l="1"/>
  <c r="AD3601" s="1"/>
  <c r="AA3601"/>
  <c r="AC3601" s="1"/>
  <c r="AJ3600"/>
  <c r="AI3600" s="1"/>
  <c r="AF3601" l="1"/>
  <c r="AE3601"/>
  <c r="AH3601" l="1"/>
  <c r="T3602"/>
  <c r="AG3602" l="1"/>
  <c r="S3603"/>
  <c r="R3604" s="1"/>
  <c r="AJ3601"/>
  <c r="AI3601" s="1"/>
  <c r="U3602"/>
  <c r="W3602" s="1"/>
  <c r="Y3602" s="1"/>
  <c r="V3602"/>
  <c r="X3602" s="1"/>
  <c r="Z3602" s="1"/>
  <c r="AB3602" l="1"/>
  <c r="AD3602" s="1"/>
  <c r="AA3602"/>
  <c r="AC3602" s="1"/>
  <c r="AF3602" l="1"/>
  <c r="AE3602"/>
  <c r="AH3602" l="1"/>
  <c r="T3603"/>
  <c r="AG3603" l="1"/>
  <c r="S3604"/>
  <c r="R3605" s="1"/>
  <c r="AJ3602"/>
  <c r="AI3602" s="1"/>
  <c r="V3603"/>
  <c r="X3603" s="1"/>
  <c r="AB3603" s="1"/>
  <c r="U3603"/>
  <c r="W3603" s="1"/>
  <c r="AA3603" s="1"/>
  <c r="Z3603" l="1"/>
  <c r="AD3603" s="1"/>
  <c r="Y3603"/>
  <c r="AC3603" l="1"/>
  <c r="AE3603" l="1"/>
  <c r="AF3603"/>
  <c r="AH3603" l="1"/>
  <c r="T3604"/>
  <c r="AG3604" l="1"/>
  <c r="S3605"/>
  <c r="R3606" s="1"/>
  <c r="AJ3603"/>
  <c r="AI3603" s="1"/>
  <c r="U3604"/>
  <c r="W3604" s="1"/>
  <c r="Y3604" s="1"/>
  <c r="V3604"/>
  <c r="X3604" s="1"/>
  <c r="Z3604" s="1"/>
  <c r="AA3604" l="1"/>
  <c r="AC3604" s="1"/>
  <c r="AB3604"/>
  <c r="AD3604" s="1"/>
  <c r="AE3604" l="1"/>
  <c r="AF3604"/>
  <c r="AH3604" l="1"/>
  <c r="T3605"/>
  <c r="AG3605" l="1"/>
  <c r="S3606"/>
  <c r="R3607" s="1"/>
  <c r="V3605"/>
  <c r="X3605" s="1"/>
  <c r="Z3605" s="1"/>
  <c r="U3605"/>
  <c r="W3605" s="1"/>
  <c r="Y3605" s="1"/>
  <c r="AJ3604"/>
  <c r="AI3604" s="1"/>
  <c r="AA3605" l="1"/>
  <c r="AC3605" s="1"/>
  <c r="AB3605"/>
  <c r="AD3605" s="1"/>
  <c r="AF3605" l="1"/>
  <c r="AE3605"/>
  <c r="AH3605" l="1"/>
  <c r="T3606"/>
  <c r="AG3606" l="1"/>
  <c r="S3607"/>
  <c r="R3608" s="1"/>
  <c r="U3606"/>
  <c r="W3606" s="1"/>
  <c r="Y3606" s="1"/>
  <c r="V3606"/>
  <c r="X3606" s="1"/>
  <c r="Z3606" s="1"/>
  <c r="AJ3605"/>
  <c r="AI3605" s="1"/>
  <c r="AA3606" l="1"/>
  <c r="AC3606" s="1"/>
  <c r="AB3606"/>
  <c r="AD3606" s="1"/>
  <c r="AE3606" l="1"/>
  <c r="AF3606"/>
  <c r="AH3606" l="1"/>
  <c r="T3607"/>
  <c r="AG3607" l="1"/>
  <c r="S3608"/>
  <c r="R3609" s="1"/>
  <c r="U3607"/>
  <c r="W3607" s="1"/>
  <c r="Y3607" s="1"/>
  <c r="V3607"/>
  <c r="X3607" s="1"/>
  <c r="Z3607" s="1"/>
  <c r="AJ3606"/>
  <c r="AI3606" s="1"/>
  <c r="AA3607" l="1"/>
  <c r="AC3607" s="1"/>
  <c r="AB3607"/>
  <c r="AD3607" s="1"/>
  <c r="AE3607" l="1"/>
  <c r="AH3607" s="1"/>
  <c r="AJ3607" s="1"/>
  <c r="AI3607" s="1"/>
  <c r="T3608"/>
  <c r="AF3607"/>
  <c r="AG3608" l="1"/>
  <c r="S3609"/>
  <c r="R3610" s="1"/>
  <c r="U3608"/>
  <c r="W3608" s="1"/>
  <c r="Y3608" s="1"/>
  <c r="V3608"/>
  <c r="X3608" s="1"/>
  <c r="Z3608" s="1"/>
  <c r="AB3608" l="1"/>
  <c r="AD3608" s="1"/>
  <c r="AA3608"/>
  <c r="AC3608" s="1"/>
  <c r="AF3608" l="1"/>
  <c r="AE3608"/>
  <c r="AH3608" l="1"/>
  <c r="T3609"/>
  <c r="AG3609" l="1"/>
  <c r="S3610"/>
  <c r="R3611" s="1"/>
  <c r="AJ3608"/>
  <c r="AI3608" s="1"/>
  <c r="U3609"/>
  <c r="W3609" s="1"/>
  <c r="Y3609" s="1"/>
  <c r="V3609"/>
  <c r="X3609" s="1"/>
  <c r="Z3609" s="1"/>
  <c r="AB3609" l="1"/>
  <c r="AD3609" s="1"/>
  <c r="AA3609"/>
  <c r="AC3609" s="1"/>
  <c r="AE3609" l="1"/>
  <c r="AH3609" s="1"/>
  <c r="AF3609"/>
  <c r="AI3609" l="1"/>
  <c r="T3610"/>
  <c r="AJ3609"/>
  <c r="AG3610" l="1"/>
  <c r="S3611"/>
  <c r="R3612" s="1"/>
  <c r="V3610"/>
  <c r="X3610" s="1"/>
  <c r="Z3610" s="1"/>
  <c r="U3610"/>
  <c r="W3610" s="1"/>
  <c r="Y3610" s="1"/>
  <c r="AB3610" l="1"/>
  <c r="AD3610" s="1"/>
  <c r="AA3610"/>
  <c r="AC3610" s="1"/>
  <c r="AE3610" l="1"/>
  <c r="AH3610" s="1"/>
  <c r="AF3610"/>
  <c r="T3611" l="1"/>
  <c r="AJ3610"/>
  <c r="AI3610" s="1"/>
  <c r="AG3611" l="1"/>
  <c r="S3612"/>
  <c r="R3613" s="1"/>
  <c r="V3611"/>
  <c r="X3611" s="1"/>
  <c r="Z3611" s="1"/>
  <c r="U3611"/>
  <c r="W3611" s="1"/>
  <c r="Y3611" s="1"/>
  <c r="AA3611" l="1"/>
  <c r="AC3611" s="1"/>
  <c r="AB3611"/>
  <c r="AD3611" s="1"/>
  <c r="AE3611" l="1"/>
  <c r="AH3611" s="1"/>
  <c r="AJ3611" s="1"/>
  <c r="AI3611" s="1"/>
  <c r="T3612"/>
  <c r="AF3611"/>
  <c r="AG3612" l="1"/>
  <c r="S3613"/>
  <c r="R3614" s="1"/>
  <c r="U3612"/>
  <c r="W3612" s="1"/>
  <c r="Y3612" s="1"/>
  <c r="V3612"/>
  <c r="X3612" s="1"/>
  <c r="Z3612" s="1"/>
  <c r="AB3612" l="1"/>
  <c r="AD3612" s="1"/>
  <c r="AA3612"/>
  <c r="AC3612" s="1"/>
  <c r="AE3612" l="1"/>
  <c r="AH3612" s="1"/>
  <c r="AF3612"/>
  <c r="AJ3612" l="1"/>
  <c r="AI3612" s="1"/>
  <c r="T3613"/>
  <c r="AG3613" l="1"/>
  <c r="S3614"/>
  <c r="R3615" s="1"/>
  <c r="V3613"/>
  <c r="X3613" s="1"/>
  <c r="Z3613" s="1"/>
  <c r="U3613"/>
  <c r="W3613" s="1"/>
  <c r="Y3613" s="1"/>
  <c r="AB3613" l="1"/>
  <c r="AD3613" s="1"/>
  <c r="AA3613"/>
  <c r="AC3613" s="1"/>
  <c r="AE3613" l="1"/>
  <c r="AH3613" s="1"/>
  <c r="AF3613"/>
  <c r="AJ3613" l="1"/>
  <c r="AI3613" s="1"/>
  <c r="T3614"/>
  <c r="AG3614" l="1"/>
  <c r="S3615"/>
  <c r="R3616" s="1"/>
  <c r="V3614"/>
  <c r="X3614" s="1"/>
  <c r="Z3614" s="1"/>
  <c r="U3614"/>
  <c r="W3614" s="1"/>
  <c r="Y3614" s="1"/>
  <c r="AB3614" l="1"/>
  <c r="AD3614" s="1"/>
  <c r="AA3614"/>
  <c r="AC3614" s="1"/>
  <c r="AF3614" l="1"/>
  <c r="AE3614"/>
  <c r="AH3614" s="1"/>
  <c r="AJ3614" l="1"/>
  <c r="AI3614" s="1"/>
  <c r="T3615"/>
  <c r="AG3615" l="1"/>
  <c r="S3616"/>
  <c r="R3617" s="1"/>
  <c r="V3615"/>
  <c r="X3615" s="1"/>
  <c r="Z3615" s="1"/>
  <c r="U3615"/>
  <c r="W3615" s="1"/>
  <c r="Y3615" s="1"/>
  <c r="AB3615" l="1"/>
  <c r="AD3615" s="1"/>
  <c r="AA3615"/>
  <c r="AC3615" s="1"/>
  <c r="AF3615" l="1"/>
  <c r="AE3615"/>
  <c r="T3616" s="1"/>
  <c r="AH3615"/>
  <c r="AJ3615" s="1"/>
  <c r="AI3615" l="1"/>
  <c r="AG3616"/>
  <c r="S3617"/>
  <c r="R3618" s="1"/>
  <c r="V3616"/>
  <c r="X3616" s="1"/>
  <c r="Z3616" s="1"/>
  <c r="U3616"/>
  <c r="W3616" s="1"/>
  <c r="Y3616" s="1"/>
  <c r="AA3616" l="1"/>
  <c r="AC3616" s="1"/>
  <c r="AB3616"/>
  <c r="AD3616" s="1"/>
  <c r="AH3616"/>
  <c r="T3617"/>
  <c r="AG3617" s="1"/>
  <c r="AE3616" l="1"/>
  <c r="AF3616"/>
  <c r="S3618"/>
  <c r="R3619" s="1"/>
  <c r="AJ3616"/>
  <c r="U3617"/>
  <c r="W3617" s="1"/>
  <c r="Y3617" s="1"/>
  <c r="V3617"/>
  <c r="X3617" s="1"/>
  <c r="AB3617" s="1"/>
  <c r="AI3616" l="1"/>
  <c r="AA3617"/>
  <c r="AC3617" s="1"/>
  <c r="Z3617"/>
  <c r="AD3617" l="1"/>
  <c r="AF3617" s="1"/>
  <c r="AE3617" l="1"/>
  <c r="AH3617" l="1"/>
  <c r="T3618"/>
  <c r="AG3618" l="1"/>
  <c r="S3619"/>
  <c r="R3620" s="1"/>
  <c r="AJ3617"/>
  <c r="AI3617" s="1"/>
  <c r="U3618"/>
  <c r="W3618" s="1"/>
  <c r="Y3618" s="1"/>
  <c r="V3618"/>
  <c r="X3618" s="1"/>
  <c r="Z3618" s="1"/>
  <c r="AB3618" l="1"/>
  <c r="AD3618" s="1"/>
  <c r="AA3618"/>
  <c r="AC3618" s="1"/>
  <c r="AE3618" l="1"/>
  <c r="AF3618"/>
  <c r="AH3618" l="1"/>
  <c r="T3619"/>
  <c r="AG3619" l="1"/>
  <c r="S3620"/>
  <c r="R3621" s="1"/>
  <c r="AJ3618"/>
  <c r="AI3618" s="1"/>
  <c r="U3619"/>
  <c r="W3619" s="1"/>
  <c r="Y3619" s="1"/>
  <c r="V3619"/>
  <c r="X3619" s="1"/>
  <c r="Z3619" s="1"/>
  <c r="AA3619" l="1"/>
  <c r="AC3619" s="1"/>
  <c r="AB3619"/>
  <c r="AD3619" s="1"/>
  <c r="AE3619" l="1"/>
  <c r="AH3619" s="1"/>
  <c r="AJ3619" s="1"/>
  <c r="T3620"/>
  <c r="AF3619"/>
  <c r="AG3620" l="1"/>
  <c r="S3621"/>
  <c r="R3622" s="1"/>
  <c r="AI3619"/>
  <c r="U3620"/>
  <c r="W3620" s="1"/>
  <c r="Y3620" s="1"/>
  <c r="V3620"/>
  <c r="X3620" s="1"/>
  <c r="AB3620" s="1"/>
  <c r="AA3620" l="1"/>
  <c r="AC3620" s="1"/>
  <c r="Z3620"/>
  <c r="AD3620" l="1"/>
  <c r="AF3620" l="1"/>
  <c r="AE3620"/>
  <c r="AH3620" l="1"/>
  <c r="T3621"/>
  <c r="AG3621" l="1"/>
  <c r="S3622"/>
  <c r="R3623" s="1"/>
  <c r="AJ3620"/>
  <c r="AI3620" s="1"/>
  <c r="V3621"/>
  <c r="X3621" s="1"/>
  <c r="AB3621" s="1"/>
  <c r="U3621"/>
  <c r="W3621" s="1"/>
  <c r="AA3621" s="1"/>
  <c r="Z3621" l="1"/>
  <c r="Y3621"/>
  <c r="AD3621" l="1"/>
  <c r="AC3621"/>
  <c r="AF3621" l="1"/>
  <c r="AE3621"/>
  <c r="AH3621" l="1"/>
  <c r="T3622"/>
  <c r="AG3622" l="1"/>
  <c r="S3623"/>
  <c r="R3624" s="1"/>
  <c r="AJ3621"/>
  <c r="AI3621" s="1"/>
  <c r="U3622"/>
  <c r="W3622" s="1"/>
  <c r="Y3622" s="1"/>
  <c r="V3622"/>
  <c r="X3622" s="1"/>
  <c r="Z3622" s="1"/>
  <c r="AB3622" l="1"/>
  <c r="AD3622" s="1"/>
  <c r="AA3622"/>
  <c r="AC3622" s="1"/>
  <c r="AF3622" l="1"/>
  <c r="AE3622"/>
  <c r="AH3622" l="1"/>
  <c r="T3623"/>
  <c r="AG3623" l="1"/>
  <c r="S3624"/>
  <c r="R3625" s="1"/>
  <c r="AJ3622"/>
  <c r="AI3622" s="1"/>
  <c r="V3623"/>
  <c r="X3623" s="1"/>
  <c r="Z3623" s="1"/>
  <c r="U3623"/>
  <c r="W3623" s="1"/>
  <c r="Y3623" s="1"/>
  <c r="AB3623" l="1"/>
  <c r="AD3623" s="1"/>
  <c r="AA3623"/>
  <c r="AC3623" s="1"/>
  <c r="AF3623" l="1"/>
  <c r="AE3623"/>
  <c r="AH3623" l="1"/>
  <c r="T3624"/>
  <c r="AG3624" l="1"/>
  <c r="S3625"/>
  <c r="R3626" s="1"/>
  <c r="AJ3623"/>
  <c r="AI3623" s="1"/>
  <c r="U3624"/>
  <c r="W3624" s="1"/>
  <c r="Y3624" s="1"/>
  <c r="V3624"/>
  <c r="X3624" s="1"/>
  <c r="Z3624" s="1"/>
  <c r="AA3624" l="1"/>
  <c r="AC3624" s="1"/>
  <c r="AB3624"/>
  <c r="AD3624" s="1"/>
  <c r="AF3624" l="1"/>
  <c r="AE3624"/>
  <c r="AH3624" l="1"/>
  <c r="T3625"/>
  <c r="AG3625" l="1"/>
  <c r="S3626"/>
  <c r="R3627" s="1"/>
  <c r="AJ3624"/>
  <c r="AI3624" s="1"/>
  <c r="V3625"/>
  <c r="X3625" s="1"/>
  <c r="AB3625" s="1"/>
  <c r="U3625"/>
  <c r="W3625" s="1"/>
  <c r="Y3625" s="1"/>
  <c r="AA3625" l="1"/>
  <c r="AC3625" s="1"/>
  <c r="Z3625"/>
  <c r="AD3625" l="1"/>
  <c r="AF3625" s="1"/>
  <c r="AE3625" l="1"/>
  <c r="AH3625" l="1"/>
  <c r="T3626"/>
  <c r="AG3626" l="1"/>
  <c r="S3627"/>
  <c r="R3628" s="1"/>
  <c r="AJ3625"/>
  <c r="AI3625" s="1"/>
  <c r="U3626"/>
  <c r="W3626" s="1"/>
  <c r="AA3626" s="1"/>
  <c r="V3626"/>
  <c r="X3626" s="1"/>
  <c r="Z3626" s="1"/>
  <c r="AB3626" l="1"/>
  <c r="AD3626" s="1"/>
  <c r="Y3626"/>
  <c r="AC3626" l="1"/>
  <c r="AE3626" l="1"/>
  <c r="AF3626"/>
  <c r="AH3626" l="1"/>
  <c r="T3627"/>
  <c r="AG3627" l="1"/>
  <c r="S3628"/>
  <c r="R3629" s="1"/>
  <c r="AJ3626"/>
  <c r="AI3626" s="1"/>
  <c r="V3627"/>
  <c r="X3627" s="1"/>
  <c r="Z3627" s="1"/>
  <c r="U3627"/>
  <c r="W3627" s="1"/>
  <c r="Y3627" s="1"/>
  <c r="AB3627" l="1"/>
  <c r="AD3627" s="1"/>
  <c r="AA3627"/>
  <c r="AC3627" s="1"/>
  <c r="AE3627" l="1"/>
  <c r="AH3627" s="1"/>
  <c r="AJ3627" s="1"/>
  <c r="AF3627"/>
  <c r="T3628"/>
  <c r="AG3628" l="1"/>
  <c r="S3629"/>
  <c r="R3630" s="1"/>
  <c r="AI3627"/>
  <c r="V3628"/>
  <c r="X3628" s="1"/>
  <c r="AB3628" s="1"/>
  <c r="U3628"/>
  <c r="W3628" s="1"/>
  <c r="AA3628" s="1"/>
  <c r="Z3628" l="1"/>
  <c r="AD3628" s="1"/>
  <c r="Y3628"/>
  <c r="AC3628" l="1"/>
  <c r="AE3628" s="1"/>
  <c r="AH3628" l="1"/>
  <c r="T3629"/>
  <c r="AF3628"/>
  <c r="AG3629" l="1"/>
  <c r="S3630"/>
  <c r="R3631" s="1"/>
  <c r="AJ3628"/>
  <c r="AI3628" s="1"/>
  <c r="U3629"/>
  <c r="W3629" s="1"/>
  <c r="Y3629" s="1"/>
  <c r="V3629"/>
  <c r="X3629" s="1"/>
  <c r="Z3629" s="1"/>
  <c r="AB3629" l="1"/>
  <c r="AD3629" s="1"/>
  <c r="AA3629"/>
  <c r="AC3629" s="1"/>
  <c r="AE3629" l="1"/>
  <c r="AF3629"/>
  <c r="T3630"/>
  <c r="AH3629"/>
  <c r="AG3630" l="1"/>
  <c r="S3631"/>
  <c r="R3632" s="1"/>
  <c r="AJ3629"/>
  <c r="AI3629" s="1"/>
  <c r="U3630"/>
  <c r="W3630" s="1"/>
  <c r="AA3630" s="1"/>
  <c r="V3630"/>
  <c r="X3630" s="1"/>
  <c r="AB3630" s="1"/>
  <c r="Y3630" l="1"/>
  <c r="Z3630"/>
  <c r="AD3630" s="1"/>
  <c r="AC3630" l="1"/>
  <c r="AE3630" l="1"/>
  <c r="AF3630"/>
  <c r="AH3630" l="1"/>
  <c r="T3631"/>
  <c r="AG3631" l="1"/>
  <c r="S3632"/>
  <c r="R3633" s="1"/>
  <c r="AJ3630"/>
  <c r="AI3630" s="1"/>
  <c r="U3631"/>
  <c r="W3631" s="1"/>
  <c r="Y3631" s="1"/>
  <c r="V3631"/>
  <c r="X3631" s="1"/>
  <c r="AB3631" s="1"/>
  <c r="AA3631" l="1"/>
  <c r="AC3631" s="1"/>
  <c r="Z3631"/>
  <c r="AD3631" s="1"/>
  <c r="AF3631" l="1"/>
  <c r="AE3631"/>
  <c r="AH3631" l="1"/>
  <c r="T3632"/>
  <c r="AG3632" l="1"/>
  <c r="S3633"/>
  <c r="R3634" s="1"/>
  <c r="AJ3631"/>
  <c r="AI3631" s="1"/>
  <c r="U3632"/>
  <c r="W3632" s="1"/>
  <c r="Y3632" s="1"/>
  <c r="V3632"/>
  <c r="X3632"/>
  <c r="Z3632" s="1"/>
  <c r="AB3632" l="1"/>
  <c r="AD3632" s="1"/>
  <c r="AA3632"/>
  <c r="AC3632" s="1"/>
  <c r="AE3632" l="1"/>
  <c r="AH3632"/>
  <c r="T3633"/>
  <c r="AF3632"/>
  <c r="AG3633" l="1"/>
  <c r="S3634"/>
  <c r="R3635" s="1"/>
  <c r="AJ3632"/>
  <c r="AI3632" s="1"/>
  <c r="V3633"/>
  <c r="X3633" s="1"/>
  <c r="Z3633" s="1"/>
  <c r="U3633"/>
  <c r="W3633" s="1"/>
  <c r="AA3633" s="1"/>
  <c r="AB3633" l="1"/>
  <c r="AD3633" s="1"/>
  <c r="Y3633"/>
  <c r="AC3633" l="1"/>
  <c r="AF3633" l="1"/>
  <c r="AE3633"/>
  <c r="AH3633" l="1"/>
  <c r="T3634"/>
  <c r="AG3634" l="1"/>
  <c r="S3635"/>
  <c r="R3636" s="1"/>
  <c r="AJ3633"/>
  <c r="AI3633" s="1"/>
  <c r="U3634"/>
  <c r="W3634" s="1"/>
  <c r="Y3634" s="1"/>
  <c r="V3634"/>
  <c r="X3634" s="1"/>
  <c r="Z3634" s="1"/>
  <c r="AA3634" l="1"/>
  <c r="AC3634" s="1"/>
  <c r="AB3634"/>
  <c r="AD3634" s="1"/>
  <c r="AF3634" l="1"/>
  <c r="AE3634"/>
  <c r="AH3634" l="1"/>
  <c r="T3635"/>
  <c r="AG3635" l="1"/>
  <c r="S3636"/>
  <c r="R3637" s="1"/>
  <c r="AJ3634"/>
  <c r="AI3634" s="1"/>
  <c r="U3635"/>
  <c r="W3635" s="1"/>
  <c r="Y3635" s="1"/>
  <c r="V3635"/>
  <c r="X3635" s="1"/>
  <c r="Z3635" s="1"/>
  <c r="AA3635" l="1"/>
  <c r="AC3635" s="1"/>
  <c r="AB3635"/>
  <c r="AD3635" s="1"/>
  <c r="AE3635" l="1"/>
  <c r="T3636" s="1"/>
  <c r="AF3635"/>
  <c r="AG3636" l="1"/>
  <c r="S3637"/>
  <c r="R3638" s="1"/>
  <c r="AH3635"/>
  <c r="V3636"/>
  <c r="X3636" s="1"/>
  <c r="AB3636" s="1"/>
  <c r="U3636"/>
  <c r="W3636" s="1"/>
  <c r="Y3636" s="1"/>
  <c r="AA3636" l="1"/>
  <c r="AC3636" s="1"/>
  <c r="AJ3635"/>
  <c r="AI3635" s="1"/>
  <c r="Z3636"/>
  <c r="AD3636" l="1"/>
  <c r="AF3636" s="1"/>
  <c r="AE3636" l="1"/>
  <c r="T3637" s="1"/>
  <c r="AG3637" l="1"/>
  <c r="S3638"/>
  <c r="R3639" s="1"/>
  <c r="AH3636"/>
  <c r="U3637"/>
  <c r="W3637" s="1"/>
  <c r="Y3637" s="1"/>
  <c r="V3637"/>
  <c r="X3637" s="1"/>
  <c r="AB3637" s="1"/>
  <c r="AA3637" l="1"/>
  <c r="AC3637" s="1"/>
  <c r="AJ3636"/>
  <c r="AI3636" s="1"/>
  <c r="Z3637"/>
  <c r="AD3637" s="1"/>
  <c r="AE3637" l="1"/>
  <c r="AF3637"/>
  <c r="AH3637" l="1"/>
  <c r="T3638"/>
  <c r="AG3638" l="1"/>
  <c r="S3639"/>
  <c r="R3640" s="1"/>
  <c r="V3638"/>
  <c r="X3638" s="1"/>
  <c r="Z3638" s="1"/>
  <c r="U3638"/>
  <c r="W3638" s="1"/>
  <c r="Y3638" s="1"/>
  <c r="AJ3637"/>
  <c r="AI3637" s="1"/>
  <c r="AB3638" l="1"/>
  <c r="AD3638" s="1"/>
  <c r="AA3638"/>
  <c r="AC3638" s="1"/>
  <c r="AF3638" l="1"/>
  <c r="AE3638"/>
  <c r="AH3638" l="1"/>
  <c r="T3639"/>
  <c r="AG3639" l="1"/>
  <c r="S3640"/>
  <c r="R3641" s="1"/>
  <c r="U3639"/>
  <c r="W3639" s="1"/>
  <c r="AA3639" s="1"/>
  <c r="V3639"/>
  <c r="X3639" s="1"/>
  <c r="Z3639" s="1"/>
  <c r="AJ3638"/>
  <c r="AI3638" s="1"/>
  <c r="AB3639" l="1"/>
  <c r="AD3639" s="1"/>
  <c r="Y3639"/>
  <c r="AC3639" l="1"/>
  <c r="AF3639" l="1"/>
  <c r="AE3639"/>
  <c r="AH3639" l="1"/>
  <c r="T3640"/>
  <c r="AG3640" l="1"/>
  <c r="S3641"/>
  <c r="R3642" s="1"/>
  <c r="AJ3639"/>
  <c r="AI3639" s="1"/>
  <c r="U3640"/>
  <c r="W3640" s="1"/>
  <c r="Y3640" s="1"/>
  <c r="V3640"/>
  <c r="X3640" s="1"/>
  <c r="Z3640" s="1"/>
  <c r="AA3640" l="1"/>
  <c r="AC3640" s="1"/>
  <c r="AB3640"/>
  <c r="AD3640" s="1"/>
  <c r="AF3640" l="1"/>
  <c r="AE3640"/>
  <c r="AH3640" l="1"/>
  <c r="T3641"/>
  <c r="AG3641" l="1"/>
  <c r="S3642"/>
  <c r="R3643" s="1"/>
  <c r="AJ3640"/>
  <c r="AI3640" s="1"/>
  <c r="U3641"/>
  <c r="W3641" s="1"/>
  <c r="AA3641" s="1"/>
  <c r="V3641"/>
  <c r="X3641" s="1"/>
  <c r="Z3641" s="1"/>
  <c r="AB3641" l="1"/>
  <c r="AD3641" s="1"/>
  <c r="Y3641"/>
  <c r="AC3641" l="1"/>
  <c r="AF3641" s="1"/>
  <c r="AE3641" l="1"/>
  <c r="AH3641" l="1"/>
  <c r="T3642"/>
  <c r="AG3642" l="1"/>
  <c r="S3643"/>
  <c r="R3644" s="1"/>
  <c r="AJ3641"/>
  <c r="AI3641" s="1"/>
  <c r="V3642"/>
  <c r="X3642" s="1"/>
  <c r="Z3642" s="1"/>
  <c r="U3642"/>
  <c r="W3642" s="1"/>
  <c r="Y3642" s="1"/>
  <c r="AB3642" l="1"/>
  <c r="AD3642" s="1"/>
  <c r="AA3642"/>
  <c r="AC3642" s="1"/>
  <c r="AF3642" l="1"/>
  <c r="AE3642"/>
  <c r="AH3642" l="1"/>
  <c r="T3643"/>
  <c r="AG3643" l="1"/>
  <c r="S3644"/>
  <c r="R3645" s="1"/>
  <c r="AJ3642"/>
  <c r="AI3642" s="1"/>
  <c r="U3643"/>
  <c r="W3643" s="1"/>
  <c r="Y3643" s="1"/>
  <c r="V3643"/>
  <c r="X3643" s="1"/>
  <c r="Z3643" s="1"/>
  <c r="AB3643" l="1"/>
  <c r="AD3643" s="1"/>
  <c r="AA3643"/>
  <c r="AC3643" s="1"/>
  <c r="AE3643" l="1"/>
  <c r="AH3643"/>
  <c r="T3644"/>
  <c r="AF3643"/>
  <c r="AG3644" l="1"/>
  <c r="S3645"/>
  <c r="R3646" s="1"/>
  <c r="AJ3643"/>
  <c r="AI3643" s="1"/>
  <c r="U3644"/>
  <c r="W3644" s="1"/>
  <c r="Y3644" s="1"/>
  <c r="V3644"/>
  <c r="X3644" s="1"/>
  <c r="Z3644" s="1"/>
  <c r="AB3644" l="1"/>
  <c r="AD3644" s="1"/>
  <c r="AA3644"/>
  <c r="AC3644" s="1"/>
  <c r="AE3644" l="1"/>
  <c r="T3645" s="1"/>
  <c r="AF3644"/>
  <c r="AG3645" l="1"/>
  <c r="S3646"/>
  <c r="R3647" s="1"/>
  <c r="AH3644"/>
  <c r="V3645"/>
  <c r="X3645" s="1"/>
  <c r="Z3645" s="1"/>
  <c r="U3645"/>
  <c r="W3645" s="1"/>
  <c r="AA3645" s="1"/>
  <c r="AB3645" l="1"/>
  <c r="AD3645" s="1"/>
  <c r="AJ3644"/>
  <c r="AI3644" s="1"/>
  <c r="Y3645"/>
  <c r="AC3645" l="1"/>
  <c r="AE3645" s="1"/>
  <c r="AF3645" l="1"/>
  <c r="AH3645"/>
  <c r="T3646"/>
  <c r="AG3646" l="1"/>
  <c r="S3647"/>
  <c r="R3648" s="1"/>
  <c r="AJ3645"/>
  <c r="AI3645" s="1"/>
  <c r="V3646"/>
  <c r="X3646" s="1"/>
  <c r="Z3646" s="1"/>
  <c r="U3646"/>
  <c r="W3646" s="1"/>
  <c r="Y3646" s="1"/>
  <c r="AB3646" l="1"/>
  <c r="AD3646" s="1"/>
  <c r="AA3646"/>
  <c r="AC3646" s="1"/>
  <c r="AE3646" l="1"/>
  <c r="AF3646"/>
  <c r="AH3646" l="1"/>
  <c r="T3647"/>
  <c r="AG3647" l="1"/>
  <c r="S3648"/>
  <c r="R3649" s="1"/>
  <c r="AJ3646"/>
  <c r="AI3646" s="1"/>
  <c r="V3647"/>
  <c r="X3647" s="1"/>
  <c r="Z3647" s="1"/>
  <c r="U3647"/>
  <c r="W3647" s="1"/>
  <c r="Y3647" s="1"/>
  <c r="AB3647" l="1"/>
  <c r="AD3647" s="1"/>
  <c r="AA3647"/>
  <c r="AC3647" s="1"/>
  <c r="AF3647" l="1"/>
  <c r="AE3647"/>
  <c r="AH3647" l="1"/>
  <c r="T3648"/>
  <c r="AG3648" l="1"/>
  <c r="S3649"/>
  <c r="R3650" s="1"/>
  <c r="AI3647"/>
  <c r="AJ3647"/>
  <c r="U3648"/>
  <c r="W3648" s="1"/>
  <c r="AA3648" s="1"/>
  <c r="V3648"/>
  <c r="X3648" s="1"/>
  <c r="AB3648" s="1"/>
  <c r="Y3648" l="1"/>
  <c r="Z3648"/>
  <c r="AD3648" s="1"/>
  <c r="AC3648" l="1"/>
  <c r="AF3648" s="1"/>
  <c r="AE3648" l="1"/>
  <c r="AH3648" l="1"/>
  <c r="T3649"/>
  <c r="AG3649" l="1"/>
  <c r="S3650"/>
  <c r="R3651" s="1"/>
  <c r="V3649"/>
  <c r="X3649" s="1"/>
  <c r="Z3649" s="1"/>
  <c r="U3649"/>
  <c r="W3649" s="1"/>
  <c r="Y3649" s="1"/>
  <c r="AJ3648"/>
  <c r="AI3648" s="1"/>
  <c r="AA3649" l="1"/>
  <c r="AC3649" s="1"/>
  <c r="AB3649"/>
  <c r="AD3649" s="1"/>
  <c r="AF3649" l="1"/>
  <c r="AE3649"/>
  <c r="AH3649" l="1"/>
  <c r="T3650"/>
  <c r="AG3650" l="1"/>
  <c r="S3651"/>
  <c r="R3652" s="1"/>
  <c r="AJ3649"/>
  <c r="AI3649" s="1"/>
  <c r="U3650"/>
  <c r="W3650" s="1"/>
  <c r="Y3650" s="1"/>
  <c r="V3650"/>
  <c r="X3650" s="1"/>
  <c r="AB3650" s="1"/>
  <c r="AA3650" l="1"/>
  <c r="AC3650" s="1"/>
  <c r="Z3650"/>
  <c r="AD3650" s="1"/>
  <c r="AF3650" l="1"/>
  <c r="AE3650"/>
  <c r="AH3650" l="1"/>
  <c r="T3651"/>
  <c r="AG3651" l="1"/>
  <c r="S3652"/>
  <c r="R3653" s="1"/>
  <c r="AJ3650"/>
  <c r="AI3650" s="1"/>
  <c r="V3651"/>
  <c r="X3651" s="1"/>
  <c r="Z3651" s="1"/>
  <c r="U3651"/>
  <c r="W3651" s="1"/>
  <c r="Y3651" s="1"/>
  <c r="AB3651" l="1"/>
  <c r="AD3651" s="1"/>
  <c r="AA3651"/>
  <c r="AC3651" s="1"/>
  <c r="AE3651" l="1"/>
  <c r="AF3651"/>
  <c r="AH3651" l="1"/>
  <c r="T3652"/>
  <c r="AG3652" l="1"/>
  <c r="S3653"/>
  <c r="R3654" s="1"/>
  <c r="AJ3651"/>
  <c r="AI3651" s="1"/>
  <c r="U3652"/>
  <c r="W3652" s="1"/>
  <c r="Y3652" s="1"/>
  <c r="V3652"/>
  <c r="X3652" s="1"/>
  <c r="Z3652" s="1"/>
  <c r="AA3652" l="1"/>
  <c r="AC3652" s="1"/>
  <c r="AB3652"/>
  <c r="AD3652" s="1"/>
  <c r="AE3652" l="1"/>
  <c r="AF3652"/>
  <c r="AH3652" l="1"/>
  <c r="T3653"/>
  <c r="AG3653" l="1"/>
  <c r="S3654"/>
  <c r="R3655" s="1"/>
  <c r="AJ3652"/>
  <c r="AI3652" s="1"/>
  <c r="V3653"/>
  <c r="X3653" s="1"/>
  <c r="AB3653" s="1"/>
  <c r="U3653"/>
  <c r="W3653" s="1"/>
  <c r="AA3653" s="1"/>
  <c r="Y3653" l="1"/>
  <c r="Z3653"/>
  <c r="AD3653" s="1"/>
  <c r="AC3653" l="1"/>
  <c r="AF3653" l="1"/>
  <c r="AE3653"/>
  <c r="AH3653" l="1"/>
  <c r="T3654"/>
  <c r="AG3654" l="1"/>
  <c r="S3655"/>
  <c r="R3656" s="1"/>
  <c r="AJ3653"/>
  <c r="AI3653" s="1"/>
  <c r="U3654"/>
  <c r="W3654" s="1"/>
  <c r="Y3654" s="1"/>
  <c r="V3654"/>
  <c r="X3654" s="1"/>
  <c r="Z3654" s="1"/>
  <c r="AB3654" l="1"/>
  <c r="AD3654" s="1"/>
  <c r="AA3654"/>
  <c r="AC3654" s="1"/>
  <c r="AF3654" l="1"/>
  <c r="AE3654"/>
  <c r="AH3654" l="1"/>
  <c r="T3655"/>
  <c r="AG3655" l="1"/>
  <c r="S3656"/>
  <c r="R3657" s="1"/>
  <c r="AJ3654"/>
  <c r="AI3654" s="1"/>
  <c r="U3655"/>
  <c r="W3655" s="1"/>
  <c r="Y3655" s="1"/>
  <c r="V3655"/>
  <c r="X3655" s="1"/>
  <c r="AB3655" s="1"/>
  <c r="AA3655" l="1"/>
  <c r="AC3655" s="1"/>
  <c r="Z3655"/>
  <c r="AD3655" s="1"/>
  <c r="AF3655" l="1"/>
  <c r="AE3655"/>
  <c r="AH3655" l="1"/>
  <c r="T3656"/>
  <c r="AG3656" l="1"/>
  <c r="S3657"/>
  <c r="R3658" s="1"/>
  <c r="AJ3655"/>
  <c r="AI3655" s="1"/>
  <c r="U3656"/>
  <c r="W3656" s="1"/>
  <c r="AA3656" s="1"/>
  <c r="V3656"/>
  <c r="X3656" s="1"/>
  <c r="Z3656" s="1"/>
  <c r="AB3656" l="1"/>
  <c r="AD3656" s="1"/>
  <c r="Y3656"/>
  <c r="AC3656" l="1"/>
  <c r="AE3656" s="1"/>
  <c r="AF3656" l="1"/>
  <c r="AH3656"/>
  <c r="T3657"/>
  <c r="AG3657" l="1"/>
  <c r="S3658"/>
  <c r="R3659" s="1"/>
  <c r="AJ3656"/>
  <c r="AI3656" s="1"/>
  <c r="U3657"/>
  <c r="W3657" s="1"/>
  <c r="Y3657" s="1"/>
  <c r="V3657"/>
  <c r="X3657" s="1"/>
  <c r="Z3657" s="1"/>
  <c r="AA3657" l="1"/>
  <c r="AC3657" s="1"/>
  <c r="AB3657"/>
  <c r="AD3657" s="1"/>
  <c r="AF3657" l="1"/>
  <c r="AE3657"/>
  <c r="AH3657" l="1"/>
  <c r="T3658"/>
  <c r="AG3658" l="1"/>
  <c r="S3659"/>
  <c r="R3660" s="1"/>
  <c r="U3658"/>
  <c r="W3658" s="1"/>
  <c r="AA3658" s="1"/>
  <c r="V3658"/>
  <c r="X3658" s="1"/>
  <c r="Z3658" s="1"/>
  <c r="AJ3657"/>
  <c r="AI3657" s="1"/>
  <c r="AB3658" l="1"/>
  <c r="AD3658" s="1"/>
  <c r="Y3658"/>
  <c r="AC3658" l="1"/>
  <c r="AF3658" s="1"/>
  <c r="AE3658" l="1"/>
  <c r="AH3658" l="1"/>
  <c r="T3659"/>
  <c r="AG3659" l="1"/>
  <c r="S3660"/>
  <c r="R3661" s="1"/>
  <c r="U3659"/>
  <c r="W3659" s="1"/>
  <c r="AA3659" s="1"/>
  <c r="V3659"/>
  <c r="X3659" s="1"/>
  <c r="Z3659" s="1"/>
  <c r="AJ3658"/>
  <c r="AI3658" s="1"/>
  <c r="AB3659" l="1"/>
  <c r="AD3659" s="1"/>
  <c r="Y3659"/>
  <c r="AC3659" l="1"/>
  <c r="AE3659" s="1"/>
  <c r="AH3659" l="1"/>
  <c r="T3660"/>
  <c r="AF3659"/>
  <c r="AG3660" l="1"/>
  <c r="S3661"/>
  <c r="R3662" s="1"/>
  <c r="AJ3659"/>
  <c r="AI3659" s="1"/>
  <c r="V3660"/>
  <c r="X3660" s="1"/>
  <c r="AB3660" s="1"/>
  <c r="U3660"/>
  <c r="W3660" s="1"/>
  <c r="Y3660" s="1"/>
  <c r="AA3660" l="1"/>
  <c r="AC3660" s="1"/>
  <c r="Z3660"/>
  <c r="AD3660" s="1"/>
  <c r="AF3660" l="1"/>
  <c r="AE3660"/>
  <c r="AH3660" l="1"/>
  <c r="T3661"/>
  <c r="AG3661" l="1"/>
  <c r="S3662"/>
  <c r="R3663" s="1"/>
  <c r="AJ3660"/>
  <c r="AI3660" s="1"/>
  <c r="V3661"/>
  <c r="X3661" s="1"/>
  <c r="Z3661" s="1"/>
  <c r="U3661"/>
  <c r="W3661" s="1"/>
  <c r="AA3661" s="1"/>
  <c r="AB3661" l="1"/>
  <c r="AD3661" s="1"/>
  <c r="Y3661"/>
  <c r="AC3661" l="1"/>
  <c r="AF3661" l="1"/>
  <c r="AE3661"/>
  <c r="AH3661" l="1"/>
  <c r="T3662"/>
  <c r="AG3662" l="1"/>
  <c r="S3663"/>
  <c r="R3664" s="1"/>
  <c r="AJ3661"/>
  <c r="AI3661" s="1"/>
  <c r="V3662"/>
  <c r="X3662" s="1"/>
  <c r="AB3662" s="1"/>
  <c r="U3662"/>
  <c r="W3662" s="1"/>
  <c r="Y3662" s="1"/>
  <c r="AA3662" l="1"/>
  <c r="AC3662" s="1"/>
  <c r="Z3662"/>
  <c r="AD3662" s="1"/>
  <c r="AF3662" l="1"/>
  <c r="AE3662"/>
  <c r="AH3662" l="1"/>
  <c r="T3663"/>
  <c r="AG3663" l="1"/>
  <c r="S3664"/>
  <c r="R3665" s="1"/>
  <c r="U3663"/>
  <c r="W3663" s="1"/>
  <c r="Y3663" s="1"/>
  <c r="V3663"/>
  <c r="X3663" s="1"/>
  <c r="Z3663" s="1"/>
  <c r="AJ3662"/>
  <c r="AI3662" s="1"/>
  <c r="AA3663" l="1"/>
  <c r="AC3663" s="1"/>
  <c r="AB3663"/>
  <c r="AD3663" s="1"/>
  <c r="AF3663" l="1"/>
  <c r="AE3663"/>
  <c r="AH3663" l="1"/>
  <c r="T3664"/>
  <c r="AG3664" l="1"/>
  <c r="S3665"/>
  <c r="R3666" s="1"/>
  <c r="AJ3663"/>
  <c r="AI3663" s="1"/>
  <c r="V3664"/>
  <c r="X3664" s="1"/>
  <c r="AB3664" s="1"/>
  <c r="U3664"/>
  <c r="W3664" s="1"/>
  <c r="Y3664" s="1"/>
  <c r="AA3664" l="1"/>
  <c r="AC3664" s="1"/>
  <c r="Z3664"/>
  <c r="AD3664" s="1"/>
  <c r="AE3664" l="1"/>
  <c r="AF3664"/>
  <c r="AH3664" l="1"/>
  <c r="T3665"/>
  <c r="AG3665" l="1"/>
  <c r="S3666"/>
  <c r="R3667" s="1"/>
  <c r="AJ3664"/>
  <c r="AI3664" s="1"/>
  <c r="V3665"/>
  <c r="X3665" s="1"/>
  <c r="Z3665" s="1"/>
  <c r="U3665"/>
  <c r="W3665" s="1"/>
  <c r="Y3665" s="1"/>
  <c r="AB3665" l="1"/>
  <c r="AD3665" s="1"/>
  <c r="AA3665"/>
  <c r="AC3665" s="1"/>
  <c r="AF3665" l="1"/>
  <c r="AE3665"/>
  <c r="AH3665" l="1"/>
  <c r="T3666"/>
  <c r="AG3666" l="1"/>
  <c r="S3667"/>
  <c r="R3668" s="1"/>
  <c r="AI3665"/>
  <c r="AJ3665"/>
  <c r="U3666"/>
  <c r="W3666" s="1"/>
  <c r="Y3666" s="1"/>
  <c r="V3666"/>
  <c r="X3666" s="1"/>
  <c r="Z3666" s="1"/>
  <c r="AA3666" l="1"/>
  <c r="AC3666" s="1"/>
  <c r="AB3666"/>
  <c r="AD3666" s="1"/>
  <c r="AF3666" l="1"/>
  <c r="AE3666"/>
  <c r="AH3666" l="1"/>
  <c r="T3667"/>
  <c r="AG3667" l="1"/>
  <c r="S3668"/>
  <c r="R3669" s="1"/>
  <c r="AJ3666"/>
  <c r="AI3666" s="1"/>
  <c r="V3667"/>
  <c r="X3667" s="1"/>
  <c r="Z3667" s="1"/>
  <c r="U3667"/>
  <c r="W3667" s="1"/>
  <c r="Y3667" s="1"/>
  <c r="AB3667" l="1"/>
  <c r="AD3667" s="1"/>
  <c r="AA3667"/>
  <c r="AC3667" s="1"/>
  <c r="H42" i="11"/>
  <c r="G42"/>
  <c r="AE3667" i="10" l="1"/>
  <c r="AF3667"/>
  <c r="AH3667" l="1"/>
  <c r="T3668"/>
  <c r="AG3668" l="1"/>
  <c r="S3669"/>
  <c r="R3670" s="1"/>
  <c r="AJ3667"/>
  <c r="AI3667" s="1"/>
  <c r="V3668"/>
  <c r="X3668" s="1"/>
  <c r="AB3668" s="1"/>
  <c r="U3668"/>
  <c r="W3668" s="1"/>
  <c r="Y3668" s="1"/>
  <c r="AA3668" l="1"/>
  <c r="AC3668" s="1"/>
  <c r="Z3668"/>
  <c r="AD3668" s="1"/>
  <c r="AF3668" l="1"/>
  <c r="AE3668"/>
  <c r="AH3668" l="1"/>
  <c r="T3669"/>
  <c r="AG3669" l="1"/>
  <c r="S3670"/>
  <c r="R3671" s="1"/>
  <c r="AJ3668"/>
  <c r="AI3668" s="1"/>
  <c r="U3669"/>
  <c r="W3669" s="1"/>
  <c r="AA3669" s="1"/>
  <c r="V3669"/>
  <c r="X3669" s="1"/>
  <c r="AB3669" s="1"/>
  <c r="Y3669" l="1"/>
  <c r="Z3669"/>
  <c r="AD3669" s="1"/>
  <c r="AC3669" l="1"/>
  <c r="AF3669" l="1"/>
  <c r="AE3669"/>
  <c r="AH3669" l="1"/>
  <c r="T3670"/>
  <c r="AG3670" l="1"/>
  <c r="S3671"/>
  <c r="R3672" s="1"/>
  <c r="AJ3669"/>
  <c r="AI3669" s="1"/>
  <c r="U3670"/>
  <c r="W3670" s="1"/>
  <c r="Y3670" s="1"/>
  <c r="V3670"/>
  <c r="X3670" s="1"/>
  <c r="Z3670" s="1"/>
  <c r="AA3670" l="1"/>
  <c r="AC3670" s="1"/>
  <c r="AB3670"/>
  <c r="AD3670" s="1"/>
  <c r="AE3670" l="1"/>
  <c r="AF3670"/>
  <c r="AH3670" l="1"/>
  <c r="T3671"/>
  <c r="AG3671" l="1"/>
  <c r="S3672"/>
  <c r="R3673" s="1"/>
  <c r="AJ3670"/>
  <c r="AI3670" s="1"/>
  <c r="V3671"/>
  <c r="X3671" s="1"/>
  <c r="Z3671" s="1"/>
  <c r="U3671"/>
  <c r="W3671" s="1"/>
  <c r="AA3671" s="1"/>
  <c r="AB3671" l="1"/>
  <c r="AD3671" s="1"/>
  <c r="Y3671"/>
  <c r="AC3671" l="1"/>
  <c r="AF3671" s="1"/>
  <c r="AE3671" l="1"/>
  <c r="AH3671" l="1"/>
  <c r="T3672"/>
  <c r="AG3672" l="1"/>
  <c r="S3673"/>
  <c r="R3674" s="1"/>
  <c r="AJ3671"/>
  <c r="AI3671" s="1"/>
  <c r="U3672"/>
  <c r="W3672" s="1"/>
  <c r="Y3672" s="1"/>
  <c r="V3672"/>
  <c r="X3672" s="1"/>
  <c r="AB3672" s="1"/>
  <c r="AA3672" l="1"/>
  <c r="AC3672" s="1"/>
  <c r="Z3672"/>
  <c r="AD3672" s="1"/>
  <c r="AE3672" l="1"/>
  <c r="AF3672"/>
  <c r="AH3672" l="1"/>
  <c r="T3673"/>
  <c r="AG3673" l="1"/>
  <c r="S3674"/>
  <c r="R3675" s="1"/>
  <c r="AJ3672"/>
  <c r="AI3672" s="1"/>
  <c r="U3673"/>
  <c r="W3673" s="1"/>
  <c r="Y3673" s="1"/>
  <c r="V3673"/>
  <c r="X3673" s="1"/>
  <c r="Z3673" s="1"/>
  <c r="AB3673" l="1"/>
  <c r="AD3673" s="1"/>
  <c r="AA3673"/>
  <c r="AC3673" s="1"/>
  <c r="AF3673" l="1"/>
  <c r="AE3673"/>
  <c r="AH3673" l="1"/>
  <c r="T3674"/>
  <c r="AG3674" l="1"/>
  <c r="S3675"/>
  <c r="R3676" s="1"/>
  <c r="AJ3673"/>
  <c r="AI3673" s="1"/>
  <c r="V3674"/>
  <c r="X3674" s="1"/>
  <c r="Z3674" s="1"/>
  <c r="U3674"/>
  <c r="W3674" s="1"/>
  <c r="AA3674" s="1"/>
  <c r="AB3674" l="1"/>
  <c r="AD3674" s="1"/>
  <c r="Y3674"/>
  <c r="AC3674" l="1"/>
  <c r="AF3674" l="1"/>
  <c r="AE3674"/>
  <c r="AH3674" l="1"/>
  <c r="T3675"/>
  <c r="AG3675" l="1"/>
  <c r="S3676"/>
  <c r="R3677" s="1"/>
  <c r="AJ3674"/>
  <c r="AI3674" s="1"/>
  <c r="U3675"/>
  <c r="W3675" s="1"/>
  <c r="Y3675" s="1"/>
  <c r="V3675"/>
  <c r="X3675" s="1"/>
  <c r="Z3675" s="1"/>
  <c r="AA3675" l="1"/>
  <c r="AC3675" s="1"/>
  <c r="AB3675"/>
  <c r="AD3675" s="1"/>
  <c r="AE3675" l="1"/>
  <c r="AH3675"/>
  <c r="T3676"/>
  <c r="AF3675"/>
  <c r="AG3676" l="1"/>
  <c r="S3677"/>
  <c r="R3678" s="1"/>
  <c r="AJ3675"/>
  <c r="AI3675" s="1"/>
  <c r="U3676"/>
  <c r="W3676" s="1"/>
  <c r="AA3676" s="1"/>
  <c r="V3676"/>
  <c r="X3676" s="1"/>
  <c r="AB3676" s="1"/>
  <c r="Y3676" l="1"/>
  <c r="Z3676"/>
  <c r="AD3676" s="1"/>
  <c r="AC3676" l="1"/>
  <c r="AF3676" l="1"/>
  <c r="AE3676"/>
  <c r="AH3676" l="1"/>
  <c r="T3677"/>
  <c r="AG3677" l="1"/>
  <c r="S3678"/>
  <c r="R3679" s="1"/>
  <c r="AJ3676"/>
  <c r="AI3676" s="1"/>
  <c r="U3677"/>
  <c r="W3677" s="1"/>
  <c r="Y3677" s="1"/>
  <c r="V3677"/>
  <c r="X3677" s="1"/>
  <c r="Z3677" s="1"/>
  <c r="AB3677" l="1"/>
  <c r="AD3677" s="1"/>
  <c r="AA3677"/>
  <c r="AC3677" s="1"/>
  <c r="AE3677" l="1"/>
  <c r="AF3677"/>
  <c r="AH3677" l="1"/>
  <c r="T3678"/>
  <c r="AG3678" l="1"/>
  <c r="S3679"/>
  <c r="R3680" s="1"/>
  <c r="AJ3677"/>
  <c r="AI3677" s="1"/>
  <c r="V3678"/>
  <c r="X3678" s="1"/>
  <c r="Z3678" s="1"/>
  <c r="U3678"/>
  <c r="W3678" s="1"/>
  <c r="AA3678" s="1"/>
  <c r="AB3678" l="1"/>
  <c r="AD3678" s="1"/>
  <c r="Y3678"/>
  <c r="AC3678" l="1"/>
  <c r="AE3678" l="1"/>
  <c r="AF3678"/>
  <c r="AH3678" l="1"/>
  <c r="T3679"/>
  <c r="AG3679" l="1"/>
  <c r="S3680"/>
  <c r="R3681" s="1"/>
  <c r="AJ3678"/>
  <c r="AI3678" s="1"/>
  <c r="V3679"/>
  <c r="X3679" s="1"/>
  <c r="Z3679" s="1"/>
  <c r="U3679"/>
  <c r="W3679" s="1"/>
  <c r="Y3679" s="1"/>
  <c r="AB3679" l="1"/>
  <c r="AD3679" s="1"/>
  <c r="AA3679"/>
  <c r="AC3679" s="1"/>
  <c r="AF3679" l="1"/>
  <c r="AE3679"/>
  <c r="AH3679" l="1"/>
  <c r="T3680"/>
  <c r="AG3680" l="1"/>
  <c r="S3681"/>
  <c r="R3682" s="1"/>
  <c r="AJ3679"/>
  <c r="AI3679" s="1"/>
  <c r="U3680"/>
  <c r="W3680" s="1"/>
  <c r="Y3680" s="1"/>
  <c r="V3680"/>
  <c r="X3680" s="1"/>
  <c r="Z3680" s="1"/>
  <c r="AB3680" l="1"/>
  <c r="AD3680" s="1"/>
  <c r="AA3680"/>
  <c r="AC3680" s="1"/>
  <c r="AF3680" l="1"/>
  <c r="AE3680"/>
  <c r="AH3680" l="1"/>
  <c r="T3681"/>
  <c r="AG3681" l="1"/>
  <c r="S3682"/>
  <c r="R3683" s="1"/>
  <c r="AJ3680"/>
  <c r="AI3680" s="1"/>
  <c r="U3681"/>
  <c r="W3681" s="1"/>
  <c r="Y3681" s="1"/>
  <c r="V3681"/>
  <c r="X3681" s="1"/>
  <c r="Z3681" s="1"/>
  <c r="AB3681" l="1"/>
  <c r="AD3681" s="1"/>
  <c r="AA3681"/>
  <c r="AC3681" s="1"/>
  <c r="AE3681" l="1"/>
  <c r="AF3681"/>
  <c r="AH3681" l="1"/>
  <c r="T3682"/>
  <c r="AG3682" l="1"/>
  <c r="S3683"/>
  <c r="R3684" s="1"/>
  <c r="AJ3681"/>
  <c r="AI3681" s="1"/>
  <c r="U3682"/>
  <c r="W3682" s="1"/>
  <c r="Y3682" s="1"/>
  <c r="V3682"/>
  <c r="X3682" s="1"/>
  <c r="AB3682" s="1"/>
  <c r="AA3682" l="1"/>
  <c r="AC3682" s="1"/>
  <c r="Z3682"/>
  <c r="AD3682" s="1"/>
  <c r="AF3682" l="1"/>
  <c r="AE3682"/>
  <c r="AH3682" l="1"/>
  <c r="T3683"/>
  <c r="AG3683" l="1"/>
  <c r="S3684"/>
  <c r="R3685" s="1"/>
  <c r="U3683"/>
  <c r="W3683" s="1"/>
  <c r="Y3683" s="1"/>
  <c r="V3683"/>
  <c r="X3683" s="1"/>
  <c r="Z3683" s="1"/>
  <c r="AJ3682"/>
  <c r="AI3682" s="1"/>
  <c r="AB3683" l="1"/>
  <c r="AD3683" s="1"/>
  <c r="AA3683"/>
  <c r="AC3683" s="1"/>
  <c r="AF3683" l="1"/>
  <c r="AE3683"/>
  <c r="AH3683" l="1"/>
  <c r="T3684"/>
  <c r="AG3684" l="1"/>
  <c r="S3685"/>
  <c r="R3686" s="1"/>
  <c r="AJ3683"/>
  <c r="AI3683" s="1"/>
  <c r="V3684"/>
  <c r="X3684" s="1"/>
  <c r="AB3684" s="1"/>
  <c r="U3684"/>
  <c r="W3684" s="1"/>
  <c r="AA3684" s="1"/>
  <c r="Z3684" l="1"/>
  <c r="AD3684" s="1"/>
  <c r="Y3684"/>
  <c r="AC3684" l="1"/>
  <c r="AF3684" l="1"/>
  <c r="AE3684"/>
  <c r="AH3684" l="1"/>
  <c r="T3685"/>
  <c r="AG3685" l="1"/>
  <c r="S3686"/>
  <c r="R3687" s="1"/>
  <c r="AJ3684"/>
  <c r="AI3684" s="1"/>
  <c r="U3685"/>
  <c r="W3685" s="1"/>
  <c r="Y3685" s="1"/>
  <c r="V3685"/>
  <c r="X3685" s="1"/>
  <c r="Z3685" s="1"/>
  <c r="AB3685" l="1"/>
  <c r="AD3685" s="1"/>
  <c r="AA3685"/>
  <c r="AC3685" s="1"/>
  <c r="AE3685" l="1"/>
  <c r="AF3685"/>
  <c r="AH3685" l="1"/>
  <c r="T3686"/>
  <c r="AG3686" l="1"/>
  <c r="S3687"/>
  <c r="R3688" s="1"/>
  <c r="AJ3685"/>
  <c r="AI3685" s="1"/>
  <c r="U3686"/>
  <c r="W3686" s="1"/>
  <c r="Y3686" s="1"/>
  <c r="V3686"/>
  <c r="X3686" s="1"/>
  <c r="AB3686" s="1"/>
  <c r="AA3686" l="1"/>
  <c r="AC3686" s="1"/>
  <c r="Z3686"/>
  <c r="AD3686" s="1"/>
  <c r="AE3686" l="1"/>
  <c r="AF3686"/>
  <c r="AH3686" l="1"/>
  <c r="T3687"/>
  <c r="AG3687" l="1"/>
  <c r="S3688"/>
  <c r="R3689" s="1"/>
  <c r="AJ3686"/>
  <c r="AI3686" s="1"/>
  <c r="U3687"/>
  <c r="W3687" s="1"/>
  <c r="AA3687" s="1"/>
  <c r="V3687"/>
  <c r="X3687" s="1"/>
  <c r="Z3687" s="1"/>
  <c r="AB3687" l="1"/>
  <c r="AD3687" s="1"/>
  <c r="Y3687"/>
  <c r="AC3687" s="1"/>
  <c r="AF3687" l="1"/>
  <c r="AE3687"/>
  <c r="AH3687" l="1"/>
  <c r="T3688"/>
  <c r="AG3688" l="1"/>
  <c r="S3689"/>
  <c r="R3690" s="1"/>
  <c r="AJ3687"/>
  <c r="AI3687" s="1"/>
  <c r="V3688"/>
  <c r="X3688" s="1"/>
  <c r="Z3688" s="1"/>
  <c r="U3688"/>
  <c r="W3688" s="1"/>
  <c r="Y3688" s="1"/>
  <c r="AB3688" l="1"/>
  <c r="AD3688" s="1"/>
  <c r="AA3688"/>
  <c r="AC3688" s="1"/>
  <c r="AE3688" l="1"/>
  <c r="AF3688"/>
  <c r="AH3688" l="1"/>
  <c r="T3689"/>
  <c r="AG3689" l="1"/>
  <c r="S3690"/>
  <c r="R3691" s="1"/>
  <c r="AJ3688"/>
  <c r="AI3688" s="1"/>
  <c r="U3689"/>
  <c r="W3689" s="1"/>
  <c r="Y3689" s="1"/>
  <c r="V3689"/>
  <c r="X3689" s="1"/>
  <c r="Z3689" s="1"/>
  <c r="AB3689" l="1"/>
  <c r="AD3689" s="1"/>
  <c r="AA3689"/>
  <c r="AC3689" s="1"/>
  <c r="AE3689" l="1"/>
  <c r="AH3689" s="1"/>
  <c r="AJ3689" s="1"/>
  <c r="AF3689"/>
  <c r="T3690"/>
  <c r="AG3690" l="1"/>
  <c r="S3691"/>
  <c r="R3692" s="1"/>
  <c r="AI3689"/>
  <c r="V3690"/>
  <c r="X3690" s="1"/>
  <c r="Z3690" s="1"/>
  <c r="U3690"/>
  <c r="W3690" s="1"/>
  <c r="Y3690" s="1"/>
  <c r="AB3690" l="1"/>
  <c r="AD3690" s="1"/>
  <c r="AA3690"/>
  <c r="AC3690" s="1"/>
  <c r="AE3690" l="1"/>
  <c r="T3691" s="1"/>
  <c r="AF3690"/>
  <c r="AG3691" l="1"/>
  <c r="S3692"/>
  <c r="R3693" s="1"/>
  <c r="AH3690"/>
  <c r="AJ3690" s="1"/>
  <c r="AI3690" s="1"/>
  <c r="V3691"/>
  <c r="X3691" s="1"/>
  <c r="AB3691" s="1"/>
  <c r="U3691"/>
  <c r="W3691" s="1"/>
  <c r="Y3691" s="1"/>
  <c r="AA3691" l="1"/>
  <c r="AC3691" s="1"/>
  <c r="Z3691"/>
  <c r="AD3691" s="1"/>
  <c r="AF3691" l="1"/>
  <c r="AE3691"/>
  <c r="AH3691" l="1"/>
  <c r="T3692"/>
  <c r="AG3692" l="1"/>
  <c r="S3693"/>
  <c r="R3694" s="1"/>
  <c r="AJ3691"/>
  <c r="AI3691" s="1"/>
  <c r="V3692"/>
  <c r="X3692" s="1"/>
  <c r="Z3692" s="1"/>
  <c r="U3692"/>
  <c r="W3692" s="1"/>
  <c r="Y3692" s="1"/>
  <c r="AB3692" l="1"/>
  <c r="AD3692" s="1"/>
  <c r="AA3692"/>
  <c r="AC3692" s="1"/>
  <c r="AE3692" l="1"/>
  <c r="AF3692"/>
  <c r="AH3692" l="1"/>
  <c r="T3693"/>
  <c r="AG3693" l="1"/>
  <c r="S3694"/>
  <c r="R3695" s="1"/>
  <c r="AJ3692"/>
  <c r="AI3692" s="1"/>
  <c r="V3693"/>
  <c r="X3693" s="1"/>
  <c r="Z3693" s="1"/>
  <c r="U3693"/>
  <c r="W3693" s="1"/>
  <c r="AA3693" s="1"/>
  <c r="AB3693" l="1"/>
  <c r="AD3693" s="1"/>
  <c r="Y3693"/>
  <c r="AC3693" s="1"/>
  <c r="AF3693" l="1"/>
  <c r="AE3693"/>
  <c r="AH3693" l="1"/>
  <c r="T3694"/>
  <c r="AG3694" l="1"/>
  <c r="S3695"/>
  <c r="R3696" s="1"/>
  <c r="AJ3693"/>
  <c r="AI3693" s="1"/>
  <c r="U3694"/>
  <c r="W3694" s="1"/>
  <c r="Y3694" s="1"/>
  <c r="V3694"/>
  <c r="X3694" s="1"/>
  <c r="Z3694" s="1"/>
  <c r="AA3694" l="1"/>
  <c r="AC3694" s="1"/>
  <c r="AB3694"/>
  <c r="AD3694" s="1"/>
  <c r="AF3694" l="1"/>
  <c r="AE3694"/>
  <c r="AH3694" l="1"/>
  <c r="T3695"/>
  <c r="AG3695" l="1"/>
  <c r="S3696"/>
  <c r="R3697" s="1"/>
  <c r="AJ3694"/>
  <c r="AI3694" s="1"/>
  <c r="U3695"/>
  <c r="W3695" s="1"/>
  <c r="AA3695" s="1"/>
  <c r="V3695"/>
  <c r="X3695" s="1"/>
  <c r="Z3695" s="1"/>
  <c r="AB3695" l="1"/>
  <c r="AD3695" s="1"/>
  <c r="Y3695"/>
  <c r="AC3695" s="1"/>
  <c r="AF3695" l="1"/>
  <c r="AE3695"/>
  <c r="AH3695" l="1"/>
  <c r="T3696"/>
  <c r="AG3696" l="1"/>
  <c r="S3697"/>
  <c r="R3698" s="1"/>
  <c r="AJ3695"/>
  <c r="AI3695" s="1"/>
  <c r="U3696"/>
  <c r="W3696" s="1"/>
  <c r="Y3696" s="1"/>
  <c r="V3696"/>
  <c r="X3696" s="1"/>
  <c r="Z3696" s="1"/>
  <c r="AB3696" l="1"/>
  <c r="AD3696" s="1"/>
  <c r="AA3696"/>
  <c r="AC3696" s="1"/>
  <c r="AE3696" l="1"/>
  <c r="T3697" s="1"/>
  <c r="AF3696"/>
  <c r="AG3697" l="1"/>
  <c r="S3698"/>
  <c r="R3699" s="1"/>
  <c r="AH3696"/>
  <c r="AJ3696" s="1"/>
  <c r="V3697"/>
  <c r="X3697" s="1"/>
  <c r="Z3697" s="1"/>
  <c r="U3697"/>
  <c r="W3697" s="1"/>
  <c r="AA3697" s="1"/>
  <c r="AB3697" l="1"/>
  <c r="AD3697" s="1"/>
  <c r="AI3696"/>
  <c r="Y3697"/>
  <c r="AC3697" s="1"/>
  <c r="AE3697" l="1"/>
  <c r="T3698" s="1"/>
  <c r="AF3697"/>
  <c r="AG3698" l="1"/>
  <c r="S3699"/>
  <c r="R3700" s="1"/>
  <c r="AH3697"/>
  <c r="U3698"/>
  <c r="W3698" s="1"/>
  <c r="Y3698" s="1"/>
  <c r="V3698"/>
  <c r="X3698" s="1"/>
  <c r="AB3698" s="1"/>
  <c r="AA3698" l="1"/>
  <c r="AC3698" s="1"/>
  <c r="AJ3697"/>
  <c r="AI3697" s="1"/>
  <c r="Z3698"/>
  <c r="AD3698" s="1"/>
  <c r="AF3698" l="1"/>
  <c r="AE3698"/>
  <c r="AH3698" l="1"/>
  <c r="T3699"/>
  <c r="AG3699" l="1"/>
  <c r="S3700"/>
  <c r="R3701" s="1"/>
  <c r="AJ3698"/>
  <c r="AI3698" s="1"/>
  <c r="V3699"/>
  <c r="X3699" s="1"/>
  <c r="AB3699" s="1"/>
  <c r="U3699"/>
  <c r="W3699" s="1"/>
  <c r="Y3699" s="1"/>
  <c r="AA3699" l="1"/>
  <c r="AC3699" s="1"/>
  <c r="Z3699"/>
  <c r="AD3699" s="1"/>
  <c r="AE3699" l="1"/>
  <c r="AF3699"/>
  <c r="AH3699" l="1"/>
  <c r="T3700"/>
  <c r="AG3700" l="1"/>
  <c r="S3701"/>
  <c r="R3702" s="1"/>
  <c r="AJ3699"/>
  <c r="AI3699" s="1"/>
  <c r="U3700"/>
  <c r="W3700" s="1"/>
  <c r="Y3700" s="1"/>
  <c r="V3700"/>
  <c r="X3700" s="1"/>
  <c r="AB3700" s="1"/>
  <c r="AA3700" l="1"/>
  <c r="AC3700" s="1"/>
  <c r="Z3700"/>
  <c r="AD3700" s="1"/>
  <c r="AF3700" l="1"/>
  <c r="AE3700"/>
  <c r="AH3700" l="1"/>
  <c r="T3701"/>
  <c r="AG3701" l="1"/>
  <c r="S3702"/>
  <c r="R3703" s="1"/>
  <c r="U3701"/>
  <c r="W3701" s="1"/>
  <c r="Y3701" s="1"/>
  <c r="V3701"/>
  <c r="X3701" s="1"/>
  <c r="AB3701" s="1"/>
  <c r="AJ3700"/>
  <c r="AI3700" s="1"/>
  <c r="AA3701" l="1"/>
  <c r="AC3701" s="1"/>
  <c r="Z3701"/>
  <c r="AD3701" s="1"/>
  <c r="AE3701" l="1"/>
  <c r="AF3701"/>
  <c r="AH3701" l="1"/>
  <c r="T3702"/>
  <c r="AG3702" l="1"/>
  <c r="S3703"/>
  <c r="R3704" s="1"/>
  <c r="AJ3701"/>
  <c r="AI3701" s="1"/>
  <c r="U3702"/>
  <c r="W3702" s="1"/>
  <c r="AA3702" s="1"/>
  <c r="V3702"/>
  <c r="X3702" s="1"/>
  <c r="Z3702" s="1"/>
  <c r="AB3702" l="1"/>
  <c r="AD3702" s="1"/>
  <c r="Y3702"/>
  <c r="AC3702" s="1"/>
  <c r="AE3702" l="1"/>
  <c r="AF3702"/>
  <c r="AH3702" l="1"/>
  <c r="T3703"/>
  <c r="AG3703" l="1"/>
  <c r="S3704"/>
  <c r="R3705" s="1"/>
  <c r="V3703"/>
  <c r="X3703" s="1"/>
  <c r="Z3703" s="1"/>
  <c r="U3703"/>
  <c r="W3703" s="1"/>
  <c r="Y3703" s="1"/>
  <c r="AJ3702"/>
  <c r="AI3702" s="1"/>
  <c r="AB3703" l="1"/>
  <c r="AD3703" s="1"/>
  <c r="AA3703"/>
  <c r="AC3703" s="1"/>
  <c r="AE3703" l="1"/>
  <c r="AH3703" s="1"/>
  <c r="AF3703"/>
  <c r="AJ3703" l="1"/>
  <c r="AI3703" s="1"/>
  <c r="T3704"/>
  <c r="AG3704" l="1"/>
  <c r="S3705"/>
  <c r="R3706" s="1"/>
  <c r="U3704"/>
  <c r="W3704" s="1"/>
  <c r="Y3704" s="1"/>
  <c r="V3704"/>
  <c r="X3704" s="1"/>
  <c r="Z3704" s="1"/>
  <c r="AB3704" l="1"/>
  <c r="AD3704" s="1"/>
  <c r="AA3704"/>
  <c r="AC3704" s="1"/>
  <c r="AF3704" l="1"/>
  <c r="AE3704"/>
  <c r="AH3704"/>
  <c r="T3705"/>
  <c r="AG3705" l="1"/>
  <c r="S3706"/>
  <c r="R3707" s="1"/>
  <c r="AJ3704"/>
  <c r="AI3704" s="1"/>
  <c r="V3705"/>
  <c r="X3705" s="1"/>
  <c r="Z3705" s="1"/>
  <c r="U3705"/>
  <c r="W3705" s="1"/>
  <c r="Y3705" s="1"/>
  <c r="AB3705" l="1"/>
  <c r="AD3705" s="1"/>
  <c r="AA3705"/>
  <c r="AC3705" s="1"/>
  <c r="AE3705" l="1"/>
  <c r="AF3705"/>
  <c r="AH3705" l="1"/>
  <c r="T3706"/>
  <c r="AG3706" l="1"/>
  <c r="S3707"/>
  <c r="R3708" s="1"/>
  <c r="AJ3705"/>
  <c r="AI3705" s="1"/>
  <c r="V3706"/>
  <c r="X3706" s="1"/>
  <c r="Z3706" s="1"/>
  <c r="U3706"/>
  <c r="W3706" s="1"/>
  <c r="Y3706" s="1"/>
  <c r="AB3706" l="1"/>
  <c r="AD3706" s="1"/>
  <c r="AA3706"/>
  <c r="AC3706" s="1"/>
  <c r="AE3706" l="1"/>
  <c r="AH3706" s="1"/>
  <c r="AJ3706" s="1"/>
  <c r="AF3706"/>
  <c r="T3707"/>
  <c r="AG3707" l="1"/>
  <c r="S3708"/>
  <c r="R3709" s="1"/>
  <c r="AI3706"/>
  <c r="V3707"/>
  <c r="X3707" s="1"/>
  <c r="Z3707" s="1"/>
  <c r="U3707"/>
  <c r="W3707" s="1"/>
  <c r="Y3707" s="1"/>
  <c r="AB3707" l="1"/>
  <c r="AD3707" s="1"/>
  <c r="AA3707"/>
  <c r="AC3707" s="1"/>
  <c r="AE3707" l="1"/>
  <c r="T3708" s="1"/>
  <c r="AF3707"/>
  <c r="AG3708" l="1"/>
  <c r="S3709"/>
  <c r="R3710" s="1"/>
  <c r="AH3707"/>
  <c r="U3708"/>
  <c r="W3708" s="1"/>
  <c r="AA3708" s="1"/>
  <c r="V3708"/>
  <c r="X3708" s="1"/>
  <c r="Z3708" s="1"/>
  <c r="AB3708" l="1"/>
  <c r="AD3708" s="1"/>
  <c r="AJ3707"/>
  <c r="AI3707" s="1"/>
  <c r="Y3708"/>
  <c r="AC3708" s="1"/>
  <c r="AE3708" l="1"/>
  <c r="AF3708"/>
  <c r="AH3708" l="1"/>
  <c r="T3709"/>
  <c r="AG3709" l="1"/>
  <c r="S3710"/>
  <c r="R3711" s="1"/>
  <c r="V3709"/>
  <c r="X3709" s="1"/>
  <c r="Z3709" s="1"/>
  <c r="U3709"/>
  <c r="W3709" s="1"/>
  <c r="Y3709" s="1"/>
  <c r="AJ3708"/>
  <c r="AI3708" s="1"/>
  <c r="AB3709" l="1"/>
  <c r="AD3709" s="1"/>
  <c r="AA3709"/>
  <c r="AC3709" s="1"/>
  <c r="AF3709" l="1"/>
  <c r="AE3709"/>
  <c r="AH3709" l="1"/>
  <c r="T3710"/>
  <c r="AG3710" l="1"/>
  <c r="S3711"/>
  <c r="R3712" s="1"/>
  <c r="AJ3709"/>
  <c r="AI3709" s="1"/>
  <c r="V3710"/>
  <c r="X3710" s="1"/>
  <c r="AB3710" s="1"/>
  <c r="U3710"/>
  <c r="W3710" s="1"/>
  <c r="Y3710" s="1"/>
  <c r="AA3710" l="1"/>
  <c r="AC3710" s="1"/>
  <c r="Z3710"/>
  <c r="AD3710" s="1"/>
  <c r="AE3710" l="1"/>
  <c r="AF3710"/>
  <c r="AH3710" l="1"/>
  <c r="T3711"/>
  <c r="AG3711" l="1"/>
  <c r="S3712"/>
  <c r="R3713" s="1"/>
  <c r="AJ3710"/>
  <c r="AI3710" s="1"/>
  <c r="V3711"/>
  <c r="X3711" s="1"/>
  <c r="Z3711" s="1"/>
  <c r="U3711"/>
  <c r="W3711" s="1"/>
  <c r="AA3711" s="1"/>
  <c r="AB3711" l="1"/>
  <c r="AD3711" s="1"/>
  <c r="Y3711"/>
  <c r="AC3711" s="1"/>
  <c r="AE3711" l="1"/>
  <c r="T3712" s="1"/>
  <c r="AF3711"/>
  <c r="AG3712" l="1"/>
  <c r="S3713"/>
  <c r="R3714" s="1"/>
  <c r="AH3711"/>
  <c r="U3712"/>
  <c r="W3712" s="1"/>
  <c r="AA3712" s="1"/>
  <c r="V3712"/>
  <c r="X3712" s="1"/>
  <c r="Z3712" s="1"/>
  <c r="AB3712" l="1"/>
  <c r="AD3712" s="1"/>
  <c r="AJ3711"/>
  <c r="AI3711" s="1"/>
  <c r="Y3712"/>
  <c r="AC3712" s="1"/>
  <c r="AE3712" l="1"/>
  <c r="T3713" s="1"/>
  <c r="AF3712"/>
  <c r="AG3713" l="1"/>
  <c r="S3714"/>
  <c r="R3715" s="1"/>
  <c r="AH3712"/>
  <c r="AJ3712" s="1"/>
  <c r="AI3712" s="1"/>
  <c r="U3713"/>
  <c r="W3713" s="1"/>
  <c r="Y3713" s="1"/>
  <c r="V3713"/>
  <c r="X3713" s="1"/>
  <c r="Z3713" s="1"/>
  <c r="AB3713" l="1"/>
  <c r="AD3713" s="1"/>
  <c r="AE3713" s="1"/>
  <c r="AA3713"/>
  <c r="AC3713" s="1"/>
  <c r="AH3713" l="1"/>
  <c r="T3714"/>
  <c r="AF3713"/>
  <c r="AG3714" l="1"/>
  <c r="S3715"/>
  <c r="R3716" s="1"/>
  <c r="AJ3713"/>
  <c r="AI3713" s="1"/>
  <c r="U3714"/>
  <c r="W3714" s="1"/>
  <c r="Y3714" s="1"/>
  <c r="V3714"/>
  <c r="X3714" s="1"/>
  <c r="Z3714" s="1"/>
  <c r="AB3714" l="1"/>
  <c r="AD3714" s="1"/>
  <c r="AA3714"/>
  <c r="AC3714" s="1"/>
  <c r="AF3714" l="1"/>
  <c r="AE3714"/>
  <c r="AH3714" l="1"/>
  <c r="T3715"/>
  <c r="AG3715" l="1"/>
  <c r="S3716"/>
  <c r="R3717" s="1"/>
  <c r="AJ3714"/>
  <c r="AI3714" s="1"/>
  <c r="V3715"/>
  <c r="X3715" s="1"/>
  <c r="Z3715" s="1"/>
  <c r="U3715"/>
  <c r="W3715" s="1"/>
  <c r="Y3715" s="1"/>
  <c r="AB3715" l="1"/>
  <c r="AD3715" s="1"/>
  <c r="AA3715"/>
  <c r="AC3715" s="1"/>
  <c r="AE3715" l="1"/>
  <c r="AF3715"/>
  <c r="AH3715" l="1"/>
  <c r="T3716"/>
  <c r="AG3716" l="1"/>
  <c r="S3717"/>
  <c r="R3718" s="1"/>
  <c r="AI3715"/>
  <c r="AJ3715"/>
  <c r="U3716"/>
  <c r="W3716" s="1"/>
  <c r="AA3716" s="1"/>
  <c r="V3716"/>
  <c r="X3716" s="1"/>
  <c r="Z3716" s="1"/>
  <c r="AB3716" l="1"/>
  <c r="AD3716" s="1"/>
  <c r="Y3716"/>
  <c r="AC3716" s="1"/>
  <c r="AE3716" l="1"/>
  <c r="T3717" s="1"/>
  <c r="AF3716"/>
  <c r="AG3717" l="1"/>
  <c r="S3718"/>
  <c r="R3719" s="1"/>
  <c r="AH3716"/>
  <c r="U3717"/>
  <c r="W3717" s="1"/>
  <c r="AA3717" s="1"/>
  <c r="V3717"/>
  <c r="X3717" s="1"/>
  <c r="Z3717" s="1"/>
  <c r="AB3717" l="1"/>
  <c r="AD3717" s="1"/>
  <c r="AJ3716"/>
  <c r="AI3716" s="1"/>
  <c r="Y3717"/>
  <c r="AC3717" s="1"/>
  <c r="AF3717" l="1"/>
  <c r="AE3717"/>
  <c r="AH3717" l="1"/>
  <c r="T3718"/>
  <c r="AG3718" l="1"/>
  <c r="S3719"/>
  <c r="R3720" s="1"/>
  <c r="AJ3717"/>
  <c r="AI3717" s="1"/>
  <c r="V3718"/>
  <c r="X3718" s="1"/>
  <c r="Z3718" s="1"/>
  <c r="U3718"/>
  <c r="W3718" s="1"/>
  <c r="Y3718" s="1"/>
  <c r="AB3718" l="1"/>
  <c r="AD3718" s="1"/>
  <c r="AA3718"/>
  <c r="AC3718" s="1"/>
  <c r="AE3718" l="1"/>
  <c r="AH3718" s="1"/>
  <c r="AJ3718" s="1"/>
  <c r="AF3718"/>
  <c r="T3719"/>
  <c r="AG3719" l="1"/>
  <c r="S3720"/>
  <c r="R3721" s="1"/>
  <c r="AI3718"/>
  <c r="V3719"/>
  <c r="X3719" s="1"/>
  <c r="Z3719" s="1"/>
  <c r="U3719"/>
  <c r="W3719" s="1"/>
  <c r="Y3719" s="1"/>
  <c r="AA3719" l="1"/>
  <c r="AC3719" s="1"/>
  <c r="AB3719"/>
  <c r="AD3719" s="1"/>
  <c r="AE3719" l="1"/>
  <c r="AF3719"/>
  <c r="AH3719" l="1"/>
  <c r="T3720"/>
  <c r="AG3720" l="1"/>
  <c r="S3721"/>
  <c r="R3722" s="1"/>
  <c r="AJ3719"/>
  <c r="AI3719" s="1"/>
  <c r="U3720"/>
  <c r="W3720" s="1"/>
  <c r="AA3720" s="1"/>
  <c r="V3720"/>
  <c r="X3720" s="1"/>
  <c r="Z3720" s="1"/>
  <c r="AB3720" l="1"/>
  <c r="AD3720" s="1"/>
  <c r="Y3720"/>
  <c r="AC3720" s="1"/>
  <c r="AF3720" l="1"/>
  <c r="AE3720"/>
  <c r="AH3720" l="1"/>
  <c r="T3721"/>
  <c r="AG3721" l="1"/>
  <c r="S3722"/>
  <c r="R3723" s="1"/>
  <c r="AJ3720"/>
  <c r="AI3720" s="1"/>
  <c r="V3721"/>
  <c r="X3721" s="1"/>
  <c r="Z3721" s="1"/>
  <c r="U3721"/>
  <c r="W3721" s="1"/>
  <c r="AA3721" s="1"/>
  <c r="AB3721" l="1"/>
  <c r="AD3721" s="1"/>
  <c r="Y3721"/>
  <c r="AC3721" s="1"/>
  <c r="AF3721" l="1"/>
  <c r="AE3721"/>
  <c r="AH3721" l="1"/>
  <c r="T3722"/>
  <c r="AG3722" l="1"/>
  <c r="S3723"/>
  <c r="R3724" s="1"/>
  <c r="AJ3721"/>
  <c r="AI3721" s="1"/>
  <c r="U3722"/>
  <c r="W3722" s="1"/>
  <c r="AA3722" s="1"/>
  <c r="V3722"/>
  <c r="X3722" s="1"/>
  <c r="AB3722" s="1"/>
  <c r="Y3722" l="1"/>
  <c r="AC3722" s="1"/>
  <c r="Z3722"/>
  <c r="AD3722" s="1"/>
  <c r="AE3722" l="1"/>
  <c r="AF3722"/>
  <c r="AH3722" l="1"/>
  <c r="T3723"/>
  <c r="AG3723" l="1"/>
  <c r="S3724"/>
  <c r="R3725" s="1"/>
  <c r="AJ3722"/>
  <c r="AI3722" s="1"/>
  <c r="V3723"/>
  <c r="X3723" s="1"/>
  <c r="Z3723" s="1"/>
  <c r="U3723"/>
  <c r="W3723" s="1"/>
  <c r="Y3723" s="1"/>
  <c r="AB3723" l="1"/>
  <c r="AD3723" s="1"/>
  <c r="AA3723"/>
  <c r="AC3723" s="1"/>
  <c r="AE3723" l="1"/>
  <c r="AF3723"/>
  <c r="AH3723" l="1"/>
  <c r="T3724"/>
  <c r="AG3724" l="1"/>
  <c r="S3725"/>
  <c r="R3726" s="1"/>
  <c r="AJ3723"/>
  <c r="AI3723" s="1"/>
  <c r="U3724"/>
  <c r="W3724" s="1"/>
  <c r="Y3724" s="1"/>
  <c r="V3724"/>
  <c r="X3724" s="1"/>
  <c r="AB3724" s="1"/>
  <c r="AA3724" l="1"/>
  <c r="AC3724" s="1"/>
  <c r="Z3724"/>
  <c r="AD3724" s="1"/>
  <c r="AF3724" l="1"/>
  <c r="AE3724"/>
  <c r="AH3724" l="1"/>
  <c r="T3725"/>
  <c r="AG3725" l="1"/>
  <c r="S3726"/>
  <c r="R3727" s="1"/>
  <c r="AJ3724"/>
  <c r="AI3724" s="1"/>
  <c r="U3725"/>
  <c r="W3725" s="1"/>
  <c r="Y3725" s="1"/>
  <c r="V3725"/>
  <c r="X3725" s="1"/>
  <c r="Z3725" s="1"/>
  <c r="AA3725" l="1"/>
  <c r="AC3725" s="1"/>
  <c r="AB3725"/>
  <c r="AD3725" s="1"/>
  <c r="AF3725" l="1"/>
  <c r="AE3725"/>
  <c r="AH3725" l="1"/>
  <c r="T3726"/>
  <c r="AG3726" l="1"/>
  <c r="S3727"/>
  <c r="R3728" s="1"/>
  <c r="AJ3725"/>
  <c r="AI3725" s="1"/>
  <c r="V3726"/>
  <c r="X3726" s="1"/>
  <c r="Z3726" s="1"/>
  <c r="U3726"/>
  <c r="W3726" s="1"/>
  <c r="Y3726" s="1"/>
  <c r="AB3726" l="1"/>
  <c r="AD3726" s="1"/>
  <c r="AA3726"/>
  <c r="AC3726" s="1"/>
  <c r="AE3726" l="1"/>
  <c r="AH3726" s="1"/>
  <c r="AF3726"/>
  <c r="AJ3726" l="1"/>
  <c r="AI3726" s="1"/>
  <c r="T3727"/>
  <c r="AG3727" l="1"/>
  <c r="S3728"/>
  <c r="R3729" s="1"/>
  <c r="U3727"/>
  <c r="W3727" s="1"/>
  <c r="Y3727" s="1"/>
  <c r="V3727"/>
  <c r="X3727" s="1"/>
  <c r="Z3727" s="1"/>
  <c r="AB3727" l="1"/>
  <c r="AD3727" s="1"/>
  <c r="AA3727"/>
  <c r="AC3727" s="1"/>
  <c r="AF3727" l="1"/>
  <c r="AE3727"/>
  <c r="AH3727" s="1"/>
  <c r="AJ3727" l="1"/>
  <c r="AI3727" s="1"/>
  <c r="T3728"/>
  <c r="AG3728" l="1"/>
  <c r="S3729"/>
  <c r="R3730" s="1"/>
  <c r="U3728"/>
  <c r="W3728" s="1"/>
  <c r="Y3728" s="1"/>
  <c r="V3728"/>
  <c r="X3728" s="1"/>
  <c r="Z3728" s="1"/>
  <c r="AB3728" l="1"/>
  <c r="AD3728" s="1"/>
  <c r="AA3728"/>
  <c r="AC3728" s="1"/>
  <c r="AF3728" l="1"/>
  <c r="AE3728"/>
  <c r="T3729" s="1"/>
  <c r="AH3728"/>
  <c r="AG3729" l="1"/>
  <c r="S3730"/>
  <c r="R3731" s="1"/>
  <c r="V3729"/>
  <c r="X3729" s="1"/>
  <c r="Z3729" s="1"/>
  <c r="U3729"/>
  <c r="W3729" s="1"/>
  <c r="Y3729" s="1"/>
  <c r="AJ3728"/>
  <c r="AI3728" s="1"/>
  <c r="AA3729" l="1"/>
  <c r="AC3729" s="1"/>
  <c r="AB3729"/>
  <c r="AD3729" s="1"/>
  <c r="AE3729" s="1"/>
  <c r="AF3729" l="1"/>
  <c r="AH3729"/>
  <c r="T3730"/>
  <c r="AG3730" l="1"/>
  <c r="S3731"/>
  <c r="R3732" s="1"/>
  <c r="V3730"/>
  <c r="X3730" s="1"/>
  <c r="AB3730" s="1"/>
  <c r="U3730"/>
  <c r="W3730" s="1"/>
  <c r="Y3730" s="1"/>
  <c r="AJ3729"/>
  <c r="AI3729" s="1"/>
  <c r="AA3730" l="1"/>
  <c r="AC3730" s="1"/>
  <c r="Z3730"/>
  <c r="AD3730" s="1"/>
  <c r="AF3730" l="1"/>
  <c r="AE3730"/>
  <c r="AH3730" l="1"/>
  <c r="T3731"/>
  <c r="AG3731" l="1"/>
  <c r="S3732"/>
  <c r="R3733" s="1"/>
  <c r="AJ3730"/>
  <c r="AI3730" s="1"/>
  <c r="V3731"/>
  <c r="X3731" s="1"/>
  <c r="Z3731" s="1"/>
  <c r="U3731"/>
  <c r="W3731" s="1"/>
  <c r="AA3731" s="1"/>
  <c r="AB3731" l="1"/>
  <c r="AD3731" s="1"/>
  <c r="Y3731"/>
  <c r="AC3731" s="1"/>
  <c r="AF3731" l="1"/>
  <c r="AE3731"/>
  <c r="AH3731" l="1"/>
  <c r="T3732"/>
  <c r="AG3732" l="1"/>
  <c r="S3733"/>
  <c r="R3734" s="1"/>
  <c r="V3732"/>
  <c r="X3732" s="1"/>
  <c r="Z3732" s="1"/>
  <c r="U3732"/>
  <c r="W3732" s="1"/>
  <c r="Y3732" s="1"/>
  <c r="AJ3731"/>
  <c r="AI3731" s="1"/>
  <c r="AA3732" l="1"/>
  <c r="AC3732" s="1"/>
  <c r="AB3732"/>
  <c r="AD3732" s="1"/>
  <c r="AE3732" l="1"/>
  <c r="AF3732"/>
  <c r="AH3732" l="1"/>
  <c r="T3733"/>
  <c r="AG3733" l="1"/>
  <c r="S3734"/>
  <c r="R3735" s="1"/>
  <c r="AI3732"/>
  <c r="AJ3732"/>
  <c r="U3733"/>
  <c r="W3733" s="1"/>
  <c r="Y3733" s="1"/>
  <c r="V3733"/>
  <c r="X3733" s="1"/>
  <c r="Z3733" s="1"/>
  <c r="AA3733" l="1"/>
  <c r="AC3733" s="1"/>
  <c r="AB3733"/>
  <c r="AD3733" s="1"/>
  <c r="AF3733" s="1"/>
  <c r="AE3733" l="1"/>
  <c r="AH3733" l="1"/>
  <c r="T3734"/>
  <c r="AG3734" l="1"/>
  <c r="S3735"/>
  <c r="R3736" s="1"/>
  <c r="AJ3733"/>
  <c r="AI3733" s="1"/>
  <c r="V3734"/>
  <c r="X3734" s="1"/>
  <c r="Z3734" s="1"/>
  <c r="U3734"/>
  <c r="W3734" s="1"/>
  <c r="Y3734" s="1"/>
  <c r="AB3734" l="1"/>
  <c r="AD3734" s="1"/>
  <c r="AA3734"/>
  <c r="AC3734" s="1"/>
  <c r="AE3734" l="1"/>
  <c r="T3735" s="1"/>
  <c r="AF3734"/>
  <c r="AG3735" l="1"/>
  <c r="S3736"/>
  <c r="R3737" s="1"/>
  <c r="AH3734"/>
  <c r="U3735"/>
  <c r="W3735" s="1"/>
  <c r="AA3735" s="1"/>
  <c r="V3735"/>
  <c r="X3735" s="1"/>
  <c r="AB3735" s="1"/>
  <c r="AJ3734" l="1"/>
  <c r="AI3734" s="1"/>
  <c r="Y3735"/>
  <c r="AC3735" s="1"/>
  <c r="Z3735"/>
  <c r="AD3735" s="1"/>
  <c r="AE3735" l="1"/>
  <c r="T3736" s="1"/>
  <c r="AF3735"/>
  <c r="AG3736" l="1"/>
  <c r="S3737"/>
  <c r="R3738" s="1"/>
  <c r="AH3735"/>
  <c r="U3736"/>
  <c r="W3736" s="1"/>
  <c r="Y3736" s="1"/>
  <c r="V3736"/>
  <c r="X3736" s="1"/>
  <c r="Z3736" s="1"/>
  <c r="AA3736" l="1"/>
  <c r="AC3736" s="1"/>
  <c r="AB3736"/>
  <c r="AD3736" s="1"/>
  <c r="AJ3735"/>
  <c r="AI3735" s="1"/>
  <c r="AE3736" l="1"/>
  <c r="AH3736" s="1"/>
  <c r="AF3736"/>
  <c r="AJ3736" l="1"/>
  <c r="AI3736" s="1"/>
  <c r="T3737"/>
  <c r="AG3737" l="1"/>
  <c r="S3738"/>
  <c r="R3739" s="1"/>
  <c r="U3737"/>
  <c r="W3737" s="1"/>
  <c r="Y3737" s="1"/>
  <c r="V3737"/>
  <c r="X3737" s="1"/>
  <c r="Z3737" s="1"/>
  <c r="AB3737" l="1"/>
  <c r="AD3737" s="1"/>
  <c r="AA3737"/>
  <c r="AC3737" s="1"/>
  <c r="AE3737" l="1"/>
  <c r="T3738" s="1"/>
  <c r="AF3737"/>
  <c r="AG3738" l="1"/>
  <c r="S3739"/>
  <c r="R3740" s="1"/>
  <c r="AH3737"/>
  <c r="U3738"/>
  <c r="W3738" s="1"/>
  <c r="Y3738" s="1"/>
  <c r="V3738"/>
  <c r="X3738" s="1"/>
  <c r="AB3738" s="1"/>
  <c r="AA3738" l="1"/>
  <c r="AC3738" s="1"/>
  <c r="AJ3737"/>
  <c r="AI3737" s="1"/>
  <c r="Z3738"/>
  <c r="AD3738" s="1"/>
  <c r="AE3738" l="1"/>
  <c r="AF3738"/>
  <c r="AH3738" l="1"/>
  <c r="T3739"/>
  <c r="AG3739" l="1"/>
  <c r="S3740"/>
  <c r="R3741" s="1"/>
  <c r="AJ3738"/>
  <c r="AI3738" s="1"/>
  <c r="U3739"/>
  <c r="W3739" s="1"/>
  <c r="Y3739" s="1"/>
  <c r="V3739"/>
  <c r="X3739" s="1"/>
  <c r="Z3739" s="1"/>
  <c r="AB3739" l="1"/>
  <c r="AD3739" s="1"/>
  <c r="AA3739"/>
  <c r="AC3739" s="1"/>
  <c r="AE3739" l="1"/>
  <c r="AH3739" s="1"/>
  <c r="AJ3739" s="1"/>
  <c r="AI3739" s="1"/>
  <c r="T3740"/>
  <c r="AF3739"/>
  <c r="AG3740" l="1"/>
  <c r="S3741"/>
  <c r="R3742" s="1"/>
  <c r="U3740"/>
  <c r="W3740" s="1"/>
  <c r="AA3740" s="1"/>
  <c r="V3740"/>
  <c r="X3740" s="1"/>
  <c r="AB3740" s="1"/>
  <c r="Y3740" l="1"/>
  <c r="AC3740" s="1"/>
  <c r="Z3740"/>
  <c r="AD3740" s="1"/>
  <c r="AE3740" l="1"/>
  <c r="AF3740"/>
  <c r="AH3740" l="1"/>
  <c r="T3741"/>
  <c r="AG3741" l="1"/>
  <c r="S3742"/>
  <c r="R3743" s="1"/>
  <c r="AJ3740"/>
  <c r="AI3740" s="1"/>
  <c r="U3741"/>
  <c r="W3741" s="1"/>
  <c r="Y3741" s="1"/>
  <c r="V3741"/>
  <c r="X3741" s="1"/>
  <c r="AB3741" s="1"/>
  <c r="AA3741" l="1"/>
  <c r="AC3741" s="1"/>
  <c r="Z3741"/>
  <c r="AD3741" s="1"/>
  <c r="AE3741" l="1"/>
  <c r="AF3741"/>
  <c r="AH3741" l="1"/>
  <c r="T3742"/>
  <c r="AG3742" l="1"/>
  <c r="S3743"/>
  <c r="R3744" s="1"/>
  <c r="AJ3741"/>
  <c r="AI3741" s="1"/>
  <c r="U3742"/>
  <c r="W3742" s="1"/>
  <c r="Y3742" s="1"/>
  <c r="V3742"/>
  <c r="X3742" s="1"/>
  <c r="AB3742" s="1"/>
  <c r="AA3742" l="1"/>
  <c r="AC3742" s="1"/>
  <c r="Z3742"/>
  <c r="AD3742" s="1"/>
  <c r="AF3742" l="1"/>
  <c r="AE3742"/>
  <c r="AH3742" l="1"/>
  <c r="T3743"/>
  <c r="AG3743" l="1"/>
  <c r="S3744"/>
  <c r="R3745" s="1"/>
  <c r="AJ3742"/>
  <c r="AI3742" s="1"/>
  <c r="U3743"/>
  <c r="W3743" s="1"/>
  <c r="AA3743" s="1"/>
  <c r="V3743"/>
  <c r="X3743" s="1"/>
  <c r="Z3743" s="1"/>
  <c r="AB3743" l="1"/>
  <c r="AD3743" s="1"/>
  <c r="Y3743"/>
  <c r="AC3743" s="1"/>
  <c r="AF3743" l="1"/>
  <c r="AE3743"/>
  <c r="AH3743" l="1"/>
  <c r="T3744"/>
  <c r="AG3744" l="1"/>
  <c r="S3745"/>
  <c r="R3746" s="1"/>
  <c r="AJ3743"/>
  <c r="AI3743" s="1"/>
  <c r="V3744"/>
  <c r="X3744" s="1"/>
  <c r="AB3744" s="1"/>
  <c r="U3744"/>
  <c r="W3744" s="1"/>
  <c r="Y3744" s="1"/>
  <c r="AA3744" l="1"/>
  <c r="AC3744" s="1"/>
  <c r="Z3744"/>
  <c r="AD3744" s="1"/>
  <c r="AF3744" l="1"/>
  <c r="AE3744"/>
  <c r="T3745" l="1"/>
  <c r="AH3744"/>
  <c r="AG3745" l="1"/>
  <c r="S3746"/>
  <c r="R3747" s="1"/>
  <c r="U3745"/>
  <c r="W3745" s="1"/>
  <c r="Y3745" s="1"/>
  <c r="V3745"/>
  <c r="X3745" s="1"/>
  <c r="Z3745" s="1"/>
  <c r="AJ3744"/>
  <c r="AI3744" s="1"/>
  <c r="AB3745" l="1"/>
  <c r="AD3745" s="1"/>
  <c r="AA3745"/>
  <c r="AC3745" s="1"/>
  <c r="AE3745" l="1"/>
  <c r="AH3745" s="1"/>
  <c r="AF3745"/>
  <c r="AJ3745" l="1"/>
  <c r="AI3745" s="1"/>
  <c r="T3746"/>
  <c r="AG3746" l="1"/>
  <c r="S3747"/>
  <c r="R3748" s="1"/>
  <c r="V3746"/>
  <c r="X3746" s="1"/>
  <c r="Z3746" s="1"/>
  <c r="U3746"/>
  <c r="W3746" s="1"/>
  <c r="Y3746" s="1"/>
  <c r="AB3746" l="1"/>
  <c r="AD3746" s="1"/>
  <c r="AA3746"/>
  <c r="AC3746" s="1"/>
  <c r="AF3746" l="1"/>
  <c r="AE3746"/>
  <c r="AH3746"/>
  <c r="T3747"/>
  <c r="AG3747" l="1"/>
  <c r="S3748"/>
  <c r="R3749" s="1"/>
  <c r="AJ3746"/>
  <c r="AI3746" s="1"/>
  <c r="V3747"/>
  <c r="X3747" s="1"/>
  <c r="Z3747" s="1"/>
  <c r="U3747"/>
  <c r="W3747" s="1"/>
  <c r="Y3747" s="1"/>
  <c r="AB3747" l="1"/>
  <c r="AD3747" s="1"/>
  <c r="AA3747"/>
  <c r="AC3747" s="1"/>
  <c r="AE3747" l="1"/>
  <c r="AH3747"/>
  <c r="T3748"/>
  <c r="AF3747"/>
  <c r="AG3748" l="1"/>
  <c r="S3749"/>
  <c r="R3750" s="1"/>
  <c r="V3748"/>
  <c r="X3748" s="1"/>
  <c r="Z3748" s="1"/>
  <c r="U3748"/>
  <c r="W3748" s="1"/>
  <c r="Y3748" s="1"/>
  <c r="AJ3747"/>
  <c r="AI3747" s="1"/>
  <c r="AA3748" l="1"/>
  <c r="AC3748" s="1"/>
  <c r="AB3748"/>
  <c r="AD3748" s="1"/>
  <c r="AF3748" l="1"/>
  <c r="AE3748"/>
  <c r="AH3748" l="1"/>
  <c r="T3749"/>
  <c r="AG3749" l="1"/>
  <c r="S3750"/>
  <c r="R3751" s="1"/>
  <c r="AJ3748"/>
  <c r="AI3748" s="1"/>
  <c r="U3749"/>
  <c r="W3749" s="1"/>
  <c r="AA3749" s="1"/>
  <c r="V3749"/>
  <c r="X3749" s="1"/>
  <c r="Z3749" s="1"/>
  <c r="AB3749" l="1"/>
  <c r="AD3749" s="1"/>
  <c r="Y3749"/>
  <c r="AC3749" s="1"/>
  <c r="AF3749" l="1"/>
  <c r="AE3749"/>
  <c r="AH3749" l="1"/>
  <c r="T3750"/>
  <c r="AG3750" l="1"/>
  <c r="S3751"/>
  <c r="R3752" s="1"/>
  <c r="V3750"/>
  <c r="X3750" s="1"/>
  <c r="AB3750" s="1"/>
  <c r="U3750"/>
  <c r="W3750" s="1"/>
  <c r="Y3750" s="1"/>
  <c r="AJ3749"/>
  <c r="AI3749" s="1"/>
  <c r="AA3750" l="1"/>
  <c r="AC3750" s="1"/>
  <c r="Z3750"/>
  <c r="AD3750" s="1"/>
  <c r="AF3750" l="1"/>
  <c r="AE3750"/>
  <c r="AH3750" l="1"/>
  <c r="T3751"/>
  <c r="AG3751" l="1"/>
  <c r="S3752"/>
  <c r="R3753" s="1"/>
  <c r="AJ3750"/>
  <c r="AI3750" s="1"/>
  <c r="U3751"/>
  <c r="W3751" s="1"/>
  <c r="Y3751" s="1"/>
  <c r="V3751"/>
  <c r="X3751" s="1"/>
  <c r="Z3751" s="1"/>
  <c r="AB3751" l="1"/>
  <c r="AD3751" s="1"/>
  <c r="AA3751"/>
  <c r="AC3751" s="1"/>
  <c r="AF3751" l="1"/>
  <c r="AE3751"/>
  <c r="AH3751" l="1"/>
  <c r="T3752"/>
  <c r="AG3752" l="1"/>
  <c r="S3753"/>
  <c r="R3754" s="1"/>
  <c r="AJ3751"/>
  <c r="AI3751" s="1"/>
  <c r="U3752"/>
  <c r="W3752" s="1"/>
  <c r="Y3752" s="1"/>
  <c r="V3752"/>
  <c r="X3752" s="1"/>
  <c r="Z3752" s="1"/>
  <c r="AB3752" l="1"/>
  <c r="AD3752" s="1"/>
  <c r="AA3752"/>
  <c r="AC3752" s="1"/>
  <c r="AE3752" l="1"/>
  <c r="AF3752"/>
  <c r="AH3752" l="1"/>
  <c r="T3753"/>
  <c r="AG3753" l="1"/>
  <c r="S3754"/>
  <c r="R3755" s="1"/>
  <c r="AJ3752"/>
  <c r="AI3752" s="1"/>
  <c r="U3753"/>
  <c r="W3753" s="1"/>
  <c r="Y3753" s="1"/>
  <c r="V3753"/>
  <c r="X3753" s="1"/>
  <c r="Z3753" s="1"/>
  <c r="AB3753" l="1"/>
  <c r="AD3753" s="1"/>
  <c r="AA3753"/>
  <c r="AC3753" s="1"/>
  <c r="AF3753" l="1"/>
  <c r="AE3753"/>
  <c r="AH3753" l="1"/>
  <c r="T3754"/>
  <c r="AG3754" l="1"/>
  <c r="S3755"/>
  <c r="R3756" s="1"/>
  <c r="AJ3753"/>
  <c r="AI3753" s="1"/>
  <c r="U3754"/>
  <c r="W3754" s="1"/>
  <c r="Y3754" s="1"/>
  <c r="V3754"/>
  <c r="X3754" s="1"/>
  <c r="AB3754" s="1"/>
  <c r="AA3754" l="1"/>
  <c r="AC3754" s="1"/>
  <c r="Z3754"/>
  <c r="AD3754" l="1"/>
  <c r="AF3754" l="1"/>
  <c r="AE3754"/>
  <c r="AH3754" l="1"/>
  <c r="T3755"/>
  <c r="AG3755" l="1"/>
  <c r="S3756"/>
  <c r="R3757" s="1"/>
  <c r="AJ3754"/>
  <c r="AI3754" s="1"/>
  <c r="V3755"/>
  <c r="X3755" s="1"/>
  <c r="Z3755" s="1"/>
  <c r="U3755"/>
  <c r="W3755" s="1"/>
  <c r="Y3755" s="1"/>
  <c r="AB3755" l="1"/>
  <c r="AD3755" s="1"/>
  <c r="AA3755"/>
  <c r="AC3755" s="1"/>
  <c r="AF3755" l="1"/>
  <c r="AE3755"/>
  <c r="AH3755" l="1"/>
  <c r="T3756"/>
  <c r="AG3756" l="1"/>
  <c r="S3757"/>
  <c r="R3758" s="1"/>
  <c r="V3756"/>
  <c r="X3756" s="1"/>
  <c r="Z3756" s="1"/>
  <c r="U3756"/>
  <c r="W3756" s="1"/>
  <c r="AA3756" s="1"/>
  <c r="AJ3755"/>
  <c r="AI3755" s="1"/>
  <c r="AB3756" l="1"/>
  <c r="AD3756" s="1"/>
  <c r="Y3756"/>
  <c r="AC3756" s="1"/>
  <c r="AE3756" l="1"/>
  <c r="AF3756"/>
  <c r="AH3756" l="1"/>
  <c r="T3757"/>
  <c r="AG3757" l="1"/>
  <c r="S3758"/>
  <c r="R3759" s="1"/>
  <c r="AJ3756"/>
  <c r="AI3756" s="1"/>
  <c r="V3757"/>
  <c r="X3757" s="1"/>
  <c r="Z3757" s="1"/>
  <c r="U3757"/>
  <c r="W3757" s="1"/>
  <c r="Y3757" s="1"/>
  <c r="AB3757" l="1"/>
  <c r="AD3757" s="1"/>
  <c r="AA3757"/>
  <c r="AC3757" s="1"/>
  <c r="AE3757" l="1"/>
  <c r="AF3757"/>
  <c r="AH3757" l="1"/>
  <c r="T3758"/>
  <c r="AG3758" l="1"/>
  <c r="S3759"/>
  <c r="R3760" s="1"/>
  <c r="V3758"/>
  <c r="X3758" s="1"/>
  <c r="AB3758" s="1"/>
  <c r="U3758"/>
  <c r="W3758" s="1"/>
  <c r="Y3758" s="1"/>
  <c r="AJ3757"/>
  <c r="AI3757" s="1"/>
  <c r="AA3758" l="1"/>
  <c r="AC3758" s="1"/>
  <c r="Z3758"/>
  <c r="AD3758" s="1"/>
  <c r="AF3758" l="1"/>
  <c r="AE3758"/>
  <c r="AH3758" l="1"/>
  <c r="T3759"/>
  <c r="AG3759" l="1"/>
  <c r="S3760"/>
  <c r="R3761" s="1"/>
  <c r="AJ3758"/>
  <c r="AI3758" s="1"/>
  <c r="U3759"/>
  <c r="W3759" s="1"/>
  <c r="Y3759" s="1"/>
  <c r="V3759"/>
  <c r="X3759" s="1"/>
  <c r="Z3759" s="1"/>
  <c r="AA3759" l="1"/>
  <c r="AC3759" s="1"/>
  <c r="AB3759"/>
  <c r="AD3759" s="1"/>
  <c r="AE3759" l="1"/>
  <c r="AF3759"/>
  <c r="AH3759" l="1"/>
  <c r="T3760"/>
  <c r="AG3760" l="1"/>
  <c r="S3761"/>
  <c r="R3762" s="1"/>
  <c r="V3760"/>
  <c r="X3760" s="1"/>
  <c r="Z3760" s="1"/>
  <c r="U3760"/>
  <c r="W3760" s="1"/>
  <c r="Y3760" s="1"/>
  <c r="AJ3759"/>
  <c r="AI3759" s="1"/>
  <c r="AB3760" l="1"/>
  <c r="AD3760" s="1"/>
  <c r="AA3760"/>
  <c r="AC3760" s="1"/>
  <c r="AE3760" l="1"/>
  <c r="AF3760"/>
  <c r="AH3760" l="1"/>
  <c r="T3761"/>
  <c r="AG3761" l="1"/>
  <c r="S3762"/>
  <c r="R3763" s="1"/>
  <c r="V3761"/>
  <c r="X3761" s="1"/>
  <c r="Z3761" s="1"/>
  <c r="U3761"/>
  <c r="W3761" s="1"/>
  <c r="Y3761" s="1"/>
  <c r="AJ3760"/>
  <c r="AI3760" s="1"/>
  <c r="AB3761" l="1"/>
  <c r="AD3761" s="1"/>
  <c r="AA3761"/>
  <c r="AC3761" s="1"/>
  <c r="AF3761" l="1"/>
  <c r="AE3761"/>
  <c r="AH3761" l="1"/>
  <c r="T3762"/>
  <c r="AG3762" l="1"/>
  <c r="S3763"/>
  <c r="R3764" s="1"/>
  <c r="V3762"/>
  <c r="X3762" s="1"/>
  <c r="Z3762" s="1"/>
  <c r="U3762"/>
  <c r="W3762" s="1"/>
  <c r="Y3762" s="1"/>
  <c r="AJ3761"/>
  <c r="AI3761" s="1"/>
  <c r="AB3762" l="1"/>
  <c r="AD3762" s="1"/>
  <c r="AA3762"/>
  <c r="AC3762" s="1"/>
  <c r="AE3762" l="1"/>
  <c r="AF3762"/>
  <c r="AH3762" l="1"/>
  <c r="T3763"/>
  <c r="AG3763" l="1"/>
  <c r="S3764"/>
  <c r="R3765" s="1"/>
  <c r="V3763"/>
  <c r="X3763" s="1"/>
  <c r="Z3763" s="1"/>
  <c r="U3763"/>
  <c r="W3763" s="1"/>
  <c r="AA3763" s="1"/>
  <c r="AJ3762"/>
  <c r="AI3762" s="1"/>
  <c r="AB3763" l="1"/>
  <c r="AD3763" s="1"/>
  <c r="Y3763"/>
  <c r="AC3763" s="1"/>
  <c r="AE3763" l="1"/>
  <c r="AH3763" s="1"/>
  <c r="AF3763"/>
  <c r="AJ3763" l="1"/>
  <c r="AI3763" s="1"/>
  <c r="T3764"/>
  <c r="AG3764" l="1"/>
  <c r="S3765"/>
  <c r="R3766" s="1"/>
  <c r="V3764"/>
  <c r="X3764" s="1"/>
  <c r="AB3764" s="1"/>
  <c r="U3764"/>
  <c r="W3764" s="1"/>
  <c r="Y3764" s="1"/>
  <c r="Z3764" l="1"/>
  <c r="AD3764" s="1"/>
  <c r="AA3764"/>
  <c r="AC3764" s="1"/>
  <c r="AE3764" l="1"/>
  <c r="AF3764"/>
  <c r="AH3764"/>
  <c r="T3765"/>
  <c r="AG3765" l="1"/>
  <c r="S3766"/>
  <c r="R3767" s="1"/>
  <c r="AJ3764"/>
  <c r="AI3764" s="1"/>
  <c r="V3765"/>
  <c r="X3765" s="1"/>
  <c r="AB3765" s="1"/>
  <c r="U3765"/>
  <c r="W3765" s="1"/>
  <c r="Y3765" s="1"/>
  <c r="AA3765" l="1"/>
  <c r="AC3765" s="1"/>
  <c r="Z3765"/>
  <c r="AD3765" s="1"/>
  <c r="AE3765" l="1"/>
  <c r="AF3765"/>
  <c r="AH3765" l="1"/>
  <c r="T3766"/>
  <c r="AG3766" l="1"/>
  <c r="S3767"/>
  <c r="R3768" s="1"/>
  <c r="AJ3765"/>
  <c r="AI3765" s="1"/>
  <c r="V3766"/>
  <c r="X3766" s="1"/>
  <c r="AB3766" s="1"/>
  <c r="U3766"/>
  <c r="W3766" s="1"/>
  <c r="AA3766" s="1"/>
  <c r="Z3766" l="1"/>
  <c r="AD3766" s="1"/>
  <c r="Y3766"/>
  <c r="AC3766" s="1"/>
  <c r="AF3766" l="1"/>
  <c r="AE3766"/>
  <c r="AH3766" l="1"/>
  <c r="T3767"/>
  <c r="AG3767" l="1"/>
  <c r="S3768"/>
  <c r="R3769" s="1"/>
  <c r="AJ3766"/>
  <c r="H43" i="11" s="1"/>
  <c r="V3767" i="10"/>
  <c r="X3767" s="1"/>
  <c r="AB3767" s="1"/>
  <c r="U3767"/>
  <c r="W3767" s="1"/>
  <c r="AA3767" s="1"/>
  <c r="AI3766" l="1"/>
  <c r="G43" i="11" s="1"/>
  <c r="Z3767" i="10"/>
  <c r="AD3767" s="1"/>
  <c r="Y3767"/>
  <c r="AC3767" s="1"/>
  <c r="AF3767" l="1"/>
  <c r="AE3767"/>
  <c r="AH3767" l="1"/>
  <c r="T3768"/>
  <c r="AG3768" l="1"/>
  <c r="S3769"/>
  <c r="R3770" s="1"/>
  <c r="AJ3767"/>
  <c r="AI3767" s="1"/>
  <c r="U3768"/>
  <c r="W3768" s="1"/>
  <c r="Y3768" s="1"/>
  <c r="V3768"/>
  <c r="X3768" s="1"/>
  <c r="Z3768" s="1"/>
  <c r="AA3768" l="1"/>
  <c r="AC3768" s="1"/>
  <c r="AB3768"/>
  <c r="AD3768" s="1"/>
  <c r="AF3768" l="1"/>
  <c r="AE3768"/>
  <c r="T3769" l="1"/>
  <c r="AH3768"/>
  <c r="AG3769" l="1"/>
  <c r="S3770"/>
  <c r="R3771" s="1"/>
  <c r="U3769"/>
  <c r="W3769" s="1"/>
  <c r="AA3769" s="1"/>
  <c r="V3769"/>
  <c r="X3769" s="1"/>
  <c r="AB3769" s="1"/>
  <c r="AJ3768"/>
  <c r="AI3768" s="1"/>
  <c r="Y3769" l="1"/>
  <c r="AC3769" s="1"/>
  <c r="Z3769"/>
  <c r="AD3769" s="1"/>
  <c r="AE3769" l="1"/>
  <c r="AF3769"/>
  <c r="AH3769" l="1"/>
  <c r="T3770"/>
  <c r="AG3770" l="1"/>
  <c r="S3771"/>
  <c r="R3772" s="1"/>
  <c r="AJ3769"/>
  <c r="AI3769" s="1"/>
  <c r="V3770"/>
  <c r="X3770" s="1"/>
  <c r="AB3770" s="1"/>
  <c r="U3770"/>
  <c r="W3770" s="1"/>
  <c r="Y3770" s="1"/>
  <c r="AA3770" l="1"/>
  <c r="AC3770" s="1"/>
  <c r="Z3770"/>
  <c r="AD3770" s="1"/>
  <c r="AF3770" l="1"/>
  <c r="AE3770"/>
  <c r="AH3770" l="1"/>
  <c r="T3771"/>
  <c r="AG3771" l="1"/>
  <c r="S3772"/>
  <c r="R3773" s="1"/>
  <c r="AJ3770"/>
  <c r="AI3770" s="1"/>
  <c r="V3771"/>
  <c r="X3771" s="1"/>
  <c r="AB3771" s="1"/>
  <c r="U3771"/>
  <c r="W3771" s="1"/>
  <c r="Y3771" s="1"/>
  <c r="AA3771" l="1"/>
  <c r="AC3771" s="1"/>
  <c r="Z3771"/>
  <c r="AD3771" s="1"/>
  <c r="AF3771" l="1"/>
  <c r="AE3771"/>
  <c r="AH3771" l="1"/>
  <c r="T3772"/>
  <c r="AG3772" l="1"/>
  <c r="S3773"/>
  <c r="R3774" s="1"/>
  <c r="U3772"/>
  <c r="W3772" s="1"/>
  <c r="AA3772" s="1"/>
  <c r="V3772"/>
  <c r="X3772" s="1"/>
  <c r="Z3772" s="1"/>
  <c r="AJ3771"/>
  <c r="AI3771" s="1"/>
  <c r="AB3772" l="1"/>
  <c r="AD3772" s="1"/>
  <c r="Y3772"/>
  <c r="AC3772" s="1"/>
  <c r="AE3772" l="1"/>
  <c r="AF3772"/>
  <c r="AH3772" l="1"/>
  <c r="T3773"/>
  <c r="AG3773" l="1"/>
  <c r="S3774"/>
  <c r="R3775" s="1"/>
  <c r="U3773"/>
  <c r="W3773" s="1"/>
  <c r="Y3773" s="1"/>
  <c r="V3773"/>
  <c r="X3773" s="1"/>
  <c r="Z3773" s="1"/>
  <c r="AJ3772"/>
  <c r="AI3772" s="1"/>
  <c r="AA3773" l="1"/>
  <c r="AC3773" s="1"/>
  <c r="AB3773"/>
  <c r="AD3773" s="1"/>
  <c r="AF3773" l="1"/>
  <c r="AE3773"/>
  <c r="AH3773" l="1"/>
  <c r="T3774"/>
  <c r="AG3774" l="1"/>
  <c r="S3775"/>
  <c r="R3776" s="1"/>
  <c r="U3774"/>
  <c r="W3774" s="1"/>
  <c r="Y3774" s="1"/>
  <c r="V3774"/>
  <c r="X3774" s="1"/>
  <c r="Z3774" s="1"/>
  <c r="AJ3773"/>
  <c r="AI3773" s="1"/>
  <c r="AA3774" l="1"/>
  <c r="AC3774" s="1"/>
  <c r="AB3774"/>
  <c r="AD3774" s="1"/>
  <c r="AE3774" l="1"/>
  <c r="AF3774"/>
  <c r="AH3774" l="1"/>
  <c r="T3775"/>
  <c r="AG3775" l="1"/>
  <c r="S3776"/>
  <c r="R3777" s="1"/>
  <c r="V3775"/>
  <c r="X3775" s="1"/>
  <c r="Z3775" s="1"/>
  <c r="U3775"/>
  <c r="W3775" s="1"/>
  <c r="Y3775" s="1"/>
  <c r="AJ3774"/>
  <c r="AI3774" s="1"/>
  <c r="AB3775" l="1"/>
  <c r="AD3775" s="1"/>
  <c r="AA3775"/>
  <c r="AC3775" s="1"/>
  <c r="AF3775" l="1"/>
  <c r="AE3775"/>
  <c r="AH3775" l="1"/>
  <c r="T3776"/>
  <c r="AG3776" l="1"/>
  <c r="S3777"/>
  <c r="R3778" s="1"/>
  <c r="AJ3775"/>
  <c r="AI3775" s="1"/>
  <c r="V3776"/>
  <c r="X3776" s="1"/>
  <c r="Z3776" s="1"/>
  <c r="U3776"/>
  <c r="W3776" s="1"/>
  <c r="Y3776" s="1"/>
  <c r="AB3776" l="1"/>
  <c r="AD3776" s="1"/>
  <c r="AA3776"/>
  <c r="AC3776" s="1"/>
  <c r="AE3776" l="1"/>
  <c r="AH3776"/>
  <c r="T3777"/>
  <c r="AF3776"/>
  <c r="AG3777" l="1"/>
  <c r="S3778"/>
  <c r="R3779" s="1"/>
  <c r="AJ3776"/>
  <c r="AI3776" s="1"/>
  <c r="U3777"/>
  <c r="W3777" s="1"/>
  <c r="AA3777" s="1"/>
  <c r="V3777"/>
  <c r="X3777" s="1"/>
  <c r="Z3777" s="1"/>
  <c r="AB3777" l="1"/>
  <c r="AD3777" s="1"/>
  <c r="Y3777"/>
  <c r="AC3777" s="1"/>
  <c r="AF3777" l="1"/>
  <c r="AE3777"/>
  <c r="AH3777" l="1"/>
  <c r="T3778"/>
  <c r="AG3778" l="1"/>
  <c r="S3779"/>
  <c r="R3780" s="1"/>
  <c r="V3778"/>
  <c r="X3778" s="1"/>
  <c r="AB3778" s="1"/>
  <c r="U3778"/>
  <c r="W3778" s="1"/>
  <c r="AA3778" s="1"/>
  <c r="AJ3777"/>
  <c r="AI3777" s="1"/>
  <c r="Z3778" l="1"/>
  <c r="AD3778" s="1"/>
  <c r="Y3778"/>
  <c r="AC3778" s="1"/>
  <c r="AE3778" l="1"/>
  <c r="AF3778"/>
  <c r="AH3778" l="1"/>
  <c r="T3779"/>
  <c r="AG3779" l="1"/>
  <c r="S3780"/>
  <c r="R3781" s="1"/>
  <c r="AJ3778"/>
  <c r="AI3778" s="1"/>
  <c r="V3779"/>
  <c r="X3779" s="1"/>
  <c r="Z3779" s="1"/>
  <c r="U3779"/>
  <c r="W3779" s="1"/>
  <c r="Y3779" s="1"/>
  <c r="AB3779" l="1"/>
  <c r="AD3779" s="1"/>
  <c r="AA3779"/>
  <c r="AC3779" s="1"/>
  <c r="AE3779" l="1"/>
  <c r="AF3779"/>
  <c r="AH3779" l="1"/>
  <c r="T3780"/>
  <c r="AG3780" l="1"/>
  <c r="S3781"/>
  <c r="R3782" s="1"/>
  <c r="V3780"/>
  <c r="X3780" s="1"/>
  <c r="AB3780" s="1"/>
  <c r="U3780"/>
  <c r="W3780" s="1"/>
  <c r="AA3780" s="1"/>
  <c r="AJ3779"/>
  <c r="AI3779" s="1"/>
  <c r="Z3780" l="1"/>
  <c r="AD3780" s="1"/>
  <c r="Y3780"/>
  <c r="AC3780" s="1"/>
  <c r="AF3780" l="1"/>
  <c r="AE3780"/>
  <c r="AH3780" l="1"/>
  <c r="T3781"/>
  <c r="AG3781" l="1"/>
  <c r="S3782"/>
  <c r="R3783" s="1"/>
  <c r="U3781"/>
  <c r="W3781" s="1"/>
  <c r="Y3781" s="1"/>
  <c r="V3781"/>
  <c r="X3781" s="1"/>
  <c r="AB3781" s="1"/>
  <c r="AJ3780"/>
  <c r="AI3780" s="1"/>
  <c r="AA3781" l="1"/>
  <c r="AC3781" s="1"/>
  <c r="Z3781"/>
  <c r="AD3781" s="1"/>
  <c r="AE3781" l="1"/>
  <c r="AF3781"/>
  <c r="AH3781" l="1"/>
  <c r="T3782"/>
  <c r="AG3782" l="1"/>
  <c r="S3783"/>
  <c r="R3784" s="1"/>
  <c r="V3782"/>
  <c r="X3782" s="1"/>
  <c r="AB3782" s="1"/>
  <c r="U3782"/>
  <c r="W3782" s="1"/>
  <c r="AA3782" s="1"/>
  <c r="AJ3781"/>
  <c r="AI3781" s="1"/>
  <c r="Z3782" l="1"/>
  <c r="AD3782" s="1"/>
  <c r="Y3782"/>
  <c r="AC3782" s="1"/>
  <c r="AE3782" l="1"/>
  <c r="AF3782"/>
  <c r="AH3782" l="1"/>
  <c r="T3783"/>
  <c r="AG3783" l="1"/>
  <c r="S3784"/>
  <c r="R3785" s="1"/>
  <c r="AJ3782"/>
  <c r="AI3782" s="1"/>
  <c r="U3783"/>
  <c r="W3783" s="1"/>
  <c r="AA3783" s="1"/>
  <c r="V3783"/>
  <c r="X3783" s="1"/>
  <c r="Z3783" s="1"/>
  <c r="AB3783" l="1"/>
  <c r="AD3783" s="1"/>
  <c r="Y3783"/>
  <c r="AC3783" s="1"/>
  <c r="AF3783" l="1"/>
  <c r="AE3783"/>
  <c r="AH3783" l="1"/>
  <c r="T3784"/>
  <c r="AG3784" l="1"/>
  <c r="S3785"/>
  <c r="R3786" s="1"/>
  <c r="U3784"/>
  <c r="W3784" s="1"/>
  <c r="AA3784" s="1"/>
  <c r="V3784"/>
  <c r="X3784" s="1"/>
  <c r="Z3784" s="1"/>
  <c r="AJ3783"/>
  <c r="AI3783" s="1"/>
  <c r="AB3784" l="1"/>
  <c r="AD3784" s="1"/>
  <c r="Y3784"/>
  <c r="AC3784" s="1"/>
  <c r="AE3784" l="1"/>
  <c r="T3785" s="1"/>
  <c r="AF3784"/>
  <c r="AG3785" l="1"/>
  <c r="S3786"/>
  <c r="R3787" s="1"/>
  <c r="AH3784"/>
  <c r="U3785"/>
  <c r="W3785" s="1"/>
  <c r="Y3785" s="1"/>
  <c r="V3785"/>
  <c r="X3785" s="1"/>
  <c r="Z3785" s="1"/>
  <c r="AB3785" l="1"/>
  <c r="AD3785" s="1"/>
  <c r="AA3785"/>
  <c r="AC3785" s="1"/>
  <c r="AJ3784"/>
  <c r="AI3784" s="1"/>
  <c r="AF3785" l="1"/>
  <c r="AE3785"/>
  <c r="AH3785" l="1"/>
  <c r="T3786"/>
  <c r="AG3786" l="1"/>
  <c r="S3787"/>
  <c r="R3788" s="1"/>
  <c r="AJ3785"/>
  <c r="AI3785" s="1"/>
  <c r="U3786"/>
  <c r="W3786" s="1"/>
  <c r="Y3786" s="1"/>
  <c r="V3786"/>
  <c r="X3786" s="1"/>
  <c r="Z3786" s="1"/>
  <c r="AA3786" l="1"/>
  <c r="AC3786" s="1"/>
  <c r="AB3786"/>
  <c r="AD3786" s="1"/>
  <c r="AE3786" l="1"/>
  <c r="AH3786" s="1"/>
  <c r="AF3786"/>
  <c r="AJ3786" l="1"/>
  <c r="AI3786" s="1"/>
  <c r="T3787"/>
  <c r="AG3787" l="1"/>
  <c r="S3788"/>
  <c r="R3789" s="1"/>
  <c r="V3787"/>
  <c r="X3787" s="1"/>
  <c r="Z3787" s="1"/>
  <c r="U3787"/>
  <c r="W3787" s="1"/>
  <c r="Y3787" s="1"/>
  <c r="AB3787" l="1"/>
  <c r="AD3787" s="1"/>
  <c r="AA3787"/>
  <c r="AC3787" s="1"/>
  <c r="AF3787" l="1"/>
  <c r="AE3787"/>
  <c r="AH3787" s="1"/>
  <c r="AJ3787" l="1"/>
  <c r="AI3787" s="1"/>
  <c r="T3788"/>
  <c r="AG3788" l="1"/>
  <c r="S3789"/>
  <c r="R3790" s="1"/>
  <c r="V3788"/>
  <c r="X3788" s="1"/>
  <c r="AB3788" s="1"/>
  <c r="U3788"/>
  <c r="W3788" s="1"/>
  <c r="Y3788" s="1"/>
  <c r="AA3788" l="1"/>
  <c r="AC3788" s="1"/>
  <c r="Z3788"/>
  <c r="AD3788" s="1"/>
  <c r="AE3788" l="1"/>
  <c r="AF3788"/>
  <c r="T3789" l="1"/>
  <c r="AH3788"/>
  <c r="AG3789" l="1"/>
  <c r="S3790"/>
  <c r="R3791" s="1"/>
  <c r="AJ3788"/>
  <c r="AI3788" s="1"/>
  <c r="V3789"/>
  <c r="X3789" s="1"/>
  <c r="Z3789" s="1"/>
  <c r="U3789"/>
  <c r="W3789" s="1"/>
  <c r="Y3789" s="1"/>
  <c r="AB3789" l="1"/>
  <c r="AD3789" s="1"/>
  <c r="AA3789"/>
  <c r="AC3789" s="1"/>
  <c r="AF3789" l="1"/>
  <c r="AE3789"/>
  <c r="T3790" l="1"/>
  <c r="AH3789"/>
  <c r="AG3790" l="1"/>
  <c r="S3791"/>
  <c r="R3792" s="1"/>
  <c r="AJ3789"/>
  <c r="AI3789" s="1"/>
  <c r="V3790"/>
  <c r="X3790" s="1"/>
  <c r="Z3790" s="1"/>
  <c r="U3790"/>
  <c r="W3790" s="1"/>
  <c r="Y3790" s="1"/>
  <c r="AB3790" l="1"/>
  <c r="AD3790" s="1"/>
  <c r="AA3790"/>
  <c r="AC3790" s="1"/>
  <c r="AF3790" l="1"/>
  <c r="AE3790"/>
  <c r="T3791"/>
  <c r="AH3790"/>
  <c r="AG3791" l="1"/>
  <c r="S3792"/>
  <c r="R3793" s="1"/>
  <c r="V3791"/>
  <c r="X3791" s="1"/>
  <c r="Z3791" s="1"/>
  <c r="U3791"/>
  <c r="W3791" s="1"/>
  <c r="Y3791" s="1"/>
  <c r="AJ3790"/>
  <c r="AI3790" s="1"/>
  <c r="AB3791" l="1"/>
  <c r="AD3791" s="1"/>
  <c r="AA3791"/>
  <c r="AC3791" s="1"/>
  <c r="AE3791" l="1"/>
  <c r="T3792" s="1"/>
  <c r="AG3792" s="1"/>
  <c r="AF3791"/>
  <c r="AH3791"/>
  <c r="S3793" l="1"/>
  <c r="R3794" s="1"/>
  <c r="U3792"/>
  <c r="W3792" s="1"/>
  <c r="AA3792" s="1"/>
  <c r="V3792"/>
  <c r="X3792" s="1"/>
  <c r="Z3792" s="1"/>
  <c r="AJ3791"/>
  <c r="AI3791" s="1"/>
  <c r="Y3792" l="1"/>
  <c r="AC3792" s="1"/>
  <c r="AB3792"/>
  <c r="AD3792" s="1"/>
  <c r="AE3792" l="1"/>
  <c r="AF3792"/>
  <c r="T3793"/>
  <c r="AH3792"/>
  <c r="AG3793" l="1"/>
  <c r="S3794"/>
  <c r="R3795" s="1"/>
  <c r="AJ3792"/>
  <c r="AI3792" s="1"/>
  <c r="U3793"/>
  <c r="W3793" s="1"/>
  <c r="Y3793" s="1"/>
  <c r="V3793"/>
  <c r="X3793" s="1"/>
  <c r="AB3793" s="1"/>
  <c r="AA3793" l="1"/>
  <c r="AC3793" s="1"/>
  <c r="Z3793"/>
  <c r="AD3793" s="1"/>
  <c r="AE3793" l="1"/>
  <c r="AF3793"/>
  <c r="AH3793" l="1"/>
  <c r="T3794"/>
  <c r="AG3794" l="1"/>
  <c r="S3795"/>
  <c r="R3796" s="1"/>
  <c r="AJ3793"/>
  <c r="AI3793" s="1"/>
  <c r="U3794"/>
  <c r="W3794" s="1"/>
  <c r="Y3794" s="1"/>
  <c r="V3794"/>
  <c r="X3794" s="1"/>
  <c r="Z3794" s="1"/>
  <c r="AB3794" l="1"/>
  <c r="AD3794" s="1"/>
  <c r="AA3794"/>
  <c r="AC3794" s="1"/>
  <c r="AF3794" l="1"/>
  <c r="AE3794"/>
  <c r="AH3794" l="1"/>
  <c r="T3795"/>
  <c r="AG3795" l="1"/>
  <c r="S3796"/>
  <c r="R3797" s="1"/>
  <c r="AJ3794"/>
  <c r="AI3794" s="1"/>
  <c r="U3795"/>
  <c r="W3795" s="1"/>
  <c r="AA3795" s="1"/>
  <c r="V3795"/>
  <c r="X3795" s="1"/>
  <c r="Z3795" s="1"/>
  <c r="AB3795" l="1"/>
  <c r="AD3795" s="1"/>
  <c r="Y3795"/>
  <c r="AC3795" s="1"/>
  <c r="AE3795" l="1"/>
  <c r="T3796" s="1"/>
  <c r="AF3795"/>
  <c r="AG3796" l="1"/>
  <c r="S3797"/>
  <c r="R3798" s="1"/>
  <c r="AH3795"/>
  <c r="AJ3795" s="1"/>
  <c r="AI3795" s="1"/>
  <c r="U3796"/>
  <c r="W3796" s="1"/>
  <c r="Y3796" s="1"/>
  <c r="V3796"/>
  <c r="X3796" s="1"/>
  <c r="Z3796" s="1"/>
  <c r="AB3796" l="1"/>
  <c r="AD3796" s="1"/>
  <c r="AA3796"/>
  <c r="AC3796" s="1"/>
  <c r="AE3796" l="1"/>
  <c r="AF3796"/>
  <c r="AH3796" l="1"/>
  <c r="T3797"/>
  <c r="AG3797" l="1"/>
  <c r="S3798"/>
  <c r="R3799" s="1"/>
  <c r="V3797"/>
  <c r="X3797" s="1"/>
  <c r="Z3797" s="1"/>
  <c r="U3797"/>
  <c r="W3797" s="1"/>
  <c r="Y3797" s="1"/>
  <c r="AJ3796"/>
  <c r="AI3796" s="1"/>
  <c r="AB3797" l="1"/>
  <c r="AD3797" s="1"/>
  <c r="AA3797"/>
  <c r="AC3797" s="1"/>
  <c r="AE3797" l="1"/>
  <c r="AF3797"/>
  <c r="AH3797" l="1"/>
  <c r="T3798"/>
  <c r="AG3798" l="1"/>
  <c r="S3799"/>
  <c r="R3800" s="1"/>
  <c r="AJ3797"/>
  <c r="AI3797" s="1"/>
  <c r="V3798"/>
  <c r="X3798" s="1"/>
  <c r="Z3798" s="1"/>
  <c r="U3798"/>
  <c r="W3798" s="1"/>
  <c r="Y3798" s="1"/>
  <c r="AB3798" l="1"/>
  <c r="AD3798" s="1"/>
  <c r="AA3798"/>
  <c r="AC3798" s="1"/>
  <c r="AE3798" l="1"/>
  <c r="AF3798"/>
  <c r="AH3798" l="1"/>
  <c r="T3799"/>
  <c r="AG3799" l="1"/>
  <c r="S3800"/>
  <c r="R3801" s="1"/>
  <c r="V3799"/>
  <c r="X3799" s="1"/>
  <c r="Z3799" s="1"/>
  <c r="U3799"/>
  <c r="W3799" s="1"/>
  <c r="Y3799" s="1"/>
  <c r="AJ3798"/>
  <c r="AI3798" s="1"/>
  <c r="AB3799" l="1"/>
  <c r="AD3799" s="1"/>
  <c r="AA3799"/>
  <c r="AC3799" s="1"/>
  <c r="AE3799" l="1"/>
  <c r="AF3799"/>
  <c r="AH3799" l="1"/>
  <c r="T3800"/>
  <c r="AG3800" l="1"/>
  <c r="S3801"/>
  <c r="R3802" s="1"/>
  <c r="AJ3799"/>
  <c r="AI3799" s="1"/>
  <c r="U3800"/>
  <c r="W3800" s="1"/>
  <c r="Y3800" s="1"/>
  <c r="V3800"/>
  <c r="X3800" s="1"/>
  <c r="AB3800" s="1"/>
  <c r="AA3800" l="1"/>
  <c r="AC3800" s="1"/>
  <c r="Z3800"/>
  <c r="AD3800" s="1"/>
  <c r="AE3800" l="1"/>
  <c r="AF3800"/>
  <c r="AH3800" l="1"/>
  <c r="T3801"/>
  <c r="AG3801" l="1"/>
  <c r="S3802"/>
  <c r="R3803" s="1"/>
  <c r="AJ3800"/>
  <c r="AI3800" s="1"/>
  <c r="V3801"/>
  <c r="X3801" s="1"/>
  <c r="Z3801" s="1"/>
  <c r="U3801"/>
  <c r="W3801" s="1"/>
  <c r="Y3801" s="1"/>
  <c r="AB3801" l="1"/>
  <c r="AD3801" s="1"/>
  <c r="AA3801"/>
  <c r="AC3801" s="1"/>
  <c r="AE3801" l="1"/>
  <c r="AH3801"/>
  <c r="T3802"/>
  <c r="AF3801"/>
  <c r="AG3802" l="1"/>
  <c r="S3803"/>
  <c r="R3804" s="1"/>
  <c r="AJ3801"/>
  <c r="AI3801" s="1"/>
  <c r="V3802"/>
  <c r="X3802" s="1"/>
  <c r="AB3802" s="1"/>
  <c r="U3802"/>
  <c r="W3802" s="1"/>
  <c r="AA3802" s="1"/>
  <c r="Z3802" l="1"/>
  <c r="AD3802" s="1"/>
  <c r="Y3802"/>
  <c r="AC3802" s="1"/>
  <c r="AE3802" l="1"/>
  <c r="AF3802"/>
  <c r="AH3802" l="1"/>
  <c r="T3803"/>
  <c r="AG3803" l="1"/>
  <c r="S3804"/>
  <c r="R3805" s="1"/>
  <c r="AJ3802"/>
  <c r="AI3802" s="1"/>
  <c r="V3803"/>
  <c r="X3803" s="1"/>
  <c r="Z3803" s="1"/>
  <c r="U3803"/>
  <c r="W3803" s="1"/>
  <c r="Y3803" s="1"/>
  <c r="AA3803" l="1"/>
  <c r="AC3803" s="1"/>
  <c r="AB3803"/>
  <c r="AD3803" s="1"/>
  <c r="AF3803" l="1"/>
  <c r="AE3803"/>
  <c r="AH3803" l="1"/>
  <c r="T3804"/>
  <c r="AG3804" l="1"/>
  <c r="S3805"/>
  <c r="R3806" s="1"/>
  <c r="V3804"/>
  <c r="X3804" s="1"/>
  <c r="AB3804" s="1"/>
  <c r="U3804"/>
  <c r="W3804" s="1"/>
  <c r="AA3804" s="1"/>
  <c r="AJ3803"/>
  <c r="AI3803" s="1"/>
  <c r="Z3804" l="1"/>
  <c r="AD3804" s="1"/>
  <c r="Y3804"/>
  <c r="AC3804" s="1"/>
  <c r="AF3804" l="1"/>
  <c r="AE3804"/>
  <c r="AH3804" l="1"/>
  <c r="T3805"/>
  <c r="AG3805" l="1"/>
  <c r="S3806"/>
  <c r="R3807" s="1"/>
  <c r="AJ3804"/>
  <c r="AI3804" s="1"/>
  <c r="U3805"/>
  <c r="W3805" s="1"/>
  <c r="Y3805" s="1"/>
  <c r="V3805"/>
  <c r="X3805" s="1"/>
  <c r="Z3805" s="1"/>
  <c r="AB3805" l="1"/>
  <c r="AD3805" s="1"/>
  <c r="AA3805"/>
  <c r="AC3805" s="1"/>
  <c r="AE3805" l="1"/>
  <c r="AF3805"/>
  <c r="AH3805" l="1"/>
  <c r="T3806"/>
  <c r="AG3806" l="1"/>
  <c r="S3807"/>
  <c r="R3808" s="1"/>
  <c r="AJ3805"/>
  <c r="AI3805" s="1"/>
  <c r="U3806"/>
  <c r="W3806" s="1"/>
  <c r="Y3806" s="1"/>
  <c r="V3806"/>
  <c r="X3806" s="1"/>
  <c r="Z3806" s="1"/>
  <c r="AB3806" l="1"/>
  <c r="AD3806" s="1"/>
  <c r="AA3806"/>
  <c r="AC3806" s="1"/>
  <c r="AF3806" l="1"/>
  <c r="AE3806"/>
  <c r="AH3806" l="1"/>
  <c r="T3807"/>
  <c r="AG3807" l="1"/>
  <c r="S3808"/>
  <c r="R3809" s="1"/>
  <c r="AJ3806"/>
  <c r="AI3806" s="1"/>
  <c r="V3807"/>
  <c r="X3807" s="1"/>
  <c r="AB3807" s="1"/>
  <c r="U3807"/>
  <c r="W3807" s="1"/>
  <c r="Y3807" s="1"/>
  <c r="AA3807" l="1"/>
  <c r="AC3807" s="1"/>
  <c r="Z3807"/>
  <c r="AD3807" s="1"/>
  <c r="AF3807" l="1"/>
  <c r="AE3807"/>
  <c r="AH3807" l="1"/>
  <c r="T3808"/>
  <c r="AG3808" l="1"/>
  <c r="S3809"/>
  <c r="R3810" s="1"/>
  <c r="AJ3807"/>
  <c r="AI3807" s="1"/>
  <c r="U3808"/>
  <c r="W3808" s="1"/>
  <c r="Y3808" s="1"/>
  <c r="V3808"/>
  <c r="X3808" s="1"/>
  <c r="Z3808" s="1"/>
  <c r="AB3808" l="1"/>
  <c r="AD3808" s="1"/>
  <c r="AA3808"/>
  <c r="AC3808" s="1"/>
  <c r="AF3808" l="1"/>
  <c r="AE3808"/>
  <c r="AH3808" l="1"/>
  <c r="T3809"/>
  <c r="AG3809" l="1"/>
  <c r="S3810"/>
  <c r="R3811" s="1"/>
  <c r="AJ3808"/>
  <c r="AI3808" s="1"/>
  <c r="V3809"/>
  <c r="X3809" s="1"/>
  <c r="Z3809" s="1"/>
  <c r="U3809"/>
  <c r="W3809" s="1"/>
  <c r="Y3809" s="1"/>
  <c r="AB3809" l="1"/>
  <c r="AD3809" s="1"/>
  <c r="AA3809"/>
  <c r="AC3809" s="1"/>
  <c r="AE3809" l="1"/>
  <c r="T3810" s="1"/>
  <c r="AF3809"/>
  <c r="AG3810" l="1"/>
  <c r="S3811"/>
  <c r="R3812" s="1"/>
  <c r="AH3809"/>
  <c r="V3810"/>
  <c r="X3810" s="1"/>
  <c r="AB3810" s="1"/>
  <c r="U3810"/>
  <c r="W3810" s="1"/>
  <c r="Y3810" s="1"/>
  <c r="AA3810" l="1"/>
  <c r="AC3810" s="1"/>
  <c r="AJ3809"/>
  <c r="AI3809" s="1"/>
  <c r="Z3810"/>
  <c r="AD3810" s="1"/>
  <c r="AE3810" l="1"/>
  <c r="AF3810"/>
  <c r="AH3810" l="1"/>
  <c r="T3811"/>
  <c r="AG3811" l="1"/>
  <c r="S3812"/>
  <c r="R3813" s="1"/>
  <c r="U3811"/>
  <c r="W3811" s="1"/>
  <c r="AA3811" s="1"/>
  <c r="V3811"/>
  <c r="X3811" s="1"/>
  <c r="AB3811" s="1"/>
  <c r="AJ3810"/>
  <c r="AI3810" s="1"/>
  <c r="Y3811" l="1"/>
  <c r="AC3811" s="1"/>
  <c r="Z3811"/>
  <c r="AD3811" s="1"/>
  <c r="AE3811" l="1"/>
  <c r="AF3811"/>
  <c r="AH3811" l="1"/>
  <c r="T3812"/>
  <c r="AG3812" l="1"/>
  <c r="S3813"/>
  <c r="R3814" s="1"/>
  <c r="U3812"/>
  <c r="W3812" s="1"/>
  <c r="Y3812" s="1"/>
  <c r="V3812"/>
  <c r="X3812" s="1"/>
  <c r="Z3812" s="1"/>
  <c r="AJ3811"/>
  <c r="AI3811" s="1"/>
  <c r="AA3812" l="1"/>
  <c r="AC3812" s="1"/>
  <c r="AB3812"/>
  <c r="AD3812" s="1"/>
  <c r="AF3812" l="1"/>
  <c r="AE3812"/>
  <c r="AH3812" l="1"/>
  <c r="T3813"/>
  <c r="AG3813" l="1"/>
  <c r="S3814"/>
  <c r="R3815" s="1"/>
  <c r="AJ3812"/>
  <c r="AI3812" s="1"/>
  <c r="V3813"/>
  <c r="X3813" s="1"/>
  <c r="Z3813" s="1"/>
  <c r="U3813"/>
  <c r="W3813" s="1"/>
  <c r="Y3813" s="1"/>
  <c r="AB3813" l="1"/>
  <c r="AD3813" s="1"/>
  <c r="AA3813"/>
  <c r="AC3813" s="1"/>
  <c r="AE3813" l="1"/>
  <c r="AF3813"/>
  <c r="AH3813" l="1"/>
  <c r="T3814"/>
  <c r="AG3814" l="1"/>
  <c r="S3815"/>
  <c r="R3816" s="1"/>
  <c r="V3814"/>
  <c r="X3814" s="1"/>
  <c r="AB3814" s="1"/>
  <c r="U3814"/>
  <c r="W3814" s="1"/>
  <c r="Y3814" s="1"/>
  <c r="AJ3813"/>
  <c r="AI3813" s="1"/>
  <c r="AA3814" l="1"/>
  <c r="AC3814" s="1"/>
  <c r="Z3814"/>
  <c r="AD3814" s="1"/>
  <c r="AF3814" l="1"/>
  <c r="AE3814"/>
  <c r="AH3814" l="1"/>
  <c r="T3815"/>
  <c r="AG3815" l="1"/>
  <c r="S3816"/>
  <c r="R3817" s="1"/>
  <c r="AJ3814"/>
  <c r="AI3814" s="1"/>
  <c r="V3815"/>
  <c r="X3815" s="1"/>
  <c r="Z3815" s="1"/>
  <c r="U3815"/>
  <c r="W3815" s="1"/>
  <c r="Y3815" s="1"/>
  <c r="AB3815" l="1"/>
  <c r="AD3815" s="1"/>
  <c r="AA3815"/>
  <c r="AC3815" s="1"/>
  <c r="AF3815" l="1"/>
  <c r="AE3815"/>
  <c r="AH3815" l="1"/>
  <c r="T3816"/>
  <c r="AG3816" l="1"/>
  <c r="S3817"/>
  <c r="R3818" s="1"/>
  <c r="U3816"/>
  <c r="W3816" s="1"/>
  <c r="AA3816" s="1"/>
  <c r="V3816"/>
  <c r="X3816" s="1"/>
  <c r="Z3816" s="1"/>
  <c r="AJ3815"/>
  <c r="AI3815" s="1"/>
  <c r="AB3816" l="1"/>
  <c r="AD3816" s="1"/>
  <c r="Y3816"/>
  <c r="AC3816" s="1"/>
  <c r="AE3816" l="1"/>
  <c r="AH3816" s="1"/>
  <c r="AF3816"/>
  <c r="AI3816" l="1"/>
  <c r="T3817"/>
  <c r="AJ3816"/>
  <c r="AG3817" l="1"/>
  <c r="S3818"/>
  <c r="R3819" s="1"/>
  <c r="U3817"/>
  <c r="W3817" s="1"/>
  <c r="Y3817" s="1"/>
  <c r="V3817"/>
  <c r="X3817" s="1"/>
  <c r="Z3817" s="1"/>
  <c r="AB3817" l="1"/>
  <c r="AD3817" s="1"/>
  <c r="AA3817"/>
  <c r="AC3817" s="1"/>
  <c r="AE3817" l="1"/>
  <c r="AF3817"/>
  <c r="T3818"/>
  <c r="AH3817"/>
  <c r="AG3818" l="1"/>
  <c r="S3819"/>
  <c r="R3820" s="1"/>
  <c r="U3818"/>
  <c r="W3818" s="1"/>
  <c r="Y3818" s="1"/>
  <c r="V3818"/>
  <c r="X3818" s="1"/>
  <c r="Z3818" s="1"/>
  <c r="AJ3817"/>
  <c r="AI3817" s="1"/>
  <c r="AB3818" l="1"/>
  <c r="AD3818" s="1"/>
  <c r="AA3818"/>
  <c r="AC3818" s="1"/>
  <c r="AE3818" l="1"/>
  <c r="AH3818"/>
  <c r="T3819"/>
  <c r="AF3818"/>
  <c r="AG3819" l="1"/>
  <c r="S3820"/>
  <c r="R3821" s="1"/>
  <c r="U3819"/>
  <c r="W3819" s="1"/>
  <c r="AA3819" s="1"/>
  <c r="V3819"/>
  <c r="X3819" s="1"/>
  <c r="Z3819" s="1"/>
  <c r="AJ3818"/>
  <c r="AI3818" s="1"/>
  <c r="AB3819" l="1"/>
  <c r="AD3819" s="1"/>
  <c r="Y3819"/>
  <c r="AC3819" s="1"/>
  <c r="AF3819" l="1"/>
  <c r="AE3819"/>
  <c r="AH3819" l="1"/>
  <c r="T3820"/>
  <c r="AG3820" l="1"/>
  <c r="S3821"/>
  <c r="R3822" s="1"/>
  <c r="V3820"/>
  <c r="X3820" s="1"/>
  <c r="AB3820" s="1"/>
  <c r="U3820"/>
  <c r="W3820" s="1"/>
  <c r="Y3820" s="1"/>
  <c r="AJ3819"/>
  <c r="AI3819" s="1"/>
  <c r="AA3820" l="1"/>
  <c r="AC3820" s="1"/>
  <c r="Z3820"/>
  <c r="AD3820" s="1"/>
  <c r="AE3820" l="1"/>
  <c r="AF3820"/>
  <c r="AH3820" l="1"/>
  <c r="T3821"/>
  <c r="AG3821" l="1"/>
  <c r="S3822"/>
  <c r="R3823" s="1"/>
  <c r="V3821"/>
  <c r="X3821" s="1"/>
  <c r="Z3821" s="1"/>
  <c r="U3821"/>
  <c r="W3821" s="1"/>
  <c r="AA3821" s="1"/>
  <c r="AJ3820"/>
  <c r="AI3820" s="1"/>
  <c r="AB3821" l="1"/>
  <c r="AD3821" s="1"/>
  <c r="Y3821"/>
  <c r="AC3821" s="1"/>
  <c r="AE3821" l="1"/>
  <c r="AH3821" s="1"/>
  <c r="AF3821"/>
  <c r="AI3821" l="1"/>
  <c r="T3822"/>
  <c r="AJ3821"/>
  <c r="AG3822" l="1"/>
  <c r="S3823"/>
  <c r="R3824" s="1"/>
  <c r="V3822"/>
  <c r="X3822" s="1"/>
  <c r="Z3822" s="1"/>
  <c r="U3822"/>
  <c r="W3822" s="1"/>
  <c r="Y3822" s="1"/>
  <c r="AB3822" l="1"/>
  <c r="AD3822" s="1"/>
  <c r="AA3822"/>
  <c r="AC3822" s="1"/>
  <c r="AE3822" l="1"/>
  <c r="AF3822"/>
  <c r="AH3822"/>
  <c r="T3823"/>
  <c r="AG3823" l="1"/>
  <c r="S3824"/>
  <c r="R3825" s="1"/>
  <c r="V3823"/>
  <c r="X3823" s="1"/>
  <c r="Z3823" s="1"/>
  <c r="U3823"/>
  <c r="W3823" s="1"/>
  <c r="Y3823" s="1"/>
  <c r="AJ3822"/>
  <c r="AI3822" s="1"/>
  <c r="AB3823" l="1"/>
  <c r="AD3823" s="1"/>
  <c r="AA3823"/>
  <c r="AC3823" s="1"/>
  <c r="AF3823" l="1"/>
  <c r="AE3823"/>
  <c r="AH3823" l="1"/>
  <c r="T3824"/>
  <c r="AG3824" l="1"/>
  <c r="S3825"/>
  <c r="R3826" s="1"/>
  <c r="AJ3823"/>
  <c r="AI3823" s="1"/>
  <c r="V3824"/>
  <c r="X3824" s="1"/>
  <c r="AB3824" s="1"/>
  <c r="U3824"/>
  <c r="W3824" s="1"/>
  <c r="Y3824" s="1"/>
  <c r="AA3824" l="1"/>
  <c r="AC3824" s="1"/>
  <c r="Z3824"/>
  <c r="AD3824" s="1"/>
  <c r="AF3824" l="1"/>
  <c r="AE3824"/>
  <c r="AH3824" l="1"/>
  <c r="T3825"/>
  <c r="AG3825" l="1"/>
  <c r="S3826"/>
  <c r="R3827" s="1"/>
  <c r="V3825"/>
  <c r="X3825" s="1"/>
  <c r="AB3825" s="1"/>
  <c r="U3825"/>
  <c r="W3825" s="1"/>
  <c r="Y3825" s="1"/>
  <c r="AJ3824"/>
  <c r="AI3824" s="1"/>
  <c r="AA3825" l="1"/>
  <c r="AC3825" s="1"/>
  <c r="Z3825"/>
  <c r="AD3825" s="1"/>
  <c r="AF3825" l="1"/>
  <c r="AE3825"/>
  <c r="AH3825" l="1"/>
  <c r="T3826"/>
  <c r="AG3826" l="1"/>
  <c r="S3827"/>
  <c r="R3828" s="1"/>
  <c r="V3826"/>
  <c r="X3826" s="1"/>
  <c r="Z3826" s="1"/>
  <c r="U3826"/>
  <c r="W3826" s="1"/>
  <c r="Y3826" s="1"/>
  <c r="AJ3825"/>
  <c r="AI3825" s="1"/>
  <c r="AB3826" l="1"/>
  <c r="AD3826" s="1"/>
  <c r="AA3826"/>
  <c r="AC3826" s="1"/>
  <c r="AF3826" l="1"/>
  <c r="AE3826"/>
  <c r="T3827" l="1"/>
  <c r="AH3826"/>
  <c r="AG3827" l="1"/>
  <c r="S3828"/>
  <c r="R3829" s="1"/>
  <c r="AJ3826"/>
  <c r="AI3826" s="1"/>
  <c r="V3827"/>
  <c r="X3827" s="1"/>
  <c r="Z3827" s="1"/>
  <c r="U3827"/>
  <c r="W3827" s="1"/>
  <c r="AA3827" s="1"/>
  <c r="AB3827" l="1"/>
  <c r="AD3827" s="1"/>
  <c r="Y3827"/>
  <c r="AC3827" s="1"/>
  <c r="AF3827" l="1"/>
  <c r="AE3827"/>
  <c r="AH3827" l="1"/>
  <c r="T3828"/>
  <c r="AG3828" l="1"/>
  <c r="S3829"/>
  <c r="R3830" s="1"/>
  <c r="V3828"/>
  <c r="X3828" s="1"/>
  <c r="AB3828" s="1"/>
  <c r="U3828"/>
  <c r="W3828" s="1"/>
  <c r="Y3828" s="1"/>
  <c r="AJ3827"/>
  <c r="AI3827" s="1"/>
  <c r="AA3828" l="1"/>
  <c r="AC3828" s="1"/>
  <c r="Z3828"/>
  <c r="AD3828" s="1"/>
  <c r="AF3828" l="1"/>
  <c r="AE3828"/>
  <c r="T3829" l="1"/>
  <c r="AH3828"/>
  <c r="AG3829" l="1"/>
  <c r="S3830"/>
  <c r="R3831" s="1"/>
  <c r="AJ3828"/>
  <c r="AI3828" s="1"/>
  <c r="U3829"/>
  <c r="W3829" s="1"/>
  <c r="Y3829" s="1"/>
  <c r="V3829"/>
  <c r="X3829" s="1"/>
  <c r="Z3829" s="1"/>
  <c r="AB3829" l="1"/>
  <c r="AD3829" s="1"/>
  <c r="AA3829"/>
  <c r="AC3829" s="1"/>
  <c r="AE3829" l="1"/>
  <c r="AF3829"/>
  <c r="AH3829" l="1"/>
  <c r="T3830"/>
  <c r="AG3830" l="1"/>
  <c r="S3831"/>
  <c r="R3832" s="1"/>
  <c r="U3830"/>
  <c r="W3830" s="1"/>
  <c r="Y3830" s="1"/>
  <c r="V3830"/>
  <c r="X3830" s="1"/>
  <c r="Z3830" s="1"/>
  <c r="AJ3829"/>
  <c r="AI3829" s="1"/>
  <c r="AB3830" l="1"/>
  <c r="AD3830" s="1"/>
  <c r="AA3830"/>
  <c r="AC3830" s="1"/>
  <c r="AE3830" l="1"/>
  <c r="T3831" s="1"/>
  <c r="AF3830"/>
  <c r="AG3831" l="1"/>
  <c r="S3832"/>
  <c r="R3833" s="1"/>
  <c r="AH3830"/>
  <c r="U3831"/>
  <c r="W3831" s="1"/>
  <c r="Y3831" s="1"/>
  <c r="V3831"/>
  <c r="X3831" s="1"/>
  <c r="Z3831" s="1"/>
  <c r="AA3831" l="1"/>
  <c r="AC3831" s="1"/>
  <c r="AB3831"/>
  <c r="AD3831" s="1"/>
  <c r="AJ3830"/>
  <c r="AI3830" s="1"/>
  <c r="AF3831" l="1"/>
  <c r="AE3831"/>
  <c r="T3832" l="1"/>
  <c r="AH3831"/>
  <c r="AG3832" l="1"/>
  <c r="S3833"/>
  <c r="R3834" s="1"/>
  <c r="U3832"/>
  <c r="W3832" s="1"/>
  <c r="AA3832" s="1"/>
  <c r="V3832"/>
  <c r="X3832" s="1"/>
  <c r="AB3832" s="1"/>
  <c r="AJ3831"/>
  <c r="AI3831" s="1"/>
  <c r="Y3832" l="1"/>
  <c r="AC3832" s="1"/>
  <c r="Z3832"/>
  <c r="AD3832" s="1"/>
  <c r="AF3832" l="1"/>
  <c r="AE3832"/>
  <c r="AH3832" l="1"/>
  <c r="T3833"/>
  <c r="AG3833" l="1"/>
  <c r="S3834"/>
  <c r="R3835" s="1"/>
  <c r="AJ3832"/>
  <c r="AI3832" s="1"/>
  <c r="U3833"/>
  <c r="W3833" s="1"/>
  <c r="Y3833" s="1"/>
  <c r="V3833"/>
  <c r="X3833" s="1"/>
  <c r="Z3833" s="1"/>
  <c r="AB3833" l="1"/>
  <c r="AD3833" s="1"/>
  <c r="AA3833"/>
  <c r="AC3833" s="1"/>
  <c r="AE3833" l="1"/>
  <c r="AF3833"/>
  <c r="AH3833" l="1"/>
  <c r="T3834"/>
  <c r="AG3834" l="1"/>
  <c r="S3835"/>
  <c r="R3836" s="1"/>
  <c r="AJ3833"/>
  <c r="AI3833" s="1"/>
  <c r="V3834"/>
  <c r="X3834" s="1"/>
  <c r="AB3834" s="1"/>
  <c r="U3834"/>
  <c r="W3834" s="1"/>
  <c r="Y3834" s="1"/>
  <c r="AA3834" l="1"/>
  <c r="AC3834" s="1"/>
  <c r="Z3834"/>
  <c r="AD3834" s="1"/>
  <c r="AF3834" l="1"/>
  <c r="AE3834"/>
  <c r="AH3834" l="1"/>
  <c r="T3835"/>
  <c r="AG3835" l="1"/>
  <c r="S3836"/>
  <c r="R3837" s="1"/>
  <c r="V3835"/>
  <c r="X3835" s="1"/>
  <c r="AB3835" s="1"/>
  <c r="U3835"/>
  <c r="W3835" s="1"/>
  <c r="Y3835" s="1"/>
  <c r="AJ3834"/>
  <c r="AI3834" s="1"/>
  <c r="AA3835" l="1"/>
  <c r="AC3835" s="1"/>
  <c r="Z3835"/>
  <c r="AD3835" s="1"/>
  <c r="AE3835" l="1"/>
  <c r="AF3835"/>
  <c r="AH3835" l="1"/>
  <c r="T3836"/>
  <c r="AG3836" l="1"/>
  <c r="S3837"/>
  <c r="R3838" s="1"/>
  <c r="U3836"/>
  <c r="W3836" s="1"/>
  <c r="Y3836" s="1"/>
  <c r="V3836"/>
  <c r="X3836" s="1"/>
  <c r="Z3836" s="1"/>
  <c r="AJ3835"/>
  <c r="AI3835" s="1"/>
  <c r="AA3836" l="1"/>
  <c r="AC3836" s="1"/>
  <c r="AB3836"/>
  <c r="AD3836" s="1"/>
  <c r="AE3836" l="1"/>
  <c r="AF3836"/>
  <c r="AH3836" l="1"/>
  <c r="T3837"/>
  <c r="AG3837" l="1"/>
  <c r="S3838"/>
  <c r="R3839" s="1"/>
  <c r="AJ3836"/>
  <c r="AI3836" s="1"/>
  <c r="U3837"/>
  <c r="W3837" s="1"/>
  <c r="Y3837" s="1"/>
  <c r="V3837"/>
  <c r="X3837" s="1"/>
  <c r="Z3837" s="1"/>
  <c r="AA3837" l="1"/>
  <c r="AC3837" s="1"/>
  <c r="AB3837"/>
  <c r="AD3837" s="1"/>
  <c r="AF3837" l="1"/>
  <c r="AE3837"/>
  <c r="AH3837" l="1"/>
  <c r="T3838"/>
  <c r="AG3838" l="1"/>
  <c r="S3839"/>
  <c r="R3840" s="1"/>
  <c r="V3838"/>
  <c r="X3838" s="1"/>
  <c r="AB3838" s="1"/>
  <c r="U3838"/>
  <c r="W3838" s="1"/>
  <c r="AA3838" s="1"/>
  <c r="AJ3837"/>
  <c r="AI3837" s="1"/>
  <c r="Y3838" l="1"/>
  <c r="AC3838" s="1"/>
  <c r="Z3838"/>
  <c r="AD3838" s="1"/>
  <c r="AF3838" l="1"/>
  <c r="AE3838"/>
  <c r="AH3838" l="1"/>
  <c r="T3839"/>
  <c r="AG3839" l="1"/>
  <c r="S3840"/>
  <c r="R3841" s="1"/>
  <c r="U3839"/>
  <c r="W3839" s="1"/>
  <c r="Y3839" s="1"/>
  <c r="V3839"/>
  <c r="X3839" s="1"/>
  <c r="Z3839" s="1"/>
  <c r="AJ3838"/>
  <c r="AI3838" s="1"/>
  <c r="AA3839" l="1"/>
  <c r="AC3839" s="1"/>
  <c r="AB3839"/>
  <c r="AD3839" s="1"/>
  <c r="AE3839" l="1"/>
  <c r="AF3839"/>
  <c r="AH3839" l="1"/>
  <c r="T3840"/>
  <c r="AG3840" l="1"/>
  <c r="S3841"/>
  <c r="R3842" s="1"/>
  <c r="AJ3839"/>
  <c r="AI3839" s="1"/>
  <c r="U3840"/>
  <c r="W3840" s="1"/>
  <c r="Y3840" s="1"/>
  <c r="V3840"/>
  <c r="X3840" s="1"/>
  <c r="AB3840" s="1"/>
  <c r="AA3840" l="1"/>
  <c r="AC3840" s="1"/>
  <c r="Z3840"/>
  <c r="AD3840" s="1"/>
  <c r="AE3840" l="1"/>
  <c r="AF3840"/>
  <c r="T3841" l="1"/>
  <c r="AH3840"/>
  <c r="AG3841" l="1"/>
  <c r="S3842"/>
  <c r="R3843" s="1"/>
  <c r="AJ3840"/>
  <c r="AI3840" s="1"/>
  <c r="U3841"/>
  <c r="W3841" s="1"/>
  <c r="AA3841" s="1"/>
  <c r="V3841"/>
  <c r="X3841" s="1"/>
  <c r="AB3841" s="1"/>
  <c r="Y3841" l="1"/>
  <c r="AC3841" s="1"/>
  <c r="Z3841"/>
  <c r="AD3841" l="1"/>
  <c r="AE3841" l="1"/>
  <c r="AF3841"/>
  <c r="AH3841" l="1"/>
  <c r="T3842"/>
  <c r="AG3842" l="1"/>
  <c r="S3843"/>
  <c r="R3844" s="1"/>
  <c r="V3842"/>
  <c r="X3842" s="1"/>
  <c r="Z3842" s="1"/>
  <c r="U3842"/>
  <c r="W3842" s="1"/>
  <c r="Y3842" s="1"/>
  <c r="AJ3841"/>
  <c r="AI3841" s="1"/>
  <c r="AB3842" l="1"/>
  <c r="AD3842" s="1"/>
  <c r="AA3842"/>
  <c r="AC3842" s="1"/>
  <c r="AF3842" l="1"/>
  <c r="AE3842"/>
  <c r="AH3842" s="1"/>
  <c r="AJ3842" l="1"/>
  <c r="AI3842" s="1"/>
  <c r="T3843"/>
  <c r="AG3843" l="1"/>
  <c r="S3844"/>
  <c r="R3845" s="1"/>
  <c r="U3843"/>
  <c r="W3843" s="1"/>
  <c r="AA3843" s="1"/>
  <c r="V3843"/>
  <c r="X3843" s="1"/>
  <c r="Z3843" s="1"/>
  <c r="Y3843" l="1"/>
  <c r="AC3843" s="1"/>
  <c r="AB3843"/>
  <c r="AD3843" s="1"/>
  <c r="AE3843" l="1"/>
  <c r="AF3843"/>
  <c r="AH3843"/>
  <c r="T3844"/>
  <c r="AG3844" l="1"/>
  <c r="S3845"/>
  <c r="R3846" s="1"/>
  <c r="AJ3843"/>
  <c r="AI3843" s="1"/>
  <c r="V3844"/>
  <c r="X3844" s="1"/>
  <c r="Z3844" s="1"/>
  <c r="U3844"/>
  <c r="W3844" s="1"/>
  <c r="AA3844" s="1"/>
  <c r="AB3844" l="1"/>
  <c r="AD3844" s="1"/>
  <c r="Y3844"/>
  <c r="AC3844" s="1"/>
  <c r="AF3844" l="1"/>
  <c r="AE3844"/>
  <c r="AH3844" l="1"/>
  <c r="T3845"/>
  <c r="AG3845" l="1"/>
  <c r="S3846"/>
  <c r="R3847" s="1"/>
  <c r="AJ3844"/>
  <c r="AI3844" s="1"/>
  <c r="U3845"/>
  <c r="W3845" s="1"/>
  <c r="AA3845" s="1"/>
  <c r="V3845"/>
  <c r="X3845" s="1"/>
  <c r="Z3845" s="1"/>
  <c r="AB3845" l="1"/>
  <c r="AD3845" s="1"/>
  <c r="Y3845"/>
  <c r="AC3845" l="1"/>
  <c r="AE3845" l="1"/>
  <c r="AF3845"/>
  <c r="T3846" l="1"/>
  <c r="AH3845"/>
  <c r="AG3846" l="1"/>
  <c r="S3847"/>
  <c r="R3848" s="1"/>
  <c r="AJ3845"/>
  <c r="AI3845" s="1"/>
  <c r="V3846"/>
  <c r="X3846" s="1"/>
  <c r="Z3846" s="1"/>
  <c r="U3846"/>
  <c r="W3846" s="1"/>
  <c r="Y3846" s="1"/>
  <c r="AB3846" l="1"/>
  <c r="AD3846" s="1"/>
  <c r="AA3846"/>
  <c r="AC3846" s="1"/>
  <c r="AE3846" l="1"/>
  <c r="AF3846"/>
  <c r="AH3846" l="1"/>
  <c r="T3847"/>
  <c r="AG3847" l="1"/>
  <c r="S3848"/>
  <c r="R3849" s="1"/>
  <c r="V3847"/>
  <c r="X3847" s="1"/>
  <c r="Z3847" s="1"/>
  <c r="U3847"/>
  <c r="W3847" s="1"/>
  <c r="Y3847" s="1"/>
  <c r="AJ3846"/>
  <c r="AI3846" s="1"/>
  <c r="AB3847" l="1"/>
  <c r="AD3847" s="1"/>
  <c r="AA3847"/>
  <c r="AC3847" s="1"/>
  <c r="AE3847" l="1"/>
  <c r="T3848" s="1"/>
  <c r="AF3847"/>
  <c r="AG3848" l="1"/>
  <c r="S3849"/>
  <c r="R3850" s="1"/>
  <c r="AH3847"/>
  <c r="V3848"/>
  <c r="X3848" s="1"/>
  <c r="Z3848" s="1"/>
  <c r="U3848"/>
  <c r="W3848" s="1"/>
  <c r="Y3848" s="1"/>
  <c r="AJ3847"/>
  <c r="AB3848" l="1"/>
  <c r="AD3848" s="1"/>
  <c r="AA3848"/>
  <c r="AC3848" s="1"/>
  <c r="AI3847"/>
  <c r="AF3848" l="1"/>
  <c r="AE3848"/>
  <c r="AH3848" l="1"/>
  <c r="T3849"/>
  <c r="AG3849" l="1"/>
  <c r="S3850"/>
  <c r="R3851" s="1"/>
  <c r="AJ3848"/>
  <c r="AI3848" s="1"/>
  <c r="U3849"/>
  <c r="W3849" s="1"/>
  <c r="Y3849" s="1"/>
  <c r="V3849"/>
  <c r="X3849" s="1"/>
  <c r="AB3849" s="1"/>
  <c r="AA3849" l="1"/>
  <c r="AC3849" s="1"/>
  <c r="Z3849"/>
  <c r="AD3849" s="1"/>
  <c r="AF3849" l="1"/>
  <c r="AE3849"/>
  <c r="AH3849" l="1"/>
  <c r="T3850"/>
  <c r="AG3850" l="1"/>
  <c r="S3851"/>
  <c r="R3852" s="1"/>
  <c r="V3850"/>
  <c r="X3850" s="1"/>
  <c r="AB3850" s="1"/>
  <c r="U3850"/>
  <c r="W3850" s="1"/>
  <c r="AA3850" s="1"/>
  <c r="AJ3849"/>
  <c r="AI3849" s="1"/>
  <c r="Z3850" l="1"/>
  <c r="AD3850" s="1"/>
  <c r="Y3850"/>
  <c r="AC3850" s="1"/>
  <c r="AF3850" l="1"/>
  <c r="AE3850"/>
  <c r="AH3850" l="1"/>
  <c r="T3851"/>
  <c r="AG3851" l="1"/>
  <c r="S3852"/>
  <c r="R3853" s="1"/>
  <c r="AJ3850"/>
  <c r="AI3850" s="1"/>
  <c r="V3851"/>
  <c r="X3851" s="1"/>
  <c r="Z3851" s="1"/>
  <c r="U3851"/>
  <c r="W3851" s="1"/>
  <c r="Y3851" s="1"/>
  <c r="AB3851" l="1"/>
  <c r="AD3851" s="1"/>
  <c r="AA3851"/>
  <c r="AC3851" s="1"/>
  <c r="AE3851" l="1"/>
  <c r="AF3851"/>
  <c r="AH3851" l="1"/>
  <c r="T3852"/>
  <c r="AG3852" l="1"/>
  <c r="S3853"/>
  <c r="R3854" s="1"/>
  <c r="AJ3851"/>
  <c r="AI3851" s="1"/>
  <c r="U3852"/>
  <c r="W3852" s="1"/>
  <c r="Y3852" s="1"/>
  <c r="V3852"/>
  <c r="X3852" s="1"/>
  <c r="Z3852" s="1"/>
  <c r="AA3852" l="1"/>
  <c r="AC3852" s="1"/>
  <c r="AB3852"/>
  <c r="AD3852" s="1"/>
  <c r="AE3852" l="1"/>
  <c r="AF3852"/>
  <c r="AH3852" l="1"/>
  <c r="T3853"/>
  <c r="AG3853" l="1"/>
  <c r="S3854"/>
  <c r="R3855" s="1"/>
  <c r="U3853"/>
  <c r="W3853" s="1"/>
  <c r="Y3853" s="1"/>
  <c r="V3853"/>
  <c r="X3853" s="1"/>
  <c r="Z3853" s="1"/>
  <c r="AJ3852"/>
  <c r="AI3852" s="1"/>
  <c r="AB3853" l="1"/>
  <c r="AD3853" s="1"/>
  <c r="AA3853"/>
  <c r="AC3853" s="1"/>
  <c r="AE3853" l="1"/>
  <c r="AF3853"/>
  <c r="AH3853" l="1"/>
  <c r="T3854"/>
  <c r="AG3854" l="1"/>
  <c r="S3855"/>
  <c r="R3856" s="1"/>
  <c r="AJ3853"/>
  <c r="AI3853" s="1"/>
  <c r="U3854"/>
  <c r="W3854" s="1"/>
  <c r="Y3854" s="1"/>
  <c r="V3854"/>
  <c r="X3854" s="1"/>
  <c r="AB3854" s="1"/>
  <c r="AA3854" l="1"/>
  <c r="AC3854" s="1"/>
  <c r="Z3854"/>
  <c r="AD3854" s="1"/>
  <c r="AF3854" l="1"/>
  <c r="AE3854"/>
  <c r="AH3854" l="1"/>
  <c r="T3855"/>
  <c r="AG3855" l="1"/>
  <c r="S3856"/>
  <c r="R3857" s="1"/>
  <c r="AJ3854"/>
  <c r="AI3854" s="1"/>
  <c r="V3855"/>
  <c r="X3855" s="1"/>
  <c r="AB3855" s="1"/>
  <c r="U3855"/>
  <c r="W3855" s="1"/>
  <c r="Y3855" s="1"/>
  <c r="AA3855" l="1"/>
  <c r="AC3855" s="1"/>
  <c r="Z3855"/>
  <c r="AD3855" s="1"/>
  <c r="AF3855" l="1"/>
  <c r="AE3855"/>
  <c r="AH3855" l="1"/>
  <c r="T3856"/>
  <c r="AG3856" l="1"/>
  <c r="S3857"/>
  <c r="R3858" s="1"/>
  <c r="U3856"/>
  <c r="W3856" s="1"/>
  <c r="Y3856" s="1"/>
  <c r="V3856"/>
  <c r="X3856" s="1"/>
  <c r="Z3856" s="1"/>
  <c r="AJ3855"/>
  <c r="AI3855" s="1"/>
  <c r="AB3856" l="1"/>
  <c r="AD3856" s="1"/>
  <c r="AA3856"/>
  <c r="AC3856" s="1"/>
  <c r="AE3856" l="1"/>
  <c r="AF3856"/>
  <c r="AH3856" l="1"/>
  <c r="T3857"/>
  <c r="AG3857" l="1"/>
  <c r="S3858"/>
  <c r="R3859" s="1"/>
  <c r="AJ3856"/>
  <c r="AI3856" s="1"/>
  <c r="V3857"/>
  <c r="X3857" s="1"/>
  <c r="AB3857" s="1"/>
  <c r="U3857"/>
  <c r="W3857" s="1"/>
  <c r="AA3857" s="1"/>
  <c r="Z3857" l="1"/>
  <c r="AD3857" s="1"/>
  <c r="Y3857"/>
  <c r="AC3857" s="1"/>
  <c r="AE3857" l="1"/>
  <c r="AF3857"/>
  <c r="AH3857" l="1"/>
  <c r="T3858"/>
  <c r="AG3858" l="1"/>
  <c r="S3859"/>
  <c r="R3860" s="1"/>
  <c r="U3858"/>
  <c r="W3858" s="1"/>
  <c r="Y3858" s="1"/>
  <c r="V3858"/>
  <c r="X3858" s="1"/>
  <c r="Z3858" s="1"/>
  <c r="AJ3857"/>
  <c r="AI3857" s="1"/>
  <c r="AA3858" l="1"/>
  <c r="AC3858" s="1"/>
  <c r="AB3858"/>
  <c r="AD3858" s="1"/>
  <c r="AE3858" l="1"/>
  <c r="T3859" s="1"/>
  <c r="AF3858"/>
  <c r="AG3859" l="1"/>
  <c r="S3860"/>
  <c r="R3861" s="1"/>
  <c r="AH3858"/>
  <c r="U3859"/>
  <c r="W3859" s="1"/>
  <c r="Y3859" s="1"/>
  <c r="V3859"/>
  <c r="X3859" s="1"/>
  <c r="Z3859" s="1"/>
  <c r="AA3859" l="1"/>
  <c r="AC3859" s="1"/>
  <c r="AB3859"/>
  <c r="AD3859" s="1"/>
  <c r="AJ3858"/>
  <c r="AI3858" s="1"/>
  <c r="AE3859" l="1"/>
  <c r="T3860" s="1"/>
  <c r="AF3859"/>
  <c r="AG3860" l="1"/>
  <c r="S3861"/>
  <c r="R3862" s="1"/>
  <c r="AH3859"/>
  <c r="V3860"/>
  <c r="X3860" s="1"/>
  <c r="Z3860" s="1"/>
  <c r="U3860"/>
  <c r="W3860" s="1"/>
  <c r="Y3860" s="1"/>
  <c r="AB3860" l="1"/>
  <c r="AD3860" s="1"/>
  <c r="AA3860"/>
  <c r="AC3860" s="1"/>
  <c r="AJ3859"/>
  <c r="AI3859" s="1"/>
  <c r="AE3860" l="1"/>
  <c r="AF3860"/>
  <c r="AH3860" l="1"/>
  <c r="T3861"/>
  <c r="AG3861" l="1"/>
  <c r="S3862"/>
  <c r="R3863" s="1"/>
  <c r="AJ3860"/>
  <c r="AI3860" s="1"/>
  <c r="U3861"/>
  <c r="W3861" s="1"/>
  <c r="Y3861" s="1"/>
  <c r="V3861"/>
  <c r="X3861" s="1"/>
  <c r="Z3861" s="1"/>
  <c r="AB3861" l="1"/>
  <c r="AD3861" s="1"/>
  <c r="AA3861"/>
  <c r="AC3861" s="1"/>
  <c r="AF3861" l="1"/>
  <c r="AE3861"/>
  <c r="AH3861" l="1"/>
  <c r="T3862"/>
  <c r="AG3862" l="1"/>
  <c r="S3863"/>
  <c r="R3864" s="1"/>
  <c r="AJ3861"/>
  <c r="AI3861" s="1"/>
  <c r="U3862"/>
  <c r="W3862" s="1"/>
  <c r="Y3862" s="1"/>
  <c r="V3862"/>
  <c r="X3862" s="1"/>
  <c r="Z3862" s="1"/>
  <c r="AA3862" l="1"/>
  <c r="AC3862" s="1"/>
  <c r="AB3862"/>
  <c r="AD3862" s="1"/>
  <c r="AF3862" l="1"/>
  <c r="AE3862"/>
  <c r="AH3862" l="1"/>
  <c r="T3863"/>
  <c r="AG3863" l="1"/>
  <c r="S3864"/>
  <c r="R3865" s="1"/>
  <c r="U3863"/>
  <c r="W3863" s="1"/>
  <c r="Y3863" s="1"/>
  <c r="V3863"/>
  <c r="X3863" s="1"/>
  <c r="Z3863" s="1"/>
  <c r="AJ3862"/>
  <c r="AI3862" s="1"/>
  <c r="AA3863" l="1"/>
  <c r="AC3863" s="1"/>
  <c r="AB3863"/>
  <c r="AD3863" s="1"/>
  <c r="AE3863" l="1"/>
  <c r="AF3863"/>
  <c r="AH3863" l="1"/>
  <c r="T3864"/>
  <c r="AG3864" l="1"/>
  <c r="S3865"/>
  <c r="R3866" s="1"/>
  <c r="AJ3863"/>
  <c r="AI3863" s="1"/>
  <c r="U3864"/>
  <c r="W3864" s="1"/>
  <c r="Y3864" s="1"/>
  <c r="V3864"/>
  <c r="X3864" s="1"/>
  <c r="Z3864" s="1"/>
  <c r="AA3864" l="1"/>
  <c r="AC3864" s="1"/>
  <c r="AB3864"/>
  <c r="AD3864" s="1"/>
  <c r="AF3864" l="1"/>
  <c r="AE3864"/>
  <c r="AH3864" l="1"/>
  <c r="T3865"/>
  <c r="AG3865" l="1"/>
  <c r="S3866"/>
  <c r="R3867" s="1"/>
  <c r="AJ3864"/>
  <c r="AI3864" s="1"/>
  <c r="U3865"/>
  <c r="W3865" s="1"/>
  <c r="AA3865" s="1"/>
  <c r="V3865"/>
  <c r="X3865" s="1"/>
  <c r="Z3865" s="1"/>
  <c r="AB3865" l="1"/>
  <c r="AD3865" s="1"/>
  <c r="Y3865"/>
  <c r="AC3865" s="1"/>
  <c r="AE3865" l="1"/>
  <c r="AF3865"/>
  <c r="AH3865" l="1"/>
  <c r="T3866"/>
  <c r="AG3866" l="1"/>
  <c r="S3867"/>
  <c r="R3868" s="1"/>
  <c r="AJ3865"/>
  <c r="AI3865" s="1"/>
  <c r="U3866"/>
  <c r="W3866" s="1"/>
  <c r="Y3866" s="1"/>
  <c r="V3866"/>
  <c r="X3866" s="1"/>
  <c r="Z3866" s="1"/>
  <c r="AB3866" l="1"/>
  <c r="AD3866" s="1"/>
  <c r="AA3866"/>
  <c r="AC3866" s="1"/>
  <c r="AE3866" l="1"/>
  <c r="AF3866"/>
  <c r="AH3866" l="1"/>
  <c r="T3867"/>
  <c r="AG3867" l="1"/>
  <c r="S3868"/>
  <c r="R3869" s="1"/>
  <c r="AJ3866"/>
  <c r="H44" i="11" s="1"/>
  <c r="V3867" i="10"/>
  <c r="X3867" s="1"/>
  <c r="Z3867" s="1"/>
  <c r="U3867"/>
  <c r="W3867" s="1"/>
  <c r="Y3867" s="1"/>
  <c r="AI3866" l="1"/>
  <c r="G44" i="11" s="1"/>
  <c r="AB3867" i="10"/>
  <c r="AD3867" s="1"/>
  <c r="AA3867"/>
  <c r="AC3867" s="1"/>
  <c r="AF3867" l="1"/>
  <c r="AE3867"/>
  <c r="AH3867" l="1"/>
  <c r="T3868"/>
  <c r="AG3868" l="1"/>
  <c r="S3869"/>
  <c r="R3870" s="1"/>
  <c r="AJ3867"/>
  <c r="AI3867" s="1"/>
  <c r="V3868"/>
  <c r="X3868" s="1"/>
  <c r="Z3868" s="1"/>
  <c r="U3868"/>
  <c r="W3868" s="1"/>
  <c r="AA3868" s="1"/>
  <c r="AB3868" l="1"/>
  <c r="AD3868" s="1"/>
  <c r="Y3868"/>
  <c r="AC3868" s="1"/>
  <c r="AF3868" l="1"/>
  <c r="AE3868"/>
  <c r="AH3868" l="1"/>
  <c r="T3869"/>
  <c r="AG3869" l="1"/>
  <c r="S3870"/>
  <c r="R3871" s="1"/>
  <c r="V3869"/>
  <c r="X3869" s="1"/>
  <c r="Z3869" s="1"/>
  <c r="U3869"/>
  <c r="W3869" s="1"/>
  <c r="AA3869" s="1"/>
  <c r="AJ3868"/>
  <c r="AI3868" s="1"/>
  <c r="AB3869" l="1"/>
  <c r="AD3869" s="1"/>
  <c r="Y3869"/>
  <c r="AC3869" s="1"/>
  <c r="AF3869" l="1"/>
  <c r="AE3869"/>
  <c r="AH3869" l="1"/>
  <c r="T3870"/>
  <c r="AG3870" l="1"/>
  <c r="S3871"/>
  <c r="R3872" s="1"/>
  <c r="U3870"/>
  <c r="W3870" s="1"/>
  <c r="Y3870" s="1"/>
  <c r="V3870"/>
  <c r="X3870" s="1"/>
  <c r="Z3870" s="1"/>
  <c r="AJ3869"/>
  <c r="AI3869" s="1"/>
  <c r="AB3870" l="1"/>
  <c r="AD3870" s="1"/>
  <c r="AA3870"/>
  <c r="AC3870" s="1"/>
  <c r="AE3870" l="1"/>
  <c r="AF3870"/>
  <c r="AH3870" l="1"/>
  <c r="T3871"/>
  <c r="AG3871" l="1"/>
  <c r="S3872"/>
  <c r="R3873" s="1"/>
  <c r="AJ3870"/>
  <c r="AI3870" s="1"/>
  <c r="U3871"/>
  <c r="W3871" s="1"/>
  <c r="Y3871" s="1"/>
  <c r="V3871"/>
  <c r="X3871" s="1"/>
  <c r="Z3871" s="1"/>
  <c r="AA3871" l="1"/>
  <c r="AC3871" s="1"/>
  <c r="AB3871"/>
  <c r="AD3871" s="1"/>
  <c r="AF3871" l="1"/>
  <c r="AE3871"/>
  <c r="AH3871" l="1"/>
  <c r="T3872"/>
  <c r="AG3872" l="1"/>
  <c r="S3873"/>
  <c r="R3874" s="1"/>
  <c r="AJ3871"/>
  <c r="AI3871" s="1"/>
  <c r="V3872"/>
  <c r="X3872" s="1"/>
  <c r="Z3872" s="1"/>
  <c r="U3872"/>
  <c r="W3872" s="1"/>
  <c r="Y3872" s="1"/>
  <c r="AB3872" l="1"/>
  <c r="AD3872" s="1"/>
  <c r="AA3872"/>
  <c r="AC3872" s="1"/>
  <c r="AE3872" l="1"/>
  <c r="AF3872"/>
  <c r="T3873" l="1"/>
  <c r="AH3872"/>
  <c r="AG3873" l="1"/>
  <c r="S3874"/>
  <c r="R3875" s="1"/>
  <c r="AJ3872"/>
  <c r="AI3872" s="1"/>
  <c r="U3873"/>
  <c r="W3873" s="1"/>
  <c r="Y3873" s="1"/>
  <c r="V3873"/>
  <c r="X3873" s="1"/>
  <c r="Z3873" s="1"/>
  <c r="AB3873" l="1"/>
  <c r="AD3873" s="1"/>
  <c r="AA3873"/>
  <c r="AC3873" s="1"/>
  <c r="AE3873" l="1"/>
  <c r="AF3873"/>
  <c r="AH3873" l="1"/>
  <c r="T3874"/>
  <c r="AG3874" l="1"/>
  <c r="S3875"/>
  <c r="R3876" s="1"/>
  <c r="U3874"/>
  <c r="W3874" s="1"/>
  <c r="Y3874" s="1"/>
  <c r="V3874"/>
  <c r="X3874" s="1"/>
  <c r="Z3874" s="1"/>
  <c r="AJ3873"/>
  <c r="AI3873" s="1"/>
  <c r="AB3874" l="1"/>
  <c r="AD3874" s="1"/>
  <c r="AA3874"/>
  <c r="AC3874" s="1"/>
  <c r="AE3874" l="1"/>
  <c r="AF3874"/>
  <c r="AH3874" l="1"/>
  <c r="T3875"/>
  <c r="AG3875" l="1"/>
  <c r="S3876"/>
  <c r="R3877" s="1"/>
  <c r="AJ3874"/>
  <c r="AI3874" s="1"/>
  <c r="U3875"/>
  <c r="W3875" s="1"/>
  <c r="Y3875" s="1"/>
  <c r="V3875"/>
  <c r="X3875" s="1"/>
  <c r="AB3875" s="1"/>
  <c r="AA3875" l="1"/>
  <c r="AC3875" s="1"/>
  <c r="Z3875"/>
  <c r="AD3875" s="1"/>
  <c r="AE3875" l="1"/>
  <c r="AF3875"/>
  <c r="T3876" l="1"/>
  <c r="AH3875"/>
  <c r="AG3876" l="1"/>
  <c r="S3877"/>
  <c r="R3878" s="1"/>
  <c r="AJ3875"/>
  <c r="AI3875" s="1"/>
  <c r="V3876"/>
  <c r="X3876" s="1"/>
  <c r="Z3876" s="1"/>
  <c r="U3876"/>
  <c r="W3876" s="1"/>
  <c r="AA3876" s="1"/>
  <c r="AB3876" l="1"/>
  <c r="AD3876" s="1"/>
  <c r="Y3876"/>
  <c r="AC3876" s="1"/>
  <c r="AE3876" l="1"/>
  <c r="AF3876"/>
  <c r="AH3876" l="1"/>
  <c r="T3877"/>
  <c r="AG3877" l="1"/>
  <c r="S3878"/>
  <c r="R3879" s="1"/>
  <c r="AJ3876"/>
  <c r="AI3876" s="1"/>
  <c r="V3877"/>
  <c r="X3877" s="1"/>
  <c r="Z3877" s="1"/>
  <c r="U3877"/>
  <c r="W3877" s="1"/>
  <c r="Y3877" s="1"/>
  <c r="AB3877" l="1"/>
  <c r="AD3877" s="1"/>
  <c r="AA3877"/>
  <c r="AC3877" s="1"/>
  <c r="AF3877" l="1"/>
  <c r="AE3877"/>
  <c r="AH3877" l="1"/>
  <c r="T3878"/>
  <c r="AG3878" l="1"/>
  <c r="S3879"/>
  <c r="R3880" s="1"/>
  <c r="AJ3877"/>
  <c r="AI3877" s="1"/>
  <c r="V3878"/>
  <c r="X3878" s="1"/>
  <c r="Z3878" s="1"/>
  <c r="U3878"/>
  <c r="W3878" s="1"/>
  <c r="Y3878" s="1"/>
  <c r="AB3878" l="1"/>
  <c r="AD3878" s="1"/>
  <c r="AA3878"/>
  <c r="AC3878" s="1"/>
  <c r="AF3878" l="1"/>
  <c r="AE3878"/>
  <c r="AH3878" l="1"/>
  <c r="T3879"/>
  <c r="AG3879" l="1"/>
  <c r="S3880"/>
  <c r="R3881" s="1"/>
  <c r="AJ3878"/>
  <c r="AI3878" s="1"/>
  <c r="V3879"/>
  <c r="X3879" s="1"/>
  <c r="AB3879" s="1"/>
  <c r="U3879"/>
  <c r="W3879" s="1"/>
  <c r="AA3879" s="1"/>
  <c r="Z3879" l="1"/>
  <c r="AD3879" s="1"/>
  <c r="Y3879"/>
  <c r="AC3879" s="1"/>
  <c r="AF3879" l="1"/>
  <c r="AE3879"/>
  <c r="AH3879" l="1"/>
  <c r="T3880"/>
  <c r="AG3880" l="1"/>
  <c r="S3881"/>
  <c r="R3882" s="1"/>
  <c r="AJ3879"/>
  <c r="AI3879" s="1"/>
  <c r="V3880"/>
  <c r="X3880" s="1"/>
  <c r="AB3880" s="1"/>
  <c r="U3880"/>
  <c r="W3880" s="1"/>
  <c r="Y3880" s="1"/>
  <c r="AA3880" l="1"/>
  <c r="AC3880" s="1"/>
  <c r="Z3880"/>
  <c r="AD3880" s="1"/>
  <c r="AE3880" l="1"/>
  <c r="AF3880"/>
  <c r="AH3880" l="1"/>
  <c r="T3881"/>
  <c r="AG3881" l="1"/>
  <c r="S3882"/>
  <c r="R3883" s="1"/>
  <c r="AJ3880"/>
  <c r="AI3880" s="1"/>
  <c r="V3881"/>
  <c r="X3881" s="1"/>
  <c r="AB3881" s="1"/>
  <c r="U3881"/>
  <c r="W3881" s="1"/>
  <c r="Y3881" s="1"/>
  <c r="AA3881" l="1"/>
  <c r="AC3881" s="1"/>
  <c r="Z3881"/>
  <c r="AD3881" s="1"/>
  <c r="AF3881" l="1"/>
  <c r="AE3881"/>
  <c r="T3882" l="1"/>
  <c r="AH3881"/>
  <c r="AG3882" l="1"/>
  <c r="S3883"/>
  <c r="R3884" s="1"/>
  <c r="AJ3881"/>
  <c r="AI3881" s="1"/>
  <c r="V3882"/>
  <c r="X3882" s="1"/>
  <c r="AB3882" s="1"/>
  <c r="U3882"/>
  <c r="W3882" s="1"/>
  <c r="Y3882" s="1"/>
  <c r="AA3882" l="1"/>
  <c r="AC3882" s="1"/>
  <c r="Z3882"/>
  <c r="AD3882" s="1"/>
  <c r="AE3882" l="1"/>
  <c r="AF3882"/>
  <c r="AH3882" l="1"/>
  <c r="T3883"/>
  <c r="AG3883" l="1"/>
  <c r="S3884"/>
  <c r="R3885" s="1"/>
  <c r="AJ3882"/>
  <c r="AI3882" s="1"/>
  <c r="U3883"/>
  <c r="W3883" s="1"/>
  <c r="AA3883" s="1"/>
  <c r="V3883"/>
  <c r="X3883" s="1"/>
  <c r="AB3883" s="1"/>
  <c r="Y3883" l="1"/>
  <c r="AC3883" s="1"/>
  <c r="Z3883"/>
  <c r="AD3883" s="1"/>
  <c r="AE3883" l="1"/>
  <c r="T3884" s="1"/>
  <c r="AF3883"/>
  <c r="AG3884" l="1"/>
  <c r="S3885"/>
  <c r="R3886" s="1"/>
  <c r="AH3883"/>
  <c r="V3884"/>
  <c r="X3884" s="1"/>
  <c r="Z3884" s="1"/>
  <c r="U3884"/>
  <c r="W3884" s="1"/>
  <c r="Y3884" s="1"/>
  <c r="AB3884" l="1"/>
  <c r="AD3884" s="1"/>
  <c r="AA3884"/>
  <c r="AC3884" s="1"/>
  <c r="AJ3883"/>
  <c r="AI3883" s="1"/>
  <c r="AF3884" l="1"/>
  <c r="AE3884"/>
  <c r="AH3884" l="1"/>
  <c r="T3885"/>
  <c r="AG3885" l="1"/>
  <c r="S3886"/>
  <c r="R3887" s="1"/>
  <c r="AJ3884"/>
  <c r="AI3884" s="1"/>
  <c r="V3885"/>
  <c r="X3885" s="1"/>
  <c r="Z3885" s="1"/>
  <c r="U3885"/>
  <c r="W3885" s="1"/>
  <c r="Y3885" s="1"/>
  <c r="AB3885" l="1"/>
  <c r="AD3885" s="1"/>
  <c r="AA3885"/>
  <c r="AC3885" s="1"/>
  <c r="AF3885" l="1"/>
  <c r="AE3885"/>
  <c r="T3886" l="1"/>
  <c r="AH3885"/>
  <c r="AG3886" l="1"/>
  <c r="S3887"/>
  <c r="R3888" s="1"/>
  <c r="U3886"/>
  <c r="W3886" s="1"/>
  <c r="Y3886" s="1"/>
  <c r="V3886"/>
  <c r="X3886" s="1"/>
  <c r="AB3886" s="1"/>
  <c r="AJ3885"/>
  <c r="AI3885" s="1"/>
  <c r="AA3886" l="1"/>
  <c r="AC3886" s="1"/>
  <c r="Z3886"/>
  <c r="AD3886" s="1"/>
  <c r="AE3886" l="1"/>
  <c r="AF3886"/>
  <c r="AH3886" l="1"/>
  <c r="T3887"/>
  <c r="AG3887" l="1"/>
  <c r="S3888"/>
  <c r="R3889" s="1"/>
  <c r="AJ3886"/>
  <c r="AI3886" s="1"/>
  <c r="U3887"/>
  <c r="W3887" s="1"/>
  <c r="Y3887" s="1"/>
  <c r="V3887"/>
  <c r="X3887" s="1"/>
  <c r="Z3887" s="1"/>
  <c r="AA3887" l="1"/>
  <c r="AC3887" s="1"/>
  <c r="AB3887"/>
  <c r="AD3887" s="1"/>
  <c r="AE3887" l="1"/>
  <c r="AF3887"/>
  <c r="AH3887" l="1"/>
  <c r="T3888"/>
  <c r="AG3888" l="1"/>
  <c r="S3889"/>
  <c r="R3890" s="1"/>
  <c r="V3888"/>
  <c r="X3888" s="1"/>
  <c r="Z3888" s="1"/>
  <c r="U3888"/>
  <c r="W3888" s="1"/>
  <c r="Y3888" s="1"/>
  <c r="AJ3887"/>
  <c r="AI3887" s="1"/>
  <c r="AB3888" l="1"/>
  <c r="AD3888" s="1"/>
  <c r="AA3888"/>
  <c r="AC3888" s="1"/>
  <c r="AE3888" l="1"/>
  <c r="AH3888"/>
  <c r="AJ3888" s="1"/>
  <c r="AF3888"/>
  <c r="T3889"/>
  <c r="AG3889" l="1"/>
  <c r="S3890"/>
  <c r="R3891" s="1"/>
  <c r="AI3888"/>
  <c r="U3889"/>
  <c r="W3889" s="1"/>
  <c r="AA3889" s="1"/>
  <c r="V3889"/>
  <c r="X3889" s="1"/>
  <c r="Z3889" s="1"/>
  <c r="AB3889" l="1"/>
  <c r="AD3889" s="1"/>
  <c r="Y3889"/>
  <c r="AC3889" s="1"/>
  <c r="AE3889" l="1"/>
  <c r="AH3889" s="1"/>
  <c r="AF3889"/>
  <c r="T3890" l="1"/>
  <c r="AJ3889"/>
  <c r="AI3889" s="1"/>
  <c r="AG3890" l="1"/>
  <c r="S3891"/>
  <c r="R3892" s="1"/>
  <c r="U3890"/>
  <c r="W3890" s="1"/>
  <c r="Y3890" s="1"/>
  <c r="V3890"/>
  <c r="X3890" s="1"/>
  <c r="Z3890" s="1"/>
  <c r="AB3890" l="1"/>
  <c r="AD3890" s="1"/>
  <c r="AA3890"/>
  <c r="AC3890" s="1"/>
  <c r="AE3890" l="1"/>
  <c r="AF3890"/>
  <c r="T3891"/>
  <c r="AH3890"/>
  <c r="AG3891" l="1"/>
  <c r="S3892"/>
  <c r="R3893" s="1"/>
  <c r="AJ3890"/>
  <c r="AI3890" s="1"/>
  <c r="V3891"/>
  <c r="X3891" s="1"/>
  <c r="Z3891" s="1"/>
  <c r="U3891"/>
  <c r="W3891" s="1"/>
  <c r="Y3891" s="1"/>
  <c r="AB3891" l="1"/>
  <c r="AD3891" s="1"/>
  <c r="AA3891"/>
  <c r="AC3891" s="1"/>
  <c r="AE3891" l="1"/>
  <c r="AF3891"/>
  <c r="AH3891" l="1"/>
  <c r="T3892"/>
  <c r="AG3892" l="1"/>
  <c r="S3893"/>
  <c r="R3894" s="1"/>
  <c r="U3892"/>
  <c r="W3892" s="1"/>
  <c r="Y3892" s="1"/>
  <c r="V3892"/>
  <c r="X3892" s="1"/>
  <c r="Z3892" s="1"/>
  <c r="AJ3891"/>
  <c r="AI3891" s="1"/>
  <c r="AB3892" l="1"/>
  <c r="AD3892" s="1"/>
  <c r="AA3892"/>
  <c r="AC3892" s="1"/>
  <c r="AF3892" l="1"/>
  <c r="AE3892"/>
  <c r="AH3892" l="1"/>
  <c r="T3893"/>
  <c r="AG3893" l="1"/>
  <c r="S3894"/>
  <c r="R3895" s="1"/>
  <c r="V3893"/>
  <c r="X3893" s="1"/>
  <c r="Z3893" s="1"/>
  <c r="U3893"/>
  <c r="W3893" s="1"/>
  <c r="AA3893" s="1"/>
  <c r="AJ3892"/>
  <c r="AI3892" s="1"/>
  <c r="AB3893" l="1"/>
  <c r="AD3893" s="1"/>
  <c r="Y3893"/>
  <c r="AC3893" s="1"/>
  <c r="AF3893" l="1"/>
  <c r="AE3893"/>
  <c r="AH3893" l="1"/>
  <c r="T3894"/>
  <c r="AG3894" l="1"/>
  <c r="S3895"/>
  <c r="R3896" s="1"/>
  <c r="U3894"/>
  <c r="W3894" s="1"/>
  <c r="Y3894" s="1"/>
  <c r="V3894"/>
  <c r="X3894" s="1"/>
  <c r="Z3894" s="1"/>
  <c r="AJ3893"/>
  <c r="AI3893" s="1"/>
  <c r="AB3894" l="1"/>
  <c r="AD3894" s="1"/>
  <c r="AA3894"/>
  <c r="AC3894" s="1"/>
  <c r="AE3894" l="1"/>
  <c r="AF3894"/>
  <c r="AH3894" l="1"/>
  <c r="T3895"/>
  <c r="AG3895" l="1"/>
  <c r="S3896"/>
  <c r="R3897" s="1"/>
  <c r="U3895"/>
  <c r="W3895" s="1"/>
  <c r="Y3895" s="1"/>
  <c r="V3895"/>
  <c r="X3895" s="1"/>
  <c r="Z3895" s="1"/>
  <c r="AJ3894"/>
  <c r="AI3894" s="1"/>
  <c r="AA3895" l="1"/>
  <c r="AC3895" s="1"/>
  <c r="AB3895"/>
  <c r="AD3895" s="1"/>
  <c r="AF3895" l="1"/>
  <c r="AE3895"/>
  <c r="AH3895" l="1"/>
  <c r="T3896"/>
  <c r="AG3896" l="1"/>
  <c r="S3897"/>
  <c r="R3898" s="1"/>
  <c r="AJ3895"/>
  <c r="AI3895" s="1"/>
  <c r="V3896"/>
  <c r="X3896" s="1"/>
  <c r="Z3896" s="1"/>
  <c r="U3896"/>
  <c r="W3896" s="1"/>
  <c r="Y3896" s="1"/>
  <c r="AB3896" l="1"/>
  <c r="AD3896" s="1"/>
  <c r="AA3896"/>
  <c r="AC3896" s="1"/>
  <c r="AE3896" l="1"/>
  <c r="AF3896"/>
  <c r="AH3896" l="1"/>
  <c r="T3897"/>
  <c r="AG3897" l="1"/>
  <c r="S3898"/>
  <c r="R3899" s="1"/>
  <c r="U3897"/>
  <c r="W3897" s="1"/>
  <c r="AA3897" s="1"/>
  <c r="V3897"/>
  <c r="X3897" s="1"/>
  <c r="Z3897" s="1"/>
  <c r="AJ3896"/>
  <c r="AI3896" s="1"/>
  <c r="AB3897" l="1"/>
  <c r="AD3897" s="1"/>
  <c r="Y3897"/>
  <c r="AC3897" s="1"/>
  <c r="AE3897" l="1"/>
  <c r="T3898" s="1"/>
  <c r="AF3897"/>
  <c r="AG3898" l="1"/>
  <c r="S3899"/>
  <c r="R3900" s="1"/>
  <c r="AH3897"/>
  <c r="U3898"/>
  <c r="W3898" s="1"/>
  <c r="Y3898" s="1"/>
  <c r="V3898"/>
  <c r="X3898" s="1"/>
  <c r="AB3898" s="1"/>
  <c r="AA3898" l="1"/>
  <c r="AC3898" s="1"/>
  <c r="AJ3897"/>
  <c r="AI3897" s="1"/>
  <c r="Z3898"/>
  <c r="AD3898" s="1"/>
  <c r="AF3898" l="1"/>
  <c r="AE3898"/>
  <c r="AH3898" l="1"/>
  <c r="T3899"/>
  <c r="AG3899" l="1"/>
  <c r="S3900"/>
  <c r="R3901" s="1"/>
  <c r="AJ3898"/>
  <c r="AI3898" s="1"/>
  <c r="U3899"/>
  <c r="W3899" s="1"/>
  <c r="Y3899" s="1"/>
  <c r="V3899"/>
  <c r="X3899" s="1"/>
  <c r="Z3899" s="1"/>
  <c r="AB3899" l="1"/>
  <c r="AD3899" s="1"/>
  <c r="AA3899"/>
  <c r="AC3899" s="1"/>
  <c r="AF3899" l="1"/>
  <c r="AE3899"/>
  <c r="AH3899" l="1"/>
  <c r="T3900"/>
  <c r="AG3900" l="1"/>
  <c r="S3901"/>
  <c r="R3902" s="1"/>
  <c r="U3900"/>
  <c r="W3900" s="1"/>
  <c r="Y3900" s="1"/>
  <c r="V3900"/>
  <c r="X3900" s="1"/>
  <c r="Z3900" s="1"/>
  <c r="AJ3899"/>
  <c r="AI3899" s="1"/>
  <c r="AB3900" l="1"/>
  <c r="AD3900" s="1"/>
  <c r="AA3900"/>
  <c r="AC3900" s="1"/>
  <c r="AE3900" l="1"/>
  <c r="AH3900"/>
  <c r="T3901"/>
  <c r="AF3900"/>
  <c r="AG3901" l="1"/>
  <c r="S3902"/>
  <c r="R3903" s="1"/>
  <c r="V3901"/>
  <c r="X3901" s="1"/>
  <c r="Z3901" s="1"/>
  <c r="U3901"/>
  <c r="W3901" s="1"/>
  <c r="AA3901" s="1"/>
  <c r="AJ3900"/>
  <c r="AI3900" s="1"/>
  <c r="AB3901" l="1"/>
  <c r="AD3901" s="1"/>
  <c r="Y3901"/>
  <c r="AC3901" s="1"/>
  <c r="AF3901" l="1"/>
  <c r="AE3901"/>
  <c r="AH3901" l="1"/>
  <c r="T3902"/>
  <c r="AG3902" l="1"/>
  <c r="S3903"/>
  <c r="R3904" s="1"/>
  <c r="AJ3901"/>
  <c r="AI3901" s="1"/>
  <c r="V3902"/>
  <c r="X3902" s="1"/>
  <c r="Z3902" s="1"/>
  <c r="U3902"/>
  <c r="W3902" s="1"/>
  <c r="Y3902" s="1"/>
  <c r="AB3902" l="1"/>
  <c r="AD3902" s="1"/>
  <c r="AA3902"/>
  <c r="AC3902" s="1"/>
  <c r="AE3902" l="1"/>
  <c r="AF3902"/>
  <c r="AH3902" l="1"/>
  <c r="T3903"/>
  <c r="AG3903" l="1"/>
  <c r="S3904"/>
  <c r="R3905" s="1"/>
  <c r="AJ3902"/>
  <c r="AI3902" s="1"/>
  <c r="V3903"/>
  <c r="X3903" s="1"/>
  <c r="AB3903" s="1"/>
  <c r="U3903"/>
  <c r="W3903" s="1"/>
  <c r="AA3903" s="1"/>
  <c r="Z3903" l="1"/>
  <c r="AD3903" s="1"/>
  <c r="Y3903"/>
  <c r="AC3903" s="1"/>
  <c r="AF3903" l="1"/>
  <c r="AE3903"/>
  <c r="AH3903" l="1"/>
  <c r="T3904"/>
  <c r="AG3904" l="1"/>
  <c r="S3905"/>
  <c r="R3906" s="1"/>
  <c r="V3904"/>
  <c r="X3904" s="1"/>
  <c r="AB3904" s="1"/>
  <c r="U3904"/>
  <c r="W3904" s="1"/>
  <c r="Y3904" s="1"/>
  <c r="AJ3903"/>
  <c r="AI3903" s="1"/>
  <c r="AA3904" l="1"/>
  <c r="AC3904" s="1"/>
  <c r="Z3904"/>
  <c r="AD3904" l="1"/>
  <c r="AF3904" l="1"/>
  <c r="AE3904"/>
  <c r="AH3904" l="1"/>
  <c r="T3905"/>
  <c r="AG3905" l="1"/>
  <c r="S3906"/>
  <c r="R3907" s="1"/>
  <c r="AJ3904"/>
  <c r="AI3904" s="1"/>
  <c r="U3905"/>
  <c r="W3905" s="1"/>
  <c r="Y3905" s="1"/>
  <c r="V3905"/>
  <c r="X3905" s="1"/>
  <c r="Z3905" s="1"/>
  <c r="AB3905" l="1"/>
  <c r="AD3905" s="1"/>
  <c r="AA3905"/>
  <c r="AC3905" s="1"/>
  <c r="AF3905" l="1"/>
  <c r="AE3905"/>
  <c r="T3906" l="1"/>
  <c r="AH3905"/>
  <c r="AG3906" l="1"/>
  <c r="S3907"/>
  <c r="R3908" s="1"/>
  <c r="U3906"/>
  <c r="W3906" s="1"/>
  <c r="Y3906" s="1"/>
  <c r="V3906"/>
  <c r="X3906" s="1"/>
  <c r="Z3906" s="1"/>
  <c r="AJ3905"/>
  <c r="AI3905" s="1"/>
  <c r="AB3906" l="1"/>
  <c r="AD3906" s="1"/>
  <c r="AA3906"/>
  <c r="AC3906" s="1"/>
  <c r="AE3906" l="1"/>
  <c r="AF3906"/>
  <c r="AH3906" l="1"/>
  <c r="T3907"/>
  <c r="AG3907" l="1"/>
  <c r="S3908"/>
  <c r="R3909" s="1"/>
  <c r="AJ3906"/>
  <c r="AI3906" s="1"/>
  <c r="U3907"/>
  <c r="W3907" s="1"/>
  <c r="Y3907" s="1"/>
  <c r="V3907"/>
  <c r="X3907" s="1"/>
  <c r="Z3907" s="1"/>
  <c r="AA3907" l="1"/>
  <c r="AC3907" s="1"/>
  <c r="AB3907"/>
  <c r="AD3907" s="1"/>
  <c r="AF3907" l="1"/>
  <c r="AE3907"/>
  <c r="AH3907" l="1"/>
  <c r="T3908"/>
  <c r="AG3908" l="1"/>
  <c r="S3909"/>
  <c r="R3910" s="1"/>
  <c r="AI3907"/>
  <c r="AJ3907"/>
  <c r="V3908"/>
  <c r="X3908" s="1"/>
  <c r="Z3908" s="1"/>
  <c r="U3908"/>
  <c r="W3908" s="1"/>
  <c r="Y3908" s="1"/>
  <c r="AB3908" l="1"/>
  <c r="AD3908" s="1"/>
  <c r="AA3908"/>
  <c r="AC3908" s="1"/>
  <c r="AE3908" l="1"/>
  <c r="AF3908"/>
  <c r="AH3908" l="1"/>
  <c r="T3909"/>
  <c r="AG3909" l="1"/>
  <c r="S3910"/>
  <c r="R3911" s="1"/>
  <c r="AI3908"/>
  <c r="AJ3908"/>
  <c r="V3909"/>
  <c r="X3909" s="1"/>
  <c r="Z3909" s="1"/>
  <c r="U3909"/>
  <c r="W3909" s="1"/>
  <c r="Y3909" s="1"/>
  <c r="AB3909" l="1"/>
  <c r="AD3909" s="1"/>
  <c r="AA3909"/>
  <c r="AC3909" s="1"/>
  <c r="AE3909" l="1"/>
  <c r="T3910" s="1"/>
  <c r="AF3909"/>
  <c r="AG3910" l="1"/>
  <c r="S3911"/>
  <c r="R3912" s="1"/>
  <c r="AH3909"/>
  <c r="AJ3909" s="1"/>
  <c r="V3910"/>
  <c r="X3910" s="1"/>
  <c r="Z3910" s="1"/>
  <c r="U3910"/>
  <c r="W3910" s="1"/>
  <c r="Y3910" s="1"/>
  <c r="AB3910" l="1"/>
  <c r="AD3910" s="1"/>
  <c r="AA3910"/>
  <c r="AC3910" s="1"/>
  <c r="AI3909"/>
  <c r="AE3910" l="1"/>
  <c r="AF3910"/>
  <c r="AH3910" l="1"/>
  <c r="T3911"/>
  <c r="AG3911" l="1"/>
  <c r="S3912"/>
  <c r="R3913" s="1"/>
  <c r="AJ3910"/>
  <c r="AI3910" s="1"/>
  <c r="V3911"/>
  <c r="X3911" s="1"/>
  <c r="AB3911" s="1"/>
  <c r="U3911"/>
  <c r="W3911" s="1"/>
  <c r="Y3911" s="1"/>
  <c r="AA3911" l="1"/>
  <c r="AC3911" s="1"/>
  <c r="Z3911"/>
  <c r="AD3911" s="1"/>
  <c r="AE3911" l="1"/>
  <c r="AF3911"/>
  <c r="AH3911" l="1"/>
  <c r="T3912"/>
  <c r="AG3912" l="1"/>
  <c r="S3913"/>
  <c r="R3914" s="1"/>
  <c r="AJ3911"/>
  <c r="AI3911" s="1"/>
  <c r="V3912"/>
  <c r="X3912" s="1"/>
  <c r="Z3912" s="1"/>
  <c r="U3912"/>
  <c r="W3912" s="1"/>
  <c r="AA3912" s="1"/>
  <c r="AB3912" l="1"/>
  <c r="AD3912" s="1"/>
  <c r="Y3912"/>
  <c r="AC3912" s="1"/>
  <c r="AF3912" l="1"/>
  <c r="AE3912"/>
  <c r="T3913" l="1"/>
  <c r="AH3912"/>
  <c r="AG3913" l="1"/>
  <c r="S3914"/>
  <c r="R3915" s="1"/>
  <c r="AJ3912"/>
  <c r="AI3912" s="1"/>
  <c r="V3913"/>
  <c r="X3913" s="1"/>
  <c r="Z3913" s="1"/>
  <c r="U3913"/>
  <c r="W3913" s="1"/>
  <c r="Y3913" s="1"/>
  <c r="AB3913" l="1"/>
  <c r="AD3913" s="1"/>
  <c r="AA3913"/>
  <c r="AC3913" s="1"/>
  <c r="AF3913" l="1"/>
  <c r="AE3913"/>
  <c r="AH3913" l="1"/>
  <c r="T3914"/>
  <c r="AG3914" l="1"/>
  <c r="S3915"/>
  <c r="R3916" s="1"/>
  <c r="AJ3913"/>
  <c r="AI3913" s="1"/>
  <c r="U3914"/>
  <c r="W3914" s="1"/>
  <c r="AA3914" s="1"/>
  <c r="V3914"/>
  <c r="X3914" s="1"/>
  <c r="Z3914" s="1"/>
  <c r="AB3914" l="1"/>
  <c r="AD3914" s="1"/>
  <c r="Y3914"/>
  <c r="AC3914" s="1"/>
  <c r="AF3914" l="1"/>
  <c r="AE3914"/>
  <c r="AH3914" l="1"/>
  <c r="T3915"/>
  <c r="AG3915" l="1"/>
  <c r="S3916"/>
  <c r="R3917" s="1"/>
  <c r="AJ3914"/>
  <c r="AI3914" s="1"/>
  <c r="V3915"/>
  <c r="X3915" s="1"/>
  <c r="Z3915" s="1"/>
  <c r="U3915"/>
  <c r="W3915" s="1"/>
  <c r="Y3915" s="1"/>
  <c r="AB3915" l="1"/>
  <c r="AD3915" s="1"/>
  <c r="AA3915"/>
  <c r="AC3915" s="1"/>
  <c r="AF3915" l="1"/>
  <c r="AE3915"/>
  <c r="AH3915" l="1"/>
  <c r="T3916"/>
  <c r="AG3916" l="1"/>
  <c r="S3917"/>
  <c r="R3918" s="1"/>
  <c r="U3916"/>
  <c r="W3916" s="1"/>
  <c r="Y3916" s="1"/>
  <c r="V3916"/>
  <c r="X3916" s="1"/>
  <c r="Z3916" s="1"/>
  <c r="AJ3915"/>
  <c r="AI3915" s="1"/>
  <c r="AB3916" l="1"/>
  <c r="AD3916" s="1"/>
  <c r="AA3916"/>
  <c r="AC3916" s="1"/>
  <c r="AF3916" l="1"/>
  <c r="AE3916"/>
  <c r="AH3916" l="1"/>
  <c r="T3917"/>
  <c r="AG3917" l="1"/>
  <c r="S3918"/>
  <c r="R3919" s="1"/>
  <c r="AJ3916"/>
  <c r="AI3916" s="1"/>
  <c r="U3917"/>
  <c r="W3917" s="1"/>
  <c r="AA3917" s="1"/>
  <c r="V3917"/>
  <c r="X3917" s="1"/>
  <c r="Z3917" s="1"/>
  <c r="AB3917" l="1"/>
  <c r="AD3917" s="1"/>
  <c r="Y3917"/>
  <c r="AC3917" s="1"/>
  <c r="AF3917" l="1"/>
  <c r="AE3917"/>
  <c r="AH3917" l="1"/>
  <c r="T3918"/>
  <c r="AG3918" l="1"/>
  <c r="S3919"/>
  <c r="R3920" s="1"/>
  <c r="AJ3917"/>
  <c r="AI3917" s="1"/>
  <c r="V3918"/>
  <c r="X3918" s="1"/>
  <c r="AB3918" s="1"/>
  <c r="U3918"/>
  <c r="W3918" s="1"/>
  <c r="Y3918" s="1"/>
  <c r="AA3918" l="1"/>
  <c r="AC3918" s="1"/>
  <c r="Z3918"/>
  <c r="AD3918" s="1"/>
  <c r="AF3918" l="1"/>
  <c r="AE3918"/>
  <c r="T3919" l="1"/>
  <c r="AH3918"/>
  <c r="AG3919" l="1"/>
  <c r="S3920"/>
  <c r="R3921" s="1"/>
  <c r="AJ3918"/>
  <c r="AI3918" s="1"/>
  <c r="U3919"/>
  <c r="W3919" s="1"/>
  <c r="AA3919" s="1"/>
  <c r="V3919"/>
  <c r="X3919" s="1"/>
  <c r="Z3919" s="1"/>
  <c r="AB3919" l="1"/>
  <c r="AD3919" s="1"/>
  <c r="Y3919"/>
  <c r="AC3919" s="1"/>
  <c r="AF3919" l="1"/>
  <c r="AE3919"/>
  <c r="AH3919" l="1"/>
  <c r="T3920"/>
  <c r="AG3920" l="1"/>
  <c r="S3921"/>
  <c r="R3922" s="1"/>
  <c r="AJ3919"/>
  <c r="AI3919" s="1"/>
  <c r="U3920"/>
  <c r="W3920" s="1"/>
  <c r="Y3920" s="1"/>
  <c r="V3920"/>
  <c r="X3920" s="1"/>
  <c r="Z3920" s="1"/>
  <c r="AB3920" l="1"/>
  <c r="AD3920" s="1"/>
  <c r="AA3920"/>
  <c r="AC3920" s="1"/>
  <c r="AF3920" l="1"/>
  <c r="AE3920"/>
  <c r="T3921" l="1"/>
  <c r="AH3920"/>
  <c r="AG3921" l="1"/>
  <c r="S3922"/>
  <c r="R3923" s="1"/>
  <c r="AJ3920"/>
  <c r="AI3920" s="1"/>
  <c r="U3921"/>
  <c r="W3921" s="1"/>
  <c r="Y3921" s="1"/>
  <c r="V3921"/>
  <c r="X3921" s="1"/>
  <c r="Z3921" s="1"/>
  <c r="AB3921" l="1"/>
  <c r="AD3921" s="1"/>
  <c r="AA3921"/>
  <c r="AC3921" s="1"/>
  <c r="AF3921" l="1"/>
  <c r="AE3921"/>
  <c r="AH3921" l="1"/>
  <c r="T3922"/>
  <c r="AG3922" l="1"/>
  <c r="S3923"/>
  <c r="R3924" s="1"/>
  <c r="AJ3921"/>
  <c r="AI3921" s="1"/>
  <c r="U3922"/>
  <c r="W3922" s="1"/>
  <c r="Y3922" s="1"/>
  <c r="V3922"/>
  <c r="X3922" s="1"/>
  <c r="Z3922" s="1"/>
  <c r="AB3922" l="1"/>
  <c r="AD3922" s="1"/>
  <c r="AA3922"/>
  <c r="AC3922" s="1"/>
  <c r="AF3922" l="1"/>
  <c r="AE3922"/>
  <c r="AH3922" l="1"/>
  <c r="T3923"/>
  <c r="AG3923" l="1"/>
  <c r="S3924"/>
  <c r="R3925" s="1"/>
  <c r="U3923"/>
  <c r="W3923" s="1"/>
  <c r="Y3923" s="1"/>
  <c r="V3923"/>
  <c r="X3923" s="1"/>
  <c r="Z3923" s="1"/>
  <c r="AJ3922"/>
  <c r="AI3922" s="1"/>
  <c r="AA3923" l="1"/>
  <c r="AC3923" s="1"/>
  <c r="AB3923"/>
  <c r="AD3923" s="1"/>
  <c r="AE3923" l="1"/>
  <c r="AF3923"/>
  <c r="AH3923" l="1"/>
  <c r="T3924"/>
  <c r="AG3924" l="1"/>
  <c r="S3925"/>
  <c r="R3926" s="1"/>
  <c r="V3924"/>
  <c r="X3924" s="1"/>
  <c r="AB3924" s="1"/>
  <c r="U3924"/>
  <c r="W3924" s="1"/>
  <c r="Y3924" s="1"/>
  <c r="AJ3923"/>
  <c r="AI3923" s="1"/>
  <c r="AA3924" l="1"/>
  <c r="AC3924" s="1"/>
  <c r="Z3924"/>
  <c r="AD3924" s="1"/>
  <c r="AF3924" l="1"/>
  <c r="AE3924"/>
  <c r="T3925" l="1"/>
  <c r="AH3924"/>
  <c r="AG3925" l="1"/>
  <c r="S3926"/>
  <c r="R3927" s="1"/>
  <c r="V3925"/>
  <c r="X3925" s="1"/>
  <c r="Z3925" s="1"/>
  <c r="U3925"/>
  <c r="W3925" s="1"/>
  <c r="Y3925" s="1"/>
  <c r="AJ3924"/>
  <c r="AI3924" s="1"/>
  <c r="AA3925" l="1"/>
  <c r="AC3925" s="1"/>
  <c r="AB3925"/>
  <c r="AD3925" s="1"/>
  <c r="AE3925" l="1"/>
  <c r="AH3925"/>
  <c r="T3926"/>
  <c r="AF3925"/>
  <c r="AG3926" l="1"/>
  <c r="S3927"/>
  <c r="R3928" s="1"/>
  <c r="AJ3925"/>
  <c r="AI3925" s="1"/>
  <c r="V3926"/>
  <c r="X3926" s="1"/>
  <c r="Z3926" s="1"/>
  <c r="U3926"/>
  <c r="W3926" s="1"/>
  <c r="AA3926" s="1"/>
  <c r="AB3926" l="1"/>
  <c r="AD3926" s="1"/>
  <c r="Y3926"/>
  <c r="AC3926" l="1"/>
  <c r="AE3926" s="1"/>
  <c r="T3927" l="1"/>
  <c r="AH3926"/>
  <c r="AF3926"/>
  <c r="AG3927" l="1"/>
  <c r="S3928"/>
  <c r="R3929" s="1"/>
  <c r="V3927"/>
  <c r="X3927" s="1"/>
  <c r="Z3927" s="1"/>
  <c r="U3927"/>
  <c r="W3927" s="1"/>
  <c r="Y3927" s="1"/>
  <c r="AJ3926"/>
  <c r="AI3926" s="1"/>
  <c r="AA3927" l="1"/>
  <c r="AC3927" s="1"/>
  <c r="AB3927"/>
  <c r="AD3927" s="1"/>
  <c r="AE3927" l="1"/>
  <c r="AH3927" s="1"/>
  <c r="AF3927"/>
  <c r="AJ3927" l="1"/>
  <c r="AI3927" s="1"/>
  <c r="T3928"/>
  <c r="AG3928" l="1"/>
  <c r="S3929"/>
  <c r="R3930" s="1"/>
  <c r="V3928"/>
  <c r="X3928" s="1"/>
  <c r="Z3928" s="1"/>
  <c r="U3928"/>
  <c r="W3928" s="1"/>
  <c r="Y3928" s="1"/>
  <c r="AB3928" l="1"/>
  <c r="AD3928" s="1"/>
  <c r="AA3928"/>
  <c r="AC3928" s="1"/>
  <c r="AE3928" l="1"/>
  <c r="T3929" s="1"/>
  <c r="AF3928"/>
  <c r="AG3929" l="1"/>
  <c r="S3930"/>
  <c r="R3931" s="1"/>
  <c r="AH3928"/>
  <c r="U3929"/>
  <c r="W3929" s="1"/>
  <c r="AA3929" s="1"/>
  <c r="V3929"/>
  <c r="X3929" s="1"/>
  <c r="Z3929" s="1"/>
  <c r="AB3929" l="1"/>
  <c r="AD3929" s="1"/>
  <c r="AJ3928"/>
  <c r="AI3928" s="1"/>
  <c r="Y3929"/>
  <c r="AC3929" s="1"/>
  <c r="AF3929" l="1"/>
  <c r="AE3929"/>
  <c r="AH3929" l="1"/>
  <c r="T3930"/>
  <c r="AG3930" l="1"/>
  <c r="S3931"/>
  <c r="R3932" s="1"/>
  <c r="U3930"/>
  <c r="W3930" s="1"/>
  <c r="Y3930" s="1"/>
  <c r="V3930"/>
  <c r="X3930" s="1"/>
  <c r="AB3930" s="1"/>
  <c r="AJ3929"/>
  <c r="AI3929" s="1"/>
  <c r="AA3930" l="1"/>
  <c r="AC3930" s="1"/>
  <c r="Z3930"/>
  <c r="AD3930" l="1"/>
  <c r="AE3930" s="1"/>
  <c r="AH3930" l="1"/>
  <c r="T3931"/>
  <c r="AF3930"/>
  <c r="AG3931" l="1"/>
  <c r="S3932"/>
  <c r="R3933" s="1"/>
  <c r="U3931"/>
  <c r="W3931" s="1"/>
  <c r="Y3931" s="1"/>
  <c r="V3931"/>
  <c r="X3931" s="1"/>
  <c r="Z3931" s="1"/>
  <c r="AJ3930"/>
  <c r="AI3930" s="1"/>
  <c r="AB3931" l="1"/>
  <c r="AD3931" s="1"/>
  <c r="AA3931"/>
  <c r="AC3931" s="1"/>
  <c r="AF3931" l="1"/>
  <c r="AE3931"/>
  <c r="AH3931" l="1"/>
  <c r="T3932"/>
  <c r="AG3932" l="1"/>
  <c r="S3933"/>
  <c r="R3934" s="1"/>
  <c r="AJ3931"/>
  <c r="AI3931" s="1"/>
  <c r="V3932"/>
  <c r="X3932" s="1"/>
  <c r="Z3932" s="1"/>
  <c r="U3932"/>
  <c r="W3932" s="1"/>
  <c r="Y3932" s="1"/>
  <c r="AB3932" l="1"/>
  <c r="AD3932" s="1"/>
  <c r="AA3932"/>
  <c r="AC3932" s="1"/>
  <c r="AE3932" l="1"/>
  <c r="AF3932"/>
  <c r="AH3932" l="1"/>
  <c r="T3933"/>
  <c r="AG3933" l="1"/>
  <c r="S3934"/>
  <c r="R3935" s="1"/>
  <c r="AJ3932"/>
  <c r="AI3932" s="1"/>
  <c r="U3933"/>
  <c r="W3933" s="1"/>
  <c r="Y3933" s="1"/>
  <c r="V3933"/>
  <c r="X3933" s="1"/>
  <c r="AB3933" s="1"/>
  <c r="AA3933" l="1"/>
  <c r="AC3933" s="1"/>
  <c r="Z3933"/>
  <c r="AD3933" s="1"/>
  <c r="AF3933" l="1"/>
  <c r="AE3933"/>
  <c r="AH3933" l="1"/>
  <c r="T3934"/>
  <c r="AG3934" l="1"/>
  <c r="S3935"/>
  <c r="R3936" s="1"/>
  <c r="AJ3933"/>
  <c r="AI3933" s="1"/>
  <c r="V3934"/>
  <c r="X3934" s="1"/>
  <c r="AB3934" s="1"/>
  <c r="U3934"/>
  <c r="W3934" s="1"/>
  <c r="Y3934" s="1"/>
  <c r="AA3934" l="1"/>
  <c r="AC3934" s="1"/>
  <c r="Z3934"/>
  <c r="AD3934" s="1"/>
  <c r="AF3934" l="1"/>
  <c r="AE3934"/>
  <c r="T3935" l="1"/>
  <c r="AH3934"/>
  <c r="AG3935" l="1"/>
  <c r="S3936"/>
  <c r="R3937" s="1"/>
  <c r="V3935"/>
  <c r="X3935" s="1"/>
  <c r="Z3935" s="1"/>
  <c r="U3935"/>
  <c r="W3935" s="1"/>
  <c r="Y3935" s="1"/>
  <c r="AJ3934"/>
  <c r="AI3934" s="1"/>
  <c r="AB3935" l="1"/>
  <c r="AD3935" s="1"/>
  <c r="AA3935"/>
  <c r="AC3935" s="1"/>
  <c r="AF3935" l="1"/>
  <c r="AE3935"/>
  <c r="AH3935" l="1"/>
  <c r="T3936"/>
  <c r="AG3936" l="1"/>
  <c r="S3937"/>
  <c r="R3938" s="1"/>
  <c r="AJ3935"/>
  <c r="AI3935" s="1"/>
  <c r="U3936"/>
  <c r="W3936" s="1"/>
  <c r="Y3936" s="1"/>
  <c r="V3936"/>
  <c r="X3936" s="1"/>
  <c r="Z3936" s="1"/>
  <c r="AB3936" l="1"/>
  <c r="AD3936" s="1"/>
  <c r="AA3936"/>
  <c r="AC3936" s="1"/>
  <c r="AE3936" l="1"/>
  <c r="AF3936"/>
  <c r="AH3936" l="1"/>
  <c r="T3937"/>
  <c r="AG3937" l="1"/>
  <c r="S3938"/>
  <c r="R3939" s="1"/>
  <c r="AJ3936"/>
  <c r="AI3936" s="1"/>
  <c r="U3937"/>
  <c r="W3937" s="1"/>
  <c r="Y3937" s="1"/>
  <c r="V3937"/>
  <c r="X3937" s="1"/>
  <c r="AB3937" s="1"/>
  <c r="AA3937" l="1"/>
  <c r="AC3937" s="1"/>
  <c r="Z3937"/>
  <c r="AD3937" s="1"/>
  <c r="AF3937" l="1"/>
  <c r="AE3937"/>
  <c r="AH3937" l="1"/>
  <c r="T3938"/>
  <c r="AG3938" l="1"/>
  <c r="S3939"/>
  <c r="R3940" s="1"/>
  <c r="V3938"/>
  <c r="X3938" s="1"/>
  <c r="Z3938" s="1"/>
  <c r="U3938"/>
  <c r="W3938" s="1"/>
  <c r="AA3938" s="1"/>
  <c r="AJ3937"/>
  <c r="AI3937" s="1"/>
  <c r="AB3938" l="1"/>
  <c r="AD3938" s="1"/>
  <c r="Y3938"/>
  <c r="AC3938" s="1"/>
  <c r="AF3938" l="1"/>
  <c r="AE3938"/>
  <c r="AH3938" l="1"/>
  <c r="T3939"/>
  <c r="AG3939" l="1"/>
  <c r="S3940"/>
  <c r="R3941" s="1"/>
  <c r="U3939"/>
  <c r="W3939" s="1"/>
  <c r="Y3939" s="1"/>
  <c r="V3939"/>
  <c r="X3939" s="1"/>
  <c r="Z3939" s="1"/>
  <c r="AJ3938"/>
  <c r="AI3938" s="1"/>
  <c r="AB3939" l="1"/>
  <c r="AD3939" s="1"/>
  <c r="AA3939"/>
  <c r="AC3939" s="1"/>
  <c r="AE3939" l="1"/>
  <c r="AF3939"/>
  <c r="AH3939" l="1"/>
  <c r="T3940"/>
  <c r="AG3940" l="1"/>
  <c r="S3941"/>
  <c r="R3942" s="1"/>
  <c r="V3940"/>
  <c r="X3940" s="1"/>
  <c r="AB3940" s="1"/>
  <c r="U3940"/>
  <c r="W3940" s="1"/>
  <c r="Y3940" s="1"/>
  <c r="AJ3939"/>
  <c r="AI3939" s="1"/>
  <c r="AA3940" l="1"/>
  <c r="AC3940" s="1"/>
  <c r="Z3940"/>
  <c r="AD3940" s="1"/>
  <c r="AF3940" l="1"/>
  <c r="AE3940"/>
  <c r="AH3940" l="1"/>
  <c r="T3941"/>
  <c r="AG3941" l="1"/>
  <c r="S3942"/>
  <c r="R3943" s="1"/>
  <c r="AJ3940"/>
  <c r="AI3940" s="1"/>
  <c r="V3941"/>
  <c r="X3941" s="1"/>
  <c r="Z3941" s="1"/>
  <c r="U3941"/>
  <c r="W3941" s="1"/>
  <c r="Y3941" s="1"/>
  <c r="AB3941" l="1"/>
  <c r="AD3941" s="1"/>
  <c r="AA3941"/>
  <c r="AC3941" s="1"/>
  <c r="AE3941" l="1"/>
  <c r="AF3941"/>
  <c r="AH3941" l="1"/>
  <c r="T3942"/>
  <c r="AG3942" l="1"/>
  <c r="S3943"/>
  <c r="R3944" s="1"/>
  <c r="U3942"/>
  <c r="W3942" s="1"/>
  <c r="Y3942" s="1"/>
  <c r="V3942"/>
  <c r="X3942" s="1"/>
  <c r="AB3942" s="1"/>
  <c r="AJ3941"/>
  <c r="AI3941" s="1"/>
  <c r="AA3942" l="1"/>
  <c r="AC3942" s="1"/>
  <c r="Z3942"/>
  <c r="AD3942" s="1"/>
  <c r="AE3942" l="1"/>
  <c r="AF3942"/>
  <c r="T3943" l="1"/>
  <c r="AH3942"/>
  <c r="AG3943" l="1"/>
  <c r="S3944"/>
  <c r="R3945" s="1"/>
  <c r="V3943"/>
  <c r="X3943" s="1"/>
  <c r="Z3943" s="1"/>
  <c r="U3943"/>
  <c r="W3943" s="1"/>
  <c r="Y3943" s="1"/>
  <c r="AJ3942"/>
  <c r="AI3942" s="1"/>
  <c r="AB3943" l="1"/>
  <c r="AD3943" s="1"/>
  <c r="AA3943"/>
  <c r="AC3943" s="1"/>
  <c r="AE3943" l="1"/>
  <c r="AF3943"/>
  <c r="AH3943" l="1"/>
  <c r="T3944"/>
  <c r="AG3944" l="1"/>
  <c r="S3945"/>
  <c r="R3946" s="1"/>
  <c r="AJ3943"/>
  <c r="AI3943" s="1"/>
  <c r="U3944"/>
  <c r="W3944" s="1"/>
  <c r="Y3944" s="1"/>
  <c r="V3944"/>
  <c r="X3944" s="1"/>
  <c r="Z3944" s="1"/>
  <c r="AB3944" l="1"/>
  <c r="AD3944" s="1"/>
  <c r="AA3944"/>
  <c r="AC3944" s="1"/>
  <c r="AF3944" l="1"/>
  <c r="AE3944"/>
  <c r="T3945" l="1"/>
  <c r="AH3944"/>
  <c r="AG3945" l="1"/>
  <c r="S3946"/>
  <c r="R3947" s="1"/>
  <c r="AJ3944"/>
  <c r="AI3944" s="1"/>
  <c r="U3945"/>
  <c r="W3945" s="1"/>
  <c r="Y3945" s="1"/>
  <c r="V3945"/>
  <c r="X3945" s="1"/>
  <c r="Z3945" s="1"/>
  <c r="AB3945" l="1"/>
  <c r="AD3945" s="1"/>
  <c r="AA3945"/>
  <c r="AC3945" s="1"/>
  <c r="AF3945" l="1"/>
  <c r="AE3945"/>
  <c r="T3946" l="1"/>
  <c r="AH3945"/>
  <c r="AG3946" l="1"/>
  <c r="S3947"/>
  <c r="R3948" s="1"/>
  <c r="AJ3945"/>
  <c r="AI3945" s="1"/>
  <c r="V3946"/>
  <c r="X3946" s="1"/>
  <c r="Z3946" s="1"/>
  <c r="U3946"/>
  <c r="W3946" s="1"/>
  <c r="Y3946" s="1"/>
  <c r="AB3946" l="1"/>
  <c r="AD3946" s="1"/>
  <c r="AA3946"/>
  <c r="AC3946" s="1"/>
  <c r="AE3946" l="1"/>
  <c r="AF3946"/>
  <c r="AH3946" l="1"/>
  <c r="T3947"/>
  <c r="AG3947" l="1"/>
  <c r="S3948"/>
  <c r="R3949" s="1"/>
  <c r="AJ3946"/>
  <c r="AI3946" s="1"/>
  <c r="U3947"/>
  <c r="W3947" s="1"/>
  <c r="AA3947" s="1"/>
  <c r="V3947"/>
  <c r="X3947" s="1"/>
  <c r="Z3947" s="1"/>
  <c r="AB3947" l="1"/>
  <c r="AD3947" s="1"/>
  <c r="Y3947"/>
  <c r="AC3947" s="1"/>
  <c r="AE3947" l="1"/>
  <c r="AF3947"/>
  <c r="AH3947" l="1"/>
  <c r="T3948"/>
  <c r="AG3948" l="1"/>
  <c r="S3949"/>
  <c r="R3950" s="1"/>
  <c r="V3948"/>
  <c r="X3948" s="1"/>
  <c r="Z3948" s="1"/>
  <c r="U3948"/>
  <c r="W3948" s="1"/>
  <c r="Y3948" s="1"/>
  <c r="AJ3947"/>
  <c r="AI3947" s="1"/>
  <c r="AB3948" l="1"/>
  <c r="AD3948" s="1"/>
  <c r="AA3948"/>
  <c r="AC3948" s="1"/>
  <c r="AF3948" l="1"/>
  <c r="AE3948"/>
  <c r="T3949" l="1"/>
  <c r="AH3948"/>
  <c r="AG3949" l="1"/>
  <c r="S3950"/>
  <c r="R3951" s="1"/>
  <c r="AJ3948"/>
  <c r="AI3948" s="1"/>
  <c r="U3949"/>
  <c r="W3949" s="1"/>
  <c r="Y3949" s="1"/>
  <c r="V3949"/>
  <c r="X3949" s="1"/>
  <c r="Z3949" s="1"/>
  <c r="AA3949" l="1"/>
  <c r="AC3949" s="1"/>
  <c r="AB3949"/>
  <c r="AD3949" s="1"/>
  <c r="AE3949" l="1"/>
  <c r="AH3949"/>
  <c r="T3950"/>
  <c r="AF3949"/>
  <c r="AG3950" l="1"/>
  <c r="S3951"/>
  <c r="R3952" s="1"/>
  <c r="AI3949"/>
  <c r="AJ3949"/>
  <c r="V3950"/>
  <c r="X3950" s="1"/>
  <c r="Z3950" s="1"/>
  <c r="U3950"/>
  <c r="W3950" s="1"/>
  <c r="Y3950" s="1"/>
  <c r="AB3950" l="1"/>
  <c r="AD3950" s="1"/>
  <c r="AA3950"/>
  <c r="AC3950" s="1"/>
  <c r="AF3950" l="1"/>
  <c r="AE3950"/>
  <c r="AH3950" l="1"/>
  <c r="T3951"/>
  <c r="AG3951" l="1"/>
  <c r="S3952"/>
  <c r="R3953" s="1"/>
  <c r="U3951"/>
  <c r="W3951" s="1"/>
  <c r="Y3951" s="1"/>
  <c r="V3951"/>
  <c r="X3951" s="1"/>
  <c r="Z3951" s="1"/>
  <c r="AJ3950"/>
  <c r="AI3950" s="1"/>
  <c r="AA3951" l="1"/>
  <c r="AC3951" s="1"/>
  <c r="AB3951"/>
  <c r="AD3951" s="1"/>
  <c r="AE3951" l="1"/>
  <c r="AF3951"/>
  <c r="AH3951" l="1"/>
  <c r="T3952"/>
  <c r="AG3952" l="1"/>
  <c r="S3953"/>
  <c r="R3954" s="1"/>
  <c r="AJ3951"/>
  <c r="AI3951" s="1"/>
  <c r="V3952"/>
  <c r="X3952" s="1"/>
  <c r="Z3952" s="1"/>
  <c r="U3952"/>
  <c r="W3952" s="1"/>
  <c r="AA3952" s="1"/>
  <c r="AB3952" l="1"/>
  <c r="AD3952" s="1"/>
  <c r="Y3952"/>
  <c r="AC3952" s="1"/>
  <c r="AE3952" l="1"/>
  <c r="AH3952"/>
  <c r="T3953"/>
  <c r="AF3952"/>
  <c r="AG3953" l="1"/>
  <c r="S3954"/>
  <c r="R3955" s="1"/>
  <c r="AJ3952"/>
  <c r="AI3952" s="1"/>
  <c r="U3953"/>
  <c r="W3953" s="1"/>
  <c r="AA3953" s="1"/>
  <c r="V3953"/>
  <c r="X3953" s="1"/>
  <c r="Z3953" s="1"/>
  <c r="AB3953" l="1"/>
  <c r="AD3953" s="1"/>
  <c r="Y3953"/>
  <c r="AC3953" l="1"/>
  <c r="AF3953" s="1"/>
  <c r="AE3953" l="1"/>
  <c r="AH3953" l="1"/>
  <c r="T3954"/>
  <c r="AG3954" l="1"/>
  <c r="S3955"/>
  <c r="R3956" s="1"/>
  <c r="AJ3953"/>
  <c r="AI3953" s="1"/>
  <c r="U3954"/>
  <c r="W3954" s="1"/>
  <c r="AA3954" s="1"/>
  <c r="V3954"/>
  <c r="X3954" s="1"/>
  <c r="Z3954" s="1"/>
  <c r="AB3954" l="1"/>
  <c r="AD3954" s="1"/>
  <c r="Y3954"/>
  <c r="AC3954" s="1"/>
  <c r="AF3954" l="1"/>
  <c r="AE3954"/>
  <c r="AH3954" l="1"/>
  <c r="T3955"/>
  <c r="AG3955" l="1"/>
  <c r="S3956"/>
  <c r="R3957" s="1"/>
  <c r="AJ3954"/>
  <c r="AI3954" s="1"/>
  <c r="U3955"/>
  <c r="W3955" s="1"/>
  <c r="Y3955" s="1"/>
  <c r="V3955"/>
  <c r="X3955" s="1"/>
  <c r="Z3955" s="1"/>
  <c r="AA3955" l="1"/>
  <c r="AC3955" s="1"/>
  <c r="AB3955"/>
  <c r="AD3955" s="1"/>
  <c r="AF3955" l="1"/>
  <c r="AE3955"/>
  <c r="T3956" l="1"/>
  <c r="AH3955"/>
  <c r="AG3956" l="1"/>
  <c r="S3957"/>
  <c r="R3958" s="1"/>
  <c r="V3956"/>
  <c r="X3956" s="1"/>
  <c r="Z3956" s="1"/>
  <c r="U3956"/>
  <c r="W3956" s="1"/>
  <c r="Y3956" s="1"/>
  <c r="AJ3955"/>
  <c r="AI3955" s="1"/>
  <c r="AB3956" l="1"/>
  <c r="AD3956" s="1"/>
  <c r="AA3956"/>
  <c r="AC3956" s="1"/>
  <c r="AE3956" l="1"/>
  <c r="AF3956"/>
  <c r="AH3956" l="1"/>
  <c r="T3957"/>
  <c r="AG3957" l="1"/>
  <c r="S3958"/>
  <c r="R3959" s="1"/>
  <c r="AJ3956"/>
  <c r="AI3956" s="1"/>
  <c r="U3957"/>
  <c r="W3957" s="1"/>
  <c r="Y3957" s="1"/>
  <c r="V3957"/>
  <c r="X3957" s="1"/>
  <c r="Z3957" s="1"/>
  <c r="AA3957" l="1"/>
  <c r="AC3957" s="1"/>
  <c r="AB3957"/>
  <c r="AD3957" s="1"/>
  <c r="AE3957" l="1"/>
  <c r="AF3957"/>
  <c r="AH3957" l="1"/>
  <c r="T3958"/>
  <c r="AG3958" l="1"/>
  <c r="S3959"/>
  <c r="R3960" s="1"/>
  <c r="AJ3957"/>
  <c r="AI3957" s="1"/>
  <c r="U3958"/>
  <c r="W3958" s="1"/>
  <c r="Y3958" s="1"/>
  <c r="V3958"/>
  <c r="X3958" s="1"/>
  <c r="Z3958" s="1"/>
  <c r="AB3958" l="1"/>
  <c r="AD3958" s="1"/>
  <c r="AA3958"/>
  <c r="AC3958" s="1"/>
  <c r="AE3958" l="1"/>
  <c r="AF3958"/>
  <c r="AH3958" l="1"/>
  <c r="T3959"/>
  <c r="AG3959" l="1"/>
  <c r="S3960"/>
  <c r="R3961" s="1"/>
  <c r="AJ3958"/>
  <c r="AI3958" s="1"/>
  <c r="U3959"/>
  <c r="W3959" s="1"/>
  <c r="Y3959" s="1"/>
  <c r="V3959"/>
  <c r="X3959" s="1"/>
  <c r="AB3959" s="1"/>
  <c r="AA3959" l="1"/>
  <c r="AC3959" s="1"/>
  <c r="Z3959"/>
  <c r="AD3959" s="1"/>
  <c r="AF3959" l="1"/>
  <c r="AE3959"/>
  <c r="T3960" l="1"/>
  <c r="AH3959"/>
  <c r="AG3960" l="1"/>
  <c r="S3961"/>
  <c r="R3962" s="1"/>
  <c r="U3960"/>
  <c r="W3960" s="1"/>
  <c r="Y3960" s="1"/>
  <c r="V3960"/>
  <c r="X3960" s="1"/>
  <c r="Z3960" s="1"/>
  <c r="AJ3959"/>
  <c r="AI3959" s="1"/>
  <c r="AB3960" l="1"/>
  <c r="AD3960" s="1"/>
  <c r="AA3960"/>
  <c r="AC3960" s="1"/>
  <c r="AF3960" l="1"/>
  <c r="AE3960"/>
  <c r="AH3960" l="1"/>
  <c r="T3961"/>
  <c r="AG3961" l="1"/>
  <c r="S3962"/>
  <c r="R3963" s="1"/>
  <c r="V3961"/>
  <c r="X3961" s="1"/>
  <c r="AB3961" s="1"/>
  <c r="U3961"/>
  <c r="W3961" s="1"/>
  <c r="AA3961" s="1"/>
  <c r="AJ3960"/>
  <c r="AI3960" s="1"/>
  <c r="Z3961" l="1"/>
  <c r="AD3961" s="1"/>
  <c r="Y3961"/>
  <c r="AC3961" s="1"/>
  <c r="AE3961" l="1"/>
  <c r="AF3961"/>
  <c r="AH3961" l="1"/>
  <c r="T3962"/>
  <c r="AG3962" l="1"/>
  <c r="S3963"/>
  <c r="R3964" s="1"/>
  <c r="U3962"/>
  <c r="W3962" s="1"/>
  <c r="Y3962" s="1"/>
  <c r="V3962"/>
  <c r="X3962" s="1"/>
  <c r="Z3962" s="1"/>
  <c r="AJ3961"/>
  <c r="AI3961" s="1"/>
  <c r="AB3962" l="1"/>
  <c r="AD3962" s="1"/>
  <c r="AA3962"/>
  <c r="AC3962" s="1"/>
  <c r="AF3962" l="1"/>
  <c r="AE3962"/>
  <c r="AH3962" l="1"/>
  <c r="T3963"/>
  <c r="AG3963" l="1"/>
  <c r="S3964"/>
  <c r="R3965" s="1"/>
  <c r="AJ3962"/>
  <c r="AI3962" s="1"/>
  <c r="U3963"/>
  <c r="W3963" s="1"/>
  <c r="Y3963" s="1"/>
  <c r="V3963"/>
  <c r="X3963" s="1"/>
  <c r="Z3963" s="1"/>
  <c r="AB3963" l="1"/>
  <c r="AD3963" s="1"/>
  <c r="AA3963"/>
  <c r="AC3963" s="1"/>
  <c r="AE3963" l="1"/>
  <c r="AF3963"/>
  <c r="AH3963" l="1"/>
  <c r="T3964"/>
  <c r="AG3964" l="1"/>
  <c r="S3965"/>
  <c r="R3966" s="1"/>
  <c r="AJ3963"/>
  <c r="AI3963" s="1"/>
  <c r="U3964"/>
  <c r="W3964" s="1"/>
  <c r="Y3964" s="1"/>
  <c r="V3964"/>
  <c r="X3964" s="1"/>
  <c r="Z3964" s="1"/>
  <c r="AB3964" l="1"/>
  <c r="AD3964" s="1"/>
  <c r="AA3964"/>
  <c r="AC3964" s="1"/>
  <c r="AF3964" l="1"/>
  <c r="AE3964"/>
  <c r="T3965" l="1"/>
  <c r="AH3964"/>
  <c r="AG3965" l="1"/>
  <c r="S3966"/>
  <c r="R3967" s="1"/>
  <c r="U3965"/>
  <c r="W3965" s="1"/>
  <c r="Y3965" s="1"/>
  <c r="V3965"/>
  <c r="X3965" s="1"/>
  <c r="Z3965" s="1"/>
  <c r="AJ3964"/>
  <c r="AI3964" s="1"/>
  <c r="AB3965" l="1"/>
  <c r="AD3965" s="1"/>
  <c r="AA3965"/>
  <c r="AC3965" s="1"/>
  <c r="AF3965" l="1"/>
  <c r="AE3965"/>
  <c r="AH3965" l="1"/>
  <c r="T3966"/>
  <c r="AG3966" l="1"/>
  <c r="S3967"/>
  <c r="R3968" s="1"/>
  <c r="V3966"/>
  <c r="X3966" s="1"/>
  <c r="Z3966" s="1"/>
  <c r="U3966"/>
  <c r="W3966" s="1"/>
  <c r="Y3966" s="1"/>
  <c r="AJ3965"/>
  <c r="AI3965" s="1"/>
  <c r="AA3966" l="1"/>
  <c r="AC3966" s="1"/>
  <c r="AB3966"/>
  <c r="AD3966" s="1"/>
  <c r="AE3966" l="1"/>
  <c r="AF3966"/>
  <c r="AH3966" l="1"/>
  <c r="T3967"/>
  <c r="AG3967" l="1"/>
  <c r="S3968"/>
  <c r="R3969" s="1"/>
  <c r="V3967"/>
  <c r="X3967" s="1"/>
  <c r="AB3967" s="1"/>
  <c r="U3967"/>
  <c r="W3967" s="1"/>
  <c r="AA3967" s="1"/>
  <c r="AJ3966"/>
  <c r="H45" i="11" s="1"/>
  <c r="AI3966" i="10" l="1"/>
  <c r="G45" i="11" s="1"/>
  <c r="Z3967" i="10"/>
  <c r="AD3967" s="1"/>
  <c r="Y3967"/>
  <c r="AC3967" s="1"/>
  <c r="AE3967" l="1"/>
  <c r="AF3967"/>
  <c r="AH3967" l="1"/>
  <c r="T3968"/>
  <c r="AG3968" l="1"/>
  <c r="S3969"/>
  <c r="R3970" s="1"/>
  <c r="U3968"/>
  <c r="W3968" s="1"/>
  <c r="Y3968" s="1"/>
  <c r="V3968"/>
  <c r="X3968" s="1"/>
  <c r="Z3968" s="1"/>
  <c r="AJ3967"/>
  <c r="AI3967" s="1"/>
  <c r="AB3968" l="1"/>
  <c r="AD3968" s="1"/>
  <c r="AA3968"/>
  <c r="AC3968" s="1"/>
  <c r="AE3968" l="1"/>
  <c r="AF3968"/>
  <c r="AH3968" l="1"/>
  <c r="T3969"/>
  <c r="AG3969" l="1"/>
  <c r="S3970"/>
  <c r="R3971" s="1"/>
  <c r="V3969"/>
  <c r="X3969" s="1"/>
  <c r="AB3969" s="1"/>
  <c r="U3969"/>
  <c r="W3969" s="1"/>
  <c r="Y3969" s="1"/>
  <c r="AJ3968"/>
  <c r="AI3968" s="1"/>
  <c r="AA3969" l="1"/>
  <c r="AC3969" s="1"/>
  <c r="Z3969"/>
  <c r="AD3969" s="1"/>
  <c r="AE3969" l="1"/>
  <c r="AF3969"/>
  <c r="AH3969" l="1"/>
  <c r="T3970"/>
  <c r="AG3970" l="1"/>
  <c r="S3971"/>
  <c r="R3972" s="1"/>
  <c r="U3970"/>
  <c r="W3970" s="1"/>
  <c r="Y3970" s="1"/>
  <c r="V3970"/>
  <c r="X3970" s="1"/>
  <c r="Z3970" s="1"/>
  <c r="AJ3969"/>
  <c r="AI3969" s="1"/>
  <c r="AB3970" l="1"/>
  <c r="AD3970" s="1"/>
  <c r="AA3970"/>
  <c r="AC3970" s="1"/>
  <c r="AE3970" l="1"/>
  <c r="AF3970"/>
  <c r="AH3970" l="1"/>
  <c r="T3971"/>
  <c r="AG3971" l="1"/>
  <c r="S3972"/>
  <c r="R3973" s="1"/>
  <c r="V3971"/>
  <c r="X3971" s="1"/>
  <c r="AB3971" s="1"/>
  <c r="U3971"/>
  <c r="W3971" s="1"/>
  <c r="Y3971" s="1"/>
  <c r="AJ3970"/>
  <c r="AI3970" s="1"/>
  <c r="AA3971" l="1"/>
  <c r="AC3971" s="1"/>
  <c r="Z3971"/>
  <c r="AD3971" s="1"/>
  <c r="AF3971" l="1"/>
  <c r="AE3971"/>
  <c r="AH3971" l="1"/>
  <c r="T3972"/>
  <c r="AG3972" l="1"/>
  <c r="S3973"/>
  <c r="R3974" s="1"/>
  <c r="U3972"/>
  <c r="W3972" s="1"/>
  <c r="Y3972" s="1"/>
  <c r="V3972"/>
  <c r="X3972" s="1"/>
  <c r="Z3972" s="1"/>
  <c r="AJ3971"/>
  <c r="AI3971" s="1"/>
  <c r="AA3972" l="1"/>
  <c r="AC3972" s="1"/>
  <c r="AB3972"/>
  <c r="AD3972" s="1"/>
  <c r="AF3972" l="1"/>
  <c r="AE3972"/>
  <c r="AH3972" l="1"/>
  <c r="T3973"/>
  <c r="AG3973" l="1"/>
  <c r="S3974"/>
  <c r="R3975" s="1"/>
  <c r="AJ3972"/>
  <c r="AI3972" s="1"/>
  <c r="U3973"/>
  <c r="W3973" s="1"/>
  <c r="Y3973" s="1"/>
  <c r="V3973"/>
  <c r="X3973" s="1"/>
  <c r="Z3973" s="1"/>
  <c r="AB3973" l="1"/>
  <c r="AD3973" s="1"/>
  <c r="AA3973"/>
  <c r="AC3973" s="1"/>
  <c r="AF3973" l="1"/>
  <c r="AE3973"/>
  <c r="AH3973" l="1"/>
  <c r="T3974"/>
  <c r="AG3974" l="1"/>
  <c r="S3975"/>
  <c r="R3976" s="1"/>
  <c r="AI3973"/>
  <c r="AJ3973"/>
  <c r="U3974"/>
  <c r="W3974" s="1"/>
  <c r="Y3974" s="1"/>
  <c r="V3974"/>
  <c r="X3974" s="1"/>
  <c r="Z3974" s="1"/>
  <c r="AA3974" l="1"/>
  <c r="AC3974" s="1"/>
  <c r="AB3974"/>
  <c r="AD3974" s="1"/>
  <c r="AF3974" l="1"/>
  <c r="AE3974"/>
  <c r="AH3974" l="1"/>
  <c r="T3975"/>
  <c r="AG3975" l="1"/>
  <c r="S3976"/>
  <c r="R3977" s="1"/>
  <c r="AJ3974"/>
  <c r="AI3974" s="1"/>
  <c r="V3975"/>
  <c r="X3975" s="1"/>
  <c r="Z3975" s="1"/>
  <c r="U3975"/>
  <c r="W3975" s="1"/>
  <c r="AA3975" s="1"/>
  <c r="AB3975" l="1"/>
  <c r="AD3975" s="1"/>
  <c r="Y3975"/>
  <c r="AC3975" s="1"/>
  <c r="AF3975" l="1"/>
  <c r="AE3975"/>
  <c r="AH3975" l="1"/>
  <c r="T3976"/>
  <c r="AG3976" l="1"/>
  <c r="S3977"/>
  <c r="R3978" s="1"/>
  <c r="AJ3975"/>
  <c r="AI3975" s="1"/>
  <c r="U3976"/>
  <c r="W3976" s="1"/>
  <c r="Y3976" s="1"/>
  <c r="V3976"/>
  <c r="X3976" s="1"/>
  <c r="Z3976" s="1"/>
  <c r="AA3976" l="1"/>
  <c r="AC3976" s="1"/>
  <c r="AB3976"/>
  <c r="AD3976" s="1"/>
  <c r="AE3976" l="1"/>
  <c r="T3977" s="1"/>
  <c r="AF3976"/>
  <c r="AG3977" l="1"/>
  <c r="S3978"/>
  <c r="R3979" s="1"/>
  <c r="AH3976"/>
  <c r="U3977"/>
  <c r="W3977" s="1"/>
  <c r="Y3977" s="1"/>
  <c r="V3977"/>
  <c r="X3977" s="1"/>
  <c r="Z3977" s="1"/>
  <c r="AB3977" l="1"/>
  <c r="AD3977" s="1"/>
  <c r="AA3977"/>
  <c r="AC3977" s="1"/>
  <c r="AJ3976"/>
  <c r="AI3976" s="1"/>
  <c r="AF3977" l="1"/>
  <c r="AE3977"/>
  <c r="AH3977" l="1"/>
  <c r="T3978"/>
  <c r="AG3978" l="1"/>
  <c r="S3979"/>
  <c r="R3980" s="1"/>
  <c r="AJ3977"/>
  <c r="AI3977" s="1"/>
  <c r="V3978"/>
  <c r="X3978" s="1"/>
  <c r="AB3978" s="1"/>
  <c r="U3978"/>
  <c r="W3978" s="1"/>
  <c r="Y3978" s="1"/>
  <c r="AA3978" l="1"/>
  <c r="AC3978" s="1"/>
  <c r="Z3978"/>
  <c r="AD3978" s="1"/>
  <c r="AF3978" l="1"/>
  <c r="AE3978"/>
  <c r="AH3978" l="1"/>
  <c r="T3979"/>
  <c r="AG3979" l="1"/>
  <c r="S3980"/>
  <c r="R3981" s="1"/>
  <c r="AJ3978"/>
  <c r="AI3978" s="1"/>
  <c r="U3979"/>
  <c r="W3979" s="1"/>
  <c r="Y3979" s="1"/>
  <c r="V3979"/>
  <c r="X3979" s="1"/>
  <c r="AB3979" s="1"/>
  <c r="AA3979" l="1"/>
  <c r="AC3979" s="1"/>
  <c r="Z3979"/>
  <c r="AD3979" s="1"/>
  <c r="AE3979" l="1"/>
  <c r="AF3979"/>
  <c r="AH3979" l="1"/>
  <c r="T3980"/>
  <c r="AG3980" l="1"/>
  <c r="S3981"/>
  <c r="R3982" s="1"/>
  <c r="V3980"/>
  <c r="X3980" s="1"/>
  <c r="Z3980" s="1"/>
  <c r="U3980"/>
  <c r="W3980" s="1"/>
  <c r="AA3980" s="1"/>
  <c r="AJ3979"/>
  <c r="AI3979" s="1"/>
  <c r="AB3980" l="1"/>
  <c r="AD3980" s="1"/>
  <c r="Y3980"/>
  <c r="AC3980" s="1"/>
  <c r="AF3980" l="1"/>
  <c r="AE3980"/>
  <c r="AH3980" l="1"/>
  <c r="T3981"/>
  <c r="AG3981" l="1"/>
  <c r="S3982"/>
  <c r="R3983" s="1"/>
  <c r="V3981"/>
  <c r="X3981" s="1"/>
  <c r="Z3981" s="1"/>
  <c r="U3981"/>
  <c r="W3981" s="1"/>
  <c r="Y3981" s="1"/>
  <c r="AJ3980"/>
  <c r="AI3980" s="1"/>
  <c r="AB3981" l="1"/>
  <c r="AD3981" s="1"/>
  <c r="AA3981"/>
  <c r="AC3981" s="1"/>
  <c r="AF3981" l="1"/>
  <c r="AE3981"/>
  <c r="AH3981" l="1"/>
  <c r="T3982"/>
  <c r="AG3982" l="1"/>
  <c r="S3983"/>
  <c r="R3984" s="1"/>
  <c r="AI3981"/>
  <c r="AJ3981"/>
  <c r="U3982"/>
  <c r="W3982" s="1"/>
  <c r="Y3982" s="1"/>
  <c r="V3982"/>
  <c r="X3982" s="1"/>
  <c r="Z3982" s="1"/>
  <c r="AB3982" l="1"/>
  <c r="AD3982" s="1"/>
  <c r="AA3982"/>
  <c r="AC3982" s="1"/>
  <c r="AF3982" l="1"/>
  <c r="AE3982"/>
  <c r="T3983" l="1"/>
  <c r="AH3982"/>
  <c r="AG3983" l="1"/>
  <c r="S3984"/>
  <c r="R3985" s="1"/>
  <c r="AJ3982"/>
  <c r="AI3982" s="1"/>
  <c r="V3983"/>
  <c r="X3983" s="1"/>
  <c r="AB3983" s="1"/>
  <c r="U3983"/>
  <c r="W3983" s="1"/>
  <c r="AA3983" s="1"/>
  <c r="Y3983" l="1"/>
  <c r="AC3983" s="1"/>
  <c r="Z3983"/>
  <c r="AD3983" s="1"/>
  <c r="AE3983" l="1"/>
  <c r="AF3983"/>
  <c r="AH3983" l="1"/>
  <c r="T3984"/>
  <c r="AG3984" l="1"/>
  <c r="S3985"/>
  <c r="R3986" s="1"/>
  <c r="V3984"/>
  <c r="X3984" s="1"/>
  <c r="Z3984" s="1"/>
  <c r="U3984"/>
  <c r="W3984" s="1"/>
  <c r="AA3984" s="1"/>
  <c r="AJ3983"/>
  <c r="AI3983" s="1"/>
  <c r="AB3984" l="1"/>
  <c r="AD3984" s="1"/>
  <c r="Y3984"/>
  <c r="AC3984" s="1"/>
  <c r="AF3984" l="1"/>
  <c r="AE3984"/>
  <c r="AH3984" l="1"/>
  <c r="T3985"/>
  <c r="AG3985" l="1"/>
  <c r="S3986"/>
  <c r="R3987" s="1"/>
  <c r="U3985"/>
  <c r="W3985" s="1"/>
  <c r="Y3985" s="1"/>
  <c r="V3985"/>
  <c r="X3985" s="1"/>
  <c r="Z3985" s="1"/>
  <c r="AJ3984"/>
  <c r="AI3984" s="1"/>
  <c r="AA3985" l="1"/>
  <c r="AC3985" s="1"/>
  <c r="AB3985"/>
  <c r="AD3985" s="1"/>
  <c r="AE3985" l="1"/>
  <c r="AF3985"/>
  <c r="AH3985" l="1"/>
  <c r="T3986"/>
  <c r="AG3986" l="1"/>
  <c r="S3987"/>
  <c r="R3988" s="1"/>
  <c r="U3986"/>
  <c r="W3986" s="1"/>
  <c r="Y3986" s="1"/>
  <c r="V3986"/>
  <c r="X3986" s="1"/>
  <c r="AB3986" s="1"/>
  <c r="AJ3985"/>
  <c r="AI3985" s="1"/>
  <c r="AA3986" l="1"/>
  <c r="AC3986" s="1"/>
  <c r="Z3986"/>
  <c r="AD3986" s="1"/>
  <c r="AF3986" l="1"/>
  <c r="AE3986"/>
  <c r="T3987" l="1"/>
  <c r="AH3986"/>
  <c r="AG3987" l="1"/>
  <c r="S3988"/>
  <c r="R3989" s="1"/>
  <c r="AJ3986"/>
  <c r="AI3986" s="1"/>
  <c r="U3987"/>
  <c r="W3987" s="1"/>
  <c r="AA3987" s="1"/>
  <c r="V3987"/>
  <c r="X3987" s="1"/>
  <c r="Z3987" s="1"/>
  <c r="AB3987" l="1"/>
  <c r="AD3987" s="1"/>
  <c r="Y3987"/>
  <c r="AC3987" s="1"/>
  <c r="AF3987" l="1"/>
  <c r="AE3987"/>
  <c r="AH3987" l="1"/>
  <c r="T3988"/>
  <c r="AG3988" l="1"/>
  <c r="S3989"/>
  <c r="R3990" s="1"/>
  <c r="AJ3987"/>
  <c r="AI3987" s="1"/>
  <c r="V3988"/>
  <c r="X3988" s="1"/>
  <c r="Z3988" s="1"/>
  <c r="U3988"/>
  <c r="W3988" s="1"/>
  <c r="Y3988" s="1"/>
  <c r="AB3988" l="1"/>
  <c r="AD3988" s="1"/>
  <c r="AA3988"/>
  <c r="AC3988" s="1"/>
  <c r="AF3988" l="1"/>
  <c r="AE3988"/>
  <c r="AH3988" l="1"/>
  <c r="T3989"/>
  <c r="AG3989" l="1"/>
  <c r="S3990"/>
  <c r="R3991" s="1"/>
  <c r="V3989"/>
  <c r="X3989" s="1"/>
  <c r="Z3989" s="1"/>
  <c r="U3989"/>
  <c r="W3989" s="1"/>
  <c r="AA3989" s="1"/>
  <c r="AJ3988"/>
  <c r="AI3988" s="1"/>
  <c r="AB3989" l="1"/>
  <c r="AD3989" s="1"/>
  <c r="Y3989"/>
  <c r="AC3989" s="1"/>
  <c r="AF3989" l="1"/>
  <c r="AE3989"/>
  <c r="AH3989" l="1"/>
  <c r="T3990"/>
  <c r="AG3990" l="1"/>
  <c r="S3991"/>
  <c r="R3992" s="1"/>
  <c r="V3990"/>
  <c r="X3990" s="1"/>
  <c r="Z3990" s="1"/>
  <c r="U3990"/>
  <c r="W3990" s="1"/>
  <c r="AA3990" s="1"/>
  <c r="AJ3989"/>
  <c r="AI3989" s="1"/>
  <c r="AB3990" l="1"/>
  <c r="AD3990" s="1"/>
  <c r="Y3990"/>
  <c r="AC3990" s="1"/>
  <c r="AE3990" l="1"/>
  <c r="T3991" s="1"/>
  <c r="AF3990"/>
  <c r="AG3991" l="1"/>
  <c r="S3992"/>
  <c r="R3993" s="1"/>
  <c r="AH3990"/>
  <c r="AJ3990" s="1"/>
  <c r="AI3990" s="1"/>
  <c r="U3991"/>
  <c r="W3991" s="1"/>
  <c r="Y3991" s="1"/>
  <c r="V3991"/>
  <c r="X3991" s="1"/>
  <c r="AB3991" s="1"/>
  <c r="AA3991" l="1"/>
  <c r="AC3991" s="1"/>
  <c r="Z3991"/>
  <c r="AD3991" s="1"/>
  <c r="AE3991" l="1"/>
  <c r="AF3991"/>
  <c r="AH3991" l="1"/>
  <c r="T3992"/>
  <c r="AG3992" l="1"/>
  <c r="S3993"/>
  <c r="R3994" s="1"/>
  <c r="U3992"/>
  <c r="W3992" s="1"/>
  <c r="AA3992" s="1"/>
  <c r="V3992"/>
  <c r="X3992" s="1"/>
  <c r="AB3992" s="1"/>
  <c r="AJ3991"/>
  <c r="AI3991" s="1"/>
  <c r="Y3992" l="1"/>
  <c r="AC3992" s="1"/>
  <c r="Z3992"/>
  <c r="AD3992" s="1"/>
  <c r="AE3992" l="1"/>
  <c r="AF3992"/>
  <c r="T3993" l="1"/>
  <c r="AH3992"/>
  <c r="AG3993" l="1"/>
  <c r="S3994"/>
  <c r="R3995" s="1"/>
  <c r="AJ3992"/>
  <c r="AI3992" s="1"/>
  <c r="V3993"/>
  <c r="X3993" s="1"/>
  <c r="Z3993" s="1"/>
  <c r="U3993"/>
  <c r="W3993" s="1"/>
  <c r="Y3993" s="1"/>
  <c r="AB3993" l="1"/>
  <c r="AD3993" s="1"/>
  <c r="AA3993"/>
  <c r="AC3993" s="1"/>
  <c r="AF3993" l="1"/>
  <c r="AE3993"/>
  <c r="AH3993" l="1"/>
  <c r="T3994"/>
  <c r="AG3994" l="1"/>
  <c r="S3995"/>
  <c r="R3996" s="1"/>
  <c r="AJ3993"/>
  <c r="AI3993" s="1"/>
  <c r="V3994"/>
  <c r="X3994" s="1"/>
  <c r="Z3994" s="1"/>
  <c r="U3994"/>
  <c r="W3994" s="1"/>
  <c r="Y3994" s="1"/>
  <c r="AB3994" l="1"/>
  <c r="AD3994" s="1"/>
  <c r="AA3994"/>
  <c r="AC3994" s="1"/>
  <c r="AF3994" l="1"/>
  <c r="AE3994"/>
  <c r="AH3994" l="1"/>
  <c r="T3995"/>
  <c r="AG3995" l="1"/>
  <c r="S3996"/>
  <c r="R3997" s="1"/>
  <c r="AJ3994"/>
  <c r="AI3994" s="1"/>
  <c r="V3995"/>
  <c r="X3995" s="1"/>
  <c r="Z3995" s="1"/>
  <c r="U3995"/>
  <c r="W3995" s="1"/>
  <c r="Y3995" s="1"/>
  <c r="AB3995" l="1"/>
  <c r="AD3995" s="1"/>
  <c r="AA3995"/>
  <c r="AC3995" s="1"/>
  <c r="AF3995" l="1"/>
  <c r="AE3995"/>
  <c r="AH3995" l="1"/>
  <c r="T3996"/>
  <c r="AG3996" l="1"/>
  <c r="S3997"/>
  <c r="R3998" s="1"/>
  <c r="U3996"/>
  <c r="W3996" s="1"/>
  <c r="AA3996" s="1"/>
  <c r="V3996"/>
  <c r="X3996" s="1"/>
  <c r="Z3996" s="1"/>
  <c r="AJ3995"/>
  <c r="AI3995" s="1"/>
  <c r="AB3996" l="1"/>
  <c r="AD3996" s="1"/>
  <c r="Y3996"/>
  <c r="AC3996" s="1"/>
  <c r="AE3996" l="1"/>
  <c r="AF3996"/>
  <c r="AH3996" l="1"/>
  <c r="T3997"/>
  <c r="AG3997" l="1"/>
  <c r="S3998"/>
  <c r="R3999" s="1"/>
  <c r="AJ3996"/>
  <c r="AI3996" s="1"/>
  <c r="U3997"/>
  <c r="W3997" s="1"/>
  <c r="Y3997" s="1"/>
  <c r="V3997"/>
  <c r="X3997" s="1"/>
  <c r="Z3997" s="1"/>
  <c r="AB3997" l="1"/>
  <c r="AD3997" s="1"/>
  <c r="AA3997"/>
  <c r="AC3997" s="1"/>
  <c r="AE3997" l="1"/>
  <c r="AF3997"/>
  <c r="AH3997" l="1"/>
  <c r="T3998"/>
  <c r="AG3998" l="1"/>
  <c r="S3999"/>
  <c r="R4000" s="1"/>
  <c r="V3998"/>
  <c r="X3998" s="1"/>
  <c r="AB3998" s="1"/>
  <c r="U3998"/>
  <c r="W3998" s="1"/>
  <c r="AA3998" s="1"/>
  <c r="AJ3997"/>
  <c r="AI3997" s="1"/>
  <c r="Z3998" l="1"/>
  <c r="AD3998" s="1"/>
  <c r="Y3998"/>
  <c r="AC3998" s="1"/>
  <c r="AE3998" l="1"/>
  <c r="AF3998"/>
  <c r="AH3998" l="1"/>
  <c r="T3999"/>
  <c r="AG3999" l="1"/>
  <c r="S4000"/>
  <c r="R4001" s="1"/>
  <c r="V3999"/>
  <c r="X3999" s="1"/>
  <c r="Z3999" s="1"/>
  <c r="U3999"/>
  <c r="W3999" s="1"/>
  <c r="AA3999" s="1"/>
  <c r="AJ3998"/>
  <c r="AI3998" s="1"/>
  <c r="AB3999" l="1"/>
  <c r="AD3999" s="1"/>
  <c r="Y3999"/>
  <c r="AC3999" s="1"/>
  <c r="AF3999" l="1"/>
  <c r="AE3999"/>
  <c r="AH3999" l="1"/>
  <c r="T4000"/>
  <c r="AG4000" l="1"/>
  <c r="S4001"/>
  <c r="R4002" s="1"/>
  <c r="AJ3999"/>
  <c r="AI3999" s="1"/>
  <c r="U4000"/>
  <c r="W4000" s="1"/>
  <c r="Y4000" s="1"/>
  <c r="V4000"/>
  <c r="X4000" s="1"/>
  <c r="AB4000" s="1"/>
  <c r="AA4000" l="1"/>
  <c r="AC4000" s="1"/>
  <c r="Z4000"/>
  <c r="AD4000" s="1"/>
  <c r="AE4000" l="1"/>
  <c r="AF4000"/>
  <c r="AH4000" l="1"/>
  <c r="T4001"/>
  <c r="AG4001" l="1"/>
  <c r="S4002"/>
  <c r="R4003" s="1"/>
  <c r="V4001"/>
  <c r="X4001" s="1"/>
  <c r="Z4001" s="1"/>
  <c r="U4001"/>
  <c r="W4001" s="1"/>
  <c r="Y4001" s="1"/>
  <c r="AJ4000"/>
  <c r="AI4000" s="1"/>
  <c r="AB4001" l="1"/>
  <c r="AD4001" s="1"/>
  <c r="AA4001"/>
  <c r="AC4001" s="1"/>
  <c r="AF4001" l="1"/>
  <c r="AE4001"/>
  <c r="AH4001" l="1"/>
  <c r="T4002"/>
  <c r="AG4002" l="1"/>
  <c r="S4003"/>
  <c r="R4004" s="1"/>
  <c r="AJ4001"/>
  <c r="AI4001" s="1"/>
  <c r="V4002"/>
  <c r="X4002" s="1"/>
  <c r="Z4002" s="1"/>
  <c r="U4002"/>
  <c r="W4002" s="1"/>
  <c r="Y4002" s="1"/>
  <c r="AB4002" l="1"/>
  <c r="AD4002" s="1"/>
  <c r="AA4002"/>
  <c r="AC4002" s="1"/>
  <c r="AF4002" l="1"/>
  <c r="AE4002"/>
  <c r="AH4002" l="1"/>
  <c r="T4003"/>
  <c r="AG4003" l="1"/>
  <c r="S4004"/>
  <c r="R4005" s="1"/>
  <c r="V4003"/>
  <c r="X4003" s="1"/>
  <c r="AB4003" s="1"/>
  <c r="U4003"/>
  <c r="W4003" s="1"/>
  <c r="AA4003" s="1"/>
  <c r="AJ4002"/>
  <c r="AI4002" s="1"/>
  <c r="Y4003" l="1"/>
  <c r="AC4003" s="1"/>
  <c r="Z4003"/>
  <c r="AD4003" s="1"/>
  <c r="AE4003" l="1"/>
  <c r="T4004" s="1"/>
  <c r="AF4003"/>
  <c r="AG4004" l="1"/>
  <c r="S4005"/>
  <c r="R4006" s="1"/>
  <c r="AH4003"/>
  <c r="V4004"/>
  <c r="X4004" s="1"/>
  <c r="Z4004" s="1"/>
  <c r="U4004"/>
  <c r="W4004" s="1"/>
  <c r="Y4004" s="1"/>
  <c r="AB4004" l="1"/>
  <c r="AD4004" s="1"/>
  <c r="AA4004"/>
  <c r="AC4004" s="1"/>
  <c r="AJ4003"/>
  <c r="AI4003" s="1"/>
  <c r="AF4004" l="1"/>
  <c r="AE4004"/>
  <c r="AH4004" l="1"/>
  <c r="T4005"/>
  <c r="AG4005" l="1"/>
  <c r="S4006"/>
  <c r="R4007" s="1"/>
  <c r="V4005"/>
  <c r="X4005" s="1"/>
  <c r="Z4005" s="1"/>
  <c r="U4005"/>
  <c r="W4005" s="1"/>
  <c r="Y4005" s="1"/>
  <c r="AJ4004"/>
  <c r="AI4004" s="1"/>
  <c r="AB4005" l="1"/>
  <c r="AD4005" s="1"/>
  <c r="AA4005"/>
  <c r="AC4005" s="1"/>
  <c r="AF4005" l="1"/>
  <c r="AE4005"/>
  <c r="AH4005" l="1"/>
  <c r="T4006"/>
  <c r="AG4006" l="1"/>
  <c r="S4007"/>
  <c r="R4008" s="1"/>
  <c r="AJ4005"/>
  <c r="AI4005" s="1"/>
  <c r="V4006"/>
  <c r="X4006" s="1"/>
  <c r="Z4006" s="1"/>
  <c r="U4006"/>
  <c r="W4006" s="1"/>
  <c r="Y4006" s="1"/>
  <c r="AB4006" l="1"/>
  <c r="AD4006" s="1"/>
  <c r="AA4006"/>
  <c r="AC4006" s="1"/>
  <c r="AF4006" l="1"/>
  <c r="AE4006"/>
  <c r="AH4006" l="1"/>
  <c r="T4007"/>
  <c r="AG4007" l="1"/>
  <c r="S4008"/>
  <c r="R4009" s="1"/>
  <c r="AJ4006"/>
  <c r="AI4006" s="1"/>
  <c r="U4007"/>
  <c r="W4007" s="1"/>
  <c r="Y4007" s="1"/>
  <c r="V4007"/>
  <c r="X4007" s="1"/>
  <c r="Z4007" s="1"/>
  <c r="AB4007" l="1"/>
  <c r="AD4007" s="1"/>
  <c r="AA4007"/>
  <c r="AC4007" s="1"/>
  <c r="AE4007" l="1"/>
  <c r="AH4007"/>
  <c r="T4008"/>
  <c r="AF4007"/>
  <c r="AG4008" l="1"/>
  <c r="S4009"/>
  <c r="R4010" s="1"/>
  <c r="U4008"/>
  <c r="W4008" s="1"/>
  <c r="Y4008" s="1"/>
  <c r="V4008"/>
  <c r="X4008" s="1"/>
  <c r="AB4008" s="1"/>
  <c r="AJ4007"/>
  <c r="AI4007" s="1"/>
  <c r="AA4008" l="1"/>
  <c r="AC4008" s="1"/>
  <c r="Z4008"/>
  <c r="AD4008" s="1"/>
  <c r="AE4008" l="1"/>
  <c r="AF4008"/>
  <c r="AH4008" l="1"/>
  <c r="T4009"/>
  <c r="AG4009" l="1"/>
  <c r="S4010"/>
  <c r="R4011" s="1"/>
  <c r="V4009"/>
  <c r="X4009" s="1"/>
  <c r="Z4009" s="1"/>
  <c r="U4009"/>
  <c r="W4009" s="1"/>
  <c r="Y4009" s="1"/>
  <c r="AJ4008"/>
  <c r="AI4008" s="1"/>
  <c r="AB4009" l="1"/>
  <c r="AD4009" s="1"/>
  <c r="AA4009"/>
  <c r="AC4009" s="1"/>
  <c r="AE4009" l="1"/>
  <c r="AF4009"/>
  <c r="AH4009" l="1"/>
  <c r="T4010"/>
  <c r="AG4010" l="1"/>
  <c r="S4011"/>
  <c r="R4012" s="1"/>
  <c r="V4010"/>
  <c r="X4010" s="1"/>
  <c r="Z4010" s="1"/>
  <c r="U4010"/>
  <c r="W4010" s="1"/>
  <c r="Y4010" s="1"/>
  <c r="AJ4009"/>
  <c r="AI4009" s="1"/>
  <c r="AA4010" l="1"/>
  <c r="AC4010" s="1"/>
  <c r="AB4010"/>
  <c r="AD4010" s="1"/>
  <c r="AF4010" l="1"/>
  <c r="AE4010"/>
  <c r="AH4010" l="1"/>
  <c r="T4011"/>
  <c r="AG4011" l="1"/>
  <c r="S4012"/>
  <c r="R4013" s="1"/>
  <c r="U4011"/>
  <c r="W4011" s="1"/>
  <c r="AA4011" s="1"/>
  <c r="V4011"/>
  <c r="X4011" s="1"/>
  <c r="Z4011" s="1"/>
  <c r="AJ4010"/>
  <c r="AI4010" s="1"/>
  <c r="AB4011" l="1"/>
  <c r="AD4011" s="1"/>
  <c r="Y4011"/>
  <c r="AC4011" s="1"/>
  <c r="AE4011" l="1"/>
  <c r="T4012" s="1"/>
  <c r="AF4011"/>
  <c r="AG4012" l="1"/>
  <c r="S4013"/>
  <c r="R4014" s="1"/>
  <c r="AH4011"/>
  <c r="AJ4011" s="1"/>
  <c r="AI4011" s="1"/>
  <c r="V4012"/>
  <c r="X4012" s="1"/>
  <c r="Z4012" s="1"/>
  <c r="U4012"/>
  <c r="W4012" s="1"/>
  <c r="Y4012" s="1"/>
  <c r="AB4012" l="1"/>
  <c r="AD4012" s="1"/>
  <c r="AA4012"/>
  <c r="AC4012" s="1"/>
  <c r="AE4012" l="1"/>
  <c r="AH4012"/>
  <c r="T4013"/>
  <c r="AF4012"/>
  <c r="AG4013" l="1"/>
  <c r="S4014"/>
  <c r="R4015" s="1"/>
  <c r="V4013"/>
  <c r="X4013" s="1"/>
  <c r="Z4013" s="1"/>
  <c r="U4013"/>
  <c r="W4013" s="1"/>
  <c r="AA4013" s="1"/>
  <c r="AJ4012"/>
  <c r="AI4012" s="1"/>
  <c r="AB4013" l="1"/>
  <c r="AD4013" s="1"/>
  <c r="Y4013"/>
  <c r="AC4013" s="1"/>
  <c r="AF4013" l="1"/>
  <c r="AE4013"/>
  <c r="AH4013" l="1"/>
  <c r="T4014"/>
  <c r="AG4014" l="1"/>
  <c r="S4015"/>
  <c r="R4016" s="1"/>
  <c r="U4014"/>
  <c r="W4014" s="1"/>
  <c r="AA4014" s="1"/>
  <c r="V4014"/>
  <c r="X4014" s="1"/>
  <c r="Z4014" s="1"/>
  <c r="AJ4013"/>
  <c r="AI4013" s="1"/>
  <c r="AB4014" l="1"/>
  <c r="AD4014" s="1"/>
  <c r="Y4014"/>
  <c r="AC4014" s="1"/>
  <c r="AE4014" l="1"/>
  <c r="T4015" s="1"/>
  <c r="AF4014"/>
  <c r="AG4015" l="1"/>
  <c r="S4016"/>
  <c r="R4017" s="1"/>
  <c r="AH4014"/>
  <c r="U4015"/>
  <c r="W4015" s="1"/>
  <c r="Y4015" s="1"/>
  <c r="V4015"/>
  <c r="X4015" s="1"/>
  <c r="Z4015" s="1"/>
  <c r="AB4015" l="1"/>
  <c r="AD4015" s="1"/>
  <c r="AA4015"/>
  <c r="AC4015" s="1"/>
  <c r="AJ4014"/>
  <c r="AI4014" s="1"/>
  <c r="AF4015" l="1"/>
  <c r="AE4015"/>
  <c r="AH4015" l="1"/>
  <c r="T4016"/>
  <c r="AG4016" l="1"/>
  <c r="S4017"/>
  <c r="R4018" s="1"/>
  <c r="AJ4015"/>
  <c r="AI4015" s="1"/>
  <c r="U4016"/>
  <c r="W4016" s="1"/>
  <c r="AA4016" s="1"/>
  <c r="V4016"/>
  <c r="X4016" s="1"/>
  <c r="Z4016" s="1"/>
  <c r="AB4016" l="1"/>
  <c r="AD4016" s="1"/>
  <c r="Y4016"/>
  <c r="AC4016" s="1"/>
  <c r="AE4016" l="1"/>
  <c r="T4017" s="1"/>
  <c r="AF4016"/>
  <c r="AG4017" l="1"/>
  <c r="S4018"/>
  <c r="R4019" s="1"/>
  <c r="AH4016"/>
  <c r="U4017"/>
  <c r="W4017" s="1"/>
  <c r="Y4017" s="1"/>
  <c r="V4017"/>
  <c r="X4017" s="1"/>
  <c r="AB4017" s="1"/>
  <c r="AA4017" l="1"/>
  <c r="AC4017" s="1"/>
  <c r="AJ4016"/>
  <c r="AI4016" s="1"/>
  <c r="Z4017"/>
  <c r="AD4017" s="1"/>
  <c r="AE4017" l="1"/>
  <c r="AF4017"/>
  <c r="AH4017" l="1"/>
  <c r="T4018"/>
  <c r="AG4018" l="1"/>
  <c r="S4019"/>
  <c r="R4020" s="1"/>
  <c r="V4018"/>
  <c r="X4018" s="1"/>
  <c r="Z4018" s="1"/>
  <c r="U4018"/>
  <c r="W4018" s="1"/>
  <c r="Y4018" s="1"/>
  <c r="AJ4017"/>
  <c r="AI4017" s="1"/>
  <c r="AB4018" l="1"/>
  <c r="AD4018" s="1"/>
  <c r="AA4018"/>
  <c r="AC4018" s="1"/>
  <c r="AE4018" l="1"/>
  <c r="AF4018"/>
  <c r="AH4018" l="1"/>
  <c r="T4019"/>
  <c r="AG4019" l="1"/>
  <c r="S4020"/>
  <c r="R4021" s="1"/>
  <c r="V4019"/>
  <c r="X4019" s="1"/>
  <c r="Z4019" s="1"/>
  <c r="U4019"/>
  <c r="W4019" s="1"/>
  <c r="Y4019" s="1"/>
  <c r="AJ4018"/>
  <c r="AI4018" s="1"/>
  <c r="AB4019" l="1"/>
  <c r="AD4019" s="1"/>
  <c r="AA4019"/>
  <c r="AC4019" s="1"/>
  <c r="AF4019" l="1"/>
  <c r="AE4019"/>
  <c r="AH4019" l="1"/>
  <c r="T4020"/>
  <c r="AG4020" l="1"/>
  <c r="S4021"/>
  <c r="R4022" s="1"/>
  <c r="U4020"/>
  <c r="W4020" s="1"/>
  <c r="AA4020" s="1"/>
  <c r="V4020"/>
  <c r="X4020" s="1"/>
  <c r="AB4020" s="1"/>
  <c r="AJ4019"/>
  <c r="AI4019" s="1"/>
  <c r="Y4020" l="1"/>
  <c r="AC4020" s="1"/>
  <c r="Z4020"/>
  <c r="AD4020" s="1"/>
  <c r="AF4020" l="1"/>
  <c r="AE4020"/>
  <c r="AH4020" l="1"/>
  <c r="T4021"/>
  <c r="AG4021" l="1"/>
  <c r="S4022"/>
  <c r="R4023" s="1"/>
  <c r="V4021"/>
  <c r="X4021" s="1"/>
  <c r="Z4021" s="1"/>
  <c r="U4021"/>
  <c r="W4021" s="1"/>
  <c r="AA4021" s="1"/>
  <c r="AJ4020"/>
  <c r="AI4020" s="1"/>
  <c r="AB4021" l="1"/>
  <c r="AD4021" s="1"/>
  <c r="Y4021"/>
  <c r="AC4021" s="1"/>
  <c r="AE4021" l="1"/>
  <c r="T4022" s="1"/>
  <c r="AF4021"/>
  <c r="AG4022" l="1"/>
  <c r="S4023"/>
  <c r="R4024" s="1"/>
  <c r="AH4021"/>
  <c r="V4022"/>
  <c r="X4022" s="1"/>
  <c r="AB4022" s="1"/>
  <c r="U4022"/>
  <c r="W4022" s="1"/>
  <c r="Y4022" s="1"/>
  <c r="AA4022" l="1"/>
  <c r="AC4022" s="1"/>
  <c r="AJ4021"/>
  <c r="AI4021" s="1"/>
  <c r="Z4022"/>
  <c r="AD4022" s="1"/>
  <c r="AE4022" l="1"/>
  <c r="AF4022"/>
  <c r="AH4022" l="1"/>
  <c r="T4023"/>
  <c r="AG4023" l="1"/>
  <c r="S4024"/>
  <c r="R4025" s="1"/>
  <c r="V4023"/>
  <c r="X4023" s="1"/>
  <c r="AB4023" s="1"/>
  <c r="U4023"/>
  <c r="W4023" s="1"/>
  <c r="Y4023" s="1"/>
  <c r="AJ4022"/>
  <c r="AI4022" s="1"/>
  <c r="AA4023" l="1"/>
  <c r="AC4023" s="1"/>
  <c r="Z4023"/>
  <c r="AD4023" s="1"/>
  <c r="AE4023" l="1"/>
  <c r="AF4023"/>
  <c r="AH4023" l="1"/>
  <c r="T4024"/>
  <c r="AG4024" l="1"/>
  <c r="S4025"/>
  <c r="R4026" s="1"/>
  <c r="V4024"/>
  <c r="X4024" s="1"/>
  <c r="Z4024" s="1"/>
  <c r="U4024"/>
  <c r="W4024" s="1"/>
  <c r="Y4024" s="1"/>
  <c r="AJ4023"/>
  <c r="AI4023" s="1"/>
  <c r="AB4024" l="1"/>
  <c r="AD4024" s="1"/>
  <c r="AA4024"/>
  <c r="AC4024" s="1"/>
  <c r="AE4024" l="1"/>
  <c r="AH4024"/>
  <c r="T4025"/>
  <c r="AF4024"/>
  <c r="AG4025" l="1"/>
  <c r="S4026"/>
  <c r="R4027" s="1"/>
  <c r="U4025"/>
  <c r="W4025" s="1"/>
  <c r="AA4025" s="1"/>
  <c r="V4025"/>
  <c r="X4025" s="1"/>
  <c r="AB4025" s="1"/>
  <c r="AJ4024"/>
  <c r="AI4024" s="1"/>
  <c r="Y4025" l="1"/>
  <c r="AC4025" s="1"/>
  <c r="Z4025"/>
  <c r="AD4025" s="1"/>
  <c r="AF4025" l="1"/>
  <c r="AE4025"/>
  <c r="AH4025" l="1"/>
  <c r="T4026"/>
  <c r="AG4026" l="1"/>
  <c r="S4027"/>
  <c r="R4028" s="1"/>
  <c r="U4026"/>
  <c r="W4026" s="1"/>
  <c r="Y4026" s="1"/>
  <c r="V4026"/>
  <c r="X4026" s="1"/>
  <c r="AB4026" s="1"/>
  <c r="AJ4025"/>
  <c r="AI4025" s="1"/>
  <c r="AA4026" l="1"/>
  <c r="AC4026" s="1"/>
  <c r="Z4026"/>
  <c r="AD4026" s="1"/>
  <c r="AE4026" l="1"/>
  <c r="AF4026"/>
  <c r="AH4026" l="1"/>
  <c r="T4027"/>
  <c r="AG4027" l="1"/>
  <c r="S4028"/>
  <c r="R4029" s="1"/>
  <c r="V4027"/>
  <c r="X4027" s="1"/>
  <c r="AB4027" s="1"/>
  <c r="U4027"/>
  <c r="W4027" s="1"/>
  <c r="Y4027" s="1"/>
  <c r="AJ4026"/>
  <c r="AI4026" s="1"/>
  <c r="AA4027" l="1"/>
  <c r="AC4027" s="1"/>
  <c r="Z4027"/>
  <c r="AD4027" s="1"/>
  <c r="AE4027" l="1"/>
  <c r="AF4027"/>
  <c r="AH4027" l="1"/>
  <c r="T4028"/>
  <c r="AG4028" l="1"/>
  <c r="S4029"/>
  <c r="R4030" s="1"/>
  <c r="V4028"/>
  <c r="X4028" s="1"/>
  <c r="Z4028" s="1"/>
  <c r="U4028"/>
  <c r="W4028" s="1"/>
  <c r="Y4028" s="1"/>
  <c r="AJ4027"/>
  <c r="AI4027" s="1"/>
  <c r="AB4028" l="1"/>
  <c r="AD4028" s="1"/>
  <c r="AA4028"/>
  <c r="AC4028" s="1"/>
  <c r="AF4028" l="1"/>
  <c r="AE4028"/>
  <c r="T4029" l="1"/>
  <c r="AH4028"/>
  <c r="AG4029" l="1"/>
  <c r="S4030"/>
  <c r="R4031" s="1"/>
  <c r="AJ4028"/>
  <c r="AI4028" s="1"/>
  <c r="U4029"/>
  <c r="W4029" s="1"/>
  <c r="AA4029" s="1"/>
  <c r="V4029"/>
  <c r="X4029" s="1"/>
  <c r="Z4029" s="1"/>
  <c r="AB4029" l="1"/>
  <c r="AD4029" s="1"/>
  <c r="Y4029"/>
  <c r="AC4029" s="1"/>
  <c r="AF4029" l="1"/>
  <c r="AE4029"/>
  <c r="AH4029" l="1"/>
  <c r="T4030"/>
  <c r="AG4030" l="1"/>
  <c r="S4031"/>
  <c r="R4032" s="1"/>
  <c r="U4030"/>
  <c r="W4030" s="1"/>
  <c r="Y4030" s="1"/>
  <c r="V4030"/>
  <c r="X4030" s="1"/>
  <c r="Z4030" s="1"/>
  <c r="AJ4029"/>
  <c r="AI4029" s="1"/>
  <c r="AB4030" l="1"/>
  <c r="AD4030" s="1"/>
  <c r="AA4030"/>
  <c r="AC4030" s="1"/>
  <c r="AE4030" l="1"/>
  <c r="AH4030"/>
  <c r="AJ4030" s="1"/>
  <c r="AF4030"/>
  <c r="T4031"/>
  <c r="AG4031" l="1"/>
  <c r="S4032"/>
  <c r="R4033" s="1"/>
  <c r="AI4030"/>
  <c r="V4031"/>
  <c r="X4031" s="1"/>
  <c r="Z4031" s="1"/>
  <c r="U4031"/>
  <c r="W4031" s="1"/>
  <c r="Y4031" s="1"/>
  <c r="AB4031" l="1"/>
  <c r="AD4031" s="1"/>
  <c r="AA4031"/>
  <c r="AC4031" s="1"/>
  <c r="AF4031" l="1"/>
  <c r="AE4031"/>
  <c r="AH4031" l="1"/>
  <c r="T4032"/>
  <c r="AG4032" l="1"/>
  <c r="S4033"/>
  <c r="R4034" s="1"/>
  <c r="U4032"/>
  <c r="W4032" s="1"/>
  <c r="Y4032" s="1"/>
  <c r="V4032"/>
  <c r="X4032" s="1"/>
  <c r="AB4032" s="1"/>
  <c r="AJ4031"/>
  <c r="AI4031" s="1"/>
  <c r="AA4032" l="1"/>
  <c r="AC4032" s="1"/>
  <c r="Z4032"/>
  <c r="AD4032" s="1"/>
  <c r="AF4032" l="1"/>
  <c r="AE4032"/>
  <c r="AH4032" l="1"/>
  <c r="T4033"/>
  <c r="AG4033" l="1"/>
  <c r="S4034"/>
  <c r="R4035" s="1"/>
  <c r="V4033"/>
  <c r="X4033" s="1"/>
  <c r="AB4033" s="1"/>
  <c r="U4033"/>
  <c r="W4033" s="1"/>
  <c r="AA4033" s="1"/>
  <c r="AJ4032"/>
  <c r="AI4032" s="1"/>
  <c r="Y4033" l="1"/>
  <c r="AC4033" s="1"/>
  <c r="Z4033"/>
  <c r="AD4033" s="1"/>
  <c r="AF4033" l="1"/>
  <c r="AE4033"/>
  <c r="AH4033" l="1"/>
  <c r="T4034"/>
  <c r="AG4034" l="1"/>
  <c r="S4035"/>
  <c r="R4036" s="1"/>
  <c r="U4034"/>
  <c r="W4034" s="1"/>
  <c r="AA4034" s="1"/>
  <c r="V4034"/>
  <c r="X4034" s="1"/>
  <c r="AB4034" s="1"/>
  <c r="AJ4033"/>
  <c r="AI4033" s="1"/>
  <c r="Z4034" l="1"/>
  <c r="AD4034" s="1"/>
  <c r="Y4034"/>
  <c r="AC4034" s="1"/>
  <c r="AE4034" l="1"/>
  <c r="AF4034"/>
  <c r="AH4034" l="1"/>
  <c r="T4035"/>
  <c r="AG4035" l="1"/>
  <c r="S4036"/>
  <c r="R4037" s="1"/>
  <c r="AJ4034"/>
  <c r="AI4034" s="1"/>
  <c r="V4035"/>
  <c r="X4035" s="1"/>
  <c r="AB4035" s="1"/>
  <c r="U4035"/>
  <c r="W4035" s="1"/>
  <c r="Y4035" s="1"/>
  <c r="AA4035" l="1"/>
  <c r="AC4035" s="1"/>
  <c r="Z4035"/>
  <c r="AD4035" s="1"/>
  <c r="AE4035" l="1"/>
  <c r="AF4035"/>
  <c r="AH4035" l="1"/>
  <c r="T4036"/>
  <c r="AG4036" l="1"/>
  <c r="S4037"/>
  <c r="R4038" s="1"/>
  <c r="V4036"/>
  <c r="X4036" s="1"/>
  <c r="Z4036" s="1"/>
  <c r="U4036"/>
  <c r="W4036" s="1"/>
  <c r="Y4036" s="1"/>
  <c r="AJ4035"/>
  <c r="AI4035" s="1"/>
  <c r="AB4036" l="1"/>
  <c r="AD4036" s="1"/>
  <c r="AA4036"/>
  <c r="AC4036" s="1"/>
  <c r="AF4036" l="1"/>
  <c r="AE4036"/>
  <c r="AH4036" l="1"/>
  <c r="T4037"/>
  <c r="AG4037" l="1"/>
  <c r="S4038"/>
  <c r="R4039" s="1"/>
  <c r="V4037"/>
  <c r="X4037" s="1"/>
  <c r="Z4037" s="1"/>
  <c r="U4037"/>
  <c r="W4037" s="1"/>
  <c r="AA4037" s="1"/>
  <c r="AJ4036"/>
  <c r="AI4036" s="1"/>
  <c r="AB4037" l="1"/>
  <c r="AD4037" s="1"/>
  <c r="Y4037"/>
  <c r="AC4037" s="1"/>
  <c r="AF4037" l="1"/>
  <c r="AE4037"/>
  <c r="AH4037" l="1"/>
  <c r="T4038"/>
  <c r="AG4038" l="1"/>
  <c r="S4039"/>
  <c r="R4040" s="1"/>
  <c r="U4038"/>
  <c r="W4038" s="1"/>
  <c r="Y4038" s="1"/>
  <c r="V4038"/>
  <c r="X4038" s="1"/>
  <c r="Z4038" s="1"/>
  <c r="AJ4037"/>
  <c r="AI4037" s="1"/>
  <c r="AB4038" l="1"/>
  <c r="AD4038" s="1"/>
  <c r="AA4038"/>
  <c r="AC4038" s="1"/>
  <c r="AF4038" l="1"/>
  <c r="AE4038"/>
  <c r="AH4038" l="1"/>
  <c r="T4039"/>
  <c r="AG4039" l="1"/>
  <c r="S4040"/>
  <c r="R4041" s="1"/>
  <c r="V4039"/>
  <c r="X4039" s="1"/>
  <c r="Z4039" s="1"/>
  <c r="U4039"/>
  <c r="W4039" s="1"/>
  <c r="Y4039" s="1"/>
  <c r="AJ4038"/>
  <c r="AI4038" s="1"/>
  <c r="AB4039" l="1"/>
  <c r="AD4039" s="1"/>
  <c r="AA4039"/>
  <c r="AC4039" s="1"/>
  <c r="AF4039" l="1"/>
  <c r="AE4039"/>
  <c r="AH4039" l="1"/>
  <c r="T4040"/>
  <c r="AG4040" l="1"/>
  <c r="S4041"/>
  <c r="R4042" s="1"/>
  <c r="AJ4039"/>
  <c r="AI4039" s="1"/>
  <c r="V4040"/>
  <c r="X4040" s="1"/>
  <c r="Z4040" s="1"/>
  <c r="U4040"/>
  <c r="W4040" s="1"/>
  <c r="AA4040" s="1"/>
  <c r="AB4040" l="1"/>
  <c r="AD4040" s="1"/>
  <c r="Y4040"/>
  <c r="AC4040" s="1"/>
  <c r="AE4040" l="1"/>
  <c r="T4041" s="1"/>
  <c r="AF4040"/>
  <c r="AG4041" l="1"/>
  <c r="S4042"/>
  <c r="R4043" s="1"/>
  <c r="AH4040"/>
  <c r="V4041"/>
  <c r="X4041" s="1"/>
  <c r="Z4041" s="1"/>
  <c r="U4041"/>
  <c r="W4041" s="1"/>
  <c r="Y4041" s="1"/>
  <c r="AB4041" l="1"/>
  <c r="AD4041" s="1"/>
  <c r="AA4041"/>
  <c r="AC4041" s="1"/>
  <c r="AJ4040"/>
  <c r="AI4040" s="1"/>
  <c r="AF4041" l="1"/>
  <c r="AE4041"/>
  <c r="AH4041" l="1"/>
  <c r="T4042"/>
  <c r="AG4042" l="1"/>
  <c r="S4043"/>
  <c r="R4044" s="1"/>
  <c r="V4042"/>
  <c r="X4042" s="1"/>
  <c r="Z4042" s="1"/>
  <c r="U4042"/>
  <c r="W4042" s="1"/>
  <c r="Y4042" s="1"/>
  <c r="AJ4041"/>
  <c r="AI4041" s="1"/>
  <c r="AB4042" l="1"/>
  <c r="AD4042" s="1"/>
  <c r="AA4042"/>
  <c r="AC4042" s="1"/>
  <c r="AE4042" l="1"/>
  <c r="AF4042"/>
  <c r="AH4042" l="1"/>
  <c r="T4043"/>
  <c r="AG4043" l="1"/>
  <c r="S4044"/>
  <c r="R4045" s="1"/>
  <c r="AJ4042"/>
  <c r="AI4042" s="1"/>
  <c r="U4043"/>
  <c r="W4043" s="1"/>
  <c r="Y4043" s="1"/>
  <c r="V4043"/>
  <c r="X4043" s="1"/>
  <c r="AB4043" s="1"/>
  <c r="AA4043" l="1"/>
  <c r="AC4043" s="1"/>
  <c r="Z4043"/>
  <c r="AD4043" s="1"/>
  <c r="AF4043" l="1"/>
  <c r="AE4043"/>
  <c r="AH4043" l="1"/>
  <c r="T4044"/>
  <c r="AG4044" l="1"/>
  <c r="S4045"/>
  <c r="R4046" s="1"/>
  <c r="U4044"/>
  <c r="W4044" s="1"/>
  <c r="Y4044" s="1"/>
  <c r="V4044"/>
  <c r="X4044" s="1"/>
  <c r="Z4044" s="1"/>
  <c r="AJ4043"/>
  <c r="AI4043" s="1"/>
  <c r="AA4044" l="1"/>
  <c r="AC4044" s="1"/>
  <c r="AB4044"/>
  <c r="AD4044" s="1"/>
  <c r="AF4044" l="1"/>
  <c r="AE4044"/>
  <c r="T4045" l="1"/>
  <c r="AH4044"/>
  <c r="AG4045" l="1"/>
  <c r="S4046"/>
  <c r="R4047" s="1"/>
  <c r="AJ4044"/>
  <c r="AI4044" s="1"/>
  <c r="V4045"/>
  <c r="X4045" s="1"/>
  <c r="Z4045" s="1"/>
  <c r="U4045"/>
  <c r="W4045" s="1"/>
  <c r="Y4045" s="1"/>
  <c r="AB4045" l="1"/>
  <c r="AD4045" s="1"/>
  <c r="AA4045"/>
  <c r="AC4045" s="1"/>
  <c r="AE4045" l="1"/>
  <c r="AF4045"/>
  <c r="AH4045" l="1"/>
  <c r="T4046"/>
  <c r="AG4046" l="1"/>
  <c r="S4047"/>
  <c r="R4048" s="1"/>
  <c r="AJ4045"/>
  <c r="AI4045" s="1"/>
  <c r="V4046"/>
  <c r="X4046" s="1"/>
  <c r="Z4046" s="1"/>
  <c r="U4046"/>
  <c r="W4046" s="1"/>
  <c r="Y4046" s="1"/>
  <c r="AB4046" l="1"/>
  <c r="AD4046" s="1"/>
  <c r="AA4046"/>
  <c r="AC4046" s="1"/>
  <c r="AF4046" l="1"/>
  <c r="AE4046"/>
  <c r="AH4046" l="1"/>
  <c r="T4047"/>
  <c r="AG4047" l="1"/>
  <c r="S4048"/>
  <c r="R4049" s="1"/>
  <c r="AJ4046"/>
  <c r="AI4046" s="1"/>
  <c r="U4047"/>
  <c r="W4047" s="1"/>
  <c r="Y4047" s="1"/>
  <c r="V4047"/>
  <c r="X4047" s="1"/>
  <c r="Z4047" s="1"/>
  <c r="AA4047" l="1"/>
  <c r="AC4047" s="1"/>
  <c r="AB4047"/>
  <c r="AD4047" s="1"/>
  <c r="AF4047" l="1"/>
  <c r="AE4047"/>
  <c r="T4048" l="1"/>
  <c r="AH4047"/>
  <c r="AG4048" l="1"/>
  <c r="S4049"/>
  <c r="R4050" s="1"/>
  <c r="AJ4047"/>
  <c r="AI4047" s="1"/>
  <c r="V4048"/>
  <c r="X4048" s="1"/>
  <c r="Z4048" s="1"/>
  <c r="U4048"/>
  <c r="W4048" s="1"/>
  <c r="Y4048" s="1"/>
  <c r="AB4048" l="1"/>
  <c r="AD4048" s="1"/>
  <c r="AA4048"/>
  <c r="AC4048" s="1"/>
  <c r="AF4048" l="1"/>
  <c r="AE4048"/>
  <c r="AH4048" s="1"/>
  <c r="AJ4048" l="1"/>
  <c r="AI4048" s="1"/>
  <c r="T4049"/>
  <c r="AG4049" l="1"/>
  <c r="S4050"/>
  <c r="R4051" s="1"/>
  <c r="U4049"/>
  <c r="W4049" s="1"/>
  <c r="Y4049" s="1"/>
  <c r="V4049"/>
  <c r="X4049" s="1"/>
  <c r="Z4049" s="1"/>
  <c r="AB4049" l="1"/>
  <c r="AD4049" s="1"/>
  <c r="AA4049"/>
  <c r="AC4049" s="1"/>
  <c r="AE4049" l="1"/>
  <c r="AF4049"/>
  <c r="AH4049"/>
  <c r="T4050"/>
  <c r="AG4050" l="1"/>
  <c r="S4051"/>
  <c r="R4052" s="1"/>
  <c r="U4050"/>
  <c r="W4050" s="1"/>
  <c r="Y4050" s="1"/>
  <c r="V4050"/>
  <c r="X4050" s="1"/>
  <c r="Z4050" s="1"/>
  <c r="AJ4049"/>
  <c r="AI4049" s="1"/>
  <c r="AB4050" l="1"/>
  <c r="AD4050" s="1"/>
  <c r="AA4050"/>
  <c r="AC4050" s="1"/>
  <c r="AF4050" l="1"/>
  <c r="AE4050"/>
  <c r="AH4050" l="1"/>
  <c r="T4051"/>
  <c r="AG4051" l="1"/>
  <c r="S4052"/>
  <c r="R4053" s="1"/>
  <c r="U4051"/>
  <c r="W4051" s="1"/>
  <c r="Y4051" s="1"/>
  <c r="V4051"/>
  <c r="X4051" s="1"/>
  <c r="Z4051" s="1"/>
  <c r="AJ4050"/>
  <c r="AI4050" s="1"/>
  <c r="AB4051" l="1"/>
  <c r="AD4051" s="1"/>
  <c r="AA4051"/>
  <c r="AC4051" s="1"/>
  <c r="AE4051" l="1"/>
  <c r="AF4051"/>
  <c r="AH4051" l="1"/>
  <c r="T4052"/>
  <c r="AG4052" l="1"/>
  <c r="S4053"/>
  <c r="R4054" s="1"/>
  <c r="V4052"/>
  <c r="X4052" s="1"/>
  <c r="Z4052" s="1"/>
  <c r="U4052"/>
  <c r="W4052" s="1"/>
  <c r="Y4052" s="1"/>
  <c r="AJ4051"/>
  <c r="AI4051" s="1"/>
  <c r="AA4052" l="1"/>
  <c r="AC4052" s="1"/>
  <c r="AB4052"/>
  <c r="AD4052" s="1"/>
  <c r="AE4052" l="1"/>
  <c r="AH4052" s="1"/>
  <c r="AF4052"/>
  <c r="T4053" l="1"/>
  <c r="AJ4052"/>
  <c r="AI4052" s="1"/>
  <c r="AG4053" l="1"/>
  <c r="S4054"/>
  <c r="R4055" s="1"/>
  <c r="V4053"/>
  <c r="X4053" s="1"/>
  <c r="Z4053" s="1"/>
  <c r="U4053"/>
  <c r="W4053" s="1"/>
  <c r="Y4053" s="1"/>
  <c r="AA4053" l="1"/>
  <c r="AC4053" s="1"/>
  <c r="AB4053"/>
  <c r="AD4053" s="1"/>
  <c r="AF4053" l="1"/>
  <c r="AE4053"/>
  <c r="AH4053"/>
  <c r="T4054"/>
  <c r="AG4054" l="1"/>
  <c r="S4055"/>
  <c r="R4056" s="1"/>
  <c r="V4054"/>
  <c r="X4054" s="1"/>
  <c r="Z4054" s="1"/>
  <c r="U4054"/>
  <c r="W4054" s="1"/>
  <c r="Y4054" s="1"/>
  <c r="AJ4053"/>
  <c r="AI4053" s="1"/>
  <c r="AB4054" l="1"/>
  <c r="AD4054" s="1"/>
  <c r="AA4054"/>
  <c r="AC4054" s="1"/>
  <c r="AF4054" l="1"/>
  <c r="AE4054"/>
  <c r="AH4054" l="1"/>
  <c r="T4055"/>
  <c r="AG4055" l="1"/>
  <c r="S4056"/>
  <c r="R4057" s="1"/>
  <c r="AJ4054"/>
  <c r="AI4054" s="1"/>
  <c r="V4055"/>
  <c r="X4055" s="1"/>
  <c r="Z4055" s="1"/>
  <c r="U4055"/>
  <c r="W4055" s="1"/>
  <c r="AA4055" s="1"/>
  <c r="AB4055" l="1"/>
  <c r="AD4055" s="1"/>
  <c r="Y4055"/>
  <c r="AC4055" s="1"/>
  <c r="AE4055" l="1"/>
  <c r="T4056" s="1"/>
  <c r="AF4055"/>
  <c r="AG4056" l="1"/>
  <c r="S4057"/>
  <c r="R4058" s="1"/>
  <c r="AH4055"/>
  <c r="U4056"/>
  <c r="W4056" s="1"/>
  <c r="AA4056" s="1"/>
  <c r="V4056"/>
  <c r="X4056" s="1"/>
  <c r="Z4056" s="1"/>
  <c r="AB4056" l="1"/>
  <c r="AD4056" s="1"/>
  <c r="AJ4055"/>
  <c r="AI4055" s="1"/>
  <c r="Y4056"/>
  <c r="AC4056" l="1"/>
  <c r="AE4056" l="1"/>
  <c r="AF4056"/>
  <c r="T4057" l="1"/>
  <c r="AH4056"/>
  <c r="AG4057" l="1"/>
  <c r="S4058"/>
  <c r="R4059" s="1"/>
  <c r="AJ4056"/>
  <c r="AI4056" s="1"/>
  <c r="U4057"/>
  <c r="W4057" s="1"/>
  <c r="AA4057" s="1"/>
  <c r="V4057"/>
  <c r="X4057" s="1"/>
  <c r="Z4057" s="1"/>
  <c r="AB4057" l="1"/>
  <c r="AD4057" s="1"/>
  <c r="Y4057"/>
  <c r="AC4057" s="1"/>
  <c r="AF4057" l="1"/>
  <c r="AE4057"/>
  <c r="AH4057" l="1"/>
  <c r="T4058"/>
  <c r="AG4058" l="1"/>
  <c r="S4059"/>
  <c r="R4060" s="1"/>
  <c r="AJ4057"/>
  <c r="AI4057" s="1"/>
  <c r="U4058"/>
  <c r="W4058" s="1"/>
  <c r="Y4058" s="1"/>
  <c r="V4058"/>
  <c r="X4058" s="1"/>
  <c r="Z4058" s="1"/>
  <c r="AA4058" l="1"/>
  <c r="AC4058" s="1"/>
  <c r="AB4058"/>
  <c r="AD4058" s="1"/>
  <c r="AF4058" l="1"/>
  <c r="AE4058"/>
  <c r="AH4058" l="1"/>
  <c r="T4059"/>
  <c r="AG4059" l="1"/>
  <c r="S4060"/>
  <c r="R4061" s="1"/>
  <c r="V4059"/>
  <c r="X4059" s="1"/>
  <c r="Z4059" s="1"/>
  <c r="U4059"/>
  <c r="W4059" s="1"/>
  <c r="Y4059" s="1"/>
  <c r="AJ4058"/>
  <c r="AI4058" s="1"/>
  <c r="AB4059" l="1"/>
  <c r="AD4059" s="1"/>
  <c r="AA4059"/>
  <c r="AC4059" s="1"/>
  <c r="AE4059" l="1"/>
  <c r="AF4059"/>
  <c r="AH4059" l="1"/>
  <c r="T4060"/>
  <c r="AG4060" l="1"/>
  <c r="S4061"/>
  <c r="R4062" s="1"/>
  <c r="AJ4059"/>
  <c r="AI4059" s="1"/>
  <c r="V4060"/>
  <c r="X4060" s="1"/>
  <c r="Z4060" s="1"/>
  <c r="U4060"/>
  <c r="W4060" s="1"/>
  <c r="Y4060" s="1"/>
  <c r="AB4060" l="1"/>
  <c r="AD4060" s="1"/>
  <c r="AA4060"/>
  <c r="AC4060" s="1"/>
  <c r="AF4060" l="1"/>
  <c r="AE4060"/>
  <c r="AH4060" l="1"/>
  <c r="T4061"/>
  <c r="AG4061" l="1"/>
  <c r="S4062"/>
  <c r="R4063" s="1"/>
  <c r="U4061"/>
  <c r="W4061" s="1"/>
  <c r="Y4061" s="1"/>
  <c r="V4061"/>
  <c r="X4061" s="1"/>
  <c r="AB4061" s="1"/>
  <c r="AJ4060"/>
  <c r="AI4060" s="1"/>
  <c r="AA4061" l="1"/>
  <c r="AC4061" s="1"/>
  <c r="Z4061"/>
  <c r="AD4061" s="1"/>
  <c r="AF4061" l="1"/>
  <c r="AE4061"/>
  <c r="T4062" l="1"/>
  <c r="AH4061"/>
  <c r="AG4062" l="1"/>
  <c r="S4063"/>
  <c r="R4064" s="1"/>
  <c r="AJ4061"/>
  <c r="AI4061" s="1"/>
  <c r="U4062"/>
  <c r="W4062" s="1"/>
  <c r="Y4062" s="1"/>
  <c r="V4062"/>
  <c r="X4062" s="1"/>
  <c r="AB4062" s="1"/>
  <c r="AA4062" l="1"/>
  <c r="AC4062" s="1"/>
  <c r="Z4062"/>
  <c r="AD4062" s="1"/>
  <c r="AF4062" l="1"/>
  <c r="AE4062"/>
  <c r="AH4062" l="1"/>
  <c r="T4063"/>
  <c r="AG4063" l="1"/>
  <c r="S4064"/>
  <c r="R4065" s="1"/>
  <c r="V4063"/>
  <c r="X4063" s="1"/>
  <c r="Z4063" s="1"/>
  <c r="U4063"/>
  <c r="W4063" s="1"/>
  <c r="Y4063" s="1"/>
  <c r="AJ4062"/>
  <c r="AI4062" s="1"/>
  <c r="AB4063" l="1"/>
  <c r="AD4063" s="1"/>
  <c r="AA4063"/>
  <c r="AC4063" s="1"/>
  <c r="AE4063" l="1"/>
  <c r="AH4063"/>
  <c r="T4064"/>
  <c r="AF4063"/>
  <c r="AG4064" l="1"/>
  <c r="S4065"/>
  <c r="R4066" s="1"/>
  <c r="V4064"/>
  <c r="X4064" s="1"/>
  <c r="AB4064" s="1"/>
  <c r="U4064"/>
  <c r="W4064" s="1"/>
  <c r="Y4064" s="1"/>
  <c r="AJ4063"/>
  <c r="AI4063" s="1"/>
  <c r="AA4064" l="1"/>
  <c r="AC4064" s="1"/>
  <c r="Z4064"/>
  <c r="AD4064" s="1"/>
  <c r="AF4064" l="1"/>
  <c r="AE4064"/>
  <c r="AH4064" l="1"/>
  <c r="T4065"/>
  <c r="AG4065" l="1"/>
  <c r="S4066"/>
  <c r="R4067" s="1"/>
  <c r="V4065"/>
  <c r="X4065" s="1"/>
  <c r="AB4065" s="1"/>
  <c r="U4065"/>
  <c r="W4065" s="1"/>
  <c r="Y4065" s="1"/>
  <c r="AJ4064"/>
  <c r="AI4064" s="1"/>
  <c r="AA4065" l="1"/>
  <c r="AC4065" s="1"/>
  <c r="Z4065"/>
  <c r="AD4065" s="1"/>
  <c r="AE4065" l="1"/>
  <c r="AF4065"/>
  <c r="AH4065" l="1"/>
  <c r="T4066"/>
  <c r="AG4066" l="1"/>
  <c r="S4067"/>
  <c r="R4068" s="1"/>
  <c r="U4066"/>
  <c r="W4066" s="1"/>
  <c r="Y4066" s="1"/>
  <c r="V4066"/>
  <c r="X4066" s="1"/>
  <c r="Z4066" s="1"/>
  <c r="AJ4065"/>
  <c r="AI4065" s="1"/>
  <c r="AA4066" l="1"/>
  <c r="AC4066" s="1"/>
  <c r="AB4066"/>
  <c r="AD4066" s="1"/>
  <c r="AE4066" l="1"/>
  <c r="AF4066"/>
  <c r="AH4066" l="1"/>
  <c r="T4067"/>
  <c r="AG4067" l="1"/>
  <c r="S4068"/>
  <c r="R4069" s="1"/>
  <c r="V4067"/>
  <c r="X4067" s="1"/>
  <c r="AB4067" s="1"/>
  <c r="U4067"/>
  <c r="W4067" s="1"/>
  <c r="Y4067" s="1"/>
  <c r="AJ4066"/>
  <c r="H46" i="11" s="1"/>
  <c r="AA4067" i="10" l="1"/>
  <c r="AC4067" s="1"/>
  <c r="AI4066"/>
  <c r="G46" i="11" s="1"/>
  <c r="Z4067" i="10"/>
  <c r="AD4067" s="1"/>
  <c r="AF4067" l="1"/>
  <c r="AE4067"/>
  <c r="T4068" l="1"/>
  <c r="AH4067"/>
  <c r="AG4068" l="1"/>
  <c r="S4069"/>
  <c r="R4070" s="1"/>
  <c r="AJ4067"/>
  <c r="AI4067" s="1"/>
  <c r="V4068"/>
  <c r="X4068" s="1"/>
  <c r="Z4068" s="1"/>
  <c r="U4068"/>
  <c r="W4068" s="1"/>
  <c r="Y4068" s="1"/>
  <c r="AB4068" l="1"/>
  <c r="AD4068" s="1"/>
  <c r="AA4068"/>
  <c r="AC4068" s="1"/>
  <c r="AF4068" l="1"/>
  <c r="AE4068"/>
  <c r="AH4068" l="1"/>
  <c r="T4069"/>
  <c r="AG4069" l="1"/>
  <c r="S4070"/>
  <c r="R4071" s="1"/>
  <c r="U4069"/>
  <c r="W4069" s="1"/>
  <c r="Y4069" s="1"/>
  <c r="V4069"/>
  <c r="X4069" s="1"/>
  <c r="Z4069" s="1"/>
  <c r="AJ4068"/>
  <c r="AI4068" s="1"/>
  <c r="AA4069" l="1"/>
  <c r="AC4069" s="1"/>
  <c r="AB4069"/>
  <c r="AD4069" s="1"/>
  <c r="AF4069" l="1"/>
  <c r="AE4069"/>
  <c r="AH4069" l="1"/>
  <c r="T4070"/>
  <c r="AG4070" l="1"/>
  <c r="S4071"/>
  <c r="R4072" s="1"/>
  <c r="AJ4069"/>
  <c r="AI4069" s="1"/>
  <c r="U4070"/>
  <c r="W4070" s="1"/>
  <c r="Y4070" s="1"/>
  <c r="V4070"/>
  <c r="X4070" s="1"/>
  <c r="AB4070" s="1"/>
  <c r="AA4070" l="1"/>
  <c r="AC4070" s="1"/>
  <c r="Z4070"/>
  <c r="AD4070" s="1"/>
  <c r="AE4070" l="1"/>
  <c r="AF4070"/>
  <c r="AH4070" l="1"/>
  <c r="T4071"/>
  <c r="AG4071" l="1"/>
  <c r="S4072"/>
  <c r="R4073" s="1"/>
  <c r="U4071"/>
  <c r="W4071" s="1"/>
  <c r="AA4071" s="1"/>
  <c r="V4071"/>
  <c r="X4071" s="1"/>
  <c r="Z4071" s="1"/>
  <c r="AJ4070"/>
  <c r="AI4070" s="1"/>
  <c r="AB4071" l="1"/>
  <c r="AD4071" s="1"/>
  <c r="Y4071"/>
  <c r="AC4071" s="1"/>
  <c r="AE4071" l="1"/>
  <c r="AH4071" s="1"/>
  <c r="AF4071"/>
  <c r="AJ4071" l="1"/>
  <c r="AI4071" s="1"/>
  <c r="T4072"/>
  <c r="AG4072" l="1"/>
  <c r="S4073"/>
  <c r="R4074" s="1"/>
  <c r="V4072"/>
  <c r="X4072" s="1"/>
  <c r="Z4072" s="1"/>
  <c r="U4072"/>
  <c r="W4072" s="1"/>
  <c r="Y4072" s="1"/>
  <c r="AB4072" l="1"/>
  <c r="AD4072" s="1"/>
  <c r="AA4072"/>
  <c r="AC4072" s="1"/>
  <c r="AE4072" l="1"/>
  <c r="AF4072"/>
  <c r="AH4072"/>
  <c r="T4073"/>
  <c r="AG4073" l="1"/>
  <c r="S4074"/>
  <c r="R4075" s="1"/>
  <c r="U4073"/>
  <c r="W4073" s="1"/>
  <c r="Y4073" s="1"/>
  <c r="V4073"/>
  <c r="X4073" s="1"/>
  <c r="Z4073" s="1"/>
  <c r="AJ4072"/>
  <c r="AI4072" s="1"/>
  <c r="AA4073" l="1"/>
  <c r="AC4073" s="1"/>
  <c r="AB4073"/>
  <c r="AD4073" s="1"/>
  <c r="AE4073" l="1"/>
  <c r="AF4073"/>
  <c r="AH4073" l="1"/>
  <c r="T4074"/>
  <c r="AG4074" l="1"/>
  <c r="S4075"/>
  <c r="R4076" s="1"/>
  <c r="AJ4073"/>
  <c r="AI4073" s="1"/>
  <c r="U4074"/>
  <c r="W4074" s="1"/>
  <c r="Y4074" s="1"/>
  <c r="V4074"/>
  <c r="X4074" s="1"/>
  <c r="Z4074" s="1"/>
  <c r="AA4074" l="1"/>
  <c r="AC4074" s="1"/>
  <c r="AB4074"/>
  <c r="AD4074" s="1"/>
  <c r="AF4074" l="1"/>
  <c r="AE4074"/>
  <c r="AH4074" l="1"/>
  <c r="T4075"/>
  <c r="AG4075" l="1"/>
  <c r="S4076"/>
  <c r="R4077" s="1"/>
  <c r="AJ4074"/>
  <c r="AI4074" s="1"/>
  <c r="V4075"/>
  <c r="X4075" s="1"/>
  <c r="Z4075" s="1"/>
  <c r="U4075"/>
  <c r="W4075" s="1"/>
  <c r="Y4075" s="1"/>
  <c r="AB4075" l="1"/>
  <c r="AD4075" s="1"/>
  <c r="AA4075"/>
  <c r="AC4075" s="1"/>
  <c r="AE4075" l="1"/>
  <c r="AF4075"/>
  <c r="AH4075" l="1"/>
  <c r="T4076"/>
  <c r="AG4076" l="1"/>
  <c r="S4077"/>
  <c r="R4078" s="1"/>
  <c r="AJ4075"/>
  <c r="AI4075" s="1"/>
  <c r="U4076"/>
  <c r="W4076" s="1"/>
  <c r="Y4076" s="1"/>
  <c r="V4076"/>
  <c r="X4076" s="1"/>
  <c r="AB4076" s="1"/>
  <c r="AA4076" l="1"/>
  <c r="AC4076" s="1"/>
  <c r="Z4076"/>
  <c r="AD4076" s="1"/>
  <c r="AE4076" l="1"/>
  <c r="AF4076"/>
  <c r="AH4076" l="1"/>
  <c r="T4077"/>
  <c r="AG4077" l="1"/>
  <c r="S4078"/>
  <c r="R4079" s="1"/>
  <c r="V4077"/>
  <c r="X4077" s="1"/>
  <c r="Z4077" s="1"/>
  <c r="U4077"/>
  <c r="W4077" s="1"/>
  <c r="Y4077" s="1"/>
  <c r="AJ4076"/>
  <c r="AI4076" s="1"/>
  <c r="AB4077" l="1"/>
  <c r="AD4077" s="1"/>
  <c r="AA4077"/>
  <c r="AC4077" s="1"/>
  <c r="AF4077" l="1"/>
  <c r="AE4077"/>
  <c r="AH4077" s="1"/>
  <c r="AJ4077" l="1"/>
  <c r="AI4077" s="1"/>
  <c r="T4078"/>
  <c r="AG4078" l="1"/>
  <c r="S4079"/>
  <c r="R4080" s="1"/>
  <c r="V4078"/>
  <c r="X4078" s="1"/>
  <c r="Z4078" s="1"/>
  <c r="U4078"/>
  <c r="W4078" s="1"/>
  <c r="Y4078" s="1"/>
  <c r="AB4078" l="1"/>
  <c r="AD4078" s="1"/>
  <c r="AA4078"/>
  <c r="AC4078" s="1"/>
  <c r="AF4078" l="1"/>
  <c r="AE4078"/>
  <c r="AH4078" s="1"/>
  <c r="AI4078" l="1"/>
  <c r="T4079"/>
  <c r="AJ4078"/>
  <c r="AG4079" l="1"/>
  <c r="S4080"/>
  <c r="R4081" s="1"/>
  <c r="U4079"/>
  <c r="W4079" s="1"/>
  <c r="AA4079" s="1"/>
  <c r="V4079"/>
  <c r="X4079" s="1"/>
  <c r="Z4079" s="1"/>
  <c r="AB4079" l="1"/>
  <c r="AD4079" s="1"/>
  <c r="Y4079"/>
  <c r="AC4079" s="1"/>
  <c r="AF4079" l="1"/>
  <c r="AE4079"/>
  <c r="AH4079" s="1"/>
  <c r="AJ4079" l="1"/>
  <c r="AI4079" s="1"/>
  <c r="T4080"/>
  <c r="AG4080" l="1"/>
  <c r="S4081"/>
  <c r="R4082" s="1"/>
  <c r="V4080"/>
  <c r="X4080" s="1"/>
  <c r="Z4080" s="1"/>
  <c r="U4080"/>
  <c r="W4080" s="1"/>
  <c r="Y4080" s="1"/>
  <c r="AB4080" l="1"/>
  <c r="AD4080" s="1"/>
  <c r="AA4080"/>
  <c r="AC4080" s="1"/>
  <c r="AE4080" l="1"/>
  <c r="AF4080"/>
  <c r="T4081" l="1"/>
  <c r="AH4080"/>
  <c r="AG4081" l="1"/>
  <c r="S4082"/>
  <c r="R4083" s="1"/>
  <c r="AJ4080"/>
  <c r="AI4080" s="1"/>
  <c r="U4081"/>
  <c r="W4081" s="1"/>
  <c r="Y4081" s="1"/>
  <c r="V4081"/>
  <c r="X4081" s="1"/>
  <c r="Z4081" s="1"/>
  <c r="AB4081" l="1"/>
  <c r="AD4081" s="1"/>
  <c r="AA4081"/>
  <c r="AC4081" s="1"/>
  <c r="AE4081" l="1"/>
  <c r="AF4081"/>
  <c r="T4082" l="1"/>
  <c r="AH4081"/>
  <c r="AG4082" l="1"/>
  <c r="S4083"/>
  <c r="R4084" s="1"/>
  <c r="AJ4081"/>
  <c r="AI4081" s="1"/>
  <c r="V4082"/>
  <c r="X4082" s="1"/>
  <c r="Z4082" s="1"/>
  <c r="U4082"/>
  <c r="W4082" s="1"/>
  <c r="Y4082" s="1"/>
  <c r="AB4082" l="1"/>
  <c r="AD4082" s="1"/>
  <c r="AA4082"/>
  <c r="AC4082" s="1"/>
  <c r="AE4082" l="1"/>
  <c r="AH4082"/>
  <c r="T4083"/>
  <c r="AF4082"/>
  <c r="AG4083" l="1"/>
  <c r="S4084"/>
  <c r="R4085" s="1"/>
  <c r="AJ4082"/>
  <c r="AI4082" s="1"/>
  <c r="V4083"/>
  <c r="X4083" s="1"/>
  <c r="Z4083" s="1"/>
  <c r="U4083"/>
  <c r="W4083" s="1"/>
  <c r="Y4083" s="1"/>
  <c r="AB4083" l="1"/>
  <c r="AD4083" s="1"/>
  <c r="AA4083"/>
  <c r="AC4083" s="1"/>
  <c r="AE4083" l="1"/>
  <c r="AF4083"/>
  <c r="AH4083"/>
  <c r="T4084"/>
  <c r="AG4084" l="1"/>
  <c r="S4085"/>
  <c r="R4086" s="1"/>
  <c r="V4084"/>
  <c r="X4084" s="1"/>
  <c r="AB4084" s="1"/>
  <c r="U4084"/>
  <c r="W4084" s="1"/>
  <c r="Y4084" s="1"/>
  <c r="AJ4083"/>
  <c r="AI4083" s="1"/>
  <c r="AA4084" l="1"/>
  <c r="AC4084" s="1"/>
  <c r="Z4084"/>
  <c r="AD4084" s="1"/>
  <c r="AF4084" l="1"/>
  <c r="AE4084"/>
  <c r="AH4084" l="1"/>
  <c r="T4085"/>
  <c r="AG4085" l="1"/>
  <c r="S4086"/>
  <c r="R4087" s="1"/>
  <c r="U4085"/>
  <c r="W4085" s="1"/>
  <c r="Y4085" s="1"/>
  <c r="V4085"/>
  <c r="X4085" s="1"/>
  <c r="AB4085" s="1"/>
  <c r="AJ4084"/>
  <c r="AI4084" s="1"/>
  <c r="AA4085" l="1"/>
  <c r="AC4085" s="1"/>
  <c r="Z4085"/>
  <c r="AD4085" s="1"/>
  <c r="AE4085" l="1"/>
  <c r="AF4085"/>
  <c r="AH4085" l="1"/>
  <c r="T4086"/>
  <c r="AG4086" l="1"/>
  <c r="S4087"/>
  <c r="R4088" s="1"/>
  <c r="V4086"/>
  <c r="X4086" s="1"/>
  <c r="Z4086" s="1"/>
  <c r="U4086"/>
  <c r="W4086" s="1"/>
  <c r="Y4086" s="1"/>
  <c r="AJ4085"/>
  <c r="AI4085" s="1"/>
  <c r="AB4086" l="1"/>
  <c r="AD4086" s="1"/>
  <c r="AA4086"/>
  <c r="AC4086" s="1"/>
  <c r="AF4086" l="1"/>
  <c r="AE4086"/>
  <c r="AH4086" l="1"/>
  <c r="T4087"/>
  <c r="AG4087" l="1"/>
  <c r="S4088"/>
  <c r="R4089" s="1"/>
  <c r="AJ4086"/>
  <c r="AI4086" s="1"/>
  <c r="V4087"/>
  <c r="X4087" s="1"/>
  <c r="Z4087" s="1"/>
  <c r="U4087"/>
  <c r="W4087" s="1"/>
  <c r="AA4087" s="1"/>
  <c r="AB4087" l="1"/>
  <c r="AD4087" s="1"/>
  <c r="Y4087"/>
  <c r="AC4087" s="1"/>
  <c r="AF4087" l="1"/>
  <c r="AE4087"/>
  <c r="AH4087" l="1"/>
  <c r="T4088"/>
  <c r="AG4088" l="1"/>
  <c r="S4089"/>
  <c r="R4090" s="1"/>
  <c r="V4088"/>
  <c r="X4088" s="1"/>
  <c r="Z4088" s="1"/>
  <c r="U4088"/>
  <c r="W4088" s="1"/>
  <c r="Y4088" s="1"/>
  <c r="AJ4087"/>
  <c r="AI4087" s="1"/>
  <c r="AA4088" l="1"/>
  <c r="AC4088" s="1"/>
  <c r="AB4088"/>
  <c r="AD4088" s="1"/>
  <c r="AF4088" l="1"/>
  <c r="AE4088"/>
  <c r="AH4088" l="1"/>
  <c r="T4089"/>
  <c r="AG4089" l="1"/>
  <c r="S4090"/>
  <c r="R4091" s="1"/>
  <c r="V4089"/>
  <c r="X4089" s="1"/>
  <c r="AB4089" s="1"/>
  <c r="U4089"/>
  <c r="W4089" s="1"/>
  <c r="Y4089" s="1"/>
  <c r="AJ4088"/>
  <c r="AI4088" s="1"/>
  <c r="AA4089" l="1"/>
  <c r="AC4089" s="1"/>
  <c r="Z4089"/>
  <c r="AD4089" s="1"/>
  <c r="AF4089" l="1"/>
  <c r="AE4089"/>
  <c r="AH4089" l="1"/>
  <c r="T4090"/>
  <c r="AG4090" l="1"/>
  <c r="S4091"/>
  <c r="R4092" s="1"/>
  <c r="V4090"/>
  <c r="X4090" s="1"/>
  <c r="Z4090" s="1"/>
  <c r="U4090"/>
  <c r="W4090" s="1"/>
  <c r="Y4090" s="1"/>
  <c r="AJ4089"/>
  <c r="AI4089" s="1"/>
  <c r="AB4090" l="1"/>
  <c r="AD4090" s="1"/>
  <c r="AA4090"/>
  <c r="AC4090" s="1"/>
  <c r="AE4090" l="1"/>
  <c r="AF4090"/>
  <c r="AH4090" l="1"/>
  <c r="T4091"/>
  <c r="AG4091" l="1"/>
  <c r="S4092"/>
  <c r="R4093" s="1"/>
  <c r="AJ4090"/>
  <c r="AI4090" s="1"/>
  <c r="V4091"/>
  <c r="X4091" s="1"/>
  <c r="Z4091" s="1"/>
  <c r="U4091"/>
  <c r="W4091" s="1"/>
  <c r="Y4091" s="1"/>
  <c r="AB4091" l="1"/>
  <c r="AD4091" s="1"/>
  <c r="AA4091"/>
  <c r="AC4091" s="1"/>
  <c r="AF4091" l="1"/>
  <c r="AE4091"/>
  <c r="T4092" l="1"/>
  <c r="AH4091"/>
  <c r="AG4092" l="1"/>
  <c r="S4093"/>
  <c r="R4094" s="1"/>
  <c r="AJ4091"/>
  <c r="AI4091" s="1"/>
  <c r="V4092"/>
  <c r="X4092" s="1"/>
  <c r="Z4092" s="1"/>
  <c r="U4092"/>
  <c r="W4092" s="1"/>
  <c r="Y4092" s="1"/>
  <c r="AB4092" l="1"/>
  <c r="AD4092" s="1"/>
  <c r="AA4092"/>
  <c r="AC4092" s="1"/>
  <c r="AF4092" l="1"/>
  <c r="AE4092"/>
  <c r="AH4092" l="1"/>
  <c r="T4093"/>
  <c r="AG4093" l="1"/>
  <c r="S4094"/>
  <c r="R4095" s="1"/>
  <c r="U4093"/>
  <c r="W4093" s="1"/>
  <c r="Y4093" s="1"/>
  <c r="V4093"/>
  <c r="X4093" s="1"/>
  <c r="Z4093" s="1"/>
  <c r="AJ4092"/>
  <c r="AI4092" s="1"/>
  <c r="AB4093" l="1"/>
  <c r="AD4093" s="1"/>
  <c r="AA4093"/>
  <c r="AC4093" s="1"/>
  <c r="AF4093" l="1"/>
  <c r="AE4093"/>
  <c r="AH4093" l="1"/>
  <c r="T4094"/>
  <c r="AG4094" l="1"/>
  <c r="S4095"/>
  <c r="R4096" s="1"/>
  <c r="AJ4093"/>
  <c r="AI4093" s="1"/>
  <c r="U4094"/>
  <c r="W4094" s="1"/>
  <c r="Y4094" s="1"/>
  <c r="V4094"/>
  <c r="X4094" s="1"/>
  <c r="Z4094" s="1"/>
  <c r="AA4094" l="1"/>
  <c r="AC4094" s="1"/>
  <c r="AB4094"/>
  <c r="AD4094" s="1"/>
  <c r="AE4094" l="1"/>
  <c r="AF4094"/>
  <c r="AH4094" l="1"/>
  <c r="T4095"/>
  <c r="AG4095" l="1"/>
  <c r="S4096"/>
  <c r="R4097" s="1"/>
  <c r="AJ4094"/>
  <c r="AI4094" s="1"/>
  <c r="V4095"/>
  <c r="X4095" s="1"/>
  <c r="Z4095" s="1"/>
  <c r="U4095"/>
  <c r="W4095" s="1"/>
  <c r="Y4095" s="1"/>
  <c r="AB4095" l="1"/>
  <c r="AD4095" s="1"/>
  <c r="AA4095"/>
  <c r="AC4095" s="1"/>
  <c r="AE4095" l="1"/>
  <c r="AF4095"/>
  <c r="AH4095" l="1"/>
  <c r="T4096"/>
  <c r="AG4096" l="1"/>
  <c r="S4097"/>
  <c r="R4098" s="1"/>
  <c r="U4096"/>
  <c r="W4096" s="1"/>
  <c r="Y4096" s="1"/>
  <c r="V4096"/>
  <c r="X4096" s="1"/>
  <c r="AB4096" s="1"/>
  <c r="AJ4095"/>
  <c r="AI4095" s="1"/>
  <c r="AA4096" l="1"/>
  <c r="AC4096" s="1"/>
  <c r="Z4096"/>
  <c r="AD4096" s="1"/>
  <c r="AF4096" l="1"/>
  <c r="AE4096"/>
  <c r="AH4096" l="1"/>
  <c r="T4097"/>
  <c r="AG4097" l="1"/>
  <c r="S4098"/>
  <c r="R4099" s="1"/>
  <c r="V4097"/>
  <c r="X4097" s="1"/>
  <c r="Z4097" s="1"/>
  <c r="U4097"/>
  <c r="W4097" s="1"/>
  <c r="AA4097" s="1"/>
  <c r="AJ4096"/>
  <c r="AI4096" s="1"/>
  <c r="AB4097" l="1"/>
  <c r="AD4097" s="1"/>
  <c r="Y4097"/>
  <c r="AC4097" s="1"/>
  <c r="AE4097" l="1"/>
  <c r="AF4097"/>
  <c r="AH4097" l="1"/>
  <c r="T4098"/>
  <c r="AG4098" l="1"/>
  <c r="S4099"/>
  <c r="R4100" s="1"/>
  <c r="U4098"/>
  <c r="W4098" s="1"/>
  <c r="Y4098" s="1"/>
  <c r="V4098"/>
  <c r="X4098" s="1"/>
  <c r="Z4098" s="1"/>
  <c r="AJ4097"/>
  <c r="AI4097" s="1"/>
  <c r="AB4098" l="1"/>
  <c r="AD4098" s="1"/>
  <c r="AA4098"/>
  <c r="AC4098" s="1"/>
  <c r="AF4098" l="1"/>
  <c r="AE4098"/>
  <c r="T4099" l="1"/>
  <c r="AH4098"/>
  <c r="AG4099" l="1"/>
  <c r="S4100"/>
  <c r="R4101" s="1"/>
  <c r="U4099"/>
  <c r="W4099" s="1"/>
  <c r="Y4099" s="1"/>
  <c r="V4099"/>
  <c r="X4099" s="1"/>
  <c r="Z4099" s="1"/>
  <c r="AJ4098"/>
  <c r="AI4098" s="1"/>
  <c r="AB4099" l="1"/>
  <c r="AD4099" s="1"/>
  <c r="AA4099"/>
  <c r="AC4099" s="1"/>
  <c r="AF4099" l="1"/>
  <c r="AE4099"/>
  <c r="AH4099" l="1"/>
  <c r="T4100"/>
  <c r="AG4100" l="1"/>
  <c r="S4101"/>
  <c r="R4102" s="1"/>
  <c r="U4100"/>
  <c r="W4100" s="1"/>
  <c r="Y4100" s="1"/>
  <c r="V4100"/>
  <c r="X4100" s="1"/>
  <c r="Z4100" s="1"/>
  <c r="AJ4099"/>
  <c r="AI4099" s="1"/>
  <c r="AB4100" l="1"/>
  <c r="AD4100" s="1"/>
  <c r="AA4100"/>
  <c r="AC4100" s="1"/>
  <c r="AF4100" l="1"/>
  <c r="AE4100"/>
  <c r="AH4100" l="1"/>
  <c r="T4101"/>
  <c r="AG4101" l="1"/>
  <c r="S4102"/>
  <c r="R4103" s="1"/>
  <c r="V4101"/>
  <c r="X4101" s="1"/>
  <c r="AB4101" s="1"/>
  <c r="U4101"/>
  <c r="W4101" s="1"/>
  <c r="Y4101" s="1"/>
  <c r="AJ4100"/>
  <c r="AI4100" s="1"/>
  <c r="AA4101" l="1"/>
  <c r="AC4101" s="1"/>
  <c r="Z4101"/>
  <c r="AD4101" l="1"/>
  <c r="AE4101" l="1"/>
  <c r="AF4101"/>
  <c r="AH4101" l="1"/>
  <c r="T4102"/>
  <c r="AG4102" l="1"/>
  <c r="S4103"/>
  <c r="R4104" s="1"/>
  <c r="U4102"/>
  <c r="W4102" s="1"/>
  <c r="Y4102" s="1"/>
  <c r="V4102"/>
  <c r="X4102" s="1"/>
  <c r="Z4102" s="1"/>
  <c r="AJ4101"/>
  <c r="AI4101" s="1"/>
  <c r="AB4102" l="1"/>
  <c r="AD4102" s="1"/>
  <c r="AA4102"/>
  <c r="AC4102" s="1"/>
  <c r="AF4102" l="1"/>
  <c r="AE4102"/>
  <c r="AH4102" l="1"/>
  <c r="T4103"/>
  <c r="AG4103" l="1"/>
  <c r="S4104"/>
  <c r="R4105" s="1"/>
  <c r="V4103"/>
  <c r="X4103" s="1"/>
  <c r="AB4103" s="1"/>
  <c r="U4103"/>
  <c r="W4103" s="1"/>
  <c r="Y4103" s="1"/>
  <c r="AJ4102"/>
  <c r="AI4102" s="1"/>
  <c r="AA4103" l="1"/>
  <c r="AC4103" s="1"/>
  <c r="Z4103"/>
  <c r="AD4103" s="1"/>
  <c r="AF4103" l="1"/>
  <c r="AE4103"/>
  <c r="T4104" l="1"/>
  <c r="AH4103"/>
  <c r="AG4104" l="1"/>
  <c r="S4105"/>
  <c r="R4106" s="1"/>
  <c r="AJ4103"/>
  <c r="AI4103" s="1"/>
  <c r="U4104"/>
  <c r="W4104" s="1"/>
  <c r="Y4104" s="1"/>
  <c r="V4104"/>
  <c r="X4104" s="1"/>
  <c r="Z4104" s="1"/>
  <c r="AB4104" l="1"/>
  <c r="AD4104" s="1"/>
  <c r="AA4104"/>
  <c r="AC4104" s="1"/>
  <c r="AF4104" l="1"/>
  <c r="AE4104"/>
  <c r="AH4104" l="1"/>
  <c r="T4105"/>
  <c r="AG4105" l="1"/>
  <c r="S4106"/>
  <c r="R4107" s="1"/>
  <c r="V4105"/>
  <c r="X4105" s="1"/>
  <c r="Z4105" s="1"/>
  <c r="U4105"/>
  <c r="W4105" s="1"/>
  <c r="Y4105" s="1"/>
  <c r="AJ4104"/>
  <c r="AI4104" s="1"/>
  <c r="AA4105" l="1"/>
  <c r="AC4105" s="1"/>
  <c r="AB4105"/>
  <c r="AD4105" s="1"/>
  <c r="AF4105" l="1"/>
  <c r="AE4105"/>
  <c r="AH4105" l="1"/>
  <c r="T4106"/>
  <c r="AG4106" l="1"/>
  <c r="S4107"/>
  <c r="R4108" s="1"/>
  <c r="U4106"/>
  <c r="W4106" s="1"/>
  <c r="Y4106" s="1"/>
  <c r="V4106"/>
  <c r="X4106" s="1"/>
  <c r="Z4106" s="1"/>
  <c r="AJ4105"/>
  <c r="AI4105" s="1"/>
  <c r="AB4106" l="1"/>
  <c r="AD4106" s="1"/>
  <c r="AA4106"/>
  <c r="AC4106" s="1"/>
  <c r="AE4106" l="1"/>
  <c r="AH4106" s="1"/>
  <c r="AJ4106" s="1"/>
  <c r="AF4106"/>
  <c r="T4107"/>
  <c r="AI4106" l="1"/>
  <c r="AG4107"/>
  <c r="S4108"/>
  <c r="R4109" s="1"/>
  <c r="V4107"/>
  <c r="X4107" s="1"/>
  <c r="AB4107" s="1"/>
  <c r="U4107"/>
  <c r="W4107" s="1"/>
  <c r="AA4107" s="1"/>
  <c r="Y4107" l="1"/>
  <c r="Z4107"/>
  <c r="AD4107" s="1"/>
  <c r="AC4107" l="1"/>
  <c r="AF4107" l="1"/>
  <c r="AE4107"/>
  <c r="AH4107" l="1"/>
  <c r="T4108"/>
  <c r="AG4108" l="1"/>
  <c r="S4109"/>
  <c r="R4110" s="1"/>
  <c r="U4108"/>
  <c r="W4108" s="1"/>
  <c r="Y4108" s="1"/>
  <c r="V4108"/>
  <c r="X4108" s="1"/>
  <c r="Z4108" s="1"/>
  <c r="AJ4107"/>
  <c r="AI4107" s="1"/>
  <c r="AB4108" l="1"/>
  <c r="AD4108" s="1"/>
  <c r="AA4108"/>
  <c r="AC4108" s="1"/>
  <c r="AF4108" l="1"/>
  <c r="AE4108"/>
  <c r="AH4108" l="1"/>
  <c r="T4109"/>
  <c r="AG4109" l="1"/>
  <c r="S4110"/>
  <c r="R4111" s="1"/>
  <c r="AJ4108"/>
  <c r="AI4108" s="1"/>
  <c r="U4109"/>
  <c r="W4109" s="1"/>
  <c r="Y4109" s="1"/>
  <c r="V4109"/>
  <c r="X4109" s="1"/>
  <c r="Z4109" s="1"/>
  <c r="AB4109" l="1"/>
  <c r="AD4109" s="1"/>
  <c r="AA4109"/>
  <c r="AC4109" s="1"/>
  <c r="AE4109" l="1"/>
  <c r="AF4109"/>
  <c r="T4110" l="1"/>
  <c r="AH4109"/>
  <c r="AG4110" l="1"/>
  <c r="S4111"/>
  <c r="R4112" s="1"/>
  <c r="U4110"/>
  <c r="W4110" s="1"/>
  <c r="Y4110" s="1"/>
  <c r="V4110"/>
  <c r="X4110" s="1"/>
  <c r="Z4110" s="1"/>
  <c r="AJ4109"/>
  <c r="AI4109" s="1"/>
  <c r="AB4110" l="1"/>
  <c r="AD4110" s="1"/>
  <c r="AA4110"/>
  <c r="AC4110" s="1"/>
  <c r="AF4110" l="1"/>
  <c r="AE4110"/>
  <c r="AH4110" l="1"/>
  <c r="T4111"/>
  <c r="AG4111" l="1"/>
  <c r="S4112"/>
  <c r="R4113" s="1"/>
  <c r="V4111"/>
  <c r="X4111" s="1"/>
  <c r="AB4111" s="1"/>
  <c r="U4111"/>
  <c r="W4111" s="1"/>
  <c r="Y4111" s="1"/>
  <c r="AJ4110"/>
  <c r="AI4110" s="1"/>
  <c r="AA4111" l="1"/>
  <c r="AC4111" s="1"/>
  <c r="Z4111"/>
  <c r="AD4111" s="1"/>
  <c r="AF4111" l="1"/>
  <c r="AE4111"/>
  <c r="T4112" l="1"/>
  <c r="AH4111"/>
  <c r="AG4112" l="1"/>
  <c r="S4113"/>
  <c r="R4114" s="1"/>
  <c r="AJ4111"/>
  <c r="AI4111" s="1"/>
  <c r="V4112"/>
  <c r="X4112" s="1"/>
  <c r="Z4112" s="1"/>
  <c r="U4112"/>
  <c r="W4112" s="1"/>
  <c r="Y4112" s="1"/>
  <c r="AB4112" l="1"/>
  <c r="AD4112" s="1"/>
  <c r="AA4112"/>
  <c r="AC4112" s="1"/>
  <c r="AE4112" l="1"/>
  <c r="AF4112"/>
  <c r="AH4112" l="1"/>
  <c r="T4113"/>
  <c r="AG4113" l="1"/>
  <c r="S4114"/>
  <c r="R4115" s="1"/>
  <c r="AJ4112"/>
  <c r="AI4112" s="1"/>
  <c r="U4113"/>
  <c r="W4113" s="1"/>
  <c r="AA4113" s="1"/>
  <c r="V4113"/>
  <c r="X4113" s="1"/>
  <c r="Z4113" s="1"/>
  <c r="AB4113" l="1"/>
  <c r="AD4113" s="1"/>
  <c r="Y4113"/>
  <c r="AC4113" s="1"/>
  <c r="AF4113" l="1"/>
  <c r="AE4113"/>
  <c r="AH4113" l="1"/>
  <c r="T4114"/>
  <c r="AG4114" l="1"/>
  <c r="S4115"/>
  <c r="R4116" s="1"/>
  <c r="U4114"/>
  <c r="W4114" s="1"/>
  <c r="Y4114" s="1"/>
  <c r="V4114"/>
  <c r="X4114" s="1"/>
  <c r="Z4114" s="1"/>
  <c r="AJ4113"/>
  <c r="AI4113" s="1"/>
  <c r="AB4114" l="1"/>
  <c r="AD4114" s="1"/>
  <c r="AA4114"/>
  <c r="AC4114" s="1"/>
  <c r="AE4114" l="1"/>
  <c r="AF4114"/>
  <c r="AH4114" l="1"/>
  <c r="T4115"/>
  <c r="AG4115" l="1"/>
  <c r="S4116"/>
  <c r="R4117" s="1"/>
  <c r="AJ4114"/>
  <c r="AI4114" s="1"/>
  <c r="U4115"/>
  <c r="W4115" s="1"/>
  <c r="AA4115" s="1"/>
  <c r="V4115"/>
  <c r="X4115" s="1"/>
  <c r="Z4115" s="1"/>
  <c r="AB4115" l="1"/>
  <c r="AD4115" s="1"/>
  <c r="Y4115"/>
  <c r="AC4115" s="1"/>
  <c r="AF4115" l="1"/>
  <c r="AE4115"/>
  <c r="AH4115" l="1"/>
  <c r="T4116"/>
  <c r="AG4116" l="1"/>
  <c r="S4117"/>
  <c r="R4118" s="1"/>
  <c r="V4116"/>
  <c r="X4116" s="1"/>
  <c r="Z4116" s="1"/>
  <c r="U4116"/>
  <c r="W4116" s="1"/>
  <c r="AA4116" s="1"/>
  <c r="AJ4115"/>
  <c r="AI4115" s="1"/>
  <c r="AB4116" l="1"/>
  <c r="AD4116" s="1"/>
  <c r="Y4116"/>
  <c r="AC4116" s="1"/>
  <c r="AE4116" l="1"/>
  <c r="T4117" s="1"/>
  <c r="AF4116"/>
  <c r="AG4117" l="1"/>
  <c r="S4118"/>
  <c r="R4119" s="1"/>
  <c r="AH4116"/>
  <c r="V4117"/>
  <c r="X4117" s="1"/>
  <c r="AB4117" s="1"/>
  <c r="U4117"/>
  <c r="W4117" s="1"/>
  <c r="Y4117" s="1"/>
  <c r="AA4117" l="1"/>
  <c r="AC4117" s="1"/>
  <c r="AJ4116"/>
  <c r="AI4116" s="1"/>
  <c r="Z4117"/>
  <c r="AD4117" s="1"/>
  <c r="AF4117" l="1"/>
  <c r="AE4117"/>
  <c r="AH4117" l="1"/>
  <c r="T4118"/>
  <c r="AG4118" l="1"/>
  <c r="S4119"/>
  <c r="R4120" s="1"/>
  <c r="U4118"/>
  <c r="W4118" s="1"/>
  <c r="Y4118" s="1"/>
  <c r="V4118"/>
  <c r="X4118" s="1"/>
  <c r="AB4118" s="1"/>
  <c r="AJ4117"/>
  <c r="AI4117" s="1"/>
  <c r="AA4118" l="1"/>
  <c r="AC4118" s="1"/>
  <c r="Z4118"/>
  <c r="AD4118" l="1"/>
  <c r="AE4118" l="1"/>
  <c r="AF4118"/>
  <c r="AH4118" l="1"/>
  <c r="T4119"/>
  <c r="AG4119" l="1"/>
  <c r="S4120"/>
  <c r="R4121" s="1"/>
  <c r="V4119"/>
  <c r="X4119" s="1"/>
  <c r="Z4119" s="1"/>
  <c r="U4119"/>
  <c r="W4119" s="1"/>
  <c r="Y4119" s="1"/>
  <c r="AJ4118"/>
  <c r="AI4118" s="1"/>
  <c r="AB4119" l="1"/>
  <c r="AD4119" s="1"/>
  <c r="AA4119"/>
  <c r="AC4119" s="1"/>
  <c r="AF4119" l="1"/>
  <c r="AE4119"/>
  <c r="AH4119" l="1"/>
  <c r="T4120"/>
  <c r="AG4120" l="1"/>
  <c r="S4121"/>
  <c r="R4122" s="1"/>
  <c r="U4120"/>
  <c r="W4120" s="1"/>
  <c r="AA4120" s="1"/>
  <c r="V4120"/>
  <c r="X4120" s="1"/>
  <c r="AB4120" s="1"/>
  <c r="AJ4119"/>
  <c r="AI4119" s="1"/>
  <c r="Y4120" l="1"/>
  <c r="AC4120" s="1"/>
  <c r="Z4120"/>
  <c r="AD4120" s="1"/>
  <c r="AF4120" l="1"/>
  <c r="AE4120"/>
  <c r="AH4120" l="1"/>
  <c r="T4121"/>
  <c r="AG4121" l="1"/>
  <c r="S4122"/>
  <c r="R4123" s="1"/>
  <c r="AJ4120"/>
  <c r="AI4120" s="1"/>
  <c r="U4121"/>
  <c r="W4121" s="1"/>
  <c r="Y4121" s="1"/>
  <c r="V4121"/>
  <c r="X4121" s="1"/>
  <c r="Z4121" s="1"/>
  <c r="AB4121" l="1"/>
  <c r="AD4121" s="1"/>
  <c r="AA4121"/>
  <c r="AC4121" s="1"/>
  <c r="AE4121" l="1"/>
  <c r="AF4121"/>
  <c r="AH4121" l="1"/>
  <c r="T4122"/>
  <c r="AG4122" l="1"/>
  <c r="S4123"/>
  <c r="R4124" s="1"/>
  <c r="U4122"/>
  <c r="W4122" s="1"/>
  <c r="AA4122" s="1"/>
  <c r="V4122"/>
  <c r="X4122" s="1"/>
  <c r="AB4122" s="1"/>
  <c r="AJ4121"/>
  <c r="AI4121" s="1"/>
  <c r="Z4122" l="1"/>
  <c r="AD4122" s="1"/>
  <c r="Y4122"/>
  <c r="AC4122" l="1"/>
  <c r="AF4122" l="1"/>
  <c r="AE4122"/>
  <c r="AH4122" l="1"/>
  <c r="T4123"/>
  <c r="AG4123" l="1"/>
  <c r="S4124"/>
  <c r="R4125" s="1"/>
  <c r="V4123"/>
  <c r="X4123" s="1"/>
  <c r="Z4123" s="1"/>
  <c r="U4123"/>
  <c r="W4123" s="1"/>
  <c r="Y4123" s="1"/>
  <c r="AJ4122"/>
  <c r="AI4122" s="1"/>
  <c r="AB4123" l="1"/>
  <c r="AD4123" s="1"/>
  <c r="AA4123"/>
  <c r="AC4123" s="1"/>
  <c r="AF4123" l="1"/>
  <c r="AE4123"/>
  <c r="AH4123" l="1"/>
  <c r="T4124"/>
  <c r="AG4124" l="1"/>
  <c r="S4125"/>
  <c r="R4126" s="1"/>
  <c r="AJ4123"/>
  <c r="AI4123" s="1"/>
  <c r="U4124"/>
  <c r="W4124" s="1"/>
  <c r="Y4124" s="1"/>
  <c r="V4124"/>
  <c r="X4124" s="1"/>
  <c r="Z4124" s="1"/>
  <c r="AB4124" l="1"/>
  <c r="AD4124" s="1"/>
  <c r="AA4124"/>
  <c r="AC4124" s="1"/>
  <c r="AF4124" l="1"/>
  <c r="AE4124"/>
  <c r="T4125" l="1"/>
  <c r="AH4124"/>
  <c r="AG4125" l="1"/>
  <c r="S4126"/>
  <c r="R4127" s="1"/>
  <c r="AJ4124"/>
  <c r="AI4124" s="1"/>
  <c r="U4125"/>
  <c r="W4125" s="1"/>
  <c r="AA4125" s="1"/>
  <c r="V4125"/>
  <c r="X4125" s="1"/>
  <c r="Z4125" s="1"/>
  <c r="AB4125" l="1"/>
  <c r="AD4125" s="1"/>
  <c r="Y4125"/>
  <c r="AC4125" s="1"/>
  <c r="AF4125" l="1"/>
  <c r="AE4125"/>
  <c r="AH4125" l="1"/>
  <c r="T4126"/>
  <c r="AG4126" l="1"/>
  <c r="S4127"/>
  <c r="R4128" s="1"/>
  <c r="U4126"/>
  <c r="W4126" s="1"/>
  <c r="AA4126" s="1"/>
  <c r="V4126"/>
  <c r="X4126" s="1"/>
  <c r="Z4126" s="1"/>
  <c r="AJ4125"/>
  <c r="AI4125" s="1"/>
  <c r="AB4126" l="1"/>
  <c r="AD4126" s="1"/>
  <c r="Y4126"/>
  <c r="AC4126" s="1"/>
  <c r="AE4126" l="1"/>
  <c r="AH4126" s="1"/>
  <c r="AF4126"/>
  <c r="T4127" l="1"/>
  <c r="AJ4126"/>
  <c r="AI4126" s="1"/>
  <c r="AG4127" l="1"/>
  <c r="S4128"/>
  <c r="R4129" s="1"/>
  <c r="U4127"/>
  <c r="W4127" s="1"/>
  <c r="Y4127" s="1"/>
  <c r="V4127"/>
  <c r="X4127" s="1"/>
  <c r="Z4127" s="1"/>
  <c r="AB4127" l="1"/>
  <c r="AD4127" s="1"/>
  <c r="AA4127"/>
  <c r="AC4127" s="1"/>
  <c r="AE4127" l="1"/>
  <c r="T4128" s="1"/>
  <c r="AF4127"/>
  <c r="AG4128" l="1"/>
  <c r="S4129"/>
  <c r="R4130" s="1"/>
  <c r="AH4127"/>
  <c r="V4128"/>
  <c r="X4128" s="1"/>
  <c r="Z4128" s="1"/>
  <c r="U4128"/>
  <c r="W4128" s="1"/>
  <c r="Y4128" s="1"/>
  <c r="AB4128" l="1"/>
  <c r="AD4128" s="1"/>
  <c r="AA4128"/>
  <c r="AC4128" s="1"/>
  <c r="AJ4127"/>
  <c r="AI4127" s="1"/>
  <c r="AE4128" l="1"/>
  <c r="AH4128"/>
  <c r="T4129"/>
  <c r="AF4128"/>
  <c r="AG4129" l="1"/>
  <c r="S4130"/>
  <c r="R4131" s="1"/>
  <c r="AJ4128"/>
  <c r="AI4128" s="1"/>
  <c r="V4129"/>
  <c r="X4129" s="1"/>
  <c r="AB4129" s="1"/>
  <c r="U4129"/>
  <c r="W4129" s="1"/>
  <c r="Y4129" s="1"/>
  <c r="AA4129" l="1"/>
  <c r="AC4129" s="1"/>
  <c r="Z4129"/>
  <c r="AD4129" s="1"/>
  <c r="AE4129" l="1"/>
  <c r="AF4129"/>
  <c r="AH4129" l="1"/>
  <c r="T4130"/>
  <c r="AG4130" l="1"/>
  <c r="S4131"/>
  <c r="R4132" s="1"/>
  <c r="V4130"/>
  <c r="X4130" s="1"/>
  <c r="AB4130" s="1"/>
  <c r="U4130"/>
  <c r="W4130" s="1"/>
  <c r="AA4130" s="1"/>
  <c r="AJ4129"/>
  <c r="AI4129" s="1"/>
  <c r="Y4130" l="1"/>
  <c r="AC4130" s="1"/>
  <c r="Z4130"/>
  <c r="AD4130" s="1"/>
  <c r="AE4130" l="1"/>
  <c r="AF4130"/>
  <c r="AH4130" l="1"/>
  <c r="T4131"/>
  <c r="AG4131" l="1"/>
  <c r="S4132"/>
  <c r="R4133" s="1"/>
  <c r="U4131"/>
  <c r="W4131" s="1"/>
  <c r="AA4131" s="1"/>
  <c r="V4131"/>
  <c r="X4131" s="1"/>
  <c r="Z4131" s="1"/>
  <c r="AJ4130"/>
  <c r="AI4130" s="1"/>
  <c r="AB4131" l="1"/>
  <c r="AD4131" s="1"/>
  <c r="Y4131"/>
  <c r="AC4131" s="1"/>
  <c r="AF4131" l="1"/>
  <c r="AE4131"/>
  <c r="AH4131" l="1"/>
  <c r="T4132"/>
  <c r="AG4132" l="1"/>
  <c r="S4133"/>
  <c r="R4134" s="1"/>
  <c r="U4132"/>
  <c r="W4132" s="1"/>
  <c r="Y4132" s="1"/>
  <c r="V4132"/>
  <c r="X4132" s="1"/>
  <c r="AB4132" s="1"/>
  <c r="AJ4131"/>
  <c r="AI4131" s="1"/>
  <c r="AA4132" l="1"/>
  <c r="AC4132" s="1"/>
  <c r="Z4132"/>
  <c r="AD4132" s="1"/>
  <c r="AF4132" l="1"/>
  <c r="AE4132"/>
  <c r="AH4132" l="1"/>
  <c r="T4133"/>
  <c r="AG4133" l="1"/>
  <c r="S4134"/>
  <c r="R4135" s="1"/>
  <c r="V4133"/>
  <c r="X4133" s="1"/>
  <c r="Z4133" s="1"/>
  <c r="U4133"/>
  <c r="W4133" s="1"/>
  <c r="Y4133" s="1"/>
  <c r="AJ4132"/>
  <c r="AI4132" s="1"/>
  <c r="AB4133" l="1"/>
  <c r="AD4133" s="1"/>
  <c r="AA4133"/>
  <c r="AC4133" s="1"/>
  <c r="AF4133" l="1"/>
  <c r="AE4133"/>
  <c r="T4134" l="1"/>
  <c r="AH4133"/>
  <c r="AG4134" l="1"/>
  <c r="S4135"/>
  <c r="R4136" s="1"/>
  <c r="AJ4133"/>
  <c r="AI4133" s="1"/>
  <c r="V4134"/>
  <c r="X4134" s="1"/>
  <c r="AB4134" s="1"/>
  <c r="U4134"/>
  <c r="W4134" s="1"/>
  <c r="AA4134" s="1"/>
  <c r="Z4134" l="1"/>
  <c r="Y4134"/>
  <c r="AC4134" s="1"/>
  <c r="AD4134" l="1"/>
  <c r="AE4134" l="1"/>
  <c r="AF4134"/>
  <c r="AH4134" l="1"/>
  <c r="T4135"/>
  <c r="AG4135" l="1"/>
  <c r="S4136"/>
  <c r="R4137" s="1"/>
  <c r="AJ4134"/>
  <c r="AI4134" s="1"/>
  <c r="V4135"/>
  <c r="X4135" s="1"/>
  <c r="AB4135" s="1"/>
  <c r="U4135"/>
  <c r="W4135" s="1"/>
  <c r="AA4135" s="1"/>
  <c r="Z4135" l="1"/>
  <c r="Y4135"/>
  <c r="AC4135" s="1"/>
  <c r="AD4135" l="1"/>
  <c r="AF4135" l="1"/>
  <c r="AE4135"/>
  <c r="AH4135" l="1"/>
  <c r="T4136"/>
  <c r="AG4136" l="1"/>
  <c r="S4137"/>
  <c r="R4138" s="1"/>
  <c r="AJ4135"/>
  <c r="AI4135" s="1"/>
  <c r="V4136"/>
  <c r="X4136" s="1"/>
  <c r="AB4136" s="1"/>
  <c r="U4136"/>
  <c r="W4136" s="1"/>
  <c r="AA4136" s="1"/>
  <c r="Y4136" l="1"/>
  <c r="AC4136" s="1"/>
  <c r="Z4136"/>
  <c r="AD4136" l="1"/>
  <c r="AF4136" l="1"/>
  <c r="AE4136"/>
  <c r="AH4136" l="1"/>
  <c r="T4137"/>
  <c r="AG4137" l="1"/>
  <c r="S4138"/>
  <c r="R4139" s="1"/>
  <c r="AJ4136"/>
  <c r="AI4136" s="1"/>
  <c r="V4137"/>
  <c r="X4137" s="1"/>
  <c r="AB4137" s="1"/>
  <c r="U4137"/>
  <c r="W4137" s="1"/>
  <c r="Y4137" s="1"/>
  <c r="AA4137" l="1"/>
  <c r="AC4137" s="1"/>
  <c r="Z4137"/>
  <c r="AD4137" s="1"/>
  <c r="AF4137" l="1"/>
  <c r="AE4137"/>
  <c r="AH4137" l="1"/>
  <c r="T4138"/>
  <c r="AG4138" l="1"/>
  <c r="S4139"/>
  <c r="R4140" s="1"/>
  <c r="AJ4137"/>
  <c r="AI4137" s="1"/>
  <c r="U4138"/>
  <c r="W4138" s="1"/>
  <c r="AA4138" s="1"/>
  <c r="V4138"/>
  <c r="X4138" s="1"/>
  <c r="AB4138" s="1"/>
  <c r="Y4138" l="1"/>
  <c r="AC4138" s="1"/>
  <c r="Z4138"/>
  <c r="AD4138" s="1"/>
  <c r="AF4138" l="1"/>
  <c r="AE4138"/>
  <c r="AH4138" l="1"/>
  <c r="T4139"/>
  <c r="AG4139" l="1"/>
  <c r="S4140"/>
  <c r="R4141" s="1"/>
  <c r="AJ4138"/>
  <c r="AI4138" s="1"/>
  <c r="V4139"/>
  <c r="X4139" s="1"/>
  <c r="AB4139" s="1"/>
  <c r="U4139"/>
  <c r="W4139" s="1"/>
  <c r="AA4139" s="1"/>
  <c r="Z4139" l="1"/>
  <c r="Y4139"/>
  <c r="AC4139" s="1"/>
  <c r="AD4139" l="1"/>
  <c r="AE4139" s="1"/>
  <c r="AH4139" l="1"/>
  <c r="T4140"/>
  <c r="AF4139"/>
  <c r="AG4140" l="1"/>
  <c r="S4141"/>
  <c r="R4142" s="1"/>
  <c r="AJ4139"/>
  <c r="AI4139" s="1"/>
  <c r="V4140"/>
  <c r="X4140" s="1"/>
  <c r="AB4140" s="1"/>
  <c r="U4140"/>
  <c r="W4140" s="1"/>
  <c r="AA4140" s="1"/>
  <c r="Z4140" l="1"/>
  <c r="AD4140" s="1"/>
  <c r="Y4140"/>
  <c r="AC4140" l="1"/>
  <c r="AE4140" l="1"/>
  <c r="AF4140"/>
  <c r="AH4140" l="1"/>
  <c r="T4141"/>
  <c r="AG4141" l="1"/>
  <c r="S4142"/>
  <c r="R4143" s="1"/>
  <c r="AJ4140"/>
  <c r="AI4140" s="1"/>
  <c r="V4141"/>
  <c r="X4141" s="1"/>
  <c r="AB4141" s="1"/>
  <c r="U4141"/>
  <c r="W4141" s="1"/>
  <c r="AA4141" s="1"/>
  <c r="Y4141" l="1"/>
  <c r="AC4141" s="1"/>
  <c r="Z4141"/>
  <c r="AD4141" l="1"/>
  <c r="AE4141" l="1"/>
  <c r="AF4141"/>
  <c r="AH4141" l="1"/>
  <c r="T4142"/>
  <c r="AG4142" l="1"/>
  <c r="S4143"/>
  <c r="R4144" s="1"/>
  <c r="AJ4141"/>
  <c r="AI4141" s="1"/>
  <c r="V4142"/>
  <c r="X4142" s="1"/>
  <c r="AB4142" s="1"/>
  <c r="U4142"/>
  <c r="W4142" s="1"/>
  <c r="AA4142" s="1"/>
  <c r="Z4142" l="1"/>
  <c r="AD4142" s="1"/>
  <c r="Y4142"/>
  <c r="AC4142" l="1"/>
  <c r="AF4142" l="1"/>
  <c r="AE4142"/>
  <c r="AH4142" l="1"/>
  <c r="T4143"/>
  <c r="AG4143" l="1"/>
  <c r="S4144"/>
  <c r="R4145" s="1"/>
  <c r="AJ4142"/>
  <c r="AI4142" s="1"/>
  <c r="U4143"/>
  <c r="W4143" s="1"/>
  <c r="AA4143" s="1"/>
  <c r="V4143"/>
  <c r="X4143" s="1"/>
  <c r="AB4143" s="1"/>
  <c r="Y4143" l="1"/>
  <c r="AC4143" s="1"/>
  <c r="Z4143"/>
  <c r="AD4143" s="1"/>
  <c r="AE4143" l="1"/>
  <c r="AF4143"/>
  <c r="AH4143" l="1"/>
  <c r="T4144"/>
  <c r="AG4144" l="1"/>
  <c r="S4145"/>
  <c r="R4146" s="1"/>
  <c r="AJ4143"/>
  <c r="AI4143" s="1"/>
  <c r="U4144"/>
  <c r="W4144" s="1"/>
  <c r="Y4144" s="1"/>
  <c r="V4144"/>
  <c r="X4144" s="1"/>
  <c r="AB4144" s="1"/>
  <c r="AA4144" l="1"/>
  <c r="AC4144" s="1"/>
  <c r="Z4144"/>
  <c r="AD4144" s="1"/>
  <c r="AF4144" l="1"/>
  <c r="AE4144"/>
  <c r="AH4144" l="1"/>
  <c r="T4145"/>
  <c r="AG4145" l="1"/>
  <c r="S4146"/>
  <c r="R4147" s="1"/>
  <c r="AJ4144"/>
  <c r="AI4144" s="1"/>
  <c r="U4145"/>
  <c r="W4145" s="1"/>
  <c r="Y4145" s="1"/>
  <c r="V4145"/>
  <c r="X4145" s="1"/>
  <c r="AB4145" s="1"/>
  <c r="AA4145" l="1"/>
  <c r="AC4145" s="1"/>
  <c r="Z4145"/>
  <c r="AD4145" s="1"/>
  <c r="AE4145" l="1"/>
  <c r="AF4145"/>
  <c r="AH4145" l="1"/>
  <c r="T4146"/>
  <c r="AG4146" l="1"/>
  <c r="S4147"/>
  <c r="R4148" s="1"/>
  <c r="AJ4145"/>
  <c r="AI4145" s="1"/>
  <c r="U4146"/>
  <c r="W4146" s="1"/>
  <c r="Y4146" s="1"/>
  <c r="V4146"/>
  <c r="X4146" s="1"/>
  <c r="AB4146" s="1"/>
  <c r="AA4146" l="1"/>
  <c r="AC4146" s="1"/>
  <c r="Z4146"/>
  <c r="AD4146" s="1"/>
  <c r="AE4146" l="1"/>
  <c r="AF4146"/>
  <c r="AH4146" l="1"/>
  <c r="T4147"/>
  <c r="AG4147" l="1"/>
  <c r="S4148"/>
  <c r="R4149" s="1"/>
  <c r="AJ4146"/>
  <c r="AI4146" s="1"/>
  <c r="V4147"/>
  <c r="X4147" s="1"/>
  <c r="Z4147" s="1"/>
  <c r="U4147"/>
  <c r="W4147" s="1"/>
  <c r="AA4147" s="1"/>
  <c r="AB4147" l="1"/>
  <c r="AD4147" s="1"/>
  <c r="Y4147"/>
  <c r="AC4147" s="1"/>
  <c r="AF4147" l="1"/>
  <c r="AE4147"/>
  <c r="AH4147" l="1"/>
  <c r="T4148"/>
  <c r="AG4148" l="1"/>
  <c r="S4149"/>
  <c r="R4150" s="1"/>
  <c r="AJ4147"/>
  <c r="AI4147" s="1"/>
  <c r="U4148"/>
  <c r="W4148" s="1"/>
  <c r="AA4148" s="1"/>
  <c r="V4148"/>
  <c r="X4148" s="1"/>
  <c r="AB4148" s="1"/>
  <c r="Y4148" l="1"/>
  <c r="AC4148" s="1"/>
  <c r="Z4148"/>
  <c r="AD4148" s="1"/>
  <c r="AF4148" l="1"/>
  <c r="AE4148"/>
  <c r="AH4148" l="1"/>
  <c r="T4149"/>
  <c r="AG4149" l="1"/>
  <c r="S4150"/>
  <c r="R4151" s="1"/>
  <c r="AJ4148"/>
  <c r="AI4148" s="1"/>
  <c r="V4149"/>
  <c r="X4149" s="1"/>
  <c r="AB4149" s="1"/>
  <c r="U4149"/>
  <c r="W4149" s="1"/>
  <c r="AA4149" s="1"/>
  <c r="Z4149" l="1"/>
  <c r="AD4149" s="1"/>
  <c r="Y4149"/>
  <c r="AC4149" s="1"/>
  <c r="AF4149" l="1"/>
  <c r="AE4149"/>
  <c r="AH4149" l="1"/>
  <c r="T4150"/>
  <c r="AG4150" l="1"/>
  <c r="S4151"/>
  <c r="R4152" s="1"/>
  <c r="AJ4149"/>
  <c r="AI4149" s="1"/>
  <c r="U4150"/>
  <c r="W4150" s="1"/>
  <c r="AA4150" s="1"/>
  <c r="V4150"/>
  <c r="X4150" s="1"/>
  <c r="AB4150" s="1"/>
  <c r="Y4150" l="1"/>
  <c r="AC4150" s="1"/>
  <c r="Z4150"/>
  <c r="AD4150" s="1"/>
  <c r="AE4150" l="1"/>
  <c r="T4151" s="1"/>
  <c r="AF4150"/>
  <c r="AG4151" l="1"/>
  <c r="S4152"/>
  <c r="R4153" s="1"/>
  <c r="AH4150"/>
  <c r="V4151"/>
  <c r="X4151" s="1"/>
  <c r="Z4151" s="1"/>
  <c r="U4151"/>
  <c r="W4151" s="1"/>
  <c r="AA4151" s="1"/>
  <c r="AB4151" l="1"/>
  <c r="AD4151" s="1"/>
  <c r="AJ4150"/>
  <c r="AI4150" s="1"/>
  <c r="Y4151"/>
  <c r="AC4151" s="1"/>
  <c r="AF4151" l="1"/>
  <c r="AE4151"/>
  <c r="AH4151" l="1"/>
  <c r="T4152"/>
  <c r="AG4152" l="1"/>
  <c r="S4153"/>
  <c r="R4154" s="1"/>
  <c r="U4152"/>
  <c r="W4152" s="1"/>
  <c r="Y4152" s="1"/>
  <c r="V4152"/>
  <c r="X4152" s="1"/>
  <c r="AB4152" s="1"/>
  <c r="AJ4151"/>
  <c r="AI4151" s="1"/>
  <c r="AA4152" l="1"/>
  <c r="AC4152" s="1"/>
  <c r="Z4152"/>
  <c r="AD4152" s="1"/>
  <c r="AF4152" l="1"/>
  <c r="AE4152"/>
  <c r="AH4152" l="1"/>
  <c r="T4153"/>
  <c r="AG4153" l="1"/>
  <c r="S4154"/>
  <c r="R4155" s="1"/>
  <c r="V4153"/>
  <c r="X4153" s="1"/>
  <c r="AB4153" s="1"/>
  <c r="U4153"/>
  <c r="W4153" s="1"/>
  <c r="Y4153" s="1"/>
  <c r="AJ4152"/>
  <c r="AI4152" s="1"/>
  <c r="AA4153" l="1"/>
  <c r="AC4153" s="1"/>
  <c r="Z4153"/>
  <c r="AD4153" s="1"/>
  <c r="AE4153" l="1"/>
  <c r="AF4153"/>
  <c r="AH4153" l="1"/>
  <c r="T4154"/>
  <c r="AG4154" l="1"/>
  <c r="S4155"/>
  <c r="R4156" s="1"/>
  <c r="AJ4153"/>
  <c r="AI4153" s="1"/>
  <c r="U4154"/>
  <c r="W4154" s="1"/>
  <c r="AA4154" s="1"/>
  <c r="V4154"/>
  <c r="X4154" s="1"/>
  <c r="AB4154" s="1"/>
  <c r="Y4154" l="1"/>
  <c r="AC4154" s="1"/>
  <c r="Z4154"/>
  <c r="AD4154" s="1"/>
  <c r="AE4154" l="1"/>
  <c r="AF4154"/>
  <c r="AH4154" l="1"/>
  <c r="T4155"/>
  <c r="AG4155" l="1"/>
  <c r="S4156"/>
  <c r="R4157" s="1"/>
  <c r="AJ4154"/>
  <c r="AI4154" s="1"/>
  <c r="V4155"/>
  <c r="X4155" s="1"/>
  <c r="Z4155" s="1"/>
  <c r="U4155"/>
  <c r="W4155" s="1"/>
  <c r="AA4155" s="1"/>
  <c r="AB4155" l="1"/>
  <c r="AD4155" s="1"/>
  <c r="Y4155"/>
  <c r="AC4155" s="1"/>
  <c r="AE4155" l="1"/>
  <c r="AF4155"/>
  <c r="AH4155" l="1"/>
  <c r="T4156"/>
  <c r="AG4156" l="1"/>
  <c r="S4157"/>
  <c r="R4158" s="1"/>
  <c r="AJ4155"/>
  <c r="AI4155" s="1"/>
  <c r="V4156"/>
  <c r="X4156" s="1"/>
  <c r="AB4156" s="1"/>
  <c r="U4156"/>
  <c r="W4156" s="1"/>
  <c r="AA4156" s="1"/>
  <c r="Z4156" l="1"/>
  <c r="AD4156" s="1"/>
  <c r="Y4156"/>
  <c r="AC4156" s="1"/>
  <c r="AF4156" l="1"/>
  <c r="AE4156"/>
  <c r="AH4156" l="1"/>
  <c r="T4157"/>
  <c r="AG4157" l="1"/>
  <c r="S4158"/>
  <c r="R4159" s="1"/>
  <c r="U4157"/>
  <c r="W4157" s="1"/>
  <c r="AA4157" s="1"/>
  <c r="V4157"/>
  <c r="X4157" s="1"/>
  <c r="AB4157" s="1"/>
  <c r="AJ4156"/>
  <c r="AI4156" s="1"/>
  <c r="Z4157" l="1"/>
  <c r="Y4157"/>
  <c r="AD4157" l="1"/>
  <c r="AC4157"/>
  <c r="AF4157" l="1"/>
  <c r="AE4157"/>
  <c r="AH4157" l="1"/>
  <c r="T4158"/>
  <c r="AG4158" l="1"/>
  <c r="S4159"/>
  <c r="R4160" s="1"/>
  <c r="AJ4157"/>
  <c r="AI4157" s="1"/>
  <c r="U4158"/>
  <c r="W4158" s="1"/>
  <c r="AA4158" s="1"/>
  <c r="V4158"/>
  <c r="X4158" s="1"/>
  <c r="AB4158" s="1"/>
  <c r="Y4158" l="1"/>
  <c r="AC4158" s="1"/>
  <c r="Z4158"/>
  <c r="AD4158" s="1"/>
  <c r="AF4158" l="1"/>
  <c r="AE4158"/>
  <c r="T4159" s="1"/>
  <c r="AG4159" l="1"/>
  <c r="S4160"/>
  <c r="R4161" s="1"/>
  <c r="AH4158"/>
  <c r="V4159"/>
  <c r="X4159" s="1"/>
  <c r="Z4159" s="1"/>
  <c r="U4159"/>
  <c r="W4159" s="1"/>
  <c r="AA4159" s="1"/>
  <c r="AB4159" l="1"/>
  <c r="AD4159" s="1"/>
  <c r="AJ4158"/>
  <c r="AI4158" s="1"/>
  <c r="Y4159"/>
  <c r="AC4159" l="1"/>
  <c r="AE4159" l="1"/>
  <c r="AF4159"/>
  <c r="AH4159" l="1"/>
  <c r="T4160"/>
  <c r="AG4160" l="1"/>
  <c r="S4161"/>
  <c r="R4162" s="1"/>
  <c r="AJ4159"/>
  <c r="AI4159" s="1"/>
  <c r="V4160"/>
  <c r="X4160" s="1"/>
  <c r="AB4160" s="1"/>
  <c r="U4160"/>
  <c r="W4160" s="1"/>
  <c r="AA4160" s="1"/>
  <c r="Y4160" l="1"/>
  <c r="AC4160" s="1"/>
  <c r="Z4160"/>
  <c r="AD4160" s="1"/>
  <c r="AF4160" l="1"/>
  <c r="AE4160"/>
  <c r="AH4160" l="1"/>
  <c r="T4161"/>
  <c r="AG4161" l="1"/>
  <c r="S4162"/>
  <c r="R4163" s="1"/>
  <c r="AJ4160"/>
  <c r="AI4160" s="1"/>
  <c r="U4161"/>
  <c r="W4161" s="1"/>
  <c r="Y4161" s="1"/>
  <c r="V4161"/>
  <c r="X4161" s="1"/>
  <c r="AB4161" s="1"/>
  <c r="AA4161" l="1"/>
  <c r="AC4161" s="1"/>
  <c r="Z4161"/>
  <c r="AD4161" l="1"/>
  <c r="AF4161" s="1"/>
  <c r="AE4161" l="1"/>
  <c r="AH4161" l="1"/>
  <c r="T4162"/>
  <c r="AG4162" l="1"/>
  <c r="S4163"/>
  <c r="R4164" s="1"/>
  <c r="AJ4161"/>
  <c r="AI4161" s="1"/>
  <c r="V4162"/>
  <c r="X4162" s="1"/>
  <c r="Z4162" s="1"/>
  <c r="U4162"/>
  <c r="W4162" s="1"/>
  <c r="AA4162" s="1"/>
  <c r="AB4162" l="1"/>
  <c r="AD4162" s="1"/>
  <c r="Y4162"/>
  <c r="AC4162" s="1"/>
  <c r="AF4162" l="1"/>
  <c r="AE4162"/>
  <c r="AH4162" l="1"/>
  <c r="T4163"/>
  <c r="AG4163" l="1"/>
  <c r="S4164"/>
  <c r="R4165" s="1"/>
  <c r="AJ4162"/>
  <c r="AI4162" s="1"/>
  <c r="V4163"/>
  <c r="X4163" s="1"/>
  <c r="Z4163" s="1"/>
  <c r="U4163"/>
  <c r="W4163" s="1"/>
  <c r="AA4163" s="1"/>
  <c r="AB4163" l="1"/>
  <c r="AD4163" s="1"/>
  <c r="Y4163"/>
  <c r="AC4163" s="1"/>
  <c r="AE4163" l="1"/>
  <c r="AF4163"/>
  <c r="AH4163" l="1"/>
  <c r="T4164"/>
  <c r="AG4164" l="1"/>
  <c r="S4165"/>
  <c r="R4166" s="1"/>
  <c r="AJ4163"/>
  <c r="AI4163" s="1"/>
  <c r="U4164"/>
  <c r="W4164" s="1"/>
  <c r="AA4164" s="1"/>
  <c r="V4164"/>
  <c r="X4164" s="1"/>
  <c r="Z4164" s="1"/>
  <c r="AB4164" l="1"/>
  <c r="AD4164" s="1"/>
  <c r="Y4164"/>
  <c r="AC4164" s="1"/>
  <c r="AF4164" l="1"/>
  <c r="AE4164"/>
  <c r="AH4164" l="1"/>
  <c r="T4165"/>
  <c r="AG4165" l="1"/>
  <c r="S4166"/>
  <c r="R4167" s="1"/>
  <c r="AJ4164"/>
  <c r="AI4164" s="1"/>
  <c r="V4165"/>
  <c r="X4165" s="1"/>
  <c r="AB4165" s="1"/>
  <c r="U4165"/>
  <c r="W4165" s="1"/>
  <c r="AA4165" s="1"/>
  <c r="Z4165" l="1"/>
  <c r="AD4165" s="1"/>
  <c r="Y4165"/>
  <c r="AC4165" s="1"/>
  <c r="AF4165" l="1"/>
  <c r="AE4165"/>
  <c r="AH4165" l="1"/>
  <c r="T4166"/>
  <c r="AG4166" l="1"/>
  <c r="S4167"/>
  <c r="R4168" s="1"/>
  <c r="AJ4165"/>
  <c r="AI4165" s="1"/>
  <c r="U4166"/>
  <c r="W4166" s="1"/>
  <c r="AA4166" s="1"/>
  <c r="V4166"/>
  <c r="X4166" s="1"/>
  <c r="AB4166" s="1"/>
  <c r="Y4166" l="1"/>
  <c r="AC4166" s="1"/>
  <c r="Z4166"/>
  <c r="AD4166" s="1"/>
  <c r="AF4166" l="1"/>
  <c r="AE4166"/>
  <c r="AH4166" l="1"/>
  <c r="T4167"/>
  <c r="AG4167" l="1"/>
  <c r="S4168"/>
  <c r="R4169" s="1"/>
  <c r="AJ4166"/>
  <c r="H47" i="11" s="1"/>
  <c r="U4167" i="10"/>
  <c r="W4167" s="1"/>
  <c r="AA4167" s="1"/>
  <c r="V4167"/>
  <c r="X4167" s="1"/>
  <c r="Z4167" s="1"/>
  <c r="AB4167" l="1"/>
  <c r="AD4167" s="1"/>
  <c r="AI4166"/>
  <c r="G47" i="11" s="1"/>
  <c r="Y4167" i="10"/>
  <c r="AC4167" s="1"/>
  <c r="AF4167" l="1"/>
  <c r="AE4167"/>
  <c r="AH4167" l="1"/>
  <c r="T4168"/>
  <c r="AG4168" l="1"/>
  <c r="S4169"/>
  <c r="R4170" s="1"/>
  <c r="AJ4167"/>
  <c r="AI4167" s="1"/>
  <c r="V4168"/>
  <c r="X4168" s="1"/>
  <c r="AB4168" s="1"/>
  <c r="U4168"/>
  <c r="W4168" s="1"/>
  <c r="AA4168" s="1"/>
  <c r="Z4168" l="1"/>
  <c r="AD4168" s="1"/>
  <c r="Y4168"/>
  <c r="AC4168" s="1"/>
  <c r="AF4168" l="1"/>
  <c r="AE4168"/>
  <c r="AH4168" l="1"/>
  <c r="T4169"/>
  <c r="AG4169" l="1"/>
  <c r="S4170"/>
  <c r="R4171" s="1"/>
  <c r="AI4168"/>
  <c r="AJ4168"/>
  <c r="U4169"/>
  <c r="W4169" s="1"/>
  <c r="Y4169" s="1"/>
  <c r="V4169"/>
  <c r="X4169" s="1"/>
  <c r="AB4169" s="1"/>
  <c r="AA4169" l="1"/>
  <c r="AC4169" s="1"/>
  <c r="Z4169"/>
  <c r="AD4169" s="1"/>
  <c r="AE4169" l="1"/>
  <c r="AF4169"/>
  <c r="AH4169" l="1"/>
  <c r="T4170"/>
  <c r="AG4170" l="1"/>
  <c r="S4171"/>
  <c r="R4172" s="1"/>
  <c r="AJ4169"/>
  <c r="AI4169" s="1"/>
  <c r="V4170"/>
  <c r="X4170" s="1"/>
  <c r="AB4170" s="1"/>
  <c r="U4170"/>
  <c r="W4170" s="1"/>
  <c r="AA4170" s="1"/>
  <c r="Z4170" l="1"/>
  <c r="AD4170" s="1"/>
  <c r="Y4170"/>
  <c r="AC4170" s="1"/>
  <c r="AF4170" l="1"/>
  <c r="AE4170"/>
  <c r="AH4170" l="1"/>
  <c r="T4171"/>
  <c r="AG4171" l="1"/>
  <c r="S4172"/>
  <c r="R4173" s="1"/>
  <c r="AJ4170"/>
  <c r="AI4170" s="1"/>
  <c r="U4171"/>
  <c r="W4171" s="1"/>
  <c r="Y4171" s="1"/>
  <c r="V4171"/>
  <c r="X4171" s="1"/>
  <c r="AB4171" s="1"/>
  <c r="AA4171" l="1"/>
  <c r="AC4171" s="1"/>
  <c r="Z4171"/>
  <c r="AD4171" s="1"/>
  <c r="AE4171" l="1"/>
  <c r="AF4171"/>
  <c r="AH4171" l="1"/>
  <c r="T4172"/>
  <c r="AG4172" l="1"/>
  <c r="S4173"/>
  <c r="R4174" s="1"/>
  <c r="AJ4171"/>
  <c r="AI4171" s="1"/>
  <c r="U4172"/>
  <c r="W4172" s="1"/>
  <c r="AA4172" s="1"/>
  <c r="V4172"/>
  <c r="X4172" s="1"/>
  <c r="AB4172" s="1"/>
  <c r="Y4172" l="1"/>
  <c r="Z4172"/>
  <c r="AD4172" s="1"/>
  <c r="AC4172" l="1"/>
  <c r="AE4172" s="1"/>
  <c r="AF4172" l="1"/>
  <c r="AH4172"/>
  <c r="T4173"/>
  <c r="AG4173" l="1"/>
  <c r="S4174"/>
  <c r="R4175" s="1"/>
  <c r="AJ4172"/>
  <c r="AI4172" s="1"/>
  <c r="V4173"/>
  <c r="X4173" s="1"/>
  <c r="AB4173" s="1"/>
  <c r="U4173"/>
  <c r="W4173" s="1"/>
  <c r="Y4173" s="1"/>
  <c r="AA4173" l="1"/>
  <c r="AC4173" s="1"/>
  <c r="Z4173"/>
  <c r="AD4173" s="1"/>
  <c r="AF4173" l="1"/>
  <c r="AE4173"/>
  <c r="AH4173" l="1"/>
  <c r="T4174"/>
  <c r="AG4174" l="1"/>
  <c r="S4175"/>
  <c r="R4176" s="1"/>
  <c r="AJ4173"/>
  <c r="AI4173" s="1"/>
  <c r="U4174"/>
  <c r="W4174" s="1"/>
  <c r="Y4174" s="1"/>
  <c r="V4174"/>
  <c r="X4174" s="1"/>
  <c r="AB4174" s="1"/>
  <c r="AA4174" l="1"/>
  <c r="AC4174" s="1"/>
  <c r="Z4174"/>
  <c r="AD4174" s="1"/>
  <c r="AE4174" l="1"/>
  <c r="AF4174"/>
  <c r="AH4174" l="1"/>
  <c r="T4175"/>
  <c r="AG4175" l="1"/>
  <c r="S4176"/>
  <c r="R4177" s="1"/>
  <c r="AJ4174"/>
  <c r="AI4174" s="1"/>
  <c r="U4175"/>
  <c r="W4175" s="1"/>
  <c r="AA4175" s="1"/>
  <c r="V4175"/>
  <c r="X4175" s="1"/>
  <c r="AB4175" s="1"/>
  <c r="Y4175" l="1"/>
  <c r="AC4175" s="1"/>
  <c r="Z4175"/>
  <c r="AD4175" s="1"/>
  <c r="AF4175" l="1"/>
  <c r="AE4175"/>
  <c r="AH4175" l="1"/>
  <c r="T4176"/>
  <c r="AG4176" l="1"/>
  <c r="S4177"/>
  <c r="R4178" s="1"/>
  <c r="AJ4175"/>
  <c r="AI4175" s="1"/>
  <c r="U4176"/>
  <c r="W4176" s="1"/>
  <c r="AA4176" s="1"/>
  <c r="V4176"/>
  <c r="X4176" s="1"/>
  <c r="Z4176" s="1"/>
  <c r="AB4176" l="1"/>
  <c r="AD4176" s="1"/>
  <c r="Y4176"/>
  <c r="AC4176" s="1"/>
  <c r="AE4176" l="1"/>
  <c r="AF4176"/>
  <c r="AH4176" l="1"/>
  <c r="T4177"/>
  <c r="AG4177" l="1"/>
  <c r="S4178"/>
  <c r="R4179" s="1"/>
  <c r="AJ4176"/>
  <c r="AI4176" s="1"/>
  <c r="U4177"/>
  <c r="W4177" s="1"/>
  <c r="AA4177" s="1"/>
  <c r="V4177"/>
  <c r="X4177" s="1"/>
  <c r="AB4177" s="1"/>
  <c r="Y4177" l="1"/>
  <c r="AC4177" s="1"/>
  <c r="Z4177"/>
  <c r="AD4177" s="1"/>
  <c r="AF4177" l="1"/>
  <c r="AE4177"/>
  <c r="AH4177" l="1"/>
  <c r="T4178"/>
  <c r="AG4178" l="1"/>
  <c r="S4179"/>
  <c r="R4180" s="1"/>
  <c r="AJ4177"/>
  <c r="AI4177" s="1"/>
  <c r="V4178"/>
  <c r="X4178" s="1"/>
  <c r="Z4178" s="1"/>
  <c r="U4178"/>
  <c r="W4178" s="1"/>
  <c r="AA4178" s="1"/>
  <c r="AB4178" l="1"/>
  <c r="AD4178" s="1"/>
  <c r="Y4178"/>
  <c r="AC4178" s="1"/>
  <c r="AF4178" l="1"/>
  <c r="AE4178"/>
  <c r="AH4178" l="1"/>
  <c r="T4179"/>
  <c r="AG4179" l="1"/>
  <c r="S4180"/>
  <c r="R4181" s="1"/>
  <c r="U4179"/>
  <c r="W4179" s="1"/>
  <c r="Y4179" s="1"/>
  <c r="V4179"/>
  <c r="X4179" s="1"/>
  <c r="AB4179" s="1"/>
  <c r="AJ4178"/>
  <c r="AI4178" s="1"/>
  <c r="AA4179" l="1"/>
  <c r="AC4179" s="1"/>
  <c r="Z4179"/>
  <c r="AD4179" s="1"/>
  <c r="AF4179" l="1"/>
  <c r="AE4179"/>
  <c r="AH4179" l="1"/>
  <c r="T4180"/>
  <c r="AG4180" l="1"/>
  <c r="S4181"/>
  <c r="R4182" s="1"/>
  <c r="AJ4179"/>
  <c r="AI4179" s="1"/>
  <c r="V4180"/>
  <c r="X4180" s="1"/>
  <c r="Z4180" s="1"/>
  <c r="U4180"/>
  <c r="W4180" s="1"/>
  <c r="AA4180" s="1"/>
  <c r="AB4180" l="1"/>
  <c r="AD4180" s="1"/>
  <c r="Y4180"/>
  <c r="AC4180" s="1"/>
  <c r="AF4180" l="1"/>
  <c r="AE4180"/>
  <c r="AH4180" l="1"/>
  <c r="T4181"/>
  <c r="AG4181" l="1"/>
  <c r="S4182"/>
  <c r="R4183" s="1"/>
  <c r="U4181"/>
  <c r="W4181" s="1"/>
  <c r="Y4181" s="1"/>
  <c r="V4181"/>
  <c r="X4181" s="1"/>
  <c r="Z4181" s="1"/>
  <c r="AJ4180"/>
  <c r="AI4180" s="1"/>
  <c r="AB4181" l="1"/>
  <c r="AD4181" s="1"/>
  <c r="AA4181"/>
  <c r="AC4181" s="1"/>
  <c r="AF4181" l="1"/>
  <c r="AE4181"/>
  <c r="AH4181" l="1"/>
  <c r="T4182"/>
  <c r="AG4182" l="1"/>
  <c r="S4183"/>
  <c r="R4184" s="1"/>
  <c r="V4182"/>
  <c r="X4182" s="1"/>
  <c r="AB4182" s="1"/>
  <c r="U4182"/>
  <c r="W4182" s="1"/>
  <c r="Y4182" s="1"/>
  <c r="AJ4181"/>
  <c r="AI4181" s="1"/>
  <c r="AA4182" l="1"/>
  <c r="AC4182" s="1"/>
  <c r="Z4182"/>
  <c r="AD4182" s="1"/>
  <c r="AE4182" l="1"/>
  <c r="AF4182"/>
  <c r="AH4182" l="1"/>
  <c r="T4183"/>
  <c r="AG4183" l="1"/>
  <c r="S4184"/>
  <c r="R4185" s="1"/>
  <c r="AJ4182"/>
  <c r="AI4182" s="1"/>
  <c r="U4183"/>
  <c r="W4183" s="1"/>
  <c r="AA4183" s="1"/>
  <c r="V4183"/>
  <c r="X4183" s="1"/>
  <c r="AB4183" s="1"/>
  <c r="Z4183" l="1"/>
  <c r="AD4183" s="1"/>
  <c r="Y4183"/>
  <c r="AC4183" s="1"/>
  <c r="AE4183" l="1"/>
  <c r="T4184" s="1"/>
  <c r="AF4183"/>
  <c r="AG4184" l="1"/>
  <c r="S4185"/>
  <c r="R4186" s="1"/>
  <c r="AH4183"/>
  <c r="V4184"/>
  <c r="X4184" s="1"/>
  <c r="AB4184" s="1"/>
  <c r="U4184"/>
  <c r="W4184" s="1"/>
  <c r="AA4184" s="1"/>
  <c r="AJ4183" l="1"/>
  <c r="AI4183" s="1"/>
  <c r="Z4184"/>
  <c r="AD4184" s="1"/>
  <c r="Y4184"/>
  <c r="AC4184" s="1"/>
  <c r="AF4184" l="1"/>
  <c r="AE4184"/>
  <c r="AH4184" l="1"/>
  <c r="T4185"/>
  <c r="AG4185" l="1"/>
  <c r="S4186"/>
  <c r="R4187" s="1"/>
  <c r="U4185"/>
  <c r="W4185" s="1"/>
  <c r="AA4185" s="1"/>
  <c r="V4185"/>
  <c r="X4185" s="1"/>
  <c r="AB4185" s="1"/>
  <c r="AJ4184"/>
  <c r="AI4184" s="1"/>
  <c r="Y4185" l="1"/>
  <c r="Z4185"/>
  <c r="AD4185" s="1"/>
  <c r="AC4185" l="1"/>
  <c r="AF4185" l="1"/>
  <c r="AE4185"/>
  <c r="AH4185" l="1"/>
  <c r="T4186"/>
  <c r="AG4186" l="1"/>
  <c r="S4187"/>
  <c r="R4188" s="1"/>
  <c r="AJ4185"/>
  <c r="AI4185" s="1"/>
  <c r="V4186"/>
  <c r="X4186" s="1"/>
  <c r="Z4186" s="1"/>
  <c r="U4186"/>
  <c r="W4186" s="1"/>
  <c r="AA4186" s="1"/>
  <c r="AB4186" l="1"/>
  <c r="AD4186" s="1"/>
  <c r="Y4186"/>
  <c r="AC4186" s="1"/>
  <c r="AF4186" l="1"/>
  <c r="AE4186"/>
  <c r="AH4186" l="1"/>
  <c r="T4187"/>
  <c r="AG4187" l="1"/>
  <c r="S4188"/>
  <c r="R4189" s="1"/>
  <c r="AJ4186"/>
  <c r="AI4186" s="1"/>
  <c r="V4187"/>
  <c r="X4187" s="1"/>
  <c r="Z4187" s="1"/>
  <c r="U4187"/>
  <c r="W4187" s="1"/>
  <c r="Y4187" s="1"/>
  <c r="AB4187" l="1"/>
  <c r="AD4187" s="1"/>
  <c r="AA4187"/>
  <c r="AC4187" s="1"/>
  <c r="AF4187" l="1"/>
  <c r="AE4187"/>
  <c r="AH4187" l="1"/>
  <c r="T4188"/>
  <c r="AG4188" l="1"/>
  <c r="S4189"/>
  <c r="R4190" s="1"/>
  <c r="V4188"/>
  <c r="X4188" s="1"/>
  <c r="Z4188" s="1"/>
  <c r="U4188"/>
  <c r="W4188" s="1"/>
  <c r="AA4188" s="1"/>
  <c r="AJ4187"/>
  <c r="AI4187" s="1"/>
  <c r="AB4188" l="1"/>
  <c r="AD4188" s="1"/>
  <c r="Y4188"/>
  <c r="AC4188" s="1"/>
  <c r="AF4188" l="1"/>
  <c r="AE4188"/>
  <c r="AH4188" l="1"/>
  <c r="T4189"/>
  <c r="AG4189" l="1"/>
  <c r="S4190"/>
  <c r="R4191" s="1"/>
  <c r="AJ4188"/>
  <c r="AI4188" s="1"/>
  <c r="V4189"/>
  <c r="X4189" s="1"/>
  <c r="Z4189" s="1"/>
  <c r="U4189"/>
  <c r="W4189" s="1"/>
  <c r="AA4189" s="1"/>
  <c r="AB4189" l="1"/>
  <c r="AD4189" s="1"/>
  <c r="Y4189"/>
  <c r="AC4189" s="1"/>
  <c r="AE4189" l="1"/>
  <c r="AF4189"/>
  <c r="AH4189" l="1"/>
  <c r="T4190"/>
  <c r="AG4190" l="1"/>
  <c r="S4191"/>
  <c r="R4192" s="1"/>
  <c r="AJ4189"/>
  <c r="AI4189" s="1"/>
  <c r="V4190"/>
  <c r="X4190" s="1"/>
  <c r="Z4190" s="1"/>
  <c r="U4190"/>
  <c r="W4190" s="1"/>
  <c r="AA4190" s="1"/>
  <c r="AB4190" l="1"/>
  <c r="AD4190" s="1"/>
  <c r="Y4190"/>
  <c r="AC4190" l="1"/>
  <c r="AE4190" l="1"/>
  <c r="AF4190"/>
  <c r="AH4190" l="1"/>
  <c r="T4191"/>
  <c r="AG4191" l="1"/>
  <c r="S4192"/>
  <c r="R4193" s="1"/>
  <c r="AJ4190"/>
  <c r="AI4190" s="1"/>
  <c r="V4191"/>
  <c r="X4191" s="1"/>
  <c r="AB4191" s="1"/>
  <c r="U4191"/>
  <c r="W4191" s="1"/>
  <c r="AA4191" s="1"/>
  <c r="Z4191" l="1"/>
  <c r="AD4191" s="1"/>
  <c r="Y4191"/>
  <c r="AC4191" s="1"/>
  <c r="AE4191" l="1"/>
  <c r="T4192" s="1"/>
  <c r="AF4191"/>
  <c r="AG4192" l="1"/>
  <c r="S4193"/>
  <c r="R4194" s="1"/>
  <c r="AH4191"/>
  <c r="V4192"/>
  <c r="X4192" s="1"/>
  <c r="AB4192" s="1"/>
  <c r="U4192"/>
  <c r="W4192" s="1"/>
  <c r="AA4192" s="1"/>
  <c r="AJ4191" l="1"/>
  <c r="AI4191" s="1"/>
  <c r="Z4192"/>
  <c r="AD4192" s="1"/>
  <c r="Y4192"/>
  <c r="AC4192" s="1"/>
  <c r="AE4192" l="1"/>
  <c r="AF4192"/>
  <c r="AH4192" l="1"/>
  <c r="T4193"/>
  <c r="AG4193" l="1"/>
  <c r="S4194"/>
  <c r="R4195" s="1"/>
  <c r="AJ4192"/>
  <c r="AI4192" s="1"/>
  <c r="U4193"/>
  <c r="W4193" s="1"/>
  <c r="AA4193" s="1"/>
  <c r="V4193"/>
  <c r="X4193" s="1"/>
  <c r="AB4193" s="1"/>
  <c r="Y4193" l="1"/>
  <c r="AC4193" s="1"/>
  <c r="Z4193"/>
  <c r="AD4193" s="1"/>
  <c r="AE4193" l="1"/>
  <c r="AF4193"/>
  <c r="AH4193" l="1"/>
  <c r="T4194"/>
  <c r="AG4194" l="1"/>
  <c r="S4195"/>
  <c r="R4196" s="1"/>
  <c r="AJ4193"/>
  <c r="AI4193" s="1"/>
  <c r="V4194"/>
  <c r="X4194" s="1"/>
  <c r="AB4194" s="1"/>
  <c r="U4194"/>
  <c r="W4194" s="1"/>
  <c r="AA4194" s="1"/>
  <c r="Z4194" l="1"/>
  <c r="Y4194"/>
  <c r="AD4194" l="1"/>
  <c r="AC4194"/>
  <c r="AE4194" l="1"/>
  <c r="AF4194"/>
  <c r="AH4194" l="1"/>
  <c r="T4195"/>
  <c r="AG4195" l="1"/>
  <c r="S4196"/>
  <c r="R4197" s="1"/>
  <c r="AJ4194"/>
  <c r="AI4194" s="1"/>
  <c r="U4195"/>
  <c r="W4195" s="1"/>
  <c r="Y4195" s="1"/>
  <c r="V4195"/>
  <c r="X4195" s="1"/>
  <c r="Z4195" s="1"/>
  <c r="AB4195" l="1"/>
  <c r="AD4195" s="1"/>
  <c r="AA4195"/>
  <c r="AC4195" s="1"/>
  <c r="AE4195" l="1"/>
  <c r="AH4195" s="1"/>
  <c r="AF4195"/>
  <c r="AJ4195" l="1"/>
  <c r="AI4195" s="1"/>
  <c r="T4196"/>
  <c r="AG4196" l="1"/>
  <c r="S4197"/>
  <c r="R4198" s="1"/>
  <c r="V4196"/>
  <c r="X4196" s="1"/>
  <c r="Z4196" s="1"/>
  <c r="U4196"/>
  <c r="W4196" s="1"/>
  <c r="AA4196" s="1"/>
  <c r="AB4196" l="1"/>
  <c r="AD4196" s="1"/>
  <c r="Y4196"/>
  <c r="AC4196" s="1"/>
  <c r="AE4196" l="1"/>
  <c r="T4197" s="1"/>
  <c r="AF4196"/>
  <c r="AG4197" l="1"/>
  <c r="S4198"/>
  <c r="R4199" s="1"/>
  <c r="AH4196"/>
  <c r="U4197"/>
  <c r="W4197" s="1"/>
  <c r="AA4197" s="1"/>
  <c r="V4197"/>
  <c r="X4197" s="1"/>
  <c r="AB4197" s="1"/>
  <c r="AJ4196" l="1"/>
  <c r="AI4196" s="1"/>
  <c r="Y4197"/>
  <c r="AC4197" s="1"/>
  <c r="Z4197"/>
  <c r="AD4197" s="1"/>
  <c r="AE4197" l="1"/>
  <c r="T4198" s="1"/>
  <c r="AF4197"/>
  <c r="AG4198" l="1"/>
  <c r="S4199"/>
  <c r="R4200" s="1"/>
  <c r="AH4197"/>
  <c r="U4198"/>
  <c r="W4198" s="1"/>
  <c r="AA4198" s="1"/>
  <c r="V4198"/>
  <c r="X4198" s="1"/>
  <c r="AB4198" s="1"/>
  <c r="AJ4197" l="1"/>
  <c r="AI4197" s="1"/>
  <c r="Y4198"/>
  <c r="AC4198" s="1"/>
  <c r="Z4198"/>
  <c r="AD4198" s="1"/>
  <c r="AE4198" l="1"/>
  <c r="AF4198"/>
  <c r="AH4198" l="1"/>
  <c r="T4199"/>
  <c r="AG4199" l="1"/>
  <c r="S4200"/>
  <c r="R4201" s="1"/>
  <c r="AJ4198"/>
  <c r="AI4198" s="1"/>
  <c r="U4199"/>
  <c r="W4199" s="1"/>
  <c r="AA4199" s="1"/>
  <c r="V4199"/>
  <c r="X4199" s="1"/>
  <c r="AB4199" s="1"/>
  <c r="Y4199" l="1"/>
  <c r="AC4199" s="1"/>
  <c r="Z4199"/>
  <c r="AD4199" s="1"/>
  <c r="AF4199" l="1"/>
  <c r="AE4199"/>
  <c r="AH4199" l="1"/>
  <c r="T4200"/>
  <c r="AG4200" l="1"/>
  <c r="S4201"/>
  <c r="R4202" s="1"/>
  <c r="AJ4199"/>
  <c r="AI4199" s="1"/>
  <c r="U4200"/>
  <c r="W4200" s="1"/>
  <c r="AA4200" s="1"/>
  <c r="V4200"/>
  <c r="X4200" s="1"/>
  <c r="Z4200" s="1"/>
  <c r="AB4200" l="1"/>
  <c r="AD4200" s="1"/>
  <c r="Y4200"/>
  <c r="AC4200" s="1"/>
  <c r="AE4200" l="1"/>
  <c r="AF4200"/>
  <c r="AH4200" l="1"/>
  <c r="T4201"/>
  <c r="AG4201" l="1"/>
  <c r="S4202"/>
  <c r="R4203" s="1"/>
  <c r="AJ4200"/>
  <c r="AI4200" s="1"/>
  <c r="U4201"/>
  <c r="W4201" s="1"/>
  <c r="AA4201" s="1"/>
  <c r="V4201"/>
  <c r="X4201" s="1"/>
  <c r="AB4201" s="1"/>
  <c r="Y4201" l="1"/>
  <c r="AC4201" s="1"/>
  <c r="Z4201"/>
  <c r="AD4201" s="1"/>
  <c r="AF4201" l="1"/>
  <c r="AE4201"/>
  <c r="AH4201" l="1"/>
  <c r="T4202"/>
  <c r="AG4202" l="1"/>
  <c r="S4203"/>
  <c r="R4204" s="1"/>
  <c r="AI4201"/>
  <c r="AJ4201"/>
  <c r="U4202"/>
  <c r="W4202" s="1"/>
  <c r="AA4202" s="1"/>
  <c r="V4202"/>
  <c r="X4202" s="1"/>
  <c r="AB4202" s="1"/>
  <c r="Y4202" l="1"/>
  <c r="AC4202" s="1"/>
  <c r="Z4202"/>
  <c r="AD4202" s="1"/>
  <c r="AE4202" l="1"/>
  <c r="T4203" s="1"/>
  <c r="AF4202"/>
  <c r="AG4203" l="1"/>
  <c r="S4204"/>
  <c r="R4205" s="1"/>
  <c r="AH4202"/>
  <c r="V4203"/>
  <c r="X4203" s="1"/>
  <c r="AB4203" s="1"/>
  <c r="U4203"/>
  <c r="W4203" s="1"/>
  <c r="AA4203" s="1"/>
  <c r="AJ4202" l="1"/>
  <c r="AI4202" s="1"/>
  <c r="Y4203"/>
  <c r="AC4203" s="1"/>
  <c r="Z4203"/>
  <c r="AD4203" s="1"/>
  <c r="AF4203" l="1"/>
  <c r="AE4203"/>
  <c r="AH4203" l="1"/>
  <c r="T4204"/>
  <c r="AG4204" l="1"/>
  <c r="S4205"/>
  <c r="R4206" s="1"/>
  <c r="AJ4203"/>
  <c r="AI4203" s="1"/>
  <c r="U4204"/>
  <c r="W4204" s="1"/>
  <c r="AA4204" s="1"/>
  <c r="V4204"/>
  <c r="X4204" s="1"/>
  <c r="Z4204" s="1"/>
  <c r="AB4204" l="1"/>
  <c r="AD4204" s="1"/>
  <c r="Y4204"/>
  <c r="AC4204" s="1"/>
  <c r="AE4204" l="1"/>
  <c r="AH4204" s="1"/>
  <c r="AF4204"/>
  <c r="AJ4204" l="1"/>
  <c r="AI4204" s="1"/>
  <c r="T4205"/>
  <c r="AG4205" l="1"/>
  <c r="S4206"/>
  <c r="R4207" s="1"/>
  <c r="V4205"/>
  <c r="X4205" s="1"/>
  <c r="Z4205" s="1"/>
  <c r="U4205"/>
  <c r="W4205" s="1"/>
  <c r="Y4205" s="1"/>
  <c r="AB4205" l="1"/>
  <c r="AD4205" s="1"/>
  <c r="AA4205"/>
  <c r="AC4205" s="1"/>
  <c r="AE4205" l="1"/>
  <c r="AF4205"/>
  <c r="AH4205"/>
  <c r="T4206"/>
  <c r="AG4206" l="1"/>
  <c r="S4207"/>
  <c r="R4208" s="1"/>
  <c r="AJ4205"/>
  <c r="AI4205" s="1"/>
  <c r="V4206"/>
  <c r="X4206" s="1"/>
  <c r="AB4206" s="1"/>
  <c r="U4206"/>
  <c r="W4206" s="1"/>
  <c r="AA4206" s="1"/>
  <c r="Z4206" l="1"/>
  <c r="AD4206" s="1"/>
  <c r="Y4206"/>
  <c r="AC4206" s="1"/>
  <c r="AF4206" l="1"/>
  <c r="AE4206"/>
  <c r="AH4206" l="1"/>
  <c r="T4207"/>
  <c r="AG4207" l="1"/>
  <c r="S4208"/>
  <c r="R4209" s="1"/>
  <c r="AJ4206"/>
  <c r="AI4206" s="1"/>
  <c r="U4207"/>
  <c r="W4207" s="1"/>
  <c r="AA4207" s="1"/>
  <c r="V4207"/>
  <c r="X4207" s="1"/>
  <c r="AB4207" s="1"/>
  <c r="Y4207" l="1"/>
  <c r="AC4207" s="1"/>
  <c r="Z4207"/>
  <c r="AD4207" s="1"/>
  <c r="AE4207" l="1"/>
  <c r="T4208" s="1"/>
  <c r="AF4207"/>
  <c r="AG4208" l="1"/>
  <c r="S4209"/>
  <c r="R4210" s="1"/>
  <c r="AH4207"/>
  <c r="U4208"/>
  <c r="W4208" s="1"/>
  <c r="AA4208" s="1"/>
  <c r="V4208"/>
  <c r="X4208" s="1"/>
  <c r="AB4208" s="1"/>
  <c r="AJ4207" l="1"/>
  <c r="AI4207" s="1"/>
  <c r="Y4208"/>
  <c r="AC4208" s="1"/>
  <c r="Z4208"/>
  <c r="AD4208" s="1"/>
  <c r="AE4208" l="1"/>
  <c r="T4209" s="1"/>
  <c r="AF4208"/>
  <c r="AG4209" l="1"/>
  <c r="S4210"/>
  <c r="R4211" s="1"/>
  <c r="AH4208"/>
  <c r="U4209"/>
  <c r="W4209" s="1"/>
  <c r="AA4209" s="1"/>
  <c r="V4209"/>
  <c r="X4209" s="1"/>
  <c r="AB4209" s="1"/>
  <c r="AJ4208" l="1"/>
  <c r="AI4208" s="1"/>
  <c r="Y4209"/>
  <c r="AC4209" s="1"/>
  <c r="Z4209"/>
  <c r="AD4209" s="1"/>
  <c r="AE4209" l="1"/>
  <c r="AF4209"/>
  <c r="AH4209" l="1"/>
  <c r="T4210"/>
  <c r="AG4210" l="1"/>
  <c r="S4211"/>
  <c r="R4212" s="1"/>
  <c r="AJ4209"/>
  <c r="AI4209" s="1"/>
  <c r="V4210"/>
  <c r="X4210" s="1"/>
  <c r="Z4210" s="1"/>
  <c r="U4210"/>
  <c r="W4210" s="1"/>
  <c r="AA4210" s="1"/>
  <c r="AB4210" l="1"/>
  <c r="AD4210" s="1"/>
  <c r="Y4210"/>
  <c r="AC4210" s="1"/>
  <c r="AE4210" l="1"/>
  <c r="T4211" s="1"/>
  <c r="AF4210"/>
  <c r="AG4211" l="1"/>
  <c r="S4212"/>
  <c r="R4213" s="1"/>
  <c r="AH4210"/>
  <c r="U4211"/>
  <c r="W4211" s="1"/>
  <c r="AA4211" s="1"/>
  <c r="V4211"/>
  <c r="X4211" s="1"/>
  <c r="AB4211" s="1"/>
  <c r="AJ4210" l="1"/>
  <c r="AI4210" s="1"/>
  <c r="Y4211"/>
  <c r="AC4211" s="1"/>
  <c r="Z4211"/>
  <c r="AD4211" s="1"/>
  <c r="AF4211" l="1"/>
  <c r="AE4211"/>
  <c r="AH4211" l="1"/>
  <c r="T4212"/>
  <c r="AG4212" l="1"/>
  <c r="S4213"/>
  <c r="R4214" s="1"/>
  <c r="AJ4211"/>
  <c r="AI4211" s="1"/>
  <c r="V4212"/>
  <c r="X4212" s="1"/>
  <c r="AB4212" s="1"/>
  <c r="U4212"/>
  <c r="W4212" s="1"/>
  <c r="AA4212" s="1"/>
  <c r="Y4212" l="1"/>
  <c r="Z4212"/>
  <c r="AC4212" l="1"/>
  <c r="AD4212"/>
  <c r="AE4212" l="1"/>
  <c r="AF4212"/>
  <c r="AH4212" l="1"/>
  <c r="T4213"/>
  <c r="AG4213" l="1"/>
  <c r="S4214"/>
  <c r="R4215" s="1"/>
  <c r="AJ4212"/>
  <c r="AI4212" s="1"/>
  <c r="U4213"/>
  <c r="W4213" s="1"/>
  <c r="AA4213" s="1"/>
  <c r="V4213"/>
  <c r="X4213" s="1"/>
  <c r="AB4213" s="1"/>
  <c r="Y4213" l="1"/>
  <c r="AC4213" s="1"/>
  <c r="Z4213"/>
  <c r="AD4213" s="1"/>
  <c r="AF4213" l="1"/>
  <c r="AE4213"/>
  <c r="AH4213" l="1"/>
  <c r="T4214"/>
  <c r="AG4214" l="1"/>
  <c r="S4215"/>
  <c r="R4216" s="1"/>
  <c r="AJ4213"/>
  <c r="AI4213" s="1"/>
  <c r="U4214"/>
  <c r="W4214" s="1"/>
  <c r="AA4214" s="1"/>
  <c r="V4214"/>
  <c r="X4214" s="1"/>
  <c r="AB4214" s="1"/>
  <c r="Y4214" l="1"/>
  <c r="AC4214" s="1"/>
  <c r="Z4214"/>
  <c r="AD4214" s="1"/>
  <c r="AF4214" l="1"/>
  <c r="AE4214"/>
  <c r="AH4214" l="1"/>
  <c r="T4215"/>
  <c r="AG4215" l="1"/>
  <c r="S4216"/>
  <c r="R4217" s="1"/>
  <c r="AJ4214"/>
  <c r="AI4214" s="1"/>
  <c r="U4215"/>
  <c r="W4215" s="1"/>
  <c r="AA4215" s="1"/>
  <c r="V4215"/>
  <c r="X4215" s="1"/>
  <c r="AB4215" s="1"/>
  <c r="Y4215" l="1"/>
  <c r="AC4215" s="1"/>
  <c r="Z4215"/>
  <c r="AD4215" s="1"/>
  <c r="AE4215" l="1"/>
  <c r="T4216" s="1"/>
  <c r="AF4215"/>
  <c r="AG4216" l="1"/>
  <c r="S4217"/>
  <c r="R4218" s="1"/>
  <c r="AH4215"/>
  <c r="U4216"/>
  <c r="W4216" s="1"/>
  <c r="AA4216" s="1"/>
  <c r="V4216"/>
  <c r="X4216" s="1"/>
  <c r="AB4216" s="1"/>
  <c r="AJ4215" l="1"/>
  <c r="AI4215" s="1"/>
  <c r="Y4216"/>
  <c r="AC4216" s="1"/>
  <c r="Z4216"/>
  <c r="AD4216" s="1"/>
  <c r="AF4216" l="1"/>
  <c r="AE4216"/>
  <c r="AH4216" l="1"/>
  <c r="T4217"/>
  <c r="AG4217" l="1"/>
  <c r="S4218"/>
  <c r="R4219" s="1"/>
  <c r="AJ4216"/>
  <c r="AI4216" s="1"/>
  <c r="V4217"/>
  <c r="X4217" s="1"/>
  <c r="AB4217" s="1"/>
  <c r="U4217"/>
  <c r="W4217" s="1"/>
  <c r="AA4217" s="1"/>
  <c r="Y4217" l="1"/>
  <c r="AC4217" s="1"/>
  <c r="Z4217"/>
  <c r="AD4217" s="1"/>
  <c r="AE4217" l="1"/>
  <c r="AF4217"/>
  <c r="AH4217" l="1"/>
  <c r="T4218"/>
  <c r="AG4218" l="1"/>
  <c r="S4219"/>
  <c r="R4220" s="1"/>
  <c r="AJ4217"/>
  <c r="AI4217" s="1"/>
  <c r="V4218"/>
  <c r="X4218" s="1"/>
  <c r="AB4218" s="1"/>
  <c r="U4218"/>
  <c r="W4218" s="1"/>
  <c r="AA4218" s="1"/>
  <c r="Z4218" l="1"/>
  <c r="AD4218" s="1"/>
  <c r="Y4218"/>
  <c r="AC4218" s="1"/>
  <c r="AE4218" l="1"/>
  <c r="AF4218"/>
  <c r="AH4218" l="1"/>
  <c r="T4219"/>
  <c r="AG4219" l="1"/>
  <c r="S4220"/>
  <c r="R4221" s="1"/>
  <c r="AJ4218"/>
  <c r="AI4218" s="1"/>
  <c r="V4219"/>
  <c r="X4219" s="1"/>
  <c r="AB4219" s="1"/>
  <c r="U4219"/>
  <c r="W4219" s="1"/>
  <c r="AA4219" s="1"/>
  <c r="Y4219" l="1"/>
  <c r="AC4219" s="1"/>
  <c r="Z4219"/>
  <c r="AD4219" s="1"/>
  <c r="AE4219" l="1"/>
  <c r="AF4219"/>
  <c r="AH4219" l="1"/>
  <c r="T4220"/>
  <c r="AG4220" l="1"/>
  <c r="S4221"/>
  <c r="R4222" s="1"/>
  <c r="AJ4219"/>
  <c r="AI4219" s="1"/>
  <c r="V4220"/>
  <c r="X4220" s="1"/>
  <c r="AB4220" s="1"/>
  <c r="U4220"/>
  <c r="W4220" s="1"/>
  <c r="Y4220" s="1"/>
  <c r="AA4220" l="1"/>
  <c r="AC4220" s="1"/>
  <c r="Z4220"/>
  <c r="AD4220" s="1"/>
  <c r="AE4220" l="1"/>
  <c r="AF4220"/>
  <c r="AH4220" l="1"/>
  <c r="T4221"/>
  <c r="AG4221" l="1"/>
  <c r="S4222"/>
  <c r="R4223" s="1"/>
  <c r="AJ4220"/>
  <c r="AI4220" s="1"/>
  <c r="U4221"/>
  <c r="W4221" s="1"/>
  <c r="AA4221" s="1"/>
  <c r="V4221"/>
  <c r="X4221" s="1"/>
  <c r="AB4221" s="1"/>
  <c r="Y4221" l="1"/>
  <c r="AC4221" s="1"/>
  <c r="Z4221"/>
  <c r="AD4221" s="1"/>
  <c r="AF4221" l="1"/>
  <c r="AE4221"/>
  <c r="AH4221" l="1"/>
  <c r="T4222"/>
  <c r="AG4222" l="1"/>
  <c r="S4223"/>
  <c r="R4224" s="1"/>
  <c r="V4222"/>
  <c r="X4222" s="1"/>
  <c r="AB4222" s="1"/>
  <c r="U4222"/>
  <c r="W4222" s="1"/>
  <c r="AA4222" s="1"/>
  <c r="AJ4221"/>
  <c r="AI4221" s="1"/>
  <c r="Z4222" l="1"/>
  <c r="AD4222" s="1"/>
  <c r="Y4222"/>
  <c r="AC4222" s="1"/>
  <c r="AE4222" l="1"/>
  <c r="AF4222"/>
  <c r="AH4222" l="1"/>
  <c r="T4223"/>
  <c r="AG4223" l="1"/>
  <c r="S4224"/>
  <c r="R4225" s="1"/>
  <c r="AJ4222"/>
  <c r="AI4222" s="1"/>
  <c r="V4223"/>
  <c r="X4223" s="1"/>
  <c r="Z4223" s="1"/>
  <c r="U4223"/>
  <c r="W4223" s="1"/>
  <c r="AA4223" s="1"/>
  <c r="AB4223" l="1"/>
  <c r="AD4223" s="1"/>
  <c r="Y4223"/>
  <c r="AC4223" l="1"/>
  <c r="AE4223" l="1"/>
  <c r="AF4223"/>
  <c r="AH4223" l="1"/>
  <c r="T4224"/>
  <c r="AG4224" l="1"/>
  <c r="S4225"/>
  <c r="R4226" s="1"/>
  <c r="AJ4223"/>
  <c r="AI4223" s="1"/>
  <c r="V4224"/>
  <c r="X4224" s="1"/>
  <c r="AB4224" s="1"/>
  <c r="U4224"/>
  <c r="W4224"/>
  <c r="Y4224" s="1"/>
  <c r="AA4224" l="1"/>
  <c r="AC4224" s="1"/>
  <c r="Z4224"/>
  <c r="AD4224" s="1"/>
  <c r="AF4224" l="1"/>
  <c r="AE4224"/>
  <c r="AH4224" l="1"/>
  <c r="T4225"/>
  <c r="AG4225" l="1"/>
  <c r="S4226"/>
  <c r="R4227" s="1"/>
  <c r="AJ4224"/>
  <c r="AI4224" s="1"/>
  <c r="V4225"/>
  <c r="X4225" s="1"/>
  <c r="AB4225" s="1"/>
  <c r="U4225"/>
  <c r="W4225" s="1"/>
  <c r="Y4225" s="1"/>
  <c r="AA4225" l="1"/>
  <c r="AC4225" s="1"/>
  <c r="Z4225"/>
  <c r="AD4225" s="1"/>
  <c r="AF4225" l="1"/>
  <c r="AE4225"/>
  <c r="AH4225" l="1"/>
  <c r="T4226"/>
  <c r="AG4226" l="1"/>
  <c r="S4227"/>
  <c r="R4228" s="1"/>
  <c r="AJ4225"/>
  <c r="AI4225" s="1"/>
  <c r="U4226"/>
  <c r="W4226" s="1"/>
  <c r="AA4226" s="1"/>
  <c r="V4226"/>
  <c r="X4226" s="1"/>
  <c r="AB4226" s="1"/>
  <c r="Z4226" l="1"/>
  <c r="Y4226"/>
  <c r="AC4226" s="1"/>
  <c r="AD4226" l="1"/>
  <c r="AF4226" s="1"/>
  <c r="AE4226" l="1"/>
  <c r="AH4226" l="1"/>
  <c r="T4227"/>
  <c r="AG4227" l="1"/>
  <c r="S4228"/>
  <c r="R4229" s="1"/>
  <c r="V4227"/>
  <c r="X4227" s="1"/>
  <c r="Z4227" s="1"/>
  <c r="U4227"/>
  <c r="W4227" s="1"/>
  <c r="AA4227" s="1"/>
  <c r="AJ4226"/>
  <c r="AI4226" s="1"/>
  <c r="AB4227" l="1"/>
  <c r="AD4227" s="1"/>
  <c r="Y4227"/>
  <c r="AC4227" s="1"/>
  <c r="AE4227" l="1"/>
  <c r="AF4227"/>
  <c r="AH4227" l="1"/>
  <c r="T4228"/>
  <c r="AG4228" l="1"/>
  <c r="S4229"/>
  <c r="R4230" s="1"/>
  <c r="AJ4227"/>
  <c r="AI4227" s="1"/>
  <c r="V4228"/>
  <c r="X4228" s="1"/>
  <c r="AB4228" s="1"/>
  <c r="U4228"/>
  <c r="W4228" s="1"/>
  <c r="AA4228" s="1"/>
  <c r="Z4228" l="1"/>
  <c r="AD4228" s="1"/>
  <c r="Y4228"/>
  <c r="AC4228" s="1"/>
  <c r="AF4228" l="1"/>
  <c r="AE4228"/>
  <c r="AH4228" l="1"/>
  <c r="T4229"/>
  <c r="AG4229" l="1"/>
  <c r="S4230"/>
  <c r="R4231" s="1"/>
  <c r="AJ4228"/>
  <c r="AI4228" s="1"/>
  <c r="V4229"/>
  <c r="X4229" s="1"/>
  <c r="Z4229" s="1"/>
  <c r="U4229"/>
  <c r="W4229" s="1"/>
  <c r="AA4229" s="1"/>
  <c r="AB4229" l="1"/>
  <c r="AD4229" s="1"/>
  <c r="Y4229"/>
  <c r="AC4229" l="1"/>
  <c r="AE4229" l="1"/>
  <c r="AF4229"/>
  <c r="AH4229" l="1"/>
  <c r="T4230"/>
  <c r="AG4230" l="1"/>
  <c r="S4231"/>
  <c r="R4232" s="1"/>
  <c r="AJ4229"/>
  <c r="AI4229" s="1"/>
  <c r="V4230"/>
  <c r="X4230" s="1"/>
  <c r="AB4230" s="1"/>
  <c r="U4230"/>
  <c r="W4230" s="1"/>
  <c r="AA4230" s="1"/>
  <c r="Z4230" l="1"/>
  <c r="AD4230" s="1"/>
  <c r="Y4230"/>
  <c r="AC4230" l="1"/>
  <c r="AE4230" l="1"/>
  <c r="AF4230"/>
  <c r="AH4230" l="1"/>
  <c r="T4231"/>
  <c r="AG4231" l="1"/>
  <c r="S4232"/>
  <c r="R4233" s="1"/>
  <c r="AJ4230"/>
  <c r="AI4230" s="1"/>
  <c r="U4231"/>
  <c r="W4231" s="1"/>
  <c r="AA4231" s="1"/>
  <c r="V4231"/>
  <c r="X4231" s="1"/>
  <c r="AB4231" s="1"/>
  <c r="Z4231" l="1"/>
  <c r="AD4231" s="1"/>
  <c r="Y4231"/>
  <c r="AC4231" s="1"/>
  <c r="AE4231" l="1"/>
  <c r="T4232" s="1"/>
  <c r="AF4231"/>
  <c r="AG4232" l="1"/>
  <c r="S4233"/>
  <c r="R4234" s="1"/>
  <c r="AH4231"/>
  <c r="U4232"/>
  <c r="W4232" s="1"/>
  <c r="AA4232" s="1"/>
  <c r="V4232"/>
  <c r="X4232" s="1"/>
  <c r="Z4232" s="1"/>
  <c r="AB4232" l="1"/>
  <c r="AD4232" s="1"/>
  <c r="AJ4231"/>
  <c r="AI4231" s="1"/>
  <c r="Y4232"/>
  <c r="AC4232" l="1"/>
  <c r="AF4232" s="1"/>
  <c r="AE4232" l="1"/>
  <c r="AH4232" l="1"/>
  <c r="T4233"/>
  <c r="AG4233" l="1"/>
  <c r="S4234"/>
  <c r="R4235" s="1"/>
  <c r="V4233"/>
  <c r="X4233" s="1"/>
  <c r="AB4233" s="1"/>
  <c r="U4233"/>
  <c r="W4233" s="1"/>
  <c r="AA4233" s="1"/>
  <c r="AJ4232"/>
  <c r="AI4232" s="1"/>
  <c r="Y4233" l="1"/>
  <c r="AC4233" s="1"/>
  <c r="Z4233"/>
  <c r="AD4233" s="1"/>
  <c r="AF4233" l="1"/>
  <c r="AE4233"/>
  <c r="AH4233" l="1"/>
  <c r="T4234"/>
  <c r="AG4234" l="1"/>
  <c r="S4235"/>
  <c r="R4236" s="1"/>
  <c r="AJ4233"/>
  <c r="AI4233" s="1"/>
  <c r="U4234"/>
  <c r="W4234" s="1"/>
  <c r="AA4234" s="1"/>
  <c r="V4234"/>
  <c r="X4234" s="1"/>
  <c r="AB4234" s="1"/>
  <c r="Y4234" l="1"/>
  <c r="AC4234" s="1"/>
  <c r="Z4234"/>
  <c r="AD4234" s="1"/>
  <c r="AF4234" l="1"/>
  <c r="AE4234"/>
  <c r="AH4234" l="1"/>
  <c r="T4235"/>
  <c r="AG4235" l="1"/>
  <c r="S4236"/>
  <c r="R4237" s="1"/>
  <c r="AJ4234"/>
  <c r="AI4234" s="1"/>
  <c r="U4235"/>
  <c r="W4235" s="1"/>
  <c r="AA4235" s="1"/>
  <c r="V4235"/>
  <c r="X4235" s="1"/>
  <c r="AB4235" s="1"/>
  <c r="Y4235" l="1"/>
  <c r="AC4235" s="1"/>
  <c r="Z4235"/>
  <c r="AD4235" l="1"/>
  <c r="AE4235" l="1"/>
  <c r="AF4235"/>
  <c r="AH4235" l="1"/>
  <c r="T4236"/>
  <c r="AG4236" l="1"/>
  <c r="S4237"/>
  <c r="R4238" s="1"/>
  <c r="AJ4235"/>
  <c r="AI4235" s="1"/>
  <c r="U4236"/>
  <c r="W4236" s="1"/>
  <c r="AA4236" s="1"/>
  <c r="V4236"/>
  <c r="X4236" s="1"/>
  <c r="AB4236" s="1"/>
  <c r="Y4236" l="1"/>
  <c r="Z4236"/>
  <c r="AD4236" s="1"/>
  <c r="AC4236" l="1"/>
  <c r="AE4236" l="1"/>
  <c r="AF4236"/>
  <c r="AH4236" l="1"/>
  <c r="T4237"/>
  <c r="AG4237" l="1"/>
  <c r="S4238"/>
  <c r="R4239" s="1"/>
  <c r="AJ4236"/>
  <c r="AI4236" s="1"/>
  <c r="V4237"/>
  <c r="X4237" s="1"/>
  <c r="AB4237" s="1"/>
  <c r="U4237"/>
  <c r="W4237" s="1"/>
  <c r="AA4237" s="1"/>
  <c r="Z4237" l="1"/>
  <c r="AD4237" s="1"/>
  <c r="Y4237"/>
  <c r="AC4237" s="1"/>
  <c r="AE4237" l="1"/>
  <c r="AF4237"/>
  <c r="AH4237" l="1"/>
  <c r="T4238"/>
  <c r="AG4238" l="1"/>
  <c r="S4239"/>
  <c r="R4240" s="1"/>
  <c r="AJ4237"/>
  <c r="AI4237" s="1"/>
  <c r="V4238"/>
  <c r="X4238" s="1"/>
  <c r="AB4238" s="1"/>
  <c r="U4238"/>
  <c r="W4238" s="1"/>
  <c r="Y4238" s="1"/>
  <c r="AA4238" l="1"/>
  <c r="AC4238" s="1"/>
  <c r="Z4238"/>
  <c r="AD4238" s="1"/>
  <c r="AE4238" l="1"/>
  <c r="AF4238"/>
  <c r="AH4238" l="1"/>
  <c r="T4239"/>
  <c r="AG4239" l="1"/>
  <c r="S4240"/>
  <c r="R4241" s="1"/>
  <c r="AJ4238"/>
  <c r="AI4238" s="1"/>
  <c r="U4239"/>
  <c r="W4239" s="1"/>
  <c r="AA4239" s="1"/>
  <c r="V4239"/>
  <c r="X4239" s="1"/>
  <c r="AB4239" s="1"/>
  <c r="Z4239" l="1"/>
  <c r="AD4239" s="1"/>
  <c r="Y4239"/>
  <c r="AC4239" s="1"/>
  <c r="AE4239" l="1"/>
  <c r="T4240" s="1"/>
  <c r="AF4239"/>
  <c r="AG4240" l="1"/>
  <c r="S4241"/>
  <c r="R4242" s="1"/>
  <c r="AH4239"/>
  <c r="AJ4239" s="1"/>
  <c r="AI4239" s="1"/>
  <c r="V4240"/>
  <c r="X4240" s="1"/>
  <c r="Z4240" s="1"/>
  <c r="U4240"/>
  <c r="W4240" s="1"/>
  <c r="Y4240" s="1"/>
  <c r="AB4240" l="1"/>
  <c r="AD4240" s="1"/>
  <c r="AA4240"/>
  <c r="AC4240" s="1"/>
  <c r="AE4240" l="1"/>
  <c r="AF4240"/>
  <c r="AH4240" l="1"/>
  <c r="T4241"/>
  <c r="AG4241" l="1"/>
  <c r="S4242"/>
  <c r="R4243" s="1"/>
  <c r="AJ4240"/>
  <c r="AI4240" s="1"/>
  <c r="V4241"/>
  <c r="X4241" s="1"/>
  <c r="AB4241" s="1"/>
  <c r="U4241"/>
  <c r="W4241" s="1"/>
  <c r="AA4241" s="1"/>
  <c r="Z4241" l="1"/>
  <c r="AD4241" s="1"/>
  <c r="Y4241"/>
  <c r="AC4241" s="1"/>
  <c r="AE4241" l="1"/>
  <c r="AF4241"/>
  <c r="AH4241" l="1"/>
  <c r="T4242"/>
  <c r="AG4242" l="1"/>
  <c r="S4243"/>
  <c r="R4244" s="1"/>
  <c r="AJ4241"/>
  <c r="AI4241" s="1"/>
  <c r="U4242"/>
  <c r="W4242" s="1"/>
  <c r="AA4242" s="1"/>
  <c r="V4242"/>
  <c r="X4242" s="1"/>
  <c r="AB4242" s="1"/>
  <c r="Y4242" l="1"/>
  <c r="AC4242" s="1"/>
  <c r="Z4242"/>
  <c r="AD4242" s="1"/>
  <c r="AF4242" l="1"/>
  <c r="AE4242"/>
  <c r="T4243" s="1"/>
  <c r="AG4243" l="1"/>
  <c r="S4244"/>
  <c r="R4245" s="1"/>
  <c r="AH4242"/>
  <c r="U4243"/>
  <c r="W4243" s="1"/>
  <c r="Y4243" s="1"/>
  <c r="V4243"/>
  <c r="X4243" s="1"/>
  <c r="Z4243" s="1"/>
  <c r="AB4243" l="1"/>
  <c r="AD4243" s="1"/>
  <c r="AA4243"/>
  <c r="AC4243" s="1"/>
  <c r="AJ4242"/>
  <c r="AI4242" s="1"/>
  <c r="AF4243" l="1"/>
  <c r="AE4243"/>
  <c r="AH4243" l="1"/>
  <c r="T4244"/>
  <c r="AG4244" l="1"/>
  <c r="S4245"/>
  <c r="R4246" s="1"/>
  <c r="AJ4243"/>
  <c r="AI4243" s="1"/>
  <c r="U4244"/>
  <c r="W4244" s="1"/>
  <c r="AA4244" s="1"/>
  <c r="V4244"/>
  <c r="X4244" s="1"/>
  <c r="Z4244" s="1"/>
  <c r="AB4244" l="1"/>
  <c r="AD4244" s="1"/>
  <c r="Y4244"/>
  <c r="AC4244" s="1"/>
  <c r="AF4244" l="1"/>
  <c r="AE4244"/>
  <c r="AH4244" l="1"/>
  <c r="T4245"/>
  <c r="AG4245" l="1"/>
  <c r="S4246"/>
  <c r="R4247" s="1"/>
  <c r="AJ4244"/>
  <c r="AI4244" s="1"/>
  <c r="U4245"/>
  <c r="W4245" s="1"/>
  <c r="Y4245" s="1"/>
  <c r="V4245"/>
  <c r="X4245" s="1"/>
  <c r="AB4245" s="1"/>
  <c r="AA4245" l="1"/>
  <c r="AC4245" s="1"/>
  <c r="Z4245"/>
  <c r="AD4245" s="1"/>
  <c r="AF4245" l="1"/>
  <c r="AE4245"/>
  <c r="AH4245" l="1"/>
  <c r="T4246"/>
  <c r="AG4246" l="1"/>
  <c r="S4247"/>
  <c r="R4248" s="1"/>
  <c r="AJ4245"/>
  <c r="AI4245" s="1"/>
  <c r="U4246"/>
  <c r="W4246" s="1"/>
  <c r="AA4246" s="1"/>
  <c r="V4246"/>
  <c r="X4246" s="1"/>
  <c r="AB4246" s="1"/>
  <c r="Y4246" l="1"/>
  <c r="AC4246" s="1"/>
  <c r="Z4246"/>
  <c r="AD4246" s="1"/>
  <c r="AF4246" l="1"/>
  <c r="AE4246"/>
  <c r="T4247" s="1"/>
  <c r="AG4247" l="1"/>
  <c r="S4248"/>
  <c r="R4249" s="1"/>
  <c r="AH4246"/>
  <c r="U4247"/>
  <c r="W4247" s="1"/>
  <c r="AA4247" s="1"/>
  <c r="V4247"/>
  <c r="X4247" s="1"/>
  <c r="AB4247" s="1"/>
  <c r="AJ4246" l="1"/>
  <c r="AI4246" s="1"/>
  <c r="Y4247"/>
  <c r="AC4247" s="1"/>
  <c r="Z4247"/>
  <c r="AD4247" s="1"/>
  <c r="AE4247" l="1"/>
  <c r="AF4247"/>
  <c r="AH4247" l="1"/>
  <c r="T4248"/>
  <c r="AG4248" l="1"/>
  <c r="S4249"/>
  <c r="R4250" s="1"/>
  <c r="AJ4247"/>
  <c r="AI4247" s="1"/>
  <c r="U4248"/>
  <c r="W4248" s="1"/>
  <c r="AA4248" s="1"/>
  <c r="V4248"/>
  <c r="X4248" s="1"/>
  <c r="AB4248" s="1"/>
  <c r="Y4248" l="1"/>
  <c r="AC4248" s="1"/>
  <c r="Z4248"/>
  <c r="AD4248" l="1"/>
  <c r="AE4248" l="1"/>
  <c r="AF4248"/>
  <c r="AH4248" l="1"/>
  <c r="T4249"/>
  <c r="AG4249" l="1"/>
  <c r="S4250"/>
  <c r="R4251" s="1"/>
  <c r="AJ4248"/>
  <c r="AI4248" s="1"/>
  <c r="V4249"/>
  <c r="X4249" s="1"/>
  <c r="AB4249" s="1"/>
  <c r="U4249"/>
  <c r="W4249" s="1"/>
  <c r="AA4249" s="1"/>
  <c r="Z4249" l="1"/>
  <c r="AD4249" s="1"/>
  <c r="Y4249"/>
  <c r="AC4249" s="1"/>
  <c r="AE4249" l="1"/>
  <c r="AF4249"/>
  <c r="AH4249" l="1"/>
  <c r="T4250"/>
  <c r="AG4250" l="1"/>
  <c r="S4251"/>
  <c r="R4252" s="1"/>
  <c r="AJ4249"/>
  <c r="AI4249" s="1"/>
  <c r="V4250"/>
  <c r="X4250" s="1"/>
  <c r="Z4250" s="1"/>
  <c r="U4250"/>
  <c r="W4250" s="1"/>
  <c r="AA4250" s="1"/>
  <c r="AB4250" l="1"/>
  <c r="AD4250" s="1"/>
  <c r="Y4250"/>
  <c r="AC4250" s="1"/>
  <c r="AF4250" l="1"/>
  <c r="AE4250"/>
  <c r="AH4250" l="1"/>
  <c r="T4251"/>
  <c r="AG4251" l="1"/>
  <c r="S4252"/>
  <c r="R4253" s="1"/>
  <c r="AJ4250"/>
  <c r="AI4250" s="1"/>
  <c r="U4251"/>
  <c r="W4251" s="1"/>
  <c r="AA4251" s="1"/>
  <c r="V4251"/>
  <c r="X4251" s="1"/>
  <c r="AB4251" s="1"/>
  <c r="Z4251" l="1"/>
  <c r="AD4251" s="1"/>
  <c r="Y4251"/>
  <c r="AC4251" s="1"/>
  <c r="AE4251" l="1"/>
  <c r="AF4251"/>
  <c r="AH4251" l="1"/>
  <c r="T4252"/>
  <c r="AG4252" l="1"/>
  <c r="S4253"/>
  <c r="R4254" s="1"/>
  <c r="AJ4251"/>
  <c r="AI4251" s="1"/>
  <c r="U4252"/>
  <c r="W4252" s="1"/>
  <c r="AA4252" s="1"/>
  <c r="V4252"/>
  <c r="X4252" s="1"/>
  <c r="AB4252" s="1"/>
  <c r="Y4252" l="1"/>
  <c r="Z4252"/>
  <c r="AD4252" s="1"/>
  <c r="AC4252" l="1"/>
  <c r="AF4252" l="1"/>
  <c r="AE4252"/>
  <c r="AH4252" l="1"/>
  <c r="T4253"/>
  <c r="AG4253" l="1"/>
  <c r="S4254"/>
  <c r="R4255" s="1"/>
  <c r="AJ4252"/>
  <c r="AI4252" s="1"/>
  <c r="V4253"/>
  <c r="X4253" s="1"/>
  <c r="AB4253" s="1"/>
  <c r="U4253"/>
  <c r="W4253" s="1"/>
  <c r="AA4253" s="1"/>
  <c r="Y4253" l="1"/>
  <c r="AC4253" s="1"/>
  <c r="Z4253"/>
  <c r="AD4253" s="1"/>
  <c r="AF4253" l="1"/>
  <c r="AE4253"/>
  <c r="AH4253" l="1"/>
  <c r="T4254"/>
  <c r="AG4254" l="1"/>
  <c r="S4255"/>
  <c r="R4256" s="1"/>
  <c r="AJ4253"/>
  <c r="AI4253" s="1"/>
  <c r="U4254"/>
  <c r="W4254" s="1"/>
  <c r="Y4254" s="1"/>
  <c r="V4254"/>
  <c r="X4254" s="1"/>
  <c r="Z4254" s="1"/>
  <c r="AB4254" l="1"/>
  <c r="AD4254" s="1"/>
  <c r="AA4254"/>
  <c r="AC4254" s="1"/>
  <c r="AF4254" l="1"/>
  <c r="AE4254"/>
  <c r="AH4254" l="1"/>
  <c r="T4255"/>
  <c r="AG4255" l="1"/>
  <c r="S4256"/>
  <c r="R4257" s="1"/>
  <c r="AI4254"/>
  <c r="AJ4254"/>
  <c r="U4255"/>
  <c r="W4255" s="1"/>
  <c r="Y4255" s="1"/>
  <c r="V4255"/>
  <c r="X4255" s="1"/>
  <c r="Z4255" s="1"/>
  <c r="AA4255" l="1"/>
  <c r="AC4255" s="1"/>
  <c r="AB4255"/>
  <c r="AD4255" s="1"/>
  <c r="AF4255" l="1"/>
  <c r="AE4255"/>
  <c r="AH4255" l="1"/>
  <c r="T4256"/>
  <c r="AG4256" l="1"/>
  <c r="S4257"/>
  <c r="R4258" s="1"/>
  <c r="AJ4255"/>
  <c r="AI4255" s="1"/>
  <c r="V4256"/>
  <c r="X4256" s="1"/>
  <c r="AB4256" s="1"/>
  <c r="U4256"/>
  <c r="W4256" s="1"/>
  <c r="Y4256" s="1"/>
  <c r="AA4256" l="1"/>
  <c r="AC4256" s="1"/>
  <c r="Z4256"/>
  <c r="AD4256" s="1"/>
  <c r="AF4256" l="1"/>
  <c r="AE4256"/>
  <c r="AH4256" l="1"/>
  <c r="T4257"/>
  <c r="AG4257" l="1"/>
  <c r="S4258"/>
  <c r="R4259" s="1"/>
  <c r="AI4256"/>
  <c r="AJ4256"/>
  <c r="V4257"/>
  <c r="X4257" s="1"/>
  <c r="AB4257" s="1"/>
  <c r="U4257"/>
  <c r="W4257" s="1"/>
  <c r="Y4257" s="1"/>
  <c r="AA4257" l="1"/>
  <c r="AC4257" s="1"/>
  <c r="Z4257"/>
  <c r="AD4257" s="1"/>
  <c r="AE4257" l="1"/>
  <c r="AF4257"/>
  <c r="AH4257" l="1"/>
  <c r="T4258"/>
  <c r="AG4258" l="1"/>
  <c r="S4259"/>
  <c r="R4260" s="1"/>
  <c r="AJ4257"/>
  <c r="AI4257" s="1"/>
  <c r="U4258"/>
  <c r="W4258" s="1"/>
  <c r="Y4258" s="1"/>
  <c r="V4258"/>
  <c r="X4258" s="1"/>
  <c r="Z4258" s="1"/>
  <c r="AB4258" l="1"/>
  <c r="AD4258" s="1"/>
  <c r="AA4258"/>
  <c r="AC4258" s="1"/>
  <c r="AE4258" l="1"/>
  <c r="AF4258"/>
  <c r="AH4258" l="1"/>
  <c r="T4259"/>
  <c r="AG4259" l="1"/>
  <c r="S4260"/>
  <c r="R4261" s="1"/>
  <c r="U4259"/>
  <c r="W4259" s="1"/>
  <c r="AA4259" s="1"/>
  <c r="V4259"/>
  <c r="X4259" s="1"/>
  <c r="AB4259" s="1"/>
  <c r="AJ4258"/>
  <c r="AI4258" s="1"/>
  <c r="Y4259" l="1"/>
  <c r="AC4259" s="1"/>
  <c r="Z4259"/>
  <c r="AD4259" s="1"/>
  <c r="AE4259" l="1"/>
  <c r="AF4259"/>
  <c r="AH4259" l="1"/>
  <c r="T4260"/>
  <c r="AG4260" l="1"/>
  <c r="S4261"/>
  <c r="R4262" s="1"/>
  <c r="AJ4259"/>
  <c r="AI4259" s="1"/>
  <c r="U4260"/>
  <c r="W4260" s="1"/>
  <c r="Y4260" s="1"/>
  <c r="V4260"/>
  <c r="X4260" s="1"/>
  <c r="Z4260" s="1"/>
  <c r="AA4260" l="1"/>
  <c r="AC4260" s="1"/>
  <c r="AB4260"/>
  <c r="AD4260" s="1"/>
  <c r="AF4260" l="1"/>
  <c r="AE4260"/>
  <c r="AH4260" l="1"/>
  <c r="T4261"/>
  <c r="AG4261" l="1"/>
  <c r="S4262"/>
  <c r="R4263" s="1"/>
  <c r="V4261"/>
  <c r="X4261" s="1"/>
  <c r="Z4261" s="1"/>
  <c r="U4261"/>
  <c r="W4261" s="1"/>
  <c r="Y4261" s="1"/>
  <c r="AJ4260"/>
  <c r="AI4260" s="1"/>
  <c r="AB4261" l="1"/>
  <c r="AD4261" s="1"/>
  <c r="AA4261"/>
  <c r="AC4261" s="1"/>
  <c r="AF4261" l="1"/>
  <c r="AE4261"/>
  <c r="AH4261" l="1"/>
  <c r="T4262"/>
  <c r="AG4262" l="1"/>
  <c r="S4263"/>
  <c r="R4264" s="1"/>
  <c r="AJ4261"/>
  <c r="AI4261" s="1"/>
  <c r="V4262"/>
  <c r="X4262" s="1"/>
  <c r="Z4262" s="1"/>
  <c r="U4262"/>
  <c r="W4262" s="1"/>
  <c r="Y4262" s="1"/>
  <c r="AB4262" l="1"/>
  <c r="AD4262" s="1"/>
  <c r="AA4262"/>
  <c r="AC4262" s="1"/>
  <c r="AF4262" l="1"/>
  <c r="AE4262"/>
  <c r="AH4262" l="1"/>
  <c r="T4263"/>
  <c r="AG4263" l="1"/>
  <c r="S4264"/>
  <c r="R4265" s="1"/>
  <c r="U4263"/>
  <c r="W4263" s="1"/>
  <c r="Y4263" s="1"/>
  <c r="V4263"/>
  <c r="X4263" s="1"/>
  <c r="Z4263" s="1"/>
  <c r="AJ4262"/>
  <c r="AI4262" s="1"/>
  <c r="AB4263" l="1"/>
  <c r="AD4263" s="1"/>
  <c r="AA4263"/>
  <c r="AC4263" s="1"/>
  <c r="AF4263" l="1"/>
  <c r="AE4263"/>
  <c r="AH4263" l="1"/>
  <c r="T4264"/>
  <c r="AG4264" l="1"/>
  <c r="S4265"/>
  <c r="R4266" s="1"/>
  <c r="AJ4263"/>
  <c r="AI4263" s="1"/>
  <c r="V4264"/>
  <c r="X4264" s="1"/>
  <c r="Z4264" s="1"/>
  <c r="U4264"/>
  <c r="W4264" s="1"/>
  <c r="Y4264" s="1"/>
  <c r="AB4264" l="1"/>
  <c r="AD4264" s="1"/>
  <c r="AA4264"/>
  <c r="AC4264" s="1"/>
  <c r="AE4264" l="1"/>
  <c r="AF4264"/>
  <c r="AH4264" l="1"/>
  <c r="T4265"/>
  <c r="AG4265" l="1"/>
  <c r="S4266"/>
  <c r="R4267" s="1"/>
  <c r="U4265"/>
  <c r="W4265" s="1"/>
  <c r="Y4265" s="1"/>
  <c r="V4265"/>
  <c r="X4265" s="1"/>
  <c r="Z4265" s="1"/>
  <c r="AJ4264"/>
  <c r="AI4264" s="1"/>
  <c r="AA4265" l="1"/>
  <c r="AC4265" s="1"/>
  <c r="AB4265"/>
  <c r="AD4265" s="1"/>
  <c r="AF4265" l="1"/>
  <c r="AE4265"/>
  <c r="AH4265" l="1"/>
  <c r="T4266"/>
  <c r="AG4266" l="1"/>
  <c r="S4267"/>
  <c r="R4268" s="1"/>
  <c r="AJ4265"/>
  <c r="AI4265" s="1"/>
  <c r="U4266"/>
  <c r="W4266" s="1"/>
  <c r="Y4266" s="1"/>
  <c r="V4266"/>
  <c r="X4266" s="1"/>
  <c r="Z4266" s="1"/>
  <c r="AB4266" l="1"/>
  <c r="AD4266" s="1"/>
  <c r="AA4266"/>
  <c r="AC4266" s="1"/>
  <c r="AF4266" l="1"/>
  <c r="AE4266"/>
  <c r="AH4266" l="1"/>
  <c r="T4267"/>
  <c r="AG4267" l="1"/>
  <c r="S4268"/>
  <c r="R4269" s="1"/>
  <c r="U4267"/>
  <c r="W4267" s="1"/>
  <c r="Y4267" s="1"/>
  <c r="V4267"/>
  <c r="X4267" s="1"/>
  <c r="Z4267" s="1"/>
  <c r="AJ4266"/>
  <c r="H48" i="11" s="1"/>
  <c r="AB4267" i="10" l="1"/>
  <c r="AD4267" s="1"/>
  <c r="AA4267"/>
  <c r="AC4267" s="1"/>
  <c r="AI4266"/>
  <c r="G48" i="11" s="1"/>
  <c r="AF4267" i="10" l="1"/>
  <c r="AE4267"/>
  <c r="AH4267" l="1"/>
  <c r="T4268"/>
  <c r="AG4268" l="1"/>
  <c r="S4269"/>
  <c r="R4270" s="1"/>
  <c r="AJ4267"/>
  <c r="AI4267" s="1"/>
  <c r="V4268"/>
  <c r="X4268" s="1"/>
  <c r="Z4268" s="1"/>
  <c r="U4268"/>
  <c r="W4268" s="1"/>
  <c r="AA4268" s="1"/>
  <c r="AB4268" l="1"/>
  <c r="AD4268" s="1"/>
  <c r="Y4268"/>
  <c r="AC4268" s="1"/>
  <c r="AF4268" l="1"/>
  <c r="AE4268"/>
  <c r="AH4268" l="1"/>
  <c r="T4269"/>
  <c r="AG4269" l="1"/>
  <c r="S4270"/>
  <c r="R4271" s="1"/>
  <c r="V4269"/>
  <c r="X4269" s="1"/>
  <c r="AB4269" s="1"/>
  <c r="U4269"/>
  <c r="W4269" s="1"/>
  <c r="Y4269" s="1"/>
  <c r="AJ4268"/>
  <c r="AI4268" s="1"/>
  <c r="AA4269" l="1"/>
  <c r="AC4269" s="1"/>
  <c r="Z4269"/>
  <c r="AD4269" s="1"/>
  <c r="AE4269" l="1"/>
  <c r="AF4269"/>
  <c r="AH4269" l="1"/>
  <c r="T4270"/>
  <c r="AG4270" l="1"/>
  <c r="S4271"/>
  <c r="R4272" s="1"/>
  <c r="V4270"/>
  <c r="X4270" s="1"/>
  <c r="Z4270" s="1"/>
  <c r="U4270"/>
  <c r="W4270" s="1"/>
  <c r="AA4270" s="1"/>
  <c r="AJ4269"/>
  <c r="AI4269" s="1"/>
  <c r="AB4270" l="1"/>
  <c r="AD4270" s="1"/>
  <c r="Y4270"/>
  <c r="AC4270" s="1"/>
  <c r="AE4270" l="1"/>
  <c r="AF4270"/>
  <c r="AH4270" l="1"/>
  <c r="T4271"/>
  <c r="AG4271" l="1"/>
  <c r="S4272"/>
  <c r="R4273" s="1"/>
  <c r="AJ4270"/>
  <c r="AI4270" s="1"/>
  <c r="V4271"/>
  <c r="X4271" s="1"/>
  <c r="Z4271" s="1"/>
  <c r="U4271"/>
  <c r="W4271" s="1"/>
  <c r="Y4271" s="1"/>
  <c r="AB4271" l="1"/>
  <c r="AD4271" s="1"/>
  <c r="AA4271"/>
  <c r="AC4271" s="1"/>
  <c r="AF4271" l="1"/>
  <c r="AE4271"/>
  <c r="AH4271" l="1"/>
  <c r="T4272"/>
  <c r="AG4272" l="1"/>
  <c r="S4273"/>
  <c r="R4274" s="1"/>
  <c r="V4272"/>
  <c r="X4272" s="1"/>
  <c r="Z4272" s="1"/>
  <c r="U4272"/>
  <c r="W4272" s="1"/>
  <c r="Y4272" s="1"/>
  <c r="AJ4271"/>
  <c r="AI4271" s="1"/>
  <c r="AB4272" l="1"/>
  <c r="AD4272" s="1"/>
  <c r="AA4272"/>
  <c r="AC4272" s="1"/>
  <c r="AF4272" l="1"/>
  <c r="AE4272"/>
  <c r="AH4272" l="1"/>
  <c r="T4273"/>
  <c r="AG4273" l="1"/>
  <c r="S4274"/>
  <c r="R4275" s="1"/>
  <c r="AJ4272"/>
  <c r="AI4272" s="1"/>
  <c r="V4273"/>
  <c r="X4273" s="1"/>
  <c r="Z4273" s="1"/>
  <c r="U4273"/>
  <c r="W4273" s="1"/>
  <c r="AA4273" s="1"/>
  <c r="AB4273" l="1"/>
  <c r="AD4273" s="1"/>
  <c r="Y4273"/>
  <c r="AC4273" s="1"/>
  <c r="AF4273" l="1"/>
  <c r="AE4273"/>
  <c r="AH4273" l="1"/>
  <c r="T4274"/>
  <c r="AG4274" l="1"/>
  <c r="S4275"/>
  <c r="R4276" s="1"/>
  <c r="U4274"/>
  <c r="W4274" s="1"/>
  <c r="Y4274" s="1"/>
  <c r="V4274"/>
  <c r="X4274" s="1"/>
  <c r="Z4274" s="1"/>
  <c r="AJ4273"/>
  <c r="AI4273" s="1"/>
  <c r="AB4274" l="1"/>
  <c r="AD4274" s="1"/>
  <c r="AA4274"/>
  <c r="AC4274" s="1"/>
  <c r="AE4274" l="1"/>
  <c r="AF4274"/>
  <c r="AH4274" l="1"/>
  <c r="T4275"/>
  <c r="AG4275" l="1"/>
  <c r="S4276"/>
  <c r="R4277" s="1"/>
  <c r="AJ4274"/>
  <c r="AI4274" s="1"/>
  <c r="U4275"/>
  <c r="W4275" s="1"/>
  <c r="Y4275" s="1"/>
  <c r="V4275"/>
  <c r="X4275" s="1"/>
  <c r="Z4275" s="1"/>
  <c r="AB4275" l="1"/>
  <c r="AD4275" s="1"/>
  <c r="AA4275"/>
  <c r="AC4275" s="1"/>
  <c r="AF4275" l="1"/>
  <c r="AE4275"/>
  <c r="AH4275" l="1"/>
  <c r="T4276"/>
  <c r="AG4276" l="1"/>
  <c r="S4277"/>
  <c r="R4278" s="1"/>
  <c r="U4276"/>
  <c r="W4276" s="1"/>
  <c r="Y4276" s="1"/>
  <c r="V4276"/>
  <c r="X4276" s="1"/>
  <c r="AB4276" s="1"/>
  <c r="AJ4275"/>
  <c r="AI4275" s="1"/>
  <c r="AA4276" l="1"/>
  <c r="AC4276" s="1"/>
  <c r="Z4276"/>
  <c r="AD4276" s="1"/>
  <c r="AF4276" l="1"/>
  <c r="AE4276"/>
  <c r="AH4276" l="1"/>
  <c r="T4277"/>
  <c r="AG4277" l="1"/>
  <c r="S4278"/>
  <c r="R4279" s="1"/>
  <c r="U4277"/>
  <c r="W4277" s="1"/>
  <c r="Y4277" s="1"/>
  <c r="V4277"/>
  <c r="X4277" s="1"/>
  <c r="Z4277" s="1"/>
  <c r="AJ4276"/>
  <c r="AI4276" s="1"/>
  <c r="AB4277" l="1"/>
  <c r="AD4277" s="1"/>
  <c r="AA4277"/>
  <c r="AC4277" s="1"/>
  <c r="AE4277" l="1"/>
  <c r="AF4277"/>
  <c r="AH4277" l="1"/>
  <c r="T4278"/>
  <c r="AG4278" l="1"/>
  <c r="S4279"/>
  <c r="R4280" s="1"/>
  <c r="AJ4277"/>
  <c r="AI4277" s="1"/>
  <c r="V4278"/>
  <c r="X4278" s="1"/>
  <c r="Z4278" s="1"/>
  <c r="U4278"/>
  <c r="W4278" s="1"/>
  <c r="Y4278" s="1"/>
  <c r="AA4278" l="1"/>
  <c r="AC4278" s="1"/>
  <c r="AB4278"/>
  <c r="AD4278" s="1"/>
  <c r="AE4278" l="1"/>
  <c r="AF4278"/>
  <c r="AH4278" l="1"/>
  <c r="T4279"/>
  <c r="AG4279" l="1"/>
  <c r="S4280"/>
  <c r="R4281" s="1"/>
  <c r="AJ4278"/>
  <c r="AI4278" s="1"/>
  <c r="U4279"/>
  <c r="W4279" s="1"/>
  <c r="Y4279" s="1"/>
  <c r="V4279"/>
  <c r="X4279" s="1"/>
  <c r="Z4279" s="1"/>
  <c r="AB4279" l="1"/>
  <c r="AD4279" s="1"/>
  <c r="AA4279"/>
  <c r="AC4279" s="1"/>
  <c r="AF4279" l="1"/>
  <c r="AE4279"/>
  <c r="AH4279" l="1"/>
  <c r="T4280"/>
  <c r="AG4280" l="1"/>
  <c r="S4281"/>
  <c r="R4282" s="1"/>
  <c r="AJ4279"/>
  <c r="AI4279" s="1"/>
  <c r="U4280"/>
  <c r="W4280" s="1"/>
  <c r="Y4280" s="1"/>
  <c r="V4280"/>
  <c r="X4280" s="1"/>
  <c r="Z4280" s="1"/>
  <c r="AA4280" l="1"/>
  <c r="AC4280" s="1"/>
  <c r="AB4280"/>
  <c r="AD4280" s="1"/>
  <c r="AF4280" l="1"/>
  <c r="AE4280"/>
  <c r="AH4280" l="1"/>
  <c r="T4281"/>
  <c r="AG4281" l="1"/>
  <c r="S4282"/>
  <c r="R4283" s="1"/>
  <c r="AJ4280"/>
  <c r="AI4280" s="1"/>
  <c r="V4281"/>
  <c r="X4281" s="1"/>
  <c r="AB4281" s="1"/>
  <c r="U4281"/>
  <c r="W4281" s="1"/>
  <c r="Y4281" s="1"/>
  <c r="AA4281" l="1"/>
  <c r="AC4281" s="1"/>
  <c r="Z4281"/>
  <c r="AD4281" s="1"/>
  <c r="AE4281" l="1"/>
  <c r="AF4281"/>
  <c r="AH4281" l="1"/>
  <c r="T4282"/>
  <c r="AG4282" l="1"/>
  <c r="S4283"/>
  <c r="R4284" s="1"/>
  <c r="U4282"/>
  <c r="W4282" s="1"/>
  <c r="AA4282" s="1"/>
  <c r="V4282"/>
  <c r="X4282" s="1"/>
  <c r="AB4282" s="1"/>
  <c r="AJ4281"/>
  <c r="AI4281" s="1"/>
  <c r="Y4282" l="1"/>
  <c r="AC4282" s="1"/>
  <c r="Z4282"/>
  <c r="AD4282" s="1"/>
  <c r="AE4282" l="1"/>
  <c r="AF4282"/>
  <c r="AH4282" l="1"/>
  <c r="T4283"/>
  <c r="AG4283" l="1"/>
  <c r="S4284"/>
  <c r="R4285" s="1"/>
  <c r="V4283"/>
  <c r="X4283" s="1"/>
  <c r="Z4283" s="1"/>
  <c r="U4283"/>
  <c r="W4283" s="1"/>
  <c r="Y4283" s="1"/>
  <c r="AJ4282"/>
  <c r="AI4282" s="1"/>
  <c r="AB4283" l="1"/>
  <c r="AD4283" s="1"/>
  <c r="AA4283"/>
  <c r="AC4283" s="1"/>
  <c r="AF4283" l="1"/>
  <c r="AE4283"/>
  <c r="AH4283" l="1"/>
  <c r="T4284"/>
  <c r="AG4284" l="1"/>
  <c r="S4285"/>
  <c r="R4286" s="1"/>
  <c r="V4284"/>
  <c r="X4284" s="1"/>
  <c r="Z4284" s="1"/>
  <c r="U4284"/>
  <c r="W4284" s="1"/>
  <c r="Y4284" s="1"/>
  <c r="AJ4283"/>
  <c r="AI4283" s="1"/>
  <c r="AB4284" l="1"/>
  <c r="AD4284" s="1"/>
  <c r="AA4284"/>
  <c r="AC4284" s="1"/>
  <c r="AE4284" l="1"/>
  <c r="AF4284"/>
  <c r="AH4284" l="1"/>
  <c r="T4285"/>
  <c r="AG4285" l="1"/>
  <c r="S4286"/>
  <c r="R4287" s="1"/>
  <c r="V4285"/>
  <c r="X4285" s="1"/>
  <c r="Z4285" s="1"/>
  <c r="U4285"/>
  <c r="W4285" s="1"/>
  <c r="Y4285" s="1"/>
  <c r="AJ4284"/>
  <c r="AI4284" s="1"/>
  <c r="AA4285" l="1"/>
  <c r="AC4285" s="1"/>
  <c r="AB4285"/>
  <c r="AD4285" s="1"/>
  <c r="AE4285" l="1"/>
  <c r="AF4285"/>
  <c r="AH4285" l="1"/>
  <c r="T4286"/>
  <c r="AG4286" l="1"/>
  <c r="S4287"/>
  <c r="R4288" s="1"/>
  <c r="AJ4285"/>
  <c r="AI4285" s="1"/>
  <c r="U4286"/>
  <c r="W4286" s="1"/>
  <c r="Y4286" s="1"/>
  <c r="V4286"/>
  <c r="X4286" s="1"/>
  <c r="AB4286" s="1"/>
  <c r="AA4286" l="1"/>
  <c r="AC4286" s="1"/>
  <c r="Z4286"/>
  <c r="AD4286" s="1"/>
  <c r="AE4286" l="1"/>
  <c r="AF4286"/>
  <c r="AH4286" l="1"/>
  <c r="T4287"/>
  <c r="AG4287" l="1"/>
  <c r="S4288"/>
  <c r="R4289" s="1"/>
  <c r="AJ4286"/>
  <c r="AI4286" s="1"/>
  <c r="V4287"/>
  <c r="X4287" s="1"/>
  <c r="Z4287" s="1"/>
  <c r="U4287"/>
  <c r="W4287" s="1"/>
  <c r="AA4287" s="1"/>
  <c r="AB4287" l="1"/>
  <c r="AD4287" s="1"/>
  <c r="Y4287"/>
  <c r="AC4287" s="1"/>
  <c r="AE4287" l="1"/>
  <c r="T4288" s="1"/>
  <c r="AF4287"/>
  <c r="AG4288" l="1"/>
  <c r="S4289"/>
  <c r="R4290" s="1"/>
  <c r="AH4287"/>
  <c r="U4288"/>
  <c r="W4288" s="1"/>
  <c r="AA4288" s="1"/>
  <c r="V4288"/>
  <c r="X4288" s="1"/>
  <c r="Z4288" s="1"/>
  <c r="AB4288" l="1"/>
  <c r="AD4288" s="1"/>
  <c r="AJ4287"/>
  <c r="AI4287" s="1"/>
  <c r="Y4288"/>
  <c r="AC4288" s="1"/>
  <c r="AF4288" l="1"/>
  <c r="AE4288"/>
  <c r="AH4288" l="1"/>
  <c r="T4289"/>
  <c r="AG4289" l="1"/>
  <c r="S4290"/>
  <c r="R4291" s="1"/>
  <c r="V4289"/>
  <c r="X4289" s="1"/>
  <c r="Z4289" s="1"/>
  <c r="U4289"/>
  <c r="W4289" s="1"/>
  <c r="Y4289" s="1"/>
  <c r="AJ4288"/>
  <c r="AI4288" s="1"/>
  <c r="AA4289" l="1"/>
  <c r="AC4289" s="1"/>
  <c r="AB4289"/>
  <c r="AD4289" s="1"/>
  <c r="AF4289" l="1"/>
  <c r="AE4289"/>
  <c r="AH4289" l="1"/>
  <c r="T4290"/>
  <c r="AG4290" l="1"/>
  <c r="S4291"/>
  <c r="R4292" s="1"/>
  <c r="U4290"/>
  <c r="W4290" s="1"/>
  <c r="AA4290" s="1"/>
  <c r="V4290"/>
  <c r="X4290" s="1"/>
  <c r="AB4290" s="1"/>
  <c r="AJ4289"/>
  <c r="AI4289" s="1"/>
  <c r="Z4290" l="1"/>
  <c r="AD4290" s="1"/>
  <c r="Y4290"/>
  <c r="AC4290" s="1"/>
  <c r="AE4290" l="1"/>
  <c r="AF4290"/>
  <c r="AH4290" l="1"/>
  <c r="T4291"/>
  <c r="AG4291" l="1"/>
  <c r="S4292"/>
  <c r="R4293" s="1"/>
  <c r="AJ4290"/>
  <c r="AI4290" s="1"/>
  <c r="V4291"/>
  <c r="X4291" s="1"/>
  <c r="Z4291" s="1"/>
  <c r="U4291"/>
  <c r="W4291" s="1"/>
  <c r="Y4291" s="1"/>
  <c r="AB4291" l="1"/>
  <c r="AD4291" s="1"/>
  <c r="AA4291"/>
  <c r="AC4291" s="1"/>
  <c r="AE4291" l="1"/>
  <c r="T4292" s="1"/>
  <c r="AF4291"/>
  <c r="AG4292" l="1"/>
  <c r="S4293"/>
  <c r="R4294" s="1"/>
  <c r="AH4291"/>
  <c r="V4292"/>
  <c r="X4292" s="1"/>
  <c r="Z4292" s="1"/>
  <c r="U4292"/>
  <c r="W4292" s="1"/>
  <c r="Y4292" s="1"/>
  <c r="AB4292" l="1"/>
  <c r="AD4292" s="1"/>
  <c r="AA4292"/>
  <c r="AC4292" s="1"/>
  <c r="AJ4291"/>
  <c r="AI4291" s="1"/>
  <c r="AF4292" l="1"/>
  <c r="AE4292"/>
  <c r="AH4292" l="1"/>
  <c r="T4293"/>
  <c r="AG4293" l="1"/>
  <c r="S4294"/>
  <c r="R4295" s="1"/>
  <c r="AJ4292"/>
  <c r="AI4292" s="1"/>
  <c r="U4293"/>
  <c r="W4293" s="1"/>
  <c r="Y4293" s="1"/>
  <c r="V4293"/>
  <c r="X4293" s="1"/>
  <c r="Z4293" s="1"/>
  <c r="AB4293" l="1"/>
  <c r="AD4293" s="1"/>
  <c r="AA4293"/>
  <c r="AC4293" s="1"/>
  <c r="AF4293" l="1"/>
  <c r="AE4293"/>
  <c r="AH4293" l="1"/>
  <c r="T4294"/>
  <c r="AG4294" l="1"/>
  <c r="S4295"/>
  <c r="R4296" s="1"/>
  <c r="AJ4293"/>
  <c r="AI4293" s="1"/>
  <c r="U4294"/>
  <c r="W4294" s="1"/>
  <c r="Y4294" s="1"/>
  <c r="V4294"/>
  <c r="X4294" s="1"/>
  <c r="Z4294" s="1"/>
  <c r="AB4294" l="1"/>
  <c r="AD4294" s="1"/>
  <c r="AA4294"/>
  <c r="AC4294" s="1"/>
  <c r="AF4294" l="1"/>
  <c r="AE4294"/>
  <c r="AH4294" l="1"/>
  <c r="T4295"/>
  <c r="AG4295" l="1"/>
  <c r="S4296"/>
  <c r="R4297" s="1"/>
  <c r="U4295"/>
  <c r="W4295" s="1"/>
  <c r="AA4295" s="1"/>
  <c r="V4295"/>
  <c r="X4295" s="1"/>
  <c r="Z4295" s="1"/>
  <c r="AJ4294"/>
  <c r="AI4294" s="1"/>
  <c r="AB4295" l="1"/>
  <c r="AD4295" s="1"/>
  <c r="Y4295"/>
  <c r="AC4295" s="1"/>
  <c r="AF4295" l="1"/>
  <c r="AE4295"/>
  <c r="AH4295" l="1"/>
  <c r="T4296"/>
  <c r="AG4296" l="1"/>
  <c r="S4297"/>
  <c r="R4298" s="1"/>
  <c r="AI4295"/>
  <c r="AJ4295"/>
  <c r="U4296"/>
  <c r="W4296" s="1"/>
  <c r="Y4296" s="1"/>
  <c r="V4296"/>
  <c r="X4296" s="1"/>
  <c r="Z4296" s="1"/>
  <c r="AB4296" l="1"/>
  <c r="AD4296" s="1"/>
  <c r="AA4296"/>
  <c r="AC4296" s="1"/>
  <c r="AE4296" l="1"/>
  <c r="AF4296"/>
  <c r="T4297" l="1"/>
  <c r="AH4296"/>
  <c r="AG4297" l="1"/>
  <c r="S4298"/>
  <c r="R4299" s="1"/>
  <c r="AJ4296"/>
  <c r="AI4296" s="1"/>
  <c r="V4297"/>
  <c r="X4297" s="1"/>
  <c r="Z4297" s="1"/>
  <c r="U4297"/>
  <c r="W4297" s="1"/>
  <c r="Y4297" s="1"/>
  <c r="AB4297" l="1"/>
  <c r="AD4297" s="1"/>
  <c r="AA4297"/>
  <c r="AC4297" s="1"/>
  <c r="AF4297" l="1"/>
  <c r="AE4297"/>
  <c r="T4298" l="1"/>
  <c r="AH4297"/>
  <c r="AG4298" l="1"/>
  <c r="S4299"/>
  <c r="R4300" s="1"/>
  <c r="AJ4297"/>
  <c r="AI4297" s="1"/>
  <c r="U4298"/>
  <c r="W4298" s="1"/>
  <c r="Y4298" s="1"/>
  <c r="V4298"/>
  <c r="X4298" s="1"/>
  <c r="Z4298" s="1"/>
  <c r="AB4298" l="1"/>
  <c r="AD4298" s="1"/>
  <c r="AA4298"/>
  <c r="AC4298" s="1"/>
  <c r="AF4298" l="1"/>
  <c r="AE4298"/>
  <c r="AH4298" l="1"/>
  <c r="T4299"/>
  <c r="AG4299" l="1"/>
  <c r="S4300"/>
  <c r="R4301" s="1"/>
  <c r="AJ4298"/>
  <c r="AI4298" s="1"/>
  <c r="U4299"/>
  <c r="W4299" s="1"/>
  <c r="AA4299" s="1"/>
  <c r="V4299"/>
  <c r="X4299" s="1"/>
  <c r="Z4299" s="1"/>
  <c r="AB4299" l="1"/>
  <c r="AD4299" s="1"/>
  <c r="Y4299"/>
  <c r="AC4299" s="1"/>
  <c r="AE4299" l="1"/>
  <c r="AF4299"/>
  <c r="T4300" l="1"/>
  <c r="AH4299"/>
  <c r="AG4300" l="1"/>
  <c r="S4301"/>
  <c r="R4302" s="1"/>
  <c r="U4300"/>
  <c r="W4300" s="1"/>
  <c r="Y4300" s="1"/>
  <c r="V4300"/>
  <c r="X4300" s="1"/>
  <c r="AB4300" s="1"/>
  <c r="AJ4299"/>
  <c r="AI4299" s="1"/>
  <c r="AA4300" l="1"/>
  <c r="AC4300" s="1"/>
  <c r="Z4300"/>
  <c r="AD4300" s="1"/>
  <c r="AF4300" l="1"/>
  <c r="AE4300"/>
  <c r="AH4300" s="1"/>
  <c r="AJ4300" l="1"/>
  <c r="AI4300" s="1"/>
  <c r="T4301"/>
  <c r="AG4301" l="1"/>
  <c r="S4302"/>
  <c r="R4303" s="1"/>
  <c r="V4301"/>
  <c r="X4301" s="1"/>
  <c r="Z4301" s="1"/>
  <c r="U4301"/>
  <c r="W4301" s="1"/>
  <c r="Y4301" s="1"/>
  <c r="AB4301" l="1"/>
  <c r="AD4301" s="1"/>
  <c r="AA4301"/>
  <c r="AC4301" s="1"/>
  <c r="AE4301" l="1"/>
  <c r="T4302" s="1"/>
  <c r="AF4301"/>
  <c r="AG4302" l="1"/>
  <c r="S4303"/>
  <c r="R4304" s="1"/>
  <c r="AH4301"/>
  <c r="V4302"/>
  <c r="U4302"/>
  <c r="W4302" s="1"/>
  <c r="AA4302" s="1"/>
  <c r="X4302"/>
  <c r="Z4302" s="1"/>
  <c r="AB4302" l="1"/>
  <c r="AD4302" s="1"/>
  <c r="AJ4301"/>
  <c r="AI4301" s="1"/>
  <c r="Y4302"/>
  <c r="AC4302" l="1"/>
  <c r="AF4302" l="1"/>
  <c r="AE4302"/>
  <c r="AH4302" l="1"/>
  <c r="T4303"/>
  <c r="AG4303" l="1"/>
  <c r="S4304"/>
  <c r="R4305" s="1"/>
  <c r="AJ4302"/>
  <c r="AI4302" s="1"/>
  <c r="V4303"/>
  <c r="X4303" s="1"/>
  <c r="AB4303" s="1"/>
  <c r="U4303"/>
  <c r="W4303" s="1"/>
  <c r="AA4303" s="1"/>
  <c r="Z4303" l="1"/>
  <c r="Y4303"/>
  <c r="AC4303" l="1"/>
  <c r="AD4303"/>
  <c r="AF4303" l="1"/>
  <c r="AE4303"/>
  <c r="AH4303" l="1"/>
  <c r="T4304"/>
  <c r="AG4304" l="1"/>
  <c r="S4305"/>
  <c r="R4306" s="1"/>
  <c r="U4304"/>
  <c r="W4304" s="1"/>
  <c r="AA4304" s="1"/>
  <c r="V4304"/>
  <c r="X4304" s="1"/>
  <c r="AB4304" s="1"/>
  <c r="AJ4303"/>
  <c r="AI4303" s="1"/>
  <c r="Z4304" l="1"/>
  <c r="AD4304" s="1"/>
  <c r="Y4304"/>
  <c r="AC4304" l="1"/>
  <c r="AE4304" l="1"/>
  <c r="AF4304"/>
  <c r="AH4304" l="1"/>
  <c r="T4305"/>
  <c r="AG4305" l="1"/>
  <c r="S4306"/>
  <c r="R4307" s="1"/>
  <c r="AJ4304"/>
  <c r="AI4304" s="1"/>
  <c r="V4305"/>
  <c r="X4305" s="1"/>
  <c r="AB4305" s="1"/>
  <c r="U4305"/>
  <c r="W4305" s="1"/>
  <c r="Y4305" s="1"/>
  <c r="AA4305" l="1"/>
  <c r="AC4305" s="1"/>
  <c r="Z4305"/>
  <c r="AD4305" s="1"/>
  <c r="AF4305" l="1"/>
  <c r="AE4305"/>
  <c r="AH4305" l="1"/>
  <c r="T4306"/>
  <c r="AG4306" l="1"/>
  <c r="S4307"/>
  <c r="R4308" s="1"/>
  <c r="AJ4305"/>
  <c r="AI4305" s="1"/>
  <c r="V4306"/>
  <c r="X4306" s="1"/>
  <c r="Z4306" s="1"/>
  <c r="U4306"/>
  <c r="W4306" s="1"/>
  <c r="AA4306" s="1"/>
  <c r="AB4306" l="1"/>
  <c r="AD4306" s="1"/>
  <c r="Y4306"/>
  <c r="AC4306" l="1"/>
  <c r="AF4306" l="1"/>
  <c r="AE4306"/>
  <c r="AH4306" l="1"/>
  <c r="T4307"/>
  <c r="AG4307" l="1"/>
  <c r="S4308"/>
  <c r="R4309" s="1"/>
  <c r="AJ4306"/>
  <c r="AI4306" s="1"/>
  <c r="U4307"/>
  <c r="W4307" s="1"/>
  <c r="AA4307" s="1"/>
  <c r="V4307"/>
  <c r="X4307" s="1"/>
  <c r="AB4307" s="1"/>
  <c r="Y4307" l="1"/>
  <c r="Z4307"/>
  <c r="AD4307" s="1"/>
  <c r="AC4307" l="1"/>
  <c r="AE4307" l="1"/>
  <c r="AF4307"/>
  <c r="AH4307" l="1"/>
  <c r="T4308"/>
  <c r="AG4308" l="1"/>
  <c r="S4309"/>
  <c r="R4310" s="1"/>
  <c r="AJ4307"/>
  <c r="AI4307" s="1"/>
  <c r="U4308"/>
  <c r="W4308" s="1"/>
  <c r="Y4308" s="1"/>
  <c r="V4308"/>
  <c r="X4308" s="1"/>
  <c r="AB4308" s="1"/>
  <c r="AA4308" l="1"/>
  <c r="AC4308" s="1"/>
  <c r="Z4308"/>
  <c r="AD4308" s="1"/>
  <c r="AF4308" l="1"/>
  <c r="AE4308"/>
  <c r="AH4308" l="1"/>
  <c r="T4309"/>
  <c r="AG4309" l="1"/>
  <c r="S4310"/>
  <c r="R4311" s="1"/>
  <c r="V4309"/>
  <c r="X4309" s="1"/>
  <c r="AB4309" s="1"/>
  <c r="U4309"/>
  <c r="W4309" s="1"/>
  <c r="AA4309" s="1"/>
  <c r="AJ4308"/>
  <c r="AI4308" s="1"/>
  <c r="Y4309" l="1"/>
  <c r="Z4309"/>
  <c r="AD4309" s="1"/>
  <c r="AC4309" l="1"/>
  <c r="AF4309" s="1"/>
  <c r="AE4309" l="1"/>
  <c r="T4310" s="1"/>
  <c r="AG4310" l="1"/>
  <c r="S4311"/>
  <c r="R4312" s="1"/>
  <c r="AH4309"/>
  <c r="U4310"/>
  <c r="W4310" s="1"/>
  <c r="AA4310" s="1"/>
  <c r="V4310"/>
  <c r="X4310" s="1"/>
  <c r="AB4310" s="1"/>
  <c r="AJ4309" l="1"/>
  <c r="AI4309" s="1"/>
  <c r="Y4310"/>
  <c r="Z4310"/>
  <c r="AD4310" s="1"/>
  <c r="AC4310" l="1"/>
  <c r="AF4310" l="1"/>
  <c r="AE4310"/>
  <c r="AH4310" l="1"/>
  <c r="T4311"/>
  <c r="AG4311" l="1"/>
  <c r="S4312"/>
  <c r="R4313" s="1"/>
  <c r="AJ4310"/>
  <c r="AI4310" s="1"/>
  <c r="U4311"/>
  <c r="W4311" s="1"/>
  <c r="AA4311" s="1"/>
  <c r="V4311"/>
  <c r="X4311" s="1"/>
  <c r="Z4311" s="1"/>
  <c r="AB4311" l="1"/>
  <c r="AD4311" s="1"/>
  <c r="Y4311"/>
  <c r="AC4311" l="1"/>
  <c r="AF4311" s="1"/>
  <c r="AE4311" l="1"/>
  <c r="AH4311" l="1"/>
  <c r="T4312"/>
  <c r="AG4312" l="1"/>
  <c r="S4313"/>
  <c r="R4314" s="1"/>
  <c r="U4312"/>
  <c r="W4312" s="1"/>
  <c r="Y4312" s="1"/>
  <c r="V4312"/>
  <c r="X4312" s="1"/>
  <c r="AB4312" s="1"/>
  <c r="AJ4311"/>
  <c r="AI4311" s="1"/>
  <c r="AA4312" l="1"/>
  <c r="AC4312" s="1"/>
  <c r="Z4312"/>
  <c r="AD4312" l="1"/>
  <c r="AE4312" l="1"/>
  <c r="AF4312"/>
  <c r="AH4312" l="1"/>
  <c r="T4313"/>
  <c r="AG4313" l="1"/>
  <c r="S4314"/>
  <c r="R4315" s="1"/>
  <c r="AJ4312"/>
  <c r="AI4312" s="1"/>
  <c r="V4313"/>
  <c r="X4313" s="1"/>
  <c r="AB4313" s="1"/>
  <c r="U4313"/>
  <c r="W4313" s="1"/>
  <c r="AA4313" s="1"/>
  <c r="Z4313" l="1"/>
  <c r="AD4313" s="1"/>
  <c r="Y4313"/>
  <c r="AC4313" l="1"/>
  <c r="AF4313" l="1"/>
  <c r="AE4313"/>
  <c r="AH4313" l="1"/>
  <c r="T4314"/>
  <c r="AG4314" l="1"/>
  <c r="S4315"/>
  <c r="R4316" s="1"/>
  <c r="AJ4313"/>
  <c r="AI4313" s="1"/>
  <c r="V4314"/>
  <c r="X4314" s="1"/>
  <c r="Z4314" s="1"/>
  <c r="U4314"/>
  <c r="W4314" s="1"/>
  <c r="Y4314" s="1"/>
  <c r="AB4314" l="1"/>
  <c r="AD4314" s="1"/>
  <c r="AA4314"/>
  <c r="AC4314" s="1"/>
  <c r="AE4314" l="1"/>
  <c r="AH4314" s="1"/>
  <c r="AF4314"/>
  <c r="AJ4314" l="1"/>
  <c r="AI4314" s="1"/>
  <c r="T4315"/>
  <c r="AG4315" l="1"/>
  <c r="S4316"/>
  <c r="R4317" s="1"/>
  <c r="U4315"/>
  <c r="W4315" s="1"/>
  <c r="AA4315" s="1"/>
  <c r="V4315"/>
  <c r="X4315" s="1"/>
  <c r="Z4315" s="1"/>
  <c r="AB4315" l="1"/>
  <c r="AD4315" s="1"/>
  <c r="Y4315"/>
  <c r="AC4315" s="1"/>
  <c r="AE4315" l="1"/>
  <c r="AH4315"/>
  <c r="T4316"/>
  <c r="AF4315"/>
  <c r="AG4316" l="1"/>
  <c r="S4317"/>
  <c r="R4318" s="1"/>
  <c r="AJ4315"/>
  <c r="AI4315" s="1"/>
  <c r="V4316"/>
  <c r="X4316" s="1"/>
  <c r="AB4316" s="1"/>
  <c r="U4316"/>
  <c r="W4316" s="1"/>
  <c r="AA4316" s="1"/>
  <c r="Z4316" l="1"/>
  <c r="AD4316" s="1"/>
  <c r="Y4316"/>
  <c r="AC4316" l="1"/>
  <c r="AE4316" l="1"/>
  <c r="AF4316"/>
  <c r="AH4316" l="1"/>
  <c r="T4317"/>
  <c r="AG4317" l="1"/>
  <c r="S4318"/>
  <c r="R4319" s="1"/>
  <c r="AJ4316"/>
  <c r="AI4316" s="1"/>
  <c r="V4317"/>
  <c r="X4317" s="1"/>
  <c r="AB4317" s="1"/>
  <c r="U4317"/>
  <c r="W4317"/>
  <c r="Y4317" s="1"/>
  <c r="AA4317" l="1"/>
  <c r="AC4317" s="1"/>
  <c r="Z4317"/>
  <c r="AD4317" s="1"/>
  <c r="AF4317" l="1"/>
  <c r="AE4317"/>
  <c r="AH4317" l="1"/>
  <c r="T4318"/>
  <c r="AG4318" l="1"/>
  <c r="S4319"/>
  <c r="R4320" s="1"/>
  <c r="AJ4317"/>
  <c r="AI4317" s="1"/>
  <c r="U4318"/>
  <c r="W4318" s="1"/>
  <c r="AA4318" s="1"/>
  <c r="V4318"/>
  <c r="X4318" s="1"/>
  <c r="AB4318" s="1"/>
  <c r="Y4318" l="1"/>
  <c r="Z4318"/>
  <c r="AD4318" s="1"/>
  <c r="AC4318" l="1"/>
  <c r="AF4318" l="1"/>
  <c r="AE4318"/>
  <c r="AH4318" l="1"/>
  <c r="T4319"/>
  <c r="AG4319" l="1"/>
  <c r="S4320"/>
  <c r="R4321" s="1"/>
  <c r="AJ4318"/>
  <c r="AI4318" s="1"/>
  <c r="V4319"/>
  <c r="X4319" s="1"/>
  <c r="AB4319" s="1"/>
  <c r="U4319"/>
  <c r="W4319" s="1"/>
  <c r="AA4319" s="1"/>
  <c r="Z4319" l="1"/>
  <c r="AD4319" s="1"/>
  <c r="Y4319"/>
  <c r="AC4319" l="1"/>
  <c r="AE4319" l="1"/>
  <c r="AF4319"/>
  <c r="AH4319" l="1"/>
  <c r="T4320"/>
  <c r="AG4320" l="1"/>
  <c r="S4321"/>
  <c r="R4322" s="1"/>
  <c r="AJ4319"/>
  <c r="AI4319" s="1"/>
  <c r="U4320"/>
  <c r="W4320" s="1"/>
  <c r="AA4320" s="1"/>
  <c r="V4320"/>
  <c r="X4320" s="1"/>
  <c r="Z4320" s="1"/>
  <c r="AB4320" l="1"/>
  <c r="AD4320" s="1"/>
  <c r="Y4320"/>
  <c r="AC4320" l="1"/>
  <c r="AE4320" l="1"/>
  <c r="AF4320"/>
  <c r="AH4320" l="1"/>
  <c r="T4321"/>
  <c r="AG4321" l="1"/>
  <c r="S4322"/>
  <c r="R4323" s="1"/>
  <c r="AJ4320"/>
  <c r="AI4320" s="1"/>
  <c r="U4321"/>
  <c r="W4321" s="1"/>
  <c r="AA4321" s="1"/>
  <c r="V4321"/>
  <c r="X4321" s="1"/>
  <c r="AB4321" s="1"/>
  <c r="Y4321" l="1"/>
  <c r="Z4321"/>
  <c r="AD4321" s="1"/>
  <c r="AC4321" l="1"/>
  <c r="AE4321" l="1"/>
  <c r="AF4321"/>
  <c r="AH4321" l="1"/>
  <c r="T4322"/>
  <c r="AG4322" l="1"/>
  <c r="S4323"/>
  <c r="R4324" s="1"/>
  <c r="AJ4321"/>
  <c r="AI4321" s="1"/>
  <c r="V4322"/>
  <c r="X4322" s="1"/>
  <c r="AB4322" s="1"/>
  <c r="U4322"/>
  <c r="W4322" s="1"/>
  <c r="AA4322" s="1"/>
  <c r="Z4322" l="1"/>
  <c r="AD4322" s="1"/>
  <c r="Y4322"/>
  <c r="AC4322" l="1"/>
  <c r="AE4322" l="1"/>
  <c r="T4323" s="1"/>
  <c r="AF4322"/>
  <c r="AG4323" l="1"/>
  <c r="S4324"/>
  <c r="R4325" s="1"/>
  <c r="AH4322"/>
  <c r="U4323"/>
  <c r="W4323" s="1"/>
  <c r="AA4323" s="1"/>
  <c r="V4323"/>
  <c r="X4323" s="1"/>
  <c r="AB4323" s="1"/>
  <c r="AJ4322" l="1"/>
  <c r="AI4322" s="1"/>
  <c r="Y4323"/>
  <c r="Z4323"/>
  <c r="AD4323" s="1"/>
  <c r="AC4323" l="1"/>
  <c r="AF4323" l="1"/>
  <c r="AE4323"/>
  <c r="AH4323" l="1"/>
  <c r="T4324"/>
  <c r="AG4324" l="1"/>
  <c r="S4325"/>
  <c r="R4326" s="1"/>
  <c r="AJ4323"/>
  <c r="AI4323" s="1"/>
  <c r="U4324"/>
  <c r="W4324" s="1"/>
  <c r="AA4324" s="1"/>
  <c r="V4324"/>
  <c r="X4324" s="1"/>
  <c r="Z4324" s="1"/>
  <c r="AB4324" l="1"/>
  <c r="AD4324" s="1"/>
  <c r="Y4324"/>
  <c r="AC4324" l="1"/>
  <c r="AE4324" s="1"/>
  <c r="AF4324" l="1"/>
  <c r="AH4324"/>
  <c r="T4325"/>
  <c r="AG4325" l="1"/>
  <c r="S4326"/>
  <c r="R4327" s="1"/>
  <c r="AJ4324"/>
  <c r="AI4324" s="1"/>
  <c r="U4325"/>
  <c r="W4325" s="1"/>
  <c r="Y4325" s="1"/>
  <c r="V4325"/>
  <c r="X4325" s="1"/>
  <c r="AB4325" s="1"/>
  <c r="AA4325" l="1"/>
  <c r="AC4325" s="1"/>
  <c r="Z4325"/>
  <c r="AD4325" s="1"/>
  <c r="AE4325" l="1"/>
  <c r="AF4325"/>
  <c r="AH4325" l="1"/>
  <c r="T4326"/>
  <c r="AG4326" l="1"/>
  <c r="S4327"/>
  <c r="R4328" s="1"/>
  <c r="AJ4325"/>
  <c r="AI4325" s="1"/>
  <c r="U4326"/>
  <c r="W4326" s="1"/>
  <c r="AA4326" s="1"/>
  <c r="V4326"/>
  <c r="X4326" s="1"/>
  <c r="AB4326" s="1"/>
  <c r="Y4326" l="1"/>
  <c r="Z4326"/>
  <c r="AD4326" s="1"/>
  <c r="AC4326" l="1"/>
  <c r="AE4326" l="1"/>
  <c r="AF4326"/>
  <c r="AH4326" l="1"/>
  <c r="T4327"/>
  <c r="AG4327" l="1"/>
  <c r="S4328"/>
  <c r="R4329" s="1"/>
  <c r="AJ4326"/>
  <c r="AI4326" s="1"/>
  <c r="V4327"/>
  <c r="U4327"/>
  <c r="W4327" s="1"/>
  <c r="AA4327" s="1"/>
  <c r="X4327"/>
  <c r="Z4327" s="1"/>
  <c r="AB4327" l="1"/>
  <c r="AD4327" s="1"/>
  <c r="Y4327"/>
  <c r="AC4327" l="1"/>
  <c r="AF4327" l="1"/>
  <c r="AE4327"/>
  <c r="AH4327" l="1"/>
  <c r="T4328"/>
  <c r="AG4328" l="1"/>
  <c r="S4329"/>
  <c r="R4330" s="1"/>
  <c r="AJ4327"/>
  <c r="AI4327" s="1"/>
  <c r="V4328"/>
  <c r="X4328" s="1"/>
  <c r="Z4328" s="1"/>
  <c r="U4328"/>
  <c r="W4328" s="1"/>
  <c r="AA4328" s="1"/>
  <c r="AB4328" l="1"/>
  <c r="AD4328" s="1"/>
  <c r="Y4328"/>
  <c r="AC4328" l="1"/>
  <c r="AE4328" s="1"/>
  <c r="AF4328" l="1"/>
  <c r="AH4328" s="1"/>
  <c r="T4329"/>
  <c r="AG4329" l="1"/>
  <c r="S4330"/>
  <c r="R4331" s="1"/>
  <c r="AJ4328"/>
  <c r="AI4328" s="1"/>
  <c r="U4329"/>
  <c r="W4329" s="1"/>
  <c r="AA4329" s="1"/>
  <c r="V4329"/>
  <c r="X4329" s="1"/>
  <c r="AB4329" s="1"/>
  <c r="Z4329" l="1"/>
  <c r="Y4329"/>
  <c r="AD4329" l="1"/>
  <c r="AC4329"/>
  <c r="AE4329" l="1"/>
  <c r="AF4329"/>
  <c r="AH4329" l="1"/>
  <c r="T4330"/>
  <c r="AG4330" l="1"/>
  <c r="S4331"/>
  <c r="R4332" s="1"/>
  <c r="AJ4329"/>
  <c r="AI4329" s="1"/>
  <c r="V4330"/>
  <c r="X4330" s="1"/>
  <c r="AB4330" s="1"/>
  <c r="U4330"/>
  <c r="W4330" s="1"/>
  <c r="AA4330" s="1"/>
  <c r="Z4330" l="1"/>
  <c r="AD4330" s="1"/>
  <c r="Y4330"/>
  <c r="AC4330" l="1"/>
  <c r="AE4330" l="1"/>
  <c r="AF4330"/>
  <c r="AH4330" l="1"/>
  <c r="T4331"/>
  <c r="AG4331" l="1"/>
  <c r="S4332"/>
  <c r="R4333" s="1"/>
  <c r="AJ4330"/>
  <c r="AI4330" s="1"/>
  <c r="U4331"/>
  <c r="W4331" s="1"/>
  <c r="Y4331" s="1"/>
  <c r="V4331"/>
  <c r="X4331" s="1"/>
  <c r="Z4331" s="1"/>
  <c r="AA4331" l="1"/>
  <c r="AC4331" s="1"/>
  <c r="AB4331"/>
  <c r="AD4331" s="1"/>
  <c r="AF4331" l="1"/>
  <c r="AE4331"/>
  <c r="AH4331" l="1"/>
  <c r="T4332"/>
  <c r="AG4332" l="1"/>
  <c r="S4333"/>
  <c r="R4334" s="1"/>
  <c r="AJ4331"/>
  <c r="AI4331" s="1"/>
  <c r="V4332"/>
  <c r="X4332" s="1"/>
  <c r="Z4332" s="1"/>
  <c r="U4332"/>
  <c r="W4332" s="1"/>
  <c r="Y4332" s="1"/>
  <c r="AB4332" l="1"/>
  <c r="AD4332" s="1"/>
  <c r="AA4332"/>
  <c r="AC4332" s="1"/>
  <c r="AF4332" l="1"/>
  <c r="AE4332"/>
  <c r="AH4332" l="1"/>
  <c r="T4333"/>
  <c r="AG4333" l="1"/>
  <c r="S4334"/>
  <c r="R4335" s="1"/>
  <c r="U4333"/>
  <c r="W4333" s="1"/>
  <c r="Y4333" s="1"/>
  <c r="V4333"/>
  <c r="X4333" s="1"/>
  <c r="Z4333" s="1"/>
  <c r="AJ4332"/>
  <c r="AI4332" s="1"/>
  <c r="AA4333" l="1"/>
  <c r="AC4333" s="1"/>
  <c r="AB4333"/>
  <c r="AD4333" s="1"/>
  <c r="AE4333" l="1"/>
  <c r="AH4333" s="1"/>
  <c r="AF4333"/>
  <c r="AJ4333" l="1"/>
  <c r="AI4333" s="1"/>
  <c r="T4334"/>
  <c r="AG4334" l="1"/>
  <c r="S4335"/>
  <c r="R4336" s="1"/>
  <c r="U4334"/>
  <c r="W4334" s="1"/>
  <c r="AA4334" s="1"/>
  <c r="V4334"/>
  <c r="X4334" s="1"/>
  <c r="Z4334" s="1"/>
  <c r="AB4334" l="1"/>
  <c r="AD4334" s="1"/>
  <c r="Y4334"/>
  <c r="AC4334" s="1"/>
  <c r="AE4334" l="1"/>
  <c r="AF4334"/>
  <c r="AH4334" l="1"/>
  <c r="T4335"/>
  <c r="AG4335" l="1"/>
  <c r="S4336"/>
  <c r="R4337" s="1"/>
  <c r="AJ4334"/>
  <c r="AI4334" s="1"/>
  <c r="V4335"/>
  <c r="X4335" s="1"/>
  <c r="AB4335" s="1"/>
  <c r="U4335"/>
  <c r="W4335" s="1"/>
  <c r="Y4335" s="1"/>
  <c r="AA4335" l="1"/>
  <c r="AC4335" s="1"/>
  <c r="Z4335"/>
  <c r="AD4335" s="1"/>
  <c r="AE4335" l="1"/>
  <c r="AH4335" s="1"/>
  <c r="AF4335"/>
  <c r="AJ4335" l="1"/>
  <c r="AI4335" s="1"/>
  <c r="T4336"/>
  <c r="AG4336" l="1"/>
  <c r="S4337"/>
  <c r="R4338" s="1"/>
  <c r="U4336"/>
  <c r="V4336"/>
  <c r="X4336" s="1"/>
  <c r="AB4336" s="1"/>
  <c r="W4336"/>
  <c r="Y4336" s="1"/>
  <c r="AA4336" l="1"/>
  <c r="AC4336" s="1"/>
  <c r="Z4336"/>
  <c r="AD4336" s="1"/>
  <c r="AF4336" l="1"/>
  <c r="AE4336"/>
  <c r="T4337" s="1"/>
  <c r="AG4337" l="1"/>
  <c r="S4338"/>
  <c r="R4339" s="1"/>
  <c r="AH4336"/>
  <c r="V4337"/>
  <c r="X4337" s="1"/>
  <c r="AB4337" s="1"/>
  <c r="U4337"/>
  <c r="W4337" s="1"/>
  <c r="Y4337" s="1"/>
  <c r="AA4337" l="1"/>
  <c r="AC4337" s="1"/>
  <c r="AJ4336"/>
  <c r="AI4336" s="1"/>
  <c r="Z4337"/>
  <c r="AD4337" s="1"/>
  <c r="AF4337" l="1"/>
  <c r="AE4337"/>
  <c r="AH4337" l="1"/>
  <c r="T4338"/>
  <c r="AG4338" l="1"/>
  <c r="S4339"/>
  <c r="R4340" s="1"/>
  <c r="AJ4337"/>
  <c r="AI4337" s="1"/>
  <c r="U4338"/>
  <c r="W4338" s="1"/>
  <c r="AA4338" s="1"/>
  <c r="V4338"/>
  <c r="X4338" s="1"/>
  <c r="AB4338" s="1"/>
  <c r="Y4338" l="1"/>
  <c r="Z4338"/>
  <c r="AD4338" s="1"/>
  <c r="AC4338" l="1"/>
  <c r="AF4338" l="1"/>
  <c r="AE4338"/>
  <c r="T4339" s="1"/>
  <c r="AG4339" l="1"/>
  <c r="S4340"/>
  <c r="R4341" s="1"/>
  <c r="AH4338"/>
  <c r="V4339"/>
  <c r="X4339" s="1"/>
  <c r="AB4339" s="1"/>
  <c r="U4339"/>
  <c r="W4339"/>
  <c r="Y4339" s="1"/>
  <c r="AA4339" l="1"/>
  <c r="AC4339" s="1"/>
  <c r="AJ4338"/>
  <c r="AI4338" s="1"/>
  <c r="Z4339"/>
  <c r="AD4339" s="1"/>
  <c r="AF4339" l="1"/>
  <c r="AE4339"/>
  <c r="AH4339" l="1"/>
  <c r="T4340"/>
  <c r="AG4340" l="1"/>
  <c r="S4341"/>
  <c r="R4342" s="1"/>
  <c r="AJ4339"/>
  <c r="AI4339" s="1"/>
  <c r="U4340"/>
  <c r="W4340" s="1"/>
  <c r="Y4340" s="1"/>
  <c r="V4340"/>
  <c r="X4340" s="1"/>
  <c r="AB4340" s="1"/>
  <c r="AA4340" l="1"/>
  <c r="AC4340" s="1"/>
  <c r="Z4340"/>
  <c r="AD4340" s="1"/>
  <c r="AE4340" l="1"/>
  <c r="AF4340"/>
  <c r="AH4340" l="1"/>
  <c r="T4341"/>
  <c r="AG4341" l="1"/>
  <c r="S4342"/>
  <c r="R4343" s="1"/>
  <c r="AJ4340"/>
  <c r="AI4340" s="1"/>
  <c r="U4341"/>
  <c r="W4341" s="1"/>
  <c r="AA4341" s="1"/>
  <c r="V4341"/>
  <c r="X4341" s="1"/>
  <c r="AB4341" s="1"/>
  <c r="Y4341" l="1"/>
  <c r="Z4341"/>
  <c r="AD4341" s="1"/>
  <c r="AC4341" l="1"/>
  <c r="AF4341" l="1"/>
  <c r="AE4341"/>
  <c r="AH4341" l="1"/>
  <c r="T4342"/>
  <c r="AG4342" l="1"/>
  <c r="S4343"/>
  <c r="R4344" s="1"/>
  <c r="AJ4341"/>
  <c r="AI4341" s="1"/>
  <c r="V4342"/>
  <c r="X4342" s="1"/>
  <c r="AB4342" s="1"/>
  <c r="U4342"/>
  <c r="W4342" s="1"/>
  <c r="Y4342" s="1"/>
  <c r="AA4342" l="1"/>
  <c r="AC4342" s="1"/>
  <c r="Z4342"/>
  <c r="AD4342" s="1"/>
  <c r="AE4342" l="1"/>
  <c r="AF4342"/>
  <c r="AH4342" l="1"/>
  <c r="T4343"/>
  <c r="AG4343" l="1"/>
  <c r="S4344"/>
  <c r="R4345" s="1"/>
  <c r="AJ4342"/>
  <c r="AI4342" s="1"/>
  <c r="U4343"/>
  <c r="W4343" s="1"/>
  <c r="AA4343" s="1"/>
  <c r="V4343"/>
  <c r="X4343" s="1"/>
  <c r="AB4343" s="1"/>
  <c r="Y4343" l="1"/>
  <c r="AC4343" s="1"/>
  <c r="Z4343"/>
  <c r="AD4343" l="1"/>
  <c r="AF4343" l="1"/>
  <c r="AE4343"/>
  <c r="AH4343" l="1"/>
  <c r="T4344"/>
  <c r="AG4344" l="1"/>
  <c r="S4345"/>
  <c r="R4346" s="1"/>
  <c r="AJ4343"/>
  <c r="AI4343" s="1"/>
  <c r="V4344"/>
  <c r="X4344" s="1"/>
  <c r="AB4344" s="1"/>
  <c r="U4344"/>
  <c r="W4344" s="1"/>
  <c r="AA4344" s="1"/>
  <c r="Z4344" l="1"/>
  <c r="Y4344"/>
  <c r="AC4344" s="1"/>
  <c r="AD4344" l="1"/>
  <c r="AF4344" l="1"/>
  <c r="AE4344"/>
  <c r="AH4344" l="1"/>
  <c r="T4345"/>
  <c r="AG4345" l="1"/>
  <c r="S4346"/>
  <c r="R4347" s="1"/>
  <c r="AJ4344"/>
  <c r="AI4344" s="1"/>
  <c r="V4345"/>
  <c r="X4345" s="1"/>
  <c r="AB4345" s="1"/>
  <c r="U4345"/>
  <c r="W4345" s="1"/>
  <c r="Y4345" s="1"/>
  <c r="AA4345" l="1"/>
  <c r="AC4345" s="1"/>
  <c r="Z4345"/>
  <c r="AD4345" s="1"/>
  <c r="AE4345" l="1"/>
  <c r="AF4345"/>
  <c r="AH4345" l="1"/>
  <c r="T4346"/>
  <c r="AG4346" l="1"/>
  <c r="S4347"/>
  <c r="R4348" s="1"/>
  <c r="AJ4345"/>
  <c r="AI4345" s="1"/>
  <c r="U4346"/>
  <c r="W4346" s="1"/>
  <c r="AA4346" s="1"/>
  <c r="V4346"/>
  <c r="X4346" s="1"/>
  <c r="Z4346" s="1"/>
  <c r="AB4346" l="1"/>
  <c r="AD4346" s="1"/>
  <c r="Y4346"/>
  <c r="AC4346" s="1"/>
  <c r="AE4346" l="1"/>
  <c r="AF4346"/>
  <c r="AH4346" l="1"/>
  <c r="T4347"/>
  <c r="AG4347" l="1"/>
  <c r="S4348"/>
  <c r="R4349" s="1"/>
  <c r="AJ4346"/>
  <c r="AI4346" s="1"/>
  <c r="U4347"/>
  <c r="W4347" s="1"/>
  <c r="AA4347" s="1"/>
  <c r="V4347"/>
  <c r="X4347" s="1"/>
  <c r="AB4347" s="1"/>
  <c r="Y4347" l="1"/>
  <c r="AC4347" s="1"/>
  <c r="Z4347"/>
  <c r="AD4347" s="1"/>
  <c r="AF4347" l="1"/>
  <c r="AE4347"/>
  <c r="AH4347" l="1"/>
  <c r="T4348"/>
  <c r="AG4348" l="1"/>
  <c r="S4349"/>
  <c r="R4350" s="1"/>
  <c r="U4348"/>
  <c r="W4348" s="1"/>
  <c r="AA4348" s="1"/>
  <c r="V4348"/>
  <c r="X4348" s="1"/>
  <c r="AB4348" s="1"/>
  <c r="AJ4347"/>
  <c r="AI4347" s="1"/>
  <c r="Z4348" l="1"/>
  <c r="AD4348" s="1"/>
  <c r="Y4348"/>
  <c r="AC4348" s="1"/>
  <c r="AF4348" l="1"/>
  <c r="AE4348"/>
  <c r="AH4348" l="1"/>
  <c r="T4349"/>
  <c r="AG4349" l="1"/>
  <c r="S4350"/>
  <c r="R4351" s="1"/>
  <c r="AJ4348"/>
  <c r="AI4348" s="1"/>
  <c r="V4349"/>
  <c r="X4349" s="1"/>
  <c r="AB4349" s="1"/>
  <c r="U4349"/>
  <c r="W4349" s="1"/>
  <c r="Y4349" s="1"/>
  <c r="AA4349" l="1"/>
  <c r="AC4349" s="1"/>
  <c r="Z4349"/>
  <c r="AD4349" s="1"/>
  <c r="AF4349" l="1"/>
  <c r="AE4349"/>
  <c r="AH4349" l="1"/>
  <c r="T4350"/>
  <c r="AG4350" l="1"/>
  <c r="S4351"/>
  <c r="R4352" s="1"/>
  <c r="AJ4349"/>
  <c r="AI4349" s="1"/>
  <c r="V4350"/>
  <c r="X4350" s="1"/>
  <c r="AB4350" s="1"/>
  <c r="U4350"/>
  <c r="W4350" s="1"/>
  <c r="AA4350" s="1"/>
  <c r="Z4350" l="1"/>
  <c r="AD4350" s="1"/>
  <c r="Y4350"/>
  <c r="AC4350" s="1"/>
  <c r="AF4350" l="1"/>
  <c r="AE4350"/>
  <c r="AH4350" l="1"/>
  <c r="T4351"/>
  <c r="AG4351" l="1"/>
  <c r="S4352"/>
  <c r="R4353" s="1"/>
  <c r="AJ4350"/>
  <c r="AI4350" s="1"/>
  <c r="V4351"/>
  <c r="X4351" s="1"/>
  <c r="AB4351" s="1"/>
  <c r="U4351"/>
  <c r="W4351" s="1"/>
  <c r="AA4351" s="1"/>
  <c r="Z4351" l="1"/>
  <c r="AD4351" s="1"/>
  <c r="Y4351"/>
  <c r="AC4351" s="1"/>
  <c r="AF4351" l="1"/>
  <c r="AE4351"/>
  <c r="AH4351" l="1"/>
  <c r="T4352"/>
  <c r="AG4352" l="1"/>
  <c r="S4353"/>
  <c r="R4354" s="1"/>
  <c r="AJ4351"/>
  <c r="AI4351" s="1"/>
  <c r="V4352"/>
  <c r="X4352" s="1"/>
  <c r="AB4352" s="1"/>
  <c r="U4352"/>
  <c r="W4352" s="1"/>
  <c r="AA4352" s="1"/>
  <c r="Z4352" l="1"/>
  <c r="AD4352" s="1"/>
  <c r="Y4352"/>
  <c r="AC4352" s="1"/>
  <c r="AF4352" l="1"/>
  <c r="AE4352"/>
  <c r="AH4352" l="1"/>
  <c r="T4353"/>
  <c r="AG4353" l="1"/>
  <c r="S4354"/>
  <c r="R4355" s="1"/>
  <c r="AJ4352"/>
  <c r="AI4352" s="1"/>
  <c r="V4353"/>
  <c r="X4353" s="1"/>
  <c r="AB4353" s="1"/>
  <c r="U4353"/>
  <c r="W4353" s="1"/>
  <c r="AA4353" s="1"/>
  <c r="Z4353" l="1"/>
  <c r="AD4353" s="1"/>
  <c r="Y4353"/>
  <c r="AC4353" s="1"/>
  <c r="AF4353" l="1"/>
  <c r="AE4353"/>
  <c r="AH4353" l="1"/>
  <c r="T4354"/>
  <c r="AG4354" l="1"/>
  <c r="S4355"/>
  <c r="R4356" s="1"/>
  <c r="AJ4353"/>
  <c r="AI4353" s="1"/>
  <c r="V4354"/>
  <c r="X4354" s="1"/>
  <c r="AB4354" s="1"/>
  <c r="U4354"/>
  <c r="W4354" s="1"/>
  <c r="AA4354" s="1"/>
  <c r="Z4354" l="1"/>
  <c r="AD4354" s="1"/>
  <c r="Y4354"/>
  <c r="AC4354" s="1"/>
  <c r="AE4354" l="1"/>
  <c r="AF4354"/>
  <c r="AH4354" l="1"/>
  <c r="T4355"/>
  <c r="AG4355" l="1"/>
  <c r="S4356"/>
  <c r="R4357" s="1"/>
  <c r="AJ4354"/>
  <c r="AI4354" s="1"/>
  <c r="V4355"/>
  <c r="X4355" s="1"/>
  <c r="AB4355" s="1"/>
  <c r="U4355"/>
  <c r="W4355" s="1"/>
  <c r="AA4355" s="1"/>
  <c r="Z4355" l="1"/>
  <c r="AD4355" s="1"/>
  <c r="Y4355"/>
  <c r="AC4355" l="1"/>
  <c r="AF4355" l="1"/>
  <c r="AE4355"/>
  <c r="AH4355" l="1"/>
  <c r="T4356"/>
  <c r="AG4356" l="1"/>
  <c r="S4357"/>
  <c r="R4358" s="1"/>
  <c r="AJ4355"/>
  <c r="AI4355" s="1"/>
  <c r="U4356"/>
  <c r="W4356" s="1"/>
  <c r="AA4356" s="1"/>
  <c r="V4356"/>
  <c r="X4356" s="1"/>
  <c r="Z4356" s="1"/>
  <c r="AB4356" l="1"/>
  <c r="AD4356" s="1"/>
  <c r="Y4356"/>
  <c r="AC4356" s="1"/>
  <c r="AE4356" l="1"/>
  <c r="T4357" s="1"/>
  <c r="AF4356"/>
  <c r="AG4357" l="1"/>
  <c r="S4358"/>
  <c r="R4359" s="1"/>
  <c r="AH4356"/>
  <c r="AJ4356" s="1"/>
  <c r="U4357"/>
  <c r="W4357" s="1"/>
  <c r="AA4357" s="1"/>
  <c r="V4357"/>
  <c r="X4357" s="1"/>
  <c r="AB4357" s="1"/>
  <c r="AI4356" l="1"/>
  <c r="Y4357"/>
  <c r="AC4357" s="1"/>
  <c r="Z4357"/>
  <c r="AD4357" s="1"/>
  <c r="AF4357" l="1"/>
  <c r="AE4357"/>
  <c r="AH4357" l="1"/>
  <c r="T4358"/>
  <c r="AG4358" l="1"/>
  <c r="S4359"/>
  <c r="R4360" s="1"/>
  <c r="AJ4357"/>
  <c r="AI4357" s="1"/>
  <c r="U4358"/>
  <c r="W4358" s="1"/>
  <c r="Y4358" s="1"/>
  <c r="V4358"/>
  <c r="X4358" s="1"/>
  <c r="AB4358" s="1"/>
  <c r="AA4358" l="1"/>
  <c r="AC4358" s="1"/>
  <c r="Z4358"/>
  <c r="AD4358" s="1"/>
  <c r="AF4358" l="1"/>
  <c r="AE4358"/>
  <c r="AH4358" l="1"/>
  <c r="T4359"/>
  <c r="AG4359" l="1"/>
  <c r="S4360"/>
  <c r="R4361" s="1"/>
  <c r="AJ4358"/>
  <c r="AI4358" s="1"/>
  <c r="U4359"/>
  <c r="W4359" s="1"/>
  <c r="AA4359" s="1"/>
  <c r="V4359"/>
  <c r="X4359" s="1"/>
  <c r="Z4359" s="1"/>
  <c r="AB4359" l="1"/>
  <c r="AD4359" s="1"/>
  <c r="Y4359"/>
  <c r="AC4359" l="1"/>
  <c r="AE4359" l="1"/>
  <c r="AF4359"/>
  <c r="AH4359" l="1"/>
  <c r="T4360"/>
  <c r="AG4360" l="1"/>
  <c r="S4361"/>
  <c r="R4362" s="1"/>
  <c r="AJ4359"/>
  <c r="AI4359" s="1"/>
  <c r="V4360"/>
  <c r="X4360" s="1"/>
  <c r="Z4360" s="1"/>
  <c r="U4360"/>
  <c r="W4360" s="1"/>
  <c r="AA4360" s="1"/>
  <c r="AB4360" l="1"/>
  <c r="AD4360" s="1"/>
  <c r="Y4360"/>
  <c r="AC4360" s="1"/>
  <c r="AF4360" l="1"/>
  <c r="AE4360"/>
  <c r="AH4360" l="1"/>
  <c r="T4361"/>
  <c r="AG4361" l="1"/>
  <c r="S4362"/>
  <c r="R4363" s="1"/>
  <c r="AJ4360"/>
  <c r="AI4360" s="1"/>
  <c r="V4361"/>
  <c r="X4361" s="1"/>
  <c r="AB4361" s="1"/>
  <c r="U4361"/>
  <c r="W4361" s="1"/>
  <c r="AA4361" s="1"/>
  <c r="Z4361" l="1"/>
  <c r="AD4361" s="1"/>
  <c r="Y4361"/>
  <c r="AC4361" l="1"/>
  <c r="AF4361" l="1"/>
  <c r="AE4361"/>
  <c r="AH4361" l="1"/>
  <c r="T4362"/>
  <c r="AG4362" l="1"/>
  <c r="S4363"/>
  <c r="R4364" s="1"/>
  <c r="AJ4361"/>
  <c r="AI4361" s="1"/>
  <c r="U4362"/>
  <c r="W4362" s="1"/>
  <c r="AA4362" s="1"/>
  <c r="V4362"/>
  <c r="X4362" s="1"/>
  <c r="Z4362" s="1"/>
  <c r="AB4362" l="1"/>
  <c r="AD4362" s="1"/>
  <c r="Y4362"/>
  <c r="AC4362" s="1"/>
  <c r="AE4362" l="1"/>
  <c r="AF4362"/>
  <c r="AH4362" l="1"/>
  <c r="T4363"/>
  <c r="AG4363" l="1"/>
  <c r="S4364"/>
  <c r="R4365" s="1"/>
  <c r="AJ4362"/>
  <c r="AI4362" s="1"/>
  <c r="U4363"/>
  <c r="W4363" s="1"/>
  <c r="AA4363" s="1"/>
  <c r="V4363"/>
  <c r="X4363" s="1"/>
  <c r="Z4363" s="1"/>
  <c r="AB4363" l="1"/>
  <c r="AD4363" s="1"/>
  <c r="Y4363"/>
  <c r="AC4363" s="1"/>
  <c r="AE4363" l="1"/>
  <c r="AH4363" s="1"/>
  <c r="AF4363"/>
  <c r="AJ4363" l="1"/>
  <c r="AI4363" s="1"/>
  <c r="T4364"/>
  <c r="AG4364" l="1"/>
  <c r="S4365"/>
  <c r="R4366" s="1"/>
  <c r="V4364"/>
  <c r="X4364" s="1"/>
  <c r="Z4364" s="1"/>
  <c r="U4364"/>
  <c r="W4364" s="1"/>
  <c r="Y4364" s="1"/>
  <c r="AB4364" l="1"/>
  <c r="AD4364" s="1"/>
  <c r="AA4364"/>
  <c r="AC4364" s="1"/>
  <c r="AE4364" l="1"/>
  <c r="AF4364"/>
  <c r="AH4364" l="1"/>
  <c r="T4365"/>
  <c r="AG4365" l="1"/>
  <c r="S4366"/>
  <c r="R4367" s="1"/>
  <c r="AJ4364"/>
  <c r="AI4364" s="1"/>
  <c r="U4365"/>
  <c r="W4365" s="1"/>
  <c r="Y4365" s="1"/>
  <c r="V4365"/>
  <c r="X4365" s="1"/>
  <c r="Z4365" s="1"/>
  <c r="AA4365" l="1"/>
  <c r="AC4365" s="1"/>
  <c r="AB4365"/>
  <c r="AD4365" s="1"/>
  <c r="AF4365" l="1"/>
  <c r="AE4365"/>
  <c r="AH4365" l="1"/>
  <c r="T4366"/>
  <c r="AG4366" l="1"/>
  <c r="S4367"/>
  <c r="R4368" s="1"/>
  <c r="AJ4365"/>
  <c r="AI4365" s="1"/>
  <c r="U4366"/>
  <c r="W4366" s="1"/>
  <c r="AA4366" s="1"/>
  <c r="V4366"/>
  <c r="X4366" s="1"/>
  <c r="AB4366" s="1"/>
  <c r="Y4366" l="1"/>
  <c r="AC4366" s="1"/>
  <c r="Z4366"/>
  <c r="AD4366" s="1"/>
  <c r="AE4366" l="1"/>
  <c r="AF4366"/>
  <c r="AH4366" l="1"/>
  <c r="T4367"/>
  <c r="AG4367" l="1"/>
  <c r="S4368"/>
  <c r="R4369" s="1"/>
  <c r="AJ4366"/>
  <c r="H49" i="11" s="1"/>
  <c r="V4367" i="10"/>
  <c r="X4367" s="1"/>
  <c r="Z4367" s="1"/>
  <c r="U4367"/>
  <c r="W4367" s="1"/>
  <c r="AA4367" s="1"/>
  <c r="AB4367" l="1"/>
  <c r="AD4367" s="1"/>
  <c r="AI4366"/>
  <c r="G49" i="11" s="1"/>
  <c r="Y4367" i="10"/>
  <c r="AC4367" s="1"/>
  <c r="AF4367" l="1"/>
  <c r="AE4367"/>
  <c r="AH4367" l="1"/>
  <c r="T4368"/>
  <c r="AG4368" l="1"/>
  <c r="S4369"/>
  <c r="R4370" s="1"/>
  <c r="U4368"/>
  <c r="W4368" s="1"/>
  <c r="Y4368" s="1"/>
  <c r="V4368"/>
  <c r="X4368" s="1"/>
  <c r="Z4368" s="1"/>
  <c r="AJ4367"/>
  <c r="AI4367" s="1"/>
  <c r="AB4368" l="1"/>
  <c r="AD4368" s="1"/>
  <c r="AA4368"/>
  <c r="AC4368" s="1"/>
  <c r="AF4368" l="1"/>
  <c r="AE4368"/>
  <c r="AH4368" l="1"/>
  <c r="T4369"/>
  <c r="AG4369" l="1"/>
  <c r="S4370"/>
  <c r="R4371" s="1"/>
  <c r="AJ4368"/>
  <c r="AI4368" s="1"/>
  <c r="V4369"/>
  <c r="X4369" s="1"/>
  <c r="AB4369" s="1"/>
  <c r="U4369"/>
  <c r="W4369" s="1"/>
  <c r="AA4369" s="1"/>
  <c r="Z4369" l="1"/>
  <c r="AD4369" s="1"/>
  <c r="Y4369"/>
  <c r="AC4369" s="1"/>
  <c r="AF4369" l="1"/>
  <c r="AE4369"/>
  <c r="AH4369" l="1"/>
  <c r="T4370"/>
  <c r="AG4370" l="1"/>
  <c r="S4371"/>
  <c r="R4372" s="1"/>
  <c r="AJ4369"/>
  <c r="AI4369" s="1"/>
  <c r="U4370"/>
  <c r="W4370" s="1"/>
  <c r="AA4370" s="1"/>
  <c r="V4370"/>
  <c r="X4370" s="1"/>
  <c r="AB4370" s="1"/>
  <c r="Y4370" l="1"/>
  <c r="AC4370" s="1"/>
  <c r="Z4370"/>
  <c r="AD4370" s="1"/>
  <c r="AE4370" l="1"/>
  <c r="T4371" s="1"/>
  <c r="AF4370"/>
  <c r="AG4371" l="1"/>
  <c r="S4372"/>
  <c r="R4373" s="1"/>
  <c r="AH4370"/>
  <c r="V4371"/>
  <c r="X4371" s="1"/>
  <c r="AB4371" s="1"/>
  <c r="U4371"/>
  <c r="W4371" s="1"/>
  <c r="AA4371" s="1"/>
  <c r="AJ4370" l="1"/>
  <c r="AI4370" s="1"/>
  <c r="Y4371"/>
  <c r="AC4371" s="1"/>
  <c r="Z4371"/>
  <c r="AD4371" s="1"/>
  <c r="AF4371" l="1"/>
  <c r="AE4371"/>
  <c r="AH4371" l="1"/>
  <c r="T4372"/>
  <c r="AG4372" l="1"/>
  <c r="S4373"/>
  <c r="R4374" s="1"/>
  <c r="AJ4371"/>
  <c r="AI4371" s="1"/>
  <c r="V4372"/>
  <c r="X4372" s="1"/>
  <c r="AB4372" s="1"/>
  <c r="U4372"/>
  <c r="W4372" s="1"/>
  <c r="AA4372" s="1"/>
  <c r="Z4372" l="1"/>
  <c r="AD4372" s="1"/>
  <c r="Y4372"/>
  <c r="AC4372" s="1"/>
  <c r="AE4372" l="1"/>
  <c r="T4373" s="1"/>
  <c r="AF4372"/>
  <c r="AG4373" l="1"/>
  <c r="S4374"/>
  <c r="R4375" s="1"/>
  <c r="AH4372"/>
  <c r="U4373"/>
  <c r="W4373" s="1"/>
  <c r="AA4373" s="1"/>
  <c r="V4373"/>
  <c r="X4373" s="1"/>
  <c r="AB4373" s="1"/>
  <c r="AJ4372" l="1"/>
  <c r="AI4372" s="1"/>
  <c r="Y4373"/>
  <c r="AC4373" s="1"/>
  <c r="Z4373"/>
  <c r="AD4373" s="1"/>
  <c r="AE4373" l="1"/>
  <c r="AF4373"/>
  <c r="AH4373" l="1"/>
  <c r="T4374"/>
  <c r="AG4374" l="1"/>
  <c r="S4375"/>
  <c r="R4376" s="1"/>
  <c r="AJ4373"/>
  <c r="AI4373" s="1"/>
  <c r="V4374"/>
  <c r="X4374" s="1"/>
  <c r="AB4374" s="1"/>
  <c r="U4374"/>
  <c r="W4374" s="1"/>
  <c r="AA4374" s="1"/>
  <c r="Z4374" l="1"/>
  <c r="AD4374" s="1"/>
  <c r="Y4374"/>
  <c r="AC4374" l="1"/>
  <c r="AF4374" l="1"/>
  <c r="AE4374"/>
  <c r="AH4374" l="1"/>
  <c r="T4375"/>
  <c r="AG4375" l="1"/>
  <c r="S4376"/>
  <c r="R4377" s="1"/>
  <c r="AJ4374"/>
  <c r="AI4374" s="1"/>
  <c r="U4375"/>
  <c r="W4375" s="1"/>
  <c r="AA4375" s="1"/>
  <c r="V4375"/>
  <c r="X4375" s="1"/>
  <c r="AB4375" s="1"/>
  <c r="Z4375" l="1"/>
  <c r="AD4375" s="1"/>
  <c r="Y4375"/>
  <c r="AC4375" s="1"/>
  <c r="AF4375" l="1"/>
  <c r="AE4375"/>
  <c r="AH4375" l="1"/>
  <c r="T4376"/>
  <c r="AG4376" l="1"/>
  <c r="S4377"/>
  <c r="R4378" s="1"/>
  <c r="AJ4375"/>
  <c r="AI4375" s="1"/>
  <c r="V4376"/>
  <c r="X4376" s="1"/>
  <c r="AB4376" s="1"/>
  <c r="U4376"/>
  <c r="W4376" s="1"/>
  <c r="AA4376" s="1"/>
  <c r="Y4376" l="1"/>
  <c r="AC4376" s="1"/>
  <c r="Z4376"/>
  <c r="AD4376" l="1"/>
  <c r="AE4376" l="1"/>
  <c r="AF4376"/>
  <c r="AH4376" l="1"/>
  <c r="T4377"/>
  <c r="AG4377" l="1"/>
  <c r="S4378"/>
  <c r="R4379" s="1"/>
  <c r="AJ4376"/>
  <c r="AI4376" s="1"/>
  <c r="U4377"/>
  <c r="W4377" s="1"/>
  <c r="Y4377" s="1"/>
  <c r="V4377"/>
  <c r="X4377" s="1"/>
  <c r="AB4377" s="1"/>
  <c r="AA4377" l="1"/>
  <c r="AC4377" s="1"/>
  <c r="Z4377"/>
  <c r="AD4377" s="1"/>
  <c r="AE4377" l="1"/>
  <c r="AF4377"/>
  <c r="AH4377" l="1"/>
  <c r="T4378"/>
  <c r="AG4378" l="1"/>
  <c r="S4379"/>
  <c r="R4380" s="1"/>
  <c r="AJ4377"/>
  <c r="AI4377" s="1"/>
  <c r="V4378"/>
  <c r="X4378" s="1"/>
  <c r="Z4378" s="1"/>
  <c r="U4378"/>
  <c r="W4378" s="1"/>
  <c r="Y4378" s="1"/>
  <c r="AB4378" l="1"/>
  <c r="AD4378" s="1"/>
  <c r="AA4378"/>
  <c r="AC4378" s="1"/>
  <c r="AF4378" l="1"/>
  <c r="AE4378"/>
  <c r="AH4378" l="1"/>
  <c r="T4379"/>
  <c r="AG4379" l="1"/>
  <c r="S4380"/>
  <c r="R4381" s="1"/>
  <c r="AJ4378"/>
  <c r="AI4378" s="1"/>
  <c r="V4379"/>
  <c r="X4379" s="1"/>
  <c r="AB4379" s="1"/>
  <c r="U4379"/>
  <c r="W4379" s="1"/>
  <c r="Y4379" s="1"/>
  <c r="AA4379" l="1"/>
  <c r="AC4379" s="1"/>
  <c r="Z4379"/>
  <c r="AD4379" s="1"/>
  <c r="AE4379" l="1"/>
  <c r="AF4379"/>
  <c r="AH4379" l="1"/>
  <c r="T4380"/>
  <c r="AG4380" l="1"/>
  <c r="S4381"/>
  <c r="R4382" s="1"/>
  <c r="AJ4379"/>
  <c r="AI4379" s="1"/>
  <c r="U4380"/>
  <c r="W4380" s="1"/>
  <c r="Y4380" s="1"/>
  <c r="V4380"/>
  <c r="X4380" s="1"/>
  <c r="AB4380" s="1"/>
  <c r="AA4380" l="1"/>
  <c r="AC4380" s="1"/>
  <c r="Z4380"/>
  <c r="AD4380" s="1"/>
  <c r="AF4380" l="1"/>
  <c r="AE4380"/>
  <c r="AH4380" l="1"/>
  <c r="T4381"/>
  <c r="AG4381" l="1"/>
  <c r="S4382"/>
  <c r="R4383" s="1"/>
  <c r="AJ4380"/>
  <c r="AI4380" s="1"/>
  <c r="V4381"/>
  <c r="X4381" s="1"/>
  <c r="AB4381" s="1"/>
  <c r="U4381"/>
  <c r="W4381" s="1"/>
  <c r="AA4381" s="1"/>
  <c r="Z4381" l="1"/>
  <c r="AD4381" s="1"/>
  <c r="Y4381"/>
  <c r="AC4381" s="1"/>
  <c r="AF4381" l="1"/>
  <c r="AE4381"/>
  <c r="AH4381" l="1"/>
  <c r="T4382"/>
  <c r="AG4382" l="1"/>
  <c r="S4383"/>
  <c r="R4384" s="1"/>
  <c r="AJ4381"/>
  <c r="AI4381" s="1"/>
  <c r="V4382"/>
  <c r="X4382" s="1"/>
  <c r="AB4382" s="1"/>
  <c r="U4382"/>
  <c r="W4382" s="1"/>
  <c r="AA4382" s="1"/>
  <c r="Z4382" l="1"/>
  <c r="AD4382" s="1"/>
  <c r="Y4382"/>
  <c r="AC4382" s="1"/>
  <c r="AF4382" l="1"/>
  <c r="AE4382"/>
  <c r="AH4382" l="1"/>
  <c r="T4383"/>
  <c r="AG4383" l="1"/>
  <c r="S4384"/>
  <c r="R4385" s="1"/>
  <c r="AJ4382"/>
  <c r="AI4382" s="1"/>
  <c r="V4383"/>
  <c r="X4383" s="1"/>
  <c r="AB4383" s="1"/>
  <c r="U4383"/>
  <c r="W4383" s="1"/>
  <c r="Y4383" s="1"/>
  <c r="AA4383" l="1"/>
  <c r="AC4383" s="1"/>
  <c r="Z4383"/>
  <c r="AD4383" s="1"/>
  <c r="AE4383" l="1"/>
  <c r="AF4383"/>
  <c r="AH4383" l="1"/>
  <c r="T4384"/>
  <c r="AG4384" l="1"/>
  <c r="S4385"/>
  <c r="R4386" s="1"/>
  <c r="AJ4383"/>
  <c r="AI4383" s="1"/>
  <c r="U4384"/>
  <c r="W4384" s="1"/>
  <c r="AA4384" s="1"/>
  <c r="V4384"/>
  <c r="X4384" s="1"/>
  <c r="Z4384" s="1"/>
  <c r="AB4384" l="1"/>
  <c r="AD4384" s="1"/>
  <c r="Y4384"/>
  <c r="AC4384" s="1"/>
  <c r="AE4384" l="1"/>
  <c r="AF4384"/>
  <c r="AH4384" l="1"/>
  <c r="T4385"/>
  <c r="AG4385" l="1"/>
  <c r="S4386"/>
  <c r="R4387" s="1"/>
  <c r="AJ4384"/>
  <c r="AI4384" s="1"/>
  <c r="U4385"/>
  <c r="W4385" s="1"/>
  <c r="AA4385" s="1"/>
  <c r="V4385"/>
  <c r="X4385" s="1"/>
  <c r="Z4385" s="1"/>
  <c r="AB4385" l="1"/>
  <c r="AD4385" s="1"/>
  <c r="Y4385"/>
  <c r="AC4385" s="1"/>
  <c r="AF4385" l="1"/>
  <c r="AE4385"/>
  <c r="AH4385" l="1"/>
  <c r="T4386"/>
  <c r="AG4386" l="1"/>
  <c r="S4387"/>
  <c r="R4388" s="1"/>
  <c r="AJ4385"/>
  <c r="AI4385" s="1"/>
  <c r="V4386"/>
  <c r="X4386" s="1"/>
  <c r="Z4386" s="1"/>
  <c r="U4386"/>
  <c r="W4386" s="1"/>
  <c r="AA4386" s="1"/>
  <c r="AB4386" l="1"/>
  <c r="AD4386" s="1"/>
  <c r="Y4386"/>
  <c r="AC4386" s="1"/>
  <c r="AE4386" l="1"/>
  <c r="AF4386"/>
  <c r="AH4386" l="1"/>
  <c r="T4387"/>
  <c r="AG4387" l="1"/>
  <c r="S4388"/>
  <c r="R4389" s="1"/>
  <c r="AJ4386"/>
  <c r="AI4386" s="1"/>
  <c r="V4387"/>
  <c r="X4387" s="1"/>
  <c r="Z4387" s="1"/>
  <c r="U4387"/>
  <c r="W4387" s="1"/>
  <c r="AA4387" s="1"/>
  <c r="AB4387" l="1"/>
  <c r="AD4387" s="1"/>
  <c r="Y4387"/>
  <c r="AC4387" l="1"/>
  <c r="AF4387" l="1"/>
  <c r="AE4387"/>
  <c r="AH4387" l="1"/>
  <c r="T4388"/>
  <c r="AG4388" l="1"/>
  <c r="S4389"/>
  <c r="R4390" s="1"/>
  <c r="AJ4387"/>
  <c r="AI4387" s="1"/>
  <c r="V4388"/>
  <c r="X4388" s="1"/>
  <c r="AB4388" s="1"/>
  <c r="U4388"/>
  <c r="W4388" s="1"/>
  <c r="Y4388" s="1"/>
  <c r="AA4388" l="1"/>
  <c r="AC4388" s="1"/>
  <c r="Z4388"/>
  <c r="AD4388" s="1"/>
  <c r="AF4388" l="1"/>
  <c r="AE4388"/>
  <c r="AH4388" l="1"/>
  <c r="T4389"/>
  <c r="AG4389" l="1"/>
  <c r="S4390"/>
  <c r="R4391" s="1"/>
  <c r="AJ4388"/>
  <c r="AI4388" s="1"/>
  <c r="V4389"/>
  <c r="X4389" s="1"/>
  <c r="AB4389" s="1"/>
  <c r="U4389"/>
  <c r="W4389" s="1"/>
  <c r="Y4389" s="1"/>
  <c r="AA4389" l="1"/>
  <c r="AC4389" s="1"/>
  <c r="Z4389"/>
  <c r="AD4389" s="1"/>
  <c r="AF4389" l="1"/>
  <c r="AE4389"/>
  <c r="AH4389" l="1"/>
  <c r="T4390"/>
  <c r="AG4390" l="1"/>
  <c r="S4391"/>
  <c r="R4392" s="1"/>
  <c r="AJ4389"/>
  <c r="AI4389" s="1"/>
  <c r="V4390"/>
  <c r="X4390" s="1"/>
  <c r="AB4390" s="1"/>
  <c r="U4390"/>
  <c r="W4390" s="1"/>
  <c r="AA4390" s="1"/>
  <c r="Z4390" l="1"/>
  <c r="AD4390" s="1"/>
  <c r="Y4390"/>
  <c r="AC4390" l="1"/>
  <c r="AF4390" l="1"/>
  <c r="AE4390"/>
  <c r="AH4390" l="1"/>
  <c r="T4391"/>
  <c r="AG4391" l="1"/>
  <c r="S4392"/>
  <c r="R4393" s="1"/>
  <c r="AJ4390"/>
  <c r="AI4390" s="1"/>
  <c r="U4391"/>
  <c r="W4391" s="1"/>
  <c r="Y4391" s="1"/>
  <c r="V4391"/>
  <c r="X4391" s="1"/>
  <c r="AB4391" s="1"/>
  <c r="AA4391" l="1"/>
  <c r="AC4391" s="1"/>
  <c r="Z4391"/>
  <c r="AD4391" s="1"/>
  <c r="AE4391" l="1"/>
  <c r="T4392" s="1"/>
  <c r="AF4391"/>
  <c r="AG4392" l="1"/>
  <c r="S4393"/>
  <c r="R4394" s="1"/>
  <c r="AH4391"/>
  <c r="V4392"/>
  <c r="X4392" s="1"/>
  <c r="AB4392" s="1"/>
  <c r="U4392"/>
  <c r="W4392" s="1"/>
  <c r="AA4392" s="1"/>
  <c r="AJ4391" l="1"/>
  <c r="AI4391" s="1"/>
  <c r="Z4392"/>
  <c r="AD4392" s="1"/>
  <c r="Y4392"/>
  <c r="AC4392" s="1"/>
  <c r="AE4392" l="1"/>
  <c r="AF4392"/>
  <c r="AH4392" l="1"/>
  <c r="T4393"/>
  <c r="AG4393" l="1"/>
  <c r="S4394"/>
  <c r="R4395" s="1"/>
  <c r="AJ4392"/>
  <c r="AI4392" s="1"/>
  <c r="V4393"/>
  <c r="X4393" s="1"/>
  <c r="AB4393" s="1"/>
  <c r="U4393"/>
  <c r="W4393" s="1"/>
  <c r="AA4393" s="1"/>
  <c r="Z4393" l="1"/>
  <c r="AD4393" s="1"/>
  <c r="Y4393"/>
  <c r="AC4393" s="1"/>
  <c r="AE4393" l="1"/>
  <c r="AF4393"/>
  <c r="AH4393" l="1"/>
  <c r="T4394"/>
  <c r="AG4394" l="1"/>
  <c r="S4395"/>
  <c r="R4396" s="1"/>
  <c r="AJ4393"/>
  <c r="AI4393" s="1"/>
  <c r="V4394"/>
  <c r="X4394" s="1"/>
  <c r="Z4394" s="1"/>
  <c r="U4394"/>
  <c r="W4394" s="1"/>
  <c r="AA4394" s="1"/>
  <c r="AB4394" l="1"/>
  <c r="AD4394" s="1"/>
  <c r="Y4394"/>
  <c r="AC4394" s="1"/>
  <c r="AE4394" l="1"/>
  <c r="AF4394"/>
  <c r="AH4394" l="1"/>
  <c r="T4395"/>
  <c r="AG4395" l="1"/>
  <c r="S4396"/>
  <c r="R4397" s="1"/>
  <c r="AJ4394"/>
  <c r="AI4394" s="1"/>
  <c r="V4395"/>
  <c r="X4395" s="1"/>
  <c r="AB4395" s="1"/>
  <c r="U4395"/>
  <c r="W4395" s="1"/>
  <c r="Y4395" s="1"/>
  <c r="AA4395" l="1"/>
  <c r="AC4395" s="1"/>
  <c r="Z4395"/>
  <c r="AD4395" s="1"/>
  <c r="AF4395" l="1"/>
  <c r="AE4395"/>
  <c r="AH4395" l="1"/>
  <c r="T4396"/>
  <c r="AG4396" l="1"/>
  <c r="S4397"/>
  <c r="R4398" s="1"/>
  <c r="U4396"/>
  <c r="W4396" s="1"/>
  <c r="Y4396" s="1"/>
  <c r="V4396"/>
  <c r="X4396" s="1"/>
  <c r="AB4396" s="1"/>
  <c r="AJ4395"/>
  <c r="AI4395" s="1"/>
  <c r="AA4396" l="1"/>
  <c r="AC4396" s="1"/>
  <c r="Z4396"/>
  <c r="AD4396" s="1"/>
  <c r="AE4396" l="1"/>
  <c r="T4397" s="1"/>
  <c r="AF4396"/>
  <c r="AG4397" l="1"/>
  <c r="S4398"/>
  <c r="R4399" s="1"/>
  <c r="AH4396"/>
  <c r="U4397"/>
  <c r="W4397" s="1"/>
  <c r="Y4397" s="1"/>
  <c r="V4397"/>
  <c r="X4397" s="1"/>
  <c r="Z4397" s="1"/>
  <c r="AA4397" l="1"/>
  <c r="AC4397" s="1"/>
  <c r="AB4397"/>
  <c r="AD4397" s="1"/>
  <c r="AJ4396"/>
  <c r="AI4396" s="1"/>
  <c r="AF4397" l="1"/>
  <c r="AE4397"/>
  <c r="AH4397" l="1"/>
  <c r="T4398"/>
  <c r="AG4398" l="1"/>
  <c r="S4399"/>
  <c r="R4400" s="1"/>
  <c r="AJ4397"/>
  <c r="AI4397" s="1"/>
  <c r="V4398"/>
  <c r="X4398" s="1"/>
  <c r="Z4398" s="1"/>
  <c r="U4398"/>
  <c r="W4398" s="1"/>
  <c r="AA4398" s="1"/>
  <c r="AB4398" l="1"/>
  <c r="AD4398" s="1"/>
  <c r="Y4398"/>
  <c r="AC4398" s="1"/>
  <c r="AE4398" l="1"/>
  <c r="AF4398"/>
  <c r="AH4398" l="1"/>
  <c r="T4399"/>
  <c r="AG4399" l="1"/>
  <c r="S4400"/>
  <c r="R4401" s="1"/>
  <c r="AJ4398"/>
  <c r="AI4398" s="1"/>
  <c r="U4399"/>
  <c r="W4399" s="1"/>
  <c r="AA4399" s="1"/>
  <c r="V4399"/>
  <c r="X4399" s="1"/>
  <c r="Z4399" s="1"/>
  <c r="AB4399" l="1"/>
  <c r="AD4399" s="1"/>
  <c r="Y4399"/>
  <c r="AC4399" s="1"/>
  <c r="AE4399" l="1"/>
  <c r="T4400" s="1"/>
  <c r="AF4399"/>
  <c r="AG4400" l="1"/>
  <c r="S4401"/>
  <c r="R4402" s="1"/>
  <c r="AH4399"/>
  <c r="V4400"/>
  <c r="X4400" s="1"/>
  <c r="Z4400" s="1"/>
  <c r="U4400"/>
  <c r="W4400" s="1"/>
  <c r="AA4400" s="1"/>
  <c r="AB4400" l="1"/>
  <c r="AD4400" s="1"/>
  <c r="AJ4399"/>
  <c r="AI4399" s="1"/>
  <c r="Y4400"/>
  <c r="AC4400" l="1"/>
  <c r="AE4400" l="1"/>
  <c r="AF4400"/>
  <c r="AH4400" l="1"/>
  <c r="T4401"/>
  <c r="AG4401" l="1"/>
  <c r="S4402"/>
  <c r="R4403" s="1"/>
  <c r="AJ4400"/>
  <c r="AI4400" s="1"/>
  <c r="V4401"/>
  <c r="X4401" s="1"/>
  <c r="AB4401" s="1"/>
  <c r="U4401"/>
  <c r="W4401" s="1"/>
  <c r="AA4401" s="1"/>
  <c r="Z4401" l="1"/>
  <c r="AD4401" s="1"/>
  <c r="Y4401"/>
  <c r="AC4401" s="1"/>
  <c r="AE4401" l="1"/>
  <c r="AF4401"/>
  <c r="AH4401" l="1"/>
  <c r="T4402"/>
  <c r="AG4402" l="1"/>
  <c r="S4403"/>
  <c r="R4404" s="1"/>
  <c r="AJ4401"/>
  <c r="AI4401" s="1"/>
  <c r="V4402"/>
  <c r="X4402" s="1"/>
  <c r="AB4402" s="1"/>
  <c r="U4402"/>
  <c r="W4402" s="1"/>
  <c r="AA4402" s="1"/>
  <c r="Y4402" l="1"/>
  <c r="AC4402" s="1"/>
  <c r="Z4402"/>
  <c r="AD4402" s="1"/>
  <c r="AE4402" l="1"/>
  <c r="AF4402"/>
  <c r="AH4402" l="1"/>
  <c r="T4403"/>
  <c r="AG4403" l="1"/>
  <c r="S4404"/>
  <c r="R4405" s="1"/>
  <c r="AJ4402"/>
  <c r="AI4402" s="1"/>
  <c r="V4403"/>
  <c r="X4403" s="1"/>
  <c r="AB4403" s="1"/>
  <c r="U4403"/>
  <c r="W4403" s="1"/>
  <c r="AA4403" s="1"/>
  <c r="Y4403" l="1"/>
  <c r="AC4403" s="1"/>
  <c r="Z4403"/>
  <c r="AD4403" s="1"/>
  <c r="AF4403" l="1"/>
  <c r="AE4403"/>
  <c r="AH4403" l="1"/>
  <c r="T4404"/>
  <c r="AG4404" l="1"/>
  <c r="S4405"/>
  <c r="R4406" s="1"/>
  <c r="AJ4403"/>
  <c r="AI4403" s="1"/>
  <c r="V4404"/>
  <c r="X4404" s="1"/>
  <c r="AB4404" s="1"/>
  <c r="U4404"/>
  <c r="W4404" s="1"/>
  <c r="AA4404" s="1"/>
  <c r="Z4404" l="1"/>
  <c r="AD4404" s="1"/>
  <c r="Y4404"/>
  <c r="AC4404" s="1"/>
  <c r="AF4404" l="1"/>
  <c r="AE4404"/>
  <c r="AH4404" l="1"/>
  <c r="T4405"/>
  <c r="AG4405" l="1"/>
  <c r="S4406"/>
  <c r="R4407" s="1"/>
  <c r="AJ4404"/>
  <c r="AI4404" s="1"/>
  <c r="V4405"/>
  <c r="X4405" s="1"/>
  <c r="AB4405" s="1"/>
  <c r="U4405"/>
  <c r="W4405" s="1"/>
  <c r="AA4405" s="1"/>
  <c r="Y4405" l="1"/>
  <c r="AC4405" s="1"/>
  <c r="Z4405"/>
  <c r="AD4405" s="1"/>
  <c r="AF4405" l="1"/>
  <c r="AE4405"/>
  <c r="AH4405" l="1"/>
  <c r="T4406"/>
  <c r="AG4406" l="1"/>
  <c r="S4407"/>
  <c r="R4408" s="1"/>
  <c r="AJ4405"/>
  <c r="AI4405" s="1"/>
  <c r="U4406"/>
  <c r="W4406" s="1"/>
  <c r="Y4406" s="1"/>
  <c r="V4406"/>
  <c r="X4406" s="1"/>
  <c r="Z4406" s="1"/>
  <c r="AB4406" l="1"/>
  <c r="AD4406" s="1"/>
  <c r="AA4406"/>
  <c r="AC4406" s="1"/>
  <c r="AF4406" l="1"/>
  <c r="AE4406"/>
  <c r="AH4406" l="1"/>
  <c r="T4407"/>
  <c r="AG4407" l="1"/>
  <c r="S4408"/>
  <c r="R4409" s="1"/>
  <c r="AJ4406"/>
  <c r="AI4406" s="1"/>
  <c r="V4407"/>
  <c r="X4407" s="1"/>
  <c r="AB4407" s="1"/>
  <c r="U4407"/>
  <c r="W4407" s="1"/>
  <c r="Y4407" s="1"/>
  <c r="AA4407" l="1"/>
  <c r="AC4407" s="1"/>
  <c r="Z4407"/>
  <c r="AD4407" s="1"/>
  <c r="AE4407" l="1"/>
  <c r="AF4407"/>
  <c r="AH4407" l="1"/>
  <c r="T4408"/>
  <c r="AG4408" l="1"/>
  <c r="S4409"/>
  <c r="R4410" s="1"/>
  <c r="AJ4407"/>
  <c r="AI4407" s="1"/>
  <c r="V4408"/>
  <c r="X4408" s="1"/>
  <c r="Z4408" s="1"/>
  <c r="U4408"/>
  <c r="W4408" s="1"/>
  <c r="AA4408" s="1"/>
  <c r="AB4408" l="1"/>
  <c r="AD4408" s="1"/>
  <c r="Y4408"/>
  <c r="AC4408" s="1"/>
  <c r="AE4408" l="1"/>
  <c r="AH4408" s="1"/>
  <c r="AF4408"/>
  <c r="T4409" l="1"/>
  <c r="AJ4408"/>
  <c r="AI4408" s="1"/>
  <c r="AG4409" l="1"/>
  <c r="S4410"/>
  <c r="R4411" s="1"/>
  <c r="V4409"/>
  <c r="X4409" s="1"/>
  <c r="Z4409" s="1"/>
  <c r="U4409"/>
  <c r="W4409" s="1"/>
  <c r="Y4409" s="1"/>
  <c r="AB4409" l="1"/>
  <c r="AD4409" s="1"/>
  <c r="AA4409"/>
  <c r="AC4409" s="1"/>
  <c r="AF4409" l="1"/>
  <c r="AE4409"/>
  <c r="AH4409" s="1"/>
  <c r="T4410" l="1"/>
  <c r="AJ4409"/>
  <c r="AI4409" s="1"/>
  <c r="AG4410" l="1"/>
  <c r="S4411"/>
  <c r="R4412" s="1"/>
  <c r="V4410"/>
  <c r="X4410" s="1"/>
  <c r="Z4410" s="1"/>
  <c r="U4410"/>
  <c r="W4410" s="1"/>
  <c r="Y4410" s="1"/>
  <c r="AB4410" l="1"/>
  <c r="AD4410" s="1"/>
  <c r="AA4410"/>
  <c r="AC4410" s="1"/>
  <c r="AE4410" l="1"/>
  <c r="AF4410"/>
  <c r="AH4410"/>
  <c r="T4411"/>
  <c r="AG4411" l="1"/>
  <c r="S4412"/>
  <c r="R4413" s="1"/>
  <c r="V4411"/>
  <c r="X4411" s="1"/>
  <c r="AB4411" s="1"/>
  <c r="U4411"/>
  <c r="W4411" s="1"/>
  <c r="AA4411" s="1"/>
  <c r="AJ4410"/>
  <c r="AI4410" s="1"/>
  <c r="Y4411" l="1"/>
  <c r="AC4411" s="1"/>
  <c r="Z4411"/>
  <c r="AD4411" s="1"/>
  <c r="AF4411" l="1"/>
  <c r="AE4411"/>
  <c r="AH4411" l="1"/>
  <c r="T4412"/>
  <c r="AG4412" l="1"/>
  <c r="S4413"/>
  <c r="R4414" s="1"/>
  <c r="AJ4411"/>
  <c r="AI4411" s="1"/>
  <c r="U4412"/>
  <c r="W4412" s="1"/>
  <c r="AA4412" s="1"/>
  <c r="V4412"/>
  <c r="X4412" s="1"/>
  <c r="AB4412" s="1"/>
  <c r="Y4412" l="1"/>
  <c r="AC4412" s="1"/>
  <c r="Z4412"/>
  <c r="AD4412" s="1"/>
  <c r="AF4412" l="1"/>
  <c r="AE4412"/>
  <c r="AH4412" l="1"/>
  <c r="T4413"/>
  <c r="AG4413" l="1"/>
  <c r="S4414"/>
  <c r="R4415" s="1"/>
  <c r="AJ4412"/>
  <c r="AI4412" s="1"/>
  <c r="U4413"/>
  <c r="W4413" s="1"/>
  <c r="AA4413" s="1"/>
  <c r="V4413"/>
  <c r="X4413" s="1"/>
  <c r="AB4413" s="1"/>
  <c r="Z4413" l="1"/>
  <c r="AD4413" s="1"/>
  <c r="Y4413"/>
  <c r="AC4413" s="1"/>
  <c r="AE4413" l="1"/>
  <c r="T4414" s="1"/>
  <c r="AF4413"/>
  <c r="AG4414" l="1"/>
  <c r="S4415"/>
  <c r="R4416" s="1"/>
  <c r="AH4413"/>
  <c r="U4414"/>
  <c r="W4414" s="1"/>
  <c r="AA4414" s="1"/>
  <c r="V4414"/>
  <c r="X4414" s="1"/>
  <c r="AB4414" s="1"/>
  <c r="AJ4413" l="1"/>
  <c r="AI4413" s="1"/>
  <c r="Y4414"/>
  <c r="AC4414" s="1"/>
  <c r="Z4414"/>
  <c r="AD4414" s="1"/>
  <c r="AF4414" l="1"/>
  <c r="AE4414"/>
  <c r="AH4414" l="1"/>
  <c r="T4415"/>
  <c r="AG4415" l="1"/>
  <c r="S4416"/>
  <c r="R4417" s="1"/>
  <c r="AJ4414"/>
  <c r="AI4414" s="1"/>
  <c r="U4415"/>
  <c r="W4415" s="1"/>
  <c r="Y4415" s="1"/>
  <c r="V4415"/>
  <c r="X4415" s="1"/>
  <c r="AB4415" s="1"/>
  <c r="AA4415" l="1"/>
  <c r="AC4415" s="1"/>
  <c r="Z4415"/>
  <c r="AD4415" l="1"/>
  <c r="AE4415" s="1"/>
  <c r="AH4415" l="1"/>
  <c r="T4416"/>
  <c r="AF4415"/>
  <c r="AG4416" l="1"/>
  <c r="S4417"/>
  <c r="R4418" s="1"/>
  <c r="AJ4415"/>
  <c r="AI4415" s="1"/>
  <c r="U4416"/>
  <c r="W4416" s="1"/>
  <c r="AA4416" s="1"/>
  <c r="V4416"/>
  <c r="X4416" s="1"/>
  <c r="AB4416" s="1"/>
  <c r="Y4416" l="1"/>
  <c r="AC4416" s="1"/>
  <c r="Z4416"/>
  <c r="AD4416" s="1"/>
  <c r="AF4416" l="1"/>
  <c r="AE4416"/>
  <c r="AH4416" l="1"/>
  <c r="T4417"/>
  <c r="AG4417" l="1"/>
  <c r="S4418"/>
  <c r="R4419" s="1"/>
  <c r="AJ4416"/>
  <c r="AI4416" s="1"/>
  <c r="U4417"/>
  <c r="W4417" s="1"/>
  <c r="AA4417" s="1"/>
  <c r="V4417"/>
  <c r="X4417" s="1"/>
  <c r="AB4417" s="1"/>
  <c r="Y4417" l="1"/>
  <c r="AC4417" s="1"/>
  <c r="Z4417"/>
  <c r="AD4417" s="1"/>
  <c r="AF4417" l="1"/>
  <c r="AE4417"/>
  <c r="AH4417" l="1"/>
  <c r="T4418"/>
  <c r="AG4418" l="1"/>
  <c r="S4419"/>
  <c r="R4420" s="1"/>
  <c r="AJ4417"/>
  <c r="AI4417" s="1"/>
  <c r="U4418"/>
  <c r="W4418" s="1"/>
  <c r="AA4418" s="1"/>
  <c r="V4418"/>
  <c r="X4418" s="1"/>
  <c r="Z4418" s="1"/>
  <c r="AB4418" l="1"/>
  <c r="AD4418" s="1"/>
  <c r="Y4418"/>
  <c r="AC4418" s="1"/>
  <c r="AE4418" l="1"/>
  <c r="AH4418" s="1"/>
  <c r="AF4418"/>
  <c r="AJ4418" l="1"/>
  <c r="AI4418" s="1"/>
  <c r="T4419"/>
  <c r="AG4419" l="1"/>
  <c r="S4420"/>
  <c r="R4421" s="1"/>
  <c r="U4419"/>
  <c r="W4419" s="1"/>
  <c r="Y4419" s="1"/>
  <c r="V4419"/>
  <c r="X4419" s="1"/>
  <c r="AB4419" s="1"/>
  <c r="AA4419" l="1"/>
  <c r="AC4419" s="1"/>
  <c r="Z4419"/>
  <c r="AD4419" s="1"/>
  <c r="AE4419" l="1"/>
  <c r="AF4419"/>
  <c r="AH4419" l="1"/>
  <c r="T4420"/>
  <c r="AG4420" l="1"/>
  <c r="S4421"/>
  <c r="R4422" s="1"/>
  <c r="AJ4419"/>
  <c r="AI4419" s="1"/>
  <c r="U4420"/>
  <c r="W4420" s="1"/>
  <c r="Y4420" s="1"/>
  <c r="V4420"/>
  <c r="X4420" s="1"/>
  <c r="Z4420" s="1"/>
  <c r="AA4420" l="1"/>
  <c r="AC4420" s="1"/>
  <c r="AB4420"/>
  <c r="AD4420" s="1"/>
  <c r="AF4420" l="1"/>
  <c r="AE4420"/>
  <c r="T4421" s="1"/>
  <c r="AG4421" l="1"/>
  <c r="S4422"/>
  <c r="R4423" s="1"/>
  <c r="AH4420"/>
  <c r="V4421"/>
  <c r="X4421" s="1"/>
  <c r="AB4421" s="1"/>
  <c r="U4421"/>
  <c r="W4421" s="1"/>
  <c r="AA4421" s="1"/>
  <c r="AJ4420" l="1"/>
  <c r="AI4420" s="1"/>
  <c r="Z4421"/>
  <c r="AD4421" s="1"/>
  <c r="Y4421"/>
  <c r="AC4421" s="1"/>
  <c r="AE4421" l="1"/>
  <c r="AF4421"/>
  <c r="AH4421" l="1"/>
  <c r="T4422"/>
  <c r="AG4422" l="1"/>
  <c r="S4423"/>
  <c r="R4424" s="1"/>
  <c r="AJ4421"/>
  <c r="AI4421" s="1"/>
  <c r="U4422"/>
  <c r="W4422" s="1"/>
  <c r="Y4422" s="1"/>
  <c r="V4422"/>
  <c r="X4422" s="1"/>
  <c r="AB4422" s="1"/>
  <c r="AA4422" l="1"/>
  <c r="AC4422" s="1"/>
  <c r="Z4422"/>
  <c r="AD4422" s="1"/>
  <c r="AF4422" l="1"/>
  <c r="AE4422"/>
  <c r="AH4422" l="1"/>
  <c r="T4423"/>
  <c r="AG4423" l="1"/>
  <c r="S4424"/>
  <c r="R4425" s="1"/>
  <c r="AJ4422"/>
  <c r="AI4422" s="1"/>
  <c r="U4423"/>
  <c r="W4423" s="1"/>
  <c r="AA4423" s="1"/>
  <c r="V4423"/>
  <c r="X4423" s="1"/>
  <c r="AB4423" s="1"/>
  <c r="Y4423" l="1"/>
  <c r="AC4423" s="1"/>
  <c r="Z4423"/>
  <c r="AD4423" s="1"/>
  <c r="AF4423" l="1"/>
  <c r="AE4423"/>
  <c r="AH4423" l="1"/>
  <c r="T4424"/>
  <c r="AG4424" l="1"/>
  <c r="S4425"/>
  <c r="R4426" s="1"/>
  <c r="AJ4423"/>
  <c r="AI4423" s="1"/>
  <c r="U4424"/>
  <c r="W4424" s="1"/>
  <c r="AA4424" s="1"/>
  <c r="V4424"/>
  <c r="X4424" s="1"/>
  <c r="AB4424" s="1"/>
  <c r="Y4424" l="1"/>
  <c r="AC4424" s="1"/>
  <c r="Z4424"/>
  <c r="AD4424" s="1"/>
  <c r="AF4424" l="1"/>
  <c r="AE4424"/>
  <c r="AH4424" l="1"/>
  <c r="T4425"/>
  <c r="AG4425" l="1"/>
  <c r="S4426"/>
  <c r="R4427" s="1"/>
  <c r="AJ4424"/>
  <c r="AI4424" s="1"/>
  <c r="V4425"/>
  <c r="X4425" s="1"/>
  <c r="Z4425" s="1"/>
  <c r="U4425"/>
  <c r="W4425" s="1"/>
  <c r="Y4425" s="1"/>
  <c r="AB4425" l="1"/>
  <c r="AD4425" s="1"/>
  <c r="AA4425"/>
  <c r="AC4425" s="1"/>
  <c r="AE4425" l="1"/>
  <c r="AF4425"/>
  <c r="AH4425" l="1"/>
  <c r="T4426"/>
  <c r="AG4426" l="1"/>
  <c r="S4427"/>
  <c r="R4428" s="1"/>
  <c r="AJ4425"/>
  <c r="AI4425" s="1"/>
  <c r="V4426"/>
  <c r="X4426" s="1"/>
  <c r="AB4426" s="1"/>
  <c r="U4426"/>
  <c r="W4426" s="1"/>
  <c r="AA4426" s="1"/>
  <c r="Z4426" l="1"/>
  <c r="AD4426" s="1"/>
  <c r="Y4426"/>
  <c r="AC4426" s="1"/>
  <c r="AE4426" l="1"/>
  <c r="AF4426"/>
  <c r="AH4426" l="1"/>
  <c r="T4427"/>
  <c r="AG4427" l="1"/>
  <c r="S4428"/>
  <c r="R4429" s="1"/>
  <c r="AJ4426"/>
  <c r="AI4426" s="1"/>
  <c r="U4427"/>
  <c r="W4427" s="1"/>
  <c r="AA4427" s="1"/>
  <c r="V4427"/>
  <c r="X4427" s="1"/>
  <c r="AB4427" s="1"/>
  <c r="Y4427" l="1"/>
  <c r="AC4427" s="1"/>
  <c r="Z4427"/>
  <c r="AD4427" s="1"/>
  <c r="AF4427" l="1"/>
  <c r="AE4427"/>
  <c r="T4428" s="1"/>
  <c r="AG4428" l="1"/>
  <c r="S4429"/>
  <c r="R4430" s="1"/>
  <c r="AH4427"/>
  <c r="U4428"/>
  <c r="W4428" s="1"/>
  <c r="AA4428" s="1"/>
  <c r="V4428"/>
  <c r="X4428" s="1"/>
  <c r="AB4428" s="1"/>
  <c r="AJ4427" l="1"/>
  <c r="AI4427" s="1"/>
  <c r="Y4428"/>
  <c r="Z4428"/>
  <c r="AD4428" s="1"/>
  <c r="AC4428" l="1"/>
  <c r="AE4428" l="1"/>
  <c r="AF4428"/>
  <c r="AH4428" l="1"/>
  <c r="T4429"/>
  <c r="AG4429" l="1"/>
  <c r="S4430"/>
  <c r="R4431" s="1"/>
  <c r="AJ4428"/>
  <c r="AI4428" s="1"/>
  <c r="V4429"/>
  <c r="X4429" s="1"/>
  <c r="AB4429" s="1"/>
  <c r="U4429"/>
  <c r="W4429" s="1"/>
  <c r="AA4429" s="1"/>
  <c r="Z4429" l="1"/>
  <c r="AD4429" s="1"/>
  <c r="Y4429"/>
  <c r="AC4429" s="1"/>
  <c r="AF4429" l="1"/>
  <c r="AE4429"/>
  <c r="AH4429" l="1"/>
  <c r="T4430"/>
  <c r="AG4430" l="1"/>
  <c r="S4431"/>
  <c r="R4432" s="1"/>
  <c r="AJ4429"/>
  <c r="AI4429" s="1"/>
  <c r="V4430"/>
  <c r="X4430" s="1"/>
  <c r="AB4430" s="1"/>
  <c r="U4430"/>
  <c r="W4430" s="1"/>
  <c r="AA4430" s="1"/>
  <c r="Z4430" l="1"/>
  <c r="AD4430" s="1"/>
  <c r="Y4430"/>
  <c r="AC4430" s="1"/>
  <c r="AE4430" l="1"/>
  <c r="AF4430"/>
  <c r="AH4430" l="1"/>
  <c r="T4431"/>
  <c r="AG4431" l="1"/>
  <c r="S4432"/>
  <c r="R4433" s="1"/>
  <c r="AJ4430"/>
  <c r="AI4430" s="1"/>
  <c r="U4431"/>
  <c r="W4431" s="1"/>
  <c r="AA4431" s="1"/>
  <c r="V4431"/>
  <c r="X4431" s="1"/>
  <c r="AB4431" s="1"/>
  <c r="Y4431" l="1"/>
  <c r="AC4431" s="1"/>
  <c r="Z4431"/>
  <c r="AD4431" l="1"/>
  <c r="AF4431" l="1"/>
  <c r="AE4431"/>
  <c r="AH4431" l="1"/>
  <c r="T4432"/>
  <c r="AG4432" l="1"/>
  <c r="S4433"/>
  <c r="R4434" s="1"/>
  <c r="AJ4431"/>
  <c r="AI4431" s="1"/>
  <c r="U4432"/>
  <c r="W4432" s="1"/>
  <c r="AA4432" s="1"/>
  <c r="V4432"/>
  <c r="X4432" s="1"/>
  <c r="AB4432" s="1"/>
  <c r="Z4432" l="1"/>
  <c r="AD4432" s="1"/>
  <c r="Y4432"/>
  <c r="AC4432" s="1"/>
  <c r="AF4432" l="1"/>
  <c r="AE4432"/>
  <c r="AH4432" l="1"/>
  <c r="T4433"/>
  <c r="AG4433" l="1"/>
  <c r="S4434"/>
  <c r="R4435" s="1"/>
  <c r="AJ4432"/>
  <c r="AI4432" s="1"/>
  <c r="V4433"/>
  <c r="X4433" s="1"/>
  <c r="AB4433" s="1"/>
  <c r="U4433"/>
  <c r="W4433" s="1"/>
  <c r="AA4433" s="1"/>
  <c r="Y4433" l="1"/>
  <c r="Z4433"/>
  <c r="AD4433" s="1"/>
  <c r="AC4433" l="1"/>
  <c r="AF4433" l="1"/>
  <c r="AE4433"/>
  <c r="AH4433" l="1"/>
  <c r="T4434"/>
  <c r="AG4434" l="1"/>
  <c r="S4435"/>
  <c r="R4436" s="1"/>
  <c r="AJ4433"/>
  <c r="AI4433" s="1"/>
  <c r="V4434"/>
  <c r="X4434" s="1"/>
  <c r="Z4434" s="1"/>
  <c r="U4434"/>
  <c r="W4434" s="1"/>
  <c r="Y4434" s="1"/>
  <c r="AB4434" l="1"/>
  <c r="AD4434" s="1"/>
  <c r="AA4434"/>
  <c r="AC4434" s="1"/>
  <c r="AF4434" l="1"/>
  <c r="AE4434"/>
  <c r="AH4434" l="1"/>
  <c r="T4435"/>
  <c r="AG4435" l="1"/>
  <c r="S4436"/>
  <c r="R4437" s="1"/>
  <c r="U4435"/>
  <c r="W4435" s="1"/>
  <c r="AA4435" s="1"/>
  <c r="V4435"/>
  <c r="X4435" s="1"/>
  <c r="Z4435" s="1"/>
  <c r="AJ4434"/>
  <c r="AI4434" s="1"/>
  <c r="AB4435" l="1"/>
  <c r="AD4435" s="1"/>
  <c r="Y4435"/>
  <c r="AC4435" l="1"/>
  <c r="AE4435" l="1"/>
  <c r="AF4435"/>
  <c r="AH4435" l="1"/>
  <c r="T4436"/>
  <c r="AG4436" l="1"/>
  <c r="S4437"/>
  <c r="R4438" s="1"/>
  <c r="AJ4435"/>
  <c r="AI4435" s="1"/>
  <c r="V4436"/>
  <c r="X4436" s="1"/>
  <c r="AB4436" s="1"/>
  <c r="U4436"/>
  <c r="W4436" s="1"/>
  <c r="AA4436" s="1"/>
  <c r="Z4436" l="1"/>
  <c r="AD4436" s="1"/>
  <c r="Y4436"/>
  <c r="AC4436" s="1"/>
  <c r="AF4436" l="1"/>
  <c r="AE4436"/>
  <c r="AH4436" l="1"/>
  <c r="T4437"/>
  <c r="AG4437" l="1"/>
  <c r="S4438"/>
  <c r="R4439" s="1"/>
  <c r="U4437"/>
  <c r="W4437" s="1"/>
  <c r="AA4437" s="1"/>
  <c r="V4437"/>
  <c r="X4437" s="1"/>
  <c r="AB4437" s="1"/>
  <c r="AJ4436"/>
  <c r="AI4436" s="1"/>
  <c r="Y4437" l="1"/>
  <c r="Z4437"/>
  <c r="AD4437" s="1"/>
  <c r="AC4437" l="1"/>
  <c r="AE4437" l="1"/>
  <c r="AF4437"/>
  <c r="AH4437" l="1"/>
  <c r="T4438"/>
  <c r="AG4438" l="1"/>
  <c r="S4439"/>
  <c r="R4440" s="1"/>
  <c r="AJ4437"/>
  <c r="AI4437" s="1"/>
  <c r="U4438"/>
  <c r="W4438" s="1"/>
  <c r="Y4438" s="1"/>
  <c r="V4438"/>
  <c r="X4438" s="1"/>
  <c r="Z4438" s="1"/>
  <c r="AB4438" l="1"/>
  <c r="AD4438" s="1"/>
  <c r="AA4438"/>
  <c r="AC4438" s="1"/>
  <c r="AF4438" l="1"/>
  <c r="AE4438"/>
  <c r="AH4438" l="1"/>
  <c r="T4439"/>
  <c r="AG4439" l="1"/>
  <c r="S4440"/>
  <c r="R4441" s="1"/>
  <c r="AJ4438"/>
  <c r="AI4438" s="1"/>
  <c r="U4439"/>
  <c r="W4439" s="1"/>
  <c r="Y4439" s="1"/>
  <c r="V4439"/>
  <c r="X4439" s="1"/>
  <c r="AB4439" s="1"/>
  <c r="AA4439" l="1"/>
  <c r="AC4439" s="1"/>
  <c r="Z4439"/>
  <c r="AD4439" s="1"/>
  <c r="AF4439" l="1"/>
  <c r="AE4439"/>
  <c r="AH4439" l="1"/>
  <c r="T4440"/>
  <c r="AG4440" l="1"/>
  <c r="S4441"/>
  <c r="R4442" s="1"/>
  <c r="V4440"/>
  <c r="X4440" s="1"/>
  <c r="AB4440" s="1"/>
  <c r="U4440"/>
  <c r="W4440" s="1"/>
  <c r="AA4440" s="1"/>
  <c r="AJ4439"/>
  <c r="AI4439" s="1"/>
  <c r="Y4440" l="1"/>
  <c r="AC4440" s="1"/>
  <c r="Z4440"/>
  <c r="AD4440" s="1"/>
  <c r="AE4440" l="1"/>
  <c r="AF4440"/>
  <c r="AH4440" l="1"/>
  <c r="T4441"/>
  <c r="AG4441" l="1"/>
  <c r="S4442"/>
  <c r="R4443" s="1"/>
  <c r="AJ4440"/>
  <c r="AI4440" s="1"/>
  <c r="U4441"/>
  <c r="W4441" s="1"/>
  <c r="Y4441" s="1"/>
  <c r="V4441"/>
  <c r="X4441" s="1"/>
  <c r="AB4441" s="1"/>
  <c r="AA4441" l="1"/>
  <c r="AC4441" s="1"/>
  <c r="Z4441"/>
  <c r="AD4441" s="1"/>
  <c r="AF4441" l="1"/>
  <c r="AE4441"/>
  <c r="AH4441" l="1"/>
  <c r="T4442"/>
  <c r="AG4442" l="1"/>
  <c r="S4443"/>
  <c r="R4444" s="1"/>
  <c r="AJ4441"/>
  <c r="AI4441" s="1"/>
  <c r="V4442"/>
  <c r="X4442" s="1"/>
  <c r="Z4442" s="1"/>
  <c r="U4442"/>
  <c r="W4442" s="1"/>
  <c r="AA4442" s="1"/>
  <c r="AB4442" l="1"/>
  <c r="AD4442" s="1"/>
  <c r="Y4442"/>
  <c r="AC4442" s="1"/>
  <c r="AE4442" l="1"/>
  <c r="AF4442"/>
  <c r="AH4442" l="1"/>
  <c r="T4443"/>
  <c r="AG4443" l="1"/>
  <c r="S4444"/>
  <c r="R4445" s="1"/>
  <c r="AJ4442"/>
  <c r="AI4442" s="1"/>
  <c r="V4443"/>
  <c r="X4443" s="1"/>
  <c r="AB4443" s="1"/>
  <c r="U4443"/>
  <c r="W4443" s="1"/>
  <c r="Y4443" s="1"/>
  <c r="AA4443" l="1"/>
  <c r="AC4443" s="1"/>
  <c r="Z4443"/>
  <c r="AD4443" l="1"/>
  <c r="AF4443" s="1"/>
  <c r="AE4443" l="1"/>
  <c r="AH4443" l="1"/>
  <c r="T4444"/>
  <c r="AG4444" l="1"/>
  <c r="S4445"/>
  <c r="R4446" s="1"/>
  <c r="AJ4443"/>
  <c r="AI4443" s="1"/>
  <c r="V4444"/>
  <c r="X4444" s="1"/>
  <c r="AB4444" s="1"/>
  <c r="U4444"/>
  <c r="W4444" s="1"/>
  <c r="AA4444" s="1"/>
  <c r="Z4444" l="1"/>
  <c r="AD4444" s="1"/>
  <c r="Y4444"/>
  <c r="AC4444" l="1"/>
  <c r="AF4444" l="1"/>
  <c r="AE4444"/>
  <c r="AH4444" l="1"/>
  <c r="T4445"/>
  <c r="AG4445" l="1"/>
  <c r="S4446"/>
  <c r="R4447" s="1"/>
  <c r="AJ4444"/>
  <c r="AI4444" s="1"/>
  <c r="U4445"/>
  <c r="W4445" s="1"/>
  <c r="AA4445" s="1"/>
  <c r="V4445"/>
  <c r="X4445" s="1"/>
  <c r="AB4445" s="1"/>
  <c r="Y4445" l="1"/>
  <c r="Z4445"/>
  <c r="AD4445" s="1"/>
  <c r="AC4445" l="1"/>
  <c r="AF4445" l="1"/>
  <c r="AE4445"/>
  <c r="AH4445" l="1"/>
  <c r="T4446"/>
  <c r="AG4446" l="1"/>
  <c r="S4447"/>
  <c r="R4448" s="1"/>
  <c r="AJ4445"/>
  <c r="AI4445" s="1"/>
  <c r="V4446"/>
  <c r="X4446" s="1"/>
  <c r="AB4446" s="1"/>
  <c r="U4446"/>
  <c r="W4446" s="1"/>
  <c r="AA4446" s="1"/>
  <c r="Z4446" l="1"/>
  <c r="AD4446" s="1"/>
  <c r="Y4446"/>
  <c r="AC4446" s="1"/>
  <c r="AF4446" l="1"/>
  <c r="AE4446"/>
  <c r="AH4446" l="1"/>
  <c r="T4447"/>
  <c r="AG4447" l="1"/>
  <c r="S4448"/>
  <c r="R4449" s="1"/>
  <c r="AJ4446"/>
  <c r="AI4446" s="1"/>
  <c r="V4447"/>
  <c r="X4447" s="1"/>
  <c r="AB4447" s="1"/>
  <c r="U4447"/>
  <c r="W4447" s="1"/>
  <c r="AA4447" s="1"/>
  <c r="Z4447" l="1"/>
  <c r="AD4447" s="1"/>
  <c r="Y4447"/>
  <c r="AC4447" s="1"/>
  <c r="AE4447" l="1"/>
  <c r="T4448" s="1"/>
  <c r="AF4447"/>
  <c r="AG4448" l="1"/>
  <c r="S4449"/>
  <c r="R4450" s="1"/>
  <c r="AH4447"/>
  <c r="U4448"/>
  <c r="W4448" s="1"/>
  <c r="AA4448" s="1"/>
  <c r="V4448"/>
  <c r="X4448" s="1"/>
  <c r="Z4448" s="1"/>
  <c r="AB4448" l="1"/>
  <c r="AD4448" s="1"/>
  <c r="AJ4447"/>
  <c r="AI4447" s="1"/>
  <c r="Y4448"/>
  <c r="AC4448" s="1"/>
  <c r="AE4448" l="1"/>
  <c r="AF4448"/>
  <c r="AH4448" l="1"/>
  <c r="T4449"/>
  <c r="AG4449" l="1"/>
  <c r="S4450"/>
  <c r="R4451" s="1"/>
  <c r="AJ4448"/>
  <c r="AI4448" s="1"/>
  <c r="V4449"/>
  <c r="X4449" s="1"/>
  <c r="AB4449" s="1"/>
  <c r="U4449"/>
  <c r="W4449" s="1"/>
  <c r="Y4449" s="1"/>
  <c r="AA4449" l="1"/>
  <c r="AC4449" s="1"/>
  <c r="Z4449"/>
  <c r="AD4449" s="1"/>
  <c r="AF4449" l="1"/>
  <c r="AE4449"/>
  <c r="AH4449" l="1"/>
  <c r="T4450"/>
  <c r="AG4450" l="1"/>
  <c r="S4451"/>
  <c r="R4452" s="1"/>
  <c r="V4450"/>
  <c r="X4450" s="1"/>
  <c r="AB4450" s="1"/>
  <c r="U4450"/>
  <c r="W4450" s="1"/>
  <c r="AA4450" s="1"/>
  <c r="AJ4449"/>
  <c r="AI4449" s="1"/>
  <c r="Y4450" l="1"/>
  <c r="AC4450" s="1"/>
  <c r="Z4450"/>
  <c r="AD4450" s="1"/>
  <c r="AF4450" l="1"/>
  <c r="AE4450"/>
  <c r="AH4450" l="1"/>
  <c r="T4451"/>
  <c r="AG4451" l="1"/>
  <c r="S4452"/>
  <c r="R4453" s="1"/>
  <c r="V4451"/>
  <c r="X4451" s="1"/>
  <c r="AB4451" s="1"/>
  <c r="U4451"/>
  <c r="W4451" s="1"/>
  <c r="AA4451" s="1"/>
  <c r="AJ4450"/>
  <c r="AI4450" s="1"/>
  <c r="Y4451" l="1"/>
  <c r="AC4451" s="1"/>
  <c r="Z4451"/>
  <c r="AD4451" l="1"/>
  <c r="AF4451" l="1"/>
  <c r="AE4451"/>
  <c r="AH4451" l="1"/>
  <c r="T4452"/>
  <c r="AG4452" l="1"/>
  <c r="S4453"/>
  <c r="R4454" s="1"/>
  <c r="AJ4451"/>
  <c r="AI4451" s="1"/>
  <c r="V4452"/>
  <c r="X4452" s="1"/>
  <c r="AB4452" s="1"/>
  <c r="U4452"/>
  <c r="W4452" s="1"/>
  <c r="AA4452" s="1"/>
  <c r="Z4452" l="1"/>
  <c r="AD4452" s="1"/>
  <c r="Y4452"/>
  <c r="AC4452" s="1"/>
  <c r="AF4452" l="1"/>
  <c r="AE4452"/>
  <c r="AH4452" l="1"/>
  <c r="T4453"/>
  <c r="AG4453" l="1"/>
  <c r="S4454"/>
  <c r="R4455" s="1"/>
  <c r="AJ4452"/>
  <c r="AI4452" s="1"/>
  <c r="V4453"/>
  <c r="X4453" s="1"/>
  <c r="AB4453" s="1"/>
  <c r="U4453"/>
  <c r="W4453" s="1"/>
  <c r="Y4453" s="1"/>
  <c r="AA4453" l="1"/>
  <c r="AC4453" s="1"/>
  <c r="Z4453"/>
  <c r="AD4453" s="1"/>
  <c r="AE4453" l="1"/>
  <c r="AF4453"/>
  <c r="AH4453" l="1"/>
  <c r="T4454"/>
  <c r="AG4454" l="1"/>
  <c r="S4455"/>
  <c r="R4456" s="1"/>
  <c r="AJ4453"/>
  <c r="AI4453" s="1"/>
  <c r="U4454"/>
  <c r="W4454" s="1"/>
  <c r="AA4454" s="1"/>
  <c r="V4454"/>
  <c r="X4454" s="1"/>
  <c r="AB4454" s="1"/>
  <c r="Y4454" l="1"/>
  <c r="AC4454" s="1"/>
  <c r="Z4454"/>
  <c r="AD4454" s="1"/>
  <c r="AE4454" l="1"/>
  <c r="T4455" s="1"/>
  <c r="AF4454"/>
  <c r="AG4455" l="1"/>
  <c r="S4456"/>
  <c r="R4457" s="1"/>
  <c r="AH4454"/>
  <c r="V4455"/>
  <c r="X4455" s="1"/>
  <c r="Z4455" s="1"/>
  <c r="U4455"/>
  <c r="W4455" s="1"/>
  <c r="Y4455" s="1"/>
  <c r="AB4455" l="1"/>
  <c r="AD4455" s="1"/>
  <c r="AA4455"/>
  <c r="AC4455" s="1"/>
  <c r="AJ4454"/>
  <c r="AI4454" s="1"/>
  <c r="AF4455" l="1"/>
  <c r="AE4455"/>
  <c r="AH4455" l="1"/>
  <c r="T4456"/>
  <c r="AG4456" l="1"/>
  <c r="S4457"/>
  <c r="R4458" s="1"/>
  <c r="AJ4455"/>
  <c r="AI4455" s="1"/>
  <c r="V4456"/>
  <c r="X4456" s="1"/>
  <c r="AB4456" s="1"/>
  <c r="U4456"/>
  <c r="W4456" s="1"/>
  <c r="Y4456" s="1"/>
  <c r="AA4456" l="1"/>
  <c r="AC4456" s="1"/>
  <c r="Z4456"/>
  <c r="AD4456" l="1"/>
  <c r="AE4456" l="1"/>
  <c r="AF4456"/>
  <c r="AH4456" l="1"/>
  <c r="T4457"/>
  <c r="AG4457" l="1"/>
  <c r="S4458"/>
  <c r="R4459" s="1"/>
  <c r="AJ4456"/>
  <c r="AI4456" s="1"/>
  <c r="U4457"/>
  <c r="W4457" s="1"/>
  <c r="AA4457" s="1"/>
  <c r="V4457"/>
  <c r="X4457" s="1"/>
  <c r="AB4457" s="1"/>
  <c r="Y4457" l="1"/>
  <c r="AC4457" s="1"/>
  <c r="Z4457"/>
  <c r="AD4457" s="1"/>
  <c r="AE4457" l="1"/>
  <c r="AF4457"/>
  <c r="AH4457" l="1"/>
  <c r="T4458"/>
  <c r="AG4458" l="1"/>
  <c r="S4459"/>
  <c r="R4460" s="1"/>
  <c r="AJ4457"/>
  <c r="AI4457" s="1"/>
  <c r="U4458"/>
  <c r="W4458" s="1"/>
  <c r="Y4458" s="1"/>
  <c r="V4458"/>
  <c r="X4458" s="1"/>
  <c r="AB4458" s="1"/>
  <c r="AA4458" l="1"/>
  <c r="AC4458" s="1"/>
  <c r="Z4458"/>
  <c r="AD4458" s="1"/>
  <c r="AE4458" l="1"/>
  <c r="AF4458"/>
  <c r="AH4458" l="1"/>
  <c r="T4459"/>
  <c r="AG4459" l="1"/>
  <c r="S4460"/>
  <c r="R4461" s="1"/>
  <c r="AJ4458"/>
  <c r="AI4458" s="1"/>
  <c r="V4459"/>
  <c r="X4459" s="1"/>
  <c r="AB4459" s="1"/>
  <c r="U4459"/>
  <c r="W4459" s="1"/>
  <c r="AA4459" s="1"/>
  <c r="Z4459" l="1"/>
  <c r="AD4459" s="1"/>
  <c r="Y4459"/>
  <c r="AC4459" s="1"/>
  <c r="AF4459" l="1"/>
  <c r="AE4459"/>
  <c r="AH4459" l="1"/>
  <c r="T4460"/>
  <c r="AG4460" l="1"/>
  <c r="S4461"/>
  <c r="R4462" s="1"/>
  <c r="AJ4459"/>
  <c r="AI4459" s="1"/>
  <c r="V4460"/>
  <c r="X4460" s="1"/>
  <c r="Z4460" s="1"/>
  <c r="U4460"/>
  <c r="W4460" s="1"/>
  <c r="Y4460" s="1"/>
  <c r="AB4460" l="1"/>
  <c r="AD4460" s="1"/>
  <c r="AA4460"/>
  <c r="AC4460" s="1"/>
  <c r="AE4460" l="1"/>
  <c r="AF4460"/>
  <c r="AH4460" l="1"/>
  <c r="T4461"/>
  <c r="AG4461" l="1"/>
  <c r="S4462"/>
  <c r="R4463" s="1"/>
  <c r="AJ4460"/>
  <c r="AI4460" s="1"/>
  <c r="V4461"/>
  <c r="X4461" s="1"/>
  <c r="AB4461" s="1"/>
  <c r="U4461"/>
  <c r="W4461" s="1"/>
  <c r="AA4461" s="1"/>
  <c r="Z4461" l="1"/>
  <c r="AD4461" s="1"/>
  <c r="Y4461"/>
  <c r="AC4461" s="1"/>
  <c r="AF4461" l="1"/>
  <c r="AE4461"/>
  <c r="AH4461" l="1"/>
  <c r="T4462"/>
  <c r="AG4462" l="1"/>
  <c r="S4463"/>
  <c r="R4464" s="1"/>
  <c r="AJ4461"/>
  <c r="AI4461" s="1"/>
  <c r="U4462"/>
  <c r="W4462" s="1"/>
  <c r="AA4462" s="1"/>
  <c r="V4462"/>
  <c r="X4462" s="1"/>
  <c r="Z4462" s="1"/>
  <c r="AB4462" l="1"/>
  <c r="AD4462" s="1"/>
  <c r="Y4462"/>
  <c r="AC4462" s="1"/>
  <c r="AF4462" l="1"/>
  <c r="AE4462"/>
  <c r="AH4462" l="1"/>
  <c r="T4463"/>
  <c r="AG4463" l="1"/>
  <c r="S4464"/>
  <c r="R4465" s="1"/>
  <c r="AJ4462"/>
  <c r="AI4462" s="1"/>
  <c r="U4463"/>
  <c r="W4463" s="1"/>
  <c r="AA4463" s="1"/>
  <c r="V4463"/>
  <c r="X4463" s="1"/>
  <c r="AB4463" s="1"/>
  <c r="Y4463" l="1"/>
  <c r="AC4463" s="1"/>
  <c r="Z4463"/>
  <c r="AD4463" s="1"/>
  <c r="AE4463" l="1"/>
  <c r="AF4463"/>
  <c r="AH4463" l="1"/>
  <c r="T4464"/>
  <c r="AG4464" l="1"/>
  <c r="S4465"/>
  <c r="R4466" s="1"/>
  <c r="AJ4463"/>
  <c r="AI4463" s="1"/>
  <c r="U4464"/>
  <c r="W4464" s="1"/>
  <c r="AA4464" s="1"/>
  <c r="V4464"/>
  <c r="X4464" s="1"/>
  <c r="AB4464" s="1"/>
  <c r="Y4464" l="1"/>
  <c r="AC4464" s="1"/>
  <c r="Z4464"/>
  <c r="AD4464" s="1"/>
  <c r="AE4464" l="1"/>
  <c r="AF4464"/>
  <c r="AH4464" l="1"/>
  <c r="T4465"/>
  <c r="AG4465" l="1"/>
  <c r="S4466"/>
  <c r="R4467" s="1"/>
  <c r="AJ4464"/>
  <c r="AI4464" s="1"/>
  <c r="U4465"/>
  <c r="W4465" s="1"/>
  <c r="AA4465" s="1"/>
  <c r="V4465"/>
  <c r="X4465" s="1"/>
  <c r="AB4465" s="1"/>
  <c r="Y4465" l="1"/>
  <c r="AC4465" s="1"/>
  <c r="Z4465"/>
  <c r="AD4465" s="1"/>
  <c r="AE4465" l="1"/>
  <c r="AF4465"/>
  <c r="AH4465" l="1"/>
  <c r="T4466"/>
  <c r="AG4466" l="1"/>
  <c r="S4467"/>
  <c r="R4468" s="1"/>
  <c r="AJ4465"/>
  <c r="AI4465" s="1"/>
  <c r="U4466"/>
  <c r="W4466" s="1"/>
  <c r="AA4466" s="1"/>
  <c r="V4466"/>
  <c r="X4466" s="1"/>
  <c r="Z4466" s="1"/>
  <c r="AB4466" l="1"/>
  <c r="AD4466" s="1"/>
  <c r="Y4466"/>
  <c r="AC4466" s="1"/>
  <c r="AF4466" l="1"/>
  <c r="AE4466"/>
  <c r="AH4466" l="1"/>
  <c r="T4467"/>
  <c r="AG4467" l="1"/>
  <c r="S4468"/>
  <c r="R4469" s="1"/>
  <c r="AJ4466"/>
  <c r="H50" i="11" s="1"/>
  <c r="V4467" i="10"/>
  <c r="X4467" s="1"/>
  <c r="Z4467" s="1"/>
  <c r="U4467"/>
  <c r="W4467" s="1"/>
  <c r="Y4467" s="1"/>
  <c r="AB4467" l="1"/>
  <c r="AD4467" s="1"/>
  <c r="AA4467"/>
  <c r="AC4467" s="1"/>
  <c r="AI4466"/>
  <c r="G50" i="11" s="1"/>
  <c r="AE4467" i="10" l="1"/>
  <c r="AF4467"/>
  <c r="AH4467" l="1"/>
  <c r="T4468"/>
  <c r="AG4468" l="1"/>
  <c r="S4469"/>
  <c r="R4470" s="1"/>
  <c r="AJ4467"/>
  <c r="AI4467" s="1"/>
  <c r="V4468"/>
  <c r="X4468" s="1"/>
  <c r="AB4468" s="1"/>
  <c r="U4468"/>
  <c r="W4468" s="1"/>
  <c r="AA4468" s="1"/>
  <c r="Z4468" l="1"/>
  <c r="AD4468" s="1"/>
  <c r="Y4468"/>
  <c r="AC4468" s="1"/>
  <c r="AF4468" l="1"/>
  <c r="AE4468"/>
  <c r="AH4468" l="1"/>
  <c r="T4469"/>
  <c r="AG4469" l="1"/>
  <c r="S4470"/>
  <c r="R4471" s="1"/>
  <c r="AJ4468"/>
  <c r="AI4468" s="1"/>
  <c r="U4469"/>
  <c r="W4469" s="1"/>
  <c r="AA4469" s="1"/>
  <c r="V4469"/>
  <c r="X4469" s="1"/>
  <c r="AB4469" s="1"/>
  <c r="Z4469" l="1"/>
  <c r="Y4469"/>
  <c r="AC4469" s="1"/>
  <c r="AD4469" l="1"/>
  <c r="AF4469" s="1"/>
  <c r="AE4469" l="1"/>
  <c r="AH4469" l="1"/>
  <c r="T4470"/>
  <c r="AG4470" l="1"/>
  <c r="S4471"/>
  <c r="R4472" s="1"/>
  <c r="U4470"/>
  <c r="W4470" s="1"/>
  <c r="AA4470" s="1"/>
  <c r="V4470"/>
  <c r="X4470" s="1"/>
  <c r="AB4470" s="1"/>
  <c r="AJ4469"/>
  <c r="AI4469" s="1"/>
  <c r="Z4470" l="1"/>
  <c r="AD4470" s="1"/>
  <c r="Y4470"/>
  <c r="AC4470" s="1"/>
  <c r="AE4470" l="1"/>
  <c r="T4471" s="1"/>
  <c r="AF4470"/>
  <c r="AG4471" l="1"/>
  <c r="S4472"/>
  <c r="R4473" s="1"/>
  <c r="AH4470"/>
  <c r="U4471"/>
  <c r="W4471" s="1"/>
  <c r="Y4471" s="1"/>
  <c r="V4471"/>
  <c r="X4471" s="1"/>
  <c r="AB4471" s="1"/>
  <c r="AA4471" l="1"/>
  <c r="AC4471" s="1"/>
  <c r="AJ4470"/>
  <c r="AI4470" s="1"/>
  <c r="Z4471"/>
  <c r="AD4471" s="1"/>
  <c r="AE4471" l="1"/>
  <c r="AH4471" s="1"/>
  <c r="AF4471"/>
  <c r="AJ4471" l="1"/>
  <c r="AI4471" s="1"/>
  <c r="T4472"/>
  <c r="AG4472" l="1"/>
  <c r="S4473"/>
  <c r="R4474" s="1"/>
  <c r="V4472"/>
  <c r="X4472" s="1"/>
  <c r="Z4472" s="1"/>
  <c r="U4472"/>
  <c r="W4472" s="1"/>
  <c r="Y4472" s="1"/>
  <c r="AB4472" l="1"/>
  <c r="AD4472" s="1"/>
  <c r="AA4472"/>
  <c r="AC4472" s="1"/>
  <c r="AE4472" l="1"/>
  <c r="AF4472"/>
  <c r="AH4472"/>
  <c r="T4473"/>
  <c r="AG4473" l="1"/>
  <c r="S4474"/>
  <c r="R4475" s="1"/>
  <c r="AJ4472"/>
  <c r="AI4472" s="1"/>
  <c r="V4473"/>
  <c r="X4473" s="1"/>
  <c r="AB4473" s="1"/>
  <c r="U4473"/>
  <c r="W4473" s="1"/>
  <c r="Y4473" s="1"/>
  <c r="AA4473" l="1"/>
  <c r="AC4473" s="1"/>
  <c r="Z4473"/>
  <c r="AD4473" s="1"/>
  <c r="AE4473" l="1"/>
  <c r="AF4473"/>
  <c r="AH4473" l="1"/>
  <c r="T4474"/>
  <c r="AG4474" l="1"/>
  <c r="S4475"/>
  <c r="R4476" s="1"/>
  <c r="AJ4473"/>
  <c r="AI4473" s="1"/>
  <c r="V4474"/>
  <c r="X4474" s="1"/>
  <c r="AB4474" s="1"/>
  <c r="U4474"/>
  <c r="W4474" s="1"/>
  <c r="AA4474" s="1"/>
  <c r="Y4474" l="1"/>
  <c r="AC4474" s="1"/>
  <c r="Z4474"/>
  <c r="AD4474" s="1"/>
  <c r="AE4474" l="1"/>
  <c r="AF4474"/>
  <c r="AH4474" l="1"/>
  <c r="T4475"/>
  <c r="AG4475" l="1"/>
  <c r="S4476"/>
  <c r="R4477" s="1"/>
  <c r="AJ4474"/>
  <c r="AI4474" s="1"/>
  <c r="U4475"/>
  <c r="W4475" s="1"/>
  <c r="Y4475" s="1"/>
  <c r="V4475"/>
  <c r="X4475" s="1"/>
  <c r="AB4475" s="1"/>
  <c r="AA4475" l="1"/>
  <c r="AC4475" s="1"/>
  <c r="Z4475"/>
  <c r="AD4475" s="1"/>
  <c r="AF4475" l="1"/>
  <c r="AE4475"/>
  <c r="AH4475" l="1"/>
  <c r="T4476"/>
  <c r="AG4476" l="1"/>
  <c r="S4477"/>
  <c r="R4478" s="1"/>
  <c r="AJ4475"/>
  <c r="AI4475" s="1"/>
  <c r="V4476"/>
  <c r="X4476" s="1"/>
  <c r="AB4476" s="1"/>
  <c r="U4476"/>
  <c r="W4476" s="1"/>
  <c r="AA4476" s="1"/>
  <c r="Z4476" l="1"/>
  <c r="AD4476" s="1"/>
  <c r="Y4476"/>
  <c r="AC4476" s="1"/>
  <c r="AE4476" l="1"/>
  <c r="T4477" s="1"/>
  <c r="AF4476"/>
  <c r="AG4477" l="1"/>
  <c r="S4478"/>
  <c r="R4479" s="1"/>
  <c r="AH4476"/>
  <c r="U4477"/>
  <c r="W4477" s="1"/>
  <c r="AA4477" s="1"/>
  <c r="V4477"/>
  <c r="X4477" s="1"/>
  <c r="AB4477" s="1"/>
  <c r="AJ4476" l="1"/>
  <c r="AI4476" s="1"/>
  <c r="Y4477"/>
  <c r="AC4477" s="1"/>
  <c r="Z4477"/>
  <c r="AD4477" l="1"/>
  <c r="AF4477" l="1"/>
  <c r="AE4477"/>
  <c r="AH4477" l="1"/>
  <c r="T4478"/>
  <c r="AG4478" l="1"/>
  <c r="S4479"/>
  <c r="R4480" s="1"/>
  <c r="AJ4477"/>
  <c r="AI4477" s="1"/>
  <c r="U4478"/>
  <c r="W4478" s="1"/>
  <c r="Y4478" s="1"/>
  <c r="V4478"/>
  <c r="X4478" s="1"/>
  <c r="Z4478" s="1"/>
  <c r="AB4478" l="1"/>
  <c r="AD4478" s="1"/>
  <c r="AA4478"/>
  <c r="AC4478" s="1"/>
  <c r="AE4478" l="1"/>
  <c r="AH4478" s="1"/>
  <c r="AF4478"/>
  <c r="AJ4478" l="1"/>
  <c r="AI4478" s="1"/>
  <c r="T4479"/>
  <c r="AG4479" l="1"/>
  <c r="S4480"/>
  <c r="R4481" s="1"/>
  <c r="U4479"/>
  <c r="W4479" s="1"/>
  <c r="Y4479" s="1"/>
  <c r="V4479"/>
  <c r="X4479" s="1"/>
  <c r="Z4479" s="1"/>
  <c r="AB4479" l="1"/>
  <c r="AD4479" s="1"/>
  <c r="AA4479"/>
  <c r="AC4479" s="1"/>
  <c r="AF4479" l="1"/>
  <c r="AE4479"/>
  <c r="AH4479"/>
  <c r="T4480"/>
  <c r="AG4480" l="1"/>
  <c r="S4481"/>
  <c r="R4482" s="1"/>
  <c r="AJ4479"/>
  <c r="AI4479" s="1"/>
  <c r="V4480"/>
  <c r="X4480" s="1"/>
  <c r="AB4480" s="1"/>
  <c r="U4480"/>
  <c r="W4480" s="1"/>
  <c r="Y4480" s="1"/>
  <c r="AA4480" l="1"/>
  <c r="AC4480" s="1"/>
  <c r="Z4480"/>
  <c r="AD4480" s="1"/>
  <c r="AE4480" l="1"/>
  <c r="AF4480"/>
  <c r="AH4480" l="1"/>
  <c r="T4481"/>
  <c r="AG4481" l="1"/>
  <c r="S4482"/>
  <c r="R4483" s="1"/>
  <c r="AJ4480"/>
  <c r="AI4480" s="1"/>
  <c r="U4481"/>
  <c r="W4481" s="1"/>
  <c r="AA4481" s="1"/>
  <c r="V4481"/>
  <c r="X4481" s="1"/>
  <c r="Z4481" s="1"/>
  <c r="AB4481" l="1"/>
  <c r="AD4481" s="1"/>
  <c r="Y4481"/>
  <c r="AC4481" s="1"/>
  <c r="AF4481" l="1"/>
  <c r="AE4481"/>
  <c r="AH4481" l="1"/>
  <c r="T4482"/>
  <c r="AG4482" l="1"/>
  <c r="S4483"/>
  <c r="R4484" s="1"/>
  <c r="AJ4481"/>
  <c r="AI4481" s="1"/>
  <c r="V4482"/>
  <c r="X4482" s="1"/>
  <c r="AB4482" s="1"/>
  <c r="U4482"/>
  <c r="W4482" s="1"/>
  <c r="AA4482" s="1"/>
  <c r="Z4482" l="1"/>
  <c r="AD4482" s="1"/>
  <c r="Y4482"/>
  <c r="AC4482" s="1"/>
  <c r="AF4482" l="1"/>
  <c r="AE4482"/>
  <c r="T4483" s="1"/>
  <c r="AG4483" l="1"/>
  <c r="S4484"/>
  <c r="R4485" s="1"/>
  <c r="AH4482"/>
  <c r="U4483"/>
  <c r="W4483" s="1"/>
  <c r="AA4483" s="1"/>
  <c r="V4483"/>
  <c r="X4483" s="1"/>
  <c r="AB4483" s="1"/>
  <c r="AJ4482" l="1"/>
  <c r="AI4482" s="1"/>
  <c r="Y4483"/>
  <c r="AC4483" s="1"/>
  <c r="Z4483"/>
  <c r="AD4483" s="1"/>
  <c r="AF4483" l="1"/>
  <c r="AE4483"/>
  <c r="AH4483" l="1"/>
  <c r="T4484"/>
  <c r="AG4484" l="1"/>
  <c r="S4485"/>
  <c r="R4486" s="1"/>
  <c r="AJ4483"/>
  <c r="AI4483" s="1"/>
  <c r="U4484"/>
  <c r="W4484" s="1"/>
  <c r="Y4484" s="1"/>
  <c r="V4484"/>
  <c r="X4484" s="1"/>
  <c r="AB4484" s="1"/>
  <c r="AA4484" l="1"/>
  <c r="AC4484" s="1"/>
  <c r="Z4484"/>
  <c r="AD4484" s="1"/>
  <c r="AE4484" l="1"/>
  <c r="AF4484"/>
  <c r="AH4484" l="1"/>
  <c r="T4485"/>
  <c r="AG4485" l="1"/>
  <c r="S4486"/>
  <c r="R4487" s="1"/>
  <c r="AJ4484"/>
  <c r="AI4484" s="1"/>
  <c r="V4485"/>
  <c r="X4485" s="1"/>
  <c r="AB4485" s="1"/>
  <c r="U4485"/>
  <c r="W4485" s="1"/>
  <c r="AA4485" s="1"/>
  <c r="Z4485" l="1"/>
  <c r="AD4485" s="1"/>
  <c r="Y4485"/>
  <c r="AC4485" s="1"/>
  <c r="AE4485" l="1"/>
  <c r="T4486" s="1"/>
  <c r="AF4485"/>
  <c r="AG4486" l="1"/>
  <c r="S4487"/>
  <c r="R4488" s="1"/>
  <c r="AH4485"/>
  <c r="U4486"/>
  <c r="W4486" s="1"/>
  <c r="AA4486" s="1"/>
  <c r="V4486"/>
  <c r="X4486" s="1"/>
  <c r="Z4486" s="1"/>
  <c r="AB4486" l="1"/>
  <c r="AD4486" s="1"/>
  <c r="AJ4485"/>
  <c r="AI4485" s="1"/>
  <c r="Y4486"/>
  <c r="AC4486" s="1"/>
  <c r="AE4486" l="1"/>
  <c r="T4487" s="1"/>
  <c r="AF4486"/>
  <c r="AG4487" l="1"/>
  <c r="S4488"/>
  <c r="R4489" s="1"/>
  <c r="AH4486"/>
  <c r="U4487"/>
  <c r="W4487" s="1"/>
  <c r="Y4487" s="1"/>
  <c r="V4487"/>
  <c r="X4487" s="1"/>
  <c r="AB4487" s="1"/>
  <c r="AA4487" l="1"/>
  <c r="AC4487" s="1"/>
  <c r="AJ4486"/>
  <c r="AI4486" s="1"/>
  <c r="Z4487"/>
  <c r="AD4487" s="1"/>
  <c r="AE4487" l="1"/>
  <c r="AF4487"/>
  <c r="AH4487" l="1"/>
  <c r="T4488"/>
  <c r="AG4488" l="1"/>
  <c r="S4489"/>
  <c r="R4490" s="1"/>
  <c r="AJ4487"/>
  <c r="AI4487" s="1"/>
  <c r="U4488"/>
  <c r="W4488" s="1"/>
  <c r="Y4488" s="1"/>
  <c r="V4488"/>
  <c r="X4488" s="1"/>
  <c r="Z4488" s="1"/>
  <c r="AB4488" l="1"/>
  <c r="AD4488" s="1"/>
  <c r="AA4488"/>
  <c r="AC4488" s="1"/>
  <c r="AE4488" l="1"/>
  <c r="AF4488"/>
  <c r="AH4488" l="1"/>
  <c r="T4489"/>
  <c r="AG4489" l="1"/>
  <c r="S4490"/>
  <c r="R4491" s="1"/>
  <c r="AJ4488"/>
  <c r="AI4488" s="1"/>
  <c r="V4489"/>
  <c r="X4489" s="1"/>
  <c r="AB4489" s="1"/>
  <c r="U4489"/>
  <c r="W4489" s="1"/>
  <c r="AA4489" s="1"/>
  <c r="Y4489" l="1"/>
  <c r="AC4489" s="1"/>
  <c r="Z4489"/>
  <c r="AD4489" l="1"/>
  <c r="AF4489" l="1"/>
  <c r="AE4489"/>
  <c r="AH4489" l="1"/>
  <c r="T4490"/>
  <c r="AG4490" l="1"/>
  <c r="S4491"/>
  <c r="R4492" s="1"/>
  <c r="AJ4489"/>
  <c r="AI4489" s="1"/>
  <c r="U4490"/>
  <c r="W4490" s="1"/>
  <c r="AA4490" s="1"/>
  <c r="V4490"/>
  <c r="X4490" s="1"/>
  <c r="AB4490" s="1"/>
  <c r="Y4490" l="1"/>
  <c r="AC4490" s="1"/>
  <c r="Z4490"/>
  <c r="AD4490" s="1"/>
  <c r="AF4490" l="1"/>
  <c r="AE4490"/>
  <c r="AH4490" l="1"/>
  <c r="T4491"/>
  <c r="AG4491" l="1"/>
  <c r="S4492"/>
  <c r="R4493" s="1"/>
  <c r="AJ4490"/>
  <c r="AI4490" s="1"/>
  <c r="V4491"/>
  <c r="X4491" s="1"/>
  <c r="AB4491" s="1"/>
  <c r="U4491"/>
  <c r="W4491" s="1"/>
  <c r="AA4491" s="1"/>
  <c r="Z4491" l="1"/>
  <c r="AD4491" s="1"/>
  <c r="Y4491"/>
  <c r="AC4491" s="1"/>
  <c r="AE4491" l="1"/>
  <c r="AF4491"/>
  <c r="AH4491" l="1"/>
  <c r="T4492"/>
  <c r="AG4492" l="1"/>
  <c r="S4493"/>
  <c r="R4494" s="1"/>
  <c r="AJ4491"/>
  <c r="AI4491" s="1"/>
  <c r="U4492"/>
  <c r="W4492" s="1"/>
  <c r="AA4492" s="1"/>
  <c r="V4492"/>
  <c r="X4492" s="1"/>
  <c r="AB4492" s="1"/>
  <c r="Z4492" l="1"/>
  <c r="AD4492" s="1"/>
  <c r="Y4492"/>
  <c r="AC4492" s="1"/>
  <c r="AE4492" l="1"/>
  <c r="T4493" s="1"/>
  <c r="AF4492"/>
  <c r="AG4493" l="1"/>
  <c r="S4494"/>
  <c r="R4495" s="1"/>
  <c r="AH4492"/>
  <c r="U4493"/>
  <c r="W4493" s="1"/>
  <c r="AA4493" s="1"/>
  <c r="V4493"/>
  <c r="X4493" s="1"/>
  <c r="AB4493" s="1"/>
  <c r="AJ4492" l="1"/>
  <c r="AI4492" s="1"/>
  <c r="Y4493"/>
  <c r="Z4493"/>
  <c r="AD4493" s="1"/>
  <c r="AC4493" l="1"/>
  <c r="AF4493" l="1"/>
  <c r="AE4493"/>
  <c r="AH4493" l="1"/>
  <c r="T4494"/>
  <c r="AG4494" l="1"/>
  <c r="S4495"/>
  <c r="R4496" s="1"/>
  <c r="AJ4493"/>
  <c r="AI4493" s="1"/>
  <c r="U4494"/>
  <c r="W4494" s="1"/>
  <c r="AA4494" s="1"/>
  <c r="V4494"/>
  <c r="X4494" s="1"/>
  <c r="AB4494" s="1"/>
  <c r="Z4494" l="1"/>
  <c r="AD4494" s="1"/>
  <c r="Y4494"/>
  <c r="AC4494" s="1"/>
  <c r="AF4494" l="1"/>
  <c r="AE4494"/>
  <c r="AH4494" l="1"/>
  <c r="T4495"/>
  <c r="AG4495" l="1"/>
  <c r="S4496"/>
  <c r="R4497" s="1"/>
  <c r="AJ4494"/>
  <c r="AI4494" s="1"/>
  <c r="V4495"/>
  <c r="X4495" s="1"/>
  <c r="Z4495" s="1"/>
  <c r="U4495"/>
  <c r="W4495" s="1"/>
  <c r="AA4495" s="1"/>
  <c r="AB4495" l="1"/>
  <c r="AD4495" s="1"/>
  <c r="Y4495"/>
  <c r="AC4495" s="1"/>
  <c r="AE4495" l="1"/>
  <c r="AF4495"/>
  <c r="AH4495" l="1"/>
  <c r="T4496"/>
  <c r="AG4496" l="1"/>
  <c r="S4497"/>
  <c r="R4498" s="1"/>
  <c r="AJ4495"/>
  <c r="AI4495" s="1"/>
  <c r="U4496"/>
  <c r="V4496"/>
  <c r="X4496" s="1"/>
  <c r="Z4496" s="1"/>
  <c r="W4496"/>
  <c r="Y4496" s="1"/>
  <c r="AB4496" l="1"/>
  <c r="AD4496" s="1"/>
  <c r="AA4496"/>
  <c r="AC4496" s="1"/>
  <c r="AE4496" l="1"/>
  <c r="AF4496"/>
  <c r="AH4496" l="1"/>
  <c r="T4497"/>
  <c r="AG4497" l="1"/>
  <c r="S4498"/>
  <c r="R4499" s="1"/>
  <c r="AJ4496"/>
  <c r="AI4496" s="1"/>
  <c r="V4497"/>
  <c r="X4497" s="1"/>
  <c r="Z4497" s="1"/>
  <c r="U4497"/>
  <c r="W4497" s="1"/>
  <c r="AA4497" s="1"/>
  <c r="AB4497" l="1"/>
  <c r="AD4497" s="1"/>
  <c r="Y4497"/>
  <c r="AC4497" s="1"/>
  <c r="AE4497" l="1"/>
  <c r="AF4497"/>
  <c r="AH4497" l="1"/>
  <c r="T4498"/>
  <c r="AG4498" l="1"/>
  <c r="S4499"/>
  <c r="R4500" s="1"/>
  <c r="AJ4497"/>
  <c r="AI4497" s="1"/>
  <c r="U4498"/>
  <c r="W4498" s="1"/>
  <c r="Y4498" s="1"/>
  <c r="V4498"/>
  <c r="X4498" s="1"/>
  <c r="AB4498" s="1"/>
  <c r="AA4498" l="1"/>
  <c r="AC4498" s="1"/>
  <c r="Z4498"/>
  <c r="AD4498" s="1"/>
  <c r="AE4498" l="1"/>
  <c r="AF4498"/>
  <c r="AH4498" l="1"/>
  <c r="T4499"/>
  <c r="AG4499" l="1"/>
  <c r="S4500"/>
  <c r="R4501" s="1"/>
  <c r="AJ4498"/>
  <c r="AI4498" s="1"/>
  <c r="U4499"/>
  <c r="W4499" s="1"/>
  <c r="Y4499" s="1"/>
  <c r="V4499"/>
  <c r="X4499" s="1"/>
  <c r="Z4499" s="1"/>
  <c r="AB4499" l="1"/>
  <c r="AD4499" s="1"/>
  <c r="AA4499"/>
  <c r="AC4499" s="1"/>
  <c r="AF4499" l="1"/>
  <c r="AE4499"/>
  <c r="AH4499" l="1"/>
  <c r="T4500"/>
  <c r="AG4500" l="1"/>
  <c r="S4501"/>
  <c r="R4502" s="1"/>
  <c r="V4500"/>
  <c r="X4500" s="1"/>
  <c r="AB4500" s="1"/>
  <c r="U4500"/>
  <c r="W4500" s="1"/>
  <c r="AA4500" s="1"/>
  <c r="AJ4499"/>
  <c r="AI4499" s="1"/>
  <c r="Z4500" l="1"/>
  <c r="AD4500" s="1"/>
  <c r="Y4500"/>
  <c r="AC4500" s="1"/>
  <c r="AE4500" l="1"/>
  <c r="T4501" s="1"/>
  <c r="AF4500"/>
  <c r="AG4501" l="1"/>
  <c r="S4502"/>
  <c r="R4503" s="1"/>
  <c r="AH4500"/>
  <c r="U4501"/>
  <c r="W4501" s="1"/>
  <c r="AA4501" s="1"/>
  <c r="V4501"/>
  <c r="X4501" s="1"/>
  <c r="AB4501" s="1"/>
  <c r="AJ4500" l="1"/>
  <c r="AI4500" s="1"/>
  <c r="Z4501"/>
  <c r="AD4501" s="1"/>
  <c r="Y4501"/>
  <c r="AC4501" s="1"/>
  <c r="AE4501" l="1"/>
  <c r="AF4501"/>
  <c r="AH4501" l="1"/>
  <c r="T4502"/>
  <c r="AG4502" l="1"/>
  <c r="S4503"/>
  <c r="R4504" s="1"/>
  <c r="AJ4501"/>
  <c r="AI4501" s="1"/>
  <c r="U4502"/>
  <c r="W4502" s="1"/>
  <c r="AA4502" s="1"/>
  <c r="V4502"/>
  <c r="X4502" s="1"/>
  <c r="Z4502" s="1"/>
  <c r="AB4502" l="1"/>
  <c r="AD4502" s="1"/>
  <c r="Y4502"/>
  <c r="AC4502" s="1"/>
  <c r="AF4502" l="1"/>
  <c r="AE4502"/>
  <c r="AH4502" l="1"/>
  <c r="T4503"/>
  <c r="AG4503" l="1"/>
  <c r="S4504"/>
  <c r="R4505" s="1"/>
  <c r="AJ4502"/>
  <c r="AI4502" s="1"/>
  <c r="V4503"/>
  <c r="X4503" s="1"/>
  <c r="Z4503" s="1"/>
  <c r="U4503"/>
  <c r="W4503" s="1"/>
  <c r="AA4503" s="1"/>
  <c r="AB4503" l="1"/>
  <c r="AD4503" s="1"/>
  <c r="Y4503"/>
  <c r="AC4503" s="1"/>
  <c r="AE4503" l="1"/>
  <c r="AF4503"/>
  <c r="AH4503" l="1"/>
  <c r="T4504"/>
  <c r="AG4504" l="1"/>
  <c r="S4505"/>
  <c r="R4506" s="1"/>
  <c r="AJ4503"/>
  <c r="AI4503" s="1"/>
  <c r="U4504"/>
  <c r="W4504" s="1"/>
  <c r="AA4504" s="1"/>
  <c r="V4504"/>
  <c r="X4504" s="1"/>
  <c r="AB4504" s="1"/>
  <c r="Y4504" l="1"/>
  <c r="AC4504" s="1"/>
  <c r="Z4504"/>
  <c r="AD4504" l="1"/>
  <c r="AE4504" l="1"/>
  <c r="AF4504"/>
  <c r="AH4504" l="1"/>
  <c r="T4505"/>
  <c r="AG4505" l="1"/>
  <c r="S4506"/>
  <c r="R4507" s="1"/>
  <c r="AJ4504"/>
  <c r="AI4504" s="1"/>
  <c r="U4505"/>
  <c r="W4505" s="1"/>
  <c r="AA4505" s="1"/>
  <c r="V4505"/>
  <c r="X4505"/>
  <c r="Z4505" s="1"/>
  <c r="AB4505" l="1"/>
  <c r="AD4505" s="1"/>
  <c r="Y4505"/>
  <c r="AC4505" s="1"/>
  <c r="AF4505" l="1"/>
  <c r="AE4505"/>
  <c r="AH4505" l="1"/>
  <c r="T4506"/>
  <c r="AG4506" l="1"/>
  <c r="S4507"/>
  <c r="R4508" s="1"/>
  <c r="AJ4505"/>
  <c r="AI4505" s="1"/>
  <c r="U4506"/>
  <c r="W4506" s="1"/>
  <c r="Y4506" s="1"/>
  <c r="V4506"/>
  <c r="X4506" s="1"/>
  <c r="AB4506" s="1"/>
  <c r="AA4506" l="1"/>
  <c r="AC4506" s="1"/>
  <c r="Z4506"/>
  <c r="AD4506" s="1"/>
  <c r="AE4506" l="1"/>
  <c r="AF4506"/>
  <c r="AH4506" l="1"/>
  <c r="T4507"/>
  <c r="AG4507" l="1"/>
  <c r="S4508"/>
  <c r="R4509" s="1"/>
  <c r="AJ4506"/>
  <c r="AI4506" s="1"/>
  <c r="U4507"/>
  <c r="W4507" s="1"/>
  <c r="AA4507" s="1"/>
  <c r="V4507"/>
  <c r="X4507" s="1"/>
  <c r="AB4507" s="1"/>
  <c r="Y4507" l="1"/>
  <c r="AC4507" s="1"/>
  <c r="Z4507"/>
  <c r="AD4507" s="1"/>
  <c r="AE4507" l="1"/>
  <c r="AF4507"/>
  <c r="AH4507" l="1"/>
  <c r="T4508"/>
  <c r="AG4508" l="1"/>
  <c r="S4509"/>
  <c r="R4510" s="1"/>
  <c r="AJ4507"/>
  <c r="AI4507" s="1"/>
  <c r="U4508"/>
  <c r="W4508" s="1"/>
  <c r="AA4508" s="1"/>
  <c r="V4508"/>
  <c r="X4508"/>
  <c r="Z4508" s="1"/>
  <c r="AB4508" l="1"/>
  <c r="AD4508" s="1"/>
  <c r="Y4508"/>
  <c r="AC4508" s="1"/>
  <c r="AF4508" l="1"/>
  <c r="AE4508"/>
  <c r="AH4508" l="1"/>
  <c r="T4509"/>
  <c r="AG4509" l="1"/>
  <c r="S4510"/>
  <c r="R4511" s="1"/>
  <c r="AJ4508"/>
  <c r="AI4508" s="1"/>
  <c r="V4509"/>
  <c r="X4509" s="1"/>
  <c r="AB4509" s="1"/>
  <c r="U4509"/>
  <c r="W4509" s="1"/>
  <c r="AA4509" s="1"/>
  <c r="Z4509" l="1"/>
  <c r="AD4509" s="1"/>
  <c r="Y4509"/>
  <c r="AC4509" s="1"/>
  <c r="AF4509" l="1"/>
  <c r="AE4509"/>
  <c r="AH4509" l="1"/>
  <c r="T4510"/>
  <c r="AG4510" l="1"/>
  <c r="S4511"/>
  <c r="R4512" s="1"/>
  <c r="AJ4509"/>
  <c r="AI4509" s="1"/>
  <c r="U4510"/>
  <c r="W4510" s="1"/>
  <c r="Y4510" s="1"/>
  <c r="V4510"/>
  <c r="X4510" s="1"/>
  <c r="AB4510" s="1"/>
  <c r="AA4510" l="1"/>
  <c r="AC4510" s="1"/>
  <c r="Z4510"/>
  <c r="AD4510" l="1"/>
  <c r="AF4510" s="1"/>
  <c r="AE4510" l="1"/>
  <c r="AH4510" l="1"/>
  <c r="T4511"/>
  <c r="AG4511" l="1"/>
  <c r="S4512"/>
  <c r="R4513" s="1"/>
  <c r="AI4510"/>
  <c r="AJ4510"/>
  <c r="U4511"/>
  <c r="W4511" s="1"/>
  <c r="AA4511" s="1"/>
  <c r="V4511"/>
  <c r="X4511" s="1"/>
  <c r="AB4511" s="1"/>
  <c r="Y4511" l="1"/>
  <c r="AC4511" s="1"/>
  <c r="Z4511"/>
  <c r="AD4511" s="1"/>
  <c r="AE4511" l="1"/>
  <c r="AF4511"/>
  <c r="AH4511" l="1"/>
  <c r="T4512"/>
  <c r="AG4512" l="1"/>
  <c r="S4513"/>
  <c r="R4514" s="1"/>
  <c r="AJ4511"/>
  <c r="AI4511" s="1"/>
  <c r="V4512"/>
  <c r="X4512" s="1"/>
  <c r="AB4512" s="1"/>
  <c r="U4512"/>
  <c r="W4512" s="1"/>
  <c r="AA4512" s="1"/>
  <c r="Z4512" l="1"/>
  <c r="AD4512" s="1"/>
  <c r="Y4512"/>
  <c r="AC4512" s="1"/>
  <c r="AE4512" l="1"/>
  <c r="AF4512"/>
  <c r="AH4512" l="1"/>
  <c r="T4513"/>
  <c r="AG4513" l="1"/>
  <c r="S4514"/>
  <c r="R4515" s="1"/>
  <c r="AJ4512"/>
  <c r="AI4512" s="1"/>
  <c r="V4513"/>
  <c r="X4513" s="1"/>
  <c r="AB4513" s="1"/>
  <c r="U4513"/>
  <c r="W4513" s="1"/>
  <c r="AA4513" s="1"/>
  <c r="Z4513" l="1"/>
  <c r="AD4513" s="1"/>
  <c r="Y4513"/>
  <c r="AC4513" s="1"/>
  <c r="AE4513" l="1"/>
  <c r="AF4513"/>
  <c r="AH4513" l="1"/>
  <c r="T4514"/>
  <c r="AG4514" l="1"/>
  <c r="S4515"/>
  <c r="R4516" s="1"/>
  <c r="AJ4513"/>
  <c r="AI4513" s="1"/>
  <c r="V4514"/>
  <c r="X4514" s="1"/>
  <c r="AB4514" s="1"/>
  <c r="U4514"/>
  <c r="W4514" s="1"/>
  <c r="AA4514" s="1"/>
  <c r="Z4514" l="1"/>
  <c r="AD4514" s="1"/>
  <c r="Y4514"/>
  <c r="AC4514" s="1"/>
  <c r="AE4514" l="1"/>
  <c r="T4515" s="1"/>
  <c r="AF4514"/>
  <c r="AG4515" l="1"/>
  <c r="S4516"/>
  <c r="R4517" s="1"/>
  <c r="AH4514"/>
  <c r="V4515"/>
  <c r="X4515" s="1"/>
  <c r="AB4515" s="1"/>
  <c r="U4515"/>
  <c r="W4515" s="1"/>
  <c r="AA4515" s="1"/>
  <c r="AJ4514" l="1"/>
  <c r="AI4514" s="1"/>
  <c r="Z4515"/>
  <c r="AD4515" s="1"/>
  <c r="Y4515"/>
  <c r="AC4515" s="1"/>
  <c r="AF4515" l="1"/>
  <c r="AE4515"/>
  <c r="AH4515" l="1"/>
  <c r="T4516"/>
  <c r="AG4516" l="1"/>
  <c r="S4517"/>
  <c r="R4518" s="1"/>
  <c r="AJ4515"/>
  <c r="AI4515" s="1"/>
  <c r="U4516"/>
  <c r="W4516" s="1"/>
  <c r="AA4516" s="1"/>
  <c r="V4516"/>
  <c r="X4516" s="1"/>
  <c r="AB4516" s="1"/>
  <c r="Z4516" l="1"/>
  <c r="AD4516" s="1"/>
  <c r="Y4516"/>
  <c r="AC4516" s="1"/>
  <c r="AE4516" l="1"/>
  <c r="AF4516"/>
  <c r="AH4516" l="1"/>
  <c r="T4517"/>
  <c r="AG4517" l="1"/>
  <c r="S4518"/>
  <c r="R4519" s="1"/>
  <c r="AJ4516"/>
  <c r="AI4516" s="1"/>
  <c r="U4517"/>
  <c r="W4517" s="1"/>
  <c r="AA4517" s="1"/>
  <c r="V4517"/>
  <c r="X4517" s="1"/>
  <c r="AB4517" s="1"/>
  <c r="Y4517" l="1"/>
  <c r="AC4517" s="1"/>
  <c r="Z4517"/>
  <c r="AD4517" s="1"/>
  <c r="AE4517" l="1"/>
  <c r="AF4517"/>
  <c r="AH4517" l="1"/>
  <c r="T4518"/>
  <c r="AG4518" l="1"/>
  <c r="S4519"/>
  <c r="R4520" s="1"/>
  <c r="AJ4517"/>
  <c r="AI4517" s="1"/>
  <c r="V4518"/>
  <c r="X4518" s="1"/>
  <c r="Z4518" s="1"/>
  <c r="U4518"/>
  <c r="W4518" s="1"/>
  <c r="AA4518" s="1"/>
  <c r="AB4518" l="1"/>
  <c r="AD4518" s="1"/>
  <c r="Y4518"/>
  <c r="AC4518" s="1"/>
  <c r="AF4518" l="1"/>
  <c r="AE4518"/>
  <c r="AH4518" l="1"/>
  <c r="T4519"/>
  <c r="AG4519" l="1"/>
  <c r="S4520"/>
  <c r="R4521" s="1"/>
  <c r="AJ4518"/>
  <c r="AI4518" s="1"/>
  <c r="U4519"/>
  <c r="W4519" s="1"/>
  <c r="AA4519" s="1"/>
  <c r="V4519"/>
  <c r="X4519" s="1"/>
  <c r="AB4519" s="1"/>
  <c r="Y4519" l="1"/>
  <c r="AC4519" s="1"/>
  <c r="Z4519"/>
  <c r="AD4519" s="1"/>
  <c r="AE4519" l="1"/>
  <c r="AF4519"/>
  <c r="AH4519" l="1"/>
  <c r="T4520"/>
  <c r="AG4520" l="1"/>
  <c r="S4521"/>
  <c r="R4522" s="1"/>
  <c r="AJ4519"/>
  <c r="AI4519" s="1"/>
  <c r="V4520"/>
  <c r="X4520" s="1"/>
  <c r="AB4520" s="1"/>
  <c r="U4520"/>
  <c r="W4520" s="1"/>
  <c r="AA4520" s="1"/>
  <c r="Z4520" l="1"/>
  <c r="AD4520" s="1"/>
  <c r="Y4520"/>
  <c r="AC4520" s="1"/>
  <c r="AF4520" l="1"/>
  <c r="AE4520"/>
  <c r="AH4520" l="1"/>
  <c r="T4521"/>
  <c r="AG4521" l="1"/>
  <c r="S4522"/>
  <c r="R4523" s="1"/>
  <c r="AJ4520"/>
  <c r="AI4520" s="1"/>
  <c r="V4521"/>
  <c r="X4521" s="1"/>
  <c r="AB4521" s="1"/>
  <c r="U4521"/>
  <c r="W4521" s="1"/>
  <c r="AA4521" s="1"/>
  <c r="Z4521" l="1"/>
  <c r="AD4521" s="1"/>
  <c r="Y4521"/>
  <c r="AC4521" s="1"/>
  <c r="AF4521" l="1"/>
  <c r="AE4521"/>
  <c r="AH4521" l="1"/>
  <c r="T4522"/>
  <c r="AG4522" l="1"/>
  <c r="S4523"/>
  <c r="R4524" s="1"/>
  <c r="AJ4521"/>
  <c r="AI4521" s="1"/>
  <c r="V4522"/>
  <c r="X4522" s="1"/>
  <c r="AB4522" s="1"/>
  <c r="U4522"/>
  <c r="W4522" s="1"/>
  <c r="AA4522" s="1"/>
  <c r="Z4522" l="1"/>
  <c r="AD4522" s="1"/>
  <c r="Y4522"/>
  <c r="AC4522" s="1"/>
  <c r="AE4522" l="1"/>
  <c r="T4523" s="1"/>
  <c r="AF4522"/>
  <c r="AG4523" l="1"/>
  <c r="S4524"/>
  <c r="R4525" s="1"/>
  <c r="AH4522"/>
  <c r="V4523"/>
  <c r="X4523" s="1"/>
  <c r="AB4523" s="1"/>
  <c r="U4523"/>
  <c r="W4523" s="1"/>
  <c r="AA4523" s="1"/>
  <c r="AJ4522" l="1"/>
  <c r="AI4522" s="1"/>
  <c r="Z4523"/>
  <c r="AD4523" s="1"/>
  <c r="Y4523"/>
  <c r="AC4523" l="1"/>
  <c r="AF4523" l="1"/>
  <c r="AE4523"/>
  <c r="AH4523" l="1"/>
  <c r="T4524"/>
  <c r="AG4524" l="1"/>
  <c r="S4525"/>
  <c r="R4526" s="1"/>
  <c r="AJ4523"/>
  <c r="AI4523" s="1"/>
  <c r="V4524"/>
  <c r="X4524" s="1"/>
  <c r="AB4524" s="1"/>
  <c r="U4524"/>
  <c r="W4524" s="1"/>
  <c r="AA4524" s="1"/>
  <c r="Z4524" l="1"/>
  <c r="AD4524" s="1"/>
  <c r="Y4524"/>
  <c r="AC4524" s="1"/>
  <c r="AF4524" l="1"/>
  <c r="AE4524"/>
  <c r="AH4524" l="1"/>
  <c r="T4525"/>
  <c r="AG4525" l="1"/>
  <c r="S4526"/>
  <c r="R4527" s="1"/>
  <c r="V4525"/>
  <c r="X4525" s="1"/>
  <c r="Z4525" s="1"/>
  <c r="U4525"/>
  <c r="W4525" s="1"/>
  <c r="AA4525" s="1"/>
  <c r="AJ4524"/>
  <c r="AI4524" s="1"/>
  <c r="AB4525" l="1"/>
  <c r="AD4525" s="1"/>
  <c r="Y4525"/>
  <c r="AC4525" s="1"/>
  <c r="AE4525" l="1"/>
  <c r="T4526" s="1"/>
  <c r="AF4525"/>
  <c r="AG4526" l="1"/>
  <c r="S4527"/>
  <c r="R4528" s="1"/>
  <c r="AH4525"/>
  <c r="V4526"/>
  <c r="X4526" s="1"/>
  <c r="AB4526" s="1"/>
  <c r="U4526"/>
  <c r="W4526" s="1"/>
  <c r="AA4526" s="1"/>
  <c r="AJ4525" l="1"/>
  <c r="AI4525" s="1"/>
  <c r="Z4526"/>
  <c r="AD4526" s="1"/>
  <c r="Y4526"/>
  <c r="AC4526" s="1"/>
  <c r="AE4526" l="1"/>
  <c r="AF4526"/>
  <c r="AH4526" l="1"/>
  <c r="T4527"/>
  <c r="AG4527" l="1"/>
  <c r="S4528"/>
  <c r="R4529" s="1"/>
  <c r="AJ4526"/>
  <c r="AI4526" s="1"/>
  <c r="V4527"/>
  <c r="X4527" s="1"/>
  <c r="Z4527" s="1"/>
  <c r="U4527"/>
  <c r="W4527" s="1"/>
  <c r="AA4527" s="1"/>
  <c r="AB4527" l="1"/>
  <c r="AD4527" s="1"/>
  <c r="Y4527"/>
  <c r="AC4527" s="1"/>
  <c r="AE4527" l="1"/>
  <c r="AF4527"/>
  <c r="AH4527" l="1"/>
  <c r="T4528"/>
  <c r="AG4528" l="1"/>
  <c r="S4529"/>
  <c r="R4530" s="1"/>
  <c r="AJ4527"/>
  <c r="AI4527" s="1"/>
  <c r="U4528"/>
  <c r="W4528" s="1"/>
  <c r="AA4528" s="1"/>
  <c r="V4528"/>
  <c r="X4528" s="1"/>
  <c r="Z4528" s="1"/>
  <c r="AB4528" l="1"/>
  <c r="AD4528" s="1"/>
  <c r="Y4528"/>
  <c r="AC4528" s="1"/>
  <c r="AE4528" l="1"/>
  <c r="AF4528"/>
  <c r="AH4528" l="1"/>
  <c r="T4529"/>
  <c r="AG4529" l="1"/>
  <c r="S4530"/>
  <c r="R4531" s="1"/>
  <c r="AJ4528"/>
  <c r="AI4528" s="1"/>
  <c r="V4529"/>
  <c r="X4529" s="1"/>
  <c r="AB4529" s="1"/>
  <c r="U4529"/>
  <c r="W4529" s="1"/>
  <c r="AA4529" s="1"/>
  <c r="Z4529" l="1"/>
  <c r="AD4529" s="1"/>
  <c r="Y4529"/>
  <c r="AC4529" s="1"/>
  <c r="AE4529" l="1"/>
  <c r="T4530" s="1"/>
  <c r="AF4529"/>
  <c r="AG4530" l="1"/>
  <c r="S4531"/>
  <c r="R4532" s="1"/>
  <c r="AH4529"/>
  <c r="V4530"/>
  <c r="X4530" s="1"/>
  <c r="AB4530" s="1"/>
  <c r="U4530"/>
  <c r="W4530" s="1"/>
  <c r="AA4530" s="1"/>
  <c r="AJ4529" l="1"/>
  <c r="AI4529" s="1"/>
  <c r="Z4530"/>
  <c r="AD4530" s="1"/>
  <c r="Y4530"/>
  <c r="AC4530" s="1"/>
  <c r="AE4530" l="1"/>
  <c r="T4531" s="1"/>
  <c r="AF4530"/>
  <c r="AG4531" l="1"/>
  <c r="S4532"/>
  <c r="R4533" s="1"/>
  <c r="AH4530"/>
  <c r="V4531"/>
  <c r="X4531" s="1"/>
  <c r="AB4531" s="1"/>
  <c r="U4531"/>
  <c r="W4531" s="1"/>
  <c r="Y4531" s="1"/>
  <c r="AA4531" l="1"/>
  <c r="AC4531" s="1"/>
  <c r="AJ4530"/>
  <c r="AI4530" s="1"/>
  <c r="Z4531"/>
  <c r="AD4531" s="1"/>
  <c r="AE4531" l="1"/>
  <c r="AF4531"/>
  <c r="AH4531" l="1"/>
  <c r="T4532"/>
  <c r="AG4532" l="1"/>
  <c r="S4533"/>
  <c r="R4534" s="1"/>
  <c r="AJ4531"/>
  <c r="AI4531" s="1"/>
  <c r="V4532"/>
  <c r="X4532" s="1"/>
  <c r="AB4532" s="1"/>
  <c r="U4532"/>
  <c r="W4532" s="1"/>
  <c r="Y4532" s="1"/>
  <c r="AA4532" l="1"/>
  <c r="AC4532" s="1"/>
  <c r="Z4532"/>
  <c r="AD4532" l="1"/>
  <c r="AE4532" s="1"/>
  <c r="AH4532" l="1"/>
  <c r="T4533"/>
  <c r="AF4532"/>
  <c r="AG4533" l="1"/>
  <c r="S4534"/>
  <c r="R4535" s="1"/>
  <c r="AJ4532"/>
  <c r="AI4532" s="1"/>
  <c r="U4533"/>
  <c r="W4533" s="1"/>
  <c r="AA4533" s="1"/>
  <c r="V4533"/>
  <c r="X4533" s="1"/>
  <c r="AB4533" s="1"/>
  <c r="Y4533" l="1"/>
  <c r="AC4533" s="1"/>
  <c r="Z4533"/>
  <c r="AD4533" s="1"/>
  <c r="AF4533" l="1"/>
  <c r="AE4533"/>
  <c r="AH4533" l="1"/>
  <c r="T4534"/>
  <c r="AG4534" l="1"/>
  <c r="S4535"/>
  <c r="R4536" s="1"/>
  <c r="AJ4533"/>
  <c r="AI4533" s="1"/>
  <c r="U4534"/>
  <c r="W4534" s="1"/>
  <c r="AA4534" s="1"/>
  <c r="V4534"/>
  <c r="X4534" s="1"/>
  <c r="AB4534" s="1"/>
  <c r="Y4534" l="1"/>
  <c r="AC4534" s="1"/>
  <c r="Z4534"/>
  <c r="AD4534" s="1"/>
  <c r="AE4534" l="1"/>
  <c r="T4535" s="1"/>
  <c r="AF4534"/>
  <c r="AG4535" l="1"/>
  <c r="S4536"/>
  <c r="R4537" s="1"/>
  <c r="AH4534"/>
  <c r="U4535"/>
  <c r="W4535" s="1"/>
  <c r="AA4535" s="1"/>
  <c r="V4535"/>
  <c r="X4535" s="1"/>
  <c r="AB4535" s="1"/>
  <c r="AJ4534" l="1"/>
  <c r="AI4534" s="1"/>
  <c r="Y4535"/>
  <c r="AC4535" s="1"/>
  <c r="Z4535"/>
  <c r="AD4535" s="1"/>
  <c r="AF4535" l="1"/>
  <c r="AE4535"/>
  <c r="AH4535" l="1"/>
  <c r="T4536"/>
  <c r="AG4536" l="1"/>
  <c r="S4537"/>
  <c r="R4538" s="1"/>
  <c r="AJ4535"/>
  <c r="AI4535" s="1"/>
  <c r="U4536"/>
  <c r="W4536" s="1"/>
  <c r="Y4536" s="1"/>
  <c r="V4536"/>
  <c r="X4536" s="1"/>
  <c r="AB4536" s="1"/>
  <c r="AA4536" l="1"/>
  <c r="AC4536" s="1"/>
  <c r="Z4536"/>
  <c r="AD4536" s="1"/>
  <c r="AF4536" l="1"/>
  <c r="AE4536"/>
  <c r="AH4536" l="1"/>
  <c r="T4537"/>
  <c r="AG4537" l="1"/>
  <c r="S4538"/>
  <c r="R4539" s="1"/>
  <c r="AJ4536"/>
  <c r="AI4536" s="1"/>
  <c r="U4537"/>
  <c r="W4537" s="1"/>
  <c r="AA4537" s="1"/>
  <c r="V4537"/>
  <c r="X4537" s="1"/>
  <c r="AB4537" s="1"/>
  <c r="Z4537" l="1"/>
  <c r="AD4537" s="1"/>
  <c r="Y4537"/>
  <c r="AC4537" s="1"/>
  <c r="AF4537" l="1"/>
  <c r="AE4537"/>
  <c r="AH4537" l="1"/>
  <c r="T4538"/>
  <c r="AG4538" l="1"/>
  <c r="S4539"/>
  <c r="R4540" s="1"/>
  <c r="AJ4537"/>
  <c r="AI4537" s="1"/>
  <c r="U4538"/>
  <c r="W4538" s="1"/>
  <c r="Y4538" s="1"/>
  <c r="V4538"/>
  <c r="X4538" s="1"/>
  <c r="AB4538" s="1"/>
  <c r="AA4538" l="1"/>
  <c r="AC4538" s="1"/>
  <c r="Z4538"/>
  <c r="AD4538" s="1"/>
  <c r="AF4538" l="1"/>
  <c r="AE4538"/>
  <c r="AH4538" l="1"/>
  <c r="T4539"/>
  <c r="AG4539" l="1"/>
  <c r="S4540"/>
  <c r="R4541" s="1"/>
  <c r="AJ4538"/>
  <c r="AI4538" s="1"/>
  <c r="V4539"/>
  <c r="X4539" s="1"/>
  <c r="AB4539" s="1"/>
  <c r="U4539"/>
  <c r="W4539" s="1"/>
  <c r="AA4539" s="1"/>
  <c r="Y4539" l="1"/>
  <c r="AC4539" s="1"/>
  <c r="Z4539"/>
  <c r="AD4539" l="1"/>
  <c r="AE4539" l="1"/>
  <c r="AF4539"/>
  <c r="AH4539" l="1"/>
  <c r="T4540"/>
  <c r="AG4540" l="1"/>
  <c r="S4541"/>
  <c r="R4542" s="1"/>
  <c r="AJ4539"/>
  <c r="AI4539" s="1"/>
  <c r="V4540"/>
  <c r="X4540" s="1"/>
  <c r="Z4540" s="1"/>
  <c r="U4540"/>
  <c r="W4540" s="1"/>
  <c r="AA4540" s="1"/>
  <c r="AB4540" l="1"/>
  <c r="AD4540" s="1"/>
  <c r="Y4540"/>
  <c r="AC4540" s="1"/>
  <c r="AE4540" l="1"/>
  <c r="AF4540"/>
  <c r="AH4540" l="1"/>
  <c r="T4541"/>
  <c r="AG4541" l="1"/>
  <c r="S4542"/>
  <c r="R4543" s="1"/>
  <c r="AJ4540"/>
  <c r="AI4540" s="1"/>
  <c r="V4541"/>
  <c r="X4541" s="1"/>
  <c r="Z4541" s="1"/>
  <c r="U4541"/>
  <c r="W4541" s="1"/>
  <c r="AA4541" s="1"/>
  <c r="AB4541" l="1"/>
  <c r="AD4541" s="1"/>
  <c r="Y4541"/>
  <c r="AC4541" s="1"/>
  <c r="AF4541" l="1"/>
  <c r="AE4541"/>
  <c r="AH4541" l="1"/>
  <c r="T4542"/>
  <c r="AG4542" l="1"/>
  <c r="S4543"/>
  <c r="R4544" s="1"/>
  <c r="AJ4541"/>
  <c r="AI4541" s="1"/>
  <c r="U4542"/>
  <c r="W4542" s="1"/>
  <c r="AA4542" s="1"/>
  <c r="V4542"/>
  <c r="X4542" s="1"/>
  <c r="Z4542" s="1"/>
  <c r="AB4542" l="1"/>
  <c r="AD4542" s="1"/>
  <c r="Y4542"/>
  <c r="AC4542" s="1"/>
  <c r="AF4542" l="1"/>
  <c r="AE4542"/>
  <c r="AH4542" l="1"/>
  <c r="T4543"/>
  <c r="AG4543" l="1"/>
  <c r="S4544"/>
  <c r="R4545" s="1"/>
  <c r="U4543"/>
  <c r="W4543" s="1"/>
  <c r="AA4543" s="1"/>
  <c r="V4543"/>
  <c r="X4543" s="1"/>
  <c r="AB4543" s="1"/>
  <c r="AJ4542"/>
  <c r="AI4542" s="1"/>
  <c r="Z4543" l="1"/>
  <c r="Y4543"/>
  <c r="AC4543" s="1"/>
  <c r="AD4543" l="1"/>
  <c r="AE4543" l="1"/>
  <c r="AF4543"/>
  <c r="AH4543" l="1"/>
  <c r="T4544"/>
  <c r="AG4544" l="1"/>
  <c r="S4545"/>
  <c r="R4546" s="1"/>
  <c r="AJ4543"/>
  <c r="AI4543" s="1"/>
  <c r="V4544"/>
  <c r="X4544" s="1"/>
  <c r="Z4544" s="1"/>
  <c r="U4544"/>
  <c r="W4544" s="1"/>
  <c r="Y4544" s="1"/>
  <c r="AB4544" l="1"/>
  <c r="AD4544" s="1"/>
  <c r="AA4544"/>
  <c r="AC4544" s="1"/>
  <c r="AE4544" l="1"/>
  <c r="AF4544"/>
  <c r="AH4544" l="1"/>
  <c r="T4545"/>
  <c r="AG4545" l="1"/>
  <c r="S4546"/>
  <c r="R4547" s="1"/>
  <c r="AJ4544"/>
  <c r="AI4544" s="1"/>
  <c r="U4545"/>
  <c r="W4545" s="1"/>
  <c r="AA4545" s="1"/>
  <c r="V4545"/>
  <c r="X4545" s="1"/>
  <c r="AB4545" s="1"/>
  <c r="Z4545" l="1"/>
  <c r="AD4545" s="1"/>
  <c r="Y4545"/>
  <c r="AC4545" s="1"/>
  <c r="AE4545" l="1"/>
  <c r="T4546" s="1"/>
  <c r="AF4545"/>
  <c r="AG4546" l="1"/>
  <c r="S4547"/>
  <c r="R4548" s="1"/>
  <c r="AH4545"/>
  <c r="V4546"/>
  <c r="X4546" s="1"/>
  <c r="AB4546" s="1"/>
  <c r="U4546"/>
  <c r="W4546" s="1"/>
  <c r="Y4546" s="1"/>
  <c r="AA4546" l="1"/>
  <c r="AC4546" s="1"/>
  <c r="AJ4545"/>
  <c r="AI4545" s="1"/>
  <c r="Z4546"/>
  <c r="AD4546" l="1"/>
  <c r="AF4546" s="1"/>
  <c r="AE4546" l="1"/>
  <c r="AH4546" l="1"/>
  <c r="T4547"/>
  <c r="AG4547" l="1"/>
  <c r="S4548"/>
  <c r="R4549" s="1"/>
  <c r="V4547"/>
  <c r="X4547" s="1"/>
  <c r="AB4547" s="1"/>
  <c r="U4547"/>
  <c r="W4547" s="1"/>
  <c r="AA4547" s="1"/>
  <c r="AJ4546"/>
  <c r="AI4546" s="1"/>
  <c r="Z4547" l="1"/>
  <c r="AD4547" s="1"/>
  <c r="Y4547"/>
  <c r="AC4547" s="1"/>
  <c r="AE4547" l="1"/>
  <c r="T4548" s="1"/>
  <c r="AF4547"/>
  <c r="AG4548" l="1"/>
  <c r="S4549"/>
  <c r="R4550" s="1"/>
  <c r="AH4547"/>
  <c r="U4548"/>
  <c r="W4548" s="1"/>
  <c r="AA4548" s="1"/>
  <c r="V4548"/>
  <c r="X4548" s="1"/>
  <c r="AB4548" s="1"/>
  <c r="AJ4547" l="1"/>
  <c r="AI4547" s="1"/>
  <c r="Y4548"/>
  <c r="AC4548" s="1"/>
  <c r="Z4548"/>
  <c r="AD4548" s="1"/>
  <c r="AF4548" l="1"/>
  <c r="AE4548"/>
  <c r="AH4548" l="1"/>
  <c r="T4549"/>
  <c r="AG4549" l="1"/>
  <c r="S4550"/>
  <c r="R4551" s="1"/>
  <c r="AJ4548"/>
  <c r="AI4548" s="1"/>
  <c r="V4549"/>
  <c r="X4549" s="1"/>
  <c r="AB4549" s="1"/>
  <c r="U4549"/>
  <c r="W4549" s="1"/>
  <c r="AA4549" s="1"/>
  <c r="Y4549" l="1"/>
  <c r="AC4549" s="1"/>
  <c r="Z4549"/>
  <c r="AD4549" s="1"/>
  <c r="AE4549" l="1"/>
  <c r="AF4549"/>
  <c r="AH4549" l="1"/>
  <c r="T4550"/>
  <c r="AG4550" l="1"/>
  <c r="S4551"/>
  <c r="R4552" s="1"/>
  <c r="AJ4549"/>
  <c r="AI4549" s="1"/>
  <c r="U4550"/>
  <c r="W4550" s="1"/>
  <c r="Y4550" s="1"/>
  <c r="V4550"/>
  <c r="X4550" s="1"/>
  <c r="Z4550" s="1"/>
  <c r="AB4550" l="1"/>
  <c r="AD4550" s="1"/>
  <c r="AA4550"/>
  <c r="AC4550" s="1"/>
  <c r="AE4550" l="1"/>
  <c r="T4551" s="1"/>
  <c r="AF4550"/>
  <c r="AG4551" l="1"/>
  <c r="S4552"/>
  <c r="R4553" s="1"/>
  <c r="AH4550"/>
  <c r="V4551"/>
  <c r="X4551" s="1"/>
  <c r="AB4551" s="1"/>
  <c r="U4551"/>
  <c r="W4551" s="1"/>
  <c r="AA4551" s="1"/>
  <c r="AJ4550" l="1"/>
  <c r="AI4550" s="1"/>
  <c r="Z4551"/>
  <c r="AD4551" s="1"/>
  <c r="Y4551"/>
  <c r="AC4551" s="1"/>
  <c r="AF4551" l="1"/>
  <c r="AE4551"/>
  <c r="AH4551" l="1"/>
  <c r="T4552"/>
  <c r="AG4552" l="1"/>
  <c r="S4553"/>
  <c r="R4554" s="1"/>
  <c r="AJ4551"/>
  <c r="AI4551" s="1"/>
  <c r="U4552"/>
  <c r="W4552" s="1"/>
  <c r="Y4552" s="1"/>
  <c r="V4552"/>
  <c r="X4552" s="1"/>
  <c r="AB4552" s="1"/>
  <c r="AA4552" l="1"/>
  <c r="AC4552" s="1"/>
  <c r="Z4552"/>
  <c r="AD4552" l="1"/>
  <c r="AF4552" l="1"/>
  <c r="AE4552"/>
  <c r="AH4552" l="1"/>
  <c r="T4553"/>
  <c r="AG4553" l="1"/>
  <c r="S4554"/>
  <c r="R4555" s="1"/>
  <c r="AJ4552"/>
  <c r="AI4552" s="1"/>
  <c r="U4553"/>
  <c r="W4553" s="1"/>
  <c r="Y4553" s="1"/>
  <c r="V4553"/>
  <c r="X4553" s="1"/>
  <c r="AB4553" s="1"/>
  <c r="AA4553" l="1"/>
  <c r="AC4553" s="1"/>
  <c r="Z4553"/>
  <c r="AD4553" s="1"/>
  <c r="AF4553" l="1"/>
  <c r="AE4553"/>
  <c r="AH4553" l="1"/>
  <c r="T4554"/>
  <c r="AG4554" l="1"/>
  <c r="S4555"/>
  <c r="R4556" s="1"/>
  <c r="AJ4553"/>
  <c r="AI4553" s="1"/>
  <c r="U4554"/>
  <c r="W4554" s="1"/>
  <c r="AA4554" s="1"/>
  <c r="V4554"/>
  <c r="X4554" s="1"/>
  <c r="AB4554" s="1"/>
  <c r="Y4554" l="1"/>
  <c r="AC4554" s="1"/>
  <c r="Z4554"/>
  <c r="AD4554" s="1"/>
  <c r="AE4554" l="1"/>
  <c r="AF4554"/>
  <c r="AH4554" l="1"/>
  <c r="T4555"/>
  <c r="AG4555" l="1"/>
  <c r="S4556"/>
  <c r="R4557" s="1"/>
  <c r="AJ4554"/>
  <c r="AI4554" s="1"/>
  <c r="V4555"/>
  <c r="X4555" s="1"/>
  <c r="AB4555" s="1"/>
  <c r="U4555"/>
  <c r="W4555" s="1"/>
  <c r="AA4555" s="1"/>
  <c r="Y4555" l="1"/>
  <c r="AC4555" s="1"/>
  <c r="Z4555"/>
  <c r="AD4555" s="1"/>
  <c r="AF4555" l="1"/>
  <c r="AE4555"/>
  <c r="AH4555" l="1"/>
  <c r="T4556"/>
  <c r="AG4556" l="1"/>
  <c r="S4557"/>
  <c r="R4558" s="1"/>
  <c r="AJ4555"/>
  <c r="AI4555" s="1"/>
  <c r="U4556"/>
  <c r="W4556" s="1"/>
  <c r="Y4556" s="1"/>
  <c r="V4556"/>
  <c r="X4556" s="1"/>
  <c r="AB4556" s="1"/>
  <c r="AA4556" l="1"/>
  <c r="AC4556" s="1"/>
  <c r="Z4556"/>
  <c r="AD4556" s="1"/>
  <c r="AE4556" l="1"/>
  <c r="AF4556"/>
  <c r="AH4556" l="1"/>
  <c r="T4557"/>
  <c r="AG4557" l="1"/>
  <c r="S4558"/>
  <c r="R4559" s="1"/>
  <c r="AJ4556"/>
  <c r="AI4556" s="1"/>
  <c r="U4557"/>
  <c r="W4557" s="1"/>
  <c r="AA4557" s="1"/>
  <c r="V4557"/>
  <c r="X4557" s="1"/>
  <c r="AB4557" s="1"/>
  <c r="Y4557" l="1"/>
  <c r="Z4557"/>
  <c r="AD4557" s="1"/>
  <c r="AC4557" l="1"/>
  <c r="AF4557" l="1"/>
  <c r="AE4557"/>
  <c r="AH4557" l="1"/>
  <c r="T4558"/>
  <c r="AG4558" l="1"/>
  <c r="S4559"/>
  <c r="R4560" s="1"/>
  <c r="AJ4557"/>
  <c r="AI4557" s="1"/>
  <c r="U4558"/>
  <c r="W4558" s="1"/>
  <c r="AA4558" s="1"/>
  <c r="V4558"/>
  <c r="X4558" s="1"/>
  <c r="AB4558" s="1"/>
  <c r="Z4558" l="1"/>
  <c r="AD4558" s="1"/>
  <c r="Y4558"/>
  <c r="AC4558" s="1"/>
  <c r="AF4558" l="1"/>
  <c r="AE4558"/>
  <c r="AH4558" l="1"/>
  <c r="T4559"/>
  <c r="AG4559" l="1"/>
  <c r="S4560"/>
  <c r="R4561" s="1"/>
  <c r="AJ4558"/>
  <c r="AI4558" s="1"/>
  <c r="V4559"/>
  <c r="X4559" s="1"/>
  <c r="AB4559" s="1"/>
  <c r="U4559"/>
  <c r="W4559" s="1"/>
  <c r="AA4559" s="1"/>
  <c r="Z4559" l="1"/>
  <c r="AD4559" s="1"/>
  <c r="Y4559"/>
  <c r="AC4559" s="1"/>
  <c r="AF4559" l="1"/>
  <c r="AE4559"/>
  <c r="AH4559" l="1"/>
  <c r="T4560"/>
  <c r="AG4560" l="1"/>
  <c r="S4561"/>
  <c r="R4562" s="1"/>
  <c r="AJ4559"/>
  <c r="AI4559" s="1"/>
  <c r="U4560"/>
  <c r="W4560" s="1"/>
  <c r="AA4560" s="1"/>
  <c r="V4560"/>
  <c r="X4560" s="1"/>
  <c r="Z4560" s="1"/>
  <c r="AB4560" l="1"/>
  <c r="AD4560" s="1"/>
  <c r="Y4560"/>
  <c r="AC4560" s="1"/>
  <c r="AF4560" l="1"/>
  <c r="AE4560"/>
  <c r="AH4560" l="1"/>
  <c r="T4561"/>
  <c r="AG4561" l="1"/>
  <c r="S4562"/>
  <c r="R4563" s="1"/>
  <c r="AJ4560"/>
  <c r="AI4560" s="1"/>
  <c r="U4561"/>
  <c r="W4561" s="1"/>
  <c r="AA4561" s="1"/>
  <c r="V4561"/>
  <c r="X4561" s="1"/>
  <c r="AB4561" s="1"/>
  <c r="Y4561" l="1"/>
  <c r="AC4561" s="1"/>
  <c r="Z4561"/>
  <c r="AD4561" s="1"/>
  <c r="AF4561" l="1"/>
  <c r="AE4561"/>
  <c r="AH4561" l="1"/>
  <c r="T4562"/>
  <c r="AG4562" l="1"/>
  <c r="S4563"/>
  <c r="R4564" s="1"/>
  <c r="AI4561"/>
  <c r="AJ4561"/>
  <c r="V4562"/>
  <c r="X4562" s="1"/>
  <c r="Z4562" s="1"/>
  <c r="U4562"/>
  <c r="W4562" s="1"/>
  <c r="Y4562" s="1"/>
  <c r="AB4562" l="1"/>
  <c r="AD4562" s="1"/>
  <c r="AA4562"/>
  <c r="AC4562" s="1"/>
  <c r="AF4562" l="1"/>
  <c r="AE4562"/>
  <c r="AH4562" l="1"/>
  <c r="T4563"/>
  <c r="AG4563" l="1"/>
  <c r="S4564"/>
  <c r="R4565" s="1"/>
  <c r="AJ4562"/>
  <c r="AI4562" s="1"/>
  <c r="V4563"/>
  <c r="X4563" s="1"/>
  <c r="Z4563" s="1"/>
  <c r="U4563"/>
  <c r="W4563" s="1"/>
  <c r="Y4563" s="1"/>
  <c r="AB4563" l="1"/>
  <c r="AD4563" s="1"/>
  <c r="AA4563"/>
  <c r="AC4563" s="1"/>
  <c r="AF4563" l="1"/>
  <c r="AE4563"/>
  <c r="AH4563" l="1"/>
  <c r="T4564"/>
  <c r="AG4564" l="1"/>
  <c r="S4565"/>
  <c r="R4566" s="1"/>
  <c r="AJ4563"/>
  <c r="AI4563" s="1"/>
  <c r="U4564"/>
  <c r="W4564" s="1"/>
  <c r="AA4564" s="1"/>
  <c r="V4564"/>
  <c r="X4564" s="1"/>
  <c r="AB4564" s="1"/>
  <c r="Z4564" l="1"/>
  <c r="AD4564" s="1"/>
  <c r="Y4564"/>
  <c r="AC4564" s="1"/>
  <c r="AE4564" l="1"/>
  <c r="T4565" s="1"/>
  <c r="AF4564"/>
  <c r="AG4565" l="1"/>
  <c r="S4566"/>
  <c r="R4567" s="1"/>
  <c r="AH4564"/>
  <c r="V4565"/>
  <c r="X4565" s="1"/>
  <c r="AB4565" s="1"/>
  <c r="U4565"/>
  <c r="W4565" s="1"/>
  <c r="AA4565" s="1"/>
  <c r="AJ4564" l="1"/>
  <c r="AI4564" s="1"/>
  <c r="Y4565"/>
  <c r="AC4565" s="1"/>
  <c r="Z4565"/>
  <c r="AD4565" s="1"/>
  <c r="AF4565" l="1"/>
  <c r="AE4565"/>
  <c r="AH4565" l="1"/>
  <c r="T4566"/>
  <c r="AG4566" l="1"/>
  <c r="S4567"/>
  <c r="R4568" s="1"/>
  <c r="AJ4565"/>
  <c r="AI4565" s="1"/>
  <c r="U4566"/>
  <c r="W4566" s="1"/>
  <c r="Y4566" s="1"/>
  <c r="V4566"/>
  <c r="X4566" s="1"/>
  <c r="AB4566" s="1"/>
  <c r="AA4566" l="1"/>
  <c r="AC4566" s="1"/>
  <c r="Z4566"/>
  <c r="AD4566" l="1"/>
  <c r="AE4566" s="1"/>
  <c r="AF4566" l="1"/>
  <c r="AH4566"/>
  <c r="T4567"/>
  <c r="AG4567" l="1"/>
  <c r="S4568"/>
  <c r="R4569" s="1"/>
  <c r="AJ4566"/>
  <c r="H51" i="11" s="1"/>
  <c r="V4567" i="10"/>
  <c r="X4567" s="1"/>
  <c r="AB4567" s="1"/>
  <c r="U4567"/>
  <c r="W4567" s="1"/>
  <c r="AA4567" s="1"/>
  <c r="AI4566" l="1"/>
  <c r="G51" i="11" s="1"/>
  <c r="Z4567" i="10"/>
  <c r="AD4567" s="1"/>
  <c r="Y4567"/>
  <c r="AC4567" l="1"/>
  <c r="AF4567" l="1"/>
  <c r="AE4567"/>
  <c r="AH4567" l="1"/>
  <c r="T4568"/>
  <c r="AG4568" l="1"/>
  <c r="S4569"/>
  <c r="R4570" s="1"/>
  <c r="AJ4567"/>
  <c r="AI4567" s="1"/>
  <c r="U4568"/>
  <c r="W4568" s="1"/>
  <c r="AA4568" s="1"/>
  <c r="V4568"/>
  <c r="X4568" s="1"/>
  <c r="Z4568" s="1"/>
  <c r="AB4568" l="1"/>
  <c r="AD4568" s="1"/>
  <c r="Y4568"/>
  <c r="AC4568" s="1"/>
  <c r="AE4568" l="1"/>
  <c r="T4569" s="1"/>
  <c r="AF4568"/>
  <c r="AG4569" l="1"/>
  <c r="S4570"/>
  <c r="R4571" s="1"/>
  <c r="AH4568"/>
  <c r="U4569"/>
  <c r="W4569" s="1"/>
  <c r="AA4569" s="1"/>
  <c r="V4569"/>
  <c r="X4569" s="1"/>
  <c r="AB4569" s="1"/>
  <c r="AJ4568" l="1"/>
  <c r="AI4568" s="1"/>
  <c r="Z4569"/>
  <c r="AD4569" s="1"/>
  <c r="Y4569"/>
  <c r="AC4569" s="1"/>
  <c r="AE4569" l="1"/>
  <c r="T4570" s="1"/>
  <c r="AF4569"/>
  <c r="AG4570" l="1"/>
  <c r="S4571"/>
  <c r="R4572" s="1"/>
  <c r="AH4569"/>
  <c r="U4570"/>
  <c r="W4570" s="1"/>
  <c r="Y4570" s="1"/>
  <c r="V4570"/>
  <c r="X4570" s="1"/>
  <c r="AB4570" s="1"/>
  <c r="AA4570" l="1"/>
  <c r="AC4570" s="1"/>
  <c r="AJ4569"/>
  <c r="AI4569" s="1"/>
  <c r="Z4570"/>
  <c r="AD4570" s="1"/>
  <c r="AF4570" l="1"/>
  <c r="AE4570"/>
  <c r="AH4570" l="1"/>
  <c r="T4571"/>
  <c r="AG4571" l="1"/>
  <c r="S4572"/>
  <c r="R4573" s="1"/>
  <c r="AJ4570"/>
  <c r="AI4570" s="1"/>
  <c r="V4571"/>
  <c r="X4571" s="1"/>
  <c r="AB4571" s="1"/>
  <c r="U4571"/>
  <c r="W4571" s="1"/>
  <c r="AA4571" s="1"/>
  <c r="Z4571" l="1"/>
  <c r="AD4571" s="1"/>
  <c r="Y4571"/>
  <c r="AC4571" s="1"/>
  <c r="AE4571" l="1"/>
  <c r="AF4571"/>
  <c r="AH4571" l="1"/>
  <c r="T4572"/>
  <c r="AG4572" l="1"/>
  <c r="S4573"/>
  <c r="R4574" s="1"/>
  <c r="AJ4571"/>
  <c r="AI4571" s="1"/>
  <c r="V4572"/>
  <c r="X4572" s="1"/>
  <c r="AB4572" s="1"/>
  <c r="U4572"/>
  <c r="W4572" s="1"/>
  <c r="AA4572" s="1"/>
  <c r="Z4572" l="1"/>
  <c r="AD4572" s="1"/>
  <c r="Y4572"/>
  <c r="AC4572" s="1"/>
  <c r="AF4572" l="1"/>
  <c r="AE4572"/>
  <c r="AH4572" l="1"/>
  <c r="T4573"/>
  <c r="AG4573" l="1"/>
  <c r="S4574"/>
  <c r="R4575" s="1"/>
  <c r="U4573"/>
  <c r="W4573" s="1"/>
  <c r="Y4573" s="1"/>
  <c r="V4573"/>
  <c r="X4573" s="1"/>
  <c r="AB4573" s="1"/>
  <c r="AJ4572"/>
  <c r="AI4572" s="1"/>
  <c r="AA4573" l="1"/>
  <c r="AC4573" s="1"/>
  <c r="Z4573"/>
  <c r="AD4573" s="1"/>
  <c r="AF4573" l="1"/>
  <c r="AE4573"/>
  <c r="AH4573" l="1"/>
  <c r="T4574"/>
  <c r="AG4574" l="1"/>
  <c r="S4575"/>
  <c r="R4576" s="1"/>
  <c r="AJ4573"/>
  <c r="AI4573" s="1"/>
  <c r="V4574"/>
  <c r="X4574" s="1"/>
  <c r="AB4574" s="1"/>
  <c r="U4574"/>
  <c r="W4574" s="1"/>
  <c r="Y4574" s="1"/>
  <c r="AA4574" l="1"/>
  <c r="AC4574" s="1"/>
  <c r="Z4574"/>
  <c r="AD4574" s="1"/>
  <c r="AE4574" l="1"/>
  <c r="AF4574"/>
  <c r="AH4574" l="1"/>
  <c r="T4575"/>
  <c r="AG4575" l="1"/>
  <c r="S4576"/>
  <c r="R4577" s="1"/>
  <c r="AJ4574"/>
  <c r="AI4574" s="1"/>
  <c r="V4575"/>
  <c r="X4575" s="1"/>
  <c r="AB4575" s="1"/>
  <c r="U4575"/>
  <c r="W4575" s="1"/>
  <c r="Y4575" s="1"/>
  <c r="AA4575" l="1"/>
  <c r="AC4575" s="1"/>
  <c r="Z4575"/>
  <c r="AD4575" s="1"/>
  <c r="AF4575" l="1"/>
  <c r="AE4575"/>
  <c r="AH4575" l="1"/>
  <c r="T4576"/>
  <c r="AG4576" l="1"/>
  <c r="S4577"/>
  <c r="R4578" s="1"/>
  <c r="U4576"/>
  <c r="W4576" s="1"/>
  <c r="Y4576" s="1"/>
  <c r="V4576"/>
  <c r="X4576" s="1"/>
  <c r="AB4576" s="1"/>
  <c r="AJ4575"/>
  <c r="AI4575" s="1"/>
  <c r="AA4576" l="1"/>
  <c r="AC4576" s="1"/>
  <c r="Z4576"/>
  <c r="AD4576" s="1"/>
  <c r="AE4576" l="1"/>
  <c r="AF4576"/>
  <c r="AH4576" l="1"/>
  <c r="T4577"/>
  <c r="AG4577" l="1"/>
  <c r="S4578"/>
  <c r="R4579" s="1"/>
  <c r="U4577"/>
  <c r="W4577" s="1"/>
  <c r="Y4577" s="1"/>
  <c r="V4577"/>
  <c r="X4577" s="1"/>
  <c r="Z4577" s="1"/>
  <c r="AJ4576"/>
  <c r="AI4576" s="1"/>
  <c r="AB4577" l="1"/>
  <c r="AD4577" s="1"/>
  <c r="AA4577"/>
  <c r="AC4577" s="1"/>
  <c r="AE4577" l="1"/>
  <c r="AF4577"/>
  <c r="AH4577" l="1"/>
  <c r="T4578"/>
  <c r="AG4578" l="1"/>
  <c r="S4579"/>
  <c r="R4580" s="1"/>
  <c r="AJ4577"/>
  <c r="AI4577" s="1"/>
  <c r="V4578"/>
  <c r="X4578" s="1"/>
  <c r="Z4578" s="1"/>
  <c r="U4578"/>
  <c r="W4578" s="1"/>
  <c r="Y4578" s="1"/>
  <c r="AB4578" l="1"/>
  <c r="AD4578" s="1"/>
  <c r="AA4578"/>
  <c r="AC4578" s="1"/>
  <c r="AF4578" l="1"/>
  <c r="AE4578"/>
  <c r="AH4578" l="1"/>
  <c r="T4579"/>
  <c r="AG4579" l="1"/>
  <c r="S4580"/>
  <c r="R4581" s="1"/>
  <c r="U4579"/>
  <c r="W4579" s="1"/>
  <c r="Y4579" s="1"/>
  <c r="V4579"/>
  <c r="X4579" s="1"/>
  <c r="Z4579" s="1"/>
  <c r="AJ4578"/>
  <c r="AI4578" s="1"/>
  <c r="AB4579" l="1"/>
  <c r="AD4579" s="1"/>
  <c r="AA4579"/>
  <c r="AC4579" s="1"/>
  <c r="AE4579" l="1"/>
  <c r="AF4579"/>
  <c r="AH4579" l="1"/>
  <c r="T4580"/>
  <c r="AG4580" l="1"/>
  <c r="S4581"/>
  <c r="R4582" s="1"/>
  <c r="AJ4579"/>
  <c r="AI4579" s="1"/>
  <c r="V4580"/>
  <c r="X4580" s="1"/>
  <c r="Z4580" s="1"/>
  <c r="U4580"/>
  <c r="W4580" s="1"/>
  <c r="Y4580" s="1"/>
  <c r="AB4580" l="1"/>
  <c r="AD4580" s="1"/>
  <c r="AA4580"/>
  <c r="AC4580" s="1"/>
  <c r="AE4580" l="1"/>
  <c r="AF4580"/>
  <c r="AH4580" l="1"/>
  <c r="T4581"/>
  <c r="AG4581" l="1"/>
  <c r="S4582"/>
  <c r="R4583" s="1"/>
  <c r="AJ4580"/>
  <c r="AI4580" s="1"/>
  <c r="V4581"/>
  <c r="X4581" s="1"/>
  <c r="Z4581" s="1"/>
  <c r="U4581"/>
  <c r="W4581" s="1"/>
  <c r="Y4581" s="1"/>
  <c r="AB4581" l="1"/>
  <c r="AD4581" s="1"/>
  <c r="AA4581"/>
  <c r="AC4581" s="1"/>
  <c r="AE4581" l="1"/>
  <c r="AF4581"/>
  <c r="AH4581" l="1"/>
  <c r="T4582"/>
  <c r="AG4582" l="1"/>
  <c r="S4583"/>
  <c r="R4584" s="1"/>
  <c r="AI4581"/>
  <c r="AJ4581"/>
  <c r="U4582"/>
  <c r="W4582" s="1"/>
  <c r="Y4582" s="1"/>
  <c r="V4582"/>
  <c r="X4582" s="1"/>
  <c r="Z4582" s="1"/>
  <c r="AA4582" l="1"/>
  <c r="AC4582" s="1"/>
  <c r="AB4582"/>
  <c r="AD4582" s="1"/>
  <c r="AE4582" l="1"/>
  <c r="AH4582" s="1"/>
  <c r="AF4582"/>
  <c r="AJ4582" l="1"/>
  <c r="AI4582" s="1"/>
  <c r="T4583"/>
  <c r="AG4583" l="1"/>
  <c r="S4584"/>
  <c r="R4585" s="1"/>
  <c r="V4583"/>
  <c r="X4583" s="1"/>
  <c r="Z4583" s="1"/>
  <c r="U4583"/>
  <c r="W4583" s="1"/>
  <c r="Y4583" s="1"/>
  <c r="AB4583" l="1"/>
  <c r="AD4583" s="1"/>
  <c r="AA4583"/>
  <c r="AC4583" s="1"/>
  <c r="AE4583" l="1"/>
  <c r="AH4583" s="1"/>
  <c r="AJ4583" s="1"/>
  <c r="AF4583"/>
  <c r="T4584"/>
  <c r="AG4584" l="1"/>
  <c r="S4585"/>
  <c r="R4586" s="1"/>
  <c r="V4584"/>
  <c r="X4584" s="1"/>
  <c r="Z4584" s="1"/>
  <c r="AI4583"/>
  <c r="U4584"/>
  <c r="W4584" s="1"/>
  <c r="Y4584" s="1"/>
  <c r="AB4584" l="1"/>
  <c r="AD4584" s="1"/>
  <c r="AA4584"/>
  <c r="AC4584" s="1"/>
  <c r="AE4584" l="1"/>
  <c r="T4585" s="1"/>
  <c r="AF4584"/>
  <c r="AG4585" l="1"/>
  <c r="S4586"/>
  <c r="R4587" s="1"/>
  <c r="AH4584"/>
  <c r="V4585"/>
  <c r="X4585" s="1"/>
  <c r="Z4585" s="1"/>
  <c r="U4585"/>
  <c r="W4585" s="1"/>
  <c r="Y4585" s="1"/>
  <c r="AB4585" l="1"/>
  <c r="AD4585" s="1"/>
  <c r="AA4585"/>
  <c r="AC4585" s="1"/>
  <c r="AJ4584"/>
  <c r="AI4584" s="1"/>
  <c r="AF4585" l="1"/>
  <c r="AE4585"/>
  <c r="AH4585" l="1"/>
  <c r="T4586"/>
  <c r="AG4586" l="1"/>
  <c r="S4587"/>
  <c r="R4588" s="1"/>
  <c r="AJ4585"/>
  <c r="AI4585" s="1"/>
  <c r="U4586"/>
  <c r="W4586" s="1"/>
  <c r="Y4586" s="1"/>
  <c r="V4586"/>
  <c r="X4586" s="1"/>
  <c r="Z4586" s="1"/>
  <c r="AB4586" l="1"/>
  <c r="AD4586" s="1"/>
  <c r="AA4586"/>
  <c r="AC4586" s="1"/>
  <c r="AF4586" l="1"/>
  <c r="AE4586"/>
  <c r="AH4586" l="1"/>
  <c r="T4587"/>
  <c r="AG4587" l="1"/>
  <c r="S4588"/>
  <c r="R4589" s="1"/>
  <c r="AJ4586"/>
  <c r="AI4586" s="1"/>
  <c r="U4587"/>
  <c r="W4587" s="1"/>
  <c r="Y4587" s="1"/>
  <c r="V4587"/>
  <c r="X4587" s="1"/>
  <c r="Z4587" s="1"/>
  <c r="AB4587" l="1"/>
  <c r="AD4587" s="1"/>
  <c r="AA4587"/>
  <c r="AC4587" s="1"/>
  <c r="AE4587" l="1"/>
  <c r="AF4587"/>
  <c r="AH4587" l="1"/>
  <c r="T4588"/>
  <c r="AG4588" l="1"/>
  <c r="S4589"/>
  <c r="R4590" s="1"/>
  <c r="AJ4587"/>
  <c r="AI4587" s="1"/>
  <c r="V4588"/>
  <c r="X4588" s="1"/>
  <c r="AB4588" s="1"/>
  <c r="U4588"/>
  <c r="W4588" s="1"/>
  <c r="Y4588" s="1"/>
  <c r="AA4588" l="1"/>
  <c r="AC4588" s="1"/>
  <c r="Z4588"/>
  <c r="AD4588" s="1"/>
  <c r="AE4588" l="1"/>
  <c r="AF4588"/>
  <c r="AH4588" l="1"/>
  <c r="T4589"/>
  <c r="AG4589" l="1"/>
  <c r="S4590"/>
  <c r="R4591" s="1"/>
  <c r="AJ4588"/>
  <c r="AI4588" s="1"/>
  <c r="U4589"/>
  <c r="W4589" s="1"/>
  <c r="Y4589" s="1"/>
  <c r="V4589"/>
  <c r="X4589" s="1"/>
  <c r="Z4589" s="1"/>
  <c r="AB4589" l="1"/>
  <c r="AD4589" s="1"/>
  <c r="AA4589"/>
  <c r="AC4589" s="1"/>
  <c r="AE4589" l="1"/>
  <c r="AF4589"/>
  <c r="AH4589" l="1"/>
  <c r="T4590"/>
  <c r="AG4590" l="1"/>
  <c r="S4591"/>
  <c r="R4592" s="1"/>
  <c r="AJ4589"/>
  <c r="AI4589" s="1"/>
  <c r="V4590"/>
  <c r="X4590" s="1"/>
  <c r="Z4590" s="1"/>
  <c r="U4590"/>
  <c r="W4590" s="1"/>
  <c r="Y4590" s="1"/>
  <c r="AB4590" l="1"/>
  <c r="AD4590" s="1"/>
  <c r="AA4590"/>
  <c r="AC4590" s="1"/>
  <c r="AE4590" l="1"/>
  <c r="AF4590"/>
  <c r="AH4590" l="1"/>
  <c r="T4591"/>
  <c r="AG4591" l="1"/>
  <c r="S4592"/>
  <c r="R4593" s="1"/>
  <c r="AJ4590"/>
  <c r="AI4590" s="1"/>
  <c r="U4591"/>
  <c r="W4591" s="1"/>
  <c r="AA4591" s="1"/>
  <c r="V4591"/>
  <c r="X4591" s="1"/>
  <c r="Z4591" s="1"/>
  <c r="AB4591" l="1"/>
  <c r="AD4591" s="1"/>
  <c r="Y4591"/>
  <c r="AC4591" s="1"/>
  <c r="AF4591" l="1"/>
  <c r="AE4591"/>
  <c r="AH4591" l="1"/>
  <c r="T4592"/>
  <c r="AG4592" l="1"/>
  <c r="S4593"/>
  <c r="R4594" s="1"/>
  <c r="AJ4591"/>
  <c r="AI4591" s="1"/>
  <c r="V4592"/>
  <c r="X4592" s="1"/>
  <c r="Z4592" s="1"/>
  <c r="U4592"/>
  <c r="W4592" s="1"/>
  <c r="Y4592" s="1"/>
  <c r="AB4592" l="1"/>
  <c r="AD4592" s="1"/>
  <c r="AA4592"/>
  <c r="AC4592" s="1"/>
  <c r="AF4592" l="1"/>
  <c r="AE4592"/>
  <c r="AH4592" l="1"/>
  <c r="T4593"/>
  <c r="AG4593" l="1"/>
  <c r="S4594"/>
  <c r="R4595" s="1"/>
  <c r="U4593"/>
  <c r="W4593" s="1"/>
  <c r="Y4593" s="1"/>
  <c r="V4593"/>
  <c r="X4593" s="1"/>
  <c r="Z4593" s="1"/>
  <c r="AJ4592"/>
  <c r="AI4592" s="1"/>
  <c r="AB4593" l="1"/>
  <c r="AD4593" s="1"/>
  <c r="AA4593"/>
  <c r="AC4593" s="1"/>
  <c r="AF4593" l="1"/>
  <c r="AE4593"/>
  <c r="AH4593" l="1"/>
  <c r="T4594"/>
  <c r="AG4594" l="1"/>
  <c r="S4595"/>
  <c r="R4596" s="1"/>
  <c r="AJ4593"/>
  <c r="AI4593" s="1"/>
  <c r="V4594"/>
  <c r="X4594" s="1"/>
  <c r="Z4594" s="1"/>
  <c r="U4594"/>
  <c r="W4594" s="1"/>
  <c r="Y4594" s="1"/>
  <c r="AB4594" l="1"/>
  <c r="AD4594" s="1"/>
  <c r="AA4594"/>
  <c r="AC4594" s="1"/>
  <c r="AE4594" l="1"/>
  <c r="AF4594"/>
  <c r="AH4594" l="1"/>
  <c r="T4595"/>
  <c r="AG4595" l="1"/>
  <c r="S4596"/>
  <c r="R4597" s="1"/>
  <c r="AJ4594"/>
  <c r="AI4594" s="1"/>
  <c r="V4595"/>
  <c r="X4595" s="1"/>
  <c r="Z4595" s="1"/>
  <c r="U4595"/>
  <c r="W4595" s="1"/>
  <c r="Y4595" s="1"/>
  <c r="AB4595" l="1"/>
  <c r="AD4595" s="1"/>
  <c r="AA4595"/>
  <c r="AC4595" s="1"/>
  <c r="AE4595" l="1"/>
  <c r="AF4595"/>
  <c r="AH4595" l="1"/>
  <c r="T4596"/>
  <c r="AG4596" l="1"/>
  <c r="S4597"/>
  <c r="R4598" s="1"/>
  <c r="AJ4595"/>
  <c r="AI4595" s="1"/>
  <c r="U4596"/>
  <c r="W4596" s="1"/>
  <c r="Y4596" s="1"/>
  <c r="V4596"/>
  <c r="X4596" s="1"/>
  <c r="Z4596" s="1"/>
  <c r="AB4596" l="1"/>
  <c r="AD4596" s="1"/>
  <c r="AA4596"/>
  <c r="AC4596" s="1"/>
  <c r="AE4596" l="1"/>
  <c r="AH4596" s="1"/>
  <c r="AF4596"/>
  <c r="AJ4596" l="1"/>
  <c r="AI4596" s="1"/>
  <c r="T4597"/>
  <c r="AG4597" l="1"/>
  <c r="S4598"/>
  <c r="R4599" s="1"/>
  <c r="U4597"/>
  <c r="W4597" s="1"/>
  <c r="Y4597" s="1"/>
  <c r="V4597"/>
  <c r="X4597" s="1"/>
  <c r="Z4597" s="1"/>
  <c r="AB4597" l="1"/>
  <c r="AD4597" s="1"/>
  <c r="AA4597"/>
  <c r="AC4597" s="1"/>
  <c r="AF4597" l="1"/>
  <c r="AE4597"/>
  <c r="AH4597"/>
  <c r="T4598"/>
  <c r="AG4598" l="1"/>
  <c r="S4599"/>
  <c r="R4600" s="1"/>
  <c r="AJ4597"/>
  <c r="AI4597" s="1"/>
  <c r="U4598"/>
  <c r="W4598" s="1"/>
  <c r="Y4598" s="1"/>
  <c r="V4598"/>
  <c r="X4598" s="1"/>
  <c r="Z4598" s="1"/>
  <c r="AB4598" l="1"/>
  <c r="AD4598" s="1"/>
  <c r="AA4598"/>
  <c r="AC4598" s="1"/>
  <c r="AE4598" l="1"/>
  <c r="AH4598" s="1"/>
  <c r="AJ4598" s="1"/>
  <c r="AF4598"/>
  <c r="T4599"/>
  <c r="AI4598" l="1"/>
  <c r="AG4599"/>
  <c r="S4600"/>
  <c r="R4601" s="1"/>
  <c r="V4599"/>
  <c r="X4599" s="1"/>
  <c r="Z4599" s="1"/>
  <c r="U4599"/>
  <c r="W4599" s="1"/>
  <c r="Y4599" s="1"/>
  <c r="AB4599" l="1"/>
  <c r="AD4599" s="1"/>
  <c r="AA4599"/>
  <c r="AC4599" s="1"/>
  <c r="AE4599" l="1"/>
  <c r="AF4599"/>
  <c r="AH4599" l="1"/>
  <c r="T4600"/>
  <c r="AG4600" l="1"/>
  <c r="S4601"/>
  <c r="R4602" s="1"/>
  <c r="AJ4599"/>
  <c r="AI4599" s="1"/>
  <c r="U4600"/>
  <c r="W4600" s="1"/>
  <c r="Y4600" s="1"/>
  <c r="V4600"/>
  <c r="X4600" s="1"/>
  <c r="Z4600" s="1"/>
  <c r="AB4600" l="1"/>
  <c r="AD4600" s="1"/>
  <c r="AA4600"/>
  <c r="AC4600" s="1"/>
  <c r="AE4600" l="1"/>
  <c r="T4601" s="1"/>
  <c r="AF4600"/>
  <c r="AG4601" l="1"/>
  <c r="S4602"/>
  <c r="R4603" s="1"/>
  <c r="AH4600"/>
  <c r="V4601"/>
  <c r="X4601" s="1"/>
  <c r="Z4601" s="1"/>
  <c r="U4601"/>
  <c r="W4601" s="1"/>
  <c r="Y4601" s="1"/>
  <c r="AB4601" l="1"/>
  <c r="AD4601" s="1"/>
  <c r="AA4601"/>
  <c r="AC4601" s="1"/>
  <c r="AJ4600"/>
  <c r="AI4600" s="1"/>
  <c r="AF4601" l="1"/>
  <c r="AE4601"/>
  <c r="AH4601" s="1"/>
  <c r="AJ4601" l="1"/>
  <c r="AI4601" s="1"/>
  <c r="T4602"/>
  <c r="AG4602" l="1"/>
  <c r="S4603"/>
  <c r="R4604" s="1"/>
  <c r="U4602"/>
  <c r="W4602" s="1"/>
  <c r="Y4602" s="1"/>
  <c r="V4602"/>
  <c r="X4602" s="1"/>
  <c r="Z4602" s="1"/>
  <c r="AB4602" l="1"/>
  <c r="AD4602" s="1"/>
  <c r="AA4602"/>
  <c r="AC4602" s="1"/>
  <c r="AF4602" l="1"/>
  <c r="AE4602"/>
  <c r="T4603" s="1"/>
  <c r="AG4603" l="1"/>
  <c r="S4604"/>
  <c r="R4605" s="1"/>
  <c r="AH4602"/>
  <c r="U4603"/>
  <c r="W4603" s="1"/>
  <c r="Y4603" s="1"/>
  <c r="V4603"/>
  <c r="X4603" s="1"/>
  <c r="Z4603" s="1"/>
  <c r="AB4603" l="1"/>
  <c r="AD4603" s="1"/>
  <c r="AA4603"/>
  <c r="AC4603" s="1"/>
  <c r="AJ4602"/>
  <c r="AI4602" s="1"/>
  <c r="AF4603" l="1"/>
  <c r="AE4603"/>
  <c r="AH4603" s="1"/>
  <c r="AJ4603" l="1"/>
  <c r="AI4603" s="1"/>
  <c r="T4604"/>
  <c r="AG4604" l="1"/>
  <c r="S4605"/>
  <c r="R4606" s="1"/>
  <c r="U4604"/>
  <c r="W4604" s="1"/>
  <c r="Y4604" s="1"/>
  <c r="V4604"/>
  <c r="X4604" s="1"/>
  <c r="Z4604" s="1"/>
  <c r="AA4604" l="1"/>
  <c r="AC4604" s="1"/>
  <c r="AB4604"/>
  <c r="AD4604" s="1"/>
  <c r="AE4604" l="1"/>
  <c r="AF4604"/>
  <c r="AH4604"/>
  <c r="T4605"/>
  <c r="AG4605" l="1"/>
  <c r="S4606"/>
  <c r="R4607" s="1"/>
  <c r="AJ4604"/>
  <c r="AI4604" s="1"/>
  <c r="V4605"/>
  <c r="X4605" s="1"/>
  <c r="Z4605" s="1"/>
  <c r="U4605"/>
  <c r="W4605" s="1"/>
  <c r="Y4605" s="1"/>
  <c r="AB4605" l="1"/>
  <c r="AD4605" s="1"/>
  <c r="AA4605"/>
  <c r="AC4605" s="1"/>
  <c r="AE4605" l="1"/>
  <c r="AH4605" s="1"/>
  <c r="AJ4605" s="1"/>
  <c r="AF4605"/>
  <c r="T4606"/>
  <c r="AI4605" l="1"/>
  <c r="AG4606"/>
  <c r="S4607"/>
  <c r="R4608" s="1"/>
  <c r="U4606"/>
  <c r="W4606" s="1"/>
  <c r="Y4606" s="1"/>
  <c r="V4606"/>
  <c r="X4606" s="1"/>
  <c r="Z4606" s="1"/>
  <c r="AB4606" l="1"/>
  <c r="AD4606" s="1"/>
  <c r="AA4606"/>
  <c r="AC4606" s="1"/>
  <c r="AE4606" l="1"/>
  <c r="AF4606"/>
  <c r="AH4606" l="1"/>
  <c r="T4607"/>
  <c r="AG4607" l="1"/>
  <c r="S4608"/>
  <c r="R4609" s="1"/>
  <c r="AJ4606"/>
  <c r="AI4606" s="1"/>
  <c r="U4607"/>
  <c r="W4607" s="1"/>
  <c r="Y4607" s="1"/>
  <c r="V4607"/>
  <c r="X4607" s="1"/>
  <c r="Z4607" s="1"/>
  <c r="AA4607" l="1"/>
  <c r="AC4607" s="1"/>
  <c r="AB4607"/>
  <c r="AD4607" s="1"/>
  <c r="AE4607" l="1"/>
  <c r="AF4607"/>
  <c r="T4608" l="1"/>
  <c r="AH4607"/>
  <c r="AG4608" l="1"/>
  <c r="S4609"/>
  <c r="R4610" s="1"/>
  <c r="V4608"/>
  <c r="X4608" s="1"/>
  <c r="Z4608" s="1"/>
  <c r="U4608"/>
  <c r="W4608" s="1"/>
  <c r="Y4608" s="1"/>
  <c r="AJ4607"/>
  <c r="AI4607" s="1"/>
  <c r="AB4608" l="1"/>
  <c r="AD4608" s="1"/>
  <c r="AA4608"/>
  <c r="AC4608" s="1"/>
  <c r="AF4608" l="1"/>
  <c r="AE4608"/>
  <c r="T4609" l="1"/>
  <c r="AH4608"/>
  <c r="AG4609" l="1"/>
  <c r="S4610"/>
  <c r="R4611" s="1"/>
  <c r="AJ4608"/>
  <c r="AI4608" s="1"/>
  <c r="U4609"/>
  <c r="W4609" s="1"/>
  <c r="Y4609" s="1"/>
  <c r="V4609"/>
  <c r="X4609" s="1"/>
  <c r="Z4609" s="1"/>
  <c r="AB4609" l="1"/>
  <c r="AD4609" s="1"/>
  <c r="AA4609"/>
  <c r="AC4609" s="1"/>
  <c r="AF4609" l="1"/>
  <c r="AE4609"/>
  <c r="T4610" l="1"/>
  <c r="AH4609"/>
  <c r="AG4610" l="1"/>
  <c r="S4611"/>
  <c r="R4612" s="1"/>
  <c r="AJ4609"/>
  <c r="AI4609" s="1"/>
  <c r="V4610"/>
  <c r="X4610" s="1"/>
  <c r="Z4610" s="1"/>
  <c r="U4610"/>
  <c r="W4610" s="1"/>
  <c r="Y4610" s="1"/>
  <c r="AB4610" l="1"/>
  <c r="AD4610" s="1"/>
  <c r="AA4610"/>
  <c r="AC4610" s="1"/>
  <c r="AE4610" l="1"/>
  <c r="AH4610" s="1"/>
  <c r="AF4610"/>
  <c r="AI4610" l="1"/>
  <c r="T4611"/>
  <c r="AJ4610"/>
  <c r="AG4611" l="1"/>
  <c r="S4612"/>
  <c r="R4613" s="1"/>
  <c r="V4611"/>
  <c r="X4611" s="1"/>
  <c r="Z4611" s="1"/>
  <c r="U4611"/>
  <c r="W4611" s="1"/>
  <c r="Y4611" s="1"/>
  <c r="AA4611" l="1"/>
  <c r="AC4611" s="1"/>
  <c r="AB4611"/>
  <c r="AD4611" s="1"/>
  <c r="AF4611" l="1"/>
  <c r="AE4611"/>
  <c r="AH4611" s="1"/>
  <c r="AJ4611" s="1"/>
  <c r="AI4611" s="1"/>
  <c r="T4612"/>
  <c r="AG4612" l="1"/>
  <c r="S4613"/>
  <c r="R4614" s="1"/>
  <c r="U4612"/>
  <c r="W4612" s="1"/>
  <c r="Y4612" s="1"/>
  <c r="V4612"/>
  <c r="X4612" s="1"/>
  <c r="Z4612" s="1"/>
  <c r="AB4612" l="1"/>
  <c r="AD4612" s="1"/>
  <c r="AA4612"/>
  <c r="AC4612" s="1"/>
  <c r="AE4612" l="1"/>
  <c r="AF4612"/>
  <c r="AH4612"/>
  <c r="T4613"/>
  <c r="AG4613" l="1"/>
  <c r="S4614"/>
  <c r="R4615" s="1"/>
  <c r="U4613"/>
  <c r="W4613" s="1"/>
  <c r="Y4613" s="1"/>
  <c r="V4613"/>
  <c r="X4613" s="1"/>
  <c r="Z4613" s="1"/>
  <c r="AJ4612"/>
  <c r="AI4612" s="1"/>
  <c r="AB4613" l="1"/>
  <c r="AD4613" s="1"/>
  <c r="AA4613"/>
  <c r="AC4613" s="1"/>
  <c r="AE4613" l="1"/>
  <c r="AF4613"/>
  <c r="AH4613" l="1"/>
  <c r="T4614"/>
  <c r="AG4614" l="1"/>
  <c r="S4615"/>
  <c r="R4616" s="1"/>
  <c r="AJ4613"/>
  <c r="AI4613" s="1"/>
  <c r="V4614"/>
  <c r="X4614" s="1"/>
  <c r="Z4614" s="1"/>
  <c r="U4614"/>
  <c r="W4614" s="1"/>
  <c r="Y4614" s="1"/>
  <c r="AB4614" l="1"/>
  <c r="AD4614" s="1"/>
  <c r="AA4614"/>
  <c r="AC4614" s="1"/>
  <c r="AE4614" l="1"/>
  <c r="AH4614" s="1"/>
  <c r="AJ4614" s="1"/>
  <c r="AF4614"/>
  <c r="T4615"/>
  <c r="AI4614" l="1"/>
  <c r="AG4615"/>
  <c r="S4616"/>
  <c r="R4617" s="1"/>
  <c r="V4615"/>
  <c r="X4615" s="1"/>
  <c r="Z4615" s="1"/>
  <c r="U4615"/>
  <c r="W4615" s="1"/>
  <c r="Y4615" s="1"/>
  <c r="AB4615" l="1"/>
  <c r="AD4615" s="1"/>
  <c r="AA4615"/>
  <c r="AC4615" s="1"/>
  <c r="AF4615" l="1"/>
  <c r="AE4615"/>
  <c r="T4616" s="1"/>
  <c r="AG4616" l="1"/>
  <c r="S4617"/>
  <c r="R4618" s="1"/>
  <c r="AH4615"/>
  <c r="V4616"/>
  <c r="X4616" s="1"/>
  <c r="Z4616" s="1"/>
  <c r="U4616"/>
  <c r="W4616" s="1"/>
  <c r="Y4616" s="1"/>
  <c r="AB4616" l="1"/>
  <c r="AD4616" s="1"/>
  <c r="AA4616"/>
  <c r="AC4616" s="1"/>
  <c r="AJ4615"/>
  <c r="AI4615" s="1"/>
  <c r="AF4616" l="1"/>
  <c r="AE4616"/>
  <c r="AH4616"/>
  <c r="T4617"/>
  <c r="AG4617" l="1"/>
  <c r="S4618"/>
  <c r="R4619" s="1"/>
  <c r="AJ4616"/>
  <c r="AI4616" s="1"/>
  <c r="V4617"/>
  <c r="X4617" s="1"/>
  <c r="Z4617" s="1"/>
  <c r="U4617"/>
  <c r="W4617" s="1"/>
  <c r="Y4617" s="1"/>
  <c r="AB4617" l="1"/>
  <c r="AD4617" s="1"/>
  <c r="AA4617"/>
  <c r="AC4617" s="1"/>
  <c r="AF4617" l="1"/>
  <c r="AE4617"/>
  <c r="AH4617" l="1"/>
  <c r="T4618"/>
  <c r="AG4618" l="1"/>
  <c r="S4619"/>
  <c r="R4620" s="1"/>
  <c r="V4618"/>
  <c r="X4618" s="1"/>
  <c r="Z4618" s="1"/>
  <c r="U4618"/>
  <c r="W4618" s="1"/>
  <c r="Y4618" s="1"/>
  <c r="AJ4617"/>
  <c r="AI4617" s="1"/>
  <c r="AB4618" l="1"/>
  <c r="AD4618" s="1"/>
  <c r="AA4618"/>
  <c r="AC4618" s="1"/>
  <c r="AE4618" l="1"/>
  <c r="AH4618" s="1"/>
  <c r="AJ4618" s="1"/>
  <c r="AF4618"/>
  <c r="T4619"/>
  <c r="AG4619" l="1"/>
  <c r="S4620"/>
  <c r="R4621" s="1"/>
  <c r="AI4618"/>
  <c r="V4619"/>
  <c r="X4619" s="1"/>
  <c r="Z4619" s="1"/>
  <c r="U4619"/>
  <c r="W4619" s="1"/>
  <c r="Y4619" s="1"/>
  <c r="AB4619" l="1"/>
  <c r="AD4619" s="1"/>
  <c r="AA4619"/>
  <c r="AC4619" s="1"/>
  <c r="AE4619" l="1"/>
  <c r="AH4619" s="1"/>
  <c r="AF4619"/>
  <c r="AJ4619" l="1"/>
  <c r="AI4619" s="1"/>
  <c r="T4620"/>
  <c r="AG4620" l="1"/>
  <c r="S4621"/>
  <c r="R4622" s="1"/>
  <c r="V4620"/>
  <c r="U4620"/>
  <c r="W4620" s="1"/>
  <c r="Y4620" s="1"/>
  <c r="X4620"/>
  <c r="AB4620" s="1"/>
  <c r="AA4620" l="1"/>
  <c r="AC4620" s="1"/>
  <c r="Z4620"/>
  <c r="AD4620" s="1"/>
  <c r="AF4620" l="1"/>
  <c r="AE4620"/>
  <c r="AH4620" l="1"/>
  <c r="T4621"/>
  <c r="AG4621" l="1"/>
  <c r="S4622"/>
  <c r="R4623" s="1"/>
  <c r="AJ4620"/>
  <c r="AI4620" s="1"/>
  <c r="U4621"/>
  <c r="W4621" s="1"/>
  <c r="Y4621" s="1"/>
  <c r="V4621"/>
  <c r="X4621" s="1"/>
  <c r="Z4621" s="1"/>
  <c r="AA4621" l="1"/>
  <c r="AC4621" s="1"/>
  <c r="AB4621"/>
  <c r="AD4621" s="1"/>
  <c r="AE4621" l="1"/>
  <c r="T4622" s="1"/>
  <c r="AF4621"/>
  <c r="AG4622" l="1"/>
  <c r="S4623"/>
  <c r="R4624" s="1"/>
  <c r="AH4621"/>
  <c r="U4622"/>
  <c r="W4622" s="1"/>
  <c r="Y4622" s="1"/>
  <c r="V4622"/>
  <c r="X4622" s="1"/>
  <c r="Z4622" s="1"/>
  <c r="AB4622" l="1"/>
  <c r="AD4622" s="1"/>
  <c r="AA4622"/>
  <c r="AC4622" s="1"/>
  <c r="AJ4621"/>
  <c r="AI4621" s="1"/>
  <c r="AE4622" l="1"/>
  <c r="T4623" s="1"/>
  <c r="V4623" s="1"/>
  <c r="X4623" s="1"/>
  <c r="Z4623" s="1"/>
  <c r="AF4622"/>
  <c r="AH4622"/>
  <c r="U4623" l="1"/>
  <c r="W4623" s="1"/>
  <c r="Y4623" s="1"/>
  <c r="AG4623"/>
  <c r="S4624"/>
  <c r="R4625" s="1"/>
  <c r="AB4623"/>
  <c r="AD4623" s="1"/>
  <c r="AJ4622"/>
  <c r="AI4622" s="1"/>
  <c r="AA4623" l="1"/>
  <c r="AC4623" s="1"/>
  <c r="AF4623" s="1"/>
  <c r="AE4623" l="1"/>
  <c r="AH4623"/>
  <c r="T4624"/>
  <c r="AG4624" l="1"/>
  <c r="S4625"/>
  <c r="R4626" s="1"/>
  <c r="AJ4623"/>
  <c r="AI4623" s="1"/>
  <c r="U4624"/>
  <c r="W4624" s="1"/>
  <c r="Y4624" s="1"/>
  <c r="V4624"/>
  <c r="X4624" s="1"/>
  <c r="Z4624" s="1"/>
  <c r="AA4624" l="1"/>
  <c r="AC4624" s="1"/>
  <c r="AB4624"/>
  <c r="AD4624" s="1"/>
  <c r="AE4624" l="1"/>
  <c r="AH4624" s="1"/>
  <c r="AJ4624" s="1"/>
  <c r="AF4624"/>
  <c r="T4625"/>
  <c r="AG4625" l="1"/>
  <c r="S4626"/>
  <c r="R4627" s="1"/>
  <c r="AI4624"/>
  <c r="U4625"/>
  <c r="W4625" s="1"/>
  <c r="Y4625" s="1"/>
  <c r="V4625"/>
  <c r="X4625" s="1"/>
  <c r="Z4625" s="1"/>
  <c r="AA4625" l="1"/>
  <c r="AC4625" s="1"/>
  <c r="AB4625"/>
  <c r="AD4625" s="1"/>
  <c r="AF4625" l="1"/>
  <c r="AE4625"/>
  <c r="T4626" l="1"/>
  <c r="AH4625"/>
  <c r="AG4626" l="1"/>
  <c r="S4627"/>
  <c r="R4628" s="1"/>
  <c r="V4626"/>
  <c r="X4626" s="1"/>
  <c r="Z4626" s="1"/>
  <c r="U4626"/>
  <c r="W4626" s="1"/>
  <c r="Y4626" s="1"/>
  <c r="AJ4625"/>
  <c r="AI4625" s="1"/>
  <c r="AA4626" l="1"/>
  <c r="AC4626" s="1"/>
  <c r="AB4626"/>
  <c r="AD4626" s="1"/>
  <c r="AF4626" l="1"/>
  <c r="AE4626"/>
  <c r="AH4626" s="1"/>
  <c r="AJ4626" l="1"/>
  <c r="AI4626" s="1"/>
  <c r="T4627"/>
  <c r="AG4627" l="1"/>
  <c r="S4628"/>
  <c r="R4629" s="1"/>
  <c r="V4627"/>
  <c r="X4627" s="1"/>
  <c r="Z4627" s="1"/>
  <c r="U4627"/>
  <c r="W4627" s="1"/>
  <c r="Y4627" s="1"/>
  <c r="AA4627" l="1"/>
  <c r="AC4627" s="1"/>
  <c r="AB4627"/>
  <c r="AD4627" s="1"/>
  <c r="AE4627" l="1"/>
  <c r="AF4627"/>
  <c r="AH4627"/>
  <c r="T4628"/>
  <c r="AG4628" l="1"/>
  <c r="S4629"/>
  <c r="R4630" s="1"/>
  <c r="U4628"/>
  <c r="W4628" s="1"/>
  <c r="Y4628" s="1"/>
  <c r="V4628"/>
  <c r="X4628" s="1"/>
  <c r="Z4628" s="1"/>
  <c r="AJ4627"/>
  <c r="AI4627" s="1"/>
  <c r="AB4628" l="1"/>
  <c r="AD4628" s="1"/>
  <c r="AA4628"/>
  <c r="AC4628" s="1"/>
  <c r="AE4628" l="1"/>
  <c r="AH4628" s="1"/>
  <c r="AF4628"/>
  <c r="AJ4628" l="1"/>
  <c r="AI4628" s="1"/>
  <c r="T4629"/>
  <c r="AG4629" l="1"/>
  <c r="S4630"/>
  <c r="R4631" s="1"/>
  <c r="U4629"/>
  <c r="W4629" s="1"/>
  <c r="Y4629" s="1"/>
  <c r="V4629"/>
  <c r="X4629" s="1"/>
  <c r="Z4629" s="1"/>
  <c r="AB4629" l="1"/>
  <c r="AD4629" s="1"/>
  <c r="AA4629"/>
  <c r="AC4629" s="1"/>
  <c r="AE4629" l="1"/>
  <c r="AF4629"/>
  <c r="AH4629"/>
  <c r="T4630"/>
  <c r="AG4630" l="1"/>
  <c r="S4631"/>
  <c r="R4632" s="1"/>
  <c r="V4630"/>
  <c r="X4630" s="1"/>
  <c r="Z4630" s="1"/>
  <c r="U4630"/>
  <c r="W4630" s="1"/>
  <c r="Y4630" s="1"/>
  <c r="AJ4629"/>
  <c r="AI4629" s="1"/>
  <c r="AB4630" l="1"/>
  <c r="AD4630" s="1"/>
  <c r="AA4630"/>
  <c r="AC4630" s="1"/>
  <c r="AF4630" l="1"/>
  <c r="AE4630"/>
  <c r="AH4630" l="1"/>
  <c r="T4631"/>
  <c r="AG4631" l="1"/>
  <c r="S4632"/>
  <c r="R4633" s="1"/>
  <c r="V4631"/>
  <c r="X4631" s="1"/>
  <c r="Z4631" s="1"/>
  <c r="U4631"/>
  <c r="W4631" s="1"/>
  <c r="Y4631" s="1"/>
  <c r="AJ4630"/>
  <c r="AI4630" s="1"/>
  <c r="AB4631" l="1"/>
  <c r="AD4631" s="1"/>
  <c r="AA4631"/>
  <c r="AC4631" s="1"/>
  <c r="AF4631" l="1"/>
  <c r="AE4631"/>
  <c r="AH4631" s="1"/>
  <c r="AJ4631" l="1"/>
  <c r="AI4631" s="1"/>
  <c r="T4632"/>
  <c r="AG4632" l="1"/>
  <c r="S4633"/>
  <c r="R4634" s="1"/>
  <c r="U4632"/>
  <c r="W4632" s="1"/>
  <c r="Y4632" s="1"/>
  <c r="V4632"/>
  <c r="X4632" s="1"/>
  <c r="Z4632" s="1"/>
  <c r="AB4632" l="1"/>
  <c r="AD4632" s="1"/>
  <c r="AA4632"/>
  <c r="AC4632" s="1"/>
  <c r="AE4632" l="1"/>
  <c r="AH4632" s="1"/>
  <c r="AJ4632" s="1"/>
  <c r="AF4632"/>
  <c r="T4633"/>
  <c r="AI4632" l="1"/>
  <c r="AG4633"/>
  <c r="S4634"/>
  <c r="R4635" s="1"/>
  <c r="V4633"/>
  <c r="X4633" s="1"/>
  <c r="Z4633" s="1"/>
  <c r="U4633"/>
  <c r="W4633" s="1"/>
  <c r="Y4633" s="1"/>
  <c r="AB4633" l="1"/>
  <c r="AD4633" s="1"/>
  <c r="AA4633"/>
  <c r="AC4633" s="1"/>
  <c r="T4634"/>
  <c r="AG4634" s="1"/>
  <c r="AF4633" l="1"/>
  <c r="S4635"/>
  <c r="R4636" s="1"/>
  <c r="AE4633"/>
  <c r="AH4633" s="1"/>
  <c r="AJ4633" s="1"/>
  <c r="V4634"/>
  <c r="X4634" s="1"/>
  <c r="Z4634" s="1"/>
  <c r="U4634"/>
  <c r="W4634" s="1"/>
  <c r="Y4634" s="1"/>
  <c r="AI4633" l="1"/>
  <c r="AB4634"/>
  <c r="AD4634" s="1"/>
  <c r="AA4634"/>
  <c r="AC4634" s="1"/>
  <c r="AF4634" s="1"/>
  <c r="AE4634" l="1"/>
  <c r="AH4634" s="1"/>
  <c r="AJ4634" s="1"/>
  <c r="T4635"/>
  <c r="AI4634" l="1"/>
  <c r="AG4635"/>
  <c r="S4636"/>
  <c r="R4637" s="1"/>
  <c r="V4635"/>
  <c r="X4635" s="1"/>
  <c r="Z4635" s="1"/>
  <c r="U4635"/>
  <c r="W4635" s="1"/>
  <c r="Y4635" s="1"/>
  <c r="AB4635" l="1"/>
  <c r="AD4635" s="1"/>
  <c r="AA4635"/>
  <c r="AC4635" s="1"/>
  <c r="AE4635" l="1"/>
  <c r="AF4635"/>
  <c r="AH4635" l="1"/>
  <c r="T4636"/>
  <c r="AG4636" l="1"/>
  <c r="S4637"/>
  <c r="R4638" s="1"/>
  <c r="AJ4635"/>
  <c r="AI4635" s="1"/>
  <c r="V4636"/>
  <c r="X4636" s="1"/>
  <c r="Z4636" s="1"/>
  <c r="U4636"/>
  <c r="W4636" s="1"/>
  <c r="AA4636" s="1"/>
  <c r="AB4636" l="1"/>
  <c r="AD4636" s="1"/>
  <c r="Y4636"/>
  <c r="AC4636" s="1"/>
  <c r="AE4636" l="1"/>
  <c r="AF4636"/>
  <c r="AH4636" l="1"/>
  <c r="T4637"/>
  <c r="AG4637" l="1"/>
  <c r="S4638"/>
  <c r="R4639" s="1"/>
  <c r="U4637"/>
  <c r="W4637" s="1"/>
  <c r="Y4637" s="1"/>
  <c r="V4637"/>
  <c r="X4637" s="1"/>
  <c r="Z4637" s="1"/>
  <c r="AJ4636"/>
  <c r="AI4636" s="1"/>
  <c r="AB4637" l="1"/>
  <c r="AD4637" s="1"/>
  <c r="AA4637"/>
  <c r="AC4637" s="1"/>
  <c r="AF4637" l="1"/>
  <c r="AE4637"/>
  <c r="AH4637" s="1"/>
  <c r="AJ4637" s="1"/>
  <c r="AI4637" s="1"/>
  <c r="T4638"/>
  <c r="AG4638" l="1"/>
  <c r="S4639"/>
  <c r="R4640" s="1"/>
  <c r="V4638"/>
  <c r="X4638" s="1"/>
  <c r="Z4638" s="1"/>
  <c r="U4638"/>
  <c r="W4638" s="1"/>
  <c r="Y4638" s="1"/>
  <c r="AB4638" l="1"/>
  <c r="AD4638" s="1"/>
  <c r="AA4638"/>
  <c r="AC4638" s="1"/>
  <c r="AE4638" l="1"/>
  <c r="AF4638"/>
  <c r="AH4638" l="1"/>
  <c r="T4639"/>
  <c r="AG4639" l="1"/>
  <c r="S4640"/>
  <c r="R4641" s="1"/>
  <c r="U4639"/>
  <c r="W4639" s="1"/>
  <c r="Y4639" s="1"/>
  <c r="V4639"/>
  <c r="X4639" s="1"/>
  <c r="Z4639" s="1"/>
  <c r="AJ4638"/>
  <c r="AI4638" s="1"/>
  <c r="AA4639" l="1"/>
  <c r="AC4639" s="1"/>
  <c r="AB4639"/>
  <c r="AD4639" s="1"/>
  <c r="AE4639" l="1"/>
  <c r="AH4639" s="1"/>
  <c r="AJ4639" s="1"/>
  <c r="AF4639"/>
  <c r="T4640"/>
  <c r="AI4639" l="1"/>
  <c r="AG4640"/>
  <c r="S4641"/>
  <c r="R4642" s="1"/>
  <c r="U4640"/>
  <c r="W4640" s="1"/>
  <c r="Y4640" s="1"/>
  <c r="V4640"/>
  <c r="X4640" s="1"/>
  <c r="Z4640" s="1"/>
  <c r="AB4640" l="1"/>
  <c r="AD4640" s="1"/>
  <c r="AA4640"/>
  <c r="AC4640" s="1"/>
  <c r="AF4640" l="1"/>
  <c r="AE4640"/>
  <c r="AH4640" l="1"/>
  <c r="T4641"/>
  <c r="AG4641" l="1"/>
  <c r="S4642"/>
  <c r="R4643" s="1"/>
  <c r="AJ4640"/>
  <c r="AI4640" s="1"/>
  <c r="U4641"/>
  <c r="W4641" s="1"/>
  <c r="Y4641" s="1"/>
  <c r="V4641"/>
  <c r="X4641" s="1"/>
  <c r="Z4641" s="1"/>
  <c r="AA4641" l="1"/>
  <c r="AC4641" s="1"/>
  <c r="AB4641"/>
  <c r="AD4641" s="1"/>
  <c r="AE4641" l="1"/>
  <c r="AF4641"/>
  <c r="AH4641" l="1"/>
  <c r="T4642"/>
  <c r="AG4642" l="1"/>
  <c r="S4643"/>
  <c r="R4644" s="1"/>
  <c r="AJ4641"/>
  <c r="AI4641" s="1"/>
  <c r="U4642"/>
  <c r="W4642" s="1"/>
  <c r="Y4642" s="1"/>
  <c r="V4642"/>
  <c r="X4642" s="1"/>
  <c r="Z4642" s="1"/>
  <c r="AA4642" l="1"/>
  <c r="AC4642" s="1"/>
  <c r="AB4642"/>
  <c r="AD4642" s="1"/>
  <c r="AF4642" l="1"/>
  <c r="AE4642"/>
  <c r="AH4642" l="1"/>
  <c r="T4643"/>
  <c r="AG4643" l="1"/>
  <c r="S4644"/>
  <c r="R4645" s="1"/>
  <c r="AJ4642"/>
  <c r="AI4642" s="1"/>
  <c r="V4643"/>
  <c r="X4643" s="1"/>
  <c r="Z4643" s="1"/>
  <c r="U4643"/>
  <c r="W4643" s="1"/>
  <c r="Y4643" s="1"/>
  <c r="AB4643" l="1"/>
  <c r="AD4643" s="1"/>
  <c r="AA4643"/>
  <c r="AC4643" s="1"/>
  <c r="AF4643" l="1"/>
  <c r="AE4643"/>
  <c r="AH4643" s="1"/>
  <c r="AJ4643" s="1"/>
  <c r="T4644"/>
  <c r="AI4643" l="1"/>
  <c r="AG4644"/>
  <c r="S4645"/>
  <c r="R4646" s="1"/>
  <c r="V4644"/>
  <c r="X4644" s="1"/>
  <c r="Z4644" s="1"/>
  <c r="U4644"/>
  <c r="W4644" s="1"/>
  <c r="Y4644" s="1"/>
  <c r="AB4644" l="1"/>
  <c r="AD4644" s="1"/>
  <c r="AA4644"/>
  <c r="AC4644" s="1"/>
  <c r="AE4644" l="1"/>
  <c r="AH4644" s="1"/>
  <c r="AF4644"/>
  <c r="AJ4644" l="1"/>
  <c r="AI4644" s="1"/>
  <c r="T4645"/>
  <c r="AG4645" l="1"/>
  <c r="S4646"/>
  <c r="R4647" s="1"/>
  <c r="V4645"/>
  <c r="X4645" s="1"/>
  <c r="Z4645" s="1"/>
  <c r="U4645"/>
  <c r="W4645" s="1"/>
  <c r="Y4645" s="1"/>
  <c r="AB4645" l="1"/>
  <c r="AD4645" s="1"/>
  <c r="AA4645"/>
  <c r="AC4645" s="1"/>
  <c r="AE4645" l="1"/>
  <c r="AF4645"/>
  <c r="AH4645"/>
  <c r="T4646"/>
  <c r="AG4646" l="1"/>
  <c r="S4647"/>
  <c r="R4648" s="1"/>
  <c r="V4646"/>
  <c r="X4646" s="1"/>
  <c r="Z4646" s="1"/>
  <c r="U4646"/>
  <c r="W4646" s="1"/>
  <c r="Y4646" s="1"/>
  <c r="AJ4645"/>
  <c r="AI4645" s="1"/>
  <c r="AB4646" l="1"/>
  <c r="AD4646" s="1"/>
  <c r="AA4646"/>
  <c r="AC4646" s="1"/>
  <c r="AF4646" l="1"/>
  <c r="AE4646"/>
  <c r="AH4646" l="1"/>
  <c r="T4647"/>
  <c r="AG4647" l="1"/>
  <c r="S4648"/>
  <c r="R4649" s="1"/>
  <c r="U4647"/>
  <c r="W4647" s="1"/>
  <c r="Y4647" s="1"/>
  <c r="V4647"/>
  <c r="X4647" s="1"/>
  <c r="Z4647" s="1"/>
  <c r="AJ4646"/>
  <c r="AI4646" s="1"/>
  <c r="AA4647" l="1"/>
  <c r="AC4647" s="1"/>
  <c r="AB4647"/>
  <c r="AD4647" s="1"/>
  <c r="AF4647" l="1"/>
  <c r="AE4647"/>
  <c r="AH4647" s="1"/>
  <c r="AJ4647" l="1"/>
  <c r="AI4647" s="1"/>
  <c r="T4648"/>
  <c r="AG4648" l="1"/>
  <c r="S4649"/>
  <c r="R4650" s="1"/>
  <c r="U4648"/>
  <c r="W4648" s="1"/>
  <c r="Y4648" s="1"/>
  <c r="V4648"/>
  <c r="X4648" s="1"/>
  <c r="Z4648" s="1"/>
  <c r="AB4648" l="1"/>
  <c r="AD4648" s="1"/>
  <c r="AA4648"/>
  <c r="AC4648" s="1"/>
  <c r="AE4648" l="1"/>
  <c r="AH4648" s="1"/>
  <c r="AJ4648" s="1"/>
  <c r="AF4648"/>
  <c r="T4649"/>
  <c r="AI4648" l="1"/>
  <c r="AG4649"/>
  <c r="S4650"/>
  <c r="R4651" s="1"/>
  <c r="U4649"/>
  <c r="W4649" s="1"/>
  <c r="Y4649" s="1"/>
  <c r="V4649"/>
  <c r="X4649" s="1"/>
  <c r="Z4649" s="1"/>
  <c r="AB4649" l="1"/>
  <c r="AD4649" s="1"/>
  <c r="AA4649"/>
  <c r="AC4649" s="1"/>
  <c r="AF4649" l="1"/>
  <c r="AE4649"/>
  <c r="T4650" s="1"/>
  <c r="AG4650" l="1"/>
  <c r="S4651"/>
  <c r="R4652" s="1"/>
  <c r="AH4649"/>
  <c r="U4650"/>
  <c r="W4650" s="1"/>
  <c r="Y4650" s="1"/>
  <c r="V4650"/>
  <c r="X4650" s="1"/>
  <c r="Z4650" s="1"/>
  <c r="AJ4649"/>
  <c r="AB4650" l="1"/>
  <c r="AD4650" s="1"/>
  <c r="AA4650"/>
  <c r="AC4650" s="1"/>
  <c r="AI4649"/>
  <c r="AE4650" l="1"/>
  <c r="AF4650"/>
  <c r="AH4650" l="1"/>
  <c r="T4651"/>
  <c r="AG4651" l="1"/>
  <c r="S4652"/>
  <c r="R4653" s="1"/>
  <c r="V4651"/>
  <c r="X4651" s="1"/>
  <c r="Z4651" s="1"/>
  <c r="U4651"/>
  <c r="W4651" s="1"/>
  <c r="Y4651" s="1"/>
  <c r="AJ4650"/>
  <c r="AI4650" s="1"/>
  <c r="AA4651" l="1"/>
  <c r="AC4651" s="1"/>
  <c r="AB4651"/>
  <c r="AD4651" s="1"/>
  <c r="AF4651" l="1"/>
  <c r="AE4651"/>
  <c r="AH4651" s="1"/>
  <c r="AJ4651" s="1"/>
  <c r="T4652"/>
  <c r="AI4651" l="1"/>
  <c r="AG4652"/>
  <c r="S4653"/>
  <c r="R4654" s="1"/>
  <c r="V4652"/>
  <c r="X4652" s="1"/>
  <c r="Z4652" s="1"/>
  <c r="U4652"/>
  <c r="W4652" s="1"/>
  <c r="Y4652" s="1"/>
  <c r="AB4652" l="1"/>
  <c r="AD4652" s="1"/>
  <c r="AA4652"/>
  <c r="AC4652" s="1"/>
  <c r="AE4652" l="1"/>
  <c r="AF4652"/>
  <c r="AH4652" l="1"/>
  <c r="T4653"/>
  <c r="AG4653" l="1"/>
  <c r="S4654"/>
  <c r="R4655" s="1"/>
  <c r="AJ4652"/>
  <c r="AI4652" s="1"/>
  <c r="V4653"/>
  <c r="X4653" s="1"/>
  <c r="Z4653" s="1"/>
  <c r="U4653"/>
  <c r="W4653" s="1"/>
  <c r="Y4653" s="1"/>
  <c r="AB4653" l="1"/>
  <c r="AD4653" s="1"/>
  <c r="AA4653"/>
  <c r="AC4653" s="1"/>
  <c r="AE4653" l="1"/>
  <c r="AH4653" s="1"/>
  <c r="AJ4653" s="1"/>
  <c r="AF4653"/>
  <c r="T4654"/>
  <c r="AI4653" l="1"/>
  <c r="AG4654"/>
  <c r="S4655"/>
  <c r="R4656" s="1"/>
  <c r="V4654"/>
  <c r="X4654" s="1"/>
  <c r="Z4654" s="1"/>
  <c r="U4654"/>
  <c r="W4654" s="1"/>
  <c r="Y4654" s="1"/>
  <c r="AB4654" l="1"/>
  <c r="AD4654" s="1"/>
  <c r="AA4654"/>
  <c r="AC4654" s="1"/>
  <c r="AE4654" l="1"/>
  <c r="AF4654"/>
  <c r="AH4654" l="1"/>
  <c r="T4655"/>
  <c r="AG4655" l="1"/>
  <c r="S4656"/>
  <c r="R4657" s="1"/>
  <c r="V4655"/>
  <c r="X4655" s="1"/>
  <c r="Z4655" s="1"/>
  <c r="U4655"/>
  <c r="W4655" s="1"/>
  <c r="Y4655" s="1"/>
  <c r="AJ4654"/>
  <c r="AI4654" s="1"/>
  <c r="AB4655" l="1"/>
  <c r="AD4655" s="1"/>
  <c r="AA4655"/>
  <c r="AC4655" s="1"/>
  <c r="AE4655" l="1"/>
  <c r="AH4655" s="1"/>
  <c r="AJ4655" s="1"/>
  <c r="AF4655"/>
  <c r="T4656"/>
  <c r="AI4655" l="1"/>
  <c r="AG4656"/>
  <c r="S4657"/>
  <c r="R4658" s="1"/>
  <c r="V4656"/>
  <c r="X4656" s="1"/>
  <c r="Z4656" s="1"/>
  <c r="U4656"/>
  <c r="W4656" s="1"/>
  <c r="Y4656" s="1"/>
  <c r="AB4656" l="1"/>
  <c r="AD4656" s="1"/>
  <c r="AA4656"/>
  <c r="AC4656" s="1"/>
  <c r="AF4656" l="1"/>
  <c r="AE4656"/>
  <c r="AH4656" l="1"/>
  <c r="T4657"/>
  <c r="AG4657" l="1"/>
  <c r="S4658"/>
  <c r="R4659" s="1"/>
  <c r="AJ4656"/>
  <c r="AI4656" s="1"/>
  <c r="V4657"/>
  <c r="X4657" s="1"/>
  <c r="Z4657" s="1"/>
  <c r="U4657"/>
  <c r="W4657" s="1"/>
  <c r="Y4657" s="1"/>
  <c r="AB4657" l="1"/>
  <c r="AD4657" s="1"/>
  <c r="AA4657"/>
  <c r="AC4657" s="1"/>
  <c r="AF4657" l="1"/>
  <c r="AE4657"/>
  <c r="AH4657" l="1"/>
  <c r="T4658"/>
  <c r="AG4658" l="1"/>
  <c r="S4659"/>
  <c r="R4660" s="1"/>
  <c r="AJ4657"/>
  <c r="AI4657" s="1"/>
  <c r="V4658"/>
  <c r="X4658" s="1"/>
  <c r="Z4658" s="1"/>
  <c r="U4658"/>
  <c r="W4658" s="1"/>
  <c r="Y4658" s="1"/>
  <c r="AB4658" l="1"/>
  <c r="AD4658" s="1"/>
  <c r="AA4658"/>
  <c r="AC4658" s="1"/>
  <c r="AF4658" l="1"/>
  <c r="AE4658"/>
  <c r="AH4658" l="1"/>
  <c r="T4659"/>
  <c r="AG4659" l="1"/>
  <c r="S4660"/>
  <c r="R4661" s="1"/>
  <c r="AJ4658"/>
  <c r="AI4658" s="1"/>
  <c r="U4659"/>
  <c r="W4659" s="1"/>
  <c r="Y4659" s="1"/>
  <c r="V4659"/>
  <c r="X4659" s="1"/>
  <c r="Z4659" s="1"/>
  <c r="AB4659" l="1"/>
  <c r="AD4659" s="1"/>
  <c r="AA4659"/>
  <c r="AC4659" s="1"/>
  <c r="AE4659" l="1"/>
  <c r="AF4659"/>
  <c r="AH4659" l="1"/>
  <c r="T4660"/>
  <c r="AG4660" l="1"/>
  <c r="S4661"/>
  <c r="R4662" s="1"/>
  <c r="V4660"/>
  <c r="X4660" s="1"/>
  <c r="Z4660" s="1"/>
  <c r="U4660"/>
  <c r="W4660" s="1"/>
  <c r="Y4660" s="1"/>
  <c r="AJ4659"/>
  <c r="AI4659" s="1"/>
  <c r="AB4660" l="1"/>
  <c r="AD4660" s="1"/>
  <c r="AA4660"/>
  <c r="AC4660" s="1"/>
  <c r="AE4660" l="1"/>
  <c r="AH4660"/>
  <c r="T4661"/>
  <c r="AF4660"/>
  <c r="AG4661" l="1"/>
  <c r="S4662"/>
  <c r="R4663" s="1"/>
  <c r="AJ4660"/>
  <c r="AI4660" s="1"/>
  <c r="U4661"/>
  <c r="W4661" s="1"/>
  <c r="Y4661" s="1"/>
  <c r="V4661"/>
  <c r="X4661" s="1"/>
  <c r="Z4661" s="1"/>
  <c r="AB4661" l="1"/>
  <c r="AD4661" s="1"/>
  <c r="AA4661"/>
  <c r="AC4661" s="1"/>
  <c r="AE4661" l="1"/>
  <c r="AF4661"/>
  <c r="AH4661" l="1"/>
  <c r="T4662"/>
  <c r="AG4662" l="1"/>
  <c r="S4663"/>
  <c r="R4664" s="1"/>
  <c r="AJ4661"/>
  <c r="AI4661" s="1"/>
  <c r="V4662"/>
  <c r="X4662" s="1"/>
  <c r="Z4662" s="1"/>
  <c r="U4662"/>
  <c r="W4662" s="1"/>
  <c r="Y4662" s="1"/>
  <c r="AB4662" l="1"/>
  <c r="AD4662" s="1"/>
  <c r="AA4662"/>
  <c r="AC4662" s="1"/>
  <c r="AF4662" l="1"/>
  <c r="AE4662"/>
  <c r="AH4662" l="1"/>
  <c r="T4663"/>
  <c r="AG4663" l="1"/>
  <c r="S4664"/>
  <c r="R4665" s="1"/>
  <c r="V4663"/>
  <c r="X4663" s="1"/>
  <c r="Z4663" s="1"/>
  <c r="U4663"/>
  <c r="W4663" s="1"/>
  <c r="Y4663" s="1"/>
  <c r="AJ4662"/>
  <c r="AI4662" s="1"/>
  <c r="AB4663" l="1"/>
  <c r="AD4663" s="1"/>
  <c r="AA4663"/>
  <c r="AC4663" s="1"/>
  <c r="AE4663" l="1"/>
  <c r="AF4663"/>
  <c r="AH4663" l="1"/>
  <c r="T4664"/>
  <c r="AG4664" l="1"/>
  <c r="S4665"/>
  <c r="R4666" s="1"/>
  <c r="U4664"/>
  <c r="W4664" s="1"/>
  <c r="Y4664" s="1"/>
  <c r="V4664"/>
  <c r="X4664" s="1"/>
  <c r="Z4664" s="1"/>
  <c r="AJ4663"/>
  <c r="AI4663" s="1"/>
  <c r="AB4664" l="1"/>
  <c r="AD4664" s="1"/>
  <c r="AA4664"/>
  <c r="AC4664" s="1"/>
  <c r="AF4664" l="1"/>
  <c r="AE4664"/>
  <c r="AH4664" l="1"/>
  <c r="T4665"/>
  <c r="AG4665" l="1"/>
  <c r="S4666"/>
  <c r="R4667" s="1"/>
  <c r="U4665"/>
  <c r="W4665" s="1"/>
  <c r="Y4665" s="1"/>
  <c r="V4665"/>
  <c r="X4665" s="1"/>
  <c r="Z4665" s="1"/>
  <c r="AJ4664"/>
  <c r="AI4664" s="1"/>
  <c r="AB4665" l="1"/>
  <c r="AD4665" s="1"/>
  <c r="AA4665"/>
  <c r="AC4665" s="1"/>
  <c r="AE4665" l="1"/>
  <c r="AF4665"/>
  <c r="AH4665" l="1"/>
  <c r="T4666"/>
  <c r="AG4666" l="1"/>
  <c r="S4667"/>
  <c r="R4668" s="1"/>
  <c r="AJ4665"/>
  <c r="AI4665" s="1"/>
  <c r="U4666"/>
  <c r="W4666" s="1"/>
  <c r="Y4666" s="1"/>
  <c r="V4666"/>
  <c r="X4666" s="1"/>
  <c r="Z4666" s="1"/>
  <c r="AB4666" l="1"/>
  <c r="AD4666" s="1"/>
  <c r="AA4666"/>
  <c r="AC4666" s="1"/>
  <c r="AF4666" l="1"/>
  <c r="AE4666"/>
  <c r="AH4666" l="1"/>
  <c r="T4667"/>
  <c r="AG4667" l="1"/>
  <c r="S4668"/>
  <c r="R4669" s="1"/>
  <c r="AI4666"/>
  <c r="AJ4666"/>
  <c r="V4667"/>
  <c r="X4667" s="1"/>
  <c r="Z4667" s="1"/>
  <c r="U4667"/>
  <c r="W4667" s="1"/>
  <c r="Y4667" s="1"/>
  <c r="AB4667" l="1"/>
  <c r="AD4667" s="1"/>
  <c r="AA4667"/>
  <c r="AC4667" s="1"/>
  <c r="G52" i="11"/>
  <c r="H52"/>
  <c r="AF4667" i="10" l="1"/>
  <c r="AE4667"/>
  <c r="AH4667" s="1"/>
  <c r="AJ4667" s="1"/>
  <c r="AI4667" s="1"/>
  <c r="T4668"/>
  <c r="AG4668" l="1"/>
  <c r="S4669"/>
  <c r="R4670" s="1"/>
  <c r="V4668"/>
  <c r="X4668" s="1"/>
  <c r="Z4668" s="1"/>
  <c r="U4668"/>
  <c r="W4668" s="1"/>
  <c r="Y4668" s="1"/>
  <c r="AB4668" l="1"/>
  <c r="AD4668" s="1"/>
  <c r="AA4668"/>
  <c r="AC4668" s="1"/>
  <c r="AE4668" l="1"/>
  <c r="AF4668"/>
  <c r="AH4668" l="1"/>
  <c r="T4669"/>
  <c r="AG4669" l="1"/>
  <c r="S4670"/>
  <c r="R4671" s="1"/>
  <c r="AJ4668"/>
  <c r="AI4668" s="1"/>
  <c r="V4669"/>
  <c r="X4669" s="1"/>
  <c r="Z4669" s="1"/>
  <c r="U4669"/>
  <c r="W4669" s="1"/>
  <c r="Y4669" s="1"/>
  <c r="AB4669" l="1"/>
  <c r="AD4669" s="1"/>
  <c r="AA4669"/>
  <c r="AC4669" s="1"/>
  <c r="AE4669" l="1"/>
  <c r="AF4669"/>
  <c r="AH4669" l="1"/>
  <c r="T4670"/>
  <c r="AG4670" l="1"/>
  <c r="S4671"/>
  <c r="R4672" s="1"/>
  <c r="V4670"/>
  <c r="X4670" s="1"/>
  <c r="Z4670" s="1"/>
  <c r="U4670"/>
  <c r="W4670" s="1"/>
  <c r="Y4670" s="1"/>
  <c r="AJ4669"/>
  <c r="AI4669" s="1"/>
  <c r="AB4670" l="1"/>
  <c r="AD4670" s="1"/>
  <c r="AA4670"/>
  <c r="AC4670" s="1"/>
  <c r="AE4670" l="1"/>
  <c r="AF4670"/>
  <c r="AH4670" l="1"/>
  <c r="T4671"/>
  <c r="AG4671" l="1"/>
  <c r="S4672"/>
  <c r="R4673" s="1"/>
  <c r="U4671"/>
  <c r="W4671" s="1"/>
  <c r="Y4671" s="1"/>
  <c r="V4671"/>
  <c r="X4671" s="1"/>
  <c r="Z4671" s="1"/>
  <c r="AJ4670"/>
  <c r="AI4670" s="1"/>
  <c r="AA4671" l="1"/>
  <c r="AC4671" s="1"/>
  <c r="AB4671"/>
  <c r="AD4671" s="1"/>
  <c r="AF4671" l="1"/>
  <c r="AE4671"/>
  <c r="AH4671" l="1"/>
  <c r="T4672"/>
  <c r="AG4672" l="1"/>
  <c r="S4673"/>
  <c r="R4674" s="1"/>
  <c r="AJ4671"/>
  <c r="AI4671" s="1"/>
  <c r="U4672"/>
  <c r="W4672" s="1"/>
  <c r="Y4672" s="1"/>
  <c r="V4672"/>
  <c r="X4672" s="1"/>
  <c r="Z4672" s="1"/>
  <c r="AA4672" l="1"/>
  <c r="AC4672" s="1"/>
  <c r="AB4672"/>
  <c r="AD4672" s="1"/>
  <c r="AE4672" l="1"/>
  <c r="AF4672"/>
  <c r="AH4672" l="1"/>
  <c r="T4673"/>
  <c r="AG4673" l="1"/>
  <c r="S4674"/>
  <c r="R4675" s="1"/>
  <c r="U4673"/>
  <c r="W4673" s="1"/>
  <c r="Y4673" s="1"/>
  <c r="V4673"/>
  <c r="X4673" s="1"/>
  <c r="Z4673" s="1"/>
  <c r="AJ4672"/>
  <c r="AI4672" s="1"/>
  <c r="AA4673" l="1"/>
  <c r="AC4673" s="1"/>
  <c r="AB4673"/>
  <c r="AD4673" s="1"/>
  <c r="AF4673" l="1"/>
  <c r="AE4673"/>
  <c r="AH4673" s="1"/>
  <c r="AJ4673" l="1"/>
  <c r="AI4673" s="1"/>
  <c r="T4674"/>
  <c r="AG4674" l="1"/>
  <c r="S4675"/>
  <c r="R4676" s="1"/>
  <c r="V4674"/>
  <c r="X4674" s="1"/>
  <c r="Z4674" s="1"/>
  <c r="U4674"/>
  <c r="W4674" s="1"/>
  <c r="Y4674" s="1"/>
  <c r="AA4674" l="1"/>
  <c r="AC4674" s="1"/>
  <c r="AB4674"/>
  <c r="AD4674" s="1"/>
  <c r="AE4674" l="1"/>
  <c r="AF4674"/>
  <c r="AH4674"/>
  <c r="T4675"/>
  <c r="AG4675" l="1"/>
  <c r="S4676"/>
  <c r="R4677" s="1"/>
  <c r="AJ4674"/>
  <c r="AI4674" s="1"/>
  <c r="V4675"/>
  <c r="X4675" s="1"/>
  <c r="Z4675" s="1"/>
  <c r="U4675"/>
  <c r="W4675" s="1"/>
  <c r="Y4675" s="1"/>
  <c r="AB4675" l="1"/>
  <c r="AD4675" s="1"/>
  <c r="AA4675"/>
  <c r="AC4675" s="1"/>
  <c r="AE4675" l="1"/>
  <c r="AF4675"/>
  <c r="AH4675" l="1"/>
  <c r="T4676"/>
  <c r="AG4676" l="1"/>
  <c r="S4677"/>
  <c r="R4678" s="1"/>
  <c r="AJ4675"/>
  <c r="AI4675" s="1"/>
  <c r="V4676"/>
  <c r="X4676" s="1"/>
  <c r="Z4676" s="1"/>
  <c r="U4676"/>
  <c r="W4676" s="1"/>
  <c r="Y4676" s="1"/>
  <c r="AB4676" l="1"/>
  <c r="AD4676" s="1"/>
  <c r="AA4676"/>
  <c r="AC4676" s="1"/>
  <c r="AE4676" l="1"/>
  <c r="AF4676"/>
  <c r="AH4676" l="1"/>
  <c r="T4677"/>
  <c r="AG4677" l="1"/>
  <c r="S4678"/>
  <c r="R4679" s="1"/>
  <c r="AJ4676"/>
  <c r="AI4676" s="1"/>
  <c r="V4677"/>
  <c r="X4677" s="1"/>
  <c r="Z4677" s="1"/>
  <c r="U4677"/>
  <c r="W4677" s="1"/>
  <c r="Y4677" s="1"/>
  <c r="AB4677" l="1"/>
  <c r="AD4677" s="1"/>
  <c r="AA4677"/>
  <c r="AC4677" s="1"/>
  <c r="AF4677" l="1"/>
  <c r="AE4677"/>
  <c r="AH4677" l="1"/>
  <c r="T4678"/>
  <c r="AG4678" l="1"/>
  <c r="S4679"/>
  <c r="R4680" s="1"/>
  <c r="V4678"/>
  <c r="X4678" s="1"/>
  <c r="Z4678" s="1"/>
  <c r="U4678"/>
  <c r="W4678" s="1"/>
  <c r="Y4678" s="1"/>
  <c r="AJ4677"/>
  <c r="AI4677" s="1"/>
  <c r="AB4678" l="1"/>
  <c r="AD4678" s="1"/>
  <c r="AA4678"/>
  <c r="AC4678" s="1"/>
  <c r="AF4678" l="1"/>
  <c r="AE4678"/>
  <c r="AH4678" l="1"/>
  <c r="T4679"/>
  <c r="AG4679" l="1"/>
  <c r="S4680"/>
  <c r="R4681" s="1"/>
  <c r="AJ4678"/>
  <c r="AI4678" s="1"/>
  <c r="V4679"/>
  <c r="X4679" s="1"/>
  <c r="Z4679" s="1"/>
  <c r="U4679"/>
  <c r="W4679" s="1"/>
  <c r="Y4679" s="1"/>
  <c r="AB4679" l="1"/>
  <c r="AD4679" s="1"/>
  <c r="AA4679"/>
  <c r="AC4679" s="1"/>
  <c r="AE4679" l="1"/>
  <c r="AF4679"/>
  <c r="AH4679" l="1"/>
  <c r="T4680"/>
  <c r="AG4680" l="1"/>
  <c r="S4681"/>
  <c r="R4682" s="1"/>
  <c r="AJ4679"/>
  <c r="AI4679" s="1"/>
  <c r="V4680"/>
  <c r="X4680" s="1"/>
  <c r="Z4680" s="1"/>
  <c r="U4680"/>
  <c r="W4680" s="1"/>
  <c r="Y4680" s="1"/>
  <c r="AB4680" l="1"/>
  <c r="AD4680" s="1"/>
  <c r="AA4680"/>
  <c r="AC4680" s="1"/>
  <c r="AF4680" l="1"/>
  <c r="AE4680"/>
  <c r="AH4680" l="1"/>
  <c r="T4681"/>
  <c r="AG4681" l="1"/>
  <c r="S4682"/>
  <c r="R4683" s="1"/>
  <c r="V4681"/>
  <c r="X4681" s="1"/>
  <c r="Z4681" s="1"/>
  <c r="U4681"/>
  <c r="W4681" s="1"/>
  <c r="Y4681" s="1"/>
  <c r="AJ4680"/>
  <c r="AI4680" s="1"/>
  <c r="AB4681" l="1"/>
  <c r="AD4681" s="1"/>
  <c r="AA4681"/>
  <c r="AC4681" s="1"/>
  <c r="AF4681" l="1"/>
  <c r="AE4681"/>
  <c r="AH4681" l="1"/>
  <c r="T4682"/>
  <c r="AG4682" l="1"/>
  <c r="S4683"/>
  <c r="R4684" s="1"/>
  <c r="AJ4681"/>
  <c r="AI4681" s="1"/>
  <c r="U4682"/>
  <c r="W4682" s="1"/>
  <c r="Y4682" s="1"/>
  <c r="V4682"/>
  <c r="X4682" s="1"/>
  <c r="Z4682" s="1"/>
  <c r="AB4682" l="1"/>
  <c r="AD4682" s="1"/>
  <c r="AA4682"/>
  <c r="AC4682" s="1"/>
  <c r="AF4682" l="1"/>
  <c r="AE4682"/>
  <c r="AH4682" l="1"/>
  <c r="T4683"/>
  <c r="AG4683" l="1"/>
  <c r="S4684"/>
  <c r="R4685" s="1"/>
  <c r="U4683"/>
  <c r="W4683" s="1"/>
  <c r="Y4683" s="1"/>
  <c r="V4683"/>
  <c r="X4683" s="1"/>
  <c r="Z4683" s="1"/>
  <c r="AJ4682"/>
  <c r="AI4682" s="1"/>
  <c r="AA4683" l="1"/>
  <c r="AC4683" s="1"/>
  <c r="AB4683"/>
  <c r="AD4683" s="1"/>
  <c r="AF4683" l="1"/>
  <c r="AE4683"/>
  <c r="AH4683" l="1"/>
  <c r="T4684"/>
  <c r="AG4684" l="1"/>
  <c r="S4685"/>
  <c r="R4686" s="1"/>
  <c r="AI4683"/>
  <c r="AJ4683"/>
  <c r="V4684"/>
  <c r="X4684" s="1"/>
  <c r="Z4684" s="1"/>
  <c r="U4684"/>
  <c r="W4684" s="1"/>
  <c r="Y4684" s="1"/>
  <c r="AB4684" l="1"/>
  <c r="AD4684" s="1"/>
  <c r="AA4684"/>
  <c r="AC4684" s="1"/>
  <c r="AF4684" l="1"/>
  <c r="AE4684"/>
  <c r="AH4684" l="1"/>
  <c r="T4685"/>
  <c r="AG4685" l="1"/>
  <c r="S4686"/>
  <c r="R4687" s="1"/>
  <c r="V4685"/>
  <c r="X4685" s="1"/>
  <c r="Z4685" s="1"/>
  <c r="U4685"/>
  <c r="W4685" s="1"/>
  <c r="Y4685" s="1"/>
  <c r="AJ4684"/>
  <c r="AI4684" s="1"/>
  <c r="AB4685" l="1"/>
  <c r="AD4685" s="1"/>
  <c r="AA4685"/>
  <c r="AC4685" s="1"/>
  <c r="AF4685" l="1"/>
  <c r="AE4685"/>
  <c r="AH4685" s="1"/>
  <c r="AJ4685" s="1"/>
  <c r="T4686"/>
  <c r="AI4685" l="1"/>
  <c r="AG4686"/>
  <c r="S4687"/>
  <c r="R4688" s="1"/>
  <c r="V4686"/>
  <c r="X4686" s="1"/>
  <c r="Z4686" s="1"/>
  <c r="U4686"/>
  <c r="W4686" s="1"/>
  <c r="Y4686" s="1"/>
  <c r="AB4686" l="1"/>
  <c r="AD4686" s="1"/>
  <c r="AA4686"/>
  <c r="AC4686" s="1"/>
  <c r="AF4686" l="1"/>
  <c r="AE4686"/>
  <c r="AH4686" s="1"/>
  <c r="AJ4686" l="1"/>
  <c r="AI4686" s="1"/>
  <c r="T4687"/>
  <c r="AG4687" l="1"/>
  <c r="S4688"/>
  <c r="R4689" s="1"/>
  <c r="V4687"/>
  <c r="X4687" s="1"/>
  <c r="Z4687" s="1"/>
  <c r="U4687"/>
  <c r="W4687" s="1"/>
  <c r="Y4687" s="1"/>
  <c r="AA4687" l="1"/>
  <c r="AC4687" s="1"/>
  <c r="AB4687"/>
  <c r="AD4687" s="1"/>
  <c r="AF4687" l="1"/>
  <c r="AE4687"/>
  <c r="T4688" s="1"/>
  <c r="AG4688" l="1"/>
  <c r="S4689"/>
  <c r="R4690" s="1"/>
  <c r="AH4687"/>
  <c r="U4688"/>
  <c r="W4688" s="1"/>
  <c r="Y4688" s="1"/>
  <c r="V4688"/>
  <c r="X4688" s="1"/>
  <c r="Z4688" s="1"/>
  <c r="AB4688" l="1"/>
  <c r="AD4688" s="1"/>
  <c r="AA4688"/>
  <c r="AC4688" s="1"/>
  <c r="AJ4687"/>
  <c r="AI4687" s="1"/>
  <c r="AE4688" l="1"/>
  <c r="AF4688"/>
  <c r="AH4688" l="1"/>
  <c r="T4689"/>
  <c r="AG4689" l="1"/>
  <c r="S4690"/>
  <c r="R4691" s="1"/>
  <c r="V4689"/>
  <c r="X4689" s="1"/>
  <c r="Z4689" s="1"/>
  <c r="U4689"/>
  <c r="W4689" s="1"/>
  <c r="Y4689" s="1"/>
  <c r="AJ4688"/>
  <c r="AI4688" s="1"/>
  <c r="AA4689" l="1"/>
  <c r="AC4689" s="1"/>
  <c r="AB4689"/>
  <c r="AD4689" s="1"/>
  <c r="AF4689" l="1"/>
  <c r="AE4689"/>
  <c r="AH4689" l="1"/>
  <c r="T4690"/>
  <c r="AG4690" l="1"/>
  <c r="S4691"/>
  <c r="R4692" s="1"/>
  <c r="U4690"/>
  <c r="W4690" s="1"/>
  <c r="Y4690" s="1"/>
  <c r="V4690"/>
  <c r="X4690" s="1"/>
  <c r="Z4690" s="1"/>
  <c r="AJ4689"/>
  <c r="AI4689" s="1"/>
  <c r="AB4690" l="1"/>
  <c r="AD4690" s="1"/>
  <c r="AA4690"/>
  <c r="AC4690" s="1"/>
  <c r="AF4690" l="1"/>
  <c r="AE4690"/>
  <c r="AH4690" l="1"/>
  <c r="T4691"/>
  <c r="AG4691" l="1"/>
  <c r="S4692"/>
  <c r="R4693" s="1"/>
  <c r="AJ4690"/>
  <c r="AI4690" s="1"/>
  <c r="V4691"/>
  <c r="X4691" s="1"/>
  <c r="Z4691" s="1"/>
  <c r="U4691"/>
  <c r="W4691" s="1"/>
  <c r="Y4691" s="1"/>
  <c r="AB4691" l="1"/>
  <c r="AD4691" s="1"/>
  <c r="AA4691"/>
  <c r="AC4691" s="1"/>
  <c r="AF4691" l="1"/>
  <c r="AE4691"/>
  <c r="AH4691" s="1"/>
  <c r="AJ4691" l="1"/>
  <c r="AI4691" s="1"/>
  <c r="T4692"/>
  <c r="AG4692" l="1"/>
  <c r="S4693"/>
  <c r="R4694" s="1"/>
  <c r="U4692"/>
  <c r="W4692" s="1"/>
  <c r="Y4692" s="1"/>
  <c r="V4692"/>
  <c r="X4692" s="1"/>
  <c r="Z4692" s="1"/>
  <c r="AB4692" l="1"/>
  <c r="AD4692" s="1"/>
  <c r="AA4692"/>
  <c r="AC4692" s="1"/>
  <c r="AF4692" l="1"/>
  <c r="AE4692"/>
  <c r="AH4692" s="1"/>
  <c r="AJ4692" l="1"/>
  <c r="AI4692" s="1"/>
  <c r="T4693"/>
  <c r="AG4693" l="1"/>
  <c r="S4694"/>
  <c r="R4695" s="1"/>
  <c r="U4693"/>
  <c r="W4693" s="1"/>
  <c r="Y4693" s="1"/>
  <c r="V4693"/>
  <c r="X4693" s="1"/>
  <c r="Z4693" s="1"/>
  <c r="AB4693" l="1"/>
  <c r="AD4693" s="1"/>
  <c r="AA4693"/>
  <c r="AC4693" s="1"/>
  <c r="AF4693" l="1"/>
  <c r="AE4693"/>
  <c r="T4694" s="1"/>
  <c r="AG4694" l="1"/>
  <c r="S4695"/>
  <c r="R4696" s="1"/>
  <c r="V4694"/>
  <c r="X4694" s="1"/>
  <c r="Z4694" s="1"/>
  <c r="U4694"/>
  <c r="W4694" s="1"/>
  <c r="Y4694" s="1"/>
  <c r="AH4693"/>
  <c r="AB4694" l="1"/>
  <c r="AD4694" s="1"/>
  <c r="AA4694"/>
  <c r="AC4694" s="1"/>
  <c r="AJ4693"/>
  <c r="AI4693" s="1"/>
  <c r="AE4694" l="1"/>
  <c r="AH4694" s="1"/>
  <c r="AJ4694" s="1"/>
  <c r="AF4694"/>
  <c r="T4695"/>
  <c r="AI4694" l="1"/>
  <c r="AG4695"/>
  <c r="S4696"/>
  <c r="R4697" s="1"/>
  <c r="U4695"/>
  <c r="W4695" s="1"/>
  <c r="Y4695" s="1"/>
  <c r="V4695"/>
  <c r="X4695" s="1"/>
  <c r="Z4695" s="1"/>
  <c r="AB4695" l="1"/>
  <c r="AD4695" s="1"/>
  <c r="AA4695"/>
  <c r="AC4695" s="1"/>
  <c r="AE4695" l="1"/>
  <c r="AF4695"/>
  <c r="AH4695"/>
  <c r="T4696"/>
  <c r="AG4696" l="1"/>
  <c r="S4697"/>
  <c r="R4698" s="1"/>
  <c r="V4696"/>
  <c r="X4696" s="1"/>
  <c r="Z4696" s="1"/>
  <c r="U4696"/>
  <c r="W4696" s="1"/>
  <c r="Y4696" s="1"/>
  <c r="AJ4695"/>
  <c r="AI4695" s="1"/>
  <c r="AB4696" l="1"/>
  <c r="AD4696" s="1"/>
  <c r="AA4696"/>
  <c r="AC4696" s="1"/>
  <c r="AE4696" l="1"/>
  <c r="AH4696" s="1"/>
  <c r="AJ4696" s="1"/>
  <c r="AF4696"/>
  <c r="T4697"/>
  <c r="AI4696" l="1"/>
  <c r="AG4697"/>
  <c r="S4698"/>
  <c r="R4699" s="1"/>
  <c r="V4697"/>
  <c r="X4697" s="1"/>
  <c r="Z4697" s="1"/>
  <c r="U4697"/>
  <c r="W4697" s="1"/>
  <c r="Y4697" s="1"/>
  <c r="AB4697" l="1"/>
  <c r="AD4697" s="1"/>
  <c r="AA4697"/>
  <c r="AC4697" s="1"/>
  <c r="AE4697" l="1"/>
  <c r="AF4697"/>
  <c r="AH4697" l="1"/>
  <c r="T4698"/>
  <c r="AG4698" l="1"/>
  <c r="S4699"/>
  <c r="R4700" s="1"/>
  <c r="U4698"/>
  <c r="W4698" s="1"/>
  <c r="Y4698" s="1"/>
  <c r="V4698"/>
  <c r="X4698" s="1"/>
  <c r="Z4698" s="1"/>
  <c r="AJ4697"/>
  <c r="AI4697" s="1"/>
  <c r="AB4698" l="1"/>
  <c r="AD4698" s="1"/>
  <c r="AA4698"/>
  <c r="AC4698" s="1"/>
  <c r="AF4698" l="1"/>
  <c r="AE4698"/>
  <c r="AH4698" l="1"/>
  <c r="T4699"/>
  <c r="AG4699" l="1"/>
  <c r="S4700"/>
  <c r="R4701" s="1"/>
  <c r="U4699"/>
  <c r="W4699" s="1"/>
  <c r="Y4699" s="1"/>
  <c r="V4699"/>
  <c r="X4699" s="1"/>
  <c r="Z4699" s="1"/>
  <c r="AJ4698"/>
  <c r="AI4698" s="1"/>
  <c r="AB4699" l="1"/>
  <c r="AD4699" s="1"/>
  <c r="AA4699"/>
  <c r="AC4699" s="1"/>
  <c r="AF4699" l="1"/>
  <c r="AE4699"/>
  <c r="AH4699" l="1"/>
  <c r="T4700"/>
  <c r="AG4700" l="1"/>
  <c r="S4701"/>
  <c r="R4702" s="1"/>
  <c r="AJ4699"/>
  <c r="AI4699" s="1"/>
  <c r="U4700"/>
  <c r="W4700" s="1"/>
  <c r="Y4700" s="1"/>
  <c r="V4700"/>
  <c r="X4700" s="1"/>
  <c r="Z4700" s="1"/>
  <c r="AB4700" l="1"/>
  <c r="AD4700" s="1"/>
  <c r="AA4700"/>
  <c r="AC4700" s="1"/>
  <c r="AF4700" l="1"/>
  <c r="AE4700"/>
  <c r="AH4700" l="1"/>
  <c r="T4701"/>
  <c r="AG4701" l="1"/>
  <c r="S4702"/>
  <c r="R4703" s="1"/>
  <c r="V4701"/>
  <c r="X4701" s="1"/>
  <c r="Z4701" s="1"/>
  <c r="U4701"/>
  <c r="W4701" s="1"/>
  <c r="Y4701" s="1"/>
  <c r="AJ4700"/>
  <c r="AI4700" s="1"/>
  <c r="AB4701" l="1"/>
  <c r="AD4701" s="1"/>
  <c r="AA4701"/>
  <c r="AC4701" s="1"/>
  <c r="AE4701" l="1"/>
  <c r="AF4701"/>
  <c r="AH4701" l="1"/>
  <c r="T4702"/>
  <c r="AG4702" l="1"/>
  <c r="S4703"/>
  <c r="R4704" s="1"/>
  <c r="AJ4701"/>
  <c r="AI4701" s="1"/>
  <c r="U4702"/>
  <c r="W4702" s="1"/>
  <c r="Y4702" s="1"/>
  <c r="V4702"/>
  <c r="X4702" s="1"/>
  <c r="Z4702" s="1"/>
  <c r="AA4702" l="1"/>
  <c r="AC4702" s="1"/>
  <c r="AB4702"/>
  <c r="AD4702" s="1"/>
  <c r="AF4702" l="1"/>
  <c r="AE4702"/>
  <c r="AH4702" l="1"/>
  <c r="T4703"/>
  <c r="AG4703" l="1"/>
  <c r="S4704"/>
  <c r="R4705" s="1"/>
  <c r="AJ4702"/>
  <c r="AI4702" s="1"/>
  <c r="V4703"/>
  <c r="X4703" s="1"/>
  <c r="Z4703" s="1"/>
  <c r="U4703"/>
  <c r="W4703" s="1"/>
  <c r="Y4703" s="1"/>
  <c r="AB4703" l="1"/>
  <c r="AD4703" s="1"/>
  <c r="AA4703"/>
  <c r="AC4703" s="1"/>
  <c r="AF4703" l="1"/>
  <c r="AE4703"/>
  <c r="AH4703" l="1"/>
  <c r="T4704"/>
  <c r="AG4704" l="1"/>
  <c r="S4705"/>
  <c r="R4706" s="1"/>
  <c r="V4704"/>
  <c r="X4704" s="1"/>
  <c r="Z4704" s="1"/>
  <c r="U4704"/>
  <c r="W4704" s="1"/>
  <c r="Y4704" s="1"/>
  <c r="AJ4703"/>
  <c r="AI4703" s="1"/>
  <c r="AB4704" l="1"/>
  <c r="AD4704" s="1"/>
  <c r="AA4704"/>
  <c r="AC4704" s="1"/>
  <c r="AF4704" l="1"/>
  <c r="AE4704"/>
  <c r="AH4704" l="1"/>
  <c r="T4705"/>
  <c r="AG4705" l="1"/>
  <c r="S4706"/>
  <c r="R4707" s="1"/>
  <c r="U4705"/>
  <c r="W4705" s="1"/>
  <c r="Y4705" s="1"/>
  <c r="V4705"/>
  <c r="X4705" s="1"/>
  <c r="Z4705" s="1"/>
  <c r="AJ4704"/>
  <c r="AI4704" s="1"/>
  <c r="AB4705" l="1"/>
  <c r="AD4705" s="1"/>
  <c r="AA4705"/>
  <c r="AC4705" s="1"/>
  <c r="AE4705" l="1"/>
  <c r="AH4705" s="1"/>
  <c r="AJ4705" s="1"/>
  <c r="AF4705"/>
  <c r="T4706"/>
  <c r="AI4705" l="1"/>
  <c r="AG4706"/>
  <c r="S4707"/>
  <c r="R4708" s="1"/>
  <c r="U4706"/>
  <c r="W4706" s="1"/>
  <c r="Y4706" s="1"/>
  <c r="V4706"/>
  <c r="X4706" s="1"/>
  <c r="Z4706" s="1"/>
  <c r="AB4706" l="1"/>
  <c r="AD4706" s="1"/>
  <c r="AA4706"/>
  <c r="AC4706" s="1"/>
  <c r="AF4706" l="1"/>
  <c r="AE4706"/>
  <c r="AH4706" l="1"/>
  <c r="T4707"/>
  <c r="AG4707" l="1"/>
  <c r="S4708"/>
  <c r="R4709" s="1"/>
  <c r="U4707"/>
  <c r="W4707" s="1"/>
  <c r="Y4707" s="1"/>
  <c r="V4707"/>
  <c r="X4707" s="1"/>
  <c r="Z4707" s="1"/>
  <c r="AJ4706"/>
  <c r="AI4706" s="1"/>
  <c r="AB4707" l="1"/>
  <c r="AD4707" s="1"/>
  <c r="AA4707"/>
  <c r="AC4707" s="1"/>
  <c r="AE4707" l="1"/>
  <c r="AF4707"/>
  <c r="AH4707" l="1"/>
  <c r="T4708"/>
  <c r="AG4708" l="1"/>
  <c r="S4709"/>
  <c r="R4710" s="1"/>
  <c r="AJ4707"/>
  <c r="AI4707" s="1"/>
  <c r="V4708"/>
  <c r="X4708" s="1"/>
  <c r="Z4708" s="1"/>
  <c r="U4708"/>
  <c r="W4708" s="1"/>
  <c r="Y4708" s="1"/>
  <c r="AB4708" l="1"/>
  <c r="AD4708" s="1"/>
  <c r="AA4708"/>
  <c r="AC4708" s="1"/>
  <c r="AF4708" l="1"/>
  <c r="AE4708"/>
  <c r="AH4708" l="1"/>
  <c r="T4709"/>
  <c r="AG4709" l="1"/>
  <c r="S4710"/>
  <c r="R4711" s="1"/>
  <c r="V4709"/>
  <c r="X4709" s="1"/>
  <c r="Z4709" s="1"/>
  <c r="U4709"/>
  <c r="W4709" s="1"/>
  <c r="Y4709" s="1"/>
  <c r="AJ4708"/>
  <c r="AI4708" s="1"/>
  <c r="AA4709" l="1"/>
  <c r="AC4709" s="1"/>
  <c r="AB4709"/>
  <c r="AD4709" s="1"/>
  <c r="AF4709" l="1"/>
  <c r="AE4709"/>
  <c r="AH4709" l="1"/>
  <c r="T4710"/>
  <c r="AG4710" l="1"/>
  <c r="S4711"/>
  <c r="R4712" s="1"/>
  <c r="U4710"/>
  <c r="W4710" s="1"/>
  <c r="AA4710" s="1"/>
  <c r="V4710"/>
  <c r="X4710" s="1"/>
  <c r="Z4710" s="1"/>
  <c r="AJ4709"/>
  <c r="AI4709" s="1"/>
  <c r="AB4710" l="1"/>
  <c r="AD4710" s="1"/>
  <c r="Y4710"/>
  <c r="AC4710" s="1"/>
  <c r="AF4710" l="1"/>
  <c r="AE4710"/>
  <c r="AH4710" l="1"/>
  <c r="T4711"/>
  <c r="AG4711" l="1"/>
  <c r="S4712"/>
  <c r="R4713" s="1"/>
  <c r="V4711"/>
  <c r="X4711" s="1"/>
  <c r="Z4711" s="1"/>
  <c r="U4711"/>
  <c r="W4711" s="1"/>
  <c r="Y4711" s="1"/>
  <c r="AJ4710"/>
  <c r="AI4710" s="1"/>
  <c r="AA4711" l="1"/>
  <c r="AC4711" s="1"/>
  <c r="AB4711"/>
  <c r="AD4711" s="1"/>
  <c r="AE4711" l="1"/>
  <c r="AF4711"/>
  <c r="AH4711" l="1"/>
  <c r="T4712"/>
  <c r="AG4712" l="1"/>
  <c r="S4713"/>
  <c r="R4714" s="1"/>
  <c r="AJ4711"/>
  <c r="AI4711" s="1"/>
  <c r="V4712"/>
  <c r="X4712" s="1"/>
  <c r="Z4712" s="1"/>
  <c r="U4712"/>
  <c r="W4712" s="1"/>
  <c r="Y4712" s="1"/>
  <c r="AB4712" l="1"/>
  <c r="AD4712" s="1"/>
  <c r="AA4712"/>
  <c r="AC4712" s="1"/>
  <c r="AF4712" l="1"/>
  <c r="AE4712"/>
  <c r="AH4712" s="1"/>
  <c r="AJ4712" s="1"/>
  <c r="T4713"/>
  <c r="AI4712" l="1"/>
  <c r="AG4713"/>
  <c r="S4714"/>
  <c r="R4715" s="1"/>
  <c r="V4713"/>
  <c r="X4713" s="1"/>
  <c r="Z4713" s="1"/>
  <c r="U4713"/>
  <c r="W4713" s="1"/>
  <c r="Y4713" s="1"/>
  <c r="AB4713" l="1"/>
  <c r="AD4713" s="1"/>
  <c r="AA4713"/>
  <c r="AC4713" s="1"/>
  <c r="AE4713" l="1"/>
  <c r="AF4713"/>
  <c r="AH4713" l="1"/>
  <c r="T4714"/>
  <c r="AG4714" l="1"/>
  <c r="S4715"/>
  <c r="R4716" s="1"/>
  <c r="AJ4713"/>
  <c r="AI4713" s="1"/>
  <c r="V4714"/>
  <c r="X4714" s="1"/>
  <c r="Z4714" s="1"/>
  <c r="U4714"/>
  <c r="W4714" s="1"/>
  <c r="Y4714" s="1"/>
  <c r="AB4714" l="1"/>
  <c r="AD4714" s="1"/>
  <c r="AA4714"/>
  <c r="AC4714" s="1"/>
  <c r="AE4714" l="1"/>
  <c r="AF4714"/>
  <c r="AH4714" l="1"/>
  <c r="T4715"/>
  <c r="AG4715" l="1"/>
  <c r="S4716"/>
  <c r="R4717" s="1"/>
  <c r="V4715"/>
  <c r="X4715" s="1"/>
  <c r="Z4715" s="1"/>
  <c r="U4715"/>
  <c r="W4715" s="1"/>
  <c r="Y4715" s="1"/>
  <c r="AJ4714"/>
  <c r="AI4714" s="1"/>
  <c r="AA4715" l="1"/>
  <c r="AC4715" s="1"/>
  <c r="AB4715"/>
  <c r="AD4715" s="1"/>
  <c r="AF4715" l="1"/>
  <c r="AE4715"/>
  <c r="AH4715" s="1"/>
  <c r="AJ4715" l="1"/>
  <c r="AI4715" s="1"/>
  <c r="T4716"/>
  <c r="AG4716" l="1"/>
  <c r="S4717"/>
  <c r="R4718" s="1"/>
  <c r="U4716"/>
  <c r="W4716" s="1"/>
  <c r="Y4716" s="1"/>
  <c r="V4716"/>
  <c r="X4716" s="1"/>
  <c r="Z4716" s="1"/>
  <c r="AB4716" l="1"/>
  <c r="AD4716" s="1"/>
  <c r="AA4716"/>
  <c r="AC4716" s="1"/>
  <c r="AE4716" l="1"/>
  <c r="AH4716" s="1"/>
  <c r="AJ4716" s="1"/>
  <c r="AI4716" s="1"/>
  <c r="T4717"/>
  <c r="AF4716"/>
  <c r="AG4717" l="1"/>
  <c r="S4718"/>
  <c r="R4719" s="1"/>
  <c r="U4717"/>
  <c r="W4717" s="1"/>
  <c r="Y4717" s="1"/>
  <c r="V4717"/>
  <c r="X4717" s="1"/>
  <c r="Z4717" s="1"/>
  <c r="AA4717" l="1"/>
  <c r="AC4717" s="1"/>
  <c r="AB4717"/>
  <c r="AD4717" s="1"/>
  <c r="AF4717" l="1"/>
  <c r="AE4717"/>
  <c r="T4718" s="1"/>
  <c r="AG4718" l="1"/>
  <c r="S4719"/>
  <c r="R4720" s="1"/>
  <c r="AH4717"/>
  <c r="U4718"/>
  <c r="W4718" s="1"/>
  <c r="Y4718" s="1"/>
  <c r="V4718"/>
  <c r="X4718" s="1"/>
  <c r="Z4718" s="1"/>
  <c r="AB4718" l="1"/>
  <c r="AD4718" s="1"/>
  <c r="AA4718"/>
  <c r="AC4718" s="1"/>
  <c r="AJ4717"/>
  <c r="AI4717" s="1"/>
  <c r="AF4718" l="1"/>
  <c r="AE4718"/>
  <c r="AH4718" s="1"/>
  <c r="AJ4718" l="1"/>
  <c r="AI4718" s="1"/>
  <c r="T4719"/>
  <c r="AG4719" l="1"/>
  <c r="S4720"/>
  <c r="R4721" s="1"/>
  <c r="V4719"/>
  <c r="X4719" s="1"/>
  <c r="Z4719" s="1"/>
  <c r="U4719"/>
  <c r="W4719" s="1"/>
  <c r="Y4719" s="1"/>
  <c r="AB4719" l="1"/>
  <c r="AD4719" s="1"/>
  <c r="AA4719"/>
  <c r="AC4719" s="1"/>
  <c r="AE4719" l="1"/>
  <c r="AF4719"/>
  <c r="AH4719"/>
  <c r="T4720"/>
  <c r="AG4720" l="1"/>
  <c r="S4721"/>
  <c r="R4722" s="1"/>
  <c r="V4720"/>
  <c r="X4720" s="1"/>
  <c r="Z4720" s="1"/>
  <c r="U4720"/>
  <c r="W4720" s="1"/>
  <c r="Y4720" s="1"/>
  <c r="AJ4719"/>
  <c r="AI4719" s="1"/>
  <c r="AB4720" l="1"/>
  <c r="AD4720" s="1"/>
  <c r="AA4720"/>
  <c r="AC4720" s="1"/>
  <c r="AE4720" l="1"/>
  <c r="AF4720"/>
  <c r="AH4720" l="1"/>
  <c r="T4721"/>
  <c r="AG4721" l="1"/>
  <c r="S4722"/>
  <c r="R4723" s="1"/>
  <c r="U4721"/>
  <c r="W4721" s="1"/>
  <c r="Y4721" s="1"/>
  <c r="V4721"/>
  <c r="X4721" s="1"/>
  <c r="Z4721" s="1"/>
  <c r="AJ4720"/>
  <c r="AI4720" s="1"/>
  <c r="AB4721" l="1"/>
  <c r="AD4721" s="1"/>
  <c r="AA4721"/>
  <c r="AC4721" s="1"/>
  <c r="AF4721" l="1"/>
  <c r="AE4721"/>
  <c r="AH4721" l="1"/>
  <c r="T4722"/>
  <c r="AG4722" l="1"/>
  <c r="S4723"/>
  <c r="R4724" s="1"/>
  <c r="AJ4721"/>
  <c r="AI4721" s="1"/>
  <c r="V4722"/>
  <c r="X4722" s="1"/>
  <c r="Z4722" s="1"/>
  <c r="U4722"/>
  <c r="W4722" s="1"/>
  <c r="Y4722" s="1"/>
  <c r="AB4722" l="1"/>
  <c r="AD4722" s="1"/>
  <c r="AA4722"/>
  <c r="AC4722" s="1"/>
  <c r="AF4722" l="1"/>
  <c r="AE4722"/>
  <c r="AH4722" l="1"/>
  <c r="T4723"/>
  <c r="AG4723" l="1"/>
  <c r="S4724"/>
  <c r="R4725" s="1"/>
  <c r="AJ4722"/>
  <c r="AI4722" s="1"/>
  <c r="V4723"/>
  <c r="X4723" s="1"/>
  <c r="AB4723" s="1"/>
  <c r="U4723"/>
  <c r="W4723" s="1"/>
  <c r="Y4723" s="1"/>
  <c r="AA4723" l="1"/>
  <c r="AC4723" s="1"/>
  <c r="Z4723"/>
  <c r="AD4723" s="1"/>
  <c r="AE4723" l="1"/>
  <c r="T4724" s="1"/>
  <c r="AF4723"/>
  <c r="AG4724" l="1"/>
  <c r="S4725"/>
  <c r="R4726" s="1"/>
  <c r="AH4723"/>
  <c r="U4724"/>
  <c r="W4724" s="1"/>
  <c r="Y4724" s="1"/>
  <c r="V4724"/>
  <c r="X4724" s="1"/>
  <c r="Z4724" s="1"/>
  <c r="AB4724" l="1"/>
  <c r="AD4724" s="1"/>
  <c r="AA4724"/>
  <c r="AC4724" s="1"/>
  <c r="AJ4723"/>
  <c r="AI4723" s="1"/>
  <c r="AF4724" l="1"/>
  <c r="AE4724"/>
  <c r="AH4724" l="1"/>
  <c r="T4725"/>
  <c r="AG4725" l="1"/>
  <c r="S4726"/>
  <c r="R4727" s="1"/>
  <c r="AJ4724"/>
  <c r="AI4724" s="1"/>
  <c r="U4725"/>
  <c r="W4725" s="1"/>
  <c r="Y4725" s="1"/>
  <c r="V4725"/>
  <c r="X4725" s="1"/>
  <c r="Z4725" s="1"/>
  <c r="AB4725" l="1"/>
  <c r="AD4725" s="1"/>
  <c r="AA4725"/>
  <c r="AC4725" s="1"/>
  <c r="AE4725" l="1"/>
  <c r="AH4725" s="1"/>
  <c r="AJ4725" s="1"/>
  <c r="AF4725"/>
  <c r="T4726"/>
  <c r="AI4725" l="1"/>
  <c r="AG4726"/>
  <c r="S4727"/>
  <c r="R4728" s="1"/>
  <c r="V4726"/>
  <c r="X4726" s="1"/>
  <c r="Z4726" s="1"/>
  <c r="U4726"/>
  <c r="W4726" s="1"/>
  <c r="Y4726" s="1"/>
  <c r="AB4726" l="1"/>
  <c r="AD4726" s="1"/>
  <c r="AA4726"/>
  <c r="AC4726" s="1"/>
  <c r="AE4726" l="1"/>
  <c r="AH4726"/>
  <c r="T4727"/>
  <c r="AF4726"/>
  <c r="AG4727" l="1"/>
  <c r="S4728"/>
  <c r="R4729" s="1"/>
  <c r="U4727"/>
  <c r="W4727" s="1"/>
  <c r="Y4727" s="1"/>
  <c r="V4727"/>
  <c r="X4727" s="1"/>
  <c r="Z4727" s="1"/>
  <c r="AJ4726"/>
  <c r="AI4726" s="1"/>
  <c r="AB4727" l="1"/>
  <c r="AD4727" s="1"/>
  <c r="AA4727"/>
  <c r="AC4727" s="1"/>
  <c r="AF4727" l="1"/>
  <c r="AE4727"/>
  <c r="AH4727" s="1"/>
  <c r="AJ4727" s="1"/>
  <c r="AI4727" s="1"/>
  <c r="T4728"/>
  <c r="AG4728" l="1"/>
  <c r="S4729"/>
  <c r="R4730" s="1"/>
  <c r="V4728"/>
  <c r="X4728" s="1"/>
  <c r="Z4728" s="1"/>
  <c r="U4728"/>
  <c r="W4728" s="1"/>
  <c r="Y4728" s="1"/>
  <c r="AB4728" l="1"/>
  <c r="AD4728" s="1"/>
  <c r="AA4728"/>
  <c r="AC4728" s="1"/>
  <c r="AE4728" l="1"/>
  <c r="AF4728"/>
  <c r="AH4728" l="1"/>
  <c r="T4729"/>
  <c r="AG4729" l="1"/>
  <c r="S4730"/>
  <c r="R4731" s="1"/>
  <c r="AJ4728"/>
  <c r="AI4728" s="1"/>
  <c r="U4729"/>
  <c r="W4729" s="1"/>
  <c r="Y4729" s="1"/>
  <c r="V4729"/>
  <c r="X4729" s="1"/>
  <c r="Z4729" s="1"/>
  <c r="AB4729" l="1"/>
  <c r="AD4729" s="1"/>
  <c r="AA4729"/>
  <c r="AC4729" s="1"/>
  <c r="AE4729" l="1"/>
  <c r="AH4729" s="1"/>
  <c r="AJ4729" s="1"/>
  <c r="AF4729"/>
  <c r="T4730"/>
  <c r="AI4729" l="1"/>
  <c r="AG4730"/>
  <c r="S4731"/>
  <c r="R4732" s="1"/>
  <c r="U4730"/>
  <c r="W4730" s="1"/>
  <c r="Y4730" s="1"/>
  <c r="V4730"/>
  <c r="X4730" s="1"/>
  <c r="Z4730" s="1"/>
  <c r="AB4730" l="1"/>
  <c r="AD4730" s="1"/>
  <c r="AA4730"/>
  <c r="AC4730" s="1"/>
  <c r="AF4730" l="1"/>
  <c r="AE4730"/>
  <c r="AH4730" l="1"/>
  <c r="T4731"/>
  <c r="AG4731" l="1"/>
  <c r="S4732"/>
  <c r="R4733" s="1"/>
  <c r="AJ4730"/>
  <c r="AI4730" s="1"/>
  <c r="U4731"/>
  <c r="W4731" s="1"/>
  <c r="Y4731" s="1"/>
  <c r="V4731"/>
  <c r="X4731" s="1"/>
  <c r="Z4731" s="1"/>
  <c r="AA4731" l="1"/>
  <c r="AC4731" s="1"/>
  <c r="AB4731"/>
  <c r="AD4731" s="1"/>
  <c r="AE4731" l="1"/>
  <c r="AF4731"/>
  <c r="AH4731" l="1"/>
  <c r="T4732"/>
  <c r="AG4732" l="1"/>
  <c r="S4733"/>
  <c r="R4734" s="1"/>
  <c r="AJ4731"/>
  <c r="AI4731" s="1"/>
  <c r="U4732"/>
  <c r="W4732" s="1"/>
  <c r="Y4732" s="1"/>
  <c r="V4732"/>
  <c r="X4732" s="1"/>
  <c r="Z4732" s="1"/>
  <c r="AB4732" l="1"/>
  <c r="AD4732" s="1"/>
  <c r="AA4732"/>
  <c r="AC4732" s="1"/>
  <c r="AF4732" l="1"/>
  <c r="AE4732"/>
  <c r="AH4732" l="1"/>
  <c r="T4733"/>
  <c r="AG4733" l="1"/>
  <c r="S4734"/>
  <c r="R4735" s="1"/>
  <c r="AI4732"/>
  <c r="AJ4732"/>
  <c r="V4733"/>
  <c r="X4733" s="1"/>
  <c r="Z4733" s="1"/>
  <c r="U4733"/>
  <c r="W4733" s="1"/>
  <c r="Y4733" s="1"/>
  <c r="AB4733" l="1"/>
  <c r="AD4733" s="1"/>
  <c r="AA4733"/>
  <c r="AC4733" s="1"/>
  <c r="AE4733" l="1"/>
  <c r="AF4733"/>
  <c r="AH4733" l="1"/>
  <c r="T4734"/>
  <c r="AG4734" l="1"/>
  <c r="S4735"/>
  <c r="R4736" s="1"/>
  <c r="U4734"/>
  <c r="W4734" s="1"/>
  <c r="Y4734" s="1"/>
  <c r="V4734"/>
  <c r="X4734" s="1"/>
  <c r="Z4734" s="1"/>
  <c r="AJ4733"/>
  <c r="AI4733" s="1"/>
  <c r="AB4734" l="1"/>
  <c r="AD4734" s="1"/>
  <c r="AA4734"/>
  <c r="AC4734" s="1"/>
  <c r="AE4734" l="1"/>
  <c r="AF4734"/>
  <c r="AH4734" l="1"/>
  <c r="T4735"/>
  <c r="AG4735" l="1"/>
  <c r="S4736"/>
  <c r="R4737" s="1"/>
  <c r="AJ4734"/>
  <c r="AI4734" s="1"/>
  <c r="V4735"/>
  <c r="X4735" s="1"/>
  <c r="Z4735" s="1"/>
  <c r="U4735"/>
  <c r="W4735" s="1"/>
  <c r="Y4735" s="1"/>
  <c r="AB4735" l="1"/>
  <c r="AD4735" s="1"/>
  <c r="AA4735"/>
  <c r="AC4735" s="1"/>
  <c r="AF4735" l="1"/>
  <c r="AE4735"/>
  <c r="AH4735" l="1"/>
  <c r="T4736"/>
  <c r="AG4736" l="1"/>
  <c r="S4737"/>
  <c r="R4738" s="1"/>
  <c r="V4736"/>
  <c r="X4736" s="1"/>
  <c r="Z4736" s="1"/>
  <c r="U4736"/>
  <c r="W4736" s="1"/>
  <c r="Y4736" s="1"/>
  <c r="AJ4735"/>
  <c r="AI4735" s="1"/>
  <c r="AB4736" l="1"/>
  <c r="AD4736" s="1"/>
  <c r="AA4736"/>
  <c r="AC4736" s="1"/>
  <c r="AF4736" l="1"/>
  <c r="AE4736"/>
  <c r="AH4736" l="1"/>
  <c r="T4737"/>
  <c r="AG4737" l="1"/>
  <c r="S4738"/>
  <c r="R4739" s="1"/>
  <c r="U4737"/>
  <c r="W4737" s="1"/>
  <c r="Y4737" s="1"/>
  <c r="V4737"/>
  <c r="X4737" s="1"/>
  <c r="Z4737" s="1"/>
  <c r="AJ4736"/>
  <c r="AI4736" s="1"/>
  <c r="AB4737" l="1"/>
  <c r="AD4737" s="1"/>
  <c r="AA4737"/>
  <c r="AC4737" s="1"/>
  <c r="AE4737" l="1"/>
  <c r="AF4737"/>
  <c r="AH4737" l="1"/>
  <c r="T4738"/>
  <c r="AG4738" l="1"/>
  <c r="S4739"/>
  <c r="R4740" s="1"/>
  <c r="AJ4737"/>
  <c r="AI4737" s="1"/>
  <c r="V4738"/>
  <c r="X4738" s="1"/>
  <c r="Z4738" s="1"/>
  <c r="U4738"/>
  <c r="W4738" s="1"/>
  <c r="Y4738" s="1"/>
  <c r="AB4738" l="1"/>
  <c r="AD4738" s="1"/>
  <c r="AA4738"/>
  <c r="AC4738" s="1"/>
  <c r="AE4738" l="1"/>
  <c r="AF4738"/>
  <c r="AH4738" l="1"/>
  <c r="T4739"/>
  <c r="AG4739" l="1"/>
  <c r="S4740"/>
  <c r="R4741" s="1"/>
  <c r="AJ4738"/>
  <c r="AI4738" s="1"/>
  <c r="U4739"/>
  <c r="W4739" s="1"/>
  <c r="Y4739" s="1"/>
  <c r="V4739"/>
  <c r="X4739" s="1"/>
  <c r="Z4739" s="1"/>
  <c r="AB4739" l="1"/>
  <c r="AD4739" s="1"/>
  <c r="AA4739"/>
  <c r="AC4739" s="1"/>
  <c r="AE4739" l="1"/>
  <c r="AF4739"/>
  <c r="AH4739" l="1"/>
  <c r="T4740"/>
  <c r="AG4740" l="1"/>
  <c r="S4741"/>
  <c r="R4742" s="1"/>
  <c r="U4740"/>
  <c r="W4740" s="1"/>
  <c r="Y4740" s="1"/>
  <c r="V4740"/>
  <c r="X4740" s="1"/>
  <c r="Z4740" s="1"/>
  <c r="AJ4739"/>
  <c r="AI4739" s="1"/>
  <c r="AA4740" l="1"/>
  <c r="AC4740" s="1"/>
  <c r="AB4740"/>
  <c r="AD4740" s="1"/>
  <c r="AF4740" l="1"/>
  <c r="AE4740"/>
  <c r="AH4740" s="1"/>
  <c r="AJ4740" l="1"/>
  <c r="AI4740" s="1"/>
  <c r="T4741"/>
  <c r="AG4741" l="1"/>
  <c r="S4742"/>
  <c r="R4743" s="1"/>
  <c r="U4741"/>
  <c r="W4741" s="1"/>
  <c r="Y4741" s="1"/>
  <c r="V4741"/>
  <c r="X4741" s="1"/>
  <c r="Z4741" s="1"/>
  <c r="AB4741" l="1"/>
  <c r="AD4741" s="1"/>
  <c r="AA4741"/>
  <c r="AC4741" s="1"/>
  <c r="T4742"/>
  <c r="AG4742" s="1"/>
  <c r="AE4741" l="1"/>
  <c r="AH4741" s="1"/>
  <c r="AJ4741" s="1"/>
  <c r="AF4741"/>
  <c r="S4743"/>
  <c r="R4744" s="1"/>
  <c r="U4742"/>
  <c r="W4742" s="1"/>
  <c r="Y4742" s="1"/>
  <c r="V4742"/>
  <c r="X4742" s="1"/>
  <c r="Z4742" s="1"/>
  <c r="AI4741" l="1"/>
  <c r="AA4742"/>
  <c r="AC4742" s="1"/>
  <c r="AB4742"/>
  <c r="AD4742" s="1"/>
  <c r="AE4742" l="1"/>
  <c r="AF4742"/>
  <c r="AH4742" l="1"/>
  <c r="T4743"/>
  <c r="AG4743" l="1"/>
  <c r="S4744"/>
  <c r="R4745" s="1"/>
  <c r="AJ4742"/>
  <c r="AI4742" s="1"/>
  <c r="V4743"/>
  <c r="X4743" s="1"/>
  <c r="Z4743" s="1"/>
  <c r="U4743"/>
  <c r="W4743" s="1"/>
  <c r="Y4743" s="1"/>
  <c r="AB4743" l="1"/>
  <c r="AD4743" s="1"/>
  <c r="AA4743"/>
  <c r="AC4743" s="1"/>
  <c r="AF4743" l="1"/>
  <c r="AE4743"/>
  <c r="AH4743" s="1"/>
  <c r="AJ4743" s="1"/>
  <c r="AI4743" s="1"/>
  <c r="T4744"/>
  <c r="AG4744" l="1"/>
  <c r="S4745"/>
  <c r="R4746" s="1"/>
  <c r="V4744"/>
  <c r="X4744" s="1"/>
  <c r="Z4744" s="1"/>
  <c r="U4744"/>
  <c r="W4744" s="1"/>
  <c r="Y4744" s="1"/>
  <c r="AB4744" l="1"/>
  <c r="AD4744" s="1"/>
  <c r="AA4744"/>
  <c r="AC4744" s="1"/>
  <c r="AE4744" l="1"/>
  <c r="AF4744"/>
  <c r="AH4744"/>
  <c r="T4745"/>
  <c r="AG4745" l="1"/>
  <c r="S4746"/>
  <c r="R4747" s="1"/>
  <c r="U4745"/>
  <c r="W4745" s="1"/>
  <c r="Y4745" s="1"/>
  <c r="V4745"/>
  <c r="X4745" s="1"/>
  <c r="Z4745" s="1"/>
  <c r="AJ4744"/>
  <c r="AI4744" s="1"/>
  <c r="AB4745" l="1"/>
  <c r="AD4745" s="1"/>
  <c r="AA4745"/>
  <c r="AC4745" s="1"/>
  <c r="AE4745" l="1"/>
  <c r="AH4745" s="1"/>
  <c r="AJ4745" s="1"/>
  <c r="AF4745"/>
  <c r="T4746"/>
  <c r="AI4745" l="1"/>
  <c r="AG4746"/>
  <c r="S4747"/>
  <c r="R4748" s="1"/>
  <c r="V4746"/>
  <c r="X4746" s="1"/>
  <c r="Z4746" s="1"/>
  <c r="U4746"/>
  <c r="W4746" s="1"/>
  <c r="Y4746" s="1"/>
  <c r="AB4746" l="1"/>
  <c r="AD4746" s="1"/>
  <c r="AA4746"/>
  <c r="AC4746" s="1"/>
  <c r="AF4746" l="1"/>
  <c r="AE4746"/>
  <c r="AH4746" l="1"/>
  <c r="T4747"/>
  <c r="AG4747" l="1"/>
  <c r="S4748"/>
  <c r="R4749" s="1"/>
  <c r="V4747"/>
  <c r="X4747" s="1"/>
  <c r="Z4747" s="1"/>
  <c r="U4747"/>
  <c r="W4747" s="1"/>
  <c r="Y4747" s="1"/>
  <c r="AJ4746"/>
  <c r="AI4746" s="1"/>
  <c r="AA4747" l="1"/>
  <c r="AC4747" s="1"/>
  <c r="AB4747"/>
  <c r="AD4747" s="1"/>
  <c r="AE4747" l="1"/>
  <c r="AF4747"/>
  <c r="AH4747" l="1"/>
  <c r="T4748"/>
  <c r="AG4748" l="1"/>
  <c r="S4749"/>
  <c r="R4750" s="1"/>
  <c r="AJ4747"/>
  <c r="AI4747" s="1"/>
  <c r="V4748"/>
  <c r="X4748" s="1"/>
  <c r="Z4748" s="1"/>
  <c r="U4748"/>
  <c r="W4748" s="1"/>
  <c r="Y4748" s="1"/>
  <c r="AB4748" l="1"/>
  <c r="AD4748" s="1"/>
  <c r="AA4748"/>
  <c r="AC4748" s="1"/>
  <c r="AF4748" l="1"/>
  <c r="AE4748"/>
  <c r="AH4748" l="1"/>
  <c r="T4749"/>
  <c r="AG4749" l="1"/>
  <c r="S4750"/>
  <c r="R4751" s="1"/>
  <c r="U4749"/>
  <c r="W4749" s="1"/>
  <c r="Y4749" s="1"/>
  <c r="V4749"/>
  <c r="X4749" s="1"/>
  <c r="Z4749" s="1"/>
  <c r="AJ4748"/>
  <c r="AI4748" s="1"/>
  <c r="AA4749" l="1"/>
  <c r="AC4749" s="1"/>
  <c r="AB4749"/>
  <c r="AD4749" s="1"/>
  <c r="AE4749" l="1"/>
  <c r="AH4749" s="1"/>
  <c r="AJ4749" s="1"/>
  <c r="T4750"/>
  <c r="AF4749"/>
  <c r="AI4749" l="1"/>
  <c r="AG4750"/>
  <c r="S4751"/>
  <c r="R4752" s="1"/>
  <c r="V4750"/>
  <c r="X4750" s="1"/>
  <c r="Z4750" s="1"/>
  <c r="U4750"/>
  <c r="W4750" s="1"/>
  <c r="Y4750" s="1"/>
  <c r="AB4750" l="1"/>
  <c r="AD4750" s="1"/>
  <c r="AA4750"/>
  <c r="AC4750" s="1"/>
  <c r="AE4750" l="1"/>
  <c r="AF4750"/>
  <c r="AH4750" l="1"/>
  <c r="T4751"/>
  <c r="AG4751" l="1"/>
  <c r="S4752"/>
  <c r="R4753" s="1"/>
  <c r="AJ4750"/>
  <c r="AI4750" s="1"/>
  <c r="U4751"/>
  <c r="W4751" s="1"/>
  <c r="Y4751" s="1"/>
  <c r="V4751"/>
  <c r="X4751" s="1"/>
  <c r="Z4751" s="1"/>
  <c r="AB4751" l="1"/>
  <c r="AD4751" s="1"/>
  <c r="AA4751"/>
  <c r="AC4751" s="1"/>
  <c r="AF4751" l="1"/>
  <c r="AE4751"/>
  <c r="AH4751" s="1"/>
  <c r="AJ4751" s="1"/>
  <c r="AI4751" s="1"/>
  <c r="T4752"/>
  <c r="AG4752" l="1"/>
  <c r="S4753"/>
  <c r="R4754" s="1"/>
  <c r="V4752"/>
  <c r="X4752" s="1"/>
  <c r="Z4752" s="1"/>
  <c r="U4752"/>
  <c r="W4752" s="1"/>
  <c r="Y4752" s="1"/>
  <c r="AB4752" l="1"/>
  <c r="AD4752" s="1"/>
  <c r="AA4752"/>
  <c r="AC4752" s="1"/>
  <c r="AF4752" l="1"/>
  <c r="AE4752"/>
  <c r="AH4752" s="1"/>
  <c r="AJ4752" l="1"/>
  <c r="AI4752" s="1"/>
  <c r="T4753"/>
  <c r="AG4753" l="1"/>
  <c r="S4754"/>
  <c r="R4755" s="1"/>
  <c r="V4753"/>
  <c r="X4753" s="1"/>
  <c r="Z4753" s="1"/>
  <c r="U4753"/>
  <c r="W4753" s="1"/>
  <c r="Y4753" s="1"/>
  <c r="AB4753" l="1"/>
  <c r="AD4753" s="1"/>
  <c r="AA4753"/>
  <c r="AC4753" s="1"/>
  <c r="AE4753" l="1"/>
  <c r="AF4753"/>
  <c r="AH4753"/>
  <c r="T4754"/>
  <c r="AG4754" l="1"/>
  <c r="S4755"/>
  <c r="R4756" s="1"/>
  <c r="V4754"/>
  <c r="X4754" s="1"/>
  <c r="Z4754" s="1"/>
  <c r="U4754"/>
  <c r="W4754" s="1"/>
  <c r="Y4754" s="1"/>
  <c r="AJ4753"/>
  <c r="AI4753" s="1"/>
  <c r="AB4754" l="1"/>
  <c r="AD4754" s="1"/>
  <c r="AA4754"/>
  <c r="AC4754" s="1"/>
  <c r="AF4754" s="1"/>
  <c r="AE4754" l="1"/>
  <c r="AH4754" s="1"/>
  <c r="AJ4754" s="1"/>
  <c r="AI4754" s="1"/>
  <c r="T4755"/>
  <c r="AG4755" l="1"/>
  <c r="S4756"/>
  <c r="R4757" s="1"/>
  <c r="U4755"/>
  <c r="W4755" s="1"/>
  <c r="Y4755" s="1"/>
  <c r="V4755"/>
  <c r="X4755" s="1"/>
  <c r="Z4755" s="1"/>
  <c r="AB4755" l="1"/>
  <c r="AD4755" s="1"/>
  <c r="AA4755"/>
  <c r="AC4755" s="1"/>
  <c r="AF4755" l="1"/>
  <c r="AE4755"/>
  <c r="AH4755" l="1"/>
  <c r="T4756"/>
  <c r="AG4756" l="1"/>
  <c r="S4757"/>
  <c r="R4758" s="1"/>
  <c r="AI4755"/>
  <c r="AJ4755"/>
  <c r="V4756"/>
  <c r="X4756" s="1"/>
  <c r="Z4756" s="1"/>
  <c r="U4756"/>
  <c r="W4756" s="1"/>
  <c r="Y4756" s="1"/>
  <c r="AB4756" l="1"/>
  <c r="AD4756" s="1"/>
  <c r="AA4756"/>
  <c r="AC4756" s="1"/>
  <c r="AF4756" l="1"/>
  <c r="AE4756"/>
  <c r="AH4756" s="1"/>
  <c r="AJ4756" s="1"/>
  <c r="T4757"/>
  <c r="AI4756" l="1"/>
  <c r="AG4757"/>
  <c r="S4758"/>
  <c r="R4759" s="1"/>
  <c r="U4757"/>
  <c r="W4757" s="1"/>
  <c r="Y4757" s="1"/>
  <c r="V4757"/>
  <c r="X4757" s="1"/>
  <c r="Z4757" s="1"/>
  <c r="AB4757" l="1"/>
  <c r="AD4757" s="1"/>
  <c r="AA4757"/>
  <c r="AC4757" s="1"/>
  <c r="AE4757" l="1"/>
  <c r="AF4757"/>
  <c r="AH4757" l="1"/>
  <c r="T4758"/>
  <c r="AG4758" l="1"/>
  <c r="S4759"/>
  <c r="R4760" s="1"/>
  <c r="U4758"/>
  <c r="W4758" s="1"/>
  <c r="Y4758" s="1"/>
  <c r="V4758"/>
  <c r="X4758" s="1"/>
  <c r="Z4758" s="1"/>
  <c r="AJ4757"/>
  <c r="AI4757" s="1"/>
  <c r="AB4758" l="1"/>
  <c r="AD4758" s="1"/>
  <c r="AA4758"/>
  <c r="AC4758" s="1"/>
  <c r="AE4758" l="1"/>
  <c r="AF4758"/>
  <c r="AH4758" l="1"/>
  <c r="T4759"/>
  <c r="AG4759" l="1"/>
  <c r="S4760"/>
  <c r="R4761" s="1"/>
  <c r="AJ4758"/>
  <c r="AI4758" s="1"/>
  <c r="V4759"/>
  <c r="X4759" s="1"/>
  <c r="Z4759" s="1"/>
  <c r="U4759"/>
  <c r="W4759" s="1"/>
  <c r="Y4759" s="1"/>
  <c r="AB4759" l="1"/>
  <c r="AD4759" s="1"/>
  <c r="AA4759"/>
  <c r="AC4759" s="1"/>
  <c r="AE4759" l="1"/>
  <c r="AH4759" s="1"/>
  <c r="AJ4759" s="1"/>
  <c r="AF4759"/>
  <c r="T4760"/>
  <c r="AI4759" l="1"/>
  <c r="AG4760"/>
  <c r="S4761"/>
  <c r="R4762" s="1"/>
  <c r="V4760"/>
  <c r="X4760" s="1"/>
  <c r="Z4760" s="1"/>
  <c r="U4760"/>
  <c r="W4760" s="1"/>
  <c r="Y4760" s="1"/>
  <c r="AB4760" l="1"/>
  <c r="AD4760" s="1"/>
  <c r="AA4760"/>
  <c r="AC4760" s="1"/>
  <c r="AE4760" l="1"/>
  <c r="AH4760" s="1"/>
  <c r="AF4760"/>
  <c r="AJ4760" l="1"/>
  <c r="AI4760" s="1"/>
  <c r="T4761"/>
  <c r="AG4761" l="1"/>
  <c r="S4762"/>
  <c r="R4763" s="1"/>
  <c r="U4761"/>
  <c r="W4761" s="1"/>
  <c r="Y4761" s="1"/>
  <c r="V4761"/>
  <c r="X4761" s="1"/>
  <c r="Z4761" s="1"/>
  <c r="AB4761" l="1"/>
  <c r="AD4761" s="1"/>
  <c r="AA4761"/>
  <c r="AC4761" s="1"/>
  <c r="AF4761" l="1"/>
  <c r="AE4761"/>
  <c r="AH4761" s="1"/>
  <c r="AJ4761" s="1"/>
  <c r="AI4761" s="1"/>
  <c r="T4762"/>
  <c r="AG4762" l="1"/>
  <c r="S4763"/>
  <c r="R4764" s="1"/>
  <c r="V4762"/>
  <c r="X4762" s="1"/>
  <c r="Z4762" s="1"/>
  <c r="U4762"/>
  <c r="W4762" s="1"/>
  <c r="Y4762" s="1"/>
  <c r="AB4762" l="1"/>
  <c r="AD4762" s="1"/>
  <c r="AA4762"/>
  <c r="AC4762" s="1"/>
  <c r="AE4762" l="1"/>
  <c r="AH4762" s="1"/>
  <c r="AJ4762" s="1"/>
  <c r="AF4762"/>
  <c r="T4763"/>
  <c r="AG4763" l="1"/>
  <c r="S4764"/>
  <c r="R4765" s="1"/>
  <c r="U4763"/>
  <c r="W4763" s="1"/>
  <c r="Y4763" s="1"/>
  <c r="AI4762"/>
  <c r="V4763"/>
  <c r="X4763" s="1"/>
  <c r="Z4763" s="1"/>
  <c r="AB4763" l="1"/>
  <c r="AD4763" s="1"/>
  <c r="AA4763"/>
  <c r="AC4763" s="1"/>
  <c r="AF4763" l="1"/>
  <c r="AE4763"/>
  <c r="T4764" s="1"/>
  <c r="AG4764" l="1"/>
  <c r="S4765"/>
  <c r="R4766" s="1"/>
  <c r="AH4763"/>
  <c r="U4764"/>
  <c r="W4764" s="1"/>
  <c r="Y4764" s="1"/>
  <c r="V4764"/>
  <c r="X4764" s="1"/>
  <c r="Z4764" s="1"/>
  <c r="AA4764" l="1"/>
  <c r="AC4764" s="1"/>
  <c r="AB4764"/>
  <c r="AD4764" s="1"/>
  <c r="AJ4763"/>
  <c r="AI4763" s="1"/>
  <c r="AE4764" l="1"/>
  <c r="AH4764" s="1"/>
  <c r="AF4764"/>
  <c r="AJ4764" l="1"/>
  <c r="AI4764" s="1"/>
  <c r="T4765"/>
  <c r="AG4765" l="1"/>
  <c r="S4766"/>
  <c r="R4767" s="1"/>
  <c r="V4765"/>
  <c r="X4765" s="1"/>
  <c r="Z4765" s="1"/>
  <c r="U4765"/>
  <c r="W4765" s="1"/>
  <c r="Y4765" s="1"/>
  <c r="AB4765" l="1"/>
  <c r="AD4765" s="1"/>
  <c r="AA4765"/>
  <c r="AC4765" s="1"/>
  <c r="AF4765" l="1"/>
  <c r="AE4765"/>
  <c r="T4766" s="1"/>
  <c r="AG4766" l="1"/>
  <c r="S4767"/>
  <c r="R4768" s="1"/>
  <c r="AH4765"/>
  <c r="U4766"/>
  <c r="W4766" s="1"/>
  <c r="Y4766" s="1"/>
  <c r="V4766"/>
  <c r="X4766" s="1"/>
  <c r="Z4766" s="1"/>
  <c r="AB4766" l="1"/>
  <c r="AD4766" s="1"/>
  <c r="AA4766"/>
  <c r="AC4766" s="1"/>
  <c r="AJ4765"/>
  <c r="AI4765" s="1"/>
  <c r="AE4766" l="1"/>
  <c r="T4767" s="1"/>
  <c r="AF4766"/>
  <c r="AG4767" l="1"/>
  <c r="S4768"/>
  <c r="R4769" s="1"/>
  <c r="AH4766"/>
  <c r="U4767"/>
  <c r="W4767" s="1"/>
  <c r="Y4767" s="1"/>
  <c r="V4767"/>
  <c r="X4767" s="1"/>
  <c r="Z4767" s="1"/>
  <c r="AA4767" l="1"/>
  <c r="AC4767" s="1"/>
  <c r="AB4767"/>
  <c r="AD4767" s="1"/>
  <c r="AJ4766"/>
  <c r="H53" i="11" s="1"/>
  <c r="AF4767" i="10" l="1"/>
  <c r="AI4766"/>
  <c r="G53" i="11" s="1"/>
  <c r="AE4767" i="10"/>
  <c r="AH4767" l="1"/>
  <c r="T4768"/>
  <c r="AG4768" l="1"/>
  <c r="S4769"/>
  <c r="R4770" s="1"/>
  <c r="U4768"/>
  <c r="W4768" s="1"/>
  <c r="Y4768" s="1"/>
  <c r="V4768"/>
  <c r="X4768" s="1"/>
  <c r="Z4768" s="1"/>
  <c r="AJ4767"/>
  <c r="AI4767" s="1"/>
  <c r="AA4768" l="1"/>
  <c r="AC4768" s="1"/>
  <c r="AB4768"/>
  <c r="AD4768" s="1"/>
  <c r="AE4768" l="1"/>
  <c r="AF4768"/>
  <c r="AH4768" l="1"/>
  <c r="T4769"/>
  <c r="AG4769" l="1"/>
  <c r="S4770"/>
  <c r="R4771" s="1"/>
  <c r="AJ4768"/>
  <c r="AI4768" s="1"/>
  <c r="U4769"/>
  <c r="W4769" s="1"/>
  <c r="Y4769" s="1"/>
  <c r="V4769"/>
  <c r="X4769" s="1"/>
  <c r="Z4769" s="1"/>
  <c r="AA4769" l="1"/>
  <c r="AC4769" s="1"/>
  <c r="AB4769"/>
  <c r="AD4769" s="1"/>
  <c r="AF4769" l="1"/>
  <c r="AE4769"/>
  <c r="AH4769" s="1"/>
  <c r="AJ4769" s="1"/>
  <c r="T4770"/>
  <c r="AI4769" l="1"/>
  <c r="AG4770"/>
  <c r="S4771"/>
  <c r="R4772" s="1"/>
  <c r="V4770"/>
  <c r="X4770" s="1"/>
  <c r="Z4770" s="1"/>
  <c r="U4770"/>
  <c r="W4770" s="1"/>
  <c r="Y4770" s="1"/>
  <c r="AB4770" l="1"/>
  <c r="AD4770" s="1"/>
  <c r="AA4770"/>
  <c r="AC4770" s="1"/>
  <c r="AF4770" l="1"/>
  <c r="AE4770"/>
  <c r="AH4770" l="1"/>
  <c r="T4771"/>
  <c r="AG4771" l="1"/>
  <c r="S4772"/>
  <c r="R4773" s="1"/>
  <c r="AJ4770"/>
  <c r="AI4770" s="1"/>
  <c r="U4771"/>
  <c r="W4771" s="1"/>
  <c r="Y4771" s="1"/>
  <c r="V4771"/>
  <c r="X4771" s="1"/>
  <c r="Z4771" s="1"/>
  <c r="AA4771" l="1"/>
  <c r="AC4771" s="1"/>
  <c r="AB4771"/>
  <c r="AD4771" s="1"/>
  <c r="AE4771" l="1"/>
  <c r="AH4771" s="1"/>
  <c r="AJ4771" s="1"/>
  <c r="AF4771"/>
  <c r="T4772"/>
  <c r="AI4771" l="1"/>
  <c r="AG4772"/>
  <c r="S4773"/>
  <c r="R4774" s="1"/>
  <c r="U4772"/>
  <c r="W4772" s="1"/>
  <c r="Y4772" s="1"/>
  <c r="V4772"/>
  <c r="X4772" s="1"/>
  <c r="Z4772" s="1"/>
  <c r="AA4772" l="1"/>
  <c r="AC4772" s="1"/>
  <c r="AB4772"/>
  <c r="AD4772" s="1"/>
  <c r="AE4772" l="1"/>
  <c r="AF4772"/>
  <c r="AH4772" l="1"/>
  <c r="T4773"/>
  <c r="AG4773" l="1"/>
  <c r="S4774"/>
  <c r="R4775" s="1"/>
  <c r="U4773"/>
  <c r="W4773" s="1"/>
  <c r="Y4773" s="1"/>
  <c r="V4773"/>
  <c r="X4773" s="1"/>
  <c r="Z4773" s="1"/>
  <c r="AJ4772"/>
  <c r="AI4772" s="1"/>
  <c r="AB4773" l="1"/>
  <c r="AD4773" s="1"/>
  <c r="AA4773"/>
  <c r="AC4773" s="1"/>
  <c r="AF4773" l="1"/>
  <c r="AE4773"/>
  <c r="AH4773" l="1"/>
  <c r="T4774"/>
  <c r="AG4774" l="1"/>
  <c r="S4775"/>
  <c r="R4776" s="1"/>
  <c r="AJ4773"/>
  <c r="AI4773" s="1"/>
  <c r="V4774"/>
  <c r="X4774" s="1"/>
  <c r="Z4774" s="1"/>
  <c r="U4774"/>
  <c r="W4774" s="1"/>
  <c r="Y4774" s="1"/>
  <c r="AB4774" l="1"/>
  <c r="AD4774" s="1"/>
  <c r="AA4774"/>
  <c r="AC4774" s="1"/>
  <c r="AE4774" l="1"/>
  <c r="AF4774"/>
  <c r="AH4774" l="1"/>
  <c r="T4775"/>
  <c r="AG4775" l="1"/>
  <c r="S4776"/>
  <c r="R4777" s="1"/>
  <c r="AJ4774"/>
  <c r="AI4774" s="1"/>
  <c r="U4775"/>
  <c r="W4775" s="1"/>
  <c r="Y4775" s="1"/>
  <c r="V4775"/>
  <c r="X4775" s="1"/>
  <c r="Z4775" s="1"/>
  <c r="AB4775" l="1"/>
  <c r="AD4775" s="1"/>
  <c r="AA4775"/>
  <c r="AC4775" s="1"/>
  <c r="AE4775" l="1"/>
  <c r="AH4775" s="1"/>
  <c r="AJ4775" s="1"/>
  <c r="AF4775"/>
  <c r="T4776"/>
  <c r="AI4775" l="1"/>
  <c r="AG4776"/>
  <c r="S4777"/>
  <c r="R4778" s="1"/>
  <c r="V4776"/>
  <c r="X4776" s="1"/>
  <c r="Z4776" s="1"/>
  <c r="U4776"/>
  <c r="W4776" s="1"/>
  <c r="Y4776" s="1"/>
  <c r="AB4776" l="1"/>
  <c r="AD4776" s="1"/>
  <c r="AA4776"/>
  <c r="AC4776" s="1"/>
  <c r="AF4776" l="1"/>
  <c r="AE4776"/>
  <c r="AH4776" l="1"/>
  <c r="T4777"/>
  <c r="AG4777" l="1"/>
  <c r="S4778"/>
  <c r="R4779" s="1"/>
  <c r="V4777"/>
  <c r="X4777" s="1"/>
  <c r="Z4777" s="1"/>
  <c r="U4777"/>
  <c r="W4777" s="1"/>
  <c r="AA4777" s="1"/>
  <c r="AJ4776"/>
  <c r="AI4776" s="1"/>
  <c r="AB4777" l="1"/>
  <c r="AD4777" s="1"/>
  <c r="Y4777"/>
  <c r="AC4777" s="1"/>
  <c r="AF4777" l="1"/>
  <c r="AE4777"/>
  <c r="AH4777" l="1"/>
  <c r="T4778"/>
  <c r="AG4778" l="1"/>
  <c r="S4779"/>
  <c r="R4780" s="1"/>
  <c r="AJ4777"/>
  <c r="AI4777" s="1"/>
  <c r="U4778"/>
  <c r="W4778" s="1"/>
  <c r="Y4778" s="1"/>
  <c r="V4778"/>
  <c r="X4778" s="1"/>
  <c r="Z4778" s="1"/>
  <c r="AA4778" l="1"/>
  <c r="AC4778" s="1"/>
  <c r="AB4778"/>
  <c r="AD4778" s="1"/>
  <c r="AF4778" l="1"/>
  <c r="AE4778"/>
  <c r="AH4778" l="1"/>
  <c r="T4779"/>
  <c r="AG4779" l="1"/>
  <c r="S4780"/>
  <c r="R4781" s="1"/>
  <c r="AI4778"/>
  <c r="AJ4778"/>
  <c r="V4779"/>
  <c r="X4779" s="1"/>
  <c r="Z4779" s="1"/>
  <c r="U4779"/>
  <c r="W4779" s="1"/>
  <c r="Y4779" s="1"/>
  <c r="AB4779" l="1"/>
  <c r="AD4779" s="1"/>
  <c r="AA4779"/>
  <c r="AC4779" s="1"/>
  <c r="AE4779" l="1"/>
  <c r="AF4779"/>
  <c r="AH4779" l="1"/>
  <c r="T4780"/>
  <c r="AG4780" l="1"/>
  <c r="S4781"/>
  <c r="R4782" s="1"/>
  <c r="AJ4779"/>
  <c r="AI4779" s="1"/>
  <c r="U4780"/>
  <c r="W4780" s="1"/>
  <c r="Y4780" s="1"/>
  <c r="V4780"/>
  <c r="X4780" s="1"/>
  <c r="Z4780" s="1"/>
  <c r="AB4780" l="1"/>
  <c r="AD4780" s="1"/>
  <c r="AA4780"/>
  <c r="AC4780" s="1"/>
  <c r="AF4780" l="1"/>
  <c r="AE4780"/>
  <c r="AH4780" l="1"/>
  <c r="T4781"/>
  <c r="AG4781" l="1"/>
  <c r="S4782"/>
  <c r="R4783" s="1"/>
  <c r="AJ4780"/>
  <c r="AI4780" s="1"/>
  <c r="V4781"/>
  <c r="X4781" s="1"/>
  <c r="Z4781" s="1"/>
  <c r="U4781"/>
  <c r="W4781" s="1"/>
  <c r="Y4781" s="1"/>
  <c r="AB4781" l="1"/>
  <c r="AD4781" s="1"/>
  <c r="AA4781"/>
  <c r="AC4781" s="1"/>
  <c r="AF4781" l="1"/>
  <c r="AE4781"/>
  <c r="AH4781" l="1"/>
  <c r="T4782"/>
  <c r="AG4782" l="1"/>
  <c r="S4783"/>
  <c r="R4784" s="1"/>
  <c r="AJ4781"/>
  <c r="AI4781" s="1"/>
  <c r="V4782"/>
  <c r="X4782" s="1"/>
  <c r="Z4782" s="1"/>
  <c r="U4782"/>
  <c r="W4782" s="1"/>
  <c r="Y4782" s="1"/>
  <c r="AB4782" l="1"/>
  <c r="AD4782" s="1"/>
  <c r="AA4782"/>
  <c r="AC4782" s="1"/>
  <c r="AF4782" l="1"/>
  <c r="AE4782"/>
  <c r="AH4782" l="1"/>
  <c r="T4783"/>
  <c r="AG4783" l="1"/>
  <c r="S4784"/>
  <c r="R4785" s="1"/>
  <c r="U4783"/>
  <c r="W4783" s="1"/>
  <c r="Y4783" s="1"/>
  <c r="V4783"/>
  <c r="X4783" s="1"/>
  <c r="Z4783" s="1"/>
  <c r="AJ4782"/>
  <c r="AI4782" s="1"/>
  <c r="AB4783" l="1"/>
  <c r="AD4783" s="1"/>
  <c r="AA4783"/>
  <c r="AC4783" s="1"/>
  <c r="AE4783" l="1"/>
  <c r="AH4783" s="1"/>
  <c r="AJ4783" s="1"/>
  <c r="AF4783"/>
  <c r="T4784"/>
  <c r="AI4783" l="1"/>
  <c r="AG4784"/>
  <c r="S4785"/>
  <c r="R4786" s="1"/>
  <c r="U4784"/>
  <c r="W4784" s="1"/>
  <c r="Y4784" s="1"/>
  <c r="V4784"/>
  <c r="X4784" s="1"/>
  <c r="Z4784" s="1"/>
  <c r="AB4784" l="1"/>
  <c r="AD4784" s="1"/>
  <c r="AA4784"/>
  <c r="AC4784" s="1"/>
  <c r="AE4784" l="1"/>
  <c r="AF4784"/>
  <c r="AH4784" l="1"/>
  <c r="T4785"/>
  <c r="AG4785" l="1"/>
  <c r="S4786"/>
  <c r="R4787" s="1"/>
  <c r="AJ4784"/>
  <c r="AI4784" s="1"/>
  <c r="U4785"/>
  <c r="W4785" s="1"/>
  <c r="Y4785" s="1"/>
  <c r="V4785"/>
  <c r="X4785" s="1"/>
  <c r="AB4785" s="1"/>
  <c r="AA4785" l="1"/>
  <c r="AC4785" s="1"/>
  <c r="Z4785"/>
  <c r="AD4785" l="1"/>
  <c r="AF4785" s="1"/>
  <c r="AE4785" l="1"/>
  <c r="AH4785" s="1"/>
  <c r="AI4785" l="1"/>
  <c r="T4786"/>
  <c r="AJ4785"/>
  <c r="AG4786" l="1"/>
  <c r="S4787"/>
  <c r="R4788" s="1"/>
  <c r="U4786"/>
  <c r="W4786" s="1"/>
  <c r="Y4786" s="1"/>
  <c r="V4786"/>
  <c r="X4786" s="1"/>
  <c r="Z4786" s="1"/>
  <c r="AA4786" l="1"/>
  <c r="AC4786" s="1"/>
  <c r="AB4786"/>
  <c r="AD4786" s="1"/>
  <c r="AE4786" l="1"/>
  <c r="AF4786"/>
  <c r="AH4786"/>
  <c r="T4787"/>
  <c r="AG4787" l="1"/>
  <c r="S4788"/>
  <c r="R4789" s="1"/>
  <c r="U4787"/>
  <c r="W4787" s="1"/>
  <c r="Y4787" s="1"/>
  <c r="V4787"/>
  <c r="X4787" s="1"/>
  <c r="Z4787" s="1"/>
  <c r="AJ4786"/>
  <c r="AI4786" s="1"/>
  <c r="AA4787" l="1"/>
  <c r="AC4787" s="1"/>
  <c r="AB4787"/>
  <c r="AD4787" s="1"/>
  <c r="AF4787" l="1"/>
  <c r="AE4787"/>
  <c r="AH4787" l="1"/>
  <c r="T4788"/>
  <c r="AG4788" l="1"/>
  <c r="S4789"/>
  <c r="R4790" s="1"/>
  <c r="AI4787"/>
  <c r="AJ4787"/>
  <c r="V4788"/>
  <c r="X4788" s="1"/>
  <c r="Z4788" s="1"/>
  <c r="U4788"/>
  <c r="W4788" s="1"/>
  <c r="Y4788" s="1"/>
  <c r="AB4788" l="1"/>
  <c r="AD4788" s="1"/>
  <c r="AA4788"/>
  <c r="AC4788" s="1"/>
  <c r="AF4788" l="1"/>
  <c r="AE4788"/>
  <c r="AH4788" l="1"/>
  <c r="T4789"/>
  <c r="AG4789" l="1"/>
  <c r="S4790"/>
  <c r="R4791" s="1"/>
  <c r="U4789"/>
  <c r="W4789" s="1"/>
  <c r="Y4789" s="1"/>
  <c r="V4789"/>
  <c r="X4789" s="1"/>
  <c r="Z4789" s="1"/>
  <c r="AJ4788"/>
  <c r="AI4788" s="1"/>
  <c r="AB4789" l="1"/>
  <c r="AD4789" s="1"/>
  <c r="AA4789"/>
  <c r="AC4789" s="1"/>
  <c r="AF4789" l="1"/>
  <c r="AE4789"/>
  <c r="AH4789" s="1"/>
  <c r="AJ4789" s="1"/>
  <c r="AI4789" s="1"/>
  <c r="T4790"/>
  <c r="AG4790" l="1"/>
  <c r="S4791"/>
  <c r="R4792" s="1"/>
  <c r="V4790"/>
  <c r="X4790" s="1"/>
  <c r="Z4790" s="1"/>
  <c r="U4790"/>
  <c r="W4790" s="1"/>
  <c r="Y4790" s="1"/>
  <c r="AB4790" l="1"/>
  <c r="AD4790" s="1"/>
  <c r="AA4790"/>
  <c r="AC4790" s="1"/>
  <c r="AE4790" l="1"/>
  <c r="AF4790"/>
  <c r="AH4790" l="1"/>
  <c r="T4791"/>
  <c r="AG4791" l="1"/>
  <c r="S4792"/>
  <c r="R4793" s="1"/>
  <c r="AJ4790"/>
  <c r="AI4790" s="1"/>
  <c r="U4791"/>
  <c r="W4791" s="1"/>
  <c r="Y4791" s="1"/>
  <c r="V4791"/>
  <c r="X4791" s="1"/>
  <c r="Z4791" s="1"/>
  <c r="AA4791" l="1"/>
  <c r="AC4791" s="1"/>
  <c r="AB4791"/>
  <c r="AD4791" s="1"/>
  <c r="AE4791" l="1"/>
  <c r="AF4791"/>
  <c r="AH4791" l="1"/>
  <c r="T4792"/>
  <c r="AG4792" l="1"/>
  <c r="S4793"/>
  <c r="R4794" s="1"/>
  <c r="AJ4791"/>
  <c r="AI4791" s="1"/>
  <c r="U4792"/>
  <c r="W4792" s="1"/>
  <c r="Y4792" s="1"/>
  <c r="V4792"/>
  <c r="X4792" s="1"/>
  <c r="Z4792" s="1"/>
  <c r="AA4792" l="1"/>
  <c r="AC4792" s="1"/>
  <c r="AB4792"/>
  <c r="AD4792" s="1"/>
  <c r="AF4792" l="1"/>
  <c r="AE4792"/>
  <c r="AH4792" l="1"/>
  <c r="T4793"/>
  <c r="AG4793" l="1"/>
  <c r="S4794"/>
  <c r="R4795" s="1"/>
  <c r="U4793"/>
  <c r="W4793" s="1"/>
  <c r="Y4793" s="1"/>
  <c r="V4793"/>
  <c r="X4793" s="1"/>
  <c r="Z4793" s="1"/>
  <c r="AJ4792"/>
  <c r="AI4792" s="1"/>
  <c r="AA4793" l="1"/>
  <c r="AC4793" s="1"/>
  <c r="AB4793"/>
  <c r="AD4793" s="1"/>
  <c r="AF4793" l="1"/>
  <c r="AE4793"/>
  <c r="AH4793" l="1"/>
  <c r="T4794"/>
  <c r="AG4794" l="1"/>
  <c r="S4795"/>
  <c r="R4796" s="1"/>
  <c r="U4794"/>
  <c r="W4794" s="1"/>
  <c r="Y4794" s="1"/>
  <c r="V4794"/>
  <c r="X4794" s="1"/>
  <c r="Z4794" s="1"/>
  <c r="AJ4793"/>
  <c r="AI4793" s="1"/>
  <c r="AB4794" l="1"/>
  <c r="AD4794" s="1"/>
  <c r="AA4794"/>
  <c r="AC4794" s="1"/>
  <c r="AF4794" l="1"/>
  <c r="AE4794"/>
  <c r="AH4794" s="1"/>
  <c r="AJ4794" s="1"/>
  <c r="T4795"/>
  <c r="AI4794" l="1"/>
  <c r="AG4795"/>
  <c r="S4796"/>
  <c r="R4797" s="1"/>
  <c r="U4795"/>
  <c r="W4795" s="1"/>
  <c r="Y4795" s="1"/>
  <c r="V4795"/>
  <c r="X4795" s="1"/>
  <c r="Z4795" s="1"/>
  <c r="AB4795" l="1"/>
  <c r="AD4795" s="1"/>
  <c r="AA4795"/>
  <c r="AC4795" s="1"/>
  <c r="AE4795" l="1"/>
  <c r="AF4795"/>
  <c r="AH4795" l="1"/>
  <c r="T4796"/>
  <c r="AG4796" l="1"/>
  <c r="S4797"/>
  <c r="R4798" s="1"/>
  <c r="AJ4795"/>
  <c r="AI4795" s="1"/>
  <c r="U4796"/>
  <c r="W4796" s="1"/>
  <c r="Y4796" s="1"/>
  <c r="V4796"/>
  <c r="X4796" s="1"/>
  <c r="Z4796" s="1"/>
  <c r="AB4796" l="1"/>
  <c r="AD4796" s="1"/>
  <c r="AA4796"/>
  <c r="AC4796" s="1"/>
  <c r="AE4796" l="1"/>
  <c r="AF4796"/>
  <c r="AH4796" l="1"/>
  <c r="T4797"/>
  <c r="AG4797" l="1"/>
  <c r="S4798"/>
  <c r="R4799" s="1"/>
  <c r="AI4796"/>
  <c r="AJ4796"/>
  <c r="U4797"/>
  <c r="W4797" s="1"/>
  <c r="Y4797" s="1"/>
  <c r="V4797"/>
  <c r="X4797" s="1"/>
  <c r="Z4797" s="1"/>
  <c r="AA4797" l="1"/>
  <c r="AC4797" s="1"/>
  <c r="AB4797"/>
  <c r="AD4797" s="1"/>
  <c r="AF4797" l="1"/>
  <c r="AE4797"/>
  <c r="AH4797" l="1"/>
  <c r="T4798"/>
  <c r="AG4798" l="1"/>
  <c r="S4799"/>
  <c r="R4800" s="1"/>
  <c r="V4798"/>
  <c r="X4798" s="1"/>
  <c r="Z4798" s="1"/>
  <c r="U4798"/>
  <c r="W4798" s="1"/>
  <c r="Y4798" s="1"/>
  <c r="AJ4797"/>
  <c r="AI4797" s="1"/>
  <c r="AB4798" l="1"/>
  <c r="AD4798" s="1"/>
  <c r="AA4798"/>
  <c r="AC4798" s="1"/>
  <c r="AE4798" l="1"/>
  <c r="AH4798" s="1"/>
  <c r="AJ4798" s="1"/>
  <c r="AF4798"/>
  <c r="T4799"/>
  <c r="AI4798" l="1"/>
  <c r="AG4799"/>
  <c r="S4800"/>
  <c r="R4801" s="1"/>
  <c r="V4799"/>
  <c r="X4799" s="1"/>
  <c r="Z4799" s="1"/>
  <c r="U4799"/>
  <c r="W4799" s="1"/>
  <c r="Y4799" s="1"/>
  <c r="AB4799" l="1"/>
  <c r="AD4799" s="1"/>
  <c r="AA4799"/>
  <c r="AC4799" s="1"/>
  <c r="AE4799" l="1"/>
  <c r="AF4799"/>
  <c r="AH4799" l="1"/>
  <c r="T4800"/>
  <c r="AG4800" l="1"/>
  <c r="S4801"/>
  <c r="R4802" s="1"/>
  <c r="U4800"/>
  <c r="W4800" s="1"/>
  <c r="Y4800" s="1"/>
  <c r="V4800"/>
  <c r="X4800" s="1"/>
  <c r="Z4800" s="1"/>
  <c r="AJ4799"/>
  <c r="AI4799" s="1"/>
  <c r="AB4800" l="1"/>
  <c r="AD4800" s="1"/>
  <c r="AA4800"/>
  <c r="AC4800" s="1"/>
  <c r="AF4800" l="1"/>
  <c r="AE4800"/>
  <c r="AH4800" s="1"/>
  <c r="AJ4800" l="1"/>
  <c r="AI4800" s="1"/>
  <c r="T4801"/>
  <c r="AG4801" l="1"/>
  <c r="S4802"/>
  <c r="R4803" s="1"/>
  <c r="U4801"/>
  <c r="W4801" s="1"/>
  <c r="Y4801" s="1"/>
  <c r="V4801"/>
  <c r="X4801" s="1"/>
  <c r="Z4801" s="1"/>
  <c r="AB4801" l="1"/>
  <c r="AD4801" s="1"/>
  <c r="AA4801"/>
  <c r="AC4801" s="1"/>
  <c r="AF4801" l="1"/>
  <c r="AE4801"/>
  <c r="AH4801" s="1"/>
  <c r="AI4801" l="1"/>
  <c r="T4802"/>
  <c r="AJ4801"/>
  <c r="AG4802" l="1"/>
  <c r="S4803"/>
  <c r="R4804" s="1"/>
  <c r="U4802"/>
  <c r="W4802" s="1"/>
  <c r="Y4802" s="1"/>
  <c r="V4802"/>
  <c r="X4802" s="1"/>
  <c r="Z4802" s="1"/>
  <c r="AB4802" l="1"/>
  <c r="AD4802" s="1"/>
  <c r="AA4802"/>
  <c r="AC4802" s="1"/>
  <c r="AF4802" l="1"/>
  <c r="AE4802"/>
  <c r="AH4802" s="1"/>
  <c r="AJ4802" s="1"/>
  <c r="AI4802" s="1"/>
  <c r="T4803"/>
  <c r="AG4803" l="1"/>
  <c r="S4804"/>
  <c r="R4805" s="1"/>
  <c r="V4803"/>
  <c r="X4803" s="1"/>
  <c r="Z4803" s="1"/>
  <c r="U4803"/>
  <c r="W4803" s="1"/>
  <c r="Y4803" s="1"/>
  <c r="AB4803" l="1"/>
  <c r="AD4803" s="1"/>
  <c r="AA4803"/>
  <c r="AC4803" s="1"/>
  <c r="AE4803" l="1"/>
  <c r="T4804" s="1"/>
  <c r="AF4803"/>
  <c r="AG4804" l="1"/>
  <c r="S4805"/>
  <c r="R4806" s="1"/>
  <c r="AH4803"/>
  <c r="U4804"/>
  <c r="W4804" s="1"/>
  <c r="Y4804" s="1"/>
  <c r="V4804"/>
  <c r="X4804" s="1"/>
  <c r="Z4804" s="1"/>
  <c r="AA4804" l="1"/>
  <c r="AC4804" s="1"/>
  <c r="AB4804"/>
  <c r="AD4804" s="1"/>
  <c r="AJ4803"/>
  <c r="AI4803" s="1"/>
  <c r="AF4804" l="1"/>
  <c r="AE4804"/>
  <c r="AH4804" l="1"/>
  <c r="T4805"/>
  <c r="AG4805" l="1"/>
  <c r="S4806"/>
  <c r="R4807" s="1"/>
  <c r="AJ4804"/>
  <c r="AI4804" s="1"/>
  <c r="U4805"/>
  <c r="W4805" s="1"/>
  <c r="Y4805" s="1"/>
  <c r="V4805"/>
  <c r="X4805" s="1"/>
  <c r="Z4805" s="1"/>
  <c r="AB4805" l="1"/>
  <c r="AD4805" s="1"/>
  <c r="AA4805"/>
  <c r="AC4805" s="1"/>
  <c r="AE4805" l="1"/>
  <c r="AH4805"/>
  <c r="T4806"/>
  <c r="AF4805"/>
  <c r="AG4806" l="1"/>
  <c r="S4807"/>
  <c r="R4808" s="1"/>
  <c r="AI4805"/>
  <c r="AJ4805"/>
  <c r="U4806"/>
  <c r="W4806" s="1"/>
  <c r="Y4806" s="1"/>
  <c r="V4806"/>
  <c r="X4806" s="1"/>
  <c r="Z4806" s="1"/>
  <c r="AA4806" l="1"/>
  <c r="AC4806" s="1"/>
  <c r="AB4806"/>
  <c r="AD4806" s="1"/>
  <c r="AF4806" l="1"/>
  <c r="AE4806"/>
  <c r="AH4806" l="1"/>
  <c r="T4807"/>
  <c r="AG4807" l="1"/>
  <c r="S4808"/>
  <c r="R4809" s="1"/>
  <c r="AJ4806"/>
  <c r="AI4806" s="1"/>
  <c r="V4807"/>
  <c r="X4807" s="1"/>
  <c r="Z4807" s="1"/>
  <c r="U4807"/>
  <c r="W4807" s="1"/>
  <c r="Y4807" s="1"/>
  <c r="AB4807" l="1"/>
  <c r="AD4807" s="1"/>
  <c r="AA4807"/>
  <c r="AC4807" s="1"/>
  <c r="AE4807" l="1"/>
  <c r="AH4807" s="1"/>
  <c r="AJ4807" s="1"/>
  <c r="AF4807"/>
  <c r="T4808"/>
  <c r="AI4807" l="1"/>
  <c r="AG4808"/>
  <c r="S4809"/>
  <c r="R4810" s="1"/>
  <c r="V4808"/>
  <c r="X4808" s="1"/>
  <c r="Z4808" s="1"/>
  <c r="U4808"/>
  <c r="W4808" s="1"/>
  <c r="Y4808" s="1"/>
  <c r="AB4808" l="1"/>
  <c r="AD4808" s="1"/>
  <c r="AA4808"/>
  <c r="AC4808" s="1"/>
  <c r="AF4808" l="1"/>
  <c r="AE4808"/>
  <c r="AH4808" s="1"/>
  <c r="AJ4808" s="1"/>
  <c r="T4809"/>
  <c r="AI4808" l="1"/>
  <c r="AG4809"/>
  <c r="S4810"/>
  <c r="R4811" s="1"/>
  <c r="U4809"/>
  <c r="W4809" s="1"/>
  <c r="Y4809" s="1"/>
  <c r="V4809"/>
  <c r="X4809" s="1"/>
  <c r="Z4809" s="1"/>
  <c r="AB4809" l="1"/>
  <c r="AD4809" s="1"/>
  <c r="AA4809"/>
  <c r="AC4809" s="1"/>
  <c r="T4810"/>
  <c r="AG4810" s="1"/>
  <c r="AE4809" l="1"/>
  <c r="AH4809" s="1"/>
  <c r="AJ4809" s="1"/>
  <c r="AF4809"/>
  <c r="S4811"/>
  <c r="R4812" s="1"/>
  <c r="V4810"/>
  <c r="X4810" s="1"/>
  <c r="Z4810" s="1"/>
  <c r="U4810"/>
  <c r="W4810" s="1"/>
  <c r="Y4810" s="1"/>
  <c r="AI4809" l="1"/>
  <c r="AB4810"/>
  <c r="AD4810" s="1"/>
  <c r="AA4810"/>
  <c r="AC4810" s="1"/>
  <c r="AF4810" l="1"/>
  <c r="AE4810"/>
  <c r="AH4810" s="1"/>
  <c r="AJ4810" s="1"/>
  <c r="AI4810" s="1"/>
  <c r="T4811"/>
  <c r="AG4811" l="1"/>
  <c r="S4812"/>
  <c r="R4813" s="1"/>
  <c r="V4811"/>
  <c r="X4811" s="1"/>
  <c r="Z4811" s="1"/>
  <c r="U4811"/>
  <c r="W4811" s="1"/>
  <c r="Y4811" s="1"/>
  <c r="AA4811" l="1"/>
  <c r="AC4811" s="1"/>
  <c r="AB4811"/>
  <c r="AD4811" s="1"/>
  <c r="AF4811" l="1"/>
  <c r="AE4811"/>
  <c r="AH4811" s="1"/>
  <c r="AJ4811" l="1"/>
  <c r="AI4811" s="1"/>
  <c r="T4812"/>
  <c r="AG4812" l="1"/>
  <c r="S4813"/>
  <c r="R4814" s="1"/>
  <c r="U4812"/>
  <c r="W4812" s="1"/>
  <c r="Y4812" s="1"/>
  <c r="V4812"/>
  <c r="X4812" s="1"/>
  <c r="Z4812" s="1"/>
  <c r="AB4812" l="1"/>
  <c r="AD4812" s="1"/>
  <c r="AA4812"/>
  <c r="AC4812" s="1"/>
  <c r="AE4812" l="1"/>
  <c r="AH4812" s="1"/>
  <c r="AJ4812" s="1"/>
  <c r="AF4812"/>
  <c r="T4813"/>
  <c r="AI4812" l="1"/>
  <c r="AG4813"/>
  <c r="S4814"/>
  <c r="R4815" s="1"/>
  <c r="V4813"/>
  <c r="X4813" s="1"/>
  <c r="Z4813" s="1"/>
  <c r="U4813"/>
  <c r="W4813" s="1"/>
  <c r="Y4813" s="1"/>
  <c r="AB4813" l="1"/>
  <c r="AD4813" s="1"/>
  <c r="AA4813"/>
  <c r="AC4813" s="1"/>
  <c r="AE4813" l="1"/>
  <c r="T4814" s="1"/>
  <c r="AF4813"/>
  <c r="AH4813"/>
  <c r="AG4814" l="1"/>
  <c r="S4815"/>
  <c r="R4816" s="1"/>
  <c r="V4814"/>
  <c r="X4814" s="1"/>
  <c r="Z4814" s="1"/>
  <c r="U4814"/>
  <c r="W4814" s="1"/>
  <c r="Y4814" s="1"/>
  <c r="AJ4813"/>
  <c r="AI4813" s="1"/>
  <c r="AB4814" l="1"/>
  <c r="AD4814" s="1"/>
  <c r="AA4814"/>
  <c r="AC4814" s="1"/>
  <c r="AF4814"/>
  <c r="AE4814"/>
  <c r="AH4814" l="1"/>
  <c r="T4815"/>
  <c r="AG4815" l="1"/>
  <c r="S4816"/>
  <c r="R4817" s="1"/>
  <c r="V4815"/>
  <c r="X4815" s="1"/>
  <c r="Z4815" s="1"/>
  <c r="U4815"/>
  <c r="W4815" s="1"/>
  <c r="Y4815" s="1"/>
  <c r="AJ4814"/>
  <c r="AI4814" s="1"/>
  <c r="AB4815" l="1"/>
  <c r="AD4815" s="1"/>
  <c r="AA4815"/>
  <c r="AC4815" s="1"/>
  <c r="AE4815" l="1"/>
  <c r="AF4815"/>
  <c r="AH4815" l="1"/>
  <c r="T4816"/>
  <c r="AG4816" l="1"/>
  <c r="S4817"/>
  <c r="R4818" s="1"/>
  <c r="U4816"/>
  <c r="W4816" s="1"/>
  <c r="Y4816" s="1"/>
  <c r="V4816"/>
  <c r="X4816" s="1"/>
  <c r="Z4816" s="1"/>
  <c r="AJ4815"/>
  <c r="AI4815" s="1"/>
  <c r="AB4816" l="1"/>
  <c r="AD4816" s="1"/>
  <c r="AA4816"/>
  <c r="AC4816" s="1"/>
  <c r="AF4816" l="1"/>
  <c r="AE4816"/>
  <c r="AH4816" l="1"/>
  <c r="T4817"/>
  <c r="AG4817" l="1"/>
  <c r="S4818"/>
  <c r="R4819" s="1"/>
  <c r="AJ4816"/>
  <c r="AI4816" s="1"/>
  <c r="U4817"/>
  <c r="W4817" s="1"/>
  <c r="Y4817" s="1"/>
  <c r="V4817"/>
  <c r="X4817" s="1"/>
  <c r="Z4817" s="1"/>
  <c r="AB4817" l="1"/>
  <c r="AD4817" s="1"/>
  <c r="AA4817"/>
  <c r="AC4817" s="1"/>
  <c r="AE4817" l="1"/>
  <c r="AF4817"/>
  <c r="AH4817" l="1"/>
  <c r="T4818"/>
  <c r="AG4818" l="1"/>
  <c r="S4819"/>
  <c r="R4820" s="1"/>
  <c r="AJ4817"/>
  <c r="AI4817" s="1"/>
  <c r="V4818"/>
  <c r="X4818" s="1"/>
  <c r="Z4818" s="1"/>
  <c r="U4818"/>
  <c r="W4818" s="1"/>
  <c r="Y4818" s="1"/>
  <c r="AB4818" l="1"/>
  <c r="AD4818" s="1"/>
  <c r="AA4818"/>
  <c r="AC4818" s="1"/>
  <c r="AE4818" l="1"/>
  <c r="AH4818" s="1"/>
  <c r="AJ4818" s="1"/>
  <c r="AF4818"/>
  <c r="T4819"/>
  <c r="AI4818" l="1"/>
  <c r="AG4819"/>
  <c r="S4820"/>
  <c r="R4821" s="1"/>
  <c r="V4819"/>
  <c r="X4819" s="1"/>
  <c r="Z4819" s="1"/>
  <c r="U4819"/>
  <c r="W4819" s="1"/>
  <c r="Y4819" s="1"/>
  <c r="AA4819" l="1"/>
  <c r="AC4819" s="1"/>
  <c r="AB4819"/>
  <c r="AD4819" s="1"/>
  <c r="AE4819" l="1"/>
  <c r="AF4819"/>
  <c r="AH4819" l="1"/>
  <c r="T4820"/>
  <c r="AG4820" l="1"/>
  <c r="S4821"/>
  <c r="R4822" s="1"/>
  <c r="AJ4819"/>
  <c r="AI4819" s="1"/>
  <c r="U4820"/>
  <c r="W4820" s="1"/>
  <c r="Y4820" s="1"/>
  <c r="V4820"/>
  <c r="X4820" s="1"/>
  <c r="Z4820" s="1"/>
  <c r="AA4820" l="1"/>
  <c r="AC4820" s="1"/>
  <c r="AB4820"/>
  <c r="AD4820" s="1"/>
  <c r="AE4820" l="1"/>
  <c r="AH4820" s="1"/>
  <c r="AJ4820" s="1"/>
  <c r="AF4820"/>
  <c r="T4821"/>
  <c r="AI4820" l="1"/>
  <c r="AG4821"/>
  <c r="S4822"/>
  <c r="R4823" s="1"/>
  <c r="V4821"/>
  <c r="X4821" s="1"/>
  <c r="Z4821" s="1"/>
  <c r="U4821"/>
  <c r="W4821" s="1"/>
  <c r="Y4821" s="1"/>
  <c r="AB4821" l="1"/>
  <c r="AD4821" s="1"/>
  <c r="AA4821"/>
  <c r="AC4821" s="1"/>
  <c r="AE4821" l="1"/>
  <c r="AF4821"/>
  <c r="AH4821" l="1"/>
  <c r="T4822"/>
  <c r="AG4822" l="1"/>
  <c r="S4823"/>
  <c r="R4824" s="1"/>
  <c r="U4822"/>
  <c r="W4822" s="1"/>
  <c r="Y4822" s="1"/>
  <c r="V4822"/>
  <c r="X4822" s="1"/>
  <c r="Z4822" s="1"/>
  <c r="AJ4821"/>
  <c r="AI4821" s="1"/>
  <c r="AA4822" l="1"/>
  <c r="AC4822" s="1"/>
  <c r="AB4822"/>
  <c r="AD4822" s="1"/>
  <c r="AF4822" l="1"/>
  <c r="AE4822"/>
  <c r="AH4822" s="1"/>
  <c r="AJ4822" s="1"/>
  <c r="T4823"/>
  <c r="AI4822" l="1"/>
  <c r="AG4823"/>
  <c r="S4824"/>
  <c r="R4825" s="1"/>
  <c r="U4823"/>
  <c r="W4823" s="1"/>
  <c r="Y4823" s="1"/>
  <c r="V4823"/>
  <c r="X4823" s="1"/>
  <c r="Z4823" s="1"/>
  <c r="AB4823" l="1"/>
  <c r="AD4823" s="1"/>
  <c r="AA4823"/>
  <c r="AC4823" s="1"/>
  <c r="AE4823" s="1"/>
  <c r="AH4823" s="1"/>
  <c r="AF4823" l="1"/>
  <c r="AI4823" s="1"/>
  <c r="T4824"/>
  <c r="AJ4823"/>
  <c r="AG4824" l="1"/>
  <c r="S4825"/>
  <c r="R4826" s="1"/>
  <c r="U4824"/>
  <c r="W4824" s="1"/>
  <c r="Y4824" s="1"/>
  <c r="V4824"/>
  <c r="X4824" s="1"/>
  <c r="Z4824" s="1"/>
  <c r="AB4824" l="1"/>
  <c r="AD4824" s="1"/>
  <c r="AA4824"/>
  <c r="AC4824" s="1"/>
  <c r="AF4824" l="1"/>
  <c r="AE4824"/>
  <c r="AH4824" s="1"/>
  <c r="AJ4824" s="1"/>
  <c r="AI4824" s="1"/>
  <c r="T4825"/>
  <c r="AG4825" l="1"/>
  <c r="S4826"/>
  <c r="R4827" s="1"/>
  <c r="U4825"/>
  <c r="W4825" s="1"/>
  <c r="Y4825" s="1"/>
  <c r="V4825"/>
  <c r="X4825" s="1"/>
  <c r="AB4825" s="1"/>
  <c r="AA4825" l="1"/>
  <c r="AC4825" s="1"/>
  <c r="Z4825"/>
  <c r="AD4825" s="1"/>
  <c r="AE4825" l="1"/>
  <c r="AF4825"/>
  <c r="AH4825" l="1"/>
  <c r="T4826"/>
  <c r="AG4826" l="1"/>
  <c r="S4827"/>
  <c r="R4828" s="1"/>
  <c r="V4826"/>
  <c r="X4826" s="1"/>
  <c r="Z4826" s="1"/>
  <c r="U4826"/>
  <c r="W4826" s="1"/>
  <c r="Y4826" s="1"/>
  <c r="AJ4825"/>
  <c r="AI4825" s="1"/>
  <c r="AA4826" l="1"/>
  <c r="AC4826" s="1"/>
  <c r="AB4826"/>
  <c r="AD4826" s="1"/>
  <c r="AE4826" l="1"/>
  <c r="AH4826" s="1"/>
  <c r="AJ4826" s="1"/>
  <c r="AF4826"/>
  <c r="T4827"/>
  <c r="AI4826" l="1"/>
  <c r="AG4827"/>
  <c r="S4828"/>
  <c r="R4829" s="1"/>
  <c r="U4827"/>
  <c r="W4827" s="1"/>
  <c r="Y4827" s="1"/>
  <c r="V4827"/>
  <c r="X4827" s="1"/>
  <c r="Z4827" s="1"/>
  <c r="AB4827" l="1"/>
  <c r="AD4827" s="1"/>
  <c r="AA4827"/>
  <c r="AC4827" s="1"/>
  <c r="AF4827" l="1"/>
  <c r="AE4827"/>
  <c r="AH4827" l="1"/>
  <c r="T4828"/>
  <c r="AG4828" l="1"/>
  <c r="S4829"/>
  <c r="R4830" s="1"/>
  <c r="AJ4827"/>
  <c r="AI4827" s="1"/>
  <c r="V4828"/>
  <c r="X4828" s="1"/>
  <c r="Z4828" s="1"/>
  <c r="U4828"/>
  <c r="W4828" s="1"/>
  <c r="Y4828" s="1"/>
  <c r="AB4828" l="1"/>
  <c r="AD4828" s="1"/>
  <c r="AA4828"/>
  <c r="AC4828" s="1"/>
  <c r="AF4828" l="1"/>
  <c r="AE4828"/>
  <c r="AH4828" s="1"/>
  <c r="AJ4828" s="1"/>
  <c r="T4829"/>
  <c r="AI4828" l="1"/>
  <c r="AG4829"/>
  <c r="S4830"/>
  <c r="R4831" s="1"/>
  <c r="V4829"/>
  <c r="X4829" s="1"/>
  <c r="Z4829" s="1"/>
  <c r="U4829"/>
  <c r="W4829" s="1"/>
  <c r="Y4829" s="1"/>
  <c r="AB4829" l="1"/>
  <c r="AD4829" s="1"/>
  <c r="AA4829"/>
  <c r="AC4829" s="1"/>
  <c r="AF4829" l="1"/>
  <c r="AE4829"/>
  <c r="AH4829" l="1"/>
  <c r="T4830"/>
  <c r="AG4830" l="1"/>
  <c r="S4831"/>
  <c r="R4832" s="1"/>
  <c r="U4830"/>
  <c r="W4830" s="1"/>
  <c r="Y4830" s="1"/>
  <c r="V4830"/>
  <c r="X4830" s="1"/>
  <c r="Z4830" s="1"/>
  <c r="AJ4829"/>
  <c r="AI4829" s="1"/>
  <c r="AB4830" l="1"/>
  <c r="AD4830" s="1"/>
  <c r="AA4830"/>
  <c r="AC4830" s="1"/>
  <c r="AE4830" l="1"/>
  <c r="AH4830" s="1"/>
  <c r="AJ4830" s="1"/>
  <c r="AI4830" s="1"/>
  <c r="T4831"/>
  <c r="AF4830"/>
  <c r="AG4831" l="1"/>
  <c r="S4832"/>
  <c r="R4833" s="1"/>
  <c r="V4831"/>
  <c r="X4831" s="1"/>
  <c r="Z4831" s="1"/>
  <c r="U4831"/>
  <c r="W4831" s="1"/>
  <c r="Y4831" s="1"/>
  <c r="AB4831" l="1"/>
  <c r="AD4831" s="1"/>
  <c r="AA4831"/>
  <c r="AC4831" s="1"/>
  <c r="AE4831" l="1"/>
  <c r="AF4831"/>
  <c r="AH4831" l="1"/>
  <c r="T4832"/>
  <c r="AG4832" l="1"/>
  <c r="S4833"/>
  <c r="R4834" s="1"/>
  <c r="U4832"/>
  <c r="W4832" s="1"/>
  <c r="Y4832" s="1"/>
  <c r="V4832"/>
  <c r="X4832" s="1"/>
  <c r="Z4832" s="1"/>
  <c r="AJ4831"/>
  <c r="AI4831" s="1"/>
  <c r="AB4832" l="1"/>
  <c r="AD4832" s="1"/>
  <c r="AA4832"/>
  <c r="AC4832" s="1"/>
  <c r="AF4832" l="1"/>
  <c r="AE4832"/>
  <c r="AH4832" l="1"/>
  <c r="T4833"/>
  <c r="AG4833" l="1"/>
  <c r="S4834"/>
  <c r="R4835" s="1"/>
  <c r="AJ4832"/>
  <c r="AI4832" s="1"/>
  <c r="U4833"/>
  <c r="W4833" s="1"/>
  <c r="Y4833" s="1"/>
  <c r="V4833"/>
  <c r="X4833" s="1"/>
  <c r="Z4833" s="1"/>
  <c r="AA4833" l="1"/>
  <c r="AC4833" s="1"/>
  <c r="AB4833"/>
  <c r="AD4833" s="1"/>
  <c r="AF4833" l="1"/>
  <c r="AE4833"/>
  <c r="AH4833" l="1"/>
  <c r="T4834"/>
  <c r="AG4834" l="1"/>
  <c r="S4835"/>
  <c r="R4836" s="1"/>
  <c r="AJ4833"/>
  <c r="AI4833" s="1"/>
  <c r="V4834"/>
  <c r="X4834" s="1"/>
  <c r="Z4834" s="1"/>
  <c r="U4834"/>
  <c r="W4834" s="1"/>
  <c r="Y4834" s="1"/>
  <c r="AB4834" l="1"/>
  <c r="AD4834" s="1"/>
  <c r="AA4834"/>
  <c r="AC4834" s="1"/>
  <c r="AF4834" l="1"/>
  <c r="AE4834"/>
  <c r="AH4834" l="1"/>
  <c r="T4835"/>
  <c r="AG4835" l="1"/>
  <c r="S4836"/>
  <c r="R4837" s="1"/>
  <c r="AJ4834"/>
  <c r="AI4834" s="1"/>
  <c r="V4835"/>
  <c r="X4835" s="1"/>
  <c r="Z4835" s="1"/>
  <c r="U4835"/>
  <c r="W4835" s="1"/>
  <c r="Y4835" s="1"/>
  <c r="AB4835" l="1"/>
  <c r="AD4835" s="1"/>
  <c r="AA4835"/>
  <c r="AC4835" s="1"/>
  <c r="AE4835" l="1"/>
  <c r="AF4835"/>
  <c r="AH4835" l="1"/>
  <c r="T4836"/>
  <c r="AG4836" l="1"/>
  <c r="S4837"/>
  <c r="R4838" s="1"/>
  <c r="V4836"/>
  <c r="X4836" s="1"/>
  <c r="Z4836" s="1"/>
  <c r="U4836"/>
  <c r="W4836" s="1"/>
  <c r="Y4836" s="1"/>
  <c r="AJ4835"/>
  <c r="AI4835" s="1"/>
  <c r="AB4836" l="1"/>
  <c r="AD4836" s="1"/>
  <c r="AA4836"/>
  <c r="AC4836" s="1"/>
  <c r="AF4836" l="1"/>
  <c r="AE4836"/>
  <c r="AH4836" s="1"/>
  <c r="AJ4836" s="1"/>
  <c r="T4837"/>
  <c r="AI4836" l="1"/>
  <c r="AG4837"/>
  <c r="S4838"/>
  <c r="R4839" s="1"/>
  <c r="U4837"/>
  <c r="W4837" s="1"/>
  <c r="Y4837" s="1"/>
  <c r="V4837"/>
  <c r="X4837" s="1"/>
  <c r="Z4837" s="1"/>
  <c r="AB4837" l="1"/>
  <c r="AD4837" s="1"/>
  <c r="AA4837"/>
  <c r="AC4837" s="1"/>
  <c r="AF4837" l="1"/>
  <c r="AE4837"/>
  <c r="AH4837" s="1"/>
  <c r="AJ4837" l="1"/>
  <c r="AI4837" s="1"/>
  <c r="T4838"/>
  <c r="AG4838" l="1"/>
  <c r="S4839"/>
  <c r="R4840" s="1"/>
  <c r="U4838"/>
  <c r="W4838" s="1"/>
  <c r="Y4838" s="1"/>
  <c r="V4838"/>
  <c r="X4838" s="1"/>
  <c r="Z4838" s="1"/>
  <c r="AB4838" l="1"/>
  <c r="AD4838" s="1"/>
  <c r="AA4838"/>
  <c r="AC4838" s="1"/>
  <c r="AF4838" l="1"/>
  <c r="AE4838"/>
  <c r="AH4838"/>
  <c r="T4839"/>
  <c r="AG4839" l="1"/>
  <c r="S4840"/>
  <c r="R4841" s="1"/>
  <c r="U4839"/>
  <c r="W4839" s="1"/>
  <c r="Y4839" s="1"/>
  <c r="V4839"/>
  <c r="X4839" s="1"/>
  <c r="Z4839" s="1"/>
  <c r="AJ4838"/>
  <c r="AI4838" s="1"/>
  <c r="AA4839" l="1"/>
  <c r="AC4839" s="1"/>
  <c r="AB4839"/>
  <c r="AD4839" s="1"/>
  <c r="AF4839" l="1"/>
  <c r="AE4839"/>
  <c r="AH4839" l="1"/>
  <c r="T4840"/>
  <c r="AG4840" l="1"/>
  <c r="S4841"/>
  <c r="R4842" s="1"/>
  <c r="U4840"/>
  <c r="W4840" s="1"/>
  <c r="Y4840" s="1"/>
  <c r="V4840"/>
  <c r="X4840" s="1"/>
  <c r="Z4840" s="1"/>
  <c r="AJ4839"/>
  <c r="AI4839" s="1"/>
  <c r="AB4840" l="1"/>
  <c r="AD4840" s="1"/>
  <c r="AA4840"/>
  <c r="AC4840" s="1"/>
  <c r="AE4840" l="1"/>
  <c r="AH4840" s="1"/>
  <c r="AJ4840" s="1"/>
  <c r="AI4840" s="1"/>
  <c r="T4841"/>
  <c r="AF4840"/>
  <c r="AG4841" l="1"/>
  <c r="S4842"/>
  <c r="R4843" s="1"/>
  <c r="U4841"/>
  <c r="W4841" s="1"/>
  <c r="Y4841" s="1"/>
  <c r="V4841"/>
  <c r="X4841" s="1"/>
  <c r="Z4841" s="1"/>
  <c r="AB4841" l="1"/>
  <c r="AD4841" s="1"/>
  <c r="AA4841"/>
  <c r="AC4841" s="1"/>
  <c r="AF4841" l="1"/>
  <c r="AE4841"/>
  <c r="AH4841" l="1"/>
  <c r="T4842"/>
  <c r="AG4842" l="1"/>
  <c r="S4843"/>
  <c r="R4844" s="1"/>
  <c r="AJ4841"/>
  <c r="AI4841" s="1"/>
  <c r="V4842"/>
  <c r="X4842" s="1"/>
  <c r="Z4842" s="1"/>
  <c r="U4842"/>
  <c r="W4842" s="1"/>
  <c r="Y4842" s="1"/>
  <c r="AB4842" l="1"/>
  <c r="AD4842" s="1"/>
  <c r="AA4842"/>
  <c r="AC4842" s="1"/>
  <c r="AE4842" l="1"/>
  <c r="AH4842" s="1"/>
  <c r="AJ4842" s="1"/>
  <c r="AF4842"/>
  <c r="T4843"/>
  <c r="AI4842" l="1"/>
  <c r="AG4843"/>
  <c r="S4844"/>
  <c r="R4845" s="1"/>
  <c r="V4843"/>
  <c r="X4843" s="1"/>
  <c r="Z4843" s="1"/>
  <c r="U4843"/>
  <c r="W4843" s="1"/>
  <c r="Y4843" s="1"/>
  <c r="AB4843" l="1"/>
  <c r="AD4843" s="1"/>
  <c r="AA4843"/>
  <c r="AC4843" s="1"/>
  <c r="AE4843" l="1"/>
  <c r="AF4843"/>
  <c r="AH4843" l="1"/>
  <c r="T4844"/>
  <c r="AG4844" l="1"/>
  <c r="S4845"/>
  <c r="R4846" s="1"/>
  <c r="AJ4843"/>
  <c r="AI4843" s="1"/>
  <c r="U4844"/>
  <c r="W4844" s="1"/>
  <c r="Y4844" s="1"/>
  <c r="V4844"/>
  <c r="X4844" s="1"/>
  <c r="Z4844" s="1"/>
  <c r="AB4844" l="1"/>
  <c r="AD4844" s="1"/>
  <c r="AA4844"/>
  <c r="AC4844" s="1"/>
  <c r="AF4844" l="1"/>
  <c r="AE4844"/>
  <c r="AH4844" s="1"/>
  <c r="AJ4844" s="1"/>
  <c r="AI4844" s="1"/>
  <c r="T4845"/>
  <c r="AG4845" l="1"/>
  <c r="S4846"/>
  <c r="R4847" s="1"/>
  <c r="V4845"/>
  <c r="X4845" s="1"/>
  <c r="Z4845" s="1"/>
  <c r="U4845"/>
  <c r="W4845" s="1"/>
  <c r="Y4845" s="1"/>
  <c r="AB4845" l="1"/>
  <c r="AD4845" s="1"/>
  <c r="AA4845"/>
  <c r="AC4845" s="1"/>
  <c r="AF4845" l="1"/>
  <c r="AE4845"/>
  <c r="AH4845" l="1"/>
  <c r="T4846"/>
  <c r="AG4846" l="1"/>
  <c r="S4847"/>
  <c r="R4848" s="1"/>
  <c r="U4846"/>
  <c r="W4846" s="1"/>
  <c r="Y4846" s="1"/>
  <c r="V4846"/>
  <c r="X4846" s="1"/>
  <c r="Z4846" s="1"/>
  <c r="AJ4845"/>
  <c r="AI4845" s="1"/>
  <c r="AB4846" l="1"/>
  <c r="AD4846" s="1"/>
  <c r="AA4846"/>
  <c r="AC4846" s="1"/>
  <c r="AE4846" l="1"/>
  <c r="AF4846"/>
  <c r="AH4846" l="1"/>
  <c r="T4847"/>
  <c r="AG4847" l="1"/>
  <c r="S4848"/>
  <c r="R4849" s="1"/>
  <c r="V4847"/>
  <c r="X4847" s="1"/>
  <c r="Z4847" s="1"/>
  <c r="U4847"/>
  <c r="W4847" s="1"/>
  <c r="Y4847" s="1"/>
  <c r="AJ4846"/>
  <c r="AI4846" s="1"/>
  <c r="AA4847" l="1"/>
  <c r="AC4847" s="1"/>
  <c r="AB4847"/>
  <c r="AD4847" s="1"/>
  <c r="AF4847" l="1"/>
  <c r="AE4847"/>
  <c r="AH4847" s="1"/>
  <c r="AJ4847" l="1"/>
  <c r="AI4847" s="1"/>
  <c r="T4848"/>
  <c r="AG4848" l="1"/>
  <c r="S4849"/>
  <c r="R4850" s="1"/>
  <c r="V4848"/>
  <c r="X4848" s="1"/>
  <c r="Z4848" s="1"/>
  <c r="U4848"/>
  <c r="W4848" s="1"/>
  <c r="Y4848" s="1"/>
  <c r="AB4848" l="1"/>
  <c r="AD4848" s="1"/>
  <c r="AA4848"/>
  <c r="AC4848" s="1"/>
  <c r="AF4848" l="1"/>
  <c r="AE4848"/>
  <c r="T4849" s="1"/>
  <c r="AG4849" l="1"/>
  <c r="S4850"/>
  <c r="R4851" s="1"/>
  <c r="AH4848"/>
  <c r="U4849"/>
  <c r="W4849" s="1"/>
  <c r="Y4849" s="1"/>
  <c r="V4849"/>
  <c r="X4849" s="1"/>
  <c r="Z4849" s="1"/>
  <c r="AB4849" l="1"/>
  <c r="AD4849" s="1"/>
  <c r="AA4849"/>
  <c r="AC4849" s="1"/>
  <c r="AJ4848"/>
  <c r="AI4848" s="1"/>
  <c r="AF4849" l="1"/>
  <c r="AE4849"/>
  <c r="AH4849" l="1"/>
  <c r="T4850"/>
  <c r="AG4850" l="1"/>
  <c r="S4851"/>
  <c r="R4852" s="1"/>
  <c r="AJ4849"/>
  <c r="AI4849" s="1"/>
  <c r="U4850"/>
  <c r="W4850" s="1"/>
  <c r="Y4850" s="1"/>
  <c r="V4850"/>
  <c r="X4850" s="1"/>
  <c r="Z4850" s="1"/>
  <c r="AB4850" l="1"/>
  <c r="AD4850" s="1"/>
  <c r="AA4850"/>
  <c r="AC4850" s="1"/>
  <c r="AF4850" l="1"/>
  <c r="AE4850"/>
  <c r="AH4850" l="1"/>
  <c r="T4851"/>
  <c r="AG4851" l="1"/>
  <c r="S4852"/>
  <c r="R4853" s="1"/>
  <c r="U4851"/>
  <c r="W4851" s="1"/>
  <c r="Y4851" s="1"/>
  <c r="V4851"/>
  <c r="X4851" s="1"/>
  <c r="Z4851" s="1"/>
  <c r="AJ4850"/>
  <c r="AI4850" s="1"/>
  <c r="AA4851" l="1"/>
  <c r="AC4851" s="1"/>
  <c r="AB4851"/>
  <c r="AD4851" s="1"/>
  <c r="AF4851" l="1"/>
  <c r="AE4851"/>
  <c r="AH4851" s="1"/>
  <c r="AJ4851" s="1"/>
  <c r="AI4851" s="1"/>
  <c r="T4852"/>
  <c r="AG4852" l="1"/>
  <c r="S4853"/>
  <c r="R4854" s="1"/>
  <c r="V4852"/>
  <c r="X4852" s="1"/>
  <c r="Z4852" s="1"/>
  <c r="U4852"/>
  <c r="W4852" s="1"/>
  <c r="Y4852" s="1"/>
  <c r="AB4852" l="1"/>
  <c r="AD4852" s="1"/>
  <c r="AA4852"/>
  <c r="AC4852" s="1"/>
  <c r="AF4852" l="1"/>
  <c r="AE4852"/>
  <c r="AH4852" s="1"/>
  <c r="AJ4852" s="1"/>
  <c r="AI4852" s="1"/>
  <c r="T4853"/>
  <c r="AG4853" l="1"/>
  <c r="S4854"/>
  <c r="R4855" s="1"/>
  <c r="V4853"/>
  <c r="X4853" s="1"/>
  <c r="Z4853" s="1"/>
  <c r="U4853"/>
  <c r="W4853" s="1"/>
  <c r="Y4853" s="1"/>
  <c r="AB4853" l="1"/>
  <c r="AD4853" s="1"/>
  <c r="AA4853"/>
  <c r="AC4853" s="1"/>
  <c r="AF4853" l="1"/>
  <c r="AE4853"/>
  <c r="AH4853" l="1"/>
  <c r="T4854"/>
  <c r="AG4854" l="1"/>
  <c r="S4855"/>
  <c r="R4856" s="1"/>
  <c r="AJ4853"/>
  <c r="AI4853" s="1"/>
  <c r="U4854"/>
  <c r="W4854" s="1"/>
  <c r="Y4854" s="1"/>
  <c r="V4854"/>
  <c r="X4854" s="1"/>
  <c r="Z4854" s="1"/>
  <c r="AB4854" l="1"/>
  <c r="AD4854" s="1"/>
  <c r="AA4854"/>
  <c r="AC4854" s="1"/>
  <c r="AE4854" l="1"/>
  <c r="AF4854"/>
  <c r="AH4854" l="1"/>
  <c r="T4855"/>
  <c r="AG4855" l="1"/>
  <c r="S4856"/>
  <c r="R4857" s="1"/>
  <c r="U4855"/>
  <c r="W4855" s="1"/>
  <c r="Y4855" s="1"/>
  <c r="V4855"/>
  <c r="X4855" s="1"/>
  <c r="Z4855" s="1"/>
  <c r="AJ4854"/>
  <c r="AI4854" s="1"/>
  <c r="AB4855" l="1"/>
  <c r="AD4855" s="1"/>
  <c r="AA4855"/>
  <c r="AC4855" s="1"/>
  <c r="AE4855" l="1"/>
  <c r="AF4855"/>
  <c r="AH4855" l="1"/>
  <c r="T4856"/>
  <c r="AG4856" l="1"/>
  <c r="S4857"/>
  <c r="R4858" s="1"/>
  <c r="V4856"/>
  <c r="X4856" s="1"/>
  <c r="Z4856" s="1"/>
  <c r="U4856"/>
  <c r="W4856" s="1"/>
  <c r="AA4856" s="1"/>
  <c r="AJ4855"/>
  <c r="AI4855" s="1"/>
  <c r="AB4856" l="1"/>
  <c r="AD4856" s="1"/>
  <c r="Y4856"/>
  <c r="AC4856" s="1"/>
  <c r="AE4856" l="1"/>
  <c r="AF4856"/>
  <c r="AH4856" l="1"/>
  <c r="T4857"/>
  <c r="AG4857" l="1"/>
  <c r="S4858"/>
  <c r="R4859" s="1"/>
  <c r="U4857"/>
  <c r="W4857" s="1"/>
  <c r="Y4857" s="1"/>
  <c r="V4857"/>
  <c r="X4857" s="1"/>
  <c r="Z4857" s="1"/>
  <c r="AJ4856"/>
  <c r="AI4856" s="1"/>
  <c r="AB4857" l="1"/>
  <c r="AD4857" s="1"/>
  <c r="AA4857"/>
  <c r="AC4857" s="1"/>
  <c r="AE4857" l="1"/>
  <c r="AH4857" s="1"/>
  <c r="AJ4857" s="1"/>
  <c r="AF4857"/>
  <c r="T4858"/>
  <c r="AI4857" l="1"/>
  <c r="AG4858"/>
  <c r="S4859"/>
  <c r="R4860" s="1"/>
  <c r="V4858"/>
  <c r="X4858" s="1"/>
  <c r="Z4858" s="1"/>
  <c r="U4858"/>
  <c r="W4858" s="1"/>
  <c r="Y4858" s="1"/>
  <c r="AB4858" l="1"/>
  <c r="AD4858" s="1"/>
  <c r="AA4858"/>
  <c r="AC4858" s="1"/>
  <c r="AE4858" l="1"/>
  <c r="AF4858"/>
  <c r="AH4858" l="1"/>
  <c r="T4859"/>
  <c r="AG4859" l="1"/>
  <c r="S4860"/>
  <c r="R4861" s="1"/>
  <c r="AI4858"/>
  <c r="AJ4858"/>
  <c r="U4859"/>
  <c r="W4859" s="1"/>
  <c r="Y4859" s="1"/>
  <c r="V4859"/>
  <c r="X4859" s="1"/>
  <c r="Z4859" s="1"/>
  <c r="AB4859" l="1"/>
  <c r="AD4859" s="1"/>
  <c r="AA4859"/>
  <c r="AC4859" s="1"/>
  <c r="AE4859" l="1"/>
  <c r="AH4859"/>
  <c r="T4860"/>
  <c r="AF4859"/>
  <c r="AG4860" l="1"/>
  <c r="S4861"/>
  <c r="R4862" s="1"/>
  <c r="V4860"/>
  <c r="X4860" s="1"/>
  <c r="Z4860" s="1"/>
  <c r="U4860"/>
  <c r="W4860" s="1"/>
  <c r="Y4860" s="1"/>
  <c r="AJ4859"/>
  <c r="AI4859" s="1"/>
  <c r="AA4860" l="1"/>
  <c r="AC4860" s="1"/>
  <c r="AB4860"/>
  <c r="AD4860" s="1"/>
  <c r="AF4860" l="1"/>
  <c r="AE4860"/>
  <c r="AH4860" s="1"/>
  <c r="AJ4860" s="1"/>
  <c r="T4861"/>
  <c r="AI4860" l="1"/>
  <c r="AG4861"/>
  <c r="S4862"/>
  <c r="R4863" s="1"/>
  <c r="V4861"/>
  <c r="X4861" s="1"/>
  <c r="Z4861" s="1"/>
  <c r="U4861"/>
  <c r="W4861" s="1"/>
  <c r="Y4861" s="1"/>
  <c r="AB4861" l="1"/>
  <c r="AD4861" s="1"/>
  <c r="AA4861"/>
  <c r="AC4861" s="1"/>
  <c r="AF4861" l="1"/>
  <c r="AE4861"/>
  <c r="AH4861" l="1"/>
  <c r="T4862"/>
  <c r="AG4862" l="1"/>
  <c r="S4863"/>
  <c r="R4864" s="1"/>
  <c r="U4862"/>
  <c r="W4862" s="1"/>
  <c r="Y4862" s="1"/>
  <c r="V4862"/>
  <c r="X4862" s="1"/>
  <c r="Z4862" s="1"/>
  <c r="AJ4861"/>
  <c r="AI4861" s="1"/>
  <c r="AB4862" l="1"/>
  <c r="AD4862" s="1"/>
  <c r="AA4862"/>
  <c r="AC4862" s="1"/>
  <c r="AE4862" l="1"/>
  <c r="AF4862"/>
  <c r="AH4862" l="1"/>
  <c r="T4863"/>
  <c r="AG4863" l="1"/>
  <c r="S4864"/>
  <c r="R4865" s="1"/>
  <c r="AJ4862"/>
  <c r="AI4862" s="1"/>
  <c r="U4863"/>
  <c r="W4863" s="1"/>
  <c r="Y4863" s="1"/>
  <c r="V4863"/>
  <c r="X4863" s="1"/>
  <c r="Z4863" s="1"/>
  <c r="AA4863" l="1"/>
  <c r="AC4863" s="1"/>
  <c r="AB4863"/>
  <c r="AD4863" s="1"/>
  <c r="AF4863" l="1"/>
  <c r="AE4863"/>
  <c r="AH4863" l="1"/>
  <c r="T4864"/>
  <c r="AG4864" l="1"/>
  <c r="S4865"/>
  <c r="R4866" s="1"/>
  <c r="AJ4863"/>
  <c r="AI4863" s="1"/>
  <c r="V4864"/>
  <c r="X4864" s="1"/>
  <c r="Z4864" s="1"/>
  <c r="U4864"/>
  <c r="W4864" s="1"/>
  <c r="Y4864" s="1"/>
  <c r="AB4864" l="1"/>
  <c r="AD4864" s="1"/>
  <c r="AA4864"/>
  <c r="AC4864" s="1"/>
  <c r="AE4864" l="1"/>
  <c r="AF4864"/>
  <c r="AH4864" l="1"/>
  <c r="T4865"/>
  <c r="AG4865" l="1"/>
  <c r="S4866"/>
  <c r="R4867" s="1"/>
  <c r="V4865"/>
  <c r="X4865" s="1"/>
  <c r="Z4865" s="1"/>
  <c r="U4865"/>
  <c r="W4865" s="1"/>
  <c r="Y4865" s="1"/>
  <c r="AJ4864"/>
  <c r="AI4864" s="1"/>
  <c r="AB4865" l="1"/>
  <c r="AD4865" s="1"/>
  <c r="AA4865"/>
  <c r="AC4865" s="1"/>
  <c r="AE4865" l="1"/>
  <c r="AH4865"/>
  <c r="AJ4865" s="1"/>
  <c r="AF4865"/>
  <c r="T4866"/>
  <c r="AG4866" l="1"/>
  <c r="S4867"/>
  <c r="R4868" s="1"/>
  <c r="AI4865"/>
  <c r="V4866"/>
  <c r="X4866" s="1"/>
  <c r="Z4866" s="1"/>
  <c r="U4866"/>
  <c r="W4866" s="1"/>
  <c r="Y4866" s="1"/>
  <c r="AB4866" l="1"/>
  <c r="AD4866" s="1"/>
  <c r="AA4866"/>
  <c r="AC4866" s="1"/>
  <c r="AF4866" l="1"/>
  <c r="AE4866"/>
  <c r="AH4866" l="1"/>
  <c r="T4867"/>
  <c r="AG4867" l="1"/>
  <c r="S4868"/>
  <c r="R4869" s="1"/>
  <c r="V4867"/>
  <c r="X4867" s="1"/>
  <c r="Z4867" s="1"/>
  <c r="U4867"/>
  <c r="W4867" s="1"/>
  <c r="Y4867" s="1"/>
  <c r="AJ4866"/>
  <c r="AI4866" s="1"/>
  <c r="AB4867" l="1"/>
  <c r="AD4867" s="1"/>
  <c r="AA4867"/>
  <c r="AC4867" s="1"/>
  <c r="H54" i="11"/>
  <c r="G54"/>
  <c r="AE4867" i="10" l="1"/>
  <c r="AH4867" s="1"/>
  <c r="AJ4867" s="1"/>
  <c r="AF4867"/>
  <c r="T4868"/>
  <c r="AI4867" l="1"/>
  <c r="AG4868"/>
  <c r="S4869"/>
  <c r="R4870" s="1"/>
  <c r="U4868"/>
  <c r="W4868" s="1"/>
  <c r="Y4868" s="1"/>
  <c r="V4868"/>
  <c r="X4868" s="1"/>
  <c r="Z4868" s="1"/>
  <c r="AB4868" l="1"/>
  <c r="AD4868" s="1"/>
  <c r="AA4868"/>
  <c r="AC4868" s="1"/>
  <c r="AF4868" l="1"/>
  <c r="AE4868"/>
  <c r="AH4868" s="1"/>
  <c r="AJ4868" s="1"/>
  <c r="T4869"/>
  <c r="AI4868" l="1"/>
  <c r="AG4869"/>
  <c r="S4870"/>
  <c r="R4871" s="1"/>
  <c r="V4869"/>
  <c r="X4869" s="1"/>
  <c r="Z4869" s="1"/>
  <c r="U4869"/>
  <c r="W4869" s="1"/>
  <c r="Y4869" s="1"/>
  <c r="AB4869" l="1"/>
  <c r="AD4869" s="1"/>
  <c r="AA4869"/>
  <c r="AC4869" s="1"/>
  <c r="AF4869" l="1"/>
  <c r="AE4869"/>
  <c r="AH4869" s="1"/>
  <c r="AJ4869" s="1"/>
  <c r="T4870"/>
  <c r="AI4869" l="1"/>
  <c r="AG4870"/>
  <c r="S4871"/>
  <c r="R4872" s="1"/>
  <c r="V4870"/>
  <c r="X4870" s="1"/>
  <c r="Z4870" s="1"/>
  <c r="U4870"/>
  <c r="W4870" s="1"/>
  <c r="Y4870" s="1"/>
  <c r="AB4870" l="1"/>
  <c r="AD4870" s="1"/>
  <c r="AA4870"/>
  <c r="AC4870" s="1"/>
  <c r="AE4870" l="1"/>
  <c r="AF4870"/>
  <c r="AH4870" l="1"/>
  <c r="T4871"/>
  <c r="AG4871" l="1"/>
  <c r="S4872"/>
  <c r="R4873" s="1"/>
  <c r="AJ4870"/>
  <c r="AI4870" s="1"/>
  <c r="U4871"/>
  <c r="W4871" s="1"/>
  <c r="Y4871" s="1"/>
  <c r="V4871"/>
  <c r="X4871" s="1"/>
  <c r="Z4871" s="1"/>
  <c r="AB4871" l="1"/>
  <c r="AD4871" s="1"/>
  <c r="AA4871"/>
  <c r="AC4871" s="1"/>
  <c r="AF4871" l="1"/>
  <c r="AE4871"/>
  <c r="AH4871" l="1"/>
  <c r="T4872"/>
  <c r="AG4872" l="1"/>
  <c r="S4873"/>
  <c r="R4874" s="1"/>
  <c r="AJ4871"/>
  <c r="AI4871" s="1"/>
  <c r="U4872"/>
  <c r="W4872" s="1"/>
  <c r="Y4872" s="1"/>
  <c r="V4872"/>
  <c r="X4872" s="1"/>
  <c r="Z4872" s="1"/>
  <c r="AB4872" l="1"/>
  <c r="AD4872" s="1"/>
  <c r="AA4872"/>
  <c r="AC4872" s="1"/>
  <c r="AE4872" l="1"/>
  <c r="AF4872"/>
  <c r="AH4872" l="1"/>
  <c r="T4873"/>
  <c r="AG4873" l="1"/>
  <c r="S4874"/>
  <c r="R4875" s="1"/>
  <c r="AJ4872"/>
  <c r="AI4872" s="1"/>
  <c r="U4873"/>
  <c r="W4873" s="1"/>
  <c r="Y4873" s="1"/>
  <c r="V4873"/>
  <c r="X4873" s="1"/>
  <c r="Z4873" s="1"/>
  <c r="AB4873" l="1"/>
  <c r="AD4873" s="1"/>
  <c r="AA4873"/>
  <c r="AC4873" s="1"/>
  <c r="AF4873" l="1"/>
  <c r="AE4873"/>
  <c r="AH4873" s="1"/>
  <c r="AJ4873" s="1"/>
  <c r="AI4873" s="1"/>
  <c r="T4874"/>
  <c r="AG4874" l="1"/>
  <c r="S4875"/>
  <c r="R4876" s="1"/>
  <c r="U4874"/>
  <c r="W4874" s="1"/>
  <c r="Y4874" s="1"/>
  <c r="V4874"/>
  <c r="X4874" s="1"/>
  <c r="Z4874" s="1"/>
  <c r="AB4874" l="1"/>
  <c r="AD4874" s="1"/>
  <c r="AA4874"/>
  <c r="AC4874" s="1"/>
  <c r="AF4874" l="1"/>
  <c r="AE4874"/>
  <c r="AH4874" l="1"/>
  <c r="T4875"/>
  <c r="AG4875" l="1"/>
  <c r="S4876"/>
  <c r="R4877" s="1"/>
  <c r="V4875"/>
  <c r="X4875" s="1"/>
  <c r="Z4875" s="1"/>
  <c r="U4875"/>
  <c r="W4875" s="1"/>
  <c r="Y4875" s="1"/>
  <c r="AJ4874"/>
  <c r="AI4874" s="1"/>
  <c r="AB4875" l="1"/>
  <c r="AD4875" s="1"/>
  <c r="AA4875"/>
  <c r="AC4875" s="1"/>
  <c r="AF4875" l="1"/>
  <c r="AE4875"/>
  <c r="AH4875" l="1"/>
  <c r="T4876"/>
  <c r="AG4876" l="1"/>
  <c r="S4877"/>
  <c r="R4878" s="1"/>
  <c r="AJ4875"/>
  <c r="AI4875" s="1"/>
  <c r="U4876"/>
  <c r="W4876" s="1"/>
  <c r="Y4876" s="1"/>
  <c r="V4876"/>
  <c r="X4876" s="1"/>
  <c r="Z4876" s="1"/>
  <c r="AB4876" l="1"/>
  <c r="AD4876" s="1"/>
  <c r="AA4876"/>
  <c r="AC4876" s="1"/>
  <c r="AE4876" l="1"/>
  <c r="AH4876"/>
  <c r="T4877"/>
  <c r="AF4876"/>
  <c r="AG4877" l="1"/>
  <c r="S4878"/>
  <c r="R4879" s="1"/>
  <c r="AJ4876"/>
  <c r="AI4876" s="1"/>
  <c r="V4877"/>
  <c r="X4877" s="1"/>
  <c r="Z4877" s="1"/>
  <c r="U4877"/>
  <c r="W4877" s="1"/>
  <c r="Y4877" s="1"/>
  <c r="AB4877" l="1"/>
  <c r="AD4877" s="1"/>
  <c r="AA4877"/>
  <c r="AC4877" s="1"/>
  <c r="AF4877" l="1"/>
  <c r="AE4877"/>
  <c r="AH4877" s="1"/>
  <c r="AJ4877" s="1"/>
  <c r="T4878"/>
  <c r="AI4877" l="1"/>
  <c r="AG4878"/>
  <c r="S4879"/>
  <c r="R4880" s="1"/>
  <c r="U4878"/>
  <c r="W4878" s="1"/>
  <c r="Y4878" s="1"/>
  <c r="V4878"/>
  <c r="X4878" s="1"/>
  <c r="Z4878" s="1"/>
  <c r="AA4878" l="1"/>
  <c r="AC4878" s="1"/>
  <c r="AB4878"/>
  <c r="AD4878" s="1"/>
  <c r="AF4878" l="1"/>
  <c r="AE4878"/>
  <c r="AH4878" s="1"/>
  <c r="AJ4878" s="1"/>
  <c r="AI4878" s="1"/>
  <c r="T4879"/>
  <c r="AG4879" l="1"/>
  <c r="S4880"/>
  <c r="R4881" s="1"/>
  <c r="V4879"/>
  <c r="X4879" s="1"/>
  <c r="Z4879" s="1"/>
  <c r="U4879"/>
  <c r="W4879" s="1"/>
  <c r="Y4879" s="1"/>
  <c r="AB4879" l="1"/>
  <c r="AD4879" s="1"/>
  <c r="AA4879"/>
  <c r="AC4879" s="1"/>
  <c r="AE4879" l="1"/>
  <c r="AF4879"/>
  <c r="AH4879" l="1"/>
  <c r="T4880"/>
  <c r="AG4880" l="1"/>
  <c r="S4881"/>
  <c r="R4882" s="1"/>
  <c r="AJ4879"/>
  <c r="AI4879" s="1"/>
  <c r="U4880"/>
  <c r="W4880" s="1"/>
  <c r="Y4880" s="1"/>
  <c r="V4880"/>
  <c r="X4880" s="1"/>
  <c r="Z4880" s="1"/>
  <c r="AA4880" l="1"/>
  <c r="AC4880" s="1"/>
  <c r="AB4880"/>
  <c r="AD4880" s="1"/>
  <c r="AF4880" l="1"/>
  <c r="AE4880"/>
  <c r="AH4880" l="1"/>
  <c r="T4881"/>
  <c r="AG4881" l="1"/>
  <c r="S4882"/>
  <c r="R4883" s="1"/>
  <c r="V4881"/>
  <c r="X4881" s="1"/>
  <c r="Z4881" s="1"/>
  <c r="U4881"/>
  <c r="W4881" s="1"/>
  <c r="Y4881" s="1"/>
  <c r="AJ4880"/>
  <c r="AI4880" s="1"/>
  <c r="AB4881" l="1"/>
  <c r="AD4881" s="1"/>
  <c r="AA4881"/>
  <c r="AC4881" s="1"/>
  <c r="AE4881" l="1"/>
  <c r="AF4881"/>
  <c r="AH4881" l="1"/>
  <c r="T4882"/>
  <c r="AG4882" l="1"/>
  <c r="S4883"/>
  <c r="R4884" s="1"/>
  <c r="AJ4881"/>
  <c r="AI4881" s="1"/>
  <c r="V4882"/>
  <c r="X4882" s="1"/>
  <c r="Z4882" s="1"/>
  <c r="U4882"/>
  <c r="W4882" s="1"/>
  <c r="Y4882" s="1"/>
  <c r="AB4882" l="1"/>
  <c r="AD4882" s="1"/>
  <c r="AA4882"/>
  <c r="AC4882" s="1"/>
  <c r="AE4882" l="1"/>
  <c r="T4883" s="1"/>
  <c r="AF4882"/>
  <c r="AG4883" l="1"/>
  <c r="S4884"/>
  <c r="R4885" s="1"/>
  <c r="AH4882"/>
  <c r="V4883"/>
  <c r="X4883" s="1"/>
  <c r="Z4883" s="1"/>
  <c r="U4883"/>
  <c r="W4883" s="1"/>
  <c r="Y4883" s="1"/>
  <c r="AA4883" l="1"/>
  <c r="AC4883" s="1"/>
  <c r="AB4883"/>
  <c r="AD4883" s="1"/>
  <c r="AJ4882"/>
  <c r="AI4882" s="1"/>
  <c r="AF4883" l="1"/>
  <c r="AE4883"/>
  <c r="AH4883" s="1"/>
  <c r="AJ4883" s="1"/>
  <c r="AI4883" s="1"/>
  <c r="T4884"/>
  <c r="AG4884" l="1"/>
  <c r="S4885"/>
  <c r="R4886" s="1"/>
  <c r="V4884"/>
  <c r="X4884" s="1"/>
  <c r="Z4884" s="1"/>
  <c r="U4884"/>
  <c r="W4884" s="1"/>
  <c r="Y4884" s="1"/>
  <c r="AB4884" l="1"/>
  <c r="AD4884" s="1"/>
  <c r="AA4884"/>
  <c r="AC4884" s="1"/>
  <c r="AF4884" l="1"/>
  <c r="AE4884"/>
  <c r="AH4884" s="1"/>
  <c r="AJ4884" s="1"/>
  <c r="AI4884" s="1"/>
  <c r="T4885"/>
  <c r="AG4885" l="1"/>
  <c r="S4886"/>
  <c r="R4887" s="1"/>
  <c r="U4885"/>
  <c r="W4885" s="1"/>
  <c r="Y4885" s="1"/>
  <c r="V4885"/>
  <c r="X4885" s="1"/>
  <c r="Z4885" s="1"/>
  <c r="AB4885" l="1"/>
  <c r="AD4885" s="1"/>
  <c r="AA4885"/>
  <c r="AC4885" s="1"/>
  <c r="AF4885" l="1"/>
  <c r="AE4885"/>
  <c r="AH4885" l="1"/>
  <c r="T4886"/>
  <c r="AG4886" l="1"/>
  <c r="S4887"/>
  <c r="R4888" s="1"/>
  <c r="AJ4885"/>
  <c r="AI4885" s="1"/>
  <c r="V4886"/>
  <c r="X4886" s="1"/>
  <c r="Z4886" s="1"/>
  <c r="U4886"/>
  <c r="W4886" s="1"/>
  <c r="Y4886" s="1"/>
  <c r="AB4886" l="1"/>
  <c r="AD4886" s="1"/>
  <c r="AA4886"/>
  <c r="AC4886" s="1"/>
  <c r="AF4886" l="1"/>
  <c r="AE4886"/>
  <c r="AH4886" s="1"/>
  <c r="AJ4886" s="1"/>
  <c r="T4887"/>
  <c r="AI4886" l="1"/>
  <c r="AG4887"/>
  <c r="S4888"/>
  <c r="R4889" s="1"/>
  <c r="U4887"/>
  <c r="W4887" s="1"/>
  <c r="Y4887" s="1"/>
  <c r="V4887"/>
  <c r="X4887" s="1"/>
  <c r="Z4887" s="1"/>
  <c r="AA4887" l="1"/>
  <c r="AC4887" s="1"/>
  <c r="AB4887"/>
  <c r="AD4887" s="1"/>
  <c r="AE4887" l="1"/>
  <c r="AH4887" s="1"/>
  <c r="AJ4887" s="1"/>
  <c r="AF4887"/>
  <c r="T4888"/>
  <c r="AI4887" l="1"/>
  <c r="AG4888"/>
  <c r="S4889"/>
  <c r="R4890" s="1"/>
  <c r="V4888"/>
  <c r="X4888" s="1"/>
  <c r="Z4888" s="1"/>
  <c r="U4888"/>
  <c r="W4888" s="1"/>
  <c r="Y4888" s="1"/>
  <c r="AB4888" l="1"/>
  <c r="AD4888" s="1"/>
  <c r="AA4888"/>
  <c r="AC4888" s="1"/>
  <c r="AE4888" l="1"/>
  <c r="AH4888" s="1"/>
  <c r="AJ4888" s="1"/>
  <c r="AF4888"/>
  <c r="T4889"/>
  <c r="AG4889" l="1"/>
  <c r="S4890"/>
  <c r="R4891" s="1"/>
  <c r="AI4888"/>
  <c r="V4889"/>
  <c r="X4889" s="1"/>
  <c r="Z4889" s="1"/>
  <c r="U4889"/>
  <c r="W4889" s="1"/>
  <c r="Y4889" s="1"/>
  <c r="AB4889" l="1"/>
  <c r="AD4889" s="1"/>
  <c r="AA4889"/>
  <c r="AC4889" s="1"/>
  <c r="AF4889" l="1"/>
  <c r="AE4889"/>
  <c r="AH4889" l="1"/>
  <c r="T4890"/>
  <c r="AG4890" l="1"/>
  <c r="S4891"/>
  <c r="R4892" s="1"/>
  <c r="V4890"/>
  <c r="X4890" s="1"/>
  <c r="Z4890" s="1"/>
  <c r="U4890"/>
  <c r="W4890" s="1"/>
  <c r="Y4890" s="1"/>
  <c r="AJ4889"/>
  <c r="AI4889" s="1"/>
  <c r="AB4890" l="1"/>
  <c r="AD4890" s="1"/>
  <c r="AA4890"/>
  <c r="AC4890" s="1"/>
  <c r="AE4890" l="1"/>
  <c r="AH4890" s="1"/>
  <c r="AJ4890" s="1"/>
  <c r="AF4890"/>
  <c r="T4891"/>
  <c r="AI4890" l="1"/>
  <c r="AG4891"/>
  <c r="S4892"/>
  <c r="R4893" s="1"/>
  <c r="V4891"/>
  <c r="X4891" s="1"/>
  <c r="Z4891" s="1"/>
  <c r="U4891"/>
  <c r="W4891" s="1"/>
  <c r="Y4891" s="1"/>
  <c r="AB4891" l="1"/>
  <c r="AD4891" s="1"/>
  <c r="AA4891"/>
  <c r="AC4891" s="1"/>
  <c r="AE4891" l="1"/>
  <c r="AH4891" s="1"/>
  <c r="AJ4891" s="1"/>
  <c r="AF4891"/>
  <c r="T4892"/>
  <c r="AG4892" l="1"/>
  <c r="S4893"/>
  <c r="R4894" s="1"/>
  <c r="AI4891"/>
  <c r="V4892"/>
  <c r="X4892" s="1"/>
  <c r="Z4892" s="1"/>
  <c r="U4892"/>
  <c r="W4892" s="1"/>
  <c r="Y4892" s="1"/>
  <c r="AB4892" l="1"/>
  <c r="AD4892" s="1"/>
  <c r="AA4892"/>
  <c r="AC4892" s="1"/>
  <c r="AF4892" l="1"/>
  <c r="AE4892"/>
  <c r="AH4892" l="1"/>
  <c r="T4893"/>
  <c r="AG4893" l="1"/>
  <c r="S4894"/>
  <c r="R4895" s="1"/>
  <c r="U4893"/>
  <c r="W4893" s="1"/>
  <c r="AA4893" s="1"/>
  <c r="V4893"/>
  <c r="X4893" s="1"/>
  <c r="Z4893" s="1"/>
  <c r="AJ4892"/>
  <c r="AI4892" s="1"/>
  <c r="AB4893" l="1"/>
  <c r="AD4893" s="1"/>
  <c r="Y4893"/>
  <c r="AC4893" s="1"/>
  <c r="AF4893" l="1"/>
  <c r="AE4893"/>
  <c r="AH4893" l="1"/>
  <c r="T4894"/>
  <c r="AG4894" l="1"/>
  <c r="S4895"/>
  <c r="R4896" s="1"/>
  <c r="AJ4893"/>
  <c r="AI4893" s="1"/>
  <c r="V4894"/>
  <c r="X4894" s="1"/>
  <c r="Z4894" s="1"/>
  <c r="U4894"/>
  <c r="W4894" s="1"/>
  <c r="Y4894" s="1"/>
  <c r="AB4894" l="1"/>
  <c r="AD4894" s="1"/>
  <c r="AA4894"/>
  <c r="AC4894" s="1"/>
  <c r="AE4894" l="1"/>
  <c r="AF4894"/>
  <c r="AH4894" l="1"/>
  <c r="T4895"/>
  <c r="AG4895" l="1"/>
  <c r="S4896"/>
  <c r="R4897" s="1"/>
  <c r="U4895"/>
  <c r="W4895" s="1"/>
  <c r="Y4895" s="1"/>
  <c r="V4895"/>
  <c r="X4895" s="1"/>
  <c r="Z4895" s="1"/>
  <c r="AJ4894"/>
  <c r="AI4894" s="1"/>
  <c r="AA4895" l="1"/>
  <c r="AC4895" s="1"/>
  <c r="AB4895"/>
  <c r="AD4895" s="1"/>
  <c r="AF4895" l="1"/>
  <c r="AE4895"/>
  <c r="AH4895" s="1"/>
  <c r="AJ4895" s="1"/>
  <c r="AI4895" s="1"/>
  <c r="T4896"/>
  <c r="AG4896" l="1"/>
  <c r="S4897"/>
  <c r="R4898" s="1"/>
  <c r="U4896"/>
  <c r="W4896" s="1"/>
  <c r="Y4896" s="1"/>
  <c r="V4896"/>
  <c r="X4896" s="1"/>
  <c r="Z4896" s="1"/>
  <c r="AB4896" l="1"/>
  <c r="AD4896" s="1"/>
  <c r="AA4896"/>
  <c r="AC4896" s="1"/>
  <c r="AF4896" l="1"/>
  <c r="AE4896"/>
  <c r="AH4896" l="1"/>
  <c r="T4897"/>
  <c r="AG4897" l="1"/>
  <c r="S4898"/>
  <c r="R4899" s="1"/>
  <c r="AJ4896"/>
  <c r="AI4896" s="1"/>
  <c r="U4897"/>
  <c r="W4897" s="1"/>
  <c r="Y4897" s="1"/>
  <c r="V4897"/>
  <c r="X4897" s="1"/>
  <c r="Z4897" s="1"/>
  <c r="AB4897" l="1"/>
  <c r="AD4897" s="1"/>
  <c r="AA4897"/>
  <c r="AC4897" s="1"/>
  <c r="AF4897" l="1"/>
  <c r="AE4897"/>
  <c r="AH4897" s="1"/>
  <c r="AJ4897" s="1"/>
  <c r="AI4897" s="1"/>
  <c r="T4898"/>
  <c r="AG4898" l="1"/>
  <c r="S4899"/>
  <c r="R4900" s="1"/>
  <c r="V4898"/>
  <c r="X4898" s="1"/>
  <c r="Z4898" s="1"/>
  <c r="U4898"/>
  <c r="W4898" s="1"/>
  <c r="Y4898" s="1"/>
  <c r="AB4898" l="1"/>
  <c r="AD4898" s="1"/>
  <c r="AA4898"/>
  <c r="AC4898" s="1"/>
  <c r="AF4898" l="1"/>
  <c r="AE4898"/>
  <c r="AH4898" l="1"/>
  <c r="T4899"/>
  <c r="AG4899" l="1"/>
  <c r="S4900"/>
  <c r="R4901" s="1"/>
  <c r="U4899"/>
  <c r="W4899" s="1"/>
  <c r="Y4899" s="1"/>
  <c r="V4899"/>
  <c r="X4899" s="1"/>
  <c r="Z4899" s="1"/>
  <c r="AJ4898"/>
  <c r="AI4898" s="1"/>
  <c r="AA4899" l="1"/>
  <c r="AC4899" s="1"/>
  <c r="AB4899"/>
  <c r="AD4899" s="1"/>
  <c r="AF4899" l="1"/>
  <c r="AE4899"/>
  <c r="AH4899" l="1"/>
  <c r="T4900"/>
  <c r="AG4900" l="1"/>
  <c r="S4901"/>
  <c r="R4902" s="1"/>
  <c r="U4900"/>
  <c r="W4900" s="1"/>
  <c r="Y4900" s="1"/>
  <c r="V4900"/>
  <c r="X4900" s="1"/>
  <c r="Z4900" s="1"/>
  <c r="AJ4899"/>
  <c r="AI4899" s="1"/>
  <c r="AA4900" l="1"/>
  <c r="AC4900" s="1"/>
  <c r="AB4900"/>
  <c r="AD4900" s="1"/>
  <c r="AE4900" l="1"/>
  <c r="AF4900"/>
  <c r="AH4900" l="1"/>
  <c r="T4901"/>
  <c r="AG4901" l="1"/>
  <c r="S4902"/>
  <c r="R4903" s="1"/>
  <c r="AJ4900"/>
  <c r="AI4900" s="1"/>
  <c r="U4901"/>
  <c r="W4901" s="1"/>
  <c r="Y4901" s="1"/>
  <c r="V4901"/>
  <c r="X4901" s="1"/>
  <c r="Z4901" s="1"/>
  <c r="AB4901" l="1"/>
  <c r="AD4901" s="1"/>
  <c r="AA4901"/>
  <c r="AC4901" s="1"/>
  <c r="AF4901" l="1"/>
  <c r="AE4901"/>
  <c r="AH4901" s="1"/>
  <c r="AJ4901" l="1"/>
  <c r="AI4901" s="1"/>
  <c r="T4902"/>
  <c r="AG4902" l="1"/>
  <c r="S4903"/>
  <c r="R4904" s="1"/>
  <c r="U4902"/>
  <c r="W4902" s="1"/>
  <c r="Y4902" s="1"/>
  <c r="V4902"/>
  <c r="X4902" s="1"/>
  <c r="Z4902" s="1"/>
  <c r="AB4902" l="1"/>
  <c r="AD4902" s="1"/>
  <c r="AA4902"/>
  <c r="AC4902" s="1"/>
  <c r="AE4902" l="1"/>
  <c r="AH4902" s="1"/>
  <c r="AJ4902" s="1"/>
  <c r="AF4902"/>
  <c r="T4903"/>
  <c r="AG4903" l="1"/>
  <c r="S4904"/>
  <c r="R4905" s="1"/>
  <c r="V4903"/>
  <c r="X4903" s="1"/>
  <c r="Z4903" s="1"/>
  <c r="AI4902"/>
  <c r="U4903"/>
  <c r="W4903" s="1"/>
  <c r="Y4903" s="1"/>
  <c r="AB4903" l="1"/>
  <c r="AD4903" s="1"/>
  <c r="AA4903"/>
  <c r="AC4903" s="1"/>
  <c r="AF4903" l="1"/>
  <c r="AE4903"/>
  <c r="AH4903" s="1"/>
  <c r="AJ4903" l="1"/>
  <c r="AI4903" s="1"/>
  <c r="T4904"/>
  <c r="AG4904" l="1"/>
  <c r="S4905"/>
  <c r="R4906" s="1"/>
  <c r="V4904"/>
  <c r="X4904" s="1"/>
  <c r="Z4904" s="1"/>
  <c r="U4904"/>
  <c r="W4904" s="1"/>
  <c r="Y4904" s="1"/>
  <c r="AA4904" l="1"/>
  <c r="AC4904" s="1"/>
  <c r="AB4904"/>
  <c r="AD4904" s="1"/>
  <c r="AE4904" l="1"/>
  <c r="T4905" s="1"/>
  <c r="AG4905" s="1"/>
  <c r="AF4904"/>
  <c r="AH4904"/>
  <c r="AJ4904" s="1"/>
  <c r="S4906" l="1"/>
  <c r="R4907" s="1"/>
  <c r="V4905"/>
  <c r="X4905" s="1"/>
  <c r="Z4905" s="1"/>
  <c r="U4905"/>
  <c r="W4905" s="1"/>
  <c r="Y4905" s="1"/>
  <c r="AI4904"/>
  <c r="AA4905" l="1"/>
  <c r="AC4905" s="1"/>
  <c r="AB4905"/>
  <c r="AD4905" s="1"/>
  <c r="AE4905" l="1"/>
  <c r="AF4905"/>
  <c r="AH4905"/>
  <c r="T4906"/>
  <c r="AG4906" l="1"/>
  <c r="S4907"/>
  <c r="R4908" s="1"/>
  <c r="AJ4905"/>
  <c r="AI4905" s="1"/>
  <c r="U4906"/>
  <c r="W4906" s="1"/>
  <c r="Y4906" s="1"/>
  <c r="V4906"/>
  <c r="X4906" s="1"/>
  <c r="Z4906" s="1"/>
  <c r="AB4906" l="1"/>
  <c r="AD4906" s="1"/>
  <c r="AA4906"/>
  <c r="AC4906" s="1"/>
  <c r="AE4906" l="1"/>
  <c r="T4907" s="1"/>
  <c r="AF4906"/>
  <c r="AG4907" l="1"/>
  <c r="S4908"/>
  <c r="R4909" s="1"/>
  <c r="AH4906"/>
  <c r="V4907"/>
  <c r="X4907" s="1"/>
  <c r="Z4907" s="1"/>
  <c r="U4907"/>
  <c r="W4907" s="1"/>
  <c r="Y4907" s="1"/>
  <c r="AB4907" l="1"/>
  <c r="AD4907" s="1"/>
  <c r="AA4907"/>
  <c r="AC4907" s="1"/>
  <c r="AJ4906"/>
  <c r="AI4906" s="1"/>
  <c r="AF4907" l="1"/>
  <c r="AE4907"/>
  <c r="AH4907" l="1"/>
  <c r="T4908"/>
  <c r="AG4908" l="1"/>
  <c r="S4909"/>
  <c r="R4910" s="1"/>
  <c r="U4908"/>
  <c r="W4908" s="1"/>
  <c r="Y4908" s="1"/>
  <c r="V4908"/>
  <c r="X4908" s="1"/>
  <c r="Z4908" s="1"/>
  <c r="AJ4907"/>
  <c r="AI4907" s="1"/>
  <c r="AB4908" l="1"/>
  <c r="AD4908" s="1"/>
  <c r="AA4908"/>
  <c r="AC4908" s="1"/>
  <c r="AE4908" l="1"/>
  <c r="AF4908"/>
  <c r="AH4908" l="1"/>
  <c r="T4909"/>
  <c r="AG4909" l="1"/>
  <c r="S4910"/>
  <c r="R4911" s="1"/>
  <c r="AJ4908"/>
  <c r="AI4908" s="1"/>
  <c r="V4909"/>
  <c r="X4909" s="1"/>
  <c r="Z4909" s="1"/>
  <c r="U4909"/>
  <c r="W4909" s="1"/>
  <c r="Y4909" s="1"/>
  <c r="AB4909" l="1"/>
  <c r="AD4909" s="1"/>
  <c r="AA4909"/>
  <c r="AC4909" s="1"/>
  <c r="AE4909" s="1"/>
  <c r="AH4909" s="1"/>
  <c r="AF4909" l="1"/>
  <c r="AJ4909"/>
  <c r="T4910"/>
  <c r="AI4909" l="1"/>
  <c r="AG4910"/>
  <c r="S4911"/>
  <c r="R4912" s="1"/>
  <c r="V4910"/>
  <c r="X4910" s="1"/>
  <c r="Z4910" s="1"/>
  <c r="U4910"/>
  <c r="W4910" s="1"/>
  <c r="Y4910" s="1"/>
  <c r="AB4910" l="1"/>
  <c r="AD4910" s="1"/>
  <c r="AA4910"/>
  <c r="AC4910" s="1"/>
  <c r="AF4910" l="1"/>
  <c r="AE4910"/>
  <c r="AH4910" l="1"/>
  <c r="T4911"/>
  <c r="AG4911" l="1"/>
  <c r="S4912"/>
  <c r="R4913" s="1"/>
  <c r="AJ4910"/>
  <c r="AI4910" s="1"/>
  <c r="U4911"/>
  <c r="W4911" s="1"/>
  <c r="Y4911" s="1"/>
  <c r="V4911"/>
  <c r="X4911" s="1"/>
  <c r="Z4911" s="1"/>
  <c r="AA4911" l="1"/>
  <c r="AC4911" s="1"/>
  <c r="AB4911"/>
  <c r="AD4911" s="1"/>
  <c r="AE4911" l="1"/>
  <c r="AF4911"/>
  <c r="AH4911" l="1"/>
  <c r="T4912"/>
  <c r="AG4912" l="1"/>
  <c r="S4913"/>
  <c r="R4914" s="1"/>
  <c r="AJ4911"/>
  <c r="AI4911" s="1"/>
  <c r="U4912"/>
  <c r="W4912" s="1"/>
  <c r="Y4912" s="1"/>
  <c r="V4912"/>
  <c r="X4912" s="1"/>
  <c r="Z4912" s="1"/>
  <c r="AB4912" l="1"/>
  <c r="AD4912" s="1"/>
  <c r="AA4912"/>
  <c r="AC4912" s="1"/>
  <c r="AF4912" l="1"/>
  <c r="AE4912"/>
  <c r="AH4912" l="1"/>
  <c r="T4913"/>
  <c r="AG4913" l="1"/>
  <c r="S4914"/>
  <c r="R4915" s="1"/>
  <c r="AI4912"/>
  <c r="AJ4912"/>
  <c r="V4913"/>
  <c r="X4913" s="1"/>
  <c r="Z4913" s="1"/>
  <c r="U4913"/>
  <c r="W4913" s="1"/>
  <c r="Y4913" s="1"/>
  <c r="AA4913" l="1"/>
  <c r="AC4913" s="1"/>
  <c r="AB4913"/>
  <c r="AD4913" s="1"/>
  <c r="AF4913" l="1"/>
  <c r="AE4913"/>
  <c r="T4914" l="1"/>
  <c r="AH4913"/>
  <c r="AG4914" l="1"/>
  <c r="S4915"/>
  <c r="R4916" s="1"/>
  <c r="AJ4913"/>
  <c r="AI4913" s="1"/>
  <c r="V4914"/>
  <c r="X4914" s="1"/>
  <c r="Z4914" s="1"/>
  <c r="U4914"/>
  <c r="W4914" s="1"/>
  <c r="Y4914" s="1"/>
  <c r="AB4914" l="1"/>
  <c r="AD4914" s="1"/>
  <c r="AA4914"/>
  <c r="AC4914" s="1"/>
  <c r="AE4914" l="1"/>
  <c r="AF4914"/>
  <c r="AH4914"/>
  <c r="T4915"/>
  <c r="AG4915" l="1"/>
  <c r="S4916"/>
  <c r="R4917" s="1"/>
  <c r="AJ4914"/>
  <c r="AI4914" s="1"/>
  <c r="V4915"/>
  <c r="X4915" s="1"/>
  <c r="Z4915" s="1"/>
  <c r="U4915"/>
  <c r="W4915" s="1"/>
  <c r="Y4915" s="1"/>
  <c r="AB4915" l="1"/>
  <c r="AD4915" s="1"/>
  <c r="AA4915"/>
  <c r="AC4915" s="1"/>
  <c r="AF4915" l="1"/>
  <c r="AE4915"/>
  <c r="T4916" l="1"/>
  <c r="AH4915"/>
  <c r="AG4916" l="1"/>
  <c r="S4917"/>
  <c r="R4918" s="1"/>
  <c r="AJ4915"/>
  <c r="AI4915" s="1"/>
  <c r="V4916"/>
  <c r="X4916" s="1"/>
  <c r="Z4916" s="1"/>
  <c r="U4916"/>
  <c r="W4916" s="1"/>
  <c r="Y4916" s="1"/>
  <c r="AB4916" l="1"/>
  <c r="AD4916" s="1"/>
  <c r="AA4916"/>
  <c r="AC4916" s="1"/>
  <c r="AF4916" l="1"/>
  <c r="AE4916"/>
  <c r="T4917" l="1"/>
  <c r="AH4916"/>
  <c r="AG4917" l="1"/>
  <c r="S4918"/>
  <c r="R4919" s="1"/>
  <c r="U4917"/>
  <c r="W4917" s="1"/>
  <c r="Y4917" s="1"/>
  <c r="V4917"/>
  <c r="X4917" s="1"/>
  <c r="Z4917" s="1"/>
  <c r="AJ4916"/>
  <c r="AI4916" s="1"/>
  <c r="AA4917" l="1"/>
  <c r="AC4917" s="1"/>
  <c r="AB4917"/>
  <c r="AD4917" s="1"/>
  <c r="AE4917" l="1"/>
  <c r="T4918" s="1"/>
  <c r="V4918" s="1"/>
  <c r="X4918" s="1"/>
  <c r="Z4918" s="1"/>
  <c r="AF4917"/>
  <c r="AH4917"/>
  <c r="U4918" l="1"/>
  <c r="W4918" s="1"/>
  <c r="Y4918" s="1"/>
  <c r="AG4918"/>
  <c r="S4919"/>
  <c r="R4920" s="1"/>
  <c r="AB4918"/>
  <c r="AD4918" s="1"/>
  <c r="AJ4917"/>
  <c r="AI4917" s="1"/>
  <c r="AA4918" l="1"/>
  <c r="AC4918" s="1"/>
  <c r="AF4918" s="1"/>
  <c r="AE4918" l="1"/>
  <c r="AH4918"/>
  <c r="T4919"/>
  <c r="AG4919" l="1"/>
  <c r="S4920"/>
  <c r="R4921" s="1"/>
  <c r="U4919"/>
  <c r="W4919" s="1"/>
  <c r="Y4919" s="1"/>
  <c r="V4919"/>
  <c r="X4919" s="1"/>
  <c r="Z4919" s="1"/>
  <c r="AJ4918"/>
  <c r="AI4918" s="1"/>
  <c r="AB4919" l="1"/>
  <c r="AD4919" s="1"/>
  <c r="AA4919"/>
  <c r="AC4919" s="1"/>
  <c r="AF4919" l="1"/>
  <c r="AE4919"/>
  <c r="AH4919" l="1"/>
  <c r="T4920"/>
  <c r="AG4920" l="1"/>
  <c r="S4921"/>
  <c r="R4922" s="1"/>
  <c r="AJ4919"/>
  <c r="AI4919" s="1"/>
  <c r="V4920"/>
  <c r="X4920" s="1"/>
  <c r="Z4920" s="1"/>
  <c r="U4920"/>
  <c r="W4920" s="1"/>
  <c r="Y4920" s="1"/>
  <c r="AB4920" l="1"/>
  <c r="AD4920" s="1"/>
  <c r="AA4920"/>
  <c r="AC4920" s="1"/>
  <c r="AE4920" l="1"/>
  <c r="AF4920"/>
  <c r="AH4920" l="1"/>
  <c r="T4921"/>
  <c r="AG4921" l="1"/>
  <c r="S4922"/>
  <c r="R4923" s="1"/>
  <c r="AJ4920"/>
  <c r="AI4920" s="1"/>
  <c r="V4921"/>
  <c r="X4921" s="1"/>
  <c r="Z4921" s="1"/>
  <c r="U4921"/>
  <c r="W4921" s="1"/>
  <c r="Y4921" s="1"/>
  <c r="AB4921" l="1"/>
  <c r="AD4921" s="1"/>
  <c r="AA4921"/>
  <c r="AC4921" s="1"/>
  <c r="AF4921" l="1"/>
  <c r="AE4921"/>
  <c r="AH4921" l="1"/>
  <c r="T4922"/>
  <c r="AG4922" l="1"/>
  <c r="S4923"/>
  <c r="R4924" s="1"/>
  <c r="AJ4921"/>
  <c r="AI4921" s="1"/>
  <c r="U4922"/>
  <c r="W4922" s="1"/>
  <c r="Y4922" s="1"/>
  <c r="V4922"/>
  <c r="X4922" s="1"/>
  <c r="Z4922" s="1"/>
  <c r="AB4922" l="1"/>
  <c r="AD4922" s="1"/>
  <c r="AA4922"/>
  <c r="AC4922" s="1"/>
  <c r="AE4922" l="1"/>
  <c r="AH4922" s="1"/>
  <c r="AJ4922" s="1"/>
  <c r="AF4922"/>
  <c r="T4923"/>
  <c r="AI4922" l="1"/>
  <c r="AG4923"/>
  <c r="S4924"/>
  <c r="R4925" s="1"/>
  <c r="V4923"/>
  <c r="X4923" s="1"/>
  <c r="Z4923" s="1"/>
  <c r="U4923"/>
  <c r="W4923" s="1"/>
  <c r="Y4923" s="1"/>
  <c r="AB4923" l="1"/>
  <c r="AD4923" s="1"/>
  <c r="AA4923"/>
  <c r="AC4923" s="1"/>
  <c r="AE4923" l="1"/>
  <c r="AH4923" s="1"/>
  <c r="AJ4923" s="1"/>
  <c r="AI4923" s="1"/>
  <c r="T4924"/>
  <c r="AF4923"/>
  <c r="AG4924" l="1"/>
  <c r="S4925"/>
  <c r="R4926" s="1"/>
  <c r="U4924"/>
  <c r="W4924" s="1"/>
  <c r="Y4924" s="1"/>
  <c r="V4924"/>
  <c r="X4924" s="1"/>
  <c r="Z4924" s="1"/>
  <c r="AB4924" l="1"/>
  <c r="AD4924" s="1"/>
  <c r="AA4924"/>
  <c r="AC4924" s="1"/>
  <c r="AF4924" l="1"/>
  <c r="AE4924"/>
  <c r="AH4924" l="1"/>
  <c r="T4925"/>
  <c r="AG4925" l="1"/>
  <c r="S4926"/>
  <c r="R4927" s="1"/>
  <c r="AJ4924"/>
  <c r="AI4924" s="1"/>
  <c r="U4925"/>
  <c r="W4925" s="1"/>
  <c r="Y4925" s="1"/>
  <c r="V4925"/>
  <c r="X4925" s="1"/>
  <c r="Z4925" s="1"/>
  <c r="AB4925" l="1"/>
  <c r="AD4925" s="1"/>
  <c r="AA4925"/>
  <c r="AC4925" s="1"/>
  <c r="AF4925" l="1"/>
  <c r="AE4925"/>
  <c r="AH4925" l="1"/>
  <c r="T4926"/>
  <c r="AG4926" l="1"/>
  <c r="S4927"/>
  <c r="R4928" s="1"/>
  <c r="AJ4925"/>
  <c r="AI4925" s="1"/>
  <c r="U4926"/>
  <c r="W4926" s="1"/>
  <c r="Y4926" s="1"/>
  <c r="V4926"/>
  <c r="X4926" s="1"/>
  <c r="Z4926" s="1"/>
  <c r="AB4926" l="1"/>
  <c r="AD4926" s="1"/>
  <c r="AA4926"/>
  <c r="AC4926" s="1"/>
  <c r="AE4926" l="1"/>
  <c r="AH4926" s="1"/>
  <c r="AJ4926" s="1"/>
  <c r="AI4926" s="1"/>
  <c r="AF4926"/>
  <c r="T4927"/>
  <c r="AG4927" l="1"/>
  <c r="S4928"/>
  <c r="R4929" s="1"/>
  <c r="V4927"/>
  <c r="X4927" s="1"/>
  <c r="AB4927" s="1"/>
  <c r="U4927"/>
  <c r="W4927" s="1"/>
  <c r="Y4927" s="1"/>
  <c r="AA4927" l="1"/>
  <c r="AC4927" s="1"/>
  <c r="Z4927"/>
  <c r="AD4927" s="1"/>
  <c r="AF4927" l="1"/>
  <c r="AE4927"/>
  <c r="AH4927" l="1"/>
  <c r="T4928"/>
  <c r="AG4928" l="1"/>
  <c r="S4929"/>
  <c r="R4930" s="1"/>
  <c r="AJ4927"/>
  <c r="AI4927" s="1"/>
  <c r="V4928"/>
  <c r="X4928" s="1"/>
  <c r="Z4928" s="1"/>
  <c r="U4928"/>
  <c r="W4928" s="1"/>
  <c r="Y4928" s="1"/>
  <c r="AB4928" l="1"/>
  <c r="AD4928" s="1"/>
  <c r="AA4928"/>
  <c r="AC4928" s="1"/>
  <c r="AE4928" l="1"/>
  <c r="AF4928"/>
  <c r="AH4928" l="1"/>
  <c r="T4929"/>
  <c r="AG4929" l="1"/>
  <c r="S4930"/>
  <c r="R4931" s="1"/>
  <c r="U4929"/>
  <c r="W4929" s="1"/>
  <c r="Y4929" s="1"/>
  <c r="V4929"/>
  <c r="X4929" s="1"/>
  <c r="Z4929" s="1"/>
  <c r="AJ4928"/>
  <c r="AI4928" s="1"/>
  <c r="AB4929" l="1"/>
  <c r="AD4929" s="1"/>
  <c r="AA4929"/>
  <c r="AC4929" s="1"/>
  <c r="AE4929" l="1"/>
  <c r="AF4929"/>
  <c r="AH4929" l="1"/>
  <c r="T4930"/>
  <c r="AG4930" l="1"/>
  <c r="S4931"/>
  <c r="R4932" s="1"/>
  <c r="AJ4929"/>
  <c r="AI4929" s="1"/>
  <c r="U4930"/>
  <c r="W4930" s="1"/>
  <c r="Y4930" s="1"/>
  <c r="V4930"/>
  <c r="X4930" s="1"/>
  <c r="Z4930" s="1"/>
  <c r="AB4930" l="1"/>
  <c r="AD4930" s="1"/>
  <c r="AA4930"/>
  <c r="AC4930" s="1"/>
  <c r="AF4930" l="1"/>
  <c r="AE4930"/>
  <c r="AH4930" s="1"/>
  <c r="AJ4930" s="1"/>
  <c r="T4931"/>
  <c r="AG4931" l="1"/>
  <c r="S4932"/>
  <c r="R4933" s="1"/>
  <c r="AI4930"/>
  <c r="U4931"/>
  <c r="W4931" s="1"/>
  <c r="Y4931" s="1"/>
  <c r="V4931"/>
  <c r="X4931" s="1"/>
  <c r="Z4931" s="1"/>
  <c r="AB4931" l="1"/>
  <c r="AD4931" s="1"/>
  <c r="AA4931"/>
  <c r="AC4931" s="1"/>
  <c r="AE4931" l="1"/>
  <c r="T4932" s="1"/>
  <c r="AF4931"/>
  <c r="AG4932" l="1"/>
  <c r="S4933"/>
  <c r="R4934" s="1"/>
  <c r="AH4931"/>
  <c r="V4932"/>
  <c r="X4932" s="1"/>
  <c r="Z4932" s="1"/>
  <c r="U4932"/>
  <c r="W4932" s="1"/>
  <c r="Y4932" s="1"/>
  <c r="AB4932" l="1"/>
  <c r="AD4932" s="1"/>
  <c r="AA4932"/>
  <c r="AC4932" s="1"/>
  <c r="AJ4931"/>
  <c r="AI4931" s="1"/>
  <c r="AF4932" l="1"/>
  <c r="AE4932"/>
  <c r="AH4932" l="1"/>
  <c r="T4933"/>
  <c r="AG4933" l="1"/>
  <c r="S4934"/>
  <c r="R4935" s="1"/>
  <c r="AJ4932"/>
  <c r="AI4932" s="1"/>
  <c r="U4933"/>
  <c r="W4933" s="1"/>
  <c r="Y4933" s="1"/>
  <c r="V4933"/>
  <c r="X4933" s="1"/>
  <c r="Z4933" s="1"/>
  <c r="AB4933" l="1"/>
  <c r="AD4933" s="1"/>
  <c r="AA4933"/>
  <c r="AC4933" s="1"/>
  <c r="AE4933" l="1"/>
  <c r="AH4933" s="1"/>
  <c r="AJ4933" s="1"/>
  <c r="AF4933"/>
  <c r="T4934"/>
  <c r="AG4934" l="1"/>
  <c r="S4935"/>
  <c r="R4936" s="1"/>
  <c r="AI4933"/>
  <c r="V4934"/>
  <c r="X4934" s="1"/>
  <c r="Z4934" s="1"/>
  <c r="U4934"/>
  <c r="W4934" s="1"/>
  <c r="Y4934" s="1"/>
  <c r="AB4934" l="1"/>
  <c r="AD4934" s="1"/>
  <c r="AA4934"/>
  <c r="AC4934" s="1"/>
  <c r="AF4934" l="1"/>
  <c r="AE4934"/>
  <c r="AH4934" l="1"/>
  <c r="T4935"/>
  <c r="AG4935" l="1"/>
  <c r="S4936"/>
  <c r="R4937" s="1"/>
  <c r="AJ4934"/>
  <c r="AI4934" s="1"/>
  <c r="U4935"/>
  <c r="W4935" s="1"/>
  <c r="Y4935" s="1"/>
  <c r="V4935"/>
  <c r="X4935" s="1"/>
  <c r="Z4935" s="1"/>
  <c r="AA4935" l="1"/>
  <c r="AC4935" s="1"/>
  <c r="AB4935"/>
  <c r="AD4935" s="1"/>
  <c r="AE4935" l="1"/>
  <c r="AH4935"/>
  <c r="T4936"/>
  <c r="AF4935"/>
  <c r="AG4936" l="1"/>
  <c r="S4937"/>
  <c r="R4938" s="1"/>
  <c r="AJ4935"/>
  <c r="AI4935" s="1"/>
  <c r="V4936"/>
  <c r="X4936" s="1"/>
  <c r="Z4936" s="1"/>
  <c r="U4936"/>
  <c r="W4936" s="1"/>
  <c r="Y4936" s="1"/>
  <c r="AB4936" l="1"/>
  <c r="AD4936" s="1"/>
  <c r="AA4936"/>
  <c r="AC4936" s="1"/>
  <c r="AF4936" l="1"/>
  <c r="AE4936"/>
  <c r="AH4936" l="1"/>
  <c r="T4937"/>
  <c r="AG4937" l="1"/>
  <c r="S4938"/>
  <c r="R4939" s="1"/>
  <c r="AI4936"/>
  <c r="AJ4936"/>
  <c r="U4937"/>
  <c r="W4937" s="1"/>
  <c r="Y4937" s="1"/>
  <c r="V4937"/>
  <c r="X4937" s="1"/>
  <c r="Z4937" s="1"/>
  <c r="AA4937" l="1"/>
  <c r="AC4937" s="1"/>
  <c r="AB4937"/>
  <c r="AD4937" s="1"/>
  <c r="AE4937" l="1"/>
  <c r="AF4937"/>
  <c r="AH4937" l="1"/>
  <c r="T4938"/>
  <c r="AG4938" l="1"/>
  <c r="S4939"/>
  <c r="R4940" s="1"/>
  <c r="AJ4937"/>
  <c r="AI4937" s="1"/>
  <c r="U4938"/>
  <c r="W4938" s="1"/>
  <c r="Y4938" s="1"/>
  <c r="V4938"/>
  <c r="X4938" s="1"/>
  <c r="Z4938" s="1"/>
  <c r="AB4938" l="1"/>
  <c r="AD4938" s="1"/>
  <c r="AA4938"/>
  <c r="AC4938" s="1"/>
  <c r="AF4938" l="1"/>
  <c r="AE4938"/>
  <c r="AH4938" l="1"/>
  <c r="T4939"/>
  <c r="AG4939" l="1"/>
  <c r="S4940"/>
  <c r="R4941" s="1"/>
  <c r="AJ4938"/>
  <c r="AI4938" s="1"/>
  <c r="U4939"/>
  <c r="W4939" s="1"/>
  <c r="Y4939" s="1"/>
  <c r="V4939"/>
  <c r="X4939" s="1"/>
  <c r="Z4939" s="1"/>
  <c r="AB4939" l="1"/>
  <c r="AD4939" s="1"/>
  <c r="AA4939"/>
  <c r="AC4939" s="1"/>
  <c r="AF4939" l="1"/>
  <c r="AE4939"/>
  <c r="AH4939" l="1"/>
  <c r="T4940"/>
  <c r="AG4940" l="1"/>
  <c r="S4941"/>
  <c r="R4942" s="1"/>
  <c r="AJ4939"/>
  <c r="AI4939" s="1"/>
  <c r="V4940"/>
  <c r="X4940" s="1"/>
  <c r="Z4940" s="1"/>
  <c r="U4940"/>
  <c r="W4940" s="1"/>
  <c r="Y4940" s="1"/>
  <c r="AB4940" l="1"/>
  <c r="AD4940" s="1"/>
  <c r="AA4940"/>
  <c r="AC4940" s="1"/>
  <c r="AE4940" l="1"/>
  <c r="AF4940"/>
  <c r="AH4940" l="1"/>
  <c r="T4941"/>
  <c r="AG4941" l="1"/>
  <c r="S4942"/>
  <c r="R4943" s="1"/>
  <c r="V4941"/>
  <c r="X4941" s="1"/>
  <c r="Z4941" s="1"/>
  <c r="U4941"/>
  <c r="W4941" s="1"/>
  <c r="Y4941" s="1"/>
  <c r="AJ4940"/>
  <c r="AI4940" s="1"/>
  <c r="AB4941" l="1"/>
  <c r="AD4941" s="1"/>
  <c r="AA4941"/>
  <c r="AC4941" s="1"/>
  <c r="AE4941" l="1"/>
  <c r="AF4941"/>
  <c r="AH4941" l="1"/>
  <c r="T4942"/>
  <c r="AG4942" l="1"/>
  <c r="S4943"/>
  <c r="R4944" s="1"/>
  <c r="V4942"/>
  <c r="X4942" s="1"/>
  <c r="Z4942" s="1"/>
  <c r="U4942"/>
  <c r="W4942" s="1"/>
  <c r="Y4942" s="1"/>
  <c r="AJ4941"/>
  <c r="AI4941" s="1"/>
  <c r="AB4942" l="1"/>
  <c r="AD4942" s="1"/>
  <c r="AA4942"/>
  <c r="AC4942" s="1"/>
  <c r="AE4942" l="1"/>
  <c r="AH4942" s="1"/>
  <c r="AJ4942" s="1"/>
  <c r="AF4942"/>
  <c r="T4943"/>
  <c r="AI4942" l="1"/>
  <c r="AG4943"/>
  <c r="S4944"/>
  <c r="R4945" s="1"/>
  <c r="U4943"/>
  <c r="W4943" s="1"/>
  <c r="Y4943" s="1"/>
  <c r="V4943"/>
  <c r="X4943" s="1"/>
  <c r="Z4943" s="1"/>
  <c r="AB4943" l="1"/>
  <c r="AD4943" s="1"/>
  <c r="AA4943"/>
  <c r="AC4943" s="1"/>
  <c r="AF4943" l="1"/>
  <c r="AE4943"/>
  <c r="AH4943" l="1"/>
  <c r="T4944"/>
  <c r="AG4944" l="1"/>
  <c r="S4945"/>
  <c r="R4946" s="1"/>
  <c r="U4944"/>
  <c r="W4944" s="1"/>
  <c r="Y4944" s="1"/>
  <c r="V4944"/>
  <c r="X4944" s="1"/>
  <c r="Z4944" s="1"/>
  <c r="AJ4943"/>
  <c r="AI4943" s="1"/>
  <c r="AB4944" l="1"/>
  <c r="AD4944" s="1"/>
  <c r="AA4944"/>
  <c r="AC4944" s="1"/>
  <c r="AE4944" l="1"/>
  <c r="AF4944"/>
  <c r="AH4944" l="1"/>
  <c r="T4945"/>
  <c r="AG4945" l="1"/>
  <c r="S4946"/>
  <c r="R4947" s="1"/>
  <c r="U4945"/>
  <c r="W4945" s="1"/>
  <c r="Y4945" s="1"/>
  <c r="V4945"/>
  <c r="X4945" s="1"/>
  <c r="Z4945" s="1"/>
  <c r="AJ4944"/>
  <c r="AI4944" s="1"/>
  <c r="AA4945" l="1"/>
  <c r="AC4945" s="1"/>
  <c r="AB4945"/>
  <c r="AD4945" s="1"/>
  <c r="AF4945" l="1"/>
  <c r="AE4945"/>
  <c r="AH4945" l="1"/>
  <c r="T4946"/>
  <c r="AG4946" l="1"/>
  <c r="S4947"/>
  <c r="R4948" s="1"/>
  <c r="AJ4945"/>
  <c r="AI4945" s="1"/>
  <c r="U4946"/>
  <c r="W4946" s="1"/>
  <c r="AA4946" s="1"/>
  <c r="V4946"/>
  <c r="X4946" s="1"/>
  <c r="Z4946" s="1"/>
  <c r="AB4946" l="1"/>
  <c r="AD4946" s="1"/>
  <c r="Y4946"/>
  <c r="AC4946" l="1"/>
  <c r="AF4946" l="1"/>
  <c r="AE4946"/>
  <c r="AH4946" l="1"/>
  <c r="T4947"/>
  <c r="AG4947" l="1"/>
  <c r="S4948"/>
  <c r="R4949" s="1"/>
  <c r="U4947"/>
  <c r="W4947" s="1"/>
  <c r="Y4947" s="1"/>
  <c r="V4947"/>
  <c r="X4947" s="1"/>
  <c r="Z4947" s="1"/>
  <c r="AJ4946"/>
  <c r="AI4946" s="1"/>
  <c r="AB4947" l="1"/>
  <c r="AD4947" s="1"/>
  <c r="AA4947"/>
  <c r="AC4947" s="1"/>
  <c r="AF4947" l="1"/>
  <c r="AE4947"/>
  <c r="AH4947" l="1"/>
  <c r="T4948"/>
  <c r="AG4948" l="1"/>
  <c r="S4949"/>
  <c r="R4950" s="1"/>
  <c r="AJ4947"/>
  <c r="AI4947" s="1"/>
  <c r="U4948"/>
  <c r="W4948" s="1"/>
  <c r="Y4948" s="1"/>
  <c r="V4948"/>
  <c r="X4948" s="1"/>
  <c r="Z4948" s="1"/>
  <c r="AA4948" l="1"/>
  <c r="AC4948" s="1"/>
  <c r="AB4948"/>
  <c r="AD4948" s="1"/>
  <c r="AF4948" l="1"/>
  <c r="AE4948"/>
  <c r="AH4948" s="1"/>
  <c r="AJ4948" s="1"/>
  <c r="AI4948" s="1"/>
  <c r="T4949"/>
  <c r="AG4949" l="1"/>
  <c r="S4950"/>
  <c r="R4951" s="1"/>
  <c r="U4949"/>
  <c r="W4949" s="1"/>
  <c r="Y4949" s="1"/>
  <c r="V4949"/>
  <c r="X4949" s="1"/>
  <c r="Z4949" s="1"/>
  <c r="AB4949" l="1"/>
  <c r="AD4949" s="1"/>
  <c r="AA4949"/>
  <c r="AC4949" s="1"/>
  <c r="AF4949" l="1"/>
  <c r="AE4949"/>
  <c r="AH4949" l="1"/>
  <c r="T4950"/>
  <c r="AG4950" l="1"/>
  <c r="S4951"/>
  <c r="R4952" s="1"/>
  <c r="AJ4949"/>
  <c r="AI4949" s="1"/>
  <c r="V4950"/>
  <c r="X4950" s="1"/>
  <c r="Z4950" s="1"/>
  <c r="U4950"/>
  <c r="W4950" s="1"/>
  <c r="Y4950" s="1"/>
  <c r="AB4950" l="1"/>
  <c r="AD4950" s="1"/>
  <c r="AA4950"/>
  <c r="AC4950" s="1"/>
  <c r="AE4950" l="1"/>
  <c r="AH4950" s="1"/>
  <c r="AJ4950" s="1"/>
  <c r="AF4950"/>
  <c r="T4951"/>
  <c r="AI4950" l="1"/>
  <c r="AG4951"/>
  <c r="S4952"/>
  <c r="R4953" s="1"/>
  <c r="U4951"/>
  <c r="W4951" s="1"/>
  <c r="Y4951" s="1"/>
  <c r="V4951"/>
  <c r="X4951" s="1"/>
  <c r="Z4951" s="1"/>
  <c r="AB4951" l="1"/>
  <c r="AD4951" s="1"/>
  <c r="AA4951"/>
  <c r="AC4951" s="1"/>
  <c r="AE4951" l="1"/>
  <c r="AH4951" s="1"/>
  <c r="AF4951"/>
  <c r="AJ4951" l="1"/>
  <c r="AI4951" s="1"/>
  <c r="T4952"/>
  <c r="AG4952" l="1"/>
  <c r="S4953"/>
  <c r="R4954" s="1"/>
  <c r="U4952"/>
  <c r="W4952" s="1"/>
  <c r="Y4952" s="1"/>
  <c r="V4952"/>
  <c r="X4952" s="1"/>
  <c r="Z4952" s="1"/>
  <c r="AB4952" l="1"/>
  <c r="AD4952" s="1"/>
  <c r="AA4952"/>
  <c r="AC4952" s="1"/>
  <c r="AE4952" l="1"/>
  <c r="AF4952"/>
  <c r="AH4952"/>
  <c r="T4953"/>
  <c r="AG4953" l="1"/>
  <c r="S4954"/>
  <c r="R4955" s="1"/>
  <c r="U4953"/>
  <c r="W4953" s="1"/>
  <c r="Y4953" s="1"/>
  <c r="V4953"/>
  <c r="X4953" s="1"/>
  <c r="Z4953" s="1"/>
  <c r="AJ4952"/>
  <c r="AI4952" s="1"/>
  <c r="AA4953" l="1"/>
  <c r="AC4953" s="1"/>
  <c r="AB4953"/>
  <c r="AD4953" s="1"/>
  <c r="AE4953" l="1"/>
  <c r="T4954" s="1"/>
  <c r="AF4953"/>
  <c r="AG4954" l="1"/>
  <c r="S4955"/>
  <c r="R4956" s="1"/>
  <c r="AH4953"/>
  <c r="U4954"/>
  <c r="W4954" s="1"/>
  <c r="Y4954" s="1"/>
  <c r="V4954"/>
  <c r="X4954" s="1"/>
  <c r="Z4954" s="1"/>
  <c r="AA4954" l="1"/>
  <c r="AC4954" s="1"/>
  <c r="AB4954"/>
  <c r="AD4954" s="1"/>
  <c r="AJ4953"/>
  <c r="AI4953" s="1"/>
  <c r="AE4954" l="1"/>
  <c r="AF4954"/>
  <c r="AH4954" l="1"/>
  <c r="T4955"/>
  <c r="AG4955" l="1"/>
  <c r="S4956"/>
  <c r="R4957" s="1"/>
  <c r="AJ4954"/>
  <c r="AI4954" s="1"/>
  <c r="V4955"/>
  <c r="X4955" s="1"/>
  <c r="Z4955" s="1"/>
  <c r="U4955"/>
  <c r="W4955" s="1"/>
  <c r="Y4955" s="1"/>
  <c r="AB4955" l="1"/>
  <c r="AD4955" s="1"/>
  <c r="AA4955"/>
  <c r="AC4955" s="1"/>
  <c r="AF4955" l="1"/>
  <c r="AE4955"/>
  <c r="AH4955" l="1"/>
  <c r="T4956"/>
  <c r="AG4956" l="1"/>
  <c r="S4957"/>
  <c r="R4958" s="1"/>
  <c r="U4956"/>
  <c r="W4956" s="1"/>
  <c r="Y4956" s="1"/>
  <c r="V4956"/>
  <c r="X4956" s="1"/>
  <c r="Z4956" s="1"/>
  <c r="AJ4955"/>
  <c r="AI4955" s="1"/>
  <c r="AB4956" l="1"/>
  <c r="AD4956" s="1"/>
  <c r="AA4956"/>
  <c r="AC4956" s="1"/>
  <c r="AF4956" l="1"/>
  <c r="AE4956"/>
  <c r="AH4956" l="1"/>
  <c r="T4957"/>
  <c r="AG4957" l="1"/>
  <c r="S4958"/>
  <c r="R4959" s="1"/>
  <c r="V4957"/>
  <c r="X4957" s="1"/>
  <c r="Z4957" s="1"/>
  <c r="U4957"/>
  <c r="W4957" s="1"/>
  <c r="Y4957" s="1"/>
  <c r="AJ4956"/>
  <c r="AI4956" s="1"/>
  <c r="AB4957" l="1"/>
  <c r="AD4957" s="1"/>
  <c r="AA4957"/>
  <c r="AC4957" s="1"/>
  <c r="AE4957" l="1"/>
  <c r="AH4957" s="1"/>
  <c r="AJ4957" s="1"/>
  <c r="AF4957"/>
  <c r="T4958"/>
  <c r="AI4957" l="1"/>
  <c r="AG4958"/>
  <c r="S4959"/>
  <c r="R4960" s="1"/>
  <c r="U4958"/>
  <c r="W4958" s="1"/>
  <c r="Y4958" s="1"/>
  <c r="V4958"/>
  <c r="X4958" s="1"/>
  <c r="Z4958" s="1"/>
  <c r="AB4958" l="1"/>
  <c r="AD4958" s="1"/>
  <c r="AA4958"/>
  <c r="AC4958" s="1"/>
  <c r="AF4958" l="1"/>
  <c r="AE4958"/>
  <c r="AH4958" l="1"/>
  <c r="T4959"/>
  <c r="AG4959" l="1"/>
  <c r="S4960"/>
  <c r="R4961" s="1"/>
  <c r="V4959"/>
  <c r="X4959" s="1"/>
  <c r="Z4959" s="1"/>
  <c r="U4959"/>
  <c r="W4959" s="1"/>
  <c r="Y4959" s="1"/>
  <c r="AJ4958"/>
  <c r="AI4958" s="1"/>
  <c r="AA4959" l="1"/>
  <c r="AC4959" s="1"/>
  <c r="AB4959"/>
  <c r="AD4959" s="1"/>
  <c r="AF4959" l="1"/>
  <c r="AE4959"/>
  <c r="AH4959" s="1"/>
  <c r="AJ4959" s="1"/>
  <c r="T4960"/>
  <c r="AI4959" l="1"/>
  <c r="AG4960"/>
  <c r="S4961"/>
  <c r="R4962" s="1"/>
  <c r="U4960"/>
  <c r="W4960" s="1"/>
  <c r="Y4960" s="1"/>
  <c r="V4960"/>
  <c r="X4960" s="1"/>
  <c r="Z4960" s="1"/>
  <c r="AB4960" l="1"/>
  <c r="AD4960" s="1"/>
  <c r="AA4960"/>
  <c r="AC4960" s="1"/>
  <c r="AF4960" l="1"/>
  <c r="AE4960"/>
  <c r="AH4960" l="1"/>
  <c r="T4961"/>
  <c r="AG4961" l="1"/>
  <c r="S4962"/>
  <c r="R4963" s="1"/>
  <c r="AJ4960"/>
  <c r="AI4960" s="1"/>
  <c r="V4961"/>
  <c r="X4961" s="1"/>
  <c r="Z4961" s="1"/>
  <c r="U4961"/>
  <c r="W4961" s="1"/>
  <c r="Y4961" s="1"/>
  <c r="AB4961" l="1"/>
  <c r="AD4961" s="1"/>
  <c r="AA4961"/>
  <c r="AC4961" s="1"/>
  <c r="AE4961" l="1"/>
  <c r="AF4961"/>
  <c r="AH4961" l="1"/>
  <c r="T4962"/>
  <c r="AG4962" l="1"/>
  <c r="S4963"/>
  <c r="R4964" s="1"/>
  <c r="AJ4961"/>
  <c r="AI4961" s="1"/>
  <c r="U4962"/>
  <c r="W4962" s="1"/>
  <c r="Y4962" s="1"/>
  <c r="V4962"/>
  <c r="X4962" s="1"/>
  <c r="Z4962" s="1"/>
  <c r="AA4962" l="1"/>
  <c r="AC4962" s="1"/>
  <c r="AB4962"/>
  <c r="AD4962" s="1"/>
  <c r="AE4962" l="1"/>
  <c r="AF4962"/>
  <c r="AH4962" l="1"/>
  <c r="T4963"/>
  <c r="AG4963" l="1"/>
  <c r="S4964"/>
  <c r="R4965" s="1"/>
  <c r="U4963"/>
  <c r="W4963" s="1"/>
  <c r="Y4963" s="1"/>
  <c r="V4963"/>
  <c r="X4963" s="1"/>
  <c r="Z4963" s="1"/>
  <c r="AJ4962"/>
  <c r="AI4962" s="1"/>
  <c r="AA4963" l="1"/>
  <c r="AC4963" s="1"/>
  <c r="AB4963"/>
  <c r="AD4963" s="1"/>
  <c r="AF4963" l="1"/>
  <c r="AE4963"/>
  <c r="AH4963" l="1"/>
  <c r="T4964"/>
  <c r="AG4964" l="1"/>
  <c r="S4965"/>
  <c r="R4966" s="1"/>
  <c r="AJ4963"/>
  <c r="AI4963" s="1"/>
  <c r="U4964"/>
  <c r="W4964" s="1"/>
  <c r="Y4964" s="1"/>
  <c r="V4964"/>
  <c r="X4964" s="1"/>
  <c r="Z4964" s="1"/>
  <c r="AA4964" l="1"/>
  <c r="AC4964" s="1"/>
  <c r="AB4964"/>
  <c r="AD4964" s="1"/>
  <c r="AF4964" l="1"/>
  <c r="AE4964"/>
  <c r="AH4964" l="1"/>
  <c r="T4965"/>
  <c r="AG4965" l="1"/>
  <c r="S4966"/>
  <c r="R4967" s="1"/>
  <c r="U4965"/>
  <c r="W4965" s="1"/>
  <c r="Y4965" s="1"/>
  <c r="V4965"/>
  <c r="X4965" s="1"/>
  <c r="Z4965" s="1"/>
  <c r="AJ4964"/>
  <c r="AI4964" s="1"/>
  <c r="AB4965" l="1"/>
  <c r="AD4965" s="1"/>
  <c r="AA4965"/>
  <c r="AC4965" s="1"/>
  <c r="AF4965" l="1"/>
  <c r="AE4965"/>
  <c r="AH4965" s="1"/>
  <c r="AJ4965" s="1"/>
  <c r="T4966"/>
  <c r="AI4965" l="1"/>
  <c r="AG4966"/>
  <c r="S4967"/>
  <c r="R4968" s="1"/>
  <c r="U4966"/>
  <c r="W4966" s="1"/>
  <c r="Y4966" s="1"/>
  <c r="V4966"/>
  <c r="X4966" s="1"/>
  <c r="Z4966" s="1"/>
  <c r="AB4966" l="1"/>
  <c r="AD4966" s="1"/>
  <c r="AA4966"/>
  <c r="AC4966" s="1"/>
  <c r="AF4966" l="1"/>
  <c r="AE4966"/>
  <c r="AH4966" l="1"/>
  <c r="T4967"/>
  <c r="AG4967" l="1"/>
  <c r="S4968"/>
  <c r="R4969" s="1"/>
  <c r="AJ4966"/>
  <c r="AI4966" s="1"/>
  <c r="G55" i="11" s="1"/>
  <c r="V4967" i="10"/>
  <c r="X4967" s="1"/>
  <c r="Z4967" s="1"/>
  <c r="U4967"/>
  <c r="W4967" s="1"/>
  <c r="Y4967" s="1"/>
  <c r="H55" i="11"/>
  <c r="AB4967" i="10" l="1"/>
  <c r="AD4967" s="1"/>
  <c r="AA4967"/>
  <c r="AC4967" s="1"/>
  <c r="AE4967" l="1"/>
  <c r="AF4967"/>
  <c r="AH4967" l="1"/>
  <c r="T4968"/>
  <c r="AG4968" l="1"/>
  <c r="S4969"/>
  <c r="R4970" s="1"/>
  <c r="AJ4967"/>
  <c r="AI4967" s="1"/>
  <c r="U4968"/>
  <c r="W4968" s="1"/>
  <c r="Y4968" s="1"/>
  <c r="V4968"/>
  <c r="X4968" s="1"/>
  <c r="Z4968" s="1"/>
  <c r="AB4968" l="1"/>
  <c r="AD4968" s="1"/>
  <c r="AA4968"/>
  <c r="AC4968" s="1"/>
  <c r="AF4968" l="1"/>
  <c r="AE4968"/>
  <c r="AH4968" s="1"/>
  <c r="AJ4968" s="1"/>
  <c r="AI4968" s="1"/>
  <c r="T4969"/>
  <c r="AG4969" l="1"/>
  <c r="S4970"/>
  <c r="R4971" s="1"/>
  <c r="V4969"/>
  <c r="X4969" s="1"/>
  <c r="Z4969" s="1"/>
  <c r="U4969"/>
  <c r="W4969" s="1"/>
  <c r="Y4969" s="1"/>
  <c r="AB4969" l="1"/>
  <c r="AD4969" s="1"/>
  <c r="AA4969"/>
  <c r="AC4969" s="1"/>
  <c r="AE4969" l="1"/>
  <c r="T4970" s="1"/>
  <c r="AF4969"/>
  <c r="AG4970" l="1"/>
  <c r="S4971"/>
  <c r="R4972" s="1"/>
  <c r="AH4969"/>
  <c r="AJ4969" s="1"/>
  <c r="U4970"/>
  <c r="W4970" s="1"/>
  <c r="Y4970" s="1"/>
  <c r="V4970"/>
  <c r="X4970" s="1"/>
  <c r="Z4970" s="1"/>
  <c r="AB4970" l="1"/>
  <c r="AD4970" s="1"/>
  <c r="AA4970"/>
  <c r="AC4970" s="1"/>
  <c r="AI4969"/>
  <c r="AF4970" l="1"/>
  <c r="AE4970"/>
  <c r="AH4970" l="1"/>
  <c r="T4971"/>
  <c r="AG4971" l="1"/>
  <c r="S4972"/>
  <c r="R4973" s="1"/>
  <c r="V4971"/>
  <c r="X4971" s="1"/>
  <c r="Z4971" s="1"/>
  <c r="U4971"/>
  <c r="W4971" s="1"/>
  <c r="Y4971" s="1"/>
  <c r="AJ4970"/>
  <c r="AI4970" s="1"/>
  <c r="AB4971" l="1"/>
  <c r="AD4971" s="1"/>
  <c r="AA4971"/>
  <c r="AC4971" s="1"/>
  <c r="AE4971" l="1"/>
  <c r="AH4971" s="1"/>
  <c r="AJ4971" s="1"/>
  <c r="AF4971"/>
  <c r="T4972"/>
  <c r="AI4971" l="1"/>
  <c r="AG4972"/>
  <c r="S4973"/>
  <c r="R4974" s="1"/>
  <c r="V4972"/>
  <c r="X4972" s="1"/>
  <c r="Z4972" s="1"/>
  <c r="U4972"/>
  <c r="W4972" s="1"/>
  <c r="Y4972" s="1"/>
  <c r="AB4972" l="1"/>
  <c r="AD4972" s="1"/>
  <c r="AA4972"/>
  <c r="AC4972" s="1"/>
  <c r="AF4972" l="1"/>
  <c r="AE4972"/>
  <c r="AH4972" s="1"/>
  <c r="AJ4972" s="1"/>
  <c r="AI4972" s="1"/>
  <c r="T4973"/>
  <c r="AG4973" l="1"/>
  <c r="S4974"/>
  <c r="R4975" s="1"/>
  <c r="V4973"/>
  <c r="X4973" s="1"/>
  <c r="Z4973" s="1"/>
  <c r="U4973"/>
  <c r="W4973" s="1"/>
  <c r="Y4973" s="1"/>
  <c r="AB4973" l="1"/>
  <c r="AD4973" s="1"/>
  <c r="AA4973"/>
  <c r="AC4973" s="1"/>
  <c r="AE4973" l="1"/>
  <c r="AF4973"/>
  <c r="AH4973" l="1"/>
  <c r="T4974"/>
  <c r="AG4974" l="1"/>
  <c r="S4975"/>
  <c r="R4976" s="1"/>
  <c r="V4974"/>
  <c r="X4974" s="1"/>
  <c r="Z4974" s="1"/>
  <c r="U4974"/>
  <c r="W4974" s="1"/>
  <c r="Y4974" s="1"/>
  <c r="AJ4973"/>
  <c r="AI4973" s="1"/>
  <c r="AB4974" l="1"/>
  <c r="AD4974" s="1"/>
  <c r="AA4974"/>
  <c r="AC4974" s="1"/>
  <c r="AE4974" l="1"/>
  <c r="AH4974" s="1"/>
  <c r="AJ4974" s="1"/>
  <c r="AF4974"/>
  <c r="T4975"/>
  <c r="AI4974" l="1"/>
  <c r="AG4975"/>
  <c r="S4976"/>
  <c r="R4977" s="1"/>
  <c r="U4975"/>
  <c r="W4975" s="1"/>
  <c r="Y4975" s="1"/>
  <c r="V4975"/>
  <c r="X4975" s="1"/>
  <c r="Z4975" s="1"/>
  <c r="AA4975" l="1"/>
  <c r="AC4975" s="1"/>
  <c r="AB4975"/>
  <c r="AD4975" s="1"/>
  <c r="AF4975" l="1"/>
  <c r="AE4975"/>
  <c r="AH4975" l="1"/>
  <c r="T4976"/>
  <c r="AG4976" l="1"/>
  <c r="S4977"/>
  <c r="R4978" s="1"/>
  <c r="AJ4975"/>
  <c r="AI4975" s="1"/>
  <c r="U4976"/>
  <c r="W4976" s="1"/>
  <c r="Y4976" s="1"/>
  <c r="V4976"/>
  <c r="X4976" s="1"/>
  <c r="Z4976" s="1"/>
  <c r="AA4976" l="1"/>
  <c r="AC4976" s="1"/>
  <c r="AB4976"/>
  <c r="AD4976" s="1"/>
  <c r="AE4976" l="1"/>
  <c r="AH4976" s="1"/>
  <c r="AJ4976" s="1"/>
  <c r="AF4976"/>
  <c r="T4977"/>
  <c r="AI4976" l="1"/>
  <c r="AG4977"/>
  <c r="S4978"/>
  <c r="R4979" s="1"/>
  <c r="V4977"/>
  <c r="X4977" s="1"/>
  <c r="Z4977" s="1"/>
  <c r="U4977"/>
  <c r="W4977" s="1"/>
  <c r="Y4977" s="1"/>
  <c r="AB4977" l="1"/>
  <c r="AD4977" s="1"/>
  <c r="AA4977"/>
  <c r="AC4977" s="1"/>
  <c r="AF4977" l="1"/>
  <c r="AE4977"/>
  <c r="AH4977" s="1"/>
  <c r="AJ4977" l="1"/>
  <c r="AI4977" s="1"/>
  <c r="T4978"/>
  <c r="AG4978" l="1"/>
  <c r="S4979"/>
  <c r="R4980" s="1"/>
  <c r="V4978"/>
  <c r="X4978" s="1"/>
  <c r="Z4978" s="1"/>
  <c r="U4978"/>
  <c r="W4978" s="1"/>
  <c r="Y4978" s="1"/>
  <c r="AB4978" l="1"/>
  <c r="AD4978" s="1"/>
  <c r="AA4978"/>
  <c r="AC4978" s="1"/>
  <c r="AE4978" l="1"/>
  <c r="AH4978" s="1"/>
  <c r="AJ4978" s="1"/>
  <c r="AF4978"/>
  <c r="T4979"/>
  <c r="AI4978" l="1"/>
  <c r="AG4979"/>
  <c r="S4980"/>
  <c r="R4981" s="1"/>
  <c r="U4979"/>
  <c r="W4979" s="1"/>
  <c r="Y4979" s="1"/>
  <c r="V4979"/>
  <c r="X4979" s="1"/>
  <c r="Z4979" s="1"/>
  <c r="AB4979" l="1"/>
  <c r="AD4979" s="1"/>
  <c r="AA4979"/>
  <c r="AC4979" s="1"/>
  <c r="AE4979" s="1"/>
  <c r="AF4979" l="1"/>
  <c r="AH4979"/>
  <c r="T4980"/>
  <c r="AG4980" l="1"/>
  <c r="S4981"/>
  <c r="R4982" s="1"/>
  <c r="AJ4979"/>
  <c r="AI4979" s="1"/>
  <c r="V4980"/>
  <c r="X4980" s="1"/>
  <c r="Z4980" s="1"/>
  <c r="U4980"/>
  <c r="W4980" s="1"/>
  <c r="Y4980" s="1"/>
  <c r="AB4980" l="1"/>
  <c r="AD4980" s="1"/>
  <c r="AA4980"/>
  <c r="AC4980" s="1"/>
  <c r="AE4980" l="1"/>
  <c r="AF4980"/>
  <c r="AH4980" l="1"/>
  <c r="T4981"/>
  <c r="AG4981" l="1"/>
  <c r="S4982"/>
  <c r="R4983" s="1"/>
  <c r="AJ4980"/>
  <c r="AI4980" s="1"/>
  <c r="V4981"/>
  <c r="X4981" s="1"/>
  <c r="Z4981" s="1"/>
  <c r="U4981"/>
  <c r="W4981" s="1"/>
  <c r="Y4981" s="1"/>
  <c r="AB4981" l="1"/>
  <c r="AD4981" s="1"/>
  <c r="AA4981"/>
  <c r="AC4981" s="1"/>
  <c r="AE4981" l="1"/>
  <c r="AH4981" s="1"/>
  <c r="AF4981"/>
  <c r="AJ4981" l="1"/>
  <c r="AI4981" s="1"/>
  <c r="T4982"/>
  <c r="AG4982" l="1"/>
  <c r="S4983"/>
  <c r="R4984" s="1"/>
  <c r="V4982"/>
  <c r="X4982" s="1"/>
  <c r="Z4982" s="1"/>
  <c r="U4982"/>
  <c r="W4982" s="1"/>
  <c r="Y4982" s="1"/>
  <c r="AB4982" l="1"/>
  <c r="AD4982" s="1"/>
  <c r="AA4982"/>
  <c r="AC4982" s="1"/>
  <c r="AE4982" l="1"/>
  <c r="AF4982"/>
  <c r="AH4982"/>
  <c r="T4983"/>
  <c r="AG4983" l="1"/>
  <c r="S4984"/>
  <c r="R4985" s="1"/>
  <c r="AJ4982"/>
  <c r="AI4982" s="1"/>
  <c r="V4983"/>
  <c r="X4983" s="1"/>
  <c r="Z4983" s="1"/>
  <c r="U4983"/>
  <c r="W4983" s="1"/>
  <c r="Y4983" s="1"/>
  <c r="AB4983" l="1"/>
  <c r="AD4983" s="1"/>
  <c r="AA4983"/>
  <c r="AC4983" s="1"/>
  <c r="AF4983" l="1"/>
  <c r="AE4983"/>
  <c r="AH4983" s="1"/>
  <c r="AJ4983" s="1"/>
  <c r="T4984"/>
  <c r="AI4983" l="1"/>
  <c r="AG4984"/>
  <c r="S4985"/>
  <c r="R4986" s="1"/>
  <c r="V4984"/>
  <c r="X4984" s="1"/>
  <c r="Z4984" s="1"/>
  <c r="U4984"/>
  <c r="W4984" s="1"/>
  <c r="Y4984" s="1"/>
  <c r="AB4984" l="1"/>
  <c r="AD4984" s="1"/>
  <c r="AA4984"/>
  <c r="AC4984" s="1"/>
  <c r="AE4984" l="1"/>
  <c r="AF4984"/>
  <c r="AH4984" l="1"/>
  <c r="T4985"/>
  <c r="AG4985" l="1"/>
  <c r="S4986"/>
  <c r="R4987" s="1"/>
  <c r="AJ4984"/>
  <c r="AI4984" s="1"/>
  <c r="V4985"/>
  <c r="X4985" s="1"/>
  <c r="Z4985" s="1"/>
  <c r="U4985"/>
  <c r="W4985" s="1"/>
  <c r="Y4985" s="1"/>
  <c r="AB4985" l="1"/>
  <c r="AD4985" s="1"/>
  <c r="AA4985"/>
  <c r="AC4985" s="1"/>
  <c r="AE4985" l="1"/>
  <c r="AF4985"/>
  <c r="AH4985" l="1"/>
  <c r="T4986"/>
  <c r="AG4986" l="1"/>
  <c r="S4987"/>
  <c r="R4988" s="1"/>
  <c r="AJ4985"/>
  <c r="AI4985" s="1"/>
  <c r="V4986"/>
  <c r="X4986" s="1"/>
  <c r="Z4986" s="1"/>
  <c r="U4986"/>
  <c r="W4986" s="1"/>
  <c r="Y4986" s="1"/>
  <c r="AB4986" l="1"/>
  <c r="AD4986" s="1"/>
  <c r="AA4986"/>
  <c r="AC4986" s="1"/>
  <c r="AF4986" l="1"/>
  <c r="AE4986"/>
  <c r="AH4986" l="1"/>
  <c r="T4987"/>
  <c r="AG4987" l="1"/>
  <c r="S4988"/>
  <c r="R4989" s="1"/>
  <c r="U4987"/>
  <c r="W4987" s="1"/>
  <c r="Y4987" s="1"/>
  <c r="V4987"/>
  <c r="X4987" s="1"/>
  <c r="Z4987" s="1"/>
  <c r="AJ4986"/>
  <c r="AI4986" s="1"/>
  <c r="AA4987" l="1"/>
  <c r="AC4987" s="1"/>
  <c r="AB4987"/>
  <c r="AD4987" s="1"/>
  <c r="AF4987" l="1"/>
  <c r="AE4987"/>
  <c r="AH4987" l="1"/>
  <c r="T4988"/>
  <c r="AG4988" l="1"/>
  <c r="S4989"/>
  <c r="R4990" s="1"/>
  <c r="AI4987"/>
  <c r="AJ4987"/>
  <c r="V4988"/>
  <c r="X4988" s="1"/>
  <c r="Z4988" s="1"/>
  <c r="U4988"/>
  <c r="W4988" s="1"/>
  <c r="Y4988" s="1"/>
  <c r="AB4988" l="1"/>
  <c r="AD4988" s="1"/>
  <c r="AA4988"/>
  <c r="AC4988" s="1"/>
  <c r="AE4988" l="1"/>
  <c r="AH4988" s="1"/>
  <c r="AJ4988" s="1"/>
  <c r="AF4988"/>
  <c r="T4989"/>
  <c r="AI4988" l="1"/>
  <c r="AG4989"/>
  <c r="S4990"/>
  <c r="R4991" s="1"/>
  <c r="U4989"/>
  <c r="W4989" s="1"/>
  <c r="Y4989" s="1"/>
  <c r="V4989"/>
  <c r="X4989" s="1"/>
  <c r="Z4989" s="1"/>
  <c r="AB4989" l="1"/>
  <c r="AD4989" s="1"/>
  <c r="AA4989"/>
  <c r="AC4989" s="1"/>
  <c r="AE4989" l="1"/>
  <c r="AH4989" s="1"/>
  <c r="AJ4989" s="1"/>
  <c r="AF4989"/>
  <c r="T4990"/>
  <c r="AI4989" l="1"/>
  <c r="AG4990"/>
  <c r="S4991"/>
  <c r="R4992" s="1"/>
  <c r="V4990"/>
  <c r="X4990" s="1"/>
  <c r="Z4990" s="1"/>
  <c r="U4990"/>
  <c r="W4990" s="1"/>
  <c r="Y4990" s="1"/>
  <c r="AB4990" l="1"/>
  <c r="AD4990" s="1"/>
  <c r="AA4990"/>
  <c r="AC4990" s="1"/>
  <c r="AF4990" l="1"/>
  <c r="AE4990"/>
  <c r="AH4990" s="1"/>
  <c r="AJ4990" s="1"/>
  <c r="AI4990" s="1"/>
  <c r="T4991"/>
  <c r="AG4991" l="1"/>
  <c r="S4992"/>
  <c r="R4993" s="1"/>
  <c r="V4991"/>
  <c r="X4991" s="1"/>
  <c r="Z4991" s="1"/>
  <c r="U4991"/>
  <c r="W4991" s="1"/>
  <c r="Y4991" s="1"/>
  <c r="AB4991" l="1"/>
  <c r="AD4991" s="1"/>
  <c r="AA4991"/>
  <c r="AC4991" s="1"/>
  <c r="AF4991" l="1"/>
  <c r="AE4991"/>
  <c r="AH4991" l="1"/>
  <c r="T4992"/>
  <c r="AG4992" l="1"/>
  <c r="S4993"/>
  <c r="R4994" s="1"/>
  <c r="AJ4991"/>
  <c r="AI4991" s="1"/>
  <c r="V4992"/>
  <c r="X4992" s="1"/>
  <c r="Z4992" s="1"/>
  <c r="U4992"/>
  <c r="W4992" s="1"/>
  <c r="Y4992" s="1"/>
  <c r="AB4992" l="1"/>
  <c r="AD4992" s="1"/>
  <c r="AA4992"/>
  <c r="AC4992" s="1"/>
  <c r="AF4992" l="1"/>
  <c r="AE4992"/>
  <c r="AH4992" l="1"/>
  <c r="T4993"/>
  <c r="AG4993" l="1"/>
  <c r="S4994"/>
  <c r="R4995" s="1"/>
  <c r="V4993"/>
  <c r="X4993" s="1"/>
  <c r="Z4993" s="1"/>
  <c r="U4993"/>
  <c r="W4993" s="1"/>
  <c r="Y4993" s="1"/>
  <c r="AJ4992"/>
  <c r="AI4992" s="1"/>
  <c r="AA4993" l="1"/>
  <c r="AC4993" s="1"/>
  <c r="AB4993"/>
  <c r="AD4993" s="1"/>
  <c r="AE4993" l="1"/>
  <c r="AF4993"/>
  <c r="AH4993" l="1"/>
  <c r="T4994"/>
  <c r="AG4994" l="1"/>
  <c r="S4995"/>
  <c r="R4996" s="1"/>
  <c r="AJ4993"/>
  <c r="AI4993" s="1"/>
  <c r="U4994"/>
  <c r="W4994" s="1"/>
  <c r="Y4994" s="1"/>
  <c r="V4994"/>
  <c r="X4994" s="1"/>
  <c r="Z4994" s="1"/>
  <c r="AB4994" l="1"/>
  <c r="AD4994" s="1"/>
  <c r="AA4994"/>
  <c r="AC4994" s="1"/>
  <c r="AE4994" l="1"/>
  <c r="AH4994" s="1"/>
  <c r="AJ4994" s="1"/>
  <c r="AF4994"/>
  <c r="T4995"/>
  <c r="AI4994" l="1"/>
  <c r="AG4995"/>
  <c r="S4996"/>
  <c r="R4997" s="1"/>
  <c r="U4995"/>
  <c r="W4995" s="1"/>
  <c r="Y4995" s="1"/>
  <c r="V4995"/>
  <c r="X4995" s="1"/>
  <c r="Z4995" s="1"/>
  <c r="AB4995" l="1"/>
  <c r="AD4995" s="1"/>
  <c r="AA4995"/>
  <c r="AC4995" s="1"/>
  <c r="AF4995" l="1"/>
  <c r="AE4995"/>
  <c r="AH4995" l="1"/>
  <c r="T4996"/>
  <c r="AG4996" l="1"/>
  <c r="S4997"/>
  <c r="R4998" s="1"/>
  <c r="U4996"/>
  <c r="W4996" s="1"/>
  <c r="Y4996" s="1"/>
  <c r="V4996"/>
  <c r="X4996" s="1"/>
  <c r="AB4996" s="1"/>
  <c r="AJ4995"/>
  <c r="AI4995" s="1"/>
  <c r="AA4996" l="1"/>
  <c r="AC4996" s="1"/>
  <c r="Z4996"/>
  <c r="AD4996" s="1"/>
  <c r="AF4996" l="1"/>
  <c r="AE4996"/>
  <c r="AH4996" l="1"/>
  <c r="T4997"/>
  <c r="AG4997" l="1"/>
  <c r="S4998"/>
  <c r="R4999" s="1"/>
  <c r="AJ4996"/>
  <c r="AI4996" s="1"/>
  <c r="U4997"/>
  <c r="W4997" s="1"/>
  <c r="Y4997" s="1"/>
  <c r="V4997"/>
  <c r="X4997" s="1"/>
  <c r="AB4997" s="1"/>
  <c r="AA4997" l="1"/>
  <c r="AC4997" s="1"/>
  <c r="Z4997"/>
  <c r="AD4997" s="1"/>
  <c r="AE4997" l="1"/>
  <c r="AF4997"/>
  <c r="AH4997" l="1"/>
  <c r="T4998"/>
  <c r="AG4998" l="1"/>
  <c r="S4999"/>
  <c r="R5000" s="1"/>
  <c r="U4998"/>
  <c r="W4998" s="1"/>
  <c r="Y4998" s="1"/>
  <c r="V4998"/>
  <c r="X4998" s="1"/>
  <c r="Z4998" s="1"/>
  <c r="AJ4997"/>
  <c r="AI4997" s="1"/>
  <c r="AB4998" l="1"/>
  <c r="AD4998" s="1"/>
  <c r="AA4998"/>
  <c r="AC4998" s="1"/>
  <c r="AE4998" l="1"/>
  <c r="AH4998" s="1"/>
  <c r="AJ4998" s="1"/>
  <c r="AF4998"/>
  <c r="T4999"/>
  <c r="AI4998" l="1"/>
  <c r="AG4999"/>
  <c r="S5000"/>
  <c r="R5001" s="1"/>
  <c r="V4999"/>
  <c r="X4999" s="1"/>
  <c r="Z4999" s="1"/>
  <c r="U4999"/>
  <c r="W4999" s="1"/>
  <c r="Y4999" s="1"/>
  <c r="AB4999" l="1"/>
  <c r="AD4999" s="1"/>
  <c r="AA4999"/>
  <c r="AC4999" s="1"/>
  <c r="AF4999" l="1"/>
  <c r="AE4999"/>
  <c r="AH4999" l="1"/>
  <c r="T5000"/>
  <c r="AG5000" l="1"/>
  <c r="S5001"/>
  <c r="R5002" s="1"/>
  <c r="V5000"/>
  <c r="X5000" s="1"/>
  <c r="Z5000" s="1"/>
  <c r="U5000"/>
  <c r="W5000" s="1"/>
  <c r="Y5000" s="1"/>
  <c r="AJ4999"/>
  <c r="AI4999" s="1"/>
  <c r="AB5000" l="1"/>
  <c r="AD5000" s="1"/>
  <c r="AA5000"/>
  <c r="AC5000" s="1"/>
  <c r="AF5000" l="1"/>
  <c r="AE5000"/>
  <c r="AH5000" s="1"/>
  <c r="AJ5000" s="1"/>
  <c r="AI5000" s="1"/>
  <c r="T5001"/>
  <c r="AG5001" l="1"/>
  <c r="S5002"/>
  <c r="R5003" s="1"/>
  <c r="U5001"/>
  <c r="W5001" s="1"/>
  <c r="Y5001" s="1"/>
  <c r="V5001"/>
  <c r="X5001" s="1"/>
  <c r="Z5001" s="1"/>
  <c r="AB5001" l="1"/>
  <c r="AD5001" s="1"/>
  <c r="AA5001"/>
  <c r="AC5001" s="1"/>
  <c r="AE5001" l="1"/>
  <c r="AH5001" s="1"/>
  <c r="AJ5001" s="1"/>
  <c r="AF5001"/>
  <c r="T5002"/>
  <c r="AI5001" l="1"/>
  <c r="AG5002"/>
  <c r="S5003"/>
  <c r="R5004" s="1"/>
  <c r="U5002"/>
  <c r="W5002" s="1"/>
  <c r="Y5002" s="1"/>
  <c r="V5002"/>
  <c r="X5002" s="1"/>
  <c r="Z5002" s="1"/>
  <c r="AB5002" l="1"/>
  <c r="AD5002" s="1"/>
  <c r="AA5002"/>
  <c r="AC5002" s="1"/>
  <c r="AE5002" l="1"/>
  <c r="T5003" s="1"/>
  <c r="AF5002"/>
  <c r="AG5003" l="1"/>
  <c r="S5004"/>
  <c r="R5005" s="1"/>
  <c r="AH5002"/>
  <c r="V5003"/>
  <c r="X5003" s="1"/>
  <c r="Z5003" s="1"/>
  <c r="U5003"/>
  <c r="W5003" s="1"/>
  <c r="Y5003" s="1"/>
  <c r="AB5003" l="1"/>
  <c r="AD5003" s="1"/>
  <c r="AA5003"/>
  <c r="AC5003" s="1"/>
  <c r="AJ5002"/>
  <c r="AI5002" s="1"/>
  <c r="AF5003" l="1"/>
  <c r="AE5003"/>
  <c r="AH5003" l="1"/>
  <c r="T5004"/>
  <c r="AG5004" l="1"/>
  <c r="S5005"/>
  <c r="R5006" s="1"/>
  <c r="V5004"/>
  <c r="X5004" s="1"/>
  <c r="Z5004" s="1"/>
  <c r="U5004"/>
  <c r="W5004" s="1"/>
  <c r="Y5004" s="1"/>
  <c r="AJ5003"/>
  <c r="AI5003" s="1"/>
  <c r="AB5004" l="1"/>
  <c r="AD5004" s="1"/>
  <c r="AA5004"/>
  <c r="AC5004" s="1"/>
  <c r="AF5004" l="1"/>
  <c r="AE5004"/>
  <c r="AH5004" l="1"/>
  <c r="T5005"/>
  <c r="AG5005" l="1"/>
  <c r="S5006"/>
  <c r="R5007" s="1"/>
  <c r="AJ5004"/>
  <c r="AI5004" s="1"/>
  <c r="V5005"/>
  <c r="X5005" s="1"/>
  <c r="Z5005" s="1"/>
  <c r="U5005"/>
  <c r="W5005" s="1"/>
  <c r="Y5005" s="1"/>
  <c r="AB5005" l="1"/>
  <c r="AD5005" s="1"/>
  <c r="AA5005"/>
  <c r="AC5005" s="1"/>
  <c r="AE5005" l="1"/>
  <c r="AH5005" s="1"/>
  <c r="AJ5005" s="1"/>
  <c r="AI5005" s="1"/>
  <c r="T5006"/>
  <c r="AF5005"/>
  <c r="AG5006" l="1"/>
  <c r="S5007"/>
  <c r="R5008" s="1"/>
  <c r="V5006"/>
  <c r="X5006" s="1"/>
  <c r="Z5006" s="1"/>
  <c r="U5006"/>
  <c r="W5006" s="1"/>
  <c r="Y5006" s="1"/>
  <c r="AB5006" l="1"/>
  <c r="AD5006" s="1"/>
  <c r="AA5006"/>
  <c r="AC5006" s="1"/>
  <c r="AF5006" l="1"/>
  <c r="AE5006"/>
  <c r="AH5006" s="1"/>
  <c r="AJ5006" l="1"/>
  <c r="AI5006" s="1"/>
  <c r="T5007"/>
  <c r="AG5007" l="1"/>
  <c r="S5008"/>
  <c r="R5009" s="1"/>
  <c r="U5007"/>
  <c r="W5007" s="1"/>
  <c r="Y5007" s="1"/>
  <c r="V5007"/>
  <c r="X5007" s="1"/>
  <c r="Z5007" s="1"/>
  <c r="AB5007" l="1"/>
  <c r="AD5007" s="1"/>
  <c r="AA5007"/>
  <c r="AC5007" s="1"/>
  <c r="AE5007" l="1"/>
  <c r="AH5007" s="1"/>
  <c r="AJ5007" s="1"/>
  <c r="AI5007" s="1"/>
  <c r="T5008"/>
  <c r="AF5007"/>
  <c r="AG5008" l="1"/>
  <c r="S5009"/>
  <c r="R5010" s="1"/>
  <c r="U5008"/>
  <c r="W5008" s="1"/>
  <c r="Y5008" s="1"/>
  <c r="V5008"/>
  <c r="X5008" s="1"/>
  <c r="Z5008" s="1"/>
  <c r="AB5008" l="1"/>
  <c r="AD5008" s="1"/>
  <c r="AA5008"/>
  <c r="AC5008" s="1"/>
  <c r="AE5008" l="1"/>
  <c r="T5009" s="1"/>
  <c r="AG5009" s="1"/>
  <c r="AH5008"/>
  <c r="AF5008"/>
  <c r="U5009" l="1"/>
  <c r="W5009" s="1"/>
  <c r="Y5009" s="1"/>
  <c r="S5010"/>
  <c r="R5011" s="1"/>
  <c r="V5009"/>
  <c r="X5009" s="1"/>
  <c r="Z5009" s="1"/>
  <c r="AJ5008"/>
  <c r="AI5008" s="1"/>
  <c r="AB5009" l="1"/>
  <c r="AD5009" s="1"/>
  <c r="AA5009"/>
  <c r="AC5009" s="1"/>
  <c r="AF5009" l="1"/>
  <c r="AE5009"/>
  <c r="AH5009"/>
  <c r="T5010"/>
  <c r="AG5010" l="1"/>
  <c r="S5011"/>
  <c r="R5012" s="1"/>
  <c r="AJ5009"/>
  <c r="AI5009" s="1"/>
  <c r="V5010"/>
  <c r="X5010" s="1"/>
  <c r="Z5010" s="1"/>
  <c r="U5010"/>
  <c r="W5010" s="1"/>
  <c r="Y5010" s="1"/>
  <c r="AB5010" l="1"/>
  <c r="AD5010" s="1"/>
  <c r="AA5010"/>
  <c r="AC5010" s="1"/>
  <c r="AF5010" l="1"/>
  <c r="AE5010"/>
  <c r="AH5010" l="1"/>
  <c r="T5011"/>
  <c r="AG5011" l="1"/>
  <c r="S5012"/>
  <c r="R5013" s="1"/>
  <c r="V5011"/>
  <c r="X5011" s="1"/>
  <c r="Z5011" s="1"/>
  <c r="U5011"/>
  <c r="W5011" s="1"/>
  <c r="Y5011" s="1"/>
  <c r="AJ5010"/>
  <c r="AI5010" s="1"/>
  <c r="AB5011" l="1"/>
  <c r="AD5011" s="1"/>
  <c r="AA5011"/>
  <c r="AC5011" s="1"/>
  <c r="AF5011" l="1"/>
  <c r="AE5011"/>
  <c r="AH5011" s="1"/>
  <c r="AJ5011" s="1"/>
  <c r="T5012"/>
  <c r="AI5011" l="1"/>
  <c r="AG5012"/>
  <c r="S5013"/>
  <c r="R5014" s="1"/>
  <c r="U5012"/>
  <c r="W5012" s="1"/>
  <c r="Y5012" s="1"/>
  <c r="V5012"/>
  <c r="X5012" s="1"/>
  <c r="Z5012" s="1"/>
  <c r="AB5012" l="1"/>
  <c r="AD5012" s="1"/>
  <c r="AA5012"/>
  <c r="AC5012" s="1"/>
  <c r="AF5012" s="1"/>
  <c r="AE5012" l="1"/>
  <c r="AH5012" s="1"/>
  <c r="AJ5012" s="1"/>
  <c r="T5013"/>
  <c r="AI5012" l="1"/>
  <c r="AG5013"/>
  <c r="S5014"/>
  <c r="R5015" s="1"/>
  <c r="V5013"/>
  <c r="X5013" s="1"/>
  <c r="Z5013" s="1"/>
  <c r="U5013"/>
  <c r="W5013" s="1"/>
  <c r="Y5013" s="1"/>
  <c r="AB5013" l="1"/>
  <c r="AD5013" s="1"/>
  <c r="AA5013"/>
  <c r="AC5013" s="1"/>
  <c r="AE5013" l="1"/>
  <c r="AH5013" s="1"/>
  <c r="AJ5013" s="1"/>
  <c r="AF5013"/>
  <c r="T5014"/>
  <c r="AI5013" l="1"/>
  <c r="AG5014"/>
  <c r="S5015"/>
  <c r="R5016" s="1"/>
  <c r="U5014"/>
  <c r="W5014" s="1"/>
  <c r="Y5014" s="1"/>
  <c r="V5014"/>
  <c r="X5014" s="1"/>
  <c r="Z5014" s="1"/>
  <c r="AB5014" l="1"/>
  <c r="AD5014" s="1"/>
  <c r="AA5014"/>
  <c r="AC5014" s="1"/>
  <c r="AE5014" l="1"/>
  <c r="AF5014"/>
  <c r="AH5014" l="1"/>
  <c r="T5015"/>
  <c r="AG5015" l="1"/>
  <c r="S5016"/>
  <c r="R5017" s="1"/>
  <c r="V5015"/>
  <c r="X5015" s="1"/>
  <c r="Z5015" s="1"/>
  <c r="U5015"/>
  <c r="W5015" s="1"/>
  <c r="Y5015" s="1"/>
  <c r="AJ5014"/>
  <c r="AI5014" s="1"/>
  <c r="AB5015" l="1"/>
  <c r="AD5015" s="1"/>
  <c r="AA5015"/>
  <c r="AC5015" s="1"/>
  <c r="AE5015" l="1"/>
  <c r="AH5015" s="1"/>
  <c r="AJ5015" s="1"/>
  <c r="AF5015"/>
  <c r="T5016"/>
  <c r="AI5015" l="1"/>
  <c r="AG5016"/>
  <c r="S5017"/>
  <c r="R5018" s="1"/>
  <c r="V5016"/>
  <c r="X5016" s="1"/>
  <c r="Z5016" s="1"/>
  <c r="U5016"/>
  <c r="W5016" s="1"/>
  <c r="Y5016" s="1"/>
  <c r="AB5016" l="1"/>
  <c r="AD5016" s="1"/>
  <c r="AA5016"/>
  <c r="AC5016" s="1"/>
  <c r="AF5016" l="1"/>
  <c r="AE5016"/>
  <c r="AH5016" l="1"/>
  <c r="T5017"/>
  <c r="AG5017" l="1"/>
  <c r="S5018"/>
  <c r="R5019" s="1"/>
  <c r="AJ5016"/>
  <c r="AI5016" s="1"/>
  <c r="V5017"/>
  <c r="X5017" s="1"/>
  <c r="Z5017" s="1"/>
  <c r="U5017"/>
  <c r="W5017" s="1"/>
  <c r="Y5017" s="1"/>
  <c r="AB5017" l="1"/>
  <c r="AD5017" s="1"/>
  <c r="AA5017"/>
  <c r="AC5017" s="1"/>
  <c r="AF5017" l="1"/>
  <c r="AE5017"/>
  <c r="AH5017" s="1"/>
  <c r="AJ5017" s="1"/>
  <c r="T5018"/>
  <c r="AI5017" l="1"/>
  <c r="AG5018"/>
  <c r="S5019"/>
  <c r="R5020" s="1"/>
  <c r="U5018"/>
  <c r="W5018" s="1"/>
  <c r="Y5018" s="1"/>
  <c r="V5018"/>
  <c r="X5018" s="1"/>
  <c r="Z5018" s="1"/>
  <c r="AA5018" l="1"/>
  <c r="AC5018" s="1"/>
  <c r="AB5018"/>
  <c r="AD5018" s="1"/>
  <c r="AE5018" l="1"/>
  <c r="AH5018"/>
  <c r="T5019"/>
  <c r="AF5018"/>
  <c r="AG5019" l="1"/>
  <c r="S5020"/>
  <c r="R5021" s="1"/>
  <c r="AJ5018"/>
  <c r="AI5018" s="1"/>
  <c r="U5019"/>
  <c r="W5019" s="1"/>
  <c r="Y5019" s="1"/>
  <c r="V5019"/>
  <c r="X5019" s="1"/>
  <c r="Z5019" s="1"/>
  <c r="AB5019" l="1"/>
  <c r="AD5019" s="1"/>
  <c r="AA5019"/>
  <c r="AC5019" s="1"/>
  <c r="AF5019" l="1"/>
  <c r="AE5019"/>
  <c r="AH5019" l="1"/>
  <c r="T5020"/>
  <c r="AG5020" l="1"/>
  <c r="S5021"/>
  <c r="R5022" s="1"/>
  <c r="V5020"/>
  <c r="X5020" s="1"/>
  <c r="Z5020" s="1"/>
  <c r="U5020"/>
  <c r="W5020" s="1"/>
  <c r="Y5020" s="1"/>
  <c r="AJ5019"/>
  <c r="AI5019" s="1"/>
  <c r="AB5020" l="1"/>
  <c r="AD5020" s="1"/>
  <c r="AA5020"/>
  <c r="AC5020" s="1"/>
  <c r="AE5020" l="1"/>
  <c r="AH5020" s="1"/>
  <c r="AF5020"/>
  <c r="AJ5020" l="1"/>
  <c r="AI5020" s="1"/>
  <c r="T5021"/>
  <c r="AG5021" l="1"/>
  <c r="S5022"/>
  <c r="R5023" s="1"/>
  <c r="V5021"/>
  <c r="X5021" s="1"/>
  <c r="Z5021" s="1"/>
  <c r="U5021"/>
  <c r="W5021" s="1"/>
  <c r="Y5021" s="1"/>
  <c r="AB5021" l="1"/>
  <c r="AD5021" s="1"/>
  <c r="AA5021"/>
  <c r="AC5021" s="1"/>
  <c r="AE5021" l="1"/>
  <c r="AH5021" s="1"/>
  <c r="AJ5021" s="1"/>
  <c r="AF5021"/>
  <c r="T5022"/>
  <c r="AI5021" l="1"/>
  <c r="AG5022"/>
  <c r="S5023"/>
  <c r="R5024" s="1"/>
  <c r="V5022"/>
  <c r="X5022" s="1"/>
  <c r="Z5022" s="1"/>
  <c r="U5022"/>
  <c r="W5022" s="1"/>
  <c r="Y5022" s="1"/>
  <c r="AB5022" l="1"/>
  <c r="AD5022" s="1"/>
  <c r="AA5022"/>
  <c r="AC5022" s="1"/>
  <c r="AF5022" l="1"/>
  <c r="AE5022"/>
  <c r="AH5022" s="1"/>
  <c r="AI5022" l="1"/>
  <c r="T5023"/>
  <c r="AJ5022"/>
  <c r="AG5023" l="1"/>
  <c r="S5024"/>
  <c r="R5025" s="1"/>
  <c r="V5023"/>
  <c r="X5023" s="1"/>
  <c r="Z5023" s="1"/>
  <c r="U5023"/>
  <c r="W5023" s="1"/>
  <c r="Y5023" s="1"/>
  <c r="AB5023" l="1"/>
  <c r="AD5023" s="1"/>
  <c r="AA5023"/>
  <c r="AC5023" s="1"/>
  <c r="AF5023" l="1"/>
  <c r="AE5023"/>
  <c r="T5024" s="1"/>
  <c r="AG5024" l="1"/>
  <c r="S5025"/>
  <c r="R5026" s="1"/>
  <c r="AH5023"/>
  <c r="U5024"/>
  <c r="W5024" s="1"/>
  <c r="Y5024" s="1"/>
  <c r="V5024"/>
  <c r="X5024" s="1"/>
  <c r="Z5024" s="1"/>
  <c r="AB5024" l="1"/>
  <c r="AD5024" s="1"/>
  <c r="AA5024"/>
  <c r="AC5024" s="1"/>
  <c r="AJ5023"/>
  <c r="AI5023" s="1"/>
  <c r="AF5024" l="1"/>
  <c r="AE5024"/>
  <c r="AH5024" l="1"/>
  <c r="T5025"/>
  <c r="AG5025" l="1"/>
  <c r="S5026"/>
  <c r="R5027" s="1"/>
  <c r="AJ5024"/>
  <c r="AI5024" s="1"/>
  <c r="U5025"/>
  <c r="W5025" s="1"/>
  <c r="Y5025" s="1"/>
  <c r="V5025"/>
  <c r="X5025" s="1"/>
  <c r="Z5025" s="1"/>
  <c r="AA5025" l="1"/>
  <c r="AC5025" s="1"/>
  <c r="AB5025"/>
  <c r="AD5025" s="1"/>
  <c r="AE5025" l="1"/>
  <c r="AF5025"/>
  <c r="AH5025" l="1"/>
  <c r="T5026"/>
  <c r="AG5026" l="1"/>
  <c r="S5027"/>
  <c r="R5028" s="1"/>
  <c r="V5026"/>
  <c r="X5026" s="1"/>
  <c r="Z5026" s="1"/>
  <c r="U5026"/>
  <c r="W5026" s="1"/>
  <c r="Y5026" s="1"/>
  <c r="AJ5025"/>
  <c r="AI5025" s="1"/>
  <c r="AB5026" l="1"/>
  <c r="AD5026" s="1"/>
  <c r="AA5026"/>
  <c r="AC5026" s="1"/>
  <c r="AF5026" l="1"/>
  <c r="AE5026"/>
  <c r="AH5026" l="1"/>
  <c r="T5027"/>
  <c r="AG5027" l="1"/>
  <c r="S5028"/>
  <c r="R5029" s="1"/>
  <c r="AJ5026"/>
  <c r="AI5026" s="1"/>
  <c r="U5027"/>
  <c r="W5027" s="1"/>
  <c r="Y5027" s="1"/>
  <c r="V5027"/>
  <c r="X5027" s="1"/>
  <c r="Z5027" s="1"/>
  <c r="AB5027" l="1"/>
  <c r="AD5027" s="1"/>
  <c r="AA5027"/>
  <c r="AC5027" s="1"/>
  <c r="AF5027" l="1"/>
  <c r="AE5027"/>
  <c r="AH5027" s="1"/>
  <c r="AJ5027" l="1"/>
  <c r="AI5027" s="1"/>
  <c r="T5028"/>
  <c r="AG5028" l="1"/>
  <c r="S5029"/>
  <c r="R5030" s="1"/>
  <c r="U5028"/>
  <c r="W5028" s="1"/>
  <c r="Y5028" s="1"/>
  <c r="V5028"/>
  <c r="X5028" s="1"/>
  <c r="Z5028" s="1"/>
  <c r="AB5028" l="1"/>
  <c r="AD5028" s="1"/>
  <c r="AA5028"/>
  <c r="AC5028" s="1"/>
  <c r="AE5028" l="1"/>
  <c r="AH5028" s="1"/>
  <c r="AF5028"/>
  <c r="AJ5028" l="1"/>
  <c r="AI5028" s="1"/>
  <c r="T5029"/>
  <c r="AG5029" l="1"/>
  <c r="S5030"/>
  <c r="R5031" s="1"/>
  <c r="U5029"/>
  <c r="W5029" s="1"/>
  <c r="Y5029" s="1"/>
  <c r="V5029"/>
  <c r="X5029" s="1"/>
  <c r="Z5029" s="1"/>
  <c r="AB5029" l="1"/>
  <c r="AD5029" s="1"/>
  <c r="AA5029"/>
  <c r="AC5029" s="1"/>
  <c r="AF5029" l="1"/>
  <c r="AE5029"/>
  <c r="AH5029" s="1"/>
  <c r="AJ5029" s="1"/>
  <c r="AI5029" s="1"/>
  <c r="T5030"/>
  <c r="AG5030" l="1"/>
  <c r="S5031"/>
  <c r="R5032" s="1"/>
  <c r="V5030"/>
  <c r="X5030" s="1"/>
  <c r="Z5030" s="1"/>
  <c r="U5030"/>
  <c r="W5030" s="1"/>
  <c r="Y5030" s="1"/>
  <c r="AB5030" l="1"/>
  <c r="AD5030" s="1"/>
  <c r="AA5030"/>
  <c r="AC5030" s="1"/>
  <c r="AE5030" l="1"/>
  <c r="T5031" s="1"/>
  <c r="AG5031" s="1"/>
  <c r="AF5030"/>
  <c r="AH5030"/>
  <c r="S5032" l="1"/>
  <c r="R5033" s="1"/>
  <c r="V5031"/>
  <c r="X5031" s="1"/>
  <c r="Z5031" s="1"/>
  <c r="U5031"/>
  <c r="W5031" s="1"/>
  <c r="Y5031" s="1"/>
  <c r="AJ5030"/>
  <c r="AI5030" s="1"/>
  <c r="AB5031" l="1"/>
  <c r="AD5031" s="1"/>
  <c r="AA5031"/>
  <c r="AC5031" s="1"/>
  <c r="AE5031" s="1"/>
  <c r="AF5031" l="1"/>
  <c r="AH5031"/>
  <c r="T5032"/>
  <c r="AG5032" l="1"/>
  <c r="S5033"/>
  <c r="R5034" s="1"/>
  <c r="AJ5031"/>
  <c r="AI5031" s="1"/>
  <c r="U5032"/>
  <c r="W5032" s="1"/>
  <c r="Y5032" s="1"/>
  <c r="V5032"/>
  <c r="X5032" s="1"/>
  <c r="Z5032" s="1"/>
  <c r="AB5032" l="1"/>
  <c r="AD5032" s="1"/>
  <c r="AA5032"/>
  <c r="AC5032" s="1"/>
  <c r="AE5032" l="1"/>
  <c r="AF5032"/>
  <c r="AH5032" l="1"/>
  <c r="T5033"/>
  <c r="AG5033" l="1"/>
  <c r="S5034"/>
  <c r="R5035" s="1"/>
  <c r="AJ5032"/>
  <c r="AI5032" s="1"/>
  <c r="V5033"/>
  <c r="X5033" s="1"/>
  <c r="Z5033" s="1"/>
  <c r="U5033"/>
  <c r="W5033" s="1"/>
  <c r="Y5033" s="1"/>
  <c r="AB5033" l="1"/>
  <c r="AD5033" s="1"/>
  <c r="AA5033"/>
  <c r="AC5033" s="1"/>
  <c r="AF5033" s="1"/>
  <c r="AE5033" l="1"/>
  <c r="AH5033" s="1"/>
  <c r="AJ5033" s="1"/>
  <c r="T5034"/>
  <c r="AI5033" l="1"/>
  <c r="AG5034"/>
  <c r="S5035"/>
  <c r="R5036" s="1"/>
  <c r="U5034"/>
  <c r="W5034" s="1"/>
  <c r="Y5034" s="1"/>
  <c r="V5034"/>
  <c r="X5034" s="1"/>
  <c r="Z5034" s="1"/>
  <c r="AB5034" l="1"/>
  <c r="AD5034" s="1"/>
  <c r="AA5034"/>
  <c r="AC5034" s="1"/>
  <c r="AF5034" l="1"/>
  <c r="AE5034"/>
  <c r="AH5034" l="1"/>
  <c r="T5035"/>
  <c r="AG5035" l="1"/>
  <c r="S5036"/>
  <c r="R5037" s="1"/>
  <c r="AJ5034"/>
  <c r="AI5034" s="1"/>
  <c r="U5035"/>
  <c r="W5035" s="1"/>
  <c r="Y5035" s="1"/>
  <c r="V5035"/>
  <c r="X5035" s="1"/>
  <c r="Z5035" s="1"/>
  <c r="AB5035" l="1"/>
  <c r="AD5035" s="1"/>
  <c r="AA5035"/>
  <c r="AC5035" s="1"/>
  <c r="AF5035" l="1"/>
  <c r="AE5035"/>
  <c r="T5036" l="1"/>
  <c r="AH5035"/>
  <c r="AG5036" l="1"/>
  <c r="S5037"/>
  <c r="R5038" s="1"/>
  <c r="U5036"/>
  <c r="W5036" s="1"/>
  <c r="Y5036" s="1"/>
  <c r="V5036"/>
  <c r="X5036" s="1"/>
  <c r="Z5036" s="1"/>
  <c r="AJ5035"/>
  <c r="AI5035" s="1"/>
  <c r="AB5036" l="1"/>
  <c r="AD5036" s="1"/>
  <c r="AA5036"/>
  <c r="AC5036" s="1"/>
  <c r="AF5036" l="1"/>
  <c r="AE5036"/>
  <c r="T5037" l="1"/>
  <c r="AH5036"/>
  <c r="AG5037" l="1"/>
  <c r="S5038"/>
  <c r="R5039" s="1"/>
  <c r="AJ5036"/>
  <c r="AI5036" s="1"/>
  <c r="V5037"/>
  <c r="X5037" s="1"/>
  <c r="Z5037" s="1"/>
  <c r="U5037"/>
  <c r="W5037" s="1"/>
  <c r="Y5037" s="1"/>
  <c r="AB5037" l="1"/>
  <c r="AD5037" s="1"/>
  <c r="AA5037"/>
  <c r="AC5037" s="1"/>
  <c r="AF5037" l="1"/>
  <c r="AE5037"/>
  <c r="T5038" l="1"/>
  <c r="AH5037"/>
  <c r="AG5038" l="1"/>
  <c r="S5039"/>
  <c r="R5040" s="1"/>
  <c r="AJ5037"/>
  <c r="AI5037" s="1"/>
  <c r="U5038"/>
  <c r="W5038" s="1"/>
  <c r="Y5038" s="1"/>
  <c r="V5038"/>
  <c r="X5038" s="1"/>
  <c r="Z5038" s="1"/>
  <c r="AB5038" l="1"/>
  <c r="AD5038" s="1"/>
  <c r="AA5038"/>
  <c r="AC5038" s="1"/>
  <c r="AE5038" l="1"/>
  <c r="AF5038"/>
  <c r="AH5038"/>
  <c r="T5039"/>
  <c r="AG5039" l="1"/>
  <c r="S5040"/>
  <c r="R5041" s="1"/>
  <c r="AJ5038"/>
  <c r="AI5038" s="1"/>
  <c r="U5039"/>
  <c r="W5039" s="1"/>
  <c r="AA5039" s="1"/>
  <c r="V5039"/>
  <c r="X5039" s="1"/>
  <c r="Z5039" s="1"/>
  <c r="AB5039" l="1"/>
  <c r="AD5039" s="1"/>
  <c r="Y5039"/>
  <c r="AC5039" s="1"/>
  <c r="AF5039" l="1"/>
  <c r="AE5039"/>
  <c r="AH5039" l="1"/>
  <c r="T5040"/>
  <c r="AG5040" l="1"/>
  <c r="S5041"/>
  <c r="R5042" s="1"/>
  <c r="AJ5039"/>
  <c r="AI5039" s="1"/>
  <c r="V5040"/>
  <c r="X5040" s="1"/>
  <c r="Z5040" s="1"/>
  <c r="U5040"/>
  <c r="W5040" s="1"/>
  <c r="Y5040" s="1"/>
  <c r="AB5040" l="1"/>
  <c r="AD5040" s="1"/>
  <c r="AA5040"/>
  <c r="AC5040" s="1"/>
  <c r="AF5040" l="1"/>
  <c r="AE5040"/>
  <c r="AH5040"/>
  <c r="T5041"/>
  <c r="AG5041" l="1"/>
  <c r="S5042"/>
  <c r="R5043" s="1"/>
  <c r="AJ5040"/>
  <c r="AI5040" s="1"/>
  <c r="V5041"/>
  <c r="X5041" s="1"/>
  <c r="Z5041" s="1"/>
  <c r="U5041"/>
  <c r="W5041" s="1"/>
  <c r="Y5041" s="1"/>
  <c r="AB5041" l="1"/>
  <c r="AD5041" s="1"/>
  <c r="AA5041"/>
  <c r="AC5041" s="1"/>
  <c r="AE5041" l="1"/>
  <c r="AF5041"/>
  <c r="T5042" l="1"/>
  <c r="AH5041"/>
  <c r="AG5042" l="1"/>
  <c r="S5043"/>
  <c r="R5044" s="1"/>
  <c r="U5042"/>
  <c r="W5042" s="1"/>
  <c r="Y5042" s="1"/>
  <c r="V5042"/>
  <c r="X5042" s="1"/>
  <c r="Z5042" s="1"/>
  <c r="AJ5041"/>
  <c r="AI5041" s="1"/>
  <c r="AB5042" l="1"/>
  <c r="AD5042" s="1"/>
  <c r="AA5042"/>
  <c r="AC5042" s="1"/>
  <c r="AF5042" l="1"/>
  <c r="AE5042"/>
  <c r="T5043" l="1"/>
  <c r="AH5042"/>
  <c r="AG5043" l="1"/>
  <c r="S5044"/>
  <c r="R5045" s="1"/>
  <c r="U5043"/>
  <c r="W5043" s="1"/>
  <c r="Y5043" s="1"/>
  <c r="V5043"/>
  <c r="X5043" s="1"/>
  <c r="Z5043" s="1"/>
  <c r="AJ5042"/>
  <c r="AI5042" s="1"/>
  <c r="AB5043" l="1"/>
  <c r="AD5043" s="1"/>
  <c r="AA5043"/>
  <c r="AC5043" s="1"/>
  <c r="AF5043" l="1"/>
  <c r="AE5043"/>
  <c r="T5044" l="1"/>
  <c r="AH5043"/>
  <c r="AG5044" l="1"/>
  <c r="S5045"/>
  <c r="R5046" s="1"/>
  <c r="V5044"/>
  <c r="X5044" s="1"/>
  <c r="Z5044" s="1"/>
  <c r="U5044"/>
  <c r="W5044" s="1"/>
  <c r="Y5044" s="1"/>
  <c r="AJ5043"/>
  <c r="AI5043" s="1"/>
  <c r="AA5044" l="1"/>
  <c r="AC5044" s="1"/>
  <c r="AB5044"/>
  <c r="AD5044" s="1"/>
  <c r="AE5044" l="1"/>
  <c r="AF5044"/>
  <c r="T5045" l="1"/>
  <c r="AH5044"/>
  <c r="AG5045" l="1"/>
  <c r="S5046"/>
  <c r="R5047" s="1"/>
  <c r="V5045"/>
  <c r="X5045" s="1"/>
  <c r="Z5045" s="1"/>
  <c r="U5045"/>
  <c r="W5045" s="1"/>
  <c r="Y5045" s="1"/>
  <c r="AJ5044"/>
  <c r="AI5044" s="1"/>
  <c r="AB5045" l="1"/>
  <c r="AD5045" s="1"/>
  <c r="AA5045"/>
  <c r="AC5045" s="1"/>
  <c r="AF5045" l="1"/>
  <c r="AE5045"/>
  <c r="T5046" l="1"/>
  <c r="AH5045"/>
  <c r="AG5046" l="1"/>
  <c r="S5047"/>
  <c r="R5048" s="1"/>
  <c r="AI5045"/>
  <c r="AJ5045"/>
  <c r="V5046"/>
  <c r="X5046" s="1"/>
  <c r="Z5046" s="1"/>
  <c r="U5046"/>
  <c r="W5046" s="1"/>
  <c r="Y5046" s="1"/>
  <c r="AB5046" l="1"/>
  <c r="AD5046" s="1"/>
  <c r="AA5046"/>
  <c r="AC5046" s="1"/>
  <c r="AE5046" s="1"/>
  <c r="AH5046" s="1"/>
  <c r="AF5046" l="1"/>
  <c r="AJ5046"/>
  <c r="T5047"/>
  <c r="AI5046" l="1"/>
  <c r="AG5047"/>
  <c r="S5048"/>
  <c r="R5049" s="1"/>
  <c r="V5047"/>
  <c r="X5047" s="1"/>
  <c r="Z5047" s="1"/>
  <c r="U5047"/>
  <c r="W5047" s="1"/>
  <c r="Y5047" s="1"/>
  <c r="AB5047" l="1"/>
  <c r="AD5047" s="1"/>
  <c r="AA5047"/>
  <c r="AC5047" s="1"/>
  <c r="AE5047" l="1"/>
  <c r="AF5047"/>
  <c r="T5048" l="1"/>
  <c r="AH5047"/>
  <c r="AG5048" l="1"/>
  <c r="S5049"/>
  <c r="R5050" s="1"/>
  <c r="AJ5047"/>
  <c r="AI5047" s="1"/>
  <c r="V5048"/>
  <c r="X5048" s="1"/>
  <c r="Z5048" s="1"/>
  <c r="U5048"/>
  <c r="W5048" s="1"/>
  <c r="Y5048" s="1"/>
  <c r="AB5048" l="1"/>
  <c r="AD5048" s="1"/>
  <c r="AA5048"/>
  <c r="AC5048" s="1"/>
  <c r="AF5048" l="1"/>
  <c r="AE5048"/>
  <c r="AH5048" l="1"/>
  <c r="T5049"/>
  <c r="AG5049" l="1"/>
  <c r="S5050"/>
  <c r="R5051" s="1"/>
  <c r="AJ5048"/>
  <c r="AI5048" s="1"/>
  <c r="U5049"/>
  <c r="W5049" s="1"/>
  <c r="Y5049" s="1"/>
  <c r="V5049"/>
  <c r="X5049" s="1"/>
  <c r="Z5049" s="1"/>
  <c r="AA5049" l="1"/>
  <c r="AC5049" s="1"/>
  <c r="AB5049"/>
  <c r="AD5049" s="1"/>
  <c r="AF5049" l="1"/>
  <c r="AE5049"/>
  <c r="T5050" s="1"/>
  <c r="AH5049"/>
  <c r="AG5050" l="1"/>
  <c r="S5051"/>
  <c r="R5052" s="1"/>
  <c r="V5050"/>
  <c r="X5050" s="1"/>
  <c r="Z5050" s="1"/>
  <c r="U5050"/>
  <c r="W5050" s="1"/>
  <c r="Y5050" s="1"/>
  <c r="AJ5049"/>
  <c r="AI5049" s="1"/>
  <c r="AB5050" l="1"/>
  <c r="AD5050" s="1"/>
  <c r="AA5050"/>
  <c r="AC5050" s="1"/>
  <c r="AF5050" l="1"/>
  <c r="AE5050"/>
  <c r="AH5050"/>
  <c r="T5051"/>
  <c r="AG5051" l="1"/>
  <c r="S5052"/>
  <c r="R5053" s="1"/>
  <c r="AJ5050"/>
  <c r="AI5050" s="1"/>
  <c r="V5051"/>
  <c r="X5051" s="1"/>
  <c r="Z5051" s="1"/>
  <c r="U5051"/>
  <c r="W5051" s="1"/>
  <c r="Y5051" s="1"/>
  <c r="AB5051" l="1"/>
  <c r="AD5051" s="1"/>
  <c r="AA5051"/>
  <c r="AC5051" s="1"/>
  <c r="AF5051" l="1"/>
  <c r="AE5051"/>
  <c r="AH5051" s="1"/>
  <c r="AJ5051" s="1"/>
  <c r="AI5051" s="1"/>
  <c r="T5052"/>
  <c r="AG5052" l="1"/>
  <c r="S5053"/>
  <c r="R5054" s="1"/>
  <c r="U5052"/>
  <c r="W5052" s="1"/>
  <c r="Y5052" s="1"/>
  <c r="V5052"/>
  <c r="X5052" s="1"/>
  <c r="Z5052" s="1"/>
  <c r="AB5052" l="1"/>
  <c r="AD5052" s="1"/>
  <c r="AA5052"/>
  <c r="AC5052" s="1"/>
  <c r="AF5052" l="1"/>
  <c r="AE5052"/>
  <c r="AH5052" l="1"/>
  <c r="T5053"/>
  <c r="AG5053" l="1"/>
  <c r="S5054"/>
  <c r="R5055" s="1"/>
  <c r="AJ5052"/>
  <c r="AI5052" s="1"/>
  <c r="V5053"/>
  <c r="X5053" s="1"/>
  <c r="Z5053" s="1"/>
  <c r="U5053"/>
  <c r="W5053" s="1"/>
  <c r="Y5053" s="1"/>
  <c r="AB5053" l="1"/>
  <c r="AD5053" s="1"/>
  <c r="AA5053"/>
  <c r="AC5053" s="1"/>
  <c r="AF5053" l="1"/>
  <c r="AE5053"/>
  <c r="AH5053" s="1"/>
  <c r="AJ5053" l="1"/>
  <c r="AI5053" s="1"/>
  <c r="T5054"/>
  <c r="AG5054" l="1"/>
  <c r="S5055"/>
  <c r="R5056" s="1"/>
  <c r="V5054"/>
  <c r="X5054" s="1"/>
  <c r="Z5054" s="1"/>
  <c r="U5054"/>
  <c r="W5054" s="1"/>
  <c r="Y5054" s="1"/>
  <c r="AB5054" l="1"/>
  <c r="AD5054" s="1"/>
  <c r="AA5054"/>
  <c r="AC5054" s="1"/>
  <c r="AF5054" l="1"/>
  <c r="AE5054"/>
  <c r="T5055" s="1"/>
  <c r="AG5055" l="1"/>
  <c r="S5056"/>
  <c r="R5057" s="1"/>
  <c r="AH5054"/>
  <c r="AJ5054" s="1"/>
  <c r="V5055"/>
  <c r="X5055" s="1"/>
  <c r="Z5055" s="1"/>
  <c r="U5055"/>
  <c r="W5055" s="1"/>
  <c r="Y5055" s="1"/>
  <c r="AB5055" l="1"/>
  <c r="AD5055" s="1"/>
  <c r="AA5055"/>
  <c r="AC5055" s="1"/>
  <c r="AI5054"/>
  <c r="AF5055" l="1"/>
  <c r="AE5055"/>
  <c r="AH5055" l="1"/>
  <c r="T5056"/>
  <c r="AG5056" l="1"/>
  <c r="S5057"/>
  <c r="R5058" s="1"/>
  <c r="AJ5055"/>
  <c r="AI5055" s="1"/>
  <c r="U5056"/>
  <c r="W5056" s="1"/>
  <c r="Y5056" s="1"/>
  <c r="V5056"/>
  <c r="X5056" s="1"/>
  <c r="Z5056" s="1"/>
  <c r="AA5056" l="1"/>
  <c r="AC5056" s="1"/>
  <c r="AB5056"/>
  <c r="AD5056" s="1"/>
  <c r="AE5056" l="1"/>
  <c r="AF5056"/>
  <c r="AH5056" l="1"/>
  <c r="T5057"/>
  <c r="AG5057" l="1"/>
  <c r="S5058"/>
  <c r="R5059" s="1"/>
  <c r="AJ5056"/>
  <c r="AI5056" s="1"/>
  <c r="V5057"/>
  <c r="X5057" s="1"/>
  <c r="Z5057" s="1"/>
  <c r="U5057"/>
  <c r="W5057" s="1"/>
  <c r="Y5057" s="1"/>
  <c r="AB5057" l="1"/>
  <c r="AD5057" s="1"/>
  <c r="AA5057"/>
  <c r="AC5057" s="1"/>
  <c r="AF5057" l="1"/>
  <c r="AE5057"/>
  <c r="AH5057" l="1"/>
  <c r="T5058"/>
  <c r="AG5058" l="1"/>
  <c r="S5059"/>
  <c r="R5060" s="1"/>
  <c r="AJ5057"/>
  <c r="AI5057" s="1"/>
  <c r="V5058"/>
  <c r="X5058" s="1"/>
  <c r="Z5058" s="1"/>
  <c r="U5058"/>
  <c r="W5058" s="1"/>
  <c r="Y5058" s="1"/>
  <c r="AB5058" l="1"/>
  <c r="AD5058" s="1"/>
  <c r="AA5058"/>
  <c r="AC5058" s="1"/>
  <c r="AE5058" l="1"/>
  <c r="AH5058" s="1"/>
  <c r="AJ5058" s="1"/>
  <c r="AF5058"/>
  <c r="T5059"/>
  <c r="AG5059" l="1"/>
  <c r="S5060"/>
  <c r="R5061" s="1"/>
  <c r="AI5058"/>
  <c r="V5059"/>
  <c r="X5059" s="1"/>
  <c r="Z5059" s="1"/>
  <c r="U5059"/>
  <c r="W5059" s="1"/>
  <c r="Y5059" s="1"/>
  <c r="AB5059" l="1"/>
  <c r="AD5059" s="1"/>
  <c r="AA5059"/>
  <c r="AC5059" s="1"/>
  <c r="AF5059" l="1"/>
  <c r="AE5059"/>
  <c r="AH5059" s="1"/>
  <c r="AJ5059" l="1"/>
  <c r="AI5059" s="1"/>
  <c r="T5060"/>
  <c r="AG5060" l="1"/>
  <c r="S5061"/>
  <c r="R5062" s="1"/>
  <c r="U5060"/>
  <c r="W5060" s="1"/>
  <c r="Y5060" s="1"/>
  <c r="V5060"/>
  <c r="X5060" s="1"/>
  <c r="Z5060" s="1"/>
  <c r="AB5060" l="1"/>
  <c r="AD5060" s="1"/>
  <c r="AA5060"/>
  <c r="AC5060" s="1"/>
  <c r="AE5060" l="1"/>
  <c r="AH5060" s="1"/>
  <c r="AJ5060" s="1"/>
  <c r="T5061"/>
  <c r="AF5060"/>
  <c r="AG5061" l="1"/>
  <c r="S5062"/>
  <c r="R5063" s="1"/>
  <c r="AI5060"/>
  <c r="V5061"/>
  <c r="X5061" s="1"/>
  <c r="Z5061" s="1"/>
  <c r="U5061"/>
  <c r="W5061" s="1"/>
  <c r="AA5061" s="1"/>
  <c r="AB5061" l="1"/>
  <c r="AD5061" s="1"/>
  <c r="Y5061"/>
  <c r="AC5061" s="1"/>
  <c r="AE5061" l="1"/>
  <c r="AF5061"/>
  <c r="AH5061" l="1"/>
  <c r="T5062"/>
  <c r="AG5062" l="1"/>
  <c r="S5063"/>
  <c r="R5064" s="1"/>
  <c r="V5062"/>
  <c r="X5062" s="1"/>
  <c r="Z5062" s="1"/>
  <c r="U5062"/>
  <c r="W5062" s="1"/>
  <c r="Y5062" s="1"/>
  <c r="AJ5061"/>
  <c r="AI5061" s="1"/>
  <c r="AB5062" l="1"/>
  <c r="AD5062" s="1"/>
  <c r="AA5062"/>
  <c r="AC5062" s="1"/>
  <c r="AF5062" l="1"/>
  <c r="AE5062"/>
  <c r="AH5062" s="1"/>
  <c r="AJ5062" s="1"/>
  <c r="T5063"/>
  <c r="AI5062" l="1"/>
  <c r="AG5063"/>
  <c r="S5064"/>
  <c r="R5065" s="1"/>
  <c r="U5063"/>
  <c r="W5063" s="1"/>
  <c r="Y5063" s="1"/>
  <c r="V5063"/>
  <c r="X5063" s="1"/>
  <c r="Z5063" s="1"/>
  <c r="AB5063" l="1"/>
  <c r="AD5063" s="1"/>
  <c r="AA5063"/>
  <c r="AC5063" s="1"/>
  <c r="AF5063" l="1"/>
  <c r="AE5063"/>
  <c r="AH5063" l="1"/>
  <c r="T5064"/>
  <c r="AG5064" l="1"/>
  <c r="S5065"/>
  <c r="R5066" s="1"/>
  <c r="AJ5063"/>
  <c r="AI5063" s="1"/>
  <c r="U5064"/>
  <c r="W5064" s="1"/>
  <c r="Y5064" s="1"/>
  <c r="V5064"/>
  <c r="X5064" s="1"/>
  <c r="Z5064" s="1"/>
  <c r="AB5064" l="1"/>
  <c r="AD5064" s="1"/>
  <c r="AA5064"/>
  <c r="AC5064" s="1"/>
  <c r="AE5064" l="1"/>
  <c r="AH5064"/>
  <c r="T5065"/>
  <c r="AF5064"/>
  <c r="AG5065" l="1"/>
  <c r="S5066"/>
  <c r="AJ5064"/>
  <c r="AI5064" s="1"/>
  <c r="V5065"/>
  <c r="X5065" s="1"/>
  <c r="Z5065" s="1"/>
  <c r="U5065"/>
  <c r="W5065" s="1"/>
  <c r="Y5065" s="1"/>
  <c r="AB5065" l="1"/>
  <c r="AD5065" s="1"/>
  <c r="AA5065"/>
  <c r="AC5065" s="1"/>
  <c r="AF5065" l="1"/>
  <c r="AE5065"/>
  <c r="AH5065"/>
  <c r="T5066"/>
  <c r="AG5066" s="1"/>
  <c r="AJ5065" l="1"/>
  <c r="AI5065" s="1"/>
  <c r="V5066"/>
  <c r="X5066" s="1"/>
  <c r="U5066"/>
  <c r="W5066" s="1"/>
  <c r="P15" i="11" l="1"/>
  <c r="H39" i="9" s="1"/>
  <c r="P26" i="11"/>
  <c r="P27"/>
  <c r="P24"/>
  <c r="H48" i="9" s="1"/>
  <c r="P25" i="11"/>
  <c r="H49" i="9" s="1"/>
  <c r="P7" i="11"/>
  <c r="H31" i="9" s="1"/>
  <c r="P8" i="11"/>
  <c r="H32" i="9" s="1"/>
  <c r="P13" i="11"/>
  <c r="H37" i="9" s="1"/>
  <c r="P9" i="11"/>
  <c r="H33" i="9" s="1"/>
  <c r="P11" i="11"/>
  <c r="H35" i="9" s="1"/>
  <c r="P14" i="11"/>
  <c r="H38" i="9" s="1"/>
  <c r="P17" i="11"/>
  <c r="H41" i="9" s="1"/>
  <c r="P16" i="11"/>
  <c r="H40" i="9" s="1"/>
  <c r="P18" i="11"/>
  <c r="H42" i="9" s="1"/>
  <c r="P20" i="11"/>
  <c r="H44" i="9" s="1"/>
  <c r="P21" i="11"/>
  <c r="H45" i="9" s="1"/>
  <c r="P23" i="11"/>
  <c r="H47" i="9" s="1"/>
  <c r="P19" i="11"/>
  <c r="H43" i="9" s="1"/>
  <c r="P22" i="11"/>
  <c r="H46" i="9" s="1"/>
  <c r="P12" i="11"/>
  <c r="H36" i="9" s="1"/>
  <c r="P10" i="11"/>
  <c r="H34" i="9" s="1"/>
  <c r="AB5066" i="10"/>
  <c r="AA5066"/>
  <c r="Z5066"/>
  <c r="Y5066"/>
  <c r="R17" i="11" l="1"/>
  <c r="R23"/>
  <c r="R9"/>
  <c r="R19"/>
  <c r="R18"/>
  <c r="R11"/>
  <c r="R26"/>
  <c r="R10"/>
  <c r="R16"/>
  <c r="R22"/>
  <c r="R20"/>
  <c r="R14"/>
  <c r="R8"/>
  <c r="R27"/>
  <c r="R25"/>
  <c r="R15"/>
  <c r="R12"/>
  <c r="R21"/>
  <c r="R13"/>
  <c r="R24"/>
  <c r="R7"/>
  <c r="Q15"/>
  <c r="Q25"/>
  <c r="S25" s="1"/>
  <c r="C49" i="9" s="1"/>
  <c r="T25" i="11"/>
  <c r="B49" i="9" s="1"/>
  <c r="Q26" i="11"/>
  <c r="S26" s="1"/>
  <c r="C50" i="9" s="1"/>
  <c r="T26" i="11"/>
  <c r="B50" i="9" s="1"/>
  <c r="T15" i="11"/>
  <c r="B39" i="9" s="1"/>
  <c r="T27" i="11"/>
  <c r="B51" i="9" s="1"/>
  <c r="Q27" i="11"/>
  <c r="T24"/>
  <c r="B48" i="9" s="1"/>
  <c r="Q24" i="11"/>
  <c r="S24" s="1"/>
  <c r="C48" i="9" s="1"/>
  <c r="AC5066" i="10"/>
  <c r="Q11" i="11"/>
  <c r="T11"/>
  <c r="B35" i="9" s="1"/>
  <c r="Q14" i="11"/>
  <c r="T14"/>
  <c r="B38" i="9" s="1"/>
  <c r="T8" i="11"/>
  <c r="B32" i="9" s="1"/>
  <c r="Q8" i="11"/>
  <c r="Q7"/>
  <c r="Q13"/>
  <c r="T13"/>
  <c r="B37" i="9" s="1"/>
  <c r="T9" i="11"/>
  <c r="B33" i="9" s="1"/>
  <c r="Q9" i="11"/>
  <c r="S9" s="1"/>
  <c r="C33" i="9" s="1"/>
  <c r="T7" i="11"/>
  <c r="B31" i="9" s="1"/>
  <c r="Q16" i="11"/>
  <c r="T16"/>
  <c r="B40" i="9" s="1"/>
  <c r="T17" i="11"/>
  <c r="B41" i="9" s="1"/>
  <c r="Q17" i="11"/>
  <c r="Q22"/>
  <c r="T22"/>
  <c r="B46" i="9" s="1"/>
  <c r="Q20" i="11"/>
  <c r="S20" s="1"/>
  <c r="C44" i="9" s="1"/>
  <c r="T20" i="11"/>
  <c r="B44" i="9" s="1"/>
  <c r="T19" i="11"/>
  <c r="B43" i="9" s="1"/>
  <c r="Q19" i="11"/>
  <c r="Q18"/>
  <c r="T18"/>
  <c r="B42" i="9" s="1"/>
  <c r="T12" i="11"/>
  <c r="B36" i="9" s="1"/>
  <c r="Q12" i="11"/>
  <c r="T21"/>
  <c r="B45" i="9" s="1"/>
  <c r="Q21" i="11"/>
  <c r="T10"/>
  <c r="B34" i="9" s="1"/>
  <c r="Q10" i="11"/>
  <c r="T23"/>
  <c r="B47" i="9" s="1"/>
  <c r="Q23" i="11"/>
  <c r="AD5066" i="10"/>
  <c r="S19" i="11" l="1"/>
  <c r="C43" i="9" s="1"/>
  <c r="AF5066" i="10"/>
  <c r="D2" s="1"/>
  <c r="Q6" i="9" s="1"/>
  <c r="AE5066" i="10"/>
  <c r="S18" i="11"/>
  <c r="C42" i="9" s="1"/>
  <c r="S17" i="11"/>
  <c r="C41" i="9" s="1"/>
  <c r="S8" i="11"/>
  <c r="C32" i="9" s="1"/>
  <c r="S12" i="11"/>
  <c r="C36" i="9" s="1"/>
  <c r="S7" i="11"/>
  <c r="C31" i="9" s="1"/>
  <c r="S14" i="11"/>
  <c r="C38" i="9" s="1"/>
  <c r="S10" i="11"/>
  <c r="C34" i="9" s="1"/>
  <c r="S15" i="11"/>
  <c r="C39" i="9" s="1"/>
  <c r="S21" i="11"/>
  <c r="C45" i="9" s="1"/>
  <c r="S22" i="11"/>
  <c r="C46" i="9" s="1"/>
  <c r="S11" i="11"/>
  <c r="C35" i="9" s="1"/>
  <c r="S27" i="11"/>
  <c r="C51" i="9" s="1"/>
  <c r="S13" i="11"/>
  <c r="C37" i="9" s="1"/>
  <c r="S16" i="11"/>
  <c r="C40" i="9" s="1"/>
  <c r="U25" i="11"/>
  <c r="D49" i="9" s="1"/>
  <c r="S23" i="11"/>
  <c r="C47" i="9" s="1"/>
  <c r="U20" i="11"/>
  <c r="D44" i="9" s="1"/>
  <c r="U24" i="11"/>
  <c r="D48" i="9" s="1"/>
  <c r="U27" i="11"/>
  <c r="D51" i="9" s="1"/>
  <c r="U26" i="11"/>
  <c r="D50" i="9" s="1"/>
  <c r="U15" i="11"/>
  <c r="D39" i="9" s="1"/>
  <c r="U8" i="11"/>
  <c r="D32" i="9" s="1"/>
  <c r="U23" i="11"/>
  <c r="D47" i="9" s="1"/>
  <c r="U19" i="11"/>
  <c r="D43" i="9" s="1"/>
  <c r="U7" i="11"/>
  <c r="D31" i="9" s="1"/>
  <c r="U9" i="11"/>
  <c r="D33" i="9" s="1"/>
  <c r="U18" i="11"/>
  <c r="D42" i="9" s="1"/>
  <c r="U21" i="11"/>
  <c r="D45" i="9" s="1"/>
  <c r="U22" i="11"/>
  <c r="D46" i="9" s="1"/>
  <c r="U17" i="11"/>
  <c r="D41" i="9" s="1"/>
  <c r="U14" i="11"/>
  <c r="D38" i="9" s="1"/>
  <c r="U11" i="11"/>
  <c r="D35" i="9" s="1"/>
  <c r="U13" i="11"/>
  <c r="D37" i="9" s="1"/>
  <c r="AH5066" i="10"/>
  <c r="D3" s="1"/>
  <c r="P4" i="11"/>
  <c r="U16"/>
  <c r="D40" i="9" s="1"/>
  <c r="U10" i="11"/>
  <c r="D34" i="9" s="1"/>
  <c r="U12" i="11"/>
  <c r="D36" i="9" s="1"/>
  <c r="AJ5066" i="10" l="1"/>
  <c r="H56" i="11" s="1"/>
  <c r="Q4"/>
  <c r="V25" s="1"/>
  <c r="E49" i="9" s="1"/>
  <c r="R4" i="11"/>
  <c r="T4"/>
  <c r="D7" i="10" s="1"/>
  <c r="Q11" i="9" s="1"/>
  <c r="I47"/>
  <c r="I37"/>
  <c r="I45"/>
  <c r="I36"/>
  <c r="I48"/>
  <c r="I33"/>
  <c r="I42"/>
  <c r="I50"/>
  <c r="I34"/>
  <c r="I49"/>
  <c r="I40"/>
  <c r="I32"/>
  <c r="H51"/>
  <c r="I51"/>
  <c r="I46"/>
  <c r="I41"/>
  <c r="I35"/>
  <c r="I53"/>
  <c r="I38"/>
  <c r="H52"/>
  <c r="I44"/>
  <c r="I43"/>
  <c r="H50"/>
  <c r="I39"/>
  <c r="I52"/>
  <c r="H53"/>
  <c r="D4" i="10"/>
  <c r="Q7" i="9"/>
  <c r="D5" i="10"/>
  <c r="Q9" i="9" s="1"/>
  <c r="V4" i="11" l="1"/>
  <c r="AI5066" i="10"/>
  <c r="G56" i="11" s="1"/>
  <c r="W25"/>
  <c r="F49" i="9" s="1"/>
  <c r="V27" i="11"/>
  <c r="V26"/>
  <c r="V24"/>
  <c r="E48" i="9" s="1"/>
  <c r="V7" i="11"/>
  <c r="W7" s="1"/>
  <c r="V15"/>
  <c r="E39" i="9" s="1"/>
  <c r="V16" i="11"/>
  <c r="V19"/>
  <c r="E43" i="9" s="1"/>
  <c r="V22" i="11"/>
  <c r="E46" i="9" s="1"/>
  <c r="V18" i="11"/>
  <c r="E42" i="9" s="1"/>
  <c r="V21" i="11"/>
  <c r="E45" i="9" s="1"/>
  <c r="V23" i="11"/>
  <c r="E47" i="9" s="1"/>
  <c r="V17" i="11"/>
  <c r="E41" i="9" s="1"/>
  <c r="V20" i="11"/>
  <c r="E44" i="9" s="1"/>
  <c r="V11" i="11"/>
  <c r="E35" i="9" s="1"/>
  <c r="V9" i="11"/>
  <c r="E33" i="9" s="1"/>
  <c r="V13" i="11"/>
  <c r="E37" i="9" s="1"/>
  <c r="V8" i="11"/>
  <c r="E32" i="9" s="1"/>
  <c r="V14" i="11"/>
  <c r="E38" i="9" s="1"/>
  <c r="V10" i="11"/>
  <c r="E34" i="9" s="1"/>
  <c r="V12" i="11"/>
  <c r="E36" i="9" s="1"/>
  <c r="Q8"/>
  <c r="D6" i="10"/>
  <c r="W16" i="11" l="1"/>
  <c r="F40" i="9" s="1"/>
  <c r="E40"/>
  <c r="W26" i="11"/>
  <c r="E50" i="9"/>
  <c r="W27" i="11"/>
  <c r="E51" i="9"/>
  <c r="X25" i="11"/>
  <c r="G49" i="9" s="1"/>
  <c r="W24" i="11"/>
  <c r="F48" i="9" s="1"/>
  <c r="E31"/>
  <c r="W15" i="11"/>
  <c r="F39" i="9" s="1"/>
  <c r="F31"/>
  <c r="X7" i="11"/>
  <c r="G31" i="9" s="1"/>
  <c r="W19" i="11"/>
  <c r="F43" i="9" s="1"/>
  <c r="W17" i="11"/>
  <c r="F41" i="9" s="1"/>
  <c r="W22" i="11"/>
  <c r="F46" i="9" s="1"/>
  <c r="W21" i="11"/>
  <c r="F45" i="9" s="1"/>
  <c r="W23" i="11"/>
  <c r="F47" i="9" s="1"/>
  <c r="W20" i="11"/>
  <c r="F44" i="9" s="1"/>
  <c r="W18" i="11"/>
  <c r="F42" i="9" s="1"/>
  <c r="W13" i="11"/>
  <c r="F37" i="9" s="1"/>
  <c r="W14" i="11"/>
  <c r="F38" i="9" s="1"/>
  <c r="W11" i="11"/>
  <c r="F35" i="9" s="1"/>
  <c r="W12" i="11"/>
  <c r="F36" i="9" s="1"/>
  <c r="W8" i="11"/>
  <c r="F32" i="9" s="1"/>
  <c r="W10" i="11"/>
  <c r="F34" i="9" s="1"/>
  <c r="W9" i="11"/>
  <c r="F33" i="9" s="1"/>
  <c r="Q10"/>
  <c r="X16" i="11" l="1"/>
  <c r="G40" i="9" s="1"/>
  <c r="X26" i="11"/>
  <c r="G50" i="9" s="1"/>
  <c r="F50"/>
  <c r="X27" i="11"/>
  <c r="G51" i="9" s="1"/>
  <c r="F51"/>
  <c r="X24" i="11"/>
  <c r="G48" i="9" s="1"/>
  <c r="X15" i="11"/>
  <c r="G39" i="9" s="1"/>
  <c r="X18" i="11"/>
  <c r="G42" i="9" s="1"/>
  <c r="X22" i="11"/>
  <c r="G46" i="9" s="1"/>
  <c r="X23" i="11"/>
  <c r="G47" i="9" s="1"/>
  <c r="X19" i="11"/>
  <c r="G43" i="9" s="1"/>
  <c r="X20" i="11"/>
  <c r="G44" i="9" s="1"/>
  <c r="X21" i="11"/>
  <c r="G45" i="9" s="1"/>
  <c r="X17" i="11"/>
  <c r="G41" i="9" s="1"/>
  <c r="X10" i="11"/>
  <c r="G34" i="9" s="1"/>
  <c r="X13" i="11"/>
  <c r="G37" i="9" s="1"/>
  <c r="X12" i="11"/>
  <c r="G36" i="9" s="1"/>
  <c r="X14" i="11"/>
  <c r="G38" i="9" s="1"/>
  <c r="X9" i="11"/>
  <c r="G33" i="9" s="1"/>
  <c r="X8" i="11"/>
  <c r="G32" i="9" s="1"/>
  <c r="U4" i="11"/>
  <c r="X11"/>
  <c r="G35" i="9" s="1"/>
  <c r="D8" i="10" l="1"/>
  <c r="S4" i="11"/>
  <c r="Q12" i="9" l="1"/>
  <c r="L37" l="1"/>
  <c r="L52"/>
  <c r="K24" i="11"/>
  <c r="L36" i="9"/>
  <c r="L41"/>
  <c r="L49"/>
  <c r="L44"/>
  <c r="L51"/>
  <c r="L47"/>
  <c r="L46"/>
  <c r="L38"/>
  <c r="L54"/>
  <c r="L56"/>
  <c r="L53"/>
  <c r="L45"/>
  <c r="L39"/>
  <c r="L43"/>
  <c r="L55"/>
  <c r="L42"/>
  <c r="L40"/>
  <c r="L48"/>
  <c r="L50"/>
</calcChain>
</file>

<file path=xl/sharedStrings.xml><?xml version="1.0" encoding="utf-8"?>
<sst xmlns="http://schemas.openxmlformats.org/spreadsheetml/2006/main" count="244" uniqueCount="203">
  <si>
    <t>open</t>
  </si>
  <si>
    <t>hi</t>
  </si>
  <si>
    <t>lo</t>
  </si>
  <si>
    <t>close</t>
  </si>
  <si>
    <t>date</t>
  </si>
  <si>
    <t>time</t>
  </si>
  <si>
    <t>General parameters</t>
  </si>
  <si>
    <t>Initial spot</t>
  </si>
  <si>
    <t>Lot size</t>
  </si>
  <si>
    <t>Tick size</t>
  </si>
  <si>
    <t>Trend</t>
  </si>
  <si>
    <t>Quote</t>
  </si>
  <si>
    <t>Tick</t>
  </si>
  <si>
    <t>Open</t>
  </si>
  <si>
    <t>r</t>
  </si>
  <si>
    <t>fac</t>
  </si>
  <si>
    <t>t1</t>
  </si>
  <si>
    <t>t2</t>
  </si>
  <si>
    <t>t3</t>
  </si>
  <si>
    <t>Import</t>
  </si>
  <si>
    <t>Bid</t>
  </si>
  <si>
    <t>start</t>
  </si>
  <si>
    <t>delta</t>
  </si>
  <si>
    <t>vol</t>
  </si>
  <si>
    <t>v1</t>
  </si>
  <si>
    <t>v2</t>
  </si>
  <si>
    <t>v3</t>
  </si>
  <si>
    <t>volatility parameters</t>
  </si>
  <si>
    <t>impulse</t>
  </si>
  <si>
    <t>SD</t>
  </si>
  <si>
    <t>decay</t>
  </si>
  <si>
    <t>p(impulse)</t>
  </si>
  <si>
    <t>Data source</t>
  </si>
  <si>
    <t>Simulated</t>
  </si>
  <si>
    <t>Real</t>
  </si>
  <si>
    <t>constant vol</t>
  </si>
  <si>
    <t>Volatility Setting</t>
  </si>
  <si>
    <t>Variable</t>
  </si>
  <si>
    <t>Constant</t>
  </si>
  <si>
    <t>Volatility type</t>
  </si>
  <si>
    <t>Volatility mean</t>
  </si>
  <si>
    <t>noise</t>
  </si>
  <si>
    <t>noise SD</t>
  </si>
  <si>
    <t>p</t>
  </si>
  <si>
    <t>General</t>
  </si>
  <si>
    <t>Tick size (pips)</t>
  </si>
  <si>
    <t>Data Points</t>
  </si>
  <si>
    <t>Spread type</t>
  </si>
  <si>
    <t>Spread Type</t>
  </si>
  <si>
    <t>Fixed</t>
  </si>
  <si>
    <t>Pip size</t>
  </si>
  <si>
    <t>x</t>
  </si>
  <si>
    <t xml:space="preserve">o </t>
  </si>
  <si>
    <t>h</t>
  </si>
  <si>
    <t>l</t>
  </si>
  <si>
    <t>c</t>
  </si>
  <si>
    <t>t</t>
  </si>
  <si>
    <t>interval</t>
  </si>
  <si>
    <t>data</t>
  </si>
  <si>
    <t>ticks</t>
  </si>
  <si>
    <t>svol</t>
  </si>
  <si>
    <t>Squeeze</t>
  </si>
  <si>
    <t>Pip Size</t>
  </si>
  <si>
    <t>Reference</t>
  </si>
  <si>
    <t>Vol mean</t>
  </si>
  <si>
    <t>Lot Size</t>
  </si>
  <si>
    <t>Standard</t>
  </si>
  <si>
    <t>Mini</t>
  </si>
  <si>
    <t>Micro</t>
  </si>
  <si>
    <t>Nano</t>
  </si>
  <si>
    <t>Flat</t>
  </si>
  <si>
    <t>Bullish</t>
  </si>
  <si>
    <t>Bearish</t>
  </si>
  <si>
    <t>vvol</t>
  </si>
  <si>
    <t>Market trend</t>
  </si>
  <si>
    <t>Spread</t>
  </si>
  <si>
    <t>Spread multiplier</t>
  </si>
  <si>
    <t>Spread max</t>
  </si>
  <si>
    <t>Ask</t>
  </si>
  <si>
    <t>imported</t>
  </si>
  <si>
    <t>Max data points</t>
  </si>
  <si>
    <t>*</t>
  </si>
  <si>
    <t>* Applicable only for simulated data</t>
  </si>
  <si>
    <t>Data Import</t>
  </si>
  <si>
    <t>To back test the system with real data, paste your exported data into the cells below. To export from MetaTrader, open the history panel (F2) and export to a CSV file. Use the selector on page 1 to switch source between "real" and "simulated" data.</t>
  </si>
  <si>
    <t>Important: Order oldest data first</t>
  </si>
  <si>
    <t>Simulation Result</t>
  </si>
  <si>
    <t>Worst Drawdown</t>
  </si>
  <si>
    <t>Total Realized P&amp;L</t>
  </si>
  <si>
    <t>Profit</t>
  </si>
  <si>
    <t>End balance</t>
  </si>
  <si>
    <t>Start balance ($)</t>
  </si>
  <si>
    <t>Return on equity</t>
  </si>
  <si>
    <t>Lots traded</t>
  </si>
  <si>
    <t>Avg. pips/lot</t>
  </si>
  <si>
    <t>Trade detail</t>
  </si>
  <si>
    <t>P&amp;L</t>
  </si>
  <si>
    <t>P&amp;L/Lot</t>
  </si>
  <si>
    <t>Floating P&amp;L</t>
  </si>
  <si>
    <t>Realized P&amp;L $</t>
  </si>
  <si>
    <t>Float Bal.</t>
  </si>
  <si>
    <t>first row</t>
  </si>
  <si>
    <t>last row</t>
  </si>
  <si>
    <t>Realized P&amp;L</t>
  </si>
  <si>
    <t>Pips</t>
  </si>
  <si>
    <t xml:space="preserve">Lots </t>
  </si>
  <si>
    <t>rows</t>
  </si>
  <si>
    <t>Trade history</t>
  </si>
  <si>
    <t>float</t>
  </si>
  <si>
    <t>p&amp;l</t>
  </si>
  <si>
    <t>th</t>
  </si>
  <si>
    <t>end</t>
  </si>
  <si>
    <t>counter</t>
  </si>
  <si>
    <t>total</t>
  </si>
  <si>
    <t>Iteration#</t>
  </si>
  <si>
    <t>Run #</t>
  </si>
  <si>
    <t>Total</t>
  </si>
  <si>
    <t>Charts</t>
  </si>
  <si>
    <t>Simulation parameters</t>
  </si>
  <si>
    <t>Hi/low order</t>
  </si>
  <si>
    <t>Hi/low</t>
  </si>
  <si>
    <t>Random</t>
  </si>
  <si>
    <t>* Applicable only for real data</t>
  </si>
  <si>
    <t>ordering</t>
  </si>
  <si>
    <t>spread tye</t>
  </si>
  <si>
    <t>spread avg</t>
  </si>
  <si>
    <t>vol type</t>
  </si>
  <si>
    <t>Max 1672 rows</t>
  </si>
  <si>
    <t>Chart title</t>
  </si>
  <si>
    <t>Instrument title</t>
  </si>
  <si>
    <t>Find us</t>
  </si>
  <si>
    <t>Hwm</t>
  </si>
  <si>
    <t>Lwm</t>
  </si>
  <si>
    <t>inc</t>
  </si>
  <si>
    <t>max</t>
  </si>
  <si>
    <t>pip mult</t>
  </si>
  <si>
    <t>grid up</t>
  </si>
  <si>
    <t>grid down</t>
  </si>
  <si>
    <t>Grid management</t>
  </si>
  <si>
    <t>tp</t>
  </si>
  <si>
    <t>sl</t>
  </si>
  <si>
    <t>Indicate</t>
  </si>
  <si>
    <t>SD-15</t>
  </si>
  <si>
    <t>Delta 1</t>
  </si>
  <si>
    <t>Delta 2</t>
  </si>
  <si>
    <t>delta 2</t>
  </si>
  <si>
    <t>delta 1</t>
  </si>
  <si>
    <t>sd</t>
  </si>
  <si>
    <t>grid type</t>
  </si>
  <si>
    <t>p/l up</t>
  </si>
  <si>
    <t>p/l down</t>
  </si>
  <si>
    <t>avg up</t>
  </si>
  <si>
    <t>avg down</t>
  </si>
  <si>
    <t>lots up</t>
  </si>
  <si>
    <t>lots down</t>
  </si>
  <si>
    <t>lots per trade</t>
  </si>
  <si>
    <t>#</t>
  </si>
  <si>
    <t>Grid</t>
  </si>
  <si>
    <t>Side</t>
  </si>
  <si>
    <t>grid setup</t>
  </si>
  <si>
    <t>grid level</t>
  </si>
  <si>
    <t>row</t>
  </si>
  <si>
    <t>side</t>
  </si>
  <si>
    <t>lots</t>
  </si>
  <si>
    <t>t lots</t>
  </si>
  <si>
    <t>entry</t>
  </si>
  <si>
    <t>exit price</t>
  </si>
  <si>
    <t>ask</t>
  </si>
  <si>
    <t>bid</t>
  </si>
  <si>
    <t>exit</t>
  </si>
  <si>
    <t>pips</t>
  </si>
  <si>
    <t>p/l</t>
  </si>
  <si>
    <t>levels</t>
  </si>
  <si>
    <t>Close</t>
  </si>
  <si>
    <t>pips/lot</t>
  </si>
  <si>
    <t>Grid levels</t>
  </si>
  <si>
    <t>Grid interval</t>
  </si>
  <si>
    <t>Lots per trade</t>
  </si>
  <si>
    <t>Grid type</t>
  </si>
  <si>
    <t>Single up</t>
  </si>
  <si>
    <t>Single down</t>
  </si>
  <si>
    <t>Double up</t>
  </si>
  <si>
    <t>Grid parameters</t>
  </si>
  <si>
    <t>Stop loss - total (pips)</t>
  </si>
  <si>
    <t>Take profit - total (pips)</t>
  </si>
  <si>
    <t>t-1 lots</t>
  </si>
  <si>
    <t>squeeze fac</t>
  </si>
  <si>
    <t>Double down</t>
  </si>
  <si>
    <t>Indicator (vol&lt;)</t>
  </si>
  <si>
    <t>Indicator (MA slope&lt;)</t>
  </si>
  <si>
    <t>Avg spread (pips)</t>
  </si>
  <si>
    <t>max runs</t>
  </si>
  <si>
    <t>Runs</t>
  </si>
  <si>
    <t>Indicator (vol slope&lt;)</t>
  </si>
  <si>
    <t>Profit *</t>
  </si>
  <si>
    <t>* Profit table will update only if Excel's iterative calculation mode is enabled (1 iteration).</t>
  </si>
  <si>
    <t>GBPUSD (M5)</t>
  </si>
  <si>
    <t>Disclaimer</t>
  </si>
  <si>
    <t>This software is provided through our website (Forexop.com) for demonstration purposes only. Reproduction is prohibited other than in accordance with the copyright notice, which forms part of these terms and conditions.
Forex, CFDs, options and other leveraged products carry a high degree of risk. They are not suitable for all investors. You should obtain independent financial advice before investing to ensure such products are suitable for your particular circumstances.
This software may describe business strategies, investment ideas, marketing methods and other business advice that, regardless of our own results and experience, may not produce the same results (or any results) for you. 
Forexop.com makes absolutely no guarantee, expressed or implied, that by following the advice or using the software that you will make any money or improve current profits, as there are several factors and variables that come into play regarding any given business.
Primarily, results will depend on the nature of the investment, the market conditions, the experience of the individual, and situations and elements that are beyond your control.
As with any strategy, you assume all risk related to investment and money based on your own discretion and at your own potential expense.
Liability Disclaimer: By using this software, you assume all risks associated with using the advice given, with a full understanding that you, solely, are responsible for anything that may occur as a result of putting this information into action in any way, and regardless of your interpretation of the advice.
Full disclaimer:  http://forexop.com/disclaimer/</t>
  </si>
  <si>
    <t>Full disclaimer:  http://forexop.com/disclaimer/</t>
  </si>
  <si>
    <t>Advanced Grid Trading</t>
  </si>
  <si>
    <t>Press F9 to run the sheet</t>
  </si>
  <si>
    <t>Tip: Run at least 20x to see pattern</t>
  </si>
</sst>
</file>

<file path=xl/styles.xml><?xml version="1.0" encoding="utf-8"?>
<styleSheet xmlns="http://schemas.openxmlformats.org/spreadsheetml/2006/main">
  <numFmts count="14">
    <numFmt numFmtId="176" formatCode="0.0000"/>
    <numFmt numFmtId="177" formatCode="[$$-409]#,##0;[Red]\-[$$-409]#,##0"/>
    <numFmt numFmtId="178" formatCode="0.0;[Red]\-0.0"/>
    <numFmt numFmtId="179" formatCode="#,##0.0000"/>
    <numFmt numFmtId="180" formatCode="#,##0_ ;[Red]\-#,##0\ "/>
    <numFmt numFmtId="181" formatCode="0.00000"/>
    <numFmt numFmtId="182" formatCode="0.0"/>
    <numFmt numFmtId="183" formatCode="[$$-409]#,##0.00;[Red]\-[$$-409]#,##0.00"/>
    <numFmt numFmtId="184" formatCode="[$$-409]#,##0.00_ ;[Red]\-[$$-409]#,##0.00\ "/>
    <numFmt numFmtId="185" formatCode="0.00%;[Red]\-0.00%"/>
    <numFmt numFmtId="186" formatCode="0.0%"/>
    <numFmt numFmtId="187" formatCode="#,##0.00_ ;[Red]\-#,##0.00\ "/>
    <numFmt numFmtId="188" formatCode="[$$-409]#,##0.00"/>
    <numFmt numFmtId="189" formatCode="[$$-409]#,##0_ ;[Red]\-[$$-409]#,##0\ "/>
  </numFmts>
  <fonts count="72">
    <font>
      <sz val="11"/>
      <color theme="1"/>
      <name val="宋体"/>
      <family val="2"/>
      <scheme val="minor"/>
    </font>
    <font>
      <sz val="11"/>
      <color theme="1"/>
      <name val="宋体"/>
      <family val="2"/>
      <scheme val="minor"/>
    </font>
    <font>
      <b/>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sz val="10"/>
      <name val="Arial"/>
      <family val="2"/>
    </font>
    <font>
      <b/>
      <i/>
      <sz val="10"/>
      <name val="Arial"/>
      <family val="2"/>
    </font>
    <font>
      <b/>
      <sz val="10"/>
      <color indexed="53"/>
      <name val="Arial"/>
      <family val="2"/>
    </font>
    <font>
      <sz val="10"/>
      <color indexed="53"/>
      <name val="Arial"/>
      <family val="2"/>
    </font>
    <font>
      <sz val="10"/>
      <color indexed="8"/>
      <name val="Arial"/>
      <family val="2"/>
    </font>
    <font>
      <sz val="10"/>
      <color indexed="62"/>
      <name val="Arial"/>
      <family val="2"/>
    </font>
    <font>
      <sz val="10"/>
      <name val="Mangal"/>
      <family val="2"/>
    </font>
    <font>
      <sz val="10"/>
      <color indexed="8"/>
      <name val="Mangal"/>
      <family val="2"/>
    </font>
    <font>
      <sz val="10"/>
      <color indexed="25"/>
      <name val="Mangal"/>
      <family val="2"/>
    </font>
    <font>
      <sz val="10"/>
      <color indexed="17"/>
      <name val="Mangal"/>
      <family val="2"/>
    </font>
    <font>
      <sz val="10"/>
      <color indexed="10"/>
      <name val="Mangal"/>
      <family val="2"/>
    </font>
    <font>
      <b/>
      <sz val="11"/>
      <color theme="9" tint="-0.249977111117893"/>
      <name val="宋体"/>
      <family val="2"/>
      <scheme val="minor"/>
    </font>
    <font>
      <b/>
      <sz val="10"/>
      <color rgb="FFFFC000"/>
      <name val="Arial"/>
      <family val="2"/>
    </font>
    <font>
      <sz val="11"/>
      <color rgb="FFFFC000"/>
      <name val="宋体"/>
      <family val="2"/>
      <scheme val="minor"/>
    </font>
    <font>
      <sz val="10"/>
      <color rgb="FFFFC000"/>
      <name val="Arial"/>
      <family val="2"/>
    </font>
    <font>
      <b/>
      <sz val="8"/>
      <color theme="3" tint="0.39997558519241921"/>
      <name val="Arial"/>
      <family val="2"/>
    </font>
    <font>
      <sz val="8"/>
      <color theme="3" tint="0.39997558519241921"/>
      <name val="Arial"/>
      <family val="2"/>
    </font>
    <font>
      <sz val="10"/>
      <color theme="0" tint="-0.34998626667073579"/>
      <name val="Arial"/>
      <family val="2"/>
    </font>
    <font>
      <sz val="11"/>
      <color theme="0" tint="-0.34998626667073579"/>
      <name val="宋体"/>
      <family val="2"/>
      <scheme val="minor"/>
    </font>
    <font>
      <sz val="10"/>
      <color theme="3" tint="0.39997558519241921"/>
      <name val="Arial"/>
      <family val="2"/>
    </font>
    <font>
      <sz val="9"/>
      <color theme="3" tint="0.39997558519241921"/>
      <name val="Arial"/>
      <family val="2"/>
    </font>
    <font>
      <sz val="11"/>
      <color theme="9" tint="-0.249977111117893"/>
      <name val="宋体"/>
      <family val="2"/>
      <scheme val="minor"/>
    </font>
    <font>
      <sz val="20"/>
      <color theme="9" tint="-0.249977111117893"/>
      <name val="宋体"/>
      <family val="2"/>
      <scheme val="minor"/>
    </font>
    <font>
      <b/>
      <sz val="11"/>
      <color rgb="FFFFC000"/>
      <name val="宋体"/>
      <family val="2"/>
      <scheme val="minor"/>
    </font>
    <font>
      <b/>
      <sz val="10"/>
      <name val="Arial"/>
      <family val="2"/>
    </font>
    <font>
      <sz val="10"/>
      <color rgb="FF92D050"/>
      <name val="Arial"/>
      <family val="2"/>
    </font>
    <font>
      <b/>
      <sz val="10"/>
      <color rgb="FF92D050"/>
      <name val="Arial"/>
      <family val="2"/>
    </font>
    <font>
      <b/>
      <sz val="18"/>
      <color indexed="53"/>
      <name val="Arial"/>
      <family val="2"/>
    </font>
    <font>
      <u/>
      <sz val="10"/>
      <color theme="9"/>
      <name val="Arial"/>
      <family val="2"/>
    </font>
    <font>
      <b/>
      <sz val="11"/>
      <name val="宋体"/>
      <family val="2"/>
      <scheme val="minor"/>
    </font>
    <font>
      <sz val="11"/>
      <color theme="0" tint="-0.14999847407452621"/>
      <name val="宋体"/>
      <family val="2"/>
      <scheme val="minor"/>
    </font>
    <font>
      <sz val="11"/>
      <color rgb="FF92D050"/>
      <name val="宋体"/>
      <family val="2"/>
      <scheme val="minor"/>
    </font>
    <font>
      <sz val="11"/>
      <color theme="0" tint="-4.9989318521683403E-2"/>
      <name val="宋体"/>
      <family val="2"/>
      <scheme val="minor"/>
    </font>
    <font>
      <b/>
      <sz val="16"/>
      <color theme="0" tint="-4.9989318521683403E-2"/>
      <name val="宋体"/>
      <family val="2"/>
      <scheme val="minor"/>
    </font>
    <font>
      <sz val="11"/>
      <color theme="5" tint="0.39997558519241921"/>
      <name val="宋体"/>
      <family val="2"/>
      <scheme val="minor"/>
    </font>
    <font>
      <sz val="9"/>
      <color theme="5" tint="0.39997558519241921"/>
      <name val="Arial"/>
      <family val="2"/>
    </font>
    <font>
      <sz val="11"/>
      <color theme="4" tint="0.39997558519241921"/>
      <name val="宋体"/>
      <family val="2"/>
      <scheme val="minor"/>
    </font>
    <font>
      <b/>
      <sz val="11"/>
      <color theme="4" tint="0.39997558519241921"/>
      <name val="宋体"/>
      <family val="2"/>
      <scheme val="minor"/>
    </font>
    <font>
      <b/>
      <sz val="16"/>
      <color theme="0"/>
      <name val="宋体"/>
      <family val="2"/>
      <scheme val="minor"/>
    </font>
    <font>
      <b/>
      <sz val="10"/>
      <color indexed="62"/>
      <name val="Arial"/>
      <family val="2"/>
    </font>
    <font>
      <b/>
      <sz val="9"/>
      <color theme="0" tint="-0.499984740745262"/>
      <name val="宋体"/>
      <family val="2"/>
      <scheme val="minor"/>
    </font>
    <font>
      <sz val="11"/>
      <color theme="3" tint="0.39997558519241921"/>
      <name val="宋体"/>
      <family val="2"/>
      <scheme val="minor"/>
    </font>
    <font>
      <b/>
      <i/>
      <sz val="10"/>
      <color indexed="53"/>
      <name val="Arial"/>
      <family val="2"/>
    </font>
    <font>
      <i/>
      <sz val="10"/>
      <color rgb="FF92D050"/>
      <name val="Arial"/>
      <family val="2"/>
    </font>
    <font>
      <i/>
      <sz val="10"/>
      <name val="Arial"/>
      <family val="2"/>
    </font>
    <font>
      <sz val="10"/>
      <color theme="4"/>
      <name val="Arial"/>
      <family val="2"/>
    </font>
    <font>
      <sz val="11"/>
      <color theme="4"/>
      <name val="宋体"/>
      <family val="2"/>
      <scheme val="minor"/>
    </font>
    <font>
      <sz val="8"/>
      <color theme="4"/>
      <name val="宋体"/>
      <family val="2"/>
      <scheme val="minor"/>
    </font>
    <font>
      <sz val="8"/>
      <color theme="1"/>
      <name val="宋体"/>
      <family val="2"/>
      <scheme val="minor"/>
    </font>
    <font>
      <b/>
      <i/>
      <sz val="11"/>
      <color rgb="FF92D050"/>
      <name val="宋体"/>
      <family val="2"/>
      <scheme val="minor"/>
    </font>
    <font>
      <sz val="22"/>
      <name val="Arial"/>
      <family val="2"/>
    </font>
    <font>
      <b/>
      <sz val="16"/>
      <name val="Arial"/>
      <family val="2"/>
    </font>
    <font>
      <b/>
      <sz val="9"/>
      <name val="Arial"/>
      <family val="2"/>
    </font>
    <font>
      <sz val="9"/>
      <name val="宋体"/>
      <family val="3"/>
      <charset val="134"/>
      <scheme val="minor"/>
    </font>
  </fonts>
  <fills count="5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8"/>
        <bgColor indexed="58"/>
      </patternFill>
    </fill>
    <fill>
      <patternFill patternType="solid">
        <fgColor theme="1"/>
        <bgColor indexed="64"/>
      </patternFill>
    </fill>
    <fill>
      <patternFill patternType="solid">
        <fgColor indexed="25"/>
        <bgColor indexed="60"/>
      </patternFill>
    </fill>
    <fill>
      <patternFill patternType="solid">
        <fgColor indexed="11"/>
        <bgColor indexed="57"/>
      </patternFill>
    </fill>
    <fill>
      <patternFill patternType="solid">
        <fgColor rgb="FF92D050"/>
        <bgColor indexed="64"/>
      </patternFill>
    </fill>
    <fill>
      <patternFill patternType="solid">
        <fgColor rgb="FFFFC000"/>
        <bgColor indexed="13"/>
      </patternFill>
    </fill>
    <fill>
      <patternFill patternType="solid">
        <fgColor rgb="FFFFC000"/>
        <bgColor indexed="64"/>
      </patternFill>
    </fill>
    <fill>
      <patternFill patternType="solid">
        <fgColor theme="1"/>
        <bgColor indexed="23"/>
      </patternFill>
    </fill>
    <fill>
      <patternFill patternType="solid">
        <fgColor theme="1"/>
        <bgColor indexed="58"/>
      </patternFill>
    </fill>
    <fill>
      <patternFill patternType="solid">
        <fgColor theme="0" tint="-0.14999847407452621"/>
        <bgColor indexed="64"/>
      </patternFill>
    </fill>
    <fill>
      <patternFill patternType="solid">
        <fgColor rgb="FFFF0000"/>
        <bgColor indexed="64"/>
      </patternFill>
    </fill>
    <fill>
      <patternFill patternType="solid">
        <fgColor indexed="51"/>
        <bgColor indexed="13"/>
      </patternFill>
    </fill>
    <fill>
      <patternFill patternType="solid">
        <fgColor theme="9" tint="0.59999389629810485"/>
        <bgColor indexed="31"/>
      </patternFill>
    </fill>
    <fill>
      <patternFill patternType="solid">
        <fgColor theme="9"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FFC000"/>
        <bgColor indexed="31"/>
      </patternFill>
    </fill>
    <fill>
      <patternFill patternType="solid">
        <fgColor rgb="FFFFC000"/>
        <bgColor indexed="58"/>
      </patternFill>
    </fill>
    <fill>
      <patternFill patternType="solid">
        <fgColor theme="9"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FFFF00"/>
        <bgColor indexed="58"/>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xf numFmtId="0" fontId="24" fillId="35" borderId="0"/>
    <xf numFmtId="0" fontId="24" fillId="36" borderId="0"/>
    <xf numFmtId="0" fontId="25" fillId="0" borderId="0"/>
    <xf numFmtId="0" fontId="26" fillId="0" borderId="0"/>
    <xf numFmtId="0" fontId="27" fillId="0" borderId="0"/>
    <xf numFmtId="0" fontId="28" fillId="0" borderId="0"/>
    <xf numFmtId="0" fontId="46" fillId="0" borderId="0" applyNumberFormat="0" applyFill="0" applyBorder="0" applyAlignment="0" applyProtection="0">
      <alignment vertical="top"/>
      <protection locked="0"/>
    </xf>
  </cellStyleXfs>
  <cellXfs count="221">
    <xf numFmtId="0" fontId="0" fillId="0" borderId="0" xfId="0"/>
    <xf numFmtId="0" fontId="20" fillId="33" borderId="0" xfId="42" applyFont="1" applyFill="1" applyProtection="1">
      <protection hidden="1"/>
    </xf>
    <xf numFmtId="0" fontId="18" fillId="0" borderId="0" xfId="42" applyProtection="1">
      <protection hidden="1"/>
    </xf>
    <xf numFmtId="178" fontId="18" fillId="0" borderId="0" xfId="42" applyNumberFormat="1" applyProtection="1">
      <protection hidden="1"/>
    </xf>
    <xf numFmtId="177" fontId="18" fillId="0" borderId="0" xfId="42" applyNumberFormat="1" applyProtection="1">
      <protection hidden="1"/>
    </xf>
    <xf numFmtId="176" fontId="18" fillId="0" borderId="0" xfId="42" applyNumberFormat="1" applyProtection="1">
      <protection hidden="1"/>
    </xf>
    <xf numFmtId="4" fontId="18" fillId="0" borderId="0" xfId="42" applyNumberFormat="1" applyProtection="1">
      <protection hidden="1"/>
    </xf>
    <xf numFmtId="176" fontId="22" fillId="38" borderId="0" xfId="42" applyNumberFormat="1" applyFont="1" applyFill="1" applyProtection="1">
      <protection hidden="1"/>
    </xf>
    <xf numFmtId="4" fontId="18" fillId="39" borderId="0" xfId="42" applyNumberFormat="1" applyFill="1" applyProtection="1">
      <protection hidden="1"/>
    </xf>
    <xf numFmtId="0" fontId="18" fillId="34" borderId="0" xfId="42" applyFill="1" applyProtection="1">
      <protection hidden="1"/>
    </xf>
    <xf numFmtId="176" fontId="18" fillId="34" borderId="0" xfId="42" applyNumberFormat="1" applyFill="1" applyProtection="1">
      <protection hidden="1"/>
    </xf>
    <xf numFmtId="0" fontId="20" fillId="41" borderId="0" xfId="42" applyFont="1" applyFill="1" applyProtection="1">
      <protection hidden="1"/>
    </xf>
    <xf numFmtId="176" fontId="18" fillId="39" borderId="0" xfId="42" applyNumberFormat="1" applyFill="1" applyProtection="1">
      <protection hidden="1"/>
    </xf>
    <xf numFmtId="179" fontId="18" fillId="39" borderId="0" xfId="42" applyNumberFormat="1" applyFill="1" applyProtection="1">
      <protection hidden="1"/>
    </xf>
    <xf numFmtId="0" fontId="30" fillId="34" borderId="0" xfId="42" applyFont="1" applyFill="1" applyProtection="1">
      <protection hidden="1"/>
    </xf>
    <xf numFmtId="178" fontId="30" fillId="34" borderId="0" xfId="42" applyNumberFormat="1" applyFont="1" applyFill="1" applyProtection="1">
      <protection hidden="1"/>
    </xf>
    <xf numFmtId="180" fontId="32" fillId="34" borderId="0" xfId="42" applyNumberFormat="1" applyFont="1" applyFill="1" applyProtection="1">
      <protection hidden="1"/>
    </xf>
    <xf numFmtId="0" fontId="32" fillId="34" borderId="0" xfId="42" applyFont="1" applyFill="1" applyProtection="1">
      <protection hidden="1"/>
    </xf>
    <xf numFmtId="4" fontId="32" fillId="34" borderId="0" xfId="42" applyNumberFormat="1" applyFont="1" applyFill="1" applyProtection="1">
      <protection hidden="1"/>
    </xf>
    <xf numFmtId="0" fontId="32" fillId="34" borderId="0" xfId="42" applyNumberFormat="1" applyFont="1" applyFill="1" applyProtection="1">
      <protection hidden="1"/>
    </xf>
    <xf numFmtId="176" fontId="32" fillId="34" borderId="0" xfId="42" applyNumberFormat="1" applyFont="1" applyFill="1" applyProtection="1">
      <protection hidden="1"/>
    </xf>
    <xf numFmtId="178" fontId="32" fillId="34" borderId="0" xfId="42" applyNumberFormat="1" applyFont="1" applyFill="1" applyProtection="1">
      <protection hidden="1"/>
    </xf>
    <xf numFmtId="0" fontId="18" fillId="42" borderId="0" xfId="42" applyNumberFormat="1" applyFill="1" applyProtection="1">
      <protection hidden="1"/>
    </xf>
    <xf numFmtId="0" fontId="18" fillId="42" borderId="0" xfId="42" applyFill="1" applyProtection="1">
      <protection hidden="1"/>
    </xf>
    <xf numFmtId="179" fontId="18" fillId="42" borderId="0" xfId="42" applyNumberFormat="1" applyFill="1" applyProtection="1">
      <protection hidden="1"/>
    </xf>
    <xf numFmtId="180" fontId="18" fillId="42" borderId="0" xfId="42" applyNumberFormat="1" applyFill="1" applyProtection="1">
      <protection hidden="1"/>
    </xf>
    <xf numFmtId="0" fontId="33" fillId="41" borderId="0" xfId="42" applyFont="1" applyFill="1" applyProtection="1">
      <protection hidden="1"/>
    </xf>
    <xf numFmtId="0" fontId="33" fillId="33" borderId="0" xfId="42" applyFont="1" applyFill="1" applyAlignment="1" applyProtection="1">
      <alignment horizontal="left"/>
      <protection hidden="1"/>
    </xf>
    <xf numFmtId="0" fontId="33" fillId="41" borderId="0" xfId="42" applyFont="1" applyFill="1" applyAlignment="1" applyProtection="1">
      <alignment horizontal="left"/>
      <protection hidden="1"/>
    </xf>
    <xf numFmtId="0" fontId="34" fillId="34" borderId="0" xfId="42" applyFont="1" applyFill="1" applyProtection="1">
      <protection hidden="1"/>
    </xf>
    <xf numFmtId="0" fontId="34" fillId="41" borderId="0" xfId="42" applyFont="1" applyFill="1" applyAlignment="1" applyProtection="1">
      <alignment horizontal="left"/>
      <protection hidden="1"/>
    </xf>
    <xf numFmtId="0" fontId="34" fillId="33" borderId="0" xfId="42" applyFont="1" applyFill="1" applyAlignment="1" applyProtection="1">
      <alignment horizontal="left"/>
      <protection hidden="1"/>
    </xf>
    <xf numFmtId="0" fontId="20" fillId="33" borderId="0" xfId="42" applyFont="1" applyFill="1" applyAlignment="1" applyProtection="1">
      <alignment horizontal="right"/>
      <protection hidden="1"/>
    </xf>
    <xf numFmtId="0" fontId="20" fillId="41" borderId="0" xfId="42" applyFont="1" applyFill="1" applyAlignment="1" applyProtection="1">
      <alignment horizontal="right"/>
      <protection hidden="1"/>
    </xf>
    <xf numFmtId="0" fontId="21" fillId="41" borderId="0" xfId="42" applyFont="1" applyFill="1" applyAlignment="1" applyProtection="1">
      <alignment horizontal="right"/>
      <protection hidden="1"/>
    </xf>
    <xf numFmtId="0" fontId="18" fillId="39" borderId="0" xfId="42" applyNumberFormat="1" applyFill="1" applyProtection="1">
      <protection hidden="1"/>
    </xf>
    <xf numFmtId="0" fontId="35" fillId="0" borderId="0" xfId="42" applyFont="1" applyProtection="1">
      <protection hidden="1"/>
    </xf>
    <xf numFmtId="4" fontId="35" fillId="0" borderId="0" xfId="42" applyNumberFormat="1" applyFont="1" applyProtection="1">
      <protection hidden="1"/>
    </xf>
    <xf numFmtId="179" fontId="35" fillId="0" borderId="0" xfId="42" applyNumberFormat="1" applyFont="1" applyProtection="1">
      <protection hidden="1"/>
    </xf>
    <xf numFmtId="176" fontId="35" fillId="0" borderId="0" xfId="42" applyNumberFormat="1" applyFont="1" applyProtection="1">
      <protection hidden="1"/>
    </xf>
    <xf numFmtId="181" fontId="35" fillId="0" borderId="0" xfId="42" applyNumberFormat="1" applyFont="1" applyProtection="1">
      <protection hidden="1"/>
    </xf>
    <xf numFmtId="0" fontId="18" fillId="0" borderId="0" xfId="42" applyFont="1" applyProtection="1">
      <protection hidden="1"/>
    </xf>
    <xf numFmtId="176" fontId="18" fillId="0" borderId="0" xfId="42" applyNumberFormat="1" applyFont="1" applyProtection="1">
      <protection hidden="1"/>
    </xf>
    <xf numFmtId="4" fontId="18" fillId="0" borderId="0" xfId="42" applyNumberFormat="1" applyFont="1" applyProtection="1">
      <protection hidden="1"/>
    </xf>
    <xf numFmtId="181" fontId="18" fillId="0" borderId="0" xfId="42" applyNumberFormat="1" applyFont="1" applyProtection="1">
      <protection hidden="1"/>
    </xf>
    <xf numFmtId="0" fontId="37" fillId="41" borderId="0" xfId="42" applyFont="1" applyFill="1" applyAlignment="1" applyProtection="1">
      <alignment horizontal="left"/>
      <protection hidden="1"/>
    </xf>
    <xf numFmtId="176" fontId="37" fillId="34" borderId="0" xfId="42" applyNumberFormat="1" applyFont="1" applyFill="1" applyProtection="1">
      <protection hidden="1"/>
    </xf>
    <xf numFmtId="0" fontId="21" fillId="33" borderId="0" xfId="42" applyFont="1" applyFill="1" applyProtection="1">
      <protection hidden="1"/>
    </xf>
    <xf numFmtId="176" fontId="18" fillId="44" borderId="0" xfId="42" applyNumberFormat="1" applyFill="1" applyProtection="1">
      <protection hidden="1"/>
    </xf>
    <xf numFmtId="2" fontId="18" fillId="44" borderId="0" xfId="42" applyNumberFormat="1" applyFill="1" applyProtection="1">
      <protection hidden="1"/>
    </xf>
    <xf numFmtId="0" fontId="18" fillId="44" borderId="0" xfId="42" applyFill="1" applyProtection="1">
      <protection hidden="1"/>
    </xf>
    <xf numFmtId="1" fontId="18" fillId="44" borderId="0" xfId="42" applyNumberFormat="1" applyFill="1" applyProtection="1">
      <protection hidden="1"/>
    </xf>
    <xf numFmtId="178" fontId="18" fillId="44" borderId="0" xfId="42" applyNumberFormat="1" applyFill="1" applyProtection="1">
      <protection hidden="1"/>
    </xf>
    <xf numFmtId="177" fontId="18" fillId="44" borderId="0" xfId="42" applyNumberFormat="1" applyFill="1" applyProtection="1">
      <protection hidden="1"/>
    </xf>
    <xf numFmtId="1" fontId="18" fillId="0" borderId="0" xfId="42" applyNumberFormat="1" applyProtection="1">
      <protection hidden="1"/>
    </xf>
    <xf numFmtId="2" fontId="23" fillId="34" borderId="0" xfId="43" applyNumberFormat="1" applyFont="1" applyFill="1" applyProtection="1">
      <protection hidden="1"/>
    </xf>
    <xf numFmtId="3" fontId="34" fillId="33" borderId="0" xfId="42" applyNumberFormat="1" applyFont="1" applyFill="1" applyAlignment="1" applyProtection="1">
      <alignment horizontal="left"/>
      <protection hidden="1"/>
    </xf>
    <xf numFmtId="0" fontId="43" fillId="40" borderId="0" xfId="42" applyFont="1" applyFill="1" applyProtection="1">
      <protection locked="0"/>
    </xf>
    <xf numFmtId="0" fontId="43" fillId="40" borderId="0" xfId="42" applyFont="1" applyFill="1" applyAlignment="1" applyProtection="1">
      <alignment horizontal="right"/>
      <protection locked="0"/>
    </xf>
    <xf numFmtId="176" fontId="43" fillId="40" borderId="0" xfId="42" applyNumberFormat="1" applyFont="1" applyFill="1" applyProtection="1">
      <protection locked="0"/>
    </xf>
    <xf numFmtId="0" fontId="44" fillId="40" borderId="0" xfId="42" applyFont="1" applyFill="1" applyAlignment="1" applyProtection="1">
      <alignment horizontal="left"/>
      <protection locked="0"/>
    </xf>
    <xf numFmtId="0" fontId="45" fillId="33" borderId="0" xfId="42" applyFont="1" applyFill="1" applyProtection="1">
      <protection hidden="1"/>
    </xf>
    <xf numFmtId="183" fontId="42" fillId="46" borderId="0" xfId="42" applyNumberFormat="1" applyFont="1" applyFill="1" applyProtection="1">
      <protection hidden="1"/>
    </xf>
    <xf numFmtId="184" fontId="42" fillId="46" borderId="0" xfId="42" applyNumberFormat="1" applyFont="1" applyFill="1" applyProtection="1">
      <protection hidden="1"/>
    </xf>
    <xf numFmtId="177" fontId="42" fillId="46" borderId="0" xfId="42" applyNumberFormat="1" applyFont="1" applyFill="1" applyProtection="1">
      <protection hidden="1"/>
    </xf>
    <xf numFmtId="0" fontId="18" fillId="46" borderId="0" xfId="42" applyFill="1" applyProtection="1">
      <protection hidden="1"/>
    </xf>
    <xf numFmtId="185" fontId="42" fillId="46" borderId="0" xfId="42" applyNumberFormat="1" applyFont="1" applyFill="1" applyProtection="1">
      <protection hidden="1"/>
    </xf>
    <xf numFmtId="0" fontId="23" fillId="46" borderId="0" xfId="42" applyFont="1" applyFill="1" applyProtection="1">
      <protection hidden="1"/>
    </xf>
    <xf numFmtId="2" fontId="23" fillId="46" borderId="0" xfId="42" applyNumberFormat="1" applyFont="1" applyFill="1" applyProtection="1">
      <protection hidden="1"/>
    </xf>
    <xf numFmtId="0" fontId="23" fillId="46" borderId="0" xfId="0" applyFont="1" applyFill="1" applyProtection="1">
      <protection hidden="1"/>
    </xf>
    <xf numFmtId="2" fontId="23" fillId="46" borderId="0" xfId="0" applyNumberFormat="1" applyFont="1" applyFill="1" applyProtection="1">
      <protection hidden="1"/>
    </xf>
    <xf numFmtId="180" fontId="18" fillId="39" borderId="0" xfId="42" applyNumberFormat="1" applyFont="1" applyFill="1" applyProtection="1">
      <protection hidden="1"/>
    </xf>
    <xf numFmtId="184" fontId="18" fillId="42" borderId="0" xfId="42" applyNumberFormat="1" applyFill="1" applyProtection="1">
      <protection hidden="1"/>
    </xf>
    <xf numFmtId="4" fontId="32" fillId="34" borderId="0" xfId="42" applyNumberFormat="1" applyFont="1" applyFill="1" applyAlignment="1" applyProtection="1">
      <alignment horizontal="right"/>
      <protection hidden="1"/>
    </xf>
    <xf numFmtId="184" fontId="18" fillId="39" borderId="0" xfId="42" applyNumberFormat="1" applyFill="1" applyProtection="1">
      <protection hidden="1"/>
    </xf>
    <xf numFmtId="184" fontId="18" fillId="0" borderId="0" xfId="42" applyNumberFormat="1" applyProtection="1">
      <protection hidden="1"/>
    </xf>
    <xf numFmtId="0" fontId="20" fillId="50" borderId="0" xfId="42" applyFont="1" applyFill="1" applyProtection="1">
      <protection hidden="1"/>
    </xf>
    <xf numFmtId="183" fontId="42" fillId="48" borderId="0" xfId="42" applyNumberFormat="1" applyFont="1" applyFill="1" applyProtection="1">
      <protection hidden="1"/>
    </xf>
    <xf numFmtId="184" fontId="42" fillId="48" borderId="0" xfId="42" applyNumberFormat="1" applyFont="1" applyFill="1" applyProtection="1">
      <protection hidden="1"/>
    </xf>
    <xf numFmtId="177" fontId="42" fillId="48" borderId="0" xfId="42" applyNumberFormat="1" applyFont="1" applyFill="1" applyProtection="1">
      <protection hidden="1"/>
    </xf>
    <xf numFmtId="0" fontId="18" fillId="48" borderId="0" xfId="42" applyFill="1" applyProtection="1">
      <protection hidden="1"/>
    </xf>
    <xf numFmtId="185" fontId="42" fillId="48" borderId="0" xfId="42" applyNumberFormat="1" applyFont="1" applyFill="1" applyProtection="1">
      <protection hidden="1"/>
    </xf>
    <xf numFmtId="0" fontId="19" fillId="49" borderId="0" xfId="42" applyFont="1" applyFill="1" applyBorder="1" applyAlignment="1" applyProtection="1">
      <protection hidden="1"/>
    </xf>
    <xf numFmtId="0" fontId="42" fillId="48" borderId="0" xfId="42" applyFont="1" applyFill="1" applyBorder="1" applyProtection="1">
      <protection hidden="1"/>
    </xf>
    <xf numFmtId="0" fontId="38" fillId="41" borderId="0" xfId="42" applyFont="1" applyFill="1" applyProtection="1">
      <protection hidden="1"/>
    </xf>
    <xf numFmtId="0" fontId="53" fillId="41" borderId="0" xfId="42" applyFont="1" applyFill="1" applyProtection="1">
      <protection hidden="1"/>
    </xf>
    <xf numFmtId="0" fontId="37" fillId="34" borderId="0" xfId="42" applyFont="1" applyFill="1" applyProtection="1">
      <protection hidden="1"/>
    </xf>
    <xf numFmtId="0" fontId="37" fillId="34" borderId="0" xfId="42" applyFont="1" applyFill="1" applyAlignment="1" applyProtection="1">
      <alignment horizontal="left"/>
      <protection hidden="1"/>
    </xf>
    <xf numFmtId="181" fontId="18" fillId="0" borderId="0" xfId="42" applyNumberFormat="1" applyFont="1" applyFill="1" applyProtection="1">
      <protection hidden="1"/>
    </xf>
    <xf numFmtId="181" fontId="18" fillId="39" borderId="0" xfId="42" applyNumberFormat="1" applyFont="1" applyFill="1" applyProtection="1">
      <protection hidden="1"/>
    </xf>
    <xf numFmtId="0" fontId="18" fillId="38" borderId="0" xfId="42" applyFont="1" applyFill="1" applyProtection="1">
      <protection hidden="1"/>
    </xf>
    <xf numFmtId="0" fontId="32" fillId="34" borderId="0" xfId="42" applyNumberFormat="1" applyFont="1" applyFill="1" applyAlignment="1" applyProtection="1">
      <alignment horizontal="right"/>
      <protection hidden="1"/>
    </xf>
    <xf numFmtId="0" fontId="32" fillId="34" borderId="0" xfId="42" applyFont="1" applyFill="1" applyAlignment="1" applyProtection="1">
      <alignment horizontal="right"/>
      <protection hidden="1"/>
    </xf>
    <xf numFmtId="178" fontId="32" fillId="34" borderId="0" xfId="42" applyNumberFormat="1" applyFont="1" applyFill="1" applyAlignment="1" applyProtection="1">
      <alignment horizontal="right"/>
      <protection hidden="1"/>
    </xf>
    <xf numFmtId="0" fontId="18" fillId="34" borderId="0" xfId="42" applyFill="1" applyAlignment="1" applyProtection="1">
      <alignment vertical="center"/>
      <protection hidden="1"/>
    </xf>
    <xf numFmtId="0" fontId="46" fillId="33" borderId="0" xfId="50" applyFill="1" applyAlignment="1" applyProtection="1">
      <alignment vertical="center"/>
      <protection hidden="1"/>
    </xf>
    <xf numFmtId="0" fontId="20" fillId="34" borderId="0" xfId="42" applyFont="1" applyFill="1" applyAlignment="1" applyProtection="1">
      <alignment vertical="center"/>
      <protection hidden="1"/>
    </xf>
    <xf numFmtId="0" fontId="57" fillId="48" borderId="0" xfId="42" applyFont="1" applyFill="1" applyProtection="1">
      <protection hidden="1"/>
    </xf>
    <xf numFmtId="2" fontId="57" fillId="48" borderId="0" xfId="42" applyNumberFormat="1" applyFont="1" applyFill="1" applyProtection="1">
      <protection hidden="1"/>
    </xf>
    <xf numFmtId="0" fontId="57" fillId="48" borderId="0" xfId="0" applyFont="1" applyFill="1" applyProtection="1">
      <protection hidden="1"/>
    </xf>
    <xf numFmtId="2" fontId="57" fillId="48" borderId="0" xfId="0" applyNumberFormat="1" applyFont="1" applyFill="1" applyProtection="1">
      <protection hidden="1"/>
    </xf>
    <xf numFmtId="182" fontId="18" fillId="44" borderId="0" xfId="42" applyNumberFormat="1" applyFill="1" applyProtection="1">
      <protection hidden="1"/>
    </xf>
    <xf numFmtId="182" fontId="18" fillId="0" borderId="0" xfId="42" applyNumberFormat="1" applyFill="1" applyProtection="1">
      <protection hidden="1"/>
    </xf>
    <xf numFmtId="0" fontId="21" fillId="33" borderId="0" xfId="42" applyFont="1" applyFill="1" applyAlignment="1" applyProtection="1">
      <alignment horizontal="right"/>
      <protection hidden="1"/>
    </xf>
    <xf numFmtId="0" fontId="18" fillId="43" borderId="0" xfId="42" applyFont="1" applyFill="1" applyProtection="1">
      <protection hidden="1"/>
    </xf>
    <xf numFmtId="4" fontId="18" fillId="43" borderId="0" xfId="42" applyNumberFormat="1" applyFont="1" applyFill="1" applyProtection="1">
      <protection hidden="1"/>
    </xf>
    <xf numFmtId="176" fontId="18" fillId="43" borderId="0" xfId="42" applyNumberFormat="1" applyFont="1" applyFill="1" applyProtection="1">
      <protection hidden="1"/>
    </xf>
    <xf numFmtId="181" fontId="18" fillId="43" borderId="0" xfId="42" applyNumberFormat="1" applyFont="1" applyFill="1" applyProtection="1">
      <protection hidden="1"/>
    </xf>
    <xf numFmtId="2" fontId="18" fillId="0" borderId="0" xfId="42" applyNumberFormat="1" applyFill="1" applyProtection="1">
      <protection hidden="1"/>
    </xf>
    <xf numFmtId="0" fontId="37" fillId="34" borderId="0" xfId="42" applyFont="1" applyFill="1" applyAlignment="1" applyProtection="1">
      <alignment horizontal="right"/>
      <protection hidden="1"/>
    </xf>
    <xf numFmtId="176" fontId="18" fillId="39" borderId="0" xfId="42" applyNumberFormat="1" applyFont="1" applyFill="1" applyProtection="1">
      <protection hidden="1"/>
    </xf>
    <xf numFmtId="182" fontId="35" fillId="0" borderId="0" xfId="42" applyNumberFormat="1" applyFont="1" applyFill="1" applyProtection="1">
      <protection hidden="1"/>
    </xf>
    <xf numFmtId="2" fontId="18" fillId="43" borderId="0" xfId="42" applyNumberFormat="1" applyFill="1" applyProtection="1">
      <protection hidden="1"/>
    </xf>
    <xf numFmtId="182" fontId="18" fillId="43" borderId="0" xfId="42" applyNumberFormat="1" applyFill="1" applyProtection="1">
      <protection hidden="1"/>
    </xf>
    <xf numFmtId="0" fontId="20" fillId="41" borderId="0" xfId="42" applyFont="1" applyFill="1" applyAlignment="1" applyProtection="1">
      <alignment horizontal="left"/>
      <protection hidden="1"/>
    </xf>
    <xf numFmtId="0" fontId="44" fillId="40" borderId="0" xfId="42" applyFont="1" applyFill="1" applyAlignment="1" applyProtection="1">
      <alignment horizontal="right"/>
      <protection locked="0"/>
    </xf>
    <xf numFmtId="0" fontId="57" fillId="34" borderId="0" xfId="0" applyFont="1" applyFill="1" applyProtection="1">
      <protection hidden="1"/>
    </xf>
    <xf numFmtId="2" fontId="57" fillId="34" borderId="0" xfId="0" applyNumberFormat="1" applyFont="1" applyFill="1" applyProtection="1">
      <protection hidden="1"/>
    </xf>
    <xf numFmtId="0" fontId="63" fillId="34" borderId="0" xfId="42" applyFont="1" applyFill="1" applyProtection="1">
      <protection hidden="1"/>
    </xf>
    <xf numFmtId="0" fontId="63" fillId="34" borderId="0" xfId="42" applyFont="1" applyFill="1" applyAlignment="1" applyProtection="1">
      <alignment horizontal="left"/>
      <protection hidden="1"/>
    </xf>
    <xf numFmtId="1" fontId="18" fillId="0" borderId="0" xfId="42" applyNumberFormat="1" applyFill="1" applyProtection="1">
      <protection hidden="1"/>
    </xf>
    <xf numFmtId="0" fontId="60" fillId="41" borderId="0" xfId="42" applyFont="1" applyFill="1" applyProtection="1">
      <protection hidden="1"/>
    </xf>
    <xf numFmtId="4" fontId="62" fillId="34" borderId="0" xfId="42" applyNumberFormat="1" applyFont="1" applyFill="1" applyProtection="1">
      <protection hidden="1"/>
    </xf>
    <xf numFmtId="0" fontId="62" fillId="34" borderId="0" xfId="42" applyFont="1" applyFill="1" applyProtection="1">
      <protection hidden="1"/>
    </xf>
    <xf numFmtId="176" fontId="18" fillId="0" borderId="0" xfId="42" applyNumberFormat="1" applyFont="1" applyFill="1" applyProtection="1">
      <protection hidden="1"/>
    </xf>
    <xf numFmtId="0" fontId="19" fillId="49" borderId="0" xfId="42" applyFont="1" applyFill="1" applyBorder="1" applyProtection="1">
      <protection hidden="1"/>
    </xf>
    <xf numFmtId="0" fontId="42" fillId="46" borderId="0" xfId="42" applyFont="1" applyFill="1" applyBorder="1" applyProtection="1">
      <protection hidden="1"/>
    </xf>
    <xf numFmtId="0" fontId="0" fillId="0" borderId="0" xfId="0" applyFill="1" applyProtection="1">
      <protection hidden="1"/>
    </xf>
    <xf numFmtId="0" fontId="40" fillId="34" borderId="0" xfId="0" applyFont="1" applyFill="1" applyProtection="1">
      <protection hidden="1"/>
    </xf>
    <xf numFmtId="0" fontId="39" fillId="34" borderId="0" xfId="0" applyFont="1" applyFill="1" applyProtection="1">
      <protection hidden="1"/>
    </xf>
    <xf numFmtId="0" fontId="0" fillId="34" borderId="0" xfId="0" applyFill="1" applyProtection="1">
      <protection hidden="1"/>
    </xf>
    <xf numFmtId="0" fontId="0" fillId="0" borderId="0" xfId="0" applyProtection="1">
      <protection hidden="1"/>
    </xf>
    <xf numFmtId="0" fontId="41" fillId="34" borderId="0" xfId="0" applyFont="1" applyFill="1" applyProtection="1">
      <protection hidden="1"/>
    </xf>
    <xf numFmtId="0" fontId="0" fillId="34" borderId="0" xfId="0" applyFill="1" applyAlignment="1" applyProtection="1">
      <alignment horizontal="left" vertical="top" wrapText="1"/>
      <protection hidden="1"/>
    </xf>
    <xf numFmtId="0" fontId="54" fillId="34" borderId="0" xfId="0" applyFont="1" applyFill="1" applyProtection="1">
      <protection hidden="1"/>
    </xf>
    <xf numFmtId="0" fontId="54" fillId="34" borderId="0" xfId="0" applyFont="1" applyFill="1" applyAlignment="1" applyProtection="1">
      <alignment vertical="top" wrapText="1"/>
      <protection hidden="1"/>
    </xf>
    <xf numFmtId="0" fontId="55" fillId="34" borderId="0" xfId="0" applyFont="1" applyFill="1" applyAlignment="1" applyProtection="1">
      <protection hidden="1"/>
    </xf>
    <xf numFmtId="0" fontId="41" fillId="34" borderId="0" xfId="0" applyFont="1" applyFill="1" applyAlignment="1" applyProtection="1">
      <alignment horizontal="left" vertical="top"/>
      <protection hidden="1"/>
    </xf>
    <xf numFmtId="0" fontId="41" fillId="34" borderId="0" xfId="0" applyFont="1" applyFill="1" applyAlignment="1" applyProtection="1">
      <alignment horizontal="left" vertical="top" wrapText="1"/>
      <protection hidden="1"/>
    </xf>
    <xf numFmtId="0" fontId="29" fillId="34" borderId="0" xfId="0" applyFont="1" applyFill="1" applyProtection="1">
      <protection hidden="1"/>
    </xf>
    <xf numFmtId="20" fontId="0" fillId="0" borderId="0" xfId="0" applyNumberFormat="1" applyProtection="1">
      <protection hidden="1"/>
    </xf>
    <xf numFmtId="0" fontId="0" fillId="37" borderId="0" xfId="0" applyFill="1" applyProtection="1">
      <protection hidden="1"/>
    </xf>
    <xf numFmtId="0" fontId="14" fillId="0" borderId="0" xfId="0" applyFont="1" applyProtection="1">
      <protection hidden="1"/>
    </xf>
    <xf numFmtId="0" fontId="0" fillId="43" borderId="0" xfId="0" applyFill="1" applyProtection="1">
      <protection hidden="1"/>
    </xf>
    <xf numFmtId="20" fontId="0" fillId="43" borderId="0" xfId="0" applyNumberFormat="1" applyFill="1" applyProtection="1">
      <protection hidden="1"/>
    </xf>
    <xf numFmtId="0" fontId="0" fillId="0" borderId="0" xfId="0" applyProtection="1">
      <protection locked="0"/>
    </xf>
    <xf numFmtId="20" fontId="0" fillId="0" borderId="0" xfId="0" applyNumberFormat="1" applyProtection="1">
      <protection locked="0"/>
    </xf>
    <xf numFmtId="0" fontId="41" fillId="34" borderId="0" xfId="0" applyFont="1" applyFill="1" applyAlignment="1" applyProtection="1">
      <alignment horizontal="left" vertical="top"/>
      <protection locked="0"/>
    </xf>
    <xf numFmtId="0" fontId="59" fillId="34" borderId="0" xfId="0" applyFont="1" applyFill="1" applyProtection="1">
      <protection hidden="1"/>
    </xf>
    <xf numFmtId="0" fontId="59" fillId="34" borderId="0" xfId="0" applyFont="1" applyFill="1" applyAlignment="1" applyProtection="1">
      <alignment horizontal="left"/>
      <protection hidden="1"/>
    </xf>
    <xf numFmtId="176" fontId="36" fillId="0" borderId="0" xfId="0" applyNumberFormat="1" applyFont="1" applyProtection="1">
      <protection hidden="1"/>
    </xf>
    <xf numFmtId="176" fontId="36" fillId="39" borderId="0" xfId="0" applyNumberFormat="1" applyFont="1" applyFill="1" applyProtection="1">
      <protection hidden="1"/>
    </xf>
    <xf numFmtId="176" fontId="0" fillId="0" borderId="0" xfId="0" applyNumberFormat="1" applyProtection="1">
      <protection hidden="1"/>
    </xf>
    <xf numFmtId="1" fontId="0" fillId="0" borderId="0" xfId="0" applyNumberFormat="1" applyProtection="1">
      <protection hidden="1"/>
    </xf>
    <xf numFmtId="182" fontId="0" fillId="0" borderId="0" xfId="0" applyNumberFormat="1" applyProtection="1">
      <protection hidden="1"/>
    </xf>
    <xf numFmtId="0" fontId="31" fillId="34" borderId="0" xfId="0" applyFont="1" applyFill="1" applyProtection="1">
      <protection hidden="1"/>
    </xf>
    <xf numFmtId="0" fontId="0" fillId="52" borderId="0" xfId="0" applyFill="1" applyProtection="1">
      <protection hidden="1"/>
    </xf>
    <xf numFmtId="0" fontId="16" fillId="0" borderId="0" xfId="0" applyFont="1" applyProtection="1">
      <protection hidden="1"/>
    </xf>
    <xf numFmtId="1" fontId="0" fillId="52" borderId="0" xfId="0" applyNumberFormat="1" applyFill="1" applyProtection="1">
      <protection hidden="1"/>
    </xf>
    <xf numFmtId="188" fontId="0" fillId="52" borderId="0" xfId="0" applyNumberFormat="1" applyFill="1" applyProtection="1">
      <protection hidden="1"/>
    </xf>
    <xf numFmtId="189" fontId="0" fillId="52" borderId="0" xfId="0" applyNumberFormat="1" applyFill="1" applyProtection="1">
      <protection hidden="1"/>
    </xf>
    <xf numFmtId="0" fontId="17" fillId="34" borderId="0" xfId="0" applyFont="1" applyFill="1" applyAlignment="1" applyProtection="1">
      <alignment horizontal="right"/>
      <protection hidden="1"/>
    </xf>
    <xf numFmtId="188" fontId="0" fillId="0" borderId="0" xfId="0" applyNumberFormat="1" applyProtection="1">
      <protection hidden="1"/>
    </xf>
    <xf numFmtId="0" fontId="16" fillId="53" borderId="0" xfId="0" applyFont="1" applyFill="1" applyAlignment="1" applyProtection="1">
      <alignment horizontal="right"/>
      <protection hidden="1"/>
    </xf>
    <xf numFmtId="0" fontId="0" fillId="0" borderId="0" xfId="0" applyAlignment="1" applyProtection="1">
      <alignment horizontal="right"/>
      <protection hidden="1"/>
    </xf>
    <xf numFmtId="176" fontId="0" fillId="0" borderId="0" xfId="0" applyNumberFormat="1" applyAlignment="1" applyProtection="1">
      <protection hidden="1"/>
    </xf>
    <xf numFmtId="0" fontId="16" fillId="52" borderId="0" xfId="0" applyFont="1" applyFill="1" applyProtection="1">
      <protection hidden="1"/>
    </xf>
    <xf numFmtId="0" fontId="0" fillId="0" borderId="0" xfId="0" applyAlignment="1" applyProtection="1">
      <alignment horizontal="left"/>
      <protection hidden="1"/>
    </xf>
    <xf numFmtId="0" fontId="0" fillId="39" borderId="0" xfId="0" applyFill="1" applyProtection="1">
      <protection hidden="1"/>
    </xf>
    <xf numFmtId="3" fontId="0" fillId="0" borderId="0" xfId="0" applyNumberFormat="1" applyAlignment="1" applyProtection="1">
      <alignment horizontal="right"/>
      <protection hidden="1"/>
    </xf>
    <xf numFmtId="0" fontId="56" fillId="34" borderId="0" xfId="0" applyFont="1" applyFill="1" applyAlignment="1" applyProtection="1">
      <alignment horizontal="right" vertical="center"/>
      <protection hidden="1"/>
    </xf>
    <xf numFmtId="0" fontId="46" fillId="34" borderId="0" xfId="50" applyFill="1" applyAlignment="1" applyProtection="1">
      <alignment vertical="center"/>
      <protection hidden="1"/>
    </xf>
    <xf numFmtId="0" fontId="0" fillId="34" borderId="0" xfId="0" applyFill="1" applyAlignment="1" applyProtection="1">
      <alignment vertical="center"/>
      <protection hidden="1"/>
    </xf>
    <xf numFmtId="0" fontId="0" fillId="39" borderId="0" xfId="0" applyFill="1" applyAlignment="1" applyProtection="1">
      <protection hidden="1"/>
    </xf>
    <xf numFmtId="0" fontId="16" fillId="39" borderId="0" xfId="0" applyFont="1" applyFill="1" applyProtection="1">
      <protection hidden="1"/>
    </xf>
    <xf numFmtId="0" fontId="43" fillId="40" borderId="0" xfId="42" applyFont="1" applyFill="1" applyAlignment="1" applyProtection="1">
      <alignment horizontal="right"/>
      <protection hidden="1"/>
    </xf>
    <xf numFmtId="0" fontId="67" fillId="34" borderId="0" xfId="0" applyFont="1" applyFill="1" applyProtection="1">
      <protection hidden="1"/>
    </xf>
    <xf numFmtId="0" fontId="67" fillId="34" borderId="0" xfId="0" applyFont="1" applyFill="1" applyAlignment="1" applyProtection="1">
      <alignment horizontal="left"/>
      <protection hidden="1"/>
    </xf>
    <xf numFmtId="0" fontId="52" fillId="34" borderId="0" xfId="0" applyFont="1" applyFill="1" applyProtection="1">
      <protection hidden="1"/>
    </xf>
    <xf numFmtId="186" fontId="44" fillId="40" borderId="0" xfId="42" applyNumberFormat="1" applyFont="1" applyFill="1" applyAlignment="1" applyProtection="1">
      <alignment horizontal="left"/>
      <protection hidden="1"/>
    </xf>
    <xf numFmtId="0" fontId="64" fillId="34" borderId="0" xfId="0" applyFont="1" applyFill="1" applyProtection="1">
      <protection hidden="1"/>
    </xf>
    <xf numFmtId="0" fontId="58" fillId="34" borderId="0" xfId="0" applyFont="1" applyFill="1" applyAlignment="1" applyProtection="1">
      <alignment horizontal="right"/>
      <protection hidden="1"/>
    </xf>
    <xf numFmtId="0" fontId="0" fillId="47" borderId="0" xfId="0" applyFill="1" applyProtection="1">
      <protection hidden="1"/>
    </xf>
    <xf numFmtId="0" fontId="47" fillId="39" borderId="0" xfId="0" applyFont="1" applyFill="1" applyAlignment="1" applyProtection="1">
      <alignment horizontal="right"/>
      <protection hidden="1"/>
    </xf>
    <xf numFmtId="0" fontId="47" fillId="51" borderId="0" xfId="0" applyFont="1" applyFill="1" applyAlignment="1" applyProtection="1">
      <alignment horizontal="right"/>
      <protection hidden="1"/>
    </xf>
    <xf numFmtId="0" fontId="47" fillId="51" borderId="0" xfId="0" applyFont="1" applyFill="1" applyProtection="1">
      <protection hidden="1"/>
    </xf>
    <xf numFmtId="0" fontId="49" fillId="34" borderId="0" xfId="0" applyFont="1" applyFill="1" applyAlignment="1" applyProtection="1">
      <alignment horizontal="right"/>
      <protection hidden="1"/>
    </xf>
    <xf numFmtId="0" fontId="48" fillId="34" borderId="0" xfId="0" applyFont="1" applyFill="1" applyAlignment="1" applyProtection="1">
      <alignment horizontal="right"/>
      <protection hidden="1"/>
    </xf>
    <xf numFmtId="179" fontId="48" fillId="34" borderId="0" xfId="0" applyNumberFormat="1" applyFont="1" applyFill="1" applyAlignment="1" applyProtection="1">
      <alignment horizontal="right"/>
      <protection hidden="1"/>
    </xf>
    <xf numFmtId="187" fontId="48" fillId="34" borderId="0" xfId="0" applyNumberFormat="1" applyFont="1" applyFill="1" applyAlignment="1" applyProtection="1">
      <alignment horizontal="right"/>
      <protection hidden="1"/>
    </xf>
    <xf numFmtId="184" fontId="48" fillId="34" borderId="0" xfId="0" applyNumberFormat="1" applyFont="1" applyFill="1" applyAlignment="1" applyProtection="1">
      <alignment horizontal="right"/>
      <protection hidden="1"/>
    </xf>
    <xf numFmtId="3" fontId="59" fillId="34" borderId="0" xfId="0" applyNumberFormat="1" applyFont="1" applyFill="1" applyAlignment="1" applyProtection="1">
      <alignment horizontal="right"/>
      <protection hidden="1"/>
    </xf>
    <xf numFmtId="184" fontId="48" fillId="34" borderId="0" xfId="0" applyNumberFormat="1" applyFont="1" applyFill="1" applyAlignment="1" applyProtection="1">
      <protection hidden="1"/>
    </xf>
    <xf numFmtId="0" fontId="51" fillId="34" borderId="0" xfId="0" applyFont="1" applyFill="1" applyAlignment="1" applyProtection="1">
      <alignment horizontal="right"/>
      <protection hidden="1"/>
    </xf>
    <xf numFmtId="189" fontId="51" fillId="34" borderId="0" xfId="0" applyNumberFormat="1" applyFont="1" applyFill="1" applyAlignment="1" applyProtection="1">
      <alignment horizontal="left"/>
      <protection hidden="1"/>
    </xf>
    <xf numFmtId="0" fontId="50" fillId="34" borderId="0" xfId="0" applyFont="1" applyFill="1" applyProtection="1">
      <protection hidden="1"/>
    </xf>
    <xf numFmtId="184" fontId="50" fillId="34" borderId="0" xfId="0" applyNumberFormat="1" applyFont="1" applyFill="1" applyAlignment="1" applyProtection="1">
      <alignment horizontal="left"/>
      <protection hidden="1"/>
    </xf>
    <xf numFmtId="3" fontId="59" fillId="34" borderId="0" xfId="0" applyNumberFormat="1" applyFont="1" applyFill="1" applyAlignment="1" applyProtection="1">
      <protection hidden="1"/>
    </xf>
    <xf numFmtId="0" fontId="49" fillId="34" borderId="0" xfId="0" applyFont="1" applyFill="1" applyAlignment="1" applyProtection="1">
      <protection hidden="1"/>
    </xf>
    <xf numFmtId="3" fontId="43" fillId="34" borderId="0" xfId="42" applyNumberFormat="1" applyFont="1" applyFill="1" applyAlignment="1" applyProtection="1">
      <alignment horizontal="right"/>
      <protection locked="0"/>
    </xf>
    <xf numFmtId="176" fontId="43" fillId="34" borderId="0" xfId="42" applyNumberFormat="1" applyFont="1" applyFill="1" applyAlignment="1" applyProtection="1">
      <alignment horizontal="right"/>
      <protection locked="0"/>
    </xf>
    <xf numFmtId="0" fontId="43" fillId="41" borderId="0" xfId="42" applyFont="1" applyFill="1" applyAlignment="1" applyProtection="1">
      <alignment horizontal="right"/>
      <protection locked="0"/>
    </xf>
    <xf numFmtId="0" fontId="61" fillId="34" borderId="0" xfId="42" applyFont="1" applyFill="1" applyAlignment="1" applyProtection="1">
      <alignment horizontal="left"/>
      <protection locked="0"/>
    </xf>
    <xf numFmtId="0" fontId="0" fillId="0" borderId="0" xfId="0" applyAlignment="1" applyProtection="1">
      <protection hidden="1"/>
    </xf>
    <xf numFmtId="0" fontId="68" fillId="0" borderId="0" xfId="43" applyFont="1" applyProtection="1">
      <protection hidden="1"/>
    </xf>
    <xf numFmtId="0" fontId="18" fillId="0" borderId="0" xfId="43" applyProtection="1">
      <protection hidden="1"/>
    </xf>
    <xf numFmtId="0" fontId="42" fillId="0" borderId="0" xfId="43" applyFont="1" applyAlignment="1" applyProtection="1">
      <alignment vertical="top" wrapText="1"/>
      <protection hidden="1"/>
    </xf>
    <xf numFmtId="0" fontId="69" fillId="0" borderId="0" xfId="43" applyFont="1" applyProtection="1">
      <protection hidden="1"/>
    </xf>
    <xf numFmtId="0" fontId="16" fillId="39" borderId="0" xfId="0" applyFont="1" applyFill="1" applyAlignment="1" applyProtection="1">
      <alignment horizontal="center"/>
      <protection hidden="1"/>
    </xf>
    <xf numFmtId="0" fontId="19" fillId="49" borderId="0" xfId="42" applyFont="1" applyFill="1" applyBorder="1" applyProtection="1">
      <protection hidden="1"/>
    </xf>
    <xf numFmtId="0" fontId="65" fillId="34" borderId="0" xfId="0" applyFont="1" applyFill="1" applyAlignment="1" applyProtection="1">
      <alignment wrapText="1"/>
      <protection hidden="1"/>
    </xf>
    <xf numFmtId="0" fontId="66" fillId="0" borderId="0" xfId="0" applyFont="1" applyAlignment="1" applyProtection="1">
      <alignment wrapText="1"/>
      <protection hidden="1"/>
    </xf>
    <xf numFmtId="0" fontId="0" fillId="0" borderId="0" xfId="0" applyAlignment="1" applyProtection="1">
      <alignment wrapText="1"/>
      <protection hidden="1"/>
    </xf>
    <xf numFmtId="0" fontId="70" fillId="54" borderId="0" xfId="42" applyFont="1" applyFill="1" applyAlignment="1" applyProtection="1">
      <protection hidden="1"/>
    </xf>
    <xf numFmtId="0" fontId="0" fillId="0" borderId="0" xfId="0" applyAlignment="1"/>
    <xf numFmtId="0" fontId="42" fillId="46" borderId="0" xfId="42" applyFont="1" applyFill="1" applyBorder="1" applyProtection="1">
      <protection hidden="1"/>
    </xf>
    <xf numFmtId="0" fontId="19" fillId="45" borderId="0" xfId="42" applyFont="1" applyFill="1" applyBorder="1" applyAlignment="1" applyProtection="1">
      <protection hidden="1"/>
    </xf>
    <xf numFmtId="0" fontId="0" fillId="0" borderId="0" xfId="0" applyAlignment="1" applyProtection="1">
      <protection hidden="1"/>
    </xf>
    <xf numFmtId="0" fontId="41" fillId="34" borderId="0" xfId="0" applyFont="1" applyFill="1" applyAlignment="1" applyProtection="1">
      <alignment horizontal="left" vertical="top" wrapText="1"/>
      <protection hidden="1"/>
    </xf>
    <xf numFmtId="0" fontId="39" fillId="34" borderId="0" xfId="0" applyFont="1" applyFill="1" applyAlignment="1" applyProtection="1">
      <alignment horizontal="left" vertical="top" wrapText="1"/>
      <protection hidden="1"/>
    </xf>
    <xf numFmtId="0" fontId="0" fillId="0" borderId="0" xfId="0" applyAlignment="1" applyProtection="1">
      <alignment horizontal="left" vertical="top" wrapText="1"/>
      <protection hidden="1"/>
    </xf>
  </cellXfs>
  <cellStyles count="51">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Excel Built-in Normal" xfId="42"/>
    <cellStyle name="Normal 2" xfId="43"/>
    <cellStyle name="Untitled1" xfId="44"/>
    <cellStyle name="Untitled2" xfId="45"/>
    <cellStyle name="Untitled3" xfId="46"/>
    <cellStyle name="Untitled4" xfId="47"/>
    <cellStyle name="Untitled5" xfId="48"/>
    <cellStyle name="Untitled6" xfId="49"/>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50"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zh-CN"/>
  <c:style val="4"/>
  <c:chart>
    <c:title>
      <c:tx>
        <c:strRef>
          <c:f>Params!$L$2</c:f>
          <c:strCache>
            <c:ptCount val="1"/>
            <c:pt idx="0">
              <c:v>Instrument Price - Simulated</c:v>
            </c:pt>
          </c:strCache>
        </c:strRef>
      </c:tx>
      <c:layout>
        <c:manualLayout>
          <c:xMode val="edge"/>
          <c:yMode val="edge"/>
          <c:x val="0.26112027991859832"/>
          <c:y val="2.0125794136896538E-2"/>
        </c:manualLayout>
      </c:layout>
      <c:overlay val="1"/>
      <c:txPr>
        <a:bodyPr/>
        <a:lstStyle/>
        <a:p>
          <a:pPr>
            <a:defRPr lang="en-GB" sz="1200" b="0">
              <a:solidFill>
                <a:schemeClr val="bg1"/>
              </a:solidFill>
            </a:defRPr>
          </a:pPr>
          <a:endParaRPr lang="zh-CN"/>
        </a:p>
      </c:txPr>
    </c:title>
    <c:plotArea>
      <c:layout>
        <c:manualLayout>
          <c:layoutTarget val="inner"/>
          <c:xMode val="edge"/>
          <c:yMode val="edge"/>
          <c:x val="0.12904806722820863"/>
          <c:y val="0.13256267697720581"/>
          <c:w val="0.78483370576092448"/>
          <c:h val="0.82294057328855719"/>
        </c:manualLayout>
      </c:layout>
      <c:stockChart>
        <c:ser>
          <c:idx val="0"/>
          <c:order val="0"/>
          <c:spPr>
            <a:ln w="28575">
              <a:noFill/>
            </a:ln>
          </c:spPr>
          <c:marker>
            <c:symbol val="none"/>
          </c:marker>
          <c:val>
            <c:numRef>
              <c:f>Summary!$C$6:$C$54</c:f>
              <c:numCache>
                <c:formatCode>#,##0.0000</c:formatCode>
                <c:ptCount val="49"/>
                <c:pt idx="0">
                  <c:v>1.35</c:v>
                </c:pt>
                <c:pt idx="1">
                  <c:v>1.3491699525741438</c:v>
                </c:pt>
                <c:pt idx="2">
                  <c:v>1.3479759053494871</c:v>
                </c:pt>
                <c:pt idx="3">
                  <c:v>1.3473195592723193</c:v>
                </c:pt>
                <c:pt idx="4">
                  <c:v>1.3475786637242742</c:v>
                </c:pt>
                <c:pt idx="5">
                  <c:v>1.3483482138423537</c:v>
                </c:pt>
                <c:pt idx="6">
                  <c:v>1.3482881951353323</c:v>
                </c:pt>
                <c:pt idx="7">
                  <c:v>1.3476855718842249</c:v>
                </c:pt>
                <c:pt idx="8">
                  <c:v>1.3478804513364211</c:v>
                </c:pt>
                <c:pt idx="9">
                  <c:v>1.3473660952424449</c:v>
                </c:pt>
                <c:pt idx="10">
                  <c:v>1.3469733647013458</c:v>
                </c:pt>
                <c:pt idx="11">
                  <c:v>1.3468277089259191</c:v>
                </c:pt>
                <c:pt idx="12">
                  <c:v>1.346673401310464</c:v>
                </c:pt>
                <c:pt idx="13">
                  <c:v>1.3525535176941217</c:v>
                </c:pt>
                <c:pt idx="14">
                  <c:v>1.3520138384385398</c:v>
                </c:pt>
                <c:pt idx="15">
                  <c:v>1.3548919049103429</c:v>
                </c:pt>
                <c:pt idx="16">
                  <c:v>1.3520087831800527</c:v>
                </c:pt>
                <c:pt idx="17">
                  <c:v>1.3509476693043998</c:v>
                </c:pt>
                <c:pt idx="18">
                  <c:v>1.3514195964977496</c:v>
                </c:pt>
                <c:pt idx="19">
                  <c:v>1.3494956872370556</c:v>
                </c:pt>
                <c:pt idx="20">
                  <c:v>1.3472832203400609</c:v>
                </c:pt>
                <c:pt idx="21">
                  <c:v>1.3434082771336238</c:v>
                </c:pt>
                <c:pt idx="22">
                  <c:v>1.3437533094149383</c:v>
                </c:pt>
                <c:pt idx="23">
                  <c:v>1.3431417453763799</c:v>
                </c:pt>
                <c:pt idx="24">
                  <c:v>1.3447094413700935</c:v>
                </c:pt>
                <c:pt idx="25">
                  <c:v>1.3445758734741182</c:v>
                </c:pt>
                <c:pt idx="26">
                  <c:v>1.3394020994409657</c:v>
                </c:pt>
                <c:pt idx="27">
                  <c:v>1.3424010425974973</c:v>
                </c:pt>
                <c:pt idx="28">
                  <c:v>1.3412842733910642</c:v>
                </c:pt>
                <c:pt idx="29">
                  <c:v>1.3371270196628855</c:v>
                </c:pt>
                <c:pt idx="30">
                  <c:v>1.3428823333754243</c:v>
                </c:pt>
                <c:pt idx="31">
                  <c:v>1.3418927809241128</c:v>
                </c:pt>
                <c:pt idx="32">
                  <c:v>1.3430020787182761</c:v>
                </c:pt>
                <c:pt idx="33">
                  <c:v>1.3444496959611718</c:v>
                </c:pt>
                <c:pt idx="34">
                  <c:v>1.3455768346514827</c:v>
                </c:pt>
                <c:pt idx="35">
                  <c:v>1.3494582902662802</c:v>
                </c:pt>
                <c:pt idx="36">
                  <c:v>1.3452970907877193</c:v>
                </c:pt>
                <c:pt idx="37">
                  <c:v>1.3440271342611241</c:v>
                </c:pt>
                <c:pt idx="38">
                  <c:v>1.3462602708111264</c:v>
                </c:pt>
                <c:pt idx="39">
                  <c:v>1.3457741131742182</c:v>
                </c:pt>
                <c:pt idx="40">
                  <c:v>1.3456539298722034</c:v>
                </c:pt>
                <c:pt idx="41">
                  <c:v>1.3437655063907334</c:v>
                </c:pt>
                <c:pt idx="42">
                  <c:v>1.3406626882168111</c:v>
                </c:pt>
                <c:pt idx="43">
                  <c:v>1.3455548404646192</c:v>
                </c:pt>
                <c:pt idx="44">
                  <c:v>1.3501926618709419</c:v>
                </c:pt>
                <c:pt idx="45">
                  <c:v>1.3501485975555134</c:v>
                </c:pt>
                <c:pt idx="46">
                  <c:v>1.3528499844875495</c:v>
                </c:pt>
                <c:pt idx="47">
                  <c:v>1.3511084430414713</c:v>
                </c:pt>
                <c:pt idx="48">
                  <c:v>1.3503181979539565</c:v>
                </c:pt>
              </c:numCache>
            </c:numRef>
          </c:val>
        </c:ser>
        <c:ser>
          <c:idx val="1"/>
          <c:order val="1"/>
          <c:spPr>
            <a:ln w="28575">
              <a:noFill/>
            </a:ln>
          </c:spPr>
          <c:marker>
            <c:symbol val="none"/>
          </c:marker>
          <c:val>
            <c:numRef>
              <c:f>Summary!$D$6:$D$54</c:f>
              <c:numCache>
                <c:formatCode>#,##0.0000</c:formatCode>
                <c:ptCount val="49"/>
                <c:pt idx="0">
                  <c:v>1.35</c:v>
                </c:pt>
                <c:pt idx="1">
                  <c:v>1.3491699525741438</c:v>
                </c:pt>
                <c:pt idx="2">
                  <c:v>1.3482645885073081</c:v>
                </c:pt>
                <c:pt idx="3">
                  <c:v>1.3474706638940854</c:v>
                </c:pt>
                <c:pt idx="4">
                  <c:v>1.3485214175953237</c:v>
                </c:pt>
                <c:pt idx="5">
                  <c:v>1.3492587126381967</c:v>
                </c:pt>
                <c:pt idx="6">
                  <c:v>1.3482881951353323</c:v>
                </c:pt>
                <c:pt idx="7">
                  <c:v>1.348426154228255</c:v>
                </c:pt>
                <c:pt idx="8">
                  <c:v>1.3479119284598098</c:v>
                </c:pt>
                <c:pt idx="9">
                  <c:v>1.3473820583666929</c:v>
                </c:pt>
                <c:pt idx="10">
                  <c:v>1.3476211395552387</c:v>
                </c:pt>
                <c:pt idx="11">
                  <c:v>1.3470202627764898</c:v>
                </c:pt>
                <c:pt idx="12">
                  <c:v>1.346673401310464</c:v>
                </c:pt>
                <c:pt idx="13">
                  <c:v>1.3532368583262806</c:v>
                </c:pt>
                <c:pt idx="14">
                  <c:v>1.3531909134129965</c:v>
                </c:pt>
                <c:pt idx="15">
                  <c:v>1.3551435125624449</c:v>
                </c:pt>
                <c:pt idx="16">
                  <c:v>1.3520087831800527</c:v>
                </c:pt>
                <c:pt idx="17">
                  <c:v>1.3532408943598861</c:v>
                </c:pt>
                <c:pt idx="18">
                  <c:v>1.3514195964977496</c:v>
                </c:pt>
                <c:pt idx="19">
                  <c:v>1.3494956872370556</c:v>
                </c:pt>
                <c:pt idx="20">
                  <c:v>1.3483280766784518</c:v>
                </c:pt>
                <c:pt idx="21">
                  <c:v>1.343715761677311</c:v>
                </c:pt>
                <c:pt idx="22">
                  <c:v>1.3447981709888728</c:v>
                </c:pt>
                <c:pt idx="23">
                  <c:v>1.3460033385136039</c:v>
                </c:pt>
                <c:pt idx="24">
                  <c:v>1.346514161387284</c:v>
                </c:pt>
                <c:pt idx="25">
                  <c:v>1.3445900803013635</c:v>
                </c:pt>
                <c:pt idx="26">
                  <c:v>1.3425464737201287</c:v>
                </c:pt>
                <c:pt idx="27">
                  <c:v>1.3445366145050994</c:v>
                </c:pt>
                <c:pt idx="28">
                  <c:v>1.3412842733910642</c:v>
                </c:pt>
                <c:pt idx="29">
                  <c:v>1.3385874292783695</c:v>
                </c:pt>
                <c:pt idx="30">
                  <c:v>1.343083521956012</c:v>
                </c:pt>
                <c:pt idx="31">
                  <c:v>1.3434837886691602</c:v>
                </c:pt>
                <c:pt idx="32">
                  <c:v>1.344135389504487</c:v>
                </c:pt>
                <c:pt idx="33">
                  <c:v>1.3484643245219294</c:v>
                </c:pt>
                <c:pt idx="34">
                  <c:v>1.3503718844255381</c:v>
                </c:pt>
                <c:pt idx="35">
                  <c:v>1.3501031580820422</c:v>
                </c:pt>
                <c:pt idx="36">
                  <c:v>1.3452970907877193</c:v>
                </c:pt>
                <c:pt idx="37">
                  <c:v>1.3456363213700113</c:v>
                </c:pt>
                <c:pt idx="38">
                  <c:v>1.3474330991606127</c:v>
                </c:pt>
                <c:pt idx="39">
                  <c:v>1.3457741131742182</c:v>
                </c:pt>
                <c:pt idx="40">
                  <c:v>1.3463107430816437</c:v>
                </c:pt>
                <c:pt idx="41">
                  <c:v>1.3437655063907334</c:v>
                </c:pt>
                <c:pt idx="42">
                  <c:v>1.3438033029212444</c:v>
                </c:pt>
                <c:pt idx="43">
                  <c:v>1.3492795012246126</c:v>
                </c:pt>
                <c:pt idx="44">
                  <c:v>1.3513542959238036</c:v>
                </c:pt>
                <c:pt idx="45">
                  <c:v>1.3504130162572749</c:v>
                </c:pt>
                <c:pt idx="46">
                  <c:v>1.3539719101853651</c:v>
                </c:pt>
                <c:pt idx="47">
                  <c:v>1.3511084430414713</c:v>
                </c:pt>
                <c:pt idx="48">
                  <c:v>1.3510911063481226</c:v>
                </c:pt>
              </c:numCache>
            </c:numRef>
          </c:val>
        </c:ser>
        <c:ser>
          <c:idx val="2"/>
          <c:order val="2"/>
          <c:spPr>
            <a:ln w="28575">
              <a:noFill/>
            </a:ln>
          </c:spPr>
          <c:marker>
            <c:symbol val="none"/>
          </c:marker>
          <c:val>
            <c:numRef>
              <c:f>Summary!$E$6:$E$54</c:f>
              <c:numCache>
                <c:formatCode>#,##0.0000</c:formatCode>
                <c:ptCount val="49"/>
                <c:pt idx="0">
                  <c:v>1.348986521555922</c:v>
                </c:pt>
                <c:pt idx="1">
                  <c:v>1.3478242314013755</c:v>
                </c:pt>
                <c:pt idx="2">
                  <c:v>1.3476413097103443</c:v>
                </c:pt>
                <c:pt idx="3">
                  <c:v>1.3469042493049408</c:v>
                </c:pt>
                <c:pt idx="4">
                  <c:v>1.3474502183842281</c:v>
                </c:pt>
                <c:pt idx="5">
                  <c:v>1.3483102774833304</c:v>
                </c:pt>
                <c:pt idx="6">
                  <c:v>1.3474978802393371</c:v>
                </c:pt>
                <c:pt idx="7">
                  <c:v>1.3476855718842249</c:v>
                </c:pt>
                <c:pt idx="8">
                  <c:v>1.3472627245680528</c:v>
                </c:pt>
                <c:pt idx="9">
                  <c:v>1.3467432707957205</c:v>
                </c:pt>
                <c:pt idx="10">
                  <c:v>1.3469733647013458</c:v>
                </c:pt>
                <c:pt idx="11">
                  <c:v>1.346267891952682</c:v>
                </c:pt>
                <c:pt idx="12">
                  <c:v>1.3460602478056896</c:v>
                </c:pt>
                <c:pt idx="13">
                  <c:v>1.3520260747815851</c:v>
                </c:pt>
                <c:pt idx="14">
                  <c:v>1.3513576090626149</c:v>
                </c:pt>
                <c:pt idx="15">
                  <c:v>1.3545100691064553</c:v>
                </c:pt>
                <c:pt idx="16">
                  <c:v>1.3501010717143092</c:v>
                </c:pt>
                <c:pt idx="17">
                  <c:v>1.3509476693043998</c:v>
                </c:pt>
                <c:pt idx="18">
                  <c:v>1.3498410426113727</c:v>
                </c:pt>
                <c:pt idx="19">
                  <c:v>1.3472343578413506</c:v>
                </c:pt>
                <c:pt idx="20">
                  <c:v>1.3453020614778872</c:v>
                </c:pt>
                <c:pt idx="21">
                  <c:v>1.3422962932199618</c:v>
                </c:pt>
                <c:pt idx="22">
                  <c:v>1.3436633592413689</c:v>
                </c:pt>
                <c:pt idx="23">
                  <c:v>1.3431417453763799</c:v>
                </c:pt>
                <c:pt idx="24">
                  <c:v>1.3442612734993304</c:v>
                </c:pt>
                <c:pt idx="25">
                  <c:v>1.3416603795573026</c:v>
                </c:pt>
                <c:pt idx="26">
                  <c:v>1.3394020994409657</c:v>
                </c:pt>
                <c:pt idx="27">
                  <c:v>1.3424010425974973</c:v>
                </c:pt>
                <c:pt idx="28">
                  <c:v>1.3381223715023389</c:v>
                </c:pt>
                <c:pt idx="29">
                  <c:v>1.3367635822071491</c:v>
                </c:pt>
                <c:pt idx="30">
                  <c:v>1.3415706306776498</c:v>
                </c:pt>
                <c:pt idx="31">
                  <c:v>1.3411267493409242</c:v>
                </c:pt>
                <c:pt idx="32">
                  <c:v>1.3419645895896462</c:v>
                </c:pt>
                <c:pt idx="33">
                  <c:v>1.3444496959611718</c:v>
                </c:pt>
                <c:pt idx="34">
                  <c:v>1.344994510877068</c:v>
                </c:pt>
                <c:pt idx="35">
                  <c:v>1.3466549989421006</c:v>
                </c:pt>
                <c:pt idx="36">
                  <c:v>1.3444297747826062</c:v>
                </c:pt>
                <c:pt idx="37">
                  <c:v>1.3440271342611241</c:v>
                </c:pt>
                <c:pt idx="38">
                  <c:v>1.3462302635872352</c:v>
                </c:pt>
                <c:pt idx="39">
                  <c:v>1.343699327748858</c:v>
                </c:pt>
                <c:pt idx="40">
                  <c:v>1.3447962510013536</c:v>
                </c:pt>
                <c:pt idx="41">
                  <c:v>1.3422484981477927</c:v>
                </c:pt>
                <c:pt idx="42">
                  <c:v>1.3406626882168111</c:v>
                </c:pt>
                <c:pt idx="43">
                  <c:v>1.3455548404646192</c:v>
                </c:pt>
                <c:pt idx="44">
                  <c:v>1.3493681363948451</c:v>
                </c:pt>
                <c:pt idx="45">
                  <c:v>1.3490785714509508</c:v>
                </c:pt>
                <c:pt idx="46">
                  <c:v>1.3523488880965071</c:v>
                </c:pt>
                <c:pt idx="47">
                  <c:v>1.3487471068871515</c:v>
                </c:pt>
                <c:pt idx="48">
                  <c:v>1.3493062847318795</c:v>
                </c:pt>
              </c:numCache>
            </c:numRef>
          </c:val>
        </c:ser>
        <c:ser>
          <c:idx val="3"/>
          <c:order val="3"/>
          <c:spPr>
            <a:ln w="28575">
              <a:noFill/>
            </a:ln>
          </c:spPr>
          <c:marker>
            <c:symbol val="none"/>
          </c:marker>
          <c:val>
            <c:numRef>
              <c:f>Summary!$F$6:$F$54</c:f>
              <c:numCache>
                <c:formatCode>#,##0.0000</c:formatCode>
                <c:ptCount val="49"/>
                <c:pt idx="0">
                  <c:v>1.3491699525741438</c:v>
                </c:pt>
                <c:pt idx="1">
                  <c:v>1.3479759053494871</c:v>
                </c:pt>
                <c:pt idx="2">
                  <c:v>1.3473195592723193</c:v>
                </c:pt>
                <c:pt idx="3">
                  <c:v>1.3475786637242742</c:v>
                </c:pt>
                <c:pt idx="4">
                  <c:v>1.3483482138423537</c:v>
                </c:pt>
                <c:pt idx="5">
                  <c:v>1.3482881951353323</c:v>
                </c:pt>
                <c:pt idx="6">
                  <c:v>1.3476855718842249</c:v>
                </c:pt>
                <c:pt idx="7">
                  <c:v>1.3478804513364211</c:v>
                </c:pt>
                <c:pt idx="8">
                  <c:v>1.3473660952424449</c:v>
                </c:pt>
                <c:pt idx="9">
                  <c:v>1.3469733647013458</c:v>
                </c:pt>
                <c:pt idx="10">
                  <c:v>1.3468277089259191</c:v>
                </c:pt>
                <c:pt idx="11">
                  <c:v>1.346673401310464</c:v>
                </c:pt>
                <c:pt idx="12">
                  <c:v>1.3525535176941217</c:v>
                </c:pt>
                <c:pt idx="13">
                  <c:v>1.3520138384385398</c:v>
                </c:pt>
                <c:pt idx="14">
                  <c:v>1.3548919049103429</c:v>
                </c:pt>
                <c:pt idx="15">
                  <c:v>1.3520087831800527</c:v>
                </c:pt>
                <c:pt idx="16">
                  <c:v>1.3509476693043998</c:v>
                </c:pt>
                <c:pt idx="17">
                  <c:v>1.3514195964977496</c:v>
                </c:pt>
                <c:pt idx="18">
                  <c:v>1.3494956872370556</c:v>
                </c:pt>
                <c:pt idx="19">
                  <c:v>1.3472832203400609</c:v>
                </c:pt>
                <c:pt idx="20">
                  <c:v>1.3434082771336238</c:v>
                </c:pt>
                <c:pt idx="21">
                  <c:v>1.3437533094149383</c:v>
                </c:pt>
                <c:pt idx="22">
                  <c:v>1.3431417453763799</c:v>
                </c:pt>
                <c:pt idx="23">
                  <c:v>1.3447094413700935</c:v>
                </c:pt>
                <c:pt idx="24">
                  <c:v>1.3445758734741182</c:v>
                </c:pt>
                <c:pt idx="25">
                  <c:v>1.3394020994409657</c:v>
                </c:pt>
                <c:pt idx="26">
                  <c:v>1.3424010425974973</c:v>
                </c:pt>
                <c:pt idx="27">
                  <c:v>1.3412842733910642</c:v>
                </c:pt>
                <c:pt idx="28">
                  <c:v>1.3371270196628855</c:v>
                </c:pt>
                <c:pt idx="29">
                  <c:v>1.3428823333754243</c:v>
                </c:pt>
                <c:pt idx="30">
                  <c:v>1.3418927809241128</c:v>
                </c:pt>
                <c:pt idx="31">
                  <c:v>1.3430020787182761</c:v>
                </c:pt>
                <c:pt idx="32">
                  <c:v>1.3444496959611718</c:v>
                </c:pt>
                <c:pt idx="33">
                  <c:v>1.3455768346514827</c:v>
                </c:pt>
                <c:pt idx="34">
                  <c:v>1.3494582902662802</c:v>
                </c:pt>
                <c:pt idx="35">
                  <c:v>1.3452970907877193</c:v>
                </c:pt>
                <c:pt idx="36">
                  <c:v>1.3440271342611241</c:v>
                </c:pt>
                <c:pt idx="37">
                  <c:v>1.3462602708111264</c:v>
                </c:pt>
                <c:pt idx="38">
                  <c:v>1.3457741131742182</c:v>
                </c:pt>
                <c:pt idx="39">
                  <c:v>1.3456539298722034</c:v>
                </c:pt>
                <c:pt idx="40">
                  <c:v>1.3437655063907334</c:v>
                </c:pt>
                <c:pt idx="41">
                  <c:v>1.3406626882168111</c:v>
                </c:pt>
                <c:pt idx="42">
                  <c:v>1.3455548404646192</c:v>
                </c:pt>
                <c:pt idx="43">
                  <c:v>1.3501926618709419</c:v>
                </c:pt>
                <c:pt idx="44">
                  <c:v>1.3501485975555134</c:v>
                </c:pt>
                <c:pt idx="45">
                  <c:v>1.3528499844875495</c:v>
                </c:pt>
                <c:pt idx="46">
                  <c:v>1.3511084430414713</c:v>
                </c:pt>
                <c:pt idx="47">
                  <c:v>1.3503181979539565</c:v>
                </c:pt>
                <c:pt idx="48">
                  <c:v>1.3457726892525737</c:v>
                </c:pt>
              </c:numCache>
            </c:numRef>
          </c:val>
        </c:ser>
        <c:hiLowLines/>
        <c:upDownBars>
          <c:gapWidth val="150"/>
          <c:upBars>
            <c:spPr>
              <a:solidFill>
                <a:srgbClr val="92D050"/>
              </a:solidFill>
              <a:ln>
                <a:solidFill>
                  <a:schemeClr val="bg1">
                    <a:lumMod val="85000"/>
                  </a:schemeClr>
                </a:solidFill>
              </a:ln>
            </c:spPr>
          </c:upBars>
          <c:downBars>
            <c:spPr>
              <a:solidFill>
                <a:srgbClr val="C00000"/>
              </a:solidFill>
              <a:ln>
                <a:solidFill>
                  <a:schemeClr val="bg1">
                    <a:lumMod val="85000"/>
                  </a:schemeClr>
                </a:solidFill>
              </a:ln>
            </c:spPr>
          </c:downBars>
        </c:upDownBars>
        <c:axId val="113404160"/>
        <c:axId val="113434624"/>
      </c:stockChart>
      <c:catAx>
        <c:axId val="113404160"/>
        <c:scaling>
          <c:orientation val="minMax"/>
        </c:scaling>
        <c:delete val="1"/>
        <c:axPos val="b"/>
        <c:tickLblPos val="none"/>
        <c:crossAx val="113434624"/>
        <c:crosses val="autoZero"/>
        <c:auto val="1"/>
        <c:lblAlgn val="ctr"/>
        <c:lblOffset val="100"/>
      </c:catAx>
      <c:valAx>
        <c:axId val="113434624"/>
        <c:scaling>
          <c:orientation val="minMax"/>
        </c:scaling>
        <c:axPos val="l"/>
        <c:majorGridlines>
          <c:spPr>
            <a:ln>
              <a:solidFill>
                <a:schemeClr val="tx1">
                  <a:lumMod val="50000"/>
                  <a:lumOff val="50000"/>
                </a:schemeClr>
              </a:solidFill>
            </a:ln>
          </c:spPr>
        </c:majorGridlines>
        <c:numFmt formatCode="#,##0.0000" sourceLinked="1"/>
        <c:tickLblPos val="nextTo"/>
        <c:spPr>
          <a:ln>
            <a:solidFill>
              <a:schemeClr val="tx1">
                <a:lumMod val="75000"/>
                <a:lumOff val="25000"/>
              </a:schemeClr>
            </a:solidFill>
          </a:ln>
        </c:spPr>
        <c:txPr>
          <a:bodyPr/>
          <a:lstStyle/>
          <a:p>
            <a:pPr>
              <a:defRPr lang="en-GB" baseline="0">
                <a:solidFill>
                  <a:schemeClr val="bg1">
                    <a:lumMod val="95000"/>
                  </a:schemeClr>
                </a:solidFill>
              </a:defRPr>
            </a:pPr>
            <a:endParaRPr lang="zh-CN"/>
          </a:p>
        </c:txPr>
        <c:crossAx val="113404160"/>
        <c:crosses val="autoZero"/>
        <c:crossBetween val="between"/>
      </c:valAx>
      <c:spPr>
        <a:solidFill>
          <a:schemeClr val="tx1"/>
        </a:solidFill>
      </c:spPr>
    </c:plotArea>
    <c:plotVisOnly val="1"/>
    <c:dispBlanksAs val="gap"/>
  </c:chart>
  <c:spPr>
    <a:solidFill>
      <a:schemeClr val="tx1"/>
    </a:solidFill>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CN"/>
  <c:chart>
    <c:title>
      <c:tx>
        <c:rich>
          <a:bodyPr/>
          <a:lstStyle/>
          <a:p>
            <a:pPr>
              <a:defRPr lang="en-GB" sz="1200" b="0" i="0" baseline="0">
                <a:solidFill>
                  <a:schemeClr val="bg1"/>
                </a:solidFill>
              </a:defRPr>
            </a:pPr>
            <a:r>
              <a:rPr lang="en-GB" sz="1200" b="0" i="0" baseline="0">
                <a:solidFill>
                  <a:schemeClr val="bg1"/>
                </a:solidFill>
              </a:rPr>
              <a:t>Profit History</a:t>
            </a:r>
          </a:p>
        </c:rich>
      </c:tx>
      <c:layout/>
    </c:title>
    <c:plotArea>
      <c:layout/>
      <c:lineChart>
        <c:grouping val="standard"/>
        <c:ser>
          <c:idx val="0"/>
          <c:order val="0"/>
          <c:tx>
            <c:v>Float</c:v>
          </c:tx>
          <c:spPr>
            <a:ln w="19050">
              <a:solidFill>
                <a:srgbClr val="FFC000"/>
              </a:solidFill>
            </a:ln>
          </c:spPr>
          <c:marker>
            <c:symbol val="none"/>
          </c:marker>
          <c:cat>
            <c:numRef>
              <c:f>Summary!$B$6:$B$56</c:f>
              <c:numCache>
                <c:formatCode>#,##0_ ;[Red]\-#,##0\ </c:formatCode>
                <c:ptCount val="51"/>
                <c:pt idx="0" formatCode="General">
                  <c:v>1</c:v>
                </c:pt>
                <c:pt idx="1">
                  <c:v>20</c:v>
                </c:pt>
                <c:pt idx="2">
                  <c:v>40</c:v>
                </c:pt>
                <c:pt idx="3">
                  <c:v>60</c:v>
                </c:pt>
                <c:pt idx="4">
                  <c:v>80</c:v>
                </c:pt>
                <c:pt idx="5">
                  <c:v>100</c:v>
                </c:pt>
                <c:pt idx="6">
                  <c:v>120</c:v>
                </c:pt>
                <c:pt idx="7">
                  <c:v>140</c:v>
                </c:pt>
                <c:pt idx="8">
                  <c:v>160</c:v>
                </c:pt>
                <c:pt idx="9">
                  <c:v>180</c:v>
                </c:pt>
                <c:pt idx="10">
                  <c:v>200</c:v>
                </c:pt>
                <c:pt idx="11">
                  <c:v>220</c:v>
                </c:pt>
                <c:pt idx="12">
                  <c:v>240</c:v>
                </c:pt>
                <c:pt idx="13">
                  <c:v>260</c:v>
                </c:pt>
                <c:pt idx="14">
                  <c:v>280</c:v>
                </c:pt>
                <c:pt idx="15">
                  <c:v>300</c:v>
                </c:pt>
                <c:pt idx="16">
                  <c:v>320</c:v>
                </c:pt>
                <c:pt idx="17">
                  <c:v>340</c:v>
                </c:pt>
                <c:pt idx="18">
                  <c:v>360</c:v>
                </c:pt>
                <c:pt idx="19">
                  <c:v>380</c:v>
                </c:pt>
                <c:pt idx="20">
                  <c:v>400</c:v>
                </c:pt>
                <c:pt idx="21">
                  <c:v>420</c:v>
                </c:pt>
                <c:pt idx="22">
                  <c:v>440</c:v>
                </c:pt>
                <c:pt idx="23">
                  <c:v>460</c:v>
                </c:pt>
                <c:pt idx="24">
                  <c:v>480</c:v>
                </c:pt>
                <c:pt idx="25">
                  <c:v>500</c:v>
                </c:pt>
                <c:pt idx="26">
                  <c:v>520</c:v>
                </c:pt>
                <c:pt idx="27">
                  <c:v>540</c:v>
                </c:pt>
                <c:pt idx="28">
                  <c:v>560</c:v>
                </c:pt>
                <c:pt idx="29">
                  <c:v>580</c:v>
                </c:pt>
                <c:pt idx="30">
                  <c:v>600</c:v>
                </c:pt>
                <c:pt idx="31">
                  <c:v>620</c:v>
                </c:pt>
                <c:pt idx="32">
                  <c:v>640</c:v>
                </c:pt>
                <c:pt idx="33">
                  <c:v>660</c:v>
                </c:pt>
                <c:pt idx="34">
                  <c:v>680</c:v>
                </c:pt>
                <c:pt idx="35">
                  <c:v>700</c:v>
                </c:pt>
                <c:pt idx="36">
                  <c:v>720</c:v>
                </c:pt>
                <c:pt idx="37">
                  <c:v>740</c:v>
                </c:pt>
                <c:pt idx="38">
                  <c:v>760</c:v>
                </c:pt>
                <c:pt idx="39">
                  <c:v>780</c:v>
                </c:pt>
                <c:pt idx="40">
                  <c:v>800</c:v>
                </c:pt>
                <c:pt idx="41">
                  <c:v>820</c:v>
                </c:pt>
                <c:pt idx="42">
                  <c:v>840</c:v>
                </c:pt>
                <c:pt idx="43">
                  <c:v>860</c:v>
                </c:pt>
                <c:pt idx="44">
                  <c:v>880</c:v>
                </c:pt>
                <c:pt idx="45">
                  <c:v>900</c:v>
                </c:pt>
                <c:pt idx="46">
                  <c:v>920</c:v>
                </c:pt>
                <c:pt idx="47">
                  <c:v>940</c:v>
                </c:pt>
                <c:pt idx="48">
                  <c:v>960</c:v>
                </c:pt>
                <c:pt idx="49">
                  <c:v>980</c:v>
                </c:pt>
                <c:pt idx="50">
                  <c:v>1000</c:v>
                </c:pt>
              </c:numCache>
            </c:numRef>
          </c:cat>
          <c:val>
            <c:numRef>
              <c:f>Summary!$G$6:$G$56</c:f>
              <c:numCache>
                <c:formatCode>[$$-409]#,##0.00_ ;[Red]\-[$$-409]#,##0.00\ </c:formatCode>
                <c:ptCount val="51"/>
                <c:pt idx="0">
                  <c:v>0</c:v>
                </c:pt>
                <c:pt idx="1">
                  <c:v>0</c:v>
                </c:pt>
                <c:pt idx="2">
                  <c:v>0</c:v>
                </c:pt>
                <c:pt idx="3">
                  <c:v>0</c:v>
                </c:pt>
                <c:pt idx="4">
                  <c:v>-3.7928179282076258</c:v>
                </c:pt>
                <c:pt idx="5">
                  <c:v>-7.6408783250014878</c:v>
                </c:pt>
                <c:pt idx="6">
                  <c:v>-6.8522868510898505</c:v>
                </c:pt>
                <c:pt idx="7">
                  <c:v>-5.9357971881581761</c:v>
                </c:pt>
                <c:pt idx="8">
                  <c:v>-5.1658373266079138</c:v>
                </c:pt>
                <c:pt idx="9">
                  <c:v>-3.2374679150581898</c:v>
                </c:pt>
                <c:pt idx="10">
                  <c:v>-2.7356769776956118</c:v>
                </c:pt>
                <c:pt idx="11">
                  <c:v>-0.82740367766032108</c:v>
                </c:pt>
                <c:pt idx="12">
                  <c:v>0.75939384220369277</c:v>
                </c:pt>
                <c:pt idx="13">
                  <c:v>-25.015966821722024</c:v>
                </c:pt>
                <c:pt idx="14">
                  <c:v>-25.015966821722028</c:v>
                </c:pt>
                <c:pt idx="15">
                  <c:v>-29.546547233048951</c:v>
                </c:pt>
                <c:pt idx="16">
                  <c:v>-42.629302112176859</c:v>
                </c:pt>
                <c:pt idx="17">
                  <c:v>-39.863828043798406</c:v>
                </c:pt>
                <c:pt idx="18">
                  <c:v>-43.83585481065122</c:v>
                </c:pt>
                <c:pt idx="19">
                  <c:v>-51.569331609461422</c:v>
                </c:pt>
                <c:pt idx="20">
                  <c:v>-57.647538985976084</c:v>
                </c:pt>
                <c:pt idx="21">
                  <c:v>-72.615453274980979</c:v>
                </c:pt>
                <c:pt idx="22">
                  <c:v>-72.615453274980979</c:v>
                </c:pt>
                <c:pt idx="23">
                  <c:v>-72.615453274980979</c:v>
                </c:pt>
                <c:pt idx="24">
                  <c:v>-72.615453274980979</c:v>
                </c:pt>
                <c:pt idx="25">
                  <c:v>-72.615453274980979</c:v>
                </c:pt>
                <c:pt idx="26">
                  <c:v>-67.246047172956139</c:v>
                </c:pt>
                <c:pt idx="27">
                  <c:v>-81.180141999199762</c:v>
                </c:pt>
                <c:pt idx="28">
                  <c:v>-81.180141999199762</c:v>
                </c:pt>
                <c:pt idx="29">
                  <c:v>-81.180141999199762</c:v>
                </c:pt>
                <c:pt idx="30">
                  <c:v>-81.180141999199762</c:v>
                </c:pt>
                <c:pt idx="31">
                  <c:v>-81.180141999199762</c:v>
                </c:pt>
                <c:pt idx="32">
                  <c:v>-81.180141999199762</c:v>
                </c:pt>
                <c:pt idx="33">
                  <c:v>-81.180141999199762</c:v>
                </c:pt>
                <c:pt idx="34">
                  <c:v>-81.180141999199762</c:v>
                </c:pt>
                <c:pt idx="35">
                  <c:v>-81.180141999199762</c:v>
                </c:pt>
                <c:pt idx="36">
                  <c:v>-81.180141999199762</c:v>
                </c:pt>
                <c:pt idx="37">
                  <c:v>-81.180141999199762</c:v>
                </c:pt>
                <c:pt idx="38">
                  <c:v>-81.180141999199762</c:v>
                </c:pt>
                <c:pt idx="39">
                  <c:v>-81.180141999199762</c:v>
                </c:pt>
                <c:pt idx="40">
                  <c:v>-81.180141999199762</c:v>
                </c:pt>
                <c:pt idx="41">
                  <c:v>-81.180141999199762</c:v>
                </c:pt>
                <c:pt idx="42">
                  <c:v>-81.180141999199762</c:v>
                </c:pt>
                <c:pt idx="43">
                  <c:v>-81.180141999199762</c:v>
                </c:pt>
                <c:pt idx="44">
                  <c:v>-81.180141999199762</c:v>
                </c:pt>
                <c:pt idx="45">
                  <c:v>-81.180141999199762</c:v>
                </c:pt>
                <c:pt idx="46">
                  <c:v>-81.180141999199762</c:v>
                </c:pt>
                <c:pt idx="47">
                  <c:v>-81.180141999199762</c:v>
                </c:pt>
                <c:pt idx="48">
                  <c:v>-81.180141999199762</c:v>
                </c:pt>
                <c:pt idx="49">
                  <c:v>-81.180141999199762</c:v>
                </c:pt>
                <c:pt idx="50">
                  <c:v>-81.180141999199762</c:v>
                </c:pt>
              </c:numCache>
            </c:numRef>
          </c:val>
        </c:ser>
        <c:ser>
          <c:idx val="1"/>
          <c:order val="1"/>
          <c:tx>
            <c:v>Realized</c:v>
          </c:tx>
          <c:spPr>
            <a:ln w="0" cmpd="sng">
              <a:solidFill>
                <a:schemeClr val="accent6">
                  <a:lumMod val="75000"/>
                </a:schemeClr>
              </a:solidFill>
              <a:prstDash val="solid"/>
            </a:ln>
          </c:spPr>
          <c:marker>
            <c:symbol val="none"/>
          </c:marker>
          <c:cat>
            <c:numRef>
              <c:f>Summary!$B$6:$B$56</c:f>
              <c:numCache>
                <c:formatCode>#,##0_ ;[Red]\-#,##0\ </c:formatCode>
                <c:ptCount val="51"/>
                <c:pt idx="0" formatCode="General">
                  <c:v>1</c:v>
                </c:pt>
                <c:pt idx="1">
                  <c:v>20</c:v>
                </c:pt>
                <c:pt idx="2">
                  <c:v>40</c:v>
                </c:pt>
                <c:pt idx="3">
                  <c:v>60</c:v>
                </c:pt>
                <c:pt idx="4">
                  <c:v>80</c:v>
                </c:pt>
                <c:pt idx="5">
                  <c:v>100</c:v>
                </c:pt>
                <c:pt idx="6">
                  <c:v>120</c:v>
                </c:pt>
                <c:pt idx="7">
                  <c:v>140</c:v>
                </c:pt>
                <c:pt idx="8">
                  <c:v>160</c:v>
                </c:pt>
                <c:pt idx="9">
                  <c:v>180</c:v>
                </c:pt>
                <c:pt idx="10">
                  <c:v>200</c:v>
                </c:pt>
                <c:pt idx="11">
                  <c:v>220</c:v>
                </c:pt>
                <c:pt idx="12">
                  <c:v>240</c:v>
                </c:pt>
                <c:pt idx="13">
                  <c:v>260</c:v>
                </c:pt>
                <c:pt idx="14">
                  <c:v>280</c:v>
                </c:pt>
                <c:pt idx="15">
                  <c:v>300</c:v>
                </c:pt>
                <c:pt idx="16">
                  <c:v>320</c:v>
                </c:pt>
                <c:pt idx="17">
                  <c:v>340</c:v>
                </c:pt>
                <c:pt idx="18">
                  <c:v>360</c:v>
                </c:pt>
                <c:pt idx="19">
                  <c:v>380</c:v>
                </c:pt>
                <c:pt idx="20">
                  <c:v>400</c:v>
                </c:pt>
                <c:pt idx="21">
                  <c:v>420</c:v>
                </c:pt>
                <c:pt idx="22">
                  <c:v>440</c:v>
                </c:pt>
                <c:pt idx="23">
                  <c:v>460</c:v>
                </c:pt>
                <c:pt idx="24">
                  <c:v>480</c:v>
                </c:pt>
                <c:pt idx="25">
                  <c:v>500</c:v>
                </c:pt>
                <c:pt idx="26">
                  <c:v>520</c:v>
                </c:pt>
                <c:pt idx="27">
                  <c:v>540</c:v>
                </c:pt>
                <c:pt idx="28">
                  <c:v>560</c:v>
                </c:pt>
                <c:pt idx="29">
                  <c:v>580</c:v>
                </c:pt>
                <c:pt idx="30">
                  <c:v>600</c:v>
                </c:pt>
                <c:pt idx="31">
                  <c:v>620</c:v>
                </c:pt>
                <c:pt idx="32">
                  <c:v>640</c:v>
                </c:pt>
                <c:pt idx="33">
                  <c:v>660</c:v>
                </c:pt>
                <c:pt idx="34">
                  <c:v>680</c:v>
                </c:pt>
                <c:pt idx="35">
                  <c:v>700</c:v>
                </c:pt>
                <c:pt idx="36">
                  <c:v>720</c:v>
                </c:pt>
                <c:pt idx="37">
                  <c:v>740</c:v>
                </c:pt>
                <c:pt idx="38">
                  <c:v>760</c:v>
                </c:pt>
                <c:pt idx="39">
                  <c:v>780</c:v>
                </c:pt>
                <c:pt idx="40">
                  <c:v>800</c:v>
                </c:pt>
                <c:pt idx="41">
                  <c:v>820</c:v>
                </c:pt>
                <c:pt idx="42">
                  <c:v>840</c:v>
                </c:pt>
                <c:pt idx="43">
                  <c:v>860</c:v>
                </c:pt>
                <c:pt idx="44">
                  <c:v>880</c:v>
                </c:pt>
                <c:pt idx="45">
                  <c:v>900</c:v>
                </c:pt>
                <c:pt idx="46">
                  <c:v>920</c:v>
                </c:pt>
                <c:pt idx="47">
                  <c:v>940</c:v>
                </c:pt>
                <c:pt idx="48">
                  <c:v>960</c:v>
                </c:pt>
                <c:pt idx="49">
                  <c:v>980</c:v>
                </c:pt>
                <c:pt idx="50">
                  <c:v>1000</c:v>
                </c:pt>
              </c:numCache>
            </c:numRef>
          </c:cat>
          <c:val>
            <c:numRef>
              <c:f>Summary!$H$6:$H$56</c:f>
              <c:numCache>
                <c:formatCode>[$$-409]#,##0.00_ ;[Red]\-[$$-409]#,##0.00\ </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-81.180141999199762</c:v>
                </c:pt>
                <c:pt idx="28">
                  <c:v>-81.180141999199762</c:v>
                </c:pt>
                <c:pt idx="29">
                  <c:v>-81.180141999199762</c:v>
                </c:pt>
                <c:pt idx="30">
                  <c:v>-81.180141999199762</c:v>
                </c:pt>
                <c:pt idx="31">
                  <c:v>-81.180141999199762</c:v>
                </c:pt>
                <c:pt idx="32">
                  <c:v>-81.180141999199762</c:v>
                </c:pt>
                <c:pt idx="33">
                  <c:v>-81.180141999199762</c:v>
                </c:pt>
                <c:pt idx="34">
                  <c:v>-81.180141999199762</c:v>
                </c:pt>
                <c:pt idx="35">
                  <c:v>-81.180141999199762</c:v>
                </c:pt>
                <c:pt idx="36">
                  <c:v>-81.180141999199762</c:v>
                </c:pt>
                <c:pt idx="37">
                  <c:v>-81.180141999199762</c:v>
                </c:pt>
                <c:pt idx="38">
                  <c:v>-81.180141999199762</c:v>
                </c:pt>
                <c:pt idx="39">
                  <c:v>-81.180141999199762</c:v>
                </c:pt>
                <c:pt idx="40">
                  <c:v>-81.180141999199762</c:v>
                </c:pt>
                <c:pt idx="41">
                  <c:v>-81.180141999199762</c:v>
                </c:pt>
                <c:pt idx="42">
                  <c:v>-81.180141999199762</c:v>
                </c:pt>
                <c:pt idx="43">
                  <c:v>-81.180141999199762</c:v>
                </c:pt>
                <c:pt idx="44">
                  <c:v>-81.180141999199762</c:v>
                </c:pt>
                <c:pt idx="45">
                  <c:v>-81.180141999199762</c:v>
                </c:pt>
                <c:pt idx="46">
                  <c:v>-81.180141999199762</c:v>
                </c:pt>
                <c:pt idx="47">
                  <c:v>-81.180141999199762</c:v>
                </c:pt>
                <c:pt idx="48">
                  <c:v>-81.180141999199762</c:v>
                </c:pt>
                <c:pt idx="49">
                  <c:v>-81.180141999199762</c:v>
                </c:pt>
                <c:pt idx="50">
                  <c:v>-81.180141999199762</c:v>
                </c:pt>
              </c:numCache>
            </c:numRef>
          </c:val>
        </c:ser>
        <c:marker val="1"/>
        <c:axId val="114311936"/>
        <c:axId val="114313472"/>
      </c:lineChart>
      <c:catAx>
        <c:axId val="114311936"/>
        <c:scaling>
          <c:orientation val="minMax"/>
        </c:scaling>
        <c:axPos val="b"/>
        <c:numFmt formatCode="General" sourceLinked="1"/>
        <c:majorTickMark val="none"/>
        <c:tickLblPos val="none"/>
        <c:txPr>
          <a:bodyPr/>
          <a:lstStyle/>
          <a:p>
            <a:pPr>
              <a:defRPr lang="en-GB"/>
            </a:pPr>
            <a:endParaRPr lang="zh-CN"/>
          </a:p>
        </c:txPr>
        <c:crossAx val="114313472"/>
        <c:crosses val="autoZero"/>
        <c:auto val="1"/>
        <c:lblAlgn val="ctr"/>
        <c:lblOffset val="100"/>
      </c:catAx>
      <c:valAx>
        <c:axId val="114313472"/>
        <c:scaling>
          <c:orientation val="minMax"/>
        </c:scaling>
        <c:axPos val="l"/>
        <c:majorGridlines>
          <c:spPr>
            <a:ln cmpd="sng">
              <a:solidFill>
                <a:schemeClr val="tx1">
                  <a:lumMod val="85000"/>
                  <a:lumOff val="15000"/>
                </a:schemeClr>
              </a:solidFill>
            </a:ln>
          </c:spPr>
        </c:majorGridlines>
        <c:numFmt formatCode="[$$-409]#,##0.00_ ;[Red]\-[$$-409]#,##0.00\ " sourceLinked="1"/>
        <c:majorTickMark val="none"/>
        <c:tickLblPos val="nextTo"/>
        <c:spPr>
          <a:ln w="9525">
            <a:noFill/>
          </a:ln>
        </c:spPr>
        <c:txPr>
          <a:bodyPr/>
          <a:lstStyle/>
          <a:p>
            <a:pPr>
              <a:defRPr lang="en-GB" baseline="0">
                <a:solidFill>
                  <a:schemeClr val="bg1"/>
                </a:solidFill>
              </a:defRPr>
            </a:pPr>
            <a:endParaRPr lang="zh-CN"/>
          </a:p>
        </c:txPr>
        <c:crossAx val="114311936"/>
        <c:crosses val="autoZero"/>
        <c:crossBetween val="between"/>
      </c:valAx>
      <c:spPr>
        <a:solidFill>
          <a:sysClr val="windowText" lastClr="000000"/>
        </a:solidFill>
      </c:spPr>
    </c:plotArea>
    <c:legend>
      <c:legendPos val="b"/>
      <c:layout/>
      <c:txPr>
        <a:bodyPr/>
        <a:lstStyle/>
        <a:p>
          <a:pPr>
            <a:defRPr lang="en-GB" baseline="0">
              <a:solidFill>
                <a:schemeClr val="bg1">
                  <a:lumMod val="95000"/>
                </a:schemeClr>
              </a:solidFill>
            </a:defRPr>
          </a:pPr>
          <a:endParaRPr lang="zh-CN"/>
        </a:p>
      </c:txPr>
    </c:legend>
    <c:plotVisOnly val="1"/>
    <c:dispBlanksAs val="gap"/>
  </c:chart>
  <c:spPr>
    <a:solidFill>
      <a:schemeClr val="tx1"/>
    </a:solidFill>
  </c:spPr>
  <c:printSettings>
    <c:headerFooter/>
    <c:pageMargins b="0.75000000000000244" l="0.70000000000000062" r="0.70000000000000062" t="0.75000000000000244"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zh-CN"/>
  <c:chart>
    <c:plotArea>
      <c:layout/>
      <c:areaChart>
        <c:grouping val="standard"/>
        <c:ser>
          <c:idx val="0"/>
          <c:order val="0"/>
          <c:spPr>
            <a:gradFill>
              <a:gsLst>
                <a:gs pos="0">
                  <a:srgbClr val="DDEBCF"/>
                </a:gs>
                <a:gs pos="50000">
                  <a:srgbClr val="9CB86E"/>
                </a:gs>
                <a:gs pos="100000">
                  <a:srgbClr val="156B13"/>
                </a:gs>
              </a:gsLst>
              <a:lin ang="5400000" scaled="0"/>
            </a:gradFill>
            <a:ln w="25400">
              <a:noFill/>
            </a:ln>
          </c:spPr>
          <c:val>
            <c:numRef>
              <c:f>Summary!$M$3:$M$22</c:f>
              <c:numCache>
                <c:formatCode>[$$-409]#,##0_ ;[Red]\-[$$-409]#,##0\ </c:formatCode>
                <c:ptCount val="20"/>
              </c:numCache>
            </c:numRef>
          </c:val>
        </c:ser>
        <c:axId val="114350336"/>
        <c:axId val="114352128"/>
      </c:areaChart>
      <c:catAx>
        <c:axId val="114350336"/>
        <c:scaling>
          <c:orientation val="minMax"/>
        </c:scaling>
        <c:delete val="1"/>
        <c:axPos val="b"/>
        <c:tickLblPos val="none"/>
        <c:crossAx val="114352128"/>
        <c:crosses val="autoZero"/>
        <c:auto val="1"/>
        <c:lblAlgn val="ctr"/>
        <c:lblOffset val="100"/>
      </c:catAx>
      <c:valAx>
        <c:axId val="114352128"/>
        <c:scaling>
          <c:orientation val="minMax"/>
        </c:scaling>
        <c:axPos val="l"/>
        <c:numFmt formatCode="[$$-409]#,##0_ ;[Red]\-[$$-409]#,##0\ " sourceLinked="1"/>
        <c:tickLblPos val="nextTo"/>
        <c:txPr>
          <a:bodyPr/>
          <a:lstStyle/>
          <a:p>
            <a:pPr>
              <a:defRPr lang="en-GB" sz="800"/>
            </a:pPr>
            <a:endParaRPr lang="zh-CN"/>
          </a:p>
        </c:txPr>
        <c:crossAx val="114350336"/>
        <c:crosses val="autoZero"/>
        <c:crossBetween val="midCat"/>
      </c:valAx>
    </c:plotArea>
    <c:plotVisOnly val="1"/>
    <c:dispBlanksAs val="zero"/>
  </c:chart>
  <c:printSettings>
    <c:headerFooter/>
    <c:pageMargins b="0.750000000000002" l="0.70000000000000062" r="0.70000000000000062" t="0.750000000000002"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hyperlink" Target="https://twitter.com/forexop" TargetMode="External"/><Relationship Id="rId3" Type="http://schemas.openxmlformats.org/officeDocument/2006/relationships/chart" Target="../charts/chart1.xml"/><Relationship Id="rId7"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forexop.com/" TargetMode="External"/><Relationship Id="rId6" Type="http://schemas.openxmlformats.org/officeDocument/2006/relationships/hyperlink" Target="https://www.facebook.com/forexop" TargetMode="External"/><Relationship Id="rId5" Type="http://schemas.openxmlformats.org/officeDocument/2006/relationships/chart" Target="../charts/chart3.xml"/><Relationship Id="rId10" Type="http://schemas.openxmlformats.org/officeDocument/2006/relationships/image" Target="../media/image4.png"/><Relationship Id="rId4" Type="http://schemas.openxmlformats.org/officeDocument/2006/relationships/chart" Target="../charts/chart2.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57151</xdr:colOff>
      <xdr:row>0</xdr:row>
      <xdr:rowOff>28575</xdr:rowOff>
    </xdr:from>
    <xdr:to>
      <xdr:col>3</xdr:col>
      <xdr:colOff>659267</xdr:colOff>
      <xdr:row>3</xdr:row>
      <xdr:rowOff>114300</xdr:rowOff>
    </xdr:to>
    <xdr:pic>
      <xdr:nvPicPr>
        <xdr:cNvPr id="2" name="Graphics 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57151" y="28575"/>
          <a:ext cx="2202316" cy="790575"/>
        </a:xfrm>
        <a:prstGeom prst="rect">
          <a:avLst/>
        </a:prstGeom>
        <a:noFill/>
        <a:ln w="9525">
          <a:noFill/>
          <a:round/>
          <a:headEnd/>
          <a:tailEnd/>
        </a:ln>
      </xdr:spPr>
    </xdr:pic>
    <xdr:clientData/>
  </xdr:twoCellAnchor>
  <xdr:twoCellAnchor>
    <xdr:from>
      <xdr:col>12</xdr:col>
      <xdr:colOff>19050</xdr:colOff>
      <xdr:row>30</xdr:row>
      <xdr:rowOff>9526</xdr:rowOff>
    </xdr:from>
    <xdr:to>
      <xdr:col>19</xdr:col>
      <xdr:colOff>0</xdr:colOff>
      <xdr:row>43</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19049</xdr:colOff>
      <xdr:row>43</xdr:row>
      <xdr:rowOff>47624</xdr:rowOff>
    </xdr:from>
    <xdr:to>
      <xdr:col>19</xdr:col>
      <xdr:colOff>1</xdr:colOff>
      <xdr:row>57</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9524</xdr:colOff>
      <xdr:row>30</xdr:row>
      <xdr:rowOff>9525</xdr:rowOff>
    </xdr:from>
    <xdr:to>
      <xdr:col>11</xdr:col>
      <xdr:colOff>1000125</xdr:colOff>
      <xdr:row>34</xdr:row>
      <xdr:rowOff>123825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352425</xdr:colOff>
      <xdr:row>1</xdr:row>
      <xdr:rowOff>0</xdr:rowOff>
    </xdr:from>
    <xdr:to>
      <xdr:col>15</xdr:col>
      <xdr:colOff>9525</xdr:colOff>
      <xdr:row>2</xdr:row>
      <xdr:rowOff>46102</xdr:rowOff>
    </xdr:to>
    <xdr:pic>
      <xdr:nvPicPr>
        <xdr:cNvPr id="7" name="Picture 6" descr="facebook.png">
          <a:hlinkClick xmlns:r="http://schemas.openxmlformats.org/officeDocument/2006/relationships" r:id="rId6"/>
        </xdr:cNvPr>
        <xdr:cNvPicPr>
          <a:picLocks noChangeAspect="1"/>
        </xdr:cNvPicPr>
      </xdr:nvPicPr>
      <xdr:blipFill>
        <a:blip xmlns:r="http://schemas.openxmlformats.org/officeDocument/2006/relationships" r:embed="rId7" cstate="print"/>
        <a:stretch>
          <a:fillRect/>
        </a:stretch>
      </xdr:blipFill>
      <xdr:spPr>
        <a:xfrm>
          <a:off x="9725025" y="219075"/>
          <a:ext cx="266700" cy="341377"/>
        </a:xfrm>
        <a:prstGeom prst="rect">
          <a:avLst/>
        </a:prstGeom>
      </xdr:spPr>
    </xdr:pic>
    <xdr:clientData/>
  </xdr:twoCellAnchor>
  <xdr:twoCellAnchor editAs="oneCell">
    <xdr:from>
      <xdr:col>16</xdr:col>
      <xdr:colOff>315220</xdr:colOff>
      <xdr:row>1</xdr:row>
      <xdr:rowOff>12192</xdr:rowOff>
    </xdr:from>
    <xdr:to>
      <xdr:col>16</xdr:col>
      <xdr:colOff>581026</xdr:colOff>
      <xdr:row>2</xdr:row>
      <xdr:rowOff>57150</xdr:rowOff>
    </xdr:to>
    <xdr:pic>
      <xdr:nvPicPr>
        <xdr:cNvPr id="8" name="Picture 7" descr="twitter.png">
          <a:hlinkClick xmlns:r="http://schemas.openxmlformats.org/officeDocument/2006/relationships" r:id="rId8"/>
        </xdr:cNvPr>
        <xdr:cNvPicPr>
          <a:picLocks noChangeAspect="1"/>
        </xdr:cNvPicPr>
      </xdr:nvPicPr>
      <xdr:blipFill>
        <a:blip xmlns:r="http://schemas.openxmlformats.org/officeDocument/2006/relationships" r:embed="rId9" cstate="print"/>
        <a:stretch>
          <a:fillRect/>
        </a:stretch>
      </xdr:blipFill>
      <xdr:spPr>
        <a:xfrm>
          <a:off x="10907020" y="231267"/>
          <a:ext cx="265806" cy="340233"/>
        </a:xfrm>
        <a:prstGeom prst="rect">
          <a:avLst/>
        </a:prstGeom>
      </xdr:spPr>
    </xdr:pic>
    <xdr:clientData/>
  </xdr:twoCellAnchor>
  <xdr:twoCellAnchor editAs="oneCell">
    <xdr:from>
      <xdr:col>12</xdr:col>
      <xdr:colOff>371475</xdr:colOff>
      <xdr:row>1</xdr:row>
      <xdr:rowOff>0</xdr:rowOff>
    </xdr:from>
    <xdr:to>
      <xdr:col>12</xdr:col>
      <xdr:colOff>647700</xdr:colOff>
      <xdr:row>2</xdr:row>
      <xdr:rowOff>47243</xdr:rowOff>
    </xdr:to>
    <xdr:pic>
      <xdr:nvPicPr>
        <xdr:cNvPr id="10" name="Picture 9" descr="forexop.png">
          <a:hlinkClick xmlns:r="http://schemas.openxmlformats.org/officeDocument/2006/relationships" r:id="rId1"/>
        </xdr:cNvPr>
        <xdr:cNvPicPr>
          <a:picLocks noChangeAspect="1"/>
        </xdr:cNvPicPr>
      </xdr:nvPicPr>
      <xdr:blipFill>
        <a:blip xmlns:r="http://schemas.openxmlformats.org/officeDocument/2006/relationships" r:embed="rId10" cstate="print"/>
        <a:stretch>
          <a:fillRect/>
        </a:stretch>
      </xdr:blipFill>
      <xdr:spPr>
        <a:xfrm>
          <a:off x="8810625" y="219075"/>
          <a:ext cx="276225" cy="34251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sheetPr codeName="Sheet1"/>
  <dimension ref="A1:T132"/>
  <sheetViews>
    <sheetView tabSelected="1" workbookViewId="0">
      <selection activeCell="C8" sqref="C8"/>
    </sheetView>
  </sheetViews>
  <sheetFormatPr defaultColWidth="0" defaultRowHeight="13.5" zeroHeight="1"/>
  <cols>
    <col min="1" max="1" width="5.75" style="131" customWidth="1"/>
    <col min="2" max="2" width="10.25" style="131" customWidth="1"/>
    <col min="3" max="3" width="9.125" style="131" customWidth="1"/>
    <col min="4" max="4" width="12.25" style="131" customWidth="1"/>
    <col min="5" max="5" width="12.125" style="131" customWidth="1"/>
    <col min="6" max="6" width="9.375" style="131" customWidth="1"/>
    <col min="7" max="8" width="12.75" style="131" customWidth="1"/>
    <col min="9" max="9" width="16" style="131" customWidth="1"/>
    <col min="10" max="10" width="0.625" style="131" customWidth="1"/>
    <col min="11" max="11" width="10.125" style="131" customWidth="1"/>
    <col min="12" max="12" width="15.375" style="131" customWidth="1"/>
    <col min="13" max="13" width="10.875" style="131" customWidth="1"/>
    <col min="14" max="18" width="9.125" style="131" customWidth="1"/>
    <col min="19" max="19" width="16.625" style="131" customWidth="1"/>
    <col min="20" max="20" width="0.875" style="131" customWidth="1"/>
    <col min="21" max="16384" width="9.125" style="131" hidden="1"/>
  </cols>
  <sheetData>
    <row r="1" spans="1:20" ht="17.25" customHeight="1">
      <c r="A1" s="130"/>
      <c r="B1" s="130"/>
      <c r="C1" s="130"/>
      <c r="D1" s="10"/>
      <c r="E1" s="9"/>
      <c r="F1" s="9"/>
      <c r="G1" s="9"/>
      <c r="H1" s="9"/>
      <c r="I1" s="55"/>
      <c r="J1" s="9"/>
      <c r="K1" s="9"/>
      <c r="L1" s="9"/>
      <c r="M1" s="9"/>
      <c r="N1" s="9"/>
      <c r="O1" s="9"/>
      <c r="P1" s="9"/>
      <c r="Q1" s="130"/>
      <c r="R1" s="130"/>
      <c r="S1" s="130"/>
      <c r="T1" s="168"/>
    </row>
    <row r="2" spans="1:20" ht="23.25">
      <c r="A2" s="130"/>
      <c r="B2" s="130"/>
      <c r="C2" s="130"/>
      <c r="D2" s="9"/>
      <c r="E2" s="61" t="s">
        <v>200</v>
      </c>
      <c r="F2" s="9"/>
      <c r="G2" s="130"/>
      <c r="H2" s="1"/>
      <c r="I2" s="1"/>
      <c r="J2" s="1"/>
      <c r="K2" s="1"/>
      <c r="L2" s="170" t="s">
        <v>130</v>
      </c>
      <c r="M2" s="94"/>
      <c r="N2" s="95" t="str">
        <f>HYPERLINK("http://forexop.com","forexop")</f>
        <v>forexop</v>
      </c>
      <c r="O2" s="96"/>
      <c r="P2" s="171" t="str">
        <f>HYPERLINK("https://www.facebook.com/forexop","forexop")</f>
        <v>forexop</v>
      </c>
      <c r="Q2" s="172"/>
      <c r="R2" s="171" t="str">
        <f>HYPERLINK("https://twitter.com/forexop","@forexop")</f>
        <v>@forexop</v>
      </c>
      <c r="S2" s="172"/>
      <c r="T2" s="168"/>
    </row>
    <row r="3" spans="1:20" ht="14.25">
      <c r="A3" s="130"/>
      <c r="B3" s="130"/>
      <c r="C3" s="130"/>
      <c r="D3" s="10"/>
      <c r="E3" s="10"/>
      <c r="F3" s="9"/>
      <c r="G3" s="9"/>
      <c r="H3" s="9"/>
      <c r="I3" s="55"/>
      <c r="J3" s="9"/>
      <c r="K3" s="9"/>
      <c r="L3" s="94"/>
      <c r="M3" s="94"/>
      <c r="N3" s="94"/>
      <c r="O3" s="94"/>
      <c r="P3" s="94"/>
      <c r="Q3" s="172"/>
      <c r="R3" s="172"/>
      <c r="S3" s="172"/>
      <c r="T3" s="168"/>
    </row>
    <row r="4" spans="1:20" ht="14.25">
      <c r="A4" s="130"/>
      <c r="B4" s="130"/>
      <c r="C4" s="130"/>
      <c r="D4" s="130"/>
      <c r="E4" s="130"/>
      <c r="F4" s="9"/>
      <c r="G4" s="9"/>
      <c r="H4" s="9"/>
      <c r="I4" s="55"/>
      <c r="J4" s="9"/>
      <c r="K4" s="9"/>
      <c r="L4" s="9"/>
      <c r="M4" s="9"/>
      <c r="N4" s="9"/>
      <c r="O4" s="9"/>
      <c r="P4" s="9"/>
      <c r="Q4" s="130"/>
      <c r="R4" s="130"/>
      <c r="S4" s="130"/>
      <c r="T4" s="168"/>
    </row>
    <row r="5" spans="1:20" ht="14.25">
      <c r="A5" s="82" t="s">
        <v>6</v>
      </c>
      <c r="B5" s="173"/>
      <c r="C5" s="12"/>
      <c r="D5" s="130"/>
      <c r="E5" s="174" t="s">
        <v>118</v>
      </c>
      <c r="F5" s="168"/>
      <c r="G5" s="76"/>
      <c r="H5" s="130"/>
      <c r="I5" s="209" t="s">
        <v>182</v>
      </c>
      <c r="J5" s="209"/>
      <c r="K5" s="209"/>
      <c r="L5" s="76"/>
      <c r="M5" s="130"/>
      <c r="N5" s="125" t="s">
        <v>86</v>
      </c>
      <c r="O5" s="125"/>
      <c r="P5" s="125"/>
      <c r="Q5" s="76"/>
      <c r="R5" s="130"/>
      <c r="S5" s="130"/>
      <c r="T5" s="168"/>
    </row>
    <row r="6" spans="1:20" ht="14.25">
      <c r="A6" s="1" t="s">
        <v>32</v>
      </c>
      <c r="B6" s="130"/>
      <c r="C6" s="200" t="s">
        <v>33</v>
      </c>
      <c r="D6" s="9"/>
      <c r="E6" s="1" t="s">
        <v>7</v>
      </c>
      <c r="F6" s="130"/>
      <c r="G6" s="59">
        <v>1.35</v>
      </c>
      <c r="H6" s="45" t="s">
        <v>81</v>
      </c>
      <c r="I6" s="1" t="s">
        <v>175</v>
      </c>
      <c r="J6" s="1"/>
      <c r="K6" s="1"/>
      <c r="L6" s="60">
        <v>4</v>
      </c>
      <c r="M6" s="130"/>
      <c r="N6" s="83" t="s">
        <v>87</v>
      </c>
      <c r="O6" s="83"/>
      <c r="P6" s="83"/>
      <c r="Q6" s="77">
        <f ca="1">'Trade Log'!D2</f>
        <v>-81.180141999199762</v>
      </c>
      <c r="R6" s="130"/>
      <c r="S6" s="130"/>
      <c r="T6" s="168"/>
    </row>
    <row r="7" spans="1:20" ht="14.25">
      <c r="A7" s="1" t="s">
        <v>190</v>
      </c>
      <c r="B7" s="130"/>
      <c r="C7" s="57">
        <v>0.8</v>
      </c>
      <c r="D7" s="34"/>
      <c r="E7" s="1" t="s">
        <v>45</v>
      </c>
      <c r="F7" s="130"/>
      <c r="G7" s="58">
        <v>1</v>
      </c>
      <c r="H7" s="45" t="s">
        <v>81</v>
      </c>
      <c r="I7" s="1" t="s">
        <v>176</v>
      </c>
      <c r="J7" s="1"/>
      <c r="K7" s="1"/>
      <c r="L7" s="60">
        <v>28</v>
      </c>
      <c r="M7" s="130"/>
      <c r="N7" s="83" t="s">
        <v>88</v>
      </c>
      <c r="O7" s="83"/>
      <c r="P7" s="83"/>
      <c r="Q7" s="78">
        <f ca="1">'Trade Log'!D3</f>
        <v>-81.180141999199762</v>
      </c>
      <c r="R7" s="130"/>
      <c r="S7" s="130"/>
      <c r="T7" s="168"/>
    </row>
    <row r="8" spans="1:20" ht="14.25">
      <c r="A8" s="1" t="s">
        <v>47</v>
      </c>
      <c r="B8" s="130"/>
      <c r="C8" s="58" t="s">
        <v>49</v>
      </c>
      <c r="D8" s="34"/>
      <c r="E8" s="1" t="s">
        <v>40</v>
      </c>
      <c r="F8" s="130"/>
      <c r="G8" s="58">
        <v>1</v>
      </c>
      <c r="H8" s="45" t="s">
        <v>81</v>
      </c>
      <c r="I8" s="1" t="s">
        <v>178</v>
      </c>
      <c r="J8" s="1"/>
      <c r="K8" s="1"/>
      <c r="L8" s="60" t="s">
        <v>179</v>
      </c>
      <c r="M8" s="176" t="str">
        <f>IF(L8="single up","Max loss",IF(L8="single down","Max profit",""))</f>
        <v>Max loss</v>
      </c>
      <c r="N8" s="79" t="s">
        <v>89</v>
      </c>
      <c r="O8" s="80"/>
      <c r="P8" s="80"/>
      <c r="Q8" s="78">
        <f ca="1">'Trade Log'!D4</f>
        <v>-81.180141999199762</v>
      </c>
      <c r="R8" s="130"/>
      <c r="S8" s="130"/>
      <c r="T8" s="168"/>
    </row>
    <row r="9" spans="1:20" ht="14.25">
      <c r="A9" s="1" t="s">
        <v>8</v>
      </c>
      <c r="B9" s="130"/>
      <c r="C9" s="58" t="s">
        <v>68</v>
      </c>
      <c r="D9" s="34"/>
      <c r="E9" s="1" t="s">
        <v>39</v>
      </c>
      <c r="F9" s="130"/>
      <c r="G9" s="58" t="s">
        <v>61</v>
      </c>
      <c r="H9" s="45" t="s">
        <v>81</v>
      </c>
      <c r="I9" s="1" t="s">
        <v>184</v>
      </c>
      <c r="J9" s="1"/>
      <c r="K9" s="1"/>
      <c r="L9" s="60">
        <v>420</v>
      </c>
      <c r="M9" s="177">
        <f>IF(L8="single up",-(1+L6)*L6*L7,IF(L8="single down",(1+L6)*L6*L7,""))</f>
        <v>-560</v>
      </c>
      <c r="N9" s="83" t="s">
        <v>90</v>
      </c>
      <c r="O9" s="83"/>
      <c r="P9" s="83"/>
      <c r="Q9" s="77">
        <f ca="1">'Trade Log'!D5</f>
        <v>918.8198580008002</v>
      </c>
      <c r="R9" s="130"/>
      <c r="S9" s="130"/>
      <c r="T9" s="168"/>
    </row>
    <row r="10" spans="1:20" ht="14.25">
      <c r="A10" s="114" t="s">
        <v>177</v>
      </c>
      <c r="B10" s="34"/>
      <c r="C10" s="201">
        <v>4</v>
      </c>
      <c r="D10" s="34"/>
      <c r="E10" s="1" t="s">
        <v>74</v>
      </c>
      <c r="F10" s="130"/>
      <c r="G10" s="199" t="s">
        <v>70</v>
      </c>
      <c r="H10" s="45" t="s">
        <v>81</v>
      </c>
      <c r="I10" s="1" t="s">
        <v>183</v>
      </c>
      <c r="J10" s="1"/>
      <c r="K10" s="1"/>
      <c r="L10" s="60">
        <v>800</v>
      </c>
      <c r="M10" s="130"/>
      <c r="N10" s="79" t="s">
        <v>92</v>
      </c>
      <c r="O10" s="80"/>
      <c r="P10" s="80"/>
      <c r="Q10" s="81">
        <f ca="1">'Trade Log'!D6</f>
        <v>-8.1180141999199762E-2</v>
      </c>
      <c r="R10" s="130"/>
      <c r="S10" s="130"/>
      <c r="T10" s="168"/>
    </row>
    <row r="11" spans="1:20" ht="14.25">
      <c r="A11" s="1" t="s">
        <v>50</v>
      </c>
      <c r="B11" s="130"/>
      <c r="C11" s="199">
        <v>10000</v>
      </c>
      <c r="D11" s="46" t="s">
        <v>110</v>
      </c>
      <c r="E11" s="11" t="s">
        <v>80</v>
      </c>
      <c r="F11" s="130"/>
      <c r="G11" s="199">
        <v>1000</v>
      </c>
      <c r="H11" s="45" t="s">
        <v>81</v>
      </c>
      <c r="I11" s="121" t="s">
        <v>188</v>
      </c>
      <c r="J11" s="121"/>
      <c r="K11" s="121"/>
      <c r="L11" s="202">
        <v>2</v>
      </c>
      <c r="M11" s="130"/>
      <c r="N11" s="97" t="s">
        <v>93</v>
      </c>
      <c r="O11" s="97"/>
      <c r="P11" s="97"/>
      <c r="Q11" s="98">
        <f ca="1">'Trade Log'!D7</f>
        <v>20</v>
      </c>
      <c r="R11" s="130"/>
      <c r="S11" s="130"/>
      <c r="T11" s="168"/>
    </row>
    <row r="12" spans="1:20" ht="14.25">
      <c r="A12" s="1" t="s">
        <v>119</v>
      </c>
      <c r="B12" s="130"/>
      <c r="C12" s="58" t="s">
        <v>10</v>
      </c>
      <c r="D12" s="178" t="s">
        <v>81</v>
      </c>
      <c r="E12" s="130"/>
      <c r="F12" s="130"/>
      <c r="G12" s="130"/>
      <c r="H12" s="130"/>
      <c r="I12" s="121" t="s">
        <v>189</v>
      </c>
      <c r="J12" s="121"/>
      <c r="K12" s="121"/>
      <c r="L12" s="202">
        <v>0.1</v>
      </c>
      <c r="M12" s="130"/>
      <c r="N12" s="99" t="s">
        <v>94</v>
      </c>
      <c r="O12" s="99"/>
      <c r="P12" s="99"/>
      <c r="Q12" s="100">
        <f ca="1">Summary!V4</f>
        <v>-40.590070999599881</v>
      </c>
      <c r="R12" s="130"/>
      <c r="S12" s="130"/>
      <c r="T12" s="168"/>
    </row>
    <row r="13" spans="1:20" ht="14.25">
      <c r="A13" s="1" t="s">
        <v>91</v>
      </c>
      <c r="B13" s="1"/>
      <c r="C13" s="115">
        <v>1000</v>
      </c>
      <c r="D13" s="178"/>
      <c r="E13" s="130"/>
      <c r="F13" s="130"/>
      <c r="G13" s="130"/>
      <c r="H13" s="130"/>
      <c r="I13" s="121" t="s">
        <v>193</v>
      </c>
      <c r="J13" s="122"/>
      <c r="K13" s="123"/>
      <c r="L13" s="202">
        <v>-0.1</v>
      </c>
      <c r="M13" s="130"/>
      <c r="N13" s="116"/>
      <c r="O13" s="116"/>
      <c r="P13" s="116"/>
      <c r="Q13" s="117"/>
      <c r="R13" s="130"/>
      <c r="S13" s="130"/>
      <c r="T13" s="168"/>
    </row>
    <row r="14" spans="1:20" ht="14.25">
      <c r="A14" s="1"/>
      <c r="B14" s="130"/>
      <c r="C14" s="175"/>
      <c r="D14" s="178"/>
      <c r="E14" s="130"/>
      <c r="F14" s="130"/>
      <c r="G14" s="130"/>
      <c r="H14" s="130"/>
      <c r="I14" s="130"/>
      <c r="J14" s="130"/>
      <c r="K14" s="130"/>
      <c r="L14" s="130"/>
      <c r="M14" s="130"/>
      <c r="N14" s="116"/>
      <c r="O14" s="116"/>
      <c r="P14" s="116"/>
      <c r="Q14" s="117"/>
      <c r="R14" s="130"/>
      <c r="S14" s="130"/>
      <c r="T14" s="168"/>
    </row>
    <row r="15" spans="1:20" ht="14.25">
      <c r="A15" s="85" t="s">
        <v>122</v>
      </c>
      <c r="B15" s="85"/>
      <c r="C15" s="85"/>
      <c r="D15" s="85" t="str">
        <f>IF(C6="simulated","","(imported "&amp;'Trade Log'!C18&amp;" points)")</f>
        <v/>
      </c>
      <c r="E15" s="213" t="s">
        <v>201</v>
      </c>
      <c r="F15" s="214"/>
      <c r="G15" s="214"/>
      <c r="H15" s="11"/>
      <c r="I15" s="130"/>
      <c r="J15" s="130"/>
      <c r="K15" s="130"/>
      <c r="L15" s="179"/>
      <c r="M15" s="130"/>
      <c r="N15" s="130"/>
      <c r="O15" s="130"/>
      <c r="P15" s="130"/>
      <c r="Q15" s="130"/>
      <c r="R15" s="130"/>
      <c r="S15" s="130"/>
      <c r="T15" s="168"/>
    </row>
    <row r="16" spans="1:20" ht="14.25">
      <c r="A16" s="84" t="s">
        <v>82</v>
      </c>
      <c r="B16" s="130"/>
      <c r="C16" s="130"/>
      <c r="D16" s="130"/>
      <c r="E16" s="213" t="s">
        <v>202</v>
      </c>
      <c r="F16" s="214"/>
      <c r="G16" s="214"/>
      <c r="H16" s="9"/>
      <c r="I16" s="130"/>
      <c r="J16" s="130"/>
      <c r="K16" s="180"/>
      <c r="L16" s="9"/>
      <c r="M16" s="9"/>
      <c r="N16" s="9"/>
      <c r="O16" s="9"/>
      <c r="P16" s="9"/>
      <c r="Q16" s="130"/>
      <c r="R16" s="130"/>
      <c r="S16" s="181" t="str">
        <f ca="1">"© Forexop.com "&amp;YEAR(NOW())</f>
        <v>© Forexop.com 2019</v>
      </c>
      <c r="T16" s="168"/>
    </row>
    <row r="17" spans="1:20" hidden="1">
      <c r="Q17" s="182"/>
      <c r="T17" s="168"/>
    </row>
    <row r="18" spans="1:20" hidden="1">
      <c r="Q18" s="182"/>
      <c r="T18" s="168"/>
    </row>
    <row r="19" spans="1:20" hidden="1">
      <c r="Q19" s="182"/>
      <c r="T19" s="168"/>
    </row>
    <row r="20" spans="1:20" hidden="1">
      <c r="Q20" s="182"/>
      <c r="T20" s="168"/>
    </row>
    <row r="21" spans="1:20" hidden="1">
      <c r="Q21" s="182"/>
      <c r="T21" s="168"/>
    </row>
    <row r="22" spans="1:20" hidden="1">
      <c r="Q22" s="182"/>
      <c r="T22" s="168"/>
    </row>
    <row r="23" spans="1:20" hidden="1">
      <c r="Q23" s="182"/>
      <c r="T23" s="168"/>
    </row>
    <row r="24" spans="1:20" hidden="1">
      <c r="Q24" s="182"/>
      <c r="T24" s="168"/>
    </row>
    <row r="25" spans="1:20" hidden="1">
      <c r="Q25" s="182"/>
      <c r="T25" s="168"/>
    </row>
    <row r="26" spans="1:20" hidden="1">
      <c r="Q26" s="182"/>
      <c r="T26" s="168"/>
    </row>
    <row r="27" spans="1:20" hidden="1">
      <c r="Q27" s="182"/>
      <c r="T27" s="168"/>
    </row>
    <row r="28" spans="1:20" hidden="1">
      <c r="J28" s="157"/>
      <c r="Q28" s="182"/>
      <c r="T28" s="168"/>
    </row>
    <row r="29" spans="1:20" hidden="1">
      <c r="Q29" s="182"/>
      <c r="T29" s="168"/>
    </row>
    <row r="30" spans="1:20">
      <c r="A30" s="183" t="s">
        <v>157</v>
      </c>
      <c r="B30" s="183" t="s">
        <v>158</v>
      </c>
      <c r="C30" s="183" t="s">
        <v>105</v>
      </c>
      <c r="D30" s="183" t="s">
        <v>13</v>
      </c>
      <c r="E30" s="183" t="s">
        <v>173</v>
      </c>
      <c r="F30" s="183" t="s">
        <v>104</v>
      </c>
      <c r="G30" s="183" t="s">
        <v>103</v>
      </c>
      <c r="H30" s="183" t="s">
        <v>12</v>
      </c>
      <c r="I30" s="183"/>
      <c r="J30" s="168"/>
      <c r="K30" s="184" t="s">
        <v>115</v>
      </c>
      <c r="L30" s="185" t="s">
        <v>194</v>
      </c>
      <c r="M30" s="168"/>
      <c r="N30" s="174"/>
      <c r="O30" s="208" t="s">
        <v>117</v>
      </c>
      <c r="P30" s="208"/>
      <c r="Q30" s="208"/>
      <c r="R30" s="208"/>
      <c r="S30" s="174"/>
      <c r="T30" s="168"/>
    </row>
    <row r="31" spans="1:20">
      <c r="A31" s="186">
        <f>Summary!O7</f>
        <v>4</v>
      </c>
      <c r="B31" s="187" t="str">
        <f ca="1">IF(ISNUMBER(A31),Summary!T7,"")</f>
        <v>--</v>
      </c>
      <c r="C31" s="187" t="str">
        <f ca="1">IF(ISNUMBER(A31),Summary!S7,"")</f>
        <v>--</v>
      </c>
      <c r="D31" s="188" t="str">
        <f ca="1">IF(ISNUMBER(A31),Summary!U7,"")</f>
        <v>--</v>
      </c>
      <c r="E31" s="188" t="str">
        <f ca="1">IF(ISNUMBER(A31),Summary!V7,"")</f>
        <v>--</v>
      </c>
      <c r="F31" s="189" t="str">
        <f ca="1">IF(ISNUMBER(A31),Summary!W7,"")</f>
        <v>--</v>
      </c>
      <c r="G31" s="190" t="str">
        <f ca="1">IF(ISNUMBER(A31),Summary!X7,"")</f>
        <v>--</v>
      </c>
      <c r="H31" s="191" t="str">
        <f ca="1">IF(ISNUMBER(A31),Summary!P7,"")</f>
        <v>--</v>
      </c>
      <c r="I31" s="192"/>
      <c r="J31" s="168"/>
      <c r="K31" s="184"/>
      <c r="L31" s="185"/>
      <c r="M31" s="168"/>
      <c r="N31" s="168"/>
      <c r="O31" s="168"/>
      <c r="P31" s="168"/>
      <c r="Q31" s="168"/>
      <c r="R31" s="168"/>
      <c r="S31" s="168"/>
      <c r="T31" s="168"/>
    </row>
    <row r="32" spans="1:20">
      <c r="A32" s="186">
        <f>Summary!O8</f>
        <v>3</v>
      </c>
      <c r="B32" s="187" t="str">
        <f ca="1">IF(ISNUMBER(A32),Summary!T8,"")</f>
        <v>--</v>
      </c>
      <c r="C32" s="187" t="str">
        <f ca="1">IF(ISNUMBER(A32),Summary!S8,"")</f>
        <v>--</v>
      </c>
      <c r="D32" s="188" t="str">
        <f ca="1">IF(ISNUMBER(A32),Summary!U8,"")</f>
        <v>--</v>
      </c>
      <c r="E32" s="188" t="str">
        <f ca="1">IF(ISNUMBER(A32),Summary!V8,"")</f>
        <v>--</v>
      </c>
      <c r="F32" s="189" t="str">
        <f ca="1">IF(ISNUMBER(A32),Summary!W8,"")</f>
        <v>--</v>
      </c>
      <c r="G32" s="190" t="str">
        <f ca="1">IF(ISNUMBER(A32),Summary!X8,"")</f>
        <v>--</v>
      </c>
      <c r="H32" s="191" t="str">
        <f ca="1">IF(ISNUMBER(A32),Summary!P8,"")</f>
        <v>--</v>
      </c>
      <c r="I32" s="192" t="str">
        <f>IFERROR(Summary!#REF!,"")</f>
        <v/>
      </c>
      <c r="J32" s="168"/>
      <c r="K32" s="184"/>
      <c r="L32" s="185"/>
      <c r="M32" s="168"/>
      <c r="N32" s="168"/>
      <c r="O32" s="168"/>
      <c r="P32" s="168"/>
      <c r="Q32" s="168"/>
      <c r="R32" s="168"/>
      <c r="S32" s="168"/>
      <c r="T32" s="168"/>
    </row>
    <row r="33" spans="1:20">
      <c r="A33" s="186">
        <f>Summary!O9</f>
        <v>2</v>
      </c>
      <c r="B33" s="187" t="str">
        <f ca="1">IF(ISNUMBER(A33),Summary!T9,"")</f>
        <v>Buy</v>
      </c>
      <c r="C33" s="187">
        <f ca="1">IF(ISNUMBER(A33),Summary!S9,"")</f>
        <v>4</v>
      </c>
      <c r="D33" s="188">
        <f ca="1">IF(ISNUMBER(A33),Summary!U9,"")</f>
        <v>1.3556061256499812</v>
      </c>
      <c r="E33" s="188">
        <f ca="1">IF(ISNUMBER(A33),Summary!V9,"")</f>
        <v>1.3430220027521289</v>
      </c>
      <c r="F33" s="189">
        <f ca="1">IF(ISNUMBER(A33),Summary!W9,"")</f>
        <v>-125.84122897852268</v>
      </c>
      <c r="G33" s="190">
        <f ca="1">IF(ISNUMBER(A33),Summary!X9,"")</f>
        <v>-50.336491591409072</v>
      </c>
      <c r="H33" s="191">
        <f ca="1">IF(ISNUMBER(A33),Summary!P9,"")</f>
        <v>295</v>
      </c>
      <c r="I33" s="192" t="str">
        <f>IFERROR(Summary!#REF!,"")</f>
        <v/>
      </c>
      <c r="J33" s="168"/>
      <c r="K33" s="184"/>
      <c r="L33" s="185"/>
      <c r="M33" s="168"/>
      <c r="N33" s="168"/>
      <c r="O33" s="168"/>
      <c r="P33" s="168"/>
      <c r="Q33" s="168"/>
      <c r="R33" s="168"/>
      <c r="S33" s="168"/>
      <c r="T33" s="168"/>
    </row>
    <row r="34" spans="1:20">
      <c r="A34" s="186">
        <f>Summary!O10</f>
        <v>1</v>
      </c>
      <c r="B34" s="187" t="str">
        <f ca="1">IF(ISNUMBER(A34),Summary!T10,"")</f>
        <v>Buy</v>
      </c>
      <c r="C34" s="187">
        <f ca="1">IF(ISNUMBER(A34),Summary!S10,"")</f>
        <v>4</v>
      </c>
      <c r="D34" s="188">
        <f ca="1">IF(ISNUMBER(A34),Summary!U10,"")</f>
        <v>1.3527866830933588</v>
      </c>
      <c r="E34" s="188">
        <f ca="1">IF(ISNUMBER(A34),Summary!V10,"")</f>
        <v>1.3430220027521289</v>
      </c>
      <c r="F34" s="189">
        <f ca="1">IF(ISNUMBER(A34),Summary!W10,"")</f>
        <v>-97.646803412299036</v>
      </c>
      <c r="G34" s="190">
        <f ca="1">IF(ISNUMBER(A34),Summary!X10,"")</f>
        <v>-39.058721364919613</v>
      </c>
      <c r="H34" s="191">
        <f ca="1">IF(ISNUMBER(A34),Summary!P10,"")</f>
        <v>253</v>
      </c>
      <c r="I34" s="192" t="str">
        <f>IFERROR(Summary!#REF!,"")</f>
        <v/>
      </c>
      <c r="J34" s="168"/>
      <c r="K34" s="184"/>
      <c r="L34" s="185"/>
      <c r="M34" s="168"/>
      <c r="N34" s="168"/>
      <c r="O34" s="168"/>
      <c r="P34" s="168"/>
      <c r="Q34" s="168"/>
      <c r="R34" s="168"/>
      <c r="S34" s="168"/>
      <c r="T34" s="168"/>
    </row>
    <row r="35" spans="1:20">
      <c r="A35" s="186">
        <f>Summary!O11</f>
        <v>0</v>
      </c>
      <c r="B35" s="187" t="str">
        <f>IF(ISNUMBER(A35),Summary!T11,"")</f>
        <v>--</v>
      </c>
      <c r="C35" s="187" t="str">
        <f>IF(ISNUMBER(A35),Summary!S11,"")</f>
        <v>--</v>
      </c>
      <c r="D35" s="188" t="str">
        <f>IF(ISNUMBER(A35),Summary!U11,"")</f>
        <v>--</v>
      </c>
      <c r="E35" s="188" t="str">
        <f>IF(ISNUMBER(A35),Summary!V11,"")</f>
        <v>--</v>
      </c>
      <c r="F35" s="189" t="str">
        <f>IF(ISNUMBER(A35),Summary!W11,"")</f>
        <v>--</v>
      </c>
      <c r="G35" s="190" t="str">
        <f>IF(ISNUMBER(A35),Summary!X11,"")</f>
        <v>--</v>
      </c>
      <c r="H35" s="191" t="str">
        <f>IF(ISNUMBER(A35),Summary!P11,"")</f>
        <v>--</v>
      </c>
      <c r="I35" s="192" t="str">
        <f>IFERROR(Summary!#REF!,"")</f>
        <v/>
      </c>
      <c r="J35" s="168"/>
      <c r="K35" s="184"/>
      <c r="L35" s="185"/>
      <c r="M35" s="168"/>
      <c r="N35" s="168"/>
      <c r="O35" s="168"/>
      <c r="P35" s="168"/>
      <c r="Q35" s="168"/>
      <c r="R35" s="168"/>
      <c r="S35" s="168"/>
      <c r="T35" s="168"/>
    </row>
    <row r="36" spans="1:20" ht="17.25" customHeight="1">
      <c r="A36" s="186">
        <f>Summary!O12</f>
        <v>-1</v>
      </c>
      <c r="B36" s="187" t="str">
        <f ca="1">IF(ISNUMBER(A36),Summary!T12,"")</f>
        <v>Sell</v>
      </c>
      <c r="C36" s="187">
        <f ca="1">IF(ISNUMBER(A36),Summary!S12,"")</f>
        <v>4</v>
      </c>
      <c r="D36" s="188">
        <f ca="1">IF(ISNUMBER(A36),Summary!U12,"")</f>
        <v>1.3466126913879284</v>
      </c>
      <c r="E36" s="188">
        <f ca="1">IF(ISNUMBER(A36),Summary!V12,"")</f>
        <v>1.343102002752129</v>
      </c>
      <c r="F36" s="189">
        <f ca="1">IF(ISNUMBER(A36),Summary!W12,"")</f>
        <v>35.106886357993972</v>
      </c>
      <c r="G36" s="190">
        <f ca="1">IF(ISNUMBER(A36),Summary!X12,"")</f>
        <v>14.042754543197589</v>
      </c>
      <c r="H36" s="191">
        <f ca="1">IF(ISNUMBER(A36),Summary!P12,"")</f>
        <v>70</v>
      </c>
      <c r="I36" s="192" t="str">
        <f>IFERROR(Summary!#REF!,"")</f>
        <v/>
      </c>
      <c r="J36" s="168"/>
      <c r="K36" s="193" t="s">
        <v>116</v>
      </c>
      <c r="L36" s="194">
        <f>Summary!K24</f>
        <v>0</v>
      </c>
      <c r="M36" s="168"/>
      <c r="N36" s="168"/>
      <c r="O36" s="168"/>
      <c r="P36" s="168"/>
      <c r="Q36" s="168"/>
      <c r="R36" s="168"/>
      <c r="S36" s="168"/>
      <c r="T36" s="168"/>
    </row>
    <row r="37" spans="1:20">
      <c r="A37" s="186">
        <f>Summary!O13</f>
        <v>-2</v>
      </c>
      <c r="B37" s="187" t="str">
        <f ca="1">IF(ISNUMBER(A37),Summary!T13,"")</f>
        <v>Sell</v>
      </c>
      <c r="C37" s="187">
        <f ca="1">IF(ISNUMBER(A37),Summary!S13,"")</f>
        <v>4</v>
      </c>
      <c r="D37" s="188">
        <f ca="1">IF(ISNUMBER(A37),Summary!U13,"")</f>
        <v>1.3437862540366663</v>
      </c>
      <c r="E37" s="188">
        <f ca="1">IF(ISNUMBER(A37),Summary!V13,"")</f>
        <v>1.343102002752129</v>
      </c>
      <c r="F37" s="189">
        <f ca="1">IF(ISNUMBER(A37),Summary!W13,"")</f>
        <v>6.8425128453730721</v>
      </c>
      <c r="G37" s="190">
        <f ca="1">IF(ISNUMBER(A37),Summary!X13,"")</f>
        <v>2.7370051381492289</v>
      </c>
      <c r="H37" s="191">
        <f ca="1">IF(ISNUMBER(A37),Summary!P13,"")</f>
        <v>412</v>
      </c>
      <c r="I37" s="192" t="str">
        <f>IFERROR(Summary!#REF!,"")</f>
        <v/>
      </c>
      <c r="J37" s="168"/>
      <c r="K37" s="195">
        <v>1</v>
      </c>
      <c r="L37" s="196" t="str">
        <f>IF(Summary!K3=0,"",Summary!K3)</f>
        <v/>
      </c>
      <c r="M37" s="168"/>
      <c r="N37" s="168"/>
      <c r="O37" s="168"/>
      <c r="P37" s="168"/>
      <c r="Q37" s="168"/>
      <c r="R37" s="168"/>
      <c r="S37" s="168"/>
      <c r="T37" s="168"/>
    </row>
    <row r="38" spans="1:20">
      <c r="A38" s="186">
        <f>Summary!O14</f>
        <v>-3</v>
      </c>
      <c r="B38" s="187" t="str">
        <f ca="1">IF(ISNUMBER(A38),Summary!T14,"")</f>
        <v>Sell</v>
      </c>
      <c r="C38" s="187">
        <f ca="1">IF(ISNUMBER(A38),Summary!S14,"")</f>
        <v>4</v>
      </c>
      <c r="D38" s="188">
        <f ca="1">IF(ISNUMBER(A38),Summary!U14,"")</f>
        <v>1.3409608305710743</v>
      </c>
      <c r="E38" s="188">
        <f ca="1">IF(ISNUMBER(A38),Summary!V14,"")</f>
        <v>1.343102002752129</v>
      </c>
      <c r="F38" s="189">
        <f ca="1">IF(ISNUMBER(A38),Summary!W14,"")</f>
        <v>-21.411721810546958</v>
      </c>
      <c r="G38" s="190">
        <f ca="1">IF(ISNUMBER(A38),Summary!X14,"")</f>
        <v>-8.564688724218783</v>
      </c>
      <c r="H38" s="191">
        <f ca="1">IF(ISNUMBER(A38),Summary!P14,"")</f>
        <v>509</v>
      </c>
      <c r="I38" s="192" t="str">
        <f>IFERROR(Summary!#REF!,"")</f>
        <v/>
      </c>
      <c r="J38" s="168"/>
      <c r="K38" s="195">
        <f>1+K37</f>
        <v>2</v>
      </c>
      <c r="L38" s="196" t="str">
        <f>IF(Summary!K4=0,"",Summary!K4)</f>
        <v/>
      </c>
      <c r="M38" s="168"/>
      <c r="N38" s="168"/>
      <c r="O38" s="168"/>
      <c r="P38" s="168"/>
      <c r="Q38" s="168"/>
      <c r="R38" s="168"/>
      <c r="S38" s="168"/>
      <c r="T38" s="168"/>
    </row>
    <row r="39" spans="1:20">
      <c r="A39" s="186">
        <f>Summary!O15</f>
        <v>-4</v>
      </c>
      <c r="B39" s="187" t="str">
        <f ca="1">IF(ISNUMBER(A39),Summary!T15,"")</f>
        <v>--</v>
      </c>
      <c r="C39" s="187" t="str">
        <f ca="1">IF(ISNUMBER(A39),Summary!S15,"")</f>
        <v>--</v>
      </c>
      <c r="D39" s="188" t="str">
        <f ca="1">IF(ISNUMBER(A39),Summary!U15,"")</f>
        <v>--</v>
      </c>
      <c r="E39" s="188" t="str">
        <f ca="1">IF(ISNUMBER(A39),Summary!V15,"")</f>
        <v>--</v>
      </c>
      <c r="F39" s="189" t="str">
        <f ca="1">IF(ISNUMBER(A39),Summary!W15,"")</f>
        <v>--</v>
      </c>
      <c r="G39" s="190" t="str">
        <f ca="1">IF(ISNUMBER(A39),Summary!X15,"")</f>
        <v>--</v>
      </c>
      <c r="H39" s="191" t="str">
        <f ca="1">IF(ISNUMBER(A39),Summary!P15,"")</f>
        <v>--</v>
      </c>
      <c r="I39" s="192" t="str">
        <f>IFERROR(Summary!#REF!,"")</f>
        <v/>
      </c>
      <c r="J39" s="168"/>
      <c r="K39" s="195">
        <f t="shared" ref="K39:K56" si="0">1+K38</f>
        <v>3</v>
      </c>
      <c r="L39" s="196" t="str">
        <f>IF(Summary!K5=0,"",Summary!K5)</f>
        <v/>
      </c>
      <c r="M39" s="168"/>
      <c r="N39" s="168"/>
      <c r="O39" s="168"/>
      <c r="P39" s="168"/>
      <c r="Q39" s="168"/>
      <c r="R39" s="168"/>
      <c r="S39" s="168"/>
      <c r="T39" s="168"/>
    </row>
    <row r="40" spans="1:20">
      <c r="A40" s="186" t="str">
        <f>Summary!O16</f>
        <v/>
      </c>
      <c r="B40" s="187" t="str">
        <f>IF(ISNUMBER(A40),Summary!T16,"")</f>
        <v/>
      </c>
      <c r="C40" s="187" t="str">
        <f>IF(ISNUMBER(A40),Summary!S16,"")</f>
        <v/>
      </c>
      <c r="D40" s="188" t="str">
        <f>IF(ISNUMBER(A40),Summary!U16,"")</f>
        <v/>
      </c>
      <c r="E40" s="188" t="str">
        <f>IF(ISNUMBER(A40),Summary!V16,"")</f>
        <v/>
      </c>
      <c r="F40" s="189" t="str">
        <f>IF(ISNUMBER(A40),Summary!W16,"")</f>
        <v/>
      </c>
      <c r="G40" s="190" t="str">
        <f>IF(ISNUMBER(A40),Summary!X16,"")</f>
        <v/>
      </c>
      <c r="H40" s="191" t="str">
        <f>IF(ISNUMBER(A40),Summary!P16,"")</f>
        <v/>
      </c>
      <c r="I40" s="192" t="str">
        <f>IFERROR(Summary!#REF!,"")</f>
        <v/>
      </c>
      <c r="J40" s="168"/>
      <c r="K40" s="195">
        <f t="shared" si="0"/>
        <v>4</v>
      </c>
      <c r="L40" s="196" t="str">
        <f>IF(Summary!K6=0,"",Summary!K6)</f>
        <v/>
      </c>
      <c r="M40" s="168"/>
      <c r="N40" s="168"/>
      <c r="O40" s="168"/>
      <c r="P40" s="168"/>
      <c r="Q40" s="168"/>
      <c r="R40" s="168"/>
      <c r="S40" s="168"/>
      <c r="T40" s="168"/>
    </row>
    <row r="41" spans="1:20">
      <c r="A41" s="186" t="str">
        <f>Summary!O17</f>
        <v/>
      </c>
      <c r="B41" s="187" t="str">
        <f>IF(ISNUMBER(A41),Summary!T17,"")</f>
        <v/>
      </c>
      <c r="C41" s="187" t="str">
        <f>IF(ISNUMBER(A41),Summary!S17,"")</f>
        <v/>
      </c>
      <c r="D41" s="188" t="str">
        <f>IF(ISNUMBER(A41),Summary!U17,"")</f>
        <v/>
      </c>
      <c r="E41" s="188" t="str">
        <f>IF(ISNUMBER(A41),Summary!V17,"")</f>
        <v/>
      </c>
      <c r="F41" s="189" t="str">
        <f>IF(ISNUMBER(A41),Summary!W17,"")</f>
        <v/>
      </c>
      <c r="G41" s="190" t="str">
        <f>IF(ISNUMBER(A41),Summary!X17,"")</f>
        <v/>
      </c>
      <c r="H41" s="191" t="str">
        <f>IF(ISNUMBER(A41),Summary!P17,"")</f>
        <v/>
      </c>
      <c r="I41" s="192" t="str">
        <f>IFERROR(Summary!#REF!,"")</f>
        <v/>
      </c>
      <c r="J41" s="168"/>
      <c r="K41" s="195">
        <f t="shared" si="0"/>
        <v>5</v>
      </c>
      <c r="L41" s="196" t="str">
        <f>IF(Summary!K7=0,"",Summary!K7)</f>
        <v/>
      </c>
      <c r="M41" s="168"/>
      <c r="N41" s="168"/>
      <c r="O41" s="168"/>
      <c r="P41" s="168"/>
      <c r="Q41" s="168"/>
      <c r="R41" s="168"/>
      <c r="S41" s="168"/>
      <c r="T41" s="168"/>
    </row>
    <row r="42" spans="1:20">
      <c r="A42" s="186" t="str">
        <f>Summary!O18</f>
        <v/>
      </c>
      <c r="B42" s="187" t="str">
        <f>IF(ISNUMBER(A42),Summary!T18,"")</f>
        <v/>
      </c>
      <c r="C42" s="187" t="str">
        <f>IF(ISNUMBER(A42),Summary!S18,"")</f>
        <v/>
      </c>
      <c r="D42" s="188" t="str">
        <f>IF(ISNUMBER(A42),Summary!U18,"")</f>
        <v/>
      </c>
      <c r="E42" s="188" t="str">
        <f>IF(ISNUMBER(A42),Summary!V18,"")</f>
        <v/>
      </c>
      <c r="F42" s="189" t="str">
        <f>IF(ISNUMBER(A42),Summary!W18,"")</f>
        <v/>
      </c>
      <c r="G42" s="190" t="str">
        <f>IF(ISNUMBER(A42),Summary!X18,"")</f>
        <v/>
      </c>
      <c r="H42" s="191" t="str">
        <f>IF(ISNUMBER(A42),Summary!P18,"")</f>
        <v/>
      </c>
      <c r="I42" s="192" t="str">
        <f>IFERROR(Summary!#REF!,"")</f>
        <v/>
      </c>
      <c r="J42" s="168"/>
      <c r="K42" s="195">
        <f t="shared" si="0"/>
        <v>6</v>
      </c>
      <c r="L42" s="196" t="str">
        <f>IF(Summary!K8=0,"",Summary!K8)</f>
        <v/>
      </c>
      <c r="M42" s="168"/>
      <c r="N42" s="168"/>
      <c r="O42" s="168"/>
      <c r="P42" s="168"/>
      <c r="Q42" s="168"/>
      <c r="R42" s="168"/>
      <c r="S42" s="168"/>
      <c r="T42" s="168"/>
    </row>
    <row r="43" spans="1:20">
      <c r="A43" s="186" t="str">
        <f>Summary!O19</f>
        <v/>
      </c>
      <c r="B43" s="187" t="str">
        <f>IF(ISNUMBER(A43),Summary!T19,"")</f>
        <v/>
      </c>
      <c r="C43" s="187" t="str">
        <f>IF(ISNUMBER(A43),Summary!S19,"")</f>
        <v/>
      </c>
      <c r="D43" s="188" t="str">
        <f>IF(ISNUMBER(A43),Summary!U19,"")</f>
        <v/>
      </c>
      <c r="E43" s="188" t="str">
        <f>IF(ISNUMBER(A43),Summary!V19,"")</f>
        <v/>
      </c>
      <c r="F43" s="189" t="str">
        <f>IF(ISNUMBER(A43),Summary!W19,"")</f>
        <v/>
      </c>
      <c r="G43" s="190" t="str">
        <f>IF(ISNUMBER(A43),Summary!X19,"")</f>
        <v/>
      </c>
      <c r="H43" s="191" t="str">
        <f>IF(ISNUMBER(A43),Summary!P19,"")</f>
        <v/>
      </c>
      <c r="I43" s="192" t="str">
        <f>IFERROR(Summary!#REF!,"")</f>
        <v/>
      </c>
      <c r="J43" s="168"/>
      <c r="K43" s="195">
        <f t="shared" si="0"/>
        <v>7</v>
      </c>
      <c r="L43" s="196" t="str">
        <f>IF(Summary!K9=0,"",Summary!K9)</f>
        <v/>
      </c>
      <c r="M43" s="168"/>
      <c r="N43" s="168"/>
      <c r="O43" s="168"/>
      <c r="P43" s="168"/>
      <c r="Q43" s="168"/>
      <c r="R43" s="168"/>
      <c r="S43" s="168"/>
      <c r="T43" s="168"/>
    </row>
    <row r="44" spans="1:20">
      <c r="A44" s="186" t="str">
        <f>Summary!O20</f>
        <v/>
      </c>
      <c r="B44" s="187" t="str">
        <f>IF(ISNUMBER(A44),Summary!T20,"")</f>
        <v/>
      </c>
      <c r="C44" s="187" t="str">
        <f>IF(ISNUMBER(A44),Summary!S20,"")</f>
        <v/>
      </c>
      <c r="D44" s="188" t="str">
        <f>IF(ISNUMBER(A44),Summary!U20,"")</f>
        <v/>
      </c>
      <c r="E44" s="188" t="str">
        <f>IF(ISNUMBER(A44),Summary!V20,"")</f>
        <v/>
      </c>
      <c r="F44" s="189" t="str">
        <f>IF(ISNUMBER(A44),Summary!W20,"")</f>
        <v/>
      </c>
      <c r="G44" s="190" t="str">
        <f>IF(ISNUMBER(A44),Summary!X20,"")</f>
        <v/>
      </c>
      <c r="H44" s="191" t="str">
        <f>IF(ISNUMBER(A44),Summary!P20,"")</f>
        <v/>
      </c>
      <c r="I44" s="192" t="str">
        <f>IFERROR(Summary!#REF!,"")</f>
        <v/>
      </c>
      <c r="J44" s="168"/>
      <c r="K44" s="195">
        <f t="shared" si="0"/>
        <v>8</v>
      </c>
      <c r="L44" s="196" t="str">
        <f>IF(Summary!K10=0,"",Summary!K10)</f>
        <v/>
      </c>
      <c r="M44" s="168"/>
      <c r="N44" s="168"/>
      <c r="O44" s="168"/>
      <c r="P44" s="168"/>
      <c r="Q44" s="168"/>
      <c r="R44" s="168"/>
      <c r="S44" s="168"/>
      <c r="T44" s="168"/>
    </row>
    <row r="45" spans="1:20">
      <c r="A45" s="186" t="str">
        <f>Summary!O21</f>
        <v/>
      </c>
      <c r="B45" s="187" t="str">
        <f>IF(ISNUMBER(A45),Summary!T21,"")</f>
        <v/>
      </c>
      <c r="C45" s="187" t="str">
        <f>IF(ISNUMBER(A45),Summary!S21,"")</f>
        <v/>
      </c>
      <c r="D45" s="188" t="str">
        <f>IF(ISNUMBER(A45),Summary!U21,"")</f>
        <v/>
      </c>
      <c r="E45" s="188" t="str">
        <f>IF(ISNUMBER(A45),Summary!V21,"")</f>
        <v/>
      </c>
      <c r="F45" s="189" t="str">
        <f>IF(ISNUMBER(A45),Summary!W21,"")</f>
        <v/>
      </c>
      <c r="G45" s="190" t="str">
        <f>IF(ISNUMBER(A45),Summary!X21,"")</f>
        <v/>
      </c>
      <c r="H45" s="191" t="str">
        <f>IF(ISNUMBER(A45),Summary!P21,"")</f>
        <v/>
      </c>
      <c r="I45" s="192" t="str">
        <f>IFERROR(Summary!#REF!,"")</f>
        <v/>
      </c>
      <c r="J45" s="168"/>
      <c r="K45" s="195">
        <f t="shared" si="0"/>
        <v>9</v>
      </c>
      <c r="L45" s="196" t="str">
        <f>IF(Summary!K11=0,"",Summary!K11)</f>
        <v/>
      </c>
      <c r="M45" s="168"/>
      <c r="N45" s="168"/>
      <c r="O45" s="168"/>
      <c r="P45" s="168"/>
      <c r="Q45" s="168"/>
      <c r="R45" s="168"/>
      <c r="S45" s="168"/>
      <c r="T45" s="168"/>
    </row>
    <row r="46" spans="1:20">
      <c r="A46" s="186" t="str">
        <f>Summary!O22</f>
        <v/>
      </c>
      <c r="B46" s="187" t="str">
        <f>IF(ISNUMBER(A46),Summary!T22,"")</f>
        <v/>
      </c>
      <c r="C46" s="187" t="str">
        <f>IF(ISNUMBER(A46),Summary!S22,"")</f>
        <v/>
      </c>
      <c r="D46" s="188" t="str">
        <f>IF(ISNUMBER(A46),Summary!U22,"")</f>
        <v/>
      </c>
      <c r="E46" s="188" t="str">
        <f>IF(ISNUMBER(A46),Summary!V22,"")</f>
        <v/>
      </c>
      <c r="F46" s="189" t="str">
        <f>IF(ISNUMBER(A46),Summary!W22,"")</f>
        <v/>
      </c>
      <c r="G46" s="190" t="str">
        <f>IF(ISNUMBER(A46),Summary!X22,"")</f>
        <v/>
      </c>
      <c r="H46" s="191" t="str">
        <f>IF(ISNUMBER(A46),Summary!P22,"")</f>
        <v/>
      </c>
      <c r="I46" s="192" t="str">
        <f>IFERROR(Summary!#REF!,"")</f>
        <v/>
      </c>
      <c r="J46" s="168"/>
      <c r="K46" s="195">
        <f t="shared" si="0"/>
        <v>10</v>
      </c>
      <c r="L46" s="196" t="str">
        <f>IF(Summary!K12=0,"",Summary!K12)</f>
        <v/>
      </c>
      <c r="M46" s="168"/>
      <c r="N46" s="168"/>
      <c r="O46" s="168"/>
      <c r="P46" s="168"/>
      <c r="Q46" s="168"/>
      <c r="R46" s="168"/>
      <c r="S46" s="168"/>
      <c r="T46" s="168"/>
    </row>
    <row r="47" spans="1:20">
      <c r="A47" s="186" t="str">
        <f>Summary!O23</f>
        <v/>
      </c>
      <c r="B47" s="187" t="str">
        <f>IF(ISNUMBER(A47),Summary!T23,"")</f>
        <v/>
      </c>
      <c r="C47" s="187" t="str">
        <f>IF(ISNUMBER(A47),Summary!S23,"")</f>
        <v/>
      </c>
      <c r="D47" s="188" t="str">
        <f>IF(ISNUMBER(A47),Summary!U23,"")</f>
        <v/>
      </c>
      <c r="E47" s="188" t="str">
        <f>IF(ISNUMBER(A47),Summary!V23,"")</f>
        <v/>
      </c>
      <c r="F47" s="189" t="str">
        <f>IF(ISNUMBER(A47),Summary!W23,"")</f>
        <v/>
      </c>
      <c r="G47" s="190" t="str">
        <f>IF(ISNUMBER(A47),Summary!X23,"")</f>
        <v/>
      </c>
      <c r="H47" s="191" t="str">
        <f>IF(ISNUMBER(A47),Summary!P23,"")</f>
        <v/>
      </c>
      <c r="I47" s="192" t="str">
        <f>IFERROR(Summary!#REF!,"")</f>
        <v/>
      </c>
      <c r="J47" s="168"/>
      <c r="K47" s="195">
        <f t="shared" si="0"/>
        <v>11</v>
      </c>
      <c r="L47" s="196" t="str">
        <f>IF(Summary!K13=0,"",Summary!K13)</f>
        <v/>
      </c>
      <c r="M47" s="168"/>
      <c r="N47" s="168"/>
      <c r="O47" s="168"/>
      <c r="P47" s="168"/>
      <c r="Q47" s="168"/>
      <c r="R47" s="168"/>
      <c r="S47" s="168"/>
      <c r="T47" s="168"/>
    </row>
    <row r="48" spans="1:20">
      <c r="A48" s="186" t="str">
        <f>Summary!O24</f>
        <v/>
      </c>
      <c r="B48" s="187" t="str">
        <f>IF(ISNUMBER(A48),Summary!T24,"")</f>
        <v/>
      </c>
      <c r="C48" s="187" t="str">
        <f>IF(ISNUMBER(A48),Summary!S24,"")</f>
        <v/>
      </c>
      <c r="D48" s="188" t="str">
        <f>IF(ISNUMBER(A48),Summary!U24,"")</f>
        <v/>
      </c>
      <c r="E48" s="188" t="str">
        <f>IF(ISNUMBER(A48),Summary!V24,"")</f>
        <v/>
      </c>
      <c r="F48" s="189" t="str">
        <f>IF(ISNUMBER(A48),Summary!W24,"")</f>
        <v/>
      </c>
      <c r="G48" s="190" t="str">
        <f>IF(ISNUMBER(A48),Summary!X24,"")</f>
        <v/>
      </c>
      <c r="H48" s="191" t="str">
        <f>IF(ISNUMBER(A48),Summary!P24,"")</f>
        <v/>
      </c>
      <c r="I48" s="192" t="str">
        <f>IFERROR(Summary!#REF!,"")</f>
        <v/>
      </c>
      <c r="J48" s="168"/>
      <c r="K48" s="195">
        <f t="shared" si="0"/>
        <v>12</v>
      </c>
      <c r="L48" s="196" t="str">
        <f>IF(Summary!K14=0,"",Summary!K14)</f>
        <v/>
      </c>
      <c r="M48" s="168"/>
      <c r="N48" s="168"/>
      <c r="O48" s="168"/>
      <c r="P48" s="168"/>
      <c r="Q48" s="168"/>
      <c r="R48" s="168"/>
      <c r="S48" s="168"/>
      <c r="T48" s="168"/>
    </row>
    <row r="49" spans="1:20">
      <c r="A49" s="186" t="str">
        <f>Summary!O25</f>
        <v/>
      </c>
      <c r="B49" s="187" t="str">
        <f>IF(ISNUMBER(A49),Summary!T25,"")</f>
        <v/>
      </c>
      <c r="C49" s="187" t="str">
        <f>IF(ISNUMBER(A49),Summary!S25,"")</f>
        <v/>
      </c>
      <c r="D49" s="188" t="str">
        <f>IF(ISNUMBER(A49),Summary!U25,"")</f>
        <v/>
      </c>
      <c r="E49" s="188" t="str">
        <f>IF(ISNUMBER(A49),Summary!V25,"")</f>
        <v/>
      </c>
      <c r="F49" s="189" t="str">
        <f>IF(ISNUMBER(A49),Summary!W25,"")</f>
        <v/>
      </c>
      <c r="G49" s="190" t="str">
        <f>IF(ISNUMBER(A49),Summary!X25,"")</f>
        <v/>
      </c>
      <c r="H49" s="191" t="str">
        <f>IF(ISNUMBER(A49),Summary!P25,"")</f>
        <v/>
      </c>
      <c r="I49" s="192" t="str">
        <f>IFERROR(Summary!#REF!,"")</f>
        <v/>
      </c>
      <c r="J49" s="168"/>
      <c r="K49" s="195">
        <f t="shared" si="0"/>
        <v>13</v>
      </c>
      <c r="L49" s="196" t="str">
        <f>IF(Summary!K15=0,"",Summary!K15)</f>
        <v/>
      </c>
      <c r="M49" s="168"/>
      <c r="N49" s="168"/>
      <c r="O49" s="168"/>
      <c r="P49" s="168"/>
      <c r="Q49" s="168"/>
      <c r="R49" s="168"/>
      <c r="S49" s="168"/>
      <c r="T49" s="168"/>
    </row>
    <row r="50" spans="1:20">
      <c r="A50" s="186" t="str">
        <f>Summary!O26</f>
        <v/>
      </c>
      <c r="B50" s="187" t="str">
        <f>IF(ISNUMBER(A50),Summary!T26,"")</f>
        <v/>
      </c>
      <c r="C50" s="187" t="str">
        <f>IF(ISNUMBER(A50),Summary!S26,"")</f>
        <v/>
      </c>
      <c r="D50" s="188" t="str">
        <f>IF(ISNUMBER(A50),Summary!U26,"")</f>
        <v/>
      </c>
      <c r="E50" s="188" t="str">
        <f>IF(ISNUMBER(A50),Summary!V26,"")</f>
        <v/>
      </c>
      <c r="F50" s="189" t="str">
        <f>IF(ISNUMBER(A50),Summary!W26,"")</f>
        <v/>
      </c>
      <c r="G50" s="190" t="str">
        <f>IF(ISNUMBER(A50),Summary!X26,"")</f>
        <v/>
      </c>
      <c r="H50" s="197" t="str">
        <f>IFERROR(Summary!#REF!,"")</f>
        <v/>
      </c>
      <c r="I50" s="192" t="str">
        <f>IFERROR(Summary!#REF!,"")</f>
        <v/>
      </c>
      <c r="J50" s="168"/>
      <c r="K50" s="195">
        <f t="shared" si="0"/>
        <v>14</v>
      </c>
      <c r="L50" s="196" t="str">
        <f>IF(Summary!K16=0,"",Summary!K16)</f>
        <v/>
      </c>
      <c r="M50" s="168"/>
      <c r="N50" s="168"/>
      <c r="O50" s="168"/>
      <c r="P50" s="168"/>
      <c r="Q50" s="168"/>
      <c r="R50" s="168"/>
      <c r="S50" s="168"/>
      <c r="T50" s="168"/>
    </row>
    <row r="51" spans="1:20">
      <c r="A51" s="186" t="str">
        <f>Summary!O27</f>
        <v/>
      </c>
      <c r="B51" s="187" t="str">
        <f>IF(ISNUMBER(A51),Summary!T27,"")</f>
        <v/>
      </c>
      <c r="C51" s="187" t="str">
        <f>IF(ISNUMBER(A51),Summary!S27,"")</f>
        <v/>
      </c>
      <c r="D51" s="188" t="str">
        <f>IF(ISNUMBER(A51),Summary!U27,"")</f>
        <v/>
      </c>
      <c r="E51" s="188" t="str">
        <f>IF(ISNUMBER(A51),Summary!V27,"")</f>
        <v/>
      </c>
      <c r="F51" s="189" t="str">
        <f>IF(ISNUMBER(A51),Summary!W27,"")</f>
        <v/>
      </c>
      <c r="G51" s="190" t="str">
        <f>IF(ISNUMBER(A51),Summary!X27,"")</f>
        <v/>
      </c>
      <c r="H51" s="197" t="str">
        <f>IFERROR(Summary!#REF!,"")</f>
        <v/>
      </c>
      <c r="I51" s="192" t="str">
        <f>IFERROR(Summary!#REF!,"")</f>
        <v/>
      </c>
      <c r="J51" s="168"/>
      <c r="K51" s="195">
        <f t="shared" si="0"/>
        <v>15</v>
      </c>
      <c r="L51" s="196" t="str">
        <f>IF(Summary!K17=0,"",Summary!K17)</f>
        <v/>
      </c>
      <c r="M51" s="168"/>
      <c r="N51" s="168"/>
      <c r="O51" s="168"/>
      <c r="P51" s="168"/>
      <c r="Q51" s="168"/>
      <c r="R51" s="168"/>
      <c r="S51" s="168"/>
      <c r="T51" s="168"/>
    </row>
    <row r="52" spans="1:20">
      <c r="A52" s="186" t="str">
        <f>Summary!O28</f>
        <v/>
      </c>
      <c r="B52" s="187" t="str">
        <f>IF(ISNUMBER(A52),Summary!T28,"")</f>
        <v/>
      </c>
      <c r="C52" s="187" t="str">
        <f>IF(ISNUMBER(A52),Summary!S28,"")</f>
        <v/>
      </c>
      <c r="D52" s="188" t="str">
        <f>IF(ISNUMBER(A52),Summary!U28,"")</f>
        <v/>
      </c>
      <c r="E52" s="188" t="str">
        <f>IF(ISNUMBER(A52),Summary!V28,"")</f>
        <v/>
      </c>
      <c r="F52" s="189" t="str">
        <f>IF(ISNUMBER(A52),Summary!W28,"")</f>
        <v/>
      </c>
      <c r="G52" s="190" t="str">
        <f>IF(ISNUMBER(A52),Summary!X28,"")</f>
        <v/>
      </c>
      <c r="H52" s="197" t="str">
        <f>IFERROR(Summary!#REF!,"")</f>
        <v/>
      </c>
      <c r="I52" s="192" t="str">
        <f>IFERROR(Summary!#REF!,"")</f>
        <v/>
      </c>
      <c r="J52" s="168"/>
      <c r="K52" s="195">
        <f t="shared" si="0"/>
        <v>16</v>
      </c>
      <c r="L52" s="196" t="str">
        <f>IF(Summary!K18=0,"",Summary!K18)</f>
        <v/>
      </c>
      <c r="M52" s="168"/>
      <c r="N52" s="168"/>
      <c r="O52" s="168"/>
      <c r="P52" s="168"/>
      <c r="Q52" s="168"/>
      <c r="R52" s="168"/>
      <c r="S52" s="168"/>
      <c r="T52" s="168"/>
    </row>
    <row r="53" spans="1:20">
      <c r="A53" s="186" t="str">
        <f>Summary!O29</f>
        <v/>
      </c>
      <c r="B53" s="187" t="str">
        <f>IF(ISNUMBER(A53),Summary!T29,"")</f>
        <v/>
      </c>
      <c r="C53" s="187" t="str">
        <f>IF(ISNUMBER(A53),Summary!S29,"")</f>
        <v/>
      </c>
      <c r="D53" s="188" t="str">
        <f>IF(ISNUMBER(A53),Summary!U29,"")</f>
        <v/>
      </c>
      <c r="E53" s="188" t="str">
        <f>IF(ISNUMBER(A53),Summary!V29,"")</f>
        <v/>
      </c>
      <c r="F53" s="189" t="str">
        <f>IF(ISNUMBER(A53),Summary!W29,"")</f>
        <v/>
      </c>
      <c r="G53" s="190" t="str">
        <f>IF(ISNUMBER(A53),Summary!X29,"")</f>
        <v/>
      </c>
      <c r="H53" s="197" t="str">
        <f>IFERROR(Summary!#REF!,"")</f>
        <v/>
      </c>
      <c r="I53" s="192" t="str">
        <f>IFERROR(Summary!#REF!,"")</f>
        <v/>
      </c>
      <c r="J53" s="168"/>
      <c r="K53" s="195">
        <f t="shared" si="0"/>
        <v>17</v>
      </c>
      <c r="L53" s="196" t="str">
        <f>IF(Summary!K19=0,"",Summary!K19)</f>
        <v/>
      </c>
      <c r="M53" s="168"/>
      <c r="N53" s="168"/>
      <c r="O53" s="168"/>
      <c r="P53" s="168"/>
      <c r="Q53" s="168"/>
      <c r="R53" s="168"/>
      <c r="S53" s="168"/>
      <c r="T53" s="168"/>
    </row>
    <row r="54" spans="1:20">
      <c r="A54" s="186"/>
      <c r="B54" s="187"/>
      <c r="C54" s="187"/>
      <c r="D54" s="188"/>
      <c r="E54" s="188"/>
      <c r="F54" s="189"/>
      <c r="G54" s="190"/>
      <c r="H54" s="197"/>
      <c r="I54" s="192"/>
      <c r="J54" s="168"/>
      <c r="K54" s="195">
        <f t="shared" si="0"/>
        <v>18</v>
      </c>
      <c r="L54" s="196" t="str">
        <f>IF(Summary!K20=0,"",Summary!K20)</f>
        <v/>
      </c>
      <c r="M54" s="168"/>
      <c r="N54" s="168"/>
      <c r="O54" s="168"/>
      <c r="P54" s="168"/>
      <c r="Q54" s="168"/>
      <c r="R54" s="168"/>
      <c r="S54" s="168"/>
      <c r="T54" s="168"/>
    </row>
    <row r="55" spans="1:20">
      <c r="A55" s="186"/>
      <c r="B55" s="187"/>
      <c r="C55" s="187"/>
      <c r="D55" s="188"/>
      <c r="E55" s="188"/>
      <c r="F55" s="189"/>
      <c r="G55" s="190"/>
      <c r="H55" s="197"/>
      <c r="I55" s="192"/>
      <c r="J55" s="168"/>
      <c r="K55" s="195">
        <f t="shared" si="0"/>
        <v>19</v>
      </c>
      <c r="L55" s="196" t="str">
        <f>IF(Summary!K21=0,"",Summary!K21)</f>
        <v/>
      </c>
      <c r="M55" s="168"/>
      <c r="N55" s="168"/>
      <c r="O55" s="168"/>
      <c r="P55" s="168"/>
      <c r="Q55" s="168"/>
      <c r="R55" s="168"/>
      <c r="S55" s="168"/>
      <c r="T55" s="168"/>
    </row>
    <row r="56" spans="1:20">
      <c r="A56" s="186"/>
      <c r="B56" s="187"/>
      <c r="C56" s="187"/>
      <c r="D56" s="188"/>
      <c r="E56" s="188"/>
      <c r="F56" s="189"/>
      <c r="G56" s="190"/>
      <c r="H56" s="197"/>
      <c r="I56" s="192"/>
      <c r="J56" s="168"/>
      <c r="K56" s="195">
        <f t="shared" si="0"/>
        <v>20</v>
      </c>
      <c r="L56" s="196" t="str">
        <f>IF(Summary!K22=0,"",Summary!K22)</f>
        <v/>
      </c>
      <c r="M56" s="168"/>
      <c r="N56" s="168"/>
      <c r="O56" s="168"/>
      <c r="P56" s="168"/>
      <c r="Q56" s="168"/>
      <c r="R56" s="168"/>
      <c r="S56" s="168"/>
      <c r="T56" s="168"/>
    </row>
    <row r="57" spans="1:20">
      <c r="A57" s="186"/>
      <c r="B57" s="187"/>
      <c r="C57" s="187"/>
      <c r="D57" s="188"/>
      <c r="E57" s="188"/>
      <c r="F57" s="189"/>
      <c r="G57" s="190"/>
      <c r="H57" s="197"/>
      <c r="I57" s="192"/>
      <c r="J57" s="168"/>
      <c r="K57" s="130"/>
      <c r="L57" s="130"/>
      <c r="M57" s="168"/>
      <c r="N57" s="168"/>
      <c r="O57" s="168"/>
      <c r="P57" s="168"/>
      <c r="Q57" s="168"/>
      <c r="R57" s="168"/>
      <c r="S57" s="168"/>
      <c r="T57" s="168"/>
    </row>
    <row r="58" spans="1:20">
      <c r="A58" s="186"/>
      <c r="B58" s="187"/>
      <c r="C58" s="187"/>
      <c r="D58" s="188"/>
      <c r="E58" s="188"/>
      <c r="F58" s="189"/>
      <c r="G58" s="190"/>
      <c r="H58" s="197"/>
      <c r="I58" s="192"/>
      <c r="J58" s="168"/>
      <c r="K58" s="210" t="s">
        <v>195</v>
      </c>
      <c r="L58" s="211"/>
      <c r="M58" s="130"/>
      <c r="N58" s="130"/>
      <c r="O58" s="130"/>
      <c r="P58" s="130"/>
      <c r="Q58" s="130"/>
      <c r="R58" s="130"/>
      <c r="S58" s="130"/>
      <c r="T58" s="168"/>
    </row>
    <row r="59" spans="1:20">
      <c r="A59" s="186"/>
      <c r="B59" s="187"/>
      <c r="C59" s="187"/>
      <c r="D59" s="188"/>
      <c r="E59" s="188"/>
      <c r="F59" s="189"/>
      <c r="G59" s="190"/>
      <c r="H59" s="197"/>
      <c r="I59" s="192"/>
      <c r="J59" s="168"/>
      <c r="K59" s="211"/>
      <c r="L59" s="211"/>
      <c r="M59" s="130"/>
      <c r="N59" s="130"/>
      <c r="O59" s="130"/>
      <c r="P59" s="130"/>
      <c r="Q59" s="130"/>
      <c r="R59" s="130"/>
      <c r="S59" s="130"/>
      <c r="T59" s="168"/>
    </row>
    <row r="60" spans="1:20">
      <c r="A60" s="186"/>
      <c r="B60" s="187"/>
      <c r="C60" s="187"/>
      <c r="D60" s="188"/>
      <c r="E60" s="188"/>
      <c r="F60" s="189"/>
      <c r="G60" s="190"/>
      <c r="H60" s="197"/>
      <c r="I60" s="192"/>
      <c r="J60" s="168"/>
      <c r="K60" s="212"/>
      <c r="L60" s="212"/>
      <c r="M60" s="130"/>
      <c r="N60" s="130"/>
      <c r="O60" s="130"/>
      <c r="P60" s="130"/>
      <c r="Q60" s="130"/>
      <c r="R60" s="130"/>
      <c r="S60" s="130"/>
      <c r="T60" s="168"/>
    </row>
    <row r="61" spans="1:20">
      <c r="A61" s="186"/>
      <c r="B61" s="187"/>
      <c r="C61" s="187"/>
      <c r="D61" s="188"/>
      <c r="E61" s="188"/>
      <c r="F61" s="189"/>
      <c r="G61" s="190"/>
      <c r="H61" s="197"/>
      <c r="I61" s="192"/>
      <c r="J61" s="168"/>
      <c r="K61" s="130"/>
      <c r="L61" s="130"/>
      <c r="M61" s="130"/>
      <c r="N61" s="130"/>
      <c r="O61" s="130"/>
      <c r="P61" s="130"/>
      <c r="Q61" s="130"/>
      <c r="R61" s="130"/>
      <c r="S61" s="130"/>
      <c r="T61" s="168"/>
    </row>
    <row r="62" spans="1:20">
      <c r="A62" s="186"/>
      <c r="B62" s="187"/>
      <c r="C62" s="187"/>
      <c r="D62" s="188"/>
      <c r="E62" s="188"/>
      <c r="F62" s="189"/>
      <c r="G62" s="190"/>
      <c r="H62" s="192"/>
      <c r="I62" s="192"/>
      <c r="J62" s="168"/>
      <c r="K62" s="130"/>
      <c r="L62" s="130"/>
      <c r="M62" s="130"/>
      <c r="N62" s="130"/>
      <c r="O62" s="130"/>
      <c r="P62" s="130"/>
      <c r="Q62" s="130"/>
      <c r="R62" s="130"/>
      <c r="S62" s="130"/>
      <c r="T62" s="168"/>
    </row>
    <row r="63" spans="1:20">
      <c r="A63" s="186"/>
      <c r="B63" s="187"/>
      <c r="C63" s="187"/>
      <c r="D63" s="188"/>
      <c r="E63" s="188"/>
      <c r="F63" s="189"/>
      <c r="G63" s="190"/>
      <c r="H63" s="192"/>
      <c r="I63" s="192"/>
      <c r="J63" s="168"/>
      <c r="K63" s="130"/>
      <c r="L63" s="130"/>
      <c r="M63" s="130"/>
      <c r="N63" s="130"/>
      <c r="O63" s="130"/>
      <c r="P63" s="130"/>
      <c r="Q63" s="130"/>
      <c r="R63" s="130"/>
      <c r="S63" s="130"/>
      <c r="T63" s="168"/>
    </row>
    <row r="64" spans="1:20">
      <c r="A64" s="186"/>
      <c r="B64" s="187"/>
      <c r="C64" s="187"/>
      <c r="D64" s="188"/>
      <c r="E64" s="188"/>
      <c r="F64" s="189"/>
      <c r="G64" s="190"/>
      <c r="H64" s="192"/>
      <c r="I64" s="192"/>
      <c r="J64" s="168"/>
      <c r="K64" s="130"/>
      <c r="L64" s="130"/>
      <c r="M64" s="130"/>
      <c r="N64" s="130"/>
      <c r="O64" s="130"/>
      <c r="P64" s="130"/>
      <c r="Q64" s="130"/>
      <c r="R64" s="130"/>
      <c r="S64" s="130"/>
      <c r="T64" s="168"/>
    </row>
    <row r="65" spans="1:20">
      <c r="A65" s="186"/>
      <c r="B65" s="187"/>
      <c r="C65" s="187"/>
      <c r="D65" s="188"/>
      <c r="E65" s="188"/>
      <c r="F65" s="189"/>
      <c r="G65" s="190"/>
      <c r="H65" s="192"/>
      <c r="I65" s="192"/>
      <c r="J65" s="168"/>
      <c r="K65" s="130"/>
      <c r="L65" s="130"/>
      <c r="M65" s="130"/>
      <c r="N65" s="130"/>
      <c r="O65" s="130"/>
      <c r="P65" s="130"/>
      <c r="Q65" s="130"/>
      <c r="R65" s="130"/>
      <c r="S65" s="130"/>
      <c r="T65" s="168"/>
    </row>
    <row r="66" spans="1:20">
      <c r="A66" s="186"/>
      <c r="B66" s="187"/>
      <c r="C66" s="187"/>
      <c r="D66" s="188"/>
      <c r="E66" s="188"/>
      <c r="F66" s="189"/>
      <c r="G66" s="190"/>
      <c r="H66" s="192"/>
      <c r="I66" s="192"/>
      <c r="J66" s="168"/>
      <c r="K66" s="130"/>
      <c r="L66" s="130"/>
      <c r="M66" s="130"/>
      <c r="N66" s="130"/>
      <c r="O66" s="130"/>
      <c r="P66" s="130"/>
      <c r="Q66" s="130"/>
      <c r="R66" s="130"/>
      <c r="S66" s="130"/>
      <c r="T66" s="168"/>
    </row>
    <row r="67" spans="1:20">
      <c r="A67" s="186"/>
      <c r="B67" s="187"/>
      <c r="C67" s="187"/>
      <c r="D67" s="188"/>
      <c r="E67" s="188"/>
      <c r="F67" s="189"/>
      <c r="G67" s="190"/>
      <c r="H67" s="192"/>
      <c r="I67" s="192"/>
      <c r="J67" s="168"/>
      <c r="K67" s="130"/>
      <c r="L67" s="130"/>
      <c r="M67" s="130"/>
      <c r="N67" s="130"/>
      <c r="O67" s="130"/>
      <c r="P67" s="130"/>
      <c r="Q67" s="130"/>
      <c r="R67" s="130"/>
      <c r="S67" s="130"/>
      <c r="T67" s="168"/>
    </row>
    <row r="68" spans="1:20">
      <c r="A68" s="198"/>
      <c r="B68" s="187"/>
      <c r="C68" s="187"/>
      <c r="D68" s="188"/>
      <c r="E68" s="188"/>
      <c r="F68" s="189"/>
      <c r="G68" s="190"/>
      <c r="H68" s="192"/>
      <c r="I68" s="192"/>
      <c r="J68" s="168"/>
      <c r="K68" s="130"/>
      <c r="L68" s="130"/>
      <c r="M68" s="130"/>
      <c r="N68" s="130"/>
      <c r="O68" s="130"/>
      <c r="P68" s="130"/>
      <c r="Q68" s="130"/>
      <c r="R68" s="130"/>
      <c r="S68" s="130"/>
      <c r="T68" s="168"/>
    </row>
    <row r="69" spans="1:20">
      <c r="A69" s="198"/>
      <c r="B69" s="187"/>
      <c r="C69" s="187"/>
      <c r="D69" s="188"/>
      <c r="E69" s="188"/>
      <c r="F69" s="189"/>
      <c r="G69" s="190"/>
      <c r="H69" s="192"/>
      <c r="I69" s="192"/>
      <c r="J69" s="168"/>
      <c r="K69" s="130"/>
      <c r="L69" s="130"/>
      <c r="M69" s="130"/>
      <c r="N69" s="130"/>
      <c r="O69" s="130"/>
      <c r="P69" s="130"/>
      <c r="Q69" s="130"/>
      <c r="R69" s="130"/>
      <c r="S69" s="130"/>
      <c r="T69" s="168"/>
    </row>
    <row r="70" spans="1:20">
      <c r="A70" s="198"/>
      <c r="B70" s="187"/>
      <c r="C70" s="187"/>
      <c r="D70" s="188"/>
      <c r="E70" s="188"/>
      <c r="F70" s="189"/>
      <c r="G70" s="190"/>
      <c r="H70" s="192"/>
      <c r="I70" s="192"/>
      <c r="J70" s="168"/>
      <c r="K70" s="130"/>
      <c r="L70" s="130"/>
      <c r="M70" s="130"/>
      <c r="N70" s="130"/>
      <c r="O70" s="130"/>
      <c r="P70" s="130"/>
      <c r="Q70" s="130"/>
      <c r="R70" s="130"/>
      <c r="S70" s="130"/>
      <c r="T70" s="168"/>
    </row>
    <row r="71" spans="1:20">
      <c r="A71" s="198"/>
      <c r="B71" s="187"/>
      <c r="C71" s="187"/>
      <c r="D71" s="188"/>
      <c r="E71" s="188"/>
      <c r="F71" s="189"/>
      <c r="G71" s="190"/>
      <c r="H71" s="192"/>
      <c r="I71" s="192"/>
      <c r="J71" s="168"/>
      <c r="K71" s="130"/>
      <c r="L71" s="130"/>
      <c r="M71" s="130"/>
      <c r="N71" s="130"/>
      <c r="O71" s="130"/>
      <c r="P71" s="130"/>
      <c r="Q71" s="130"/>
      <c r="R71" s="130"/>
      <c r="S71" s="130"/>
      <c r="T71" s="168"/>
    </row>
    <row r="72" spans="1:20">
      <c r="A72" s="198"/>
      <c r="B72" s="187"/>
      <c r="C72" s="187"/>
      <c r="D72" s="188"/>
      <c r="E72" s="188"/>
      <c r="F72" s="189"/>
      <c r="G72" s="190"/>
      <c r="H72" s="192"/>
      <c r="I72" s="192"/>
      <c r="J72" s="168"/>
      <c r="K72" s="130"/>
      <c r="L72" s="130"/>
      <c r="M72" s="130"/>
      <c r="N72" s="130"/>
      <c r="O72" s="130"/>
      <c r="P72" s="130"/>
      <c r="Q72" s="130"/>
      <c r="R72" s="130"/>
      <c r="S72" s="130"/>
      <c r="T72" s="168"/>
    </row>
    <row r="73" spans="1:20">
      <c r="A73" s="198"/>
      <c r="B73" s="187"/>
      <c r="C73" s="187"/>
      <c r="D73" s="188"/>
      <c r="E73" s="188"/>
      <c r="F73" s="189"/>
      <c r="G73" s="190"/>
      <c r="H73" s="192"/>
      <c r="I73" s="192"/>
      <c r="J73" s="168"/>
      <c r="K73" s="130"/>
      <c r="L73" s="130"/>
      <c r="M73" s="130"/>
      <c r="N73" s="130"/>
      <c r="O73" s="130"/>
      <c r="P73" s="130"/>
      <c r="Q73" s="130"/>
      <c r="R73" s="130"/>
      <c r="S73" s="130"/>
      <c r="T73" s="168"/>
    </row>
    <row r="74" spans="1:20">
      <c r="A74" s="198"/>
      <c r="B74" s="187"/>
      <c r="C74" s="187"/>
      <c r="D74" s="188"/>
      <c r="E74" s="188"/>
      <c r="F74" s="189"/>
      <c r="G74" s="190"/>
      <c r="H74" s="192"/>
      <c r="I74" s="192"/>
      <c r="J74" s="168"/>
      <c r="K74" s="130"/>
      <c r="L74" s="130"/>
      <c r="M74" s="130"/>
      <c r="N74" s="130"/>
      <c r="O74" s="130"/>
      <c r="P74" s="130"/>
      <c r="Q74" s="130"/>
      <c r="R74" s="130"/>
      <c r="S74" s="130"/>
      <c r="T74" s="168"/>
    </row>
    <row r="75" spans="1:20">
      <c r="A75" s="198"/>
      <c r="B75" s="187"/>
      <c r="C75" s="187"/>
      <c r="D75" s="188"/>
      <c r="E75" s="188"/>
      <c r="F75" s="189"/>
      <c r="G75" s="190"/>
      <c r="H75" s="192"/>
      <c r="I75" s="192"/>
      <c r="J75" s="168"/>
      <c r="K75" s="130"/>
      <c r="L75" s="130"/>
      <c r="M75" s="130"/>
      <c r="N75" s="130"/>
      <c r="O75" s="130"/>
      <c r="P75" s="130"/>
      <c r="Q75" s="130"/>
      <c r="R75" s="130"/>
      <c r="S75" s="130"/>
      <c r="T75" s="168"/>
    </row>
    <row r="76" spans="1:20">
      <c r="A76" s="198"/>
      <c r="B76" s="187"/>
      <c r="C76" s="187"/>
      <c r="D76" s="188"/>
      <c r="E76" s="188"/>
      <c r="F76" s="189"/>
      <c r="G76" s="190"/>
      <c r="H76" s="192"/>
      <c r="I76" s="192"/>
      <c r="J76" s="168"/>
      <c r="K76" s="130"/>
      <c r="L76" s="130"/>
      <c r="M76" s="130"/>
      <c r="N76" s="130"/>
      <c r="O76" s="130"/>
      <c r="P76" s="130"/>
      <c r="Q76" s="130"/>
      <c r="R76" s="130"/>
      <c r="S76" s="130"/>
      <c r="T76" s="168"/>
    </row>
    <row r="77" spans="1:20">
      <c r="A77" s="198"/>
      <c r="B77" s="187"/>
      <c r="C77" s="187"/>
      <c r="D77" s="188"/>
      <c r="E77" s="188"/>
      <c r="F77" s="189"/>
      <c r="G77" s="190"/>
      <c r="H77" s="192"/>
      <c r="I77" s="192"/>
      <c r="J77" s="168"/>
      <c r="K77" s="130"/>
      <c r="L77" s="130"/>
      <c r="M77" s="130"/>
      <c r="N77" s="130"/>
      <c r="O77" s="130"/>
      <c r="P77" s="130"/>
      <c r="Q77" s="130"/>
      <c r="R77" s="130"/>
      <c r="S77" s="130"/>
      <c r="T77" s="168"/>
    </row>
    <row r="78" spans="1:20">
      <c r="A78" s="198"/>
      <c r="B78" s="187"/>
      <c r="C78" s="187"/>
      <c r="D78" s="188"/>
      <c r="E78" s="188"/>
      <c r="F78" s="189"/>
      <c r="G78" s="190"/>
      <c r="H78" s="192"/>
      <c r="I78" s="192"/>
      <c r="J78" s="168"/>
      <c r="K78" s="130"/>
      <c r="L78" s="130"/>
      <c r="M78" s="130"/>
      <c r="N78" s="130"/>
      <c r="O78" s="130"/>
      <c r="P78" s="130"/>
      <c r="Q78" s="130"/>
      <c r="R78" s="130"/>
      <c r="S78" s="130"/>
      <c r="T78" s="168"/>
    </row>
    <row r="79" spans="1:20">
      <c r="A79" s="198"/>
      <c r="B79" s="187"/>
      <c r="C79" s="187"/>
      <c r="D79" s="188"/>
      <c r="E79" s="188"/>
      <c r="F79" s="189"/>
      <c r="G79" s="190"/>
      <c r="H79" s="192"/>
      <c r="I79" s="192"/>
      <c r="J79" s="168"/>
      <c r="K79" s="130"/>
      <c r="L79" s="130"/>
      <c r="M79" s="130"/>
      <c r="N79" s="130"/>
      <c r="O79" s="130"/>
      <c r="P79" s="130"/>
      <c r="Q79" s="130"/>
      <c r="R79" s="130"/>
      <c r="S79" s="130"/>
      <c r="T79" s="168"/>
    </row>
    <row r="80" spans="1:20">
      <c r="A80" s="198"/>
      <c r="B80" s="187"/>
      <c r="C80" s="187"/>
      <c r="D80" s="188"/>
      <c r="E80" s="188"/>
      <c r="F80" s="189"/>
      <c r="G80" s="190"/>
      <c r="H80" s="192"/>
      <c r="I80" s="192"/>
      <c r="J80" s="168"/>
      <c r="K80" s="130"/>
      <c r="L80" s="130"/>
      <c r="M80" s="130"/>
      <c r="N80" s="130"/>
      <c r="O80" s="130"/>
      <c r="P80" s="130"/>
      <c r="Q80" s="130"/>
      <c r="R80" s="130"/>
      <c r="S80" s="130"/>
      <c r="T80" s="168"/>
    </row>
    <row r="81" spans="1:20">
      <c r="A81" s="198"/>
      <c r="B81" s="187"/>
      <c r="C81" s="187"/>
      <c r="D81" s="188"/>
      <c r="E81" s="188"/>
      <c r="F81" s="189"/>
      <c r="G81" s="190"/>
      <c r="H81" s="192"/>
      <c r="I81" s="192"/>
      <c r="J81" s="168"/>
      <c r="K81" s="130"/>
      <c r="L81" s="130"/>
      <c r="M81" s="130"/>
      <c r="N81" s="130"/>
      <c r="O81" s="130"/>
      <c r="P81" s="130"/>
      <c r="Q81" s="130"/>
      <c r="R81" s="130"/>
      <c r="S81" s="130"/>
      <c r="T81" s="168"/>
    </row>
    <row r="82" spans="1:20">
      <c r="A82" s="198"/>
      <c r="B82" s="187"/>
      <c r="C82" s="187"/>
      <c r="D82" s="188"/>
      <c r="E82" s="188"/>
      <c r="F82" s="189"/>
      <c r="G82" s="190"/>
      <c r="H82" s="192"/>
      <c r="I82" s="192"/>
      <c r="J82" s="168"/>
      <c r="K82" s="130"/>
      <c r="L82" s="130"/>
      <c r="M82" s="130"/>
      <c r="N82" s="130"/>
      <c r="O82" s="130"/>
      <c r="P82" s="130"/>
      <c r="Q82" s="130"/>
      <c r="R82" s="130"/>
      <c r="S82" s="130"/>
      <c r="T82" s="168"/>
    </row>
    <row r="83" spans="1:20">
      <c r="A83" s="198"/>
      <c r="B83" s="187"/>
      <c r="C83" s="187"/>
      <c r="D83" s="188"/>
      <c r="E83" s="188"/>
      <c r="F83" s="189"/>
      <c r="G83" s="190"/>
      <c r="H83" s="192"/>
      <c r="I83" s="192"/>
      <c r="J83" s="168"/>
      <c r="K83" s="130"/>
      <c r="L83" s="130"/>
      <c r="M83" s="130"/>
      <c r="N83" s="130"/>
      <c r="O83" s="130"/>
      <c r="P83" s="130"/>
      <c r="Q83" s="130"/>
      <c r="R83" s="130"/>
      <c r="S83" s="130"/>
      <c r="T83" s="168"/>
    </row>
    <row r="84" spans="1:20">
      <c r="A84" s="198"/>
      <c r="B84" s="187"/>
      <c r="C84" s="187"/>
      <c r="D84" s="188"/>
      <c r="E84" s="188"/>
      <c r="F84" s="189"/>
      <c r="G84" s="190"/>
      <c r="H84" s="192"/>
      <c r="I84" s="192"/>
      <c r="J84" s="168"/>
      <c r="K84" s="130"/>
      <c r="L84" s="130"/>
      <c r="M84" s="130"/>
      <c r="N84" s="130"/>
      <c r="O84" s="130"/>
      <c r="P84" s="130"/>
      <c r="Q84" s="130"/>
      <c r="R84" s="130"/>
      <c r="S84" s="130"/>
      <c r="T84" s="168"/>
    </row>
    <row r="85" spans="1:20">
      <c r="A85" s="198"/>
      <c r="B85" s="187"/>
      <c r="C85" s="187"/>
      <c r="D85" s="188"/>
      <c r="E85" s="188"/>
      <c r="F85" s="189"/>
      <c r="G85" s="190"/>
      <c r="H85" s="192"/>
      <c r="I85" s="192"/>
      <c r="J85" s="168"/>
      <c r="K85" s="130"/>
      <c r="L85" s="130"/>
      <c r="M85" s="130"/>
      <c r="N85" s="130"/>
      <c r="O85" s="130"/>
      <c r="P85" s="130"/>
      <c r="Q85" s="130"/>
      <c r="R85" s="130"/>
      <c r="S85" s="130"/>
      <c r="T85" s="168"/>
    </row>
    <row r="86" spans="1:20">
      <c r="A86" s="198"/>
      <c r="B86" s="187"/>
      <c r="C86" s="187"/>
      <c r="D86" s="188"/>
      <c r="E86" s="188"/>
      <c r="F86" s="189"/>
      <c r="G86" s="190"/>
      <c r="H86" s="192"/>
      <c r="I86" s="192"/>
      <c r="J86" s="168"/>
      <c r="K86" s="130"/>
      <c r="L86" s="130"/>
      <c r="M86" s="130"/>
      <c r="N86" s="130"/>
      <c r="O86" s="130"/>
      <c r="P86" s="130"/>
      <c r="Q86" s="130"/>
      <c r="R86" s="130"/>
      <c r="S86" s="130"/>
      <c r="T86" s="168"/>
    </row>
    <row r="87" spans="1:20">
      <c r="A87" s="198"/>
      <c r="B87" s="187"/>
      <c r="C87" s="187"/>
      <c r="D87" s="188"/>
      <c r="E87" s="188"/>
      <c r="F87" s="189"/>
      <c r="G87" s="190"/>
      <c r="H87" s="192"/>
      <c r="I87" s="192"/>
      <c r="J87" s="168"/>
      <c r="K87" s="130"/>
      <c r="L87" s="130"/>
      <c r="M87" s="130"/>
      <c r="N87" s="130"/>
      <c r="O87" s="130"/>
      <c r="P87" s="130"/>
      <c r="Q87" s="130"/>
      <c r="R87" s="130"/>
      <c r="S87" s="130"/>
      <c r="T87" s="168"/>
    </row>
    <row r="88" spans="1:20">
      <c r="A88" s="198"/>
      <c r="B88" s="187"/>
      <c r="C88" s="187"/>
      <c r="D88" s="188"/>
      <c r="E88" s="188"/>
      <c r="F88" s="189"/>
      <c r="G88" s="190"/>
      <c r="H88" s="192"/>
      <c r="I88" s="192"/>
      <c r="J88" s="168"/>
      <c r="K88" s="130"/>
      <c r="L88" s="130"/>
      <c r="M88" s="130"/>
      <c r="N88" s="130"/>
      <c r="O88" s="130"/>
      <c r="P88" s="130"/>
      <c r="Q88" s="130"/>
      <c r="R88" s="130"/>
      <c r="S88" s="130"/>
      <c r="T88" s="168"/>
    </row>
    <row r="89" spans="1:20">
      <c r="A89" s="198"/>
      <c r="B89" s="187"/>
      <c r="C89" s="187"/>
      <c r="D89" s="188"/>
      <c r="E89" s="188"/>
      <c r="F89" s="189"/>
      <c r="G89" s="190"/>
      <c r="H89" s="192"/>
      <c r="I89" s="192"/>
      <c r="J89" s="168"/>
      <c r="K89" s="130"/>
      <c r="L89" s="130"/>
      <c r="M89" s="130"/>
      <c r="N89" s="130"/>
      <c r="O89" s="130"/>
      <c r="P89" s="130"/>
      <c r="Q89" s="130"/>
      <c r="R89" s="130"/>
      <c r="S89" s="130"/>
      <c r="T89" s="168"/>
    </row>
    <row r="90" spans="1:20">
      <c r="A90" s="198"/>
      <c r="B90" s="187"/>
      <c r="C90" s="187"/>
      <c r="D90" s="188"/>
      <c r="E90" s="188"/>
      <c r="F90" s="189"/>
      <c r="G90" s="190"/>
      <c r="H90" s="192"/>
      <c r="I90" s="192"/>
      <c r="J90" s="168"/>
      <c r="K90" s="130"/>
      <c r="L90" s="130"/>
      <c r="M90" s="130"/>
      <c r="N90" s="130"/>
      <c r="O90" s="130"/>
      <c r="P90" s="130"/>
      <c r="Q90" s="130"/>
      <c r="R90" s="130"/>
      <c r="S90" s="130"/>
      <c r="T90" s="168"/>
    </row>
    <row r="91" spans="1:20">
      <c r="A91" s="198"/>
      <c r="B91" s="187"/>
      <c r="C91" s="187"/>
      <c r="D91" s="188"/>
      <c r="E91" s="188"/>
      <c r="F91" s="189"/>
      <c r="G91" s="190"/>
      <c r="H91" s="192"/>
      <c r="I91" s="192"/>
      <c r="J91" s="168"/>
      <c r="K91" s="130"/>
      <c r="L91" s="130"/>
      <c r="M91" s="130"/>
      <c r="N91" s="130"/>
      <c r="O91" s="130"/>
      <c r="P91" s="130"/>
      <c r="Q91" s="130"/>
      <c r="R91" s="130"/>
      <c r="S91" s="130"/>
      <c r="T91" s="168"/>
    </row>
    <row r="92" spans="1:20">
      <c r="A92" s="198"/>
      <c r="B92" s="187"/>
      <c r="C92" s="187"/>
      <c r="D92" s="188"/>
      <c r="E92" s="188"/>
      <c r="F92" s="189"/>
      <c r="G92" s="190"/>
      <c r="H92" s="192"/>
      <c r="I92" s="192"/>
      <c r="J92" s="168"/>
      <c r="K92" s="130"/>
      <c r="L92" s="130"/>
      <c r="M92" s="130"/>
      <c r="N92" s="130"/>
      <c r="O92" s="130"/>
      <c r="P92" s="130"/>
      <c r="Q92" s="130"/>
      <c r="R92" s="130"/>
      <c r="S92" s="130"/>
      <c r="T92" s="168"/>
    </row>
    <row r="93" spans="1:20">
      <c r="A93" s="198"/>
      <c r="B93" s="187"/>
      <c r="C93" s="187"/>
      <c r="D93" s="188"/>
      <c r="E93" s="188"/>
      <c r="F93" s="189"/>
      <c r="G93" s="190"/>
      <c r="H93" s="192"/>
      <c r="I93" s="192"/>
      <c r="J93" s="168"/>
      <c r="K93" s="130"/>
      <c r="L93" s="130"/>
      <c r="M93" s="130"/>
      <c r="N93" s="130"/>
      <c r="O93" s="130"/>
      <c r="P93" s="130"/>
      <c r="Q93" s="130"/>
      <c r="R93" s="130"/>
      <c r="S93" s="130"/>
      <c r="T93" s="168"/>
    </row>
    <row r="94" spans="1:20">
      <c r="A94" s="198"/>
      <c r="B94" s="187"/>
      <c r="C94" s="187"/>
      <c r="D94" s="188"/>
      <c r="E94" s="188"/>
      <c r="F94" s="189"/>
      <c r="G94" s="190"/>
      <c r="H94" s="192"/>
      <c r="I94" s="192"/>
      <c r="J94" s="168"/>
      <c r="K94" s="130"/>
      <c r="L94" s="130"/>
      <c r="M94" s="130"/>
      <c r="N94" s="130"/>
      <c r="O94" s="130"/>
      <c r="P94" s="130"/>
      <c r="Q94" s="130"/>
      <c r="R94" s="130"/>
      <c r="S94" s="130"/>
      <c r="T94" s="168"/>
    </row>
    <row r="95" spans="1:20">
      <c r="A95" s="198"/>
      <c r="B95" s="187"/>
      <c r="C95" s="187"/>
      <c r="D95" s="188"/>
      <c r="E95" s="188"/>
      <c r="F95" s="189"/>
      <c r="G95" s="190"/>
      <c r="H95" s="192"/>
      <c r="I95" s="192"/>
      <c r="J95" s="168"/>
      <c r="K95" s="130"/>
      <c r="L95" s="130"/>
      <c r="M95" s="130"/>
      <c r="N95" s="130"/>
      <c r="O95" s="130"/>
      <c r="P95" s="130"/>
      <c r="Q95" s="130"/>
      <c r="R95" s="130"/>
      <c r="S95" s="130"/>
      <c r="T95" s="168"/>
    </row>
    <row r="96" spans="1:20">
      <c r="A96" s="198"/>
      <c r="B96" s="187"/>
      <c r="C96" s="187"/>
      <c r="D96" s="188"/>
      <c r="E96" s="188"/>
      <c r="F96" s="189"/>
      <c r="G96" s="190"/>
      <c r="H96" s="192"/>
      <c r="I96" s="192"/>
      <c r="J96" s="168"/>
      <c r="K96" s="130"/>
      <c r="L96" s="130"/>
      <c r="M96" s="130"/>
      <c r="N96" s="130"/>
      <c r="O96" s="130"/>
      <c r="P96" s="130"/>
      <c r="Q96" s="130"/>
      <c r="R96" s="130"/>
      <c r="S96" s="130"/>
      <c r="T96" s="168"/>
    </row>
    <row r="97" spans="1:20">
      <c r="A97" s="198"/>
      <c r="B97" s="187"/>
      <c r="C97" s="187"/>
      <c r="D97" s="188"/>
      <c r="E97" s="188"/>
      <c r="F97" s="189"/>
      <c r="G97" s="190"/>
      <c r="H97" s="192"/>
      <c r="I97" s="192"/>
      <c r="J97" s="168"/>
      <c r="K97" s="130"/>
      <c r="L97" s="130"/>
      <c r="M97" s="130"/>
      <c r="N97" s="130"/>
      <c r="O97" s="130"/>
      <c r="P97" s="130"/>
      <c r="Q97" s="130"/>
      <c r="R97" s="130"/>
      <c r="S97" s="130"/>
      <c r="T97" s="168"/>
    </row>
    <row r="98" spans="1:20">
      <c r="A98" s="198"/>
      <c r="B98" s="187"/>
      <c r="C98" s="187"/>
      <c r="D98" s="188"/>
      <c r="E98" s="188"/>
      <c r="F98" s="189"/>
      <c r="G98" s="190"/>
      <c r="H98" s="192"/>
      <c r="I98" s="192"/>
      <c r="J98" s="168"/>
      <c r="K98" s="130"/>
      <c r="L98" s="130"/>
      <c r="M98" s="130"/>
      <c r="N98" s="130"/>
      <c r="O98" s="130"/>
      <c r="P98" s="130"/>
      <c r="Q98" s="130"/>
      <c r="R98" s="130"/>
      <c r="S98" s="130"/>
      <c r="T98" s="168"/>
    </row>
    <row r="99" spans="1:20">
      <c r="A99" s="198"/>
      <c r="B99" s="187"/>
      <c r="C99" s="187"/>
      <c r="D99" s="188"/>
      <c r="E99" s="188"/>
      <c r="F99" s="189"/>
      <c r="G99" s="190"/>
      <c r="H99" s="192"/>
      <c r="I99" s="192"/>
      <c r="J99" s="168"/>
      <c r="K99" s="130"/>
      <c r="L99" s="130"/>
      <c r="M99" s="130"/>
      <c r="N99" s="130"/>
      <c r="O99" s="130"/>
      <c r="P99" s="130"/>
      <c r="Q99" s="130"/>
      <c r="R99" s="130"/>
      <c r="S99" s="130"/>
      <c r="T99" s="168"/>
    </row>
    <row r="100" spans="1:20">
      <c r="A100" s="198"/>
      <c r="B100" s="187"/>
      <c r="C100" s="187"/>
      <c r="D100" s="188"/>
      <c r="E100" s="188"/>
      <c r="F100" s="189"/>
      <c r="G100" s="190"/>
      <c r="H100" s="192"/>
      <c r="I100" s="192"/>
      <c r="J100" s="168"/>
      <c r="K100" s="130"/>
      <c r="L100" s="130"/>
      <c r="M100" s="130"/>
      <c r="N100" s="130"/>
      <c r="O100" s="130"/>
      <c r="P100" s="130"/>
      <c r="Q100" s="130"/>
      <c r="R100" s="130"/>
      <c r="S100" s="130"/>
      <c r="T100" s="168"/>
    </row>
    <row r="101" spans="1:20">
      <c r="A101" s="198"/>
      <c r="B101" s="187"/>
      <c r="C101" s="187"/>
      <c r="D101" s="188"/>
      <c r="E101" s="188"/>
      <c r="F101" s="189"/>
      <c r="G101" s="190"/>
      <c r="H101" s="192"/>
      <c r="I101" s="192"/>
      <c r="J101" s="168"/>
      <c r="K101" s="130"/>
      <c r="L101" s="130"/>
      <c r="M101" s="130"/>
      <c r="N101" s="130"/>
      <c r="O101" s="130"/>
      <c r="P101" s="130"/>
      <c r="Q101" s="130"/>
      <c r="R101" s="130"/>
      <c r="S101" s="130"/>
      <c r="T101" s="168"/>
    </row>
    <row r="102" spans="1:20">
      <c r="A102" s="198"/>
      <c r="B102" s="187"/>
      <c r="C102" s="187"/>
      <c r="D102" s="188"/>
      <c r="E102" s="188"/>
      <c r="F102" s="189"/>
      <c r="G102" s="190"/>
      <c r="H102" s="192"/>
      <c r="I102" s="192"/>
      <c r="J102" s="168"/>
      <c r="K102" s="130"/>
      <c r="L102" s="130"/>
      <c r="M102" s="130"/>
      <c r="N102" s="130"/>
      <c r="O102" s="130"/>
      <c r="P102" s="130"/>
      <c r="Q102" s="130"/>
      <c r="R102" s="130"/>
      <c r="S102" s="130"/>
      <c r="T102" s="168"/>
    </row>
    <row r="103" spans="1:20">
      <c r="A103" s="198"/>
      <c r="B103" s="187"/>
      <c r="C103" s="187"/>
      <c r="D103" s="188"/>
      <c r="E103" s="188"/>
      <c r="F103" s="189"/>
      <c r="G103" s="190"/>
      <c r="H103" s="192"/>
      <c r="I103" s="192"/>
      <c r="J103" s="168"/>
      <c r="K103" s="130"/>
      <c r="L103" s="130"/>
      <c r="M103" s="130"/>
      <c r="N103" s="130"/>
      <c r="O103" s="130"/>
      <c r="P103" s="130"/>
      <c r="Q103" s="130"/>
      <c r="R103" s="130"/>
      <c r="S103" s="130"/>
      <c r="T103" s="168"/>
    </row>
    <row r="104" spans="1:20">
      <c r="A104" s="198"/>
      <c r="B104" s="187"/>
      <c r="C104" s="187"/>
      <c r="D104" s="188"/>
      <c r="E104" s="188"/>
      <c r="F104" s="189"/>
      <c r="G104" s="190"/>
      <c r="H104" s="192"/>
      <c r="I104" s="192"/>
      <c r="J104" s="168"/>
      <c r="K104" s="130"/>
      <c r="L104" s="130"/>
      <c r="M104" s="130"/>
      <c r="N104" s="130"/>
      <c r="O104" s="130"/>
      <c r="P104" s="130"/>
      <c r="Q104" s="130"/>
      <c r="R104" s="130"/>
      <c r="S104" s="130"/>
      <c r="T104" s="168"/>
    </row>
    <row r="105" spans="1:20">
      <c r="A105" s="198"/>
      <c r="B105" s="187"/>
      <c r="C105" s="187"/>
      <c r="D105" s="188"/>
      <c r="E105" s="188"/>
      <c r="F105" s="189"/>
      <c r="G105" s="190"/>
      <c r="H105" s="192"/>
      <c r="I105" s="192"/>
      <c r="J105" s="168"/>
      <c r="K105" s="130"/>
      <c r="L105" s="130"/>
      <c r="M105" s="130"/>
      <c r="N105" s="130"/>
      <c r="O105" s="130"/>
      <c r="P105" s="130"/>
      <c r="Q105" s="130"/>
      <c r="R105" s="130"/>
      <c r="S105" s="130"/>
      <c r="T105" s="168"/>
    </row>
    <row r="106" spans="1:20">
      <c r="A106" s="198"/>
      <c r="B106" s="187"/>
      <c r="C106" s="187"/>
      <c r="D106" s="188"/>
      <c r="E106" s="188"/>
      <c r="F106" s="189"/>
      <c r="G106" s="190"/>
      <c r="H106" s="192"/>
      <c r="I106" s="192"/>
      <c r="J106" s="168"/>
      <c r="K106" s="130"/>
      <c r="L106" s="130"/>
      <c r="M106" s="130"/>
      <c r="N106" s="130"/>
      <c r="O106" s="130"/>
      <c r="P106" s="130"/>
      <c r="Q106" s="130"/>
      <c r="R106" s="130"/>
      <c r="S106" s="130"/>
      <c r="T106" s="168"/>
    </row>
    <row r="107" spans="1:20">
      <c r="A107" s="198"/>
      <c r="B107" s="187"/>
      <c r="C107" s="187"/>
      <c r="D107" s="188"/>
      <c r="E107" s="188"/>
      <c r="F107" s="189"/>
      <c r="G107" s="190"/>
      <c r="H107" s="192"/>
      <c r="I107" s="192"/>
      <c r="J107" s="168"/>
      <c r="K107" s="130"/>
      <c r="L107" s="130"/>
      <c r="M107" s="130"/>
      <c r="N107" s="130"/>
      <c r="O107" s="130"/>
      <c r="P107" s="130"/>
      <c r="Q107" s="130"/>
      <c r="R107" s="130"/>
      <c r="S107" s="130"/>
      <c r="T107" s="168"/>
    </row>
    <row r="108" spans="1:20">
      <c r="A108" s="198"/>
      <c r="B108" s="187"/>
      <c r="C108" s="187"/>
      <c r="D108" s="188"/>
      <c r="E108" s="188"/>
      <c r="F108" s="189"/>
      <c r="G108" s="190"/>
      <c r="H108" s="192"/>
      <c r="I108" s="192"/>
      <c r="J108" s="168"/>
      <c r="K108" s="130"/>
      <c r="L108" s="130"/>
      <c r="M108" s="130"/>
      <c r="N108" s="130"/>
      <c r="O108" s="130"/>
      <c r="P108" s="130"/>
      <c r="Q108" s="130"/>
      <c r="R108" s="130"/>
      <c r="S108" s="130"/>
      <c r="T108" s="168"/>
    </row>
    <row r="109" spans="1:20">
      <c r="A109" s="198"/>
      <c r="B109" s="187"/>
      <c r="C109" s="187"/>
      <c r="D109" s="188"/>
      <c r="E109" s="188"/>
      <c r="F109" s="189"/>
      <c r="G109" s="190"/>
      <c r="H109" s="192"/>
      <c r="I109" s="192"/>
      <c r="J109" s="168"/>
      <c r="K109" s="130"/>
      <c r="L109" s="130"/>
      <c r="M109" s="130"/>
      <c r="N109" s="130"/>
      <c r="O109" s="130"/>
      <c r="P109" s="130"/>
      <c r="Q109" s="130"/>
      <c r="R109" s="130"/>
      <c r="S109" s="130"/>
      <c r="T109" s="168"/>
    </row>
    <row r="110" spans="1:20">
      <c r="A110" s="198"/>
      <c r="B110" s="187"/>
      <c r="C110" s="187"/>
      <c r="D110" s="188"/>
      <c r="E110" s="188"/>
      <c r="F110" s="189"/>
      <c r="G110" s="190"/>
      <c r="H110" s="192"/>
      <c r="I110" s="192"/>
      <c r="J110" s="168"/>
      <c r="K110" s="130"/>
      <c r="L110" s="130"/>
      <c r="M110" s="130"/>
      <c r="N110" s="130"/>
      <c r="O110" s="130"/>
      <c r="P110" s="130"/>
      <c r="Q110" s="130"/>
      <c r="R110" s="130"/>
      <c r="S110" s="130"/>
      <c r="T110" s="168"/>
    </row>
    <row r="111" spans="1:20">
      <c r="A111" s="198"/>
      <c r="B111" s="187"/>
      <c r="C111" s="187"/>
      <c r="D111" s="188"/>
      <c r="E111" s="188"/>
      <c r="F111" s="189"/>
      <c r="G111" s="190"/>
      <c r="H111" s="192"/>
      <c r="I111" s="192"/>
      <c r="J111" s="168"/>
      <c r="K111" s="130"/>
      <c r="L111" s="130"/>
      <c r="M111" s="130"/>
      <c r="N111" s="130"/>
      <c r="O111" s="130"/>
      <c r="P111" s="130"/>
      <c r="Q111" s="130"/>
      <c r="R111" s="130"/>
      <c r="S111" s="130"/>
      <c r="T111" s="168"/>
    </row>
    <row r="112" spans="1:20">
      <c r="A112" s="198"/>
      <c r="B112" s="187"/>
      <c r="C112" s="187"/>
      <c r="D112" s="188"/>
      <c r="E112" s="188"/>
      <c r="F112" s="189"/>
      <c r="G112" s="190"/>
      <c r="H112" s="192"/>
      <c r="I112" s="192"/>
      <c r="J112" s="168"/>
      <c r="K112" s="130"/>
      <c r="L112" s="130"/>
      <c r="M112" s="130"/>
      <c r="N112" s="130"/>
      <c r="O112" s="130"/>
      <c r="P112" s="130"/>
      <c r="Q112" s="130"/>
      <c r="R112" s="130"/>
      <c r="S112" s="130"/>
      <c r="T112" s="168"/>
    </row>
    <row r="113" spans="1:20">
      <c r="A113" s="198"/>
      <c r="B113" s="187"/>
      <c r="C113" s="187"/>
      <c r="D113" s="188"/>
      <c r="E113" s="188"/>
      <c r="F113" s="189"/>
      <c r="G113" s="190"/>
      <c r="H113" s="192"/>
      <c r="I113" s="192"/>
      <c r="J113" s="168"/>
      <c r="K113" s="130"/>
      <c r="L113" s="130"/>
      <c r="M113" s="130"/>
      <c r="N113" s="130"/>
      <c r="O113" s="130"/>
      <c r="P113" s="130"/>
      <c r="Q113" s="130"/>
      <c r="R113" s="130"/>
      <c r="S113" s="130"/>
      <c r="T113" s="168"/>
    </row>
    <row r="114" spans="1:20">
      <c r="A114" s="198"/>
      <c r="B114" s="187"/>
      <c r="C114" s="187"/>
      <c r="D114" s="188"/>
      <c r="E114" s="188"/>
      <c r="F114" s="189"/>
      <c r="G114" s="190"/>
      <c r="H114" s="192"/>
      <c r="I114" s="192"/>
      <c r="J114" s="168"/>
      <c r="K114" s="130"/>
      <c r="L114" s="130"/>
      <c r="M114" s="130"/>
      <c r="N114" s="130"/>
      <c r="O114" s="130"/>
      <c r="P114" s="130"/>
      <c r="Q114" s="130"/>
      <c r="R114" s="130"/>
      <c r="S114" s="130"/>
      <c r="T114" s="168"/>
    </row>
    <row r="115" spans="1:20">
      <c r="A115" s="198"/>
      <c r="B115" s="187"/>
      <c r="C115" s="187"/>
      <c r="D115" s="188"/>
      <c r="E115" s="188"/>
      <c r="F115" s="189"/>
      <c r="G115" s="190"/>
      <c r="H115" s="192"/>
      <c r="I115" s="192"/>
      <c r="J115" s="168"/>
      <c r="K115" s="130"/>
      <c r="L115" s="130"/>
      <c r="M115" s="130"/>
      <c r="N115" s="130"/>
      <c r="O115" s="130"/>
      <c r="P115" s="130"/>
      <c r="Q115" s="130"/>
      <c r="R115" s="130"/>
      <c r="S115" s="130"/>
      <c r="T115" s="168"/>
    </row>
    <row r="116" spans="1:20">
      <c r="A116" s="198"/>
      <c r="B116" s="187"/>
      <c r="C116" s="187"/>
      <c r="D116" s="188"/>
      <c r="E116" s="188"/>
      <c r="F116" s="189"/>
      <c r="G116" s="190"/>
      <c r="H116" s="192"/>
      <c r="I116" s="192"/>
      <c r="J116" s="168"/>
      <c r="K116" s="130"/>
      <c r="L116" s="130"/>
      <c r="M116" s="130"/>
      <c r="N116" s="130"/>
      <c r="O116" s="130"/>
      <c r="P116" s="130"/>
      <c r="Q116" s="130"/>
      <c r="R116" s="130"/>
      <c r="S116" s="130"/>
      <c r="T116" s="168"/>
    </row>
    <row r="117" spans="1:20">
      <c r="A117" s="198"/>
      <c r="B117" s="187"/>
      <c r="C117" s="187"/>
      <c r="D117" s="188"/>
      <c r="E117" s="188"/>
      <c r="F117" s="189"/>
      <c r="G117" s="190"/>
      <c r="H117" s="192"/>
      <c r="I117" s="192"/>
      <c r="J117" s="168"/>
      <c r="K117" s="130"/>
      <c r="L117" s="130"/>
      <c r="M117" s="130"/>
      <c r="N117" s="130"/>
      <c r="O117" s="130"/>
      <c r="P117" s="130"/>
      <c r="Q117" s="130"/>
      <c r="R117" s="130"/>
      <c r="S117" s="130"/>
      <c r="T117" s="168"/>
    </row>
    <row r="118" spans="1:20">
      <c r="A118" s="198"/>
      <c r="B118" s="187"/>
      <c r="C118" s="187"/>
      <c r="D118" s="188"/>
      <c r="E118" s="188"/>
      <c r="F118" s="189"/>
      <c r="G118" s="190"/>
      <c r="H118" s="192"/>
      <c r="I118" s="192"/>
      <c r="J118" s="168"/>
      <c r="K118" s="130"/>
      <c r="L118" s="130"/>
      <c r="M118" s="130"/>
      <c r="N118" s="130"/>
      <c r="O118" s="130"/>
      <c r="P118" s="130"/>
      <c r="Q118" s="130"/>
      <c r="R118" s="130"/>
      <c r="S118" s="130"/>
      <c r="T118" s="168"/>
    </row>
    <row r="119" spans="1:20">
      <c r="A119" s="198"/>
      <c r="B119" s="187"/>
      <c r="C119" s="187"/>
      <c r="D119" s="188"/>
      <c r="E119" s="188"/>
      <c r="F119" s="189"/>
      <c r="G119" s="190"/>
      <c r="H119" s="192"/>
      <c r="I119" s="192"/>
      <c r="J119" s="168"/>
      <c r="K119" s="130"/>
      <c r="L119" s="130"/>
      <c r="M119" s="130"/>
      <c r="N119" s="130"/>
      <c r="O119" s="130"/>
      <c r="P119" s="130"/>
      <c r="Q119" s="130"/>
      <c r="R119" s="130"/>
      <c r="S119" s="130"/>
      <c r="T119" s="168"/>
    </row>
    <row r="120" spans="1:20">
      <c r="A120" s="198"/>
      <c r="B120" s="187"/>
      <c r="C120" s="187"/>
      <c r="D120" s="188"/>
      <c r="E120" s="188"/>
      <c r="F120" s="189"/>
      <c r="G120" s="190"/>
      <c r="H120" s="192"/>
      <c r="I120" s="192"/>
      <c r="J120" s="168"/>
      <c r="K120" s="130"/>
      <c r="L120" s="130"/>
      <c r="M120" s="130"/>
      <c r="N120" s="130"/>
      <c r="O120" s="130"/>
      <c r="P120" s="130"/>
      <c r="Q120" s="130"/>
      <c r="R120" s="130"/>
      <c r="S120" s="130"/>
      <c r="T120" s="168"/>
    </row>
    <row r="121" spans="1:20">
      <c r="A121" s="198"/>
      <c r="B121" s="187"/>
      <c r="C121" s="187"/>
      <c r="D121" s="188"/>
      <c r="E121" s="188"/>
      <c r="F121" s="189"/>
      <c r="G121" s="190"/>
      <c r="H121" s="192"/>
      <c r="I121" s="192"/>
      <c r="J121" s="168"/>
      <c r="K121" s="130"/>
      <c r="L121" s="130"/>
      <c r="M121" s="130"/>
      <c r="N121" s="130"/>
      <c r="O121" s="130"/>
      <c r="P121" s="130"/>
      <c r="Q121" s="130"/>
      <c r="R121" s="130"/>
      <c r="S121" s="130"/>
      <c r="T121" s="168"/>
    </row>
    <row r="122" spans="1:20">
      <c r="A122" s="198"/>
      <c r="B122" s="187"/>
      <c r="C122" s="187"/>
      <c r="D122" s="188"/>
      <c r="E122" s="188"/>
      <c r="F122" s="189"/>
      <c r="G122" s="190"/>
      <c r="H122" s="192"/>
      <c r="I122" s="192"/>
      <c r="J122" s="168"/>
      <c r="K122" s="130"/>
      <c r="L122" s="130"/>
      <c r="M122" s="130"/>
      <c r="N122" s="130"/>
      <c r="O122" s="130"/>
      <c r="P122" s="130"/>
      <c r="Q122" s="130"/>
      <c r="R122" s="130"/>
      <c r="S122" s="130"/>
      <c r="T122" s="168"/>
    </row>
    <row r="123" spans="1:20">
      <c r="A123" s="198"/>
      <c r="B123" s="187"/>
      <c r="C123" s="187"/>
      <c r="D123" s="188"/>
      <c r="E123" s="188"/>
      <c r="F123" s="189"/>
      <c r="G123" s="190"/>
      <c r="H123" s="192"/>
      <c r="I123" s="192"/>
      <c r="J123" s="168"/>
      <c r="K123" s="130"/>
      <c r="L123" s="130"/>
      <c r="M123" s="130"/>
      <c r="N123" s="130"/>
      <c r="O123" s="130"/>
      <c r="P123" s="130"/>
      <c r="Q123" s="130"/>
      <c r="R123" s="130"/>
      <c r="S123" s="130"/>
      <c r="T123" s="168"/>
    </row>
    <row r="124" spans="1:20">
      <c r="A124" s="198"/>
      <c r="B124" s="187"/>
      <c r="C124" s="187"/>
      <c r="D124" s="188"/>
      <c r="E124" s="188"/>
      <c r="F124" s="189"/>
      <c r="G124" s="190"/>
      <c r="H124" s="192"/>
      <c r="I124" s="192"/>
      <c r="J124" s="168"/>
      <c r="K124" s="130"/>
      <c r="L124" s="130"/>
      <c r="M124" s="130"/>
      <c r="N124" s="130"/>
      <c r="O124" s="130"/>
      <c r="P124" s="130"/>
      <c r="Q124" s="130"/>
      <c r="R124" s="130"/>
      <c r="S124" s="130"/>
      <c r="T124" s="168"/>
    </row>
    <row r="125" spans="1:20">
      <c r="A125" s="198"/>
      <c r="B125" s="187"/>
      <c r="C125" s="187"/>
      <c r="D125" s="188"/>
      <c r="E125" s="188"/>
      <c r="F125" s="189"/>
      <c r="G125" s="190"/>
      <c r="H125" s="192"/>
      <c r="I125" s="192"/>
      <c r="J125" s="168"/>
      <c r="K125" s="130"/>
      <c r="L125" s="130"/>
      <c r="M125" s="130"/>
      <c r="N125" s="130"/>
      <c r="O125" s="130"/>
      <c r="P125" s="130"/>
      <c r="Q125" s="130"/>
      <c r="R125" s="130"/>
      <c r="S125" s="130"/>
      <c r="T125" s="168"/>
    </row>
    <row r="126" spans="1:20">
      <c r="A126" s="198"/>
      <c r="B126" s="187"/>
      <c r="C126" s="187"/>
      <c r="D126" s="188"/>
      <c r="E126" s="188"/>
      <c r="F126" s="189"/>
      <c r="G126" s="190"/>
      <c r="H126" s="192"/>
      <c r="I126" s="192"/>
      <c r="J126" s="168"/>
      <c r="K126" s="130"/>
      <c r="L126" s="130"/>
      <c r="M126" s="130"/>
      <c r="N126" s="130"/>
      <c r="O126" s="130"/>
      <c r="P126" s="130"/>
      <c r="Q126" s="130"/>
      <c r="R126" s="130"/>
      <c r="S126" s="130"/>
      <c r="T126" s="168"/>
    </row>
    <row r="127" spans="1:20">
      <c r="A127" s="198"/>
      <c r="B127" s="187"/>
      <c r="C127" s="187"/>
      <c r="D127" s="188"/>
      <c r="E127" s="188"/>
      <c r="F127" s="189"/>
      <c r="G127" s="190"/>
      <c r="H127" s="192"/>
      <c r="I127" s="192"/>
      <c r="J127" s="168"/>
      <c r="K127" s="130"/>
      <c r="L127" s="130"/>
      <c r="M127" s="130"/>
      <c r="N127" s="130"/>
      <c r="O127" s="130"/>
      <c r="P127" s="130"/>
      <c r="Q127" s="130"/>
      <c r="R127" s="130"/>
      <c r="S127" s="130"/>
      <c r="T127" s="168"/>
    </row>
    <row r="128" spans="1:20">
      <c r="A128" s="198"/>
      <c r="B128" s="187"/>
      <c r="C128" s="187"/>
      <c r="D128" s="188"/>
      <c r="E128" s="188"/>
      <c r="F128" s="189"/>
      <c r="G128" s="190"/>
      <c r="H128" s="192"/>
      <c r="I128" s="192"/>
      <c r="J128" s="168"/>
      <c r="K128" s="130"/>
      <c r="L128" s="130"/>
      <c r="M128" s="130"/>
      <c r="N128" s="130"/>
      <c r="O128" s="130"/>
      <c r="P128" s="130"/>
      <c r="Q128" s="130"/>
      <c r="R128" s="130"/>
      <c r="S128" s="130"/>
      <c r="T128" s="168"/>
    </row>
    <row r="129" spans="1:20">
      <c r="A129" s="198"/>
      <c r="B129" s="187"/>
      <c r="C129" s="187"/>
      <c r="D129" s="188"/>
      <c r="E129" s="188"/>
      <c r="F129" s="189"/>
      <c r="G129" s="190"/>
      <c r="H129" s="192"/>
      <c r="I129" s="192"/>
      <c r="J129" s="168"/>
      <c r="K129" s="130"/>
      <c r="L129" s="130"/>
      <c r="M129" s="130"/>
      <c r="N129" s="130"/>
      <c r="O129" s="130"/>
      <c r="P129" s="130"/>
      <c r="Q129" s="130"/>
      <c r="R129" s="130"/>
      <c r="S129" s="130"/>
      <c r="T129" s="168"/>
    </row>
    <row r="130" spans="1:20">
      <c r="A130" s="198"/>
      <c r="B130" s="187"/>
      <c r="C130" s="187"/>
      <c r="D130" s="188"/>
      <c r="E130" s="188"/>
      <c r="F130" s="189"/>
      <c r="G130" s="190"/>
      <c r="H130" s="192"/>
      <c r="I130" s="192"/>
      <c r="J130" s="168"/>
      <c r="K130" s="130"/>
      <c r="L130" s="130"/>
      <c r="M130" s="130"/>
      <c r="N130" s="130"/>
      <c r="O130" s="130"/>
      <c r="P130" s="130"/>
      <c r="Q130" s="130"/>
      <c r="R130" s="130"/>
      <c r="S130" s="130"/>
      <c r="T130" s="168"/>
    </row>
    <row r="131" spans="1:20">
      <c r="A131" s="198"/>
      <c r="B131" s="187"/>
      <c r="C131" s="187"/>
      <c r="D131" s="188"/>
      <c r="E131" s="188"/>
      <c r="F131" s="189"/>
      <c r="G131" s="190"/>
      <c r="H131" s="192"/>
      <c r="I131" s="192"/>
      <c r="J131" s="168"/>
      <c r="K131" s="130"/>
      <c r="L131" s="130"/>
      <c r="M131" s="130"/>
      <c r="N131" s="130"/>
      <c r="O131" s="130"/>
      <c r="P131" s="130"/>
      <c r="Q131" s="130"/>
      <c r="R131" s="130"/>
      <c r="S131" s="130"/>
      <c r="T131" s="168"/>
    </row>
    <row r="132" spans="1:20" ht="5.25" customHeight="1">
      <c r="A132" s="168"/>
      <c r="B132" s="168"/>
      <c r="C132" s="168"/>
      <c r="D132" s="168"/>
      <c r="E132" s="168"/>
      <c r="F132" s="168"/>
      <c r="G132" s="168"/>
      <c r="H132" s="168"/>
      <c r="I132" s="168"/>
      <c r="J132" s="168"/>
      <c r="K132" s="168"/>
      <c r="L132" s="168"/>
      <c r="M132" s="168"/>
      <c r="N132" s="168"/>
      <c r="O132" s="168"/>
      <c r="P132" s="168"/>
      <c r="Q132" s="168"/>
      <c r="R132" s="168"/>
      <c r="S132" s="168"/>
      <c r="T132" s="168"/>
    </row>
  </sheetData>
  <mergeCells count="5">
    <mergeCell ref="O30:R30"/>
    <mergeCell ref="I5:K5"/>
    <mergeCell ref="K58:L60"/>
    <mergeCell ref="E16:G16"/>
    <mergeCell ref="E15:G15"/>
  </mergeCells>
  <phoneticPr fontId="71" type="noConversion"/>
  <dataValidations count="22">
    <dataValidation type="decimal" operator="greaterThanOrEqual" allowBlank="1" showInputMessage="1" promptTitle="Account starting balance" prompt="Starting balance in $. Used only for display, doesn't alter calculations." sqref="C13">
      <formula1>0</formula1>
      <formula2>0</formula2>
    </dataValidation>
    <dataValidation type="list" showInputMessage="1" showErrorMessage="1" promptTitle="Pip size" prompt="Set the pip size to be used. &#10;E.g:&#10;EURUSD 10,000 th&#10;GBPUSD  10,000 th&#10;USDJPY  100 th&#10;" sqref="C11">
      <formula1>PipSize</formula1>
    </dataValidation>
    <dataValidation type="list" allowBlank="1" showInputMessage="1" showErrorMessage="1" promptTitle="Used for real data only" prompt="When using real data, choose how the order of the high/low points are chosen between time intervals. &quot;Trend&quot; assumes order is in the trend direction. &quot;Random&quot; means the order is chosen randomly." sqref="C12 C14">
      <formula1>hi_lo</formula1>
    </dataValidation>
    <dataValidation type="decimal" operator="greaterThan" showInputMessage="1" showErrorMessage="1" errorTitle="Error" error="Initial must be greater than 0" promptTitle="Initial spot rate" prompt="Starting point" sqref="G6">
      <formula1>0</formula1>
    </dataValidation>
    <dataValidation type="list" allowBlank="1" showInputMessage="1" showErrorMessage="1" sqref="G10">
      <formula1>Trend</formula1>
    </dataValidation>
    <dataValidation type="list" showInputMessage="1" showErrorMessage="1" errorTitle="Error" error="Volatility should be between 0.1 and 2" promptTitle="Volatility parameter" prompt="Values below 1 create less volatility, greater than 1 increase it. Use 1 for &quot;average&quot; volatility." sqref="G9">
      <formula1>VolSetting</formula1>
    </dataValidation>
    <dataValidation type="list" allowBlank="1" showInputMessage="1" showErrorMessage="1" sqref="G11">
      <formula1>DataPoints</formula1>
    </dataValidation>
    <dataValidation type="list" allowBlank="1" showInputMessage="1" showErrorMessage="1" promptTitle="Choose data source" prompt="Choose between simulated data, or real (historical) data. &#10;&#10;To use real data, you will need to copy your imported data into the &quot;Import&quot; tab. You can export currency rates from most trading systems, eg MetaTrader." sqref="C6">
      <formula1>DataSource</formula1>
    </dataValidation>
    <dataValidation type="list" showInputMessage="1" showErrorMessage="1" promptTitle="Spread type" prompt="Choose between variable or fixed spreads. With variable spreads, the value will change according to the level of volatility." sqref="C8">
      <formula1>SpreadType</formula1>
    </dataValidation>
    <dataValidation type="decimal" showInputMessage="1" showErrorMessage="1" errorTitle="Error" error="Keep value between  0 and 10" promptTitle="Average spread in pips" prompt="Values between  0 and 10 pips." sqref="C7">
      <formula1>0</formula1>
      <formula2>10</formula2>
    </dataValidation>
    <dataValidation type="list" operator="greaterThan" showInputMessage="1" showErrorMessage="1" errorTitle="Error" error="Lots should be greater than zero" promptTitle="Lot size" prompt="Choose the lot size" sqref="C9">
      <formula1>LotSize</formula1>
    </dataValidation>
    <dataValidation type="decimal" showInputMessage="1" showErrorMessage="1" errorTitle="Error" error="Keep value between 1 and 3. &#10;&#10;Default is 2" promptTitle="Grid interval" prompt="Pips between each grid level" sqref="L7">
      <formula1>2</formula1>
      <formula2>1000</formula2>
    </dataValidation>
    <dataValidation type="list" showInputMessage="1" showErrorMessage="1" errorTitle="Error" error="Keep between 1 and 10" promptTitle="Type" prompt="Grid type" sqref="L8">
      <formula1>GridType</formula1>
    </dataValidation>
    <dataValidation type="decimal" allowBlank="1" showInputMessage="1" showErrorMessage="1" errorTitle="Error" error="Use a value between 0 and 400. Recommend between 0 and 40." promptTitle="Take profit indicator in pips" prompt="Total target profit in pips" sqref="L9">
      <formula1>0</formula1>
      <formula2>10000</formula2>
    </dataValidation>
    <dataValidation type="decimal" showInputMessage="1" errorTitle="Error" error="Value between 0 and 400. Recommend 10 pips." promptTitle="Stop" prompt="Stop loss: grid closed when sum of trades reaches this level" sqref="L10">
      <formula1>0</formula1>
      <formula2>10000</formula2>
    </dataValidation>
    <dataValidation type="list" operator="equal" showInputMessage="1" showErrorMessage="1" error="Use value between 0 and 500%" promptTitle="Trade direction" prompt="Choose long/short for trading in both directions, choose&#10;long for buying, or short for selling only." sqref="L15">
      <formula1>"Long/Short,Long only,Short only"</formula1>
      <formula2>0</formula2>
    </dataValidation>
    <dataValidation type="decimal" showInputMessage="1" showErrorMessage="1" errorTitle="Error" error="Keep value between 1 and 3. &#10;&#10;Default is 2" promptTitle="Levels" prompt="Grid levels above and below start" sqref="L6">
      <formula1>1</formula1>
      <formula2>15</formula2>
    </dataValidation>
    <dataValidation type="decimal" operator="greaterThan" allowBlank="1" showInputMessage="1" showErrorMessage="1" promptTitle="Tick size" prompt="Use this parameter to create different time ranges. &#10;&#10;The default value 1, generates tick data that is approximately of &quot;30 minute&quot; time intervals." sqref="G7">
      <formula1>0</formula1>
    </dataValidation>
    <dataValidation allowBlank="1" showInputMessage="1" showErrorMessage="1" promptTitle="Grid start indicator" prompt="Volatility less must be below this. Use 2 for normal, 4 for high vol setting" sqref="L11"/>
    <dataValidation allowBlank="1" showInputMessage="1" showErrorMessage="1" promptTitle="Grid start indicator" prompt="Slope of MA must be less than" sqref="L12"/>
    <dataValidation allowBlank="1" showInputMessage="1" showErrorMessage="1" promptTitle="Grid start indicator" prompt="Slope of vol must be less than" sqref="L13"/>
    <dataValidation allowBlank="1" showInputMessage="1" showErrorMessage="1" prompt="Use 1 for normal, 1.5 for high volatility" sqref="G8"/>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sheetPr codeName="Sheet2"/>
  <dimension ref="A1:AJ5087"/>
  <sheetViews>
    <sheetView topLeftCell="A35" zoomScale="94" zoomScaleNormal="94" workbookViewId="0">
      <pane ySplit="31" topLeftCell="A66" activePane="bottomLeft" state="frozen"/>
      <selection activeCell="A35" sqref="A35"/>
      <selection pane="bottomLeft" activeCell="R35" sqref="R1:R1048576"/>
    </sheetView>
  </sheetViews>
  <sheetFormatPr defaultColWidth="9.125" defaultRowHeight="13.5" zeroHeight="1"/>
  <cols>
    <col min="1" max="1" width="10.625" style="131" customWidth="1"/>
    <col min="2" max="2" width="10.625" style="131" hidden="1" customWidth="1"/>
    <col min="3" max="3" width="9.125" style="131" hidden="1" customWidth="1"/>
    <col min="4" max="4" width="10.25" style="131" hidden="1" customWidth="1"/>
    <col min="5" max="11" width="9.125" style="131" hidden="1" customWidth="1"/>
    <col min="12" max="12" width="9.125" style="131" customWidth="1"/>
    <col min="13" max="13" width="9.125" style="131"/>
    <col min="14" max="14" width="8.75" style="131" bestFit="1" customWidth="1"/>
    <col min="15" max="15" width="9.125" style="131"/>
    <col min="16" max="16" width="7.375" style="131" bestFit="1" customWidth="1"/>
    <col min="17" max="17" width="9.125" style="131"/>
    <col min="18" max="18" width="0" style="131" hidden="1" customWidth="1"/>
    <col min="19" max="19" width="7.875" style="131" bestFit="1" customWidth="1"/>
    <col min="20" max="26" width="0" style="131" hidden="1" customWidth="1"/>
    <col min="27" max="29" width="9.125" style="131"/>
    <col min="30" max="30" width="9.125" style="131" customWidth="1"/>
    <col min="31" max="31" width="9.125" style="131"/>
    <col min="32" max="33" width="11.25" style="131" customWidth="1"/>
    <col min="34" max="34" width="14" style="131" bestFit="1" customWidth="1"/>
    <col min="35" max="16384" width="9.125" style="131"/>
  </cols>
  <sheetData>
    <row r="1" spans="1:36" ht="14.25">
      <c r="A1" s="216" t="s">
        <v>107</v>
      </c>
      <c r="B1" s="216"/>
      <c r="C1" s="217"/>
      <c r="D1" s="217"/>
      <c r="E1" s="217"/>
      <c r="F1" s="217"/>
      <c r="G1" s="217"/>
      <c r="H1" s="217"/>
      <c r="I1" s="217"/>
      <c r="J1" s="217"/>
      <c r="K1" s="217"/>
      <c r="L1" s="217"/>
      <c r="M1" s="217"/>
      <c r="N1" s="130"/>
      <c r="O1" s="130"/>
      <c r="P1" s="130"/>
      <c r="Q1" s="130"/>
      <c r="R1" s="130"/>
      <c r="S1" s="130"/>
      <c r="T1" s="130"/>
      <c r="U1" s="130"/>
      <c r="V1" s="130"/>
      <c r="W1" s="130"/>
      <c r="X1" s="130"/>
      <c r="Y1" s="130"/>
      <c r="Z1" s="130"/>
      <c r="AA1" s="130"/>
      <c r="AB1" s="130"/>
      <c r="AC1" s="130"/>
      <c r="AD1" s="130"/>
      <c r="AE1" s="130"/>
      <c r="AF1" s="130"/>
      <c r="AG1" s="130"/>
      <c r="AH1" s="130"/>
      <c r="AI1" s="130"/>
      <c r="AJ1" s="130"/>
    </row>
    <row r="2" spans="1:36" ht="14.25" hidden="1">
      <c r="A2" s="215" t="s">
        <v>87</v>
      </c>
      <c r="B2" s="215"/>
      <c r="C2" s="126"/>
      <c r="D2" s="62">
        <f ca="1">MIN(AF52:AF5066)*10*C11</f>
        <v>-81.180141999199762</v>
      </c>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c r="AF2" s="130"/>
      <c r="AG2" s="130"/>
      <c r="AH2" s="130"/>
      <c r="AI2" s="130"/>
      <c r="AJ2" s="130"/>
    </row>
    <row r="3" spans="1:36" ht="14.25" hidden="1">
      <c r="A3" s="215" t="s">
        <v>88</v>
      </c>
      <c r="B3" s="215"/>
      <c r="C3" s="126"/>
      <c r="D3" s="63">
        <f ca="1">SUM(AH52:AH5066)</f>
        <v>-81.180141999199762</v>
      </c>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row>
    <row r="4" spans="1:36" ht="14.25" hidden="1">
      <c r="A4" s="64" t="s">
        <v>89</v>
      </c>
      <c r="B4" s="65"/>
      <c r="C4" s="65"/>
      <c r="D4" s="63">
        <f ca="1">D3</f>
        <v>-81.180141999199762</v>
      </c>
      <c r="E4" s="130"/>
      <c r="F4" s="130"/>
      <c r="G4" s="130"/>
      <c r="H4" s="130"/>
      <c r="I4" s="13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row>
    <row r="5" spans="1:36" ht="14.25" hidden="1">
      <c r="A5" s="215" t="s">
        <v>90</v>
      </c>
      <c r="B5" s="215"/>
      <c r="C5" s="126"/>
      <c r="D5" s="62">
        <f ca="1">SUM(D3:D3)+Data!C13</f>
        <v>918.8198580008002</v>
      </c>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row>
    <row r="6" spans="1:36" ht="14.25" hidden="1">
      <c r="A6" s="64" t="s">
        <v>92</v>
      </c>
      <c r="B6" s="65"/>
      <c r="C6" s="65"/>
      <c r="D6" s="66">
        <f ca="1">IF(Data!C13=0,"",D4/Data!C13)</f>
        <v>-8.1180141999199762E-2</v>
      </c>
      <c r="E6" s="130"/>
      <c r="F6" s="130"/>
      <c r="G6" s="130"/>
      <c r="H6" s="130"/>
      <c r="I6" s="130"/>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row>
    <row r="7" spans="1:36" ht="14.25" hidden="1">
      <c r="A7" s="67" t="s">
        <v>93</v>
      </c>
      <c r="B7" s="67"/>
      <c r="C7" s="67"/>
      <c r="D7" s="68">
        <f ca="1">Summary!T4</f>
        <v>20</v>
      </c>
      <c r="E7" s="130"/>
      <c r="F7" s="130"/>
      <c r="G7" s="130"/>
      <c r="H7" s="130"/>
      <c r="I7" s="130"/>
      <c r="J7" s="130"/>
      <c r="K7" s="130"/>
      <c r="L7" s="130"/>
      <c r="M7" s="130"/>
      <c r="N7" s="130"/>
      <c r="O7" s="130"/>
      <c r="P7" s="130"/>
      <c r="Q7" s="130"/>
      <c r="R7" s="130"/>
      <c r="S7" s="130"/>
      <c r="T7" s="130"/>
      <c r="U7" s="130"/>
      <c r="V7" s="130"/>
      <c r="W7" s="130"/>
      <c r="X7" s="130"/>
      <c r="Y7" s="130"/>
      <c r="Z7" s="130"/>
      <c r="AA7" s="130"/>
      <c r="AB7" s="130"/>
      <c r="AC7" s="130"/>
      <c r="AD7" s="130"/>
      <c r="AE7" s="130"/>
      <c r="AF7" s="130"/>
      <c r="AG7" s="130"/>
      <c r="AH7" s="130"/>
      <c r="AI7" s="130"/>
      <c r="AJ7" s="130"/>
    </row>
    <row r="8" spans="1:36" ht="14.25" hidden="1">
      <c r="A8" s="69" t="s">
        <v>94</v>
      </c>
      <c r="B8" s="69"/>
      <c r="C8" s="69"/>
      <c r="D8" s="70">
        <f ca="1">Summary!V4</f>
        <v>-40.590070999599881</v>
      </c>
      <c r="E8" s="130"/>
      <c r="F8" s="130"/>
      <c r="G8" s="130"/>
      <c r="H8" s="130"/>
      <c r="I8" s="130"/>
      <c r="J8" s="130"/>
      <c r="K8" s="130"/>
      <c r="L8" s="130"/>
      <c r="M8" s="130"/>
      <c r="N8" s="130"/>
      <c r="O8" s="130"/>
      <c r="P8" s="130"/>
      <c r="Q8" s="130"/>
      <c r="R8" s="130"/>
      <c r="S8" s="130"/>
      <c r="T8" s="130"/>
      <c r="U8" s="130"/>
      <c r="V8" s="130"/>
      <c r="W8" s="130"/>
      <c r="X8" s="130"/>
      <c r="Y8" s="130"/>
      <c r="Z8" s="130"/>
      <c r="AA8" s="130"/>
      <c r="AB8" s="130"/>
      <c r="AC8" s="130"/>
      <c r="AD8" s="130"/>
      <c r="AE8" s="130"/>
      <c r="AF8" s="130"/>
      <c r="AG8" s="130"/>
      <c r="AH8" s="130"/>
      <c r="AI8" s="130"/>
      <c r="AJ8" s="130"/>
    </row>
    <row r="9" spans="1:36" hidden="1">
      <c r="A9" s="130"/>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row>
    <row r="10" spans="1:36" ht="14.25" hidden="1">
      <c r="A10" s="26" t="s">
        <v>63</v>
      </c>
      <c r="B10" s="26"/>
      <c r="C10" s="26"/>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row>
    <row r="11" spans="1:36" ht="14.25" hidden="1">
      <c r="A11" s="30" t="s">
        <v>8</v>
      </c>
      <c r="B11" s="9"/>
      <c r="C11" s="28">
        <f>IF(Data!C9="standard",1,IF(Data!C9="mini",0.1,IF(Data!C9="micro",0.01,0.001)))</f>
        <v>0.01</v>
      </c>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4.25" hidden="1">
      <c r="A12" s="30" t="s">
        <v>50</v>
      </c>
      <c r="B12" s="9"/>
      <c r="C12" s="28">
        <f>1/Data!C11</f>
        <v>1E-4</v>
      </c>
      <c r="D12" s="9"/>
      <c r="E12" s="86" t="s">
        <v>135</v>
      </c>
      <c r="F12" s="86"/>
      <c r="G12" s="87">
        <f>1/C12</f>
        <v>10000</v>
      </c>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row>
    <row r="13" spans="1:36" ht="14.25" hidden="1">
      <c r="A13" s="29" t="s">
        <v>64</v>
      </c>
      <c r="B13" s="28"/>
      <c r="C13" s="28">
        <f>2*Data!G8</f>
        <v>2</v>
      </c>
      <c r="D13" s="9"/>
      <c r="E13" s="86" t="s">
        <v>126</v>
      </c>
      <c r="F13" s="9"/>
      <c r="G13" s="87">
        <f>IF(Data!$G$9="constant",1,IF(Data!$G$9="variable",2,3))</f>
        <v>3</v>
      </c>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row>
    <row r="14" spans="1:36" ht="14.25" hidden="1">
      <c r="A14" s="31" t="s">
        <v>9</v>
      </c>
      <c r="B14" s="27"/>
      <c r="C14" s="28">
        <f>2*Data!G7</f>
        <v>2</v>
      </c>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row>
    <row r="15" spans="1:36" ht="14.25" hidden="1">
      <c r="A15" s="31" t="s">
        <v>10</v>
      </c>
      <c r="B15" s="27"/>
      <c r="C15" s="27">
        <f>IF(Data!G10="flat",0,IF(Data!G10="bullish",0.025,-0.025))</f>
        <v>0</v>
      </c>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row>
    <row r="16" spans="1:36" ht="14.25" hidden="1">
      <c r="A16" s="31" t="s">
        <v>76</v>
      </c>
      <c r="B16" s="27"/>
      <c r="C16" s="27">
        <v>1</v>
      </c>
      <c r="D16" s="9"/>
      <c r="E16" s="86" t="s">
        <v>124</v>
      </c>
      <c r="F16" s="86"/>
      <c r="G16" s="87" t="str">
        <f>Data!C8</f>
        <v>Fixed</v>
      </c>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row>
    <row r="17" spans="1:36" ht="14.25" hidden="1">
      <c r="A17" s="31" t="s">
        <v>77</v>
      </c>
      <c r="B17" s="31"/>
      <c r="C17" s="31">
        <v>3</v>
      </c>
      <c r="D17" s="9"/>
      <c r="E17" s="86" t="s">
        <v>125</v>
      </c>
      <c r="F17" s="86"/>
      <c r="G17" s="87">
        <f>Data!C7</f>
        <v>0.8</v>
      </c>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row>
    <row r="18" spans="1:36" ht="14.25" hidden="1">
      <c r="A18" s="31" t="s">
        <v>79</v>
      </c>
      <c r="B18" s="31"/>
      <c r="C18" s="31">
        <f>MIN(COUNT('MetaTrader Import'!C:C)*3+A36,5000)</f>
        <v>-30</v>
      </c>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row>
    <row r="19" spans="1:36" ht="14.25" hidden="1">
      <c r="A19" s="31" t="s">
        <v>106</v>
      </c>
      <c r="B19" s="31"/>
      <c r="C19" s="56">
        <f>IF(Data!$C$6="real",$C$18,Data!$G$11)</f>
        <v>1000</v>
      </c>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row>
    <row r="20" spans="1:36" ht="14.25" hidden="1">
      <c r="A20" s="31" t="s">
        <v>59</v>
      </c>
      <c r="B20" s="31"/>
      <c r="C20" s="56">
        <f>C19-$A$52+1</f>
        <v>1015</v>
      </c>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row>
    <row r="21" spans="1:36" ht="14.25" hidden="1">
      <c r="A21" s="31"/>
      <c r="B21" s="31"/>
      <c r="C21" s="31"/>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row>
    <row r="22" spans="1:36" ht="14.25" hidden="1">
      <c r="A22" s="27" t="s">
        <v>27</v>
      </c>
      <c r="B22" s="27"/>
      <c r="C22" s="31"/>
      <c r="D22" s="9"/>
      <c r="E22" s="148" t="s">
        <v>159</v>
      </c>
      <c r="F22" s="130"/>
      <c r="G22" s="130"/>
      <c r="H22" s="130"/>
      <c r="I22" s="130"/>
      <c r="J22" s="130"/>
      <c r="K22" s="130"/>
      <c r="L22" s="130"/>
      <c r="M22" s="9"/>
      <c r="N22" s="9"/>
      <c r="O22" s="9"/>
      <c r="P22" s="9"/>
      <c r="Q22" s="9"/>
      <c r="R22" s="9"/>
      <c r="S22" s="9"/>
      <c r="T22" s="9"/>
      <c r="U22" s="9"/>
      <c r="V22" s="9"/>
      <c r="W22" s="9"/>
      <c r="X22" s="9"/>
      <c r="Y22" s="9"/>
      <c r="Z22" s="9"/>
      <c r="AA22" s="9"/>
      <c r="AB22" s="9"/>
      <c r="AC22" s="9"/>
      <c r="AD22" s="9"/>
      <c r="AE22" s="9"/>
      <c r="AF22" s="9"/>
      <c r="AG22" s="9"/>
      <c r="AH22" s="9"/>
      <c r="AI22" s="9"/>
      <c r="AJ22" s="9"/>
    </row>
    <row r="23" spans="1:36" ht="14.25" hidden="1">
      <c r="A23" s="31" t="s">
        <v>21</v>
      </c>
      <c r="B23" s="9"/>
      <c r="C23" s="31">
        <v>20</v>
      </c>
      <c r="D23" s="9"/>
      <c r="E23" s="149" t="s">
        <v>133</v>
      </c>
      <c r="F23" s="149" t="s">
        <v>134</v>
      </c>
      <c r="G23" s="149" t="s">
        <v>139</v>
      </c>
      <c r="H23" s="149" t="s">
        <v>140</v>
      </c>
      <c r="I23" s="109" t="s">
        <v>148</v>
      </c>
      <c r="J23" s="9"/>
      <c r="K23" s="86" t="s">
        <v>155</v>
      </c>
      <c r="L23" s="9"/>
      <c r="M23" s="118" t="s">
        <v>191</v>
      </c>
      <c r="N23" s="9"/>
      <c r="O23" s="9"/>
      <c r="P23" s="9"/>
      <c r="Q23" s="9"/>
      <c r="R23" s="9"/>
      <c r="S23" s="9"/>
      <c r="T23" s="9"/>
      <c r="U23" s="9"/>
      <c r="V23" s="9"/>
      <c r="W23" s="9"/>
      <c r="X23" s="9"/>
      <c r="Y23" s="9"/>
      <c r="Z23" s="9"/>
      <c r="AA23" s="9"/>
      <c r="AB23" s="9"/>
      <c r="AC23" s="9"/>
      <c r="AD23" s="9"/>
      <c r="AE23" s="9"/>
      <c r="AF23" s="9"/>
      <c r="AG23" s="9"/>
      <c r="AH23" s="9"/>
      <c r="AI23" s="9"/>
      <c r="AJ23" s="9"/>
    </row>
    <row r="24" spans="1:36" ht="14.25" hidden="1">
      <c r="A24" s="31" t="s">
        <v>22</v>
      </c>
      <c r="B24" s="9"/>
      <c r="C24" s="31">
        <v>10</v>
      </c>
      <c r="D24" s="9"/>
      <c r="E24" s="149">
        <f>Data!L7</f>
        <v>28</v>
      </c>
      <c r="F24" s="149">
        <f>Data!L6</f>
        <v>4</v>
      </c>
      <c r="G24" s="149">
        <f>Data!L9</f>
        <v>420</v>
      </c>
      <c r="H24" s="149">
        <f>Data!L10</f>
        <v>800</v>
      </c>
      <c r="I24" s="86">
        <f>IF(Data!L8="single up",1,IF(Data!L8="single down",-1,IF(Data!L8="double up",2,-2)))</f>
        <v>1</v>
      </c>
      <c r="J24" s="9"/>
      <c r="K24" s="87">
        <f>Data!C10</f>
        <v>4</v>
      </c>
      <c r="L24" s="9"/>
      <c r="M24" s="119">
        <v>1</v>
      </c>
      <c r="N24" s="9"/>
      <c r="O24" s="9"/>
      <c r="P24" s="9"/>
      <c r="Q24" s="9"/>
      <c r="R24" s="9"/>
      <c r="S24" s="9"/>
      <c r="T24" s="9"/>
      <c r="U24" s="9"/>
      <c r="V24" s="9"/>
      <c r="W24" s="9"/>
      <c r="X24" s="9"/>
      <c r="Y24" s="9"/>
      <c r="Z24" s="9"/>
      <c r="AA24" s="9"/>
      <c r="AB24" s="9"/>
      <c r="AC24" s="9"/>
      <c r="AD24" s="9"/>
      <c r="AE24" s="9"/>
      <c r="AF24" s="9"/>
      <c r="AG24" s="9"/>
      <c r="AH24" s="9"/>
      <c r="AI24" s="9"/>
      <c r="AJ24" s="9"/>
    </row>
    <row r="25" spans="1:36" ht="14.25" hidden="1">
      <c r="A25" s="31" t="s">
        <v>28</v>
      </c>
      <c r="B25" s="9"/>
      <c r="C25" s="31">
        <v>20</v>
      </c>
      <c r="D25" s="9"/>
      <c r="E25" s="9"/>
      <c r="F25" s="9"/>
      <c r="G25" s="9" t="s">
        <v>156</v>
      </c>
      <c r="H25" s="9"/>
      <c r="I25" s="9"/>
      <c r="J25" s="9"/>
      <c r="K25" s="9"/>
      <c r="L25" s="9"/>
      <c r="M25" s="118"/>
      <c r="N25" s="9"/>
      <c r="O25" s="9"/>
      <c r="P25" s="9"/>
      <c r="Q25" s="9"/>
      <c r="R25" s="9"/>
      <c r="S25" s="9"/>
      <c r="T25" s="9"/>
      <c r="U25" s="9"/>
      <c r="V25" s="9"/>
      <c r="W25" s="86"/>
      <c r="X25" s="86"/>
      <c r="Y25" s="86"/>
      <c r="Z25" s="86"/>
      <c r="AA25" s="86"/>
      <c r="AB25" s="9"/>
      <c r="AC25" s="9"/>
      <c r="AD25" s="9"/>
      <c r="AE25" s="9"/>
      <c r="AF25" s="9"/>
      <c r="AG25" s="9"/>
      <c r="AH25" s="9"/>
      <c r="AI25" s="9"/>
      <c r="AJ25" s="9"/>
    </row>
    <row r="26" spans="1:36" ht="14.25" hidden="1">
      <c r="A26" s="31" t="s">
        <v>31</v>
      </c>
      <c r="B26" s="9"/>
      <c r="C26" s="31">
        <v>0.99</v>
      </c>
      <c r="D26" s="9"/>
      <c r="E26" s="86" t="s">
        <v>147</v>
      </c>
      <c r="F26" s="86">
        <f>Data!L11</f>
        <v>2</v>
      </c>
      <c r="G26" s="86"/>
      <c r="H26" s="9"/>
      <c r="I26" s="9"/>
      <c r="J26" s="9"/>
      <c r="K26" s="9"/>
      <c r="L26" s="9"/>
      <c r="M26" s="9"/>
      <c r="N26" s="9"/>
      <c r="O26" s="149"/>
      <c r="P26" s="149"/>
      <c r="Q26" s="149"/>
      <c r="R26" s="149"/>
      <c r="S26" s="130"/>
      <c r="T26" s="130"/>
      <c r="U26" s="130"/>
      <c r="V26" s="130"/>
      <c r="W26" s="130"/>
      <c r="X26" s="130"/>
      <c r="Y26" s="130"/>
      <c r="Z26" s="9"/>
      <c r="AA26" s="9"/>
      <c r="AB26" s="9"/>
      <c r="AC26" s="9"/>
      <c r="AD26" s="9"/>
      <c r="AE26" s="9"/>
      <c r="AF26" s="9"/>
      <c r="AG26" s="9"/>
      <c r="AH26" s="9"/>
      <c r="AI26" s="130"/>
      <c r="AJ26" s="130"/>
    </row>
    <row r="27" spans="1:36" ht="14.25" hidden="1">
      <c r="A27" s="31" t="s">
        <v>29</v>
      </c>
      <c r="B27" s="9"/>
      <c r="C27" s="31">
        <v>1</v>
      </c>
      <c r="D27" s="9"/>
      <c r="E27" s="86" t="s">
        <v>146</v>
      </c>
      <c r="F27" s="86">
        <f>Data!L12</f>
        <v>0.1</v>
      </c>
      <c r="G27" s="9"/>
      <c r="H27" s="9"/>
      <c r="I27" s="9"/>
      <c r="J27" s="9"/>
      <c r="K27" s="9"/>
      <c r="L27" s="9"/>
      <c r="M27" s="9"/>
      <c r="N27" s="9"/>
      <c r="O27" s="149"/>
      <c r="P27" s="149"/>
      <c r="Q27" s="149"/>
      <c r="R27" s="149"/>
      <c r="S27" s="130"/>
      <c r="T27" s="130"/>
      <c r="U27" s="130"/>
      <c r="V27" s="130"/>
      <c r="W27" s="130"/>
      <c r="X27" s="130"/>
      <c r="Y27" s="130"/>
      <c r="Z27" s="9"/>
      <c r="AA27" s="9"/>
      <c r="AB27" s="9"/>
      <c r="AC27" s="9"/>
      <c r="AD27" s="9"/>
      <c r="AE27" s="9"/>
      <c r="AF27" s="9"/>
      <c r="AG27" s="9"/>
      <c r="AH27" s="9"/>
      <c r="AI27" s="130"/>
      <c r="AJ27" s="130"/>
    </row>
    <row r="28" spans="1:36" ht="14.25" hidden="1">
      <c r="A28" s="31" t="s">
        <v>30</v>
      </c>
      <c r="B28" s="9"/>
      <c r="C28" s="31">
        <v>0.1</v>
      </c>
      <c r="D28" s="9"/>
      <c r="E28" s="86" t="s">
        <v>145</v>
      </c>
      <c r="F28" s="86">
        <f>Data!L13</f>
        <v>-0.1</v>
      </c>
      <c r="G28" s="86"/>
      <c r="H28" s="9"/>
      <c r="I28" s="9"/>
      <c r="J28" s="9"/>
      <c r="K28" s="9"/>
      <c r="L28" s="9"/>
      <c r="M28" s="9"/>
      <c r="N28" s="9"/>
      <c r="O28" s="9"/>
      <c r="P28" s="9"/>
      <c r="Q28" s="9"/>
      <c r="R28" s="9"/>
      <c r="S28" s="130"/>
      <c r="T28" s="130"/>
      <c r="U28" s="130"/>
      <c r="V28" s="130"/>
      <c r="W28" s="130"/>
      <c r="X28" s="130"/>
      <c r="Y28" s="130"/>
      <c r="Z28" s="9"/>
      <c r="AA28" s="9"/>
      <c r="AB28" s="9"/>
      <c r="AC28" s="9"/>
      <c r="AD28" s="9"/>
      <c r="AE28" s="9"/>
      <c r="AF28" s="9"/>
      <c r="AG28" s="9"/>
      <c r="AH28" s="9"/>
      <c r="AI28" s="9"/>
      <c r="AJ28" s="9"/>
    </row>
    <row r="29" spans="1:36" ht="14.25" hidden="1">
      <c r="A29" s="31" t="s">
        <v>35</v>
      </c>
      <c r="B29" s="9"/>
      <c r="C29" s="31">
        <v>1</v>
      </c>
      <c r="D29" s="9"/>
      <c r="E29" s="9"/>
      <c r="F29" s="9"/>
      <c r="G29" s="9"/>
      <c r="H29" s="9"/>
      <c r="I29" s="9"/>
      <c r="J29" s="9"/>
      <c r="K29" s="9"/>
      <c r="L29" s="9"/>
      <c r="M29" s="9"/>
      <c r="N29" s="9"/>
      <c r="O29" s="9"/>
      <c r="P29" s="9"/>
      <c r="Q29" s="9"/>
      <c r="R29" s="9"/>
      <c r="S29" s="130"/>
      <c r="T29" s="130"/>
      <c r="U29" s="130"/>
      <c r="V29" s="130"/>
      <c r="W29" s="130"/>
      <c r="X29" s="130"/>
      <c r="Y29" s="130"/>
      <c r="Z29" s="9"/>
      <c r="AA29" s="9"/>
      <c r="AB29" s="9"/>
      <c r="AC29" s="9"/>
      <c r="AD29" s="9"/>
      <c r="AE29" s="9"/>
      <c r="AF29" s="9"/>
      <c r="AG29" s="9"/>
      <c r="AH29" s="9"/>
      <c r="AI29" s="9"/>
      <c r="AJ29" s="9"/>
    </row>
    <row r="30" spans="1:36" ht="14.25" hidden="1">
      <c r="A30" s="31" t="s">
        <v>42</v>
      </c>
      <c r="B30" s="9"/>
      <c r="C30" s="31">
        <v>1</v>
      </c>
      <c r="D30" s="9"/>
      <c r="E30" s="9"/>
      <c r="F30" s="9"/>
      <c r="G30" s="9"/>
      <c r="H30" s="9"/>
      <c r="I30" s="9"/>
      <c r="J30" s="9"/>
      <c r="K30" s="9"/>
      <c r="L30" s="9"/>
      <c r="M30" s="9"/>
      <c r="N30" s="9"/>
      <c r="O30" s="9"/>
      <c r="P30" s="9"/>
      <c r="Q30" s="86"/>
      <c r="R30" s="86"/>
      <c r="S30" s="130"/>
      <c r="T30" s="130"/>
      <c r="U30" s="130"/>
      <c r="V30" s="130"/>
      <c r="W30" s="130"/>
      <c r="X30" s="130"/>
      <c r="Y30" s="130"/>
      <c r="Z30" s="9"/>
      <c r="AA30" s="9"/>
      <c r="AB30" s="9"/>
      <c r="AC30" s="9"/>
      <c r="AD30" s="9"/>
      <c r="AE30" s="9"/>
      <c r="AF30" s="9"/>
      <c r="AG30" s="9"/>
      <c r="AH30" s="9"/>
      <c r="AI30" s="9"/>
      <c r="AJ30" s="9"/>
    </row>
    <row r="31" spans="1:36" ht="14.25" hidden="1">
      <c r="A31" s="31" t="s">
        <v>101</v>
      </c>
      <c r="B31" s="9"/>
      <c r="C31" s="31">
        <f>ROW(A52)</f>
        <v>52</v>
      </c>
      <c r="D31" s="9"/>
      <c r="E31" s="9"/>
      <c r="F31" s="9"/>
      <c r="G31" s="9"/>
      <c r="H31" s="9"/>
      <c r="I31" s="9"/>
      <c r="J31" s="9"/>
      <c r="K31" s="9"/>
      <c r="L31" s="9"/>
      <c r="M31" s="9"/>
      <c r="N31" s="9"/>
      <c r="O31" s="9"/>
      <c r="P31" s="9"/>
      <c r="Q31" s="9"/>
      <c r="R31" s="9"/>
      <c r="S31" s="130"/>
      <c r="T31" s="130"/>
      <c r="U31" s="130"/>
      <c r="V31" s="130"/>
      <c r="W31" s="130"/>
      <c r="X31" s="130"/>
      <c r="Y31" s="130"/>
      <c r="Z31" s="9"/>
      <c r="AA31" s="9"/>
      <c r="AB31" s="9"/>
      <c r="AC31" s="9"/>
      <c r="AD31" s="9"/>
      <c r="AE31" s="9"/>
      <c r="AF31" s="9"/>
      <c r="AG31" s="9"/>
      <c r="AH31" s="9"/>
      <c r="AI31" s="9"/>
      <c r="AJ31" s="9"/>
    </row>
    <row r="32" spans="1:36" ht="14.25" hidden="1">
      <c r="A32" s="31" t="s">
        <v>102</v>
      </c>
      <c r="B32" s="31"/>
      <c r="C32" s="56">
        <f>C20+C31-1</f>
        <v>1066</v>
      </c>
      <c r="D32" s="9"/>
      <c r="E32" s="86" t="s">
        <v>186</v>
      </c>
      <c r="F32" s="9"/>
      <c r="G32" s="86">
        <v>2</v>
      </c>
      <c r="H32" s="86">
        <v>0.25</v>
      </c>
      <c r="I32" s="9"/>
      <c r="J32" s="9"/>
      <c r="K32" s="9"/>
      <c r="L32" s="9"/>
      <c r="M32" s="9"/>
      <c r="N32" s="9"/>
      <c r="O32" s="9"/>
      <c r="P32" s="9"/>
      <c r="Q32" s="9"/>
      <c r="R32" s="9"/>
      <c r="S32" s="130"/>
      <c r="T32" s="130"/>
      <c r="U32" s="9"/>
      <c r="V32" s="9"/>
      <c r="W32" s="9"/>
      <c r="X32" s="9"/>
      <c r="Y32" s="9"/>
      <c r="Z32" s="9"/>
      <c r="AA32" s="9"/>
      <c r="AB32" s="9"/>
      <c r="AC32" s="9"/>
      <c r="AD32" s="9"/>
      <c r="AE32" s="9"/>
      <c r="AF32" s="9"/>
      <c r="AG32" s="9"/>
      <c r="AH32" s="9"/>
      <c r="AI32" s="9"/>
      <c r="AJ32" s="9"/>
    </row>
    <row r="33" spans="1:36" hidden="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c r="AG33" s="130"/>
      <c r="AH33" s="130"/>
      <c r="AI33" s="130"/>
      <c r="AJ33" s="130"/>
    </row>
    <row r="34" spans="1:36" ht="14.25">
      <c r="A34" s="1" t="s">
        <v>11</v>
      </c>
      <c r="B34" s="1"/>
      <c r="C34" s="1"/>
      <c r="D34" s="11"/>
      <c r="E34" s="10"/>
      <c r="F34" s="10"/>
      <c r="G34" s="10"/>
      <c r="H34" s="10"/>
      <c r="I34" s="10"/>
      <c r="J34" s="10"/>
      <c r="K34" s="34"/>
      <c r="L34" s="10"/>
      <c r="M34" s="34"/>
      <c r="N34" s="34"/>
      <c r="O34" s="1"/>
      <c r="P34" s="1"/>
      <c r="Q34" s="1"/>
      <c r="R34" s="1"/>
      <c r="S34" s="1"/>
      <c r="T34" s="1" t="s">
        <v>138</v>
      </c>
      <c r="U34" s="130"/>
      <c r="V34" s="1"/>
      <c r="W34" s="1"/>
      <c r="X34" s="1"/>
      <c r="Y34" s="1"/>
      <c r="Z34" s="1"/>
      <c r="AA34" s="1" t="s">
        <v>95</v>
      </c>
      <c r="AB34" s="47"/>
      <c r="AC34" s="47"/>
      <c r="AD34" s="47"/>
      <c r="AE34" s="1" t="s">
        <v>96</v>
      </c>
      <c r="AF34" s="47"/>
      <c r="AG34" s="47"/>
      <c r="AH34" s="47"/>
      <c r="AI34" s="47"/>
      <c r="AJ34" s="47"/>
    </row>
    <row r="35" spans="1:36" ht="14.25">
      <c r="A35" s="32" t="s">
        <v>12</v>
      </c>
      <c r="B35" s="32" t="s">
        <v>19</v>
      </c>
      <c r="C35" s="32" t="s">
        <v>24</v>
      </c>
      <c r="D35" s="32" t="s">
        <v>25</v>
      </c>
      <c r="E35" s="32" t="s">
        <v>26</v>
      </c>
      <c r="F35" s="33" t="s">
        <v>73</v>
      </c>
      <c r="G35" s="33" t="s">
        <v>60</v>
      </c>
      <c r="H35" s="33" t="s">
        <v>23</v>
      </c>
      <c r="I35" s="34" t="s">
        <v>41</v>
      </c>
      <c r="J35" s="34" t="s">
        <v>43</v>
      </c>
      <c r="K35" s="34" t="s">
        <v>75</v>
      </c>
      <c r="L35" s="34" t="s">
        <v>13</v>
      </c>
      <c r="M35" s="34" t="s">
        <v>78</v>
      </c>
      <c r="N35" s="34" t="s">
        <v>20</v>
      </c>
      <c r="O35" s="103" t="s">
        <v>143</v>
      </c>
      <c r="P35" s="103" t="s">
        <v>142</v>
      </c>
      <c r="Q35" s="103" t="s">
        <v>144</v>
      </c>
      <c r="R35" s="103" t="s">
        <v>192</v>
      </c>
      <c r="S35" s="47" t="s">
        <v>141</v>
      </c>
      <c r="T35" s="47" t="s">
        <v>21</v>
      </c>
      <c r="U35" s="47" t="s">
        <v>131</v>
      </c>
      <c r="V35" s="47" t="s">
        <v>132</v>
      </c>
      <c r="W35" s="47" t="s">
        <v>136</v>
      </c>
      <c r="X35" s="47" t="s">
        <v>137</v>
      </c>
      <c r="Y35" s="47" t="s">
        <v>153</v>
      </c>
      <c r="Z35" s="47" t="s">
        <v>154</v>
      </c>
      <c r="AA35" s="47" t="s">
        <v>151</v>
      </c>
      <c r="AB35" s="47" t="s">
        <v>152</v>
      </c>
      <c r="AC35" s="47" t="s">
        <v>149</v>
      </c>
      <c r="AD35" s="47" t="s">
        <v>150</v>
      </c>
      <c r="AE35" s="47" t="s">
        <v>97</v>
      </c>
      <c r="AF35" s="47" t="s">
        <v>98</v>
      </c>
      <c r="AG35" s="47" t="s">
        <v>3</v>
      </c>
      <c r="AH35" s="47" t="s">
        <v>99</v>
      </c>
      <c r="AI35" s="47" t="s">
        <v>100</v>
      </c>
      <c r="AJ35" s="47" t="s">
        <v>96</v>
      </c>
    </row>
    <row r="36" spans="1:36" ht="14.25" hidden="1">
      <c r="A36" s="36">
        <v>-30</v>
      </c>
      <c r="B36" s="150">
        <f>INDEX('MetaTrader Import'!$H$13:$J$5893,TRUNC(((A36-$A$39+1)-1)/3)+1,MOD((A36-$A$39+1)-1,3)+1)</f>
        <v>0</v>
      </c>
      <c r="C36" s="37">
        <f t="shared" ref="C36:C38" si="0">$C$23</f>
        <v>20</v>
      </c>
      <c r="D36" s="37">
        <f t="shared" ref="D36:D66" ca="1" si="1">NORMINV(RAND(),($C$23-C36)*$C$28,$C$27)+NORMINV(RAND(),IF(RAND()&gt;$C$26,$C$25,0),$C$27)</f>
        <v>-0.38858205247177285</v>
      </c>
      <c r="E36" s="37">
        <f t="shared" ref="E36:E66" ca="1" si="2">C36+D36</f>
        <v>19.611417947528228</v>
      </c>
      <c r="F36" s="37">
        <f t="shared" ref="F36:F66" ca="1" si="3">$C$13*ABS(E36)/$C$23</f>
        <v>1.9611417947528227</v>
      </c>
      <c r="G36" s="37">
        <f>IF(A36&lt;Data!$G$11*0.25,$C$13/$G$32,IF(A36&gt;Data!$G$11*0.25,$C$13,$C$13*10))</f>
        <v>1</v>
      </c>
      <c r="H36" s="37">
        <f>IF(Data!$G$9="constant",$C$13,IF(Data!$G$9="squeeze",G36,F36))</f>
        <v>1</v>
      </c>
      <c r="I36" s="38">
        <f ca="1">NORMINV(RAND(),0,IF(AND(Data!$G$9="squeeze",A36&lt;Data!$G$11*0.25),$H$32,1)*$C$30*$C$13)*($C$14*$C$12)</f>
        <v>1.0552954269738711E-4</v>
      </c>
      <c r="J36" s="39">
        <f ca="1">IF(Data!$C$6="Real",B36,I36+J37+($C$14*$C$12)*NORMINV(RAND(),$C$15,CHOOSE($G$13,$C$13,F36,G36)))</f>
        <v>1.3502895953224534</v>
      </c>
      <c r="K36" s="40">
        <f>IF($G$16="fixed",$G$17,MIN(H36*Data!$C$7*$C$16*0.5,$C$17*Data!$C$7))*$C$12</f>
        <v>8.0000000000000007E-5</v>
      </c>
      <c r="L36" s="39">
        <f t="shared" ref="L36:L65" ca="1" si="4">IFERROR(J36,"")</f>
        <v>1.3502895953224534</v>
      </c>
      <c r="M36" s="40">
        <f t="shared" ref="M36:M65" ca="1" si="5">L36+K36*0.5</f>
        <v>1.3503295953224534</v>
      </c>
      <c r="N36" s="40">
        <f t="shared" ref="N36:N65" ca="1" si="6">L36-K36*0.5</f>
        <v>1.3502495953224534</v>
      </c>
      <c r="O36" s="108"/>
      <c r="P36" s="102"/>
      <c r="Q36" s="102"/>
      <c r="R36" s="102"/>
      <c r="S36" s="5"/>
      <c r="T36" s="5"/>
      <c r="U36" s="5"/>
      <c r="V36" s="5"/>
      <c r="W36" s="5"/>
      <c r="X36" s="5"/>
      <c r="Y36" s="5"/>
      <c r="Z36" s="5"/>
      <c r="AA36" s="2"/>
      <c r="AB36" s="2"/>
      <c r="AC36" s="2"/>
      <c r="AD36" s="2"/>
      <c r="AE36" s="2"/>
      <c r="AF36" s="2"/>
      <c r="AG36" s="2"/>
      <c r="AH36" s="2"/>
      <c r="AI36" s="2"/>
      <c r="AJ36" s="2"/>
    </row>
    <row r="37" spans="1:36" ht="14.25" hidden="1">
      <c r="A37" s="36">
        <v>-29</v>
      </c>
      <c r="B37" s="150">
        <f>INDEX('MetaTrader Import'!$H$13:$J$5893,TRUNC(((A37-$A$39+1)-1)/3)+1,MOD((A37-$A$39+1)-1,3)+1)</f>
        <v>0</v>
      </c>
      <c r="C37" s="37">
        <f t="shared" si="0"/>
        <v>20</v>
      </c>
      <c r="D37" s="37">
        <f t="shared" ca="1" si="1"/>
        <v>-2.0387615779160546</v>
      </c>
      <c r="E37" s="37">
        <f t="shared" ca="1" si="2"/>
        <v>17.961238422083944</v>
      </c>
      <c r="F37" s="37">
        <f t="shared" ca="1" si="3"/>
        <v>1.7961238422083945</v>
      </c>
      <c r="G37" s="37">
        <f>IF(A37&lt;Data!$G$11*0.25,$C$13/$G$32,IF(A37&gt;Data!$G$11*0.25,$C$13,$C$13*10))</f>
        <v>1</v>
      </c>
      <c r="H37" s="37">
        <f>IF(Data!$G$9="constant",$C$13,IF(Data!$G$9="squeeze",G37,F37))</f>
        <v>1</v>
      </c>
      <c r="I37" s="38">
        <f ca="1">NORMINV(RAND(),0,IF(AND(Data!$G$9="squeeze",A37&lt;Data!$G$11*0.25),$H$32,1)*$C$30*$C$13)*($C$14*$C$12)</f>
        <v>4.240752785708957E-7</v>
      </c>
      <c r="J37" s="39">
        <f ca="1">IF(Data!$C$6="Real",B37,I37+J38+($C$14*$C$12)*NORMINV(RAND(),$C$15,CHOOSE($G$13,$C$13,F37,G37)))</f>
        <v>1.34986336274126</v>
      </c>
      <c r="K37" s="40">
        <f>IF($G$16="fixed",$G$17,MIN(H37*Data!$C$7*$C$16*0.5,$C$17*Data!$C$7))*$C$12</f>
        <v>8.0000000000000007E-5</v>
      </c>
      <c r="L37" s="39">
        <f t="shared" ca="1" si="4"/>
        <v>1.34986336274126</v>
      </c>
      <c r="M37" s="40">
        <f t="shared" ca="1" si="5"/>
        <v>1.34990336274126</v>
      </c>
      <c r="N37" s="40">
        <f t="shared" ca="1" si="6"/>
        <v>1.3498233627412599</v>
      </c>
      <c r="O37" s="108"/>
      <c r="P37" s="102"/>
      <c r="Q37" s="102"/>
      <c r="R37" s="102"/>
      <c r="S37" s="5"/>
      <c r="T37" s="5"/>
      <c r="U37" s="5"/>
      <c r="V37" s="5"/>
      <c r="W37" s="5"/>
      <c r="X37" s="5"/>
      <c r="Y37" s="5"/>
      <c r="Z37" s="5"/>
      <c r="AA37" s="2"/>
      <c r="AB37" s="2"/>
      <c r="AC37" s="2"/>
      <c r="AD37" s="2"/>
      <c r="AE37" s="2"/>
      <c r="AF37" s="2"/>
      <c r="AG37" s="2"/>
      <c r="AH37" s="2"/>
      <c r="AI37" s="2"/>
      <c r="AJ37" s="2"/>
    </row>
    <row r="38" spans="1:36" ht="14.25" hidden="1">
      <c r="A38" s="36">
        <v>-28</v>
      </c>
      <c r="B38" s="150">
        <f>INDEX('MetaTrader Import'!$H$13:$J$5893,TRUNC(((A38-$A$39+1)-1)/3)+1,MOD((A38-$A$39+1)-1,3)+1)</f>
        <v>0</v>
      </c>
      <c r="C38" s="37">
        <f t="shared" si="0"/>
        <v>20</v>
      </c>
      <c r="D38" s="37">
        <f t="shared" ca="1" si="1"/>
        <v>0.67241182845292169</v>
      </c>
      <c r="E38" s="37">
        <f t="shared" ca="1" si="2"/>
        <v>20.672411828452923</v>
      </c>
      <c r="F38" s="37">
        <f t="shared" ca="1" si="3"/>
        <v>2.0672411828452923</v>
      </c>
      <c r="G38" s="37">
        <f>IF(A38&lt;Data!$G$11*0.25,$C$13/$G$32,IF(A38&gt;Data!$G$11*0.25,$C$13,$C$13*10))</f>
        <v>1</v>
      </c>
      <c r="H38" s="37">
        <f>IF(Data!$G$9="constant",$C$13,IF(Data!$G$9="squeeze",G38,F38))</f>
        <v>1</v>
      </c>
      <c r="I38" s="38">
        <f ca="1">NORMINV(RAND(),0,IF(AND(Data!$G$9="squeeze",A38&lt;Data!$G$11*0.25),$H$32,1)*$C$30*$C$13)*($C$14*$C$12)</f>
        <v>1.212422485873073E-4</v>
      </c>
      <c r="J38" s="39">
        <f ca="1">IF(Data!$C$6="Real",B38,I38+J39+($C$14*$C$12)*NORMINV(RAND(),$C$15,CHOOSE($G$13,$C$13,F38,G38)))</f>
        <v>1.3502057875678861</v>
      </c>
      <c r="K38" s="40">
        <f>IF($G$16="fixed",$G$17,MIN(H38*Data!$C$7*$C$16*0.5,$C$17*Data!$C$7))*$C$12</f>
        <v>8.0000000000000007E-5</v>
      </c>
      <c r="L38" s="39">
        <f t="shared" ca="1" si="4"/>
        <v>1.3502057875678861</v>
      </c>
      <c r="M38" s="40">
        <f t="shared" ca="1" si="5"/>
        <v>1.3502457875678862</v>
      </c>
      <c r="N38" s="40">
        <f t="shared" ca="1" si="6"/>
        <v>1.3501657875678861</v>
      </c>
      <c r="O38" s="108"/>
      <c r="P38" s="102"/>
      <c r="Q38" s="102"/>
      <c r="R38" s="102"/>
      <c r="S38" s="5"/>
      <c r="T38" s="5"/>
      <c r="U38" s="5"/>
      <c r="V38" s="5"/>
      <c r="W38" s="5"/>
      <c r="X38" s="5"/>
      <c r="Y38" s="5"/>
      <c r="Z38" s="5"/>
      <c r="AA38" s="2"/>
      <c r="AB38" s="2"/>
      <c r="AC38" s="2"/>
      <c r="AD38" s="2"/>
      <c r="AE38" s="2"/>
      <c r="AF38" s="2"/>
      <c r="AG38" s="2"/>
      <c r="AH38" s="2"/>
      <c r="AI38" s="2"/>
      <c r="AJ38" s="2"/>
    </row>
    <row r="39" spans="1:36" ht="14.25" hidden="1">
      <c r="A39" s="36">
        <v>-27</v>
      </c>
      <c r="B39" s="150">
        <f>INDEX('MetaTrader Import'!$H$13:$J$5893,TRUNC(((A39-$A$39+1)-1)/3)+1,MOD((A39-$A$39+1)-1,3)+1)</f>
        <v>0</v>
      </c>
      <c r="C39" s="37">
        <f t="shared" ref="C39:C51" si="7">$C$23</f>
        <v>20</v>
      </c>
      <c r="D39" s="37">
        <f t="shared" ca="1" si="1"/>
        <v>0.11584226421430222</v>
      </c>
      <c r="E39" s="37">
        <f t="shared" ca="1" si="2"/>
        <v>20.115842264214301</v>
      </c>
      <c r="F39" s="37">
        <f t="shared" ca="1" si="3"/>
        <v>2.0115842264214301</v>
      </c>
      <c r="G39" s="37">
        <f>IF(A39&lt;Data!$G$11*0.25,$C$13/$G$32,IF(A39&gt;Data!$G$11*0.25,$C$13,$C$13*10))</f>
        <v>1</v>
      </c>
      <c r="H39" s="37">
        <f>IF(Data!$G$9="constant",$C$13,IF(Data!$G$9="squeeze",G39,F39))</f>
        <v>1</v>
      </c>
      <c r="I39" s="38">
        <f ca="1">NORMINV(RAND(),0,IF(AND(Data!$G$9="squeeze",A39&lt;Data!$G$11*0.25),$H$32,1)*$C$30*$C$13)*($C$14*$C$12)</f>
        <v>2.7429386796527202E-5</v>
      </c>
      <c r="J39" s="39">
        <f ca="1">IF(Data!$C$6="Real",B39,I39+J40+($C$14*$C$12)*NORMINV(RAND(),$C$15,CHOOSE($G$13,$C$13,F39,G39)))</f>
        <v>1.3498325517617535</v>
      </c>
      <c r="K39" s="40">
        <f>IF($G$16="fixed",$G$17,MIN(H39*Data!$C$7*$C$16*0.5,$C$17*Data!$C$7))*$C$12</f>
        <v>8.0000000000000007E-5</v>
      </c>
      <c r="L39" s="39">
        <f t="shared" ca="1" si="4"/>
        <v>1.3498325517617535</v>
      </c>
      <c r="M39" s="40">
        <f t="shared" ca="1" si="5"/>
        <v>1.3498725517617536</v>
      </c>
      <c r="N39" s="40">
        <f t="shared" ca="1" si="6"/>
        <v>1.3497925517617535</v>
      </c>
      <c r="O39" s="108"/>
      <c r="P39" s="102"/>
      <c r="Q39" s="102"/>
      <c r="R39" s="102"/>
      <c r="S39" s="5"/>
      <c r="T39" s="5"/>
      <c r="U39" s="5"/>
      <c r="V39" s="5"/>
      <c r="W39" s="5"/>
      <c r="X39" s="5"/>
      <c r="Y39" s="5"/>
      <c r="Z39" s="5"/>
      <c r="AA39" s="2"/>
      <c r="AB39" s="2"/>
      <c r="AC39" s="2"/>
      <c r="AD39" s="2"/>
      <c r="AE39" s="2"/>
      <c r="AF39" s="2"/>
      <c r="AG39" s="2"/>
      <c r="AH39" s="2"/>
      <c r="AI39" s="2"/>
      <c r="AJ39" s="2"/>
    </row>
    <row r="40" spans="1:36" ht="14.25" hidden="1">
      <c r="A40" s="36">
        <v>-26</v>
      </c>
      <c r="B40" s="150">
        <f>INDEX('MetaTrader Import'!$H$13:$J$5893,TRUNC(((A40-$A$39+1)-1)/3)+1,MOD((A40-$A$39+1)-1,3)+1)</f>
        <v>0</v>
      </c>
      <c r="C40" s="37">
        <f t="shared" si="7"/>
        <v>20</v>
      </c>
      <c r="D40" s="37">
        <f t="shared" ca="1" si="1"/>
        <v>-0.45981516355868224</v>
      </c>
      <c r="E40" s="37">
        <f t="shared" ca="1" si="2"/>
        <v>19.540184836441316</v>
      </c>
      <c r="F40" s="37">
        <f t="shared" ca="1" si="3"/>
        <v>1.9540184836441317</v>
      </c>
      <c r="G40" s="37">
        <f>IF(A40&lt;Data!$G$11*0.25,$C$13/$G$32,IF(A40&gt;Data!$G$11*0.25,$C$13,$C$13*10))</f>
        <v>1</v>
      </c>
      <c r="H40" s="37">
        <f>IF(Data!$G$9="constant",$C$13,IF(Data!$G$9="squeeze",G40,F40))</f>
        <v>1</v>
      </c>
      <c r="I40" s="38">
        <f ca="1">NORMINV(RAND(),0,IF(AND(Data!$G$9="squeeze",A40&lt;Data!$G$11*0.25),$H$32,1)*$C$30*$C$13)*($C$14*$C$12)</f>
        <v>-1.4842775144584649E-4</v>
      </c>
      <c r="J40" s="39">
        <f ca="1">IF(Data!$C$6="Real",B40,I40+J41+($C$14*$C$12)*NORMINV(RAND(),$C$15,CHOOSE($G$13,$C$13,F40,G40)))</f>
        <v>1.3499454604045149</v>
      </c>
      <c r="K40" s="40">
        <f>IF($G$16="fixed",$G$17,MIN(H40*Data!$C$7*$C$16*0.5,$C$17*Data!$C$7))*$C$12</f>
        <v>8.0000000000000007E-5</v>
      </c>
      <c r="L40" s="39">
        <f t="shared" ca="1" si="4"/>
        <v>1.3499454604045149</v>
      </c>
      <c r="M40" s="40">
        <f t="shared" ca="1" si="5"/>
        <v>1.3499854604045149</v>
      </c>
      <c r="N40" s="40">
        <f t="shared" ca="1" si="6"/>
        <v>1.3499054604045149</v>
      </c>
      <c r="O40" s="108"/>
      <c r="P40" s="102"/>
      <c r="Q40" s="102"/>
      <c r="R40" s="102"/>
      <c r="S40" s="5"/>
      <c r="T40" s="5"/>
      <c r="U40" s="5"/>
      <c r="V40" s="5"/>
      <c r="W40" s="5"/>
      <c r="X40" s="5"/>
      <c r="Y40" s="5"/>
      <c r="Z40" s="5"/>
      <c r="AA40" s="2"/>
      <c r="AB40" s="2"/>
      <c r="AC40" s="2"/>
      <c r="AD40" s="2"/>
      <c r="AE40" s="2"/>
      <c r="AF40" s="2"/>
      <c r="AG40" s="2"/>
      <c r="AH40" s="2"/>
      <c r="AI40" s="2"/>
      <c r="AJ40" s="2"/>
    </row>
    <row r="41" spans="1:36" ht="14.25" hidden="1">
      <c r="A41" s="36">
        <v>-25</v>
      </c>
      <c r="B41" s="150">
        <f>INDEX('MetaTrader Import'!$H$13:$J$5893,TRUNC(((A41-$A$39+1)-1)/3)+1,MOD((A41-$A$39+1)-1,3)+1)</f>
        <v>0</v>
      </c>
      <c r="C41" s="37">
        <f t="shared" si="7"/>
        <v>20</v>
      </c>
      <c r="D41" s="37">
        <f t="shared" ca="1" si="1"/>
        <v>-2.9414129742059565</v>
      </c>
      <c r="E41" s="37">
        <f t="shared" ca="1" si="2"/>
        <v>17.058587025794044</v>
      </c>
      <c r="F41" s="37">
        <f t="shared" ca="1" si="3"/>
        <v>1.7058587025794043</v>
      </c>
      <c r="G41" s="37">
        <f>IF(A41&lt;Data!$G$11*0.25,$C$13/$G$32,IF(A41&gt;Data!$G$11*0.25,$C$13,$C$13*10))</f>
        <v>1</v>
      </c>
      <c r="H41" s="37">
        <f>IF(Data!$G$9="constant",$C$13,IF(Data!$G$9="squeeze",G41,F41))</f>
        <v>1</v>
      </c>
      <c r="I41" s="38">
        <f ca="1">NORMINV(RAND(),0,IF(AND(Data!$G$9="squeeze",A41&lt;Data!$G$11*0.25),$H$32,1)*$C$30*$C$13)*($C$14*$C$12)</f>
        <v>-4.1204083630186517E-5</v>
      </c>
      <c r="J41" s="39">
        <f ca="1">IF(Data!$C$6="Real",B41,I41+J42+($C$14*$C$12)*NORMINV(RAND(),$C$15,CHOOSE($G$13,$C$13,F41,G41)))</f>
        <v>1.3500079089469108</v>
      </c>
      <c r="K41" s="40">
        <f>IF($G$16="fixed",$G$17,MIN(H41*Data!$C$7*$C$16*0.5,$C$17*Data!$C$7))*$C$12</f>
        <v>8.0000000000000007E-5</v>
      </c>
      <c r="L41" s="39">
        <f t="shared" ca="1" si="4"/>
        <v>1.3500079089469108</v>
      </c>
      <c r="M41" s="40">
        <f t="shared" ca="1" si="5"/>
        <v>1.3500479089469108</v>
      </c>
      <c r="N41" s="40">
        <f t="shared" ca="1" si="6"/>
        <v>1.3499679089469108</v>
      </c>
      <c r="O41" s="108"/>
      <c r="P41" s="102"/>
      <c r="Q41" s="102"/>
      <c r="R41" s="102"/>
      <c r="S41" s="5"/>
      <c r="T41" s="5"/>
      <c r="U41" s="5"/>
      <c r="V41" s="5"/>
      <c r="W41" s="5"/>
      <c r="X41" s="5"/>
      <c r="Y41" s="5"/>
      <c r="Z41" s="5"/>
      <c r="AA41" s="2"/>
      <c r="AB41" s="2"/>
      <c r="AC41" s="2"/>
      <c r="AD41" s="2"/>
      <c r="AE41" s="2"/>
      <c r="AF41" s="2"/>
      <c r="AG41" s="2"/>
      <c r="AH41" s="2"/>
      <c r="AI41" s="2"/>
      <c r="AJ41" s="2"/>
    </row>
    <row r="42" spans="1:36" ht="14.25" hidden="1">
      <c r="A42" s="36">
        <v>-24</v>
      </c>
      <c r="B42" s="150">
        <f>INDEX('MetaTrader Import'!$H$13:$J$5893,TRUNC(((A42-$A$39+1)-1)/3)+1,MOD((A42-$A$39+1)-1,3)+1)</f>
        <v>0</v>
      </c>
      <c r="C42" s="37">
        <f t="shared" si="7"/>
        <v>20</v>
      </c>
      <c r="D42" s="37">
        <f t="shared" ca="1" si="1"/>
        <v>-2.7331071027028031</v>
      </c>
      <c r="E42" s="37">
        <f t="shared" ca="1" si="2"/>
        <v>17.266892897297197</v>
      </c>
      <c r="F42" s="37">
        <f t="shared" ca="1" si="3"/>
        <v>1.7266892897297197</v>
      </c>
      <c r="G42" s="37">
        <f>IF(A42&lt;Data!$G$11*0.25,$C$13/$G$32,IF(A42&gt;Data!$G$11*0.25,$C$13,$C$13*10))</f>
        <v>1</v>
      </c>
      <c r="H42" s="37">
        <f>IF(Data!$G$9="constant",$C$13,IF(Data!$G$9="squeeze",G42,F42))</f>
        <v>1</v>
      </c>
      <c r="I42" s="38">
        <f ca="1">NORMINV(RAND(),0,IF(AND(Data!$G$9="squeeze",A42&lt;Data!$G$11*0.25),$H$32,1)*$C$30*$C$13)*($C$14*$C$12)</f>
        <v>-1.163139389043526E-4</v>
      </c>
      <c r="J42" s="39">
        <f ca="1">IF(Data!$C$6="Real",B42,I42+J43+($C$14*$C$12)*NORMINV(RAND(),$C$15,CHOOSE($G$13,$C$13,F42,G42)))</f>
        <v>1.3504282002777579</v>
      </c>
      <c r="K42" s="40">
        <f>IF($G$16="fixed",$G$17,MIN(H42*Data!$C$7*$C$16*0.5,$C$17*Data!$C$7))*$C$12</f>
        <v>8.0000000000000007E-5</v>
      </c>
      <c r="L42" s="39">
        <f t="shared" ca="1" si="4"/>
        <v>1.3504282002777579</v>
      </c>
      <c r="M42" s="40">
        <f t="shared" ca="1" si="5"/>
        <v>1.3504682002777579</v>
      </c>
      <c r="N42" s="40">
        <f t="shared" ca="1" si="6"/>
        <v>1.3503882002777579</v>
      </c>
      <c r="O42" s="108"/>
      <c r="P42" s="102"/>
      <c r="Q42" s="102"/>
      <c r="R42" s="102"/>
      <c r="S42" s="5"/>
      <c r="T42" s="5"/>
      <c r="U42" s="5"/>
      <c r="V42" s="5"/>
      <c r="W42" s="5"/>
      <c r="X42" s="5"/>
      <c r="Y42" s="5"/>
      <c r="Z42" s="5"/>
      <c r="AA42" s="2"/>
      <c r="AB42" s="2"/>
      <c r="AC42" s="2"/>
      <c r="AD42" s="2"/>
      <c r="AE42" s="2"/>
      <c r="AF42" s="2"/>
      <c r="AG42" s="2"/>
      <c r="AH42" s="2"/>
      <c r="AI42" s="2"/>
      <c r="AJ42" s="2"/>
    </row>
    <row r="43" spans="1:36" ht="14.25" hidden="1">
      <c r="A43" s="36">
        <v>-23</v>
      </c>
      <c r="B43" s="150">
        <f>INDEX('MetaTrader Import'!$H$13:$J$5893,TRUNC(((A43-$A$39+1)-1)/3)+1,MOD((A43-$A$39+1)-1,3)+1)</f>
        <v>0</v>
      </c>
      <c r="C43" s="37">
        <f t="shared" si="7"/>
        <v>20</v>
      </c>
      <c r="D43" s="37">
        <f t="shared" ca="1" si="1"/>
        <v>1.0088948877699728</v>
      </c>
      <c r="E43" s="37">
        <f t="shared" ca="1" si="2"/>
        <v>21.008894887769973</v>
      </c>
      <c r="F43" s="37">
        <f t="shared" ca="1" si="3"/>
        <v>2.1008894887769971</v>
      </c>
      <c r="G43" s="37">
        <f>IF(A43&lt;Data!$G$11*0.25,$C$13/$G$32,IF(A43&gt;Data!$G$11*0.25,$C$13,$C$13*10))</f>
        <v>1</v>
      </c>
      <c r="H43" s="37">
        <f>IF(Data!$G$9="constant",$C$13,IF(Data!$G$9="squeeze",G43,F43))</f>
        <v>1</v>
      </c>
      <c r="I43" s="38">
        <f ca="1">NORMINV(RAND(),0,IF(AND(Data!$G$9="squeeze",A43&lt;Data!$G$11*0.25),$H$32,1)*$C$30*$C$13)*($C$14*$C$12)</f>
        <v>8.3205260781903071E-5</v>
      </c>
      <c r="J43" s="39">
        <f ca="1">IF(Data!$C$6="Real",B43,I43+J44+($C$14*$C$12)*NORMINV(RAND(),$C$15,CHOOSE($G$13,$C$13,F43,G43)))</f>
        <v>1.350782558473975</v>
      </c>
      <c r="K43" s="40">
        <f>IF($G$16="fixed",$G$17,MIN(H43*Data!$C$7*$C$16*0.5,$C$17*Data!$C$7))*$C$12</f>
        <v>8.0000000000000007E-5</v>
      </c>
      <c r="L43" s="39">
        <f t="shared" ca="1" si="4"/>
        <v>1.350782558473975</v>
      </c>
      <c r="M43" s="40">
        <f t="shared" ca="1" si="5"/>
        <v>1.350822558473975</v>
      </c>
      <c r="N43" s="40">
        <f t="shared" ca="1" si="6"/>
        <v>1.350742558473975</v>
      </c>
      <c r="O43" s="108"/>
      <c r="P43" s="102"/>
      <c r="Q43" s="102"/>
      <c r="R43" s="102"/>
      <c r="S43" s="5"/>
      <c r="T43" s="5"/>
      <c r="U43" s="5"/>
      <c r="V43" s="5"/>
      <c r="W43" s="5"/>
      <c r="X43" s="5"/>
      <c r="Y43" s="5"/>
      <c r="Z43" s="5"/>
      <c r="AA43" s="2"/>
      <c r="AB43" s="2"/>
      <c r="AC43" s="2"/>
      <c r="AD43" s="2"/>
      <c r="AE43" s="2"/>
      <c r="AF43" s="2"/>
      <c r="AG43" s="2"/>
      <c r="AH43" s="2"/>
      <c r="AI43" s="2"/>
      <c r="AJ43" s="2"/>
    </row>
    <row r="44" spans="1:36" ht="14.25" hidden="1">
      <c r="A44" s="36">
        <v>-22</v>
      </c>
      <c r="B44" s="150">
        <f>INDEX('MetaTrader Import'!$H$13:$J$5893,TRUNC(((A44-$A$39+1)-1)/3)+1,MOD((A44-$A$39+1)-1,3)+1)</f>
        <v>0</v>
      </c>
      <c r="C44" s="37">
        <f t="shared" si="7"/>
        <v>20</v>
      </c>
      <c r="D44" s="37">
        <f t="shared" ca="1" si="1"/>
        <v>-0.65115264036066911</v>
      </c>
      <c r="E44" s="37">
        <f t="shared" ca="1" si="2"/>
        <v>19.348847359639329</v>
      </c>
      <c r="F44" s="37">
        <f t="shared" ca="1" si="3"/>
        <v>1.934884735963933</v>
      </c>
      <c r="G44" s="37">
        <f>IF(A44&lt;Data!$G$11*0.25,$C$13/$G$32,IF(A44&gt;Data!$G$11*0.25,$C$13,$C$13*10))</f>
        <v>1</v>
      </c>
      <c r="H44" s="37">
        <f>IF(Data!$G$9="constant",$C$13,IF(Data!$G$9="squeeze",G44,F44))</f>
        <v>1</v>
      </c>
      <c r="I44" s="38">
        <f ca="1">NORMINV(RAND(),0,IF(AND(Data!$G$9="squeeze",A44&lt;Data!$G$11*0.25),$H$32,1)*$C$30*$C$13)*($C$14*$C$12)</f>
        <v>2.8442351131740806E-5</v>
      </c>
      <c r="J44" s="39">
        <f ca="1">IF(Data!$C$6="Real",B44,I44+J45+($C$14*$C$12)*NORMINV(RAND(),$C$15,CHOOSE($G$13,$C$13,F44,G44)))</f>
        <v>1.3506442719707676</v>
      </c>
      <c r="K44" s="40">
        <f>IF($G$16="fixed",$G$17,MIN(H44*Data!$C$7*$C$16*0.5,$C$17*Data!$C$7))*$C$12</f>
        <v>8.0000000000000007E-5</v>
      </c>
      <c r="L44" s="39">
        <f t="shared" ca="1" si="4"/>
        <v>1.3506442719707676</v>
      </c>
      <c r="M44" s="40">
        <f t="shared" ca="1" si="5"/>
        <v>1.3506842719707677</v>
      </c>
      <c r="N44" s="40">
        <f t="shared" ca="1" si="6"/>
        <v>1.3506042719707676</v>
      </c>
      <c r="O44" s="108"/>
      <c r="P44" s="102"/>
      <c r="Q44" s="102"/>
      <c r="R44" s="102"/>
      <c r="S44" s="5"/>
      <c r="T44" s="5"/>
      <c r="U44" s="5"/>
      <c r="V44" s="5"/>
      <c r="W44" s="5"/>
      <c r="X44" s="5"/>
      <c r="Y44" s="5"/>
      <c r="Z44" s="5"/>
      <c r="AA44" s="2"/>
      <c r="AB44" s="2"/>
      <c r="AC44" s="2"/>
      <c r="AD44" s="2"/>
      <c r="AE44" s="2"/>
      <c r="AF44" s="2"/>
      <c r="AG44" s="2"/>
      <c r="AH44" s="2"/>
      <c r="AI44" s="2"/>
      <c r="AJ44" s="2"/>
    </row>
    <row r="45" spans="1:36" ht="14.25" hidden="1">
      <c r="A45" s="36">
        <v>-21</v>
      </c>
      <c r="B45" s="150">
        <f>INDEX('MetaTrader Import'!$H$13:$J$5893,TRUNC(((A45-$A$39+1)-1)/3)+1,MOD((A45-$A$39+1)-1,3)+1)</f>
        <v>0</v>
      </c>
      <c r="C45" s="37">
        <f t="shared" si="7"/>
        <v>20</v>
      </c>
      <c r="D45" s="37">
        <f t="shared" ca="1" si="1"/>
        <v>-0.17387065759473264</v>
      </c>
      <c r="E45" s="37">
        <f t="shared" ca="1" si="2"/>
        <v>19.826129342405267</v>
      </c>
      <c r="F45" s="37">
        <f t="shared" ca="1" si="3"/>
        <v>1.9826129342405268</v>
      </c>
      <c r="G45" s="37">
        <f>IF(A45&lt;Data!$G$11*0.25,$C$13/$G$32,IF(A45&gt;Data!$G$11*0.25,$C$13,$C$13*10))</f>
        <v>1</v>
      </c>
      <c r="H45" s="37">
        <f>IF(Data!$G$9="constant",$C$13,IF(Data!$G$9="squeeze",G45,F45))</f>
        <v>1</v>
      </c>
      <c r="I45" s="38">
        <f ca="1">NORMINV(RAND(),0,IF(AND(Data!$G$9="squeeze",A45&lt;Data!$G$11*0.25),$H$32,1)*$C$30*$C$13)*($C$14*$C$12)</f>
        <v>3.8885979848776039E-6</v>
      </c>
      <c r="J45" s="39">
        <f ca="1">IF(Data!$C$6="Real",B45,I45+J46+($C$14*$C$12)*NORMINV(RAND(),$C$15,CHOOSE($G$13,$C$13,F45,G45)))</f>
        <v>1.3511447915286217</v>
      </c>
      <c r="K45" s="40">
        <f>IF($G$16="fixed",$G$17,MIN(H45*Data!$C$7*$C$16*0.5,$C$17*Data!$C$7))*$C$12</f>
        <v>8.0000000000000007E-5</v>
      </c>
      <c r="L45" s="39">
        <f t="shared" ca="1" si="4"/>
        <v>1.3511447915286217</v>
      </c>
      <c r="M45" s="40">
        <f t="shared" ca="1" si="5"/>
        <v>1.3511847915286217</v>
      </c>
      <c r="N45" s="40">
        <f t="shared" ca="1" si="6"/>
        <v>1.3511047915286216</v>
      </c>
      <c r="O45" s="108"/>
      <c r="P45" s="102"/>
      <c r="Q45" s="102"/>
      <c r="R45" s="102"/>
      <c r="S45" s="5"/>
      <c r="T45" s="5"/>
      <c r="U45" s="5"/>
      <c r="V45" s="5"/>
      <c r="W45" s="5"/>
      <c r="X45" s="5"/>
      <c r="Y45" s="5"/>
      <c r="Z45" s="5"/>
      <c r="AA45" s="2"/>
      <c r="AB45" s="2"/>
      <c r="AC45" s="2"/>
      <c r="AD45" s="2"/>
      <c r="AE45" s="2"/>
      <c r="AF45" s="2"/>
      <c r="AG45" s="2"/>
      <c r="AH45" s="2"/>
      <c r="AI45" s="2"/>
      <c r="AJ45" s="2"/>
    </row>
    <row r="46" spans="1:36" ht="14.25" hidden="1">
      <c r="A46" s="36">
        <v>-20</v>
      </c>
      <c r="B46" s="150">
        <f>INDEX('MetaTrader Import'!$H$13:$J$5893,TRUNC(((A46-$A$39+1)-1)/3)+1,MOD((A46-$A$39+1)-1,3)+1)</f>
        <v>0</v>
      </c>
      <c r="C46" s="37">
        <f t="shared" si="7"/>
        <v>20</v>
      </c>
      <c r="D46" s="37">
        <f t="shared" ca="1" si="1"/>
        <v>8.5509139433591175E-2</v>
      </c>
      <c r="E46" s="37">
        <f t="shared" ca="1" si="2"/>
        <v>20.08550913943359</v>
      </c>
      <c r="F46" s="37">
        <f t="shared" ca="1" si="3"/>
        <v>2.0085509139433588</v>
      </c>
      <c r="G46" s="37">
        <f>IF(A46&lt;Data!$G$11*0.25,$C$13/$G$32,IF(A46&gt;Data!$G$11*0.25,$C$13,$C$13*10))</f>
        <v>1</v>
      </c>
      <c r="H46" s="37">
        <f>IF(Data!$G$9="constant",$C$13,IF(Data!$G$9="squeeze",G46,F46))</f>
        <v>1</v>
      </c>
      <c r="I46" s="38">
        <f ca="1">NORMINV(RAND(),0,IF(AND(Data!$G$9="squeeze",A46&lt;Data!$G$11*0.25),$H$32,1)*$C$30*$C$13)*($C$14*$C$12)</f>
        <v>5.2557290567938009E-5</v>
      </c>
      <c r="J46" s="39">
        <f ca="1">IF(Data!$C$6="Real",B46,I46+J47+($C$14*$C$12)*NORMINV(RAND(),$C$15,CHOOSE($G$13,$C$13,F46,G46)))</f>
        <v>1.3508623983247829</v>
      </c>
      <c r="K46" s="40">
        <f>IF($G$16="fixed",$G$17,MIN(H46*Data!$C$7*$C$16*0.5,$C$17*Data!$C$7))*$C$12</f>
        <v>8.0000000000000007E-5</v>
      </c>
      <c r="L46" s="39">
        <f t="shared" ca="1" si="4"/>
        <v>1.3508623983247829</v>
      </c>
      <c r="M46" s="40">
        <f t="shared" ca="1" si="5"/>
        <v>1.350902398324783</v>
      </c>
      <c r="N46" s="40">
        <f t="shared" ca="1" si="6"/>
        <v>1.3508223983247829</v>
      </c>
      <c r="O46" s="108"/>
      <c r="P46" s="102"/>
      <c r="Q46" s="102"/>
      <c r="R46" s="102"/>
      <c r="S46" s="5"/>
      <c r="T46" s="5"/>
      <c r="U46" s="5"/>
      <c r="V46" s="5"/>
      <c r="W46" s="5"/>
      <c r="X46" s="5"/>
      <c r="Y46" s="5"/>
      <c r="Z46" s="5"/>
      <c r="AA46" s="2"/>
      <c r="AB46" s="2"/>
      <c r="AC46" s="2"/>
      <c r="AD46" s="2"/>
      <c r="AE46" s="2"/>
      <c r="AF46" s="2"/>
      <c r="AG46" s="2"/>
      <c r="AH46" s="2"/>
      <c r="AI46" s="2"/>
      <c r="AJ46" s="2"/>
    </row>
    <row r="47" spans="1:36" ht="14.25" hidden="1">
      <c r="A47" s="36">
        <v>-19</v>
      </c>
      <c r="B47" s="150">
        <f>INDEX('MetaTrader Import'!$H$13:$J$5893,TRUNC(((A47-$A$39+1)-1)/3)+1,MOD((A47-$A$39+1)-1,3)+1)</f>
        <v>0</v>
      </c>
      <c r="C47" s="37">
        <f t="shared" si="7"/>
        <v>20</v>
      </c>
      <c r="D47" s="37">
        <f t="shared" ca="1" si="1"/>
        <v>-0.83845817492909114</v>
      </c>
      <c r="E47" s="37">
        <f t="shared" ca="1" si="2"/>
        <v>19.161541825070909</v>
      </c>
      <c r="F47" s="37">
        <f t="shared" ca="1" si="3"/>
        <v>1.9161541825070909</v>
      </c>
      <c r="G47" s="37">
        <f>IF(A47&lt;Data!$G$11*0.25,$C$13/$G$32,IF(A47&gt;Data!$G$11*0.25,$C$13,$C$13*10))</f>
        <v>1</v>
      </c>
      <c r="H47" s="37">
        <f>IF(Data!$G$9="constant",$C$13,IF(Data!$G$9="squeeze",G47,F47))</f>
        <v>1</v>
      </c>
      <c r="I47" s="38">
        <f ca="1">NORMINV(RAND(),0,IF(AND(Data!$G$9="squeeze",A47&lt;Data!$G$11*0.25),$H$32,1)*$C$30*$C$13)*($C$14*$C$12)</f>
        <v>1.613949308478187E-4</v>
      </c>
      <c r="J47" s="39">
        <f ca="1">IF(Data!$C$6="Real",B47,I47+J48+($C$14*$C$12)*NORMINV(RAND(),$C$15,CHOOSE($G$13,$C$13,F47,G47)))</f>
        <v>1.3506972757369955</v>
      </c>
      <c r="K47" s="40">
        <f>IF($G$16="fixed",$G$17,MIN(H47*Data!$C$7*$C$16*0.5,$C$17*Data!$C$7))*$C$12</f>
        <v>8.0000000000000007E-5</v>
      </c>
      <c r="L47" s="39">
        <f t="shared" ca="1" si="4"/>
        <v>1.3506972757369955</v>
      </c>
      <c r="M47" s="40">
        <f t="shared" ca="1" si="5"/>
        <v>1.3507372757369955</v>
      </c>
      <c r="N47" s="40">
        <f t="shared" ca="1" si="6"/>
        <v>1.3506572757369955</v>
      </c>
      <c r="O47" s="108"/>
      <c r="P47" s="102"/>
      <c r="Q47" s="102"/>
      <c r="R47" s="102"/>
      <c r="S47" s="5"/>
      <c r="T47" s="5"/>
      <c r="U47" s="5"/>
      <c r="V47" s="5"/>
      <c r="W47" s="5"/>
      <c r="X47" s="5"/>
      <c r="Y47" s="5"/>
      <c r="Z47" s="5"/>
      <c r="AA47" s="2"/>
      <c r="AB47" s="2"/>
      <c r="AC47" s="2"/>
      <c r="AD47" s="2"/>
      <c r="AE47" s="2"/>
      <c r="AF47" s="2"/>
      <c r="AG47" s="2"/>
      <c r="AH47" s="2"/>
      <c r="AI47" s="2"/>
      <c r="AJ47" s="2"/>
    </row>
    <row r="48" spans="1:36" ht="14.25" hidden="1">
      <c r="A48" s="36">
        <v>-18</v>
      </c>
      <c r="B48" s="150">
        <f>INDEX('MetaTrader Import'!$H$13:$J$5893,TRUNC(((A48-$A$39+1)-1)/3)+1,MOD((A48-$A$39+1)-1,3)+1)</f>
        <v>0</v>
      </c>
      <c r="C48" s="37">
        <f t="shared" si="7"/>
        <v>20</v>
      </c>
      <c r="D48" s="37">
        <f t="shared" ca="1" si="1"/>
        <v>1.749737534527076</v>
      </c>
      <c r="E48" s="37">
        <f t="shared" ca="1" si="2"/>
        <v>21.749737534527075</v>
      </c>
      <c r="F48" s="37">
        <f t="shared" ca="1" si="3"/>
        <v>2.1749737534527074</v>
      </c>
      <c r="G48" s="37">
        <f>IF(A48&lt;Data!$G$11*0.25,$C$13/$G$32,IF(A48&gt;Data!$G$11*0.25,$C$13,$C$13*10))</f>
        <v>1</v>
      </c>
      <c r="H48" s="37">
        <f>IF(Data!$G$9="constant",$C$13,IF(Data!$G$9="squeeze",G48,F48))</f>
        <v>1</v>
      </c>
      <c r="I48" s="38">
        <f ca="1">NORMINV(RAND(),0,IF(AND(Data!$G$9="squeeze",A48&lt;Data!$G$11*0.25),$H$32,1)*$C$30*$C$13)*($C$14*$C$12)</f>
        <v>-4.457382480031089E-5</v>
      </c>
      <c r="J48" s="39">
        <f ca="1">IF(Data!$C$6="Real",B48,I48+J49+($C$14*$C$12)*NORMINV(RAND(),$C$15,CHOOSE($G$13,$C$13,F48,G48)))</f>
        <v>1.3503600136043108</v>
      </c>
      <c r="K48" s="40">
        <f>IF($G$16="fixed",$G$17,MIN(H48*Data!$C$7*$C$16*0.5,$C$17*Data!$C$7))*$C$12</f>
        <v>8.0000000000000007E-5</v>
      </c>
      <c r="L48" s="39">
        <f t="shared" ca="1" si="4"/>
        <v>1.3503600136043108</v>
      </c>
      <c r="M48" s="40">
        <f t="shared" ca="1" si="5"/>
        <v>1.3504000136043108</v>
      </c>
      <c r="N48" s="40">
        <f t="shared" ca="1" si="6"/>
        <v>1.3503200136043108</v>
      </c>
      <c r="O48" s="108"/>
      <c r="P48" s="102"/>
      <c r="Q48" s="102"/>
      <c r="R48" s="102"/>
      <c r="S48" s="5"/>
      <c r="T48" s="5"/>
      <c r="U48" s="5"/>
      <c r="V48" s="5"/>
      <c r="W48" s="5"/>
      <c r="X48" s="5"/>
      <c r="Y48" s="5"/>
      <c r="Z48" s="5"/>
      <c r="AA48" s="2"/>
      <c r="AB48" s="2"/>
      <c r="AC48" s="2"/>
      <c r="AD48" s="2"/>
      <c r="AE48" s="2"/>
      <c r="AF48" s="2"/>
      <c r="AG48" s="2"/>
      <c r="AH48" s="2"/>
      <c r="AI48" s="2"/>
      <c r="AJ48" s="2"/>
    </row>
    <row r="49" spans="1:36" ht="14.25" hidden="1">
      <c r="A49" s="36">
        <v>-17</v>
      </c>
      <c r="B49" s="150">
        <f>INDEX('MetaTrader Import'!$H$13:$J$5893,TRUNC(((A49-$A$39+1)-1)/3)+1,MOD((A49-$A$39+1)-1,3)+1)</f>
        <v>0</v>
      </c>
      <c r="C49" s="37">
        <f t="shared" si="7"/>
        <v>20</v>
      </c>
      <c r="D49" s="37">
        <f t="shared" ca="1" si="1"/>
        <v>0.34994523394024779</v>
      </c>
      <c r="E49" s="37">
        <f t="shared" ca="1" si="2"/>
        <v>20.349945233940247</v>
      </c>
      <c r="F49" s="37">
        <f t="shared" ca="1" si="3"/>
        <v>2.0349945233940248</v>
      </c>
      <c r="G49" s="37">
        <f>IF(A49&lt;Data!$G$11*0.25,$C$13/$G$32,IF(A49&gt;Data!$G$11*0.25,$C$13,$C$13*10))</f>
        <v>1</v>
      </c>
      <c r="H49" s="37">
        <f>IF(Data!$G$9="constant",$C$13,IF(Data!$G$9="squeeze",G49,F49))</f>
        <v>1</v>
      </c>
      <c r="I49" s="38">
        <f ca="1">NORMINV(RAND(),0,IF(AND(Data!$G$9="squeeze",A49&lt;Data!$G$11*0.25),$H$32,1)*$C$30*$C$13)*($C$14*$C$12)</f>
        <v>-4.2242616928954862E-5</v>
      </c>
      <c r="J49" s="39">
        <f ca="1">IF(Data!$C$6="Real",B49,I49+J50+($C$14*$C$12)*NORMINV(RAND(),$C$15,CHOOSE($G$13,$C$13,F49,G49)))</f>
        <v>1.3502748512534084</v>
      </c>
      <c r="K49" s="40">
        <f>IF($G$16="fixed",$G$17,MIN(H49*Data!$C$7*$C$16*0.5,$C$17*Data!$C$7))*$C$12</f>
        <v>8.0000000000000007E-5</v>
      </c>
      <c r="L49" s="39">
        <f t="shared" ca="1" si="4"/>
        <v>1.3502748512534084</v>
      </c>
      <c r="M49" s="40">
        <f t="shared" ca="1" si="5"/>
        <v>1.3503148512534084</v>
      </c>
      <c r="N49" s="40">
        <f t="shared" ca="1" si="6"/>
        <v>1.3502348512534084</v>
      </c>
      <c r="O49" s="108"/>
      <c r="P49" s="102"/>
      <c r="Q49" s="102"/>
      <c r="R49" s="102"/>
      <c r="S49" s="5"/>
      <c r="T49" s="5"/>
      <c r="U49" s="5"/>
      <c r="V49" s="5"/>
      <c r="W49" s="5"/>
      <c r="X49" s="5"/>
      <c r="Y49" s="5"/>
      <c r="Z49" s="5"/>
      <c r="AA49" s="2"/>
      <c r="AB49" s="2"/>
      <c r="AC49" s="2"/>
      <c r="AD49" s="2"/>
      <c r="AE49" s="2"/>
      <c r="AF49" s="2"/>
      <c r="AG49" s="2"/>
      <c r="AH49" s="2"/>
      <c r="AI49" s="2"/>
      <c r="AJ49" s="2"/>
    </row>
    <row r="50" spans="1:36" ht="14.25" hidden="1">
      <c r="A50" s="36">
        <v>-16</v>
      </c>
      <c r="B50" s="150">
        <f>INDEX('MetaTrader Import'!$H$13:$J$5893,TRUNC(((A50-$A$39+1)-1)/3)+1,MOD((A50-$A$39+1)-1,3)+1)</f>
        <v>0</v>
      </c>
      <c r="C50" s="37">
        <f t="shared" si="7"/>
        <v>20</v>
      </c>
      <c r="D50" s="37">
        <f t="shared" ca="1" si="1"/>
        <v>-0.75034870237374485</v>
      </c>
      <c r="E50" s="37">
        <f t="shared" ca="1" si="2"/>
        <v>19.249651297626254</v>
      </c>
      <c r="F50" s="37">
        <f t="shared" ca="1" si="3"/>
        <v>1.9249651297626253</v>
      </c>
      <c r="G50" s="37">
        <f>IF(A50&lt;Data!$G$11*0.25,$C$13/$G$32,IF(A50&gt;Data!$G$11*0.25,$C$13,$C$13*10))</f>
        <v>1</v>
      </c>
      <c r="H50" s="37">
        <f>IF(Data!$G$9="constant",$C$13,IF(Data!$G$9="squeeze",G50,F50))</f>
        <v>1</v>
      </c>
      <c r="I50" s="38">
        <f ca="1">NORMINV(RAND(),0,IF(AND(Data!$G$9="squeeze",A50&lt;Data!$G$11*0.25),$H$32,1)*$C$30*$C$13)*($C$14*$C$12)</f>
        <v>2.7754153137694781E-5</v>
      </c>
      <c r="J50" s="39">
        <f ca="1">IF(Data!$C$6="Real",B50,I50+J51+($C$14*$C$12)*NORMINV(RAND(),$C$15,CHOOSE($G$13,$C$13,F50,G50)))</f>
        <v>1.3502732235967969</v>
      </c>
      <c r="K50" s="40">
        <f>IF($G$16="fixed",$G$17,MIN(H50*Data!$C$7*$C$16*0.5,$C$17*Data!$C$7))*$C$12</f>
        <v>8.0000000000000007E-5</v>
      </c>
      <c r="L50" s="39">
        <f t="shared" ca="1" si="4"/>
        <v>1.3502732235967969</v>
      </c>
      <c r="M50" s="40">
        <f t="shared" ca="1" si="5"/>
        <v>1.350313223596797</v>
      </c>
      <c r="N50" s="40">
        <f t="shared" ca="1" si="6"/>
        <v>1.3502332235967969</v>
      </c>
      <c r="O50" s="108"/>
      <c r="P50" s="102"/>
      <c r="Q50" s="102"/>
      <c r="R50" s="102"/>
      <c r="S50" s="5"/>
      <c r="T50" s="5"/>
      <c r="U50" s="5"/>
      <c r="V50" s="5"/>
      <c r="W50" s="5"/>
      <c r="X50" s="5"/>
      <c r="Y50" s="5"/>
      <c r="Z50" s="5"/>
      <c r="AA50" s="2"/>
      <c r="AB50" s="2"/>
      <c r="AC50" s="2"/>
      <c r="AD50" s="2"/>
      <c r="AE50" s="2"/>
      <c r="AF50" s="2"/>
      <c r="AG50" s="2"/>
      <c r="AH50" s="2"/>
      <c r="AI50" s="2"/>
      <c r="AJ50" s="2"/>
    </row>
    <row r="51" spans="1:36" ht="14.25" hidden="1">
      <c r="A51" s="36">
        <v>-15</v>
      </c>
      <c r="B51" s="150">
        <f>INDEX('MetaTrader Import'!$H$13:$J$5893,TRUNC(((A51-$A$39+1)-1)/3)+1,MOD((A51-$A$39+1)-1,3)+1)</f>
        <v>0</v>
      </c>
      <c r="C51" s="37">
        <f t="shared" si="7"/>
        <v>20</v>
      </c>
      <c r="D51" s="37">
        <f t="shared" ca="1" si="1"/>
        <v>-2.0703907266625547</v>
      </c>
      <c r="E51" s="37">
        <f t="shared" ca="1" si="2"/>
        <v>17.929609273337444</v>
      </c>
      <c r="F51" s="37">
        <f t="shared" ca="1" si="3"/>
        <v>1.7929609273337443</v>
      </c>
      <c r="G51" s="37">
        <f>IF(A51&lt;Data!$G$11*0.25,$C$13/$G$32,IF(A51&gt;Data!$G$11*0.25,$C$13,$C$13*10))</f>
        <v>1</v>
      </c>
      <c r="H51" s="37">
        <f>IF(Data!$G$9="constant",$C$13,IF(Data!$G$9="squeeze",G51,F51))</f>
        <v>1</v>
      </c>
      <c r="I51" s="38">
        <f ca="1">NORMINV(RAND(),0,IF(AND(Data!$G$9="squeeze",A51&lt;Data!$G$11*0.25),$H$32,1)*$C$30*$C$13)*($C$14*$C$12)</f>
        <v>3.649524276221259E-5</v>
      </c>
      <c r="J51" s="39">
        <f ca="1">IF(Data!$C$6="Real",B51,I51+J52+($C$14*$C$12)*NORMINV(RAND(),$C$15,CHOOSE($G$13,$C$13,F51,G51)))</f>
        <v>1.3501458383665623</v>
      </c>
      <c r="K51" s="40">
        <f>IF($G$16="fixed",$G$17,MIN(H51*Data!$C$7*$C$16*0.5,$C$17*Data!$C$7))*$C$12</f>
        <v>8.0000000000000007E-5</v>
      </c>
      <c r="L51" s="39">
        <f t="shared" ca="1" si="4"/>
        <v>1.3501458383665623</v>
      </c>
      <c r="M51" s="40">
        <f t="shared" ca="1" si="5"/>
        <v>1.3501858383665624</v>
      </c>
      <c r="N51" s="40">
        <f t="shared" ca="1" si="6"/>
        <v>1.3501058383665623</v>
      </c>
      <c r="O51" s="108"/>
      <c r="P51" s="102"/>
      <c r="Q51" s="102"/>
      <c r="R51" s="102"/>
      <c r="S51" s="5"/>
      <c r="T51" s="5"/>
      <c r="U51" s="5"/>
      <c r="V51" s="5"/>
      <c r="W51" s="5"/>
      <c r="X51" s="5"/>
      <c r="Y51" s="5"/>
      <c r="Z51" s="5"/>
      <c r="AA51" s="2"/>
      <c r="AB51" s="2"/>
      <c r="AC51" s="2"/>
      <c r="AD51" s="2"/>
      <c r="AE51" s="2"/>
      <c r="AF51" s="2"/>
      <c r="AG51" s="2"/>
      <c r="AH51" s="2"/>
      <c r="AI51" s="2"/>
      <c r="AJ51" s="2"/>
    </row>
    <row r="52" spans="1:36" ht="14.25" hidden="1">
      <c r="A52" s="36">
        <v>-14</v>
      </c>
      <c r="B52" s="150">
        <f>INDEX('MetaTrader Import'!$H$13:$J$5893,TRUNC(((A52-$A$39+1)-1)/3)+1,MOD((A52-$A$39+1)-1,3)+1)</f>
        <v>0</v>
      </c>
      <c r="C52" s="37">
        <f>$C$23</f>
        <v>20</v>
      </c>
      <c r="D52" s="37">
        <f t="shared" ca="1" si="1"/>
        <v>-0.18789817197474035</v>
      </c>
      <c r="E52" s="37">
        <f t="shared" ca="1" si="2"/>
        <v>19.812101828025259</v>
      </c>
      <c r="F52" s="37">
        <f t="shared" ca="1" si="3"/>
        <v>1.9812101828025259</v>
      </c>
      <c r="G52" s="37">
        <f>IF(A52&lt;Data!$G$11*0.25,$C$13/$G$32,IF(A52&gt;Data!$G$11*0.25,$C$13,$C$13*10))</f>
        <v>1</v>
      </c>
      <c r="H52" s="37">
        <f>IF(Data!$G$9="constant",$C$13,IF(Data!$G$9="squeeze",G52,F52))</f>
        <v>1</v>
      </c>
      <c r="I52" s="38">
        <f ca="1">NORMINV(RAND(),0,IF(AND(Data!$G$9="squeeze",A52&lt;Data!$G$11*0.25),$H$32,1)*$C$30*$C$13)*($C$14*$C$12)</f>
        <v>-4.1571697863574063E-5</v>
      </c>
      <c r="J52" s="39">
        <f ca="1">IF(Data!$C$6="Real",B52,I52+J53+($C$14*$C$12)*NORMINV(RAND(),$C$15,CHOOSE($G$13,$C$13,F52,G52)))</f>
        <v>1.3500839737481729</v>
      </c>
      <c r="K52" s="40">
        <f>IF($G$16="fixed",$G$17,MIN(H52*Data!$C$7*$C$16*0.5,$C$17*Data!$C$7))*$C$12</f>
        <v>8.0000000000000007E-5</v>
      </c>
      <c r="L52" s="39">
        <f t="shared" ca="1" si="4"/>
        <v>1.3500839737481729</v>
      </c>
      <c r="M52" s="40">
        <f t="shared" ca="1" si="5"/>
        <v>1.3501239737481729</v>
      </c>
      <c r="N52" s="40">
        <f t="shared" ca="1" si="6"/>
        <v>1.3500439737481729</v>
      </c>
      <c r="O52" s="108"/>
      <c r="P52" s="111"/>
      <c r="Q52" s="102"/>
      <c r="R52" s="102"/>
      <c r="S52" s="5"/>
      <c r="T52" s="5"/>
      <c r="U52" s="5"/>
      <c r="V52" s="5"/>
      <c r="W52" s="5"/>
      <c r="X52" s="5"/>
      <c r="Y52" s="5"/>
      <c r="Z52" s="5"/>
      <c r="AA52" s="2"/>
      <c r="AB52" s="2"/>
      <c r="AC52" s="2"/>
      <c r="AD52" s="2"/>
      <c r="AE52" s="2"/>
      <c r="AF52" s="2"/>
      <c r="AG52" s="2"/>
      <c r="AH52" s="2"/>
      <c r="AI52" s="2"/>
      <c r="AJ52" s="2"/>
    </row>
    <row r="53" spans="1:36" ht="14.25" hidden="1">
      <c r="A53" s="36">
        <f t="shared" ref="A53:A66" si="8">A52+1</f>
        <v>-13</v>
      </c>
      <c r="B53" s="150">
        <f>INDEX('MetaTrader Import'!$H$13:$J$5893,TRUNC(((A53-$A$39+1)-1)/3)+1,MOD((A53-$A$39+1)-1,3)+1)</f>
        <v>0</v>
      </c>
      <c r="C53" s="37">
        <f t="shared" ref="C53:C66" ca="1" si="9">E52</f>
        <v>19.812101828025259</v>
      </c>
      <c r="D53" s="37">
        <f t="shared" ca="1" si="1"/>
        <v>-1.3818861298478866</v>
      </c>
      <c r="E53" s="37">
        <f t="shared" ca="1" si="2"/>
        <v>18.430215698177374</v>
      </c>
      <c r="F53" s="37">
        <f t="shared" ca="1" si="3"/>
        <v>1.8430215698177375</v>
      </c>
      <c r="G53" s="37">
        <f>IF(A53&lt;Data!$G$11*0.25,$C$13/$G$32,IF(A53&gt;Data!$G$11*0.25,$C$13,$C$13*10))</f>
        <v>1</v>
      </c>
      <c r="H53" s="37">
        <f>IF(Data!$G$9="constant",$C$13,IF(Data!$G$9="squeeze",G53,F53))</f>
        <v>1</v>
      </c>
      <c r="I53" s="38">
        <f ca="1">NORMINV(RAND(),0,IF(AND(Data!$G$9="squeeze",A53&lt;Data!$G$11*0.25),$H$32,1)*$C$30*$C$13)*($C$14*$C$12)</f>
        <v>-2.0339135016659595E-5</v>
      </c>
      <c r="J53" s="39">
        <f ca="1">IF(Data!$C$6="Real",B53,I53+J54+($C$14*$C$12)*NORMINV(RAND(),$C$15,CHOOSE($G$13,$C$13,F53,G53)))</f>
        <v>1.3500686480405579</v>
      </c>
      <c r="K53" s="40">
        <f>IF($G$16="fixed",$G$17,MIN(H53*Data!$C$7*$C$16*0.5,$C$17*Data!$C$7))*$C$12</f>
        <v>8.0000000000000007E-5</v>
      </c>
      <c r="L53" s="39">
        <f t="shared" ca="1" si="4"/>
        <v>1.3500686480405579</v>
      </c>
      <c r="M53" s="40">
        <f t="shared" ca="1" si="5"/>
        <v>1.350108648040558</v>
      </c>
      <c r="N53" s="40">
        <f t="shared" ca="1" si="6"/>
        <v>1.3500286480405579</v>
      </c>
      <c r="O53" s="108"/>
      <c r="P53" s="111">
        <f t="shared" ref="P53:P66" ca="1" si="10">STDEV(L39:L53)*$G$12</f>
        <v>3.8175062954293399</v>
      </c>
      <c r="Q53" s="102"/>
      <c r="R53" s="102"/>
      <c r="S53" s="2"/>
      <c r="T53" s="2"/>
      <c r="U53" s="2"/>
      <c r="V53" s="2"/>
      <c r="W53" s="2"/>
      <c r="X53" s="2"/>
      <c r="Y53" s="2"/>
      <c r="Z53" s="2"/>
      <c r="AA53" s="2"/>
      <c r="AB53" s="2"/>
      <c r="AC53" s="2"/>
      <c r="AD53" s="2"/>
      <c r="AE53" s="2"/>
      <c r="AF53" s="4"/>
      <c r="AG53" s="4"/>
      <c r="AH53" s="4"/>
      <c r="AI53" s="2"/>
      <c r="AJ53" s="2"/>
    </row>
    <row r="54" spans="1:36" ht="14.25" hidden="1">
      <c r="A54" s="36">
        <f t="shared" si="8"/>
        <v>-12</v>
      </c>
      <c r="B54" s="150">
        <f>INDEX('MetaTrader Import'!$H$13:$J$5893,TRUNC(((A54-$A$39+1)-1)/3)+1,MOD((A54-$A$39+1)-1,3)+1)</f>
        <v>0</v>
      </c>
      <c r="C54" s="37">
        <f t="shared" ca="1" si="9"/>
        <v>18.430215698177374</v>
      </c>
      <c r="D54" s="37">
        <f t="shared" ca="1" si="1"/>
        <v>0.45604209151501746</v>
      </c>
      <c r="E54" s="37">
        <f t="shared" ca="1" si="2"/>
        <v>18.88625778969239</v>
      </c>
      <c r="F54" s="37">
        <f t="shared" ca="1" si="3"/>
        <v>1.8886257789692391</v>
      </c>
      <c r="G54" s="37">
        <f>IF(A54&lt;Data!$G$11*0.25,$C$13/$G$32,IF(A54&gt;Data!$G$11*0.25,$C$13,$C$13*10))</f>
        <v>1</v>
      </c>
      <c r="H54" s="37">
        <f>IF(Data!$G$9="constant",$C$13,IF(Data!$G$9="squeeze",G54,F54))</f>
        <v>1</v>
      </c>
      <c r="I54" s="38">
        <f ca="1">NORMINV(RAND(),0,IF(AND(Data!$G$9="squeeze",A54&lt;Data!$G$11*0.25),$H$32,1)*$C$30*$C$13)*($C$14*$C$12)</f>
        <v>-5.8516258826292213E-5</v>
      </c>
      <c r="J54" s="39">
        <f ca="1">IF(Data!$C$6="Real",B54,I54+J55+($C$14*$C$12)*NORMINV(RAND(),$C$15,CHOOSE($G$13,$C$13,F54,G54)))</f>
        <v>1.3499248802901938</v>
      </c>
      <c r="K54" s="40">
        <f>IF($G$16="fixed",$G$17,MIN(H54*Data!$C$7*$C$16*0.5,$C$17*Data!$C$7))*$C$12</f>
        <v>8.0000000000000007E-5</v>
      </c>
      <c r="L54" s="39">
        <f t="shared" ca="1" si="4"/>
        <v>1.3499248802901938</v>
      </c>
      <c r="M54" s="40">
        <f t="shared" ca="1" si="5"/>
        <v>1.3499648802901938</v>
      </c>
      <c r="N54" s="40">
        <f t="shared" ca="1" si="6"/>
        <v>1.3498848802901937</v>
      </c>
      <c r="O54" s="108"/>
      <c r="P54" s="111">
        <f t="shared" ca="1" si="10"/>
        <v>3.7311029055151304</v>
      </c>
      <c r="Q54" s="102"/>
      <c r="R54" s="102"/>
      <c r="S54" s="2"/>
      <c r="T54" s="2"/>
      <c r="U54" s="2"/>
      <c r="V54" s="2"/>
      <c r="W54" s="2"/>
      <c r="X54" s="2"/>
      <c r="Y54" s="2"/>
      <c r="Z54" s="2"/>
      <c r="AA54" s="2"/>
      <c r="AB54" s="2"/>
      <c r="AC54" s="2"/>
      <c r="AD54" s="2"/>
      <c r="AE54" s="2"/>
      <c r="AF54" s="6"/>
      <c r="AG54" s="6"/>
      <c r="AH54" s="6"/>
      <c r="AI54" s="6"/>
      <c r="AJ54" s="2"/>
    </row>
    <row r="55" spans="1:36" ht="14.25" hidden="1">
      <c r="A55" s="36">
        <f t="shared" si="8"/>
        <v>-11</v>
      </c>
      <c r="B55" s="150">
        <f>INDEX('MetaTrader Import'!$H$13:$J$5893,TRUNC(((A55-$A$39+1)-1)/3)+1,MOD((A55-$A$39+1)-1,3)+1)</f>
        <v>0</v>
      </c>
      <c r="C55" s="37">
        <f t="shared" ca="1" si="9"/>
        <v>18.88625778969239</v>
      </c>
      <c r="D55" s="37">
        <f t="shared" ca="1" si="1"/>
        <v>0.91441770359151009</v>
      </c>
      <c r="E55" s="37">
        <f t="shared" ca="1" si="2"/>
        <v>19.800675493283901</v>
      </c>
      <c r="F55" s="37">
        <f t="shared" ca="1" si="3"/>
        <v>1.9800675493283901</v>
      </c>
      <c r="G55" s="37">
        <f>IF(A55&lt;Data!$G$11*0.25,$C$13/$G$32,IF(A55&gt;Data!$G$11*0.25,$C$13,$C$13*10))</f>
        <v>1</v>
      </c>
      <c r="H55" s="37">
        <f>IF(Data!$G$9="constant",$C$13,IF(Data!$G$9="squeeze",G55,F55))</f>
        <v>1</v>
      </c>
      <c r="I55" s="38">
        <f ca="1">NORMINV(RAND(),0,IF(AND(Data!$G$9="squeeze",A55&lt;Data!$G$11*0.25),$H$32,1)*$C$30*$C$13)*($C$14*$C$12)</f>
        <v>1.5295147096193606E-5</v>
      </c>
      <c r="J55" s="39">
        <f ca="1">IF(Data!$C$6="Real",B55,I55+J56+($C$14*$C$12)*NORMINV(RAND(),$C$15,CHOOSE($G$13,$C$13,F55,G55)))</f>
        <v>1.3498429165495456</v>
      </c>
      <c r="K55" s="40">
        <f>IF($G$16="fixed",$G$17,MIN(H55*Data!$C$7*$C$16*0.5,$C$17*Data!$C$7))*$C$12</f>
        <v>8.0000000000000007E-5</v>
      </c>
      <c r="L55" s="39">
        <f t="shared" ca="1" si="4"/>
        <v>1.3498429165495456</v>
      </c>
      <c r="M55" s="40">
        <f t="shared" ca="1" si="5"/>
        <v>1.3498829165495456</v>
      </c>
      <c r="N55" s="40">
        <f t="shared" ca="1" si="6"/>
        <v>1.3498029165495455</v>
      </c>
      <c r="O55" s="108"/>
      <c r="P55" s="111">
        <f t="shared" ca="1" si="10"/>
        <v>3.8239184913877238</v>
      </c>
      <c r="Q55" s="102"/>
      <c r="R55" s="102"/>
      <c r="S55" s="2"/>
      <c r="T55" s="2"/>
      <c r="U55" s="2"/>
      <c r="V55" s="2"/>
      <c r="W55" s="2"/>
      <c r="X55" s="2"/>
      <c r="Y55" s="2"/>
      <c r="Z55" s="2"/>
      <c r="AA55" s="2"/>
      <c r="AB55" s="2"/>
      <c r="AC55" s="2"/>
      <c r="AD55" s="2"/>
      <c r="AE55" s="2"/>
      <c r="AF55" s="6"/>
      <c r="AG55" s="6"/>
      <c r="AH55" s="6"/>
      <c r="AI55" s="6"/>
      <c r="AJ55" s="2"/>
    </row>
    <row r="56" spans="1:36" ht="14.25" hidden="1">
      <c r="A56" s="36">
        <f t="shared" si="8"/>
        <v>-10</v>
      </c>
      <c r="B56" s="150">
        <f>INDEX('MetaTrader Import'!$H$13:$J$5893,TRUNC(((A56-$A$39+1)-1)/3)+1,MOD((A56-$A$39+1)-1,3)+1)</f>
        <v>0</v>
      </c>
      <c r="C56" s="37">
        <f t="shared" ca="1" si="9"/>
        <v>19.800675493283901</v>
      </c>
      <c r="D56" s="37">
        <f t="shared" ca="1" si="1"/>
        <v>-1.9016022219026614</v>
      </c>
      <c r="E56" s="37">
        <f t="shared" ca="1" si="2"/>
        <v>17.899073271381241</v>
      </c>
      <c r="F56" s="37">
        <f t="shared" ca="1" si="3"/>
        <v>1.7899073271381241</v>
      </c>
      <c r="G56" s="37">
        <f>IF(A56&lt;Data!$G$11*0.25,$C$13/$G$32,IF(A56&gt;Data!$G$11*0.25,$C$13,$C$13*10))</f>
        <v>1</v>
      </c>
      <c r="H56" s="37">
        <f>IF(Data!$G$9="constant",$C$13,IF(Data!$G$9="squeeze",G56,F56))</f>
        <v>1</v>
      </c>
      <c r="I56" s="38">
        <f ca="1">NORMINV(RAND(),0,IF(AND(Data!$G$9="squeeze",A56&lt;Data!$G$11*0.25),$H$32,1)*$C$30*$C$13)*($C$14*$C$12)</f>
        <v>-1.0541580557690527E-4</v>
      </c>
      <c r="J56" s="39">
        <f ca="1">IF(Data!$C$6="Real",B56,I56+J57+($C$14*$C$12)*NORMINV(RAND(),$C$15,CHOOSE($G$13,$C$13,F56,G56)))</f>
        <v>1.3497668709432353</v>
      </c>
      <c r="K56" s="40">
        <f>IF($G$16="fixed",$G$17,MIN(H56*Data!$C$7*$C$16*0.5,$C$17*Data!$C$7))*$C$12</f>
        <v>8.0000000000000007E-5</v>
      </c>
      <c r="L56" s="39">
        <f t="shared" ca="1" si="4"/>
        <v>1.3497668709432353</v>
      </c>
      <c r="M56" s="40">
        <f t="shared" ca="1" si="5"/>
        <v>1.3498068709432354</v>
      </c>
      <c r="N56" s="40">
        <f t="shared" ca="1" si="6"/>
        <v>1.3497268709432353</v>
      </c>
      <c r="O56" s="108"/>
      <c r="P56" s="111">
        <f t="shared" ca="1" si="10"/>
        <v>4.0317008901431084</v>
      </c>
      <c r="Q56" s="102"/>
      <c r="R56" s="102"/>
      <c r="S56" s="2"/>
      <c r="T56" s="2"/>
      <c r="U56" s="2"/>
      <c r="V56" s="2"/>
      <c r="W56" s="2"/>
      <c r="X56" s="2"/>
      <c r="Y56" s="2"/>
      <c r="Z56" s="2"/>
      <c r="AA56" s="2"/>
      <c r="AB56" s="2"/>
      <c r="AC56" s="2"/>
      <c r="AD56" s="2"/>
      <c r="AE56" s="2"/>
      <c r="AF56" s="6"/>
      <c r="AG56" s="6"/>
      <c r="AH56" s="6"/>
      <c r="AI56" s="6"/>
      <c r="AJ56" s="2"/>
    </row>
    <row r="57" spans="1:36" ht="14.25" hidden="1">
      <c r="A57" s="36">
        <f t="shared" si="8"/>
        <v>-9</v>
      </c>
      <c r="B57" s="150">
        <f>INDEX('MetaTrader Import'!$H$13:$J$5893,TRUNC(((A57-$A$39+1)-1)/3)+1,MOD((A57-$A$39+1)-1,3)+1)</f>
        <v>0</v>
      </c>
      <c r="C57" s="37">
        <f t="shared" ca="1" si="9"/>
        <v>17.899073271381241</v>
      </c>
      <c r="D57" s="37">
        <f t="shared" ca="1" si="1"/>
        <v>-9.4705156147285585E-3</v>
      </c>
      <c r="E57" s="37">
        <f t="shared" ca="1" si="2"/>
        <v>17.889602755766511</v>
      </c>
      <c r="F57" s="37">
        <f t="shared" ca="1" si="3"/>
        <v>1.7889602755766512</v>
      </c>
      <c r="G57" s="37">
        <f>IF(A57&lt;Data!$G$11*0.25,$C$13/$G$32,IF(A57&gt;Data!$G$11*0.25,$C$13,$C$13*10))</f>
        <v>1</v>
      </c>
      <c r="H57" s="37">
        <f>IF(Data!$G$9="constant",$C$13,IF(Data!$G$9="squeeze",G57,F57))</f>
        <v>1</v>
      </c>
      <c r="I57" s="38">
        <f ca="1">NORMINV(RAND(),0,IF(AND(Data!$G$9="squeeze",A57&lt;Data!$G$11*0.25),$H$32,1)*$C$30*$C$13)*($C$14*$C$12)</f>
        <v>-1.8021085772250696E-4</v>
      </c>
      <c r="J57" s="39">
        <f ca="1">IF(Data!$C$6="Real",B57,I57+J58+($C$14*$C$12)*NORMINV(RAND(),$C$15,CHOOSE($G$13,$C$13,F57,G57)))</f>
        <v>1.3497325966329867</v>
      </c>
      <c r="K57" s="40">
        <f>IF($G$16="fixed",$G$17,MIN(H57*Data!$C$7*$C$16*0.5,$C$17*Data!$C$7))*$C$12</f>
        <v>8.0000000000000007E-5</v>
      </c>
      <c r="L57" s="39">
        <f t="shared" ca="1" si="4"/>
        <v>1.3497325966329867</v>
      </c>
      <c r="M57" s="40">
        <f t="shared" ca="1" si="5"/>
        <v>1.3497725966329868</v>
      </c>
      <c r="N57" s="40">
        <f t="shared" ca="1" si="6"/>
        <v>1.3496925966329867</v>
      </c>
      <c r="O57" s="108"/>
      <c r="P57" s="111">
        <f t="shared" ca="1" si="10"/>
        <v>4.3286117487233442</v>
      </c>
      <c r="Q57" s="102"/>
      <c r="R57" s="102"/>
      <c r="S57" s="2"/>
      <c r="T57" s="2"/>
      <c r="U57" s="2"/>
      <c r="V57" s="2"/>
      <c r="W57" s="2"/>
      <c r="X57" s="2"/>
      <c r="Y57" s="2"/>
      <c r="Z57" s="2"/>
      <c r="AA57" s="2"/>
      <c r="AB57" s="2"/>
      <c r="AC57" s="2"/>
      <c r="AD57" s="2"/>
      <c r="AE57" s="2"/>
      <c r="AF57" s="6"/>
      <c r="AG57" s="6"/>
      <c r="AH57" s="6"/>
      <c r="AI57" s="6"/>
      <c r="AJ57" s="2"/>
    </row>
    <row r="58" spans="1:36" ht="14.25" hidden="1">
      <c r="A58" s="36">
        <f t="shared" si="8"/>
        <v>-8</v>
      </c>
      <c r="B58" s="150">
        <f>INDEX('MetaTrader Import'!$H$13:$J$5893,TRUNC(((A58-$A$39+1)-1)/3)+1,MOD((A58-$A$39+1)-1,3)+1)</f>
        <v>0</v>
      </c>
      <c r="C58" s="37">
        <f t="shared" ca="1" si="9"/>
        <v>17.889602755766511</v>
      </c>
      <c r="D58" s="37">
        <f t="shared" ca="1" si="1"/>
        <v>0.43301732301774565</v>
      </c>
      <c r="E58" s="37">
        <f t="shared" ca="1" si="2"/>
        <v>18.322620078784258</v>
      </c>
      <c r="F58" s="37">
        <f t="shared" ca="1" si="3"/>
        <v>1.8322620078784257</v>
      </c>
      <c r="G58" s="37">
        <f>IF(A58&lt;Data!$G$11*0.25,$C$13/$G$32,IF(A58&gt;Data!$G$11*0.25,$C$13,$C$13*10))</f>
        <v>1</v>
      </c>
      <c r="H58" s="37">
        <f>IF(Data!$G$9="constant",$C$13,IF(Data!$G$9="squeeze",G58,F58))</f>
        <v>1</v>
      </c>
      <c r="I58" s="38">
        <f ca="1">NORMINV(RAND(),0,IF(AND(Data!$G$9="squeeze",A58&lt;Data!$G$11*0.25),$H$32,1)*$C$30*$C$13)*($C$14*$C$12)</f>
        <v>-7.8975211767385998E-5</v>
      </c>
      <c r="J58" s="39">
        <f ca="1">IF(Data!$C$6="Real",B58,I58+J59+($C$14*$C$12)*NORMINV(RAND(),$C$15,CHOOSE($G$13,$C$13,F58,G58)))</f>
        <v>1.3495711241594537</v>
      </c>
      <c r="K58" s="40">
        <f>IF($G$16="fixed",$G$17,MIN(H58*Data!$C$7*$C$16*0.5,$C$17*Data!$C$7))*$C$12</f>
        <v>8.0000000000000007E-5</v>
      </c>
      <c r="L58" s="39">
        <f t="shared" ca="1" si="4"/>
        <v>1.3495711241594537</v>
      </c>
      <c r="M58" s="40">
        <f t="shared" ca="1" si="5"/>
        <v>1.3496111241594537</v>
      </c>
      <c r="N58" s="40">
        <f t="shared" ca="1" si="6"/>
        <v>1.3495311241594536</v>
      </c>
      <c r="O58" s="108"/>
      <c r="P58" s="111">
        <f t="shared" ca="1" si="10"/>
        <v>4.5045215014266207</v>
      </c>
      <c r="Q58" s="102"/>
      <c r="R58" s="102"/>
      <c r="S58" s="2"/>
      <c r="T58" s="2"/>
      <c r="U58" s="2"/>
      <c r="V58" s="2"/>
      <c r="W58" s="2"/>
      <c r="X58" s="2"/>
      <c r="Y58" s="2"/>
      <c r="Z58" s="2"/>
      <c r="AA58" s="2"/>
      <c r="AB58" s="2"/>
      <c r="AC58" s="2"/>
      <c r="AD58" s="2"/>
      <c r="AE58" s="2"/>
      <c r="AF58" s="6"/>
      <c r="AG58" s="6"/>
      <c r="AH58" s="6"/>
      <c r="AI58" s="6"/>
      <c r="AJ58" s="2"/>
    </row>
    <row r="59" spans="1:36" ht="14.25" hidden="1">
      <c r="A59" s="36">
        <f t="shared" si="8"/>
        <v>-7</v>
      </c>
      <c r="B59" s="150">
        <f>INDEX('MetaTrader Import'!$H$13:$J$5893,TRUNC(((A59-$A$39+1)-1)/3)+1,MOD((A59-$A$39+1)-1,3)+1)</f>
        <v>0</v>
      </c>
      <c r="C59" s="37">
        <f t="shared" ca="1" si="9"/>
        <v>18.322620078784258</v>
      </c>
      <c r="D59" s="37">
        <f t="shared" ca="1" si="1"/>
        <v>3.2833841526736229</v>
      </c>
      <c r="E59" s="37">
        <f t="shared" ca="1" si="2"/>
        <v>21.606004231457881</v>
      </c>
      <c r="F59" s="37">
        <f t="shared" ca="1" si="3"/>
        <v>2.1606004231457883</v>
      </c>
      <c r="G59" s="37">
        <f>IF(A59&lt;Data!$G$11*0.25,$C$13/$G$32,IF(A59&gt;Data!$G$11*0.25,$C$13,$C$13*10))</f>
        <v>1</v>
      </c>
      <c r="H59" s="37">
        <f>IF(Data!$G$9="constant",$C$13,IF(Data!$G$9="squeeze",G59,F59))</f>
        <v>1</v>
      </c>
      <c r="I59" s="38">
        <f ca="1">NORMINV(RAND(),0,IF(AND(Data!$G$9="squeeze",A59&lt;Data!$G$11*0.25),$H$32,1)*$C$30*$C$13)*($C$14*$C$12)</f>
        <v>5.9618314967487866E-5</v>
      </c>
      <c r="J59" s="39">
        <f ca="1">IF(Data!$C$6="Real",B59,I59+J60+($C$14*$C$12)*NORMINV(RAND(),$C$15,CHOOSE($G$13,$C$13,F59,G59)))</f>
        <v>1.3495687616661967</v>
      </c>
      <c r="K59" s="40">
        <f>IF($G$16="fixed",$G$17,MIN(H59*Data!$C$7*$C$16*0.5,$C$17*Data!$C$7))*$C$12</f>
        <v>8.0000000000000007E-5</v>
      </c>
      <c r="L59" s="39">
        <f t="shared" ca="1" si="4"/>
        <v>1.3495687616661967</v>
      </c>
      <c r="M59" s="40">
        <f t="shared" ca="1" si="5"/>
        <v>1.3496087616661967</v>
      </c>
      <c r="N59" s="40">
        <f t="shared" ca="1" si="6"/>
        <v>1.3495287616661966</v>
      </c>
      <c r="O59" s="108"/>
      <c r="P59" s="111">
        <f t="shared" ca="1" si="10"/>
        <v>4.645368565912694</v>
      </c>
      <c r="Q59" s="102"/>
      <c r="R59" s="102"/>
      <c r="S59" s="5"/>
      <c r="T59" s="2"/>
      <c r="U59" s="2"/>
      <c r="V59" s="2"/>
      <c r="W59" s="2"/>
      <c r="X59" s="2"/>
      <c r="Y59" s="2"/>
      <c r="Z59" s="2"/>
      <c r="AA59" s="2"/>
      <c r="AB59" s="2"/>
      <c r="AC59" s="2"/>
      <c r="AD59" s="2"/>
      <c r="AE59" s="2"/>
      <c r="AF59" s="6"/>
      <c r="AG59" s="6"/>
      <c r="AH59" s="6"/>
      <c r="AI59" s="6"/>
      <c r="AJ59" s="2"/>
    </row>
    <row r="60" spans="1:36" ht="14.25" hidden="1">
      <c r="A60" s="36">
        <f t="shared" si="8"/>
        <v>-6</v>
      </c>
      <c r="B60" s="150">
        <f>INDEX('MetaTrader Import'!$H$13:$J$5893,TRUNC(((A60-$A$39+1)-1)/3)+1,MOD((A60-$A$39+1)-1,3)+1)</f>
        <v>0</v>
      </c>
      <c r="C60" s="37">
        <f t="shared" ca="1" si="9"/>
        <v>21.606004231457881</v>
      </c>
      <c r="D60" s="37">
        <f t="shared" ca="1" si="1"/>
        <v>1.2461232355464023</v>
      </c>
      <c r="E60" s="37">
        <f t="shared" ca="1" si="2"/>
        <v>22.852127467004284</v>
      </c>
      <c r="F60" s="37">
        <f t="shared" ca="1" si="3"/>
        <v>2.2852127467004282</v>
      </c>
      <c r="G60" s="37">
        <f>IF(A60&lt;Data!$G$11*0.25,$C$13/$G$32,IF(A60&gt;Data!$G$11*0.25,$C$13,$C$13*10))</f>
        <v>1</v>
      </c>
      <c r="H60" s="37">
        <f>IF(Data!$G$9="constant",$C$13,IF(Data!$G$9="squeeze",G60,F60))</f>
        <v>1</v>
      </c>
      <c r="I60" s="38">
        <f ca="1">NORMINV(RAND(),0,IF(AND(Data!$G$9="squeeze",A60&lt;Data!$G$11*0.25),$H$32,1)*$C$30*$C$13)*($C$14*$C$12)</f>
        <v>4.2796500503966961E-5</v>
      </c>
      <c r="J60" s="39">
        <f ca="1">IF(Data!$C$6="Real",B60,I60+J61+($C$14*$C$12)*NORMINV(RAND(),$C$15,CHOOSE($G$13,$C$13,F60,G60)))</f>
        <v>1.3495479459092241</v>
      </c>
      <c r="K60" s="40">
        <f>IF($G$16="fixed",$G$17,MIN(H60*Data!$C$7*$C$16*0.5,$C$17*Data!$C$7))*$C$12</f>
        <v>8.0000000000000007E-5</v>
      </c>
      <c r="L60" s="39">
        <f t="shared" ca="1" si="4"/>
        <v>1.3495479459092241</v>
      </c>
      <c r="M60" s="40">
        <f t="shared" ca="1" si="5"/>
        <v>1.3495879459092242</v>
      </c>
      <c r="N60" s="40">
        <f t="shared" ca="1" si="6"/>
        <v>1.3495079459092241</v>
      </c>
      <c r="O60" s="108"/>
      <c r="P60" s="111">
        <f t="shared" ca="1" si="10"/>
        <v>3.9986609382539218</v>
      </c>
      <c r="Q60" s="102"/>
      <c r="R60" s="102"/>
      <c r="S60" s="2"/>
      <c r="T60" s="2"/>
      <c r="U60" s="2"/>
      <c r="V60" s="2"/>
      <c r="W60" s="2"/>
      <c r="X60" s="2"/>
      <c r="Y60" s="2"/>
      <c r="Z60" s="2"/>
      <c r="AA60" s="2"/>
      <c r="AB60" s="2"/>
      <c r="AC60" s="2"/>
      <c r="AD60" s="2"/>
      <c r="AE60" s="2"/>
      <c r="AF60" s="6"/>
      <c r="AG60" s="6"/>
      <c r="AH60" s="6"/>
      <c r="AI60" s="6"/>
      <c r="AJ60" s="2"/>
    </row>
    <row r="61" spans="1:36" ht="14.25" hidden="1">
      <c r="A61" s="36">
        <f t="shared" si="8"/>
        <v>-5</v>
      </c>
      <c r="B61" s="150">
        <f>INDEX('MetaTrader Import'!$H$13:$J$5893,TRUNC(((A61-$A$39+1)-1)/3)+1,MOD((A61-$A$39+1)-1,3)+1)</f>
        <v>0</v>
      </c>
      <c r="C61" s="37">
        <f t="shared" ca="1" si="9"/>
        <v>22.852127467004284</v>
      </c>
      <c r="D61" s="37">
        <f t="shared" ca="1" si="1"/>
        <v>0.58224722546656427</v>
      </c>
      <c r="E61" s="37">
        <f t="shared" ca="1" si="2"/>
        <v>23.434374692470847</v>
      </c>
      <c r="F61" s="37">
        <f t="shared" ca="1" si="3"/>
        <v>2.3434374692470845</v>
      </c>
      <c r="G61" s="37">
        <f>IF(A61&lt;Data!$G$11*0.25,$C$13/$G$32,IF(A61&gt;Data!$G$11*0.25,$C$13,$C$13*10))</f>
        <v>1</v>
      </c>
      <c r="H61" s="37">
        <f>IF(Data!$G$9="constant",$C$13,IF(Data!$G$9="squeeze",G61,F61))</f>
        <v>1</v>
      </c>
      <c r="I61" s="38">
        <f ca="1">NORMINV(RAND(),0,IF(AND(Data!$G$9="squeeze",A61&lt;Data!$G$11*0.25),$H$32,1)*$C$30*$C$13)*($C$14*$C$12)</f>
        <v>4.6978603538596978E-5</v>
      </c>
      <c r="J61" s="39">
        <f ca="1">IF(Data!$C$6="Real",B61,I61+J62+($C$14*$C$12)*NORMINV(RAND(),$C$15,CHOOSE($G$13,$C$13,F61,G61)))</f>
        <v>1.3495779902402134</v>
      </c>
      <c r="K61" s="40">
        <f>IF($G$16="fixed",$G$17,MIN(H61*Data!$C$7*$C$16*0.5,$C$17*Data!$C$7))*$C$12</f>
        <v>8.0000000000000007E-5</v>
      </c>
      <c r="L61" s="39">
        <f t="shared" ca="1" si="4"/>
        <v>1.3495779902402134</v>
      </c>
      <c r="M61" s="40">
        <f t="shared" ca="1" si="5"/>
        <v>1.3496179902402134</v>
      </c>
      <c r="N61" s="40">
        <f t="shared" ca="1" si="6"/>
        <v>1.3495379902402134</v>
      </c>
      <c r="O61" s="108"/>
      <c r="P61" s="111">
        <f t="shared" ca="1" si="10"/>
        <v>3.470704563855139</v>
      </c>
      <c r="Q61" s="102"/>
      <c r="R61" s="102"/>
      <c r="S61" s="2"/>
      <c r="T61" s="2"/>
      <c r="U61" s="2"/>
      <c r="V61" s="2"/>
      <c r="W61" s="2"/>
      <c r="X61" s="2"/>
      <c r="Y61" s="2"/>
      <c r="Z61" s="2"/>
      <c r="AA61" s="2"/>
      <c r="AB61" s="2"/>
      <c r="AC61" s="2"/>
      <c r="AD61" s="2"/>
      <c r="AE61" s="2"/>
      <c r="AF61" s="6"/>
      <c r="AG61" s="6"/>
      <c r="AH61" s="6"/>
      <c r="AI61" s="6"/>
      <c r="AJ61" s="2"/>
    </row>
    <row r="62" spans="1:36" ht="14.25" hidden="1">
      <c r="A62" s="36">
        <f t="shared" si="8"/>
        <v>-4</v>
      </c>
      <c r="B62" s="150">
        <f>INDEX('MetaTrader Import'!$H$13:$J$5893,TRUNC(((A62-$A$39+1)-1)/3)+1,MOD((A62-$A$39+1)-1,3)+1)</f>
        <v>0</v>
      </c>
      <c r="C62" s="37">
        <f t="shared" ca="1" si="9"/>
        <v>23.434374692470847</v>
      </c>
      <c r="D62" s="37">
        <f t="shared" ca="1" si="1"/>
        <v>1.2860828014545036</v>
      </c>
      <c r="E62" s="37">
        <f t="shared" ca="1" si="2"/>
        <v>24.720457493925352</v>
      </c>
      <c r="F62" s="37">
        <f t="shared" ca="1" si="3"/>
        <v>2.4720457493925352</v>
      </c>
      <c r="G62" s="37">
        <f>IF(A62&lt;Data!$G$11*0.25,$C$13/$G$32,IF(A62&gt;Data!$G$11*0.25,$C$13,$C$13*10))</f>
        <v>1</v>
      </c>
      <c r="H62" s="37">
        <f>IF(Data!$G$9="constant",$C$13,IF(Data!$G$9="squeeze",G62,F62))</f>
        <v>1</v>
      </c>
      <c r="I62" s="38">
        <f ca="1">NORMINV(RAND(),0,IF(AND(Data!$G$9="squeeze",A62&lt;Data!$G$11*0.25),$H$32,1)*$C$30*$C$13)*($C$14*$C$12)</f>
        <v>1.220209099461314E-4</v>
      </c>
      <c r="J62" s="39">
        <f ca="1">IF(Data!$C$6="Real",B62,I62+J63+($C$14*$C$12)*NORMINV(RAND(),$C$15,CHOOSE($G$13,$C$13,F62,G62)))</f>
        <v>1.3496930232022297</v>
      </c>
      <c r="K62" s="40">
        <f>IF($G$16="fixed",$G$17,MIN(H62*Data!$C$7*$C$16*0.5,$C$17*Data!$C$7))*$C$12</f>
        <v>8.0000000000000007E-5</v>
      </c>
      <c r="L62" s="39">
        <f t="shared" ca="1" si="4"/>
        <v>1.3496930232022297</v>
      </c>
      <c r="M62" s="40">
        <f t="shared" ca="1" si="5"/>
        <v>1.3497330232022298</v>
      </c>
      <c r="N62" s="40">
        <f t="shared" ca="1" si="6"/>
        <v>1.3496530232022297</v>
      </c>
      <c r="O62" s="108"/>
      <c r="P62" s="111">
        <f t="shared" ca="1" si="10"/>
        <v>2.8683235587712059</v>
      </c>
      <c r="Q62" s="102"/>
      <c r="R62" s="102"/>
      <c r="S62" s="2"/>
      <c r="T62" s="2"/>
      <c r="U62" s="2"/>
      <c r="V62" s="2"/>
      <c r="W62" s="2"/>
      <c r="X62" s="2"/>
      <c r="Y62" s="2"/>
      <c r="Z62" s="2"/>
      <c r="AA62" s="2"/>
      <c r="AB62" s="2"/>
      <c r="AC62" s="2"/>
      <c r="AD62" s="2"/>
      <c r="AE62" s="2"/>
      <c r="AF62" s="6"/>
      <c r="AG62" s="6"/>
      <c r="AH62" s="6"/>
      <c r="AI62" s="6"/>
      <c r="AJ62" s="2"/>
    </row>
    <row r="63" spans="1:36" ht="14.25" hidden="1">
      <c r="A63" s="36">
        <f t="shared" si="8"/>
        <v>-3</v>
      </c>
      <c r="B63" s="150">
        <f>INDEX('MetaTrader Import'!$H$13:$J$5893,TRUNC(((A63-$A$39+1)-1)/3)+1,MOD((A63-$A$39+1)-1,3)+1)</f>
        <v>0</v>
      </c>
      <c r="C63" s="37">
        <f t="shared" ca="1" si="9"/>
        <v>24.720457493925352</v>
      </c>
      <c r="D63" s="37">
        <f t="shared" ca="1" si="1"/>
        <v>0.64617777515607899</v>
      </c>
      <c r="E63" s="37">
        <f t="shared" ca="1" si="2"/>
        <v>25.366635269081431</v>
      </c>
      <c r="F63" s="37">
        <f t="shared" ca="1" si="3"/>
        <v>2.5366635269081432</v>
      </c>
      <c r="G63" s="37">
        <f>IF(A63&lt;Data!$G$11*0.25,$C$13/$G$32,IF(A63&gt;Data!$G$11*0.25,$C$13,$C$13*10))</f>
        <v>1</v>
      </c>
      <c r="H63" s="37">
        <f>IF(Data!$G$9="constant",$C$13,IF(Data!$G$9="squeeze",G63,F63))</f>
        <v>1</v>
      </c>
      <c r="I63" s="38">
        <f ca="1">NORMINV(RAND(),0,IF(AND(Data!$G$9="squeeze",A63&lt;Data!$G$11*0.25),$H$32,1)*$C$30*$C$13)*($C$14*$C$12)</f>
        <v>8.4188650909416699E-5</v>
      </c>
      <c r="J63" s="39">
        <f ca="1">IF(Data!$C$6="Real",B63,I63+J64+($C$14*$C$12)*NORMINV(RAND(),$C$15,CHOOSE($G$13,$C$13,F63,G63)))</f>
        <v>1.349799160008718</v>
      </c>
      <c r="K63" s="40">
        <f>IF($G$16="fixed",$G$17,MIN(H63*Data!$C$7*$C$16*0.5,$C$17*Data!$C$7))*$C$12</f>
        <v>8.0000000000000007E-5</v>
      </c>
      <c r="L63" s="39">
        <f t="shared" ca="1" si="4"/>
        <v>1.349799160008718</v>
      </c>
      <c r="M63" s="40">
        <f t="shared" ca="1" si="5"/>
        <v>1.3498391600087181</v>
      </c>
      <c r="N63" s="40">
        <f t="shared" ca="1" si="6"/>
        <v>1.349759160008718</v>
      </c>
      <c r="O63" s="108"/>
      <c r="P63" s="111">
        <f t="shared" ca="1" si="10"/>
        <v>2.5695595658541626</v>
      </c>
      <c r="Q63" s="102"/>
      <c r="R63" s="102"/>
      <c r="S63" s="2"/>
      <c r="T63" s="2"/>
      <c r="U63" s="2"/>
      <c r="V63" s="2"/>
      <c r="W63" s="2"/>
      <c r="X63" s="2"/>
      <c r="Y63" s="2"/>
      <c r="Z63" s="2"/>
      <c r="AA63" s="2"/>
      <c r="AB63" s="2"/>
      <c r="AC63" s="2"/>
      <c r="AD63" s="2"/>
      <c r="AE63" s="2"/>
      <c r="AF63" s="6"/>
      <c r="AG63" s="6"/>
      <c r="AH63" s="6"/>
      <c r="AI63" s="6"/>
      <c r="AJ63" s="2"/>
    </row>
    <row r="64" spans="1:36" ht="14.25" hidden="1">
      <c r="A64" s="36">
        <f t="shared" si="8"/>
        <v>-2</v>
      </c>
      <c r="B64" s="150">
        <f>INDEX('MetaTrader Import'!$H$13:$J$5893,TRUNC(((A64-$A$39+1)-1)/3)+1,MOD((A64-$A$39+1)-1,3)+1)</f>
        <v>0</v>
      </c>
      <c r="C64" s="37">
        <f t="shared" ca="1" si="9"/>
        <v>25.366635269081431</v>
      </c>
      <c r="D64" s="37">
        <f t="shared" ca="1" si="1"/>
        <v>0.68965695541279959</v>
      </c>
      <c r="E64" s="37">
        <f t="shared" ca="1" si="2"/>
        <v>26.056292224494232</v>
      </c>
      <c r="F64" s="37">
        <f t="shared" ca="1" si="3"/>
        <v>2.6056292224494233</v>
      </c>
      <c r="G64" s="37">
        <f>IF(A64&lt;Data!$G$11*0.25,$C$13/$G$32,IF(A64&gt;Data!$G$11*0.25,$C$13,$C$13*10))</f>
        <v>1</v>
      </c>
      <c r="H64" s="37">
        <f>IF(Data!$G$9="constant",$C$13,IF(Data!$G$9="squeeze",G64,F64))</f>
        <v>1</v>
      </c>
      <c r="I64" s="38">
        <f ca="1">NORMINV(RAND(),0,IF(AND(Data!$G$9="squeeze",A64&lt;Data!$G$11*0.25),$H$32,1)*$C$30*$C$13)*($C$14*$C$12)</f>
        <v>-9.0280722930900442E-5</v>
      </c>
      <c r="J64" s="39">
        <f ca="1">IF(Data!$C$6="Real",B64,I64+J65+($C$14*$C$12)*NORMINV(RAND(),$C$15,CHOOSE($G$13,$C$13,F64,G64)))</f>
        <v>1.3498175414226627</v>
      </c>
      <c r="K64" s="40">
        <f>IF($G$16="fixed",$G$17,MIN(H64*Data!$C$7*$C$16*0.5,$C$17*Data!$C$7))*$C$12</f>
        <v>8.0000000000000007E-5</v>
      </c>
      <c r="L64" s="39">
        <f t="shared" ca="1" si="4"/>
        <v>1.3498175414226627</v>
      </c>
      <c r="M64" s="40">
        <f t="shared" ca="1" si="5"/>
        <v>1.3498575414226628</v>
      </c>
      <c r="N64" s="40">
        <f t="shared" ca="1" si="6"/>
        <v>1.3497775414226627</v>
      </c>
      <c r="O64" s="108"/>
      <c r="P64" s="111">
        <f t="shared" ca="1" si="10"/>
        <v>2.2965951552111412</v>
      </c>
      <c r="Q64" s="102"/>
      <c r="R64" s="102"/>
      <c r="S64" s="2"/>
      <c r="T64" s="2"/>
      <c r="U64" s="2"/>
      <c r="V64" s="2"/>
      <c r="W64" s="2"/>
      <c r="X64" s="2"/>
      <c r="Y64" s="2"/>
      <c r="Z64" s="2"/>
      <c r="AA64" s="2"/>
      <c r="AB64" s="2"/>
      <c r="AC64" s="2"/>
      <c r="AD64" s="2"/>
      <c r="AE64" s="2"/>
      <c r="AF64" s="6"/>
      <c r="AG64" s="6"/>
      <c r="AH64" s="6"/>
      <c r="AI64" s="6"/>
      <c r="AJ64" s="2"/>
    </row>
    <row r="65" spans="1:36" ht="14.25" hidden="1">
      <c r="A65" s="36">
        <f t="shared" si="8"/>
        <v>-1</v>
      </c>
      <c r="B65" s="150">
        <f>INDEX('MetaTrader Import'!$H$13:$J$5893,TRUNC(((A65-$A$39+1)-1)/3)+1,MOD((A65-$A$39+1)-1,3)+1)</f>
        <v>0</v>
      </c>
      <c r="C65" s="37">
        <f t="shared" ca="1" si="9"/>
        <v>26.056292224494232</v>
      </c>
      <c r="D65" s="37">
        <f t="shared" ca="1" si="1"/>
        <v>-3.2022663465707741</v>
      </c>
      <c r="E65" s="37">
        <f t="shared" ca="1" si="2"/>
        <v>22.854025877923458</v>
      </c>
      <c r="F65" s="37">
        <f t="shared" ca="1" si="3"/>
        <v>2.2854025877923458</v>
      </c>
      <c r="G65" s="37">
        <f>IF(A65&lt;Data!$G$11*0.25,$C$13/$G$32,IF(A65&gt;Data!$G$11*0.25,$C$13,$C$13*10))</f>
        <v>1</v>
      </c>
      <c r="H65" s="37">
        <f>IF(Data!$G$9="constant",$C$13,IF(Data!$G$9="squeeze",G65,F65))</f>
        <v>1</v>
      </c>
      <c r="I65" s="38">
        <f ca="1">NORMINV(RAND(),0,IF(AND(Data!$G$9="squeeze",A65&lt;Data!$G$11*0.25),$H$32,1)*$C$30*$C$13)*($C$14*$C$12)</f>
        <v>-1.9926498632323521E-4</v>
      </c>
      <c r="J65" s="39">
        <f ca="1">IF(Data!$C$6="Real",B65,I65+J66+($C$14*$C$12)*NORMINV(RAND(),$C$15,CHOOSE($G$13,$C$13,F65,G65)))</f>
        <v>1.3500365843754014</v>
      </c>
      <c r="K65" s="40">
        <f>IF($G$16="fixed",$G$17,MIN(H65*Data!$C$7*$C$16*0.5,$C$17*Data!$C$7))*$C$12</f>
        <v>8.0000000000000007E-5</v>
      </c>
      <c r="L65" s="39">
        <f t="shared" ca="1" si="4"/>
        <v>1.3500365843754014</v>
      </c>
      <c r="M65" s="40">
        <f t="shared" ca="1" si="5"/>
        <v>1.3500765843754015</v>
      </c>
      <c r="N65" s="40">
        <f t="shared" ca="1" si="6"/>
        <v>1.3499965843754014</v>
      </c>
      <c r="O65" s="108"/>
      <c r="P65" s="111">
        <f t="shared" ca="1" si="10"/>
        <v>2.0350243683734699</v>
      </c>
      <c r="Q65" s="102"/>
      <c r="R65" s="102"/>
      <c r="S65" s="2"/>
      <c r="T65" s="2"/>
      <c r="U65" s="2"/>
      <c r="V65" s="2"/>
      <c r="W65" s="2"/>
      <c r="X65" s="2"/>
      <c r="Y65" s="2"/>
      <c r="Z65" s="2"/>
      <c r="AA65" s="2"/>
      <c r="AB65" s="2"/>
      <c r="AC65" s="2"/>
      <c r="AD65" s="2"/>
      <c r="AE65" s="2">
        <v>0</v>
      </c>
      <c r="AF65" s="6"/>
      <c r="AG65" s="6"/>
      <c r="AH65" s="6"/>
      <c r="AI65" s="6"/>
      <c r="AJ65" s="2"/>
    </row>
    <row r="66" spans="1:36" ht="14.25">
      <c r="A66" s="90">
        <f t="shared" si="8"/>
        <v>0</v>
      </c>
      <c r="B66" s="151">
        <f>INDEX('MetaTrader Import'!$H$13:$J$5893,TRUNC(((A66-$A$39+1)-1)/3)+1,MOD((A66-$A$39+1)-1,3)+1)</f>
        <v>0</v>
      </c>
      <c r="C66" s="8">
        <f t="shared" ca="1" si="9"/>
        <v>22.854025877923458</v>
      </c>
      <c r="D66" s="8">
        <f t="shared" ca="1" si="1"/>
        <v>0.43382740165553257</v>
      </c>
      <c r="E66" s="8">
        <f t="shared" ca="1" si="2"/>
        <v>23.287853279578989</v>
      </c>
      <c r="F66" s="8">
        <f t="shared" ca="1" si="3"/>
        <v>2.3287853279578989</v>
      </c>
      <c r="G66" s="8">
        <f>IF(A66&lt;Data!$G$11*0.25,$C$13/G32,IF(A66&gt;Data!$G$11*0.25,$C$13,$C$13*10))</f>
        <v>1</v>
      </c>
      <c r="H66" s="8">
        <f>IF(Data!$G$9="constant",$C$13,IF(Data!$G$9="squeeze",G66,F66))</f>
        <v>1</v>
      </c>
      <c r="I66" s="13">
        <v>0</v>
      </c>
      <c r="J66" s="7">
        <f>IF(Data!$C$6="Real",B66,Data!G6)</f>
        <v>1.35</v>
      </c>
      <c r="K66" s="89">
        <f>IF($G$16="fixed",$G$17,MIN(H66*Data!$C$7*$C$16*0.5,$C$17*Data!$C$7))*$C$12</f>
        <v>8.0000000000000007E-5</v>
      </c>
      <c r="L66" s="110">
        <f t="shared" ref="L66:L67" si="11">IFERROR(J66,"")</f>
        <v>1.35</v>
      </c>
      <c r="M66" s="89">
        <f t="shared" ref="M66" si="12">L66+K66*0.5</f>
        <v>1.3500400000000001</v>
      </c>
      <c r="N66" s="89">
        <f t="shared" ref="N66" si="13">L66-K66*0.5</f>
        <v>1.34996</v>
      </c>
      <c r="O66" s="49">
        <f ca="1">$G$12*SLOPE(L52:L66,A52:A66)</f>
        <v>-7.3066178139537447E-2</v>
      </c>
      <c r="P66" s="101">
        <f t="shared" ca="1" si="10"/>
        <v>1.8940163471827347</v>
      </c>
      <c r="Q66" s="101">
        <v>0</v>
      </c>
      <c r="R66" s="51">
        <v>0</v>
      </c>
      <c r="S66" s="51">
        <v>0</v>
      </c>
      <c r="T66" s="50"/>
      <c r="U66" s="48"/>
      <c r="V66" s="48"/>
      <c r="W66" s="51"/>
      <c r="X66" s="51"/>
      <c r="Y66" s="51"/>
      <c r="Z66" s="51"/>
      <c r="AA66" s="50"/>
      <c r="AB66" s="50"/>
      <c r="AC66" s="50"/>
      <c r="AD66" s="48"/>
      <c r="AE66" s="52"/>
      <c r="AF66" s="52"/>
      <c r="AG66" s="52"/>
      <c r="AH66" s="53"/>
      <c r="AI66" s="53" t="str">
        <f>IF(AF66&lt;&gt;"",IF(AF66="",0,AF66)*10*$C$11+AJ66,"")</f>
        <v/>
      </c>
      <c r="AJ66" s="53">
        <f>0</f>
        <v>0</v>
      </c>
    </row>
    <row r="67" spans="1:36" ht="14.25">
      <c r="A67" s="41">
        <f>IFERROR(IF(A66+1&gt;$C$19,"",A66+1),"")</f>
        <v>1</v>
      </c>
      <c r="B67" s="150">
        <f>IF(ISNUMBER(A67),INDEX('MetaTrader Import'!$H$13:$J$5893,TRUNC(((A67-$A$39+1)-1)/3)+1,MOD((A67-$A$39+1)-1,3)+1),"")</f>
        <v>0</v>
      </c>
      <c r="C67" s="43">
        <f t="shared" ref="C67:C130" ca="1" si="14">IF(A67&lt;&gt;"",E66,"")</f>
        <v>23.287853279578989</v>
      </c>
      <c r="D67" s="43">
        <f t="shared" ref="D67:D130" ca="1" si="15">IF(A67&lt;&gt;"",NORMINV(RAND(),($C$23-C67)*$C$28,$C$27)+NORMINV(RAND(),IF(RAND()&gt;$C$26,$C$25,0),$C$27),"")</f>
        <v>1.5599138311896539</v>
      </c>
      <c r="E67" s="43">
        <f t="shared" ref="E67:E130" ca="1" si="16">IF(A67&lt;&gt;"",C67+D67,"")</f>
        <v>24.847767110768643</v>
      </c>
      <c r="F67" s="43">
        <f t="shared" ref="F67:F130" ca="1" si="17">IF(A67&lt;&gt;"",$C$13*ABS(E67)/$C$23,"")</f>
        <v>2.4847767110768642</v>
      </c>
      <c r="G67" s="43">
        <f>IF(A67&lt;&gt;"",IF(A67&lt;Data!$G$11*0.25,$C$13/$G$32,IF(A67&gt;Data!$G$11*0.25,$C$13,$C$13*10)),"")</f>
        <v>1</v>
      </c>
      <c r="H67" s="43">
        <f>IF(A67&lt;&gt;"",IF(Data!$G$9="constant",$C$13,IF(Data!$G$9="squeeze",G67,F67)),"")</f>
        <v>1</v>
      </c>
      <c r="I67" s="38">
        <f ca="1">IF(ISNUMBER(A67),NORMINV(RAND(),0,IF(AND(Data!$G$9="squeeze",A67&lt;Data!$G$11*0.25),$H$32,1)*$C$30*$C$13)*($C$14*$C$12),"")</f>
        <v>2.0040106619322248E-6</v>
      </c>
      <c r="J67" s="42">
        <f ca="1">IFERROR(IF(Data!$C$6="Real",B67,I67+J66+($C$14*$C$12)*(NORMINV(RAND(),$C$15,CHOOSE($G$13,$C$13,F67,G67)))),"")</f>
        <v>1.3495941575375672</v>
      </c>
      <c r="K67" s="88">
        <f>IF(ISNUMBER(A67), IF($G$16="fixed",$G$17,MIN(H67*Data!$C$7*$C$16*0.5,$C$17*Data!$C$7))*$C$12,"")</f>
        <v>8.0000000000000007E-5</v>
      </c>
      <c r="L67" s="124">
        <f t="shared" ca="1" si="11"/>
        <v>1.3495941575375672</v>
      </c>
      <c r="M67" s="44">
        <f ca="1">IFERROR(L67+K67*0.5,"")</f>
        <v>1.3496341575375672</v>
      </c>
      <c r="N67" s="44">
        <f ca="1">IFERROR(L67-K67*0.5,"")</f>
        <v>1.3495541575375671</v>
      </c>
      <c r="O67" s="108">
        <f t="shared" ref="O67:O130" ca="1" si="18">IF(ISNUMBER(A67),$G$12*SLOPE(L53:L67,A53:A67),"")</f>
        <v>-4.4534908155202668E-2</v>
      </c>
      <c r="P67" s="102">
        <f t="shared" ref="P67:P130" ca="1" si="19">IF(ISNUMBER(A67),STDEV(L53:L67)*$G$12,"")</f>
        <v>1.7929386944703032</v>
      </c>
      <c r="Q67" s="102">
        <f t="shared" ref="Q67:Q130" ca="1" si="20">IF(ISNUMBER(A67),SLOPE(P53:P67,A53:A67),"")</f>
        <v>-0.18144143766958107</v>
      </c>
      <c r="R67" s="120">
        <f>IF(ISNUMBER(A67),R66+S66,"")</f>
        <v>0</v>
      </c>
      <c r="S67" s="54">
        <f ca="1">IF(ISNUMBER(A67),IF(AND(R67&lt;$M$24,Q67&lt;$F$28,ABS(O67)&lt;$F$27,P67&lt;$F$26,NOT(ISNUMBER(T66))),1,0),"")</f>
        <v>1</v>
      </c>
      <c r="T67" s="5">
        <f t="shared" ref="T67:T130" ca="1" si="21">IF(ISNUMBER(A67),IF(S67=1,L67,IF(AG66="Y","",IF(ISNUMBER(T66),T66,""))),"")</f>
        <v>1.3495941575375672</v>
      </c>
      <c r="U67" s="152">
        <f t="shared" ref="U67:U130" ca="1" si="22">IF(NOT(ISNUMBER(T67)),"",IF(S67=1,T67,IF(M67&gt;U66,M67,IF(ISNUMBER(U66),U66,""))))</f>
        <v>1.3495941575375672</v>
      </c>
      <c r="V67" s="152">
        <f t="shared" ref="V67:V130" ca="1" si="23">IF(NOT(ISNUMBER(T67)),"",IF(S67=1,T67,IF(N67&lt;V66,N67,IF(ISNUMBER(V66),V66,""))))</f>
        <v>1.3495941575375672</v>
      </c>
      <c r="W67" s="153">
        <f t="shared" ref="W67:W130" ca="1" si="24">IF(NOT(ISNUMBER(T67)),"",MIN($F$24,IF(TRUNC((U67-T67)/$E$24*$G$12)+0&gt;IF(ISNUMBER(W66),W66,0),TRUNC((U67-T67)/$E$24*$G$12)+0,IF(ISNUMBER(W66),W66,0))))</f>
        <v>0</v>
      </c>
      <c r="X67" s="153">
        <f t="shared" ref="X67:X130" ca="1" si="25">IF(NOT(ISNUMBER(T67)),"",MIN($F$24,IF(-TRUNC((V67-T67)/$E$24*$G$12)+0&gt;IF(ISNUMBER(X66),X66,0),-TRUNC((V67-T67)/$E$24*$G$12)+0,IF(ISNUMBER(X66),X66,0))))</f>
        <v>0</v>
      </c>
      <c r="Y67" s="153">
        <f t="shared" ref="Y67:Y130" ca="1" si="26">IF(ISNUMBER(W67),(IF(W67=0,0,1))*IF(ABS($I$24)=2,POWER(2,W67-1),W67)*SIGN($I$24)*$K$24,"")</f>
        <v>0</v>
      </c>
      <c r="Z67" s="153">
        <f t="shared" ref="Z67:Z130" ca="1" si="27">IF(ISNUMBER(X67),(IF(X67=0,0,1))*IF(ABS($I$24)=2,POWER(2,X67-1),X67)*SIGN($I$24)*$K$24,"")</f>
        <v>0</v>
      </c>
      <c r="AA67" s="152" t="str">
        <f t="shared" ref="AA67:AA130" ca="1" si="28">IF(OR(NOT(ISNUMBER(T67)),W67&lt;1),"",IF(OR(NOT(ISNUMBER(W66)),W66=0),IF(SIGN(Y67)=1,M67,N67),(Y66*AA66+(Y67-Y66)*IF(SIGN(Y67)=1,M67,N67))/Y67))</f>
        <v/>
      </c>
      <c r="AB67" s="152" t="str">
        <f t="shared" ref="AB67:AB130" ca="1" si="29">IF(OR(NOT(ISNUMBER(T67)),X67&lt;1),"",IF(OR(NOT(ISNUMBER(X66)),X66=0),IF(SIGN(Z67)=1,N67,M67),(Z66*AB66+(Z67-Z66)*IF(SIGN(Z67)=1,N67,M67))/Z67))</f>
        <v/>
      </c>
      <c r="AC67" s="154" t="str">
        <f t="shared" ref="AC67:AC130" ca="1" si="30">IFERROR(-SIGN(Y67)*(AA67-IF(SIGN(Y67)=1,N67,M67))*$G$12*ABS(Y67),"")</f>
        <v/>
      </c>
      <c r="AD67" s="154" t="str">
        <f t="shared" ref="AD67:AD130" ca="1" si="31">IFERROR(SIGN(Z67)*(AB67-IF(SIGN(Z67)=1,M67,N67))*$G$12*ABS(Z67),"")</f>
        <v/>
      </c>
      <c r="AE67" s="3">
        <f t="shared" ref="AE67:AE130" ca="1" si="32">IF(ISNUMBER(A67),IFERROR((IF(ISNUMBER(AC67),AC67,0)+IF(ISNUMBER(AD67),AD67,0))/(ABS(Y67)+ABS(Z67)),0),"")</f>
        <v>0</v>
      </c>
      <c r="AF67" s="3">
        <f t="shared" ref="AF67:AF130" ca="1" si="33">IF(ISNUMBER(A67),IF(ISNUMBER(AC67),AC67,0)+IF(ISNUMBER(AD67),AD67,0),"")</f>
        <v>0</v>
      </c>
      <c r="AG67" s="3" t="str">
        <f ca="1">IF(NOT(ISNUMBER(T67)),"",IF(OR(AF67&gt;$G$24,AF67&lt;-$H$24,A67+1&gt;$C$19),"Y","N"))</f>
        <v>N</v>
      </c>
      <c r="AH67" s="4" t="str">
        <f t="shared" ref="AH67:AH130" ca="1" si="34">IF(AG67="y",AF67*10*$C$11,"")</f>
        <v/>
      </c>
      <c r="AI67" s="75">
        <f t="shared" ref="AI67:AI130" ca="1" si="35">IF(ISNUMBER(A67),IF(ISNUMBER(AH67),AJ67,AF67*10*$C$11+AJ67),"")</f>
        <v>0</v>
      </c>
      <c r="AJ67" s="75">
        <f t="shared" ref="AJ67:AJ130" ca="1" si="36">IF(ISNUMBER(A67),AJ66+IF(ISNUMBER(AH67),AH67,0),"")</f>
        <v>0</v>
      </c>
    </row>
    <row r="68" spans="1:36" ht="14.25">
      <c r="A68" s="41">
        <f t="shared" ref="A68:A131" si="37">IFERROR(IF(A67+1&gt;$C$19,"",A67+1),"")</f>
        <v>2</v>
      </c>
      <c r="B68" s="150">
        <f>IF(ISNUMBER(A68),INDEX('MetaTrader Import'!$H$13:$J$5893,TRUNC(((A68-$A$39+1)-1)/3)+1,MOD((A68-$A$39+1)-1,3)+1),"")</f>
        <v>0</v>
      </c>
      <c r="C68" s="43">
        <f t="shared" ca="1" si="14"/>
        <v>24.847767110768643</v>
      </c>
      <c r="D68" s="43">
        <f t="shared" ca="1" si="15"/>
        <v>-2.5429355853837912</v>
      </c>
      <c r="E68" s="43">
        <f t="shared" ca="1" si="16"/>
        <v>22.304831525384852</v>
      </c>
      <c r="F68" s="43">
        <f t="shared" ca="1" si="17"/>
        <v>2.2304831525384854</v>
      </c>
      <c r="G68" s="43">
        <f>IF(A68&lt;&gt;"",IF(A68&lt;Data!$G$11*0.25,$C$13/$G$32,IF(A68&gt;Data!$G$11*0.25,$C$13,$C$13*10)),"")</f>
        <v>1</v>
      </c>
      <c r="H68" s="43">
        <f>IF(A68&lt;&gt;"",IF(Data!$G$9="constant",$C$13,IF(Data!$G$9="squeeze",G68,F68)),"")</f>
        <v>1</v>
      </c>
      <c r="I68" s="38">
        <f ca="1">IF(ISNUMBER(A68),NORMINV(RAND(),0,IF(AND(Data!$G$9="squeeze",A68&lt;Data!$G$11*0.25),$H$32,1)*$C$30*$C$13)*($C$14*$C$12),"")</f>
        <v>-1.481146167949936E-4</v>
      </c>
      <c r="J68" s="42">
        <f ca="1">IFERROR(IF(Data!$C$6="Real",B68,I68+J67+($C$14*$C$12)*(NORMINV(RAND(),$C$15,CHOOSE($G$13,$C$13,F68,G68)))),"")</f>
        <v>1.3493963817697288</v>
      </c>
      <c r="K68" s="88">
        <f>IF(ISNUMBER(A68), IF($G$16="fixed",$G$17,MIN(H68*Data!$C$7*$C$16*0.5,$C$17*Data!$C$7))*$C$12,"")</f>
        <v>8.0000000000000007E-5</v>
      </c>
      <c r="L68" s="42">
        <f ca="1">IFERROR(J68,"")</f>
        <v>1.3493963817697288</v>
      </c>
      <c r="M68" s="44">
        <f ca="1">IFERROR(L68+K68*0.5,"")</f>
        <v>1.3494363817697288</v>
      </c>
      <c r="N68" s="44">
        <f ca="1">IFERROR(L68-K68*0.5,"")</f>
        <v>1.3493563817697287</v>
      </c>
      <c r="O68" s="108">
        <f t="shared" ca="1" si="18"/>
        <v>-5.2332917641689E-2</v>
      </c>
      <c r="P68" s="102">
        <f t="shared" ca="1" si="19"/>
        <v>1.8315089031521041</v>
      </c>
      <c r="Q68" s="102">
        <f t="shared" ca="1" si="20"/>
        <v>-0.2044697980446189</v>
      </c>
      <c r="R68" s="120">
        <f t="shared" ref="R68:R131" ca="1" si="38">IF(ISNUMBER(A68),R67+S67,"")</f>
        <v>1</v>
      </c>
      <c r="S68" s="54">
        <f t="shared" ref="S68:S131" ca="1" si="39">IF(ISNUMBER(A68),IF(AND(R68&lt;$M$24,Q68&lt;$F$28,ABS(O68)&lt;$F$27,P68&lt;$F$26,NOT(ISNUMBER(T67))),1,0),"")</f>
        <v>0</v>
      </c>
      <c r="T68" s="5">
        <f t="shared" ca="1" si="21"/>
        <v>1.3495941575375672</v>
      </c>
      <c r="U68" s="152">
        <f t="shared" ca="1" si="22"/>
        <v>1.3495941575375672</v>
      </c>
      <c r="V68" s="152">
        <f t="shared" ca="1" si="23"/>
        <v>1.3493563817697287</v>
      </c>
      <c r="W68" s="153">
        <f t="shared" ca="1" si="24"/>
        <v>0</v>
      </c>
      <c r="X68" s="153">
        <f t="shared" ca="1" si="25"/>
        <v>0</v>
      </c>
      <c r="Y68" s="153">
        <f t="shared" ca="1" si="26"/>
        <v>0</v>
      </c>
      <c r="Z68" s="153">
        <f t="shared" ca="1" si="27"/>
        <v>0</v>
      </c>
      <c r="AA68" s="152" t="str">
        <f t="shared" ca="1" si="28"/>
        <v/>
      </c>
      <c r="AB68" s="152" t="str">
        <f t="shared" ca="1" si="29"/>
        <v/>
      </c>
      <c r="AC68" s="154" t="str">
        <f t="shared" ca="1" si="30"/>
        <v/>
      </c>
      <c r="AD68" s="154" t="str">
        <f t="shared" ca="1" si="31"/>
        <v/>
      </c>
      <c r="AE68" s="3">
        <f t="shared" ca="1" si="32"/>
        <v>0</v>
      </c>
      <c r="AF68" s="3">
        <f t="shared" ca="1" si="33"/>
        <v>0</v>
      </c>
      <c r="AG68" s="3" t="str">
        <f t="shared" ref="AG68:AG131" ca="1" si="40">IF(NOT(ISNUMBER(T68)),"",IF(OR(AF68&gt;$G$24,AF68&lt;-$H$24,A68+1&gt;$C$19),"Y","N"))</f>
        <v>N</v>
      </c>
      <c r="AH68" s="4" t="str">
        <f t="shared" ca="1" si="34"/>
        <v/>
      </c>
      <c r="AI68" s="75">
        <f t="shared" ca="1" si="35"/>
        <v>0</v>
      </c>
      <c r="AJ68" s="75">
        <f t="shared" ca="1" si="36"/>
        <v>0</v>
      </c>
    </row>
    <row r="69" spans="1:36" ht="14.25">
      <c r="A69" s="41">
        <f t="shared" si="37"/>
        <v>3</v>
      </c>
      <c r="B69" s="150">
        <f>IF(ISNUMBER(A69),INDEX('MetaTrader Import'!$H$13:$J$5893,TRUNC(((A69-$A$39+1)-1)/3)+1,MOD((A69-$A$39+1)-1,3)+1),"")</f>
        <v>0</v>
      </c>
      <c r="C69" s="43">
        <f t="shared" ca="1" si="14"/>
        <v>22.304831525384852</v>
      </c>
      <c r="D69" s="43">
        <f t="shared" ca="1" si="15"/>
        <v>0.65828493162420409</v>
      </c>
      <c r="E69" s="43">
        <f t="shared" ca="1" si="16"/>
        <v>22.963116457009058</v>
      </c>
      <c r="F69" s="43">
        <f t="shared" ca="1" si="17"/>
        <v>2.2963116457009058</v>
      </c>
      <c r="G69" s="43">
        <f>IF(A69&lt;&gt;"",IF(A69&lt;Data!$G$11*0.25,$C$13/$G$32,IF(A69&gt;Data!$G$11*0.25,$C$13,$C$13*10)),"")</f>
        <v>1</v>
      </c>
      <c r="H69" s="43">
        <f>IF(A69&lt;&gt;"",IF(Data!$G$9="constant",$C$13,IF(Data!$G$9="squeeze",G69,F69)),"")</f>
        <v>1</v>
      </c>
      <c r="I69" s="38">
        <f ca="1">IF(ISNUMBER(A69),NORMINV(RAND(),0,IF(AND(Data!$G$9="squeeze",A69&lt;Data!$G$11*0.25),$H$32,1)*$C$30*$C$13)*($C$14*$C$12),"")</f>
        <v>-2.0115374268942949E-4</v>
      </c>
      <c r="J69" s="42">
        <f ca="1">IFERROR(IF(Data!$C$6="Real",B69,I69+J68+($C$14*$C$12)*(NORMINV(RAND(),$C$15,CHOOSE($G$13,$C$13,F69,G69)))),"")</f>
        <v>1.3491183206758344</v>
      </c>
      <c r="K69" s="88">
        <f>IF(ISNUMBER(A69), IF($G$16="fixed",$G$17,MIN(H69*Data!$C$7*$C$16*0.5,$C$17*Data!$C$7))*$C$12,"")</f>
        <v>8.0000000000000007E-5</v>
      </c>
      <c r="L69" s="42">
        <f t="shared" ref="L69" ca="1" si="41">IFERROR(J69,"")</f>
        <v>1.3491183206758344</v>
      </c>
      <c r="M69" s="44">
        <f t="shared" ref="M69" ca="1" si="42">IFERROR(L69+K69*0.5,"")</f>
        <v>1.3491583206758344</v>
      </c>
      <c r="N69" s="44">
        <f t="shared" ref="N69" ca="1" si="43">IFERROR(L69-K69*0.5,"")</f>
        <v>1.3490783206758343</v>
      </c>
      <c r="O69" s="108">
        <f t="shared" ca="1" si="18"/>
        <v>-0.14671319103335254</v>
      </c>
      <c r="P69" s="102">
        <f t="shared" ca="1" si="19"/>
        <v>2.32042668057474</v>
      </c>
      <c r="Q69" s="102">
        <f t="shared" ca="1" si="20"/>
        <v>-0.2106510344377924</v>
      </c>
      <c r="R69" s="120">
        <f t="shared" ca="1" si="38"/>
        <v>1</v>
      </c>
      <c r="S69" s="54">
        <f t="shared" ca="1" si="39"/>
        <v>0</v>
      </c>
      <c r="T69" s="5">
        <f t="shared" ca="1" si="21"/>
        <v>1.3495941575375672</v>
      </c>
      <c r="U69" s="152">
        <f t="shared" ca="1" si="22"/>
        <v>1.3495941575375672</v>
      </c>
      <c r="V69" s="152">
        <f t="shared" ca="1" si="23"/>
        <v>1.3490783206758343</v>
      </c>
      <c r="W69" s="153">
        <f t="shared" ca="1" si="24"/>
        <v>0</v>
      </c>
      <c r="X69" s="153">
        <f t="shared" ca="1" si="25"/>
        <v>0</v>
      </c>
      <c r="Y69" s="153">
        <f t="shared" ca="1" si="26"/>
        <v>0</v>
      </c>
      <c r="Z69" s="153">
        <f t="shared" ca="1" si="27"/>
        <v>0</v>
      </c>
      <c r="AA69" s="152" t="str">
        <f t="shared" ca="1" si="28"/>
        <v/>
      </c>
      <c r="AB69" s="152" t="str">
        <f t="shared" ca="1" si="29"/>
        <v/>
      </c>
      <c r="AC69" s="154" t="str">
        <f t="shared" ca="1" si="30"/>
        <v/>
      </c>
      <c r="AD69" s="154" t="str">
        <f t="shared" ca="1" si="31"/>
        <v/>
      </c>
      <c r="AE69" s="3">
        <f t="shared" ca="1" si="32"/>
        <v>0</v>
      </c>
      <c r="AF69" s="3">
        <f t="shared" ca="1" si="33"/>
        <v>0</v>
      </c>
      <c r="AG69" s="3" t="str">
        <f t="shared" ca="1" si="40"/>
        <v>N</v>
      </c>
      <c r="AH69" s="4" t="str">
        <f t="shared" ca="1" si="34"/>
        <v/>
      </c>
      <c r="AI69" s="75">
        <f t="shared" ca="1" si="35"/>
        <v>0</v>
      </c>
      <c r="AJ69" s="75">
        <f t="shared" ca="1" si="36"/>
        <v>0</v>
      </c>
    </row>
    <row r="70" spans="1:36" ht="14.25">
      <c r="A70" s="41">
        <f t="shared" si="37"/>
        <v>4</v>
      </c>
      <c r="B70" s="150">
        <f>IF(ISNUMBER(A70),INDEX('MetaTrader Import'!$H$13:$J$5893,TRUNC(((A70-$A$39+1)-1)/3)+1,MOD((A70-$A$39+1)-1,3)+1),"")</f>
        <v>0</v>
      </c>
      <c r="C70" s="43">
        <f t="shared" ca="1" si="14"/>
        <v>22.963116457009058</v>
      </c>
      <c r="D70" s="43">
        <f t="shared" ca="1" si="15"/>
        <v>2.3621860916327879</v>
      </c>
      <c r="E70" s="43">
        <f t="shared" ca="1" si="16"/>
        <v>25.325302548641844</v>
      </c>
      <c r="F70" s="43">
        <f t="shared" ca="1" si="17"/>
        <v>2.5325302548641844</v>
      </c>
      <c r="G70" s="43">
        <f>IF(A70&lt;&gt;"",IF(A70&lt;Data!$G$11*0.25,$C$13/$G$32,IF(A70&gt;Data!$G$11*0.25,$C$13,$C$13*10)),"")</f>
        <v>1</v>
      </c>
      <c r="H70" s="43">
        <f>IF(A70&lt;&gt;"",IF(Data!$G$9="constant",$C$13,IF(Data!$G$9="squeeze",G70,F70)),"")</f>
        <v>1</v>
      </c>
      <c r="I70" s="38">
        <f ca="1">IF(ISNUMBER(A70),NORMINV(RAND(),0,IF(AND(Data!$G$9="squeeze",A70&lt;Data!$G$11*0.25),$H$32,1)*$C$30*$C$13)*($C$14*$C$12),"")</f>
        <v>-9.0514911691622269E-5</v>
      </c>
      <c r="J70" s="42">
        <f ca="1">IFERROR(IF(Data!$C$6="Real",B70,I70+J69+($C$14*$C$12)*(NORMINV(RAND(),$C$15,CHOOSE($G$13,$C$13,F70,G70)))),"")</f>
        <v>1.3491963591432705</v>
      </c>
      <c r="K70" s="88">
        <f>IF(ISNUMBER(A70), IF($G$16="fixed",$G$17,MIN(H70*Data!$C$7*$C$16*0.5,$C$17*Data!$C$7))*$C$12,"")</f>
        <v>8.0000000000000007E-5</v>
      </c>
      <c r="L70" s="42">
        <f t="shared" ref="L70:L133" ca="1" si="44">IFERROR(J70,"")</f>
        <v>1.3491963591432705</v>
      </c>
      <c r="M70" s="44">
        <f t="shared" ref="M70:M133" ca="1" si="45">IFERROR(L70+K70*0.5,"")</f>
        <v>1.3492363591432706</v>
      </c>
      <c r="N70" s="44">
        <f t="shared" ref="N70:N133" ca="1" si="46">IFERROR(L70-K70*0.5,"")</f>
        <v>1.3491563591432705</v>
      </c>
      <c r="O70" s="108">
        <f t="shared" ca="1" si="18"/>
        <v>-0.21619635866690753</v>
      </c>
      <c r="P70" s="102">
        <f t="shared" ca="1" si="19"/>
        <v>2.5656141871141007</v>
      </c>
      <c r="Q70" s="102">
        <f t="shared" ca="1" si="20"/>
        <v>-0.20301257991062066</v>
      </c>
      <c r="R70" s="120">
        <f t="shared" ca="1" si="38"/>
        <v>1</v>
      </c>
      <c r="S70" s="54">
        <f t="shared" ca="1" si="39"/>
        <v>0</v>
      </c>
      <c r="T70" s="5">
        <f t="shared" ca="1" si="21"/>
        <v>1.3495941575375672</v>
      </c>
      <c r="U70" s="152">
        <f t="shared" ca="1" si="22"/>
        <v>1.3495941575375672</v>
      </c>
      <c r="V70" s="152">
        <f t="shared" ca="1" si="23"/>
        <v>1.3490783206758343</v>
      </c>
      <c r="W70" s="153">
        <f t="shared" ca="1" si="24"/>
        <v>0</v>
      </c>
      <c r="X70" s="153">
        <f t="shared" ca="1" si="25"/>
        <v>0</v>
      </c>
      <c r="Y70" s="153">
        <f t="shared" ca="1" si="26"/>
        <v>0</v>
      </c>
      <c r="Z70" s="153">
        <f t="shared" ca="1" si="27"/>
        <v>0</v>
      </c>
      <c r="AA70" s="152" t="str">
        <f t="shared" ca="1" si="28"/>
        <v/>
      </c>
      <c r="AB70" s="152" t="str">
        <f t="shared" ca="1" si="29"/>
        <v/>
      </c>
      <c r="AC70" s="154" t="str">
        <f t="shared" ca="1" si="30"/>
        <v/>
      </c>
      <c r="AD70" s="154" t="str">
        <f t="shared" ca="1" si="31"/>
        <v/>
      </c>
      <c r="AE70" s="3">
        <f t="shared" ca="1" si="32"/>
        <v>0</v>
      </c>
      <c r="AF70" s="3">
        <f t="shared" ca="1" si="33"/>
        <v>0</v>
      </c>
      <c r="AG70" s="3" t="str">
        <f t="shared" ca="1" si="40"/>
        <v>N</v>
      </c>
      <c r="AH70" s="4" t="str">
        <f t="shared" ca="1" si="34"/>
        <v/>
      </c>
      <c r="AI70" s="75">
        <f t="shared" ca="1" si="35"/>
        <v>0</v>
      </c>
      <c r="AJ70" s="75">
        <f t="shared" ca="1" si="36"/>
        <v>0</v>
      </c>
    </row>
    <row r="71" spans="1:36" ht="14.25">
      <c r="A71" s="41">
        <f t="shared" si="37"/>
        <v>5</v>
      </c>
      <c r="B71" s="150">
        <f>IF(ISNUMBER(A71),INDEX('MetaTrader Import'!$H$13:$J$5893,TRUNC(((A71-$A$39+1)-1)/3)+1,MOD((A71-$A$39+1)-1,3)+1),"")</f>
        <v>0</v>
      </c>
      <c r="C71" s="43">
        <f t="shared" ca="1" si="14"/>
        <v>25.325302548641844</v>
      </c>
      <c r="D71" s="43">
        <f t="shared" ca="1" si="15"/>
        <v>-0.78823583747895432</v>
      </c>
      <c r="E71" s="43">
        <f t="shared" ca="1" si="16"/>
        <v>24.53706671116289</v>
      </c>
      <c r="F71" s="43">
        <f t="shared" ca="1" si="17"/>
        <v>2.4537066711162892</v>
      </c>
      <c r="G71" s="43">
        <f>IF(A71&lt;&gt;"",IF(A71&lt;Data!$G$11*0.25,$C$13/$G$32,IF(A71&gt;Data!$G$11*0.25,$C$13,$C$13*10)),"")</f>
        <v>1</v>
      </c>
      <c r="H71" s="43">
        <f>IF(A71&lt;&gt;"",IF(Data!$G$9="constant",$C$13,IF(Data!$G$9="squeeze",G71,F71)),"")</f>
        <v>1</v>
      </c>
      <c r="I71" s="38">
        <f ca="1">IF(ISNUMBER(A71),NORMINV(RAND(),0,IF(AND(Data!$G$9="squeeze",A71&lt;Data!$G$11*0.25),$H$32,1)*$C$30*$C$13)*($C$14*$C$12),"")</f>
        <v>-7.4335419918784138E-5</v>
      </c>
      <c r="J71" s="42">
        <f ca="1">IFERROR(IF(Data!$C$6="Real",B71,I71+J70+($C$14*$C$12)*(NORMINV(RAND(),$C$15,CHOOSE($G$13,$C$13,F71,G71)))),"")</f>
        <v>1.3493161420799809</v>
      </c>
      <c r="K71" s="88">
        <f>IF(ISNUMBER(A71), IF($G$16="fixed",$G$17,MIN(H71*Data!$C$7*$C$16*0.5,$C$17*Data!$C$7))*$C$12,"")</f>
        <v>8.0000000000000007E-5</v>
      </c>
      <c r="L71" s="42">
        <f t="shared" ca="1" si="44"/>
        <v>1.3493161420799809</v>
      </c>
      <c r="M71" s="44">
        <f t="shared" ca="1" si="45"/>
        <v>1.3493561420799809</v>
      </c>
      <c r="N71" s="44">
        <f t="shared" ca="1" si="46"/>
        <v>1.3492761420799808</v>
      </c>
      <c r="O71" s="108">
        <f t="shared" ca="1" si="18"/>
        <v>-0.25436977227312674</v>
      </c>
      <c r="P71" s="102">
        <f t="shared" ca="1" si="19"/>
        <v>2.6535257813624371</v>
      </c>
      <c r="Q71" s="102">
        <f t="shared" ca="1" si="20"/>
        <v>-0.18274575161896664</v>
      </c>
      <c r="R71" s="120">
        <f t="shared" ca="1" si="38"/>
        <v>1</v>
      </c>
      <c r="S71" s="54">
        <f t="shared" ca="1" si="39"/>
        <v>0</v>
      </c>
      <c r="T71" s="5">
        <f t="shared" ca="1" si="21"/>
        <v>1.3495941575375672</v>
      </c>
      <c r="U71" s="152">
        <f t="shared" ca="1" si="22"/>
        <v>1.3495941575375672</v>
      </c>
      <c r="V71" s="152">
        <f t="shared" ca="1" si="23"/>
        <v>1.3490783206758343</v>
      </c>
      <c r="W71" s="153">
        <f t="shared" ca="1" si="24"/>
        <v>0</v>
      </c>
      <c r="X71" s="153">
        <f t="shared" ca="1" si="25"/>
        <v>0</v>
      </c>
      <c r="Y71" s="153">
        <f t="shared" ca="1" si="26"/>
        <v>0</v>
      </c>
      <c r="Z71" s="153">
        <f t="shared" ca="1" si="27"/>
        <v>0</v>
      </c>
      <c r="AA71" s="152" t="str">
        <f t="shared" ca="1" si="28"/>
        <v/>
      </c>
      <c r="AB71" s="152" t="str">
        <f t="shared" ca="1" si="29"/>
        <v/>
      </c>
      <c r="AC71" s="154" t="str">
        <f t="shared" ca="1" si="30"/>
        <v/>
      </c>
      <c r="AD71" s="154" t="str">
        <f t="shared" ca="1" si="31"/>
        <v/>
      </c>
      <c r="AE71" s="3">
        <f t="shared" ca="1" si="32"/>
        <v>0</v>
      </c>
      <c r="AF71" s="3">
        <f t="shared" ca="1" si="33"/>
        <v>0</v>
      </c>
      <c r="AG71" s="3" t="str">
        <f t="shared" ca="1" si="40"/>
        <v>N</v>
      </c>
      <c r="AH71" s="4" t="str">
        <f t="shared" ca="1" si="34"/>
        <v/>
      </c>
      <c r="AI71" s="75">
        <f t="shared" ca="1" si="35"/>
        <v>0</v>
      </c>
      <c r="AJ71" s="75">
        <f t="shared" ca="1" si="36"/>
        <v>0</v>
      </c>
    </row>
    <row r="72" spans="1:36" ht="14.25">
      <c r="A72" s="41">
        <f t="shared" si="37"/>
        <v>6</v>
      </c>
      <c r="B72" s="150">
        <f>IF(ISNUMBER(A72),INDEX('MetaTrader Import'!$H$13:$J$5893,TRUNC(((A72-$A$39+1)-1)/3)+1,MOD((A72-$A$39+1)-1,3)+1),"")</f>
        <v>0</v>
      </c>
      <c r="C72" s="43">
        <f t="shared" ca="1" si="14"/>
        <v>24.53706671116289</v>
      </c>
      <c r="D72" s="43">
        <f t="shared" ca="1" si="15"/>
        <v>-0.72369841964469273</v>
      </c>
      <c r="E72" s="43">
        <f t="shared" ca="1" si="16"/>
        <v>23.813368291518199</v>
      </c>
      <c r="F72" s="43">
        <f t="shared" ca="1" si="17"/>
        <v>2.3813368291518198</v>
      </c>
      <c r="G72" s="43">
        <f>IF(A72&lt;&gt;"",IF(A72&lt;Data!$G$11*0.25,$C$13/$G$32,IF(A72&gt;Data!$G$11*0.25,$C$13,$C$13*10)),"")</f>
        <v>1</v>
      </c>
      <c r="H72" s="43">
        <f>IF(A72&lt;&gt;"",IF(Data!$G$9="constant",$C$13,IF(Data!$G$9="squeeze",G72,F72)),"")</f>
        <v>1</v>
      </c>
      <c r="I72" s="38">
        <f ca="1">IF(ISNUMBER(A72),NORMINV(RAND(),0,IF(AND(Data!$G$9="squeeze",A72&lt;Data!$G$11*0.25),$H$32,1)*$C$30*$C$13)*($C$14*$C$12),"")</f>
        <v>1.2960502771334001E-4</v>
      </c>
      <c r="J72" s="42">
        <f ca="1">IFERROR(IF(Data!$C$6="Real",B72,I72+J71+($C$14*$C$12)*(NORMINV(RAND(),$C$15,CHOOSE($G$13,$C$13,F72,G72)))),"")</f>
        <v>1.3494557626631245</v>
      </c>
      <c r="K72" s="88">
        <f>IF(ISNUMBER(A72), IF($G$16="fixed",$G$17,MIN(H72*Data!$C$7*$C$16*0.5,$C$17*Data!$C$7))*$C$12,"")</f>
        <v>8.0000000000000007E-5</v>
      </c>
      <c r="L72" s="42">
        <f t="shared" ca="1" si="44"/>
        <v>1.3494557626631245</v>
      </c>
      <c r="M72" s="44">
        <f t="shared" ca="1" si="45"/>
        <v>1.3494957626631245</v>
      </c>
      <c r="N72" s="44">
        <f t="shared" ca="1" si="46"/>
        <v>1.3494157626631245</v>
      </c>
      <c r="O72" s="108">
        <f t="shared" ca="1" si="18"/>
        <v>-0.25133324076251745</v>
      </c>
      <c r="P72" s="102">
        <f t="shared" ca="1" si="19"/>
        <v>2.6492985242166713</v>
      </c>
      <c r="Q72" s="102">
        <f t="shared" ca="1" si="20"/>
        <v>-0.14917938340801903</v>
      </c>
      <c r="R72" s="120">
        <f t="shared" ca="1" si="38"/>
        <v>1</v>
      </c>
      <c r="S72" s="54">
        <f t="shared" ca="1" si="39"/>
        <v>0</v>
      </c>
      <c r="T72" s="5">
        <f t="shared" ca="1" si="21"/>
        <v>1.3495941575375672</v>
      </c>
      <c r="U72" s="152">
        <f t="shared" ca="1" si="22"/>
        <v>1.3495941575375672</v>
      </c>
      <c r="V72" s="152">
        <f t="shared" ca="1" si="23"/>
        <v>1.3490783206758343</v>
      </c>
      <c r="W72" s="153">
        <f t="shared" ca="1" si="24"/>
        <v>0</v>
      </c>
      <c r="X72" s="153">
        <f t="shared" ca="1" si="25"/>
        <v>0</v>
      </c>
      <c r="Y72" s="153">
        <f t="shared" ca="1" si="26"/>
        <v>0</v>
      </c>
      <c r="Z72" s="153">
        <f t="shared" ca="1" si="27"/>
        <v>0</v>
      </c>
      <c r="AA72" s="152" t="str">
        <f t="shared" ca="1" si="28"/>
        <v/>
      </c>
      <c r="AB72" s="152" t="str">
        <f t="shared" ca="1" si="29"/>
        <v/>
      </c>
      <c r="AC72" s="154" t="str">
        <f t="shared" ca="1" si="30"/>
        <v/>
      </c>
      <c r="AD72" s="154" t="str">
        <f t="shared" ca="1" si="31"/>
        <v/>
      </c>
      <c r="AE72" s="3">
        <f t="shared" ca="1" si="32"/>
        <v>0</v>
      </c>
      <c r="AF72" s="3">
        <f t="shared" ca="1" si="33"/>
        <v>0</v>
      </c>
      <c r="AG72" s="3" t="str">
        <f t="shared" ca="1" si="40"/>
        <v>N</v>
      </c>
      <c r="AH72" s="4" t="str">
        <f t="shared" ca="1" si="34"/>
        <v/>
      </c>
      <c r="AI72" s="75">
        <f t="shared" ca="1" si="35"/>
        <v>0</v>
      </c>
      <c r="AJ72" s="75">
        <f t="shared" ca="1" si="36"/>
        <v>0</v>
      </c>
    </row>
    <row r="73" spans="1:36" ht="14.25">
      <c r="A73" s="41">
        <f t="shared" si="37"/>
        <v>7</v>
      </c>
      <c r="B73" s="150">
        <f>IF(ISNUMBER(A73),INDEX('MetaTrader Import'!$H$13:$J$5893,TRUNC(((A73-$A$39+1)-1)/3)+1,MOD((A73-$A$39+1)-1,3)+1),"")</f>
        <v>0</v>
      </c>
      <c r="C73" s="43">
        <f t="shared" ca="1" si="14"/>
        <v>23.813368291518199</v>
      </c>
      <c r="D73" s="43">
        <f t="shared" ca="1" si="15"/>
        <v>-0.34910250600785375</v>
      </c>
      <c r="E73" s="43">
        <f t="shared" ca="1" si="16"/>
        <v>23.464265785510346</v>
      </c>
      <c r="F73" s="43">
        <f t="shared" ca="1" si="17"/>
        <v>2.3464265785510348</v>
      </c>
      <c r="G73" s="43">
        <f>IF(A73&lt;&gt;"",IF(A73&lt;Data!$G$11*0.25,$C$13/$G$32,IF(A73&gt;Data!$G$11*0.25,$C$13,$C$13*10)),"")</f>
        <v>1</v>
      </c>
      <c r="H73" s="43">
        <f>IF(A73&lt;&gt;"",IF(Data!$G$9="constant",$C$13,IF(Data!$G$9="squeeze",G73,F73)),"")</f>
        <v>1</v>
      </c>
      <c r="I73" s="38">
        <f ca="1">IF(ISNUMBER(A73),NORMINV(RAND(),0,IF(AND(Data!$G$9="squeeze",A73&lt;Data!$G$11*0.25),$H$32,1)*$C$30*$C$13)*($C$14*$C$12),"")</f>
        <v>-1.2224859585928695E-4</v>
      </c>
      <c r="J73" s="42">
        <f ca="1">IFERROR(IF(Data!$C$6="Real",B73,I73+J72+($C$14*$C$12)*(NORMINV(RAND(),$C$15,CHOOSE($G$13,$C$13,F73,G73)))),"")</f>
        <v>1.3492231203411322</v>
      </c>
      <c r="K73" s="88">
        <f>IF(ISNUMBER(A73), IF($G$16="fixed",$G$17,MIN(H73*Data!$C$7*$C$16*0.5,$C$17*Data!$C$7))*$C$12,"")</f>
        <v>8.0000000000000007E-5</v>
      </c>
      <c r="L73" s="42">
        <f t="shared" ca="1" si="44"/>
        <v>1.3492231203411322</v>
      </c>
      <c r="M73" s="44">
        <f t="shared" ca="1" si="45"/>
        <v>1.3492631203411323</v>
      </c>
      <c r="N73" s="44">
        <f t="shared" ca="1" si="46"/>
        <v>1.3491831203411322</v>
      </c>
      <c r="O73" s="108">
        <f t="shared" ca="1" si="18"/>
        <v>-0.34270535469290864</v>
      </c>
      <c r="P73" s="102">
        <f t="shared" ca="1" si="19"/>
        <v>2.8047682954877753</v>
      </c>
      <c r="Q73" s="102">
        <f t="shared" ca="1" si="20"/>
        <v>-0.10070273075053345</v>
      </c>
      <c r="R73" s="120">
        <f t="shared" ca="1" si="38"/>
        <v>1</v>
      </c>
      <c r="S73" s="54">
        <f t="shared" ca="1" si="39"/>
        <v>0</v>
      </c>
      <c r="T73" s="5">
        <f t="shared" ca="1" si="21"/>
        <v>1.3495941575375672</v>
      </c>
      <c r="U73" s="152">
        <f t="shared" ca="1" si="22"/>
        <v>1.3495941575375672</v>
      </c>
      <c r="V73" s="152">
        <f t="shared" ca="1" si="23"/>
        <v>1.3490783206758343</v>
      </c>
      <c r="W73" s="153">
        <f t="shared" ca="1" si="24"/>
        <v>0</v>
      </c>
      <c r="X73" s="153">
        <f t="shared" ca="1" si="25"/>
        <v>0</v>
      </c>
      <c r="Y73" s="153">
        <f t="shared" ca="1" si="26"/>
        <v>0</v>
      </c>
      <c r="Z73" s="153">
        <f t="shared" ca="1" si="27"/>
        <v>0</v>
      </c>
      <c r="AA73" s="152" t="str">
        <f t="shared" ca="1" si="28"/>
        <v/>
      </c>
      <c r="AB73" s="152" t="str">
        <f t="shared" ca="1" si="29"/>
        <v/>
      </c>
      <c r="AC73" s="154" t="str">
        <f t="shared" ca="1" si="30"/>
        <v/>
      </c>
      <c r="AD73" s="154" t="str">
        <f t="shared" ca="1" si="31"/>
        <v/>
      </c>
      <c r="AE73" s="3">
        <f t="shared" ca="1" si="32"/>
        <v>0</v>
      </c>
      <c r="AF73" s="3">
        <f t="shared" ca="1" si="33"/>
        <v>0</v>
      </c>
      <c r="AG73" s="3" t="str">
        <f t="shared" ca="1" si="40"/>
        <v>N</v>
      </c>
      <c r="AH73" s="4" t="str">
        <f t="shared" ca="1" si="34"/>
        <v/>
      </c>
      <c r="AI73" s="75">
        <f t="shared" ca="1" si="35"/>
        <v>0</v>
      </c>
      <c r="AJ73" s="75">
        <f t="shared" ca="1" si="36"/>
        <v>0</v>
      </c>
    </row>
    <row r="74" spans="1:36" ht="14.25">
      <c r="A74" s="41">
        <f t="shared" si="37"/>
        <v>8</v>
      </c>
      <c r="B74" s="150">
        <f>IF(ISNUMBER(A74),INDEX('MetaTrader Import'!$H$13:$J$5893,TRUNC(((A74-$A$39+1)-1)/3)+1,MOD((A74-$A$39+1)-1,3)+1),"")</f>
        <v>0</v>
      </c>
      <c r="C74" s="43">
        <f t="shared" ca="1" si="14"/>
        <v>23.464265785510346</v>
      </c>
      <c r="D74" s="43">
        <f t="shared" ca="1" si="15"/>
        <v>1.6780479407381801</v>
      </c>
      <c r="E74" s="43">
        <f t="shared" ca="1" si="16"/>
        <v>25.142313726248524</v>
      </c>
      <c r="F74" s="43">
        <f t="shared" ca="1" si="17"/>
        <v>2.5142313726248524</v>
      </c>
      <c r="G74" s="43">
        <f>IF(A74&lt;&gt;"",IF(A74&lt;Data!$G$11*0.25,$C$13/$G$32,IF(A74&gt;Data!$G$11*0.25,$C$13,$C$13*10)),"")</f>
        <v>1</v>
      </c>
      <c r="H74" s="43">
        <f>IF(A74&lt;&gt;"",IF(Data!$G$9="constant",$C$13,IF(Data!$G$9="squeeze",G74,F74)),"")</f>
        <v>1</v>
      </c>
      <c r="I74" s="38">
        <f ca="1">IF(ISNUMBER(A74),NORMINV(RAND(),0,IF(AND(Data!$G$9="squeeze",A74&lt;Data!$G$11*0.25),$H$32,1)*$C$30*$C$13)*($C$14*$C$12),"")</f>
        <v>-6.8700889789301077E-7</v>
      </c>
      <c r="J74" s="42">
        <f ca="1">IFERROR(IF(Data!$C$6="Real",B74,I74+J73+($C$14*$C$12)*(NORMINV(RAND(),$C$15,CHOOSE($G$13,$C$13,F74,G74)))),"")</f>
        <v>1.348986521555922</v>
      </c>
      <c r="K74" s="88">
        <f>IF(ISNUMBER(A74), IF($G$16="fixed",$G$17,MIN(H74*Data!$C$7*$C$16*0.5,$C$17*Data!$C$7))*$C$12,"")</f>
        <v>8.0000000000000007E-5</v>
      </c>
      <c r="L74" s="42">
        <f t="shared" ca="1" si="44"/>
        <v>1.348986521555922</v>
      </c>
      <c r="M74" s="44">
        <f t="shared" ca="1" si="45"/>
        <v>1.3490265215559221</v>
      </c>
      <c r="N74" s="44">
        <f t="shared" ca="1" si="46"/>
        <v>1.348946521555922</v>
      </c>
      <c r="O74" s="108">
        <f t="shared" ca="1" si="18"/>
        <v>-0.48147345520209245</v>
      </c>
      <c r="P74" s="102">
        <f t="shared" ca="1" si="19"/>
        <v>3.1656428470673328</v>
      </c>
      <c r="Q74" s="102">
        <f t="shared" ca="1" si="20"/>
        <v>-3.310946529703248E-2</v>
      </c>
      <c r="R74" s="120">
        <f t="shared" ca="1" si="38"/>
        <v>1</v>
      </c>
      <c r="S74" s="54">
        <f t="shared" ca="1" si="39"/>
        <v>0</v>
      </c>
      <c r="T74" s="5">
        <f t="shared" ca="1" si="21"/>
        <v>1.3495941575375672</v>
      </c>
      <c r="U74" s="152">
        <f t="shared" ca="1" si="22"/>
        <v>1.3495941575375672</v>
      </c>
      <c r="V74" s="152">
        <f t="shared" ca="1" si="23"/>
        <v>1.348946521555922</v>
      </c>
      <c r="W74" s="153">
        <f t="shared" ca="1" si="24"/>
        <v>0</v>
      </c>
      <c r="X74" s="153">
        <f t="shared" ca="1" si="25"/>
        <v>0</v>
      </c>
      <c r="Y74" s="153">
        <f t="shared" ca="1" si="26"/>
        <v>0</v>
      </c>
      <c r="Z74" s="153">
        <f t="shared" ca="1" si="27"/>
        <v>0</v>
      </c>
      <c r="AA74" s="152" t="str">
        <f t="shared" ca="1" si="28"/>
        <v/>
      </c>
      <c r="AB74" s="152" t="str">
        <f t="shared" ca="1" si="29"/>
        <v/>
      </c>
      <c r="AC74" s="154" t="str">
        <f t="shared" ca="1" si="30"/>
        <v/>
      </c>
      <c r="AD74" s="154" t="str">
        <f t="shared" ca="1" si="31"/>
        <v/>
      </c>
      <c r="AE74" s="3">
        <f t="shared" ca="1" si="32"/>
        <v>0</v>
      </c>
      <c r="AF74" s="3">
        <f t="shared" ca="1" si="33"/>
        <v>0</v>
      </c>
      <c r="AG74" s="3" t="str">
        <f t="shared" ca="1" si="40"/>
        <v>N</v>
      </c>
      <c r="AH74" s="4" t="str">
        <f t="shared" ca="1" si="34"/>
        <v/>
      </c>
      <c r="AI74" s="75">
        <f t="shared" ca="1" si="35"/>
        <v>0</v>
      </c>
      <c r="AJ74" s="75">
        <f t="shared" ca="1" si="36"/>
        <v>0</v>
      </c>
    </row>
    <row r="75" spans="1:36" ht="14.25">
      <c r="A75" s="41">
        <f t="shared" si="37"/>
        <v>9</v>
      </c>
      <c r="B75" s="150">
        <f>IF(ISNUMBER(A75),INDEX('MetaTrader Import'!$H$13:$J$5893,TRUNC(((A75-$A$39+1)-1)/3)+1,MOD((A75-$A$39+1)-1,3)+1),"")</f>
        <v>0</v>
      </c>
      <c r="C75" s="43">
        <f t="shared" ca="1" si="14"/>
        <v>25.142313726248524</v>
      </c>
      <c r="D75" s="43">
        <f t="shared" ca="1" si="15"/>
        <v>-2.243435833401541</v>
      </c>
      <c r="E75" s="43">
        <f t="shared" ca="1" si="16"/>
        <v>22.898877892846983</v>
      </c>
      <c r="F75" s="43">
        <f t="shared" ca="1" si="17"/>
        <v>2.2898877892846983</v>
      </c>
      <c r="G75" s="43">
        <f>IF(A75&lt;&gt;"",IF(A75&lt;Data!$G$11*0.25,$C$13/$G$32,IF(A75&gt;Data!$G$11*0.25,$C$13,$C$13*10)),"")</f>
        <v>1</v>
      </c>
      <c r="H75" s="43">
        <f>IF(A75&lt;&gt;"",IF(Data!$G$9="constant",$C$13,IF(Data!$G$9="squeeze",G75,F75)),"")</f>
        <v>1</v>
      </c>
      <c r="I75" s="38">
        <f ca="1">IF(ISNUMBER(A75),NORMINV(RAND(),0,IF(AND(Data!$G$9="squeeze",A75&lt;Data!$G$11*0.25),$H$32,1)*$C$30*$C$13)*($C$14*$C$12),"")</f>
        <v>2.333106123799783E-4</v>
      </c>
      <c r="J75" s="42">
        <f ca="1">IFERROR(IF(Data!$C$6="Real",B75,I75+J74+($C$14*$C$12)*(NORMINV(RAND(),$C$15,CHOOSE($G$13,$C$13,F75,G75)))),"")</f>
        <v>1.3494715429107824</v>
      </c>
      <c r="K75" s="88">
        <f>IF(ISNUMBER(A75), IF($G$16="fixed",$G$17,MIN(H75*Data!$C$7*$C$16*0.5,$C$17*Data!$C$7))*$C$12,"")</f>
        <v>8.0000000000000007E-5</v>
      </c>
      <c r="L75" s="42">
        <f t="shared" ca="1" si="44"/>
        <v>1.3494715429107824</v>
      </c>
      <c r="M75" s="44">
        <f t="shared" ca="1" si="45"/>
        <v>1.3495115429107825</v>
      </c>
      <c r="N75" s="44">
        <f t="shared" ca="1" si="46"/>
        <v>1.3494315429107824</v>
      </c>
      <c r="O75" s="108">
        <f t="shared" ca="1" si="18"/>
        <v>-0.48413928647852589</v>
      </c>
      <c r="P75" s="102">
        <f t="shared" ca="1" si="19"/>
        <v>3.1665005977047929</v>
      </c>
      <c r="Q75" s="102">
        <f t="shared" ca="1" si="20"/>
        <v>2.13126178423164E-2</v>
      </c>
      <c r="R75" s="120">
        <f t="shared" ca="1" si="38"/>
        <v>1</v>
      </c>
      <c r="S75" s="54">
        <f t="shared" ca="1" si="39"/>
        <v>0</v>
      </c>
      <c r="T75" s="5">
        <f t="shared" ca="1" si="21"/>
        <v>1.3495941575375672</v>
      </c>
      <c r="U75" s="152">
        <f t="shared" ca="1" si="22"/>
        <v>1.3495941575375672</v>
      </c>
      <c r="V75" s="152">
        <f t="shared" ca="1" si="23"/>
        <v>1.348946521555922</v>
      </c>
      <c r="W75" s="153">
        <f t="shared" ca="1" si="24"/>
        <v>0</v>
      </c>
      <c r="X75" s="153">
        <f t="shared" ca="1" si="25"/>
        <v>0</v>
      </c>
      <c r="Y75" s="153">
        <f t="shared" ca="1" si="26"/>
        <v>0</v>
      </c>
      <c r="Z75" s="153">
        <f t="shared" ca="1" si="27"/>
        <v>0</v>
      </c>
      <c r="AA75" s="152" t="str">
        <f t="shared" ca="1" si="28"/>
        <v/>
      </c>
      <c r="AB75" s="152" t="str">
        <f t="shared" ca="1" si="29"/>
        <v/>
      </c>
      <c r="AC75" s="154" t="str">
        <f t="shared" ca="1" si="30"/>
        <v/>
      </c>
      <c r="AD75" s="154" t="str">
        <f t="shared" ca="1" si="31"/>
        <v/>
      </c>
      <c r="AE75" s="3">
        <f t="shared" ca="1" si="32"/>
        <v>0</v>
      </c>
      <c r="AF75" s="3">
        <f t="shared" ca="1" si="33"/>
        <v>0</v>
      </c>
      <c r="AG75" s="3" t="str">
        <f t="shared" ca="1" si="40"/>
        <v>N</v>
      </c>
      <c r="AH75" s="4" t="str">
        <f t="shared" ca="1" si="34"/>
        <v/>
      </c>
      <c r="AI75" s="75">
        <f t="shared" ca="1" si="35"/>
        <v>0</v>
      </c>
      <c r="AJ75" s="75">
        <f t="shared" ca="1" si="36"/>
        <v>0</v>
      </c>
    </row>
    <row r="76" spans="1:36" ht="14.25">
      <c r="A76" s="41">
        <f t="shared" si="37"/>
        <v>10</v>
      </c>
      <c r="B76" s="150">
        <f>IF(ISNUMBER(A76),INDEX('MetaTrader Import'!$H$13:$J$5893,TRUNC(((A76-$A$39+1)-1)/3)+1,MOD((A76-$A$39+1)-1,3)+1),"")</f>
        <v>0</v>
      </c>
      <c r="C76" s="43">
        <f t="shared" ca="1" si="14"/>
        <v>22.898877892846983</v>
      </c>
      <c r="D76" s="43">
        <f t="shared" ca="1" si="15"/>
        <v>0.46836231155224373</v>
      </c>
      <c r="E76" s="43">
        <f t="shared" ca="1" si="16"/>
        <v>23.367240204399227</v>
      </c>
      <c r="F76" s="43">
        <f t="shared" ca="1" si="17"/>
        <v>2.3367240204399229</v>
      </c>
      <c r="G76" s="43">
        <f>IF(A76&lt;&gt;"",IF(A76&lt;Data!$G$11*0.25,$C$13/$G$32,IF(A76&gt;Data!$G$11*0.25,$C$13,$C$13*10)),"")</f>
        <v>1</v>
      </c>
      <c r="H76" s="43">
        <f>IF(A76&lt;&gt;"",IF(Data!$G$9="constant",$C$13,IF(Data!$G$9="squeeze",G76,F76)),"")</f>
        <v>1</v>
      </c>
      <c r="I76" s="38">
        <f ca="1">IF(ISNUMBER(A76),NORMINV(RAND(),0,IF(AND(Data!$G$9="squeeze",A76&lt;Data!$G$11*0.25),$H$32,1)*$C$30*$C$13)*($C$14*$C$12),"")</f>
        <v>-1.8794532630271978E-4</v>
      </c>
      <c r="J76" s="42">
        <f ca="1">IFERROR(IF(Data!$C$6="Real",B76,I76+J75+($C$14*$C$12)*(NORMINV(RAND(),$C$15,CHOOSE($G$13,$C$13,F76,G76)))),"")</f>
        <v>1.3494268242781653</v>
      </c>
      <c r="K76" s="88">
        <f>IF(ISNUMBER(A76), IF($G$16="fixed",$G$17,MIN(H76*Data!$C$7*$C$16*0.5,$C$17*Data!$C$7))*$C$12,"")</f>
        <v>8.0000000000000007E-5</v>
      </c>
      <c r="L76" s="42">
        <f t="shared" ca="1" si="44"/>
        <v>1.3494268242781653</v>
      </c>
      <c r="M76" s="44">
        <f t="shared" ca="1" si="45"/>
        <v>1.3494668242781653</v>
      </c>
      <c r="N76" s="44">
        <f t="shared" ca="1" si="46"/>
        <v>1.3493868242781653</v>
      </c>
      <c r="O76" s="108">
        <f t="shared" ca="1" si="18"/>
        <v>-0.48667200282509482</v>
      </c>
      <c r="P76" s="102">
        <f t="shared" ca="1" si="19"/>
        <v>3.1681123162983744</v>
      </c>
      <c r="Q76" s="102">
        <f t="shared" ca="1" si="20"/>
        <v>6.3662527322786461E-2</v>
      </c>
      <c r="R76" s="120">
        <f t="shared" ca="1" si="38"/>
        <v>1</v>
      </c>
      <c r="S76" s="54">
        <f t="shared" ca="1" si="39"/>
        <v>0</v>
      </c>
      <c r="T76" s="5">
        <f t="shared" ca="1" si="21"/>
        <v>1.3495941575375672</v>
      </c>
      <c r="U76" s="152">
        <f t="shared" ca="1" si="22"/>
        <v>1.3495941575375672</v>
      </c>
      <c r="V76" s="152">
        <f t="shared" ca="1" si="23"/>
        <v>1.348946521555922</v>
      </c>
      <c r="W76" s="153">
        <f t="shared" ca="1" si="24"/>
        <v>0</v>
      </c>
      <c r="X76" s="153">
        <f t="shared" ca="1" si="25"/>
        <v>0</v>
      </c>
      <c r="Y76" s="153">
        <f t="shared" ca="1" si="26"/>
        <v>0</v>
      </c>
      <c r="Z76" s="153">
        <f t="shared" ca="1" si="27"/>
        <v>0</v>
      </c>
      <c r="AA76" s="152" t="str">
        <f t="shared" ca="1" si="28"/>
        <v/>
      </c>
      <c r="AB76" s="152" t="str">
        <f t="shared" ca="1" si="29"/>
        <v/>
      </c>
      <c r="AC76" s="154" t="str">
        <f t="shared" ca="1" si="30"/>
        <v/>
      </c>
      <c r="AD76" s="154" t="str">
        <f t="shared" ca="1" si="31"/>
        <v/>
      </c>
      <c r="AE76" s="3">
        <f t="shared" ca="1" si="32"/>
        <v>0</v>
      </c>
      <c r="AF76" s="3">
        <f t="shared" ca="1" si="33"/>
        <v>0</v>
      </c>
      <c r="AG76" s="3" t="str">
        <f t="shared" ca="1" si="40"/>
        <v>N</v>
      </c>
      <c r="AH76" s="4" t="str">
        <f t="shared" ca="1" si="34"/>
        <v/>
      </c>
      <c r="AI76" s="75">
        <f t="shared" ca="1" si="35"/>
        <v>0</v>
      </c>
      <c r="AJ76" s="75">
        <f t="shared" ca="1" si="36"/>
        <v>0</v>
      </c>
    </row>
    <row r="77" spans="1:36" ht="14.25">
      <c r="A77" s="41">
        <f t="shared" si="37"/>
        <v>11</v>
      </c>
      <c r="B77" s="150">
        <f>IF(ISNUMBER(A77),INDEX('MetaTrader Import'!$H$13:$J$5893,TRUNC(((A77-$A$39+1)-1)/3)+1,MOD((A77-$A$39+1)-1,3)+1),"")</f>
        <v>0</v>
      </c>
      <c r="C77" s="43">
        <f t="shared" ca="1" si="14"/>
        <v>23.367240204399227</v>
      </c>
      <c r="D77" s="43">
        <f t="shared" ca="1" si="15"/>
        <v>-0.42123230200416156</v>
      </c>
      <c r="E77" s="43">
        <f t="shared" ca="1" si="16"/>
        <v>22.946007902395067</v>
      </c>
      <c r="F77" s="43">
        <f t="shared" ca="1" si="17"/>
        <v>2.2946007902395067</v>
      </c>
      <c r="G77" s="43">
        <f>IF(A77&lt;&gt;"",IF(A77&lt;Data!$G$11*0.25,$C$13/$G$32,IF(A77&gt;Data!$G$11*0.25,$C$13,$C$13*10)),"")</f>
        <v>1</v>
      </c>
      <c r="H77" s="43">
        <f>IF(A77&lt;&gt;"",IF(Data!$G$9="constant",$C$13,IF(Data!$G$9="squeeze",G77,F77)),"")</f>
        <v>1</v>
      </c>
      <c r="I77" s="38">
        <f ca="1">IF(ISNUMBER(A77),NORMINV(RAND(),0,IF(AND(Data!$G$9="squeeze",A77&lt;Data!$G$11*0.25),$H$32,1)*$C$30*$C$13)*($C$14*$C$12),"")</f>
        <v>-1.8380615408614625E-4</v>
      </c>
      <c r="J77" s="42">
        <f ca="1">IFERROR(IF(Data!$C$6="Real",B77,I77+J76+($C$14*$C$12)*(NORMINV(RAND(),$C$15,CHOOSE($G$13,$C$13,F77,G77)))),"")</f>
        <v>1.3493931013882703</v>
      </c>
      <c r="K77" s="88">
        <f>IF(ISNUMBER(A77), IF($G$16="fixed",$G$17,MIN(H77*Data!$C$7*$C$16*0.5,$C$17*Data!$C$7))*$C$12,"")</f>
        <v>8.0000000000000007E-5</v>
      </c>
      <c r="L77" s="42">
        <f t="shared" ca="1" si="44"/>
        <v>1.3493931013882703</v>
      </c>
      <c r="M77" s="44">
        <f t="shared" ca="1" si="45"/>
        <v>1.3494331013882703</v>
      </c>
      <c r="N77" s="44">
        <f t="shared" ca="1" si="46"/>
        <v>1.3493531013882702</v>
      </c>
      <c r="O77" s="108">
        <f t="shared" ca="1" si="18"/>
        <v>-0.45937009671046364</v>
      </c>
      <c r="P77" s="102">
        <f t="shared" ca="1" si="19"/>
        <v>3.1334609177674624</v>
      </c>
      <c r="Q77" s="102">
        <f t="shared" ca="1" si="20"/>
        <v>8.9015952578859844E-2</v>
      </c>
      <c r="R77" s="120">
        <f t="shared" ca="1" si="38"/>
        <v>1</v>
      </c>
      <c r="S77" s="54">
        <f t="shared" ca="1" si="39"/>
        <v>0</v>
      </c>
      <c r="T77" s="5">
        <f t="shared" ca="1" si="21"/>
        <v>1.3495941575375672</v>
      </c>
      <c r="U77" s="152">
        <f t="shared" ca="1" si="22"/>
        <v>1.3495941575375672</v>
      </c>
      <c r="V77" s="152">
        <f t="shared" ca="1" si="23"/>
        <v>1.348946521555922</v>
      </c>
      <c r="W77" s="153">
        <f t="shared" ca="1" si="24"/>
        <v>0</v>
      </c>
      <c r="X77" s="153">
        <f t="shared" ca="1" si="25"/>
        <v>0</v>
      </c>
      <c r="Y77" s="153">
        <f t="shared" ca="1" si="26"/>
        <v>0</v>
      </c>
      <c r="Z77" s="153">
        <f t="shared" ca="1" si="27"/>
        <v>0</v>
      </c>
      <c r="AA77" s="152" t="str">
        <f t="shared" ca="1" si="28"/>
        <v/>
      </c>
      <c r="AB77" s="152" t="str">
        <f t="shared" ca="1" si="29"/>
        <v/>
      </c>
      <c r="AC77" s="154" t="str">
        <f t="shared" ca="1" si="30"/>
        <v/>
      </c>
      <c r="AD77" s="154" t="str">
        <f t="shared" ca="1" si="31"/>
        <v/>
      </c>
      <c r="AE77" s="3">
        <f t="shared" ca="1" si="32"/>
        <v>0</v>
      </c>
      <c r="AF77" s="3">
        <f t="shared" ca="1" si="33"/>
        <v>0</v>
      </c>
      <c r="AG77" s="3" t="str">
        <f t="shared" ca="1" si="40"/>
        <v>N</v>
      </c>
      <c r="AH77" s="4" t="str">
        <f t="shared" ca="1" si="34"/>
        <v/>
      </c>
      <c r="AI77" s="75">
        <f t="shared" ca="1" si="35"/>
        <v>0</v>
      </c>
      <c r="AJ77" s="75">
        <f t="shared" ca="1" si="36"/>
        <v>0</v>
      </c>
    </row>
    <row r="78" spans="1:36" ht="14.25">
      <c r="A78" s="41">
        <f t="shared" si="37"/>
        <v>12</v>
      </c>
      <c r="B78" s="150">
        <f>IF(ISNUMBER(A78),INDEX('MetaTrader Import'!$H$13:$J$5893,TRUNC(((A78-$A$39+1)-1)/3)+1,MOD((A78-$A$39+1)-1,3)+1),"")</f>
        <v>0</v>
      </c>
      <c r="C78" s="43">
        <f t="shared" ca="1" si="14"/>
        <v>22.946007902395067</v>
      </c>
      <c r="D78" s="43">
        <f t="shared" ca="1" si="15"/>
        <v>-1.4555056530133657</v>
      </c>
      <c r="E78" s="43">
        <f t="shared" ca="1" si="16"/>
        <v>21.490502249381702</v>
      </c>
      <c r="F78" s="43">
        <f t="shared" ca="1" si="17"/>
        <v>2.1490502249381702</v>
      </c>
      <c r="G78" s="43">
        <f>IF(A78&lt;&gt;"",IF(A78&lt;Data!$G$11*0.25,$C$13/$G$32,IF(A78&gt;Data!$G$11*0.25,$C$13,$C$13*10)),"")</f>
        <v>1</v>
      </c>
      <c r="H78" s="43">
        <f>IF(A78&lt;&gt;"",IF(Data!$G$9="constant",$C$13,IF(Data!$G$9="squeeze",G78,F78)),"")</f>
        <v>1</v>
      </c>
      <c r="I78" s="38">
        <f ca="1">IF(ISNUMBER(A78),NORMINV(RAND(),0,IF(AND(Data!$G$9="squeeze",A78&lt;Data!$G$11*0.25),$H$32,1)*$C$30*$C$13)*($C$14*$C$12),"")</f>
        <v>3.1343683259614998E-5</v>
      </c>
      <c r="J78" s="42">
        <f ca="1">IFERROR(IF(Data!$C$6="Real",B78,I78+J77+($C$14*$C$12)*(NORMINV(RAND(),$C$15,CHOOSE($G$13,$C$13,F78,G78)))),"")</f>
        <v>1.3494396484402378</v>
      </c>
      <c r="K78" s="88">
        <f>IF(ISNUMBER(A78), IF($G$16="fixed",$G$17,MIN(H78*Data!$C$7*$C$16*0.5,$C$17*Data!$C$7))*$C$12,"")</f>
        <v>8.0000000000000007E-5</v>
      </c>
      <c r="L78" s="42">
        <f t="shared" ca="1" si="44"/>
        <v>1.3494396484402378</v>
      </c>
      <c r="M78" s="44">
        <f t="shared" ca="1" si="45"/>
        <v>1.3494796484402378</v>
      </c>
      <c r="N78" s="44">
        <f t="shared" ca="1" si="46"/>
        <v>1.3493996484402377</v>
      </c>
      <c r="O78" s="108">
        <f t="shared" ca="1" si="18"/>
        <v>-0.37939513239446504</v>
      </c>
      <c r="P78" s="102">
        <f t="shared" ca="1" si="19"/>
        <v>3.0086308060144042</v>
      </c>
      <c r="Q78" s="102">
        <f t="shared" ca="1" si="20"/>
        <v>0.10176559181849028</v>
      </c>
      <c r="R78" s="120">
        <f t="shared" ca="1" si="38"/>
        <v>1</v>
      </c>
      <c r="S78" s="54">
        <f t="shared" ca="1" si="39"/>
        <v>0</v>
      </c>
      <c r="T78" s="5">
        <f t="shared" ca="1" si="21"/>
        <v>1.3495941575375672</v>
      </c>
      <c r="U78" s="152">
        <f t="shared" ca="1" si="22"/>
        <v>1.3495941575375672</v>
      </c>
      <c r="V78" s="152">
        <f t="shared" ca="1" si="23"/>
        <v>1.348946521555922</v>
      </c>
      <c r="W78" s="153">
        <f t="shared" ca="1" si="24"/>
        <v>0</v>
      </c>
      <c r="X78" s="153">
        <f t="shared" ca="1" si="25"/>
        <v>0</v>
      </c>
      <c r="Y78" s="153">
        <f t="shared" ca="1" si="26"/>
        <v>0</v>
      </c>
      <c r="Z78" s="153">
        <f t="shared" ca="1" si="27"/>
        <v>0</v>
      </c>
      <c r="AA78" s="152" t="str">
        <f t="shared" ca="1" si="28"/>
        <v/>
      </c>
      <c r="AB78" s="152" t="str">
        <f t="shared" ca="1" si="29"/>
        <v/>
      </c>
      <c r="AC78" s="154" t="str">
        <f t="shared" ca="1" si="30"/>
        <v/>
      </c>
      <c r="AD78" s="154" t="str">
        <f t="shared" ca="1" si="31"/>
        <v/>
      </c>
      <c r="AE78" s="3">
        <f t="shared" ca="1" si="32"/>
        <v>0</v>
      </c>
      <c r="AF78" s="3">
        <f t="shared" ca="1" si="33"/>
        <v>0</v>
      </c>
      <c r="AG78" s="3" t="str">
        <f t="shared" ca="1" si="40"/>
        <v>N</v>
      </c>
      <c r="AH78" s="4" t="str">
        <f t="shared" ca="1" si="34"/>
        <v/>
      </c>
      <c r="AI78" s="75">
        <f t="shared" ca="1" si="35"/>
        <v>0</v>
      </c>
      <c r="AJ78" s="75">
        <f t="shared" ca="1" si="36"/>
        <v>0</v>
      </c>
    </row>
    <row r="79" spans="1:36" ht="14.25">
      <c r="A79" s="41">
        <f t="shared" si="37"/>
        <v>13</v>
      </c>
      <c r="B79" s="150">
        <f>IF(ISNUMBER(A79),INDEX('MetaTrader Import'!$H$13:$J$5893,TRUNC(((A79-$A$39+1)-1)/3)+1,MOD((A79-$A$39+1)-1,3)+1),"")</f>
        <v>0</v>
      </c>
      <c r="C79" s="43">
        <f t="shared" ca="1" si="14"/>
        <v>21.490502249381702</v>
      </c>
      <c r="D79" s="43">
        <f t="shared" ca="1" si="15"/>
        <v>2.1886656241191895</v>
      </c>
      <c r="E79" s="43">
        <f t="shared" ca="1" si="16"/>
        <v>23.679167873500891</v>
      </c>
      <c r="F79" s="43">
        <f t="shared" ca="1" si="17"/>
        <v>2.3679167873500893</v>
      </c>
      <c r="G79" s="43">
        <f>IF(A79&lt;&gt;"",IF(A79&lt;Data!$G$11*0.25,$C$13/$G$32,IF(A79&gt;Data!$G$11*0.25,$C$13,$C$13*10)),"")</f>
        <v>1</v>
      </c>
      <c r="H79" s="43">
        <f>IF(A79&lt;&gt;"",IF(Data!$G$9="constant",$C$13,IF(Data!$G$9="squeeze",G79,F79)),"")</f>
        <v>1</v>
      </c>
      <c r="I79" s="38">
        <f ca="1">IF(ISNUMBER(A79),NORMINV(RAND(),0,IF(AND(Data!$G$9="squeeze",A79&lt;Data!$G$11*0.25),$H$32,1)*$C$30*$C$13)*($C$14*$C$12),"")</f>
        <v>-6.0887846281245909E-5</v>
      </c>
      <c r="J79" s="42">
        <f ca="1">IFERROR(IF(Data!$C$6="Real",B79,I79+J78+($C$14*$C$12)*(NORMINV(RAND(),$C$15,CHOOSE($G$13,$C$13,F79,G79)))),"")</f>
        <v>1.3493337387761779</v>
      </c>
      <c r="K79" s="88">
        <f>IF(ISNUMBER(A79), IF($G$16="fixed",$G$17,MIN(H79*Data!$C$7*$C$16*0.5,$C$17*Data!$C$7))*$C$12,"")</f>
        <v>8.0000000000000007E-5</v>
      </c>
      <c r="L79" s="42">
        <f t="shared" ca="1" si="44"/>
        <v>1.3493337387761779</v>
      </c>
      <c r="M79" s="44">
        <f t="shared" ca="1" si="45"/>
        <v>1.3493737387761779</v>
      </c>
      <c r="N79" s="44">
        <f t="shared" ca="1" si="46"/>
        <v>1.3492937387761779</v>
      </c>
      <c r="O79" s="108">
        <f t="shared" ca="1" si="18"/>
        <v>-0.30780605266350625</v>
      </c>
      <c r="P79" s="102">
        <f t="shared" ca="1" si="19"/>
        <v>2.8510102935647481</v>
      </c>
      <c r="Q79" s="102">
        <f t="shared" ca="1" si="20"/>
        <v>0.10120762351364929</v>
      </c>
      <c r="R79" s="120">
        <f t="shared" ca="1" si="38"/>
        <v>1</v>
      </c>
      <c r="S79" s="54">
        <f t="shared" ca="1" si="39"/>
        <v>0</v>
      </c>
      <c r="T79" s="5">
        <f t="shared" ca="1" si="21"/>
        <v>1.3495941575375672</v>
      </c>
      <c r="U79" s="152">
        <f t="shared" ca="1" si="22"/>
        <v>1.3495941575375672</v>
      </c>
      <c r="V79" s="152">
        <f t="shared" ca="1" si="23"/>
        <v>1.348946521555922</v>
      </c>
      <c r="W79" s="153">
        <f t="shared" ca="1" si="24"/>
        <v>0</v>
      </c>
      <c r="X79" s="153">
        <f t="shared" ca="1" si="25"/>
        <v>0</v>
      </c>
      <c r="Y79" s="153">
        <f t="shared" ca="1" si="26"/>
        <v>0</v>
      </c>
      <c r="Z79" s="153">
        <f t="shared" ca="1" si="27"/>
        <v>0</v>
      </c>
      <c r="AA79" s="152" t="str">
        <f t="shared" ca="1" si="28"/>
        <v/>
      </c>
      <c r="AB79" s="152" t="str">
        <f t="shared" ca="1" si="29"/>
        <v/>
      </c>
      <c r="AC79" s="154" t="str">
        <f t="shared" ca="1" si="30"/>
        <v/>
      </c>
      <c r="AD79" s="154" t="str">
        <f t="shared" ca="1" si="31"/>
        <v/>
      </c>
      <c r="AE79" s="3">
        <f t="shared" ca="1" si="32"/>
        <v>0</v>
      </c>
      <c r="AF79" s="3">
        <f t="shared" ca="1" si="33"/>
        <v>0</v>
      </c>
      <c r="AG79" s="3" t="str">
        <f t="shared" ca="1" si="40"/>
        <v>N</v>
      </c>
      <c r="AH79" s="4" t="str">
        <f t="shared" ca="1" si="34"/>
        <v/>
      </c>
      <c r="AI79" s="75">
        <f t="shared" ca="1" si="35"/>
        <v>0</v>
      </c>
      <c r="AJ79" s="75">
        <f t="shared" ca="1" si="36"/>
        <v>0</v>
      </c>
    </row>
    <row r="80" spans="1:36" ht="14.25">
      <c r="A80" s="41">
        <f t="shared" si="37"/>
        <v>14</v>
      </c>
      <c r="B80" s="150">
        <f>IF(ISNUMBER(A80),INDEX('MetaTrader Import'!$H$13:$J$5893,TRUNC(((A80-$A$39+1)-1)/3)+1,MOD((A80-$A$39+1)-1,3)+1),"")</f>
        <v>0</v>
      </c>
      <c r="C80" s="43">
        <f t="shared" ca="1" si="14"/>
        <v>23.679167873500891</v>
      </c>
      <c r="D80" s="43">
        <f t="shared" ca="1" si="15"/>
        <v>-0.8490402246879335</v>
      </c>
      <c r="E80" s="43">
        <f t="shared" ca="1" si="16"/>
        <v>22.830127648812958</v>
      </c>
      <c r="F80" s="43">
        <f t="shared" ca="1" si="17"/>
        <v>2.2830127648812959</v>
      </c>
      <c r="G80" s="43">
        <f>IF(A80&lt;&gt;"",IF(A80&lt;Data!$G$11*0.25,$C$13/$G$32,IF(A80&gt;Data!$G$11*0.25,$C$13,$C$13*10)),"")</f>
        <v>1</v>
      </c>
      <c r="H80" s="43">
        <f>IF(A80&lt;&gt;"",IF(Data!$G$9="constant",$C$13,IF(Data!$G$9="squeeze",G80,F80)),"")</f>
        <v>1</v>
      </c>
      <c r="I80" s="38">
        <f ca="1">IF(ISNUMBER(A80),NORMINV(RAND(),0,IF(AND(Data!$G$9="squeeze",A80&lt;Data!$G$11*0.25),$H$32,1)*$C$30*$C$13)*($C$14*$C$12),"")</f>
        <v>1.8581432353097165E-4</v>
      </c>
      <c r="J80" s="42">
        <f ca="1">IFERROR(IF(Data!$C$6="Real",B80,I80+J79+($C$14*$C$12)*(NORMINV(RAND(),$C$15,CHOOSE($G$13,$C$13,F80,G80)))),"")</f>
        <v>1.3494962429059267</v>
      </c>
      <c r="K80" s="88">
        <f>IF(ISNUMBER(A80), IF($G$16="fixed",$G$17,MIN(H80*Data!$C$7*$C$16*0.5,$C$17*Data!$C$7))*$C$12,"")</f>
        <v>8.0000000000000007E-5</v>
      </c>
      <c r="L80" s="42">
        <f t="shared" ca="1" si="44"/>
        <v>1.3494962429059267</v>
      </c>
      <c r="M80" s="44">
        <f t="shared" ca="1" si="45"/>
        <v>1.3495362429059268</v>
      </c>
      <c r="N80" s="44">
        <f t="shared" ca="1" si="46"/>
        <v>1.3494562429059267</v>
      </c>
      <c r="O80" s="108">
        <f t="shared" ca="1" si="18"/>
        <v>-0.11572857376697586</v>
      </c>
      <c r="P80" s="102">
        <f t="shared" ca="1" si="19"/>
        <v>2.315295870656779</v>
      </c>
      <c r="Q80" s="102">
        <f t="shared" ca="1" si="20"/>
        <v>7.7803289518055582E-2</v>
      </c>
      <c r="R80" s="120">
        <f t="shared" ca="1" si="38"/>
        <v>1</v>
      </c>
      <c r="S80" s="54">
        <f t="shared" ca="1" si="39"/>
        <v>0</v>
      </c>
      <c r="T80" s="5">
        <f t="shared" ca="1" si="21"/>
        <v>1.3495941575375672</v>
      </c>
      <c r="U80" s="152">
        <f t="shared" ca="1" si="22"/>
        <v>1.3495941575375672</v>
      </c>
      <c r="V80" s="152">
        <f t="shared" ca="1" si="23"/>
        <v>1.348946521555922</v>
      </c>
      <c r="W80" s="153">
        <f t="shared" ca="1" si="24"/>
        <v>0</v>
      </c>
      <c r="X80" s="153">
        <f t="shared" ca="1" si="25"/>
        <v>0</v>
      </c>
      <c r="Y80" s="153">
        <f t="shared" ca="1" si="26"/>
        <v>0</v>
      </c>
      <c r="Z80" s="153">
        <f t="shared" ca="1" si="27"/>
        <v>0</v>
      </c>
      <c r="AA80" s="152" t="str">
        <f t="shared" ca="1" si="28"/>
        <v/>
      </c>
      <c r="AB80" s="152" t="str">
        <f t="shared" ca="1" si="29"/>
        <v/>
      </c>
      <c r="AC80" s="154" t="str">
        <f t="shared" ca="1" si="30"/>
        <v/>
      </c>
      <c r="AD80" s="154" t="str">
        <f t="shared" ca="1" si="31"/>
        <v/>
      </c>
      <c r="AE80" s="3">
        <f t="shared" ca="1" si="32"/>
        <v>0</v>
      </c>
      <c r="AF80" s="3">
        <f t="shared" ca="1" si="33"/>
        <v>0</v>
      </c>
      <c r="AG80" s="3" t="str">
        <f t="shared" ca="1" si="40"/>
        <v>N</v>
      </c>
      <c r="AH80" s="4" t="str">
        <f t="shared" ca="1" si="34"/>
        <v/>
      </c>
      <c r="AI80" s="75">
        <f t="shared" ca="1" si="35"/>
        <v>0</v>
      </c>
      <c r="AJ80" s="75">
        <f t="shared" ca="1" si="36"/>
        <v>0</v>
      </c>
    </row>
    <row r="81" spans="1:36" ht="14.25">
      <c r="A81" s="41">
        <f t="shared" si="37"/>
        <v>15</v>
      </c>
      <c r="B81" s="150">
        <f>IF(ISNUMBER(A81),INDEX('MetaTrader Import'!$H$13:$J$5893,TRUNC(((A81-$A$39+1)-1)/3)+1,MOD((A81-$A$39+1)-1,3)+1),"")</f>
        <v>0</v>
      </c>
      <c r="C81" s="43">
        <f t="shared" ca="1" si="14"/>
        <v>22.830127648812958</v>
      </c>
      <c r="D81" s="43">
        <f t="shared" ca="1" si="15"/>
        <v>1.2879660022082671</v>
      </c>
      <c r="E81" s="43">
        <f t="shared" ca="1" si="16"/>
        <v>24.118093651021226</v>
      </c>
      <c r="F81" s="43">
        <f t="shared" ca="1" si="17"/>
        <v>2.4118093651021226</v>
      </c>
      <c r="G81" s="43">
        <f>IF(A81&lt;&gt;"",IF(A81&lt;Data!$G$11*0.25,$C$13/$G$32,IF(A81&gt;Data!$G$11*0.25,$C$13,$C$13*10)),"")</f>
        <v>1</v>
      </c>
      <c r="H81" s="43">
        <f>IF(A81&lt;&gt;"",IF(Data!$G$9="constant",$C$13,IF(Data!$G$9="squeeze",G81,F81)),"")</f>
        <v>1</v>
      </c>
      <c r="I81" s="38">
        <f ca="1">IF(ISNUMBER(A81),NORMINV(RAND(),0,IF(AND(Data!$G$9="squeeze",A81&lt;Data!$G$11*0.25),$H$32,1)*$C$30*$C$13)*($C$14*$C$12),"")</f>
        <v>-1.5801451976270875E-4</v>
      </c>
      <c r="J81" s="42">
        <f ca="1">IFERROR(IF(Data!$C$6="Real",B81,I81+J80+($C$14*$C$12)*(NORMINV(RAND(),$C$15,CHOOSE($G$13,$C$13,F81,G81)))),"")</f>
        <v>1.3491778446777665</v>
      </c>
      <c r="K81" s="88">
        <f>IF(ISNUMBER(A81), IF($G$16="fixed",$G$17,MIN(H81*Data!$C$7*$C$16*0.5,$C$17*Data!$C$7))*$C$12,"")</f>
        <v>8.0000000000000007E-5</v>
      </c>
      <c r="L81" s="42">
        <f t="shared" ca="1" si="44"/>
        <v>1.3491778446777665</v>
      </c>
      <c r="M81" s="44">
        <f t="shared" ca="1" si="45"/>
        <v>1.3492178446777665</v>
      </c>
      <c r="N81" s="44">
        <f t="shared" ca="1" si="46"/>
        <v>1.3491378446777664</v>
      </c>
      <c r="O81" s="108">
        <f t="shared" ca="1" si="18"/>
        <v>5.5945790274902762E-3</v>
      </c>
      <c r="P81" s="102">
        <f t="shared" ca="1" si="19"/>
        <v>1.6433772993067615</v>
      </c>
      <c r="Q81" s="102">
        <f t="shared" ca="1" si="20"/>
        <v>3.2571220982250029E-2</v>
      </c>
      <c r="R81" s="120">
        <f t="shared" ca="1" si="38"/>
        <v>1</v>
      </c>
      <c r="S81" s="54">
        <f t="shared" ca="1" si="39"/>
        <v>0</v>
      </c>
      <c r="T81" s="5">
        <f t="shared" ca="1" si="21"/>
        <v>1.3495941575375672</v>
      </c>
      <c r="U81" s="152">
        <f t="shared" ca="1" si="22"/>
        <v>1.3495941575375672</v>
      </c>
      <c r="V81" s="152">
        <f t="shared" ca="1" si="23"/>
        <v>1.348946521555922</v>
      </c>
      <c r="W81" s="153">
        <f t="shared" ca="1" si="24"/>
        <v>0</v>
      </c>
      <c r="X81" s="153">
        <f t="shared" ca="1" si="25"/>
        <v>0</v>
      </c>
      <c r="Y81" s="153">
        <f t="shared" ca="1" si="26"/>
        <v>0</v>
      </c>
      <c r="Z81" s="153">
        <f t="shared" ca="1" si="27"/>
        <v>0</v>
      </c>
      <c r="AA81" s="152" t="str">
        <f t="shared" ca="1" si="28"/>
        <v/>
      </c>
      <c r="AB81" s="152" t="str">
        <f t="shared" ca="1" si="29"/>
        <v/>
      </c>
      <c r="AC81" s="154" t="str">
        <f t="shared" ca="1" si="30"/>
        <v/>
      </c>
      <c r="AD81" s="154" t="str">
        <f t="shared" ca="1" si="31"/>
        <v/>
      </c>
      <c r="AE81" s="3">
        <f t="shared" ca="1" si="32"/>
        <v>0</v>
      </c>
      <c r="AF81" s="3">
        <f t="shared" ca="1" si="33"/>
        <v>0</v>
      </c>
      <c r="AG81" s="3" t="str">
        <f t="shared" ca="1" si="40"/>
        <v>N</v>
      </c>
      <c r="AH81" s="4" t="str">
        <f t="shared" ca="1" si="34"/>
        <v/>
      </c>
      <c r="AI81" s="75">
        <f t="shared" ca="1" si="35"/>
        <v>0</v>
      </c>
      <c r="AJ81" s="75">
        <f t="shared" ca="1" si="36"/>
        <v>0</v>
      </c>
    </row>
    <row r="82" spans="1:36" ht="14.25">
      <c r="A82" s="41">
        <f t="shared" si="37"/>
        <v>16</v>
      </c>
      <c r="B82" s="150">
        <f>IF(ISNUMBER(A82),INDEX('MetaTrader Import'!$H$13:$J$5893,TRUNC(((A82-$A$39+1)-1)/3)+1,MOD((A82-$A$39+1)-1,3)+1),"")</f>
        <v>0</v>
      </c>
      <c r="C82" s="43">
        <f t="shared" ca="1" si="14"/>
        <v>24.118093651021226</v>
      </c>
      <c r="D82" s="43">
        <f t="shared" ca="1" si="15"/>
        <v>0.25439189135849516</v>
      </c>
      <c r="E82" s="43">
        <f t="shared" ca="1" si="16"/>
        <v>24.372485542379721</v>
      </c>
      <c r="F82" s="43">
        <f t="shared" ca="1" si="17"/>
        <v>2.4372485542379723</v>
      </c>
      <c r="G82" s="43">
        <f>IF(A82&lt;&gt;"",IF(A82&lt;Data!$G$11*0.25,$C$13/$G$32,IF(A82&gt;Data!$G$11*0.25,$C$13,$C$13*10)),"")</f>
        <v>1</v>
      </c>
      <c r="H82" s="43">
        <f>IF(A82&lt;&gt;"",IF(Data!$G$9="constant",$C$13,IF(Data!$G$9="squeeze",G82,F82)),"")</f>
        <v>1</v>
      </c>
      <c r="I82" s="38">
        <f ca="1">IF(ISNUMBER(A82),NORMINV(RAND(),0,IF(AND(Data!$G$9="squeeze",A82&lt;Data!$G$11*0.25),$H$32,1)*$C$30*$C$13)*($C$14*$C$12),"")</f>
        <v>1.5146970378575246E-4</v>
      </c>
      <c r="J82" s="42">
        <f ca="1">IFERROR(IF(Data!$C$6="Real",B82,I82+J81+($C$14*$C$12)*(NORMINV(RAND(),$C$15,CHOOSE($G$13,$C$13,F82,G82)))),"")</f>
        <v>1.3495987506659459</v>
      </c>
      <c r="K82" s="88">
        <f>IF(ISNUMBER(A82), IF($G$16="fixed",$G$17,MIN(H82*Data!$C$7*$C$16*0.5,$C$17*Data!$C$7))*$C$12,"")</f>
        <v>8.0000000000000007E-5</v>
      </c>
      <c r="L82" s="42">
        <f t="shared" ca="1" si="44"/>
        <v>1.3495987506659459</v>
      </c>
      <c r="M82" s="44">
        <f t="shared" ca="1" si="45"/>
        <v>1.349638750665946</v>
      </c>
      <c r="N82" s="44">
        <f t="shared" ca="1" si="46"/>
        <v>1.3495587506659459</v>
      </c>
      <c r="O82" s="108">
        <f t="shared" ca="1" si="18"/>
        <v>0.14555192968004496</v>
      </c>
      <c r="P82" s="102">
        <f t="shared" ca="1" si="19"/>
        <v>1.64858466671244</v>
      </c>
      <c r="Q82" s="102">
        <f t="shared" ca="1" si="20"/>
        <v>-1.4523456846354543E-2</v>
      </c>
      <c r="R82" s="120">
        <f t="shared" ca="1" si="38"/>
        <v>1</v>
      </c>
      <c r="S82" s="54">
        <f t="shared" ca="1" si="39"/>
        <v>0</v>
      </c>
      <c r="T82" s="5">
        <f t="shared" ca="1" si="21"/>
        <v>1.3495941575375672</v>
      </c>
      <c r="U82" s="152">
        <f t="shared" ca="1" si="22"/>
        <v>1.349638750665946</v>
      </c>
      <c r="V82" s="152">
        <f t="shared" ca="1" si="23"/>
        <v>1.348946521555922</v>
      </c>
      <c r="W82" s="153">
        <f t="shared" ca="1" si="24"/>
        <v>0</v>
      </c>
      <c r="X82" s="153">
        <f t="shared" ca="1" si="25"/>
        <v>0</v>
      </c>
      <c r="Y82" s="153">
        <f t="shared" ca="1" si="26"/>
        <v>0</v>
      </c>
      <c r="Z82" s="153">
        <f t="shared" ca="1" si="27"/>
        <v>0</v>
      </c>
      <c r="AA82" s="152" t="str">
        <f t="shared" ca="1" si="28"/>
        <v/>
      </c>
      <c r="AB82" s="152" t="str">
        <f t="shared" ca="1" si="29"/>
        <v/>
      </c>
      <c r="AC82" s="154" t="str">
        <f t="shared" ca="1" si="30"/>
        <v/>
      </c>
      <c r="AD82" s="154" t="str">
        <f t="shared" ca="1" si="31"/>
        <v/>
      </c>
      <c r="AE82" s="3">
        <f t="shared" ca="1" si="32"/>
        <v>0</v>
      </c>
      <c r="AF82" s="3">
        <f t="shared" ca="1" si="33"/>
        <v>0</v>
      </c>
      <c r="AG82" s="3" t="str">
        <f t="shared" ca="1" si="40"/>
        <v>N</v>
      </c>
      <c r="AH82" s="4" t="str">
        <f t="shared" ca="1" si="34"/>
        <v/>
      </c>
      <c r="AI82" s="75">
        <f t="shared" ca="1" si="35"/>
        <v>0</v>
      </c>
      <c r="AJ82" s="75">
        <f t="shared" ca="1" si="36"/>
        <v>0</v>
      </c>
    </row>
    <row r="83" spans="1:36" ht="14.25">
      <c r="A83" s="41">
        <f t="shared" si="37"/>
        <v>17</v>
      </c>
      <c r="B83" s="150">
        <f>IF(ISNUMBER(A83),INDEX('MetaTrader Import'!$H$13:$J$5893,TRUNC(((A83-$A$39+1)-1)/3)+1,MOD((A83-$A$39+1)-1,3)+1),"")</f>
        <v>0</v>
      </c>
      <c r="C83" s="43">
        <f t="shared" ca="1" si="14"/>
        <v>24.372485542379721</v>
      </c>
      <c r="D83" s="43">
        <f t="shared" ca="1" si="15"/>
        <v>-1.9089823015419456</v>
      </c>
      <c r="E83" s="43">
        <f t="shared" ca="1" si="16"/>
        <v>22.463503240837774</v>
      </c>
      <c r="F83" s="43">
        <f t="shared" ca="1" si="17"/>
        <v>2.2463503240837772</v>
      </c>
      <c r="G83" s="43">
        <f>IF(A83&lt;&gt;"",IF(A83&lt;Data!$G$11*0.25,$C$13/$G$32,IF(A83&gt;Data!$G$11*0.25,$C$13,$C$13*10)),"")</f>
        <v>1</v>
      </c>
      <c r="H83" s="43">
        <f>IF(A83&lt;&gt;"",IF(Data!$G$9="constant",$C$13,IF(Data!$G$9="squeeze",G83,F83)),"")</f>
        <v>1</v>
      </c>
      <c r="I83" s="38">
        <f ca="1">IF(ISNUMBER(A83),NORMINV(RAND(),0,IF(AND(Data!$G$9="squeeze",A83&lt;Data!$G$11*0.25),$H$32,1)*$C$30*$C$13)*($C$14*$C$12),"")</f>
        <v>-7.4014870880320048E-5</v>
      </c>
      <c r="J83" s="42">
        <f ca="1">IFERROR(IF(Data!$C$6="Real",B83,I83+J82+($C$14*$C$12)*(NORMINV(RAND(),$C$15,CHOOSE($G$13,$C$13,F83,G83)))),"")</f>
        <v>1.3497643761674309</v>
      </c>
      <c r="K83" s="88">
        <f>IF(ISNUMBER(A83), IF($G$16="fixed",$G$17,MIN(H83*Data!$C$7*$C$16*0.5,$C$17*Data!$C$7))*$C$12,"")</f>
        <v>8.0000000000000007E-5</v>
      </c>
      <c r="L83" s="42">
        <f t="shared" ca="1" si="44"/>
        <v>1.3497643761674309</v>
      </c>
      <c r="M83" s="44">
        <f t="shared" ca="1" si="45"/>
        <v>1.349804376167431</v>
      </c>
      <c r="N83" s="44">
        <f t="shared" ca="1" si="46"/>
        <v>1.3497243761674309</v>
      </c>
      <c r="O83" s="108">
        <f t="shared" ca="1" si="18"/>
        <v>0.27024425316506712</v>
      </c>
      <c r="P83" s="102">
        <f t="shared" ca="1" si="19"/>
        <v>1.9853110863098726</v>
      </c>
      <c r="Q83" s="102">
        <f t="shared" ca="1" si="20"/>
        <v>-5.1582418123550904E-2</v>
      </c>
      <c r="R83" s="120">
        <f t="shared" ca="1" si="38"/>
        <v>1</v>
      </c>
      <c r="S83" s="54">
        <f t="shared" ca="1" si="39"/>
        <v>0</v>
      </c>
      <c r="T83" s="5">
        <f t="shared" ca="1" si="21"/>
        <v>1.3495941575375672</v>
      </c>
      <c r="U83" s="152">
        <f t="shared" ca="1" si="22"/>
        <v>1.349804376167431</v>
      </c>
      <c r="V83" s="152">
        <f t="shared" ca="1" si="23"/>
        <v>1.348946521555922</v>
      </c>
      <c r="W83" s="153">
        <f t="shared" ca="1" si="24"/>
        <v>0</v>
      </c>
      <c r="X83" s="153">
        <f t="shared" ca="1" si="25"/>
        <v>0</v>
      </c>
      <c r="Y83" s="153">
        <f t="shared" ca="1" si="26"/>
        <v>0</v>
      </c>
      <c r="Z83" s="153">
        <f t="shared" ca="1" si="27"/>
        <v>0</v>
      </c>
      <c r="AA83" s="152" t="str">
        <f t="shared" ca="1" si="28"/>
        <v/>
      </c>
      <c r="AB83" s="152" t="str">
        <f t="shared" ca="1" si="29"/>
        <v/>
      </c>
      <c r="AC83" s="154" t="str">
        <f t="shared" ca="1" si="30"/>
        <v/>
      </c>
      <c r="AD83" s="154" t="str">
        <f t="shared" ca="1" si="31"/>
        <v/>
      </c>
      <c r="AE83" s="3">
        <f t="shared" ca="1" si="32"/>
        <v>0</v>
      </c>
      <c r="AF83" s="3">
        <f t="shared" ca="1" si="33"/>
        <v>0</v>
      </c>
      <c r="AG83" s="3" t="str">
        <f t="shared" ca="1" si="40"/>
        <v>N</v>
      </c>
      <c r="AH83" s="4" t="str">
        <f t="shared" ca="1" si="34"/>
        <v/>
      </c>
      <c r="AI83" s="75">
        <f t="shared" ca="1" si="35"/>
        <v>0</v>
      </c>
      <c r="AJ83" s="75">
        <f t="shared" ca="1" si="36"/>
        <v>0</v>
      </c>
    </row>
    <row r="84" spans="1:36" ht="14.25">
      <c r="A84" s="41">
        <f t="shared" si="37"/>
        <v>18</v>
      </c>
      <c r="B84" s="150">
        <f>IF(ISNUMBER(A84),INDEX('MetaTrader Import'!$H$13:$J$5893,TRUNC(((A84-$A$39+1)-1)/3)+1,MOD((A84-$A$39+1)-1,3)+1),"")</f>
        <v>0</v>
      </c>
      <c r="C84" s="43">
        <f t="shared" ca="1" si="14"/>
        <v>22.463503240837774</v>
      </c>
      <c r="D84" s="43">
        <f t="shared" ca="1" si="15"/>
        <v>-0.67817536359515906</v>
      </c>
      <c r="E84" s="43">
        <f t="shared" ca="1" si="16"/>
        <v>21.785327877242615</v>
      </c>
      <c r="F84" s="43">
        <f t="shared" ca="1" si="17"/>
        <v>2.1785327877242615</v>
      </c>
      <c r="G84" s="43">
        <f>IF(A84&lt;&gt;"",IF(A84&lt;Data!$G$11*0.25,$C$13/$G$32,IF(A84&gt;Data!$G$11*0.25,$C$13,$C$13*10)),"")</f>
        <v>1</v>
      </c>
      <c r="H84" s="43">
        <f>IF(A84&lt;&gt;"",IF(Data!$G$9="constant",$C$13,IF(Data!$G$9="squeeze",G84,F84)),"")</f>
        <v>1</v>
      </c>
      <c r="I84" s="38">
        <f ca="1">IF(ISNUMBER(A84),NORMINV(RAND(),0,IF(AND(Data!$G$9="squeeze",A84&lt;Data!$G$11*0.25),$H$32,1)*$C$30*$C$13)*($C$14*$C$12),"")</f>
        <v>-7.4106972256835627E-5</v>
      </c>
      <c r="J84" s="42">
        <f ca="1">IFERROR(IF(Data!$C$6="Real",B84,I84+J83+($C$14*$C$12)*(NORMINV(RAND(),$C$15,CHOOSE($G$13,$C$13,F84,G84)))),"")</f>
        <v>1.3492094197581226</v>
      </c>
      <c r="K84" s="88">
        <f>IF(ISNUMBER(A84), IF($G$16="fixed",$G$17,MIN(H84*Data!$C$7*$C$16*0.5,$C$17*Data!$C$7))*$C$12,"")</f>
        <v>8.0000000000000007E-5</v>
      </c>
      <c r="L84" s="42">
        <f t="shared" ca="1" si="44"/>
        <v>1.3492094197581226</v>
      </c>
      <c r="M84" s="44">
        <f t="shared" ca="1" si="45"/>
        <v>1.3492494197581226</v>
      </c>
      <c r="N84" s="44">
        <f t="shared" ca="1" si="46"/>
        <v>1.3491694197581225</v>
      </c>
      <c r="O84" s="108">
        <f t="shared" ca="1" si="18"/>
        <v>0.16360879043523871</v>
      </c>
      <c r="P84" s="102">
        <f t="shared" ca="1" si="19"/>
        <v>1.9189605610633185</v>
      </c>
      <c r="Q84" s="102">
        <f t="shared" ca="1" si="20"/>
        <v>-7.6880356688256407E-2</v>
      </c>
      <c r="R84" s="120">
        <f t="shared" ca="1" si="38"/>
        <v>1</v>
      </c>
      <c r="S84" s="54">
        <f t="shared" ca="1" si="39"/>
        <v>0</v>
      </c>
      <c r="T84" s="5">
        <f t="shared" ca="1" si="21"/>
        <v>1.3495941575375672</v>
      </c>
      <c r="U84" s="152">
        <f t="shared" ca="1" si="22"/>
        <v>1.349804376167431</v>
      </c>
      <c r="V84" s="152">
        <f t="shared" ca="1" si="23"/>
        <v>1.348946521555922</v>
      </c>
      <c r="W84" s="153">
        <f t="shared" ca="1" si="24"/>
        <v>0</v>
      </c>
      <c r="X84" s="153">
        <f t="shared" ca="1" si="25"/>
        <v>0</v>
      </c>
      <c r="Y84" s="153">
        <f t="shared" ca="1" si="26"/>
        <v>0</v>
      </c>
      <c r="Z84" s="153">
        <f t="shared" ca="1" si="27"/>
        <v>0</v>
      </c>
      <c r="AA84" s="152" t="str">
        <f t="shared" ca="1" si="28"/>
        <v/>
      </c>
      <c r="AB84" s="152" t="str">
        <f t="shared" ca="1" si="29"/>
        <v/>
      </c>
      <c r="AC84" s="154" t="str">
        <f t="shared" ca="1" si="30"/>
        <v/>
      </c>
      <c r="AD84" s="154" t="str">
        <f t="shared" ca="1" si="31"/>
        <v/>
      </c>
      <c r="AE84" s="3">
        <f t="shared" ca="1" si="32"/>
        <v>0</v>
      </c>
      <c r="AF84" s="3">
        <f t="shared" ca="1" si="33"/>
        <v>0</v>
      </c>
      <c r="AG84" s="3" t="str">
        <f t="shared" ca="1" si="40"/>
        <v>N</v>
      </c>
      <c r="AH84" s="4" t="str">
        <f t="shared" ca="1" si="34"/>
        <v/>
      </c>
      <c r="AI84" s="75">
        <f t="shared" ca="1" si="35"/>
        <v>0</v>
      </c>
      <c r="AJ84" s="75">
        <f t="shared" ca="1" si="36"/>
        <v>0</v>
      </c>
    </row>
    <row r="85" spans="1:36" ht="14.25">
      <c r="A85" s="41">
        <f t="shared" si="37"/>
        <v>19</v>
      </c>
      <c r="B85" s="150">
        <f>IF(ISNUMBER(A85),INDEX('MetaTrader Import'!$H$13:$J$5893,TRUNC(((A85-$A$39+1)-1)/3)+1,MOD((A85-$A$39+1)-1,3)+1),"")</f>
        <v>0</v>
      </c>
      <c r="C85" s="43">
        <f t="shared" ca="1" si="14"/>
        <v>21.785327877242615</v>
      </c>
      <c r="D85" s="43">
        <f t="shared" ca="1" si="15"/>
        <v>-0.77222417876415461</v>
      </c>
      <c r="E85" s="43">
        <f t="shared" ca="1" si="16"/>
        <v>21.01310369847846</v>
      </c>
      <c r="F85" s="43">
        <f t="shared" ca="1" si="17"/>
        <v>2.1013103698478459</v>
      </c>
      <c r="G85" s="43">
        <f>IF(A85&lt;&gt;"",IF(A85&lt;Data!$G$11*0.25,$C$13/$G$32,IF(A85&gt;Data!$G$11*0.25,$C$13,$C$13*10)),"")</f>
        <v>1</v>
      </c>
      <c r="H85" s="43">
        <f>IF(A85&lt;&gt;"",IF(Data!$G$9="constant",$C$13,IF(Data!$G$9="squeeze",G85,F85)),"")</f>
        <v>1</v>
      </c>
      <c r="I85" s="38">
        <f ca="1">IF(ISNUMBER(A85),NORMINV(RAND(),0,IF(AND(Data!$G$9="squeeze",A85&lt;Data!$G$11*0.25),$H$32,1)*$C$30*$C$13)*($C$14*$C$12),"")</f>
        <v>5.5556374404065071E-5</v>
      </c>
      <c r="J85" s="42">
        <f ca="1">IFERROR(IF(Data!$C$6="Real",B85,I85+J84+($C$14*$C$12)*(NORMINV(RAND(),$C$15,CHOOSE($G$13,$C$13,F85,G85)))),"")</f>
        <v>1.3491699525741438</v>
      </c>
      <c r="K85" s="88">
        <f>IF(ISNUMBER(A85), IF($G$16="fixed",$G$17,MIN(H85*Data!$C$7*$C$16*0.5,$C$17*Data!$C$7))*$C$12,"")</f>
        <v>8.0000000000000007E-5</v>
      </c>
      <c r="L85" s="42">
        <f t="shared" ca="1" si="44"/>
        <v>1.3491699525741438</v>
      </c>
      <c r="M85" s="44">
        <f t="shared" ca="1" si="45"/>
        <v>1.3492099525741439</v>
      </c>
      <c r="N85" s="44">
        <f t="shared" ca="1" si="46"/>
        <v>1.3491299525741438</v>
      </c>
      <c r="O85" s="108">
        <f t="shared" ca="1" si="18"/>
        <v>6.6149698039332155E-2</v>
      </c>
      <c r="P85" s="102">
        <f t="shared" ca="1" si="19"/>
        <v>1.9367596413924066</v>
      </c>
      <c r="Q85" s="102">
        <f t="shared" ca="1" si="20"/>
        <v>-9.3294153345355069E-2</v>
      </c>
      <c r="R85" s="120">
        <f t="shared" ca="1" si="38"/>
        <v>1</v>
      </c>
      <c r="S85" s="54">
        <f t="shared" ca="1" si="39"/>
        <v>0</v>
      </c>
      <c r="T85" s="5">
        <f t="shared" ca="1" si="21"/>
        <v>1.3495941575375672</v>
      </c>
      <c r="U85" s="152">
        <f t="shared" ca="1" si="22"/>
        <v>1.349804376167431</v>
      </c>
      <c r="V85" s="152">
        <f t="shared" ca="1" si="23"/>
        <v>1.348946521555922</v>
      </c>
      <c r="W85" s="153">
        <f t="shared" ca="1" si="24"/>
        <v>0</v>
      </c>
      <c r="X85" s="153">
        <f t="shared" ca="1" si="25"/>
        <v>0</v>
      </c>
      <c r="Y85" s="153">
        <f t="shared" ca="1" si="26"/>
        <v>0</v>
      </c>
      <c r="Z85" s="153">
        <f t="shared" ca="1" si="27"/>
        <v>0</v>
      </c>
      <c r="AA85" s="152" t="str">
        <f t="shared" ca="1" si="28"/>
        <v/>
      </c>
      <c r="AB85" s="152" t="str">
        <f t="shared" ca="1" si="29"/>
        <v/>
      </c>
      <c r="AC85" s="154" t="str">
        <f t="shared" ca="1" si="30"/>
        <v/>
      </c>
      <c r="AD85" s="154" t="str">
        <f t="shared" ca="1" si="31"/>
        <v/>
      </c>
      <c r="AE85" s="3">
        <f t="shared" ca="1" si="32"/>
        <v>0</v>
      </c>
      <c r="AF85" s="3">
        <f t="shared" ca="1" si="33"/>
        <v>0</v>
      </c>
      <c r="AG85" s="3" t="str">
        <f t="shared" ca="1" si="40"/>
        <v>N</v>
      </c>
      <c r="AH85" s="4" t="str">
        <f t="shared" ca="1" si="34"/>
        <v/>
      </c>
      <c r="AI85" s="75">
        <f t="shared" ca="1" si="35"/>
        <v>0</v>
      </c>
      <c r="AJ85" s="75">
        <f t="shared" ca="1" si="36"/>
        <v>0</v>
      </c>
    </row>
    <row r="86" spans="1:36" ht="14.25">
      <c r="A86" s="41">
        <f t="shared" si="37"/>
        <v>20</v>
      </c>
      <c r="B86" s="150">
        <f>IF(ISNUMBER(A86),INDEX('MetaTrader Import'!$H$13:$J$5893,TRUNC(((A86-$A$39+1)-1)/3)+1,MOD((A86-$A$39+1)-1,3)+1),"")</f>
        <v>0</v>
      </c>
      <c r="C86" s="43">
        <f t="shared" ca="1" si="14"/>
        <v>21.01310369847846</v>
      </c>
      <c r="D86" s="43">
        <f t="shared" ca="1" si="15"/>
        <v>1.6467333107552182</v>
      </c>
      <c r="E86" s="43">
        <f t="shared" ca="1" si="16"/>
        <v>22.659837009233676</v>
      </c>
      <c r="F86" s="43">
        <f t="shared" ca="1" si="17"/>
        <v>2.2659837009233676</v>
      </c>
      <c r="G86" s="43">
        <f>IF(A86&lt;&gt;"",IF(A86&lt;Data!$G$11*0.25,$C$13/$G$32,IF(A86&gt;Data!$G$11*0.25,$C$13,$C$13*10)),"")</f>
        <v>1</v>
      </c>
      <c r="H86" s="43">
        <f>IF(A86&lt;&gt;"",IF(Data!$G$9="constant",$C$13,IF(Data!$G$9="squeeze",G86,F86)),"")</f>
        <v>1</v>
      </c>
      <c r="I86" s="38">
        <f ca="1">IF(ISNUMBER(A86),NORMINV(RAND(),0,IF(AND(Data!$G$9="squeeze",A86&lt;Data!$G$11*0.25),$H$32,1)*$C$30*$C$13)*($C$14*$C$12),"")</f>
        <v>-1.4285874735772689E-4</v>
      </c>
      <c r="J86" s="42">
        <f ca="1">IFERROR(IF(Data!$C$6="Real",B86,I86+J85+($C$14*$C$12)*(NORMINV(RAND(),$C$15,CHOOSE($G$13,$C$13,F86,G86)))),"")</f>
        <v>1.3489990637673521</v>
      </c>
      <c r="K86" s="88">
        <f>IF(ISNUMBER(A86), IF($G$16="fixed",$G$17,MIN(H86*Data!$C$7*$C$16*0.5,$C$17*Data!$C$7))*$C$12,"")</f>
        <v>8.0000000000000007E-5</v>
      </c>
      <c r="L86" s="42">
        <f t="shared" ca="1" si="44"/>
        <v>1.3489990637673521</v>
      </c>
      <c r="M86" s="44">
        <f t="shared" ca="1" si="45"/>
        <v>1.3490390637673522</v>
      </c>
      <c r="N86" s="44">
        <f t="shared" ca="1" si="46"/>
        <v>1.3489590637673521</v>
      </c>
      <c r="O86" s="108">
        <f t="shared" ca="1" si="18"/>
        <v>-3.886480809702933E-2</v>
      </c>
      <c r="P86" s="102">
        <f t="shared" ca="1" si="19"/>
        <v>2.1538291109989713</v>
      </c>
      <c r="Q86" s="102">
        <f t="shared" ca="1" si="20"/>
        <v>-9.9523544334759614E-2</v>
      </c>
      <c r="R86" s="120">
        <f t="shared" ca="1" si="38"/>
        <v>1</v>
      </c>
      <c r="S86" s="54">
        <f t="shared" ca="1" si="39"/>
        <v>0</v>
      </c>
      <c r="T86" s="5">
        <f t="shared" ca="1" si="21"/>
        <v>1.3495941575375672</v>
      </c>
      <c r="U86" s="152">
        <f t="shared" ca="1" si="22"/>
        <v>1.349804376167431</v>
      </c>
      <c r="V86" s="152">
        <f t="shared" ca="1" si="23"/>
        <v>1.348946521555922</v>
      </c>
      <c r="W86" s="153">
        <f t="shared" ca="1" si="24"/>
        <v>0</v>
      </c>
      <c r="X86" s="153">
        <f t="shared" ca="1" si="25"/>
        <v>0</v>
      </c>
      <c r="Y86" s="153">
        <f t="shared" ca="1" si="26"/>
        <v>0</v>
      </c>
      <c r="Z86" s="153">
        <f t="shared" ca="1" si="27"/>
        <v>0</v>
      </c>
      <c r="AA86" s="152" t="str">
        <f t="shared" ca="1" si="28"/>
        <v/>
      </c>
      <c r="AB86" s="152" t="str">
        <f t="shared" ca="1" si="29"/>
        <v/>
      </c>
      <c r="AC86" s="154" t="str">
        <f t="shared" ca="1" si="30"/>
        <v/>
      </c>
      <c r="AD86" s="154" t="str">
        <f t="shared" ca="1" si="31"/>
        <v/>
      </c>
      <c r="AE86" s="3">
        <f t="shared" ca="1" si="32"/>
        <v>0</v>
      </c>
      <c r="AF86" s="3">
        <f t="shared" ca="1" si="33"/>
        <v>0</v>
      </c>
      <c r="AG86" s="3" t="str">
        <f t="shared" ca="1" si="40"/>
        <v>N</v>
      </c>
      <c r="AH86" s="4" t="str">
        <f t="shared" ca="1" si="34"/>
        <v/>
      </c>
      <c r="AI86" s="75">
        <f t="shared" ca="1" si="35"/>
        <v>0</v>
      </c>
      <c r="AJ86" s="75">
        <f t="shared" ca="1" si="36"/>
        <v>0</v>
      </c>
    </row>
    <row r="87" spans="1:36" ht="14.25">
      <c r="A87" s="41">
        <f t="shared" si="37"/>
        <v>21</v>
      </c>
      <c r="B87" s="150">
        <f>IF(ISNUMBER(A87),INDEX('MetaTrader Import'!$H$13:$J$5893,TRUNC(((A87-$A$39+1)-1)/3)+1,MOD((A87-$A$39+1)-1,3)+1),"")</f>
        <v>0</v>
      </c>
      <c r="C87" s="43">
        <f t="shared" ca="1" si="14"/>
        <v>22.659837009233676</v>
      </c>
      <c r="D87" s="43">
        <f t="shared" ca="1" si="15"/>
        <v>2.4128275554298333</v>
      </c>
      <c r="E87" s="43">
        <f t="shared" ca="1" si="16"/>
        <v>25.072664564663508</v>
      </c>
      <c r="F87" s="43">
        <f t="shared" ca="1" si="17"/>
        <v>2.5072664564663509</v>
      </c>
      <c r="G87" s="43">
        <f>IF(A87&lt;&gt;"",IF(A87&lt;Data!$G$11*0.25,$C$13/$G$32,IF(A87&gt;Data!$G$11*0.25,$C$13,$C$13*10)),"")</f>
        <v>1</v>
      </c>
      <c r="H87" s="43">
        <f>IF(A87&lt;&gt;"",IF(Data!$G$9="constant",$C$13,IF(Data!$G$9="squeeze",G87,F87)),"")</f>
        <v>1</v>
      </c>
      <c r="I87" s="38">
        <f ca="1">IF(ISNUMBER(A87),NORMINV(RAND(),0,IF(AND(Data!$G$9="squeeze",A87&lt;Data!$G$11*0.25),$H$32,1)*$C$30*$C$13)*($C$14*$C$12),"")</f>
        <v>1.615875648315779E-5</v>
      </c>
      <c r="J87" s="42">
        <f ca="1">IFERROR(IF(Data!$C$6="Real",B87,I87+J86+($C$14*$C$12)*(NORMINV(RAND(),$C$15,CHOOSE($G$13,$C$13,F87,G87)))),"")</f>
        <v>1.348844718850569</v>
      </c>
      <c r="K87" s="88">
        <f>IF(ISNUMBER(A87), IF($G$16="fixed",$G$17,MIN(H87*Data!$C$7*$C$16*0.5,$C$17*Data!$C$7))*$C$12,"")</f>
        <v>8.0000000000000007E-5</v>
      </c>
      <c r="L87" s="42">
        <f t="shared" ca="1" si="44"/>
        <v>1.348844718850569</v>
      </c>
      <c r="M87" s="44">
        <f t="shared" ca="1" si="45"/>
        <v>1.348884718850569</v>
      </c>
      <c r="N87" s="44">
        <f t="shared" ca="1" si="46"/>
        <v>1.348804718850569</v>
      </c>
      <c r="O87" s="108">
        <f t="shared" ca="1" si="18"/>
        <v>-0.13124972279424504</v>
      </c>
      <c r="P87" s="102">
        <f t="shared" ca="1" si="19"/>
        <v>2.4787791321600214</v>
      </c>
      <c r="Q87" s="102">
        <f t="shared" ca="1" si="20"/>
        <v>-9.5965332605147433E-2</v>
      </c>
      <c r="R87" s="120">
        <f t="shared" ca="1" si="38"/>
        <v>1</v>
      </c>
      <c r="S87" s="54">
        <f t="shared" ca="1" si="39"/>
        <v>0</v>
      </c>
      <c r="T87" s="5">
        <f t="shared" ca="1" si="21"/>
        <v>1.3495941575375672</v>
      </c>
      <c r="U87" s="152">
        <f t="shared" ca="1" si="22"/>
        <v>1.349804376167431</v>
      </c>
      <c r="V87" s="152">
        <f t="shared" ca="1" si="23"/>
        <v>1.348804718850569</v>
      </c>
      <c r="W87" s="153">
        <f t="shared" ca="1" si="24"/>
        <v>0</v>
      </c>
      <c r="X87" s="153">
        <f t="shared" ca="1" si="25"/>
        <v>0</v>
      </c>
      <c r="Y87" s="153">
        <f t="shared" ca="1" si="26"/>
        <v>0</v>
      </c>
      <c r="Z87" s="153">
        <f t="shared" ca="1" si="27"/>
        <v>0</v>
      </c>
      <c r="AA87" s="152" t="str">
        <f t="shared" ca="1" si="28"/>
        <v/>
      </c>
      <c r="AB87" s="152" t="str">
        <f t="shared" ca="1" si="29"/>
        <v/>
      </c>
      <c r="AC87" s="154" t="str">
        <f t="shared" ca="1" si="30"/>
        <v/>
      </c>
      <c r="AD87" s="154" t="str">
        <f t="shared" ca="1" si="31"/>
        <v/>
      </c>
      <c r="AE87" s="3">
        <f t="shared" ca="1" si="32"/>
        <v>0</v>
      </c>
      <c r="AF87" s="3">
        <f t="shared" ca="1" si="33"/>
        <v>0</v>
      </c>
      <c r="AG87" s="3" t="str">
        <f t="shared" ca="1" si="40"/>
        <v>N</v>
      </c>
      <c r="AH87" s="4" t="str">
        <f t="shared" ca="1" si="34"/>
        <v/>
      </c>
      <c r="AI87" s="75">
        <f t="shared" ca="1" si="35"/>
        <v>0</v>
      </c>
      <c r="AJ87" s="75">
        <f t="shared" ca="1" si="36"/>
        <v>0</v>
      </c>
    </row>
    <row r="88" spans="1:36" ht="14.25">
      <c r="A88" s="41">
        <f t="shared" si="37"/>
        <v>22</v>
      </c>
      <c r="B88" s="150">
        <f>IF(ISNUMBER(A88),INDEX('MetaTrader Import'!$H$13:$J$5893,TRUNC(((A88-$A$39+1)-1)/3)+1,MOD((A88-$A$39+1)-1,3)+1),"")</f>
        <v>0</v>
      </c>
      <c r="C88" s="43">
        <f t="shared" ca="1" si="14"/>
        <v>25.072664564663508</v>
      </c>
      <c r="D88" s="43">
        <f t="shared" ca="1" si="15"/>
        <v>-0.91150597523186982</v>
      </c>
      <c r="E88" s="43">
        <f t="shared" ca="1" si="16"/>
        <v>24.16115858943164</v>
      </c>
      <c r="F88" s="43">
        <f t="shared" ca="1" si="17"/>
        <v>2.4161158589431642</v>
      </c>
      <c r="G88" s="43">
        <f>IF(A88&lt;&gt;"",IF(A88&lt;Data!$G$11*0.25,$C$13/$G$32,IF(A88&gt;Data!$G$11*0.25,$C$13,$C$13*10)),"")</f>
        <v>1</v>
      </c>
      <c r="H88" s="43">
        <f>IF(A88&lt;&gt;"",IF(Data!$G$9="constant",$C$13,IF(Data!$G$9="squeeze",G88,F88)),"")</f>
        <v>1</v>
      </c>
      <c r="I88" s="38">
        <f ca="1">IF(ISNUMBER(A88),NORMINV(RAND(),0,IF(AND(Data!$G$9="squeeze",A88&lt;Data!$G$11*0.25),$H$32,1)*$C$30*$C$13)*($C$14*$C$12),"")</f>
        <v>-2.1247544701300864E-5</v>
      </c>
      <c r="J88" s="42">
        <f ca="1">IFERROR(IF(Data!$C$6="Real",B88,I88+J87+($C$14*$C$12)*(NORMINV(RAND(),$C$15,CHOOSE($G$13,$C$13,F88,G88)))),"")</f>
        <v>1.3486660183263663</v>
      </c>
      <c r="K88" s="88">
        <f>IF(ISNUMBER(A88), IF($G$16="fixed",$G$17,MIN(H88*Data!$C$7*$C$16*0.5,$C$17*Data!$C$7))*$C$12,"")</f>
        <v>8.0000000000000007E-5</v>
      </c>
      <c r="L88" s="42">
        <f t="shared" ca="1" si="44"/>
        <v>1.3486660183263663</v>
      </c>
      <c r="M88" s="44">
        <f t="shared" ca="1" si="45"/>
        <v>1.3487060183263664</v>
      </c>
      <c r="N88" s="44">
        <f t="shared" ca="1" si="46"/>
        <v>1.3486260183263663</v>
      </c>
      <c r="O88" s="108">
        <f t="shared" ca="1" si="18"/>
        <v>-0.31295601009150614</v>
      </c>
      <c r="P88" s="102">
        <f t="shared" ca="1" si="19"/>
        <v>2.9738500891386921</v>
      </c>
      <c r="Q88" s="102">
        <f t="shared" ca="1" si="20"/>
        <v>-7.4979355657406058E-2</v>
      </c>
      <c r="R88" s="120">
        <f t="shared" ca="1" si="38"/>
        <v>1</v>
      </c>
      <c r="S88" s="54">
        <f t="shared" ca="1" si="39"/>
        <v>0</v>
      </c>
      <c r="T88" s="5">
        <f t="shared" ca="1" si="21"/>
        <v>1.3495941575375672</v>
      </c>
      <c r="U88" s="152">
        <f t="shared" ca="1" si="22"/>
        <v>1.349804376167431</v>
      </c>
      <c r="V88" s="152">
        <f t="shared" ca="1" si="23"/>
        <v>1.3486260183263663</v>
      </c>
      <c r="W88" s="153">
        <f t="shared" ca="1" si="24"/>
        <v>0</v>
      </c>
      <c r="X88" s="153">
        <f t="shared" ca="1" si="25"/>
        <v>0</v>
      </c>
      <c r="Y88" s="153">
        <f t="shared" ca="1" si="26"/>
        <v>0</v>
      </c>
      <c r="Z88" s="153">
        <f t="shared" ca="1" si="27"/>
        <v>0</v>
      </c>
      <c r="AA88" s="152" t="str">
        <f t="shared" ca="1" si="28"/>
        <v/>
      </c>
      <c r="AB88" s="152" t="str">
        <f t="shared" ca="1" si="29"/>
        <v/>
      </c>
      <c r="AC88" s="154" t="str">
        <f t="shared" ca="1" si="30"/>
        <v/>
      </c>
      <c r="AD88" s="154" t="str">
        <f t="shared" ca="1" si="31"/>
        <v/>
      </c>
      <c r="AE88" s="3">
        <f t="shared" ca="1" si="32"/>
        <v>0</v>
      </c>
      <c r="AF88" s="3">
        <f t="shared" ca="1" si="33"/>
        <v>0</v>
      </c>
      <c r="AG88" s="3" t="str">
        <f t="shared" ca="1" si="40"/>
        <v>N</v>
      </c>
      <c r="AH88" s="4" t="str">
        <f t="shared" ca="1" si="34"/>
        <v/>
      </c>
      <c r="AI88" s="75">
        <f t="shared" ca="1" si="35"/>
        <v>0</v>
      </c>
      <c r="AJ88" s="75">
        <f t="shared" ca="1" si="36"/>
        <v>0</v>
      </c>
    </row>
    <row r="89" spans="1:36" ht="14.25">
      <c r="A89" s="41">
        <f t="shared" si="37"/>
        <v>23</v>
      </c>
      <c r="B89" s="150">
        <f>IF(ISNUMBER(A89),INDEX('MetaTrader Import'!$H$13:$J$5893,TRUNC(((A89-$A$39+1)-1)/3)+1,MOD((A89-$A$39+1)-1,3)+1),"")</f>
        <v>0</v>
      </c>
      <c r="C89" s="43">
        <f t="shared" ca="1" si="14"/>
        <v>24.16115858943164</v>
      </c>
      <c r="D89" s="43">
        <f t="shared" ca="1" si="15"/>
        <v>0.89456376244955682</v>
      </c>
      <c r="E89" s="43">
        <f t="shared" ca="1" si="16"/>
        <v>25.055722351881197</v>
      </c>
      <c r="F89" s="43">
        <f t="shared" ca="1" si="17"/>
        <v>2.5055722351881196</v>
      </c>
      <c r="G89" s="43">
        <f>IF(A89&lt;&gt;"",IF(A89&lt;Data!$G$11*0.25,$C$13/$G$32,IF(A89&gt;Data!$G$11*0.25,$C$13,$C$13*10)),"")</f>
        <v>1</v>
      </c>
      <c r="H89" s="43">
        <f>IF(A89&lt;&gt;"",IF(Data!$G$9="constant",$C$13,IF(Data!$G$9="squeeze",G89,F89)),"")</f>
        <v>1</v>
      </c>
      <c r="I89" s="38">
        <f ca="1">IF(ISNUMBER(A89),NORMINV(RAND(),0,IF(AND(Data!$G$9="squeeze",A89&lt;Data!$G$11*0.25),$H$32,1)*$C$30*$C$13)*($C$14*$C$12),"")</f>
        <v>-3.6247079005450301E-5</v>
      </c>
      <c r="J89" s="42">
        <f ca="1">IFERROR(IF(Data!$C$6="Real",B89,I89+J88+($C$14*$C$12)*(NORMINV(RAND(),$C$15,CHOOSE($G$13,$C$13,F89,G89)))),"")</f>
        <v>1.34865972425641</v>
      </c>
      <c r="K89" s="88">
        <f>IF(ISNUMBER(A89), IF($G$16="fixed",$G$17,MIN(H89*Data!$C$7*$C$16*0.5,$C$17*Data!$C$7))*$C$12,"")</f>
        <v>8.0000000000000007E-5</v>
      </c>
      <c r="L89" s="42">
        <f t="shared" ca="1" si="44"/>
        <v>1.34865972425641</v>
      </c>
      <c r="M89" s="44">
        <f t="shared" ca="1" si="45"/>
        <v>1.34869972425641</v>
      </c>
      <c r="N89" s="44">
        <f t="shared" ca="1" si="46"/>
        <v>1.34861972425641</v>
      </c>
      <c r="O89" s="108">
        <f t="shared" ca="1" si="18"/>
        <v>-0.54393896726770019</v>
      </c>
      <c r="P89" s="102">
        <f t="shared" ca="1" si="19"/>
        <v>3.2949517745124899</v>
      </c>
      <c r="Q89" s="102">
        <f t="shared" ca="1" si="20"/>
        <v>-3.6258998650371382E-2</v>
      </c>
      <c r="R89" s="120">
        <f t="shared" ca="1" si="38"/>
        <v>1</v>
      </c>
      <c r="S89" s="54">
        <f t="shared" ca="1" si="39"/>
        <v>0</v>
      </c>
      <c r="T89" s="5">
        <f t="shared" ca="1" si="21"/>
        <v>1.3495941575375672</v>
      </c>
      <c r="U89" s="152">
        <f t="shared" ca="1" si="22"/>
        <v>1.349804376167431</v>
      </c>
      <c r="V89" s="152">
        <f t="shared" ca="1" si="23"/>
        <v>1.34861972425641</v>
      </c>
      <c r="W89" s="153">
        <f t="shared" ca="1" si="24"/>
        <v>0</v>
      </c>
      <c r="X89" s="153">
        <f t="shared" ca="1" si="25"/>
        <v>0</v>
      </c>
      <c r="Y89" s="153">
        <f t="shared" ca="1" si="26"/>
        <v>0</v>
      </c>
      <c r="Z89" s="153">
        <f t="shared" ca="1" si="27"/>
        <v>0</v>
      </c>
      <c r="AA89" s="152" t="str">
        <f t="shared" ca="1" si="28"/>
        <v/>
      </c>
      <c r="AB89" s="152" t="str">
        <f t="shared" ca="1" si="29"/>
        <v/>
      </c>
      <c r="AC89" s="154" t="str">
        <f t="shared" ca="1" si="30"/>
        <v/>
      </c>
      <c r="AD89" s="154" t="str">
        <f t="shared" ca="1" si="31"/>
        <v/>
      </c>
      <c r="AE89" s="3">
        <f t="shared" ca="1" si="32"/>
        <v>0</v>
      </c>
      <c r="AF89" s="3">
        <f t="shared" ca="1" si="33"/>
        <v>0</v>
      </c>
      <c r="AG89" s="3" t="str">
        <f t="shared" ca="1" si="40"/>
        <v>N</v>
      </c>
      <c r="AH89" s="4" t="str">
        <f t="shared" ca="1" si="34"/>
        <v/>
      </c>
      <c r="AI89" s="75">
        <f t="shared" ca="1" si="35"/>
        <v>0</v>
      </c>
      <c r="AJ89" s="75">
        <f t="shared" ca="1" si="36"/>
        <v>0</v>
      </c>
    </row>
    <row r="90" spans="1:36" ht="14.25">
      <c r="A90" s="41">
        <f t="shared" si="37"/>
        <v>24</v>
      </c>
      <c r="B90" s="150">
        <f>IF(ISNUMBER(A90),INDEX('MetaTrader Import'!$H$13:$J$5893,TRUNC(((A90-$A$39+1)-1)/3)+1,MOD((A90-$A$39+1)-1,3)+1),"")</f>
        <v>0</v>
      </c>
      <c r="C90" s="43">
        <f t="shared" ca="1" si="14"/>
        <v>25.055722351881197</v>
      </c>
      <c r="D90" s="43">
        <f t="shared" ca="1" si="15"/>
        <v>-3.3559527275030954</v>
      </c>
      <c r="E90" s="43">
        <f t="shared" ca="1" si="16"/>
        <v>21.699769624378103</v>
      </c>
      <c r="F90" s="43">
        <f t="shared" ca="1" si="17"/>
        <v>2.1699769624378105</v>
      </c>
      <c r="G90" s="43">
        <f>IF(A90&lt;&gt;"",IF(A90&lt;Data!$G$11*0.25,$C$13/$G$32,IF(A90&gt;Data!$G$11*0.25,$C$13,$C$13*10)),"")</f>
        <v>1</v>
      </c>
      <c r="H90" s="43">
        <f>IF(A90&lt;&gt;"",IF(Data!$G$9="constant",$C$13,IF(Data!$G$9="squeeze",G90,F90)),"")</f>
        <v>1</v>
      </c>
      <c r="I90" s="38">
        <f ca="1">IF(ISNUMBER(A90),NORMINV(RAND(),0,IF(AND(Data!$G$9="squeeze",A90&lt;Data!$G$11*0.25),$H$32,1)*$C$30*$C$13)*($C$14*$C$12),"")</f>
        <v>-2.4671001531468759E-4</v>
      </c>
      <c r="J90" s="42">
        <f ca="1">IFERROR(IF(Data!$C$6="Real",B90,I90+J89+($C$14*$C$12)*(NORMINV(RAND(),$C$15,CHOOSE($G$13,$C$13,F90,G90)))),"")</f>
        <v>1.3484836001862772</v>
      </c>
      <c r="K90" s="88">
        <f>IF(ISNUMBER(A90), IF($G$16="fixed",$G$17,MIN(H90*Data!$C$7*$C$16*0.5,$C$17*Data!$C$7))*$C$12,"")</f>
        <v>8.0000000000000007E-5</v>
      </c>
      <c r="L90" s="42">
        <f t="shared" ca="1" si="44"/>
        <v>1.3484836001862772</v>
      </c>
      <c r="M90" s="44">
        <f t="shared" ca="1" si="45"/>
        <v>1.3485236001862773</v>
      </c>
      <c r="N90" s="44">
        <f t="shared" ca="1" si="46"/>
        <v>1.3484436001862772</v>
      </c>
      <c r="O90" s="108">
        <f t="shared" ca="1" si="18"/>
        <v>-0.66870407989154979</v>
      </c>
      <c r="P90" s="102">
        <f t="shared" ca="1" si="19"/>
        <v>3.760805960260527</v>
      </c>
      <c r="Q90" s="102">
        <f t="shared" ca="1" si="20"/>
        <v>1.3670402563416109E-2</v>
      </c>
      <c r="R90" s="120">
        <f t="shared" ca="1" si="38"/>
        <v>1</v>
      </c>
      <c r="S90" s="54">
        <f t="shared" ca="1" si="39"/>
        <v>0</v>
      </c>
      <c r="T90" s="5">
        <f t="shared" ca="1" si="21"/>
        <v>1.3495941575375672</v>
      </c>
      <c r="U90" s="152">
        <f t="shared" ca="1" si="22"/>
        <v>1.349804376167431</v>
      </c>
      <c r="V90" s="152">
        <f t="shared" ca="1" si="23"/>
        <v>1.3484436001862772</v>
      </c>
      <c r="W90" s="153">
        <f t="shared" ca="1" si="24"/>
        <v>0</v>
      </c>
      <c r="X90" s="153">
        <f t="shared" ca="1" si="25"/>
        <v>0</v>
      </c>
      <c r="Y90" s="153">
        <f t="shared" ca="1" si="26"/>
        <v>0</v>
      </c>
      <c r="Z90" s="153">
        <f t="shared" ca="1" si="27"/>
        <v>0</v>
      </c>
      <c r="AA90" s="152" t="str">
        <f t="shared" ca="1" si="28"/>
        <v/>
      </c>
      <c r="AB90" s="152" t="str">
        <f t="shared" ca="1" si="29"/>
        <v/>
      </c>
      <c r="AC90" s="154" t="str">
        <f t="shared" ca="1" si="30"/>
        <v/>
      </c>
      <c r="AD90" s="154" t="str">
        <f t="shared" ca="1" si="31"/>
        <v/>
      </c>
      <c r="AE90" s="3">
        <f t="shared" ca="1" si="32"/>
        <v>0</v>
      </c>
      <c r="AF90" s="3">
        <f t="shared" ca="1" si="33"/>
        <v>0</v>
      </c>
      <c r="AG90" s="3" t="str">
        <f t="shared" ca="1" si="40"/>
        <v>N</v>
      </c>
      <c r="AH90" s="4" t="str">
        <f t="shared" ca="1" si="34"/>
        <v/>
      </c>
      <c r="AI90" s="75">
        <f t="shared" ca="1" si="35"/>
        <v>0</v>
      </c>
      <c r="AJ90" s="75">
        <f t="shared" ca="1" si="36"/>
        <v>0</v>
      </c>
    </row>
    <row r="91" spans="1:36" ht="14.25">
      <c r="A91" s="41">
        <f t="shared" si="37"/>
        <v>25</v>
      </c>
      <c r="B91" s="150">
        <f>IF(ISNUMBER(A91),INDEX('MetaTrader Import'!$H$13:$J$5893,TRUNC(((A91-$A$39+1)-1)/3)+1,MOD((A91-$A$39+1)-1,3)+1),"")</f>
        <v>0</v>
      </c>
      <c r="C91" s="43">
        <f t="shared" ca="1" si="14"/>
        <v>21.699769624378103</v>
      </c>
      <c r="D91" s="43">
        <f t="shared" ca="1" si="15"/>
        <v>1.169569463896952</v>
      </c>
      <c r="E91" s="43">
        <f t="shared" ca="1" si="16"/>
        <v>22.869339088275055</v>
      </c>
      <c r="F91" s="43">
        <f t="shared" ca="1" si="17"/>
        <v>2.2869339088275056</v>
      </c>
      <c r="G91" s="43">
        <f>IF(A91&lt;&gt;"",IF(A91&lt;Data!$G$11*0.25,$C$13/$G$32,IF(A91&gt;Data!$G$11*0.25,$C$13,$C$13*10)),"")</f>
        <v>1</v>
      </c>
      <c r="H91" s="43">
        <f>IF(A91&lt;&gt;"",IF(Data!$G$9="constant",$C$13,IF(Data!$G$9="squeeze",G91,F91)),"")</f>
        <v>1</v>
      </c>
      <c r="I91" s="38">
        <f ca="1">IF(ISNUMBER(A91),NORMINV(RAND(),0,IF(AND(Data!$G$9="squeeze",A91&lt;Data!$G$11*0.25),$H$32,1)*$C$30*$C$13)*($C$14*$C$12),"")</f>
        <v>-8.4515840718742412E-5</v>
      </c>
      <c r="J91" s="42">
        <f ca="1">IFERROR(IF(Data!$C$6="Real",B91,I91+J90+($C$14*$C$12)*(NORMINV(RAND(),$C$15,CHOOSE($G$13,$C$13,F91,G91)))),"")</f>
        <v>1.3482583726049877</v>
      </c>
      <c r="K91" s="88">
        <f>IF(ISNUMBER(A91), IF($G$16="fixed",$G$17,MIN(H91*Data!$C$7*$C$16*0.5,$C$17*Data!$C$7))*$C$12,"")</f>
        <v>8.0000000000000007E-5</v>
      </c>
      <c r="L91" s="42">
        <f t="shared" ca="1" si="44"/>
        <v>1.3482583726049877</v>
      </c>
      <c r="M91" s="44">
        <f t="shared" ca="1" si="45"/>
        <v>1.3482983726049877</v>
      </c>
      <c r="N91" s="44">
        <f t="shared" ca="1" si="46"/>
        <v>1.3482183726049877</v>
      </c>
      <c r="O91" s="108">
        <f t="shared" ca="1" si="18"/>
        <v>-0.82726917128177002</v>
      </c>
      <c r="P91" s="102">
        <f t="shared" ca="1" si="19"/>
        <v>4.368563307678702</v>
      </c>
      <c r="Q91" s="102">
        <f t="shared" ca="1" si="20"/>
        <v>7.6717267413346973E-2</v>
      </c>
      <c r="R91" s="120">
        <f t="shared" ca="1" si="38"/>
        <v>1</v>
      </c>
      <c r="S91" s="54">
        <f t="shared" ca="1" si="39"/>
        <v>0</v>
      </c>
      <c r="T91" s="5">
        <f t="shared" ca="1" si="21"/>
        <v>1.3495941575375672</v>
      </c>
      <c r="U91" s="152">
        <f t="shared" ca="1" si="22"/>
        <v>1.349804376167431</v>
      </c>
      <c r="V91" s="152">
        <f t="shared" ca="1" si="23"/>
        <v>1.3482183726049877</v>
      </c>
      <c r="W91" s="153">
        <f t="shared" ca="1" si="24"/>
        <v>0</v>
      </c>
      <c r="X91" s="153">
        <f t="shared" ca="1" si="25"/>
        <v>0</v>
      </c>
      <c r="Y91" s="153">
        <f t="shared" ca="1" si="26"/>
        <v>0</v>
      </c>
      <c r="Z91" s="153">
        <f t="shared" ca="1" si="27"/>
        <v>0</v>
      </c>
      <c r="AA91" s="152" t="str">
        <f t="shared" ca="1" si="28"/>
        <v/>
      </c>
      <c r="AB91" s="152" t="str">
        <f t="shared" ca="1" si="29"/>
        <v/>
      </c>
      <c r="AC91" s="154" t="str">
        <f t="shared" ca="1" si="30"/>
        <v/>
      </c>
      <c r="AD91" s="154" t="str">
        <f t="shared" ca="1" si="31"/>
        <v/>
      </c>
      <c r="AE91" s="3">
        <f t="shared" ca="1" si="32"/>
        <v>0</v>
      </c>
      <c r="AF91" s="3">
        <f t="shared" ca="1" si="33"/>
        <v>0</v>
      </c>
      <c r="AG91" s="3" t="str">
        <f t="shared" ca="1" si="40"/>
        <v>N</v>
      </c>
      <c r="AH91" s="4" t="str">
        <f t="shared" ca="1" si="34"/>
        <v/>
      </c>
      <c r="AI91" s="75">
        <f t="shared" ca="1" si="35"/>
        <v>0</v>
      </c>
      <c r="AJ91" s="75">
        <f t="shared" ca="1" si="36"/>
        <v>0</v>
      </c>
    </row>
    <row r="92" spans="1:36" ht="14.25">
      <c r="A92" s="41">
        <f t="shared" si="37"/>
        <v>26</v>
      </c>
      <c r="B92" s="150">
        <f>IF(ISNUMBER(A92),INDEX('MetaTrader Import'!$H$13:$J$5893,TRUNC(((A92-$A$39+1)-1)/3)+1,MOD((A92-$A$39+1)-1,3)+1),"")</f>
        <v>0</v>
      </c>
      <c r="C92" s="43">
        <f t="shared" ca="1" si="14"/>
        <v>22.869339088275055</v>
      </c>
      <c r="D92" s="43">
        <f t="shared" ca="1" si="15"/>
        <v>1.6330317114525474</v>
      </c>
      <c r="E92" s="43">
        <f t="shared" ca="1" si="16"/>
        <v>24.502370799727601</v>
      </c>
      <c r="F92" s="43">
        <f t="shared" ca="1" si="17"/>
        <v>2.45023707997276</v>
      </c>
      <c r="G92" s="43">
        <f>IF(A92&lt;&gt;"",IF(A92&lt;Data!$G$11*0.25,$C$13/$G$32,IF(A92&gt;Data!$G$11*0.25,$C$13,$C$13*10)),"")</f>
        <v>1</v>
      </c>
      <c r="H92" s="43">
        <f>IF(A92&lt;&gt;"",IF(Data!$G$9="constant",$C$13,IF(Data!$G$9="squeeze",G92,F92)),"")</f>
        <v>1</v>
      </c>
      <c r="I92" s="38">
        <f ca="1">IF(ISNUMBER(A92),NORMINV(RAND(),0,IF(AND(Data!$G$9="squeeze",A92&lt;Data!$G$11*0.25),$H$32,1)*$C$30*$C$13)*($C$14*$C$12),"")</f>
        <v>-1.624024992984945E-4</v>
      </c>
      <c r="J92" s="42">
        <f ca="1">IFERROR(IF(Data!$C$6="Real",B92,I92+J91+($C$14*$C$12)*(NORMINV(RAND(),$C$15,CHOOSE($G$13,$C$13,F92,G92)))),"")</f>
        <v>1.347945561541029</v>
      </c>
      <c r="K92" s="88">
        <f>IF(ISNUMBER(A92), IF($G$16="fixed",$G$17,MIN(H92*Data!$C$7*$C$16*0.5,$C$17*Data!$C$7))*$C$12,"")</f>
        <v>8.0000000000000007E-5</v>
      </c>
      <c r="L92" s="42">
        <f t="shared" ca="1" si="44"/>
        <v>1.347945561541029</v>
      </c>
      <c r="M92" s="44">
        <f t="shared" ca="1" si="45"/>
        <v>1.347985561541029</v>
      </c>
      <c r="N92" s="44">
        <f t="shared" ca="1" si="46"/>
        <v>1.3479055615410289</v>
      </c>
      <c r="O92" s="108">
        <f t="shared" ca="1" si="18"/>
        <v>-1.0319417231610515</v>
      </c>
      <c r="P92" s="102">
        <f t="shared" ca="1" si="19"/>
        <v>5.19470146970726</v>
      </c>
      <c r="Q92" s="102">
        <f t="shared" ca="1" si="20"/>
        <v>0.15514022138675024</v>
      </c>
      <c r="R92" s="120">
        <f t="shared" ca="1" si="38"/>
        <v>1</v>
      </c>
      <c r="S92" s="54">
        <f t="shared" ca="1" si="39"/>
        <v>0</v>
      </c>
      <c r="T92" s="5">
        <f t="shared" ca="1" si="21"/>
        <v>1.3495941575375672</v>
      </c>
      <c r="U92" s="152">
        <f t="shared" ca="1" si="22"/>
        <v>1.349804376167431</v>
      </c>
      <c r="V92" s="152">
        <f t="shared" ca="1" si="23"/>
        <v>1.3479055615410289</v>
      </c>
      <c r="W92" s="153">
        <f t="shared" ca="1" si="24"/>
        <v>0</v>
      </c>
      <c r="X92" s="153">
        <f t="shared" ca="1" si="25"/>
        <v>0</v>
      </c>
      <c r="Y92" s="153">
        <f t="shared" ca="1" si="26"/>
        <v>0</v>
      </c>
      <c r="Z92" s="153">
        <f t="shared" ca="1" si="27"/>
        <v>0</v>
      </c>
      <c r="AA92" s="152" t="str">
        <f t="shared" ca="1" si="28"/>
        <v/>
      </c>
      <c r="AB92" s="152" t="str">
        <f t="shared" ca="1" si="29"/>
        <v/>
      </c>
      <c r="AC92" s="154" t="str">
        <f t="shared" ca="1" si="30"/>
        <v/>
      </c>
      <c r="AD92" s="154" t="str">
        <f t="shared" ca="1" si="31"/>
        <v/>
      </c>
      <c r="AE92" s="3">
        <f t="shared" ca="1" si="32"/>
        <v>0</v>
      </c>
      <c r="AF92" s="3">
        <f t="shared" ca="1" si="33"/>
        <v>0</v>
      </c>
      <c r="AG92" s="3" t="str">
        <f t="shared" ca="1" si="40"/>
        <v>N</v>
      </c>
      <c r="AH92" s="4" t="str">
        <f t="shared" ca="1" si="34"/>
        <v/>
      </c>
      <c r="AI92" s="75">
        <f t="shared" ca="1" si="35"/>
        <v>0</v>
      </c>
      <c r="AJ92" s="75">
        <f t="shared" ca="1" si="36"/>
        <v>0</v>
      </c>
    </row>
    <row r="93" spans="1:36" ht="14.25">
      <c r="A93" s="41">
        <f t="shared" si="37"/>
        <v>27</v>
      </c>
      <c r="B93" s="150">
        <f>IF(ISNUMBER(A93),INDEX('MetaTrader Import'!$H$13:$J$5893,TRUNC(((A93-$A$39+1)-1)/3)+1,MOD((A93-$A$39+1)-1,3)+1),"")</f>
        <v>0</v>
      </c>
      <c r="C93" s="43">
        <f t="shared" ca="1" si="14"/>
        <v>24.502370799727601</v>
      </c>
      <c r="D93" s="43">
        <f t="shared" ca="1" si="15"/>
        <v>-0.85535256065748433</v>
      </c>
      <c r="E93" s="43">
        <f t="shared" ca="1" si="16"/>
        <v>23.647018239070118</v>
      </c>
      <c r="F93" s="43">
        <f t="shared" ca="1" si="17"/>
        <v>2.3647018239070117</v>
      </c>
      <c r="G93" s="43">
        <f>IF(A93&lt;&gt;"",IF(A93&lt;Data!$G$11*0.25,$C$13/$G$32,IF(A93&gt;Data!$G$11*0.25,$C$13,$C$13*10)),"")</f>
        <v>1</v>
      </c>
      <c r="H93" s="43">
        <f>IF(A93&lt;&gt;"",IF(Data!$G$9="constant",$C$13,IF(Data!$G$9="squeeze",G93,F93)),"")</f>
        <v>1</v>
      </c>
      <c r="I93" s="38">
        <f ca="1">IF(ISNUMBER(A93),NORMINV(RAND(),0,IF(AND(Data!$G$9="squeeze",A93&lt;Data!$G$11*0.25),$H$32,1)*$C$30*$C$13)*($C$14*$C$12),"")</f>
        <v>-1.7634525355596608E-4</v>
      </c>
      <c r="J93" s="42">
        <f ca="1">IFERROR(IF(Data!$C$6="Real",B93,I93+J92+($C$14*$C$12)*(NORMINV(RAND(),$C$15,CHOOSE($G$13,$C$13,F93,G93)))),"")</f>
        <v>1.3478242314013755</v>
      </c>
      <c r="K93" s="88">
        <f>IF(ISNUMBER(A93), IF($G$16="fixed",$G$17,MIN(H93*Data!$C$7*$C$16*0.5,$C$17*Data!$C$7))*$C$12,"")</f>
        <v>8.0000000000000007E-5</v>
      </c>
      <c r="L93" s="42">
        <f t="shared" ca="1" si="44"/>
        <v>1.3478242314013755</v>
      </c>
      <c r="M93" s="44">
        <f t="shared" ca="1" si="45"/>
        <v>1.3478642314013756</v>
      </c>
      <c r="N93" s="44">
        <f t="shared" ca="1" si="46"/>
        <v>1.3477842314013755</v>
      </c>
      <c r="O93" s="108">
        <f t="shared" ca="1" si="18"/>
        <v>-1.2019498005615017</v>
      </c>
      <c r="P93" s="102">
        <f t="shared" ca="1" si="19"/>
        <v>5.8573454077277578</v>
      </c>
      <c r="Q93" s="102">
        <f t="shared" ca="1" si="20"/>
        <v>0.23920112578936506</v>
      </c>
      <c r="R93" s="120">
        <f t="shared" ca="1" si="38"/>
        <v>1</v>
      </c>
      <c r="S93" s="54">
        <f t="shared" ca="1" si="39"/>
        <v>0</v>
      </c>
      <c r="T93" s="5">
        <f t="shared" ca="1" si="21"/>
        <v>1.3495941575375672</v>
      </c>
      <c r="U93" s="152">
        <f t="shared" ca="1" si="22"/>
        <v>1.349804376167431</v>
      </c>
      <c r="V93" s="152">
        <f t="shared" ca="1" si="23"/>
        <v>1.3477842314013755</v>
      </c>
      <c r="W93" s="153">
        <f t="shared" ca="1" si="24"/>
        <v>0</v>
      </c>
      <c r="X93" s="153">
        <f t="shared" ca="1" si="25"/>
        <v>0</v>
      </c>
      <c r="Y93" s="153">
        <f t="shared" ca="1" si="26"/>
        <v>0</v>
      </c>
      <c r="Z93" s="153">
        <f t="shared" ca="1" si="27"/>
        <v>0</v>
      </c>
      <c r="AA93" s="152" t="str">
        <f t="shared" ca="1" si="28"/>
        <v/>
      </c>
      <c r="AB93" s="152" t="str">
        <f t="shared" ca="1" si="29"/>
        <v/>
      </c>
      <c r="AC93" s="154" t="str">
        <f t="shared" ca="1" si="30"/>
        <v/>
      </c>
      <c r="AD93" s="154" t="str">
        <f t="shared" ca="1" si="31"/>
        <v/>
      </c>
      <c r="AE93" s="3">
        <f t="shared" ca="1" si="32"/>
        <v>0</v>
      </c>
      <c r="AF93" s="3">
        <f t="shared" ca="1" si="33"/>
        <v>0</v>
      </c>
      <c r="AG93" s="3" t="str">
        <f t="shared" ca="1" si="40"/>
        <v>N</v>
      </c>
      <c r="AH93" s="4" t="str">
        <f t="shared" ca="1" si="34"/>
        <v/>
      </c>
      <c r="AI93" s="75">
        <f t="shared" ca="1" si="35"/>
        <v>0</v>
      </c>
      <c r="AJ93" s="75">
        <f t="shared" ca="1" si="36"/>
        <v>0</v>
      </c>
    </row>
    <row r="94" spans="1:36" ht="14.25">
      <c r="A94" s="41">
        <f t="shared" si="37"/>
        <v>28</v>
      </c>
      <c r="B94" s="150">
        <f>IF(ISNUMBER(A94),INDEX('MetaTrader Import'!$H$13:$J$5893,TRUNC(((A94-$A$39+1)-1)/3)+1,MOD((A94-$A$39+1)-1,3)+1),"")</f>
        <v>0</v>
      </c>
      <c r="C94" s="43">
        <f t="shared" ca="1" si="14"/>
        <v>23.647018239070118</v>
      </c>
      <c r="D94" s="43">
        <f t="shared" ca="1" si="15"/>
        <v>5.436776649597741E-2</v>
      </c>
      <c r="E94" s="43">
        <f t="shared" ca="1" si="16"/>
        <v>23.701386005566096</v>
      </c>
      <c r="F94" s="43">
        <f t="shared" ca="1" si="17"/>
        <v>2.3701386005566096</v>
      </c>
      <c r="G94" s="43">
        <f>IF(A94&lt;&gt;"",IF(A94&lt;Data!$G$11*0.25,$C$13/$G$32,IF(A94&gt;Data!$G$11*0.25,$C$13,$C$13*10)),"")</f>
        <v>1</v>
      </c>
      <c r="H94" s="43">
        <f>IF(A94&lt;&gt;"",IF(Data!$G$9="constant",$C$13,IF(Data!$G$9="squeeze",G94,F94)),"")</f>
        <v>1</v>
      </c>
      <c r="I94" s="38">
        <f ca="1">IF(ISNUMBER(A94),NORMINV(RAND(),0,IF(AND(Data!$G$9="squeeze",A94&lt;Data!$G$11*0.25),$H$32,1)*$C$30*$C$13)*($C$14*$C$12),"")</f>
        <v>3.2775448387456474E-5</v>
      </c>
      <c r="J94" s="42">
        <f ca="1">IFERROR(IF(Data!$C$6="Real",B94,I94+J93+($C$14*$C$12)*(NORMINV(RAND(),$C$15,CHOOSE($G$13,$C$13,F94,G94)))),"")</f>
        <v>1.3482530692537655</v>
      </c>
      <c r="K94" s="88">
        <f>IF(ISNUMBER(A94), IF($G$16="fixed",$G$17,MIN(H94*Data!$C$7*$C$16*0.5,$C$17*Data!$C$7))*$C$12,"")</f>
        <v>8.0000000000000007E-5</v>
      </c>
      <c r="L94" s="42">
        <f t="shared" ca="1" si="44"/>
        <v>1.3482530692537655</v>
      </c>
      <c r="M94" s="44">
        <f t="shared" ca="1" si="45"/>
        <v>1.3482930692537656</v>
      </c>
      <c r="N94" s="44">
        <f t="shared" ca="1" si="46"/>
        <v>1.3482130692537655</v>
      </c>
      <c r="O94" s="108">
        <f t="shared" ca="1" si="18"/>
        <v>-1.2373148532079064</v>
      </c>
      <c r="P94" s="102">
        <f t="shared" ca="1" si="19"/>
        <v>5.9437059270168762</v>
      </c>
      <c r="Q94" s="102">
        <f t="shared" ca="1" si="20"/>
        <v>0.31074361924095562</v>
      </c>
      <c r="R94" s="120">
        <f t="shared" ca="1" si="38"/>
        <v>1</v>
      </c>
      <c r="S94" s="54">
        <f t="shared" ca="1" si="39"/>
        <v>0</v>
      </c>
      <c r="T94" s="5">
        <f t="shared" ca="1" si="21"/>
        <v>1.3495941575375672</v>
      </c>
      <c r="U94" s="152">
        <f t="shared" ca="1" si="22"/>
        <v>1.349804376167431</v>
      </c>
      <c r="V94" s="152">
        <f t="shared" ca="1" si="23"/>
        <v>1.3477842314013755</v>
      </c>
      <c r="W94" s="153">
        <f t="shared" ca="1" si="24"/>
        <v>0</v>
      </c>
      <c r="X94" s="153">
        <f t="shared" ca="1" si="25"/>
        <v>0</v>
      </c>
      <c r="Y94" s="153">
        <f t="shared" ca="1" si="26"/>
        <v>0</v>
      </c>
      <c r="Z94" s="153">
        <f t="shared" ca="1" si="27"/>
        <v>0</v>
      </c>
      <c r="AA94" s="152" t="str">
        <f t="shared" ca="1" si="28"/>
        <v/>
      </c>
      <c r="AB94" s="152" t="str">
        <f t="shared" ca="1" si="29"/>
        <v/>
      </c>
      <c r="AC94" s="154" t="str">
        <f t="shared" ca="1" si="30"/>
        <v/>
      </c>
      <c r="AD94" s="154" t="str">
        <f t="shared" ca="1" si="31"/>
        <v/>
      </c>
      <c r="AE94" s="3">
        <f t="shared" ca="1" si="32"/>
        <v>0</v>
      </c>
      <c r="AF94" s="3">
        <f t="shared" ca="1" si="33"/>
        <v>0</v>
      </c>
      <c r="AG94" s="3" t="str">
        <f t="shared" ca="1" si="40"/>
        <v>N</v>
      </c>
      <c r="AH94" s="4" t="str">
        <f t="shared" ca="1" si="34"/>
        <v/>
      </c>
      <c r="AI94" s="75">
        <f t="shared" ca="1" si="35"/>
        <v>0</v>
      </c>
      <c r="AJ94" s="75">
        <f t="shared" ca="1" si="36"/>
        <v>0</v>
      </c>
    </row>
    <row r="95" spans="1:36" ht="14.25">
      <c r="A95" s="41">
        <f t="shared" si="37"/>
        <v>29</v>
      </c>
      <c r="B95" s="150">
        <f>IF(ISNUMBER(A95),INDEX('MetaTrader Import'!$H$13:$J$5893,TRUNC(((A95-$A$39+1)-1)/3)+1,MOD((A95-$A$39+1)-1,3)+1),"")</f>
        <v>0</v>
      </c>
      <c r="C95" s="43">
        <f t="shared" ca="1" si="14"/>
        <v>23.701386005566096</v>
      </c>
      <c r="D95" s="43">
        <f t="shared" ca="1" si="15"/>
        <v>2.4692176990942638</v>
      </c>
      <c r="E95" s="43">
        <f t="shared" ca="1" si="16"/>
        <v>26.170603704660358</v>
      </c>
      <c r="F95" s="43">
        <f t="shared" ca="1" si="17"/>
        <v>2.617060370466036</v>
      </c>
      <c r="G95" s="43">
        <f>IF(A95&lt;&gt;"",IF(A95&lt;Data!$G$11*0.25,$C$13/$G$32,IF(A95&gt;Data!$G$11*0.25,$C$13,$C$13*10)),"")</f>
        <v>1</v>
      </c>
      <c r="H95" s="43">
        <f>IF(A95&lt;&gt;"",IF(Data!$G$9="constant",$C$13,IF(Data!$G$9="squeeze",G95,F95)),"")</f>
        <v>1</v>
      </c>
      <c r="I95" s="38">
        <f ca="1">IF(ISNUMBER(A95),NORMINV(RAND(),0,IF(AND(Data!$G$9="squeeze",A95&lt;Data!$G$11*0.25),$H$32,1)*$C$30*$C$13)*($C$14*$C$12),"")</f>
        <v>-1.9178107117261218E-4</v>
      </c>
      <c r="J95" s="42">
        <f ca="1">IFERROR(IF(Data!$C$6="Real",B95,I95+J94+($C$14*$C$12)*(NORMINV(RAND(),$C$15,CHOOSE($G$13,$C$13,F95,G95)))),"")</f>
        <v>1.3482270349170493</v>
      </c>
      <c r="K95" s="88">
        <f>IF(ISNUMBER(A95), IF($G$16="fixed",$G$17,MIN(H95*Data!$C$7*$C$16*0.5,$C$17*Data!$C$7))*$C$12,"")</f>
        <v>8.0000000000000007E-5</v>
      </c>
      <c r="L95" s="42">
        <f t="shared" ca="1" si="44"/>
        <v>1.3482270349170493</v>
      </c>
      <c r="M95" s="44">
        <f t="shared" ca="1" si="45"/>
        <v>1.3482670349170494</v>
      </c>
      <c r="N95" s="44">
        <f t="shared" ca="1" si="46"/>
        <v>1.3481870349170493</v>
      </c>
      <c r="O95" s="108">
        <f t="shared" ca="1" si="18"/>
        <v>-1.1941633985904008</v>
      </c>
      <c r="P95" s="102">
        <f t="shared" ca="1" si="19"/>
        <v>5.8195494317569834</v>
      </c>
      <c r="Q95" s="102">
        <f t="shared" ca="1" si="20"/>
        <v>0.35283073239420654</v>
      </c>
      <c r="R95" s="120">
        <f t="shared" ca="1" si="38"/>
        <v>1</v>
      </c>
      <c r="S95" s="54">
        <f t="shared" ca="1" si="39"/>
        <v>0</v>
      </c>
      <c r="T95" s="5">
        <f t="shared" ca="1" si="21"/>
        <v>1.3495941575375672</v>
      </c>
      <c r="U95" s="152">
        <f t="shared" ca="1" si="22"/>
        <v>1.349804376167431</v>
      </c>
      <c r="V95" s="152">
        <f t="shared" ca="1" si="23"/>
        <v>1.3477842314013755</v>
      </c>
      <c r="W95" s="153">
        <f t="shared" ca="1" si="24"/>
        <v>0</v>
      </c>
      <c r="X95" s="153">
        <f t="shared" ca="1" si="25"/>
        <v>0</v>
      </c>
      <c r="Y95" s="153">
        <f t="shared" ca="1" si="26"/>
        <v>0</v>
      </c>
      <c r="Z95" s="153">
        <f t="shared" ca="1" si="27"/>
        <v>0</v>
      </c>
      <c r="AA95" s="152" t="str">
        <f t="shared" ca="1" si="28"/>
        <v/>
      </c>
      <c r="AB95" s="152" t="str">
        <f t="shared" ca="1" si="29"/>
        <v/>
      </c>
      <c r="AC95" s="154" t="str">
        <f t="shared" ca="1" si="30"/>
        <v/>
      </c>
      <c r="AD95" s="154" t="str">
        <f t="shared" ca="1" si="31"/>
        <v/>
      </c>
      <c r="AE95" s="3">
        <f t="shared" ca="1" si="32"/>
        <v>0</v>
      </c>
      <c r="AF95" s="3">
        <f t="shared" ca="1" si="33"/>
        <v>0</v>
      </c>
      <c r="AG95" s="3" t="str">
        <f t="shared" ca="1" si="40"/>
        <v>N</v>
      </c>
      <c r="AH95" s="4" t="str">
        <f t="shared" ca="1" si="34"/>
        <v/>
      </c>
      <c r="AI95" s="75">
        <f t="shared" ca="1" si="35"/>
        <v>0</v>
      </c>
      <c r="AJ95" s="75">
        <f t="shared" ca="1" si="36"/>
        <v>0</v>
      </c>
    </row>
    <row r="96" spans="1:36" ht="14.25">
      <c r="A96" s="41">
        <f t="shared" si="37"/>
        <v>30</v>
      </c>
      <c r="B96" s="150">
        <f>IF(ISNUMBER(A96),INDEX('MetaTrader Import'!$H$13:$J$5893,TRUNC(((A96-$A$39+1)-1)/3)+1,MOD((A96-$A$39+1)-1,3)+1),"")</f>
        <v>0</v>
      </c>
      <c r="C96" s="43">
        <f t="shared" ca="1" si="14"/>
        <v>26.170603704660358</v>
      </c>
      <c r="D96" s="43">
        <f t="shared" ca="1" si="15"/>
        <v>0.3808162659223816</v>
      </c>
      <c r="E96" s="43">
        <f t="shared" ca="1" si="16"/>
        <v>26.551419970582739</v>
      </c>
      <c r="F96" s="43">
        <f t="shared" ca="1" si="17"/>
        <v>2.6551419970582737</v>
      </c>
      <c r="G96" s="43">
        <f>IF(A96&lt;&gt;"",IF(A96&lt;Data!$G$11*0.25,$C$13/$G$32,IF(A96&gt;Data!$G$11*0.25,$C$13,$C$13*10)),"")</f>
        <v>1</v>
      </c>
      <c r="H96" s="43">
        <f>IF(A96&lt;&gt;"",IF(Data!$G$9="constant",$C$13,IF(Data!$G$9="squeeze",G96,F96)),"")</f>
        <v>1</v>
      </c>
      <c r="I96" s="38">
        <f ca="1">IF(ISNUMBER(A96),NORMINV(RAND(),0,IF(AND(Data!$G$9="squeeze",A96&lt;Data!$G$11*0.25),$H$32,1)*$C$30*$C$13)*($C$14*$C$12),"")</f>
        <v>-1.1802024508880473E-4</v>
      </c>
      <c r="J96" s="42">
        <f ca="1">IFERROR(IF(Data!$C$6="Real",B96,I96+J95+($C$14*$C$12)*(NORMINV(RAND(),$C$15,CHOOSE($G$13,$C$13,F96,G96)))),"")</f>
        <v>1.348414342745653</v>
      </c>
      <c r="K96" s="88">
        <f>IF(ISNUMBER(A96), IF($G$16="fixed",$G$17,MIN(H96*Data!$C$7*$C$16*0.5,$C$17*Data!$C$7))*$C$12,"")</f>
        <v>8.0000000000000007E-5</v>
      </c>
      <c r="L96" s="42">
        <f t="shared" ca="1" si="44"/>
        <v>1.348414342745653</v>
      </c>
      <c r="M96" s="44">
        <f t="shared" ca="1" si="45"/>
        <v>1.348454342745653</v>
      </c>
      <c r="N96" s="44">
        <f t="shared" ca="1" si="46"/>
        <v>1.3483743427456529</v>
      </c>
      <c r="O96" s="108">
        <f t="shared" ca="1" si="18"/>
        <v>-1.149827052407864</v>
      </c>
      <c r="P96" s="102">
        <f t="shared" ca="1" si="19"/>
        <v>5.7414689144890287</v>
      </c>
      <c r="Q96" s="102">
        <f t="shared" ca="1" si="20"/>
        <v>0.3612529678589716</v>
      </c>
      <c r="R96" s="120">
        <f t="shared" ca="1" si="38"/>
        <v>1</v>
      </c>
      <c r="S96" s="54">
        <f t="shared" ca="1" si="39"/>
        <v>0</v>
      </c>
      <c r="T96" s="5">
        <f t="shared" ca="1" si="21"/>
        <v>1.3495941575375672</v>
      </c>
      <c r="U96" s="152">
        <f t="shared" ca="1" si="22"/>
        <v>1.349804376167431</v>
      </c>
      <c r="V96" s="152">
        <f t="shared" ca="1" si="23"/>
        <v>1.3477842314013755</v>
      </c>
      <c r="W96" s="153">
        <f t="shared" ca="1" si="24"/>
        <v>0</v>
      </c>
      <c r="X96" s="153">
        <f t="shared" ca="1" si="25"/>
        <v>0</v>
      </c>
      <c r="Y96" s="153">
        <f t="shared" ca="1" si="26"/>
        <v>0</v>
      </c>
      <c r="Z96" s="153">
        <f t="shared" ca="1" si="27"/>
        <v>0</v>
      </c>
      <c r="AA96" s="152" t="str">
        <f t="shared" ca="1" si="28"/>
        <v/>
      </c>
      <c r="AB96" s="152" t="str">
        <f t="shared" ca="1" si="29"/>
        <v/>
      </c>
      <c r="AC96" s="154" t="str">
        <f t="shared" ca="1" si="30"/>
        <v/>
      </c>
      <c r="AD96" s="154" t="str">
        <f t="shared" ca="1" si="31"/>
        <v/>
      </c>
      <c r="AE96" s="3">
        <f t="shared" ca="1" si="32"/>
        <v>0</v>
      </c>
      <c r="AF96" s="3">
        <f t="shared" ca="1" si="33"/>
        <v>0</v>
      </c>
      <c r="AG96" s="3" t="str">
        <f t="shared" ca="1" si="40"/>
        <v>N</v>
      </c>
      <c r="AH96" s="4" t="str">
        <f t="shared" ca="1" si="34"/>
        <v/>
      </c>
      <c r="AI96" s="75">
        <f t="shared" ca="1" si="35"/>
        <v>0</v>
      </c>
      <c r="AJ96" s="75">
        <f t="shared" ca="1" si="36"/>
        <v>0</v>
      </c>
    </row>
    <row r="97" spans="1:36" ht="14.25">
      <c r="A97" s="41">
        <f t="shared" si="37"/>
        <v>31</v>
      </c>
      <c r="B97" s="150">
        <f>IF(ISNUMBER(A97),INDEX('MetaTrader Import'!$H$13:$J$5893,TRUNC(((A97-$A$39+1)-1)/3)+1,MOD((A97-$A$39+1)-1,3)+1),"")</f>
        <v>0</v>
      </c>
      <c r="C97" s="43">
        <f t="shared" ca="1" si="14"/>
        <v>26.551419970582739</v>
      </c>
      <c r="D97" s="43">
        <f t="shared" ca="1" si="15"/>
        <v>-1.7053843178431327</v>
      </c>
      <c r="E97" s="43">
        <f t="shared" ca="1" si="16"/>
        <v>24.846035652739605</v>
      </c>
      <c r="F97" s="43">
        <f t="shared" ca="1" si="17"/>
        <v>2.4846035652739604</v>
      </c>
      <c r="G97" s="43">
        <f>IF(A97&lt;&gt;"",IF(A97&lt;Data!$G$11*0.25,$C$13/$G$32,IF(A97&gt;Data!$G$11*0.25,$C$13,$C$13*10)),"")</f>
        <v>1</v>
      </c>
      <c r="H97" s="43">
        <f>IF(A97&lt;&gt;"",IF(Data!$G$9="constant",$C$13,IF(Data!$G$9="squeeze",G97,F97)),"")</f>
        <v>1</v>
      </c>
      <c r="I97" s="38">
        <f ca="1">IF(ISNUMBER(A97),NORMINV(RAND(),0,IF(AND(Data!$G$9="squeeze",A97&lt;Data!$G$11*0.25),$H$32,1)*$C$30*$C$13)*($C$14*$C$12),"")</f>
        <v>1.0855558349347052E-4</v>
      </c>
      <c r="J97" s="42">
        <f ca="1">IFERROR(IF(Data!$C$6="Real",B97,I97+J96+($C$14*$C$12)*(NORMINV(RAND(),$C$15,CHOOSE($G$13,$C$13,F97,G97)))),"")</f>
        <v>1.3483109835143292</v>
      </c>
      <c r="K97" s="88">
        <f>IF(ISNUMBER(A97), IF($G$16="fixed",$G$17,MIN(H97*Data!$C$7*$C$16*0.5,$C$17*Data!$C$7))*$C$12,"")</f>
        <v>8.0000000000000007E-5</v>
      </c>
      <c r="L97" s="42">
        <f t="shared" ca="1" si="44"/>
        <v>1.3483109835143292</v>
      </c>
      <c r="M97" s="44">
        <f t="shared" ca="1" si="45"/>
        <v>1.3483509835143292</v>
      </c>
      <c r="N97" s="44">
        <f t="shared" ca="1" si="46"/>
        <v>1.3482709835143292</v>
      </c>
      <c r="O97" s="108">
        <f t="shared" ca="1" si="18"/>
        <v>-0.98380373414379862</v>
      </c>
      <c r="P97" s="102">
        <f t="shared" ca="1" si="19"/>
        <v>5.2214125111602332</v>
      </c>
      <c r="Q97" s="102">
        <f t="shared" ca="1" si="20"/>
        <v>0.34218653368359941</v>
      </c>
      <c r="R97" s="120">
        <f t="shared" ca="1" si="38"/>
        <v>1</v>
      </c>
      <c r="S97" s="54">
        <f t="shared" ca="1" si="39"/>
        <v>0</v>
      </c>
      <c r="T97" s="5">
        <f t="shared" ca="1" si="21"/>
        <v>1.3495941575375672</v>
      </c>
      <c r="U97" s="152">
        <f t="shared" ca="1" si="22"/>
        <v>1.349804376167431</v>
      </c>
      <c r="V97" s="152">
        <f t="shared" ca="1" si="23"/>
        <v>1.3477842314013755</v>
      </c>
      <c r="W97" s="153">
        <f t="shared" ca="1" si="24"/>
        <v>0</v>
      </c>
      <c r="X97" s="153">
        <f t="shared" ca="1" si="25"/>
        <v>0</v>
      </c>
      <c r="Y97" s="153">
        <f t="shared" ca="1" si="26"/>
        <v>0</v>
      </c>
      <c r="Z97" s="153">
        <f t="shared" ca="1" si="27"/>
        <v>0</v>
      </c>
      <c r="AA97" s="152" t="str">
        <f t="shared" ca="1" si="28"/>
        <v/>
      </c>
      <c r="AB97" s="152" t="str">
        <f t="shared" ca="1" si="29"/>
        <v/>
      </c>
      <c r="AC97" s="154" t="str">
        <f t="shared" ca="1" si="30"/>
        <v/>
      </c>
      <c r="AD97" s="154" t="str">
        <f t="shared" ca="1" si="31"/>
        <v/>
      </c>
      <c r="AE97" s="3">
        <f t="shared" ca="1" si="32"/>
        <v>0</v>
      </c>
      <c r="AF97" s="3">
        <f t="shared" ca="1" si="33"/>
        <v>0</v>
      </c>
      <c r="AG97" s="3" t="str">
        <f t="shared" ca="1" si="40"/>
        <v>N</v>
      </c>
      <c r="AH97" s="4" t="str">
        <f t="shared" ca="1" si="34"/>
        <v/>
      </c>
      <c r="AI97" s="75">
        <f t="shared" ca="1" si="35"/>
        <v>0</v>
      </c>
      <c r="AJ97" s="75">
        <f t="shared" ca="1" si="36"/>
        <v>0</v>
      </c>
    </row>
    <row r="98" spans="1:36" ht="14.25">
      <c r="A98" s="41">
        <f t="shared" si="37"/>
        <v>32</v>
      </c>
      <c r="B98" s="150">
        <f>IF(ISNUMBER(A98),INDEX('MetaTrader Import'!$H$13:$J$5893,TRUNC(((A98-$A$39+1)-1)/3)+1,MOD((A98-$A$39+1)-1,3)+1),"")</f>
        <v>0</v>
      </c>
      <c r="C98" s="43">
        <f t="shared" ca="1" si="14"/>
        <v>24.846035652739605</v>
      </c>
      <c r="D98" s="43">
        <f t="shared" ca="1" si="15"/>
        <v>-0.37013468906703439</v>
      </c>
      <c r="E98" s="43">
        <f t="shared" ca="1" si="16"/>
        <v>24.475900963672572</v>
      </c>
      <c r="F98" s="43">
        <f t="shared" ca="1" si="17"/>
        <v>2.4475900963672572</v>
      </c>
      <c r="G98" s="43">
        <f>IF(A98&lt;&gt;"",IF(A98&lt;Data!$G$11*0.25,$C$13/$G$32,IF(A98&gt;Data!$G$11*0.25,$C$13,$C$13*10)),"")</f>
        <v>1</v>
      </c>
      <c r="H98" s="43">
        <f>IF(A98&lt;&gt;"",IF(Data!$G$9="constant",$C$13,IF(Data!$G$9="squeeze",G98,F98)),"")</f>
        <v>1</v>
      </c>
      <c r="I98" s="38">
        <f ca="1">IF(ISNUMBER(A98),NORMINV(RAND(),0,IF(AND(Data!$G$9="squeeze",A98&lt;Data!$G$11*0.25),$H$32,1)*$C$30*$C$13)*($C$14*$C$12),"")</f>
        <v>5.029874134968553E-5</v>
      </c>
      <c r="J98" s="42">
        <f ca="1">IFERROR(IF(Data!$C$6="Real",B98,I98+J97+($C$14*$C$12)*(NORMINV(RAND(),$C$15,CHOOSE($G$13,$C$13,F98,G98)))),"")</f>
        <v>1.3482482954566637</v>
      </c>
      <c r="K98" s="88">
        <f>IF(ISNUMBER(A98), IF($G$16="fixed",$G$17,MIN(H98*Data!$C$7*$C$16*0.5,$C$17*Data!$C$7))*$C$12,"")</f>
        <v>8.0000000000000007E-5</v>
      </c>
      <c r="L98" s="42">
        <f t="shared" ca="1" si="44"/>
        <v>1.3482482954566637</v>
      </c>
      <c r="M98" s="44">
        <f t="shared" ca="1" si="45"/>
        <v>1.3482882954566637</v>
      </c>
      <c r="N98" s="44">
        <f t="shared" ca="1" si="46"/>
        <v>1.3482082954566637</v>
      </c>
      <c r="O98" s="108">
        <f t="shared" ca="1" si="18"/>
        <v>-0.74013917445693778</v>
      </c>
      <c r="P98" s="102">
        <f t="shared" ca="1" si="19"/>
        <v>4.1727782402932379</v>
      </c>
      <c r="Q98" s="102">
        <f t="shared" ca="1" si="20"/>
        <v>0.29376489813773693</v>
      </c>
      <c r="R98" s="120">
        <f t="shared" ca="1" si="38"/>
        <v>1</v>
      </c>
      <c r="S98" s="54">
        <f t="shared" ca="1" si="39"/>
        <v>0</v>
      </c>
      <c r="T98" s="5">
        <f t="shared" ca="1" si="21"/>
        <v>1.3495941575375672</v>
      </c>
      <c r="U98" s="152">
        <f t="shared" ca="1" si="22"/>
        <v>1.349804376167431</v>
      </c>
      <c r="V98" s="152">
        <f t="shared" ca="1" si="23"/>
        <v>1.3477842314013755</v>
      </c>
      <c r="W98" s="153">
        <f t="shared" ca="1" si="24"/>
        <v>0</v>
      </c>
      <c r="X98" s="153">
        <f t="shared" ca="1" si="25"/>
        <v>0</v>
      </c>
      <c r="Y98" s="153">
        <f t="shared" ca="1" si="26"/>
        <v>0</v>
      </c>
      <c r="Z98" s="153">
        <f t="shared" ca="1" si="27"/>
        <v>0</v>
      </c>
      <c r="AA98" s="152" t="str">
        <f t="shared" ca="1" si="28"/>
        <v/>
      </c>
      <c r="AB98" s="152" t="str">
        <f t="shared" ca="1" si="29"/>
        <v/>
      </c>
      <c r="AC98" s="154" t="str">
        <f t="shared" ca="1" si="30"/>
        <v/>
      </c>
      <c r="AD98" s="154" t="str">
        <f t="shared" ca="1" si="31"/>
        <v/>
      </c>
      <c r="AE98" s="3">
        <f t="shared" ca="1" si="32"/>
        <v>0</v>
      </c>
      <c r="AF98" s="3">
        <f t="shared" ca="1" si="33"/>
        <v>0</v>
      </c>
      <c r="AG98" s="3" t="str">
        <f t="shared" ca="1" si="40"/>
        <v>N</v>
      </c>
      <c r="AH98" s="4" t="str">
        <f t="shared" ca="1" si="34"/>
        <v/>
      </c>
      <c r="AI98" s="75">
        <f t="shared" ca="1" si="35"/>
        <v>0</v>
      </c>
      <c r="AJ98" s="75">
        <f t="shared" ca="1" si="36"/>
        <v>0</v>
      </c>
    </row>
    <row r="99" spans="1:36" ht="14.25">
      <c r="A99" s="41">
        <f t="shared" si="37"/>
        <v>33</v>
      </c>
      <c r="B99" s="150">
        <f>IF(ISNUMBER(A99),INDEX('MetaTrader Import'!$H$13:$J$5893,TRUNC(((A99-$A$39+1)-1)/3)+1,MOD((A99-$A$39+1)-1,3)+1),"")</f>
        <v>0</v>
      </c>
      <c r="C99" s="43">
        <f t="shared" ca="1" si="14"/>
        <v>24.475900963672572</v>
      </c>
      <c r="D99" s="43">
        <f t="shared" ca="1" si="15"/>
        <v>-0.47376912343885652</v>
      </c>
      <c r="E99" s="43">
        <f t="shared" ca="1" si="16"/>
        <v>24.002131840233716</v>
      </c>
      <c r="F99" s="43">
        <f t="shared" ca="1" si="17"/>
        <v>2.4002131840233716</v>
      </c>
      <c r="G99" s="43">
        <f>IF(A99&lt;&gt;"",IF(A99&lt;Data!$G$11*0.25,$C$13/$G$32,IF(A99&gt;Data!$G$11*0.25,$C$13,$C$13*10)),"")</f>
        <v>1</v>
      </c>
      <c r="H99" s="43">
        <f>IF(A99&lt;&gt;"",IF(Data!$G$9="constant",$C$13,IF(Data!$G$9="squeeze",G99,F99)),"")</f>
        <v>1</v>
      </c>
      <c r="I99" s="38">
        <f ca="1">IF(ISNUMBER(A99),NORMINV(RAND(),0,IF(AND(Data!$G$9="squeeze",A99&lt;Data!$G$11*0.25),$H$32,1)*$C$30*$C$13)*($C$14*$C$12),"")</f>
        <v>-1.2822160135423177E-4</v>
      </c>
      <c r="J99" s="42">
        <f ca="1">IFERROR(IF(Data!$C$6="Real",B99,I99+J98+($C$14*$C$12)*(NORMINV(RAND(),$C$15,CHOOSE($G$13,$C$13,F99,G99)))),"")</f>
        <v>1.348121462214346</v>
      </c>
      <c r="K99" s="88">
        <f>IF(ISNUMBER(A99), IF($G$16="fixed",$G$17,MIN(H99*Data!$C$7*$C$16*0.5,$C$17*Data!$C$7))*$C$12,"")</f>
        <v>8.0000000000000007E-5</v>
      </c>
      <c r="L99" s="42">
        <f t="shared" ca="1" si="44"/>
        <v>1.348121462214346</v>
      </c>
      <c r="M99" s="44">
        <f t="shared" ca="1" si="45"/>
        <v>1.3481614622143461</v>
      </c>
      <c r="N99" s="44">
        <f t="shared" ca="1" si="46"/>
        <v>1.348081462214346</v>
      </c>
      <c r="O99" s="108">
        <f t="shared" ca="1" si="18"/>
        <v>-0.63259615976733541</v>
      </c>
      <c r="P99" s="102">
        <f t="shared" ca="1" si="19"/>
        <v>3.7804786292669408</v>
      </c>
      <c r="Q99" s="102">
        <f t="shared" ca="1" si="20"/>
        <v>0.22582766033066065</v>
      </c>
      <c r="R99" s="120">
        <f t="shared" ca="1" si="38"/>
        <v>1</v>
      </c>
      <c r="S99" s="54">
        <f t="shared" ca="1" si="39"/>
        <v>0</v>
      </c>
      <c r="T99" s="5">
        <f t="shared" ca="1" si="21"/>
        <v>1.3495941575375672</v>
      </c>
      <c r="U99" s="152">
        <f t="shared" ca="1" si="22"/>
        <v>1.349804376167431</v>
      </c>
      <c r="V99" s="152">
        <f t="shared" ca="1" si="23"/>
        <v>1.3477842314013755</v>
      </c>
      <c r="W99" s="153">
        <f t="shared" ca="1" si="24"/>
        <v>0</v>
      </c>
      <c r="X99" s="153">
        <f t="shared" ca="1" si="25"/>
        <v>0</v>
      </c>
      <c r="Y99" s="153">
        <f t="shared" ca="1" si="26"/>
        <v>0</v>
      </c>
      <c r="Z99" s="153">
        <f t="shared" ca="1" si="27"/>
        <v>0</v>
      </c>
      <c r="AA99" s="152" t="str">
        <f t="shared" ca="1" si="28"/>
        <v/>
      </c>
      <c r="AB99" s="152" t="str">
        <f t="shared" ca="1" si="29"/>
        <v/>
      </c>
      <c r="AC99" s="154" t="str">
        <f t="shared" ca="1" si="30"/>
        <v/>
      </c>
      <c r="AD99" s="154" t="str">
        <f t="shared" ca="1" si="31"/>
        <v/>
      </c>
      <c r="AE99" s="3">
        <f t="shared" ca="1" si="32"/>
        <v>0</v>
      </c>
      <c r="AF99" s="3">
        <f t="shared" ca="1" si="33"/>
        <v>0</v>
      </c>
      <c r="AG99" s="3" t="str">
        <f t="shared" ca="1" si="40"/>
        <v>N</v>
      </c>
      <c r="AH99" s="4" t="str">
        <f t="shared" ca="1" si="34"/>
        <v/>
      </c>
      <c r="AI99" s="75">
        <f t="shared" ca="1" si="35"/>
        <v>0</v>
      </c>
      <c r="AJ99" s="75">
        <f t="shared" ca="1" si="36"/>
        <v>0</v>
      </c>
    </row>
    <row r="100" spans="1:36" ht="14.25">
      <c r="A100" s="41">
        <f t="shared" si="37"/>
        <v>34</v>
      </c>
      <c r="B100" s="150">
        <f>IF(ISNUMBER(A100),INDEX('MetaTrader Import'!$H$13:$J$5893,TRUNC(((A100-$A$39+1)-1)/3)+1,MOD((A100-$A$39+1)-1,3)+1),"")</f>
        <v>0</v>
      </c>
      <c r="C100" s="43">
        <f t="shared" ca="1" si="14"/>
        <v>24.002131840233716</v>
      </c>
      <c r="D100" s="43">
        <f t="shared" ca="1" si="15"/>
        <v>1.0043240846065058</v>
      </c>
      <c r="E100" s="43">
        <f t="shared" ca="1" si="16"/>
        <v>25.006455924840221</v>
      </c>
      <c r="F100" s="43">
        <f t="shared" ca="1" si="17"/>
        <v>2.5006455924840223</v>
      </c>
      <c r="G100" s="43">
        <f>IF(A100&lt;&gt;"",IF(A100&lt;Data!$G$11*0.25,$C$13/$G$32,IF(A100&gt;Data!$G$11*0.25,$C$13,$C$13*10)),"")</f>
        <v>1</v>
      </c>
      <c r="H100" s="43">
        <f>IF(A100&lt;&gt;"",IF(Data!$G$9="constant",$C$13,IF(Data!$G$9="squeeze",G100,F100)),"")</f>
        <v>1</v>
      </c>
      <c r="I100" s="38">
        <f ca="1">IF(ISNUMBER(A100),NORMINV(RAND(),0,IF(AND(Data!$G$9="squeeze",A100&lt;Data!$G$11*0.25),$H$32,1)*$C$30*$C$13)*($C$14*$C$12),"")</f>
        <v>2.2611917951446261E-5</v>
      </c>
      <c r="J100" s="42">
        <f ca="1">IFERROR(IF(Data!$C$6="Real",B100,I100+J99+($C$14*$C$12)*(NORMINV(RAND(),$C$15,CHOOSE($G$13,$C$13,F100,G100)))),"")</f>
        <v>1.3479571731696001</v>
      </c>
      <c r="K100" s="88">
        <f>IF(ISNUMBER(A100), IF($G$16="fixed",$G$17,MIN(H100*Data!$C$7*$C$16*0.5,$C$17*Data!$C$7))*$C$12,"")</f>
        <v>8.0000000000000007E-5</v>
      </c>
      <c r="L100" s="42">
        <f t="shared" ca="1" si="44"/>
        <v>1.3479571731696001</v>
      </c>
      <c r="M100" s="44">
        <f t="shared" ca="1" si="45"/>
        <v>1.3479971731696001</v>
      </c>
      <c r="N100" s="44">
        <f t="shared" ca="1" si="46"/>
        <v>1.3479171731696</v>
      </c>
      <c r="O100" s="108">
        <f t="shared" ca="1" si="18"/>
        <v>-0.53854611798041596</v>
      </c>
      <c r="P100" s="102">
        <f t="shared" ca="1" si="19"/>
        <v>3.3541566105843206</v>
      </c>
      <c r="Q100" s="102">
        <f t="shared" ca="1" si="20"/>
        <v>0.14109263839376551</v>
      </c>
      <c r="R100" s="120">
        <f t="shared" ca="1" si="38"/>
        <v>1</v>
      </c>
      <c r="S100" s="54">
        <f t="shared" ca="1" si="39"/>
        <v>0</v>
      </c>
      <c r="T100" s="5">
        <f t="shared" ca="1" si="21"/>
        <v>1.3495941575375672</v>
      </c>
      <c r="U100" s="152">
        <f t="shared" ca="1" si="22"/>
        <v>1.349804376167431</v>
      </c>
      <c r="V100" s="152">
        <f t="shared" ca="1" si="23"/>
        <v>1.3477842314013755</v>
      </c>
      <c r="W100" s="153">
        <f t="shared" ca="1" si="24"/>
        <v>0</v>
      </c>
      <c r="X100" s="153">
        <f t="shared" ca="1" si="25"/>
        <v>0</v>
      </c>
      <c r="Y100" s="153">
        <f t="shared" ca="1" si="26"/>
        <v>0</v>
      </c>
      <c r="Z100" s="153">
        <f t="shared" ca="1" si="27"/>
        <v>0</v>
      </c>
      <c r="AA100" s="152" t="str">
        <f t="shared" ca="1" si="28"/>
        <v/>
      </c>
      <c r="AB100" s="152" t="str">
        <f t="shared" ca="1" si="29"/>
        <v/>
      </c>
      <c r="AC100" s="154" t="str">
        <f t="shared" ca="1" si="30"/>
        <v/>
      </c>
      <c r="AD100" s="154" t="str">
        <f t="shared" ca="1" si="31"/>
        <v/>
      </c>
      <c r="AE100" s="3">
        <f t="shared" ca="1" si="32"/>
        <v>0</v>
      </c>
      <c r="AF100" s="3">
        <f t="shared" ca="1" si="33"/>
        <v>0</v>
      </c>
      <c r="AG100" s="3" t="str">
        <f t="shared" ca="1" si="40"/>
        <v>N</v>
      </c>
      <c r="AH100" s="4" t="str">
        <f t="shared" ca="1" si="34"/>
        <v/>
      </c>
      <c r="AI100" s="75">
        <f t="shared" ca="1" si="35"/>
        <v>0</v>
      </c>
      <c r="AJ100" s="75">
        <f t="shared" ca="1" si="36"/>
        <v>0</v>
      </c>
    </row>
    <row r="101" spans="1:36" ht="14.25">
      <c r="A101" s="41">
        <f t="shared" si="37"/>
        <v>35</v>
      </c>
      <c r="B101" s="150">
        <f>IF(ISNUMBER(A101),INDEX('MetaTrader Import'!$H$13:$J$5893,TRUNC(((A101-$A$39+1)-1)/3)+1,MOD((A101-$A$39+1)-1,3)+1),"")</f>
        <v>0</v>
      </c>
      <c r="C101" s="43">
        <f t="shared" ca="1" si="14"/>
        <v>25.006455924840221</v>
      </c>
      <c r="D101" s="43">
        <f t="shared" ca="1" si="15"/>
        <v>2.3450448796572099E-2</v>
      </c>
      <c r="E101" s="43">
        <f t="shared" ca="1" si="16"/>
        <v>25.029906373636795</v>
      </c>
      <c r="F101" s="43">
        <f t="shared" ca="1" si="17"/>
        <v>2.5029906373636797</v>
      </c>
      <c r="G101" s="43">
        <f>IF(A101&lt;&gt;"",IF(A101&lt;Data!$G$11*0.25,$C$13/$G$32,IF(A101&gt;Data!$G$11*0.25,$C$13,$C$13*10)),"")</f>
        <v>1</v>
      </c>
      <c r="H101" s="43">
        <f>IF(A101&lt;&gt;"",IF(Data!$G$9="constant",$C$13,IF(Data!$G$9="squeeze",G101,F101)),"")</f>
        <v>1</v>
      </c>
      <c r="I101" s="38">
        <f ca="1">IF(ISNUMBER(A101),NORMINV(RAND(),0,IF(AND(Data!$G$9="squeeze",A101&lt;Data!$G$11*0.25),$H$32,1)*$C$30*$C$13)*($C$14*$C$12),"")</f>
        <v>3.4597949519427658E-6</v>
      </c>
      <c r="J101" s="42">
        <f ca="1">IFERROR(IF(Data!$C$6="Real",B101,I101+J100+($C$14*$C$12)*(NORMINV(RAND(),$C$15,CHOOSE($G$13,$C$13,F101,G101)))),"")</f>
        <v>1.3480136556735622</v>
      </c>
      <c r="K101" s="88">
        <f>IF(ISNUMBER(A101), IF($G$16="fixed",$G$17,MIN(H101*Data!$C$7*$C$16*0.5,$C$17*Data!$C$7))*$C$12,"")</f>
        <v>8.0000000000000007E-5</v>
      </c>
      <c r="L101" s="42">
        <f t="shared" ca="1" si="44"/>
        <v>1.3480136556735622</v>
      </c>
      <c r="M101" s="44">
        <f t="shared" ca="1" si="45"/>
        <v>1.3480536556735623</v>
      </c>
      <c r="N101" s="44">
        <f t="shared" ca="1" si="46"/>
        <v>1.3479736556735622</v>
      </c>
      <c r="O101" s="108">
        <f t="shared" ca="1" si="18"/>
        <v>-0.43588727340973921</v>
      </c>
      <c r="P101" s="102">
        <f t="shared" ca="1" si="19"/>
        <v>2.9245074341875346</v>
      </c>
      <c r="Q101" s="102">
        <f t="shared" ca="1" si="20"/>
        <v>4.6756239860024355E-2</v>
      </c>
      <c r="R101" s="120">
        <f t="shared" ca="1" si="38"/>
        <v>1</v>
      </c>
      <c r="S101" s="54">
        <f t="shared" ca="1" si="39"/>
        <v>0</v>
      </c>
      <c r="T101" s="5">
        <f t="shared" ca="1" si="21"/>
        <v>1.3495941575375672</v>
      </c>
      <c r="U101" s="152">
        <f t="shared" ca="1" si="22"/>
        <v>1.349804376167431</v>
      </c>
      <c r="V101" s="152">
        <f t="shared" ca="1" si="23"/>
        <v>1.3477842314013755</v>
      </c>
      <c r="W101" s="153">
        <f t="shared" ca="1" si="24"/>
        <v>0</v>
      </c>
      <c r="X101" s="153">
        <f t="shared" ca="1" si="25"/>
        <v>0</v>
      </c>
      <c r="Y101" s="153">
        <f t="shared" ca="1" si="26"/>
        <v>0</v>
      </c>
      <c r="Z101" s="153">
        <f t="shared" ca="1" si="27"/>
        <v>0</v>
      </c>
      <c r="AA101" s="152" t="str">
        <f t="shared" ca="1" si="28"/>
        <v/>
      </c>
      <c r="AB101" s="152" t="str">
        <f t="shared" ca="1" si="29"/>
        <v/>
      </c>
      <c r="AC101" s="154" t="str">
        <f t="shared" ca="1" si="30"/>
        <v/>
      </c>
      <c r="AD101" s="154" t="str">
        <f t="shared" ca="1" si="31"/>
        <v/>
      </c>
      <c r="AE101" s="3">
        <f t="shared" ca="1" si="32"/>
        <v>0</v>
      </c>
      <c r="AF101" s="3">
        <f t="shared" ca="1" si="33"/>
        <v>0</v>
      </c>
      <c r="AG101" s="3" t="str">
        <f t="shared" ca="1" si="40"/>
        <v>N</v>
      </c>
      <c r="AH101" s="4" t="str">
        <f t="shared" ca="1" si="34"/>
        <v/>
      </c>
      <c r="AI101" s="75">
        <f t="shared" ca="1" si="35"/>
        <v>0</v>
      </c>
      <c r="AJ101" s="75">
        <f t="shared" ca="1" si="36"/>
        <v>0</v>
      </c>
    </row>
    <row r="102" spans="1:36" ht="14.25">
      <c r="A102" s="41">
        <f t="shared" si="37"/>
        <v>36</v>
      </c>
      <c r="B102" s="150">
        <f>IF(ISNUMBER(A102),INDEX('MetaTrader Import'!$H$13:$J$5893,TRUNC(((A102-$A$39+1)-1)/3)+1,MOD((A102-$A$39+1)-1,3)+1),"")</f>
        <v>0</v>
      </c>
      <c r="C102" s="43">
        <f t="shared" ca="1" si="14"/>
        <v>25.029906373636795</v>
      </c>
      <c r="D102" s="43">
        <f t="shared" ca="1" si="15"/>
        <v>2.2392686869840719</v>
      </c>
      <c r="E102" s="43">
        <f t="shared" ca="1" si="16"/>
        <v>27.269175060620867</v>
      </c>
      <c r="F102" s="43">
        <f t="shared" ca="1" si="17"/>
        <v>2.7269175060620867</v>
      </c>
      <c r="G102" s="43">
        <f>IF(A102&lt;&gt;"",IF(A102&lt;Data!$G$11*0.25,$C$13/$G$32,IF(A102&gt;Data!$G$11*0.25,$C$13,$C$13*10)),"")</f>
        <v>1</v>
      </c>
      <c r="H102" s="43">
        <f>IF(A102&lt;&gt;"",IF(Data!$G$9="constant",$C$13,IF(Data!$G$9="squeeze",G102,F102)),"")</f>
        <v>1</v>
      </c>
      <c r="I102" s="38">
        <f ca="1">IF(ISNUMBER(A102),NORMINV(RAND(),0,IF(AND(Data!$G$9="squeeze",A102&lt;Data!$G$11*0.25),$H$32,1)*$C$30*$C$13)*($C$14*$C$12),"")</f>
        <v>-1.3187221421515215E-4</v>
      </c>
      <c r="J102" s="42">
        <f ca="1">IFERROR(IF(Data!$C$6="Real",B102,I102+J101+($C$14*$C$12)*(NORMINV(RAND(),$C$15,CHOOSE($G$13,$C$13,F102,G102)))),"")</f>
        <v>1.34766566053429</v>
      </c>
      <c r="K102" s="88">
        <f>IF(ISNUMBER(A102), IF($G$16="fixed",$G$17,MIN(H102*Data!$C$7*$C$16*0.5,$C$17*Data!$C$7))*$C$12,"")</f>
        <v>8.0000000000000007E-5</v>
      </c>
      <c r="L102" s="42">
        <f t="shared" ca="1" si="44"/>
        <v>1.34766566053429</v>
      </c>
      <c r="M102" s="44">
        <f t="shared" ca="1" si="45"/>
        <v>1.3477056605342901</v>
      </c>
      <c r="N102" s="44">
        <f t="shared" ca="1" si="46"/>
        <v>1.34762566053429</v>
      </c>
      <c r="O102" s="108">
        <f t="shared" ca="1" si="18"/>
        <v>-0.42913261510265011</v>
      </c>
      <c r="P102" s="102">
        <f t="shared" ca="1" si="19"/>
        <v>2.887969316192422</v>
      </c>
      <c r="Q102" s="102">
        <f t="shared" ca="1" si="20"/>
        <v>-4.1961747887523791E-2</v>
      </c>
      <c r="R102" s="120">
        <f t="shared" ca="1" si="38"/>
        <v>1</v>
      </c>
      <c r="S102" s="54">
        <f t="shared" ca="1" si="39"/>
        <v>0</v>
      </c>
      <c r="T102" s="5">
        <f t="shared" ca="1" si="21"/>
        <v>1.3495941575375672</v>
      </c>
      <c r="U102" s="152">
        <f t="shared" ca="1" si="22"/>
        <v>1.349804376167431</v>
      </c>
      <c r="V102" s="152">
        <f t="shared" ca="1" si="23"/>
        <v>1.34762566053429</v>
      </c>
      <c r="W102" s="153">
        <f t="shared" ca="1" si="24"/>
        <v>0</v>
      </c>
      <c r="X102" s="153">
        <f t="shared" ca="1" si="25"/>
        <v>0</v>
      </c>
      <c r="Y102" s="153">
        <f t="shared" ca="1" si="26"/>
        <v>0</v>
      </c>
      <c r="Z102" s="153">
        <f t="shared" ca="1" si="27"/>
        <v>0</v>
      </c>
      <c r="AA102" s="152" t="str">
        <f t="shared" ca="1" si="28"/>
        <v/>
      </c>
      <c r="AB102" s="152" t="str">
        <f t="shared" ca="1" si="29"/>
        <v/>
      </c>
      <c r="AC102" s="154" t="str">
        <f t="shared" ca="1" si="30"/>
        <v/>
      </c>
      <c r="AD102" s="154" t="str">
        <f t="shared" ca="1" si="31"/>
        <v/>
      </c>
      <c r="AE102" s="3">
        <f t="shared" ca="1" si="32"/>
        <v>0</v>
      </c>
      <c r="AF102" s="3">
        <f t="shared" ca="1" si="33"/>
        <v>0</v>
      </c>
      <c r="AG102" s="3" t="str">
        <f t="shared" ca="1" si="40"/>
        <v>N</v>
      </c>
      <c r="AH102" s="4" t="str">
        <f t="shared" ca="1" si="34"/>
        <v/>
      </c>
      <c r="AI102" s="75">
        <f t="shared" ca="1" si="35"/>
        <v>0</v>
      </c>
      <c r="AJ102" s="75">
        <f t="shared" ca="1" si="36"/>
        <v>0</v>
      </c>
    </row>
    <row r="103" spans="1:36" ht="14.25">
      <c r="A103" s="41">
        <f t="shared" si="37"/>
        <v>37</v>
      </c>
      <c r="B103" s="150">
        <f>IF(ISNUMBER(A103),INDEX('MetaTrader Import'!$H$13:$J$5893,TRUNC(((A103-$A$39+1)-1)/3)+1,MOD((A103-$A$39+1)-1,3)+1),"")</f>
        <v>0</v>
      </c>
      <c r="C103" s="43">
        <f t="shared" ca="1" si="14"/>
        <v>27.269175060620867</v>
      </c>
      <c r="D103" s="43">
        <f t="shared" ca="1" si="15"/>
        <v>0.65978927368629137</v>
      </c>
      <c r="E103" s="43">
        <f t="shared" ca="1" si="16"/>
        <v>27.92896433430716</v>
      </c>
      <c r="F103" s="43">
        <f t="shared" ca="1" si="17"/>
        <v>2.792896433430716</v>
      </c>
      <c r="G103" s="43">
        <f>IF(A103&lt;&gt;"",IF(A103&lt;Data!$G$11*0.25,$C$13/$G$32,IF(A103&gt;Data!$G$11*0.25,$C$13,$C$13*10)),"")</f>
        <v>1</v>
      </c>
      <c r="H103" s="43">
        <f>IF(A103&lt;&gt;"",IF(Data!$G$9="constant",$C$13,IF(Data!$G$9="squeeze",G103,F103)),"")</f>
        <v>1</v>
      </c>
      <c r="I103" s="38">
        <f ca="1">IF(ISNUMBER(A103),NORMINV(RAND(),0,IF(AND(Data!$G$9="squeeze",A103&lt;Data!$G$11*0.25),$H$32,1)*$C$30*$C$13)*($C$14*$C$12),"")</f>
        <v>6.5081288668801559E-5</v>
      </c>
      <c r="J103" s="42">
        <f ca="1">IFERROR(IF(Data!$C$6="Real",B103,I103+J102+($C$14*$C$12)*(NORMINV(RAND(),$C$15,CHOOSE($G$13,$C$13,F103,G103)))),"")</f>
        <v>1.347864529193848</v>
      </c>
      <c r="K103" s="88">
        <f>IF(ISNUMBER(A103), IF($G$16="fixed",$G$17,MIN(H103*Data!$C$7*$C$16*0.5,$C$17*Data!$C$7))*$C$12,"")</f>
        <v>8.0000000000000007E-5</v>
      </c>
      <c r="L103" s="42">
        <f t="shared" ca="1" si="44"/>
        <v>1.347864529193848</v>
      </c>
      <c r="M103" s="44">
        <f t="shared" ca="1" si="45"/>
        <v>1.3479045291938481</v>
      </c>
      <c r="N103" s="44">
        <f t="shared" ca="1" si="46"/>
        <v>1.347824529193848</v>
      </c>
      <c r="O103" s="108">
        <f t="shared" ca="1" si="18"/>
        <v>-0.3816088589540047</v>
      </c>
      <c r="P103" s="102">
        <f t="shared" ca="1" si="19"/>
        <v>2.7064071131692646</v>
      </c>
      <c r="Q103" s="102">
        <f t="shared" ca="1" si="20"/>
        <v>-0.12253529973994744</v>
      </c>
      <c r="R103" s="120">
        <f t="shared" ca="1" si="38"/>
        <v>1</v>
      </c>
      <c r="S103" s="54">
        <f t="shared" ca="1" si="39"/>
        <v>0</v>
      </c>
      <c r="T103" s="5">
        <f t="shared" ca="1" si="21"/>
        <v>1.3495941575375672</v>
      </c>
      <c r="U103" s="152">
        <f t="shared" ca="1" si="22"/>
        <v>1.349804376167431</v>
      </c>
      <c r="V103" s="152">
        <f t="shared" ca="1" si="23"/>
        <v>1.34762566053429</v>
      </c>
      <c r="W103" s="153">
        <f t="shared" ca="1" si="24"/>
        <v>0</v>
      </c>
      <c r="X103" s="153">
        <f t="shared" ca="1" si="25"/>
        <v>0</v>
      </c>
      <c r="Y103" s="153">
        <f t="shared" ca="1" si="26"/>
        <v>0</v>
      </c>
      <c r="Z103" s="153">
        <f t="shared" ca="1" si="27"/>
        <v>0</v>
      </c>
      <c r="AA103" s="152" t="str">
        <f t="shared" ca="1" si="28"/>
        <v/>
      </c>
      <c r="AB103" s="152" t="str">
        <f t="shared" ca="1" si="29"/>
        <v/>
      </c>
      <c r="AC103" s="154" t="str">
        <f t="shared" ca="1" si="30"/>
        <v/>
      </c>
      <c r="AD103" s="154" t="str">
        <f t="shared" ca="1" si="31"/>
        <v/>
      </c>
      <c r="AE103" s="3">
        <f t="shared" ca="1" si="32"/>
        <v>0</v>
      </c>
      <c r="AF103" s="3">
        <f t="shared" ca="1" si="33"/>
        <v>0</v>
      </c>
      <c r="AG103" s="3" t="str">
        <f t="shared" ca="1" si="40"/>
        <v>N</v>
      </c>
      <c r="AH103" s="4" t="str">
        <f t="shared" ca="1" si="34"/>
        <v/>
      </c>
      <c r="AI103" s="75">
        <f t="shared" ca="1" si="35"/>
        <v>0</v>
      </c>
      <c r="AJ103" s="75">
        <f t="shared" ca="1" si="36"/>
        <v>0</v>
      </c>
    </row>
    <row r="104" spans="1:36" ht="14.25">
      <c r="A104" s="41">
        <f t="shared" si="37"/>
        <v>38</v>
      </c>
      <c r="B104" s="150">
        <f>IF(ISNUMBER(A104),INDEX('MetaTrader Import'!$H$13:$J$5893,TRUNC(((A104-$A$39+1)-1)/3)+1,MOD((A104-$A$39+1)-1,3)+1),"")</f>
        <v>0</v>
      </c>
      <c r="C104" s="43">
        <f t="shared" ca="1" si="14"/>
        <v>27.92896433430716</v>
      </c>
      <c r="D104" s="43">
        <f t="shared" ca="1" si="15"/>
        <v>-3.5066657723117971</v>
      </c>
      <c r="E104" s="43">
        <f t="shared" ca="1" si="16"/>
        <v>24.422298561995362</v>
      </c>
      <c r="F104" s="43">
        <f t="shared" ca="1" si="17"/>
        <v>2.4422298561995364</v>
      </c>
      <c r="G104" s="43">
        <f>IF(A104&lt;&gt;"",IF(A104&lt;Data!$G$11*0.25,$C$13/$G$32,IF(A104&gt;Data!$G$11*0.25,$C$13,$C$13*10)),"")</f>
        <v>1</v>
      </c>
      <c r="H104" s="43">
        <f>IF(A104&lt;&gt;"",IF(Data!$G$9="constant",$C$13,IF(Data!$G$9="squeeze",G104,F104)),"")</f>
        <v>1</v>
      </c>
      <c r="I104" s="38">
        <f ca="1">IF(ISNUMBER(A104),NORMINV(RAND(),0,IF(AND(Data!$G$9="squeeze",A104&lt;Data!$G$11*0.25),$H$32,1)*$C$30*$C$13)*($C$14*$C$12),"")</f>
        <v>6.0111722236864743E-5</v>
      </c>
      <c r="J104" s="42">
        <f ca="1">IFERROR(IF(Data!$C$6="Real",B104,I104+J103+($C$14*$C$12)*(NORMINV(RAND(),$C$15,CHOOSE($G$13,$C$13,F104,G104)))),"")</f>
        <v>1.3481722529145139</v>
      </c>
      <c r="K104" s="88">
        <f>IF(ISNUMBER(A104), IF($G$16="fixed",$G$17,MIN(H104*Data!$C$7*$C$16*0.5,$C$17*Data!$C$7))*$C$12,"")</f>
        <v>8.0000000000000007E-5</v>
      </c>
      <c r="L104" s="42">
        <f t="shared" ca="1" si="44"/>
        <v>1.3481722529145139</v>
      </c>
      <c r="M104" s="44">
        <f t="shared" ca="1" si="45"/>
        <v>1.348212252914514</v>
      </c>
      <c r="N104" s="44">
        <f t="shared" ca="1" si="46"/>
        <v>1.3481322529145139</v>
      </c>
      <c r="O104" s="108">
        <f t="shared" ca="1" si="18"/>
        <v>-0.230327866465041</v>
      </c>
      <c r="P104" s="102">
        <f t="shared" ca="1" si="19"/>
        <v>2.3147574756823706</v>
      </c>
      <c r="Q104" s="102">
        <f t="shared" ca="1" si="20"/>
        <v>-0.20277060517611553</v>
      </c>
      <c r="R104" s="120">
        <f t="shared" ca="1" si="38"/>
        <v>1</v>
      </c>
      <c r="S104" s="54">
        <f t="shared" ca="1" si="39"/>
        <v>0</v>
      </c>
      <c r="T104" s="5">
        <f t="shared" ca="1" si="21"/>
        <v>1.3495941575375672</v>
      </c>
      <c r="U104" s="152">
        <f t="shared" ca="1" si="22"/>
        <v>1.349804376167431</v>
      </c>
      <c r="V104" s="152">
        <f t="shared" ca="1" si="23"/>
        <v>1.34762566053429</v>
      </c>
      <c r="W104" s="153">
        <f t="shared" ca="1" si="24"/>
        <v>0</v>
      </c>
      <c r="X104" s="153">
        <f t="shared" ca="1" si="25"/>
        <v>0</v>
      </c>
      <c r="Y104" s="153">
        <f t="shared" ca="1" si="26"/>
        <v>0</v>
      </c>
      <c r="Z104" s="153">
        <f t="shared" ca="1" si="27"/>
        <v>0</v>
      </c>
      <c r="AA104" s="152" t="str">
        <f t="shared" ca="1" si="28"/>
        <v/>
      </c>
      <c r="AB104" s="152" t="str">
        <f t="shared" ca="1" si="29"/>
        <v/>
      </c>
      <c r="AC104" s="154" t="str">
        <f t="shared" ca="1" si="30"/>
        <v/>
      </c>
      <c r="AD104" s="154" t="str">
        <f t="shared" ca="1" si="31"/>
        <v/>
      </c>
      <c r="AE104" s="3">
        <f t="shared" ca="1" si="32"/>
        <v>0</v>
      </c>
      <c r="AF104" s="3">
        <f t="shared" ca="1" si="33"/>
        <v>0</v>
      </c>
      <c r="AG104" s="3" t="str">
        <f t="shared" ca="1" si="40"/>
        <v>N</v>
      </c>
      <c r="AH104" s="4" t="str">
        <f t="shared" ca="1" si="34"/>
        <v/>
      </c>
      <c r="AI104" s="75">
        <f t="shared" ca="1" si="35"/>
        <v>0</v>
      </c>
      <c r="AJ104" s="75">
        <f t="shared" ca="1" si="36"/>
        <v>0</v>
      </c>
    </row>
    <row r="105" spans="1:36" ht="14.25">
      <c r="A105" s="41">
        <f t="shared" si="37"/>
        <v>39</v>
      </c>
      <c r="B105" s="150">
        <f>IF(ISNUMBER(A105),INDEX('MetaTrader Import'!$H$13:$J$5893,TRUNC(((A105-$A$39+1)-1)/3)+1,MOD((A105-$A$39+1)-1,3)+1),"")</f>
        <v>0</v>
      </c>
      <c r="C105" s="43">
        <f t="shared" ca="1" si="14"/>
        <v>24.422298561995362</v>
      </c>
      <c r="D105" s="43">
        <f t="shared" ca="1" si="15"/>
        <v>-0.6703872092462837</v>
      </c>
      <c r="E105" s="43">
        <f t="shared" ca="1" si="16"/>
        <v>23.751911352749079</v>
      </c>
      <c r="F105" s="43">
        <f t="shared" ca="1" si="17"/>
        <v>2.3751911352749078</v>
      </c>
      <c r="G105" s="43">
        <f>IF(A105&lt;&gt;"",IF(A105&lt;Data!$G$11*0.25,$C$13/$G$32,IF(A105&gt;Data!$G$11*0.25,$C$13,$C$13*10)),"")</f>
        <v>1</v>
      </c>
      <c r="H105" s="43">
        <f>IF(A105&lt;&gt;"",IF(Data!$G$9="constant",$C$13,IF(Data!$G$9="squeeze",G105,F105)),"")</f>
        <v>1</v>
      </c>
      <c r="I105" s="38">
        <f ca="1">IF(ISNUMBER(A105),NORMINV(RAND(),0,IF(AND(Data!$G$9="squeeze",A105&lt;Data!$G$11*0.25),$H$32,1)*$C$30*$C$13)*($C$14*$C$12),"")</f>
        <v>-1.2625267084828652E-4</v>
      </c>
      <c r="J105" s="42">
        <f ca="1">IFERROR(IF(Data!$C$6="Real",B105,I105+J104+($C$14*$C$12)*(NORMINV(RAND(),$C$15,CHOOSE($G$13,$C$13,F105,G105)))),"")</f>
        <v>1.3479759053494871</v>
      </c>
      <c r="K105" s="88">
        <f>IF(ISNUMBER(A105), IF($G$16="fixed",$G$17,MIN(H105*Data!$C$7*$C$16*0.5,$C$17*Data!$C$7))*$C$12,"")</f>
        <v>8.0000000000000007E-5</v>
      </c>
      <c r="L105" s="42">
        <f t="shared" ca="1" si="44"/>
        <v>1.3479759053494871</v>
      </c>
      <c r="M105" s="44">
        <f t="shared" ca="1" si="45"/>
        <v>1.3480159053494871</v>
      </c>
      <c r="N105" s="44">
        <f t="shared" ca="1" si="46"/>
        <v>1.347935905349487</v>
      </c>
      <c r="O105" s="108">
        <f t="shared" ca="1" si="18"/>
        <v>-0.1610452373458677</v>
      </c>
      <c r="P105" s="102">
        <f t="shared" ca="1" si="19"/>
        <v>2.1024074983248937</v>
      </c>
      <c r="Q105" s="102">
        <f t="shared" ca="1" si="20"/>
        <v>-0.27150384652902615</v>
      </c>
      <c r="R105" s="120">
        <f t="shared" ca="1" si="38"/>
        <v>1</v>
      </c>
      <c r="S105" s="54">
        <f t="shared" ca="1" si="39"/>
        <v>0</v>
      </c>
      <c r="T105" s="5">
        <f t="shared" ca="1" si="21"/>
        <v>1.3495941575375672</v>
      </c>
      <c r="U105" s="152">
        <f t="shared" ca="1" si="22"/>
        <v>1.349804376167431</v>
      </c>
      <c r="V105" s="152">
        <f t="shared" ca="1" si="23"/>
        <v>1.34762566053429</v>
      </c>
      <c r="W105" s="153">
        <f t="shared" ca="1" si="24"/>
        <v>0</v>
      </c>
      <c r="X105" s="153">
        <f t="shared" ca="1" si="25"/>
        <v>0</v>
      </c>
      <c r="Y105" s="153">
        <f t="shared" ca="1" si="26"/>
        <v>0</v>
      </c>
      <c r="Z105" s="153">
        <f t="shared" ca="1" si="27"/>
        <v>0</v>
      </c>
      <c r="AA105" s="152" t="str">
        <f t="shared" ca="1" si="28"/>
        <v/>
      </c>
      <c r="AB105" s="152" t="str">
        <f t="shared" ca="1" si="29"/>
        <v/>
      </c>
      <c r="AC105" s="154" t="str">
        <f t="shared" ca="1" si="30"/>
        <v/>
      </c>
      <c r="AD105" s="154" t="str">
        <f t="shared" ca="1" si="31"/>
        <v/>
      </c>
      <c r="AE105" s="3">
        <f t="shared" ca="1" si="32"/>
        <v>0</v>
      </c>
      <c r="AF105" s="3">
        <f t="shared" ca="1" si="33"/>
        <v>0</v>
      </c>
      <c r="AG105" s="3" t="str">
        <f t="shared" ca="1" si="40"/>
        <v>N</v>
      </c>
      <c r="AH105" s="4" t="str">
        <f t="shared" ca="1" si="34"/>
        <v/>
      </c>
      <c r="AI105" s="75">
        <f t="shared" ca="1" si="35"/>
        <v>0</v>
      </c>
      <c r="AJ105" s="75">
        <f t="shared" ca="1" si="36"/>
        <v>0</v>
      </c>
    </row>
    <row r="106" spans="1:36" ht="14.25">
      <c r="A106" s="41">
        <f t="shared" si="37"/>
        <v>40</v>
      </c>
      <c r="B106" s="150">
        <f>IF(ISNUMBER(A106),INDEX('MetaTrader Import'!$H$13:$J$5893,TRUNC(((A106-$A$39+1)-1)/3)+1,MOD((A106-$A$39+1)-1,3)+1),"")</f>
        <v>0</v>
      </c>
      <c r="C106" s="43">
        <f t="shared" ca="1" si="14"/>
        <v>23.751911352749079</v>
      </c>
      <c r="D106" s="43">
        <f t="shared" ca="1" si="15"/>
        <v>0.88242027519385369</v>
      </c>
      <c r="E106" s="43">
        <f t="shared" ca="1" si="16"/>
        <v>24.634331627942935</v>
      </c>
      <c r="F106" s="43">
        <f t="shared" ca="1" si="17"/>
        <v>2.4634331627942934</v>
      </c>
      <c r="G106" s="43">
        <f>IF(A106&lt;&gt;"",IF(A106&lt;Data!$G$11*0.25,$C$13/$G$32,IF(A106&gt;Data!$G$11*0.25,$C$13,$C$13*10)),"")</f>
        <v>1</v>
      </c>
      <c r="H106" s="43">
        <f>IF(A106&lt;&gt;"",IF(Data!$G$9="constant",$C$13,IF(Data!$G$9="squeeze",G106,F106)),"")</f>
        <v>1</v>
      </c>
      <c r="I106" s="38">
        <f ca="1">IF(ISNUMBER(A106),NORMINV(RAND(),0,IF(AND(Data!$G$9="squeeze",A106&lt;Data!$G$11*0.25),$H$32,1)*$C$30*$C$13)*($C$14*$C$12),"")</f>
        <v>1.0229394887233313E-4</v>
      </c>
      <c r="J106" s="42">
        <f ca="1">IFERROR(IF(Data!$C$6="Real",B106,I106+J105+($C$14*$C$12)*(NORMINV(RAND(),$C$15,CHOOSE($G$13,$C$13,F106,G106)))),"")</f>
        <v>1.348043999788453</v>
      </c>
      <c r="K106" s="88">
        <f>IF(ISNUMBER(A106), IF($G$16="fixed",$G$17,MIN(H106*Data!$C$7*$C$16*0.5,$C$17*Data!$C$7))*$C$12,"")</f>
        <v>8.0000000000000007E-5</v>
      </c>
      <c r="L106" s="42">
        <f t="shared" ca="1" si="44"/>
        <v>1.348043999788453</v>
      </c>
      <c r="M106" s="44">
        <f t="shared" ca="1" si="45"/>
        <v>1.3480839997884531</v>
      </c>
      <c r="N106" s="44">
        <f t="shared" ca="1" si="46"/>
        <v>1.348003999788453</v>
      </c>
      <c r="O106" s="108">
        <f t="shared" ca="1" si="18"/>
        <v>-0.12095777753970811</v>
      </c>
      <c r="P106" s="102">
        <f t="shared" ca="1" si="19"/>
        <v>2.0471817158986161</v>
      </c>
      <c r="Q106" s="102">
        <f t="shared" ca="1" si="20"/>
        <v>-0.31833038515230433</v>
      </c>
      <c r="R106" s="120">
        <f t="shared" ca="1" si="38"/>
        <v>1</v>
      </c>
      <c r="S106" s="54">
        <f t="shared" ca="1" si="39"/>
        <v>0</v>
      </c>
      <c r="T106" s="5">
        <f t="shared" ca="1" si="21"/>
        <v>1.3495941575375672</v>
      </c>
      <c r="U106" s="152">
        <f t="shared" ca="1" si="22"/>
        <v>1.349804376167431</v>
      </c>
      <c r="V106" s="152">
        <f t="shared" ca="1" si="23"/>
        <v>1.34762566053429</v>
      </c>
      <c r="W106" s="153">
        <f t="shared" ca="1" si="24"/>
        <v>0</v>
      </c>
      <c r="X106" s="153">
        <f t="shared" ca="1" si="25"/>
        <v>0</v>
      </c>
      <c r="Y106" s="153">
        <f t="shared" ca="1" si="26"/>
        <v>0</v>
      </c>
      <c r="Z106" s="153">
        <f t="shared" ca="1" si="27"/>
        <v>0</v>
      </c>
      <c r="AA106" s="152" t="str">
        <f t="shared" ca="1" si="28"/>
        <v/>
      </c>
      <c r="AB106" s="152" t="str">
        <f t="shared" ca="1" si="29"/>
        <v/>
      </c>
      <c r="AC106" s="154" t="str">
        <f t="shared" ca="1" si="30"/>
        <v/>
      </c>
      <c r="AD106" s="154" t="str">
        <f t="shared" ca="1" si="31"/>
        <v/>
      </c>
      <c r="AE106" s="3">
        <f t="shared" ca="1" si="32"/>
        <v>0</v>
      </c>
      <c r="AF106" s="3">
        <f t="shared" ca="1" si="33"/>
        <v>0</v>
      </c>
      <c r="AG106" s="3" t="str">
        <f t="shared" ca="1" si="40"/>
        <v>N</v>
      </c>
      <c r="AH106" s="4" t="str">
        <f t="shared" ca="1" si="34"/>
        <v/>
      </c>
      <c r="AI106" s="75">
        <f t="shared" ca="1" si="35"/>
        <v>0</v>
      </c>
      <c r="AJ106" s="75">
        <f t="shared" ca="1" si="36"/>
        <v>0</v>
      </c>
    </row>
    <row r="107" spans="1:36" ht="14.25">
      <c r="A107" s="41">
        <f t="shared" si="37"/>
        <v>41</v>
      </c>
      <c r="B107" s="150">
        <f>IF(ISNUMBER(A107),INDEX('MetaTrader Import'!$H$13:$J$5893,TRUNC(((A107-$A$39+1)-1)/3)+1,MOD((A107-$A$39+1)-1,3)+1),"")</f>
        <v>0</v>
      </c>
      <c r="C107" s="43">
        <f t="shared" ca="1" si="14"/>
        <v>24.634331627942935</v>
      </c>
      <c r="D107" s="43">
        <f t="shared" ca="1" si="15"/>
        <v>-1.0361410084617011</v>
      </c>
      <c r="E107" s="43">
        <f t="shared" ca="1" si="16"/>
        <v>23.598190619481233</v>
      </c>
      <c r="F107" s="43">
        <f t="shared" ca="1" si="17"/>
        <v>2.3598190619481234</v>
      </c>
      <c r="G107" s="43">
        <f>IF(A107&lt;&gt;"",IF(A107&lt;Data!$G$11*0.25,$C$13/$G$32,IF(A107&gt;Data!$G$11*0.25,$C$13,$C$13*10)),"")</f>
        <v>1</v>
      </c>
      <c r="H107" s="43">
        <f>IF(A107&lt;&gt;"",IF(Data!$G$9="constant",$C$13,IF(Data!$G$9="squeeze",G107,F107)),"")</f>
        <v>1</v>
      </c>
      <c r="I107" s="38">
        <f ca="1">IF(ISNUMBER(A107),NORMINV(RAND(),0,IF(AND(Data!$G$9="squeeze",A107&lt;Data!$G$11*0.25),$H$32,1)*$C$30*$C$13)*($C$14*$C$12),"")</f>
        <v>-1.1672399329966528E-4</v>
      </c>
      <c r="J107" s="42">
        <f ca="1">IFERROR(IF(Data!$C$6="Real",B107,I107+J106+($C$14*$C$12)*(NORMINV(RAND(),$C$15,CHOOSE($G$13,$C$13,F107,G107)))),"")</f>
        <v>1.3482645885073081</v>
      </c>
      <c r="K107" s="88">
        <f>IF(ISNUMBER(A107), IF($G$16="fixed",$G$17,MIN(H107*Data!$C$7*$C$16*0.5,$C$17*Data!$C$7))*$C$12,"")</f>
        <v>8.0000000000000007E-5</v>
      </c>
      <c r="L107" s="42">
        <f t="shared" ca="1" si="44"/>
        <v>1.3482645885073081</v>
      </c>
      <c r="M107" s="44">
        <f t="shared" ca="1" si="45"/>
        <v>1.3483045885073082</v>
      </c>
      <c r="N107" s="44">
        <f t="shared" ca="1" si="46"/>
        <v>1.3482245885073081</v>
      </c>
      <c r="O107" s="108">
        <f t="shared" ca="1" si="18"/>
        <v>-0.10744155570317573</v>
      </c>
      <c r="P107" s="102">
        <f t="shared" ca="1" si="19"/>
        <v>2.0750760687722605</v>
      </c>
      <c r="Q107" s="102">
        <f t="shared" ca="1" si="20"/>
        <v>-0.33256496892513959</v>
      </c>
      <c r="R107" s="120">
        <f t="shared" ca="1" si="38"/>
        <v>1</v>
      </c>
      <c r="S107" s="54">
        <f t="shared" ca="1" si="39"/>
        <v>0</v>
      </c>
      <c r="T107" s="5">
        <f t="shared" ca="1" si="21"/>
        <v>1.3495941575375672</v>
      </c>
      <c r="U107" s="152">
        <f t="shared" ca="1" si="22"/>
        <v>1.349804376167431</v>
      </c>
      <c r="V107" s="152">
        <f t="shared" ca="1" si="23"/>
        <v>1.34762566053429</v>
      </c>
      <c r="W107" s="153">
        <f t="shared" ca="1" si="24"/>
        <v>0</v>
      </c>
      <c r="X107" s="153">
        <f t="shared" ca="1" si="25"/>
        <v>0</v>
      </c>
      <c r="Y107" s="153">
        <f t="shared" ca="1" si="26"/>
        <v>0</v>
      </c>
      <c r="Z107" s="153">
        <f t="shared" ca="1" si="27"/>
        <v>0</v>
      </c>
      <c r="AA107" s="152" t="str">
        <f t="shared" ca="1" si="28"/>
        <v/>
      </c>
      <c r="AB107" s="152" t="str">
        <f t="shared" ca="1" si="29"/>
        <v/>
      </c>
      <c r="AC107" s="154" t="str">
        <f t="shared" ca="1" si="30"/>
        <v/>
      </c>
      <c r="AD107" s="154" t="str">
        <f t="shared" ca="1" si="31"/>
        <v/>
      </c>
      <c r="AE107" s="3">
        <f t="shared" ca="1" si="32"/>
        <v>0</v>
      </c>
      <c r="AF107" s="3">
        <f t="shared" ca="1" si="33"/>
        <v>0</v>
      </c>
      <c r="AG107" s="3" t="str">
        <f t="shared" ca="1" si="40"/>
        <v>N</v>
      </c>
      <c r="AH107" s="4" t="str">
        <f t="shared" ca="1" si="34"/>
        <v/>
      </c>
      <c r="AI107" s="75">
        <f t="shared" ca="1" si="35"/>
        <v>0</v>
      </c>
      <c r="AJ107" s="75">
        <f t="shared" ca="1" si="36"/>
        <v>0</v>
      </c>
    </row>
    <row r="108" spans="1:36" ht="14.25">
      <c r="A108" s="41">
        <f t="shared" si="37"/>
        <v>42</v>
      </c>
      <c r="B108" s="150">
        <f>IF(ISNUMBER(A108),INDEX('MetaTrader Import'!$H$13:$J$5893,TRUNC(((A108-$A$39+1)-1)/3)+1,MOD((A108-$A$39+1)-1,3)+1),"")</f>
        <v>0</v>
      </c>
      <c r="C108" s="43">
        <f t="shared" ca="1" si="14"/>
        <v>23.598190619481233</v>
      </c>
      <c r="D108" s="43">
        <f t="shared" ca="1" si="15"/>
        <v>-0.54173981286288941</v>
      </c>
      <c r="E108" s="43">
        <f t="shared" ca="1" si="16"/>
        <v>23.056450806618344</v>
      </c>
      <c r="F108" s="43">
        <f t="shared" ca="1" si="17"/>
        <v>2.3056450806618343</v>
      </c>
      <c r="G108" s="43">
        <f>IF(A108&lt;&gt;"",IF(A108&lt;Data!$G$11*0.25,$C$13/$G$32,IF(A108&gt;Data!$G$11*0.25,$C$13,$C$13*10)),"")</f>
        <v>1</v>
      </c>
      <c r="H108" s="43">
        <f>IF(A108&lt;&gt;"",IF(Data!$G$9="constant",$C$13,IF(Data!$G$9="squeeze",G108,F108)),"")</f>
        <v>1</v>
      </c>
      <c r="I108" s="38">
        <f ca="1">IF(ISNUMBER(A108),NORMINV(RAND(),0,IF(AND(Data!$G$9="squeeze",A108&lt;Data!$G$11*0.25),$H$32,1)*$C$30*$C$13)*($C$14*$C$12),"")</f>
        <v>-5.5328467862036185E-5</v>
      </c>
      <c r="J108" s="42">
        <f ca="1">IFERROR(IF(Data!$C$6="Real",B108,I108+J107+($C$14*$C$12)*(NORMINV(RAND(),$C$15,CHOOSE($G$13,$C$13,F108,G108)))),"")</f>
        <v>1.3480798635816476</v>
      </c>
      <c r="K108" s="88">
        <f>IF(ISNUMBER(A108), IF($G$16="fixed",$G$17,MIN(H108*Data!$C$7*$C$16*0.5,$C$17*Data!$C$7))*$C$12,"")</f>
        <v>8.0000000000000007E-5</v>
      </c>
      <c r="L108" s="42">
        <f t="shared" ca="1" si="44"/>
        <v>1.3480798635816476</v>
      </c>
      <c r="M108" s="44">
        <f t="shared" ca="1" si="45"/>
        <v>1.3481198635816476</v>
      </c>
      <c r="N108" s="44">
        <f t="shared" ca="1" si="46"/>
        <v>1.3480398635816475</v>
      </c>
      <c r="O108" s="108">
        <f t="shared" ca="1" si="18"/>
        <v>-0.18616613969273707</v>
      </c>
      <c r="P108" s="102">
        <f t="shared" ca="1" si="19"/>
        <v>1.9414650061120715</v>
      </c>
      <c r="Q108" s="102">
        <f t="shared" ca="1" si="20"/>
        <v>-0.32006562603198302</v>
      </c>
      <c r="R108" s="120">
        <f t="shared" ca="1" si="38"/>
        <v>1</v>
      </c>
      <c r="S108" s="54">
        <f t="shared" ca="1" si="39"/>
        <v>0</v>
      </c>
      <c r="T108" s="5">
        <f t="shared" ca="1" si="21"/>
        <v>1.3495941575375672</v>
      </c>
      <c r="U108" s="152">
        <f t="shared" ca="1" si="22"/>
        <v>1.349804376167431</v>
      </c>
      <c r="V108" s="152">
        <f t="shared" ca="1" si="23"/>
        <v>1.34762566053429</v>
      </c>
      <c r="W108" s="153">
        <f t="shared" ca="1" si="24"/>
        <v>0</v>
      </c>
      <c r="X108" s="153">
        <f t="shared" ca="1" si="25"/>
        <v>0</v>
      </c>
      <c r="Y108" s="153">
        <f t="shared" ca="1" si="26"/>
        <v>0</v>
      </c>
      <c r="Z108" s="153">
        <f t="shared" ca="1" si="27"/>
        <v>0</v>
      </c>
      <c r="AA108" s="152" t="str">
        <f t="shared" ca="1" si="28"/>
        <v/>
      </c>
      <c r="AB108" s="152" t="str">
        <f t="shared" ca="1" si="29"/>
        <v/>
      </c>
      <c r="AC108" s="154" t="str">
        <f t="shared" ca="1" si="30"/>
        <v/>
      </c>
      <c r="AD108" s="154" t="str">
        <f t="shared" ca="1" si="31"/>
        <v/>
      </c>
      <c r="AE108" s="3">
        <f t="shared" ca="1" si="32"/>
        <v>0</v>
      </c>
      <c r="AF108" s="3">
        <f t="shared" ca="1" si="33"/>
        <v>0</v>
      </c>
      <c r="AG108" s="3" t="str">
        <f t="shared" ca="1" si="40"/>
        <v>N</v>
      </c>
      <c r="AH108" s="4" t="str">
        <f t="shared" ca="1" si="34"/>
        <v/>
      </c>
      <c r="AI108" s="75">
        <f t="shared" ca="1" si="35"/>
        <v>0</v>
      </c>
      <c r="AJ108" s="75">
        <f t="shared" ca="1" si="36"/>
        <v>0</v>
      </c>
    </row>
    <row r="109" spans="1:36" ht="14.25">
      <c r="A109" s="41">
        <f t="shared" si="37"/>
        <v>43</v>
      </c>
      <c r="B109" s="150">
        <f>IF(ISNUMBER(A109),INDEX('MetaTrader Import'!$H$13:$J$5893,TRUNC(((A109-$A$39+1)-1)/3)+1,MOD((A109-$A$39+1)-1,3)+1),"")</f>
        <v>0</v>
      </c>
      <c r="C109" s="43">
        <f t="shared" ca="1" si="14"/>
        <v>23.056450806618344</v>
      </c>
      <c r="D109" s="43">
        <f t="shared" ca="1" si="15"/>
        <v>-1.360791699602474</v>
      </c>
      <c r="E109" s="43">
        <f t="shared" ca="1" si="16"/>
        <v>21.695659107015871</v>
      </c>
      <c r="F109" s="43">
        <f t="shared" ca="1" si="17"/>
        <v>2.169565910701587</v>
      </c>
      <c r="G109" s="43">
        <f>IF(A109&lt;&gt;"",IF(A109&lt;Data!$G$11*0.25,$C$13/$G$32,IF(A109&gt;Data!$G$11*0.25,$C$13,$C$13*10)),"")</f>
        <v>1</v>
      </c>
      <c r="H109" s="43">
        <f>IF(A109&lt;&gt;"",IF(Data!$G$9="constant",$C$13,IF(Data!$G$9="squeeze",G109,F109)),"")</f>
        <v>1</v>
      </c>
      <c r="I109" s="38">
        <f ca="1">IF(ISNUMBER(A109),NORMINV(RAND(),0,IF(AND(Data!$G$9="squeeze",A109&lt;Data!$G$11*0.25),$H$32,1)*$C$30*$C$13)*($C$14*$C$12),"")</f>
        <v>4.856776936066747E-5</v>
      </c>
      <c r="J109" s="42">
        <f ca="1">IFERROR(IF(Data!$C$6="Real",B109,I109+J108+($C$14*$C$12)*(NORMINV(RAND(),$C$15,CHOOSE($G$13,$C$13,F109,G109)))),"")</f>
        <v>1.3482562887588969</v>
      </c>
      <c r="K109" s="88">
        <f>IF(ISNUMBER(A109), IF($G$16="fixed",$G$17,MIN(H109*Data!$C$7*$C$16*0.5,$C$17*Data!$C$7))*$C$12,"")</f>
        <v>8.0000000000000007E-5</v>
      </c>
      <c r="L109" s="42">
        <f t="shared" ca="1" si="44"/>
        <v>1.3482562887588969</v>
      </c>
      <c r="M109" s="44">
        <f t="shared" ca="1" si="45"/>
        <v>1.348296288758897</v>
      </c>
      <c r="N109" s="44">
        <f t="shared" ca="1" si="46"/>
        <v>1.3482162887588969</v>
      </c>
      <c r="O109" s="108">
        <f t="shared" ca="1" si="18"/>
        <v>-0.10738904941109961</v>
      </c>
      <c r="P109" s="102">
        <f t="shared" ca="1" si="19"/>
        <v>1.9432060252398178</v>
      </c>
      <c r="Q109" s="102">
        <f t="shared" ca="1" si="20"/>
        <v>-0.29107002710374485</v>
      </c>
      <c r="R109" s="120">
        <f t="shared" ca="1" si="38"/>
        <v>1</v>
      </c>
      <c r="S109" s="54">
        <f t="shared" ca="1" si="39"/>
        <v>0</v>
      </c>
      <c r="T109" s="5">
        <f t="shared" ca="1" si="21"/>
        <v>1.3495941575375672</v>
      </c>
      <c r="U109" s="152">
        <f t="shared" ca="1" si="22"/>
        <v>1.349804376167431</v>
      </c>
      <c r="V109" s="152">
        <f t="shared" ca="1" si="23"/>
        <v>1.34762566053429</v>
      </c>
      <c r="W109" s="153">
        <f t="shared" ca="1" si="24"/>
        <v>0</v>
      </c>
      <c r="X109" s="153">
        <f t="shared" ca="1" si="25"/>
        <v>0</v>
      </c>
      <c r="Y109" s="153">
        <f t="shared" ca="1" si="26"/>
        <v>0</v>
      </c>
      <c r="Z109" s="153">
        <f t="shared" ca="1" si="27"/>
        <v>0</v>
      </c>
      <c r="AA109" s="152" t="str">
        <f t="shared" ca="1" si="28"/>
        <v/>
      </c>
      <c r="AB109" s="152" t="str">
        <f t="shared" ca="1" si="29"/>
        <v/>
      </c>
      <c r="AC109" s="154" t="str">
        <f t="shared" ca="1" si="30"/>
        <v/>
      </c>
      <c r="AD109" s="154" t="str">
        <f t="shared" ca="1" si="31"/>
        <v/>
      </c>
      <c r="AE109" s="3">
        <f t="shared" ca="1" si="32"/>
        <v>0</v>
      </c>
      <c r="AF109" s="3">
        <f t="shared" ca="1" si="33"/>
        <v>0</v>
      </c>
      <c r="AG109" s="3" t="str">
        <f t="shared" ca="1" si="40"/>
        <v>N</v>
      </c>
      <c r="AH109" s="4" t="str">
        <f t="shared" ca="1" si="34"/>
        <v/>
      </c>
      <c r="AI109" s="75">
        <f t="shared" ca="1" si="35"/>
        <v>0</v>
      </c>
      <c r="AJ109" s="75">
        <f t="shared" ca="1" si="36"/>
        <v>0</v>
      </c>
    </row>
    <row r="110" spans="1:36" ht="14.25">
      <c r="A110" s="41">
        <f t="shared" si="37"/>
        <v>44</v>
      </c>
      <c r="B110" s="150">
        <f>IF(ISNUMBER(A110),INDEX('MetaTrader Import'!$H$13:$J$5893,TRUNC(((A110-$A$39+1)-1)/3)+1,MOD((A110-$A$39+1)-1,3)+1),"")</f>
        <v>0</v>
      </c>
      <c r="C110" s="43">
        <f t="shared" ca="1" si="14"/>
        <v>21.695659107015871</v>
      </c>
      <c r="D110" s="43">
        <f t="shared" ca="1" si="15"/>
        <v>1.9368684027356233</v>
      </c>
      <c r="E110" s="43">
        <f t="shared" ca="1" si="16"/>
        <v>23.632527509751494</v>
      </c>
      <c r="F110" s="43">
        <f t="shared" ca="1" si="17"/>
        <v>2.3632527509751493</v>
      </c>
      <c r="G110" s="43">
        <f>IF(A110&lt;&gt;"",IF(A110&lt;Data!$G$11*0.25,$C$13/$G$32,IF(A110&gt;Data!$G$11*0.25,$C$13,$C$13*10)),"")</f>
        <v>1</v>
      </c>
      <c r="H110" s="43">
        <f>IF(A110&lt;&gt;"",IF(Data!$G$9="constant",$C$13,IF(Data!$G$9="squeeze",G110,F110)),"")</f>
        <v>1</v>
      </c>
      <c r="I110" s="38">
        <f ca="1">IF(ISNUMBER(A110),NORMINV(RAND(),0,IF(AND(Data!$G$9="squeeze",A110&lt;Data!$G$11*0.25),$H$32,1)*$C$30*$C$13)*($C$14*$C$12),"")</f>
        <v>-8.4804684772892534E-5</v>
      </c>
      <c r="J110" s="42">
        <f ca="1">IFERROR(IF(Data!$C$6="Real",B110,I110+J109+($C$14*$C$12)*(NORMINV(RAND(),$C$15,CHOOSE($G$13,$C$13,F110,G110)))),"")</f>
        <v>1.348033929099931</v>
      </c>
      <c r="K110" s="88">
        <f>IF(ISNUMBER(A110), IF($G$16="fixed",$G$17,MIN(H110*Data!$C$7*$C$16*0.5,$C$17*Data!$C$7))*$C$12,"")</f>
        <v>8.0000000000000007E-5</v>
      </c>
      <c r="L110" s="42">
        <f t="shared" ca="1" si="44"/>
        <v>1.348033929099931</v>
      </c>
      <c r="M110" s="44">
        <f t="shared" ca="1" si="45"/>
        <v>1.3480739290999311</v>
      </c>
      <c r="N110" s="44">
        <f t="shared" ca="1" si="46"/>
        <v>1.347993929099931</v>
      </c>
      <c r="O110" s="108">
        <f t="shared" ca="1" si="18"/>
        <v>-9.1755238115974275E-2</v>
      </c>
      <c r="P110" s="102">
        <f t="shared" ca="1" si="19"/>
        <v>1.9223796518204139</v>
      </c>
      <c r="Q110" s="102">
        <f t="shared" ca="1" si="20"/>
        <v>-0.251854916297785</v>
      </c>
      <c r="R110" s="120">
        <f t="shared" ca="1" si="38"/>
        <v>1</v>
      </c>
      <c r="S110" s="54">
        <f t="shared" ca="1" si="39"/>
        <v>0</v>
      </c>
      <c r="T110" s="5">
        <f t="shared" ca="1" si="21"/>
        <v>1.3495941575375672</v>
      </c>
      <c r="U110" s="152">
        <f t="shared" ca="1" si="22"/>
        <v>1.349804376167431</v>
      </c>
      <c r="V110" s="152">
        <f t="shared" ca="1" si="23"/>
        <v>1.34762566053429</v>
      </c>
      <c r="W110" s="153">
        <f t="shared" ca="1" si="24"/>
        <v>0</v>
      </c>
      <c r="X110" s="153">
        <f t="shared" ca="1" si="25"/>
        <v>0</v>
      </c>
      <c r="Y110" s="153">
        <f t="shared" ca="1" si="26"/>
        <v>0</v>
      </c>
      <c r="Z110" s="153">
        <f t="shared" ca="1" si="27"/>
        <v>0</v>
      </c>
      <c r="AA110" s="152" t="str">
        <f t="shared" ca="1" si="28"/>
        <v/>
      </c>
      <c r="AB110" s="152" t="str">
        <f t="shared" ca="1" si="29"/>
        <v/>
      </c>
      <c r="AC110" s="154" t="str">
        <f t="shared" ca="1" si="30"/>
        <v/>
      </c>
      <c r="AD110" s="154" t="str">
        <f t="shared" ca="1" si="31"/>
        <v/>
      </c>
      <c r="AE110" s="3">
        <f t="shared" ca="1" si="32"/>
        <v>0</v>
      </c>
      <c r="AF110" s="3">
        <f t="shared" ca="1" si="33"/>
        <v>0</v>
      </c>
      <c r="AG110" s="3" t="str">
        <f t="shared" ca="1" si="40"/>
        <v>N</v>
      </c>
      <c r="AH110" s="4" t="str">
        <f t="shared" ca="1" si="34"/>
        <v/>
      </c>
      <c r="AI110" s="75">
        <f t="shared" ca="1" si="35"/>
        <v>0</v>
      </c>
      <c r="AJ110" s="75">
        <f t="shared" ca="1" si="36"/>
        <v>0</v>
      </c>
    </row>
    <row r="111" spans="1:36" ht="14.25">
      <c r="A111" s="41">
        <f t="shared" si="37"/>
        <v>45</v>
      </c>
      <c r="B111" s="150">
        <f>IF(ISNUMBER(A111),INDEX('MetaTrader Import'!$H$13:$J$5893,TRUNC(((A111-$A$39+1)-1)/3)+1,MOD((A111-$A$39+1)-1,3)+1),"")</f>
        <v>0</v>
      </c>
      <c r="C111" s="43">
        <f t="shared" ca="1" si="14"/>
        <v>23.632527509751494</v>
      </c>
      <c r="D111" s="43">
        <f t="shared" ca="1" si="15"/>
        <v>-1.2175595906289827</v>
      </c>
      <c r="E111" s="43">
        <f t="shared" ca="1" si="16"/>
        <v>22.41496791912251</v>
      </c>
      <c r="F111" s="43">
        <f t="shared" ca="1" si="17"/>
        <v>2.241496791912251</v>
      </c>
      <c r="G111" s="43">
        <f>IF(A111&lt;&gt;"",IF(A111&lt;Data!$G$11*0.25,$C$13/$G$32,IF(A111&gt;Data!$G$11*0.25,$C$13,$C$13*10)),"")</f>
        <v>1</v>
      </c>
      <c r="H111" s="43">
        <f>IF(A111&lt;&gt;"",IF(Data!$G$9="constant",$C$13,IF(Data!$G$9="squeeze",G111,F111)),"")</f>
        <v>1</v>
      </c>
      <c r="I111" s="38">
        <f ca="1">IF(ISNUMBER(A111),NORMINV(RAND(),0,IF(AND(Data!$G$9="squeeze",A111&lt;Data!$G$11*0.25),$H$32,1)*$C$30*$C$13)*($C$14*$C$12),"")</f>
        <v>-9.3672606278940484E-5</v>
      </c>
      <c r="J111" s="42">
        <f ca="1">IFERROR(IF(Data!$C$6="Real",B111,I111+J110+($C$14*$C$12)*(NORMINV(RAND(),$C$15,CHOOSE($G$13,$C$13,F111,G111)))),"")</f>
        <v>1.3477612022135868</v>
      </c>
      <c r="K111" s="88">
        <f>IF(ISNUMBER(A111), IF($G$16="fixed",$G$17,MIN(H111*Data!$C$7*$C$16*0.5,$C$17*Data!$C$7))*$C$12,"")</f>
        <v>8.0000000000000007E-5</v>
      </c>
      <c r="L111" s="42">
        <f t="shared" ca="1" si="44"/>
        <v>1.3477612022135868</v>
      </c>
      <c r="M111" s="44">
        <f t="shared" ca="1" si="45"/>
        <v>1.3478012022135868</v>
      </c>
      <c r="N111" s="44">
        <f t="shared" ca="1" si="46"/>
        <v>1.3477212022135867</v>
      </c>
      <c r="O111" s="108">
        <f t="shared" ca="1" si="18"/>
        <v>-8.3889989623077615E-2</v>
      </c>
      <c r="P111" s="102">
        <f t="shared" ca="1" si="19"/>
        <v>1.8864129602997719</v>
      </c>
      <c r="Q111" s="102">
        <f t="shared" ca="1" si="20"/>
        <v>-0.20185138120200927</v>
      </c>
      <c r="R111" s="120">
        <f t="shared" ca="1" si="38"/>
        <v>1</v>
      </c>
      <c r="S111" s="54">
        <f t="shared" ca="1" si="39"/>
        <v>0</v>
      </c>
      <c r="T111" s="5">
        <f t="shared" ca="1" si="21"/>
        <v>1.3495941575375672</v>
      </c>
      <c r="U111" s="152">
        <f t="shared" ca="1" si="22"/>
        <v>1.349804376167431</v>
      </c>
      <c r="V111" s="152">
        <f t="shared" ca="1" si="23"/>
        <v>1.34762566053429</v>
      </c>
      <c r="W111" s="153">
        <f t="shared" ca="1" si="24"/>
        <v>0</v>
      </c>
      <c r="X111" s="153">
        <f t="shared" ca="1" si="25"/>
        <v>0</v>
      </c>
      <c r="Y111" s="153">
        <f t="shared" ca="1" si="26"/>
        <v>0</v>
      </c>
      <c r="Z111" s="153">
        <f t="shared" ca="1" si="27"/>
        <v>0</v>
      </c>
      <c r="AA111" s="152" t="str">
        <f t="shared" ca="1" si="28"/>
        <v/>
      </c>
      <c r="AB111" s="152" t="str">
        <f t="shared" ca="1" si="29"/>
        <v/>
      </c>
      <c r="AC111" s="154" t="str">
        <f t="shared" ca="1" si="30"/>
        <v/>
      </c>
      <c r="AD111" s="154" t="str">
        <f t="shared" ca="1" si="31"/>
        <v/>
      </c>
      <c r="AE111" s="3">
        <f t="shared" ca="1" si="32"/>
        <v>0</v>
      </c>
      <c r="AF111" s="3">
        <f t="shared" ca="1" si="33"/>
        <v>0</v>
      </c>
      <c r="AG111" s="3" t="str">
        <f t="shared" ca="1" si="40"/>
        <v>N</v>
      </c>
      <c r="AH111" s="4" t="str">
        <f t="shared" ca="1" si="34"/>
        <v/>
      </c>
      <c r="AI111" s="75">
        <f t="shared" ca="1" si="35"/>
        <v>0</v>
      </c>
      <c r="AJ111" s="75">
        <f t="shared" ca="1" si="36"/>
        <v>0</v>
      </c>
    </row>
    <row r="112" spans="1:36" ht="14.25">
      <c r="A112" s="41">
        <f t="shared" si="37"/>
        <v>46</v>
      </c>
      <c r="B112" s="150">
        <f>IF(ISNUMBER(A112),INDEX('MetaTrader Import'!$H$13:$J$5893,TRUNC(((A112-$A$39+1)-1)/3)+1,MOD((A112-$A$39+1)-1,3)+1),"")</f>
        <v>0</v>
      </c>
      <c r="C112" s="43">
        <f t="shared" ca="1" si="14"/>
        <v>22.41496791912251</v>
      </c>
      <c r="D112" s="43">
        <f t="shared" ca="1" si="15"/>
        <v>7.9429607827795887E-2</v>
      </c>
      <c r="E112" s="43">
        <f t="shared" ca="1" si="16"/>
        <v>22.494397526950305</v>
      </c>
      <c r="F112" s="43">
        <f t="shared" ca="1" si="17"/>
        <v>2.2494397526950305</v>
      </c>
      <c r="G112" s="43">
        <f>IF(A112&lt;&gt;"",IF(A112&lt;Data!$G$11*0.25,$C$13/$G$32,IF(A112&gt;Data!$G$11*0.25,$C$13,$C$13*10)),"")</f>
        <v>1</v>
      </c>
      <c r="H112" s="43">
        <f>IF(A112&lt;&gt;"",IF(Data!$G$9="constant",$C$13,IF(Data!$G$9="squeeze",G112,F112)),"")</f>
        <v>1</v>
      </c>
      <c r="I112" s="38">
        <f ca="1">IF(ISNUMBER(A112),NORMINV(RAND(),0,IF(AND(Data!$G$9="squeeze",A112&lt;Data!$G$11*0.25),$H$32,1)*$C$30*$C$13)*($C$14*$C$12),"")</f>
        <v>-9.2897284904056918E-5</v>
      </c>
      <c r="J112" s="42">
        <f ca="1">IFERROR(IF(Data!$C$6="Real",B112,I112+J111+($C$14*$C$12)*(NORMINV(RAND(),$C$15,CHOOSE($G$13,$C$13,F112,G112)))),"")</f>
        <v>1.3476413097103443</v>
      </c>
      <c r="K112" s="88">
        <f>IF(ISNUMBER(A112), IF($G$16="fixed",$G$17,MIN(H112*Data!$C$7*$C$16*0.5,$C$17*Data!$C$7))*$C$12,"")</f>
        <v>8.0000000000000007E-5</v>
      </c>
      <c r="L112" s="42">
        <f t="shared" ca="1" si="44"/>
        <v>1.3476413097103443</v>
      </c>
      <c r="M112" s="44">
        <f t="shared" ca="1" si="45"/>
        <v>1.3476813097103444</v>
      </c>
      <c r="N112" s="44">
        <f t="shared" ca="1" si="46"/>
        <v>1.3476013097103443</v>
      </c>
      <c r="O112" s="108">
        <f t="shared" ca="1" si="18"/>
        <v>-0.11220262831663458</v>
      </c>
      <c r="P112" s="102">
        <f t="shared" ca="1" si="19"/>
        <v>2.0159762041206326</v>
      </c>
      <c r="Q112" s="102">
        <f t="shared" ca="1" si="20"/>
        <v>-0.1496994624122874</v>
      </c>
      <c r="R112" s="120">
        <f t="shared" ca="1" si="38"/>
        <v>1</v>
      </c>
      <c r="S112" s="54">
        <f t="shared" ca="1" si="39"/>
        <v>0</v>
      </c>
      <c r="T112" s="5">
        <f t="shared" ca="1" si="21"/>
        <v>1.3495941575375672</v>
      </c>
      <c r="U112" s="152">
        <f t="shared" ca="1" si="22"/>
        <v>1.349804376167431</v>
      </c>
      <c r="V112" s="152">
        <f t="shared" ca="1" si="23"/>
        <v>1.3476013097103443</v>
      </c>
      <c r="W112" s="153">
        <f t="shared" ca="1" si="24"/>
        <v>0</v>
      </c>
      <c r="X112" s="153">
        <f t="shared" ca="1" si="25"/>
        <v>0</v>
      </c>
      <c r="Y112" s="153">
        <f t="shared" ca="1" si="26"/>
        <v>0</v>
      </c>
      <c r="Z112" s="153">
        <f t="shared" ca="1" si="27"/>
        <v>0</v>
      </c>
      <c r="AA112" s="152" t="str">
        <f t="shared" ca="1" si="28"/>
        <v/>
      </c>
      <c r="AB112" s="152" t="str">
        <f t="shared" ca="1" si="29"/>
        <v/>
      </c>
      <c r="AC112" s="154" t="str">
        <f t="shared" ca="1" si="30"/>
        <v/>
      </c>
      <c r="AD112" s="154" t="str">
        <f t="shared" ca="1" si="31"/>
        <v/>
      </c>
      <c r="AE112" s="3">
        <f t="shared" ca="1" si="32"/>
        <v>0</v>
      </c>
      <c r="AF112" s="3">
        <f t="shared" ca="1" si="33"/>
        <v>0</v>
      </c>
      <c r="AG112" s="3" t="str">
        <f t="shared" ca="1" si="40"/>
        <v>N</v>
      </c>
      <c r="AH112" s="4" t="str">
        <f t="shared" ca="1" si="34"/>
        <v/>
      </c>
      <c r="AI112" s="75">
        <f t="shared" ca="1" si="35"/>
        <v>0</v>
      </c>
      <c r="AJ112" s="75">
        <f t="shared" ca="1" si="36"/>
        <v>0</v>
      </c>
    </row>
    <row r="113" spans="1:36" ht="14.25">
      <c r="A113" s="41">
        <f t="shared" si="37"/>
        <v>47</v>
      </c>
      <c r="B113" s="150">
        <f>IF(ISNUMBER(A113),INDEX('MetaTrader Import'!$H$13:$J$5893,TRUNC(((A113-$A$39+1)-1)/3)+1,MOD((A113-$A$39+1)-1,3)+1),"")</f>
        <v>0</v>
      </c>
      <c r="C113" s="43">
        <f t="shared" ca="1" si="14"/>
        <v>22.494397526950305</v>
      </c>
      <c r="D113" s="43">
        <f t="shared" ca="1" si="15"/>
        <v>0.38419924836112024</v>
      </c>
      <c r="E113" s="43">
        <f t="shared" ca="1" si="16"/>
        <v>22.878596775311426</v>
      </c>
      <c r="F113" s="43">
        <f t="shared" ca="1" si="17"/>
        <v>2.2878596775311424</v>
      </c>
      <c r="G113" s="43">
        <f>IF(A113&lt;&gt;"",IF(A113&lt;Data!$G$11*0.25,$C$13/$G$32,IF(A113&gt;Data!$G$11*0.25,$C$13,$C$13*10)),"")</f>
        <v>1</v>
      </c>
      <c r="H113" s="43">
        <f>IF(A113&lt;&gt;"",IF(Data!$G$9="constant",$C$13,IF(Data!$G$9="squeeze",G113,F113)),"")</f>
        <v>1</v>
      </c>
      <c r="I113" s="38">
        <f ca="1">IF(ISNUMBER(A113),NORMINV(RAND(),0,IF(AND(Data!$G$9="squeeze",A113&lt;Data!$G$11*0.25),$H$32,1)*$C$30*$C$13)*($C$14*$C$12),"")</f>
        <v>-6.5083145481346113E-5</v>
      </c>
      <c r="J113" s="42">
        <f ca="1">IFERROR(IF(Data!$C$6="Real",B113,I113+J112+($C$14*$C$12)*(NORMINV(RAND(),$C$15,CHOOSE($G$13,$C$13,F113,G113)))),"")</f>
        <v>1.3477254130574046</v>
      </c>
      <c r="K113" s="88">
        <f>IF(ISNUMBER(A113), IF($G$16="fixed",$G$17,MIN(H113*Data!$C$7*$C$16*0.5,$C$17*Data!$C$7))*$C$12,"")</f>
        <v>8.0000000000000007E-5</v>
      </c>
      <c r="L113" s="42">
        <f t="shared" ca="1" si="44"/>
        <v>1.3477254130574046</v>
      </c>
      <c r="M113" s="44">
        <f t="shared" ca="1" si="45"/>
        <v>1.3477654130574046</v>
      </c>
      <c r="N113" s="44">
        <f t="shared" ca="1" si="46"/>
        <v>1.3476854130574045</v>
      </c>
      <c r="O113" s="108">
        <f t="shared" ca="1" si="18"/>
        <v>-0.11348338229296866</v>
      </c>
      <c r="P113" s="102">
        <f t="shared" ca="1" si="19"/>
        <v>2.0204005266037726</v>
      </c>
      <c r="Q113" s="102">
        <f t="shared" ca="1" si="20"/>
        <v>-0.11594992791725972</v>
      </c>
      <c r="R113" s="120">
        <f t="shared" ca="1" si="38"/>
        <v>1</v>
      </c>
      <c r="S113" s="54">
        <f t="shared" ca="1" si="39"/>
        <v>0</v>
      </c>
      <c r="T113" s="5">
        <f t="shared" ca="1" si="21"/>
        <v>1.3495941575375672</v>
      </c>
      <c r="U113" s="152">
        <f t="shared" ca="1" si="22"/>
        <v>1.349804376167431</v>
      </c>
      <c r="V113" s="152">
        <f t="shared" ca="1" si="23"/>
        <v>1.3476013097103443</v>
      </c>
      <c r="W113" s="153">
        <f t="shared" ca="1" si="24"/>
        <v>0</v>
      </c>
      <c r="X113" s="153">
        <f t="shared" ca="1" si="25"/>
        <v>0</v>
      </c>
      <c r="Y113" s="153">
        <f t="shared" ca="1" si="26"/>
        <v>0</v>
      </c>
      <c r="Z113" s="153">
        <f t="shared" ca="1" si="27"/>
        <v>0</v>
      </c>
      <c r="AA113" s="152" t="str">
        <f t="shared" ca="1" si="28"/>
        <v/>
      </c>
      <c r="AB113" s="152" t="str">
        <f t="shared" ca="1" si="29"/>
        <v/>
      </c>
      <c r="AC113" s="154" t="str">
        <f t="shared" ca="1" si="30"/>
        <v/>
      </c>
      <c r="AD113" s="154" t="str">
        <f t="shared" ca="1" si="31"/>
        <v/>
      </c>
      <c r="AE113" s="3">
        <f t="shared" ca="1" si="32"/>
        <v>0</v>
      </c>
      <c r="AF113" s="3">
        <f t="shared" ca="1" si="33"/>
        <v>0</v>
      </c>
      <c r="AG113" s="3" t="str">
        <f t="shared" ca="1" si="40"/>
        <v>N</v>
      </c>
      <c r="AH113" s="4" t="str">
        <f t="shared" ca="1" si="34"/>
        <v/>
      </c>
      <c r="AI113" s="75">
        <f t="shared" ca="1" si="35"/>
        <v>0</v>
      </c>
      <c r="AJ113" s="75">
        <f t="shared" ca="1" si="36"/>
        <v>0</v>
      </c>
    </row>
    <row r="114" spans="1:36" ht="14.25">
      <c r="A114" s="41">
        <f t="shared" si="37"/>
        <v>48</v>
      </c>
      <c r="B114" s="150">
        <f>IF(ISNUMBER(A114),INDEX('MetaTrader Import'!$H$13:$J$5893,TRUNC(((A114-$A$39+1)-1)/3)+1,MOD((A114-$A$39+1)-1,3)+1),"")</f>
        <v>0</v>
      </c>
      <c r="C114" s="43">
        <f t="shared" ca="1" si="14"/>
        <v>22.878596775311426</v>
      </c>
      <c r="D114" s="43">
        <f t="shared" ca="1" si="15"/>
        <v>0.19058657559161435</v>
      </c>
      <c r="E114" s="43">
        <f t="shared" ca="1" si="16"/>
        <v>23.069183350903039</v>
      </c>
      <c r="F114" s="43">
        <f t="shared" ca="1" si="17"/>
        <v>2.306918335090304</v>
      </c>
      <c r="G114" s="43">
        <f>IF(A114&lt;&gt;"",IF(A114&lt;Data!$G$11*0.25,$C$13/$G$32,IF(A114&gt;Data!$G$11*0.25,$C$13,$C$13*10)),"")</f>
        <v>1</v>
      </c>
      <c r="H114" s="43">
        <f>IF(A114&lt;&gt;"",IF(Data!$G$9="constant",$C$13,IF(Data!$G$9="squeeze",G114,F114)),"")</f>
        <v>1</v>
      </c>
      <c r="I114" s="38">
        <f ca="1">IF(ISNUMBER(A114),NORMINV(RAND(),0,IF(AND(Data!$G$9="squeeze",A114&lt;Data!$G$11*0.25),$H$32,1)*$C$30*$C$13)*($C$14*$C$12),"")</f>
        <v>1.5198563187472895E-7</v>
      </c>
      <c r="J114" s="42">
        <f ca="1">IFERROR(IF(Data!$C$6="Real",B114,I114+J113+($C$14*$C$12)*(NORMINV(RAND(),$C$15,CHOOSE($G$13,$C$13,F114,G114)))),"")</f>
        <v>1.3477357639474887</v>
      </c>
      <c r="K114" s="88">
        <f>IF(ISNUMBER(A114), IF($G$16="fixed",$G$17,MIN(H114*Data!$C$7*$C$16*0.5,$C$17*Data!$C$7))*$C$12,"")</f>
        <v>8.0000000000000007E-5</v>
      </c>
      <c r="L114" s="42">
        <f t="shared" ca="1" si="44"/>
        <v>1.3477357639474887</v>
      </c>
      <c r="M114" s="44">
        <f t="shared" ca="1" si="45"/>
        <v>1.3477757639474888</v>
      </c>
      <c r="N114" s="44">
        <f t="shared" ca="1" si="46"/>
        <v>1.3476957639474887</v>
      </c>
      <c r="O114" s="108">
        <f t="shared" ca="1" si="18"/>
        <v>-0.12974011157976648</v>
      </c>
      <c r="P114" s="102">
        <f t="shared" ca="1" si="19"/>
        <v>2.0613644549632091</v>
      </c>
      <c r="Q114" s="102">
        <f t="shared" ca="1" si="20"/>
        <v>-8.4697792265106542E-2</v>
      </c>
      <c r="R114" s="120">
        <f t="shared" ca="1" si="38"/>
        <v>1</v>
      </c>
      <c r="S114" s="54">
        <f t="shared" ca="1" si="39"/>
        <v>0</v>
      </c>
      <c r="T114" s="5">
        <f t="shared" ca="1" si="21"/>
        <v>1.3495941575375672</v>
      </c>
      <c r="U114" s="152">
        <f t="shared" ca="1" si="22"/>
        <v>1.349804376167431</v>
      </c>
      <c r="V114" s="152">
        <f t="shared" ca="1" si="23"/>
        <v>1.3476013097103443</v>
      </c>
      <c r="W114" s="153">
        <f t="shared" ca="1" si="24"/>
        <v>0</v>
      </c>
      <c r="X114" s="153">
        <f t="shared" ca="1" si="25"/>
        <v>0</v>
      </c>
      <c r="Y114" s="153">
        <f t="shared" ca="1" si="26"/>
        <v>0</v>
      </c>
      <c r="Z114" s="153">
        <f t="shared" ca="1" si="27"/>
        <v>0</v>
      </c>
      <c r="AA114" s="152" t="str">
        <f t="shared" ca="1" si="28"/>
        <v/>
      </c>
      <c r="AB114" s="152" t="str">
        <f t="shared" ca="1" si="29"/>
        <v/>
      </c>
      <c r="AC114" s="154" t="str">
        <f t="shared" ca="1" si="30"/>
        <v/>
      </c>
      <c r="AD114" s="154" t="str">
        <f t="shared" ca="1" si="31"/>
        <v/>
      </c>
      <c r="AE114" s="3">
        <f t="shared" ca="1" si="32"/>
        <v>0</v>
      </c>
      <c r="AF114" s="3">
        <f t="shared" ca="1" si="33"/>
        <v>0</v>
      </c>
      <c r="AG114" s="3" t="str">
        <f t="shared" ca="1" si="40"/>
        <v>N</v>
      </c>
      <c r="AH114" s="4" t="str">
        <f t="shared" ca="1" si="34"/>
        <v/>
      </c>
      <c r="AI114" s="75">
        <f t="shared" ca="1" si="35"/>
        <v>0</v>
      </c>
      <c r="AJ114" s="75">
        <f t="shared" ca="1" si="36"/>
        <v>0</v>
      </c>
    </row>
    <row r="115" spans="1:36" ht="14.25">
      <c r="A115" s="41">
        <f t="shared" si="37"/>
        <v>49</v>
      </c>
      <c r="B115" s="150">
        <f>IF(ISNUMBER(A115),INDEX('MetaTrader Import'!$H$13:$J$5893,TRUNC(((A115-$A$39+1)-1)/3)+1,MOD((A115-$A$39+1)-1,3)+1),"")</f>
        <v>0</v>
      </c>
      <c r="C115" s="43">
        <f t="shared" ca="1" si="14"/>
        <v>23.069183350903039</v>
      </c>
      <c r="D115" s="43">
        <f t="shared" ca="1" si="15"/>
        <v>0.10646057551387444</v>
      </c>
      <c r="E115" s="43">
        <f t="shared" ca="1" si="16"/>
        <v>23.175643926416914</v>
      </c>
      <c r="F115" s="43">
        <f t="shared" ca="1" si="17"/>
        <v>2.3175643926416916</v>
      </c>
      <c r="G115" s="43">
        <f>IF(A115&lt;&gt;"",IF(A115&lt;Data!$G$11*0.25,$C$13/$G$32,IF(A115&gt;Data!$G$11*0.25,$C$13,$C$13*10)),"")</f>
        <v>1</v>
      </c>
      <c r="H115" s="43">
        <f>IF(A115&lt;&gt;"",IF(Data!$G$9="constant",$C$13,IF(Data!$G$9="squeeze",G115,F115)),"")</f>
        <v>1</v>
      </c>
      <c r="I115" s="38">
        <f ca="1">IF(ISNUMBER(A115),NORMINV(RAND(),0,IF(AND(Data!$G$9="squeeze",A115&lt;Data!$G$11*0.25),$H$32,1)*$C$30*$C$13)*($C$14*$C$12),"")</f>
        <v>8.7355953289815772E-6</v>
      </c>
      <c r="J115" s="42">
        <f ca="1">IFERROR(IF(Data!$C$6="Real",B115,I115+J114+($C$14*$C$12)*(NORMINV(RAND(),$C$15,CHOOSE($G$13,$C$13,F115,G115)))),"")</f>
        <v>1.3480367574825245</v>
      </c>
      <c r="K115" s="88">
        <f>IF(ISNUMBER(A115), IF($G$16="fixed",$G$17,MIN(H115*Data!$C$7*$C$16*0.5,$C$17*Data!$C$7))*$C$12,"")</f>
        <v>8.0000000000000007E-5</v>
      </c>
      <c r="L115" s="42">
        <f t="shared" ca="1" si="44"/>
        <v>1.3480367574825245</v>
      </c>
      <c r="M115" s="44">
        <f t="shared" ca="1" si="45"/>
        <v>1.3480767574825245</v>
      </c>
      <c r="N115" s="44">
        <f t="shared" ca="1" si="46"/>
        <v>1.3479967574825245</v>
      </c>
      <c r="O115" s="108">
        <f t="shared" ca="1" si="18"/>
        <v>-0.10391324607585326</v>
      </c>
      <c r="P115" s="102">
        <f t="shared" ca="1" si="19"/>
        <v>2.0746166968259425</v>
      </c>
      <c r="Q115" s="102">
        <f t="shared" ca="1" si="20"/>
        <v>-5.9155286191946592E-2</v>
      </c>
      <c r="R115" s="120">
        <f t="shared" ca="1" si="38"/>
        <v>1</v>
      </c>
      <c r="S115" s="54">
        <f t="shared" ca="1" si="39"/>
        <v>0</v>
      </c>
      <c r="T115" s="5">
        <f t="shared" ca="1" si="21"/>
        <v>1.3495941575375672</v>
      </c>
      <c r="U115" s="152">
        <f t="shared" ca="1" si="22"/>
        <v>1.349804376167431</v>
      </c>
      <c r="V115" s="152">
        <f t="shared" ca="1" si="23"/>
        <v>1.3476013097103443</v>
      </c>
      <c r="W115" s="153">
        <f t="shared" ca="1" si="24"/>
        <v>0</v>
      </c>
      <c r="X115" s="153">
        <f t="shared" ca="1" si="25"/>
        <v>0</v>
      </c>
      <c r="Y115" s="153">
        <f t="shared" ca="1" si="26"/>
        <v>0</v>
      </c>
      <c r="Z115" s="153">
        <f t="shared" ca="1" si="27"/>
        <v>0</v>
      </c>
      <c r="AA115" s="152" t="str">
        <f t="shared" ca="1" si="28"/>
        <v/>
      </c>
      <c r="AB115" s="152" t="str">
        <f t="shared" ca="1" si="29"/>
        <v/>
      </c>
      <c r="AC115" s="154" t="str">
        <f t="shared" ca="1" si="30"/>
        <v/>
      </c>
      <c r="AD115" s="154" t="str">
        <f t="shared" ca="1" si="31"/>
        <v/>
      </c>
      <c r="AE115" s="3">
        <f t="shared" ca="1" si="32"/>
        <v>0</v>
      </c>
      <c r="AF115" s="3">
        <f t="shared" ca="1" si="33"/>
        <v>0</v>
      </c>
      <c r="AG115" s="3" t="str">
        <f t="shared" ca="1" si="40"/>
        <v>N</v>
      </c>
      <c r="AH115" s="4" t="str">
        <f t="shared" ca="1" si="34"/>
        <v/>
      </c>
      <c r="AI115" s="75">
        <f t="shared" ca="1" si="35"/>
        <v>0</v>
      </c>
      <c r="AJ115" s="75">
        <f t="shared" ca="1" si="36"/>
        <v>0</v>
      </c>
    </row>
    <row r="116" spans="1:36" ht="14.25">
      <c r="A116" s="41">
        <f t="shared" si="37"/>
        <v>50</v>
      </c>
      <c r="B116" s="150">
        <f>IF(ISNUMBER(A116),INDEX('MetaTrader Import'!$H$13:$J$5893,TRUNC(((A116-$A$39+1)-1)/3)+1,MOD((A116-$A$39+1)-1,3)+1),"")</f>
        <v>0</v>
      </c>
      <c r="C116" s="43">
        <f t="shared" ca="1" si="14"/>
        <v>23.175643926416914</v>
      </c>
      <c r="D116" s="43">
        <f t="shared" ca="1" si="15"/>
        <v>0.29428220350484768</v>
      </c>
      <c r="E116" s="43">
        <f t="shared" ca="1" si="16"/>
        <v>23.469926129921763</v>
      </c>
      <c r="F116" s="43">
        <f t="shared" ca="1" si="17"/>
        <v>2.3469926129921763</v>
      </c>
      <c r="G116" s="43">
        <f>IF(A116&lt;&gt;"",IF(A116&lt;Data!$G$11*0.25,$C$13/$G$32,IF(A116&gt;Data!$G$11*0.25,$C$13,$C$13*10)),"")</f>
        <v>1</v>
      </c>
      <c r="H116" s="43">
        <f>IF(A116&lt;&gt;"",IF(Data!$G$9="constant",$C$13,IF(Data!$G$9="squeeze",G116,F116)),"")</f>
        <v>1</v>
      </c>
      <c r="I116" s="38">
        <f ca="1">IF(ISNUMBER(A116),NORMINV(RAND(),0,IF(AND(Data!$G$9="squeeze",A116&lt;Data!$G$11*0.25),$H$32,1)*$C$30*$C$13)*($C$14*$C$12),"")</f>
        <v>-2.8266981263334636E-5</v>
      </c>
      <c r="J116" s="42">
        <f ca="1">IFERROR(IF(Data!$C$6="Real",B116,I116+J115+($C$14*$C$12)*(NORMINV(RAND(),$C$15,CHOOSE($G$13,$C$13,F116,G116)))),"")</f>
        <v>1.3482775600408266</v>
      </c>
      <c r="K116" s="88">
        <f>IF(ISNUMBER(A116), IF($G$16="fixed",$G$17,MIN(H116*Data!$C$7*$C$16*0.5,$C$17*Data!$C$7))*$C$12,"")</f>
        <v>8.0000000000000007E-5</v>
      </c>
      <c r="L116" s="42">
        <f t="shared" ca="1" si="44"/>
        <v>1.3482775600408266</v>
      </c>
      <c r="M116" s="44">
        <f t="shared" ca="1" si="45"/>
        <v>1.3483175600408266</v>
      </c>
      <c r="N116" s="44">
        <f t="shared" ca="1" si="46"/>
        <v>1.3482375600408265</v>
      </c>
      <c r="O116" s="108">
        <f t="shared" ca="1" si="18"/>
        <v>-4.5901796116774663E-3</v>
      </c>
      <c r="P116" s="102">
        <f t="shared" ca="1" si="19"/>
        <v>2.2367421693946841</v>
      </c>
      <c r="Q116" s="102">
        <f t="shared" ca="1" si="20"/>
        <v>-3.7265548652482043E-2</v>
      </c>
      <c r="R116" s="120">
        <f t="shared" ca="1" si="38"/>
        <v>1</v>
      </c>
      <c r="S116" s="54">
        <f t="shared" ca="1" si="39"/>
        <v>0</v>
      </c>
      <c r="T116" s="5">
        <f t="shared" ca="1" si="21"/>
        <v>1.3495941575375672</v>
      </c>
      <c r="U116" s="152">
        <f t="shared" ca="1" si="22"/>
        <v>1.349804376167431</v>
      </c>
      <c r="V116" s="152">
        <f t="shared" ca="1" si="23"/>
        <v>1.3476013097103443</v>
      </c>
      <c r="W116" s="153">
        <f t="shared" ca="1" si="24"/>
        <v>0</v>
      </c>
      <c r="X116" s="153">
        <f t="shared" ca="1" si="25"/>
        <v>0</v>
      </c>
      <c r="Y116" s="153">
        <f t="shared" ca="1" si="26"/>
        <v>0</v>
      </c>
      <c r="Z116" s="153">
        <f t="shared" ca="1" si="27"/>
        <v>0</v>
      </c>
      <c r="AA116" s="152" t="str">
        <f t="shared" ca="1" si="28"/>
        <v/>
      </c>
      <c r="AB116" s="152" t="str">
        <f t="shared" ca="1" si="29"/>
        <v/>
      </c>
      <c r="AC116" s="154" t="str">
        <f t="shared" ca="1" si="30"/>
        <v/>
      </c>
      <c r="AD116" s="154" t="str">
        <f t="shared" ca="1" si="31"/>
        <v/>
      </c>
      <c r="AE116" s="3">
        <f t="shared" ca="1" si="32"/>
        <v>0</v>
      </c>
      <c r="AF116" s="3">
        <f t="shared" ca="1" si="33"/>
        <v>0</v>
      </c>
      <c r="AG116" s="3" t="str">
        <f t="shared" ca="1" si="40"/>
        <v>N</v>
      </c>
      <c r="AH116" s="4" t="str">
        <f t="shared" ca="1" si="34"/>
        <v/>
      </c>
      <c r="AI116" s="75">
        <f t="shared" ca="1" si="35"/>
        <v>0</v>
      </c>
      <c r="AJ116" s="75">
        <f t="shared" ca="1" si="36"/>
        <v>0</v>
      </c>
    </row>
    <row r="117" spans="1:36" ht="14.25">
      <c r="A117" s="41">
        <f t="shared" si="37"/>
        <v>51</v>
      </c>
      <c r="B117" s="150">
        <f>IF(ISNUMBER(A117),INDEX('MetaTrader Import'!$H$13:$J$5893,TRUNC(((A117-$A$39+1)-1)/3)+1,MOD((A117-$A$39+1)-1,3)+1),"")</f>
        <v>0</v>
      </c>
      <c r="C117" s="43">
        <f t="shared" ca="1" si="14"/>
        <v>23.469926129921763</v>
      </c>
      <c r="D117" s="43">
        <f t="shared" ca="1" si="15"/>
        <v>-0.12555116681757506</v>
      </c>
      <c r="E117" s="43">
        <f t="shared" ca="1" si="16"/>
        <v>23.344374963104187</v>
      </c>
      <c r="F117" s="43">
        <f t="shared" ca="1" si="17"/>
        <v>2.3344374963104189</v>
      </c>
      <c r="G117" s="43">
        <f>IF(A117&lt;&gt;"",IF(A117&lt;Data!$G$11*0.25,$C$13/$G$32,IF(A117&gt;Data!$G$11*0.25,$C$13,$C$13*10)),"")</f>
        <v>1</v>
      </c>
      <c r="H117" s="43">
        <f>IF(A117&lt;&gt;"",IF(Data!$G$9="constant",$C$13,IF(Data!$G$9="squeeze",G117,F117)),"")</f>
        <v>1</v>
      </c>
      <c r="I117" s="38">
        <f ca="1">IF(ISNUMBER(A117),NORMINV(RAND(),0,IF(AND(Data!$G$9="squeeze",A117&lt;Data!$G$11*0.25),$H$32,1)*$C$30*$C$13)*($C$14*$C$12),"")</f>
        <v>1.2721704393185173E-4</v>
      </c>
      <c r="J117" s="42">
        <f ca="1">IFERROR(IF(Data!$C$6="Real",B117,I117+J116+($C$14*$C$12)*(NORMINV(RAND(),$C$15,CHOOSE($G$13,$C$13,F117,G117)))),"")</f>
        <v>1.3482233978857951</v>
      </c>
      <c r="K117" s="88">
        <f>IF(ISNUMBER(A117), IF($G$16="fixed",$G$17,MIN(H117*Data!$C$7*$C$16*0.5,$C$17*Data!$C$7))*$C$12,"")</f>
        <v>8.0000000000000007E-5</v>
      </c>
      <c r="L117" s="42">
        <f t="shared" ca="1" si="44"/>
        <v>1.3482233978857951</v>
      </c>
      <c r="M117" s="44">
        <f t="shared" ca="1" si="45"/>
        <v>1.3482633978857952</v>
      </c>
      <c r="N117" s="44">
        <f t="shared" ca="1" si="46"/>
        <v>1.3481833978857951</v>
      </c>
      <c r="O117" s="108">
        <f t="shared" ca="1" si="18"/>
        <v>-2.765999052827579E-2</v>
      </c>
      <c r="P117" s="102">
        <f t="shared" ca="1" si="19"/>
        <v>2.1586797645642535</v>
      </c>
      <c r="Q117" s="102">
        <f t="shared" ca="1" si="20"/>
        <v>-1.5915012945092746E-2</v>
      </c>
      <c r="R117" s="120">
        <f t="shared" ca="1" si="38"/>
        <v>1</v>
      </c>
      <c r="S117" s="54">
        <f t="shared" ca="1" si="39"/>
        <v>0</v>
      </c>
      <c r="T117" s="5">
        <f t="shared" ca="1" si="21"/>
        <v>1.3495941575375672</v>
      </c>
      <c r="U117" s="152">
        <f t="shared" ca="1" si="22"/>
        <v>1.349804376167431</v>
      </c>
      <c r="V117" s="152">
        <f t="shared" ca="1" si="23"/>
        <v>1.3476013097103443</v>
      </c>
      <c r="W117" s="153">
        <f t="shared" ca="1" si="24"/>
        <v>0</v>
      </c>
      <c r="X117" s="153">
        <f t="shared" ca="1" si="25"/>
        <v>0</v>
      </c>
      <c r="Y117" s="153">
        <f t="shared" ca="1" si="26"/>
        <v>0</v>
      </c>
      <c r="Z117" s="153">
        <f t="shared" ca="1" si="27"/>
        <v>0</v>
      </c>
      <c r="AA117" s="152" t="str">
        <f t="shared" ca="1" si="28"/>
        <v/>
      </c>
      <c r="AB117" s="152" t="str">
        <f t="shared" ca="1" si="29"/>
        <v/>
      </c>
      <c r="AC117" s="154" t="str">
        <f t="shared" ca="1" si="30"/>
        <v/>
      </c>
      <c r="AD117" s="154" t="str">
        <f t="shared" ca="1" si="31"/>
        <v/>
      </c>
      <c r="AE117" s="3">
        <f t="shared" ca="1" si="32"/>
        <v>0</v>
      </c>
      <c r="AF117" s="3">
        <f t="shared" ca="1" si="33"/>
        <v>0</v>
      </c>
      <c r="AG117" s="3" t="str">
        <f t="shared" ca="1" si="40"/>
        <v>N</v>
      </c>
      <c r="AH117" s="4" t="str">
        <f t="shared" ca="1" si="34"/>
        <v/>
      </c>
      <c r="AI117" s="75">
        <f t="shared" ca="1" si="35"/>
        <v>0</v>
      </c>
      <c r="AJ117" s="75">
        <f t="shared" ca="1" si="36"/>
        <v>0</v>
      </c>
    </row>
    <row r="118" spans="1:36" ht="14.25">
      <c r="A118" s="41">
        <f t="shared" si="37"/>
        <v>52</v>
      </c>
      <c r="B118" s="150">
        <f>IF(ISNUMBER(A118),INDEX('MetaTrader Import'!$H$13:$J$5893,TRUNC(((A118-$A$39+1)-1)/3)+1,MOD((A118-$A$39+1)-1,3)+1),"")</f>
        <v>0</v>
      </c>
      <c r="C118" s="43">
        <f t="shared" ca="1" si="14"/>
        <v>23.344374963104187</v>
      </c>
      <c r="D118" s="43">
        <f t="shared" ca="1" si="15"/>
        <v>-2.0921672673435263</v>
      </c>
      <c r="E118" s="43">
        <f t="shared" ca="1" si="16"/>
        <v>21.25220769576066</v>
      </c>
      <c r="F118" s="43">
        <f t="shared" ca="1" si="17"/>
        <v>2.1252207695760661</v>
      </c>
      <c r="G118" s="43">
        <f>IF(A118&lt;&gt;"",IF(A118&lt;Data!$G$11*0.25,$C$13/$G$32,IF(A118&gt;Data!$G$11*0.25,$C$13,$C$13*10)),"")</f>
        <v>1</v>
      </c>
      <c r="H118" s="43">
        <f>IF(A118&lt;&gt;"",IF(Data!$G$9="constant",$C$13,IF(Data!$G$9="squeeze",G118,F118)),"")</f>
        <v>1</v>
      </c>
      <c r="I118" s="38">
        <f ca="1">IF(ISNUMBER(A118),NORMINV(RAND(),0,IF(AND(Data!$G$9="squeeze",A118&lt;Data!$G$11*0.25),$H$32,1)*$C$30*$C$13)*($C$14*$C$12),"")</f>
        <v>-4.814589615580887E-5</v>
      </c>
      <c r="J118" s="42">
        <f ca="1">IFERROR(IF(Data!$C$6="Real",B118,I118+J117+($C$14*$C$12)*(NORMINV(RAND(),$C$15,CHOOSE($G$13,$C$13,F118,G118)))),"")</f>
        <v>1.3480505982970361</v>
      </c>
      <c r="K118" s="88">
        <f>IF(ISNUMBER(A118), IF($G$16="fixed",$G$17,MIN(H118*Data!$C$7*$C$16*0.5,$C$17*Data!$C$7))*$C$12,"")</f>
        <v>8.0000000000000007E-5</v>
      </c>
      <c r="L118" s="42">
        <f t="shared" ca="1" si="44"/>
        <v>1.3480505982970361</v>
      </c>
      <c r="M118" s="44">
        <f t="shared" ca="1" si="45"/>
        <v>1.3480905982970361</v>
      </c>
      <c r="N118" s="44">
        <f t="shared" ca="1" si="46"/>
        <v>1.3480105982970361</v>
      </c>
      <c r="O118" s="108">
        <f t="shared" ca="1" si="18"/>
        <v>-5.7029272743250717E-2</v>
      </c>
      <c r="P118" s="102">
        <f t="shared" ca="1" si="19"/>
        <v>2.1246582233052687</v>
      </c>
      <c r="Q118" s="102">
        <f t="shared" ca="1" si="20"/>
        <v>2.0020982574037657E-3</v>
      </c>
      <c r="R118" s="120">
        <f t="shared" ca="1" si="38"/>
        <v>1</v>
      </c>
      <c r="S118" s="54">
        <f t="shared" ca="1" si="39"/>
        <v>0</v>
      </c>
      <c r="T118" s="5">
        <f t="shared" ca="1" si="21"/>
        <v>1.3495941575375672</v>
      </c>
      <c r="U118" s="152">
        <f t="shared" ca="1" si="22"/>
        <v>1.349804376167431</v>
      </c>
      <c r="V118" s="152">
        <f t="shared" ca="1" si="23"/>
        <v>1.3476013097103443</v>
      </c>
      <c r="W118" s="153">
        <f t="shared" ca="1" si="24"/>
        <v>0</v>
      </c>
      <c r="X118" s="153">
        <f t="shared" ca="1" si="25"/>
        <v>0</v>
      </c>
      <c r="Y118" s="153">
        <f t="shared" ca="1" si="26"/>
        <v>0</v>
      </c>
      <c r="Z118" s="153">
        <f t="shared" ca="1" si="27"/>
        <v>0</v>
      </c>
      <c r="AA118" s="152" t="str">
        <f t="shared" ca="1" si="28"/>
        <v/>
      </c>
      <c r="AB118" s="152" t="str">
        <f t="shared" ca="1" si="29"/>
        <v/>
      </c>
      <c r="AC118" s="154" t="str">
        <f t="shared" ca="1" si="30"/>
        <v/>
      </c>
      <c r="AD118" s="154" t="str">
        <f t="shared" ca="1" si="31"/>
        <v/>
      </c>
      <c r="AE118" s="3">
        <f t="shared" ca="1" si="32"/>
        <v>0</v>
      </c>
      <c r="AF118" s="3">
        <f t="shared" ca="1" si="33"/>
        <v>0</v>
      </c>
      <c r="AG118" s="3" t="str">
        <f t="shared" ca="1" si="40"/>
        <v>N</v>
      </c>
      <c r="AH118" s="4" t="str">
        <f t="shared" ca="1" si="34"/>
        <v/>
      </c>
      <c r="AI118" s="75">
        <f t="shared" ca="1" si="35"/>
        <v>0</v>
      </c>
      <c r="AJ118" s="75">
        <f t="shared" ca="1" si="36"/>
        <v>0</v>
      </c>
    </row>
    <row r="119" spans="1:36" ht="14.25">
      <c r="A119" s="41">
        <f t="shared" si="37"/>
        <v>53</v>
      </c>
      <c r="B119" s="150">
        <f>IF(ISNUMBER(A119),INDEX('MetaTrader Import'!$H$13:$J$5893,TRUNC(((A119-$A$39+1)-1)/3)+1,MOD((A119-$A$39+1)-1,3)+1),"")</f>
        <v>0</v>
      </c>
      <c r="C119" s="43">
        <f t="shared" ca="1" si="14"/>
        <v>21.25220769576066</v>
      </c>
      <c r="D119" s="43">
        <f t="shared" ca="1" si="15"/>
        <v>-0.47902979241297833</v>
      </c>
      <c r="E119" s="43">
        <f t="shared" ca="1" si="16"/>
        <v>20.773177903347683</v>
      </c>
      <c r="F119" s="43">
        <f t="shared" ca="1" si="17"/>
        <v>2.0773177903347682</v>
      </c>
      <c r="G119" s="43">
        <f>IF(A119&lt;&gt;"",IF(A119&lt;Data!$G$11*0.25,$C$13/$G$32,IF(A119&gt;Data!$G$11*0.25,$C$13,$C$13*10)),"")</f>
        <v>1</v>
      </c>
      <c r="H119" s="43">
        <f>IF(A119&lt;&gt;"",IF(Data!$G$9="constant",$C$13,IF(Data!$G$9="squeeze",G119,F119)),"")</f>
        <v>1</v>
      </c>
      <c r="I119" s="38">
        <f ca="1">IF(ISNUMBER(A119),NORMINV(RAND(),0,IF(AND(Data!$G$9="squeeze",A119&lt;Data!$G$11*0.25),$H$32,1)*$C$30*$C$13)*($C$14*$C$12),"")</f>
        <v>-6.864952749299873E-5</v>
      </c>
      <c r="J119" s="42">
        <f ca="1">IFERROR(IF(Data!$C$6="Real",B119,I119+J118+($C$14*$C$12)*(NORMINV(RAND(),$C$15,CHOOSE($G$13,$C$13,F119,G119)))),"")</f>
        <v>1.3475415920222984</v>
      </c>
      <c r="K119" s="88">
        <f>IF(ISNUMBER(A119), IF($G$16="fixed",$G$17,MIN(H119*Data!$C$7*$C$16*0.5,$C$17*Data!$C$7))*$C$12,"")</f>
        <v>8.0000000000000007E-5</v>
      </c>
      <c r="L119" s="42">
        <f t="shared" ca="1" si="44"/>
        <v>1.3475415920222984</v>
      </c>
      <c r="M119" s="44">
        <f t="shared" ca="1" si="45"/>
        <v>1.3475815920222984</v>
      </c>
      <c r="N119" s="44">
        <f t="shared" ca="1" si="46"/>
        <v>1.3475015920222984</v>
      </c>
      <c r="O119" s="108">
        <f t="shared" ca="1" si="18"/>
        <v>-0.13237438570911403</v>
      </c>
      <c r="P119" s="102">
        <f t="shared" ca="1" si="19"/>
        <v>2.4044330579817625</v>
      </c>
      <c r="Q119" s="102">
        <f t="shared" ca="1" si="20"/>
        <v>1.7801265290987064E-2</v>
      </c>
      <c r="R119" s="120">
        <f t="shared" ca="1" si="38"/>
        <v>1</v>
      </c>
      <c r="S119" s="54">
        <f t="shared" ca="1" si="39"/>
        <v>0</v>
      </c>
      <c r="T119" s="5">
        <f t="shared" ca="1" si="21"/>
        <v>1.3495941575375672</v>
      </c>
      <c r="U119" s="152">
        <f t="shared" ca="1" si="22"/>
        <v>1.349804376167431</v>
      </c>
      <c r="V119" s="152">
        <f t="shared" ca="1" si="23"/>
        <v>1.3475015920222984</v>
      </c>
      <c r="W119" s="153">
        <f t="shared" ca="1" si="24"/>
        <v>0</v>
      </c>
      <c r="X119" s="153">
        <f t="shared" ca="1" si="25"/>
        <v>0</v>
      </c>
      <c r="Y119" s="153">
        <f t="shared" ca="1" si="26"/>
        <v>0</v>
      </c>
      <c r="Z119" s="153">
        <f t="shared" ca="1" si="27"/>
        <v>0</v>
      </c>
      <c r="AA119" s="152" t="str">
        <f t="shared" ca="1" si="28"/>
        <v/>
      </c>
      <c r="AB119" s="152" t="str">
        <f t="shared" ca="1" si="29"/>
        <v/>
      </c>
      <c r="AC119" s="154" t="str">
        <f t="shared" ca="1" si="30"/>
        <v/>
      </c>
      <c r="AD119" s="154" t="str">
        <f t="shared" ca="1" si="31"/>
        <v/>
      </c>
      <c r="AE119" s="3">
        <f t="shared" ca="1" si="32"/>
        <v>0</v>
      </c>
      <c r="AF119" s="3">
        <f t="shared" ca="1" si="33"/>
        <v>0</v>
      </c>
      <c r="AG119" s="3" t="str">
        <f t="shared" ca="1" si="40"/>
        <v>N</v>
      </c>
      <c r="AH119" s="4" t="str">
        <f t="shared" ca="1" si="34"/>
        <v/>
      </c>
      <c r="AI119" s="75">
        <f t="shared" ca="1" si="35"/>
        <v>0</v>
      </c>
      <c r="AJ119" s="75">
        <f t="shared" ca="1" si="36"/>
        <v>0</v>
      </c>
    </row>
    <row r="120" spans="1:36" ht="14.25">
      <c r="A120" s="41">
        <f t="shared" si="37"/>
        <v>54</v>
      </c>
      <c r="B120" s="150">
        <f>IF(ISNUMBER(A120),INDEX('MetaTrader Import'!$H$13:$J$5893,TRUNC(((A120-$A$39+1)-1)/3)+1,MOD((A120-$A$39+1)-1,3)+1),"")</f>
        <v>0</v>
      </c>
      <c r="C120" s="43">
        <f t="shared" ca="1" si="14"/>
        <v>20.773177903347683</v>
      </c>
      <c r="D120" s="43">
        <f t="shared" ca="1" si="15"/>
        <v>1.8450984465416047</v>
      </c>
      <c r="E120" s="43">
        <f t="shared" ca="1" si="16"/>
        <v>22.618276349889289</v>
      </c>
      <c r="F120" s="43">
        <f t="shared" ca="1" si="17"/>
        <v>2.2618276349889288</v>
      </c>
      <c r="G120" s="43">
        <f>IF(A120&lt;&gt;"",IF(A120&lt;Data!$G$11*0.25,$C$13/$G$32,IF(A120&gt;Data!$G$11*0.25,$C$13,$C$13*10)),"")</f>
        <v>1</v>
      </c>
      <c r="H120" s="43">
        <f>IF(A120&lt;&gt;"",IF(Data!$G$9="constant",$C$13,IF(Data!$G$9="squeeze",G120,F120)),"")</f>
        <v>1</v>
      </c>
      <c r="I120" s="38">
        <f ca="1">IF(ISNUMBER(A120),NORMINV(RAND(),0,IF(AND(Data!$G$9="squeeze",A120&lt;Data!$G$11*0.25),$H$32,1)*$C$30*$C$13)*($C$14*$C$12),"")</f>
        <v>-1.1606741555117717E-5</v>
      </c>
      <c r="J120" s="42">
        <f ca="1">IFERROR(IF(Data!$C$6="Real",B120,I120+J119+($C$14*$C$12)*(NORMINV(RAND(),$C$15,CHOOSE($G$13,$C$13,F120,G120)))),"")</f>
        <v>1.3474031477878563</v>
      </c>
      <c r="K120" s="88">
        <f>IF(ISNUMBER(A120), IF($G$16="fixed",$G$17,MIN(H120*Data!$C$7*$C$16*0.5,$C$17*Data!$C$7))*$C$12,"")</f>
        <v>8.0000000000000007E-5</v>
      </c>
      <c r="L120" s="42">
        <f t="shared" ca="1" si="44"/>
        <v>1.3474031477878563</v>
      </c>
      <c r="M120" s="44">
        <f t="shared" ca="1" si="45"/>
        <v>1.3474431477878563</v>
      </c>
      <c r="N120" s="44">
        <f t="shared" ca="1" si="46"/>
        <v>1.3473631477878563</v>
      </c>
      <c r="O120" s="108">
        <f t="shared" ca="1" si="18"/>
        <v>-0.27590625828547277</v>
      </c>
      <c r="P120" s="102">
        <f t="shared" ca="1" si="19"/>
        <v>2.8237452800136058</v>
      </c>
      <c r="Q120" s="102">
        <f t="shared" ca="1" si="20"/>
        <v>3.7695825728369277E-2</v>
      </c>
      <c r="R120" s="120">
        <f t="shared" ca="1" si="38"/>
        <v>1</v>
      </c>
      <c r="S120" s="54">
        <f t="shared" ca="1" si="39"/>
        <v>0</v>
      </c>
      <c r="T120" s="5">
        <f t="shared" ca="1" si="21"/>
        <v>1.3495941575375672</v>
      </c>
      <c r="U120" s="152">
        <f t="shared" ca="1" si="22"/>
        <v>1.349804376167431</v>
      </c>
      <c r="V120" s="152">
        <f t="shared" ca="1" si="23"/>
        <v>1.3473631477878563</v>
      </c>
      <c r="W120" s="153">
        <f t="shared" ca="1" si="24"/>
        <v>0</v>
      </c>
      <c r="X120" s="153">
        <f t="shared" ca="1" si="25"/>
        <v>0</v>
      </c>
      <c r="Y120" s="153">
        <f t="shared" ca="1" si="26"/>
        <v>0</v>
      </c>
      <c r="Z120" s="153">
        <f t="shared" ca="1" si="27"/>
        <v>0</v>
      </c>
      <c r="AA120" s="152" t="str">
        <f t="shared" ca="1" si="28"/>
        <v/>
      </c>
      <c r="AB120" s="152" t="str">
        <f t="shared" ca="1" si="29"/>
        <v/>
      </c>
      <c r="AC120" s="154" t="str">
        <f t="shared" ca="1" si="30"/>
        <v/>
      </c>
      <c r="AD120" s="154" t="str">
        <f t="shared" ca="1" si="31"/>
        <v/>
      </c>
      <c r="AE120" s="3">
        <f t="shared" ca="1" si="32"/>
        <v>0</v>
      </c>
      <c r="AF120" s="3">
        <f t="shared" ca="1" si="33"/>
        <v>0</v>
      </c>
      <c r="AG120" s="3" t="str">
        <f t="shared" ca="1" si="40"/>
        <v>N</v>
      </c>
      <c r="AH120" s="4" t="str">
        <f t="shared" ca="1" si="34"/>
        <v/>
      </c>
      <c r="AI120" s="75">
        <f t="shared" ca="1" si="35"/>
        <v>0</v>
      </c>
      <c r="AJ120" s="75">
        <f t="shared" ca="1" si="36"/>
        <v>0</v>
      </c>
    </row>
    <row r="121" spans="1:36" ht="14.25">
      <c r="A121" s="41">
        <f t="shared" si="37"/>
        <v>55</v>
      </c>
      <c r="B121" s="150">
        <f>IF(ISNUMBER(A121),INDEX('MetaTrader Import'!$H$13:$J$5893,TRUNC(((A121-$A$39+1)-1)/3)+1,MOD((A121-$A$39+1)-1,3)+1),"")</f>
        <v>0</v>
      </c>
      <c r="C121" s="43">
        <f t="shared" ca="1" si="14"/>
        <v>22.618276349889289</v>
      </c>
      <c r="D121" s="43">
        <f t="shared" ca="1" si="15"/>
        <v>-0.44868763668599676</v>
      </c>
      <c r="E121" s="43">
        <f t="shared" ca="1" si="16"/>
        <v>22.169588713203293</v>
      </c>
      <c r="F121" s="43">
        <f t="shared" ca="1" si="17"/>
        <v>2.2169588713203292</v>
      </c>
      <c r="G121" s="43">
        <f>IF(A121&lt;&gt;"",IF(A121&lt;Data!$G$11*0.25,$C$13/$G$32,IF(A121&gt;Data!$G$11*0.25,$C$13,$C$13*10)),"")</f>
        <v>1</v>
      </c>
      <c r="H121" s="43">
        <f>IF(A121&lt;&gt;"",IF(Data!$G$9="constant",$C$13,IF(Data!$G$9="squeeze",G121,F121)),"")</f>
        <v>1</v>
      </c>
      <c r="I121" s="38">
        <f ca="1">IF(ISNUMBER(A121),NORMINV(RAND(),0,IF(AND(Data!$G$9="squeeze",A121&lt;Data!$G$11*0.25),$H$32,1)*$C$30*$C$13)*($C$14*$C$12),"")</f>
        <v>1.0818429336546341E-4</v>
      </c>
      <c r="J121" s="42">
        <f ca="1">IFERROR(IF(Data!$C$6="Real",B121,I121+J120+($C$14*$C$12)*(NORMINV(RAND(),$C$15,CHOOSE($G$13,$C$13,F121,G121)))),"")</f>
        <v>1.3473539486249453</v>
      </c>
      <c r="K121" s="88">
        <f>IF(ISNUMBER(A121), IF($G$16="fixed",$G$17,MIN(H121*Data!$C$7*$C$16*0.5,$C$17*Data!$C$7))*$C$12,"")</f>
        <v>8.0000000000000007E-5</v>
      </c>
      <c r="L121" s="42">
        <f t="shared" ca="1" si="44"/>
        <v>1.3473539486249453</v>
      </c>
      <c r="M121" s="44">
        <f t="shared" ca="1" si="45"/>
        <v>1.3473939486249453</v>
      </c>
      <c r="N121" s="44">
        <f t="shared" ca="1" si="46"/>
        <v>1.3473139486249452</v>
      </c>
      <c r="O121" s="108">
        <f t="shared" ca="1" si="18"/>
        <v>-0.3918267403982188</v>
      </c>
      <c r="P121" s="102">
        <f t="shared" ca="1" si="19"/>
        <v>3.1790930207476666</v>
      </c>
      <c r="Q121" s="102">
        <f t="shared" ca="1" si="20"/>
        <v>6.2319993823035401E-2</v>
      </c>
      <c r="R121" s="120">
        <f t="shared" ca="1" si="38"/>
        <v>1</v>
      </c>
      <c r="S121" s="54">
        <f t="shared" ca="1" si="39"/>
        <v>0</v>
      </c>
      <c r="T121" s="5">
        <f t="shared" ca="1" si="21"/>
        <v>1.3495941575375672</v>
      </c>
      <c r="U121" s="152">
        <f t="shared" ca="1" si="22"/>
        <v>1.349804376167431</v>
      </c>
      <c r="V121" s="152">
        <f t="shared" ca="1" si="23"/>
        <v>1.3473139486249452</v>
      </c>
      <c r="W121" s="153">
        <f t="shared" ca="1" si="24"/>
        <v>0</v>
      </c>
      <c r="X121" s="153">
        <f t="shared" ca="1" si="25"/>
        <v>0</v>
      </c>
      <c r="Y121" s="153">
        <f t="shared" ca="1" si="26"/>
        <v>0</v>
      </c>
      <c r="Z121" s="153">
        <f t="shared" ca="1" si="27"/>
        <v>0</v>
      </c>
      <c r="AA121" s="152" t="str">
        <f t="shared" ca="1" si="28"/>
        <v/>
      </c>
      <c r="AB121" s="152" t="str">
        <f t="shared" ca="1" si="29"/>
        <v/>
      </c>
      <c r="AC121" s="154" t="str">
        <f t="shared" ca="1" si="30"/>
        <v/>
      </c>
      <c r="AD121" s="154" t="str">
        <f t="shared" ca="1" si="31"/>
        <v/>
      </c>
      <c r="AE121" s="3">
        <f t="shared" ca="1" si="32"/>
        <v>0</v>
      </c>
      <c r="AF121" s="3">
        <f t="shared" ca="1" si="33"/>
        <v>0</v>
      </c>
      <c r="AG121" s="3" t="str">
        <f t="shared" ca="1" si="40"/>
        <v>N</v>
      </c>
      <c r="AH121" s="4" t="str">
        <f t="shared" ca="1" si="34"/>
        <v/>
      </c>
      <c r="AI121" s="75">
        <f t="shared" ca="1" si="35"/>
        <v>0</v>
      </c>
      <c r="AJ121" s="75">
        <f t="shared" ca="1" si="36"/>
        <v>0</v>
      </c>
    </row>
    <row r="122" spans="1:36" ht="14.25">
      <c r="A122" s="41">
        <f t="shared" si="37"/>
        <v>56</v>
      </c>
      <c r="B122" s="150">
        <f>IF(ISNUMBER(A122),INDEX('MetaTrader Import'!$H$13:$J$5893,TRUNC(((A122-$A$39+1)-1)/3)+1,MOD((A122-$A$39+1)-1,3)+1),"")</f>
        <v>0</v>
      </c>
      <c r="C122" s="43">
        <f t="shared" ca="1" si="14"/>
        <v>22.169588713203293</v>
      </c>
      <c r="D122" s="43">
        <f t="shared" ca="1" si="15"/>
        <v>-0.57806613196254175</v>
      </c>
      <c r="E122" s="43">
        <f t="shared" ca="1" si="16"/>
        <v>21.591522581240753</v>
      </c>
      <c r="F122" s="43">
        <f t="shared" ca="1" si="17"/>
        <v>2.1591522581240752</v>
      </c>
      <c r="G122" s="43">
        <f>IF(A122&lt;&gt;"",IF(A122&lt;Data!$G$11*0.25,$C$13/$G$32,IF(A122&gt;Data!$G$11*0.25,$C$13,$C$13*10)),"")</f>
        <v>1</v>
      </c>
      <c r="H122" s="43">
        <f>IF(A122&lt;&gt;"",IF(Data!$G$9="constant",$C$13,IF(Data!$G$9="squeeze",G122,F122)),"")</f>
        <v>1</v>
      </c>
      <c r="I122" s="38">
        <f ca="1">IF(ISNUMBER(A122),NORMINV(RAND(),0,IF(AND(Data!$G$9="squeeze",A122&lt;Data!$G$11*0.25),$H$32,1)*$C$30*$C$13)*($C$14*$C$12),"")</f>
        <v>2.9291149898713943E-5</v>
      </c>
      <c r="J122" s="42">
        <f ca="1">IFERROR(IF(Data!$C$6="Real",B122,I122+J121+($C$14*$C$12)*(NORMINV(RAND(),$C$15,CHOOSE($G$13,$C$13,F122,G122)))),"")</f>
        <v>1.3474813773880299</v>
      </c>
      <c r="K122" s="88">
        <f>IF(ISNUMBER(A122), IF($G$16="fixed",$G$17,MIN(H122*Data!$C$7*$C$16*0.5,$C$17*Data!$C$7))*$C$12,"")</f>
        <v>8.0000000000000007E-5</v>
      </c>
      <c r="L122" s="42">
        <f t="shared" ca="1" si="44"/>
        <v>1.3474813773880299</v>
      </c>
      <c r="M122" s="44">
        <f t="shared" ca="1" si="45"/>
        <v>1.3475213773880299</v>
      </c>
      <c r="N122" s="44">
        <f t="shared" ca="1" si="46"/>
        <v>1.3474413773880298</v>
      </c>
      <c r="O122" s="108">
        <f t="shared" ca="1" si="18"/>
        <v>-0.38821999908451271</v>
      </c>
      <c r="P122" s="102">
        <f t="shared" ca="1" si="19"/>
        <v>3.1672232902864712</v>
      </c>
      <c r="Q122" s="102">
        <f t="shared" ca="1" si="20"/>
        <v>8.3401859792386263E-2</v>
      </c>
      <c r="R122" s="120">
        <f t="shared" ca="1" si="38"/>
        <v>1</v>
      </c>
      <c r="S122" s="54">
        <f t="shared" ca="1" si="39"/>
        <v>0</v>
      </c>
      <c r="T122" s="5">
        <f t="shared" ca="1" si="21"/>
        <v>1.3495941575375672</v>
      </c>
      <c r="U122" s="152">
        <f t="shared" ca="1" si="22"/>
        <v>1.349804376167431</v>
      </c>
      <c r="V122" s="152">
        <f t="shared" ca="1" si="23"/>
        <v>1.3473139486249452</v>
      </c>
      <c r="W122" s="153">
        <f t="shared" ca="1" si="24"/>
        <v>0</v>
      </c>
      <c r="X122" s="153">
        <f t="shared" ca="1" si="25"/>
        <v>0</v>
      </c>
      <c r="Y122" s="153">
        <f t="shared" ca="1" si="26"/>
        <v>0</v>
      </c>
      <c r="Z122" s="153">
        <f t="shared" ca="1" si="27"/>
        <v>0</v>
      </c>
      <c r="AA122" s="152" t="str">
        <f t="shared" ca="1" si="28"/>
        <v/>
      </c>
      <c r="AB122" s="152" t="str">
        <f t="shared" ca="1" si="29"/>
        <v/>
      </c>
      <c r="AC122" s="154" t="str">
        <f t="shared" ca="1" si="30"/>
        <v/>
      </c>
      <c r="AD122" s="154" t="str">
        <f t="shared" ca="1" si="31"/>
        <v/>
      </c>
      <c r="AE122" s="3">
        <f t="shared" ca="1" si="32"/>
        <v>0</v>
      </c>
      <c r="AF122" s="3">
        <f t="shared" ca="1" si="33"/>
        <v>0</v>
      </c>
      <c r="AG122" s="3" t="str">
        <f t="shared" ca="1" si="40"/>
        <v>N</v>
      </c>
      <c r="AH122" s="4" t="str">
        <f t="shared" ca="1" si="34"/>
        <v/>
      </c>
      <c r="AI122" s="75">
        <f t="shared" ca="1" si="35"/>
        <v>0</v>
      </c>
      <c r="AJ122" s="75">
        <f t="shared" ca="1" si="36"/>
        <v>0</v>
      </c>
    </row>
    <row r="123" spans="1:36" ht="14.25">
      <c r="A123" s="41">
        <f t="shared" si="37"/>
        <v>57</v>
      </c>
      <c r="B123" s="150">
        <f>IF(ISNUMBER(A123),INDEX('MetaTrader Import'!$H$13:$J$5893,TRUNC(((A123-$A$39+1)-1)/3)+1,MOD((A123-$A$39+1)-1,3)+1),"")</f>
        <v>0</v>
      </c>
      <c r="C123" s="43">
        <f t="shared" ca="1" si="14"/>
        <v>21.591522581240753</v>
      </c>
      <c r="D123" s="43">
        <f t="shared" ca="1" si="15"/>
        <v>1.2310986156522898</v>
      </c>
      <c r="E123" s="43">
        <f t="shared" ca="1" si="16"/>
        <v>22.822621196893042</v>
      </c>
      <c r="F123" s="43">
        <f t="shared" ca="1" si="17"/>
        <v>2.282262119689304</v>
      </c>
      <c r="G123" s="43">
        <f>IF(A123&lt;&gt;"",IF(A123&lt;Data!$G$11*0.25,$C$13/$G$32,IF(A123&gt;Data!$G$11*0.25,$C$13,$C$13*10)),"")</f>
        <v>1</v>
      </c>
      <c r="H123" s="43">
        <f>IF(A123&lt;&gt;"",IF(Data!$G$9="constant",$C$13,IF(Data!$G$9="squeeze",G123,F123)),"")</f>
        <v>1</v>
      </c>
      <c r="I123" s="38">
        <f ca="1">IF(ISNUMBER(A123),NORMINV(RAND(),0,IF(AND(Data!$G$9="squeeze",A123&lt;Data!$G$11*0.25),$H$32,1)*$C$30*$C$13)*($C$14*$C$12),"")</f>
        <v>-6.7761033692435564E-5</v>
      </c>
      <c r="J123" s="42">
        <f ca="1">IFERROR(IF(Data!$C$6="Real",B123,I123+J122+($C$14*$C$12)*(NORMINV(RAND(),$C$15,CHOOSE($G$13,$C$13,F123,G123)))),"")</f>
        <v>1.3477643957608711</v>
      </c>
      <c r="K123" s="88">
        <f>IF(ISNUMBER(A123), IF($G$16="fixed",$G$17,MIN(H123*Data!$C$7*$C$16*0.5,$C$17*Data!$C$7))*$C$12,"")</f>
        <v>8.0000000000000007E-5</v>
      </c>
      <c r="L123" s="42">
        <f t="shared" ca="1" si="44"/>
        <v>1.3477643957608711</v>
      </c>
      <c r="M123" s="44">
        <f t="shared" ca="1" si="45"/>
        <v>1.3478043957608712</v>
      </c>
      <c r="N123" s="44">
        <f t="shared" ca="1" si="46"/>
        <v>1.3477243957608711</v>
      </c>
      <c r="O123" s="108">
        <f t="shared" ca="1" si="18"/>
        <v>-0.33866538906071214</v>
      </c>
      <c r="P123" s="102">
        <f t="shared" ca="1" si="19"/>
        <v>3.1007138600064632</v>
      </c>
      <c r="Q123" s="102">
        <f t="shared" ca="1" si="20"/>
        <v>9.5103005280466529E-2</v>
      </c>
      <c r="R123" s="120">
        <f t="shared" ca="1" si="38"/>
        <v>1</v>
      </c>
      <c r="S123" s="54">
        <f t="shared" ca="1" si="39"/>
        <v>0</v>
      </c>
      <c r="T123" s="5">
        <f t="shared" ca="1" si="21"/>
        <v>1.3495941575375672</v>
      </c>
      <c r="U123" s="152">
        <f t="shared" ca="1" si="22"/>
        <v>1.349804376167431</v>
      </c>
      <c r="V123" s="152">
        <f t="shared" ca="1" si="23"/>
        <v>1.3473139486249452</v>
      </c>
      <c r="W123" s="153">
        <f t="shared" ca="1" si="24"/>
        <v>0</v>
      </c>
      <c r="X123" s="153">
        <f t="shared" ca="1" si="25"/>
        <v>0</v>
      </c>
      <c r="Y123" s="153">
        <f t="shared" ca="1" si="26"/>
        <v>0</v>
      </c>
      <c r="Z123" s="153">
        <f t="shared" ca="1" si="27"/>
        <v>0</v>
      </c>
      <c r="AA123" s="152" t="str">
        <f t="shared" ca="1" si="28"/>
        <v/>
      </c>
      <c r="AB123" s="152" t="str">
        <f t="shared" ca="1" si="29"/>
        <v/>
      </c>
      <c r="AC123" s="154" t="str">
        <f t="shared" ca="1" si="30"/>
        <v/>
      </c>
      <c r="AD123" s="154" t="str">
        <f t="shared" ca="1" si="31"/>
        <v/>
      </c>
      <c r="AE123" s="3">
        <f t="shared" ca="1" si="32"/>
        <v>0</v>
      </c>
      <c r="AF123" s="3">
        <f t="shared" ca="1" si="33"/>
        <v>0</v>
      </c>
      <c r="AG123" s="3" t="str">
        <f t="shared" ca="1" si="40"/>
        <v>N</v>
      </c>
      <c r="AH123" s="4" t="str">
        <f t="shared" ca="1" si="34"/>
        <v/>
      </c>
      <c r="AI123" s="75">
        <f t="shared" ca="1" si="35"/>
        <v>0</v>
      </c>
      <c r="AJ123" s="75">
        <f t="shared" ca="1" si="36"/>
        <v>0</v>
      </c>
    </row>
    <row r="124" spans="1:36" ht="14.25">
      <c r="A124" s="41">
        <f t="shared" si="37"/>
        <v>58</v>
      </c>
      <c r="B124" s="150">
        <f>IF(ISNUMBER(A124),INDEX('MetaTrader Import'!$H$13:$J$5893,TRUNC(((A124-$A$39+1)-1)/3)+1,MOD((A124-$A$39+1)-1,3)+1),"")</f>
        <v>0</v>
      </c>
      <c r="C124" s="43">
        <f t="shared" ca="1" si="14"/>
        <v>22.822621196893042</v>
      </c>
      <c r="D124" s="43">
        <f t="shared" ca="1" si="15"/>
        <v>-0.47180441122881039</v>
      </c>
      <c r="E124" s="43">
        <f t="shared" ca="1" si="16"/>
        <v>22.350816785664232</v>
      </c>
      <c r="F124" s="43">
        <f t="shared" ca="1" si="17"/>
        <v>2.2350816785664231</v>
      </c>
      <c r="G124" s="43">
        <f>IF(A124&lt;&gt;"",IF(A124&lt;Data!$G$11*0.25,$C$13/$G$32,IF(A124&gt;Data!$G$11*0.25,$C$13,$C$13*10)),"")</f>
        <v>1</v>
      </c>
      <c r="H124" s="43">
        <f>IF(A124&lt;&gt;"",IF(Data!$G$9="constant",$C$13,IF(Data!$G$9="squeeze",G124,F124)),"")</f>
        <v>1</v>
      </c>
      <c r="I124" s="38">
        <f ca="1">IF(ISNUMBER(A124),NORMINV(RAND(),0,IF(AND(Data!$G$9="squeeze",A124&lt;Data!$G$11*0.25),$H$32,1)*$C$30*$C$13)*($C$14*$C$12),"")</f>
        <v>-1.2313521398598894E-4</v>
      </c>
      <c r="J124" s="42">
        <f ca="1">IFERROR(IF(Data!$C$6="Real",B124,I124+J123+($C$14*$C$12)*(NORMINV(RAND(),$C$15,CHOOSE($G$13,$C$13,F124,G124)))),"")</f>
        <v>1.3475192664864093</v>
      </c>
      <c r="K124" s="88">
        <f>IF(ISNUMBER(A124), IF($G$16="fixed",$G$17,MIN(H124*Data!$C$7*$C$16*0.5,$C$17*Data!$C$7))*$C$12,"")</f>
        <v>8.0000000000000007E-5</v>
      </c>
      <c r="L124" s="42">
        <f t="shared" ca="1" si="44"/>
        <v>1.3475192664864093</v>
      </c>
      <c r="M124" s="44">
        <f t="shared" ca="1" si="45"/>
        <v>1.3475592664864093</v>
      </c>
      <c r="N124" s="44">
        <f t="shared" ca="1" si="46"/>
        <v>1.3474792664864093</v>
      </c>
      <c r="O124" s="108">
        <f t="shared" ca="1" si="18"/>
        <v>-0.28871919626768539</v>
      </c>
      <c r="P124" s="102">
        <f t="shared" ca="1" si="19"/>
        <v>2.9381605812568536</v>
      </c>
      <c r="Q124" s="102">
        <f t="shared" ca="1" si="20"/>
        <v>9.8649887725262189E-2</v>
      </c>
      <c r="R124" s="120">
        <f t="shared" ca="1" si="38"/>
        <v>1</v>
      </c>
      <c r="S124" s="54">
        <f t="shared" ca="1" si="39"/>
        <v>0</v>
      </c>
      <c r="T124" s="5">
        <f t="shared" ca="1" si="21"/>
        <v>1.3495941575375672</v>
      </c>
      <c r="U124" s="152">
        <f t="shared" ca="1" si="22"/>
        <v>1.349804376167431</v>
      </c>
      <c r="V124" s="152">
        <f t="shared" ca="1" si="23"/>
        <v>1.3473139486249452</v>
      </c>
      <c r="W124" s="153">
        <f t="shared" ca="1" si="24"/>
        <v>0</v>
      </c>
      <c r="X124" s="153">
        <f t="shared" ca="1" si="25"/>
        <v>0</v>
      </c>
      <c r="Y124" s="153">
        <f t="shared" ca="1" si="26"/>
        <v>0</v>
      </c>
      <c r="Z124" s="153">
        <f t="shared" ca="1" si="27"/>
        <v>0</v>
      </c>
      <c r="AA124" s="152" t="str">
        <f t="shared" ca="1" si="28"/>
        <v/>
      </c>
      <c r="AB124" s="152" t="str">
        <f t="shared" ca="1" si="29"/>
        <v/>
      </c>
      <c r="AC124" s="154" t="str">
        <f t="shared" ca="1" si="30"/>
        <v/>
      </c>
      <c r="AD124" s="154" t="str">
        <f t="shared" ca="1" si="31"/>
        <v/>
      </c>
      <c r="AE124" s="3">
        <f t="shared" ca="1" si="32"/>
        <v>0</v>
      </c>
      <c r="AF124" s="3">
        <f t="shared" ca="1" si="33"/>
        <v>0</v>
      </c>
      <c r="AG124" s="3" t="str">
        <f t="shared" ca="1" si="40"/>
        <v>N</v>
      </c>
      <c r="AH124" s="4" t="str">
        <f t="shared" ca="1" si="34"/>
        <v/>
      </c>
      <c r="AI124" s="75">
        <f t="shared" ca="1" si="35"/>
        <v>0</v>
      </c>
      <c r="AJ124" s="75">
        <f t="shared" ca="1" si="36"/>
        <v>0</v>
      </c>
    </row>
    <row r="125" spans="1:36" ht="14.25">
      <c r="A125" s="41">
        <f t="shared" si="37"/>
        <v>59</v>
      </c>
      <c r="B125" s="150">
        <f>IF(ISNUMBER(A125),INDEX('MetaTrader Import'!$H$13:$J$5893,TRUNC(((A125-$A$39+1)-1)/3)+1,MOD((A125-$A$39+1)-1,3)+1),"")</f>
        <v>0</v>
      </c>
      <c r="C125" s="43">
        <f t="shared" ca="1" si="14"/>
        <v>22.350816785664232</v>
      </c>
      <c r="D125" s="43">
        <f t="shared" ca="1" si="15"/>
        <v>-1.8630176731896078</v>
      </c>
      <c r="E125" s="43">
        <f t="shared" ca="1" si="16"/>
        <v>20.487799112474626</v>
      </c>
      <c r="F125" s="43">
        <f t="shared" ca="1" si="17"/>
        <v>2.0487799112474625</v>
      </c>
      <c r="G125" s="43">
        <f>IF(A125&lt;&gt;"",IF(A125&lt;Data!$G$11*0.25,$C$13/$G$32,IF(A125&gt;Data!$G$11*0.25,$C$13,$C$13*10)),"")</f>
        <v>1</v>
      </c>
      <c r="H125" s="43">
        <f>IF(A125&lt;&gt;"",IF(Data!$G$9="constant",$C$13,IF(Data!$G$9="squeeze",G125,F125)),"")</f>
        <v>1</v>
      </c>
      <c r="I125" s="38">
        <f ca="1">IF(ISNUMBER(A125),NORMINV(RAND(),0,IF(AND(Data!$G$9="squeeze",A125&lt;Data!$G$11*0.25),$H$32,1)*$C$30*$C$13)*($C$14*$C$12),"")</f>
        <v>-9.4060319147702126E-5</v>
      </c>
      <c r="J125" s="42">
        <f ca="1">IFERROR(IF(Data!$C$6="Real",B125,I125+J124+($C$14*$C$12)*(NORMINV(RAND(),$C$15,CHOOSE($G$13,$C$13,F125,G125)))),"")</f>
        <v>1.3473195592723193</v>
      </c>
      <c r="K125" s="88">
        <f>IF(ISNUMBER(A125), IF($G$16="fixed",$G$17,MIN(H125*Data!$C$7*$C$16*0.5,$C$17*Data!$C$7))*$C$12,"")</f>
        <v>8.0000000000000007E-5</v>
      </c>
      <c r="L125" s="42">
        <f t="shared" ca="1" si="44"/>
        <v>1.3473195592723193</v>
      </c>
      <c r="M125" s="44">
        <f t="shared" ca="1" si="45"/>
        <v>1.3473595592723193</v>
      </c>
      <c r="N125" s="44">
        <f t="shared" ca="1" si="46"/>
        <v>1.3472795592723192</v>
      </c>
      <c r="O125" s="108">
        <f t="shared" ca="1" si="18"/>
        <v>-0.32590891411285855</v>
      </c>
      <c r="P125" s="102">
        <f t="shared" ca="1" si="19"/>
        <v>3.0563453006182462</v>
      </c>
      <c r="Q125" s="102">
        <f t="shared" ca="1" si="20"/>
        <v>0.10100293978490597</v>
      </c>
      <c r="R125" s="120">
        <f t="shared" ca="1" si="38"/>
        <v>1</v>
      </c>
      <c r="S125" s="54">
        <f t="shared" ca="1" si="39"/>
        <v>0</v>
      </c>
      <c r="T125" s="5">
        <f t="shared" ca="1" si="21"/>
        <v>1.3495941575375672</v>
      </c>
      <c r="U125" s="152">
        <f t="shared" ca="1" si="22"/>
        <v>1.349804376167431</v>
      </c>
      <c r="V125" s="152">
        <f t="shared" ca="1" si="23"/>
        <v>1.3472795592723192</v>
      </c>
      <c r="W125" s="153">
        <f t="shared" ca="1" si="24"/>
        <v>0</v>
      </c>
      <c r="X125" s="153">
        <f t="shared" ca="1" si="25"/>
        <v>0</v>
      </c>
      <c r="Y125" s="153">
        <f t="shared" ca="1" si="26"/>
        <v>0</v>
      </c>
      <c r="Z125" s="153">
        <f t="shared" ca="1" si="27"/>
        <v>0</v>
      </c>
      <c r="AA125" s="152" t="str">
        <f t="shared" ca="1" si="28"/>
        <v/>
      </c>
      <c r="AB125" s="152" t="str">
        <f t="shared" ca="1" si="29"/>
        <v/>
      </c>
      <c r="AC125" s="154" t="str">
        <f t="shared" ca="1" si="30"/>
        <v/>
      </c>
      <c r="AD125" s="154" t="str">
        <f t="shared" ca="1" si="31"/>
        <v/>
      </c>
      <c r="AE125" s="3">
        <f t="shared" ca="1" si="32"/>
        <v>0</v>
      </c>
      <c r="AF125" s="3">
        <f t="shared" ca="1" si="33"/>
        <v>0</v>
      </c>
      <c r="AG125" s="3" t="str">
        <f t="shared" ca="1" si="40"/>
        <v>N</v>
      </c>
      <c r="AH125" s="4" t="str">
        <f t="shared" ca="1" si="34"/>
        <v/>
      </c>
      <c r="AI125" s="75">
        <f t="shared" ca="1" si="35"/>
        <v>0</v>
      </c>
      <c r="AJ125" s="75">
        <f t="shared" ca="1" si="36"/>
        <v>0</v>
      </c>
    </row>
    <row r="126" spans="1:36" ht="14.25">
      <c r="A126" s="41">
        <f t="shared" si="37"/>
        <v>60</v>
      </c>
      <c r="B126" s="150">
        <f>IF(ISNUMBER(A126),INDEX('MetaTrader Import'!$H$13:$J$5893,TRUNC(((A126-$A$39+1)-1)/3)+1,MOD((A126-$A$39+1)-1,3)+1),"")</f>
        <v>0</v>
      </c>
      <c r="C126" s="43">
        <f t="shared" ca="1" si="14"/>
        <v>20.487799112474626</v>
      </c>
      <c r="D126" s="43">
        <f t="shared" ca="1" si="15"/>
        <v>1.6723778130749141</v>
      </c>
      <c r="E126" s="43">
        <f t="shared" ca="1" si="16"/>
        <v>22.160176925549539</v>
      </c>
      <c r="F126" s="43">
        <f t="shared" ca="1" si="17"/>
        <v>2.2160176925549537</v>
      </c>
      <c r="G126" s="43">
        <f>IF(A126&lt;&gt;"",IF(A126&lt;Data!$G$11*0.25,$C$13/$G$32,IF(A126&gt;Data!$G$11*0.25,$C$13,$C$13*10)),"")</f>
        <v>1</v>
      </c>
      <c r="H126" s="43">
        <f>IF(A126&lt;&gt;"",IF(Data!$G$9="constant",$C$13,IF(Data!$G$9="squeeze",G126,F126)),"")</f>
        <v>1</v>
      </c>
      <c r="I126" s="38">
        <f ca="1">IF(ISNUMBER(A126),NORMINV(RAND(),0,IF(AND(Data!$G$9="squeeze",A126&lt;Data!$G$11*0.25),$H$32,1)*$C$30*$C$13)*($C$14*$C$12),"")</f>
        <v>-4.6219771391304158E-5</v>
      </c>
      <c r="J126" s="42">
        <f ca="1">IFERROR(IF(Data!$C$6="Real",B126,I126+J125+($C$14*$C$12)*(NORMINV(RAND(),$C$15,CHOOSE($G$13,$C$13,F126,G126)))),"")</f>
        <v>1.3470346170496663</v>
      </c>
      <c r="K126" s="88">
        <f>IF(ISNUMBER(A126), IF($G$16="fixed",$G$17,MIN(H126*Data!$C$7*$C$16*0.5,$C$17*Data!$C$7))*$C$12,"")</f>
        <v>8.0000000000000007E-5</v>
      </c>
      <c r="L126" s="42">
        <f t="shared" ca="1" si="44"/>
        <v>1.3470346170496663</v>
      </c>
      <c r="M126" s="44">
        <f t="shared" ca="1" si="45"/>
        <v>1.3470746170496664</v>
      </c>
      <c r="N126" s="44">
        <f t="shared" ca="1" si="46"/>
        <v>1.3469946170496663</v>
      </c>
      <c r="O126" s="108">
        <f t="shared" ca="1" si="18"/>
        <v>-0.48674294701921733</v>
      </c>
      <c r="P126" s="102">
        <f t="shared" ca="1" si="19"/>
        <v>3.5295188323100462</v>
      </c>
      <c r="Q126" s="102">
        <f t="shared" ca="1" si="20"/>
        <v>0.11010783306197702</v>
      </c>
      <c r="R126" s="120">
        <f t="shared" ca="1" si="38"/>
        <v>1</v>
      </c>
      <c r="S126" s="54">
        <f t="shared" ca="1" si="39"/>
        <v>0</v>
      </c>
      <c r="T126" s="5">
        <f t="shared" ca="1" si="21"/>
        <v>1.3495941575375672</v>
      </c>
      <c r="U126" s="152">
        <f t="shared" ca="1" si="22"/>
        <v>1.349804376167431</v>
      </c>
      <c r="V126" s="152">
        <f t="shared" ca="1" si="23"/>
        <v>1.3469946170496663</v>
      </c>
      <c r="W126" s="153">
        <f t="shared" ca="1" si="24"/>
        <v>0</v>
      </c>
      <c r="X126" s="153">
        <f t="shared" ca="1" si="25"/>
        <v>0</v>
      </c>
      <c r="Y126" s="153">
        <f t="shared" ca="1" si="26"/>
        <v>0</v>
      </c>
      <c r="Z126" s="153">
        <f t="shared" ca="1" si="27"/>
        <v>0</v>
      </c>
      <c r="AA126" s="152" t="str">
        <f t="shared" ca="1" si="28"/>
        <v/>
      </c>
      <c r="AB126" s="152" t="str">
        <f t="shared" ca="1" si="29"/>
        <v/>
      </c>
      <c r="AC126" s="154" t="str">
        <f t="shared" ca="1" si="30"/>
        <v/>
      </c>
      <c r="AD126" s="154" t="str">
        <f t="shared" ca="1" si="31"/>
        <v/>
      </c>
      <c r="AE126" s="3">
        <f t="shared" ca="1" si="32"/>
        <v>0</v>
      </c>
      <c r="AF126" s="3">
        <f t="shared" ca="1" si="33"/>
        <v>0</v>
      </c>
      <c r="AG126" s="3" t="str">
        <f t="shared" ca="1" si="40"/>
        <v>N</v>
      </c>
      <c r="AH126" s="4" t="str">
        <f t="shared" ca="1" si="34"/>
        <v/>
      </c>
      <c r="AI126" s="75">
        <f t="shared" ca="1" si="35"/>
        <v>0</v>
      </c>
      <c r="AJ126" s="75">
        <f t="shared" ca="1" si="36"/>
        <v>0</v>
      </c>
    </row>
    <row r="127" spans="1:36" ht="14.25">
      <c r="A127" s="41">
        <f t="shared" si="37"/>
        <v>61</v>
      </c>
      <c r="B127" s="150">
        <f>IF(ISNUMBER(A127),INDEX('MetaTrader Import'!$H$13:$J$5893,TRUNC(((A127-$A$39+1)-1)/3)+1,MOD((A127-$A$39+1)-1,3)+1),"")</f>
        <v>0</v>
      </c>
      <c r="C127" s="43">
        <f t="shared" ca="1" si="14"/>
        <v>22.160176925549539</v>
      </c>
      <c r="D127" s="43">
        <f t="shared" ca="1" si="15"/>
        <v>0.24119550405336507</v>
      </c>
      <c r="E127" s="43">
        <f t="shared" ca="1" si="16"/>
        <v>22.401372429602905</v>
      </c>
      <c r="F127" s="43">
        <f t="shared" ca="1" si="17"/>
        <v>2.2401372429602904</v>
      </c>
      <c r="G127" s="43">
        <f>IF(A127&lt;&gt;"",IF(A127&lt;Data!$G$11*0.25,$C$13/$G$32,IF(A127&gt;Data!$G$11*0.25,$C$13,$C$13*10)),"")</f>
        <v>1</v>
      </c>
      <c r="H127" s="43">
        <f>IF(A127&lt;&gt;"",IF(Data!$G$9="constant",$C$13,IF(Data!$G$9="squeeze",G127,F127)),"")</f>
        <v>1</v>
      </c>
      <c r="I127" s="38">
        <f ca="1">IF(ISNUMBER(A127),NORMINV(RAND(),0,IF(AND(Data!$G$9="squeeze",A127&lt;Data!$G$11*0.25),$H$32,1)*$C$30*$C$13)*($C$14*$C$12),"")</f>
        <v>8.4323692719767208E-5</v>
      </c>
      <c r="J127" s="42">
        <f ca="1">IFERROR(IF(Data!$C$6="Real",B127,I127+J126+($C$14*$C$12)*(NORMINV(RAND(),$C$15,CHOOSE($G$13,$C$13,F127,G127)))),"")</f>
        <v>1.3474706638940854</v>
      </c>
      <c r="K127" s="88">
        <f>IF(ISNUMBER(A127), IF($G$16="fixed",$G$17,MIN(H127*Data!$C$7*$C$16*0.5,$C$17*Data!$C$7))*$C$12,"")</f>
        <v>8.0000000000000007E-5</v>
      </c>
      <c r="L127" s="42">
        <f t="shared" ca="1" si="44"/>
        <v>1.3474706638940854</v>
      </c>
      <c r="M127" s="44">
        <f t="shared" ca="1" si="45"/>
        <v>1.3475106638940855</v>
      </c>
      <c r="N127" s="44">
        <f t="shared" ca="1" si="46"/>
        <v>1.3474306638940854</v>
      </c>
      <c r="O127" s="108">
        <f t="shared" ca="1" si="18"/>
        <v>-0.54687079960718299</v>
      </c>
      <c r="P127" s="102">
        <f t="shared" ca="1" si="19"/>
        <v>3.5680692669694323</v>
      </c>
      <c r="Q127" s="102">
        <f t="shared" ca="1" si="20"/>
        <v>0.1180100589146635</v>
      </c>
      <c r="R127" s="120">
        <f t="shared" ca="1" si="38"/>
        <v>1</v>
      </c>
      <c r="S127" s="54">
        <f t="shared" ca="1" si="39"/>
        <v>0</v>
      </c>
      <c r="T127" s="5">
        <f t="shared" ca="1" si="21"/>
        <v>1.3495941575375672</v>
      </c>
      <c r="U127" s="152">
        <f t="shared" ca="1" si="22"/>
        <v>1.349804376167431</v>
      </c>
      <c r="V127" s="152">
        <f t="shared" ca="1" si="23"/>
        <v>1.3469946170496663</v>
      </c>
      <c r="W127" s="153">
        <f t="shared" ca="1" si="24"/>
        <v>0</v>
      </c>
      <c r="X127" s="153">
        <f t="shared" ca="1" si="25"/>
        <v>0</v>
      </c>
      <c r="Y127" s="153">
        <f t="shared" ca="1" si="26"/>
        <v>0</v>
      </c>
      <c r="Z127" s="153">
        <f t="shared" ca="1" si="27"/>
        <v>0</v>
      </c>
      <c r="AA127" s="152" t="str">
        <f t="shared" ca="1" si="28"/>
        <v/>
      </c>
      <c r="AB127" s="152" t="str">
        <f t="shared" ca="1" si="29"/>
        <v/>
      </c>
      <c r="AC127" s="154" t="str">
        <f t="shared" ca="1" si="30"/>
        <v/>
      </c>
      <c r="AD127" s="154" t="str">
        <f t="shared" ca="1" si="31"/>
        <v/>
      </c>
      <c r="AE127" s="3">
        <f t="shared" ca="1" si="32"/>
        <v>0</v>
      </c>
      <c r="AF127" s="3">
        <f t="shared" ca="1" si="33"/>
        <v>0</v>
      </c>
      <c r="AG127" s="3" t="str">
        <f t="shared" ca="1" si="40"/>
        <v>N</v>
      </c>
      <c r="AH127" s="4" t="str">
        <f t="shared" ca="1" si="34"/>
        <v/>
      </c>
      <c r="AI127" s="75">
        <f t="shared" ca="1" si="35"/>
        <v>0</v>
      </c>
      <c r="AJ127" s="75">
        <f t="shared" ca="1" si="36"/>
        <v>0</v>
      </c>
    </row>
    <row r="128" spans="1:36" ht="14.25">
      <c r="A128" s="41">
        <f t="shared" si="37"/>
        <v>62</v>
      </c>
      <c r="B128" s="150">
        <f>IF(ISNUMBER(A128),INDEX('MetaTrader Import'!$H$13:$J$5893,TRUNC(((A128-$A$39+1)-1)/3)+1,MOD((A128-$A$39+1)-1,3)+1),"")</f>
        <v>0</v>
      </c>
      <c r="C128" s="43">
        <f t="shared" ca="1" si="14"/>
        <v>22.401372429602905</v>
      </c>
      <c r="D128" s="43">
        <f t="shared" ca="1" si="15"/>
        <v>3.1035789737099084E-2</v>
      </c>
      <c r="E128" s="43">
        <f t="shared" ca="1" si="16"/>
        <v>22.432408219340005</v>
      </c>
      <c r="F128" s="43">
        <f t="shared" ca="1" si="17"/>
        <v>2.2432408219340005</v>
      </c>
      <c r="G128" s="43">
        <f>IF(A128&lt;&gt;"",IF(A128&lt;Data!$G$11*0.25,$C$13/$G$32,IF(A128&gt;Data!$G$11*0.25,$C$13,$C$13*10)),"")</f>
        <v>1</v>
      </c>
      <c r="H128" s="43">
        <f>IF(A128&lt;&gt;"",IF(Data!$G$9="constant",$C$13,IF(Data!$G$9="squeeze",G128,F128)),"")</f>
        <v>1</v>
      </c>
      <c r="I128" s="38">
        <f ca="1">IF(ISNUMBER(A128),NORMINV(RAND(),0,IF(AND(Data!$G$9="squeeze",A128&lt;Data!$G$11*0.25),$H$32,1)*$C$30*$C$13)*($C$14*$C$12),"")</f>
        <v>1.2718018970493344E-5</v>
      </c>
      <c r="J128" s="42">
        <f ca="1">IFERROR(IF(Data!$C$6="Real",B128,I128+J127+($C$14*$C$12)*(NORMINV(RAND(),$C$15,CHOOSE($G$13,$C$13,F128,G128)))),"")</f>
        <v>1.347222720706468</v>
      </c>
      <c r="K128" s="88">
        <f>IF(ISNUMBER(A128), IF($G$16="fixed",$G$17,MIN(H128*Data!$C$7*$C$16*0.5,$C$17*Data!$C$7))*$C$12,"")</f>
        <v>8.0000000000000007E-5</v>
      </c>
      <c r="L128" s="42">
        <f t="shared" ca="1" si="44"/>
        <v>1.347222720706468</v>
      </c>
      <c r="M128" s="44">
        <f t="shared" ca="1" si="45"/>
        <v>1.347262720706468</v>
      </c>
      <c r="N128" s="44">
        <f t="shared" ca="1" si="46"/>
        <v>1.3471827207064679</v>
      </c>
      <c r="O128" s="108">
        <f t="shared" ca="1" si="18"/>
        <v>-0.63886042793020215</v>
      </c>
      <c r="P128" s="102">
        <f t="shared" ca="1" si="19"/>
        <v>3.7368771937521066</v>
      </c>
      <c r="Q128" s="102">
        <f t="shared" ca="1" si="20"/>
        <v>0.12471570264054654</v>
      </c>
      <c r="R128" s="120">
        <f t="shared" ca="1" si="38"/>
        <v>1</v>
      </c>
      <c r="S128" s="54">
        <f t="shared" ca="1" si="39"/>
        <v>0</v>
      </c>
      <c r="T128" s="5">
        <f t="shared" ca="1" si="21"/>
        <v>1.3495941575375672</v>
      </c>
      <c r="U128" s="152">
        <f t="shared" ca="1" si="22"/>
        <v>1.349804376167431</v>
      </c>
      <c r="V128" s="152">
        <f t="shared" ca="1" si="23"/>
        <v>1.3469946170496663</v>
      </c>
      <c r="W128" s="153">
        <f t="shared" ca="1" si="24"/>
        <v>0</v>
      </c>
      <c r="X128" s="153">
        <f t="shared" ca="1" si="25"/>
        <v>0</v>
      </c>
      <c r="Y128" s="153">
        <f t="shared" ca="1" si="26"/>
        <v>0</v>
      </c>
      <c r="Z128" s="153">
        <f t="shared" ca="1" si="27"/>
        <v>0</v>
      </c>
      <c r="AA128" s="152" t="str">
        <f t="shared" ca="1" si="28"/>
        <v/>
      </c>
      <c r="AB128" s="152" t="str">
        <f t="shared" ca="1" si="29"/>
        <v/>
      </c>
      <c r="AC128" s="154" t="str">
        <f t="shared" ca="1" si="30"/>
        <v/>
      </c>
      <c r="AD128" s="154" t="str">
        <f t="shared" ca="1" si="31"/>
        <v/>
      </c>
      <c r="AE128" s="3">
        <f t="shared" ca="1" si="32"/>
        <v>0</v>
      </c>
      <c r="AF128" s="3">
        <f t="shared" ca="1" si="33"/>
        <v>0</v>
      </c>
      <c r="AG128" s="3" t="str">
        <f t="shared" ca="1" si="40"/>
        <v>N</v>
      </c>
      <c r="AH128" s="4" t="str">
        <f t="shared" ca="1" si="34"/>
        <v/>
      </c>
      <c r="AI128" s="75">
        <f t="shared" ca="1" si="35"/>
        <v>0</v>
      </c>
      <c r="AJ128" s="75">
        <f t="shared" ca="1" si="36"/>
        <v>0</v>
      </c>
    </row>
    <row r="129" spans="1:36" ht="14.25">
      <c r="A129" s="41">
        <f t="shared" si="37"/>
        <v>63</v>
      </c>
      <c r="B129" s="150">
        <f>IF(ISNUMBER(A129),INDEX('MetaTrader Import'!$H$13:$J$5893,TRUNC(((A129-$A$39+1)-1)/3)+1,MOD((A129-$A$39+1)-1,3)+1),"")</f>
        <v>0</v>
      </c>
      <c r="C129" s="43">
        <f t="shared" ca="1" si="14"/>
        <v>22.432408219340005</v>
      </c>
      <c r="D129" s="43">
        <f t="shared" ca="1" si="15"/>
        <v>-0.79044656331504448</v>
      </c>
      <c r="E129" s="43">
        <f t="shared" ca="1" si="16"/>
        <v>21.641961656024961</v>
      </c>
      <c r="F129" s="43">
        <f t="shared" ca="1" si="17"/>
        <v>2.1641961656024962</v>
      </c>
      <c r="G129" s="43">
        <f>IF(A129&lt;&gt;"",IF(A129&lt;Data!$G$11*0.25,$C$13/$G$32,IF(A129&gt;Data!$G$11*0.25,$C$13,$C$13*10)),"")</f>
        <v>1</v>
      </c>
      <c r="H129" s="43">
        <f>IF(A129&lt;&gt;"",IF(Data!$G$9="constant",$C$13,IF(Data!$G$9="squeeze",G129,F129)),"")</f>
        <v>1</v>
      </c>
      <c r="I129" s="38">
        <f ca="1">IF(ISNUMBER(A129),NORMINV(RAND(),0,IF(AND(Data!$G$9="squeeze",A129&lt;Data!$G$11*0.25),$H$32,1)*$C$30*$C$13)*($C$14*$C$12),"")</f>
        <v>-8.3282884118413835E-5</v>
      </c>
      <c r="J129" s="42">
        <f ca="1">IFERROR(IF(Data!$C$6="Real",B129,I129+J128+($C$14*$C$12)*(NORMINV(RAND(),$C$15,CHOOSE($G$13,$C$13,F129,G129)))),"")</f>
        <v>1.3471636707030008</v>
      </c>
      <c r="K129" s="88">
        <f>IF(ISNUMBER(A129), IF($G$16="fixed",$G$17,MIN(H129*Data!$C$7*$C$16*0.5,$C$17*Data!$C$7))*$C$12,"")</f>
        <v>8.0000000000000007E-5</v>
      </c>
      <c r="L129" s="42">
        <f t="shared" ca="1" si="44"/>
        <v>1.3471636707030008</v>
      </c>
      <c r="M129" s="44">
        <f t="shared" ca="1" si="45"/>
        <v>1.3472036707030008</v>
      </c>
      <c r="N129" s="44">
        <f t="shared" ca="1" si="46"/>
        <v>1.3471236707030008</v>
      </c>
      <c r="O129" s="108">
        <f t="shared" ca="1" si="18"/>
        <v>-0.72470186170537598</v>
      </c>
      <c r="P129" s="102">
        <f t="shared" ca="1" si="19"/>
        <v>3.9081750998110194</v>
      </c>
      <c r="Q129" s="102">
        <f t="shared" ca="1" si="20"/>
        <v>0.13074391815978506</v>
      </c>
      <c r="R129" s="120">
        <f t="shared" ca="1" si="38"/>
        <v>1</v>
      </c>
      <c r="S129" s="54">
        <f t="shared" ca="1" si="39"/>
        <v>0</v>
      </c>
      <c r="T129" s="5">
        <f t="shared" ca="1" si="21"/>
        <v>1.3495941575375672</v>
      </c>
      <c r="U129" s="152">
        <f t="shared" ca="1" si="22"/>
        <v>1.349804376167431</v>
      </c>
      <c r="V129" s="152">
        <f t="shared" ca="1" si="23"/>
        <v>1.3469946170496663</v>
      </c>
      <c r="W129" s="153">
        <f t="shared" ca="1" si="24"/>
        <v>0</v>
      </c>
      <c r="X129" s="153">
        <f t="shared" ca="1" si="25"/>
        <v>0</v>
      </c>
      <c r="Y129" s="153">
        <f t="shared" ca="1" si="26"/>
        <v>0</v>
      </c>
      <c r="Z129" s="153">
        <f t="shared" ca="1" si="27"/>
        <v>0</v>
      </c>
      <c r="AA129" s="152" t="str">
        <f t="shared" ca="1" si="28"/>
        <v/>
      </c>
      <c r="AB129" s="152" t="str">
        <f t="shared" ca="1" si="29"/>
        <v/>
      </c>
      <c r="AC129" s="154" t="str">
        <f t="shared" ca="1" si="30"/>
        <v/>
      </c>
      <c r="AD129" s="154" t="str">
        <f t="shared" ca="1" si="31"/>
        <v/>
      </c>
      <c r="AE129" s="3">
        <f t="shared" ca="1" si="32"/>
        <v>0</v>
      </c>
      <c r="AF129" s="3">
        <f t="shared" ca="1" si="33"/>
        <v>0</v>
      </c>
      <c r="AG129" s="3" t="str">
        <f t="shared" ca="1" si="40"/>
        <v>N</v>
      </c>
      <c r="AH129" s="4" t="str">
        <f t="shared" ca="1" si="34"/>
        <v/>
      </c>
      <c r="AI129" s="75">
        <f t="shared" ca="1" si="35"/>
        <v>0</v>
      </c>
      <c r="AJ129" s="75">
        <f t="shared" ca="1" si="36"/>
        <v>0</v>
      </c>
    </row>
    <row r="130" spans="1:36" ht="14.25">
      <c r="A130" s="41">
        <f t="shared" si="37"/>
        <v>64</v>
      </c>
      <c r="B130" s="150">
        <f>IF(ISNUMBER(A130),INDEX('MetaTrader Import'!$H$13:$J$5893,TRUNC(((A130-$A$39+1)-1)/3)+1,MOD((A130-$A$39+1)-1,3)+1),"")</f>
        <v>0</v>
      </c>
      <c r="C130" s="43">
        <f t="shared" ca="1" si="14"/>
        <v>21.641961656024961</v>
      </c>
      <c r="D130" s="43">
        <f t="shared" ca="1" si="15"/>
        <v>0.56884260212652871</v>
      </c>
      <c r="E130" s="43">
        <f t="shared" ca="1" si="16"/>
        <v>22.210804258151491</v>
      </c>
      <c r="F130" s="43">
        <f t="shared" ca="1" si="17"/>
        <v>2.2210804258151491</v>
      </c>
      <c r="G130" s="43">
        <f>IF(A130&lt;&gt;"",IF(A130&lt;Data!$G$11*0.25,$C$13/$G$32,IF(A130&gt;Data!$G$11*0.25,$C$13,$C$13*10)),"")</f>
        <v>1</v>
      </c>
      <c r="H130" s="43">
        <f>IF(A130&lt;&gt;"",IF(Data!$G$9="constant",$C$13,IF(Data!$G$9="squeeze",G130,F130)),"")</f>
        <v>1</v>
      </c>
      <c r="I130" s="38">
        <f ca="1">IF(ISNUMBER(A130),NORMINV(RAND(),0,IF(AND(Data!$G$9="squeeze",A130&lt;Data!$G$11*0.25),$H$32,1)*$C$30*$C$13)*($C$14*$C$12),"")</f>
        <v>-3.610226231495604E-5</v>
      </c>
      <c r="J130" s="42">
        <f ca="1">IFERROR(IF(Data!$C$6="Real",B130,I130+J129+($C$14*$C$12)*(NORMINV(RAND(),$C$15,CHOOSE($G$13,$C$13,F130,G130)))),"")</f>
        <v>1.3469053906610933</v>
      </c>
      <c r="K130" s="88">
        <f>IF(ISNUMBER(A130), IF($G$16="fixed",$G$17,MIN(H130*Data!$C$7*$C$16*0.5,$C$17*Data!$C$7))*$C$12,"")</f>
        <v>8.0000000000000007E-5</v>
      </c>
      <c r="L130" s="42">
        <f t="shared" ca="1" si="44"/>
        <v>1.3469053906610933</v>
      </c>
      <c r="M130" s="44">
        <f t="shared" ca="1" si="45"/>
        <v>1.3469453906610933</v>
      </c>
      <c r="N130" s="44">
        <f t="shared" ca="1" si="46"/>
        <v>1.3468653906610932</v>
      </c>
      <c r="O130" s="108">
        <f t="shared" ca="1" si="18"/>
        <v>-0.76868325150121686</v>
      </c>
      <c r="P130" s="102">
        <f t="shared" ca="1" si="19"/>
        <v>4.0744007594730816</v>
      </c>
      <c r="Q130" s="102">
        <f t="shared" ca="1" si="20"/>
        <v>0.13471065834933965</v>
      </c>
      <c r="R130" s="120">
        <f t="shared" ca="1" si="38"/>
        <v>1</v>
      </c>
      <c r="S130" s="54">
        <f t="shared" ca="1" si="39"/>
        <v>0</v>
      </c>
      <c r="T130" s="5">
        <f t="shared" ca="1" si="21"/>
        <v>1.3495941575375672</v>
      </c>
      <c r="U130" s="152">
        <f t="shared" ca="1" si="22"/>
        <v>1.349804376167431</v>
      </c>
      <c r="V130" s="152">
        <f t="shared" ca="1" si="23"/>
        <v>1.3468653906610932</v>
      </c>
      <c r="W130" s="153">
        <f t="shared" ca="1" si="24"/>
        <v>0</v>
      </c>
      <c r="X130" s="153">
        <f t="shared" ca="1" si="25"/>
        <v>0</v>
      </c>
      <c r="Y130" s="153">
        <f t="shared" ca="1" si="26"/>
        <v>0</v>
      </c>
      <c r="Z130" s="153">
        <f t="shared" ca="1" si="27"/>
        <v>0</v>
      </c>
      <c r="AA130" s="152" t="str">
        <f t="shared" ca="1" si="28"/>
        <v/>
      </c>
      <c r="AB130" s="152" t="str">
        <f t="shared" ca="1" si="29"/>
        <v/>
      </c>
      <c r="AC130" s="154" t="str">
        <f t="shared" ca="1" si="30"/>
        <v/>
      </c>
      <c r="AD130" s="154" t="str">
        <f t="shared" ca="1" si="31"/>
        <v/>
      </c>
      <c r="AE130" s="3">
        <f t="shared" ca="1" si="32"/>
        <v>0</v>
      </c>
      <c r="AF130" s="3">
        <f t="shared" ca="1" si="33"/>
        <v>0</v>
      </c>
      <c r="AG130" s="3" t="str">
        <f t="shared" ca="1" si="40"/>
        <v>N</v>
      </c>
      <c r="AH130" s="4" t="str">
        <f t="shared" ca="1" si="34"/>
        <v/>
      </c>
      <c r="AI130" s="75">
        <f t="shared" ca="1" si="35"/>
        <v>0</v>
      </c>
      <c r="AJ130" s="75">
        <f t="shared" ca="1" si="36"/>
        <v>0</v>
      </c>
    </row>
    <row r="131" spans="1:36" ht="14.25">
      <c r="A131" s="41">
        <f t="shared" si="37"/>
        <v>65</v>
      </c>
      <c r="B131" s="150">
        <f>IF(ISNUMBER(A131),INDEX('MetaTrader Import'!$H$13:$J$5893,TRUNC(((A131-$A$39+1)-1)/3)+1,MOD((A131-$A$39+1)-1,3)+1),"")</f>
        <v>0</v>
      </c>
      <c r="C131" s="43">
        <f t="shared" ref="C131:C194" ca="1" si="47">IF(A131&lt;&gt;"",E130,"")</f>
        <v>22.210804258151491</v>
      </c>
      <c r="D131" s="43">
        <f t="shared" ref="D131:D194" ca="1" si="48">IF(A131&lt;&gt;"",NORMINV(RAND(),($C$23-C131)*$C$28,$C$27)+NORMINV(RAND(),IF(RAND()&gt;$C$26,$C$25,0),$C$27),"")</f>
        <v>1.1932043424125169</v>
      </c>
      <c r="E131" s="43">
        <f t="shared" ref="E131:E194" ca="1" si="49">IF(A131&lt;&gt;"",C131+D131,"")</f>
        <v>23.404008600564008</v>
      </c>
      <c r="F131" s="43">
        <f t="shared" ref="F131:F194" ca="1" si="50">IF(A131&lt;&gt;"",$C$13*ABS(E131)/$C$23,"")</f>
        <v>2.340400860056401</v>
      </c>
      <c r="G131" s="43">
        <f>IF(A131&lt;&gt;"",IF(A131&lt;Data!$G$11*0.25,$C$13/$G$32,IF(A131&gt;Data!$G$11*0.25,$C$13,$C$13*10)),"")</f>
        <v>1</v>
      </c>
      <c r="H131" s="43">
        <f>IF(A131&lt;&gt;"",IF(Data!$G$9="constant",$C$13,IF(Data!$G$9="squeeze",G131,F131)),"")</f>
        <v>1</v>
      </c>
      <c r="I131" s="38">
        <f ca="1">IF(ISNUMBER(A131),NORMINV(RAND(),0,IF(AND(Data!$G$9="squeeze",A131&lt;Data!$G$11*0.25),$H$32,1)*$C$30*$C$13)*($C$14*$C$12),"")</f>
        <v>8.5258548087637073E-5</v>
      </c>
      <c r="J131" s="42">
        <f ca="1">IFERROR(IF(Data!$C$6="Real",B131,I131+J130+($C$14*$C$12)*(NORMINV(RAND(),$C$15,CHOOSE($G$13,$C$13,F131,G131)))),"")</f>
        <v>1.3469641229778599</v>
      </c>
      <c r="K131" s="88">
        <f>IF(ISNUMBER(A131), IF($G$16="fixed",$G$17,MIN(H131*Data!$C$7*$C$16*0.5,$C$17*Data!$C$7))*$C$12,"")</f>
        <v>8.0000000000000007E-5</v>
      </c>
      <c r="L131" s="42">
        <f t="shared" ca="1" si="44"/>
        <v>1.3469641229778599</v>
      </c>
      <c r="M131" s="44">
        <f t="shared" ca="1" si="45"/>
        <v>1.34700412297786</v>
      </c>
      <c r="N131" s="44">
        <f t="shared" ca="1" si="46"/>
        <v>1.3469241229778599</v>
      </c>
      <c r="O131" s="108">
        <f t="shared" ref="O131:O194" ca="1" si="51">IF(ISNUMBER(A131),$G$12*SLOPE(L117:L131,A117:A131),"")</f>
        <v>-0.68877487325368669</v>
      </c>
      <c r="P131" s="102">
        <f t="shared" ref="P131:P194" ca="1" si="52">IF(ISNUMBER(A131),STDEV(L117:L131)*$G$12,"")</f>
        <v>3.7150977822858455</v>
      </c>
      <c r="Q131" s="102">
        <f t="shared" ref="Q131:Q194" ca="1" si="53">IF(ISNUMBER(A131),SLOPE(P117:P131,A117:A131),"")</f>
        <v>0.12718489453029477</v>
      </c>
      <c r="R131" s="120">
        <f t="shared" ca="1" si="38"/>
        <v>1</v>
      </c>
      <c r="S131" s="54">
        <f t="shared" ca="1" si="39"/>
        <v>0</v>
      </c>
      <c r="T131" s="5">
        <f t="shared" ref="T131:T194" ca="1" si="54">IF(ISNUMBER(A131),IF(S131=1,L131,IF(AG130="Y","",IF(ISNUMBER(T130),T130,""))),"")</f>
        <v>1.3495941575375672</v>
      </c>
      <c r="U131" s="152">
        <f t="shared" ref="U131:U194" ca="1" si="55">IF(NOT(ISNUMBER(T131)),"",IF(S131=1,T131,IF(M131&gt;U130,M131,IF(ISNUMBER(U130),U130,""))))</f>
        <v>1.349804376167431</v>
      </c>
      <c r="V131" s="152">
        <f t="shared" ref="V131:V194" ca="1" si="56">IF(NOT(ISNUMBER(T131)),"",IF(S131=1,T131,IF(N131&lt;V130,N131,IF(ISNUMBER(V130),V130,""))))</f>
        <v>1.3468653906610932</v>
      </c>
      <c r="W131" s="153">
        <f t="shared" ref="W131:W194" ca="1" si="57">IF(NOT(ISNUMBER(T131)),"",MIN($F$24,IF(TRUNC((U131-T131)/$E$24*$G$12)+0&gt;IF(ISNUMBER(W130),W130,0),TRUNC((U131-T131)/$E$24*$G$12)+0,IF(ISNUMBER(W130),W130,0))))</f>
        <v>0</v>
      </c>
      <c r="X131" s="153">
        <f t="shared" ref="X131:X194" ca="1" si="58">IF(NOT(ISNUMBER(T131)),"",MIN($F$24,IF(-TRUNC((V131-T131)/$E$24*$G$12)+0&gt;IF(ISNUMBER(X130),X130,0),-TRUNC((V131-T131)/$E$24*$G$12)+0,IF(ISNUMBER(X130),X130,0))))</f>
        <v>0</v>
      </c>
      <c r="Y131" s="153">
        <f t="shared" ref="Y131:Y194" ca="1" si="59">IF(ISNUMBER(W131),(IF(W131=0,0,1))*IF(ABS($I$24)=2,POWER(2,W131-1),W131)*SIGN($I$24)*$K$24,"")</f>
        <v>0</v>
      </c>
      <c r="Z131" s="153">
        <f t="shared" ref="Z131:Z194" ca="1" si="60">IF(ISNUMBER(X131),(IF(X131=0,0,1))*IF(ABS($I$24)=2,POWER(2,X131-1),X131)*SIGN($I$24)*$K$24,"")</f>
        <v>0</v>
      </c>
      <c r="AA131" s="152" t="str">
        <f t="shared" ref="AA131:AA194" ca="1" si="61">IF(OR(NOT(ISNUMBER(T131)),W131&lt;1),"",IF(OR(NOT(ISNUMBER(W130)),W130=0),IF(SIGN(Y131)=1,M131,N131),(Y130*AA130+(Y131-Y130)*IF(SIGN(Y131)=1,M131,N131))/Y131))</f>
        <v/>
      </c>
      <c r="AB131" s="152" t="str">
        <f t="shared" ref="AB131:AB194" ca="1" si="62">IF(OR(NOT(ISNUMBER(T131)),X131&lt;1),"",IF(OR(NOT(ISNUMBER(X130)),X130=0),IF(SIGN(Z131)=1,N131,M131),(Z130*AB130+(Z131-Z130)*IF(SIGN(Z131)=1,N131,M131))/Z131))</f>
        <v/>
      </c>
      <c r="AC131" s="154" t="str">
        <f t="shared" ref="AC131:AC194" ca="1" si="63">IFERROR(-SIGN(Y131)*(AA131-IF(SIGN(Y131)=1,N131,M131))*$G$12*ABS(Y131),"")</f>
        <v/>
      </c>
      <c r="AD131" s="154" t="str">
        <f t="shared" ref="AD131:AD194" ca="1" si="64">IFERROR(SIGN(Z131)*(AB131-IF(SIGN(Z131)=1,M131,N131))*$G$12*ABS(Z131),"")</f>
        <v/>
      </c>
      <c r="AE131" s="3">
        <f t="shared" ref="AE131:AE194" ca="1" si="65">IF(ISNUMBER(A131),IFERROR((IF(ISNUMBER(AC131),AC131,0)+IF(ISNUMBER(AD131),AD131,0))/(ABS(Y131)+ABS(Z131)),0),"")</f>
        <v>0</v>
      </c>
      <c r="AF131" s="3">
        <f t="shared" ref="AF131:AF194" ca="1" si="66">IF(ISNUMBER(A131),IF(ISNUMBER(AC131),AC131,0)+IF(ISNUMBER(AD131),AD131,0),"")</f>
        <v>0</v>
      </c>
      <c r="AG131" s="3" t="str">
        <f t="shared" ca="1" si="40"/>
        <v>N</v>
      </c>
      <c r="AH131" s="4" t="str">
        <f t="shared" ref="AH131:AH194" ca="1" si="67">IF(AG131="y",AF131*10*$C$11,"")</f>
        <v/>
      </c>
      <c r="AI131" s="75">
        <f t="shared" ref="AI131:AI194" ca="1" si="68">IF(ISNUMBER(A131),IF(ISNUMBER(AH131),AJ131,AF131*10*$C$11+AJ131),"")</f>
        <v>0</v>
      </c>
      <c r="AJ131" s="75">
        <f t="shared" ref="AJ131:AJ194" ca="1" si="69">IF(ISNUMBER(A131),AJ130+IF(ISNUMBER(AH131),AH131,0),"")</f>
        <v>0</v>
      </c>
    </row>
    <row r="132" spans="1:36" ht="14.25">
      <c r="A132" s="41">
        <f t="shared" ref="A132:A195" si="70">IFERROR(IF(A131+1&gt;$C$19,"",A131+1),"")</f>
        <v>66</v>
      </c>
      <c r="B132" s="150">
        <f>IF(ISNUMBER(A132),INDEX('MetaTrader Import'!$H$13:$J$5893,TRUNC(((A132-$A$39+1)-1)/3)+1,MOD((A132-$A$39+1)-1,3)+1),"")</f>
        <v>0</v>
      </c>
      <c r="C132" s="43">
        <f t="shared" ca="1" si="47"/>
        <v>23.404008600564008</v>
      </c>
      <c r="D132" s="43">
        <f t="shared" ca="1" si="48"/>
        <v>-0.73021694064570153</v>
      </c>
      <c r="E132" s="43">
        <f t="shared" ca="1" si="49"/>
        <v>22.673791659918308</v>
      </c>
      <c r="F132" s="43">
        <f t="shared" ca="1" si="50"/>
        <v>2.267379165991831</v>
      </c>
      <c r="G132" s="43">
        <f>IF(A132&lt;&gt;"",IF(A132&lt;Data!$G$11*0.25,$C$13/$G$32,IF(A132&gt;Data!$G$11*0.25,$C$13,$C$13*10)),"")</f>
        <v>1</v>
      </c>
      <c r="H132" s="43">
        <f>IF(A132&lt;&gt;"",IF(Data!$G$9="constant",$C$13,IF(Data!$G$9="squeeze",G132,F132)),"")</f>
        <v>1</v>
      </c>
      <c r="I132" s="38">
        <f ca="1">IF(ISNUMBER(A132),NORMINV(RAND(),0,IF(AND(Data!$G$9="squeeze",A132&lt;Data!$G$11*0.25),$H$32,1)*$C$30*$C$13)*($C$14*$C$12),"")</f>
        <v>-4.6528512974679194E-6</v>
      </c>
      <c r="J132" s="42">
        <f ca="1">IFERROR(IF(Data!$C$6="Real",B132,I132+J131+($C$14*$C$12)*(NORMINV(RAND(),$C$15,CHOOSE($G$13,$C$13,F132,G132)))),"")</f>
        <v>1.3469042493049408</v>
      </c>
      <c r="K132" s="88">
        <f>IF(ISNUMBER(A132), IF($G$16="fixed",$G$17,MIN(H132*Data!$C$7*$C$16*0.5,$C$17*Data!$C$7))*$C$12,"")</f>
        <v>8.0000000000000007E-5</v>
      </c>
      <c r="L132" s="42">
        <f t="shared" ca="1" si="44"/>
        <v>1.3469042493049408</v>
      </c>
      <c r="M132" s="44">
        <f t="shared" ca="1" si="45"/>
        <v>1.3469442493049408</v>
      </c>
      <c r="N132" s="44">
        <f t="shared" ca="1" si="46"/>
        <v>1.3468642493049408</v>
      </c>
      <c r="O132" s="108">
        <f t="shared" ca="1" si="51"/>
        <v>-0.59240134813896639</v>
      </c>
      <c r="P132" s="102">
        <f t="shared" ca="1" si="52"/>
        <v>3.2267307854273821</v>
      </c>
      <c r="Q132" s="102">
        <f t="shared" ca="1" si="53"/>
        <v>9.993975989145043E-2</v>
      </c>
      <c r="R132" s="120">
        <f t="shared" ref="R132:R195" ca="1" si="71">IF(ISNUMBER(A132),R131+S131,"")</f>
        <v>1</v>
      </c>
      <c r="S132" s="54">
        <f t="shared" ref="S132:S195" ca="1" si="72">IF(ISNUMBER(A132),IF(AND(R132&lt;$M$24,Q132&lt;$F$28,ABS(O132)&lt;$F$27,P132&lt;$F$26,NOT(ISNUMBER(T131))),1,0),"")</f>
        <v>0</v>
      </c>
      <c r="T132" s="5">
        <f t="shared" ca="1" si="54"/>
        <v>1.3495941575375672</v>
      </c>
      <c r="U132" s="152">
        <f t="shared" ca="1" si="55"/>
        <v>1.349804376167431</v>
      </c>
      <c r="V132" s="152">
        <f t="shared" ca="1" si="56"/>
        <v>1.3468642493049408</v>
      </c>
      <c r="W132" s="153">
        <f t="shared" ca="1" si="57"/>
        <v>0</v>
      </c>
      <c r="X132" s="153">
        <f t="shared" ca="1" si="58"/>
        <v>0</v>
      </c>
      <c r="Y132" s="153">
        <f t="shared" ca="1" si="59"/>
        <v>0</v>
      </c>
      <c r="Z132" s="153">
        <f t="shared" ca="1" si="60"/>
        <v>0</v>
      </c>
      <c r="AA132" s="152" t="str">
        <f t="shared" ca="1" si="61"/>
        <v/>
      </c>
      <c r="AB132" s="152" t="str">
        <f t="shared" ca="1" si="62"/>
        <v/>
      </c>
      <c r="AC132" s="154" t="str">
        <f t="shared" ca="1" si="63"/>
        <v/>
      </c>
      <c r="AD132" s="154" t="str">
        <f t="shared" ca="1" si="64"/>
        <v/>
      </c>
      <c r="AE132" s="3">
        <f t="shared" ca="1" si="65"/>
        <v>0</v>
      </c>
      <c r="AF132" s="3">
        <f t="shared" ca="1" si="66"/>
        <v>0</v>
      </c>
      <c r="AG132" s="3" t="str">
        <f t="shared" ref="AG132:AG195" ca="1" si="73">IF(NOT(ISNUMBER(T132)),"",IF(OR(AF132&gt;$G$24,AF132&lt;-$H$24,A132+1&gt;$C$19),"Y","N"))</f>
        <v>N</v>
      </c>
      <c r="AH132" s="4" t="str">
        <f t="shared" ca="1" si="67"/>
        <v/>
      </c>
      <c r="AI132" s="75">
        <f t="shared" ca="1" si="68"/>
        <v>0</v>
      </c>
      <c r="AJ132" s="75">
        <f t="shared" ca="1" si="69"/>
        <v>0</v>
      </c>
    </row>
    <row r="133" spans="1:36" ht="14.25">
      <c r="A133" s="41">
        <f t="shared" si="70"/>
        <v>67</v>
      </c>
      <c r="B133" s="150">
        <f>IF(ISNUMBER(A133),INDEX('MetaTrader Import'!$H$13:$J$5893,TRUNC(((A133-$A$39+1)-1)/3)+1,MOD((A133-$A$39+1)-1,3)+1),"")</f>
        <v>0</v>
      </c>
      <c r="C133" s="43">
        <f t="shared" ca="1" si="47"/>
        <v>22.673791659918308</v>
      </c>
      <c r="D133" s="43">
        <f t="shared" ca="1" si="48"/>
        <v>0.95726032298172403</v>
      </c>
      <c r="E133" s="43">
        <f t="shared" ca="1" si="49"/>
        <v>23.631051982900033</v>
      </c>
      <c r="F133" s="43">
        <f t="shared" ca="1" si="50"/>
        <v>2.3631051982900031</v>
      </c>
      <c r="G133" s="43">
        <f>IF(A133&lt;&gt;"",IF(A133&lt;Data!$G$11*0.25,$C$13/$G$32,IF(A133&gt;Data!$G$11*0.25,$C$13,$C$13*10)),"")</f>
        <v>1</v>
      </c>
      <c r="H133" s="43">
        <f>IF(A133&lt;&gt;"",IF(Data!$G$9="constant",$C$13,IF(Data!$G$9="squeeze",G133,F133)),"")</f>
        <v>1</v>
      </c>
      <c r="I133" s="38">
        <f ca="1">IF(ISNUMBER(A133),NORMINV(RAND(),0,IF(AND(Data!$G$9="squeeze",A133&lt;Data!$G$11*0.25),$H$32,1)*$C$30*$C$13)*($C$14*$C$12),"")</f>
        <v>-1.9304455425550489E-5</v>
      </c>
      <c r="J133" s="42">
        <f ca="1">IFERROR(IF(Data!$C$6="Real",B133,I133+J132+($C$14*$C$12)*(NORMINV(RAND(),$C$15,CHOOSE($G$13,$C$13,F133,G133)))),"")</f>
        <v>1.3470814914792515</v>
      </c>
      <c r="K133" s="88">
        <f>IF(ISNUMBER(A133), IF($G$16="fixed",$G$17,MIN(H133*Data!$C$7*$C$16*0.5,$C$17*Data!$C$7))*$C$12,"")</f>
        <v>8.0000000000000007E-5</v>
      </c>
      <c r="L133" s="42">
        <f t="shared" ca="1" si="44"/>
        <v>1.3470814914792515</v>
      </c>
      <c r="M133" s="44">
        <f t="shared" ca="1" si="45"/>
        <v>1.3471214914792515</v>
      </c>
      <c r="N133" s="44">
        <f t="shared" ca="1" si="46"/>
        <v>1.3470414914792515</v>
      </c>
      <c r="O133" s="108">
        <f t="shared" ca="1" si="51"/>
        <v>-0.45397614120435648</v>
      </c>
      <c r="P133" s="102">
        <f t="shared" ca="1" si="52"/>
        <v>2.6142857368306358</v>
      </c>
      <c r="Q133" s="102">
        <f t="shared" ca="1" si="53"/>
        <v>5.2596987070062391E-2</v>
      </c>
      <c r="R133" s="120">
        <f t="shared" ca="1" si="71"/>
        <v>1</v>
      </c>
      <c r="S133" s="54">
        <f t="shared" ca="1" si="72"/>
        <v>0</v>
      </c>
      <c r="T133" s="5">
        <f t="shared" ca="1" si="54"/>
        <v>1.3495941575375672</v>
      </c>
      <c r="U133" s="152">
        <f t="shared" ca="1" si="55"/>
        <v>1.349804376167431</v>
      </c>
      <c r="V133" s="152">
        <f t="shared" ca="1" si="56"/>
        <v>1.3468642493049408</v>
      </c>
      <c r="W133" s="153">
        <f t="shared" ca="1" si="57"/>
        <v>0</v>
      </c>
      <c r="X133" s="153">
        <f t="shared" ca="1" si="58"/>
        <v>0</v>
      </c>
      <c r="Y133" s="153">
        <f t="shared" ca="1" si="59"/>
        <v>0</v>
      </c>
      <c r="Z133" s="153">
        <f t="shared" ca="1" si="60"/>
        <v>0</v>
      </c>
      <c r="AA133" s="152" t="str">
        <f t="shared" ca="1" si="61"/>
        <v/>
      </c>
      <c r="AB133" s="152" t="str">
        <f t="shared" ca="1" si="62"/>
        <v/>
      </c>
      <c r="AC133" s="154" t="str">
        <f t="shared" ca="1" si="63"/>
        <v/>
      </c>
      <c r="AD133" s="154" t="str">
        <f t="shared" ca="1" si="64"/>
        <v/>
      </c>
      <c r="AE133" s="3">
        <f t="shared" ca="1" si="65"/>
        <v>0</v>
      </c>
      <c r="AF133" s="3">
        <f t="shared" ca="1" si="66"/>
        <v>0</v>
      </c>
      <c r="AG133" s="3" t="str">
        <f t="shared" ca="1" si="73"/>
        <v>N</v>
      </c>
      <c r="AH133" s="4" t="str">
        <f t="shared" ca="1" si="67"/>
        <v/>
      </c>
      <c r="AI133" s="75">
        <f t="shared" ca="1" si="68"/>
        <v>0</v>
      </c>
      <c r="AJ133" s="75">
        <f t="shared" ca="1" si="69"/>
        <v>0</v>
      </c>
    </row>
    <row r="134" spans="1:36" ht="14.25">
      <c r="A134" s="41">
        <f t="shared" si="70"/>
        <v>68</v>
      </c>
      <c r="B134" s="150">
        <f>IF(ISNUMBER(A134),INDEX('MetaTrader Import'!$H$13:$J$5893,TRUNC(((A134-$A$39+1)-1)/3)+1,MOD((A134-$A$39+1)-1,3)+1),"")</f>
        <v>0</v>
      </c>
      <c r="C134" s="43">
        <f t="shared" ca="1" si="47"/>
        <v>23.631051982900033</v>
      </c>
      <c r="D134" s="43">
        <f t="shared" ca="1" si="48"/>
        <v>-0.71334573005275825</v>
      </c>
      <c r="E134" s="43">
        <f t="shared" ca="1" si="49"/>
        <v>22.917706252847275</v>
      </c>
      <c r="F134" s="43">
        <f t="shared" ca="1" si="50"/>
        <v>2.2917706252847276</v>
      </c>
      <c r="G134" s="43">
        <f>IF(A134&lt;&gt;"",IF(A134&lt;Data!$G$11*0.25,$C$13/$G$32,IF(A134&gt;Data!$G$11*0.25,$C$13,$C$13*10)),"")</f>
        <v>1</v>
      </c>
      <c r="H134" s="43">
        <f>IF(A134&lt;&gt;"",IF(Data!$G$9="constant",$C$13,IF(Data!$G$9="squeeze",G134,F134)),"")</f>
        <v>1</v>
      </c>
      <c r="I134" s="38">
        <f ca="1">IF(ISNUMBER(A134),NORMINV(RAND(),0,IF(AND(Data!$G$9="squeeze",A134&lt;Data!$G$11*0.25),$H$32,1)*$C$30*$C$13)*($C$14*$C$12),"")</f>
        <v>6.578112094110442E-5</v>
      </c>
      <c r="J134" s="42">
        <f ca="1">IFERROR(IF(Data!$C$6="Real",B134,I134+J133+($C$14*$C$12)*(NORMINV(RAND(),$C$15,CHOOSE($G$13,$C$13,F134,G134)))),"")</f>
        <v>1.3471960131398384</v>
      </c>
      <c r="K134" s="88">
        <f>IF(ISNUMBER(A134), IF($G$16="fixed",$G$17,MIN(H134*Data!$C$7*$C$16*0.5,$C$17*Data!$C$7))*$C$12,"")</f>
        <v>8.0000000000000007E-5</v>
      </c>
      <c r="L134" s="42">
        <f t="shared" ref="L134:L197" ca="1" si="74">IFERROR(J134,"")</f>
        <v>1.3471960131398384</v>
      </c>
      <c r="M134" s="44">
        <f t="shared" ref="M134:M197" ca="1" si="75">IFERROR(L134+K134*0.5,"")</f>
        <v>1.3472360131398384</v>
      </c>
      <c r="N134" s="44">
        <f t="shared" ref="N134:N197" ca="1" si="76">IFERROR(L134-K134*0.5,"")</f>
        <v>1.3471560131398383</v>
      </c>
      <c r="O134" s="108">
        <f t="shared" ca="1" si="51"/>
        <v>-0.39773992555577503</v>
      </c>
      <c r="P134" s="102">
        <f t="shared" ca="1" si="52"/>
        <v>2.5132147976100891</v>
      </c>
      <c r="Q134" s="102">
        <f t="shared" ca="1" si="53"/>
        <v>8.9723377820413262E-3</v>
      </c>
      <c r="R134" s="120">
        <f t="shared" ca="1" si="71"/>
        <v>1</v>
      </c>
      <c r="S134" s="54">
        <f t="shared" ca="1" si="72"/>
        <v>0</v>
      </c>
      <c r="T134" s="5">
        <f t="shared" ca="1" si="54"/>
        <v>1.3495941575375672</v>
      </c>
      <c r="U134" s="152">
        <f t="shared" ca="1" si="55"/>
        <v>1.349804376167431</v>
      </c>
      <c r="V134" s="152">
        <f t="shared" ca="1" si="56"/>
        <v>1.3468642493049408</v>
      </c>
      <c r="W134" s="153">
        <f t="shared" ca="1" si="57"/>
        <v>0</v>
      </c>
      <c r="X134" s="153">
        <f t="shared" ca="1" si="58"/>
        <v>0</v>
      </c>
      <c r="Y134" s="153">
        <f t="shared" ca="1" si="59"/>
        <v>0</v>
      </c>
      <c r="Z134" s="153">
        <f t="shared" ca="1" si="60"/>
        <v>0</v>
      </c>
      <c r="AA134" s="152" t="str">
        <f t="shared" ca="1" si="61"/>
        <v/>
      </c>
      <c r="AB134" s="152" t="str">
        <f t="shared" ca="1" si="62"/>
        <v/>
      </c>
      <c r="AC134" s="154" t="str">
        <f t="shared" ca="1" si="63"/>
        <v/>
      </c>
      <c r="AD134" s="154" t="str">
        <f t="shared" ca="1" si="64"/>
        <v/>
      </c>
      <c r="AE134" s="3">
        <f t="shared" ca="1" si="65"/>
        <v>0</v>
      </c>
      <c r="AF134" s="3">
        <f t="shared" ca="1" si="66"/>
        <v>0</v>
      </c>
      <c r="AG134" s="3" t="str">
        <f t="shared" ca="1" si="73"/>
        <v>N</v>
      </c>
      <c r="AH134" s="4" t="str">
        <f t="shared" ca="1" si="67"/>
        <v/>
      </c>
      <c r="AI134" s="75">
        <f t="shared" ca="1" si="68"/>
        <v>0</v>
      </c>
      <c r="AJ134" s="75">
        <f t="shared" ca="1" si="69"/>
        <v>0</v>
      </c>
    </row>
    <row r="135" spans="1:36" ht="14.25">
      <c r="A135" s="41">
        <f t="shared" si="70"/>
        <v>69</v>
      </c>
      <c r="B135" s="150">
        <f>IF(ISNUMBER(A135),INDEX('MetaTrader Import'!$H$13:$J$5893,TRUNC(((A135-$A$39+1)-1)/3)+1,MOD((A135-$A$39+1)-1,3)+1),"")</f>
        <v>0</v>
      </c>
      <c r="C135" s="43">
        <f t="shared" ca="1" si="47"/>
        <v>22.917706252847275</v>
      </c>
      <c r="D135" s="43">
        <f t="shared" ca="1" si="48"/>
        <v>-2.8148113860682407</v>
      </c>
      <c r="E135" s="43">
        <f t="shared" ca="1" si="49"/>
        <v>20.102894866779035</v>
      </c>
      <c r="F135" s="43">
        <f t="shared" ca="1" si="50"/>
        <v>2.0102894866779035</v>
      </c>
      <c r="G135" s="43">
        <f>IF(A135&lt;&gt;"",IF(A135&lt;Data!$G$11*0.25,$C$13/$G$32,IF(A135&gt;Data!$G$11*0.25,$C$13,$C$13*10)),"")</f>
        <v>1</v>
      </c>
      <c r="H135" s="43">
        <f>IF(A135&lt;&gt;"",IF(Data!$G$9="constant",$C$13,IF(Data!$G$9="squeeze",G135,F135)),"")</f>
        <v>1</v>
      </c>
      <c r="I135" s="38">
        <f ca="1">IF(ISNUMBER(A135),NORMINV(RAND(),0,IF(AND(Data!$G$9="squeeze",A135&lt;Data!$G$11*0.25),$H$32,1)*$C$30*$C$13)*($C$14*$C$12),"")</f>
        <v>2.0890525357090762E-6</v>
      </c>
      <c r="J135" s="42">
        <f ca="1">IFERROR(IF(Data!$C$6="Real",B135,I135+J134+($C$14*$C$12)*(NORMINV(RAND(),$C$15,CHOOSE($G$13,$C$13,F135,G135)))),"")</f>
        <v>1.3471255177203845</v>
      </c>
      <c r="K135" s="88">
        <f>IF(ISNUMBER(A135), IF($G$16="fixed",$G$17,MIN(H135*Data!$C$7*$C$16*0.5,$C$17*Data!$C$7))*$C$12,"")</f>
        <v>8.0000000000000007E-5</v>
      </c>
      <c r="L135" s="42">
        <f t="shared" ca="1" si="74"/>
        <v>1.3471255177203845</v>
      </c>
      <c r="M135" s="44">
        <f t="shared" ca="1" si="75"/>
        <v>1.3471655177203845</v>
      </c>
      <c r="N135" s="44">
        <f t="shared" ca="1" si="76"/>
        <v>1.3470855177203844</v>
      </c>
      <c r="O135" s="108">
        <f t="shared" ca="1" si="51"/>
        <v>-0.38634095738055668</v>
      </c>
      <c r="P135" s="102">
        <f t="shared" ca="1" si="52"/>
        <v>2.4963687062405495</v>
      </c>
      <c r="Q135" s="102">
        <f t="shared" ca="1" si="53"/>
        <v>-2.3481620802266713E-2</v>
      </c>
      <c r="R135" s="120">
        <f t="shared" ca="1" si="71"/>
        <v>1</v>
      </c>
      <c r="S135" s="54">
        <f t="shared" ca="1" si="72"/>
        <v>0</v>
      </c>
      <c r="T135" s="5">
        <f t="shared" ca="1" si="54"/>
        <v>1.3495941575375672</v>
      </c>
      <c r="U135" s="152">
        <f t="shared" ca="1" si="55"/>
        <v>1.349804376167431</v>
      </c>
      <c r="V135" s="152">
        <f t="shared" ca="1" si="56"/>
        <v>1.3468642493049408</v>
      </c>
      <c r="W135" s="153">
        <f t="shared" ca="1" si="57"/>
        <v>0</v>
      </c>
      <c r="X135" s="153">
        <f t="shared" ca="1" si="58"/>
        <v>0</v>
      </c>
      <c r="Y135" s="153">
        <f t="shared" ca="1" si="59"/>
        <v>0</v>
      </c>
      <c r="Z135" s="153">
        <f t="shared" ca="1" si="60"/>
        <v>0</v>
      </c>
      <c r="AA135" s="152" t="str">
        <f t="shared" ca="1" si="61"/>
        <v/>
      </c>
      <c r="AB135" s="152" t="str">
        <f t="shared" ca="1" si="62"/>
        <v/>
      </c>
      <c r="AC135" s="154" t="str">
        <f t="shared" ca="1" si="63"/>
        <v/>
      </c>
      <c r="AD135" s="154" t="str">
        <f t="shared" ca="1" si="64"/>
        <v/>
      </c>
      <c r="AE135" s="3">
        <f t="shared" ca="1" si="65"/>
        <v>0</v>
      </c>
      <c r="AF135" s="3">
        <f t="shared" ca="1" si="66"/>
        <v>0</v>
      </c>
      <c r="AG135" s="3" t="str">
        <f t="shared" ca="1" si="73"/>
        <v>N</v>
      </c>
      <c r="AH135" s="4" t="str">
        <f t="shared" ca="1" si="67"/>
        <v/>
      </c>
      <c r="AI135" s="75">
        <f t="shared" ca="1" si="68"/>
        <v>0</v>
      </c>
      <c r="AJ135" s="75">
        <f t="shared" ca="1" si="69"/>
        <v>0</v>
      </c>
    </row>
    <row r="136" spans="1:36" ht="14.25">
      <c r="A136" s="41">
        <f t="shared" si="70"/>
        <v>70</v>
      </c>
      <c r="B136" s="150">
        <f>IF(ISNUMBER(A136),INDEX('MetaTrader Import'!$H$13:$J$5893,TRUNC(((A136-$A$39+1)-1)/3)+1,MOD((A136-$A$39+1)-1,3)+1),"")</f>
        <v>0</v>
      </c>
      <c r="C136" s="43">
        <f t="shared" ca="1" si="47"/>
        <v>20.102894866779035</v>
      </c>
      <c r="D136" s="43">
        <f t="shared" ca="1" si="48"/>
        <v>1.1224491218136308</v>
      </c>
      <c r="E136" s="43">
        <f t="shared" ca="1" si="49"/>
        <v>21.225343988592666</v>
      </c>
      <c r="F136" s="43">
        <f t="shared" ca="1" si="50"/>
        <v>2.1225343988592664</v>
      </c>
      <c r="G136" s="43">
        <f>IF(A136&lt;&gt;"",IF(A136&lt;Data!$G$11*0.25,$C$13/$G$32,IF(A136&gt;Data!$G$11*0.25,$C$13,$C$13*10)),"")</f>
        <v>1</v>
      </c>
      <c r="H136" s="43">
        <f>IF(A136&lt;&gt;"",IF(Data!$G$9="constant",$C$13,IF(Data!$G$9="squeeze",G136,F136)),"")</f>
        <v>1</v>
      </c>
      <c r="I136" s="38">
        <f ca="1">IF(ISNUMBER(A136),NORMINV(RAND(),0,IF(AND(Data!$G$9="squeeze",A136&lt;Data!$G$11*0.25),$H$32,1)*$C$30*$C$13)*($C$14*$C$12),"")</f>
        <v>-1.5348105496516232E-4</v>
      </c>
      <c r="J136" s="42">
        <f ca="1">IFERROR(IF(Data!$C$6="Real",B136,I136+J135+($C$14*$C$12)*(NORMINV(RAND(),$C$15,CHOOSE($G$13,$C$13,F136,G136)))),"")</f>
        <v>1.3466526913879284</v>
      </c>
      <c r="K136" s="88">
        <f>IF(ISNUMBER(A136), IF($G$16="fixed",$G$17,MIN(H136*Data!$C$7*$C$16*0.5,$C$17*Data!$C$7))*$C$12,"")</f>
        <v>8.0000000000000007E-5</v>
      </c>
      <c r="L136" s="42">
        <f t="shared" ca="1" si="74"/>
        <v>1.3466526913879284</v>
      </c>
      <c r="M136" s="44">
        <f t="shared" ca="1" si="75"/>
        <v>1.3466926913879285</v>
      </c>
      <c r="N136" s="44">
        <f t="shared" ca="1" si="76"/>
        <v>1.3466126913879284</v>
      </c>
      <c r="O136" s="108">
        <f t="shared" ca="1" si="51"/>
        <v>-0.49729011645564619</v>
      </c>
      <c r="P136" s="102">
        <f t="shared" ca="1" si="52"/>
        <v>2.8821220314135823</v>
      </c>
      <c r="Q136" s="102">
        <f t="shared" ca="1" si="53"/>
        <v>-3.4969751615657706E-2</v>
      </c>
      <c r="R136" s="120">
        <f t="shared" ca="1" si="71"/>
        <v>1</v>
      </c>
      <c r="S136" s="54">
        <f t="shared" ca="1" si="72"/>
        <v>0</v>
      </c>
      <c r="T136" s="5">
        <f t="shared" ca="1" si="54"/>
        <v>1.3495941575375672</v>
      </c>
      <c r="U136" s="152">
        <f t="shared" ca="1" si="55"/>
        <v>1.349804376167431</v>
      </c>
      <c r="V136" s="152">
        <f t="shared" ca="1" si="56"/>
        <v>1.3466126913879284</v>
      </c>
      <c r="W136" s="153">
        <f t="shared" ca="1" si="57"/>
        <v>0</v>
      </c>
      <c r="X136" s="153">
        <f t="shared" ca="1" si="58"/>
        <v>1</v>
      </c>
      <c r="Y136" s="153">
        <f t="shared" ca="1" si="59"/>
        <v>0</v>
      </c>
      <c r="Z136" s="153">
        <f t="shared" ca="1" si="60"/>
        <v>4</v>
      </c>
      <c r="AA136" s="152" t="str">
        <f t="shared" ca="1" si="61"/>
        <v/>
      </c>
      <c r="AB136" s="152">
        <f t="shared" ca="1" si="62"/>
        <v>1.3466126913879284</v>
      </c>
      <c r="AC136" s="154" t="str">
        <f t="shared" ca="1" si="63"/>
        <v/>
      </c>
      <c r="AD136" s="154">
        <f t="shared" ca="1" si="64"/>
        <v>-3.2000000000032003</v>
      </c>
      <c r="AE136" s="3">
        <f t="shared" ca="1" si="65"/>
        <v>-0.80000000000080007</v>
      </c>
      <c r="AF136" s="3">
        <f t="shared" ca="1" si="66"/>
        <v>-3.2000000000032003</v>
      </c>
      <c r="AG136" s="3" t="str">
        <f t="shared" ca="1" si="73"/>
        <v>N</v>
      </c>
      <c r="AH136" s="4" t="str">
        <f t="shared" ca="1" si="67"/>
        <v/>
      </c>
      <c r="AI136" s="75">
        <f t="shared" ca="1" si="68"/>
        <v>-0.32000000000032003</v>
      </c>
      <c r="AJ136" s="75">
        <f t="shared" ca="1" si="69"/>
        <v>0</v>
      </c>
    </row>
    <row r="137" spans="1:36" ht="14.25">
      <c r="A137" s="41">
        <f t="shared" si="70"/>
        <v>71</v>
      </c>
      <c r="B137" s="150">
        <f>IF(ISNUMBER(A137),INDEX('MetaTrader Import'!$H$13:$J$5893,TRUNC(((A137-$A$39+1)-1)/3)+1,MOD((A137-$A$39+1)-1,3)+1),"")</f>
        <v>0</v>
      </c>
      <c r="C137" s="43">
        <f t="shared" ca="1" si="47"/>
        <v>21.225343988592666</v>
      </c>
      <c r="D137" s="43">
        <f t="shared" ca="1" si="48"/>
        <v>6.7029775266670366E-2</v>
      </c>
      <c r="E137" s="43">
        <f t="shared" ca="1" si="49"/>
        <v>21.292373763859338</v>
      </c>
      <c r="F137" s="43">
        <f t="shared" ca="1" si="50"/>
        <v>2.1292373763859338</v>
      </c>
      <c r="G137" s="43">
        <f>IF(A137&lt;&gt;"",IF(A137&lt;Data!$G$11*0.25,$C$13/$G$32,IF(A137&gt;Data!$G$11*0.25,$C$13,$C$13*10)),"")</f>
        <v>1</v>
      </c>
      <c r="H137" s="43">
        <f>IF(A137&lt;&gt;"",IF(Data!$G$9="constant",$C$13,IF(Data!$G$9="squeeze",G137,F137)),"")</f>
        <v>1</v>
      </c>
      <c r="I137" s="38">
        <f ca="1">IF(ISNUMBER(A137),NORMINV(RAND(),0,IF(AND(Data!$G$9="squeeze",A137&lt;Data!$G$11*0.25),$H$32,1)*$C$30*$C$13)*($C$14*$C$12),"")</f>
        <v>-2.3843667997135889E-5</v>
      </c>
      <c r="J137" s="42">
        <f ca="1">IFERROR(IF(Data!$C$6="Real",B137,I137+J136+($C$14*$C$12)*(NORMINV(RAND(),$C$15,CHOOSE($G$13,$C$13,F137,G137)))),"")</f>
        <v>1.3466197067177956</v>
      </c>
      <c r="K137" s="88">
        <f>IF(ISNUMBER(A137), IF($G$16="fixed",$G$17,MIN(H137*Data!$C$7*$C$16*0.5,$C$17*Data!$C$7))*$C$12,"")</f>
        <v>8.0000000000000007E-5</v>
      </c>
      <c r="L137" s="42">
        <f t="shared" ca="1" si="74"/>
        <v>1.3466197067177956</v>
      </c>
      <c r="M137" s="44">
        <f t="shared" ca="1" si="75"/>
        <v>1.3466597067177957</v>
      </c>
      <c r="N137" s="44">
        <f t="shared" ca="1" si="76"/>
        <v>1.3465797067177956</v>
      </c>
      <c r="O137" s="108">
        <f t="shared" ca="1" si="51"/>
        <v>-0.55503232371773803</v>
      </c>
      <c r="P137" s="102">
        <f t="shared" ca="1" si="52"/>
        <v>3.1037753100842176</v>
      </c>
      <c r="Q137" s="102">
        <f t="shared" ca="1" si="53"/>
        <v>-4.0195074942123821E-2</v>
      </c>
      <c r="R137" s="120">
        <f t="shared" ca="1" si="71"/>
        <v>1</v>
      </c>
      <c r="S137" s="54">
        <f t="shared" ca="1" si="72"/>
        <v>0</v>
      </c>
      <c r="T137" s="5">
        <f t="shared" ca="1" si="54"/>
        <v>1.3495941575375672</v>
      </c>
      <c r="U137" s="152">
        <f t="shared" ca="1" si="55"/>
        <v>1.349804376167431</v>
      </c>
      <c r="V137" s="152">
        <f t="shared" ca="1" si="56"/>
        <v>1.3465797067177956</v>
      </c>
      <c r="W137" s="153">
        <f t="shared" ca="1" si="57"/>
        <v>0</v>
      </c>
      <c r="X137" s="153">
        <f t="shared" ca="1" si="58"/>
        <v>1</v>
      </c>
      <c r="Y137" s="153">
        <f t="shared" ca="1" si="59"/>
        <v>0</v>
      </c>
      <c r="Z137" s="153">
        <f t="shared" ca="1" si="60"/>
        <v>4</v>
      </c>
      <c r="AA137" s="152" t="str">
        <f t="shared" ca="1" si="61"/>
        <v/>
      </c>
      <c r="AB137" s="152">
        <f t="shared" ca="1" si="62"/>
        <v>1.3466126913879284</v>
      </c>
      <c r="AC137" s="154" t="str">
        <f t="shared" ca="1" si="63"/>
        <v/>
      </c>
      <c r="AD137" s="154">
        <f t="shared" ca="1" si="64"/>
        <v>-1.8806131946913496</v>
      </c>
      <c r="AE137" s="3">
        <f t="shared" ca="1" si="65"/>
        <v>-0.47015329867283739</v>
      </c>
      <c r="AF137" s="3">
        <f t="shared" ca="1" si="66"/>
        <v>-1.8806131946913496</v>
      </c>
      <c r="AG137" s="3" t="str">
        <f t="shared" ca="1" si="73"/>
        <v>N</v>
      </c>
      <c r="AH137" s="4" t="str">
        <f t="shared" ca="1" si="67"/>
        <v/>
      </c>
      <c r="AI137" s="75">
        <f t="shared" ca="1" si="68"/>
        <v>-0.18806131946913496</v>
      </c>
      <c r="AJ137" s="75">
        <f t="shared" ca="1" si="69"/>
        <v>0</v>
      </c>
    </row>
    <row r="138" spans="1:36" ht="14.25">
      <c r="A138" s="41">
        <f t="shared" si="70"/>
        <v>72</v>
      </c>
      <c r="B138" s="150">
        <f>IF(ISNUMBER(A138),INDEX('MetaTrader Import'!$H$13:$J$5893,TRUNC(((A138-$A$39+1)-1)/3)+1,MOD((A138-$A$39+1)-1,3)+1),"")</f>
        <v>0</v>
      </c>
      <c r="C138" s="43">
        <f t="shared" ca="1" si="47"/>
        <v>21.292373763859338</v>
      </c>
      <c r="D138" s="43">
        <f t="shared" ca="1" si="48"/>
        <v>1.5523234834191211</v>
      </c>
      <c r="E138" s="43">
        <f t="shared" ca="1" si="49"/>
        <v>22.844697247278461</v>
      </c>
      <c r="F138" s="43">
        <f t="shared" ca="1" si="50"/>
        <v>2.2844697247278463</v>
      </c>
      <c r="G138" s="43">
        <f>IF(A138&lt;&gt;"",IF(A138&lt;Data!$G$11*0.25,$C$13/$G$32,IF(A138&gt;Data!$G$11*0.25,$C$13,$C$13*10)),"")</f>
        <v>1</v>
      </c>
      <c r="H138" s="43">
        <f>IF(A138&lt;&gt;"",IF(Data!$G$9="constant",$C$13,IF(Data!$G$9="squeeze",G138,F138)),"")</f>
        <v>1</v>
      </c>
      <c r="I138" s="38">
        <f ca="1">IF(ISNUMBER(A138),NORMINV(RAND(),0,IF(AND(Data!$G$9="squeeze",A138&lt;Data!$G$11*0.25),$H$32,1)*$C$30*$C$13)*($C$14*$C$12),"")</f>
        <v>-6.5646247813056264E-5</v>
      </c>
      <c r="J138" s="42">
        <f ca="1">IFERROR(IF(Data!$C$6="Real",B138,I138+J137+($C$14*$C$12)*(NORMINV(RAND(),$C$15,CHOOSE($G$13,$C$13,F138,G138)))),"")</f>
        <v>1.3467283114619202</v>
      </c>
      <c r="K138" s="88">
        <f>IF(ISNUMBER(A138), IF($G$16="fixed",$G$17,MIN(H138*Data!$C$7*$C$16*0.5,$C$17*Data!$C$7))*$C$12,"")</f>
        <v>8.0000000000000007E-5</v>
      </c>
      <c r="L138" s="42">
        <f t="shared" ca="1" si="74"/>
        <v>1.3467283114619202</v>
      </c>
      <c r="M138" s="44">
        <f t="shared" ca="1" si="75"/>
        <v>1.3467683114619202</v>
      </c>
      <c r="N138" s="44">
        <f t="shared" ca="1" si="76"/>
        <v>1.3466883114619201</v>
      </c>
      <c r="O138" s="108">
        <f t="shared" ca="1" si="51"/>
        <v>-0.47398700019996021</v>
      </c>
      <c r="P138" s="102">
        <f t="shared" ca="1" si="52"/>
        <v>2.719232768659293</v>
      </c>
      <c r="Q138" s="102">
        <f t="shared" ca="1" si="53"/>
        <v>-5.6707631311490952E-2</v>
      </c>
      <c r="R138" s="120">
        <f t="shared" ca="1" si="71"/>
        <v>1</v>
      </c>
      <c r="S138" s="54">
        <f t="shared" ca="1" si="72"/>
        <v>0</v>
      </c>
      <c r="T138" s="5">
        <f t="shared" ca="1" si="54"/>
        <v>1.3495941575375672</v>
      </c>
      <c r="U138" s="152">
        <f t="shared" ca="1" si="55"/>
        <v>1.349804376167431</v>
      </c>
      <c r="V138" s="152">
        <f t="shared" ca="1" si="56"/>
        <v>1.3465797067177956</v>
      </c>
      <c r="W138" s="153">
        <f t="shared" ca="1" si="57"/>
        <v>0</v>
      </c>
      <c r="X138" s="153">
        <f t="shared" ca="1" si="58"/>
        <v>1</v>
      </c>
      <c r="Y138" s="153">
        <f t="shared" ca="1" si="59"/>
        <v>0</v>
      </c>
      <c r="Z138" s="153">
        <f t="shared" ca="1" si="60"/>
        <v>4</v>
      </c>
      <c r="AA138" s="152" t="str">
        <f t="shared" ca="1" si="61"/>
        <v/>
      </c>
      <c r="AB138" s="152">
        <f t="shared" ca="1" si="62"/>
        <v>1.3466126913879284</v>
      </c>
      <c r="AC138" s="154" t="str">
        <f t="shared" ca="1" si="63"/>
        <v/>
      </c>
      <c r="AD138" s="154">
        <f t="shared" ca="1" si="64"/>
        <v>-6.2248029596734256</v>
      </c>
      <c r="AE138" s="3">
        <f t="shared" ca="1" si="65"/>
        <v>-1.5562007399183564</v>
      </c>
      <c r="AF138" s="3">
        <f t="shared" ca="1" si="66"/>
        <v>-6.2248029596734256</v>
      </c>
      <c r="AG138" s="3" t="str">
        <f t="shared" ca="1" si="73"/>
        <v>N</v>
      </c>
      <c r="AH138" s="4" t="str">
        <f t="shared" ca="1" si="67"/>
        <v/>
      </c>
      <c r="AI138" s="75">
        <f t="shared" ca="1" si="68"/>
        <v>-0.62248029596734256</v>
      </c>
      <c r="AJ138" s="75">
        <f t="shared" ca="1" si="69"/>
        <v>0</v>
      </c>
    </row>
    <row r="139" spans="1:36" ht="14.25">
      <c r="A139" s="41">
        <f t="shared" si="70"/>
        <v>73</v>
      </c>
      <c r="B139" s="150">
        <f>IF(ISNUMBER(A139),INDEX('MetaTrader Import'!$H$13:$J$5893,TRUNC(((A139-$A$39+1)-1)/3)+1,MOD((A139-$A$39+1)-1,3)+1),"")</f>
        <v>0</v>
      </c>
      <c r="C139" s="43">
        <f t="shared" ca="1" si="47"/>
        <v>22.844697247278461</v>
      </c>
      <c r="D139" s="43">
        <f t="shared" ca="1" si="48"/>
        <v>0.8619161885051988</v>
      </c>
      <c r="E139" s="43">
        <f t="shared" ca="1" si="49"/>
        <v>23.706613435783659</v>
      </c>
      <c r="F139" s="43">
        <f t="shared" ca="1" si="50"/>
        <v>2.3706613435783659</v>
      </c>
      <c r="G139" s="43">
        <f>IF(A139&lt;&gt;"",IF(A139&lt;Data!$G$11*0.25,$C$13/$G$32,IF(A139&gt;Data!$G$11*0.25,$C$13,$C$13*10)),"")</f>
        <v>1</v>
      </c>
      <c r="H139" s="43">
        <f>IF(A139&lt;&gt;"",IF(Data!$G$9="constant",$C$13,IF(Data!$G$9="squeeze",G139,F139)),"")</f>
        <v>1</v>
      </c>
      <c r="I139" s="38">
        <f ca="1">IF(ISNUMBER(A139),NORMINV(RAND(),0,IF(AND(Data!$G$9="squeeze",A139&lt;Data!$G$11*0.25),$H$32,1)*$C$30*$C$13)*($C$14*$C$12),"")</f>
        <v>1.028158624499671E-4</v>
      </c>
      <c r="J139" s="42">
        <f ca="1">IFERROR(IF(Data!$C$6="Real",B139,I139+J138+($C$14*$C$12)*(NORMINV(RAND(),$C$15,CHOOSE($G$13,$C$13,F139,G139)))),"")</f>
        <v>1.3467809389389107</v>
      </c>
      <c r="K139" s="88">
        <f>IF(ISNUMBER(A139), IF($G$16="fixed",$G$17,MIN(H139*Data!$C$7*$C$16*0.5,$C$17*Data!$C$7))*$C$12,"")</f>
        <v>8.0000000000000007E-5</v>
      </c>
      <c r="L139" s="42">
        <f t="shared" ca="1" si="74"/>
        <v>1.3467809389389107</v>
      </c>
      <c r="M139" s="44">
        <f t="shared" ca="1" si="75"/>
        <v>1.3468209389389107</v>
      </c>
      <c r="N139" s="44">
        <f t="shared" ca="1" si="76"/>
        <v>1.3467409389389107</v>
      </c>
      <c r="O139" s="108">
        <f t="shared" ca="1" si="51"/>
        <v>-0.41281873231825894</v>
      </c>
      <c r="P139" s="102">
        <f t="shared" ca="1" si="52"/>
        <v>2.4879511767493088</v>
      </c>
      <c r="Q139" s="102">
        <f t="shared" ca="1" si="53"/>
        <v>-8.2284174402356622E-2</v>
      </c>
      <c r="R139" s="120">
        <f t="shared" ca="1" si="71"/>
        <v>1</v>
      </c>
      <c r="S139" s="54">
        <f t="shared" ca="1" si="72"/>
        <v>0</v>
      </c>
      <c r="T139" s="5">
        <f t="shared" ca="1" si="54"/>
        <v>1.3495941575375672</v>
      </c>
      <c r="U139" s="152">
        <f t="shared" ca="1" si="55"/>
        <v>1.349804376167431</v>
      </c>
      <c r="V139" s="152">
        <f t="shared" ca="1" si="56"/>
        <v>1.3465797067177956</v>
      </c>
      <c r="W139" s="153">
        <f t="shared" ca="1" si="57"/>
        <v>0</v>
      </c>
      <c r="X139" s="153">
        <f t="shared" ca="1" si="58"/>
        <v>1</v>
      </c>
      <c r="Y139" s="153">
        <f t="shared" ca="1" si="59"/>
        <v>0</v>
      </c>
      <c r="Z139" s="153">
        <f t="shared" ca="1" si="60"/>
        <v>4</v>
      </c>
      <c r="AA139" s="152" t="str">
        <f t="shared" ca="1" si="61"/>
        <v/>
      </c>
      <c r="AB139" s="152">
        <f t="shared" ca="1" si="62"/>
        <v>1.3466126913879284</v>
      </c>
      <c r="AC139" s="154" t="str">
        <f t="shared" ca="1" si="63"/>
        <v/>
      </c>
      <c r="AD139" s="154">
        <f t="shared" ca="1" si="64"/>
        <v>-8.3299020392946233</v>
      </c>
      <c r="AE139" s="3">
        <f t="shared" ca="1" si="65"/>
        <v>-2.0824755098236558</v>
      </c>
      <c r="AF139" s="3">
        <f t="shared" ca="1" si="66"/>
        <v>-8.3299020392946233</v>
      </c>
      <c r="AG139" s="3" t="str">
        <f t="shared" ca="1" si="73"/>
        <v>N</v>
      </c>
      <c r="AH139" s="4" t="str">
        <f t="shared" ca="1" si="67"/>
        <v/>
      </c>
      <c r="AI139" s="75">
        <f t="shared" ca="1" si="68"/>
        <v>-0.83299020392946233</v>
      </c>
      <c r="AJ139" s="75">
        <f t="shared" ca="1" si="69"/>
        <v>0</v>
      </c>
    </row>
    <row r="140" spans="1:36" ht="14.25">
      <c r="A140" s="41">
        <f t="shared" si="70"/>
        <v>74</v>
      </c>
      <c r="B140" s="150">
        <f>IF(ISNUMBER(A140),INDEX('MetaTrader Import'!$H$13:$J$5893,TRUNC(((A140-$A$39+1)-1)/3)+1,MOD((A140-$A$39+1)-1,3)+1),"")</f>
        <v>0</v>
      </c>
      <c r="C140" s="43">
        <f t="shared" ca="1" si="47"/>
        <v>23.706613435783659</v>
      </c>
      <c r="D140" s="43">
        <f t="shared" ca="1" si="48"/>
        <v>-0.95831667185888159</v>
      </c>
      <c r="E140" s="43">
        <f t="shared" ca="1" si="49"/>
        <v>22.748296763924778</v>
      </c>
      <c r="F140" s="43">
        <f t="shared" ca="1" si="50"/>
        <v>2.2748296763924776</v>
      </c>
      <c r="G140" s="43">
        <f>IF(A140&lt;&gt;"",IF(A140&lt;Data!$G$11*0.25,$C$13/$G$32,IF(A140&gt;Data!$G$11*0.25,$C$13,$C$13*10)),"")</f>
        <v>1</v>
      </c>
      <c r="H140" s="43">
        <f>IF(A140&lt;&gt;"",IF(Data!$G$9="constant",$C$13,IF(Data!$G$9="squeeze",G140,F140)),"")</f>
        <v>1</v>
      </c>
      <c r="I140" s="38">
        <f ca="1">IF(ISNUMBER(A140),NORMINV(RAND(),0,IF(AND(Data!$G$9="squeeze",A140&lt;Data!$G$11*0.25),$H$32,1)*$C$30*$C$13)*($C$14*$C$12),"")</f>
        <v>1.0990872172137287E-4</v>
      </c>
      <c r="J140" s="42">
        <f ca="1">IFERROR(IF(Data!$C$6="Real",B140,I140+J139+($C$14*$C$12)*(NORMINV(RAND(),$C$15,CHOOSE($G$13,$C$13,F140,G140)))),"")</f>
        <v>1.3470920681330802</v>
      </c>
      <c r="K140" s="88">
        <f>IF(ISNUMBER(A140), IF($G$16="fixed",$G$17,MIN(H140*Data!$C$7*$C$16*0.5,$C$17*Data!$C$7))*$C$12,"")</f>
        <v>8.0000000000000007E-5</v>
      </c>
      <c r="L140" s="42">
        <f t="shared" ca="1" si="74"/>
        <v>1.3470920681330802</v>
      </c>
      <c r="M140" s="44">
        <f t="shared" ca="1" si="75"/>
        <v>1.3471320681330803</v>
      </c>
      <c r="N140" s="44">
        <f t="shared" ca="1" si="76"/>
        <v>1.3470520681330802</v>
      </c>
      <c r="O140" s="108">
        <f t="shared" ca="1" si="51"/>
        <v>-0.30455852893780072</v>
      </c>
      <c r="P140" s="102">
        <f t="shared" ca="1" si="52"/>
        <v>2.3522644560482013</v>
      </c>
      <c r="Q140" s="102">
        <f t="shared" ca="1" si="53"/>
        <v>-0.10626828851289753</v>
      </c>
      <c r="R140" s="120">
        <f t="shared" ca="1" si="71"/>
        <v>1</v>
      </c>
      <c r="S140" s="54">
        <f t="shared" ca="1" si="72"/>
        <v>0</v>
      </c>
      <c r="T140" s="5">
        <f t="shared" ca="1" si="54"/>
        <v>1.3495941575375672</v>
      </c>
      <c r="U140" s="152">
        <f t="shared" ca="1" si="55"/>
        <v>1.349804376167431</v>
      </c>
      <c r="V140" s="152">
        <f t="shared" ca="1" si="56"/>
        <v>1.3465797067177956</v>
      </c>
      <c r="W140" s="153">
        <f t="shared" ca="1" si="57"/>
        <v>0</v>
      </c>
      <c r="X140" s="153">
        <f t="shared" ca="1" si="58"/>
        <v>1</v>
      </c>
      <c r="Y140" s="153">
        <f t="shared" ca="1" si="59"/>
        <v>0</v>
      </c>
      <c r="Z140" s="153">
        <f t="shared" ca="1" si="60"/>
        <v>4</v>
      </c>
      <c r="AA140" s="152" t="str">
        <f t="shared" ca="1" si="61"/>
        <v/>
      </c>
      <c r="AB140" s="152">
        <f t="shared" ca="1" si="62"/>
        <v>1.3466126913879284</v>
      </c>
      <c r="AC140" s="154" t="str">
        <f t="shared" ca="1" si="63"/>
        <v/>
      </c>
      <c r="AD140" s="154">
        <f t="shared" ca="1" si="64"/>
        <v>-20.775069806076019</v>
      </c>
      <c r="AE140" s="3">
        <f t="shared" ca="1" si="65"/>
        <v>-5.1937674515190047</v>
      </c>
      <c r="AF140" s="3">
        <f t="shared" ca="1" si="66"/>
        <v>-20.775069806076019</v>
      </c>
      <c r="AG140" s="3" t="str">
        <f t="shared" ca="1" si="73"/>
        <v>N</v>
      </c>
      <c r="AH140" s="4" t="str">
        <f t="shared" ca="1" si="67"/>
        <v/>
      </c>
      <c r="AI140" s="75">
        <f t="shared" ca="1" si="68"/>
        <v>-2.0775069806076019</v>
      </c>
      <c r="AJ140" s="75">
        <f t="shared" ca="1" si="69"/>
        <v>0</v>
      </c>
    </row>
    <row r="141" spans="1:36" ht="14.25">
      <c r="A141" s="41">
        <f t="shared" si="70"/>
        <v>75</v>
      </c>
      <c r="B141" s="150">
        <f>IF(ISNUMBER(A141),INDEX('MetaTrader Import'!$H$13:$J$5893,TRUNC(((A141-$A$39+1)-1)/3)+1,MOD((A141-$A$39+1)-1,3)+1),"")</f>
        <v>0</v>
      </c>
      <c r="C141" s="43">
        <f t="shared" ca="1" si="47"/>
        <v>22.748296763924778</v>
      </c>
      <c r="D141" s="43">
        <f t="shared" ca="1" si="48"/>
        <v>-0.79395663742396971</v>
      </c>
      <c r="E141" s="43">
        <f t="shared" ca="1" si="49"/>
        <v>21.954340126500806</v>
      </c>
      <c r="F141" s="43">
        <f t="shared" ca="1" si="50"/>
        <v>2.1954340126500806</v>
      </c>
      <c r="G141" s="43">
        <f>IF(A141&lt;&gt;"",IF(A141&lt;Data!$G$11*0.25,$C$13/$G$32,IF(A141&gt;Data!$G$11*0.25,$C$13,$C$13*10)),"")</f>
        <v>1</v>
      </c>
      <c r="H141" s="43">
        <f>IF(A141&lt;&gt;"",IF(Data!$G$9="constant",$C$13,IF(Data!$G$9="squeeze",G141,F141)),"")</f>
        <v>1</v>
      </c>
      <c r="I141" s="38">
        <f ca="1">IF(ISNUMBER(A141),NORMINV(RAND(),0,IF(AND(Data!$G$9="squeeze",A141&lt;Data!$G$11*0.25),$H$32,1)*$C$30*$C$13)*($C$14*$C$12),"")</f>
        <v>-1.4814750103168885E-4</v>
      </c>
      <c r="J141" s="42">
        <f ca="1">IFERROR(IF(Data!$C$6="Real",B141,I141+J140+($C$14*$C$12)*(NORMINV(RAND(),$C$15,CHOOSE($G$13,$C$13,F141,G141)))),"")</f>
        <v>1.3470280674497332</v>
      </c>
      <c r="K141" s="88">
        <f>IF(ISNUMBER(A141), IF($G$16="fixed",$G$17,MIN(H141*Data!$C$7*$C$16*0.5,$C$17*Data!$C$7))*$C$12,"")</f>
        <v>8.0000000000000007E-5</v>
      </c>
      <c r="L141" s="42">
        <f t="shared" ca="1" si="74"/>
        <v>1.3470280674497332</v>
      </c>
      <c r="M141" s="44">
        <f t="shared" ca="1" si="75"/>
        <v>1.3470680674497333</v>
      </c>
      <c r="N141" s="44">
        <f t="shared" ca="1" si="76"/>
        <v>1.3469880674497332</v>
      </c>
      <c r="O141" s="108">
        <f t="shared" ca="1" si="51"/>
        <v>-0.28558587646497291</v>
      </c>
      <c r="P141" s="102">
        <f t="shared" ca="1" si="52"/>
        <v>2.3515599893754167</v>
      </c>
      <c r="Q141" s="102">
        <f t="shared" ca="1" si="53"/>
        <v>-0.11423619608274221</v>
      </c>
      <c r="R141" s="120">
        <f t="shared" ca="1" si="71"/>
        <v>1</v>
      </c>
      <c r="S141" s="54">
        <f t="shared" ca="1" si="72"/>
        <v>0</v>
      </c>
      <c r="T141" s="5">
        <f t="shared" ca="1" si="54"/>
        <v>1.3495941575375672</v>
      </c>
      <c r="U141" s="152">
        <f t="shared" ca="1" si="55"/>
        <v>1.349804376167431</v>
      </c>
      <c r="V141" s="152">
        <f t="shared" ca="1" si="56"/>
        <v>1.3465797067177956</v>
      </c>
      <c r="W141" s="153">
        <f t="shared" ca="1" si="57"/>
        <v>0</v>
      </c>
      <c r="X141" s="153">
        <f t="shared" ca="1" si="58"/>
        <v>1</v>
      </c>
      <c r="Y141" s="153">
        <f t="shared" ca="1" si="59"/>
        <v>0</v>
      </c>
      <c r="Z141" s="153">
        <f t="shared" ca="1" si="60"/>
        <v>4</v>
      </c>
      <c r="AA141" s="152" t="str">
        <f t="shared" ca="1" si="61"/>
        <v/>
      </c>
      <c r="AB141" s="152">
        <f t="shared" ca="1" si="62"/>
        <v>1.3466126913879284</v>
      </c>
      <c r="AC141" s="154" t="str">
        <f t="shared" ca="1" si="63"/>
        <v/>
      </c>
      <c r="AD141" s="154">
        <f t="shared" ca="1" si="64"/>
        <v>-18.215042472196075</v>
      </c>
      <c r="AE141" s="3">
        <f t="shared" ca="1" si="65"/>
        <v>-4.5537606180490187</v>
      </c>
      <c r="AF141" s="3">
        <f t="shared" ca="1" si="66"/>
        <v>-18.215042472196075</v>
      </c>
      <c r="AG141" s="3" t="str">
        <f t="shared" ca="1" si="73"/>
        <v>N</v>
      </c>
      <c r="AH141" s="4" t="str">
        <f t="shared" ca="1" si="67"/>
        <v/>
      </c>
      <c r="AI141" s="75">
        <f t="shared" ca="1" si="68"/>
        <v>-1.8215042472196075</v>
      </c>
      <c r="AJ141" s="75">
        <f t="shared" ca="1" si="69"/>
        <v>0</v>
      </c>
    </row>
    <row r="142" spans="1:36" ht="14.25">
      <c r="A142" s="41">
        <f t="shared" si="70"/>
        <v>76</v>
      </c>
      <c r="B142" s="150">
        <f>IF(ISNUMBER(A142),INDEX('MetaTrader Import'!$H$13:$J$5893,TRUNC(((A142-$A$39+1)-1)/3)+1,MOD((A142-$A$39+1)-1,3)+1),"")</f>
        <v>0</v>
      </c>
      <c r="C142" s="43">
        <f t="shared" ca="1" si="47"/>
        <v>21.954340126500806</v>
      </c>
      <c r="D142" s="43">
        <f t="shared" ca="1" si="48"/>
        <v>-1.5595196978800603</v>
      </c>
      <c r="E142" s="43">
        <f t="shared" ca="1" si="49"/>
        <v>20.394820428620747</v>
      </c>
      <c r="F142" s="43">
        <f t="shared" ca="1" si="50"/>
        <v>2.0394820428620748</v>
      </c>
      <c r="G142" s="43">
        <f>IF(A142&lt;&gt;"",IF(A142&lt;Data!$G$11*0.25,$C$13/$G$32,IF(A142&gt;Data!$G$11*0.25,$C$13,$C$13*10)),"")</f>
        <v>1</v>
      </c>
      <c r="H142" s="43">
        <f>IF(A142&lt;&gt;"",IF(Data!$G$9="constant",$C$13,IF(Data!$G$9="squeeze",G142,F142)),"")</f>
        <v>1</v>
      </c>
      <c r="I142" s="38">
        <f ca="1">IF(ISNUMBER(A142),NORMINV(RAND(),0,IF(AND(Data!$G$9="squeeze",A142&lt;Data!$G$11*0.25),$H$32,1)*$C$30*$C$13)*($C$14*$C$12),"")</f>
        <v>2.3910045774463009E-5</v>
      </c>
      <c r="J142" s="42">
        <f ca="1">IFERROR(IF(Data!$C$6="Real",B142,I142+J141+($C$14*$C$12)*(NORMINV(RAND(),$C$15,CHOOSE($G$13,$C$13,F142,G142)))),"")</f>
        <v>1.347158177527207</v>
      </c>
      <c r="K142" s="88">
        <f>IF(ISNUMBER(A142), IF($G$16="fixed",$G$17,MIN(H142*Data!$C$7*$C$16*0.5,$C$17*Data!$C$7))*$C$12,"")</f>
        <v>8.0000000000000007E-5</v>
      </c>
      <c r="L142" s="42">
        <f t="shared" ca="1" si="74"/>
        <v>1.347158177527207</v>
      </c>
      <c r="M142" s="44">
        <f t="shared" ca="1" si="75"/>
        <v>1.3471981775272071</v>
      </c>
      <c r="N142" s="44">
        <f t="shared" ca="1" si="76"/>
        <v>1.347118177527207</v>
      </c>
      <c r="O142" s="108">
        <f t="shared" ca="1" si="51"/>
        <v>-0.10926697764920439</v>
      </c>
      <c r="P142" s="102">
        <f t="shared" ca="1" si="52"/>
        <v>2.0150866799105276</v>
      </c>
      <c r="Q142" s="102">
        <f t="shared" ca="1" si="53"/>
        <v>-0.12530749953131723</v>
      </c>
      <c r="R142" s="120">
        <f t="shared" ca="1" si="71"/>
        <v>1</v>
      </c>
      <c r="S142" s="54">
        <f t="shared" ca="1" si="72"/>
        <v>0</v>
      </c>
      <c r="T142" s="5">
        <f t="shared" ca="1" si="54"/>
        <v>1.3495941575375672</v>
      </c>
      <c r="U142" s="152">
        <f t="shared" ca="1" si="55"/>
        <v>1.349804376167431</v>
      </c>
      <c r="V142" s="152">
        <f t="shared" ca="1" si="56"/>
        <v>1.3465797067177956</v>
      </c>
      <c r="W142" s="153">
        <f t="shared" ca="1" si="57"/>
        <v>0</v>
      </c>
      <c r="X142" s="153">
        <f t="shared" ca="1" si="58"/>
        <v>1</v>
      </c>
      <c r="Y142" s="153">
        <f t="shared" ca="1" si="59"/>
        <v>0</v>
      </c>
      <c r="Z142" s="153">
        <f t="shared" ca="1" si="60"/>
        <v>4</v>
      </c>
      <c r="AA142" s="152" t="str">
        <f t="shared" ca="1" si="61"/>
        <v/>
      </c>
      <c r="AB142" s="152">
        <f t="shared" ca="1" si="62"/>
        <v>1.3466126913879284</v>
      </c>
      <c r="AC142" s="154" t="str">
        <f t="shared" ca="1" si="63"/>
        <v/>
      </c>
      <c r="AD142" s="154">
        <f t="shared" ca="1" si="64"/>
        <v>-23.419445571146724</v>
      </c>
      <c r="AE142" s="3">
        <f t="shared" ca="1" si="65"/>
        <v>-5.8548613927866811</v>
      </c>
      <c r="AF142" s="3">
        <f t="shared" ca="1" si="66"/>
        <v>-23.419445571146724</v>
      </c>
      <c r="AG142" s="3" t="str">
        <f t="shared" ca="1" si="73"/>
        <v>N</v>
      </c>
      <c r="AH142" s="4" t="str">
        <f t="shared" ca="1" si="67"/>
        <v/>
      </c>
      <c r="AI142" s="75">
        <f t="shared" ca="1" si="68"/>
        <v>-2.3419445571146724</v>
      </c>
      <c r="AJ142" s="75">
        <f t="shared" ca="1" si="69"/>
        <v>0</v>
      </c>
    </row>
    <row r="143" spans="1:36" ht="14.25">
      <c r="A143" s="41">
        <f t="shared" si="70"/>
        <v>77</v>
      </c>
      <c r="B143" s="150">
        <f>IF(ISNUMBER(A143),INDEX('MetaTrader Import'!$H$13:$J$5893,TRUNC(((A143-$A$39+1)-1)/3)+1,MOD((A143-$A$39+1)-1,3)+1),"")</f>
        <v>0</v>
      </c>
      <c r="C143" s="43">
        <f t="shared" ca="1" si="47"/>
        <v>20.394820428620747</v>
      </c>
      <c r="D143" s="43">
        <f t="shared" ca="1" si="48"/>
        <v>0.59393697551019176</v>
      </c>
      <c r="E143" s="43">
        <f t="shared" ca="1" si="49"/>
        <v>20.98875740413094</v>
      </c>
      <c r="F143" s="43">
        <f t="shared" ca="1" si="50"/>
        <v>2.098875740413094</v>
      </c>
      <c r="G143" s="43">
        <f>IF(A143&lt;&gt;"",IF(A143&lt;Data!$G$11*0.25,$C$13/$G$32,IF(A143&gt;Data!$G$11*0.25,$C$13,$C$13*10)),"")</f>
        <v>1</v>
      </c>
      <c r="H143" s="43">
        <f>IF(A143&lt;&gt;"",IF(Data!$G$9="constant",$C$13,IF(Data!$G$9="squeeze",G143,F143)),"")</f>
        <v>1</v>
      </c>
      <c r="I143" s="38">
        <f ca="1">IF(ISNUMBER(A143),NORMINV(RAND(),0,IF(AND(Data!$G$9="squeeze",A143&lt;Data!$G$11*0.25),$H$32,1)*$C$30*$C$13)*($C$14*$C$12),"")</f>
        <v>2.6905372349944545E-5</v>
      </c>
      <c r="J143" s="42">
        <f ca="1">IFERROR(IF(Data!$C$6="Real",B143,I143+J142+($C$14*$C$12)*(NORMINV(RAND(),$C$15,CHOOSE($G$13,$C$13,F143,G143)))),"")</f>
        <v>1.3475903186847094</v>
      </c>
      <c r="K143" s="88">
        <f>IF(ISNUMBER(A143), IF($G$16="fixed",$G$17,MIN(H143*Data!$C$7*$C$16*0.5,$C$17*Data!$C$7))*$C$12,"")</f>
        <v>8.0000000000000007E-5</v>
      </c>
      <c r="L143" s="42">
        <f t="shared" ca="1" si="74"/>
        <v>1.3475903186847094</v>
      </c>
      <c r="M143" s="44">
        <f t="shared" ca="1" si="75"/>
        <v>1.3476303186847094</v>
      </c>
      <c r="N143" s="44">
        <f t="shared" ca="1" si="76"/>
        <v>1.3475503186847093</v>
      </c>
      <c r="O143" s="108">
        <f t="shared" ca="1" si="51"/>
        <v>0.11540652718282164</v>
      </c>
      <c r="P143" s="102">
        <f t="shared" ca="1" si="52"/>
        <v>2.5025909956090846</v>
      </c>
      <c r="Q143" s="102">
        <f t="shared" ca="1" si="53"/>
        <v>-0.11382174508271299</v>
      </c>
      <c r="R143" s="120">
        <f t="shared" ca="1" si="71"/>
        <v>1</v>
      </c>
      <c r="S143" s="54">
        <f t="shared" ca="1" si="72"/>
        <v>0</v>
      </c>
      <c r="T143" s="5">
        <f t="shared" ca="1" si="54"/>
        <v>1.3495941575375672</v>
      </c>
      <c r="U143" s="152">
        <f t="shared" ca="1" si="55"/>
        <v>1.349804376167431</v>
      </c>
      <c r="V143" s="152">
        <f t="shared" ca="1" si="56"/>
        <v>1.3465797067177956</v>
      </c>
      <c r="W143" s="153">
        <f t="shared" ca="1" si="57"/>
        <v>0</v>
      </c>
      <c r="X143" s="153">
        <f t="shared" ca="1" si="58"/>
        <v>1</v>
      </c>
      <c r="Y143" s="153">
        <f t="shared" ca="1" si="59"/>
        <v>0</v>
      </c>
      <c r="Z143" s="153">
        <f t="shared" ca="1" si="60"/>
        <v>4</v>
      </c>
      <c r="AA143" s="152" t="str">
        <f t="shared" ca="1" si="61"/>
        <v/>
      </c>
      <c r="AB143" s="152">
        <f t="shared" ca="1" si="62"/>
        <v>1.3466126913879284</v>
      </c>
      <c r="AC143" s="154" t="str">
        <f t="shared" ca="1" si="63"/>
        <v/>
      </c>
      <c r="AD143" s="154">
        <f t="shared" ca="1" si="64"/>
        <v>-40.705091871240384</v>
      </c>
      <c r="AE143" s="3">
        <f t="shared" ca="1" si="65"/>
        <v>-10.176272967810096</v>
      </c>
      <c r="AF143" s="3">
        <f t="shared" ca="1" si="66"/>
        <v>-40.705091871240384</v>
      </c>
      <c r="AG143" s="3" t="str">
        <f t="shared" ca="1" si="73"/>
        <v>N</v>
      </c>
      <c r="AH143" s="4" t="str">
        <f t="shared" ca="1" si="67"/>
        <v/>
      </c>
      <c r="AI143" s="75">
        <f t="shared" ca="1" si="68"/>
        <v>-4.0705091871240384</v>
      </c>
      <c r="AJ143" s="75">
        <f t="shared" ca="1" si="69"/>
        <v>0</v>
      </c>
    </row>
    <row r="144" spans="1:36" ht="14.25">
      <c r="A144" s="41">
        <f t="shared" si="70"/>
        <v>78</v>
      </c>
      <c r="B144" s="150">
        <f>IF(ISNUMBER(A144),INDEX('MetaTrader Import'!$H$13:$J$5893,TRUNC(((A144-$A$39+1)-1)/3)+1,MOD((A144-$A$39+1)-1,3)+1),"")</f>
        <v>0</v>
      </c>
      <c r="C144" s="43">
        <f t="shared" ca="1" si="47"/>
        <v>20.98875740413094</v>
      </c>
      <c r="D144" s="43">
        <f t="shared" ca="1" si="48"/>
        <v>1.3840125361925613</v>
      </c>
      <c r="E144" s="43">
        <f t="shared" ca="1" si="49"/>
        <v>22.372769940323501</v>
      </c>
      <c r="F144" s="43">
        <f t="shared" ca="1" si="50"/>
        <v>2.2372769940323503</v>
      </c>
      <c r="G144" s="43">
        <f>IF(A144&lt;&gt;"",IF(A144&lt;Data!$G$11*0.25,$C$13/$G$32,IF(A144&gt;Data!$G$11*0.25,$C$13,$C$13*10)),"")</f>
        <v>1</v>
      </c>
      <c r="H144" s="43">
        <f>IF(A144&lt;&gt;"",IF(Data!$G$9="constant",$C$13,IF(Data!$G$9="squeeze",G144,F144)),"")</f>
        <v>1</v>
      </c>
      <c r="I144" s="38">
        <f ca="1">IF(ISNUMBER(A144),NORMINV(RAND(),0,IF(AND(Data!$G$9="squeeze",A144&lt;Data!$G$11*0.25),$H$32,1)*$C$30*$C$13)*($C$14*$C$12),"")</f>
        <v>-5.1309967639346721E-5</v>
      </c>
      <c r="J144" s="42">
        <f ca="1">IFERROR(IF(Data!$C$6="Real",B144,I144+J143+($C$14*$C$12)*(NORMINV(RAND(),$C$15,CHOOSE($G$13,$C$13,F144,G144)))),"")</f>
        <v>1.3477473020053083</v>
      </c>
      <c r="K144" s="88">
        <f>IF(ISNUMBER(A144), IF($G$16="fixed",$G$17,MIN(H144*Data!$C$7*$C$16*0.5,$C$17*Data!$C$7))*$C$12,"")</f>
        <v>8.0000000000000007E-5</v>
      </c>
      <c r="L144" s="42">
        <f t="shared" ca="1" si="74"/>
        <v>1.3477473020053083</v>
      </c>
      <c r="M144" s="44">
        <f t="shared" ca="1" si="75"/>
        <v>1.3477873020053084</v>
      </c>
      <c r="N144" s="44">
        <f t="shared" ca="1" si="76"/>
        <v>1.3477073020053083</v>
      </c>
      <c r="O144" s="108">
        <f t="shared" ca="1" si="51"/>
        <v>0.34932593337963902</v>
      </c>
      <c r="P144" s="102">
        <f t="shared" ca="1" si="52"/>
        <v>3.1469932786605179</v>
      </c>
      <c r="Q144" s="102">
        <f t="shared" ca="1" si="53"/>
        <v>-7.6923542677057463E-2</v>
      </c>
      <c r="R144" s="120">
        <f t="shared" ca="1" si="71"/>
        <v>1</v>
      </c>
      <c r="S144" s="54">
        <f t="shared" ca="1" si="72"/>
        <v>0</v>
      </c>
      <c r="T144" s="5">
        <f t="shared" ca="1" si="54"/>
        <v>1.3495941575375672</v>
      </c>
      <c r="U144" s="152">
        <f t="shared" ca="1" si="55"/>
        <v>1.349804376167431</v>
      </c>
      <c r="V144" s="152">
        <f t="shared" ca="1" si="56"/>
        <v>1.3465797067177956</v>
      </c>
      <c r="W144" s="153">
        <f t="shared" ca="1" si="57"/>
        <v>0</v>
      </c>
      <c r="X144" s="153">
        <f t="shared" ca="1" si="58"/>
        <v>1</v>
      </c>
      <c r="Y144" s="153">
        <f t="shared" ca="1" si="59"/>
        <v>0</v>
      </c>
      <c r="Z144" s="153">
        <f t="shared" ca="1" si="60"/>
        <v>4</v>
      </c>
      <c r="AA144" s="152" t="str">
        <f t="shared" ca="1" si="61"/>
        <v/>
      </c>
      <c r="AB144" s="152">
        <f t="shared" ca="1" si="62"/>
        <v>1.3466126913879284</v>
      </c>
      <c r="AC144" s="154" t="str">
        <f t="shared" ca="1" si="63"/>
        <v/>
      </c>
      <c r="AD144" s="154">
        <f t="shared" ca="1" si="64"/>
        <v>-46.984424695200033</v>
      </c>
      <c r="AE144" s="3">
        <f t="shared" ca="1" si="65"/>
        <v>-11.746106173800008</v>
      </c>
      <c r="AF144" s="3">
        <f t="shared" ca="1" si="66"/>
        <v>-46.984424695200033</v>
      </c>
      <c r="AG144" s="3" t="str">
        <f t="shared" ca="1" si="73"/>
        <v>N</v>
      </c>
      <c r="AH144" s="4" t="str">
        <f t="shared" ca="1" si="67"/>
        <v/>
      </c>
      <c r="AI144" s="75">
        <f t="shared" ca="1" si="68"/>
        <v>-4.6984424695200033</v>
      </c>
      <c r="AJ144" s="75">
        <f t="shared" ca="1" si="69"/>
        <v>0</v>
      </c>
    </row>
    <row r="145" spans="1:36" ht="14.25">
      <c r="A145" s="41">
        <f t="shared" si="70"/>
        <v>79</v>
      </c>
      <c r="B145" s="150">
        <f>IF(ISNUMBER(A145),INDEX('MetaTrader Import'!$H$13:$J$5893,TRUNC(((A145-$A$39+1)-1)/3)+1,MOD((A145-$A$39+1)-1,3)+1),"")</f>
        <v>0</v>
      </c>
      <c r="C145" s="43">
        <f t="shared" ca="1" si="47"/>
        <v>22.372769940323501</v>
      </c>
      <c r="D145" s="43">
        <f t="shared" ca="1" si="48"/>
        <v>-0.23737289386534316</v>
      </c>
      <c r="E145" s="43">
        <f t="shared" ca="1" si="49"/>
        <v>22.135397046458159</v>
      </c>
      <c r="F145" s="43">
        <f t="shared" ca="1" si="50"/>
        <v>2.2135397046458158</v>
      </c>
      <c r="G145" s="43">
        <f>IF(A145&lt;&gt;"",IF(A145&lt;Data!$G$11*0.25,$C$13/$G$32,IF(A145&gt;Data!$G$11*0.25,$C$13,$C$13*10)),"")</f>
        <v>1</v>
      </c>
      <c r="H145" s="43">
        <f>IF(A145&lt;&gt;"",IF(Data!$G$9="constant",$C$13,IF(Data!$G$9="squeeze",G145,F145)),"")</f>
        <v>1</v>
      </c>
      <c r="I145" s="38">
        <f ca="1">IF(ISNUMBER(A145),NORMINV(RAND(),0,IF(AND(Data!$G$9="squeeze",A145&lt;Data!$G$11*0.25),$H$32,1)*$C$30*$C$13)*($C$14*$C$12),"")</f>
        <v>-1.5135787714654249E-4</v>
      </c>
      <c r="J145" s="42">
        <f ca="1">IFERROR(IF(Data!$C$6="Real",B145,I145+J144+($C$14*$C$12)*(NORMINV(RAND(),$C$15,CHOOSE($G$13,$C$13,F145,G145)))),"")</f>
        <v>1.3475786637242742</v>
      </c>
      <c r="K145" s="88">
        <f>IF(ISNUMBER(A145), IF($G$16="fixed",$G$17,MIN(H145*Data!$C$7*$C$16*0.5,$C$17*Data!$C$7))*$C$12,"")</f>
        <v>8.0000000000000007E-5</v>
      </c>
      <c r="L145" s="42">
        <f t="shared" ca="1" si="74"/>
        <v>1.3475786637242742</v>
      </c>
      <c r="M145" s="44">
        <f t="shared" ca="1" si="75"/>
        <v>1.3476186637242742</v>
      </c>
      <c r="N145" s="44">
        <f t="shared" ca="1" si="76"/>
        <v>1.3475386637242741</v>
      </c>
      <c r="O145" s="108">
        <f t="shared" ca="1" si="51"/>
        <v>0.44644749654762905</v>
      </c>
      <c r="P145" s="102">
        <f t="shared" ca="1" si="52"/>
        <v>3.4128114839335253</v>
      </c>
      <c r="Q145" s="102">
        <f t="shared" ca="1" si="53"/>
        <v>-2.5912074073694634E-2</v>
      </c>
      <c r="R145" s="120">
        <f t="shared" ca="1" si="71"/>
        <v>1</v>
      </c>
      <c r="S145" s="54">
        <f t="shared" ca="1" si="72"/>
        <v>0</v>
      </c>
      <c r="T145" s="5">
        <f t="shared" ca="1" si="54"/>
        <v>1.3495941575375672</v>
      </c>
      <c r="U145" s="152">
        <f t="shared" ca="1" si="55"/>
        <v>1.349804376167431</v>
      </c>
      <c r="V145" s="152">
        <f t="shared" ca="1" si="56"/>
        <v>1.3465797067177956</v>
      </c>
      <c r="W145" s="153">
        <f t="shared" ca="1" si="57"/>
        <v>0</v>
      </c>
      <c r="X145" s="153">
        <f t="shared" ca="1" si="58"/>
        <v>1</v>
      </c>
      <c r="Y145" s="153">
        <f t="shared" ca="1" si="59"/>
        <v>0</v>
      </c>
      <c r="Z145" s="153">
        <f t="shared" ca="1" si="60"/>
        <v>4</v>
      </c>
      <c r="AA145" s="152" t="str">
        <f t="shared" ca="1" si="61"/>
        <v/>
      </c>
      <c r="AB145" s="152">
        <f t="shared" ca="1" si="62"/>
        <v>1.3466126913879284</v>
      </c>
      <c r="AC145" s="154" t="str">
        <f t="shared" ca="1" si="63"/>
        <v/>
      </c>
      <c r="AD145" s="154">
        <f t="shared" ca="1" si="64"/>
        <v>-40.238893453832247</v>
      </c>
      <c r="AE145" s="3">
        <f t="shared" ca="1" si="65"/>
        <v>-10.059723363458062</v>
      </c>
      <c r="AF145" s="3">
        <f t="shared" ca="1" si="66"/>
        <v>-40.238893453832247</v>
      </c>
      <c r="AG145" s="3" t="str">
        <f t="shared" ca="1" si="73"/>
        <v>N</v>
      </c>
      <c r="AH145" s="4" t="str">
        <f t="shared" ca="1" si="67"/>
        <v/>
      </c>
      <c r="AI145" s="75">
        <f t="shared" ca="1" si="68"/>
        <v>-4.0238893453832247</v>
      </c>
      <c r="AJ145" s="75">
        <f t="shared" ca="1" si="69"/>
        <v>0</v>
      </c>
    </row>
    <row r="146" spans="1:36" ht="14.25">
      <c r="A146" s="41">
        <f t="shared" si="70"/>
        <v>80</v>
      </c>
      <c r="B146" s="150">
        <f>IF(ISNUMBER(A146),INDEX('MetaTrader Import'!$H$13:$J$5893,TRUNC(((A146-$A$39+1)-1)/3)+1,MOD((A146-$A$39+1)-1,3)+1),"")</f>
        <v>0</v>
      </c>
      <c r="C146" s="43">
        <f t="shared" ca="1" si="47"/>
        <v>22.135397046458159</v>
      </c>
      <c r="D146" s="43">
        <f t="shared" ca="1" si="48"/>
        <v>-0.49842262765302248</v>
      </c>
      <c r="E146" s="43">
        <f t="shared" ca="1" si="49"/>
        <v>21.636974418805138</v>
      </c>
      <c r="F146" s="43">
        <f t="shared" ca="1" si="50"/>
        <v>2.1636974418805139</v>
      </c>
      <c r="G146" s="43">
        <f>IF(A146&lt;&gt;"",IF(A146&lt;Data!$G$11*0.25,$C$13/$G$32,IF(A146&gt;Data!$G$11*0.25,$C$13,$C$13*10)),"")</f>
        <v>1</v>
      </c>
      <c r="H146" s="43">
        <f>IF(A146&lt;&gt;"",IF(Data!$G$9="constant",$C$13,IF(Data!$G$9="squeeze",G146,F146)),"")</f>
        <v>1</v>
      </c>
      <c r="I146" s="38">
        <f ca="1">IF(ISNUMBER(A146),NORMINV(RAND(),0,IF(AND(Data!$G$9="squeeze",A146&lt;Data!$G$11*0.25),$H$32,1)*$C$30*$C$13)*($C$14*$C$12),"")</f>
        <v>-1.7064331812978141E-4</v>
      </c>
      <c r="J146" s="42">
        <f ca="1">IFERROR(IF(Data!$C$6="Real",B146,I146+J145+($C$14*$C$12)*(NORMINV(RAND(),$C$15,CHOOSE($G$13,$C$13,F146,G146)))),"")</f>
        <v>1.3475208958699803</v>
      </c>
      <c r="K146" s="88">
        <f>IF(ISNUMBER(A146), IF($G$16="fixed",$G$17,MIN(H146*Data!$C$7*$C$16*0.5,$C$17*Data!$C$7))*$C$12,"")</f>
        <v>8.0000000000000007E-5</v>
      </c>
      <c r="L146" s="42">
        <f t="shared" ca="1" si="74"/>
        <v>1.3475208958699803</v>
      </c>
      <c r="M146" s="44">
        <f t="shared" ca="1" si="75"/>
        <v>1.3475608958699803</v>
      </c>
      <c r="N146" s="44">
        <f t="shared" ca="1" si="76"/>
        <v>1.3474808958699802</v>
      </c>
      <c r="O146" s="108">
        <f t="shared" ca="1" si="51"/>
        <v>0.52186229153330532</v>
      </c>
      <c r="P146" s="102">
        <f t="shared" ca="1" si="52"/>
        <v>3.5730920202551197</v>
      </c>
      <c r="Q146" s="102">
        <f t="shared" ca="1" si="53"/>
        <v>2.1203427430714024E-2</v>
      </c>
      <c r="R146" s="120">
        <f t="shared" ca="1" si="71"/>
        <v>1</v>
      </c>
      <c r="S146" s="54">
        <f t="shared" ca="1" si="72"/>
        <v>0</v>
      </c>
      <c r="T146" s="5">
        <f t="shared" ca="1" si="54"/>
        <v>1.3495941575375672</v>
      </c>
      <c r="U146" s="152">
        <f t="shared" ca="1" si="55"/>
        <v>1.349804376167431</v>
      </c>
      <c r="V146" s="152">
        <f t="shared" ca="1" si="56"/>
        <v>1.3465797067177956</v>
      </c>
      <c r="W146" s="153">
        <f t="shared" ca="1" si="57"/>
        <v>0</v>
      </c>
      <c r="X146" s="153">
        <f t="shared" ca="1" si="58"/>
        <v>1</v>
      </c>
      <c r="Y146" s="153">
        <f t="shared" ca="1" si="59"/>
        <v>0</v>
      </c>
      <c r="Z146" s="153">
        <f t="shared" ca="1" si="60"/>
        <v>4</v>
      </c>
      <c r="AA146" s="152" t="str">
        <f t="shared" ca="1" si="61"/>
        <v/>
      </c>
      <c r="AB146" s="152">
        <f t="shared" ca="1" si="62"/>
        <v>1.3466126913879284</v>
      </c>
      <c r="AC146" s="154" t="str">
        <f t="shared" ca="1" si="63"/>
        <v/>
      </c>
      <c r="AD146" s="154">
        <f t="shared" ca="1" si="64"/>
        <v>-37.928179282076258</v>
      </c>
      <c r="AE146" s="3">
        <f t="shared" ca="1" si="65"/>
        <v>-9.4820448205190644</v>
      </c>
      <c r="AF146" s="3">
        <f t="shared" ca="1" si="66"/>
        <v>-37.928179282076258</v>
      </c>
      <c r="AG146" s="3" t="str">
        <f t="shared" ca="1" si="73"/>
        <v>N</v>
      </c>
      <c r="AH146" s="4" t="str">
        <f t="shared" ca="1" si="67"/>
        <v/>
      </c>
      <c r="AI146" s="75">
        <f t="shared" ca="1" si="68"/>
        <v>-3.7928179282076258</v>
      </c>
      <c r="AJ146" s="75">
        <f t="shared" ca="1" si="69"/>
        <v>0</v>
      </c>
    </row>
    <row r="147" spans="1:36" ht="14.25">
      <c r="A147" s="41">
        <f t="shared" si="70"/>
        <v>81</v>
      </c>
      <c r="B147" s="150">
        <f>IF(ISNUMBER(A147),INDEX('MetaTrader Import'!$H$13:$J$5893,TRUNC(((A147-$A$39+1)-1)/3)+1,MOD((A147-$A$39+1)-1,3)+1),"")</f>
        <v>0</v>
      </c>
      <c r="C147" s="43">
        <f t="shared" ca="1" si="47"/>
        <v>21.636974418805138</v>
      </c>
      <c r="D147" s="43">
        <f t="shared" ca="1" si="48"/>
        <v>-0.13894961123864544</v>
      </c>
      <c r="E147" s="43">
        <f t="shared" ca="1" si="49"/>
        <v>21.498024807566495</v>
      </c>
      <c r="F147" s="43">
        <f t="shared" ca="1" si="50"/>
        <v>2.1498024807566494</v>
      </c>
      <c r="G147" s="43">
        <f>IF(A147&lt;&gt;"",IF(A147&lt;Data!$G$11*0.25,$C$13/$G$32,IF(A147&gt;Data!$G$11*0.25,$C$13,$C$13*10)),"")</f>
        <v>1</v>
      </c>
      <c r="H147" s="43">
        <f>IF(A147&lt;&gt;"",IF(Data!$G$9="constant",$C$13,IF(Data!$G$9="squeeze",G147,F147)),"")</f>
        <v>1</v>
      </c>
      <c r="I147" s="38">
        <f ca="1">IF(ISNUMBER(A147),NORMINV(RAND(),0,IF(AND(Data!$G$9="squeeze",A147&lt;Data!$G$11*0.25),$H$32,1)*$C$30*$C$13)*($C$14*$C$12),"")</f>
        <v>1.2202742756540271E-4</v>
      </c>
      <c r="J147" s="42">
        <f ca="1">IFERROR(IF(Data!$C$6="Real",B147,I147+J146+($C$14*$C$12)*(NORMINV(RAND(),$C$15,CHOOSE($G$13,$C$13,F147,G147)))),"")</f>
        <v>1.3476650240988373</v>
      </c>
      <c r="K147" s="88">
        <f>IF(ISNUMBER(A147), IF($G$16="fixed",$G$17,MIN(H147*Data!$C$7*$C$16*0.5,$C$17*Data!$C$7))*$C$12,"")</f>
        <v>8.0000000000000007E-5</v>
      </c>
      <c r="L147" s="42">
        <f t="shared" ca="1" si="74"/>
        <v>1.3476650240988373</v>
      </c>
      <c r="M147" s="44">
        <f t="shared" ca="1" si="75"/>
        <v>1.3477050240988373</v>
      </c>
      <c r="N147" s="44">
        <f t="shared" ca="1" si="76"/>
        <v>1.3476250240988372</v>
      </c>
      <c r="O147" s="108">
        <f t="shared" ca="1" si="51"/>
        <v>0.59631763389489389</v>
      </c>
      <c r="P147" s="102">
        <f t="shared" ca="1" si="52"/>
        <v>3.7785561428850367</v>
      </c>
      <c r="Q147" s="102">
        <f t="shared" ca="1" si="53"/>
        <v>6.0009352669309964E-2</v>
      </c>
      <c r="R147" s="120">
        <f t="shared" ca="1" si="71"/>
        <v>1</v>
      </c>
      <c r="S147" s="54">
        <f t="shared" ca="1" si="72"/>
        <v>0</v>
      </c>
      <c r="T147" s="5">
        <f t="shared" ca="1" si="54"/>
        <v>1.3495941575375672</v>
      </c>
      <c r="U147" s="152">
        <f t="shared" ca="1" si="55"/>
        <v>1.349804376167431</v>
      </c>
      <c r="V147" s="152">
        <f t="shared" ca="1" si="56"/>
        <v>1.3465797067177956</v>
      </c>
      <c r="W147" s="153">
        <f t="shared" ca="1" si="57"/>
        <v>0</v>
      </c>
      <c r="X147" s="153">
        <f t="shared" ca="1" si="58"/>
        <v>1</v>
      </c>
      <c r="Y147" s="153">
        <f t="shared" ca="1" si="59"/>
        <v>0</v>
      </c>
      <c r="Z147" s="153">
        <f t="shared" ca="1" si="60"/>
        <v>4</v>
      </c>
      <c r="AA147" s="152" t="str">
        <f t="shared" ca="1" si="61"/>
        <v/>
      </c>
      <c r="AB147" s="152">
        <f t="shared" ca="1" si="62"/>
        <v>1.3466126913879284</v>
      </c>
      <c r="AC147" s="154" t="str">
        <f t="shared" ca="1" si="63"/>
        <v/>
      </c>
      <c r="AD147" s="154">
        <f t="shared" ca="1" si="64"/>
        <v>-43.693308436356659</v>
      </c>
      <c r="AE147" s="3">
        <f t="shared" ca="1" si="65"/>
        <v>-10.923327109089165</v>
      </c>
      <c r="AF147" s="3">
        <f t="shared" ca="1" si="66"/>
        <v>-43.693308436356659</v>
      </c>
      <c r="AG147" s="3" t="str">
        <f t="shared" ca="1" si="73"/>
        <v>N</v>
      </c>
      <c r="AH147" s="4" t="str">
        <f t="shared" ca="1" si="67"/>
        <v/>
      </c>
      <c r="AI147" s="75">
        <f t="shared" ca="1" si="68"/>
        <v>-4.3693308436356659</v>
      </c>
      <c r="AJ147" s="75">
        <f t="shared" ca="1" si="69"/>
        <v>0</v>
      </c>
    </row>
    <row r="148" spans="1:36" ht="14.25">
      <c r="A148" s="41">
        <f t="shared" si="70"/>
        <v>82</v>
      </c>
      <c r="B148" s="150">
        <f>IF(ISNUMBER(A148),INDEX('MetaTrader Import'!$H$13:$J$5893,TRUNC(((A148-$A$39+1)-1)/3)+1,MOD((A148-$A$39+1)-1,3)+1),"")</f>
        <v>0</v>
      </c>
      <c r="C148" s="43">
        <f t="shared" ca="1" si="47"/>
        <v>21.498024807566495</v>
      </c>
      <c r="D148" s="43">
        <f t="shared" ca="1" si="48"/>
        <v>-1.713647425367125</v>
      </c>
      <c r="E148" s="43">
        <f t="shared" ca="1" si="49"/>
        <v>19.78437738219937</v>
      </c>
      <c r="F148" s="43">
        <f t="shared" ca="1" si="50"/>
        <v>1.978437738219937</v>
      </c>
      <c r="G148" s="43">
        <f>IF(A148&lt;&gt;"",IF(A148&lt;Data!$G$11*0.25,$C$13/$G$32,IF(A148&gt;Data!$G$11*0.25,$C$13,$C$13*10)),"")</f>
        <v>1</v>
      </c>
      <c r="H148" s="43">
        <f>IF(A148&lt;&gt;"",IF(Data!$G$9="constant",$C$13,IF(Data!$G$9="squeeze",G148,F148)),"")</f>
        <v>1</v>
      </c>
      <c r="I148" s="38">
        <f ca="1">IF(ISNUMBER(A148),NORMINV(RAND(),0,IF(AND(Data!$G$9="squeeze",A148&lt;Data!$G$11*0.25),$H$32,1)*$C$30*$C$13)*($C$14*$C$12),"")</f>
        <v>-2.0191801889995055E-4</v>
      </c>
      <c r="J148" s="42">
        <f ca="1">IFERROR(IF(Data!$C$6="Real",B148,I148+J147+($C$14*$C$12)*(NORMINV(RAND(),$C$15,CHOOSE($G$13,$C$13,F148,G148)))),"")</f>
        <v>1.3476272386533026</v>
      </c>
      <c r="K148" s="88">
        <f>IF(ISNUMBER(A148), IF($G$16="fixed",$G$17,MIN(H148*Data!$C$7*$C$16*0.5,$C$17*Data!$C$7))*$C$12,"")</f>
        <v>8.0000000000000007E-5</v>
      </c>
      <c r="L148" s="42">
        <f t="shared" ca="1" si="74"/>
        <v>1.3476272386533026</v>
      </c>
      <c r="M148" s="44">
        <f t="shared" ca="1" si="75"/>
        <v>1.3476672386533026</v>
      </c>
      <c r="N148" s="44">
        <f t="shared" ca="1" si="76"/>
        <v>1.3475872386533025</v>
      </c>
      <c r="O148" s="108">
        <f t="shared" ca="1" si="51"/>
        <v>0.6847967077509961</v>
      </c>
      <c r="P148" s="102">
        <f t="shared" ca="1" si="52"/>
        <v>3.9452687249570544</v>
      </c>
      <c r="Q148" s="102">
        <f t="shared" ca="1" si="53"/>
        <v>8.3513857651736259E-2</v>
      </c>
      <c r="R148" s="120">
        <f t="shared" ca="1" si="71"/>
        <v>1</v>
      </c>
      <c r="S148" s="54">
        <f t="shared" ca="1" si="72"/>
        <v>0</v>
      </c>
      <c r="T148" s="5">
        <f t="shared" ca="1" si="54"/>
        <v>1.3495941575375672</v>
      </c>
      <c r="U148" s="152">
        <f t="shared" ca="1" si="55"/>
        <v>1.349804376167431</v>
      </c>
      <c r="V148" s="152">
        <f t="shared" ca="1" si="56"/>
        <v>1.3465797067177956</v>
      </c>
      <c r="W148" s="153">
        <f t="shared" ca="1" si="57"/>
        <v>0</v>
      </c>
      <c r="X148" s="153">
        <f t="shared" ca="1" si="58"/>
        <v>1</v>
      </c>
      <c r="Y148" s="153">
        <f t="shared" ca="1" si="59"/>
        <v>0</v>
      </c>
      <c r="Z148" s="153">
        <f t="shared" ca="1" si="60"/>
        <v>4</v>
      </c>
      <c r="AA148" s="152" t="str">
        <f t="shared" ca="1" si="61"/>
        <v/>
      </c>
      <c r="AB148" s="152">
        <f t="shared" ca="1" si="62"/>
        <v>1.3466126913879284</v>
      </c>
      <c r="AC148" s="154" t="str">
        <f t="shared" ca="1" si="63"/>
        <v/>
      </c>
      <c r="AD148" s="154">
        <f t="shared" ca="1" si="64"/>
        <v>-42.181890614969575</v>
      </c>
      <c r="AE148" s="3">
        <f t="shared" ca="1" si="65"/>
        <v>-10.545472653742394</v>
      </c>
      <c r="AF148" s="3">
        <f t="shared" ca="1" si="66"/>
        <v>-42.181890614969575</v>
      </c>
      <c r="AG148" s="3" t="str">
        <f t="shared" ca="1" si="73"/>
        <v>N</v>
      </c>
      <c r="AH148" s="4" t="str">
        <f t="shared" ca="1" si="67"/>
        <v/>
      </c>
      <c r="AI148" s="75">
        <f t="shared" ca="1" si="68"/>
        <v>-4.2181890614969575</v>
      </c>
      <c r="AJ148" s="75">
        <f t="shared" ca="1" si="69"/>
        <v>0</v>
      </c>
    </row>
    <row r="149" spans="1:36" ht="14.25">
      <c r="A149" s="41">
        <f t="shared" si="70"/>
        <v>83</v>
      </c>
      <c r="B149" s="150">
        <f>IF(ISNUMBER(A149),INDEX('MetaTrader Import'!$H$13:$J$5893,TRUNC(((A149-$A$39+1)-1)/3)+1,MOD((A149-$A$39+1)-1,3)+1),"")</f>
        <v>0</v>
      </c>
      <c r="C149" s="43">
        <f t="shared" ca="1" si="47"/>
        <v>19.78437738219937</v>
      </c>
      <c r="D149" s="43">
        <f t="shared" ca="1" si="48"/>
        <v>-0.9728446147913663</v>
      </c>
      <c r="E149" s="43">
        <f t="shared" ca="1" si="49"/>
        <v>18.811532767408004</v>
      </c>
      <c r="F149" s="43">
        <f t="shared" ca="1" si="50"/>
        <v>1.8811532767408004</v>
      </c>
      <c r="G149" s="43">
        <f>IF(A149&lt;&gt;"",IF(A149&lt;Data!$G$11*0.25,$C$13/$G$32,IF(A149&gt;Data!$G$11*0.25,$C$13,$C$13*10)),"")</f>
        <v>1</v>
      </c>
      <c r="H149" s="43">
        <f>IF(A149&lt;&gt;"",IF(Data!$G$9="constant",$C$13,IF(Data!$G$9="squeeze",G149,F149)),"")</f>
        <v>1</v>
      </c>
      <c r="I149" s="38">
        <f ca="1">IF(ISNUMBER(A149),NORMINV(RAND(),0,IF(AND(Data!$G$9="squeeze",A149&lt;Data!$G$11*0.25),$H$32,1)*$C$30*$C$13)*($C$14*$C$12),"")</f>
        <v>-1.0361132830188709E-4</v>
      </c>
      <c r="J149" s="42">
        <f ca="1">IFERROR(IF(Data!$C$6="Real",B149,I149+J148+($C$14*$C$12)*(NORMINV(RAND(),$C$15,CHOOSE($G$13,$C$13,F149,G149)))),"")</f>
        <v>1.3474502183842281</v>
      </c>
      <c r="K149" s="88">
        <f>IF(ISNUMBER(A149), IF($G$16="fixed",$G$17,MIN(H149*Data!$C$7*$C$16*0.5,$C$17*Data!$C$7))*$C$12,"")</f>
        <v>8.0000000000000007E-5</v>
      </c>
      <c r="L149" s="42">
        <f t="shared" ca="1" si="74"/>
        <v>1.3474502183842281</v>
      </c>
      <c r="M149" s="44">
        <f t="shared" ca="1" si="75"/>
        <v>1.3474902183842281</v>
      </c>
      <c r="N149" s="44">
        <f t="shared" ca="1" si="76"/>
        <v>1.347410218384228</v>
      </c>
      <c r="O149" s="108">
        <f t="shared" ca="1" si="51"/>
        <v>0.74225021829004467</v>
      </c>
      <c r="P149" s="102">
        <f t="shared" ca="1" si="52"/>
        <v>3.9943224136008642</v>
      </c>
      <c r="Q149" s="102">
        <f t="shared" ca="1" si="53"/>
        <v>0.10060345305779068</v>
      </c>
      <c r="R149" s="120">
        <f t="shared" ca="1" si="71"/>
        <v>1</v>
      </c>
      <c r="S149" s="54">
        <f t="shared" ca="1" si="72"/>
        <v>0</v>
      </c>
      <c r="T149" s="5">
        <f t="shared" ca="1" si="54"/>
        <v>1.3495941575375672</v>
      </c>
      <c r="U149" s="152">
        <f t="shared" ca="1" si="55"/>
        <v>1.349804376167431</v>
      </c>
      <c r="V149" s="152">
        <f t="shared" ca="1" si="56"/>
        <v>1.3465797067177956</v>
      </c>
      <c r="W149" s="153">
        <f t="shared" ca="1" si="57"/>
        <v>0</v>
      </c>
      <c r="X149" s="153">
        <f t="shared" ca="1" si="58"/>
        <v>1</v>
      </c>
      <c r="Y149" s="153">
        <f t="shared" ca="1" si="59"/>
        <v>0</v>
      </c>
      <c r="Z149" s="153">
        <f t="shared" ca="1" si="60"/>
        <v>4</v>
      </c>
      <c r="AA149" s="152" t="str">
        <f t="shared" ca="1" si="61"/>
        <v/>
      </c>
      <c r="AB149" s="152">
        <f t="shared" ca="1" si="62"/>
        <v>1.3466126913879284</v>
      </c>
      <c r="AC149" s="154" t="str">
        <f t="shared" ca="1" si="63"/>
        <v/>
      </c>
      <c r="AD149" s="154">
        <f t="shared" ca="1" si="64"/>
        <v>-35.10107985198907</v>
      </c>
      <c r="AE149" s="3">
        <f t="shared" ca="1" si="65"/>
        <v>-8.7752699629972675</v>
      </c>
      <c r="AF149" s="3">
        <f t="shared" ca="1" si="66"/>
        <v>-35.10107985198907</v>
      </c>
      <c r="AG149" s="3" t="str">
        <f t="shared" ca="1" si="73"/>
        <v>N</v>
      </c>
      <c r="AH149" s="4" t="str">
        <f t="shared" ca="1" si="67"/>
        <v/>
      </c>
      <c r="AI149" s="75">
        <f t="shared" ca="1" si="68"/>
        <v>-3.5101079851989074</v>
      </c>
      <c r="AJ149" s="75">
        <f t="shared" ca="1" si="69"/>
        <v>0</v>
      </c>
    </row>
    <row r="150" spans="1:36" ht="14.25">
      <c r="A150" s="41">
        <f t="shared" si="70"/>
        <v>84</v>
      </c>
      <c r="B150" s="150">
        <f>IF(ISNUMBER(A150),INDEX('MetaTrader Import'!$H$13:$J$5893,TRUNC(((A150-$A$39+1)-1)/3)+1,MOD((A150-$A$39+1)-1,3)+1),"")</f>
        <v>0</v>
      </c>
      <c r="C150" s="43">
        <f t="shared" ca="1" si="47"/>
        <v>18.811532767408004</v>
      </c>
      <c r="D150" s="43">
        <f t="shared" ca="1" si="48"/>
        <v>-0.63231552398260105</v>
      </c>
      <c r="E150" s="43">
        <f t="shared" ca="1" si="49"/>
        <v>18.179217243425402</v>
      </c>
      <c r="F150" s="43">
        <f t="shared" ca="1" si="50"/>
        <v>1.8179217243425403</v>
      </c>
      <c r="G150" s="43">
        <f>IF(A150&lt;&gt;"",IF(A150&lt;Data!$G$11*0.25,$C$13/$G$32,IF(A150&gt;Data!$G$11*0.25,$C$13,$C$13*10)),"")</f>
        <v>1</v>
      </c>
      <c r="H150" s="43">
        <f>IF(A150&lt;&gt;"",IF(Data!$G$9="constant",$C$13,IF(Data!$G$9="squeeze",G150,F150)),"")</f>
        <v>1</v>
      </c>
      <c r="I150" s="38">
        <f ca="1">IF(ISNUMBER(A150),NORMINV(RAND(),0,IF(AND(Data!$G$9="squeeze",A150&lt;Data!$G$11*0.25),$H$32,1)*$C$30*$C$13)*($C$14*$C$12),"")</f>
        <v>1.1770560122096132E-4</v>
      </c>
      <c r="J150" s="42">
        <f ca="1">IFERROR(IF(Data!$C$6="Real",B150,I150+J149+($C$14*$C$12)*(NORMINV(RAND(),$C$15,CHOOSE($G$13,$C$13,F150,G150)))),"")</f>
        <v>1.3477191744817523</v>
      </c>
      <c r="K150" s="88">
        <f>IF(ISNUMBER(A150), IF($G$16="fixed",$G$17,MIN(H150*Data!$C$7*$C$16*0.5,$C$17*Data!$C$7))*$C$12,"")</f>
        <v>8.0000000000000007E-5</v>
      </c>
      <c r="L150" s="42">
        <f t="shared" ca="1" si="74"/>
        <v>1.3477191744817523</v>
      </c>
      <c r="M150" s="44">
        <f t="shared" ca="1" si="75"/>
        <v>1.3477591744817523</v>
      </c>
      <c r="N150" s="44">
        <f t="shared" ca="1" si="76"/>
        <v>1.3476791744817522</v>
      </c>
      <c r="O150" s="108">
        <f t="shared" ca="1" si="51"/>
        <v>0.83772244606653401</v>
      </c>
      <c r="P150" s="102">
        <f t="shared" ca="1" si="52"/>
        <v>4.1792365058214278</v>
      </c>
      <c r="Q150" s="102">
        <f t="shared" ca="1" si="53"/>
        <v>0.11654491381597672</v>
      </c>
      <c r="R150" s="120">
        <f t="shared" ca="1" si="71"/>
        <v>1</v>
      </c>
      <c r="S150" s="54">
        <f t="shared" ca="1" si="72"/>
        <v>0</v>
      </c>
      <c r="T150" s="5">
        <f t="shared" ca="1" si="54"/>
        <v>1.3495941575375672</v>
      </c>
      <c r="U150" s="152">
        <f t="shared" ca="1" si="55"/>
        <v>1.349804376167431</v>
      </c>
      <c r="V150" s="152">
        <f t="shared" ca="1" si="56"/>
        <v>1.3465797067177956</v>
      </c>
      <c r="W150" s="153">
        <f t="shared" ca="1" si="57"/>
        <v>0</v>
      </c>
      <c r="X150" s="153">
        <f t="shared" ca="1" si="58"/>
        <v>1</v>
      </c>
      <c r="Y150" s="153">
        <f t="shared" ca="1" si="59"/>
        <v>0</v>
      </c>
      <c r="Z150" s="153">
        <f t="shared" ca="1" si="60"/>
        <v>4</v>
      </c>
      <c r="AA150" s="152" t="str">
        <f t="shared" ca="1" si="61"/>
        <v/>
      </c>
      <c r="AB150" s="152">
        <f t="shared" ca="1" si="62"/>
        <v>1.3466126913879284</v>
      </c>
      <c r="AC150" s="154" t="str">
        <f t="shared" ca="1" si="63"/>
        <v/>
      </c>
      <c r="AD150" s="154">
        <f t="shared" ca="1" si="64"/>
        <v>-45.859323752956982</v>
      </c>
      <c r="AE150" s="3">
        <f t="shared" ca="1" si="65"/>
        <v>-11.464830938239245</v>
      </c>
      <c r="AF150" s="3">
        <f t="shared" ca="1" si="66"/>
        <v>-45.859323752956982</v>
      </c>
      <c r="AG150" s="3" t="str">
        <f t="shared" ca="1" si="73"/>
        <v>N</v>
      </c>
      <c r="AH150" s="4" t="str">
        <f t="shared" ca="1" si="67"/>
        <v/>
      </c>
      <c r="AI150" s="75">
        <f t="shared" ca="1" si="68"/>
        <v>-4.5859323752956982</v>
      </c>
      <c r="AJ150" s="75">
        <f t="shared" ca="1" si="69"/>
        <v>0</v>
      </c>
    </row>
    <row r="151" spans="1:36" ht="14.25">
      <c r="A151" s="41">
        <f t="shared" si="70"/>
        <v>85</v>
      </c>
      <c r="B151" s="150">
        <f>IF(ISNUMBER(A151),INDEX('MetaTrader Import'!$H$13:$J$5893,TRUNC(((A151-$A$39+1)-1)/3)+1,MOD((A151-$A$39+1)-1,3)+1),"")</f>
        <v>0</v>
      </c>
      <c r="C151" s="43">
        <f t="shared" ca="1" si="47"/>
        <v>18.179217243425402</v>
      </c>
      <c r="D151" s="43">
        <f t="shared" ca="1" si="48"/>
        <v>-2.4997553889780608</v>
      </c>
      <c r="E151" s="43">
        <f t="shared" ca="1" si="49"/>
        <v>15.679461854447341</v>
      </c>
      <c r="F151" s="43">
        <f t="shared" ca="1" si="50"/>
        <v>1.5679461854447341</v>
      </c>
      <c r="G151" s="43">
        <f>IF(A151&lt;&gt;"",IF(A151&lt;Data!$G$11*0.25,$C$13/$G$32,IF(A151&gt;Data!$G$11*0.25,$C$13,$C$13*10)),"")</f>
        <v>1</v>
      </c>
      <c r="H151" s="43">
        <f>IF(A151&lt;&gt;"",IF(Data!$G$9="constant",$C$13,IF(Data!$G$9="squeeze",G151,F151)),"")</f>
        <v>1</v>
      </c>
      <c r="I151" s="38">
        <f ca="1">IF(ISNUMBER(A151),NORMINV(RAND(),0,IF(AND(Data!$G$9="squeeze",A151&lt;Data!$G$11*0.25),$H$32,1)*$C$30*$C$13)*($C$14*$C$12),"")</f>
        <v>2.3594462229060093E-5</v>
      </c>
      <c r="J151" s="42">
        <f ca="1">IFERROR(IF(Data!$C$6="Real",B151,I151+J150+($C$14*$C$12)*(NORMINV(RAND(),$C$15,CHOOSE($G$13,$C$13,F151,G151)))),"")</f>
        <v>1.3478693719771082</v>
      </c>
      <c r="K151" s="88">
        <f>IF(ISNUMBER(A151), IF($G$16="fixed",$G$17,MIN(H151*Data!$C$7*$C$16*0.5,$C$17*Data!$C$7))*$C$12,"")</f>
        <v>8.0000000000000007E-5</v>
      </c>
      <c r="L151" s="42">
        <f t="shared" ca="1" si="74"/>
        <v>1.3478693719771082</v>
      </c>
      <c r="M151" s="44">
        <f t="shared" ca="1" si="75"/>
        <v>1.3479093719771083</v>
      </c>
      <c r="N151" s="44">
        <f t="shared" ca="1" si="76"/>
        <v>1.3478293719771082</v>
      </c>
      <c r="O151" s="108">
        <f t="shared" ca="1" si="51"/>
        <v>0.81444878264571752</v>
      </c>
      <c r="P151" s="102">
        <f t="shared" ca="1" si="52"/>
        <v>4.0878977544664119</v>
      </c>
      <c r="Q151" s="102">
        <f t="shared" ca="1" si="53"/>
        <v>0.13521418722529946</v>
      </c>
      <c r="R151" s="120">
        <f t="shared" ca="1" si="71"/>
        <v>1</v>
      </c>
      <c r="S151" s="54">
        <f t="shared" ca="1" si="72"/>
        <v>0</v>
      </c>
      <c r="T151" s="5">
        <f t="shared" ca="1" si="54"/>
        <v>1.3495941575375672</v>
      </c>
      <c r="U151" s="152">
        <f t="shared" ca="1" si="55"/>
        <v>1.349804376167431</v>
      </c>
      <c r="V151" s="152">
        <f t="shared" ca="1" si="56"/>
        <v>1.3465797067177956</v>
      </c>
      <c r="W151" s="153">
        <f t="shared" ca="1" si="57"/>
        <v>0</v>
      </c>
      <c r="X151" s="153">
        <f t="shared" ca="1" si="58"/>
        <v>1</v>
      </c>
      <c r="Y151" s="153">
        <f t="shared" ca="1" si="59"/>
        <v>0</v>
      </c>
      <c r="Z151" s="153">
        <f t="shared" ca="1" si="60"/>
        <v>4</v>
      </c>
      <c r="AA151" s="152" t="str">
        <f t="shared" ca="1" si="61"/>
        <v/>
      </c>
      <c r="AB151" s="152">
        <f t="shared" ca="1" si="62"/>
        <v>1.3466126913879284</v>
      </c>
      <c r="AC151" s="154" t="str">
        <f t="shared" ca="1" si="63"/>
        <v/>
      </c>
      <c r="AD151" s="154">
        <f t="shared" ca="1" si="64"/>
        <v>-51.867223567194642</v>
      </c>
      <c r="AE151" s="3">
        <f t="shared" ca="1" si="65"/>
        <v>-12.966805891798661</v>
      </c>
      <c r="AF151" s="3">
        <f t="shared" ca="1" si="66"/>
        <v>-51.867223567194642</v>
      </c>
      <c r="AG151" s="3" t="str">
        <f t="shared" ca="1" si="73"/>
        <v>N</v>
      </c>
      <c r="AH151" s="4" t="str">
        <f t="shared" ca="1" si="67"/>
        <v/>
      </c>
      <c r="AI151" s="75">
        <f t="shared" ca="1" si="68"/>
        <v>-5.1867223567194642</v>
      </c>
      <c r="AJ151" s="75">
        <f t="shared" ca="1" si="69"/>
        <v>0</v>
      </c>
    </row>
    <row r="152" spans="1:36" ht="14.25">
      <c r="A152" s="41">
        <f t="shared" si="70"/>
        <v>86</v>
      </c>
      <c r="B152" s="150">
        <f>IF(ISNUMBER(A152),INDEX('MetaTrader Import'!$H$13:$J$5893,TRUNC(((A152-$A$39+1)-1)/3)+1,MOD((A152-$A$39+1)-1,3)+1),"")</f>
        <v>0</v>
      </c>
      <c r="C152" s="43">
        <f t="shared" ca="1" si="47"/>
        <v>15.679461854447341</v>
      </c>
      <c r="D152" s="43">
        <f t="shared" ca="1" si="48"/>
        <v>0.92776090873939299</v>
      </c>
      <c r="E152" s="43">
        <f t="shared" ca="1" si="49"/>
        <v>16.607222763186734</v>
      </c>
      <c r="F152" s="43">
        <f t="shared" ca="1" si="50"/>
        <v>1.6607222763186733</v>
      </c>
      <c r="G152" s="43">
        <f>IF(A152&lt;&gt;"",IF(A152&lt;Data!$G$11*0.25,$C$13/$G$32,IF(A152&gt;Data!$G$11*0.25,$C$13,$C$13*10)),"")</f>
        <v>1</v>
      </c>
      <c r="H152" s="43">
        <f>IF(A152&lt;&gt;"",IF(Data!$G$9="constant",$C$13,IF(Data!$G$9="squeeze",G152,F152)),"")</f>
        <v>1</v>
      </c>
      <c r="I152" s="38">
        <f ca="1">IF(ISNUMBER(A152),NORMINV(RAND(),0,IF(AND(Data!$G$9="squeeze",A152&lt;Data!$G$11*0.25),$H$32,1)*$C$30*$C$13)*($C$14*$C$12),"")</f>
        <v>1.8372304008777265E-4</v>
      </c>
      <c r="J152" s="42">
        <f ca="1">IFERROR(IF(Data!$C$6="Real",B152,I152+J151+($C$14*$C$12)*(NORMINV(RAND(),$C$15,CHOOSE($G$13,$C$13,F152,G152)))),"")</f>
        <v>1.3481610710749479</v>
      </c>
      <c r="K152" s="88">
        <f>IF(ISNUMBER(A152), IF($G$16="fixed",$G$17,MIN(H152*Data!$C$7*$C$16*0.5,$C$17*Data!$C$7))*$C$12,"")</f>
        <v>8.0000000000000007E-5</v>
      </c>
      <c r="L152" s="42">
        <f t="shared" ca="1" si="74"/>
        <v>1.3481610710749479</v>
      </c>
      <c r="M152" s="44">
        <f t="shared" ca="1" si="75"/>
        <v>1.3482010710749479</v>
      </c>
      <c r="N152" s="44">
        <f t="shared" ca="1" si="76"/>
        <v>1.3481210710749478</v>
      </c>
      <c r="O152" s="108">
        <f t="shared" ca="1" si="51"/>
        <v>0.81122282403331014</v>
      </c>
      <c r="P152" s="102">
        <f t="shared" ca="1" si="52"/>
        <v>4.0716472482722752</v>
      </c>
      <c r="Q152" s="102">
        <f t="shared" ca="1" si="53"/>
        <v>0.15550380693088392</v>
      </c>
      <c r="R152" s="120">
        <f t="shared" ca="1" si="71"/>
        <v>1</v>
      </c>
      <c r="S152" s="54">
        <f t="shared" ca="1" si="72"/>
        <v>0</v>
      </c>
      <c r="T152" s="5">
        <f t="shared" ca="1" si="54"/>
        <v>1.3495941575375672</v>
      </c>
      <c r="U152" s="152">
        <f t="shared" ca="1" si="55"/>
        <v>1.349804376167431</v>
      </c>
      <c r="V152" s="152">
        <f t="shared" ca="1" si="56"/>
        <v>1.3465797067177956</v>
      </c>
      <c r="W152" s="153">
        <f t="shared" ca="1" si="57"/>
        <v>0</v>
      </c>
      <c r="X152" s="153">
        <f t="shared" ca="1" si="58"/>
        <v>1</v>
      </c>
      <c r="Y152" s="153">
        <f t="shared" ca="1" si="59"/>
        <v>0</v>
      </c>
      <c r="Z152" s="153">
        <f t="shared" ca="1" si="60"/>
        <v>4</v>
      </c>
      <c r="AA152" s="152" t="str">
        <f t="shared" ca="1" si="61"/>
        <v/>
      </c>
      <c r="AB152" s="152">
        <f t="shared" ca="1" si="62"/>
        <v>1.3466126913879284</v>
      </c>
      <c r="AC152" s="154" t="str">
        <f t="shared" ca="1" si="63"/>
        <v/>
      </c>
      <c r="AD152" s="154">
        <f t="shared" ca="1" si="64"/>
        <v>-63.535187480781019</v>
      </c>
      <c r="AE152" s="3">
        <f t="shared" ca="1" si="65"/>
        <v>-15.883796870195255</v>
      </c>
      <c r="AF152" s="3">
        <f t="shared" ca="1" si="66"/>
        <v>-63.535187480781019</v>
      </c>
      <c r="AG152" s="3" t="str">
        <f t="shared" ca="1" si="73"/>
        <v>N</v>
      </c>
      <c r="AH152" s="4" t="str">
        <f t="shared" ca="1" si="67"/>
        <v/>
      </c>
      <c r="AI152" s="75">
        <f t="shared" ca="1" si="68"/>
        <v>-6.3535187480781019</v>
      </c>
      <c r="AJ152" s="75">
        <f t="shared" ca="1" si="69"/>
        <v>0</v>
      </c>
    </row>
    <row r="153" spans="1:36" ht="14.25">
      <c r="A153" s="41">
        <f t="shared" si="70"/>
        <v>87</v>
      </c>
      <c r="B153" s="150">
        <f>IF(ISNUMBER(A153),INDEX('MetaTrader Import'!$H$13:$J$5893,TRUNC(((A153-$A$39+1)-1)/3)+1,MOD((A153-$A$39+1)-1,3)+1),"")</f>
        <v>0</v>
      </c>
      <c r="C153" s="43">
        <f t="shared" ca="1" si="47"/>
        <v>16.607222763186734</v>
      </c>
      <c r="D153" s="43">
        <f t="shared" ca="1" si="48"/>
        <v>0.93464578716710456</v>
      </c>
      <c r="E153" s="43">
        <f t="shared" ca="1" si="49"/>
        <v>17.54186855035384</v>
      </c>
      <c r="F153" s="43">
        <f t="shared" ca="1" si="50"/>
        <v>1.7541868550353841</v>
      </c>
      <c r="G153" s="43">
        <f>IF(A153&lt;&gt;"",IF(A153&lt;Data!$G$11*0.25,$C$13/$G$32,IF(A153&gt;Data!$G$11*0.25,$C$13,$C$13*10)),"")</f>
        <v>1</v>
      </c>
      <c r="H153" s="43">
        <f>IF(A153&lt;&gt;"",IF(Data!$G$9="constant",$C$13,IF(Data!$G$9="squeeze",G153,F153)),"")</f>
        <v>1</v>
      </c>
      <c r="I153" s="38">
        <f ca="1">IF(ISNUMBER(A153),NORMINV(RAND(),0,IF(AND(Data!$G$9="squeeze",A153&lt;Data!$G$11*0.25),$H$32,1)*$C$30*$C$13)*($C$14*$C$12),"")</f>
        <v>-3.996798791690962E-5</v>
      </c>
      <c r="J153" s="42">
        <f ca="1">IFERROR(IF(Data!$C$6="Real",B153,I153+J152+($C$14*$C$12)*(NORMINV(RAND(),$C$15,CHOOSE($G$13,$C$13,F153,G153)))),"")</f>
        <v>1.3485214175953237</v>
      </c>
      <c r="K153" s="88">
        <f>IF(ISNUMBER(A153), IF($G$16="fixed",$G$17,MIN(H153*Data!$C$7*$C$16*0.5,$C$17*Data!$C$7))*$C$12,"")</f>
        <v>8.0000000000000007E-5</v>
      </c>
      <c r="L153" s="42">
        <f t="shared" ca="1" si="74"/>
        <v>1.3485214175953237</v>
      </c>
      <c r="M153" s="44">
        <f t="shared" ca="1" si="75"/>
        <v>1.3485614175953238</v>
      </c>
      <c r="N153" s="44">
        <f t="shared" ca="1" si="76"/>
        <v>1.3484814175953237</v>
      </c>
      <c r="O153" s="108">
        <f t="shared" ca="1" si="51"/>
        <v>0.87406469536644682</v>
      </c>
      <c r="P153" s="102">
        <f t="shared" ca="1" si="52"/>
        <v>4.425287393185136</v>
      </c>
      <c r="Q153" s="102">
        <f t="shared" ca="1" si="53"/>
        <v>0.17019081501076333</v>
      </c>
      <c r="R153" s="120">
        <f t="shared" ca="1" si="71"/>
        <v>1</v>
      </c>
      <c r="S153" s="54">
        <f t="shared" ca="1" si="72"/>
        <v>0</v>
      </c>
      <c r="T153" s="5">
        <f t="shared" ca="1" si="54"/>
        <v>1.3495941575375672</v>
      </c>
      <c r="U153" s="152">
        <f t="shared" ca="1" si="55"/>
        <v>1.349804376167431</v>
      </c>
      <c r="V153" s="152">
        <f t="shared" ca="1" si="56"/>
        <v>1.3465797067177956</v>
      </c>
      <c r="W153" s="153">
        <f t="shared" ca="1" si="57"/>
        <v>0</v>
      </c>
      <c r="X153" s="153">
        <f t="shared" ca="1" si="58"/>
        <v>1</v>
      </c>
      <c r="Y153" s="153">
        <f t="shared" ca="1" si="59"/>
        <v>0</v>
      </c>
      <c r="Z153" s="153">
        <f t="shared" ca="1" si="60"/>
        <v>4</v>
      </c>
      <c r="AA153" s="152" t="str">
        <f t="shared" ca="1" si="61"/>
        <v/>
      </c>
      <c r="AB153" s="152">
        <f t="shared" ca="1" si="62"/>
        <v>1.3466126913879284</v>
      </c>
      <c r="AC153" s="154" t="str">
        <f t="shared" ca="1" si="63"/>
        <v/>
      </c>
      <c r="AD153" s="154">
        <f t="shared" ca="1" si="64"/>
        <v>-77.949048295815615</v>
      </c>
      <c r="AE153" s="3">
        <f t="shared" ca="1" si="65"/>
        <v>-19.487262073953904</v>
      </c>
      <c r="AF153" s="3">
        <f t="shared" ca="1" si="66"/>
        <v>-77.949048295815615</v>
      </c>
      <c r="AG153" s="3" t="str">
        <f t="shared" ca="1" si="73"/>
        <v>N</v>
      </c>
      <c r="AH153" s="4" t="str">
        <f t="shared" ca="1" si="67"/>
        <v/>
      </c>
      <c r="AI153" s="75">
        <f t="shared" ca="1" si="68"/>
        <v>-7.7949048295815615</v>
      </c>
      <c r="AJ153" s="75">
        <f t="shared" ca="1" si="69"/>
        <v>0</v>
      </c>
    </row>
    <row r="154" spans="1:36" ht="14.25">
      <c r="A154" s="41">
        <f t="shared" si="70"/>
        <v>88</v>
      </c>
      <c r="B154" s="150">
        <f>IF(ISNUMBER(A154),INDEX('MetaTrader Import'!$H$13:$J$5893,TRUNC(((A154-$A$39+1)-1)/3)+1,MOD((A154-$A$39+1)-1,3)+1),"")</f>
        <v>0</v>
      </c>
      <c r="C154" s="43">
        <f t="shared" ca="1" si="47"/>
        <v>17.54186855035384</v>
      </c>
      <c r="D154" s="43">
        <f t="shared" ca="1" si="48"/>
        <v>-0.51502305028468864</v>
      </c>
      <c r="E154" s="43">
        <f t="shared" ca="1" si="49"/>
        <v>17.02684550006915</v>
      </c>
      <c r="F154" s="43">
        <f t="shared" ca="1" si="50"/>
        <v>1.702684550006915</v>
      </c>
      <c r="G154" s="43">
        <f>IF(A154&lt;&gt;"",IF(A154&lt;Data!$G$11*0.25,$C$13/$G$32,IF(A154&gt;Data!$G$11*0.25,$C$13,$C$13*10)),"")</f>
        <v>1</v>
      </c>
      <c r="H154" s="43">
        <f>IF(A154&lt;&gt;"",IF(Data!$G$9="constant",$C$13,IF(Data!$G$9="squeeze",G154,F154)),"")</f>
        <v>1</v>
      </c>
      <c r="I154" s="38">
        <f ca="1">IF(ISNUMBER(A154),NORMINV(RAND(),0,IF(AND(Data!$G$9="squeeze",A154&lt;Data!$G$11*0.25),$H$32,1)*$C$30*$C$13)*($C$14*$C$12),"")</f>
        <v>3.1502333788294968E-5</v>
      </c>
      <c r="J154" s="42">
        <f ca="1">IFERROR(IF(Data!$C$6="Real",B154,I154+J153+($C$14*$C$12)*(NORMINV(RAND(),$C$15,CHOOSE($G$13,$C$13,F154,G154)))),"")</f>
        <v>1.3484039038034898</v>
      </c>
      <c r="K154" s="88">
        <f>IF(ISNUMBER(A154), IF($G$16="fixed",$G$17,MIN(H154*Data!$C$7*$C$16*0.5,$C$17*Data!$C$7))*$C$12,"")</f>
        <v>8.0000000000000007E-5</v>
      </c>
      <c r="L154" s="42">
        <f t="shared" ca="1" si="74"/>
        <v>1.3484039038034898</v>
      </c>
      <c r="M154" s="44">
        <f t="shared" ca="1" si="75"/>
        <v>1.3484439038034899</v>
      </c>
      <c r="N154" s="44">
        <f t="shared" ca="1" si="76"/>
        <v>1.3483639038034898</v>
      </c>
      <c r="O154" s="108">
        <f t="shared" ca="1" si="51"/>
        <v>0.85852503597399243</v>
      </c>
      <c r="P154" s="102">
        <f t="shared" ca="1" si="52"/>
        <v>4.348635028785143</v>
      </c>
      <c r="Q154" s="102">
        <f t="shared" ca="1" si="53"/>
        <v>0.17026041626705105</v>
      </c>
      <c r="R154" s="120">
        <f t="shared" ca="1" si="71"/>
        <v>1</v>
      </c>
      <c r="S154" s="54">
        <f t="shared" ca="1" si="72"/>
        <v>0</v>
      </c>
      <c r="T154" s="5">
        <f t="shared" ca="1" si="54"/>
        <v>1.3495941575375672</v>
      </c>
      <c r="U154" s="152">
        <f t="shared" ca="1" si="55"/>
        <v>1.349804376167431</v>
      </c>
      <c r="V154" s="152">
        <f t="shared" ca="1" si="56"/>
        <v>1.3465797067177956</v>
      </c>
      <c r="W154" s="153">
        <f t="shared" ca="1" si="57"/>
        <v>0</v>
      </c>
      <c r="X154" s="153">
        <f t="shared" ca="1" si="58"/>
        <v>1</v>
      </c>
      <c r="Y154" s="153">
        <f t="shared" ca="1" si="59"/>
        <v>0</v>
      </c>
      <c r="Z154" s="153">
        <f t="shared" ca="1" si="60"/>
        <v>4</v>
      </c>
      <c r="AA154" s="152" t="str">
        <f t="shared" ca="1" si="61"/>
        <v/>
      </c>
      <c r="AB154" s="152">
        <f t="shared" ca="1" si="62"/>
        <v>1.3466126913879284</v>
      </c>
      <c r="AC154" s="154" t="str">
        <f t="shared" ca="1" si="63"/>
        <v/>
      </c>
      <c r="AD154" s="154">
        <f t="shared" ca="1" si="64"/>
        <v>-73.248496622460024</v>
      </c>
      <c r="AE154" s="3">
        <f t="shared" ca="1" si="65"/>
        <v>-18.312124155615006</v>
      </c>
      <c r="AF154" s="3">
        <f t="shared" ca="1" si="66"/>
        <v>-73.248496622460024</v>
      </c>
      <c r="AG154" s="3" t="str">
        <f t="shared" ca="1" si="73"/>
        <v>N</v>
      </c>
      <c r="AH154" s="4" t="str">
        <f t="shared" ca="1" si="67"/>
        <v/>
      </c>
      <c r="AI154" s="75">
        <f t="shared" ca="1" si="68"/>
        <v>-7.3248496622460024</v>
      </c>
      <c r="AJ154" s="75">
        <f t="shared" ca="1" si="69"/>
        <v>0</v>
      </c>
    </row>
    <row r="155" spans="1:36" ht="14.25">
      <c r="A155" s="41">
        <f t="shared" si="70"/>
        <v>89</v>
      </c>
      <c r="B155" s="150">
        <f>IF(ISNUMBER(A155),INDEX('MetaTrader Import'!$H$13:$J$5893,TRUNC(((A155-$A$39+1)-1)/3)+1,MOD((A155-$A$39+1)-1,3)+1),"")</f>
        <v>0</v>
      </c>
      <c r="C155" s="43">
        <f t="shared" ca="1" si="47"/>
        <v>17.02684550006915</v>
      </c>
      <c r="D155" s="43">
        <f t="shared" ca="1" si="48"/>
        <v>2.2763366001781007</v>
      </c>
      <c r="E155" s="43">
        <f t="shared" ca="1" si="49"/>
        <v>19.303182100247252</v>
      </c>
      <c r="F155" s="43">
        <f t="shared" ca="1" si="50"/>
        <v>1.9303182100247251</v>
      </c>
      <c r="G155" s="43">
        <f>IF(A155&lt;&gt;"",IF(A155&lt;Data!$G$11*0.25,$C$13/$G$32,IF(A155&gt;Data!$G$11*0.25,$C$13,$C$13*10)),"")</f>
        <v>1</v>
      </c>
      <c r="H155" s="43">
        <f>IF(A155&lt;&gt;"",IF(Data!$G$9="constant",$C$13,IF(Data!$G$9="squeeze",G155,F155)),"")</f>
        <v>1</v>
      </c>
      <c r="I155" s="38">
        <f ca="1">IF(ISNUMBER(A155),NORMINV(RAND(),0,IF(AND(Data!$G$9="squeeze",A155&lt;Data!$G$11*0.25),$H$32,1)*$C$30*$C$13)*($C$14*$C$12),"")</f>
        <v>5.7326998528421873E-5</v>
      </c>
      <c r="J155" s="42">
        <f ca="1">IFERROR(IF(Data!$C$6="Real",B155,I155+J154+($C$14*$C$12)*(NORMINV(RAND(),$C$15,CHOOSE($G$13,$C$13,F155,G155)))),"")</f>
        <v>1.3483194319838014</v>
      </c>
      <c r="K155" s="88">
        <f>IF(ISNUMBER(A155), IF($G$16="fixed",$G$17,MIN(H155*Data!$C$7*$C$16*0.5,$C$17*Data!$C$7))*$C$12,"")</f>
        <v>8.0000000000000007E-5</v>
      </c>
      <c r="L155" s="42">
        <f t="shared" ca="1" si="74"/>
        <v>1.3483194319838014</v>
      </c>
      <c r="M155" s="44">
        <f t="shared" ca="1" si="75"/>
        <v>1.3483594319838015</v>
      </c>
      <c r="N155" s="44">
        <f t="shared" ca="1" si="76"/>
        <v>1.3482794319838014</v>
      </c>
      <c r="O155" s="108">
        <f t="shared" ca="1" si="51"/>
        <v>0.85279844625862111</v>
      </c>
      <c r="P155" s="102">
        <f t="shared" ca="1" si="52"/>
        <v>4.3270309722474751</v>
      </c>
      <c r="Q155" s="102">
        <f t="shared" ca="1" si="53"/>
        <v>0.15926785318973749</v>
      </c>
      <c r="R155" s="120">
        <f t="shared" ca="1" si="71"/>
        <v>1</v>
      </c>
      <c r="S155" s="54">
        <f t="shared" ca="1" si="72"/>
        <v>0</v>
      </c>
      <c r="T155" s="5">
        <f t="shared" ca="1" si="54"/>
        <v>1.3495941575375672</v>
      </c>
      <c r="U155" s="152">
        <f t="shared" ca="1" si="55"/>
        <v>1.349804376167431</v>
      </c>
      <c r="V155" s="152">
        <f t="shared" ca="1" si="56"/>
        <v>1.3465797067177956</v>
      </c>
      <c r="W155" s="153">
        <f t="shared" ca="1" si="57"/>
        <v>0</v>
      </c>
      <c r="X155" s="153">
        <f t="shared" ca="1" si="58"/>
        <v>1</v>
      </c>
      <c r="Y155" s="153">
        <f t="shared" ca="1" si="59"/>
        <v>0</v>
      </c>
      <c r="Z155" s="153">
        <f t="shared" ca="1" si="60"/>
        <v>4</v>
      </c>
      <c r="AA155" s="152" t="str">
        <f t="shared" ca="1" si="61"/>
        <v/>
      </c>
      <c r="AB155" s="152">
        <f t="shared" ca="1" si="62"/>
        <v>1.3466126913879284</v>
      </c>
      <c r="AC155" s="154" t="str">
        <f t="shared" ca="1" si="63"/>
        <v/>
      </c>
      <c r="AD155" s="154">
        <f t="shared" ca="1" si="64"/>
        <v>-69.8696238349239</v>
      </c>
      <c r="AE155" s="3">
        <f t="shared" ca="1" si="65"/>
        <v>-17.467405958730975</v>
      </c>
      <c r="AF155" s="3">
        <f t="shared" ca="1" si="66"/>
        <v>-69.8696238349239</v>
      </c>
      <c r="AG155" s="3" t="str">
        <f t="shared" ca="1" si="73"/>
        <v>N</v>
      </c>
      <c r="AH155" s="4" t="str">
        <f t="shared" ca="1" si="67"/>
        <v/>
      </c>
      <c r="AI155" s="75">
        <f t="shared" ca="1" si="68"/>
        <v>-6.98696238349239</v>
      </c>
      <c r="AJ155" s="75">
        <f t="shared" ca="1" si="69"/>
        <v>0</v>
      </c>
    </row>
    <row r="156" spans="1:36" ht="14.25">
      <c r="A156" s="41">
        <f t="shared" si="70"/>
        <v>90</v>
      </c>
      <c r="B156" s="150">
        <f>IF(ISNUMBER(A156),INDEX('MetaTrader Import'!$H$13:$J$5893,TRUNC(((A156-$A$39+1)-1)/3)+1,MOD((A156-$A$39+1)-1,3)+1),"")</f>
        <v>0</v>
      </c>
      <c r="C156" s="43">
        <f t="shared" ca="1" si="47"/>
        <v>19.303182100247252</v>
      </c>
      <c r="D156" s="43">
        <f t="shared" ca="1" si="48"/>
        <v>0.95328655958275521</v>
      </c>
      <c r="E156" s="43">
        <f t="shared" ca="1" si="49"/>
        <v>20.256468659830006</v>
      </c>
      <c r="F156" s="43">
        <f t="shared" ca="1" si="50"/>
        <v>2.0256468659830005</v>
      </c>
      <c r="G156" s="43">
        <f>IF(A156&lt;&gt;"",IF(A156&lt;Data!$G$11*0.25,$C$13/$G$32,IF(A156&gt;Data!$G$11*0.25,$C$13,$C$13*10)),"")</f>
        <v>1</v>
      </c>
      <c r="H156" s="43">
        <f>IF(A156&lt;&gt;"",IF(Data!$G$9="constant",$C$13,IF(Data!$G$9="squeeze",G156,F156)),"")</f>
        <v>1</v>
      </c>
      <c r="I156" s="38">
        <f ca="1">IF(ISNUMBER(A156),NORMINV(RAND(),0,IF(AND(Data!$G$9="squeeze",A156&lt;Data!$G$11*0.25),$H$32,1)*$C$30*$C$13)*($C$14*$C$12),"")</f>
        <v>-7.6223268868740265E-5</v>
      </c>
      <c r="J156" s="42">
        <f ca="1">IFERROR(IF(Data!$C$6="Real",B156,I156+J155+($C$14*$C$12)*(NORMINV(RAND(),$C$15,CHOOSE($G$13,$C$13,F156,G156)))),"")</f>
        <v>1.348095861298507</v>
      </c>
      <c r="K156" s="88">
        <f>IF(ISNUMBER(A156), IF($G$16="fixed",$G$17,MIN(H156*Data!$C$7*$C$16*0.5,$C$17*Data!$C$7))*$C$12,"")</f>
        <v>8.0000000000000007E-5</v>
      </c>
      <c r="L156" s="42">
        <f t="shared" ca="1" si="74"/>
        <v>1.348095861298507</v>
      </c>
      <c r="M156" s="44">
        <f t="shared" ca="1" si="75"/>
        <v>1.348135861298507</v>
      </c>
      <c r="N156" s="44">
        <f t="shared" ca="1" si="76"/>
        <v>1.348055861298507</v>
      </c>
      <c r="O156" s="108">
        <f t="shared" ca="1" si="51"/>
        <v>0.72905885245188362</v>
      </c>
      <c r="P156" s="102">
        <f t="shared" ca="1" si="52"/>
        <v>3.8986887084009396</v>
      </c>
      <c r="Q156" s="102">
        <f t="shared" ca="1" si="53"/>
        <v>0.13049386833918353</v>
      </c>
      <c r="R156" s="120">
        <f t="shared" ca="1" si="71"/>
        <v>1</v>
      </c>
      <c r="S156" s="54">
        <f t="shared" ca="1" si="72"/>
        <v>0</v>
      </c>
      <c r="T156" s="5">
        <f t="shared" ca="1" si="54"/>
        <v>1.3495941575375672</v>
      </c>
      <c r="U156" s="152">
        <f t="shared" ca="1" si="55"/>
        <v>1.349804376167431</v>
      </c>
      <c r="V156" s="152">
        <f t="shared" ca="1" si="56"/>
        <v>1.3465797067177956</v>
      </c>
      <c r="W156" s="153">
        <f t="shared" ca="1" si="57"/>
        <v>0</v>
      </c>
      <c r="X156" s="153">
        <f t="shared" ca="1" si="58"/>
        <v>1</v>
      </c>
      <c r="Y156" s="153">
        <f t="shared" ca="1" si="59"/>
        <v>0</v>
      </c>
      <c r="Z156" s="153">
        <f t="shared" ca="1" si="60"/>
        <v>4</v>
      </c>
      <c r="AA156" s="152" t="str">
        <f t="shared" ca="1" si="61"/>
        <v/>
      </c>
      <c r="AB156" s="152">
        <f t="shared" ca="1" si="62"/>
        <v>1.3466126913879284</v>
      </c>
      <c r="AC156" s="154" t="str">
        <f t="shared" ca="1" si="63"/>
        <v/>
      </c>
      <c r="AD156" s="154">
        <f t="shared" ca="1" si="64"/>
        <v>-60.926796423146357</v>
      </c>
      <c r="AE156" s="3">
        <f t="shared" ca="1" si="65"/>
        <v>-15.231699105786589</v>
      </c>
      <c r="AF156" s="3">
        <f t="shared" ca="1" si="66"/>
        <v>-60.926796423146357</v>
      </c>
      <c r="AG156" s="3" t="str">
        <f t="shared" ca="1" si="73"/>
        <v>N</v>
      </c>
      <c r="AH156" s="4" t="str">
        <f t="shared" ca="1" si="67"/>
        <v/>
      </c>
      <c r="AI156" s="75">
        <f t="shared" ca="1" si="68"/>
        <v>-6.0926796423146357</v>
      </c>
      <c r="AJ156" s="75">
        <f t="shared" ca="1" si="69"/>
        <v>0</v>
      </c>
    </row>
    <row r="157" spans="1:36" ht="14.25">
      <c r="A157" s="41">
        <f t="shared" si="70"/>
        <v>91</v>
      </c>
      <c r="B157" s="150">
        <f>IF(ISNUMBER(A157),INDEX('MetaTrader Import'!$H$13:$J$5893,TRUNC(((A157-$A$39+1)-1)/3)+1,MOD((A157-$A$39+1)-1,3)+1),"")</f>
        <v>0</v>
      </c>
      <c r="C157" s="43">
        <f t="shared" ca="1" si="47"/>
        <v>20.256468659830006</v>
      </c>
      <c r="D157" s="43">
        <f t="shared" ca="1" si="48"/>
        <v>-1.3693055353504111</v>
      </c>
      <c r="E157" s="43">
        <f t="shared" ca="1" si="49"/>
        <v>18.887163124479596</v>
      </c>
      <c r="F157" s="43">
        <f t="shared" ca="1" si="50"/>
        <v>1.8887163124479596</v>
      </c>
      <c r="G157" s="43">
        <f>IF(A157&lt;&gt;"",IF(A157&lt;Data!$G$11*0.25,$C$13/$G$32,IF(A157&gt;Data!$G$11*0.25,$C$13,$C$13*10)),"")</f>
        <v>1</v>
      </c>
      <c r="H157" s="43">
        <f>IF(A157&lt;&gt;"",IF(Data!$G$9="constant",$C$13,IF(Data!$G$9="squeeze",G157,F157)),"")</f>
        <v>1</v>
      </c>
      <c r="I157" s="38">
        <f ca="1">IF(ISNUMBER(A157),NORMINV(RAND(),0,IF(AND(Data!$G$9="squeeze",A157&lt;Data!$G$11*0.25),$H$32,1)*$C$30*$C$13)*($C$14*$C$12),"")</f>
        <v>1.8743465944229785E-4</v>
      </c>
      <c r="J157" s="42">
        <f ca="1">IFERROR(IF(Data!$C$6="Real",B157,I157+J156+($C$14*$C$12)*(NORMINV(RAND(),$C$15,CHOOSE($G$13,$C$13,F157,G157)))),"")</f>
        <v>1.3483725994814493</v>
      </c>
      <c r="K157" s="88">
        <f>IF(ISNUMBER(A157), IF($G$16="fixed",$G$17,MIN(H157*Data!$C$7*$C$16*0.5,$C$17*Data!$C$7))*$C$12,"")</f>
        <v>8.0000000000000007E-5</v>
      </c>
      <c r="L157" s="42">
        <f t="shared" ca="1" si="74"/>
        <v>1.3483725994814493</v>
      </c>
      <c r="M157" s="44">
        <f t="shared" ca="1" si="75"/>
        <v>1.3484125994814493</v>
      </c>
      <c r="N157" s="44">
        <f t="shared" ca="1" si="76"/>
        <v>1.3483325994814492</v>
      </c>
      <c r="O157" s="108">
        <f t="shared" ca="1" si="51"/>
        <v>0.67354261763129841</v>
      </c>
      <c r="P157" s="102">
        <f t="shared" ca="1" si="52"/>
        <v>3.6608610182305465</v>
      </c>
      <c r="Q157" s="102">
        <f t="shared" ca="1" si="53"/>
        <v>8.0635208395996055E-2</v>
      </c>
      <c r="R157" s="120">
        <f t="shared" ca="1" si="71"/>
        <v>1</v>
      </c>
      <c r="S157" s="54">
        <f t="shared" ca="1" si="72"/>
        <v>0</v>
      </c>
      <c r="T157" s="5">
        <f t="shared" ca="1" si="54"/>
        <v>1.3495941575375672</v>
      </c>
      <c r="U157" s="152">
        <f t="shared" ca="1" si="55"/>
        <v>1.349804376167431</v>
      </c>
      <c r="V157" s="152">
        <f t="shared" ca="1" si="56"/>
        <v>1.3465797067177956</v>
      </c>
      <c r="W157" s="153">
        <f t="shared" ca="1" si="57"/>
        <v>0</v>
      </c>
      <c r="X157" s="153">
        <f t="shared" ca="1" si="58"/>
        <v>1</v>
      </c>
      <c r="Y157" s="153">
        <f t="shared" ca="1" si="59"/>
        <v>0</v>
      </c>
      <c r="Z157" s="153">
        <f t="shared" ca="1" si="60"/>
        <v>4</v>
      </c>
      <c r="AA157" s="152" t="str">
        <f t="shared" ca="1" si="61"/>
        <v/>
      </c>
      <c r="AB157" s="152">
        <f t="shared" ca="1" si="62"/>
        <v>1.3466126913879284</v>
      </c>
      <c r="AC157" s="154" t="str">
        <f t="shared" ca="1" si="63"/>
        <v/>
      </c>
      <c r="AD157" s="154">
        <f t="shared" ca="1" si="64"/>
        <v>-71.996323740837198</v>
      </c>
      <c r="AE157" s="3">
        <f t="shared" ca="1" si="65"/>
        <v>-17.9990809352093</v>
      </c>
      <c r="AF157" s="3">
        <f t="shared" ca="1" si="66"/>
        <v>-71.996323740837198</v>
      </c>
      <c r="AG157" s="3" t="str">
        <f t="shared" ca="1" si="73"/>
        <v>N</v>
      </c>
      <c r="AH157" s="4" t="str">
        <f t="shared" ca="1" si="67"/>
        <v/>
      </c>
      <c r="AI157" s="75">
        <f t="shared" ca="1" si="68"/>
        <v>-7.1996323740837198</v>
      </c>
      <c r="AJ157" s="75">
        <f t="shared" ca="1" si="69"/>
        <v>0</v>
      </c>
    </row>
    <row r="158" spans="1:36" ht="14.25">
      <c r="A158" s="41">
        <f t="shared" si="70"/>
        <v>92</v>
      </c>
      <c r="B158" s="150">
        <f>IF(ISNUMBER(A158),INDEX('MetaTrader Import'!$H$13:$J$5893,TRUNC(((A158-$A$39+1)-1)/3)+1,MOD((A158-$A$39+1)-1,3)+1),"")</f>
        <v>0</v>
      </c>
      <c r="C158" s="43">
        <f t="shared" ca="1" si="47"/>
        <v>18.887163124479596</v>
      </c>
      <c r="D158" s="43">
        <f t="shared" ca="1" si="48"/>
        <v>0.26209380632854207</v>
      </c>
      <c r="E158" s="43">
        <f t="shared" ca="1" si="49"/>
        <v>19.149256930808139</v>
      </c>
      <c r="F158" s="43">
        <f t="shared" ca="1" si="50"/>
        <v>1.9149256930808138</v>
      </c>
      <c r="G158" s="43">
        <f>IF(A158&lt;&gt;"",IF(A158&lt;Data!$G$11*0.25,$C$13/$G$32,IF(A158&gt;Data!$G$11*0.25,$C$13,$C$13*10)),"")</f>
        <v>1</v>
      </c>
      <c r="H158" s="43">
        <f>IF(A158&lt;&gt;"",IF(Data!$G$9="constant",$C$13,IF(Data!$G$9="squeeze",G158,F158)),"")</f>
        <v>1</v>
      </c>
      <c r="I158" s="38">
        <f ca="1">IF(ISNUMBER(A158),NORMINV(RAND(),0,IF(AND(Data!$G$9="squeeze",A158&lt;Data!$G$11*0.25),$H$32,1)*$C$30*$C$13)*($C$14*$C$12),"")</f>
        <v>-4.8980056892591362E-5</v>
      </c>
      <c r="J158" s="42">
        <f ca="1">IFERROR(IF(Data!$C$6="Real",B158,I158+J157+($C$14*$C$12)*(NORMINV(RAND(),$C$15,CHOOSE($G$13,$C$13,F158,G158)))),"")</f>
        <v>1.3486724004055295</v>
      </c>
      <c r="K158" s="88">
        <f>IF(ISNUMBER(A158), IF($G$16="fixed",$G$17,MIN(H158*Data!$C$7*$C$16*0.5,$C$17*Data!$C$7))*$C$12,"")</f>
        <v>8.0000000000000007E-5</v>
      </c>
      <c r="L158" s="42">
        <f t="shared" ca="1" si="74"/>
        <v>1.3486724004055295</v>
      </c>
      <c r="M158" s="44">
        <f t="shared" ca="1" si="75"/>
        <v>1.3487124004055295</v>
      </c>
      <c r="N158" s="44">
        <f t="shared" ca="1" si="76"/>
        <v>1.3486324004055295</v>
      </c>
      <c r="O158" s="108">
        <f t="shared" ca="1" si="51"/>
        <v>0.77307330332278468</v>
      </c>
      <c r="P158" s="102">
        <f t="shared" ca="1" si="52"/>
        <v>4.034093745241762</v>
      </c>
      <c r="Q158" s="102">
        <f t="shared" ca="1" si="53"/>
        <v>4.8158295868333374E-2</v>
      </c>
      <c r="R158" s="120">
        <f t="shared" ca="1" si="71"/>
        <v>1</v>
      </c>
      <c r="S158" s="54">
        <f t="shared" ca="1" si="72"/>
        <v>0</v>
      </c>
      <c r="T158" s="5">
        <f t="shared" ca="1" si="54"/>
        <v>1.3495941575375672</v>
      </c>
      <c r="U158" s="152">
        <f t="shared" ca="1" si="55"/>
        <v>1.349804376167431</v>
      </c>
      <c r="V158" s="152">
        <f t="shared" ca="1" si="56"/>
        <v>1.3465797067177956</v>
      </c>
      <c r="W158" s="153">
        <f t="shared" ca="1" si="57"/>
        <v>0</v>
      </c>
      <c r="X158" s="153">
        <f t="shared" ca="1" si="58"/>
        <v>1</v>
      </c>
      <c r="Y158" s="153">
        <f t="shared" ca="1" si="59"/>
        <v>0</v>
      </c>
      <c r="Z158" s="153">
        <f t="shared" ca="1" si="60"/>
        <v>4</v>
      </c>
      <c r="AA158" s="152" t="str">
        <f t="shared" ca="1" si="61"/>
        <v/>
      </c>
      <c r="AB158" s="152">
        <f t="shared" ca="1" si="62"/>
        <v>1.3466126913879284</v>
      </c>
      <c r="AC158" s="154" t="str">
        <f t="shared" ca="1" si="63"/>
        <v/>
      </c>
      <c r="AD158" s="154">
        <f t="shared" ca="1" si="64"/>
        <v>-83.988360704045917</v>
      </c>
      <c r="AE158" s="3">
        <f t="shared" ca="1" si="65"/>
        <v>-20.997090176011479</v>
      </c>
      <c r="AF158" s="3">
        <f t="shared" ca="1" si="66"/>
        <v>-83.988360704045917</v>
      </c>
      <c r="AG158" s="3" t="str">
        <f t="shared" ca="1" si="73"/>
        <v>N</v>
      </c>
      <c r="AH158" s="4" t="str">
        <f t="shared" ca="1" si="67"/>
        <v/>
      </c>
      <c r="AI158" s="75">
        <f t="shared" ca="1" si="68"/>
        <v>-8.3988360704045917</v>
      </c>
      <c r="AJ158" s="75">
        <f t="shared" ca="1" si="69"/>
        <v>0</v>
      </c>
    </row>
    <row r="159" spans="1:36" ht="14.25">
      <c r="A159" s="41">
        <f t="shared" si="70"/>
        <v>93</v>
      </c>
      <c r="B159" s="150">
        <f>IF(ISNUMBER(A159),INDEX('MetaTrader Import'!$H$13:$J$5893,TRUNC(((A159-$A$39+1)-1)/3)+1,MOD((A159-$A$39+1)-1,3)+1),"")</f>
        <v>0</v>
      </c>
      <c r="C159" s="43">
        <f t="shared" ca="1" si="47"/>
        <v>19.149256930808139</v>
      </c>
      <c r="D159" s="43">
        <f t="shared" ca="1" si="48"/>
        <v>1.2147230733629382</v>
      </c>
      <c r="E159" s="43">
        <f t="shared" ca="1" si="49"/>
        <v>20.363980004171076</v>
      </c>
      <c r="F159" s="43">
        <f t="shared" ca="1" si="50"/>
        <v>2.0363980004171074</v>
      </c>
      <c r="G159" s="43">
        <f>IF(A159&lt;&gt;"",IF(A159&lt;Data!$G$11*0.25,$C$13/$G$32,IF(A159&gt;Data!$G$11*0.25,$C$13,$C$13*10)),"")</f>
        <v>1</v>
      </c>
      <c r="H159" s="43">
        <f>IF(A159&lt;&gt;"",IF(Data!$G$9="constant",$C$13,IF(Data!$G$9="squeeze",G159,F159)),"")</f>
        <v>1</v>
      </c>
      <c r="I159" s="38">
        <f ca="1">IF(ISNUMBER(A159),NORMINV(RAND(),0,IF(AND(Data!$G$9="squeeze",A159&lt;Data!$G$11*0.25),$H$32,1)*$C$30*$C$13)*($C$14*$C$12),"")</f>
        <v>1.7626001295355939E-4</v>
      </c>
      <c r="J159" s="42">
        <f ca="1">IFERROR(IF(Data!$C$6="Real",B159,I159+J158+($C$14*$C$12)*(NORMINV(RAND(),$C$15,CHOOSE($G$13,$C$13,F159,G159)))),"")</f>
        <v>1.3488144371038244</v>
      </c>
      <c r="K159" s="88">
        <f>IF(ISNUMBER(A159), IF($G$16="fixed",$G$17,MIN(H159*Data!$C$7*$C$16*0.5,$C$17*Data!$C$7))*$C$12,"")</f>
        <v>8.0000000000000007E-5</v>
      </c>
      <c r="L159" s="42">
        <f t="shared" ca="1" si="74"/>
        <v>1.3488144371038244</v>
      </c>
      <c r="M159" s="44">
        <f t="shared" ca="1" si="75"/>
        <v>1.3488544371038245</v>
      </c>
      <c r="N159" s="44">
        <f t="shared" ca="1" si="76"/>
        <v>1.3487744371038244</v>
      </c>
      <c r="O159" s="108">
        <f t="shared" ca="1" si="51"/>
        <v>0.91431976515842539</v>
      </c>
      <c r="P159" s="102">
        <f t="shared" ca="1" si="52"/>
        <v>4.5048145205427375</v>
      </c>
      <c r="Q159" s="102">
        <f t="shared" ca="1" si="53"/>
        <v>4.0391243847405056E-2</v>
      </c>
      <c r="R159" s="120">
        <f t="shared" ca="1" si="71"/>
        <v>1</v>
      </c>
      <c r="S159" s="54">
        <f t="shared" ca="1" si="72"/>
        <v>0</v>
      </c>
      <c r="T159" s="5">
        <f t="shared" ca="1" si="54"/>
        <v>1.3495941575375672</v>
      </c>
      <c r="U159" s="152">
        <f t="shared" ca="1" si="55"/>
        <v>1.349804376167431</v>
      </c>
      <c r="V159" s="152">
        <f t="shared" ca="1" si="56"/>
        <v>1.3465797067177956</v>
      </c>
      <c r="W159" s="153">
        <f t="shared" ca="1" si="57"/>
        <v>0</v>
      </c>
      <c r="X159" s="153">
        <f t="shared" ca="1" si="58"/>
        <v>1</v>
      </c>
      <c r="Y159" s="153">
        <f t="shared" ca="1" si="59"/>
        <v>0</v>
      </c>
      <c r="Z159" s="153">
        <f t="shared" ca="1" si="60"/>
        <v>4</v>
      </c>
      <c r="AA159" s="152" t="str">
        <f t="shared" ca="1" si="61"/>
        <v/>
      </c>
      <c r="AB159" s="152">
        <f t="shared" ca="1" si="62"/>
        <v>1.3466126913879284</v>
      </c>
      <c r="AC159" s="154" t="str">
        <f t="shared" ca="1" si="63"/>
        <v/>
      </c>
      <c r="AD159" s="154">
        <f t="shared" ca="1" si="64"/>
        <v>-89.669828635843274</v>
      </c>
      <c r="AE159" s="3">
        <f t="shared" ca="1" si="65"/>
        <v>-22.417457158960818</v>
      </c>
      <c r="AF159" s="3">
        <f t="shared" ca="1" si="66"/>
        <v>-89.669828635843274</v>
      </c>
      <c r="AG159" s="3" t="str">
        <f t="shared" ca="1" si="73"/>
        <v>N</v>
      </c>
      <c r="AH159" s="4" t="str">
        <f t="shared" ca="1" si="67"/>
        <v/>
      </c>
      <c r="AI159" s="75">
        <f t="shared" ca="1" si="68"/>
        <v>-8.9669828635843274</v>
      </c>
      <c r="AJ159" s="75">
        <f t="shared" ca="1" si="69"/>
        <v>0</v>
      </c>
    </row>
    <row r="160" spans="1:36" ht="14.25">
      <c r="A160" s="41">
        <f t="shared" si="70"/>
        <v>94</v>
      </c>
      <c r="B160" s="150">
        <f>IF(ISNUMBER(A160),INDEX('MetaTrader Import'!$H$13:$J$5893,TRUNC(((A160-$A$39+1)-1)/3)+1,MOD((A160-$A$39+1)-1,3)+1),"")</f>
        <v>0</v>
      </c>
      <c r="C160" s="43">
        <f t="shared" ca="1" si="47"/>
        <v>20.363980004171076</v>
      </c>
      <c r="D160" s="43">
        <f t="shared" ca="1" si="48"/>
        <v>1.7671569152401763</v>
      </c>
      <c r="E160" s="43">
        <f t="shared" ca="1" si="49"/>
        <v>22.131136919411251</v>
      </c>
      <c r="F160" s="43">
        <f t="shared" ca="1" si="50"/>
        <v>2.2131136919411252</v>
      </c>
      <c r="G160" s="43">
        <f>IF(A160&lt;&gt;"",IF(A160&lt;Data!$G$11*0.25,$C$13/$G$32,IF(A160&gt;Data!$G$11*0.25,$C$13,$C$13*10)),"")</f>
        <v>1</v>
      </c>
      <c r="H160" s="43">
        <f>IF(A160&lt;&gt;"",IF(Data!$G$9="constant",$C$13,IF(Data!$G$9="squeeze",G160,F160)),"")</f>
        <v>1</v>
      </c>
      <c r="I160" s="38">
        <f ca="1">IF(ISNUMBER(A160),NORMINV(RAND(),0,IF(AND(Data!$G$9="squeeze",A160&lt;Data!$G$11*0.25),$H$32,1)*$C$30*$C$13)*($C$14*$C$12),"")</f>
        <v>3.988715873681703E-6</v>
      </c>
      <c r="J160" s="42">
        <f ca="1">IFERROR(IF(Data!$C$6="Real",B160,I160+J159+($C$14*$C$12)*(NORMINV(RAND(),$C$15,CHOOSE($G$13,$C$13,F160,G160)))),"")</f>
        <v>1.3486839574521103</v>
      </c>
      <c r="K160" s="88">
        <f>IF(ISNUMBER(A160), IF($G$16="fixed",$G$17,MIN(H160*Data!$C$7*$C$16*0.5,$C$17*Data!$C$7))*$C$12,"")</f>
        <v>8.0000000000000007E-5</v>
      </c>
      <c r="L160" s="42">
        <f t="shared" ca="1" si="74"/>
        <v>1.3486839574521103</v>
      </c>
      <c r="M160" s="44">
        <f t="shared" ca="1" si="75"/>
        <v>1.3487239574521104</v>
      </c>
      <c r="N160" s="44">
        <f t="shared" ca="1" si="76"/>
        <v>1.3486439574521103</v>
      </c>
      <c r="O160" s="108">
        <f t="shared" ca="1" si="51"/>
        <v>0.93665198025162855</v>
      </c>
      <c r="P160" s="102">
        <f t="shared" ca="1" si="52"/>
        <v>4.5772901071549077</v>
      </c>
      <c r="Q160" s="102">
        <f t="shared" ca="1" si="53"/>
        <v>3.7181525778573275E-2</v>
      </c>
      <c r="R160" s="120">
        <f t="shared" ca="1" si="71"/>
        <v>1</v>
      </c>
      <c r="S160" s="54">
        <f t="shared" ca="1" si="72"/>
        <v>0</v>
      </c>
      <c r="T160" s="5">
        <f t="shared" ca="1" si="54"/>
        <v>1.3495941575375672</v>
      </c>
      <c r="U160" s="152">
        <f t="shared" ca="1" si="55"/>
        <v>1.349804376167431</v>
      </c>
      <c r="V160" s="152">
        <f t="shared" ca="1" si="56"/>
        <v>1.3465797067177956</v>
      </c>
      <c r="W160" s="153">
        <f t="shared" ca="1" si="57"/>
        <v>0</v>
      </c>
      <c r="X160" s="153">
        <f t="shared" ca="1" si="58"/>
        <v>1</v>
      </c>
      <c r="Y160" s="153">
        <f t="shared" ca="1" si="59"/>
        <v>0</v>
      </c>
      <c r="Z160" s="153">
        <f t="shared" ca="1" si="60"/>
        <v>4</v>
      </c>
      <c r="AA160" s="152" t="str">
        <f t="shared" ca="1" si="61"/>
        <v/>
      </c>
      <c r="AB160" s="152">
        <f t="shared" ca="1" si="62"/>
        <v>1.3466126913879284</v>
      </c>
      <c r="AC160" s="154" t="str">
        <f t="shared" ca="1" si="63"/>
        <v/>
      </c>
      <c r="AD160" s="154">
        <f t="shared" ca="1" si="64"/>
        <v>-84.450642567279743</v>
      </c>
      <c r="AE160" s="3">
        <f t="shared" ca="1" si="65"/>
        <v>-21.112660641819936</v>
      </c>
      <c r="AF160" s="3">
        <f t="shared" ca="1" si="66"/>
        <v>-84.450642567279743</v>
      </c>
      <c r="AG160" s="3" t="str">
        <f t="shared" ca="1" si="73"/>
        <v>N</v>
      </c>
      <c r="AH160" s="4" t="str">
        <f t="shared" ca="1" si="67"/>
        <v/>
      </c>
      <c r="AI160" s="75">
        <f t="shared" ca="1" si="68"/>
        <v>-8.4450642567279743</v>
      </c>
      <c r="AJ160" s="75">
        <f t="shared" ca="1" si="69"/>
        <v>0</v>
      </c>
    </row>
    <row r="161" spans="1:36" ht="14.25">
      <c r="A161" s="41">
        <f t="shared" si="70"/>
        <v>95</v>
      </c>
      <c r="B161" s="150">
        <f>IF(ISNUMBER(A161),INDEX('MetaTrader Import'!$H$13:$J$5893,TRUNC(((A161-$A$39+1)-1)/3)+1,MOD((A161-$A$39+1)-1,3)+1),"")</f>
        <v>0</v>
      </c>
      <c r="C161" s="43">
        <f t="shared" ca="1" si="47"/>
        <v>22.131136919411251</v>
      </c>
      <c r="D161" s="43">
        <f t="shared" ca="1" si="48"/>
        <v>7.5872121008934035E-2</v>
      </c>
      <c r="E161" s="43">
        <f t="shared" ca="1" si="49"/>
        <v>22.207009040420186</v>
      </c>
      <c r="F161" s="43">
        <f t="shared" ca="1" si="50"/>
        <v>2.2207009040420185</v>
      </c>
      <c r="G161" s="43">
        <f>IF(A161&lt;&gt;"",IF(A161&lt;Data!$G$11*0.25,$C$13/$G$32,IF(A161&gt;Data!$G$11*0.25,$C$13,$C$13*10)),"")</f>
        <v>1</v>
      </c>
      <c r="H161" s="43">
        <f>IF(A161&lt;&gt;"",IF(Data!$G$9="constant",$C$13,IF(Data!$G$9="squeeze",G161,F161)),"")</f>
        <v>1</v>
      </c>
      <c r="I161" s="38">
        <f ca="1">IF(ISNUMBER(A161),NORMINV(RAND(),0,IF(AND(Data!$G$9="squeeze",A161&lt;Data!$G$11*0.25),$H$32,1)*$C$30*$C$13)*($C$14*$C$12),"")</f>
        <v>1.4684343060438501E-4</v>
      </c>
      <c r="J161" s="42">
        <f ca="1">IFERROR(IF(Data!$C$6="Real",B161,I161+J160+($C$14*$C$12)*(NORMINV(RAND(),$C$15,CHOOSE($G$13,$C$13,F161,G161)))),"")</f>
        <v>1.3488125665257553</v>
      </c>
      <c r="K161" s="88">
        <f>IF(ISNUMBER(A161), IF($G$16="fixed",$G$17,MIN(H161*Data!$C$7*$C$16*0.5,$C$17*Data!$C$7))*$C$12,"")</f>
        <v>8.0000000000000007E-5</v>
      </c>
      <c r="L161" s="42">
        <f t="shared" ca="1" si="74"/>
        <v>1.3488125665257553</v>
      </c>
      <c r="M161" s="44">
        <f t="shared" ca="1" si="75"/>
        <v>1.3488525665257554</v>
      </c>
      <c r="N161" s="44">
        <f t="shared" ca="1" si="76"/>
        <v>1.3487725665257553</v>
      </c>
      <c r="O161" s="108">
        <f t="shared" ca="1" si="51"/>
        <v>0.93515658653509881</v>
      </c>
      <c r="P161" s="102">
        <f t="shared" ca="1" si="52"/>
        <v>4.5716601536194998</v>
      </c>
      <c r="Q161" s="102">
        <f t="shared" ca="1" si="53"/>
        <v>3.4251650540468345E-2</v>
      </c>
      <c r="R161" s="120">
        <f t="shared" ca="1" si="71"/>
        <v>1</v>
      </c>
      <c r="S161" s="54">
        <f t="shared" ca="1" si="72"/>
        <v>0</v>
      </c>
      <c r="T161" s="5">
        <f t="shared" ca="1" si="54"/>
        <v>1.3495941575375672</v>
      </c>
      <c r="U161" s="152">
        <f t="shared" ca="1" si="55"/>
        <v>1.349804376167431</v>
      </c>
      <c r="V161" s="152">
        <f t="shared" ca="1" si="56"/>
        <v>1.3465797067177956</v>
      </c>
      <c r="W161" s="153">
        <f t="shared" ca="1" si="57"/>
        <v>0</v>
      </c>
      <c r="X161" s="153">
        <f t="shared" ca="1" si="58"/>
        <v>1</v>
      </c>
      <c r="Y161" s="153">
        <f t="shared" ca="1" si="59"/>
        <v>0</v>
      </c>
      <c r="Z161" s="153">
        <f t="shared" ca="1" si="60"/>
        <v>4</v>
      </c>
      <c r="AA161" s="152" t="str">
        <f t="shared" ca="1" si="61"/>
        <v/>
      </c>
      <c r="AB161" s="152">
        <f t="shared" ca="1" si="62"/>
        <v>1.3466126913879284</v>
      </c>
      <c r="AC161" s="154" t="str">
        <f t="shared" ca="1" si="63"/>
        <v/>
      </c>
      <c r="AD161" s="154">
        <f t="shared" ca="1" si="64"/>
        <v>-89.595005513078974</v>
      </c>
      <c r="AE161" s="3">
        <f t="shared" ca="1" si="65"/>
        <v>-22.398751378269743</v>
      </c>
      <c r="AF161" s="3">
        <f t="shared" ca="1" si="66"/>
        <v>-89.595005513078974</v>
      </c>
      <c r="AG161" s="3" t="str">
        <f t="shared" ca="1" si="73"/>
        <v>N</v>
      </c>
      <c r="AH161" s="4" t="str">
        <f t="shared" ca="1" si="67"/>
        <v/>
      </c>
      <c r="AI161" s="75">
        <f t="shared" ca="1" si="68"/>
        <v>-8.9595005513078974</v>
      </c>
      <c r="AJ161" s="75">
        <f t="shared" ca="1" si="69"/>
        <v>0</v>
      </c>
    </row>
    <row r="162" spans="1:36" ht="14.25">
      <c r="A162" s="41">
        <f t="shared" si="70"/>
        <v>96</v>
      </c>
      <c r="B162" s="150">
        <f>IF(ISNUMBER(A162),INDEX('MetaTrader Import'!$H$13:$J$5893,TRUNC(((A162-$A$39+1)-1)/3)+1,MOD((A162-$A$39+1)-1,3)+1),"")</f>
        <v>0</v>
      </c>
      <c r="C162" s="43">
        <f t="shared" ca="1" si="47"/>
        <v>22.207009040420186</v>
      </c>
      <c r="D162" s="43">
        <f t="shared" ca="1" si="48"/>
        <v>-2.2938395283561759</v>
      </c>
      <c r="E162" s="43">
        <f t="shared" ca="1" si="49"/>
        <v>19.913169512064009</v>
      </c>
      <c r="F162" s="43">
        <f t="shared" ca="1" si="50"/>
        <v>1.9913169512064008</v>
      </c>
      <c r="G162" s="43">
        <f>IF(A162&lt;&gt;"",IF(A162&lt;Data!$G$11*0.25,$C$13/$G$32,IF(A162&gt;Data!$G$11*0.25,$C$13,$C$13*10)),"")</f>
        <v>1</v>
      </c>
      <c r="H162" s="43">
        <f>IF(A162&lt;&gt;"",IF(Data!$G$9="constant",$C$13,IF(Data!$G$9="squeeze",G162,F162)),"")</f>
        <v>1</v>
      </c>
      <c r="I162" s="38">
        <f ca="1">IF(ISNUMBER(A162),NORMINV(RAND(),0,IF(AND(Data!$G$9="squeeze",A162&lt;Data!$G$11*0.25),$H$32,1)*$C$30*$C$13)*($C$14*$C$12),"")</f>
        <v>-2.1338295333525317E-5</v>
      </c>
      <c r="J162" s="42">
        <f ca="1">IFERROR(IF(Data!$C$6="Real",B162,I162+J161+($C$14*$C$12)*(NORMINV(RAND(),$C$15,CHOOSE($G$13,$C$13,F162,G162)))),"")</f>
        <v>1.348455664173595</v>
      </c>
      <c r="K162" s="88">
        <f>IF(ISNUMBER(A162), IF($G$16="fixed",$G$17,MIN(H162*Data!$C$7*$C$16*0.5,$C$17*Data!$C$7))*$C$12,"")</f>
        <v>8.0000000000000007E-5</v>
      </c>
      <c r="L162" s="42">
        <f t="shared" ca="1" si="74"/>
        <v>1.348455664173595</v>
      </c>
      <c r="M162" s="44">
        <f t="shared" ca="1" si="75"/>
        <v>1.348495664173595</v>
      </c>
      <c r="N162" s="44">
        <f t="shared" ca="1" si="76"/>
        <v>1.3484156641735949</v>
      </c>
      <c r="O162" s="108">
        <f t="shared" ca="1" si="51"/>
        <v>0.83948400388851796</v>
      </c>
      <c r="P162" s="102">
        <f t="shared" ca="1" si="52"/>
        <v>4.345450626762827</v>
      </c>
      <c r="Q162" s="102">
        <f t="shared" ca="1" si="53"/>
        <v>2.7970625872642867E-2</v>
      </c>
      <c r="R162" s="120">
        <f t="shared" ca="1" si="71"/>
        <v>1</v>
      </c>
      <c r="S162" s="54">
        <f t="shared" ca="1" si="72"/>
        <v>0</v>
      </c>
      <c r="T162" s="5">
        <f t="shared" ca="1" si="54"/>
        <v>1.3495941575375672</v>
      </c>
      <c r="U162" s="152">
        <f t="shared" ca="1" si="55"/>
        <v>1.349804376167431</v>
      </c>
      <c r="V162" s="152">
        <f t="shared" ca="1" si="56"/>
        <v>1.3465797067177956</v>
      </c>
      <c r="W162" s="153">
        <f t="shared" ca="1" si="57"/>
        <v>0</v>
      </c>
      <c r="X162" s="153">
        <f t="shared" ca="1" si="58"/>
        <v>1</v>
      </c>
      <c r="Y162" s="153">
        <f t="shared" ca="1" si="59"/>
        <v>0</v>
      </c>
      <c r="Z162" s="153">
        <f t="shared" ca="1" si="60"/>
        <v>4</v>
      </c>
      <c r="AA162" s="152" t="str">
        <f t="shared" ca="1" si="61"/>
        <v/>
      </c>
      <c r="AB162" s="152">
        <f t="shared" ca="1" si="62"/>
        <v>1.3466126913879284</v>
      </c>
      <c r="AC162" s="154" t="str">
        <f t="shared" ca="1" si="63"/>
        <v/>
      </c>
      <c r="AD162" s="154">
        <f t="shared" ca="1" si="64"/>
        <v>-75.318911426665025</v>
      </c>
      <c r="AE162" s="3">
        <f t="shared" ca="1" si="65"/>
        <v>-18.829727856666256</v>
      </c>
      <c r="AF162" s="3">
        <f t="shared" ca="1" si="66"/>
        <v>-75.318911426665025</v>
      </c>
      <c r="AG162" s="3" t="str">
        <f t="shared" ca="1" si="73"/>
        <v>N</v>
      </c>
      <c r="AH162" s="4" t="str">
        <f t="shared" ca="1" si="67"/>
        <v/>
      </c>
      <c r="AI162" s="75">
        <f t="shared" ca="1" si="68"/>
        <v>-7.5318911426665025</v>
      </c>
      <c r="AJ162" s="75">
        <f t="shared" ca="1" si="69"/>
        <v>0</v>
      </c>
    </row>
    <row r="163" spans="1:36" ht="14.25">
      <c r="A163" s="41">
        <f t="shared" si="70"/>
        <v>97</v>
      </c>
      <c r="B163" s="150">
        <f>IF(ISNUMBER(A163),INDEX('MetaTrader Import'!$H$13:$J$5893,TRUNC(((A163-$A$39+1)-1)/3)+1,MOD((A163-$A$39+1)-1,3)+1),"")</f>
        <v>0</v>
      </c>
      <c r="C163" s="43">
        <f t="shared" ca="1" si="47"/>
        <v>19.913169512064009</v>
      </c>
      <c r="D163" s="43">
        <f t="shared" ca="1" si="48"/>
        <v>-0.94124169588468631</v>
      </c>
      <c r="E163" s="43">
        <f t="shared" ca="1" si="49"/>
        <v>18.971927816179324</v>
      </c>
      <c r="F163" s="43">
        <f t="shared" ca="1" si="50"/>
        <v>1.8971927816179324</v>
      </c>
      <c r="G163" s="43">
        <f>IF(A163&lt;&gt;"",IF(A163&lt;Data!$G$11*0.25,$C$13/$G$32,IF(A163&gt;Data!$G$11*0.25,$C$13,$C$13*10)),"")</f>
        <v>1</v>
      </c>
      <c r="H163" s="43">
        <f>IF(A163&lt;&gt;"",IF(Data!$G$9="constant",$C$13,IF(Data!$G$9="squeeze",G163,F163)),"")</f>
        <v>1</v>
      </c>
      <c r="I163" s="38">
        <f ca="1">IF(ISNUMBER(A163),NORMINV(RAND(),0,IF(AND(Data!$G$9="squeeze",A163&lt;Data!$G$11*0.25),$H$32,1)*$C$30*$C$13)*($C$14*$C$12),"")</f>
        <v>-2.7391768400061525E-4</v>
      </c>
      <c r="J163" s="42">
        <f ca="1">IFERROR(IF(Data!$C$6="Real",B163,I163+J162+($C$14*$C$12)*(NORMINV(RAND(),$C$15,CHOOSE($G$13,$C$13,F163,G163)))),"")</f>
        <v>1.3479472608242409</v>
      </c>
      <c r="K163" s="88">
        <f>IF(ISNUMBER(A163), IF($G$16="fixed",$G$17,MIN(H163*Data!$C$7*$C$16*0.5,$C$17*Data!$C$7))*$C$12,"")</f>
        <v>8.0000000000000007E-5</v>
      </c>
      <c r="L163" s="42">
        <f t="shared" ca="1" si="74"/>
        <v>1.3479472608242409</v>
      </c>
      <c r="M163" s="44">
        <f t="shared" ca="1" si="75"/>
        <v>1.3479872608242409</v>
      </c>
      <c r="N163" s="44">
        <f t="shared" ca="1" si="76"/>
        <v>1.3479072608242408</v>
      </c>
      <c r="O163" s="108">
        <f t="shared" ca="1" si="51"/>
        <v>0.57767759679501685</v>
      </c>
      <c r="P163" s="102">
        <f t="shared" ca="1" si="52"/>
        <v>4.0802824684822561</v>
      </c>
      <c r="Q163" s="102">
        <f t="shared" ca="1" si="53"/>
        <v>1.7798990721725794E-2</v>
      </c>
      <c r="R163" s="120">
        <f t="shared" ca="1" si="71"/>
        <v>1</v>
      </c>
      <c r="S163" s="54">
        <f t="shared" ca="1" si="72"/>
        <v>0</v>
      </c>
      <c r="T163" s="5">
        <f t="shared" ca="1" si="54"/>
        <v>1.3495941575375672</v>
      </c>
      <c r="U163" s="152">
        <f t="shared" ca="1" si="55"/>
        <v>1.349804376167431</v>
      </c>
      <c r="V163" s="152">
        <f t="shared" ca="1" si="56"/>
        <v>1.3465797067177956</v>
      </c>
      <c r="W163" s="153">
        <f t="shared" ca="1" si="57"/>
        <v>0</v>
      </c>
      <c r="X163" s="153">
        <f t="shared" ca="1" si="58"/>
        <v>1</v>
      </c>
      <c r="Y163" s="153">
        <f t="shared" ca="1" si="59"/>
        <v>0</v>
      </c>
      <c r="Z163" s="153">
        <f t="shared" ca="1" si="60"/>
        <v>4</v>
      </c>
      <c r="AA163" s="152" t="str">
        <f t="shared" ca="1" si="61"/>
        <v/>
      </c>
      <c r="AB163" s="152">
        <f t="shared" ca="1" si="62"/>
        <v>1.3466126913879284</v>
      </c>
      <c r="AC163" s="154" t="str">
        <f t="shared" ca="1" si="63"/>
        <v/>
      </c>
      <c r="AD163" s="154">
        <f t="shared" ca="1" si="64"/>
        <v>-54.982777452501352</v>
      </c>
      <c r="AE163" s="3">
        <f t="shared" ca="1" si="65"/>
        <v>-13.745694363125338</v>
      </c>
      <c r="AF163" s="3">
        <f t="shared" ca="1" si="66"/>
        <v>-54.982777452501352</v>
      </c>
      <c r="AG163" s="3" t="str">
        <f t="shared" ca="1" si="73"/>
        <v>N</v>
      </c>
      <c r="AH163" s="4" t="str">
        <f t="shared" ca="1" si="67"/>
        <v/>
      </c>
      <c r="AI163" s="75">
        <f t="shared" ca="1" si="68"/>
        <v>-5.4982777452501352</v>
      </c>
      <c r="AJ163" s="75">
        <f t="shared" ca="1" si="69"/>
        <v>0</v>
      </c>
    </row>
    <row r="164" spans="1:36" ht="14.25">
      <c r="A164" s="41">
        <f t="shared" si="70"/>
        <v>98</v>
      </c>
      <c r="B164" s="150">
        <f>IF(ISNUMBER(A164),INDEX('MetaTrader Import'!$H$13:$J$5893,TRUNC(((A164-$A$39+1)-1)/3)+1,MOD((A164-$A$39+1)-1,3)+1),"")</f>
        <v>0</v>
      </c>
      <c r="C164" s="43">
        <f t="shared" ca="1" si="47"/>
        <v>18.971927816179324</v>
      </c>
      <c r="D164" s="43">
        <f t="shared" ca="1" si="48"/>
        <v>-0.74822307388650411</v>
      </c>
      <c r="E164" s="43">
        <f t="shared" ca="1" si="49"/>
        <v>18.223704742292821</v>
      </c>
      <c r="F164" s="43">
        <f t="shared" ca="1" si="50"/>
        <v>1.8223704742292821</v>
      </c>
      <c r="G164" s="43">
        <f>IF(A164&lt;&gt;"",IF(A164&lt;Data!$G$11*0.25,$C$13/$G$32,IF(A164&gt;Data!$G$11*0.25,$C$13,$C$13*10)),"")</f>
        <v>1</v>
      </c>
      <c r="H164" s="43">
        <f>IF(A164&lt;&gt;"",IF(Data!$G$9="constant",$C$13,IF(Data!$G$9="squeeze",G164,F164)),"")</f>
        <v>1</v>
      </c>
      <c r="I164" s="38">
        <f ca="1">IF(ISNUMBER(A164),NORMINV(RAND(),0,IF(AND(Data!$G$9="squeeze",A164&lt;Data!$G$11*0.25),$H$32,1)*$C$30*$C$13)*($C$14*$C$12),"")</f>
        <v>2.2404678393645112E-4</v>
      </c>
      <c r="J164" s="42">
        <f ca="1">IFERROR(IF(Data!$C$6="Real",B164,I164+J163+($C$14*$C$12)*(NORMINV(RAND(),$C$15,CHOOSE($G$13,$C$13,F164,G164)))),"")</f>
        <v>1.3481282128185479</v>
      </c>
      <c r="K164" s="88">
        <f>IF(ISNUMBER(A164), IF($G$16="fixed",$G$17,MIN(H164*Data!$C$7*$C$16*0.5,$C$17*Data!$C$7))*$C$12,"")</f>
        <v>8.0000000000000007E-5</v>
      </c>
      <c r="L164" s="42">
        <f t="shared" ca="1" si="74"/>
        <v>1.3481282128185479</v>
      </c>
      <c r="M164" s="44">
        <f t="shared" ca="1" si="75"/>
        <v>1.3481682128185479</v>
      </c>
      <c r="N164" s="44">
        <f t="shared" ca="1" si="76"/>
        <v>1.3480882128185478</v>
      </c>
      <c r="O164" s="108">
        <f t="shared" ca="1" si="51"/>
        <v>0.29910260529489707</v>
      </c>
      <c r="P164" s="102">
        <f t="shared" ca="1" si="52"/>
        <v>3.4076546952211979</v>
      </c>
      <c r="Q164" s="102">
        <f t="shared" ca="1" si="53"/>
        <v>-8.2689967406274593E-3</v>
      </c>
      <c r="R164" s="120">
        <f t="shared" ca="1" si="71"/>
        <v>1</v>
      </c>
      <c r="S164" s="54">
        <f t="shared" ca="1" si="72"/>
        <v>0</v>
      </c>
      <c r="T164" s="5">
        <f t="shared" ca="1" si="54"/>
        <v>1.3495941575375672</v>
      </c>
      <c r="U164" s="152">
        <f t="shared" ca="1" si="55"/>
        <v>1.349804376167431</v>
      </c>
      <c r="V164" s="152">
        <f t="shared" ca="1" si="56"/>
        <v>1.3465797067177956</v>
      </c>
      <c r="W164" s="153">
        <f t="shared" ca="1" si="57"/>
        <v>0</v>
      </c>
      <c r="X164" s="153">
        <f t="shared" ca="1" si="58"/>
        <v>1</v>
      </c>
      <c r="Y164" s="153">
        <f t="shared" ca="1" si="59"/>
        <v>0</v>
      </c>
      <c r="Z164" s="153">
        <f t="shared" ca="1" si="60"/>
        <v>4</v>
      </c>
      <c r="AA164" s="152" t="str">
        <f t="shared" ca="1" si="61"/>
        <v/>
      </c>
      <c r="AB164" s="152">
        <f t="shared" ca="1" si="62"/>
        <v>1.3466126913879284</v>
      </c>
      <c r="AC164" s="154" t="str">
        <f t="shared" ca="1" si="63"/>
        <v/>
      </c>
      <c r="AD164" s="154">
        <f t="shared" ca="1" si="64"/>
        <v>-62.220857224781767</v>
      </c>
      <c r="AE164" s="3">
        <f t="shared" ca="1" si="65"/>
        <v>-15.555214306195442</v>
      </c>
      <c r="AF164" s="3">
        <f t="shared" ca="1" si="66"/>
        <v>-62.220857224781767</v>
      </c>
      <c r="AG164" s="3" t="str">
        <f t="shared" ca="1" si="73"/>
        <v>N</v>
      </c>
      <c r="AH164" s="4" t="str">
        <f t="shared" ca="1" si="67"/>
        <v/>
      </c>
      <c r="AI164" s="75">
        <f t="shared" ca="1" si="68"/>
        <v>-6.2220857224781767</v>
      </c>
      <c r="AJ164" s="75">
        <f t="shared" ca="1" si="69"/>
        <v>0</v>
      </c>
    </row>
    <row r="165" spans="1:36" ht="14.25">
      <c r="A165" s="41">
        <f t="shared" si="70"/>
        <v>99</v>
      </c>
      <c r="B165" s="150">
        <f>IF(ISNUMBER(A165),INDEX('MetaTrader Import'!$H$13:$J$5893,TRUNC(((A165-$A$39+1)-1)/3)+1,MOD((A165-$A$39+1)-1,3)+1),"")</f>
        <v>0</v>
      </c>
      <c r="C165" s="43">
        <f t="shared" ca="1" si="47"/>
        <v>18.223704742292821</v>
      </c>
      <c r="D165" s="43">
        <f t="shared" ca="1" si="48"/>
        <v>1.1896986154251892</v>
      </c>
      <c r="E165" s="43">
        <f t="shared" ca="1" si="49"/>
        <v>19.413403357718011</v>
      </c>
      <c r="F165" s="43">
        <f t="shared" ca="1" si="50"/>
        <v>1.9413403357718011</v>
      </c>
      <c r="G165" s="43">
        <f>IF(A165&lt;&gt;"",IF(A165&lt;Data!$G$11*0.25,$C$13/$G$32,IF(A165&gt;Data!$G$11*0.25,$C$13,$C$13*10)),"")</f>
        <v>1</v>
      </c>
      <c r="H165" s="43">
        <f>IF(A165&lt;&gt;"",IF(Data!$G$9="constant",$C$13,IF(Data!$G$9="squeeze",G165,F165)),"")</f>
        <v>1</v>
      </c>
      <c r="I165" s="38">
        <f ca="1">IF(ISNUMBER(A165),NORMINV(RAND(),0,IF(AND(Data!$G$9="squeeze",A165&lt;Data!$G$11*0.25),$H$32,1)*$C$30*$C$13)*($C$14*$C$12),"")</f>
        <v>9.2042166884764617E-5</v>
      </c>
      <c r="J165" s="42">
        <f ca="1">IFERROR(IF(Data!$C$6="Real",B165,I165+J164+($C$14*$C$12)*(NORMINV(RAND(),$C$15,CHOOSE($G$13,$C$13,F165,G165)))),"")</f>
        <v>1.3483482138423537</v>
      </c>
      <c r="K165" s="88">
        <f>IF(ISNUMBER(A165), IF($G$16="fixed",$G$17,MIN(H165*Data!$C$7*$C$16*0.5,$C$17*Data!$C$7))*$C$12,"")</f>
        <v>8.0000000000000007E-5</v>
      </c>
      <c r="L165" s="42">
        <f t="shared" ca="1" si="74"/>
        <v>1.3483482138423537</v>
      </c>
      <c r="M165" s="44">
        <f t="shared" ca="1" si="75"/>
        <v>1.3483882138423537</v>
      </c>
      <c r="N165" s="44">
        <f t="shared" ca="1" si="76"/>
        <v>1.3483082138423537</v>
      </c>
      <c r="O165" s="108">
        <f t="shared" ca="1" si="51"/>
        <v>0.12815838209886568</v>
      </c>
      <c r="P165" s="102">
        <f t="shared" ca="1" si="52"/>
        <v>2.9571314916638376</v>
      </c>
      <c r="Q165" s="102">
        <f t="shared" ca="1" si="53"/>
        <v>-3.8221562662828376E-2</v>
      </c>
      <c r="R165" s="120">
        <f t="shared" ca="1" si="71"/>
        <v>1</v>
      </c>
      <c r="S165" s="54">
        <f t="shared" ca="1" si="72"/>
        <v>0</v>
      </c>
      <c r="T165" s="5">
        <f t="shared" ca="1" si="54"/>
        <v>1.3495941575375672</v>
      </c>
      <c r="U165" s="152">
        <f t="shared" ca="1" si="55"/>
        <v>1.349804376167431</v>
      </c>
      <c r="V165" s="152">
        <f t="shared" ca="1" si="56"/>
        <v>1.3465797067177956</v>
      </c>
      <c r="W165" s="153">
        <f t="shared" ca="1" si="57"/>
        <v>0</v>
      </c>
      <c r="X165" s="153">
        <f t="shared" ca="1" si="58"/>
        <v>1</v>
      </c>
      <c r="Y165" s="153">
        <f t="shared" ca="1" si="59"/>
        <v>0</v>
      </c>
      <c r="Z165" s="153">
        <f t="shared" ca="1" si="60"/>
        <v>4</v>
      </c>
      <c r="AA165" s="152" t="str">
        <f t="shared" ca="1" si="61"/>
        <v/>
      </c>
      <c r="AB165" s="152">
        <f t="shared" ca="1" si="62"/>
        <v>1.3466126913879284</v>
      </c>
      <c r="AC165" s="154" t="str">
        <f t="shared" ca="1" si="63"/>
        <v/>
      </c>
      <c r="AD165" s="154">
        <f t="shared" ca="1" si="64"/>
        <v>-71.020898177014402</v>
      </c>
      <c r="AE165" s="3">
        <f t="shared" ca="1" si="65"/>
        <v>-17.755224544253601</v>
      </c>
      <c r="AF165" s="3">
        <f t="shared" ca="1" si="66"/>
        <v>-71.020898177014402</v>
      </c>
      <c r="AG165" s="3" t="str">
        <f t="shared" ca="1" si="73"/>
        <v>N</v>
      </c>
      <c r="AH165" s="4" t="str">
        <f t="shared" ca="1" si="67"/>
        <v/>
      </c>
      <c r="AI165" s="75">
        <f t="shared" ca="1" si="68"/>
        <v>-7.1020898177014402</v>
      </c>
      <c r="AJ165" s="75">
        <f t="shared" ca="1" si="69"/>
        <v>0</v>
      </c>
    </row>
    <row r="166" spans="1:36" ht="14.25">
      <c r="A166" s="41">
        <f t="shared" si="70"/>
        <v>100</v>
      </c>
      <c r="B166" s="150">
        <f>IF(ISNUMBER(A166),INDEX('MetaTrader Import'!$H$13:$J$5893,TRUNC(((A166-$A$39+1)-1)/3)+1,MOD((A166-$A$39+1)-1,3)+1),"")</f>
        <v>0</v>
      </c>
      <c r="C166" s="43">
        <f t="shared" ca="1" si="47"/>
        <v>19.413403357718011</v>
      </c>
      <c r="D166" s="43">
        <f t="shared" ca="1" si="48"/>
        <v>-1.054973556618104</v>
      </c>
      <c r="E166" s="43">
        <f t="shared" ca="1" si="49"/>
        <v>18.358429801099906</v>
      </c>
      <c r="F166" s="43">
        <f t="shared" ca="1" si="50"/>
        <v>1.8358429801099905</v>
      </c>
      <c r="G166" s="43">
        <f>IF(A166&lt;&gt;"",IF(A166&lt;Data!$G$11*0.25,$C$13/$G$32,IF(A166&gt;Data!$G$11*0.25,$C$13,$C$13*10)),"")</f>
        <v>1</v>
      </c>
      <c r="H166" s="43">
        <f>IF(A166&lt;&gt;"",IF(Data!$G$9="constant",$C$13,IF(Data!$G$9="squeeze",G166,F166)),"")</f>
        <v>1</v>
      </c>
      <c r="I166" s="38">
        <f ca="1">IF(ISNUMBER(A166),NORMINV(RAND(),0,IF(AND(Data!$G$9="squeeze",A166&lt;Data!$G$11*0.25),$H$32,1)*$C$30*$C$13)*($C$14*$C$12),"")</f>
        <v>4.1165863120598935E-5</v>
      </c>
      <c r="J166" s="42">
        <f ca="1">IFERROR(IF(Data!$C$6="Real",B166,I166+J165+($C$14*$C$12)*(NORMINV(RAND(),$C$15,CHOOSE($G$13,$C$13,F166,G166)))),"")</f>
        <v>1.3484829109691787</v>
      </c>
      <c r="K166" s="88">
        <f>IF(ISNUMBER(A166), IF($G$16="fixed",$G$17,MIN(H166*Data!$C$7*$C$16*0.5,$C$17*Data!$C$7))*$C$12,"")</f>
        <v>8.0000000000000007E-5</v>
      </c>
      <c r="L166" s="42">
        <f t="shared" ca="1" si="74"/>
        <v>1.3484829109691787</v>
      </c>
      <c r="M166" s="44">
        <f t="shared" ca="1" si="75"/>
        <v>1.3485229109691788</v>
      </c>
      <c r="N166" s="44">
        <f t="shared" ca="1" si="76"/>
        <v>1.3484429109691787</v>
      </c>
      <c r="O166" s="108">
        <f t="shared" ca="1" si="51"/>
        <v>1.1336319260733609E-2</v>
      </c>
      <c r="P166" s="102">
        <f t="shared" ca="1" si="52"/>
        <v>2.6140574287331937</v>
      </c>
      <c r="Q166" s="102">
        <f t="shared" ca="1" si="53"/>
        <v>-7.4995998003590178E-2</v>
      </c>
      <c r="R166" s="120">
        <f t="shared" ca="1" si="71"/>
        <v>1</v>
      </c>
      <c r="S166" s="54">
        <f t="shared" ca="1" si="72"/>
        <v>0</v>
      </c>
      <c r="T166" s="5">
        <f t="shared" ca="1" si="54"/>
        <v>1.3495941575375672</v>
      </c>
      <c r="U166" s="152">
        <f t="shared" ca="1" si="55"/>
        <v>1.349804376167431</v>
      </c>
      <c r="V166" s="152">
        <f t="shared" ca="1" si="56"/>
        <v>1.3465797067177956</v>
      </c>
      <c r="W166" s="153">
        <f t="shared" ca="1" si="57"/>
        <v>0</v>
      </c>
      <c r="X166" s="153">
        <f t="shared" ca="1" si="58"/>
        <v>1</v>
      </c>
      <c r="Y166" s="153">
        <f t="shared" ca="1" si="59"/>
        <v>0</v>
      </c>
      <c r="Z166" s="153">
        <f t="shared" ca="1" si="60"/>
        <v>4</v>
      </c>
      <c r="AA166" s="152" t="str">
        <f t="shared" ca="1" si="61"/>
        <v/>
      </c>
      <c r="AB166" s="152">
        <f t="shared" ca="1" si="62"/>
        <v>1.3466126913879284</v>
      </c>
      <c r="AC166" s="154" t="str">
        <f t="shared" ca="1" si="63"/>
        <v/>
      </c>
      <c r="AD166" s="154">
        <f t="shared" ca="1" si="64"/>
        <v>-76.408783250014878</v>
      </c>
      <c r="AE166" s="3">
        <f t="shared" ca="1" si="65"/>
        <v>-19.102195812503719</v>
      </c>
      <c r="AF166" s="3">
        <f t="shared" ca="1" si="66"/>
        <v>-76.408783250014878</v>
      </c>
      <c r="AG166" s="3" t="str">
        <f t="shared" ca="1" si="73"/>
        <v>N</v>
      </c>
      <c r="AH166" s="4" t="str">
        <f t="shared" ca="1" si="67"/>
        <v/>
      </c>
      <c r="AI166" s="75">
        <f t="shared" ca="1" si="68"/>
        <v>-7.6408783250014878</v>
      </c>
      <c r="AJ166" s="75">
        <f t="shared" ca="1" si="69"/>
        <v>0</v>
      </c>
    </row>
    <row r="167" spans="1:36" ht="14.25">
      <c r="A167" s="41">
        <f t="shared" si="70"/>
        <v>101</v>
      </c>
      <c r="B167" s="150">
        <f>IF(ISNUMBER(A167),INDEX('MetaTrader Import'!$H$13:$J$5893,TRUNC(((A167-$A$39+1)-1)/3)+1,MOD((A167-$A$39+1)-1,3)+1),"")</f>
        <v>0</v>
      </c>
      <c r="C167" s="43">
        <f t="shared" ca="1" si="47"/>
        <v>18.358429801099906</v>
      </c>
      <c r="D167" s="43">
        <f t="shared" ca="1" si="48"/>
        <v>-1.9007883402111436</v>
      </c>
      <c r="E167" s="43">
        <f t="shared" ca="1" si="49"/>
        <v>16.457641460888762</v>
      </c>
      <c r="F167" s="43">
        <f t="shared" ca="1" si="50"/>
        <v>1.6457641460888763</v>
      </c>
      <c r="G167" s="43">
        <f>IF(A167&lt;&gt;"",IF(A167&lt;Data!$G$11*0.25,$C$13/$G$32,IF(A167&gt;Data!$G$11*0.25,$C$13,$C$13*10)),"")</f>
        <v>1</v>
      </c>
      <c r="H167" s="43">
        <f>IF(A167&lt;&gt;"",IF(Data!$G$9="constant",$C$13,IF(Data!$G$9="squeeze",G167,F167)),"")</f>
        <v>1</v>
      </c>
      <c r="I167" s="38">
        <f ca="1">IF(ISNUMBER(A167),NORMINV(RAND(),0,IF(AND(Data!$G$9="squeeze",A167&lt;Data!$G$11*0.25),$H$32,1)*$C$30*$C$13)*($C$14*$C$12),"")</f>
        <v>-2.7269741851351282E-4</v>
      </c>
      <c r="J167" s="42">
        <f ca="1">IFERROR(IF(Data!$C$6="Real",B167,I167+J166+($C$14*$C$12)*(NORMINV(RAND(),$C$15,CHOOSE($G$13,$C$13,F167,G167)))),"")</f>
        <v>1.3484933112020814</v>
      </c>
      <c r="K167" s="88">
        <f>IF(ISNUMBER(A167), IF($G$16="fixed",$G$17,MIN(H167*Data!$C$7*$C$16*0.5,$C$17*Data!$C$7))*$C$12,"")</f>
        <v>8.0000000000000007E-5</v>
      </c>
      <c r="L167" s="42">
        <f t="shared" ca="1" si="74"/>
        <v>1.3484933112020814</v>
      </c>
      <c r="M167" s="44">
        <f t="shared" ca="1" si="75"/>
        <v>1.3485333112020814</v>
      </c>
      <c r="N167" s="44">
        <f t="shared" ca="1" si="76"/>
        <v>1.3484533112020813</v>
      </c>
      <c r="O167" s="108">
        <f t="shared" ca="1" si="51"/>
        <v>-4.1455192828633781E-2</v>
      </c>
      <c r="P167" s="102">
        <f t="shared" ca="1" si="52"/>
        <v>2.5230095803156898</v>
      </c>
      <c r="Q167" s="102">
        <f t="shared" ca="1" si="53"/>
        <v>-0.10924721428271769</v>
      </c>
      <c r="R167" s="120">
        <f t="shared" ca="1" si="71"/>
        <v>1</v>
      </c>
      <c r="S167" s="54">
        <f t="shared" ca="1" si="72"/>
        <v>0</v>
      </c>
      <c r="T167" s="5">
        <f t="shared" ca="1" si="54"/>
        <v>1.3495941575375672</v>
      </c>
      <c r="U167" s="152">
        <f t="shared" ca="1" si="55"/>
        <v>1.349804376167431</v>
      </c>
      <c r="V167" s="152">
        <f t="shared" ca="1" si="56"/>
        <v>1.3465797067177956</v>
      </c>
      <c r="W167" s="153">
        <f t="shared" ca="1" si="57"/>
        <v>0</v>
      </c>
      <c r="X167" s="153">
        <f t="shared" ca="1" si="58"/>
        <v>1</v>
      </c>
      <c r="Y167" s="153">
        <f t="shared" ca="1" si="59"/>
        <v>0</v>
      </c>
      <c r="Z167" s="153">
        <f t="shared" ca="1" si="60"/>
        <v>4</v>
      </c>
      <c r="AA167" s="152" t="str">
        <f t="shared" ca="1" si="61"/>
        <v/>
      </c>
      <c r="AB167" s="152">
        <f t="shared" ca="1" si="62"/>
        <v>1.3466126913879284</v>
      </c>
      <c r="AC167" s="154" t="str">
        <f t="shared" ca="1" si="63"/>
        <v/>
      </c>
      <c r="AD167" s="154">
        <f t="shared" ca="1" si="64"/>
        <v>-76.824792566121403</v>
      </c>
      <c r="AE167" s="3">
        <f t="shared" ca="1" si="65"/>
        <v>-19.206198141530351</v>
      </c>
      <c r="AF167" s="3">
        <f t="shared" ca="1" si="66"/>
        <v>-76.824792566121403</v>
      </c>
      <c r="AG167" s="3" t="str">
        <f t="shared" ca="1" si="73"/>
        <v>N</v>
      </c>
      <c r="AH167" s="4" t="str">
        <f t="shared" ca="1" si="67"/>
        <v/>
      </c>
      <c r="AI167" s="75">
        <f t="shared" ca="1" si="68"/>
        <v>-7.6824792566121403</v>
      </c>
      <c r="AJ167" s="75">
        <f t="shared" ca="1" si="69"/>
        <v>0</v>
      </c>
    </row>
    <row r="168" spans="1:36" ht="14.25">
      <c r="A168" s="41">
        <f t="shared" si="70"/>
        <v>102</v>
      </c>
      <c r="B168" s="150">
        <f>IF(ISNUMBER(A168),INDEX('MetaTrader Import'!$H$13:$J$5893,TRUNC(((A168-$A$39+1)-1)/3)+1,MOD((A168-$A$39+1)-1,3)+1),"")</f>
        <v>0</v>
      </c>
      <c r="C168" s="43">
        <f t="shared" ca="1" si="47"/>
        <v>16.457641460888762</v>
      </c>
      <c r="D168" s="43">
        <f t="shared" ca="1" si="48"/>
        <v>0.62002950230298493</v>
      </c>
      <c r="E168" s="43">
        <f t="shared" ca="1" si="49"/>
        <v>17.077670963191746</v>
      </c>
      <c r="F168" s="43">
        <f t="shared" ca="1" si="50"/>
        <v>1.7077670963191747</v>
      </c>
      <c r="G168" s="43">
        <f>IF(A168&lt;&gt;"",IF(A168&lt;Data!$G$11*0.25,$C$13/$G$32,IF(A168&gt;Data!$G$11*0.25,$C$13,$C$13*10)),"")</f>
        <v>1</v>
      </c>
      <c r="H168" s="43">
        <f>IF(A168&lt;&gt;"",IF(Data!$G$9="constant",$C$13,IF(Data!$G$9="squeeze",G168,F168)),"")</f>
        <v>1</v>
      </c>
      <c r="I168" s="38">
        <f ca="1">IF(ISNUMBER(A168),NORMINV(RAND(),0,IF(AND(Data!$G$9="squeeze",A168&lt;Data!$G$11*0.25),$H$32,1)*$C$30*$C$13)*($C$14*$C$12),"")</f>
        <v>-5.740398230644979E-5</v>
      </c>
      <c r="J168" s="42">
        <f ca="1">IFERROR(IF(Data!$C$6="Real",B168,I168+J167+($C$14*$C$12)*(NORMINV(RAND(),$C$15,CHOOSE($G$13,$C$13,F168,G168)))),"")</f>
        <v>1.3487024568492672</v>
      </c>
      <c r="K168" s="88">
        <f>IF(ISNUMBER(A168), IF($G$16="fixed",$G$17,MIN(H168*Data!$C$7*$C$16*0.5,$C$17*Data!$C$7))*$C$12,"")</f>
        <v>8.0000000000000007E-5</v>
      </c>
      <c r="L168" s="42">
        <f t="shared" ca="1" si="74"/>
        <v>1.3487024568492672</v>
      </c>
      <c r="M168" s="44">
        <f t="shared" ca="1" si="75"/>
        <v>1.3487424568492672</v>
      </c>
      <c r="N168" s="44">
        <f t="shared" ca="1" si="76"/>
        <v>1.3486624568492671</v>
      </c>
      <c r="O168" s="108">
        <f t="shared" ca="1" si="51"/>
        <v>4.9130136731063381E-2</v>
      </c>
      <c r="P168" s="102">
        <f t="shared" ca="1" si="52"/>
        <v>2.6082364454186755</v>
      </c>
      <c r="Q168" s="102">
        <f t="shared" ca="1" si="53"/>
        <v>-0.12573290597977246</v>
      </c>
      <c r="R168" s="120">
        <f t="shared" ca="1" si="71"/>
        <v>1</v>
      </c>
      <c r="S168" s="54">
        <f t="shared" ca="1" si="72"/>
        <v>0</v>
      </c>
      <c r="T168" s="5">
        <f t="shared" ca="1" si="54"/>
        <v>1.3495941575375672</v>
      </c>
      <c r="U168" s="152">
        <f t="shared" ca="1" si="55"/>
        <v>1.349804376167431</v>
      </c>
      <c r="V168" s="152">
        <f t="shared" ca="1" si="56"/>
        <v>1.3465797067177956</v>
      </c>
      <c r="W168" s="153">
        <f t="shared" ca="1" si="57"/>
        <v>0</v>
      </c>
      <c r="X168" s="153">
        <f t="shared" ca="1" si="58"/>
        <v>1</v>
      </c>
      <c r="Y168" s="153">
        <f t="shared" ca="1" si="59"/>
        <v>0</v>
      </c>
      <c r="Z168" s="153">
        <f t="shared" ca="1" si="60"/>
        <v>4</v>
      </c>
      <c r="AA168" s="152" t="str">
        <f t="shared" ca="1" si="61"/>
        <v/>
      </c>
      <c r="AB168" s="152">
        <f t="shared" ca="1" si="62"/>
        <v>1.3466126913879284</v>
      </c>
      <c r="AC168" s="154" t="str">
        <f t="shared" ca="1" si="63"/>
        <v/>
      </c>
      <c r="AD168" s="154">
        <f t="shared" ca="1" si="64"/>
        <v>-85.190618453552247</v>
      </c>
      <c r="AE168" s="3">
        <f t="shared" ca="1" si="65"/>
        <v>-21.297654613388062</v>
      </c>
      <c r="AF168" s="3">
        <f t="shared" ca="1" si="66"/>
        <v>-85.190618453552247</v>
      </c>
      <c r="AG168" s="3" t="str">
        <f t="shared" ca="1" si="73"/>
        <v>N</v>
      </c>
      <c r="AH168" s="4" t="str">
        <f t="shared" ca="1" si="67"/>
        <v/>
      </c>
      <c r="AI168" s="75">
        <f t="shared" ca="1" si="68"/>
        <v>-8.5190618453552247</v>
      </c>
      <c r="AJ168" s="75">
        <f t="shared" ca="1" si="69"/>
        <v>0</v>
      </c>
    </row>
    <row r="169" spans="1:36" ht="14.25">
      <c r="A169" s="41">
        <f t="shared" si="70"/>
        <v>103</v>
      </c>
      <c r="B169" s="150">
        <f>IF(ISNUMBER(A169),INDEX('MetaTrader Import'!$H$13:$J$5893,TRUNC(((A169-$A$39+1)-1)/3)+1,MOD((A169-$A$39+1)-1,3)+1),"")</f>
        <v>0</v>
      </c>
      <c r="C169" s="43">
        <f t="shared" ca="1" si="47"/>
        <v>17.077670963191746</v>
      </c>
      <c r="D169" s="43">
        <f t="shared" ca="1" si="48"/>
        <v>-1.2944696164748914</v>
      </c>
      <c r="E169" s="43">
        <f t="shared" ca="1" si="49"/>
        <v>15.783201346716854</v>
      </c>
      <c r="F169" s="43">
        <f t="shared" ca="1" si="50"/>
        <v>1.5783201346716855</v>
      </c>
      <c r="G169" s="43">
        <f>IF(A169&lt;&gt;"",IF(A169&lt;Data!$G$11*0.25,$C$13/$G$32,IF(A169&gt;Data!$G$11*0.25,$C$13,$C$13*10)),"")</f>
        <v>1</v>
      </c>
      <c r="H169" s="43">
        <f>IF(A169&lt;&gt;"",IF(Data!$G$9="constant",$C$13,IF(Data!$G$9="squeeze",G169,F169)),"")</f>
        <v>1</v>
      </c>
      <c r="I169" s="38">
        <f ca="1">IF(ISNUMBER(A169),NORMINV(RAND(),0,IF(AND(Data!$G$9="squeeze",A169&lt;Data!$G$11*0.25),$H$32,1)*$C$30*$C$13)*($C$14*$C$12),"")</f>
        <v>-3.099794341688027E-5</v>
      </c>
      <c r="J169" s="42">
        <f ca="1">IFERROR(IF(Data!$C$6="Real",B169,I169+J168+($C$14*$C$12)*(NORMINV(RAND(),$C$15,CHOOSE($G$13,$C$13,F169,G169)))),"")</f>
        <v>1.3483102774833304</v>
      </c>
      <c r="K169" s="88">
        <f>IF(ISNUMBER(A169), IF($G$16="fixed",$G$17,MIN(H169*Data!$C$7*$C$16*0.5,$C$17*Data!$C$7))*$C$12,"")</f>
        <v>8.0000000000000007E-5</v>
      </c>
      <c r="L169" s="42">
        <f t="shared" ca="1" si="74"/>
        <v>1.3483102774833304</v>
      </c>
      <c r="M169" s="44">
        <f t="shared" ca="1" si="75"/>
        <v>1.3483502774833305</v>
      </c>
      <c r="N169" s="44">
        <f t="shared" ca="1" si="76"/>
        <v>1.3482702774833304</v>
      </c>
      <c r="O169" s="108">
        <f t="shared" ca="1" si="51"/>
        <v>1.6295680703477216E-3</v>
      </c>
      <c r="P169" s="102">
        <f t="shared" ca="1" si="52"/>
        <v>2.6308728805959269</v>
      </c>
      <c r="Q169" s="102">
        <f t="shared" ca="1" si="53"/>
        <v>-0.13735328668108693</v>
      </c>
      <c r="R169" s="120">
        <f t="shared" ca="1" si="71"/>
        <v>1</v>
      </c>
      <c r="S169" s="54">
        <f t="shared" ca="1" si="72"/>
        <v>0</v>
      </c>
      <c r="T169" s="5">
        <f t="shared" ca="1" si="54"/>
        <v>1.3495941575375672</v>
      </c>
      <c r="U169" s="152">
        <f t="shared" ca="1" si="55"/>
        <v>1.349804376167431</v>
      </c>
      <c r="V169" s="152">
        <f t="shared" ca="1" si="56"/>
        <v>1.3465797067177956</v>
      </c>
      <c r="W169" s="153">
        <f t="shared" ca="1" si="57"/>
        <v>0</v>
      </c>
      <c r="X169" s="153">
        <f t="shared" ca="1" si="58"/>
        <v>1</v>
      </c>
      <c r="Y169" s="153">
        <f t="shared" ca="1" si="59"/>
        <v>0</v>
      </c>
      <c r="Z169" s="153">
        <f t="shared" ca="1" si="60"/>
        <v>4</v>
      </c>
      <c r="AA169" s="152" t="str">
        <f t="shared" ca="1" si="61"/>
        <v/>
      </c>
      <c r="AB169" s="152">
        <f t="shared" ca="1" si="62"/>
        <v>1.3466126913879284</v>
      </c>
      <c r="AC169" s="154" t="str">
        <f t="shared" ca="1" si="63"/>
        <v/>
      </c>
      <c r="AD169" s="154">
        <f t="shared" ca="1" si="64"/>
        <v>-69.503443816083532</v>
      </c>
      <c r="AE169" s="3">
        <f t="shared" ca="1" si="65"/>
        <v>-17.375860954020883</v>
      </c>
      <c r="AF169" s="3">
        <f t="shared" ca="1" si="66"/>
        <v>-69.503443816083532</v>
      </c>
      <c r="AG169" s="3" t="str">
        <f t="shared" ca="1" si="73"/>
        <v>N</v>
      </c>
      <c r="AH169" s="4" t="str">
        <f t="shared" ca="1" si="67"/>
        <v/>
      </c>
      <c r="AI169" s="75">
        <f t="shared" ca="1" si="68"/>
        <v>-6.9503443816083532</v>
      </c>
      <c r="AJ169" s="75">
        <f t="shared" ca="1" si="69"/>
        <v>0</v>
      </c>
    </row>
    <row r="170" spans="1:36" ht="14.25">
      <c r="A170" s="41">
        <f t="shared" si="70"/>
        <v>104</v>
      </c>
      <c r="B170" s="150">
        <f>IF(ISNUMBER(A170),INDEX('MetaTrader Import'!$H$13:$J$5893,TRUNC(((A170-$A$39+1)-1)/3)+1,MOD((A170-$A$39+1)-1,3)+1),"")</f>
        <v>0</v>
      </c>
      <c r="C170" s="43">
        <f t="shared" ca="1" si="47"/>
        <v>15.783201346716854</v>
      </c>
      <c r="D170" s="43">
        <f t="shared" ca="1" si="48"/>
        <v>0.132895119518886</v>
      </c>
      <c r="E170" s="43">
        <f t="shared" ca="1" si="49"/>
        <v>15.916096466235741</v>
      </c>
      <c r="F170" s="43">
        <f t="shared" ca="1" si="50"/>
        <v>1.5916096466235741</v>
      </c>
      <c r="G170" s="43">
        <f>IF(A170&lt;&gt;"",IF(A170&lt;Data!$G$11*0.25,$C$13/$G$32,IF(A170&gt;Data!$G$11*0.25,$C$13,$C$13*10)),"")</f>
        <v>1</v>
      </c>
      <c r="H170" s="43">
        <f>IF(A170&lt;&gt;"",IF(Data!$G$9="constant",$C$13,IF(Data!$G$9="squeeze",G170,F170)),"")</f>
        <v>1</v>
      </c>
      <c r="I170" s="38">
        <f ca="1">IF(ISNUMBER(A170),NORMINV(RAND(),0,IF(AND(Data!$G$9="squeeze",A170&lt;Data!$G$11*0.25),$H$32,1)*$C$30*$C$13)*($C$14*$C$12),"")</f>
        <v>1.5079376926359085E-5</v>
      </c>
      <c r="J170" s="42">
        <f ca="1">IFERROR(IF(Data!$C$6="Real",B170,I170+J169+($C$14*$C$12)*(NORMINV(RAND(),$C$15,CHOOSE($G$13,$C$13,F170,G170)))),"")</f>
        <v>1.3485261209350068</v>
      </c>
      <c r="K170" s="88">
        <f>IF(ISNUMBER(A170), IF($G$16="fixed",$G$17,MIN(H170*Data!$C$7*$C$16*0.5,$C$17*Data!$C$7))*$C$12,"")</f>
        <v>8.0000000000000007E-5</v>
      </c>
      <c r="L170" s="42">
        <f t="shared" ca="1" si="74"/>
        <v>1.3485261209350068</v>
      </c>
      <c r="M170" s="44">
        <f t="shared" ca="1" si="75"/>
        <v>1.3485661209350068</v>
      </c>
      <c r="N170" s="44">
        <f t="shared" ca="1" si="76"/>
        <v>1.3484861209350067</v>
      </c>
      <c r="O170" s="108">
        <f t="shared" ca="1" si="51"/>
        <v>-1.2701146147986453E-2</v>
      </c>
      <c r="P170" s="102">
        <f t="shared" ca="1" si="52"/>
        <v>2.6158183116200591</v>
      </c>
      <c r="Q170" s="102">
        <f t="shared" ca="1" si="53"/>
        <v>-0.14383242555005571</v>
      </c>
      <c r="R170" s="120">
        <f t="shared" ca="1" si="71"/>
        <v>1</v>
      </c>
      <c r="S170" s="54">
        <f t="shared" ca="1" si="72"/>
        <v>0</v>
      </c>
      <c r="T170" s="5">
        <f t="shared" ca="1" si="54"/>
        <v>1.3495941575375672</v>
      </c>
      <c r="U170" s="152">
        <f t="shared" ca="1" si="55"/>
        <v>1.349804376167431</v>
      </c>
      <c r="V170" s="152">
        <f t="shared" ca="1" si="56"/>
        <v>1.3465797067177956</v>
      </c>
      <c r="W170" s="153">
        <f t="shared" ca="1" si="57"/>
        <v>0</v>
      </c>
      <c r="X170" s="153">
        <f t="shared" ca="1" si="58"/>
        <v>1</v>
      </c>
      <c r="Y170" s="153">
        <f t="shared" ca="1" si="59"/>
        <v>0</v>
      </c>
      <c r="Z170" s="153">
        <f t="shared" ca="1" si="60"/>
        <v>4</v>
      </c>
      <c r="AA170" s="152" t="str">
        <f t="shared" ca="1" si="61"/>
        <v/>
      </c>
      <c r="AB170" s="152">
        <f t="shared" ca="1" si="62"/>
        <v>1.3466126913879284</v>
      </c>
      <c r="AC170" s="154" t="str">
        <f t="shared" ca="1" si="63"/>
        <v/>
      </c>
      <c r="AD170" s="154">
        <f t="shared" ca="1" si="64"/>
        <v>-78.137181883137785</v>
      </c>
      <c r="AE170" s="3">
        <f t="shared" ca="1" si="65"/>
        <v>-19.534295470784446</v>
      </c>
      <c r="AF170" s="3">
        <f t="shared" ca="1" si="66"/>
        <v>-78.137181883137785</v>
      </c>
      <c r="AG170" s="3" t="str">
        <f t="shared" ca="1" si="73"/>
        <v>N</v>
      </c>
      <c r="AH170" s="4" t="str">
        <f t="shared" ca="1" si="67"/>
        <v/>
      </c>
      <c r="AI170" s="75">
        <f t="shared" ca="1" si="68"/>
        <v>-7.8137181883137785</v>
      </c>
      <c r="AJ170" s="75">
        <f t="shared" ca="1" si="69"/>
        <v>0</v>
      </c>
    </row>
    <row r="171" spans="1:36" ht="14.25">
      <c r="A171" s="41">
        <f t="shared" si="70"/>
        <v>105</v>
      </c>
      <c r="B171" s="150">
        <f>IF(ISNUMBER(A171),INDEX('MetaTrader Import'!$H$13:$J$5893,TRUNC(((A171-$A$39+1)-1)/3)+1,MOD((A171-$A$39+1)-1,3)+1),"")</f>
        <v>0</v>
      </c>
      <c r="C171" s="43">
        <f t="shared" ca="1" si="47"/>
        <v>15.916096466235741</v>
      </c>
      <c r="D171" s="43">
        <f t="shared" ca="1" si="48"/>
        <v>-1.0998259921047526</v>
      </c>
      <c r="E171" s="43">
        <f t="shared" ca="1" si="49"/>
        <v>14.816270474130988</v>
      </c>
      <c r="F171" s="43">
        <f t="shared" ca="1" si="50"/>
        <v>1.4816270474130988</v>
      </c>
      <c r="G171" s="43">
        <f>IF(A171&lt;&gt;"",IF(A171&lt;Data!$G$11*0.25,$C$13/$G$32,IF(A171&gt;Data!$G$11*0.25,$C$13,$C$13*10)),"")</f>
        <v>1</v>
      </c>
      <c r="H171" s="43">
        <f>IF(A171&lt;&gt;"",IF(Data!$G$9="constant",$C$13,IF(Data!$G$9="squeeze",G171,F171)),"")</f>
        <v>1</v>
      </c>
      <c r="I171" s="38">
        <f ca="1">IF(ISNUMBER(A171),NORMINV(RAND(),0,IF(AND(Data!$G$9="squeeze",A171&lt;Data!$G$11*0.25),$H$32,1)*$C$30*$C$13)*($C$14*$C$12),"")</f>
        <v>-9.073861077524189E-5</v>
      </c>
      <c r="J171" s="42">
        <f ca="1">IFERROR(IF(Data!$C$6="Real",B171,I171+J170+($C$14*$C$12)*(NORMINV(RAND(),$C$15,CHOOSE($G$13,$C$13,F171,G171)))),"")</f>
        <v>1.3485497359055907</v>
      </c>
      <c r="K171" s="88">
        <f>IF(ISNUMBER(A171), IF($G$16="fixed",$G$17,MIN(H171*Data!$C$7*$C$16*0.5,$C$17*Data!$C$7))*$C$12,"")</f>
        <v>8.0000000000000007E-5</v>
      </c>
      <c r="L171" s="42">
        <f t="shared" ca="1" si="74"/>
        <v>1.3485497359055907</v>
      </c>
      <c r="M171" s="44">
        <f t="shared" ca="1" si="75"/>
        <v>1.3485897359055907</v>
      </c>
      <c r="N171" s="44">
        <f t="shared" ca="1" si="76"/>
        <v>1.3485097359055906</v>
      </c>
      <c r="O171" s="108">
        <f t="shared" ca="1" si="51"/>
        <v>-9.2387204633234285E-2</v>
      </c>
      <c r="P171" s="102">
        <f t="shared" ca="1" si="52"/>
        <v>2.4244668169460351</v>
      </c>
      <c r="Q171" s="102">
        <f t="shared" ca="1" si="53"/>
        <v>-0.16122222839353537</v>
      </c>
      <c r="R171" s="120">
        <f t="shared" ca="1" si="71"/>
        <v>1</v>
      </c>
      <c r="S171" s="54">
        <f t="shared" ca="1" si="72"/>
        <v>0</v>
      </c>
      <c r="T171" s="5">
        <f t="shared" ca="1" si="54"/>
        <v>1.3495941575375672</v>
      </c>
      <c r="U171" s="152">
        <f t="shared" ca="1" si="55"/>
        <v>1.349804376167431</v>
      </c>
      <c r="V171" s="152">
        <f t="shared" ca="1" si="56"/>
        <v>1.3465797067177956</v>
      </c>
      <c r="W171" s="153">
        <f t="shared" ca="1" si="57"/>
        <v>0</v>
      </c>
      <c r="X171" s="153">
        <f t="shared" ca="1" si="58"/>
        <v>1</v>
      </c>
      <c r="Y171" s="153">
        <f t="shared" ca="1" si="59"/>
        <v>0</v>
      </c>
      <c r="Z171" s="153">
        <f t="shared" ca="1" si="60"/>
        <v>4</v>
      </c>
      <c r="AA171" s="152" t="str">
        <f t="shared" ca="1" si="61"/>
        <v/>
      </c>
      <c r="AB171" s="152">
        <f t="shared" ca="1" si="62"/>
        <v>1.3466126913879284</v>
      </c>
      <c r="AC171" s="154" t="str">
        <f t="shared" ca="1" si="63"/>
        <v/>
      </c>
      <c r="AD171" s="154">
        <f t="shared" ca="1" si="64"/>
        <v>-79.081780706493632</v>
      </c>
      <c r="AE171" s="3">
        <f t="shared" ca="1" si="65"/>
        <v>-19.770445176623408</v>
      </c>
      <c r="AF171" s="3">
        <f t="shared" ca="1" si="66"/>
        <v>-79.081780706493632</v>
      </c>
      <c r="AG171" s="3" t="str">
        <f t="shared" ca="1" si="73"/>
        <v>N</v>
      </c>
      <c r="AH171" s="4" t="str">
        <f t="shared" ca="1" si="67"/>
        <v/>
      </c>
      <c r="AI171" s="75">
        <f t="shared" ca="1" si="68"/>
        <v>-7.9081780706493641</v>
      </c>
      <c r="AJ171" s="75">
        <f t="shared" ca="1" si="69"/>
        <v>0</v>
      </c>
    </row>
    <row r="172" spans="1:36" ht="14.25">
      <c r="A172" s="41">
        <f t="shared" si="70"/>
        <v>106</v>
      </c>
      <c r="B172" s="150">
        <f>IF(ISNUMBER(A172),INDEX('MetaTrader Import'!$H$13:$J$5893,TRUNC(((A172-$A$39+1)-1)/3)+1,MOD((A172-$A$39+1)-1,3)+1),"")</f>
        <v>0</v>
      </c>
      <c r="C172" s="43">
        <f t="shared" ca="1" si="47"/>
        <v>14.816270474130988</v>
      </c>
      <c r="D172" s="43">
        <f t="shared" ca="1" si="48"/>
        <v>-1.7353115506675716</v>
      </c>
      <c r="E172" s="43">
        <f t="shared" ca="1" si="49"/>
        <v>13.080958923463417</v>
      </c>
      <c r="F172" s="43">
        <f t="shared" ca="1" si="50"/>
        <v>1.3080958923463417</v>
      </c>
      <c r="G172" s="43">
        <f>IF(A172&lt;&gt;"",IF(A172&lt;Data!$G$11*0.25,$C$13/$G$32,IF(A172&gt;Data!$G$11*0.25,$C$13,$C$13*10)),"")</f>
        <v>1</v>
      </c>
      <c r="H172" s="43">
        <f>IF(A172&lt;&gt;"",IF(Data!$G$9="constant",$C$13,IF(Data!$G$9="squeeze",G172,F172)),"")</f>
        <v>1</v>
      </c>
      <c r="I172" s="38">
        <f ca="1">IF(ISNUMBER(A172),NORMINV(RAND(),0,IF(AND(Data!$G$9="squeeze",A172&lt;Data!$G$11*0.25),$H$32,1)*$C$30*$C$13)*($C$14*$C$12),"")</f>
        <v>1.7690821003142992E-4</v>
      </c>
      <c r="J172" s="42">
        <f ca="1">IFERROR(IF(Data!$C$6="Real",B172,I172+J171+($C$14*$C$12)*(NORMINV(RAND(),$C$15,CHOOSE($G$13,$C$13,F172,G172)))),"")</f>
        <v>1.3490050684764634</v>
      </c>
      <c r="K172" s="88">
        <f>IF(ISNUMBER(A172), IF($G$16="fixed",$G$17,MIN(H172*Data!$C$7*$C$16*0.5,$C$17*Data!$C$7))*$C$12,"")</f>
        <v>8.0000000000000007E-5</v>
      </c>
      <c r="L172" s="42">
        <f t="shared" ca="1" si="74"/>
        <v>1.3490050684764634</v>
      </c>
      <c r="M172" s="44">
        <f t="shared" ca="1" si="75"/>
        <v>1.3490450684764634</v>
      </c>
      <c r="N172" s="44">
        <f t="shared" ca="1" si="76"/>
        <v>1.3489650684764634</v>
      </c>
      <c r="O172" s="108">
        <f t="shared" ca="1" si="51"/>
        <v>4.6181244730706238E-3</v>
      </c>
      <c r="P172" s="102">
        <f t="shared" ca="1" si="52"/>
        <v>2.7411887372870209</v>
      </c>
      <c r="Q172" s="102">
        <f t="shared" ca="1" si="53"/>
        <v>-0.17222398190673399</v>
      </c>
      <c r="R172" s="120">
        <f t="shared" ca="1" si="71"/>
        <v>1</v>
      </c>
      <c r="S172" s="54">
        <f t="shared" ca="1" si="72"/>
        <v>0</v>
      </c>
      <c r="T172" s="5">
        <f t="shared" ca="1" si="54"/>
        <v>1.3495941575375672</v>
      </c>
      <c r="U172" s="152">
        <f t="shared" ca="1" si="55"/>
        <v>1.349804376167431</v>
      </c>
      <c r="V172" s="152">
        <f t="shared" ca="1" si="56"/>
        <v>1.3465797067177956</v>
      </c>
      <c r="W172" s="153">
        <f t="shared" ca="1" si="57"/>
        <v>0</v>
      </c>
      <c r="X172" s="153">
        <f t="shared" ca="1" si="58"/>
        <v>1</v>
      </c>
      <c r="Y172" s="153">
        <f t="shared" ca="1" si="59"/>
        <v>0</v>
      </c>
      <c r="Z172" s="153">
        <f t="shared" ca="1" si="60"/>
        <v>4</v>
      </c>
      <c r="AA172" s="152" t="str">
        <f t="shared" ca="1" si="61"/>
        <v/>
      </c>
      <c r="AB172" s="152">
        <f t="shared" ca="1" si="62"/>
        <v>1.3466126913879284</v>
      </c>
      <c r="AC172" s="154" t="str">
        <f t="shared" ca="1" si="63"/>
        <v/>
      </c>
      <c r="AD172" s="154">
        <f t="shared" ca="1" si="64"/>
        <v>-97.29508354140215</v>
      </c>
      <c r="AE172" s="3">
        <f t="shared" ca="1" si="65"/>
        <v>-24.323770885350537</v>
      </c>
      <c r="AF172" s="3">
        <f t="shared" ca="1" si="66"/>
        <v>-97.29508354140215</v>
      </c>
      <c r="AG172" s="3" t="str">
        <f t="shared" ca="1" si="73"/>
        <v>N</v>
      </c>
      <c r="AH172" s="4" t="str">
        <f t="shared" ca="1" si="67"/>
        <v/>
      </c>
      <c r="AI172" s="75">
        <f t="shared" ca="1" si="68"/>
        <v>-9.729508354140215</v>
      </c>
      <c r="AJ172" s="75">
        <f t="shared" ca="1" si="69"/>
        <v>0</v>
      </c>
    </row>
    <row r="173" spans="1:36" ht="14.25">
      <c r="A173" s="41">
        <f t="shared" si="70"/>
        <v>107</v>
      </c>
      <c r="B173" s="150">
        <f>IF(ISNUMBER(A173),INDEX('MetaTrader Import'!$H$13:$J$5893,TRUNC(((A173-$A$39+1)-1)/3)+1,MOD((A173-$A$39+1)-1,3)+1),"")</f>
        <v>0</v>
      </c>
      <c r="C173" s="43">
        <f t="shared" ca="1" si="47"/>
        <v>13.080958923463417</v>
      </c>
      <c r="D173" s="43">
        <f t="shared" ca="1" si="48"/>
        <v>-1.1480637912383016</v>
      </c>
      <c r="E173" s="43">
        <f t="shared" ca="1" si="49"/>
        <v>11.932895132225115</v>
      </c>
      <c r="F173" s="43">
        <f t="shared" ca="1" si="50"/>
        <v>1.1932895132225114</v>
      </c>
      <c r="G173" s="43">
        <f>IF(A173&lt;&gt;"",IF(A173&lt;Data!$G$11*0.25,$C$13/$G$32,IF(A173&gt;Data!$G$11*0.25,$C$13,$C$13*10)),"")</f>
        <v>1</v>
      </c>
      <c r="H173" s="43">
        <f>IF(A173&lt;&gt;"",IF(Data!$G$9="constant",$C$13,IF(Data!$G$9="squeeze",G173,F173)),"")</f>
        <v>1</v>
      </c>
      <c r="I173" s="38">
        <f ca="1">IF(ISNUMBER(A173),NORMINV(RAND(),0,IF(AND(Data!$G$9="squeeze",A173&lt;Data!$G$11*0.25),$H$32,1)*$C$30*$C$13)*($C$14*$C$12),"")</f>
        <v>3.111464577985161E-4</v>
      </c>
      <c r="J173" s="42">
        <f ca="1">IFERROR(IF(Data!$C$6="Real",B173,I173+J172+($C$14*$C$12)*(NORMINV(RAND(),$C$15,CHOOSE($G$13,$C$13,F173,G173)))),"")</f>
        <v>1.3492587126381967</v>
      </c>
      <c r="K173" s="88">
        <f>IF(ISNUMBER(A173), IF($G$16="fixed",$G$17,MIN(H173*Data!$C$7*$C$16*0.5,$C$17*Data!$C$7))*$C$12,"")</f>
        <v>8.0000000000000007E-5</v>
      </c>
      <c r="L173" s="42">
        <f t="shared" ca="1" si="74"/>
        <v>1.3492587126381967</v>
      </c>
      <c r="M173" s="44">
        <f t="shared" ca="1" si="75"/>
        <v>1.3492987126381968</v>
      </c>
      <c r="N173" s="44">
        <f t="shared" ca="1" si="76"/>
        <v>1.3492187126381967</v>
      </c>
      <c r="O173" s="108">
        <f t="shared" ca="1" si="51"/>
        <v>0.2281037224994128</v>
      </c>
      <c r="P173" s="102">
        <f t="shared" ca="1" si="52"/>
        <v>3.3178775482785019</v>
      </c>
      <c r="Q173" s="102">
        <f t="shared" ca="1" si="53"/>
        <v>-0.15486017908431271</v>
      </c>
      <c r="R173" s="120">
        <f t="shared" ca="1" si="71"/>
        <v>1</v>
      </c>
      <c r="S173" s="54">
        <f t="shared" ca="1" si="72"/>
        <v>0</v>
      </c>
      <c r="T173" s="5">
        <f t="shared" ca="1" si="54"/>
        <v>1.3495941575375672</v>
      </c>
      <c r="U173" s="152">
        <f t="shared" ca="1" si="55"/>
        <v>1.349804376167431</v>
      </c>
      <c r="V173" s="152">
        <f t="shared" ca="1" si="56"/>
        <v>1.3465797067177956</v>
      </c>
      <c r="W173" s="153">
        <f t="shared" ca="1" si="57"/>
        <v>0</v>
      </c>
      <c r="X173" s="153">
        <f t="shared" ca="1" si="58"/>
        <v>1</v>
      </c>
      <c r="Y173" s="153">
        <f t="shared" ca="1" si="59"/>
        <v>0</v>
      </c>
      <c r="Z173" s="153">
        <f t="shared" ca="1" si="60"/>
        <v>4</v>
      </c>
      <c r="AA173" s="152" t="str">
        <f t="shared" ca="1" si="61"/>
        <v/>
      </c>
      <c r="AB173" s="152">
        <f t="shared" ca="1" si="62"/>
        <v>1.3466126913879284</v>
      </c>
      <c r="AC173" s="154" t="str">
        <f t="shared" ca="1" si="63"/>
        <v/>
      </c>
      <c r="AD173" s="154">
        <f t="shared" ca="1" si="64"/>
        <v>-107.440850010736</v>
      </c>
      <c r="AE173" s="3">
        <f t="shared" ca="1" si="65"/>
        <v>-26.860212502684</v>
      </c>
      <c r="AF173" s="3">
        <f t="shared" ca="1" si="66"/>
        <v>-107.440850010736</v>
      </c>
      <c r="AG173" s="3" t="str">
        <f t="shared" ca="1" si="73"/>
        <v>N</v>
      </c>
      <c r="AH173" s="4" t="str">
        <f t="shared" ca="1" si="67"/>
        <v/>
      </c>
      <c r="AI173" s="75">
        <f t="shared" ca="1" si="68"/>
        <v>-10.7440850010736</v>
      </c>
      <c r="AJ173" s="75">
        <f t="shared" ca="1" si="69"/>
        <v>0</v>
      </c>
    </row>
    <row r="174" spans="1:36" ht="14.25">
      <c r="A174" s="41">
        <f t="shared" si="70"/>
        <v>108</v>
      </c>
      <c r="B174" s="150">
        <f>IF(ISNUMBER(A174),INDEX('MetaTrader Import'!$H$13:$J$5893,TRUNC(((A174-$A$39+1)-1)/3)+1,MOD((A174-$A$39+1)-1,3)+1),"")</f>
        <v>0</v>
      </c>
      <c r="C174" s="43">
        <f t="shared" ca="1" si="47"/>
        <v>11.932895132225115</v>
      </c>
      <c r="D174" s="43">
        <f t="shared" ca="1" si="48"/>
        <v>-0.84905176832105256</v>
      </c>
      <c r="E174" s="43">
        <f t="shared" ca="1" si="49"/>
        <v>11.083843363904062</v>
      </c>
      <c r="F174" s="43">
        <f t="shared" ca="1" si="50"/>
        <v>1.1083843363904062</v>
      </c>
      <c r="G174" s="43">
        <f>IF(A174&lt;&gt;"",IF(A174&lt;Data!$G$11*0.25,$C$13/$G$32,IF(A174&gt;Data!$G$11*0.25,$C$13,$C$13*10)),"")</f>
        <v>1</v>
      </c>
      <c r="H174" s="43">
        <f>IF(A174&lt;&gt;"",IF(Data!$G$9="constant",$C$13,IF(Data!$G$9="squeeze",G174,F174)),"")</f>
        <v>1</v>
      </c>
      <c r="I174" s="38">
        <f ca="1">IF(ISNUMBER(A174),NORMINV(RAND(),0,IF(AND(Data!$G$9="squeeze",A174&lt;Data!$G$11*0.25),$H$32,1)*$C$30*$C$13)*($C$14*$C$12),"")</f>
        <v>-1.8927928651871971E-4</v>
      </c>
      <c r="J174" s="42">
        <f ca="1">IFERROR(IF(Data!$C$6="Real",B174,I174+J173+($C$14*$C$12)*(NORMINV(RAND(),$C$15,CHOOSE($G$13,$C$13,F174,G174)))),"")</f>
        <v>1.34909046890149</v>
      </c>
      <c r="K174" s="88">
        <f>IF(ISNUMBER(A174), IF($G$16="fixed",$G$17,MIN(H174*Data!$C$7*$C$16*0.5,$C$17*Data!$C$7))*$C$12,"")</f>
        <v>8.0000000000000007E-5</v>
      </c>
      <c r="L174" s="42">
        <f t="shared" ca="1" si="74"/>
        <v>1.34909046890149</v>
      </c>
      <c r="M174" s="44">
        <f t="shared" ca="1" si="75"/>
        <v>1.34913046890149</v>
      </c>
      <c r="N174" s="44">
        <f t="shared" ca="1" si="76"/>
        <v>1.3490504689014899</v>
      </c>
      <c r="O174" s="108">
        <f t="shared" ca="1" si="51"/>
        <v>0.42917057755235771</v>
      </c>
      <c r="P174" s="102">
        <f t="shared" ca="1" si="52"/>
        <v>3.5338836951343677</v>
      </c>
      <c r="Q174" s="102">
        <f t="shared" ca="1" si="53"/>
        <v>-0.11608914259274086</v>
      </c>
      <c r="R174" s="120">
        <f t="shared" ca="1" si="71"/>
        <v>1</v>
      </c>
      <c r="S174" s="54">
        <f t="shared" ca="1" si="72"/>
        <v>0</v>
      </c>
      <c r="T174" s="5">
        <f t="shared" ca="1" si="54"/>
        <v>1.3495941575375672</v>
      </c>
      <c r="U174" s="152">
        <f t="shared" ca="1" si="55"/>
        <v>1.349804376167431</v>
      </c>
      <c r="V174" s="152">
        <f t="shared" ca="1" si="56"/>
        <v>1.3465797067177956</v>
      </c>
      <c r="W174" s="153">
        <f t="shared" ca="1" si="57"/>
        <v>0</v>
      </c>
      <c r="X174" s="153">
        <f t="shared" ca="1" si="58"/>
        <v>1</v>
      </c>
      <c r="Y174" s="153">
        <f t="shared" ca="1" si="59"/>
        <v>0</v>
      </c>
      <c r="Z174" s="153">
        <f t="shared" ca="1" si="60"/>
        <v>4</v>
      </c>
      <c r="AA174" s="152" t="str">
        <f t="shared" ca="1" si="61"/>
        <v/>
      </c>
      <c r="AB174" s="152">
        <f t="shared" ca="1" si="62"/>
        <v>1.3466126913879284</v>
      </c>
      <c r="AC174" s="154" t="str">
        <f t="shared" ca="1" si="63"/>
        <v/>
      </c>
      <c r="AD174" s="154">
        <f t="shared" ca="1" si="64"/>
        <v>-100.71110054246546</v>
      </c>
      <c r="AE174" s="3">
        <f t="shared" ca="1" si="65"/>
        <v>-25.177775135616365</v>
      </c>
      <c r="AF174" s="3">
        <f t="shared" ca="1" si="66"/>
        <v>-100.71110054246546</v>
      </c>
      <c r="AG174" s="3" t="str">
        <f t="shared" ca="1" si="73"/>
        <v>N</v>
      </c>
      <c r="AH174" s="4" t="str">
        <f t="shared" ca="1" si="67"/>
        <v/>
      </c>
      <c r="AI174" s="75">
        <f t="shared" ca="1" si="68"/>
        <v>-10.071110054246546</v>
      </c>
      <c r="AJ174" s="75">
        <f t="shared" ca="1" si="69"/>
        <v>0</v>
      </c>
    </row>
    <row r="175" spans="1:36" ht="14.25">
      <c r="A175" s="41">
        <f t="shared" si="70"/>
        <v>109</v>
      </c>
      <c r="B175" s="150">
        <f>IF(ISNUMBER(A175),INDEX('MetaTrader Import'!$H$13:$J$5893,TRUNC(((A175-$A$39+1)-1)/3)+1,MOD((A175-$A$39+1)-1,3)+1),"")</f>
        <v>0</v>
      </c>
      <c r="C175" s="43">
        <f t="shared" ca="1" si="47"/>
        <v>11.083843363904062</v>
      </c>
      <c r="D175" s="43">
        <f t="shared" ca="1" si="48"/>
        <v>-0.47927751086183679</v>
      </c>
      <c r="E175" s="43">
        <f t="shared" ca="1" si="49"/>
        <v>10.604565853042226</v>
      </c>
      <c r="F175" s="43">
        <f t="shared" ca="1" si="50"/>
        <v>1.0604565853042227</v>
      </c>
      <c r="G175" s="43">
        <f>IF(A175&lt;&gt;"",IF(A175&lt;Data!$G$11*0.25,$C$13/$G$32,IF(A175&gt;Data!$G$11*0.25,$C$13,$C$13*10)),"")</f>
        <v>1</v>
      </c>
      <c r="H175" s="43">
        <f>IF(A175&lt;&gt;"",IF(Data!$G$9="constant",$C$13,IF(Data!$G$9="squeeze",G175,F175)),"")</f>
        <v>1</v>
      </c>
      <c r="I175" s="38">
        <f ca="1">IF(ISNUMBER(A175),NORMINV(RAND(),0,IF(AND(Data!$G$9="squeeze",A175&lt;Data!$G$11*0.25),$H$32,1)*$C$30*$C$13)*($C$14*$C$12),"")</f>
        <v>1.1039348935788574E-4</v>
      </c>
      <c r="J175" s="42">
        <f ca="1">IFERROR(IF(Data!$C$6="Real",B175,I175+J174+($C$14*$C$12)*(NORMINV(RAND(),$C$15,CHOOSE($G$13,$C$13,F175,G175)))),"")</f>
        <v>1.3489531812980935</v>
      </c>
      <c r="K175" s="88">
        <f>IF(ISNUMBER(A175), IF($G$16="fixed",$G$17,MIN(H175*Data!$C$7*$C$16*0.5,$C$17*Data!$C$7))*$C$12,"")</f>
        <v>8.0000000000000007E-5</v>
      </c>
      <c r="L175" s="42">
        <f t="shared" ca="1" si="74"/>
        <v>1.3489531812980935</v>
      </c>
      <c r="M175" s="44">
        <f t="shared" ca="1" si="75"/>
        <v>1.3489931812980935</v>
      </c>
      <c r="N175" s="44">
        <f t="shared" ca="1" si="76"/>
        <v>1.3489131812980935</v>
      </c>
      <c r="O175" s="108">
        <f t="shared" ca="1" si="51"/>
        <v>0.54877735277838613</v>
      </c>
      <c r="P175" s="102">
        <f t="shared" ca="1" si="52"/>
        <v>3.6533583451745306</v>
      </c>
      <c r="Q175" s="102">
        <f t="shared" ca="1" si="53"/>
        <v>-6.8792898713358794E-2</v>
      </c>
      <c r="R175" s="120">
        <f t="shared" ca="1" si="71"/>
        <v>1</v>
      </c>
      <c r="S175" s="54">
        <f t="shared" ca="1" si="72"/>
        <v>0</v>
      </c>
      <c r="T175" s="5">
        <f t="shared" ca="1" si="54"/>
        <v>1.3495941575375672</v>
      </c>
      <c r="U175" s="152">
        <f t="shared" ca="1" si="55"/>
        <v>1.349804376167431</v>
      </c>
      <c r="V175" s="152">
        <f t="shared" ca="1" si="56"/>
        <v>1.3465797067177956</v>
      </c>
      <c r="W175" s="153">
        <f t="shared" ca="1" si="57"/>
        <v>0</v>
      </c>
      <c r="X175" s="153">
        <f t="shared" ca="1" si="58"/>
        <v>1</v>
      </c>
      <c r="Y175" s="153">
        <f t="shared" ca="1" si="59"/>
        <v>0</v>
      </c>
      <c r="Z175" s="153">
        <f t="shared" ca="1" si="60"/>
        <v>4</v>
      </c>
      <c r="AA175" s="152" t="str">
        <f t="shared" ca="1" si="61"/>
        <v/>
      </c>
      <c r="AB175" s="152">
        <f t="shared" ca="1" si="62"/>
        <v>1.3466126913879284</v>
      </c>
      <c r="AC175" s="154" t="str">
        <f t="shared" ca="1" si="63"/>
        <v/>
      </c>
      <c r="AD175" s="154">
        <f t="shared" ca="1" si="64"/>
        <v>-95.219596406606044</v>
      </c>
      <c r="AE175" s="3">
        <f t="shared" ca="1" si="65"/>
        <v>-23.804899101651511</v>
      </c>
      <c r="AF175" s="3">
        <f t="shared" ca="1" si="66"/>
        <v>-95.219596406606044</v>
      </c>
      <c r="AG175" s="3" t="str">
        <f t="shared" ca="1" si="73"/>
        <v>N</v>
      </c>
      <c r="AH175" s="4" t="str">
        <f t="shared" ca="1" si="67"/>
        <v/>
      </c>
      <c r="AI175" s="75">
        <f t="shared" ca="1" si="68"/>
        <v>-9.5219596406606044</v>
      </c>
      <c r="AJ175" s="75">
        <f t="shared" ca="1" si="69"/>
        <v>0</v>
      </c>
    </row>
    <row r="176" spans="1:36" ht="14.25">
      <c r="A176" s="41">
        <f t="shared" si="70"/>
        <v>110</v>
      </c>
      <c r="B176" s="150">
        <f>IF(ISNUMBER(A176),INDEX('MetaTrader Import'!$H$13:$J$5893,TRUNC(((A176-$A$39+1)-1)/3)+1,MOD((A176-$A$39+1)-1,3)+1),"")</f>
        <v>0</v>
      </c>
      <c r="C176" s="43">
        <f t="shared" ca="1" si="47"/>
        <v>10.604565853042226</v>
      </c>
      <c r="D176" s="43">
        <f t="shared" ca="1" si="48"/>
        <v>0.16117985816344449</v>
      </c>
      <c r="E176" s="43">
        <f t="shared" ca="1" si="49"/>
        <v>10.765745711205671</v>
      </c>
      <c r="F176" s="43">
        <f t="shared" ca="1" si="50"/>
        <v>1.0765745711205672</v>
      </c>
      <c r="G176" s="43">
        <f>IF(A176&lt;&gt;"",IF(A176&lt;Data!$G$11*0.25,$C$13/$G$32,IF(A176&gt;Data!$G$11*0.25,$C$13,$C$13*10)),"")</f>
        <v>1</v>
      </c>
      <c r="H176" s="43">
        <f>IF(A176&lt;&gt;"",IF(Data!$G$9="constant",$C$13,IF(Data!$G$9="squeeze",G176,F176)),"")</f>
        <v>1</v>
      </c>
      <c r="I176" s="38">
        <f ca="1">IF(ISNUMBER(A176),NORMINV(RAND(),0,IF(AND(Data!$G$9="squeeze",A176&lt;Data!$G$11*0.25),$H$32,1)*$C$30*$C$13)*($C$14*$C$12),"")</f>
        <v>1.3253003662929714E-5</v>
      </c>
      <c r="J176" s="42">
        <f ca="1">IFERROR(IF(Data!$C$6="Real",B176,I176+J175+($C$14*$C$12)*(NORMINV(RAND(),$C$15,CHOOSE($G$13,$C$13,F176,G176)))),"")</f>
        <v>1.3484539097648611</v>
      </c>
      <c r="K176" s="88">
        <f>IF(ISNUMBER(A176), IF($G$16="fixed",$G$17,MIN(H176*Data!$C$7*$C$16*0.5,$C$17*Data!$C$7))*$C$12,"")</f>
        <v>8.0000000000000007E-5</v>
      </c>
      <c r="L176" s="42">
        <f t="shared" ca="1" si="74"/>
        <v>1.3484539097648611</v>
      </c>
      <c r="M176" s="44">
        <f t="shared" ca="1" si="75"/>
        <v>1.3484939097648612</v>
      </c>
      <c r="N176" s="44">
        <f t="shared" ca="1" si="76"/>
        <v>1.3484139097648611</v>
      </c>
      <c r="O176" s="108">
        <f t="shared" ca="1" si="51"/>
        <v>0.57069655695263233</v>
      </c>
      <c r="P176" s="102">
        <f t="shared" ca="1" si="52"/>
        <v>3.6245534866669238</v>
      </c>
      <c r="Q176" s="102">
        <f t="shared" ca="1" si="53"/>
        <v>-1.9077875819177179E-2</v>
      </c>
      <c r="R176" s="120">
        <f t="shared" ca="1" si="71"/>
        <v>1</v>
      </c>
      <c r="S176" s="54">
        <f t="shared" ca="1" si="72"/>
        <v>0</v>
      </c>
      <c r="T176" s="5">
        <f t="shared" ca="1" si="54"/>
        <v>1.3495941575375672</v>
      </c>
      <c r="U176" s="152">
        <f t="shared" ca="1" si="55"/>
        <v>1.349804376167431</v>
      </c>
      <c r="V176" s="152">
        <f t="shared" ca="1" si="56"/>
        <v>1.3465797067177956</v>
      </c>
      <c r="W176" s="153">
        <f t="shared" ca="1" si="57"/>
        <v>0</v>
      </c>
      <c r="X176" s="153">
        <f t="shared" ca="1" si="58"/>
        <v>1</v>
      </c>
      <c r="Y176" s="153">
        <f t="shared" ca="1" si="59"/>
        <v>0</v>
      </c>
      <c r="Z176" s="153">
        <f t="shared" ca="1" si="60"/>
        <v>4</v>
      </c>
      <c r="AA176" s="152" t="str">
        <f t="shared" ca="1" si="61"/>
        <v/>
      </c>
      <c r="AB176" s="152">
        <f t="shared" ca="1" si="62"/>
        <v>1.3466126913879284</v>
      </c>
      <c r="AC176" s="154" t="str">
        <f t="shared" ca="1" si="63"/>
        <v/>
      </c>
      <c r="AD176" s="154">
        <f t="shared" ca="1" si="64"/>
        <v>-75.248735077311224</v>
      </c>
      <c r="AE176" s="3">
        <f t="shared" ca="1" si="65"/>
        <v>-18.812183769327806</v>
      </c>
      <c r="AF176" s="3">
        <f t="shared" ca="1" si="66"/>
        <v>-75.248735077311224</v>
      </c>
      <c r="AG176" s="3" t="str">
        <f t="shared" ca="1" si="73"/>
        <v>N</v>
      </c>
      <c r="AH176" s="4" t="str">
        <f t="shared" ca="1" si="67"/>
        <v/>
      </c>
      <c r="AI176" s="75">
        <f t="shared" ca="1" si="68"/>
        <v>-7.5248735077311224</v>
      </c>
      <c r="AJ176" s="75">
        <f t="shared" ca="1" si="69"/>
        <v>0</v>
      </c>
    </row>
    <row r="177" spans="1:36" ht="14.25">
      <c r="A177" s="41">
        <f t="shared" si="70"/>
        <v>111</v>
      </c>
      <c r="B177" s="150">
        <f>IF(ISNUMBER(A177),INDEX('MetaTrader Import'!$H$13:$J$5893,TRUNC(((A177-$A$39+1)-1)/3)+1,MOD((A177-$A$39+1)-1,3)+1),"")</f>
        <v>0</v>
      </c>
      <c r="C177" s="43">
        <f t="shared" ca="1" si="47"/>
        <v>10.765745711205671</v>
      </c>
      <c r="D177" s="43">
        <f t="shared" ca="1" si="48"/>
        <v>-1.3575331483938951</v>
      </c>
      <c r="E177" s="43">
        <f t="shared" ca="1" si="49"/>
        <v>9.4082125628117765</v>
      </c>
      <c r="F177" s="43">
        <f t="shared" ca="1" si="50"/>
        <v>0.94082125628117763</v>
      </c>
      <c r="G177" s="43">
        <f>IF(A177&lt;&gt;"",IF(A177&lt;Data!$G$11*0.25,$C$13/$G$32,IF(A177&gt;Data!$G$11*0.25,$C$13,$C$13*10)),"")</f>
        <v>1</v>
      </c>
      <c r="H177" s="43">
        <f>IF(A177&lt;&gt;"",IF(Data!$G$9="constant",$C$13,IF(Data!$G$9="squeeze",G177,F177)),"")</f>
        <v>1</v>
      </c>
      <c r="I177" s="38">
        <f ca="1">IF(ISNUMBER(A177),NORMINV(RAND(),0,IF(AND(Data!$G$9="squeeze",A177&lt;Data!$G$11*0.25),$H$32,1)*$C$30*$C$13)*($C$14*$C$12),"")</f>
        <v>2.9385885237150867E-5</v>
      </c>
      <c r="J177" s="42">
        <f ca="1">IFERROR(IF(Data!$C$6="Real",B177,I177+J176+($C$14*$C$12)*(NORMINV(RAND(),$C$15,CHOOSE($G$13,$C$13,F177,G177)))),"")</f>
        <v>1.3486163052509939</v>
      </c>
      <c r="K177" s="88">
        <f>IF(ISNUMBER(A177), IF($G$16="fixed",$G$17,MIN(H177*Data!$C$7*$C$16*0.5,$C$17*Data!$C$7))*$C$12,"")</f>
        <v>8.0000000000000007E-5</v>
      </c>
      <c r="L177" s="42">
        <f t="shared" ca="1" si="74"/>
        <v>1.3486163052509939</v>
      </c>
      <c r="M177" s="44">
        <f t="shared" ca="1" si="75"/>
        <v>1.3486563052509939</v>
      </c>
      <c r="N177" s="44">
        <f t="shared" ca="1" si="76"/>
        <v>1.3485763052509938</v>
      </c>
      <c r="O177" s="108">
        <f t="shared" ca="1" si="51"/>
        <v>0.54405170207475329</v>
      </c>
      <c r="P177" s="102">
        <f t="shared" ca="1" si="52"/>
        <v>3.608773719587238</v>
      </c>
      <c r="Q177" s="102">
        <f t="shared" ca="1" si="53"/>
        <v>2.7162047369795089E-2</v>
      </c>
      <c r="R177" s="120">
        <f t="shared" ca="1" si="71"/>
        <v>1</v>
      </c>
      <c r="S177" s="54">
        <f t="shared" ca="1" si="72"/>
        <v>0</v>
      </c>
      <c r="T177" s="5">
        <f t="shared" ca="1" si="54"/>
        <v>1.3495941575375672</v>
      </c>
      <c r="U177" s="152">
        <f t="shared" ca="1" si="55"/>
        <v>1.349804376167431</v>
      </c>
      <c r="V177" s="152">
        <f t="shared" ca="1" si="56"/>
        <v>1.3465797067177956</v>
      </c>
      <c r="W177" s="153">
        <f t="shared" ca="1" si="57"/>
        <v>0</v>
      </c>
      <c r="X177" s="153">
        <f t="shared" ca="1" si="58"/>
        <v>1</v>
      </c>
      <c r="Y177" s="153">
        <f t="shared" ca="1" si="59"/>
        <v>0</v>
      </c>
      <c r="Z177" s="153">
        <f t="shared" ca="1" si="60"/>
        <v>4</v>
      </c>
      <c r="AA177" s="152" t="str">
        <f t="shared" ca="1" si="61"/>
        <v/>
      </c>
      <c r="AB177" s="152">
        <f t="shared" ca="1" si="62"/>
        <v>1.3466126913879284</v>
      </c>
      <c r="AC177" s="154" t="str">
        <f t="shared" ca="1" si="63"/>
        <v/>
      </c>
      <c r="AD177" s="154">
        <f t="shared" ca="1" si="64"/>
        <v>-81.744554522620305</v>
      </c>
      <c r="AE177" s="3">
        <f t="shared" ca="1" si="65"/>
        <v>-20.436138630655076</v>
      </c>
      <c r="AF177" s="3">
        <f t="shared" ca="1" si="66"/>
        <v>-81.744554522620305</v>
      </c>
      <c r="AG177" s="3" t="str">
        <f t="shared" ca="1" si="73"/>
        <v>N</v>
      </c>
      <c r="AH177" s="4" t="str">
        <f t="shared" ca="1" si="67"/>
        <v/>
      </c>
      <c r="AI177" s="75">
        <f t="shared" ca="1" si="68"/>
        <v>-8.1744554522620305</v>
      </c>
      <c r="AJ177" s="75">
        <f t="shared" ca="1" si="69"/>
        <v>0</v>
      </c>
    </row>
    <row r="178" spans="1:36" ht="14.25">
      <c r="A178" s="41">
        <f t="shared" si="70"/>
        <v>112</v>
      </c>
      <c r="B178" s="150">
        <f>IF(ISNUMBER(A178),INDEX('MetaTrader Import'!$H$13:$J$5893,TRUNC(((A178-$A$39+1)-1)/3)+1,MOD((A178-$A$39+1)-1,3)+1),"")</f>
        <v>0</v>
      </c>
      <c r="C178" s="43">
        <f t="shared" ca="1" si="47"/>
        <v>9.4082125628117765</v>
      </c>
      <c r="D178" s="43">
        <f t="shared" ca="1" si="48"/>
        <v>0.48250843372826308</v>
      </c>
      <c r="E178" s="43">
        <f t="shared" ca="1" si="49"/>
        <v>9.8907209965400398</v>
      </c>
      <c r="F178" s="43">
        <f t="shared" ca="1" si="50"/>
        <v>0.989072099654004</v>
      </c>
      <c r="G178" s="43">
        <f>IF(A178&lt;&gt;"",IF(A178&lt;Data!$G$11*0.25,$C$13/$G$32,IF(A178&gt;Data!$G$11*0.25,$C$13,$C$13*10)),"")</f>
        <v>1</v>
      </c>
      <c r="H178" s="43">
        <f>IF(A178&lt;&gt;"",IF(Data!$G$9="constant",$C$13,IF(Data!$G$9="squeeze",G178,F178)),"")</f>
        <v>1</v>
      </c>
      <c r="I178" s="38">
        <f ca="1">IF(ISNUMBER(A178),NORMINV(RAND(),0,IF(AND(Data!$G$9="squeeze",A178&lt;Data!$G$11*0.25),$H$32,1)*$C$30*$C$13)*($C$14*$C$12),"")</f>
        <v>9.6916344167276928E-6</v>
      </c>
      <c r="J178" s="42">
        <f ca="1">IFERROR(IF(Data!$C$6="Real",B178,I178+J177+($C$14*$C$12)*(NORMINV(RAND(),$C$15,CHOOSE($G$13,$C$13,F178,G178)))),"")</f>
        <v>1.3486638488641705</v>
      </c>
      <c r="K178" s="88">
        <f>IF(ISNUMBER(A178), IF($G$16="fixed",$G$17,MIN(H178*Data!$C$7*$C$16*0.5,$C$17*Data!$C$7))*$C$12,"")</f>
        <v>8.0000000000000007E-5</v>
      </c>
      <c r="L178" s="42">
        <f t="shared" ca="1" si="74"/>
        <v>1.3486638488641705</v>
      </c>
      <c r="M178" s="44">
        <f t="shared" ca="1" si="75"/>
        <v>1.3487038488641705</v>
      </c>
      <c r="N178" s="44">
        <f t="shared" ca="1" si="76"/>
        <v>1.3486238488641704</v>
      </c>
      <c r="O178" s="108">
        <f t="shared" ca="1" si="51"/>
        <v>0.37829746933989594</v>
      </c>
      <c r="P178" s="102">
        <f t="shared" ca="1" si="52"/>
        <v>3.1394024494007517</v>
      </c>
      <c r="Q178" s="102">
        <f t="shared" ca="1" si="53"/>
        <v>5.6722444664573143E-2</v>
      </c>
      <c r="R178" s="120">
        <f t="shared" ca="1" si="71"/>
        <v>1</v>
      </c>
      <c r="S178" s="54">
        <f t="shared" ca="1" si="72"/>
        <v>0</v>
      </c>
      <c r="T178" s="5">
        <f t="shared" ca="1" si="54"/>
        <v>1.3495941575375672</v>
      </c>
      <c r="U178" s="152">
        <f t="shared" ca="1" si="55"/>
        <v>1.349804376167431</v>
      </c>
      <c r="V178" s="152">
        <f t="shared" ca="1" si="56"/>
        <v>1.3465797067177956</v>
      </c>
      <c r="W178" s="153">
        <f t="shared" ca="1" si="57"/>
        <v>0</v>
      </c>
      <c r="X178" s="153">
        <f t="shared" ca="1" si="58"/>
        <v>1</v>
      </c>
      <c r="Y178" s="153">
        <f t="shared" ca="1" si="59"/>
        <v>0</v>
      </c>
      <c r="Z178" s="153">
        <f t="shared" ca="1" si="60"/>
        <v>4</v>
      </c>
      <c r="AA178" s="152" t="str">
        <f t="shared" ca="1" si="61"/>
        <v/>
      </c>
      <c r="AB178" s="152">
        <f t="shared" ca="1" si="62"/>
        <v>1.3466126913879284</v>
      </c>
      <c r="AC178" s="154" t="str">
        <f t="shared" ca="1" si="63"/>
        <v/>
      </c>
      <c r="AD178" s="154">
        <f t="shared" ca="1" si="64"/>
        <v>-83.646299049684458</v>
      </c>
      <c r="AE178" s="3">
        <f t="shared" ca="1" si="65"/>
        <v>-20.911574762421115</v>
      </c>
      <c r="AF178" s="3">
        <f t="shared" ca="1" si="66"/>
        <v>-83.646299049684458</v>
      </c>
      <c r="AG178" s="3" t="str">
        <f t="shared" ca="1" si="73"/>
        <v>N</v>
      </c>
      <c r="AH178" s="4" t="str">
        <f t="shared" ca="1" si="67"/>
        <v/>
      </c>
      <c r="AI178" s="75">
        <f t="shared" ca="1" si="68"/>
        <v>-8.3646299049684458</v>
      </c>
      <c r="AJ178" s="75">
        <f t="shared" ca="1" si="69"/>
        <v>0</v>
      </c>
    </row>
    <row r="179" spans="1:36" ht="14.25">
      <c r="A179" s="41">
        <f t="shared" si="70"/>
        <v>113</v>
      </c>
      <c r="B179" s="150">
        <f>IF(ISNUMBER(A179),INDEX('MetaTrader Import'!$H$13:$J$5893,TRUNC(((A179-$A$39+1)-1)/3)+1,MOD((A179-$A$39+1)-1,3)+1),"")</f>
        <v>0</v>
      </c>
      <c r="C179" s="43">
        <f t="shared" ca="1" si="47"/>
        <v>9.8907209965400398</v>
      </c>
      <c r="D179" s="43">
        <f t="shared" ca="1" si="48"/>
        <v>2.1985845614155259</v>
      </c>
      <c r="E179" s="43">
        <f t="shared" ca="1" si="49"/>
        <v>12.089305557955566</v>
      </c>
      <c r="F179" s="43">
        <f t="shared" ca="1" si="50"/>
        <v>1.2089305557955565</v>
      </c>
      <c r="G179" s="43">
        <f>IF(A179&lt;&gt;"",IF(A179&lt;Data!$G$11*0.25,$C$13/$G$32,IF(A179&gt;Data!$G$11*0.25,$C$13,$C$13*10)),"")</f>
        <v>1</v>
      </c>
      <c r="H179" s="43">
        <f>IF(A179&lt;&gt;"",IF(Data!$G$9="constant",$C$13,IF(Data!$G$9="squeeze",G179,F179)),"")</f>
        <v>1</v>
      </c>
      <c r="I179" s="38">
        <f ca="1">IF(ISNUMBER(A179),NORMINV(RAND(),0,IF(AND(Data!$G$9="squeeze",A179&lt;Data!$G$11*0.25),$H$32,1)*$C$30*$C$13)*($C$14*$C$12),"")</f>
        <v>1.8283430682369871E-4</v>
      </c>
      <c r="J179" s="42">
        <f ca="1">IFERROR(IF(Data!$C$6="Real",B179,I179+J178+($C$14*$C$12)*(NORMINV(RAND(),$C$15,CHOOSE($G$13,$C$13,F179,G179)))),"")</f>
        <v>1.3486936795897559</v>
      </c>
      <c r="K179" s="88">
        <f>IF(ISNUMBER(A179), IF($G$16="fixed",$G$17,MIN(H179*Data!$C$7*$C$16*0.5,$C$17*Data!$C$7))*$C$12,"")</f>
        <v>8.0000000000000007E-5</v>
      </c>
      <c r="L179" s="42">
        <f t="shared" ca="1" si="74"/>
        <v>1.3486936795897559</v>
      </c>
      <c r="M179" s="44">
        <f t="shared" ca="1" si="75"/>
        <v>1.348733679589756</v>
      </c>
      <c r="N179" s="44">
        <f t="shared" ca="1" si="76"/>
        <v>1.3486536795897559</v>
      </c>
      <c r="O179" s="108">
        <f t="shared" ca="1" si="51"/>
        <v>0.24610905780592901</v>
      </c>
      <c r="P179" s="102">
        <f t="shared" ca="1" si="52"/>
        <v>2.8040263239974283</v>
      </c>
      <c r="Q179" s="102">
        <f t="shared" ca="1" si="53"/>
        <v>6.2040788227814683E-2</v>
      </c>
      <c r="R179" s="120">
        <f t="shared" ca="1" si="71"/>
        <v>1</v>
      </c>
      <c r="S179" s="54">
        <f t="shared" ca="1" si="72"/>
        <v>0</v>
      </c>
      <c r="T179" s="5">
        <f t="shared" ca="1" si="54"/>
        <v>1.3495941575375672</v>
      </c>
      <c r="U179" s="152">
        <f t="shared" ca="1" si="55"/>
        <v>1.349804376167431</v>
      </c>
      <c r="V179" s="152">
        <f t="shared" ca="1" si="56"/>
        <v>1.3465797067177956</v>
      </c>
      <c r="W179" s="153">
        <f t="shared" ca="1" si="57"/>
        <v>0</v>
      </c>
      <c r="X179" s="153">
        <f t="shared" ca="1" si="58"/>
        <v>1</v>
      </c>
      <c r="Y179" s="153">
        <f t="shared" ca="1" si="59"/>
        <v>0</v>
      </c>
      <c r="Z179" s="153">
        <f t="shared" ca="1" si="60"/>
        <v>4</v>
      </c>
      <c r="AA179" s="152" t="str">
        <f t="shared" ca="1" si="61"/>
        <v/>
      </c>
      <c r="AB179" s="152">
        <f t="shared" ca="1" si="62"/>
        <v>1.3466126913879284</v>
      </c>
      <c r="AC179" s="154" t="str">
        <f t="shared" ca="1" si="63"/>
        <v/>
      </c>
      <c r="AD179" s="154">
        <f t="shared" ca="1" si="64"/>
        <v>-84.83952807310402</v>
      </c>
      <c r="AE179" s="3">
        <f t="shared" ca="1" si="65"/>
        <v>-21.209882018276005</v>
      </c>
      <c r="AF179" s="3">
        <f t="shared" ca="1" si="66"/>
        <v>-84.83952807310402</v>
      </c>
      <c r="AG179" s="3" t="str">
        <f t="shared" ca="1" si="73"/>
        <v>N</v>
      </c>
      <c r="AH179" s="4" t="str">
        <f t="shared" ca="1" si="67"/>
        <v/>
      </c>
      <c r="AI179" s="75">
        <f t="shared" ca="1" si="68"/>
        <v>-8.483952807310402</v>
      </c>
      <c r="AJ179" s="75">
        <f t="shared" ca="1" si="69"/>
        <v>0</v>
      </c>
    </row>
    <row r="180" spans="1:36" ht="14.25">
      <c r="A180" s="41">
        <f t="shared" si="70"/>
        <v>114</v>
      </c>
      <c r="B180" s="150">
        <f>IF(ISNUMBER(A180),INDEX('MetaTrader Import'!$H$13:$J$5893,TRUNC(((A180-$A$39+1)-1)/3)+1,MOD((A180-$A$39+1)-1,3)+1),"")</f>
        <v>0</v>
      </c>
      <c r="C180" s="43">
        <f t="shared" ca="1" si="47"/>
        <v>12.089305557955566</v>
      </c>
      <c r="D180" s="43">
        <f t="shared" ca="1" si="48"/>
        <v>3.7426301382966756</v>
      </c>
      <c r="E180" s="43">
        <f t="shared" ca="1" si="49"/>
        <v>15.831935696252241</v>
      </c>
      <c r="F180" s="43">
        <f t="shared" ca="1" si="50"/>
        <v>1.5831935696252242</v>
      </c>
      <c r="G180" s="43">
        <f>IF(A180&lt;&gt;"",IF(A180&lt;Data!$G$11*0.25,$C$13/$G$32,IF(A180&gt;Data!$G$11*0.25,$C$13,$C$13*10)),"")</f>
        <v>1</v>
      </c>
      <c r="H180" s="43">
        <f>IF(A180&lt;&gt;"",IF(Data!$G$9="constant",$C$13,IF(Data!$G$9="squeeze",G180,F180)),"")</f>
        <v>1</v>
      </c>
      <c r="I180" s="38">
        <f ca="1">IF(ISNUMBER(A180),NORMINV(RAND(),0,IF(AND(Data!$G$9="squeeze",A180&lt;Data!$G$11*0.25),$H$32,1)*$C$30*$C$13)*($C$14*$C$12),"")</f>
        <v>-2.8783455231541433E-5</v>
      </c>
      <c r="J180" s="42">
        <f ca="1">IFERROR(IF(Data!$C$6="Real",B180,I180+J179+($C$14*$C$12)*(NORMINV(RAND(),$C$15,CHOOSE($G$13,$C$13,F180,G180)))),"")</f>
        <v>1.3485420595302953</v>
      </c>
      <c r="K180" s="88">
        <f>IF(ISNUMBER(A180), IF($G$16="fixed",$G$17,MIN(H180*Data!$C$7*$C$16*0.5,$C$17*Data!$C$7))*$C$12,"")</f>
        <v>8.0000000000000007E-5</v>
      </c>
      <c r="L180" s="42">
        <f t="shared" ca="1" si="74"/>
        <v>1.3485420595302953</v>
      </c>
      <c r="M180" s="44">
        <f t="shared" ca="1" si="75"/>
        <v>1.3485820595302953</v>
      </c>
      <c r="N180" s="44">
        <f t="shared" ca="1" si="76"/>
        <v>1.3485020595302952</v>
      </c>
      <c r="O180" s="108">
        <f t="shared" ca="1" si="51"/>
        <v>0.11867782495102373</v>
      </c>
      <c r="P180" s="102">
        <f t="shared" ca="1" si="52"/>
        <v>2.6839977196445575</v>
      </c>
      <c r="Q180" s="102">
        <f t="shared" ca="1" si="53"/>
        <v>5.3642140763537648E-2</v>
      </c>
      <c r="R180" s="120">
        <f t="shared" ca="1" si="71"/>
        <v>1</v>
      </c>
      <c r="S180" s="54">
        <f t="shared" ca="1" si="72"/>
        <v>0</v>
      </c>
      <c r="T180" s="5">
        <f t="shared" ca="1" si="54"/>
        <v>1.3495941575375672</v>
      </c>
      <c r="U180" s="152">
        <f t="shared" ca="1" si="55"/>
        <v>1.349804376167431</v>
      </c>
      <c r="V180" s="152">
        <f t="shared" ca="1" si="56"/>
        <v>1.3465797067177956</v>
      </c>
      <c r="W180" s="153">
        <f t="shared" ca="1" si="57"/>
        <v>0</v>
      </c>
      <c r="X180" s="153">
        <f t="shared" ca="1" si="58"/>
        <v>1</v>
      </c>
      <c r="Y180" s="153">
        <f t="shared" ca="1" si="59"/>
        <v>0</v>
      </c>
      <c r="Z180" s="153">
        <f t="shared" ca="1" si="60"/>
        <v>4</v>
      </c>
      <c r="AA180" s="152" t="str">
        <f t="shared" ca="1" si="61"/>
        <v/>
      </c>
      <c r="AB180" s="152">
        <f t="shared" ca="1" si="62"/>
        <v>1.3466126913879284</v>
      </c>
      <c r="AC180" s="154" t="str">
        <f t="shared" ca="1" si="63"/>
        <v/>
      </c>
      <c r="AD180" s="154">
        <f t="shared" ca="1" si="64"/>
        <v>-78.774725694676917</v>
      </c>
      <c r="AE180" s="3">
        <f t="shared" ca="1" si="65"/>
        <v>-19.693681423669229</v>
      </c>
      <c r="AF180" s="3">
        <f t="shared" ca="1" si="66"/>
        <v>-78.774725694676917</v>
      </c>
      <c r="AG180" s="3" t="str">
        <f t="shared" ca="1" si="73"/>
        <v>N</v>
      </c>
      <c r="AH180" s="4" t="str">
        <f t="shared" ca="1" si="67"/>
        <v/>
      </c>
      <c r="AI180" s="75">
        <f t="shared" ca="1" si="68"/>
        <v>-7.8774725694676926</v>
      </c>
      <c r="AJ180" s="75">
        <f t="shared" ca="1" si="69"/>
        <v>0</v>
      </c>
    </row>
    <row r="181" spans="1:36" ht="14.25">
      <c r="A181" s="41">
        <f t="shared" si="70"/>
        <v>115</v>
      </c>
      <c r="B181" s="150">
        <f>IF(ISNUMBER(A181),INDEX('MetaTrader Import'!$H$13:$J$5893,TRUNC(((A181-$A$39+1)-1)/3)+1,MOD((A181-$A$39+1)-1,3)+1),"")</f>
        <v>0</v>
      </c>
      <c r="C181" s="43">
        <f t="shared" ca="1" si="47"/>
        <v>15.831935696252241</v>
      </c>
      <c r="D181" s="43">
        <f t="shared" ca="1" si="48"/>
        <v>1.4383173388207862</v>
      </c>
      <c r="E181" s="43">
        <f t="shared" ca="1" si="49"/>
        <v>17.270253035073026</v>
      </c>
      <c r="F181" s="43">
        <f t="shared" ca="1" si="50"/>
        <v>1.7270253035073027</v>
      </c>
      <c r="G181" s="43">
        <f>IF(A181&lt;&gt;"",IF(A181&lt;Data!$G$11*0.25,$C$13/$G$32,IF(A181&gt;Data!$G$11*0.25,$C$13,$C$13*10)),"")</f>
        <v>1</v>
      </c>
      <c r="H181" s="43">
        <f>IF(A181&lt;&gt;"",IF(Data!$G$9="constant",$C$13,IF(Data!$G$9="squeeze",G181,F181)),"")</f>
        <v>1</v>
      </c>
      <c r="I181" s="38">
        <f ca="1">IF(ISNUMBER(A181),NORMINV(RAND(),0,IF(AND(Data!$G$9="squeeze",A181&lt;Data!$G$11*0.25),$H$32,1)*$C$30*$C$13)*($C$14*$C$12),"")</f>
        <v>-1.1281604817024684E-4</v>
      </c>
      <c r="J181" s="42">
        <f ca="1">IFERROR(IF(Data!$C$6="Real",B181,I181+J180+($C$14*$C$12)*(NORMINV(RAND(),$C$15,CHOOSE($G$13,$C$13,F181,G181)))),"")</f>
        <v>1.3482221396393168</v>
      </c>
      <c r="K181" s="88">
        <f>IF(ISNUMBER(A181), IF($G$16="fixed",$G$17,MIN(H181*Data!$C$7*$C$16*0.5,$C$17*Data!$C$7))*$C$12,"")</f>
        <v>8.0000000000000007E-5</v>
      </c>
      <c r="L181" s="42">
        <f t="shared" ca="1" si="74"/>
        <v>1.3482221396393168</v>
      </c>
      <c r="M181" s="44">
        <f t="shared" ca="1" si="75"/>
        <v>1.3482621396393168</v>
      </c>
      <c r="N181" s="44">
        <f t="shared" ca="1" si="76"/>
        <v>1.3481821396393168</v>
      </c>
      <c r="O181" s="108">
        <f t="shared" ca="1" si="51"/>
        <v>-5.7171547553548835E-2</v>
      </c>
      <c r="P181" s="102">
        <f t="shared" ca="1" si="52"/>
        <v>2.9028749688910995</v>
      </c>
      <c r="Q181" s="102">
        <f t="shared" ca="1" si="53"/>
        <v>4.1888786203903142E-2</v>
      </c>
      <c r="R181" s="120">
        <f t="shared" ca="1" si="71"/>
        <v>1</v>
      </c>
      <c r="S181" s="54">
        <f t="shared" ca="1" si="72"/>
        <v>0</v>
      </c>
      <c r="T181" s="5">
        <f t="shared" ca="1" si="54"/>
        <v>1.3495941575375672</v>
      </c>
      <c r="U181" s="152">
        <f t="shared" ca="1" si="55"/>
        <v>1.349804376167431</v>
      </c>
      <c r="V181" s="152">
        <f t="shared" ca="1" si="56"/>
        <v>1.3465797067177956</v>
      </c>
      <c r="W181" s="153">
        <f t="shared" ca="1" si="57"/>
        <v>0</v>
      </c>
      <c r="X181" s="153">
        <f t="shared" ca="1" si="58"/>
        <v>1</v>
      </c>
      <c r="Y181" s="153">
        <f t="shared" ca="1" si="59"/>
        <v>0</v>
      </c>
      <c r="Z181" s="153">
        <f t="shared" ca="1" si="60"/>
        <v>4</v>
      </c>
      <c r="AA181" s="152" t="str">
        <f t="shared" ca="1" si="61"/>
        <v/>
      </c>
      <c r="AB181" s="152">
        <f t="shared" ca="1" si="62"/>
        <v>1.3466126913879284</v>
      </c>
      <c r="AC181" s="154" t="str">
        <f t="shared" ca="1" si="63"/>
        <v/>
      </c>
      <c r="AD181" s="154">
        <f t="shared" ca="1" si="64"/>
        <v>-65.977930055538536</v>
      </c>
      <c r="AE181" s="3">
        <f t="shared" ca="1" si="65"/>
        <v>-16.494482513884634</v>
      </c>
      <c r="AF181" s="3">
        <f t="shared" ca="1" si="66"/>
        <v>-65.977930055538536</v>
      </c>
      <c r="AG181" s="3" t="str">
        <f t="shared" ca="1" si="73"/>
        <v>N</v>
      </c>
      <c r="AH181" s="4" t="str">
        <f t="shared" ca="1" si="67"/>
        <v/>
      </c>
      <c r="AI181" s="75">
        <f t="shared" ca="1" si="68"/>
        <v>-6.5977930055538536</v>
      </c>
      <c r="AJ181" s="75">
        <f t="shared" ca="1" si="69"/>
        <v>0</v>
      </c>
    </row>
    <row r="182" spans="1:36" ht="14.25">
      <c r="A182" s="41">
        <f t="shared" si="70"/>
        <v>116</v>
      </c>
      <c r="B182" s="150">
        <f>IF(ISNUMBER(A182),INDEX('MetaTrader Import'!$H$13:$J$5893,TRUNC(((A182-$A$39+1)-1)/3)+1,MOD((A182-$A$39+1)-1,3)+1),"")</f>
        <v>0</v>
      </c>
      <c r="C182" s="43">
        <f t="shared" ca="1" si="47"/>
        <v>17.270253035073026</v>
      </c>
      <c r="D182" s="43">
        <f t="shared" ca="1" si="48"/>
        <v>1.1501760298947143</v>
      </c>
      <c r="E182" s="43">
        <f t="shared" ca="1" si="49"/>
        <v>18.420429064967742</v>
      </c>
      <c r="F182" s="43">
        <f t="shared" ca="1" si="50"/>
        <v>1.8420429064967743</v>
      </c>
      <c r="G182" s="43">
        <f>IF(A182&lt;&gt;"",IF(A182&lt;Data!$G$11*0.25,$C$13/$G$32,IF(A182&gt;Data!$G$11*0.25,$C$13,$C$13*10)),"")</f>
        <v>1</v>
      </c>
      <c r="H182" s="43">
        <f>IF(A182&lt;&gt;"",IF(Data!$G$9="constant",$C$13,IF(Data!$G$9="squeeze",G182,F182)),"")</f>
        <v>1</v>
      </c>
      <c r="I182" s="38">
        <f ca="1">IF(ISNUMBER(A182),NORMINV(RAND(),0,IF(AND(Data!$G$9="squeeze",A182&lt;Data!$G$11*0.25),$H$32,1)*$C$30*$C$13)*($C$14*$C$12),"")</f>
        <v>-4.2398559765871238E-5</v>
      </c>
      <c r="J182" s="42">
        <f ca="1">IFERROR(IF(Data!$C$6="Real",B182,I182+J181+($C$14*$C$12)*(NORMINV(RAND(),$C$15,CHOOSE($G$13,$C$13,F182,G182)))),"")</f>
        <v>1.3481531083826335</v>
      </c>
      <c r="K182" s="88">
        <f>IF(ISNUMBER(A182), IF($G$16="fixed",$G$17,MIN(H182*Data!$C$7*$C$16*0.5,$C$17*Data!$C$7))*$C$12,"")</f>
        <v>8.0000000000000007E-5</v>
      </c>
      <c r="L182" s="42">
        <f t="shared" ca="1" si="74"/>
        <v>1.3481531083826335</v>
      </c>
      <c r="M182" s="44">
        <f t="shared" ca="1" si="75"/>
        <v>1.3481931083826335</v>
      </c>
      <c r="N182" s="44">
        <f t="shared" ca="1" si="76"/>
        <v>1.3481131083826334</v>
      </c>
      <c r="O182" s="108">
        <f t="shared" ca="1" si="51"/>
        <v>-0.23799397733312697</v>
      </c>
      <c r="P182" s="102">
        <f t="shared" ca="1" si="52"/>
        <v>3.1728721630660472</v>
      </c>
      <c r="Q182" s="102">
        <f t="shared" ca="1" si="53"/>
        <v>3.325250318614973E-2</v>
      </c>
      <c r="R182" s="120">
        <f t="shared" ca="1" si="71"/>
        <v>1</v>
      </c>
      <c r="S182" s="54">
        <f t="shared" ca="1" si="72"/>
        <v>0</v>
      </c>
      <c r="T182" s="5">
        <f t="shared" ca="1" si="54"/>
        <v>1.3495941575375672</v>
      </c>
      <c r="U182" s="152">
        <f t="shared" ca="1" si="55"/>
        <v>1.349804376167431</v>
      </c>
      <c r="V182" s="152">
        <f t="shared" ca="1" si="56"/>
        <v>1.3465797067177956</v>
      </c>
      <c r="W182" s="153">
        <f t="shared" ca="1" si="57"/>
        <v>0</v>
      </c>
      <c r="X182" s="153">
        <f t="shared" ca="1" si="58"/>
        <v>1</v>
      </c>
      <c r="Y182" s="153">
        <f t="shared" ca="1" si="59"/>
        <v>0</v>
      </c>
      <c r="Z182" s="153">
        <f t="shared" ca="1" si="60"/>
        <v>4</v>
      </c>
      <c r="AA182" s="152" t="str">
        <f t="shared" ca="1" si="61"/>
        <v/>
      </c>
      <c r="AB182" s="152">
        <f t="shared" ca="1" si="62"/>
        <v>1.3466126913879284</v>
      </c>
      <c r="AC182" s="154" t="str">
        <f t="shared" ca="1" si="63"/>
        <v/>
      </c>
      <c r="AD182" s="154">
        <f t="shared" ca="1" si="64"/>
        <v>-63.216679788204999</v>
      </c>
      <c r="AE182" s="3">
        <f t="shared" ca="1" si="65"/>
        <v>-15.80416994705125</v>
      </c>
      <c r="AF182" s="3">
        <f t="shared" ca="1" si="66"/>
        <v>-63.216679788204999</v>
      </c>
      <c r="AG182" s="3" t="str">
        <f t="shared" ca="1" si="73"/>
        <v>N</v>
      </c>
      <c r="AH182" s="4" t="str">
        <f t="shared" ca="1" si="67"/>
        <v/>
      </c>
      <c r="AI182" s="75">
        <f t="shared" ca="1" si="68"/>
        <v>-6.3216679788204999</v>
      </c>
      <c r="AJ182" s="75">
        <f t="shared" ca="1" si="69"/>
        <v>0</v>
      </c>
    </row>
    <row r="183" spans="1:36" ht="14.25">
      <c r="A183" s="41">
        <f t="shared" si="70"/>
        <v>117</v>
      </c>
      <c r="B183" s="150">
        <f>IF(ISNUMBER(A183),INDEX('MetaTrader Import'!$H$13:$J$5893,TRUNC(((A183-$A$39+1)-1)/3)+1,MOD((A183-$A$39+1)-1,3)+1),"")</f>
        <v>0</v>
      </c>
      <c r="C183" s="43">
        <f t="shared" ca="1" si="47"/>
        <v>18.420429064967742</v>
      </c>
      <c r="D183" s="43">
        <f t="shared" ca="1" si="48"/>
        <v>7.3627962282258097E-2</v>
      </c>
      <c r="E183" s="43">
        <f t="shared" ca="1" si="49"/>
        <v>18.494057027250001</v>
      </c>
      <c r="F183" s="43">
        <f t="shared" ca="1" si="50"/>
        <v>1.8494057027250002</v>
      </c>
      <c r="G183" s="43">
        <f>IF(A183&lt;&gt;"",IF(A183&lt;Data!$G$11*0.25,$C$13/$G$32,IF(A183&gt;Data!$G$11*0.25,$C$13,$C$13*10)),"")</f>
        <v>1</v>
      </c>
      <c r="H183" s="43">
        <f>IF(A183&lt;&gt;"",IF(Data!$G$9="constant",$C$13,IF(Data!$G$9="squeeze",G183,F183)),"")</f>
        <v>1</v>
      </c>
      <c r="I183" s="38">
        <f ca="1">IF(ISNUMBER(A183),NORMINV(RAND(),0,IF(AND(Data!$G$9="squeeze",A183&lt;Data!$G$11*0.25),$H$32,1)*$C$30*$C$13)*($C$14*$C$12),"")</f>
        <v>3.9593676867133623E-5</v>
      </c>
      <c r="J183" s="42">
        <f ca="1">IFERROR(IF(Data!$C$6="Real",B183,I183+J182+($C$14*$C$12)*(NORMINV(RAND(),$C$15,CHOOSE($G$13,$C$13,F183,G183)))),"")</f>
        <v>1.348448680959323</v>
      </c>
      <c r="K183" s="88">
        <f>IF(ISNUMBER(A183), IF($G$16="fixed",$G$17,MIN(H183*Data!$C$7*$C$16*0.5,$C$17*Data!$C$7))*$C$12,"")</f>
        <v>8.0000000000000007E-5</v>
      </c>
      <c r="L183" s="42">
        <f t="shared" ca="1" si="74"/>
        <v>1.348448680959323</v>
      </c>
      <c r="M183" s="44">
        <f t="shared" ca="1" si="75"/>
        <v>1.3484886809593231</v>
      </c>
      <c r="N183" s="44">
        <f t="shared" ca="1" si="76"/>
        <v>1.348408680959323</v>
      </c>
      <c r="O183" s="108">
        <f t="shared" ca="1" si="51"/>
        <v>-0.2730172630498145</v>
      </c>
      <c r="P183" s="102">
        <f t="shared" ca="1" si="52"/>
        <v>3.2100051157591554</v>
      </c>
      <c r="Q183" s="102">
        <f t="shared" ca="1" si="53"/>
        <v>2.5658659478843746E-2</v>
      </c>
      <c r="R183" s="120">
        <f t="shared" ca="1" si="71"/>
        <v>1</v>
      </c>
      <c r="S183" s="54">
        <f t="shared" ca="1" si="72"/>
        <v>0</v>
      </c>
      <c r="T183" s="5">
        <f t="shared" ca="1" si="54"/>
        <v>1.3495941575375672</v>
      </c>
      <c r="U183" s="152">
        <f t="shared" ca="1" si="55"/>
        <v>1.349804376167431</v>
      </c>
      <c r="V183" s="152">
        <f t="shared" ca="1" si="56"/>
        <v>1.3465797067177956</v>
      </c>
      <c r="W183" s="153">
        <f t="shared" ca="1" si="57"/>
        <v>0</v>
      </c>
      <c r="X183" s="153">
        <f t="shared" ca="1" si="58"/>
        <v>1</v>
      </c>
      <c r="Y183" s="153">
        <f t="shared" ca="1" si="59"/>
        <v>0</v>
      </c>
      <c r="Z183" s="153">
        <f t="shared" ca="1" si="60"/>
        <v>4</v>
      </c>
      <c r="AA183" s="152" t="str">
        <f t="shared" ca="1" si="61"/>
        <v/>
      </c>
      <c r="AB183" s="152">
        <f t="shared" ca="1" si="62"/>
        <v>1.3466126913879284</v>
      </c>
      <c r="AC183" s="154" t="str">
        <f t="shared" ca="1" si="63"/>
        <v/>
      </c>
      <c r="AD183" s="154">
        <f t="shared" ca="1" si="64"/>
        <v>-75.039582855787046</v>
      </c>
      <c r="AE183" s="3">
        <f t="shared" ca="1" si="65"/>
        <v>-18.759895713946761</v>
      </c>
      <c r="AF183" s="3">
        <f t="shared" ca="1" si="66"/>
        <v>-75.039582855787046</v>
      </c>
      <c r="AG183" s="3" t="str">
        <f t="shared" ca="1" si="73"/>
        <v>N</v>
      </c>
      <c r="AH183" s="4" t="str">
        <f t="shared" ca="1" si="67"/>
        <v/>
      </c>
      <c r="AI183" s="75">
        <f t="shared" ca="1" si="68"/>
        <v>-7.5039582855787046</v>
      </c>
      <c r="AJ183" s="75">
        <f t="shared" ca="1" si="69"/>
        <v>0</v>
      </c>
    </row>
    <row r="184" spans="1:36" ht="14.25">
      <c r="A184" s="41">
        <f t="shared" si="70"/>
        <v>118</v>
      </c>
      <c r="B184" s="150">
        <f>IF(ISNUMBER(A184),INDEX('MetaTrader Import'!$H$13:$J$5893,TRUNC(((A184-$A$39+1)-1)/3)+1,MOD((A184-$A$39+1)-1,3)+1),"")</f>
        <v>0</v>
      </c>
      <c r="C184" s="43">
        <f t="shared" ca="1" si="47"/>
        <v>18.494057027250001</v>
      </c>
      <c r="D184" s="43">
        <f t="shared" ca="1" si="48"/>
        <v>-1.559281173504615</v>
      </c>
      <c r="E184" s="43">
        <f t="shared" ca="1" si="49"/>
        <v>16.934775853745386</v>
      </c>
      <c r="F184" s="43">
        <f t="shared" ca="1" si="50"/>
        <v>1.6934775853745385</v>
      </c>
      <c r="G184" s="43">
        <f>IF(A184&lt;&gt;"",IF(A184&lt;Data!$G$11*0.25,$C$13/$G$32,IF(A184&gt;Data!$G$11*0.25,$C$13,$C$13*10)),"")</f>
        <v>1</v>
      </c>
      <c r="H184" s="43">
        <f>IF(A184&lt;&gt;"",IF(Data!$G$9="constant",$C$13,IF(Data!$G$9="squeeze",G184,F184)),"")</f>
        <v>1</v>
      </c>
      <c r="I184" s="38">
        <f ca="1">IF(ISNUMBER(A184),NORMINV(RAND(),0,IF(AND(Data!$G$9="squeeze",A184&lt;Data!$G$11*0.25),$H$32,1)*$C$30*$C$13)*($C$14*$C$12),"")</f>
        <v>-1.6537657530345606E-4</v>
      </c>
      <c r="J184" s="42">
        <f ca="1">IFERROR(IF(Data!$C$6="Real",B184,I184+J183+($C$14*$C$12)*(NORMINV(RAND(),$C$15,CHOOSE($G$13,$C$13,F184,G184)))),"")</f>
        <v>1.3483242149109167</v>
      </c>
      <c r="K184" s="88">
        <f>IF(ISNUMBER(A184), IF($G$16="fixed",$G$17,MIN(H184*Data!$C$7*$C$16*0.5,$C$17*Data!$C$7))*$C$12,"")</f>
        <v>8.0000000000000007E-5</v>
      </c>
      <c r="L184" s="42">
        <f t="shared" ca="1" si="74"/>
        <v>1.3483242149109167</v>
      </c>
      <c r="M184" s="44">
        <f t="shared" ca="1" si="75"/>
        <v>1.3483642149109167</v>
      </c>
      <c r="N184" s="44">
        <f t="shared" ca="1" si="76"/>
        <v>1.3482842149109167</v>
      </c>
      <c r="O184" s="108">
        <f t="shared" ca="1" si="51"/>
        <v>-0.44214488363771209</v>
      </c>
      <c r="P184" s="102">
        <f t="shared" ca="1" si="52"/>
        <v>3.2001990673715586</v>
      </c>
      <c r="Q184" s="102">
        <f t="shared" ca="1" si="53"/>
        <v>1.6317246029981903E-2</v>
      </c>
      <c r="R184" s="120">
        <f t="shared" ca="1" si="71"/>
        <v>1</v>
      </c>
      <c r="S184" s="54">
        <f t="shared" ca="1" si="72"/>
        <v>0</v>
      </c>
      <c r="T184" s="5">
        <f t="shared" ca="1" si="54"/>
        <v>1.3495941575375672</v>
      </c>
      <c r="U184" s="152">
        <f t="shared" ca="1" si="55"/>
        <v>1.349804376167431</v>
      </c>
      <c r="V184" s="152">
        <f t="shared" ca="1" si="56"/>
        <v>1.3465797067177956</v>
      </c>
      <c r="W184" s="153">
        <f t="shared" ca="1" si="57"/>
        <v>0</v>
      </c>
      <c r="X184" s="153">
        <f t="shared" ca="1" si="58"/>
        <v>1</v>
      </c>
      <c r="Y184" s="153">
        <f t="shared" ca="1" si="59"/>
        <v>0</v>
      </c>
      <c r="Z184" s="153">
        <f t="shared" ca="1" si="60"/>
        <v>4</v>
      </c>
      <c r="AA184" s="152" t="str">
        <f t="shared" ca="1" si="61"/>
        <v/>
      </c>
      <c r="AB184" s="152">
        <f t="shared" ca="1" si="62"/>
        <v>1.3466126913879284</v>
      </c>
      <c r="AC184" s="154" t="str">
        <f t="shared" ca="1" si="63"/>
        <v/>
      </c>
      <c r="AD184" s="154">
        <f t="shared" ca="1" si="64"/>
        <v>-70.060940919534076</v>
      </c>
      <c r="AE184" s="3">
        <f t="shared" ca="1" si="65"/>
        <v>-17.515235229883519</v>
      </c>
      <c r="AF184" s="3">
        <f t="shared" ca="1" si="66"/>
        <v>-70.060940919534076</v>
      </c>
      <c r="AG184" s="3" t="str">
        <f t="shared" ca="1" si="73"/>
        <v>N</v>
      </c>
      <c r="AH184" s="4" t="str">
        <f t="shared" ca="1" si="67"/>
        <v/>
      </c>
      <c r="AI184" s="75">
        <f t="shared" ca="1" si="68"/>
        <v>-7.0060940919534076</v>
      </c>
      <c r="AJ184" s="75">
        <f t="shared" ca="1" si="69"/>
        <v>0</v>
      </c>
    </row>
    <row r="185" spans="1:36" ht="14.25">
      <c r="A185" s="41">
        <f t="shared" si="70"/>
        <v>119</v>
      </c>
      <c r="B185" s="150">
        <f>IF(ISNUMBER(A185),INDEX('MetaTrader Import'!$H$13:$J$5893,TRUNC(((A185-$A$39+1)-1)/3)+1,MOD((A185-$A$39+1)-1,3)+1),"")</f>
        <v>0</v>
      </c>
      <c r="C185" s="43">
        <f t="shared" ca="1" si="47"/>
        <v>16.934775853745386</v>
      </c>
      <c r="D185" s="43">
        <f t="shared" ca="1" si="48"/>
        <v>-1.7259957656272578</v>
      </c>
      <c r="E185" s="43">
        <f t="shared" ca="1" si="49"/>
        <v>15.208780088118129</v>
      </c>
      <c r="F185" s="43">
        <f t="shared" ca="1" si="50"/>
        <v>1.5208780088118128</v>
      </c>
      <c r="G185" s="43">
        <f>IF(A185&lt;&gt;"",IF(A185&lt;Data!$G$11*0.25,$C$13/$G$32,IF(A185&gt;Data!$G$11*0.25,$C$13,$C$13*10)),"")</f>
        <v>1</v>
      </c>
      <c r="H185" s="43">
        <f>IF(A185&lt;&gt;"",IF(Data!$G$9="constant",$C$13,IF(Data!$G$9="squeeze",G185,F185)),"")</f>
        <v>1</v>
      </c>
      <c r="I185" s="38">
        <f ca="1">IF(ISNUMBER(A185),NORMINV(RAND(),0,IF(AND(Data!$G$9="squeeze",A185&lt;Data!$G$11*0.25),$H$32,1)*$C$30*$C$13)*($C$14*$C$12),"")</f>
        <v>9.6055304200539325E-5</v>
      </c>
      <c r="J185" s="42">
        <f ca="1">IFERROR(IF(Data!$C$6="Real",B185,I185+J184+($C$14*$C$12)*(NORMINV(RAND(),$C$15,CHOOSE($G$13,$C$13,F185,G185)))),"")</f>
        <v>1.3482881951353323</v>
      </c>
      <c r="K185" s="88">
        <f>IF(ISNUMBER(A185), IF($G$16="fixed",$G$17,MIN(H185*Data!$C$7*$C$16*0.5,$C$17*Data!$C$7))*$C$12,"")</f>
        <v>8.0000000000000007E-5</v>
      </c>
      <c r="L185" s="42">
        <f t="shared" ca="1" si="74"/>
        <v>1.3482881951353323</v>
      </c>
      <c r="M185" s="44">
        <f t="shared" ca="1" si="75"/>
        <v>1.3483281951353323</v>
      </c>
      <c r="N185" s="44">
        <f t="shared" ca="1" si="76"/>
        <v>1.3482481951353322</v>
      </c>
      <c r="O185" s="108">
        <f t="shared" ca="1" si="51"/>
        <v>-0.55910565577083859</v>
      </c>
      <c r="P185" s="102">
        <f t="shared" ca="1" si="52"/>
        <v>3.3141143126353412</v>
      </c>
      <c r="Q185" s="102">
        <f t="shared" ca="1" si="53"/>
        <v>7.3602753606339943E-3</v>
      </c>
      <c r="R185" s="120">
        <f t="shared" ca="1" si="71"/>
        <v>1</v>
      </c>
      <c r="S185" s="54">
        <f t="shared" ca="1" si="72"/>
        <v>0</v>
      </c>
      <c r="T185" s="5">
        <f t="shared" ca="1" si="54"/>
        <v>1.3495941575375672</v>
      </c>
      <c r="U185" s="152">
        <f t="shared" ca="1" si="55"/>
        <v>1.349804376167431</v>
      </c>
      <c r="V185" s="152">
        <f t="shared" ca="1" si="56"/>
        <v>1.3465797067177956</v>
      </c>
      <c r="W185" s="153">
        <f t="shared" ca="1" si="57"/>
        <v>0</v>
      </c>
      <c r="X185" s="153">
        <f t="shared" ca="1" si="58"/>
        <v>1</v>
      </c>
      <c r="Y185" s="153">
        <f t="shared" ca="1" si="59"/>
        <v>0</v>
      </c>
      <c r="Z185" s="153">
        <f t="shared" ca="1" si="60"/>
        <v>4</v>
      </c>
      <c r="AA185" s="152" t="str">
        <f t="shared" ca="1" si="61"/>
        <v/>
      </c>
      <c r="AB185" s="152">
        <f t="shared" ca="1" si="62"/>
        <v>1.3466126913879284</v>
      </c>
      <c r="AC185" s="154" t="str">
        <f t="shared" ca="1" si="63"/>
        <v/>
      </c>
      <c r="AD185" s="154">
        <f t="shared" ca="1" si="64"/>
        <v>-68.620149896156946</v>
      </c>
      <c r="AE185" s="3">
        <f t="shared" ca="1" si="65"/>
        <v>-17.155037474039236</v>
      </c>
      <c r="AF185" s="3">
        <f t="shared" ca="1" si="66"/>
        <v>-68.620149896156946</v>
      </c>
      <c r="AG185" s="3" t="str">
        <f t="shared" ca="1" si="73"/>
        <v>N</v>
      </c>
      <c r="AH185" s="4" t="str">
        <f t="shared" ca="1" si="67"/>
        <v/>
      </c>
      <c r="AI185" s="75">
        <f t="shared" ca="1" si="68"/>
        <v>-6.8620149896156946</v>
      </c>
      <c r="AJ185" s="75">
        <f t="shared" ca="1" si="69"/>
        <v>0</v>
      </c>
    </row>
    <row r="186" spans="1:36" ht="14.25">
      <c r="A186" s="41">
        <f t="shared" si="70"/>
        <v>120</v>
      </c>
      <c r="B186" s="150">
        <f>IF(ISNUMBER(A186),INDEX('MetaTrader Import'!$H$13:$J$5893,TRUNC(((A186-$A$39+1)-1)/3)+1,MOD((A186-$A$39+1)-1,3)+1),"")</f>
        <v>0</v>
      </c>
      <c r="C186" s="43">
        <f t="shared" ca="1" si="47"/>
        <v>15.208780088118129</v>
      </c>
      <c r="D186" s="43">
        <f t="shared" ca="1" si="48"/>
        <v>1.4048095680196211</v>
      </c>
      <c r="E186" s="43">
        <f t="shared" ca="1" si="49"/>
        <v>16.613589656137751</v>
      </c>
      <c r="F186" s="43">
        <f t="shared" ca="1" si="50"/>
        <v>1.6613589656137751</v>
      </c>
      <c r="G186" s="43">
        <f>IF(A186&lt;&gt;"",IF(A186&lt;Data!$G$11*0.25,$C$13/$G$32,IF(A186&gt;Data!$G$11*0.25,$C$13,$C$13*10)),"")</f>
        <v>1</v>
      </c>
      <c r="H186" s="43">
        <f>IF(A186&lt;&gt;"",IF(Data!$G$9="constant",$C$13,IF(Data!$G$9="squeeze",G186,F186)),"")</f>
        <v>1</v>
      </c>
      <c r="I186" s="38">
        <f ca="1">IF(ISNUMBER(A186),NORMINV(RAND(),0,IF(AND(Data!$G$9="squeeze",A186&lt;Data!$G$11*0.25),$H$32,1)*$C$30*$C$13)*($C$14*$C$12),"")</f>
        <v>-6.7025125474293624E-5</v>
      </c>
      <c r="J186" s="42">
        <f ca="1">IFERROR(IF(Data!$C$6="Real",B186,I186+J185+($C$14*$C$12)*(NORMINV(RAND(),$C$15,CHOOSE($G$13,$C$13,F186,G186)))),"")</f>
        <v>1.3482857631007008</v>
      </c>
      <c r="K186" s="88">
        <f>IF(ISNUMBER(A186), IF($G$16="fixed",$G$17,MIN(H186*Data!$C$7*$C$16*0.5,$C$17*Data!$C$7))*$C$12,"")</f>
        <v>8.0000000000000007E-5</v>
      </c>
      <c r="L186" s="42">
        <f t="shared" ca="1" si="74"/>
        <v>1.3482857631007008</v>
      </c>
      <c r="M186" s="44">
        <f t="shared" ca="1" si="75"/>
        <v>1.3483257631007008</v>
      </c>
      <c r="N186" s="44">
        <f t="shared" ca="1" si="76"/>
        <v>1.3482457631007008</v>
      </c>
      <c r="O186" s="108">
        <f t="shared" ca="1" si="51"/>
        <v>-0.66142995212091293</v>
      </c>
      <c r="P186" s="102">
        <f t="shared" ca="1" si="52"/>
        <v>3.4210586837467063</v>
      </c>
      <c r="Q186" s="102">
        <f t="shared" ca="1" si="53"/>
        <v>-6.8841858823850523E-3</v>
      </c>
      <c r="R186" s="120">
        <f t="shared" ca="1" si="71"/>
        <v>1</v>
      </c>
      <c r="S186" s="54">
        <f t="shared" ca="1" si="72"/>
        <v>0</v>
      </c>
      <c r="T186" s="5">
        <f t="shared" ca="1" si="54"/>
        <v>1.3495941575375672</v>
      </c>
      <c r="U186" s="152">
        <f t="shared" ca="1" si="55"/>
        <v>1.349804376167431</v>
      </c>
      <c r="V186" s="152">
        <f t="shared" ca="1" si="56"/>
        <v>1.3465797067177956</v>
      </c>
      <c r="W186" s="153">
        <f t="shared" ca="1" si="57"/>
        <v>0</v>
      </c>
      <c r="X186" s="153">
        <f t="shared" ca="1" si="58"/>
        <v>1</v>
      </c>
      <c r="Y186" s="153">
        <f t="shared" ca="1" si="59"/>
        <v>0</v>
      </c>
      <c r="Z186" s="153">
        <f t="shared" ca="1" si="60"/>
        <v>4</v>
      </c>
      <c r="AA186" s="152" t="str">
        <f t="shared" ca="1" si="61"/>
        <v/>
      </c>
      <c r="AB186" s="152">
        <f t="shared" ca="1" si="62"/>
        <v>1.3466126913879284</v>
      </c>
      <c r="AC186" s="154" t="str">
        <f t="shared" ca="1" si="63"/>
        <v/>
      </c>
      <c r="AD186" s="154">
        <f t="shared" ca="1" si="64"/>
        <v>-68.522868510898505</v>
      </c>
      <c r="AE186" s="3">
        <f t="shared" ca="1" si="65"/>
        <v>-17.130717127724626</v>
      </c>
      <c r="AF186" s="3">
        <f t="shared" ca="1" si="66"/>
        <v>-68.522868510898505</v>
      </c>
      <c r="AG186" s="3" t="str">
        <f t="shared" ca="1" si="73"/>
        <v>N</v>
      </c>
      <c r="AH186" s="4" t="str">
        <f t="shared" ca="1" si="67"/>
        <v/>
      </c>
      <c r="AI186" s="75">
        <f t="shared" ca="1" si="68"/>
        <v>-6.8522868510898505</v>
      </c>
      <c r="AJ186" s="75">
        <f t="shared" ca="1" si="69"/>
        <v>0</v>
      </c>
    </row>
    <row r="187" spans="1:36" ht="14.25">
      <c r="A187" s="41">
        <f t="shared" si="70"/>
        <v>121</v>
      </c>
      <c r="B187" s="150">
        <f>IF(ISNUMBER(A187),INDEX('MetaTrader Import'!$H$13:$J$5893,TRUNC(((A187-$A$39+1)-1)/3)+1,MOD((A187-$A$39+1)-1,3)+1),"")</f>
        <v>0</v>
      </c>
      <c r="C187" s="43">
        <f t="shared" ca="1" si="47"/>
        <v>16.613589656137751</v>
      </c>
      <c r="D187" s="43">
        <f t="shared" ca="1" si="48"/>
        <v>0.23857356560982357</v>
      </c>
      <c r="E187" s="43">
        <f t="shared" ca="1" si="49"/>
        <v>16.852163221747574</v>
      </c>
      <c r="F187" s="43">
        <f t="shared" ca="1" si="50"/>
        <v>1.6852163221747574</v>
      </c>
      <c r="G187" s="43">
        <f>IF(A187&lt;&gt;"",IF(A187&lt;Data!$G$11*0.25,$C$13/$G$32,IF(A187&gt;Data!$G$11*0.25,$C$13,$C$13*10)),"")</f>
        <v>1</v>
      </c>
      <c r="H187" s="43">
        <f>IF(A187&lt;&gt;"",IF(Data!$G$9="constant",$C$13,IF(Data!$G$9="squeeze",G187,F187)),"")</f>
        <v>1</v>
      </c>
      <c r="I187" s="38">
        <f ca="1">IF(ISNUMBER(A187),NORMINV(RAND(),0,IF(AND(Data!$G$9="squeeze",A187&lt;Data!$G$11*0.25),$H$32,1)*$C$30*$C$13)*($C$14*$C$12),"")</f>
        <v>-2.0110804181005675E-4</v>
      </c>
      <c r="J187" s="42">
        <f ca="1">IFERROR(IF(Data!$C$6="Real",B187,I187+J186+($C$14*$C$12)*(NORMINV(RAND(),$C$15,CHOOSE($G$13,$C$13,F187,G187)))),"")</f>
        <v>1.3481868533111174</v>
      </c>
      <c r="K187" s="88">
        <f>IF(ISNUMBER(A187), IF($G$16="fixed",$G$17,MIN(H187*Data!$C$7*$C$16*0.5,$C$17*Data!$C$7))*$C$12,"")</f>
        <v>8.0000000000000007E-5</v>
      </c>
      <c r="L187" s="42">
        <f t="shared" ca="1" si="74"/>
        <v>1.3481868533111174</v>
      </c>
      <c r="M187" s="44">
        <f t="shared" ca="1" si="75"/>
        <v>1.3482268533111175</v>
      </c>
      <c r="N187" s="44">
        <f t="shared" ca="1" si="76"/>
        <v>1.3481468533111174</v>
      </c>
      <c r="O187" s="108">
        <f t="shared" ca="1" si="51"/>
        <v>-0.64895907544284703</v>
      </c>
      <c r="P187" s="102">
        <f t="shared" ca="1" si="52"/>
        <v>3.3810559848989974</v>
      </c>
      <c r="Q187" s="102">
        <f t="shared" ca="1" si="53"/>
        <v>-1.6638773539713908E-2</v>
      </c>
      <c r="R187" s="120">
        <f t="shared" ca="1" si="71"/>
        <v>1</v>
      </c>
      <c r="S187" s="54">
        <f t="shared" ca="1" si="72"/>
        <v>0</v>
      </c>
      <c r="T187" s="5">
        <f t="shared" ca="1" si="54"/>
        <v>1.3495941575375672</v>
      </c>
      <c r="U187" s="152">
        <f t="shared" ca="1" si="55"/>
        <v>1.349804376167431</v>
      </c>
      <c r="V187" s="152">
        <f t="shared" ca="1" si="56"/>
        <v>1.3465797067177956</v>
      </c>
      <c r="W187" s="153">
        <f t="shared" ca="1" si="57"/>
        <v>0</v>
      </c>
      <c r="X187" s="153">
        <f t="shared" ca="1" si="58"/>
        <v>1</v>
      </c>
      <c r="Y187" s="153">
        <f t="shared" ca="1" si="59"/>
        <v>0</v>
      </c>
      <c r="Z187" s="153">
        <f t="shared" ca="1" si="60"/>
        <v>4</v>
      </c>
      <c r="AA187" s="152" t="str">
        <f t="shared" ca="1" si="61"/>
        <v/>
      </c>
      <c r="AB187" s="152">
        <f t="shared" ca="1" si="62"/>
        <v>1.3466126913879284</v>
      </c>
      <c r="AC187" s="154" t="str">
        <f t="shared" ca="1" si="63"/>
        <v/>
      </c>
      <c r="AD187" s="154">
        <f t="shared" ca="1" si="64"/>
        <v>-64.566476927563343</v>
      </c>
      <c r="AE187" s="3">
        <f t="shared" ca="1" si="65"/>
        <v>-16.141619231890836</v>
      </c>
      <c r="AF187" s="3">
        <f t="shared" ca="1" si="66"/>
        <v>-64.566476927563343</v>
      </c>
      <c r="AG187" s="3" t="str">
        <f t="shared" ca="1" si="73"/>
        <v>N</v>
      </c>
      <c r="AH187" s="4" t="str">
        <f t="shared" ca="1" si="67"/>
        <v/>
      </c>
      <c r="AI187" s="75">
        <f t="shared" ca="1" si="68"/>
        <v>-6.4566476927563352</v>
      </c>
      <c r="AJ187" s="75">
        <f t="shared" ca="1" si="69"/>
        <v>0</v>
      </c>
    </row>
    <row r="188" spans="1:36" ht="14.25">
      <c r="A188" s="41">
        <f t="shared" si="70"/>
        <v>122</v>
      </c>
      <c r="B188" s="150">
        <f>IF(ISNUMBER(A188),INDEX('MetaTrader Import'!$H$13:$J$5893,TRUNC(((A188-$A$39+1)-1)/3)+1,MOD((A188-$A$39+1)-1,3)+1),"")</f>
        <v>0</v>
      </c>
      <c r="C188" s="43">
        <f t="shared" ca="1" si="47"/>
        <v>16.852163221747574</v>
      </c>
      <c r="D188" s="43">
        <f t="shared" ca="1" si="48"/>
        <v>-0.35503129887028684</v>
      </c>
      <c r="E188" s="43">
        <f t="shared" ca="1" si="49"/>
        <v>16.497131922877287</v>
      </c>
      <c r="F188" s="43">
        <f t="shared" ca="1" si="50"/>
        <v>1.6497131922877286</v>
      </c>
      <c r="G188" s="43">
        <f>IF(A188&lt;&gt;"",IF(A188&lt;Data!$G$11*0.25,$C$13/$G$32,IF(A188&gt;Data!$G$11*0.25,$C$13,$C$13*10)),"")</f>
        <v>1</v>
      </c>
      <c r="H188" s="43">
        <f>IF(A188&lt;&gt;"",IF(Data!$G$9="constant",$C$13,IF(Data!$G$9="squeeze",G188,F188)),"")</f>
        <v>1</v>
      </c>
      <c r="I188" s="38">
        <f ca="1">IF(ISNUMBER(A188),NORMINV(RAND(),0,IF(AND(Data!$G$9="squeeze",A188&lt;Data!$G$11*0.25),$H$32,1)*$C$30*$C$13)*($C$14*$C$12),"")</f>
        <v>-6.3156046220274003E-5</v>
      </c>
      <c r="J188" s="42">
        <f ca="1">IFERROR(IF(Data!$C$6="Real",B188,I188+J187+($C$14*$C$12)*(NORMINV(RAND(),$C$15,CHOOSE($G$13,$C$13,F188,G188)))),"")</f>
        <v>1.3479321888629172</v>
      </c>
      <c r="K188" s="88">
        <f>IF(ISNUMBER(A188), IF($G$16="fixed",$G$17,MIN(H188*Data!$C$7*$C$16*0.5,$C$17*Data!$C$7))*$C$12,"")</f>
        <v>8.0000000000000007E-5</v>
      </c>
      <c r="L188" s="42">
        <f t="shared" ca="1" si="74"/>
        <v>1.3479321888629172</v>
      </c>
      <c r="M188" s="44">
        <f t="shared" ca="1" si="75"/>
        <v>1.3479721888629173</v>
      </c>
      <c r="N188" s="44">
        <f t="shared" ca="1" si="76"/>
        <v>1.3478921888629172</v>
      </c>
      <c r="O188" s="108">
        <f t="shared" ca="1" si="51"/>
        <v>-0.59846258012866538</v>
      </c>
      <c r="P188" s="102">
        <f t="shared" ca="1" si="52"/>
        <v>3.1056848193197655</v>
      </c>
      <c r="Q188" s="102">
        <f t="shared" ca="1" si="53"/>
        <v>-1.9086057335381164E-2</v>
      </c>
      <c r="R188" s="120">
        <f t="shared" ca="1" si="71"/>
        <v>1</v>
      </c>
      <c r="S188" s="54">
        <f t="shared" ca="1" si="72"/>
        <v>0</v>
      </c>
      <c r="T188" s="5">
        <f t="shared" ca="1" si="54"/>
        <v>1.3495941575375672</v>
      </c>
      <c r="U188" s="152">
        <f t="shared" ca="1" si="55"/>
        <v>1.349804376167431</v>
      </c>
      <c r="V188" s="152">
        <f t="shared" ca="1" si="56"/>
        <v>1.3465797067177956</v>
      </c>
      <c r="W188" s="153">
        <f t="shared" ca="1" si="57"/>
        <v>0</v>
      </c>
      <c r="X188" s="153">
        <f t="shared" ca="1" si="58"/>
        <v>1</v>
      </c>
      <c r="Y188" s="153">
        <f t="shared" ca="1" si="59"/>
        <v>0</v>
      </c>
      <c r="Z188" s="153">
        <f t="shared" ca="1" si="60"/>
        <v>4</v>
      </c>
      <c r="AA188" s="152" t="str">
        <f t="shared" ca="1" si="61"/>
        <v/>
      </c>
      <c r="AB188" s="152">
        <f t="shared" ca="1" si="62"/>
        <v>1.3466126913879284</v>
      </c>
      <c r="AC188" s="154" t="str">
        <f t="shared" ca="1" si="63"/>
        <v/>
      </c>
      <c r="AD188" s="154">
        <f t="shared" ca="1" si="64"/>
        <v>-54.379898999554754</v>
      </c>
      <c r="AE188" s="3">
        <f t="shared" ca="1" si="65"/>
        <v>-13.594974749888689</v>
      </c>
      <c r="AF188" s="3">
        <f t="shared" ca="1" si="66"/>
        <v>-54.379898999554754</v>
      </c>
      <c r="AG188" s="3" t="str">
        <f t="shared" ca="1" si="73"/>
        <v>N</v>
      </c>
      <c r="AH188" s="4" t="str">
        <f t="shared" ca="1" si="67"/>
        <v/>
      </c>
      <c r="AI188" s="75">
        <f t="shared" ca="1" si="68"/>
        <v>-5.4379898999554754</v>
      </c>
      <c r="AJ188" s="75">
        <f t="shared" ca="1" si="69"/>
        <v>0</v>
      </c>
    </row>
    <row r="189" spans="1:36" ht="14.25">
      <c r="A189" s="41">
        <f t="shared" si="70"/>
        <v>123</v>
      </c>
      <c r="B189" s="150">
        <f>IF(ISNUMBER(A189),INDEX('MetaTrader Import'!$H$13:$J$5893,TRUNC(((A189-$A$39+1)-1)/3)+1,MOD((A189-$A$39+1)-1,3)+1),"")</f>
        <v>0</v>
      </c>
      <c r="C189" s="43">
        <f t="shared" ca="1" si="47"/>
        <v>16.497131922877287</v>
      </c>
      <c r="D189" s="43">
        <f t="shared" ca="1" si="48"/>
        <v>-0.66239148404853732</v>
      </c>
      <c r="E189" s="43">
        <f t="shared" ca="1" si="49"/>
        <v>15.834740438828749</v>
      </c>
      <c r="F189" s="43">
        <f t="shared" ca="1" si="50"/>
        <v>1.5834740438828749</v>
      </c>
      <c r="G189" s="43">
        <f>IF(A189&lt;&gt;"",IF(A189&lt;Data!$G$11*0.25,$C$13/$G$32,IF(A189&gt;Data!$G$11*0.25,$C$13,$C$13*10)),"")</f>
        <v>1</v>
      </c>
      <c r="H189" s="43">
        <f>IF(A189&lt;&gt;"",IF(Data!$G$9="constant",$C$13,IF(Data!$G$9="squeeze",G189,F189)),"")</f>
        <v>1</v>
      </c>
      <c r="I189" s="38">
        <f ca="1">IF(ISNUMBER(A189),NORMINV(RAND(),0,IF(AND(Data!$G$9="squeeze",A189&lt;Data!$G$11*0.25),$H$32,1)*$C$30*$C$13)*($C$14*$C$12),"")</f>
        <v>-1.1695410387646841E-4</v>
      </c>
      <c r="J189" s="42">
        <f ca="1">IFERROR(IF(Data!$C$6="Real",B189,I189+J188+($C$14*$C$12)*(NORMINV(RAND(),$C$15,CHOOSE($G$13,$C$13,F189,G189)))),"")</f>
        <v>1.3475478067051909</v>
      </c>
      <c r="K189" s="88">
        <f>IF(ISNUMBER(A189), IF($G$16="fixed",$G$17,MIN(H189*Data!$C$7*$C$16*0.5,$C$17*Data!$C$7))*$C$12,"")</f>
        <v>8.0000000000000007E-5</v>
      </c>
      <c r="L189" s="42">
        <f t="shared" ca="1" si="74"/>
        <v>1.3475478067051909</v>
      </c>
      <c r="M189" s="44">
        <f t="shared" ca="1" si="75"/>
        <v>1.347587806705191</v>
      </c>
      <c r="N189" s="44">
        <f t="shared" ca="1" si="76"/>
        <v>1.3475078067051909</v>
      </c>
      <c r="O189" s="108">
        <f t="shared" ca="1" si="51"/>
        <v>-0.64475541418800619</v>
      </c>
      <c r="P189" s="102">
        <f t="shared" ca="1" si="52"/>
        <v>3.3984786300093646</v>
      </c>
      <c r="Q189" s="102">
        <f t="shared" ca="1" si="53"/>
        <v>-7.2840604930739326E-3</v>
      </c>
      <c r="R189" s="120">
        <f t="shared" ca="1" si="71"/>
        <v>1</v>
      </c>
      <c r="S189" s="54">
        <f t="shared" ca="1" si="72"/>
        <v>0</v>
      </c>
      <c r="T189" s="5">
        <f t="shared" ca="1" si="54"/>
        <v>1.3495941575375672</v>
      </c>
      <c r="U189" s="152">
        <f t="shared" ca="1" si="55"/>
        <v>1.349804376167431</v>
      </c>
      <c r="V189" s="152">
        <f t="shared" ca="1" si="56"/>
        <v>1.3465797067177956</v>
      </c>
      <c r="W189" s="153">
        <f t="shared" ca="1" si="57"/>
        <v>0</v>
      </c>
      <c r="X189" s="153">
        <f t="shared" ca="1" si="58"/>
        <v>1</v>
      </c>
      <c r="Y189" s="153">
        <f t="shared" ca="1" si="59"/>
        <v>0</v>
      </c>
      <c r="Z189" s="153">
        <f t="shared" ca="1" si="60"/>
        <v>4</v>
      </c>
      <c r="AA189" s="152" t="str">
        <f t="shared" ca="1" si="61"/>
        <v/>
      </c>
      <c r="AB189" s="152">
        <f t="shared" ca="1" si="62"/>
        <v>1.3466126913879284</v>
      </c>
      <c r="AC189" s="154" t="str">
        <f t="shared" ca="1" si="63"/>
        <v/>
      </c>
      <c r="AD189" s="154">
        <f t="shared" ca="1" si="64"/>
        <v>-39.004612690503038</v>
      </c>
      <c r="AE189" s="3">
        <f t="shared" ca="1" si="65"/>
        <v>-9.7511531726257594</v>
      </c>
      <c r="AF189" s="3">
        <f t="shared" ca="1" si="66"/>
        <v>-39.004612690503038</v>
      </c>
      <c r="AG189" s="3" t="str">
        <f t="shared" ca="1" si="73"/>
        <v>N</v>
      </c>
      <c r="AH189" s="4" t="str">
        <f t="shared" ca="1" si="67"/>
        <v/>
      </c>
      <c r="AI189" s="75">
        <f t="shared" ca="1" si="68"/>
        <v>-3.9004612690503042</v>
      </c>
      <c r="AJ189" s="75">
        <f t="shared" ca="1" si="69"/>
        <v>0</v>
      </c>
    </row>
    <row r="190" spans="1:36" ht="14.25">
      <c r="A190" s="41">
        <f t="shared" si="70"/>
        <v>124</v>
      </c>
      <c r="B190" s="150">
        <f>IF(ISNUMBER(A190),INDEX('MetaTrader Import'!$H$13:$J$5893,TRUNC(((A190-$A$39+1)-1)/3)+1,MOD((A190-$A$39+1)-1,3)+1),"")</f>
        <v>0</v>
      </c>
      <c r="C190" s="43">
        <f t="shared" ca="1" si="47"/>
        <v>15.834740438828749</v>
      </c>
      <c r="D190" s="43">
        <f t="shared" ca="1" si="48"/>
        <v>2.4940400419952735</v>
      </c>
      <c r="E190" s="43">
        <f t="shared" ca="1" si="49"/>
        <v>18.328780480824022</v>
      </c>
      <c r="F190" s="43">
        <f t="shared" ca="1" si="50"/>
        <v>1.8328780480824023</v>
      </c>
      <c r="G190" s="43">
        <f>IF(A190&lt;&gt;"",IF(A190&lt;Data!$G$11*0.25,$C$13/$G$32,IF(A190&gt;Data!$G$11*0.25,$C$13,$C$13*10)),"")</f>
        <v>1</v>
      </c>
      <c r="H190" s="43">
        <f>IF(A190&lt;&gt;"",IF(Data!$G$9="constant",$C$13,IF(Data!$G$9="squeeze",G190,F190)),"")</f>
        <v>1</v>
      </c>
      <c r="I190" s="38">
        <f ca="1">IF(ISNUMBER(A190),NORMINV(RAND(),0,IF(AND(Data!$G$9="squeeze",A190&lt;Data!$G$11*0.25),$H$32,1)*$C$30*$C$13)*($C$14*$C$12),"")</f>
        <v>5.4104169421941119E-5</v>
      </c>
      <c r="J190" s="42">
        <f ca="1">IFERROR(IF(Data!$C$6="Real",B190,I190+J189+($C$14*$C$12)*(NORMINV(RAND(),$C$15,CHOOSE($G$13,$C$13,F190,G190)))),"")</f>
        <v>1.3477317688341786</v>
      </c>
      <c r="K190" s="88">
        <f>IF(ISNUMBER(A190), IF($G$16="fixed",$G$17,MIN(H190*Data!$C$7*$C$16*0.5,$C$17*Data!$C$7))*$C$12,"")</f>
        <v>8.0000000000000007E-5</v>
      </c>
      <c r="L190" s="42">
        <f t="shared" ca="1" si="74"/>
        <v>1.3477317688341786</v>
      </c>
      <c r="M190" s="44">
        <f t="shared" ca="1" si="75"/>
        <v>1.3477717688341786</v>
      </c>
      <c r="N190" s="44">
        <f t="shared" ca="1" si="76"/>
        <v>1.3476917688341785</v>
      </c>
      <c r="O190" s="108">
        <f t="shared" ca="1" si="51"/>
        <v>-0.62918766710303886</v>
      </c>
      <c r="P190" s="102">
        <f t="shared" ca="1" si="52"/>
        <v>3.3230407646169802</v>
      </c>
      <c r="Q190" s="102">
        <f t="shared" ca="1" si="53"/>
        <v>6.5291406624462152E-3</v>
      </c>
      <c r="R190" s="120">
        <f t="shared" ca="1" si="71"/>
        <v>1</v>
      </c>
      <c r="S190" s="54">
        <f t="shared" ca="1" si="72"/>
        <v>0</v>
      </c>
      <c r="T190" s="5">
        <f t="shared" ca="1" si="54"/>
        <v>1.3495941575375672</v>
      </c>
      <c r="U190" s="152">
        <f t="shared" ca="1" si="55"/>
        <v>1.349804376167431</v>
      </c>
      <c r="V190" s="152">
        <f t="shared" ca="1" si="56"/>
        <v>1.3465797067177956</v>
      </c>
      <c r="W190" s="153">
        <f t="shared" ca="1" si="57"/>
        <v>0</v>
      </c>
      <c r="X190" s="153">
        <f t="shared" ca="1" si="58"/>
        <v>1</v>
      </c>
      <c r="Y190" s="153">
        <f t="shared" ca="1" si="59"/>
        <v>0</v>
      </c>
      <c r="Z190" s="153">
        <f t="shared" ca="1" si="60"/>
        <v>4</v>
      </c>
      <c r="AA190" s="152" t="str">
        <f t="shared" ca="1" si="61"/>
        <v/>
      </c>
      <c r="AB190" s="152">
        <f t="shared" ca="1" si="62"/>
        <v>1.3466126913879284</v>
      </c>
      <c r="AC190" s="154" t="str">
        <f t="shared" ca="1" si="63"/>
        <v/>
      </c>
      <c r="AD190" s="154">
        <f t="shared" ca="1" si="64"/>
        <v>-46.363097850008472</v>
      </c>
      <c r="AE190" s="3">
        <f t="shared" ca="1" si="65"/>
        <v>-11.590774462502118</v>
      </c>
      <c r="AF190" s="3">
        <f t="shared" ca="1" si="66"/>
        <v>-46.363097850008472</v>
      </c>
      <c r="AG190" s="3" t="str">
        <f t="shared" ca="1" si="73"/>
        <v>N</v>
      </c>
      <c r="AH190" s="4" t="str">
        <f t="shared" ca="1" si="67"/>
        <v/>
      </c>
      <c r="AI190" s="75">
        <f t="shared" ca="1" si="68"/>
        <v>-4.6363097850008472</v>
      </c>
      <c r="AJ190" s="75">
        <f t="shared" ca="1" si="69"/>
        <v>0</v>
      </c>
    </row>
    <row r="191" spans="1:36" ht="14.25">
      <c r="A191" s="41">
        <f t="shared" si="70"/>
        <v>125</v>
      </c>
      <c r="B191" s="150">
        <f>IF(ISNUMBER(A191),INDEX('MetaTrader Import'!$H$13:$J$5893,TRUNC(((A191-$A$39+1)-1)/3)+1,MOD((A191-$A$39+1)-1,3)+1),"")</f>
        <v>0</v>
      </c>
      <c r="C191" s="43">
        <f t="shared" ca="1" si="47"/>
        <v>18.328780480824022</v>
      </c>
      <c r="D191" s="43">
        <f t="shared" ca="1" si="48"/>
        <v>0.53808886892039998</v>
      </c>
      <c r="E191" s="43">
        <f t="shared" ca="1" si="49"/>
        <v>18.866869349744423</v>
      </c>
      <c r="F191" s="43">
        <f t="shared" ca="1" si="50"/>
        <v>1.8866869349744424</v>
      </c>
      <c r="G191" s="43">
        <f>IF(A191&lt;&gt;"",IF(A191&lt;Data!$G$11*0.25,$C$13/$G$32,IF(A191&gt;Data!$G$11*0.25,$C$13,$C$13*10)),"")</f>
        <v>1</v>
      </c>
      <c r="H191" s="43">
        <f>IF(A191&lt;&gt;"",IF(Data!$G$9="constant",$C$13,IF(Data!$G$9="squeeze",G191,F191)),"")</f>
        <v>1</v>
      </c>
      <c r="I191" s="38">
        <f ca="1">IF(ISNUMBER(A191),NORMINV(RAND(),0,IF(AND(Data!$G$9="squeeze",A191&lt;Data!$G$11*0.25),$H$32,1)*$C$30*$C$13)*($C$14*$C$12),"")</f>
        <v>-1.2669588708063943E-4</v>
      </c>
      <c r="J191" s="42">
        <f ca="1">IFERROR(IF(Data!$C$6="Real",B191,I191+J190+($C$14*$C$12)*(NORMINV(RAND(),$C$15,CHOOSE($G$13,$C$13,F191,G191)))),"")</f>
        <v>1.3474978802393371</v>
      </c>
      <c r="K191" s="88">
        <f>IF(ISNUMBER(A191), IF($G$16="fixed",$G$17,MIN(H191*Data!$C$7*$C$16*0.5,$C$17*Data!$C$7))*$C$12,"")</f>
        <v>8.0000000000000007E-5</v>
      </c>
      <c r="L191" s="42">
        <f t="shared" ca="1" si="74"/>
        <v>1.3474978802393371</v>
      </c>
      <c r="M191" s="44">
        <f t="shared" ca="1" si="75"/>
        <v>1.3475378802393372</v>
      </c>
      <c r="N191" s="44">
        <f t="shared" ca="1" si="76"/>
        <v>1.3474578802393371</v>
      </c>
      <c r="O191" s="108">
        <f t="shared" ca="1" si="51"/>
        <v>-0.77111920451214</v>
      </c>
      <c r="P191" s="102">
        <f t="shared" ca="1" si="52"/>
        <v>3.8289710976191156</v>
      </c>
      <c r="Q191" s="102">
        <f t="shared" ca="1" si="53"/>
        <v>3.3347309830507946E-2</v>
      </c>
      <c r="R191" s="120">
        <f t="shared" ca="1" si="71"/>
        <v>1</v>
      </c>
      <c r="S191" s="54">
        <f t="shared" ca="1" si="72"/>
        <v>0</v>
      </c>
      <c r="T191" s="5">
        <f t="shared" ca="1" si="54"/>
        <v>1.3495941575375672</v>
      </c>
      <c r="U191" s="152">
        <f t="shared" ca="1" si="55"/>
        <v>1.349804376167431</v>
      </c>
      <c r="V191" s="152">
        <f t="shared" ca="1" si="56"/>
        <v>1.3465797067177956</v>
      </c>
      <c r="W191" s="153">
        <f t="shared" ca="1" si="57"/>
        <v>0</v>
      </c>
      <c r="X191" s="153">
        <f t="shared" ca="1" si="58"/>
        <v>1</v>
      </c>
      <c r="Y191" s="153">
        <f t="shared" ca="1" si="59"/>
        <v>0</v>
      </c>
      <c r="Z191" s="153">
        <f t="shared" ca="1" si="60"/>
        <v>4</v>
      </c>
      <c r="AA191" s="152" t="str">
        <f t="shared" ca="1" si="61"/>
        <v/>
      </c>
      <c r="AB191" s="152">
        <f t="shared" ca="1" si="62"/>
        <v>1.3466126913879284</v>
      </c>
      <c r="AC191" s="154" t="str">
        <f t="shared" ca="1" si="63"/>
        <v/>
      </c>
      <c r="AD191" s="154">
        <f t="shared" ca="1" si="64"/>
        <v>-37.007554056351921</v>
      </c>
      <c r="AE191" s="3">
        <f t="shared" ca="1" si="65"/>
        <v>-9.2518885140879803</v>
      </c>
      <c r="AF191" s="3">
        <f t="shared" ca="1" si="66"/>
        <v>-37.007554056351921</v>
      </c>
      <c r="AG191" s="3" t="str">
        <f t="shared" ca="1" si="73"/>
        <v>N</v>
      </c>
      <c r="AH191" s="4" t="str">
        <f t="shared" ca="1" si="67"/>
        <v/>
      </c>
      <c r="AI191" s="75">
        <f t="shared" ca="1" si="68"/>
        <v>-3.7007554056351921</v>
      </c>
      <c r="AJ191" s="75">
        <f t="shared" ca="1" si="69"/>
        <v>0</v>
      </c>
    </row>
    <row r="192" spans="1:36" ht="14.25">
      <c r="A192" s="41">
        <f t="shared" si="70"/>
        <v>126</v>
      </c>
      <c r="B192" s="150">
        <f>IF(ISNUMBER(A192),INDEX('MetaTrader Import'!$H$13:$J$5893,TRUNC(((A192-$A$39+1)-1)/3)+1,MOD((A192-$A$39+1)-1,3)+1),"")</f>
        <v>0</v>
      </c>
      <c r="C192" s="43">
        <f t="shared" ca="1" si="47"/>
        <v>18.866869349744423</v>
      </c>
      <c r="D192" s="43">
        <f t="shared" ca="1" si="48"/>
        <v>0.39048728450256243</v>
      </c>
      <c r="E192" s="43">
        <f t="shared" ca="1" si="49"/>
        <v>19.257356634246985</v>
      </c>
      <c r="F192" s="43">
        <f t="shared" ca="1" si="50"/>
        <v>1.9257356634246985</v>
      </c>
      <c r="G192" s="43">
        <f>IF(A192&lt;&gt;"",IF(A192&lt;Data!$G$11*0.25,$C$13/$G$32,IF(A192&gt;Data!$G$11*0.25,$C$13,$C$13*10)),"")</f>
        <v>1</v>
      </c>
      <c r="H192" s="43">
        <f>IF(A192&lt;&gt;"",IF(Data!$G$9="constant",$C$13,IF(Data!$G$9="squeeze",G192,F192)),"")</f>
        <v>1</v>
      </c>
      <c r="I192" s="38">
        <f ca="1">IF(ISNUMBER(A192),NORMINV(RAND(),0,IF(AND(Data!$G$9="squeeze",A192&lt;Data!$G$11*0.25),$H$32,1)*$C$30*$C$13)*($C$14*$C$12),"")</f>
        <v>-6.7960416210014975E-6</v>
      </c>
      <c r="J192" s="42">
        <f ca="1">IFERROR(IF(Data!$C$6="Real",B192,I192+J191+($C$14*$C$12)*(NORMINV(RAND(),$C$15,CHOOSE($G$13,$C$13,F192,G192)))),"")</f>
        <v>1.3477349477780074</v>
      </c>
      <c r="K192" s="88">
        <f>IF(ISNUMBER(A192), IF($G$16="fixed",$G$17,MIN(H192*Data!$C$7*$C$16*0.5,$C$17*Data!$C$7))*$C$12,"")</f>
        <v>8.0000000000000007E-5</v>
      </c>
      <c r="L192" s="42">
        <f t="shared" ca="1" si="74"/>
        <v>1.3477349477780074</v>
      </c>
      <c r="M192" s="44">
        <f t="shared" ca="1" si="75"/>
        <v>1.3477749477780074</v>
      </c>
      <c r="N192" s="44">
        <f t="shared" ca="1" si="76"/>
        <v>1.3476949477780074</v>
      </c>
      <c r="O192" s="108">
        <f t="shared" ca="1" si="51"/>
        <v>-0.77324123530418476</v>
      </c>
      <c r="P192" s="102">
        <f t="shared" ca="1" si="52"/>
        <v>3.8354782585281195</v>
      </c>
      <c r="Q192" s="102">
        <f t="shared" ca="1" si="53"/>
        <v>5.9147244637045925E-2</v>
      </c>
      <c r="R192" s="120">
        <f t="shared" ca="1" si="71"/>
        <v>1</v>
      </c>
      <c r="S192" s="54">
        <f t="shared" ca="1" si="72"/>
        <v>0</v>
      </c>
      <c r="T192" s="5">
        <f t="shared" ca="1" si="54"/>
        <v>1.3495941575375672</v>
      </c>
      <c r="U192" s="152">
        <f t="shared" ca="1" si="55"/>
        <v>1.349804376167431</v>
      </c>
      <c r="V192" s="152">
        <f t="shared" ca="1" si="56"/>
        <v>1.3465797067177956</v>
      </c>
      <c r="W192" s="153">
        <f t="shared" ca="1" si="57"/>
        <v>0</v>
      </c>
      <c r="X192" s="153">
        <f t="shared" ca="1" si="58"/>
        <v>1</v>
      </c>
      <c r="Y192" s="153">
        <f t="shared" ca="1" si="59"/>
        <v>0</v>
      </c>
      <c r="Z192" s="153">
        <f t="shared" ca="1" si="60"/>
        <v>4</v>
      </c>
      <c r="AA192" s="152" t="str">
        <f t="shared" ca="1" si="61"/>
        <v/>
      </c>
      <c r="AB192" s="152">
        <f t="shared" ca="1" si="62"/>
        <v>1.3466126913879284</v>
      </c>
      <c r="AC192" s="154" t="str">
        <f t="shared" ca="1" si="63"/>
        <v/>
      </c>
      <c r="AD192" s="154">
        <f t="shared" ca="1" si="64"/>
        <v>-46.490255603162112</v>
      </c>
      <c r="AE192" s="3">
        <f t="shared" ca="1" si="65"/>
        <v>-11.622563900790528</v>
      </c>
      <c r="AF192" s="3">
        <f t="shared" ca="1" si="66"/>
        <v>-46.490255603162112</v>
      </c>
      <c r="AG192" s="3" t="str">
        <f t="shared" ca="1" si="73"/>
        <v>N</v>
      </c>
      <c r="AH192" s="4" t="str">
        <f t="shared" ca="1" si="67"/>
        <v/>
      </c>
      <c r="AI192" s="75">
        <f t="shared" ca="1" si="68"/>
        <v>-4.6490255603162112</v>
      </c>
      <c r="AJ192" s="75">
        <f t="shared" ca="1" si="69"/>
        <v>0</v>
      </c>
    </row>
    <row r="193" spans="1:36" ht="14.25">
      <c r="A193" s="41">
        <f t="shared" si="70"/>
        <v>127</v>
      </c>
      <c r="B193" s="150">
        <f>IF(ISNUMBER(A193),INDEX('MetaTrader Import'!$H$13:$J$5893,TRUNC(((A193-$A$39+1)-1)/3)+1,MOD((A193-$A$39+1)-1,3)+1),"")</f>
        <v>0</v>
      </c>
      <c r="C193" s="43">
        <f t="shared" ca="1" si="47"/>
        <v>19.257356634246985</v>
      </c>
      <c r="D193" s="43">
        <f t="shared" ca="1" si="48"/>
        <v>1.5112143627127685</v>
      </c>
      <c r="E193" s="43">
        <f t="shared" ca="1" si="49"/>
        <v>20.768570996959753</v>
      </c>
      <c r="F193" s="43">
        <f t="shared" ca="1" si="50"/>
        <v>2.0768570996959754</v>
      </c>
      <c r="G193" s="43">
        <f>IF(A193&lt;&gt;"",IF(A193&lt;Data!$G$11*0.25,$C$13/$G$32,IF(A193&gt;Data!$G$11*0.25,$C$13,$C$13*10)),"")</f>
        <v>1</v>
      </c>
      <c r="H193" s="43">
        <f>IF(A193&lt;&gt;"",IF(Data!$G$9="constant",$C$13,IF(Data!$G$9="squeeze",G193,F193)),"")</f>
        <v>1</v>
      </c>
      <c r="I193" s="38">
        <f ca="1">IF(ISNUMBER(A193),NORMINV(RAND(),0,IF(AND(Data!$G$9="squeeze",A193&lt;Data!$G$11*0.25),$H$32,1)*$C$30*$C$13)*($C$14*$C$12),"")</f>
        <v>-3.3090429556488758E-5</v>
      </c>
      <c r="J193" s="42">
        <f ca="1">IFERROR(IF(Data!$C$6="Real",B193,I193+J192+($C$14*$C$12)*(NORMINV(RAND(),$C$15,CHOOSE($G$13,$C$13,F193,G193)))),"")</f>
        <v>1.3478896456380085</v>
      </c>
      <c r="K193" s="88">
        <f>IF(ISNUMBER(A193), IF($G$16="fixed",$G$17,MIN(H193*Data!$C$7*$C$16*0.5,$C$17*Data!$C$7))*$C$12,"")</f>
        <v>8.0000000000000007E-5</v>
      </c>
      <c r="L193" s="42">
        <f t="shared" ca="1" si="74"/>
        <v>1.3478896456380085</v>
      </c>
      <c r="M193" s="44">
        <f t="shared" ca="1" si="75"/>
        <v>1.3479296456380085</v>
      </c>
      <c r="N193" s="44">
        <f t="shared" ca="1" si="76"/>
        <v>1.3478496456380085</v>
      </c>
      <c r="O193" s="108">
        <f t="shared" ca="1" si="51"/>
        <v>-0.69162785901026402</v>
      </c>
      <c r="P193" s="102">
        <f t="shared" ca="1" si="52"/>
        <v>3.6091482502546155</v>
      </c>
      <c r="Q193" s="102">
        <f t="shared" ca="1" si="53"/>
        <v>6.5068662449486406E-2</v>
      </c>
      <c r="R193" s="120">
        <f t="shared" ca="1" si="71"/>
        <v>1</v>
      </c>
      <c r="S193" s="54">
        <f t="shared" ca="1" si="72"/>
        <v>0</v>
      </c>
      <c r="T193" s="5">
        <f t="shared" ca="1" si="54"/>
        <v>1.3495941575375672</v>
      </c>
      <c r="U193" s="152">
        <f t="shared" ca="1" si="55"/>
        <v>1.349804376167431</v>
      </c>
      <c r="V193" s="152">
        <f t="shared" ca="1" si="56"/>
        <v>1.3465797067177956</v>
      </c>
      <c r="W193" s="153">
        <f t="shared" ca="1" si="57"/>
        <v>0</v>
      </c>
      <c r="X193" s="153">
        <f t="shared" ca="1" si="58"/>
        <v>1</v>
      </c>
      <c r="Y193" s="153">
        <f t="shared" ca="1" si="59"/>
        <v>0</v>
      </c>
      <c r="Z193" s="153">
        <f t="shared" ca="1" si="60"/>
        <v>4</v>
      </c>
      <c r="AA193" s="152" t="str">
        <f t="shared" ca="1" si="61"/>
        <v/>
      </c>
      <c r="AB193" s="152">
        <f t="shared" ca="1" si="62"/>
        <v>1.3466126913879284</v>
      </c>
      <c r="AC193" s="154" t="str">
        <f t="shared" ca="1" si="63"/>
        <v/>
      </c>
      <c r="AD193" s="154">
        <f t="shared" ca="1" si="64"/>
        <v>-52.678170003206404</v>
      </c>
      <c r="AE193" s="3">
        <f t="shared" ca="1" si="65"/>
        <v>-13.169542500801601</v>
      </c>
      <c r="AF193" s="3">
        <f t="shared" ca="1" si="66"/>
        <v>-52.678170003206404</v>
      </c>
      <c r="AG193" s="3" t="str">
        <f t="shared" ca="1" si="73"/>
        <v>N</v>
      </c>
      <c r="AH193" s="4" t="str">
        <f t="shared" ca="1" si="67"/>
        <v/>
      </c>
      <c r="AI193" s="75">
        <f t="shared" ca="1" si="68"/>
        <v>-5.2678170003206404</v>
      </c>
      <c r="AJ193" s="75">
        <f t="shared" ca="1" si="69"/>
        <v>0</v>
      </c>
    </row>
    <row r="194" spans="1:36" ht="14.25">
      <c r="A194" s="41">
        <f t="shared" si="70"/>
        <v>128</v>
      </c>
      <c r="B194" s="150">
        <f>IF(ISNUMBER(A194),INDEX('MetaTrader Import'!$H$13:$J$5893,TRUNC(((A194-$A$39+1)-1)/3)+1,MOD((A194-$A$39+1)-1,3)+1),"")</f>
        <v>0</v>
      </c>
      <c r="C194" s="43">
        <f t="shared" ca="1" si="47"/>
        <v>20.768570996959753</v>
      </c>
      <c r="D194" s="43">
        <f t="shared" ca="1" si="48"/>
        <v>-0.88110979802893896</v>
      </c>
      <c r="E194" s="43">
        <f t="shared" ca="1" si="49"/>
        <v>19.887461198930815</v>
      </c>
      <c r="F194" s="43">
        <f t="shared" ca="1" si="50"/>
        <v>1.9887461198930816</v>
      </c>
      <c r="G194" s="43">
        <f>IF(A194&lt;&gt;"",IF(A194&lt;Data!$G$11*0.25,$C$13/$G$32,IF(A194&gt;Data!$G$11*0.25,$C$13,$C$13*10)),"")</f>
        <v>1</v>
      </c>
      <c r="H194" s="43">
        <f>IF(A194&lt;&gt;"",IF(Data!$G$9="constant",$C$13,IF(Data!$G$9="squeeze",G194,F194)),"")</f>
        <v>1</v>
      </c>
      <c r="I194" s="38">
        <f ca="1">IF(ISNUMBER(A194),NORMINV(RAND(),0,IF(AND(Data!$G$9="squeeze",A194&lt;Data!$G$11*0.25),$H$32,1)*$C$30*$C$13)*($C$14*$C$12),"")</f>
        <v>1.981558604023623E-4</v>
      </c>
      <c r="J194" s="42">
        <f ca="1">IFERROR(IF(Data!$C$6="Real",B194,I194+J193+($C$14*$C$12)*(NORMINV(RAND(),$C$15,CHOOSE($G$13,$C$13,F194,G194)))),"")</f>
        <v>1.3482069192017681</v>
      </c>
      <c r="K194" s="88">
        <f>IF(ISNUMBER(A194), IF($G$16="fixed",$G$17,MIN(H194*Data!$C$7*$C$16*0.5,$C$17*Data!$C$7))*$C$12,"")</f>
        <v>8.0000000000000007E-5</v>
      </c>
      <c r="L194" s="42">
        <f t="shared" ca="1" si="74"/>
        <v>1.3482069192017681</v>
      </c>
      <c r="M194" s="44">
        <f t="shared" ca="1" si="75"/>
        <v>1.3482469192017681</v>
      </c>
      <c r="N194" s="44">
        <f t="shared" ca="1" si="76"/>
        <v>1.348166919201768</v>
      </c>
      <c r="O194" s="108">
        <f t="shared" ca="1" si="51"/>
        <v>-0.49452291210339006</v>
      </c>
      <c r="P194" s="102">
        <f t="shared" ca="1" si="52"/>
        <v>3.2353476290547203</v>
      </c>
      <c r="Q194" s="102">
        <f t="shared" ca="1" si="53"/>
        <v>5.0385226145927893E-2</v>
      </c>
      <c r="R194" s="120">
        <f t="shared" ca="1" si="71"/>
        <v>1</v>
      </c>
      <c r="S194" s="54">
        <f t="shared" ca="1" si="72"/>
        <v>0</v>
      </c>
      <c r="T194" s="5">
        <f t="shared" ca="1" si="54"/>
        <v>1.3495941575375672</v>
      </c>
      <c r="U194" s="152">
        <f t="shared" ca="1" si="55"/>
        <v>1.349804376167431</v>
      </c>
      <c r="V194" s="152">
        <f t="shared" ca="1" si="56"/>
        <v>1.3465797067177956</v>
      </c>
      <c r="W194" s="153">
        <f t="shared" ca="1" si="57"/>
        <v>0</v>
      </c>
      <c r="X194" s="153">
        <f t="shared" ca="1" si="58"/>
        <v>1</v>
      </c>
      <c r="Y194" s="153">
        <f t="shared" ca="1" si="59"/>
        <v>0</v>
      </c>
      <c r="Z194" s="153">
        <f t="shared" ca="1" si="60"/>
        <v>4</v>
      </c>
      <c r="AA194" s="152" t="str">
        <f t="shared" ca="1" si="61"/>
        <v/>
      </c>
      <c r="AB194" s="152">
        <f t="shared" ca="1" si="62"/>
        <v>1.3466126913879284</v>
      </c>
      <c r="AC194" s="154" t="str">
        <f t="shared" ca="1" si="63"/>
        <v/>
      </c>
      <c r="AD194" s="154">
        <f t="shared" ca="1" si="64"/>
        <v>-65.369112553588238</v>
      </c>
      <c r="AE194" s="3">
        <f t="shared" ca="1" si="65"/>
        <v>-16.342278138397059</v>
      </c>
      <c r="AF194" s="3">
        <f t="shared" ca="1" si="66"/>
        <v>-65.369112553588238</v>
      </c>
      <c r="AG194" s="3" t="str">
        <f t="shared" ca="1" si="73"/>
        <v>N</v>
      </c>
      <c r="AH194" s="4" t="str">
        <f t="shared" ca="1" si="67"/>
        <v/>
      </c>
      <c r="AI194" s="75">
        <f t="shared" ca="1" si="68"/>
        <v>-6.5369112553588238</v>
      </c>
      <c r="AJ194" s="75">
        <f t="shared" ca="1" si="69"/>
        <v>0</v>
      </c>
    </row>
    <row r="195" spans="1:36" ht="14.25">
      <c r="A195" s="41">
        <f t="shared" si="70"/>
        <v>129</v>
      </c>
      <c r="B195" s="150">
        <f>IF(ISNUMBER(A195),INDEX('MetaTrader Import'!$H$13:$J$5893,TRUNC(((A195-$A$39+1)-1)/3)+1,MOD((A195-$A$39+1)-1,3)+1),"")</f>
        <v>0</v>
      </c>
      <c r="C195" s="43">
        <f t="shared" ref="C195:C258" ca="1" si="77">IF(A195&lt;&gt;"",E194,"")</f>
        <v>19.887461198930815</v>
      </c>
      <c r="D195" s="43">
        <f t="shared" ref="D195:D258" ca="1" si="78">IF(A195&lt;&gt;"",NORMINV(RAND(),($C$23-C195)*$C$28,$C$27)+NORMINV(RAND(),IF(RAND()&gt;$C$26,$C$25,0),$C$27),"")</f>
        <v>-0.66097198867468088</v>
      </c>
      <c r="E195" s="43">
        <f t="shared" ref="E195:E258" ca="1" si="79">IF(A195&lt;&gt;"",C195+D195,"")</f>
        <v>19.226489210256133</v>
      </c>
      <c r="F195" s="43">
        <f t="shared" ref="F195:F258" ca="1" si="80">IF(A195&lt;&gt;"",$C$13*ABS(E195)/$C$23,"")</f>
        <v>1.9226489210256132</v>
      </c>
      <c r="G195" s="43">
        <f>IF(A195&lt;&gt;"",IF(A195&lt;Data!$G$11*0.25,$C$13/$G$32,IF(A195&gt;Data!$G$11*0.25,$C$13,$C$13*10)),"")</f>
        <v>1</v>
      </c>
      <c r="H195" s="43">
        <f>IF(A195&lt;&gt;"",IF(Data!$G$9="constant",$C$13,IF(Data!$G$9="squeeze",G195,F195)),"")</f>
        <v>1</v>
      </c>
      <c r="I195" s="38">
        <f ca="1">IF(ISNUMBER(A195),NORMINV(RAND(),0,IF(AND(Data!$G$9="squeeze",A195&lt;Data!$G$11*0.25),$H$32,1)*$C$30*$C$13)*($C$14*$C$12),"")</f>
        <v>-1.017372117508661E-4</v>
      </c>
      <c r="J195" s="42">
        <f ca="1">IFERROR(IF(Data!$C$6="Real",B195,I195+J194+($C$14*$C$12)*(NORMINV(RAND(),$C$15,CHOOSE($G$13,$C$13,F195,G195)))),"")</f>
        <v>1.3481869392899375</v>
      </c>
      <c r="K195" s="88">
        <f>IF(ISNUMBER(A195), IF($G$16="fixed",$G$17,MIN(H195*Data!$C$7*$C$16*0.5,$C$17*Data!$C$7))*$C$12,"")</f>
        <v>8.0000000000000007E-5</v>
      </c>
      <c r="L195" s="42">
        <f t="shared" ca="1" si="74"/>
        <v>1.3481869392899375</v>
      </c>
      <c r="M195" s="44">
        <f t="shared" ca="1" si="75"/>
        <v>1.3482269392899375</v>
      </c>
      <c r="N195" s="44">
        <f t="shared" ca="1" si="76"/>
        <v>1.3481469392899375</v>
      </c>
      <c r="O195" s="108">
        <f t="shared" ref="O195:O258" ca="1" si="81">IF(ISNUMBER(A195),$G$12*SLOPE(L181:L195,A181:A195),"")</f>
        <v>-0.32834866057192463</v>
      </c>
      <c r="P195" s="102">
        <f t="shared" ref="P195:P258" ca="1" si="82">IF(ISNUMBER(A195),STDEV(L181:L195)*$G$12,"")</f>
        <v>2.9822517013648038</v>
      </c>
      <c r="Q195" s="102">
        <f t="shared" ref="Q195:Q258" ca="1" si="83">IF(ISNUMBER(A195),SLOPE(P181:P195,A181:A195),"")</f>
        <v>2.440456972197768E-2</v>
      </c>
      <c r="R195" s="120">
        <f t="shared" ca="1" si="71"/>
        <v>1</v>
      </c>
      <c r="S195" s="54">
        <f t="shared" ca="1" si="72"/>
        <v>0</v>
      </c>
      <c r="T195" s="5">
        <f t="shared" ref="T195:T258" ca="1" si="84">IF(ISNUMBER(A195),IF(S195=1,L195,IF(AG194="Y","",IF(ISNUMBER(T194),T194,""))),"")</f>
        <v>1.3495941575375672</v>
      </c>
      <c r="U195" s="152">
        <f t="shared" ref="U195:U258" ca="1" si="85">IF(NOT(ISNUMBER(T195)),"",IF(S195=1,T195,IF(M195&gt;U194,M195,IF(ISNUMBER(U194),U194,""))))</f>
        <v>1.349804376167431</v>
      </c>
      <c r="V195" s="152">
        <f t="shared" ref="V195:V258" ca="1" si="86">IF(NOT(ISNUMBER(T195)),"",IF(S195=1,T195,IF(N195&lt;V194,N195,IF(ISNUMBER(V194),V194,""))))</f>
        <v>1.3465797067177956</v>
      </c>
      <c r="W195" s="153">
        <f t="shared" ref="W195:W258" ca="1" si="87">IF(NOT(ISNUMBER(T195)),"",MIN($F$24,IF(TRUNC((U195-T195)/$E$24*$G$12)+0&gt;IF(ISNUMBER(W194),W194,0),TRUNC((U195-T195)/$E$24*$G$12)+0,IF(ISNUMBER(W194),W194,0))))</f>
        <v>0</v>
      </c>
      <c r="X195" s="153">
        <f t="shared" ref="X195:X258" ca="1" si="88">IF(NOT(ISNUMBER(T195)),"",MIN($F$24,IF(-TRUNC((V195-T195)/$E$24*$G$12)+0&gt;IF(ISNUMBER(X194),X194,0),-TRUNC((V195-T195)/$E$24*$G$12)+0,IF(ISNUMBER(X194),X194,0))))</f>
        <v>1</v>
      </c>
      <c r="Y195" s="153">
        <f t="shared" ref="Y195:Y258" ca="1" si="89">IF(ISNUMBER(W195),(IF(W195=0,0,1))*IF(ABS($I$24)=2,POWER(2,W195-1),W195)*SIGN($I$24)*$K$24,"")</f>
        <v>0</v>
      </c>
      <c r="Z195" s="153">
        <f t="shared" ref="Z195:Z258" ca="1" si="90">IF(ISNUMBER(X195),(IF(X195=0,0,1))*IF(ABS($I$24)=2,POWER(2,X195-1),X195)*SIGN($I$24)*$K$24,"")</f>
        <v>4</v>
      </c>
      <c r="AA195" s="152" t="str">
        <f t="shared" ref="AA195:AA258" ca="1" si="91">IF(OR(NOT(ISNUMBER(T195)),W195&lt;1),"",IF(OR(NOT(ISNUMBER(W194)),W194=0),IF(SIGN(Y195)=1,M195,N195),(Y194*AA194+(Y195-Y194)*IF(SIGN(Y195)=1,M195,N195))/Y195))</f>
        <v/>
      </c>
      <c r="AB195" s="152">
        <f t="shared" ref="AB195:AB258" ca="1" si="92">IF(OR(NOT(ISNUMBER(T195)),X195&lt;1),"",IF(OR(NOT(ISNUMBER(X194)),X194=0),IF(SIGN(Z195)=1,N195,M195),(Z194*AB194+(Z195-Z194)*IF(SIGN(Z195)=1,N195,M195))/Z195))</f>
        <v>1.3466126913879284</v>
      </c>
      <c r="AC195" s="154" t="str">
        <f t="shared" ref="AC195:AC258" ca="1" si="93">IFERROR(-SIGN(Y195)*(AA195-IF(SIGN(Y195)=1,N195,M195))*$G$12*ABS(Y195),"")</f>
        <v/>
      </c>
      <c r="AD195" s="154">
        <f t="shared" ref="AD195:AD258" ca="1" si="94">IFERROR(SIGN(Z195)*(AB195-IF(SIGN(Z195)=1,M195,N195))*$G$12*ABS(Z195),"")</f>
        <v>-64.569916080365886</v>
      </c>
      <c r="AE195" s="3">
        <f t="shared" ref="AE195:AE258" ca="1" si="95">IF(ISNUMBER(A195),IFERROR((IF(ISNUMBER(AC195),AC195,0)+IF(ISNUMBER(AD195),AD195,0))/(ABS(Y195)+ABS(Z195)),0),"")</f>
        <v>-16.142479020091471</v>
      </c>
      <c r="AF195" s="3">
        <f t="shared" ref="AF195:AF258" ca="1" si="96">IF(ISNUMBER(A195),IF(ISNUMBER(AC195),AC195,0)+IF(ISNUMBER(AD195),AD195,0),"")</f>
        <v>-64.569916080365886</v>
      </c>
      <c r="AG195" s="3" t="str">
        <f t="shared" ca="1" si="73"/>
        <v>N</v>
      </c>
      <c r="AH195" s="4" t="str">
        <f t="shared" ref="AH195:AH258" ca="1" si="97">IF(AG195="y",AF195*10*$C$11,"")</f>
        <v/>
      </c>
      <c r="AI195" s="75">
        <f t="shared" ref="AI195:AI258" ca="1" si="98">IF(ISNUMBER(A195),IF(ISNUMBER(AH195),AJ195,AF195*10*$C$11+AJ195),"")</f>
        <v>-6.4569916080365886</v>
      </c>
      <c r="AJ195" s="75">
        <f t="shared" ref="AJ195:AJ258" ca="1" si="99">IF(ISNUMBER(A195),AJ194+IF(ISNUMBER(AH195),AH195,0),"")</f>
        <v>0</v>
      </c>
    </row>
    <row r="196" spans="1:36" ht="14.25">
      <c r="A196" s="41">
        <f t="shared" ref="A196:A259" si="100">IFERROR(IF(A195+1&gt;$C$19,"",A195+1),"")</f>
        <v>130</v>
      </c>
      <c r="B196" s="150">
        <f>IF(ISNUMBER(A196),INDEX('MetaTrader Import'!$H$13:$J$5893,TRUNC(((A196-$A$39+1)-1)/3)+1,MOD((A196-$A$39+1)-1,3)+1),"")</f>
        <v>0</v>
      </c>
      <c r="C196" s="43">
        <f t="shared" ca="1" si="77"/>
        <v>19.226489210256133</v>
      </c>
      <c r="D196" s="43">
        <f t="shared" ca="1" si="78"/>
        <v>6.3944378336758922E-2</v>
      </c>
      <c r="E196" s="43">
        <f t="shared" ca="1" si="79"/>
        <v>19.290433588592894</v>
      </c>
      <c r="F196" s="43">
        <f t="shared" ca="1" si="80"/>
        <v>1.9290433588592895</v>
      </c>
      <c r="G196" s="43">
        <f>IF(A196&lt;&gt;"",IF(A196&lt;Data!$G$11*0.25,$C$13/$G$32,IF(A196&gt;Data!$G$11*0.25,$C$13,$C$13*10)),"")</f>
        <v>1</v>
      </c>
      <c r="H196" s="43">
        <f>IF(A196&lt;&gt;"",IF(Data!$G$9="constant",$C$13,IF(Data!$G$9="squeeze",G196,F196)),"")</f>
        <v>1</v>
      </c>
      <c r="I196" s="38">
        <f ca="1">IF(ISNUMBER(A196),NORMINV(RAND(),0,IF(AND(Data!$G$9="squeeze",A196&lt;Data!$G$11*0.25),$H$32,1)*$C$30*$C$13)*($C$14*$C$12),"")</f>
        <v>7.4495898631119615E-5</v>
      </c>
      <c r="J196" s="42">
        <f ca="1">IFERROR(IF(Data!$C$6="Real",B196,I196+J195+($C$14*$C$12)*(NORMINV(RAND(),$C$15,CHOOSE($G$13,$C$13,F196,G196)))),"")</f>
        <v>1.3484954100081261</v>
      </c>
      <c r="K196" s="88">
        <f>IF(ISNUMBER(A196), IF($G$16="fixed",$G$17,MIN(H196*Data!$C$7*$C$16*0.5,$C$17*Data!$C$7))*$C$12,"")</f>
        <v>8.0000000000000007E-5</v>
      </c>
      <c r="L196" s="42">
        <f t="shared" ca="1" si="74"/>
        <v>1.3484954100081261</v>
      </c>
      <c r="M196" s="44">
        <f t="shared" ca="1" si="75"/>
        <v>1.3485354100081262</v>
      </c>
      <c r="N196" s="44">
        <f t="shared" ca="1" si="76"/>
        <v>1.3484554100081261</v>
      </c>
      <c r="O196" s="108">
        <f t="shared" ca="1" si="81"/>
        <v>-0.16377954690294239</v>
      </c>
      <c r="P196" s="102">
        <f t="shared" ca="1" si="82"/>
        <v>3.1769600050905744</v>
      </c>
      <c r="Q196" s="102">
        <f t="shared" ca="1" si="83"/>
        <v>8.4800637920720619E-3</v>
      </c>
      <c r="R196" s="120">
        <f t="shared" ref="R196:R259" ca="1" si="101">IF(ISNUMBER(A196),R195+S195,"")</f>
        <v>1</v>
      </c>
      <c r="S196" s="54">
        <f t="shared" ref="S196:S259" ca="1" si="102">IF(ISNUMBER(A196),IF(AND(R196&lt;$M$24,Q196&lt;$F$28,ABS(O196)&lt;$F$27,P196&lt;$F$26,NOT(ISNUMBER(T195))),1,0),"")</f>
        <v>0</v>
      </c>
      <c r="T196" s="5">
        <f t="shared" ca="1" si="84"/>
        <v>1.3495941575375672</v>
      </c>
      <c r="U196" s="152">
        <f t="shared" ca="1" si="85"/>
        <v>1.349804376167431</v>
      </c>
      <c r="V196" s="152">
        <f t="shared" ca="1" si="86"/>
        <v>1.3465797067177956</v>
      </c>
      <c r="W196" s="153">
        <f t="shared" ca="1" si="87"/>
        <v>0</v>
      </c>
      <c r="X196" s="153">
        <f t="shared" ca="1" si="88"/>
        <v>1</v>
      </c>
      <c r="Y196" s="153">
        <f t="shared" ca="1" si="89"/>
        <v>0</v>
      </c>
      <c r="Z196" s="153">
        <f t="shared" ca="1" si="90"/>
        <v>4</v>
      </c>
      <c r="AA196" s="152" t="str">
        <f t="shared" ca="1" si="91"/>
        <v/>
      </c>
      <c r="AB196" s="152">
        <f t="shared" ca="1" si="92"/>
        <v>1.3466126913879284</v>
      </c>
      <c r="AC196" s="154" t="str">
        <f t="shared" ca="1" si="93"/>
        <v/>
      </c>
      <c r="AD196" s="154">
        <f t="shared" ca="1" si="94"/>
        <v>-76.908744807910878</v>
      </c>
      <c r="AE196" s="3">
        <f t="shared" ca="1" si="95"/>
        <v>-19.22718620197772</v>
      </c>
      <c r="AF196" s="3">
        <f t="shared" ca="1" si="96"/>
        <v>-76.908744807910878</v>
      </c>
      <c r="AG196" s="3" t="str">
        <f t="shared" ref="AG196:AG259" ca="1" si="103">IF(NOT(ISNUMBER(T196)),"",IF(OR(AF196&gt;$G$24,AF196&lt;-$H$24,A196+1&gt;$C$19),"Y","N"))</f>
        <v>N</v>
      </c>
      <c r="AH196" s="4" t="str">
        <f t="shared" ca="1" si="97"/>
        <v/>
      </c>
      <c r="AI196" s="75">
        <f t="shared" ca="1" si="98"/>
        <v>-7.6908744807910878</v>
      </c>
      <c r="AJ196" s="75">
        <f t="shared" ca="1" si="99"/>
        <v>0</v>
      </c>
    </row>
    <row r="197" spans="1:36" ht="14.25">
      <c r="A197" s="41">
        <f t="shared" si="100"/>
        <v>131</v>
      </c>
      <c r="B197" s="150">
        <f>IF(ISNUMBER(A197),INDEX('MetaTrader Import'!$H$13:$J$5893,TRUNC(((A197-$A$39+1)-1)/3)+1,MOD((A197-$A$39+1)-1,3)+1),"")</f>
        <v>0</v>
      </c>
      <c r="C197" s="43">
        <f t="shared" ca="1" si="77"/>
        <v>19.290433588592894</v>
      </c>
      <c r="D197" s="43">
        <f t="shared" ca="1" si="78"/>
        <v>1.4459352120731745</v>
      </c>
      <c r="E197" s="43">
        <f t="shared" ca="1" si="79"/>
        <v>20.736368800666067</v>
      </c>
      <c r="F197" s="43">
        <f t="shared" ca="1" si="80"/>
        <v>2.0736368800666067</v>
      </c>
      <c r="G197" s="43">
        <f>IF(A197&lt;&gt;"",IF(A197&lt;Data!$G$11*0.25,$C$13/$G$32,IF(A197&gt;Data!$G$11*0.25,$C$13,$C$13*10)),"")</f>
        <v>1</v>
      </c>
      <c r="H197" s="43">
        <f>IF(A197&lt;&gt;"",IF(Data!$G$9="constant",$C$13,IF(Data!$G$9="squeeze",G197,F197)),"")</f>
        <v>1</v>
      </c>
      <c r="I197" s="38">
        <f ca="1">IF(ISNUMBER(A197),NORMINV(RAND(),0,IF(AND(Data!$G$9="squeeze",A197&lt;Data!$G$11*0.25),$H$32,1)*$C$30*$C$13)*($C$14*$C$12),"")</f>
        <v>1.290358935644681E-5</v>
      </c>
      <c r="J197" s="42">
        <f ca="1">IFERROR(IF(Data!$C$6="Real",B197,I197+J196+($C$14*$C$12)*(NORMINV(RAND(),$C$15,CHOOSE($G$13,$C$13,F197,G197)))),"")</f>
        <v>1.3487928586286755</v>
      </c>
      <c r="K197" s="88">
        <f>IF(ISNUMBER(A197), IF($G$16="fixed",$G$17,MIN(H197*Data!$C$7*$C$16*0.5,$C$17*Data!$C$7))*$C$12,"")</f>
        <v>8.0000000000000007E-5</v>
      </c>
      <c r="L197" s="42">
        <f t="shared" ca="1" si="74"/>
        <v>1.3487928586286755</v>
      </c>
      <c r="M197" s="44">
        <f t="shared" ca="1" si="75"/>
        <v>1.3488328586286755</v>
      </c>
      <c r="N197" s="44">
        <f t="shared" ca="1" si="76"/>
        <v>1.3487528586286754</v>
      </c>
      <c r="O197" s="108">
        <f t="shared" ca="1" si="81"/>
        <v>4.5668849679238371E-2</v>
      </c>
      <c r="P197" s="102">
        <f t="shared" ca="1" si="82"/>
        <v>3.6967912970376422</v>
      </c>
      <c r="Q197" s="102">
        <f t="shared" ca="1" si="83"/>
        <v>1.228667057941495E-2</v>
      </c>
      <c r="R197" s="120">
        <f t="shared" ca="1" si="101"/>
        <v>1</v>
      </c>
      <c r="S197" s="54">
        <f t="shared" ca="1" si="102"/>
        <v>0</v>
      </c>
      <c r="T197" s="5">
        <f t="shared" ca="1" si="84"/>
        <v>1.3495941575375672</v>
      </c>
      <c r="U197" s="152">
        <f t="shared" ca="1" si="85"/>
        <v>1.349804376167431</v>
      </c>
      <c r="V197" s="152">
        <f t="shared" ca="1" si="86"/>
        <v>1.3465797067177956</v>
      </c>
      <c r="W197" s="153">
        <f t="shared" ca="1" si="87"/>
        <v>0</v>
      </c>
      <c r="X197" s="153">
        <f t="shared" ca="1" si="88"/>
        <v>1</v>
      </c>
      <c r="Y197" s="153">
        <f t="shared" ca="1" si="89"/>
        <v>0</v>
      </c>
      <c r="Z197" s="153">
        <f t="shared" ca="1" si="90"/>
        <v>4</v>
      </c>
      <c r="AA197" s="152" t="str">
        <f t="shared" ca="1" si="91"/>
        <v/>
      </c>
      <c r="AB197" s="152">
        <f t="shared" ca="1" si="92"/>
        <v>1.3466126913879284</v>
      </c>
      <c r="AC197" s="154" t="str">
        <f t="shared" ca="1" si="93"/>
        <v/>
      </c>
      <c r="AD197" s="154">
        <f t="shared" ca="1" si="94"/>
        <v>-88.806689629885582</v>
      </c>
      <c r="AE197" s="3">
        <f t="shared" ca="1" si="95"/>
        <v>-22.201672407471396</v>
      </c>
      <c r="AF197" s="3">
        <f t="shared" ca="1" si="96"/>
        <v>-88.806689629885582</v>
      </c>
      <c r="AG197" s="3" t="str">
        <f t="shared" ca="1" si="103"/>
        <v>N</v>
      </c>
      <c r="AH197" s="4" t="str">
        <f t="shared" ca="1" si="97"/>
        <v/>
      </c>
      <c r="AI197" s="75">
        <f t="shared" ca="1" si="98"/>
        <v>-8.8806689629885582</v>
      </c>
      <c r="AJ197" s="75">
        <f t="shared" ca="1" si="99"/>
        <v>0</v>
      </c>
    </row>
    <row r="198" spans="1:36" ht="14.25">
      <c r="A198" s="41">
        <f t="shared" si="100"/>
        <v>132</v>
      </c>
      <c r="B198" s="150">
        <f>IF(ISNUMBER(A198),INDEX('MetaTrader Import'!$H$13:$J$5893,TRUNC(((A198-$A$39+1)-1)/3)+1,MOD((A198-$A$39+1)-1,3)+1),"")</f>
        <v>0</v>
      </c>
      <c r="C198" s="43">
        <f t="shared" ca="1" si="77"/>
        <v>20.736368800666067</v>
      </c>
      <c r="D198" s="43">
        <f t="shared" ca="1" si="78"/>
        <v>0.40033954370975722</v>
      </c>
      <c r="E198" s="43">
        <f t="shared" ca="1" si="79"/>
        <v>21.136708344375826</v>
      </c>
      <c r="F198" s="43">
        <f t="shared" ca="1" si="80"/>
        <v>2.1136708344375825</v>
      </c>
      <c r="G198" s="43">
        <f>IF(A198&lt;&gt;"",IF(A198&lt;Data!$G$11*0.25,$C$13/$G$32,IF(A198&gt;Data!$G$11*0.25,$C$13,$C$13*10)),"")</f>
        <v>1</v>
      </c>
      <c r="H198" s="43">
        <f>IF(A198&lt;&gt;"",IF(Data!$G$9="constant",$C$13,IF(Data!$G$9="squeeze",G198,F198)),"")</f>
        <v>1</v>
      </c>
      <c r="I198" s="38">
        <f ca="1">IF(ISNUMBER(A198),NORMINV(RAND(),0,IF(AND(Data!$G$9="squeeze",A198&lt;Data!$G$11*0.25),$H$32,1)*$C$30*$C$13)*($C$14*$C$12),"")</f>
        <v>-3.086883428301255E-5</v>
      </c>
      <c r="J198" s="42">
        <f ca="1">IFERROR(IF(Data!$C$6="Real",B198,I198+J197+($C$14*$C$12)*(NORMINV(RAND(),$C$15,CHOOSE($G$13,$C$13,F198,G198)))),"")</f>
        <v>1.3486500693810615</v>
      </c>
      <c r="K198" s="88">
        <f>IF(ISNUMBER(A198), IF($G$16="fixed",$G$17,MIN(H198*Data!$C$7*$C$16*0.5,$C$17*Data!$C$7))*$C$12,"")</f>
        <v>8.0000000000000007E-5</v>
      </c>
      <c r="L198" s="42">
        <f t="shared" ref="L198:L261" ca="1" si="104">IFERROR(J198,"")</f>
        <v>1.3486500693810615</v>
      </c>
      <c r="M198" s="44">
        <f t="shared" ref="M198:M261" ca="1" si="105">IFERROR(L198+K198*0.5,"")</f>
        <v>1.3486900693810615</v>
      </c>
      <c r="N198" s="44">
        <f t="shared" ref="N198:N261" ca="1" si="106">IFERROR(L198-K198*0.5,"")</f>
        <v>1.3486100693810614</v>
      </c>
      <c r="O198" s="108">
        <f t="shared" ca="1" si="81"/>
        <v>0.28102101891057185</v>
      </c>
      <c r="P198" s="102">
        <f t="shared" ca="1" si="82"/>
        <v>3.8639605689282597</v>
      </c>
      <c r="Q198" s="102">
        <f t="shared" ca="1" si="83"/>
        <v>1.9462310905356377E-2</v>
      </c>
      <c r="R198" s="120">
        <f t="shared" ca="1" si="101"/>
        <v>1</v>
      </c>
      <c r="S198" s="54">
        <f t="shared" ca="1" si="102"/>
        <v>0</v>
      </c>
      <c r="T198" s="5">
        <f t="shared" ca="1" si="84"/>
        <v>1.3495941575375672</v>
      </c>
      <c r="U198" s="152">
        <f t="shared" ca="1" si="85"/>
        <v>1.349804376167431</v>
      </c>
      <c r="V198" s="152">
        <f t="shared" ca="1" si="86"/>
        <v>1.3465797067177956</v>
      </c>
      <c r="W198" s="153">
        <f t="shared" ca="1" si="87"/>
        <v>0</v>
      </c>
      <c r="X198" s="153">
        <f t="shared" ca="1" si="88"/>
        <v>1</v>
      </c>
      <c r="Y198" s="153">
        <f t="shared" ca="1" si="89"/>
        <v>0</v>
      </c>
      <c r="Z198" s="153">
        <f t="shared" ca="1" si="90"/>
        <v>4</v>
      </c>
      <c r="AA198" s="152" t="str">
        <f t="shared" ca="1" si="91"/>
        <v/>
      </c>
      <c r="AB198" s="152">
        <f t="shared" ca="1" si="92"/>
        <v>1.3466126913879284</v>
      </c>
      <c r="AC198" s="154" t="str">
        <f t="shared" ca="1" si="93"/>
        <v/>
      </c>
      <c r="AD198" s="154">
        <f t="shared" ca="1" si="94"/>
        <v>-83.095119725324906</v>
      </c>
      <c r="AE198" s="3">
        <f t="shared" ca="1" si="95"/>
        <v>-20.773779931331227</v>
      </c>
      <c r="AF198" s="3">
        <f t="shared" ca="1" si="96"/>
        <v>-83.095119725324906</v>
      </c>
      <c r="AG198" s="3" t="str">
        <f t="shared" ca="1" si="103"/>
        <v>N</v>
      </c>
      <c r="AH198" s="4" t="str">
        <f t="shared" ca="1" si="97"/>
        <v/>
      </c>
      <c r="AI198" s="75">
        <f t="shared" ca="1" si="98"/>
        <v>-8.3095119725324906</v>
      </c>
      <c r="AJ198" s="75">
        <f t="shared" ca="1" si="99"/>
        <v>0</v>
      </c>
    </row>
    <row r="199" spans="1:36" ht="14.25">
      <c r="A199" s="41">
        <f t="shared" si="100"/>
        <v>133</v>
      </c>
      <c r="B199" s="150">
        <f>IF(ISNUMBER(A199),INDEX('MetaTrader Import'!$H$13:$J$5893,TRUNC(((A199-$A$39+1)-1)/3)+1,MOD((A199-$A$39+1)-1,3)+1),"")</f>
        <v>0</v>
      </c>
      <c r="C199" s="43">
        <f t="shared" ca="1" si="77"/>
        <v>21.136708344375826</v>
      </c>
      <c r="D199" s="43">
        <f t="shared" ca="1" si="78"/>
        <v>0.84986712505936179</v>
      </c>
      <c r="E199" s="43">
        <f t="shared" ca="1" si="79"/>
        <v>21.986575469435188</v>
      </c>
      <c r="F199" s="43">
        <f t="shared" ca="1" si="80"/>
        <v>2.1986575469435188</v>
      </c>
      <c r="G199" s="43">
        <f>IF(A199&lt;&gt;"",IF(A199&lt;Data!$G$11*0.25,$C$13/$G$32,IF(A199&gt;Data!$G$11*0.25,$C$13,$C$13*10)),"")</f>
        <v>1</v>
      </c>
      <c r="H199" s="43">
        <f>IF(A199&lt;&gt;"",IF(Data!$G$9="constant",$C$13,IF(Data!$G$9="squeeze",G199,F199)),"")</f>
        <v>1</v>
      </c>
      <c r="I199" s="38">
        <f ca="1">IF(ISNUMBER(A199),NORMINV(RAND(),0,IF(AND(Data!$G$9="squeeze",A199&lt;Data!$G$11*0.25),$H$32,1)*$C$30*$C$13)*($C$14*$C$12),"")</f>
        <v>4.0454232952848413E-5</v>
      </c>
      <c r="J199" s="42">
        <f ca="1">IFERROR(IF(Data!$C$6="Real",B199,I199+J198+($C$14*$C$12)*(NORMINV(RAND(),$C$15,CHOOSE($G$13,$C$13,F199,G199)))),"")</f>
        <v>1.3483388150964559</v>
      </c>
      <c r="K199" s="88">
        <f>IF(ISNUMBER(A199), IF($G$16="fixed",$G$17,MIN(H199*Data!$C$7*$C$16*0.5,$C$17*Data!$C$7))*$C$12,"")</f>
        <v>8.0000000000000007E-5</v>
      </c>
      <c r="L199" s="42">
        <f t="shared" ca="1" si="104"/>
        <v>1.3483388150964559</v>
      </c>
      <c r="M199" s="44">
        <f t="shared" ca="1" si="105"/>
        <v>1.348378815096456</v>
      </c>
      <c r="N199" s="44">
        <f t="shared" ca="1" si="106"/>
        <v>1.3482988150964559</v>
      </c>
      <c r="O199" s="108">
        <f t="shared" ca="1" si="81"/>
        <v>0.39580544524091071</v>
      </c>
      <c r="P199" s="102">
        <f t="shared" ca="1" si="82"/>
        <v>3.8697391707285269</v>
      </c>
      <c r="Q199" s="102">
        <f t="shared" ca="1" si="83"/>
        <v>2.4166688275340638E-2</v>
      </c>
      <c r="R199" s="120">
        <f t="shared" ca="1" si="101"/>
        <v>1</v>
      </c>
      <c r="S199" s="54">
        <f t="shared" ca="1" si="102"/>
        <v>0</v>
      </c>
      <c r="T199" s="5">
        <f t="shared" ca="1" si="84"/>
        <v>1.3495941575375672</v>
      </c>
      <c r="U199" s="152">
        <f t="shared" ca="1" si="85"/>
        <v>1.349804376167431</v>
      </c>
      <c r="V199" s="152">
        <f t="shared" ca="1" si="86"/>
        <v>1.3465797067177956</v>
      </c>
      <c r="W199" s="153">
        <f t="shared" ca="1" si="87"/>
        <v>0</v>
      </c>
      <c r="X199" s="153">
        <f t="shared" ca="1" si="88"/>
        <v>1</v>
      </c>
      <c r="Y199" s="153">
        <f t="shared" ca="1" si="89"/>
        <v>0</v>
      </c>
      <c r="Z199" s="153">
        <f t="shared" ca="1" si="90"/>
        <v>4</v>
      </c>
      <c r="AA199" s="152" t="str">
        <f t="shared" ca="1" si="91"/>
        <v/>
      </c>
      <c r="AB199" s="152">
        <f t="shared" ca="1" si="92"/>
        <v>1.3466126913879284</v>
      </c>
      <c r="AC199" s="154" t="str">
        <f t="shared" ca="1" si="93"/>
        <v/>
      </c>
      <c r="AD199" s="154">
        <f t="shared" ca="1" si="94"/>
        <v>-70.644948341103131</v>
      </c>
      <c r="AE199" s="3">
        <f t="shared" ca="1" si="95"/>
        <v>-17.661237085275783</v>
      </c>
      <c r="AF199" s="3">
        <f t="shared" ca="1" si="96"/>
        <v>-70.644948341103131</v>
      </c>
      <c r="AG199" s="3" t="str">
        <f t="shared" ca="1" si="103"/>
        <v>N</v>
      </c>
      <c r="AH199" s="4" t="str">
        <f t="shared" ca="1" si="97"/>
        <v/>
      </c>
      <c r="AI199" s="75">
        <f t="shared" ca="1" si="98"/>
        <v>-7.0644948341103131</v>
      </c>
      <c r="AJ199" s="75">
        <f t="shared" ca="1" si="99"/>
        <v>0</v>
      </c>
    </row>
    <row r="200" spans="1:36" ht="14.25">
      <c r="A200" s="41">
        <f t="shared" si="100"/>
        <v>134</v>
      </c>
      <c r="B200" s="150">
        <f>IF(ISNUMBER(A200),INDEX('MetaTrader Import'!$H$13:$J$5893,TRUNC(((A200-$A$39+1)-1)/3)+1,MOD((A200-$A$39+1)-1,3)+1),"")</f>
        <v>0</v>
      </c>
      <c r="C200" s="43">
        <f t="shared" ca="1" si="77"/>
        <v>21.986575469435188</v>
      </c>
      <c r="D200" s="43">
        <f t="shared" ca="1" si="78"/>
        <v>-1.877136155604878</v>
      </c>
      <c r="E200" s="43">
        <f t="shared" ca="1" si="79"/>
        <v>20.109439313830311</v>
      </c>
      <c r="F200" s="43">
        <f t="shared" ca="1" si="80"/>
        <v>2.0109439313830313</v>
      </c>
      <c r="G200" s="43">
        <f>IF(A200&lt;&gt;"",IF(A200&lt;Data!$G$11*0.25,$C$13/$G$32,IF(A200&gt;Data!$G$11*0.25,$C$13,$C$13*10)),"")</f>
        <v>1</v>
      </c>
      <c r="H200" s="43">
        <f>IF(A200&lt;&gt;"",IF(Data!$G$9="constant",$C$13,IF(Data!$G$9="squeeze",G200,F200)),"")</f>
        <v>1</v>
      </c>
      <c r="I200" s="38">
        <f ca="1">IF(ISNUMBER(A200),NORMINV(RAND(),0,IF(AND(Data!$G$9="squeeze",A200&lt;Data!$G$11*0.25),$H$32,1)*$C$30*$C$13)*($C$14*$C$12),"")</f>
        <v>-4.9929703463615595E-5</v>
      </c>
      <c r="J200" s="42">
        <f ca="1">IFERROR(IF(Data!$C$6="Real",B200,I200+J199+($C$14*$C$12)*(NORMINV(RAND(),$C$15,CHOOSE($G$13,$C$13,F200,G200)))),"")</f>
        <v>1.3482332921449884</v>
      </c>
      <c r="K200" s="88">
        <f>IF(ISNUMBER(A200), IF($G$16="fixed",$G$17,MIN(H200*Data!$C$7*$C$16*0.5,$C$17*Data!$C$7))*$C$12,"")</f>
        <v>8.0000000000000007E-5</v>
      </c>
      <c r="L200" s="42">
        <f t="shared" ca="1" si="104"/>
        <v>1.3482332921449884</v>
      </c>
      <c r="M200" s="44">
        <f t="shared" ca="1" si="105"/>
        <v>1.3482732921449885</v>
      </c>
      <c r="N200" s="44">
        <f t="shared" ca="1" si="106"/>
        <v>1.3481932921449884</v>
      </c>
      <c r="O200" s="108">
        <f t="shared" ca="1" si="81"/>
        <v>0.47339633405385495</v>
      </c>
      <c r="P200" s="102">
        <f t="shared" ca="1" si="82"/>
        <v>3.8550333333133371</v>
      </c>
      <c r="Q200" s="102">
        <f t="shared" ca="1" si="83"/>
        <v>2.9366926348349764E-2</v>
      </c>
      <c r="R200" s="120">
        <f t="shared" ca="1" si="101"/>
        <v>1</v>
      </c>
      <c r="S200" s="54">
        <f t="shared" ca="1" si="102"/>
        <v>0</v>
      </c>
      <c r="T200" s="5">
        <f t="shared" ca="1" si="84"/>
        <v>1.3495941575375672</v>
      </c>
      <c r="U200" s="152">
        <f t="shared" ca="1" si="85"/>
        <v>1.349804376167431</v>
      </c>
      <c r="V200" s="152">
        <f t="shared" ca="1" si="86"/>
        <v>1.3465797067177956</v>
      </c>
      <c r="W200" s="153">
        <f t="shared" ca="1" si="87"/>
        <v>0</v>
      </c>
      <c r="X200" s="153">
        <f t="shared" ca="1" si="88"/>
        <v>1</v>
      </c>
      <c r="Y200" s="153">
        <f t="shared" ca="1" si="89"/>
        <v>0</v>
      </c>
      <c r="Z200" s="153">
        <f t="shared" ca="1" si="90"/>
        <v>4</v>
      </c>
      <c r="AA200" s="152" t="str">
        <f t="shared" ca="1" si="91"/>
        <v/>
      </c>
      <c r="AB200" s="152">
        <f t="shared" ca="1" si="92"/>
        <v>1.3466126913879284</v>
      </c>
      <c r="AC200" s="154" t="str">
        <f t="shared" ca="1" si="93"/>
        <v/>
      </c>
      <c r="AD200" s="154">
        <f t="shared" ca="1" si="94"/>
        <v>-66.424030282403734</v>
      </c>
      <c r="AE200" s="3">
        <f t="shared" ca="1" si="95"/>
        <v>-16.606007570600934</v>
      </c>
      <c r="AF200" s="3">
        <f t="shared" ca="1" si="96"/>
        <v>-66.424030282403734</v>
      </c>
      <c r="AG200" s="3" t="str">
        <f t="shared" ca="1" si="103"/>
        <v>N</v>
      </c>
      <c r="AH200" s="4" t="str">
        <f t="shared" ca="1" si="97"/>
        <v/>
      </c>
      <c r="AI200" s="75">
        <f t="shared" ca="1" si="98"/>
        <v>-6.6424030282403734</v>
      </c>
      <c r="AJ200" s="75">
        <f t="shared" ca="1" si="99"/>
        <v>0</v>
      </c>
    </row>
    <row r="201" spans="1:36" ht="14.25">
      <c r="A201" s="41">
        <f t="shared" si="100"/>
        <v>135</v>
      </c>
      <c r="B201" s="150">
        <f>IF(ISNUMBER(A201),INDEX('MetaTrader Import'!$H$13:$J$5893,TRUNC(((A201-$A$39+1)-1)/3)+1,MOD((A201-$A$39+1)-1,3)+1),"")</f>
        <v>0</v>
      </c>
      <c r="C201" s="43">
        <f t="shared" ca="1" si="77"/>
        <v>20.109439313830311</v>
      </c>
      <c r="D201" s="43">
        <f t="shared" ca="1" si="78"/>
        <v>-0.15048817368325212</v>
      </c>
      <c r="E201" s="43">
        <f t="shared" ca="1" si="79"/>
        <v>19.958951140147057</v>
      </c>
      <c r="F201" s="43">
        <f t="shared" ca="1" si="80"/>
        <v>1.9958951140147057</v>
      </c>
      <c r="G201" s="43">
        <f>IF(A201&lt;&gt;"",IF(A201&lt;Data!$G$11*0.25,$C$13/$G$32,IF(A201&gt;Data!$G$11*0.25,$C$13,$C$13*10)),"")</f>
        <v>1</v>
      </c>
      <c r="H201" s="43">
        <f>IF(A201&lt;&gt;"",IF(Data!$G$9="constant",$C$13,IF(Data!$G$9="squeeze",G201,F201)),"")</f>
        <v>1</v>
      </c>
      <c r="I201" s="38">
        <f ca="1">IF(ISNUMBER(A201),NORMINV(RAND(),0,IF(AND(Data!$G$9="squeeze",A201&lt;Data!$G$11*0.25),$H$32,1)*$C$30*$C$13)*($C$14*$C$12),"")</f>
        <v>-1.6155098028451544E-5</v>
      </c>
      <c r="J201" s="42">
        <f ca="1">IFERROR(IF(Data!$C$6="Real",B201,I201+J200+($C$14*$C$12)*(NORMINV(RAND(),$C$15,CHOOSE($G$13,$C$13,F201,G201)))),"")</f>
        <v>1.3484340771150474</v>
      </c>
      <c r="K201" s="88">
        <f>IF(ISNUMBER(A201), IF($G$16="fixed",$G$17,MIN(H201*Data!$C$7*$C$16*0.5,$C$17*Data!$C$7))*$C$12,"")</f>
        <v>8.0000000000000007E-5</v>
      </c>
      <c r="L201" s="42">
        <f t="shared" ca="1" si="104"/>
        <v>1.3484340771150474</v>
      </c>
      <c r="M201" s="44">
        <f t="shared" ca="1" si="105"/>
        <v>1.3484740771150474</v>
      </c>
      <c r="N201" s="44">
        <f t="shared" ca="1" si="106"/>
        <v>1.3483940771150473</v>
      </c>
      <c r="O201" s="108">
        <f t="shared" ca="1" si="81"/>
        <v>0.60244941942768004</v>
      </c>
      <c r="P201" s="102">
        <f t="shared" ca="1" si="82"/>
        <v>3.9206749629504256</v>
      </c>
      <c r="Q201" s="102">
        <f t="shared" ca="1" si="83"/>
        <v>3.7331904977332263E-2</v>
      </c>
      <c r="R201" s="120">
        <f t="shared" ca="1" si="101"/>
        <v>1</v>
      </c>
      <c r="S201" s="54">
        <f t="shared" ca="1" si="102"/>
        <v>0</v>
      </c>
      <c r="T201" s="5">
        <f t="shared" ca="1" si="84"/>
        <v>1.3495941575375672</v>
      </c>
      <c r="U201" s="152">
        <f t="shared" ca="1" si="85"/>
        <v>1.349804376167431</v>
      </c>
      <c r="V201" s="152">
        <f t="shared" ca="1" si="86"/>
        <v>1.3465797067177956</v>
      </c>
      <c r="W201" s="153">
        <f t="shared" ca="1" si="87"/>
        <v>0</v>
      </c>
      <c r="X201" s="153">
        <f t="shared" ca="1" si="88"/>
        <v>1</v>
      </c>
      <c r="Y201" s="153">
        <f t="shared" ca="1" si="89"/>
        <v>0</v>
      </c>
      <c r="Z201" s="153">
        <f t="shared" ca="1" si="90"/>
        <v>4</v>
      </c>
      <c r="AA201" s="152" t="str">
        <f t="shared" ca="1" si="91"/>
        <v/>
      </c>
      <c r="AB201" s="152">
        <f t="shared" ca="1" si="92"/>
        <v>1.3466126913879284</v>
      </c>
      <c r="AC201" s="154" t="str">
        <f t="shared" ca="1" si="93"/>
        <v/>
      </c>
      <c r="AD201" s="154">
        <f t="shared" ca="1" si="94"/>
        <v>-74.455429084760993</v>
      </c>
      <c r="AE201" s="3">
        <f t="shared" ca="1" si="95"/>
        <v>-18.613857271190248</v>
      </c>
      <c r="AF201" s="3">
        <f t="shared" ca="1" si="96"/>
        <v>-74.455429084760993</v>
      </c>
      <c r="AG201" s="3" t="str">
        <f t="shared" ca="1" si="103"/>
        <v>N</v>
      </c>
      <c r="AH201" s="4" t="str">
        <f t="shared" ca="1" si="97"/>
        <v/>
      </c>
      <c r="AI201" s="75">
        <f t="shared" ca="1" si="98"/>
        <v>-7.4455429084761002</v>
      </c>
      <c r="AJ201" s="75">
        <f t="shared" ca="1" si="99"/>
        <v>0</v>
      </c>
    </row>
    <row r="202" spans="1:36" ht="14.25">
      <c r="A202" s="41">
        <f t="shared" si="100"/>
        <v>136</v>
      </c>
      <c r="B202" s="150">
        <f>IF(ISNUMBER(A202),INDEX('MetaTrader Import'!$H$13:$J$5893,TRUNC(((A202-$A$39+1)-1)/3)+1,MOD((A202-$A$39+1)-1,3)+1),"")</f>
        <v>0</v>
      </c>
      <c r="C202" s="43">
        <f t="shared" ca="1" si="77"/>
        <v>19.958951140147057</v>
      </c>
      <c r="D202" s="43">
        <f t="shared" ca="1" si="78"/>
        <v>-0.19264302687786905</v>
      </c>
      <c r="E202" s="43">
        <f t="shared" ca="1" si="79"/>
        <v>19.76630811326919</v>
      </c>
      <c r="F202" s="43">
        <f t="shared" ca="1" si="80"/>
        <v>1.9766308113269191</v>
      </c>
      <c r="G202" s="43">
        <f>IF(A202&lt;&gt;"",IF(A202&lt;Data!$G$11*0.25,$C$13/$G$32,IF(A202&gt;Data!$G$11*0.25,$C$13,$C$13*10)),"")</f>
        <v>1</v>
      </c>
      <c r="H202" s="43">
        <f>IF(A202&lt;&gt;"",IF(Data!$G$9="constant",$C$13,IF(Data!$G$9="squeeze",G202,F202)),"")</f>
        <v>1</v>
      </c>
      <c r="I202" s="38">
        <f ca="1">IF(ISNUMBER(A202),NORMINV(RAND(),0,IF(AND(Data!$G$9="squeeze",A202&lt;Data!$G$11*0.25),$H$32,1)*$C$30*$C$13)*($C$14*$C$12),"")</f>
        <v>-4.8886524375643207E-5</v>
      </c>
      <c r="J202" s="42">
        <f ca="1">IFERROR(IF(Data!$C$6="Real",B202,I202+J201+($C$14*$C$12)*(NORMINV(RAND(),$C$15,CHOOSE($G$13,$C$13,F202,G202)))),"")</f>
        <v>1.3483692499333091</v>
      </c>
      <c r="K202" s="88">
        <f>IF(ISNUMBER(A202), IF($G$16="fixed",$G$17,MIN(H202*Data!$C$7*$C$16*0.5,$C$17*Data!$C$7))*$C$12,"")</f>
        <v>8.0000000000000007E-5</v>
      </c>
      <c r="L202" s="42">
        <f t="shared" ca="1" si="104"/>
        <v>1.3483692499333091</v>
      </c>
      <c r="M202" s="44">
        <f t="shared" ca="1" si="105"/>
        <v>1.3484092499333091</v>
      </c>
      <c r="N202" s="44">
        <f t="shared" ca="1" si="106"/>
        <v>1.348329249933309</v>
      </c>
      <c r="O202" s="108">
        <f t="shared" ca="1" si="81"/>
        <v>0.6817388404021637</v>
      </c>
      <c r="P202" s="102">
        <f t="shared" ca="1" si="82"/>
        <v>3.9695527162062487</v>
      </c>
      <c r="Q202" s="102">
        <f t="shared" ca="1" si="83"/>
        <v>4.3591549330619664E-2</v>
      </c>
      <c r="R202" s="120">
        <f t="shared" ca="1" si="101"/>
        <v>1</v>
      </c>
      <c r="S202" s="54">
        <f t="shared" ca="1" si="102"/>
        <v>0</v>
      </c>
      <c r="T202" s="5">
        <f t="shared" ca="1" si="84"/>
        <v>1.3495941575375672</v>
      </c>
      <c r="U202" s="152">
        <f t="shared" ca="1" si="85"/>
        <v>1.349804376167431</v>
      </c>
      <c r="V202" s="152">
        <f t="shared" ca="1" si="86"/>
        <v>1.3465797067177956</v>
      </c>
      <c r="W202" s="153">
        <f t="shared" ca="1" si="87"/>
        <v>0</v>
      </c>
      <c r="X202" s="153">
        <f t="shared" ca="1" si="88"/>
        <v>1</v>
      </c>
      <c r="Y202" s="153">
        <f t="shared" ca="1" si="89"/>
        <v>0</v>
      </c>
      <c r="Z202" s="153">
        <f t="shared" ca="1" si="90"/>
        <v>4</v>
      </c>
      <c r="AA202" s="152" t="str">
        <f t="shared" ca="1" si="91"/>
        <v/>
      </c>
      <c r="AB202" s="152">
        <f t="shared" ca="1" si="92"/>
        <v>1.3466126913879284</v>
      </c>
      <c r="AC202" s="154" t="str">
        <f t="shared" ca="1" si="93"/>
        <v/>
      </c>
      <c r="AD202" s="154">
        <f t="shared" ca="1" si="94"/>
        <v>-71.862341815229769</v>
      </c>
      <c r="AE202" s="3">
        <f t="shared" ca="1" si="95"/>
        <v>-17.965585453807442</v>
      </c>
      <c r="AF202" s="3">
        <f t="shared" ca="1" si="96"/>
        <v>-71.862341815229769</v>
      </c>
      <c r="AG202" s="3" t="str">
        <f t="shared" ca="1" si="103"/>
        <v>N</v>
      </c>
      <c r="AH202" s="4" t="str">
        <f t="shared" ca="1" si="97"/>
        <v/>
      </c>
      <c r="AI202" s="75">
        <f t="shared" ca="1" si="98"/>
        <v>-7.1862341815229778</v>
      </c>
      <c r="AJ202" s="75">
        <f t="shared" ca="1" si="99"/>
        <v>0</v>
      </c>
    </row>
    <row r="203" spans="1:36" ht="14.25">
      <c r="A203" s="41">
        <f t="shared" si="100"/>
        <v>137</v>
      </c>
      <c r="B203" s="150">
        <f>IF(ISNUMBER(A203),INDEX('MetaTrader Import'!$H$13:$J$5893,TRUNC(((A203-$A$39+1)-1)/3)+1,MOD((A203-$A$39+1)-1,3)+1),"")</f>
        <v>0</v>
      </c>
      <c r="C203" s="43">
        <f t="shared" ca="1" si="77"/>
        <v>19.76630811326919</v>
      </c>
      <c r="D203" s="43">
        <f t="shared" ca="1" si="78"/>
        <v>1.5904898985397822</v>
      </c>
      <c r="E203" s="43">
        <f t="shared" ca="1" si="79"/>
        <v>21.356798011808973</v>
      </c>
      <c r="F203" s="43">
        <f t="shared" ca="1" si="80"/>
        <v>2.1356798011808973</v>
      </c>
      <c r="G203" s="43">
        <f>IF(A203&lt;&gt;"",IF(A203&lt;Data!$G$11*0.25,$C$13/$G$32,IF(A203&gt;Data!$G$11*0.25,$C$13,$C$13*10)),"")</f>
        <v>1</v>
      </c>
      <c r="H203" s="43">
        <f>IF(A203&lt;&gt;"",IF(Data!$G$9="constant",$C$13,IF(Data!$G$9="squeeze",G203,F203)),"")</f>
        <v>1</v>
      </c>
      <c r="I203" s="38">
        <f ca="1">IF(ISNUMBER(A203),NORMINV(RAND(),0,IF(AND(Data!$G$9="squeeze",A203&lt;Data!$G$11*0.25),$H$32,1)*$C$30*$C$13)*($C$14*$C$12),"")</f>
        <v>-5.5798526437728381E-5</v>
      </c>
      <c r="J203" s="42">
        <f ca="1">IFERROR(IF(Data!$C$6="Real",B203,I203+J202+($C$14*$C$12)*(NORMINV(RAND(),$C$15,CHOOSE($G$13,$C$13,F203,G203)))),"")</f>
        <v>1.3483319141415135</v>
      </c>
      <c r="K203" s="88">
        <f>IF(ISNUMBER(A203), IF($G$16="fixed",$G$17,MIN(H203*Data!$C$7*$C$16*0.5,$C$17*Data!$C$7))*$C$12,"")</f>
        <v>8.0000000000000007E-5</v>
      </c>
      <c r="L203" s="42">
        <f t="shared" ca="1" si="104"/>
        <v>1.3483319141415135</v>
      </c>
      <c r="M203" s="44">
        <f t="shared" ca="1" si="105"/>
        <v>1.3483719141415136</v>
      </c>
      <c r="N203" s="44">
        <f t="shared" ca="1" si="106"/>
        <v>1.3482919141415135</v>
      </c>
      <c r="O203" s="108">
        <f t="shared" ca="1" si="81"/>
        <v>0.67241887743514051</v>
      </c>
      <c r="P203" s="102">
        <f t="shared" ca="1" si="82"/>
        <v>3.9570195988370318</v>
      </c>
      <c r="Q203" s="102">
        <f t="shared" ca="1" si="83"/>
        <v>3.9568344121315553E-2</v>
      </c>
      <c r="R203" s="120">
        <f t="shared" ca="1" si="101"/>
        <v>1</v>
      </c>
      <c r="S203" s="54">
        <f t="shared" ca="1" si="102"/>
        <v>0</v>
      </c>
      <c r="T203" s="5">
        <f t="shared" ca="1" si="84"/>
        <v>1.3495941575375672</v>
      </c>
      <c r="U203" s="152">
        <f t="shared" ca="1" si="85"/>
        <v>1.349804376167431</v>
      </c>
      <c r="V203" s="152">
        <f t="shared" ca="1" si="86"/>
        <v>1.3465797067177956</v>
      </c>
      <c r="W203" s="153">
        <f t="shared" ca="1" si="87"/>
        <v>0</v>
      </c>
      <c r="X203" s="153">
        <f t="shared" ca="1" si="88"/>
        <v>1</v>
      </c>
      <c r="Y203" s="153">
        <f t="shared" ca="1" si="89"/>
        <v>0</v>
      </c>
      <c r="Z203" s="153">
        <f t="shared" ca="1" si="90"/>
        <v>4</v>
      </c>
      <c r="AA203" s="152" t="str">
        <f t="shared" ca="1" si="91"/>
        <v/>
      </c>
      <c r="AB203" s="152">
        <f t="shared" ca="1" si="92"/>
        <v>1.3466126913879284</v>
      </c>
      <c r="AC203" s="154" t="str">
        <f t="shared" ca="1" si="93"/>
        <v/>
      </c>
      <c r="AD203" s="154">
        <f t="shared" ca="1" si="94"/>
        <v>-70.368910143407959</v>
      </c>
      <c r="AE203" s="3">
        <f t="shared" ca="1" si="95"/>
        <v>-17.59222753585199</v>
      </c>
      <c r="AF203" s="3">
        <f t="shared" ca="1" si="96"/>
        <v>-70.368910143407959</v>
      </c>
      <c r="AG203" s="3" t="str">
        <f t="shared" ca="1" si="103"/>
        <v>N</v>
      </c>
      <c r="AH203" s="4" t="str">
        <f t="shared" ca="1" si="97"/>
        <v/>
      </c>
      <c r="AI203" s="75">
        <f t="shared" ca="1" si="98"/>
        <v>-7.0368910143407959</v>
      </c>
      <c r="AJ203" s="75">
        <f t="shared" ca="1" si="99"/>
        <v>0</v>
      </c>
    </row>
    <row r="204" spans="1:36" ht="14.25">
      <c r="A204" s="41">
        <f t="shared" si="100"/>
        <v>138</v>
      </c>
      <c r="B204" s="150">
        <f>IF(ISNUMBER(A204),INDEX('MetaTrader Import'!$H$13:$J$5893,TRUNC(((A204-$A$39+1)-1)/3)+1,MOD((A204-$A$39+1)-1,3)+1),"")</f>
        <v>0</v>
      </c>
      <c r="C204" s="43">
        <f t="shared" ca="1" si="77"/>
        <v>21.356798011808973</v>
      </c>
      <c r="D204" s="43">
        <f t="shared" ca="1" si="78"/>
        <v>-0.60094328771153349</v>
      </c>
      <c r="E204" s="43">
        <f t="shared" ca="1" si="79"/>
        <v>20.755854724097439</v>
      </c>
      <c r="F204" s="43">
        <f t="shared" ca="1" si="80"/>
        <v>2.075585472409744</v>
      </c>
      <c r="G204" s="43">
        <f>IF(A204&lt;&gt;"",IF(A204&lt;Data!$G$11*0.25,$C$13/$G$32,IF(A204&gt;Data!$G$11*0.25,$C$13,$C$13*10)),"")</f>
        <v>1</v>
      </c>
      <c r="H204" s="43">
        <f>IF(A204&lt;&gt;"",IF(Data!$G$9="constant",$C$13,IF(Data!$G$9="squeeze",G204,F204)),"")</f>
        <v>1</v>
      </c>
      <c r="I204" s="38">
        <f ca="1">IF(ISNUMBER(A204),NORMINV(RAND(),0,IF(AND(Data!$G$9="squeeze",A204&lt;Data!$G$11*0.25),$H$32,1)*$C$30*$C$13)*($C$14*$C$12),"")</f>
        <v>-4.2523949270800643E-5</v>
      </c>
      <c r="J204" s="42">
        <f ca="1">IFERROR(IF(Data!$C$6="Real",B204,I204+J203+($C$14*$C$12)*(NORMINV(RAND(),$C$15,CHOOSE($G$13,$C$13,F204,G204)))),"")</f>
        <v>1.3480852196296245</v>
      </c>
      <c r="K204" s="88">
        <f>IF(ISNUMBER(A204), IF($G$16="fixed",$G$17,MIN(H204*Data!$C$7*$C$16*0.5,$C$17*Data!$C$7))*$C$12,"")</f>
        <v>8.0000000000000007E-5</v>
      </c>
      <c r="L204" s="42">
        <f t="shared" ca="1" si="104"/>
        <v>1.3480852196296245</v>
      </c>
      <c r="M204" s="44">
        <f t="shared" ca="1" si="105"/>
        <v>1.3481252196296245</v>
      </c>
      <c r="N204" s="44">
        <f t="shared" ca="1" si="106"/>
        <v>1.3480452196296244</v>
      </c>
      <c r="O204" s="108">
        <f t="shared" ca="1" si="81"/>
        <v>0.47732591005275204</v>
      </c>
      <c r="P204" s="102">
        <f t="shared" ca="1" si="82"/>
        <v>3.5863804290561148</v>
      </c>
      <c r="Q204" s="102">
        <f t="shared" ca="1" si="83"/>
        <v>3.1604215760343966E-2</v>
      </c>
      <c r="R204" s="120">
        <f t="shared" ca="1" si="101"/>
        <v>1</v>
      </c>
      <c r="S204" s="54">
        <f t="shared" ca="1" si="102"/>
        <v>0</v>
      </c>
      <c r="T204" s="5">
        <f t="shared" ca="1" si="84"/>
        <v>1.3495941575375672</v>
      </c>
      <c r="U204" s="152">
        <f t="shared" ca="1" si="85"/>
        <v>1.349804376167431</v>
      </c>
      <c r="V204" s="152">
        <f t="shared" ca="1" si="86"/>
        <v>1.3465797067177956</v>
      </c>
      <c r="W204" s="153">
        <f t="shared" ca="1" si="87"/>
        <v>0</v>
      </c>
      <c r="X204" s="153">
        <f t="shared" ca="1" si="88"/>
        <v>1</v>
      </c>
      <c r="Y204" s="153">
        <f t="shared" ca="1" si="89"/>
        <v>0</v>
      </c>
      <c r="Z204" s="153">
        <f t="shared" ca="1" si="90"/>
        <v>4</v>
      </c>
      <c r="AA204" s="152" t="str">
        <f t="shared" ca="1" si="91"/>
        <v/>
      </c>
      <c r="AB204" s="152">
        <f t="shared" ca="1" si="92"/>
        <v>1.3466126913879284</v>
      </c>
      <c r="AC204" s="154" t="str">
        <f t="shared" ca="1" si="93"/>
        <v/>
      </c>
      <c r="AD204" s="154">
        <f t="shared" ca="1" si="94"/>
        <v>-60.501129667844822</v>
      </c>
      <c r="AE204" s="3">
        <f t="shared" ca="1" si="95"/>
        <v>-15.125282416961205</v>
      </c>
      <c r="AF204" s="3">
        <f t="shared" ca="1" si="96"/>
        <v>-60.501129667844822</v>
      </c>
      <c r="AG204" s="3" t="str">
        <f t="shared" ca="1" si="103"/>
        <v>N</v>
      </c>
      <c r="AH204" s="4" t="str">
        <f t="shared" ca="1" si="97"/>
        <v/>
      </c>
      <c r="AI204" s="75">
        <f t="shared" ca="1" si="98"/>
        <v>-6.0501129667844822</v>
      </c>
      <c r="AJ204" s="75">
        <f t="shared" ca="1" si="99"/>
        <v>0</v>
      </c>
    </row>
    <row r="205" spans="1:36" ht="14.25">
      <c r="A205" s="41">
        <f t="shared" si="100"/>
        <v>139</v>
      </c>
      <c r="B205" s="150">
        <f>IF(ISNUMBER(A205),INDEX('MetaTrader Import'!$H$13:$J$5893,TRUNC(((A205-$A$39+1)-1)/3)+1,MOD((A205-$A$39+1)-1,3)+1),"")</f>
        <v>0</v>
      </c>
      <c r="C205" s="43">
        <f t="shared" ca="1" si="77"/>
        <v>20.755854724097439</v>
      </c>
      <c r="D205" s="43">
        <f t="shared" ca="1" si="78"/>
        <v>0.38606359132410473</v>
      </c>
      <c r="E205" s="43">
        <f t="shared" ca="1" si="79"/>
        <v>21.141918315421545</v>
      </c>
      <c r="F205" s="43">
        <f t="shared" ca="1" si="80"/>
        <v>2.1141918315421546</v>
      </c>
      <c r="G205" s="43">
        <f>IF(A205&lt;&gt;"",IF(A205&lt;Data!$G$11*0.25,$C$13/$G$32,IF(A205&gt;Data!$G$11*0.25,$C$13,$C$13*10)),"")</f>
        <v>1</v>
      </c>
      <c r="H205" s="43">
        <f>IF(A205&lt;&gt;"",IF(Data!$G$9="constant",$C$13,IF(Data!$G$9="squeeze",G205,F205)),"")</f>
        <v>1</v>
      </c>
      <c r="I205" s="38">
        <f ca="1">IF(ISNUMBER(A205),NORMINV(RAND(),0,IF(AND(Data!$G$9="squeeze",A205&lt;Data!$G$11*0.25),$H$32,1)*$C$30*$C$13)*($C$14*$C$12),"")</f>
        <v>-1.4724326568141724E-4</v>
      </c>
      <c r="J205" s="42">
        <f ca="1">IFERROR(IF(Data!$C$6="Real",B205,I205+J204+($C$14*$C$12)*(NORMINV(RAND(),$C$15,CHOOSE($G$13,$C$13,F205,G205)))),"")</f>
        <v>1.3476855718842249</v>
      </c>
      <c r="K205" s="88">
        <f>IF(ISNUMBER(A205), IF($G$16="fixed",$G$17,MIN(H205*Data!$C$7*$C$16*0.5,$C$17*Data!$C$7))*$C$12,"")</f>
        <v>8.0000000000000007E-5</v>
      </c>
      <c r="L205" s="42">
        <f t="shared" ca="1" si="104"/>
        <v>1.3476855718842249</v>
      </c>
      <c r="M205" s="44">
        <f t="shared" ca="1" si="105"/>
        <v>1.3477255718842249</v>
      </c>
      <c r="N205" s="44">
        <f t="shared" ca="1" si="106"/>
        <v>1.3476455718842248</v>
      </c>
      <c r="O205" s="108">
        <f t="shared" ca="1" si="81"/>
        <v>0.21568829587288135</v>
      </c>
      <c r="P205" s="102">
        <f t="shared" ca="1" si="82"/>
        <v>3.6310385349654148</v>
      </c>
      <c r="Q205" s="102">
        <f t="shared" ca="1" si="83"/>
        <v>2.1930094610726921E-2</v>
      </c>
      <c r="R205" s="120">
        <f t="shared" ca="1" si="101"/>
        <v>1</v>
      </c>
      <c r="S205" s="54">
        <f t="shared" ca="1" si="102"/>
        <v>0</v>
      </c>
      <c r="T205" s="5">
        <f t="shared" ca="1" si="84"/>
        <v>1.3495941575375672</v>
      </c>
      <c r="U205" s="152">
        <f t="shared" ca="1" si="85"/>
        <v>1.349804376167431</v>
      </c>
      <c r="V205" s="152">
        <f t="shared" ca="1" si="86"/>
        <v>1.3465797067177956</v>
      </c>
      <c r="W205" s="153">
        <f t="shared" ca="1" si="87"/>
        <v>0</v>
      </c>
      <c r="X205" s="153">
        <f t="shared" ca="1" si="88"/>
        <v>1</v>
      </c>
      <c r="Y205" s="153">
        <f t="shared" ca="1" si="89"/>
        <v>0</v>
      </c>
      <c r="Z205" s="153">
        <f t="shared" ca="1" si="90"/>
        <v>4</v>
      </c>
      <c r="AA205" s="152" t="str">
        <f t="shared" ca="1" si="91"/>
        <v/>
      </c>
      <c r="AB205" s="152">
        <f t="shared" ca="1" si="92"/>
        <v>1.3466126913879284</v>
      </c>
      <c r="AC205" s="154" t="str">
        <f t="shared" ca="1" si="93"/>
        <v/>
      </c>
      <c r="AD205" s="154">
        <f t="shared" ca="1" si="94"/>
        <v>-44.515219851861687</v>
      </c>
      <c r="AE205" s="3">
        <f t="shared" ca="1" si="95"/>
        <v>-11.128804962965422</v>
      </c>
      <c r="AF205" s="3">
        <f t="shared" ca="1" si="96"/>
        <v>-44.515219851861687</v>
      </c>
      <c r="AG205" s="3" t="str">
        <f t="shared" ca="1" si="103"/>
        <v>N</v>
      </c>
      <c r="AH205" s="4" t="str">
        <f t="shared" ca="1" si="97"/>
        <v/>
      </c>
      <c r="AI205" s="75">
        <f t="shared" ca="1" si="98"/>
        <v>-4.4515219851861687</v>
      </c>
      <c r="AJ205" s="75">
        <f t="shared" ca="1" si="99"/>
        <v>0</v>
      </c>
    </row>
    <row r="206" spans="1:36" ht="14.25">
      <c r="A206" s="41">
        <f t="shared" si="100"/>
        <v>140</v>
      </c>
      <c r="B206" s="150">
        <f>IF(ISNUMBER(A206),INDEX('MetaTrader Import'!$H$13:$J$5893,TRUNC(((A206-$A$39+1)-1)/3)+1,MOD((A206-$A$39+1)-1,3)+1),"")</f>
        <v>0</v>
      </c>
      <c r="C206" s="43">
        <f t="shared" ca="1" si="77"/>
        <v>21.141918315421545</v>
      </c>
      <c r="D206" s="43">
        <f t="shared" ca="1" si="78"/>
        <v>0.85053174722205316</v>
      </c>
      <c r="E206" s="43">
        <f t="shared" ca="1" si="79"/>
        <v>21.992450062643599</v>
      </c>
      <c r="F206" s="43">
        <f t="shared" ca="1" si="80"/>
        <v>2.19924500626436</v>
      </c>
      <c r="G206" s="43">
        <f>IF(A206&lt;&gt;"",IF(A206&lt;Data!$G$11*0.25,$C$13/$G$32,IF(A206&gt;Data!$G$11*0.25,$C$13,$C$13*10)),"")</f>
        <v>1</v>
      </c>
      <c r="H206" s="43">
        <f>IF(A206&lt;&gt;"",IF(Data!$G$9="constant",$C$13,IF(Data!$G$9="squeeze",G206,F206)),"")</f>
        <v>1</v>
      </c>
      <c r="I206" s="38">
        <f ca="1">IF(ISNUMBER(A206),NORMINV(RAND(),0,IF(AND(Data!$G$9="squeeze",A206&lt;Data!$G$11*0.25),$H$32,1)*$C$30*$C$13)*($C$14*$C$12),"")</f>
        <v>9.5783629977988464E-5</v>
      </c>
      <c r="J206" s="42">
        <f ca="1">IFERROR(IF(Data!$C$6="Real",B206,I206+J205+($C$14*$C$12)*(NORMINV(RAND(),$C$15,CHOOSE($G$13,$C$13,F206,G206)))),"")</f>
        <v>1.3480566406849679</v>
      </c>
      <c r="K206" s="88">
        <f>IF(ISNUMBER(A206), IF($G$16="fixed",$G$17,MIN(H206*Data!$C$7*$C$16*0.5,$C$17*Data!$C$7))*$C$12,"")</f>
        <v>8.0000000000000007E-5</v>
      </c>
      <c r="L206" s="42">
        <f t="shared" ca="1" si="104"/>
        <v>1.3480566406849679</v>
      </c>
      <c r="M206" s="44">
        <f t="shared" ca="1" si="105"/>
        <v>1.3480966406849679</v>
      </c>
      <c r="N206" s="44">
        <f t="shared" ca="1" si="106"/>
        <v>1.3480166406849678</v>
      </c>
      <c r="O206" s="108">
        <f t="shared" ca="1" si="81"/>
        <v>-1.8357539863297516E-2</v>
      </c>
      <c r="P206" s="102">
        <f t="shared" ca="1" si="82"/>
        <v>3.1140155260421096</v>
      </c>
      <c r="Q206" s="102">
        <f t="shared" ca="1" si="83"/>
        <v>1.2685558572558136E-2</v>
      </c>
      <c r="R206" s="120">
        <f t="shared" ca="1" si="101"/>
        <v>1</v>
      </c>
      <c r="S206" s="54">
        <f t="shared" ca="1" si="102"/>
        <v>0</v>
      </c>
      <c r="T206" s="5">
        <f t="shared" ca="1" si="84"/>
        <v>1.3495941575375672</v>
      </c>
      <c r="U206" s="152">
        <f t="shared" ca="1" si="85"/>
        <v>1.349804376167431</v>
      </c>
      <c r="V206" s="152">
        <f t="shared" ca="1" si="86"/>
        <v>1.3465797067177956</v>
      </c>
      <c r="W206" s="153">
        <f t="shared" ca="1" si="87"/>
        <v>0</v>
      </c>
      <c r="X206" s="153">
        <f t="shared" ca="1" si="88"/>
        <v>1</v>
      </c>
      <c r="Y206" s="153">
        <f t="shared" ca="1" si="89"/>
        <v>0</v>
      </c>
      <c r="Z206" s="153">
        <f t="shared" ca="1" si="90"/>
        <v>4</v>
      </c>
      <c r="AA206" s="152" t="str">
        <f t="shared" ca="1" si="91"/>
        <v/>
      </c>
      <c r="AB206" s="152">
        <f t="shared" ca="1" si="92"/>
        <v>1.3466126913879284</v>
      </c>
      <c r="AC206" s="154" t="str">
        <f t="shared" ca="1" si="93"/>
        <v/>
      </c>
      <c r="AD206" s="154">
        <f t="shared" ca="1" si="94"/>
        <v>-59.357971881581761</v>
      </c>
      <c r="AE206" s="3">
        <f t="shared" ca="1" si="95"/>
        <v>-14.83949297039544</v>
      </c>
      <c r="AF206" s="3">
        <f t="shared" ca="1" si="96"/>
        <v>-59.357971881581761</v>
      </c>
      <c r="AG206" s="3" t="str">
        <f t="shared" ca="1" si="103"/>
        <v>N</v>
      </c>
      <c r="AH206" s="4" t="str">
        <f t="shared" ca="1" si="97"/>
        <v/>
      </c>
      <c r="AI206" s="75">
        <f t="shared" ca="1" si="98"/>
        <v>-5.9357971881581761</v>
      </c>
      <c r="AJ206" s="75">
        <f t="shared" ca="1" si="99"/>
        <v>0</v>
      </c>
    </row>
    <row r="207" spans="1:36" ht="14.25">
      <c r="A207" s="41">
        <f t="shared" si="100"/>
        <v>141</v>
      </c>
      <c r="B207" s="150">
        <f>IF(ISNUMBER(A207),INDEX('MetaTrader Import'!$H$13:$J$5893,TRUNC(((A207-$A$39+1)-1)/3)+1,MOD((A207-$A$39+1)-1,3)+1),"")</f>
        <v>0</v>
      </c>
      <c r="C207" s="43">
        <f t="shared" ca="1" si="77"/>
        <v>21.992450062643599</v>
      </c>
      <c r="D207" s="43">
        <f t="shared" ca="1" si="78"/>
        <v>0.98369823087907959</v>
      </c>
      <c r="E207" s="43">
        <f t="shared" ca="1" si="79"/>
        <v>22.976148293522677</v>
      </c>
      <c r="F207" s="43">
        <f t="shared" ca="1" si="80"/>
        <v>2.2976148293522676</v>
      </c>
      <c r="G207" s="43">
        <f>IF(A207&lt;&gt;"",IF(A207&lt;Data!$G$11*0.25,$C$13/$G$32,IF(A207&gt;Data!$G$11*0.25,$C$13,$C$13*10)),"")</f>
        <v>1</v>
      </c>
      <c r="H207" s="43">
        <f>IF(A207&lt;&gt;"",IF(Data!$G$9="constant",$C$13,IF(Data!$G$9="squeeze",G207,F207)),"")</f>
        <v>1</v>
      </c>
      <c r="I207" s="38">
        <f ca="1">IF(ISNUMBER(A207),NORMINV(RAND(),0,IF(AND(Data!$G$9="squeeze",A207&lt;Data!$G$11*0.25),$H$32,1)*$C$30*$C$13)*($C$14*$C$12),"")</f>
        <v>1.2471838802154806E-4</v>
      </c>
      <c r="J207" s="42">
        <f ca="1">IFERROR(IF(Data!$C$6="Real",B207,I207+J206+($C$14*$C$12)*(NORMINV(RAND(),$C$15,CHOOSE($G$13,$C$13,F207,G207)))),"")</f>
        <v>1.347992939222197</v>
      </c>
      <c r="K207" s="88">
        <f>IF(ISNUMBER(A207), IF($G$16="fixed",$G$17,MIN(H207*Data!$C$7*$C$16*0.5,$C$17*Data!$C$7))*$C$12,"")</f>
        <v>8.0000000000000007E-5</v>
      </c>
      <c r="L207" s="42">
        <f t="shared" ca="1" si="104"/>
        <v>1.347992939222197</v>
      </c>
      <c r="M207" s="44">
        <f t="shared" ca="1" si="105"/>
        <v>1.348032939222197</v>
      </c>
      <c r="N207" s="44">
        <f t="shared" ca="1" si="106"/>
        <v>1.3479529392221969</v>
      </c>
      <c r="O207" s="108">
        <f t="shared" ca="1" si="81"/>
        <v>-0.22055088901608488</v>
      </c>
      <c r="P207" s="102">
        <f t="shared" ca="1" si="82"/>
        <v>2.8820216143659407</v>
      </c>
      <c r="Q207" s="102">
        <f t="shared" ca="1" si="83"/>
        <v>3.8050638123169494E-4</v>
      </c>
      <c r="R207" s="120">
        <f t="shared" ca="1" si="101"/>
        <v>1</v>
      </c>
      <c r="S207" s="54">
        <f t="shared" ca="1" si="102"/>
        <v>0</v>
      </c>
      <c r="T207" s="5">
        <f t="shared" ca="1" si="84"/>
        <v>1.3495941575375672</v>
      </c>
      <c r="U207" s="152">
        <f t="shared" ca="1" si="85"/>
        <v>1.349804376167431</v>
      </c>
      <c r="V207" s="152">
        <f t="shared" ca="1" si="86"/>
        <v>1.3465797067177956</v>
      </c>
      <c r="W207" s="153">
        <f t="shared" ca="1" si="87"/>
        <v>0</v>
      </c>
      <c r="X207" s="153">
        <f t="shared" ca="1" si="88"/>
        <v>1</v>
      </c>
      <c r="Y207" s="153">
        <f t="shared" ca="1" si="89"/>
        <v>0</v>
      </c>
      <c r="Z207" s="153">
        <f t="shared" ca="1" si="90"/>
        <v>4</v>
      </c>
      <c r="AA207" s="152" t="str">
        <f t="shared" ca="1" si="91"/>
        <v/>
      </c>
      <c r="AB207" s="152">
        <f t="shared" ca="1" si="92"/>
        <v>1.3466126913879284</v>
      </c>
      <c r="AC207" s="154" t="str">
        <f t="shared" ca="1" si="93"/>
        <v/>
      </c>
      <c r="AD207" s="154">
        <f t="shared" ca="1" si="94"/>
        <v>-56.809913370745591</v>
      </c>
      <c r="AE207" s="3">
        <f t="shared" ca="1" si="95"/>
        <v>-14.202478342686398</v>
      </c>
      <c r="AF207" s="3">
        <f t="shared" ca="1" si="96"/>
        <v>-56.809913370745591</v>
      </c>
      <c r="AG207" s="3" t="str">
        <f t="shared" ca="1" si="103"/>
        <v>N</v>
      </c>
      <c r="AH207" s="4" t="str">
        <f t="shared" ca="1" si="97"/>
        <v/>
      </c>
      <c r="AI207" s="75">
        <f t="shared" ca="1" si="98"/>
        <v>-5.6809913370745582</v>
      </c>
      <c r="AJ207" s="75">
        <f t="shared" ca="1" si="99"/>
        <v>0</v>
      </c>
    </row>
    <row r="208" spans="1:36" ht="14.25">
      <c r="A208" s="41">
        <f t="shared" si="100"/>
        <v>142</v>
      </c>
      <c r="B208" s="150">
        <f>IF(ISNUMBER(A208),INDEX('MetaTrader Import'!$H$13:$J$5893,TRUNC(((A208-$A$39+1)-1)/3)+1,MOD((A208-$A$39+1)-1,3)+1),"")</f>
        <v>0</v>
      </c>
      <c r="C208" s="43">
        <f t="shared" ca="1" si="77"/>
        <v>22.976148293522677</v>
      </c>
      <c r="D208" s="43">
        <f t="shared" ca="1" si="78"/>
        <v>-3.2487738670848905</v>
      </c>
      <c r="E208" s="43">
        <f t="shared" ca="1" si="79"/>
        <v>19.727374426437787</v>
      </c>
      <c r="F208" s="43">
        <f t="shared" ca="1" si="80"/>
        <v>1.9727374426437787</v>
      </c>
      <c r="G208" s="43">
        <f>IF(A208&lt;&gt;"",IF(A208&lt;Data!$G$11*0.25,$C$13/$G$32,IF(A208&gt;Data!$G$11*0.25,$C$13,$C$13*10)),"")</f>
        <v>1</v>
      </c>
      <c r="H208" s="43">
        <f>IF(A208&lt;&gt;"",IF(Data!$G$9="constant",$C$13,IF(Data!$G$9="squeeze",G208,F208)),"")</f>
        <v>1</v>
      </c>
      <c r="I208" s="38">
        <f ca="1">IF(ISNUMBER(A208),NORMINV(RAND(),0,IF(AND(Data!$G$9="squeeze",A208&lt;Data!$G$11*0.25),$H$32,1)*$C$30*$C$13)*($C$14*$C$12),"")</f>
        <v>6.960757801974669E-5</v>
      </c>
      <c r="J208" s="42">
        <f ca="1">IFERROR(IF(Data!$C$6="Real",B208,I208+J207+($C$14*$C$12)*(NORMINV(RAND(),$C$15,CHOOSE($G$13,$C$13,F208,G208)))),"")</f>
        <v>1.3483546565646407</v>
      </c>
      <c r="K208" s="88">
        <f>IF(ISNUMBER(A208), IF($G$16="fixed",$G$17,MIN(H208*Data!$C$7*$C$16*0.5,$C$17*Data!$C$7))*$C$12,"")</f>
        <v>8.0000000000000007E-5</v>
      </c>
      <c r="L208" s="42">
        <f t="shared" ca="1" si="104"/>
        <v>1.3483546565646407</v>
      </c>
      <c r="M208" s="44">
        <f t="shared" ca="1" si="105"/>
        <v>1.3483946565646407</v>
      </c>
      <c r="N208" s="44">
        <f t="shared" ca="1" si="106"/>
        <v>1.3483146565646407</v>
      </c>
      <c r="O208" s="108">
        <f t="shared" ca="1" si="81"/>
        <v>-0.29732949413582443</v>
      </c>
      <c r="P208" s="102">
        <f t="shared" ca="1" si="82"/>
        <v>2.7118207003190515</v>
      </c>
      <c r="Q208" s="102">
        <f t="shared" ca="1" si="83"/>
        <v>-1.924093802564502E-2</v>
      </c>
      <c r="R208" s="120">
        <f t="shared" ca="1" si="101"/>
        <v>1</v>
      </c>
      <c r="S208" s="54">
        <f t="shared" ca="1" si="102"/>
        <v>0</v>
      </c>
      <c r="T208" s="5">
        <f t="shared" ca="1" si="84"/>
        <v>1.3495941575375672</v>
      </c>
      <c r="U208" s="152">
        <f t="shared" ca="1" si="85"/>
        <v>1.349804376167431</v>
      </c>
      <c r="V208" s="152">
        <f t="shared" ca="1" si="86"/>
        <v>1.3465797067177956</v>
      </c>
      <c r="W208" s="153">
        <f t="shared" ca="1" si="87"/>
        <v>0</v>
      </c>
      <c r="X208" s="153">
        <f t="shared" ca="1" si="88"/>
        <v>1</v>
      </c>
      <c r="Y208" s="153">
        <f t="shared" ca="1" si="89"/>
        <v>0</v>
      </c>
      <c r="Z208" s="153">
        <f t="shared" ca="1" si="90"/>
        <v>4</v>
      </c>
      <c r="AA208" s="152" t="str">
        <f t="shared" ca="1" si="91"/>
        <v/>
      </c>
      <c r="AB208" s="152">
        <f t="shared" ca="1" si="92"/>
        <v>1.3466126913879284</v>
      </c>
      <c r="AC208" s="154" t="str">
        <f t="shared" ca="1" si="93"/>
        <v/>
      </c>
      <c r="AD208" s="154">
        <f t="shared" ca="1" si="94"/>
        <v>-71.278607068494537</v>
      </c>
      <c r="AE208" s="3">
        <f t="shared" ca="1" si="95"/>
        <v>-17.819651767123634</v>
      </c>
      <c r="AF208" s="3">
        <f t="shared" ca="1" si="96"/>
        <v>-71.278607068494537</v>
      </c>
      <c r="AG208" s="3" t="str">
        <f t="shared" ca="1" si="103"/>
        <v>N</v>
      </c>
      <c r="AH208" s="4" t="str">
        <f t="shared" ca="1" si="97"/>
        <v/>
      </c>
      <c r="AI208" s="75">
        <f t="shared" ca="1" si="98"/>
        <v>-7.1278607068494537</v>
      </c>
      <c r="AJ208" s="75">
        <f t="shared" ca="1" si="99"/>
        <v>0</v>
      </c>
    </row>
    <row r="209" spans="1:36" ht="14.25">
      <c r="A209" s="41">
        <f t="shared" si="100"/>
        <v>143</v>
      </c>
      <c r="B209" s="150">
        <f>IF(ISNUMBER(A209),INDEX('MetaTrader Import'!$H$13:$J$5893,TRUNC(((A209-$A$39+1)-1)/3)+1,MOD((A209-$A$39+1)-1,3)+1),"")</f>
        <v>0</v>
      </c>
      <c r="C209" s="43">
        <f t="shared" ca="1" si="77"/>
        <v>19.727374426437787</v>
      </c>
      <c r="D209" s="43">
        <f t="shared" ca="1" si="78"/>
        <v>-0.84841015032390632</v>
      </c>
      <c r="E209" s="43">
        <f t="shared" ca="1" si="79"/>
        <v>18.87896427611388</v>
      </c>
      <c r="F209" s="43">
        <f t="shared" ca="1" si="80"/>
        <v>1.8878964276113881</v>
      </c>
      <c r="G209" s="43">
        <f>IF(A209&lt;&gt;"",IF(A209&lt;Data!$G$11*0.25,$C$13/$G$32,IF(A209&gt;Data!$G$11*0.25,$C$13,$C$13*10)),"")</f>
        <v>1</v>
      </c>
      <c r="H209" s="43">
        <f>IF(A209&lt;&gt;"",IF(Data!$G$9="constant",$C$13,IF(Data!$G$9="squeeze",G209,F209)),"")</f>
        <v>1</v>
      </c>
      <c r="I209" s="38">
        <f ca="1">IF(ISNUMBER(A209),NORMINV(RAND(),0,IF(AND(Data!$G$9="squeeze",A209&lt;Data!$G$11*0.25),$H$32,1)*$C$30*$C$13)*($C$14*$C$12),"")</f>
        <v>-1.1054574409092056E-4</v>
      </c>
      <c r="J209" s="42">
        <f ca="1">IFERROR(IF(Data!$C$6="Real",B209,I209+J208+($C$14*$C$12)*(NORMINV(RAND(),$C$15,CHOOSE($G$13,$C$13,F209,G209)))),"")</f>
        <v>1.3481803054806487</v>
      </c>
      <c r="K209" s="88">
        <f>IF(ISNUMBER(A209), IF($G$16="fixed",$G$17,MIN(H209*Data!$C$7*$C$16*0.5,$C$17*Data!$C$7))*$C$12,"")</f>
        <v>8.0000000000000007E-5</v>
      </c>
      <c r="L209" s="42">
        <f t="shared" ca="1" si="104"/>
        <v>1.3481803054806487</v>
      </c>
      <c r="M209" s="44">
        <f t="shared" ca="1" si="105"/>
        <v>1.3482203054806488</v>
      </c>
      <c r="N209" s="44">
        <f t="shared" ca="1" si="106"/>
        <v>1.3481403054806487</v>
      </c>
      <c r="O209" s="108">
        <f t="shared" ca="1" si="81"/>
        <v>-0.34365381370198606</v>
      </c>
      <c r="P209" s="102">
        <f t="shared" ca="1" si="82"/>
        <v>2.7178756124220067</v>
      </c>
      <c r="Q209" s="102">
        <f t="shared" ca="1" si="83"/>
        <v>-4.6186286128746423E-2</v>
      </c>
      <c r="R209" s="120">
        <f t="shared" ca="1" si="101"/>
        <v>1</v>
      </c>
      <c r="S209" s="54">
        <f t="shared" ca="1" si="102"/>
        <v>0</v>
      </c>
      <c r="T209" s="5">
        <f t="shared" ca="1" si="84"/>
        <v>1.3495941575375672</v>
      </c>
      <c r="U209" s="152">
        <f t="shared" ca="1" si="85"/>
        <v>1.349804376167431</v>
      </c>
      <c r="V209" s="152">
        <f t="shared" ca="1" si="86"/>
        <v>1.3465797067177956</v>
      </c>
      <c r="W209" s="153">
        <f t="shared" ca="1" si="87"/>
        <v>0</v>
      </c>
      <c r="X209" s="153">
        <f t="shared" ca="1" si="88"/>
        <v>1</v>
      </c>
      <c r="Y209" s="153">
        <f t="shared" ca="1" si="89"/>
        <v>0</v>
      </c>
      <c r="Z209" s="153">
        <f t="shared" ca="1" si="90"/>
        <v>4</v>
      </c>
      <c r="AA209" s="152" t="str">
        <f t="shared" ca="1" si="91"/>
        <v/>
      </c>
      <c r="AB209" s="152">
        <f t="shared" ca="1" si="92"/>
        <v>1.3466126913879284</v>
      </c>
      <c r="AC209" s="154" t="str">
        <f t="shared" ca="1" si="93"/>
        <v/>
      </c>
      <c r="AD209" s="154">
        <f t="shared" ca="1" si="94"/>
        <v>-64.304563708814655</v>
      </c>
      <c r="AE209" s="3">
        <f t="shared" ca="1" si="95"/>
        <v>-16.076140927203664</v>
      </c>
      <c r="AF209" s="3">
        <f t="shared" ca="1" si="96"/>
        <v>-64.304563708814655</v>
      </c>
      <c r="AG209" s="3" t="str">
        <f t="shared" ca="1" si="103"/>
        <v>N</v>
      </c>
      <c r="AH209" s="4" t="str">
        <f t="shared" ca="1" si="97"/>
        <v/>
      </c>
      <c r="AI209" s="75">
        <f t="shared" ca="1" si="98"/>
        <v>-6.4304563708814655</v>
      </c>
      <c r="AJ209" s="75">
        <f t="shared" ca="1" si="99"/>
        <v>0</v>
      </c>
    </row>
    <row r="210" spans="1:36" ht="14.25">
      <c r="A210" s="41">
        <f t="shared" si="100"/>
        <v>144</v>
      </c>
      <c r="B210" s="150">
        <f>IF(ISNUMBER(A210),INDEX('MetaTrader Import'!$H$13:$J$5893,TRUNC(((A210-$A$39+1)-1)/3)+1,MOD((A210-$A$39+1)-1,3)+1),"")</f>
        <v>0</v>
      </c>
      <c r="C210" s="43">
        <f t="shared" ca="1" si="77"/>
        <v>18.87896427611388</v>
      </c>
      <c r="D210" s="43">
        <f t="shared" ca="1" si="78"/>
        <v>2.5066523684895411E-2</v>
      </c>
      <c r="E210" s="43">
        <f t="shared" ca="1" si="79"/>
        <v>18.904030799798775</v>
      </c>
      <c r="F210" s="43">
        <f t="shared" ca="1" si="80"/>
        <v>1.8904030799798774</v>
      </c>
      <c r="G210" s="43">
        <f>IF(A210&lt;&gt;"",IF(A210&lt;Data!$G$11*0.25,$C$13/$G$32,IF(A210&gt;Data!$G$11*0.25,$C$13,$C$13*10)),"")</f>
        <v>1</v>
      </c>
      <c r="H210" s="43">
        <f>IF(A210&lt;&gt;"",IF(Data!$G$9="constant",$C$13,IF(Data!$G$9="squeeze",G210,F210)),"")</f>
        <v>1</v>
      </c>
      <c r="I210" s="38">
        <f ca="1">IF(ISNUMBER(A210),NORMINV(RAND(),0,IF(AND(Data!$G$9="squeeze",A210&lt;Data!$G$11*0.25),$H$32,1)*$C$30*$C$13)*($C$14*$C$12),"")</f>
        <v>1.1876705230915486E-4</v>
      </c>
      <c r="J210" s="42">
        <f ca="1">IFERROR(IF(Data!$C$6="Real",B210,I210+J209+($C$14*$C$12)*(NORMINV(RAND(),$C$15,CHOOSE($G$13,$C$13,F210,G210)))),"")</f>
        <v>1.3483955122343947</v>
      </c>
      <c r="K210" s="88">
        <f>IF(ISNUMBER(A210), IF($G$16="fixed",$G$17,MIN(H210*Data!$C$7*$C$16*0.5,$C$17*Data!$C$7))*$C$12,"")</f>
        <v>8.0000000000000007E-5</v>
      </c>
      <c r="L210" s="42">
        <f t="shared" ca="1" si="104"/>
        <v>1.3483955122343947</v>
      </c>
      <c r="M210" s="44">
        <f t="shared" ca="1" si="105"/>
        <v>1.3484355122343947</v>
      </c>
      <c r="N210" s="44">
        <f t="shared" ca="1" si="106"/>
        <v>1.3483555122343946</v>
      </c>
      <c r="O210" s="108">
        <f t="shared" ca="1" si="81"/>
        <v>-0.34093450102897926</v>
      </c>
      <c r="P210" s="102">
        <f t="shared" ca="1" si="82"/>
        <v>2.7206566326215929</v>
      </c>
      <c r="Q210" s="102">
        <f t="shared" ca="1" si="83"/>
        <v>-7.8445306601453241E-2</v>
      </c>
      <c r="R210" s="120">
        <f t="shared" ca="1" si="101"/>
        <v>1</v>
      </c>
      <c r="S210" s="54">
        <f t="shared" ca="1" si="102"/>
        <v>0</v>
      </c>
      <c r="T210" s="5">
        <f t="shared" ca="1" si="84"/>
        <v>1.3495941575375672</v>
      </c>
      <c r="U210" s="152">
        <f t="shared" ca="1" si="85"/>
        <v>1.349804376167431</v>
      </c>
      <c r="V210" s="152">
        <f t="shared" ca="1" si="86"/>
        <v>1.3465797067177956</v>
      </c>
      <c r="W210" s="153">
        <f t="shared" ca="1" si="87"/>
        <v>0</v>
      </c>
      <c r="X210" s="153">
        <f t="shared" ca="1" si="88"/>
        <v>1</v>
      </c>
      <c r="Y210" s="153">
        <f t="shared" ca="1" si="89"/>
        <v>0</v>
      </c>
      <c r="Z210" s="153">
        <f t="shared" ca="1" si="90"/>
        <v>4</v>
      </c>
      <c r="AA210" s="152" t="str">
        <f t="shared" ca="1" si="91"/>
        <v/>
      </c>
      <c r="AB210" s="152">
        <f t="shared" ca="1" si="92"/>
        <v>1.3466126913879284</v>
      </c>
      <c r="AC210" s="154" t="str">
        <f t="shared" ca="1" si="93"/>
        <v/>
      </c>
      <c r="AD210" s="154">
        <f t="shared" ca="1" si="94"/>
        <v>-72.912833858653769</v>
      </c>
      <c r="AE210" s="3">
        <f t="shared" ca="1" si="95"/>
        <v>-18.228208464663442</v>
      </c>
      <c r="AF210" s="3">
        <f t="shared" ca="1" si="96"/>
        <v>-72.912833858653769</v>
      </c>
      <c r="AG210" s="3" t="str">
        <f t="shared" ca="1" si="103"/>
        <v>N</v>
      </c>
      <c r="AH210" s="4" t="str">
        <f t="shared" ca="1" si="97"/>
        <v/>
      </c>
      <c r="AI210" s="75">
        <f t="shared" ca="1" si="98"/>
        <v>-7.2912833858653769</v>
      </c>
      <c r="AJ210" s="75">
        <f t="shared" ca="1" si="99"/>
        <v>0</v>
      </c>
    </row>
    <row r="211" spans="1:36" ht="14.25">
      <c r="A211" s="41">
        <f t="shared" si="100"/>
        <v>145</v>
      </c>
      <c r="B211" s="150">
        <f>IF(ISNUMBER(A211),INDEX('MetaTrader Import'!$H$13:$J$5893,TRUNC(((A211-$A$39+1)-1)/3)+1,MOD((A211-$A$39+1)-1,3)+1),"")</f>
        <v>0</v>
      </c>
      <c r="C211" s="43">
        <f t="shared" ca="1" si="77"/>
        <v>18.904030799798775</v>
      </c>
      <c r="D211" s="43">
        <f t="shared" ca="1" si="78"/>
        <v>1.7087818668889341</v>
      </c>
      <c r="E211" s="43">
        <f t="shared" ca="1" si="79"/>
        <v>20.612812666687709</v>
      </c>
      <c r="F211" s="43">
        <f t="shared" ca="1" si="80"/>
        <v>2.0612812666687708</v>
      </c>
      <c r="G211" s="43">
        <f>IF(A211&lt;&gt;"",IF(A211&lt;Data!$G$11*0.25,$C$13/$G$32,IF(A211&gt;Data!$G$11*0.25,$C$13,$C$13*10)),"")</f>
        <v>1</v>
      </c>
      <c r="H211" s="43">
        <f>IF(A211&lt;&gt;"",IF(Data!$G$9="constant",$C$13,IF(Data!$G$9="squeeze",G211,F211)),"")</f>
        <v>1</v>
      </c>
      <c r="I211" s="38">
        <f ca="1">IF(ISNUMBER(A211),NORMINV(RAND(),0,IF(AND(Data!$G$9="squeeze",A211&lt;Data!$G$11*0.25),$H$32,1)*$C$30*$C$13)*($C$14*$C$12),"")</f>
        <v>-6.1710042465255735E-5</v>
      </c>
      <c r="J211" s="42">
        <f ca="1">IFERROR(IF(Data!$C$6="Real",B211,I211+J210+($C$14*$C$12)*(NORMINV(RAND(),$C$15,CHOOSE($G$13,$C$13,F211,G211)))),"")</f>
        <v>1.3481646989451015</v>
      </c>
      <c r="K211" s="88">
        <f>IF(ISNUMBER(A211), IF($G$16="fixed",$G$17,MIN(H211*Data!$C$7*$C$16*0.5,$C$17*Data!$C$7))*$C$12,"")</f>
        <v>8.0000000000000007E-5</v>
      </c>
      <c r="L211" s="42">
        <f t="shared" ca="1" si="104"/>
        <v>1.3481646989451015</v>
      </c>
      <c r="M211" s="44">
        <f t="shared" ca="1" si="105"/>
        <v>1.3482046989451015</v>
      </c>
      <c r="N211" s="44">
        <f t="shared" ca="1" si="106"/>
        <v>1.3481246989451015</v>
      </c>
      <c r="O211" s="108">
        <f t="shared" ca="1" si="81"/>
        <v>-0.31523305349885028</v>
      </c>
      <c r="P211" s="102">
        <f t="shared" ca="1" si="82"/>
        <v>2.6786773661122854</v>
      </c>
      <c r="Q211" s="102">
        <f t="shared" ca="1" si="83"/>
        <v>-0.10525644624207353</v>
      </c>
      <c r="R211" s="120">
        <f t="shared" ca="1" si="101"/>
        <v>1</v>
      </c>
      <c r="S211" s="54">
        <f t="shared" ca="1" si="102"/>
        <v>0</v>
      </c>
      <c r="T211" s="5">
        <f t="shared" ca="1" si="84"/>
        <v>1.3495941575375672</v>
      </c>
      <c r="U211" s="152">
        <f t="shared" ca="1" si="85"/>
        <v>1.349804376167431</v>
      </c>
      <c r="V211" s="152">
        <f t="shared" ca="1" si="86"/>
        <v>1.3465797067177956</v>
      </c>
      <c r="W211" s="153">
        <f t="shared" ca="1" si="87"/>
        <v>0</v>
      </c>
      <c r="X211" s="153">
        <f t="shared" ca="1" si="88"/>
        <v>1</v>
      </c>
      <c r="Y211" s="153">
        <f t="shared" ca="1" si="89"/>
        <v>0</v>
      </c>
      <c r="Z211" s="153">
        <f t="shared" ca="1" si="90"/>
        <v>4</v>
      </c>
      <c r="AA211" s="152" t="str">
        <f t="shared" ca="1" si="91"/>
        <v/>
      </c>
      <c r="AB211" s="152">
        <f t="shared" ca="1" si="92"/>
        <v>1.3466126913879284</v>
      </c>
      <c r="AC211" s="154" t="str">
        <f t="shared" ca="1" si="93"/>
        <v/>
      </c>
      <c r="AD211" s="154">
        <f t="shared" ca="1" si="94"/>
        <v>-63.680302286925894</v>
      </c>
      <c r="AE211" s="3">
        <f t="shared" ca="1" si="95"/>
        <v>-15.920075571731473</v>
      </c>
      <c r="AF211" s="3">
        <f t="shared" ca="1" si="96"/>
        <v>-63.680302286925894</v>
      </c>
      <c r="AG211" s="3" t="str">
        <f t="shared" ca="1" si="103"/>
        <v>N</v>
      </c>
      <c r="AH211" s="4" t="str">
        <f t="shared" ca="1" si="97"/>
        <v/>
      </c>
      <c r="AI211" s="75">
        <f t="shared" ca="1" si="98"/>
        <v>-6.3680302286925894</v>
      </c>
      <c r="AJ211" s="75">
        <f t="shared" ca="1" si="99"/>
        <v>0</v>
      </c>
    </row>
    <row r="212" spans="1:36" ht="14.25">
      <c r="A212" s="41">
        <f t="shared" si="100"/>
        <v>146</v>
      </c>
      <c r="B212" s="150">
        <f>IF(ISNUMBER(A212),INDEX('MetaTrader Import'!$H$13:$J$5893,TRUNC(((A212-$A$39+1)-1)/3)+1,MOD((A212-$A$39+1)-1,3)+1),"")</f>
        <v>0</v>
      </c>
      <c r="C212" s="43">
        <f t="shared" ca="1" si="77"/>
        <v>20.612812666687709</v>
      </c>
      <c r="D212" s="43">
        <f t="shared" ca="1" si="78"/>
        <v>1.7588003235255711</v>
      </c>
      <c r="E212" s="43">
        <f t="shared" ca="1" si="79"/>
        <v>22.371612990213279</v>
      </c>
      <c r="F212" s="43">
        <f t="shared" ca="1" si="80"/>
        <v>2.2371612990213281</v>
      </c>
      <c r="G212" s="43">
        <f>IF(A212&lt;&gt;"",IF(A212&lt;Data!$G$11*0.25,$C$13/$G$32,IF(A212&gt;Data!$G$11*0.25,$C$13,$C$13*10)),"")</f>
        <v>1</v>
      </c>
      <c r="H212" s="43">
        <f>IF(A212&lt;&gt;"",IF(Data!$G$9="constant",$C$13,IF(Data!$G$9="squeeze",G212,F212)),"")</f>
        <v>1</v>
      </c>
      <c r="I212" s="38">
        <f ca="1">IF(ISNUMBER(A212),NORMINV(RAND(),0,IF(AND(Data!$G$9="squeeze",A212&lt;Data!$G$11*0.25),$H$32,1)*$C$30*$C$13)*($C$14*$C$12),"")</f>
        <v>7.3136833748061312E-5</v>
      </c>
      <c r="J212" s="42">
        <f ca="1">IFERROR(IF(Data!$C$6="Real",B212,I212+J211+($C$14*$C$12)*(NORMINV(RAND(),$C$15,CHOOSE($G$13,$C$13,F212,G212)))),"")</f>
        <v>1.348426154228255</v>
      </c>
      <c r="K212" s="88">
        <f>IF(ISNUMBER(A212), IF($G$16="fixed",$G$17,MIN(H212*Data!$C$7*$C$16*0.5,$C$17*Data!$C$7))*$C$12,"")</f>
        <v>8.0000000000000007E-5</v>
      </c>
      <c r="L212" s="42">
        <f t="shared" ca="1" si="104"/>
        <v>1.348426154228255</v>
      </c>
      <c r="M212" s="44">
        <f t="shared" ca="1" si="105"/>
        <v>1.348466154228255</v>
      </c>
      <c r="N212" s="44">
        <f t="shared" ca="1" si="106"/>
        <v>1.3483861542282549</v>
      </c>
      <c r="O212" s="108">
        <f t="shared" ca="1" si="81"/>
        <v>-0.12737135562965582</v>
      </c>
      <c r="P212" s="102">
        <f t="shared" ca="1" si="82"/>
        <v>2.31046607079166</v>
      </c>
      <c r="Q212" s="102">
        <f t="shared" ca="1" si="83"/>
        <v>-0.1246409647851565</v>
      </c>
      <c r="R212" s="120">
        <f t="shared" ca="1" si="101"/>
        <v>1</v>
      </c>
      <c r="S212" s="54">
        <f t="shared" ca="1" si="102"/>
        <v>0</v>
      </c>
      <c r="T212" s="5">
        <f t="shared" ca="1" si="84"/>
        <v>1.3495941575375672</v>
      </c>
      <c r="U212" s="152">
        <f t="shared" ca="1" si="85"/>
        <v>1.349804376167431</v>
      </c>
      <c r="V212" s="152">
        <f t="shared" ca="1" si="86"/>
        <v>1.3465797067177956</v>
      </c>
      <c r="W212" s="153">
        <f t="shared" ca="1" si="87"/>
        <v>0</v>
      </c>
      <c r="X212" s="153">
        <f t="shared" ca="1" si="88"/>
        <v>1</v>
      </c>
      <c r="Y212" s="153">
        <f t="shared" ca="1" si="89"/>
        <v>0</v>
      </c>
      <c r="Z212" s="153">
        <f t="shared" ca="1" si="90"/>
        <v>4</v>
      </c>
      <c r="AA212" s="152" t="str">
        <f t="shared" ca="1" si="91"/>
        <v/>
      </c>
      <c r="AB212" s="152">
        <f t="shared" ca="1" si="92"/>
        <v>1.3466126913879284</v>
      </c>
      <c r="AC212" s="154" t="str">
        <f t="shared" ca="1" si="93"/>
        <v/>
      </c>
      <c r="AD212" s="154">
        <f t="shared" ca="1" si="94"/>
        <v>-74.138513613064561</v>
      </c>
      <c r="AE212" s="3">
        <f t="shared" ca="1" si="95"/>
        <v>-18.53462840326614</v>
      </c>
      <c r="AF212" s="3">
        <f t="shared" ca="1" si="96"/>
        <v>-74.138513613064561</v>
      </c>
      <c r="AG212" s="3" t="str">
        <f t="shared" ca="1" si="103"/>
        <v>N</v>
      </c>
      <c r="AH212" s="4" t="str">
        <f t="shared" ca="1" si="97"/>
        <v/>
      </c>
      <c r="AI212" s="75">
        <f t="shared" ca="1" si="98"/>
        <v>-7.4138513613064561</v>
      </c>
      <c r="AJ212" s="75">
        <f t="shared" ca="1" si="99"/>
        <v>0</v>
      </c>
    </row>
    <row r="213" spans="1:36" ht="14.25">
      <c r="A213" s="41">
        <f t="shared" si="100"/>
        <v>147</v>
      </c>
      <c r="B213" s="150">
        <f>IF(ISNUMBER(A213),INDEX('MetaTrader Import'!$H$13:$J$5893,TRUNC(((A213-$A$39+1)-1)/3)+1,MOD((A213-$A$39+1)-1,3)+1),"")</f>
        <v>0</v>
      </c>
      <c r="C213" s="43">
        <f t="shared" ca="1" si="77"/>
        <v>22.371612990213279</v>
      </c>
      <c r="D213" s="43">
        <f t="shared" ca="1" si="78"/>
        <v>0.19476889740405548</v>
      </c>
      <c r="E213" s="43">
        <f t="shared" ca="1" si="79"/>
        <v>22.566381887617336</v>
      </c>
      <c r="F213" s="43">
        <f t="shared" ca="1" si="80"/>
        <v>2.2566381887617335</v>
      </c>
      <c r="G213" s="43">
        <f>IF(A213&lt;&gt;"",IF(A213&lt;Data!$G$11*0.25,$C$13/$G$32,IF(A213&gt;Data!$G$11*0.25,$C$13,$C$13*10)),"")</f>
        <v>1</v>
      </c>
      <c r="H213" s="43">
        <f>IF(A213&lt;&gt;"",IF(Data!$G$9="constant",$C$13,IF(Data!$G$9="squeeze",G213,F213)),"")</f>
        <v>1</v>
      </c>
      <c r="I213" s="38">
        <f ca="1">IF(ISNUMBER(A213),NORMINV(RAND(),0,IF(AND(Data!$G$9="squeeze",A213&lt;Data!$G$11*0.25),$H$32,1)*$C$30*$C$13)*($C$14*$C$12),"")</f>
        <v>-1.3582990231572785E-4</v>
      </c>
      <c r="J213" s="42">
        <f ca="1">IFERROR(IF(Data!$C$6="Real",B213,I213+J212+($C$14*$C$12)*(NORMINV(RAND(),$C$15,CHOOSE($G$13,$C$13,F213,G213)))),"")</f>
        <v>1.348355419731704</v>
      </c>
      <c r="K213" s="88">
        <f>IF(ISNUMBER(A213), IF($G$16="fixed",$G$17,MIN(H213*Data!$C$7*$C$16*0.5,$C$17*Data!$C$7))*$C$12,"")</f>
        <v>8.0000000000000007E-5</v>
      </c>
      <c r="L213" s="42">
        <f t="shared" ca="1" si="104"/>
        <v>1.348355419731704</v>
      </c>
      <c r="M213" s="44">
        <f t="shared" ca="1" si="105"/>
        <v>1.3483954197317041</v>
      </c>
      <c r="N213" s="44">
        <f t="shared" ca="1" si="106"/>
        <v>1.348315419731704</v>
      </c>
      <c r="O213" s="108">
        <f t="shared" ca="1" si="81"/>
        <v>1.5106375941391954E-2</v>
      </c>
      <c r="P213" s="102">
        <f t="shared" ca="1" si="82"/>
        <v>2.0539619682413939</v>
      </c>
      <c r="Q213" s="102">
        <f t="shared" ca="1" si="83"/>
        <v>-0.14071065945852856</v>
      </c>
      <c r="R213" s="120">
        <f t="shared" ca="1" si="101"/>
        <v>1</v>
      </c>
      <c r="S213" s="54">
        <f t="shared" ca="1" si="102"/>
        <v>0</v>
      </c>
      <c r="T213" s="5">
        <f t="shared" ca="1" si="84"/>
        <v>1.3495941575375672</v>
      </c>
      <c r="U213" s="152">
        <f t="shared" ca="1" si="85"/>
        <v>1.349804376167431</v>
      </c>
      <c r="V213" s="152">
        <f t="shared" ca="1" si="86"/>
        <v>1.3465797067177956</v>
      </c>
      <c r="W213" s="153">
        <f t="shared" ca="1" si="87"/>
        <v>0</v>
      </c>
      <c r="X213" s="153">
        <f t="shared" ca="1" si="88"/>
        <v>1</v>
      </c>
      <c r="Y213" s="153">
        <f t="shared" ca="1" si="89"/>
        <v>0</v>
      </c>
      <c r="Z213" s="153">
        <f t="shared" ca="1" si="90"/>
        <v>4</v>
      </c>
      <c r="AA213" s="152" t="str">
        <f t="shared" ca="1" si="91"/>
        <v/>
      </c>
      <c r="AB213" s="152">
        <f t="shared" ca="1" si="92"/>
        <v>1.3466126913879284</v>
      </c>
      <c r="AC213" s="154" t="str">
        <f t="shared" ca="1" si="93"/>
        <v/>
      </c>
      <c r="AD213" s="154">
        <f t="shared" ca="1" si="94"/>
        <v>-71.309133751027431</v>
      </c>
      <c r="AE213" s="3">
        <f t="shared" ca="1" si="95"/>
        <v>-17.827283437756858</v>
      </c>
      <c r="AF213" s="3">
        <f t="shared" ca="1" si="96"/>
        <v>-71.309133751027431</v>
      </c>
      <c r="AG213" s="3" t="str">
        <f t="shared" ca="1" si="103"/>
        <v>N</v>
      </c>
      <c r="AH213" s="4" t="str">
        <f t="shared" ca="1" si="97"/>
        <v/>
      </c>
      <c r="AI213" s="75">
        <f t="shared" ca="1" si="98"/>
        <v>-7.1309133751027431</v>
      </c>
      <c r="AJ213" s="75">
        <f t="shared" ca="1" si="99"/>
        <v>0</v>
      </c>
    </row>
    <row r="214" spans="1:36" ht="14.25">
      <c r="A214" s="41">
        <f t="shared" si="100"/>
        <v>148</v>
      </c>
      <c r="B214" s="150">
        <f>IF(ISNUMBER(A214),INDEX('MetaTrader Import'!$H$13:$J$5893,TRUNC(((A214-$A$39+1)-1)/3)+1,MOD((A214-$A$39+1)-1,3)+1),"")</f>
        <v>0</v>
      </c>
      <c r="C214" s="43">
        <f t="shared" ca="1" si="77"/>
        <v>22.566381887617336</v>
      </c>
      <c r="D214" s="43">
        <f t="shared" ca="1" si="78"/>
        <v>-1.1465018010945189</v>
      </c>
      <c r="E214" s="43">
        <f t="shared" ca="1" si="79"/>
        <v>21.419880086522816</v>
      </c>
      <c r="F214" s="43">
        <f t="shared" ca="1" si="80"/>
        <v>2.1419880086522816</v>
      </c>
      <c r="G214" s="43">
        <f>IF(A214&lt;&gt;"",IF(A214&lt;Data!$G$11*0.25,$C$13/$G$32,IF(A214&gt;Data!$G$11*0.25,$C$13,$C$13*10)),"")</f>
        <v>1</v>
      </c>
      <c r="H214" s="43">
        <f>IF(A214&lt;&gt;"",IF(Data!$G$9="constant",$C$13,IF(Data!$G$9="squeeze",G214,F214)),"")</f>
        <v>1</v>
      </c>
      <c r="I214" s="38">
        <f ca="1">IF(ISNUMBER(A214),NORMINV(RAND(),0,IF(AND(Data!$G$9="squeeze",A214&lt;Data!$G$11*0.25),$H$32,1)*$C$30*$C$13)*($C$14*$C$12),"")</f>
        <v>-8.4462772559262865E-5</v>
      </c>
      <c r="J214" s="42">
        <f ca="1">IFERROR(IF(Data!$C$6="Real",B214,I214+J213+($C$14*$C$12)*(NORMINV(RAND(),$C$15,CHOOSE($G$13,$C$13,F214,G214)))),"")</f>
        <v>1.3480688553575653</v>
      </c>
      <c r="K214" s="88">
        <f>IF(ISNUMBER(A214), IF($G$16="fixed",$G$17,MIN(H214*Data!$C$7*$C$16*0.5,$C$17*Data!$C$7))*$C$12,"")</f>
        <v>8.0000000000000007E-5</v>
      </c>
      <c r="L214" s="42">
        <f t="shared" ca="1" si="104"/>
        <v>1.3480688553575653</v>
      </c>
      <c r="M214" s="44">
        <f t="shared" ca="1" si="105"/>
        <v>1.3481088553575653</v>
      </c>
      <c r="N214" s="44">
        <f t="shared" ca="1" si="106"/>
        <v>1.3480288553575652</v>
      </c>
      <c r="O214" s="108">
        <f t="shared" ca="1" si="81"/>
        <v>7.5364201389300466E-3</v>
      </c>
      <c r="P214" s="102">
        <f t="shared" ca="1" si="82"/>
        <v>2.0671853621364722</v>
      </c>
      <c r="Q214" s="102">
        <f t="shared" ca="1" si="83"/>
        <v>-0.14982038565920577</v>
      </c>
      <c r="R214" s="120">
        <f t="shared" ca="1" si="101"/>
        <v>1</v>
      </c>
      <c r="S214" s="54">
        <f t="shared" ca="1" si="102"/>
        <v>0</v>
      </c>
      <c r="T214" s="5">
        <f t="shared" ca="1" si="84"/>
        <v>1.3495941575375672</v>
      </c>
      <c r="U214" s="152">
        <f t="shared" ca="1" si="85"/>
        <v>1.349804376167431</v>
      </c>
      <c r="V214" s="152">
        <f t="shared" ca="1" si="86"/>
        <v>1.3465797067177956</v>
      </c>
      <c r="W214" s="153">
        <f t="shared" ca="1" si="87"/>
        <v>0</v>
      </c>
      <c r="X214" s="153">
        <f t="shared" ca="1" si="88"/>
        <v>1</v>
      </c>
      <c r="Y214" s="153">
        <f t="shared" ca="1" si="89"/>
        <v>0</v>
      </c>
      <c r="Z214" s="153">
        <f t="shared" ca="1" si="90"/>
        <v>4</v>
      </c>
      <c r="AA214" s="152" t="str">
        <f t="shared" ca="1" si="91"/>
        <v/>
      </c>
      <c r="AB214" s="152">
        <f t="shared" ca="1" si="92"/>
        <v>1.3466126913879284</v>
      </c>
      <c r="AC214" s="154" t="str">
        <f t="shared" ca="1" si="93"/>
        <v/>
      </c>
      <c r="AD214" s="154">
        <f t="shared" ca="1" si="94"/>
        <v>-59.846558785476844</v>
      </c>
      <c r="AE214" s="3">
        <f t="shared" ca="1" si="95"/>
        <v>-14.961639696369211</v>
      </c>
      <c r="AF214" s="3">
        <f t="shared" ca="1" si="96"/>
        <v>-59.846558785476844</v>
      </c>
      <c r="AG214" s="3" t="str">
        <f t="shared" ca="1" si="103"/>
        <v>N</v>
      </c>
      <c r="AH214" s="4" t="str">
        <f t="shared" ca="1" si="97"/>
        <v/>
      </c>
      <c r="AI214" s="75">
        <f t="shared" ca="1" si="98"/>
        <v>-5.9846558785476853</v>
      </c>
      <c r="AJ214" s="75">
        <f t="shared" ca="1" si="99"/>
        <v>0</v>
      </c>
    </row>
    <row r="215" spans="1:36" ht="14.25">
      <c r="A215" s="41">
        <f t="shared" si="100"/>
        <v>149</v>
      </c>
      <c r="B215" s="150">
        <f>IF(ISNUMBER(A215),INDEX('MetaTrader Import'!$H$13:$J$5893,TRUNC(((A215-$A$39+1)-1)/3)+1,MOD((A215-$A$39+1)-1,3)+1),"")</f>
        <v>0</v>
      </c>
      <c r="C215" s="43">
        <f t="shared" ca="1" si="77"/>
        <v>21.419880086522816</v>
      </c>
      <c r="D215" s="43">
        <f t="shared" ca="1" si="78"/>
        <v>-1.4546911000250389</v>
      </c>
      <c r="E215" s="43">
        <f t="shared" ca="1" si="79"/>
        <v>19.965188986497779</v>
      </c>
      <c r="F215" s="43">
        <f t="shared" ca="1" si="80"/>
        <v>1.9965188986497779</v>
      </c>
      <c r="G215" s="43">
        <f>IF(A215&lt;&gt;"",IF(A215&lt;Data!$G$11*0.25,$C$13/$G$32,IF(A215&gt;Data!$G$11*0.25,$C$13,$C$13*10)),"")</f>
        <v>1</v>
      </c>
      <c r="H215" s="43">
        <f>IF(A215&lt;&gt;"",IF(Data!$G$9="constant",$C$13,IF(Data!$G$9="squeeze",G215,F215)),"")</f>
        <v>1</v>
      </c>
      <c r="I215" s="38">
        <f ca="1">IF(ISNUMBER(A215),NORMINV(RAND(),0,IF(AND(Data!$G$9="squeeze",A215&lt;Data!$G$11*0.25),$H$32,1)*$C$30*$C$13)*($C$14*$C$12),"")</f>
        <v>-1.6602119973692888E-5</v>
      </c>
      <c r="J215" s="42">
        <f ca="1">IFERROR(IF(Data!$C$6="Real",B215,I215+J214+($C$14*$C$12)*(NORMINV(RAND(),$C$15,CHOOSE($G$13,$C$13,F215,G215)))),"")</f>
        <v>1.3480683990621112</v>
      </c>
      <c r="K215" s="88">
        <f>IF(ISNUMBER(A215), IF($G$16="fixed",$G$17,MIN(H215*Data!$C$7*$C$16*0.5,$C$17*Data!$C$7))*$C$12,"")</f>
        <v>8.0000000000000007E-5</v>
      </c>
      <c r="L215" s="42">
        <f t="shared" ca="1" si="104"/>
        <v>1.3480683990621112</v>
      </c>
      <c r="M215" s="44">
        <f t="shared" ca="1" si="105"/>
        <v>1.3481083990621112</v>
      </c>
      <c r="N215" s="44">
        <f t="shared" ca="1" si="106"/>
        <v>1.3480283990621111</v>
      </c>
      <c r="O215" s="108">
        <f t="shared" ca="1" si="81"/>
        <v>-2.0655604985954569E-2</v>
      </c>
      <c r="P215" s="102">
        <f t="shared" ca="1" si="82"/>
        <v>2.0969549000972436</v>
      </c>
      <c r="Q215" s="102">
        <f t="shared" ca="1" si="83"/>
        <v>-0.1521683480206118</v>
      </c>
      <c r="R215" s="120">
        <f t="shared" ca="1" si="101"/>
        <v>1</v>
      </c>
      <c r="S215" s="54">
        <f t="shared" ca="1" si="102"/>
        <v>0</v>
      </c>
      <c r="T215" s="5">
        <f t="shared" ca="1" si="84"/>
        <v>1.3495941575375672</v>
      </c>
      <c r="U215" s="152">
        <f t="shared" ca="1" si="85"/>
        <v>1.349804376167431</v>
      </c>
      <c r="V215" s="152">
        <f t="shared" ca="1" si="86"/>
        <v>1.3465797067177956</v>
      </c>
      <c r="W215" s="153">
        <f t="shared" ca="1" si="87"/>
        <v>0</v>
      </c>
      <c r="X215" s="153">
        <f t="shared" ca="1" si="88"/>
        <v>1</v>
      </c>
      <c r="Y215" s="153">
        <f t="shared" ca="1" si="89"/>
        <v>0</v>
      </c>
      <c r="Z215" s="153">
        <f t="shared" ca="1" si="90"/>
        <v>4</v>
      </c>
      <c r="AA215" s="152" t="str">
        <f t="shared" ca="1" si="91"/>
        <v/>
      </c>
      <c r="AB215" s="152">
        <f t="shared" ca="1" si="92"/>
        <v>1.3466126913879284</v>
      </c>
      <c r="AC215" s="154" t="str">
        <f t="shared" ca="1" si="93"/>
        <v/>
      </c>
      <c r="AD215" s="154">
        <f t="shared" ca="1" si="94"/>
        <v>-59.828306967313338</v>
      </c>
      <c r="AE215" s="3">
        <f t="shared" ca="1" si="95"/>
        <v>-14.957076741828335</v>
      </c>
      <c r="AF215" s="3">
        <f t="shared" ca="1" si="96"/>
        <v>-59.828306967313338</v>
      </c>
      <c r="AG215" s="3" t="str">
        <f t="shared" ca="1" si="103"/>
        <v>N</v>
      </c>
      <c r="AH215" s="4" t="str">
        <f t="shared" ca="1" si="97"/>
        <v/>
      </c>
      <c r="AI215" s="75">
        <f t="shared" ca="1" si="98"/>
        <v>-5.9828306967313338</v>
      </c>
      <c r="AJ215" s="75">
        <f t="shared" ca="1" si="99"/>
        <v>0</v>
      </c>
    </row>
    <row r="216" spans="1:36" ht="14.25">
      <c r="A216" s="41">
        <f t="shared" si="100"/>
        <v>150</v>
      </c>
      <c r="B216" s="150">
        <f>IF(ISNUMBER(A216),INDEX('MetaTrader Import'!$H$13:$J$5893,TRUNC(((A216-$A$39+1)-1)/3)+1,MOD((A216-$A$39+1)-1,3)+1),"")</f>
        <v>0</v>
      </c>
      <c r="C216" s="43">
        <f t="shared" ca="1" si="77"/>
        <v>19.965188986497779</v>
      </c>
      <c r="D216" s="43">
        <f t="shared" ca="1" si="78"/>
        <v>-0.1751937236072208</v>
      </c>
      <c r="E216" s="43">
        <f t="shared" ca="1" si="79"/>
        <v>19.789995262890557</v>
      </c>
      <c r="F216" s="43">
        <f t="shared" ca="1" si="80"/>
        <v>1.9789995262890556</v>
      </c>
      <c r="G216" s="43">
        <f>IF(A216&lt;&gt;"",IF(A216&lt;Data!$G$11*0.25,$C$13/$G$32,IF(A216&gt;Data!$G$11*0.25,$C$13,$C$13*10)),"")</f>
        <v>1</v>
      </c>
      <c r="H216" s="43">
        <f>IF(A216&lt;&gt;"",IF(Data!$G$9="constant",$C$13,IF(Data!$G$9="squeeze",G216,F216)),"")</f>
        <v>1</v>
      </c>
      <c r="I216" s="38">
        <f ca="1">IF(ISNUMBER(A216),NORMINV(RAND(),0,IF(AND(Data!$G$9="squeeze",A216&lt;Data!$G$11*0.25),$H$32,1)*$C$30*$C$13)*($C$14*$C$12),"")</f>
        <v>5.8230700676233656E-6</v>
      </c>
      <c r="J216" s="42">
        <f ca="1">IFERROR(IF(Data!$C$6="Real",B216,I216+J215+($C$14*$C$12)*(NORMINV(RAND(),$C$15,CHOOSE($G$13,$C$13,F216,G216)))),"")</f>
        <v>1.3476531536886229</v>
      </c>
      <c r="K216" s="88">
        <f>IF(ISNUMBER(A216), IF($G$16="fixed",$G$17,MIN(H216*Data!$C$7*$C$16*0.5,$C$17*Data!$C$7))*$C$12,"")</f>
        <v>8.0000000000000007E-5</v>
      </c>
      <c r="L216" s="42">
        <f t="shared" ca="1" si="104"/>
        <v>1.3476531536886229</v>
      </c>
      <c r="M216" s="44">
        <f t="shared" ca="1" si="105"/>
        <v>1.347693153688623</v>
      </c>
      <c r="N216" s="44">
        <f t="shared" ca="1" si="106"/>
        <v>1.3476131536886229</v>
      </c>
      <c r="O216" s="108">
        <f t="shared" ca="1" si="81"/>
        <v>-8.9402800506161687E-2</v>
      </c>
      <c r="P216" s="102">
        <f t="shared" ca="1" si="82"/>
        <v>2.414302052197999</v>
      </c>
      <c r="Q216" s="102">
        <f t="shared" ca="1" si="83"/>
        <v>-0.13842830489981031</v>
      </c>
      <c r="R216" s="120">
        <f t="shared" ca="1" si="101"/>
        <v>1</v>
      </c>
      <c r="S216" s="54">
        <f t="shared" ca="1" si="102"/>
        <v>0</v>
      </c>
      <c r="T216" s="5">
        <f t="shared" ca="1" si="84"/>
        <v>1.3495941575375672</v>
      </c>
      <c r="U216" s="152">
        <f t="shared" ca="1" si="85"/>
        <v>1.349804376167431</v>
      </c>
      <c r="V216" s="152">
        <f t="shared" ca="1" si="86"/>
        <v>1.3465797067177956</v>
      </c>
      <c r="W216" s="153">
        <f t="shared" ca="1" si="87"/>
        <v>0</v>
      </c>
      <c r="X216" s="153">
        <f t="shared" ca="1" si="88"/>
        <v>1</v>
      </c>
      <c r="Y216" s="153">
        <f t="shared" ca="1" si="89"/>
        <v>0</v>
      </c>
      <c r="Z216" s="153">
        <f t="shared" ca="1" si="90"/>
        <v>4</v>
      </c>
      <c r="AA216" s="152" t="str">
        <f t="shared" ca="1" si="91"/>
        <v/>
      </c>
      <c r="AB216" s="152">
        <f t="shared" ca="1" si="92"/>
        <v>1.3466126913879284</v>
      </c>
      <c r="AC216" s="154" t="str">
        <f t="shared" ca="1" si="93"/>
        <v/>
      </c>
      <c r="AD216" s="154">
        <f t="shared" ca="1" si="94"/>
        <v>-43.218492027783384</v>
      </c>
      <c r="AE216" s="3">
        <f t="shared" ca="1" si="95"/>
        <v>-10.804623006945846</v>
      </c>
      <c r="AF216" s="3">
        <f t="shared" ca="1" si="96"/>
        <v>-43.218492027783384</v>
      </c>
      <c r="AG216" s="3" t="str">
        <f t="shared" ca="1" si="103"/>
        <v>N</v>
      </c>
      <c r="AH216" s="4" t="str">
        <f t="shared" ca="1" si="97"/>
        <v/>
      </c>
      <c r="AI216" s="75">
        <f t="shared" ca="1" si="98"/>
        <v>-4.3218492027783384</v>
      </c>
      <c r="AJ216" s="75">
        <f t="shared" ca="1" si="99"/>
        <v>0</v>
      </c>
    </row>
    <row r="217" spans="1:36" ht="14.25">
      <c r="A217" s="41">
        <f t="shared" si="100"/>
        <v>151</v>
      </c>
      <c r="B217" s="150">
        <f>IF(ISNUMBER(A217),INDEX('MetaTrader Import'!$H$13:$J$5893,TRUNC(((A217-$A$39+1)-1)/3)+1,MOD((A217-$A$39+1)-1,3)+1),"")</f>
        <v>0</v>
      </c>
      <c r="C217" s="43">
        <f t="shared" ca="1" si="77"/>
        <v>19.789995262890557</v>
      </c>
      <c r="D217" s="43">
        <f t="shared" ca="1" si="78"/>
        <v>-3.4659625548972599</v>
      </c>
      <c r="E217" s="43">
        <f t="shared" ca="1" si="79"/>
        <v>16.324032707993297</v>
      </c>
      <c r="F217" s="43">
        <f t="shared" ca="1" si="80"/>
        <v>1.6324032707993297</v>
      </c>
      <c r="G217" s="43">
        <f>IF(A217&lt;&gt;"",IF(A217&lt;Data!$G$11*0.25,$C$13/$G$32,IF(A217&gt;Data!$G$11*0.25,$C$13,$C$13*10)),"")</f>
        <v>1</v>
      </c>
      <c r="H217" s="43">
        <f>IF(A217&lt;&gt;"",IF(Data!$G$9="constant",$C$13,IF(Data!$G$9="squeeze",G217,F217)),"")</f>
        <v>1</v>
      </c>
      <c r="I217" s="38">
        <f ca="1">IF(ISNUMBER(A217),NORMINV(RAND(),0,IF(AND(Data!$G$9="squeeze",A217&lt;Data!$G$11*0.25),$H$32,1)*$C$30*$C$13)*($C$14*$C$12),"")</f>
        <v>-9.3751763473185948E-5</v>
      </c>
      <c r="J217" s="42">
        <f ca="1">IFERROR(IF(Data!$C$6="Real",B217,I217+J216+($C$14*$C$12)*(NORMINV(RAND(),$C$15,CHOOSE($G$13,$C$13,F217,G217)))),"")</f>
        <v>1.3474525875422141</v>
      </c>
      <c r="K217" s="88">
        <f>IF(ISNUMBER(A217), IF($G$16="fixed",$G$17,MIN(H217*Data!$C$7*$C$16*0.5,$C$17*Data!$C$7))*$C$12,"")</f>
        <v>8.0000000000000007E-5</v>
      </c>
      <c r="L217" s="42">
        <f t="shared" ca="1" si="104"/>
        <v>1.3474525875422141</v>
      </c>
      <c r="M217" s="44">
        <f t="shared" ca="1" si="105"/>
        <v>1.3474925875422141</v>
      </c>
      <c r="N217" s="44">
        <f t="shared" ca="1" si="106"/>
        <v>1.347412587542214</v>
      </c>
      <c r="O217" s="108">
        <f t="shared" ca="1" si="81"/>
        <v>-0.19892346218150106</v>
      </c>
      <c r="P217" s="102">
        <f t="shared" ca="1" si="82"/>
        <v>2.9165070961792798</v>
      </c>
      <c r="Q217" s="102">
        <f t="shared" ca="1" si="83"/>
        <v>-0.10535672519090894</v>
      </c>
      <c r="R217" s="120">
        <f t="shared" ca="1" si="101"/>
        <v>1</v>
      </c>
      <c r="S217" s="54">
        <f t="shared" ca="1" si="102"/>
        <v>0</v>
      </c>
      <c r="T217" s="5">
        <f t="shared" ca="1" si="84"/>
        <v>1.3495941575375672</v>
      </c>
      <c r="U217" s="152">
        <f t="shared" ca="1" si="85"/>
        <v>1.349804376167431</v>
      </c>
      <c r="V217" s="152">
        <f t="shared" ca="1" si="86"/>
        <v>1.3465797067177956</v>
      </c>
      <c r="W217" s="153">
        <f t="shared" ca="1" si="87"/>
        <v>0</v>
      </c>
      <c r="X217" s="153">
        <f t="shared" ca="1" si="88"/>
        <v>1</v>
      </c>
      <c r="Y217" s="153">
        <f t="shared" ca="1" si="89"/>
        <v>0</v>
      </c>
      <c r="Z217" s="153">
        <f t="shared" ca="1" si="90"/>
        <v>4</v>
      </c>
      <c r="AA217" s="152" t="str">
        <f t="shared" ca="1" si="91"/>
        <v/>
      </c>
      <c r="AB217" s="152">
        <f t="shared" ca="1" si="92"/>
        <v>1.3466126913879284</v>
      </c>
      <c r="AC217" s="154" t="str">
        <f t="shared" ca="1" si="93"/>
        <v/>
      </c>
      <c r="AD217" s="154">
        <f t="shared" ca="1" si="94"/>
        <v>-35.195846171429679</v>
      </c>
      <c r="AE217" s="3">
        <f t="shared" ca="1" si="95"/>
        <v>-8.7989615428574197</v>
      </c>
      <c r="AF217" s="3">
        <f t="shared" ca="1" si="96"/>
        <v>-35.195846171429679</v>
      </c>
      <c r="AG217" s="3" t="str">
        <f t="shared" ca="1" si="103"/>
        <v>N</v>
      </c>
      <c r="AH217" s="4" t="str">
        <f t="shared" ca="1" si="97"/>
        <v/>
      </c>
      <c r="AI217" s="75">
        <f t="shared" ca="1" si="98"/>
        <v>-3.5195846171429679</v>
      </c>
      <c r="AJ217" s="75">
        <f t="shared" ca="1" si="99"/>
        <v>0</v>
      </c>
    </row>
    <row r="218" spans="1:36" ht="14.25">
      <c r="A218" s="41">
        <f t="shared" si="100"/>
        <v>152</v>
      </c>
      <c r="B218" s="150">
        <f>IF(ISNUMBER(A218),INDEX('MetaTrader Import'!$H$13:$J$5893,TRUNC(((A218-$A$39+1)-1)/3)+1,MOD((A218-$A$39+1)-1,3)+1),"")</f>
        <v>0</v>
      </c>
      <c r="C218" s="43">
        <f t="shared" ca="1" si="77"/>
        <v>16.324032707993297</v>
      </c>
      <c r="D218" s="43">
        <f t="shared" ca="1" si="78"/>
        <v>1.6405604400239602</v>
      </c>
      <c r="E218" s="43">
        <f t="shared" ca="1" si="79"/>
        <v>17.964593148017258</v>
      </c>
      <c r="F218" s="43">
        <f t="shared" ca="1" si="80"/>
        <v>1.7964593148017258</v>
      </c>
      <c r="G218" s="43">
        <f>IF(A218&lt;&gt;"",IF(A218&lt;Data!$G$11*0.25,$C$13/$G$32,IF(A218&gt;Data!$G$11*0.25,$C$13,$C$13*10)),"")</f>
        <v>1</v>
      </c>
      <c r="H218" s="43">
        <f>IF(A218&lt;&gt;"",IF(Data!$G$9="constant",$C$13,IF(Data!$G$9="squeeze",G218,F218)),"")</f>
        <v>1</v>
      </c>
      <c r="I218" s="38">
        <f ca="1">IF(ISNUMBER(A218),NORMINV(RAND(),0,IF(AND(Data!$G$9="squeeze",A218&lt;Data!$G$11*0.25),$H$32,1)*$C$30*$C$13)*($C$14*$C$12),"")</f>
        <v>-2.6687920592269866E-5</v>
      </c>
      <c r="J218" s="42">
        <f ca="1">IFERROR(IF(Data!$C$6="Real",B218,I218+J217+($C$14*$C$12)*(NORMINV(RAND(),$C$15,CHOOSE($G$13,$C$13,F218,G218)))),"")</f>
        <v>1.3474732074663334</v>
      </c>
      <c r="K218" s="88">
        <f>IF(ISNUMBER(A218), IF($G$16="fixed",$G$17,MIN(H218*Data!$C$7*$C$16*0.5,$C$17*Data!$C$7))*$C$12,"")</f>
        <v>8.0000000000000007E-5</v>
      </c>
      <c r="L218" s="42">
        <f t="shared" ca="1" si="104"/>
        <v>1.3474732074663334</v>
      </c>
      <c r="M218" s="44">
        <f t="shared" ca="1" si="105"/>
        <v>1.3475132074663334</v>
      </c>
      <c r="N218" s="44">
        <f t="shared" ca="1" si="106"/>
        <v>1.3474332074663333</v>
      </c>
      <c r="O218" s="108">
        <f t="shared" ca="1" si="81"/>
        <v>-0.28121856937235457</v>
      </c>
      <c r="P218" s="102">
        <f t="shared" ca="1" si="82"/>
        <v>3.2234262080664315</v>
      </c>
      <c r="Q218" s="102">
        <f t="shared" ca="1" si="83"/>
        <v>-6.1209379538138695E-2</v>
      </c>
      <c r="R218" s="120">
        <f t="shared" ca="1" si="101"/>
        <v>1</v>
      </c>
      <c r="S218" s="54">
        <f t="shared" ca="1" si="102"/>
        <v>0</v>
      </c>
      <c r="T218" s="5">
        <f t="shared" ca="1" si="84"/>
        <v>1.3495941575375672</v>
      </c>
      <c r="U218" s="152">
        <f t="shared" ca="1" si="85"/>
        <v>1.349804376167431</v>
      </c>
      <c r="V218" s="152">
        <f t="shared" ca="1" si="86"/>
        <v>1.3465797067177956</v>
      </c>
      <c r="W218" s="153">
        <f t="shared" ca="1" si="87"/>
        <v>0</v>
      </c>
      <c r="X218" s="153">
        <f t="shared" ca="1" si="88"/>
        <v>1</v>
      </c>
      <c r="Y218" s="153">
        <f t="shared" ca="1" si="89"/>
        <v>0</v>
      </c>
      <c r="Z218" s="153">
        <f t="shared" ca="1" si="90"/>
        <v>4</v>
      </c>
      <c r="AA218" s="152" t="str">
        <f t="shared" ca="1" si="91"/>
        <v/>
      </c>
      <c r="AB218" s="152">
        <f t="shared" ca="1" si="92"/>
        <v>1.3466126913879284</v>
      </c>
      <c r="AC218" s="154" t="str">
        <f t="shared" ca="1" si="93"/>
        <v/>
      </c>
      <c r="AD218" s="154">
        <f t="shared" ca="1" si="94"/>
        <v>-36.020643136200903</v>
      </c>
      <c r="AE218" s="3">
        <f t="shared" ca="1" si="95"/>
        <v>-9.0051607840502257</v>
      </c>
      <c r="AF218" s="3">
        <f t="shared" ca="1" si="96"/>
        <v>-36.020643136200903</v>
      </c>
      <c r="AG218" s="3" t="str">
        <f t="shared" ca="1" si="103"/>
        <v>N</v>
      </c>
      <c r="AH218" s="4" t="str">
        <f t="shared" ca="1" si="97"/>
        <v/>
      </c>
      <c r="AI218" s="75">
        <f t="shared" ca="1" si="98"/>
        <v>-3.6020643136200903</v>
      </c>
      <c r="AJ218" s="75">
        <f t="shared" ca="1" si="99"/>
        <v>0</v>
      </c>
    </row>
    <row r="219" spans="1:36" ht="14.25">
      <c r="A219" s="41">
        <f t="shared" si="100"/>
        <v>153</v>
      </c>
      <c r="B219" s="150">
        <f>IF(ISNUMBER(A219),INDEX('MetaTrader Import'!$H$13:$J$5893,TRUNC(((A219-$A$39+1)-1)/3)+1,MOD((A219-$A$39+1)-1,3)+1),"")</f>
        <v>0</v>
      </c>
      <c r="C219" s="43">
        <f t="shared" ca="1" si="77"/>
        <v>17.964593148017258</v>
      </c>
      <c r="D219" s="43">
        <f t="shared" ca="1" si="78"/>
        <v>0.48499086162142846</v>
      </c>
      <c r="E219" s="43">
        <f t="shared" ca="1" si="79"/>
        <v>18.449584009638688</v>
      </c>
      <c r="F219" s="43">
        <f t="shared" ca="1" si="80"/>
        <v>1.8449584009638689</v>
      </c>
      <c r="G219" s="43">
        <f>IF(A219&lt;&gt;"",IF(A219&lt;Data!$G$11*0.25,$C$13/$G$32,IF(A219&gt;Data!$G$11*0.25,$C$13,$C$13*10)),"")</f>
        <v>1</v>
      </c>
      <c r="H219" s="43">
        <f>IF(A219&lt;&gt;"",IF(Data!$G$9="constant",$C$13,IF(Data!$G$9="squeeze",G219,F219)),"")</f>
        <v>1</v>
      </c>
      <c r="I219" s="38">
        <f ca="1">IF(ISNUMBER(A219),NORMINV(RAND(),0,IF(AND(Data!$G$9="squeeze",A219&lt;Data!$G$11*0.25),$H$32,1)*$C$30*$C$13)*($C$14*$C$12),"")</f>
        <v>2.9719125599511478E-5</v>
      </c>
      <c r="J219" s="42">
        <f ca="1">IFERROR(IF(Data!$C$6="Real",B219,I219+J218+($C$14*$C$12)*(NORMINV(RAND(),$C$15,CHOOSE($G$13,$C$13,F219,G219)))),"")</f>
        <v>1.3473442266062936</v>
      </c>
      <c r="K219" s="88">
        <f>IF(ISNUMBER(A219), IF($G$16="fixed",$G$17,MIN(H219*Data!$C$7*$C$16*0.5,$C$17*Data!$C$7))*$C$12,"")</f>
        <v>8.0000000000000007E-5</v>
      </c>
      <c r="L219" s="42">
        <f t="shared" ca="1" si="104"/>
        <v>1.3473442266062936</v>
      </c>
      <c r="M219" s="44">
        <f t="shared" ca="1" si="105"/>
        <v>1.3473842266062936</v>
      </c>
      <c r="N219" s="44">
        <f t="shared" ca="1" si="106"/>
        <v>1.3473042266062936</v>
      </c>
      <c r="O219" s="108">
        <f t="shared" ca="1" si="81"/>
        <v>-0.43557494228502192</v>
      </c>
      <c r="P219" s="102">
        <f t="shared" ca="1" si="82"/>
        <v>3.6661328031657581</v>
      </c>
      <c r="Q219" s="102">
        <f t="shared" ca="1" si="83"/>
        <v>-1.3964083177445012E-2</v>
      </c>
      <c r="R219" s="120">
        <f t="shared" ca="1" si="101"/>
        <v>1</v>
      </c>
      <c r="S219" s="54">
        <f t="shared" ca="1" si="102"/>
        <v>0</v>
      </c>
      <c r="T219" s="5">
        <f t="shared" ca="1" si="84"/>
        <v>1.3495941575375672</v>
      </c>
      <c r="U219" s="152">
        <f t="shared" ca="1" si="85"/>
        <v>1.349804376167431</v>
      </c>
      <c r="V219" s="152">
        <f t="shared" ca="1" si="86"/>
        <v>1.3465797067177956</v>
      </c>
      <c r="W219" s="153">
        <f t="shared" ca="1" si="87"/>
        <v>0</v>
      </c>
      <c r="X219" s="153">
        <f t="shared" ca="1" si="88"/>
        <v>1</v>
      </c>
      <c r="Y219" s="153">
        <f t="shared" ca="1" si="89"/>
        <v>0</v>
      </c>
      <c r="Z219" s="153">
        <f t="shared" ca="1" si="90"/>
        <v>4</v>
      </c>
      <c r="AA219" s="152" t="str">
        <f t="shared" ca="1" si="91"/>
        <v/>
      </c>
      <c r="AB219" s="152">
        <f t="shared" ca="1" si="92"/>
        <v>1.3466126913879284</v>
      </c>
      <c r="AC219" s="154" t="str">
        <f t="shared" ca="1" si="93"/>
        <v/>
      </c>
      <c r="AD219" s="154">
        <f t="shared" ca="1" si="94"/>
        <v>-30.861408734610407</v>
      </c>
      <c r="AE219" s="3">
        <f t="shared" ca="1" si="95"/>
        <v>-7.7153521836526018</v>
      </c>
      <c r="AF219" s="3">
        <f t="shared" ca="1" si="96"/>
        <v>-30.861408734610407</v>
      </c>
      <c r="AG219" s="3" t="str">
        <f t="shared" ca="1" si="103"/>
        <v>N</v>
      </c>
      <c r="AH219" s="4" t="str">
        <f t="shared" ca="1" si="97"/>
        <v/>
      </c>
      <c r="AI219" s="75">
        <f t="shared" ca="1" si="98"/>
        <v>-3.0861408734610407</v>
      </c>
      <c r="AJ219" s="75">
        <f t="shared" ca="1" si="99"/>
        <v>0</v>
      </c>
    </row>
    <row r="220" spans="1:36" ht="14.25">
      <c r="A220" s="41">
        <f t="shared" si="100"/>
        <v>154</v>
      </c>
      <c r="B220" s="150">
        <f>IF(ISNUMBER(A220),INDEX('MetaTrader Import'!$H$13:$J$5893,TRUNC(((A220-$A$39+1)-1)/3)+1,MOD((A220-$A$39+1)-1,3)+1),"")</f>
        <v>0</v>
      </c>
      <c r="C220" s="43">
        <f t="shared" ca="1" si="77"/>
        <v>18.449584009638688</v>
      </c>
      <c r="D220" s="43">
        <f t="shared" ca="1" si="78"/>
        <v>0.5501136567581929</v>
      </c>
      <c r="E220" s="43">
        <f t="shared" ca="1" si="79"/>
        <v>18.99969766639688</v>
      </c>
      <c r="F220" s="43">
        <f t="shared" ca="1" si="80"/>
        <v>1.899969766639688</v>
      </c>
      <c r="G220" s="43">
        <f>IF(A220&lt;&gt;"",IF(A220&lt;Data!$G$11*0.25,$C$13/$G$32,IF(A220&gt;Data!$G$11*0.25,$C$13,$C$13*10)),"")</f>
        <v>1</v>
      </c>
      <c r="H220" s="43">
        <f>IF(A220&lt;&gt;"",IF(Data!$G$9="constant",$C$13,IF(Data!$G$9="squeeze",G220,F220)),"")</f>
        <v>1</v>
      </c>
      <c r="I220" s="38">
        <f ca="1">IF(ISNUMBER(A220),NORMINV(RAND(),0,IF(AND(Data!$G$9="squeeze",A220&lt;Data!$G$11*0.25),$H$32,1)*$C$30*$C$13)*($C$14*$C$12),"")</f>
        <v>2.6747254745809357E-5</v>
      </c>
      <c r="J220" s="42">
        <f ca="1">IFERROR(IF(Data!$C$6="Real",B220,I220+J219+($C$14*$C$12)*(NORMINV(RAND(),$C$15,CHOOSE($G$13,$C$13,F220,G220)))),"")</f>
        <v>1.3471789759844128</v>
      </c>
      <c r="K220" s="88">
        <f>IF(ISNUMBER(A220), IF($G$16="fixed",$G$17,MIN(H220*Data!$C$7*$C$16*0.5,$C$17*Data!$C$7))*$C$12,"")</f>
        <v>8.0000000000000007E-5</v>
      </c>
      <c r="L220" s="42">
        <f t="shared" ca="1" si="104"/>
        <v>1.3471789759844128</v>
      </c>
      <c r="M220" s="44">
        <f t="shared" ca="1" si="105"/>
        <v>1.3472189759844129</v>
      </c>
      <c r="N220" s="44">
        <f t="shared" ca="1" si="106"/>
        <v>1.3471389759844128</v>
      </c>
      <c r="O220" s="108">
        <f t="shared" ca="1" si="81"/>
        <v>-0.71896500423451748</v>
      </c>
      <c r="P220" s="102">
        <f t="shared" ca="1" si="82"/>
        <v>4.1555877508816161</v>
      </c>
      <c r="Q220" s="102">
        <f t="shared" ca="1" si="83"/>
        <v>4.650870285173353E-2</v>
      </c>
      <c r="R220" s="120">
        <f t="shared" ca="1" si="101"/>
        <v>1</v>
      </c>
      <c r="S220" s="54">
        <f t="shared" ca="1" si="102"/>
        <v>0</v>
      </c>
      <c r="T220" s="5">
        <f t="shared" ca="1" si="84"/>
        <v>1.3495941575375672</v>
      </c>
      <c r="U220" s="152">
        <f t="shared" ca="1" si="85"/>
        <v>1.349804376167431</v>
      </c>
      <c r="V220" s="152">
        <f t="shared" ca="1" si="86"/>
        <v>1.3465797067177956</v>
      </c>
      <c r="W220" s="153">
        <f t="shared" ca="1" si="87"/>
        <v>0</v>
      </c>
      <c r="X220" s="153">
        <f t="shared" ca="1" si="88"/>
        <v>1</v>
      </c>
      <c r="Y220" s="153">
        <f t="shared" ca="1" si="89"/>
        <v>0</v>
      </c>
      <c r="Z220" s="153">
        <f t="shared" ca="1" si="90"/>
        <v>4</v>
      </c>
      <c r="AA220" s="152" t="str">
        <f t="shared" ca="1" si="91"/>
        <v/>
      </c>
      <c r="AB220" s="152">
        <f t="shared" ca="1" si="92"/>
        <v>1.3466126913879284</v>
      </c>
      <c r="AC220" s="154" t="str">
        <f t="shared" ca="1" si="93"/>
        <v/>
      </c>
      <c r="AD220" s="154">
        <f t="shared" ca="1" si="94"/>
        <v>-24.251383859379416</v>
      </c>
      <c r="AE220" s="3">
        <f t="shared" ca="1" si="95"/>
        <v>-6.0628459648448541</v>
      </c>
      <c r="AF220" s="3">
        <f t="shared" ca="1" si="96"/>
        <v>-24.251383859379416</v>
      </c>
      <c r="AG220" s="3" t="str">
        <f t="shared" ca="1" si="103"/>
        <v>N</v>
      </c>
      <c r="AH220" s="4" t="str">
        <f t="shared" ca="1" si="97"/>
        <v/>
      </c>
      <c r="AI220" s="75">
        <f t="shared" ca="1" si="98"/>
        <v>-2.4251383859379416</v>
      </c>
      <c r="AJ220" s="75">
        <f t="shared" ca="1" si="99"/>
        <v>0</v>
      </c>
    </row>
    <row r="221" spans="1:36" ht="14.25">
      <c r="A221" s="41">
        <f t="shared" si="100"/>
        <v>155</v>
      </c>
      <c r="B221" s="150">
        <f>IF(ISNUMBER(A221),INDEX('MetaTrader Import'!$H$13:$J$5893,TRUNC(((A221-$A$39+1)-1)/3)+1,MOD((A221-$A$39+1)-1,3)+1),"")</f>
        <v>0</v>
      </c>
      <c r="C221" s="43">
        <f t="shared" ca="1" si="77"/>
        <v>18.99969766639688</v>
      </c>
      <c r="D221" s="43">
        <f t="shared" ca="1" si="78"/>
        <v>0.9610617704607477</v>
      </c>
      <c r="E221" s="43">
        <f t="shared" ca="1" si="79"/>
        <v>19.960759436857629</v>
      </c>
      <c r="F221" s="43">
        <f t="shared" ca="1" si="80"/>
        <v>1.9960759436857629</v>
      </c>
      <c r="G221" s="43">
        <f>IF(A221&lt;&gt;"",IF(A221&lt;Data!$G$11*0.25,$C$13/$G$32,IF(A221&gt;Data!$G$11*0.25,$C$13,$C$13*10)),"")</f>
        <v>1</v>
      </c>
      <c r="H221" s="43">
        <f>IF(A221&lt;&gt;"",IF(Data!$G$9="constant",$C$13,IF(Data!$G$9="squeeze",G221,F221)),"")</f>
        <v>1</v>
      </c>
      <c r="I221" s="38">
        <f ca="1">IF(ISNUMBER(A221),NORMINV(RAND(),0,IF(AND(Data!$G$9="squeeze",A221&lt;Data!$G$11*0.25),$H$32,1)*$C$30*$C$13)*($C$14*$C$12),"")</f>
        <v>-7.1946508553234794E-5</v>
      </c>
      <c r="J221" s="42">
        <f ca="1">IFERROR(IF(Data!$C$6="Real",B221,I221+J220+($C$14*$C$12)*(NORMINV(RAND(),$C$15,CHOOSE($G$13,$C$13,F221,G221)))),"")</f>
        <v>1.3470341434138964</v>
      </c>
      <c r="K221" s="88">
        <f>IF(ISNUMBER(A221), IF($G$16="fixed",$G$17,MIN(H221*Data!$C$7*$C$16*0.5,$C$17*Data!$C$7))*$C$12,"")</f>
        <v>8.0000000000000007E-5</v>
      </c>
      <c r="L221" s="42">
        <f t="shared" ca="1" si="104"/>
        <v>1.3470341434138964</v>
      </c>
      <c r="M221" s="44">
        <f t="shared" ca="1" si="105"/>
        <v>1.3470741434138964</v>
      </c>
      <c r="N221" s="44">
        <f t="shared" ca="1" si="106"/>
        <v>1.3469941434138963</v>
      </c>
      <c r="O221" s="108">
        <f t="shared" ca="1" si="81"/>
        <v>-0.91445084075040894</v>
      </c>
      <c r="P221" s="102">
        <f t="shared" ca="1" si="82"/>
        <v>4.7538555375429183</v>
      </c>
      <c r="Q221" s="102">
        <f t="shared" ca="1" si="83"/>
        <v>0.10529270752136377</v>
      </c>
      <c r="R221" s="120">
        <f t="shared" ca="1" si="101"/>
        <v>1</v>
      </c>
      <c r="S221" s="54">
        <f t="shared" ca="1" si="102"/>
        <v>0</v>
      </c>
      <c r="T221" s="5">
        <f t="shared" ca="1" si="84"/>
        <v>1.3495941575375672</v>
      </c>
      <c r="U221" s="152">
        <f t="shared" ca="1" si="85"/>
        <v>1.349804376167431</v>
      </c>
      <c r="V221" s="152">
        <f t="shared" ca="1" si="86"/>
        <v>1.3465797067177956</v>
      </c>
      <c r="W221" s="153">
        <f t="shared" ca="1" si="87"/>
        <v>0</v>
      </c>
      <c r="X221" s="153">
        <f t="shared" ca="1" si="88"/>
        <v>1</v>
      </c>
      <c r="Y221" s="153">
        <f t="shared" ca="1" si="89"/>
        <v>0</v>
      </c>
      <c r="Z221" s="153">
        <f t="shared" ca="1" si="90"/>
        <v>4</v>
      </c>
      <c r="AA221" s="152" t="str">
        <f t="shared" ca="1" si="91"/>
        <v/>
      </c>
      <c r="AB221" s="152">
        <f t="shared" ca="1" si="92"/>
        <v>1.3466126913879284</v>
      </c>
      <c r="AC221" s="154" t="str">
        <f t="shared" ca="1" si="93"/>
        <v/>
      </c>
      <c r="AD221" s="154">
        <f t="shared" ca="1" si="94"/>
        <v>-18.458081038721375</v>
      </c>
      <c r="AE221" s="3">
        <f t="shared" ca="1" si="95"/>
        <v>-4.6145202596803436</v>
      </c>
      <c r="AF221" s="3">
        <f t="shared" ca="1" si="96"/>
        <v>-18.458081038721375</v>
      </c>
      <c r="AG221" s="3" t="str">
        <f t="shared" ca="1" si="103"/>
        <v>N</v>
      </c>
      <c r="AH221" s="4" t="str">
        <f t="shared" ca="1" si="97"/>
        <v/>
      </c>
      <c r="AI221" s="75">
        <f t="shared" ca="1" si="98"/>
        <v>-1.8458081038721375</v>
      </c>
      <c r="AJ221" s="75">
        <f t="shared" ca="1" si="99"/>
        <v>0</v>
      </c>
    </row>
    <row r="222" spans="1:36" ht="14.25">
      <c r="A222" s="41">
        <f t="shared" si="100"/>
        <v>156</v>
      </c>
      <c r="B222" s="150">
        <f>IF(ISNUMBER(A222),INDEX('MetaTrader Import'!$H$13:$J$5893,TRUNC(((A222-$A$39+1)-1)/3)+1,MOD((A222-$A$39+1)-1,3)+1),"")</f>
        <v>0</v>
      </c>
      <c r="C222" s="43">
        <f t="shared" ca="1" si="77"/>
        <v>19.960759436857629</v>
      </c>
      <c r="D222" s="43">
        <f t="shared" ca="1" si="78"/>
        <v>-0.70464237382196027</v>
      </c>
      <c r="E222" s="43">
        <f t="shared" ca="1" si="79"/>
        <v>19.256117063035667</v>
      </c>
      <c r="F222" s="43">
        <f t="shared" ca="1" si="80"/>
        <v>1.9256117063035667</v>
      </c>
      <c r="G222" s="43">
        <f>IF(A222&lt;&gt;"",IF(A222&lt;Data!$G$11*0.25,$C$13/$G$32,IF(A222&gt;Data!$G$11*0.25,$C$13,$C$13*10)),"")</f>
        <v>1</v>
      </c>
      <c r="H222" s="43">
        <f>IF(A222&lt;&gt;"",IF(Data!$G$9="constant",$C$13,IF(Data!$G$9="squeeze",G222,F222)),"")</f>
        <v>1</v>
      </c>
      <c r="I222" s="38">
        <f ca="1">IF(ISNUMBER(A222),NORMINV(RAND(),0,IF(AND(Data!$G$9="squeeze",A222&lt;Data!$G$11*0.25),$H$32,1)*$C$30*$C$13)*($C$14*$C$12),"")</f>
        <v>1.1483074735897142E-4</v>
      </c>
      <c r="J222" s="42">
        <f ca="1">IFERROR(IF(Data!$C$6="Real",B222,I222+J221+($C$14*$C$12)*(NORMINV(RAND(),$C$15,CHOOSE($G$13,$C$13,F222,G222)))),"")</f>
        <v>1.3473869466562085</v>
      </c>
      <c r="K222" s="88">
        <f>IF(ISNUMBER(A222), IF($G$16="fixed",$G$17,MIN(H222*Data!$C$7*$C$16*0.5,$C$17*Data!$C$7))*$C$12,"")</f>
        <v>8.0000000000000007E-5</v>
      </c>
      <c r="L222" s="42">
        <f t="shared" ca="1" si="104"/>
        <v>1.3473869466562085</v>
      </c>
      <c r="M222" s="44">
        <f t="shared" ca="1" si="105"/>
        <v>1.3474269466562085</v>
      </c>
      <c r="N222" s="44">
        <f t="shared" ca="1" si="106"/>
        <v>1.3473469466562085</v>
      </c>
      <c r="O222" s="108">
        <f t="shared" ca="1" si="81"/>
        <v>-1.0034185249416874</v>
      </c>
      <c r="P222" s="102">
        <f t="shared" ca="1" si="82"/>
        <v>4.9027382768589103</v>
      </c>
      <c r="Q222" s="102">
        <f t="shared" ca="1" si="83"/>
        <v>0.15531381172778608</v>
      </c>
      <c r="R222" s="120">
        <f t="shared" ca="1" si="101"/>
        <v>1</v>
      </c>
      <c r="S222" s="54">
        <f t="shared" ca="1" si="102"/>
        <v>0</v>
      </c>
      <c r="T222" s="5">
        <f t="shared" ca="1" si="84"/>
        <v>1.3495941575375672</v>
      </c>
      <c r="U222" s="152">
        <f t="shared" ca="1" si="85"/>
        <v>1.349804376167431</v>
      </c>
      <c r="V222" s="152">
        <f t="shared" ca="1" si="86"/>
        <v>1.3465797067177956</v>
      </c>
      <c r="W222" s="153">
        <f t="shared" ca="1" si="87"/>
        <v>0</v>
      </c>
      <c r="X222" s="153">
        <f t="shared" ca="1" si="88"/>
        <v>1</v>
      </c>
      <c r="Y222" s="153">
        <f t="shared" ca="1" si="89"/>
        <v>0</v>
      </c>
      <c r="Z222" s="153">
        <f t="shared" ca="1" si="90"/>
        <v>4</v>
      </c>
      <c r="AA222" s="152" t="str">
        <f t="shared" ca="1" si="91"/>
        <v/>
      </c>
      <c r="AB222" s="152">
        <f t="shared" ca="1" si="92"/>
        <v>1.3466126913879284</v>
      </c>
      <c r="AC222" s="154" t="str">
        <f t="shared" ca="1" si="93"/>
        <v/>
      </c>
      <c r="AD222" s="154">
        <f t="shared" ca="1" si="94"/>
        <v>-32.570210731206473</v>
      </c>
      <c r="AE222" s="3">
        <f t="shared" ca="1" si="95"/>
        <v>-8.1425526828016181</v>
      </c>
      <c r="AF222" s="3">
        <f t="shared" ca="1" si="96"/>
        <v>-32.570210731206473</v>
      </c>
      <c r="AG222" s="3" t="str">
        <f t="shared" ca="1" si="103"/>
        <v>N</v>
      </c>
      <c r="AH222" s="4" t="str">
        <f t="shared" ca="1" si="97"/>
        <v/>
      </c>
      <c r="AI222" s="75">
        <f t="shared" ca="1" si="98"/>
        <v>-3.2570210731206477</v>
      </c>
      <c r="AJ222" s="75">
        <f t="shared" ca="1" si="99"/>
        <v>0</v>
      </c>
    </row>
    <row r="223" spans="1:36" ht="14.25">
      <c r="A223" s="41">
        <f t="shared" si="100"/>
        <v>157</v>
      </c>
      <c r="B223" s="150">
        <f>IF(ISNUMBER(A223),INDEX('MetaTrader Import'!$H$13:$J$5893,TRUNC(((A223-$A$39+1)-1)/3)+1,MOD((A223-$A$39+1)-1,3)+1),"")</f>
        <v>0</v>
      </c>
      <c r="C223" s="43">
        <f t="shared" ca="1" si="77"/>
        <v>19.256117063035667</v>
      </c>
      <c r="D223" s="43">
        <f t="shared" ca="1" si="78"/>
        <v>-1.6429930762413392E-2</v>
      </c>
      <c r="E223" s="43">
        <f t="shared" ca="1" si="79"/>
        <v>19.239687132273254</v>
      </c>
      <c r="F223" s="43">
        <f t="shared" ca="1" si="80"/>
        <v>1.9239687132273253</v>
      </c>
      <c r="G223" s="43">
        <f>IF(A223&lt;&gt;"",IF(A223&lt;Data!$G$11*0.25,$C$13/$G$32,IF(A223&gt;Data!$G$11*0.25,$C$13,$C$13*10)),"")</f>
        <v>1</v>
      </c>
      <c r="H223" s="43">
        <f>IF(A223&lt;&gt;"",IF(Data!$G$9="constant",$C$13,IF(Data!$G$9="squeeze",G223,F223)),"")</f>
        <v>1</v>
      </c>
      <c r="I223" s="38">
        <f ca="1">IF(ISNUMBER(A223),NORMINV(RAND(),0,IF(AND(Data!$G$9="squeeze",A223&lt;Data!$G$11*0.25),$H$32,1)*$C$30*$C$13)*($C$14*$C$12),"")</f>
        <v>-2.3720985026004055E-5</v>
      </c>
      <c r="J223" s="42">
        <f ca="1">IFERROR(IF(Data!$C$6="Real",B223,I223+J222+($C$14*$C$12)*(NORMINV(RAND(),$C$15,CHOOSE($G$13,$C$13,F223,G223)))),"")</f>
        <v>1.3474751398862168</v>
      </c>
      <c r="K223" s="88">
        <f>IF(ISNUMBER(A223), IF($G$16="fixed",$G$17,MIN(H223*Data!$C$7*$C$16*0.5,$C$17*Data!$C$7))*$C$12,"")</f>
        <v>8.0000000000000007E-5</v>
      </c>
      <c r="L223" s="42">
        <f t="shared" ca="1" si="104"/>
        <v>1.3474751398862168</v>
      </c>
      <c r="M223" s="44">
        <f t="shared" ca="1" si="105"/>
        <v>1.3475151398862169</v>
      </c>
      <c r="N223" s="44">
        <f t="shared" ca="1" si="106"/>
        <v>1.3474351398862168</v>
      </c>
      <c r="O223" s="108">
        <f t="shared" ca="1" si="81"/>
        <v>-0.94534749786166572</v>
      </c>
      <c r="P223" s="102">
        <f t="shared" ca="1" si="82"/>
        <v>4.7618124310716556</v>
      </c>
      <c r="Q223" s="102">
        <f t="shared" ca="1" si="83"/>
        <v>0.18973204130785531</v>
      </c>
      <c r="R223" s="120">
        <f t="shared" ca="1" si="101"/>
        <v>1</v>
      </c>
      <c r="S223" s="54">
        <f t="shared" ca="1" si="102"/>
        <v>0</v>
      </c>
      <c r="T223" s="5">
        <f t="shared" ca="1" si="84"/>
        <v>1.3495941575375672</v>
      </c>
      <c r="U223" s="152">
        <f t="shared" ca="1" si="85"/>
        <v>1.349804376167431</v>
      </c>
      <c r="V223" s="152">
        <f t="shared" ca="1" si="86"/>
        <v>1.3465797067177956</v>
      </c>
      <c r="W223" s="153">
        <f t="shared" ca="1" si="87"/>
        <v>0</v>
      </c>
      <c r="X223" s="153">
        <f t="shared" ca="1" si="88"/>
        <v>1</v>
      </c>
      <c r="Y223" s="153">
        <f t="shared" ca="1" si="89"/>
        <v>0</v>
      </c>
      <c r="Z223" s="153">
        <f t="shared" ca="1" si="90"/>
        <v>4</v>
      </c>
      <c r="AA223" s="152" t="str">
        <f t="shared" ca="1" si="91"/>
        <v/>
      </c>
      <c r="AB223" s="152">
        <f t="shared" ca="1" si="92"/>
        <v>1.3466126913879284</v>
      </c>
      <c r="AC223" s="154" t="str">
        <f t="shared" ca="1" si="93"/>
        <v/>
      </c>
      <c r="AD223" s="154">
        <f t="shared" ca="1" si="94"/>
        <v>-36.097939931538647</v>
      </c>
      <c r="AE223" s="3">
        <f t="shared" ca="1" si="95"/>
        <v>-9.0244849828846618</v>
      </c>
      <c r="AF223" s="3">
        <f t="shared" ca="1" si="96"/>
        <v>-36.097939931538647</v>
      </c>
      <c r="AG223" s="3" t="str">
        <f t="shared" ca="1" si="103"/>
        <v>N</v>
      </c>
      <c r="AH223" s="4" t="str">
        <f t="shared" ca="1" si="97"/>
        <v/>
      </c>
      <c r="AI223" s="75">
        <f t="shared" ca="1" si="98"/>
        <v>-3.6097939931538647</v>
      </c>
      <c r="AJ223" s="75">
        <f t="shared" ca="1" si="99"/>
        <v>0</v>
      </c>
    </row>
    <row r="224" spans="1:36" ht="14.25">
      <c r="A224" s="41">
        <f t="shared" si="100"/>
        <v>158</v>
      </c>
      <c r="B224" s="150">
        <f>IF(ISNUMBER(A224),INDEX('MetaTrader Import'!$H$13:$J$5893,TRUNC(((A224-$A$39+1)-1)/3)+1,MOD((A224-$A$39+1)-1,3)+1),"")</f>
        <v>0</v>
      </c>
      <c r="C224" s="43">
        <f t="shared" ca="1" si="77"/>
        <v>19.239687132273254</v>
      </c>
      <c r="D224" s="43">
        <f t="shared" ca="1" si="78"/>
        <v>2.8510026736311715</v>
      </c>
      <c r="E224" s="43">
        <f t="shared" ca="1" si="79"/>
        <v>22.090689805904425</v>
      </c>
      <c r="F224" s="43">
        <f t="shared" ca="1" si="80"/>
        <v>2.2090689805904424</v>
      </c>
      <c r="G224" s="43">
        <f>IF(A224&lt;&gt;"",IF(A224&lt;Data!$G$11*0.25,$C$13/$G$32,IF(A224&gt;Data!$G$11*0.25,$C$13,$C$13*10)),"")</f>
        <v>1</v>
      </c>
      <c r="H224" s="43">
        <f>IF(A224&lt;&gt;"",IF(Data!$G$9="constant",$C$13,IF(Data!$G$9="squeeze",G224,F224)),"")</f>
        <v>1</v>
      </c>
      <c r="I224" s="38">
        <f ca="1">IF(ISNUMBER(A224),NORMINV(RAND(),0,IF(AND(Data!$G$9="squeeze",A224&lt;Data!$G$11*0.25),$H$32,1)*$C$30*$C$13)*($C$14*$C$12),"")</f>
        <v>1.698646885964979E-4</v>
      </c>
      <c r="J224" s="42">
        <f ca="1">IFERROR(IF(Data!$C$6="Real",B224,I224+J223+($C$14*$C$12)*(NORMINV(RAND(),$C$15,CHOOSE($G$13,$C$13,F224,G224)))),"")</f>
        <v>1.3479013175297443</v>
      </c>
      <c r="K224" s="88">
        <f>IF(ISNUMBER(A224), IF($G$16="fixed",$G$17,MIN(H224*Data!$C$7*$C$16*0.5,$C$17*Data!$C$7))*$C$12,"")</f>
        <v>8.0000000000000007E-5</v>
      </c>
      <c r="L224" s="42">
        <f t="shared" ca="1" si="104"/>
        <v>1.3479013175297443</v>
      </c>
      <c r="M224" s="44">
        <f t="shared" ca="1" si="105"/>
        <v>1.3479413175297443</v>
      </c>
      <c r="N224" s="44">
        <f t="shared" ca="1" si="106"/>
        <v>1.3478613175297443</v>
      </c>
      <c r="O224" s="108">
        <f t="shared" ca="1" si="81"/>
        <v>-0.79913534538234821</v>
      </c>
      <c r="P224" s="102">
        <f t="shared" ca="1" si="82"/>
        <v>4.6461905033666495</v>
      </c>
      <c r="Q224" s="102">
        <f t="shared" ca="1" si="83"/>
        <v>0.21411132114555306</v>
      </c>
      <c r="R224" s="120">
        <f t="shared" ca="1" si="101"/>
        <v>1</v>
      </c>
      <c r="S224" s="54">
        <f t="shared" ca="1" si="102"/>
        <v>0</v>
      </c>
      <c r="T224" s="5">
        <f t="shared" ca="1" si="84"/>
        <v>1.3495941575375672</v>
      </c>
      <c r="U224" s="152">
        <f t="shared" ca="1" si="85"/>
        <v>1.349804376167431</v>
      </c>
      <c r="V224" s="152">
        <f t="shared" ca="1" si="86"/>
        <v>1.3465797067177956</v>
      </c>
      <c r="W224" s="153">
        <f t="shared" ca="1" si="87"/>
        <v>0</v>
      </c>
      <c r="X224" s="153">
        <f t="shared" ca="1" si="88"/>
        <v>1</v>
      </c>
      <c r="Y224" s="153">
        <f t="shared" ca="1" si="89"/>
        <v>0</v>
      </c>
      <c r="Z224" s="153">
        <f t="shared" ca="1" si="90"/>
        <v>4</v>
      </c>
      <c r="AA224" s="152" t="str">
        <f t="shared" ca="1" si="91"/>
        <v/>
      </c>
      <c r="AB224" s="152">
        <f t="shared" ca="1" si="92"/>
        <v>1.3466126913879284</v>
      </c>
      <c r="AC224" s="154" t="str">
        <f t="shared" ca="1" si="93"/>
        <v/>
      </c>
      <c r="AD224" s="154">
        <f t="shared" ca="1" si="94"/>
        <v>-53.145045672637892</v>
      </c>
      <c r="AE224" s="3">
        <f t="shared" ca="1" si="95"/>
        <v>-13.286261418159473</v>
      </c>
      <c r="AF224" s="3">
        <f t="shared" ca="1" si="96"/>
        <v>-53.145045672637892</v>
      </c>
      <c r="AG224" s="3" t="str">
        <f t="shared" ca="1" si="103"/>
        <v>N</v>
      </c>
      <c r="AH224" s="4" t="str">
        <f t="shared" ca="1" si="97"/>
        <v/>
      </c>
      <c r="AI224" s="75">
        <f t="shared" ca="1" si="98"/>
        <v>-5.3145045672637892</v>
      </c>
      <c r="AJ224" s="75">
        <f t="shared" ca="1" si="99"/>
        <v>0</v>
      </c>
    </row>
    <row r="225" spans="1:36" ht="14.25">
      <c r="A225" s="41">
        <f t="shared" si="100"/>
        <v>159</v>
      </c>
      <c r="B225" s="150">
        <f>IF(ISNUMBER(A225),INDEX('MetaTrader Import'!$H$13:$J$5893,TRUNC(((A225-$A$39+1)-1)/3)+1,MOD((A225-$A$39+1)-1,3)+1),"")</f>
        <v>0</v>
      </c>
      <c r="C225" s="43">
        <f t="shared" ca="1" si="77"/>
        <v>22.090689805904425</v>
      </c>
      <c r="D225" s="43">
        <f t="shared" ca="1" si="78"/>
        <v>0.5158791451008351</v>
      </c>
      <c r="E225" s="43">
        <f t="shared" ca="1" si="79"/>
        <v>22.606568951005261</v>
      </c>
      <c r="F225" s="43">
        <f t="shared" ca="1" si="80"/>
        <v>2.2606568951005261</v>
      </c>
      <c r="G225" s="43">
        <f>IF(A225&lt;&gt;"",IF(A225&lt;Data!$G$11*0.25,$C$13/$G$32,IF(A225&gt;Data!$G$11*0.25,$C$13,$C$13*10)),"")</f>
        <v>1</v>
      </c>
      <c r="H225" s="43">
        <f>IF(A225&lt;&gt;"",IF(Data!$G$9="constant",$C$13,IF(Data!$G$9="squeeze",G225,F225)),"")</f>
        <v>1</v>
      </c>
      <c r="I225" s="38">
        <f ca="1">IF(ISNUMBER(A225),NORMINV(RAND(),0,IF(AND(Data!$G$9="squeeze",A225&lt;Data!$G$11*0.25),$H$32,1)*$C$30*$C$13)*($C$14*$C$12),"")</f>
        <v>-6.113789119114798E-7</v>
      </c>
      <c r="J225" s="42">
        <f ca="1">IFERROR(IF(Data!$C$6="Real",B225,I225+J224+($C$14*$C$12)*(NORMINV(RAND(),$C$15,CHOOSE($G$13,$C$13,F225,G225)))),"")</f>
        <v>1.3478804513364211</v>
      </c>
      <c r="K225" s="88">
        <f>IF(ISNUMBER(A225), IF($G$16="fixed",$G$17,MIN(H225*Data!$C$7*$C$16*0.5,$C$17*Data!$C$7))*$C$12,"")</f>
        <v>8.0000000000000007E-5</v>
      </c>
      <c r="L225" s="42">
        <f t="shared" ca="1" si="104"/>
        <v>1.3478804513364211</v>
      </c>
      <c r="M225" s="44">
        <f t="shared" ca="1" si="105"/>
        <v>1.3479204513364211</v>
      </c>
      <c r="N225" s="44">
        <f t="shared" ca="1" si="106"/>
        <v>1.3478404513364211</v>
      </c>
      <c r="O225" s="108">
        <f t="shared" ca="1" si="81"/>
        <v>-0.58668824191696456</v>
      </c>
      <c r="P225" s="102">
        <f t="shared" ca="1" si="82"/>
        <v>4.3207793629584055</v>
      </c>
      <c r="Q225" s="102">
        <f t="shared" ca="1" si="83"/>
        <v>0.22354794129680208</v>
      </c>
      <c r="R225" s="120">
        <f t="shared" ca="1" si="101"/>
        <v>1</v>
      </c>
      <c r="S225" s="54">
        <f t="shared" ca="1" si="102"/>
        <v>0</v>
      </c>
      <c r="T225" s="5">
        <f t="shared" ca="1" si="84"/>
        <v>1.3495941575375672</v>
      </c>
      <c r="U225" s="152">
        <f t="shared" ca="1" si="85"/>
        <v>1.349804376167431</v>
      </c>
      <c r="V225" s="152">
        <f t="shared" ca="1" si="86"/>
        <v>1.3465797067177956</v>
      </c>
      <c r="W225" s="153">
        <f t="shared" ca="1" si="87"/>
        <v>0</v>
      </c>
      <c r="X225" s="153">
        <f t="shared" ca="1" si="88"/>
        <v>1</v>
      </c>
      <c r="Y225" s="153">
        <f t="shared" ca="1" si="89"/>
        <v>0</v>
      </c>
      <c r="Z225" s="153">
        <f t="shared" ca="1" si="90"/>
        <v>4</v>
      </c>
      <c r="AA225" s="152" t="str">
        <f t="shared" ca="1" si="91"/>
        <v/>
      </c>
      <c r="AB225" s="152">
        <f t="shared" ca="1" si="92"/>
        <v>1.3466126913879284</v>
      </c>
      <c r="AC225" s="154" t="str">
        <f t="shared" ca="1" si="93"/>
        <v/>
      </c>
      <c r="AD225" s="154">
        <f t="shared" ca="1" si="94"/>
        <v>-52.310397939709929</v>
      </c>
      <c r="AE225" s="3">
        <f t="shared" ca="1" si="95"/>
        <v>-13.077599484927482</v>
      </c>
      <c r="AF225" s="3">
        <f t="shared" ca="1" si="96"/>
        <v>-52.310397939709929</v>
      </c>
      <c r="AG225" s="3" t="str">
        <f t="shared" ca="1" si="103"/>
        <v>N</v>
      </c>
      <c r="AH225" s="4" t="str">
        <f t="shared" ca="1" si="97"/>
        <v/>
      </c>
      <c r="AI225" s="75">
        <f t="shared" ca="1" si="98"/>
        <v>-5.2310397939709921</v>
      </c>
      <c r="AJ225" s="75">
        <f t="shared" ca="1" si="99"/>
        <v>0</v>
      </c>
    </row>
    <row r="226" spans="1:36" ht="14.25">
      <c r="A226" s="41">
        <f t="shared" si="100"/>
        <v>160</v>
      </c>
      <c r="B226" s="150">
        <f>IF(ISNUMBER(A226),INDEX('MetaTrader Import'!$H$13:$J$5893,TRUNC(((A226-$A$39+1)-1)/3)+1,MOD((A226-$A$39+1)-1,3)+1),"")</f>
        <v>0</v>
      </c>
      <c r="C226" s="43">
        <f t="shared" ca="1" si="77"/>
        <v>22.606568951005261</v>
      </c>
      <c r="D226" s="43">
        <f t="shared" ca="1" si="78"/>
        <v>-0.22970129129807382</v>
      </c>
      <c r="E226" s="43">
        <f t="shared" ca="1" si="79"/>
        <v>22.376867659707187</v>
      </c>
      <c r="F226" s="43">
        <f t="shared" ca="1" si="80"/>
        <v>2.2376867659707189</v>
      </c>
      <c r="G226" s="43">
        <f>IF(A226&lt;&gt;"",IF(A226&lt;Data!$G$11*0.25,$C$13/$G$32,IF(A226&gt;Data!$G$11*0.25,$C$13,$C$13*10)),"")</f>
        <v>1</v>
      </c>
      <c r="H226" s="43">
        <f>IF(A226&lt;&gt;"",IF(Data!$G$9="constant",$C$13,IF(Data!$G$9="squeeze",G226,F226)),"")</f>
        <v>1</v>
      </c>
      <c r="I226" s="38">
        <f ca="1">IF(ISNUMBER(A226),NORMINV(RAND(),0,IF(AND(Data!$G$9="squeeze",A226&lt;Data!$G$11*0.25),$H$32,1)*$C$30*$C$13)*($C$14*$C$12),"")</f>
        <v>-1.329839971307592E-5</v>
      </c>
      <c r="J226" s="42">
        <f ca="1">IFERROR(IF(Data!$C$6="Real",B226,I226+J225+($C$14*$C$12)*(NORMINV(RAND(),$C$15,CHOOSE($G$13,$C$13,F226,G226)))),"")</f>
        <v>1.3478641507195803</v>
      </c>
      <c r="K226" s="88">
        <f>IF(ISNUMBER(A226), IF($G$16="fixed",$G$17,MIN(H226*Data!$C$7*$C$16*0.5,$C$17*Data!$C$7))*$C$12,"")</f>
        <v>8.0000000000000007E-5</v>
      </c>
      <c r="L226" s="42">
        <f t="shared" ca="1" si="104"/>
        <v>1.3478641507195803</v>
      </c>
      <c r="M226" s="44">
        <f t="shared" ca="1" si="105"/>
        <v>1.3479041507195804</v>
      </c>
      <c r="N226" s="44">
        <f t="shared" ca="1" si="106"/>
        <v>1.3478241507195803</v>
      </c>
      <c r="O226" s="108">
        <f t="shared" ca="1" si="81"/>
        <v>-0.42586791467505836</v>
      </c>
      <c r="P226" s="102">
        <f t="shared" ca="1" si="82"/>
        <v>4.1689591743295127</v>
      </c>
      <c r="Q226" s="102">
        <f t="shared" ca="1" si="83"/>
        <v>0.22227492508085989</v>
      </c>
      <c r="R226" s="120">
        <f t="shared" ca="1" si="101"/>
        <v>1</v>
      </c>
      <c r="S226" s="54">
        <f t="shared" ca="1" si="102"/>
        <v>0</v>
      </c>
      <c r="T226" s="5">
        <f t="shared" ca="1" si="84"/>
        <v>1.3495941575375672</v>
      </c>
      <c r="U226" s="152">
        <f t="shared" ca="1" si="85"/>
        <v>1.349804376167431</v>
      </c>
      <c r="V226" s="152">
        <f t="shared" ca="1" si="86"/>
        <v>1.3465797067177956</v>
      </c>
      <c r="W226" s="153">
        <f t="shared" ca="1" si="87"/>
        <v>0</v>
      </c>
      <c r="X226" s="153">
        <f t="shared" ca="1" si="88"/>
        <v>1</v>
      </c>
      <c r="Y226" s="153">
        <f t="shared" ca="1" si="89"/>
        <v>0</v>
      </c>
      <c r="Z226" s="153">
        <f t="shared" ca="1" si="90"/>
        <v>4</v>
      </c>
      <c r="AA226" s="152" t="str">
        <f t="shared" ca="1" si="91"/>
        <v/>
      </c>
      <c r="AB226" s="152">
        <f t="shared" ca="1" si="92"/>
        <v>1.3466126913879284</v>
      </c>
      <c r="AC226" s="154" t="str">
        <f t="shared" ca="1" si="93"/>
        <v/>
      </c>
      <c r="AD226" s="154">
        <f t="shared" ca="1" si="94"/>
        <v>-51.658373266079138</v>
      </c>
      <c r="AE226" s="3">
        <f t="shared" ca="1" si="95"/>
        <v>-12.914593316519785</v>
      </c>
      <c r="AF226" s="3">
        <f t="shared" ca="1" si="96"/>
        <v>-51.658373266079138</v>
      </c>
      <c r="AG226" s="3" t="str">
        <f t="shared" ca="1" si="103"/>
        <v>N</v>
      </c>
      <c r="AH226" s="4" t="str">
        <f t="shared" ca="1" si="97"/>
        <v/>
      </c>
      <c r="AI226" s="75">
        <f t="shared" ca="1" si="98"/>
        <v>-5.1658373266079138</v>
      </c>
      <c r="AJ226" s="75">
        <f t="shared" ca="1" si="99"/>
        <v>0</v>
      </c>
    </row>
    <row r="227" spans="1:36" ht="14.25">
      <c r="A227" s="41">
        <f t="shared" si="100"/>
        <v>161</v>
      </c>
      <c r="B227" s="150">
        <f>IF(ISNUMBER(A227),INDEX('MetaTrader Import'!$H$13:$J$5893,TRUNC(((A227-$A$39+1)-1)/3)+1,MOD((A227-$A$39+1)-1,3)+1),"")</f>
        <v>0</v>
      </c>
      <c r="C227" s="43">
        <f t="shared" ca="1" si="77"/>
        <v>22.376867659707187</v>
      </c>
      <c r="D227" s="43">
        <f t="shared" ca="1" si="78"/>
        <v>0.57976286389437159</v>
      </c>
      <c r="E227" s="43">
        <f t="shared" ca="1" si="79"/>
        <v>22.956630523601557</v>
      </c>
      <c r="F227" s="43">
        <f t="shared" ca="1" si="80"/>
        <v>2.2956630523601556</v>
      </c>
      <c r="G227" s="43">
        <f>IF(A227&lt;&gt;"",IF(A227&lt;Data!$G$11*0.25,$C$13/$G$32,IF(A227&gt;Data!$G$11*0.25,$C$13,$C$13*10)),"")</f>
        <v>1</v>
      </c>
      <c r="H227" s="43">
        <f>IF(A227&lt;&gt;"",IF(Data!$G$9="constant",$C$13,IF(Data!$G$9="squeeze",G227,F227)),"")</f>
        <v>1</v>
      </c>
      <c r="I227" s="38">
        <f ca="1">IF(ISNUMBER(A227),NORMINV(RAND(),0,IF(AND(Data!$G$9="squeeze",A227&lt;Data!$G$11*0.25),$H$32,1)*$C$30*$C$13)*($C$14*$C$12),"")</f>
        <v>-3.5559146650019307E-5</v>
      </c>
      <c r="J227" s="42">
        <f ca="1">IFERROR(IF(Data!$C$6="Real",B227,I227+J226+($C$14*$C$12)*(NORMINV(RAND(),$C$15,CHOOSE($G$13,$C$13,F227,G227)))),"")</f>
        <v>1.3477470305247903</v>
      </c>
      <c r="K227" s="88">
        <f>IF(ISNUMBER(A227), IF($G$16="fixed",$G$17,MIN(H227*Data!$C$7*$C$16*0.5,$C$17*Data!$C$7))*$C$12,"")</f>
        <v>8.0000000000000007E-5</v>
      </c>
      <c r="L227" s="42">
        <f t="shared" ca="1" si="104"/>
        <v>1.3477470305247903</v>
      </c>
      <c r="M227" s="44">
        <f t="shared" ca="1" si="105"/>
        <v>1.3477870305247903</v>
      </c>
      <c r="N227" s="44">
        <f t="shared" ca="1" si="106"/>
        <v>1.3477070305247902</v>
      </c>
      <c r="O227" s="108">
        <f t="shared" ca="1" si="81"/>
        <v>-0.20889226146105938</v>
      </c>
      <c r="P227" s="102">
        <f t="shared" ca="1" si="82"/>
        <v>3.6675330972326123</v>
      </c>
      <c r="Q227" s="102">
        <f t="shared" ca="1" si="83"/>
        <v>0.19262349918470156</v>
      </c>
      <c r="R227" s="120">
        <f t="shared" ca="1" si="101"/>
        <v>1</v>
      </c>
      <c r="S227" s="54">
        <f t="shared" ca="1" si="102"/>
        <v>0</v>
      </c>
      <c r="T227" s="5">
        <f t="shared" ca="1" si="84"/>
        <v>1.3495941575375672</v>
      </c>
      <c r="U227" s="152">
        <f t="shared" ca="1" si="85"/>
        <v>1.349804376167431</v>
      </c>
      <c r="V227" s="152">
        <f t="shared" ca="1" si="86"/>
        <v>1.3465797067177956</v>
      </c>
      <c r="W227" s="153">
        <f t="shared" ca="1" si="87"/>
        <v>0</v>
      </c>
      <c r="X227" s="153">
        <f t="shared" ca="1" si="88"/>
        <v>1</v>
      </c>
      <c r="Y227" s="153">
        <f t="shared" ca="1" si="89"/>
        <v>0</v>
      </c>
      <c r="Z227" s="153">
        <f t="shared" ca="1" si="90"/>
        <v>4</v>
      </c>
      <c r="AA227" s="152" t="str">
        <f t="shared" ca="1" si="91"/>
        <v/>
      </c>
      <c r="AB227" s="152">
        <f t="shared" ca="1" si="92"/>
        <v>1.3466126913879284</v>
      </c>
      <c r="AC227" s="154" t="str">
        <f t="shared" ca="1" si="93"/>
        <v/>
      </c>
      <c r="AD227" s="154">
        <f t="shared" ca="1" si="94"/>
        <v>-46.973565474477397</v>
      </c>
      <c r="AE227" s="3">
        <f t="shared" ca="1" si="95"/>
        <v>-11.743391368619349</v>
      </c>
      <c r="AF227" s="3">
        <f t="shared" ca="1" si="96"/>
        <v>-46.973565474477397</v>
      </c>
      <c r="AG227" s="3" t="str">
        <f t="shared" ca="1" si="103"/>
        <v>N</v>
      </c>
      <c r="AH227" s="4" t="str">
        <f t="shared" ca="1" si="97"/>
        <v/>
      </c>
      <c r="AI227" s="75">
        <f t="shared" ca="1" si="98"/>
        <v>-4.6973565474477397</v>
      </c>
      <c r="AJ227" s="75">
        <f t="shared" ca="1" si="99"/>
        <v>0</v>
      </c>
    </row>
    <row r="228" spans="1:36" ht="14.25">
      <c r="A228" s="41">
        <f t="shared" si="100"/>
        <v>162</v>
      </c>
      <c r="B228" s="150">
        <f>IF(ISNUMBER(A228),INDEX('MetaTrader Import'!$H$13:$J$5893,TRUNC(((A228-$A$39+1)-1)/3)+1,MOD((A228-$A$39+1)-1,3)+1),"")</f>
        <v>0</v>
      </c>
      <c r="C228" s="43">
        <f t="shared" ca="1" si="77"/>
        <v>22.956630523601557</v>
      </c>
      <c r="D228" s="43">
        <f t="shared" ca="1" si="78"/>
        <v>-1.8964070065219871</v>
      </c>
      <c r="E228" s="43">
        <f t="shared" ca="1" si="79"/>
        <v>21.060223517079571</v>
      </c>
      <c r="F228" s="43">
        <f t="shared" ca="1" si="80"/>
        <v>2.1060223517079573</v>
      </c>
      <c r="G228" s="43">
        <f>IF(A228&lt;&gt;"",IF(A228&lt;Data!$G$11*0.25,$C$13/$G$32,IF(A228&gt;Data!$G$11*0.25,$C$13,$C$13*10)),"")</f>
        <v>1</v>
      </c>
      <c r="H228" s="43">
        <f>IF(A228&lt;&gt;"",IF(Data!$G$9="constant",$C$13,IF(Data!$G$9="squeeze",G228,F228)),"")</f>
        <v>1</v>
      </c>
      <c r="I228" s="38">
        <f ca="1">IF(ISNUMBER(A228),NORMINV(RAND(),0,IF(AND(Data!$G$9="squeeze",A228&lt;Data!$G$11*0.25),$H$32,1)*$C$30*$C$13)*($C$14*$C$12),"")</f>
        <v>-8.104937319537708E-6</v>
      </c>
      <c r="J228" s="42">
        <f ca="1">IFERROR(IF(Data!$C$6="Real",B228,I228+J227+($C$14*$C$12)*(NORMINV(RAND(),$C$15,CHOOSE($G$13,$C$13,F228,G228)))),"")</f>
        <v>1.3479119284598098</v>
      </c>
      <c r="K228" s="88">
        <f>IF(ISNUMBER(A228), IF($G$16="fixed",$G$17,MIN(H228*Data!$C$7*$C$16*0.5,$C$17*Data!$C$7))*$C$12,"")</f>
        <v>8.0000000000000007E-5</v>
      </c>
      <c r="L228" s="42">
        <f t="shared" ca="1" si="104"/>
        <v>1.3479119284598098</v>
      </c>
      <c r="M228" s="44">
        <f t="shared" ca="1" si="105"/>
        <v>1.3479519284598098</v>
      </c>
      <c r="N228" s="44">
        <f t="shared" ca="1" si="106"/>
        <v>1.3478719284598097</v>
      </c>
      <c r="O228" s="108">
        <f t="shared" ca="1" si="81"/>
        <v>5.3352437331288805E-2</v>
      </c>
      <c r="P228" s="102">
        <f t="shared" ca="1" si="82"/>
        <v>3.2170451378397193</v>
      </c>
      <c r="Q228" s="102">
        <f t="shared" ca="1" si="83"/>
        <v>0.13953451770785272</v>
      </c>
      <c r="R228" s="120">
        <f t="shared" ca="1" si="101"/>
        <v>1</v>
      </c>
      <c r="S228" s="54">
        <f t="shared" ca="1" si="102"/>
        <v>0</v>
      </c>
      <c r="T228" s="5">
        <f t="shared" ca="1" si="84"/>
        <v>1.3495941575375672</v>
      </c>
      <c r="U228" s="152">
        <f t="shared" ca="1" si="85"/>
        <v>1.349804376167431</v>
      </c>
      <c r="V228" s="152">
        <f t="shared" ca="1" si="86"/>
        <v>1.3465797067177956</v>
      </c>
      <c r="W228" s="153">
        <f t="shared" ca="1" si="87"/>
        <v>0</v>
      </c>
      <c r="X228" s="153">
        <f t="shared" ca="1" si="88"/>
        <v>1</v>
      </c>
      <c r="Y228" s="153">
        <f t="shared" ca="1" si="89"/>
        <v>0</v>
      </c>
      <c r="Z228" s="153">
        <f t="shared" ca="1" si="90"/>
        <v>4</v>
      </c>
      <c r="AA228" s="152" t="str">
        <f t="shared" ca="1" si="91"/>
        <v/>
      </c>
      <c r="AB228" s="152">
        <f t="shared" ca="1" si="92"/>
        <v>1.3466126913879284</v>
      </c>
      <c r="AC228" s="154" t="str">
        <f t="shared" ca="1" si="93"/>
        <v/>
      </c>
      <c r="AD228" s="154">
        <f t="shared" ca="1" si="94"/>
        <v>-53.569482875257535</v>
      </c>
      <c r="AE228" s="3">
        <f t="shared" ca="1" si="95"/>
        <v>-13.392370718814384</v>
      </c>
      <c r="AF228" s="3">
        <f t="shared" ca="1" si="96"/>
        <v>-53.569482875257535</v>
      </c>
      <c r="AG228" s="3" t="str">
        <f t="shared" ca="1" si="103"/>
        <v>N</v>
      </c>
      <c r="AH228" s="4" t="str">
        <f t="shared" ca="1" si="97"/>
        <v/>
      </c>
      <c r="AI228" s="75">
        <f t="shared" ca="1" si="98"/>
        <v>-5.3569482875257544</v>
      </c>
      <c r="AJ228" s="75">
        <f t="shared" ca="1" si="99"/>
        <v>0</v>
      </c>
    </row>
    <row r="229" spans="1:36" ht="14.25">
      <c r="A229" s="41">
        <f t="shared" si="100"/>
        <v>163</v>
      </c>
      <c r="B229" s="150">
        <f>IF(ISNUMBER(A229),INDEX('MetaTrader Import'!$H$13:$J$5893,TRUNC(((A229-$A$39+1)-1)/3)+1,MOD((A229-$A$39+1)-1,3)+1),"")</f>
        <v>0</v>
      </c>
      <c r="C229" s="43">
        <f t="shared" ca="1" si="77"/>
        <v>21.060223517079571</v>
      </c>
      <c r="D229" s="43">
        <f t="shared" ca="1" si="78"/>
        <v>7.024425731293274E-2</v>
      </c>
      <c r="E229" s="43">
        <f t="shared" ca="1" si="79"/>
        <v>21.130467774392503</v>
      </c>
      <c r="F229" s="43">
        <f t="shared" ca="1" si="80"/>
        <v>2.1130467774392505</v>
      </c>
      <c r="G229" s="43">
        <f>IF(A229&lt;&gt;"",IF(A229&lt;Data!$G$11*0.25,$C$13/$G$32,IF(A229&gt;Data!$G$11*0.25,$C$13,$C$13*10)),"")</f>
        <v>1</v>
      </c>
      <c r="H229" s="43">
        <f>IF(A229&lt;&gt;"",IF(Data!$G$9="constant",$C$13,IF(Data!$G$9="squeeze",G229,F229)),"")</f>
        <v>1</v>
      </c>
      <c r="I229" s="38">
        <f ca="1">IF(ISNUMBER(A229),NORMINV(RAND(),0,IF(AND(Data!$G$9="squeeze",A229&lt;Data!$G$11*0.25),$H$32,1)*$C$30*$C$13)*($C$14*$C$12),"")</f>
        <v>-1.2190204963929259E-4</v>
      </c>
      <c r="J229" s="42">
        <f ca="1">IFERROR(IF(Data!$C$6="Real",B229,I229+J228+($C$14*$C$12)*(NORMINV(RAND(),$C$15,CHOOSE($G$13,$C$13,F229,G229)))),"")</f>
        <v>1.3476352623311454</v>
      </c>
      <c r="K229" s="88">
        <f>IF(ISNUMBER(A229), IF($G$16="fixed",$G$17,MIN(H229*Data!$C$7*$C$16*0.5,$C$17*Data!$C$7))*$C$12,"")</f>
        <v>8.0000000000000007E-5</v>
      </c>
      <c r="L229" s="42">
        <f t="shared" ca="1" si="104"/>
        <v>1.3476352623311454</v>
      </c>
      <c r="M229" s="44">
        <f t="shared" ca="1" si="105"/>
        <v>1.3476752623311454</v>
      </c>
      <c r="N229" s="44">
        <f t="shared" ca="1" si="106"/>
        <v>1.3475952623311453</v>
      </c>
      <c r="O229" s="108">
        <f t="shared" ca="1" si="81"/>
        <v>0.18039404248554325</v>
      </c>
      <c r="P229" s="102">
        <f t="shared" ca="1" si="82"/>
        <v>2.9800106225699241</v>
      </c>
      <c r="Q229" s="102">
        <f t="shared" ca="1" si="83"/>
        <v>7.6743616140552945E-2</v>
      </c>
      <c r="R229" s="120">
        <f t="shared" ca="1" si="101"/>
        <v>1</v>
      </c>
      <c r="S229" s="54">
        <f t="shared" ca="1" si="102"/>
        <v>0</v>
      </c>
      <c r="T229" s="5">
        <f t="shared" ca="1" si="84"/>
        <v>1.3495941575375672</v>
      </c>
      <c r="U229" s="152">
        <f t="shared" ca="1" si="85"/>
        <v>1.349804376167431</v>
      </c>
      <c r="V229" s="152">
        <f t="shared" ca="1" si="86"/>
        <v>1.3465797067177956</v>
      </c>
      <c r="W229" s="153">
        <f t="shared" ca="1" si="87"/>
        <v>0</v>
      </c>
      <c r="X229" s="153">
        <f t="shared" ca="1" si="88"/>
        <v>1</v>
      </c>
      <c r="Y229" s="153">
        <f t="shared" ca="1" si="89"/>
        <v>0</v>
      </c>
      <c r="Z229" s="153">
        <f t="shared" ca="1" si="90"/>
        <v>4</v>
      </c>
      <c r="AA229" s="152" t="str">
        <f t="shared" ca="1" si="91"/>
        <v/>
      </c>
      <c r="AB229" s="152">
        <f t="shared" ca="1" si="92"/>
        <v>1.3466126913879284</v>
      </c>
      <c r="AC229" s="154" t="str">
        <f t="shared" ca="1" si="93"/>
        <v/>
      </c>
      <c r="AD229" s="154">
        <f t="shared" ca="1" si="94"/>
        <v>-42.502837728681797</v>
      </c>
      <c r="AE229" s="3">
        <f t="shared" ca="1" si="95"/>
        <v>-10.625709432170449</v>
      </c>
      <c r="AF229" s="3">
        <f t="shared" ca="1" si="96"/>
        <v>-42.502837728681797</v>
      </c>
      <c r="AG229" s="3" t="str">
        <f t="shared" ca="1" si="103"/>
        <v>N</v>
      </c>
      <c r="AH229" s="4" t="str">
        <f t="shared" ca="1" si="97"/>
        <v/>
      </c>
      <c r="AI229" s="75">
        <f t="shared" ca="1" si="98"/>
        <v>-4.2502837728681797</v>
      </c>
      <c r="AJ229" s="75">
        <f t="shared" ca="1" si="99"/>
        <v>0</v>
      </c>
    </row>
    <row r="230" spans="1:36" ht="14.25">
      <c r="A230" s="41">
        <f t="shared" si="100"/>
        <v>164</v>
      </c>
      <c r="B230" s="150">
        <f>IF(ISNUMBER(A230),INDEX('MetaTrader Import'!$H$13:$J$5893,TRUNC(((A230-$A$39+1)-1)/3)+1,MOD((A230-$A$39+1)-1,3)+1),"")</f>
        <v>0</v>
      </c>
      <c r="C230" s="43">
        <f t="shared" ca="1" si="77"/>
        <v>21.130467774392503</v>
      </c>
      <c r="D230" s="43">
        <f t="shared" ca="1" si="78"/>
        <v>1.3124778512341304</v>
      </c>
      <c r="E230" s="43">
        <f t="shared" ca="1" si="79"/>
        <v>22.442945625626635</v>
      </c>
      <c r="F230" s="43">
        <f t="shared" ca="1" si="80"/>
        <v>2.2442945625626636</v>
      </c>
      <c r="G230" s="43">
        <f>IF(A230&lt;&gt;"",IF(A230&lt;Data!$G$11*0.25,$C$13/$G$32,IF(A230&gt;Data!$G$11*0.25,$C$13,$C$13*10)),"")</f>
        <v>1</v>
      </c>
      <c r="H230" s="43">
        <f>IF(A230&lt;&gt;"",IF(Data!$G$9="constant",$C$13,IF(Data!$G$9="squeeze",G230,F230)),"")</f>
        <v>1</v>
      </c>
      <c r="I230" s="38">
        <f ca="1">IF(ISNUMBER(A230),NORMINV(RAND(),0,IF(AND(Data!$G$9="squeeze",A230&lt;Data!$G$11*0.25),$H$32,1)*$C$30*$C$13)*($C$14*$C$12),"")</f>
        <v>-1.4865404415112746E-4</v>
      </c>
      <c r="J230" s="42">
        <f ca="1">IFERROR(IF(Data!$C$6="Real",B230,I230+J229+($C$14*$C$12)*(NORMINV(RAND(),$C$15,CHOOSE($G$13,$C$13,F230,G230)))),"")</f>
        <v>1.3474132028461454</v>
      </c>
      <c r="K230" s="88">
        <f>IF(ISNUMBER(A230), IF($G$16="fixed",$G$17,MIN(H230*Data!$C$7*$C$16*0.5,$C$17*Data!$C$7))*$C$12,"")</f>
        <v>8.0000000000000007E-5</v>
      </c>
      <c r="L230" s="42">
        <f t="shared" ca="1" si="104"/>
        <v>1.3474132028461454</v>
      </c>
      <c r="M230" s="44">
        <f t="shared" ca="1" si="105"/>
        <v>1.3474532028461454</v>
      </c>
      <c r="N230" s="44">
        <f t="shared" ca="1" si="106"/>
        <v>1.3473732028461454</v>
      </c>
      <c r="O230" s="108">
        <f t="shared" ca="1" si="81"/>
        <v>0.26727587148934434</v>
      </c>
      <c r="P230" s="102">
        <f t="shared" ca="1" si="82"/>
        <v>2.7133876909336494</v>
      </c>
      <c r="Q230" s="102">
        <f t="shared" ca="1" si="83"/>
        <v>4.8776092939631348E-3</v>
      </c>
      <c r="R230" s="120">
        <f t="shared" ca="1" si="101"/>
        <v>1</v>
      </c>
      <c r="S230" s="54">
        <f t="shared" ca="1" si="102"/>
        <v>0</v>
      </c>
      <c r="T230" s="5">
        <f t="shared" ca="1" si="84"/>
        <v>1.3495941575375672</v>
      </c>
      <c r="U230" s="152">
        <f t="shared" ca="1" si="85"/>
        <v>1.349804376167431</v>
      </c>
      <c r="V230" s="152">
        <f t="shared" ca="1" si="86"/>
        <v>1.3465797067177956</v>
      </c>
      <c r="W230" s="153">
        <f t="shared" ca="1" si="87"/>
        <v>0</v>
      </c>
      <c r="X230" s="153">
        <f t="shared" ca="1" si="88"/>
        <v>1</v>
      </c>
      <c r="Y230" s="153">
        <f t="shared" ca="1" si="89"/>
        <v>0</v>
      </c>
      <c r="Z230" s="153">
        <f t="shared" ca="1" si="90"/>
        <v>4</v>
      </c>
      <c r="AA230" s="152" t="str">
        <f t="shared" ca="1" si="91"/>
        <v/>
      </c>
      <c r="AB230" s="152">
        <f t="shared" ca="1" si="92"/>
        <v>1.3466126913879284</v>
      </c>
      <c r="AC230" s="154" t="str">
        <f t="shared" ca="1" si="93"/>
        <v/>
      </c>
      <c r="AD230" s="154">
        <f t="shared" ca="1" si="94"/>
        <v>-33.620458328682545</v>
      </c>
      <c r="AE230" s="3">
        <f t="shared" ca="1" si="95"/>
        <v>-8.4051145821706363</v>
      </c>
      <c r="AF230" s="3">
        <f t="shared" ca="1" si="96"/>
        <v>-33.620458328682545</v>
      </c>
      <c r="AG230" s="3" t="str">
        <f t="shared" ca="1" si="103"/>
        <v>N</v>
      </c>
      <c r="AH230" s="4" t="str">
        <f t="shared" ca="1" si="97"/>
        <v/>
      </c>
      <c r="AI230" s="75">
        <f t="shared" ca="1" si="98"/>
        <v>-3.362045832868255</v>
      </c>
      <c r="AJ230" s="75">
        <f t="shared" ca="1" si="99"/>
        <v>0</v>
      </c>
    </row>
    <row r="231" spans="1:36" ht="14.25">
      <c r="A231" s="41">
        <f t="shared" si="100"/>
        <v>165</v>
      </c>
      <c r="B231" s="150">
        <f>IF(ISNUMBER(A231),INDEX('MetaTrader Import'!$H$13:$J$5893,TRUNC(((A231-$A$39+1)-1)/3)+1,MOD((A231-$A$39+1)-1,3)+1),"")</f>
        <v>0</v>
      </c>
      <c r="C231" s="43">
        <f t="shared" ca="1" si="77"/>
        <v>22.442945625626635</v>
      </c>
      <c r="D231" s="43">
        <f t="shared" ca="1" si="78"/>
        <v>1.6974040020565067</v>
      </c>
      <c r="E231" s="43">
        <f t="shared" ca="1" si="79"/>
        <v>24.140349627683143</v>
      </c>
      <c r="F231" s="43">
        <f t="shared" ca="1" si="80"/>
        <v>2.4140349627683144</v>
      </c>
      <c r="G231" s="43">
        <f>IF(A231&lt;&gt;"",IF(A231&lt;Data!$G$11*0.25,$C$13/$G$32,IF(A231&gt;Data!$G$11*0.25,$C$13,$C$13*10)),"")</f>
        <v>1</v>
      </c>
      <c r="H231" s="43">
        <f>IF(A231&lt;&gt;"",IF(Data!$G$9="constant",$C$13,IF(Data!$G$9="squeeze",G231,F231)),"")</f>
        <v>1</v>
      </c>
      <c r="I231" s="38">
        <f ca="1">IF(ISNUMBER(A231),NORMINV(RAND(),0,IF(AND(Data!$G$9="squeeze",A231&lt;Data!$G$11*0.25),$H$32,1)*$C$30*$C$13)*($C$14*$C$12),"")</f>
        <v>-6.2974071907327539E-6</v>
      </c>
      <c r="J231" s="42">
        <f ca="1">IFERROR(IF(Data!$C$6="Real",B231,I231+J230+($C$14*$C$12)*(NORMINV(RAND(),$C$15,CHOOSE($G$13,$C$13,F231,G231)))),"")</f>
        <v>1.3473492916962875</v>
      </c>
      <c r="K231" s="88">
        <f>IF(ISNUMBER(A231), IF($G$16="fixed",$G$17,MIN(H231*Data!$C$7*$C$16*0.5,$C$17*Data!$C$7))*$C$12,"")</f>
        <v>8.0000000000000007E-5</v>
      </c>
      <c r="L231" s="42">
        <f t="shared" ca="1" si="104"/>
        <v>1.3473492916962875</v>
      </c>
      <c r="M231" s="44">
        <f t="shared" ca="1" si="105"/>
        <v>1.3473892916962875</v>
      </c>
      <c r="N231" s="44">
        <f t="shared" ca="1" si="106"/>
        <v>1.3473092916962874</v>
      </c>
      <c r="O231" s="108">
        <f t="shared" ca="1" si="81"/>
        <v>0.2429382426022261</v>
      </c>
      <c r="P231" s="102">
        <f t="shared" ca="1" si="82"/>
        <v>2.7494872683295921</v>
      </c>
      <c r="Q231" s="102">
        <f t="shared" ca="1" si="83"/>
        <v>-5.9220392310693662E-2</v>
      </c>
      <c r="R231" s="120">
        <f t="shared" ca="1" si="101"/>
        <v>1</v>
      </c>
      <c r="S231" s="54">
        <f t="shared" ca="1" si="102"/>
        <v>0</v>
      </c>
      <c r="T231" s="5">
        <f t="shared" ca="1" si="84"/>
        <v>1.3495941575375672</v>
      </c>
      <c r="U231" s="152">
        <f t="shared" ca="1" si="85"/>
        <v>1.349804376167431</v>
      </c>
      <c r="V231" s="152">
        <f t="shared" ca="1" si="86"/>
        <v>1.3465797067177956</v>
      </c>
      <c r="W231" s="153">
        <f t="shared" ca="1" si="87"/>
        <v>0</v>
      </c>
      <c r="X231" s="153">
        <f t="shared" ca="1" si="88"/>
        <v>1</v>
      </c>
      <c r="Y231" s="153">
        <f t="shared" ca="1" si="89"/>
        <v>0</v>
      </c>
      <c r="Z231" s="153">
        <f t="shared" ca="1" si="90"/>
        <v>4</v>
      </c>
      <c r="AA231" s="152" t="str">
        <f t="shared" ca="1" si="91"/>
        <v/>
      </c>
      <c r="AB231" s="152">
        <f t="shared" ca="1" si="92"/>
        <v>1.3466126913879284</v>
      </c>
      <c r="AC231" s="154" t="str">
        <f t="shared" ca="1" si="93"/>
        <v/>
      </c>
      <c r="AD231" s="154">
        <f t="shared" ca="1" si="94"/>
        <v>-31.064012334365287</v>
      </c>
      <c r="AE231" s="3">
        <f t="shared" ca="1" si="95"/>
        <v>-7.7660030835913219</v>
      </c>
      <c r="AF231" s="3">
        <f t="shared" ca="1" si="96"/>
        <v>-31.064012334365287</v>
      </c>
      <c r="AG231" s="3" t="str">
        <f t="shared" ca="1" si="103"/>
        <v>N</v>
      </c>
      <c r="AH231" s="4" t="str">
        <f t="shared" ca="1" si="97"/>
        <v/>
      </c>
      <c r="AI231" s="75">
        <f t="shared" ca="1" si="98"/>
        <v>-3.1064012334365287</v>
      </c>
      <c r="AJ231" s="75">
        <f t="shared" ca="1" si="99"/>
        <v>0</v>
      </c>
    </row>
    <row r="232" spans="1:36" ht="14.25">
      <c r="A232" s="41">
        <f t="shared" si="100"/>
        <v>166</v>
      </c>
      <c r="B232" s="150">
        <f>IF(ISNUMBER(A232),INDEX('MetaTrader Import'!$H$13:$J$5893,TRUNC(((A232-$A$39+1)-1)/3)+1,MOD((A232-$A$39+1)-1,3)+1),"")</f>
        <v>0</v>
      </c>
      <c r="C232" s="43">
        <f t="shared" ca="1" si="77"/>
        <v>24.140349627683143</v>
      </c>
      <c r="D232" s="43">
        <f t="shared" ca="1" si="78"/>
        <v>1.0998950087944686</v>
      </c>
      <c r="E232" s="43">
        <f t="shared" ca="1" si="79"/>
        <v>25.240244636477613</v>
      </c>
      <c r="F232" s="43">
        <f t="shared" ca="1" si="80"/>
        <v>2.5240244636477613</v>
      </c>
      <c r="G232" s="43">
        <f>IF(A232&lt;&gt;"",IF(A232&lt;Data!$G$11*0.25,$C$13/$G$32,IF(A232&gt;Data!$G$11*0.25,$C$13,$C$13*10)),"")</f>
        <v>1</v>
      </c>
      <c r="H232" s="43">
        <f>IF(A232&lt;&gt;"",IF(Data!$G$9="constant",$C$13,IF(Data!$G$9="squeeze",G232,F232)),"")</f>
        <v>1</v>
      </c>
      <c r="I232" s="38">
        <f ca="1">IF(ISNUMBER(A232),NORMINV(RAND(),0,IF(AND(Data!$G$9="squeeze",A232&lt;Data!$G$11*0.25),$H$32,1)*$C$30*$C$13)*($C$14*$C$12),"")</f>
        <v>1.1543894540616937E-4</v>
      </c>
      <c r="J232" s="42">
        <f ca="1">IFERROR(IF(Data!$C$6="Real",B232,I232+J231+($C$14*$C$12)*(NORMINV(RAND(),$C$15,CHOOSE($G$13,$C$13,F232,G232)))),"")</f>
        <v>1.3475368320899519</v>
      </c>
      <c r="K232" s="88">
        <f>IF(ISNUMBER(A232), IF($G$16="fixed",$G$17,MIN(H232*Data!$C$7*$C$16*0.5,$C$17*Data!$C$7))*$C$12,"")</f>
        <v>8.0000000000000007E-5</v>
      </c>
      <c r="L232" s="42">
        <f t="shared" ca="1" si="104"/>
        <v>1.3475368320899519</v>
      </c>
      <c r="M232" s="44">
        <f t="shared" ca="1" si="105"/>
        <v>1.3475768320899519</v>
      </c>
      <c r="N232" s="44">
        <f t="shared" ca="1" si="106"/>
        <v>1.3474968320899519</v>
      </c>
      <c r="O232" s="108">
        <f t="shared" ca="1" si="81"/>
        <v>0.21903331288352407</v>
      </c>
      <c r="P232" s="102">
        <f t="shared" ca="1" si="82"/>
        <v>2.7397038718744207</v>
      </c>
      <c r="Q232" s="102">
        <f t="shared" ca="1" si="83"/>
        <v>-0.11041135334202029</v>
      </c>
      <c r="R232" s="120">
        <f t="shared" ca="1" si="101"/>
        <v>1</v>
      </c>
      <c r="S232" s="54">
        <f t="shared" ca="1" si="102"/>
        <v>0</v>
      </c>
      <c r="T232" s="5">
        <f t="shared" ca="1" si="84"/>
        <v>1.3495941575375672</v>
      </c>
      <c r="U232" s="152">
        <f t="shared" ca="1" si="85"/>
        <v>1.349804376167431</v>
      </c>
      <c r="V232" s="152">
        <f t="shared" ca="1" si="86"/>
        <v>1.3465797067177956</v>
      </c>
      <c r="W232" s="153">
        <f t="shared" ca="1" si="87"/>
        <v>0</v>
      </c>
      <c r="X232" s="153">
        <f t="shared" ca="1" si="88"/>
        <v>1</v>
      </c>
      <c r="Y232" s="153">
        <f t="shared" ca="1" si="89"/>
        <v>0</v>
      </c>
      <c r="Z232" s="153">
        <f t="shared" ca="1" si="90"/>
        <v>4</v>
      </c>
      <c r="AA232" s="152" t="str">
        <f t="shared" ca="1" si="91"/>
        <v/>
      </c>
      <c r="AB232" s="152">
        <f t="shared" ca="1" si="92"/>
        <v>1.3466126913879284</v>
      </c>
      <c r="AC232" s="154" t="str">
        <f t="shared" ca="1" si="93"/>
        <v/>
      </c>
      <c r="AD232" s="154">
        <f t="shared" ca="1" si="94"/>
        <v>-38.565628080942105</v>
      </c>
      <c r="AE232" s="3">
        <f t="shared" ca="1" si="95"/>
        <v>-9.6414070202355262</v>
      </c>
      <c r="AF232" s="3">
        <f t="shared" ca="1" si="96"/>
        <v>-38.565628080942105</v>
      </c>
      <c r="AG232" s="3" t="str">
        <f t="shared" ca="1" si="103"/>
        <v>N</v>
      </c>
      <c r="AH232" s="4" t="str">
        <f t="shared" ca="1" si="97"/>
        <v/>
      </c>
      <c r="AI232" s="75">
        <f t="shared" ca="1" si="98"/>
        <v>-3.8565628080942105</v>
      </c>
      <c r="AJ232" s="75">
        <f t="shared" ca="1" si="99"/>
        <v>0</v>
      </c>
    </row>
    <row r="233" spans="1:36" ht="14.25">
      <c r="A233" s="41">
        <f t="shared" si="100"/>
        <v>167</v>
      </c>
      <c r="B233" s="150">
        <f>IF(ISNUMBER(A233),INDEX('MetaTrader Import'!$H$13:$J$5893,TRUNC(((A233-$A$39+1)-1)/3)+1,MOD((A233-$A$39+1)-1,3)+1),"")</f>
        <v>0</v>
      </c>
      <c r="C233" s="43">
        <f t="shared" ca="1" si="77"/>
        <v>25.240244636477613</v>
      </c>
      <c r="D233" s="43">
        <f t="shared" ca="1" si="78"/>
        <v>-1.5746988142397069</v>
      </c>
      <c r="E233" s="43">
        <f t="shared" ca="1" si="79"/>
        <v>23.665545822237906</v>
      </c>
      <c r="F233" s="43">
        <f t="shared" ca="1" si="80"/>
        <v>2.3665545822237908</v>
      </c>
      <c r="G233" s="43">
        <f>IF(A233&lt;&gt;"",IF(A233&lt;Data!$G$11*0.25,$C$13/$G$32,IF(A233&gt;Data!$G$11*0.25,$C$13,$C$13*10)),"")</f>
        <v>1</v>
      </c>
      <c r="H233" s="43">
        <f>IF(A233&lt;&gt;"",IF(Data!$G$9="constant",$C$13,IF(Data!$G$9="squeeze",G233,F233)),"")</f>
        <v>1</v>
      </c>
      <c r="I233" s="38">
        <f ca="1">IF(ISNUMBER(A233),NORMINV(RAND(),0,IF(AND(Data!$G$9="squeeze",A233&lt;Data!$G$11*0.25),$H$32,1)*$C$30*$C$13)*($C$14*$C$12),"")</f>
        <v>-9.05196572924554E-5</v>
      </c>
      <c r="J233" s="42">
        <f ca="1">IFERROR(IF(Data!$C$6="Real",B233,I233+J232+($C$14*$C$12)*(NORMINV(RAND(),$C$15,CHOOSE($G$13,$C$13,F233,G233)))),"")</f>
        <v>1.3475004870365908</v>
      </c>
      <c r="K233" s="88">
        <f>IF(ISNUMBER(A233), IF($G$16="fixed",$G$17,MIN(H233*Data!$C$7*$C$16*0.5,$C$17*Data!$C$7))*$C$12,"")</f>
        <v>8.0000000000000007E-5</v>
      </c>
      <c r="L233" s="42">
        <f t="shared" ca="1" si="104"/>
        <v>1.3475004870365908</v>
      </c>
      <c r="M233" s="44">
        <f t="shared" ca="1" si="105"/>
        <v>1.3475404870365908</v>
      </c>
      <c r="N233" s="44">
        <f t="shared" ca="1" si="106"/>
        <v>1.3474604870365907</v>
      </c>
      <c r="O233" s="108">
        <f t="shared" ca="1" si="81"/>
        <v>0.18892479286798064</v>
      </c>
      <c r="P233" s="102">
        <f t="shared" ca="1" si="82"/>
        <v>2.7357036948301667</v>
      </c>
      <c r="Q233" s="102">
        <f t="shared" ca="1" si="83"/>
        <v>-0.15230176123016012</v>
      </c>
      <c r="R233" s="120">
        <f t="shared" ca="1" si="101"/>
        <v>1</v>
      </c>
      <c r="S233" s="54">
        <f t="shared" ca="1" si="102"/>
        <v>0</v>
      </c>
      <c r="T233" s="5">
        <f t="shared" ca="1" si="84"/>
        <v>1.3495941575375672</v>
      </c>
      <c r="U233" s="152">
        <f t="shared" ca="1" si="85"/>
        <v>1.349804376167431</v>
      </c>
      <c r="V233" s="152">
        <f t="shared" ca="1" si="86"/>
        <v>1.3465797067177956</v>
      </c>
      <c r="W233" s="153">
        <f t="shared" ca="1" si="87"/>
        <v>0</v>
      </c>
      <c r="X233" s="153">
        <f t="shared" ca="1" si="88"/>
        <v>1</v>
      </c>
      <c r="Y233" s="153">
        <f t="shared" ca="1" si="89"/>
        <v>0</v>
      </c>
      <c r="Z233" s="153">
        <f t="shared" ca="1" si="90"/>
        <v>4</v>
      </c>
      <c r="AA233" s="152" t="str">
        <f t="shared" ca="1" si="91"/>
        <v/>
      </c>
      <c r="AB233" s="152">
        <f t="shared" ca="1" si="92"/>
        <v>1.3466126913879284</v>
      </c>
      <c r="AC233" s="154" t="str">
        <f t="shared" ca="1" si="93"/>
        <v/>
      </c>
      <c r="AD233" s="154">
        <f t="shared" ca="1" si="94"/>
        <v>-37.111825946496424</v>
      </c>
      <c r="AE233" s="3">
        <f t="shared" ca="1" si="95"/>
        <v>-9.277956486624106</v>
      </c>
      <c r="AF233" s="3">
        <f t="shared" ca="1" si="96"/>
        <v>-37.111825946496424</v>
      </c>
      <c r="AG233" s="3" t="str">
        <f t="shared" ca="1" si="103"/>
        <v>N</v>
      </c>
      <c r="AH233" s="4" t="str">
        <f t="shared" ca="1" si="97"/>
        <v/>
      </c>
      <c r="AI233" s="75">
        <f t="shared" ca="1" si="98"/>
        <v>-3.7111825946496424</v>
      </c>
      <c r="AJ233" s="75">
        <f t="shared" ca="1" si="99"/>
        <v>0</v>
      </c>
    </row>
    <row r="234" spans="1:36" ht="14.25">
      <c r="A234" s="41">
        <f t="shared" si="100"/>
        <v>168</v>
      </c>
      <c r="B234" s="150">
        <f>IF(ISNUMBER(A234),INDEX('MetaTrader Import'!$H$13:$J$5893,TRUNC(((A234-$A$39+1)-1)/3)+1,MOD((A234-$A$39+1)-1,3)+1),"")</f>
        <v>0</v>
      </c>
      <c r="C234" s="43">
        <f t="shared" ca="1" si="77"/>
        <v>23.665545822237906</v>
      </c>
      <c r="D234" s="43">
        <f t="shared" ca="1" si="78"/>
        <v>19.204709866363437</v>
      </c>
      <c r="E234" s="43">
        <f t="shared" ca="1" si="79"/>
        <v>42.870255688601347</v>
      </c>
      <c r="F234" s="43">
        <f t="shared" ca="1" si="80"/>
        <v>4.2870255688601349</v>
      </c>
      <c r="G234" s="43">
        <f>IF(A234&lt;&gt;"",IF(A234&lt;Data!$G$11*0.25,$C$13/$G$32,IF(A234&gt;Data!$G$11*0.25,$C$13,$C$13*10)),"")</f>
        <v>1</v>
      </c>
      <c r="H234" s="43">
        <f>IF(A234&lt;&gt;"",IF(Data!$G$9="constant",$C$13,IF(Data!$G$9="squeeze",G234,F234)),"")</f>
        <v>1</v>
      </c>
      <c r="I234" s="38">
        <f ca="1">IF(ISNUMBER(A234),NORMINV(RAND(),0,IF(AND(Data!$G$9="squeeze",A234&lt;Data!$G$11*0.25),$H$32,1)*$C$30*$C$13)*($C$14*$C$12),"")</f>
        <v>-6.3873056985916301E-5</v>
      </c>
      <c r="J234" s="42">
        <f ca="1">IFERROR(IF(Data!$C$6="Real",B234,I234+J233+($C$14*$C$12)*(NORMINV(RAND(),$C$15,CHOOSE($G$13,$C$13,F234,G234)))),"")</f>
        <v>1.3472627245680528</v>
      </c>
      <c r="K234" s="88">
        <f>IF(ISNUMBER(A234), IF($G$16="fixed",$G$17,MIN(H234*Data!$C$7*$C$16*0.5,$C$17*Data!$C$7))*$C$12,"")</f>
        <v>8.0000000000000007E-5</v>
      </c>
      <c r="L234" s="42">
        <f t="shared" ca="1" si="104"/>
        <v>1.3472627245680528</v>
      </c>
      <c r="M234" s="44">
        <f t="shared" ca="1" si="105"/>
        <v>1.3473027245680529</v>
      </c>
      <c r="N234" s="44">
        <f t="shared" ca="1" si="106"/>
        <v>1.3472227245680528</v>
      </c>
      <c r="O234" s="108">
        <f t="shared" ca="1" si="81"/>
        <v>6.1549711054550586E-2</v>
      </c>
      <c r="P234" s="102">
        <f t="shared" ca="1" si="82"/>
        <v>2.7858410113065482</v>
      </c>
      <c r="Q234" s="102">
        <f t="shared" ca="1" si="83"/>
        <v>-0.17854811022770875</v>
      </c>
      <c r="R234" s="120">
        <f t="shared" ca="1" si="101"/>
        <v>1</v>
      </c>
      <c r="S234" s="54">
        <f t="shared" ca="1" si="102"/>
        <v>0</v>
      </c>
      <c r="T234" s="5">
        <f t="shared" ca="1" si="84"/>
        <v>1.3495941575375672</v>
      </c>
      <c r="U234" s="152">
        <f t="shared" ca="1" si="85"/>
        <v>1.349804376167431</v>
      </c>
      <c r="V234" s="152">
        <f t="shared" ca="1" si="86"/>
        <v>1.3465797067177956</v>
      </c>
      <c r="W234" s="153">
        <f t="shared" ca="1" si="87"/>
        <v>0</v>
      </c>
      <c r="X234" s="153">
        <f t="shared" ca="1" si="88"/>
        <v>1</v>
      </c>
      <c r="Y234" s="153">
        <f t="shared" ca="1" si="89"/>
        <v>0</v>
      </c>
      <c r="Z234" s="153">
        <f t="shared" ca="1" si="90"/>
        <v>4</v>
      </c>
      <c r="AA234" s="152" t="str">
        <f t="shared" ca="1" si="91"/>
        <v/>
      </c>
      <c r="AB234" s="152">
        <f t="shared" ca="1" si="92"/>
        <v>1.3466126913879284</v>
      </c>
      <c r="AC234" s="154" t="str">
        <f t="shared" ca="1" si="93"/>
        <v/>
      </c>
      <c r="AD234" s="154">
        <f t="shared" ca="1" si="94"/>
        <v>-27.601327204980208</v>
      </c>
      <c r="AE234" s="3">
        <f t="shared" ca="1" si="95"/>
        <v>-6.9003318012450521</v>
      </c>
      <c r="AF234" s="3">
        <f t="shared" ca="1" si="96"/>
        <v>-27.601327204980208</v>
      </c>
      <c r="AG234" s="3" t="str">
        <f t="shared" ca="1" si="103"/>
        <v>N</v>
      </c>
      <c r="AH234" s="4" t="str">
        <f t="shared" ca="1" si="97"/>
        <v/>
      </c>
      <c r="AI234" s="75">
        <f t="shared" ca="1" si="98"/>
        <v>-2.7601327204980208</v>
      </c>
      <c r="AJ234" s="75">
        <f t="shared" ca="1" si="99"/>
        <v>0</v>
      </c>
    </row>
    <row r="235" spans="1:36" ht="14.25">
      <c r="A235" s="41">
        <f t="shared" si="100"/>
        <v>169</v>
      </c>
      <c r="B235" s="150">
        <f>IF(ISNUMBER(A235),INDEX('MetaTrader Import'!$H$13:$J$5893,TRUNC(((A235-$A$39+1)-1)/3)+1,MOD((A235-$A$39+1)-1,3)+1),"")</f>
        <v>0</v>
      </c>
      <c r="C235" s="43">
        <f t="shared" ca="1" si="77"/>
        <v>42.870255688601347</v>
      </c>
      <c r="D235" s="43">
        <f t="shared" ca="1" si="78"/>
        <v>-1.2224631508040091</v>
      </c>
      <c r="E235" s="43">
        <f t="shared" ca="1" si="79"/>
        <v>41.647792537797336</v>
      </c>
      <c r="F235" s="43">
        <f t="shared" ca="1" si="80"/>
        <v>4.1647792537797335</v>
      </c>
      <c r="G235" s="43">
        <f>IF(A235&lt;&gt;"",IF(A235&lt;Data!$G$11*0.25,$C$13/$G$32,IF(A235&gt;Data!$G$11*0.25,$C$13,$C$13*10)),"")</f>
        <v>1</v>
      </c>
      <c r="H235" s="43">
        <f>IF(A235&lt;&gt;"",IF(Data!$G$9="constant",$C$13,IF(Data!$G$9="squeeze",G235,F235)),"")</f>
        <v>1</v>
      </c>
      <c r="I235" s="38">
        <f ca="1">IF(ISNUMBER(A235),NORMINV(RAND(),0,IF(AND(Data!$G$9="squeeze",A235&lt;Data!$G$11*0.25),$H$32,1)*$C$30*$C$13)*($C$14*$C$12),"")</f>
        <v>1.2718202107800462E-4</v>
      </c>
      <c r="J235" s="42">
        <f ca="1">IFERROR(IF(Data!$C$6="Real",B235,I235+J234+($C$14*$C$12)*(NORMINV(RAND(),$C$15,CHOOSE($G$13,$C$13,F235,G235)))),"")</f>
        <v>1.3473119261010766</v>
      </c>
      <c r="K235" s="88">
        <f>IF(ISNUMBER(A235), IF($G$16="fixed",$G$17,MIN(H235*Data!$C$7*$C$16*0.5,$C$17*Data!$C$7))*$C$12,"")</f>
        <v>8.0000000000000007E-5</v>
      </c>
      <c r="L235" s="42">
        <f t="shared" ca="1" si="104"/>
        <v>1.3473119261010766</v>
      </c>
      <c r="M235" s="44">
        <f t="shared" ca="1" si="105"/>
        <v>1.3473519261010767</v>
      </c>
      <c r="N235" s="44">
        <f t="shared" ca="1" si="106"/>
        <v>1.3472719261010766</v>
      </c>
      <c r="O235" s="108">
        <f t="shared" ca="1" si="81"/>
        <v>-9.7828663817411954E-2</v>
      </c>
      <c r="P235" s="102">
        <f t="shared" ca="1" si="82"/>
        <v>2.6825100520594019</v>
      </c>
      <c r="Q235" s="102">
        <f t="shared" ca="1" si="83"/>
        <v>-0.19024940687220002</v>
      </c>
      <c r="R235" s="120">
        <f t="shared" ca="1" si="101"/>
        <v>1</v>
      </c>
      <c r="S235" s="54">
        <f t="shared" ca="1" si="102"/>
        <v>0</v>
      </c>
      <c r="T235" s="5">
        <f t="shared" ca="1" si="84"/>
        <v>1.3495941575375672</v>
      </c>
      <c r="U235" s="152">
        <f t="shared" ca="1" si="85"/>
        <v>1.349804376167431</v>
      </c>
      <c r="V235" s="152">
        <f t="shared" ca="1" si="86"/>
        <v>1.3465797067177956</v>
      </c>
      <c r="W235" s="153">
        <f t="shared" ca="1" si="87"/>
        <v>0</v>
      </c>
      <c r="X235" s="153">
        <f t="shared" ca="1" si="88"/>
        <v>1</v>
      </c>
      <c r="Y235" s="153">
        <f t="shared" ca="1" si="89"/>
        <v>0</v>
      </c>
      <c r="Z235" s="153">
        <f t="shared" ca="1" si="90"/>
        <v>4</v>
      </c>
      <c r="AA235" s="152" t="str">
        <f t="shared" ca="1" si="91"/>
        <v/>
      </c>
      <c r="AB235" s="152">
        <f t="shared" ca="1" si="92"/>
        <v>1.3466126913879284</v>
      </c>
      <c r="AC235" s="154" t="str">
        <f t="shared" ca="1" si="93"/>
        <v/>
      </c>
      <c r="AD235" s="154">
        <f t="shared" ca="1" si="94"/>
        <v>-29.569388525931828</v>
      </c>
      <c r="AE235" s="3">
        <f t="shared" ca="1" si="95"/>
        <v>-7.392347131482957</v>
      </c>
      <c r="AF235" s="3">
        <f t="shared" ca="1" si="96"/>
        <v>-29.569388525931828</v>
      </c>
      <c r="AG235" s="3" t="str">
        <f t="shared" ca="1" si="103"/>
        <v>N</v>
      </c>
      <c r="AH235" s="4" t="str">
        <f t="shared" ca="1" si="97"/>
        <v/>
      </c>
      <c r="AI235" s="75">
        <f t="shared" ca="1" si="98"/>
        <v>-2.9569388525931828</v>
      </c>
      <c r="AJ235" s="75">
        <f t="shared" ca="1" si="99"/>
        <v>0</v>
      </c>
    </row>
    <row r="236" spans="1:36" ht="14.25">
      <c r="A236" s="41">
        <f t="shared" si="100"/>
        <v>170</v>
      </c>
      <c r="B236" s="150">
        <f>IF(ISNUMBER(A236),INDEX('MetaTrader Import'!$H$13:$J$5893,TRUNC(((A236-$A$39+1)-1)/3)+1,MOD((A236-$A$39+1)-1,3)+1),"")</f>
        <v>0</v>
      </c>
      <c r="C236" s="43">
        <f t="shared" ca="1" si="77"/>
        <v>41.647792537797336</v>
      </c>
      <c r="D236" s="43">
        <f t="shared" ca="1" si="78"/>
        <v>-1.0103872804432981</v>
      </c>
      <c r="E236" s="43">
        <f t="shared" ca="1" si="79"/>
        <v>40.63740525735404</v>
      </c>
      <c r="F236" s="43">
        <f t="shared" ca="1" si="80"/>
        <v>4.0637405257354038</v>
      </c>
      <c r="G236" s="43">
        <f>IF(A236&lt;&gt;"",IF(A236&lt;Data!$G$11*0.25,$C$13/$G$32,IF(A236&gt;Data!$G$11*0.25,$C$13,$C$13*10)),"")</f>
        <v>1</v>
      </c>
      <c r="H236" s="43">
        <f>IF(A236&lt;&gt;"",IF(Data!$G$9="constant",$C$13,IF(Data!$G$9="squeeze",G236,F236)),"")</f>
        <v>1</v>
      </c>
      <c r="I236" s="38">
        <f ca="1">IF(ISNUMBER(A236),NORMINV(RAND(),0,IF(AND(Data!$G$9="squeeze",A236&lt;Data!$G$11*0.25),$H$32,1)*$C$30*$C$13)*($C$14*$C$12),"")</f>
        <v>-7.6666399714969756E-5</v>
      </c>
      <c r="J236" s="42">
        <f ca="1">IFERROR(IF(Data!$C$6="Real",B236,I236+J235+($C$14*$C$12)*(NORMINV(RAND(),$C$15,CHOOSE($G$13,$C$13,F236,G236)))),"")</f>
        <v>1.3470906183094233</v>
      </c>
      <c r="K236" s="88">
        <f>IF(ISNUMBER(A236), IF($G$16="fixed",$G$17,MIN(H236*Data!$C$7*$C$16*0.5,$C$17*Data!$C$7))*$C$12,"")</f>
        <v>8.0000000000000007E-5</v>
      </c>
      <c r="L236" s="42">
        <f t="shared" ca="1" si="104"/>
        <v>1.3470906183094233</v>
      </c>
      <c r="M236" s="44">
        <f t="shared" ca="1" si="105"/>
        <v>1.3471306183094234</v>
      </c>
      <c r="N236" s="44">
        <f t="shared" ca="1" si="106"/>
        <v>1.3470506183094233</v>
      </c>
      <c r="O236" s="108">
        <f t="shared" ca="1" si="81"/>
        <v>-0.35866293948825079</v>
      </c>
      <c r="P236" s="102">
        <f t="shared" ca="1" si="82"/>
        <v>2.6082646504735894</v>
      </c>
      <c r="Q236" s="102">
        <f t="shared" ca="1" si="83"/>
        <v>-0.18145248144164863</v>
      </c>
      <c r="R236" s="120">
        <f t="shared" ca="1" si="101"/>
        <v>1</v>
      </c>
      <c r="S236" s="54">
        <f t="shared" ca="1" si="102"/>
        <v>0</v>
      </c>
      <c r="T236" s="5">
        <f t="shared" ca="1" si="84"/>
        <v>1.3495941575375672</v>
      </c>
      <c r="U236" s="152">
        <f t="shared" ca="1" si="85"/>
        <v>1.349804376167431</v>
      </c>
      <c r="V236" s="152">
        <f t="shared" ca="1" si="86"/>
        <v>1.3465797067177956</v>
      </c>
      <c r="W236" s="153">
        <f t="shared" ca="1" si="87"/>
        <v>0</v>
      </c>
      <c r="X236" s="153">
        <f t="shared" ca="1" si="88"/>
        <v>1</v>
      </c>
      <c r="Y236" s="153">
        <f t="shared" ca="1" si="89"/>
        <v>0</v>
      </c>
      <c r="Z236" s="153">
        <f t="shared" ca="1" si="90"/>
        <v>4</v>
      </c>
      <c r="AA236" s="152" t="str">
        <f t="shared" ca="1" si="91"/>
        <v/>
      </c>
      <c r="AB236" s="152">
        <f t="shared" ca="1" si="92"/>
        <v>1.3466126913879284</v>
      </c>
      <c r="AC236" s="154" t="str">
        <f t="shared" ca="1" si="93"/>
        <v/>
      </c>
      <c r="AD236" s="154">
        <f t="shared" ca="1" si="94"/>
        <v>-20.717076859799732</v>
      </c>
      <c r="AE236" s="3">
        <f t="shared" ca="1" si="95"/>
        <v>-5.1792692149499331</v>
      </c>
      <c r="AF236" s="3">
        <f t="shared" ca="1" si="96"/>
        <v>-20.717076859799732</v>
      </c>
      <c r="AG236" s="3" t="str">
        <f t="shared" ca="1" si="103"/>
        <v>N</v>
      </c>
      <c r="AH236" s="4" t="str">
        <f t="shared" ca="1" si="97"/>
        <v/>
      </c>
      <c r="AI236" s="75">
        <f t="shared" ca="1" si="98"/>
        <v>-2.0717076859799732</v>
      </c>
      <c r="AJ236" s="75">
        <f t="shared" ca="1" si="99"/>
        <v>0</v>
      </c>
    </row>
    <row r="237" spans="1:36" ht="14.25">
      <c r="A237" s="41">
        <f t="shared" si="100"/>
        <v>171</v>
      </c>
      <c r="B237" s="150">
        <f>IF(ISNUMBER(A237),INDEX('MetaTrader Import'!$H$13:$J$5893,TRUNC(((A237-$A$39+1)-1)/3)+1,MOD((A237-$A$39+1)-1,3)+1),"")</f>
        <v>0</v>
      </c>
      <c r="C237" s="43">
        <f t="shared" ca="1" si="77"/>
        <v>40.63740525735404</v>
      </c>
      <c r="D237" s="43">
        <f t="shared" ca="1" si="78"/>
        <v>-3.0398010457881726</v>
      </c>
      <c r="E237" s="43">
        <f t="shared" ca="1" si="79"/>
        <v>37.597604211565866</v>
      </c>
      <c r="F237" s="43">
        <f t="shared" ca="1" si="80"/>
        <v>3.7597604211565865</v>
      </c>
      <c r="G237" s="43">
        <f>IF(A237&lt;&gt;"",IF(A237&lt;Data!$G$11*0.25,$C$13/$G$32,IF(A237&gt;Data!$G$11*0.25,$C$13,$C$13*10)),"")</f>
        <v>1</v>
      </c>
      <c r="H237" s="43">
        <f>IF(A237&lt;&gt;"",IF(Data!$G$9="constant",$C$13,IF(Data!$G$9="squeeze",G237,F237)),"")</f>
        <v>1</v>
      </c>
      <c r="I237" s="38">
        <f ca="1">IF(ISNUMBER(A237),NORMINV(RAND(),0,IF(AND(Data!$G$9="squeeze",A237&lt;Data!$G$11*0.25),$H$32,1)*$C$30*$C$13)*($C$14*$C$12),"")</f>
        <v>6.5307654312794325E-5</v>
      </c>
      <c r="J237" s="42">
        <f ca="1">IFERROR(IF(Data!$C$6="Real",B237,I237+J236+($C$14*$C$12)*(NORMINV(RAND(),$C$15,CHOOSE($G$13,$C$13,F237,G237)))),"")</f>
        <v>1.3472016382490859</v>
      </c>
      <c r="K237" s="88">
        <f>IF(ISNUMBER(A237), IF($G$16="fixed",$G$17,MIN(H237*Data!$C$7*$C$16*0.5,$C$17*Data!$C$7))*$C$12,"")</f>
        <v>8.0000000000000007E-5</v>
      </c>
      <c r="L237" s="42">
        <f t="shared" ca="1" si="104"/>
        <v>1.3472016382490859</v>
      </c>
      <c r="M237" s="44">
        <f t="shared" ca="1" si="105"/>
        <v>1.3472416382490859</v>
      </c>
      <c r="N237" s="44">
        <f t="shared" ca="1" si="106"/>
        <v>1.3471616382490859</v>
      </c>
      <c r="O237" s="108">
        <f t="shared" ca="1" si="81"/>
        <v>-0.49295826442309026</v>
      </c>
      <c r="P237" s="102">
        <f t="shared" ca="1" si="82"/>
        <v>2.7325212826585279</v>
      </c>
      <c r="Q237" s="102">
        <f t="shared" ca="1" si="83"/>
        <v>-0.15763252305791214</v>
      </c>
      <c r="R237" s="120">
        <f t="shared" ca="1" si="101"/>
        <v>1</v>
      </c>
      <c r="S237" s="54">
        <f t="shared" ca="1" si="102"/>
        <v>0</v>
      </c>
      <c r="T237" s="5">
        <f t="shared" ca="1" si="84"/>
        <v>1.3495941575375672</v>
      </c>
      <c r="U237" s="152">
        <f t="shared" ca="1" si="85"/>
        <v>1.349804376167431</v>
      </c>
      <c r="V237" s="152">
        <f t="shared" ca="1" si="86"/>
        <v>1.3465797067177956</v>
      </c>
      <c r="W237" s="153">
        <f t="shared" ca="1" si="87"/>
        <v>0</v>
      </c>
      <c r="X237" s="153">
        <f t="shared" ca="1" si="88"/>
        <v>1</v>
      </c>
      <c r="Y237" s="153">
        <f t="shared" ca="1" si="89"/>
        <v>0</v>
      </c>
      <c r="Z237" s="153">
        <f t="shared" ca="1" si="90"/>
        <v>4</v>
      </c>
      <c r="AA237" s="152" t="str">
        <f t="shared" ca="1" si="91"/>
        <v/>
      </c>
      <c r="AB237" s="152">
        <f t="shared" ca="1" si="92"/>
        <v>1.3466126913879284</v>
      </c>
      <c r="AC237" s="154" t="str">
        <f t="shared" ca="1" si="93"/>
        <v/>
      </c>
      <c r="AD237" s="154">
        <f t="shared" ca="1" si="94"/>
        <v>-25.157874446302131</v>
      </c>
      <c r="AE237" s="3">
        <f t="shared" ca="1" si="95"/>
        <v>-6.2894686115755327</v>
      </c>
      <c r="AF237" s="3">
        <f t="shared" ca="1" si="96"/>
        <v>-25.157874446302131</v>
      </c>
      <c r="AG237" s="3" t="str">
        <f t="shared" ca="1" si="103"/>
        <v>N</v>
      </c>
      <c r="AH237" s="4" t="str">
        <f t="shared" ca="1" si="97"/>
        <v/>
      </c>
      <c r="AI237" s="75">
        <f t="shared" ca="1" si="98"/>
        <v>-2.5157874446302131</v>
      </c>
      <c r="AJ237" s="75">
        <f t="shared" ca="1" si="99"/>
        <v>0</v>
      </c>
    </row>
    <row r="238" spans="1:36" ht="14.25">
      <c r="A238" s="41">
        <f t="shared" si="100"/>
        <v>172</v>
      </c>
      <c r="B238" s="150">
        <f>IF(ISNUMBER(A238),INDEX('MetaTrader Import'!$H$13:$J$5893,TRUNC(((A238-$A$39+1)-1)/3)+1,MOD((A238-$A$39+1)-1,3)+1),"")</f>
        <v>0</v>
      </c>
      <c r="C238" s="43">
        <f t="shared" ca="1" si="77"/>
        <v>37.597604211565866</v>
      </c>
      <c r="D238" s="43">
        <f t="shared" ca="1" si="78"/>
        <v>-4.4621010805100862</v>
      </c>
      <c r="E238" s="43">
        <f t="shared" ca="1" si="79"/>
        <v>33.135503131055778</v>
      </c>
      <c r="F238" s="43">
        <f t="shared" ca="1" si="80"/>
        <v>3.3135503131055777</v>
      </c>
      <c r="G238" s="43">
        <f>IF(A238&lt;&gt;"",IF(A238&lt;Data!$G$11*0.25,$C$13/$G$32,IF(A238&gt;Data!$G$11*0.25,$C$13,$C$13*10)),"")</f>
        <v>1</v>
      </c>
      <c r="H238" s="43">
        <f>IF(A238&lt;&gt;"",IF(Data!$G$9="constant",$C$13,IF(Data!$G$9="squeeze",G238,F238)),"")</f>
        <v>1</v>
      </c>
      <c r="I238" s="38">
        <f ca="1">IF(ISNUMBER(A238),NORMINV(RAND(),0,IF(AND(Data!$G$9="squeeze",A238&lt;Data!$G$11*0.25),$H$32,1)*$C$30*$C$13)*($C$14*$C$12),"")</f>
        <v>-9.0550967118057423E-5</v>
      </c>
      <c r="J238" s="42">
        <f ca="1">IFERROR(IF(Data!$C$6="Real",B238,I238+J237+($C$14*$C$12)*(NORMINV(RAND(),$C$15,CHOOSE($G$13,$C$13,F238,G238)))),"")</f>
        <v>1.3469406972420874</v>
      </c>
      <c r="K238" s="88">
        <f>IF(ISNUMBER(A238), IF($G$16="fixed",$G$17,MIN(H238*Data!$C$7*$C$16*0.5,$C$17*Data!$C$7))*$C$12,"")</f>
        <v>8.0000000000000007E-5</v>
      </c>
      <c r="L238" s="42">
        <f t="shared" ca="1" si="104"/>
        <v>1.3469406972420874</v>
      </c>
      <c r="M238" s="44">
        <f t="shared" ca="1" si="105"/>
        <v>1.3469806972420875</v>
      </c>
      <c r="N238" s="44">
        <f t="shared" ca="1" si="106"/>
        <v>1.3469006972420874</v>
      </c>
      <c r="O238" s="108">
        <f t="shared" ca="1" si="81"/>
        <v>-0.6606726179936534</v>
      </c>
      <c r="P238" s="102">
        <f t="shared" ca="1" si="82"/>
        <v>3.1395707714591388</v>
      </c>
      <c r="Q238" s="102">
        <f t="shared" ca="1" si="83"/>
        <v>-0.119912005211652</v>
      </c>
      <c r="R238" s="120">
        <f t="shared" ca="1" si="101"/>
        <v>1</v>
      </c>
      <c r="S238" s="54">
        <f t="shared" ca="1" si="102"/>
        <v>0</v>
      </c>
      <c r="T238" s="5">
        <f t="shared" ca="1" si="84"/>
        <v>1.3495941575375672</v>
      </c>
      <c r="U238" s="152">
        <f t="shared" ca="1" si="85"/>
        <v>1.349804376167431</v>
      </c>
      <c r="V238" s="152">
        <f t="shared" ca="1" si="86"/>
        <v>1.3465797067177956</v>
      </c>
      <c r="W238" s="153">
        <f t="shared" ca="1" si="87"/>
        <v>0</v>
      </c>
      <c r="X238" s="153">
        <f t="shared" ca="1" si="88"/>
        <v>1</v>
      </c>
      <c r="Y238" s="153">
        <f t="shared" ca="1" si="89"/>
        <v>0</v>
      </c>
      <c r="Z238" s="153">
        <f t="shared" ca="1" si="90"/>
        <v>4</v>
      </c>
      <c r="AA238" s="152" t="str">
        <f t="shared" ca="1" si="91"/>
        <v/>
      </c>
      <c r="AB238" s="152">
        <f t="shared" ca="1" si="92"/>
        <v>1.3466126913879284</v>
      </c>
      <c r="AC238" s="154" t="str">
        <f t="shared" ca="1" si="93"/>
        <v/>
      </c>
      <c r="AD238" s="154">
        <f t="shared" ca="1" si="94"/>
        <v>-14.720234166363255</v>
      </c>
      <c r="AE238" s="3">
        <f t="shared" ca="1" si="95"/>
        <v>-3.6800585415908138</v>
      </c>
      <c r="AF238" s="3">
        <f t="shared" ca="1" si="96"/>
        <v>-14.720234166363255</v>
      </c>
      <c r="AG238" s="3" t="str">
        <f t="shared" ca="1" si="103"/>
        <v>N</v>
      </c>
      <c r="AH238" s="4" t="str">
        <f t="shared" ca="1" si="97"/>
        <v/>
      </c>
      <c r="AI238" s="75">
        <f t="shared" ca="1" si="98"/>
        <v>-1.4720234166363255</v>
      </c>
      <c r="AJ238" s="75">
        <f t="shared" ca="1" si="99"/>
        <v>0</v>
      </c>
    </row>
    <row r="239" spans="1:36" ht="14.25">
      <c r="A239" s="41">
        <f t="shared" si="100"/>
        <v>173</v>
      </c>
      <c r="B239" s="150">
        <f>IF(ISNUMBER(A239),INDEX('MetaTrader Import'!$H$13:$J$5893,TRUNC(((A239-$A$39+1)-1)/3)+1,MOD((A239-$A$39+1)-1,3)+1),"")</f>
        <v>0</v>
      </c>
      <c r="C239" s="43">
        <f t="shared" ca="1" si="77"/>
        <v>33.135503131055778</v>
      </c>
      <c r="D239" s="43">
        <f t="shared" ca="1" si="78"/>
        <v>-1.314166725449746</v>
      </c>
      <c r="E239" s="43">
        <f t="shared" ca="1" si="79"/>
        <v>31.821336405606033</v>
      </c>
      <c r="F239" s="43">
        <f t="shared" ca="1" si="80"/>
        <v>3.1821336405606031</v>
      </c>
      <c r="G239" s="43">
        <f>IF(A239&lt;&gt;"",IF(A239&lt;Data!$G$11*0.25,$C$13/$G$32,IF(A239&gt;Data!$G$11*0.25,$C$13,$C$13*10)),"")</f>
        <v>1</v>
      </c>
      <c r="H239" s="43">
        <f>IF(A239&lt;&gt;"",IF(Data!$G$9="constant",$C$13,IF(Data!$G$9="squeeze",G239,F239)),"")</f>
        <v>1</v>
      </c>
      <c r="I239" s="38">
        <f ca="1">IF(ISNUMBER(A239),NORMINV(RAND(),0,IF(AND(Data!$G$9="squeeze",A239&lt;Data!$G$11*0.25),$H$32,1)*$C$30*$C$13)*($C$14*$C$12),"")</f>
        <v>-8.5312174834973511E-5</v>
      </c>
      <c r="J239" s="42">
        <f ca="1">IFERROR(IF(Data!$C$6="Real",B239,I239+J238+($C$14*$C$12)*(NORMINV(RAND(),$C$15,CHOOSE($G$13,$C$13,F239,G239)))),"")</f>
        <v>1.3469140244806141</v>
      </c>
      <c r="K239" s="88">
        <f>IF(ISNUMBER(A239), IF($G$16="fixed",$G$17,MIN(H239*Data!$C$7*$C$16*0.5,$C$17*Data!$C$7))*$C$12,"")</f>
        <v>8.0000000000000007E-5</v>
      </c>
      <c r="L239" s="42">
        <f t="shared" ca="1" si="104"/>
        <v>1.3469140244806141</v>
      </c>
      <c r="M239" s="44">
        <f t="shared" ca="1" si="105"/>
        <v>1.3469540244806142</v>
      </c>
      <c r="N239" s="44">
        <f t="shared" ca="1" si="106"/>
        <v>1.3468740244806141</v>
      </c>
      <c r="O239" s="108">
        <f t="shared" ca="1" si="81"/>
        <v>-0.69420288363434923</v>
      </c>
      <c r="P239" s="102">
        <f t="shared" ca="1" si="82"/>
        <v>3.2771455945281249</v>
      </c>
      <c r="Q239" s="102">
        <f t="shared" ca="1" si="83"/>
        <v>-7.6261880224479814E-2</v>
      </c>
      <c r="R239" s="120">
        <f t="shared" ca="1" si="101"/>
        <v>1</v>
      </c>
      <c r="S239" s="54">
        <f t="shared" ca="1" si="102"/>
        <v>0</v>
      </c>
      <c r="T239" s="5">
        <f t="shared" ca="1" si="84"/>
        <v>1.3495941575375672</v>
      </c>
      <c r="U239" s="152">
        <f t="shared" ca="1" si="85"/>
        <v>1.349804376167431</v>
      </c>
      <c r="V239" s="152">
        <f t="shared" ca="1" si="86"/>
        <v>1.3465797067177956</v>
      </c>
      <c r="W239" s="153">
        <f t="shared" ca="1" si="87"/>
        <v>0</v>
      </c>
      <c r="X239" s="153">
        <f t="shared" ca="1" si="88"/>
        <v>1</v>
      </c>
      <c r="Y239" s="153">
        <f t="shared" ca="1" si="89"/>
        <v>0</v>
      </c>
      <c r="Z239" s="153">
        <f t="shared" ca="1" si="90"/>
        <v>4</v>
      </c>
      <c r="AA239" s="152" t="str">
        <f t="shared" ca="1" si="91"/>
        <v/>
      </c>
      <c r="AB239" s="152">
        <f t="shared" ca="1" si="92"/>
        <v>1.3466126913879284</v>
      </c>
      <c r="AC239" s="154" t="str">
        <f t="shared" ca="1" si="93"/>
        <v/>
      </c>
      <c r="AD239" s="154">
        <f t="shared" ca="1" si="94"/>
        <v>-13.653323707432108</v>
      </c>
      <c r="AE239" s="3">
        <f t="shared" ca="1" si="95"/>
        <v>-3.413330926858027</v>
      </c>
      <c r="AF239" s="3">
        <f t="shared" ca="1" si="96"/>
        <v>-13.653323707432108</v>
      </c>
      <c r="AG239" s="3" t="str">
        <f t="shared" ca="1" si="103"/>
        <v>N</v>
      </c>
      <c r="AH239" s="4" t="str">
        <f t="shared" ca="1" si="97"/>
        <v/>
      </c>
      <c r="AI239" s="75">
        <f t="shared" ca="1" si="98"/>
        <v>-1.3653323707432108</v>
      </c>
      <c r="AJ239" s="75">
        <f t="shared" ca="1" si="99"/>
        <v>0</v>
      </c>
    </row>
    <row r="240" spans="1:36" ht="14.25">
      <c r="A240" s="41">
        <f t="shared" si="100"/>
        <v>174</v>
      </c>
      <c r="B240" s="150">
        <f>IF(ISNUMBER(A240),INDEX('MetaTrader Import'!$H$13:$J$5893,TRUNC(((A240-$A$39+1)-1)/3)+1,MOD((A240-$A$39+1)-1,3)+1),"")</f>
        <v>0</v>
      </c>
      <c r="C240" s="43">
        <f t="shared" ca="1" si="77"/>
        <v>31.821336405606033</v>
      </c>
      <c r="D240" s="43">
        <f t="shared" ca="1" si="78"/>
        <v>-0.95320301640518856</v>
      </c>
      <c r="E240" s="43">
        <f t="shared" ca="1" si="79"/>
        <v>30.868133389200842</v>
      </c>
      <c r="F240" s="43">
        <f t="shared" ca="1" si="80"/>
        <v>3.0868133389200842</v>
      </c>
      <c r="G240" s="43">
        <f>IF(A240&lt;&gt;"",IF(A240&lt;Data!$G$11*0.25,$C$13/$G$32,IF(A240&gt;Data!$G$11*0.25,$C$13,$C$13*10)),"")</f>
        <v>1</v>
      </c>
      <c r="H240" s="43">
        <f>IF(A240&lt;&gt;"",IF(Data!$G$9="constant",$C$13,IF(Data!$G$9="squeeze",G240,F240)),"")</f>
        <v>1</v>
      </c>
      <c r="I240" s="38">
        <f ca="1">IF(ISNUMBER(A240),NORMINV(RAND(),0,IF(AND(Data!$G$9="squeeze",A240&lt;Data!$G$11*0.25),$H$32,1)*$C$30*$C$13)*($C$14*$C$12),"")</f>
        <v>-1.4815044293916451E-4</v>
      </c>
      <c r="J240" s="42">
        <f ca="1">IFERROR(IF(Data!$C$6="Real",B240,I240+J239+($C$14*$C$12)*(NORMINV(RAND(),$C$15,CHOOSE($G$13,$C$13,F240,G240)))),"")</f>
        <v>1.3465243208967395</v>
      </c>
      <c r="K240" s="88">
        <f>IF(ISNUMBER(A240), IF($G$16="fixed",$G$17,MIN(H240*Data!$C$7*$C$16*0.5,$C$17*Data!$C$7))*$C$12,"")</f>
        <v>8.0000000000000007E-5</v>
      </c>
      <c r="L240" s="42">
        <f t="shared" ca="1" si="104"/>
        <v>1.3465243208967395</v>
      </c>
      <c r="M240" s="44">
        <f t="shared" ca="1" si="105"/>
        <v>1.3465643208967395</v>
      </c>
      <c r="N240" s="44">
        <f t="shared" ca="1" si="106"/>
        <v>1.3464843208967394</v>
      </c>
      <c r="O240" s="108">
        <f t="shared" ca="1" si="81"/>
        <v>-0.79586034872426903</v>
      </c>
      <c r="P240" s="102">
        <f t="shared" ca="1" si="82"/>
        <v>3.7968369453862683</v>
      </c>
      <c r="Q240" s="102">
        <f t="shared" ca="1" si="83"/>
        <v>-2.402748651738057E-2</v>
      </c>
      <c r="R240" s="120">
        <f t="shared" ca="1" si="101"/>
        <v>1</v>
      </c>
      <c r="S240" s="54">
        <f t="shared" ca="1" si="102"/>
        <v>0</v>
      </c>
      <c r="T240" s="5">
        <f t="shared" ca="1" si="84"/>
        <v>1.3495941575375672</v>
      </c>
      <c r="U240" s="152">
        <f t="shared" ca="1" si="85"/>
        <v>1.349804376167431</v>
      </c>
      <c r="V240" s="152">
        <f t="shared" ca="1" si="86"/>
        <v>1.3464843208967394</v>
      </c>
      <c r="W240" s="153">
        <f t="shared" ca="1" si="87"/>
        <v>0</v>
      </c>
      <c r="X240" s="153">
        <f t="shared" ca="1" si="88"/>
        <v>1</v>
      </c>
      <c r="Y240" s="153">
        <f t="shared" ca="1" si="89"/>
        <v>0</v>
      </c>
      <c r="Z240" s="153">
        <f t="shared" ca="1" si="90"/>
        <v>4</v>
      </c>
      <c r="AA240" s="152" t="str">
        <f t="shared" ca="1" si="91"/>
        <v/>
      </c>
      <c r="AB240" s="152">
        <f t="shared" ca="1" si="92"/>
        <v>1.3466126913879284</v>
      </c>
      <c r="AC240" s="154" t="str">
        <f t="shared" ca="1" si="93"/>
        <v/>
      </c>
      <c r="AD240" s="154">
        <f t="shared" ca="1" si="94"/>
        <v>1.9348196475554857</v>
      </c>
      <c r="AE240" s="3">
        <f t="shared" ca="1" si="95"/>
        <v>0.48370491188887144</v>
      </c>
      <c r="AF240" s="3">
        <f t="shared" ca="1" si="96"/>
        <v>1.9348196475554857</v>
      </c>
      <c r="AG240" s="3" t="str">
        <f t="shared" ca="1" si="103"/>
        <v>N</v>
      </c>
      <c r="AH240" s="4" t="str">
        <f t="shared" ca="1" si="97"/>
        <v/>
      </c>
      <c r="AI240" s="75">
        <f t="shared" ca="1" si="98"/>
        <v>0.19348196475554857</v>
      </c>
      <c r="AJ240" s="75">
        <f t="shared" ca="1" si="99"/>
        <v>0</v>
      </c>
    </row>
    <row r="241" spans="1:36" ht="14.25">
      <c r="A241" s="41">
        <f t="shared" si="100"/>
        <v>175</v>
      </c>
      <c r="B241" s="150">
        <f>IF(ISNUMBER(A241),INDEX('MetaTrader Import'!$H$13:$J$5893,TRUNC(((A241-$A$39+1)-1)/3)+1,MOD((A241-$A$39+1)-1,3)+1),"")</f>
        <v>0</v>
      </c>
      <c r="C241" s="43">
        <f t="shared" ca="1" si="77"/>
        <v>30.868133389200842</v>
      </c>
      <c r="D241" s="43">
        <f t="shared" ca="1" si="78"/>
        <v>0.25613138261471668</v>
      </c>
      <c r="E241" s="43">
        <f t="shared" ca="1" si="79"/>
        <v>31.124264771815561</v>
      </c>
      <c r="F241" s="43">
        <f t="shared" ca="1" si="80"/>
        <v>3.1124264771815562</v>
      </c>
      <c r="G241" s="43">
        <f>IF(A241&lt;&gt;"",IF(A241&lt;Data!$G$11*0.25,$C$13/$G$32,IF(A241&gt;Data!$G$11*0.25,$C$13,$C$13*10)),"")</f>
        <v>1</v>
      </c>
      <c r="H241" s="43">
        <f>IF(A241&lt;&gt;"",IF(Data!$G$9="constant",$C$13,IF(Data!$G$9="squeeze",G241,F241)),"")</f>
        <v>1</v>
      </c>
      <c r="I241" s="38">
        <f ca="1">IF(ISNUMBER(A241),NORMINV(RAND(),0,IF(AND(Data!$G$9="squeeze",A241&lt;Data!$G$11*0.25),$H$32,1)*$C$30*$C$13)*($C$14*$C$12),"")</f>
        <v>5.5535639160000238E-5</v>
      </c>
      <c r="J241" s="42">
        <f ca="1">IFERROR(IF(Data!$C$6="Real",B241,I241+J240+($C$14*$C$12)*(NORMINV(RAND(),$C$15,CHOOSE($G$13,$C$13,F241,G241)))),"")</f>
        <v>1.3467198399242866</v>
      </c>
      <c r="K241" s="88">
        <f>IF(ISNUMBER(A241), IF($G$16="fixed",$G$17,MIN(H241*Data!$C$7*$C$16*0.5,$C$17*Data!$C$7))*$C$12,"")</f>
        <v>8.0000000000000007E-5</v>
      </c>
      <c r="L241" s="42">
        <f t="shared" ca="1" si="104"/>
        <v>1.3467198399242866</v>
      </c>
      <c r="M241" s="44">
        <f t="shared" ca="1" si="105"/>
        <v>1.3467598399242866</v>
      </c>
      <c r="N241" s="44">
        <f t="shared" ca="1" si="106"/>
        <v>1.3466798399242865</v>
      </c>
      <c r="O241" s="108">
        <f t="shared" ca="1" si="81"/>
        <v>-0.80486214603614492</v>
      </c>
      <c r="P241" s="102">
        <f t="shared" ca="1" si="82"/>
        <v>3.8328397077898808</v>
      </c>
      <c r="Q241" s="102">
        <f t="shared" ca="1" si="83"/>
        <v>2.6640479494598263E-2</v>
      </c>
      <c r="R241" s="120">
        <f t="shared" ca="1" si="101"/>
        <v>1</v>
      </c>
      <c r="S241" s="54">
        <f t="shared" ca="1" si="102"/>
        <v>0</v>
      </c>
      <c r="T241" s="5">
        <f t="shared" ca="1" si="84"/>
        <v>1.3495941575375672</v>
      </c>
      <c r="U241" s="152">
        <f t="shared" ca="1" si="85"/>
        <v>1.349804376167431</v>
      </c>
      <c r="V241" s="152">
        <f t="shared" ca="1" si="86"/>
        <v>1.3464843208967394</v>
      </c>
      <c r="W241" s="153">
        <f t="shared" ca="1" si="87"/>
        <v>0</v>
      </c>
      <c r="X241" s="153">
        <f t="shared" ca="1" si="88"/>
        <v>1</v>
      </c>
      <c r="Y241" s="153">
        <f t="shared" ca="1" si="89"/>
        <v>0</v>
      </c>
      <c r="Z241" s="153">
        <f t="shared" ca="1" si="90"/>
        <v>4</v>
      </c>
      <c r="AA241" s="152" t="str">
        <f t="shared" ca="1" si="91"/>
        <v/>
      </c>
      <c r="AB241" s="152">
        <f t="shared" ca="1" si="92"/>
        <v>1.3466126913879284</v>
      </c>
      <c r="AC241" s="154" t="str">
        <f t="shared" ca="1" si="93"/>
        <v/>
      </c>
      <c r="AD241" s="154">
        <f t="shared" ca="1" si="94"/>
        <v>-5.885941454328858</v>
      </c>
      <c r="AE241" s="3">
        <f t="shared" ca="1" si="95"/>
        <v>-1.4714853635822145</v>
      </c>
      <c r="AF241" s="3">
        <f t="shared" ca="1" si="96"/>
        <v>-5.885941454328858</v>
      </c>
      <c r="AG241" s="3" t="str">
        <f t="shared" ca="1" si="103"/>
        <v>N</v>
      </c>
      <c r="AH241" s="4" t="str">
        <f t="shared" ca="1" si="97"/>
        <v/>
      </c>
      <c r="AI241" s="75">
        <f t="shared" ca="1" si="98"/>
        <v>-0.5885941454328858</v>
      </c>
      <c r="AJ241" s="75">
        <f t="shared" ca="1" si="99"/>
        <v>0</v>
      </c>
    </row>
    <row r="242" spans="1:36" ht="14.25">
      <c r="A242" s="41">
        <f t="shared" si="100"/>
        <v>176</v>
      </c>
      <c r="B242" s="150">
        <f>IF(ISNUMBER(A242),INDEX('MetaTrader Import'!$H$13:$J$5893,TRUNC(((A242-$A$39+1)-1)/3)+1,MOD((A242-$A$39+1)-1,3)+1),"")</f>
        <v>0</v>
      </c>
      <c r="C242" s="43">
        <f t="shared" ca="1" si="77"/>
        <v>31.124264771815561</v>
      </c>
      <c r="D242" s="43">
        <f t="shared" ca="1" si="78"/>
        <v>-1.6758846753905425</v>
      </c>
      <c r="E242" s="43">
        <f t="shared" ca="1" si="79"/>
        <v>29.448380096425019</v>
      </c>
      <c r="F242" s="43">
        <f t="shared" ca="1" si="80"/>
        <v>2.9448380096425018</v>
      </c>
      <c r="G242" s="43">
        <f>IF(A242&lt;&gt;"",IF(A242&lt;Data!$G$11*0.25,$C$13/$G$32,IF(A242&gt;Data!$G$11*0.25,$C$13,$C$13*10)),"")</f>
        <v>1</v>
      </c>
      <c r="H242" s="43">
        <f>IF(A242&lt;&gt;"",IF(Data!$G$9="constant",$C$13,IF(Data!$G$9="squeeze",G242,F242)),"")</f>
        <v>1</v>
      </c>
      <c r="I242" s="38">
        <f ca="1">IF(ISNUMBER(A242),NORMINV(RAND(),0,IF(AND(Data!$G$9="squeeze",A242&lt;Data!$G$11*0.25),$H$32,1)*$C$30*$C$13)*($C$14*$C$12),"")</f>
        <v>-5.4871885043692803E-5</v>
      </c>
      <c r="J242" s="42">
        <f ca="1">IFERROR(IF(Data!$C$6="Real",B242,I242+J241+($C$14*$C$12)*(NORMINV(RAND(),$C$15,CHOOSE($G$13,$C$13,F242,G242)))),"")</f>
        <v>1.3466414700970935</v>
      </c>
      <c r="K242" s="88">
        <f>IF(ISNUMBER(A242), IF($G$16="fixed",$G$17,MIN(H242*Data!$C$7*$C$16*0.5,$C$17*Data!$C$7))*$C$12,"")</f>
        <v>8.0000000000000007E-5</v>
      </c>
      <c r="L242" s="42">
        <f t="shared" ca="1" si="104"/>
        <v>1.3466414700970935</v>
      </c>
      <c r="M242" s="44">
        <f t="shared" ca="1" si="105"/>
        <v>1.3466814700970935</v>
      </c>
      <c r="N242" s="44">
        <f t="shared" ca="1" si="106"/>
        <v>1.3466014700970934</v>
      </c>
      <c r="O242" s="108">
        <f t="shared" ca="1" si="81"/>
        <v>-0.82605107025439184</v>
      </c>
      <c r="P242" s="102">
        <f t="shared" ca="1" si="82"/>
        <v>3.9134823182823295</v>
      </c>
      <c r="Q242" s="102">
        <f t="shared" ca="1" si="83"/>
        <v>6.6198478089475557E-2</v>
      </c>
      <c r="R242" s="120">
        <f t="shared" ca="1" si="101"/>
        <v>1</v>
      </c>
      <c r="S242" s="54">
        <f t="shared" ca="1" si="102"/>
        <v>0</v>
      </c>
      <c r="T242" s="5">
        <f t="shared" ca="1" si="84"/>
        <v>1.3495941575375672</v>
      </c>
      <c r="U242" s="152">
        <f t="shared" ca="1" si="85"/>
        <v>1.349804376167431</v>
      </c>
      <c r="V242" s="152">
        <f t="shared" ca="1" si="86"/>
        <v>1.3464843208967394</v>
      </c>
      <c r="W242" s="153">
        <f t="shared" ca="1" si="87"/>
        <v>0</v>
      </c>
      <c r="X242" s="153">
        <f t="shared" ca="1" si="88"/>
        <v>1</v>
      </c>
      <c r="Y242" s="153">
        <f t="shared" ca="1" si="89"/>
        <v>0</v>
      </c>
      <c r="Z242" s="153">
        <f t="shared" ca="1" si="90"/>
        <v>4</v>
      </c>
      <c r="AA242" s="152" t="str">
        <f t="shared" ca="1" si="91"/>
        <v/>
      </c>
      <c r="AB242" s="152">
        <f t="shared" ca="1" si="92"/>
        <v>1.3466126913879284</v>
      </c>
      <c r="AC242" s="154" t="str">
        <f t="shared" ca="1" si="93"/>
        <v/>
      </c>
      <c r="AD242" s="154">
        <f t="shared" ca="1" si="94"/>
        <v>-2.7511483666042835</v>
      </c>
      <c r="AE242" s="3">
        <f t="shared" ca="1" si="95"/>
        <v>-0.68778709165107088</v>
      </c>
      <c r="AF242" s="3">
        <f t="shared" ca="1" si="96"/>
        <v>-2.7511483666042835</v>
      </c>
      <c r="AG242" s="3" t="str">
        <f t="shared" ca="1" si="103"/>
        <v>N</v>
      </c>
      <c r="AH242" s="4" t="str">
        <f t="shared" ca="1" si="97"/>
        <v/>
      </c>
      <c r="AI242" s="75">
        <f t="shared" ca="1" si="98"/>
        <v>-0.27511483666042835</v>
      </c>
      <c r="AJ242" s="75">
        <f t="shared" ca="1" si="99"/>
        <v>0</v>
      </c>
    </row>
    <row r="243" spans="1:36" ht="14.25">
      <c r="A243" s="41">
        <f t="shared" si="100"/>
        <v>177</v>
      </c>
      <c r="B243" s="150">
        <f>IF(ISNUMBER(A243),INDEX('MetaTrader Import'!$H$13:$J$5893,TRUNC(((A243-$A$39+1)-1)/3)+1,MOD((A243-$A$39+1)-1,3)+1),"")</f>
        <v>0</v>
      </c>
      <c r="C243" s="43">
        <f t="shared" ca="1" si="77"/>
        <v>29.448380096425019</v>
      </c>
      <c r="D243" s="43">
        <f t="shared" ca="1" si="78"/>
        <v>1.4917528340433066</v>
      </c>
      <c r="E243" s="43">
        <f t="shared" ca="1" si="79"/>
        <v>30.940132930468327</v>
      </c>
      <c r="F243" s="43">
        <f t="shared" ca="1" si="80"/>
        <v>3.0940132930468325</v>
      </c>
      <c r="G243" s="43">
        <f>IF(A243&lt;&gt;"",IF(A243&lt;Data!$G$11*0.25,$C$13/$G$32,IF(A243&gt;Data!$G$11*0.25,$C$13,$C$13*10)),"")</f>
        <v>1</v>
      </c>
      <c r="H243" s="43">
        <f>IF(A243&lt;&gt;"",IF(Data!$G$9="constant",$C$13,IF(Data!$G$9="squeeze",G243,F243)),"")</f>
        <v>1</v>
      </c>
      <c r="I243" s="38">
        <f ca="1">IF(ISNUMBER(A243),NORMINV(RAND(),0,IF(AND(Data!$G$9="squeeze",A243&lt;Data!$G$11*0.25),$H$32,1)*$C$30*$C$13)*($C$14*$C$12),"")</f>
        <v>4.8138656798685479E-5</v>
      </c>
      <c r="J243" s="42">
        <f ca="1">IFERROR(IF(Data!$C$6="Real",B243,I243+J242+($C$14*$C$12)*(NORMINV(RAND(),$C$15,CHOOSE($G$13,$C$13,F243,G243)))),"")</f>
        <v>1.3468940657970425</v>
      </c>
      <c r="K243" s="88">
        <f>IF(ISNUMBER(A243), IF($G$16="fixed",$G$17,MIN(H243*Data!$C$7*$C$16*0.5,$C$17*Data!$C$7))*$C$12,"")</f>
        <v>8.0000000000000007E-5</v>
      </c>
      <c r="L243" s="42">
        <f t="shared" ca="1" si="104"/>
        <v>1.3468940657970425</v>
      </c>
      <c r="M243" s="44">
        <f t="shared" ca="1" si="105"/>
        <v>1.3469340657970426</v>
      </c>
      <c r="N243" s="44">
        <f t="shared" ca="1" si="106"/>
        <v>1.3468540657970425</v>
      </c>
      <c r="O243" s="108">
        <f t="shared" ca="1" si="81"/>
        <v>-0.69749307277634187</v>
      </c>
      <c r="P243" s="102">
        <f t="shared" ca="1" si="82"/>
        <v>3.4388796972212954</v>
      </c>
      <c r="Q243" s="102">
        <f t="shared" ca="1" si="83"/>
        <v>8.0141936528566757E-2</v>
      </c>
      <c r="R243" s="120">
        <f t="shared" ca="1" si="101"/>
        <v>1</v>
      </c>
      <c r="S243" s="54">
        <f t="shared" ca="1" si="102"/>
        <v>0</v>
      </c>
      <c r="T243" s="5">
        <f t="shared" ca="1" si="84"/>
        <v>1.3495941575375672</v>
      </c>
      <c r="U243" s="152">
        <f t="shared" ca="1" si="85"/>
        <v>1.349804376167431</v>
      </c>
      <c r="V243" s="152">
        <f t="shared" ca="1" si="86"/>
        <v>1.3464843208967394</v>
      </c>
      <c r="W243" s="153">
        <f t="shared" ca="1" si="87"/>
        <v>0</v>
      </c>
      <c r="X243" s="153">
        <f t="shared" ca="1" si="88"/>
        <v>1</v>
      </c>
      <c r="Y243" s="153">
        <f t="shared" ca="1" si="89"/>
        <v>0</v>
      </c>
      <c r="Z243" s="153">
        <f t="shared" ca="1" si="90"/>
        <v>4</v>
      </c>
      <c r="AA243" s="152" t="str">
        <f t="shared" ca="1" si="91"/>
        <v/>
      </c>
      <c r="AB243" s="152">
        <f t="shared" ca="1" si="92"/>
        <v>1.3466126913879284</v>
      </c>
      <c r="AC243" s="154" t="str">
        <f t="shared" ca="1" si="93"/>
        <v/>
      </c>
      <c r="AD243" s="154">
        <f t="shared" ca="1" si="94"/>
        <v>-12.854976364566895</v>
      </c>
      <c r="AE243" s="3">
        <f t="shared" ca="1" si="95"/>
        <v>-3.2137440911417237</v>
      </c>
      <c r="AF243" s="3">
        <f t="shared" ca="1" si="96"/>
        <v>-12.854976364566895</v>
      </c>
      <c r="AG243" s="3" t="str">
        <f t="shared" ca="1" si="103"/>
        <v>N</v>
      </c>
      <c r="AH243" s="4" t="str">
        <f t="shared" ca="1" si="97"/>
        <v/>
      </c>
      <c r="AI243" s="75">
        <f t="shared" ca="1" si="98"/>
        <v>-1.2854976364566895</v>
      </c>
      <c r="AJ243" s="75">
        <f t="shared" ca="1" si="99"/>
        <v>0</v>
      </c>
    </row>
    <row r="244" spans="1:36" ht="14.25">
      <c r="A244" s="41">
        <f t="shared" si="100"/>
        <v>178</v>
      </c>
      <c r="B244" s="150">
        <f>IF(ISNUMBER(A244),INDEX('MetaTrader Import'!$H$13:$J$5893,TRUNC(((A244-$A$39+1)-1)/3)+1,MOD((A244-$A$39+1)-1,3)+1),"")</f>
        <v>0</v>
      </c>
      <c r="C244" s="43">
        <f t="shared" ca="1" si="77"/>
        <v>30.940132930468327</v>
      </c>
      <c r="D244" s="43">
        <f t="shared" ca="1" si="78"/>
        <v>-6.4376856586047748E-2</v>
      </c>
      <c r="E244" s="43">
        <f t="shared" ca="1" si="79"/>
        <v>30.875756073882279</v>
      </c>
      <c r="F244" s="43">
        <f t="shared" ca="1" si="80"/>
        <v>3.0875756073882279</v>
      </c>
      <c r="G244" s="43">
        <f>IF(A244&lt;&gt;"",IF(A244&lt;Data!$G$11*0.25,$C$13/$G$32,IF(A244&gt;Data!$G$11*0.25,$C$13,$C$13*10)),"")</f>
        <v>1</v>
      </c>
      <c r="H244" s="43">
        <f>IF(A244&lt;&gt;"",IF(Data!$G$9="constant",$C$13,IF(Data!$G$9="squeeze",G244,F244)),"")</f>
        <v>1</v>
      </c>
      <c r="I244" s="38">
        <f ca="1">IF(ISNUMBER(A244),NORMINV(RAND(),0,IF(AND(Data!$G$9="squeeze",A244&lt;Data!$G$11*0.25),$H$32,1)*$C$30*$C$13)*($C$14*$C$12),"")</f>
        <v>3.4709657617364035E-4</v>
      </c>
      <c r="J244" s="42">
        <f ca="1">IFERROR(IF(Data!$C$6="Real",B244,I244+J243+($C$14*$C$12)*(NORMINV(RAND(),$C$15,CHOOSE($G$13,$C$13,F244,G244)))),"")</f>
        <v>1.3472543615008341</v>
      </c>
      <c r="K244" s="88">
        <f>IF(ISNUMBER(A244), IF($G$16="fixed",$G$17,MIN(H244*Data!$C$7*$C$16*0.5,$C$17*Data!$C$7))*$C$12,"")</f>
        <v>8.0000000000000007E-5</v>
      </c>
      <c r="L244" s="42">
        <f t="shared" ca="1" si="104"/>
        <v>1.3472543615008341</v>
      </c>
      <c r="M244" s="44">
        <f t="shared" ca="1" si="105"/>
        <v>1.3472943615008341</v>
      </c>
      <c r="N244" s="44">
        <f t="shared" ca="1" si="106"/>
        <v>1.3472143615008341</v>
      </c>
      <c r="O244" s="108">
        <f t="shared" ca="1" si="81"/>
        <v>-0.52155637672710431</v>
      </c>
      <c r="P244" s="102">
        <f t="shared" ca="1" si="82"/>
        <v>3.168413168937632</v>
      </c>
      <c r="Q244" s="102">
        <f t="shared" ca="1" si="83"/>
        <v>7.9759050755066618E-2</v>
      </c>
      <c r="R244" s="120">
        <f t="shared" ca="1" si="101"/>
        <v>1</v>
      </c>
      <c r="S244" s="54">
        <f t="shared" ca="1" si="102"/>
        <v>0</v>
      </c>
      <c r="T244" s="5">
        <f t="shared" ca="1" si="84"/>
        <v>1.3495941575375672</v>
      </c>
      <c r="U244" s="152">
        <f t="shared" ca="1" si="85"/>
        <v>1.349804376167431</v>
      </c>
      <c r="V244" s="152">
        <f t="shared" ca="1" si="86"/>
        <v>1.3464843208967394</v>
      </c>
      <c r="W244" s="153">
        <f t="shared" ca="1" si="87"/>
        <v>0</v>
      </c>
      <c r="X244" s="153">
        <f t="shared" ca="1" si="88"/>
        <v>1</v>
      </c>
      <c r="Y244" s="153">
        <f t="shared" ca="1" si="89"/>
        <v>0</v>
      </c>
      <c r="Z244" s="153">
        <f t="shared" ca="1" si="90"/>
        <v>4</v>
      </c>
      <c r="AA244" s="152" t="str">
        <f t="shared" ca="1" si="91"/>
        <v/>
      </c>
      <c r="AB244" s="152">
        <f t="shared" ca="1" si="92"/>
        <v>1.3466126913879284</v>
      </c>
      <c r="AC244" s="154" t="str">
        <f t="shared" ca="1" si="93"/>
        <v/>
      </c>
      <c r="AD244" s="154">
        <f t="shared" ca="1" si="94"/>
        <v>-27.266804516230536</v>
      </c>
      <c r="AE244" s="3">
        <f t="shared" ca="1" si="95"/>
        <v>-6.816701129057634</v>
      </c>
      <c r="AF244" s="3">
        <f t="shared" ca="1" si="96"/>
        <v>-27.266804516230536</v>
      </c>
      <c r="AG244" s="3" t="str">
        <f t="shared" ca="1" si="103"/>
        <v>N</v>
      </c>
      <c r="AH244" s="4" t="str">
        <f t="shared" ca="1" si="97"/>
        <v/>
      </c>
      <c r="AI244" s="75">
        <f t="shared" ca="1" si="98"/>
        <v>-2.7266804516230536</v>
      </c>
      <c r="AJ244" s="75">
        <f t="shared" ca="1" si="99"/>
        <v>0</v>
      </c>
    </row>
    <row r="245" spans="1:36" ht="14.25">
      <c r="A245" s="41">
        <f t="shared" si="100"/>
        <v>179</v>
      </c>
      <c r="B245" s="150">
        <f>IF(ISNUMBER(A245),INDEX('MetaTrader Import'!$H$13:$J$5893,TRUNC(((A245-$A$39+1)-1)/3)+1,MOD((A245-$A$39+1)-1,3)+1),"")</f>
        <v>0</v>
      </c>
      <c r="C245" s="43">
        <f t="shared" ca="1" si="77"/>
        <v>30.875756073882279</v>
      </c>
      <c r="D245" s="43">
        <f t="shared" ca="1" si="78"/>
        <v>-0.27991601145675937</v>
      </c>
      <c r="E245" s="43">
        <f t="shared" ca="1" si="79"/>
        <v>30.59584006242552</v>
      </c>
      <c r="F245" s="43">
        <f t="shared" ca="1" si="80"/>
        <v>3.0595840062425519</v>
      </c>
      <c r="G245" s="43">
        <f>IF(A245&lt;&gt;"",IF(A245&lt;Data!$G$11*0.25,$C$13/$G$32,IF(A245&gt;Data!$G$11*0.25,$C$13,$C$13*10)),"")</f>
        <v>1</v>
      </c>
      <c r="H245" s="43">
        <f>IF(A245&lt;&gt;"",IF(Data!$G$9="constant",$C$13,IF(Data!$G$9="squeeze",G245,F245)),"")</f>
        <v>1</v>
      </c>
      <c r="I245" s="38">
        <f ca="1">IF(ISNUMBER(A245),NORMINV(RAND(),0,IF(AND(Data!$G$9="squeeze",A245&lt;Data!$G$11*0.25),$H$32,1)*$C$30*$C$13)*($C$14*$C$12),"")</f>
        <v>2.9398654847865419E-4</v>
      </c>
      <c r="J245" s="42">
        <f ca="1">IFERROR(IF(Data!$C$6="Real",B245,I245+J244+($C$14*$C$12)*(NORMINV(RAND(),$C$15,CHOOSE($G$13,$C$13,F245,G245)))),"")</f>
        <v>1.3473660952424449</v>
      </c>
      <c r="K245" s="88">
        <f>IF(ISNUMBER(A245), IF($G$16="fixed",$G$17,MIN(H245*Data!$C$7*$C$16*0.5,$C$17*Data!$C$7))*$C$12,"")</f>
        <v>8.0000000000000007E-5</v>
      </c>
      <c r="L245" s="42">
        <f t="shared" ca="1" si="104"/>
        <v>1.3473660952424449</v>
      </c>
      <c r="M245" s="44">
        <f t="shared" ca="1" si="105"/>
        <v>1.3474060952424449</v>
      </c>
      <c r="N245" s="44">
        <f t="shared" ca="1" si="106"/>
        <v>1.3473260952424448</v>
      </c>
      <c r="O245" s="108">
        <f t="shared" ca="1" si="81"/>
        <v>-0.3675282113354788</v>
      </c>
      <c r="P245" s="102">
        <f t="shared" ca="1" si="82"/>
        <v>3.1377302946223842</v>
      </c>
      <c r="Q245" s="102">
        <f t="shared" ca="1" si="83"/>
        <v>7.0318428839907063E-2</v>
      </c>
      <c r="R245" s="120">
        <f t="shared" ca="1" si="101"/>
        <v>1</v>
      </c>
      <c r="S245" s="54">
        <f t="shared" ca="1" si="102"/>
        <v>0</v>
      </c>
      <c r="T245" s="5">
        <f t="shared" ca="1" si="84"/>
        <v>1.3495941575375672</v>
      </c>
      <c r="U245" s="152">
        <f t="shared" ca="1" si="85"/>
        <v>1.349804376167431</v>
      </c>
      <c r="V245" s="152">
        <f t="shared" ca="1" si="86"/>
        <v>1.3464843208967394</v>
      </c>
      <c r="W245" s="153">
        <f t="shared" ca="1" si="87"/>
        <v>0</v>
      </c>
      <c r="X245" s="153">
        <f t="shared" ca="1" si="88"/>
        <v>1</v>
      </c>
      <c r="Y245" s="153">
        <f t="shared" ca="1" si="89"/>
        <v>0</v>
      </c>
      <c r="Z245" s="153">
        <f t="shared" ca="1" si="90"/>
        <v>4</v>
      </c>
      <c r="AA245" s="152" t="str">
        <f t="shared" ca="1" si="91"/>
        <v/>
      </c>
      <c r="AB245" s="152">
        <f t="shared" ca="1" si="92"/>
        <v>1.3466126913879284</v>
      </c>
      <c r="AC245" s="154" t="str">
        <f t="shared" ca="1" si="93"/>
        <v/>
      </c>
      <c r="AD245" s="154">
        <f t="shared" ca="1" si="94"/>
        <v>-31.736154180661558</v>
      </c>
      <c r="AE245" s="3">
        <f t="shared" ca="1" si="95"/>
        <v>-7.9340385451653894</v>
      </c>
      <c r="AF245" s="3">
        <f t="shared" ca="1" si="96"/>
        <v>-31.736154180661558</v>
      </c>
      <c r="AG245" s="3" t="str">
        <f t="shared" ca="1" si="103"/>
        <v>N</v>
      </c>
      <c r="AH245" s="4" t="str">
        <f t="shared" ca="1" si="97"/>
        <v/>
      </c>
      <c r="AI245" s="75">
        <f t="shared" ca="1" si="98"/>
        <v>-3.1736154180661562</v>
      </c>
      <c r="AJ245" s="75">
        <f t="shared" ca="1" si="99"/>
        <v>0</v>
      </c>
    </row>
    <row r="246" spans="1:36" ht="14.25">
      <c r="A246" s="41">
        <f t="shared" si="100"/>
        <v>180</v>
      </c>
      <c r="B246" s="150">
        <f>IF(ISNUMBER(A246),INDEX('MetaTrader Import'!$H$13:$J$5893,TRUNC(((A246-$A$39+1)-1)/3)+1,MOD((A246-$A$39+1)-1,3)+1),"")</f>
        <v>0</v>
      </c>
      <c r="C246" s="43">
        <f t="shared" ca="1" si="77"/>
        <v>30.59584006242552</v>
      </c>
      <c r="D246" s="43">
        <f t="shared" ca="1" si="78"/>
        <v>-0.44105134942218976</v>
      </c>
      <c r="E246" s="43">
        <f t="shared" ca="1" si="79"/>
        <v>30.154788713003331</v>
      </c>
      <c r="F246" s="43">
        <f t="shared" ca="1" si="80"/>
        <v>3.0154788713003331</v>
      </c>
      <c r="G246" s="43">
        <f>IF(A246&lt;&gt;"",IF(A246&lt;Data!$G$11*0.25,$C$13/$G$32,IF(A246&gt;Data!$G$11*0.25,$C$13,$C$13*10)),"")</f>
        <v>1</v>
      </c>
      <c r="H246" s="43">
        <f>IF(A246&lt;&gt;"",IF(Data!$G$9="constant",$C$13,IF(Data!$G$9="squeeze",G246,F246)),"")</f>
        <v>1</v>
      </c>
      <c r="I246" s="38">
        <f ca="1">IF(ISNUMBER(A246),NORMINV(RAND(),0,IF(AND(Data!$G$9="squeeze",A246&lt;Data!$G$11*0.25),$H$32,1)*$C$30*$C$13)*($C$14*$C$12),"")</f>
        <v>-7.7221260093030499E-5</v>
      </c>
      <c r="J246" s="42">
        <f ca="1">IFERROR(IF(Data!$C$6="Real",B246,I246+J245+($C$14*$C$12)*(NORMINV(RAND(),$C$15,CHOOSE($G$13,$C$13,F246,G246)))),"")</f>
        <v>1.3473820583666929</v>
      </c>
      <c r="K246" s="88">
        <f>IF(ISNUMBER(A246), IF($G$16="fixed",$G$17,MIN(H246*Data!$C$7*$C$16*0.5,$C$17*Data!$C$7))*$C$12,"")</f>
        <v>8.0000000000000007E-5</v>
      </c>
      <c r="L246" s="42">
        <f t="shared" ca="1" si="104"/>
        <v>1.3473820583666929</v>
      </c>
      <c r="M246" s="44">
        <f t="shared" ca="1" si="105"/>
        <v>1.3474220583666929</v>
      </c>
      <c r="N246" s="44">
        <f t="shared" ca="1" si="106"/>
        <v>1.3473420583666929</v>
      </c>
      <c r="O246" s="108">
        <f t="shared" ca="1" si="81"/>
        <v>-0.22608717899481284</v>
      </c>
      <c r="P246" s="102">
        <f t="shared" ca="1" si="82"/>
        <v>3.157362736021625</v>
      </c>
      <c r="Q246" s="102">
        <f t="shared" ca="1" si="83"/>
        <v>6.0884525157867096E-2</v>
      </c>
      <c r="R246" s="120">
        <f t="shared" ca="1" si="101"/>
        <v>1</v>
      </c>
      <c r="S246" s="54">
        <f t="shared" ca="1" si="102"/>
        <v>0</v>
      </c>
      <c r="T246" s="5">
        <f t="shared" ca="1" si="84"/>
        <v>1.3495941575375672</v>
      </c>
      <c r="U246" s="152">
        <f t="shared" ca="1" si="85"/>
        <v>1.349804376167431</v>
      </c>
      <c r="V246" s="152">
        <f t="shared" ca="1" si="86"/>
        <v>1.3464843208967394</v>
      </c>
      <c r="W246" s="153">
        <f t="shared" ca="1" si="87"/>
        <v>0</v>
      </c>
      <c r="X246" s="153">
        <f t="shared" ca="1" si="88"/>
        <v>1</v>
      </c>
      <c r="Y246" s="153">
        <f t="shared" ca="1" si="89"/>
        <v>0</v>
      </c>
      <c r="Z246" s="153">
        <f t="shared" ca="1" si="90"/>
        <v>4</v>
      </c>
      <c r="AA246" s="152" t="str">
        <f t="shared" ca="1" si="91"/>
        <v/>
      </c>
      <c r="AB246" s="152">
        <f t="shared" ca="1" si="92"/>
        <v>1.3466126913879284</v>
      </c>
      <c r="AC246" s="154" t="str">
        <f t="shared" ca="1" si="93"/>
        <v/>
      </c>
      <c r="AD246" s="154">
        <f t="shared" ca="1" si="94"/>
        <v>-32.374679150581898</v>
      </c>
      <c r="AE246" s="3">
        <f t="shared" ca="1" si="95"/>
        <v>-8.0936697876454744</v>
      </c>
      <c r="AF246" s="3">
        <f t="shared" ca="1" si="96"/>
        <v>-32.374679150581898</v>
      </c>
      <c r="AG246" s="3" t="str">
        <f t="shared" ca="1" si="103"/>
        <v>N</v>
      </c>
      <c r="AH246" s="4" t="str">
        <f t="shared" ca="1" si="97"/>
        <v/>
      </c>
      <c r="AI246" s="75">
        <f t="shared" ca="1" si="98"/>
        <v>-3.2374679150581898</v>
      </c>
      <c r="AJ246" s="75">
        <f t="shared" ca="1" si="99"/>
        <v>0</v>
      </c>
    </row>
    <row r="247" spans="1:36" ht="14.25">
      <c r="A247" s="41">
        <f t="shared" si="100"/>
        <v>181</v>
      </c>
      <c r="B247" s="150">
        <f>IF(ISNUMBER(A247),INDEX('MetaTrader Import'!$H$13:$J$5893,TRUNC(((A247-$A$39+1)-1)/3)+1,MOD((A247-$A$39+1)-1,3)+1),"")</f>
        <v>0</v>
      </c>
      <c r="C247" s="43">
        <f t="shared" ca="1" si="77"/>
        <v>30.154788713003331</v>
      </c>
      <c r="D247" s="43">
        <f t="shared" ca="1" si="78"/>
        <v>-4.5723603657301659E-2</v>
      </c>
      <c r="E247" s="43">
        <f t="shared" ca="1" si="79"/>
        <v>30.10906510934603</v>
      </c>
      <c r="F247" s="43">
        <f t="shared" ca="1" si="80"/>
        <v>3.0109065109346029</v>
      </c>
      <c r="G247" s="43">
        <f>IF(A247&lt;&gt;"",IF(A247&lt;Data!$G$11*0.25,$C$13/$G$32,IF(A247&gt;Data!$G$11*0.25,$C$13,$C$13*10)),"")</f>
        <v>1</v>
      </c>
      <c r="H247" s="43">
        <f>IF(A247&lt;&gt;"",IF(Data!$G$9="constant",$C$13,IF(Data!$G$9="squeeze",G247,F247)),"")</f>
        <v>1</v>
      </c>
      <c r="I247" s="38">
        <f ca="1">IF(ISNUMBER(A247),NORMINV(RAND(),0,IF(AND(Data!$G$9="squeeze",A247&lt;Data!$G$11*0.25),$H$32,1)*$C$30*$C$13)*($C$14*$C$12),"")</f>
        <v>1.5203758435891596E-4</v>
      </c>
      <c r="J247" s="42">
        <f ca="1">IFERROR(IF(Data!$C$6="Real",B247,I247+J246+($C$14*$C$12)*(NORMINV(RAND(),$C$15,CHOOSE($G$13,$C$13,F247,G247)))),"")</f>
        <v>1.347280040408884</v>
      </c>
      <c r="K247" s="88">
        <f>IF(ISNUMBER(A247), IF($G$16="fixed",$G$17,MIN(H247*Data!$C$7*$C$16*0.5,$C$17*Data!$C$7))*$C$12,"")</f>
        <v>8.0000000000000007E-5</v>
      </c>
      <c r="L247" s="42">
        <f t="shared" ca="1" si="104"/>
        <v>1.347280040408884</v>
      </c>
      <c r="M247" s="44">
        <f t="shared" ca="1" si="105"/>
        <v>1.3473200404088841</v>
      </c>
      <c r="N247" s="44">
        <f t="shared" ca="1" si="106"/>
        <v>1.347240040408884</v>
      </c>
      <c r="O247" s="108">
        <f t="shared" ca="1" si="81"/>
        <v>-5.7737904716716387E-2</v>
      </c>
      <c r="P247" s="102">
        <f t="shared" ca="1" si="82"/>
        <v>2.9691953392897501</v>
      </c>
      <c r="Q247" s="102">
        <f t="shared" ca="1" si="83"/>
        <v>4.5010212845625237E-2</v>
      </c>
      <c r="R247" s="120">
        <f t="shared" ca="1" si="101"/>
        <v>1</v>
      </c>
      <c r="S247" s="54">
        <f t="shared" ca="1" si="102"/>
        <v>0</v>
      </c>
      <c r="T247" s="5">
        <f t="shared" ca="1" si="84"/>
        <v>1.3495941575375672</v>
      </c>
      <c r="U247" s="152">
        <f t="shared" ca="1" si="85"/>
        <v>1.349804376167431</v>
      </c>
      <c r="V247" s="152">
        <f t="shared" ca="1" si="86"/>
        <v>1.3464843208967394</v>
      </c>
      <c r="W247" s="153">
        <f t="shared" ca="1" si="87"/>
        <v>0</v>
      </c>
      <c r="X247" s="153">
        <f t="shared" ca="1" si="88"/>
        <v>1</v>
      </c>
      <c r="Y247" s="153">
        <f t="shared" ca="1" si="89"/>
        <v>0</v>
      </c>
      <c r="Z247" s="153">
        <f t="shared" ca="1" si="90"/>
        <v>4</v>
      </c>
      <c r="AA247" s="152" t="str">
        <f t="shared" ca="1" si="91"/>
        <v/>
      </c>
      <c r="AB247" s="152">
        <f t="shared" ca="1" si="92"/>
        <v>1.3466126913879284</v>
      </c>
      <c r="AC247" s="154" t="str">
        <f t="shared" ca="1" si="93"/>
        <v/>
      </c>
      <c r="AD247" s="154">
        <f t="shared" ca="1" si="94"/>
        <v>-28.293960838228216</v>
      </c>
      <c r="AE247" s="3">
        <f t="shared" ca="1" si="95"/>
        <v>-7.073490209557054</v>
      </c>
      <c r="AF247" s="3">
        <f t="shared" ca="1" si="96"/>
        <v>-28.293960838228216</v>
      </c>
      <c r="AG247" s="3" t="str">
        <f t="shared" ca="1" si="103"/>
        <v>N</v>
      </c>
      <c r="AH247" s="4" t="str">
        <f t="shared" ca="1" si="97"/>
        <v/>
      </c>
      <c r="AI247" s="75">
        <f t="shared" ca="1" si="98"/>
        <v>-2.8293960838228212</v>
      </c>
      <c r="AJ247" s="75">
        <f t="shared" ca="1" si="99"/>
        <v>0</v>
      </c>
    </row>
    <row r="248" spans="1:36" ht="14.25">
      <c r="A248" s="41">
        <f t="shared" si="100"/>
        <v>182</v>
      </c>
      <c r="B248" s="150">
        <f>IF(ISNUMBER(A248),INDEX('MetaTrader Import'!$H$13:$J$5893,TRUNC(((A248-$A$39+1)-1)/3)+1,MOD((A248-$A$39+1)-1,3)+1),"")</f>
        <v>0</v>
      </c>
      <c r="C248" s="43">
        <f t="shared" ca="1" si="77"/>
        <v>30.10906510934603</v>
      </c>
      <c r="D248" s="43">
        <f t="shared" ca="1" si="78"/>
        <v>-2.123076451989458</v>
      </c>
      <c r="E248" s="43">
        <f t="shared" ca="1" si="79"/>
        <v>27.985988657356572</v>
      </c>
      <c r="F248" s="43">
        <f t="shared" ca="1" si="80"/>
        <v>2.7985988657356571</v>
      </c>
      <c r="G248" s="43">
        <f>IF(A248&lt;&gt;"",IF(A248&lt;Data!$G$11*0.25,$C$13/$G$32,IF(A248&gt;Data!$G$11*0.25,$C$13,$C$13*10)),"")</f>
        <v>1</v>
      </c>
      <c r="H248" s="43">
        <f>IF(A248&lt;&gt;"",IF(Data!$G$9="constant",$C$13,IF(Data!$G$9="squeeze",G248,F248)),"")</f>
        <v>1</v>
      </c>
      <c r="I248" s="38">
        <f ca="1">IF(ISNUMBER(A248),NORMINV(RAND(),0,IF(AND(Data!$G$9="squeeze",A248&lt;Data!$G$11*0.25),$H$32,1)*$C$30*$C$13)*($C$14*$C$12),"")</f>
        <v>2.0705997358031902E-5</v>
      </c>
      <c r="J248" s="42">
        <f ca="1">IFERROR(IF(Data!$C$6="Real",B248,I248+J247+($C$14*$C$12)*(NORMINV(RAND(),$C$15,CHOOSE($G$13,$C$13,F248,G248)))),"")</f>
        <v>1.3471168216250908</v>
      </c>
      <c r="K248" s="88">
        <f>IF(ISNUMBER(A248), IF($G$16="fixed",$G$17,MIN(H248*Data!$C$7*$C$16*0.5,$C$17*Data!$C$7))*$C$12,"")</f>
        <v>8.0000000000000007E-5</v>
      </c>
      <c r="L248" s="42">
        <f t="shared" ca="1" si="104"/>
        <v>1.3471168216250908</v>
      </c>
      <c r="M248" s="44">
        <f t="shared" ca="1" si="105"/>
        <v>1.3471568216250909</v>
      </c>
      <c r="N248" s="44">
        <f t="shared" ca="1" si="106"/>
        <v>1.3470768216250908</v>
      </c>
      <c r="O248" s="108">
        <f t="shared" ca="1" si="81"/>
        <v>6.8593504119458207E-2</v>
      </c>
      <c r="P248" s="102">
        <f t="shared" ca="1" si="82"/>
        <v>2.7429207992005074</v>
      </c>
      <c r="Q248" s="102">
        <f t="shared" ca="1" si="83"/>
        <v>2.254513387483318E-2</v>
      </c>
      <c r="R248" s="120">
        <f t="shared" ca="1" si="101"/>
        <v>1</v>
      </c>
      <c r="S248" s="54">
        <f t="shared" ca="1" si="102"/>
        <v>0</v>
      </c>
      <c r="T248" s="5">
        <f t="shared" ca="1" si="84"/>
        <v>1.3495941575375672</v>
      </c>
      <c r="U248" s="152">
        <f t="shared" ca="1" si="85"/>
        <v>1.349804376167431</v>
      </c>
      <c r="V248" s="152">
        <f t="shared" ca="1" si="86"/>
        <v>1.3464843208967394</v>
      </c>
      <c r="W248" s="153">
        <f t="shared" ca="1" si="87"/>
        <v>0</v>
      </c>
      <c r="X248" s="153">
        <f t="shared" ca="1" si="88"/>
        <v>1</v>
      </c>
      <c r="Y248" s="153">
        <f t="shared" ca="1" si="89"/>
        <v>0</v>
      </c>
      <c r="Z248" s="153">
        <f t="shared" ca="1" si="90"/>
        <v>4</v>
      </c>
      <c r="AA248" s="152" t="str">
        <f t="shared" ca="1" si="91"/>
        <v/>
      </c>
      <c r="AB248" s="152">
        <f t="shared" ca="1" si="92"/>
        <v>1.3466126913879284</v>
      </c>
      <c r="AC248" s="154" t="str">
        <f t="shared" ca="1" si="93"/>
        <v/>
      </c>
      <c r="AD248" s="154">
        <f t="shared" ca="1" si="94"/>
        <v>-21.765209486499515</v>
      </c>
      <c r="AE248" s="3">
        <f t="shared" ca="1" si="95"/>
        <v>-5.4413023716248787</v>
      </c>
      <c r="AF248" s="3">
        <f t="shared" ca="1" si="96"/>
        <v>-21.765209486499515</v>
      </c>
      <c r="AG248" s="3" t="str">
        <f t="shared" ca="1" si="103"/>
        <v>N</v>
      </c>
      <c r="AH248" s="4" t="str">
        <f t="shared" ca="1" si="97"/>
        <v/>
      </c>
      <c r="AI248" s="75">
        <f t="shared" ca="1" si="98"/>
        <v>-2.1765209486499515</v>
      </c>
      <c r="AJ248" s="75">
        <f t="shared" ca="1" si="99"/>
        <v>0</v>
      </c>
    </row>
    <row r="249" spans="1:36" ht="14.25">
      <c r="A249" s="41">
        <f t="shared" si="100"/>
        <v>183</v>
      </c>
      <c r="B249" s="150">
        <f>IF(ISNUMBER(A249),INDEX('MetaTrader Import'!$H$13:$J$5893,TRUNC(((A249-$A$39+1)-1)/3)+1,MOD((A249-$A$39+1)-1,3)+1),"")</f>
        <v>0</v>
      </c>
      <c r="C249" s="43">
        <f t="shared" ca="1" si="77"/>
        <v>27.985988657356572</v>
      </c>
      <c r="D249" s="43">
        <f t="shared" ca="1" si="78"/>
        <v>-0.57361896838803605</v>
      </c>
      <c r="E249" s="43">
        <f t="shared" ca="1" si="79"/>
        <v>27.412369688968536</v>
      </c>
      <c r="F249" s="43">
        <f t="shared" ca="1" si="80"/>
        <v>2.7412369688968536</v>
      </c>
      <c r="G249" s="43">
        <f>IF(A249&lt;&gt;"",IF(A249&lt;Data!$G$11*0.25,$C$13/$G$32,IF(A249&gt;Data!$G$11*0.25,$C$13,$C$13*10)),"")</f>
        <v>1</v>
      </c>
      <c r="H249" s="43">
        <f>IF(A249&lt;&gt;"",IF(Data!$G$9="constant",$C$13,IF(Data!$G$9="squeeze",G249,F249)),"")</f>
        <v>1</v>
      </c>
      <c r="I249" s="38">
        <f ca="1">IF(ISNUMBER(A249),NORMINV(RAND(),0,IF(AND(Data!$G$9="squeeze",A249&lt;Data!$G$11*0.25),$H$32,1)*$C$30*$C$13)*($C$14*$C$12),"")</f>
        <v>3.917609963462964E-5</v>
      </c>
      <c r="J249" s="42">
        <f ca="1">IFERROR(IF(Data!$C$6="Real",B249,I249+J248+($C$14*$C$12)*(NORMINV(RAND(),$C$15,CHOOSE($G$13,$C$13,F249,G249)))),"")</f>
        <v>1.3469629692205454</v>
      </c>
      <c r="K249" s="88">
        <f>IF(ISNUMBER(A249), IF($G$16="fixed",$G$17,MIN(H249*Data!$C$7*$C$16*0.5,$C$17*Data!$C$7))*$C$12,"")</f>
        <v>8.0000000000000007E-5</v>
      </c>
      <c r="L249" s="42">
        <f t="shared" ca="1" si="104"/>
        <v>1.3469629692205454</v>
      </c>
      <c r="M249" s="44">
        <f t="shared" ca="1" si="105"/>
        <v>1.3470029692205454</v>
      </c>
      <c r="N249" s="44">
        <f t="shared" ca="1" si="106"/>
        <v>1.3469229692205453</v>
      </c>
      <c r="O249" s="108">
        <f t="shared" ca="1" si="81"/>
        <v>0.10223201407629144</v>
      </c>
      <c r="P249" s="102">
        <f t="shared" ca="1" si="82"/>
        <v>2.6934598365126781</v>
      </c>
      <c r="Q249" s="102">
        <f t="shared" ca="1" si="83"/>
        <v>2.5025022056220607E-4</v>
      </c>
      <c r="R249" s="120">
        <f t="shared" ca="1" si="101"/>
        <v>1</v>
      </c>
      <c r="S249" s="54">
        <f t="shared" ca="1" si="102"/>
        <v>0</v>
      </c>
      <c r="T249" s="5">
        <f t="shared" ca="1" si="84"/>
        <v>1.3495941575375672</v>
      </c>
      <c r="U249" s="152">
        <f t="shared" ca="1" si="85"/>
        <v>1.349804376167431</v>
      </c>
      <c r="V249" s="152">
        <f t="shared" ca="1" si="86"/>
        <v>1.3464843208967394</v>
      </c>
      <c r="W249" s="153">
        <f t="shared" ca="1" si="87"/>
        <v>0</v>
      </c>
      <c r="X249" s="153">
        <f t="shared" ca="1" si="88"/>
        <v>1</v>
      </c>
      <c r="Y249" s="153">
        <f t="shared" ca="1" si="89"/>
        <v>0</v>
      </c>
      <c r="Z249" s="153">
        <f t="shared" ca="1" si="90"/>
        <v>4</v>
      </c>
      <c r="AA249" s="152" t="str">
        <f t="shared" ca="1" si="91"/>
        <v/>
      </c>
      <c r="AB249" s="152">
        <f t="shared" ca="1" si="92"/>
        <v>1.3466126913879284</v>
      </c>
      <c r="AC249" s="154" t="str">
        <f t="shared" ca="1" si="93"/>
        <v/>
      </c>
      <c r="AD249" s="154">
        <f t="shared" ca="1" si="94"/>
        <v>-15.611113304681012</v>
      </c>
      <c r="AE249" s="3">
        <f t="shared" ca="1" si="95"/>
        <v>-3.9027783261702531</v>
      </c>
      <c r="AF249" s="3">
        <f t="shared" ca="1" si="96"/>
        <v>-15.611113304681012</v>
      </c>
      <c r="AG249" s="3" t="str">
        <f t="shared" ca="1" si="103"/>
        <v>N</v>
      </c>
      <c r="AH249" s="4" t="str">
        <f t="shared" ca="1" si="97"/>
        <v/>
      </c>
      <c r="AI249" s="75">
        <f t="shared" ca="1" si="98"/>
        <v>-1.5611113304681012</v>
      </c>
      <c r="AJ249" s="75">
        <f t="shared" ca="1" si="99"/>
        <v>0</v>
      </c>
    </row>
    <row r="250" spans="1:36" ht="14.25">
      <c r="A250" s="41">
        <f t="shared" si="100"/>
        <v>184</v>
      </c>
      <c r="B250" s="150">
        <f>IF(ISNUMBER(A250),INDEX('MetaTrader Import'!$H$13:$J$5893,TRUNC(((A250-$A$39+1)-1)/3)+1,MOD((A250-$A$39+1)-1,3)+1),"")</f>
        <v>0</v>
      </c>
      <c r="C250" s="43">
        <f t="shared" ca="1" si="77"/>
        <v>27.412369688968536</v>
      </c>
      <c r="D250" s="43">
        <f t="shared" ca="1" si="78"/>
        <v>2.2384821649065079</v>
      </c>
      <c r="E250" s="43">
        <f t="shared" ca="1" si="79"/>
        <v>29.650851853875043</v>
      </c>
      <c r="F250" s="43">
        <f t="shared" ca="1" si="80"/>
        <v>2.9650851853875042</v>
      </c>
      <c r="G250" s="43">
        <f>IF(A250&lt;&gt;"",IF(A250&lt;Data!$G$11*0.25,$C$13/$G$32,IF(A250&gt;Data!$G$11*0.25,$C$13,$C$13*10)),"")</f>
        <v>1</v>
      </c>
      <c r="H250" s="43">
        <f>IF(A250&lt;&gt;"",IF(Data!$G$9="constant",$C$13,IF(Data!$G$9="squeeze",G250,F250)),"")</f>
        <v>1</v>
      </c>
      <c r="I250" s="38">
        <f ca="1">IF(ISNUMBER(A250),NORMINV(RAND(),0,IF(AND(Data!$G$9="squeeze",A250&lt;Data!$G$11*0.25),$H$32,1)*$C$30*$C$13)*($C$14*$C$12),"")</f>
        <v>1.9912602419831167E-4</v>
      </c>
      <c r="J250" s="42">
        <f ca="1">IFERROR(IF(Data!$C$6="Real",B250,I250+J249+($C$14*$C$12)*(NORMINV(RAND(),$C$15,CHOOSE($G$13,$C$13,F250,G250)))),"")</f>
        <v>1.3471928877174455</v>
      </c>
      <c r="K250" s="88">
        <f>IF(ISNUMBER(A250), IF($G$16="fixed",$G$17,MIN(H250*Data!$C$7*$C$16*0.5,$C$17*Data!$C$7))*$C$12,"")</f>
        <v>8.0000000000000007E-5</v>
      </c>
      <c r="L250" s="42">
        <f t="shared" ca="1" si="104"/>
        <v>1.3471928877174455</v>
      </c>
      <c r="M250" s="44">
        <f t="shared" ca="1" si="105"/>
        <v>1.3472328877174455</v>
      </c>
      <c r="N250" s="44">
        <f t="shared" ca="1" si="106"/>
        <v>1.3471528877174455</v>
      </c>
      <c r="O250" s="108">
        <f t="shared" ca="1" si="81"/>
        <v>0.21811327724736387</v>
      </c>
      <c r="P250" s="102">
        <f t="shared" ca="1" si="82"/>
        <v>2.6242860750966885</v>
      </c>
      <c r="Q250" s="102">
        <f t="shared" ca="1" si="83"/>
        <v>-2.639635782333458E-2</v>
      </c>
      <c r="R250" s="120">
        <f t="shared" ca="1" si="101"/>
        <v>1</v>
      </c>
      <c r="S250" s="54">
        <f t="shared" ca="1" si="102"/>
        <v>0</v>
      </c>
      <c r="T250" s="5">
        <f t="shared" ca="1" si="84"/>
        <v>1.3495941575375672</v>
      </c>
      <c r="U250" s="152">
        <f t="shared" ca="1" si="85"/>
        <v>1.349804376167431</v>
      </c>
      <c r="V250" s="152">
        <f t="shared" ca="1" si="86"/>
        <v>1.3464843208967394</v>
      </c>
      <c r="W250" s="153">
        <f t="shared" ca="1" si="87"/>
        <v>0</v>
      </c>
      <c r="X250" s="153">
        <f t="shared" ca="1" si="88"/>
        <v>1</v>
      </c>
      <c r="Y250" s="153">
        <f t="shared" ca="1" si="89"/>
        <v>0</v>
      </c>
      <c r="Z250" s="153">
        <f t="shared" ca="1" si="90"/>
        <v>4</v>
      </c>
      <c r="AA250" s="152" t="str">
        <f t="shared" ca="1" si="91"/>
        <v/>
      </c>
      <c r="AB250" s="152">
        <f t="shared" ca="1" si="92"/>
        <v>1.3466126913879284</v>
      </c>
      <c r="AC250" s="154" t="str">
        <f t="shared" ca="1" si="93"/>
        <v/>
      </c>
      <c r="AD250" s="154">
        <f t="shared" ca="1" si="94"/>
        <v>-24.807853180686124</v>
      </c>
      <c r="AE250" s="3">
        <f t="shared" ca="1" si="95"/>
        <v>-6.2019632951715309</v>
      </c>
      <c r="AF250" s="3">
        <f t="shared" ca="1" si="96"/>
        <v>-24.807853180686124</v>
      </c>
      <c r="AG250" s="3" t="str">
        <f t="shared" ca="1" si="103"/>
        <v>N</v>
      </c>
      <c r="AH250" s="4" t="str">
        <f t="shared" ca="1" si="97"/>
        <v/>
      </c>
      <c r="AI250" s="75">
        <f t="shared" ca="1" si="98"/>
        <v>-2.4807853180686124</v>
      </c>
      <c r="AJ250" s="75">
        <f t="shared" ca="1" si="99"/>
        <v>0</v>
      </c>
    </row>
    <row r="251" spans="1:36" ht="14.25">
      <c r="A251" s="41">
        <f t="shared" si="100"/>
        <v>185</v>
      </c>
      <c r="B251" s="150">
        <f>IF(ISNUMBER(A251),INDEX('MetaTrader Import'!$H$13:$J$5893,TRUNC(((A251-$A$39+1)-1)/3)+1,MOD((A251-$A$39+1)-1,3)+1),"")</f>
        <v>0</v>
      </c>
      <c r="C251" s="43">
        <f t="shared" ca="1" si="77"/>
        <v>29.650851853875043</v>
      </c>
      <c r="D251" s="43">
        <f t="shared" ca="1" si="78"/>
        <v>-1.2124429480756511</v>
      </c>
      <c r="E251" s="43">
        <f t="shared" ca="1" si="79"/>
        <v>28.438408905799392</v>
      </c>
      <c r="F251" s="43">
        <f t="shared" ca="1" si="80"/>
        <v>2.8438408905799393</v>
      </c>
      <c r="G251" s="43">
        <f>IF(A251&lt;&gt;"",IF(A251&lt;Data!$G$11*0.25,$C$13/$G$32,IF(A251&gt;Data!$G$11*0.25,$C$13,$C$13*10)),"")</f>
        <v>1</v>
      </c>
      <c r="H251" s="43">
        <f>IF(A251&lt;&gt;"",IF(Data!$G$9="constant",$C$13,IF(Data!$G$9="squeeze",G251,F251)),"")</f>
        <v>1</v>
      </c>
      <c r="I251" s="38">
        <f ca="1">IF(ISNUMBER(A251),NORMINV(RAND(),0,IF(AND(Data!$G$9="squeeze",A251&lt;Data!$G$11*0.25),$H$32,1)*$C$30*$C$13)*($C$14*$C$12),"")</f>
        <v>3.9026317942781331E-5</v>
      </c>
      <c r="J251" s="42">
        <f ca="1">IFERROR(IF(Data!$C$6="Real",B251,I251+J250+($C$14*$C$12)*(NORMINV(RAND(),$C$15,CHOOSE($G$13,$C$13,F251,G251)))),"")</f>
        <v>1.3470830336025084</v>
      </c>
      <c r="K251" s="88">
        <f>IF(ISNUMBER(A251), IF($G$16="fixed",$G$17,MIN(H251*Data!$C$7*$C$16*0.5,$C$17*Data!$C$7))*$C$12,"")</f>
        <v>8.0000000000000007E-5</v>
      </c>
      <c r="L251" s="42">
        <f t="shared" ca="1" si="104"/>
        <v>1.3470830336025084</v>
      </c>
      <c r="M251" s="44">
        <f t="shared" ca="1" si="105"/>
        <v>1.3471230336025084</v>
      </c>
      <c r="N251" s="44">
        <f t="shared" ca="1" si="106"/>
        <v>1.3470430336025083</v>
      </c>
      <c r="O251" s="108">
        <f t="shared" ca="1" si="81"/>
        <v>0.24755158491289256</v>
      </c>
      <c r="P251" s="102">
        <f t="shared" ca="1" si="82"/>
        <v>2.6231513958711239</v>
      </c>
      <c r="Q251" s="102">
        <f t="shared" ca="1" si="83"/>
        <v>-5.4984687261169715E-2</v>
      </c>
      <c r="R251" s="120">
        <f t="shared" ca="1" si="101"/>
        <v>1</v>
      </c>
      <c r="S251" s="54">
        <f t="shared" ca="1" si="102"/>
        <v>0</v>
      </c>
      <c r="T251" s="5">
        <f t="shared" ca="1" si="84"/>
        <v>1.3495941575375672</v>
      </c>
      <c r="U251" s="152">
        <f t="shared" ca="1" si="85"/>
        <v>1.349804376167431</v>
      </c>
      <c r="V251" s="152">
        <f t="shared" ca="1" si="86"/>
        <v>1.3464843208967394</v>
      </c>
      <c r="W251" s="153">
        <f t="shared" ca="1" si="87"/>
        <v>0</v>
      </c>
      <c r="X251" s="153">
        <f t="shared" ca="1" si="88"/>
        <v>1</v>
      </c>
      <c r="Y251" s="153">
        <f t="shared" ca="1" si="89"/>
        <v>0</v>
      </c>
      <c r="Z251" s="153">
        <f t="shared" ca="1" si="90"/>
        <v>4</v>
      </c>
      <c r="AA251" s="152" t="str">
        <f t="shared" ca="1" si="91"/>
        <v/>
      </c>
      <c r="AB251" s="152">
        <f t="shared" ca="1" si="92"/>
        <v>1.3466126913879284</v>
      </c>
      <c r="AC251" s="154" t="str">
        <f t="shared" ca="1" si="93"/>
        <v/>
      </c>
      <c r="AD251" s="154">
        <f t="shared" ca="1" si="94"/>
        <v>-20.413688583200695</v>
      </c>
      <c r="AE251" s="3">
        <f t="shared" ca="1" si="95"/>
        <v>-5.1034221458001738</v>
      </c>
      <c r="AF251" s="3">
        <f t="shared" ca="1" si="96"/>
        <v>-20.413688583200695</v>
      </c>
      <c r="AG251" s="3" t="str">
        <f t="shared" ca="1" si="103"/>
        <v>N</v>
      </c>
      <c r="AH251" s="4" t="str">
        <f t="shared" ca="1" si="97"/>
        <v/>
      </c>
      <c r="AI251" s="75">
        <f t="shared" ca="1" si="98"/>
        <v>-2.0413688583200695</v>
      </c>
      <c r="AJ251" s="75">
        <f t="shared" ca="1" si="99"/>
        <v>0</v>
      </c>
    </row>
    <row r="252" spans="1:36" ht="14.25">
      <c r="A252" s="41">
        <f t="shared" si="100"/>
        <v>186</v>
      </c>
      <c r="B252" s="150">
        <f>IF(ISNUMBER(A252),INDEX('MetaTrader Import'!$H$13:$J$5893,TRUNC(((A252-$A$39+1)-1)/3)+1,MOD((A252-$A$39+1)-1,3)+1),"")</f>
        <v>0</v>
      </c>
      <c r="C252" s="43">
        <f t="shared" ca="1" si="77"/>
        <v>28.438408905799392</v>
      </c>
      <c r="D252" s="43">
        <f t="shared" ca="1" si="78"/>
        <v>-0.38492410322207293</v>
      </c>
      <c r="E252" s="43">
        <f t="shared" ca="1" si="79"/>
        <v>28.053484802577319</v>
      </c>
      <c r="F252" s="43">
        <f t="shared" ca="1" si="80"/>
        <v>2.8053484802577318</v>
      </c>
      <c r="G252" s="43">
        <f>IF(A252&lt;&gt;"",IF(A252&lt;Data!$G$11*0.25,$C$13/$G$32,IF(A252&gt;Data!$G$11*0.25,$C$13,$C$13*10)),"")</f>
        <v>1</v>
      </c>
      <c r="H252" s="43">
        <f>IF(A252&lt;&gt;"",IF(Data!$G$9="constant",$C$13,IF(Data!$G$9="squeeze",G252,F252)),"")</f>
        <v>1</v>
      </c>
      <c r="I252" s="38">
        <f ca="1">IF(ISNUMBER(A252),NORMINV(RAND(),0,IF(AND(Data!$G$9="squeeze",A252&lt;Data!$G$11*0.25),$H$32,1)*$C$30*$C$13)*($C$14*$C$12),"")</f>
        <v>-9.1661389241714153E-5</v>
      </c>
      <c r="J252" s="42">
        <f ca="1">IFERROR(IF(Data!$C$6="Real",B252,I252+J251+($C$14*$C$12)*(NORMINV(RAND(),$C$15,CHOOSE($G$13,$C$13,F252,G252)))),"")</f>
        <v>1.3467779395263566</v>
      </c>
      <c r="K252" s="88">
        <f>IF(ISNUMBER(A252), IF($G$16="fixed",$G$17,MIN(H252*Data!$C$7*$C$16*0.5,$C$17*Data!$C$7))*$C$12,"")</f>
        <v>8.0000000000000007E-5</v>
      </c>
      <c r="L252" s="42">
        <f t="shared" ca="1" si="104"/>
        <v>1.3467779395263566</v>
      </c>
      <c r="M252" s="44">
        <f t="shared" ca="1" si="105"/>
        <v>1.3468179395263566</v>
      </c>
      <c r="N252" s="44">
        <f t="shared" ca="1" si="106"/>
        <v>1.3467379395263566</v>
      </c>
      <c r="O252" s="108">
        <f t="shared" ca="1" si="81"/>
        <v>0.23270723869103388</v>
      </c>
      <c r="P252" s="102">
        <f t="shared" ca="1" si="82"/>
        <v>2.6549282588987917</v>
      </c>
      <c r="Q252" s="102">
        <f t="shared" ca="1" si="83"/>
        <v>-7.9281572580163245E-2</v>
      </c>
      <c r="R252" s="120">
        <f t="shared" ca="1" si="101"/>
        <v>1</v>
      </c>
      <c r="S252" s="54">
        <f t="shared" ca="1" si="102"/>
        <v>0</v>
      </c>
      <c r="T252" s="5">
        <f t="shared" ca="1" si="84"/>
        <v>1.3495941575375672</v>
      </c>
      <c r="U252" s="152">
        <f t="shared" ca="1" si="85"/>
        <v>1.349804376167431</v>
      </c>
      <c r="V252" s="152">
        <f t="shared" ca="1" si="86"/>
        <v>1.3464843208967394</v>
      </c>
      <c r="W252" s="153">
        <f t="shared" ca="1" si="87"/>
        <v>0</v>
      </c>
      <c r="X252" s="153">
        <f t="shared" ca="1" si="88"/>
        <v>1</v>
      </c>
      <c r="Y252" s="153">
        <f t="shared" ca="1" si="89"/>
        <v>0</v>
      </c>
      <c r="Z252" s="153">
        <f t="shared" ca="1" si="90"/>
        <v>4</v>
      </c>
      <c r="AA252" s="152" t="str">
        <f t="shared" ca="1" si="91"/>
        <v/>
      </c>
      <c r="AB252" s="152">
        <f t="shared" ca="1" si="92"/>
        <v>1.3466126913879284</v>
      </c>
      <c r="AC252" s="154" t="str">
        <f t="shared" ca="1" si="93"/>
        <v/>
      </c>
      <c r="AD252" s="154">
        <f t="shared" ca="1" si="94"/>
        <v>-8.2099255371304025</v>
      </c>
      <c r="AE252" s="3">
        <f t="shared" ca="1" si="95"/>
        <v>-2.0524813842826006</v>
      </c>
      <c r="AF252" s="3">
        <f t="shared" ca="1" si="96"/>
        <v>-8.2099255371304025</v>
      </c>
      <c r="AG252" s="3" t="str">
        <f t="shared" ca="1" si="103"/>
        <v>N</v>
      </c>
      <c r="AH252" s="4" t="str">
        <f t="shared" ca="1" si="97"/>
        <v/>
      </c>
      <c r="AI252" s="75">
        <f t="shared" ca="1" si="98"/>
        <v>-0.82099255371304025</v>
      </c>
      <c r="AJ252" s="75">
        <f t="shared" ca="1" si="99"/>
        <v>0</v>
      </c>
    </row>
    <row r="253" spans="1:36" ht="14.25">
      <c r="A253" s="41">
        <f t="shared" si="100"/>
        <v>187</v>
      </c>
      <c r="B253" s="150">
        <f>IF(ISNUMBER(A253),INDEX('MetaTrader Import'!$H$13:$J$5893,TRUNC(((A253-$A$39+1)-1)/3)+1,MOD((A253-$A$39+1)-1,3)+1),"")</f>
        <v>0</v>
      </c>
      <c r="C253" s="43">
        <f t="shared" ca="1" si="77"/>
        <v>28.053484802577319</v>
      </c>
      <c r="D253" s="43">
        <f t="shared" ca="1" si="78"/>
        <v>1.2034229006505044</v>
      </c>
      <c r="E253" s="43">
        <f t="shared" ca="1" si="79"/>
        <v>29.256907703227824</v>
      </c>
      <c r="F253" s="43">
        <f t="shared" ca="1" si="80"/>
        <v>2.9256907703227824</v>
      </c>
      <c r="G253" s="43">
        <f>IF(A253&lt;&gt;"",IF(A253&lt;Data!$G$11*0.25,$C$13/$G$32,IF(A253&gt;Data!$G$11*0.25,$C$13,$C$13*10)),"")</f>
        <v>1</v>
      </c>
      <c r="H253" s="43">
        <f>IF(A253&lt;&gt;"",IF(Data!$G$9="constant",$C$13,IF(Data!$G$9="squeeze",G253,F253)),"")</f>
        <v>1</v>
      </c>
      <c r="I253" s="38">
        <f ca="1">IF(ISNUMBER(A253),NORMINV(RAND(),0,IF(AND(Data!$G$9="squeeze",A253&lt;Data!$G$11*0.25),$H$32,1)*$C$30*$C$13)*($C$14*$C$12),"")</f>
        <v>1.6683518490204214E-5</v>
      </c>
      <c r="J253" s="42">
        <f ca="1">IFERROR(IF(Data!$C$6="Real",B253,I253+J252+($C$14*$C$12)*(NORMINV(RAND(),$C$15,CHOOSE($G$13,$C$13,F253,G253)))),"")</f>
        <v>1.3468383306874769</v>
      </c>
      <c r="K253" s="88">
        <f>IF(ISNUMBER(A253), IF($G$16="fixed",$G$17,MIN(H253*Data!$C$7*$C$16*0.5,$C$17*Data!$C$7))*$C$12,"")</f>
        <v>8.0000000000000007E-5</v>
      </c>
      <c r="L253" s="42">
        <f t="shared" ca="1" si="104"/>
        <v>1.3468383306874769</v>
      </c>
      <c r="M253" s="44">
        <f t="shared" ca="1" si="105"/>
        <v>1.346878330687477</v>
      </c>
      <c r="N253" s="44">
        <f t="shared" ca="1" si="106"/>
        <v>1.3467983306874769</v>
      </c>
      <c r="O253" s="108">
        <f t="shared" ca="1" si="81"/>
        <v>0.17353820656145533</v>
      </c>
      <c r="P253" s="102">
        <f t="shared" ca="1" si="82"/>
        <v>2.6851745180029729</v>
      </c>
      <c r="Q253" s="102">
        <f t="shared" ca="1" si="83"/>
        <v>-9.0915198085250018E-2</v>
      </c>
      <c r="R253" s="120">
        <f t="shared" ca="1" si="101"/>
        <v>1</v>
      </c>
      <c r="S253" s="54">
        <f t="shared" ca="1" si="102"/>
        <v>0</v>
      </c>
      <c r="T253" s="5">
        <f t="shared" ca="1" si="84"/>
        <v>1.3495941575375672</v>
      </c>
      <c r="U253" s="152">
        <f t="shared" ca="1" si="85"/>
        <v>1.349804376167431</v>
      </c>
      <c r="V253" s="152">
        <f t="shared" ca="1" si="86"/>
        <v>1.3464843208967394</v>
      </c>
      <c r="W253" s="153">
        <f t="shared" ca="1" si="87"/>
        <v>0</v>
      </c>
      <c r="X253" s="153">
        <f t="shared" ca="1" si="88"/>
        <v>1</v>
      </c>
      <c r="Y253" s="153">
        <f t="shared" ca="1" si="89"/>
        <v>0</v>
      </c>
      <c r="Z253" s="153">
        <f t="shared" ca="1" si="90"/>
        <v>4</v>
      </c>
      <c r="AA253" s="152" t="str">
        <f t="shared" ca="1" si="91"/>
        <v/>
      </c>
      <c r="AB253" s="152">
        <f t="shared" ca="1" si="92"/>
        <v>1.3466126913879284</v>
      </c>
      <c r="AC253" s="154" t="str">
        <f t="shared" ca="1" si="93"/>
        <v/>
      </c>
      <c r="AD253" s="154">
        <f t="shared" ca="1" si="94"/>
        <v>-10.625571981943693</v>
      </c>
      <c r="AE253" s="3">
        <f t="shared" ca="1" si="95"/>
        <v>-2.6563929954859233</v>
      </c>
      <c r="AF253" s="3">
        <f t="shared" ca="1" si="96"/>
        <v>-10.625571981943693</v>
      </c>
      <c r="AG253" s="3" t="str">
        <f t="shared" ca="1" si="103"/>
        <v>N</v>
      </c>
      <c r="AH253" s="4" t="str">
        <f t="shared" ca="1" si="97"/>
        <v/>
      </c>
      <c r="AI253" s="75">
        <f t="shared" ca="1" si="98"/>
        <v>-1.0625571981943693</v>
      </c>
      <c r="AJ253" s="75">
        <f t="shared" ca="1" si="99"/>
        <v>0</v>
      </c>
    </row>
    <row r="254" spans="1:36" ht="14.25">
      <c r="A254" s="41">
        <f t="shared" si="100"/>
        <v>188</v>
      </c>
      <c r="B254" s="150">
        <f>IF(ISNUMBER(A254),INDEX('MetaTrader Import'!$H$13:$J$5893,TRUNC(((A254-$A$39+1)-1)/3)+1,MOD((A254-$A$39+1)-1,3)+1),"")</f>
        <v>0</v>
      </c>
      <c r="C254" s="43">
        <f t="shared" ca="1" si="77"/>
        <v>29.256907703227824</v>
      </c>
      <c r="D254" s="43">
        <f t="shared" ca="1" si="78"/>
        <v>-3.7292480737548539E-2</v>
      </c>
      <c r="E254" s="43">
        <f t="shared" ca="1" si="79"/>
        <v>29.219615222490276</v>
      </c>
      <c r="F254" s="43">
        <f t="shared" ca="1" si="80"/>
        <v>2.9219615222490276</v>
      </c>
      <c r="G254" s="43">
        <f>IF(A254&lt;&gt;"",IF(A254&lt;Data!$G$11*0.25,$C$13/$G$32,IF(A254&gt;Data!$G$11*0.25,$C$13,$C$13*10)),"")</f>
        <v>1</v>
      </c>
      <c r="H254" s="43">
        <f>IF(A254&lt;&gt;"",IF(Data!$G$9="constant",$C$13,IF(Data!$G$9="squeeze",G254,F254)),"")</f>
        <v>1</v>
      </c>
      <c r="I254" s="38">
        <f ca="1">IF(ISNUMBER(A254),NORMINV(RAND(),0,IF(AND(Data!$G$9="squeeze",A254&lt;Data!$G$11*0.25),$H$32,1)*$C$30*$C$13)*($C$14*$C$12),"")</f>
        <v>4.9049844349131727E-5</v>
      </c>
      <c r="J254" s="42">
        <f ca="1">IFERROR(IF(Data!$C$6="Real",B254,I254+J253+($C$14*$C$12)*(NORMINV(RAND(),$C$15,CHOOSE($G$13,$C$13,F254,G254)))),"")</f>
        <v>1.3467432707957205</v>
      </c>
      <c r="K254" s="88">
        <f>IF(ISNUMBER(A254), IF($G$16="fixed",$G$17,MIN(H254*Data!$C$7*$C$16*0.5,$C$17*Data!$C$7))*$C$12,"")</f>
        <v>8.0000000000000007E-5</v>
      </c>
      <c r="L254" s="42">
        <f t="shared" ca="1" si="104"/>
        <v>1.3467432707957205</v>
      </c>
      <c r="M254" s="44">
        <f t="shared" ca="1" si="105"/>
        <v>1.3467832707957206</v>
      </c>
      <c r="N254" s="44">
        <f t="shared" ca="1" si="106"/>
        <v>1.3467032707957205</v>
      </c>
      <c r="O254" s="108">
        <f t="shared" ca="1" si="81"/>
        <v>8.6639360879357613E-2</v>
      </c>
      <c r="P254" s="102">
        <f t="shared" ca="1" si="82"/>
        <v>2.7578705810495063</v>
      </c>
      <c r="Q254" s="102">
        <f t="shared" ca="1" si="83"/>
        <v>-9.5177869021287553E-2</v>
      </c>
      <c r="R254" s="120">
        <f t="shared" ca="1" si="101"/>
        <v>1</v>
      </c>
      <c r="S254" s="54">
        <f t="shared" ca="1" si="102"/>
        <v>0</v>
      </c>
      <c r="T254" s="5">
        <f t="shared" ca="1" si="84"/>
        <v>1.3495941575375672</v>
      </c>
      <c r="U254" s="152">
        <f t="shared" ca="1" si="85"/>
        <v>1.349804376167431</v>
      </c>
      <c r="V254" s="152">
        <f t="shared" ca="1" si="86"/>
        <v>1.3464843208967394</v>
      </c>
      <c r="W254" s="153">
        <f t="shared" ca="1" si="87"/>
        <v>0</v>
      </c>
      <c r="X254" s="153">
        <f t="shared" ca="1" si="88"/>
        <v>1</v>
      </c>
      <c r="Y254" s="153">
        <f t="shared" ca="1" si="89"/>
        <v>0</v>
      </c>
      <c r="Z254" s="153">
        <f t="shared" ca="1" si="90"/>
        <v>4</v>
      </c>
      <c r="AA254" s="152" t="str">
        <f t="shared" ca="1" si="91"/>
        <v/>
      </c>
      <c r="AB254" s="152">
        <f t="shared" ca="1" si="92"/>
        <v>1.3466126913879284</v>
      </c>
      <c r="AC254" s="154" t="str">
        <f t="shared" ca="1" si="93"/>
        <v/>
      </c>
      <c r="AD254" s="154">
        <f t="shared" ca="1" si="94"/>
        <v>-6.8231763116877175</v>
      </c>
      <c r="AE254" s="3">
        <f t="shared" ca="1" si="95"/>
        <v>-1.7057940779219294</v>
      </c>
      <c r="AF254" s="3">
        <f t="shared" ca="1" si="96"/>
        <v>-6.8231763116877175</v>
      </c>
      <c r="AG254" s="3" t="str">
        <f t="shared" ca="1" si="103"/>
        <v>N</v>
      </c>
      <c r="AH254" s="4" t="str">
        <f t="shared" ca="1" si="97"/>
        <v/>
      </c>
      <c r="AI254" s="75">
        <f t="shared" ca="1" si="98"/>
        <v>-0.68231763116877175</v>
      </c>
      <c r="AJ254" s="75">
        <f t="shared" ca="1" si="99"/>
        <v>0</v>
      </c>
    </row>
    <row r="255" spans="1:36" ht="14.25">
      <c r="A255" s="41">
        <f t="shared" si="100"/>
        <v>189</v>
      </c>
      <c r="B255" s="150">
        <f>IF(ISNUMBER(A255),INDEX('MetaTrader Import'!$H$13:$J$5893,TRUNC(((A255-$A$39+1)-1)/3)+1,MOD((A255-$A$39+1)-1,3)+1),"")</f>
        <v>0</v>
      </c>
      <c r="C255" s="43">
        <f t="shared" ca="1" si="77"/>
        <v>29.219615222490276</v>
      </c>
      <c r="D255" s="43">
        <f t="shared" ca="1" si="78"/>
        <v>1.0402748369758368</v>
      </c>
      <c r="E255" s="43">
        <f t="shared" ca="1" si="79"/>
        <v>30.259890059466112</v>
      </c>
      <c r="F255" s="43">
        <f t="shared" ca="1" si="80"/>
        <v>3.0259890059466112</v>
      </c>
      <c r="G255" s="43">
        <f>IF(A255&lt;&gt;"",IF(A255&lt;Data!$G$11*0.25,$C$13/$G$32,IF(A255&gt;Data!$G$11*0.25,$C$13,$C$13*10)),"")</f>
        <v>1</v>
      </c>
      <c r="H255" s="43">
        <f>IF(A255&lt;&gt;"",IF(Data!$G$9="constant",$C$13,IF(Data!$G$9="squeeze",G255,F255)),"")</f>
        <v>1</v>
      </c>
      <c r="I255" s="38">
        <f ca="1">IF(ISNUMBER(A255),NORMINV(RAND(),0,IF(AND(Data!$G$9="squeeze",A255&lt;Data!$G$11*0.25),$H$32,1)*$C$30*$C$13)*($C$14*$C$12),"")</f>
        <v>-9.4497246208210192E-5</v>
      </c>
      <c r="J255" s="42">
        <f ca="1">IFERROR(IF(Data!$C$6="Real",B255,I255+J254+($C$14*$C$12)*(NORMINV(RAND(),$C$15,CHOOSE($G$13,$C$13,F255,G255)))),"")</f>
        <v>1.3464538126473784</v>
      </c>
      <c r="K255" s="88">
        <f>IF(ISNUMBER(A255), IF($G$16="fixed",$G$17,MIN(H255*Data!$C$7*$C$16*0.5,$C$17*Data!$C$7))*$C$12,"")</f>
        <v>8.0000000000000007E-5</v>
      </c>
      <c r="L255" s="42">
        <f t="shared" ca="1" si="104"/>
        <v>1.3464538126473784</v>
      </c>
      <c r="M255" s="44">
        <f t="shared" ca="1" si="105"/>
        <v>1.3464938126473784</v>
      </c>
      <c r="N255" s="44">
        <f t="shared" ca="1" si="106"/>
        <v>1.3464138126473784</v>
      </c>
      <c r="O255" s="108">
        <f t="shared" ca="1" si="81"/>
        <v>-0.17786955710627098</v>
      </c>
      <c r="P255" s="102">
        <f t="shared" ca="1" si="82"/>
        <v>2.8466094033229163</v>
      </c>
      <c r="Q255" s="102">
        <f t="shared" ca="1" si="83"/>
        <v>-8.0519191470690671E-2</v>
      </c>
      <c r="R255" s="120">
        <f t="shared" ca="1" si="101"/>
        <v>1</v>
      </c>
      <c r="S255" s="54">
        <f t="shared" ca="1" si="102"/>
        <v>0</v>
      </c>
      <c r="T255" s="5">
        <f t="shared" ca="1" si="84"/>
        <v>1.3495941575375672</v>
      </c>
      <c r="U255" s="152">
        <f t="shared" ca="1" si="85"/>
        <v>1.349804376167431</v>
      </c>
      <c r="V255" s="152">
        <f t="shared" ca="1" si="86"/>
        <v>1.3464138126473784</v>
      </c>
      <c r="W255" s="153">
        <f t="shared" ca="1" si="87"/>
        <v>0</v>
      </c>
      <c r="X255" s="153">
        <f t="shared" ca="1" si="88"/>
        <v>1</v>
      </c>
      <c r="Y255" s="153">
        <f t="shared" ca="1" si="89"/>
        <v>0</v>
      </c>
      <c r="Z255" s="153">
        <f t="shared" ca="1" si="90"/>
        <v>4</v>
      </c>
      <c r="AA255" s="152" t="str">
        <f t="shared" ca="1" si="91"/>
        <v/>
      </c>
      <c r="AB255" s="152">
        <f t="shared" ca="1" si="92"/>
        <v>1.3466126913879284</v>
      </c>
      <c r="AC255" s="154" t="str">
        <f t="shared" ca="1" si="93"/>
        <v/>
      </c>
      <c r="AD255" s="154">
        <f t="shared" ca="1" si="94"/>
        <v>4.7551496219977452</v>
      </c>
      <c r="AE255" s="3">
        <f t="shared" ca="1" si="95"/>
        <v>1.1887874054994363</v>
      </c>
      <c r="AF255" s="3">
        <f t="shared" ca="1" si="96"/>
        <v>4.7551496219977452</v>
      </c>
      <c r="AG255" s="3" t="str">
        <f t="shared" ca="1" si="103"/>
        <v>N</v>
      </c>
      <c r="AH255" s="4" t="str">
        <f t="shared" ca="1" si="97"/>
        <v/>
      </c>
      <c r="AI255" s="75">
        <f t="shared" ca="1" si="98"/>
        <v>0.47551496219977452</v>
      </c>
      <c r="AJ255" s="75">
        <f t="shared" ca="1" si="99"/>
        <v>0</v>
      </c>
    </row>
    <row r="256" spans="1:36" ht="14.25">
      <c r="A256" s="41">
        <f t="shared" si="100"/>
        <v>190</v>
      </c>
      <c r="B256" s="150">
        <f>IF(ISNUMBER(A256),INDEX('MetaTrader Import'!$H$13:$J$5893,TRUNC(((A256-$A$39+1)-1)/3)+1,MOD((A256-$A$39+1)-1,3)+1),"")</f>
        <v>0</v>
      </c>
      <c r="C256" s="43">
        <f t="shared" ca="1" si="77"/>
        <v>30.259890059466112</v>
      </c>
      <c r="D256" s="43">
        <f t="shared" ca="1" si="78"/>
        <v>0.3129850809746284</v>
      </c>
      <c r="E256" s="43">
        <f t="shared" ca="1" si="79"/>
        <v>30.57287514044074</v>
      </c>
      <c r="F256" s="43">
        <f t="shared" ca="1" si="80"/>
        <v>3.0572875140440741</v>
      </c>
      <c r="G256" s="43">
        <f>IF(A256&lt;&gt;"",IF(A256&lt;Data!$G$11*0.25,$C$13/$G$32,IF(A256&gt;Data!$G$11*0.25,$C$13,$C$13*10)),"")</f>
        <v>1</v>
      </c>
      <c r="H256" s="43">
        <f>IF(A256&lt;&gt;"",IF(Data!$G$9="constant",$C$13,IF(Data!$G$9="squeeze",G256,F256)),"")</f>
        <v>1</v>
      </c>
      <c r="I256" s="38">
        <f ca="1">IF(ISNUMBER(A256),NORMINV(RAND(),0,IF(AND(Data!$G$9="squeeze",A256&lt;Data!$G$11*0.25),$H$32,1)*$C$30*$C$13)*($C$14*$C$12),"")</f>
        <v>1.7719712189519479E-4</v>
      </c>
      <c r="J256" s="42">
        <f ca="1">IFERROR(IF(Data!$C$6="Real",B256,I256+J255+($C$14*$C$12)*(NORMINV(RAND(),$C$15,CHOOSE($G$13,$C$13,F256,G256)))),"")</f>
        <v>1.3466820449283563</v>
      </c>
      <c r="K256" s="88">
        <f>IF(ISNUMBER(A256), IF($G$16="fixed",$G$17,MIN(H256*Data!$C$7*$C$16*0.5,$C$17*Data!$C$7))*$C$12,"")</f>
        <v>8.0000000000000007E-5</v>
      </c>
      <c r="L256" s="42">
        <f t="shared" ca="1" si="104"/>
        <v>1.3466820449283563</v>
      </c>
      <c r="M256" s="44">
        <f t="shared" ca="1" si="105"/>
        <v>1.3467220449283563</v>
      </c>
      <c r="N256" s="44">
        <f t="shared" ca="1" si="106"/>
        <v>1.3466420449283563</v>
      </c>
      <c r="O256" s="108">
        <f t="shared" ca="1" si="81"/>
        <v>-0.32693967378535521</v>
      </c>
      <c r="P256" s="102">
        <f t="shared" ca="1" si="82"/>
        <v>2.872877978701041</v>
      </c>
      <c r="Q256" s="102">
        <f t="shared" ca="1" si="83"/>
        <v>-6.0781479388168358E-2</v>
      </c>
      <c r="R256" s="120">
        <f t="shared" ca="1" si="101"/>
        <v>1</v>
      </c>
      <c r="S256" s="54">
        <f t="shared" ca="1" si="102"/>
        <v>0</v>
      </c>
      <c r="T256" s="5">
        <f t="shared" ca="1" si="84"/>
        <v>1.3495941575375672</v>
      </c>
      <c r="U256" s="152">
        <f t="shared" ca="1" si="85"/>
        <v>1.349804376167431</v>
      </c>
      <c r="V256" s="152">
        <f t="shared" ca="1" si="86"/>
        <v>1.3464138126473784</v>
      </c>
      <c r="W256" s="153">
        <f t="shared" ca="1" si="87"/>
        <v>0</v>
      </c>
      <c r="X256" s="153">
        <f t="shared" ca="1" si="88"/>
        <v>1</v>
      </c>
      <c r="Y256" s="153">
        <f t="shared" ca="1" si="89"/>
        <v>0</v>
      </c>
      <c r="Z256" s="153">
        <f t="shared" ca="1" si="90"/>
        <v>4</v>
      </c>
      <c r="AA256" s="152" t="str">
        <f t="shared" ca="1" si="91"/>
        <v/>
      </c>
      <c r="AB256" s="152">
        <f t="shared" ca="1" si="92"/>
        <v>1.3466126913879284</v>
      </c>
      <c r="AC256" s="154" t="str">
        <f t="shared" ca="1" si="93"/>
        <v/>
      </c>
      <c r="AD256" s="154">
        <f t="shared" ca="1" si="94"/>
        <v>-4.3741416171183545</v>
      </c>
      <c r="AE256" s="3">
        <f t="shared" ca="1" si="95"/>
        <v>-1.0935354042795886</v>
      </c>
      <c r="AF256" s="3">
        <f t="shared" ca="1" si="96"/>
        <v>-4.3741416171183545</v>
      </c>
      <c r="AG256" s="3" t="str">
        <f t="shared" ca="1" si="103"/>
        <v>N</v>
      </c>
      <c r="AH256" s="4" t="str">
        <f t="shared" ca="1" si="97"/>
        <v/>
      </c>
      <c r="AI256" s="75">
        <f t="shared" ca="1" si="98"/>
        <v>-0.43741416171183545</v>
      </c>
      <c r="AJ256" s="75">
        <f t="shared" ca="1" si="99"/>
        <v>0</v>
      </c>
    </row>
    <row r="257" spans="1:36" ht="14.25">
      <c r="A257" s="41">
        <f t="shared" si="100"/>
        <v>191</v>
      </c>
      <c r="B257" s="150">
        <f>IF(ISNUMBER(A257),INDEX('MetaTrader Import'!$H$13:$J$5893,TRUNC(((A257-$A$39+1)-1)/3)+1,MOD((A257-$A$39+1)-1,3)+1),"")</f>
        <v>0</v>
      </c>
      <c r="C257" s="43">
        <f t="shared" ca="1" si="77"/>
        <v>30.57287514044074</v>
      </c>
      <c r="D257" s="43">
        <f t="shared" ca="1" si="78"/>
        <v>0.38339980175847033</v>
      </c>
      <c r="E257" s="43">
        <f t="shared" ca="1" si="79"/>
        <v>30.956274942199212</v>
      </c>
      <c r="F257" s="43">
        <f t="shared" ca="1" si="80"/>
        <v>3.0956274942199213</v>
      </c>
      <c r="G257" s="43">
        <f>IF(A257&lt;&gt;"",IF(A257&lt;Data!$G$11*0.25,$C$13/$G$32,IF(A257&gt;Data!$G$11*0.25,$C$13,$C$13*10)),"")</f>
        <v>1</v>
      </c>
      <c r="H257" s="43">
        <f>IF(A257&lt;&gt;"",IF(Data!$G$9="constant",$C$13,IF(Data!$G$9="squeeze",G257,F257)),"")</f>
        <v>1</v>
      </c>
      <c r="I257" s="38">
        <f ca="1">IF(ISNUMBER(A257),NORMINV(RAND(),0,IF(AND(Data!$G$9="squeeze",A257&lt;Data!$G$11*0.25),$H$32,1)*$C$30*$C$13)*($C$14*$C$12),"")</f>
        <v>1.8554539717595261E-5</v>
      </c>
      <c r="J257" s="42">
        <f ca="1">IFERROR(IF(Data!$C$6="Real",B257,I257+J256+($C$14*$C$12)*(NORMINV(RAND(),$C$15,CHOOSE($G$13,$C$13,F257,G257)))),"")</f>
        <v>1.3468354659312567</v>
      </c>
      <c r="K257" s="88">
        <f>IF(ISNUMBER(A257), IF($G$16="fixed",$G$17,MIN(H257*Data!$C$7*$C$16*0.5,$C$17*Data!$C$7))*$C$12,"")</f>
        <v>8.0000000000000007E-5</v>
      </c>
      <c r="L257" s="42">
        <f t="shared" ca="1" si="104"/>
        <v>1.3468354659312567</v>
      </c>
      <c r="M257" s="44">
        <f t="shared" ca="1" si="105"/>
        <v>1.3468754659312567</v>
      </c>
      <c r="N257" s="44">
        <f t="shared" ca="1" si="106"/>
        <v>1.3467954659312567</v>
      </c>
      <c r="O257" s="108">
        <f t="shared" ca="1" si="81"/>
        <v>-0.45869609765415115</v>
      </c>
      <c r="P257" s="102">
        <f t="shared" ca="1" si="82"/>
        <v>2.7516944993423431</v>
      </c>
      <c r="Q257" s="102">
        <f t="shared" ca="1" si="83"/>
        <v>-3.8340844957369086E-2</v>
      </c>
      <c r="R257" s="120">
        <f t="shared" ca="1" si="101"/>
        <v>1</v>
      </c>
      <c r="S257" s="54">
        <f t="shared" ca="1" si="102"/>
        <v>0</v>
      </c>
      <c r="T257" s="5">
        <f t="shared" ca="1" si="84"/>
        <v>1.3495941575375672</v>
      </c>
      <c r="U257" s="152">
        <f t="shared" ca="1" si="85"/>
        <v>1.349804376167431</v>
      </c>
      <c r="V257" s="152">
        <f t="shared" ca="1" si="86"/>
        <v>1.3464138126473784</v>
      </c>
      <c r="W257" s="153">
        <f t="shared" ca="1" si="87"/>
        <v>0</v>
      </c>
      <c r="X257" s="153">
        <f t="shared" ca="1" si="88"/>
        <v>1</v>
      </c>
      <c r="Y257" s="153">
        <f t="shared" ca="1" si="89"/>
        <v>0</v>
      </c>
      <c r="Z257" s="153">
        <f t="shared" ca="1" si="90"/>
        <v>4</v>
      </c>
      <c r="AA257" s="152" t="str">
        <f t="shared" ca="1" si="91"/>
        <v/>
      </c>
      <c r="AB257" s="152">
        <f t="shared" ca="1" si="92"/>
        <v>1.3466126913879284</v>
      </c>
      <c r="AC257" s="154" t="str">
        <f t="shared" ca="1" si="93"/>
        <v/>
      </c>
      <c r="AD257" s="154">
        <f t="shared" ca="1" si="94"/>
        <v>-10.510981733133917</v>
      </c>
      <c r="AE257" s="3">
        <f t="shared" ca="1" si="95"/>
        <v>-2.6277454332834793</v>
      </c>
      <c r="AF257" s="3">
        <f t="shared" ca="1" si="96"/>
        <v>-10.510981733133917</v>
      </c>
      <c r="AG257" s="3" t="str">
        <f t="shared" ca="1" si="103"/>
        <v>N</v>
      </c>
      <c r="AH257" s="4" t="str">
        <f t="shared" ca="1" si="97"/>
        <v/>
      </c>
      <c r="AI257" s="75">
        <f t="shared" ca="1" si="98"/>
        <v>-1.0510981733133917</v>
      </c>
      <c r="AJ257" s="75">
        <f t="shared" ca="1" si="99"/>
        <v>0</v>
      </c>
    </row>
    <row r="258" spans="1:36" ht="14.25">
      <c r="A258" s="41">
        <f t="shared" si="100"/>
        <v>192</v>
      </c>
      <c r="B258" s="150">
        <f>IF(ISNUMBER(A258),INDEX('MetaTrader Import'!$H$13:$J$5893,TRUNC(((A258-$A$39+1)-1)/3)+1,MOD((A258-$A$39+1)-1,3)+1),"")</f>
        <v>0</v>
      </c>
      <c r="C258" s="43">
        <f t="shared" ca="1" si="77"/>
        <v>30.956274942199212</v>
      </c>
      <c r="D258" s="43">
        <f t="shared" ca="1" si="78"/>
        <v>-2.5880237995017232</v>
      </c>
      <c r="E258" s="43">
        <f t="shared" ca="1" si="79"/>
        <v>28.368251142697488</v>
      </c>
      <c r="F258" s="43">
        <f t="shared" ca="1" si="80"/>
        <v>2.8368251142697489</v>
      </c>
      <c r="G258" s="43">
        <f>IF(A258&lt;&gt;"",IF(A258&lt;Data!$G$11*0.25,$C$13/$G$32,IF(A258&gt;Data!$G$11*0.25,$C$13,$C$13*10)),"")</f>
        <v>1</v>
      </c>
      <c r="H258" s="43">
        <f>IF(A258&lt;&gt;"",IF(Data!$G$9="constant",$C$13,IF(Data!$G$9="squeeze",G258,F258)),"")</f>
        <v>1</v>
      </c>
      <c r="I258" s="38">
        <f ca="1">IF(ISNUMBER(A258),NORMINV(RAND(),0,IF(AND(Data!$G$9="squeeze",A258&lt;Data!$G$11*0.25),$H$32,1)*$C$30*$C$13)*($C$14*$C$12),"")</f>
        <v>-2.2312132848597221E-4</v>
      </c>
      <c r="J258" s="42">
        <f ca="1">IFERROR(IF(Data!$C$6="Real",B258,I258+J257+($C$14*$C$12)*(NORMINV(RAND(),$C$15,CHOOSE($G$13,$C$13,F258,G258)))),"")</f>
        <v>1.3467887030501251</v>
      </c>
      <c r="K258" s="88">
        <f>IF(ISNUMBER(A258), IF($G$16="fixed",$G$17,MIN(H258*Data!$C$7*$C$16*0.5,$C$17*Data!$C$7))*$C$12,"")</f>
        <v>8.0000000000000007E-5</v>
      </c>
      <c r="L258" s="42">
        <f t="shared" ca="1" si="104"/>
        <v>1.3467887030501251</v>
      </c>
      <c r="M258" s="44">
        <f t="shared" ca="1" si="105"/>
        <v>1.3468287030501251</v>
      </c>
      <c r="N258" s="44">
        <f t="shared" ca="1" si="106"/>
        <v>1.3467487030501251</v>
      </c>
      <c r="O258" s="108">
        <f t="shared" ca="1" si="81"/>
        <v>-0.5369014644690846</v>
      </c>
      <c r="P258" s="102">
        <f t="shared" ca="1" si="82"/>
        <v>2.7913355486121185</v>
      </c>
      <c r="Q258" s="102">
        <f t="shared" ca="1" si="83"/>
        <v>-2.4320016971783598E-2</v>
      </c>
      <c r="R258" s="120">
        <f t="shared" ca="1" si="101"/>
        <v>1</v>
      </c>
      <c r="S258" s="54">
        <f t="shared" ca="1" si="102"/>
        <v>0</v>
      </c>
      <c r="T258" s="5">
        <f t="shared" ca="1" si="84"/>
        <v>1.3495941575375672</v>
      </c>
      <c r="U258" s="152">
        <f t="shared" ca="1" si="85"/>
        <v>1.349804376167431</v>
      </c>
      <c r="V258" s="152">
        <f t="shared" ca="1" si="86"/>
        <v>1.3464138126473784</v>
      </c>
      <c r="W258" s="153">
        <f t="shared" ca="1" si="87"/>
        <v>0</v>
      </c>
      <c r="X258" s="153">
        <f t="shared" ca="1" si="88"/>
        <v>1</v>
      </c>
      <c r="Y258" s="153">
        <f t="shared" ca="1" si="89"/>
        <v>0</v>
      </c>
      <c r="Z258" s="153">
        <f t="shared" ca="1" si="90"/>
        <v>4</v>
      </c>
      <c r="AA258" s="152" t="str">
        <f t="shared" ca="1" si="91"/>
        <v/>
      </c>
      <c r="AB258" s="152">
        <f t="shared" ca="1" si="92"/>
        <v>1.3466126913879284</v>
      </c>
      <c r="AC258" s="154" t="str">
        <f t="shared" ca="1" si="93"/>
        <v/>
      </c>
      <c r="AD258" s="154">
        <f t="shared" ca="1" si="94"/>
        <v>-8.640466487870313</v>
      </c>
      <c r="AE258" s="3">
        <f t="shared" ca="1" si="95"/>
        <v>-2.1601166219675783</v>
      </c>
      <c r="AF258" s="3">
        <f t="shared" ca="1" si="96"/>
        <v>-8.640466487870313</v>
      </c>
      <c r="AG258" s="3" t="str">
        <f t="shared" ca="1" si="103"/>
        <v>N</v>
      </c>
      <c r="AH258" s="4" t="str">
        <f t="shared" ca="1" si="97"/>
        <v/>
      </c>
      <c r="AI258" s="75">
        <f t="shared" ca="1" si="98"/>
        <v>-0.8640466487870313</v>
      </c>
      <c r="AJ258" s="75">
        <f t="shared" ca="1" si="99"/>
        <v>0</v>
      </c>
    </row>
    <row r="259" spans="1:36" ht="14.25">
      <c r="A259" s="41">
        <f t="shared" si="100"/>
        <v>193</v>
      </c>
      <c r="B259" s="150">
        <f>IF(ISNUMBER(A259),INDEX('MetaTrader Import'!$H$13:$J$5893,TRUNC(((A259-$A$39+1)-1)/3)+1,MOD((A259-$A$39+1)-1,3)+1),"")</f>
        <v>0</v>
      </c>
      <c r="C259" s="43">
        <f t="shared" ref="C259:C322" ca="1" si="107">IF(A259&lt;&gt;"",E258,"")</f>
        <v>28.368251142697488</v>
      </c>
      <c r="D259" s="43">
        <f t="shared" ref="D259:D322" ca="1" si="108">IF(A259&lt;&gt;"",NORMINV(RAND(),($C$23-C259)*$C$28,$C$27)+NORMINV(RAND(),IF(RAND()&gt;$C$26,$C$25,0),$C$27),"")</f>
        <v>-1.7826116477024945</v>
      </c>
      <c r="E259" s="43">
        <f t="shared" ref="E259:E322" ca="1" si="109">IF(A259&lt;&gt;"",C259+D259,"")</f>
        <v>26.585639494994993</v>
      </c>
      <c r="F259" s="43">
        <f t="shared" ref="F259:F322" ca="1" si="110">IF(A259&lt;&gt;"",$C$13*ABS(E259)/$C$23,"")</f>
        <v>2.6585639494994995</v>
      </c>
      <c r="G259" s="43">
        <f>IF(A259&lt;&gt;"",IF(A259&lt;Data!$G$11*0.25,$C$13/$G$32,IF(A259&gt;Data!$G$11*0.25,$C$13,$C$13*10)),"")</f>
        <v>1</v>
      </c>
      <c r="H259" s="43">
        <f>IF(A259&lt;&gt;"",IF(Data!$G$9="constant",$C$13,IF(Data!$G$9="squeeze",G259,F259)),"")</f>
        <v>1</v>
      </c>
      <c r="I259" s="38">
        <f ca="1">IF(ISNUMBER(A259),NORMINV(RAND(),0,IF(AND(Data!$G$9="squeeze",A259&lt;Data!$G$11*0.25),$H$32,1)*$C$30*$C$13)*($C$14*$C$12),"")</f>
        <v>2.8770144849699032E-5</v>
      </c>
      <c r="J259" s="42">
        <f ca="1">IFERROR(IF(Data!$C$6="Real",B259,I259+J258+($C$14*$C$12)*(NORMINV(RAND(),$C$15,CHOOSE($G$13,$C$13,F259,G259)))),"")</f>
        <v>1.3465163912162952</v>
      </c>
      <c r="K259" s="88">
        <f>IF(ISNUMBER(A259), IF($G$16="fixed",$G$17,MIN(H259*Data!$C$7*$C$16*0.5,$C$17*Data!$C$7))*$C$12,"")</f>
        <v>8.0000000000000007E-5</v>
      </c>
      <c r="L259" s="42">
        <f t="shared" ca="1" si="104"/>
        <v>1.3465163912162952</v>
      </c>
      <c r="M259" s="44">
        <f t="shared" ca="1" si="105"/>
        <v>1.3465563912162952</v>
      </c>
      <c r="N259" s="44">
        <f t="shared" ca="1" si="106"/>
        <v>1.3464763912162951</v>
      </c>
      <c r="O259" s="108">
        <f t="shared" ref="O259:O322" ca="1" si="111">IF(ISNUMBER(A259),$G$12*SLOPE(L245:L259,A245:A259),"")</f>
        <v>-0.57648020483970697</v>
      </c>
      <c r="P259" s="102">
        <f t="shared" ref="P259:P322" ca="1" si="112">IF(ISNUMBER(A259),STDEV(L245:L259)*$G$12,"")</f>
        <v>2.9275300840058098</v>
      </c>
      <c r="Q259" s="102">
        <f t="shared" ref="Q259:Q322" ca="1" si="113">IF(ISNUMBER(A259),SLOPE(P245:P259,A245:A259),"")</f>
        <v>-1.2309283021570569E-2</v>
      </c>
      <c r="R259" s="120">
        <f t="shared" ca="1" si="101"/>
        <v>1</v>
      </c>
      <c r="S259" s="54">
        <f t="shared" ca="1" si="102"/>
        <v>0</v>
      </c>
      <c r="T259" s="5">
        <f t="shared" ref="T259:T322" ca="1" si="114">IF(ISNUMBER(A259),IF(S259=1,L259,IF(AG258="Y","",IF(ISNUMBER(T258),T258,""))),"")</f>
        <v>1.3495941575375672</v>
      </c>
      <c r="U259" s="152">
        <f t="shared" ref="U259:U322" ca="1" si="115">IF(NOT(ISNUMBER(T259)),"",IF(S259=1,T259,IF(M259&gt;U258,M259,IF(ISNUMBER(U258),U258,""))))</f>
        <v>1.349804376167431</v>
      </c>
      <c r="V259" s="152">
        <f t="shared" ref="V259:V322" ca="1" si="116">IF(NOT(ISNUMBER(T259)),"",IF(S259=1,T259,IF(N259&lt;V258,N259,IF(ISNUMBER(V258),V258,""))))</f>
        <v>1.3464138126473784</v>
      </c>
      <c r="W259" s="153">
        <f t="shared" ref="W259:W322" ca="1" si="117">IF(NOT(ISNUMBER(T259)),"",MIN($F$24,IF(TRUNC((U259-T259)/$E$24*$G$12)+0&gt;IF(ISNUMBER(W258),W258,0),TRUNC((U259-T259)/$E$24*$G$12)+0,IF(ISNUMBER(W258),W258,0))))</f>
        <v>0</v>
      </c>
      <c r="X259" s="153">
        <f t="shared" ref="X259:X322" ca="1" si="118">IF(NOT(ISNUMBER(T259)),"",MIN($F$24,IF(-TRUNC((V259-T259)/$E$24*$G$12)+0&gt;IF(ISNUMBER(X258),X258,0),-TRUNC((V259-T259)/$E$24*$G$12)+0,IF(ISNUMBER(X258),X258,0))))</f>
        <v>1</v>
      </c>
      <c r="Y259" s="153">
        <f t="shared" ref="Y259:Y322" ca="1" si="119">IF(ISNUMBER(W259),(IF(W259=0,0,1))*IF(ABS($I$24)=2,POWER(2,W259-1),W259)*SIGN($I$24)*$K$24,"")</f>
        <v>0</v>
      </c>
      <c r="Z259" s="153">
        <f t="shared" ref="Z259:Z322" ca="1" si="120">IF(ISNUMBER(X259),(IF(X259=0,0,1))*IF(ABS($I$24)=2,POWER(2,X259-1),X259)*SIGN($I$24)*$K$24,"")</f>
        <v>4</v>
      </c>
      <c r="AA259" s="152" t="str">
        <f t="shared" ref="AA259:AA322" ca="1" si="121">IF(OR(NOT(ISNUMBER(T259)),W259&lt;1),"",IF(OR(NOT(ISNUMBER(W258)),W258=0),IF(SIGN(Y259)=1,M259,N259),(Y258*AA258+(Y259-Y258)*IF(SIGN(Y259)=1,M259,N259))/Y259))</f>
        <v/>
      </c>
      <c r="AB259" s="152">
        <f t="shared" ref="AB259:AB322" ca="1" si="122">IF(OR(NOT(ISNUMBER(T259)),X259&lt;1),"",IF(OR(NOT(ISNUMBER(X258)),X258=0),IF(SIGN(Z259)=1,N259,M259),(Z258*AB258+(Z259-Z258)*IF(SIGN(Z259)=1,N259,M259))/Z259))</f>
        <v>1.3466126913879284</v>
      </c>
      <c r="AC259" s="154" t="str">
        <f t="shared" ref="AC259:AC322" ca="1" si="123">IFERROR(-SIGN(Y259)*(AA259-IF(SIGN(Y259)=1,N259,M259))*$G$12*ABS(Y259),"")</f>
        <v/>
      </c>
      <c r="AD259" s="154">
        <f t="shared" ref="AD259:AD322" ca="1" si="124">IFERROR(SIGN(Z259)*(AB259-IF(SIGN(Z259)=1,M259,N259))*$G$12*ABS(Z259),"")</f>
        <v>2.2520068653264502</v>
      </c>
      <c r="AE259" s="3">
        <f t="shared" ref="AE259:AE322" ca="1" si="125">IF(ISNUMBER(A259),IFERROR((IF(ISNUMBER(AC259),AC259,0)+IF(ISNUMBER(AD259),AD259,0))/(ABS(Y259)+ABS(Z259)),0),"")</f>
        <v>0.56300171633161256</v>
      </c>
      <c r="AF259" s="3">
        <f t="shared" ref="AF259:AF322" ca="1" si="126">IF(ISNUMBER(A259),IF(ISNUMBER(AC259),AC259,0)+IF(ISNUMBER(AD259),AD259,0),"")</f>
        <v>2.2520068653264502</v>
      </c>
      <c r="AG259" s="3" t="str">
        <f t="shared" ca="1" si="103"/>
        <v>N</v>
      </c>
      <c r="AH259" s="4" t="str">
        <f t="shared" ref="AH259:AH322" ca="1" si="127">IF(AG259="y",AF259*10*$C$11,"")</f>
        <v/>
      </c>
      <c r="AI259" s="75">
        <f t="shared" ref="AI259:AI322" ca="1" si="128">IF(ISNUMBER(A259),IF(ISNUMBER(AH259),AJ259,AF259*10*$C$11+AJ259),"")</f>
        <v>0.22520068653264502</v>
      </c>
      <c r="AJ259" s="75">
        <f t="shared" ref="AJ259:AJ322" ca="1" si="129">IF(ISNUMBER(A259),AJ258+IF(ISNUMBER(AH259),AH259,0),"")</f>
        <v>0</v>
      </c>
    </row>
    <row r="260" spans="1:36" ht="14.25">
      <c r="A260" s="41">
        <f t="shared" ref="A260:A323" si="130">IFERROR(IF(A259+1&gt;$C$19,"",A259+1),"")</f>
        <v>194</v>
      </c>
      <c r="B260" s="150">
        <f>IF(ISNUMBER(A260),INDEX('MetaTrader Import'!$H$13:$J$5893,TRUNC(((A260-$A$39+1)-1)/3)+1,MOD((A260-$A$39+1)-1,3)+1),"")</f>
        <v>0</v>
      </c>
      <c r="C260" s="43">
        <f t="shared" ca="1" si="107"/>
        <v>26.585639494994993</v>
      </c>
      <c r="D260" s="43">
        <f t="shared" ca="1" si="108"/>
        <v>-3.7921760261639084</v>
      </c>
      <c r="E260" s="43">
        <f t="shared" ca="1" si="109"/>
        <v>22.793463468831085</v>
      </c>
      <c r="F260" s="43">
        <f t="shared" ca="1" si="110"/>
        <v>2.2793463468831083</v>
      </c>
      <c r="G260" s="43">
        <f>IF(A260&lt;&gt;"",IF(A260&lt;Data!$G$11*0.25,$C$13/$G$32,IF(A260&gt;Data!$G$11*0.25,$C$13,$C$13*10)),"")</f>
        <v>1</v>
      </c>
      <c r="H260" s="43">
        <f>IF(A260&lt;&gt;"",IF(Data!$G$9="constant",$C$13,IF(Data!$G$9="squeeze",G260,F260)),"")</f>
        <v>1</v>
      </c>
      <c r="I260" s="38">
        <f ca="1">IF(ISNUMBER(A260),NORMINV(RAND(),0,IF(AND(Data!$G$9="squeeze",A260&lt;Data!$G$11*0.25),$H$32,1)*$C$30*$C$13)*($C$14*$C$12),"")</f>
        <v>-4.7720301440238104E-6</v>
      </c>
      <c r="J260" s="42">
        <f ca="1">IFERROR(IF(Data!$C$6="Real",B260,I260+J259+($C$14*$C$12)*(NORMINV(RAND(),$C$15,CHOOSE($G$13,$C$13,F260,G260)))),"")</f>
        <v>1.3467267592973475</v>
      </c>
      <c r="K260" s="88">
        <f>IF(ISNUMBER(A260), IF($G$16="fixed",$G$17,MIN(H260*Data!$C$7*$C$16*0.5,$C$17*Data!$C$7))*$C$12,"")</f>
        <v>8.0000000000000007E-5</v>
      </c>
      <c r="L260" s="42">
        <f t="shared" ca="1" si="104"/>
        <v>1.3467267592973475</v>
      </c>
      <c r="M260" s="44">
        <f t="shared" ca="1" si="105"/>
        <v>1.3467667592973476</v>
      </c>
      <c r="N260" s="44">
        <f t="shared" ca="1" si="106"/>
        <v>1.3466867592973475</v>
      </c>
      <c r="O260" s="108">
        <f t="shared" ca="1" si="111"/>
        <v>-0.50518691718205921</v>
      </c>
      <c r="P260" s="102">
        <f t="shared" ca="1" si="112"/>
        <v>2.7120022285377527</v>
      </c>
      <c r="Q260" s="102">
        <f t="shared" ca="1" si="113"/>
        <v>-5.7031022780238373E-3</v>
      </c>
      <c r="R260" s="120">
        <f t="shared" ref="R260:R323" ca="1" si="131">IF(ISNUMBER(A260),R259+S259,"")</f>
        <v>1</v>
      </c>
      <c r="S260" s="54">
        <f t="shared" ref="S260:S323" ca="1" si="132">IF(ISNUMBER(A260),IF(AND(R260&lt;$M$24,Q260&lt;$F$28,ABS(O260)&lt;$F$27,P260&lt;$F$26,NOT(ISNUMBER(T259))),1,0),"")</f>
        <v>0</v>
      </c>
      <c r="T260" s="5">
        <f t="shared" ca="1" si="114"/>
        <v>1.3495941575375672</v>
      </c>
      <c r="U260" s="152">
        <f t="shared" ca="1" si="115"/>
        <v>1.349804376167431</v>
      </c>
      <c r="V260" s="152">
        <f t="shared" ca="1" si="116"/>
        <v>1.3464138126473784</v>
      </c>
      <c r="W260" s="153">
        <f t="shared" ca="1" si="117"/>
        <v>0</v>
      </c>
      <c r="X260" s="153">
        <f t="shared" ca="1" si="118"/>
        <v>1</v>
      </c>
      <c r="Y260" s="153">
        <f t="shared" ca="1" si="119"/>
        <v>0</v>
      </c>
      <c r="Z260" s="153">
        <f t="shared" ca="1" si="120"/>
        <v>4</v>
      </c>
      <c r="AA260" s="152" t="str">
        <f t="shared" ca="1" si="121"/>
        <v/>
      </c>
      <c r="AB260" s="152">
        <f t="shared" ca="1" si="122"/>
        <v>1.3466126913879284</v>
      </c>
      <c r="AC260" s="154" t="str">
        <f t="shared" ca="1" si="123"/>
        <v/>
      </c>
      <c r="AD260" s="154">
        <f t="shared" ca="1" si="124"/>
        <v>-6.1627163767674631</v>
      </c>
      <c r="AE260" s="3">
        <f t="shared" ca="1" si="125"/>
        <v>-1.5406790941918658</v>
      </c>
      <c r="AF260" s="3">
        <f t="shared" ca="1" si="126"/>
        <v>-6.1627163767674631</v>
      </c>
      <c r="AG260" s="3" t="str">
        <f t="shared" ref="AG260:AG323" ca="1" si="133">IF(NOT(ISNUMBER(T260)),"",IF(OR(AF260&gt;$G$24,AF260&lt;-$H$24,A260+1&gt;$C$19),"Y","N"))</f>
        <v>N</v>
      </c>
      <c r="AH260" s="4" t="str">
        <f t="shared" ca="1" si="127"/>
        <v/>
      </c>
      <c r="AI260" s="75">
        <f t="shared" ca="1" si="128"/>
        <v>-0.61627163767674631</v>
      </c>
      <c r="AJ260" s="75">
        <f t="shared" ca="1" si="129"/>
        <v>0</v>
      </c>
    </row>
    <row r="261" spans="1:36" ht="14.25">
      <c r="A261" s="41">
        <f t="shared" si="130"/>
        <v>195</v>
      </c>
      <c r="B261" s="150">
        <f>IF(ISNUMBER(A261),INDEX('MetaTrader Import'!$H$13:$J$5893,TRUNC(((A261-$A$39+1)-1)/3)+1,MOD((A261-$A$39+1)-1,3)+1),"")</f>
        <v>0</v>
      </c>
      <c r="C261" s="43">
        <f t="shared" ca="1" si="107"/>
        <v>22.793463468831085</v>
      </c>
      <c r="D261" s="43">
        <f t="shared" ca="1" si="108"/>
        <v>-3.1320944507227084</v>
      </c>
      <c r="E261" s="43">
        <f t="shared" ca="1" si="109"/>
        <v>19.661369018108378</v>
      </c>
      <c r="F261" s="43">
        <f t="shared" ca="1" si="110"/>
        <v>1.9661369018108377</v>
      </c>
      <c r="G261" s="43">
        <f>IF(A261&lt;&gt;"",IF(A261&lt;Data!$G$11*0.25,$C$13/$G$32,IF(A261&gt;Data!$G$11*0.25,$C$13,$C$13*10)),"")</f>
        <v>1</v>
      </c>
      <c r="H261" s="43">
        <f>IF(A261&lt;&gt;"",IF(Data!$G$9="constant",$C$13,IF(Data!$G$9="squeeze",G261,F261)),"")</f>
        <v>1</v>
      </c>
      <c r="I261" s="38">
        <f ca="1">IF(ISNUMBER(A261),NORMINV(RAND(),0,IF(AND(Data!$G$9="squeeze",A261&lt;Data!$G$11*0.25),$H$32,1)*$C$30*$C$13)*($C$14*$C$12),"")</f>
        <v>2.3109071871397371E-4</v>
      </c>
      <c r="J261" s="42">
        <f ca="1">IFERROR(IF(Data!$C$6="Real",B261,I261+J260+($C$14*$C$12)*(NORMINV(RAND(),$C$15,CHOOSE($G$13,$C$13,F261,G261)))),"")</f>
        <v>1.3472643005651119</v>
      </c>
      <c r="K261" s="88">
        <f>IF(ISNUMBER(A261), IF($G$16="fixed",$G$17,MIN(H261*Data!$C$7*$C$16*0.5,$C$17*Data!$C$7))*$C$12,"")</f>
        <v>8.0000000000000007E-5</v>
      </c>
      <c r="L261" s="42">
        <f t="shared" ca="1" si="104"/>
        <v>1.3472643005651119</v>
      </c>
      <c r="M261" s="44">
        <f t="shared" ca="1" si="105"/>
        <v>1.347304300565112</v>
      </c>
      <c r="N261" s="44">
        <f t="shared" ca="1" si="106"/>
        <v>1.3472243005651119</v>
      </c>
      <c r="O261" s="108">
        <f t="shared" ca="1" si="111"/>
        <v>-0.27211399333040442</v>
      </c>
      <c r="P261" s="102">
        <f t="shared" ca="1" si="112"/>
        <v>2.5735303801791902</v>
      </c>
      <c r="Q261" s="102">
        <f t="shared" ca="1" si="113"/>
        <v>-4.7733346744631541E-4</v>
      </c>
      <c r="R261" s="120">
        <f t="shared" ca="1" si="131"/>
        <v>1</v>
      </c>
      <c r="S261" s="54">
        <f t="shared" ca="1" si="132"/>
        <v>0</v>
      </c>
      <c r="T261" s="5">
        <f t="shared" ca="1" si="114"/>
        <v>1.3495941575375672</v>
      </c>
      <c r="U261" s="152">
        <f t="shared" ca="1" si="115"/>
        <v>1.349804376167431</v>
      </c>
      <c r="V261" s="152">
        <f t="shared" ca="1" si="116"/>
        <v>1.3464138126473784</v>
      </c>
      <c r="W261" s="153">
        <f t="shared" ca="1" si="117"/>
        <v>0</v>
      </c>
      <c r="X261" s="153">
        <f t="shared" ca="1" si="118"/>
        <v>1</v>
      </c>
      <c r="Y261" s="153">
        <f t="shared" ca="1" si="119"/>
        <v>0</v>
      </c>
      <c r="Z261" s="153">
        <f t="shared" ca="1" si="120"/>
        <v>4</v>
      </c>
      <c r="AA261" s="152" t="str">
        <f t="shared" ca="1" si="121"/>
        <v/>
      </c>
      <c r="AB261" s="152">
        <f t="shared" ca="1" si="122"/>
        <v>1.3466126913879284</v>
      </c>
      <c r="AC261" s="154" t="str">
        <f t="shared" ca="1" si="123"/>
        <v/>
      </c>
      <c r="AD261" s="154">
        <f t="shared" ca="1" si="124"/>
        <v>-27.664367087343322</v>
      </c>
      <c r="AE261" s="3">
        <f t="shared" ca="1" si="125"/>
        <v>-6.9160917718358306</v>
      </c>
      <c r="AF261" s="3">
        <f t="shared" ca="1" si="126"/>
        <v>-27.664367087343322</v>
      </c>
      <c r="AG261" s="3" t="str">
        <f t="shared" ca="1" si="133"/>
        <v>N</v>
      </c>
      <c r="AH261" s="4" t="str">
        <f t="shared" ca="1" si="127"/>
        <v/>
      </c>
      <c r="AI261" s="75">
        <f t="shared" ca="1" si="128"/>
        <v>-2.7664367087343322</v>
      </c>
      <c r="AJ261" s="75">
        <f t="shared" ca="1" si="129"/>
        <v>0</v>
      </c>
    </row>
    <row r="262" spans="1:36" ht="14.25">
      <c r="A262" s="41">
        <f t="shared" si="130"/>
        <v>196</v>
      </c>
      <c r="B262" s="150">
        <f>IF(ISNUMBER(A262),INDEX('MetaTrader Import'!$H$13:$J$5893,TRUNC(((A262-$A$39+1)-1)/3)+1,MOD((A262-$A$39+1)-1,3)+1),"")</f>
        <v>0</v>
      </c>
      <c r="C262" s="43">
        <f t="shared" ca="1" si="107"/>
        <v>19.661369018108378</v>
      </c>
      <c r="D262" s="43">
        <f t="shared" ca="1" si="108"/>
        <v>0.9126781116476661</v>
      </c>
      <c r="E262" s="43">
        <f t="shared" ca="1" si="109"/>
        <v>20.574047129756043</v>
      </c>
      <c r="F262" s="43">
        <f t="shared" ca="1" si="110"/>
        <v>2.0574047129756043</v>
      </c>
      <c r="G262" s="43">
        <f>IF(A262&lt;&gt;"",IF(A262&lt;Data!$G$11*0.25,$C$13/$G$32,IF(A262&gt;Data!$G$11*0.25,$C$13,$C$13*10)),"")</f>
        <v>1</v>
      </c>
      <c r="H262" s="43">
        <f>IF(A262&lt;&gt;"",IF(Data!$G$9="constant",$C$13,IF(Data!$G$9="squeeze",G262,F262)),"")</f>
        <v>1</v>
      </c>
      <c r="I262" s="38">
        <f ca="1">IF(ISNUMBER(A262),NORMINV(RAND(),0,IF(AND(Data!$G$9="squeeze",A262&lt;Data!$G$11*0.25),$H$32,1)*$C$30*$C$13)*($C$14*$C$12),"")</f>
        <v>1.0028528171995763E-4</v>
      </c>
      <c r="J262" s="42">
        <f ca="1">IFERROR(IF(Data!$C$6="Real",B262,I262+J261+($C$14*$C$12)*(NORMINV(RAND(),$C$15,CHOOSE($G$13,$C$13,F262,G262)))),"")</f>
        <v>1.3474179544925555</v>
      </c>
      <c r="K262" s="88">
        <f>IF(ISNUMBER(A262), IF($G$16="fixed",$G$17,MIN(H262*Data!$C$7*$C$16*0.5,$C$17*Data!$C$7))*$C$12,"")</f>
        <v>8.0000000000000007E-5</v>
      </c>
      <c r="L262" s="42">
        <f t="shared" ref="L262:L325" ca="1" si="134">IFERROR(J262,"")</f>
        <v>1.3474179544925555</v>
      </c>
      <c r="M262" s="44">
        <f t="shared" ref="M262:M325" ca="1" si="135">IFERROR(L262+K262*0.5,"")</f>
        <v>1.3474579544925556</v>
      </c>
      <c r="N262" s="44">
        <f t="shared" ref="N262:N325" ca="1" si="136">IFERROR(L262-K262*0.5,"")</f>
        <v>1.3473779544925555</v>
      </c>
      <c r="O262" s="108">
        <f t="shared" ca="1" si="111"/>
        <v>-2.5569939792484994E-2</v>
      </c>
      <c r="P262" s="102">
        <f t="shared" ca="1" si="112"/>
        <v>2.744043709040997</v>
      </c>
      <c r="Q262" s="102">
        <f t="shared" ca="1" si="113"/>
        <v>5.7201727860600755E-3</v>
      </c>
      <c r="R262" s="120">
        <f t="shared" ca="1" si="131"/>
        <v>1</v>
      </c>
      <c r="S262" s="54">
        <f t="shared" ca="1" si="132"/>
        <v>0</v>
      </c>
      <c r="T262" s="5">
        <f t="shared" ca="1" si="114"/>
        <v>1.3495941575375672</v>
      </c>
      <c r="U262" s="152">
        <f t="shared" ca="1" si="115"/>
        <v>1.349804376167431</v>
      </c>
      <c r="V262" s="152">
        <f t="shared" ca="1" si="116"/>
        <v>1.3464138126473784</v>
      </c>
      <c r="W262" s="153">
        <f t="shared" ca="1" si="117"/>
        <v>0</v>
      </c>
      <c r="X262" s="153">
        <f t="shared" ca="1" si="118"/>
        <v>1</v>
      </c>
      <c r="Y262" s="153">
        <f t="shared" ca="1" si="119"/>
        <v>0</v>
      </c>
      <c r="Z262" s="153">
        <f t="shared" ca="1" si="120"/>
        <v>4</v>
      </c>
      <c r="AA262" s="152" t="str">
        <f t="shared" ca="1" si="121"/>
        <v/>
      </c>
      <c r="AB262" s="152">
        <f t="shared" ca="1" si="122"/>
        <v>1.3466126913879284</v>
      </c>
      <c r="AC262" s="154" t="str">
        <f t="shared" ca="1" si="123"/>
        <v/>
      </c>
      <c r="AD262" s="154">
        <f t="shared" ca="1" si="124"/>
        <v>-33.810524185087232</v>
      </c>
      <c r="AE262" s="3">
        <f t="shared" ca="1" si="125"/>
        <v>-8.4526310462718079</v>
      </c>
      <c r="AF262" s="3">
        <f t="shared" ca="1" si="126"/>
        <v>-33.810524185087232</v>
      </c>
      <c r="AG262" s="3" t="str">
        <f t="shared" ca="1" si="133"/>
        <v>N</v>
      </c>
      <c r="AH262" s="4" t="str">
        <f t="shared" ca="1" si="127"/>
        <v/>
      </c>
      <c r="AI262" s="75">
        <f t="shared" ca="1" si="128"/>
        <v>-3.3810524185087232</v>
      </c>
      <c r="AJ262" s="75">
        <f t="shared" ca="1" si="129"/>
        <v>0</v>
      </c>
    </row>
    <row r="263" spans="1:36" ht="14.25">
      <c r="A263" s="41">
        <f t="shared" si="130"/>
        <v>197</v>
      </c>
      <c r="B263" s="150">
        <f>IF(ISNUMBER(A263),INDEX('MetaTrader Import'!$H$13:$J$5893,TRUNC(((A263-$A$39+1)-1)/3)+1,MOD((A263-$A$39+1)-1,3)+1),"")</f>
        <v>0</v>
      </c>
      <c r="C263" s="43">
        <f t="shared" ca="1" si="107"/>
        <v>20.574047129756043</v>
      </c>
      <c r="D263" s="43">
        <f t="shared" ca="1" si="108"/>
        <v>-1.7680888811895934</v>
      </c>
      <c r="E263" s="43">
        <f t="shared" ca="1" si="109"/>
        <v>18.805958248566448</v>
      </c>
      <c r="F263" s="43">
        <f t="shared" ca="1" si="110"/>
        <v>1.8805958248566448</v>
      </c>
      <c r="G263" s="43">
        <f>IF(A263&lt;&gt;"",IF(A263&lt;Data!$G$11*0.25,$C$13/$G$32,IF(A263&gt;Data!$G$11*0.25,$C$13,$C$13*10)),"")</f>
        <v>1</v>
      </c>
      <c r="H263" s="43">
        <f>IF(A263&lt;&gt;"",IF(Data!$G$9="constant",$C$13,IF(Data!$G$9="squeeze",G263,F263)),"")</f>
        <v>1</v>
      </c>
      <c r="I263" s="38">
        <f ca="1">IF(ISNUMBER(A263),NORMINV(RAND(),0,IF(AND(Data!$G$9="squeeze",A263&lt;Data!$G$11*0.25),$H$32,1)*$C$30*$C$13)*($C$14*$C$12),"")</f>
        <v>2.1053033162099659E-4</v>
      </c>
      <c r="J263" s="42">
        <f ca="1">IFERROR(IF(Data!$C$6="Real",B263,I263+J262+($C$14*$C$12)*(NORMINV(RAND(),$C$15,CHOOSE($G$13,$C$13,F263,G263)))),"")</f>
        <v>1.3476343296107733</v>
      </c>
      <c r="K263" s="88">
        <f>IF(ISNUMBER(A263), IF($G$16="fixed",$G$17,MIN(H263*Data!$C$7*$C$16*0.5,$C$17*Data!$C$7))*$C$12,"")</f>
        <v>8.0000000000000007E-5</v>
      </c>
      <c r="L263" s="42">
        <f t="shared" ca="1" si="134"/>
        <v>1.3476343296107733</v>
      </c>
      <c r="M263" s="44">
        <f t="shared" ca="1" si="135"/>
        <v>1.3476743296107734</v>
      </c>
      <c r="N263" s="44">
        <f t="shared" ca="1" si="136"/>
        <v>1.3475943296107733</v>
      </c>
      <c r="O263" s="108">
        <f t="shared" ca="1" si="111"/>
        <v>0.22350845208498776</v>
      </c>
      <c r="P263" s="102">
        <f t="shared" ca="1" si="112"/>
        <v>3.311662834085336</v>
      </c>
      <c r="Q263" s="102">
        <f t="shared" ca="1" si="113"/>
        <v>2.0447283271156406E-2</v>
      </c>
      <c r="R263" s="120">
        <f t="shared" ca="1" si="131"/>
        <v>1</v>
      </c>
      <c r="S263" s="54">
        <f t="shared" ca="1" si="132"/>
        <v>0</v>
      </c>
      <c r="T263" s="5">
        <f t="shared" ca="1" si="114"/>
        <v>1.3495941575375672</v>
      </c>
      <c r="U263" s="152">
        <f t="shared" ca="1" si="115"/>
        <v>1.349804376167431</v>
      </c>
      <c r="V263" s="152">
        <f t="shared" ca="1" si="116"/>
        <v>1.3464138126473784</v>
      </c>
      <c r="W263" s="153">
        <f t="shared" ca="1" si="117"/>
        <v>0</v>
      </c>
      <c r="X263" s="153">
        <f t="shared" ca="1" si="118"/>
        <v>1</v>
      </c>
      <c r="Y263" s="153">
        <f t="shared" ca="1" si="119"/>
        <v>0</v>
      </c>
      <c r="Z263" s="153">
        <f t="shared" ca="1" si="120"/>
        <v>4</v>
      </c>
      <c r="AA263" s="152" t="str">
        <f t="shared" ca="1" si="121"/>
        <v/>
      </c>
      <c r="AB263" s="152">
        <f t="shared" ca="1" si="122"/>
        <v>1.3466126913879284</v>
      </c>
      <c r="AC263" s="154" t="str">
        <f t="shared" ca="1" si="123"/>
        <v/>
      </c>
      <c r="AD263" s="154">
        <f t="shared" ca="1" si="124"/>
        <v>-42.465528913799844</v>
      </c>
      <c r="AE263" s="3">
        <f t="shared" ca="1" si="125"/>
        <v>-10.616382228449961</v>
      </c>
      <c r="AF263" s="3">
        <f t="shared" ca="1" si="126"/>
        <v>-42.465528913799844</v>
      </c>
      <c r="AG263" s="3" t="str">
        <f t="shared" ca="1" si="133"/>
        <v>N</v>
      </c>
      <c r="AH263" s="4" t="str">
        <f t="shared" ca="1" si="127"/>
        <v/>
      </c>
      <c r="AI263" s="75">
        <f t="shared" ca="1" si="128"/>
        <v>-4.2465528913799844</v>
      </c>
      <c r="AJ263" s="75">
        <f t="shared" ca="1" si="129"/>
        <v>0</v>
      </c>
    </row>
    <row r="264" spans="1:36" ht="14.25">
      <c r="A264" s="41">
        <f t="shared" si="130"/>
        <v>198</v>
      </c>
      <c r="B264" s="150">
        <f>IF(ISNUMBER(A264),INDEX('MetaTrader Import'!$H$13:$J$5893,TRUNC(((A264-$A$39+1)-1)/3)+1,MOD((A264-$A$39+1)-1,3)+1),"")</f>
        <v>0</v>
      </c>
      <c r="C264" s="43">
        <f t="shared" ca="1" si="107"/>
        <v>18.805958248566448</v>
      </c>
      <c r="D264" s="43">
        <f t="shared" ca="1" si="108"/>
        <v>-8.1010228617599545E-3</v>
      </c>
      <c r="E264" s="43">
        <f t="shared" ca="1" si="109"/>
        <v>18.797857225704689</v>
      </c>
      <c r="F264" s="43">
        <f t="shared" ca="1" si="110"/>
        <v>1.8797857225704688</v>
      </c>
      <c r="G264" s="43">
        <f>IF(A264&lt;&gt;"",IF(A264&lt;Data!$G$11*0.25,$C$13/$G$32,IF(A264&gt;Data!$G$11*0.25,$C$13,$C$13*10)),"")</f>
        <v>1</v>
      </c>
      <c r="H264" s="43">
        <f>IF(A264&lt;&gt;"",IF(Data!$G$9="constant",$C$13,IF(Data!$G$9="squeeze",G264,F264)),"")</f>
        <v>1</v>
      </c>
      <c r="I264" s="38">
        <f ca="1">IF(ISNUMBER(A264),NORMINV(RAND(),0,IF(AND(Data!$G$9="squeeze",A264&lt;Data!$G$11*0.25),$H$32,1)*$C$30*$C$13)*($C$14*$C$12),"")</f>
        <v>-3.120893229587346E-5</v>
      </c>
      <c r="J264" s="42">
        <f ca="1">IFERROR(IF(Data!$C$6="Real",B264,I264+J263+($C$14*$C$12)*(NORMINV(RAND(),$C$15,CHOOSE($G$13,$C$13,F264,G264)))),"")</f>
        <v>1.3473577430211932</v>
      </c>
      <c r="K264" s="88">
        <f>IF(ISNUMBER(A264), IF($G$16="fixed",$G$17,MIN(H264*Data!$C$7*$C$16*0.5,$C$17*Data!$C$7))*$C$12,"")</f>
        <v>8.0000000000000007E-5</v>
      </c>
      <c r="L264" s="42">
        <f t="shared" ca="1" si="134"/>
        <v>1.3473577430211932</v>
      </c>
      <c r="M264" s="44">
        <f t="shared" ca="1" si="135"/>
        <v>1.3473977430211932</v>
      </c>
      <c r="N264" s="44">
        <f t="shared" ca="1" si="136"/>
        <v>1.3473177430211931</v>
      </c>
      <c r="O264" s="108">
        <f t="shared" ca="1" si="111"/>
        <v>0.34099993863719236</v>
      </c>
      <c r="P264" s="102">
        <f t="shared" ca="1" si="112"/>
        <v>3.4934193867510444</v>
      </c>
      <c r="Q264" s="102">
        <f t="shared" ca="1" si="113"/>
        <v>3.6273915657225937E-2</v>
      </c>
      <c r="R264" s="120">
        <f t="shared" ca="1" si="131"/>
        <v>1</v>
      </c>
      <c r="S264" s="54">
        <f t="shared" ca="1" si="132"/>
        <v>0</v>
      </c>
      <c r="T264" s="5">
        <f t="shared" ca="1" si="114"/>
        <v>1.3495941575375672</v>
      </c>
      <c r="U264" s="152">
        <f t="shared" ca="1" si="115"/>
        <v>1.349804376167431</v>
      </c>
      <c r="V264" s="152">
        <f t="shared" ca="1" si="116"/>
        <v>1.3464138126473784</v>
      </c>
      <c r="W264" s="153">
        <f t="shared" ca="1" si="117"/>
        <v>0</v>
      </c>
      <c r="X264" s="153">
        <f t="shared" ca="1" si="118"/>
        <v>1</v>
      </c>
      <c r="Y264" s="153">
        <f t="shared" ca="1" si="119"/>
        <v>0</v>
      </c>
      <c r="Z264" s="153">
        <f t="shared" ca="1" si="120"/>
        <v>4</v>
      </c>
      <c r="AA264" s="152" t="str">
        <f t="shared" ca="1" si="121"/>
        <v/>
      </c>
      <c r="AB264" s="152">
        <f t="shared" ca="1" si="122"/>
        <v>1.3466126913879284</v>
      </c>
      <c r="AC264" s="154" t="str">
        <f t="shared" ca="1" si="123"/>
        <v/>
      </c>
      <c r="AD264" s="154">
        <f t="shared" ca="1" si="124"/>
        <v>-31.402065330592421</v>
      </c>
      <c r="AE264" s="3">
        <f t="shared" ca="1" si="125"/>
        <v>-7.8505163326481053</v>
      </c>
      <c r="AF264" s="3">
        <f t="shared" ca="1" si="126"/>
        <v>-31.402065330592421</v>
      </c>
      <c r="AG264" s="3" t="str">
        <f t="shared" ca="1" si="133"/>
        <v>N</v>
      </c>
      <c r="AH264" s="4" t="str">
        <f t="shared" ca="1" si="127"/>
        <v/>
      </c>
      <c r="AI264" s="75">
        <f t="shared" ca="1" si="128"/>
        <v>-3.1402065330592421</v>
      </c>
      <c r="AJ264" s="75">
        <f t="shared" ca="1" si="129"/>
        <v>0</v>
      </c>
    </row>
    <row r="265" spans="1:36" ht="14.25">
      <c r="A265" s="41">
        <f t="shared" si="130"/>
        <v>199</v>
      </c>
      <c r="B265" s="150">
        <f>IF(ISNUMBER(A265),INDEX('MetaTrader Import'!$H$13:$J$5893,TRUNC(((A265-$A$39+1)-1)/3)+1,MOD((A265-$A$39+1)-1,3)+1),"")</f>
        <v>0</v>
      </c>
      <c r="C265" s="43">
        <f t="shared" ca="1" si="107"/>
        <v>18.797857225704689</v>
      </c>
      <c r="D265" s="43">
        <f t="shared" ca="1" si="108"/>
        <v>-0.25161995207641952</v>
      </c>
      <c r="E265" s="43">
        <f t="shared" ca="1" si="109"/>
        <v>18.546237273628268</v>
      </c>
      <c r="F265" s="43">
        <f t="shared" ca="1" si="110"/>
        <v>1.8546237273628268</v>
      </c>
      <c r="G265" s="43">
        <f>IF(A265&lt;&gt;"",IF(A265&lt;Data!$G$11*0.25,$C$13/$G$32,IF(A265&gt;Data!$G$11*0.25,$C$13,$C$13*10)),"")</f>
        <v>1</v>
      </c>
      <c r="H265" s="43">
        <f>IF(A265&lt;&gt;"",IF(Data!$G$9="constant",$C$13,IF(Data!$G$9="squeeze",G265,F265)),"")</f>
        <v>1</v>
      </c>
      <c r="I265" s="38">
        <f ca="1">IF(ISNUMBER(A265),NORMINV(RAND(),0,IF(AND(Data!$G$9="squeeze",A265&lt;Data!$G$11*0.25),$H$32,1)*$C$30*$C$13)*($C$14*$C$12),"")</f>
        <v>-7.4414367277404937E-5</v>
      </c>
      <c r="J265" s="42">
        <f ca="1">IFERROR(IF(Data!$C$6="Real",B265,I265+J264+($C$14*$C$12)*(NORMINV(RAND(),$C$15,CHOOSE($G$13,$C$13,F265,G265)))),"")</f>
        <v>1.3469733647013458</v>
      </c>
      <c r="K265" s="88">
        <f>IF(ISNUMBER(A265), IF($G$16="fixed",$G$17,MIN(H265*Data!$C$7*$C$16*0.5,$C$17*Data!$C$7))*$C$12,"")</f>
        <v>8.0000000000000007E-5</v>
      </c>
      <c r="L265" s="42">
        <f t="shared" ca="1" si="134"/>
        <v>1.3469733647013458</v>
      </c>
      <c r="M265" s="44">
        <f t="shared" ca="1" si="135"/>
        <v>1.3470133647013458</v>
      </c>
      <c r="N265" s="44">
        <f t="shared" ca="1" si="136"/>
        <v>1.3469333647013457</v>
      </c>
      <c r="O265" s="108">
        <f t="shared" ca="1" si="111"/>
        <v>0.41398878003302236</v>
      </c>
      <c r="P265" s="102">
        <f t="shared" ca="1" si="112"/>
        <v>3.4317205882179622</v>
      </c>
      <c r="Q265" s="102">
        <f t="shared" ca="1" si="113"/>
        <v>4.5724686502945977E-2</v>
      </c>
      <c r="R265" s="120">
        <f t="shared" ca="1" si="131"/>
        <v>1</v>
      </c>
      <c r="S265" s="54">
        <f t="shared" ca="1" si="132"/>
        <v>0</v>
      </c>
      <c r="T265" s="5">
        <f t="shared" ca="1" si="114"/>
        <v>1.3495941575375672</v>
      </c>
      <c r="U265" s="152">
        <f t="shared" ca="1" si="115"/>
        <v>1.349804376167431</v>
      </c>
      <c r="V265" s="152">
        <f t="shared" ca="1" si="116"/>
        <v>1.3464138126473784</v>
      </c>
      <c r="W265" s="153">
        <f t="shared" ca="1" si="117"/>
        <v>0</v>
      </c>
      <c r="X265" s="153">
        <f t="shared" ca="1" si="118"/>
        <v>1</v>
      </c>
      <c r="Y265" s="153">
        <f t="shared" ca="1" si="119"/>
        <v>0</v>
      </c>
      <c r="Z265" s="153">
        <f t="shared" ca="1" si="120"/>
        <v>4</v>
      </c>
      <c r="AA265" s="152" t="str">
        <f t="shared" ca="1" si="121"/>
        <v/>
      </c>
      <c r="AB265" s="152">
        <f t="shared" ca="1" si="122"/>
        <v>1.3466126913879284</v>
      </c>
      <c r="AC265" s="154" t="str">
        <f t="shared" ca="1" si="123"/>
        <v/>
      </c>
      <c r="AD265" s="154">
        <f t="shared" ca="1" si="124"/>
        <v>-16.026932536696847</v>
      </c>
      <c r="AE265" s="3">
        <f t="shared" ca="1" si="125"/>
        <v>-4.0067331341742118</v>
      </c>
      <c r="AF265" s="3">
        <f t="shared" ca="1" si="126"/>
        <v>-16.026932536696847</v>
      </c>
      <c r="AG265" s="3" t="str">
        <f t="shared" ca="1" si="133"/>
        <v>N</v>
      </c>
      <c r="AH265" s="4" t="str">
        <f t="shared" ca="1" si="127"/>
        <v/>
      </c>
      <c r="AI265" s="75">
        <f t="shared" ca="1" si="128"/>
        <v>-1.6026932536696847</v>
      </c>
      <c r="AJ265" s="75">
        <f t="shared" ca="1" si="129"/>
        <v>0</v>
      </c>
    </row>
    <row r="266" spans="1:36" ht="14.25">
      <c r="A266" s="41">
        <f t="shared" si="130"/>
        <v>200</v>
      </c>
      <c r="B266" s="150">
        <f>IF(ISNUMBER(A266),INDEX('MetaTrader Import'!$H$13:$J$5893,TRUNC(((A266-$A$39+1)-1)/3)+1,MOD((A266-$A$39+1)-1,3)+1),"")</f>
        <v>0</v>
      </c>
      <c r="C266" s="43">
        <f t="shared" ca="1" si="107"/>
        <v>18.546237273628268</v>
      </c>
      <c r="D266" s="43">
        <f t="shared" ca="1" si="108"/>
        <v>-0.81812639273183763</v>
      </c>
      <c r="E266" s="43">
        <f t="shared" ca="1" si="109"/>
        <v>17.728110880896431</v>
      </c>
      <c r="F266" s="43">
        <f t="shared" ca="1" si="110"/>
        <v>1.7728110880896431</v>
      </c>
      <c r="G266" s="43">
        <f>IF(A266&lt;&gt;"",IF(A266&lt;Data!$G$11*0.25,$C$13/$G$32,IF(A266&gt;Data!$G$11*0.25,$C$13,$C$13*10)),"")</f>
        <v>1</v>
      </c>
      <c r="H266" s="43">
        <f>IF(A266&lt;&gt;"",IF(Data!$G$9="constant",$C$13,IF(Data!$G$9="squeeze",G266,F266)),"")</f>
        <v>1</v>
      </c>
      <c r="I266" s="38">
        <f ca="1">IF(ISNUMBER(A266),NORMINV(RAND(),0,IF(AND(Data!$G$9="squeeze",A266&lt;Data!$G$11*0.25),$H$32,1)*$C$30*$C$13)*($C$14*$C$12),"")</f>
        <v>2.7321487891470835E-4</v>
      </c>
      <c r="J266" s="42">
        <f ca="1">IFERROR(IF(Data!$C$6="Real",B266,I266+J265+($C$14*$C$12)*(NORMINV(RAND(),$C$15,CHOOSE($G$13,$C$13,F266,G266)))),"")</f>
        <v>1.3472566106323522</v>
      </c>
      <c r="K266" s="88">
        <f>IF(ISNUMBER(A266), IF($G$16="fixed",$G$17,MIN(H266*Data!$C$7*$C$16*0.5,$C$17*Data!$C$7))*$C$12,"")</f>
        <v>8.0000000000000007E-5</v>
      </c>
      <c r="L266" s="42">
        <f t="shared" ca="1" si="134"/>
        <v>1.3472566106323522</v>
      </c>
      <c r="M266" s="44">
        <f t="shared" ca="1" si="135"/>
        <v>1.3472966106323523</v>
      </c>
      <c r="N266" s="44">
        <f t="shared" ca="1" si="136"/>
        <v>1.3472166106323522</v>
      </c>
      <c r="O266" s="108">
        <f t="shared" ca="1" si="111"/>
        <v>0.53424232191628152</v>
      </c>
      <c r="P266" s="102">
        <f t="shared" ca="1" si="112"/>
        <v>3.5118835780371662</v>
      </c>
      <c r="Q266" s="102">
        <f t="shared" ca="1" si="113"/>
        <v>5.4263417997982587E-2</v>
      </c>
      <c r="R266" s="120">
        <f t="shared" ca="1" si="131"/>
        <v>1</v>
      </c>
      <c r="S266" s="54">
        <f t="shared" ca="1" si="132"/>
        <v>0</v>
      </c>
      <c r="T266" s="5">
        <f t="shared" ca="1" si="114"/>
        <v>1.3495941575375672</v>
      </c>
      <c r="U266" s="152">
        <f t="shared" ca="1" si="115"/>
        <v>1.349804376167431</v>
      </c>
      <c r="V266" s="152">
        <f t="shared" ca="1" si="116"/>
        <v>1.3464138126473784</v>
      </c>
      <c r="W266" s="153">
        <f t="shared" ca="1" si="117"/>
        <v>0</v>
      </c>
      <c r="X266" s="153">
        <f t="shared" ca="1" si="118"/>
        <v>1</v>
      </c>
      <c r="Y266" s="153">
        <f t="shared" ca="1" si="119"/>
        <v>0</v>
      </c>
      <c r="Z266" s="153">
        <f t="shared" ca="1" si="120"/>
        <v>4</v>
      </c>
      <c r="AA266" s="152" t="str">
        <f t="shared" ca="1" si="121"/>
        <v/>
      </c>
      <c r="AB266" s="152">
        <f t="shared" ca="1" si="122"/>
        <v>1.3466126913879284</v>
      </c>
      <c r="AC266" s="154" t="str">
        <f t="shared" ca="1" si="123"/>
        <v/>
      </c>
      <c r="AD266" s="154">
        <f t="shared" ca="1" si="124"/>
        <v>-27.356769776956114</v>
      </c>
      <c r="AE266" s="3">
        <f t="shared" ca="1" si="125"/>
        <v>-6.8391924442390284</v>
      </c>
      <c r="AF266" s="3">
        <f t="shared" ca="1" si="126"/>
        <v>-27.356769776956114</v>
      </c>
      <c r="AG266" s="3" t="str">
        <f t="shared" ca="1" si="133"/>
        <v>N</v>
      </c>
      <c r="AH266" s="4" t="str">
        <f t="shared" ca="1" si="127"/>
        <v/>
      </c>
      <c r="AI266" s="75">
        <f t="shared" ca="1" si="128"/>
        <v>-2.7356769776956118</v>
      </c>
      <c r="AJ266" s="75">
        <f t="shared" ca="1" si="129"/>
        <v>0</v>
      </c>
    </row>
    <row r="267" spans="1:36" ht="14.25">
      <c r="A267" s="41">
        <f t="shared" si="130"/>
        <v>201</v>
      </c>
      <c r="B267" s="150">
        <f>IF(ISNUMBER(A267),INDEX('MetaTrader Import'!$H$13:$J$5893,TRUNC(((A267-$A$39+1)-1)/3)+1,MOD((A267-$A$39+1)-1,3)+1),"")</f>
        <v>0</v>
      </c>
      <c r="C267" s="43">
        <f t="shared" ca="1" si="107"/>
        <v>17.728110880896431</v>
      </c>
      <c r="D267" s="43">
        <f t="shared" ca="1" si="108"/>
        <v>-0.45512945898306068</v>
      </c>
      <c r="E267" s="43">
        <f t="shared" ca="1" si="109"/>
        <v>17.272981421913371</v>
      </c>
      <c r="F267" s="43">
        <f t="shared" ca="1" si="110"/>
        <v>1.7272981421913371</v>
      </c>
      <c r="G267" s="43">
        <f>IF(A267&lt;&gt;"",IF(A267&lt;Data!$G$11*0.25,$C$13/$G$32,IF(A267&gt;Data!$G$11*0.25,$C$13,$C$13*10)),"")</f>
        <v>1</v>
      </c>
      <c r="H267" s="43">
        <f>IF(A267&lt;&gt;"",IF(Data!$G$9="constant",$C$13,IF(Data!$G$9="squeeze",G267,F267)),"")</f>
        <v>1</v>
      </c>
      <c r="I267" s="38">
        <f ca="1">IF(ISNUMBER(A267),NORMINV(RAND(),0,IF(AND(Data!$G$9="squeeze",A267&lt;Data!$G$11*0.25),$H$32,1)*$C$30*$C$13)*($C$14*$C$12),"")</f>
        <v>2.1676122892117525E-4</v>
      </c>
      <c r="J267" s="42">
        <f ca="1">IFERROR(IF(Data!$C$6="Real",B267,I267+J266+($C$14*$C$12)*(NORMINV(RAND(),$C$15,CHOOSE($G$13,$C$13,F267,G267)))),"")</f>
        <v>1.34740689319896</v>
      </c>
      <c r="K267" s="88">
        <f>IF(ISNUMBER(A267), IF($G$16="fixed",$G$17,MIN(H267*Data!$C$7*$C$16*0.5,$C$17*Data!$C$7))*$C$12,"")</f>
        <v>8.0000000000000007E-5</v>
      </c>
      <c r="L267" s="42">
        <f t="shared" ca="1" si="134"/>
        <v>1.34740689319896</v>
      </c>
      <c r="M267" s="44">
        <f t="shared" ca="1" si="135"/>
        <v>1.34744689319896</v>
      </c>
      <c r="N267" s="44">
        <f t="shared" ca="1" si="136"/>
        <v>1.34736689319896</v>
      </c>
      <c r="O267" s="108">
        <f t="shared" ca="1" si="111"/>
        <v>0.59869758977084053</v>
      </c>
      <c r="P267" s="102">
        <f t="shared" ca="1" si="112"/>
        <v>3.6625641742692721</v>
      </c>
      <c r="Q267" s="102">
        <f t="shared" ca="1" si="113"/>
        <v>6.4303031263305041E-2</v>
      </c>
      <c r="R267" s="120">
        <f t="shared" ca="1" si="131"/>
        <v>1</v>
      </c>
      <c r="S267" s="54">
        <f t="shared" ca="1" si="132"/>
        <v>0</v>
      </c>
      <c r="T267" s="5">
        <f t="shared" ca="1" si="114"/>
        <v>1.3495941575375672</v>
      </c>
      <c r="U267" s="152">
        <f t="shared" ca="1" si="115"/>
        <v>1.349804376167431</v>
      </c>
      <c r="V267" s="152">
        <f t="shared" ca="1" si="116"/>
        <v>1.3464138126473784</v>
      </c>
      <c r="W267" s="153">
        <f t="shared" ca="1" si="117"/>
        <v>0</v>
      </c>
      <c r="X267" s="153">
        <f t="shared" ca="1" si="118"/>
        <v>1</v>
      </c>
      <c r="Y267" s="153">
        <f t="shared" ca="1" si="119"/>
        <v>0</v>
      </c>
      <c r="Z267" s="153">
        <f t="shared" ca="1" si="120"/>
        <v>4</v>
      </c>
      <c r="AA267" s="152" t="str">
        <f t="shared" ca="1" si="121"/>
        <v/>
      </c>
      <c r="AB267" s="152">
        <f t="shared" ca="1" si="122"/>
        <v>1.3466126913879284</v>
      </c>
      <c r="AC267" s="154" t="str">
        <f t="shared" ca="1" si="123"/>
        <v/>
      </c>
      <c r="AD267" s="154">
        <f t="shared" ca="1" si="124"/>
        <v>-33.368072441266605</v>
      </c>
      <c r="AE267" s="3">
        <f t="shared" ca="1" si="125"/>
        <v>-8.3420181103166513</v>
      </c>
      <c r="AF267" s="3">
        <f t="shared" ca="1" si="126"/>
        <v>-33.368072441266605</v>
      </c>
      <c r="AG267" s="3" t="str">
        <f t="shared" ca="1" si="133"/>
        <v>N</v>
      </c>
      <c r="AH267" s="4" t="str">
        <f t="shared" ca="1" si="127"/>
        <v/>
      </c>
      <c r="AI267" s="75">
        <f t="shared" ca="1" si="128"/>
        <v>-3.3368072441266605</v>
      </c>
      <c r="AJ267" s="75">
        <f t="shared" ca="1" si="129"/>
        <v>0</v>
      </c>
    </row>
    <row r="268" spans="1:36" ht="14.25">
      <c r="A268" s="41">
        <f t="shared" si="130"/>
        <v>202</v>
      </c>
      <c r="B268" s="150">
        <f>IF(ISNUMBER(A268),INDEX('MetaTrader Import'!$H$13:$J$5893,TRUNC(((A268-$A$39+1)-1)/3)+1,MOD((A268-$A$39+1)-1,3)+1),"")</f>
        <v>0</v>
      </c>
      <c r="C268" s="43">
        <f t="shared" ca="1" si="107"/>
        <v>17.272981421913371</v>
      </c>
      <c r="D268" s="43">
        <f t="shared" ca="1" si="108"/>
        <v>-0.12287866514314572</v>
      </c>
      <c r="E268" s="43">
        <f t="shared" ca="1" si="109"/>
        <v>17.150102756770227</v>
      </c>
      <c r="F268" s="43">
        <f t="shared" ca="1" si="110"/>
        <v>1.7150102756770227</v>
      </c>
      <c r="G268" s="43">
        <f>IF(A268&lt;&gt;"",IF(A268&lt;Data!$G$11*0.25,$C$13/$G$32,IF(A268&gt;Data!$G$11*0.25,$C$13,$C$13*10)),"")</f>
        <v>1</v>
      </c>
      <c r="H268" s="43">
        <f>IF(A268&lt;&gt;"",IF(Data!$G$9="constant",$C$13,IF(Data!$G$9="squeeze",G268,F268)),"")</f>
        <v>1</v>
      </c>
      <c r="I268" s="38">
        <f ca="1">IF(ISNUMBER(A268),NORMINV(RAND(),0,IF(AND(Data!$G$9="squeeze",A268&lt;Data!$G$11*0.25),$H$32,1)*$C$30*$C$13)*($C$14*$C$12),"")</f>
        <v>-3.7540769771552466E-5</v>
      </c>
      <c r="J268" s="42">
        <f ca="1">IFERROR(IF(Data!$C$6="Real",B268,I268+J267+($C$14*$C$12)*(NORMINV(RAND(),$C$15,CHOOSE($G$13,$C$13,F268,G268)))),"")</f>
        <v>1.3472569134593275</v>
      </c>
      <c r="K268" s="88">
        <f>IF(ISNUMBER(A268), IF($G$16="fixed",$G$17,MIN(H268*Data!$C$7*$C$16*0.5,$C$17*Data!$C$7))*$C$12,"")</f>
        <v>8.0000000000000007E-5</v>
      </c>
      <c r="L268" s="42">
        <f t="shared" ca="1" si="134"/>
        <v>1.3472569134593275</v>
      </c>
      <c r="M268" s="44">
        <f t="shared" ca="1" si="135"/>
        <v>1.3472969134593276</v>
      </c>
      <c r="N268" s="44">
        <f t="shared" ca="1" si="136"/>
        <v>1.3472169134593275</v>
      </c>
      <c r="O268" s="108">
        <f t="shared" ca="1" si="111"/>
        <v>0.62044990901582198</v>
      </c>
      <c r="P268" s="102">
        <f t="shared" ca="1" si="112"/>
        <v>3.6955622341136731</v>
      </c>
      <c r="Q268" s="102">
        <f t="shared" ca="1" si="113"/>
        <v>7.2433075158533852E-2</v>
      </c>
      <c r="R268" s="120">
        <f t="shared" ca="1" si="131"/>
        <v>1</v>
      </c>
      <c r="S268" s="54">
        <f t="shared" ca="1" si="132"/>
        <v>0</v>
      </c>
      <c r="T268" s="5">
        <f t="shared" ca="1" si="114"/>
        <v>1.3495941575375672</v>
      </c>
      <c r="U268" s="152">
        <f t="shared" ca="1" si="115"/>
        <v>1.349804376167431</v>
      </c>
      <c r="V268" s="152">
        <f t="shared" ca="1" si="116"/>
        <v>1.3464138126473784</v>
      </c>
      <c r="W268" s="153">
        <f t="shared" ca="1" si="117"/>
        <v>0</v>
      </c>
      <c r="X268" s="153">
        <f t="shared" ca="1" si="118"/>
        <v>1</v>
      </c>
      <c r="Y268" s="153">
        <f t="shared" ca="1" si="119"/>
        <v>0</v>
      </c>
      <c r="Z268" s="153">
        <f t="shared" ca="1" si="120"/>
        <v>4</v>
      </c>
      <c r="AA268" s="152" t="str">
        <f t="shared" ca="1" si="121"/>
        <v/>
      </c>
      <c r="AB268" s="152">
        <f t="shared" ca="1" si="122"/>
        <v>1.3466126913879284</v>
      </c>
      <c r="AC268" s="154" t="str">
        <f t="shared" ca="1" si="123"/>
        <v/>
      </c>
      <c r="AD268" s="154">
        <f t="shared" ca="1" si="124"/>
        <v>-27.368882855967058</v>
      </c>
      <c r="AE268" s="3">
        <f t="shared" ca="1" si="125"/>
        <v>-6.8422207139917646</v>
      </c>
      <c r="AF268" s="3">
        <f t="shared" ca="1" si="126"/>
        <v>-27.368882855967058</v>
      </c>
      <c r="AG268" s="3" t="str">
        <f t="shared" ca="1" si="133"/>
        <v>N</v>
      </c>
      <c r="AH268" s="4" t="str">
        <f t="shared" ca="1" si="127"/>
        <v/>
      </c>
      <c r="AI268" s="75">
        <f t="shared" ca="1" si="128"/>
        <v>-2.7368882855967058</v>
      </c>
      <c r="AJ268" s="75">
        <f t="shared" ca="1" si="129"/>
        <v>0</v>
      </c>
    </row>
    <row r="269" spans="1:36" ht="14.25">
      <c r="A269" s="41">
        <f t="shared" si="130"/>
        <v>203</v>
      </c>
      <c r="B269" s="150">
        <f>IF(ISNUMBER(A269),INDEX('MetaTrader Import'!$H$13:$J$5893,TRUNC(((A269-$A$39+1)-1)/3)+1,MOD((A269-$A$39+1)-1,3)+1),"")</f>
        <v>0</v>
      </c>
      <c r="C269" s="43">
        <f t="shared" ca="1" si="107"/>
        <v>17.150102756770227</v>
      </c>
      <c r="D269" s="43">
        <f t="shared" ca="1" si="108"/>
        <v>0.63820289936087438</v>
      </c>
      <c r="E269" s="43">
        <f t="shared" ca="1" si="109"/>
        <v>17.788305656131101</v>
      </c>
      <c r="F269" s="43">
        <f t="shared" ca="1" si="110"/>
        <v>1.77883056561311</v>
      </c>
      <c r="G269" s="43">
        <f>IF(A269&lt;&gt;"",IF(A269&lt;Data!$G$11*0.25,$C$13/$G$32,IF(A269&gt;Data!$G$11*0.25,$C$13,$C$13*10)),"")</f>
        <v>1</v>
      </c>
      <c r="H269" s="43">
        <f>IF(A269&lt;&gt;"",IF(Data!$G$9="constant",$C$13,IF(Data!$G$9="squeeze",G269,F269)),"")</f>
        <v>1</v>
      </c>
      <c r="I269" s="38">
        <f ca="1">IF(ISNUMBER(A269),NORMINV(RAND(),0,IF(AND(Data!$G$9="squeeze",A269&lt;Data!$G$11*0.25),$H$32,1)*$C$30*$C$13)*($C$14*$C$12),"")</f>
        <v>-5.5183366497408629E-6</v>
      </c>
      <c r="J269" s="42">
        <f ca="1">IFERROR(IF(Data!$C$6="Real",B269,I269+J268+($C$14*$C$12)*(NORMINV(RAND(),$C$15,CHOOSE($G$13,$C$13,F269,G269)))),"")</f>
        <v>1.3473946692452878</v>
      </c>
      <c r="K269" s="88">
        <f>IF(ISNUMBER(A269), IF($G$16="fixed",$G$17,MIN(H269*Data!$C$7*$C$16*0.5,$C$17*Data!$C$7))*$C$12,"")</f>
        <v>8.0000000000000007E-5</v>
      </c>
      <c r="L269" s="42">
        <f t="shared" ca="1" si="134"/>
        <v>1.3473946692452878</v>
      </c>
      <c r="M269" s="44">
        <f t="shared" ca="1" si="135"/>
        <v>1.3474346692452879</v>
      </c>
      <c r="N269" s="44">
        <f t="shared" ca="1" si="136"/>
        <v>1.3473546692452878</v>
      </c>
      <c r="O269" s="108">
        <f t="shared" ca="1" si="111"/>
        <v>0.63453182096867566</v>
      </c>
      <c r="P269" s="102">
        <f t="shared" ca="1" si="112"/>
        <v>3.7285106735202951</v>
      </c>
      <c r="Q269" s="102">
        <f t="shared" ca="1" si="113"/>
        <v>7.9855332854148087E-2</v>
      </c>
      <c r="R269" s="120">
        <f t="shared" ca="1" si="131"/>
        <v>1</v>
      </c>
      <c r="S269" s="54">
        <f t="shared" ca="1" si="132"/>
        <v>0</v>
      </c>
      <c r="T269" s="5">
        <f t="shared" ca="1" si="114"/>
        <v>1.3495941575375672</v>
      </c>
      <c r="U269" s="152">
        <f t="shared" ca="1" si="115"/>
        <v>1.349804376167431</v>
      </c>
      <c r="V269" s="152">
        <f t="shared" ca="1" si="116"/>
        <v>1.3464138126473784</v>
      </c>
      <c r="W269" s="153">
        <f t="shared" ca="1" si="117"/>
        <v>0</v>
      </c>
      <c r="X269" s="153">
        <f t="shared" ca="1" si="118"/>
        <v>1</v>
      </c>
      <c r="Y269" s="153">
        <f t="shared" ca="1" si="119"/>
        <v>0</v>
      </c>
      <c r="Z269" s="153">
        <f t="shared" ca="1" si="120"/>
        <v>4</v>
      </c>
      <c r="AA269" s="152" t="str">
        <f t="shared" ca="1" si="121"/>
        <v/>
      </c>
      <c r="AB269" s="152">
        <f t="shared" ca="1" si="122"/>
        <v>1.3466126913879284</v>
      </c>
      <c r="AC269" s="154" t="str">
        <f t="shared" ca="1" si="123"/>
        <v/>
      </c>
      <c r="AD269" s="154">
        <f t="shared" ca="1" si="124"/>
        <v>-32.879114294379619</v>
      </c>
      <c r="AE269" s="3">
        <f t="shared" ca="1" si="125"/>
        <v>-8.2197785735949047</v>
      </c>
      <c r="AF269" s="3">
        <f t="shared" ca="1" si="126"/>
        <v>-32.879114294379619</v>
      </c>
      <c r="AG269" s="3" t="str">
        <f t="shared" ca="1" si="133"/>
        <v>N</v>
      </c>
      <c r="AH269" s="4" t="str">
        <f t="shared" ca="1" si="127"/>
        <v/>
      </c>
      <c r="AI269" s="75">
        <f t="shared" ca="1" si="128"/>
        <v>-3.2879114294379623</v>
      </c>
      <c r="AJ269" s="75">
        <f t="shared" ca="1" si="129"/>
        <v>0</v>
      </c>
    </row>
    <row r="270" spans="1:36" ht="14.25">
      <c r="A270" s="41">
        <f t="shared" si="130"/>
        <v>204</v>
      </c>
      <c r="B270" s="150">
        <f>IF(ISNUMBER(A270),INDEX('MetaTrader Import'!$H$13:$J$5893,TRUNC(((A270-$A$39+1)-1)/3)+1,MOD((A270-$A$39+1)-1,3)+1),"")</f>
        <v>0</v>
      </c>
      <c r="C270" s="43">
        <f t="shared" ca="1" si="107"/>
        <v>17.788305656131101</v>
      </c>
      <c r="D270" s="43">
        <f t="shared" ca="1" si="108"/>
        <v>1.3176037409616383</v>
      </c>
      <c r="E270" s="43">
        <f t="shared" ca="1" si="109"/>
        <v>19.105909397092738</v>
      </c>
      <c r="F270" s="43">
        <f t="shared" ca="1" si="110"/>
        <v>1.9105909397092737</v>
      </c>
      <c r="G270" s="43">
        <f>IF(A270&lt;&gt;"",IF(A270&lt;Data!$G$11*0.25,$C$13/$G$32,IF(A270&gt;Data!$G$11*0.25,$C$13,$C$13*10)),"")</f>
        <v>1</v>
      </c>
      <c r="H270" s="43">
        <f>IF(A270&lt;&gt;"",IF(Data!$G$9="constant",$C$13,IF(Data!$G$9="squeeze",G270,F270)),"")</f>
        <v>1</v>
      </c>
      <c r="I270" s="38">
        <f ca="1">IF(ISNUMBER(A270),NORMINV(RAND(),0,IF(AND(Data!$G$9="squeeze",A270&lt;Data!$G$11*0.25),$H$32,1)*$C$30*$C$13)*($C$14*$C$12),"")</f>
        <v>-1.7043714549535737E-5</v>
      </c>
      <c r="J270" s="42">
        <f ca="1">IFERROR(IF(Data!$C$6="Real",B270,I270+J269+($C$14*$C$12)*(NORMINV(RAND(),$C$15,CHOOSE($G$13,$C$13,F270,G270)))),"")</f>
        <v>1.3476211395552387</v>
      </c>
      <c r="K270" s="88">
        <f>IF(ISNUMBER(A270), IF($G$16="fixed",$G$17,MIN(H270*Data!$C$7*$C$16*0.5,$C$17*Data!$C$7))*$C$12,"")</f>
        <v>8.0000000000000007E-5</v>
      </c>
      <c r="L270" s="42">
        <f t="shared" ca="1" si="134"/>
        <v>1.3476211395552387</v>
      </c>
      <c r="M270" s="44">
        <f t="shared" ca="1" si="135"/>
        <v>1.3476611395552387</v>
      </c>
      <c r="N270" s="44">
        <f t="shared" ca="1" si="136"/>
        <v>1.3475811395552386</v>
      </c>
      <c r="O270" s="108">
        <f t="shared" ca="1" si="111"/>
        <v>0.59926475196979212</v>
      </c>
      <c r="P270" s="102">
        <f t="shared" ca="1" si="112"/>
        <v>3.5782639943303698</v>
      </c>
      <c r="Q270" s="102">
        <f t="shared" ca="1" si="113"/>
        <v>8.2590246733287381E-2</v>
      </c>
      <c r="R270" s="120">
        <f t="shared" ca="1" si="131"/>
        <v>1</v>
      </c>
      <c r="S270" s="54">
        <f t="shared" ca="1" si="132"/>
        <v>0</v>
      </c>
      <c r="T270" s="5">
        <f t="shared" ca="1" si="114"/>
        <v>1.3495941575375672</v>
      </c>
      <c r="U270" s="152">
        <f t="shared" ca="1" si="115"/>
        <v>1.349804376167431</v>
      </c>
      <c r="V270" s="152">
        <f t="shared" ca="1" si="116"/>
        <v>1.3464138126473784</v>
      </c>
      <c r="W270" s="153">
        <f t="shared" ca="1" si="117"/>
        <v>0</v>
      </c>
      <c r="X270" s="153">
        <f t="shared" ca="1" si="118"/>
        <v>1</v>
      </c>
      <c r="Y270" s="153">
        <f t="shared" ca="1" si="119"/>
        <v>0</v>
      </c>
      <c r="Z270" s="153">
        <f t="shared" ca="1" si="120"/>
        <v>4</v>
      </c>
      <c r="AA270" s="152" t="str">
        <f t="shared" ca="1" si="121"/>
        <v/>
      </c>
      <c r="AB270" s="152">
        <f t="shared" ca="1" si="122"/>
        <v>1.3466126913879284</v>
      </c>
      <c r="AC270" s="154" t="str">
        <f t="shared" ca="1" si="123"/>
        <v/>
      </c>
      <c r="AD270" s="154">
        <f t="shared" ca="1" si="124"/>
        <v>-41.937926692412475</v>
      </c>
      <c r="AE270" s="3">
        <f t="shared" ca="1" si="125"/>
        <v>-10.484481673103119</v>
      </c>
      <c r="AF270" s="3">
        <f t="shared" ca="1" si="126"/>
        <v>-41.937926692412475</v>
      </c>
      <c r="AG270" s="3" t="str">
        <f t="shared" ca="1" si="133"/>
        <v>N</v>
      </c>
      <c r="AH270" s="4" t="str">
        <f t="shared" ca="1" si="127"/>
        <v/>
      </c>
      <c r="AI270" s="75">
        <f t="shared" ca="1" si="128"/>
        <v>-4.1937926692412475</v>
      </c>
      <c r="AJ270" s="75">
        <f t="shared" ca="1" si="129"/>
        <v>0</v>
      </c>
    </row>
    <row r="271" spans="1:36" ht="14.25">
      <c r="A271" s="41">
        <f t="shared" si="130"/>
        <v>205</v>
      </c>
      <c r="B271" s="150">
        <f>IF(ISNUMBER(A271),INDEX('MetaTrader Import'!$H$13:$J$5893,TRUNC(((A271-$A$39+1)-1)/3)+1,MOD((A271-$A$39+1)-1,3)+1),"")</f>
        <v>0</v>
      </c>
      <c r="C271" s="43">
        <f t="shared" ca="1" si="107"/>
        <v>19.105909397092738</v>
      </c>
      <c r="D271" s="43">
        <f t="shared" ca="1" si="108"/>
        <v>0.70420427810441399</v>
      </c>
      <c r="E271" s="43">
        <f t="shared" ca="1" si="109"/>
        <v>19.810113675197151</v>
      </c>
      <c r="F271" s="43">
        <f t="shared" ca="1" si="110"/>
        <v>1.9810113675197152</v>
      </c>
      <c r="G271" s="43">
        <f>IF(A271&lt;&gt;"",IF(A271&lt;Data!$G$11*0.25,$C$13/$G$32,IF(A271&gt;Data!$G$11*0.25,$C$13,$C$13*10)),"")</f>
        <v>1</v>
      </c>
      <c r="H271" s="43">
        <f>IF(A271&lt;&gt;"",IF(Data!$G$9="constant",$C$13,IF(Data!$G$9="squeeze",G271,F271)),"")</f>
        <v>1</v>
      </c>
      <c r="I271" s="38">
        <f ca="1">IF(ISNUMBER(A271),NORMINV(RAND(),0,IF(AND(Data!$G$9="squeeze",A271&lt;Data!$G$11*0.25),$H$32,1)*$C$30*$C$13)*($C$14*$C$12),"")</f>
        <v>3.7335694226595475E-5</v>
      </c>
      <c r="J271" s="42">
        <f ca="1">IFERROR(IF(Data!$C$6="Real",B271,I271+J270+($C$14*$C$12)*(NORMINV(RAND(),$C$15,CHOOSE($G$13,$C$13,F271,G271)))),"")</f>
        <v>1.3475719455398281</v>
      </c>
      <c r="K271" s="88">
        <f>IF(ISNUMBER(A271), IF($G$16="fixed",$G$17,MIN(H271*Data!$C$7*$C$16*0.5,$C$17*Data!$C$7))*$C$12,"")</f>
        <v>8.0000000000000007E-5</v>
      </c>
      <c r="L271" s="42">
        <f t="shared" ca="1" si="134"/>
        <v>1.3475719455398281</v>
      </c>
      <c r="M271" s="44">
        <f t="shared" ca="1" si="135"/>
        <v>1.3476119455398281</v>
      </c>
      <c r="N271" s="44">
        <f t="shared" ca="1" si="136"/>
        <v>1.347531945539828</v>
      </c>
      <c r="O271" s="108">
        <f t="shared" ca="1" si="111"/>
        <v>0.57521815554550937</v>
      </c>
      <c r="P271" s="102">
        <f t="shared" ca="1" si="112"/>
        <v>3.4976179117803734</v>
      </c>
      <c r="Q271" s="102">
        <f t="shared" ca="1" si="113"/>
        <v>8.1446487163025133E-2</v>
      </c>
      <c r="R271" s="120">
        <f t="shared" ca="1" si="131"/>
        <v>1</v>
      </c>
      <c r="S271" s="54">
        <f t="shared" ca="1" si="132"/>
        <v>0</v>
      </c>
      <c r="T271" s="5">
        <f t="shared" ca="1" si="114"/>
        <v>1.3495941575375672</v>
      </c>
      <c r="U271" s="152">
        <f t="shared" ca="1" si="115"/>
        <v>1.349804376167431</v>
      </c>
      <c r="V271" s="152">
        <f t="shared" ca="1" si="116"/>
        <v>1.3464138126473784</v>
      </c>
      <c r="W271" s="153">
        <f t="shared" ca="1" si="117"/>
        <v>0</v>
      </c>
      <c r="X271" s="153">
        <f t="shared" ca="1" si="118"/>
        <v>1</v>
      </c>
      <c r="Y271" s="153">
        <f t="shared" ca="1" si="119"/>
        <v>0</v>
      </c>
      <c r="Z271" s="153">
        <f t="shared" ca="1" si="120"/>
        <v>4</v>
      </c>
      <c r="AA271" s="152" t="str">
        <f t="shared" ca="1" si="121"/>
        <v/>
      </c>
      <c r="AB271" s="152">
        <f t="shared" ca="1" si="122"/>
        <v>1.3466126913879284</v>
      </c>
      <c r="AC271" s="154" t="str">
        <f t="shared" ca="1" si="123"/>
        <v/>
      </c>
      <c r="AD271" s="154">
        <f t="shared" ca="1" si="124"/>
        <v>-39.9701660759888</v>
      </c>
      <c r="AE271" s="3">
        <f t="shared" ca="1" si="125"/>
        <v>-9.9925415189972</v>
      </c>
      <c r="AF271" s="3">
        <f t="shared" ca="1" si="126"/>
        <v>-39.9701660759888</v>
      </c>
      <c r="AG271" s="3" t="str">
        <f t="shared" ca="1" si="133"/>
        <v>N</v>
      </c>
      <c r="AH271" s="4" t="str">
        <f t="shared" ca="1" si="127"/>
        <v/>
      </c>
      <c r="AI271" s="75">
        <f t="shared" ca="1" si="128"/>
        <v>-3.99701660759888</v>
      </c>
      <c r="AJ271" s="75">
        <f t="shared" ca="1" si="129"/>
        <v>0</v>
      </c>
    </row>
    <row r="272" spans="1:36" ht="14.25">
      <c r="A272" s="41">
        <f t="shared" si="130"/>
        <v>206</v>
      </c>
      <c r="B272" s="150">
        <f>IF(ISNUMBER(A272),INDEX('MetaTrader Import'!$H$13:$J$5893,TRUNC(((A272-$A$39+1)-1)/3)+1,MOD((A272-$A$39+1)-1,3)+1),"")</f>
        <v>0</v>
      </c>
      <c r="C272" s="43">
        <f t="shared" ca="1" si="107"/>
        <v>19.810113675197151</v>
      </c>
      <c r="D272" s="43">
        <f t="shared" ca="1" si="108"/>
        <v>-1.7967949796843015</v>
      </c>
      <c r="E272" s="43">
        <f t="shared" ca="1" si="109"/>
        <v>18.013318695512851</v>
      </c>
      <c r="F272" s="43">
        <f t="shared" ca="1" si="110"/>
        <v>1.801331869551285</v>
      </c>
      <c r="G272" s="43">
        <f>IF(A272&lt;&gt;"",IF(A272&lt;Data!$G$11*0.25,$C$13/$G$32,IF(A272&gt;Data!$G$11*0.25,$C$13,$C$13*10)),"")</f>
        <v>1</v>
      </c>
      <c r="H272" s="43">
        <f>IF(A272&lt;&gt;"",IF(Data!$G$9="constant",$C$13,IF(Data!$G$9="squeeze",G272,F272)),"")</f>
        <v>1</v>
      </c>
      <c r="I272" s="38">
        <f ca="1">IF(ISNUMBER(A272),NORMINV(RAND(),0,IF(AND(Data!$G$9="squeeze",A272&lt;Data!$G$11*0.25),$H$32,1)*$C$30*$C$13)*($C$14*$C$12),"")</f>
        <v>6.7246974934477377E-6</v>
      </c>
      <c r="J272" s="42">
        <f ca="1">IFERROR(IF(Data!$C$6="Real",B272,I272+J271+($C$14*$C$12)*(NORMINV(RAND(),$C$15,CHOOSE($G$13,$C$13,F272,G272)))),"")</f>
        <v>1.3472367561210301</v>
      </c>
      <c r="K272" s="88">
        <f>IF(ISNUMBER(A272), IF($G$16="fixed",$G$17,MIN(H272*Data!$C$7*$C$16*0.5,$C$17*Data!$C$7))*$C$12,"")</f>
        <v>8.0000000000000007E-5</v>
      </c>
      <c r="L272" s="42">
        <f t="shared" ca="1" si="134"/>
        <v>1.3472367561210301</v>
      </c>
      <c r="M272" s="44">
        <f t="shared" ca="1" si="135"/>
        <v>1.3472767561210302</v>
      </c>
      <c r="N272" s="44">
        <f t="shared" ca="1" si="136"/>
        <v>1.3471967561210301</v>
      </c>
      <c r="O272" s="108">
        <f t="shared" ca="1" si="111"/>
        <v>0.47942661198357206</v>
      </c>
      <c r="P272" s="102">
        <f t="shared" ca="1" si="112"/>
        <v>3.3478737847001745</v>
      </c>
      <c r="Q272" s="102">
        <f t="shared" ca="1" si="113"/>
        <v>7.0865525244511771E-2</v>
      </c>
      <c r="R272" s="120">
        <f t="shared" ca="1" si="131"/>
        <v>1</v>
      </c>
      <c r="S272" s="54">
        <f t="shared" ca="1" si="132"/>
        <v>0</v>
      </c>
      <c r="T272" s="5">
        <f t="shared" ca="1" si="114"/>
        <v>1.3495941575375672</v>
      </c>
      <c r="U272" s="152">
        <f t="shared" ca="1" si="115"/>
        <v>1.349804376167431</v>
      </c>
      <c r="V272" s="152">
        <f t="shared" ca="1" si="116"/>
        <v>1.3464138126473784</v>
      </c>
      <c r="W272" s="153">
        <f t="shared" ca="1" si="117"/>
        <v>0</v>
      </c>
      <c r="X272" s="153">
        <f t="shared" ca="1" si="118"/>
        <v>1</v>
      </c>
      <c r="Y272" s="153">
        <f t="shared" ca="1" si="119"/>
        <v>0</v>
      </c>
      <c r="Z272" s="153">
        <f t="shared" ca="1" si="120"/>
        <v>4</v>
      </c>
      <c r="AA272" s="152" t="str">
        <f t="shared" ca="1" si="121"/>
        <v/>
      </c>
      <c r="AB272" s="152">
        <f t="shared" ca="1" si="122"/>
        <v>1.3466126913879284</v>
      </c>
      <c r="AC272" s="154" t="str">
        <f t="shared" ca="1" si="123"/>
        <v/>
      </c>
      <c r="AD272" s="154">
        <f t="shared" ca="1" si="124"/>
        <v>-26.562589324070629</v>
      </c>
      <c r="AE272" s="3">
        <f t="shared" ca="1" si="125"/>
        <v>-6.6406473310176573</v>
      </c>
      <c r="AF272" s="3">
        <f t="shared" ca="1" si="126"/>
        <v>-26.562589324070629</v>
      </c>
      <c r="AG272" s="3" t="str">
        <f t="shared" ca="1" si="133"/>
        <v>N</v>
      </c>
      <c r="AH272" s="4" t="str">
        <f t="shared" ca="1" si="127"/>
        <v/>
      </c>
      <c r="AI272" s="75">
        <f t="shared" ca="1" si="128"/>
        <v>-2.6562589324070633</v>
      </c>
      <c r="AJ272" s="75">
        <f t="shared" ca="1" si="129"/>
        <v>0</v>
      </c>
    </row>
    <row r="273" spans="1:36" ht="14.25">
      <c r="A273" s="41">
        <f t="shared" si="130"/>
        <v>207</v>
      </c>
      <c r="B273" s="150">
        <f>IF(ISNUMBER(A273),INDEX('MetaTrader Import'!$H$13:$J$5893,TRUNC(((A273-$A$39+1)-1)/3)+1,MOD((A273-$A$39+1)-1,3)+1),"")</f>
        <v>0</v>
      </c>
      <c r="C273" s="43">
        <f t="shared" ca="1" si="107"/>
        <v>18.013318695512851</v>
      </c>
      <c r="D273" s="43">
        <f t="shared" ca="1" si="108"/>
        <v>0.58044503473468845</v>
      </c>
      <c r="E273" s="43">
        <f t="shared" ca="1" si="109"/>
        <v>18.593763730247538</v>
      </c>
      <c r="F273" s="43">
        <f t="shared" ca="1" si="110"/>
        <v>1.8593763730247539</v>
      </c>
      <c r="G273" s="43">
        <f>IF(A273&lt;&gt;"",IF(A273&lt;Data!$G$11*0.25,$C$13/$G$32,IF(A273&gt;Data!$G$11*0.25,$C$13,$C$13*10)),"")</f>
        <v>1</v>
      </c>
      <c r="H273" s="43">
        <f>IF(A273&lt;&gt;"",IF(Data!$G$9="constant",$C$13,IF(Data!$G$9="squeeze",G273,F273)),"")</f>
        <v>1</v>
      </c>
      <c r="I273" s="38">
        <f ca="1">IF(ISNUMBER(A273),NORMINV(RAND(),0,IF(AND(Data!$G$9="squeeze",A273&lt;Data!$G$11*0.25),$H$32,1)*$C$30*$C$13)*($C$14*$C$12),"")</f>
        <v>-4.671959517795145E-5</v>
      </c>
      <c r="J273" s="42">
        <f ca="1">IFERROR(IF(Data!$C$6="Real",B273,I273+J272+($C$14*$C$12)*(NORMINV(RAND(),$C$15,CHOOSE($G$13,$C$13,F273,G273)))),"")</f>
        <v>1.3473390552103459</v>
      </c>
      <c r="K273" s="88">
        <f>IF(ISNUMBER(A273), IF($G$16="fixed",$G$17,MIN(H273*Data!$C$7*$C$16*0.5,$C$17*Data!$C$7))*$C$12,"")</f>
        <v>8.0000000000000007E-5</v>
      </c>
      <c r="L273" s="42">
        <f t="shared" ca="1" si="134"/>
        <v>1.3473390552103459</v>
      </c>
      <c r="M273" s="44">
        <f t="shared" ca="1" si="135"/>
        <v>1.347379055210346</v>
      </c>
      <c r="N273" s="44">
        <f t="shared" ca="1" si="136"/>
        <v>1.3472990552103459</v>
      </c>
      <c r="O273" s="108">
        <f t="shared" ca="1" si="111"/>
        <v>0.38151722507822378</v>
      </c>
      <c r="P273" s="102">
        <f t="shared" ca="1" si="112"/>
        <v>3.125913478633497</v>
      </c>
      <c r="Q273" s="102">
        <f t="shared" ca="1" si="113"/>
        <v>5.3738945348618533E-2</v>
      </c>
      <c r="R273" s="120">
        <f t="shared" ca="1" si="131"/>
        <v>1</v>
      </c>
      <c r="S273" s="54">
        <f t="shared" ca="1" si="132"/>
        <v>0</v>
      </c>
      <c r="T273" s="5">
        <f t="shared" ca="1" si="114"/>
        <v>1.3495941575375672</v>
      </c>
      <c r="U273" s="152">
        <f t="shared" ca="1" si="115"/>
        <v>1.349804376167431</v>
      </c>
      <c r="V273" s="152">
        <f t="shared" ca="1" si="116"/>
        <v>1.3464138126473784</v>
      </c>
      <c r="W273" s="153">
        <f t="shared" ca="1" si="117"/>
        <v>0</v>
      </c>
      <c r="X273" s="153">
        <f t="shared" ca="1" si="118"/>
        <v>1</v>
      </c>
      <c r="Y273" s="153">
        <f t="shared" ca="1" si="119"/>
        <v>0</v>
      </c>
      <c r="Z273" s="153">
        <f t="shared" ca="1" si="120"/>
        <v>4</v>
      </c>
      <c r="AA273" s="152" t="str">
        <f t="shared" ca="1" si="121"/>
        <v/>
      </c>
      <c r="AB273" s="152">
        <f t="shared" ca="1" si="122"/>
        <v>1.3466126913879284</v>
      </c>
      <c r="AC273" s="154" t="str">
        <f t="shared" ca="1" si="123"/>
        <v/>
      </c>
      <c r="AD273" s="154">
        <f t="shared" ca="1" si="124"/>
        <v>-30.654552896702825</v>
      </c>
      <c r="AE273" s="3">
        <f t="shared" ca="1" si="125"/>
        <v>-7.6636382241757062</v>
      </c>
      <c r="AF273" s="3">
        <f t="shared" ca="1" si="126"/>
        <v>-30.654552896702825</v>
      </c>
      <c r="AG273" s="3" t="str">
        <f t="shared" ca="1" si="133"/>
        <v>N</v>
      </c>
      <c r="AH273" s="4" t="str">
        <f t="shared" ca="1" si="127"/>
        <v/>
      </c>
      <c r="AI273" s="75">
        <f t="shared" ca="1" si="128"/>
        <v>-3.0654552896702825</v>
      </c>
      <c r="AJ273" s="75">
        <f t="shared" ca="1" si="129"/>
        <v>0</v>
      </c>
    </row>
    <row r="274" spans="1:36" ht="14.25">
      <c r="A274" s="41">
        <f t="shared" si="130"/>
        <v>208</v>
      </c>
      <c r="B274" s="150">
        <f>IF(ISNUMBER(A274),INDEX('MetaTrader Import'!$H$13:$J$5893,TRUNC(((A274-$A$39+1)-1)/3)+1,MOD((A274-$A$39+1)-1,3)+1),"")</f>
        <v>0</v>
      </c>
      <c r="C274" s="43">
        <f t="shared" ca="1" si="107"/>
        <v>18.593763730247538</v>
      </c>
      <c r="D274" s="43">
        <f t="shared" ca="1" si="108"/>
        <v>1.3000054205546245</v>
      </c>
      <c r="E274" s="43">
        <f t="shared" ca="1" si="109"/>
        <v>19.893769150802164</v>
      </c>
      <c r="F274" s="43">
        <f t="shared" ca="1" si="110"/>
        <v>1.9893769150802165</v>
      </c>
      <c r="G274" s="43">
        <f>IF(A274&lt;&gt;"",IF(A274&lt;Data!$G$11*0.25,$C$13/$G$32,IF(A274&gt;Data!$G$11*0.25,$C$13,$C$13*10)),"")</f>
        <v>1</v>
      </c>
      <c r="H274" s="43">
        <f>IF(A274&lt;&gt;"",IF(Data!$G$9="constant",$C$13,IF(Data!$G$9="squeeze",G274,F274)),"")</f>
        <v>1</v>
      </c>
      <c r="I274" s="38">
        <f ca="1">IF(ISNUMBER(A274),NORMINV(RAND(),0,IF(AND(Data!$G$9="squeeze",A274&lt;Data!$G$11*0.25),$H$32,1)*$C$30*$C$13)*($C$14*$C$12),"")</f>
        <v>1.4776675488509174E-4</v>
      </c>
      <c r="J274" s="42">
        <f ca="1">IFERROR(IF(Data!$C$6="Real",B274,I274+J273+($C$14*$C$12)*(NORMINV(RAND(),$C$15,CHOOSE($G$13,$C$13,F274,G274)))),"")</f>
        <v>1.3473013781504144</v>
      </c>
      <c r="K274" s="88">
        <f>IF(ISNUMBER(A274), IF($G$16="fixed",$G$17,MIN(H274*Data!$C$7*$C$16*0.5,$C$17*Data!$C$7))*$C$12,"")</f>
        <v>8.0000000000000007E-5</v>
      </c>
      <c r="L274" s="42">
        <f t="shared" ca="1" si="134"/>
        <v>1.3473013781504144</v>
      </c>
      <c r="M274" s="44">
        <f t="shared" ca="1" si="135"/>
        <v>1.3473413781504144</v>
      </c>
      <c r="N274" s="44">
        <f t="shared" ca="1" si="136"/>
        <v>1.3472613781504144</v>
      </c>
      <c r="O274" s="108">
        <f t="shared" ca="1" si="111"/>
        <v>0.17672975780213304</v>
      </c>
      <c r="P274" s="102">
        <f t="shared" ca="1" si="112"/>
        <v>2.341905658579492</v>
      </c>
      <c r="Q274" s="102">
        <f t="shared" ca="1" si="113"/>
        <v>1.9708521212547132E-2</v>
      </c>
      <c r="R274" s="120">
        <f t="shared" ca="1" si="131"/>
        <v>1</v>
      </c>
      <c r="S274" s="54">
        <f t="shared" ca="1" si="132"/>
        <v>0</v>
      </c>
      <c r="T274" s="5">
        <f t="shared" ca="1" si="114"/>
        <v>1.3495941575375672</v>
      </c>
      <c r="U274" s="152">
        <f t="shared" ca="1" si="115"/>
        <v>1.349804376167431</v>
      </c>
      <c r="V274" s="152">
        <f t="shared" ca="1" si="116"/>
        <v>1.3464138126473784</v>
      </c>
      <c r="W274" s="153">
        <f t="shared" ca="1" si="117"/>
        <v>0</v>
      </c>
      <c r="X274" s="153">
        <f t="shared" ca="1" si="118"/>
        <v>1</v>
      </c>
      <c r="Y274" s="153">
        <f t="shared" ca="1" si="119"/>
        <v>0</v>
      </c>
      <c r="Z274" s="153">
        <f t="shared" ca="1" si="120"/>
        <v>4</v>
      </c>
      <c r="AA274" s="152" t="str">
        <f t="shared" ca="1" si="121"/>
        <v/>
      </c>
      <c r="AB274" s="152">
        <f t="shared" ca="1" si="122"/>
        <v>1.3466126913879284</v>
      </c>
      <c r="AC274" s="154" t="str">
        <f t="shared" ca="1" si="123"/>
        <v/>
      </c>
      <c r="AD274" s="154">
        <f t="shared" ca="1" si="124"/>
        <v>-29.147470499442107</v>
      </c>
      <c r="AE274" s="3">
        <f t="shared" ca="1" si="125"/>
        <v>-7.2868676248605269</v>
      </c>
      <c r="AF274" s="3">
        <f t="shared" ca="1" si="126"/>
        <v>-29.147470499442107</v>
      </c>
      <c r="AG274" s="3" t="str">
        <f t="shared" ca="1" si="133"/>
        <v>N</v>
      </c>
      <c r="AH274" s="4" t="str">
        <f t="shared" ca="1" si="127"/>
        <v/>
      </c>
      <c r="AI274" s="75">
        <f t="shared" ca="1" si="128"/>
        <v>-2.9147470499442107</v>
      </c>
      <c r="AJ274" s="75">
        <f t="shared" ca="1" si="129"/>
        <v>0</v>
      </c>
    </row>
    <row r="275" spans="1:36" ht="14.25">
      <c r="A275" s="41">
        <f t="shared" si="130"/>
        <v>209</v>
      </c>
      <c r="B275" s="150">
        <f>IF(ISNUMBER(A275),INDEX('MetaTrader Import'!$H$13:$J$5893,TRUNC(((A275-$A$39+1)-1)/3)+1,MOD((A275-$A$39+1)-1,3)+1),"")</f>
        <v>0</v>
      </c>
      <c r="C275" s="43">
        <f t="shared" ca="1" si="107"/>
        <v>19.893769150802164</v>
      </c>
      <c r="D275" s="43">
        <f t="shared" ca="1" si="108"/>
        <v>-1.650462559768241</v>
      </c>
      <c r="E275" s="43">
        <f t="shared" ca="1" si="109"/>
        <v>18.243306591033924</v>
      </c>
      <c r="F275" s="43">
        <f t="shared" ca="1" si="110"/>
        <v>1.8243306591033925</v>
      </c>
      <c r="G275" s="43">
        <f>IF(A275&lt;&gt;"",IF(A275&lt;Data!$G$11*0.25,$C$13/$G$32,IF(A275&gt;Data!$G$11*0.25,$C$13,$C$13*10)),"")</f>
        <v>1</v>
      </c>
      <c r="H275" s="43">
        <f>IF(A275&lt;&gt;"",IF(Data!$G$9="constant",$C$13,IF(Data!$G$9="squeeze",G275,F275)),"")</f>
        <v>1</v>
      </c>
      <c r="I275" s="38">
        <f ca="1">IF(ISNUMBER(A275),NORMINV(RAND(),0,IF(AND(Data!$G$9="squeeze",A275&lt;Data!$G$11*0.25),$H$32,1)*$C$30*$C$13)*($C$14*$C$12),"")</f>
        <v>-5.9687054051830306E-5</v>
      </c>
      <c r="J275" s="42">
        <f ca="1">IFERROR(IF(Data!$C$6="Real",B275,I275+J274+($C$14*$C$12)*(NORMINV(RAND(),$C$15,CHOOSE($G$13,$C$13,F275,G275)))),"")</f>
        <v>1.3473678954317334</v>
      </c>
      <c r="K275" s="88">
        <f>IF(ISNUMBER(A275), IF($G$16="fixed",$G$17,MIN(H275*Data!$C$7*$C$16*0.5,$C$17*Data!$C$7))*$C$12,"")</f>
        <v>8.0000000000000007E-5</v>
      </c>
      <c r="L275" s="42">
        <f t="shared" ca="1" si="134"/>
        <v>1.3473678954317334</v>
      </c>
      <c r="M275" s="44">
        <f t="shared" ca="1" si="135"/>
        <v>1.3474078954317334</v>
      </c>
      <c r="N275" s="44">
        <f t="shared" ca="1" si="136"/>
        <v>1.3473278954317334</v>
      </c>
      <c r="O275" s="108">
        <f t="shared" ca="1" si="111"/>
        <v>2.0641529223636948E-2</v>
      </c>
      <c r="P275" s="102">
        <f t="shared" ca="1" si="112"/>
        <v>1.67806059302035</v>
      </c>
      <c r="Q275" s="102">
        <f t="shared" ca="1" si="113"/>
        <v>-3.4984452485067583E-2</v>
      </c>
      <c r="R275" s="120">
        <f t="shared" ca="1" si="131"/>
        <v>1</v>
      </c>
      <c r="S275" s="54">
        <f t="shared" ca="1" si="132"/>
        <v>0</v>
      </c>
      <c r="T275" s="5">
        <f t="shared" ca="1" si="114"/>
        <v>1.3495941575375672</v>
      </c>
      <c r="U275" s="152">
        <f t="shared" ca="1" si="115"/>
        <v>1.349804376167431</v>
      </c>
      <c r="V275" s="152">
        <f t="shared" ca="1" si="116"/>
        <v>1.3464138126473784</v>
      </c>
      <c r="W275" s="153">
        <f t="shared" ca="1" si="117"/>
        <v>0</v>
      </c>
      <c r="X275" s="153">
        <f t="shared" ca="1" si="118"/>
        <v>1</v>
      </c>
      <c r="Y275" s="153">
        <f t="shared" ca="1" si="119"/>
        <v>0</v>
      </c>
      <c r="Z275" s="153">
        <f t="shared" ca="1" si="120"/>
        <v>4</v>
      </c>
      <c r="AA275" s="152" t="str">
        <f t="shared" ca="1" si="121"/>
        <v/>
      </c>
      <c r="AB275" s="152">
        <f t="shared" ca="1" si="122"/>
        <v>1.3466126913879284</v>
      </c>
      <c r="AC275" s="154" t="str">
        <f t="shared" ca="1" si="123"/>
        <v/>
      </c>
      <c r="AD275" s="154">
        <f t="shared" ca="1" si="124"/>
        <v>-31.808161752202579</v>
      </c>
      <c r="AE275" s="3">
        <f t="shared" ca="1" si="125"/>
        <v>-7.9520404380506449</v>
      </c>
      <c r="AF275" s="3">
        <f t="shared" ca="1" si="126"/>
        <v>-31.808161752202579</v>
      </c>
      <c r="AG275" s="3" t="str">
        <f t="shared" ca="1" si="133"/>
        <v>N</v>
      </c>
      <c r="AH275" s="4" t="str">
        <f t="shared" ca="1" si="127"/>
        <v/>
      </c>
      <c r="AI275" s="75">
        <f t="shared" ca="1" si="128"/>
        <v>-3.1808161752202579</v>
      </c>
      <c r="AJ275" s="75">
        <f t="shared" ca="1" si="129"/>
        <v>0</v>
      </c>
    </row>
    <row r="276" spans="1:36" ht="14.25">
      <c r="A276" s="41">
        <f t="shared" si="130"/>
        <v>210</v>
      </c>
      <c r="B276" s="150">
        <f>IF(ISNUMBER(A276),INDEX('MetaTrader Import'!$H$13:$J$5893,TRUNC(((A276-$A$39+1)-1)/3)+1,MOD((A276-$A$39+1)-1,3)+1),"")</f>
        <v>0</v>
      </c>
      <c r="C276" s="43">
        <f t="shared" ca="1" si="107"/>
        <v>18.243306591033924</v>
      </c>
      <c r="D276" s="43">
        <f t="shared" ca="1" si="108"/>
        <v>-1.2954258203471576</v>
      </c>
      <c r="E276" s="43">
        <f t="shared" ca="1" si="109"/>
        <v>16.947880770686766</v>
      </c>
      <c r="F276" s="43">
        <f t="shared" ca="1" si="110"/>
        <v>1.6947880770686765</v>
      </c>
      <c r="G276" s="43">
        <f>IF(A276&lt;&gt;"",IF(A276&lt;Data!$G$11*0.25,$C$13/$G$32,IF(A276&gt;Data!$G$11*0.25,$C$13,$C$13*10)),"")</f>
        <v>1</v>
      </c>
      <c r="H276" s="43">
        <f>IF(A276&lt;&gt;"",IF(Data!$G$9="constant",$C$13,IF(Data!$G$9="squeeze",G276,F276)),"")</f>
        <v>1</v>
      </c>
      <c r="I276" s="38">
        <f ca="1">IF(ISNUMBER(A276),NORMINV(RAND(),0,IF(AND(Data!$G$9="squeeze",A276&lt;Data!$G$11*0.25),$H$32,1)*$C$30*$C$13)*($C$14*$C$12),"")</f>
        <v>-6.2267984792385407E-5</v>
      </c>
      <c r="J276" s="42">
        <f ca="1">IFERROR(IF(Data!$C$6="Real",B276,I276+J275+($C$14*$C$12)*(NORMINV(RAND(),$C$15,CHOOSE($G$13,$C$13,F276,G276)))),"")</f>
        <v>1.3474761947868559</v>
      </c>
      <c r="K276" s="88">
        <f>IF(ISNUMBER(A276), IF($G$16="fixed",$G$17,MIN(H276*Data!$C$7*$C$16*0.5,$C$17*Data!$C$7))*$C$12,"")</f>
        <v>8.0000000000000007E-5</v>
      </c>
      <c r="L276" s="42">
        <f t="shared" ca="1" si="134"/>
        <v>1.3474761947868559</v>
      </c>
      <c r="M276" s="44">
        <f t="shared" ca="1" si="135"/>
        <v>1.3475161947868559</v>
      </c>
      <c r="N276" s="44">
        <f t="shared" ca="1" si="136"/>
        <v>1.3474361947868558</v>
      </c>
      <c r="O276" s="108">
        <f t="shared" ca="1" si="111"/>
        <v>2.2313639701803431E-2</v>
      </c>
      <c r="P276" s="102">
        <f t="shared" ca="1" si="112"/>
        <v>1.6808734738639814</v>
      </c>
      <c r="Q276" s="102">
        <f t="shared" ca="1" si="113"/>
        <v>-8.9870793987845449E-2</v>
      </c>
      <c r="R276" s="120">
        <f t="shared" ca="1" si="131"/>
        <v>1</v>
      </c>
      <c r="S276" s="54">
        <f t="shared" ca="1" si="132"/>
        <v>0</v>
      </c>
      <c r="T276" s="5">
        <f t="shared" ca="1" si="114"/>
        <v>1.3495941575375672</v>
      </c>
      <c r="U276" s="152">
        <f t="shared" ca="1" si="115"/>
        <v>1.349804376167431</v>
      </c>
      <c r="V276" s="152">
        <f t="shared" ca="1" si="116"/>
        <v>1.3464138126473784</v>
      </c>
      <c r="W276" s="153">
        <f t="shared" ca="1" si="117"/>
        <v>0</v>
      </c>
      <c r="X276" s="153">
        <f t="shared" ca="1" si="118"/>
        <v>1</v>
      </c>
      <c r="Y276" s="153">
        <f t="shared" ca="1" si="119"/>
        <v>0</v>
      </c>
      <c r="Z276" s="153">
        <f t="shared" ca="1" si="120"/>
        <v>4</v>
      </c>
      <c r="AA276" s="152" t="str">
        <f t="shared" ca="1" si="121"/>
        <v/>
      </c>
      <c r="AB276" s="152">
        <f t="shared" ca="1" si="122"/>
        <v>1.3466126913879284</v>
      </c>
      <c r="AC276" s="154" t="str">
        <f t="shared" ca="1" si="123"/>
        <v/>
      </c>
      <c r="AD276" s="154">
        <f t="shared" ca="1" si="124"/>
        <v>-36.140135957101194</v>
      </c>
      <c r="AE276" s="3">
        <f t="shared" ca="1" si="125"/>
        <v>-9.0350339892752984</v>
      </c>
      <c r="AF276" s="3">
        <f t="shared" ca="1" si="126"/>
        <v>-36.140135957101194</v>
      </c>
      <c r="AG276" s="3" t="str">
        <f t="shared" ca="1" si="133"/>
        <v>N</v>
      </c>
      <c r="AH276" s="4" t="str">
        <f t="shared" ca="1" si="127"/>
        <v/>
      </c>
      <c r="AI276" s="75">
        <f t="shared" ca="1" si="128"/>
        <v>-3.6140135957101194</v>
      </c>
      <c r="AJ276" s="75">
        <f t="shared" ca="1" si="129"/>
        <v>0</v>
      </c>
    </row>
    <row r="277" spans="1:36" ht="14.25">
      <c r="A277" s="41">
        <f t="shared" si="130"/>
        <v>211</v>
      </c>
      <c r="B277" s="150">
        <f>IF(ISNUMBER(A277),INDEX('MetaTrader Import'!$H$13:$J$5893,TRUNC(((A277-$A$39+1)-1)/3)+1,MOD((A277-$A$39+1)-1,3)+1),"")</f>
        <v>0</v>
      </c>
      <c r="C277" s="43">
        <f t="shared" ca="1" si="107"/>
        <v>16.947880770686766</v>
      </c>
      <c r="D277" s="43">
        <f t="shared" ca="1" si="108"/>
        <v>2.3177362512226902</v>
      </c>
      <c r="E277" s="43">
        <f t="shared" ca="1" si="109"/>
        <v>19.265617021909456</v>
      </c>
      <c r="F277" s="43">
        <f t="shared" ca="1" si="110"/>
        <v>1.9265617021909456</v>
      </c>
      <c r="G277" s="43">
        <f>IF(A277&lt;&gt;"",IF(A277&lt;Data!$G$11*0.25,$C$13/$G$32,IF(A277&gt;Data!$G$11*0.25,$C$13,$C$13*10)),"")</f>
        <v>1</v>
      </c>
      <c r="H277" s="43">
        <f>IF(A277&lt;&gt;"",IF(Data!$G$9="constant",$C$13,IF(Data!$G$9="squeeze",G277,F277)),"")</f>
        <v>1</v>
      </c>
      <c r="I277" s="38">
        <f ca="1">IF(ISNUMBER(A277),NORMINV(RAND(),0,IF(AND(Data!$G$9="squeeze",A277&lt;Data!$G$11*0.25),$H$32,1)*$C$30*$C$13)*($C$14*$C$12),"")</f>
        <v>-7.8094046503379721E-5</v>
      </c>
      <c r="J277" s="42">
        <f ca="1">IFERROR(IF(Data!$C$6="Real",B277,I277+J276+($C$14*$C$12)*(NORMINV(RAND(),$C$15,CHOOSE($G$13,$C$13,F277,G277)))),"")</f>
        <v>1.3473534059821055</v>
      </c>
      <c r="K277" s="88">
        <f>IF(ISNUMBER(A277), IF($G$16="fixed",$G$17,MIN(H277*Data!$C$7*$C$16*0.5,$C$17*Data!$C$7))*$C$12,"")</f>
        <v>8.0000000000000007E-5</v>
      </c>
      <c r="L277" s="42">
        <f t="shared" ca="1" si="134"/>
        <v>1.3473534059821055</v>
      </c>
      <c r="M277" s="44">
        <f t="shared" ca="1" si="135"/>
        <v>1.3473934059821056</v>
      </c>
      <c r="N277" s="44">
        <f t="shared" ca="1" si="136"/>
        <v>1.3473134059821055</v>
      </c>
      <c r="O277" s="108">
        <f t="shared" ca="1" si="111"/>
        <v>2.9622020342552027E-2</v>
      </c>
      <c r="P277" s="102">
        <f t="shared" ca="1" si="112"/>
        <v>1.6771272361477469</v>
      </c>
      <c r="Q277" s="102">
        <f t="shared" ca="1" si="113"/>
        <v>-0.13679092165778037</v>
      </c>
      <c r="R277" s="120">
        <f t="shared" ca="1" si="131"/>
        <v>1</v>
      </c>
      <c r="S277" s="54">
        <f t="shared" ca="1" si="132"/>
        <v>0</v>
      </c>
      <c r="T277" s="5">
        <f t="shared" ca="1" si="114"/>
        <v>1.3495941575375672</v>
      </c>
      <c r="U277" s="152">
        <f t="shared" ca="1" si="115"/>
        <v>1.349804376167431</v>
      </c>
      <c r="V277" s="152">
        <f t="shared" ca="1" si="116"/>
        <v>1.3464138126473784</v>
      </c>
      <c r="W277" s="153">
        <f t="shared" ca="1" si="117"/>
        <v>0</v>
      </c>
      <c r="X277" s="153">
        <f t="shared" ca="1" si="118"/>
        <v>1</v>
      </c>
      <c r="Y277" s="153">
        <f t="shared" ca="1" si="119"/>
        <v>0</v>
      </c>
      <c r="Z277" s="153">
        <f t="shared" ca="1" si="120"/>
        <v>4</v>
      </c>
      <c r="AA277" s="152" t="str">
        <f t="shared" ca="1" si="121"/>
        <v/>
      </c>
      <c r="AB277" s="152">
        <f t="shared" ca="1" si="122"/>
        <v>1.3466126913879284</v>
      </c>
      <c r="AC277" s="154" t="str">
        <f t="shared" ca="1" si="123"/>
        <v/>
      </c>
      <c r="AD277" s="154">
        <f t="shared" ca="1" si="124"/>
        <v>-31.228583767086704</v>
      </c>
      <c r="AE277" s="3">
        <f t="shared" ca="1" si="125"/>
        <v>-7.807145941771676</v>
      </c>
      <c r="AF277" s="3">
        <f t="shared" ca="1" si="126"/>
        <v>-31.228583767086704</v>
      </c>
      <c r="AG277" s="3" t="str">
        <f t="shared" ca="1" si="133"/>
        <v>N</v>
      </c>
      <c r="AH277" s="4" t="str">
        <f t="shared" ca="1" si="127"/>
        <v/>
      </c>
      <c r="AI277" s="75">
        <f t="shared" ca="1" si="128"/>
        <v>-3.1228583767086708</v>
      </c>
      <c r="AJ277" s="75">
        <f t="shared" ca="1" si="129"/>
        <v>0</v>
      </c>
    </row>
    <row r="278" spans="1:36" ht="14.25">
      <c r="A278" s="41">
        <f t="shared" si="130"/>
        <v>212</v>
      </c>
      <c r="B278" s="150">
        <f>IF(ISNUMBER(A278),INDEX('MetaTrader Import'!$H$13:$J$5893,TRUNC(((A278-$A$39+1)-1)/3)+1,MOD((A278-$A$39+1)-1,3)+1),"")</f>
        <v>0</v>
      </c>
      <c r="C278" s="43">
        <f t="shared" ca="1" si="107"/>
        <v>19.265617021909456</v>
      </c>
      <c r="D278" s="43">
        <f t="shared" ca="1" si="108"/>
        <v>1.2971611050386371</v>
      </c>
      <c r="E278" s="43">
        <f t="shared" ca="1" si="109"/>
        <v>20.562778126948093</v>
      </c>
      <c r="F278" s="43">
        <f t="shared" ca="1" si="110"/>
        <v>2.0562778126948094</v>
      </c>
      <c r="G278" s="43">
        <f>IF(A278&lt;&gt;"",IF(A278&lt;Data!$G$11*0.25,$C$13/$G$32,IF(A278&gt;Data!$G$11*0.25,$C$13,$C$13*10)),"")</f>
        <v>1</v>
      </c>
      <c r="H278" s="43">
        <f>IF(A278&lt;&gt;"",IF(Data!$G$9="constant",$C$13,IF(Data!$G$9="squeeze",G278,F278)),"")</f>
        <v>1</v>
      </c>
      <c r="I278" s="38">
        <f ca="1">IF(ISNUMBER(A278),NORMINV(RAND(),0,IF(AND(Data!$G$9="squeeze",A278&lt;Data!$G$11*0.25),$H$32,1)*$C$30*$C$13)*($C$14*$C$12),"")</f>
        <v>6.1692533321695242E-5</v>
      </c>
      <c r="J278" s="42">
        <f ca="1">IFERROR(IF(Data!$C$6="Real",B278,I278+J277+($C$14*$C$12)*(NORMINV(RAND(),$C$15,CHOOSE($G$13,$C$13,F278,G278)))),"")</f>
        <v>1.3473797264595042</v>
      </c>
      <c r="K278" s="88">
        <f>IF(ISNUMBER(A278), IF($G$16="fixed",$G$17,MIN(H278*Data!$C$7*$C$16*0.5,$C$17*Data!$C$7))*$C$12,"")</f>
        <v>8.0000000000000007E-5</v>
      </c>
      <c r="L278" s="42">
        <f t="shared" ca="1" si="134"/>
        <v>1.3473797264595042</v>
      </c>
      <c r="M278" s="44">
        <f t="shared" ca="1" si="135"/>
        <v>1.3474197264595043</v>
      </c>
      <c r="N278" s="44">
        <f t="shared" ca="1" si="136"/>
        <v>1.3473397264595042</v>
      </c>
      <c r="O278" s="108">
        <f t="shared" ca="1" si="111"/>
        <v>0.10763728662556625</v>
      </c>
      <c r="P278" s="102">
        <f t="shared" ca="1" si="112"/>
        <v>1.5109856261466439</v>
      </c>
      <c r="Q278" s="102">
        <f t="shared" ca="1" si="113"/>
        <v>-0.16783648431614301</v>
      </c>
      <c r="R278" s="120">
        <f t="shared" ca="1" si="131"/>
        <v>1</v>
      </c>
      <c r="S278" s="54">
        <f t="shared" ca="1" si="132"/>
        <v>0</v>
      </c>
      <c r="T278" s="5">
        <f t="shared" ca="1" si="114"/>
        <v>1.3495941575375672</v>
      </c>
      <c r="U278" s="152">
        <f t="shared" ca="1" si="115"/>
        <v>1.349804376167431</v>
      </c>
      <c r="V278" s="152">
        <f t="shared" ca="1" si="116"/>
        <v>1.3464138126473784</v>
      </c>
      <c r="W278" s="153">
        <f t="shared" ca="1" si="117"/>
        <v>0</v>
      </c>
      <c r="X278" s="153">
        <f t="shared" ca="1" si="118"/>
        <v>1</v>
      </c>
      <c r="Y278" s="153">
        <f t="shared" ca="1" si="119"/>
        <v>0</v>
      </c>
      <c r="Z278" s="153">
        <f t="shared" ca="1" si="120"/>
        <v>4</v>
      </c>
      <c r="AA278" s="152" t="str">
        <f t="shared" ca="1" si="121"/>
        <v/>
      </c>
      <c r="AB278" s="152">
        <f t="shared" ca="1" si="122"/>
        <v>1.3466126913879284</v>
      </c>
      <c r="AC278" s="154" t="str">
        <f t="shared" ca="1" si="123"/>
        <v/>
      </c>
      <c r="AD278" s="154">
        <f t="shared" ca="1" si="124"/>
        <v>-32.281402863034714</v>
      </c>
      <c r="AE278" s="3">
        <f t="shared" ca="1" si="125"/>
        <v>-8.0703507157586785</v>
      </c>
      <c r="AF278" s="3">
        <f t="shared" ca="1" si="126"/>
        <v>-32.281402863034714</v>
      </c>
      <c r="AG278" s="3" t="str">
        <f t="shared" ca="1" si="133"/>
        <v>N</v>
      </c>
      <c r="AH278" s="4" t="str">
        <f t="shared" ca="1" si="127"/>
        <v/>
      </c>
      <c r="AI278" s="75">
        <f t="shared" ca="1" si="128"/>
        <v>-3.2281402863034714</v>
      </c>
      <c r="AJ278" s="75">
        <f t="shared" ca="1" si="129"/>
        <v>0</v>
      </c>
    </row>
    <row r="279" spans="1:36" ht="14.25">
      <c r="A279" s="41">
        <f t="shared" si="130"/>
        <v>213</v>
      </c>
      <c r="B279" s="150">
        <f>IF(ISNUMBER(A279),INDEX('MetaTrader Import'!$H$13:$J$5893,TRUNC(((A279-$A$39+1)-1)/3)+1,MOD((A279-$A$39+1)-1,3)+1),"")</f>
        <v>0</v>
      </c>
      <c r="C279" s="43">
        <f t="shared" ca="1" si="107"/>
        <v>20.562778126948093</v>
      </c>
      <c r="D279" s="43">
        <f t="shared" ca="1" si="108"/>
        <v>0.32508500887506953</v>
      </c>
      <c r="E279" s="43">
        <f t="shared" ca="1" si="109"/>
        <v>20.887863135823164</v>
      </c>
      <c r="F279" s="43">
        <f t="shared" ca="1" si="110"/>
        <v>2.0887863135823164</v>
      </c>
      <c r="G279" s="43">
        <f>IF(A279&lt;&gt;"",IF(A279&lt;Data!$G$11*0.25,$C$13/$G$32,IF(A279&gt;Data!$G$11*0.25,$C$13,$C$13*10)),"")</f>
        <v>1</v>
      </c>
      <c r="H279" s="43">
        <f>IF(A279&lt;&gt;"",IF(Data!$G$9="constant",$C$13,IF(Data!$G$9="squeeze",G279,F279)),"")</f>
        <v>1</v>
      </c>
      <c r="I279" s="38">
        <f ca="1">IF(ISNUMBER(A279),NORMINV(RAND(),0,IF(AND(Data!$G$9="squeeze",A279&lt;Data!$G$11*0.25),$H$32,1)*$C$30*$C$13)*($C$14*$C$12),"")</f>
        <v>-2.5319146467034748E-5</v>
      </c>
      <c r="J279" s="42">
        <f ca="1">IFERROR(IF(Data!$C$6="Real",B279,I279+J278+($C$14*$C$12)*(NORMINV(RAND(),$C$15,CHOOSE($G$13,$C$13,F279,G279)))),"")</f>
        <v>1.3471746165430558</v>
      </c>
      <c r="K279" s="88">
        <f>IF(ISNUMBER(A279), IF($G$16="fixed",$G$17,MIN(H279*Data!$C$7*$C$16*0.5,$C$17*Data!$C$7))*$C$12,"")</f>
        <v>8.0000000000000007E-5</v>
      </c>
      <c r="L279" s="42">
        <f t="shared" ca="1" si="134"/>
        <v>1.3471746165430558</v>
      </c>
      <c r="M279" s="44">
        <f t="shared" ca="1" si="135"/>
        <v>1.3472146165430559</v>
      </c>
      <c r="N279" s="44">
        <f t="shared" ca="1" si="136"/>
        <v>1.3471346165430558</v>
      </c>
      <c r="O279" s="108">
        <f t="shared" ca="1" si="111"/>
        <v>6.4443303604611035E-2</v>
      </c>
      <c r="P279" s="102">
        <f t="shared" ca="1" si="112"/>
        <v>1.5792434524431231</v>
      </c>
      <c r="Q279" s="102">
        <f t="shared" ca="1" si="113"/>
        <v>-0.18555156692686381</v>
      </c>
      <c r="R279" s="120">
        <f t="shared" ca="1" si="131"/>
        <v>1</v>
      </c>
      <c r="S279" s="54">
        <f t="shared" ca="1" si="132"/>
        <v>0</v>
      </c>
      <c r="T279" s="5">
        <f t="shared" ca="1" si="114"/>
        <v>1.3495941575375672</v>
      </c>
      <c r="U279" s="152">
        <f t="shared" ca="1" si="115"/>
        <v>1.349804376167431</v>
      </c>
      <c r="V279" s="152">
        <f t="shared" ca="1" si="116"/>
        <v>1.3464138126473784</v>
      </c>
      <c r="W279" s="153">
        <f t="shared" ca="1" si="117"/>
        <v>0</v>
      </c>
      <c r="X279" s="153">
        <f t="shared" ca="1" si="118"/>
        <v>1</v>
      </c>
      <c r="Y279" s="153">
        <f t="shared" ca="1" si="119"/>
        <v>0</v>
      </c>
      <c r="Z279" s="153">
        <f t="shared" ca="1" si="120"/>
        <v>4</v>
      </c>
      <c r="AA279" s="152" t="str">
        <f t="shared" ca="1" si="121"/>
        <v/>
      </c>
      <c r="AB279" s="152">
        <f t="shared" ca="1" si="122"/>
        <v>1.3466126913879284</v>
      </c>
      <c r="AC279" s="154" t="str">
        <f t="shared" ca="1" si="123"/>
        <v/>
      </c>
      <c r="AD279" s="154">
        <f t="shared" ca="1" si="124"/>
        <v>-24.077006205098783</v>
      </c>
      <c r="AE279" s="3">
        <f t="shared" ca="1" si="125"/>
        <v>-6.0192515512746958</v>
      </c>
      <c r="AF279" s="3">
        <f t="shared" ca="1" si="126"/>
        <v>-24.077006205098783</v>
      </c>
      <c r="AG279" s="3" t="str">
        <f t="shared" ca="1" si="133"/>
        <v>N</v>
      </c>
      <c r="AH279" s="4" t="str">
        <f t="shared" ca="1" si="127"/>
        <v/>
      </c>
      <c r="AI279" s="75">
        <f t="shared" ca="1" si="128"/>
        <v>-2.4077006205098783</v>
      </c>
      <c r="AJ279" s="75">
        <f t="shared" ca="1" si="129"/>
        <v>0</v>
      </c>
    </row>
    <row r="280" spans="1:36" ht="14.25">
      <c r="A280" s="41">
        <f t="shared" si="130"/>
        <v>214</v>
      </c>
      <c r="B280" s="150">
        <f>IF(ISNUMBER(A280),INDEX('MetaTrader Import'!$H$13:$J$5893,TRUNC(((A280-$A$39+1)-1)/3)+1,MOD((A280-$A$39+1)-1,3)+1),"")</f>
        <v>0</v>
      </c>
      <c r="C280" s="43">
        <f t="shared" ca="1" si="107"/>
        <v>20.887863135823164</v>
      </c>
      <c r="D280" s="43">
        <f t="shared" ca="1" si="108"/>
        <v>0.95995112511726322</v>
      </c>
      <c r="E280" s="43">
        <f t="shared" ca="1" si="109"/>
        <v>21.847814260940428</v>
      </c>
      <c r="F280" s="43">
        <f t="shared" ca="1" si="110"/>
        <v>2.1847814260940428</v>
      </c>
      <c r="G280" s="43">
        <f>IF(A280&lt;&gt;"",IF(A280&lt;Data!$G$11*0.25,$C$13/$G$32,IF(A280&gt;Data!$G$11*0.25,$C$13,$C$13*10)),"")</f>
        <v>1</v>
      </c>
      <c r="H280" s="43">
        <f>IF(A280&lt;&gt;"",IF(Data!$G$9="constant",$C$13,IF(Data!$G$9="squeeze",G280,F280)),"")</f>
        <v>1</v>
      </c>
      <c r="I280" s="38">
        <f ca="1">IF(ISNUMBER(A280),NORMINV(RAND(),0,IF(AND(Data!$G$9="squeeze",A280&lt;Data!$G$11*0.25),$H$32,1)*$C$30*$C$13)*($C$14*$C$12),"")</f>
        <v>1.1866702700813089E-4</v>
      </c>
      <c r="J280" s="42">
        <f ca="1">IFERROR(IF(Data!$C$6="Real",B280,I280+J279+($C$14*$C$12)*(NORMINV(RAND(),$C$15,CHOOSE($G$13,$C$13,F280,G280)))),"")</f>
        <v>1.3472849757538594</v>
      </c>
      <c r="K280" s="88">
        <f>IF(ISNUMBER(A280), IF($G$16="fixed",$G$17,MIN(H280*Data!$C$7*$C$16*0.5,$C$17*Data!$C$7))*$C$12,"")</f>
        <v>8.0000000000000007E-5</v>
      </c>
      <c r="L280" s="42">
        <f t="shared" ca="1" si="134"/>
        <v>1.3472849757538594</v>
      </c>
      <c r="M280" s="44">
        <f t="shared" ca="1" si="135"/>
        <v>1.3473249757538595</v>
      </c>
      <c r="N280" s="44">
        <f t="shared" ca="1" si="136"/>
        <v>1.3472449757538594</v>
      </c>
      <c r="O280" s="108">
        <f t="shared" ca="1" si="111"/>
        <v>-5.4443022452650106E-2</v>
      </c>
      <c r="P280" s="102">
        <f t="shared" ca="1" si="112"/>
        <v>1.2272362161755579</v>
      </c>
      <c r="Q280" s="102">
        <f t="shared" ca="1" si="113"/>
        <v>-0.20699331063697632</v>
      </c>
      <c r="R280" s="120">
        <f t="shared" ca="1" si="131"/>
        <v>1</v>
      </c>
      <c r="S280" s="54">
        <f t="shared" ca="1" si="132"/>
        <v>0</v>
      </c>
      <c r="T280" s="5">
        <f t="shared" ca="1" si="114"/>
        <v>1.3495941575375672</v>
      </c>
      <c r="U280" s="152">
        <f t="shared" ca="1" si="115"/>
        <v>1.349804376167431</v>
      </c>
      <c r="V280" s="152">
        <f t="shared" ca="1" si="116"/>
        <v>1.3464138126473784</v>
      </c>
      <c r="W280" s="153">
        <f t="shared" ca="1" si="117"/>
        <v>0</v>
      </c>
      <c r="X280" s="153">
        <f t="shared" ca="1" si="118"/>
        <v>1</v>
      </c>
      <c r="Y280" s="153">
        <f t="shared" ca="1" si="119"/>
        <v>0</v>
      </c>
      <c r="Z280" s="153">
        <f t="shared" ca="1" si="120"/>
        <v>4</v>
      </c>
      <c r="AA280" s="152" t="str">
        <f t="shared" ca="1" si="121"/>
        <v/>
      </c>
      <c r="AB280" s="152">
        <f t="shared" ca="1" si="122"/>
        <v>1.3466126913879284</v>
      </c>
      <c r="AC280" s="154" t="str">
        <f t="shared" ca="1" si="123"/>
        <v/>
      </c>
      <c r="AD280" s="154">
        <f t="shared" ca="1" si="124"/>
        <v>-28.491374637242828</v>
      </c>
      <c r="AE280" s="3">
        <f t="shared" ca="1" si="125"/>
        <v>-7.122843659310707</v>
      </c>
      <c r="AF280" s="3">
        <f t="shared" ca="1" si="126"/>
        <v>-28.491374637242828</v>
      </c>
      <c r="AG280" s="3" t="str">
        <f t="shared" ca="1" si="133"/>
        <v>N</v>
      </c>
      <c r="AH280" s="4" t="str">
        <f t="shared" ca="1" si="127"/>
        <v/>
      </c>
      <c r="AI280" s="75">
        <f t="shared" ca="1" si="128"/>
        <v>-2.8491374637242823</v>
      </c>
      <c r="AJ280" s="75">
        <f t="shared" ca="1" si="129"/>
        <v>0</v>
      </c>
    </row>
    <row r="281" spans="1:36" ht="14.25">
      <c r="A281" s="41">
        <f t="shared" si="130"/>
        <v>215</v>
      </c>
      <c r="B281" s="150">
        <f>IF(ISNUMBER(A281),INDEX('MetaTrader Import'!$H$13:$J$5893,TRUNC(((A281-$A$39+1)-1)/3)+1,MOD((A281-$A$39+1)-1,3)+1),"")</f>
        <v>0</v>
      </c>
      <c r="C281" s="43">
        <f t="shared" ca="1" si="107"/>
        <v>21.847814260940428</v>
      </c>
      <c r="D281" s="43">
        <f t="shared" ca="1" si="108"/>
        <v>-1.4123290234923354</v>
      </c>
      <c r="E281" s="43">
        <f t="shared" ca="1" si="109"/>
        <v>20.435485237448091</v>
      </c>
      <c r="F281" s="43">
        <f t="shared" ca="1" si="110"/>
        <v>2.0435485237448092</v>
      </c>
      <c r="G281" s="43">
        <f>IF(A281&lt;&gt;"",IF(A281&lt;Data!$G$11*0.25,$C$13/$G$32,IF(A281&gt;Data!$G$11*0.25,$C$13,$C$13*10)),"")</f>
        <v>1</v>
      </c>
      <c r="H281" s="43">
        <f>IF(A281&lt;&gt;"",IF(Data!$G$9="constant",$C$13,IF(Data!$G$9="squeeze",G281,F281)),"")</f>
        <v>1</v>
      </c>
      <c r="I281" s="38">
        <f ca="1">IF(ISNUMBER(A281),NORMINV(RAND(),0,IF(AND(Data!$G$9="squeeze",A281&lt;Data!$G$11*0.25),$H$32,1)*$C$30*$C$13)*($C$14*$C$12),"")</f>
        <v>-5.2828438117676723E-5</v>
      </c>
      <c r="J281" s="42">
        <f ca="1">IFERROR(IF(Data!$C$6="Real",B281,I281+J280+($C$14*$C$12)*(NORMINV(RAND(),$C$15,CHOOSE($G$13,$C$13,F281,G281)))),"")</f>
        <v>1.3468718138436329</v>
      </c>
      <c r="K281" s="88">
        <f>IF(ISNUMBER(A281), IF($G$16="fixed",$G$17,MIN(H281*Data!$C$7*$C$16*0.5,$C$17*Data!$C$7))*$C$12,"")</f>
        <v>8.0000000000000007E-5</v>
      </c>
      <c r="L281" s="42">
        <f t="shared" ca="1" si="134"/>
        <v>1.3468718138436329</v>
      </c>
      <c r="M281" s="44">
        <f t="shared" ca="1" si="135"/>
        <v>1.3469118138436329</v>
      </c>
      <c r="N281" s="44">
        <f t="shared" ca="1" si="136"/>
        <v>1.3468318138436328</v>
      </c>
      <c r="O281" s="108">
        <f t="shared" ca="1" si="111"/>
        <v>-0.20682138336875727</v>
      </c>
      <c r="P281" s="102">
        <f t="shared" ca="1" si="112"/>
        <v>1.7520561736567368</v>
      </c>
      <c r="Q281" s="102">
        <f t="shared" ca="1" si="113"/>
        <v>-0.2051510258007879</v>
      </c>
      <c r="R281" s="120">
        <f t="shared" ca="1" si="131"/>
        <v>1</v>
      </c>
      <c r="S281" s="54">
        <f t="shared" ca="1" si="132"/>
        <v>0</v>
      </c>
      <c r="T281" s="5">
        <f t="shared" ca="1" si="114"/>
        <v>1.3495941575375672</v>
      </c>
      <c r="U281" s="152">
        <f t="shared" ca="1" si="115"/>
        <v>1.349804376167431</v>
      </c>
      <c r="V281" s="152">
        <f t="shared" ca="1" si="116"/>
        <v>1.3464138126473784</v>
      </c>
      <c r="W281" s="153">
        <f t="shared" ca="1" si="117"/>
        <v>0</v>
      </c>
      <c r="X281" s="153">
        <f t="shared" ca="1" si="118"/>
        <v>1</v>
      </c>
      <c r="Y281" s="153">
        <f t="shared" ca="1" si="119"/>
        <v>0</v>
      </c>
      <c r="Z281" s="153">
        <f t="shared" ca="1" si="120"/>
        <v>4</v>
      </c>
      <c r="AA281" s="152" t="str">
        <f t="shared" ca="1" si="121"/>
        <v/>
      </c>
      <c r="AB281" s="152">
        <f t="shared" ca="1" si="122"/>
        <v>1.3466126913879284</v>
      </c>
      <c r="AC281" s="154" t="str">
        <f t="shared" ca="1" si="123"/>
        <v/>
      </c>
      <c r="AD281" s="154">
        <f t="shared" ca="1" si="124"/>
        <v>-11.964898228180587</v>
      </c>
      <c r="AE281" s="3">
        <f t="shared" ca="1" si="125"/>
        <v>-2.9912245570451468</v>
      </c>
      <c r="AF281" s="3">
        <f t="shared" ca="1" si="126"/>
        <v>-11.964898228180587</v>
      </c>
      <c r="AG281" s="3" t="str">
        <f t="shared" ca="1" si="133"/>
        <v>N</v>
      </c>
      <c r="AH281" s="4" t="str">
        <f t="shared" ca="1" si="127"/>
        <v/>
      </c>
      <c r="AI281" s="75">
        <f t="shared" ca="1" si="128"/>
        <v>-1.1964898228180587</v>
      </c>
      <c r="AJ281" s="75">
        <f t="shared" ca="1" si="129"/>
        <v>0</v>
      </c>
    </row>
    <row r="282" spans="1:36" ht="14.25">
      <c r="A282" s="41">
        <f t="shared" si="130"/>
        <v>216</v>
      </c>
      <c r="B282" s="150">
        <f>IF(ISNUMBER(A282),INDEX('MetaTrader Import'!$H$13:$J$5893,TRUNC(((A282-$A$39+1)-1)/3)+1,MOD((A282-$A$39+1)-1,3)+1),"")</f>
        <v>0</v>
      </c>
      <c r="C282" s="43">
        <f t="shared" ca="1" si="107"/>
        <v>20.435485237448091</v>
      </c>
      <c r="D282" s="43">
        <f t="shared" ca="1" si="108"/>
        <v>-9.1004519110903792E-2</v>
      </c>
      <c r="E282" s="43">
        <f t="shared" ca="1" si="109"/>
        <v>20.344480718337188</v>
      </c>
      <c r="F282" s="43">
        <f t="shared" ca="1" si="110"/>
        <v>2.0344480718337188</v>
      </c>
      <c r="G282" s="43">
        <f>IF(A282&lt;&gt;"",IF(A282&lt;Data!$G$11*0.25,$C$13/$G$32,IF(A282&gt;Data!$G$11*0.25,$C$13,$C$13*10)),"")</f>
        <v>1</v>
      </c>
      <c r="H282" s="43">
        <f>IF(A282&lt;&gt;"",IF(Data!$G$9="constant",$C$13,IF(Data!$G$9="squeeze",G282,F282)),"")</f>
        <v>1</v>
      </c>
      <c r="I282" s="38">
        <f ca="1">IF(ISNUMBER(A282),NORMINV(RAND(),0,IF(AND(Data!$G$9="squeeze",A282&lt;Data!$G$11*0.25),$H$32,1)*$C$30*$C$13)*($C$14*$C$12),"")</f>
        <v>-9.1229974472428399E-5</v>
      </c>
      <c r="J282" s="42">
        <f ca="1">IFERROR(IF(Data!$C$6="Real",B282,I282+J281+($C$14*$C$12)*(NORMINV(RAND(),$C$15,CHOOSE($G$13,$C$13,F282,G282)))),"")</f>
        <v>1.3468453809035486</v>
      </c>
      <c r="K282" s="88">
        <f>IF(ISNUMBER(A282), IF($G$16="fixed",$G$17,MIN(H282*Data!$C$7*$C$16*0.5,$C$17*Data!$C$7))*$C$12,"")</f>
        <v>8.0000000000000007E-5</v>
      </c>
      <c r="L282" s="42">
        <f t="shared" ca="1" si="134"/>
        <v>1.3468453809035486</v>
      </c>
      <c r="M282" s="44">
        <f t="shared" ca="1" si="135"/>
        <v>1.3468853809035486</v>
      </c>
      <c r="N282" s="44">
        <f t="shared" ca="1" si="136"/>
        <v>1.3468053809035485</v>
      </c>
      <c r="O282" s="108">
        <f t="shared" ca="1" si="111"/>
        <v>-0.30912736067803143</v>
      </c>
      <c r="P282" s="102">
        <f t="shared" ca="1" si="112"/>
        <v>2.1451330680718086</v>
      </c>
      <c r="Q282" s="102">
        <f t="shared" ca="1" si="113"/>
        <v>-0.1828915608390895</v>
      </c>
      <c r="R282" s="120">
        <f t="shared" ca="1" si="131"/>
        <v>1</v>
      </c>
      <c r="S282" s="54">
        <f t="shared" ca="1" si="132"/>
        <v>0</v>
      </c>
      <c r="T282" s="5">
        <f t="shared" ca="1" si="114"/>
        <v>1.3495941575375672</v>
      </c>
      <c r="U282" s="152">
        <f t="shared" ca="1" si="115"/>
        <v>1.349804376167431</v>
      </c>
      <c r="V282" s="152">
        <f t="shared" ca="1" si="116"/>
        <v>1.3464138126473784</v>
      </c>
      <c r="W282" s="153">
        <f t="shared" ca="1" si="117"/>
        <v>0</v>
      </c>
      <c r="X282" s="153">
        <f t="shared" ca="1" si="118"/>
        <v>1</v>
      </c>
      <c r="Y282" s="153">
        <f t="shared" ca="1" si="119"/>
        <v>0</v>
      </c>
      <c r="Z282" s="153">
        <f t="shared" ca="1" si="120"/>
        <v>4</v>
      </c>
      <c r="AA282" s="152" t="str">
        <f t="shared" ca="1" si="121"/>
        <v/>
      </c>
      <c r="AB282" s="152">
        <f t="shared" ca="1" si="122"/>
        <v>1.3466126913879284</v>
      </c>
      <c r="AC282" s="154" t="str">
        <f t="shared" ca="1" si="123"/>
        <v/>
      </c>
      <c r="AD282" s="154">
        <f t="shared" ca="1" si="124"/>
        <v>-10.907580624808233</v>
      </c>
      <c r="AE282" s="3">
        <f t="shared" ca="1" si="125"/>
        <v>-2.7268951562020582</v>
      </c>
      <c r="AF282" s="3">
        <f t="shared" ca="1" si="126"/>
        <v>-10.907580624808233</v>
      </c>
      <c r="AG282" s="3" t="str">
        <f t="shared" ca="1" si="133"/>
        <v>N</v>
      </c>
      <c r="AH282" s="4" t="str">
        <f t="shared" ca="1" si="127"/>
        <v/>
      </c>
      <c r="AI282" s="75">
        <f t="shared" ca="1" si="128"/>
        <v>-1.0907580624808233</v>
      </c>
      <c r="AJ282" s="75">
        <f t="shared" ca="1" si="129"/>
        <v>0</v>
      </c>
    </row>
    <row r="283" spans="1:36" ht="14.25">
      <c r="A283" s="41">
        <f t="shared" si="130"/>
        <v>217</v>
      </c>
      <c r="B283" s="150">
        <f>IF(ISNUMBER(A283),INDEX('MetaTrader Import'!$H$13:$J$5893,TRUNC(((A283-$A$39+1)-1)/3)+1,MOD((A283-$A$39+1)-1,3)+1),"")</f>
        <v>0</v>
      </c>
      <c r="C283" s="43">
        <f t="shared" ca="1" si="107"/>
        <v>20.344480718337188</v>
      </c>
      <c r="D283" s="43">
        <f t="shared" ca="1" si="108"/>
        <v>-1.3511539077043826</v>
      </c>
      <c r="E283" s="43">
        <f t="shared" ca="1" si="109"/>
        <v>18.993326810632805</v>
      </c>
      <c r="F283" s="43">
        <f t="shared" ca="1" si="110"/>
        <v>1.8993326810632805</v>
      </c>
      <c r="G283" s="43">
        <f>IF(A283&lt;&gt;"",IF(A283&lt;Data!$G$11*0.25,$C$13/$G$32,IF(A283&gt;Data!$G$11*0.25,$C$13,$C$13*10)),"")</f>
        <v>1</v>
      </c>
      <c r="H283" s="43">
        <f>IF(A283&lt;&gt;"",IF(Data!$G$9="constant",$C$13,IF(Data!$G$9="squeeze",G283,F283)),"")</f>
        <v>1</v>
      </c>
      <c r="I283" s="38">
        <f ca="1">IF(ISNUMBER(A283),NORMINV(RAND(),0,IF(AND(Data!$G$9="squeeze",A283&lt;Data!$G$11*0.25),$H$32,1)*$C$30*$C$13)*($C$14*$C$12),"")</f>
        <v>1.053961742096214E-4</v>
      </c>
      <c r="J283" s="42">
        <f ca="1">IFERROR(IF(Data!$C$6="Real",B283,I283+J282+($C$14*$C$12)*(NORMINV(RAND(),$C$15,CHOOSE($G$13,$C$13,F283,G283)))),"")</f>
        <v>1.3468883667519802</v>
      </c>
      <c r="K283" s="88">
        <f>IF(ISNUMBER(A283), IF($G$16="fixed",$G$17,MIN(H283*Data!$C$7*$C$16*0.5,$C$17*Data!$C$7))*$C$12,"")</f>
        <v>8.0000000000000007E-5</v>
      </c>
      <c r="L283" s="42">
        <f t="shared" ca="1" si="134"/>
        <v>1.3468883667519802</v>
      </c>
      <c r="M283" s="44">
        <f t="shared" ca="1" si="135"/>
        <v>1.3469283667519802</v>
      </c>
      <c r="N283" s="44">
        <f t="shared" ca="1" si="136"/>
        <v>1.3468483667519802</v>
      </c>
      <c r="O283" s="108">
        <f t="shared" ca="1" si="111"/>
        <v>-0.42348421950969395</v>
      </c>
      <c r="P283" s="102">
        <f t="shared" ca="1" si="112"/>
        <v>2.3927985806028338</v>
      </c>
      <c r="Q283" s="102">
        <f t="shared" ca="1" si="113"/>
        <v>-0.14807825954642737</v>
      </c>
      <c r="R283" s="120">
        <f t="shared" ca="1" si="131"/>
        <v>1</v>
      </c>
      <c r="S283" s="54">
        <f t="shared" ca="1" si="132"/>
        <v>0</v>
      </c>
      <c r="T283" s="5">
        <f t="shared" ca="1" si="114"/>
        <v>1.3495941575375672</v>
      </c>
      <c r="U283" s="152">
        <f t="shared" ca="1" si="115"/>
        <v>1.349804376167431</v>
      </c>
      <c r="V283" s="152">
        <f t="shared" ca="1" si="116"/>
        <v>1.3464138126473784</v>
      </c>
      <c r="W283" s="153">
        <f t="shared" ca="1" si="117"/>
        <v>0</v>
      </c>
      <c r="X283" s="153">
        <f t="shared" ca="1" si="118"/>
        <v>1</v>
      </c>
      <c r="Y283" s="153">
        <f t="shared" ca="1" si="119"/>
        <v>0</v>
      </c>
      <c r="Z283" s="153">
        <f t="shared" ca="1" si="120"/>
        <v>4</v>
      </c>
      <c r="AA283" s="152" t="str">
        <f t="shared" ca="1" si="121"/>
        <v/>
      </c>
      <c r="AB283" s="152">
        <f t="shared" ca="1" si="122"/>
        <v>1.3466126913879284</v>
      </c>
      <c r="AC283" s="154" t="str">
        <f t="shared" ca="1" si="123"/>
        <v/>
      </c>
      <c r="AD283" s="154">
        <f t="shared" ca="1" si="124"/>
        <v>-12.627014562074379</v>
      </c>
      <c r="AE283" s="3">
        <f t="shared" ca="1" si="125"/>
        <v>-3.1567536405185948</v>
      </c>
      <c r="AF283" s="3">
        <f t="shared" ca="1" si="126"/>
        <v>-12.627014562074379</v>
      </c>
      <c r="AG283" s="3" t="str">
        <f t="shared" ca="1" si="133"/>
        <v>N</v>
      </c>
      <c r="AH283" s="4" t="str">
        <f t="shared" ca="1" si="127"/>
        <v/>
      </c>
      <c r="AI283" s="75">
        <f t="shared" ca="1" si="128"/>
        <v>-1.2627014562074379</v>
      </c>
      <c r="AJ283" s="75">
        <f t="shared" ca="1" si="129"/>
        <v>0</v>
      </c>
    </row>
    <row r="284" spans="1:36" ht="14.25">
      <c r="A284" s="41">
        <f t="shared" si="130"/>
        <v>218</v>
      </c>
      <c r="B284" s="150">
        <f>IF(ISNUMBER(A284),INDEX('MetaTrader Import'!$H$13:$J$5893,TRUNC(((A284-$A$39+1)-1)/3)+1,MOD((A284-$A$39+1)-1,3)+1),"")</f>
        <v>0</v>
      </c>
      <c r="C284" s="43">
        <f t="shared" ca="1" si="107"/>
        <v>18.993326810632805</v>
      </c>
      <c r="D284" s="43">
        <f t="shared" ca="1" si="108"/>
        <v>2.33322601848616</v>
      </c>
      <c r="E284" s="43">
        <f t="shared" ca="1" si="109"/>
        <v>21.326552829118967</v>
      </c>
      <c r="F284" s="43">
        <f t="shared" ca="1" si="110"/>
        <v>2.1326552829118968</v>
      </c>
      <c r="G284" s="43">
        <f>IF(A284&lt;&gt;"",IF(A284&lt;Data!$G$11*0.25,$C$13/$G$32,IF(A284&gt;Data!$G$11*0.25,$C$13,$C$13*10)),"")</f>
        <v>1</v>
      </c>
      <c r="H284" s="43">
        <f>IF(A284&lt;&gt;"",IF(Data!$G$9="constant",$C$13,IF(Data!$G$9="squeeze",G284,F284)),"")</f>
        <v>1</v>
      </c>
      <c r="I284" s="38">
        <f ca="1">IF(ISNUMBER(A284),NORMINV(RAND(),0,IF(AND(Data!$G$9="squeeze",A284&lt;Data!$G$11*0.25),$H$32,1)*$C$30*$C$13)*($C$14*$C$12),"")</f>
        <v>2.4572469388240214E-6</v>
      </c>
      <c r="J284" s="42">
        <f ca="1">IFERROR(IF(Data!$C$6="Real",B284,I284+J283+($C$14*$C$12)*(NORMINV(RAND(),$C$15,CHOOSE($G$13,$C$13,F284,G284)))),"")</f>
        <v>1.3468575066931534</v>
      </c>
      <c r="K284" s="88">
        <f>IF(ISNUMBER(A284), IF($G$16="fixed",$G$17,MIN(H284*Data!$C$7*$C$16*0.5,$C$17*Data!$C$7))*$C$12,"")</f>
        <v>8.0000000000000007E-5</v>
      </c>
      <c r="L284" s="42">
        <f t="shared" ca="1" si="134"/>
        <v>1.3468575066931534</v>
      </c>
      <c r="M284" s="44">
        <f t="shared" ca="1" si="135"/>
        <v>1.3468975066931534</v>
      </c>
      <c r="N284" s="44">
        <f t="shared" ca="1" si="136"/>
        <v>1.3468175066931534</v>
      </c>
      <c r="O284" s="108">
        <f t="shared" ca="1" si="111"/>
        <v>-0.49303491465413352</v>
      </c>
      <c r="P284" s="102">
        <f t="shared" ca="1" si="112"/>
        <v>2.5926342751807265</v>
      </c>
      <c r="Q284" s="102">
        <f t="shared" ca="1" si="113"/>
        <v>-0.10267495457230431</v>
      </c>
      <c r="R284" s="120">
        <f t="shared" ca="1" si="131"/>
        <v>1</v>
      </c>
      <c r="S284" s="54">
        <f t="shared" ca="1" si="132"/>
        <v>0</v>
      </c>
      <c r="T284" s="5">
        <f t="shared" ca="1" si="114"/>
        <v>1.3495941575375672</v>
      </c>
      <c r="U284" s="152">
        <f t="shared" ca="1" si="115"/>
        <v>1.349804376167431</v>
      </c>
      <c r="V284" s="152">
        <f t="shared" ca="1" si="116"/>
        <v>1.3464138126473784</v>
      </c>
      <c r="W284" s="153">
        <f t="shared" ca="1" si="117"/>
        <v>0</v>
      </c>
      <c r="X284" s="153">
        <f t="shared" ca="1" si="118"/>
        <v>1</v>
      </c>
      <c r="Y284" s="153">
        <f t="shared" ca="1" si="119"/>
        <v>0</v>
      </c>
      <c r="Z284" s="153">
        <f t="shared" ca="1" si="120"/>
        <v>4</v>
      </c>
      <c r="AA284" s="152" t="str">
        <f t="shared" ca="1" si="121"/>
        <v/>
      </c>
      <c r="AB284" s="152">
        <f t="shared" ca="1" si="122"/>
        <v>1.3466126913879284</v>
      </c>
      <c r="AC284" s="154" t="str">
        <f t="shared" ca="1" si="123"/>
        <v/>
      </c>
      <c r="AD284" s="154">
        <f t="shared" ca="1" si="124"/>
        <v>-11.392612209002451</v>
      </c>
      <c r="AE284" s="3">
        <f t="shared" ca="1" si="125"/>
        <v>-2.8481530522506127</v>
      </c>
      <c r="AF284" s="3">
        <f t="shared" ca="1" si="126"/>
        <v>-11.392612209002451</v>
      </c>
      <c r="AG284" s="3" t="str">
        <f t="shared" ca="1" si="133"/>
        <v>N</v>
      </c>
      <c r="AH284" s="4" t="str">
        <f t="shared" ca="1" si="127"/>
        <v/>
      </c>
      <c r="AI284" s="75">
        <f t="shared" ca="1" si="128"/>
        <v>-1.1392612209002451</v>
      </c>
      <c r="AJ284" s="75">
        <f t="shared" ca="1" si="129"/>
        <v>0</v>
      </c>
    </row>
    <row r="285" spans="1:36" ht="14.25">
      <c r="A285" s="41">
        <f t="shared" si="130"/>
        <v>219</v>
      </c>
      <c r="B285" s="150">
        <f>IF(ISNUMBER(A285),INDEX('MetaTrader Import'!$H$13:$J$5893,TRUNC(((A285-$A$39+1)-1)/3)+1,MOD((A285-$A$39+1)-1,3)+1),"")</f>
        <v>0</v>
      </c>
      <c r="C285" s="43">
        <f t="shared" ca="1" si="107"/>
        <v>21.326552829118967</v>
      </c>
      <c r="D285" s="43">
        <f t="shared" ca="1" si="108"/>
        <v>1.9091437781069283</v>
      </c>
      <c r="E285" s="43">
        <f t="shared" ca="1" si="109"/>
        <v>23.235696607225893</v>
      </c>
      <c r="F285" s="43">
        <f t="shared" ca="1" si="110"/>
        <v>2.3235696607225895</v>
      </c>
      <c r="G285" s="43">
        <f>IF(A285&lt;&gt;"",IF(A285&lt;Data!$G$11*0.25,$C$13/$G$32,IF(A285&gt;Data!$G$11*0.25,$C$13,$C$13*10)),"")</f>
        <v>1</v>
      </c>
      <c r="H285" s="43">
        <f>IF(A285&lt;&gt;"",IF(Data!$G$9="constant",$C$13,IF(Data!$G$9="squeeze",G285,F285)),"")</f>
        <v>1</v>
      </c>
      <c r="I285" s="38">
        <f ca="1">IF(ISNUMBER(A285),NORMINV(RAND(),0,IF(AND(Data!$G$9="squeeze",A285&lt;Data!$G$11*0.25),$H$32,1)*$C$30*$C$13)*($C$14*$C$12),"")</f>
        <v>-1.1193058893525696E-4</v>
      </c>
      <c r="J285" s="42">
        <f ca="1">IFERROR(IF(Data!$C$6="Real",B285,I285+J284+($C$14*$C$12)*(NORMINV(RAND(),$C$15,CHOOSE($G$13,$C$13,F285,G285)))),"")</f>
        <v>1.3468277089259191</v>
      </c>
      <c r="K285" s="88">
        <f>IF(ISNUMBER(A285), IF($G$16="fixed",$G$17,MIN(H285*Data!$C$7*$C$16*0.5,$C$17*Data!$C$7))*$C$12,"")</f>
        <v>8.0000000000000007E-5</v>
      </c>
      <c r="L285" s="42">
        <f t="shared" ca="1" si="134"/>
        <v>1.3468277089259191</v>
      </c>
      <c r="M285" s="44">
        <f t="shared" ca="1" si="135"/>
        <v>1.3468677089259191</v>
      </c>
      <c r="N285" s="44">
        <f t="shared" ca="1" si="136"/>
        <v>1.346787708925919</v>
      </c>
      <c r="O285" s="108">
        <f t="shared" ca="1" si="111"/>
        <v>-0.4861448719021198</v>
      </c>
      <c r="P285" s="102">
        <f t="shared" ca="1" si="112"/>
        <v>2.5643657941086944</v>
      </c>
      <c r="Q285" s="102">
        <f t="shared" ca="1" si="113"/>
        <v>-5.8214422464910001E-2</v>
      </c>
      <c r="R285" s="120">
        <f t="shared" ca="1" si="131"/>
        <v>1</v>
      </c>
      <c r="S285" s="54">
        <f t="shared" ca="1" si="132"/>
        <v>0</v>
      </c>
      <c r="T285" s="5">
        <f t="shared" ca="1" si="114"/>
        <v>1.3495941575375672</v>
      </c>
      <c r="U285" s="152">
        <f t="shared" ca="1" si="115"/>
        <v>1.349804376167431</v>
      </c>
      <c r="V285" s="152">
        <f t="shared" ca="1" si="116"/>
        <v>1.3464138126473784</v>
      </c>
      <c r="W285" s="153">
        <f t="shared" ca="1" si="117"/>
        <v>0</v>
      </c>
      <c r="X285" s="153">
        <f t="shared" ca="1" si="118"/>
        <v>1</v>
      </c>
      <c r="Y285" s="153">
        <f t="shared" ca="1" si="119"/>
        <v>0</v>
      </c>
      <c r="Z285" s="153">
        <f t="shared" ca="1" si="120"/>
        <v>4</v>
      </c>
      <c r="AA285" s="152" t="str">
        <f t="shared" ca="1" si="121"/>
        <v/>
      </c>
      <c r="AB285" s="152">
        <f t="shared" ca="1" si="122"/>
        <v>1.3466126913879284</v>
      </c>
      <c r="AC285" s="154" t="str">
        <f t="shared" ca="1" si="123"/>
        <v/>
      </c>
      <c r="AD285" s="154">
        <f t="shared" ca="1" si="124"/>
        <v>-10.200701519629263</v>
      </c>
      <c r="AE285" s="3">
        <f t="shared" ca="1" si="125"/>
        <v>-2.5501753799073157</v>
      </c>
      <c r="AF285" s="3">
        <f t="shared" ca="1" si="126"/>
        <v>-10.200701519629263</v>
      </c>
      <c r="AG285" s="3" t="str">
        <f t="shared" ca="1" si="133"/>
        <v>N</v>
      </c>
      <c r="AH285" s="4" t="str">
        <f t="shared" ca="1" si="127"/>
        <v/>
      </c>
      <c r="AI285" s="75">
        <f t="shared" ca="1" si="128"/>
        <v>-1.0200701519629263</v>
      </c>
      <c r="AJ285" s="75">
        <f t="shared" ca="1" si="129"/>
        <v>0</v>
      </c>
    </row>
    <row r="286" spans="1:36" ht="14.25">
      <c r="A286" s="41">
        <f t="shared" si="130"/>
        <v>220</v>
      </c>
      <c r="B286" s="150">
        <f>IF(ISNUMBER(A286),INDEX('MetaTrader Import'!$H$13:$J$5893,TRUNC(((A286-$A$39+1)-1)/3)+1,MOD((A286-$A$39+1)-1,3)+1),"")</f>
        <v>0</v>
      </c>
      <c r="C286" s="43">
        <f t="shared" ca="1" si="107"/>
        <v>23.235696607225893</v>
      </c>
      <c r="D286" s="43">
        <f t="shared" ca="1" si="108"/>
        <v>-3.3835169008025301</v>
      </c>
      <c r="E286" s="43">
        <f t="shared" ca="1" si="109"/>
        <v>19.852179706423364</v>
      </c>
      <c r="F286" s="43">
        <f t="shared" ca="1" si="110"/>
        <v>1.9852179706423363</v>
      </c>
      <c r="G286" s="43">
        <f>IF(A286&lt;&gt;"",IF(A286&lt;Data!$G$11*0.25,$C$13/$G$32,IF(A286&gt;Data!$G$11*0.25,$C$13,$C$13*10)),"")</f>
        <v>1</v>
      </c>
      <c r="H286" s="43">
        <f>IF(A286&lt;&gt;"",IF(Data!$G$9="constant",$C$13,IF(Data!$G$9="squeeze",G286,F286)),"")</f>
        <v>1</v>
      </c>
      <c r="I286" s="38">
        <f ca="1">IF(ISNUMBER(A286),NORMINV(RAND(),0,IF(AND(Data!$G$9="squeeze",A286&lt;Data!$G$11*0.25),$H$32,1)*$C$30*$C$13)*($C$14*$C$12),"")</f>
        <v>1.6630086650438246E-4</v>
      </c>
      <c r="J286" s="42">
        <f ca="1">IFERROR(IF(Data!$C$6="Real",B286,I286+J285+($C$14*$C$12)*(NORMINV(RAND(),$C$15,CHOOSE($G$13,$C$13,F286,G286)))),"")</f>
        <v>1.3467795423073434</v>
      </c>
      <c r="K286" s="88">
        <f>IF(ISNUMBER(A286), IF($G$16="fixed",$G$17,MIN(H286*Data!$C$7*$C$16*0.5,$C$17*Data!$C$7))*$C$12,"")</f>
        <v>8.0000000000000007E-5</v>
      </c>
      <c r="L286" s="42">
        <f t="shared" ca="1" si="134"/>
        <v>1.3467795423073434</v>
      </c>
      <c r="M286" s="44">
        <f t="shared" ca="1" si="135"/>
        <v>1.3468195423073435</v>
      </c>
      <c r="N286" s="44">
        <f t="shared" ca="1" si="136"/>
        <v>1.3467395423073434</v>
      </c>
      <c r="O286" s="108">
        <f t="shared" ca="1" si="111"/>
        <v>-0.47701510857848872</v>
      </c>
      <c r="P286" s="102">
        <f t="shared" ca="1" si="112"/>
        <v>2.5264704932921043</v>
      </c>
      <c r="Q286" s="102">
        <f t="shared" ca="1" si="113"/>
        <v>-1.3384381664281523E-2</v>
      </c>
      <c r="R286" s="120">
        <f t="shared" ca="1" si="131"/>
        <v>1</v>
      </c>
      <c r="S286" s="54">
        <f t="shared" ca="1" si="132"/>
        <v>0</v>
      </c>
      <c r="T286" s="5">
        <f t="shared" ca="1" si="114"/>
        <v>1.3495941575375672</v>
      </c>
      <c r="U286" s="152">
        <f t="shared" ca="1" si="115"/>
        <v>1.349804376167431</v>
      </c>
      <c r="V286" s="152">
        <f t="shared" ca="1" si="116"/>
        <v>1.3464138126473784</v>
      </c>
      <c r="W286" s="153">
        <f t="shared" ca="1" si="117"/>
        <v>0</v>
      </c>
      <c r="X286" s="153">
        <f t="shared" ca="1" si="118"/>
        <v>1</v>
      </c>
      <c r="Y286" s="153">
        <f t="shared" ca="1" si="119"/>
        <v>0</v>
      </c>
      <c r="Z286" s="153">
        <f t="shared" ca="1" si="120"/>
        <v>4</v>
      </c>
      <c r="AA286" s="152" t="str">
        <f t="shared" ca="1" si="121"/>
        <v/>
      </c>
      <c r="AB286" s="152">
        <f t="shared" ca="1" si="122"/>
        <v>1.3466126913879284</v>
      </c>
      <c r="AC286" s="154" t="str">
        <f t="shared" ca="1" si="123"/>
        <v/>
      </c>
      <c r="AD286" s="154">
        <f t="shared" ca="1" si="124"/>
        <v>-8.2740367766032108</v>
      </c>
      <c r="AE286" s="3">
        <f t="shared" ca="1" si="125"/>
        <v>-2.0685091941508027</v>
      </c>
      <c r="AF286" s="3">
        <f t="shared" ca="1" si="126"/>
        <v>-8.2740367766032108</v>
      </c>
      <c r="AG286" s="3" t="str">
        <f t="shared" ca="1" si="133"/>
        <v>N</v>
      </c>
      <c r="AH286" s="4" t="str">
        <f t="shared" ca="1" si="127"/>
        <v/>
      </c>
      <c r="AI286" s="75">
        <f t="shared" ca="1" si="128"/>
        <v>-0.82740367766032108</v>
      </c>
      <c r="AJ286" s="75">
        <f t="shared" ca="1" si="129"/>
        <v>0</v>
      </c>
    </row>
    <row r="287" spans="1:36" ht="14.25">
      <c r="A287" s="41">
        <f t="shared" si="130"/>
        <v>221</v>
      </c>
      <c r="B287" s="150">
        <f>IF(ISNUMBER(A287),INDEX('MetaTrader Import'!$H$13:$J$5893,TRUNC(((A287-$A$39+1)-1)/3)+1,MOD((A287-$A$39+1)-1,3)+1),"")</f>
        <v>0</v>
      </c>
      <c r="C287" s="43">
        <f t="shared" ca="1" si="107"/>
        <v>19.852179706423364</v>
      </c>
      <c r="D287" s="43">
        <f t="shared" ca="1" si="108"/>
        <v>2.062979320977905</v>
      </c>
      <c r="E287" s="43">
        <f t="shared" ca="1" si="109"/>
        <v>21.91515902740127</v>
      </c>
      <c r="F287" s="43">
        <f t="shared" ca="1" si="110"/>
        <v>2.191515902740127</v>
      </c>
      <c r="G287" s="43">
        <f>IF(A287&lt;&gt;"",IF(A287&lt;Data!$G$11*0.25,$C$13/$G$32,IF(A287&gt;Data!$G$11*0.25,$C$13,$C$13*10)),"")</f>
        <v>1</v>
      </c>
      <c r="H287" s="43">
        <f>IF(A287&lt;&gt;"",IF(Data!$G$9="constant",$C$13,IF(Data!$G$9="squeeze",G287,F287)),"")</f>
        <v>1</v>
      </c>
      <c r="I287" s="38">
        <f ca="1">IF(ISNUMBER(A287),NORMINV(RAND(),0,IF(AND(Data!$G$9="squeeze",A287&lt;Data!$G$11*0.25),$H$32,1)*$C$30*$C$13)*($C$14*$C$12),"")</f>
        <v>-5.2781319749569658E-5</v>
      </c>
      <c r="J287" s="42">
        <f ca="1">IFERROR(IF(Data!$C$6="Real",B287,I287+J286+($C$14*$C$12)*(NORMINV(RAND(),$C$15,CHOOSE($G$13,$C$13,F287,G287)))),"")</f>
        <v>1.3468057489829524</v>
      </c>
      <c r="K287" s="88">
        <f>IF(ISNUMBER(A287), IF($G$16="fixed",$G$17,MIN(H287*Data!$C$7*$C$16*0.5,$C$17*Data!$C$7))*$C$12,"")</f>
        <v>8.0000000000000007E-5</v>
      </c>
      <c r="L287" s="42">
        <f t="shared" ca="1" si="134"/>
        <v>1.3468057489829524</v>
      </c>
      <c r="M287" s="44">
        <f t="shared" ca="1" si="135"/>
        <v>1.3468457489829524</v>
      </c>
      <c r="N287" s="44">
        <f t="shared" ca="1" si="136"/>
        <v>1.3467657489829523</v>
      </c>
      <c r="O287" s="108">
        <f t="shared" ca="1" si="111"/>
        <v>-0.52880196627758902</v>
      </c>
      <c r="P287" s="102">
        <f t="shared" ca="1" si="112"/>
        <v>2.641640897029804</v>
      </c>
      <c r="Q287" s="102">
        <f t="shared" ca="1" si="113"/>
        <v>3.3514899236384753E-2</v>
      </c>
      <c r="R287" s="120">
        <f t="shared" ca="1" si="131"/>
        <v>1</v>
      </c>
      <c r="S287" s="54">
        <f t="shared" ca="1" si="132"/>
        <v>0</v>
      </c>
      <c r="T287" s="5">
        <f t="shared" ca="1" si="114"/>
        <v>1.3495941575375672</v>
      </c>
      <c r="U287" s="152">
        <f t="shared" ca="1" si="115"/>
        <v>1.349804376167431</v>
      </c>
      <c r="V287" s="152">
        <f t="shared" ca="1" si="116"/>
        <v>1.3464138126473784</v>
      </c>
      <c r="W287" s="153">
        <f t="shared" ca="1" si="117"/>
        <v>0</v>
      </c>
      <c r="X287" s="153">
        <f t="shared" ca="1" si="118"/>
        <v>1</v>
      </c>
      <c r="Y287" s="153">
        <f t="shared" ca="1" si="119"/>
        <v>0</v>
      </c>
      <c r="Z287" s="153">
        <f t="shared" ca="1" si="120"/>
        <v>4</v>
      </c>
      <c r="AA287" s="152" t="str">
        <f t="shared" ca="1" si="121"/>
        <v/>
      </c>
      <c r="AB287" s="152">
        <f t="shared" ca="1" si="122"/>
        <v>1.3466126913879284</v>
      </c>
      <c r="AC287" s="154" t="str">
        <f t="shared" ca="1" si="123"/>
        <v/>
      </c>
      <c r="AD287" s="154">
        <f t="shared" ca="1" si="124"/>
        <v>-9.3223038009604409</v>
      </c>
      <c r="AE287" s="3">
        <f t="shared" ca="1" si="125"/>
        <v>-2.3305759502401102</v>
      </c>
      <c r="AF287" s="3">
        <f t="shared" ca="1" si="126"/>
        <v>-9.3223038009604409</v>
      </c>
      <c r="AG287" s="3" t="str">
        <f t="shared" ca="1" si="133"/>
        <v>N</v>
      </c>
      <c r="AH287" s="4" t="str">
        <f t="shared" ca="1" si="127"/>
        <v/>
      </c>
      <c r="AI287" s="75">
        <f t="shared" ca="1" si="128"/>
        <v>-0.93223038009604409</v>
      </c>
      <c r="AJ287" s="75">
        <f t="shared" ca="1" si="129"/>
        <v>0</v>
      </c>
    </row>
    <row r="288" spans="1:36" ht="14.25">
      <c r="A288" s="41">
        <f t="shared" si="130"/>
        <v>222</v>
      </c>
      <c r="B288" s="150">
        <f>IF(ISNUMBER(A288),INDEX('MetaTrader Import'!$H$13:$J$5893,TRUNC(((A288-$A$39+1)-1)/3)+1,MOD((A288-$A$39+1)-1,3)+1),"")</f>
        <v>0</v>
      </c>
      <c r="C288" s="43">
        <f t="shared" ca="1" si="107"/>
        <v>21.91515902740127</v>
      </c>
      <c r="D288" s="43">
        <f t="shared" ca="1" si="108"/>
        <v>-1.2591539225821233</v>
      </c>
      <c r="E288" s="43">
        <f t="shared" ca="1" si="109"/>
        <v>20.656005104819148</v>
      </c>
      <c r="F288" s="43">
        <f t="shared" ca="1" si="110"/>
        <v>2.0656005104819148</v>
      </c>
      <c r="G288" s="43">
        <f>IF(A288&lt;&gt;"",IF(A288&lt;Data!$G$11*0.25,$C$13/$G$32,IF(A288&gt;Data!$G$11*0.25,$C$13,$C$13*10)),"")</f>
        <v>1</v>
      </c>
      <c r="H288" s="43">
        <f>IF(A288&lt;&gt;"",IF(Data!$G$9="constant",$C$13,IF(Data!$G$9="squeeze",G288,F288)),"")</f>
        <v>1</v>
      </c>
      <c r="I288" s="38">
        <f ca="1">IF(ISNUMBER(A288),NORMINV(RAND(),0,IF(AND(Data!$G$9="squeeze",A288&lt;Data!$G$11*0.25),$H$32,1)*$C$30*$C$13)*($C$14*$C$12),"")</f>
        <v>7.733568345984619E-5</v>
      </c>
      <c r="J288" s="42">
        <f ca="1">IFERROR(IF(Data!$C$6="Real",B288,I288+J287+($C$14*$C$12)*(NORMINV(RAND(),$C$15,CHOOSE($G$13,$C$13,F288,G288)))),"")</f>
        <v>1.3470202627764898</v>
      </c>
      <c r="K288" s="88">
        <f>IF(ISNUMBER(A288), IF($G$16="fixed",$G$17,MIN(H288*Data!$C$7*$C$16*0.5,$C$17*Data!$C$7))*$C$12,"")</f>
        <v>8.0000000000000007E-5</v>
      </c>
      <c r="L288" s="42">
        <f t="shared" ca="1" si="134"/>
        <v>1.3470202627764898</v>
      </c>
      <c r="M288" s="44">
        <f t="shared" ca="1" si="135"/>
        <v>1.3470602627764898</v>
      </c>
      <c r="N288" s="44">
        <f t="shared" ca="1" si="136"/>
        <v>1.3469802627764897</v>
      </c>
      <c r="O288" s="108">
        <f t="shared" ca="1" si="111"/>
        <v>-0.48233895228503937</v>
      </c>
      <c r="P288" s="102">
        <f t="shared" ca="1" si="112"/>
        <v>2.5657900213763387</v>
      </c>
      <c r="Q288" s="102">
        <f t="shared" ca="1" si="113"/>
        <v>7.4698445528346327E-2</v>
      </c>
      <c r="R288" s="120">
        <f t="shared" ca="1" si="131"/>
        <v>1</v>
      </c>
      <c r="S288" s="54">
        <f t="shared" ca="1" si="132"/>
        <v>0</v>
      </c>
      <c r="T288" s="5">
        <f t="shared" ca="1" si="114"/>
        <v>1.3495941575375672</v>
      </c>
      <c r="U288" s="152">
        <f t="shared" ca="1" si="115"/>
        <v>1.349804376167431</v>
      </c>
      <c r="V288" s="152">
        <f t="shared" ca="1" si="116"/>
        <v>1.3464138126473784</v>
      </c>
      <c r="W288" s="153">
        <f t="shared" ca="1" si="117"/>
        <v>0</v>
      </c>
      <c r="X288" s="153">
        <f t="shared" ca="1" si="118"/>
        <v>1</v>
      </c>
      <c r="Y288" s="153">
        <f t="shared" ca="1" si="119"/>
        <v>0</v>
      </c>
      <c r="Z288" s="153">
        <f t="shared" ca="1" si="120"/>
        <v>4</v>
      </c>
      <c r="AA288" s="152" t="str">
        <f t="shared" ca="1" si="121"/>
        <v/>
      </c>
      <c r="AB288" s="152">
        <f t="shared" ca="1" si="122"/>
        <v>1.3466126913879284</v>
      </c>
      <c r="AC288" s="154" t="str">
        <f t="shared" ca="1" si="123"/>
        <v/>
      </c>
      <c r="AD288" s="154">
        <f t="shared" ca="1" si="124"/>
        <v>-17.90285554245763</v>
      </c>
      <c r="AE288" s="3">
        <f t="shared" ca="1" si="125"/>
        <v>-4.4757138856144074</v>
      </c>
      <c r="AF288" s="3">
        <f t="shared" ca="1" si="126"/>
        <v>-17.90285554245763</v>
      </c>
      <c r="AG288" s="3" t="str">
        <f t="shared" ca="1" si="133"/>
        <v>N</v>
      </c>
      <c r="AH288" s="4" t="str">
        <f t="shared" ca="1" si="127"/>
        <v/>
      </c>
      <c r="AI288" s="75">
        <f t="shared" ca="1" si="128"/>
        <v>-1.790285554245763</v>
      </c>
      <c r="AJ288" s="75">
        <f t="shared" ca="1" si="129"/>
        <v>0</v>
      </c>
    </row>
    <row r="289" spans="1:36" ht="14.25">
      <c r="A289" s="41">
        <f t="shared" si="130"/>
        <v>223</v>
      </c>
      <c r="B289" s="150">
        <f>IF(ISNUMBER(A289),INDEX('MetaTrader Import'!$H$13:$J$5893,TRUNC(((A289-$A$39+1)-1)/3)+1,MOD((A289-$A$39+1)-1,3)+1),"")</f>
        <v>0</v>
      </c>
      <c r="C289" s="43">
        <f t="shared" ca="1" si="107"/>
        <v>20.656005104819148</v>
      </c>
      <c r="D289" s="43">
        <f t="shared" ca="1" si="108"/>
        <v>-1.5096493904396353</v>
      </c>
      <c r="E289" s="43">
        <f t="shared" ca="1" si="109"/>
        <v>19.146355714379514</v>
      </c>
      <c r="F289" s="43">
        <f t="shared" ca="1" si="110"/>
        <v>1.9146355714379513</v>
      </c>
      <c r="G289" s="43">
        <f>IF(A289&lt;&gt;"",IF(A289&lt;Data!$G$11*0.25,$C$13/$G$32,IF(A289&gt;Data!$G$11*0.25,$C$13,$C$13*10)),"")</f>
        <v>1</v>
      </c>
      <c r="H289" s="43">
        <f>IF(A289&lt;&gt;"",IF(Data!$G$9="constant",$C$13,IF(Data!$G$9="squeeze",G289,F289)),"")</f>
        <v>1</v>
      </c>
      <c r="I289" s="38">
        <f ca="1">IF(ISNUMBER(A289),NORMINV(RAND(),0,IF(AND(Data!$G$9="squeeze",A289&lt;Data!$G$11*0.25),$H$32,1)*$C$30*$C$13)*($C$14*$C$12),"")</f>
        <v>-1.1256112029897783E-5</v>
      </c>
      <c r="J289" s="42">
        <f ca="1">IFERROR(IF(Data!$C$6="Real",B289,I289+J288+($C$14*$C$12)*(NORMINV(RAND(),$C$15,CHOOSE($G$13,$C$13,F289,G289)))),"")</f>
        <v>1.3469767196975366</v>
      </c>
      <c r="K289" s="88">
        <f>IF(ISNUMBER(A289), IF($G$16="fixed",$G$17,MIN(H289*Data!$C$7*$C$16*0.5,$C$17*Data!$C$7))*$C$12,"")</f>
        <v>8.0000000000000007E-5</v>
      </c>
      <c r="L289" s="42">
        <f t="shared" ca="1" si="134"/>
        <v>1.3469767196975366</v>
      </c>
      <c r="M289" s="44">
        <f t="shared" ca="1" si="135"/>
        <v>1.3470167196975367</v>
      </c>
      <c r="N289" s="44">
        <f t="shared" ca="1" si="136"/>
        <v>1.3469367196975366</v>
      </c>
      <c r="O289" s="108">
        <f t="shared" ca="1" si="111"/>
        <v>-0.44614113823063634</v>
      </c>
      <c r="P289" s="102">
        <f t="shared" ca="1" si="112"/>
        <v>2.5039755853912533</v>
      </c>
      <c r="Q289" s="102">
        <f t="shared" ca="1" si="113"/>
        <v>9.3936848409341911E-2</v>
      </c>
      <c r="R289" s="120">
        <f t="shared" ca="1" si="131"/>
        <v>1</v>
      </c>
      <c r="S289" s="54">
        <f t="shared" ca="1" si="132"/>
        <v>0</v>
      </c>
      <c r="T289" s="5">
        <f t="shared" ca="1" si="114"/>
        <v>1.3495941575375672</v>
      </c>
      <c r="U289" s="152">
        <f t="shared" ca="1" si="115"/>
        <v>1.349804376167431</v>
      </c>
      <c r="V289" s="152">
        <f t="shared" ca="1" si="116"/>
        <v>1.3464138126473784</v>
      </c>
      <c r="W289" s="153">
        <f t="shared" ca="1" si="117"/>
        <v>0</v>
      </c>
      <c r="X289" s="153">
        <f t="shared" ca="1" si="118"/>
        <v>1</v>
      </c>
      <c r="Y289" s="153">
        <f t="shared" ca="1" si="119"/>
        <v>0</v>
      </c>
      <c r="Z289" s="153">
        <f t="shared" ca="1" si="120"/>
        <v>4</v>
      </c>
      <c r="AA289" s="152" t="str">
        <f t="shared" ca="1" si="121"/>
        <v/>
      </c>
      <c r="AB289" s="152">
        <f t="shared" ca="1" si="122"/>
        <v>1.3466126913879284</v>
      </c>
      <c r="AC289" s="154" t="str">
        <f t="shared" ca="1" si="123"/>
        <v/>
      </c>
      <c r="AD289" s="154">
        <f t="shared" ca="1" si="124"/>
        <v>-16.161132384331367</v>
      </c>
      <c r="AE289" s="3">
        <f t="shared" ca="1" si="125"/>
        <v>-4.0402830960828418</v>
      </c>
      <c r="AF289" s="3">
        <f t="shared" ca="1" si="126"/>
        <v>-16.161132384331367</v>
      </c>
      <c r="AG289" s="3" t="str">
        <f t="shared" ca="1" si="133"/>
        <v>N</v>
      </c>
      <c r="AH289" s="4" t="str">
        <f t="shared" ca="1" si="127"/>
        <v/>
      </c>
      <c r="AI289" s="75">
        <f t="shared" ca="1" si="128"/>
        <v>-1.6161132384331367</v>
      </c>
      <c r="AJ289" s="75">
        <f t="shared" ca="1" si="129"/>
        <v>0</v>
      </c>
    </row>
    <row r="290" spans="1:36" ht="14.25">
      <c r="A290" s="41">
        <f t="shared" si="130"/>
        <v>224</v>
      </c>
      <c r="B290" s="150">
        <f>IF(ISNUMBER(A290),INDEX('MetaTrader Import'!$H$13:$J$5893,TRUNC(((A290-$A$39+1)-1)/3)+1,MOD((A290-$A$39+1)-1,3)+1),"")</f>
        <v>0</v>
      </c>
      <c r="C290" s="43">
        <f t="shared" ca="1" si="107"/>
        <v>19.146355714379514</v>
      </c>
      <c r="D290" s="43">
        <f t="shared" ca="1" si="108"/>
        <v>2.151079845108185</v>
      </c>
      <c r="E290" s="43">
        <f t="shared" ca="1" si="109"/>
        <v>21.297435559487699</v>
      </c>
      <c r="F290" s="43">
        <f t="shared" ca="1" si="110"/>
        <v>2.1297435559487701</v>
      </c>
      <c r="G290" s="43">
        <f>IF(A290&lt;&gt;"",IF(A290&lt;Data!$G$11*0.25,$C$13/$G$32,IF(A290&gt;Data!$G$11*0.25,$C$13,$C$13*10)),"")</f>
        <v>1</v>
      </c>
      <c r="H290" s="43">
        <f>IF(A290&lt;&gt;"",IF(Data!$G$9="constant",$C$13,IF(Data!$G$9="squeeze",G290,F290)),"")</f>
        <v>1</v>
      </c>
      <c r="I290" s="38">
        <f ca="1">IF(ISNUMBER(A290),NORMINV(RAND(),0,IF(AND(Data!$G$9="squeeze",A290&lt;Data!$G$11*0.25),$H$32,1)*$C$30*$C$13)*($C$14*$C$12),"")</f>
        <v>-1.2207162429705005E-5</v>
      </c>
      <c r="J290" s="42">
        <f ca="1">IFERROR(IF(Data!$C$6="Real",B290,I290+J289+($C$14*$C$12)*(NORMINV(RAND(),$C$15,CHOOSE($G$13,$C$13,F290,G290)))),"")</f>
        <v>1.3467903197247544</v>
      </c>
      <c r="K290" s="88">
        <f>IF(ISNUMBER(A290), IF($G$16="fixed",$G$17,MIN(H290*Data!$C$7*$C$16*0.5,$C$17*Data!$C$7))*$C$12,"")</f>
        <v>8.0000000000000007E-5</v>
      </c>
      <c r="L290" s="42">
        <f t="shared" ca="1" si="134"/>
        <v>1.3467903197247544</v>
      </c>
      <c r="M290" s="44">
        <f t="shared" ca="1" si="135"/>
        <v>1.3468303197247544</v>
      </c>
      <c r="N290" s="44">
        <f t="shared" ca="1" si="136"/>
        <v>1.3467503197247543</v>
      </c>
      <c r="O290" s="108">
        <f t="shared" ca="1" si="111"/>
        <v>-0.425943435106443</v>
      </c>
      <c r="P290" s="102">
        <f t="shared" ca="1" si="112"/>
        <v>2.4410670469968472</v>
      </c>
      <c r="Q290" s="102">
        <f t="shared" ca="1" si="113"/>
        <v>9.205671479017416E-2</v>
      </c>
      <c r="R290" s="120">
        <f t="shared" ca="1" si="131"/>
        <v>1</v>
      </c>
      <c r="S290" s="54">
        <f t="shared" ca="1" si="132"/>
        <v>0</v>
      </c>
      <c r="T290" s="5">
        <f t="shared" ca="1" si="114"/>
        <v>1.3495941575375672</v>
      </c>
      <c r="U290" s="152">
        <f t="shared" ca="1" si="115"/>
        <v>1.349804376167431</v>
      </c>
      <c r="V290" s="152">
        <f t="shared" ca="1" si="116"/>
        <v>1.3464138126473784</v>
      </c>
      <c r="W290" s="153">
        <f t="shared" ca="1" si="117"/>
        <v>0</v>
      </c>
      <c r="X290" s="153">
        <f t="shared" ca="1" si="118"/>
        <v>1</v>
      </c>
      <c r="Y290" s="153">
        <f t="shared" ca="1" si="119"/>
        <v>0</v>
      </c>
      <c r="Z290" s="153">
        <f t="shared" ca="1" si="120"/>
        <v>4</v>
      </c>
      <c r="AA290" s="152" t="str">
        <f t="shared" ca="1" si="121"/>
        <v/>
      </c>
      <c r="AB290" s="152">
        <f t="shared" ca="1" si="122"/>
        <v>1.3466126913879284</v>
      </c>
      <c r="AC290" s="154" t="str">
        <f t="shared" ca="1" si="123"/>
        <v/>
      </c>
      <c r="AD290" s="154">
        <f t="shared" ca="1" si="124"/>
        <v>-8.7051334730414709</v>
      </c>
      <c r="AE290" s="3">
        <f t="shared" ca="1" si="125"/>
        <v>-2.1762833682603677</v>
      </c>
      <c r="AF290" s="3">
        <f t="shared" ca="1" si="126"/>
        <v>-8.7051334730414709</v>
      </c>
      <c r="AG290" s="3" t="str">
        <f t="shared" ca="1" si="133"/>
        <v>N</v>
      </c>
      <c r="AH290" s="4" t="str">
        <f t="shared" ca="1" si="127"/>
        <v/>
      </c>
      <c r="AI290" s="75">
        <f t="shared" ca="1" si="128"/>
        <v>-0.87051334730414709</v>
      </c>
      <c r="AJ290" s="75">
        <f t="shared" ca="1" si="129"/>
        <v>0</v>
      </c>
    </row>
    <row r="291" spans="1:36" ht="14.25">
      <c r="A291" s="41">
        <f t="shared" si="130"/>
        <v>225</v>
      </c>
      <c r="B291" s="150">
        <f>IF(ISNUMBER(A291),INDEX('MetaTrader Import'!$H$13:$J$5893,TRUNC(((A291-$A$39+1)-1)/3)+1,MOD((A291-$A$39+1)-1,3)+1),"")</f>
        <v>0</v>
      </c>
      <c r="C291" s="43">
        <f t="shared" ca="1" si="107"/>
        <v>21.297435559487699</v>
      </c>
      <c r="D291" s="43">
        <f t="shared" ca="1" si="108"/>
        <v>1.8913359111651358</v>
      </c>
      <c r="E291" s="43">
        <f t="shared" ca="1" si="109"/>
        <v>23.188771470652835</v>
      </c>
      <c r="F291" s="43">
        <f t="shared" ca="1" si="110"/>
        <v>2.3188771470652836</v>
      </c>
      <c r="G291" s="43">
        <f>IF(A291&lt;&gt;"",IF(A291&lt;Data!$G$11*0.25,$C$13/$G$32,IF(A291&gt;Data!$G$11*0.25,$C$13,$C$13*10)),"")</f>
        <v>1</v>
      </c>
      <c r="H291" s="43">
        <f>IF(A291&lt;&gt;"",IF(Data!$G$9="constant",$C$13,IF(Data!$G$9="squeeze",G291,F291)),"")</f>
        <v>1</v>
      </c>
      <c r="I291" s="38">
        <f ca="1">IF(ISNUMBER(A291),NORMINV(RAND(),0,IF(AND(Data!$G$9="squeeze",A291&lt;Data!$G$11*0.25),$H$32,1)*$C$30*$C$13)*($C$14*$C$12),"")</f>
        <v>-1.5502522712997356E-4</v>
      </c>
      <c r="J291" s="42">
        <f ca="1">IFERROR(IF(Data!$C$6="Real",B291,I291+J290+($C$14*$C$12)*(NORMINV(RAND(),$C$15,CHOOSE($G$13,$C$13,F291,G291)))),"")</f>
        <v>1.3463521512003549</v>
      </c>
      <c r="K291" s="88">
        <f>IF(ISNUMBER(A291), IF($G$16="fixed",$G$17,MIN(H291*Data!$C$7*$C$16*0.5,$C$17*Data!$C$7))*$C$12,"")</f>
        <v>8.0000000000000007E-5</v>
      </c>
      <c r="L291" s="42">
        <f t="shared" ca="1" si="134"/>
        <v>1.3463521512003549</v>
      </c>
      <c r="M291" s="44">
        <f t="shared" ca="1" si="135"/>
        <v>1.3463921512003549</v>
      </c>
      <c r="N291" s="44">
        <f t="shared" ca="1" si="136"/>
        <v>1.3463121512003549</v>
      </c>
      <c r="O291" s="108">
        <f t="shared" ca="1" si="111"/>
        <v>-0.46371748636930832</v>
      </c>
      <c r="P291" s="102">
        <f t="shared" ca="1" si="112"/>
        <v>2.6629056428681035</v>
      </c>
      <c r="Q291" s="102">
        <f t="shared" ca="1" si="113"/>
        <v>9.3077891041975516E-2</v>
      </c>
      <c r="R291" s="120">
        <f t="shared" ca="1" si="131"/>
        <v>1</v>
      </c>
      <c r="S291" s="54">
        <f t="shared" ca="1" si="132"/>
        <v>0</v>
      </c>
      <c r="T291" s="5">
        <f t="shared" ca="1" si="114"/>
        <v>1.3495941575375672</v>
      </c>
      <c r="U291" s="152">
        <f t="shared" ca="1" si="115"/>
        <v>1.349804376167431</v>
      </c>
      <c r="V291" s="152">
        <f t="shared" ca="1" si="116"/>
        <v>1.3463121512003549</v>
      </c>
      <c r="W291" s="153">
        <f t="shared" ca="1" si="117"/>
        <v>0</v>
      </c>
      <c r="X291" s="153">
        <f t="shared" ca="1" si="118"/>
        <v>1</v>
      </c>
      <c r="Y291" s="153">
        <f t="shared" ca="1" si="119"/>
        <v>0</v>
      </c>
      <c r="Z291" s="153">
        <f t="shared" ca="1" si="120"/>
        <v>4</v>
      </c>
      <c r="AA291" s="152" t="str">
        <f t="shared" ca="1" si="121"/>
        <v/>
      </c>
      <c r="AB291" s="152">
        <f t="shared" ca="1" si="122"/>
        <v>1.3466126913879284</v>
      </c>
      <c r="AC291" s="154" t="str">
        <f t="shared" ca="1" si="123"/>
        <v/>
      </c>
      <c r="AD291" s="154">
        <f t="shared" ca="1" si="124"/>
        <v>8.8216075029379226</v>
      </c>
      <c r="AE291" s="3">
        <f t="shared" ca="1" si="125"/>
        <v>2.2054018757344807</v>
      </c>
      <c r="AF291" s="3">
        <f t="shared" ca="1" si="126"/>
        <v>8.8216075029379226</v>
      </c>
      <c r="AG291" s="3" t="str">
        <f t="shared" ca="1" si="133"/>
        <v>N</v>
      </c>
      <c r="AH291" s="4" t="str">
        <f t="shared" ca="1" si="127"/>
        <v/>
      </c>
      <c r="AI291" s="75">
        <f t="shared" ca="1" si="128"/>
        <v>0.88216075029379226</v>
      </c>
      <c r="AJ291" s="75">
        <f t="shared" ca="1" si="129"/>
        <v>0</v>
      </c>
    </row>
    <row r="292" spans="1:36" ht="14.25">
      <c r="A292" s="41">
        <f t="shared" si="130"/>
        <v>226</v>
      </c>
      <c r="B292" s="150">
        <f>IF(ISNUMBER(A292),INDEX('MetaTrader Import'!$H$13:$J$5893,TRUNC(((A292-$A$39+1)-1)/3)+1,MOD((A292-$A$39+1)-1,3)+1),"")</f>
        <v>0</v>
      </c>
      <c r="C292" s="43">
        <f t="shared" ca="1" si="107"/>
        <v>23.188771470652835</v>
      </c>
      <c r="D292" s="43">
        <f t="shared" ca="1" si="108"/>
        <v>1.2933063790128765</v>
      </c>
      <c r="E292" s="43">
        <f t="shared" ca="1" si="109"/>
        <v>24.482077849665711</v>
      </c>
      <c r="F292" s="43">
        <f t="shared" ca="1" si="110"/>
        <v>2.4482077849665709</v>
      </c>
      <c r="G292" s="43">
        <f>IF(A292&lt;&gt;"",IF(A292&lt;Data!$G$11*0.25,$C$13/$G$32,IF(A292&gt;Data!$G$11*0.25,$C$13,$C$13*10)),"")</f>
        <v>1</v>
      </c>
      <c r="H292" s="43">
        <f>IF(A292&lt;&gt;"",IF(Data!$G$9="constant",$C$13,IF(Data!$G$9="squeeze",G292,F292)),"")</f>
        <v>1</v>
      </c>
      <c r="I292" s="38">
        <f ca="1">IF(ISNUMBER(A292),NORMINV(RAND(),0,IF(AND(Data!$G$9="squeeze",A292&lt;Data!$G$11*0.25),$H$32,1)*$C$30*$C$13)*($C$14*$C$12),"")</f>
        <v>-1.5281034768631474E-4</v>
      </c>
      <c r="J292" s="42">
        <f ca="1">IFERROR(IF(Data!$C$6="Real",B292,I292+J291+($C$14*$C$12)*(NORMINV(RAND(),$C$15,CHOOSE($G$13,$C$13,F292,G292)))),"")</f>
        <v>1.3463837947931496</v>
      </c>
      <c r="K292" s="88">
        <f>IF(ISNUMBER(A292), IF($G$16="fixed",$G$17,MIN(H292*Data!$C$7*$C$16*0.5,$C$17*Data!$C$7))*$C$12,"")</f>
        <v>8.0000000000000007E-5</v>
      </c>
      <c r="L292" s="42">
        <f t="shared" ca="1" si="134"/>
        <v>1.3463837947931496</v>
      </c>
      <c r="M292" s="44">
        <f t="shared" ca="1" si="135"/>
        <v>1.3464237947931497</v>
      </c>
      <c r="N292" s="44">
        <f t="shared" ca="1" si="136"/>
        <v>1.3463437947931496</v>
      </c>
      <c r="O292" s="108">
        <f t="shared" ca="1" si="111"/>
        <v>-0.488518741272846</v>
      </c>
      <c r="P292" s="102">
        <f t="shared" ca="1" si="112"/>
        <v>2.7807076634570165</v>
      </c>
      <c r="Q292" s="102">
        <f t="shared" ca="1" si="113"/>
        <v>9.3429824698735425E-2</v>
      </c>
      <c r="R292" s="120">
        <f t="shared" ca="1" si="131"/>
        <v>1</v>
      </c>
      <c r="S292" s="54">
        <f t="shared" ca="1" si="132"/>
        <v>0</v>
      </c>
      <c r="T292" s="5">
        <f t="shared" ca="1" si="114"/>
        <v>1.3495941575375672</v>
      </c>
      <c r="U292" s="152">
        <f t="shared" ca="1" si="115"/>
        <v>1.349804376167431</v>
      </c>
      <c r="V292" s="152">
        <f t="shared" ca="1" si="116"/>
        <v>1.3463121512003549</v>
      </c>
      <c r="W292" s="153">
        <f t="shared" ca="1" si="117"/>
        <v>0</v>
      </c>
      <c r="X292" s="153">
        <f t="shared" ca="1" si="118"/>
        <v>1</v>
      </c>
      <c r="Y292" s="153">
        <f t="shared" ca="1" si="119"/>
        <v>0</v>
      </c>
      <c r="Z292" s="153">
        <f t="shared" ca="1" si="120"/>
        <v>4</v>
      </c>
      <c r="AA292" s="152" t="str">
        <f t="shared" ca="1" si="121"/>
        <v/>
      </c>
      <c r="AB292" s="152">
        <f t="shared" ca="1" si="122"/>
        <v>1.3466126913879284</v>
      </c>
      <c r="AC292" s="154" t="str">
        <f t="shared" ca="1" si="123"/>
        <v/>
      </c>
      <c r="AD292" s="154">
        <f t="shared" ca="1" si="124"/>
        <v>7.5558637911488091</v>
      </c>
      <c r="AE292" s="3">
        <f t="shared" ca="1" si="125"/>
        <v>1.8889659477872023</v>
      </c>
      <c r="AF292" s="3">
        <f t="shared" ca="1" si="126"/>
        <v>7.5558637911488091</v>
      </c>
      <c r="AG292" s="3" t="str">
        <f t="shared" ca="1" si="133"/>
        <v>N</v>
      </c>
      <c r="AH292" s="4" t="str">
        <f t="shared" ca="1" si="127"/>
        <v/>
      </c>
      <c r="AI292" s="75">
        <f t="shared" ca="1" si="128"/>
        <v>0.75558637911488091</v>
      </c>
      <c r="AJ292" s="75">
        <f t="shared" ca="1" si="129"/>
        <v>0</v>
      </c>
    </row>
    <row r="293" spans="1:36" ht="14.25">
      <c r="A293" s="41">
        <f t="shared" si="130"/>
        <v>227</v>
      </c>
      <c r="B293" s="150">
        <f>IF(ISNUMBER(A293),INDEX('MetaTrader Import'!$H$13:$J$5893,TRUNC(((A293-$A$39+1)-1)/3)+1,MOD((A293-$A$39+1)-1,3)+1),"")</f>
        <v>0</v>
      </c>
      <c r="C293" s="43">
        <f t="shared" ca="1" si="107"/>
        <v>24.482077849665711</v>
      </c>
      <c r="D293" s="43">
        <f t="shared" ca="1" si="108"/>
        <v>-0.87511134294689352</v>
      </c>
      <c r="E293" s="43">
        <f t="shared" ca="1" si="109"/>
        <v>23.606966506718816</v>
      </c>
      <c r="F293" s="43">
        <f t="shared" ca="1" si="110"/>
        <v>2.3606966506718816</v>
      </c>
      <c r="G293" s="43">
        <f>IF(A293&lt;&gt;"",IF(A293&lt;Data!$G$11*0.25,$C$13/$G$32,IF(A293&gt;Data!$G$11*0.25,$C$13,$C$13*10)),"")</f>
        <v>1</v>
      </c>
      <c r="H293" s="43">
        <f>IF(A293&lt;&gt;"",IF(Data!$G$9="constant",$C$13,IF(Data!$G$9="squeeze",G293,F293)),"")</f>
        <v>1</v>
      </c>
      <c r="I293" s="38">
        <f ca="1">IF(ISNUMBER(A293),NORMINV(RAND(),0,IF(AND(Data!$G$9="squeeze",A293&lt;Data!$G$11*0.25),$H$32,1)*$C$30*$C$13)*($C$14*$C$12),"")</f>
        <v>1.1863644441026763E-4</v>
      </c>
      <c r="J293" s="42">
        <f ca="1">IFERROR(IF(Data!$C$6="Real",B293,I293+J292+($C$14*$C$12)*(NORMINV(RAND(),$C$15,CHOOSE($G$13,$C$13,F293,G293)))),"")</f>
        <v>1.3467617067547535</v>
      </c>
      <c r="K293" s="88">
        <f>IF(ISNUMBER(A293), IF($G$16="fixed",$G$17,MIN(H293*Data!$C$7*$C$16*0.5,$C$17*Data!$C$7))*$C$12,"")</f>
        <v>8.0000000000000007E-5</v>
      </c>
      <c r="L293" s="42">
        <f t="shared" ca="1" si="134"/>
        <v>1.3467617067547535</v>
      </c>
      <c r="M293" s="44">
        <f t="shared" ca="1" si="135"/>
        <v>1.3468017067547535</v>
      </c>
      <c r="N293" s="44">
        <f t="shared" ca="1" si="136"/>
        <v>1.3467217067547534</v>
      </c>
      <c r="O293" s="108">
        <f t="shared" ca="1" si="111"/>
        <v>-0.37669289834165098</v>
      </c>
      <c r="P293" s="102">
        <f t="shared" ca="1" si="112"/>
        <v>2.4268058138410851</v>
      </c>
      <c r="Q293" s="102">
        <f t="shared" ca="1" si="113"/>
        <v>7.6245950303246657E-2</v>
      </c>
      <c r="R293" s="120">
        <f t="shared" ca="1" si="131"/>
        <v>1</v>
      </c>
      <c r="S293" s="54">
        <f t="shared" ca="1" si="132"/>
        <v>0</v>
      </c>
      <c r="T293" s="5">
        <f t="shared" ca="1" si="114"/>
        <v>1.3495941575375672</v>
      </c>
      <c r="U293" s="152">
        <f t="shared" ca="1" si="115"/>
        <v>1.349804376167431</v>
      </c>
      <c r="V293" s="152">
        <f t="shared" ca="1" si="116"/>
        <v>1.3463121512003549</v>
      </c>
      <c r="W293" s="153">
        <f t="shared" ca="1" si="117"/>
        <v>0</v>
      </c>
      <c r="X293" s="153">
        <f t="shared" ca="1" si="118"/>
        <v>1</v>
      </c>
      <c r="Y293" s="153">
        <f t="shared" ca="1" si="119"/>
        <v>0</v>
      </c>
      <c r="Z293" s="153">
        <f t="shared" ca="1" si="120"/>
        <v>4</v>
      </c>
      <c r="AA293" s="152" t="str">
        <f t="shared" ca="1" si="121"/>
        <v/>
      </c>
      <c r="AB293" s="152">
        <f t="shared" ca="1" si="122"/>
        <v>1.3466126913879284</v>
      </c>
      <c r="AC293" s="154" t="str">
        <f t="shared" ca="1" si="123"/>
        <v/>
      </c>
      <c r="AD293" s="154">
        <f t="shared" ca="1" si="124"/>
        <v>-7.5606146730056167</v>
      </c>
      <c r="AE293" s="3">
        <f t="shared" ca="1" si="125"/>
        <v>-1.8901536682514042</v>
      </c>
      <c r="AF293" s="3">
        <f t="shared" ca="1" si="126"/>
        <v>-7.5606146730056167</v>
      </c>
      <c r="AG293" s="3" t="str">
        <f t="shared" ca="1" si="133"/>
        <v>N</v>
      </c>
      <c r="AH293" s="4" t="str">
        <f t="shared" ca="1" si="127"/>
        <v/>
      </c>
      <c r="AI293" s="75">
        <f t="shared" ca="1" si="128"/>
        <v>-0.75606146730056167</v>
      </c>
      <c r="AJ293" s="75">
        <f t="shared" ca="1" si="129"/>
        <v>0</v>
      </c>
    </row>
    <row r="294" spans="1:36" ht="14.25">
      <c r="A294" s="41">
        <f t="shared" si="130"/>
        <v>228</v>
      </c>
      <c r="B294" s="150">
        <f>IF(ISNUMBER(A294),INDEX('MetaTrader Import'!$H$13:$J$5893,TRUNC(((A294-$A$39+1)-1)/3)+1,MOD((A294-$A$39+1)-1,3)+1),"")</f>
        <v>0</v>
      </c>
      <c r="C294" s="43">
        <f t="shared" ca="1" si="107"/>
        <v>23.606966506718816</v>
      </c>
      <c r="D294" s="43">
        <f t="shared" ca="1" si="108"/>
        <v>0.30014905669288061</v>
      </c>
      <c r="E294" s="43">
        <f t="shared" ca="1" si="109"/>
        <v>23.907115563411697</v>
      </c>
      <c r="F294" s="43">
        <f t="shared" ca="1" si="110"/>
        <v>2.3907115563411696</v>
      </c>
      <c r="G294" s="43">
        <f>IF(A294&lt;&gt;"",IF(A294&lt;Data!$G$11*0.25,$C$13/$G$32,IF(A294&gt;Data!$G$11*0.25,$C$13,$C$13*10)),"")</f>
        <v>1</v>
      </c>
      <c r="H294" s="43">
        <f>IF(A294&lt;&gt;"",IF(Data!$G$9="constant",$C$13,IF(Data!$G$9="squeeze",G294,F294)),"")</f>
        <v>1</v>
      </c>
      <c r="I294" s="38">
        <f ca="1">IF(ISNUMBER(A294),NORMINV(RAND(),0,IF(AND(Data!$G$9="squeeze",A294&lt;Data!$G$11*0.25),$H$32,1)*$C$30*$C$13)*($C$14*$C$12),"")</f>
        <v>-2.7254773248019265E-4</v>
      </c>
      <c r="J294" s="42">
        <f ca="1">IFERROR(IF(Data!$C$6="Real",B294,I294+J293+($C$14*$C$12)*(NORMINV(RAND(),$C$15,CHOOSE($G$13,$C$13,F294,G294)))),"")</f>
        <v>1.346267891952682</v>
      </c>
      <c r="K294" s="88">
        <f>IF(ISNUMBER(A294), IF($G$16="fixed",$G$17,MIN(H294*Data!$C$7*$C$16*0.5,$C$17*Data!$C$7))*$C$12,"")</f>
        <v>8.0000000000000007E-5</v>
      </c>
      <c r="L294" s="42">
        <f t="shared" ca="1" si="134"/>
        <v>1.346267891952682</v>
      </c>
      <c r="M294" s="44">
        <f t="shared" ca="1" si="135"/>
        <v>1.3463078919526821</v>
      </c>
      <c r="N294" s="44">
        <f t="shared" ca="1" si="136"/>
        <v>1.346227891952682</v>
      </c>
      <c r="O294" s="108">
        <f t="shared" ca="1" si="111"/>
        <v>-0.4248514568867624</v>
      </c>
      <c r="P294" s="102">
        <f t="shared" ca="1" si="112"/>
        <v>2.6559043228163222</v>
      </c>
      <c r="Q294" s="102">
        <f t="shared" ca="1" si="113"/>
        <v>6.3468975855986695E-2</v>
      </c>
      <c r="R294" s="120">
        <f t="shared" ca="1" si="131"/>
        <v>1</v>
      </c>
      <c r="S294" s="54">
        <f t="shared" ca="1" si="132"/>
        <v>0</v>
      </c>
      <c r="T294" s="5">
        <f t="shared" ca="1" si="114"/>
        <v>1.3495941575375672</v>
      </c>
      <c r="U294" s="152">
        <f t="shared" ca="1" si="115"/>
        <v>1.349804376167431</v>
      </c>
      <c r="V294" s="152">
        <f t="shared" ca="1" si="116"/>
        <v>1.346227891952682</v>
      </c>
      <c r="W294" s="153">
        <f t="shared" ca="1" si="117"/>
        <v>0</v>
      </c>
      <c r="X294" s="153">
        <f t="shared" ca="1" si="118"/>
        <v>1</v>
      </c>
      <c r="Y294" s="153">
        <f t="shared" ca="1" si="119"/>
        <v>0</v>
      </c>
      <c r="Z294" s="153">
        <f t="shared" ca="1" si="120"/>
        <v>4</v>
      </c>
      <c r="AA294" s="152" t="str">
        <f t="shared" ca="1" si="121"/>
        <v/>
      </c>
      <c r="AB294" s="152">
        <f t="shared" ca="1" si="122"/>
        <v>1.3466126913879284</v>
      </c>
      <c r="AC294" s="154" t="str">
        <f t="shared" ca="1" si="123"/>
        <v/>
      </c>
      <c r="AD294" s="154">
        <f t="shared" ca="1" si="124"/>
        <v>12.191977409852228</v>
      </c>
      <c r="AE294" s="3">
        <f t="shared" ca="1" si="125"/>
        <v>3.0479943524630571</v>
      </c>
      <c r="AF294" s="3">
        <f t="shared" ca="1" si="126"/>
        <v>12.191977409852228</v>
      </c>
      <c r="AG294" s="3" t="str">
        <f t="shared" ca="1" si="133"/>
        <v>N</v>
      </c>
      <c r="AH294" s="4" t="str">
        <f t="shared" ca="1" si="127"/>
        <v/>
      </c>
      <c r="AI294" s="75">
        <f t="shared" ca="1" si="128"/>
        <v>1.2191977409852228</v>
      </c>
      <c r="AJ294" s="75">
        <f t="shared" ca="1" si="129"/>
        <v>0</v>
      </c>
    </row>
    <row r="295" spans="1:36" ht="14.25">
      <c r="A295" s="41">
        <f t="shared" si="130"/>
        <v>229</v>
      </c>
      <c r="B295" s="150">
        <f>IF(ISNUMBER(A295),INDEX('MetaTrader Import'!$H$13:$J$5893,TRUNC(((A295-$A$39+1)-1)/3)+1,MOD((A295-$A$39+1)-1,3)+1),"")</f>
        <v>0</v>
      </c>
      <c r="C295" s="43">
        <f t="shared" ca="1" si="107"/>
        <v>23.907115563411697</v>
      </c>
      <c r="D295" s="43">
        <f t="shared" ca="1" si="108"/>
        <v>-1.02436055595278</v>
      </c>
      <c r="E295" s="43">
        <f t="shared" ca="1" si="109"/>
        <v>22.882755007458918</v>
      </c>
      <c r="F295" s="43">
        <f t="shared" ca="1" si="110"/>
        <v>2.2882755007458919</v>
      </c>
      <c r="G295" s="43">
        <f>IF(A295&lt;&gt;"",IF(A295&lt;Data!$G$11*0.25,$C$13/$G$32,IF(A295&gt;Data!$G$11*0.25,$C$13,$C$13*10)),"")</f>
        <v>1</v>
      </c>
      <c r="H295" s="43">
        <f>IF(A295&lt;&gt;"",IF(Data!$G$9="constant",$C$13,IF(Data!$G$9="squeeze",G295,F295)),"")</f>
        <v>1</v>
      </c>
      <c r="I295" s="38">
        <f ca="1">IF(ISNUMBER(A295),NORMINV(RAND(),0,IF(AND(Data!$G$9="squeeze",A295&lt;Data!$G$11*0.25),$H$32,1)*$C$30*$C$13)*($C$14*$C$12),"")</f>
        <v>-4.9136887581258015E-5</v>
      </c>
      <c r="J295" s="42">
        <f ca="1">IFERROR(IF(Data!$C$6="Real",B295,I295+J294+($C$14*$C$12)*(NORMINV(RAND(),$C$15,CHOOSE($G$13,$C$13,F295,G295)))),"")</f>
        <v>1.346381922216392</v>
      </c>
      <c r="K295" s="88">
        <f>IF(ISNUMBER(A295), IF($G$16="fixed",$G$17,MIN(H295*Data!$C$7*$C$16*0.5,$C$17*Data!$C$7))*$C$12,"")</f>
        <v>8.0000000000000007E-5</v>
      </c>
      <c r="L295" s="42">
        <f t="shared" ca="1" si="134"/>
        <v>1.346381922216392</v>
      </c>
      <c r="M295" s="44">
        <f t="shared" ca="1" si="135"/>
        <v>1.346421922216392</v>
      </c>
      <c r="N295" s="44">
        <f t="shared" ca="1" si="136"/>
        <v>1.3463419222163919</v>
      </c>
      <c r="O295" s="108">
        <f t="shared" ca="1" si="111"/>
        <v>-0.38058822533287062</v>
      </c>
      <c r="P295" s="102">
        <f t="shared" ca="1" si="112"/>
        <v>2.4470198125546281</v>
      </c>
      <c r="Q295" s="102">
        <f t="shared" ca="1" si="113"/>
        <v>3.1567321650349638E-2</v>
      </c>
      <c r="R295" s="120">
        <f t="shared" ca="1" si="131"/>
        <v>1</v>
      </c>
      <c r="S295" s="54">
        <f t="shared" ca="1" si="132"/>
        <v>0</v>
      </c>
      <c r="T295" s="5">
        <f t="shared" ca="1" si="114"/>
        <v>1.3495941575375672</v>
      </c>
      <c r="U295" s="152">
        <f t="shared" ca="1" si="115"/>
        <v>1.349804376167431</v>
      </c>
      <c r="V295" s="152">
        <f t="shared" ca="1" si="116"/>
        <v>1.346227891952682</v>
      </c>
      <c r="W295" s="153">
        <f t="shared" ca="1" si="117"/>
        <v>0</v>
      </c>
      <c r="X295" s="153">
        <f t="shared" ca="1" si="118"/>
        <v>1</v>
      </c>
      <c r="Y295" s="153">
        <f t="shared" ca="1" si="119"/>
        <v>0</v>
      </c>
      <c r="Z295" s="153">
        <f t="shared" ca="1" si="120"/>
        <v>4</v>
      </c>
      <c r="AA295" s="152" t="str">
        <f t="shared" ca="1" si="121"/>
        <v/>
      </c>
      <c r="AB295" s="152">
        <f t="shared" ca="1" si="122"/>
        <v>1.3466126913879284</v>
      </c>
      <c r="AC295" s="154" t="str">
        <f t="shared" ca="1" si="123"/>
        <v/>
      </c>
      <c r="AD295" s="154">
        <f t="shared" ca="1" si="124"/>
        <v>7.6307668614550295</v>
      </c>
      <c r="AE295" s="3">
        <f t="shared" ca="1" si="125"/>
        <v>1.9076917153637574</v>
      </c>
      <c r="AF295" s="3">
        <f t="shared" ca="1" si="126"/>
        <v>7.6307668614550295</v>
      </c>
      <c r="AG295" s="3" t="str">
        <f t="shared" ca="1" si="133"/>
        <v>N</v>
      </c>
      <c r="AH295" s="4" t="str">
        <f t="shared" ca="1" si="127"/>
        <v/>
      </c>
      <c r="AI295" s="75">
        <f t="shared" ca="1" si="128"/>
        <v>0.76307668614550295</v>
      </c>
      <c r="AJ295" s="75">
        <f t="shared" ca="1" si="129"/>
        <v>0</v>
      </c>
    </row>
    <row r="296" spans="1:36" ht="14.25">
      <c r="A296" s="41">
        <f t="shared" si="130"/>
        <v>230</v>
      </c>
      <c r="B296" s="150">
        <f>IF(ISNUMBER(A296),INDEX('MetaTrader Import'!$H$13:$J$5893,TRUNC(((A296-$A$39+1)-1)/3)+1,MOD((A296-$A$39+1)-1,3)+1),"")</f>
        <v>0</v>
      </c>
      <c r="C296" s="43">
        <f t="shared" ca="1" si="107"/>
        <v>22.882755007458918</v>
      </c>
      <c r="D296" s="43">
        <f t="shared" ca="1" si="108"/>
        <v>-1.4810236175244522</v>
      </c>
      <c r="E296" s="43">
        <f t="shared" ca="1" si="109"/>
        <v>21.401731389934465</v>
      </c>
      <c r="F296" s="43">
        <f t="shared" ca="1" si="110"/>
        <v>2.1401731389934464</v>
      </c>
      <c r="G296" s="43">
        <f>IF(A296&lt;&gt;"",IF(A296&lt;Data!$G$11*0.25,$C$13/$G$32,IF(A296&gt;Data!$G$11*0.25,$C$13,$C$13*10)),"")</f>
        <v>1</v>
      </c>
      <c r="H296" s="43">
        <f>IF(A296&lt;&gt;"",IF(Data!$G$9="constant",$C$13,IF(Data!$G$9="squeeze",G296,F296)),"")</f>
        <v>1</v>
      </c>
      <c r="I296" s="38">
        <f ca="1">IF(ISNUMBER(A296),NORMINV(RAND(),0,IF(AND(Data!$G$9="squeeze",A296&lt;Data!$G$11*0.25),$H$32,1)*$C$30*$C$13)*($C$14*$C$12),"")</f>
        <v>-4.9904292837454882E-5</v>
      </c>
      <c r="J296" s="42">
        <f ca="1">IFERROR(IF(Data!$C$6="Real",B296,I296+J295+($C$14*$C$12)*(NORMINV(RAND(),$C$15,CHOOSE($G$13,$C$13,F296,G296)))),"")</f>
        <v>1.3462310804696394</v>
      </c>
      <c r="K296" s="88">
        <f>IF(ISNUMBER(A296), IF($G$16="fixed",$G$17,MIN(H296*Data!$C$7*$C$16*0.5,$C$17*Data!$C$7))*$C$12,"")</f>
        <v>8.0000000000000007E-5</v>
      </c>
      <c r="L296" s="42">
        <f t="shared" ca="1" si="134"/>
        <v>1.3462310804696394</v>
      </c>
      <c r="M296" s="44">
        <f t="shared" ca="1" si="135"/>
        <v>1.3462710804696394</v>
      </c>
      <c r="N296" s="44">
        <f t="shared" ca="1" si="136"/>
        <v>1.3461910804696393</v>
      </c>
      <c r="O296" s="108">
        <f t="shared" ca="1" si="111"/>
        <v>-0.45982977847945439</v>
      </c>
      <c r="P296" s="102">
        <f t="shared" ca="1" si="112"/>
        <v>2.7095838859962971</v>
      </c>
      <c r="Q296" s="102">
        <f t="shared" ca="1" si="113"/>
        <v>1.6868255221719895E-2</v>
      </c>
      <c r="R296" s="120">
        <f t="shared" ca="1" si="131"/>
        <v>1</v>
      </c>
      <c r="S296" s="54">
        <f t="shared" ca="1" si="132"/>
        <v>0</v>
      </c>
      <c r="T296" s="5">
        <f t="shared" ca="1" si="114"/>
        <v>1.3495941575375672</v>
      </c>
      <c r="U296" s="152">
        <f t="shared" ca="1" si="115"/>
        <v>1.349804376167431</v>
      </c>
      <c r="V296" s="152">
        <f t="shared" ca="1" si="116"/>
        <v>1.3461910804696393</v>
      </c>
      <c r="W296" s="153">
        <f t="shared" ca="1" si="117"/>
        <v>0</v>
      </c>
      <c r="X296" s="153">
        <f t="shared" ca="1" si="118"/>
        <v>1</v>
      </c>
      <c r="Y296" s="153">
        <f t="shared" ca="1" si="119"/>
        <v>0</v>
      </c>
      <c r="Z296" s="153">
        <f t="shared" ca="1" si="120"/>
        <v>4</v>
      </c>
      <c r="AA296" s="152" t="str">
        <f t="shared" ca="1" si="121"/>
        <v/>
      </c>
      <c r="AB296" s="152">
        <f t="shared" ca="1" si="122"/>
        <v>1.3466126913879284</v>
      </c>
      <c r="AC296" s="154" t="str">
        <f t="shared" ca="1" si="123"/>
        <v/>
      </c>
      <c r="AD296" s="154">
        <f t="shared" ca="1" si="124"/>
        <v>13.664436731559704</v>
      </c>
      <c r="AE296" s="3">
        <f t="shared" ca="1" si="125"/>
        <v>3.4161091828899259</v>
      </c>
      <c r="AF296" s="3">
        <f t="shared" ca="1" si="126"/>
        <v>13.664436731559704</v>
      </c>
      <c r="AG296" s="3" t="str">
        <f t="shared" ca="1" si="133"/>
        <v>N</v>
      </c>
      <c r="AH296" s="4" t="str">
        <f t="shared" ca="1" si="127"/>
        <v/>
      </c>
      <c r="AI296" s="75">
        <f t="shared" ca="1" si="128"/>
        <v>1.3664436731559704</v>
      </c>
      <c r="AJ296" s="75">
        <f t="shared" ca="1" si="129"/>
        <v>0</v>
      </c>
    </row>
    <row r="297" spans="1:36" ht="14.25">
      <c r="A297" s="41">
        <f t="shared" si="130"/>
        <v>231</v>
      </c>
      <c r="B297" s="150">
        <f>IF(ISNUMBER(A297),INDEX('MetaTrader Import'!$H$13:$J$5893,TRUNC(((A297-$A$39+1)-1)/3)+1,MOD((A297-$A$39+1)-1,3)+1),"")</f>
        <v>0</v>
      </c>
      <c r="C297" s="43">
        <f t="shared" ca="1" si="107"/>
        <v>21.401731389934465</v>
      </c>
      <c r="D297" s="43">
        <f t="shared" ca="1" si="108"/>
        <v>-2.5520635905002926</v>
      </c>
      <c r="E297" s="43">
        <f t="shared" ca="1" si="109"/>
        <v>18.849667799434172</v>
      </c>
      <c r="F297" s="43">
        <f t="shared" ca="1" si="110"/>
        <v>1.8849667799434173</v>
      </c>
      <c r="G297" s="43">
        <f>IF(A297&lt;&gt;"",IF(A297&lt;Data!$G$11*0.25,$C$13/$G$32,IF(A297&gt;Data!$G$11*0.25,$C$13,$C$13*10)),"")</f>
        <v>1</v>
      </c>
      <c r="H297" s="43">
        <f>IF(A297&lt;&gt;"",IF(Data!$G$9="constant",$C$13,IF(Data!$G$9="squeeze",G297,F297)),"")</f>
        <v>1</v>
      </c>
      <c r="I297" s="38">
        <f ca="1">IF(ISNUMBER(A297),NORMINV(RAND(),0,IF(AND(Data!$G$9="squeeze",A297&lt;Data!$G$11*0.25),$H$32,1)*$C$30*$C$13)*($C$14*$C$12),"")</f>
        <v>-1.7163592564161068E-5</v>
      </c>
      <c r="J297" s="42">
        <f ca="1">IFERROR(IF(Data!$C$6="Real",B297,I297+J296+($C$14*$C$12)*(NORMINV(RAND(),$C$15,CHOOSE($G$13,$C$13,F297,G297)))),"")</f>
        <v>1.3461767984225972</v>
      </c>
      <c r="K297" s="88">
        <f>IF(ISNUMBER(A297), IF($G$16="fixed",$G$17,MIN(H297*Data!$C$7*$C$16*0.5,$C$17*Data!$C$7))*$C$12,"")</f>
        <v>8.0000000000000007E-5</v>
      </c>
      <c r="L297" s="42">
        <f t="shared" ca="1" si="134"/>
        <v>1.3461767984225972</v>
      </c>
      <c r="M297" s="44">
        <f t="shared" ca="1" si="135"/>
        <v>1.3462167984225972</v>
      </c>
      <c r="N297" s="44">
        <f t="shared" ca="1" si="136"/>
        <v>1.3461367984225971</v>
      </c>
      <c r="O297" s="108">
        <f t="shared" ca="1" si="111"/>
        <v>-0.5373107771966138</v>
      </c>
      <c r="P297" s="102">
        <f t="shared" ca="1" si="112"/>
        <v>2.9535137025620295</v>
      </c>
      <c r="Q297" s="102">
        <f t="shared" ca="1" si="113"/>
        <v>1.6078460789308507E-2</v>
      </c>
      <c r="R297" s="120">
        <f t="shared" ca="1" si="131"/>
        <v>1</v>
      </c>
      <c r="S297" s="54">
        <f t="shared" ca="1" si="132"/>
        <v>0</v>
      </c>
      <c r="T297" s="5">
        <f t="shared" ca="1" si="114"/>
        <v>1.3495941575375672</v>
      </c>
      <c r="U297" s="152">
        <f t="shared" ca="1" si="115"/>
        <v>1.349804376167431</v>
      </c>
      <c r="V297" s="152">
        <f t="shared" ca="1" si="116"/>
        <v>1.3461367984225971</v>
      </c>
      <c r="W297" s="153">
        <f t="shared" ca="1" si="117"/>
        <v>0</v>
      </c>
      <c r="X297" s="153">
        <f t="shared" ca="1" si="118"/>
        <v>1</v>
      </c>
      <c r="Y297" s="153">
        <f t="shared" ca="1" si="119"/>
        <v>0</v>
      </c>
      <c r="Z297" s="153">
        <f t="shared" ca="1" si="120"/>
        <v>4</v>
      </c>
      <c r="AA297" s="152" t="str">
        <f t="shared" ca="1" si="121"/>
        <v/>
      </c>
      <c r="AB297" s="152">
        <f t="shared" ca="1" si="122"/>
        <v>1.3466126913879284</v>
      </c>
      <c r="AC297" s="154" t="str">
        <f t="shared" ca="1" si="123"/>
        <v/>
      </c>
      <c r="AD297" s="154">
        <f t="shared" ca="1" si="124"/>
        <v>15.835718613246286</v>
      </c>
      <c r="AE297" s="3">
        <f t="shared" ca="1" si="125"/>
        <v>3.9589296533115714</v>
      </c>
      <c r="AF297" s="3">
        <f t="shared" ca="1" si="126"/>
        <v>15.835718613246286</v>
      </c>
      <c r="AG297" s="3" t="str">
        <f t="shared" ca="1" si="133"/>
        <v>N</v>
      </c>
      <c r="AH297" s="4" t="str">
        <f t="shared" ca="1" si="127"/>
        <v/>
      </c>
      <c r="AI297" s="75">
        <f t="shared" ca="1" si="128"/>
        <v>1.5835718613246286</v>
      </c>
      <c r="AJ297" s="75">
        <f t="shared" ca="1" si="129"/>
        <v>0</v>
      </c>
    </row>
    <row r="298" spans="1:36" ht="14.25">
      <c r="A298" s="41">
        <f t="shared" si="130"/>
        <v>232</v>
      </c>
      <c r="B298" s="150">
        <f>IF(ISNUMBER(A298),INDEX('MetaTrader Import'!$H$13:$J$5893,TRUNC(((A298-$A$39+1)-1)/3)+1,MOD((A298-$A$39+1)-1,3)+1),"")</f>
        <v>0</v>
      </c>
      <c r="C298" s="43">
        <f t="shared" ca="1" si="107"/>
        <v>18.849667799434172</v>
      </c>
      <c r="D298" s="43">
        <f t="shared" ca="1" si="108"/>
        <v>-1.8528732715650698E-2</v>
      </c>
      <c r="E298" s="43">
        <f t="shared" ca="1" si="109"/>
        <v>18.831139066718521</v>
      </c>
      <c r="F298" s="43">
        <f t="shared" ca="1" si="110"/>
        <v>1.8831139066718521</v>
      </c>
      <c r="G298" s="43">
        <f>IF(A298&lt;&gt;"",IF(A298&lt;Data!$G$11*0.25,$C$13/$G$32,IF(A298&gt;Data!$G$11*0.25,$C$13,$C$13*10)),"")</f>
        <v>1</v>
      </c>
      <c r="H298" s="43">
        <f>IF(A298&lt;&gt;"",IF(Data!$G$9="constant",$C$13,IF(Data!$G$9="squeeze",G298,F298)),"")</f>
        <v>1</v>
      </c>
      <c r="I298" s="38">
        <f ca="1">IF(ISNUMBER(A298),NORMINV(RAND(),0,IF(AND(Data!$G$9="squeeze",A298&lt;Data!$G$11*0.25),$H$32,1)*$C$30*$C$13)*($C$14*$C$12),"")</f>
        <v>1.2988093844901571E-4</v>
      </c>
      <c r="J298" s="42">
        <f ca="1">IFERROR(IF(Data!$C$6="Real",B298,I298+J297+($C$14*$C$12)*(NORMINV(RAND(),$C$15,CHOOSE($G$13,$C$13,F298,G298)))),"")</f>
        <v>1.346667496377671</v>
      </c>
      <c r="K298" s="88">
        <f>IF(ISNUMBER(A298), IF($G$16="fixed",$G$17,MIN(H298*Data!$C$7*$C$16*0.5,$C$17*Data!$C$7))*$C$12,"")</f>
        <v>8.0000000000000007E-5</v>
      </c>
      <c r="L298" s="42">
        <f t="shared" ca="1" si="134"/>
        <v>1.346667496377671</v>
      </c>
      <c r="M298" s="44">
        <f t="shared" ca="1" si="135"/>
        <v>1.3467074963776711</v>
      </c>
      <c r="N298" s="44">
        <f t="shared" ca="1" si="136"/>
        <v>1.346627496377671</v>
      </c>
      <c r="O298" s="108">
        <f t="shared" ca="1" si="111"/>
        <v>-0.45595767041657831</v>
      </c>
      <c r="P298" s="102">
        <f t="shared" ca="1" si="112"/>
        <v>2.871251195443508</v>
      </c>
      <c r="Q298" s="102">
        <f t="shared" ca="1" si="113"/>
        <v>1.742118748521259E-2</v>
      </c>
      <c r="R298" s="120">
        <f t="shared" ca="1" si="131"/>
        <v>1</v>
      </c>
      <c r="S298" s="54">
        <f t="shared" ca="1" si="132"/>
        <v>0</v>
      </c>
      <c r="T298" s="5">
        <f t="shared" ca="1" si="114"/>
        <v>1.3495941575375672</v>
      </c>
      <c r="U298" s="152">
        <f t="shared" ca="1" si="115"/>
        <v>1.349804376167431</v>
      </c>
      <c r="V298" s="152">
        <f t="shared" ca="1" si="116"/>
        <v>1.3461367984225971</v>
      </c>
      <c r="W298" s="153">
        <f t="shared" ca="1" si="117"/>
        <v>0</v>
      </c>
      <c r="X298" s="153">
        <f t="shared" ca="1" si="118"/>
        <v>1</v>
      </c>
      <c r="Y298" s="153">
        <f t="shared" ca="1" si="119"/>
        <v>0</v>
      </c>
      <c r="Z298" s="153">
        <f t="shared" ca="1" si="120"/>
        <v>4</v>
      </c>
      <c r="AA298" s="152" t="str">
        <f t="shared" ca="1" si="121"/>
        <v/>
      </c>
      <c r="AB298" s="152">
        <f t="shared" ca="1" si="122"/>
        <v>1.3466126913879284</v>
      </c>
      <c r="AC298" s="154" t="str">
        <f t="shared" ca="1" si="123"/>
        <v/>
      </c>
      <c r="AD298" s="154">
        <f t="shared" ca="1" si="124"/>
        <v>-3.7921995897072236</v>
      </c>
      <c r="AE298" s="3">
        <f t="shared" ca="1" si="125"/>
        <v>-0.9480498974268059</v>
      </c>
      <c r="AF298" s="3">
        <f t="shared" ca="1" si="126"/>
        <v>-3.7921995897072236</v>
      </c>
      <c r="AG298" s="3" t="str">
        <f t="shared" ca="1" si="133"/>
        <v>N</v>
      </c>
      <c r="AH298" s="4" t="str">
        <f t="shared" ca="1" si="127"/>
        <v/>
      </c>
      <c r="AI298" s="75">
        <f t="shared" ca="1" si="128"/>
        <v>-0.37921995897072236</v>
      </c>
      <c r="AJ298" s="75">
        <f t="shared" ca="1" si="129"/>
        <v>0</v>
      </c>
    </row>
    <row r="299" spans="1:36" ht="14.25">
      <c r="A299" s="41">
        <f t="shared" si="130"/>
        <v>233</v>
      </c>
      <c r="B299" s="150">
        <f>IF(ISNUMBER(A299),INDEX('MetaTrader Import'!$H$13:$J$5893,TRUNC(((A299-$A$39+1)-1)/3)+1,MOD((A299-$A$39+1)-1,3)+1),"")</f>
        <v>0</v>
      </c>
      <c r="C299" s="43">
        <f t="shared" ca="1" si="107"/>
        <v>18.831139066718521</v>
      </c>
      <c r="D299" s="43">
        <f t="shared" ca="1" si="108"/>
        <v>-0.86320134705877849</v>
      </c>
      <c r="E299" s="43">
        <f t="shared" ca="1" si="109"/>
        <v>17.967937719659741</v>
      </c>
      <c r="F299" s="43">
        <f t="shared" ca="1" si="110"/>
        <v>1.7967937719659741</v>
      </c>
      <c r="G299" s="43">
        <f>IF(A299&lt;&gt;"",IF(A299&lt;Data!$G$11*0.25,$C$13/$G$32,IF(A299&gt;Data!$G$11*0.25,$C$13,$C$13*10)),"")</f>
        <v>1</v>
      </c>
      <c r="H299" s="43">
        <f>IF(A299&lt;&gt;"",IF(Data!$G$9="constant",$C$13,IF(Data!$G$9="squeeze",G299,F299)),"")</f>
        <v>1</v>
      </c>
      <c r="I299" s="38">
        <f ca="1">IF(ISNUMBER(A299),NORMINV(RAND(),0,IF(AND(Data!$G$9="squeeze",A299&lt;Data!$G$11*0.25),$H$32,1)*$C$30*$C$13)*($C$14*$C$12),"")</f>
        <v>-1.0365195015402194E-4</v>
      </c>
      <c r="J299" s="42">
        <f ca="1">IFERROR(IF(Data!$C$6="Real",B299,I299+J298+($C$14*$C$12)*(NORMINV(RAND(),$C$15,CHOOSE($G$13,$C$13,F299,G299)))),"")</f>
        <v>1.3464544935475298</v>
      </c>
      <c r="K299" s="88">
        <f>IF(ISNUMBER(A299), IF($G$16="fixed",$G$17,MIN(H299*Data!$C$7*$C$16*0.5,$C$17*Data!$C$7))*$C$12,"")</f>
        <v>8.0000000000000007E-5</v>
      </c>
      <c r="L299" s="42">
        <f t="shared" ca="1" si="134"/>
        <v>1.3464544935475298</v>
      </c>
      <c r="M299" s="44">
        <f t="shared" ca="1" si="135"/>
        <v>1.3464944935475298</v>
      </c>
      <c r="N299" s="44">
        <f t="shared" ca="1" si="136"/>
        <v>1.3464144935475297</v>
      </c>
      <c r="O299" s="108">
        <f t="shared" ca="1" si="111"/>
        <v>-0.42878420318275584</v>
      </c>
      <c r="P299" s="102">
        <f t="shared" ca="1" si="112"/>
        <v>2.81993789065262</v>
      </c>
      <c r="Q299" s="102">
        <f t="shared" ca="1" si="113"/>
        <v>2.1481913496281851E-2</v>
      </c>
      <c r="R299" s="120">
        <f t="shared" ca="1" si="131"/>
        <v>1</v>
      </c>
      <c r="S299" s="54">
        <f t="shared" ca="1" si="132"/>
        <v>0</v>
      </c>
      <c r="T299" s="5">
        <f t="shared" ca="1" si="114"/>
        <v>1.3495941575375672</v>
      </c>
      <c r="U299" s="152">
        <f t="shared" ca="1" si="115"/>
        <v>1.349804376167431</v>
      </c>
      <c r="V299" s="152">
        <f t="shared" ca="1" si="116"/>
        <v>1.3461367984225971</v>
      </c>
      <c r="W299" s="153">
        <f t="shared" ca="1" si="117"/>
        <v>0</v>
      </c>
      <c r="X299" s="153">
        <f t="shared" ca="1" si="118"/>
        <v>1</v>
      </c>
      <c r="Y299" s="153">
        <f t="shared" ca="1" si="119"/>
        <v>0</v>
      </c>
      <c r="Z299" s="153">
        <f t="shared" ca="1" si="120"/>
        <v>4</v>
      </c>
      <c r="AA299" s="152" t="str">
        <f t="shared" ca="1" si="121"/>
        <v/>
      </c>
      <c r="AB299" s="152">
        <f t="shared" ca="1" si="122"/>
        <v>1.3466126913879284</v>
      </c>
      <c r="AC299" s="154" t="str">
        <f t="shared" ca="1" si="123"/>
        <v/>
      </c>
      <c r="AD299" s="154">
        <f t="shared" ca="1" si="124"/>
        <v>4.7279136159428248</v>
      </c>
      <c r="AE299" s="3">
        <f t="shared" ca="1" si="125"/>
        <v>1.1819784039857062</v>
      </c>
      <c r="AF299" s="3">
        <f t="shared" ca="1" si="126"/>
        <v>4.7279136159428248</v>
      </c>
      <c r="AG299" s="3" t="str">
        <f t="shared" ca="1" si="133"/>
        <v>N</v>
      </c>
      <c r="AH299" s="4" t="str">
        <f t="shared" ca="1" si="127"/>
        <v/>
      </c>
      <c r="AI299" s="75">
        <f t="shared" ca="1" si="128"/>
        <v>0.47279136159428248</v>
      </c>
      <c r="AJ299" s="75">
        <f t="shared" ca="1" si="129"/>
        <v>0</v>
      </c>
    </row>
    <row r="300" spans="1:36" ht="14.25">
      <c r="A300" s="41">
        <f t="shared" si="130"/>
        <v>234</v>
      </c>
      <c r="B300" s="150">
        <f>IF(ISNUMBER(A300),INDEX('MetaTrader Import'!$H$13:$J$5893,TRUNC(((A300-$A$39+1)-1)/3)+1,MOD((A300-$A$39+1)-1,3)+1),"")</f>
        <v>0</v>
      </c>
      <c r="C300" s="43">
        <f t="shared" ca="1" si="107"/>
        <v>17.967937719659741</v>
      </c>
      <c r="D300" s="43">
        <f t="shared" ca="1" si="108"/>
        <v>1.9771071223722834</v>
      </c>
      <c r="E300" s="43">
        <f t="shared" ca="1" si="109"/>
        <v>19.945044842032026</v>
      </c>
      <c r="F300" s="43">
        <f t="shared" ca="1" si="110"/>
        <v>1.9945044842032025</v>
      </c>
      <c r="G300" s="43">
        <f>IF(A300&lt;&gt;"",IF(A300&lt;Data!$G$11*0.25,$C$13/$G$32,IF(A300&gt;Data!$G$11*0.25,$C$13,$C$13*10)),"")</f>
        <v>1</v>
      </c>
      <c r="H300" s="43">
        <f>IF(A300&lt;&gt;"",IF(Data!$G$9="constant",$C$13,IF(Data!$G$9="squeeze",G300,F300)),"")</f>
        <v>1</v>
      </c>
      <c r="I300" s="38">
        <f ca="1">IF(ISNUMBER(A300),NORMINV(RAND(),0,IF(AND(Data!$G$9="squeeze",A300&lt;Data!$G$11*0.25),$H$32,1)*$C$30*$C$13)*($C$14*$C$12),"")</f>
        <v>-3.1145645283386784E-5</v>
      </c>
      <c r="J300" s="42">
        <f ca="1">IFERROR(IF(Data!$C$6="Real",B300,I300+J299+($C$14*$C$12)*(NORMINV(RAND(),$C$15,CHOOSE($G$13,$C$13,F300,G300)))),"")</f>
        <v>1.3467223384655274</v>
      </c>
      <c r="K300" s="88">
        <f>IF(ISNUMBER(A300), IF($G$16="fixed",$G$17,MIN(H300*Data!$C$7*$C$16*0.5,$C$17*Data!$C$7))*$C$12,"")</f>
        <v>8.0000000000000007E-5</v>
      </c>
      <c r="L300" s="42">
        <f t="shared" ca="1" si="134"/>
        <v>1.3467223384655274</v>
      </c>
      <c r="M300" s="44">
        <f t="shared" ca="1" si="135"/>
        <v>1.3467623384655274</v>
      </c>
      <c r="N300" s="44">
        <f t="shared" ca="1" si="136"/>
        <v>1.3466823384655273</v>
      </c>
      <c r="O300" s="108">
        <f t="shared" ca="1" si="111"/>
        <v>-0.32876982760135909</v>
      </c>
      <c r="P300" s="102">
        <f t="shared" ca="1" si="112"/>
        <v>2.7696608852198783</v>
      </c>
      <c r="Q300" s="102">
        <f t="shared" ca="1" si="113"/>
        <v>2.2666244857074896E-2</v>
      </c>
      <c r="R300" s="120">
        <f t="shared" ca="1" si="131"/>
        <v>1</v>
      </c>
      <c r="S300" s="54">
        <f t="shared" ca="1" si="132"/>
        <v>0</v>
      </c>
      <c r="T300" s="5">
        <f t="shared" ca="1" si="114"/>
        <v>1.3495941575375672</v>
      </c>
      <c r="U300" s="152">
        <f t="shared" ca="1" si="115"/>
        <v>1.349804376167431</v>
      </c>
      <c r="V300" s="152">
        <f t="shared" ca="1" si="116"/>
        <v>1.3461367984225971</v>
      </c>
      <c r="W300" s="153">
        <f t="shared" ca="1" si="117"/>
        <v>0</v>
      </c>
      <c r="X300" s="153">
        <f t="shared" ca="1" si="118"/>
        <v>1</v>
      </c>
      <c r="Y300" s="153">
        <f t="shared" ca="1" si="119"/>
        <v>0</v>
      </c>
      <c r="Z300" s="153">
        <f t="shared" ca="1" si="120"/>
        <v>4</v>
      </c>
      <c r="AA300" s="152" t="str">
        <f t="shared" ca="1" si="121"/>
        <v/>
      </c>
      <c r="AB300" s="152">
        <f t="shared" ca="1" si="122"/>
        <v>1.3466126913879284</v>
      </c>
      <c r="AC300" s="154" t="str">
        <f t="shared" ca="1" si="123"/>
        <v/>
      </c>
      <c r="AD300" s="154">
        <f t="shared" ca="1" si="124"/>
        <v>-5.985883103960532</v>
      </c>
      <c r="AE300" s="3">
        <f t="shared" ca="1" si="125"/>
        <v>-1.496470775990133</v>
      </c>
      <c r="AF300" s="3">
        <f t="shared" ca="1" si="126"/>
        <v>-5.985883103960532</v>
      </c>
      <c r="AG300" s="3" t="str">
        <f t="shared" ca="1" si="133"/>
        <v>N</v>
      </c>
      <c r="AH300" s="4" t="str">
        <f t="shared" ca="1" si="127"/>
        <v/>
      </c>
      <c r="AI300" s="75">
        <f t="shared" ca="1" si="128"/>
        <v>-0.5985883103960532</v>
      </c>
      <c r="AJ300" s="75">
        <f t="shared" ca="1" si="129"/>
        <v>0</v>
      </c>
    </row>
    <row r="301" spans="1:36" ht="14.25">
      <c r="A301" s="41">
        <f t="shared" si="130"/>
        <v>235</v>
      </c>
      <c r="B301" s="150">
        <f>IF(ISNUMBER(A301),INDEX('MetaTrader Import'!$H$13:$J$5893,TRUNC(((A301-$A$39+1)-1)/3)+1,MOD((A301-$A$39+1)-1,3)+1),"")</f>
        <v>0</v>
      </c>
      <c r="C301" s="43">
        <f t="shared" ca="1" si="107"/>
        <v>19.945044842032026</v>
      </c>
      <c r="D301" s="43">
        <f t="shared" ca="1" si="108"/>
        <v>0.28107895010162487</v>
      </c>
      <c r="E301" s="43">
        <f t="shared" ca="1" si="109"/>
        <v>20.226123792133649</v>
      </c>
      <c r="F301" s="43">
        <f t="shared" ca="1" si="110"/>
        <v>2.0226123792133648</v>
      </c>
      <c r="G301" s="43">
        <f>IF(A301&lt;&gt;"",IF(A301&lt;Data!$G$11*0.25,$C$13/$G$32,IF(A301&gt;Data!$G$11*0.25,$C$13,$C$13*10)),"")</f>
        <v>1</v>
      </c>
      <c r="H301" s="43">
        <f>IF(A301&lt;&gt;"",IF(Data!$G$9="constant",$C$13,IF(Data!$G$9="squeeze",G301,F301)),"")</f>
        <v>1</v>
      </c>
      <c r="I301" s="38">
        <f ca="1">IF(ISNUMBER(A301),NORMINV(RAND(),0,IF(AND(Data!$G$9="squeeze",A301&lt;Data!$G$11*0.25),$H$32,1)*$C$30*$C$13)*($C$14*$C$12),"")</f>
        <v>-6.4583856573911859E-5</v>
      </c>
      <c r="J301" s="42">
        <f ca="1">IFERROR(IF(Data!$C$6="Real",B301,I301+J300+($C$14*$C$12)*(NORMINV(RAND(),$C$15,CHOOSE($G$13,$C$13,F301,G301)))),"")</f>
        <v>1.3469656675527446</v>
      </c>
      <c r="K301" s="88">
        <f>IF(ISNUMBER(A301), IF($G$16="fixed",$G$17,MIN(H301*Data!$C$7*$C$16*0.5,$C$17*Data!$C$7))*$C$12,"")</f>
        <v>8.0000000000000007E-5</v>
      </c>
      <c r="L301" s="42">
        <f t="shared" ca="1" si="134"/>
        <v>1.3469656675527446</v>
      </c>
      <c r="M301" s="44">
        <f t="shared" ca="1" si="135"/>
        <v>1.3470056675527446</v>
      </c>
      <c r="N301" s="44">
        <f t="shared" ca="1" si="136"/>
        <v>1.3469256675527446</v>
      </c>
      <c r="O301" s="108">
        <f t="shared" ca="1" si="111"/>
        <v>-0.17792184050898932</v>
      </c>
      <c r="P301" s="102">
        <f t="shared" ca="1" si="112"/>
        <v>2.9016773164624512</v>
      </c>
      <c r="Q301" s="102">
        <f t="shared" ca="1" si="113"/>
        <v>2.533506736448974E-2</v>
      </c>
      <c r="R301" s="120">
        <f t="shared" ca="1" si="131"/>
        <v>1</v>
      </c>
      <c r="S301" s="54">
        <f t="shared" ca="1" si="132"/>
        <v>0</v>
      </c>
      <c r="T301" s="5">
        <f t="shared" ca="1" si="114"/>
        <v>1.3495941575375672</v>
      </c>
      <c r="U301" s="152">
        <f t="shared" ca="1" si="115"/>
        <v>1.349804376167431</v>
      </c>
      <c r="V301" s="152">
        <f t="shared" ca="1" si="116"/>
        <v>1.3461367984225971</v>
      </c>
      <c r="W301" s="153">
        <f t="shared" ca="1" si="117"/>
        <v>0</v>
      </c>
      <c r="X301" s="153">
        <f t="shared" ca="1" si="118"/>
        <v>1</v>
      </c>
      <c r="Y301" s="153">
        <f t="shared" ca="1" si="119"/>
        <v>0</v>
      </c>
      <c r="Z301" s="153">
        <f t="shared" ca="1" si="120"/>
        <v>4</v>
      </c>
      <c r="AA301" s="152" t="str">
        <f t="shared" ca="1" si="121"/>
        <v/>
      </c>
      <c r="AB301" s="152">
        <f t="shared" ca="1" si="122"/>
        <v>1.3466126913879284</v>
      </c>
      <c r="AC301" s="154" t="str">
        <f t="shared" ca="1" si="123"/>
        <v/>
      </c>
      <c r="AD301" s="154">
        <f t="shared" ca="1" si="124"/>
        <v>-15.719046592650443</v>
      </c>
      <c r="AE301" s="3">
        <f t="shared" ca="1" si="125"/>
        <v>-3.9297616481626108</v>
      </c>
      <c r="AF301" s="3">
        <f t="shared" ca="1" si="126"/>
        <v>-15.719046592650443</v>
      </c>
      <c r="AG301" s="3" t="str">
        <f t="shared" ca="1" si="133"/>
        <v>N</v>
      </c>
      <c r="AH301" s="4" t="str">
        <f t="shared" ca="1" si="127"/>
        <v/>
      </c>
      <c r="AI301" s="75">
        <f t="shared" ca="1" si="128"/>
        <v>-1.5719046592650443</v>
      </c>
      <c r="AJ301" s="75">
        <f t="shared" ca="1" si="129"/>
        <v>0</v>
      </c>
    </row>
    <row r="302" spans="1:36" ht="14.25">
      <c r="A302" s="41">
        <f t="shared" si="130"/>
        <v>236</v>
      </c>
      <c r="B302" s="150">
        <f>IF(ISNUMBER(A302),INDEX('MetaTrader Import'!$H$13:$J$5893,TRUNC(((A302-$A$39+1)-1)/3)+1,MOD((A302-$A$39+1)-1,3)+1),"")</f>
        <v>0</v>
      </c>
      <c r="C302" s="43">
        <f t="shared" ca="1" si="107"/>
        <v>20.226123792133649</v>
      </c>
      <c r="D302" s="43">
        <f t="shared" ca="1" si="108"/>
        <v>1.2575591310636032</v>
      </c>
      <c r="E302" s="43">
        <f t="shared" ca="1" si="109"/>
        <v>21.48368292319725</v>
      </c>
      <c r="F302" s="43">
        <f t="shared" ca="1" si="110"/>
        <v>2.1483682923197249</v>
      </c>
      <c r="G302" s="43">
        <f>IF(A302&lt;&gt;"",IF(A302&lt;Data!$G$11*0.25,$C$13/$G$32,IF(A302&gt;Data!$G$11*0.25,$C$13,$C$13*10)),"")</f>
        <v>1</v>
      </c>
      <c r="H302" s="43">
        <f>IF(A302&lt;&gt;"",IF(Data!$G$9="constant",$C$13,IF(Data!$G$9="squeeze",G302,F302)),"")</f>
        <v>1</v>
      </c>
      <c r="I302" s="38">
        <f ca="1">IF(ISNUMBER(A302),NORMINV(RAND(),0,IF(AND(Data!$G$9="squeeze",A302&lt;Data!$G$11*0.25),$H$32,1)*$C$30*$C$13)*($C$14*$C$12),"")</f>
        <v>-2.5618170910496509E-4</v>
      </c>
      <c r="J302" s="42">
        <f ca="1">IFERROR(IF(Data!$C$6="Real",B302,I302+J301+($C$14*$C$12)*(NORMINV(RAND(),$C$15,CHOOSE($G$13,$C$13,F302,G302)))),"")</f>
        <v>1.3467293483968528</v>
      </c>
      <c r="K302" s="88">
        <f>IF(ISNUMBER(A302), IF($G$16="fixed",$G$17,MIN(H302*Data!$C$7*$C$16*0.5,$C$17*Data!$C$7))*$C$12,"")</f>
        <v>8.0000000000000007E-5</v>
      </c>
      <c r="L302" s="42">
        <f t="shared" ca="1" si="134"/>
        <v>1.3467293483968528</v>
      </c>
      <c r="M302" s="44">
        <f t="shared" ca="1" si="135"/>
        <v>1.3467693483968528</v>
      </c>
      <c r="N302" s="44">
        <f t="shared" ca="1" si="136"/>
        <v>1.3466893483968527</v>
      </c>
      <c r="O302" s="108">
        <f t="shared" ca="1" si="111"/>
        <v>-8.5313350979927219E-2</v>
      </c>
      <c r="P302" s="102">
        <f t="shared" ca="1" si="112"/>
        <v>2.868981603077577</v>
      </c>
      <c r="Q302" s="102">
        <f t="shared" ca="1" si="113"/>
        <v>2.9137055632751485E-2</v>
      </c>
      <c r="R302" s="120">
        <f t="shared" ca="1" si="131"/>
        <v>1</v>
      </c>
      <c r="S302" s="54">
        <f t="shared" ca="1" si="132"/>
        <v>0</v>
      </c>
      <c r="T302" s="5">
        <f t="shared" ca="1" si="114"/>
        <v>1.3495941575375672</v>
      </c>
      <c r="U302" s="152">
        <f t="shared" ca="1" si="115"/>
        <v>1.349804376167431</v>
      </c>
      <c r="V302" s="152">
        <f t="shared" ca="1" si="116"/>
        <v>1.3461367984225971</v>
      </c>
      <c r="W302" s="153">
        <f t="shared" ca="1" si="117"/>
        <v>0</v>
      </c>
      <c r="X302" s="153">
        <f t="shared" ca="1" si="118"/>
        <v>1</v>
      </c>
      <c r="Y302" s="153">
        <f t="shared" ca="1" si="119"/>
        <v>0</v>
      </c>
      <c r="Z302" s="153">
        <f t="shared" ca="1" si="120"/>
        <v>4</v>
      </c>
      <c r="AA302" s="152" t="str">
        <f t="shared" ca="1" si="121"/>
        <v/>
      </c>
      <c r="AB302" s="152">
        <f t="shared" ca="1" si="122"/>
        <v>1.3466126913879284</v>
      </c>
      <c r="AC302" s="154" t="str">
        <f t="shared" ca="1" si="123"/>
        <v/>
      </c>
      <c r="AD302" s="154">
        <f t="shared" ca="1" si="124"/>
        <v>-6.2662803569768499</v>
      </c>
      <c r="AE302" s="3">
        <f t="shared" ca="1" si="125"/>
        <v>-1.5665700892442125</v>
      </c>
      <c r="AF302" s="3">
        <f t="shared" ca="1" si="126"/>
        <v>-6.2662803569768499</v>
      </c>
      <c r="AG302" s="3" t="str">
        <f t="shared" ca="1" si="133"/>
        <v>N</v>
      </c>
      <c r="AH302" s="4" t="str">
        <f t="shared" ca="1" si="127"/>
        <v/>
      </c>
      <c r="AI302" s="75">
        <f t="shared" ca="1" si="128"/>
        <v>-0.62662803569768499</v>
      </c>
      <c r="AJ302" s="75">
        <f t="shared" ca="1" si="129"/>
        <v>0</v>
      </c>
    </row>
    <row r="303" spans="1:36" ht="14.25">
      <c r="A303" s="41">
        <f t="shared" si="130"/>
        <v>237</v>
      </c>
      <c r="B303" s="150">
        <f>IF(ISNUMBER(A303),INDEX('MetaTrader Import'!$H$13:$J$5893,TRUNC(((A303-$A$39+1)-1)/3)+1,MOD((A303-$A$39+1)-1,3)+1),"")</f>
        <v>0</v>
      </c>
      <c r="C303" s="43">
        <f t="shared" ca="1" si="107"/>
        <v>21.48368292319725</v>
      </c>
      <c r="D303" s="43">
        <f t="shared" ca="1" si="108"/>
        <v>-3.9168069888897605</v>
      </c>
      <c r="E303" s="43">
        <f t="shared" ca="1" si="109"/>
        <v>17.56687593430749</v>
      </c>
      <c r="F303" s="43">
        <f t="shared" ca="1" si="110"/>
        <v>1.7566875934307489</v>
      </c>
      <c r="G303" s="43">
        <f>IF(A303&lt;&gt;"",IF(A303&lt;Data!$G$11*0.25,$C$13/$G$32,IF(A303&gt;Data!$G$11*0.25,$C$13,$C$13*10)),"")</f>
        <v>1</v>
      </c>
      <c r="H303" s="43">
        <f>IF(A303&lt;&gt;"",IF(Data!$G$9="constant",$C$13,IF(Data!$G$9="squeeze",G303,F303)),"")</f>
        <v>1</v>
      </c>
      <c r="I303" s="38">
        <f ca="1">IF(ISNUMBER(A303),NORMINV(RAND(),0,IF(AND(Data!$G$9="squeeze",A303&lt;Data!$G$11*0.25),$H$32,1)*$C$30*$C$13)*($C$14*$C$12),"")</f>
        <v>-7.9905008109670638E-5</v>
      </c>
      <c r="J303" s="42">
        <f ca="1">IFERROR(IF(Data!$C$6="Real",B303,I303+J302+($C$14*$C$12)*(NORMINV(RAND(),$C$15,CHOOSE($G$13,$C$13,F303,G303)))),"")</f>
        <v>1.3466170560131774</v>
      </c>
      <c r="K303" s="88">
        <f>IF(ISNUMBER(A303), IF($G$16="fixed",$G$17,MIN(H303*Data!$C$7*$C$16*0.5,$C$17*Data!$C$7))*$C$12,"")</f>
        <v>8.0000000000000007E-5</v>
      </c>
      <c r="L303" s="42">
        <f t="shared" ca="1" si="134"/>
        <v>1.3466170560131774</v>
      </c>
      <c r="M303" s="44">
        <f t="shared" ca="1" si="135"/>
        <v>1.3466570560131774</v>
      </c>
      <c r="N303" s="44">
        <f t="shared" ca="1" si="136"/>
        <v>1.3465770560131773</v>
      </c>
      <c r="O303" s="108">
        <f t="shared" ca="1" si="111"/>
        <v>4.3240290287397246E-2</v>
      </c>
      <c r="P303" s="102">
        <f t="shared" ca="1" si="112"/>
        <v>2.6170256977339132</v>
      </c>
      <c r="Q303" s="102">
        <f t="shared" ca="1" si="113"/>
        <v>2.3661047298580578E-2</v>
      </c>
      <c r="R303" s="120">
        <f t="shared" ca="1" si="131"/>
        <v>1</v>
      </c>
      <c r="S303" s="54">
        <f t="shared" ca="1" si="132"/>
        <v>0</v>
      </c>
      <c r="T303" s="5">
        <f t="shared" ca="1" si="114"/>
        <v>1.3495941575375672</v>
      </c>
      <c r="U303" s="152">
        <f t="shared" ca="1" si="115"/>
        <v>1.349804376167431</v>
      </c>
      <c r="V303" s="152">
        <f t="shared" ca="1" si="116"/>
        <v>1.3461367984225971</v>
      </c>
      <c r="W303" s="153">
        <f t="shared" ca="1" si="117"/>
        <v>0</v>
      </c>
      <c r="X303" s="153">
        <f t="shared" ca="1" si="118"/>
        <v>1</v>
      </c>
      <c r="Y303" s="153">
        <f t="shared" ca="1" si="119"/>
        <v>0</v>
      </c>
      <c r="Z303" s="153">
        <f t="shared" ca="1" si="120"/>
        <v>4</v>
      </c>
      <c r="AA303" s="152" t="str">
        <f t="shared" ca="1" si="121"/>
        <v/>
      </c>
      <c r="AB303" s="152">
        <f t="shared" ca="1" si="122"/>
        <v>1.3466126913879284</v>
      </c>
      <c r="AC303" s="154" t="str">
        <f t="shared" ca="1" si="123"/>
        <v/>
      </c>
      <c r="AD303" s="154">
        <f t="shared" ca="1" si="124"/>
        <v>-1.7745850099615268</v>
      </c>
      <c r="AE303" s="3">
        <f t="shared" ca="1" si="125"/>
        <v>-0.4436462524903817</v>
      </c>
      <c r="AF303" s="3">
        <f t="shared" ca="1" si="126"/>
        <v>-1.7745850099615268</v>
      </c>
      <c r="AG303" s="3" t="str">
        <f t="shared" ca="1" si="133"/>
        <v>N</v>
      </c>
      <c r="AH303" s="4" t="str">
        <f t="shared" ca="1" si="127"/>
        <v/>
      </c>
      <c r="AI303" s="75">
        <f t="shared" ca="1" si="128"/>
        <v>-0.17745850099615268</v>
      </c>
      <c r="AJ303" s="75">
        <f t="shared" ca="1" si="129"/>
        <v>0</v>
      </c>
    </row>
    <row r="304" spans="1:36" ht="14.25">
      <c r="A304" s="41">
        <f t="shared" si="130"/>
        <v>238</v>
      </c>
      <c r="B304" s="150">
        <f>IF(ISNUMBER(A304),INDEX('MetaTrader Import'!$H$13:$J$5893,TRUNC(((A304-$A$39+1)-1)/3)+1,MOD((A304-$A$39+1)-1,3)+1),"")</f>
        <v>0</v>
      </c>
      <c r="C304" s="43">
        <f t="shared" ca="1" si="107"/>
        <v>17.56687593430749</v>
      </c>
      <c r="D304" s="43">
        <f t="shared" ca="1" si="108"/>
        <v>-1.7688124510465122</v>
      </c>
      <c r="E304" s="43">
        <f t="shared" ca="1" si="109"/>
        <v>15.798063483260977</v>
      </c>
      <c r="F304" s="43">
        <f t="shared" ca="1" si="110"/>
        <v>1.5798063483260978</v>
      </c>
      <c r="G304" s="43">
        <f>IF(A304&lt;&gt;"",IF(A304&lt;Data!$G$11*0.25,$C$13/$G$32,IF(A304&gt;Data!$G$11*0.25,$C$13,$C$13*10)),"")</f>
        <v>1</v>
      </c>
      <c r="H304" s="43">
        <f>IF(A304&lt;&gt;"",IF(Data!$G$9="constant",$C$13,IF(Data!$G$9="squeeze",G304,F304)),"")</f>
        <v>1</v>
      </c>
      <c r="I304" s="38">
        <f ca="1">IF(ISNUMBER(A304),NORMINV(RAND(),0,IF(AND(Data!$G$9="squeeze",A304&lt;Data!$G$11*0.25),$H$32,1)*$C$30*$C$13)*($C$14*$C$12),"")</f>
        <v>-2.8068007232621585E-5</v>
      </c>
      <c r="J304" s="42">
        <f ca="1">IFERROR(IF(Data!$C$6="Real",B304,I304+J303+($C$14*$C$12)*(NORMINV(RAND(),$C$15,CHOOSE($G$13,$C$13,F304,G304)))),"")</f>
        <v>1.346612834152044</v>
      </c>
      <c r="K304" s="88">
        <f>IF(ISNUMBER(A304), IF($G$16="fixed",$G$17,MIN(H304*Data!$C$7*$C$16*0.5,$C$17*Data!$C$7))*$C$12,"")</f>
        <v>8.0000000000000007E-5</v>
      </c>
      <c r="L304" s="42">
        <f t="shared" ca="1" si="134"/>
        <v>1.346612834152044</v>
      </c>
      <c r="M304" s="44">
        <f t="shared" ca="1" si="135"/>
        <v>1.3466528341520441</v>
      </c>
      <c r="N304" s="44">
        <f t="shared" ca="1" si="136"/>
        <v>1.346572834152044</v>
      </c>
      <c r="O304" s="108">
        <f t="shared" ca="1" si="111"/>
        <v>0.1726978281173519</v>
      </c>
      <c r="P304" s="102">
        <f t="shared" ca="1" si="112"/>
        <v>2.3648715515568304</v>
      </c>
      <c r="Q304" s="102">
        <f t="shared" ca="1" si="113"/>
        <v>9.9320740091316841E-3</v>
      </c>
      <c r="R304" s="120">
        <f t="shared" ca="1" si="131"/>
        <v>1</v>
      </c>
      <c r="S304" s="54">
        <f t="shared" ca="1" si="132"/>
        <v>0</v>
      </c>
      <c r="T304" s="5">
        <f t="shared" ca="1" si="114"/>
        <v>1.3495941575375672</v>
      </c>
      <c r="U304" s="152">
        <f t="shared" ca="1" si="115"/>
        <v>1.349804376167431</v>
      </c>
      <c r="V304" s="152">
        <f t="shared" ca="1" si="116"/>
        <v>1.3461367984225971</v>
      </c>
      <c r="W304" s="153">
        <f t="shared" ca="1" si="117"/>
        <v>0</v>
      </c>
      <c r="X304" s="153">
        <f t="shared" ca="1" si="118"/>
        <v>1</v>
      </c>
      <c r="Y304" s="153">
        <f t="shared" ca="1" si="119"/>
        <v>0</v>
      </c>
      <c r="Z304" s="153">
        <f t="shared" ca="1" si="120"/>
        <v>4</v>
      </c>
      <c r="AA304" s="152" t="str">
        <f t="shared" ca="1" si="121"/>
        <v/>
      </c>
      <c r="AB304" s="152">
        <f t="shared" ca="1" si="122"/>
        <v>1.3466126913879284</v>
      </c>
      <c r="AC304" s="154" t="str">
        <f t="shared" ca="1" si="123"/>
        <v/>
      </c>
      <c r="AD304" s="154">
        <f t="shared" ca="1" si="124"/>
        <v>-1.6057105646272163</v>
      </c>
      <c r="AE304" s="3">
        <f t="shared" ca="1" si="125"/>
        <v>-0.40142764115680407</v>
      </c>
      <c r="AF304" s="3">
        <f t="shared" ca="1" si="126"/>
        <v>-1.6057105646272163</v>
      </c>
      <c r="AG304" s="3" t="str">
        <f t="shared" ca="1" si="133"/>
        <v>N</v>
      </c>
      <c r="AH304" s="4" t="str">
        <f t="shared" ca="1" si="127"/>
        <v/>
      </c>
      <c r="AI304" s="75">
        <f t="shared" ca="1" si="128"/>
        <v>-0.16057105646272163</v>
      </c>
      <c r="AJ304" s="75">
        <f t="shared" ca="1" si="129"/>
        <v>0</v>
      </c>
    </row>
    <row r="305" spans="1:36" ht="14.25">
      <c r="A305" s="41">
        <f t="shared" si="130"/>
        <v>239</v>
      </c>
      <c r="B305" s="150">
        <f>IF(ISNUMBER(A305),INDEX('MetaTrader Import'!$H$13:$J$5893,TRUNC(((A305-$A$39+1)-1)/3)+1,MOD((A305-$A$39+1)-1,3)+1),"")</f>
        <v>0</v>
      </c>
      <c r="C305" s="43">
        <f t="shared" ca="1" si="107"/>
        <v>15.798063483260977</v>
      </c>
      <c r="D305" s="43">
        <f t="shared" ca="1" si="108"/>
        <v>0.35218199778720749</v>
      </c>
      <c r="E305" s="43">
        <f t="shared" ca="1" si="109"/>
        <v>16.150245481048184</v>
      </c>
      <c r="F305" s="43">
        <f t="shared" ca="1" si="110"/>
        <v>1.6150245481048184</v>
      </c>
      <c r="G305" s="43">
        <f>IF(A305&lt;&gt;"",IF(A305&lt;Data!$G$11*0.25,$C$13/$G$32,IF(A305&gt;Data!$G$11*0.25,$C$13,$C$13*10)),"")</f>
        <v>1</v>
      </c>
      <c r="H305" s="43">
        <f>IF(A305&lt;&gt;"",IF(Data!$G$9="constant",$C$13,IF(Data!$G$9="squeeze",G305,F305)),"")</f>
        <v>1</v>
      </c>
      <c r="I305" s="38">
        <f ca="1">IF(ISNUMBER(A305),NORMINV(RAND(),0,IF(AND(Data!$G$9="squeeze",A305&lt;Data!$G$11*0.25),$H$32,1)*$C$30*$C$13)*($C$14*$C$12),"")</f>
        <v>1.4920671111702671E-5</v>
      </c>
      <c r="J305" s="42">
        <f ca="1">IFERROR(IF(Data!$C$6="Real",B305,I305+J304+($C$14*$C$12)*(NORMINV(RAND(),$C$15,CHOOSE($G$13,$C$13,F305,G305)))),"")</f>
        <v>1.346673401310464</v>
      </c>
      <c r="K305" s="88">
        <f>IF(ISNUMBER(A305), IF($G$16="fixed",$G$17,MIN(H305*Data!$C$7*$C$16*0.5,$C$17*Data!$C$7))*$C$12,"")</f>
        <v>8.0000000000000007E-5</v>
      </c>
      <c r="L305" s="42">
        <f t="shared" ca="1" si="134"/>
        <v>1.346673401310464</v>
      </c>
      <c r="M305" s="44">
        <f t="shared" ca="1" si="135"/>
        <v>1.346713401310464</v>
      </c>
      <c r="N305" s="44">
        <f t="shared" ca="1" si="136"/>
        <v>1.3466334013104639</v>
      </c>
      <c r="O305" s="108">
        <f t="shared" ca="1" si="111"/>
        <v>0.27703593281067479</v>
      </c>
      <c r="P305" s="102">
        <f t="shared" ca="1" si="112"/>
        <v>2.2950619966952019</v>
      </c>
      <c r="Q305" s="102">
        <f t="shared" ca="1" si="113"/>
        <v>-6.8427248422894462E-3</v>
      </c>
      <c r="R305" s="120">
        <f t="shared" ca="1" si="131"/>
        <v>1</v>
      </c>
      <c r="S305" s="54">
        <f t="shared" ca="1" si="132"/>
        <v>0</v>
      </c>
      <c r="T305" s="5">
        <f t="shared" ca="1" si="114"/>
        <v>1.3495941575375672</v>
      </c>
      <c r="U305" s="152">
        <f t="shared" ca="1" si="115"/>
        <v>1.349804376167431</v>
      </c>
      <c r="V305" s="152">
        <f t="shared" ca="1" si="116"/>
        <v>1.3461367984225971</v>
      </c>
      <c r="W305" s="153">
        <f t="shared" ca="1" si="117"/>
        <v>0</v>
      </c>
      <c r="X305" s="153">
        <f t="shared" ca="1" si="118"/>
        <v>1</v>
      </c>
      <c r="Y305" s="153">
        <f t="shared" ca="1" si="119"/>
        <v>0</v>
      </c>
      <c r="Z305" s="153">
        <f t="shared" ca="1" si="120"/>
        <v>4</v>
      </c>
      <c r="AA305" s="152" t="str">
        <f t="shared" ca="1" si="121"/>
        <v/>
      </c>
      <c r="AB305" s="152">
        <f t="shared" ca="1" si="122"/>
        <v>1.3466126913879284</v>
      </c>
      <c r="AC305" s="154" t="str">
        <f t="shared" ca="1" si="123"/>
        <v/>
      </c>
      <c r="AD305" s="154">
        <f t="shared" ca="1" si="124"/>
        <v>-4.0283969014254239</v>
      </c>
      <c r="AE305" s="3">
        <f t="shared" ca="1" si="125"/>
        <v>-1.007099225356356</v>
      </c>
      <c r="AF305" s="3">
        <f t="shared" ca="1" si="126"/>
        <v>-4.0283969014254239</v>
      </c>
      <c r="AG305" s="3" t="str">
        <f t="shared" ca="1" si="133"/>
        <v>N</v>
      </c>
      <c r="AH305" s="4" t="str">
        <f t="shared" ca="1" si="127"/>
        <v/>
      </c>
      <c r="AI305" s="75">
        <f t="shared" ca="1" si="128"/>
        <v>-0.40283969014254239</v>
      </c>
      <c r="AJ305" s="75">
        <f t="shared" ca="1" si="129"/>
        <v>0</v>
      </c>
    </row>
    <row r="306" spans="1:36" ht="14.25">
      <c r="A306" s="41">
        <f t="shared" si="130"/>
        <v>240</v>
      </c>
      <c r="B306" s="150">
        <f>IF(ISNUMBER(A306),INDEX('MetaTrader Import'!$H$13:$J$5893,TRUNC(((A306-$A$39+1)-1)/3)+1,MOD((A306-$A$39+1)-1,3)+1),"")</f>
        <v>0</v>
      </c>
      <c r="C306" s="43">
        <f t="shared" ca="1" si="107"/>
        <v>16.150245481048184</v>
      </c>
      <c r="D306" s="43">
        <f t="shared" ca="1" si="108"/>
        <v>-1.5046309142148684</v>
      </c>
      <c r="E306" s="43">
        <f t="shared" ca="1" si="109"/>
        <v>14.645614566833316</v>
      </c>
      <c r="F306" s="43">
        <f t="shared" ca="1" si="110"/>
        <v>1.4645614566833316</v>
      </c>
      <c r="G306" s="43">
        <f>IF(A306&lt;&gt;"",IF(A306&lt;Data!$G$11*0.25,$C$13/$G$32,IF(A306&gt;Data!$G$11*0.25,$C$13,$C$13*10)),"")</f>
        <v>1</v>
      </c>
      <c r="H306" s="43">
        <f>IF(A306&lt;&gt;"",IF(Data!$G$9="constant",$C$13,IF(Data!$G$9="squeeze",G306,F306)),"")</f>
        <v>1</v>
      </c>
      <c r="I306" s="38">
        <f ca="1">IF(ISNUMBER(A306),NORMINV(RAND(),0,IF(AND(Data!$G$9="squeeze",A306&lt;Data!$G$11*0.25),$H$32,1)*$C$30*$C$13)*($C$14*$C$12),"")</f>
        <v>-2.2037413966191678E-5</v>
      </c>
      <c r="J306" s="42">
        <f ca="1">IFERROR(IF(Data!$C$6="Real",B306,I306+J305+($C$14*$C$12)*(NORMINV(RAND(),$C$15,CHOOSE($G$13,$C$13,F306,G306)))),"")</f>
        <v>1.3463828429273774</v>
      </c>
      <c r="K306" s="88">
        <f>IF(ISNUMBER(A306), IF($G$16="fixed",$G$17,MIN(H306*Data!$C$7*$C$16*0.5,$C$17*Data!$C$7))*$C$12,"")</f>
        <v>8.0000000000000007E-5</v>
      </c>
      <c r="L306" s="42">
        <f t="shared" ca="1" si="134"/>
        <v>1.3463828429273774</v>
      </c>
      <c r="M306" s="44">
        <f t="shared" ca="1" si="135"/>
        <v>1.3464228429273775</v>
      </c>
      <c r="N306" s="44">
        <f t="shared" ca="1" si="136"/>
        <v>1.3463428429273774</v>
      </c>
      <c r="O306" s="108">
        <f t="shared" ca="1" si="111"/>
        <v>0.18771909241430526</v>
      </c>
      <c r="P306" s="102">
        <f t="shared" ca="1" si="112"/>
        <v>2.279080637691941</v>
      </c>
      <c r="Q306" s="102">
        <f t="shared" ca="1" si="113"/>
        <v>-1.715736546425033E-2</v>
      </c>
      <c r="R306" s="120">
        <f t="shared" ca="1" si="131"/>
        <v>1</v>
      </c>
      <c r="S306" s="54">
        <f t="shared" ca="1" si="132"/>
        <v>0</v>
      </c>
      <c r="T306" s="5">
        <f t="shared" ca="1" si="114"/>
        <v>1.3495941575375672</v>
      </c>
      <c r="U306" s="152">
        <f t="shared" ca="1" si="115"/>
        <v>1.349804376167431</v>
      </c>
      <c r="V306" s="152">
        <f t="shared" ca="1" si="116"/>
        <v>1.3461367984225971</v>
      </c>
      <c r="W306" s="153">
        <f t="shared" ca="1" si="117"/>
        <v>0</v>
      </c>
      <c r="X306" s="153">
        <f t="shared" ca="1" si="118"/>
        <v>1</v>
      </c>
      <c r="Y306" s="153">
        <f t="shared" ca="1" si="119"/>
        <v>0</v>
      </c>
      <c r="Z306" s="153">
        <f t="shared" ca="1" si="120"/>
        <v>4</v>
      </c>
      <c r="AA306" s="152" t="str">
        <f t="shared" ca="1" si="121"/>
        <v/>
      </c>
      <c r="AB306" s="152">
        <f t="shared" ca="1" si="122"/>
        <v>1.3466126913879284</v>
      </c>
      <c r="AC306" s="154" t="str">
        <f t="shared" ca="1" si="123"/>
        <v/>
      </c>
      <c r="AD306" s="154">
        <f t="shared" ca="1" si="124"/>
        <v>7.5939384220369277</v>
      </c>
      <c r="AE306" s="3">
        <f t="shared" ca="1" si="125"/>
        <v>1.8984846055092319</v>
      </c>
      <c r="AF306" s="3">
        <f t="shared" ca="1" si="126"/>
        <v>7.5939384220369277</v>
      </c>
      <c r="AG306" s="3" t="str">
        <f t="shared" ca="1" si="133"/>
        <v>N</v>
      </c>
      <c r="AH306" s="4" t="str">
        <f t="shared" ca="1" si="127"/>
        <v/>
      </c>
      <c r="AI306" s="75">
        <f t="shared" ca="1" si="128"/>
        <v>0.75939384220369277</v>
      </c>
      <c r="AJ306" s="75">
        <f t="shared" ca="1" si="129"/>
        <v>0</v>
      </c>
    </row>
    <row r="307" spans="1:36" ht="14.25">
      <c r="A307" s="41">
        <f t="shared" si="130"/>
        <v>241</v>
      </c>
      <c r="B307" s="150">
        <f>IF(ISNUMBER(A307),INDEX('MetaTrader Import'!$H$13:$J$5893,TRUNC(((A307-$A$39+1)-1)/3)+1,MOD((A307-$A$39+1)-1,3)+1),"")</f>
        <v>0</v>
      </c>
      <c r="C307" s="43">
        <f t="shared" ca="1" si="107"/>
        <v>14.645614566833316</v>
      </c>
      <c r="D307" s="43">
        <f t="shared" ca="1" si="108"/>
        <v>-1.4517743356189383E-2</v>
      </c>
      <c r="E307" s="43">
        <f t="shared" ca="1" si="109"/>
        <v>14.631096823477128</v>
      </c>
      <c r="F307" s="43">
        <f t="shared" ca="1" si="110"/>
        <v>1.4631096823477128</v>
      </c>
      <c r="G307" s="43">
        <f>IF(A307&lt;&gt;"",IF(A307&lt;Data!$G$11*0.25,$C$13/$G$32,IF(A307&gt;Data!$G$11*0.25,$C$13,$C$13*10)),"")</f>
        <v>1</v>
      </c>
      <c r="H307" s="43">
        <f>IF(A307&lt;&gt;"",IF(Data!$G$9="constant",$C$13,IF(Data!$G$9="squeeze",G307,F307)),"")</f>
        <v>1</v>
      </c>
      <c r="I307" s="38">
        <f ca="1">IF(ISNUMBER(A307),NORMINV(RAND(),0,IF(AND(Data!$G$9="squeeze",A307&lt;Data!$G$11*0.25),$H$32,1)*$C$30*$C$13)*($C$14*$C$12),"")</f>
        <v>-2.7250790653594938E-5</v>
      </c>
      <c r="J307" s="42">
        <f ca="1">IFERROR(IF(Data!$C$6="Real",B307,I307+J306+($C$14*$C$12)*(NORMINV(RAND(),$C$15,CHOOSE($G$13,$C$13,F307,G307)))),"")</f>
        <v>1.3465143869225911</v>
      </c>
      <c r="K307" s="88">
        <f>IF(ISNUMBER(A307), IF($G$16="fixed",$G$17,MIN(H307*Data!$C$7*$C$16*0.5,$C$17*Data!$C$7))*$C$12,"")</f>
        <v>8.0000000000000007E-5</v>
      </c>
      <c r="L307" s="42">
        <f t="shared" ca="1" si="134"/>
        <v>1.3465143869225911</v>
      </c>
      <c r="M307" s="44">
        <f t="shared" ca="1" si="135"/>
        <v>1.3465543869225911</v>
      </c>
      <c r="N307" s="44">
        <f t="shared" ca="1" si="136"/>
        <v>1.346474386922591</v>
      </c>
      <c r="O307" s="108">
        <f t="shared" ca="1" si="111"/>
        <v>0.13923314422617913</v>
      </c>
      <c r="P307" s="102">
        <f t="shared" ca="1" si="112"/>
        <v>2.2417311020397404</v>
      </c>
      <c r="Q307" s="102">
        <f t="shared" ca="1" si="113"/>
        <v>-2.3669168870775279E-2</v>
      </c>
      <c r="R307" s="120">
        <f t="shared" ca="1" si="131"/>
        <v>1</v>
      </c>
      <c r="S307" s="54">
        <f t="shared" ca="1" si="132"/>
        <v>0</v>
      </c>
      <c r="T307" s="5">
        <f t="shared" ca="1" si="114"/>
        <v>1.3495941575375672</v>
      </c>
      <c r="U307" s="152">
        <f t="shared" ca="1" si="115"/>
        <v>1.349804376167431</v>
      </c>
      <c r="V307" s="152">
        <f t="shared" ca="1" si="116"/>
        <v>1.3461367984225971</v>
      </c>
      <c r="W307" s="153">
        <f t="shared" ca="1" si="117"/>
        <v>0</v>
      </c>
      <c r="X307" s="153">
        <f t="shared" ca="1" si="118"/>
        <v>1</v>
      </c>
      <c r="Y307" s="153">
        <f t="shared" ca="1" si="119"/>
        <v>0</v>
      </c>
      <c r="Z307" s="153">
        <f t="shared" ca="1" si="120"/>
        <v>4</v>
      </c>
      <c r="AA307" s="152" t="str">
        <f t="shared" ca="1" si="121"/>
        <v/>
      </c>
      <c r="AB307" s="152">
        <f t="shared" ca="1" si="122"/>
        <v>1.3466126913879284</v>
      </c>
      <c r="AC307" s="154" t="str">
        <f t="shared" ca="1" si="123"/>
        <v/>
      </c>
      <c r="AD307" s="154">
        <f t="shared" ca="1" si="124"/>
        <v>2.3321786134911093</v>
      </c>
      <c r="AE307" s="3">
        <f t="shared" ca="1" si="125"/>
        <v>0.58304465337277733</v>
      </c>
      <c r="AF307" s="3">
        <f t="shared" ca="1" si="126"/>
        <v>2.3321786134911093</v>
      </c>
      <c r="AG307" s="3" t="str">
        <f t="shared" ca="1" si="133"/>
        <v>N</v>
      </c>
      <c r="AH307" s="4" t="str">
        <f t="shared" ca="1" si="127"/>
        <v/>
      </c>
      <c r="AI307" s="75">
        <f t="shared" ca="1" si="128"/>
        <v>0.23321786134911093</v>
      </c>
      <c r="AJ307" s="75">
        <f t="shared" ca="1" si="129"/>
        <v>0</v>
      </c>
    </row>
    <row r="308" spans="1:36" ht="14.25">
      <c r="A308" s="41">
        <f t="shared" si="130"/>
        <v>242</v>
      </c>
      <c r="B308" s="150">
        <f>IF(ISNUMBER(A308),INDEX('MetaTrader Import'!$H$13:$J$5893,TRUNC(((A308-$A$39+1)-1)/3)+1,MOD((A308-$A$39+1)-1,3)+1),"")</f>
        <v>0</v>
      </c>
      <c r="C308" s="43">
        <f t="shared" ca="1" si="107"/>
        <v>14.631096823477128</v>
      </c>
      <c r="D308" s="43">
        <f t="shared" ca="1" si="108"/>
        <v>1.8811102393648453</v>
      </c>
      <c r="E308" s="43">
        <f t="shared" ca="1" si="109"/>
        <v>16.512207062841973</v>
      </c>
      <c r="F308" s="43">
        <f t="shared" ca="1" si="110"/>
        <v>1.6512207062841973</v>
      </c>
      <c r="G308" s="43">
        <f>IF(A308&lt;&gt;"",IF(A308&lt;Data!$G$11*0.25,$C$13/$G$32,IF(A308&gt;Data!$G$11*0.25,$C$13,$C$13*10)),"")</f>
        <v>1</v>
      </c>
      <c r="H308" s="43">
        <f>IF(A308&lt;&gt;"",IF(Data!$G$9="constant",$C$13,IF(Data!$G$9="squeeze",G308,F308)),"")</f>
        <v>1</v>
      </c>
      <c r="I308" s="38">
        <f ca="1">IF(ISNUMBER(A308),NORMINV(RAND(),0,IF(AND(Data!$G$9="squeeze",A308&lt;Data!$G$11*0.25),$H$32,1)*$C$30*$C$13)*($C$14*$C$12),"")</f>
        <v>7.9565089748803551E-5</v>
      </c>
      <c r="J308" s="42">
        <f ca="1">IFERROR(IF(Data!$C$6="Real",B308,I308+J307+($C$14*$C$12)*(NORMINV(RAND(),$C$15,CHOOSE($G$13,$C$13,F308,G308)))),"")</f>
        <v>1.3464609970241812</v>
      </c>
      <c r="K308" s="88">
        <f>IF(ISNUMBER(A308), IF($G$16="fixed",$G$17,MIN(H308*Data!$C$7*$C$16*0.5,$C$17*Data!$C$7))*$C$12,"")</f>
        <v>8.0000000000000007E-5</v>
      </c>
      <c r="L308" s="42">
        <f t="shared" ca="1" si="134"/>
        <v>1.3464609970241812</v>
      </c>
      <c r="M308" s="44">
        <f t="shared" ca="1" si="135"/>
        <v>1.3465009970241812</v>
      </c>
      <c r="N308" s="44">
        <f t="shared" ca="1" si="136"/>
        <v>1.3464209970241812</v>
      </c>
      <c r="O308" s="108">
        <f t="shared" ca="1" si="111"/>
        <v>0.18071056298521063</v>
      </c>
      <c r="P308" s="102">
        <f t="shared" ca="1" si="112"/>
        <v>2.1662765234358523</v>
      </c>
      <c r="Q308" s="102">
        <f t="shared" ca="1" si="113"/>
        <v>-4.0253901869219476E-2</v>
      </c>
      <c r="R308" s="120">
        <f t="shared" ca="1" si="131"/>
        <v>1</v>
      </c>
      <c r="S308" s="54">
        <f t="shared" ca="1" si="132"/>
        <v>0</v>
      </c>
      <c r="T308" s="5">
        <f t="shared" ca="1" si="114"/>
        <v>1.3495941575375672</v>
      </c>
      <c r="U308" s="152">
        <f t="shared" ca="1" si="115"/>
        <v>1.349804376167431</v>
      </c>
      <c r="V308" s="152">
        <f t="shared" ca="1" si="116"/>
        <v>1.3461367984225971</v>
      </c>
      <c r="W308" s="153">
        <f t="shared" ca="1" si="117"/>
        <v>0</v>
      </c>
      <c r="X308" s="153">
        <f t="shared" ca="1" si="118"/>
        <v>1</v>
      </c>
      <c r="Y308" s="153">
        <f t="shared" ca="1" si="119"/>
        <v>0</v>
      </c>
      <c r="Z308" s="153">
        <f t="shared" ca="1" si="120"/>
        <v>4</v>
      </c>
      <c r="AA308" s="152" t="str">
        <f t="shared" ca="1" si="121"/>
        <v/>
      </c>
      <c r="AB308" s="152">
        <f t="shared" ca="1" si="122"/>
        <v>1.3466126913879284</v>
      </c>
      <c r="AC308" s="154" t="str">
        <f t="shared" ca="1" si="123"/>
        <v/>
      </c>
      <c r="AD308" s="154">
        <f t="shared" ca="1" si="124"/>
        <v>4.4677745498855614</v>
      </c>
      <c r="AE308" s="3">
        <f t="shared" ca="1" si="125"/>
        <v>1.1169436374713904</v>
      </c>
      <c r="AF308" s="3">
        <f t="shared" ca="1" si="126"/>
        <v>4.4677745498855614</v>
      </c>
      <c r="AG308" s="3" t="str">
        <f t="shared" ca="1" si="133"/>
        <v>N</v>
      </c>
      <c r="AH308" s="4" t="str">
        <f t="shared" ca="1" si="127"/>
        <v/>
      </c>
      <c r="AI308" s="75">
        <f t="shared" ca="1" si="128"/>
        <v>0.44677745498855614</v>
      </c>
      <c r="AJ308" s="75">
        <f t="shared" ca="1" si="129"/>
        <v>0</v>
      </c>
    </row>
    <row r="309" spans="1:36" ht="14.25">
      <c r="A309" s="41">
        <f t="shared" si="130"/>
        <v>243</v>
      </c>
      <c r="B309" s="150">
        <f>IF(ISNUMBER(A309),INDEX('MetaTrader Import'!$H$13:$J$5893,TRUNC(((A309-$A$39+1)-1)/3)+1,MOD((A309-$A$39+1)-1,3)+1),"")</f>
        <v>0</v>
      </c>
      <c r="C309" s="43">
        <f t="shared" ca="1" si="107"/>
        <v>16.512207062841973</v>
      </c>
      <c r="D309" s="43">
        <f t="shared" ca="1" si="108"/>
        <v>1.2896372860181728</v>
      </c>
      <c r="E309" s="43">
        <f t="shared" ca="1" si="109"/>
        <v>17.801844348860147</v>
      </c>
      <c r="F309" s="43">
        <f t="shared" ca="1" si="110"/>
        <v>1.7801844348860147</v>
      </c>
      <c r="G309" s="43">
        <f>IF(A309&lt;&gt;"",IF(A309&lt;Data!$G$11*0.25,$C$13/$G$32,IF(A309&gt;Data!$G$11*0.25,$C$13,$C$13*10)),"")</f>
        <v>1</v>
      </c>
      <c r="H309" s="43">
        <f>IF(A309&lt;&gt;"",IF(Data!$G$9="constant",$C$13,IF(Data!$G$9="squeeze",G309,F309)),"")</f>
        <v>1</v>
      </c>
      <c r="I309" s="38">
        <f ca="1">IF(ISNUMBER(A309),NORMINV(RAND(),0,IF(AND(Data!$G$9="squeeze",A309&lt;Data!$G$11*0.25),$H$32,1)*$C$30*$C$13)*($C$14*$C$12),"")</f>
        <v>2.133175165736677E-5</v>
      </c>
      <c r="J309" s="42">
        <f ca="1">IFERROR(IF(Data!$C$6="Real",B309,I309+J308+($C$14*$C$12)*(NORMINV(RAND(),$C$15,CHOOSE($G$13,$C$13,F309,G309)))),"")</f>
        <v>1.3462503390857792</v>
      </c>
      <c r="K309" s="88">
        <f>IF(ISNUMBER(A309), IF($G$16="fixed",$G$17,MIN(H309*Data!$C$7*$C$16*0.5,$C$17*Data!$C$7))*$C$12,"")</f>
        <v>8.0000000000000007E-5</v>
      </c>
      <c r="L309" s="42">
        <f t="shared" ca="1" si="134"/>
        <v>1.3462503390857792</v>
      </c>
      <c r="M309" s="44">
        <f t="shared" ca="1" si="135"/>
        <v>1.3462903390857792</v>
      </c>
      <c r="N309" s="44">
        <f t="shared" ca="1" si="136"/>
        <v>1.3462103390857791</v>
      </c>
      <c r="O309" s="108">
        <f t="shared" ca="1" si="111"/>
        <v>3.9173186929475357E-2</v>
      </c>
      <c r="P309" s="102">
        <f t="shared" ca="1" si="112"/>
        <v>2.1815142192112695</v>
      </c>
      <c r="Q309" s="102">
        <f t="shared" ca="1" si="113"/>
        <v>-4.8981559036824218E-2</v>
      </c>
      <c r="R309" s="120">
        <f t="shared" ca="1" si="131"/>
        <v>1</v>
      </c>
      <c r="S309" s="54">
        <f t="shared" ca="1" si="132"/>
        <v>0</v>
      </c>
      <c r="T309" s="5">
        <f t="shared" ca="1" si="114"/>
        <v>1.3495941575375672</v>
      </c>
      <c r="U309" s="152">
        <f t="shared" ca="1" si="115"/>
        <v>1.349804376167431</v>
      </c>
      <c r="V309" s="152">
        <f t="shared" ca="1" si="116"/>
        <v>1.3461367984225971</v>
      </c>
      <c r="W309" s="153">
        <f t="shared" ca="1" si="117"/>
        <v>0</v>
      </c>
      <c r="X309" s="153">
        <f t="shared" ca="1" si="118"/>
        <v>1</v>
      </c>
      <c r="Y309" s="153">
        <f t="shared" ca="1" si="119"/>
        <v>0</v>
      </c>
      <c r="Z309" s="153">
        <f t="shared" ca="1" si="120"/>
        <v>4</v>
      </c>
      <c r="AA309" s="152" t="str">
        <f t="shared" ca="1" si="121"/>
        <v/>
      </c>
      <c r="AB309" s="152">
        <f t="shared" ca="1" si="122"/>
        <v>1.3466126913879284</v>
      </c>
      <c r="AC309" s="154" t="str">
        <f t="shared" ca="1" si="123"/>
        <v/>
      </c>
      <c r="AD309" s="154">
        <f t="shared" ca="1" si="124"/>
        <v>12.894092085966591</v>
      </c>
      <c r="AE309" s="3">
        <f t="shared" ca="1" si="125"/>
        <v>3.2235230214916477</v>
      </c>
      <c r="AF309" s="3">
        <f t="shared" ca="1" si="126"/>
        <v>12.894092085966591</v>
      </c>
      <c r="AG309" s="3" t="str">
        <f t="shared" ca="1" si="133"/>
        <v>N</v>
      </c>
      <c r="AH309" s="4" t="str">
        <f t="shared" ca="1" si="127"/>
        <v/>
      </c>
      <c r="AI309" s="75">
        <f t="shared" ca="1" si="128"/>
        <v>1.2894092085966591</v>
      </c>
      <c r="AJ309" s="75">
        <f t="shared" ca="1" si="129"/>
        <v>0</v>
      </c>
    </row>
    <row r="310" spans="1:36" ht="14.25">
      <c r="A310" s="41">
        <f t="shared" si="130"/>
        <v>244</v>
      </c>
      <c r="B310" s="150">
        <f>IF(ISNUMBER(A310),INDEX('MetaTrader Import'!$H$13:$J$5893,TRUNC(((A310-$A$39+1)-1)/3)+1,MOD((A310-$A$39+1)-1,3)+1),"")</f>
        <v>0</v>
      </c>
      <c r="C310" s="43">
        <f t="shared" ca="1" si="107"/>
        <v>17.801844348860147</v>
      </c>
      <c r="D310" s="43">
        <f t="shared" ca="1" si="108"/>
        <v>19.97612242781517</v>
      </c>
      <c r="E310" s="43">
        <f t="shared" ca="1" si="109"/>
        <v>37.777966776675314</v>
      </c>
      <c r="F310" s="43">
        <f t="shared" ca="1" si="110"/>
        <v>3.7777966776675314</v>
      </c>
      <c r="G310" s="43">
        <f>IF(A310&lt;&gt;"",IF(A310&lt;Data!$G$11*0.25,$C$13/$G$32,IF(A310&gt;Data!$G$11*0.25,$C$13,$C$13*10)),"")</f>
        <v>1</v>
      </c>
      <c r="H310" s="43">
        <f>IF(A310&lt;&gt;"",IF(Data!$G$9="constant",$C$13,IF(Data!$G$9="squeeze",G310,F310)),"")</f>
        <v>1</v>
      </c>
      <c r="I310" s="38">
        <f ca="1">IF(ISNUMBER(A310),NORMINV(RAND(),0,IF(AND(Data!$G$9="squeeze",A310&lt;Data!$G$11*0.25),$H$32,1)*$C$30*$C$13)*($C$14*$C$12),"")</f>
        <v>-1.4641004326538029E-4</v>
      </c>
      <c r="J310" s="42">
        <f ca="1">IFERROR(IF(Data!$C$6="Real",B310,I310+J309+($C$14*$C$12)*(NORMINV(RAND(),$C$15,CHOOSE($G$13,$C$13,F310,G310)))),"")</f>
        <v>1.3461959538076655</v>
      </c>
      <c r="K310" s="88">
        <f>IF(ISNUMBER(A310), IF($G$16="fixed",$G$17,MIN(H310*Data!$C$7*$C$16*0.5,$C$17*Data!$C$7))*$C$12,"")</f>
        <v>8.0000000000000007E-5</v>
      </c>
      <c r="L310" s="42">
        <f t="shared" ca="1" si="134"/>
        <v>1.3461959538076655</v>
      </c>
      <c r="M310" s="44">
        <f t="shared" ca="1" si="135"/>
        <v>1.3462359538076656</v>
      </c>
      <c r="N310" s="44">
        <f t="shared" ca="1" si="136"/>
        <v>1.3461559538076655</v>
      </c>
      <c r="O310" s="108">
        <f t="shared" ca="1" si="111"/>
        <v>-8.2753545205300455E-2</v>
      </c>
      <c r="P310" s="102">
        <f t="shared" ca="1" si="112"/>
        <v>2.3159572890684772</v>
      </c>
      <c r="Q310" s="102">
        <f t="shared" ca="1" si="113"/>
        <v>-5.8622017952600546E-2</v>
      </c>
      <c r="R310" s="120">
        <f t="shared" ca="1" si="131"/>
        <v>1</v>
      </c>
      <c r="S310" s="54">
        <f t="shared" ca="1" si="132"/>
        <v>0</v>
      </c>
      <c r="T310" s="5">
        <f t="shared" ca="1" si="114"/>
        <v>1.3495941575375672</v>
      </c>
      <c r="U310" s="152">
        <f t="shared" ca="1" si="115"/>
        <v>1.349804376167431</v>
      </c>
      <c r="V310" s="152">
        <f t="shared" ca="1" si="116"/>
        <v>1.3461367984225971</v>
      </c>
      <c r="W310" s="153">
        <f t="shared" ca="1" si="117"/>
        <v>0</v>
      </c>
      <c r="X310" s="153">
        <f t="shared" ca="1" si="118"/>
        <v>1</v>
      </c>
      <c r="Y310" s="153">
        <f t="shared" ca="1" si="119"/>
        <v>0</v>
      </c>
      <c r="Z310" s="153">
        <f t="shared" ca="1" si="120"/>
        <v>4</v>
      </c>
      <c r="AA310" s="152" t="str">
        <f t="shared" ca="1" si="121"/>
        <v/>
      </c>
      <c r="AB310" s="152">
        <f t="shared" ca="1" si="122"/>
        <v>1.3466126913879284</v>
      </c>
      <c r="AC310" s="154" t="str">
        <f t="shared" ca="1" si="123"/>
        <v/>
      </c>
      <c r="AD310" s="154">
        <f t="shared" ca="1" si="124"/>
        <v>15.069503210511925</v>
      </c>
      <c r="AE310" s="3">
        <f t="shared" ca="1" si="125"/>
        <v>3.7673758026279813</v>
      </c>
      <c r="AF310" s="3">
        <f t="shared" ca="1" si="126"/>
        <v>15.069503210511925</v>
      </c>
      <c r="AG310" s="3" t="str">
        <f t="shared" ca="1" si="133"/>
        <v>N</v>
      </c>
      <c r="AH310" s="4" t="str">
        <f t="shared" ca="1" si="127"/>
        <v/>
      </c>
      <c r="AI310" s="75">
        <f t="shared" ca="1" si="128"/>
        <v>1.5069503210511925</v>
      </c>
      <c r="AJ310" s="75">
        <f t="shared" ca="1" si="129"/>
        <v>0</v>
      </c>
    </row>
    <row r="311" spans="1:36" ht="14.25">
      <c r="A311" s="41">
        <f t="shared" si="130"/>
        <v>245</v>
      </c>
      <c r="B311" s="150">
        <f>IF(ISNUMBER(A311),INDEX('MetaTrader Import'!$H$13:$J$5893,TRUNC(((A311-$A$39+1)-1)/3)+1,MOD((A311-$A$39+1)-1,3)+1),"")</f>
        <v>0</v>
      </c>
      <c r="C311" s="43">
        <f t="shared" ca="1" si="107"/>
        <v>37.777966776675314</v>
      </c>
      <c r="D311" s="43">
        <f t="shared" ca="1" si="108"/>
        <v>0.8342079819239212</v>
      </c>
      <c r="E311" s="43">
        <f t="shared" ca="1" si="109"/>
        <v>38.612174758599238</v>
      </c>
      <c r="F311" s="43">
        <f t="shared" ca="1" si="110"/>
        <v>3.8612174758599238</v>
      </c>
      <c r="G311" s="43">
        <f>IF(A311&lt;&gt;"",IF(A311&lt;Data!$G$11*0.25,$C$13/$G$32,IF(A311&gt;Data!$G$11*0.25,$C$13,$C$13*10)),"")</f>
        <v>1</v>
      </c>
      <c r="H311" s="43">
        <f>IF(A311&lt;&gt;"",IF(Data!$G$9="constant",$C$13,IF(Data!$G$9="squeeze",G311,F311)),"")</f>
        <v>1</v>
      </c>
      <c r="I311" s="38">
        <f ca="1">IF(ISNUMBER(A311),NORMINV(RAND(),0,IF(AND(Data!$G$9="squeeze",A311&lt;Data!$G$11*0.25),$H$32,1)*$C$30*$C$13)*($C$14*$C$12),"")</f>
        <v>8.2659785954803673E-6</v>
      </c>
      <c r="J311" s="42">
        <f ca="1">IFERROR(IF(Data!$C$6="Real",B311,I311+J310+($C$14*$C$12)*(NORMINV(RAND(),$C$15,CHOOSE($G$13,$C$13,F311,G311)))),"")</f>
        <v>1.3460602478056896</v>
      </c>
      <c r="K311" s="88">
        <f>IF(ISNUMBER(A311), IF($G$16="fixed",$G$17,MIN(H311*Data!$C$7*$C$16*0.5,$C$17*Data!$C$7))*$C$12,"")</f>
        <v>8.0000000000000007E-5</v>
      </c>
      <c r="L311" s="42">
        <f t="shared" ca="1" si="134"/>
        <v>1.3460602478056896</v>
      </c>
      <c r="M311" s="44">
        <f t="shared" ca="1" si="135"/>
        <v>1.3461002478056896</v>
      </c>
      <c r="N311" s="44">
        <f t="shared" ca="1" si="136"/>
        <v>1.3460202478056895</v>
      </c>
      <c r="O311" s="108">
        <f t="shared" ca="1" si="111"/>
        <v>-0.27506269088030588</v>
      </c>
      <c r="P311" s="102">
        <f t="shared" ca="1" si="112"/>
        <v>2.4979451012765024</v>
      </c>
      <c r="Q311" s="102">
        <f t="shared" ca="1" si="113"/>
        <v>-5.5742870452392311E-2</v>
      </c>
      <c r="R311" s="120">
        <f t="shared" ca="1" si="131"/>
        <v>1</v>
      </c>
      <c r="S311" s="54">
        <f t="shared" ca="1" si="132"/>
        <v>0</v>
      </c>
      <c r="T311" s="5">
        <f t="shared" ca="1" si="114"/>
        <v>1.3495941575375672</v>
      </c>
      <c r="U311" s="152">
        <f t="shared" ca="1" si="115"/>
        <v>1.349804376167431</v>
      </c>
      <c r="V311" s="152">
        <f t="shared" ca="1" si="116"/>
        <v>1.3460202478056895</v>
      </c>
      <c r="W311" s="153">
        <f t="shared" ca="1" si="117"/>
        <v>0</v>
      </c>
      <c r="X311" s="153">
        <f t="shared" ca="1" si="118"/>
        <v>1</v>
      </c>
      <c r="Y311" s="153">
        <f t="shared" ca="1" si="119"/>
        <v>0</v>
      </c>
      <c r="Z311" s="153">
        <f t="shared" ca="1" si="120"/>
        <v>4</v>
      </c>
      <c r="AA311" s="152" t="str">
        <f t="shared" ca="1" si="121"/>
        <v/>
      </c>
      <c r="AB311" s="152">
        <f t="shared" ca="1" si="122"/>
        <v>1.3466126913879284</v>
      </c>
      <c r="AC311" s="154" t="str">
        <f t="shared" ca="1" si="123"/>
        <v/>
      </c>
      <c r="AD311" s="154">
        <f t="shared" ca="1" si="124"/>
        <v>20.497743289551451</v>
      </c>
      <c r="AE311" s="3">
        <f t="shared" ca="1" si="125"/>
        <v>5.1244358223878628</v>
      </c>
      <c r="AF311" s="3">
        <f t="shared" ca="1" si="126"/>
        <v>20.497743289551451</v>
      </c>
      <c r="AG311" s="3" t="str">
        <f t="shared" ca="1" si="133"/>
        <v>N</v>
      </c>
      <c r="AH311" s="4" t="str">
        <f t="shared" ca="1" si="127"/>
        <v/>
      </c>
      <c r="AI311" s="75">
        <f t="shared" ca="1" si="128"/>
        <v>2.0497743289551451</v>
      </c>
      <c r="AJ311" s="75">
        <f t="shared" ca="1" si="129"/>
        <v>0</v>
      </c>
    </row>
    <row r="312" spans="1:36" ht="14.25">
      <c r="A312" s="41">
        <f t="shared" si="130"/>
        <v>246</v>
      </c>
      <c r="B312" s="150">
        <f>IF(ISNUMBER(A312),INDEX('MetaTrader Import'!$H$13:$J$5893,TRUNC(((A312-$A$39+1)-1)/3)+1,MOD((A312-$A$39+1)-1,3)+1),"")</f>
        <v>0</v>
      </c>
      <c r="C312" s="43">
        <f t="shared" ca="1" si="107"/>
        <v>38.612174758599238</v>
      </c>
      <c r="D312" s="43">
        <f t="shared" ca="1" si="108"/>
        <v>-2.6491872318353389</v>
      </c>
      <c r="E312" s="43">
        <f t="shared" ca="1" si="109"/>
        <v>35.962987526763897</v>
      </c>
      <c r="F312" s="43">
        <f t="shared" ca="1" si="110"/>
        <v>3.5962987526763897</v>
      </c>
      <c r="G312" s="43">
        <f>IF(A312&lt;&gt;"",IF(A312&lt;Data!$G$11*0.25,$C$13/$G$32,IF(A312&gt;Data!$G$11*0.25,$C$13,$C$13*10)),"")</f>
        <v>1</v>
      </c>
      <c r="H312" s="43">
        <f>IF(A312&lt;&gt;"",IF(Data!$G$9="constant",$C$13,IF(Data!$G$9="squeeze",G312,F312)),"")</f>
        <v>1</v>
      </c>
      <c r="I312" s="38">
        <f ca="1">IF(ISNUMBER(A312),NORMINV(RAND(),0,IF(AND(Data!$G$9="squeeze",A312&lt;Data!$G$11*0.25),$H$32,1)*$C$30*$C$13)*($C$14*$C$12),"")</f>
        <v>1.0729495348459533E-4</v>
      </c>
      <c r="J312" s="42">
        <f ca="1">IFERROR(IF(Data!$C$6="Real",B312,I312+J311+($C$14*$C$12)*(NORMINV(RAND(),$C$15,CHOOSE($G$13,$C$13,F312,G312)))),"")</f>
        <v>1.3461581055560186</v>
      </c>
      <c r="K312" s="88">
        <f>IF(ISNUMBER(A312), IF($G$16="fixed",$G$17,MIN(H312*Data!$C$7*$C$16*0.5,$C$17*Data!$C$7))*$C$12,"")</f>
        <v>8.0000000000000007E-5</v>
      </c>
      <c r="L312" s="42">
        <f t="shared" ca="1" si="134"/>
        <v>1.3461581055560186</v>
      </c>
      <c r="M312" s="44">
        <f t="shared" ca="1" si="135"/>
        <v>1.3461981055560186</v>
      </c>
      <c r="N312" s="44">
        <f t="shared" ca="1" si="136"/>
        <v>1.3461181055560185</v>
      </c>
      <c r="O312" s="108">
        <f t="shared" ca="1" si="111"/>
        <v>-0.45231538870118709</v>
      </c>
      <c r="P312" s="102">
        <f t="shared" ca="1" si="112"/>
        <v>2.5155687275749568</v>
      </c>
      <c r="Q312" s="102">
        <f t="shared" ca="1" si="113"/>
        <v>-4.4697856161702521E-2</v>
      </c>
      <c r="R312" s="120">
        <f t="shared" ca="1" si="131"/>
        <v>1</v>
      </c>
      <c r="S312" s="54">
        <f t="shared" ca="1" si="132"/>
        <v>0</v>
      </c>
      <c r="T312" s="5">
        <f t="shared" ca="1" si="114"/>
        <v>1.3495941575375672</v>
      </c>
      <c r="U312" s="152">
        <f t="shared" ca="1" si="115"/>
        <v>1.349804376167431</v>
      </c>
      <c r="V312" s="152">
        <f t="shared" ca="1" si="116"/>
        <v>1.3460202478056895</v>
      </c>
      <c r="W312" s="153">
        <f t="shared" ca="1" si="117"/>
        <v>0</v>
      </c>
      <c r="X312" s="153">
        <f t="shared" ca="1" si="118"/>
        <v>1</v>
      </c>
      <c r="Y312" s="153">
        <f t="shared" ca="1" si="119"/>
        <v>0</v>
      </c>
      <c r="Z312" s="153">
        <f t="shared" ca="1" si="120"/>
        <v>4</v>
      </c>
      <c r="AA312" s="152" t="str">
        <f t="shared" ca="1" si="121"/>
        <v/>
      </c>
      <c r="AB312" s="152">
        <f t="shared" ca="1" si="122"/>
        <v>1.3466126913879284</v>
      </c>
      <c r="AC312" s="154" t="str">
        <f t="shared" ca="1" si="123"/>
        <v/>
      </c>
      <c r="AD312" s="154">
        <f t="shared" ca="1" si="124"/>
        <v>16.583433276391446</v>
      </c>
      <c r="AE312" s="3">
        <f t="shared" ca="1" si="125"/>
        <v>4.1458583190978615</v>
      </c>
      <c r="AF312" s="3">
        <f t="shared" ca="1" si="126"/>
        <v>16.583433276391446</v>
      </c>
      <c r="AG312" s="3" t="str">
        <f t="shared" ca="1" si="133"/>
        <v>N</v>
      </c>
      <c r="AH312" s="4" t="str">
        <f t="shared" ca="1" si="127"/>
        <v/>
      </c>
      <c r="AI312" s="75">
        <f t="shared" ca="1" si="128"/>
        <v>1.6583433276391446</v>
      </c>
      <c r="AJ312" s="75">
        <f t="shared" ca="1" si="129"/>
        <v>0</v>
      </c>
    </row>
    <row r="313" spans="1:36" ht="14.25">
      <c r="A313" s="41">
        <f t="shared" si="130"/>
        <v>247</v>
      </c>
      <c r="B313" s="150">
        <f>IF(ISNUMBER(A313),INDEX('MetaTrader Import'!$H$13:$J$5893,TRUNC(((A313-$A$39+1)-1)/3)+1,MOD((A313-$A$39+1)-1,3)+1),"")</f>
        <v>0</v>
      </c>
      <c r="C313" s="43">
        <f t="shared" ca="1" si="107"/>
        <v>35.962987526763897</v>
      </c>
      <c r="D313" s="43">
        <f t="shared" ca="1" si="108"/>
        <v>-2.8019492589734436</v>
      </c>
      <c r="E313" s="43">
        <f t="shared" ca="1" si="109"/>
        <v>33.161038267790452</v>
      </c>
      <c r="F313" s="43">
        <f t="shared" ca="1" si="110"/>
        <v>3.3161038267790452</v>
      </c>
      <c r="G313" s="43">
        <f>IF(A313&lt;&gt;"",IF(A313&lt;Data!$G$11*0.25,$C$13/$G$32,IF(A313&gt;Data!$G$11*0.25,$C$13,$C$13*10)),"")</f>
        <v>1</v>
      </c>
      <c r="H313" s="43">
        <f>IF(A313&lt;&gt;"",IF(Data!$G$9="constant",$C$13,IF(Data!$G$9="squeeze",G313,F313)),"")</f>
        <v>1</v>
      </c>
      <c r="I313" s="38">
        <f ca="1">IF(ISNUMBER(A313),NORMINV(RAND(),0,IF(AND(Data!$G$9="squeeze",A313&lt;Data!$G$11*0.25),$H$32,1)*$C$30*$C$13)*($C$14*$C$12),"")</f>
        <v>5.1097113104878926E-5</v>
      </c>
      <c r="J313" s="42">
        <f ca="1">IFERROR(IF(Data!$C$6="Real",B313,I313+J312+($C$14*$C$12)*(NORMINV(RAND(),$C$15,CHOOSE($G$13,$C$13,F313,G313)))),"")</f>
        <v>1.3461106561023983</v>
      </c>
      <c r="K313" s="88">
        <f>IF(ISNUMBER(A313), IF($G$16="fixed",$G$17,MIN(H313*Data!$C$7*$C$16*0.5,$C$17*Data!$C$7))*$C$12,"")</f>
        <v>8.0000000000000007E-5</v>
      </c>
      <c r="L313" s="42">
        <f t="shared" ca="1" si="134"/>
        <v>1.3461106561023983</v>
      </c>
      <c r="M313" s="44">
        <f t="shared" ca="1" si="135"/>
        <v>1.3461506561023984</v>
      </c>
      <c r="N313" s="44">
        <f t="shared" ca="1" si="136"/>
        <v>1.3460706561023983</v>
      </c>
      <c r="O313" s="108">
        <f t="shared" ca="1" si="111"/>
        <v>-0.50056343181393526</v>
      </c>
      <c r="P313" s="102">
        <f t="shared" ca="1" si="112"/>
        <v>2.6541523667717968</v>
      </c>
      <c r="Q313" s="102">
        <f t="shared" ca="1" si="113"/>
        <v>-3.0974519040952803E-2</v>
      </c>
      <c r="R313" s="120">
        <f t="shared" ca="1" si="131"/>
        <v>1</v>
      </c>
      <c r="S313" s="54">
        <f t="shared" ca="1" si="132"/>
        <v>0</v>
      </c>
      <c r="T313" s="5">
        <f t="shared" ca="1" si="114"/>
        <v>1.3495941575375672</v>
      </c>
      <c r="U313" s="152">
        <f t="shared" ca="1" si="115"/>
        <v>1.349804376167431</v>
      </c>
      <c r="V313" s="152">
        <f t="shared" ca="1" si="116"/>
        <v>1.3460202478056895</v>
      </c>
      <c r="W313" s="153">
        <f t="shared" ca="1" si="117"/>
        <v>0</v>
      </c>
      <c r="X313" s="153">
        <f t="shared" ca="1" si="118"/>
        <v>1</v>
      </c>
      <c r="Y313" s="153">
        <f t="shared" ca="1" si="119"/>
        <v>0</v>
      </c>
      <c r="Z313" s="153">
        <f t="shared" ca="1" si="120"/>
        <v>4</v>
      </c>
      <c r="AA313" s="152" t="str">
        <f t="shared" ca="1" si="121"/>
        <v/>
      </c>
      <c r="AB313" s="152">
        <f t="shared" ca="1" si="122"/>
        <v>1.3466126913879284</v>
      </c>
      <c r="AC313" s="154" t="str">
        <f t="shared" ca="1" si="123"/>
        <v/>
      </c>
      <c r="AD313" s="154">
        <f t="shared" ca="1" si="124"/>
        <v>18.481411421200633</v>
      </c>
      <c r="AE313" s="3">
        <f t="shared" ca="1" si="125"/>
        <v>4.6203528553001583</v>
      </c>
      <c r="AF313" s="3">
        <f t="shared" ca="1" si="126"/>
        <v>18.481411421200633</v>
      </c>
      <c r="AG313" s="3" t="str">
        <f t="shared" ca="1" si="133"/>
        <v>N</v>
      </c>
      <c r="AH313" s="4" t="str">
        <f t="shared" ca="1" si="127"/>
        <v/>
      </c>
      <c r="AI313" s="75">
        <f t="shared" ca="1" si="128"/>
        <v>1.8481411421200633</v>
      </c>
      <c r="AJ313" s="75">
        <f t="shared" ca="1" si="129"/>
        <v>0</v>
      </c>
    </row>
    <row r="314" spans="1:36" ht="14.25">
      <c r="A314" s="41">
        <f t="shared" si="130"/>
        <v>248</v>
      </c>
      <c r="B314" s="150">
        <f>IF(ISNUMBER(A314),INDEX('MetaTrader Import'!$H$13:$J$5893,TRUNC(((A314-$A$39+1)-1)/3)+1,MOD((A314-$A$39+1)-1,3)+1),"")</f>
        <v>0</v>
      </c>
      <c r="C314" s="43">
        <f t="shared" ca="1" si="107"/>
        <v>33.161038267790452</v>
      </c>
      <c r="D314" s="43">
        <f t="shared" ca="1" si="108"/>
        <v>-2.6866431096643626</v>
      </c>
      <c r="E314" s="43">
        <f t="shared" ca="1" si="109"/>
        <v>30.474395158126089</v>
      </c>
      <c r="F314" s="43">
        <f t="shared" ca="1" si="110"/>
        <v>3.0474395158126089</v>
      </c>
      <c r="G314" s="43">
        <f>IF(A314&lt;&gt;"",IF(A314&lt;Data!$G$11*0.25,$C$13/$G$32,IF(A314&gt;Data!$G$11*0.25,$C$13,$C$13*10)),"")</f>
        <v>1</v>
      </c>
      <c r="H314" s="43">
        <f>IF(A314&lt;&gt;"",IF(Data!$G$9="constant",$C$13,IF(Data!$G$9="squeeze",G314,F314)),"")</f>
        <v>1</v>
      </c>
      <c r="I314" s="38">
        <f ca="1">IF(ISNUMBER(A314),NORMINV(RAND(),0,IF(AND(Data!$G$9="squeeze",A314&lt;Data!$G$11*0.25),$H$32,1)*$C$30*$C$13)*($C$14*$C$12),"")</f>
        <v>5.1285687627357928E-5</v>
      </c>
      <c r="J314" s="42">
        <f ca="1">IFERROR(IF(Data!$C$6="Real",B314,I314+J313+($C$14*$C$12)*(NORMINV(RAND(),$C$15,CHOOSE($G$13,$C$13,F314,G314)))),"")</f>
        <v>1.3461020955388971</v>
      </c>
      <c r="K314" s="88">
        <f>IF(ISNUMBER(A314), IF($G$16="fixed",$G$17,MIN(H314*Data!$C$7*$C$16*0.5,$C$17*Data!$C$7))*$C$12,"")</f>
        <v>8.0000000000000007E-5</v>
      </c>
      <c r="L314" s="42">
        <f t="shared" ca="1" si="134"/>
        <v>1.3461020955388971</v>
      </c>
      <c r="M314" s="44">
        <f t="shared" ca="1" si="135"/>
        <v>1.3461420955388972</v>
      </c>
      <c r="N314" s="44">
        <f t="shared" ca="1" si="136"/>
        <v>1.3460620955388971</v>
      </c>
      <c r="O314" s="108">
        <f t="shared" ca="1" si="111"/>
        <v>-0.59192241458259709</v>
      </c>
      <c r="P314" s="102">
        <f t="shared" ca="1" si="112"/>
        <v>2.8112365159594384</v>
      </c>
      <c r="Q314" s="102">
        <f t="shared" ca="1" si="113"/>
        <v>-1.4014819653567011E-2</v>
      </c>
      <c r="R314" s="120">
        <f t="shared" ca="1" si="131"/>
        <v>1</v>
      </c>
      <c r="S314" s="54">
        <f t="shared" ca="1" si="132"/>
        <v>0</v>
      </c>
      <c r="T314" s="5">
        <f t="shared" ca="1" si="114"/>
        <v>1.3495941575375672</v>
      </c>
      <c r="U314" s="152">
        <f t="shared" ca="1" si="115"/>
        <v>1.349804376167431</v>
      </c>
      <c r="V314" s="152">
        <f t="shared" ca="1" si="116"/>
        <v>1.3460202478056895</v>
      </c>
      <c r="W314" s="153">
        <f t="shared" ca="1" si="117"/>
        <v>0</v>
      </c>
      <c r="X314" s="153">
        <f t="shared" ca="1" si="118"/>
        <v>1</v>
      </c>
      <c r="Y314" s="153">
        <f t="shared" ca="1" si="119"/>
        <v>0</v>
      </c>
      <c r="Z314" s="153">
        <f t="shared" ca="1" si="120"/>
        <v>4</v>
      </c>
      <c r="AA314" s="152" t="str">
        <f t="shared" ca="1" si="121"/>
        <v/>
      </c>
      <c r="AB314" s="152">
        <f t="shared" ca="1" si="122"/>
        <v>1.3466126913879284</v>
      </c>
      <c r="AC314" s="154" t="str">
        <f t="shared" ca="1" si="123"/>
        <v/>
      </c>
      <c r="AD314" s="154">
        <f t="shared" ca="1" si="124"/>
        <v>18.823833961247871</v>
      </c>
      <c r="AE314" s="3">
        <f t="shared" ca="1" si="125"/>
        <v>4.7059584903119678</v>
      </c>
      <c r="AF314" s="3">
        <f t="shared" ca="1" si="126"/>
        <v>18.823833961247871</v>
      </c>
      <c r="AG314" s="3" t="str">
        <f t="shared" ca="1" si="133"/>
        <v>N</v>
      </c>
      <c r="AH314" s="4" t="str">
        <f t="shared" ca="1" si="127"/>
        <v/>
      </c>
      <c r="AI314" s="75">
        <f t="shared" ca="1" si="128"/>
        <v>1.8823833961247871</v>
      </c>
      <c r="AJ314" s="75">
        <f t="shared" ca="1" si="129"/>
        <v>0</v>
      </c>
    </row>
    <row r="315" spans="1:36" ht="14.25">
      <c r="A315" s="41">
        <f t="shared" si="130"/>
        <v>249</v>
      </c>
      <c r="B315" s="150">
        <f>IF(ISNUMBER(A315),INDEX('MetaTrader Import'!$H$13:$J$5893,TRUNC(((A315-$A$39+1)-1)/3)+1,MOD((A315-$A$39+1)-1,3)+1),"")</f>
        <v>0</v>
      </c>
      <c r="C315" s="43">
        <f t="shared" ca="1" si="107"/>
        <v>30.474395158126089</v>
      </c>
      <c r="D315" s="43">
        <f t="shared" ca="1" si="108"/>
        <v>-1.830962323534898</v>
      </c>
      <c r="E315" s="43">
        <f t="shared" ca="1" si="109"/>
        <v>28.643432834591191</v>
      </c>
      <c r="F315" s="43">
        <f t="shared" ca="1" si="110"/>
        <v>2.8643432834591191</v>
      </c>
      <c r="G315" s="43">
        <f>IF(A315&lt;&gt;"",IF(A315&lt;Data!$G$11*0.25,$C$13/$G$32,IF(A315&gt;Data!$G$11*0.25,$C$13,$C$13*10)),"")</f>
        <v>1</v>
      </c>
      <c r="H315" s="43">
        <f>IF(A315&lt;&gt;"",IF(Data!$G$9="constant",$C$13,IF(Data!$G$9="squeeze",G315,F315)),"")</f>
        <v>1</v>
      </c>
      <c r="I315" s="38">
        <f ca="1">IF(ISNUMBER(A315),NORMINV(RAND(),0,IF(AND(Data!$G$9="squeeze",A315&lt;Data!$G$11*0.25),$H$32,1)*$C$30*$C$13)*($C$14*$C$12),"")</f>
        <v>5.9117915148109423E-5</v>
      </c>
      <c r="J315" s="42">
        <f ca="1">IFERROR(IF(Data!$C$6="Real",B315,I315+J314+($C$14*$C$12)*(NORMINV(RAND(),$C$15,CHOOSE($G$13,$C$13,F315,G315)))),"")</f>
        <v>1.3461137676742496</v>
      </c>
      <c r="K315" s="88">
        <f>IF(ISNUMBER(A315), IF($G$16="fixed",$G$17,MIN(H315*Data!$C$7*$C$16*0.5,$C$17*Data!$C$7))*$C$12,"")</f>
        <v>8.0000000000000007E-5</v>
      </c>
      <c r="L315" s="42">
        <f t="shared" ca="1" si="134"/>
        <v>1.3461137676742496</v>
      </c>
      <c r="M315" s="44">
        <f t="shared" ca="1" si="135"/>
        <v>1.3461537676742497</v>
      </c>
      <c r="N315" s="44">
        <f t="shared" ca="1" si="136"/>
        <v>1.3460737676742496</v>
      </c>
      <c r="O315" s="108">
        <f t="shared" ca="1" si="111"/>
        <v>-0.59125060091980941</v>
      </c>
      <c r="P315" s="102">
        <f t="shared" ca="1" si="112"/>
        <v>2.8092967419031516</v>
      </c>
      <c r="Q315" s="102">
        <f t="shared" ca="1" si="113"/>
        <v>1.4909758510946352E-3</v>
      </c>
      <c r="R315" s="120">
        <f t="shared" ca="1" si="131"/>
        <v>1</v>
      </c>
      <c r="S315" s="54">
        <f t="shared" ca="1" si="132"/>
        <v>0</v>
      </c>
      <c r="T315" s="5">
        <f t="shared" ca="1" si="114"/>
        <v>1.3495941575375672</v>
      </c>
      <c r="U315" s="152">
        <f t="shared" ca="1" si="115"/>
        <v>1.349804376167431</v>
      </c>
      <c r="V315" s="152">
        <f t="shared" ca="1" si="116"/>
        <v>1.3460202478056895</v>
      </c>
      <c r="W315" s="153">
        <f t="shared" ca="1" si="117"/>
        <v>0</v>
      </c>
      <c r="X315" s="153">
        <f t="shared" ca="1" si="118"/>
        <v>1</v>
      </c>
      <c r="Y315" s="153">
        <f t="shared" ca="1" si="119"/>
        <v>0</v>
      </c>
      <c r="Z315" s="153">
        <f t="shared" ca="1" si="120"/>
        <v>4</v>
      </c>
      <c r="AA315" s="152" t="str">
        <f t="shared" ca="1" si="121"/>
        <v/>
      </c>
      <c r="AB315" s="152">
        <f t="shared" ca="1" si="122"/>
        <v>1.3466126913879284</v>
      </c>
      <c r="AC315" s="154" t="str">
        <f t="shared" ca="1" si="123"/>
        <v/>
      </c>
      <c r="AD315" s="154">
        <f t="shared" ca="1" si="124"/>
        <v>18.356948547149088</v>
      </c>
      <c r="AE315" s="3">
        <f t="shared" ca="1" si="125"/>
        <v>4.589237136787272</v>
      </c>
      <c r="AF315" s="3">
        <f t="shared" ca="1" si="126"/>
        <v>18.356948547149088</v>
      </c>
      <c r="AG315" s="3" t="str">
        <f t="shared" ca="1" si="133"/>
        <v>N</v>
      </c>
      <c r="AH315" s="4" t="str">
        <f t="shared" ca="1" si="127"/>
        <v/>
      </c>
      <c r="AI315" s="75">
        <f t="shared" ca="1" si="128"/>
        <v>1.8356948547149088</v>
      </c>
      <c r="AJ315" s="75">
        <f t="shared" ca="1" si="129"/>
        <v>0</v>
      </c>
    </row>
    <row r="316" spans="1:36" ht="14.25">
      <c r="A316" s="41">
        <f t="shared" si="130"/>
        <v>250</v>
      </c>
      <c r="B316" s="150">
        <f>IF(ISNUMBER(A316),INDEX('MetaTrader Import'!$H$13:$J$5893,TRUNC(((A316-$A$39+1)-1)/3)+1,MOD((A316-$A$39+1)-1,3)+1),"")</f>
        <v>0</v>
      </c>
      <c r="C316" s="43">
        <f t="shared" ca="1" si="107"/>
        <v>28.643432834591191</v>
      </c>
      <c r="D316" s="43">
        <f t="shared" ca="1" si="108"/>
        <v>-2.8322978772137319</v>
      </c>
      <c r="E316" s="43">
        <f t="shared" ca="1" si="109"/>
        <v>25.811134957377458</v>
      </c>
      <c r="F316" s="43">
        <f t="shared" ca="1" si="110"/>
        <v>2.5811134957377457</v>
      </c>
      <c r="G316" s="43">
        <f>IF(A316&lt;&gt;"",IF(A316&lt;Data!$G$11*0.25,$C$13/$G$32,IF(A316&gt;Data!$G$11*0.25,$C$13,$C$13*10)),"")</f>
        <v>20</v>
      </c>
      <c r="H316" s="43">
        <f>IF(A316&lt;&gt;"",IF(Data!$G$9="constant",$C$13,IF(Data!$G$9="squeeze",G316,F316)),"")</f>
        <v>20</v>
      </c>
      <c r="I316" s="38">
        <f ca="1">IF(ISNUMBER(A316),NORMINV(RAND(),0,IF(AND(Data!$G$9="squeeze",A316&lt;Data!$G$11*0.25),$H$32,1)*$C$30*$C$13)*($C$14*$C$12),"")</f>
        <v>-6.1076466214824365E-4</v>
      </c>
      <c r="J316" s="42">
        <f ca="1">IFERROR(IF(Data!$C$6="Real",B316,I316+J315+($C$14*$C$12)*(NORMINV(RAND(),$C$15,CHOOSE($G$13,$C$13,F316,G316)))),"")</f>
        <v>1.3520297221638113</v>
      </c>
      <c r="K316" s="88">
        <f>IF(ISNUMBER(A316), IF($G$16="fixed",$G$17,MIN(H316*Data!$C$7*$C$16*0.5,$C$17*Data!$C$7))*$C$12,"")</f>
        <v>8.0000000000000007E-5</v>
      </c>
      <c r="L316" s="42">
        <f t="shared" ca="1" si="134"/>
        <v>1.3520297221638113</v>
      </c>
      <c r="M316" s="44">
        <f t="shared" ca="1" si="135"/>
        <v>1.3520697221638114</v>
      </c>
      <c r="N316" s="44">
        <f t="shared" ca="1" si="136"/>
        <v>1.3519897221638113</v>
      </c>
      <c r="O316" s="108">
        <f t="shared" ca="1" si="111"/>
        <v>0.97966710259825673</v>
      </c>
      <c r="P316" s="102">
        <f t="shared" ca="1" si="112"/>
        <v>14.833447427584792</v>
      </c>
      <c r="Q316" s="102">
        <f t="shared" ca="1" si="113"/>
        <v>0.32123087990228766</v>
      </c>
      <c r="R316" s="120">
        <f t="shared" ca="1" si="131"/>
        <v>1</v>
      </c>
      <c r="S316" s="54">
        <f t="shared" ca="1" si="132"/>
        <v>0</v>
      </c>
      <c r="T316" s="5">
        <f t="shared" ca="1" si="114"/>
        <v>1.3495941575375672</v>
      </c>
      <c r="U316" s="152">
        <f t="shared" ca="1" si="115"/>
        <v>1.3520697221638114</v>
      </c>
      <c r="V316" s="152">
        <f t="shared" ca="1" si="116"/>
        <v>1.3460202478056895</v>
      </c>
      <c r="W316" s="153">
        <f t="shared" ca="1" si="117"/>
        <v>0</v>
      </c>
      <c r="X316" s="153">
        <f t="shared" ca="1" si="118"/>
        <v>1</v>
      </c>
      <c r="Y316" s="153">
        <f t="shared" ca="1" si="119"/>
        <v>0</v>
      </c>
      <c r="Z316" s="153">
        <f t="shared" ca="1" si="120"/>
        <v>4</v>
      </c>
      <c r="AA316" s="152" t="str">
        <f t="shared" ca="1" si="121"/>
        <v/>
      </c>
      <c r="AB316" s="152">
        <f t="shared" ca="1" si="122"/>
        <v>1.3466126913879284</v>
      </c>
      <c r="AC316" s="154" t="str">
        <f t="shared" ca="1" si="123"/>
        <v/>
      </c>
      <c r="AD316" s="154">
        <f t="shared" ca="1" si="124"/>
        <v>-218.28123103531993</v>
      </c>
      <c r="AE316" s="3">
        <f t="shared" ca="1" si="125"/>
        <v>-54.570307758829983</v>
      </c>
      <c r="AF316" s="3">
        <f t="shared" ca="1" si="126"/>
        <v>-218.28123103531993</v>
      </c>
      <c r="AG316" s="3" t="str">
        <f t="shared" ca="1" si="133"/>
        <v>N</v>
      </c>
      <c r="AH316" s="4" t="str">
        <f t="shared" ca="1" si="127"/>
        <v/>
      </c>
      <c r="AI316" s="75">
        <f t="shared" ca="1" si="128"/>
        <v>-21.828123103531993</v>
      </c>
      <c r="AJ316" s="75">
        <f t="shared" ca="1" si="129"/>
        <v>0</v>
      </c>
    </row>
    <row r="317" spans="1:36" ht="14.25">
      <c r="A317" s="41">
        <f t="shared" si="130"/>
        <v>251</v>
      </c>
      <c r="B317" s="150">
        <f>IF(ISNUMBER(A317),INDEX('MetaTrader Import'!$H$13:$J$5893,TRUNC(((A317-$A$39+1)-1)/3)+1,MOD((A317-$A$39+1)-1,3)+1),"")</f>
        <v>0</v>
      </c>
      <c r="C317" s="43">
        <f t="shared" ca="1" si="107"/>
        <v>25.811134957377458</v>
      </c>
      <c r="D317" s="43">
        <f t="shared" ca="1" si="108"/>
        <v>-0.80006857185010427</v>
      </c>
      <c r="E317" s="43">
        <f t="shared" ca="1" si="109"/>
        <v>25.011066385527354</v>
      </c>
      <c r="F317" s="43">
        <f t="shared" ca="1" si="110"/>
        <v>2.5011066385527352</v>
      </c>
      <c r="G317" s="43">
        <f>IF(A317&lt;&gt;"",IF(A317&lt;Data!$G$11*0.25,$C$13/$G$32,IF(A317&gt;Data!$G$11*0.25,$C$13,$C$13*10)),"")</f>
        <v>2</v>
      </c>
      <c r="H317" s="43">
        <f>IF(A317&lt;&gt;"",IF(Data!$G$9="constant",$C$13,IF(Data!$G$9="squeeze",G317,F317)),"")</f>
        <v>2</v>
      </c>
      <c r="I317" s="38">
        <f ca="1">IF(ISNUMBER(A317),NORMINV(RAND(),0,IF(AND(Data!$G$9="squeeze",A317&lt;Data!$G$11*0.25),$H$32,1)*$C$30*$C$13)*($C$14*$C$12),"")</f>
        <v>-9.0469476203109637E-5</v>
      </c>
      <c r="J317" s="42">
        <f ca="1">IFERROR(IF(Data!$C$6="Real",B317,I317+J316+($C$14*$C$12)*(NORMINV(RAND(),$C$15,CHOOSE($G$13,$C$13,F317,G317)))),"")</f>
        <v>1.3517011660556968</v>
      </c>
      <c r="K317" s="88">
        <f>IF(ISNUMBER(A317), IF($G$16="fixed",$G$17,MIN(H317*Data!$C$7*$C$16*0.5,$C$17*Data!$C$7))*$C$12,"")</f>
        <v>8.0000000000000007E-5</v>
      </c>
      <c r="L317" s="42">
        <f t="shared" ca="1" si="134"/>
        <v>1.3517011660556968</v>
      </c>
      <c r="M317" s="44">
        <f t="shared" ca="1" si="135"/>
        <v>1.3517411660556968</v>
      </c>
      <c r="N317" s="44">
        <f t="shared" ca="1" si="136"/>
        <v>1.3516611660556968</v>
      </c>
      <c r="O317" s="108">
        <f t="shared" ca="1" si="111"/>
        <v>2.2200669270090616</v>
      </c>
      <c r="P317" s="102">
        <f t="shared" ca="1" si="112"/>
        <v>19.608304599866003</v>
      </c>
      <c r="Q317" s="102">
        <f t="shared" ca="1" si="113"/>
        <v>0.71679458533836338</v>
      </c>
      <c r="R317" s="120">
        <f t="shared" ca="1" si="131"/>
        <v>1</v>
      </c>
      <c r="S317" s="54">
        <f t="shared" ca="1" si="132"/>
        <v>0</v>
      </c>
      <c r="T317" s="5">
        <f t="shared" ca="1" si="114"/>
        <v>1.3495941575375672</v>
      </c>
      <c r="U317" s="152">
        <f t="shared" ca="1" si="115"/>
        <v>1.3520697221638114</v>
      </c>
      <c r="V317" s="152">
        <f t="shared" ca="1" si="116"/>
        <v>1.3460202478056895</v>
      </c>
      <c r="W317" s="153">
        <f t="shared" ca="1" si="117"/>
        <v>0</v>
      </c>
      <c r="X317" s="153">
        <f t="shared" ca="1" si="118"/>
        <v>1</v>
      </c>
      <c r="Y317" s="153">
        <f t="shared" ca="1" si="119"/>
        <v>0</v>
      </c>
      <c r="Z317" s="153">
        <f t="shared" ca="1" si="120"/>
        <v>4</v>
      </c>
      <c r="AA317" s="152" t="str">
        <f t="shared" ca="1" si="121"/>
        <v/>
      </c>
      <c r="AB317" s="152">
        <f t="shared" ca="1" si="122"/>
        <v>1.3466126913879284</v>
      </c>
      <c r="AC317" s="154" t="str">
        <f t="shared" ca="1" si="123"/>
        <v/>
      </c>
      <c r="AD317" s="154">
        <f t="shared" ca="1" si="124"/>
        <v>-205.13898671073781</v>
      </c>
      <c r="AE317" s="3">
        <f t="shared" ca="1" si="125"/>
        <v>-51.284746677684453</v>
      </c>
      <c r="AF317" s="3">
        <f t="shared" ca="1" si="126"/>
        <v>-205.13898671073781</v>
      </c>
      <c r="AG317" s="3" t="str">
        <f t="shared" ca="1" si="133"/>
        <v>N</v>
      </c>
      <c r="AH317" s="4" t="str">
        <f t="shared" ca="1" si="127"/>
        <v/>
      </c>
      <c r="AI317" s="75">
        <f t="shared" ca="1" si="128"/>
        <v>-20.513898671073779</v>
      </c>
      <c r="AJ317" s="75">
        <f t="shared" ca="1" si="129"/>
        <v>0</v>
      </c>
    </row>
    <row r="318" spans="1:36" ht="14.25">
      <c r="A318" s="41">
        <f t="shared" si="130"/>
        <v>252</v>
      </c>
      <c r="B318" s="150">
        <f>IF(ISNUMBER(A318),INDEX('MetaTrader Import'!$H$13:$J$5893,TRUNC(((A318-$A$39+1)-1)/3)+1,MOD((A318-$A$39+1)-1,3)+1),"")</f>
        <v>0</v>
      </c>
      <c r="C318" s="43">
        <f t="shared" ca="1" si="107"/>
        <v>25.011066385527354</v>
      </c>
      <c r="D318" s="43">
        <f t="shared" ca="1" si="108"/>
        <v>-1.3852331802103039</v>
      </c>
      <c r="E318" s="43">
        <f t="shared" ca="1" si="109"/>
        <v>23.625833205317051</v>
      </c>
      <c r="F318" s="43">
        <f t="shared" ca="1" si="110"/>
        <v>2.3625833205317051</v>
      </c>
      <c r="G318" s="43">
        <f>IF(A318&lt;&gt;"",IF(A318&lt;Data!$G$11*0.25,$C$13/$G$32,IF(A318&gt;Data!$G$11*0.25,$C$13,$C$13*10)),"")</f>
        <v>2</v>
      </c>
      <c r="H318" s="43">
        <f>IF(A318&lt;&gt;"",IF(Data!$G$9="constant",$C$13,IF(Data!$G$9="squeeze",G318,F318)),"")</f>
        <v>2</v>
      </c>
      <c r="I318" s="38">
        <f ca="1">IF(ISNUMBER(A318),NORMINV(RAND(),0,IF(AND(Data!$G$9="squeeze",A318&lt;Data!$G$11*0.25),$H$32,1)*$C$30*$C$13)*($C$14*$C$12),"")</f>
        <v>4.7120610332143528E-4</v>
      </c>
      <c r="J318" s="42">
        <f ca="1">IFERROR(IF(Data!$C$6="Real",B318,I318+J317+($C$14*$C$12)*(NORMINV(RAND(),$C$15,CHOOSE($G$13,$C$13,F318,G318)))),"")</f>
        <v>1.3523184105438613</v>
      </c>
      <c r="K318" s="88">
        <f>IF(ISNUMBER(A318), IF($G$16="fixed",$G$17,MIN(H318*Data!$C$7*$C$16*0.5,$C$17*Data!$C$7))*$C$12,"")</f>
        <v>8.0000000000000007E-5</v>
      </c>
      <c r="L318" s="42">
        <f t="shared" ca="1" si="134"/>
        <v>1.3523184105438613</v>
      </c>
      <c r="M318" s="44">
        <f t="shared" ca="1" si="135"/>
        <v>1.3523584105438613</v>
      </c>
      <c r="N318" s="44">
        <f t="shared" ca="1" si="136"/>
        <v>1.3522784105438612</v>
      </c>
      <c r="O318" s="108">
        <f t="shared" ca="1" si="111"/>
        <v>3.4051294188807302</v>
      </c>
      <c r="P318" s="102">
        <f t="shared" ca="1" si="112"/>
        <v>23.762531714286848</v>
      </c>
      <c r="Q318" s="102">
        <f t="shared" ca="1" si="113"/>
        <v>1.1492319320651825</v>
      </c>
      <c r="R318" s="120">
        <f t="shared" ca="1" si="131"/>
        <v>1</v>
      </c>
      <c r="S318" s="54">
        <f t="shared" ca="1" si="132"/>
        <v>0</v>
      </c>
      <c r="T318" s="5">
        <f t="shared" ca="1" si="114"/>
        <v>1.3495941575375672</v>
      </c>
      <c r="U318" s="152">
        <f t="shared" ca="1" si="115"/>
        <v>1.3523584105438613</v>
      </c>
      <c r="V318" s="152">
        <f t="shared" ca="1" si="116"/>
        <v>1.3460202478056895</v>
      </c>
      <c r="W318" s="153">
        <f t="shared" ca="1" si="117"/>
        <v>0</v>
      </c>
      <c r="X318" s="153">
        <f t="shared" ca="1" si="118"/>
        <v>1</v>
      </c>
      <c r="Y318" s="153">
        <f t="shared" ca="1" si="119"/>
        <v>0</v>
      </c>
      <c r="Z318" s="153">
        <f t="shared" ca="1" si="120"/>
        <v>4</v>
      </c>
      <c r="AA318" s="152" t="str">
        <f t="shared" ca="1" si="121"/>
        <v/>
      </c>
      <c r="AB318" s="152">
        <f t="shared" ca="1" si="122"/>
        <v>1.3466126913879284</v>
      </c>
      <c r="AC318" s="154" t="str">
        <f t="shared" ca="1" si="123"/>
        <v/>
      </c>
      <c r="AD318" s="154">
        <f t="shared" ca="1" si="124"/>
        <v>-229.82876623731664</v>
      </c>
      <c r="AE318" s="3">
        <f t="shared" ca="1" si="125"/>
        <v>-57.457191559329161</v>
      </c>
      <c r="AF318" s="3">
        <f t="shared" ca="1" si="126"/>
        <v>-229.82876623731664</v>
      </c>
      <c r="AG318" s="3" t="str">
        <f t="shared" ca="1" si="133"/>
        <v>N</v>
      </c>
      <c r="AH318" s="4" t="str">
        <f t="shared" ca="1" si="127"/>
        <v/>
      </c>
      <c r="AI318" s="75">
        <f t="shared" ca="1" si="128"/>
        <v>-22.982876623731663</v>
      </c>
      <c r="AJ318" s="75">
        <f t="shared" ca="1" si="129"/>
        <v>0</v>
      </c>
    </row>
    <row r="319" spans="1:36" ht="14.25">
      <c r="A319" s="41">
        <f t="shared" si="130"/>
        <v>253</v>
      </c>
      <c r="B319" s="150">
        <f>IF(ISNUMBER(A319),INDEX('MetaTrader Import'!$H$13:$J$5893,TRUNC(((A319-$A$39+1)-1)/3)+1,MOD((A319-$A$39+1)-1,3)+1),"")</f>
        <v>0</v>
      </c>
      <c r="C319" s="43">
        <f t="shared" ca="1" si="107"/>
        <v>23.625833205317051</v>
      </c>
      <c r="D319" s="43">
        <f t="shared" ca="1" si="108"/>
        <v>1.4550163352062415</v>
      </c>
      <c r="E319" s="43">
        <f t="shared" ca="1" si="109"/>
        <v>25.080849540523293</v>
      </c>
      <c r="F319" s="43">
        <f t="shared" ca="1" si="110"/>
        <v>2.5080849540523293</v>
      </c>
      <c r="G319" s="43">
        <f>IF(A319&lt;&gt;"",IF(A319&lt;Data!$G$11*0.25,$C$13/$G$32,IF(A319&gt;Data!$G$11*0.25,$C$13,$C$13*10)),"")</f>
        <v>2</v>
      </c>
      <c r="H319" s="43">
        <f>IF(A319&lt;&gt;"",IF(Data!$G$9="constant",$C$13,IF(Data!$G$9="squeeze",G319,F319)),"")</f>
        <v>2</v>
      </c>
      <c r="I319" s="38">
        <f ca="1">IF(ISNUMBER(A319),NORMINV(RAND(),0,IF(AND(Data!$G$9="squeeze",A319&lt;Data!$G$11*0.25),$H$32,1)*$C$30*$C$13)*($C$14*$C$12),"")</f>
        <v>-1.7296421110760929E-4</v>
      </c>
      <c r="J319" s="42">
        <f ca="1">IFERROR(IF(Data!$C$6="Real",B319,I319+J318+($C$14*$C$12)*(NORMINV(RAND(),$C$15,CHOOSE($G$13,$C$13,F319,G319)))),"")</f>
        <v>1.3527466830933588</v>
      </c>
      <c r="K319" s="88">
        <f>IF(ISNUMBER(A319), IF($G$16="fixed",$G$17,MIN(H319*Data!$C$7*$C$16*0.5,$C$17*Data!$C$7))*$C$12,"")</f>
        <v>8.0000000000000007E-5</v>
      </c>
      <c r="L319" s="42">
        <f t="shared" ca="1" si="134"/>
        <v>1.3527466830933588</v>
      </c>
      <c r="M319" s="44">
        <f t="shared" ca="1" si="135"/>
        <v>1.3527866830933588</v>
      </c>
      <c r="N319" s="44">
        <f t="shared" ca="1" si="136"/>
        <v>1.3527066830933587</v>
      </c>
      <c r="O319" s="108">
        <f t="shared" ca="1" si="111"/>
        <v>4.4924339974213936</v>
      </c>
      <c r="P319" s="102">
        <f t="shared" ca="1" si="112"/>
        <v>27.248992051419258</v>
      </c>
      <c r="Q319" s="102">
        <f t="shared" ca="1" si="113"/>
        <v>1.5861067186989919</v>
      </c>
      <c r="R319" s="120">
        <f t="shared" ca="1" si="131"/>
        <v>1</v>
      </c>
      <c r="S319" s="54">
        <f t="shared" ca="1" si="132"/>
        <v>0</v>
      </c>
      <c r="T319" s="5">
        <f t="shared" ca="1" si="114"/>
        <v>1.3495941575375672</v>
      </c>
      <c r="U319" s="152">
        <f t="shared" ca="1" si="115"/>
        <v>1.3527866830933588</v>
      </c>
      <c r="V319" s="152">
        <f t="shared" ca="1" si="116"/>
        <v>1.3460202478056895</v>
      </c>
      <c r="W319" s="153">
        <f t="shared" ca="1" si="117"/>
        <v>1</v>
      </c>
      <c r="X319" s="153">
        <f t="shared" ca="1" si="118"/>
        <v>1</v>
      </c>
      <c r="Y319" s="153">
        <f t="shared" ca="1" si="119"/>
        <v>4</v>
      </c>
      <c r="Z319" s="153">
        <f t="shared" ca="1" si="120"/>
        <v>4</v>
      </c>
      <c r="AA319" s="152">
        <f t="shared" ca="1" si="121"/>
        <v>1.3527866830933588</v>
      </c>
      <c r="AB319" s="152">
        <f t="shared" ca="1" si="122"/>
        <v>1.3466126913879284</v>
      </c>
      <c r="AC319" s="154">
        <f t="shared" ca="1" si="123"/>
        <v>-3.2000000000032003</v>
      </c>
      <c r="AD319" s="154">
        <f t="shared" ca="1" si="124"/>
        <v>-246.95966821721703</v>
      </c>
      <c r="AE319" s="3">
        <f t="shared" ca="1" si="125"/>
        <v>-31.269958527152529</v>
      </c>
      <c r="AF319" s="3">
        <f t="shared" ca="1" si="126"/>
        <v>-250.15966821722023</v>
      </c>
      <c r="AG319" s="3" t="str">
        <f t="shared" ca="1" si="133"/>
        <v>N</v>
      </c>
      <c r="AH319" s="4" t="str">
        <f t="shared" ca="1" si="127"/>
        <v/>
      </c>
      <c r="AI319" s="75">
        <f t="shared" ca="1" si="128"/>
        <v>-25.015966821722024</v>
      </c>
      <c r="AJ319" s="75">
        <f t="shared" ca="1" si="129"/>
        <v>0</v>
      </c>
    </row>
    <row r="320" spans="1:36" ht="14.25">
      <c r="A320" s="41">
        <f t="shared" si="130"/>
        <v>254</v>
      </c>
      <c r="B320" s="150">
        <f>IF(ISNUMBER(A320),INDEX('MetaTrader Import'!$H$13:$J$5893,TRUNC(((A320-$A$39+1)-1)/3)+1,MOD((A320-$A$39+1)-1,3)+1),"")</f>
        <v>0</v>
      </c>
      <c r="C320" s="43">
        <f t="shared" ca="1" si="107"/>
        <v>25.080849540523293</v>
      </c>
      <c r="D320" s="43">
        <f t="shared" ca="1" si="108"/>
        <v>0.52883186228435786</v>
      </c>
      <c r="E320" s="43">
        <f t="shared" ca="1" si="109"/>
        <v>25.609681402807649</v>
      </c>
      <c r="F320" s="43">
        <f t="shared" ca="1" si="110"/>
        <v>2.5609681402807647</v>
      </c>
      <c r="G320" s="43">
        <f>IF(A320&lt;&gt;"",IF(A320&lt;Data!$G$11*0.25,$C$13/$G$32,IF(A320&gt;Data!$G$11*0.25,$C$13,$C$13*10)),"")</f>
        <v>2</v>
      </c>
      <c r="H320" s="43">
        <f>IF(A320&lt;&gt;"",IF(Data!$G$9="constant",$C$13,IF(Data!$G$9="squeeze",G320,F320)),"")</f>
        <v>2</v>
      </c>
      <c r="I320" s="38">
        <f ca="1">IF(ISNUMBER(A320),NORMINV(RAND(),0,IF(AND(Data!$G$9="squeeze",A320&lt;Data!$G$11*0.25),$H$32,1)*$C$30*$C$13)*($C$14*$C$12),"")</f>
        <v>-2.9097733152147151E-4</v>
      </c>
      <c r="J320" s="42">
        <f ca="1">IFERROR(IF(Data!$C$6="Real",B320,I320+J319+($C$14*$C$12)*(NORMINV(RAND(),$C$15,CHOOSE($G$13,$C$13,F320,G320)))),"")</f>
        <v>1.3530859892903724</v>
      </c>
      <c r="K320" s="88">
        <f>IF(ISNUMBER(A320), IF($G$16="fixed",$G$17,MIN(H320*Data!$C$7*$C$16*0.5,$C$17*Data!$C$7))*$C$12,"")</f>
        <v>8.0000000000000007E-5</v>
      </c>
      <c r="L320" s="42">
        <f t="shared" ca="1" si="134"/>
        <v>1.3530859892903724</v>
      </c>
      <c r="M320" s="44">
        <f t="shared" ca="1" si="135"/>
        <v>1.3531259892903724</v>
      </c>
      <c r="N320" s="44">
        <f t="shared" ca="1" si="136"/>
        <v>1.3530459892903723</v>
      </c>
      <c r="O320" s="108">
        <f t="shared" ca="1" si="111"/>
        <v>5.4628039940027771</v>
      </c>
      <c r="P320" s="102">
        <f t="shared" ca="1" si="112"/>
        <v>30.140390074595103</v>
      </c>
      <c r="Q320" s="102">
        <f t="shared" ca="1" si="113"/>
        <v>2.0044000382737854</v>
      </c>
      <c r="R320" s="120">
        <f t="shared" ca="1" si="131"/>
        <v>1</v>
      </c>
      <c r="S320" s="54">
        <f t="shared" ca="1" si="132"/>
        <v>0</v>
      </c>
      <c r="T320" s="5">
        <f t="shared" ca="1" si="114"/>
        <v>1.3495941575375672</v>
      </c>
      <c r="U320" s="152">
        <f t="shared" ca="1" si="115"/>
        <v>1.3531259892903724</v>
      </c>
      <c r="V320" s="152">
        <f t="shared" ca="1" si="116"/>
        <v>1.3460202478056895</v>
      </c>
      <c r="W320" s="153">
        <f t="shared" ca="1" si="117"/>
        <v>1</v>
      </c>
      <c r="X320" s="153">
        <f t="shared" ca="1" si="118"/>
        <v>1</v>
      </c>
      <c r="Y320" s="153">
        <f t="shared" ca="1" si="119"/>
        <v>4</v>
      </c>
      <c r="Z320" s="153">
        <f t="shared" ca="1" si="120"/>
        <v>4</v>
      </c>
      <c r="AA320" s="152">
        <f t="shared" ca="1" si="121"/>
        <v>1.3527866830933588</v>
      </c>
      <c r="AB320" s="152">
        <f t="shared" ca="1" si="122"/>
        <v>1.3466126913879284</v>
      </c>
      <c r="AC320" s="154">
        <f t="shared" ca="1" si="123"/>
        <v>10.372247880541252</v>
      </c>
      <c r="AD320" s="154">
        <f t="shared" ca="1" si="124"/>
        <v>-260.5319160977615</v>
      </c>
      <c r="AE320" s="3">
        <f t="shared" ca="1" si="125"/>
        <v>-31.269958527152532</v>
      </c>
      <c r="AF320" s="3">
        <f t="shared" ca="1" si="126"/>
        <v>-250.15966821722026</v>
      </c>
      <c r="AG320" s="3" t="str">
        <f t="shared" ca="1" si="133"/>
        <v>N</v>
      </c>
      <c r="AH320" s="4" t="str">
        <f t="shared" ca="1" si="127"/>
        <v/>
      </c>
      <c r="AI320" s="75">
        <f t="shared" ca="1" si="128"/>
        <v>-25.015966821722028</v>
      </c>
      <c r="AJ320" s="75">
        <f t="shared" ca="1" si="129"/>
        <v>0</v>
      </c>
    </row>
    <row r="321" spans="1:36" ht="14.25">
      <c r="A321" s="41">
        <f t="shared" si="130"/>
        <v>255</v>
      </c>
      <c r="B321" s="150">
        <f>IF(ISNUMBER(A321),INDEX('MetaTrader Import'!$H$13:$J$5893,TRUNC(((A321-$A$39+1)-1)/3)+1,MOD((A321-$A$39+1)-1,3)+1),"")</f>
        <v>0</v>
      </c>
      <c r="C321" s="43">
        <f t="shared" ca="1" si="107"/>
        <v>25.609681402807649</v>
      </c>
      <c r="D321" s="43">
        <f t="shared" ca="1" si="108"/>
        <v>0.83613692506920556</v>
      </c>
      <c r="E321" s="43">
        <f t="shared" ca="1" si="109"/>
        <v>26.445818327876854</v>
      </c>
      <c r="F321" s="43">
        <f t="shared" ca="1" si="110"/>
        <v>2.6445818327876855</v>
      </c>
      <c r="G321" s="43">
        <f>IF(A321&lt;&gt;"",IF(A321&lt;Data!$G$11*0.25,$C$13/$G$32,IF(A321&gt;Data!$G$11*0.25,$C$13,$C$13*10)),"")</f>
        <v>2</v>
      </c>
      <c r="H321" s="43">
        <f>IF(A321&lt;&gt;"",IF(Data!$G$9="constant",$C$13,IF(Data!$G$9="squeeze",G321,F321)),"")</f>
        <v>2</v>
      </c>
      <c r="I321" s="38">
        <f ca="1">IF(ISNUMBER(A321),NORMINV(RAND(),0,IF(AND(Data!$G$9="squeeze",A321&lt;Data!$G$11*0.25),$H$32,1)*$C$30*$C$13)*($C$14*$C$12),"")</f>
        <v>5.7523659726186997E-4</v>
      </c>
      <c r="J321" s="42">
        <f ca="1">IFERROR(IF(Data!$C$6="Real",B321,I321+J320+($C$14*$C$12)*(NORMINV(RAND(),$C$15,CHOOSE($G$13,$C$13,F321,G321)))),"")</f>
        <v>1.3533815467235661</v>
      </c>
      <c r="K321" s="88">
        <f>IF(ISNUMBER(A321), IF($G$16="fixed",$G$17,MIN(H321*Data!$C$7*$C$16*0.5,$C$17*Data!$C$7))*$C$12,"")</f>
        <v>8.0000000000000007E-5</v>
      </c>
      <c r="L321" s="42">
        <f t="shared" ca="1" si="134"/>
        <v>1.3533815467235661</v>
      </c>
      <c r="M321" s="44">
        <f t="shared" ca="1" si="135"/>
        <v>1.3534215467235662</v>
      </c>
      <c r="N321" s="44">
        <f t="shared" ca="1" si="136"/>
        <v>1.3533415467235661</v>
      </c>
      <c r="O321" s="108">
        <f t="shared" ca="1" si="111"/>
        <v>6.1950256687182845</v>
      </c>
      <c r="P321" s="102">
        <f t="shared" ca="1" si="112"/>
        <v>32.327993806735051</v>
      </c>
      <c r="Q321" s="102">
        <f t="shared" ca="1" si="113"/>
        <v>2.3774792406166272</v>
      </c>
      <c r="R321" s="120">
        <f t="shared" ca="1" si="131"/>
        <v>1</v>
      </c>
      <c r="S321" s="54">
        <f t="shared" ca="1" si="132"/>
        <v>0</v>
      </c>
      <c r="T321" s="5">
        <f t="shared" ca="1" si="114"/>
        <v>1.3495941575375672</v>
      </c>
      <c r="U321" s="152">
        <f t="shared" ca="1" si="115"/>
        <v>1.3534215467235662</v>
      </c>
      <c r="V321" s="152">
        <f t="shared" ca="1" si="116"/>
        <v>1.3460202478056895</v>
      </c>
      <c r="W321" s="153">
        <f t="shared" ca="1" si="117"/>
        <v>1</v>
      </c>
      <c r="X321" s="153">
        <f t="shared" ca="1" si="118"/>
        <v>1</v>
      </c>
      <c r="Y321" s="153">
        <f t="shared" ca="1" si="119"/>
        <v>4</v>
      </c>
      <c r="Z321" s="153">
        <f t="shared" ca="1" si="120"/>
        <v>4</v>
      </c>
      <c r="AA321" s="152">
        <f t="shared" ca="1" si="121"/>
        <v>1.3527866830933588</v>
      </c>
      <c r="AB321" s="152">
        <f t="shared" ca="1" si="122"/>
        <v>1.3466126913879284</v>
      </c>
      <c r="AC321" s="154">
        <f t="shared" ca="1" si="123"/>
        <v>22.194545208291672</v>
      </c>
      <c r="AD321" s="154">
        <f t="shared" ca="1" si="124"/>
        <v>-272.35421342551194</v>
      </c>
      <c r="AE321" s="3">
        <f t="shared" ca="1" si="125"/>
        <v>-31.269958527152532</v>
      </c>
      <c r="AF321" s="3">
        <f t="shared" ca="1" si="126"/>
        <v>-250.15966821722026</v>
      </c>
      <c r="AG321" s="3" t="str">
        <f t="shared" ca="1" si="133"/>
        <v>N</v>
      </c>
      <c r="AH321" s="4" t="str">
        <f t="shared" ca="1" si="127"/>
        <v/>
      </c>
      <c r="AI321" s="75">
        <f t="shared" ca="1" si="128"/>
        <v>-25.015966821722028</v>
      </c>
      <c r="AJ321" s="75">
        <f t="shared" ca="1" si="129"/>
        <v>0</v>
      </c>
    </row>
    <row r="322" spans="1:36" ht="14.25">
      <c r="A322" s="41">
        <f t="shared" si="130"/>
        <v>256</v>
      </c>
      <c r="B322" s="150">
        <f>IF(ISNUMBER(A322),INDEX('MetaTrader Import'!$H$13:$J$5893,TRUNC(((A322-$A$39+1)-1)/3)+1,MOD((A322-$A$39+1)-1,3)+1),"")</f>
        <v>0</v>
      </c>
      <c r="C322" s="43">
        <f t="shared" ca="1" si="107"/>
        <v>26.445818327876854</v>
      </c>
      <c r="D322" s="43">
        <f t="shared" ca="1" si="108"/>
        <v>-1.3840863340896064</v>
      </c>
      <c r="E322" s="43">
        <f t="shared" ca="1" si="109"/>
        <v>25.061731993787248</v>
      </c>
      <c r="F322" s="43">
        <f t="shared" ca="1" si="110"/>
        <v>2.5061731993787246</v>
      </c>
      <c r="G322" s="43">
        <f>IF(A322&lt;&gt;"",IF(A322&lt;Data!$G$11*0.25,$C$13/$G$32,IF(A322&gt;Data!$G$11*0.25,$C$13,$C$13*10)),"")</f>
        <v>2</v>
      </c>
      <c r="H322" s="43">
        <f>IF(A322&lt;&gt;"",IF(Data!$G$9="constant",$C$13,IF(Data!$G$9="squeeze",G322,F322)),"")</f>
        <v>2</v>
      </c>
      <c r="I322" s="38">
        <f ca="1">IF(ISNUMBER(A322),NORMINV(RAND(),0,IF(AND(Data!$G$9="squeeze",A322&lt;Data!$G$11*0.25),$H$32,1)*$C$30*$C$13)*($C$14*$C$12),"")</f>
        <v>5.5984295188414015E-4</v>
      </c>
      <c r="J322" s="42">
        <f ca="1">IFERROR(IF(Data!$C$6="Real",B322,I322+J321+($C$14*$C$12)*(NORMINV(RAND(),$C$15,CHOOSE($G$13,$C$13,F322,G322)))),"")</f>
        <v>1.3535511937142386</v>
      </c>
      <c r="K322" s="88">
        <f>IF(ISNUMBER(A322), IF($G$16="fixed",$G$17,MIN(H322*Data!$C$7*$C$16*0.5,$C$17*Data!$C$7))*$C$12,"")</f>
        <v>8.0000000000000007E-5</v>
      </c>
      <c r="L322" s="42">
        <f t="shared" ca="1" si="134"/>
        <v>1.3535511937142386</v>
      </c>
      <c r="M322" s="44">
        <f t="shared" ca="1" si="135"/>
        <v>1.3535911937142386</v>
      </c>
      <c r="N322" s="44">
        <f t="shared" ca="1" si="136"/>
        <v>1.3535111937142386</v>
      </c>
      <c r="O322" s="108">
        <f t="shared" ca="1" si="111"/>
        <v>6.7572893827276355</v>
      </c>
      <c r="P322" s="102">
        <f t="shared" ca="1" si="112"/>
        <v>33.920597677615376</v>
      </c>
      <c r="Q322" s="102">
        <f t="shared" ca="1" si="113"/>
        <v>2.6819888631091175</v>
      </c>
      <c r="R322" s="120">
        <f t="shared" ca="1" si="131"/>
        <v>1</v>
      </c>
      <c r="S322" s="54">
        <f t="shared" ca="1" si="132"/>
        <v>0</v>
      </c>
      <c r="T322" s="5">
        <f t="shared" ca="1" si="114"/>
        <v>1.3495941575375672</v>
      </c>
      <c r="U322" s="152">
        <f t="shared" ca="1" si="115"/>
        <v>1.3535911937142386</v>
      </c>
      <c r="V322" s="152">
        <f t="shared" ca="1" si="116"/>
        <v>1.3460202478056895</v>
      </c>
      <c r="W322" s="153">
        <f t="shared" ca="1" si="117"/>
        <v>1</v>
      </c>
      <c r="X322" s="153">
        <f t="shared" ca="1" si="118"/>
        <v>1</v>
      </c>
      <c r="Y322" s="153">
        <f t="shared" ca="1" si="119"/>
        <v>4</v>
      </c>
      <c r="Z322" s="153">
        <f t="shared" ca="1" si="120"/>
        <v>4</v>
      </c>
      <c r="AA322" s="152">
        <f t="shared" ca="1" si="121"/>
        <v>1.3527866830933588</v>
      </c>
      <c r="AB322" s="152">
        <f t="shared" ca="1" si="122"/>
        <v>1.3466126913879284</v>
      </c>
      <c r="AC322" s="154">
        <f t="shared" ca="1" si="123"/>
        <v>28.980424835189922</v>
      </c>
      <c r="AD322" s="154">
        <f t="shared" ca="1" si="124"/>
        <v>-279.14009305241018</v>
      </c>
      <c r="AE322" s="3">
        <f t="shared" ca="1" si="125"/>
        <v>-31.269958527152532</v>
      </c>
      <c r="AF322" s="3">
        <f t="shared" ca="1" si="126"/>
        <v>-250.15966821722026</v>
      </c>
      <c r="AG322" s="3" t="str">
        <f t="shared" ca="1" si="133"/>
        <v>N</v>
      </c>
      <c r="AH322" s="4" t="str">
        <f t="shared" ca="1" si="127"/>
        <v/>
      </c>
      <c r="AI322" s="75">
        <f t="shared" ca="1" si="128"/>
        <v>-25.015966821722028</v>
      </c>
      <c r="AJ322" s="75">
        <f t="shared" ca="1" si="129"/>
        <v>0</v>
      </c>
    </row>
    <row r="323" spans="1:36" ht="14.25">
      <c r="A323" s="41">
        <f t="shared" si="130"/>
        <v>257</v>
      </c>
      <c r="B323" s="150">
        <f>IF(ISNUMBER(A323),INDEX('MetaTrader Import'!$H$13:$J$5893,TRUNC(((A323-$A$39+1)-1)/3)+1,MOD((A323-$A$39+1)-1,3)+1),"")</f>
        <v>0</v>
      </c>
      <c r="C323" s="43">
        <f t="shared" ref="C323:C386" ca="1" si="137">IF(A323&lt;&gt;"",E322,"")</f>
        <v>25.061731993787248</v>
      </c>
      <c r="D323" s="43">
        <f t="shared" ref="D323:D386" ca="1" si="138">IF(A323&lt;&gt;"",NORMINV(RAND(),($C$23-C323)*$C$28,$C$27)+NORMINV(RAND(),IF(RAND()&gt;$C$26,$C$25,0),$C$27),"")</f>
        <v>2.6185132906520368</v>
      </c>
      <c r="E323" s="43">
        <f t="shared" ref="E323:E386" ca="1" si="139">IF(A323&lt;&gt;"",C323+D323,"")</f>
        <v>27.680245284439284</v>
      </c>
      <c r="F323" s="43">
        <f t="shared" ref="F323:F386" ca="1" si="140">IF(A323&lt;&gt;"",$C$13*ABS(E323)/$C$23,"")</f>
        <v>2.7680245284439282</v>
      </c>
      <c r="G323" s="43">
        <f>IF(A323&lt;&gt;"",IF(A323&lt;Data!$G$11*0.25,$C$13/$G$32,IF(A323&gt;Data!$G$11*0.25,$C$13,$C$13*10)),"")</f>
        <v>2</v>
      </c>
      <c r="H323" s="43">
        <f>IF(A323&lt;&gt;"",IF(Data!$G$9="constant",$C$13,IF(Data!$G$9="squeeze",G323,F323)),"")</f>
        <v>2</v>
      </c>
      <c r="I323" s="38">
        <f ca="1">IF(ISNUMBER(A323),NORMINV(RAND(),0,IF(AND(Data!$G$9="squeeze",A323&lt;Data!$G$11*0.25),$H$32,1)*$C$30*$C$13)*($C$14*$C$12),"")</f>
        <v>1.3243382437064564E-4</v>
      </c>
      <c r="J323" s="42">
        <f ca="1">IFERROR(IF(Data!$C$6="Real",B323,I323+J322+($C$14*$C$12)*(NORMINV(RAND(),$C$15,CHOOSE($G$13,$C$13,F323,G323)))),"")</f>
        <v>1.3533624878833099</v>
      </c>
      <c r="K323" s="88">
        <f>IF(ISNUMBER(A323), IF($G$16="fixed",$G$17,MIN(H323*Data!$C$7*$C$16*0.5,$C$17*Data!$C$7))*$C$12,"")</f>
        <v>8.0000000000000007E-5</v>
      </c>
      <c r="L323" s="42">
        <f t="shared" ca="1" si="134"/>
        <v>1.3533624878833099</v>
      </c>
      <c r="M323" s="44">
        <f t="shared" ca="1" si="135"/>
        <v>1.35340248788331</v>
      </c>
      <c r="N323" s="44">
        <f t="shared" ca="1" si="136"/>
        <v>1.3533224878833099</v>
      </c>
      <c r="O323" s="108">
        <f t="shared" ref="O323:O386" ca="1" si="141">IF(ISNUMBER(A323),$G$12*SLOPE(L309:L323,A309:A323),"")</f>
        <v>7.0058078540431605</v>
      </c>
      <c r="P323" s="102">
        <f t="shared" ref="P323:P386" ca="1" si="142">IF(ISNUMBER(A323),STDEV(L309:L323)*$G$12,"")</f>
        <v>34.588209344942179</v>
      </c>
      <c r="Q323" s="102">
        <f t="shared" ref="Q323:Q386" ca="1" si="143">IF(ISNUMBER(A323),SLOPE(P309:P323,A309:A323),"")</f>
        <v>2.8878941229833255</v>
      </c>
      <c r="R323" s="120">
        <f t="shared" ca="1" si="131"/>
        <v>1</v>
      </c>
      <c r="S323" s="54">
        <f t="shared" ca="1" si="132"/>
        <v>0</v>
      </c>
      <c r="T323" s="5">
        <f t="shared" ref="T323:T386" ca="1" si="144">IF(ISNUMBER(A323),IF(S323=1,L323,IF(AG322="Y","",IF(ISNUMBER(T322),T322,""))),"")</f>
        <v>1.3495941575375672</v>
      </c>
      <c r="U323" s="152">
        <f t="shared" ref="U323:U386" ca="1" si="145">IF(NOT(ISNUMBER(T323)),"",IF(S323=1,T323,IF(M323&gt;U322,M323,IF(ISNUMBER(U322),U322,""))))</f>
        <v>1.3535911937142386</v>
      </c>
      <c r="V323" s="152">
        <f t="shared" ref="V323:V386" ca="1" si="146">IF(NOT(ISNUMBER(T323)),"",IF(S323=1,T323,IF(N323&lt;V322,N323,IF(ISNUMBER(V322),V322,""))))</f>
        <v>1.3460202478056895</v>
      </c>
      <c r="W323" s="153">
        <f t="shared" ref="W323:W386" ca="1" si="147">IF(NOT(ISNUMBER(T323)),"",MIN($F$24,IF(TRUNC((U323-T323)/$E$24*$G$12)+0&gt;IF(ISNUMBER(W322),W322,0),TRUNC((U323-T323)/$E$24*$G$12)+0,IF(ISNUMBER(W322),W322,0))))</f>
        <v>1</v>
      </c>
      <c r="X323" s="153">
        <f t="shared" ref="X323:X386" ca="1" si="148">IF(NOT(ISNUMBER(T323)),"",MIN($F$24,IF(-TRUNC((V323-T323)/$E$24*$G$12)+0&gt;IF(ISNUMBER(X322),X322,0),-TRUNC((V323-T323)/$E$24*$G$12)+0,IF(ISNUMBER(X322),X322,0))))</f>
        <v>1</v>
      </c>
      <c r="Y323" s="153">
        <f t="shared" ref="Y323:Y386" ca="1" si="149">IF(ISNUMBER(W323),(IF(W323=0,0,1))*IF(ABS($I$24)=2,POWER(2,W323-1),W323)*SIGN($I$24)*$K$24,"")</f>
        <v>4</v>
      </c>
      <c r="Z323" s="153">
        <f t="shared" ref="Z323:Z386" ca="1" si="150">IF(ISNUMBER(X323),(IF(X323=0,0,1))*IF(ABS($I$24)=2,POWER(2,X323-1),X323)*SIGN($I$24)*$K$24,"")</f>
        <v>4</v>
      </c>
      <c r="AA323" s="152">
        <f t="shared" ref="AA323:AA386" ca="1" si="151">IF(OR(NOT(ISNUMBER(T323)),W323&lt;1),"",IF(OR(NOT(ISNUMBER(W322)),W322=0),IF(SIGN(Y323)=1,M323,N323),(Y322*AA322+(Y323-Y322)*IF(SIGN(Y323)=1,M323,N323))/Y323))</f>
        <v>1.3527866830933588</v>
      </c>
      <c r="AB323" s="152">
        <f t="shared" ref="AB323:AB386" ca="1" si="152">IF(OR(NOT(ISNUMBER(T323)),X323&lt;1),"",IF(OR(NOT(ISNUMBER(X322)),X322=0),IF(SIGN(Z323)=1,N323,M323),(Z322*AB322+(Z323-Z322)*IF(SIGN(Z323)=1,N323,M323))/Z323))</f>
        <v>1.3466126913879284</v>
      </c>
      <c r="AC323" s="154">
        <f t="shared" ref="AC323:AC386" ca="1" si="153">IFERROR(-SIGN(Y323)*(AA323-IF(SIGN(Y323)=1,N323,M323))*$G$12*ABS(Y323),"")</f>
        <v>21.432191598043104</v>
      </c>
      <c r="AD323" s="154">
        <f t="shared" ref="AD323:AD386" ca="1" si="154">IFERROR(SIGN(Z323)*(AB323-IF(SIGN(Z323)=1,M323,N323))*$G$12*ABS(Z323),"")</f>
        <v>-271.59185981526332</v>
      </c>
      <c r="AE323" s="3">
        <f t="shared" ref="AE323:AE386" ca="1" si="155">IF(ISNUMBER(A323),IFERROR((IF(ISNUMBER(AC323),AC323,0)+IF(ISNUMBER(AD323),AD323,0))/(ABS(Y323)+ABS(Z323)),0),"")</f>
        <v>-31.269958527152525</v>
      </c>
      <c r="AF323" s="3">
        <f t="shared" ref="AF323:AF386" ca="1" si="156">IF(ISNUMBER(A323),IF(ISNUMBER(AC323),AC323,0)+IF(ISNUMBER(AD323),AD323,0),"")</f>
        <v>-250.1596682172202</v>
      </c>
      <c r="AG323" s="3" t="str">
        <f t="shared" ca="1" si="133"/>
        <v>N</v>
      </c>
      <c r="AH323" s="4" t="str">
        <f t="shared" ref="AH323:AH386" ca="1" si="157">IF(AG323="y",AF323*10*$C$11,"")</f>
        <v/>
      </c>
      <c r="AI323" s="75">
        <f t="shared" ref="AI323:AI386" ca="1" si="158">IF(ISNUMBER(A323),IF(ISNUMBER(AH323),AJ323,AF323*10*$C$11+AJ323),"")</f>
        <v>-25.015966821722024</v>
      </c>
      <c r="AJ323" s="75">
        <f t="shared" ref="AJ323:AJ386" ca="1" si="159">IF(ISNUMBER(A323),AJ322+IF(ISNUMBER(AH323),AH323,0),"")</f>
        <v>0</v>
      </c>
    </row>
    <row r="324" spans="1:36" ht="14.25">
      <c r="A324" s="41">
        <f t="shared" ref="A324:A387" si="160">IFERROR(IF(A323+1&gt;$C$19,"",A323+1),"")</f>
        <v>258</v>
      </c>
      <c r="B324" s="150">
        <f>IF(ISNUMBER(A324),INDEX('MetaTrader Import'!$H$13:$J$5893,TRUNC(((A324-$A$39+1)-1)/3)+1,MOD((A324-$A$39+1)-1,3)+1),"")</f>
        <v>0</v>
      </c>
      <c r="C324" s="43">
        <f t="shared" ca="1" si="137"/>
        <v>27.680245284439284</v>
      </c>
      <c r="D324" s="43">
        <f t="shared" ca="1" si="138"/>
        <v>-0.66607538039008096</v>
      </c>
      <c r="E324" s="43">
        <f t="shared" ca="1" si="139"/>
        <v>27.014169904049204</v>
      </c>
      <c r="F324" s="43">
        <f t="shared" ca="1" si="140"/>
        <v>2.7014169904049203</v>
      </c>
      <c r="G324" s="43">
        <f>IF(A324&lt;&gt;"",IF(A324&lt;Data!$G$11*0.25,$C$13/$G$32,IF(A324&gt;Data!$G$11*0.25,$C$13,$C$13*10)),"")</f>
        <v>2</v>
      </c>
      <c r="H324" s="43">
        <f>IF(A324&lt;&gt;"",IF(Data!$G$9="constant",$C$13,IF(Data!$G$9="squeeze",G324,F324)),"")</f>
        <v>2</v>
      </c>
      <c r="I324" s="38">
        <f ca="1">IF(ISNUMBER(A324),NORMINV(RAND(),0,IF(AND(Data!$G$9="squeeze",A324&lt;Data!$G$11*0.25),$H$32,1)*$C$30*$C$13)*($C$14*$C$12),"")</f>
        <v>-4.527164362780205E-5</v>
      </c>
      <c r="J324" s="42">
        <f ca="1">IFERROR(IF(Data!$C$6="Real",B324,I324+J323+($C$14*$C$12)*(NORMINV(RAND(),$C$15,CHOOSE($G$13,$C$13,F324,G324)))),"")</f>
        <v>1.3534344321046874</v>
      </c>
      <c r="K324" s="88">
        <f>IF(ISNUMBER(A324), IF($G$16="fixed",$G$17,MIN(H324*Data!$C$7*$C$16*0.5,$C$17*Data!$C$7))*$C$12,"")</f>
        <v>8.0000000000000007E-5</v>
      </c>
      <c r="L324" s="42">
        <f t="shared" ca="1" si="134"/>
        <v>1.3534344321046874</v>
      </c>
      <c r="M324" s="44">
        <f t="shared" ca="1" si="135"/>
        <v>1.3534744321046874</v>
      </c>
      <c r="N324" s="44">
        <f t="shared" ca="1" si="136"/>
        <v>1.3533944321046874</v>
      </c>
      <c r="O324" s="108">
        <f t="shared" ca="1" si="141"/>
        <v>6.9656425819050183</v>
      </c>
      <c r="P324" s="102">
        <f t="shared" ca="1" si="142"/>
        <v>34.476796994379768</v>
      </c>
      <c r="Q324" s="102">
        <f t="shared" ca="1" si="143"/>
        <v>2.975656819610248</v>
      </c>
      <c r="R324" s="120">
        <f t="shared" ref="R324:R387" ca="1" si="161">IF(ISNUMBER(A324),R323+S323,"")</f>
        <v>1</v>
      </c>
      <c r="S324" s="54">
        <f t="shared" ref="S324:S387" ca="1" si="162">IF(ISNUMBER(A324),IF(AND(R324&lt;$M$24,Q324&lt;$F$28,ABS(O324)&lt;$F$27,P324&lt;$F$26,NOT(ISNUMBER(T323))),1,0),"")</f>
        <v>0</v>
      </c>
      <c r="T324" s="5">
        <f t="shared" ca="1" si="144"/>
        <v>1.3495941575375672</v>
      </c>
      <c r="U324" s="152">
        <f t="shared" ca="1" si="145"/>
        <v>1.3535911937142386</v>
      </c>
      <c r="V324" s="152">
        <f t="shared" ca="1" si="146"/>
        <v>1.3460202478056895</v>
      </c>
      <c r="W324" s="153">
        <f t="shared" ca="1" si="147"/>
        <v>1</v>
      </c>
      <c r="X324" s="153">
        <f t="shared" ca="1" si="148"/>
        <v>1</v>
      </c>
      <c r="Y324" s="153">
        <f t="shared" ca="1" si="149"/>
        <v>4</v>
      </c>
      <c r="Z324" s="153">
        <f t="shared" ca="1" si="150"/>
        <v>4</v>
      </c>
      <c r="AA324" s="152">
        <f t="shared" ca="1" si="151"/>
        <v>1.3527866830933588</v>
      </c>
      <c r="AB324" s="152">
        <f t="shared" ca="1" si="152"/>
        <v>1.3466126913879284</v>
      </c>
      <c r="AC324" s="154">
        <f t="shared" ca="1" si="153"/>
        <v>24.309960453141599</v>
      </c>
      <c r="AD324" s="154">
        <f t="shared" ca="1" si="154"/>
        <v>-274.46962867036183</v>
      </c>
      <c r="AE324" s="3">
        <f t="shared" ca="1" si="155"/>
        <v>-31.269958527152529</v>
      </c>
      <c r="AF324" s="3">
        <f t="shared" ca="1" si="156"/>
        <v>-250.15966821722023</v>
      </c>
      <c r="AG324" s="3" t="str">
        <f t="shared" ref="AG324:AG387" ca="1" si="163">IF(NOT(ISNUMBER(T324)),"",IF(OR(AF324&gt;$G$24,AF324&lt;-$H$24,A324+1&gt;$C$19),"Y","N"))</f>
        <v>N</v>
      </c>
      <c r="AH324" s="4" t="str">
        <f t="shared" ca="1" si="157"/>
        <v/>
      </c>
      <c r="AI324" s="75">
        <f t="shared" ca="1" si="158"/>
        <v>-25.015966821722024</v>
      </c>
      <c r="AJ324" s="75">
        <f t="shared" ca="1" si="159"/>
        <v>0</v>
      </c>
    </row>
    <row r="325" spans="1:36" ht="14.25">
      <c r="A325" s="41">
        <f t="shared" si="160"/>
        <v>259</v>
      </c>
      <c r="B325" s="150">
        <f>IF(ISNUMBER(A325),INDEX('MetaTrader Import'!$H$13:$J$5893,TRUNC(((A325-$A$39+1)-1)/3)+1,MOD((A325-$A$39+1)-1,3)+1),"")</f>
        <v>0</v>
      </c>
      <c r="C325" s="43">
        <f t="shared" ca="1" si="137"/>
        <v>27.014169904049204</v>
      </c>
      <c r="D325" s="43">
        <f t="shared" ca="1" si="138"/>
        <v>-3.885739627404504</v>
      </c>
      <c r="E325" s="43">
        <f t="shared" ca="1" si="139"/>
        <v>23.1284302766447</v>
      </c>
      <c r="F325" s="43">
        <f t="shared" ca="1" si="140"/>
        <v>2.3128430276644698</v>
      </c>
      <c r="G325" s="43">
        <f>IF(A325&lt;&gt;"",IF(A325&lt;Data!$G$11*0.25,$C$13/$G$32,IF(A325&gt;Data!$G$11*0.25,$C$13,$C$13*10)),"")</f>
        <v>2</v>
      </c>
      <c r="H325" s="43">
        <f>IF(A325&lt;&gt;"",IF(Data!$G$9="constant",$C$13,IF(Data!$G$9="squeeze",G325,F325)),"")</f>
        <v>2</v>
      </c>
      <c r="I325" s="38">
        <f ca="1">IF(ISNUMBER(A325),NORMINV(RAND(),0,IF(AND(Data!$G$9="squeeze",A325&lt;Data!$G$11*0.25),$H$32,1)*$C$30*$C$13)*($C$14*$C$12),"")</f>
        <v>-6.0019638825234184E-4</v>
      </c>
      <c r="J325" s="42">
        <f ca="1">IFERROR(IF(Data!$C$6="Real",B325,I325+J324+($C$14*$C$12)*(NORMINV(RAND(),$C$15,CHOOSE($G$13,$C$13,F325,G325)))),"")</f>
        <v>1.3525535176941217</v>
      </c>
      <c r="K325" s="88">
        <f>IF(ISNUMBER(A325), IF($G$16="fixed",$G$17,MIN(H325*Data!$C$7*$C$16*0.5,$C$17*Data!$C$7))*$C$12,"")</f>
        <v>8.0000000000000007E-5</v>
      </c>
      <c r="L325" s="42">
        <f t="shared" ca="1" si="134"/>
        <v>1.3525535176941217</v>
      </c>
      <c r="M325" s="44">
        <f t="shared" ca="1" si="135"/>
        <v>1.3525935176941217</v>
      </c>
      <c r="N325" s="44">
        <f t="shared" ca="1" si="136"/>
        <v>1.3525135176941216</v>
      </c>
      <c r="O325" s="108">
        <f t="shared" ca="1" si="141"/>
        <v>6.4331353055605476</v>
      </c>
      <c r="P325" s="102">
        <f t="shared" ca="1" si="142"/>
        <v>33.141679049328019</v>
      </c>
      <c r="Q325" s="102">
        <f t="shared" ca="1" si="143"/>
        <v>2.9185425025526244</v>
      </c>
      <c r="R325" s="120">
        <f t="shared" ca="1" si="161"/>
        <v>1</v>
      </c>
      <c r="S325" s="54">
        <f t="shared" ca="1" si="162"/>
        <v>0</v>
      </c>
      <c r="T325" s="5">
        <f t="shared" ca="1" si="144"/>
        <v>1.3495941575375672</v>
      </c>
      <c r="U325" s="152">
        <f t="shared" ca="1" si="145"/>
        <v>1.3535911937142386</v>
      </c>
      <c r="V325" s="152">
        <f t="shared" ca="1" si="146"/>
        <v>1.3460202478056895</v>
      </c>
      <c r="W325" s="153">
        <f t="shared" ca="1" si="147"/>
        <v>1</v>
      </c>
      <c r="X325" s="153">
        <f t="shared" ca="1" si="148"/>
        <v>1</v>
      </c>
      <c r="Y325" s="153">
        <f t="shared" ca="1" si="149"/>
        <v>4</v>
      </c>
      <c r="Z325" s="153">
        <f t="shared" ca="1" si="150"/>
        <v>4</v>
      </c>
      <c r="AA325" s="152">
        <f t="shared" ca="1" si="151"/>
        <v>1.3527866830933588</v>
      </c>
      <c r="AB325" s="152">
        <f t="shared" ca="1" si="152"/>
        <v>1.3466126913879284</v>
      </c>
      <c r="AC325" s="154">
        <f t="shared" ca="1" si="153"/>
        <v>-10.926615969486519</v>
      </c>
      <c r="AD325" s="154">
        <f t="shared" ca="1" si="154"/>
        <v>-239.23305224773372</v>
      </c>
      <c r="AE325" s="3">
        <f t="shared" ca="1" si="155"/>
        <v>-31.269958527152532</v>
      </c>
      <c r="AF325" s="3">
        <f t="shared" ca="1" si="156"/>
        <v>-250.15966821722026</v>
      </c>
      <c r="AG325" s="3" t="str">
        <f t="shared" ca="1" si="163"/>
        <v>N</v>
      </c>
      <c r="AH325" s="4" t="str">
        <f t="shared" ca="1" si="157"/>
        <v/>
      </c>
      <c r="AI325" s="75">
        <f t="shared" ca="1" si="158"/>
        <v>-25.015966821722028</v>
      </c>
      <c r="AJ325" s="75">
        <f t="shared" ca="1" si="159"/>
        <v>0</v>
      </c>
    </row>
    <row r="326" spans="1:36" ht="14.25">
      <c r="A326" s="41">
        <f t="shared" si="160"/>
        <v>260</v>
      </c>
      <c r="B326" s="150">
        <f>IF(ISNUMBER(A326),INDEX('MetaTrader Import'!$H$13:$J$5893,TRUNC(((A326-$A$39+1)-1)/3)+1,MOD((A326-$A$39+1)-1,3)+1),"")</f>
        <v>0</v>
      </c>
      <c r="C326" s="43">
        <f t="shared" ca="1" si="137"/>
        <v>23.1284302766447</v>
      </c>
      <c r="D326" s="43">
        <f t="shared" ca="1" si="138"/>
        <v>0.2040151196005604</v>
      </c>
      <c r="E326" s="43">
        <f t="shared" ca="1" si="139"/>
        <v>23.332445396245259</v>
      </c>
      <c r="F326" s="43">
        <f t="shared" ca="1" si="140"/>
        <v>2.333244539624526</v>
      </c>
      <c r="G326" s="43">
        <f>IF(A326&lt;&gt;"",IF(A326&lt;Data!$G$11*0.25,$C$13/$G$32,IF(A326&gt;Data!$G$11*0.25,$C$13,$C$13*10)),"")</f>
        <v>2</v>
      </c>
      <c r="H326" s="43">
        <f>IF(A326&lt;&gt;"",IF(Data!$G$9="constant",$C$13,IF(Data!$G$9="squeeze",G326,F326)),"")</f>
        <v>2</v>
      </c>
      <c r="I326" s="38">
        <f ca="1">IF(ISNUMBER(A326),NORMINV(RAND(),0,IF(AND(Data!$G$9="squeeze",A326&lt;Data!$G$11*0.25),$H$32,1)*$C$30*$C$13)*($C$14*$C$12),"")</f>
        <v>-3.0913977964939696E-4</v>
      </c>
      <c r="J326" s="42">
        <f ca="1">IFERROR(IF(Data!$C$6="Real",B326,I326+J325+($C$14*$C$12)*(NORMINV(RAND(),$C$15,CHOOSE($G$13,$C$13,F326,G326)))),"")</f>
        <v>1.3520260747815851</v>
      </c>
      <c r="K326" s="88">
        <f>IF(ISNUMBER(A326), IF($G$16="fixed",$G$17,MIN(H326*Data!$C$7*$C$16*0.5,$C$17*Data!$C$7))*$C$12,"")</f>
        <v>8.0000000000000007E-5</v>
      </c>
      <c r="L326" s="42">
        <f t="shared" ref="L326:L389" ca="1" si="164">IFERROR(J326,"")</f>
        <v>1.3520260747815851</v>
      </c>
      <c r="M326" s="44">
        <f t="shared" ref="M326:M389" ca="1" si="165">IFERROR(L326+K326*0.5,"")</f>
        <v>1.3520660747815851</v>
      </c>
      <c r="N326" s="44">
        <f t="shared" ref="N326:N389" ca="1" si="166">IFERROR(L326-K326*0.5,"")</f>
        <v>1.3519860747815851</v>
      </c>
      <c r="O326" s="108">
        <f t="shared" ca="1" si="141"/>
        <v>5.5029383045724991</v>
      </c>
      <c r="P326" s="102">
        <f t="shared" ca="1" si="142"/>
        <v>30.828348002634808</v>
      </c>
      <c r="Q326" s="102">
        <f t="shared" ca="1" si="143"/>
        <v>2.698702697675543</v>
      </c>
      <c r="R326" s="120">
        <f t="shared" ca="1" si="161"/>
        <v>1</v>
      </c>
      <c r="S326" s="54">
        <f t="shared" ca="1" si="162"/>
        <v>0</v>
      </c>
      <c r="T326" s="5">
        <f t="shared" ca="1" si="144"/>
        <v>1.3495941575375672</v>
      </c>
      <c r="U326" s="152">
        <f t="shared" ca="1" si="145"/>
        <v>1.3535911937142386</v>
      </c>
      <c r="V326" s="152">
        <f t="shared" ca="1" si="146"/>
        <v>1.3460202478056895</v>
      </c>
      <c r="W326" s="153">
        <f t="shared" ca="1" si="147"/>
        <v>1</v>
      </c>
      <c r="X326" s="153">
        <f t="shared" ca="1" si="148"/>
        <v>1</v>
      </c>
      <c r="Y326" s="153">
        <f t="shared" ca="1" si="149"/>
        <v>4</v>
      </c>
      <c r="Z326" s="153">
        <f t="shared" ca="1" si="150"/>
        <v>4</v>
      </c>
      <c r="AA326" s="152">
        <f t="shared" ca="1" si="151"/>
        <v>1.3527866830933588</v>
      </c>
      <c r="AB326" s="152">
        <f t="shared" ca="1" si="152"/>
        <v>1.3466126913879284</v>
      </c>
      <c r="AC326" s="154">
        <f t="shared" ca="1" si="153"/>
        <v>-32.024332470950156</v>
      </c>
      <c r="AD326" s="154">
        <f t="shared" ca="1" si="154"/>
        <v>-218.13533574627007</v>
      </c>
      <c r="AE326" s="3">
        <f t="shared" ca="1" si="155"/>
        <v>-31.269958527152529</v>
      </c>
      <c r="AF326" s="3">
        <f t="shared" ca="1" si="156"/>
        <v>-250.15966821722023</v>
      </c>
      <c r="AG326" s="3" t="str">
        <f t="shared" ca="1" si="163"/>
        <v>N</v>
      </c>
      <c r="AH326" s="4" t="str">
        <f t="shared" ca="1" si="157"/>
        <v/>
      </c>
      <c r="AI326" s="75">
        <f t="shared" ca="1" si="158"/>
        <v>-25.015966821722024</v>
      </c>
      <c r="AJ326" s="75">
        <f t="shared" ca="1" si="159"/>
        <v>0</v>
      </c>
    </row>
    <row r="327" spans="1:36" ht="14.25">
      <c r="A327" s="41">
        <f t="shared" si="160"/>
        <v>261</v>
      </c>
      <c r="B327" s="150">
        <f>IF(ISNUMBER(A327),INDEX('MetaTrader Import'!$H$13:$J$5893,TRUNC(((A327-$A$39+1)-1)/3)+1,MOD((A327-$A$39+1)-1,3)+1),"")</f>
        <v>0</v>
      </c>
      <c r="C327" s="43">
        <f t="shared" ca="1" si="137"/>
        <v>23.332445396245259</v>
      </c>
      <c r="D327" s="43">
        <f t="shared" ca="1" si="138"/>
        <v>0.71195495614178794</v>
      </c>
      <c r="E327" s="43">
        <f t="shared" ca="1" si="139"/>
        <v>24.044400352387047</v>
      </c>
      <c r="F327" s="43">
        <f t="shared" ca="1" si="140"/>
        <v>2.4044400352387045</v>
      </c>
      <c r="G327" s="43">
        <f>IF(A327&lt;&gt;"",IF(A327&lt;Data!$G$11*0.25,$C$13/$G$32,IF(A327&gt;Data!$G$11*0.25,$C$13,$C$13*10)),"")</f>
        <v>2</v>
      </c>
      <c r="H327" s="43">
        <f>IF(A327&lt;&gt;"",IF(Data!$G$9="constant",$C$13,IF(Data!$G$9="squeeze",G327,F327)),"")</f>
        <v>2</v>
      </c>
      <c r="I327" s="38">
        <f ca="1">IF(ISNUMBER(A327),NORMINV(RAND(),0,IF(AND(Data!$G$9="squeeze",A327&lt;Data!$G$11*0.25),$H$32,1)*$C$30*$C$13)*($C$14*$C$12),"")</f>
        <v>6.0580131221785566E-5</v>
      </c>
      <c r="J327" s="42">
        <f ca="1">IFERROR(IF(Data!$C$6="Real",B327,I327+J326+($C$14*$C$12)*(NORMINV(RAND(),$C$15,CHOOSE($G$13,$C$13,F327,G327)))),"")</f>
        <v>1.3525677409777959</v>
      </c>
      <c r="K327" s="88">
        <f>IF(ISNUMBER(A327), IF($G$16="fixed",$G$17,MIN(H327*Data!$C$7*$C$16*0.5,$C$17*Data!$C$7))*$C$12,"")</f>
        <v>8.0000000000000007E-5</v>
      </c>
      <c r="L327" s="42">
        <f t="shared" ca="1" si="164"/>
        <v>1.3525677409777959</v>
      </c>
      <c r="M327" s="44">
        <f t="shared" ca="1" si="165"/>
        <v>1.3526077409777959</v>
      </c>
      <c r="N327" s="44">
        <f t="shared" ca="1" si="166"/>
        <v>1.3525277409777958</v>
      </c>
      <c r="O327" s="108">
        <f t="shared" ca="1" si="141"/>
        <v>4.5230519607348727</v>
      </c>
      <c r="P327" s="102">
        <f t="shared" ca="1" si="142"/>
        <v>27.980373980181614</v>
      </c>
      <c r="Q327" s="102">
        <f t="shared" ca="1" si="143"/>
        <v>2.3069870640550953</v>
      </c>
      <c r="R327" s="120">
        <f t="shared" ca="1" si="161"/>
        <v>1</v>
      </c>
      <c r="S327" s="54">
        <f t="shared" ca="1" si="162"/>
        <v>0</v>
      </c>
      <c r="T327" s="5">
        <f t="shared" ca="1" si="144"/>
        <v>1.3495941575375672</v>
      </c>
      <c r="U327" s="152">
        <f t="shared" ca="1" si="145"/>
        <v>1.3535911937142386</v>
      </c>
      <c r="V327" s="152">
        <f t="shared" ca="1" si="146"/>
        <v>1.3460202478056895</v>
      </c>
      <c r="W327" s="153">
        <f t="shared" ca="1" si="147"/>
        <v>1</v>
      </c>
      <c r="X327" s="153">
        <f t="shared" ca="1" si="148"/>
        <v>1</v>
      </c>
      <c r="Y327" s="153">
        <f t="shared" ca="1" si="149"/>
        <v>4</v>
      </c>
      <c r="Z327" s="153">
        <f t="shared" ca="1" si="150"/>
        <v>4</v>
      </c>
      <c r="AA327" s="152">
        <f t="shared" ca="1" si="151"/>
        <v>1.3527866830933588</v>
      </c>
      <c r="AB327" s="152">
        <f t="shared" ca="1" si="152"/>
        <v>1.3466126913879284</v>
      </c>
      <c r="AC327" s="154">
        <f t="shared" ca="1" si="153"/>
        <v>-10.357684622519514</v>
      </c>
      <c r="AD327" s="154">
        <f t="shared" ca="1" si="154"/>
        <v>-239.80198359470074</v>
      </c>
      <c r="AE327" s="3">
        <f t="shared" ca="1" si="155"/>
        <v>-31.269958527152532</v>
      </c>
      <c r="AF327" s="3">
        <f t="shared" ca="1" si="156"/>
        <v>-250.15966821722026</v>
      </c>
      <c r="AG327" s="3" t="str">
        <f t="shared" ca="1" si="163"/>
        <v>N</v>
      </c>
      <c r="AH327" s="4" t="str">
        <f t="shared" ca="1" si="157"/>
        <v/>
      </c>
      <c r="AI327" s="75">
        <f t="shared" ca="1" si="158"/>
        <v>-25.015966821722028</v>
      </c>
      <c r="AJ327" s="75">
        <f t="shared" ca="1" si="159"/>
        <v>0</v>
      </c>
    </row>
    <row r="328" spans="1:36" ht="14.25">
      <c r="A328" s="41">
        <f t="shared" si="160"/>
        <v>262</v>
      </c>
      <c r="B328" s="150">
        <f>IF(ISNUMBER(A328),INDEX('MetaTrader Import'!$H$13:$J$5893,TRUNC(((A328-$A$39+1)-1)/3)+1,MOD((A328-$A$39+1)-1,3)+1),"")</f>
        <v>0</v>
      </c>
      <c r="C328" s="43">
        <f t="shared" ca="1" si="137"/>
        <v>24.044400352387047</v>
      </c>
      <c r="D328" s="43">
        <f t="shared" ca="1" si="138"/>
        <v>1.4290418750267166</v>
      </c>
      <c r="E328" s="43">
        <f t="shared" ca="1" si="139"/>
        <v>25.473442227413763</v>
      </c>
      <c r="F328" s="43">
        <f t="shared" ca="1" si="140"/>
        <v>2.5473442227413763</v>
      </c>
      <c r="G328" s="43">
        <f>IF(A328&lt;&gt;"",IF(A328&lt;Data!$G$11*0.25,$C$13/$G$32,IF(A328&gt;Data!$G$11*0.25,$C$13,$C$13*10)),"")</f>
        <v>2</v>
      </c>
      <c r="H328" s="43">
        <f>IF(A328&lt;&gt;"",IF(Data!$G$9="constant",$C$13,IF(Data!$G$9="squeeze",G328,F328)),"")</f>
        <v>2</v>
      </c>
      <c r="I328" s="38">
        <f ca="1">IF(ISNUMBER(A328),NORMINV(RAND(),0,IF(AND(Data!$G$9="squeeze",A328&lt;Data!$G$11*0.25),$H$32,1)*$C$30*$C$13)*($C$14*$C$12),"")</f>
        <v>3.4318972576056366E-4</v>
      </c>
      <c r="J328" s="42">
        <f ca="1">IFERROR(IF(Data!$C$6="Real",B328,I328+J327+($C$14*$C$12)*(NORMINV(RAND(),$C$15,CHOOSE($G$13,$C$13,F328,G328)))),"")</f>
        <v>1.3528975120291242</v>
      </c>
      <c r="K328" s="88">
        <f>IF(ISNUMBER(A328), IF($G$16="fixed",$G$17,MIN(H328*Data!$C$7*$C$16*0.5,$C$17*Data!$C$7))*$C$12,"")</f>
        <v>8.0000000000000007E-5</v>
      </c>
      <c r="L328" s="42">
        <f t="shared" ca="1" si="164"/>
        <v>1.3528975120291242</v>
      </c>
      <c r="M328" s="44">
        <f t="shared" ca="1" si="165"/>
        <v>1.3529375120291243</v>
      </c>
      <c r="N328" s="44">
        <f t="shared" ca="1" si="166"/>
        <v>1.3528575120291242</v>
      </c>
      <c r="O328" s="108">
        <f t="shared" ca="1" si="141"/>
        <v>3.3831358422029396</v>
      </c>
      <c r="P328" s="102">
        <f t="shared" ca="1" si="142"/>
        <v>24.012415309655729</v>
      </c>
      <c r="Q328" s="102">
        <f t="shared" ca="1" si="143"/>
        <v>1.7290862631749571</v>
      </c>
      <c r="R328" s="120">
        <f t="shared" ca="1" si="161"/>
        <v>1</v>
      </c>
      <c r="S328" s="54">
        <f t="shared" ca="1" si="162"/>
        <v>0</v>
      </c>
      <c r="T328" s="5">
        <f t="shared" ca="1" si="144"/>
        <v>1.3495941575375672</v>
      </c>
      <c r="U328" s="152">
        <f t="shared" ca="1" si="145"/>
        <v>1.3535911937142386</v>
      </c>
      <c r="V328" s="152">
        <f t="shared" ca="1" si="146"/>
        <v>1.3460202478056895</v>
      </c>
      <c r="W328" s="153">
        <f t="shared" ca="1" si="147"/>
        <v>1</v>
      </c>
      <c r="X328" s="153">
        <f t="shared" ca="1" si="148"/>
        <v>1</v>
      </c>
      <c r="Y328" s="153">
        <f t="shared" ca="1" si="149"/>
        <v>4</v>
      </c>
      <c r="Z328" s="153">
        <f t="shared" ca="1" si="150"/>
        <v>4</v>
      </c>
      <c r="AA328" s="152">
        <f t="shared" ca="1" si="151"/>
        <v>1.3527866830933588</v>
      </c>
      <c r="AB328" s="152">
        <f t="shared" ca="1" si="152"/>
        <v>1.3466126913879284</v>
      </c>
      <c r="AC328" s="154">
        <f t="shared" ca="1" si="153"/>
        <v>2.8331574306150742</v>
      </c>
      <c r="AD328" s="154">
        <f t="shared" ca="1" si="154"/>
        <v>-252.99282564783533</v>
      </c>
      <c r="AE328" s="3">
        <f t="shared" ca="1" si="155"/>
        <v>-31.269958527152532</v>
      </c>
      <c r="AF328" s="3">
        <f t="shared" ca="1" si="156"/>
        <v>-250.15966821722026</v>
      </c>
      <c r="AG328" s="3" t="str">
        <f t="shared" ca="1" si="163"/>
        <v>N</v>
      </c>
      <c r="AH328" s="4" t="str">
        <f t="shared" ca="1" si="157"/>
        <v/>
      </c>
      <c r="AI328" s="75">
        <f t="shared" ca="1" si="158"/>
        <v>-25.015966821722028</v>
      </c>
      <c r="AJ328" s="75">
        <f t="shared" ca="1" si="159"/>
        <v>0</v>
      </c>
    </row>
    <row r="329" spans="1:36" ht="14.25">
      <c r="A329" s="41">
        <f t="shared" si="160"/>
        <v>263</v>
      </c>
      <c r="B329" s="150">
        <f>IF(ISNUMBER(A329),INDEX('MetaTrader Import'!$H$13:$J$5893,TRUNC(((A329-$A$39+1)-1)/3)+1,MOD((A329-$A$39+1)-1,3)+1),"")</f>
        <v>0</v>
      </c>
      <c r="C329" s="43">
        <f t="shared" ca="1" si="137"/>
        <v>25.473442227413763</v>
      </c>
      <c r="D329" s="43">
        <f t="shared" ca="1" si="138"/>
        <v>-0.74889895305176934</v>
      </c>
      <c r="E329" s="43">
        <f t="shared" ca="1" si="139"/>
        <v>24.724543274361995</v>
      </c>
      <c r="F329" s="43">
        <f t="shared" ca="1" si="140"/>
        <v>2.4724543274361994</v>
      </c>
      <c r="G329" s="43">
        <f>IF(A329&lt;&gt;"",IF(A329&lt;Data!$G$11*0.25,$C$13/$G$32,IF(A329&gt;Data!$G$11*0.25,$C$13,$C$13*10)),"")</f>
        <v>2</v>
      </c>
      <c r="H329" s="43">
        <f>IF(A329&lt;&gt;"",IF(Data!$G$9="constant",$C$13,IF(Data!$G$9="squeeze",G329,F329)),"")</f>
        <v>2</v>
      </c>
      <c r="I329" s="38">
        <f ca="1">IF(ISNUMBER(A329),NORMINV(RAND(),0,IF(AND(Data!$G$9="squeeze",A329&lt;Data!$G$11*0.25),$H$32,1)*$C$30*$C$13)*($C$14*$C$12),"")</f>
        <v>-2.8185163915609579E-4</v>
      </c>
      <c r="J329" s="42">
        <f ca="1">IFERROR(IF(Data!$C$6="Real",B329,I329+J328+($C$14*$C$12)*(NORMINV(RAND(),$C$15,CHOOSE($G$13,$C$13,F329,G329)))),"")</f>
        <v>1.3527160788649286</v>
      </c>
      <c r="K329" s="88">
        <f>IF(ISNUMBER(A329), IF($G$16="fixed",$G$17,MIN(H329*Data!$C$7*$C$16*0.5,$C$17*Data!$C$7))*$C$12,"")</f>
        <v>8.0000000000000007E-5</v>
      </c>
      <c r="L329" s="42">
        <f t="shared" ca="1" si="164"/>
        <v>1.3527160788649286</v>
      </c>
      <c r="M329" s="44">
        <f t="shared" ca="1" si="165"/>
        <v>1.3527560788649287</v>
      </c>
      <c r="N329" s="44">
        <f t="shared" ca="1" si="166"/>
        <v>1.3526760788649286</v>
      </c>
      <c r="O329" s="108">
        <f t="shared" ca="1" si="141"/>
        <v>1.9530278456672705</v>
      </c>
      <c r="P329" s="102">
        <f t="shared" ca="1" si="142"/>
        <v>18.010103012191717</v>
      </c>
      <c r="Q329" s="102">
        <f t="shared" ca="1" si="143"/>
        <v>0.92933626289613636</v>
      </c>
      <c r="R329" s="120">
        <f t="shared" ca="1" si="161"/>
        <v>1</v>
      </c>
      <c r="S329" s="54">
        <f t="shared" ca="1" si="162"/>
        <v>0</v>
      </c>
      <c r="T329" s="5">
        <f t="shared" ca="1" si="144"/>
        <v>1.3495941575375672</v>
      </c>
      <c r="U329" s="152">
        <f t="shared" ca="1" si="145"/>
        <v>1.3535911937142386</v>
      </c>
      <c r="V329" s="152">
        <f t="shared" ca="1" si="146"/>
        <v>1.3460202478056895</v>
      </c>
      <c r="W329" s="153">
        <f t="shared" ca="1" si="147"/>
        <v>1</v>
      </c>
      <c r="X329" s="153">
        <f t="shared" ca="1" si="148"/>
        <v>1</v>
      </c>
      <c r="Y329" s="153">
        <f t="shared" ca="1" si="149"/>
        <v>4</v>
      </c>
      <c r="Z329" s="153">
        <f t="shared" ca="1" si="150"/>
        <v>4</v>
      </c>
      <c r="AA329" s="152">
        <f t="shared" ca="1" si="151"/>
        <v>1.3527866830933588</v>
      </c>
      <c r="AB329" s="152">
        <f t="shared" ca="1" si="152"/>
        <v>1.3466126913879284</v>
      </c>
      <c r="AC329" s="154">
        <f t="shared" ca="1" si="153"/>
        <v>-4.4241691372093328</v>
      </c>
      <c r="AD329" s="154">
        <f t="shared" ca="1" si="154"/>
        <v>-245.73549908001092</v>
      </c>
      <c r="AE329" s="3">
        <f t="shared" ca="1" si="155"/>
        <v>-31.269958527152532</v>
      </c>
      <c r="AF329" s="3">
        <f t="shared" ca="1" si="156"/>
        <v>-250.15966821722026</v>
      </c>
      <c r="AG329" s="3" t="str">
        <f t="shared" ca="1" si="163"/>
        <v>N</v>
      </c>
      <c r="AH329" s="4" t="str">
        <f t="shared" ca="1" si="157"/>
        <v/>
      </c>
      <c r="AI329" s="75">
        <f t="shared" ca="1" si="158"/>
        <v>-25.015966821722028</v>
      </c>
      <c r="AJ329" s="75">
        <f t="shared" ca="1" si="159"/>
        <v>0</v>
      </c>
    </row>
    <row r="330" spans="1:36" ht="14.25">
      <c r="A330" s="41">
        <f t="shared" si="160"/>
        <v>264</v>
      </c>
      <c r="B330" s="150">
        <f>IF(ISNUMBER(A330),INDEX('MetaTrader Import'!$H$13:$J$5893,TRUNC(((A330-$A$39+1)-1)/3)+1,MOD((A330-$A$39+1)-1,3)+1),"")</f>
        <v>0</v>
      </c>
      <c r="C330" s="43">
        <f t="shared" ca="1" si="137"/>
        <v>24.724543274361995</v>
      </c>
      <c r="D330" s="43">
        <f t="shared" ca="1" si="138"/>
        <v>0.94786159509477463</v>
      </c>
      <c r="E330" s="43">
        <f t="shared" ca="1" si="139"/>
        <v>25.67240486945677</v>
      </c>
      <c r="F330" s="43">
        <f t="shared" ca="1" si="140"/>
        <v>2.5672404869456771</v>
      </c>
      <c r="G330" s="43">
        <f>IF(A330&lt;&gt;"",IF(A330&lt;Data!$G$11*0.25,$C$13/$G$32,IF(A330&gt;Data!$G$11*0.25,$C$13,$C$13*10)),"")</f>
        <v>2</v>
      </c>
      <c r="H330" s="43">
        <f>IF(A330&lt;&gt;"",IF(Data!$G$9="constant",$C$13,IF(Data!$G$9="squeeze",G330,F330)),"")</f>
        <v>2</v>
      </c>
      <c r="I330" s="38">
        <f ca="1">IF(ISNUMBER(A330),NORMINV(RAND(),0,IF(AND(Data!$G$9="squeeze",A330&lt;Data!$G$11*0.25),$H$32,1)*$C$30*$C$13)*($C$14*$C$12),"")</f>
        <v>-2.6452789039766935E-5</v>
      </c>
      <c r="J330" s="42">
        <f ca="1">IFERROR(IF(Data!$C$6="Real",B330,I330+J329+($C$14*$C$12)*(NORMINV(RAND(),$C$15,CHOOSE($G$13,$C$13,F330,G330)))),"")</f>
        <v>1.3532320517357408</v>
      </c>
      <c r="K330" s="88">
        <f>IF(ISNUMBER(A330), IF($G$16="fixed",$G$17,MIN(H330*Data!$C$7*$C$16*0.5,$C$17*Data!$C$7))*$C$12,"")</f>
        <v>8.0000000000000007E-5</v>
      </c>
      <c r="L330" s="42">
        <f t="shared" ca="1" si="164"/>
        <v>1.3532320517357408</v>
      </c>
      <c r="M330" s="44">
        <f t="shared" ca="1" si="165"/>
        <v>1.3532720517357408</v>
      </c>
      <c r="N330" s="44">
        <f t="shared" ca="1" si="166"/>
        <v>1.3531920517357408</v>
      </c>
      <c r="O330" s="108">
        <f t="shared" ca="1" si="141"/>
        <v>0.41903427243422664</v>
      </c>
      <c r="P330" s="102">
        <f t="shared" ca="1" si="142"/>
        <v>5.7601872454315783</v>
      </c>
      <c r="Q330" s="102">
        <f t="shared" ca="1" si="143"/>
        <v>-0.2309987197255533</v>
      </c>
      <c r="R330" s="120">
        <f t="shared" ca="1" si="161"/>
        <v>1</v>
      </c>
      <c r="S330" s="54">
        <f t="shared" ca="1" si="162"/>
        <v>0</v>
      </c>
      <c r="T330" s="5">
        <f t="shared" ca="1" si="144"/>
        <v>1.3495941575375672</v>
      </c>
      <c r="U330" s="152">
        <f t="shared" ca="1" si="145"/>
        <v>1.3535911937142386</v>
      </c>
      <c r="V330" s="152">
        <f t="shared" ca="1" si="146"/>
        <v>1.3460202478056895</v>
      </c>
      <c r="W330" s="153">
        <f t="shared" ca="1" si="147"/>
        <v>1</v>
      </c>
      <c r="X330" s="153">
        <f t="shared" ca="1" si="148"/>
        <v>1</v>
      </c>
      <c r="Y330" s="153">
        <f t="shared" ca="1" si="149"/>
        <v>4</v>
      </c>
      <c r="Z330" s="153">
        <f t="shared" ca="1" si="150"/>
        <v>4</v>
      </c>
      <c r="AA330" s="152">
        <f t="shared" ca="1" si="151"/>
        <v>1.3527866830933588</v>
      </c>
      <c r="AB330" s="152">
        <f t="shared" ca="1" si="152"/>
        <v>1.3466126913879284</v>
      </c>
      <c r="AC330" s="154">
        <f t="shared" ca="1" si="153"/>
        <v>16.214745695277699</v>
      </c>
      <c r="AD330" s="154">
        <f t="shared" ca="1" si="154"/>
        <v>-266.37441391249797</v>
      </c>
      <c r="AE330" s="3">
        <f t="shared" ca="1" si="155"/>
        <v>-31.269958527152532</v>
      </c>
      <c r="AF330" s="3">
        <f t="shared" ca="1" si="156"/>
        <v>-250.15966821722026</v>
      </c>
      <c r="AG330" s="3" t="str">
        <f t="shared" ca="1" si="163"/>
        <v>N</v>
      </c>
      <c r="AH330" s="4" t="str">
        <f t="shared" ca="1" si="157"/>
        <v/>
      </c>
      <c r="AI330" s="75">
        <f t="shared" ca="1" si="158"/>
        <v>-25.015966821722028</v>
      </c>
      <c r="AJ330" s="75">
        <f t="shared" ca="1" si="159"/>
        <v>0</v>
      </c>
    </row>
    <row r="331" spans="1:36" ht="14.25">
      <c r="A331" s="41">
        <f t="shared" si="160"/>
        <v>265</v>
      </c>
      <c r="B331" s="150">
        <f>IF(ISNUMBER(A331),INDEX('MetaTrader Import'!$H$13:$J$5893,TRUNC(((A331-$A$39+1)-1)/3)+1,MOD((A331-$A$39+1)-1,3)+1),"")</f>
        <v>0</v>
      </c>
      <c r="C331" s="43">
        <f t="shared" ca="1" si="137"/>
        <v>25.67240486945677</v>
      </c>
      <c r="D331" s="43">
        <f t="shared" ca="1" si="138"/>
        <v>-2.5423416224886468</v>
      </c>
      <c r="E331" s="43">
        <f t="shared" ca="1" si="139"/>
        <v>23.130063246968124</v>
      </c>
      <c r="F331" s="43">
        <f t="shared" ca="1" si="140"/>
        <v>2.3130063246968122</v>
      </c>
      <c r="G331" s="43">
        <f>IF(A331&lt;&gt;"",IF(A331&lt;Data!$G$11*0.25,$C$13/$G$32,IF(A331&gt;Data!$G$11*0.25,$C$13,$C$13*10)),"")</f>
        <v>2</v>
      </c>
      <c r="H331" s="43">
        <f>IF(A331&lt;&gt;"",IF(Data!$G$9="constant",$C$13,IF(Data!$G$9="squeeze",G331,F331)),"")</f>
        <v>2</v>
      </c>
      <c r="I331" s="38">
        <f ca="1">IF(ISNUMBER(A331),NORMINV(RAND(),0,IF(AND(Data!$G$9="squeeze",A331&lt;Data!$G$11*0.25),$H$32,1)*$C$30*$C$13)*($C$14*$C$12),"")</f>
        <v>-4.3369346926185592E-5</v>
      </c>
      <c r="J331" s="42">
        <f ca="1">IFERROR(IF(Data!$C$6="Real",B331,I331+J330+($C$14*$C$12)*(NORMINV(RAND(),$C$15,CHOOSE($G$13,$C$13,F331,G331)))),"")</f>
        <v>1.3532368583262806</v>
      </c>
      <c r="K331" s="88">
        <f>IF(ISNUMBER(A331), IF($G$16="fixed",$G$17,MIN(H331*Data!$C$7*$C$16*0.5,$C$17*Data!$C$7))*$C$12,"")</f>
        <v>8.0000000000000007E-5</v>
      </c>
      <c r="L331" s="42">
        <f t="shared" ca="1" si="164"/>
        <v>1.3532368583262806</v>
      </c>
      <c r="M331" s="44">
        <f t="shared" ca="1" si="165"/>
        <v>1.3532768583262806</v>
      </c>
      <c r="N331" s="44">
        <f t="shared" ca="1" si="166"/>
        <v>1.3531968583262806</v>
      </c>
      <c r="O331" s="108">
        <f t="shared" ca="1" si="141"/>
        <v>0.32229062737194297</v>
      </c>
      <c r="P331" s="102">
        <f t="shared" ca="1" si="142"/>
        <v>5.483206212664145</v>
      </c>
      <c r="Q331" s="102">
        <f t="shared" ca="1" si="143"/>
        <v>-1.0652499603738408</v>
      </c>
      <c r="R331" s="120">
        <f t="shared" ca="1" si="161"/>
        <v>1</v>
      </c>
      <c r="S331" s="54">
        <f t="shared" ca="1" si="162"/>
        <v>0</v>
      </c>
      <c r="T331" s="5">
        <f t="shared" ca="1" si="144"/>
        <v>1.3495941575375672</v>
      </c>
      <c r="U331" s="152">
        <f t="shared" ca="1" si="145"/>
        <v>1.3535911937142386</v>
      </c>
      <c r="V331" s="152">
        <f t="shared" ca="1" si="146"/>
        <v>1.3460202478056895</v>
      </c>
      <c r="W331" s="153">
        <f t="shared" ca="1" si="147"/>
        <v>1</v>
      </c>
      <c r="X331" s="153">
        <f t="shared" ca="1" si="148"/>
        <v>1</v>
      </c>
      <c r="Y331" s="153">
        <f t="shared" ca="1" si="149"/>
        <v>4</v>
      </c>
      <c r="Z331" s="153">
        <f t="shared" ca="1" si="150"/>
        <v>4</v>
      </c>
      <c r="AA331" s="152">
        <f t="shared" ca="1" si="151"/>
        <v>1.3527866830933588</v>
      </c>
      <c r="AB331" s="152">
        <f t="shared" ca="1" si="152"/>
        <v>1.3466126913879284</v>
      </c>
      <c r="AC331" s="154">
        <f t="shared" ca="1" si="153"/>
        <v>16.407009316870003</v>
      </c>
      <c r="AD331" s="154">
        <f t="shared" ca="1" si="154"/>
        <v>-266.56667753409022</v>
      </c>
      <c r="AE331" s="3">
        <f t="shared" ca="1" si="155"/>
        <v>-31.269958527152525</v>
      </c>
      <c r="AF331" s="3">
        <f t="shared" ca="1" si="156"/>
        <v>-250.1596682172202</v>
      </c>
      <c r="AG331" s="3" t="str">
        <f t="shared" ca="1" si="163"/>
        <v>N</v>
      </c>
      <c r="AH331" s="4" t="str">
        <f t="shared" ca="1" si="157"/>
        <v/>
      </c>
      <c r="AI331" s="75">
        <f t="shared" ca="1" si="158"/>
        <v>-25.015966821722024</v>
      </c>
      <c r="AJ331" s="75">
        <f t="shared" ca="1" si="159"/>
        <v>0</v>
      </c>
    </row>
    <row r="332" spans="1:36" ht="14.25">
      <c r="A332" s="41">
        <f t="shared" si="160"/>
        <v>266</v>
      </c>
      <c r="B332" s="150">
        <f>IF(ISNUMBER(A332),INDEX('MetaTrader Import'!$H$13:$J$5893,TRUNC(((A332-$A$39+1)-1)/3)+1,MOD((A332-$A$39+1)-1,3)+1),"")</f>
        <v>0</v>
      </c>
      <c r="C332" s="43">
        <f t="shared" ca="1" si="137"/>
        <v>23.130063246968124</v>
      </c>
      <c r="D332" s="43">
        <f t="shared" ca="1" si="138"/>
        <v>-0.38075200886504623</v>
      </c>
      <c r="E332" s="43">
        <f t="shared" ca="1" si="139"/>
        <v>22.749311238103079</v>
      </c>
      <c r="F332" s="43">
        <f t="shared" ca="1" si="140"/>
        <v>2.2749311238103078</v>
      </c>
      <c r="G332" s="43">
        <f>IF(A332&lt;&gt;"",IF(A332&lt;Data!$G$11*0.25,$C$13/$G$32,IF(A332&gt;Data!$G$11*0.25,$C$13,$C$13*10)),"")</f>
        <v>2</v>
      </c>
      <c r="H332" s="43">
        <f>IF(A332&lt;&gt;"",IF(Data!$G$9="constant",$C$13,IF(Data!$G$9="squeeze",G332,F332)),"")</f>
        <v>2</v>
      </c>
      <c r="I332" s="38">
        <f ca="1">IF(ISNUMBER(A332),NORMINV(RAND(),0,IF(AND(Data!$G$9="squeeze",A332&lt;Data!$G$11*0.25),$H$32,1)*$C$30*$C$13)*($C$14*$C$12),"")</f>
        <v>-1.9367607839945925E-4</v>
      </c>
      <c r="J332" s="42">
        <f ca="1">IFERROR(IF(Data!$C$6="Real",B332,I332+J331+($C$14*$C$12)*(NORMINV(RAND(),$C$15,CHOOSE($G$13,$C$13,F332,G332)))),"")</f>
        <v>1.3531806381004496</v>
      </c>
      <c r="K332" s="88">
        <f>IF(ISNUMBER(A332), IF($G$16="fixed",$G$17,MIN(H332*Data!$C$7*$C$16*0.5,$C$17*Data!$C$7))*$C$12,"")</f>
        <v>8.0000000000000007E-5</v>
      </c>
      <c r="L332" s="42">
        <f t="shared" ca="1" si="164"/>
        <v>1.3531806381004496</v>
      </c>
      <c r="M332" s="44">
        <f t="shared" ca="1" si="165"/>
        <v>1.3532206381004497</v>
      </c>
      <c r="N332" s="44">
        <f t="shared" ca="1" si="166"/>
        <v>1.3531406381004496</v>
      </c>
      <c r="O332" s="108">
        <f t="shared" ca="1" si="141"/>
        <v>7.4506746302430552E-2</v>
      </c>
      <c r="P332" s="102">
        <f t="shared" ca="1" si="142"/>
        <v>4.5044239401274293</v>
      </c>
      <c r="Q332" s="102">
        <f t="shared" ca="1" si="143"/>
        <v>-1.7541525485742235</v>
      </c>
      <c r="R332" s="120">
        <f t="shared" ca="1" si="161"/>
        <v>1</v>
      </c>
      <c r="S332" s="54">
        <f t="shared" ca="1" si="162"/>
        <v>0</v>
      </c>
      <c r="T332" s="5">
        <f t="shared" ca="1" si="144"/>
        <v>1.3495941575375672</v>
      </c>
      <c r="U332" s="152">
        <f t="shared" ca="1" si="145"/>
        <v>1.3535911937142386</v>
      </c>
      <c r="V332" s="152">
        <f t="shared" ca="1" si="146"/>
        <v>1.3460202478056895</v>
      </c>
      <c r="W332" s="153">
        <f t="shared" ca="1" si="147"/>
        <v>1</v>
      </c>
      <c r="X332" s="153">
        <f t="shared" ca="1" si="148"/>
        <v>1</v>
      </c>
      <c r="Y332" s="153">
        <f t="shared" ca="1" si="149"/>
        <v>4</v>
      </c>
      <c r="Z332" s="153">
        <f t="shared" ca="1" si="150"/>
        <v>4</v>
      </c>
      <c r="AA332" s="152">
        <f t="shared" ca="1" si="151"/>
        <v>1.3527866830933588</v>
      </c>
      <c r="AB332" s="152">
        <f t="shared" ca="1" si="152"/>
        <v>1.3466126913879284</v>
      </c>
      <c r="AC332" s="154">
        <f t="shared" ca="1" si="153"/>
        <v>14.158200283631572</v>
      </c>
      <c r="AD332" s="154">
        <f t="shared" ca="1" si="154"/>
        <v>-264.31786850085183</v>
      </c>
      <c r="AE332" s="3">
        <f t="shared" ca="1" si="155"/>
        <v>-31.269958527152532</v>
      </c>
      <c r="AF332" s="3">
        <f t="shared" ca="1" si="156"/>
        <v>-250.15966821722026</v>
      </c>
      <c r="AG332" s="3" t="str">
        <f t="shared" ca="1" si="163"/>
        <v>N</v>
      </c>
      <c r="AH332" s="4" t="str">
        <f t="shared" ca="1" si="157"/>
        <v/>
      </c>
      <c r="AI332" s="75">
        <f t="shared" ca="1" si="158"/>
        <v>-25.015966821722028</v>
      </c>
      <c r="AJ332" s="75">
        <f t="shared" ca="1" si="159"/>
        <v>0</v>
      </c>
    </row>
    <row r="333" spans="1:36" ht="14.25">
      <c r="A333" s="41">
        <f t="shared" si="160"/>
        <v>267</v>
      </c>
      <c r="B333" s="150">
        <f>IF(ISNUMBER(A333),INDEX('MetaTrader Import'!$H$13:$J$5893,TRUNC(((A333-$A$39+1)-1)/3)+1,MOD((A333-$A$39+1)-1,3)+1),"")</f>
        <v>0</v>
      </c>
      <c r="C333" s="43">
        <f t="shared" ca="1" si="137"/>
        <v>22.749311238103079</v>
      </c>
      <c r="D333" s="43">
        <f t="shared" ca="1" si="138"/>
        <v>-0.76153817726659745</v>
      </c>
      <c r="E333" s="43">
        <f t="shared" ca="1" si="139"/>
        <v>21.987773060836481</v>
      </c>
      <c r="F333" s="43">
        <f t="shared" ca="1" si="140"/>
        <v>2.198777306083648</v>
      </c>
      <c r="G333" s="43">
        <f>IF(A333&lt;&gt;"",IF(A333&lt;Data!$G$11*0.25,$C$13/$G$32,IF(A333&gt;Data!$G$11*0.25,$C$13,$C$13*10)),"")</f>
        <v>2</v>
      </c>
      <c r="H333" s="43">
        <f>IF(A333&lt;&gt;"",IF(Data!$G$9="constant",$C$13,IF(Data!$G$9="squeeze",G333,F333)),"")</f>
        <v>2</v>
      </c>
      <c r="I333" s="38">
        <f ca="1">IF(ISNUMBER(A333),NORMINV(RAND(),0,IF(AND(Data!$G$9="squeeze",A333&lt;Data!$G$11*0.25),$H$32,1)*$C$30*$C$13)*($C$14*$C$12),"")</f>
        <v>-4.7594785425837682E-4</v>
      </c>
      <c r="J333" s="42">
        <f ca="1">IFERROR(IF(Data!$C$6="Real",B333,I333+J332+($C$14*$C$12)*(NORMINV(RAND(),$C$15,CHOOSE($G$13,$C$13,F333,G333)))),"")</f>
        <v>1.3528747429707033</v>
      </c>
      <c r="K333" s="88">
        <f>IF(ISNUMBER(A333), IF($G$16="fixed",$G$17,MIN(H333*Data!$C$7*$C$16*0.5,$C$17*Data!$C$7))*$C$12,"")</f>
        <v>8.0000000000000007E-5</v>
      </c>
      <c r="L333" s="42">
        <f t="shared" ca="1" si="164"/>
        <v>1.3528747429707033</v>
      </c>
      <c r="M333" s="44">
        <f t="shared" ca="1" si="165"/>
        <v>1.3529147429707034</v>
      </c>
      <c r="N333" s="44">
        <f t="shared" ca="1" si="166"/>
        <v>1.3528347429707033</v>
      </c>
      <c r="O333" s="108">
        <f t="shared" ca="1" si="141"/>
        <v>-0.12623363646927352</v>
      </c>
      <c r="P333" s="102">
        <f t="shared" ca="1" si="142"/>
        <v>4.1607384902271276</v>
      </c>
      <c r="Q333" s="102">
        <f t="shared" ca="1" si="143"/>
        <v>-2.2790126388253094</v>
      </c>
      <c r="R333" s="120">
        <f t="shared" ca="1" si="161"/>
        <v>1</v>
      </c>
      <c r="S333" s="54">
        <f t="shared" ca="1" si="162"/>
        <v>0</v>
      </c>
      <c r="T333" s="5">
        <f t="shared" ca="1" si="144"/>
        <v>1.3495941575375672</v>
      </c>
      <c r="U333" s="152">
        <f t="shared" ca="1" si="145"/>
        <v>1.3535911937142386</v>
      </c>
      <c r="V333" s="152">
        <f t="shared" ca="1" si="146"/>
        <v>1.3460202478056895</v>
      </c>
      <c r="W333" s="153">
        <f t="shared" ca="1" si="147"/>
        <v>1</v>
      </c>
      <c r="X333" s="153">
        <f t="shared" ca="1" si="148"/>
        <v>1</v>
      </c>
      <c r="Y333" s="153">
        <f t="shared" ca="1" si="149"/>
        <v>4</v>
      </c>
      <c r="Z333" s="153">
        <f t="shared" ca="1" si="150"/>
        <v>4</v>
      </c>
      <c r="AA333" s="152">
        <f t="shared" ca="1" si="151"/>
        <v>1.3527866830933588</v>
      </c>
      <c r="AB333" s="152">
        <f t="shared" ca="1" si="152"/>
        <v>1.3466126913879284</v>
      </c>
      <c r="AC333" s="154">
        <f t="shared" ca="1" si="153"/>
        <v>1.9223950937785617</v>
      </c>
      <c r="AD333" s="154">
        <f t="shared" ca="1" si="154"/>
        <v>-252.08206331099882</v>
      </c>
      <c r="AE333" s="3">
        <f t="shared" ca="1" si="155"/>
        <v>-31.269958527152532</v>
      </c>
      <c r="AF333" s="3">
        <f t="shared" ca="1" si="156"/>
        <v>-250.15966821722026</v>
      </c>
      <c r="AG333" s="3" t="str">
        <f t="shared" ca="1" si="163"/>
        <v>N</v>
      </c>
      <c r="AH333" s="4" t="str">
        <f t="shared" ca="1" si="157"/>
        <v/>
      </c>
      <c r="AI333" s="75">
        <f t="shared" ca="1" si="158"/>
        <v>-25.015966821722028</v>
      </c>
      <c r="AJ333" s="75">
        <f t="shared" ca="1" si="159"/>
        <v>0</v>
      </c>
    </row>
    <row r="334" spans="1:36" ht="14.25">
      <c r="A334" s="41">
        <f t="shared" si="160"/>
        <v>268</v>
      </c>
      <c r="B334" s="150">
        <f>IF(ISNUMBER(A334),INDEX('MetaTrader Import'!$H$13:$J$5893,TRUNC(((A334-$A$39+1)-1)/3)+1,MOD((A334-$A$39+1)-1,3)+1),"")</f>
        <v>0</v>
      </c>
      <c r="C334" s="43">
        <f t="shared" ca="1" si="137"/>
        <v>21.987773060836481</v>
      </c>
      <c r="D334" s="43">
        <f t="shared" ca="1" si="138"/>
        <v>-3.2393789310949814</v>
      </c>
      <c r="E334" s="43">
        <f t="shared" ca="1" si="139"/>
        <v>18.748394129741499</v>
      </c>
      <c r="F334" s="43">
        <f t="shared" ca="1" si="140"/>
        <v>1.8748394129741499</v>
      </c>
      <c r="G334" s="43">
        <f>IF(A334&lt;&gt;"",IF(A334&lt;Data!$G$11*0.25,$C$13/$G$32,IF(A334&gt;Data!$G$11*0.25,$C$13,$C$13*10)),"")</f>
        <v>2</v>
      </c>
      <c r="H334" s="43">
        <f>IF(A334&lt;&gt;"",IF(Data!$G$9="constant",$C$13,IF(Data!$G$9="squeeze",G334,F334)),"")</f>
        <v>2</v>
      </c>
      <c r="I334" s="38">
        <f ca="1">IF(ISNUMBER(A334),NORMINV(RAND(),0,IF(AND(Data!$G$9="squeeze",A334&lt;Data!$G$11*0.25),$H$32,1)*$C$30*$C$13)*($C$14*$C$12),"")</f>
        <v>-1.8499611962582643E-4</v>
      </c>
      <c r="J334" s="42">
        <f ca="1">IFERROR(IF(Data!$C$6="Real",B334,I334+J333+($C$14*$C$12)*(NORMINV(RAND(),$C$15,CHOOSE($G$13,$C$13,F334,G334)))),"")</f>
        <v>1.3530002974801605</v>
      </c>
      <c r="K334" s="88">
        <f>IF(ISNUMBER(A334), IF($G$16="fixed",$G$17,MIN(H334*Data!$C$7*$C$16*0.5,$C$17*Data!$C$7))*$C$12,"")</f>
        <v>8.0000000000000007E-5</v>
      </c>
      <c r="L334" s="42">
        <f t="shared" ca="1" si="164"/>
        <v>1.3530002974801605</v>
      </c>
      <c r="M334" s="44">
        <f t="shared" ca="1" si="165"/>
        <v>1.3530402974801605</v>
      </c>
      <c r="N334" s="44">
        <f t="shared" ca="1" si="166"/>
        <v>1.3529602974801604</v>
      </c>
      <c r="O334" s="108">
        <f t="shared" ca="1" si="141"/>
        <v>-0.1930908215503267</v>
      </c>
      <c r="P334" s="102">
        <f t="shared" ca="1" si="142"/>
        <v>4.1060426541201833</v>
      </c>
      <c r="Q334" s="102">
        <f t="shared" ca="1" si="143"/>
        <v>-2.635620568117929</v>
      </c>
      <c r="R334" s="120">
        <f t="shared" ca="1" si="161"/>
        <v>1</v>
      </c>
      <c r="S334" s="54">
        <f t="shared" ca="1" si="162"/>
        <v>0</v>
      </c>
      <c r="T334" s="5">
        <f t="shared" ca="1" si="144"/>
        <v>1.3495941575375672</v>
      </c>
      <c r="U334" s="152">
        <f t="shared" ca="1" si="145"/>
        <v>1.3535911937142386</v>
      </c>
      <c r="V334" s="152">
        <f t="shared" ca="1" si="146"/>
        <v>1.3460202478056895</v>
      </c>
      <c r="W334" s="153">
        <f t="shared" ca="1" si="147"/>
        <v>1</v>
      </c>
      <c r="X334" s="153">
        <f t="shared" ca="1" si="148"/>
        <v>1</v>
      </c>
      <c r="Y334" s="153">
        <f t="shared" ca="1" si="149"/>
        <v>4</v>
      </c>
      <c r="Z334" s="153">
        <f t="shared" ca="1" si="150"/>
        <v>4</v>
      </c>
      <c r="AA334" s="152">
        <f t="shared" ca="1" si="151"/>
        <v>1.3527866830933588</v>
      </c>
      <c r="AB334" s="152">
        <f t="shared" ca="1" si="152"/>
        <v>1.3466126913879284</v>
      </c>
      <c r="AC334" s="154">
        <f t="shared" ca="1" si="153"/>
        <v>6.9445754720653952</v>
      </c>
      <c r="AD334" s="154">
        <f t="shared" ca="1" si="154"/>
        <v>-257.10424368928562</v>
      </c>
      <c r="AE334" s="3">
        <f t="shared" ca="1" si="155"/>
        <v>-31.269958527152529</v>
      </c>
      <c r="AF334" s="3">
        <f t="shared" ca="1" si="156"/>
        <v>-250.15966821722023</v>
      </c>
      <c r="AG334" s="3" t="str">
        <f t="shared" ca="1" si="163"/>
        <v>N</v>
      </c>
      <c r="AH334" s="4" t="str">
        <f t="shared" ca="1" si="157"/>
        <v/>
      </c>
      <c r="AI334" s="75">
        <f t="shared" ca="1" si="158"/>
        <v>-25.015966821722024</v>
      </c>
      <c r="AJ334" s="75">
        <f t="shared" ca="1" si="159"/>
        <v>0</v>
      </c>
    </row>
    <row r="335" spans="1:36" ht="14.25">
      <c r="A335" s="41">
        <f t="shared" si="160"/>
        <v>269</v>
      </c>
      <c r="B335" s="150">
        <f>IF(ISNUMBER(A335),INDEX('MetaTrader Import'!$H$13:$J$5893,TRUNC(((A335-$A$39+1)-1)/3)+1,MOD((A335-$A$39+1)-1,3)+1),"")</f>
        <v>0</v>
      </c>
      <c r="C335" s="43">
        <f t="shared" ca="1" si="137"/>
        <v>18.748394129741499</v>
      </c>
      <c r="D335" s="43">
        <f t="shared" ca="1" si="138"/>
        <v>-6.6027605837555514E-2</v>
      </c>
      <c r="E335" s="43">
        <f t="shared" ca="1" si="139"/>
        <v>18.682366523903944</v>
      </c>
      <c r="F335" s="43">
        <f t="shared" ca="1" si="140"/>
        <v>1.8682366523903944</v>
      </c>
      <c r="G335" s="43">
        <f>IF(A335&lt;&gt;"",IF(A335&lt;Data!$G$11*0.25,$C$13/$G$32,IF(A335&gt;Data!$G$11*0.25,$C$13,$C$13*10)),"")</f>
        <v>2</v>
      </c>
      <c r="H335" s="43">
        <f>IF(A335&lt;&gt;"",IF(Data!$G$9="constant",$C$13,IF(Data!$G$9="squeeze",G335,F335)),"")</f>
        <v>2</v>
      </c>
      <c r="I335" s="38">
        <f ca="1">IF(ISNUMBER(A335),NORMINV(RAND(),0,IF(AND(Data!$G$9="squeeze",A335&lt;Data!$G$11*0.25),$H$32,1)*$C$30*$C$13)*($C$14*$C$12),"")</f>
        <v>1.2862239543415282E-4</v>
      </c>
      <c r="J335" s="42">
        <f ca="1">IFERROR(IF(Data!$C$6="Real",B335,I335+J334+($C$14*$C$12)*(NORMINV(RAND(),$C$15,CHOOSE($G$13,$C$13,F335,G335)))),"")</f>
        <v>1.3535777519643626</v>
      </c>
      <c r="K335" s="88">
        <f>IF(ISNUMBER(A335), IF($G$16="fixed",$G$17,MIN(H335*Data!$C$7*$C$16*0.5,$C$17*Data!$C$7))*$C$12,"")</f>
        <v>8.0000000000000007E-5</v>
      </c>
      <c r="L335" s="42">
        <f t="shared" ca="1" si="164"/>
        <v>1.3535777519643626</v>
      </c>
      <c r="M335" s="44">
        <f t="shared" ca="1" si="165"/>
        <v>1.3536177519643626</v>
      </c>
      <c r="N335" s="44">
        <f t="shared" ca="1" si="166"/>
        <v>1.3535377519643625</v>
      </c>
      <c r="O335" s="108">
        <f t="shared" ca="1" si="141"/>
        <v>-2.7697414534170028E-2</v>
      </c>
      <c r="P335" s="102">
        <f t="shared" ca="1" si="142"/>
        <v>4.3621670134591044</v>
      </c>
      <c r="Q335" s="102">
        <f t="shared" ca="1" si="143"/>
        <v>-2.820560625631698</v>
      </c>
      <c r="R335" s="120">
        <f t="shared" ca="1" si="161"/>
        <v>1</v>
      </c>
      <c r="S335" s="54">
        <f t="shared" ca="1" si="162"/>
        <v>0</v>
      </c>
      <c r="T335" s="5">
        <f t="shared" ca="1" si="144"/>
        <v>1.3495941575375672</v>
      </c>
      <c r="U335" s="152">
        <f t="shared" ca="1" si="145"/>
        <v>1.3536177519643626</v>
      </c>
      <c r="V335" s="152">
        <f t="shared" ca="1" si="146"/>
        <v>1.3460202478056895</v>
      </c>
      <c r="W335" s="153">
        <f t="shared" ca="1" si="147"/>
        <v>1</v>
      </c>
      <c r="X335" s="153">
        <f t="shared" ca="1" si="148"/>
        <v>1</v>
      </c>
      <c r="Y335" s="153">
        <f t="shared" ca="1" si="149"/>
        <v>4</v>
      </c>
      <c r="Z335" s="153">
        <f t="shared" ca="1" si="150"/>
        <v>4</v>
      </c>
      <c r="AA335" s="152">
        <f t="shared" ca="1" si="151"/>
        <v>1.3527866830933588</v>
      </c>
      <c r="AB335" s="152">
        <f t="shared" ca="1" si="152"/>
        <v>1.3466126913879284</v>
      </c>
      <c r="AC335" s="154">
        <f t="shared" ca="1" si="153"/>
        <v>30.042754840149399</v>
      </c>
      <c r="AD335" s="154">
        <f t="shared" ca="1" si="154"/>
        <v>-280.20242305736963</v>
      </c>
      <c r="AE335" s="3">
        <f t="shared" ca="1" si="155"/>
        <v>-31.269958527152529</v>
      </c>
      <c r="AF335" s="3">
        <f t="shared" ca="1" si="156"/>
        <v>-250.15966821722023</v>
      </c>
      <c r="AG335" s="3" t="str">
        <f t="shared" ca="1" si="163"/>
        <v>N</v>
      </c>
      <c r="AH335" s="4" t="str">
        <f t="shared" ca="1" si="157"/>
        <v/>
      </c>
      <c r="AI335" s="75">
        <f t="shared" ca="1" si="158"/>
        <v>-25.015966821722024</v>
      </c>
      <c r="AJ335" s="75">
        <f t="shared" ca="1" si="159"/>
        <v>0</v>
      </c>
    </row>
    <row r="336" spans="1:36" ht="14.25">
      <c r="A336" s="41">
        <f t="shared" si="160"/>
        <v>270</v>
      </c>
      <c r="B336" s="150">
        <f>IF(ISNUMBER(A336),INDEX('MetaTrader Import'!$H$13:$J$5893,TRUNC(((A336-$A$39+1)-1)/3)+1,MOD((A336-$A$39+1)-1,3)+1),"")</f>
        <v>0</v>
      </c>
      <c r="C336" s="43">
        <f t="shared" ca="1" si="137"/>
        <v>18.682366523903944</v>
      </c>
      <c r="D336" s="43">
        <f t="shared" ca="1" si="138"/>
        <v>7.8327350804875406E-2</v>
      </c>
      <c r="E336" s="43">
        <f t="shared" ca="1" si="139"/>
        <v>18.760693874708821</v>
      </c>
      <c r="F336" s="43">
        <f t="shared" ca="1" si="140"/>
        <v>1.876069387470882</v>
      </c>
      <c r="G336" s="43">
        <f>IF(A336&lt;&gt;"",IF(A336&lt;Data!$G$11*0.25,$C$13/$G$32,IF(A336&gt;Data!$G$11*0.25,$C$13,$C$13*10)),"")</f>
        <v>2</v>
      </c>
      <c r="H336" s="43">
        <f>IF(A336&lt;&gt;"",IF(Data!$G$9="constant",$C$13,IF(Data!$G$9="squeeze",G336,F336)),"")</f>
        <v>2</v>
      </c>
      <c r="I336" s="38">
        <f ca="1">IF(ISNUMBER(A336),NORMINV(RAND(),0,IF(AND(Data!$G$9="squeeze",A336&lt;Data!$G$11*0.25),$H$32,1)*$C$30*$C$13)*($C$14*$C$12),"")</f>
        <v>-3.0497127882597524E-4</v>
      </c>
      <c r="J336" s="42">
        <f ca="1">IFERROR(IF(Data!$C$6="Real",B336,I336+J335+($C$14*$C$12)*(NORMINV(RAND(),$C$15,CHOOSE($G$13,$C$13,F336,G336)))),"")</f>
        <v>1.353402770866448</v>
      </c>
      <c r="K336" s="88">
        <f>IF(ISNUMBER(A336), IF($G$16="fixed",$G$17,MIN(H336*Data!$C$7*$C$16*0.5,$C$17*Data!$C$7))*$C$12,"")</f>
        <v>8.0000000000000007E-5</v>
      </c>
      <c r="L336" s="42">
        <f t="shared" ca="1" si="164"/>
        <v>1.353402770866448</v>
      </c>
      <c r="M336" s="44">
        <f t="shared" ca="1" si="165"/>
        <v>1.353442770866448</v>
      </c>
      <c r="N336" s="44">
        <f t="shared" ca="1" si="166"/>
        <v>1.353362770866448</v>
      </c>
      <c r="O336" s="108">
        <f t="shared" ca="1" si="141"/>
        <v>0.16083274627333644</v>
      </c>
      <c r="P336" s="102">
        <f t="shared" ca="1" si="142"/>
        <v>4.3743805064478805</v>
      </c>
      <c r="Q336" s="102">
        <f t="shared" ca="1" si="143"/>
        <v>-2.85062729968412</v>
      </c>
      <c r="R336" s="120">
        <f t="shared" ca="1" si="161"/>
        <v>1</v>
      </c>
      <c r="S336" s="54">
        <f t="shared" ca="1" si="162"/>
        <v>0</v>
      </c>
      <c r="T336" s="5">
        <f t="shared" ca="1" si="144"/>
        <v>1.3495941575375672</v>
      </c>
      <c r="U336" s="152">
        <f t="shared" ca="1" si="145"/>
        <v>1.3536177519643626</v>
      </c>
      <c r="V336" s="152">
        <f t="shared" ca="1" si="146"/>
        <v>1.3460202478056895</v>
      </c>
      <c r="W336" s="153">
        <f t="shared" ca="1" si="147"/>
        <v>1</v>
      </c>
      <c r="X336" s="153">
        <f t="shared" ca="1" si="148"/>
        <v>1</v>
      </c>
      <c r="Y336" s="153">
        <f t="shared" ca="1" si="149"/>
        <v>4</v>
      </c>
      <c r="Z336" s="153">
        <f t="shared" ca="1" si="150"/>
        <v>4</v>
      </c>
      <c r="AA336" s="152">
        <f t="shared" ca="1" si="151"/>
        <v>1.3527866830933588</v>
      </c>
      <c r="AB336" s="152">
        <f t="shared" ca="1" si="152"/>
        <v>1.3466126913879284</v>
      </c>
      <c r="AC336" s="154">
        <f t="shared" ca="1" si="153"/>
        <v>23.043510923566046</v>
      </c>
      <c r="AD336" s="154">
        <f t="shared" ca="1" si="154"/>
        <v>-273.20317914078629</v>
      </c>
      <c r="AE336" s="3">
        <f t="shared" ca="1" si="155"/>
        <v>-31.269958527152532</v>
      </c>
      <c r="AF336" s="3">
        <f t="shared" ca="1" si="156"/>
        <v>-250.15966821722026</v>
      </c>
      <c r="AG336" s="3" t="str">
        <f t="shared" ca="1" si="163"/>
        <v>N</v>
      </c>
      <c r="AH336" s="4" t="str">
        <f t="shared" ca="1" si="157"/>
        <v/>
      </c>
      <c r="AI336" s="75">
        <f t="shared" ca="1" si="158"/>
        <v>-25.015966821722028</v>
      </c>
      <c r="AJ336" s="75">
        <f t="shared" ca="1" si="159"/>
        <v>0</v>
      </c>
    </row>
    <row r="337" spans="1:36" ht="14.25">
      <c r="A337" s="41">
        <f t="shared" si="160"/>
        <v>271</v>
      </c>
      <c r="B337" s="150">
        <f>IF(ISNUMBER(A337),INDEX('MetaTrader Import'!$H$13:$J$5893,TRUNC(((A337-$A$39+1)-1)/3)+1,MOD((A337-$A$39+1)-1,3)+1),"")</f>
        <v>0</v>
      </c>
      <c r="C337" s="43">
        <f t="shared" ca="1" si="137"/>
        <v>18.760693874708821</v>
      </c>
      <c r="D337" s="43">
        <f t="shared" ca="1" si="138"/>
        <v>-0.79095126319497178</v>
      </c>
      <c r="E337" s="43">
        <f t="shared" ca="1" si="139"/>
        <v>17.969742611513848</v>
      </c>
      <c r="F337" s="43">
        <f t="shared" ca="1" si="140"/>
        <v>1.7969742611513848</v>
      </c>
      <c r="G337" s="43">
        <f>IF(A337&lt;&gt;"",IF(A337&lt;Data!$G$11*0.25,$C$13/$G$32,IF(A337&gt;Data!$G$11*0.25,$C$13,$C$13*10)),"")</f>
        <v>2</v>
      </c>
      <c r="H337" s="43">
        <f>IF(A337&lt;&gt;"",IF(Data!$G$9="constant",$C$13,IF(Data!$G$9="squeeze",G337,F337)),"")</f>
        <v>2</v>
      </c>
      <c r="I337" s="38">
        <f ca="1">IF(ISNUMBER(A337),NORMINV(RAND(),0,IF(AND(Data!$G$9="squeeze",A337&lt;Data!$G$11*0.25),$H$32,1)*$C$30*$C$13)*($C$14*$C$12),"")</f>
        <v>2.0649135230991692E-4</v>
      </c>
      <c r="J337" s="42">
        <f ca="1">IFERROR(IF(Data!$C$6="Real",B337,I337+J336+($C$14*$C$12)*(NORMINV(RAND(),$C$15,CHOOSE($G$13,$C$13,F337,G337)))),"")</f>
        <v>1.3530996454000774</v>
      </c>
      <c r="K337" s="88">
        <f>IF(ISNUMBER(A337), IF($G$16="fixed",$G$17,MIN(H337*Data!$C$7*$C$16*0.5,$C$17*Data!$C$7))*$C$12,"")</f>
        <v>8.0000000000000007E-5</v>
      </c>
      <c r="L337" s="42">
        <f t="shared" ca="1" si="164"/>
        <v>1.3530996454000774</v>
      </c>
      <c r="M337" s="44">
        <f t="shared" ca="1" si="165"/>
        <v>1.3531396454000775</v>
      </c>
      <c r="N337" s="44">
        <f t="shared" ca="1" si="166"/>
        <v>1.3530596454000774</v>
      </c>
      <c r="O337" s="108">
        <f t="shared" ca="1" si="141"/>
        <v>0.32129410414883613</v>
      </c>
      <c r="P337" s="102">
        <f t="shared" ca="1" si="142"/>
        <v>4.1476551606354723</v>
      </c>
      <c r="Q337" s="102">
        <f t="shared" ca="1" si="143"/>
        <v>-2.7410248064271037</v>
      </c>
      <c r="R337" s="120">
        <f t="shared" ca="1" si="161"/>
        <v>1</v>
      </c>
      <c r="S337" s="54">
        <f t="shared" ca="1" si="162"/>
        <v>0</v>
      </c>
      <c r="T337" s="5">
        <f t="shared" ca="1" si="144"/>
        <v>1.3495941575375672</v>
      </c>
      <c r="U337" s="152">
        <f t="shared" ca="1" si="145"/>
        <v>1.3536177519643626</v>
      </c>
      <c r="V337" s="152">
        <f t="shared" ca="1" si="146"/>
        <v>1.3460202478056895</v>
      </c>
      <c r="W337" s="153">
        <f t="shared" ca="1" si="147"/>
        <v>1</v>
      </c>
      <c r="X337" s="153">
        <f t="shared" ca="1" si="148"/>
        <v>1</v>
      </c>
      <c r="Y337" s="153">
        <f t="shared" ca="1" si="149"/>
        <v>4</v>
      </c>
      <c r="Z337" s="153">
        <f t="shared" ca="1" si="150"/>
        <v>4</v>
      </c>
      <c r="AA337" s="152">
        <f t="shared" ca="1" si="151"/>
        <v>1.3527866830933588</v>
      </c>
      <c r="AB337" s="152">
        <f t="shared" ca="1" si="152"/>
        <v>1.3466126913879284</v>
      </c>
      <c r="AC337" s="154">
        <f t="shared" ca="1" si="153"/>
        <v>10.918492268743307</v>
      </c>
      <c r="AD337" s="154">
        <f t="shared" ca="1" si="154"/>
        <v>-261.07816048596356</v>
      </c>
      <c r="AE337" s="3">
        <f t="shared" ca="1" si="155"/>
        <v>-31.269958527152532</v>
      </c>
      <c r="AF337" s="3">
        <f t="shared" ca="1" si="156"/>
        <v>-250.15966821722026</v>
      </c>
      <c r="AG337" s="3" t="str">
        <f t="shared" ca="1" si="163"/>
        <v>N</v>
      </c>
      <c r="AH337" s="4" t="str">
        <f t="shared" ca="1" si="157"/>
        <v/>
      </c>
      <c r="AI337" s="75">
        <f t="shared" ca="1" si="158"/>
        <v>-25.015966821722028</v>
      </c>
      <c r="AJ337" s="75">
        <f t="shared" ca="1" si="159"/>
        <v>0</v>
      </c>
    </row>
    <row r="338" spans="1:36" ht="14.25">
      <c r="A338" s="41">
        <f t="shared" si="160"/>
        <v>272</v>
      </c>
      <c r="B338" s="150">
        <f>IF(ISNUMBER(A338),INDEX('MetaTrader Import'!$H$13:$J$5893,TRUNC(((A338-$A$39+1)-1)/3)+1,MOD((A338-$A$39+1)-1,3)+1),"")</f>
        <v>0</v>
      </c>
      <c r="C338" s="43">
        <f t="shared" ca="1" si="137"/>
        <v>17.969742611513848</v>
      </c>
      <c r="D338" s="43">
        <f t="shared" ca="1" si="138"/>
        <v>-0.28969463656930955</v>
      </c>
      <c r="E338" s="43">
        <f t="shared" ca="1" si="139"/>
        <v>17.680047974944539</v>
      </c>
      <c r="F338" s="43">
        <f t="shared" ca="1" si="140"/>
        <v>1.7680047974944539</v>
      </c>
      <c r="G338" s="43">
        <f>IF(A338&lt;&gt;"",IF(A338&lt;Data!$G$11*0.25,$C$13/$G$32,IF(A338&gt;Data!$G$11*0.25,$C$13,$C$13*10)),"")</f>
        <v>2</v>
      </c>
      <c r="H338" s="43">
        <f>IF(A338&lt;&gt;"",IF(Data!$G$9="constant",$C$13,IF(Data!$G$9="squeeze",G338,F338)),"")</f>
        <v>2</v>
      </c>
      <c r="I338" s="38">
        <f ca="1">IF(ISNUMBER(A338),NORMINV(RAND(),0,IF(AND(Data!$G$9="squeeze",A338&lt;Data!$G$11*0.25),$H$32,1)*$C$30*$C$13)*($C$14*$C$12),"")</f>
        <v>-1.3925008466559047E-5</v>
      </c>
      <c r="J338" s="42">
        <f ca="1">IFERROR(IF(Data!$C$6="Real",B338,I338+J337+($C$14*$C$12)*(NORMINV(RAND(),$C$15,CHOOSE($G$13,$C$13,F338,G338)))),"")</f>
        <v>1.3531827955125293</v>
      </c>
      <c r="K338" s="88">
        <f>IF(ISNUMBER(A338), IF($G$16="fixed",$G$17,MIN(H338*Data!$C$7*$C$16*0.5,$C$17*Data!$C$7))*$C$12,"")</f>
        <v>8.0000000000000007E-5</v>
      </c>
      <c r="L338" s="42">
        <f t="shared" ca="1" si="164"/>
        <v>1.3531827955125293</v>
      </c>
      <c r="M338" s="44">
        <f t="shared" ca="1" si="165"/>
        <v>1.3532227955125293</v>
      </c>
      <c r="N338" s="44">
        <f t="shared" ca="1" si="166"/>
        <v>1.3531427955125293</v>
      </c>
      <c r="O338" s="108">
        <f t="shared" ca="1" si="141"/>
        <v>0.46475376394915024</v>
      </c>
      <c r="P338" s="102">
        <f t="shared" ca="1" si="142"/>
        <v>4.0639406772313178</v>
      </c>
      <c r="Q338" s="102">
        <f t="shared" ca="1" si="143"/>
        <v>-2.5081086186280683</v>
      </c>
      <c r="R338" s="120">
        <f t="shared" ca="1" si="161"/>
        <v>1</v>
      </c>
      <c r="S338" s="54">
        <f t="shared" ca="1" si="162"/>
        <v>0</v>
      </c>
      <c r="T338" s="5">
        <f t="shared" ca="1" si="144"/>
        <v>1.3495941575375672</v>
      </c>
      <c r="U338" s="152">
        <f t="shared" ca="1" si="145"/>
        <v>1.3536177519643626</v>
      </c>
      <c r="V338" s="152">
        <f t="shared" ca="1" si="146"/>
        <v>1.3460202478056895</v>
      </c>
      <c r="W338" s="153">
        <f t="shared" ca="1" si="147"/>
        <v>1</v>
      </c>
      <c r="X338" s="153">
        <f t="shared" ca="1" si="148"/>
        <v>1</v>
      </c>
      <c r="Y338" s="153">
        <f t="shared" ca="1" si="149"/>
        <v>4</v>
      </c>
      <c r="Z338" s="153">
        <f t="shared" ca="1" si="150"/>
        <v>4</v>
      </c>
      <c r="AA338" s="152">
        <f t="shared" ca="1" si="151"/>
        <v>1.3527866830933588</v>
      </c>
      <c r="AB338" s="152">
        <f t="shared" ca="1" si="152"/>
        <v>1.3466126913879284</v>
      </c>
      <c r="AC338" s="154">
        <f t="shared" ca="1" si="153"/>
        <v>14.244496766817605</v>
      </c>
      <c r="AD338" s="154">
        <f t="shared" ca="1" si="154"/>
        <v>-264.40416498403783</v>
      </c>
      <c r="AE338" s="3">
        <f t="shared" ca="1" si="155"/>
        <v>-31.269958527152529</v>
      </c>
      <c r="AF338" s="3">
        <f t="shared" ca="1" si="156"/>
        <v>-250.15966821722023</v>
      </c>
      <c r="AG338" s="3" t="str">
        <f t="shared" ca="1" si="163"/>
        <v>N</v>
      </c>
      <c r="AH338" s="4" t="str">
        <f t="shared" ca="1" si="157"/>
        <v/>
      </c>
      <c r="AI338" s="75">
        <f t="shared" ca="1" si="158"/>
        <v>-25.015966821722024</v>
      </c>
      <c r="AJ338" s="75">
        <f t="shared" ca="1" si="159"/>
        <v>0</v>
      </c>
    </row>
    <row r="339" spans="1:36" ht="14.25">
      <c r="A339" s="41">
        <f t="shared" si="160"/>
        <v>273</v>
      </c>
      <c r="B339" s="150">
        <f>IF(ISNUMBER(A339),INDEX('MetaTrader Import'!$H$13:$J$5893,TRUNC(((A339-$A$39+1)-1)/3)+1,MOD((A339-$A$39+1)-1,3)+1),"")</f>
        <v>0</v>
      </c>
      <c r="C339" s="43">
        <f t="shared" ca="1" si="137"/>
        <v>17.680047974944539</v>
      </c>
      <c r="D339" s="43">
        <f t="shared" ca="1" si="138"/>
        <v>2.8793845304892205</v>
      </c>
      <c r="E339" s="43">
        <f t="shared" ca="1" si="139"/>
        <v>20.559432505433762</v>
      </c>
      <c r="F339" s="43">
        <f t="shared" ca="1" si="140"/>
        <v>2.0559432505433763</v>
      </c>
      <c r="G339" s="43">
        <f>IF(A339&lt;&gt;"",IF(A339&lt;Data!$G$11*0.25,$C$13/$G$32,IF(A339&gt;Data!$G$11*0.25,$C$13,$C$13*10)),"")</f>
        <v>2</v>
      </c>
      <c r="H339" s="43">
        <f>IF(A339&lt;&gt;"",IF(Data!$G$9="constant",$C$13,IF(Data!$G$9="squeeze",G339,F339)),"")</f>
        <v>2</v>
      </c>
      <c r="I339" s="38">
        <f ca="1">IF(ISNUMBER(A339),NORMINV(RAND(),0,IF(AND(Data!$G$9="squeeze",A339&lt;Data!$G$11*0.25),$H$32,1)*$C$30*$C$13)*($C$14*$C$12),"")</f>
        <v>-4.0538753383614971E-4</v>
      </c>
      <c r="J339" s="42">
        <f ca="1">IFERROR(IF(Data!$C$6="Real",B339,I339+J338+($C$14*$C$12)*(NORMINV(RAND(),$C$15,CHOOSE($G$13,$C$13,F339,G339)))),"")</f>
        <v>1.3521460400697218</v>
      </c>
      <c r="K339" s="88">
        <f>IF(ISNUMBER(A339), IF($G$16="fixed",$G$17,MIN(H339*Data!$C$7*$C$16*0.5,$C$17*Data!$C$7))*$C$12,"")</f>
        <v>8.0000000000000007E-5</v>
      </c>
      <c r="L339" s="42">
        <f t="shared" ca="1" si="164"/>
        <v>1.3521460400697218</v>
      </c>
      <c r="M339" s="44">
        <f t="shared" ca="1" si="165"/>
        <v>1.3521860400697219</v>
      </c>
      <c r="N339" s="44">
        <f t="shared" ca="1" si="166"/>
        <v>1.3521060400697218</v>
      </c>
      <c r="O339" s="108">
        <f t="shared" ca="1" si="141"/>
        <v>0.37599763954046911</v>
      </c>
      <c r="P339" s="102">
        <f t="shared" ca="1" si="142"/>
        <v>4.4232362279056332</v>
      </c>
      <c r="Q339" s="102">
        <f t="shared" ca="1" si="143"/>
        <v>-2.1603780068364191</v>
      </c>
      <c r="R339" s="120">
        <f t="shared" ca="1" si="161"/>
        <v>1</v>
      </c>
      <c r="S339" s="54">
        <f t="shared" ca="1" si="162"/>
        <v>0</v>
      </c>
      <c r="T339" s="5">
        <f t="shared" ca="1" si="144"/>
        <v>1.3495941575375672</v>
      </c>
      <c r="U339" s="152">
        <f t="shared" ca="1" si="145"/>
        <v>1.3536177519643626</v>
      </c>
      <c r="V339" s="152">
        <f t="shared" ca="1" si="146"/>
        <v>1.3460202478056895</v>
      </c>
      <c r="W339" s="153">
        <f t="shared" ca="1" si="147"/>
        <v>1</v>
      </c>
      <c r="X339" s="153">
        <f t="shared" ca="1" si="148"/>
        <v>1</v>
      </c>
      <c r="Y339" s="153">
        <f t="shared" ca="1" si="149"/>
        <v>4</v>
      </c>
      <c r="Z339" s="153">
        <f t="shared" ca="1" si="150"/>
        <v>4</v>
      </c>
      <c r="AA339" s="152">
        <f t="shared" ca="1" si="151"/>
        <v>1.3527866830933588</v>
      </c>
      <c r="AB339" s="152">
        <f t="shared" ca="1" si="152"/>
        <v>1.3466126913879284</v>
      </c>
      <c r="AC339" s="154">
        <f t="shared" ca="1" si="153"/>
        <v>-27.225720945480703</v>
      </c>
      <c r="AD339" s="154">
        <f t="shared" ca="1" si="154"/>
        <v>-222.93394727173956</v>
      </c>
      <c r="AE339" s="3">
        <f t="shared" ca="1" si="155"/>
        <v>-31.269958527152532</v>
      </c>
      <c r="AF339" s="3">
        <f t="shared" ca="1" si="156"/>
        <v>-250.15966821722026</v>
      </c>
      <c r="AG339" s="3" t="str">
        <f t="shared" ca="1" si="163"/>
        <v>N</v>
      </c>
      <c r="AH339" s="4" t="str">
        <f t="shared" ca="1" si="157"/>
        <v/>
      </c>
      <c r="AI339" s="75">
        <f t="shared" ca="1" si="158"/>
        <v>-25.015966821722028</v>
      </c>
      <c r="AJ339" s="75">
        <f t="shared" ca="1" si="159"/>
        <v>0</v>
      </c>
    </row>
    <row r="340" spans="1:36" ht="14.25">
      <c r="A340" s="41">
        <f t="shared" si="160"/>
        <v>274</v>
      </c>
      <c r="B340" s="150">
        <f>IF(ISNUMBER(A340),INDEX('MetaTrader Import'!$H$13:$J$5893,TRUNC(((A340-$A$39+1)-1)/3)+1,MOD((A340-$A$39+1)-1,3)+1),"")</f>
        <v>0</v>
      </c>
      <c r="C340" s="43">
        <f t="shared" ca="1" si="137"/>
        <v>20.559432505433762</v>
      </c>
      <c r="D340" s="43">
        <f t="shared" ca="1" si="138"/>
        <v>-2.1869502499191378</v>
      </c>
      <c r="E340" s="43">
        <f t="shared" ca="1" si="139"/>
        <v>18.372482255514623</v>
      </c>
      <c r="F340" s="43">
        <f t="shared" ca="1" si="140"/>
        <v>1.8372482255514622</v>
      </c>
      <c r="G340" s="43">
        <f>IF(A340&lt;&gt;"",IF(A340&lt;Data!$G$11*0.25,$C$13/$G$32,IF(A340&gt;Data!$G$11*0.25,$C$13,$C$13*10)),"")</f>
        <v>2</v>
      </c>
      <c r="H340" s="43">
        <f>IF(A340&lt;&gt;"",IF(Data!$G$9="constant",$C$13,IF(Data!$G$9="squeeze",G340,F340)),"")</f>
        <v>2</v>
      </c>
      <c r="I340" s="38">
        <f ca="1">IF(ISNUMBER(A340),NORMINV(RAND(),0,IF(AND(Data!$G$9="squeeze",A340&lt;Data!$G$11*0.25),$H$32,1)*$C$30*$C$13)*($C$14*$C$12),"")</f>
        <v>8.4914406446465372E-5</v>
      </c>
      <c r="J340" s="42">
        <f ca="1">IFERROR(IF(Data!$C$6="Real",B340,I340+J339+($C$14*$C$12)*(NORMINV(RAND(),$C$15,CHOOSE($G$13,$C$13,F340,G340)))),"")</f>
        <v>1.3520285891502584</v>
      </c>
      <c r="K340" s="88">
        <f>IF(ISNUMBER(A340), IF($G$16="fixed",$G$17,MIN(H340*Data!$C$7*$C$16*0.5,$C$17*Data!$C$7))*$C$12,"")</f>
        <v>8.0000000000000007E-5</v>
      </c>
      <c r="L340" s="42">
        <f t="shared" ca="1" si="164"/>
        <v>1.3520285891502584</v>
      </c>
      <c r="M340" s="44">
        <f t="shared" ca="1" si="165"/>
        <v>1.3520685891502584</v>
      </c>
      <c r="N340" s="44">
        <f t="shared" ca="1" si="166"/>
        <v>1.3519885891502583</v>
      </c>
      <c r="O340" s="108">
        <f t="shared" ca="1" si="141"/>
        <v>5.2202954924489883E-2</v>
      </c>
      <c r="P340" s="102">
        <f t="shared" ca="1" si="142"/>
        <v>4.9089232345482365</v>
      </c>
      <c r="Q340" s="102">
        <f t="shared" ca="1" si="143"/>
        <v>-1.7313173012856335</v>
      </c>
      <c r="R340" s="120">
        <f t="shared" ca="1" si="161"/>
        <v>1</v>
      </c>
      <c r="S340" s="54">
        <f t="shared" ca="1" si="162"/>
        <v>0</v>
      </c>
      <c r="T340" s="5">
        <f t="shared" ca="1" si="144"/>
        <v>1.3495941575375672</v>
      </c>
      <c r="U340" s="152">
        <f t="shared" ca="1" si="145"/>
        <v>1.3536177519643626</v>
      </c>
      <c r="V340" s="152">
        <f t="shared" ca="1" si="146"/>
        <v>1.3460202478056895</v>
      </c>
      <c r="W340" s="153">
        <f t="shared" ca="1" si="147"/>
        <v>1</v>
      </c>
      <c r="X340" s="153">
        <f t="shared" ca="1" si="148"/>
        <v>1</v>
      </c>
      <c r="Y340" s="153">
        <f t="shared" ca="1" si="149"/>
        <v>4</v>
      </c>
      <c r="Z340" s="153">
        <f t="shared" ca="1" si="150"/>
        <v>4</v>
      </c>
      <c r="AA340" s="152">
        <f t="shared" ca="1" si="151"/>
        <v>1.3527866830933588</v>
      </c>
      <c r="AB340" s="152">
        <f t="shared" ca="1" si="152"/>
        <v>1.3466126913879284</v>
      </c>
      <c r="AC340" s="154">
        <f t="shared" ca="1" si="153"/>
        <v>-31.923757724019453</v>
      </c>
      <c r="AD340" s="154">
        <f t="shared" ca="1" si="154"/>
        <v>-218.23591049320078</v>
      </c>
      <c r="AE340" s="3">
        <f t="shared" ca="1" si="155"/>
        <v>-31.269958527152529</v>
      </c>
      <c r="AF340" s="3">
        <f t="shared" ca="1" si="156"/>
        <v>-250.15966821722023</v>
      </c>
      <c r="AG340" s="3" t="str">
        <f t="shared" ca="1" si="163"/>
        <v>N</v>
      </c>
      <c r="AH340" s="4" t="str">
        <f t="shared" ca="1" si="157"/>
        <v/>
      </c>
      <c r="AI340" s="75">
        <f t="shared" ca="1" si="158"/>
        <v>-25.015966821722024</v>
      </c>
      <c r="AJ340" s="75">
        <f t="shared" ca="1" si="159"/>
        <v>0</v>
      </c>
    </row>
    <row r="341" spans="1:36" ht="14.25">
      <c r="A341" s="41">
        <f t="shared" si="160"/>
        <v>275</v>
      </c>
      <c r="B341" s="150">
        <f>IF(ISNUMBER(A341),INDEX('MetaTrader Import'!$H$13:$J$5893,TRUNC(((A341-$A$39+1)-1)/3)+1,MOD((A341-$A$39+1)-1,3)+1),"")</f>
        <v>0</v>
      </c>
      <c r="C341" s="43">
        <f t="shared" ca="1" si="137"/>
        <v>18.372482255514623</v>
      </c>
      <c r="D341" s="43">
        <f t="shared" ca="1" si="138"/>
        <v>-0.55180883986181029</v>
      </c>
      <c r="E341" s="43">
        <f t="shared" ca="1" si="139"/>
        <v>17.820673415652813</v>
      </c>
      <c r="F341" s="43">
        <f t="shared" ca="1" si="140"/>
        <v>1.7820673415652812</v>
      </c>
      <c r="G341" s="43">
        <f>IF(A341&lt;&gt;"",IF(A341&lt;Data!$G$11*0.25,$C$13/$G$32,IF(A341&gt;Data!$G$11*0.25,$C$13,$C$13*10)),"")</f>
        <v>2</v>
      </c>
      <c r="H341" s="43">
        <f>IF(A341&lt;&gt;"",IF(Data!$G$9="constant",$C$13,IF(Data!$G$9="squeeze",G341,F341)),"")</f>
        <v>2</v>
      </c>
      <c r="I341" s="38">
        <f ca="1">IF(ISNUMBER(A341),NORMINV(RAND(),0,IF(AND(Data!$G$9="squeeze",A341&lt;Data!$G$11*0.25),$H$32,1)*$C$30*$C$13)*($C$14*$C$12),"")</f>
        <v>1.9012538137274046E-4</v>
      </c>
      <c r="J341" s="42">
        <f ca="1">IFERROR(IF(Data!$C$6="Real",B341,I341+J340+($C$14*$C$12)*(NORMINV(RAND(),$C$15,CHOOSE($G$13,$C$13,F341,G341)))),"")</f>
        <v>1.352352026427317</v>
      </c>
      <c r="K341" s="88">
        <f>IF(ISNUMBER(A341), IF($G$16="fixed",$G$17,MIN(H341*Data!$C$7*$C$16*0.5,$C$17*Data!$C$7))*$C$12,"")</f>
        <v>8.0000000000000007E-5</v>
      </c>
      <c r="L341" s="42">
        <f t="shared" ca="1" si="164"/>
        <v>1.352352026427317</v>
      </c>
      <c r="M341" s="44">
        <f t="shared" ca="1" si="165"/>
        <v>1.352392026427317</v>
      </c>
      <c r="N341" s="44">
        <f t="shared" ca="1" si="166"/>
        <v>1.352312026427317</v>
      </c>
      <c r="O341" s="108">
        <f t="shared" ca="1" si="141"/>
        <v>-0.32268293744216631</v>
      </c>
      <c r="P341" s="102">
        <f t="shared" ca="1" si="142"/>
        <v>4.5649756509674031</v>
      </c>
      <c r="Q341" s="102">
        <f t="shared" ca="1" si="143"/>
        <v>-1.2761191873199607</v>
      </c>
      <c r="R341" s="120">
        <f t="shared" ca="1" si="161"/>
        <v>1</v>
      </c>
      <c r="S341" s="54">
        <f t="shared" ca="1" si="162"/>
        <v>0</v>
      </c>
      <c r="T341" s="5">
        <f t="shared" ca="1" si="144"/>
        <v>1.3495941575375672</v>
      </c>
      <c r="U341" s="152">
        <f t="shared" ca="1" si="145"/>
        <v>1.3536177519643626</v>
      </c>
      <c r="V341" s="152">
        <f t="shared" ca="1" si="146"/>
        <v>1.3460202478056895</v>
      </c>
      <c r="W341" s="153">
        <f t="shared" ca="1" si="147"/>
        <v>1</v>
      </c>
      <c r="X341" s="153">
        <f t="shared" ca="1" si="148"/>
        <v>1</v>
      </c>
      <c r="Y341" s="153">
        <f t="shared" ca="1" si="149"/>
        <v>4</v>
      </c>
      <c r="Z341" s="153">
        <f t="shared" ca="1" si="150"/>
        <v>4</v>
      </c>
      <c r="AA341" s="152">
        <f t="shared" ca="1" si="151"/>
        <v>1.3527866830933588</v>
      </c>
      <c r="AB341" s="152">
        <f t="shared" ca="1" si="152"/>
        <v>1.3466126913879284</v>
      </c>
      <c r="AC341" s="154">
        <f t="shared" ca="1" si="153"/>
        <v>-18.986266641674021</v>
      </c>
      <c r="AD341" s="154">
        <f t="shared" ca="1" si="154"/>
        <v>-231.17340157554622</v>
      </c>
      <c r="AE341" s="3">
        <f t="shared" ca="1" si="155"/>
        <v>-31.269958527152532</v>
      </c>
      <c r="AF341" s="3">
        <f t="shared" ca="1" si="156"/>
        <v>-250.15966821722026</v>
      </c>
      <c r="AG341" s="3" t="str">
        <f t="shared" ca="1" si="163"/>
        <v>N</v>
      </c>
      <c r="AH341" s="4" t="str">
        <f t="shared" ca="1" si="157"/>
        <v/>
      </c>
      <c r="AI341" s="75">
        <f t="shared" ca="1" si="158"/>
        <v>-25.015966821722028</v>
      </c>
      <c r="AJ341" s="75">
        <f t="shared" ca="1" si="159"/>
        <v>0</v>
      </c>
    </row>
    <row r="342" spans="1:36" ht="14.25">
      <c r="A342" s="41">
        <f t="shared" si="160"/>
        <v>276</v>
      </c>
      <c r="B342" s="150">
        <f>IF(ISNUMBER(A342),INDEX('MetaTrader Import'!$H$13:$J$5893,TRUNC(((A342-$A$39+1)-1)/3)+1,MOD((A342-$A$39+1)-1,3)+1),"")</f>
        <v>0</v>
      </c>
      <c r="C342" s="43">
        <f t="shared" ca="1" si="137"/>
        <v>17.820673415652813</v>
      </c>
      <c r="D342" s="43">
        <f t="shared" ca="1" si="138"/>
        <v>1.413875908659975</v>
      </c>
      <c r="E342" s="43">
        <f t="shared" ca="1" si="139"/>
        <v>19.234549324312788</v>
      </c>
      <c r="F342" s="43">
        <f t="shared" ca="1" si="140"/>
        <v>1.9234549324312789</v>
      </c>
      <c r="G342" s="43">
        <f>IF(A342&lt;&gt;"",IF(A342&lt;Data!$G$11*0.25,$C$13/$G$32,IF(A342&gt;Data!$G$11*0.25,$C$13,$C$13*10)),"")</f>
        <v>2</v>
      </c>
      <c r="H342" s="43">
        <f>IF(A342&lt;&gt;"",IF(Data!$G$9="constant",$C$13,IF(Data!$G$9="squeeze",G342,F342)),"")</f>
        <v>2</v>
      </c>
      <c r="I342" s="38">
        <f ca="1">IF(ISNUMBER(A342),NORMINV(RAND(),0,IF(AND(Data!$G$9="squeeze",A342&lt;Data!$G$11*0.25),$H$32,1)*$C$30*$C$13)*($C$14*$C$12),"")</f>
        <v>2.117538345131683E-4</v>
      </c>
      <c r="J342" s="42">
        <f ca="1">IFERROR(IF(Data!$C$6="Real",B342,I342+J341+($C$14*$C$12)*(NORMINV(RAND(),$C$15,CHOOSE($G$13,$C$13,F342,G342)))),"")</f>
        <v>1.3525552097969797</v>
      </c>
      <c r="K342" s="88">
        <f>IF(ISNUMBER(A342), IF($G$16="fixed",$G$17,MIN(H342*Data!$C$7*$C$16*0.5,$C$17*Data!$C$7))*$C$12,"")</f>
        <v>8.0000000000000007E-5</v>
      </c>
      <c r="L342" s="42">
        <f t="shared" ca="1" si="164"/>
        <v>1.3525552097969797</v>
      </c>
      <c r="M342" s="44">
        <f t="shared" ca="1" si="165"/>
        <v>1.3525952097969798</v>
      </c>
      <c r="N342" s="44">
        <f t="shared" ca="1" si="166"/>
        <v>1.3525152097969797</v>
      </c>
      <c r="O342" s="108">
        <f t="shared" ca="1" si="141"/>
        <v>-0.50365234725191499</v>
      </c>
      <c r="P342" s="102">
        <f t="shared" ca="1" si="142"/>
        <v>4.5715945035073853</v>
      </c>
      <c r="Q342" s="102">
        <f t="shared" ca="1" si="143"/>
        <v>-0.80832852999778204</v>
      </c>
      <c r="R342" s="120">
        <f t="shared" ca="1" si="161"/>
        <v>1</v>
      </c>
      <c r="S342" s="54">
        <f t="shared" ca="1" si="162"/>
        <v>0</v>
      </c>
      <c r="T342" s="5">
        <f t="shared" ca="1" si="144"/>
        <v>1.3495941575375672</v>
      </c>
      <c r="U342" s="152">
        <f t="shared" ca="1" si="145"/>
        <v>1.3536177519643626</v>
      </c>
      <c r="V342" s="152">
        <f t="shared" ca="1" si="146"/>
        <v>1.3460202478056895</v>
      </c>
      <c r="W342" s="153">
        <f t="shared" ca="1" si="147"/>
        <v>1</v>
      </c>
      <c r="X342" s="153">
        <f t="shared" ca="1" si="148"/>
        <v>1</v>
      </c>
      <c r="Y342" s="153">
        <f t="shared" ca="1" si="149"/>
        <v>4</v>
      </c>
      <c r="Z342" s="153">
        <f t="shared" ca="1" si="150"/>
        <v>4</v>
      </c>
      <c r="AA342" s="152">
        <f t="shared" ca="1" si="151"/>
        <v>1.3527866830933588</v>
      </c>
      <c r="AB342" s="152">
        <f t="shared" ca="1" si="152"/>
        <v>1.3466126913879284</v>
      </c>
      <c r="AC342" s="154">
        <f t="shared" ca="1" si="153"/>
        <v>-10.8589318551644</v>
      </c>
      <c r="AD342" s="154">
        <f t="shared" ca="1" si="154"/>
        <v>-239.30073636205583</v>
      </c>
      <c r="AE342" s="3">
        <f t="shared" ca="1" si="155"/>
        <v>-31.269958527152529</v>
      </c>
      <c r="AF342" s="3">
        <f t="shared" ca="1" si="156"/>
        <v>-250.15966821722023</v>
      </c>
      <c r="AG342" s="3" t="str">
        <f t="shared" ca="1" si="163"/>
        <v>N</v>
      </c>
      <c r="AH342" s="4" t="str">
        <f t="shared" ca="1" si="157"/>
        <v/>
      </c>
      <c r="AI342" s="75">
        <f t="shared" ca="1" si="158"/>
        <v>-25.015966821722024</v>
      </c>
      <c r="AJ342" s="75">
        <f t="shared" ca="1" si="159"/>
        <v>0</v>
      </c>
    </row>
    <row r="343" spans="1:36" ht="14.25">
      <c r="A343" s="41">
        <f t="shared" si="160"/>
        <v>277</v>
      </c>
      <c r="B343" s="150">
        <f>IF(ISNUMBER(A343),INDEX('MetaTrader Import'!$H$13:$J$5893,TRUNC(((A343-$A$39+1)-1)/3)+1,MOD((A343-$A$39+1)-1,3)+1),"")</f>
        <v>0</v>
      </c>
      <c r="C343" s="43">
        <f t="shared" ca="1" si="137"/>
        <v>19.234549324312788</v>
      </c>
      <c r="D343" s="43">
        <f t="shared" ca="1" si="138"/>
        <v>-0.62260642006150191</v>
      </c>
      <c r="E343" s="43">
        <f t="shared" ca="1" si="139"/>
        <v>18.611942904251286</v>
      </c>
      <c r="F343" s="43">
        <f t="shared" ca="1" si="140"/>
        <v>1.8611942904251286</v>
      </c>
      <c r="G343" s="43">
        <f>IF(A343&lt;&gt;"",IF(A343&lt;Data!$G$11*0.25,$C$13/$G$32,IF(A343&gt;Data!$G$11*0.25,$C$13,$C$13*10)),"")</f>
        <v>2</v>
      </c>
      <c r="H343" s="43">
        <f>IF(A343&lt;&gt;"",IF(Data!$G$9="constant",$C$13,IF(Data!$G$9="squeeze",G343,F343)),"")</f>
        <v>2</v>
      </c>
      <c r="I343" s="38">
        <f ca="1">IF(ISNUMBER(A343),NORMINV(RAND(),0,IF(AND(Data!$G$9="squeeze",A343&lt;Data!$G$11*0.25),$H$32,1)*$C$30*$C$13)*($C$14*$C$12),"")</f>
        <v>4.5628120116046101E-4</v>
      </c>
      <c r="J343" s="42">
        <f ca="1">IFERROR(IF(Data!$C$6="Real",B343,I343+J342+($C$14*$C$12)*(NORMINV(RAND(),$C$15,CHOOSE($G$13,$C$13,F343,G343)))),"")</f>
        <v>1.3530703126231651</v>
      </c>
      <c r="K343" s="88">
        <f>IF(ISNUMBER(A343), IF($G$16="fixed",$G$17,MIN(H343*Data!$C$7*$C$16*0.5,$C$17*Data!$C$7))*$C$12,"")</f>
        <v>8.0000000000000007E-5</v>
      </c>
      <c r="L343" s="42">
        <f t="shared" ca="1" si="164"/>
        <v>1.3530703126231651</v>
      </c>
      <c r="M343" s="44">
        <f t="shared" ca="1" si="165"/>
        <v>1.3531103126231652</v>
      </c>
      <c r="N343" s="44">
        <f t="shared" ca="1" si="166"/>
        <v>1.3530303126231651</v>
      </c>
      <c r="O343" s="108">
        <f t="shared" ca="1" si="141"/>
        <v>-0.46117820796377973</v>
      </c>
      <c r="P343" s="102">
        <f t="shared" ca="1" si="142"/>
        <v>4.5929508827305527</v>
      </c>
      <c r="Q343" s="102">
        <f t="shared" ca="1" si="143"/>
        <v>-0.36977142707907007</v>
      </c>
      <c r="R343" s="120">
        <f t="shared" ca="1" si="161"/>
        <v>1</v>
      </c>
      <c r="S343" s="54">
        <f t="shared" ca="1" si="162"/>
        <v>0</v>
      </c>
      <c r="T343" s="5">
        <f t="shared" ca="1" si="144"/>
        <v>1.3495941575375672</v>
      </c>
      <c r="U343" s="152">
        <f t="shared" ca="1" si="145"/>
        <v>1.3536177519643626</v>
      </c>
      <c r="V343" s="152">
        <f t="shared" ca="1" si="146"/>
        <v>1.3460202478056895</v>
      </c>
      <c r="W343" s="153">
        <f t="shared" ca="1" si="147"/>
        <v>1</v>
      </c>
      <c r="X343" s="153">
        <f t="shared" ca="1" si="148"/>
        <v>1</v>
      </c>
      <c r="Y343" s="153">
        <f t="shared" ca="1" si="149"/>
        <v>4</v>
      </c>
      <c r="Z343" s="153">
        <f t="shared" ca="1" si="150"/>
        <v>4</v>
      </c>
      <c r="AA343" s="152">
        <f t="shared" ca="1" si="151"/>
        <v>1.3527866830933588</v>
      </c>
      <c r="AB343" s="152">
        <f t="shared" ca="1" si="152"/>
        <v>1.3466126913879284</v>
      </c>
      <c r="AC343" s="154">
        <f t="shared" ca="1" si="153"/>
        <v>9.7451811922510956</v>
      </c>
      <c r="AD343" s="154">
        <f t="shared" ca="1" si="154"/>
        <v>-259.90484940947135</v>
      </c>
      <c r="AE343" s="3">
        <f t="shared" ca="1" si="155"/>
        <v>-31.269958527152532</v>
      </c>
      <c r="AF343" s="3">
        <f t="shared" ca="1" si="156"/>
        <v>-250.15966821722026</v>
      </c>
      <c r="AG343" s="3" t="str">
        <f t="shared" ca="1" si="163"/>
        <v>N</v>
      </c>
      <c r="AH343" s="4" t="str">
        <f t="shared" ca="1" si="157"/>
        <v/>
      </c>
      <c r="AI343" s="75">
        <f t="shared" ca="1" si="158"/>
        <v>-25.015966821722028</v>
      </c>
      <c r="AJ343" s="75">
        <f t="shared" ca="1" si="159"/>
        <v>0</v>
      </c>
    </row>
    <row r="344" spans="1:36" ht="14.25">
      <c r="A344" s="41">
        <f t="shared" si="160"/>
        <v>278</v>
      </c>
      <c r="B344" s="150">
        <f>IF(ISNUMBER(A344),INDEX('MetaTrader Import'!$H$13:$J$5893,TRUNC(((A344-$A$39+1)-1)/3)+1,MOD((A344-$A$39+1)-1,3)+1),"")</f>
        <v>0</v>
      </c>
      <c r="C344" s="43">
        <f t="shared" ca="1" si="137"/>
        <v>18.611942904251286</v>
      </c>
      <c r="D344" s="43">
        <f t="shared" ca="1" si="138"/>
        <v>0.89766726843287692</v>
      </c>
      <c r="E344" s="43">
        <f t="shared" ca="1" si="139"/>
        <v>19.509610172684162</v>
      </c>
      <c r="F344" s="43">
        <f t="shared" ca="1" si="140"/>
        <v>1.9509610172684162</v>
      </c>
      <c r="G344" s="43">
        <f>IF(A344&lt;&gt;"",IF(A344&lt;Data!$G$11*0.25,$C$13/$G$32,IF(A344&gt;Data!$G$11*0.25,$C$13,$C$13*10)),"")</f>
        <v>2</v>
      </c>
      <c r="H344" s="43">
        <f>IF(A344&lt;&gt;"",IF(Data!$G$9="constant",$C$13,IF(Data!$G$9="squeeze",G344,F344)),"")</f>
        <v>2</v>
      </c>
      <c r="I344" s="38">
        <f ca="1">IF(ISNUMBER(A344),NORMINV(RAND(),0,IF(AND(Data!$G$9="squeeze",A344&lt;Data!$G$11*0.25),$H$32,1)*$C$30*$C$13)*($C$14*$C$12),"")</f>
        <v>-1.9671271388074297E-5</v>
      </c>
      <c r="J344" s="42">
        <f ca="1">IFERROR(IF(Data!$C$6="Real",B344,I344+J343+($C$14*$C$12)*(NORMINV(RAND(),$C$15,CHOOSE($G$13,$C$13,F344,G344)))),"")</f>
        <v>1.3527574702382268</v>
      </c>
      <c r="K344" s="88">
        <f>IF(ISNUMBER(A344), IF($G$16="fixed",$G$17,MIN(H344*Data!$C$7*$C$16*0.5,$C$17*Data!$C$7))*$C$12,"")</f>
        <v>8.0000000000000007E-5</v>
      </c>
      <c r="L344" s="42">
        <f t="shared" ca="1" si="164"/>
        <v>1.3527574702382268</v>
      </c>
      <c r="M344" s="44">
        <f t="shared" ca="1" si="165"/>
        <v>1.3527974702382268</v>
      </c>
      <c r="N344" s="44">
        <f t="shared" ca="1" si="166"/>
        <v>1.3527174702382267</v>
      </c>
      <c r="O344" s="108">
        <f t="shared" ca="1" si="141"/>
        <v>-0.55492416161043567</v>
      </c>
      <c r="P344" s="102">
        <f t="shared" ca="1" si="142"/>
        <v>4.5816726033374726</v>
      </c>
      <c r="Q344" s="102">
        <f t="shared" ca="1" si="143"/>
        <v>-3.3635688119424141E-2</v>
      </c>
      <c r="R344" s="120">
        <f t="shared" ca="1" si="161"/>
        <v>1</v>
      </c>
      <c r="S344" s="54">
        <f t="shared" ca="1" si="162"/>
        <v>0</v>
      </c>
      <c r="T344" s="5">
        <f t="shared" ca="1" si="144"/>
        <v>1.3495941575375672</v>
      </c>
      <c r="U344" s="152">
        <f t="shared" ca="1" si="145"/>
        <v>1.3536177519643626</v>
      </c>
      <c r="V344" s="152">
        <f t="shared" ca="1" si="146"/>
        <v>1.3460202478056895</v>
      </c>
      <c r="W344" s="153">
        <f t="shared" ca="1" si="147"/>
        <v>1</v>
      </c>
      <c r="X344" s="153">
        <f t="shared" ca="1" si="148"/>
        <v>1</v>
      </c>
      <c r="Y344" s="153">
        <f t="shared" ca="1" si="149"/>
        <v>4</v>
      </c>
      <c r="Z344" s="153">
        <f t="shared" ca="1" si="150"/>
        <v>4</v>
      </c>
      <c r="AA344" s="152">
        <f t="shared" ca="1" si="151"/>
        <v>1.3527866830933588</v>
      </c>
      <c r="AB344" s="152">
        <f t="shared" ca="1" si="152"/>
        <v>1.3466126913879284</v>
      </c>
      <c r="AC344" s="154">
        <f t="shared" ca="1" si="153"/>
        <v>-2.7685142052824574</v>
      </c>
      <c r="AD344" s="154">
        <f t="shared" ca="1" si="154"/>
        <v>-247.39115401193777</v>
      </c>
      <c r="AE344" s="3">
        <f t="shared" ca="1" si="155"/>
        <v>-31.269958527152529</v>
      </c>
      <c r="AF344" s="3">
        <f t="shared" ca="1" si="156"/>
        <v>-250.15966821722023</v>
      </c>
      <c r="AG344" s="3" t="str">
        <f t="shared" ca="1" si="163"/>
        <v>N</v>
      </c>
      <c r="AH344" s="4" t="str">
        <f t="shared" ca="1" si="157"/>
        <v/>
      </c>
      <c r="AI344" s="75">
        <f t="shared" ca="1" si="158"/>
        <v>-25.015966821722024</v>
      </c>
      <c r="AJ344" s="75">
        <f t="shared" ca="1" si="159"/>
        <v>0</v>
      </c>
    </row>
    <row r="345" spans="1:36" ht="14.25">
      <c r="A345" s="41">
        <f t="shared" si="160"/>
        <v>279</v>
      </c>
      <c r="B345" s="150">
        <f>IF(ISNUMBER(A345),INDEX('MetaTrader Import'!$H$13:$J$5893,TRUNC(((A345-$A$39+1)-1)/3)+1,MOD((A345-$A$39+1)-1,3)+1),"")</f>
        <v>0</v>
      </c>
      <c r="C345" s="43">
        <f t="shared" ca="1" si="137"/>
        <v>19.509610172684162</v>
      </c>
      <c r="D345" s="43">
        <f t="shared" ca="1" si="138"/>
        <v>-1.0318085216969162</v>
      </c>
      <c r="E345" s="43">
        <f t="shared" ca="1" si="139"/>
        <v>18.477801650987246</v>
      </c>
      <c r="F345" s="43">
        <f t="shared" ca="1" si="140"/>
        <v>1.8477801650987247</v>
      </c>
      <c r="G345" s="43">
        <f>IF(A345&lt;&gt;"",IF(A345&lt;Data!$G$11*0.25,$C$13/$G$32,IF(A345&gt;Data!$G$11*0.25,$C$13,$C$13*10)),"")</f>
        <v>2</v>
      </c>
      <c r="H345" s="43">
        <f>IF(A345&lt;&gt;"",IF(Data!$G$9="constant",$C$13,IF(Data!$G$9="squeeze",G345,F345)),"")</f>
        <v>2</v>
      </c>
      <c r="I345" s="38">
        <f ca="1">IF(ISNUMBER(A345),NORMINV(RAND(),0,IF(AND(Data!$G$9="squeeze",A345&lt;Data!$G$11*0.25),$H$32,1)*$C$30*$C$13)*($C$14*$C$12),"")</f>
        <v>-5.5549362074680574E-4</v>
      </c>
      <c r="J345" s="42">
        <f ca="1">IFERROR(IF(Data!$C$6="Real",B345,I345+J344+($C$14*$C$12)*(NORMINV(RAND(),$C$15,CHOOSE($G$13,$C$13,F345,G345)))),"")</f>
        <v>1.3520138384385398</v>
      </c>
      <c r="K345" s="88">
        <f>IF(ISNUMBER(A345), IF($G$16="fixed",$G$17,MIN(H345*Data!$C$7*$C$16*0.5,$C$17*Data!$C$7))*$C$12,"")</f>
        <v>8.0000000000000007E-5</v>
      </c>
      <c r="L345" s="42">
        <f t="shared" ca="1" si="164"/>
        <v>1.3520138384385398</v>
      </c>
      <c r="M345" s="44">
        <f t="shared" ca="1" si="165"/>
        <v>1.3520538384385399</v>
      </c>
      <c r="N345" s="44">
        <f t="shared" ca="1" si="166"/>
        <v>1.3519738384385398</v>
      </c>
      <c r="O345" s="108">
        <f t="shared" ca="1" si="141"/>
        <v>-0.68863550827885645</v>
      </c>
      <c r="P345" s="102">
        <f t="shared" ca="1" si="142"/>
        <v>5.033431128377833</v>
      </c>
      <c r="Q345" s="102">
        <f t="shared" ca="1" si="143"/>
        <v>1.175510066184921E-2</v>
      </c>
      <c r="R345" s="120">
        <f t="shared" ca="1" si="161"/>
        <v>1</v>
      </c>
      <c r="S345" s="54">
        <f t="shared" ca="1" si="162"/>
        <v>0</v>
      </c>
      <c r="T345" s="5">
        <f t="shared" ca="1" si="144"/>
        <v>1.3495941575375672</v>
      </c>
      <c r="U345" s="152">
        <f t="shared" ca="1" si="145"/>
        <v>1.3536177519643626</v>
      </c>
      <c r="V345" s="152">
        <f t="shared" ca="1" si="146"/>
        <v>1.3460202478056895</v>
      </c>
      <c r="W345" s="153">
        <f t="shared" ca="1" si="147"/>
        <v>1</v>
      </c>
      <c r="X345" s="153">
        <f t="shared" ca="1" si="148"/>
        <v>1</v>
      </c>
      <c r="Y345" s="153">
        <f t="shared" ca="1" si="149"/>
        <v>4</v>
      </c>
      <c r="Z345" s="153">
        <f t="shared" ca="1" si="150"/>
        <v>4</v>
      </c>
      <c r="AA345" s="152">
        <f t="shared" ca="1" si="151"/>
        <v>1.3527866830933588</v>
      </c>
      <c r="AB345" s="152">
        <f t="shared" ca="1" si="152"/>
        <v>1.3466126913879284</v>
      </c>
      <c r="AC345" s="154">
        <f t="shared" ca="1" si="153"/>
        <v>-32.513786192760463</v>
      </c>
      <c r="AD345" s="154">
        <f t="shared" ca="1" si="154"/>
        <v>-217.64588202445978</v>
      </c>
      <c r="AE345" s="3">
        <f t="shared" ca="1" si="155"/>
        <v>-31.269958527152532</v>
      </c>
      <c r="AF345" s="3">
        <f t="shared" ca="1" si="156"/>
        <v>-250.15966821722026</v>
      </c>
      <c r="AG345" s="3" t="str">
        <f t="shared" ca="1" si="163"/>
        <v>N</v>
      </c>
      <c r="AH345" s="4" t="str">
        <f t="shared" ca="1" si="157"/>
        <v/>
      </c>
      <c r="AI345" s="75">
        <f t="shared" ca="1" si="158"/>
        <v>-25.015966821722028</v>
      </c>
      <c r="AJ345" s="75">
        <f t="shared" ca="1" si="159"/>
        <v>0</v>
      </c>
    </row>
    <row r="346" spans="1:36" ht="14.25">
      <c r="A346" s="41">
        <f t="shared" si="160"/>
        <v>280</v>
      </c>
      <c r="B346" s="150">
        <f>IF(ISNUMBER(A346),INDEX('MetaTrader Import'!$H$13:$J$5893,TRUNC(((A346-$A$39+1)-1)/3)+1,MOD((A346-$A$39+1)-1,3)+1),"")</f>
        <v>0</v>
      </c>
      <c r="C346" s="43">
        <f t="shared" ca="1" si="137"/>
        <v>18.477801650987246</v>
      </c>
      <c r="D346" s="43">
        <f t="shared" ca="1" si="138"/>
        <v>-2.2304549796159066</v>
      </c>
      <c r="E346" s="43">
        <f t="shared" ca="1" si="139"/>
        <v>16.247346671371339</v>
      </c>
      <c r="F346" s="43">
        <f t="shared" ca="1" si="140"/>
        <v>1.6247346671371339</v>
      </c>
      <c r="G346" s="43">
        <f>IF(A346&lt;&gt;"",IF(A346&lt;Data!$G$11*0.25,$C$13/$G$32,IF(A346&gt;Data!$G$11*0.25,$C$13,$C$13*10)),"")</f>
        <v>2</v>
      </c>
      <c r="H346" s="43">
        <f>IF(A346&lt;&gt;"",IF(Data!$G$9="constant",$C$13,IF(Data!$G$9="squeeze",G346,F346)),"")</f>
        <v>2</v>
      </c>
      <c r="I346" s="38">
        <f ca="1">IF(ISNUMBER(A346),NORMINV(RAND(),0,IF(AND(Data!$G$9="squeeze",A346&lt;Data!$G$11*0.25),$H$32,1)*$C$30*$C$13)*($C$14*$C$12),"")</f>
        <v>-4.590426184532264E-4</v>
      </c>
      <c r="J346" s="42">
        <f ca="1">IFERROR(IF(Data!$C$6="Real",B346,I346+J345+($C$14*$C$12)*(NORMINV(RAND(),$C$15,CHOOSE($G$13,$C$13,F346,G346)))),"")</f>
        <v>1.351370038514554</v>
      </c>
      <c r="K346" s="88">
        <f>IF(ISNUMBER(A346), IF($G$16="fixed",$G$17,MIN(H346*Data!$C$7*$C$16*0.5,$C$17*Data!$C$7))*$C$12,"")</f>
        <v>8.0000000000000007E-5</v>
      </c>
      <c r="L346" s="42">
        <f t="shared" ca="1" si="164"/>
        <v>1.351370038514554</v>
      </c>
      <c r="M346" s="44">
        <f t="shared" ca="1" si="165"/>
        <v>1.351410038514554</v>
      </c>
      <c r="N346" s="44">
        <f t="shared" ca="1" si="166"/>
        <v>1.3513300385145539</v>
      </c>
      <c r="O346" s="108">
        <f t="shared" ca="1" si="141"/>
        <v>-0.93841590660377028</v>
      </c>
      <c r="P346" s="102">
        <f t="shared" ca="1" si="142"/>
        <v>6.145727146190886</v>
      </c>
      <c r="Q346" s="102">
        <f t="shared" ca="1" si="143"/>
        <v>7.9635103655999878E-2</v>
      </c>
      <c r="R346" s="120">
        <f t="shared" ca="1" si="161"/>
        <v>1</v>
      </c>
      <c r="S346" s="54">
        <f t="shared" ca="1" si="162"/>
        <v>0</v>
      </c>
      <c r="T346" s="5">
        <f t="shared" ca="1" si="144"/>
        <v>1.3495941575375672</v>
      </c>
      <c r="U346" s="152">
        <f t="shared" ca="1" si="145"/>
        <v>1.3536177519643626</v>
      </c>
      <c r="V346" s="152">
        <f t="shared" ca="1" si="146"/>
        <v>1.3460202478056895</v>
      </c>
      <c r="W346" s="153">
        <f t="shared" ca="1" si="147"/>
        <v>1</v>
      </c>
      <c r="X346" s="153">
        <f t="shared" ca="1" si="148"/>
        <v>1</v>
      </c>
      <c r="Y346" s="153">
        <f t="shared" ca="1" si="149"/>
        <v>4</v>
      </c>
      <c r="Z346" s="153">
        <f t="shared" ca="1" si="150"/>
        <v>4</v>
      </c>
      <c r="AA346" s="152">
        <f t="shared" ca="1" si="151"/>
        <v>1.3527866830933588</v>
      </c>
      <c r="AB346" s="152">
        <f t="shared" ca="1" si="152"/>
        <v>1.3466126913879284</v>
      </c>
      <c r="AC346" s="154">
        <f t="shared" ca="1" si="153"/>
        <v>-58.265783152195993</v>
      </c>
      <c r="AD346" s="154">
        <f t="shared" ca="1" si="154"/>
        <v>-191.89388506502425</v>
      </c>
      <c r="AE346" s="3">
        <f t="shared" ca="1" si="155"/>
        <v>-31.269958527152532</v>
      </c>
      <c r="AF346" s="3">
        <f t="shared" ca="1" si="156"/>
        <v>-250.15966821722026</v>
      </c>
      <c r="AG346" s="3" t="str">
        <f t="shared" ca="1" si="163"/>
        <v>N</v>
      </c>
      <c r="AH346" s="4" t="str">
        <f t="shared" ca="1" si="157"/>
        <v/>
      </c>
      <c r="AI346" s="75">
        <f t="shared" ca="1" si="158"/>
        <v>-25.015966821722028</v>
      </c>
      <c r="AJ346" s="75">
        <f t="shared" ca="1" si="159"/>
        <v>0</v>
      </c>
    </row>
    <row r="347" spans="1:36" ht="14.25">
      <c r="A347" s="41">
        <f t="shared" si="160"/>
        <v>281</v>
      </c>
      <c r="B347" s="150">
        <f>IF(ISNUMBER(A347),INDEX('MetaTrader Import'!$H$13:$J$5893,TRUNC(((A347-$A$39+1)-1)/3)+1,MOD((A347-$A$39+1)-1,3)+1),"")</f>
        <v>0</v>
      </c>
      <c r="C347" s="43">
        <f t="shared" ca="1" si="137"/>
        <v>16.247346671371339</v>
      </c>
      <c r="D347" s="43">
        <f t="shared" ca="1" si="138"/>
        <v>0.93350700697455147</v>
      </c>
      <c r="E347" s="43">
        <f t="shared" ca="1" si="139"/>
        <v>17.180853678345891</v>
      </c>
      <c r="F347" s="43">
        <f t="shared" ca="1" si="140"/>
        <v>1.7180853678345891</v>
      </c>
      <c r="G347" s="43">
        <f>IF(A347&lt;&gt;"",IF(A347&lt;Data!$G$11*0.25,$C$13/$G$32,IF(A347&gt;Data!$G$11*0.25,$C$13,$C$13*10)),"")</f>
        <v>2</v>
      </c>
      <c r="H347" s="43">
        <f>IF(A347&lt;&gt;"",IF(Data!$G$9="constant",$C$13,IF(Data!$G$9="squeeze",G347,F347)),"")</f>
        <v>2</v>
      </c>
      <c r="I347" s="38">
        <f ca="1">IF(ISNUMBER(A347),NORMINV(RAND(),0,IF(AND(Data!$G$9="squeeze",A347&lt;Data!$G$11*0.25),$H$32,1)*$C$30*$C$13)*($C$14*$C$12),"")</f>
        <v>6.0804682447895971E-4</v>
      </c>
      <c r="J347" s="42">
        <f ca="1">IFERROR(IF(Data!$C$6="Real",B347,I347+J346+($C$14*$C$12)*(NORMINV(RAND(),$C$15,CHOOSE($G$13,$C$13,F347,G347)))),"")</f>
        <v>1.3525363497298633</v>
      </c>
      <c r="K347" s="88">
        <f>IF(ISNUMBER(A347), IF($G$16="fixed",$G$17,MIN(H347*Data!$C$7*$C$16*0.5,$C$17*Data!$C$7))*$C$12,"")</f>
        <v>8.0000000000000007E-5</v>
      </c>
      <c r="L347" s="42">
        <f t="shared" ca="1" si="164"/>
        <v>1.3525363497298633</v>
      </c>
      <c r="M347" s="44">
        <f t="shared" ca="1" si="165"/>
        <v>1.3525763497298633</v>
      </c>
      <c r="N347" s="44">
        <f t="shared" ca="1" si="166"/>
        <v>1.3524963497298632</v>
      </c>
      <c r="O347" s="108">
        <f t="shared" ca="1" si="141"/>
        <v>-0.84600928663425279</v>
      </c>
      <c r="P347" s="102">
        <f t="shared" ca="1" si="142"/>
        <v>6.0151743010866054</v>
      </c>
      <c r="Q347" s="102">
        <f t="shared" ca="1" si="143"/>
        <v>0.11391993154461329</v>
      </c>
      <c r="R347" s="120">
        <f t="shared" ca="1" si="161"/>
        <v>1</v>
      </c>
      <c r="S347" s="54">
        <f t="shared" ca="1" si="162"/>
        <v>0</v>
      </c>
      <c r="T347" s="5">
        <f t="shared" ca="1" si="144"/>
        <v>1.3495941575375672</v>
      </c>
      <c r="U347" s="152">
        <f t="shared" ca="1" si="145"/>
        <v>1.3536177519643626</v>
      </c>
      <c r="V347" s="152">
        <f t="shared" ca="1" si="146"/>
        <v>1.3460202478056895</v>
      </c>
      <c r="W347" s="153">
        <f t="shared" ca="1" si="147"/>
        <v>1</v>
      </c>
      <c r="X347" s="153">
        <f t="shared" ca="1" si="148"/>
        <v>1</v>
      </c>
      <c r="Y347" s="153">
        <f t="shared" ca="1" si="149"/>
        <v>4</v>
      </c>
      <c r="Z347" s="153">
        <f t="shared" ca="1" si="150"/>
        <v>4</v>
      </c>
      <c r="AA347" s="152">
        <f t="shared" ca="1" si="151"/>
        <v>1.3527866830933588</v>
      </c>
      <c r="AB347" s="152">
        <f t="shared" ca="1" si="152"/>
        <v>1.3466126913879284</v>
      </c>
      <c r="AC347" s="154">
        <f t="shared" ca="1" si="153"/>
        <v>-11.613334539823938</v>
      </c>
      <c r="AD347" s="154">
        <f t="shared" ca="1" si="154"/>
        <v>-238.54633367739632</v>
      </c>
      <c r="AE347" s="3">
        <f t="shared" ca="1" si="155"/>
        <v>-31.269958527152532</v>
      </c>
      <c r="AF347" s="3">
        <f t="shared" ca="1" si="156"/>
        <v>-250.15966821722026</v>
      </c>
      <c r="AG347" s="3" t="str">
        <f t="shared" ca="1" si="163"/>
        <v>N</v>
      </c>
      <c r="AH347" s="4" t="str">
        <f t="shared" ca="1" si="157"/>
        <v/>
      </c>
      <c r="AI347" s="75">
        <f t="shared" ca="1" si="158"/>
        <v>-25.015966821722028</v>
      </c>
      <c r="AJ347" s="75">
        <f t="shared" ca="1" si="159"/>
        <v>0</v>
      </c>
    </row>
    <row r="348" spans="1:36" ht="14.25">
      <c r="A348" s="41">
        <f t="shared" si="160"/>
        <v>282</v>
      </c>
      <c r="B348" s="150">
        <f>IF(ISNUMBER(A348),INDEX('MetaTrader Import'!$H$13:$J$5893,TRUNC(((A348-$A$39+1)-1)/3)+1,MOD((A348-$A$39+1)-1,3)+1),"")</f>
        <v>0</v>
      </c>
      <c r="C348" s="43">
        <f t="shared" ca="1" si="137"/>
        <v>17.180853678345891</v>
      </c>
      <c r="D348" s="43">
        <f t="shared" ca="1" si="138"/>
        <v>1.8657277937047509</v>
      </c>
      <c r="E348" s="43">
        <f t="shared" ca="1" si="139"/>
        <v>19.04658147205064</v>
      </c>
      <c r="F348" s="43">
        <f t="shared" ca="1" si="140"/>
        <v>1.9046581472050641</v>
      </c>
      <c r="G348" s="43">
        <f>IF(A348&lt;&gt;"",IF(A348&lt;Data!$G$11*0.25,$C$13/$G$32,IF(A348&gt;Data!$G$11*0.25,$C$13,$C$13*10)),"")</f>
        <v>2</v>
      </c>
      <c r="H348" s="43">
        <f>IF(A348&lt;&gt;"",IF(Data!$G$9="constant",$C$13,IF(Data!$G$9="squeeze",G348,F348)),"")</f>
        <v>2</v>
      </c>
      <c r="I348" s="38">
        <f ca="1">IF(ISNUMBER(A348),NORMINV(RAND(),0,IF(AND(Data!$G$9="squeeze",A348&lt;Data!$G$11*0.25),$H$32,1)*$C$30*$C$13)*($C$14*$C$12),"")</f>
        <v>2.0887921928627051E-4</v>
      </c>
      <c r="J348" s="42">
        <f ca="1">IFERROR(IF(Data!$C$6="Real",B348,I348+J347+($C$14*$C$12)*(NORMINV(RAND(),$C$15,CHOOSE($G$13,$C$13,F348,G348)))),"")</f>
        <v>1.3521689506575838</v>
      </c>
      <c r="K348" s="88">
        <f>IF(ISNUMBER(A348), IF($G$16="fixed",$G$17,MIN(H348*Data!$C$7*$C$16*0.5,$C$17*Data!$C$7))*$C$12,"")</f>
        <v>8.0000000000000007E-5</v>
      </c>
      <c r="L348" s="42">
        <f t="shared" ca="1" si="164"/>
        <v>1.3521689506575838</v>
      </c>
      <c r="M348" s="44">
        <f t="shared" ca="1" si="165"/>
        <v>1.3522089506575838</v>
      </c>
      <c r="N348" s="44">
        <f t="shared" ca="1" si="166"/>
        <v>1.3521289506575838</v>
      </c>
      <c r="O348" s="108">
        <f t="shared" ca="1" si="141"/>
        <v>-0.90984074428403428</v>
      </c>
      <c r="P348" s="102">
        <f t="shared" ca="1" si="142"/>
        <v>6.1142212856289007</v>
      </c>
      <c r="Q348" s="102">
        <f t="shared" ca="1" si="143"/>
        <v>0.13546581276049266</v>
      </c>
      <c r="R348" s="120">
        <f t="shared" ca="1" si="161"/>
        <v>1</v>
      </c>
      <c r="S348" s="54">
        <f t="shared" ca="1" si="162"/>
        <v>0</v>
      </c>
      <c r="T348" s="5">
        <f t="shared" ca="1" si="144"/>
        <v>1.3495941575375672</v>
      </c>
      <c r="U348" s="152">
        <f t="shared" ca="1" si="145"/>
        <v>1.3536177519643626</v>
      </c>
      <c r="V348" s="152">
        <f t="shared" ca="1" si="146"/>
        <v>1.3460202478056895</v>
      </c>
      <c r="W348" s="153">
        <f t="shared" ca="1" si="147"/>
        <v>1</v>
      </c>
      <c r="X348" s="153">
        <f t="shared" ca="1" si="148"/>
        <v>1</v>
      </c>
      <c r="Y348" s="153">
        <f t="shared" ca="1" si="149"/>
        <v>4</v>
      </c>
      <c r="Z348" s="153">
        <f t="shared" ca="1" si="150"/>
        <v>4</v>
      </c>
      <c r="AA348" s="152">
        <f t="shared" ca="1" si="151"/>
        <v>1.3527866830933588</v>
      </c>
      <c r="AB348" s="152">
        <f t="shared" ca="1" si="152"/>
        <v>1.3466126913879284</v>
      </c>
      <c r="AC348" s="154">
        <f t="shared" ca="1" si="153"/>
        <v>-26.309297431001966</v>
      </c>
      <c r="AD348" s="154">
        <f t="shared" ca="1" si="154"/>
        <v>-223.85037078621826</v>
      </c>
      <c r="AE348" s="3">
        <f t="shared" ca="1" si="155"/>
        <v>-31.269958527152529</v>
      </c>
      <c r="AF348" s="3">
        <f t="shared" ca="1" si="156"/>
        <v>-250.15966821722023</v>
      </c>
      <c r="AG348" s="3" t="str">
        <f t="shared" ca="1" si="163"/>
        <v>N</v>
      </c>
      <c r="AH348" s="4" t="str">
        <f t="shared" ca="1" si="157"/>
        <v/>
      </c>
      <c r="AI348" s="75">
        <f t="shared" ca="1" si="158"/>
        <v>-25.015966821722024</v>
      </c>
      <c r="AJ348" s="75">
        <f t="shared" ca="1" si="159"/>
        <v>0</v>
      </c>
    </row>
    <row r="349" spans="1:36" ht="14.25">
      <c r="A349" s="41">
        <f t="shared" si="160"/>
        <v>283</v>
      </c>
      <c r="B349" s="150">
        <f>IF(ISNUMBER(A349),INDEX('MetaTrader Import'!$H$13:$J$5893,TRUNC(((A349-$A$39+1)-1)/3)+1,MOD((A349-$A$39+1)-1,3)+1),"")</f>
        <v>0</v>
      </c>
      <c r="C349" s="43">
        <f t="shared" ca="1" si="137"/>
        <v>19.04658147205064</v>
      </c>
      <c r="D349" s="43">
        <f t="shared" ca="1" si="138"/>
        <v>0.8095110319831903</v>
      </c>
      <c r="E349" s="43">
        <f t="shared" ca="1" si="139"/>
        <v>19.856092504033832</v>
      </c>
      <c r="F349" s="43">
        <f t="shared" ca="1" si="140"/>
        <v>1.9856092504033831</v>
      </c>
      <c r="G349" s="43">
        <f>IF(A349&lt;&gt;"",IF(A349&lt;Data!$G$11*0.25,$C$13/$G$32,IF(A349&gt;Data!$G$11*0.25,$C$13,$C$13*10)),"")</f>
        <v>2</v>
      </c>
      <c r="H349" s="43">
        <f>IF(A349&lt;&gt;"",IF(Data!$G$9="constant",$C$13,IF(Data!$G$9="squeeze",G349,F349)),"")</f>
        <v>2</v>
      </c>
      <c r="I349" s="38">
        <f ca="1">IF(ISNUMBER(A349),NORMINV(RAND(),0,IF(AND(Data!$G$9="squeeze",A349&lt;Data!$G$11*0.25),$H$32,1)*$C$30*$C$13)*($C$14*$C$12),"")</f>
        <v>1.4648503312645231E-4</v>
      </c>
      <c r="J349" s="42">
        <f ca="1">IFERROR(IF(Data!$C$6="Real",B349,I349+J348+($C$14*$C$12)*(NORMINV(RAND(),$C$15,CHOOSE($G$13,$C$13,F349,G349)))),"")</f>
        <v>1.3526472860279612</v>
      </c>
      <c r="K349" s="88">
        <f>IF(ISNUMBER(A349), IF($G$16="fixed",$G$17,MIN(H349*Data!$C$7*$C$16*0.5,$C$17*Data!$C$7))*$C$12,"")</f>
        <v>8.0000000000000007E-5</v>
      </c>
      <c r="L349" s="42">
        <f t="shared" ca="1" si="164"/>
        <v>1.3526472860279612</v>
      </c>
      <c r="M349" s="44">
        <f t="shared" ca="1" si="165"/>
        <v>1.3526872860279613</v>
      </c>
      <c r="N349" s="44">
        <f t="shared" ca="1" si="166"/>
        <v>1.3526072860279612</v>
      </c>
      <c r="O349" s="108">
        <f t="shared" ca="1" si="141"/>
        <v>-0.7930087740259939</v>
      </c>
      <c r="P349" s="102">
        <f t="shared" ca="1" si="142"/>
        <v>6.0236108747213937</v>
      </c>
      <c r="Q349" s="102">
        <f t="shared" ca="1" si="143"/>
        <v>0.1462069712599082</v>
      </c>
      <c r="R349" s="120">
        <f t="shared" ca="1" si="161"/>
        <v>1</v>
      </c>
      <c r="S349" s="54">
        <f t="shared" ca="1" si="162"/>
        <v>0</v>
      </c>
      <c r="T349" s="5">
        <f t="shared" ca="1" si="144"/>
        <v>1.3495941575375672</v>
      </c>
      <c r="U349" s="152">
        <f t="shared" ca="1" si="145"/>
        <v>1.3536177519643626</v>
      </c>
      <c r="V349" s="152">
        <f t="shared" ca="1" si="146"/>
        <v>1.3460202478056895</v>
      </c>
      <c r="W349" s="153">
        <f t="shared" ca="1" si="147"/>
        <v>1</v>
      </c>
      <c r="X349" s="153">
        <f t="shared" ca="1" si="148"/>
        <v>1</v>
      </c>
      <c r="Y349" s="153">
        <f t="shared" ca="1" si="149"/>
        <v>4</v>
      </c>
      <c r="Z349" s="153">
        <f t="shared" ca="1" si="150"/>
        <v>4</v>
      </c>
      <c r="AA349" s="152">
        <f t="shared" ca="1" si="151"/>
        <v>1.3527866830933588</v>
      </c>
      <c r="AB349" s="152">
        <f t="shared" ca="1" si="152"/>
        <v>1.3466126913879284</v>
      </c>
      <c r="AC349" s="154">
        <f t="shared" ca="1" si="153"/>
        <v>-7.1758826159040723</v>
      </c>
      <c r="AD349" s="154">
        <f t="shared" ca="1" si="154"/>
        <v>-242.98378560131619</v>
      </c>
      <c r="AE349" s="3">
        <f t="shared" ca="1" si="155"/>
        <v>-31.269958527152532</v>
      </c>
      <c r="AF349" s="3">
        <f t="shared" ca="1" si="156"/>
        <v>-250.15966821722026</v>
      </c>
      <c r="AG349" s="3" t="str">
        <f t="shared" ca="1" si="163"/>
        <v>N</v>
      </c>
      <c r="AH349" s="4" t="str">
        <f t="shared" ca="1" si="157"/>
        <v/>
      </c>
      <c r="AI349" s="75">
        <f t="shared" ca="1" si="158"/>
        <v>-25.015966821722028</v>
      </c>
      <c r="AJ349" s="75">
        <f t="shared" ca="1" si="159"/>
        <v>0</v>
      </c>
    </row>
    <row r="350" spans="1:36" ht="14.25">
      <c r="A350" s="41">
        <f t="shared" si="160"/>
        <v>284</v>
      </c>
      <c r="B350" s="150">
        <f>IF(ISNUMBER(A350),INDEX('MetaTrader Import'!$H$13:$J$5893,TRUNC(((A350-$A$39+1)-1)/3)+1,MOD((A350-$A$39+1)-1,3)+1),"")</f>
        <v>0</v>
      </c>
      <c r="C350" s="43">
        <f t="shared" ca="1" si="137"/>
        <v>19.856092504033832</v>
      </c>
      <c r="D350" s="43">
        <f t="shared" ca="1" si="138"/>
        <v>-0.14545252701610573</v>
      </c>
      <c r="E350" s="43">
        <f t="shared" ca="1" si="139"/>
        <v>19.710639977017728</v>
      </c>
      <c r="F350" s="43">
        <f t="shared" ca="1" si="140"/>
        <v>1.9710639977017728</v>
      </c>
      <c r="G350" s="43">
        <f>IF(A350&lt;&gt;"",IF(A350&lt;Data!$G$11*0.25,$C$13/$G$32,IF(A350&gt;Data!$G$11*0.25,$C$13,$C$13*10)),"")</f>
        <v>2</v>
      </c>
      <c r="H350" s="43">
        <f>IF(A350&lt;&gt;"",IF(Data!$G$9="constant",$C$13,IF(Data!$G$9="squeeze",G350,F350)),"")</f>
        <v>2</v>
      </c>
      <c r="I350" s="38">
        <f ca="1">IF(ISNUMBER(A350),NORMINV(RAND(),0,IF(AND(Data!$G$9="squeeze",A350&lt;Data!$G$11*0.25),$H$32,1)*$C$30*$C$13)*($C$14*$C$12),"")</f>
        <v>-2.0911558302258838E-5</v>
      </c>
      <c r="J350" s="42">
        <f ca="1">IFERROR(IF(Data!$C$6="Real",B350,I350+J349+($C$14*$C$12)*(NORMINV(RAND(),$C$15,CHOOSE($G$13,$C$13,F350,G350)))),"")</f>
        <v>1.3531909134129965</v>
      </c>
      <c r="K350" s="88">
        <f>IF(ISNUMBER(A350), IF($G$16="fixed",$G$17,MIN(H350*Data!$C$7*$C$16*0.5,$C$17*Data!$C$7))*$C$12,"")</f>
        <v>8.0000000000000007E-5</v>
      </c>
      <c r="L350" s="42">
        <f t="shared" ca="1" si="164"/>
        <v>1.3531909134129965</v>
      </c>
      <c r="M350" s="44">
        <f t="shared" ca="1" si="165"/>
        <v>1.3532309134129965</v>
      </c>
      <c r="N350" s="44">
        <f t="shared" ca="1" si="166"/>
        <v>1.3531509134129964</v>
      </c>
      <c r="O350" s="108">
        <f t="shared" ca="1" si="141"/>
        <v>-0.36267541015857652</v>
      </c>
      <c r="P350" s="102">
        <f t="shared" ca="1" si="142"/>
        <v>5.6431108767991613</v>
      </c>
      <c r="Q350" s="102">
        <f t="shared" ca="1" si="143"/>
        <v>0.14790501071880424</v>
      </c>
      <c r="R350" s="120">
        <f t="shared" ca="1" si="161"/>
        <v>1</v>
      </c>
      <c r="S350" s="54">
        <f t="shared" ca="1" si="162"/>
        <v>0</v>
      </c>
      <c r="T350" s="5">
        <f t="shared" ca="1" si="144"/>
        <v>1.3495941575375672</v>
      </c>
      <c r="U350" s="152">
        <f t="shared" ca="1" si="145"/>
        <v>1.3536177519643626</v>
      </c>
      <c r="V350" s="152">
        <f t="shared" ca="1" si="146"/>
        <v>1.3460202478056895</v>
      </c>
      <c r="W350" s="153">
        <f t="shared" ca="1" si="147"/>
        <v>1</v>
      </c>
      <c r="X350" s="153">
        <f t="shared" ca="1" si="148"/>
        <v>1</v>
      </c>
      <c r="Y350" s="153">
        <f t="shared" ca="1" si="149"/>
        <v>4</v>
      </c>
      <c r="Z350" s="153">
        <f t="shared" ca="1" si="150"/>
        <v>4</v>
      </c>
      <c r="AA350" s="152">
        <f t="shared" ca="1" si="151"/>
        <v>1.3527866830933588</v>
      </c>
      <c r="AB350" s="152">
        <f t="shared" ca="1" si="152"/>
        <v>1.3466126913879284</v>
      </c>
      <c r="AC350" s="154">
        <f t="shared" ca="1" si="153"/>
        <v>14.569212785504604</v>
      </c>
      <c r="AD350" s="154">
        <f t="shared" ca="1" si="154"/>
        <v>-264.72888100272485</v>
      </c>
      <c r="AE350" s="3">
        <f t="shared" ca="1" si="155"/>
        <v>-31.269958527152532</v>
      </c>
      <c r="AF350" s="3">
        <f t="shared" ca="1" si="156"/>
        <v>-250.15966821722026</v>
      </c>
      <c r="AG350" s="3" t="str">
        <f t="shared" ca="1" si="163"/>
        <v>N</v>
      </c>
      <c r="AH350" s="4" t="str">
        <f t="shared" ca="1" si="157"/>
        <v/>
      </c>
      <c r="AI350" s="75">
        <f t="shared" ca="1" si="158"/>
        <v>-25.015966821722028</v>
      </c>
      <c r="AJ350" s="75">
        <f t="shared" ca="1" si="159"/>
        <v>0</v>
      </c>
    </row>
    <row r="351" spans="1:36" ht="14.25">
      <c r="A351" s="41">
        <f t="shared" si="160"/>
        <v>285</v>
      </c>
      <c r="B351" s="150">
        <f>IF(ISNUMBER(A351),INDEX('MetaTrader Import'!$H$13:$J$5893,TRUNC(((A351-$A$39+1)-1)/3)+1,MOD((A351-$A$39+1)-1,3)+1),"")</f>
        <v>0</v>
      </c>
      <c r="C351" s="43">
        <f t="shared" ca="1" si="137"/>
        <v>19.710639977017728</v>
      </c>
      <c r="D351" s="43">
        <f t="shared" ca="1" si="138"/>
        <v>-2.7029932370973389</v>
      </c>
      <c r="E351" s="43">
        <f t="shared" ca="1" si="139"/>
        <v>17.007646739920389</v>
      </c>
      <c r="F351" s="43">
        <f t="shared" ca="1" si="140"/>
        <v>1.700764673992039</v>
      </c>
      <c r="G351" s="43">
        <f>IF(A351&lt;&gt;"",IF(A351&lt;Data!$G$11*0.25,$C$13/$G$32,IF(A351&gt;Data!$G$11*0.25,$C$13,$C$13*10)),"")</f>
        <v>2</v>
      </c>
      <c r="H351" s="43">
        <f>IF(A351&lt;&gt;"",IF(Data!$G$9="constant",$C$13,IF(Data!$G$9="squeeze",G351,F351)),"")</f>
        <v>2</v>
      </c>
      <c r="I351" s="38">
        <f ca="1">IF(ISNUMBER(A351),NORMINV(RAND(),0,IF(AND(Data!$G$9="squeeze",A351&lt;Data!$G$11*0.25),$H$32,1)*$C$30*$C$13)*($C$14*$C$12),"")</f>
        <v>-8.7273175501719825E-4</v>
      </c>
      <c r="J351" s="42">
        <f ca="1">IFERROR(IF(Data!$C$6="Real",B351,I351+J350+($C$14*$C$12)*(NORMINV(RAND(),$C$15,CHOOSE($G$13,$C$13,F351,G351)))),"")</f>
        <v>1.3521189948149523</v>
      </c>
      <c r="K351" s="88">
        <f>IF(ISNUMBER(A351), IF($G$16="fixed",$G$17,MIN(H351*Data!$C$7*$C$16*0.5,$C$17*Data!$C$7))*$C$12,"")</f>
        <v>8.0000000000000007E-5</v>
      </c>
      <c r="L351" s="42">
        <f t="shared" ca="1" si="164"/>
        <v>1.3521189948149523</v>
      </c>
      <c r="M351" s="44">
        <f t="shared" ca="1" si="165"/>
        <v>1.3521589948149524</v>
      </c>
      <c r="N351" s="44">
        <f t="shared" ca="1" si="166"/>
        <v>1.3520789948149523</v>
      </c>
      <c r="O351" s="108">
        <f t="shared" ca="1" si="141"/>
        <v>-0.23650063265756582</v>
      </c>
      <c r="P351" s="102">
        <f t="shared" ca="1" si="142"/>
        <v>5.2464492275207668</v>
      </c>
      <c r="Q351" s="102">
        <f t="shared" ca="1" si="143"/>
        <v>0.1354606663763481</v>
      </c>
      <c r="R351" s="120">
        <f t="shared" ca="1" si="161"/>
        <v>1</v>
      </c>
      <c r="S351" s="54">
        <f t="shared" ca="1" si="162"/>
        <v>0</v>
      </c>
      <c r="T351" s="5">
        <f t="shared" ca="1" si="144"/>
        <v>1.3495941575375672</v>
      </c>
      <c r="U351" s="152">
        <f t="shared" ca="1" si="145"/>
        <v>1.3536177519643626</v>
      </c>
      <c r="V351" s="152">
        <f t="shared" ca="1" si="146"/>
        <v>1.3460202478056895</v>
      </c>
      <c r="W351" s="153">
        <f t="shared" ca="1" si="147"/>
        <v>1</v>
      </c>
      <c r="X351" s="153">
        <f t="shared" ca="1" si="148"/>
        <v>1</v>
      </c>
      <c r="Y351" s="153">
        <f t="shared" ca="1" si="149"/>
        <v>4</v>
      </c>
      <c r="Z351" s="153">
        <f t="shared" ca="1" si="150"/>
        <v>4</v>
      </c>
      <c r="AA351" s="152">
        <f t="shared" ca="1" si="151"/>
        <v>1.3527866830933588</v>
      </c>
      <c r="AB351" s="152">
        <f t="shared" ca="1" si="152"/>
        <v>1.3466126913879284</v>
      </c>
      <c r="AC351" s="154">
        <f t="shared" ca="1" si="153"/>
        <v>-28.307531136260167</v>
      </c>
      <c r="AD351" s="154">
        <f t="shared" ca="1" si="154"/>
        <v>-221.85213708096006</v>
      </c>
      <c r="AE351" s="3">
        <f t="shared" ca="1" si="155"/>
        <v>-31.269958527152529</v>
      </c>
      <c r="AF351" s="3">
        <f t="shared" ca="1" si="156"/>
        <v>-250.15966821722023</v>
      </c>
      <c r="AG351" s="3" t="str">
        <f t="shared" ca="1" si="163"/>
        <v>N</v>
      </c>
      <c r="AH351" s="4" t="str">
        <f t="shared" ca="1" si="157"/>
        <v/>
      </c>
      <c r="AI351" s="75">
        <f t="shared" ca="1" si="158"/>
        <v>-25.015966821722024</v>
      </c>
      <c r="AJ351" s="75">
        <f t="shared" ca="1" si="159"/>
        <v>0</v>
      </c>
    </row>
    <row r="352" spans="1:36" ht="14.25">
      <c r="A352" s="41">
        <f t="shared" si="160"/>
        <v>286</v>
      </c>
      <c r="B352" s="150">
        <f>IF(ISNUMBER(A352),INDEX('MetaTrader Import'!$H$13:$J$5893,TRUNC(((A352-$A$39+1)-1)/3)+1,MOD((A352-$A$39+1)-1,3)+1),"")</f>
        <v>0</v>
      </c>
      <c r="C352" s="43">
        <f t="shared" ca="1" si="137"/>
        <v>17.007646739920389</v>
      </c>
      <c r="D352" s="43">
        <f t="shared" ca="1" si="138"/>
        <v>-3.0509241861766521</v>
      </c>
      <c r="E352" s="43">
        <f t="shared" ca="1" si="139"/>
        <v>13.956722553743738</v>
      </c>
      <c r="F352" s="43">
        <f t="shared" ca="1" si="140"/>
        <v>1.3956722553743739</v>
      </c>
      <c r="G352" s="43">
        <f>IF(A352&lt;&gt;"",IF(A352&lt;Data!$G$11*0.25,$C$13/$G$32,IF(A352&gt;Data!$G$11*0.25,$C$13,$C$13*10)),"")</f>
        <v>2</v>
      </c>
      <c r="H352" s="43">
        <f>IF(A352&lt;&gt;"",IF(Data!$G$9="constant",$C$13,IF(Data!$G$9="squeeze",G352,F352)),"")</f>
        <v>2</v>
      </c>
      <c r="I352" s="38">
        <f ca="1">IF(ISNUMBER(A352),NORMINV(RAND(),0,IF(AND(Data!$G$9="squeeze",A352&lt;Data!$G$11*0.25),$H$32,1)*$C$30*$C$13)*($C$14*$C$12),"")</f>
        <v>-3.6710409036051815E-4</v>
      </c>
      <c r="J352" s="42">
        <f ca="1">IFERROR(IF(Data!$C$6="Real",B352,I352+J351+($C$14*$C$12)*(NORMINV(RAND(),$C$15,CHOOSE($G$13,$C$13,F352,G352)))),"")</f>
        <v>1.3516050563049629</v>
      </c>
      <c r="K352" s="88">
        <f>IF(ISNUMBER(A352), IF($G$16="fixed",$G$17,MIN(H352*Data!$C$7*$C$16*0.5,$C$17*Data!$C$7))*$C$12,"")</f>
        <v>8.0000000000000007E-5</v>
      </c>
      <c r="L352" s="42">
        <f t="shared" ca="1" si="164"/>
        <v>1.3516050563049629</v>
      </c>
      <c r="M352" s="44">
        <f t="shared" ca="1" si="165"/>
        <v>1.3516450563049629</v>
      </c>
      <c r="N352" s="44">
        <f t="shared" ca="1" si="166"/>
        <v>1.3515650563049628</v>
      </c>
      <c r="O352" s="108">
        <f t="shared" ca="1" si="141"/>
        <v>-0.27956861406353006</v>
      </c>
      <c r="P352" s="102">
        <f t="shared" ca="1" si="142"/>
        <v>5.4075627078964104</v>
      </c>
      <c r="Q352" s="102">
        <f t="shared" ca="1" si="143"/>
        <v>0.11745176087338251</v>
      </c>
      <c r="R352" s="120">
        <f t="shared" ca="1" si="161"/>
        <v>1</v>
      </c>
      <c r="S352" s="54">
        <f t="shared" ca="1" si="162"/>
        <v>0</v>
      </c>
      <c r="T352" s="5">
        <f t="shared" ca="1" si="144"/>
        <v>1.3495941575375672</v>
      </c>
      <c r="U352" s="152">
        <f t="shared" ca="1" si="145"/>
        <v>1.3536177519643626</v>
      </c>
      <c r="V352" s="152">
        <f t="shared" ca="1" si="146"/>
        <v>1.3460202478056895</v>
      </c>
      <c r="W352" s="153">
        <f t="shared" ca="1" si="147"/>
        <v>1</v>
      </c>
      <c r="X352" s="153">
        <f t="shared" ca="1" si="148"/>
        <v>1</v>
      </c>
      <c r="Y352" s="153">
        <f t="shared" ca="1" si="149"/>
        <v>4</v>
      </c>
      <c r="Z352" s="153">
        <f t="shared" ca="1" si="150"/>
        <v>4</v>
      </c>
      <c r="AA352" s="152">
        <f t="shared" ca="1" si="151"/>
        <v>1.3527866830933588</v>
      </c>
      <c r="AB352" s="152">
        <f t="shared" ca="1" si="152"/>
        <v>1.3466126913879284</v>
      </c>
      <c r="AC352" s="154">
        <f t="shared" ca="1" si="153"/>
        <v>-48.865071535839633</v>
      </c>
      <c r="AD352" s="154">
        <f t="shared" ca="1" si="154"/>
        <v>-201.2945966813806</v>
      </c>
      <c r="AE352" s="3">
        <f t="shared" ca="1" si="155"/>
        <v>-31.269958527152529</v>
      </c>
      <c r="AF352" s="3">
        <f t="shared" ca="1" si="156"/>
        <v>-250.15966821722023</v>
      </c>
      <c r="AG352" s="3" t="str">
        <f t="shared" ca="1" si="163"/>
        <v>N</v>
      </c>
      <c r="AH352" s="4" t="str">
        <f t="shared" ca="1" si="157"/>
        <v/>
      </c>
      <c r="AI352" s="75">
        <f t="shared" ca="1" si="158"/>
        <v>-25.015966821722024</v>
      </c>
      <c r="AJ352" s="75">
        <f t="shared" ca="1" si="159"/>
        <v>0</v>
      </c>
    </row>
    <row r="353" spans="1:36" ht="14.25">
      <c r="A353" s="41">
        <f t="shared" si="160"/>
        <v>287</v>
      </c>
      <c r="B353" s="150">
        <f>IF(ISNUMBER(A353),INDEX('MetaTrader Import'!$H$13:$J$5893,TRUNC(((A353-$A$39+1)-1)/3)+1,MOD((A353-$A$39+1)-1,3)+1),"")</f>
        <v>0</v>
      </c>
      <c r="C353" s="43">
        <f t="shared" ca="1" si="137"/>
        <v>13.956722553743738</v>
      </c>
      <c r="D353" s="43">
        <f t="shared" ca="1" si="138"/>
        <v>0.9518272778615503</v>
      </c>
      <c r="E353" s="43">
        <f t="shared" ca="1" si="139"/>
        <v>14.908549831605288</v>
      </c>
      <c r="F353" s="43">
        <f t="shared" ca="1" si="140"/>
        <v>1.4908549831605289</v>
      </c>
      <c r="G353" s="43">
        <f>IF(A353&lt;&gt;"",IF(A353&lt;Data!$G$11*0.25,$C$13/$G$32,IF(A353&gt;Data!$G$11*0.25,$C$13,$C$13*10)),"")</f>
        <v>2</v>
      </c>
      <c r="H353" s="43">
        <f>IF(A353&lt;&gt;"",IF(Data!$G$9="constant",$C$13,IF(Data!$G$9="squeeze",G353,F353)),"")</f>
        <v>2</v>
      </c>
      <c r="I353" s="38">
        <f ca="1">IF(ISNUMBER(A353),NORMINV(RAND(),0,IF(AND(Data!$G$9="squeeze",A353&lt;Data!$G$11*0.25),$H$32,1)*$C$30*$C$13)*($C$14*$C$12),"")</f>
        <v>1.2601611421682058E-5</v>
      </c>
      <c r="J353" s="42">
        <f ca="1">IFERROR(IF(Data!$C$6="Real",B353,I353+J352+($C$14*$C$12)*(NORMINV(RAND(),$C$15,CHOOSE($G$13,$C$13,F353,G353)))),"")</f>
        <v>1.3514553285129836</v>
      </c>
      <c r="K353" s="88">
        <f>IF(ISNUMBER(A353), IF($G$16="fixed",$G$17,MIN(H353*Data!$C$7*$C$16*0.5,$C$17*Data!$C$7))*$C$12,"")</f>
        <v>8.0000000000000007E-5</v>
      </c>
      <c r="L353" s="42">
        <f t="shared" ca="1" si="164"/>
        <v>1.3514553285129836</v>
      </c>
      <c r="M353" s="44">
        <f t="shared" ca="1" si="165"/>
        <v>1.3514953285129836</v>
      </c>
      <c r="N353" s="44">
        <f t="shared" ca="1" si="166"/>
        <v>1.3514153285129835</v>
      </c>
      <c r="O353" s="108">
        <f t="shared" ca="1" si="141"/>
        <v>-0.28293318650969768</v>
      </c>
      <c r="P353" s="102">
        <f t="shared" ca="1" si="142"/>
        <v>5.4218747787385233</v>
      </c>
      <c r="Q353" s="102">
        <f t="shared" ca="1" si="143"/>
        <v>9.2909144946847655E-2</v>
      </c>
      <c r="R353" s="120">
        <f t="shared" ca="1" si="161"/>
        <v>1</v>
      </c>
      <c r="S353" s="54">
        <f t="shared" ca="1" si="162"/>
        <v>0</v>
      </c>
      <c r="T353" s="5">
        <f t="shared" ca="1" si="144"/>
        <v>1.3495941575375672</v>
      </c>
      <c r="U353" s="152">
        <f t="shared" ca="1" si="145"/>
        <v>1.3536177519643626</v>
      </c>
      <c r="V353" s="152">
        <f t="shared" ca="1" si="146"/>
        <v>1.3460202478056895</v>
      </c>
      <c r="W353" s="153">
        <f t="shared" ca="1" si="147"/>
        <v>1</v>
      </c>
      <c r="X353" s="153">
        <f t="shared" ca="1" si="148"/>
        <v>1</v>
      </c>
      <c r="Y353" s="153">
        <f t="shared" ca="1" si="149"/>
        <v>4</v>
      </c>
      <c r="Z353" s="153">
        <f t="shared" ca="1" si="150"/>
        <v>4</v>
      </c>
      <c r="AA353" s="152">
        <f t="shared" ca="1" si="151"/>
        <v>1.3527866830933588</v>
      </c>
      <c r="AB353" s="152">
        <f t="shared" ca="1" si="152"/>
        <v>1.3466126913879284</v>
      </c>
      <c r="AC353" s="154">
        <f t="shared" ca="1" si="153"/>
        <v>-54.854183215011787</v>
      </c>
      <c r="AD353" s="154">
        <f t="shared" ca="1" si="154"/>
        <v>-195.30548500220846</v>
      </c>
      <c r="AE353" s="3">
        <f t="shared" ca="1" si="155"/>
        <v>-31.269958527152532</v>
      </c>
      <c r="AF353" s="3">
        <f t="shared" ca="1" si="156"/>
        <v>-250.15966821722026</v>
      </c>
      <c r="AG353" s="3" t="str">
        <f t="shared" ca="1" si="163"/>
        <v>N</v>
      </c>
      <c r="AH353" s="4" t="str">
        <f t="shared" ca="1" si="157"/>
        <v/>
      </c>
      <c r="AI353" s="75">
        <f t="shared" ca="1" si="158"/>
        <v>-25.015966821722028</v>
      </c>
      <c r="AJ353" s="75">
        <f t="shared" ca="1" si="159"/>
        <v>0</v>
      </c>
    </row>
    <row r="354" spans="1:36" ht="14.25">
      <c r="A354" s="41">
        <f t="shared" si="160"/>
        <v>288</v>
      </c>
      <c r="B354" s="150">
        <f>IF(ISNUMBER(A354),INDEX('MetaTrader Import'!$H$13:$J$5893,TRUNC(((A354-$A$39+1)-1)/3)+1,MOD((A354-$A$39+1)-1,3)+1),"")</f>
        <v>0</v>
      </c>
      <c r="C354" s="43">
        <f t="shared" ca="1" si="137"/>
        <v>14.908549831605288</v>
      </c>
      <c r="D354" s="43">
        <f t="shared" ca="1" si="138"/>
        <v>-0.80889011309100156</v>
      </c>
      <c r="E354" s="43">
        <f t="shared" ca="1" si="139"/>
        <v>14.099659718514287</v>
      </c>
      <c r="F354" s="43">
        <f t="shared" ca="1" si="140"/>
        <v>1.4099659718514288</v>
      </c>
      <c r="G354" s="43">
        <f>IF(A354&lt;&gt;"",IF(A354&lt;Data!$G$11*0.25,$C$13/$G$32,IF(A354&gt;Data!$G$11*0.25,$C$13,$C$13*10)),"")</f>
        <v>2</v>
      </c>
      <c r="H354" s="43">
        <f>IF(A354&lt;&gt;"",IF(Data!$G$9="constant",$C$13,IF(Data!$G$9="squeeze",G354,F354)),"")</f>
        <v>2</v>
      </c>
      <c r="I354" s="38">
        <f ca="1">IF(ISNUMBER(A354),NORMINV(RAND(),0,IF(AND(Data!$G$9="squeeze",A354&lt;Data!$G$11*0.25),$H$32,1)*$C$30*$C$13)*($C$14*$C$12),"")</f>
        <v>-1.4883870418292721E-4</v>
      </c>
      <c r="J354" s="42">
        <f ca="1">IFERROR(IF(Data!$C$6="Real",B354,I354+J353+($C$14*$C$12)*(NORMINV(RAND(),$C$15,CHOOSE($G$13,$C$13,F354,G354)))),"")</f>
        <v>1.3513576090626149</v>
      </c>
      <c r="K354" s="88">
        <f>IF(ISNUMBER(A354), IF($G$16="fixed",$G$17,MIN(H354*Data!$C$7*$C$16*0.5,$C$17*Data!$C$7))*$C$12,"")</f>
        <v>8.0000000000000007E-5</v>
      </c>
      <c r="L354" s="42">
        <f t="shared" ca="1" si="164"/>
        <v>1.3513576090626149</v>
      </c>
      <c r="M354" s="44">
        <f t="shared" ca="1" si="165"/>
        <v>1.351397609062615</v>
      </c>
      <c r="N354" s="44">
        <f t="shared" ca="1" si="166"/>
        <v>1.3513176090626149</v>
      </c>
      <c r="O354" s="108">
        <f t="shared" ca="1" si="141"/>
        <v>-0.54524821236637666</v>
      </c>
      <c r="P354" s="102">
        <f t="shared" ca="1" si="142"/>
        <v>5.9086253999329683</v>
      </c>
      <c r="Q354" s="102">
        <f t="shared" ca="1" si="143"/>
        <v>8.5951117064057239E-2</v>
      </c>
      <c r="R354" s="120">
        <f t="shared" ca="1" si="161"/>
        <v>1</v>
      </c>
      <c r="S354" s="54">
        <f t="shared" ca="1" si="162"/>
        <v>0</v>
      </c>
      <c r="T354" s="5">
        <f t="shared" ca="1" si="144"/>
        <v>1.3495941575375672</v>
      </c>
      <c r="U354" s="152">
        <f t="shared" ca="1" si="145"/>
        <v>1.3536177519643626</v>
      </c>
      <c r="V354" s="152">
        <f t="shared" ca="1" si="146"/>
        <v>1.3460202478056895</v>
      </c>
      <c r="W354" s="153">
        <f t="shared" ca="1" si="147"/>
        <v>1</v>
      </c>
      <c r="X354" s="153">
        <f t="shared" ca="1" si="148"/>
        <v>1</v>
      </c>
      <c r="Y354" s="153">
        <f t="shared" ca="1" si="149"/>
        <v>4</v>
      </c>
      <c r="Z354" s="153">
        <f t="shared" ca="1" si="150"/>
        <v>4</v>
      </c>
      <c r="AA354" s="152">
        <f t="shared" ca="1" si="151"/>
        <v>1.3527866830933588</v>
      </c>
      <c r="AB354" s="152">
        <f t="shared" ca="1" si="152"/>
        <v>1.3466126913879284</v>
      </c>
      <c r="AC354" s="154">
        <f t="shared" ca="1" si="153"/>
        <v>-58.762961229756883</v>
      </c>
      <c r="AD354" s="154">
        <f t="shared" ca="1" si="154"/>
        <v>-191.39670698746335</v>
      </c>
      <c r="AE354" s="3">
        <f t="shared" ca="1" si="155"/>
        <v>-31.269958527152529</v>
      </c>
      <c r="AF354" s="3">
        <f t="shared" ca="1" si="156"/>
        <v>-250.15966821722023</v>
      </c>
      <c r="AG354" s="3" t="str">
        <f t="shared" ca="1" si="163"/>
        <v>N</v>
      </c>
      <c r="AH354" s="4" t="str">
        <f t="shared" ca="1" si="157"/>
        <v/>
      </c>
      <c r="AI354" s="75">
        <f t="shared" ca="1" si="158"/>
        <v>-25.015966821722024</v>
      </c>
      <c r="AJ354" s="75">
        <f t="shared" ca="1" si="159"/>
        <v>0</v>
      </c>
    </row>
    <row r="355" spans="1:36" ht="14.25">
      <c r="A355" s="41">
        <f t="shared" si="160"/>
        <v>289</v>
      </c>
      <c r="B355" s="150">
        <f>IF(ISNUMBER(A355),INDEX('MetaTrader Import'!$H$13:$J$5893,TRUNC(((A355-$A$39+1)-1)/3)+1,MOD((A355-$A$39+1)-1,3)+1),"")</f>
        <v>0</v>
      </c>
      <c r="C355" s="43">
        <f t="shared" ca="1" si="137"/>
        <v>14.099659718514287</v>
      </c>
      <c r="D355" s="43">
        <f t="shared" ca="1" si="138"/>
        <v>1.1387048092638565</v>
      </c>
      <c r="E355" s="43">
        <f t="shared" ca="1" si="139"/>
        <v>15.238364527778144</v>
      </c>
      <c r="F355" s="43">
        <f t="shared" ca="1" si="140"/>
        <v>1.5238364527778143</v>
      </c>
      <c r="G355" s="43">
        <f>IF(A355&lt;&gt;"",IF(A355&lt;Data!$G$11*0.25,$C$13/$G$32,IF(A355&gt;Data!$G$11*0.25,$C$13,$C$13*10)),"")</f>
        <v>2</v>
      </c>
      <c r="H355" s="43">
        <f>IF(A355&lt;&gt;"",IF(Data!$G$9="constant",$C$13,IF(Data!$G$9="squeeze",G355,F355)),"")</f>
        <v>2</v>
      </c>
      <c r="I355" s="38">
        <f ca="1">IF(ISNUMBER(A355),NORMINV(RAND(),0,IF(AND(Data!$G$9="squeeze",A355&lt;Data!$G$11*0.25),$H$32,1)*$C$30*$C$13)*($C$14*$C$12),"")</f>
        <v>2.2656478987575381E-4</v>
      </c>
      <c r="J355" s="42">
        <f ca="1">IFERROR(IF(Data!$C$6="Real",B355,I355+J354+($C$14*$C$12)*(NORMINV(RAND(),$C$15,CHOOSE($G$13,$C$13,F355,G355)))),"")</f>
        <v>1.3522861416860965</v>
      </c>
      <c r="K355" s="88">
        <f>IF(ISNUMBER(A355), IF($G$16="fixed",$G$17,MIN(H355*Data!$C$7*$C$16*0.5,$C$17*Data!$C$7))*$C$12,"")</f>
        <v>8.0000000000000007E-5</v>
      </c>
      <c r="L355" s="42">
        <f t="shared" ca="1" si="164"/>
        <v>1.3522861416860965</v>
      </c>
      <c r="M355" s="44">
        <f t="shared" ca="1" si="165"/>
        <v>1.3523261416860966</v>
      </c>
      <c r="N355" s="44">
        <f t="shared" ca="1" si="166"/>
        <v>1.3522461416860965</v>
      </c>
      <c r="O355" s="108">
        <f t="shared" ca="1" si="141"/>
        <v>-0.5808292376598333</v>
      </c>
      <c r="P355" s="102">
        <f t="shared" ca="1" si="142"/>
        <v>5.8879097504076112</v>
      </c>
      <c r="Q355" s="102">
        <f t="shared" ca="1" si="143"/>
        <v>8.704700823282395E-2</v>
      </c>
      <c r="R355" s="120">
        <f t="shared" ca="1" si="161"/>
        <v>1</v>
      </c>
      <c r="S355" s="54">
        <f t="shared" ca="1" si="162"/>
        <v>0</v>
      </c>
      <c r="T355" s="5">
        <f t="shared" ca="1" si="144"/>
        <v>1.3495941575375672</v>
      </c>
      <c r="U355" s="152">
        <f t="shared" ca="1" si="145"/>
        <v>1.3536177519643626</v>
      </c>
      <c r="V355" s="152">
        <f t="shared" ca="1" si="146"/>
        <v>1.3460202478056895</v>
      </c>
      <c r="W355" s="153">
        <f t="shared" ca="1" si="147"/>
        <v>1</v>
      </c>
      <c r="X355" s="153">
        <f t="shared" ca="1" si="148"/>
        <v>1</v>
      </c>
      <c r="Y355" s="153">
        <f t="shared" ca="1" si="149"/>
        <v>4</v>
      </c>
      <c r="Z355" s="153">
        <f t="shared" ca="1" si="150"/>
        <v>4</v>
      </c>
      <c r="AA355" s="152">
        <f t="shared" ca="1" si="151"/>
        <v>1.3527866830933588</v>
      </c>
      <c r="AB355" s="152">
        <f t="shared" ca="1" si="152"/>
        <v>1.3466126913879284</v>
      </c>
      <c r="AC355" s="154">
        <f t="shared" ca="1" si="153"/>
        <v>-21.621656290493618</v>
      </c>
      <c r="AD355" s="154">
        <f t="shared" ca="1" si="154"/>
        <v>-228.53801192672663</v>
      </c>
      <c r="AE355" s="3">
        <f t="shared" ca="1" si="155"/>
        <v>-31.269958527152532</v>
      </c>
      <c r="AF355" s="3">
        <f t="shared" ca="1" si="156"/>
        <v>-250.15966821722026</v>
      </c>
      <c r="AG355" s="3" t="str">
        <f t="shared" ca="1" si="163"/>
        <v>N</v>
      </c>
      <c r="AH355" s="4" t="str">
        <f t="shared" ca="1" si="157"/>
        <v/>
      </c>
      <c r="AI355" s="75">
        <f t="shared" ca="1" si="158"/>
        <v>-25.015966821722028</v>
      </c>
      <c r="AJ355" s="75">
        <f t="shared" ca="1" si="159"/>
        <v>0</v>
      </c>
    </row>
    <row r="356" spans="1:36" ht="14.25">
      <c r="A356" s="41">
        <f t="shared" si="160"/>
        <v>290</v>
      </c>
      <c r="B356" s="150">
        <f>IF(ISNUMBER(A356),INDEX('MetaTrader Import'!$H$13:$J$5893,TRUNC(((A356-$A$39+1)-1)/3)+1,MOD((A356-$A$39+1)-1,3)+1),"")</f>
        <v>0</v>
      </c>
      <c r="C356" s="43">
        <f t="shared" ca="1" si="137"/>
        <v>15.238364527778144</v>
      </c>
      <c r="D356" s="43">
        <f t="shared" ca="1" si="138"/>
        <v>1.63377081069547</v>
      </c>
      <c r="E356" s="43">
        <f t="shared" ca="1" si="139"/>
        <v>16.872135338473612</v>
      </c>
      <c r="F356" s="43">
        <f t="shared" ca="1" si="140"/>
        <v>1.6872135338473613</v>
      </c>
      <c r="G356" s="43">
        <f>IF(A356&lt;&gt;"",IF(A356&lt;Data!$G$11*0.25,$C$13/$G$32,IF(A356&gt;Data!$G$11*0.25,$C$13,$C$13*10)),"")</f>
        <v>2</v>
      </c>
      <c r="H356" s="43">
        <f>IF(A356&lt;&gt;"",IF(Data!$G$9="constant",$C$13,IF(Data!$G$9="squeeze",G356,F356)),"")</f>
        <v>2</v>
      </c>
      <c r="I356" s="38">
        <f ca="1">IF(ISNUMBER(A356),NORMINV(RAND(),0,IF(AND(Data!$G$9="squeeze",A356&lt;Data!$G$11*0.25),$H$32,1)*$C$30*$C$13)*($C$14*$C$12),"")</f>
        <v>8.006158038902962E-5</v>
      </c>
      <c r="J356" s="42">
        <f ca="1">IFERROR(IF(Data!$C$6="Real",B356,I356+J355+($C$14*$C$12)*(NORMINV(RAND(),$C$15,CHOOSE($G$13,$C$13,F356,G356)))),"")</f>
        <v>1.352237348829165</v>
      </c>
      <c r="K356" s="88">
        <f>IF(ISNUMBER(A356), IF($G$16="fixed",$G$17,MIN(H356*Data!$C$7*$C$16*0.5,$C$17*Data!$C$7))*$C$12,"")</f>
        <v>8.0000000000000007E-5</v>
      </c>
      <c r="L356" s="42">
        <f t="shared" ca="1" si="164"/>
        <v>1.352237348829165</v>
      </c>
      <c r="M356" s="44">
        <f t="shared" ca="1" si="165"/>
        <v>1.3522773488291651</v>
      </c>
      <c r="N356" s="44">
        <f t="shared" ca="1" si="166"/>
        <v>1.352197348829165</v>
      </c>
      <c r="O356" s="108">
        <f t="shared" ca="1" si="141"/>
        <v>-0.54539613144934307</v>
      </c>
      <c r="P356" s="102">
        <f t="shared" ca="1" si="142"/>
        <v>5.8787009054045374</v>
      </c>
      <c r="Q356" s="102">
        <f t="shared" ca="1" si="143"/>
        <v>7.458922404613505E-2</v>
      </c>
      <c r="R356" s="120">
        <f t="shared" ca="1" si="161"/>
        <v>1</v>
      </c>
      <c r="S356" s="54">
        <f t="shared" ca="1" si="162"/>
        <v>0</v>
      </c>
      <c r="T356" s="5">
        <f t="shared" ca="1" si="144"/>
        <v>1.3495941575375672</v>
      </c>
      <c r="U356" s="152">
        <f t="shared" ca="1" si="145"/>
        <v>1.3536177519643626</v>
      </c>
      <c r="V356" s="152">
        <f t="shared" ca="1" si="146"/>
        <v>1.3460202478056895</v>
      </c>
      <c r="W356" s="153">
        <f t="shared" ca="1" si="147"/>
        <v>1</v>
      </c>
      <c r="X356" s="153">
        <f t="shared" ca="1" si="148"/>
        <v>1</v>
      </c>
      <c r="Y356" s="153">
        <f t="shared" ca="1" si="149"/>
        <v>4</v>
      </c>
      <c r="Z356" s="153">
        <f t="shared" ca="1" si="150"/>
        <v>4</v>
      </c>
      <c r="AA356" s="152">
        <f t="shared" ca="1" si="151"/>
        <v>1.3527866830933588</v>
      </c>
      <c r="AB356" s="152">
        <f t="shared" ca="1" si="152"/>
        <v>1.3466126913879284</v>
      </c>
      <c r="AC356" s="154">
        <f t="shared" ca="1" si="153"/>
        <v>-23.573370567753216</v>
      </c>
      <c r="AD356" s="154">
        <f t="shared" ca="1" si="154"/>
        <v>-226.58629764946704</v>
      </c>
      <c r="AE356" s="3">
        <f t="shared" ca="1" si="155"/>
        <v>-31.269958527152532</v>
      </c>
      <c r="AF356" s="3">
        <f t="shared" ca="1" si="156"/>
        <v>-250.15966821722026</v>
      </c>
      <c r="AG356" s="3" t="str">
        <f t="shared" ca="1" si="163"/>
        <v>N</v>
      </c>
      <c r="AH356" s="4" t="str">
        <f t="shared" ca="1" si="157"/>
        <v/>
      </c>
      <c r="AI356" s="75">
        <f t="shared" ca="1" si="158"/>
        <v>-25.015966821722028</v>
      </c>
      <c r="AJ356" s="75">
        <f t="shared" ca="1" si="159"/>
        <v>0</v>
      </c>
    </row>
    <row r="357" spans="1:36" ht="14.25">
      <c r="A357" s="104">
        <f t="shared" si="160"/>
        <v>291</v>
      </c>
      <c r="B357" s="150">
        <f>IF(ISNUMBER(A357),INDEX('MetaTrader Import'!$H$13:$J$5893,TRUNC(((A357-$A$39+1)-1)/3)+1,MOD((A357-$A$39+1)-1,3)+1),"")</f>
        <v>0</v>
      </c>
      <c r="C357" s="105">
        <f t="shared" ca="1" si="137"/>
        <v>16.872135338473612</v>
      </c>
      <c r="D357" s="105">
        <f t="shared" ca="1" si="138"/>
        <v>-0.16610777303513086</v>
      </c>
      <c r="E357" s="105">
        <f t="shared" ca="1" si="139"/>
        <v>16.706027565438482</v>
      </c>
      <c r="F357" s="105">
        <f t="shared" ca="1" si="140"/>
        <v>1.6706027565438482</v>
      </c>
      <c r="G357" s="43">
        <f>IF(A357&lt;&gt;"",IF(A357&lt;Data!$G$11*0.25,$C$13/$G$32,IF(A357&gt;Data!$G$11*0.25,$C$13,$C$13*10)),"")</f>
        <v>2</v>
      </c>
      <c r="H357" s="105">
        <f>IF(A357&lt;&gt;"",IF(Data!$G$9="constant",$C$13,IF(Data!$G$9="squeeze",G357,F357)),"")</f>
        <v>2</v>
      </c>
      <c r="I357" s="38">
        <f ca="1">IF(ISNUMBER(A357),NORMINV(RAND(),0,IF(AND(Data!$G$9="squeeze",A357&lt;Data!$G$11*0.25),$H$32,1)*$C$30*$C$13)*($C$14*$C$12),"")</f>
        <v>6.6144103531427258E-4</v>
      </c>
      <c r="J357" s="42">
        <f ca="1">IFERROR(IF(Data!$C$6="Real",B357,I357+J356+($C$14*$C$12)*(NORMINV(RAND(),$C$15,CHOOSE($G$13,$C$13,F357,G357)))),"")</f>
        <v>1.353897690667216</v>
      </c>
      <c r="K357" s="107">
        <f>IF(ISNUMBER(A357), IF($G$16="fixed",$G$17,MIN(H357*Data!$C$7*$C$16*0.5,$C$17*Data!$C$7))*$C$12,"")</f>
        <v>8.0000000000000007E-5</v>
      </c>
      <c r="L357" s="106">
        <f t="shared" ca="1" si="164"/>
        <v>1.353897690667216</v>
      </c>
      <c r="M357" s="107">
        <f t="shared" ca="1" si="165"/>
        <v>1.353937690667216</v>
      </c>
      <c r="N357" s="107">
        <f t="shared" ca="1" si="166"/>
        <v>1.353857690667216</v>
      </c>
      <c r="O357" s="112">
        <f t="shared" ca="1" si="141"/>
        <v>-3.2729545888470532E-2</v>
      </c>
      <c r="P357" s="113">
        <f t="shared" ca="1" si="142"/>
        <v>7.2740859613561764</v>
      </c>
      <c r="Q357" s="113">
        <f t="shared" ca="1" si="143"/>
        <v>9.2513300422104011E-2</v>
      </c>
      <c r="R357" s="120">
        <f t="shared" ca="1" si="161"/>
        <v>1</v>
      </c>
      <c r="S357" s="54">
        <f t="shared" ca="1" si="162"/>
        <v>0</v>
      </c>
      <c r="T357" s="5">
        <f t="shared" ca="1" si="144"/>
        <v>1.3495941575375672</v>
      </c>
      <c r="U357" s="152">
        <f t="shared" ca="1" si="145"/>
        <v>1.353937690667216</v>
      </c>
      <c r="V357" s="152">
        <f t="shared" ca="1" si="146"/>
        <v>1.3460202478056895</v>
      </c>
      <c r="W357" s="153">
        <f t="shared" ca="1" si="147"/>
        <v>1</v>
      </c>
      <c r="X357" s="153">
        <f t="shared" ca="1" si="148"/>
        <v>1</v>
      </c>
      <c r="Y357" s="153">
        <f t="shared" ca="1" si="149"/>
        <v>4</v>
      </c>
      <c r="Z357" s="153">
        <f t="shared" ca="1" si="150"/>
        <v>4</v>
      </c>
      <c r="AA357" s="152">
        <f t="shared" ca="1" si="151"/>
        <v>1.3527866830933588</v>
      </c>
      <c r="AB357" s="152">
        <f t="shared" ca="1" si="152"/>
        <v>1.3466126913879284</v>
      </c>
      <c r="AC357" s="154">
        <f t="shared" ca="1" si="153"/>
        <v>42.840302954285647</v>
      </c>
      <c r="AD357" s="154">
        <f t="shared" ca="1" si="154"/>
        <v>-292.99997117150588</v>
      </c>
      <c r="AE357" s="3">
        <f t="shared" ca="1" si="155"/>
        <v>-31.269958527152529</v>
      </c>
      <c r="AF357" s="3">
        <f t="shared" ca="1" si="156"/>
        <v>-250.15966821722023</v>
      </c>
      <c r="AG357" s="3" t="str">
        <f t="shared" ca="1" si="163"/>
        <v>N</v>
      </c>
      <c r="AH357" s="4" t="str">
        <f t="shared" ca="1" si="157"/>
        <v/>
      </c>
      <c r="AI357" s="75">
        <f t="shared" ca="1" si="158"/>
        <v>-25.015966821722024</v>
      </c>
      <c r="AJ357" s="75">
        <f t="shared" ca="1" si="159"/>
        <v>0</v>
      </c>
    </row>
    <row r="358" spans="1:36" ht="14.25">
      <c r="A358" s="41">
        <f t="shared" si="160"/>
        <v>292</v>
      </c>
      <c r="B358" s="150">
        <f>IF(ISNUMBER(A358),INDEX('MetaTrader Import'!$H$13:$J$5893,TRUNC(((A358-$A$39+1)-1)/3)+1,MOD((A358-$A$39+1)-1,3)+1),"")</f>
        <v>0</v>
      </c>
      <c r="C358" s="43">
        <f t="shared" ca="1" si="137"/>
        <v>16.706027565438482</v>
      </c>
      <c r="D358" s="43">
        <f t="shared" ca="1" si="138"/>
        <v>-1.0045795752000877</v>
      </c>
      <c r="E358" s="43">
        <f t="shared" ca="1" si="139"/>
        <v>15.701447990238394</v>
      </c>
      <c r="F358" s="43">
        <f t="shared" ca="1" si="140"/>
        <v>1.5701447990238395</v>
      </c>
      <c r="G358" s="43">
        <f>IF(A358&lt;&gt;"",IF(A358&lt;Data!$G$11*0.25,$C$13/$G$32,IF(A358&gt;Data!$G$11*0.25,$C$13,$C$13*10)),"")</f>
        <v>2</v>
      </c>
      <c r="H358" s="43">
        <f>IF(A358&lt;&gt;"",IF(Data!$G$9="constant",$C$13,IF(Data!$G$9="squeeze",G358,F358)),"")</f>
        <v>2</v>
      </c>
      <c r="I358" s="38">
        <f ca="1">IF(ISNUMBER(A358),NORMINV(RAND(),0,IF(AND(Data!$G$9="squeeze",A358&lt;Data!$G$11*0.25),$H$32,1)*$C$30*$C$13)*($C$14*$C$12),"")</f>
        <v>2.297400783263278E-4</v>
      </c>
      <c r="J358" s="42">
        <f ca="1">IFERROR(IF(Data!$C$6="Real",B358,I358+J357+($C$14*$C$12)*(NORMINV(RAND(),$C$15,CHOOSE($G$13,$C$13,F358,G358)))),"")</f>
        <v>1.3538880685879553</v>
      </c>
      <c r="K358" s="88">
        <f>IF(ISNUMBER(A358), IF($G$16="fixed",$G$17,MIN(H358*Data!$C$7*$C$16*0.5,$C$17*Data!$C$7))*$C$12,"")</f>
        <v>8.0000000000000007E-5</v>
      </c>
      <c r="L358" s="42">
        <f t="shared" ca="1" si="164"/>
        <v>1.3538880685879553</v>
      </c>
      <c r="M358" s="44">
        <f t="shared" ca="1" si="165"/>
        <v>1.3539280685879553</v>
      </c>
      <c r="N358" s="44">
        <f t="shared" ca="1" si="166"/>
        <v>1.3538480685879553</v>
      </c>
      <c r="O358" s="108">
        <f t="shared" ca="1" si="141"/>
        <v>0.5767580105446154</v>
      </c>
      <c r="P358" s="102">
        <f t="shared" ca="1" si="142"/>
        <v>8.1365419865911139</v>
      </c>
      <c r="Q358" s="102">
        <f t="shared" ca="1" si="143"/>
        <v>0.12295720448586266</v>
      </c>
      <c r="R358" s="120">
        <f t="shared" ca="1" si="161"/>
        <v>1</v>
      </c>
      <c r="S358" s="54">
        <f t="shared" ca="1" si="162"/>
        <v>0</v>
      </c>
      <c r="T358" s="5">
        <f t="shared" ca="1" si="144"/>
        <v>1.3495941575375672</v>
      </c>
      <c r="U358" s="152">
        <f t="shared" ca="1" si="145"/>
        <v>1.353937690667216</v>
      </c>
      <c r="V358" s="152">
        <f t="shared" ca="1" si="146"/>
        <v>1.3460202478056895</v>
      </c>
      <c r="W358" s="153">
        <f t="shared" ca="1" si="147"/>
        <v>1</v>
      </c>
      <c r="X358" s="153">
        <f t="shared" ca="1" si="148"/>
        <v>1</v>
      </c>
      <c r="Y358" s="153">
        <f t="shared" ca="1" si="149"/>
        <v>4</v>
      </c>
      <c r="Z358" s="153">
        <f t="shared" ca="1" si="150"/>
        <v>4</v>
      </c>
      <c r="AA358" s="152">
        <f t="shared" ca="1" si="151"/>
        <v>1.3527866830933588</v>
      </c>
      <c r="AB358" s="152">
        <f t="shared" ca="1" si="152"/>
        <v>1.3466126913879284</v>
      </c>
      <c r="AC358" s="154">
        <f t="shared" ca="1" si="153"/>
        <v>42.455419783857806</v>
      </c>
      <c r="AD358" s="154">
        <f t="shared" ca="1" si="154"/>
        <v>-292.61508800107805</v>
      </c>
      <c r="AE358" s="3">
        <f t="shared" ca="1" si="155"/>
        <v>-31.269958527152532</v>
      </c>
      <c r="AF358" s="3">
        <f t="shared" ca="1" si="156"/>
        <v>-250.15966821722026</v>
      </c>
      <c r="AG358" s="3" t="str">
        <f t="shared" ca="1" si="163"/>
        <v>N</v>
      </c>
      <c r="AH358" s="4" t="str">
        <f t="shared" ca="1" si="157"/>
        <v/>
      </c>
      <c r="AI358" s="75">
        <f t="shared" ca="1" si="158"/>
        <v>-25.015966821722028</v>
      </c>
      <c r="AJ358" s="75">
        <f t="shared" ca="1" si="159"/>
        <v>0</v>
      </c>
    </row>
    <row r="359" spans="1:36" ht="14.25">
      <c r="A359" s="41">
        <f t="shared" si="160"/>
        <v>293</v>
      </c>
      <c r="B359" s="150">
        <f>IF(ISNUMBER(A359),INDEX('MetaTrader Import'!$H$13:$J$5893,TRUNC(((A359-$A$39+1)-1)/3)+1,MOD((A359-$A$39+1)-1,3)+1),"")</f>
        <v>0</v>
      </c>
      <c r="C359" s="43">
        <f t="shared" ca="1" si="137"/>
        <v>15.701447990238394</v>
      </c>
      <c r="D359" s="43">
        <f t="shared" ca="1" si="138"/>
        <v>7.7176817792310448E-2</v>
      </c>
      <c r="E359" s="43">
        <f t="shared" ca="1" si="139"/>
        <v>15.778624808030704</v>
      </c>
      <c r="F359" s="43">
        <f t="shared" ca="1" si="140"/>
        <v>1.5778624808030703</v>
      </c>
      <c r="G359" s="43">
        <f>IF(A359&lt;&gt;"",IF(A359&lt;Data!$G$11*0.25,$C$13/$G$32,IF(A359&gt;Data!$G$11*0.25,$C$13,$C$13*10)),"")</f>
        <v>2</v>
      </c>
      <c r="H359" s="43">
        <f>IF(A359&lt;&gt;"",IF(Data!$G$9="constant",$C$13,IF(Data!$G$9="squeeze",G359,F359)),"")</f>
        <v>2</v>
      </c>
      <c r="I359" s="38">
        <f ca="1">IF(ISNUMBER(A359),NORMINV(RAND(),0,IF(AND(Data!$G$9="squeeze",A359&lt;Data!$G$11*0.25),$H$32,1)*$C$30*$C$13)*($C$14*$C$12),"")</f>
        <v>1.4839938990067442E-4</v>
      </c>
      <c r="J359" s="42">
        <f ca="1">IFERROR(IF(Data!$C$6="Real",B359,I359+J358+($C$14*$C$12)*(NORMINV(RAND(),$C$15,CHOOSE($G$13,$C$13,F359,G359)))),"")</f>
        <v>1.3541662011133411</v>
      </c>
      <c r="K359" s="88">
        <f>IF(ISNUMBER(A359), IF($G$16="fixed",$G$17,MIN(H359*Data!$C$7*$C$16*0.5,$C$17*Data!$C$7))*$C$12,"")</f>
        <v>8.0000000000000007E-5</v>
      </c>
      <c r="L359" s="42">
        <f t="shared" ca="1" si="164"/>
        <v>1.3541662011133411</v>
      </c>
      <c r="M359" s="44">
        <f t="shared" ca="1" si="165"/>
        <v>1.3542062011133411</v>
      </c>
      <c r="N359" s="44">
        <f t="shared" ca="1" si="166"/>
        <v>1.354126201113341</v>
      </c>
      <c r="O359" s="108">
        <f t="shared" ca="1" si="141"/>
        <v>1.137189589599257</v>
      </c>
      <c r="P359" s="102">
        <f t="shared" ca="1" si="142"/>
        <v>9.3411228447645449</v>
      </c>
      <c r="Q359" s="102">
        <f t="shared" ca="1" si="143"/>
        <v>0.17053771093608136</v>
      </c>
      <c r="R359" s="120">
        <f t="shared" ca="1" si="161"/>
        <v>1</v>
      </c>
      <c r="S359" s="54">
        <f t="shared" ca="1" si="162"/>
        <v>0</v>
      </c>
      <c r="T359" s="5">
        <f t="shared" ca="1" si="144"/>
        <v>1.3495941575375672</v>
      </c>
      <c r="U359" s="152">
        <f t="shared" ca="1" si="145"/>
        <v>1.3542062011133411</v>
      </c>
      <c r="V359" s="152">
        <f t="shared" ca="1" si="146"/>
        <v>1.3460202478056895</v>
      </c>
      <c r="W359" s="153">
        <f t="shared" ca="1" si="147"/>
        <v>1</v>
      </c>
      <c r="X359" s="153">
        <f t="shared" ca="1" si="148"/>
        <v>1</v>
      </c>
      <c r="Y359" s="153">
        <f t="shared" ca="1" si="149"/>
        <v>4</v>
      </c>
      <c r="Z359" s="153">
        <f t="shared" ca="1" si="150"/>
        <v>4</v>
      </c>
      <c r="AA359" s="152">
        <f t="shared" ca="1" si="151"/>
        <v>1.3527866830933588</v>
      </c>
      <c r="AB359" s="152">
        <f t="shared" ca="1" si="152"/>
        <v>1.3466126913879284</v>
      </c>
      <c r="AC359" s="154">
        <f t="shared" ca="1" si="153"/>
        <v>53.580720799288883</v>
      </c>
      <c r="AD359" s="154">
        <f t="shared" ca="1" si="154"/>
        <v>-303.74038901650914</v>
      </c>
      <c r="AE359" s="3">
        <f t="shared" ca="1" si="155"/>
        <v>-31.269958527152532</v>
      </c>
      <c r="AF359" s="3">
        <f t="shared" ca="1" si="156"/>
        <v>-250.15966821722026</v>
      </c>
      <c r="AG359" s="3" t="str">
        <f t="shared" ca="1" si="163"/>
        <v>N</v>
      </c>
      <c r="AH359" s="4" t="str">
        <f t="shared" ca="1" si="157"/>
        <v/>
      </c>
      <c r="AI359" s="75">
        <f t="shared" ca="1" si="158"/>
        <v>-25.015966821722028</v>
      </c>
      <c r="AJ359" s="75">
        <f t="shared" ca="1" si="159"/>
        <v>0</v>
      </c>
    </row>
    <row r="360" spans="1:36" ht="14.25">
      <c r="A360" s="41">
        <f t="shared" si="160"/>
        <v>294</v>
      </c>
      <c r="B360" s="150">
        <f>IF(ISNUMBER(A360),INDEX('MetaTrader Import'!$H$13:$J$5893,TRUNC(((A360-$A$39+1)-1)/3)+1,MOD((A360-$A$39+1)-1,3)+1),"")</f>
        <v>0</v>
      </c>
      <c r="C360" s="43">
        <f t="shared" ca="1" si="137"/>
        <v>15.778624808030704</v>
      </c>
      <c r="D360" s="43">
        <f t="shared" ca="1" si="138"/>
        <v>-0.4659312317044641</v>
      </c>
      <c r="E360" s="43">
        <f t="shared" ca="1" si="139"/>
        <v>15.31269357632624</v>
      </c>
      <c r="F360" s="43">
        <f t="shared" ca="1" si="140"/>
        <v>1.531269357632624</v>
      </c>
      <c r="G360" s="43">
        <f>IF(A360&lt;&gt;"",IF(A360&lt;Data!$G$11*0.25,$C$13/$G$32,IF(A360&gt;Data!$G$11*0.25,$C$13,$C$13*10)),"")</f>
        <v>2</v>
      </c>
      <c r="H360" s="43">
        <f>IF(A360&lt;&gt;"",IF(Data!$G$9="constant",$C$13,IF(Data!$G$9="squeeze",G360,F360)),"")</f>
        <v>2</v>
      </c>
      <c r="I360" s="38">
        <f ca="1">IF(ISNUMBER(A360),NORMINV(RAND(),0,IF(AND(Data!$G$9="squeeze",A360&lt;Data!$G$11*0.25),$H$32,1)*$C$30*$C$13)*($C$14*$C$12),"")</f>
        <v>5.7828914440602724E-4</v>
      </c>
      <c r="J360" s="42">
        <f ca="1">IFERROR(IF(Data!$C$6="Real",B360,I360+J359+($C$14*$C$12)*(NORMINV(RAND(),$C$15,CHOOSE($G$13,$C$13,F360,G360)))),"")</f>
        <v>1.3547329368835244</v>
      </c>
      <c r="K360" s="88">
        <f>IF(ISNUMBER(A360), IF($G$16="fixed",$G$17,MIN(H360*Data!$C$7*$C$16*0.5,$C$17*Data!$C$7))*$C$12,"")</f>
        <v>8.0000000000000007E-5</v>
      </c>
      <c r="L360" s="42">
        <f t="shared" ca="1" si="164"/>
        <v>1.3547329368835244</v>
      </c>
      <c r="M360" s="44">
        <f t="shared" ca="1" si="165"/>
        <v>1.3547729368835244</v>
      </c>
      <c r="N360" s="44">
        <f t="shared" ca="1" si="166"/>
        <v>1.3546929368835243</v>
      </c>
      <c r="O360" s="108">
        <f t="shared" ca="1" si="141"/>
        <v>1.5765270657493684</v>
      </c>
      <c r="P360" s="102">
        <f t="shared" ca="1" si="142"/>
        <v>10.91387306536657</v>
      </c>
      <c r="Q360" s="102">
        <f t="shared" ca="1" si="143"/>
        <v>0.25334632275454994</v>
      </c>
      <c r="R360" s="120">
        <f t="shared" ca="1" si="161"/>
        <v>1</v>
      </c>
      <c r="S360" s="54">
        <f t="shared" ca="1" si="162"/>
        <v>0</v>
      </c>
      <c r="T360" s="5">
        <f t="shared" ca="1" si="144"/>
        <v>1.3495941575375672</v>
      </c>
      <c r="U360" s="152">
        <f t="shared" ca="1" si="145"/>
        <v>1.3547729368835244</v>
      </c>
      <c r="V360" s="152">
        <f t="shared" ca="1" si="146"/>
        <v>1.3460202478056895</v>
      </c>
      <c r="W360" s="153">
        <f t="shared" ca="1" si="147"/>
        <v>1</v>
      </c>
      <c r="X360" s="153">
        <f t="shared" ca="1" si="148"/>
        <v>1</v>
      </c>
      <c r="Y360" s="153">
        <f t="shared" ca="1" si="149"/>
        <v>4</v>
      </c>
      <c r="Z360" s="153">
        <f t="shared" ca="1" si="150"/>
        <v>4</v>
      </c>
      <c r="AA360" s="152">
        <f t="shared" ca="1" si="151"/>
        <v>1.3527866830933588</v>
      </c>
      <c r="AB360" s="152">
        <f t="shared" ca="1" si="152"/>
        <v>1.3466126913879284</v>
      </c>
      <c r="AC360" s="154">
        <f t="shared" ca="1" si="153"/>
        <v>76.25015160662052</v>
      </c>
      <c r="AD360" s="154">
        <f t="shared" ca="1" si="154"/>
        <v>-326.40981982384073</v>
      </c>
      <c r="AE360" s="3">
        <f t="shared" ca="1" si="155"/>
        <v>-31.269958527152525</v>
      </c>
      <c r="AF360" s="3">
        <f t="shared" ca="1" si="156"/>
        <v>-250.1596682172202</v>
      </c>
      <c r="AG360" s="3" t="str">
        <f t="shared" ca="1" si="163"/>
        <v>N</v>
      </c>
      <c r="AH360" s="4" t="str">
        <f t="shared" ca="1" si="157"/>
        <v/>
      </c>
      <c r="AI360" s="75">
        <f t="shared" ca="1" si="158"/>
        <v>-25.015966821722024</v>
      </c>
      <c r="AJ360" s="75">
        <f t="shared" ca="1" si="159"/>
        <v>0</v>
      </c>
    </row>
    <row r="361" spans="1:36" ht="14.25">
      <c r="A361" s="41">
        <f t="shared" si="160"/>
        <v>295</v>
      </c>
      <c r="B361" s="150">
        <f>IF(ISNUMBER(A361),INDEX('MetaTrader Import'!$H$13:$J$5893,TRUNC(((A361-$A$39+1)-1)/3)+1,MOD((A361-$A$39+1)-1,3)+1),"")</f>
        <v>0</v>
      </c>
      <c r="C361" s="43">
        <f t="shared" ca="1" si="137"/>
        <v>15.31269357632624</v>
      </c>
      <c r="D361" s="43">
        <f t="shared" ca="1" si="138"/>
        <v>-2.4111336360913231</v>
      </c>
      <c r="E361" s="43">
        <f t="shared" ca="1" si="139"/>
        <v>12.901559940234916</v>
      </c>
      <c r="F361" s="43">
        <f t="shared" ca="1" si="140"/>
        <v>1.2901559940234917</v>
      </c>
      <c r="G361" s="43">
        <f>IF(A361&lt;&gt;"",IF(A361&lt;Data!$G$11*0.25,$C$13/$G$32,IF(A361&gt;Data!$G$11*0.25,$C$13,$C$13*10)),"")</f>
        <v>2</v>
      </c>
      <c r="H361" s="43">
        <f>IF(A361&lt;&gt;"",IF(Data!$G$9="constant",$C$13,IF(Data!$G$9="squeeze",G361,F361)),"")</f>
        <v>2</v>
      </c>
      <c r="I361" s="38">
        <f ca="1">IF(ISNUMBER(A361),NORMINV(RAND(),0,IF(AND(Data!$G$9="squeeze",A361&lt;Data!$G$11*0.25),$H$32,1)*$C$30*$C$13)*($C$14*$C$12),"")</f>
        <v>7.2367838736287632E-4</v>
      </c>
      <c r="J361" s="42">
        <f ca="1">IFERROR(IF(Data!$C$6="Real",B361,I361+J360+($C$14*$C$12)*(NORMINV(RAND(),$C$15,CHOOSE($G$13,$C$13,F361,G361)))),"")</f>
        <v>1.3555661256499811</v>
      </c>
      <c r="K361" s="88">
        <f>IF(ISNUMBER(A361), IF($G$16="fixed",$G$17,MIN(H361*Data!$C$7*$C$16*0.5,$C$17*Data!$C$7))*$C$12,"")</f>
        <v>8.0000000000000007E-5</v>
      </c>
      <c r="L361" s="42">
        <f t="shared" ca="1" si="164"/>
        <v>1.3555661256499811</v>
      </c>
      <c r="M361" s="44">
        <f t="shared" ca="1" si="165"/>
        <v>1.3556061256499812</v>
      </c>
      <c r="N361" s="44">
        <f t="shared" ca="1" si="166"/>
        <v>1.3555261256499811</v>
      </c>
      <c r="O361" s="108">
        <f t="shared" ca="1" si="141"/>
        <v>1.9431082393396859</v>
      </c>
      <c r="P361" s="102">
        <f t="shared" ca="1" si="142"/>
        <v>12.654306244492059</v>
      </c>
      <c r="Q361" s="102">
        <f t="shared" ca="1" si="143"/>
        <v>0.39044407192799757</v>
      </c>
      <c r="R361" s="120">
        <f t="shared" ca="1" si="161"/>
        <v>1</v>
      </c>
      <c r="S361" s="54">
        <f t="shared" ca="1" si="162"/>
        <v>0</v>
      </c>
      <c r="T361" s="5">
        <f t="shared" ca="1" si="144"/>
        <v>1.3495941575375672</v>
      </c>
      <c r="U361" s="152">
        <f t="shared" ca="1" si="145"/>
        <v>1.3556061256499812</v>
      </c>
      <c r="V361" s="152">
        <f t="shared" ca="1" si="146"/>
        <v>1.3460202478056895</v>
      </c>
      <c r="W361" s="153">
        <f t="shared" ca="1" si="147"/>
        <v>2</v>
      </c>
      <c r="X361" s="153">
        <f t="shared" ca="1" si="148"/>
        <v>1</v>
      </c>
      <c r="Y361" s="153">
        <f t="shared" ca="1" si="149"/>
        <v>8</v>
      </c>
      <c r="Z361" s="153">
        <f t="shared" ca="1" si="150"/>
        <v>4</v>
      </c>
      <c r="AA361" s="152">
        <f t="shared" ca="1" si="151"/>
        <v>1.3541964043716699</v>
      </c>
      <c r="AB361" s="152">
        <f t="shared" ca="1" si="152"/>
        <v>1.3466126913879284</v>
      </c>
      <c r="AC361" s="154">
        <f t="shared" ca="1" si="153"/>
        <v>106.37770226489707</v>
      </c>
      <c r="AD361" s="154">
        <f t="shared" ca="1" si="154"/>
        <v>-359.7373704821116</v>
      </c>
      <c r="AE361" s="3">
        <f t="shared" ca="1" si="155"/>
        <v>-21.113305684767877</v>
      </c>
      <c r="AF361" s="3">
        <f t="shared" ca="1" si="156"/>
        <v>-253.35966821721453</v>
      </c>
      <c r="AG361" s="3" t="str">
        <f t="shared" ca="1" si="163"/>
        <v>N</v>
      </c>
      <c r="AH361" s="4" t="str">
        <f t="shared" ca="1" si="157"/>
        <v/>
      </c>
      <c r="AI361" s="75">
        <f t="shared" ca="1" si="158"/>
        <v>-25.335966821721456</v>
      </c>
      <c r="AJ361" s="75">
        <f t="shared" ca="1" si="159"/>
        <v>0</v>
      </c>
    </row>
    <row r="362" spans="1:36" ht="14.25">
      <c r="A362" s="41">
        <f t="shared" si="160"/>
        <v>296</v>
      </c>
      <c r="B362" s="150">
        <f>IF(ISNUMBER(A362),INDEX('MetaTrader Import'!$H$13:$J$5893,TRUNC(((A362-$A$39+1)-1)/3)+1,MOD((A362-$A$39+1)-1,3)+1),"")</f>
        <v>0</v>
      </c>
      <c r="C362" s="43">
        <f t="shared" ca="1" si="137"/>
        <v>12.901559940234916</v>
      </c>
      <c r="D362" s="43">
        <f t="shared" ca="1" si="138"/>
        <v>-1.2351932553326144</v>
      </c>
      <c r="E362" s="43">
        <f t="shared" ca="1" si="139"/>
        <v>11.666366684902302</v>
      </c>
      <c r="F362" s="43">
        <f t="shared" ca="1" si="140"/>
        <v>1.1666366684902303</v>
      </c>
      <c r="G362" s="43">
        <f>IF(A362&lt;&gt;"",IF(A362&lt;Data!$G$11*0.25,$C$13/$G$32,IF(A362&gt;Data!$G$11*0.25,$C$13,$C$13*10)),"")</f>
        <v>2</v>
      </c>
      <c r="H362" s="43">
        <f>IF(A362&lt;&gt;"",IF(Data!$G$9="constant",$C$13,IF(Data!$G$9="squeeze",G362,F362)),"")</f>
        <v>2</v>
      </c>
      <c r="I362" s="38">
        <f ca="1">IF(ISNUMBER(A362),NORMINV(RAND(),0,IF(AND(Data!$G$9="squeeze",A362&lt;Data!$G$11*0.25),$H$32,1)*$C$30*$C$13)*($C$14*$C$12),"")</f>
        <v>-6.8016161606707884E-4</v>
      </c>
      <c r="J362" s="42">
        <f ca="1">IFERROR(IF(Data!$C$6="Real",B362,I362+J361+($C$14*$C$12)*(NORMINV(RAND(),$C$15,CHOOSE($G$13,$C$13,F362,G362)))),"")</f>
        <v>1.3544322538473035</v>
      </c>
      <c r="K362" s="88">
        <f>IF(ISNUMBER(A362), IF($G$16="fixed",$G$17,MIN(H362*Data!$C$7*$C$16*0.5,$C$17*Data!$C$7))*$C$12,"")</f>
        <v>8.0000000000000007E-5</v>
      </c>
      <c r="L362" s="42">
        <f t="shared" ca="1" si="164"/>
        <v>1.3544322538473035</v>
      </c>
      <c r="M362" s="44">
        <f t="shared" ca="1" si="165"/>
        <v>1.3544722538473035</v>
      </c>
      <c r="N362" s="44">
        <f t="shared" ca="1" si="166"/>
        <v>1.3543922538473034</v>
      </c>
      <c r="O362" s="108">
        <f t="shared" ca="1" si="141"/>
        <v>2.2095929832265617</v>
      </c>
      <c r="P362" s="102">
        <f t="shared" ca="1" si="142"/>
        <v>13.17589669866638</v>
      </c>
      <c r="Q362" s="102">
        <f t="shared" ca="1" si="143"/>
        <v>0.51360657581603375</v>
      </c>
      <c r="R362" s="120">
        <f t="shared" ca="1" si="161"/>
        <v>1</v>
      </c>
      <c r="S362" s="54">
        <f t="shared" ca="1" si="162"/>
        <v>0</v>
      </c>
      <c r="T362" s="5">
        <f t="shared" ca="1" si="144"/>
        <v>1.3495941575375672</v>
      </c>
      <c r="U362" s="152">
        <f t="shared" ca="1" si="145"/>
        <v>1.3556061256499812</v>
      </c>
      <c r="V362" s="152">
        <f t="shared" ca="1" si="146"/>
        <v>1.3460202478056895</v>
      </c>
      <c r="W362" s="153">
        <f t="shared" ca="1" si="147"/>
        <v>2</v>
      </c>
      <c r="X362" s="153">
        <f t="shared" ca="1" si="148"/>
        <v>1</v>
      </c>
      <c r="Y362" s="153">
        <f t="shared" ca="1" si="149"/>
        <v>8</v>
      </c>
      <c r="Z362" s="153">
        <f t="shared" ca="1" si="150"/>
        <v>4</v>
      </c>
      <c r="AA362" s="152">
        <f t="shared" ca="1" si="151"/>
        <v>1.3541964043716699</v>
      </c>
      <c r="AB362" s="152">
        <f t="shared" ca="1" si="152"/>
        <v>1.3466126913879284</v>
      </c>
      <c r="AC362" s="154">
        <f t="shared" ca="1" si="153"/>
        <v>15.667958050684661</v>
      </c>
      <c r="AD362" s="154">
        <f t="shared" ca="1" si="154"/>
        <v>-314.38249837500541</v>
      </c>
      <c r="AE362" s="3">
        <f t="shared" ca="1" si="155"/>
        <v>-24.892878360360061</v>
      </c>
      <c r="AF362" s="3">
        <f t="shared" ca="1" si="156"/>
        <v>-298.71454032432075</v>
      </c>
      <c r="AG362" s="3" t="str">
        <f t="shared" ca="1" si="163"/>
        <v>N</v>
      </c>
      <c r="AH362" s="4" t="str">
        <f t="shared" ca="1" si="157"/>
        <v/>
      </c>
      <c r="AI362" s="75">
        <f t="shared" ca="1" si="158"/>
        <v>-29.871454032432077</v>
      </c>
      <c r="AJ362" s="75">
        <f t="shared" ca="1" si="159"/>
        <v>0</v>
      </c>
    </row>
    <row r="363" spans="1:36" ht="14.25">
      <c r="A363" s="41">
        <f t="shared" si="160"/>
        <v>297</v>
      </c>
      <c r="B363" s="150">
        <f>IF(ISNUMBER(A363),INDEX('MetaTrader Import'!$H$13:$J$5893,TRUNC(((A363-$A$39+1)-1)/3)+1,MOD((A363-$A$39+1)-1,3)+1),"")</f>
        <v>0</v>
      </c>
      <c r="C363" s="43">
        <f t="shared" ca="1" si="137"/>
        <v>11.666366684902302</v>
      </c>
      <c r="D363" s="43">
        <f t="shared" ca="1" si="138"/>
        <v>-3.0324856735354035E-2</v>
      </c>
      <c r="E363" s="43">
        <f t="shared" ca="1" si="139"/>
        <v>11.636041828166947</v>
      </c>
      <c r="F363" s="43">
        <f t="shared" ca="1" si="140"/>
        <v>1.1636041828166948</v>
      </c>
      <c r="G363" s="43">
        <f>IF(A363&lt;&gt;"",IF(A363&lt;Data!$G$11*0.25,$C$13/$G$32,IF(A363&gt;Data!$G$11*0.25,$C$13,$C$13*10)),"")</f>
        <v>2</v>
      </c>
      <c r="H363" s="43">
        <f>IF(A363&lt;&gt;"",IF(Data!$G$9="constant",$C$13,IF(Data!$G$9="squeeze",G363,F363)),"")</f>
        <v>2</v>
      </c>
      <c r="I363" s="38">
        <f ca="1">IF(ISNUMBER(A363),NORMINV(RAND(),0,IF(AND(Data!$G$9="squeeze",A363&lt;Data!$G$11*0.25),$H$32,1)*$C$30*$C$13)*($C$14*$C$12),"")</f>
        <v>2.0215342088876202E-4</v>
      </c>
      <c r="J363" s="42">
        <f ca="1">IFERROR(IF(Data!$C$6="Real",B363,I363+J362+($C$14*$C$12)*(NORMINV(RAND(),$C$15,CHOOSE($G$13,$C$13,F363,G363)))),"")</f>
        <v>1.355266600868289</v>
      </c>
      <c r="K363" s="88">
        <f>IF(ISNUMBER(A363), IF($G$16="fixed",$G$17,MIN(H363*Data!$C$7*$C$16*0.5,$C$17*Data!$C$7))*$C$12,"")</f>
        <v>8.0000000000000007E-5</v>
      </c>
      <c r="L363" s="42">
        <f t="shared" ca="1" si="164"/>
        <v>1.355266600868289</v>
      </c>
      <c r="M363" s="44">
        <f t="shared" ca="1" si="165"/>
        <v>1.355306600868289</v>
      </c>
      <c r="N363" s="44">
        <f t="shared" ca="1" si="166"/>
        <v>1.3552266008682889</v>
      </c>
      <c r="O363" s="108">
        <f t="shared" ca="1" si="141"/>
        <v>2.5119824575142484</v>
      </c>
      <c r="P363" s="102">
        <f t="shared" ca="1" si="142"/>
        <v>14.09194222408874</v>
      </c>
      <c r="Q363" s="102">
        <f t="shared" ca="1" si="143"/>
        <v>0.63692612312090979</v>
      </c>
      <c r="R363" s="120">
        <f t="shared" ca="1" si="161"/>
        <v>1</v>
      </c>
      <c r="S363" s="54">
        <f t="shared" ca="1" si="162"/>
        <v>0</v>
      </c>
      <c r="T363" s="5">
        <f t="shared" ca="1" si="144"/>
        <v>1.3495941575375672</v>
      </c>
      <c r="U363" s="152">
        <f t="shared" ca="1" si="145"/>
        <v>1.3556061256499812</v>
      </c>
      <c r="V363" s="152">
        <f t="shared" ca="1" si="146"/>
        <v>1.3460202478056895</v>
      </c>
      <c r="W363" s="153">
        <f t="shared" ca="1" si="147"/>
        <v>2</v>
      </c>
      <c r="X363" s="153">
        <f t="shared" ca="1" si="148"/>
        <v>1</v>
      </c>
      <c r="Y363" s="153">
        <f t="shared" ca="1" si="149"/>
        <v>8</v>
      </c>
      <c r="Z363" s="153">
        <f t="shared" ca="1" si="150"/>
        <v>4</v>
      </c>
      <c r="AA363" s="152">
        <f t="shared" ca="1" si="151"/>
        <v>1.3541964043716699</v>
      </c>
      <c r="AB363" s="152">
        <f t="shared" ca="1" si="152"/>
        <v>1.3466126913879284</v>
      </c>
      <c r="AC363" s="154">
        <f t="shared" ca="1" si="153"/>
        <v>82.415719729524994</v>
      </c>
      <c r="AD363" s="154">
        <f t="shared" ca="1" si="154"/>
        <v>-347.75637921442558</v>
      </c>
      <c r="AE363" s="3">
        <f t="shared" ca="1" si="155"/>
        <v>-22.111721623741715</v>
      </c>
      <c r="AF363" s="3">
        <f t="shared" ca="1" si="156"/>
        <v>-265.34065948490058</v>
      </c>
      <c r="AG363" s="3" t="str">
        <f t="shared" ca="1" si="163"/>
        <v>N</v>
      </c>
      <c r="AH363" s="4" t="str">
        <f t="shared" ca="1" si="157"/>
        <v/>
      </c>
      <c r="AI363" s="75">
        <f t="shared" ca="1" si="158"/>
        <v>-26.53406594849006</v>
      </c>
      <c r="AJ363" s="75">
        <f t="shared" ca="1" si="159"/>
        <v>0</v>
      </c>
    </row>
    <row r="364" spans="1:36" ht="14.25">
      <c r="A364" s="41">
        <f t="shared" si="160"/>
        <v>298</v>
      </c>
      <c r="B364" s="150">
        <f>IF(ISNUMBER(A364),INDEX('MetaTrader Import'!$H$13:$J$5893,TRUNC(((A364-$A$39+1)-1)/3)+1,MOD((A364-$A$39+1)-1,3)+1),"")</f>
        <v>0</v>
      </c>
      <c r="C364" s="43">
        <f t="shared" ca="1" si="137"/>
        <v>11.636041828166947</v>
      </c>
      <c r="D364" s="43">
        <f t="shared" ca="1" si="138"/>
        <v>-1.3329358408670902</v>
      </c>
      <c r="E364" s="43">
        <f t="shared" ca="1" si="139"/>
        <v>10.303105987299856</v>
      </c>
      <c r="F364" s="43">
        <f t="shared" ca="1" si="140"/>
        <v>1.0303105987299856</v>
      </c>
      <c r="G364" s="43">
        <f>IF(A364&lt;&gt;"",IF(A364&lt;Data!$G$11*0.25,$C$13/$G$32,IF(A364&gt;Data!$G$11*0.25,$C$13,$C$13*10)),"")</f>
        <v>2</v>
      </c>
      <c r="H364" s="43">
        <f>IF(A364&lt;&gt;"",IF(Data!$G$9="constant",$C$13,IF(Data!$G$9="squeeze",G364,F364)),"")</f>
        <v>2</v>
      </c>
      <c r="I364" s="38">
        <f ca="1">IF(ISNUMBER(A364),NORMINV(RAND(),0,IF(AND(Data!$G$9="squeeze",A364&lt;Data!$G$11*0.25),$H$32,1)*$C$30*$C$13)*($C$14*$C$12),"")</f>
        <v>7.0385695402726217E-6</v>
      </c>
      <c r="J364" s="42">
        <f ca="1">IFERROR(IF(Data!$C$6="Real",B364,I364+J363+($C$14*$C$12)*(NORMINV(RAND(),$C$15,CHOOSE($G$13,$C$13,F364,G364)))),"")</f>
        <v>1.3550140441378764</v>
      </c>
      <c r="K364" s="88">
        <f>IF(ISNUMBER(A364), IF($G$16="fixed",$G$17,MIN(H364*Data!$C$7*$C$16*0.5,$C$17*Data!$C$7))*$C$12,"")</f>
        <v>8.0000000000000007E-5</v>
      </c>
      <c r="L364" s="42">
        <f t="shared" ca="1" si="164"/>
        <v>1.3550140441378764</v>
      </c>
      <c r="M364" s="44">
        <f t="shared" ca="1" si="165"/>
        <v>1.3550540441378764</v>
      </c>
      <c r="N364" s="44">
        <f t="shared" ca="1" si="166"/>
        <v>1.3549740441378764</v>
      </c>
      <c r="O364" s="108">
        <f t="shared" ca="1" si="141"/>
        <v>2.7772696332100191</v>
      </c>
      <c r="P364" s="102">
        <f t="shared" ca="1" si="142"/>
        <v>14.673992332285504</v>
      </c>
      <c r="Q364" s="102">
        <f t="shared" ca="1" si="143"/>
        <v>0.74371619375313391</v>
      </c>
      <c r="R364" s="120">
        <f t="shared" ca="1" si="161"/>
        <v>1</v>
      </c>
      <c r="S364" s="54">
        <f t="shared" ca="1" si="162"/>
        <v>0</v>
      </c>
      <c r="T364" s="5">
        <f t="shared" ca="1" si="144"/>
        <v>1.3495941575375672</v>
      </c>
      <c r="U364" s="152">
        <f t="shared" ca="1" si="145"/>
        <v>1.3556061256499812</v>
      </c>
      <c r="V364" s="152">
        <f t="shared" ca="1" si="146"/>
        <v>1.3460202478056895</v>
      </c>
      <c r="W364" s="153">
        <f t="shared" ca="1" si="147"/>
        <v>2</v>
      </c>
      <c r="X364" s="153">
        <f t="shared" ca="1" si="148"/>
        <v>1</v>
      </c>
      <c r="Y364" s="153">
        <f t="shared" ca="1" si="149"/>
        <v>8</v>
      </c>
      <c r="Z364" s="153">
        <f t="shared" ca="1" si="150"/>
        <v>4</v>
      </c>
      <c r="AA364" s="152">
        <f t="shared" ca="1" si="151"/>
        <v>1.3541964043716699</v>
      </c>
      <c r="AB364" s="152">
        <f t="shared" ca="1" si="152"/>
        <v>1.3466126913879284</v>
      </c>
      <c r="AC364" s="154">
        <f t="shared" ca="1" si="153"/>
        <v>62.211181296518703</v>
      </c>
      <c r="AD364" s="154">
        <f t="shared" ca="1" si="154"/>
        <v>-337.65410999792243</v>
      </c>
      <c r="AE364" s="3">
        <f t="shared" ca="1" si="155"/>
        <v>-22.953577391783643</v>
      </c>
      <c r="AF364" s="3">
        <f t="shared" ca="1" si="156"/>
        <v>-275.44292870140373</v>
      </c>
      <c r="AG364" s="3" t="str">
        <f t="shared" ca="1" si="163"/>
        <v>N</v>
      </c>
      <c r="AH364" s="4" t="str">
        <f t="shared" ca="1" si="157"/>
        <v/>
      </c>
      <c r="AI364" s="75">
        <f t="shared" ca="1" si="158"/>
        <v>-27.544292870140371</v>
      </c>
      <c r="AJ364" s="75">
        <f t="shared" ca="1" si="159"/>
        <v>0</v>
      </c>
    </row>
    <row r="365" spans="1:36" ht="14.25">
      <c r="A365" s="41">
        <f t="shared" si="160"/>
        <v>299</v>
      </c>
      <c r="B365" s="150">
        <f>IF(ISNUMBER(A365),INDEX('MetaTrader Import'!$H$13:$J$5893,TRUNC(((A365-$A$39+1)-1)/3)+1,MOD((A365-$A$39+1)-1,3)+1),"")</f>
        <v>0</v>
      </c>
      <c r="C365" s="43">
        <f t="shared" ca="1" si="137"/>
        <v>10.303105987299856</v>
      </c>
      <c r="D365" s="43">
        <f t="shared" ca="1" si="138"/>
        <v>1.2970974968473463</v>
      </c>
      <c r="E365" s="43">
        <f t="shared" ca="1" si="139"/>
        <v>11.600203484147203</v>
      </c>
      <c r="F365" s="43">
        <f t="shared" ca="1" si="140"/>
        <v>1.1600203484147202</v>
      </c>
      <c r="G365" s="43">
        <f>IF(A365&lt;&gt;"",IF(A365&lt;Data!$G$11*0.25,$C$13/$G$32,IF(A365&gt;Data!$G$11*0.25,$C$13,$C$13*10)),"")</f>
        <v>2</v>
      </c>
      <c r="H365" s="43">
        <f>IF(A365&lt;&gt;"",IF(Data!$G$9="constant",$C$13,IF(Data!$G$9="squeeze",G365,F365)),"")</f>
        <v>2</v>
      </c>
      <c r="I365" s="38">
        <f ca="1">IF(ISNUMBER(A365),NORMINV(RAND(),0,IF(AND(Data!$G$9="squeeze",A365&lt;Data!$G$11*0.25),$H$32,1)*$C$30*$C$13)*($C$14*$C$12),"")</f>
        <v>-3.9743242259403379E-4</v>
      </c>
      <c r="J365" s="42">
        <f ca="1">IFERROR(IF(Data!$C$6="Real",B365,I365+J364+($C$14*$C$12)*(NORMINV(RAND(),$C$15,CHOOSE($G$13,$C$13,F365,G365)))),"")</f>
        <v>1.3548919049103429</v>
      </c>
      <c r="K365" s="88">
        <f>IF(ISNUMBER(A365), IF($G$16="fixed",$G$17,MIN(H365*Data!$C$7*$C$16*0.5,$C$17*Data!$C$7))*$C$12,"")</f>
        <v>8.0000000000000007E-5</v>
      </c>
      <c r="L365" s="42">
        <f t="shared" ca="1" si="164"/>
        <v>1.3548919049103429</v>
      </c>
      <c r="M365" s="44">
        <f t="shared" ca="1" si="165"/>
        <v>1.354931904910343</v>
      </c>
      <c r="N365" s="44">
        <f t="shared" ca="1" si="166"/>
        <v>1.3548519049103429</v>
      </c>
      <c r="O365" s="108">
        <f t="shared" ca="1" si="141"/>
        <v>3.082817036678374</v>
      </c>
      <c r="P365" s="102">
        <f t="shared" ca="1" si="142"/>
        <v>15.138877498357211</v>
      </c>
      <c r="Q365" s="102">
        <f t="shared" ca="1" si="143"/>
        <v>0.82036274553378619</v>
      </c>
      <c r="R365" s="120">
        <f t="shared" ca="1" si="161"/>
        <v>1</v>
      </c>
      <c r="S365" s="54">
        <f t="shared" ca="1" si="162"/>
        <v>0</v>
      </c>
      <c r="T365" s="5">
        <f t="shared" ca="1" si="144"/>
        <v>1.3495941575375672</v>
      </c>
      <c r="U365" s="152">
        <f t="shared" ca="1" si="145"/>
        <v>1.3556061256499812</v>
      </c>
      <c r="V365" s="152">
        <f t="shared" ca="1" si="146"/>
        <v>1.3460202478056895</v>
      </c>
      <c r="W365" s="153">
        <f t="shared" ca="1" si="147"/>
        <v>2</v>
      </c>
      <c r="X365" s="153">
        <f t="shared" ca="1" si="148"/>
        <v>1</v>
      </c>
      <c r="Y365" s="153">
        <f t="shared" ca="1" si="149"/>
        <v>8</v>
      </c>
      <c r="Z365" s="153">
        <f t="shared" ca="1" si="150"/>
        <v>4</v>
      </c>
      <c r="AA365" s="152">
        <f t="shared" ca="1" si="151"/>
        <v>1.3541964043716699</v>
      </c>
      <c r="AB365" s="152">
        <f t="shared" ca="1" si="152"/>
        <v>1.3466126913879284</v>
      </c>
      <c r="AC365" s="154">
        <f t="shared" ca="1" si="153"/>
        <v>52.440043093842093</v>
      </c>
      <c r="AD365" s="154">
        <f t="shared" ca="1" si="154"/>
        <v>-332.76854089658411</v>
      </c>
      <c r="AE365" s="3">
        <f t="shared" ca="1" si="155"/>
        <v>-23.360708150228504</v>
      </c>
      <c r="AF365" s="3">
        <f t="shared" ca="1" si="156"/>
        <v>-280.32849780274205</v>
      </c>
      <c r="AG365" s="3" t="str">
        <f t="shared" ca="1" si="163"/>
        <v>N</v>
      </c>
      <c r="AH365" s="4" t="str">
        <f t="shared" ca="1" si="157"/>
        <v/>
      </c>
      <c r="AI365" s="75">
        <f t="shared" ca="1" si="158"/>
        <v>-28.032849780274205</v>
      </c>
      <c r="AJ365" s="75">
        <f t="shared" ca="1" si="159"/>
        <v>0</v>
      </c>
    </row>
    <row r="366" spans="1:36" ht="14.25">
      <c r="A366" s="41">
        <f t="shared" si="160"/>
        <v>300</v>
      </c>
      <c r="B366" s="150">
        <f>IF(ISNUMBER(A366),INDEX('MetaTrader Import'!$H$13:$J$5893,TRUNC(((A366-$A$39+1)-1)/3)+1,MOD((A366-$A$39+1)-1,3)+1),"")</f>
        <v>0</v>
      </c>
      <c r="C366" s="43">
        <f t="shared" ca="1" si="137"/>
        <v>11.600203484147203</v>
      </c>
      <c r="D366" s="43">
        <f t="shared" ca="1" si="138"/>
        <v>3.3401034587117344</v>
      </c>
      <c r="E366" s="43">
        <f t="shared" ca="1" si="139"/>
        <v>14.940306942858937</v>
      </c>
      <c r="F366" s="43">
        <f t="shared" ca="1" si="140"/>
        <v>1.4940306942858936</v>
      </c>
      <c r="G366" s="43">
        <f>IF(A366&lt;&gt;"",IF(A366&lt;Data!$G$11*0.25,$C$13/$G$32,IF(A366&gt;Data!$G$11*0.25,$C$13,$C$13*10)),"")</f>
        <v>2</v>
      </c>
      <c r="H366" s="43">
        <f>IF(A366&lt;&gt;"",IF(Data!$G$9="constant",$C$13,IF(Data!$G$9="squeeze",G366,F366)),"")</f>
        <v>2</v>
      </c>
      <c r="I366" s="38">
        <f ca="1">IF(ISNUMBER(A366),NORMINV(RAND(),0,IF(AND(Data!$G$9="squeeze",A366&lt;Data!$G$11*0.25),$H$32,1)*$C$30*$C$13)*($C$14*$C$12),"")</f>
        <v>3.9279327682190784E-5</v>
      </c>
      <c r="J366" s="42">
        <f ca="1">IFERROR(IF(Data!$C$6="Real",B366,I366+J365+($C$14*$C$12)*(NORMINV(RAND(),$C$15,CHOOSE($G$13,$C$13,F366,G366)))),"")</f>
        <v>1.3545134805471493</v>
      </c>
      <c r="K366" s="88">
        <f>IF(ISNUMBER(A366), IF($G$16="fixed",$G$17,MIN(H366*Data!$C$7*$C$16*0.5,$C$17*Data!$C$7))*$C$12,"")</f>
        <v>8.0000000000000007E-5</v>
      </c>
      <c r="L366" s="42">
        <f t="shared" ca="1" si="164"/>
        <v>1.3545134805471493</v>
      </c>
      <c r="M366" s="44">
        <f t="shared" ca="1" si="165"/>
        <v>1.3545534805471493</v>
      </c>
      <c r="N366" s="44">
        <f t="shared" ca="1" si="166"/>
        <v>1.3544734805471492</v>
      </c>
      <c r="O366" s="108">
        <f t="shared" ca="1" si="141"/>
        <v>2.9267461964304711</v>
      </c>
      <c r="P366" s="102">
        <f t="shared" ca="1" si="142"/>
        <v>14.806080774645171</v>
      </c>
      <c r="Q366" s="102">
        <f t="shared" ca="1" si="143"/>
        <v>0.84344273702240491</v>
      </c>
      <c r="R366" s="120">
        <f t="shared" ca="1" si="161"/>
        <v>1</v>
      </c>
      <c r="S366" s="54">
        <f t="shared" ca="1" si="162"/>
        <v>0</v>
      </c>
      <c r="T366" s="5">
        <f t="shared" ca="1" si="144"/>
        <v>1.3495941575375672</v>
      </c>
      <c r="U366" s="152">
        <f t="shared" ca="1" si="145"/>
        <v>1.3556061256499812</v>
      </c>
      <c r="V366" s="152">
        <f t="shared" ca="1" si="146"/>
        <v>1.3460202478056895</v>
      </c>
      <c r="W366" s="153">
        <f t="shared" ca="1" si="147"/>
        <v>2</v>
      </c>
      <c r="X366" s="153">
        <f t="shared" ca="1" si="148"/>
        <v>1</v>
      </c>
      <c r="Y366" s="153">
        <f t="shared" ca="1" si="149"/>
        <v>8</v>
      </c>
      <c r="Z366" s="153">
        <f t="shared" ca="1" si="150"/>
        <v>4</v>
      </c>
      <c r="AA366" s="152">
        <f t="shared" ca="1" si="151"/>
        <v>1.3541964043716699</v>
      </c>
      <c r="AB366" s="152">
        <f t="shared" ca="1" si="152"/>
        <v>1.3466126913879284</v>
      </c>
      <c r="AC366" s="154">
        <f t="shared" ca="1" si="153"/>
        <v>22.166094038347239</v>
      </c>
      <c r="AD366" s="154">
        <f t="shared" ca="1" si="154"/>
        <v>-317.63156636883673</v>
      </c>
      <c r="AE366" s="3">
        <f t="shared" ca="1" si="155"/>
        <v>-24.622122694207459</v>
      </c>
      <c r="AF366" s="3">
        <f t="shared" ca="1" si="156"/>
        <v>-295.46547233048949</v>
      </c>
      <c r="AG366" s="3" t="str">
        <f t="shared" ca="1" si="163"/>
        <v>N</v>
      </c>
      <c r="AH366" s="4" t="str">
        <f t="shared" ca="1" si="157"/>
        <v/>
      </c>
      <c r="AI366" s="75">
        <f t="shared" ca="1" si="158"/>
        <v>-29.546547233048951</v>
      </c>
      <c r="AJ366" s="75">
        <f t="shared" ca="1" si="159"/>
        <v>0</v>
      </c>
    </row>
    <row r="367" spans="1:36" ht="14.25">
      <c r="A367" s="41">
        <f t="shared" si="160"/>
        <v>301</v>
      </c>
      <c r="B367" s="150">
        <f>IF(ISNUMBER(A367),INDEX('MetaTrader Import'!$H$13:$J$5893,TRUNC(((A367-$A$39+1)-1)/3)+1,MOD((A367-$A$39+1)-1,3)+1),"")</f>
        <v>0</v>
      </c>
      <c r="C367" s="43">
        <f t="shared" ca="1" si="137"/>
        <v>14.940306942858937</v>
      </c>
      <c r="D367" s="43">
        <f t="shared" ca="1" si="138"/>
        <v>1.4676678191098833</v>
      </c>
      <c r="E367" s="43">
        <f t="shared" ca="1" si="139"/>
        <v>16.40797476196882</v>
      </c>
      <c r="F367" s="43">
        <f t="shared" ca="1" si="140"/>
        <v>1.640797476196882</v>
      </c>
      <c r="G367" s="43">
        <f>IF(A367&lt;&gt;"",IF(A367&lt;Data!$G$11*0.25,$C$13/$G$32,IF(A367&gt;Data!$G$11*0.25,$C$13,$C$13*10)),"")</f>
        <v>2</v>
      </c>
      <c r="H367" s="43">
        <f>IF(A367&lt;&gt;"",IF(Data!$G$9="constant",$C$13,IF(Data!$G$9="squeeze",G367,F367)),"")</f>
        <v>2</v>
      </c>
      <c r="I367" s="38">
        <f ca="1">IF(ISNUMBER(A367),NORMINV(RAND(),0,IF(AND(Data!$G$9="squeeze",A367&lt;Data!$G$11*0.25),$H$32,1)*$C$30*$C$13)*($C$14*$C$12),"")</f>
        <v>2.9967903927743207E-4</v>
      </c>
      <c r="J367" s="42">
        <f ca="1">IFERROR(IF(Data!$C$6="Real",B367,I367+J366+($C$14*$C$12)*(NORMINV(RAND(),$C$15,CHOOSE($G$13,$C$13,F367,G367)))),"")</f>
        <v>1.3545100691064553</v>
      </c>
      <c r="K367" s="88">
        <f>IF(ISNUMBER(A367), IF($G$16="fixed",$G$17,MIN(H367*Data!$C$7*$C$16*0.5,$C$17*Data!$C$7))*$C$12,"")</f>
        <v>8.0000000000000007E-5</v>
      </c>
      <c r="L367" s="42">
        <f t="shared" ca="1" si="164"/>
        <v>1.3545100691064553</v>
      </c>
      <c r="M367" s="44">
        <f t="shared" ca="1" si="165"/>
        <v>1.3545500691064554</v>
      </c>
      <c r="N367" s="44">
        <f t="shared" ca="1" si="166"/>
        <v>1.3544700691064553</v>
      </c>
      <c r="O367" s="108">
        <f t="shared" ca="1" si="141"/>
        <v>2.5374655741479124</v>
      </c>
      <c r="P367" s="102">
        <f t="shared" ca="1" si="142"/>
        <v>13.750040829365426</v>
      </c>
      <c r="Q367" s="102">
        <f t="shared" ca="1" si="143"/>
        <v>0.81058343093574703</v>
      </c>
      <c r="R367" s="120">
        <f t="shared" ca="1" si="161"/>
        <v>1</v>
      </c>
      <c r="S367" s="54">
        <f t="shared" ca="1" si="162"/>
        <v>0</v>
      </c>
      <c r="T367" s="5">
        <f t="shared" ca="1" si="144"/>
        <v>1.3495941575375672</v>
      </c>
      <c r="U367" s="152">
        <f t="shared" ca="1" si="145"/>
        <v>1.3556061256499812</v>
      </c>
      <c r="V367" s="152">
        <f t="shared" ca="1" si="146"/>
        <v>1.3460202478056895</v>
      </c>
      <c r="W367" s="153">
        <f t="shared" ca="1" si="147"/>
        <v>2</v>
      </c>
      <c r="X367" s="153">
        <f t="shared" ca="1" si="148"/>
        <v>1</v>
      </c>
      <c r="Y367" s="153">
        <f t="shared" ca="1" si="149"/>
        <v>8</v>
      </c>
      <c r="Z367" s="153">
        <f t="shared" ca="1" si="150"/>
        <v>4</v>
      </c>
      <c r="AA367" s="152">
        <f t="shared" ca="1" si="151"/>
        <v>1.3541964043716699</v>
      </c>
      <c r="AB367" s="152">
        <f t="shared" ca="1" si="152"/>
        <v>1.3466126913879284</v>
      </c>
      <c r="AC367" s="154">
        <f t="shared" ca="1" si="153"/>
        <v>21.893178782832479</v>
      </c>
      <c r="AD367" s="154">
        <f t="shared" ca="1" si="154"/>
        <v>-317.49510874107932</v>
      </c>
      <c r="AE367" s="3">
        <f t="shared" ca="1" si="155"/>
        <v>-24.633494163187237</v>
      </c>
      <c r="AF367" s="3">
        <f t="shared" ca="1" si="156"/>
        <v>-295.60192995824684</v>
      </c>
      <c r="AG367" s="3" t="str">
        <f t="shared" ca="1" si="163"/>
        <v>N</v>
      </c>
      <c r="AH367" s="4" t="str">
        <f t="shared" ca="1" si="157"/>
        <v/>
      </c>
      <c r="AI367" s="75">
        <f t="shared" ca="1" si="158"/>
        <v>-29.560192995824682</v>
      </c>
      <c r="AJ367" s="75">
        <f t="shared" ca="1" si="159"/>
        <v>0</v>
      </c>
    </row>
    <row r="368" spans="1:36" ht="14.25">
      <c r="A368" s="41">
        <f t="shared" si="160"/>
        <v>302</v>
      </c>
      <c r="B368" s="150">
        <f>IF(ISNUMBER(A368),INDEX('MetaTrader Import'!$H$13:$J$5893,TRUNC(((A368-$A$39+1)-1)/3)+1,MOD((A368-$A$39+1)-1,3)+1),"")</f>
        <v>0</v>
      </c>
      <c r="C368" s="43">
        <f t="shared" ca="1" si="137"/>
        <v>16.40797476196882</v>
      </c>
      <c r="D368" s="43">
        <f t="shared" ca="1" si="138"/>
        <v>-0.257203332626742</v>
      </c>
      <c r="E368" s="43">
        <f t="shared" ca="1" si="139"/>
        <v>16.150771429342079</v>
      </c>
      <c r="F368" s="43">
        <f t="shared" ca="1" si="140"/>
        <v>1.6150771429342079</v>
      </c>
      <c r="G368" s="43">
        <f>IF(A368&lt;&gt;"",IF(A368&lt;Data!$G$11*0.25,$C$13/$G$32,IF(A368&gt;Data!$G$11*0.25,$C$13,$C$13*10)),"")</f>
        <v>2</v>
      </c>
      <c r="H368" s="43">
        <f>IF(A368&lt;&gt;"",IF(Data!$G$9="constant",$C$13,IF(Data!$G$9="squeeze",G368,F368)),"")</f>
        <v>2</v>
      </c>
      <c r="I368" s="38">
        <f ca="1">IF(ISNUMBER(A368),NORMINV(RAND(),0,IF(AND(Data!$G$9="squeeze",A368&lt;Data!$G$11*0.25),$H$32,1)*$C$30*$C$13)*($C$14*$C$12),"")</f>
        <v>-3.2712516656414583E-4</v>
      </c>
      <c r="J368" s="42">
        <f ca="1">IFERROR(IF(Data!$C$6="Real",B368,I368+J367+($C$14*$C$12)*(NORMINV(RAND(),$C$15,CHOOSE($G$13,$C$13,F368,G368)))),"")</f>
        <v>1.3545188091244982</v>
      </c>
      <c r="K368" s="88">
        <f>IF(ISNUMBER(A368), IF($G$16="fixed",$G$17,MIN(H368*Data!$C$7*$C$16*0.5,$C$17*Data!$C$7))*$C$12,"")</f>
        <v>8.0000000000000007E-5</v>
      </c>
      <c r="L368" s="42">
        <f t="shared" ca="1" si="164"/>
        <v>1.3545188091244982</v>
      </c>
      <c r="M368" s="44">
        <f t="shared" ca="1" si="165"/>
        <v>1.3545588091244982</v>
      </c>
      <c r="N368" s="44">
        <f t="shared" ca="1" si="166"/>
        <v>1.3544788091244981</v>
      </c>
      <c r="O368" s="108">
        <f t="shared" ca="1" si="141"/>
        <v>2.0038401300429634</v>
      </c>
      <c r="P368" s="102">
        <f t="shared" ca="1" si="142"/>
        <v>12.06110514949518</v>
      </c>
      <c r="Q368" s="102">
        <f t="shared" ca="1" si="143"/>
        <v>0.70611508444257531</v>
      </c>
      <c r="R368" s="120">
        <f t="shared" ca="1" si="161"/>
        <v>1</v>
      </c>
      <c r="S368" s="54">
        <f t="shared" ca="1" si="162"/>
        <v>0</v>
      </c>
      <c r="T368" s="5">
        <f t="shared" ca="1" si="144"/>
        <v>1.3495941575375672</v>
      </c>
      <c r="U368" s="152">
        <f t="shared" ca="1" si="145"/>
        <v>1.3556061256499812</v>
      </c>
      <c r="V368" s="152">
        <f t="shared" ca="1" si="146"/>
        <v>1.3460202478056895</v>
      </c>
      <c r="W368" s="153">
        <f t="shared" ca="1" si="147"/>
        <v>2</v>
      </c>
      <c r="X368" s="153">
        <f t="shared" ca="1" si="148"/>
        <v>1</v>
      </c>
      <c r="Y368" s="153">
        <f t="shared" ca="1" si="149"/>
        <v>8</v>
      </c>
      <c r="Z368" s="153">
        <f t="shared" ca="1" si="150"/>
        <v>4</v>
      </c>
      <c r="AA368" s="152">
        <f t="shared" ca="1" si="151"/>
        <v>1.3541964043716699</v>
      </c>
      <c r="AB368" s="152">
        <f t="shared" ca="1" si="152"/>
        <v>1.3466126913879284</v>
      </c>
      <c r="AC368" s="154">
        <f t="shared" ca="1" si="153"/>
        <v>22.592380226260644</v>
      </c>
      <c r="AD368" s="154">
        <f t="shared" ca="1" si="154"/>
        <v>-317.84470946279339</v>
      </c>
      <c r="AE368" s="3">
        <f t="shared" ca="1" si="155"/>
        <v>-24.604360769711064</v>
      </c>
      <c r="AF368" s="3">
        <f t="shared" ca="1" si="156"/>
        <v>-295.25232923653277</v>
      </c>
      <c r="AG368" s="3" t="str">
        <f t="shared" ca="1" si="163"/>
        <v>N</v>
      </c>
      <c r="AH368" s="4" t="str">
        <f t="shared" ca="1" si="157"/>
        <v/>
      </c>
      <c r="AI368" s="75">
        <f t="shared" ca="1" si="158"/>
        <v>-29.525232923653277</v>
      </c>
      <c r="AJ368" s="75">
        <f t="shared" ca="1" si="159"/>
        <v>0</v>
      </c>
    </row>
    <row r="369" spans="1:36" ht="14.25">
      <c r="A369" s="41">
        <f t="shared" si="160"/>
        <v>303</v>
      </c>
      <c r="B369" s="150">
        <f>IF(ISNUMBER(A369),INDEX('MetaTrader Import'!$H$13:$J$5893,TRUNC(((A369-$A$39+1)-1)/3)+1,MOD((A369-$A$39+1)-1,3)+1),"")</f>
        <v>0</v>
      </c>
      <c r="C369" s="43">
        <f t="shared" ca="1" si="137"/>
        <v>16.150771429342079</v>
      </c>
      <c r="D369" s="43">
        <f t="shared" ca="1" si="138"/>
        <v>-0.67200797356504949</v>
      </c>
      <c r="E369" s="43">
        <f t="shared" ca="1" si="139"/>
        <v>15.478763455777029</v>
      </c>
      <c r="F369" s="43">
        <f t="shared" ca="1" si="140"/>
        <v>1.5478763455777029</v>
      </c>
      <c r="G369" s="43">
        <f>IF(A369&lt;&gt;"",IF(A369&lt;Data!$G$11*0.25,$C$13/$G$32,IF(A369&gt;Data!$G$11*0.25,$C$13,$C$13*10)),"")</f>
        <v>2</v>
      </c>
      <c r="H369" s="43">
        <f>IF(A369&lt;&gt;"",IF(Data!$G$9="constant",$C$13,IF(Data!$G$9="squeeze",G369,F369)),"")</f>
        <v>2</v>
      </c>
      <c r="I369" s="38">
        <f ca="1">IF(ISNUMBER(A369),NORMINV(RAND(),0,IF(AND(Data!$G$9="squeeze",A369&lt;Data!$G$11*0.25),$H$32,1)*$C$30*$C$13)*($C$14*$C$12),"")</f>
        <v>6.7174018820986532E-4</v>
      </c>
      <c r="J369" s="42">
        <f ca="1">IFERROR(IF(Data!$C$6="Real",B369,I369+J368+($C$14*$C$12)*(NORMINV(RAND(),$C$15,CHOOSE($G$13,$C$13,F369,G369)))),"")</f>
        <v>1.3551435125624449</v>
      </c>
      <c r="K369" s="88">
        <f>IF(ISNUMBER(A369), IF($G$16="fixed",$G$17,MIN(H369*Data!$C$7*$C$16*0.5,$C$17*Data!$C$7))*$C$12,"")</f>
        <v>8.0000000000000007E-5</v>
      </c>
      <c r="L369" s="42">
        <f t="shared" ca="1" si="164"/>
        <v>1.3551435125624449</v>
      </c>
      <c r="M369" s="44">
        <f t="shared" ca="1" si="165"/>
        <v>1.355183512562445</v>
      </c>
      <c r="N369" s="44">
        <f t="shared" ca="1" si="166"/>
        <v>1.3551035125624449</v>
      </c>
      <c r="O369" s="108">
        <f t="shared" ca="1" si="141"/>
        <v>1.4890606806224258</v>
      </c>
      <c r="P369" s="102">
        <f t="shared" ca="1" si="142"/>
        <v>9.6695113069447327</v>
      </c>
      <c r="Q369" s="102">
        <f t="shared" ca="1" si="143"/>
        <v>0.53205251545278109</v>
      </c>
      <c r="R369" s="120">
        <f t="shared" ca="1" si="161"/>
        <v>1</v>
      </c>
      <c r="S369" s="54">
        <f t="shared" ca="1" si="162"/>
        <v>0</v>
      </c>
      <c r="T369" s="5">
        <f t="shared" ca="1" si="144"/>
        <v>1.3495941575375672</v>
      </c>
      <c r="U369" s="152">
        <f t="shared" ca="1" si="145"/>
        <v>1.3556061256499812</v>
      </c>
      <c r="V369" s="152">
        <f t="shared" ca="1" si="146"/>
        <v>1.3460202478056895</v>
      </c>
      <c r="W369" s="153">
        <f t="shared" ca="1" si="147"/>
        <v>2</v>
      </c>
      <c r="X369" s="153">
        <f t="shared" ca="1" si="148"/>
        <v>1</v>
      </c>
      <c r="Y369" s="153">
        <f t="shared" ca="1" si="149"/>
        <v>8</v>
      </c>
      <c r="Z369" s="153">
        <f t="shared" ca="1" si="150"/>
        <v>4</v>
      </c>
      <c r="AA369" s="152">
        <f t="shared" ca="1" si="151"/>
        <v>1.3541964043716699</v>
      </c>
      <c r="AB369" s="152">
        <f t="shared" ca="1" si="152"/>
        <v>1.3466126913879284</v>
      </c>
      <c r="AC369" s="154">
        <f t="shared" ca="1" si="153"/>
        <v>72.568655261999737</v>
      </c>
      <c r="AD369" s="154">
        <f t="shared" ca="1" si="154"/>
        <v>-342.83284698066296</v>
      </c>
      <c r="AE369" s="3">
        <f t="shared" ca="1" si="155"/>
        <v>-22.52201597655527</v>
      </c>
      <c r="AF369" s="3">
        <f t="shared" ca="1" si="156"/>
        <v>-270.26419171866326</v>
      </c>
      <c r="AG369" s="3" t="str">
        <f t="shared" ca="1" si="163"/>
        <v>N</v>
      </c>
      <c r="AH369" s="4" t="str">
        <f t="shared" ca="1" si="157"/>
        <v/>
      </c>
      <c r="AI369" s="75">
        <f t="shared" ca="1" si="158"/>
        <v>-27.02641917186633</v>
      </c>
      <c r="AJ369" s="75">
        <f t="shared" ca="1" si="159"/>
        <v>0</v>
      </c>
    </row>
    <row r="370" spans="1:36" ht="14.25">
      <c r="A370" s="41">
        <f t="shared" si="160"/>
        <v>304</v>
      </c>
      <c r="B370" s="150">
        <f>IF(ISNUMBER(A370),INDEX('MetaTrader Import'!$H$13:$J$5893,TRUNC(((A370-$A$39+1)-1)/3)+1,MOD((A370-$A$39+1)-1,3)+1),"")</f>
        <v>0</v>
      </c>
      <c r="C370" s="43">
        <f t="shared" ca="1" si="137"/>
        <v>15.478763455777029</v>
      </c>
      <c r="D370" s="43">
        <f t="shared" ca="1" si="138"/>
        <v>0.22915654255474782</v>
      </c>
      <c r="E370" s="43">
        <f t="shared" ca="1" si="139"/>
        <v>15.707919998331777</v>
      </c>
      <c r="F370" s="43">
        <f t="shared" ca="1" si="140"/>
        <v>1.5707919998331776</v>
      </c>
      <c r="G370" s="43">
        <f>IF(A370&lt;&gt;"",IF(A370&lt;Data!$G$11*0.25,$C$13/$G$32,IF(A370&gt;Data!$G$11*0.25,$C$13,$C$13*10)),"")</f>
        <v>2</v>
      </c>
      <c r="H370" s="43">
        <f>IF(A370&lt;&gt;"",IF(Data!$G$9="constant",$C$13,IF(Data!$G$9="squeeze",G370,F370)),"")</f>
        <v>2</v>
      </c>
      <c r="I370" s="38">
        <f ca="1">IF(ISNUMBER(A370),NORMINV(RAND(),0,IF(AND(Data!$G$9="squeeze",A370&lt;Data!$G$11*0.25),$H$32,1)*$C$30*$C$13)*($C$14*$C$12),"")</f>
        <v>2.2201769250836986E-5</v>
      </c>
      <c r="J370" s="42">
        <f ca="1">IFERROR(IF(Data!$C$6="Real",B370,I370+J369+($C$14*$C$12)*(NORMINV(RAND(),$C$15,CHOOSE($G$13,$C$13,F370,G370)))),"")</f>
        <v>1.354574591546073</v>
      </c>
      <c r="K370" s="88">
        <f>IF(ISNUMBER(A370), IF($G$16="fixed",$G$17,MIN(H370*Data!$C$7*$C$16*0.5,$C$17*Data!$C$7))*$C$12,"")</f>
        <v>8.0000000000000007E-5</v>
      </c>
      <c r="L370" s="42">
        <f t="shared" ca="1" si="164"/>
        <v>1.354574591546073</v>
      </c>
      <c r="M370" s="44">
        <f t="shared" ca="1" si="165"/>
        <v>1.354614591546073</v>
      </c>
      <c r="N370" s="44">
        <f t="shared" ca="1" si="166"/>
        <v>1.3545345915460729</v>
      </c>
      <c r="O370" s="108">
        <f t="shared" ca="1" si="141"/>
        <v>0.96213517310970798</v>
      </c>
      <c r="P370" s="102">
        <f t="shared" ca="1" si="142"/>
        <v>7.8322184689174765</v>
      </c>
      <c r="Q370" s="102">
        <f t="shared" ca="1" si="143"/>
        <v>0.29803401442939642</v>
      </c>
      <c r="R370" s="120">
        <f t="shared" ca="1" si="161"/>
        <v>1</v>
      </c>
      <c r="S370" s="54">
        <f t="shared" ca="1" si="162"/>
        <v>0</v>
      </c>
      <c r="T370" s="5">
        <f t="shared" ca="1" si="144"/>
        <v>1.3495941575375672</v>
      </c>
      <c r="U370" s="152">
        <f t="shared" ca="1" si="145"/>
        <v>1.3556061256499812</v>
      </c>
      <c r="V370" s="152">
        <f t="shared" ca="1" si="146"/>
        <v>1.3460202478056895</v>
      </c>
      <c r="W370" s="153">
        <f t="shared" ca="1" si="147"/>
        <v>2</v>
      </c>
      <c r="X370" s="153">
        <f t="shared" ca="1" si="148"/>
        <v>1</v>
      </c>
      <c r="Y370" s="153">
        <f t="shared" ca="1" si="149"/>
        <v>8</v>
      </c>
      <c r="Z370" s="153">
        <f t="shared" ca="1" si="150"/>
        <v>4</v>
      </c>
      <c r="AA370" s="152">
        <f t="shared" ca="1" si="151"/>
        <v>1.3541964043716699</v>
      </c>
      <c r="AB370" s="152">
        <f t="shared" ca="1" si="152"/>
        <v>1.3466126913879284</v>
      </c>
      <c r="AC370" s="154">
        <f t="shared" ca="1" si="153"/>
        <v>27.054973952242989</v>
      </c>
      <c r="AD370" s="154">
        <f t="shared" ca="1" si="154"/>
        <v>-320.07600632578459</v>
      </c>
      <c r="AE370" s="3">
        <f t="shared" ca="1" si="155"/>
        <v>-24.418419364461801</v>
      </c>
      <c r="AF370" s="3">
        <f t="shared" ca="1" si="156"/>
        <v>-293.02103237354163</v>
      </c>
      <c r="AG370" s="3" t="str">
        <f t="shared" ca="1" si="163"/>
        <v>N</v>
      </c>
      <c r="AH370" s="4" t="str">
        <f t="shared" ca="1" si="157"/>
        <v/>
      </c>
      <c r="AI370" s="75">
        <f t="shared" ca="1" si="158"/>
        <v>-29.302103237354164</v>
      </c>
      <c r="AJ370" s="75">
        <f t="shared" ca="1" si="159"/>
        <v>0</v>
      </c>
    </row>
    <row r="371" spans="1:36" ht="14.25">
      <c r="A371" s="41">
        <f t="shared" si="160"/>
        <v>305</v>
      </c>
      <c r="B371" s="150">
        <f>IF(ISNUMBER(A371),INDEX('MetaTrader Import'!$H$13:$J$5893,TRUNC(((A371-$A$39+1)-1)/3)+1,MOD((A371-$A$39+1)-1,3)+1),"")</f>
        <v>0</v>
      </c>
      <c r="C371" s="43">
        <f t="shared" ca="1" si="137"/>
        <v>15.707919998331777</v>
      </c>
      <c r="D371" s="43">
        <f t="shared" ca="1" si="138"/>
        <v>0.84645671478882933</v>
      </c>
      <c r="E371" s="43">
        <f t="shared" ca="1" si="139"/>
        <v>16.554376713120607</v>
      </c>
      <c r="F371" s="43">
        <f t="shared" ca="1" si="140"/>
        <v>1.6554376713120607</v>
      </c>
      <c r="G371" s="43">
        <f>IF(A371&lt;&gt;"",IF(A371&lt;Data!$G$11*0.25,$C$13/$G$32,IF(A371&gt;Data!$G$11*0.25,$C$13,$C$13*10)),"")</f>
        <v>2</v>
      </c>
      <c r="H371" s="43">
        <f>IF(A371&lt;&gt;"",IF(Data!$G$9="constant",$C$13,IF(Data!$G$9="squeeze",G371,F371)),"")</f>
        <v>2</v>
      </c>
      <c r="I371" s="38">
        <f ca="1">IF(ISNUMBER(A371),NORMINV(RAND(),0,IF(AND(Data!$G$9="squeeze",A371&lt;Data!$G$11*0.25),$H$32,1)*$C$30*$C$13)*($C$14*$C$12),"")</f>
        <v>1.6524126032098994E-4</v>
      </c>
      <c r="J371" s="42">
        <f ca="1">IFERROR(IF(Data!$C$6="Real",B371,I371+J370+($C$14*$C$12)*(NORMINV(RAND(),$C$15,CHOOSE($G$13,$C$13,F371,G371)))),"")</f>
        <v>1.354908684837802</v>
      </c>
      <c r="K371" s="88">
        <f>IF(ISNUMBER(A371), IF($G$16="fixed",$G$17,MIN(H371*Data!$C$7*$C$16*0.5,$C$17*Data!$C$7))*$C$12,"")</f>
        <v>8.0000000000000007E-5</v>
      </c>
      <c r="L371" s="42">
        <f t="shared" ca="1" si="164"/>
        <v>1.354908684837802</v>
      </c>
      <c r="M371" s="44">
        <f t="shared" ca="1" si="165"/>
        <v>1.3549486848378021</v>
      </c>
      <c r="N371" s="44">
        <f t="shared" ca="1" si="166"/>
        <v>1.354868684837802</v>
      </c>
      <c r="O371" s="108">
        <f t="shared" ca="1" si="141"/>
        <v>0.42306182012110038</v>
      </c>
      <c r="P371" s="102">
        <f t="shared" ca="1" si="142"/>
        <v>4.789824412360848</v>
      </c>
      <c r="Q371" s="102">
        <f t="shared" ca="1" si="143"/>
        <v>-1.9251407574098548E-2</v>
      </c>
      <c r="R371" s="120">
        <f t="shared" ca="1" si="161"/>
        <v>1</v>
      </c>
      <c r="S371" s="54">
        <f t="shared" ca="1" si="162"/>
        <v>0</v>
      </c>
      <c r="T371" s="5">
        <f t="shared" ca="1" si="144"/>
        <v>1.3495941575375672</v>
      </c>
      <c r="U371" s="152">
        <f t="shared" ca="1" si="145"/>
        <v>1.3556061256499812</v>
      </c>
      <c r="V371" s="152">
        <f t="shared" ca="1" si="146"/>
        <v>1.3460202478056895</v>
      </c>
      <c r="W371" s="153">
        <f t="shared" ca="1" si="147"/>
        <v>2</v>
      </c>
      <c r="X371" s="153">
        <f t="shared" ca="1" si="148"/>
        <v>1</v>
      </c>
      <c r="Y371" s="153">
        <f t="shared" ca="1" si="149"/>
        <v>8</v>
      </c>
      <c r="Z371" s="153">
        <f t="shared" ca="1" si="150"/>
        <v>4</v>
      </c>
      <c r="AA371" s="152">
        <f t="shared" ca="1" si="151"/>
        <v>1.3541964043716699</v>
      </c>
      <c r="AB371" s="152">
        <f t="shared" ca="1" si="152"/>
        <v>1.3466126913879284</v>
      </c>
      <c r="AC371" s="154">
        <f t="shared" ca="1" si="153"/>
        <v>53.782437290568197</v>
      </c>
      <c r="AD371" s="154">
        <f t="shared" ca="1" si="154"/>
        <v>-333.43973799494722</v>
      </c>
      <c r="AE371" s="3">
        <f t="shared" ca="1" si="155"/>
        <v>-23.304775058698254</v>
      </c>
      <c r="AF371" s="3">
        <f t="shared" ca="1" si="156"/>
        <v>-279.65730070437905</v>
      </c>
      <c r="AG371" s="3" t="str">
        <f t="shared" ca="1" si="163"/>
        <v>N</v>
      </c>
      <c r="AH371" s="4" t="str">
        <f t="shared" ca="1" si="157"/>
        <v/>
      </c>
      <c r="AI371" s="75">
        <f t="shared" ca="1" si="158"/>
        <v>-27.965730070437903</v>
      </c>
      <c r="AJ371" s="75">
        <f t="shared" ca="1" si="159"/>
        <v>0</v>
      </c>
    </row>
    <row r="372" spans="1:36" ht="14.25">
      <c r="A372" s="41">
        <f t="shared" si="160"/>
        <v>306</v>
      </c>
      <c r="B372" s="150">
        <f>IF(ISNUMBER(A372),INDEX('MetaTrader Import'!$H$13:$J$5893,TRUNC(((A372-$A$39+1)-1)/3)+1,MOD((A372-$A$39+1)-1,3)+1),"")</f>
        <v>0</v>
      </c>
      <c r="C372" s="43">
        <f t="shared" ca="1" si="137"/>
        <v>16.554376713120607</v>
      </c>
      <c r="D372" s="43">
        <f t="shared" ca="1" si="138"/>
        <v>1.1578962563958786</v>
      </c>
      <c r="E372" s="43">
        <f t="shared" ca="1" si="139"/>
        <v>17.712272969516487</v>
      </c>
      <c r="F372" s="43">
        <f t="shared" ca="1" si="140"/>
        <v>1.7712272969516487</v>
      </c>
      <c r="G372" s="43">
        <f>IF(A372&lt;&gt;"",IF(A372&lt;Data!$G$11*0.25,$C$13/$G$32,IF(A372&gt;Data!$G$11*0.25,$C$13,$C$13*10)),"")</f>
        <v>2</v>
      </c>
      <c r="H372" s="43">
        <f>IF(A372&lt;&gt;"",IF(Data!$G$9="constant",$C$13,IF(Data!$G$9="squeeze",G372,F372)),"")</f>
        <v>2</v>
      </c>
      <c r="I372" s="38">
        <f ca="1">IF(ISNUMBER(A372),NORMINV(RAND(),0,IF(AND(Data!$G$9="squeeze",A372&lt;Data!$G$11*0.25),$H$32,1)*$C$30*$C$13)*($C$14*$C$12),"")</f>
        <v>3.4701082916208217E-4</v>
      </c>
      <c r="J372" s="42">
        <f ca="1">IFERROR(IF(Data!$C$6="Real",B372,I372+J371+($C$14*$C$12)*(NORMINV(RAND(),$C$15,CHOOSE($G$13,$C$13,F372,G372)))),"")</f>
        <v>1.3547953704758053</v>
      </c>
      <c r="K372" s="88">
        <f>IF(ISNUMBER(A372), IF($G$16="fixed",$G$17,MIN(H372*Data!$C$7*$C$16*0.5,$C$17*Data!$C$7))*$C$12,"")</f>
        <v>8.0000000000000007E-5</v>
      </c>
      <c r="L372" s="42">
        <f t="shared" ca="1" si="164"/>
        <v>1.3547953704758053</v>
      </c>
      <c r="M372" s="44">
        <f t="shared" ca="1" si="165"/>
        <v>1.3548353704758054</v>
      </c>
      <c r="N372" s="44">
        <f t="shared" ca="1" si="166"/>
        <v>1.3547553704758053</v>
      </c>
      <c r="O372" s="108">
        <f t="shared" ca="1" si="141"/>
        <v>0.2346384014822773</v>
      </c>
      <c r="P372" s="102">
        <f t="shared" ca="1" si="142"/>
        <v>4.2932404946049738</v>
      </c>
      <c r="Q372" s="102">
        <f t="shared" ca="1" si="143"/>
        <v>-0.30519443844771599</v>
      </c>
      <c r="R372" s="120">
        <f t="shared" ca="1" si="161"/>
        <v>1</v>
      </c>
      <c r="S372" s="54">
        <f t="shared" ca="1" si="162"/>
        <v>0</v>
      </c>
      <c r="T372" s="5">
        <f t="shared" ca="1" si="144"/>
        <v>1.3495941575375672</v>
      </c>
      <c r="U372" s="152">
        <f t="shared" ca="1" si="145"/>
        <v>1.3556061256499812</v>
      </c>
      <c r="V372" s="152">
        <f t="shared" ca="1" si="146"/>
        <v>1.3460202478056895</v>
      </c>
      <c r="W372" s="153">
        <f t="shared" ca="1" si="147"/>
        <v>2</v>
      </c>
      <c r="X372" s="153">
        <f t="shared" ca="1" si="148"/>
        <v>1</v>
      </c>
      <c r="Y372" s="153">
        <f t="shared" ca="1" si="149"/>
        <v>8</v>
      </c>
      <c r="Z372" s="153">
        <f t="shared" ca="1" si="150"/>
        <v>4</v>
      </c>
      <c r="AA372" s="152">
        <f t="shared" ca="1" si="151"/>
        <v>1.3541964043716699</v>
      </c>
      <c r="AB372" s="152">
        <f t="shared" ca="1" si="152"/>
        <v>1.3466126913879284</v>
      </c>
      <c r="AC372" s="154">
        <f t="shared" ca="1" si="153"/>
        <v>44.717288330833327</v>
      </c>
      <c r="AD372" s="154">
        <f t="shared" ca="1" si="154"/>
        <v>-328.90716351507979</v>
      </c>
      <c r="AE372" s="3">
        <f t="shared" ca="1" si="155"/>
        <v>-23.682489598687209</v>
      </c>
      <c r="AF372" s="3">
        <f t="shared" ca="1" si="156"/>
        <v>-284.18987518424649</v>
      </c>
      <c r="AG372" s="3" t="str">
        <f t="shared" ca="1" si="163"/>
        <v>N</v>
      </c>
      <c r="AH372" s="4" t="str">
        <f t="shared" ca="1" si="157"/>
        <v/>
      </c>
      <c r="AI372" s="75">
        <f t="shared" ca="1" si="158"/>
        <v>-28.418987518424647</v>
      </c>
      <c r="AJ372" s="75">
        <f t="shared" ca="1" si="159"/>
        <v>0</v>
      </c>
    </row>
    <row r="373" spans="1:36" ht="14.25">
      <c r="A373" s="41">
        <f t="shared" si="160"/>
        <v>307</v>
      </c>
      <c r="B373" s="150">
        <f>IF(ISNUMBER(A373),INDEX('MetaTrader Import'!$H$13:$J$5893,TRUNC(((A373-$A$39+1)-1)/3)+1,MOD((A373-$A$39+1)-1,3)+1),"")</f>
        <v>0</v>
      </c>
      <c r="C373" s="43">
        <f t="shared" ca="1" si="137"/>
        <v>17.712272969516487</v>
      </c>
      <c r="D373" s="43">
        <f t="shared" ca="1" si="138"/>
        <v>-1.0603638929518215</v>
      </c>
      <c r="E373" s="43">
        <f t="shared" ca="1" si="139"/>
        <v>16.651909076564664</v>
      </c>
      <c r="F373" s="43">
        <f t="shared" ca="1" si="140"/>
        <v>1.6651909076564664</v>
      </c>
      <c r="G373" s="43">
        <f>IF(A373&lt;&gt;"",IF(A373&lt;Data!$G$11*0.25,$C$13/$G$32,IF(A373&gt;Data!$G$11*0.25,$C$13,$C$13*10)),"")</f>
        <v>2</v>
      </c>
      <c r="H373" s="43">
        <f>IF(A373&lt;&gt;"",IF(Data!$G$9="constant",$C$13,IF(Data!$G$9="squeeze",G373,F373)),"")</f>
        <v>2</v>
      </c>
      <c r="I373" s="38">
        <f ca="1">IF(ISNUMBER(A373),NORMINV(RAND(),0,IF(AND(Data!$G$9="squeeze",A373&lt;Data!$G$11*0.25),$H$32,1)*$C$30*$C$13)*($C$14*$C$12),"")</f>
        <v>-2.9418139866412967E-4</v>
      </c>
      <c r="J373" s="42">
        <f ca="1">IFERROR(IF(Data!$C$6="Real",B373,I373+J372+($C$14*$C$12)*(NORMINV(RAND(),$C$15,CHOOSE($G$13,$C$13,F373,G373)))),"")</f>
        <v>1.3550964523711475</v>
      </c>
      <c r="K373" s="88">
        <f>IF(ISNUMBER(A373), IF($G$16="fixed",$G$17,MIN(H373*Data!$C$7*$C$16*0.5,$C$17*Data!$C$7))*$C$12,"")</f>
        <v>8.0000000000000007E-5</v>
      </c>
      <c r="L373" s="42">
        <f t="shared" ca="1" si="164"/>
        <v>1.3550964523711475</v>
      </c>
      <c r="M373" s="44">
        <f t="shared" ca="1" si="165"/>
        <v>1.3551364523711475</v>
      </c>
      <c r="N373" s="44">
        <f t="shared" ca="1" si="166"/>
        <v>1.3550564523711475</v>
      </c>
      <c r="O373" s="108">
        <f t="shared" ca="1" si="141"/>
        <v>8.6676298012035496E-2</v>
      </c>
      <c r="P373" s="102">
        <f t="shared" ca="1" si="142"/>
        <v>3.6964911887136074</v>
      </c>
      <c r="Q373" s="102">
        <f t="shared" ca="1" si="143"/>
        <v>-0.57076872458065087</v>
      </c>
      <c r="R373" s="120">
        <f t="shared" ca="1" si="161"/>
        <v>1</v>
      </c>
      <c r="S373" s="54">
        <f t="shared" ca="1" si="162"/>
        <v>0</v>
      </c>
      <c r="T373" s="5">
        <f t="shared" ca="1" si="144"/>
        <v>1.3495941575375672</v>
      </c>
      <c r="U373" s="152">
        <f t="shared" ca="1" si="145"/>
        <v>1.3556061256499812</v>
      </c>
      <c r="V373" s="152">
        <f t="shared" ca="1" si="146"/>
        <v>1.3460202478056895</v>
      </c>
      <c r="W373" s="153">
        <f t="shared" ca="1" si="147"/>
        <v>2</v>
      </c>
      <c r="X373" s="153">
        <f t="shared" ca="1" si="148"/>
        <v>1</v>
      </c>
      <c r="Y373" s="153">
        <f t="shared" ca="1" si="149"/>
        <v>8</v>
      </c>
      <c r="Z373" s="153">
        <f t="shared" ca="1" si="150"/>
        <v>4</v>
      </c>
      <c r="AA373" s="152">
        <f t="shared" ca="1" si="151"/>
        <v>1.3541964043716699</v>
      </c>
      <c r="AB373" s="152">
        <f t="shared" ca="1" si="152"/>
        <v>1.3466126913879284</v>
      </c>
      <c r="AC373" s="154">
        <f t="shared" ca="1" si="153"/>
        <v>68.803839958206936</v>
      </c>
      <c r="AD373" s="154">
        <f t="shared" ca="1" si="154"/>
        <v>-340.95043932876655</v>
      </c>
      <c r="AE373" s="3">
        <f t="shared" ca="1" si="155"/>
        <v>-22.678883280879969</v>
      </c>
      <c r="AF373" s="3">
        <f t="shared" ca="1" si="156"/>
        <v>-272.14659937055961</v>
      </c>
      <c r="AG373" s="3" t="str">
        <f t="shared" ca="1" si="163"/>
        <v>N</v>
      </c>
      <c r="AH373" s="4" t="str">
        <f t="shared" ca="1" si="157"/>
        <v/>
      </c>
      <c r="AI373" s="75">
        <f t="shared" ca="1" si="158"/>
        <v>-27.214659937055963</v>
      </c>
      <c r="AJ373" s="75">
        <f t="shared" ca="1" si="159"/>
        <v>0</v>
      </c>
    </row>
    <row r="374" spans="1:36" ht="14.25">
      <c r="A374" s="41">
        <f t="shared" si="160"/>
        <v>308</v>
      </c>
      <c r="B374" s="150">
        <f>IF(ISNUMBER(A374),INDEX('MetaTrader Import'!$H$13:$J$5893,TRUNC(((A374-$A$39+1)-1)/3)+1,MOD((A374-$A$39+1)-1,3)+1),"")</f>
        <v>0</v>
      </c>
      <c r="C374" s="43">
        <f t="shared" ca="1" si="137"/>
        <v>16.651909076564664</v>
      </c>
      <c r="D374" s="43">
        <f t="shared" ca="1" si="138"/>
        <v>1.8754422789516649</v>
      </c>
      <c r="E374" s="43">
        <f t="shared" ca="1" si="139"/>
        <v>18.52735135551633</v>
      </c>
      <c r="F374" s="43">
        <f t="shared" ca="1" si="140"/>
        <v>1.852735135551633</v>
      </c>
      <c r="G374" s="43">
        <f>IF(A374&lt;&gt;"",IF(A374&lt;Data!$G$11*0.25,$C$13/$G$32,IF(A374&gt;Data!$G$11*0.25,$C$13,$C$13*10)),"")</f>
        <v>2</v>
      </c>
      <c r="H374" s="43">
        <f>IF(A374&lt;&gt;"",IF(Data!$G$9="constant",$C$13,IF(Data!$G$9="squeeze",G374,F374)),"")</f>
        <v>2</v>
      </c>
      <c r="I374" s="38">
        <f ca="1">IF(ISNUMBER(A374),NORMINV(RAND(),0,IF(AND(Data!$G$9="squeeze",A374&lt;Data!$G$11*0.25),$H$32,1)*$C$30*$C$13)*($C$14*$C$12),"")</f>
        <v>-1.9494052068500621E-4</v>
      </c>
      <c r="J374" s="42">
        <f ca="1">IFERROR(IF(Data!$C$6="Real",B374,I374+J373+($C$14*$C$12)*(NORMINV(RAND(),$C$15,CHOOSE($G$13,$C$13,F374,G374)))),"")</f>
        <v>1.3548957032093167</v>
      </c>
      <c r="K374" s="88">
        <f>IF(ISNUMBER(A374), IF($G$16="fixed",$G$17,MIN(H374*Data!$C$7*$C$16*0.5,$C$17*Data!$C$7))*$C$12,"")</f>
        <v>8.0000000000000007E-5</v>
      </c>
      <c r="L374" s="42">
        <f t="shared" ca="1" si="164"/>
        <v>1.3548957032093167</v>
      </c>
      <c r="M374" s="44">
        <f t="shared" ca="1" si="165"/>
        <v>1.3549357032093168</v>
      </c>
      <c r="N374" s="44">
        <f t="shared" ca="1" si="166"/>
        <v>1.3548557032093167</v>
      </c>
      <c r="O374" s="108">
        <f t="shared" ca="1" si="141"/>
        <v>-7.5163223776827534E-2</v>
      </c>
      <c r="P374" s="102">
        <f t="shared" ca="1" si="142"/>
        <v>3.2427950750434427</v>
      </c>
      <c r="Q374" s="102">
        <f t="shared" ca="1" si="143"/>
        <v>-0.79741149332939365</v>
      </c>
      <c r="R374" s="120">
        <f t="shared" ca="1" si="161"/>
        <v>1</v>
      </c>
      <c r="S374" s="54">
        <f t="shared" ca="1" si="162"/>
        <v>0</v>
      </c>
      <c r="T374" s="5">
        <f t="shared" ca="1" si="144"/>
        <v>1.3495941575375672</v>
      </c>
      <c r="U374" s="152">
        <f t="shared" ca="1" si="145"/>
        <v>1.3556061256499812</v>
      </c>
      <c r="V374" s="152">
        <f t="shared" ca="1" si="146"/>
        <v>1.3460202478056895</v>
      </c>
      <c r="W374" s="153">
        <f t="shared" ca="1" si="147"/>
        <v>2</v>
      </c>
      <c r="X374" s="153">
        <f t="shared" ca="1" si="148"/>
        <v>1</v>
      </c>
      <c r="Y374" s="153">
        <f t="shared" ca="1" si="149"/>
        <v>8</v>
      </c>
      <c r="Z374" s="153">
        <f t="shared" ca="1" si="150"/>
        <v>4</v>
      </c>
      <c r="AA374" s="152">
        <f t="shared" ca="1" si="151"/>
        <v>1.3541964043716699</v>
      </c>
      <c r="AB374" s="152">
        <f t="shared" ca="1" si="152"/>
        <v>1.3466126913879284</v>
      </c>
      <c r="AC374" s="154">
        <f t="shared" ca="1" si="153"/>
        <v>52.74390701174525</v>
      </c>
      <c r="AD374" s="154">
        <f t="shared" ca="1" si="154"/>
        <v>-332.92047285553571</v>
      </c>
      <c r="AE374" s="3">
        <f t="shared" ca="1" si="155"/>
        <v>-23.348047153649205</v>
      </c>
      <c r="AF374" s="3">
        <f t="shared" ca="1" si="156"/>
        <v>-280.17656584379046</v>
      </c>
      <c r="AG374" s="3" t="str">
        <f t="shared" ca="1" si="163"/>
        <v>N</v>
      </c>
      <c r="AH374" s="4" t="str">
        <f t="shared" ca="1" si="157"/>
        <v/>
      </c>
      <c r="AI374" s="75">
        <f t="shared" ca="1" si="158"/>
        <v>-28.017656584379047</v>
      </c>
      <c r="AJ374" s="75">
        <f t="shared" ca="1" si="159"/>
        <v>0</v>
      </c>
    </row>
    <row r="375" spans="1:36" ht="14.25">
      <c r="A375" s="41">
        <f t="shared" si="160"/>
        <v>309</v>
      </c>
      <c r="B375" s="150">
        <f>IF(ISNUMBER(A375),INDEX('MetaTrader Import'!$H$13:$J$5893,TRUNC(((A375-$A$39+1)-1)/3)+1,MOD((A375-$A$39+1)-1,3)+1),"")</f>
        <v>0</v>
      </c>
      <c r="C375" s="43">
        <f t="shared" ca="1" si="137"/>
        <v>18.52735135551633</v>
      </c>
      <c r="D375" s="43">
        <f t="shared" ca="1" si="138"/>
        <v>0.19166605966265271</v>
      </c>
      <c r="E375" s="43">
        <f t="shared" ca="1" si="139"/>
        <v>18.719017415178982</v>
      </c>
      <c r="F375" s="43">
        <f t="shared" ca="1" si="140"/>
        <v>1.8719017415178982</v>
      </c>
      <c r="G375" s="43">
        <f>IF(A375&lt;&gt;"",IF(A375&lt;Data!$G$11*0.25,$C$13/$G$32,IF(A375&gt;Data!$G$11*0.25,$C$13,$C$13*10)),"")</f>
        <v>2</v>
      </c>
      <c r="H375" s="43">
        <f>IF(A375&lt;&gt;"",IF(Data!$G$9="constant",$C$13,IF(Data!$G$9="squeeze",G375,F375)),"")</f>
        <v>2</v>
      </c>
      <c r="I375" s="38">
        <f ca="1">IF(ISNUMBER(A375),NORMINV(RAND(),0,IF(AND(Data!$G$9="squeeze",A375&lt;Data!$G$11*0.25),$H$32,1)*$C$30*$C$13)*($C$14*$C$12),"")</f>
        <v>1.5283081709481619E-4</v>
      </c>
      <c r="J375" s="42">
        <f ca="1">IFERROR(IF(Data!$C$6="Real",B375,I375+J374+($C$14*$C$12)*(NORMINV(RAND(),$C$15,CHOOSE($G$13,$C$13,F375,G375)))),"")</f>
        <v>1.3559946182277041</v>
      </c>
      <c r="K375" s="88">
        <f>IF(ISNUMBER(A375), IF($G$16="fixed",$G$17,MIN(H375*Data!$C$7*$C$16*0.5,$C$17*Data!$C$7))*$C$12,"")</f>
        <v>8.0000000000000007E-5</v>
      </c>
      <c r="L375" s="42">
        <f t="shared" ca="1" si="164"/>
        <v>1.3559946182277041</v>
      </c>
      <c r="M375" s="44">
        <f t="shared" ca="1" si="165"/>
        <v>1.3560346182277041</v>
      </c>
      <c r="N375" s="44">
        <f t="shared" ca="1" si="166"/>
        <v>1.355954618227704</v>
      </c>
      <c r="O375" s="108">
        <f t="shared" ca="1" si="141"/>
        <v>0.17359686851295011</v>
      </c>
      <c r="P375" s="102">
        <f t="shared" ca="1" si="142"/>
        <v>4.345711951861384</v>
      </c>
      <c r="Q375" s="102">
        <f t="shared" ca="1" si="143"/>
        <v>-0.92976587753434037</v>
      </c>
      <c r="R375" s="120">
        <f t="shared" ca="1" si="161"/>
        <v>1</v>
      </c>
      <c r="S375" s="54">
        <f t="shared" ca="1" si="162"/>
        <v>0</v>
      </c>
      <c r="T375" s="5">
        <f t="shared" ca="1" si="144"/>
        <v>1.3495941575375672</v>
      </c>
      <c r="U375" s="152">
        <f t="shared" ca="1" si="145"/>
        <v>1.3560346182277041</v>
      </c>
      <c r="V375" s="152">
        <f t="shared" ca="1" si="146"/>
        <v>1.3460202478056895</v>
      </c>
      <c r="W375" s="153">
        <f t="shared" ca="1" si="147"/>
        <v>2</v>
      </c>
      <c r="X375" s="153">
        <f t="shared" ca="1" si="148"/>
        <v>1</v>
      </c>
      <c r="Y375" s="153">
        <f t="shared" ca="1" si="149"/>
        <v>8</v>
      </c>
      <c r="Z375" s="153">
        <f t="shared" ca="1" si="150"/>
        <v>4</v>
      </c>
      <c r="AA375" s="152">
        <f t="shared" ca="1" si="151"/>
        <v>1.3541964043716699</v>
      </c>
      <c r="AB375" s="152">
        <f t="shared" ca="1" si="152"/>
        <v>1.3466126913879284</v>
      </c>
      <c r="AC375" s="154">
        <f t="shared" ca="1" si="153"/>
        <v>140.65710848273127</v>
      </c>
      <c r="AD375" s="154">
        <f t="shared" ca="1" si="154"/>
        <v>-376.87707359102876</v>
      </c>
      <c r="AE375" s="3">
        <f t="shared" ca="1" si="155"/>
        <v>-19.684997092358124</v>
      </c>
      <c r="AF375" s="3">
        <f t="shared" ca="1" si="156"/>
        <v>-236.21996510829749</v>
      </c>
      <c r="AG375" s="3" t="str">
        <f t="shared" ca="1" si="163"/>
        <v>N</v>
      </c>
      <c r="AH375" s="4" t="str">
        <f t="shared" ca="1" si="157"/>
        <v/>
      </c>
      <c r="AI375" s="75">
        <f t="shared" ca="1" si="158"/>
        <v>-23.621996510829749</v>
      </c>
      <c r="AJ375" s="75">
        <f t="shared" ca="1" si="159"/>
        <v>0</v>
      </c>
    </row>
    <row r="376" spans="1:36" ht="14.25">
      <c r="A376" s="41">
        <f t="shared" si="160"/>
        <v>310</v>
      </c>
      <c r="B376" s="150">
        <f>IF(ISNUMBER(A376),INDEX('MetaTrader Import'!$H$13:$J$5893,TRUNC(((A376-$A$39+1)-1)/3)+1,MOD((A376-$A$39+1)-1,3)+1),"")</f>
        <v>0</v>
      </c>
      <c r="C376" s="43">
        <f t="shared" ca="1" si="137"/>
        <v>18.719017415178982</v>
      </c>
      <c r="D376" s="43">
        <f t="shared" ca="1" si="138"/>
        <v>3.4874119881407903</v>
      </c>
      <c r="E376" s="43">
        <f t="shared" ca="1" si="139"/>
        <v>22.206429403319774</v>
      </c>
      <c r="F376" s="43">
        <f t="shared" ca="1" si="140"/>
        <v>2.2206429403319774</v>
      </c>
      <c r="G376" s="43">
        <f>IF(A376&lt;&gt;"",IF(A376&lt;Data!$G$11*0.25,$C$13/$G$32,IF(A376&gt;Data!$G$11*0.25,$C$13,$C$13*10)),"")</f>
        <v>2</v>
      </c>
      <c r="H376" s="43">
        <f>IF(A376&lt;&gt;"",IF(Data!$G$9="constant",$C$13,IF(Data!$G$9="squeeze",G376,F376)),"")</f>
        <v>2</v>
      </c>
      <c r="I376" s="38">
        <f ca="1">IF(ISNUMBER(A376),NORMINV(RAND(),0,IF(AND(Data!$G$9="squeeze",A376&lt;Data!$G$11*0.25),$H$32,1)*$C$30*$C$13)*($C$14*$C$12),"")</f>
        <v>-2.1384787532314426E-4</v>
      </c>
      <c r="J376" s="42">
        <f ca="1">IFERROR(IF(Data!$C$6="Real",B376,I376+J375+($C$14*$C$12)*(NORMINV(RAND(),$C$15,CHOOSE($G$13,$C$13,F376,G376)))),"")</f>
        <v>1.3561614865041147</v>
      </c>
      <c r="K376" s="88">
        <f>IF(ISNUMBER(A376), IF($G$16="fixed",$G$17,MIN(H376*Data!$C$7*$C$16*0.5,$C$17*Data!$C$7))*$C$12,"")</f>
        <v>8.0000000000000007E-5</v>
      </c>
      <c r="L376" s="42">
        <f t="shared" ca="1" si="164"/>
        <v>1.3561614865041147</v>
      </c>
      <c r="M376" s="44">
        <f t="shared" ca="1" si="165"/>
        <v>1.3562014865041148</v>
      </c>
      <c r="N376" s="44">
        <f t="shared" ca="1" si="166"/>
        <v>1.3561214865041147</v>
      </c>
      <c r="O376" s="108">
        <f t="shared" ca="1" si="141"/>
        <v>0.65706791517233798</v>
      </c>
      <c r="P376" s="102">
        <f t="shared" ca="1" si="142"/>
        <v>5.1537305559077629</v>
      </c>
      <c r="Q376" s="102">
        <f t="shared" ca="1" si="143"/>
        <v>-0.96873541611488079</v>
      </c>
      <c r="R376" s="120">
        <f t="shared" ca="1" si="161"/>
        <v>1</v>
      </c>
      <c r="S376" s="54">
        <f t="shared" ca="1" si="162"/>
        <v>0</v>
      </c>
      <c r="T376" s="5">
        <f t="shared" ca="1" si="144"/>
        <v>1.3495941575375672</v>
      </c>
      <c r="U376" s="152">
        <f t="shared" ca="1" si="145"/>
        <v>1.3562014865041148</v>
      </c>
      <c r="V376" s="152">
        <f t="shared" ca="1" si="146"/>
        <v>1.3460202478056895</v>
      </c>
      <c r="W376" s="153">
        <f t="shared" ca="1" si="147"/>
        <v>2</v>
      </c>
      <c r="X376" s="153">
        <f t="shared" ca="1" si="148"/>
        <v>1</v>
      </c>
      <c r="Y376" s="153">
        <f t="shared" ca="1" si="149"/>
        <v>8</v>
      </c>
      <c r="Z376" s="153">
        <f t="shared" ca="1" si="150"/>
        <v>4</v>
      </c>
      <c r="AA376" s="152">
        <f t="shared" ca="1" si="151"/>
        <v>1.3541964043716699</v>
      </c>
      <c r="AB376" s="152">
        <f t="shared" ca="1" si="152"/>
        <v>1.3466126913879284</v>
      </c>
      <c r="AC376" s="154">
        <f t="shared" ca="1" si="153"/>
        <v>154.00657059558398</v>
      </c>
      <c r="AD376" s="154">
        <f t="shared" ca="1" si="154"/>
        <v>-383.55180464745507</v>
      </c>
      <c r="AE376" s="3">
        <f t="shared" ca="1" si="155"/>
        <v>-19.128769504322591</v>
      </c>
      <c r="AF376" s="3">
        <f t="shared" ca="1" si="156"/>
        <v>-229.54523405187109</v>
      </c>
      <c r="AG376" s="3" t="str">
        <f t="shared" ca="1" si="163"/>
        <v>N</v>
      </c>
      <c r="AH376" s="4" t="str">
        <f t="shared" ca="1" si="157"/>
        <v/>
      </c>
      <c r="AI376" s="75">
        <f t="shared" ca="1" si="158"/>
        <v>-22.954523405187111</v>
      </c>
      <c r="AJ376" s="75">
        <f t="shared" ca="1" si="159"/>
        <v>0</v>
      </c>
    </row>
    <row r="377" spans="1:36" ht="14.25">
      <c r="A377" s="41">
        <f t="shared" si="160"/>
        <v>311</v>
      </c>
      <c r="B377" s="150">
        <f>IF(ISNUMBER(A377),INDEX('MetaTrader Import'!$H$13:$J$5893,TRUNC(((A377-$A$39+1)-1)/3)+1,MOD((A377-$A$39+1)-1,3)+1),"")</f>
        <v>0</v>
      </c>
      <c r="C377" s="43">
        <f t="shared" ca="1" si="137"/>
        <v>22.206429403319774</v>
      </c>
      <c r="D377" s="43">
        <f t="shared" ca="1" si="138"/>
        <v>1.6330008394268356</v>
      </c>
      <c r="E377" s="43">
        <f t="shared" ca="1" si="139"/>
        <v>23.839430242746609</v>
      </c>
      <c r="F377" s="43">
        <f t="shared" ca="1" si="140"/>
        <v>2.3839430242746609</v>
      </c>
      <c r="G377" s="43">
        <f>IF(A377&lt;&gt;"",IF(A377&lt;Data!$G$11*0.25,$C$13/$G$32,IF(A377&gt;Data!$G$11*0.25,$C$13,$C$13*10)),"")</f>
        <v>2</v>
      </c>
      <c r="H377" s="43">
        <f>IF(A377&lt;&gt;"",IF(Data!$G$9="constant",$C$13,IF(Data!$G$9="squeeze",G377,F377)),"")</f>
        <v>2</v>
      </c>
      <c r="I377" s="38">
        <f ca="1">IF(ISNUMBER(A377),NORMINV(RAND(),0,IF(AND(Data!$G$9="squeeze",A377&lt;Data!$G$11*0.25),$H$32,1)*$C$30*$C$13)*($C$14*$C$12),"")</f>
        <v>-4.098188050698747E-4</v>
      </c>
      <c r="J377" s="42">
        <f ca="1">IFERROR(IF(Data!$C$6="Real",B377,I377+J376+($C$14*$C$12)*(NORMINV(RAND(),$C$15,CHOOSE($G$13,$C$13,F377,G377)))),"")</f>
        <v>1.3551812305350144</v>
      </c>
      <c r="K377" s="88">
        <f>IF(ISNUMBER(A377), IF($G$16="fixed",$G$17,MIN(H377*Data!$C$7*$C$16*0.5,$C$17*Data!$C$7))*$C$12,"")</f>
        <v>8.0000000000000007E-5</v>
      </c>
      <c r="L377" s="42">
        <f t="shared" ca="1" si="164"/>
        <v>1.3551812305350144</v>
      </c>
      <c r="M377" s="44">
        <f t="shared" ca="1" si="165"/>
        <v>1.3552212305350144</v>
      </c>
      <c r="N377" s="44">
        <f t="shared" ca="1" si="166"/>
        <v>1.3551412305350143</v>
      </c>
      <c r="O377" s="108">
        <f t="shared" ca="1" si="141"/>
        <v>0.55024870971539674</v>
      </c>
      <c r="P377" s="102">
        <f t="shared" ca="1" si="142"/>
        <v>4.9424153458853173</v>
      </c>
      <c r="Q377" s="102">
        <f t="shared" ca="1" si="143"/>
        <v>-0.97129748022462936</v>
      </c>
      <c r="R377" s="120">
        <f t="shared" ca="1" si="161"/>
        <v>1</v>
      </c>
      <c r="S377" s="54">
        <f t="shared" ca="1" si="162"/>
        <v>0</v>
      </c>
      <c r="T377" s="5">
        <f t="shared" ca="1" si="144"/>
        <v>1.3495941575375672</v>
      </c>
      <c r="U377" s="152">
        <f t="shared" ca="1" si="145"/>
        <v>1.3562014865041148</v>
      </c>
      <c r="V377" s="152">
        <f t="shared" ca="1" si="146"/>
        <v>1.3460202478056895</v>
      </c>
      <c r="W377" s="153">
        <f t="shared" ca="1" si="147"/>
        <v>2</v>
      </c>
      <c r="X377" s="153">
        <f t="shared" ca="1" si="148"/>
        <v>1</v>
      </c>
      <c r="Y377" s="153">
        <f t="shared" ca="1" si="149"/>
        <v>8</v>
      </c>
      <c r="Z377" s="153">
        <f t="shared" ca="1" si="150"/>
        <v>4</v>
      </c>
      <c r="AA377" s="152">
        <f t="shared" ca="1" si="151"/>
        <v>1.3541964043716699</v>
      </c>
      <c r="AB377" s="152">
        <f t="shared" ca="1" si="152"/>
        <v>1.3466126913879284</v>
      </c>
      <c r="AC377" s="154">
        <f t="shared" ca="1" si="153"/>
        <v>75.586093067556703</v>
      </c>
      <c r="AD377" s="154">
        <f t="shared" ca="1" si="154"/>
        <v>-344.34156588344143</v>
      </c>
      <c r="AE377" s="3">
        <f t="shared" ca="1" si="155"/>
        <v>-22.396289401323727</v>
      </c>
      <c r="AF377" s="3">
        <f t="shared" ca="1" si="156"/>
        <v>-268.75547281588473</v>
      </c>
      <c r="AG377" s="3" t="str">
        <f t="shared" ca="1" si="163"/>
        <v>N</v>
      </c>
      <c r="AH377" s="4" t="str">
        <f t="shared" ca="1" si="157"/>
        <v/>
      </c>
      <c r="AI377" s="75">
        <f t="shared" ca="1" si="158"/>
        <v>-26.875547281588474</v>
      </c>
      <c r="AJ377" s="75">
        <f t="shared" ca="1" si="159"/>
        <v>0</v>
      </c>
    </row>
    <row r="378" spans="1:36" ht="14.25">
      <c r="A378" s="41">
        <f t="shared" si="160"/>
        <v>312</v>
      </c>
      <c r="B378" s="150">
        <f>IF(ISNUMBER(A378),INDEX('MetaTrader Import'!$H$13:$J$5893,TRUNC(((A378-$A$39+1)-1)/3)+1,MOD((A378-$A$39+1)-1,3)+1),"")</f>
        <v>0</v>
      </c>
      <c r="C378" s="43">
        <f t="shared" ca="1" si="137"/>
        <v>23.839430242746609</v>
      </c>
      <c r="D378" s="43">
        <f t="shared" ca="1" si="138"/>
        <v>-0.24904545719523219</v>
      </c>
      <c r="E378" s="43">
        <f t="shared" ca="1" si="139"/>
        <v>23.590384785551375</v>
      </c>
      <c r="F378" s="43">
        <f t="shared" ca="1" si="140"/>
        <v>2.3590384785551377</v>
      </c>
      <c r="G378" s="43">
        <f>IF(A378&lt;&gt;"",IF(A378&lt;Data!$G$11*0.25,$C$13/$G$32,IF(A378&gt;Data!$G$11*0.25,$C$13,$C$13*10)),"")</f>
        <v>2</v>
      </c>
      <c r="H378" s="43">
        <f>IF(A378&lt;&gt;"",IF(Data!$G$9="constant",$C$13,IF(Data!$G$9="squeeze",G378,F378)),"")</f>
        <v>2</v>
      </c>
      <c r="I378" s="38">
        <f ca="1">IF(ISNUMBER(A378),NORMINV(RAND(),0,IF(AND(Data!$G$9="squeeze",A378&lt;Data!$G$11*0.25),$H$32,1)*$C$30*$C$13)*($C$14*$C$12),"")</f>
        <v>1.6673767733732189E-4</v>
      </c>
      <c r="J378" s="42">
        <f ca="1">IFERROR(IF(Data!$C$6="Real",B378,I378+J377+($C$14*$C$12)*(NORMINV(RAND(),$C$15,CHOOSE($G$13,$C$13,F378,G378)))),"")</f>
        <v>1.3557615626595567</v>
      </c>
      <c r="K378" s="88">
        <f>IF(ISNUMBER(A378), IF($G$16="fixed",$G$17,MIN(H378*Data!$C$7*$C$16*0.5,$C$17*Data!$C$7))*$C$12,"")</f>
        <v>8.0000000000000007E-5</v>
      </c>
      <c r="L378" s="42">
        <f t="shared" ca="1" si="164"/>
        <v>1.3557615626595567</v>
      </c>
      <c r="M378" s="44">
        <f t="shared" ca="1" si="165"/>
        <v>1.3558015626595568</v>
      </c>
      <c r="N378" s="44">
        <f t="shared" ca="1" si="166"/>
        <v>1.3557215626595567</v>
      </c>
      <c r="O378" s="108">
        <f t="shared" ca="1" si="141"/>
        <v>0.80014823111450906</v>
      </c>
      <c r="P378" s="102">
        <f t="shared" ca="1" si="142"/>
        <v>5.2655378178498324</v>
      </c>
      <c r="Q378" s="102">
        <f t="shared" ca="1" si="143"/>
        <v>-0.91020346269183661</v>
      </c>
      <c r="R378" s="120">
        <f t="shared" ca="1" si="161"/>
        <v>1</v>
      </c>
      <c r="S378" s="54">
        <f t="shared" ca="1" si="162"/>
        <v>0</v>
      </c>
      <c r="T378" s="5">
        <f t="shared" ca="1" si="144"/>
        <v>1.3495941575375672</v>
      </c>
      <c r="U378" s="152">
        <f t="shared" ca="1" si="145"/>
        <v>1.3562014865041148</v>
      </c>
      <c r="V378" s="152">
        <f t="shared" ca="1" si="146"/>
        <v>1.3460202478056895</v>
      </c>
      <c r="W378" s="153">
        <f t="shared" ca="1" si="147"/>
        <v>2</v>
      </c>
      <c r="X378" s="153">
        <f t="shared" ca="1" si="148"/>
        <v>1</v>
      </c>
      <c r="Y378" s="153">
        <f t="shared" ca="1" si="149"/>
        <v>8</v>
      </c>
      <c r="Z378" s="153">
        <f t="shared" ca="1" si="150"/>
        <v>4</v>
      </c>
      <c r="AA378" s="152">
        <f t="shared" ca="1" si="151"/>
        <v>1.3541964043716699</v>
      </c>
      <c r="AB378" s="152">
        <f t="shared" ca="1" si="152"/>
        <v>1.3466126913879284</v>
      </c>
      <c r="AC378" s="154">
        <f t="shared" ca="1" si="153"/>
        <v>122.01266303094371</v>
      </c>
      <c r="AD378" s="154">
        <f t="shared" ca="1" si="154"/>
        <v>-367.55485086513494</v>
      </c>
      <c r="AE378" s="3">
        <f t="shared" ca="1" si="155"/>
        <v>-20.461848986182602</v>
      </c>
      <c r="AF378" s="3">
        <f t="shared" ca="1" si="156"/>
        <v>-245.54218783419122</v>
      </c>
      <c r="AG378" s="3" t="str">
        <f t="shared" ca="1" si="163"/>
        <v>N</v>
      </c>
      <c r="AH378" s="4" t="str">
        <f t="shared" ca="1" si="157"/>
        <v/>
      </c>
      <c r="AI378" s="75">
        <f t="shared" ca="1" si="158"/>
        <v>-24.554218783419124</v>
      </c>
      <c r="AJ378" s="75">
        <f t="shared" ca="1" si="159"/>
        <v>0</v>
      </c>
    </row>
    <row r="379" spans="1:36" ht="14.25">
      <c r="A379" s="41">
        <f t="shared" si="160"/>
        <v>313</v>
      </c>
      <c r="B379" s="150">
        <f>IF(ISNUMBER(A379),INDEX('MetaTrader Import'!$H$13:$J$5893,TRUNC(((A379-$A$39+1)-1)/3)+1,MOD((A379-$A$39+1)-1,3)+1),"")</f>
        <v>0</v>
      </c>
      <c r="C379" s="43">
        <f t="shared" ca="1" si="137"/>
        <v>23.590384785551375</v>
      </c>
      <c r="D379" s="43">
        <f t="shared" ca="1" si="138"/>
        <v>1.4158353032311666E-2</v>
      </c>
      <c r="E379" s="43">
        <f t="shared" ca="1" si="139"/>
        <v>23.604543138583686</v>
      </c>
      <c r="F379" s="43">
        <f t="shared" ca="1" si="140"/>
        <v>2.3604543138583685</v>
      </c>
      <c r="G379" s="43">
        <f>IF(A379&lt;&gt;"",IF(A379&lt;Data!$G$11*0.25,$C$13/$G$32,IF(A379&gt;Data!$G$11*0.25,$C$13,$C$13*10)),"")</f>
        <v>2</v>
      </c>
      <c r="H379" s="43">
        <f>IF(A379&lt;&gt;"",IF(Data!$G$9="constant",$C$13,IF(Data!$G$9="squeeze",G379,F379)),"")</f>
        <v>2</v>
      </c>
      <c r="I379" s="38">
        <f ca="1">IF(ISNUMBER(A379),NORMINV(RAND(),0,IF(AND(Data!$G$9="squeeze",A379&lt;Data!$G$11*0.25),$H$32,1)*$C$30*$C$13)*($C$14*$C$12),"")</f>
        <v>-5.4725589017290128E-4</v>
      </c>
      <c r="J379" s="42">
        <f ca="1">IFERROR(IF(Data!$C$6="Real",B379,I379+J378+($C$14*$C$12)*(NORMINV(RAND(),$C$15,CHOOSE($G$13,$C$13,F379,G379)))),"")</f>
        <v>1.3557764411822679</v>
      </c>
      <c r="K379" s="88">
        <f>IF(ISNUMBER(A379), IF($G$16="fixed",$G$17,MIN(H379*Data!$C$7*$C$16*0.5,$C$17*Data!$C$7))*$C$12,"")</f>
        <v>8.0000000000000007E-5</v>
      </c>
      <c r="L379" s="42">
        <f t="shared" ca="1" si="164"/>
        <v>1.3557764411822679</v>
      </c>
      <c r="M379" s="44">
        <f t="shared" ca="1" si="165"/>
        <v>1.355816441182268</v>
      </c>
      <c r="N379" s="44">
        <f t="shared" ca="1" si="166"/>
        <v>1.3557364411822679</v>
      </c>
      <c r="O379" s="108">
        <f t="shared" ca="1" si="141"/>
        <v>0.9639311105282663</v>
      </c>
      <c r="P379" s="102">
        <f t="shared" ca="1" si="142"/>
        <v>5.5727632938719251</v>
      </c>
      <c r="Q379" s="102">
        <f t="shared" ca="1" si="143"/>
        <v>-0.79327593228773075</v>
      </c>
      <c r="R379" s="120">
        <f t="shared" ca="1" si="161"/>
        <v>1</v>
      </c>
      <c r="S379" s="54">
        <f t="shared" ca="1" si="162"/>
        <v>0</v>
      </c>
      <c r="T379" s="5">
        <f t="shared" ca="1" si="144"/>
        <v>1.3495941575375672</v>
      </c>
      <c r="U379" s="152">
        <f t="shared" ca="1" si="145"/>
        <v>1.3562014865041148</v>
      </c>
      <c r="V379" s="152">
        <f t="shared" ca="1" si="146"/>
        <v>1.3460202478056895</v>
      </c>
      <c r="W379" s="153">
        <f t="shared" ca="1" si="147"/>
        <v>2</v>
      </c>
      <c r="X379" s="153">
        <f t="shared" ca="1" si="148"/>
        <v>1</v>
      </c>
      <c r="Y379" s="153">
        <f t="shared" ca="1" si="149"/>
        <v>8</v>
      </c>
      <c r="Z379" s="153">
        <f t="shared" ca="1" si="150"/>
        <v>4</v>
      </c>
      <c r="AA379" s="152">
        <f t="shared" ca="1" si="151"/>
        <v>1.3541964043716699</v>
      </c>
      <c r="AB379" s="152">
        <f t="shared" ca="1" si="152"/>
        <v>1.3466126913879284</v>
      </c>
      <c r="AC379" s="154">
        <f t="shared" ca="1" si="153"/>
        <v>123.20294484784</v>
      </c>
      <c r="AD379" s="154">
        <f t="shared" ca="1" si="154"/>
        <v>-368.14999177358311</v>
      </c>
      <c r="AE379" s="3">
        <f t="shared" ca="1" si="155"/>
        <v>-20.412253910478594</v>
      </c>
      <c r="AF379" s="3">
        <f t="shared" ca="1" si="156"/>
        <v>-244.94704692574311</v>
      </c>
      <c r="AG379" s="3" t="str">
        <f t="shared" ca="1" si="163"/>
        <v>N</v>
      </c>
      <c r="AH379" s="4" t="str">
        <f t="shared" ca="1" si="157"/>
        <v/>
      </c>
      <c r="AI379" s="75">
        <f t="shared" ca="1" si="158"/>
        <v>-24.494704692574309</v>
      </c>
      <c r="AJ379" s="75">
        <f t="shared" ca="1" si="159"/>
        <v>0</v>
      </c>
    </row>
    <row r="380" spans="1:36" ht="14.25">
      <c r="A380" s="41">
        <f t="shared" si="160"/>
        <v>314</v>
      </c>
      <c r="B380" s="150">
        <f>IF(ISNUMBER(A380),INDEX('MetaTrader Import'!$H$13:$J$5893,TRUNC(((A380-$A$39+1)-1)/3)+1,MOD((A380-$A$39+1)-1,3)+1),"")</f>
        <v>0</v>
      </c>
      <c r="C380" s="43">
        <f t="shared" ca="1" si="137"/>
        <v>23.604543138583686</v>
      </c>
      <c r="D380" s="43">
        <f t="shared" ca="1" si="138"/>
        <v>-2.7110211824535955</v>
      </c>
      <c r="E380" s="43">
        <f t="shared" ca="1" si="139"/>
        <v>20.89352195613009</v>
      </c>
      <c r="F380" s="43">
        <f t="shared" ca="1" si="140"/>
        <v>2.0893521956130092</v>
      </c>
      <c r="G380" s="43">
        <f>IF(A380&lt;&gt;"",IF(A380&lt;Data!$G$11*0.25,$C$13/$G$32,IF(A380&gt;Data!$G$11*0.25,$C$13,$C$13*10)),"")</f>
        <v>2</v>
      </c>
      <c r="H380" s="43">
        <f>IF(A380&lt;&gt;"",IF(Data!$G$9="constant",$C$13,IF(Data!$G$9="squeeze",G380,F380)),"")</f>
        <v>2</v>
      </c>
      <c r="I380" s="38">
        <f ca="1">IF(ISNUMBER(A380),NORMINV(RAND(),0,IF(AND(Data!$G$9="squeeze",A380&lt;Data!$G$11*0.25),$H$32,1)*$C$30*$C$13)*($C$14*$C$12),"")</f>
        <v>-5.8689135226455333E-4</v>
      </c>
      <c r="J380" s="42">
        <f ca="1">IFERROR(IF(Data!$C$6="Real",B380,I380+J379+($C$14*$C$12)*(NORMINV(RAND(),$C$15,CHOOSE($G$13,$C$13,F380,G380)))),"")</f>
        <v>1.3545242188687883</v>
      </c>
      <c r="K380" s="88">
        <f>IF(ISNUMBER(A380), IF($G$16="fixed",$G$17,MIN(H380*Data!$C$7*$C$16*0.5,$C$17*Data!$C$7))*$C$12,"")</f>
        <v>8.0000000000000007E-5</v>
      </c>
      <c r="L380" s="42">
        <f t="shared" ca="1" si="164"/>
        <v>1.3545242188687883</v>
      </c>
      <c r="M380" s="44">
        <f t="shared" ca="1" si="165"/>
        <v>1.3545642188687883</v>
      </c>
      <c r="N380" s="44">
        <f t="shared" ca="1" si="166"/>
        <v>1.3544842188687882</v>
      </c>
      <c r="O380" s="108">
        <f t="shared" ca="1" si="141"/>
        <v>0.75253302354856744</v>
      </c>
      <c r="P380" s="102">
        <f t="shared" ca="1" si="142"/>
        <v>5.7557311221680783</v>
      </c>
      <c r="Q380" s="102">
        <f t="shared" ca="1" si="143"/>
        <v>-0.62598738343698079</v>
      </c>
      <c r="R380" s="120">
        <f t="shared" ca="1" si="161"/>
        <v>1</v>
      </c>
      <c r="S380" s="54">
        <f t="shared" ca="1" si="162"/>
        <v>0</v>
      </c>
      <c r="T380" s="5">
        <f t="shared" ca="1" si="144"/>
        <v>1.3495941575375672</v>
      </c>
      <c r="U380" s="152">
        <f t="shared" ca="1" si="145"/>
        <v>1.3562014865041148</v>
      </c>
      <c r="V380" s="152">
        <f t="shared" ca="1" si="146"/>
        <v>1.3460202478056895</v>
      </c>
      <c r="W380" s="153">
        <f t="shared" ca="1" si="147"/>
        <v>2</v>
      </c>
      <c r="X380" s="153">
        <f t="shared" ca="1" si="148"/>
        <v>1</v>
      </c>
      <c r="Y380" s="153">
        <f t="shared" ca="1" si="149"/>
        <v>8</v>
      </c>
      <c r="Z380" s="153">
        <f t="shared" ca="1" si="150"/>
        <v>4</v>
      </c>
      <c r="AA380" s="152">
        <f t="shared" ca="1" si="151"/>
        <v>1.3541964043716699</v>
      </c>
      <c r="AB380" s="152">
        <f t="shared" ca="1" si="152"/>
        <v>1.3466126913879284</v>
      </c>
      <c r="AC380" s="154">
        <f t="shared" ca="1" si="153"/>
        <v>23.025159769467507</v>
      </c>
      <c r="AD380" s="154">
        <f t="shared" ca="1" si="154"/>
        <v>-318.06109923439686</v>
      </c>
      <c r="AE380" s="3">
        <f t="shared" ca="1" si="155"/>
        <v>-24.586328288744113</v>
      </c>
      <c r="AF380" s="3">
        <f t="shared" ca="1" si="156"/>
        <v>-295.03593946492936</v>
      </c>
      <c r="AG380" s="3" t="str">
        <f t="shared" ca="1" si="163"/>
        <v>N</v>
      </c>
      <c r="AH380" s="4" t="str">
        <f t="shared" ca="1" si="157"/>
        <v/>
      </c>
      <c r="AI380" s="75">
        <f t="shared" ca="1" si="158"/>
        <v>-29.503593946492938</v>
      </c>
      <c r="AJ380" s="75">
        <f t="shared" ca="1" si="159"/>
        <v>0</v>
      </c>
    </row>
    <row r="381" spans="1:36" ht="14.25">
      <c r="A381" s="41">
        <f t="shared" si="160"/>
        <v>315</v>
      </c>
      <c r="B381" s="150">
        <f>IF(ISNUMBER(A381),INDEX('MetaTrader Import'!$H$13:$J$5893,TRUNC(((A381-$A$39+1)-1)/3)+1,MOD((A381-$A$39+1)-1,3)+1),"")</f>
        <v>0</v>
      </c>
      <c r="C381" s="43">
        <f t="shared" ca="1" si="137"/>
        <v>20.89352195613009</v>
      </c>
      <c r="D381" s="43">
        <f t="shared" ca="1" si="138"/>
        <v>1.5350310825462399E-2</v>
      </c>
      <c r="E381" s="43">
        <f t="shared" ca="1" si="139"/>
        <v>20.908872266955552</v>
      </c>
      <c r="F381" s="43">
        <f t="shared" ca="1" si="140"/>
        <v>2.0908872266955552</v>
      </c>
      <c r="G381" s="43">
        <f>IF(A381&lt;&gt;"",IF(A381&lt;Data!$G$11*0.25,$C$13/$G$32,IF(A381&gt;Data!$G$11*0.25,$C$13,$C$13*10)),"")</f>
        <v>2</v>
      </c>
      <c r="H381" s="43">
        <f>IF(A381&lt;&gt;"",IF(Data!$G$9="constant",$C$13,IF(Data!$G$9="squeeze",G381,F381)),"")</f>
        <v>2</v>
      </c>
      <c r="I381" s="38">
        <f ca="1">IF(ISNUMBER(A381),NORMINV(RAND(),0,IF(AND(Data!$G$9="squeeze",A381&lt;Data!$G$11*0.25),$H$32,1)*$C$30*$C$13)*($C$14*$C$12),"")</f>
        <v>1.668124960432011E-4</v>
      </c>
      <c r="J381" s="42">
        <f ca="1">IFERROR(IF(Data!$C$6="Real",B381,I381+J380+($C$14*$C$12)*(NORMINV(RAND(),$C$15,CHOOSE($G$13,$C$13,F381,G381)))),"")</f>
        <v>1.3536132566288988</v>
      </c>
      <c r="K381" s="88">
        <f>IF(ISNUMBER(A381), IF($G$16="fixed",$G$17,MIN(H381*Data!$C$7*$C$16*0.5,$C$17*Data!$C$7))*$C$12,"")</f>
        <v>8.0000000000000007E-5</v>
      </c>
      <c r="L381" s="42">
        <f t="shared" ca="1" si="164"/>
        <v>1.3536132566288988</v>
      </c>
      <c r="M381" s="44">
        <f t="shared" ca="1" si="165"/>
        <v>1.3536532566288988</v>
      </c>
      <c r="N381" s="44">
        <f t="shared" ca="1" si="166"/>
        <v>1.3535732566288987</v>
      </c>
      <c r="O381" s="108">
        <f t="shared" ca="1" si="141"/>
        <v>0.21840477431096197</v>
      </c>
      <c r="P381" s="102">
        <f t="shared" ca="1" si="142"/>
        <v>6.7786951616133209</v>
      </c>
      <c r="Q381" s="102">
        <f t="shared" ca="1" si="143"/>
        <v>-0.40912197436262571</v>
      </c>
      <c r="R381" s="120">
        <f t="shared" ca="1" si="161"/>
        <v>1</v>
      </c>
      <c r="S381" s="54">
        <f t="shared" ca="1" si="162"/>
        <v>0</v>
      </c>
      <c r="T381" s="5">
        <f t="shared" ca="1" si="144"/>
        <v>1.3495941575375672</v>
      </c>
      <c r="U381" s="152">
        <f t="shared" ca="1" si="145"/>
        <v>1.3562014865041148</v>
      </c>
      <c r="V381" s="152">
        <f t="shared" ca="1" si="146"/>
        <v>1.3460202478056895</v>
      </c>
      <c r="W381" s="153">
        <f t="shared" ca="1" si="147"/>
        <v>2</v>
      </c>
      <c r="X381" s="153">
        <f t="shared" ca="1" si="148"/>
        <v>1</v>
      </c>
      <c r="Y381" s="153">
        <f t="shared" ca="1" si="149"/>
        <v>8</v>
      </c>
      <c r="Z381" s="153">
        <f t="shared" ca="1" si="150"/>
        <v>4</v>
      </c>
      <c r="AA381" s="152">
        <f t="shared" ca="1" si="151"/>
        <v>1.3541964043716699</v>
      </c>
      <c r="AB381" s="152">
        <f t="shared" ca="1" si="152"/>
        <v>1.3466126913879284</v>
      </c>
      <c r="AC381" s="154">
        <f t="shared" ca="1" si="153"/>
        <v>-49.851819421693477</v>
      </c>
      <c r="AD381" s="154">
        <f t="shared" ca="1" si="154"/>
        <v>-281.62260963881636</v>
      </c>
      <c r="AE381" s="3">
        <f t="shared" ca="1" si="155"/>
        <v>-27.622869088375818</v>
      </c>
      <c r="AF381" s="3">
        <f t="shared" ca="1" si="156"/>
        <v>-331.47442906050981</v>
      </c>
      <c r="AG381" s="3" t="str">
        <f t="shared" ca="1" si="163"/>
        <v>N</v>
      </c>
      <c r="AH381" s="4" t="str">
        <f t="shared" ca="1" si="157"/>
        <v/>
      </c>
      <c r="AI381" s="75">
        <f t="shared" ca="1" si="158"/>
        <v>-33.147442906050983</v>
      </c>
      <c r="AJ381" s="75">
        <f t="shared" ca="1" si="159"/>
        <v>0</v>
      </c>
    </row>
    <row r="382" spans="1:36" ht="14.25">
      <c r="A382" s="41">
        <f t="shared" si="160"/>
        <v>316</v>
      </c>
      <c r="B382" s="150">
        <f>IF(ISNUMBER(A382),INDEX('MetaTrader Import'!$H$13:$J$5893,TRUNC(((A382-$A$39+1)-1)/3)+1,MOD((A382-$A$39+1)-1,3)+1),"")</f>
        <v>0</v>
      </c>
      <c r="C382" s="43">
        <f t="shared" ca="1" si="137"/>
        <v>20.908872266955552</v>
      </c>
      <c r="D382" s="43">
        <f t="shared" ca="1" si="138"/>
        <v>0.67351744045046202</v>
      </c>
      <c r="E382" s="43">
        <f t="shared" ca="1" si="139"/>
        <v>21.582389707406012</v>
      </c>
      <c r="F382" s="43">
        <f t="shared" ca="1" si="140"/>
        <v>2.1582389707406011</v>
      </c>
      <c r="G382" s="43">
        <f>IF(A382&lt;&gt;"",IF(A382&lt;Data!$G$11*0.25,$C$13/$G$32,IF(A382&gt;Data!$G$11*0.25,$C$13,$C$13*10)),"")</f>
        <v>2</v>
      </c>
      <c r="H382" s="43">
        <f>IF(A382&lt;&gt;"",IF(Data!$G$9="constant",$C$13,IF(Data!$G$9="squeeze",G382,F382)),"")</f>
        <v>2</v>
      </c>
      <c r="I382" s="38">
        <f ca="1">IF(ISNUMBER(A382),NORMINV(RAND(),0,IF(AND(Data!$G$9="squeeze",A382&lt;Data!$G$11*0.25),$H$32,1)*$C$30*$C$13)*($C$14*$C$12),"")</f>
        <v>-2.9638987409476655E-4</v>
      </c>
      <c r="J382" s="42">
        <f ca="1">IFERROR(IF(Data!$C$6="Real",B382,I382+J381+($C$14*$C$12)*(NORMINV(RAND(),$C$15,CHOOSE($G$13,$C$13,F382,G382)))),"")</f>
        <v>1.352978815425617</v>
      </c>
      <c r="K382" s="88">
        <f>IF(ISNUMBER(A382), IF($G$16="fixed",$G$17,MIN(H382*Data!$C$7*$C$16*0.5,$C$17*Data!$C$7))*$C$12,"")</f>
        <v>8.0000000000000007E-5</v>
      </c>
      <c r="L382" s="42">
        <f t="shared" ca="1" si="164"/>
        <v>1.352978815425617</v>
      </c>
      <c r="M382" s="44">
        <f t="shared" ca="1" si="165"/>
        <v>1.3530188154256171</v>
      </c>
      <c r="N382" s="44">
        <f t="shared" ca="1" si="166"/>
        <v>1.352938815425617</v>
      </c>
      <c r="O382" s="108">
        <f t="shared" ca="1" si="141"/>
        <v>-0.4431576188649628</v>
      </c>
      <c r="P382" s="102">
        <f t="shared" ca="1" si="142"/>
        <v>8.5419301537498953</v>
      </c>
      <c r="Q382" s="102">
        <f t="shared" ca="1" si="143"/>
        <v>-0.14967902601773508</v>
      </c>
      <c r="R382" s="120">
        <f t="shared" ca="1" si="161"/>
        <v>1</v>
      </c>
      <c r="S382" s="54">
        <f t="shared" ca="1" si="162"/>
        <v>0</v>
      </c>
      <c r="T382" s="5">
        <f t="shared" ca="1" si="144"/>
        <v>1.3495941575375672</v>
      </c>
      <c r="U382" s="152">
        <f t="shared" ca="1" si="145"/>
        <v>1.3562014865041148</v>
      </c>
      <c r="V382" s="152">
        <f t="shared" ca="1" si="146"/>
        <v>1.3460202478056895</v>
      </c>
      <c r="W382" s="153">
        <f t="shared" ca="1" si="147"/>
        <v>2</v>
      </c>
      <c r="X382" s="153">
        <f t="shared" ca="1" si="148"/>
        <v>1</v>
      </c>
      <c r="Y382" s="153">
        <f t="shared" ca="1" si="149"/>
        <v>8</v>
      </c>
      <c r="Z382" s="153">
        <f t="shared" ca="1" si="150"/>
        <v>4</v>
      </c>
      <c r="AA382" s="152">
        <f t="shared" ca="1" si="151"/>
        <v>1.3541964043716699</v>
      </c>
      <c r="AB382" s="152">
        <f t="shared" ca="1" si="152"/>
        <v>1.3466126913879284</v>
      </c>
      <c r="AC382" s="154">
        <f t="shared" ca="1" si="153"/>
        <v>-100.60711568423031</v>
      </c>
      <c r="AD382" s="154">
        <f t="shared" ca="1" si="154"/>
        <v>-256.24496150754794</v>
      </c>
      <c r="AE382" s="3">
        <f t="shared" ca="1" si="155"/>
        <v>-29.737673099314851</v>
      </c>
      <c r="AF382" s="3">
        <f t="shared" ca="1" si="156"/>
        <v>-356.85207719177822</v>
      </c>
      <c r="AG382" s="3" t="str">
        <f t="shared" ca="1" si="163"/>
        <v>N</v>
      </c>
      <c r="AH382" s="4" t="str">
        <f t="shared" ca="1" si="157"/>
        <v/>
      </c>
      <c r="AI382" s="75">
        <f t="shared" ca="1" si="158"/>
        <v>-35.685207719177825</v>
      </c>
      <c r="AJ382" s="75">
        <f t="shared" ca="1" si="159"/>
        <v>0</v>
      </c>
    </row>
    <row r="383" spans="1:36" ht="14.25">
      <c r="A383" s="41">
        <f t="shared" si="160"/>
        <v>317</v>
      </c>
      <c r="B383" s="150">
        <f>IF(ISNUMBER(A383),INDEX('MetaTrader Import'!$H$13:$J$5893,TRUNC(((A383-$A$39+1)-1)/3)+1,MOD((A383-$A$39+1)-1,3)+1),"")</f>
        <v>0</v>
      </c>
      <c r="C383" s="43">
        <f t="shared" ca="1" si="137"/>
        <v>21.582389707406012</v>
      </c>
      <c r="D383" s="43">
        <f t="shared" ca="1" si="138"/>
        <v>-2.383110817869647</v>
      </c>
      <c r="E383" s="43">
        <f t="shared" ca="1" si="139"/>
        <v>19.199278889536366</v>
      </c>
      <c r="F383" s="43">
        <f t="shared" ca="1" si="140"/>
        <v>1.9199278889536366</v>
      </c>
      <c r="G383" s="43">
        <f>IF(A383&lt;&gt;"",IF(A383&lt;Data!$G$11*0.25,$C$13/$G$32,IF(A383&gt;Data!$G$11*0.25,$C$13,$C$13*10)),"")</f>
        <v>2</v>
      </c>
      <c r="H383" s="43">
        <f>IF(A383&lt;&gt;"",IF(Data!$G$9="constant",$C$13,IF(Data!$G$9="squeeze",G383,F383)),"")</f>
        <v>2</v>
      </c>
      <c r="I383" s="38">
        <f ca="1">IF(ISNUMBER(A383),NORMINV(RAND(),0,IF(AND(Data!$G$9="squeeze",A383&lt;Data!$G$11*0.25),$H$32,1)*$C$30*$C$13)*($C$14*$C$12),"")</f>
        <v>-8.9941675842555499E-4</v>
      </c>
      <c r="J383" s="42">
        <f ca="1">IFERROR(IF(Data!$C$6="Real",B383,I383+J382+($C$14*$C$12)*(NORMINV(RAND(),$C$15,CHOOSE($G$13,$C$13,F383,G383)))),"")</f>
        <v>1.351910039584086</v>
      </c>
      <c r="K383" s="88">
        <f>IF(ISNUMBER(A383), IF($G$16="fixed",$G$17,MIN(H383*Data!$C$7*$C$16*0.5,$C$17*Data!$C$7))*$C$12,"")</f>
        <v>8.0000000000000007E-5</v>
      </c>
      <c r="L383" s="42">
        <f t="shared" ca="1" si="164"/>
        <v>1.351910039584086</v>
      </c>
      <c r="M383" s="44">
        <f t="shared" ca="1" si="165"/>
        <v>1.351950039584086</v>
      </c>
      <c r="N383" s="44">
        <f t="shared" ca="1" si="166"/>
        <v>1.3518700395840859</v>
      </c>
      <c r="O383" s="108">
        <f t="shared" ca="1" si="141"/>
        <v>-1.3147291929529064</v>
      </c>
      <c r="P383" s="102">
        <f t="shared" ca="1" si="142"/>
        <v>11.558432163521809</v>
      </c>
      <c r="Q383" s="102">
        <f t="shared" ca="1" si="143"/>
        <v>0.15552156270235892</v>
      </c>
      <c r="R383" s="120">
        <f t="shared" ca="1" si="161"/>
        <v>1</v>
      </c>
      <c r="S383" s="54">
        <f t="shared" ca="1" si="162"/>
        <v>0</v>
      </c>
      <c r="T383" s="5">
        <f t="shared" ca="1" si="144"/>
        <v>1.3495941575375672</v>
      </c>
      <c r="U383" s="152">
        <f t="shared" ca="1" si="145"/>
        <v>1.3562014865041148</v>
      </c>
      <c r="V383" s="152">
        <f t="shared" ca="1" si="146"/>
        <v>1.3460202478056895</v>
      </c>
      <c r="W383" s="153">
        <f t="shared" ca="1" si="147"/>
        <v>2</v>
      </c>
      <c r="X383" s="153">
        <f t="shared" ca="1" si="148"/>
        <v>1</v>
      </c>
      <c r="Y383" s="153">
        <f t="shared" ca="1" si="149"/>
        <v>8</v>
      </c>
      <c r="Z383" s="153">
        <f t="shared" ca="1" si="150"/>
        <v>4</v>
      </c>
      <c r="AA383" s="152">
        <f t="shared" ca="1" si="151"/>
        <v>1.3541964043716699</v>
      </c>
      <c r="AB383" s="152">
        <f t="shared" ca="1" si="152"/>
        <v>1.3466126913879284</v>
      </c>
      <c r="AC383" s="154">
        <f t="shared" ca="1" si="153"/>
        <v>-186.10918300671742</v>
      </c>
      <c r="AD383" s="154">
        <f t="shared" ca="1" si="154"/>
        <v>-213.49392784630439</v>
      </c>
      <c r="AE383" s="3">
        <f t="shared" ca="1" si="155"/>
        <v>-33.300259237751817</v>
      </c>
      <c r="AF383" s="3">
        <f t="shared" ca="1" si="156"/>
        <v>-399.6031108530218</v>
      </c>
      <c r="AG383" s="3" t="str">
        <f t="shared" ca="1" si="163"/>
        <v>N</v>
      </c>
      <c r="AH383" s="4" t="str">
        <f t="shared" ca="1" si="157"/>
        <v/>
      </c>
      <c r="AI383" s="75">
        <f t="shared" ca="1" si="158"/>
        <v>-39.96031108530218</v>
      </c>
      <c r="AJ383" s="75">
        <f t="shared" ca="1" si="159"/>
        <v>0</v>
      </c>
    </row>
    <row r="384" spans="1:36" ht="14.25">
      <c r="A384" s="41">
        <f t="shared" si="160"/>
        <v>318</v>
      </c>
      <c r="B384" s="150">
        <f>IF(ISNUMBER(A384),INDEX('MetaTrader Import'!$H$13:$J$5893,TRUNC(((A384-$A$39+1)-1)/3)+1,MOD((A384-$A$39+1)-1,3)+1),"")</f>
        <v>0</v>
      </c>
      <c r="C384" s="43">
        <f t="shared" ca="1" si="137"/>
        <v>19.199278889536366</v>
      </c>
      <c r="D384" s="43">
        <f t="shared" ca="1" si="138"/>
        <v>1.9239177115749277</v>
      </c>
      <c r="E384" s="43">
        <f t="shared" ca="1" si="139"/>
        <v>21.123196601111292</v>
      </c>
      <c r="F384" s="43">
        <f t="shared" ca="1" si="140"/>
        <v>2.1123196601111291</v>
      </c>
      <c r="G384" s="43">
        <f>IF(A384&lt;&gt;"",IF(A384&lt;Data!$G$11*0.25,$C$13/$G$32,IF(A384&gt;Data!$G$11*0.25,$C$13,$C$13*10)),"")</f>
        <v>2</v>
      </c>
      <c r="H384" s="43">
        <f>IF(A384&lt;&gt;"",IF(Data!$G$9="constant",$C$13,IF(Data!$G$9="squeeze",G384,F384)),"")</f>
        <v>2</v>
      </c>
      <c r="I384" s="38">
        <f ca="1">IF(ISNUMBER(A384),NORMINV(RAND(),0,IF(AND(Data!$G$9="squeeze",A384&lt;Data!$G$11*0.25),$H$32,1)*$C$30*$C$13)*($C$14*$C$12),"")</f>
        <v>9.3558037152928226E-4</v>
      </c>
      <c r="J384" s="42">
        <f ca="1">IFERROR(IF(Data!$C$6="Real",B384,I384+J383+($C$14*$C$12)*(NORMINV(RAND(),$C$15,CHOOSE($G$13,$C$13,F384,G384)))),"")</f>
        <v>1.3524218488548652</v>
      </c>
      <c r="K384" s="88">
        <f>IF(ISNUMBER(A384), IF($G$16="fixed",$G$17,MIN(H384*Data!$C$7*$C$16*0.5,$C$17*Data!$C$7))*$C$12,"")</f>
        <v>8.0000000000000007E-5</v>
      </c>
      <c r="L384" s="42">
        <f t="shared" ca="1" si="164"/>
        <v>1.3524218488548652</v>
      </c>
      <c r="M384" s="44">
        <f t="shared" ca="1" si="165"/>
        <v>1.3524618488548652</v>
      </c>
      <c r="N384" s="44">
        <f t="shared" ca="1" si="166"/>
        <v>1.3523818488548651</v>
      </c>
      <c r="O384" s="108">
        <f t="shared" ca="1" si="141"/>
        <v>-1.7866914120608288</v>
      </c>
      <c r="P384" s="102">
        <f t="shared" ca="1" si="142"/>
        <v>12.955743355539187</v>
      </c>
      <c r="Q384" s="102">
        <f t="shared" ca="1" si="143"/>
        <v>0.4291189392427795</v>
      </c>
      <c r="R384" s="120">
        <f t="shared" ca="1" si="161"/>
        <v>1</v>
      </c>
      <c r="S384" s="54">
        <f t="shared" ca="1" si="162"/>
        <v>0</v>
      </c>
      <c r="T384" s="5">
        <f t="shared" ca="1" si="144"/>
        <v>1.3495941575375672</v>
      </c>
      <c r="U384" s="152">
        <f t="shared" ca="1" si="145"/>
        <v>1.3562014865041148</v>
      </c>
      <c r="V384" s="152">
        <f t="shared" ca="1" si="146"/>
        <v>1.3460202478056895</v>
      </c>
      <c r="W384" s="153">
        <f t="shared" ca="1" si="147"/>
        <v>2</v>
      </c>
      <c r="X384" s="153">
        <f t="shared" ca="1" si="148"/>
        <v>1</v>
      </c>
      <c r="Y384" s="153">
        <f t="shared" ca="1" si="149"/>
        <v>8</v>
      </c>
      <c r="Z384" s="153">
        <f t="shared" ca="1" si="150"/>
        <v>4</v>
      </c>
      <c r="AA384" s="152">
        <f t="shared" ca="1" si="151"/>
        <v>1.3541964043716699</v>
      </c>
      <c r="AB384" s="152">
        <f t="shared" ca="1" si="152"/>
        <v>1.3466126913879284</v>
      </c>
      <c r="AC384" s="154">
        <f t="shared" ca="1" si="153"/>
        <v>-145.16444134438089</v>
      </c>
      <c r="AD384" s="154">
        <f t="shared" ca="1" si="154"/>
        <v>-233.96629867747265</v>
      </c>
      <c r="AE384" s="3">
        <f t="shared" ca="1" si="155"/>
        <v>-31.594228335154458</v>
      </c>
      <c r="AF384" s="3">
        <f t="shared" ca="1" si="156"/>
        <v>-379.13074002185351</v>
      </c>
      <c r="AG384" s="3" t="str">
        <f t="shared" ca="1" si="163"/>
        <v>N</v>
      </c>
      <c r="AH384" s="4" t="str">
        <f t="shared" ca="1" si="157"/>
        <v/>
      </c>
      <c r="AI384" s="75">
        <f t="shared" ca="1" si="158"/>
        <v>-37.913074002185347</v>
      </c>
      <c r="AJ384" s="75">
        <f t="shared" ca="1" si="159"/>
        <v>0</v>
      </c>
    </row>
    <row r="385" spans="1:36" ht="14.25">
      <c r="A385" s="41">
        <f t="shared" si="160"/>
        <v>319</v>
      </c>
      <c r="B385" s="150">
        <f>IF(ISNUMBER(A385),INDEX('MetaTrader Import'!$H$13:$J$5893,TRUNC(((A385-$A$39+1)-1)/3)+1,MOD((A385-$A$39+1)-1,3)+1),"")</f>
        <v>0</v>
      </c>
      <c r="C385" s="43">
        <f t="shared" ca="1" si="137"/>
        <v>21.123196601111292</v>
      </c>
      <c r="D385" s="43">
        <f t="shared" ca="1" si="138"/>
        <v>-0.95607338368821015</v>
      </c>
      <c r="E385" s="43">
        <f t="shared" ca="1" si="139"/>
        <v>20.167123217423082</v>
      </c>
      <c r="F385" s="43">
        <f t="shared" ca="1" si="140"/>
        <v>2.0167123217423084</v>
      </c>
      <c r="G385" s="43">
        <f>IF(A385&lt;&gt;"",IF(A385&lt;Data!$G$11*0.25,$C$13/$G$32,IF(A385&gt;Data!$G$11*0.25,$C$13,$C$13*10)),"")</f>
        <v>2</v>
      </c>
      <c r="H385" s="43">
        <f>IF(A385&lt;&gt;"",IF(Data!$G$9="constant",$C$13,IF(Data!$G$9="squeeze",G385,F385)),"")</f>
        <v>2</v>
      </c>
      <c r="I385" s="38">
        <f ca="1">IF(ISNUMBER(A385),NORMINV(RAND(),0,IF(AND(Data!$G$9="squeeze",A385&lt;Data!$G$11*0.25),$H$32,1)*$C$30*$C$13)*($C$14*$C$12),"")</f>
        <v>-3.7117953225157177E-4</v>
      </c>
      <c r="J385" s="42">
        <f ca="1">IFERROR(IF(Data!$C$6="Real",B385,I385+J384+($C$14*$C$12)*(NORMINV(RAND(),$C$15,CHOOSE($G$13,$C$13,F385,G385)))),"")</f>
        <v>1.3520087831800527</v>
      </c>
      <c r="K385" s="88">
        <f>IF(ISNUMBER(A385), IF($G$16="fixed",$G$17,MIN(H385*Data!$C$7*$C$16*0.5,$C$17*Data!$C$7))*$C$12,"")</f>
        <v>8.0000000000000007E-5</v>
      </c>
      <c r="L385" s="42">
        <f t="shared" ca="1" si="164"/>
        <v>1.3520087831800527</v>
      </c>
      <c r="M385" s="44">
        <f t="shared" ca="1" si="165"/>
        <v>1.3520487831800527</v>
      </c>
      <c r="N385" s="44">
        <f t="shared" ca="1" si="166"/>
        <v>1.3519687831800526</v>
      </c>
      <c r="O385" s="108">
        <f t="shared" ca="1" si="141"/>
        <v>-2.4272666364217241</v>
      </c>
      <c r="P385" s="102">
        <f t="shared" ca="1" si="142"/>
        <v>14.549241896197815</v>
      </c>
      <c r="Q385" s="102">
        <f t="shared" ca="1" si="143"/>
        <v>0.67832315518247832</v>
      </c>
      <c r="R385" s="120">
        <f t="shared" ca="1" si="161"/>
        <v>1</v>
      </c>
      <c r="S385" s="54">
        <f t="shared" ca="1" si="162"/>
        <v>0</v>
      </c>
      <c r="T385" s="5">
        <f t="shared" ca="1" si="144"/>
        <v>1.3495941575375672</v>
      </c>
      <c r="U385" s="152">
        <f t="shared" ca="1" si="145"/>
        <v>1.3562014865041148</v>
      </c>
      <c r="V385" s="152">
        <f t="shared" ca="1" si="146"/>
        <v>1.3460202478056895</v>
      </c>
      <c r="W385" s="153">
        <f t="shared" ca="1" si="147"/>
        <v>2</v>
      </c>
      <c r="X385" s="153">
        <f t="shared" ca="1" si="148"/>
        <v>1</v>
      </c>
      <c r="Y385" s="153">
        <f t="shared" ca="1" si="149"/>
        <v>8</v>
      </c>
      <c r="Z385" s="153">
        <f t="shared" ca="1" si="150"/>
        <v>4</v>
      </c>
      <c r="AA385" s="152">
        <f t="shared" ca="1" si="151"/>
        <v>1.3541964043716699</v>
      </c>
      <c r="AB385" s="152">
        <f t="shared" ca="1" si="152"/>
        <v>1.3466126913879284</v>
      </c>
      <c r="AC385" s="154">
        <f t="shared" ca="1" si="153"/>
        <v>-178.2096953293788</v>
      </c>
      <c r="AD385" s="154">
        <f t="shared" ca="1" si="154"/>
        <v>-217.44367168497371</v>
      </c>
      <c r="AE385" s="3">
        <f t="shared" ca="1" si="155"/>
        <v>-32.971113917862709</v>
      </c>
      <c r="AF385" s="3">
        <f t="shared" ca="1" si="156"/>
        <v>-395.65336701435251</v>
      </c>
      <c r="AG385" s="3" t="str">
        <f t="shared" ca="1" si="163"/>
        <v>N</v>
      </c>
      <c r="AH385" s="4" t="str">
        <f t="shared" ca="1" si="157"/>
        <v/>
      </c>
      <c r="AI385" s="75">
        <f t="shared" ca="1" si="158"/>
        <v>-39.565336701435257</v>
      </c>
      <c r="AJ385" s="75">
        <f t="shared" ca="1" si="159"/>
        <v>0</v>
      </c>
    </row>
    <row r="386" spans="1:36" ht="14.25">
      <c r="A386" s="41">
        <f t="shared" si="160"/>
        <v>320</v>
      </c>
      <c r="B386" s="150">
        <f>IF(ISNUMBER(A386),INDEX('MetaTrader Import'!$H$13:$J$5893,TRUNC(((A386-$A$39+1)-1)/3)+1,MOD((A386-$A$39+1)-1,3)+1),"")</f>
        <v>0</v>
      </c>
      <c r="C386" s="43">
        <f t="shared" ca="1" si="137"/>
        <v>20.167123217423082</v>
      </c>
      <c r="D386" s="43">
        <f t="shared" ca="1" si="138"/>
        <v>0.60925111037476376</v>
      </c>
      <c r="E386" s="43">
        <f t="shared" ca="1" si="139"/>
        <v>20.776374327797846</v>
      </c>
      <c r="F386" s="43">
        <f t="shared" ca="1" si="140"/>
        <v>2.0776374327797846</v>
      </c>
      <c r="G386" s="43">
        <f>IF(A386&lt;&gt;"",IF(A386&lt;Data!$G$11*0.25,$C$13/$G$32,IF(A386&gt;Data!$G$11*0.25,$C$13,$C$13*10)),"")</f>
        <v>2</v>
      </c>
      <c r="H386" s="43">
        <f>IF(A386&lt;&gt;"",IF(Data!$G$9="constant",$C$13,IF(Data!$G$9="squeeze",G386,F386)),"")</f>
        <v>2</v>
      </c>
      <c r="I386" s="38">
        <f ca="1">IF(ISNUMBER(A386),NORMINV(RAND(),0,IF(AND(Data!$G$9="squeeze",A386&lt;Data!$G$11*0.25),$H$32,1)*$C$30*$C$13)*($C$14*$C$12),"")</f>
        <v>-9.3037939998076397E-6</v>
      </c>
      <c r="J386" s="42">
        <f ca="1">IFERROR(IF(Data!$C$6="Real",B386,I386+J385+($C$14*$C$12)*(NORMINV(RAND(),$C$15,CHOOSE($G$13,$C$13,F386,G386)))),"")</f>
        <v>1.3512427918273673</v>
      </c>
      <c r="K386" s="88">
        <f>IF(ISNUMBER(A386), IF($G$16="fixed",$G$17,MIN(H386*Data!$C$7*$C$16*0.5,$C$17*Data!$C$7))*$C$12,"")</f>
        <v>8.0000000000000007E-5</v>
      </c>
      <c r="L386" s="42">
        <f t="shared" ca="1" si="164"/>
        <v>1.3512427918273673</v>
      </c>
      <c r="M386" s="44">
        <f t="shared" ca="1" si="165"/>
        <v>1.3512827918273673</v>
      </c>
      <c r="N386" s="44">
        <f t="shared" ca="1" si="166"/>
        <v>1.3512027918273672</v>
      </c>
      <c r="O386" s="108">
        <f t="shared" ca="1" si="141"/>
        <v>-3.0722484596735131</v>
      </c>
      <c r="P386" s="102">
        <f t="shared" ca="1" si="142"/>
        <v>16.575042160625397</v>
      </c>
      <c r="Q386" s="102">
        <f t="shared" ca="1" si="143"/>
        <v>0.86725746387667613</v>
      </c>
      <c r="R386" s="120">
        <f t="shared" ca="1" si="161"/>
        <v>1</v>
      </c>
      <c r="S386" s="54">
        <f t="shared" ca="1" si="162"/>
        <v>0</v>
      </c>
      <c r="T386" s="5">
        <f t="shared" ca="1" si="144"/>
        <v>1.3495941575375672</v>
      </c>
      <c r="U386" s="152">
        <f t="shared" ca="1" si="145"/>
        <v>1.3562014865041148</v>
      </c>
      <c r="V386" s="152">
        <f t="shared" ca="1" si="146"/>
        <v>1.3460202478056895</v>
      </c>
      <c r="W386" s="153">
        <f t="shared" ca="1" si="147"/>
        <v>2</v>
      </c>
      <c r="X386" s="153">
        <f t="shared" ca="1" si="148"/>
        <v>1</v>
      </c>
      <c r="Y386" s="153">
        <f t="shared" ca="1" si="149"/>
        <v>8</v>
      </c>
      <c r="Z386" s="153">
        <f t="shared" ca="1" si="150"/>
        <v>4</v>
      </c>
      <c r="AA386" s="152">
        <f t="shared" ca="1" si="151"/>
        <v>1.3541964043716699</v>
      </c>
      <c r="AB386" s="152">
        <f t="shared" ca="1" si="152"/>
        <v>1.3466126913879284</v>
      </c>
      <c r="AC386" s="154">
        <f t="shared" ca="1" si="153"/>
        <v>-239.48900354421099</v>
      </c>
      <c r="AD386" s="154">
        <f t="shared" ca="1" si="154"/>
        <v>-186.8040175775576</v>
      </c>
      <c r="AE386" s="3">
        <f t="shared" ca="1" si="155"/>
        <v>-35.524418426814044</v>
      </c>
      <c r="AF386" s="3">
        <f t="shared" ca="1" si="156"/>
        <v>-426.29302112176856</v>
      </c>
      <c r="AG386" s="3" t="str">
        <f t="shared" ca="1" si="163"/>
        <v>N</v>
      </c>
      <c r="AH386" s="4" t="str">
        <f t="shared" ca="1" si="157"/>
        <v/>
      </c>
      <c r="AI386" s="75">
        <f t="shared" ca="1" si="158"/>
        <v>-42.629302112176859</v>
      </c>
      <c r="AJ386" s="75">
        <f t="shared" ca="1" si="159"/>
        <v>0</v>
      </c>
    </row>
    <row r="387" spans="1:36" ht="14.25">
      <c r="A387" s="41">
        <f t="shared" si="160"/>
        <v>321</v>
      </c>
      <c r="B387" s="150">
        <f>IF(ISNUMBER(A387),INDEX('MetaTrader Import'!$H$13:$J$5893,TRUNC(((A387-$A$39+1)-1)/3)+1,MOD((A387-$A$39+1)-1,3)+1),"")</f>
        <v>0</v>
      </c>
      <c r="C387" s="43">
        <f t="shared" ref="C387:C450" ca="1" si="167">IF(A387&lt;&gt;"",E386,"")</f>
        <v>20.776374327797846</v>
      </c>
      <c r="D387" s="43">
        <f t="shared" ref="D387:D450" ca="1" si="168">IF(A387&lt;&gt;"",NORMINV(RAND(),($C$23-C387)*$C$28,$C$27)+NORMINV(RAND(),IF(RAND()&gt;$C$26,$C$25,0),$C$27),"")</f>
        <v>0.14930574922280404</v>
      </c>
      <c r="E387" s="43">
        <f t="shared" ref="E387:E450" ca="1" si="169">IF(A387&lt;&gt;"",C387+D387,"")</f>
        <v>20.925680077020651</v>
      </c>
      <c r="F387" s="43">
        <f t="shared" ref="F387:F450" ca="1" si="170">IF(A387&lt;&gt;"",$C$13*ABS(E387)/$C$23,"")</f>
        <v>2.0925680077020652</v>
      </c>
      <c r="G387" s="43">
        <f>IF(A387&lt;&gt;"",IF(A387&lt;Data!$G$11*0.25,$C$13/$G$32,IF(A387&gt;Data!$G$11*0.25,$C$13,$C$13*10)),"")</f>
        <v>2</v>
      </c>
      <c r="H387" s="43">
        <f>IF(A387&lt;&gt;"",IF(Data!$G$9="constant",$C$13,IF(Data!$G$9="squeeze",G387,F387)),"")</f>
        <v>2</v>
      </c>
      <c r="I387" s="38">
        <f ca="1">IF(ISNUMBER(A387),NORMINV(RAND(),0,IF(AND(Data!$G$9="squeeze",A387&lt;Data!$G$11*0.25),$H$32,1)*$C$30*$C$13)*($C$14*$C$12),"")</f>
        <v>-3.0491869180186476E-4</v>
      </c>
      <c r="J387" s="42">
        <f ca="1">IFERROR(IF(Data!$C$6="Real",B387,I387+J386+($C$14*$C$12)*(NORMINV(RAND(),$C$15,CHOOSE($G$13,$C$13,F387,G387)))),"")</f>
        <v>1.3509900700430835</v>
      </c>
      <c r="K387" s="88">
        <f>IF(ISNUMBER(A387), IF($G$16="fixed",$G$17,MIN(H387*Data!$C$7*$C$16*0.5,$C$17*Data!$C$7))*$C$12,"")</f>
        <v>8.0000000000000007E-5</v>
      </c>
      <c r="L387" s="42">
        <f t="shared" ca="1" si="164"/>
        <v>1.3509900700430835</v>
      </c>
      <c r="M387" s="44">
        <f t="shared" ca="1" si="165"/>
        <v>1.3510300700430835</v>
      </c>
      <c r="N387" s="44">
        <f t="shared" ca="1" si="166"/>
        <v>1.3509500700430834</v>
      </c>
      <c r="O387" s="108">
        <f t="shared" ref="O387:O450" ca="1" si="171">IF(ISNUMBER(A387),$G$12*SLOPE(L373:L387,A373:A387),"")</f>
        <v>-3.6818615106226398</v>
      </c>
      <c r="P387" s="102">
        <f t="shared" ref="P387:P450" ca="1" si="172">IF(ISNUMBER(A387),STDEV(L373:L387)*$G$12,"")</f>
        <v>18.346452267446669</v>
      </c>
      <c r="Q387" s="102">
        <f t="shared" ref="Q387:Q450" ca="1" si="173">IF(ISNUMBER(A387),SLOPE(P373:P387,A373:A387),"")</f>
        <v>1.0441988499188644</v>
      </c>
      <c r="R387" s="120">
        <f t="shared" ca="1" si="161"/>
        <v>1</v>
      </c>
      <c r="S387" s="54">
        <f t="shared" ca="1" si="162"/>
        <v>0</v>
      </c>
      <c r="T387" s="5">
        <f t="shared" ref="T387:T450" ca="1" si="174">IF(ISNUMBER(A387),IF(S387=1,L387,IF(AG386="Y","",IF(ISNUMBER(T386),T386,""))),"")</f>
        <v>1.3495941575375672</v>
      </c>
      <c r="U387" s="152">
        <f t="shared" ref="U387:U450" ca="1" si="175">IF(NOT(ISNUMBER(T387)),"",IF(S387=1,T387,IF(M387&gt;U386,M387,IF(ISNUMBER(U386),U386,""))))</f>
        <v>1.3562014865041148</v>
      </c>
      <c r="V387" s="152">
        <f t="shared" ref="V387:V450" ca="1" si="176">IF(NOT(ISNUMBER(T387)),"",IF(S387=1,T387,IF(N387&lt;V386,N387,IF(ISNUMBER(V386),V386,""))))</f>
        <v>1.3460202478056895</v>
      </c>
      <c r="W387" s="153">
        <f t="shared" ref="W387:W450" ca="1" si="177">IF(NOT(ISNUMBER(T387)),"",MIN($F$24,IF(TRUNC((U387-T387)/$E$24*$G$12)+0&gt;IF(ISNUMBER(W386),W386,0),TRUNC((U387-T387)/$E$24*$G$12)+0,IF(ISNUMBER(W386),W386,0))))</f>
        <v>2</v>
      </c>
      <c r="X387" s="153">
        <f t="shared" ref="X387:X450" ca="1" si="178">IF(NOT(ISNUMBER(T387)),"",MIN($F$24,IF(-TRUNC((V387-T387)/$E$24*$G$12)+0&gt;IF(ISNUMBER(X386),X386,0),-TRUNC((V387-T387)/$E$24*$G$12)+0,IF(ISNUMBER(X386),X386,0))))</f>
        <v>1</v>
      </c>
      <c r="Y387" s="153">
        <f t="shared" ref="Y387:Y450" ca="1" si="179">IF(ISNUMBER(W387),(IF(W387=0,0,1))*IF(ABS($I$24)=2,POWER(2,W387-1),W387)*SIGN($I$24)*$K$24,"")</f>
        <v>8</v>
      </c>
      <c r="Z387" s="153">
        <f t="shared" ref="Z387:Z450" ca="1" si="180">IF(ISNUMBER(X387),(IF(X387=0,0,1))*IF(ABS($I$24)=2,POWER(2,X387-1),X387)*SIGN($I$24)*$K$24,"")</f>
        <v>4</v>
      </c>
      <c r="AA387" s="152">
        <f t="shared" ref="AA387:AA450" ca="1" si="181">IF(OR(NOT(ISNUMBER(T387)),W387&lt;1),"",IF(OR(NOT(ISNUMBER(W386)),W386=0),IF(SIGN(Y387)=1,M387,N387),(Y386*AA386+(Y387-Y386)*IF(SIGN(Y387)=1,M387,N387))/Y387))</f>
        <v>1.3541964043716699</v>
      </c>
      <c r="AB387" s="152">
        <f t="shared" ref="AB387:AB450" ca="1" si="182">IF(OR(NOT(ISNUMBER(T387)),X387&lt;1),"",IF(OR(NOT(ISNUMBER(X386)),X386=0),IF(SIGN(Z387)=1,N387,M387),(Z386*AB386+(Z387-Z386)*IF(SIGN(Z387)=1,N387,M387))/Z387))</f>
        <v>1.3466126913879284</v>
      </c>
      <c r="AC387" s="154">
        <f t="shared" ref="AC387:AC450" ca="1" si="183">IFERROR(-SIGN(Y387)*(AA387-IF(SIGN(Y387)=1,N387,M387))*$G$12*ABS(Y387),"")</f>
        <v>-259.70674628691626</v>
      </c>
      <c r="AD387" s="154">
        <f t="shared" ref="AD387:AD450" ca="1" si="184">IFERROR(SIGN(Z387)*(AB387-IF(SIGN(Z387)=1,M387,N387))*$G$12*ABS(Z387),"")</f>
        <v>-176.69514620620498</v>
      </c>
      <c r="AE387" s="3">
        <f t="shared" ref="AE387:AE450" ca="1" si="185">IF(ISNUMBER(A387),IFERROR((IF(ISNUMBER(AC387),AC387,0)+IF(ISNUMBER(AD387),AD387,0))/(ABS(Y387)+ABS(Z387)),0),"")</f>
        <v>-36.36682437442677</v>
      </c>
      <c r="AF387" s="3">
        <f t="shared" ref="AF387:AF450" ca="1" si="186">IF(ISNUMBER(A387),IF(ISNUMBER(AC387),AC387,0)+IF(ISNUMBER(AD387),AD387,0),"")</f>
        <v>-436.40189249312124</v>
      </c>
      <c r="AG387" s="3" t="str">
        <f t="shared" ca="1" si="163"/>
        <v>N</v>
      </c>
      <c r="AH387" s="4" t="str">
        <f t="shared" ref="AH387:AH450" ca="1" si="187">IF(AG387="y",AF387*10*$C$11,"")</f>
        <v/>
      </c>
      <c r="AI387" s="75">
        <f t="shared" ref="AI387:AI450" ca="1" si="188">IF(ISNUMBER(A387),IF(ISNUMBER(AH387),AJ387,AF387*10*$C$11+AJ387),"")</f>
        <v>-43.640189249312122</v>
      </c>
      <c r="AJ387" s="75">
        <f t="shared" ref="AJ387:AJ450" ca="1" si="189">IF(ISNUMBER(A387),AJ386+IF(ISNUMBER(AH387),AH387,0),"")</f>
        <v>0</v>
      </c>
    </row>
    <row r="388" spans="1:36" ht="14.25">
      <c r="A388" s="41">
        <f t="shared" ref="A388:A451" si="190">IFERROR(IF(A387+1&gt;$C$19,"",A387+1),"")</f>
        <v>322</v>
      </c>
      <c r="B388" s="150">
        <f>IF(ISNUMBER(A388),INDEX('MetaTrader Import'!$H$13:$J$5893,TRUNC(((A388-$A$39+1)-1)/3)+1,MOD((A388-$A$39+1)-1,3)+1),"")</f>
        <v>0</v>
      </c>
      <c r="C388" s="43">
        <f t="shared" ca="1" si="167"/>
        <v>20.925680077020651</v>
      </c>
      <c r="D388" s="43">
        <f t="shared" ca="1" si="168"/>
        <v>8.4565894443579981E-2</v>
      </c>
      <c r="E388" s="43">
        <f t="shared" ca="1" si="169"/>
        <v>21.010245971464229</v>
      </c>
      <c r="F388" s="43">
        <f t="shared" ca="1" si="170"/>
        <v>2.1010245971464228</v>
      </c>
      <c r="G388" s="43">
        <f>IF(A388&lt;&gt;"",IF(A388&lt;Data!$G$11*0.25,$C$13/$G$32,IF(A388&gt;Data!$G$11*0.25,$C$13,$C$13*10)),"")</f>
        <v>2</v>
      </c>
      <c r="H388" s="43">
        <f>IF(A388&lt;&gt;"",IF(Data!$G$9="constant",$C$13,IF(Data!$G$9="squeeze",G388,F388)),"")</f>
        <v>2</v>
      </c>
      <c r="I388" s="38">
        <f ca="1">IF(ISNUMBER(A388),NORMINV(RAND(),0,IF(AND(Data!$G$9="squeeze",A388&lt;Data!$G$11*0.25),$H$32,1)*$C$30*$C$13)*($C$14*$C$12),"")</f>
        <v>4.7023059361614249E-4</v>
      </c>
      <c r="J388" s="42">
        <f ca="1">IFERROR(IF(Data!$C$6="Real",B388,I388+J387+($C$14*$C$12)*(NORMINV(RAND(),$C$15,CHOOSE($G$13,$C$13,F388,G388)))),"")</f>
        <v>1.3517560723941993</v>
      </c>
      <c r="K388" s="88">
        <f>IF(ISNUMBER(A388), IF($G$16="fixed",$G$17,MIN(H388*Data!$C$7*$C$16*0.5,$C$17*Data!$C$7))*$C$12,"")</f>
        <v>8.0000000000000007E-5</v>
      </c>
      <c r="L388" s="42">
        <f t="shared" ca="1" si="164"/>
        <v>1.3517560723941993</v>
      </c>
      <c r="M388" s="44">
        <f t="shared" ca="1" si="165"/>
        <v>1.3517960723941993</v>
      </c>
      <c r="N388" s="44">
        <f t="shared" ca="1" si="166"/>
        <v>1.3517160723941992</v>
      </c>
      <c r="O388" s="108">
        <f t="shared" ca="1" si="171"/>
        <v>-3.8780469882407034</v>
      </c>
      <c r="P388" s="102">
        <f t="shared" ca="1" si="172"/>
        <v>18.816691665481208</v>
      </c>
      <c r="Q388" s="102">
        <f t="shared" ca="1" si="173"/>
        <v>1.1656561986977283</v>
      </c>
      <c r="R388" s="120">
        <f t="shared" ref="R388:R451" ca="1" si="191">IF(ISNUMBER(A388),R387+S387,"")</f>
        <v>1</v>
      </c>
      <c r="S388" s="54">
        <f t="shared" ref="S388:S451" ca="1" si="192">IF(ISNUMBER(A388),IF(AND(R388&lt;$M$24,Q388&lt;$F$28,ABS(O388)&lt;$F$27,P388&lt;$F$26,NOT(ISNUMBER(T387))),1,0),"")</f>
        <v>0</v>
      </c>
      <c r="T388" s="5">
        <f t="shared" ca="1" si="174"/>
        <v>1.3495941575375672</v>
      </c>
      <c r="U388" s="152">
        <f t="shared" ca="1" si="175"/>
        <v>1.3562014865041148</v>
      </c>
      <c r="V388" s="152">
        <f t="shared" ca="1" si="176"/>
        <v>1.3460202478056895</v>
      </c>
      <c r="W388" s="153">
        <f t="shared" ca="1" si="177"/>
        <v>2</v>
      </c>
      <c r="X388" s="153">
        <f t="shared" ca="1" si="178"/>
        <v>1</v>
      </c>
      <c r="Y388" s="153">
        <f t="shared" ca="1" si="179"/>
        <v>8</v>
      </c>
      <c r="Z388" s="153">
        <f t="shared" ca="1" si="180"/>
        <v>4</v>
      </c>
      <c r="AA388" s="152">
        <f t="shared" ca="1" si="181"/>
        <v>1.3541964043716699</v>
      </c>
      <c r="AB388" s="152">
        <f t="shared" ca="1" si="182"/>
        <v>1.3466126913879284</v>
      </c>
      <c r="AC388" s="154">
        <f t="shared" ca="1" si="183"/>
        <v>-198.42655819765298</v>
      </c>
      <c r="AD388" s="154">
        <f t="shared" ca="1" si="184"/>
        <v>-207.33524025083659</v>
      </c>
      <c r="AE388" s="3">
        <f t="shared" ca="1" si="185"/>
        <v>-33.8134832040408</v>
      </c>
      <c r="AF388" s="3">
        <f t="shared" ca="1" si="186"/>
        <v>-405.76179844848957</v>
      </c>
      <c r="AG388" s="3" t="str">
        <f t="shared" ref="AG388:AG451" ca="1" si="193">IF(NOT(ISNUMBER(T388)),"",IF(OR(AF388&gt;$G$24,AF388&lt;-$H$24,A388+1&gt;$C$19),"Y","N"))</f>
        <v>N</v>
      </c>
      <c r="AH388" s="4" t="str">
        <f t="shared" ca="1" si="187"/>
        <v/>
      </c>
      <c r="AI388" s="75">
        <f t="shared" ca="1" si="188"/>
        <v>-40.576179844848959</v>
      </c>
      <c r="AJ388" s="75">
        <f t="shared" ca="1" si="189"/>
        <v>0</v>
      </c>
    </row>
    <row r="389" spans="1:36" ht="14.25">
      <c r="A389" s="41">
        <f t="shared" si="190"/>
        <v>323</v>
      </c>
      <c r="B389" s="150">
        <f>IF(ISNUMBER(A389),INDEX('MetaTrader Import'!$H$13:$J$5893,TRUNC(((A389-$A$39+1)-1)/3)+1,MOD((A389-$A$39+1)-1,3)+1),"")</f>
        <v>0</v>
      </c>
      <c r="C389" s="43">
        <f t="shared" ca="1" si="167"/>
        <v>21.010245971464229</v>
      </c>
      <c r="D389" s="43">
        <f t="shared" ca="1" si="168"/>
        <v>-0.23110383996408057</v>
      </c>
      <c r="E389" s="43">
        <f t="shared" ca="1" si="169"/>
        <v>20.779142131500148</v>
      </c>
      <c r="F389" s="43">
        <f t="shared" ca="1" si="170"/>
        <v>2.0779142131500148</v>
      </c>
      <c r="G389" s="43">
        <f>IF(A389&lt;&gt;"",IF(A389&lt;Data!$G$11*0.25,$C$13/$G$32,IF(A389&gt;Data!$G$11*0.25,$C$13,$C$13*10)),"")</f>
        <v>2</v>
      </c>
      <c r="H389" s="43">
        <f>IF(A389&lt;&gt;"",IF(Data!$G$9="constant",$C$13,IF(Data!$G$9="squeeze",G389,F389)),"")</f>
        <v>2</v>
      </c>
      <c r="I389" s="38">
        <f ca="1">IF(ISNUMBER(A389),NORMINV(RAND(),0,IF(AND(Data!$G$9="squeeze",A389&lt;Data!$G$11*0.25),$H$32,1)*$C$30*$C$13)*($C$14*$C$12),"")</f>
        <v>-4.3577625322908009E-4</v>
      </c>
      <c r="J389" s="42">
        <f ca="1">IFERROR(IF(Data!$C$6="Real",B389,I389+J388+($C$14*$C$12)*(NORMINV(RAND(),$C$15,CHOOSE($G$13,$C$13,F389,G389)))),"")</f>
        <v>1.3510254595722626</v>
      </c>
      <c r="K389" s="88">
        <f>IF(ISNUMBER(A389), IF($G$16="fixed",$G$17,MIN(H389*Data!$C$7*$C$16*0.5,$C$17*Data!$C$7))*$C$12,"")</f>
        <v>8.0000000000000007E-5</v>
      </c>
      <c r="L389" s="42">
        <f t="shared" ca="1" si="164"/>
        <v>1.3510254595722626</v>
      </c>
      <c r="M389" s="44">
        <f t="shared" ca="1" si="165"/>
        <v>1.3510654595722627</v>
      </c>
      <c r="N389" s="44">
        <f t="shared" ca="1" si="166"/>
        <v>1.3509854595722626</v>
      </c>
      <c r="O389" s="108">
        <f t="shared" ca="1" si="171"/>
        <v>-4.1949432898321408</v>
      </c>
      <c r="P389" s="102">
        <f t="shared" ca="1" si="172"/>
        <v>19.666561530413237</v>
      </c>
      <c r="Q389" s="102">
        <f t="shared" ca="1" si="173"/>
        <v>1.2413968320065754</v>
      </c>
      <c r="R389" s="120">
        <f t="shared" ca="1" si="191"/>
        <v>1</v>
      </c>
      <c r="S389" s="54">
        <f t="shared" ca="1" si="192"/>
        <v>0</v>
      </c>
      <c r="T389" s="5">
        <f t="shared" ca="1" si="174"/>
        <v>1.3495941575375672</v>
      </c>
      <c r="U389" s="152">
        <f t="shared" ca="1" si="175"/>
        <v>1.3562014865041148</v>
      </c>
      <c r="V389" s="152">
        <f t="shared" ca="1" si="176"/>
        <v>1.3460202478056895</v>
      </c>
      <c r="W389" s="153">
        <f t="shared" ca="1" si="177"/>
        <v>2</v>
      </c>
      <c r="X389" s="153">
        <f t="shared" ca="1" si="178"/>
        <v>1</v>
      </c>
      <c r="Y389" s="153">
        <f t="shared" ca="1" si="179"/>
        <v>8</v>
      </c>
      <c r="Z389" s="153">
        <f t="shared" ca="1" si="180"/>
        <v>4</v>
      </c>
      <c r="AA389" s="152">
        <f t="shared" ca="1" si="181"/>
        <v>1.3541964043716699</v>
      </c>
      <c r="AB389" s="152">
        <f t="shared" ca="1" si="182"/>
        <v>1.3466126913879284</v>
      </c>
      <c r="AC389" s="154">
        <f t="shared" ca="1" si="183"/>
        <v>-256.87558395258492</v>
      </c>
      <c r="AD389" s="154">
        <f t="shared" ca="1" si="184"/>
        <v>-178.11072737337065</v>
      </c>
      <c r="AE389" s="3">
        <f t="shared" ca="1" si="185"/>
        <v>-36.248859277162964</v>
      </c>
      <c r="AF389" s="3">
        <f t="shared" ca="1" si="186"/>
        <v>-434.98631132595557</v>
      </c>
      <c r="AG389" s="3" t="str">
        <f t="shared" ca="1" si="193"/>
        <v>N</v>
      </c>
      <c r="AH389" s="4" t="str">
        <f t="shared" ca="1" si="187"/>
        <v/>
      </c>
      <c r="AI389" s="75">
        <f t="shared" ca="1" si="188"/>
        <v>-43.498631132595555</v>
      </c>
      <c r="AJ389" s="75">
        <f t="shared" ca="1" si="189"/>
        <v>0</v>
      </c>
    </row>
    <row r="390" spans="1:36" ht="14.25">
      <c r="A390" s="41">
        <f t="shared" si="190"/>
        <v>324</v>
      </c>
      <c r="B390" s="150">
        <f>IF(ISNUMBER(A390),INDEX('MetaTrader Import'!$H$13:$J$5893,TRUNC(((A390-$A$39+1)-1)/3)+1,MOD((A390-$A$39+1)-1,3)+1),"")</f>
        <v>0</v>
      </c>
      <c r="C390" s="43">
        <f t="shared" ca="1" si="167"/>
        <v>20.779142131500148</v>
      </c>
      <c r="D390" s="43">
        <f t="shared" ca="1" si="168"/>
        <v>3.0855368858044407E-2</v>
      </c>
      <c r="E390" s="43">
        <f t="shared" ca="1" si="169"/>
        <v>20.809997500358193</v>
      </c>
      <c r="F390" s="43">
        <f t="shared" ca="1" si="170"/>
        <v>2.0809997500358195</v>
      </c>
      <c r="G390" s="43">
        <f>IF(A390&lt;&gt;"",IF(A390&lt;Data!$G$11*0.25,$C$13/$G$32,IF(A390&gt;Data!$G$11*0.25,$C$13,$C$13*10)),"")</f>
        <v>2</v>
      </c>
      <c r="H390" s="43">
        <f>IF(A390&lt;&gt;"",IF(Data!$G$9="constant",$C$13,IF(Data!$G$9="squeeze",G390,F390)),"")</f>
        <v>2</v>
      </c>
      <c r="I390" s="38">
        <f ca="1">IF(ISNUMBER(A390),NORMINV(RAND(),0,IF(AND(Data!$G$9="squeeze",A390&lt;Data!$G$11*0.25),$H$32,1)*$C$30*$C$13)*($C$14*$C$12),"")</f>
        <v>1.088548297553296E-3</v>
      </c>
      <c r="J390" s="42">
        <f ca="1">IFERROR(IF(Data!$C$6="Real",B390,I390+J389+($C$14*$C$12)*(NORMINV(RAND(),$C$15,CHOOSE($G$13,$C$13,F390,G390)))),"")</f>
        <v>1.351813832777718</v>
      </c>
      <c r="K390" s="88">
        <f>IF(ISNUMBER(A390), IF($G$16="fixed",$G$17,MIN(H390*Data!$C$7*$C$16*0.5,$C$17*Data!$C$7))*$C$12,"")</f>
        <v>8.0000000000000007E-5</v>
      </c>
      <c r="L390" s="42">
        <f t="shared" ref="L390:L453" ca="1" si="194">IFERROR(J390,"")</f>
        <v>1.351813832777718</v>
      </c>
      <c r="M390" s="44">
        <f t="shared" ref="M390:M453" ca="1" si="195">IFERROR(L390+K390*0.5,"")</f>
        <v>1.3518538327777181</v>
      </c>
      <c r="N390" s="44">
        <f t="shared" ref="N390:N453" ca="1" si="196">IFERROR(L390-K390*0.5,"")</f>
        <v>1.351773832777718</v>
      </c>
      <c r="O390" s="108">
        <f t="shared" ca="1" si="171"/>
        <v>-3.8625475834828351</v>
      </c>
      <c r="P390" s="102">
        <f t="shared" ca="1" si="172"/>
        <v>18.70068551924545</v>
      </c>
      <c r="Q390" s="102">
        <f t="shared" ca="1" si="173"/>
        <v>1.2658461670332766</v>
      </c>
      <c r="R390" s="120">
        <f t="shared" ca="1" si="191"/>
        <v>1</v>
      </c>
      <c r="S390" s="54">
        <f t="shared" ca="1" si="192"/>
        <v>0</v>
      </c>
      <c r="T390" s="5">
        <f t="shared" ca="1" si="174"/>
        <v>1.3495941575375672</v>
      </c>
      <c r="U390" s="152">
        <f t="shared" ca="1" si="175"/>
        <v>1.3562014865041148</v>
      </c>
      <c r="V390" s="152">
        <f t="shared" ca="1" si="176"/>
        <v>1.3460202478056895</v>
      </c>
      <c r="W390" s="153">
        <f t="shared" ca="1" si="177"/>
        <v>2</v>
      </c>
      <c r="X390" s="153">
        <f t="shared" ca="1" si="178"/>
        <v>1</v>
      </c>
      <c r="Y390" s="153">
        <f t="shared" ca="1" si="179"/>
        <v>8</v>
      </c>
      <c r="Z390" s="153">
        <f t="shared" ca="1" si="180"/>
        <v>4</v>
      </c>
      <c r="AA390" s="152">
        <f t="shared" ca="1" si="181"/>
        <v>1.3541964043716699</v>
      </c>
      <c r="AB390" s="152">
        <f t="shared" ca="1" si="182"/>
        <v>1.3466126913879284</v>
      </c>
      <c r="AC390" s="154">
        <f t="shared" ca="1" si="183"/>
        <v>-193.80572751614977</v>
      </c>
      <c r="AD390" s="154">
        <f t="shared" ca="1" si="184"/>
        <v>-209.64565559158819</v>
      </c>
      <c r="AE390" s="3">
        <f t="shared" ca="1" si="185"/>
        <v>-33.6209485923115</v>
      </c>
      <c r="AF390" s="3">
        <f t="shared" ca="1" si="186"/>
        <v>-403.45138310773797</v>
      </c>
      <c r="AG390" s="3" t="str">
        <f t="shared" ca="1" si="193"/>
        <v>N</v>
      </c>
      <c r="AH390" s="4" t="str">
        <f t="shared" ca="1" si="187"/>
        <v/>
      </c>
      <c r="AI390" s="75">
        <f t="shared" ca="1" si="188"/>
        <v>-40.345138310773798</v>
      </c>
      <c r="AJ390" s="75">
        <f t="shared" ca="1" si="189"/>
        <v>0</v>
      </c>
    </row>
    <row r="391" spans="1:36" ht="14.25">
      <c r="A391" s="41">
        <f t="shared" si="190"/>
        <v>325</v>
      </c>
      <c r="B391" s="150">
        <f>IF(ISNUMBER(A391),INDEX('MetaTrader Import'!$H$13:$J$5893,TRUNC(((A391-$A$39+1)-1)/3)+1,MOD((A391-$A$39+1)-1,3)+1),"")</f>
        <v>0</v>
      </c>
      <c r="C391" s="43">
        <f t="shared" ca="1" si="167"/>
        <v>20.809997500358193</v>
      </c>
      <c r="D391" s="43">
        <f t="shared" ca="1" si="168"/>
        <v>4.8925616027078567E-2</v>
      </c>
      <c r="E391" s="43">
        <f t="shared" ca="1" si="169"/>
        <v>20.85892311638527</v>
      </c>
      <c r="F391" s="43">
        <f t="shared" ca="1" si="170"/>
        <v>2.0858923116385268</v>
      </c>
      <c r="G391" s="43">
        <f>IF(A391&lt;&gt;"",IF(A391&lt;Data!$G$11*0.25,$C$13/$G$32,IF(A391&gt;Data!$G$11*0.25,$C$13,$C$13*10)),"")</f>
        <v>2</v>
      </c>
      <c r="H391" s="43">
        <f>IF(A391&lt;&gt;"",IF(Data!$G$9="constant",$C$13,IF(Data!$G$9="squeeze",G391,F391)),"")</f>
        <v>2</v>
      </c>
      <c r="I391" s="38">
        <f ca="1">IF(ISNUMBER(A391),NORMINV(RAND(),0,IF(AND(Data!$G$9="squeeze",A391&lt;Data!$G$11*0.25),$H$32,1)*$C$30*$C$13)*($C$14*$C$12),"")</f>
        <v>-6.5877879963042074E-4</v>
      </c>
      <c r="J391" s="42">
        <f ca="1">IFERROR(IF(Data!$C$6="Real",B391,I391+J390+($C$14*$C$12)*(NORMINV(RAND(),$C$15,CHOOSE($G$13,$C$13,F391,G391)))),"")</f>
        <v>1.3511083439928602</v>
      </c>
      <c r="K391" s="88">
        <f>IF(ISNUMBER(A391), IF($G$16="fixed",$G$17,MIN(H391*Data!$C$7*$C$16*0.5,$C$17*Data!$C$7))*$C$12,"")</f>
        <v>8.0000000000000007E-5</v>
      </c>
      <c r="L391" s="42">
        <f t="shared" ca="1" si="194"/>
        <v>1.3511083439928602</v>
      </c>
      <c r="M391" s="44">
        <f t="shared" ca="1" si="195"/>
        <v>1.3511483439928602</v>
      </c>
      <c r="N391" s="44">
        <f t="shared" ca="1" si="196"/>
        <v>1.3510683439928601</v>
      </c>
      <c r="O391" s="108">
        <f t="shared" ca="1" si="171"/>
        <v>-3.5095336568740243</v>
      </c>
      <c r="P391" s="102">
        <f t="shared" ca="1" si="172"/>
        <v>17.382371743620027</v>
      </c>
      <c r="Q391" s="102">
        <f t="shared" ca="1" si="173"/>
        <v>1.2291561407585814</v>
      </c>
      <c r="R391" s="120">
        <f t="shared" ca="1" si="191"/>
        <v>1</v>
      </c>
      <c r="S391" s="54">
        <f t="shared" ca="1" si="192"/>
        <v>0</v>
      </c>
      <c r="T391" s="5">
        <f t="shared" ca="1" si="174"/>
        <v>1.3495941575375672</v>
      </c>
      <c r="U391" s="152">
        <f t="shared" ca="1" si="175"/>
        <v>1.3562014865041148</v>
      </c>
      <c r="V391" s="152">
        <f t="shared" ca="1" si="176"/>
        <v>1.3460202478056895</v>
      </c>
      <c r="W391" s="153">
        <f t="shared" ca="1" si="177"/>
        <v>2</v>
      </c>
      <c r="X391" s="153">
        <f t="shared" ca="1" si="178"/>
        <v>1</v>
      </c>
      <c r="Y391" s="153">
        <f t="shared" ca="1" si="179"/>
        <v>8</v>
      </c>
      <c r="Z391" s="153">
        <f t="shared" ca="1" si="180"/>
        <v>4</v>
      </c>
      <c r="AA391" s="152">
        <f t="shared" ca="1" si="181"/>
        <v>1.3541964043716699</v>
      </c>
      <c r="AB391" s="152">
        <f t="shared" ca="1" si="182"/>
        <v>1.3466126913879284</v>
      </c>
      <c r="AC391" s="154">
        <f t="shared" ca="1" si="183"/>
        <v>-250.24483030477995</v>
      </c>
      <c r="AD391" s="154">
        <f t="shared" ca="1" si="184"/>
        <v>-181.42610419727311</v>
      </c>
      <c r="AE391" s="3">
        <f t="shared" ca="1" si="185"/>
        <v>-35.972577875171091</v>
      </c>
      <c r="AF391" s="3">
        <f t="shared" ca="1" si="186"/>
        <v>-431.67093450205306</v>
      </c>
      <c r="AG391" s="3" t="str">
        <f t="shared" ca="1" si="193"/>
        <v>N</v>
      </c>
      <c r="AH391" s="4" t="str">
        <f t="shared" ca="1" si="187"/>
        <v/>
      </c>
      <c r="AI391" s="75">
        <f t="shared" ca="1" si="188"/>
        <v>-43.1670934502053</v>
      </c>
      <c r="AJ391" s="75">
        <f t="shared" ca="1" si="189"/>
        <v>0</v>
      </c>
    </row>
    <row r="392" spans="1:36" ht="14.25">
      <c r="A392" s="41">
        <f t="shared" si="190"/>
        <v>326</v>
      </c>
      <c r="B392" s="150">
        <f>IF(ISNUMBER(A392),INDEX('MetaTrader Import'!$H$13:$J$5893,TRUNC(((A392-$A$39+1)-1)/3)+1,MOD((A392-$A$39+1)-1,3)+1),"")</f>
        <v>0</v>
      </c>
      <c r="C392" s="43">
        <f t="shared" ca="1" si="167"/>
        <v>20.85892311638527</v>
      </c>
      <c r="D392" s="43">
        <f t="shared" ca="1" si="168"/>
        <v>2.9808781501434822</v>
      </c>
      <c r="E392" s="43">
        <f t="shared" ca="1" si="169"/>
        <v>23.839801266528752</v>
      </c>
      <c r="F392" s="43">
        <f t="shared" ca="1" si="170"/>
        <v>2.3839801266528751</v>
      </c>
      <c r="G392" s="43">
        <f>IF(A392&lt;&gt;"",IF(A392&lt;Data!$G$11*0.25,$C$13/$G$32,IF(A392&gt;Data!$G$11*0.25,$C$13,$C$13*10)),"")</f>
        <v>2</v>
      </c>
      <c r="H392" s="43">
        <f>IF(A392&lt;&gt;"",IF(Data!$G$9="constant",$C$13,IF(Data!$G$9="squeeze",G392,F392)),"")</f>
        <v>2</v>
      </c>
      <c r="I392" s="38">
        <f ca="1">IF(ISNUMBER(A392),NORMINV(RAND(),0,IF(AND(Data!$G$9="squeeze",A392&lt;Data!$G$11*0.25),$H$32,1)*$C$30*$C$13)*($C$14*$C$12),"")</f>
        <v>-7.5400997935735393E-4</v>
      </c>
      <c r="J392" s="42">
        <f ca="1">IFERROR(IF(Data!$C$6="Real",B392,I392+J391+($C$14*$C$12)*(NORMINV(RAND(),$C$15,CHOOSE($G$13,$C$13,F392,G392)))),"")</f>
        <v>1.350153999370092</v>
      </c>
      <c r="K392" s="88">
        <f>IF(ISNUMBER(A392), IF($G$16="fixed",$G$17,MIN(H392*Data!$C$7*$C$16*0.5,$C$17*Data!$C$7))*$C$12,"")</f>
        <v>8.0000000000000007E-5</v>
      </c>
      <c r="L392" s="42">
        <f t="shared" ca="1" si="194"/>
        <v>1.350153999370092</v>
      </c>
      <c r="M392" s="44">
        <f t="shared" ca="1" si="195"/>
        <v>1.350193999370092</v>
      </c>
      <c r="N392" s="44">
        <f t="shared" ca="1" si="196"/>
        <v>1.3501139993700919</v>
      </c>
      <c r="O392" s="108">
        <f t="shared" ca="1" si="171"/>
        <v>-3.49470964458399</v>
      </c>
      <c r="P392" s="102">
        <f t="shared" ca="1" si="172"/>
        <v>17.325113211504153</v>
      </c>
      <c r="Q392" s="102">
        <f t="shared" ca="1" si="173"/>
        <v>1.1413233552242328</v>
      </c>
      <c r="R392" s="120">
        <f t="shared" ca="1" si="191"/>
        <v>1</v>
      </c>
      <c r="S392" s="54">
        <f t="shared" ca="1" si="192"/>
        <v>0</v>
      </c>
      <c r="T392" s="5">
        <f t="shared" ca="1" si="174"/>
        <v>1.3495941575375672</v>
      </c>
      <c r="U392" s="152">
        <f t="shared" ca="1" si="175"/>
        <v>1.3562014865041148</v>
      </c>
      <c r="V392" s="152">
        <f t="shared" ca="1" si="176"/>
        <v>1.3460202478056895</v>
      </c>
      <c r="W392" s="153">
        <f t="shared" ca="1" si="177"/>
        <v>2</v>
      </c>
      <c r="X392" s="153">
        <f t="shared" ca="1" si="178"/>
        <v>1</v>
      </c>
      <c r="Y392" s="153">
        <f t="shared" ca="1" si="179"/>
        <v>8</v>
      </c>
      <c r="Z392" s="153">
        <f t="shared" ca="1" si="180"/>
        <v>4</v>
      </c>
      <c r="AA392" s="152">
        <f t="shared" ca="1" si="181"/>
        <v>1.3541964043716699</v>
      </c>
      <c r="AB392" s="152">
        <f t="shared" ca="1" si="182"/>
        <v>1.3466126913879284</v>
      </c>
      <c r="AC392" s="154">
        <f t="shared" ca="1" si="183"/>
        <v>-326.59240012623769</v>
      </c>
      <c r="AD392" s="154">
        <f t="shared" ca="1" si="184"/>
        <v>-143.25231928654426</v>
      </c>
      <c r="AE392" s="3">
        <f t="shared" ca="1" si="185"/>
        <v>-39.153726617731827</v>
      </c>
      <c r="AF392" s="3">
        <f t="shared" ca="1" si="186"/>
        <v>-469.84471941278196</v>
      </c>
      <c r="AG392" s="3" t="str">
        <f t="shared" ca="1" si="193"/>
        <v>N</v>
      </c>
      <c r="AH392" s="4" t="str">
        <f t="shared" ca="1" si="187"/>
        <v/>
      </c>
      <c r="AI392" s="75">
        <f t="shared" ca="1" si="188"/>
        <v>-46.984471941278201</v>
      </c>
      <c r="AJ392" s="75">
        <f t="shared" ca="1" si="189"/>
        <v>0</v>
      </c>
    </row>
    <row r="393" spans="1:36" ht="14.25">
      <c r="A393" s="41">
        <f t="shared" si="190"/>
        <v>327</v>
      </c>
      <c r="B393" s="150">
        <f>IF(ISNUMBER(A393),INDEX('MetaTrader Import'!$H$13:$J$5893,TRUNC(((A393-$A$39+1)-1)/3)+1,MOD((A393-$A$39+1)-1,3)+1),"")</f>
        <v>0</v>
      </c>
      <c r="C393" s="43">
        <f t="shared" ca="1" si="167"/>
        <v>23.839801266528752</v>
      </c>
      <c r="D393" s="43">
        <f t="shared" ca="1" si="168"/>
        <v>-2.5078933952233569</v>
      </c>
      <c r="E393" s="43">
        <f t="shared" ca="1" si="169"/>
        <v>21.331907871305397</v>
      </c>
      <c r="F393" s="43">
        <f t="shared" ca="1" si="170"/>
        <v>2.1331907871305398</v>
      </c>
      <c r="G393" s="43">
        <f>IF(A393&lt;&gt;"",IF(A393&lt;Data!$G$11*0.25,$C$13/$G$32,IF(A393&gt;Data!$G$11*0.25,$C$13,$C$13*10)),"")</f>
        <v>2</v>
      </c>
      <c r="H393" s="43">
        <f>IF(A393&lt;&gt;"",IF(Data!$G$9="constant",$C$13,IF(Data!$G$9="squeeze",G393,F393)),"")</f>
        <v>2</v>
      </c>
      <c r="I393" s="38">
        <f ca="1">IF(ISNUMBER(A393),NORMINV(RAND(),0,IF(AND(Data!$G$9="squeeze",A393&lt;Data!$G$11*0.25),$H$32,1)*$C$30*$C$13)*($C$14*$C$12),"")</f>
        <v>-5.4409661959716419E-5</v>
      </c>
      <c r="J393" s="42">
        <f ca="1">IFERROR(IF(Data!$C$6="Real",B393,I393+J392+($C$14*$C$12)*(NORMINV(RAND(),$C$15,CHOOSE($G$13,$C$13,F393,G393)))),"")</f>
        <v>1.3505937326043096</v>
      </c>
      <c r="K393" s="88">
        <f>IF(ISNUMBER(A393), IF($G$16="fixed",$G$17,MIN(H393*Data!$C$7*$C$16*0.5,$C$17*Data!$C$7))*$C$12,"")</f>
        <v>8.0000000000000007E-5</v>
      </c>
      <c r="L393" s="42">
        <f t="shared" ca="1" si="194"/>
        <v>1.3505937326043096</v>
      </c>
      <c r="M393" s="44">
        <f t="shared" ca="1" si="195"/>
        <v>1.3506337326043096</v>
      </c>
      <c r="N393" s="44">
        <f t="shared" ca="1" si="196"/>
        <v>1.3505537326043096</v>
      </c>
      <c r="O393" s="108">
        <f t="shared" ca="1" si="171"/>
        <v>-3.0245991751230754</v>
      </c>
      <c r="P393" s="102">
        <f t="shared" ca="1" si="172"/>
        <v>15.341909510715968</v>
      </c>
      <c r="Q393" s="102">
        <f t="shared" ca="1" si="173"/>
        <v>0.96891862684909891</v>
      </c>
      <c r="R393" s="120">
        <f t="shared" ca="1" si="191"/>
        <v>1</v>
      </c>
      <c r="S393" s="54">
        <f t="shared" ca="1" si="192"/>
        <v>0</v>
      </c>
      <c r="T393" s="5">
        <f t="shared" ca="1" si="174"/>
        <v>1.3495941575375672</v>
      </c>
      <c r="U393" s="152">
        <f t="shared" ca="1" si="175"/>
        <v>1.3562014865041148</v>
      </c>
      <c r="V393" s="152">
        <f t="shared" ca="1" si="176"/>
        <v>1.3460202478056895</v>
      </c>
      <c r="W393" s="153">
        <f t="shared" ca="1" si="177"/>
        <v>2</v>
      </c>
      <c r="X393" s="153">
        <f t="shared" ca="1" si="178"/>
        <v>1</v>
      </c>
      <c r="Y393" s="153">
        <f t="shared" ca="1" si="179"/>
        <v>8</v>
      </c>
      <c r="Z393" s="153">
        <f t="shared" ca="1" si="180"/>
        <v>4</v>
      </c>
      <c r="AA393" s="152">
        <f t="shared" ca="1" si="181"/>
        <v>1.3541964043716699</v>
      </c>
      <c r="AB393" s="152">
        <f t="shared" ca="1" si="182"/>
        <v>1.3466126913879284</v>
      </c>
      <c r="AC393" s="154">
        <f t="shared" ca="1" si="183"/>
        <v>-291.41374138882622</v>
      </c>
      <c r="AD393" s="154">
        <f t="shared" ca="1" si="184"/>
        <v>-160.84164865524997</v>
      </c>
      <c r="AE393" s="3">
        <f t="shared" ca="1" si="185"/>
        <v>-37.687949170339685</v>
      </c>
      <c r="AF393" s="3">
        <f t="shared" ca="1" si="186"/>
        <v>-452.25539004407619</v>
      </c>
      <c r="AG393" s="3" t="str">
        <f t="shared" ca="1" si="193"/>
        <v>N</v>
      </c>
      <c r="AH393" s="4" t="str">
        <f t="shared" ca="1" si="187"/>
        <v/>
      </c>
      <c r="AI393" s="75">
        <f t="shared" ca="1" si="188"/>
        <v>-45.225539004407622</v>
      </c>
      <c r="AJ393" s="75">
        <f t="shared" ca="1" si="189"/>
        <v>0</v>
      </c>
    </row>
    <row r="394" spans="1:36" ht="14.25">
      <c r="A394" s="41">
        <f t="shared" si="190"/>
        <v>328</v>
      </c>
      <c r="B394" s="150">
        <f>IF(ISNUMBER(A394),INDEX('MetaTrader Import'!$H$13:$J$5893,TRUNC(((A394-$A$39+1)-1)/3)+1,MOD((A394-$A$39+1)-1,3)+1),"")</f>
        <v>0</v>
      </c>
      <c r="C394" s="43">
        <f t="shared" ca="1" si="167"/>
        <v>21.331907871305397</v>
      </c>
      <c r="D394" s="43">
        <f t="shared" ca="1" si="168"/>
        <v>0.98528266830748867</v>
      </c>
      <c r="E394" s="43">
        <f t="shared" ca="1" si="169"/>
        <v>22.317190539612884</v>
      </c>
      <c r="F394" s="43">
        <f t="shared" ca="1" si="170"/>
        <v>2.2317190539612883</v>
      </c>
      <c r="G394" s="43">
        <f>IF(A394&lt;&gt;"",IF(A394&lt;Data!$G$11*0.25,$C$13/$G$32,IF(A394&gt;Data!$G$11*0.25,$C$13,$C$13*10)),"")</f>
        <v>2</v>
      </c>
      <c r="H394" s="43">
        <f>IF(A394&lt;&gt;"",IF(Data!$G$9="constant",$C$13,IF(Data!$G$9="squeeze",G394,F394)),"")</f>
        <v>2</v>
      </c>
      <c r="I394" s="38">
        <f ca="1">IF(ISNUMBER(A394),NORMINV(RAND(),0,IF(AND(Data!$G$9="squeeze",A394&lt;Data!$G$11*0.25),$H$32,1)*$C$30*$C$13)*($C$14*$C$12),"")</f>
        <v>-6.8004061486042139E-4</v>
      </c>
      <c r="J394" s="42">
        <f ca="1">IFERROR(IF(Data!$C$6="Real",B394,I394+J393+($C$14*$C$12)*(NORMINV(RAND(),$C$15,CHOOSE($G$13,$C$13,F394,G394)))),"")</f>
        <v>1.3501010717143092</v>
      </c>
      <c r="K394" s="88">
        <f>IF(ISNUMBER(A394), IF($G$16="fixed",$G$17,MIN(H394*Data!$C$7*$C$16*0.5,$C$17*Data!$C$7))*$C$12,"")</f>
        <v>8.0000000000000007E-5</v>
      </c>
      <c r="L394" s="42">
        <f t="shared" ca="1" si="194"/>
        <v>1.3501010717143092</v>
      </c>
      <c r="M394" s="44">
        <f t="shared" ca="1" si="195"/>
        <v>1.3501410717143092</v>
      </c>
      <c r="N394" s="44">
        <f t="shared" ca="1" si="196"/>
        <v>1.3500610717143091</v>
      </c>
      <c r="O394" s="108">
        <f t="shared" ca="1" si="171"/>
        <v>-2.4888375625573875</v>
      </c>
      <c r="P394" s="102">
        <f t="shared" ca="1" si="172"/>
        <v>12.421365390061032</v>
      </c>
      <c r="Q394" s="102">
        <f t="shared" ca="1" si="173"/>
        <v>0.6962911244408434</v>
      </c>
      <c r="R394" s="120">
        <f t="shared" ca="1" si="191"/>
        <v>1</v>
      </c>
      <c r="S394" s="54">
        <f t="shared" ca="1" si="192"/>
        <v>0</v>
      </c>
      <c r="T394" s="5">
        <f t="shared" ca="1" si="174"/>
        <v>1.3495941575375672</v>
      </c>
      <c r="U394" s="152">
        <f t="shared" ca="1" si="175"/>
        <v>1.3562014865041148</v>
      </c>
      <c r="V394" s="152">
        <f t="shared" ca="1" si="176"/>
        <v>1.3460202478056895</v>
      </c>
      <c r="W394" s="153">
        <f t="shared" ca="1" si="177"/>
        <v>2</v>
      </c>
      <c r="X394" s="153">
        <f t="shared" ca="1" si="178"/>
        <v>1</v>
      </c>
      <c r="Y394" s="153">
        <f t="shared" ca="1" si="179"/>
        <v>8</v>
      </c>
      <c r="Z394" s="153">
        <f t="shared" ca="1" si="180"/>
        <v>4</v>
      </c>
      <c r="AA394" s="152">
        <f t="shared" ca="1" si="181"/>
        <v>1.3541964043716699</v>
      </c>
      <c r="AB394" s="152">
        <f t="shared" ca="1" si="182"/>
        <v>1.3466126913879284</v>
      </c>
      <c r="AC394" s="154">
        <f t="shared" ca="1" si="183"/>
        <v>-330.82661258886151</v>
      </c>
      <c r="AD394" s="154">
        <f t="shared" ca="1" si="184"/>
        <v>-141.13521305523236</v>
      </c>
      <c r="AE394" s="3">
        <f t="shared" ca="1" si="185"/>
        <v>-39.330152137007822</v>
      </c>
      <c r="AF394" s="3">
        <f t="shared" ca="1" si="186"/>
        <v>-471.96182564409389</v>
      </c>
      <c r="AG394" s="3" t="str">
        <f t="shared" ca="1" si="193"/>
        <v>N</v>
      </c>
      <c r="AH394" s="4" t="str">
        <f t="shared" ca="1" si="187"/>
        <v/>
      </c>
      <c r="AI394" s="75">
        <f t="shared" ca="1" si="188"/>
        <v>-47.196182564409391</v>
      </c>
      <c r="AJ394" s="75">
        <f t="shared" ca="1" si="189"/>
        <v>0</v>
      </c>
    </row>
    <row r="395" spans="1:36" ht="14.25">
      <c r="A395" s="41">
        <f t="shared" si="190"/>
        <v>329</v>
      </c>
      <c r="B395" s="150">
        <f>IF(ISNUMBER(A395),INDEX('MetaTrader Import'!$H$13:$J$5893,TRUNC(((A395-$A$39+1)-1)/3)+1,MOD((A395-$A$39+1)-1,3)+1),"")</f>
        <v>0</v>
      </c>
      <c r="C395" s="43">
        <f t="shared" ca="1" si="167"/>
        <v>22.317190539612884</v>
      </c>
      <c r="D395" s="43">
        <f t="shared" ca="1" si="168"/>
        <v>0.93082150074492442</v>
      </c>
      <c r="E395" s="43">
        <f t="shared" ca="1" si="169"/>
        <v>23.248012040357807</v>
      </c>
      <c r="F395" s="43">
        <f t="shared" ca="1" si="170"/>
        <v>2.3248012040357806</v>
      </c>
      <c r="G395" s="43">
        <f>IF(A395&lt;&gt;"",IF(A395&lt;Data!$G$11*0.25,$C$13/$G$32,IF(A395&gt;Data!$G$11*0.25,$C$13,$C$13*10)),"")</f>
        <v>2</v>
      </c>
      <c r="H395" s="43">
        <f>IF(A395&lt;&gt;"",IF(Data!$G$9="constant",$C$13,IF(Data!$G$9="squeeze",G395,F395)),"")</f>
        <v>2</v>
      </c>
      <c r="I395" s="38">
        <f ca="1">IF(ISNUMBER(A395),NORMINV(RAND(),0,IF(AND(Data!$G$9="squeeze",A395&lt;Data!$G$11*0.25),$H$32,1)*$C$30*$C$13)*($C$14*$C$12),"")</f>
        <v>3.2930616942102644E-4</v>
      </c>
      <c r="J395" s="42">
        <f ca="1">IFERROR(IF(Data!$C$6="Real",B395,I395+J394+($C$14*$C$12)*(NORMINV(RAND(),$C$15,CHOOSE($G$13,$C$13,F395,G395)))),"")</f>
        <v>1.3504798225419368</v>
      </c>
      <c r="K395" s="88">
        <f>IF(ISNUMBER(A395), IF($G$16="fixed",$G$17,MIN(H395*Data!$C$7*$C$16*0.5,$C$17*Data!$C$7))*$C$12,"")</f>
        <v>8.0000000000000007E-5</v>
      </c>
      <c r="L395" s="42">
        <f t="shared" ca="1" si="194"/>
        <v>1.3504798225419368</v>
      </c>
      <c r="M395" s="44">
        <f t="shared" ca="1" si="195"/>
        <v>1.3505198225419368</v>
      </c>
      <c r="N395" s="44">
        <f t="shared" ca="1" si="196"/>
        <v>1.3504398225419367</v>
      </c>
      <c r="O395" s="108">
        <f t="shared" ca="1" si="171"/>
        <v>-2.0134742802233121</v>
      </c>
      <c r="P395" s="102">
        <f t="shared" ca="1" si="172"/>
        <v>10.149981172738824</v>
      </c>
      <c r="Q395" s="102">
        <f t="shared" ca="1" si="173"/>
        <v>0.34764737563589043</v>
      </c>
      <c r="R395" s="120">
        <f t="shared" ca="1" si="191"/>
        <v>1</v>
      </c>
      <c r="S395" s="54">
        <f t="shared" ca="1" si="192"/>
        <v>0</v>
      </c>
      <c r="T395" s="5">
        <f t="shared" ca="1" si="174"/>
        <v>1.3495941575375672</v>
      </c>
      <c r="U395" s="152">
        <f t="shared" ca="1" si="175"/>
        <v>1.3562014865041148</v>
      </c>
      <c r="V395" s="152">
        <f t="shared" ca="1" si="176"/>
        <v>1.3460202478056895</v>
      </c>
      <c r="W395" s="153">
        <f t="shared" ca="1" si="177"/>
        <v>2</v>
      </c>
      <c r="X395" s="153">
        <f t="shared" ca="1" si="178"/>
        <v>1</v>
      </c>
      <c r="Y395" s="153">
        <f t="shared" ca="1" si="179"/>
        <v>8</v>
      </c>
      <c r="Z395" s="153">
        <f t="shared" ca="1" si="180"/>
        <v>4</v>
      </c>
      <c r="AA395" s="152">
        <f t="shared" ca="1" si="181"/>
        <v>1.3541964043716699</v>
      </c>
      <c r="AB395" s="152">
        <f t="shared" ca="1" si="182"/>
        <v>1.3466126913879284</v>
      </c>
      <c r="AC395" s="154">
        <f t="shared" ca="1" si="183"/>
        <v>-300.52654637865214</v>
      </c>
      <c r="AD395" s="154">
        <f t="shared" ca="1" si="184"/>
        <v>-156.28524616033701</v>
      </c>
      <c r="AE395" s="3">
        <f t="shared" ca="1" si="185"/>
        <v>-38.067649378249094</v>
      </c>
      <c r="AF395" s="3">
        <f t="shared" ca="1" si="186"/>
        <v>-456.81179253898915</v>
      </c>
      <c r="AG395" s="3" t="str">
        <f t="shared" ca="1" si="193"/>
        <v>N</v>
      </c>
      <c r="AH395" s="4" t="str">
        <f t="shared" ca="1" si="187"/>
        <v/>
      </c>
      <c r="AI395" s="75">
        <f t="shared" ca="1" si="188"/>
        <v>-45.681179253898918</v>
      </c>
      <c r="AJ395" s="75">
        <f t="shared" ca="1" si="189"/>
        <v>0</v>
      </c>
    </row>
    <row r="396" spans="1:36" ht="14.25">
      <c r="A396" s="41">
        <f t="shared" si="190"/>
        <v>330</v>
      </c>
      <c r="B396" s="150">
        <f>IF(ISNUMBER(A396),INDEX('MetaTrader Import'!$H$13:$J$5893,TRUNC(((A396-$A$39+1)-1)/3)+1,MOD((A396-$A$39+1)-1,3)+1),"")</f>
        <v>0</v>
      </c>
      <c r="C396" s="43">
        <f t="shared" ca="1" si="167"/>
        <v>23.248012040357807</v>
      </c>
      <c r="D396" s="43">
        <f t="shared" ca="1" si="168"/>
        <v>-0.89224090874545003</v>
      </c>
      <c r="E396" s="43">
        <f t="shared" ca="1" si="169"/>
        <v>22.355771131612357</v>
      </c>
      <c r="F396" s="43">
        <f t="shared" ca="1" si="170"/>
        <v>2.2355771131612356</v>
      </c>
      <c r="G396" s="43">
        <f>IF(A396&lt;&gt;"",IF(A396&lt;Data!$G$11*0.25,$C$13/$G$32,IF(A396&gt;Data!$G$11*0.25,$C$13,$C$13*10)),"")</f>
        <v>2</v>
      </c>
      <c r="H396" s="43">
        <f>IF(A396&lt;&gt;"",IF(Data!$G$9="constant",$C$13,IF(Data!$G$9="squeeze",G396,F396)),"")</f>
        <v>2</v>
      </c>
      <c r="I396" s="38">
        <f ca="1">IF(ISNUMBER(A396),NORMINV(RAND(),0,IF(AND(Data!$G$9="squeeze",A396&lt;Data!$G$11*0.25),$H$32,1)*$C$30*$C$13)*($C$14*$C$12),"")</f>
        <v>-1.5465934153598845E-4</v>
      </c>
      <c r="J396" s="42">
        <f ca="1">IFERROR(IF(Data!$C$6="Real",B396,I396+J395+($C$14*$C$12)*(NORMINV(RAND(),$C$15,CHOOSE($G$13,$C$13,F396,G396)))),"")</f>
        <v>1.350426930579727</v>
      </c>
      <c r="K396" s="88">
        <f>IF(ISNUMBER(A396), IF($G$16="fixed",$G$17,MIN(H396*Data!$C$7*$C$16*0.5,$C$17*Data!$C$7))*$C$12,"")</f>
        <v>8.0000000000000007E-5</v>
      </c>
      <c r="L396" s="42">
        <f t="shared" ca="1" si="194"/>
        <v>1.350426930579727</v>
      </c>
      <c r="M396" s="44">
        <f t="shared" ca="1" si="195"/>
        <v>1.350466930579727</v>
      </c>
      <c r="N396" s="44">
        <f t="shared" ca="1" si="196"/>
        <v>1.3503869305797269</v>
      </c>
      <c r="O396" s="108">
        <f t="shared" ca="1" si="171"/>
        <v>-1.6671661881654254</v>
      </c>
      <c r="P396" s="102">
        <f t="shared" ca="1" si="172"/>
        <v>8.5788560589357452</v>
      </c>
      <c r="Q396" s="102">
        <f t="shared" ca="1" si="173"/>
        <v>-2.6740707210599624E-2</v>
      </c>
      <c r="R396" s="120">
        <f t="shared" ca="1" si="191"/>
        <v>1</v>
      </c>
      <c r="S396" s="54">
        <f t="shared" ca="1" si="192"/>
        <v>0</v>
      </c>
      <c r="T396" s="5">
        <f t="shared" ca="1" si="174"/>
        <v>1.3495941575375672</v>
      </c>
      <c r="U396" s="152">
        <f t="shared" ca="1" si="175"/>
        <v>1.3562014865041148</v>
      </c>
      <c r="V396" s="152">
        <f t="shared" ca="1" si="176"/>
        <v>1.3460202478056895</v>
      </c>
      <c r="W396" s="153">
        <f t="shared" ca="1" si="177"/>
        <v>2</v>
      </c>
      <c r="X396" s="153">
        <f t="shared" ca="1" si="178"/>
        <v>1</v>
      </c>
      <c r="Y396" s="153">
        <f t="shared" ca="1" si="179"/>
        <v>8</v>
      </c>
      <c r="Z396" s="153">
        <f t="shared" ca="1" si="180"/>
        <v>4</v>
      </c>
      <c r="AA396" s="152">
        <f t="shared" ca="1" si="181"/>
        <v>1.3541964043716699</v>
      </c>
      <c r="AB396" s="152">
        <f t="shared" ca="1" si="182"/>
        <v>1.3466126913879284</v>
      </c>
      <c r="AC396" s="154">
        <f t="shared" ca="1" si="183"/>
        <v>-304.75790335543707</v>
      </c>
      <c r="AD396" s="154">
        <f t="shared" ca="1" si="184"/>
        <v>-154.16956767194455</v>
      </c>
      <c r="AE396" s="3">
        <f t="shared" ca="1" si="185"/>
        <v>-38.243955918948465</v>
      </c>
      <c r="AF396" s="3">
        <f t="shared" ca="1" si="186"/>
        <v>-458.92747102738161</v>
      </c>
      <c r="AG396" s="3" t="str">
        <f t="shared" ca="1" si="193"/>
        <v>N</v>
      </c>
      <c r="AH396" s="4" t="str">
        <f t="shared" ca="1" si="187"/>
        <v/>
      </c>
      <c r="AI396" s="75">
        <f t="shared" ca="1" si="188"/>
        <v>-45.892747102738156</v>
      </c>
      <c r="AJ396" s="75">
        <f t="shared" ca="1" si="189"/>
        <v>0</v>
      </c>
    </row>
    <row r="397" spans="1:36" ht="14.25">
      <c r="A397" s="41">
        <f t="shared" si="190"/>
        <v>331</v>
      </c>
      <c r="B397" s="150">
        <f>IF(ISNUMBER(A397),INDEX('MetaTrader Import'!$H$13:$J$5893,TRUNC(((A397-$A$39+1)-1)/3)+1,MOD((A397-$A$39+1)-1,3)+1),"")</f>
        <v>0</v>
      </c>
      <c r="C397" s="43">
        <f t="shared" ca="1" si="167"/>
        <v>22.355771131612357</v>
      </c>
      <c r="D397" s="43">
        <f t="shared" ca="1" si="168"/>
        <v>-1.6226694132346022</v>
      </c>
      <c r="E397" s="43">
        <f t="shared" ca="1" si="169"/>
        <v>20.733101718377753</v>
      </c>
      <c r="F397" s="43">
        <f t="shared" ca="1" si="170"/>
        <v>2.0733101718377753</v>
      </c>
      <c r="G397" s="43">
        <f>IF(A397&lt;&gt;"",IF(A397&lt;Data!$G$11*0.25,$C$13/$G$32,IF(A397&gt;Data!$G$11*0.25,$C$13,$C$13*10)),"")</f>
        <v>2</v>
      </c>
      <c r="H397" s="43">
        <f>IF(A397&lt;&gt;"",IF(Data!$G$9="constant",$C$13,IF(Data!$G$9="squeeze",G397,F397)),"")</f>
        <v>2</v>
      </c>
      <c r="I397" s="38">
        <f ca="1">IF(ISNUMBER(A397),NORMINV(RAND(),0,IF(AND(Data!$G$9="squeeze",A397&lt;Data!$G$11*0.25),$H$32,1)*$C$30*$C$13)*($C$14*$C$12),"")</f>
        <v>1.7782793531439736E-4</v>
      </c>
      <c r="J397" s="42">
        <f ca="1">IFERROR(IF(Data!$C$6="Real",B397,I397+J396+($C$14*$C$12)*(NORMINV(RAND(),$C$15,CHOOSE($G$13,$C$13,F397,G397)))),"")</f>
        <v>1.3509495716729953</v>
      </c>
      <c r="K397" s="88">
        <f>IF(ISNUMBER(A397), IF($G$16="fixed",$G$17,MIN(H397*Data!$C$7*$C$16*0.5,$C$17*Data!$C$7))*$C$12,"")</f>
        <v>8.0000000000000007E-5</v>
      </c>
      <c r="L397" s="42">
        <f t="shared" ca="1" si="194"/>
        <v>1.3509495716729953</v>
      </c>
      <c r="M397" s="44">
        <f t="shared" ca="1" si="195"/>
        <v>1.3509895716729954</v>
      </c>
      <c r="N397" s="44">
        <f t="shared" ca="1" si="196"/>
        <v>1.3509095716729953</v>
      </c>
      <c r="O397" s="108">
        <f t="shared" ca="1" si="171"/>
        <v>-1.2576693791147959</v>
      </c>
      <c r="P397" s="102">
        <f t="shared" ca="1" si="172"/>
        <v>7.1720012669885165</v>
      </c>
      <c r="Q397" s="102">
        <f t="shared" ca="1" si="173"/>
        <v>-0.39235116328516262</v>
      </c>
      <c r="R397" s="120">
        <f t="shared" ca="1" si="191"/>
        <v>1</v>
      </c>
      <c r="S397" s="54">
        <f t="shared" ca="1" si="192"/>
        <v>0</v>
      </c>
      <c r="T397" s="5">
        <f t="shared" ca="1" si="174"/>
        <v>1.3495941575375672</v>
      </c>
      <c r="U397" s="152">
        <f t="shared" ca="1" si="175"/>
        <v>1.3562014865041148</v>
      </c>
      <c r="V397" s="152">
        <f t="shared" ca="1" si="176"/>
        <v>1.3460202478056895</v>
      </c>
      <c r="W397" s="153">
        <f t="shared" ca="1" si="177"/>
        <v>2</v>
      </c>
      <c r="X397" s="153">
        <f t="shared" ca="1" si="178"/>
        <v>1</v>
      </c>
      <c r="Y397" s="153">
        <f t="shared" ca="1" si="179"/>
        <v>8</v>
      </c>
      <c r="Z397" s="153">
        <f t="shared" ca="1" si="180"/>
        <v>4</v>
      </c>
      <c r="AA397" s="152">
        <f t="shared" ca="1" si="181"/>
        <v>1.3541964043716699</v>
      </c>
      <c r="AB397" s="152">
        <f t="shared" ca="1" si="182"/>
        <v>1.3466126913879284</v>
      </c>
      <c r="AC397" s="154">
        <f t="shared" ca="1" si="183"/>
        <v>-262.9466158939664</v>
      </c>
      <c r="AD397" s="154">
        <f t="shared" ca="1" si="184"/>
        <v>-175.07521140267988</v>
      </c>
      <c r="AE397" s="3">
        <f t="shared" ca="1" si="185"/>
        <v>-36.501818941387192</v>
      </c>
      <c r="AF397" s="3">
        <f t="shared" ca="1" si="186"/>
        <v>-438.02182729664628</v>
      </c>
      <c r="AG397" s="3" t="str">
        <f t="shared" ca="1" si="193"/>
        <v>N</v>
      </c>
      <c r="AH397" s="4" t="str">
        <f t="shared" ca="1" si="187"/>
        <v/>
      </c>
      <c r="AI397" s="75">
        <f t="shared" ca="1" si="188"/>
        <v>-43.802182729664629</v>
      </c>
      <c r="AJ397" s="75">
        <f t="shared" ca="1" si="189"/>
        <v>0</v>
      </c>
    </row>
    <row r="398" spans="1:36" ht="14.25">
      <c r="A398" s="41">
        <f t="shared" si="190"/>
        <v>332</v>
      </c>
      <c r="B398" s="150">
        <f>IF(ISNUMBER(A398),INDEX('MetaTrader Import'!$H$13:$J$5893,TRUNC(((A398-$A$39+1)-1)/3)+1,MOD((A398-$A$39+1)-1,3)+1),"")</f>
        <v>0</v>
      </c>
      <c r="C398" s="43">
        <f t="shared" ca="1" si="167"/>
        <v>20.733101718377753</v>
      </c>
      <c r="D398" s="43">
        <f t="shared" ca="1" si="168"/>
        <v>0.35423377335729134</v>
      </c>
      <c r="E398" s="43">
        <f t="shared" ca="1" si="169"/>
        <v>21.087335491735043</v>
      </c>
      <c r="F398" s="43">
        <f t="shared" ca="1" si="170"/>
        <v>2.1087335491735044</v>
      </c>
      <c r="G398" s="43">
        <f>IF(A398&lt;&gt;"",IF(A398&lt;Data!$G$11*0.25,$C$13/$G$32,IF(A398&gt;Data!$G$11*0.25,$C$13,$C$13*10)),"")</f>
        <v>2</v>
      </c>
      <c r="H398" s="43">
        <f>IF(A398&lt;&gt;"",IF(Data!$G$9="constant",$C$13,IF(Data!$G$9="squeeze",G398,F398)),"")</f>
        <v>2</v>
      </c>
      <c r="I398" s="38">
        <f ca="1">IF(ISNUMBER(A398),NORMINV(RAND(),0,IF(AND(Data!$G$9="squeeze",A398&lt;Data!$G$11*0.25),$H$32,1)*$C$30*$C$13)*($C$14*$C$12),"")</f>
        <v>7.2708947927260811E-5</v>
      </c>
      <c r="J398" s="42">
        <f ca="1">IFERROR(IF(Data!$C$6="Real",B398,I398+J397+($C$14*$C$12)*(NORMINV(RAND(),$C$15,CHOOSE($G$13,$C$13,F398,G398)))),"")</f>
        <v>1.3512492519767274</v>
      </c>
      <c r="K398" s="88">
        <f>IF(ISNUMBER(A398), IF($G$16="fixed",$G$17,MIN(H398*Data!$C$7*$C$16*0.5,$C$17*Data!$C$7))*$C$12,"")</f>
        <v>8.0000000000000007E-5</v>
      </c>
      <c r="L398" s="42">
        <f t="shared" ca="1" si="194"/>
        <v>1.3512492519767274</v>
      </c>
      <c r="M398" s="44">
        <f t="shared" ca="1" si="195"/>
        <v>1.3512892519767274</v>
      </c>
      <c r="N398" s="44">
        <f t="shared" ca="1" si="196"/>
        <v>1.3512092519767274</v>
      </c>
      <c r="O398" s="108">
        <f t="shared" ca="1" si="171"/>
        <v>-1.0061440291178296</v>
      </c>
      <c r="P398" s="102">
        <f t="shared" ca="1" si="172"/>
        <v>6.8560537673867303</v>
      </c>
      <c r="Q398" s="102">
        <f t="shared" ca="1" si="173"/>
        <v>-0.67478193197499636</v>
      </c>
      <c r="R398" s="120">
        <f t="shared" ca="1" si="191"/>
        <v>1</v>
      </c>
      <c r="S398" s="54">
        <f t="shared" ca="1" si="192"/>
        <v>0</v>
      </c>
      <c r="T398" s="5">
        <f t="shared" ca="1" si="174"/>
        <v>1.3495941575375672</v>
      </c>
      <c r="U398" s="152">
        <f t="shared" ca="1" si="175"/>
        <v>1.3562014865041148</v>
      </c>
      <c r="V398" s="152">
        <f t="shared" ca="1" si="176"/>
        <v>1.3460202478056895</v>
      </c>
      <c r="W398" s="153">
        <f t="shared" ca="1" si="177"/>
        <v>2</v>
      </c>
      <c r="X398" s="153">
        <f t="shared" ca="1" si="178"/>
        <v>1</v>
      </c>
      <c r="Y398" s="153">
        <f t="shared" ca="1" si="179"/>
        <v>8</v>
      </c>
      <c r="Z398" s="153">
        <f t="shared" ca="1" si="180"/>
        <v>4</v>
      </c>
      <c r="AA398" s="152">
        <f t="shared" ca="1" si="181"/>
        <v>1.3541964043716699</v>
      </c>
      <c r="AB398" s="152">
        <f t="shared" ca="1" si="182"/>
        <v>1.3466126913879284</v>
      </c>
      <c r="AC398" s="154">
        <f t="shared" ca="1" si="183"/>
        <v>-238.97219159540128</v>
      </c>
      <c r="AD398" s="154">
        <f t="shared" ca="1" si="184"/>
        <v>-187.06242355196247</v>
      </c>
      <c r="AE398" s="3">
        <f t="shared" ca="1" si="185"/>
        <v>-35.502884595613644</v>
      </c>
      <c r="AF398" s="3">
        <f t="shared" ca="1" si="186"/>
        <v>-426.03461514736375</v>
      </c>
      <c r="AG398" s="3" t="str">
        <f t="shared" ca="1" si="193"/>
        <v>N</v>
      </c>
      <c r="AH398" s="4" t="str">
        <f t="shared" ca="1" si="187"/>
        <v/>
      </c>
      <c r="AI398" s="75">
        <f t="shared" ca="1" si="188"/>
        <v>-42.603461514736374</v>
      </c>
      <c r="AJ398" s="75">
        <f t="shared" ca="1" si="189"/>
        <v>0</v>
      </c>
    </row>
    <row r="399" spans="1:36" ht="14.25">
      <c r="A399" s="41">
        <f t="shared" si="190"/>
        <v>333</v>
      </c>
      <c r="B399" s="150">
        <f>IF(ISNUMBER(A399),INDEX('MetaTrader Import'!$H$13:$J$5893,TRUNC(((A399-$A$39+1)-1)/3)+1,MOD((A399-$A$39+1)-1,3)+1),"")</f>
        <v>0</v>
      </c>
      <c r="C399" s="43">
        <f t="shared" ca="1" si="167"/>
        <v>21.087335491735043</v>
      </c>
      <c r="D399" s="43">
        <f t="shared" ca="1" si="168"/>
        <v>2.5238105184284425</v>
      </c>
      <c r="E399" s="43">
        <f t="shared" ca="1" si="169"/>
        <v>23.611146010163488</v>
      </c>
      <c r="F399" s="43">
        <f t="shared" ca="1" si="170"/>
        <v>2.3611146010163488</v>
      </c>
      <c r="G399" s="43">
        <f>IF(A399&lt;&gt;"",IF(A399&lt;Data!$G$11*0.25,$C$13/$G$32,IF(A399&gt;Data!$G$11*0.25,$C$13,$C$13*10)),"")</f>
        <v>2</v>
      </c>
      <c r="H399" s="43">
        <f>IF(A399&lt;&gt;"",IF(Data!$G$9="constant",$C$13,IF(Data!$G$9="squeeze",G399,F399)),"")</f>
        <v>2</v>
      </c>
      <c r="I399" s="38">
        <f ca="1">IF(ISNUMBER(A399),NORMINV(RAND(),0,IF(AND(Data!$G$9="squeeze",A399&lt;Data!$G$11*0.25),$H$32,1)*$C$30*$C$13)*($C$14*$C$12),"")</f>
        <v>1.1064658232560981E-4</v>
      </c>
      <c r="J399" s="42">
        <f ca="1">IFERROR(IF(Data!$C$6="Real",B399,I399+J398+($C$14*$C$12)*(NORMINV(RAND(),$C$15,CHOOSE($G$13,$C$13,F399,G399)))),"")</f>
        <v>1.3517267565356224</v>
      </c>
      <c r="K399" s="88">
        <f>IF(ISNUMBER(A399), IF($G$16="fixed",$G$17,MIN(H399*Data!$C$7*$C$16*0.5,$C$17*Data!$C$7))*$C$12,"")</f>
        <v>8.0000000000000007E-5</v>
      </c>
      <c r="L399" s="42">
        <f t="shared" ca="1" si="194"/>
        <v>1.3517267565356224</v>
      </c>
      <c r="M399" s="44">
        <f t="shared" ca="1" si="195"/>
        <v>1.3517667565356224</v>
      </c>
      <c r="N399" s="44">
        <f t="shared" ca="1" si="196"/>
        <v>1.3516867565356223</v>
      </c>
      <c r="O399" s="108">
        <f t="shared" ca="1" si="171"/>
        <v>-0.46541176176883342</v>
      </c>
      <c r="P399" s="102">
        <f t="shared" ca="1" si="172"/>
        <v>6.0813296824463894</v>
      </c>
      <c r="Q399" s="102">
        <f t="shared" ca="1" si="173"/>
        <v>-0.91986341731593113</v>
      </c>
      <c r="R399" s="120">
        <f t="shared" ca="1" si="191"/>
        <v>1</v>
      </c>
      <c r="S399" s="54">
        <f t="shared" ca="1" si="192"/>
        <v>0</v>
      </c>
      <c r="T399" s="5">
        <f t="shared" ca="1" si="174"/>
        <v>1.3495941575375672</v>
      </c>
      <c r="U399" s="152">
        <f t="shared" ca="1" si="175"/>
        <v>1.3562014865041148</v>
      </c>
      <c r="V399" s="152">
        <f t="shared" ca="1" si="176"/>
        <v>1.3460202478056895</v>
      </c>
      <c r="W399" s="153">
        <f t="shared" ca="1" si="177"/>
        <v>2</v>
      </c>
      <c r="X399" s="153">
        <f t="shared" ca="1" si="178"/>
        <v>1</v>
      </c>
      <c r="Y399" s="153">
        <f t="shared" ca="1" si="179"/>
        <v>8</v>
      </c>
      <c r="Z399" s="153">
        <f t="shared" ca="1" si="180"/>
        <v>4</v>
      </c>
      <c r="AA399" s="152">
        <f t="shared" ca="1" si="181"/>
        <v>1.3541964043716699</v>
      </c>
      <c r="AB399" s="152">
        <f t="shared" ca="1" si="182"/>
        <v>1.3466126913879284</v>
      </c>
      <c r="AC399" s="154">
        <f t="shared" ca="1" si="183"/>
        <v>-200.77182688380546</v>
      </c>
      <c r="AD399" s="154">
        <f t="shared" ca="1" si="184"/>
        <v>-206.16260590776037</v>
      </c>
      <c r="AE399" s="3">
        <f t="shared" ca="1" si="185"/>
        <v>-33.911202732630485</v>
      </c>
      <c r="AF399" s="3">
        <f t="shared" ca="1" si="186"/>
        <v>-406.93443279156583</v>
      </c>
      <c r="AG399" s="3" t="str">
        <f t="shared" ca="1" si="193"/>
        <v>N</v>
      </c>
      <c r="AH399" s="4" t="str">
        <f t="shared" ca="1" si="187"/>
        <v/>
      </c>
      <c r="AI399" s="75">
        <f t="shared" ca="1" si="188"/>
        <v>-40.693443279156583</v>
      </c>
      <c r="AJ399" s="75">
        <f t="shared" ca="1" si="189"/>
        <v>0</v>
      </c>
    </row>
    <row r="400" spans="1:36" ht="14.25">
      <c r="A400" s="41">
        <f t="shared" si="190"/>
        <v>334</v>
      </c>
      <c r="B400" s="150">
        <f>IF(ISNUMBER(A400),INDEX('MetaTrader Import'!$H$13:$J$5893,TRUNC(((A400-$A$39+1)-1)/3)+1,MOD((A400-$A$39+1)-1,3)+1),"")</f>
        <v>0</v>
      </c>
      <c r="C400" s="43">
        <f t="shared" ca="1" si="167"/>
        <v>23.611146010163488</v>
      </c>
      <c r="D400" s="43">
        <f t="shared" ca="1" si="168"/>
        <v>-1.1247646033741541</v>
      </c>
      <c r="E400" s="43">
        <f t="shared" ca="1" si="169"/>
        <v>22.486381406789334</v>
      </c>
      <c r="F400" s="43">
        <f t="shared" ca="1" si="170"/>
        <v>2.2486381406789335</v>
      </c>
      <c r="G400" s="43">
        <f>IF(A400&lt;&gt;"",IF(A400&lt;Data!$G$11*0.25,$C$13/$G$32,IF(A400&gt;Data!$G$11*0.25,$C$13,$C$13*10)),"")</f>
        <v>2</v>
      </c>
      <c r="H400" s="43">
        <f>IF(A400&lt;&gt;"",IF(Data!$G$9="constant",$C$13,IF(Data!$G$9="squeeze",G400,F400)),"")</f>
        <v>2</v>
      </c>
      <c r="I400" s="38">
        <f ca="1">IF(ISNUMBER(A400),NORMINV(RAND(),0,IF(AND(Data!$G$9="squeeze",A400&lt;Data!$G$11*0.25),$H$32,1)*$C$30*$C$13)*($C$14*$C$12),"")</f>
        <v>-1.3904413596508723E-4</v>
      </c>
      <c r="J400" s="42">
        <f ca="1">IFERROR(IF(Data!$C$6="Real",B400,I400+J399+($C$14*$C$12)*(NORMINV(RAND(),$C$15,CHOOSE($G$13,$C$13,F400,G400)))),"")</f>
        <v>1.3508754463814654</v>
      </c>
      <c r="K400" s="88">
        <f>IF(ISNUMBER(A400), IF($G$16="fixed",$G$17,MIN(H400*Data!$C$7*$C$16*0.5,$C$17*Data!$C$7))*$C$12,"")</f>
        <v>8.0000000000000007E-5</v>
      </c>
      <c r="L400" s="42">
        <f t="shared" ca="1" si="194"/>
        <v>1.3508754463814654</v>
      </c>
      <c r="M400" s="44">
        <f t="shared" ca="1" si="195"/>
        <v>1.3509154463814654</v>
      </c>
      <c r="N400" s="44">
        <f t="shared" ca="1" si="196"/>
        <v>1.3508354463814654</v>
      </c>
      <c r="O400" s="108">
        <f t="shared" ca="1" si="171"/>
        <v>-0.23070107150396924</v>
      </c>
      <c r="P400" s="102">
        <f t="shared" ca="1" si="172"/>
        <v>5.46708975403096</v>
      </c>
      <c r="Q400" s="102">
        <f t="shared" ca="1" si="173"/>
        <v>-1.1102208937302451</v>
      </c>
      <c r="R400" s="120">
        <f t="shared" ca="1" si="191"/>
        <v>1</v>
      </c>
      <c r="S400" s="54">
        <f t="shared" ca="1" si="192"/>
        <v>0</v>
      </c>
      <c r="T400" s="5">
        <f t="shared" ca="1" si="174"/>
        <v>1.3495941575375672</v>
      </c>
      <c r="U400" s="152">
        <f t="shared" ca="1" si="175"/>
        <v>1.3562014865041148</v>
      </c>
      <c r="V400" s="152">
        <f t="shared" ca="1" si="176"/>
        <v>1.3460202478056895</v>
      </c>
      <c r="W400" s="153">
        <f t="shared" ca="1" si="177"/>
        <v>2</v>
      </c>
      <c r="X400" s="153">
        <f t="shared" ca="1" si="178"/>
        <v>1</v>
      </c>
      <c r="Y400" s="153">
        <f t="shared" ca="1" si="179"/>
        <v>8</v>
      </c>
      <c r="Z400" s="153">
        <f t="shared" ca="1" si="180"/>
        <v>4</v>
      </c>
      <c r="AA400" s="152">
        <f t="shared" ca="1" si="181"/>
        <v>1.3541964043716699</v>
      </c>
      <c r="AB400" s="152">
        <f t="shared" ca="1" si="182"/>
        <v>1.3466126913879284</v>
      </c>
      <c r="AC400" s="154">
        <f t="shared" ca="1" si="183"/>
        <v>-268.87663921636215</v>
      </c>
      <c r="AD400" s="154">
        <f t="shared" ca="1" si="184"/>
        <v>-172.11019974148201</v>
      </c>
      <c r="AE400" s="3">
        <f t="shared" ca="1" si="185"/>
        <v>-36.748903246487011</v>
      </c>
      <c r="AF400" s="3">
        <f t="shared" ca="1" si="186"/>
        <v>-440.98683895784416</v>
      </c>
      <c r="AG400" s="3" t="str">
        <f t="shared" ca="1" si="193"/>
        <v>N</v>
      </c>
      <c r="AH400" s="4" t="str">
        <f t="shared" ca="1" si="187"/>
        <v/>
      </c>
      <c r="AI400" s="75">
        <f t="shared" ca="1" si="188"/>
        <v>-44.098683895784418</v>
      </c>
      <c r="AJ400" s="75">
        <f t="shared" ca="1" si="189"/>
        <v>0</v>
      </c>
    </row>
    <row r="401" spans="1:36" ht="14.25">
      <c r="A401" s="41">
        <f t="shared" si="190"/>
        <v>335</v>
      </c>
      <c r="B401" s="150">
        <f>IF(ISNUMBER(A401),INDEX('MetaTrader Import'!$H$13:$J$5893,TRUNC(((A401-$A$39+1)-1)/3)+1,MOD((A401-$A$39+1)-1,3)+1),"")</f>
        <v>0</v>
      </c>
      <c r="C401" s="43">
        <f t="shared" ca="1" si="167"/>
        <v>22.486381406789334</v>
      </c>
      <c r="D401" s="43">
        <f t="shared" ca="1" si="168"/>
        <v>-2.7761267918158001</v>
      </c>
      <c r="E401" s="43">
        <f t="shared" ca="1" si="169"/>
        <v>19.710254614973536</v>
      </c>
      <c r="F401" s="43">
        <f t="shared" ca="1" si="170"/>
        <v>1.9710254614973537</v>
      </c>
      <c r="G401" s="43">
        <f>IF(A401&lt;&gt;"",IF(A401&lt;Data!$G$11*0.25,$C$13/$G$32,IF(A401&gt;Data!$G$11*0.25,$C$13,$C$13*10)),"")</f>
        <v>2</v>
      </c>
      <c r="H401" s="43">
        <f>IF(A401&lt;&gt;"",IF(Data!$G$9="constant",$C$13,IF(Data!$G$9="squeeze",G401,F401)),"")</f>
        <v>2</v>
      </c>
      <c r="I401" s="38">
        <f ca="1">IF(ISNUMBER(A401),NORMINV(RAND(),0,IF(AND(Data!$G$9="squeeze",A401&lt;Data!$G$11*0.25),$H$32,1)*$C$30*$C$13)*($C$14*$C$12),"")</f>
        <v>1.8189418933418162E-4</v>
      </c>
      <c r="J401" s="42">
        <f ca="1">IFERROR(IF(Data!$C$6="Real",B401,I401+J400+($C$14*$C$12)*(NORMINV(RAND(),$C$15,CHOOSE($G$13,$C$13,F401,G401)))),"")</f>
        <v>1.3508537835604006</v>
      </c>
      <c r="K401" s="88">
        <f>IF(ISNUMBER(A401), IF($G$16="fixed",$G$17,MIN(H401*Data!$C$7*$C$16*0.5,$C$17*Data!$C$7))*$C$12,"")</f>
        <v>8.0000000000000007E-5</v>
      </c>
      <c r="L401" s="42">
        <f t="shared" ca="1" si="194"/>
        <v>1.3508537835604006</v>
      </c>
      <c r="M401" s="44">
        <f t="shared" ca="1" si="195"/>
        <v>1.3508937835604007</v>
      </c>
      <c r="N401" s="44">
        <f t="shared" ca="1" si="196"/>
        <v>1.3508137835604006</v>
      </c>
      <c r="O401" s="108">
        <f t="shared" ca="1" si="171"/>
        <v>-0.17978444446586125</v>
      </c>
      <c r="P401" s="102">
        <f t="shared" ca="1" si="172"/>
        <v>5.4185684465050494</v>
      </c>
      <c r="Q401" s="102">
        <f t="shared" ca="1" si="173"/>
        <v>-1.2114751376270372</v>
      </c>
      <c r="R401" s="120">
        <f t="shared" ca="1" si="191"/>
        <v>1</v>
      </c>
      <c r="S401" s="54">
        <f t="shared" ca="1" si="192"/>
        <v>0</v>
      </c>
      <c r="T401" s="5">
        <f t="shared" ca="1" si="174"/>
        <v>1.3495941575375672</v>
      </c>
      <c r="U401" s="152">
        <f t="shared" ca="1" si="175"/>
        <v>1.3562014865041148</v>
      </c>
      <c r="V401" s="152">
        <f t="shared" ca="1" si="176"/>
        <v>1.3460202478056895</v>
      </c>
      <c r="W401" s="153">
        <f t="shared" ca="1" si="177"/>
        <v>2</v>
      </c>
      <c r="X401" s="153">
        <f t="shared" ca="1" si="178"/>
        <v>1</v>
      </c>
      <c r="Y401" s="153">
        <f t="shared" ca="1" si="179"/>
        <v>8</v>
      </c>
      <c r="Z401" s="153">
        <f t="shared" ca="1" si="180"/>
        <v>4</v>
      </c>
      <c r="AA401" s="152">
        <f t="shared" ca="1" si="181"/>
        <v>1.3541964043716699</v>
      </c>
      <c r="AB401" s="152">
        <f t="shared" ca="1" si="182"/>
        <v>1.3466126913879284</v>
      </c>
      <c r="AC401" s="154">
        <f t="shared" ca="1" si="183"/>
        <v>-270.60966490154215</v>
      </c>
      <c r="AD401" s="154">
        <f t="shared" ca="1" si="184"/>
        <v>-171.24368689889201</v>
      </c>
      <c r="AE401" s="3">
        <f t="shared" ca="1" si="185"/>
        <v>-36.821112650036177</v>
      </c>
      <c r="AF401" s="3">
        <f t="shared" ca="1" si="186"/>
        <v>-441.85335180043415</v>
      </c>
      <c r="AG401" s="3" t="str">
        <f t="shared" ca="1" si="193"/>
        <v>N</v>
      </c>
      <c r="AH401" s="4" t="str">
        <f t="shared" ca="1" si="187"/>
        <v/>
      </c>
      <c r="AI401" s="75">
        <f t="shared" ca="1" si="188"/>
        <v>-44.18533518004341</v>
      </c>
      <c r="AJ401" s="75">
        <f t="shared" ca="1" si="189"/>
        <v>0</v>
      </c>
    </row>
    <row r="402" spans="1:36" ht="14.25">
      <c r="A402" s="41">
        <f t="shared" si="190"/>
        <v>336</v>
      </c>
      <c r="B402" s="150">
        <f>IF(ISNUMBER(A402),INDEX('MetaTrader Import'!$H$13:$J$5893,TRUNC(((A402-$A$39+1)-1)/3)+1,MOD((A402-$A$39+1)-1,3)+1),"")</f>
        <v>0</v>
      </c>
      <c r="C402" s="43">
        <f t="shared" ca="1" si="167"/>
        <v>19.710254614973536</v>
      </c>
      <c r="D402" s="43">
        <f t="shared" ca="1" si="168"/>
        <v>1.7223956057589249</v>
      </c>
      <c r="E402" s="43">
        <f t="shared" ca="1" si="169"/>
        <v>21.432650220732462</v>
      </c>
      <c r="F402" s="43">
        <f t="shared" ca="1" si="170"/>
        <v>2.1432650220732463</v>
      </c>
      <c r="G402" s="43">
        <f>IF(A402&lt;&gt;"",IF(A402&lt;Data!$G$11*0.25,$C$13/$G$32,IF(A402&gt;Data!$G$11*0.25,$C$13,$C$13*10)),"")</f>
        <v>2</v>
      </c>
      <c r="H402" s="43">
        <f>IF(A402&lt;&gt;"",IF(Data!$G$9="constant",$C$13,IF(Data!$G$9="squeeze",G402,F402)),"")</f>
        <v>2</v>
      </c>
      <c r="I402" s="38">
        <f ca="1">IF(ISNUMBER(A402),NORMINV(RAND(),0,IF(AND(Data!$G$9="squeeze",A402&lt;Data!$G$11*0.25),$H$32,1)*$C$30*$C$13)*($C$14*$C$12),"")</f>
        <v>4.3902051286950362E-5</v>
      </c>
      <c r="J402" s="42">
        <f ca="1">IFERROR(IF(Data!$C$6="Real",B402,I402+J401+($C$14*$C$12)*(NORMINV(RAND(),$C$15,CHOOSE($G$13,$C$13,F402,G402)))),"")</f>
        <v>1.3513040342269147</v>
      </c>
      <c r="K402" s="88">
        <f>IF(ISNUMBER(A402), IF($G$16="fixed",$G$17,MIN(H402*Data!$C$7*$C$16*0.5,$C$17*Data!$C$7))*$C$12,"")</f>
        <v>8.0000000000000007E-5</v>
      </c>
      <c r="L402" s="42">
        <f t="shared" ca="1" si="194"/>
        <v>1.3513040342269147</v>
      </c>
      <c r="M402" s="44">
        <f t="shared" ca="1" si="195"/>
        <v>1.3513440342269147</v>
      </c>
      <c r="N402" s="44">
        <f t="shared" ca="1" si="196"/>
        <v>1.3512640342269147</v>
      </c>
      <c r="O402" s="108">
        <f t="shared" ca="1" si="171"/>
        <v>-7.4618222488664898E-2</v>
      </c>
      <c r="P402" s="102">
        <f t="shared" ca="1" si="172"/>
        <v>5.4992158893292897</v>
      </c>
      <c r="Q402" s="102">
        <f t="shared" ca="1" si="173"/>
        <v>-1.2202569291364718</v>
      </c>
      <c r="R402" s="120">
        <f t="shared" ca="1" si="191"/>
        <v>1</v>
      </c>
      <c r="S402" s="54">
        <f t="shared" ca="1" si="192"/>
        <v>0</v>
      </c>
      <c r="T402" s="5">
        <f t="shared" ca="1" si="174"/>
        <v>1.3495941575375672</v>
      </c>
      <c r="U402" s="152">
        <f t="shared" ca="1" si="175"/>
        <v>1.3562014865041148</v>
      </c>
      <c r="V402" s="152">
        <f t="shared" ca="1" si="176"/>
        <v>1.3460202478056895</v>
      </c>
      <c r="W402" s="153">
        <f t="shared" ca="1" si="177"/>
        <v>2</v>
      </c>
      <c r="X402" s="153">
        <f t="shared" ca="1" si="178"/>
        <v>1</v>
      </c>
      <c r="Y402" s="153">
        <f t="shared" ca="1" si="179"/>
        <v>8</v>
      </c>
      <c r="Z402" s="153">
        <f t="shared" ca="1" si="180"/>
        <v>4</v>
      </c>
      <c r="AA402" s="152">
        <f t="shared" ca="1" si="181"/>
        <v>1.3541964043716699</v>
      </c>
      <c r="AB402" s="152">
        <f t="shared" ca="1" si="182"/>
        <v>1.3466126913879284</v>
      </c>
      <c r="AC402" s="154">
        <f t="shared" ca="1" si="183"/>
        <v>-234.58961158041802</v>
      </c>
      <c r="AD402" s="154">
        <f t="shared" ca="1" si="184"/>
        <v>-189.25371355945407</v>
      </c>
      <c r="AE402" s="3">
        <f t="shared" ca="1" si="185"/>
        <v>-35.320277094989343</v>
      </c>
      <c r="AF402" s="3">
        <f t="shared" ca="1" si="186"/>
        <v>-423.84332513987209</v>
      </c>
      <c r="AG402" s="3" t="str">
        <f t="shared" ca="1" si="193"/>
        <v>N</v>
      </c>
      <c r="AH402" s="4" t="str">
        <f t="shared" ca="1" si="187"/>
        <v/>
      </c>
      <c r="AI402" s="75">
        <f t="shared" ca="1" si="188"/>
        <v>-42.384332513987211</v>
      </c>
      <c r="AJ402" s="75">
        <f t="shared" ca="1" si="189"/>
        <v>0</v>
      </c>
    </row>
    <row r="403" spans="1:36" ht="14.25">
      <c r="A403" s="41">
        <f t="shared" si="190"/>
        <v>337</v>
      </c>
      <c r="B403" s="150">
        <f>IF(ISNUMBER(A403),INDEX('MetaTrader Import'!$H$13:$J$5893,TRUNC(((A403-$A$39+1)-1)/3)+1,MOD((A403-$A$39+1)-1,3)+1),"")</f>
        <v>0</v>
      </c>
      <c r="C403" s="43">
        <f t="shared" ca="1" si="167"/>
        <v>21.432650220732462</v>
      </c>
      <c r="D403" s="43">
        <f t="shared" ca="1" si="168"/>
        <v>0.78115488560054558</v>
      </c>
      <c r="E403" s="43">
        <f t="shared" ca="1" si="169"/>
        <v>22.213805106333009</v>
      </c>
      <c r="F403" s="43">
        <f t="shared" ca="1" si="170"/>
        <v>2.2213805106333009</v>
      </c>
      <c r="G403" s="43">
        <f>IF(A403&lt;&gt;"",IF(A403&lt;Data!$G$11*0.25,$C$13/$G$32,IF(A403&gt;Data!$G$11*0.25,$C$13,$C$13*10)),"")</f>
        <v>2</v>
      </c>
      <c r="H403" s="43">
        <f>IF(A403&lt;&gt;"",IF(Data!$G$9="constant",$C$13,IF(Data!$G$9="squeeze",G403,F403)),"")</f>
        <v>2</v>
      </c>
      <c r="I403" s="38">
        <f ca="1">IF(ISNUMBER(A403),NORMINV(RAND(),0,IF(AND(Data!$G$9="squeeze",A403&lt;Data!$G$11*0.25),$H$32,1)*$C$30*$C$13)*($C$14*$C$12),"")</f>
        <v>2.0662569704426003E-4</v>
      </c>
      <c r="J403" s="42">
        <f ca="1">IFERROR(IF(Data!$C$6="Real",B403,I403+J402+($C$14*$C$12)*(NORMINV(RAND(),$C$15,CHOOSE($G$13,$C$13,F403,G403)))),"")</f>
        <v>1.3513919279506483</v>
      </c>
      <c r="K403" s="88">
        <f>IF(ISNUMBER(A403), IF($G$16="fixed",$G$17,MIN(H403*Data!$C$7*$C$16*0.5,$C$17*Data!$C$7))*$C$12,"")</f>
        <v>8.0000000000000007E-5</v>
      </c>
      <c r="L403" s="42">
        <f t="shared" ca="1" si="194"/>
        <v>1.3513919279506483</v>
      </c>
      <c r="M403" s="44">
        <f t="shared" ca="1" si="195"/>
        <v>1.3514319279506484</v>
      </c>
      <c r="N403" s="44">
        <f t="shared" ca="1" si="196"/>
        <v>1.3513519279506483</v>
      </c>
      <c r="O403" s="108">
        <f t="shared" ca="1" si="171"/>
        <v>0.26016623846105069</v>
      </c>
      <c r="P403" s="102">
        <f t="shared" ca="1" si="172"/>
        <v>5.1952328819470832</v>
      </c>
      <c r="Q403" s="102">
        <f t="shared" ca="1" si="173"/>
        <v>-1.1773198973933403</v>
      </c>
      <c r="R403" s="120">
        <f t="shared" ca="1" si="191"/>
        <v>1</v>
      </c>
      <c r="S403" s="54">
        <f t="shared" ca="1" si="192"/>
        <v>0</v>
      </c>
      <c r="T403" s="5">
        <f t="shared" ca="1" si="174"/>
        <v>1.3495941575375672</v>
      </c>
      <c r="U403" s="152">
        <f t="shared" ca="1" si="175"/>
        <v>1.3562014865041148</v>
      </c>
      <c r="V403" s="152">
        <f t="shared" ca="1" si="176"/>
        <v>1.3460202478056895</v>
      </c>
      <c r="W403" s="153">
        <f t="shared" ca="1" si="177"/>
        <v>2</v>
      </c>
      <c r="X403" s="153">
        <f t="shared" ca="1" si="178"/>
        <v>1</v>
      </c>
      <c r="Y403" s="153">
        <f t="shared" ca="1" si="179"/>
        <v>8</v>
      </c>
      <c r="Z403" s="153">
        <f t="shared" ca="1" si="180"/>
        <v>4</v>
      </c>
      <c r="AA403" s="152">
        <f t="shared" ca="1" si="181"/>
        <v>1.3541964043716699</v>
      </c>
      <c r="AB403" s="152">
        <f t="shared" ca="1" si="182"/>
        <v>1.3466126913879284</v>
      </c>
      <c r="AC403" s="154">
        <f t="shared" ca="1" si="183"/>
        <v>-227.55811368172729</v>
      </c>
      <c r="AD403" s="154">
        <f t="shared" ca="1" si="184"/>
        <v>-192.76946250879945</v>
      </c>
      <c r="AE403" s="3">
        <f t="shared" ca="1" si="185"/>
        <v>-35.027298015877228</v>
      </c>
      <c r="AF403" s="3">
        <f t="shared" ca="1" si="186"/>
        <v>-420.32757619052677</v>
      </c>
      <c r="AG403" s="3" t="str">
        <f t="shared" ca="1" si="193"/>
        <v>N</v>
      </c>
      <c r="AH403" s="4" t="str">
        <f t="shared" ca="1" si="187"/>
        <v/>
      </c>
      <c r="AI403" s="75">
        <f t="shared" ca="1" si="188"/>
        <v>-42.032757619052681</v>
      </c>
      <c r="AJ403" s="75">
        <f t="shared" ca="1" si="189"/>
        <v>0</v>
      </c>
    </row>
    <row r="404" spans="1:36" ht="14.25">
      <c r="A404" s="41">
        <f t="shared" si="190"/>
        <v>338</v>
      </c>
      <c r="B404" s="150">
        <f>IF(ISNUMBER(A404),INDEX('MetaTrader Import'!$H$13:$J$5893,TRUNC(((A404-$A$39+1)-1)/3)+1,MOD((A404-$A$39+1)-1,3)+1),"")</f>
        <v>0</v>
      </c>
      <c r="C404" s="43">
        <f t="shared" ca="1" si="167"/>
        <v>22.213805106333009</v>
      </c>
      <c r="D404" s="43">
        <f t="shared" ca="1" si="168"/>
        <v>1.5090967696819146</v>
      </c>
      <c r="E404" s="43">
        <f t="shared" ca="1" si="169"/>
        <v>23.722901876014923</v>
      </c>
      <c r="F404" s="43">
        <f t="shared" ca="1" si="170"/>
        <v>2.3722901876014921</v>
      </c>
      <c r="G404" s="43">
        <f>IF(A404&lt;&gt;"",IF(A404&lt;Data!$G$11*0.25,$C$13/$G$32,IF(A404&gt;Data!$G$11*0.25,$C$13,$C$13*10)),"")</f>
        <v>2</v>
      </c>
      <c r="H404" s="43">
        <f>IF(A404&lt;&gt;"",IF(Data!$G$9="constant",$C$13,IF(Data!$G$9="squeeze",G404,F404)),"")</f>
        <v>2</v>
      </c>
      <c r="I404" s="38">
        <f ca="1">IF(ISNUMBER(A404),NORMINV(RAND(),0,IF(AND(Data!$G$9="squeeze",A404&lt;Data!$G$11*0.25),$H$32,1)*$C$30*$C$13)*($C$14*$C$12),"")</f>
        <v>1.1705697953772019E-4</v>
      </c>
      <c r="J404" s="42">
        <f ca="1">IFERROR(IF(Data!$C$6="Real",B404,I404+J403+($C$14*$C$12)*(NORMINV(RAND(),$C$15,CHOOSE($G$13,$C$13,F404,G404)))),"")</f>
        <v>1.3517454353786964</v>
      </c>
      <c r="K404" s="88">
        <f>IF(ISNUMBER(A404), IF($G$16="fixed",$G$17,MIN(H404*Data!$C$7*$C$16*0.5,$C$17*Data!$C$7))*$C$12,"")</f>
        <v>8.0000000000000007E-5</v>
      </c>
      <c r="L404" s="42">
        <f t="shared" ca="1" si="194"/>
        <v>1.3517454353786964</v>
      </c>
      <c r="M404" s="44">
        <f t="shared" ca="1" si="195"/>
        <v>1.3517854353786964</v>
      </c>
      <c r="N404" s="44">
        <f t="shared" ca="1" si="196"/>
        <v>1.3517054353786964</v>
      </c>
      <c r="O404" s="108">
        <f t="shared" ca="1" si="171"/>
        <v>0.48758619456770341</v>
      </c>
      <c r="P404" s="102">
        <f t="shared" ca="1" si="172"/>
        <v>5.5997108079124525</v>
      </c>
      <c r="Q404" s="102">
        <f t="shared" ca="1" si="173"/>
        <v>-1.0513408542761098</v>
      </c>
      <c r="R404" s="120">
        <f t="shared" ca="1" si="191"/>
        <v>1</v>
      </c>
      <c r="S404" s="54">
        <f t="shared" ca="1" si="192"/>
        <v>0</v>
      </c>
      <c r="T404" s="5">
        <f t="shared" ca="1" si="174"/>
        <v>1.3495941575375672</v>
      </c>
      <c r="U404" s="152">
        <f t="shared" ca="1" si="175"/>
        <v>1.3562014865041148</v>
      </c>
      <c r="V404" s="152">
        <f t="shared" ca="1" si="176"/>
        <v>1.3460202478056895</v>
      </c>
      <c r="W404" s="153">
        <f t="shared" ca="1" si="177"/>
        <v>2</v>
      </c>
      <c r="X404" s="153">
        <f t="shared" ca="1" si="178"/>
        <v>1</v>
      </c>
      <c r="Y404" s="153">
        <f t="shared" ca="1" si="179"/>
        <v>8</v>
      </c>
      <c r="Z404" s="153">
        <f t="shared" ca="1" si="180"/>
        <v>4</v>
      </c>
      <c r="AA404" s="152">
        <f t="shared" ca="1" si="181"/>
        <v>1.3541964043716699</v>
      </c>
      <c r="AB404" s="152">
        <f t="shared" ca="1" si="182"/>
        <v>1.3466126913879284</v>
      </c>
      <c r="AC404" s="154">
        <f t="shared" ca="1" si="183"/>
        <v>-199.27751943788152</v>
      </c>
      <c r="AD404" s="154">
        <f t="shared" ca="1" si="184"/>
        <v>-206.90975963072233</v>
      </c>
      <c r="AE404" s="3">
        <f t="shared" ca="1" si="185"/>
        <v>-33.848939922383657</v>
      </c>
      <c r="AF404" s="3">
        <f t="shared" ca="1" si="186"/>
        <v>-406.18727906860386</v>
      </c>
      <c r="AG404" s="3" t="str">
        <f t="shared" ca="1" si="193"/>
        <v>N</v>
      </c>
      <c r="AH404" s="4" t="str">
        <f t="shared" ca="1" si="187"/>
        <v/>
      </c>
      <c r="AI404" s="75">
        <f t="shared" ca="1" si="188"/>
        <v>-40.618727906860386</v>
      </c>
      <c r="AJ404" s="75">
        <f t="shared" ca="1" si="189"/>
        <v>0</v>
      </c>
    </row>
    <row r="405" spans="1:36" ht="14.25">
      <c r="A405" s="41">
        <f t="shared" si="190"/>
        <v>339</v>
      </c>
      <c r="B405" s="150">
        <f>IF(ISNUMBER(A405),INDEX('MetaTrader Import'!$H$13:$J$5893,TRUNC(((A405-$A$39+1)-1)/3)+1,MOD((A405-$A$39+1)-1,3)+1),"")</f>
        <v>0</v>
      </c>
      <c r="C405" s="43">
        <f t="shared" ca="1" si="167"/>
        <v>23.722901876014923</v>
      </c>
      <c r="D405" s="43">
        <f t="shared" ca="1" si="168"/>
        <v>-2.7166930662468607</v>
      </c>
      <c r="E405" s="43">
        <f t="shared" ca="1" si="169"/>
        <v>21.006208809768061</v>
      </c>
      <c r="F405" s="43">
        <f t="shared" ca="1" si="170"/>
        <v>2.1006208809768063</v>
      </c>
      <c r="G405" s="43">
        <f>IF(A405&lt;&gt;"",IF(A405&lt;Data!$G$11*0.25,$C$13/$G$32,IF(A405&gt;Data!$G$11*0.25,$C$13,$C$13*10)),"")</f>
        <v>2</v>
      </c>
      <c r="H405" s="43">
        <f>IF(A405&lt;&gt;"",IF(Data!$G$9="constant",$C$13,IF(Data!$G$9="squeeze",G405,F405)),"")</f>
        <v>2</v>
      </c>
      <c r="I405" s="38">
        <f ca="1">IF(ISNUMBER(A405),NORMINV(RAND(),0,IF(AND(Data!$G$9="squeeze",A405&lt;Data!$G$11*0.25),$H$32,1)*$C$30*$C$13)*($C$14*$C$12),"")</f>
        <v>-3.7169040432282591E-4</v>
      </c>
      <c r="J405" s="42">
        <f ca="1">IFERROR(IF(Data!$C$6="Real",B405,I405+J404+($C$14*$C$12)*(NORMINV(RAND(),$C$15,CHOOSE($G$13,$C$13,F405,G405)))),"")</f>
        <v>1.3509476693043998</v>
      </c>
      <c r="K405" s="88">
        <f>IF(ISNUMBER(A405), IF($G$16="fixed",$G$17,MIN(H405*Data!$C$7*$C$16*0.5,$C$17*Data!$C$7))*$C$12,"")</f>
        <v>8.0000000000000007E-5</v>
      </c>
      <c r="L405" s="42">
        <f t="shared" ca="1" si="194"/>
        <v>1.3509476693043998</v>
      </c>
      <c r="M405" s="44">
        <f t="shared" ca="1" si="195"/>
        <v>1.3509876693043998</v>
      </c>
      <c r="N405" s="44">
        <f t="shared" ca="1" si="196"/>
        <v>1.3509076693043998</v>
      </c>
      <c r="O405" s="108">
        <f t="shared" ca="1" si="171"/>
        <v>0.71510069771483853</v>
      </c>
      <c r="P405" s="102">
        <f t="shared" ca="1" si="172"/>
        <v>5.1089823910004739</v>
      </c>
      <c r="Q405" s="102">
        <f t="shared" ca="1" si="173"/>
        <v>-0.91498772646325521</v>
      </c>
      <c r="R405" s="120">
        <f t="shared" ca="1" si="191"/>
        <v>1</v>
      </c>
      <c r="S405" s="54">
        <f t="shared" ca="1" si="192"/>
        <v>0</v>
      </c>
      <c r="T405" s="5">
        <f t="shared" ca="1" si="174"/>
        <v>1.3495941575375672</v>
      </c>
      <c r="U405" s="152">
        <f t="shared" ca="1" si="175"/>
        <v>1.3562014865041148</v>
      </c>
      <c r="V405" s="152">
        <f t="shared" ca="1" si="176"/>
        <v>1.3460202478056895</v>
      </c>
      <c r="W405" s="153">
        <f t="shared" ca="1" si="177"/>
        <v>2</v>
      </c>
      <c r="X405" s="153">
        <f t="shared" ca="1" si="178"/>
        <v>1</v>
      </c>
      <c r="Y405" s="153">
        <f t="shared" ca="1" si="179"/>
        <v>8</v>
      </c>
      <c r="Z405" s="153">
        <f t="shared" ca="1" si="180"/>
        <v>4</v>
      </c>
      <c r="AA405" s="152">
        <f t="shared" ca="1" si="181"/>
        <v>1.3541964043716699</v>
      </c>
      <c r="AB405" s="152">
        <f t="shared" ca="1" si="182"/>
        <v>1.3466126913879284</v>
      </c>
      <c r="AC405" s="154">
        <f t="shared" ca="1" si="183"/>
        <v>-263.09880538160968</v>
      </c>
      <c r="AD405" s="154">
        <f t="shared" ca="1" si="184"/>
        <v>-174.99911665885827</v>
      </c>
      <c r="AE405" s="3">
        <f t="shared" ca="1" si="185"/>
        <v>-36.508160170038998</v>
      </c>
      <c r="AF405" s="3">
        <f t="shared" ca="1" si="186"/>
        <v>-438.09792204046795</v>
      </c>
      <c r="AG405" s="3" t="str">
        <f t="shared" ca="1" si="193"/>
        <v>N</v>
      </c>
      <c r="AH405" s="4" t="str">
        <f t="shared" ca="1" si="187"/>
        <v/>
      </c>
      <c r="AI405" s="75">
        <f t="shared" ca="1" si="188"/>
        <v>-43.809792204046801</v>
      </c>
      <c r="AJ405" s="75">
        <f t="shared" ca="1" si="189"/>
        <v>0</v>
      </c>
    </row>
    <row r="406" spans="1:36" ht="14.25">
      <c r="A406" s="41">
        <f t="shared" si="190"/>
        <v>340</v>
      </c>
      <c r="B406" s="150">
        <f>IF(ISNUMBER(A406),INDEX('MetaTrader Import'!$H$13:$J$5893,TRUNC(((A406-$A$39+1)-1)/3)+1,MOD((A406-$A$39+1)-1,3)+1),"")</f>
        <v>0</v>
      </c>
      <c r="C406" s="43">
        <f t="shared" ca="1" si="167"/>
        <v>21.006208809768061</v>
      </c>
      <c r="D406" s="43">
        <f t="shared" ca="1" si="168"/>
        <v>3.1880873986705813</v>
      </c>
      <c r="E406" s="43">
        <f t="shared" ca="1" si="169"/>
        <v>24.194296208438644</v>
      </c>
      <c r="F406" s="43">
        <f t="shared" ca="1" si="170"/>
        <v>2.4194296208438644</v>
      </c>
      <c r="G406" s="43">
        <f>IF(A406&lt;&gt;"",IF(A406&lt;Data!$G$11*0.25,$C$13/$G$32,IF(A406&gt;Data!$G$11*0.25,$C$13,$C$13*10)),"")</f>
        <v>2</v>
      </c>
      <c r="H406" s="43">
        <f>IF(A406&lt;&gt;"",IF(Data!$G$9="constant",$C$13,IF(Data!$G$9="squeeze",G406,F406)),"")</f>
        <v>2</v>
      </c>
      <c r="I406" s="38">
        <f ca="1">IF(ISNUMBER(A406),NORMINV(RAND(),0,IF(AND(Data!$G$9="squeeze",A406&lt;Data!$G$11*0.25),$H$32,1)*$C$30*$C$13)*($C$14*$C$12),"")</f>
        <v>3.8838480742830534E-4</v>
      </c>
      <c r="J406" s="42">
        <f ca="1">IFERROR(IF(Data!$C$6="Real",B406,I406+J405+($C$14*$C$12)*(NORMINV(RAND(),$C$15,CHOOSE($G$13,$C$13,F406,G406)))),"")</f>
        <v>1.3519341603444619</v>
      </c>
      <c r="K406" s="88">
        <f>IF(ISNUMBER(A406), IF($G$16="fixed",$G$17,MIN(H406*Data!$C$7*$C$16*0.5,$C$17*Data!$C$7))*$C$12,"")</f>
        <v>8.0000000000000007E-5</v>
      </c>
      <c r="L406" s="42">
        <f t="shared" ca="1" si="194"/>
        <v>1.3519341603444619</v>
      </c>
      <c r="M406" s="44">
        <f t="shared" ca="1" si="195"/>
        <v>1.3519741603444619</v>
      </c>
      <c r="N406" s="44">
        <f t="shared" ca="1" si="196"/>
        <v>1.3518941603444619</v>
      </c>
      <c r="O406" s="108">
        <f t="shared" ca="1" si="171"/>
        <v>1.0186041463937565</v>
      </c>
      <c r="P406" s="102">
        <f t="shared" ca="1" si="172"/>
        <v>5.7258522530008307</v>
      </c>
      <c r="Q406" s="102">
        <f t="shared" ca="1" si="173"/>
        <v>-0.75233716308881482</v>
      </c>
      <c r="R406" s="120">
        <f t="shared" ca="1" si="191"/>
        <v>1</v>
      </c>
      <c r="S406" s="54">
        <f t="shared" ca="1" si="192"/>
        <v>0</v>
      </c>
      <c r="T406" s="5">
        <f t="shared" ca="1" si="174"/>
        <v>1.3495941575375672</v>
      </c>
      <c r="U406" s="152">
        <f t="shared" ca="1" si="175"/>
        <v>1.3562014865041148</v>
      </c>
      <c r="V406" s="152">
        <f t="shared" ca="1" si="176"/>
        <v>1.3460202478056895</v>
      </c>
      <c r="W406" s="153">
        <f t="shared" ca="1" si="177"/>
        <v>2</v>
      </c>
      <c r="X406" s="153">
        <f t="shared" ca="1" si="178"/>
        <v>1</v>
      </c>
      <c r="Y406" s="153">
        <f t="shared" ca="1" si="179"/>
        <v>8</v>
      </c>
      <c r="Z406" s="153">
        <f t="shared" ca="1" si="180"/>
        <v>4</v>
      </c>
      <c r="AA406" s="152">
        <f t="shared" ca="1" si="181"/>
        <v>1.3541964043716699</v>
      </c>
      <c r="AB406" s="152">
        <f t="shared" ca="1" si="182"/>
        <v>1.3466126913879284</v>
      </c>
      <c r="AC406" s="154">
        <f t="shared" ca="1" si="183"/>
        <v>-184.1795221766418</v>
      </c>
      <c r="AD406" s="154">
        <f t="shared" ca="1" si="184"/>
        <v>-214.45875826134221</v>
      </c>
      <c r="AE406" s="3">
        <f t="shared" ca="1" si="185"/>
        <v>-33.219856703165334</v>
      </c>
      <c r="AF406" s="3">
        <f t="shared" ca="1" si="186"/>
        <v>-398.63828043798401</v>
      </c>
      <c r="AG406" s="3" t="str">
        <f t="shared" ca="1" si="193"/>
        <v>N</v>
      </c>
      <c r="AH406" s="4" t="str">
        <f t="shared" ca="1" si="187"/>
        <v/>
      </c>
      <c r="AI406" s="75">
        <f t="shared" ca="1" si="188"/>
        <v>-39.863828043798406</v>
      </c>
      <c r="AJ406" s="75">
        <f t="shared" ca="1" si="189"/>
        <v>0</v>
      </c>
    </row>
    <row r="407" spans="1:36" ht="14.25">
      <c r="A407" s="41">
        <f t="shared" si="190"/>
        <v>341</v>
      </c>
      <c r="B407" s="150">
        <f>IF(ISNUMBER(A407),INDEX('MetaTrader Import'!$H$13:$J$5893,TRUNC(((A407-$A$39+1)-1)/3)+1,MOD((A407-$A$39+1)-1,3)+1),"")</f>
        <v>0</v>
      </c>
      <c r="C407" s="43">
        <f t="shared" ca="1" si="167"/>
        <v>24.194296208438644</v>
      </c>
      <c r="D407" s="43">
        <f t="shared" ca="1" si="168"/>
        <v>0.98907506447777027</v>
      </c>
      <c r="E407" s="43">
        <f t="shared" ca="1" si="169"/>
        <v>25.183371272916414</v>
      </c>
      <c r="F407" s="43">
        <f t="shared" ca="1" si="170"/>
        <v>2.5183371272916415</v>
      </c>
      <c r="G407" s="43">
        <f>IF(A407&lt;&gt;"",IF(A407&lt;Data!$G$11*0.25,$C$13/$G$32,IF(A407&gt;Data!$G$11*0.25,$C$13,$C$13*10)),"")</f>
        <v>2</v>
      </c>
      <c r="H407" s="43">
        <f>IF(A407&lt;&gt;"",IF(Data!$G$9="constant",$C$13,IF(Data!$G$9="squeeze",G407,F407)),"")</f>
        <v>2</v>
      </c>
      <c r="I407" s="38">
        <f ca="1">IF(ISNUMBER(A407),NORMINV(RAND(),0,IF(AND(Data!$G$9="squeeze",A407&lt;Data!$G$11*0.25),$H$32,1)*$C$30*$C$13)*($C$14*$C$12),"")</f>
        <v>2.9206855593581809E-4</v>
      </c>
      <c r="J407" s="42">
        <f ca="1">IFERROR(IF(Data!$C$6="Real",B407,I407+J406+($C$14*$C$12)*(NORMINV(RAND(),$C$15,CHOOSE($G$13,$C$13,F407,G407)))),"")</f>
        <v>1.3521455489593672</v>
      </c>
      <c r="K407" s="88">
        <f>IF(ISNUMBER(A407), IF($G$16="fixed",$G$17,MIN(H407*Data!$C$7*$C$16*0.5,$C$17*Data!$C$7))*$C$12,"")</f>
        <v>8.0000000000000007E-5</v>
      </c>
      <c r="L407" s="42">
        <f t="shared" ca="1" si="194"/>
        <v>1.3521455489593672</v>
      </c>
      <c r="M407" s="44">
        <f t="shared" ca="1" si="195"/>
        <v>1.3521855489593673</v>
      </c>
      <c r="N407" s="44">
        <f t="shared" ca="1" si="196"/>
        <v>1.3521055489593672</v>
      </c>
      <c r="O407" s="108">
        <f t="shared" ca="1" si="171"/>
        <v>1.0727914154508815</v>
      </c>
      <c r="P407" s="102">
        <f t="shared" ca="1" si="172"/>
        <v>5.9718641071934808</v>
      </c>
      <c r="Q407" s="102">
        <f t="shared" ca="1" si="173"/>
        <v>-0.54354183466780026</v>
      </c>
      <c r="R407" s="120">
        <f t="shared" ca="1" si="191"/>
        <v>1</v>
      </c>
      <c r="S407" s="54">
        <f t="shared" ca="1" si="192"/>
        <v>0</v>
      </c>
      <c r="T407" s="5">
        <f t="shared" ca="1" si="174"/>
        <v>1.3495941575375672</v>
      </c>
      <c r="U407" s="152">
        <f t="shared" ca="1" si="175"/>
        <v>1.3562014865041148</v>
      </c>
      <c r="V407" s="152">
        <f t="shared" ca="1" si="176"/>
        <v>1.3460202478056895</v>
      </c>
      <c r="W407" s="153">
        <f t="shared" ca="1" si="177"/>
        <v>2</v>
      </c>
      <c r="X407" s="153">
        <f t="shared" ca="1" si="178"/>
        <v>1</v>
      </c>
      <c r="Y407" s="153">
        <f t="shared" ca="1" si="179"/>
        <v>8</v>
      </c>
      <c r="Z407" s="153">
        <f t="shared" ca="1" si="180"/>
        <v>4</v>
      </c>
      <c r="AA407" s="152">
        <f t="shared" ca="1" si="181"/>
        <v>1.3541964043716699</v>
      </c>
      <c r="AB407" s="152">
        <f t="shared" ca="1" si="182"/>
        <v>1.3466126913879284</v>
      </c>
      <c r="AC407" s="154">
        <f t="shared" ca="1" si="183"/>
        <v>-167.26843298421556</v>
      </c>
      <c r="AD407" s="154">
        <f t="shared" ca="1" si="184"/>
        <v>-222.9143028575553</v>
      </c>
      <c r="AE407" s="3">
        <f t="shared" ca="1" si="185"/>
        <v>-32.515227986814239</v>
      </c>
      <c r="AF407" s="3">
        <f t="shared" ca="1" si="186"/>
        <v>-390.18273584177086</v>
      </c>
      <c r="AG407" s="3" t="str">
        <f t="shared" ca="1" si="193"/>
        <v>N</v>
      </c>
      <c r="AH407" s="4" t="str">
        <f t="shared" ca="1" si="187"/>
        <v/>
      </c>
      <c r="AI407" s="75">
        <f t="shared" ca="1" si="188"/>
        <v>-39.018273584177088</v>
      </c>
      <c r="AJ407" s="75">
        <f t="shared" ca="1" si="189"/>
        <v>0</v>
      </c>
    </row>
    <row r="408" spans="1:36" ht="14.25">
      <c r="A408" s="41">
        <f t="shared" si="190"/>
        <v>342</v>
      </c>
      <c r="B408" s="150">
        <f>IF(ISNUMBER(A408),INDEX('MetaTrader Import'!$H$13:$J$5893,TRUNC(((A408-$A$39+1)-1)/3)+1,MOD((A408-$A$39+1)-1,3)+1),"")</f>
        <v>0</v>
      </c>
      <c r="C408" s="43">
        <f t="shared" ca="1" si="167"/>
        <v>25.183371272916414</v>
      </c>
      <c r="D408" s="43">
        <f t="shared" ca="1" si="168"/>
        <v>-0.83703837139664206</v>
      </c>
      <c r="E408" s="43">
        <f t="shared" ca="1" si="169"/>
        <v>24.346332901519773</v>
      </c>
      <c r="F408" s="43">
        <f t="shared" ca="1" si="170"/>
        <v>2.4346332901519774</v>
      </c>
      <c r="G408" s="43">
        <f>IF(A408&lt;&gt;"",IF(A408&lt;Data!$G$11*0.25,$C$13/$G$32,IF(A408&gt;Data!$G$11*0.25,$C$13,$C$13*10)),"")</f>
        <v>2</v>
      </c>
      <c r="H408" s="43">
        <f>IF(A408&lt;&gt;"",IF(Data!$G$9="constant",$C$13,IF(Data!$G$9="squeeze",G408,F408)),"")</f>
        <v>2</v>
      </c>
      <c r="I408" s="38">
        <f ca="1">IF(ISNUMBER(A408),NORMINV(RAND(),0,IF(AND(Data!$G$9="squeeze",A408&lt;Data!$G$11*0.25),$H$32,1)*$C$30*$C$13)*($C$14*$C$12),"")</f>
        <v>-1.8830001557298967E-4</v>
      </c>
      <c r="J408" s="42">
        <f ca="1">IFERROR(IF(Data!$C$6="Real",B408,I408+J407+($C$14*$C$12)*(NORMINV(RAND(),$C$15,CHOOSE($G$13,$C$13,F408,G408)))),"")</f>
        <v>1.3517494176375502</v>
      </c>
      <c r="K408" s="88">
        <f>IF(ISNUMBER(A408), IF($G$16="fixed",$G$17,MIN(H408*Data!$C$7*$C$16*0.5,$C$17*Data!$C$7))*$C$12,"")</f>
        <v>8.0000000000000007E-5</v>
      </c>
      <c r="L408" s="42">
        <f t="shared" ca="1" si="194"/>
        <v>1.3517494176375502</v>
      </c>
      <c r="M408" s="44">
        <f t="shared" ca="1" si="195"/>
        <v>1.3517894176375502</v>
      </c>
      <c r="N408" s="44">
        <f t="shared" ca="1" si="196"/>
        <v>1.3517094176375501</v>
      </c>
      <c r="O408" s="108">
        <f t="shared" ca="1" si="171"/>
        <v>1.0824571499275277</v>
      </c>
      <c r="P408" s="102">
        <f t="shared" ca="1" si="172"/>
        <v>5.996752630047709</v>
      </c>
      <c r="Q408" s="102">
        <f t="shared" ca="1" si="173"/>
        <v>-0.35023993782541141</v>
      </c>
      <c r="R408" s="120">
        <f t="shared" ca="1" si="191"/>
        <v>1</v>
      </c>
      <c r="S408" s="54">
        <f t="shared" ca="1" si="192"/>
        <v>0</v>
      </c>
      <c r="T408" s="5">
        <f t="shared" ca="1" si="174"/>
        <v>1.3495941575375672</v>
      </c>
      <c r="U408" s="152">
        <f t="shared" ca="1" si="175"/>
        <v>1.3562014865041148</v>
      </c>
      <c r="V408" s="152">
        <f t="shared" ca="1" si="176"/>
        <v>1.3460202478056895</v>
      </c>
      <c r="W408" s="153">
        <f t="shared" ca="1" si="177"/>
        <v>2</v>
      </c>
      <c r="X408" s="153">
        <f t="shared" ca="1" si="178"/>
        <v>1</v>
      </c>
      <c r="Y408" s="153">
        <f t="shared" ca="1" si="179"/>
        <v>8</v>
      </c>
      <c r="Z408" s="153">
        <f t="shared" ca="1" si="180"/>
        <v>4</v>
      </c>
      <c r="AA408" s="152">
        <f t="shared" ca="1" si="181"/>
        <v>1.3541964043716699</v>
      </c>
      <c r="AB408" s="152">
        <f t="shared" ca="1" si="182"/>
        <v>1.3466126913879284</v>
      </c>
      <c r="AC408" s="154">
        <f t="shared" ca="1" si="183"/>
        <v>-198.9589387295787</v>
      </c>
      <c r="AD408" s="154">
        <f t="shared" ca="1" si="184"/>
        <v>-207.06904998487374</v>
      </c>
      <c r="AE408" s="3">
        <f t="shared" ca="1" si="185"/>
        <v>-33.835665726204375</v>
      </c>
      <c r="AF408" s="3">
        <f t="shared" ca="1" si="186"/>
        <v>-406.02798871445248</v>
      </c>
      <c r="AG408" s="3" t="str">
        <f t="shared" ca="1" si="193"/>
        <v>N</v>
      </c>
      <c r="AH408" s="4" t="str">
        <f t="shared" ca="1" si="187"/>
        <v/>
      </c>
      <c r="AI408" s="75">
        <f t="shared" ca="1" si="188"/>
        <v>-40.602798871445252</v>
      </c>
      <c r="AJ408" s="75">
        <f t="shared" ca="1" si="189"/>
        <v>0</v>
      </c>
    </row>
    <row r="409" spans="1:36" ht="14.25">
      <c r="A409" s="41">
        <f t="shared" si="190"/>
        <v>343</v>
      </c>
      <c r="B409" s="150">
        <f>IF(ISNUMBER(A409),INDEX('MetaTrader Import'!$H$13:$J$5893,TRUNC(((A409-$A$39+1)-1)/3)+1,MOD((A409-$A$39+1)-1,3)+1),"")</f>
        <v>0</v>
      </c>
      <c r="C409" s="43">
        <f t="shared" ca="1" si="167"/>
        <v>24.346332901519773</v>
      </c>
      <c r="D409" s="43">
        <f t="shared" ca="1" si="168"/>
        <v>0.92643203266865992</v>
      </c>
      <c r="E409" s="43">
        <f t="shared" ca="1" si="169"/>
        <v>25.272764934188434</v>
      </c>
      <c r="F409" s="43">
        <f t="shared" ca="1" si="170"/>
        <v>2.5272764934188432</v>
      </c>
      <c r="G409" s="43">
        <f>IF(A409&lt;&gt;"",IF(A409&lt;Data!$G$11*0.25,$C$13/$G$32,IF(A409&gt;Data!$G$11*0.25,$C$13,$C$13*10)),"")</f>
        <v>2</v>
      </c>
      <c r="H409" s="43">
        <f>IF(A409&lt;&gt;"",IF(Data!$G$9="constant",$C$13,IF(Data!$G$9="squeeze",G409,F409)),"")</f>
        <v>2</v>
      </c>
      <c r="I409" s="38">
        <f ca="1">IF(ISNUMBER(A409),NORMINV(RAND(),0,IF(AND(Data!$G$9="squeeze",A409&lt;Data!$G$11*0.25),$H$32,1)*$C$30*$C$13)*($C$14*$C$12),"")</f>
        <v>4.407023117032008E-4</v>
      </c>
      <c r="J409" s="42">
        <f ca="1">IFERROR(IF(Data!$C$6="Real",B409,I409+J408+($C$14*$C$12)*(NORMINV(RAND(),$C$15,CHOOSE($G$13,$C$13,F409,G409)))),"")</f>
        <v>1.3523586334498794</v>
      </c>
      <c r="K409" s="88">
        <f>IF(ISNUMBER(A409), IF($G$16="fixed",$G$17,MIN(H409*Data!$C$7*$C$16*0.5,$C$17*Data!$C$7))*$C$12,"")</f>
        <v>8.0000000000000007E-5</v>
      </c>
      <c r="L409" s="42">
        <f t="shared" ca="1" si="194"/>
        <v>1.3523586334498794</v>
      </c>
      <c r="M409" s="44">
        <f t="shared" ca="1" si="195"/>
        <v>1.3523986334498794</v>
      </c>
      <c r="N409" s="44">
        <f t="shared" ca="1" si="196"/>
        <v>1.3523186334498793</v>
      </c>
      <c r="O409" s="108">
        <f t="shared" ca="1" si="171"/>
        <v>1.0623921177277553</v>
      </c>
      <c r="P409" s="102">
        <f t="shared" ca="1" si="172"/>
        <v>5.8951754965275658</v>
      </c>
      <c r="Q409" s="102">
        <f t="shared" ca="1" si="173"/>
        <v>-0.2095460267659234</v>
      </c>
      <c r="R409" s="120">
        <f t="shared" ca="1" si="191"/>
        <v>1</v>
      </c>
      <c r="S409" s="54">
        <f t="shared" ca="1" si="192"/>
        <v>0</v>
      </c>
      <c r="T409" s="5">
        <f t="shared" ca="1" si="174"/>
        <v>1.3495941575375672</v>
      </c>
      <c r="U409" s="152">
        <f t="shared" ca="1" si="175"/>
        <v>1.3562014865041148</v>
      </c>
      <c r="V409" s="152">
        <f t="shared" ca="1" si="176"/>
        <v>1.3460202478056895</v>
      </c>
      <c r="W409" s="153">
        <f t="shared" ca="1" si="177"/>
        <v>2</v>
      </c>
      <c r="X409" s="153">
        <f t="shared" ca="1" si="178"/>
        <v>1</v>
      </c>
      <c r="Y409" s="153">
        <f t="shared" ca="1" si="179"/>
        <v>8</v>
      </c>
      <c r="Z409" s="153">
        <f t="shared" ca="1" si="180"/>
        <v>4</v>
      </c>
      <c r="AA409" s="152">
        <f t="shared" ca="1" si="181"/>
        <v>1.3541964043716699</v>
      </c>
      <c r="AB409" s="152">
        <f t="shared" ca="1" si="182"/>
        <v>1.3466126913879284</v>
      </c>
      <c r="AC409" s="154">
        <f t="shared" ca="1" si="183"/>
        <v>-150.22167374324269</v>
      </c>
      <c r="AD409" s="154">
        <f t="shared" ca="1" si="184"/>
        <v>-231.43768247804175</v>
      </c>
      <c r="AE409" s="3">
        <f t="shared" ca="1" si="185"/>
        <v>-31.804946351773705</v>
      </c>
      <c r="AF409" s="3">
        <f t="shared" ca="1" si="186"/>
        <v>-381.65935622128444</v>
      </c>
      <c r="AG409" s="3" t="str">
        <f t="shared" ca="1" si="193"/>
        <v>N</v>
      </c>
      <c r="AH409" s="4" t="str">
        <f t="shared" ca="1" si="187"/>
        <v/>
      </c>
      <c r="AI409" s="75">
        <f t="shared" ca="1" si="188"/>
        <v>-38.165935622128444</v>
      </c>
      <c r="AJ409" s="75">
        <f t="shared" ca="1" si="189"/>
        <v>0</v>
      </c>
    </row>
    <row r="410" spans="1:36" ht="14.25">
      <c r="A410" s="41">
        <f t="shared" si="190"/>
        <v>344</v>
      </c>
      <c r="B410" s="150">
        <f>IF(ISNUMBER(A410),INDEX('MetaTrader Import'!$H$13:$J$5893,TRUNC(((A410-$A$39+1)-1)/3)+1,MOD((A410-$A$39+1)-1,3)+1),"")</f>
        <v>0</v>
      </c>
      <c r="C410" s="43">
        <f t="shared" ca="1" si="167"/>
        <v>25.272764934188434</v>
      </c>
      <c r="D410" s="43">
        <f t="shared" ca="1" si="168"/>
        <v>0.41438027798348476</v>
      </c>
      <c r="E410" s="43">
        <f t="shared" ca="1" si="169"/>
        <v>25.68714521217192</v>
      </c>
      <c r="F410" s="43">
        <f t="shared" ca="1" si="170"/>
        <v>2.568714521217192</v>
      </c>
      <c r="G410" s="43">
        <f>IF(A410&lt;&gt;"",IF(A410&lt;Data!$G$11*0.25,$C$13/$G$32,IF(A410&gt;Data!$G$11*0.25,$C$13,$C$13*10)),"")</f>
        <v>2</v>
      </c>
      <c r="H410" s="43">
        <f>IF(A410&lt;&gt;"",IF(Data!$G$9="constant",$C$13,IF(Data!$G$9="squeeze",G410,F410)),"")</f>
        <v>2</v>
      </c>
      <c r="I410" s="38">
        <f ca="1">IF(ISNUMBER(A410),NORMINV(RAND(),0,IF(AND(Data!$G$9="squeeze",A410&lt;Data!$G$11*0.25),$H$32,1)*$C$30*$C$13)*($C$14*$C$12),"")</f>
        <v>3.1039687073612605E-4</v>
      </c>
      <c r="J410" s="42">
        <f ca="1">IFERROR(IF(Data!$C$6="Real",B410,I410+J409+($C$14*$C$12)*(NORMINV(RAND(),$C$15,CHOOSE($G$13,$C$13,F410,G410)))),"")</f>
        <v>1.3528060619978133</v>
      </c>
      <c r="K410" s="88">
        <f>IF(ISNUMBER(A410), IF($G$16="fixed",$G$17,MIN(H410*Data!$C$7*$C$16*0.5,$C$17*Data!$C$7))*$C$12,"")</f>
        <v>8.0000000000000007E-5</v>
      </c>
      <c r="L410" s="42">
        <f t="shared" ca="1" si="194"/>
        <v>1.3528060619978133</v>
      </c>
      <c r="M410" s="44">
        <f t="shared" ca="1" si="195"/>
        <v>1.3528460619978133</v>
      </c>
      <c r="N410" s="44">
        <f t="shared" ca="1" si="196"/>
        <v>1.3527660619978132</v>
      </c>
      <c r="O410" s="108">
        <f t="shared" ca="1" si="171"/>
        <v>1.181771539848981</v>
      </c>
      <c r="P410" s="102">
        <f t="shared" ca="1" si="172"/>
        <v>6.4929626561179727</v>
      </c>
      <c r="Q410" s="102">
        <f t="shared" ca="1" si="173"/>
        <v>-9.5496307591832946E-2</v>
      </c>
      <c r="R410" s="120">
        <f t="shared" ca="1" si="191"/>
        <v>1</v>
      </c>
      <c r="S410" s="54">
        <f t="shared" ca="1" si="192"/>
        <v>0</v>
      </c>
      <c r="T410" s="5">
        <f t="shared" ca="1" si="174"/>
        <v>1.3495941575375672</v>
      </c>
      <c r="U410" s="152">
        <f t="shared" ca="1" si="175"/>
        <v>1.3562014865041148</v>
      </c>
      <c r="V410" s="152">
        <f t="shared" ca="1" si="176"/>
        <v>1.3460202478056895</v>
      </c>
      <c r="W410" s="153">
        <f t="shared" ca="1" si="177"/>
        <v>2</v>
      </c>
      <c r="X410" s="153">
        <f t="shared" ca="1" si="178"/>
        <v>1</v>
      </c>
      <c r="Y410" s="153">
        <f t="shared" ca="1" si="179"/>
        <v>8</v>
      </c>
      <c r="Z410" s="153">
        <f t="shared" ca="1" si="180"/>
        <v>4</v>
      </c>
      <c r="AA410" s="152">
        <f t="shared" ca="1" si="181"/>
        <v>1.3541964043716699</v>
      </c>
      <c r="AB410" s="152">
        <f t="shared" ca="1" si="182"/>
        <v>1.3466126913879284</v>
      </c>
      <c r="AC410" s="154">
        <f t="shared" ca="1" si="183"/>
        <v>-114.4273899085313</v>
      </c>
      <c r="AD410" s="154">
        <f t="shared" ca="1" si="184"/>
        <v>-249.33482439539745</v>
      </c>
      <c r="AE410" s="3">
        <f t="shared" ca="1" si="185"/>
        <v>-30.313517858660731</v>
      </c>
      <c r="AF410" s="3">
        <f t="shared" ca="1" si="186"/>
        <v>-363.76221430392877</v>
      </c>
      <c r="AG410" s="3" t="str">
        <f t="shared" ca="1" si="193"/>
        <v>N</v>
      </c>
      <c r="AH410" s="4" t="str">
        <f t="shared" ca="1" si="187"/>
        <v/>
      </c>
      <c r="AI410" s="75">
        <f t="shared" ca="1" si="188"/>
        <v>-36.376221430392881</v>
      </c>
      <c r="AJ410" s="75">
        <f t="shared" ca="1" si="189"/>
        <v>0</v>
      </c>
    </row>
    <row r="411" spans="1:36" ht="14.25">
      <c r="A411" s="41">
        <f t="shared" si="190"/>
        <v>345</v>
      </c>
      <c r="B411" s="150">
        <f>IF(ISNUMBER(A411),INDEX('MetaTrader Import'!$H$13:$J$5893,TRUNC(((A411-$A$39+1)-1)/3)+1,MOD((A411-$A$39+1)-1,3)+1),"")</f>
        <v>0</v>
      </c>
      <c r="C411" s="43">
        <f t="shared" ca="1" si="167"/>
        <v>25.68714521217192</v>
      </c>
      <c r="D411" s="43">
        <f t="shared" ca="1" si="168"/>
        <v>-1.181658926948046</v>
      </c>
      <c r="E411" s="43">
        <f t="shared" ca="1" si="169"/>
        <v>24.505486285223874</v>
      </c>
      <c r="F411" s="43">
        <f t="shared" ca="1" si="170"/>
        <v>2.4505486285223874</v>
      </c>
      <c r="G411" s="43">
        <f>IF(A411&lt;&gt;"",IF(A411&lt;Data!$G$11*0.25,$C$13/$G$32,IF(A411&gt;Data!$G$11*0.25,$C$13,$C$13*10)),"")</f>
        <v>2</v>
      </c>
      <c r="H411" s="43">
        <f>IF(A411&lt;&gt;"",IF(Data!$G$9="constant",$C$13,IF(Data!$G$9="squeeze",G411,F411)),"")</f>
        <v>2</v>
      </c>
      <c r="I411" s="38">
        <f ca="1">IF(ISNUMBER(A411),NORMINV(RAND(),0,IF(AND(Data!$G$9="squeeze",A411&lt;Data!$G$11*0.25),$H$32,1)*$C$30*$C$13)*($C$14*$C$12),"")</f>
        <v>2.1822886181693102E-4</v>
      </c>
      <c r="J411" s="42">
        <f ca="1">IFERROR(IF(Data!$C$6="Real",B411,I411+J410+($C$14*$C$12)*(NORMINV(RAND(),$C$15,CHOOSE($G$13,$C$13,F411,G411)))),"")</f>
        <v>1.3524395536507143</v>
      </c>
      <c r="K411" s="88">
        <f>IF(ISNUMBER(A411), IF($G$16="fixed",$G$17,MIN(H411*Data!$C$7*$C$16*0.5,$C$17*Data!$C$7))*$C$12,"")</f>
        <v>8.0000000000000007E-5</v>
      </c>
      <c r="L411" s="42">
        <f t="shared" ca="1" si="194"/>
        <v>1.3524395536507143</v>
      </c>
      <c r="M411" s="44">
        <f t="shared" ca="1" si="195"/>
        <v>1.3524795536507144</v>
      </c>
      <c r="N411" s="44">
        <f t="shared" ca="1" si="196"/>
        <v>1.3523995536507143</v>
      </c>
      <c r="O411" s="108">
        <f t="shared" ca="1" si="171"/>
        <v>1.1113319054256483</v>
      </c>
      <c r="P411" s="102">
        <f t="shared" ca="1" si="172"/>
        <v>6.1950038335485162</v>
      </c>
      <c r="Q411" s="102">
        <f t="shared" ca="1" si="173"/>
        <v>-2.0724067531278225E-2</v>
      </c>
      <c r="R411" s="120">
        <f t="shared" ca="1" si="191"/>
        <v>1</v>
      </c>
      <c r="S411" s="54">
        <f t="shared" ca="1" si="192"/>
        <v>0</v>
      </c>
      <c r="T411" s="5">
        <f t="shared" ca="1" si="174"/>
        <v>1.3495941575375672</v>
      </c>
      <c r="U411" s="152">
        <f t="shared" ca="1" si="175"/>
        <v>1.3562014865041148</v>
      </c>
      <c r="V411" s="152">
        <f t="shared" ca="1" si="176"/>
        <v>1.3460202478056895</v>
      </c>
      <c r="W411" s="153">
        <f t="shared" ca="1" si="177"/>
        <v>2</v>
      </c>
      <c r="X411" s="153">
        <f t="shared" ca="1" si="178"/>
        <v>1</v>
      </c>
      <c r="Y411" s="153">
        <f t="shared" ca="1" si="179"/>
        <v>8</v>
      </c>
      <c r="Z411" s="153">
        <f t="shared" ca="1" si="180"/>
        <v>4</v>
      </c>
      <c r="AA411" s="152">
        <f t="shared" ca="1" si="181"/>
        <v>1.3541964043716699</v>
      </c>
      <c r="AB411" s="152">
        <f t="shared" ca="1" si="182"/>
        <v>1.3466126913879284</v>
      </c>
      <c r="AC411" s="154">
        <f t="shared" ca="1" si="183"/>
        <v>-143.74805767644716</v>
      </c>
      <c r="AD411" s="154">
        <f t="shared" ca="1" si="184"/>
        <v>-234.6744905114395</v>
      </c>
      <c r="AE411" s="3">
        <f t="shared" ca="1" si="185"/>
        <v>-31.535212348990555</v>
      </c>
      <c r="AF411" s="3">
        <f t="shared" ca="1" si="186"/>
        <v>-378.42254818788666</v>
      </c>
      <c r="AG411" s="3" t="str">
        <f t="shared" ca="1" si="193"/>
        <v>N</v>
      </c>
      <c r="AH411" s="4" t="str">
        <f t="shared" ca="1" si="187"/>
        <v/>
      </c>
      <c r="AI411" s="75">
        <f t="shared" ca="1" si="188"/>
        <v>-37.842254818788668</v>
      </c>
      <c r="AJ411" s="75">
        <f t="shared" ca="1" si="189"/>
        <v>0</v>
      </c>
    </row>
    <row r="412" spans="1:36" ht="14.25">
      <c r="A412" s="41">
        <f t="shared" si="190"/>
        <v>346</v>
      </c>
      <c r="B412" s="150">
        <f>IF(ISNUMBER(A412),INDEX('MetaTrader Import'!$H$13:$J$5893,TRUNC(((A412-$A$39+1)-1)/3)+1,MOD((A412-$A$39+1)-1,3)+1),"")</f>
        <v>0</v>
      </c>
      <c r="C412" s="43">
        <f t="shared" ca="1" si="167"/>
        <v>24.505486285223874</v>
      </c>
      <c r="D412" s="43">
        <f t="shared" ca="1" si="168"/>
        <v>-2.8380299301462815</v>
      </c>
      <c r="E412" s="43">
        <f t="shared" ca="1" si="169"/>
        <v>21.667456355077594</v>
      </c>
      <c r="F412" s="43">
        <f t="shared" ca="1" si="170"/>
        <v>2.1667456355077594</v>
      </c>
      <c r="G412" s="43">
        <f>IF(A412&lt;&gt;"",IF(A412&lt;Data!$G$11*0.25,$C$13/$G$32,IF(A412&gt;Data!$G$11*0.25,$C$13,$C$13*10)),"")</f>
        <v>2</v>
      </c>
      <c r="H412" s="43">
        <f>IF(A412&lt;&gt;"",IF(Data!$G$9="constant",$C$13,IF(Data!$G$9="squeeze",G412,F412)),"")</f>
        <v>2</v>
      </c>
      <c r="I412" s="38">
        <f ca="1">IF(ISNUMBER(A412),NORMINV(RAND(),0,IF(AND(Data!$G$9="squeeze",A412&lt;Data!$G$11*0.25),$H$32,1)*$C$30*$C$13)*($C$14*$C$12),"")</f>
        <v>-6.2587031113909544E-4</v>
      </c>
      <c r="J412" s="42">
        <f ca="1">IFERROR(IF(Data!$C$6="Real",B412,I412+J411+($C$14*$C$12)*(NORMINV(RAND(),$C$15,CHOOSE($G$13,$C$13,F412,G412)))),"")</f>
        <v>1.3520476110789812</v>
      </c>
      <c r="K412" s="88">
        <f>IF(ISNUMBER(A412), IF($G$16="fixed",$G$17,MIN(H412*Data!$C$7*$C$16*0.5,$C$17*Data!$C$7))*$C$12,"")</f>
        <v>8.0000000000000007E-5</v>
      </c>
      <c r="L412" s="42">
        <f t="shared" ca="1" si="194"/>
        <v>1.3520476110789812</v>
      </c>
      <c r="M412" s="44">
        <f t="shared" ca="1" si="195"/>
        <v>1.3520876110789812</v>
      </c>
      <c r="N412" s="44">
        <f t="shared" ca="1" si="196"/>
        <v>1.3520076110789812</v>
      </c>
      <c r="O412" s="108">
        <f t="shared" ca="1" si="171"/>
        <v>1.020353259324734</v>
      </c>
      <c r="P412" s="102">
        <f t="shared" ca="1" si="172"/>
        <v>5.9761293608064516</v>
      </c>
      <c r="Q412" s="102">
        <f t="shared" ca="1" si="173"/>
        <v>1.6894217460044179E-2</v>
      </c>
      <c r="R412" s="120">
        <f t="shared" ca="1" si="191"/>
        <v>1</v>
      </c>
      <c r="S412" s="54">
        <f t="shared" ca="1" si="192"/>
        <v>0</v>
      </c>
      <c r="T412" s="5">
        <f t="shared" ca="1" si="174"/>
        <v>1.3495941575375672</v>
      </c>
      <c r="U412" s="152">
        <f t="shared" ca="1" si="175"/>
        <v>1.3562014865041148</v>
      </c>
      <c r="V412" s="152">
        <f t="shared" ca="1" si="176"/>
        <v>1.3460202478056895</v>
      </c>
      <c r="W412" s="153">
        <f t="shared" ca="1" si="177"/>
        <v>2</v>
      </c>
      <c r="X412" s="153">
        <f t="shared" ca="1" si="178"/>
        <v>1</v>
      </c>
      <c r="Y412" s="153">
        <f t="shared" ca="1" si="179"/>
        <v>8</v>
      </c>
      <c r="Z412" s="153">
        <f t="shared" ca="1" si="180"/>
        <v>4</v>
      </c>
      <c r="AA412" s="152">
        <f t="shared" ca="1" si="181"/>
        <v>1.3541964043716699</v>
      </c>
      <c r="AB412" s="152">
        <f t="shared" ca="1" si="182"/>
        <v>1.3466126913879284</v>
      </c>
      <c r="AC412" s="154">
        <f t="shared" ca="1" si="183"/>
        <v>-175.1034634150983</v>
      </c>
      <c r="AD412" s="154">
        <f t="shared" ca="1" si="184"/>
        <v>-218.99678764211393</v>
      </c>
      <c r="AE412" s="3">
        <f t="shared" ca="1" si="185"/>
        <v>-32.841687588101017</v>
      </c>
      <c r="AF412" s="3">
        <f t="shared" ca="1" si="186"/>
        <v>-394.10025105721223</v>
      </c>
      <c r="AG412" s="3" t="str">
        <f t="shared" ca="1" si="193"/>
        <v>N</v>
      </c>
      <c r="AH412" s="4" t="str">
        <f t="shared" ca="1" si="187"/>
        <v/>
      </c>
      <c r="AI412" s="75">
        <f t="shared" ca="1" si="188"/>
        <v>-39.410025105721225</v>
      </c>
      <c r="AJ412" s="75">
        <f t="shared" ca="1" si="189"/>
        <v>0</v>
      </c>
    </row>
    <row r="413" spans="1:36" ht="14.25">
      <c r="A413" s="41">
        <f t="shared" si="190"/>
        <v>347</v>
      </c>
      <c r="B413" s="150">
        <f>IF(ISNUMBER(A413),INDEX('MetaTrader Import'!$H$13:$J$5893,TRUNC(((A413-$A$39+1)-1)/3)+1,MOD((A413-$A$39+1)-1,3)+1),"")</f>
        <v>0</v>
      </c>
      <c r="C413" s="43">
        <f t="shared" ca="1" si="167"/>
        <v>21.667456355077594</v>
      </c>
      <c r="D413" s="43">
        <f t="shared" ca="1" si="168"/>
        <v>-0.16355065848290307</v>
      </c>
      <c r="E413" s="43">
        <f t="shared" ca="1" si="169"/>
        <v>21.503905696594689</v>
      </c>
      <c r="F413" s="43">
        <f t="shared" ca="1" si="170"/>
        <v>2.1503905696594687</v>
      </c>
      <c r="G413" s="43">
        <f>IF(A413&lt;&gt;"",IF(A413&lt;Data!$G$11*0.25,$C$13/$G$32,IF(A413&gt;Data!$G$11*0.25,$C$13,$C$13*10)),"")</f>
        <v>2</v>
      </c>
      <c r="H413" s="43">
        <f>IF(A413&lt;&gt;"",IF(Data!$G$9="constant",$C$13,IF(Data!$G$9="squeeze",G413,F413)),"")</f>
        <v>2</v>
      </c>
      <c r="I413" s="38">
        <f ca="1">IF(ISNUMBER(A413),NORMINV(RAND(),0,IF(AND(Data!$G$9="squeeze",A413&lt;Data!$G$11*0.25),$H$32,1)*$C$30*$C$13)*($C$14*$C$12),"")</f>
        <v>6.1539610410831001E-4</v>
      </c>
      <c r="J413" s="42">
        <f ca="1">IFERROR(IF(Data!$C$6="Real",B413,I413+J412+($C$14*$C$12)*(NORMINV(RAND(),$C$15,CHOOSE($G$13,$C$13,F413,G413)))),"")</f>
        <v>1.3527219506642423</v>
      </c>
      <c r="K413" s="88">
        <f>IF(ISNUMBER(A413), IF($G$16="fixed",$G$17,MIN(H413*Data!$C$7*$C$16*0.5,$C$17*Data!$C$7))*$C$12,"")</f>
        <v>8.0000000000000007E-5</v>
      </c>
      <c r="L413" s="42">
        <f t="shared" ca="1" si="194"/>
        <v>1.3527219506642423</v>
      </c>
      <c r="M413" s="44">
        <f t="shared" ca="1" si="195"/>
        <v>1.3527619506642423</v>
      </c>
      <c r="N413" s="44">
        <f t="shared" ca="1" si="196"/>
        <v>1.3526819506642422</v>
      </c>
      <c r="O413" s="108">
        <f t="shared" ca="1" si="171"/>
        <v>1.1443667603916146</v>
      </c>
      <c r="P413" s="102">
        <f t="shared" ca="1" si="172"/>
        <v>6.3705867869897288</v>
      </c>
      <c r="Q413" s="102">
        <f t="shared" ca="1" si="173"/>
        <v>5.9617837782262005E-2</v>
      </c>
      <c r="R413" s="120">
        <f t="shared" ca="1" si="191"/>
        <v>1</v>
      </c>
      <c r="S413" s="54">
        <f t="shared" ca="1" si="192"/>
        <v>0</v>
      </c>
      <c r="T413" s="5">
        <f t="shared" ca="1" si="174"/>
        <v>1.3495941575375672</v>
      </c>
      <c r="U413" s="152">
        <f t="shared" ca="1" si="175"/>
        <v>1.3562014865041148</v>
      </c>
      <c r="V413" s="152">
        <f t="shared" ca="1" si="176"/>
        <v>1.3460202478056895</v>
      </c>
      <c r="W413" s="153">
        <f t="shared" ca="1" si="177"/>
        <v>2</v>
      </c>
      <c r="X413" s="153">
        <f t="shared" ca="1" si="178"/>
        <v>1</v>
      </c>
      <c r="Y413" s="153">
        <f t="shared" ca="1" si="179"/>
        <v>8</v>
      </c>
      <c r="Z413" s="153">
        <f t="shared" ca="1" si="180"/>
        <v>4</v>
      </c>
      <c r="AA413" s="152">
        <f t="shared" ca="1" si="181"/>
        <v>1.3541964043716699</v>
      </c>
      <c r="AB413" s="152">
        <f t="shared" ca="1" si="182"/>
        <v>1.3466126913879284</v>
      </c>
      <c r="AC413" s="154">
        <f t="shared" ca="1" si="183"/>
        <v>-121.15629659421145</v>
      </c>
      <c r="AD413" s="154">
        <f t="shared" ca="1" si="184"/>
        <v>-245.97037105255737</v>
      </c>
      <c r="AE413" s="3">
        <f t="shared" ca="1" si="185"/>
        <v>-30.59388897056407</v>
      </c>
      <c r="AF413" s="3">
        <f t="shared" ca="1" si="186"/>
        <v>-367.12666764676885</v>
      </c>
      <c r="AG413" s="3" t="str">
        <f t="shared" ca="1" si="193"/>
        <v>N</v>
      </c>
      <c r="AH413" s="4" t="str">
        <f t="shared" ca="1" si="187"/>
        <v/>
      </c>
      <c r="AI413" s="75">
        <f t="shared" ca="1" si="188"/>
        <v>-36.712666764676889</v>
      </c>
      <c r="AJ413" s="75">
        <f t="shared" ca="1" si="189"/>
        <v>0</v>
      </c>
    </row>
    <row r="414" spans="1:36" ht="14.25">
      <c r="A414" s="41">
        <f t="shared" si="190"/>
        <v>348</v>
      </c>
      <c r="B414" s="150">
        <f>IF(ISNUMBER(A414),INDEX('MetaTrader Import'!$H$13:$J$5893,TRUNC(((A414-$A$39+1)-1)/3)+1,MOD((A414-$A$39+1)-1,3)+1),"")</f>
        <v>0</v>
      </c>
      <c r="C414" s="43">
        <f t="shared" ca="1" si="167"/>
        <v>21.503905696594689</v>
      </c>
      <c r="D414" s="43">
        <f t="shared" ca="1" si="168"/>
        <v>1.8515226479563414</v>
      </c>
      <c r="E414" s="43">
        <f t="shared" ca="1" si="169"/>
        <v>23.355428344551029</v>
      </c>
      <c r="F414" s="43">
        <f t="shared" ca="1" si="170"/>
        <v>2.335542834455103</v>
      </c>
      <c r="G414" s="43">
        <f>IF(A414&lt;&gt;"",IF(A414&lt;Data!$G$11*0.25,$C$13/$G$32,IF(A414&gt;Data!$G$11*0.25,$C$13,$C$13*10)),"")</f>
        <v>2</v>
      </c>
      <c r="H414" s="43">
        <f>IF(A414&lt;&gt;"",IF(Data!$G$9="constant",$C$13,IF(Data!$G$9="squeeze",G414,F414)),"")</f>
        <v>2</v>
      </c>
      <c r="I414" s="38">
        <f ca="1">IF(ISNUMBER(A414),NORMINV(RAND(),0,IF(AND(Data!$G$9="squeeze",A414&lt;Data!$G$11*0.25),$H$32,1)*$C$30*$C$13)*($C$14*$C$12),"")</f>
        <v>1.5625935497248108E-4</v>
      </c>
      <c r="J414" s="42">
        <f ca="1">IFERROR(IF(Data!$C$6="Real",B414,I414+J413+($C$14*$C$12)*(NORMINV(RAND(),$C$15,CHOOSE($G$13,$C$13,F414,G414)))),"")</f>
        <v>1.3532408943598861</v>
      </c>
      <c r="K414" s="88">
        <f>IF(ISNUMBER(A414), IF($G$16="fixed",$G$17,MIN(H414*Data!$C$7*$C$16*0.5,$C$17*Data!$C$7))*$C$12,"")</f>
        <v>8.0000000000000007E-5</v>
      </c>
      <c r="L414" s="42">
        <f t="shared" ca="1" si="194"/>
        <v>1.3532408943598861</v>
      </c>
      <c r="M414" s="44">
        <f t="shared" ca="1" si="195"/>
        <v>1.3532808943598862</v>
      </c>
      <c r="N414" s="44">
        <f t="shared" ca="1" si="196"/>
        <v>1.3532008943598861</v>
      </c>
      <c r="O414" s="108">
        <f t="shared" ca="1" si="171"/>
        <v>1.4819496776424879</v>
      </c>
      <c r="P414" s="102">
        <f t="shared" ca="1" si="172"/>
        <v>7.3630811743113194</v>
      </c>
      <c r="Q414" s="102">
        <f t="shared" ca="1" si="173"/>
        <v>0.10675265457635626</v>
      </c>
      <c r="R414" s="120">
        <f t="shared" ca="1" si="191"/>
        <v>1</v>
      </c>
      <c r="S414" s="54">
        <f t="shared" ca="1" si="192"/>
        <v>0</v>
      </c>
      <c r="T414" s="5">
        <f t="shared" ca="1" si="174"/>
        <v>1.3495941575375672</v>
      </c>
      <c r="U414" s="152">
        <f t="shared" ca="1" si="175"/>
        <v>1.3562014865041148</v>
      </c>
      <c r="V414" s="152">
        <f t="shared" ca="1" si="176"/>
        <v>1.3460202478056895</v>
      </c>
      <c r="W414" s="153">
        <f t="shared" ca="1" si="177"/>
        <v>2</v>
      </c>
      <c r="X414" s="153">
        <f t="shared" ca="1" si="178"/>
        <v>1</v>
      </c>
      <c r="Y414" s="153">
        <f t="shared" ca="1" si="179"/>
        <v>8</v>
      </c>
      <c r="Z414" s="153">
        <f t="shared" ca="1" si="180"/>
        <v>4</v>
      </c>
      <c r="AA414" s="152">
        <f t="shared" ca="1" si="181"/>
        <v>1.3541964043716699</v>
      </c>
      <c r="AB414" s="152">
        <f t="shared" ca="1" si="182"/>
        <v>1.3466126913879284</v>
      </c>
      <c r="AC414" s="154">
        <f t="shared" ca="1" si="183"/>
        <v>-79.640800942701873</v>
      </c>
      <c r="AD414" s="154">
        <f t="shared" ca="1" si="184"/>
        <v>-266.72811887831216</v>
      </c>
      <c r="AE414" s="3">
        <f t="shared" ca="1" si="185"/>
        <v>-28.864076651751173</v>
      </c>
      <c r="AF414" s="3">
        <f t="shared" ca="1" si="186"/>
        <v>-346.36891982101406</v>
      </c>
      <c r="AG414" s="3" t="str">
        <f t="shared" ca="1" si="193"/>
        <v>N</v>
      </c>
      <c r="AH414" s="4" t="str">
        <f t="shared" ca="1" si="187"/>
        <v/>
      </c>
      <c r="AI414" s="75">
        <f t="shared" ca="1" si="188"/>
        <v>-34.63689198210141</v>
      </c>
      <c r="AJ414" s="75">
        <f t="shared" ca="1" si="189"/>
        <v>0</v>
      </c>
    </row>
    <row r="415" spans="1:36" ht="14.25">
      <c r="A415" s="41">
        <f t="shared" si="190"/>
        <v>349</v>
      </c>
      <c r="B415" s="150">
        <f>IF(ISNUMBER(A415),INDEX('MetaTrader Import'!$H$13:$J$5893,TRUNC(((A415-$A$39+1)-1)/3)+1,MOD((A415-$A$39+1)-1,3)+1),"")</f>
        <v>0</v>
      </c>
      <c r="C415" s="43">
        <f t="shared" ca="1" si="167"/>
        <v>23.355428344551029</v>
      </c>
      <c r="D415" s="43">
        <f t="shared" ca="1" si="168"/>
        <v>0.12316530209474186</v>
      </c>
      <c r="E415" s="43">
        <f t="shared" ca="1" si="169"/>
        <v>23.47859364664577</v>
      </c>
      <c r="F415" s="43">
        <f t="shared" ca="1" si="170"/>
        <v>2.3478593646645769</v>
      </c>
      <c r="G415" s="43">
        <f>IF(A415&lt;&gt;"",IF(A415&lt;Data!$G$11*0.25,$C$13/$G$32,IF(A415&gt;Data!$G$11*0.25,$C$13,$C$13*10)),"")</f>
        <v>2</v>
      </c>
      <c r="H415" s="43">
        <f>IF(A415&lt;&gt;"",IF(Data!$G$9="constant",$C$13,IF(Data!$G$9="squeeze",G415,F415)),"")</f>
        <v>2</v>
      </c>
      <c r="I415" s="38">
        <f ca="1">IF(ISNUMBER(A415),NORMINV(RAND(),0,IF(AND(Data!$G$9="squeeze",A415&lt;Data!$G$11*0.25),$H$32,1)*$C$30*$C$13)*($C$14*$C$12),"")</f>
        <v>-4.5115151039550642E-5</v>
      </c>
      <c r="J415" s="42">
        <f ca="1">IFERROR(IF(Data!$C$6="Real",B415,I415+J414+($C$14*$C$12)*(NORMINV(RAND(),$C$15,CHOOSE($G$13,$C$13,F415,G415)))),"")</f>
        <v>1.3531728068764821</v>
      </c>
      <c r="K415" s="88">
        <f>IF(ISNUMBER(A415), IF($G$16="fixed",$G$17,MIN(H415*Data!$C$7*$C$16*0.5,$C$17*Data!$C$7))*$C$12,"")</f>
        <v>8.0000000000000007E-5</v>
      </c>
      <c r="L415" s="42">
        <f t="shared" ca="1" si="194"/>
        <v>1.3531728068764821</v>
      </c>
      <c r="M415" s="44">
        <f t="shared" ca="1" si="195"/>
        <v>1.3532128068764822</v>
      </c>
      <c r="N415" s="44">
        <f t="shared" ca="1" si="196"/>
        <v>1.3531328068764821</v>
      </c>
      <c r="O415" s="108">
        <f t="shared" ca="1" si="171"/>
        <v>1.5052029005595149</v>
      </c>
      <c r="P415" s="102">
        <f t="shared" ca="1" si="172"/>
        <v>7.459190661982146</v>
      </c>
      <c r="Q415" s="102">
        <f t="shared" ca="1" si="173"/>
        <v>0.13416281242226274</v>
      </c>
      <c r="R415" s="120">
        <f t="shared" ca="1" si="191"/>
        <v>1</v>
      </c>
      <c r="S415" s="54">
        <f t="shared" ca="1" si="192"/>
        <v>0</v>
      </c>
      <c r="T415" s="5">
        <f t="shared" ca="1" si="174"/>
        <v>1.3495941575375672</v>
      </c>
      <c r="U415" s="152">
        <f t="shared" ca="1" si="175"/>
        <v>1.3562014865041148</v>
      </c>
      <c r="V415" s="152">
        <f t="shared" ca="1" si="176"/>
        <v>1.3460202478056895</v>
      </c>
      <c r="W415" s="153">
        <f t="shared" ca="1" si="177"/>
        <v>2</v>
      </c>
      <c r="X415" s="153">
        <f t="shared" ca="1" si="178"/>
        <v>1</v>
      </c>
      <c r="Y415" s="153">
        <f t="shared" ca="1" si="179"/>
        <v>8</v>
      </c>
      <c r="Z415" s="153">
        <f t="shared" ca="1" si="180"/>
        <v>4</v>
      </c>
      <c r="AA415" s="152">
        <f t="shared" ca="1" si="181"/>
        <v>1.3541964043716699</v>
      </c>
      <c r="AB415" s="152">
        <f t="shared" ca="1" si="182"/>
        <v>1.3466126913879284</v>
      </c>
      <c r="AC415" s="154">
        <f t="shared" ca="1" si="183"/>
        <v>-85.087799615024551</v>
      </c>
      <c r="AD415" s="154">
        <f t="shared" ca="1" si="184"/>
        <v>-264.00461954215081</v>
      </c>
      <c r="AE415" s="3">
        <f t="shared" ca="1" si="185"/>
        <v>-29.091034929764614</v>
      </c>
      <c r="AF415" s="3">
        <f t="shared" ca="1" si="186"/>
        <v>-349.09241915717536</v>
      </c>
      <c r="AG415" s="3" t="str">
        <f t="shared" ca="1" si="193"/>
        <v>N</v>
      </c>
      <c r="AH415" s="4" t="str">
        <f t="shared" ca="1" si="187"/>
        <v/>
      </c>
      <c r="AI415" s="75">
        <f t="shared" ca="1" si="188"/>
        <v>-34.909241915717537</v>
      </c>
      <c r="AJ415" s="75">
        <f t="shared" ca="1" si="189"/>
        <v>0</v>
      </c>
    </row>
    <row r="416" spans="1:36" ht="14.25">
      <c r="A416" s="41">
        <f t="shared" si="190"/>
        <v>350</v>
      </c>
      <c r="B416" s="150">
        <f>IF(ISNUMBER(A416),INDEX('MetaTrader Import'!$H$13:$J$5893,TRUNC(((A416-$A$39+1)-1)/3)+1,MOD((A416-$A$39+1)-1,3)+1),"")</f>
        <v>0</v>
      </c>
      <c r="C416" s="43">
        <f t="shared" ca="1" si="167"/>
        <v>23.47859364664577</v>
      </c>
      <c r="D416" s="43">
        <f t="shared" ca="1" si="168"/>
        <v>-1.2064618223216428</v>
      </c>
      <c r="E416" s="43">
        <f t="shared" ca="1" si="169"/>
        <v>22.272131824324127</v>
      </c>
      <c r="F416" s="43">
        <f t="shared" ca="1" si="170"/>
        <v>2.2272131824324126</v>
      </c>
      <c r="G416" s="43">
        <f>IF(A416&lt;&gt;"",IF(A416&lt;Data!$G$11*0.25,$C$13/$G$32,IF(A416&gt;Data!$G$11*0.25,$C$13,$C$13*10)),"")</f>
        <v>2</v>
      </c>
      <c r="H416" s="43">
        <f>IF(A416&lt;&gt;"",IF(Data!$G$9="constant",$C$13,IF(Data!$G$9="squeeze",G416,F416)),"")</f>
        <v>2</v>
      </c>
      <c r="I416" s="38">
        <f ca="1">IF(ISNUMBER(A416),NORMINV(RAND(),0,IF(AND(Data!$G$9="squeeze",A416&lt;Data!$G$11*0.25),$H$32,1)*$C$30*$C$13)*($C$14*$C$12),"")</f>
        <v>-2.2526397134190008E-4</v>
      </c>
      <c r="J416" s="42">
        <f ca="1">IFERROR(IF(Data!$C$6="Real",B416,I416+J415+($C$14*$C$12)*(NORMINV(RAND(),$C$15,CHOOSE($G$13,$C$13,F416,G416)))),"")</f>
        <v>1.3530594085143139</v>
      </c>
      <c r="K416" s="88">
        <f>IF(ISNUMBER(A416), IF($G$16="fixed",$G$17,MIN(H416*Data!$C$7*$C$16*0.5,$C$17*Data!$C$7))*$C$12,"")</f>
        <v>8.0000000000000007E-5</v>
      </c>
      <c r="L416" s="42">
        <f t="shared" ca="1" si="194"/>
        <v>1.3530594085143139</v>
      </c>
      <c r="M416" s="44">
        <f t="shared" ca="1" si="195"/>
        <v>1.353099408514314</v>
      </c>
      <c r="N416" s="44">
        <f t="shared" ca="1" si="196"/>
        <v>1.3530194085143139</v>
      </c>
      <c r="O416" s="108">
        <f t="shared" ca="1" si="171"/>
        <v>1.4118685663796877</v>
      </c>
      <c r="P416" s="102">
        <f t="shared" ca="1" si="172"/>
        <v>7.0816601884372687</v>
      </c>
      <c r="Q416" s="102">
        <f t="shared" ca="1" si="173"/>
        <v>0.14363373925755279</v>
      </c>
      <c r="R416" s="120">
        <f t="shared" ca="1" si="191"/>
        <v>1</v>
      </c>
      <c r="S416" s="54">
        <f t="shared" ca="1" si="192"/>
        <v>0</v>
      </c>
      <c r="T416" s="5">
        <f t="shared" ca="1" si="174"/>
        <v>1.3495941575375672</v>
      </c>
      <c r="U416" s="152">
        <f t="shared" ca="1" si="175"/>
        <v>1.3562014865041148</v>
      </c>
      <c r="V416" s="152">
        <f t="shared" ca="1" si="176"/>
        <v>1.3460202478056895</v>
      </c>
      <c r="W416" s="153">
        <f t="shared" ca="1" si="177"/>
        <v>2</v>
      </c>
      <c r="X416" s="153">
        <f t="shared" ca="1" si="178"/>
        <v>1</v>
      </c>
      <c r="Y416" s="153">
        <f t="shared" ca="1" si="179"/>
        <v>8</v>
      </c>
      <c r="Z416" s="153">
        <f t="shared" ca="1" si="180"/>
        <v>4</v>
      </c>
      <c r="AA416" s="152">
        <f t="shared" ca="1" si="181"/>
        <v>1.3541964043716699</v>
      </c>
      <c r="AB416" s="152">
        <f t="shared" ca="1" si="182"/>
        <v>1.3466126913879284</v>
      </c>
      <c r="AC416" s="154">
        <f t="shared" ca="1" si="183"/>
        <v>-94.15966858847824</v>
      </c>
      <c r="AD416" s="154">
        <f t="shared" ca="1" si="184"/>
        <v>-259.46868505542398</v>
      </c>
      <c r="AE416" s="3">
        <f t="shared" ca="1" si="185"/>
        <v>-29.469029470325182</v>
      </c>
      <c r="AF416" s="3">
        <f t="shared" ca="1" si="186"/>
        <v>-353.62835364390219</v>
      </c>
      <c r="AG416" s="3" t="str">
        <f t="shared" ca="1" si="193"/>
        <v>N</v>
      </c>
      <c r="AH416" s="4" t="str">
        <f t="shared" ca="1" si="187"/>
        <v/>
      </c>
      <c r="AI416" s="75">
        <f t="shared" ca="1" si="188"/>
        <v>-35.362835364390222</v>
      </c>
      <c r="AJ416" s="75">
        <f t="shared" ca="1" si="189"/>
        <v>0</v>
      </c>
    </row>
    <row r="417" spans="1:36" ht="14.25">
      <c r="A417" s="41">
        <f t="shared" si="190"/>
        <v>351</v>
      </c>
      <c r="B417" s="150">
        <f>IF(ISNUMBER(A417),INDEX('MetaTrader Import'!$H$13:$J$5893,TRUNC(((A417-$A$39+1)-1)/3)+1,MOD((A417-$A$39+1)-1,3)+1),"")</f>
        <v>0</v>
      </c>
      <c r="C417" s="43">
        <f t="shared" ca="1" si="167"/>
        <v>22.272131824324127</v>
      </c>
      <c r="D417" s="43">
        <f t="shared" ca="1" si="168"/>
        <v>1.2092602839294508</v>
      </c>
      <c r="E417" s="43">
        <f t="shared" ca="1" si="169"/>
        <v>23.481392108253576</v>
      </c>
      <c r="F417" s="43">
        <f t="shared" ca="1" si="170"/>
        <v>2.3481392108253578</v>
      </c>
      <c r="G417" s="43">
        <f>IF(A417&lt;&gt;"",IF(A417&lt;Data!$G$11*0.25,$C$13/$G$32,IF(A417&gt;Data!$G$11*0.25,$C$13,$C$13*10)),"")</f>
        <v>2</v>
      </c>
      <c r="H417" s="43">
        <f>IF(A417&lt;&gt;"",IF(Data!$G$9="constant",$C$13,IF(Data!$G$9="squeeze",G417,F417)),"")</f>
        <v>2</v>
      </c>
      <c r="I417" s="38">
        <f ca="1">IF(ISNUMBER(A417),NORMINV(RAND(),0,IF(AND(Data!$G$9="squeeze",A417&lt;Data!$G$11*0.25),$H$32,1)*$C$30*$C$13)*($C$14*$C$12),"")</f>
        <v>-3.8115886629421815E-4</v>
      </c>
      <c r="J417" s="42">
        <f ca="1">IFERROR(IF(Data!$C$6="Real",B417,I417+J416+($C$14*$C$12)*(NORMINV(RAND(),$C$15,CHOOSE($G$13,$C$13,F417,G417)))),"")</f>
        <v>1.3529262124397063</v>
      </c>
      <c r="K417" s="88">
        <f>IF(ISNUMBER(A417), IF($G$16="fixed",$G$17,MIN(H417*Data!$C$7*$C$16*0.5,$C$17*Data!$C$7))*$C$12,"")</f>
        <v>8.0000000000000007E-5</v>
      </c>
      <c r="L417" s="42">
        <f t="shared" ca="1" si="194"/>
        <v>1.3529262124397063</v>
      </c>
      <c r="M417" s="44">
        <f t="shared" ca="1" si="195"/>
        <v>1.3529662124397064</v>
      </c>
      <c r="N417" s="44">
        <f t="shared" ca="1" si="196"/>
        <v>1.3528862124397063</v>
      </c>
      <c r="O417" s="108">
        <f t="shared" ca="1" si="171"/>
        <v>1.3351059413407862</v>
      </c>
      <c r="P417" s="102">
        <f t="shared" ca="1" si="172"/>
        <v>6.8431941967161336</v>
      </c>
      <c r="Q417" s="102">
        <f t="shared" ca="1" si="173"/>
        <v>0.14350761558789196</v>
      </c>
      <c r="R417" s="120">
        <f t="shared" ca="1" si="191"/>
        <v>1</v>
      </c>
      <c r="S417" s="54">
        <f t="shared" ca="1" si="192"/>
        <v>0</v>
      </c>
      <c r="T417" s="5">
        <f t="shared" ca="1" si="174"/>
        <v>1.3495941575375672</v>
      </c>
      <c r="U417" s="152">
        <f t="shared" ca="1" si="175"/>
        <v>1.3562014865041148</v>
      </c>
      <c r="V417" s="152">
        <f t="shared" ca="1" si="176"/>
        <v>1.3460202478056895</v>
      </c>
      <c r="W417" s="153">
        <f t="shared" ca="1" si="177"/>
        <v>2</v>
      </c>
      <c r="X417" s="153">
        <f t="shared" ca="1" si="178"/>
        <v>1</v>
      </c>
      <c r="Y417" s="153">
        <f t="shared" ca="1" si="179"/>
        <v>8</v>
      </c>
      <c r="Z417" s="153">
        <f t="shared" ca="1" si="180"/>
        <v>4</v>
      </c>
      <c r="AA417" s="152">
        <f t="shared" ca="1" si="181"/>
        <v>1.3541964043716699</v>
      </c>
      <c r="AB417" s="152">
        <f t="shared" ca="1" si="182"/>
        <v>1.3466126913879284</v>
      </c>
      <c r="AC417" s="154">
        <f t="shared" ca="1" si="183"/>
        <v>-104.81535455708624</v>
      </c>
      <c r="AD417" s="154">
        <f t="shared" ca="1" si="184"/>
        <v>-254.14084207111998</v>
      </c>
      <c r="AE417" s="3">
        <f t="shared" ca="1" si="185"/>
        <v>-29.91301638568385</v>
      </c>
      <c r="AF417" s="3">
        <f t="shared" ca="1" si="186"/>
        <v>-358.95619662820621</v>
      </c>
      <c r="AG417" s="3" t="str">
        <f t="shared" ca="1" si="193"/>
        <v>N</v>
      </c>
      <c r="AH417" s="4" t="str">
        <f t="shared" ca="1" si="187"/>
        <v/>
      </c>
      <c r="AI417" s="75">
        <f t="shared" ca="1" si="188"/>
        <v>-35.895619662820621</v>
      </c>
      <c r="AJ417" s="75">
        <f t="shared" ca="1" si="189"/>
        <v>0</v>
      </c>
    </row>
    <row r="418" spans="1:36" ht="14.25">
      <c r="A418" s="41">
        <f t="shared" si="190"/>
        <v>352</v>
      </c>
      <c r="B418" s="150">
        <f>IF(ISNUMBER(A418),INDEX('MetaTrader Import'!$H$13:$J$5893,TRUNC(((A418-$A$39+1)-1)/3)+1,MOD((A418-$A$39+1)-1,3)+1),"")</f>
        <v>0</v>
      </c>
      <c r="C418" s="43">
        <f t="shared" ca="1" si="167"/>
        <v>23.481392108253576</v>
      </c>
      <c r="D418" s="43">
        <f t="shared" ca="1" si="168"/>
        <v>0.22532373257707644</v>
      </c>
      <c r="E418" s="43">
        <f t="shared" ca="1" si="169"/>
        <v>23.706715840830654</v>
      </c>
      <c r="F418" s="43">
        <f t="shared" ca="1" si="170"/>
        <v>2.3706715840830652</v>
      </c>
      <c r="G418" s="43">
        <f>IF(A418&lt;&gt;"",IF(A418&lt;Data!$G$11*0.25,$C$13/$G$32,IF(A418&gt;Data!$G$11*0.25,$C$13,$C$13*10)),"")</f>
        <v>2</v>
      </c>
      <c r="H418" s="43">
        <f>IF(A418&lt;&gt;"",IF(Data!$G$9="constant",$C$13,IF(Data!$G$9="squeeze",G418,F418)),"")</f>
        <v>2</v>
      </c>
      <c r="I418" s="38">
        <f ca="1">IF(ISNUMBER(A418),NORMINV(RAND(),0,IF(AND(Data!$G$9="squeeze",A418&lt;Data!$G$11*0.25),$H$32,1)*$C$30*$C$13)*($C$14*$C$12),"")</f>
        <v>-3.5820167699223213E-4</v>
      </c>
      <c r="J418" s="42">
        <f ca="1">IFERROR(IF(Data!$C$6="Real",B418,I418+J417+($C$14*$C$12)*(NORMINV(RAND(),$C$15,CHOOSE($G$13,$C$13,F418,G418)))),"")</f>
        <v>1.3523483625948864</v>
      </c>
      <c r="K418" s="88">
        <f>IF(ISNUMBER(A418), IF($G$16="fixed",$G$17,MIN(H418*Data!$C$7*$C$16*0.5,$C$17*Data!$C$7))*$C$12,"")</f>
        <v>8.0000000000000007E-5</v>
      </c>
      <c r="L418" s="42">
        <f t="shared" ca="1" si="194"/>
        <v>1.3523483625948864</v>
      </c>
      <c r="M418" s="44">
        <f t="shared" ca="1" si="195"/>
        <v>1.3523883625948865</v>
      </c>
      <c r="N418" s="44">
        <f t="shared" ca="1" si="196"/>
        <v>1.3523083625948864</v>
      </c>
      <c r="O418" s="108">
        <f t="shared" ca="1" si="171"/>
        <v>1.0810584114211033</v>
      </c>
      <c r="P418" s="102">
        <f t="shared" ca="1" si="172"/>
        <v>6.3521526988899293</v>
      </c>
      <c r="Q418" s="102">
        <f t="shared" ca="1" si="173"/>
        <v>0.11762030316384564</v>
      </c>
      <c r="R418" s="120">
        <f t="shared" ca="1" si="191"/>
        <v>1</v>
      </c>
      <c r="S418" s="54">
        <f t="shared" ca="1" si="192"/>
        <v>0</v>
      </c>
      <c r="T418" s="5">
        <f t="shared" ca="1" si="174"/>
        <v>1.3495941575375672</v>
      </c>
      <c r="U418" s="152">
        <f t="shared" ca="1" si="175"/>
        <v>1.3562014865041148</v>
      </c>
      <c r="V418" s="152">
        <f t="shared" ca="1" si="176"/>
        <v>1.3460202478056895</v>
      </c>
      <c r="W418" s="153">
        <f t="shared" ca="1" si="177"/>
        <v>2</v>
      </c>
      <c r="X418" s="153">
        <f t="shared" ca="1" si="178"/>
        <v>1</v>
      </c>
      <c r="Y418" s="153">
        <f t="shared" ca="1" si="179"/>
        <v>8</v>
      </c>
      <c r="Z418" s="153">
        <f t="shared" ca="1" si="180"/>
        <v>4</v>
      </c>
      <c r="AA418" s="152">
        <f t="shared" ca="1" si="181"/>
        <v>1.3541964043716699</v>
      </c>
      <c r="AB418" s="152">
        <f t="shared" ca="1" si="182"/>
        <v>1.3466126913879284</v>
      </c>
      <c r="AC418" s="154">
        <f t="shared" ca="1" si="183"/>
        <v>-151.04334214267823</v>
      </c>
      <c r="AD418" s="154">
        <f t="shared" ca="1" si="184"/>
        <v>-231.026848278324</v>
      </c>
      <c r="AE418" s="3">
        <f t="shared" ca="1" si="185"/>
        <v>-31.83918253508352</v>
      </c>
      <c r="AF418" s="3">
        <f t="shared" ca="1" si="186"/>
        <v>-382.07019042100222</v>
      </c>
      <c r="AG418" s="3" t="str">
        <f t="shared" ca="1" si="193"/>
        <v>N</v>
      </c>
      <c r="AH418" s="4" t="str">
        <f t="shared" ca="1" si="187"/>
        <v/>
      </c>
      <c r="AI418" s="75">
        <f t="shared" ca="1" si="188"/>
        <v>-38.207019042100221</v>
      </c>
      <c r="AJ418" s="75">
        <f t="shared" ca="1" si="189"/>
        <v>0</v>
      </c>
    </row>
    <row r="419" spans="1:36" ht="14.25">
      <c r="A419" s="41">
        <f t="shared" si="190"/>
        <v>353</v>
      </c>
      <c r="B419" s="150">
        <f>IF(ISNUMBER(A419),INDEX('MetaTrader Import'!$H$13:$J$5893,TRUNC(((A419-$A$39+1)-1)/3)+1,MOD((A419-$A$39+1)-1,3)+1),"")</f>
        <v>0</v>
      </c>
      <c r="C419" s="43">
        <f t="shared" ca="1" si="167"/>
        <v>23.706715840830654</v>
      </c>
      <c r="D419" s="43">
        <f t="shared" ca="1" si="168"/>
        <v>1.8926783315776703</v>
      </c>
      <c r="E419" s="43">
        <f t="shared" ca="1" si="169"/>
        <v>25.599394172408324</v>
      </c>
      <c r="F419" s="43">
        <f t="shared" ca="1" si="170"/>
        <v>2.5599394172408325</v>
      </c>
      <c r="G419" s="43">
        <f>IF(A419&lt;&gt;"",IF(A419&lt;Data!$G$11*0.25,$C$13/$G$32,IF(A419&gt;Data!$G$11*0.25,$C$13,$C$13*10)),"")</f>
        <v>2</v>
      </c>
      <c r="H419" s="43">
        <f>IF(A419&lt;&gt;"",IF(Data!$G$9="constant",$C$13,IF(Data!$G$9="squeeze",G419,F419)),"")</f>
        <v>2</v>
      </c>
      <c r="I419" s="38">
        <f ca="1">IF(ISNUMBER(A419),NORMINV(RAND(),0,IF(AND(Data!$G$9="squeeze",A419&lt;Data!$G$11*0.25),$H$32,1)*$C$30*$C$13)*($C$14*$C$12),"")</f>
        <v>-1.0114970571426774E-3</v>
      </c>
      <c r="J419" s="42">
        <f ca="1">IFERROR(IF(Data!$C$6="Real",B419,I419+J418+($C$14*$C$12)*(NORMINV(RAND(),$C$15,CHOOSE($G$13,$C$13,F419,G419)))),"")</f>
        <v>1.3516141218774991</v>
      </c>
      <c r="K419" s="88">
        <f>IF(ISNUMBER(A419), IF($G$16="fixed",$G$17,MIN(H419*Data!$C$7*$C$16*0.5,$C$17*Data!$C$7))*$C$12,"")</f>
        <v>8.0000000000000007E-5</v>
      </c>
      <c r="L419" s="42">
        <f t="shared" ca="1" si="194"/>
        <v>1.3516141218774991</v>
      </c>
      <c r="M419" s="44">
        <f t="shared" ca="1" si="195"/>
        <v>1.3516541218774991</v>
      </c>
      <c r="N419" s="44">
        <f t="shared" ca="1" si="196"/>
        <v>1.351574121877499</v>
      </c>
      <c r="O419" s="108">
        <f t="shared" ca="1" si="171"/>
        <v>0.71029444430266619</v>
      </c>
      <c r="P419" s="102">
        <f t="shared" ca="1" si="172"/>
        <v>6.4535374511775707</v>
      </c>
      <c r="Q419" s="102">
        <f t="shared" ca="1" si="173"/>
        <v>0.10169226522834793</v>
      </c>
      <c r="R419" s="120">
        <f t="shared" ca="1" si="191"/>
        <v>1</v>
      </c>
      <c r="S419" s="54">
        <f t="shared" ca="1" si="192"/>
        <v>0</v>
      </c>
      <c r="T419" s="5">
        <f t="shared" ca="1" si="174"/>
        <v>1.3495941575375672</v>
      </c>
      <c r="U419" s="152">
        <f t="shared" ca="1" si="175"/>
        <v>1.3562014865041148</v>
      </c>
      <c r="V419" s="152">
        <f t="shared" ca="1" si="176"/>
        <v>1.3460202478056895</v>
      </c>
      <c r="W419" s="153">
        <f t="shared" ca="1" si="177"/>
        <v>2</v>
      </c>
      <c r="X419" s="153">
        <f t="shared" ca="1" si="178"/>
        <v>1</v>
      </c>
      <c r="Y419" s="153">
        <f t="shared" ca="1" si="179"/>
        <v>8</v>
      </c>
      <c r="Z419" s="153">
        <f t="shared" ca="1" si="180"/>
        <v>4</v>
      </c>
      <c r="AA419" s="152">
        <f t="shared" ca="1" si="181"/>
        <v>1.3541964043716699</v>
      </c>
      <c r="AB419" s="152">
        <f t="shared" ca="1" si="182"/>
        <v>1.3466126913879284</v>
      </c>
      <c r="AC419" s="154">
        <f t="shared" ca="1" si="183"/>
        <v>-209.78259953366774</v>
      </c>
      <c r="AD419" s="154">
        <f t="shared" ca="1" si="184"/>
        <v>-201.65721958282921</v>
      </c>
      <c r="AE419" s="3">
        <f t="shared" ca="1" si="185"/>
        <v>-34.286651593041412</v>
      </c>
      <c r="AF419" s="3">
        <f t="shared" ca="1" si="186"/>
        <v>-411.43981911649695</v>
      </c>
      <c r="AG419" s="3" t="str">
        <f t="shared" ca="1" si="193"/>
        <v>N</v>
      </c>
      <c r="AH419" s="4" t="str">
        <f t="shared" ca="1" si="187"/>
        <v/>
      </c>
      <c r="AI419" s="75">
        <f t="shared" ca="1" si="188"/>
        <v>-41.143981911649696</v>
      </c>
      <c r="AJ419" s="75">
        <f t="shared" ca="1" si="189"/>
        <v>0</v>
      </c>
    </row>
    <row r="420" spans="1:36" ht="14.25">
      <c r="A420" s="41">
        <f t="shared" si="190"/>
        <v>354</v>
      </c>
      <c r="B420" s="150">
        <f>IF(ISNUMBER(A420),INDEX('MetaTrader Import'!$H$13:$J$5893,TRUNC(((A420-$A$39+1)-1)/3)+1,MOD((A420-$A$39+1)-1,3)+1),"")</f>
        <v>0</v>
      </c>
      <c r="C420" s="43">
        <f t="shared" ca="1" si="167"/>
        <v>25.599394172408324</v>
      </c>
      <c r="D420" s="43">
        <f t="shared" ca="1" si="168"/>
        <v>-3.9898508821720311</v>
      </c>
      <c r="E420" s="43">
        <f t="shared" ca="1" si="169"/>
        <v>21.609543290236292</v>
      </c>
      <c r="F420" s="43">
        <f t="shared" ca="1" si="170"/>
        <v>2.1609543290236291</v>
      </c>
      <c r="G420" s="43">
        <f>IF(A420&lt;&gt;"",IF(A420&lt;Data!$G$11*0.25,$C$13/$G$32,IF(A420&gt;Data!$G$11*0.25,$C$13,$C$13*10)),"")</f>
        <v>2</v>
      </c>
      <c r="H420" s="43">
        <f>IF(A420&lt;&gt;"",IF(Data!$G$9="constant",$C$13,IF(Data!$G$9="squeeze",G420,F420)),"")</f>
        <v>2</v>
      </c>
      <c r="I420" s="38">
        <f ca="1">IF(ISNUMBER(A420),NORMINV(RAND(),0,IF(AND(Data!$G$9="squeeze",A420&lt;Data!$G$11*0.25),$H$32,1)*$C$30*$C$13)*($C$14*$C$12),"")</f>
        <v>-2.8801772896786221E-4</v>
      </c>
      <c r="J420" s="42">
        <f ca="1">IFERROR(IF(Data!$C$6="Real",B420,I420+J419+($C$14*$C$12)*(NORMINV(RAND(),$C$15,CHOOSE($G$13,$C$13,F420,G420)))),"")</f>
        <v>1.3512770144042103</v>
      </c>
      <c r="K420" s="88">
        <f>IF(ISNUMBER(A420), IF($G$16="fixed",$G$17,MIN(H420*Data!$C$7*$C$16*0.5,$C$17*Data!$C$7))*$C$12,"")</f>
        <v>8.0000000000000007E-5</v>
      </c>
      <c r="L420" s="42">
        <f t="shared" ca="1" si="194"/>
        <v>1.3512770144042103</v>
      </c>
      <c r="M420" s="44">
        <f t="shared" ca="1" si="195"/>
        <v>1.3513170144042104</v>
      </c>
      <c r="N420" s="44">
        <f t="shared" ca="1" si="196"/>
        <v>1.3512370144042103</v>
      </c>
      <c r="O420" s="108">
        <f t="shared" ca="1" si="171"/>
        <v>3.2010212677204192E-2</v>
      </c>
      <c r="P420" s="102">
        <f t="shared" ca="1" si="172"/>
        <v>5.9742020349746792</v>
      </c>
      <c r="Q420" s="102">
        <f t="shared" ca="1" si="173"/>
        <v>5.6710649107203102E-2</v>
      </c>
      <c r="R420" s="120">
        <f t="shared" ca="1" si="191"/>
        <v>1</v>
      </c>
      <c r="S420" s="54">
        <f t="shared" ca="1" si="192"/>
        <v>0</v>
      </c>
      <c r="T420" s="5">
        <f t="shared" ca="1" si="174"/>
        <v>1.3495941575375672</v>
      </c>
      <c r="U420" s="152">
        <f t="shared" ca="1" si="175"/>
        <v>1.3562014865041148</v>
      </c>
      <c r="V420" s="152">
        <f t="shared" ca="1" si="176"/>
        <v>1.3460202478056895</v>
      </c>
      <c r="W420" s="153">
        <f t="shared" ca="1" si="177"/>
        <v>2</v>
      </c>
      <c r="X420" s="153">
        <f t="shared" ca="1" si="178"/>
        <v>1</v>
      </c>
      <c r="Y420" s="153">
        <f t="shared" ca="1" si="179"/>
        <v>8</v>
      </c>
      <c r="Z420" s="153">
        <f t="shared" ca="1" si="180"/>
        <v>4</v>
      </c>
      <c r="AA420" s="152">
        <f t="shared" ca="1" si="181"/>
        <v>1.3541964043716699</v>
      </c>
      <c r="AB420" s="152">
        <f t="shared" ca="1" si="182"/>
        <v>1.3466126913879284</v>
      </c>
      <c r="AC420" s="154">
        <f t="shared" ca="1" si="183"/>
        <v>-236.75119739676731</v>
      </c>
      <c r="AD420" s="154">
        <f t="shared" ca="1" si="184"/>
        <v>-188.17292065127944</v>
      </c>
      <c r="AE420" s="3">
        <f t="shared" ca="1" si="185"/>
        <v>-35.410343170670565</v>
      </c>
      <c r="AF420" s="3">
        <f t="shared" ca="1" si="186"/>
        <v>-424.92411804804675</v>
      </c>
      <c r="AG420" s="3" t="str">
        <f t="shared" ca="1" si="193"/>
        <v>N</v>
      </c>
      <c r="AH420" s="4" t="str">
        <f t="shared" ca="1" si="187"/>
        <v/>
      </c>
      <c r="AI420" s="75">
        <f t="shared" ca="1" si="188"/>
        <v>-42.492411804804682</v>
      </c>
      <c r="AJ420" s="75">
        <f t="shared" ca="1" si="189"/>
        <v>0</v>
      </c>
    </row>
    <row r="421" spans="1:36" ht="14.25">
      <c r="A421" s="41">
        <f t="shared" si="190"/>
        <v>355</v>
      </c>
      <c r="B421" s="150">
        <f>IF(ISNUMBER(A421),INDEX('MetaTrader Import'!$H$13:$J$5893,TRUNC(((A421-$A$39+1)-1)/3)+1,MOD((A421-$A$39+1)-1,3)+1),"")</f>
        <v>0</v>
      </c>
      <c r="C421" s="43">
        <f t="shared" ca="1" si="167"/>
        <v>21.609543290236292</v>
      </c>
      <c r="D421" s="43">
        <f t="shared" ca="1" si="168"/>
        <v>-1.6642105668699749</v>
      </c>
      <c r="E421" s="43">
        <f t="shared" ca="1" si="169"/>
        <v>19.945332723366317</v>
      </c>
      <c r="F421" s="43">
        <f t="shared" ca="1" si="170"/>
        <v>1.9945332723366316</v>
      </c>
      <c r="G421" s="43">
        <f>IF(A421&lt;&gt;"",IF(A421&lt;Data!$G$11*0.25,$C$13/$G$32,IF(A421&gt;Data!$G$11*0.25,$C$13,$C$13*10)),"")</f>
        <v>2</v>
      </c>
      <c r="H421" s="43">
        <f>IF(A421&lt;&gt;"",IF(Data!$G$9="constant",$C$13,IF(Data!$G$9="squeeze",G421,F421)),"")</f>
        <v>2</v>
      </c>
      <c r="I421" s="38">
        <f ca="1">IF(ISNUMBER(A421),NORMINV(RAND(),0,IF(AND(Data!$G$9="squeeze",A421&lt;Data!$G$11*0.25),$H$32,1)*$C$30*$C$13)*($C$14*$C$12),"")</f>
        <v>-5.4554485405284658E-4</v>
      </c>
      <c r="J421" s="42">
        <f ca="1">IFERROR(IF(Data!$C$6="Real",B421,I421+J420+($C$14*$C$12)*(NORMINV(RAND(),$C$15,CHOOSE($G$13,$C$13,F421,G421)))),"")</f>
        <v>1.3507233888282022</v>
      </c>
      <c r="K421" s="88">
        <f>IF(ISNUMBER(A421), IF($G$16="fixed",$G$17,MIN(H421*Data!$C$7*$C$16*0.5,$C$17*Data!$C$7))*$C$12,"")</f>
        <v>8.0000000000000007E-5</v>
      </c>
      <c r="L421" s="42">
        <f t="shared" ca="1" si="194"/>
        <v>1.3507233888282022</v>
      </c>
      <c r="M421" s="44">
        <f t="shared" ca="1" si="195"/>
        <v>1.3507633888282022</v>
      </c>
      <c r="N421" s="44">
        <f t="shared" ca="1" si="196"/>
        <v>1.3506833888282022</v>
      </c>
      <c r="O421" s="108">
        <f t="shared" ca="1" si="171"/>
        <v>-0.51458815506863886</v>
      </c>
      <c r="P421" s="102">
        <f t="shared" ca="1" si="172"/>
        <v>7.303372020834936</v>
      </c>
      <c r="Q421" s="102">
        <f t="shared" ca="1" si="173"/>
        <v>5.9493065675524155E-2</v>
      </c>
      <c r="R421" s="120">
        <f t="shared" ca="1" si="191"/>
        <v>1</v>
      </c>
      <c r="S421" s="54">
        <f t="shared" ca="1" si="192"/>
        <v>0</v>
      </c>
      <c r="T421" s="5">
        <f t="shared" ca="1" si="174"/>
        <v>1.3495941575375672</v>
      </c>
      <c r="U421" s="152">
        <f t="shared" ca="1" si="175"/>
        <v>1.3562014865041148</v>
      </c>
      <c r="V421" s="152">
        <f t="shared" ca="1" si="176"/>
        <v>1.3460202478056895</v>
      </c>
      <c r="W421" s="153">
        <f t="shared" ca="1" si="177"/>
        <v>2</v>
      </c>
      <c r="X421" s="153">
        <f t="shared" ca="1" si="178"/>
        <v>1</v>
      </c>
      <c r="Y421" s="153">
        <f t="shared" ca="1" si="179"/>
        <v>8</v>
      </c>
      <c r="Z421" s="153">
        <f t="shared" ca="1" si="180"/>
        <v>4</v>
      </c>
      <c r="AA421" s="152">
        <f t="shared" ca="1" si="181"/>
        <v>1.3541964043716699</v>
      </c>
      <c r="AB421" s="152">
        <f t="shared" ca="1" si="182"/>
        <v>1.3466126913879284</v>
      </c>
      <c r="AC421" s="154">
        <f t="shared" ca="1" si="183"/>
        <v>-281.04124347741788</v>
      </c>
      <c r="AD421" s="154">
        <f t="shared" ca="1" si="184"/>
        <v>-166.02789761095414</v>
      </c>
      <c r="AE421" s="3">
        <f t="shared" ca="1" si="185"/>
        <v>-37.255761757364333</v>
      </c>
      <c r="AF421" s="3">
        <f t="shared" ca="1" si="186"/>
        <v>-447.06914108837202</v>
      </c>
      <c r="AG421" s="3" t="str">
        <f t="shared" ca="1" si="193"/>
        <v>N</v>
      </c>
      <c r="AH421" s="4" t="str">
        <f t="shared" ca="1" si="187"/>
        <v/>
      </c>
      <c r="AI421" s="75">
        <f t="shared" ca="1" si="188"/>
        <v>-44.706914108837204</v>
      </c>
      <c r="AJ421" s="75">
        <f t="shared" ca="1" si="189"/>
        <v>0</v>
      </c>
    </row>
    <row r="422" spans="1:36" ht="14.25">
      <c r="A422" s="41">
        <f t="shared" si="190"/>
        <v>356</v>
      </c>
      <c r="B422" s="150">
        <f>IF(ISNUMBER(A422),INDEX('MetaTrader Import'!$H$13:$J$5893,TRUNC(((A422-$A$39+1)-1)/3)+1,MOD((A422-$A$39+1)-1,3)+1),"")</f>
        <v>0</v>
      </c>
      <c r="C422" s="43">
        <f t="shared" ca="1" si="167"/>
        <v>19.945332723366317</v>
      </c>
      <c r="D422" s="43">
        <f t="shared" ca="1" si="168"/>
        <v>-0.41394753745436019</v>
      </c>
      <c r="E422" s="43">
        <f t="shared" ca="1" si="169"/>
        <v>19.531385185911958</v>
      </c>
      <c r="F422" s="43">
        <f t="shared" ca="1" si="170"/>
        <v>1.9531385185911958</v>
      </c>
      <c r="G422" s="43">
        <f>IF(A422&lt;&gt;"",IF(A422&lt;Data!$G$11*0.25,$C$13/$G$32,IF(A422&gt;Data!$G$11*0.25,$C$13,$C$13*10)),"")</f>
        <v>2</v>
      </c>
      <c r="H422" s="43">
        <f>IF(A422&lt;&gt;"",IF(Data!$G$9="constant",$C$13,IF(Data!$G$9="squeeze",G422,F422)),"")</f>
        <v>2</v>
      </c>
      <c r="I422" s="38">
        <f ca="1">IF(ISNUMBER(A422),NORMINV(RAND(),0,IF(AND(Data!$G$9="squeeze",A422&lt;Data!$G$11*0.25),$H$32,1)*$C$30*$C$13)*($C$14*$C$12),"")</f>
        <v>1.7541896542829001E-5</v>
      </c>
      <c r="J422" s="42">
        <f ca="1">IFERROR(IF(Data!$C$6="Real",B422,I422+J421+($C$14*$C$12)*(NORMINV(RAND(),$C$15,CHOOSE($G$13,$C$13,F422,G422)))),"")</f>
        <v>1.3511131713763607</v>
      </c>
      <c r="K422" s="88">
        <f>IF(ISNUMBER(A422), IF($G$16="fixed",$G$17,MIN(H422*Data!$C$7*$C$16*0.5,$C$17*Data!$C$7))*$C$12,"")</f>
        <v>8.0000000000000007E-5</v>
      </c>
      <c r="L422" s="42">
        <f t="shared" ca="1" si="194"/>
        <v>1.3511131713763607</v>
      </c>
      <c r="M422" s="44">
        <f t="shared" ca="1" si="195"/>
        <v>1.3511531713763607</v>
      </c>
      <c r="N422" s="44">
        <f t="shared" ca="1" si="196"/>
        <v>1.3510731713763606</v>
      </c>
      <c r="O422" s="108">
        <f t="shared" ca="1" si="171"/>
        <v>-0.860102298792639</v>
      </c>
      <c r="P422" s="102">
        <f t="shared" ca="1" si="172"/>
        <v>7.927879353932612</v>
      </c>
      <c r="Q422" s="102">
        <f t="shared" ca="1" si="173"/>
        <v>7.9283076520241011E-2</v>
      </c>
      <c r="R422" s="120">
        <f t="shared" ca="1" si="191"/>
        <v>1</v>
      </c>
      <c r="S422" s="54">
        <f t="shared" ca="1" si="192"/>
        <v>0</v>
      </c>
      <c r="T422" s="5">
        <f t="shared" ca="1" si="174"/>
        <v>1.3495941575375672</v>
      </c>
      <c r="U422" s="152">
        <f t="shared" ca="1" si="175"/>
        <v>1.3562014865041148</v>
      </c>
      <c r="V422" s="152">
        <f t="shared" ca="1" si="176"/>
        <v>1.3460202478056895</v>
      </c>
      <c r="W422" s="153">
        <f t="shared" ca="1" si="177"/>
        <v>2</v>
      </c>
      <c r="X422" s="153">
        <f t="shared" ca="1" si="178"/>
        <v>1</v>
      </c>
      <c r="Y422" s="153">
        <f t="shared" ca="1" si="179"/>
        <v>8</v>
      </c>
      <c r="Z422" s="153">
        <f t="shared" ca="1" si="180"/>
        <v>4</v>
      </c>
      <c r="AA422" s="152">
        <f t="shared" ca="1" si="181"/>
        <v>1.3541964043716699</v>
      </c>
      <c r="AB422" s="152">
        <f t="shared" ca="1" si="182"/>
        <v>1.3466126913879284</v>
      </c>
      <c r="AC422" s="154">
        <f t="shared" ca="1" si="183"/>
        <v>-249.85863962474042</v>
      </c>
      <c r="AD422" s="154">
        <f t="shared" ca="1" si="184"/>
        <v>-181.6191995372929</v>
      </c>
      <c r="AE422" s="3">
        <f t="shared" ca="1" si="185"/>
        <v>-35.956486596836108</v>
      </c>
      <c r="AF422" s="3">
        <f t="shared" ca="1" si="186"/>
        <v>-431.47783916203332</v>
      </c>
      <c r="AG422" s="3" t="str">
        <f t="shared" ca="1" si="193"/>
        <v>N</v>
      </c>
      <c r="AH422" s="4" t="str">
        <f t="shared" ca="1" si="187"/>
        <v/>
      </c>
      <c r="AI422" s="75">
        <f t="shared" ca="1" si="188"/>
        <v>-43.147783916203338</v>
      </c>
      <c r="AJ422" s="75">
        <f t="shared" ca="1" si="189"/>
        <v>0</v>
      </c>
    </row>
    <row r="423" spans="1:36" ht="14.25">
      <c r="A423" s="41">
        <f t="shared" si="190"/>
        <v>357</v>
      </c>
      <c r="B423" s="150">
        <f>IF(ISNUMBER(A423),INDEX('MetaTrader Import'!$H$13:$J$5893,TRUNC(((A423-$A$39+1)-1)/3)+1,MOD((A423-$A$39+1)-1,3)+1),"")</f>
        <v>0</v>
      </c>
      <c r="C423" s="43">
        <f t="shared" ca="1" si="167"/>
        <v>19.531385185911958</v>
      </c>
      <c r="D423" s="43">
        <f t="shared" ca="1" si="168"/>
        <v>0.46680574272879771</v>
      </c>
      <c r="E423" s="43">
        <f t="shared" ca="1" si="169"/>
        <v>19.998190928640756</v>
      </c>
      <c r="F423" s="43">
        <f t="shared" ca="1" si="170"/>
        <v>1.9998190928640756</v>
      </c>
      <c r="G423" s="43">
        <f>IF(A423&lt;&gt;"",IF(A423&lt;Data!$G$11*0.25,$C$13/$G$32,IF(A423&gt;Data!$G$11*0.25,$C$13,$C$13*10)),"")</f>
        <v>2</v>
      </c>
      <c r="H423" s="43">
        <f>IF(A423&lt;&gt;"",IF(Data!$G$9="constant",$C$13,IF(Data!$G$9="squeeze",G423,F423)),"")</f>
        <v>2</v>
      </c>
      <c r="I423" s="38">
        <f ca="1">IF(ISNUMBER(A423),NORMINV(RAND(),0,IF(AND(Data!$G$9="squeeze",A423&lt;Data!$G$11*0.25),$H$32,1)*$C$30*$C$13)*($C$14*$C$12),"")</f>
        <v>-8.398186779227453E-5</v>
      </c>
      <c r="J423" s="42">
        <f ca="1">IFERROR(IF(Data!$C$6="Real",B423,I423+J422+($C$14*$C$12)*(NORMINV(RAND(),$C$15,CHOOSE($G$13,$C$13,F423,G423)))),"")</f>
        <v>1.3511747599676158</v>
      </c>
      <c r="K423" s="88">
        <f>IF(ISNUMBER(A423), IF($G$16="fixed",$G$17,MIN(H423*Data!$C$7*$C$16*0.5,$C$17*Data!$C$7))*$C$12,"")</f>
        <v>8.0000000000000007E-5</v>
      </c>
      <c r="L423" s="42">
        <f t="shared" ca="1" si="194"/>
        <v>1.3511747599676158</v>
      </c>
      <c r="M423" s="44">
        <f t="shared" ca="1" si="195"/>
        <v>1.3512147599676159</v>
      </c>
      <c r="N423" s="44">
        <f t="shared" ca="1" si="196"/>
        <v>1.3511347599676158</v>
      </c>
      <c r="O423" s="108">
        <f t="shared" ca="1" si="171"/>
        <v>-1.266529044400341</v>
      </c>
      <c r="P423" s="102">
        <f t="shared" ca="1" si="172"/>
        <v>8.3114040707517685</v>
      </c>
      <c r="Q423" s="102">
        <f t="shared" ca="1" si="173"/>
        <v>0.1023865372000607</v>
      </c>
      <c r="R423" s="120">
        <f t="shared" ca="1" si="191"/>
        <v>1</v>
      </c>
      <c r="S423" s="54">
        <f t="shared" ca="1" si="192"/>
        <v>0</v>
      </c>
      <c r="T423" s="5">
        <f t="shared" ca="1" si="174"/>
        <v>1.3495941575375672</v>
      </c>
      <c r="U423" s="152">
        <f t="shared" ca="1" si="175"/>
        <v>1.3562014865041148</v>
      </c>
      <c r="V423" s="152">
        <f t="shared" ca="1" si="176"/>
        <v>1.3460202478056895</v>
      </c>
      <c r="W423" s="153">
        <f t="shared" ca="1" si="177"/>
        <v>2</v>
      </c>
      <c r="X423" s="153">
        <f t="shared" ca="1" si="178"/>
        <v>1</v>
      </c>
      <c r="Y423" s="153">
        <f t="shared" ca="1" si="179"/>
        <v>8</v>
      </c>
      <c r="Z423" s="153">
        <f t="shared" ca="1" si="180"/>
        <v>4</v>
      </c>
      <c r="AA423" s="152">
        <f t="shared" ca="1" si="181"/>
        <v>1.3541964043716699</v>
      </c>
      <c r="AB423" s="152">
        <f t="shared" ca="1" si="182"/>
        <v>1.3466126913879284</v>
      </c>
      <c r="AC423" s="154">
        <f t="shared" ca="1" si="183"/>
        <v>-244.93155232432784</v>
      </c>
      <c r="AD423" s="154">
        <f t="shared" ca="1" si="184"/>
        <v>-184.08274318749918</v>
      </c>
      <c r="AE423" s="3">
        <f t="shared" ca="1" si="185"/>
        <v>-35.751191292652251</v>
      </c>
      <c r="AF423" s="3">
        <f t="shared" ca="1" si="186"/>
        <v>-429.01429551182702</v>
      </c>
      <c r="AG423" s="3" t="str">
        <f t="shared" ca="1" si="193"/>
        <v>N</v>
      </c>
      <c r="AH423" s="4" t="str">
        <f t="shared" ca="1" si="187"/>
        <v/>
      </c>
      <c r="AI423" s="75">
        <f t="shared" ca="1" si="188"/>
        <v>-42.901429551182702</v>
      </c>
      <c r="AJ423" s="75">
        <f t="shared" ca="1" si="189"/>
        <v>0</v>
      </c>
    </row>
    <row r="424" spans="1:36" ht="14.25">
      <c r="A424" s="41">
        <f t="shared" si="190"/>
        <v>358</v>
      </c>
      <c r="B424" s="150">
        <f>IF(ISNUMBER(A424),INDEX('MetaTrader Import'!$H$13:$J$5893,TRUNC(((A424-$A$39+1)-1)/3)+1,MOD((A424-$A$39+1)-1,3)+1),"")</f>
        <v>0</v>
      </c>
      <c r="C424" s="43">
        <f t="shared" ca="1" si="167"/>
        <v>19.998190928640756</v>
      </c>
      <c r="D424" s="43">
        <f t="shared" ca="1" si="168"/>
        <v>-0.18799217572211988</v>
      </c>
      <c r="E424" s="43">
        <f t="shared" ca="1" si="169"/>
        <v>19.810198752918637</v>
      </c>
      <c r="F424" s="43">
        <f t="shared" ca="1" si="170"/>
        <v>1.9810198752918637</v>
      </c>
      <c r="G424" s="43">
        <f>IF(A424&lt;&gt;"",IF(A424&lt;Data!$G$11*0.25,$C$13/$G$32,IF(A424&gt;Data!$G$11*0.25,$C$13,$C$13*10)),"")</f>
        <v>2</v>
      </c>
      <c r="H424" s="43">
        <f>IF(A424&lt;&gt;"",IF(Data!$G$9="constant",$C$13,IF(Data!$G$9="squeeze",G424,F424)),"")</f>
        <v>2</v>
      </c>
      <c r="I424" s="38">
        <f ca="1">IF(ISNUMBER(A424),NORMINV(RAND(),0,IF(AND(Data!$G$9="squeeze",A424&lt;Data!$G$11*0.25),$H$32,1)*$C$30*$C$13)*($C$14*$C$12),"")</f>
        <v>4.2377178782105132E-5</v>
      </c>
      <c r="J424" s="42">
        <f ca="1">IFERROR(IF(Data!$C$6="Real",B424,I424+J423+($C$14*$C$12)*(NORMINV(RAND(),$C$15,CHOOSE($G$13,$C$13,F424,G424)))),"")</f>
        <v>1.3516580615984159</v>
      </c>
      <c r="K424" s="88">
        <f>IF(ISNUMBER(A424), IF($G$16="fixed",$G$17,MIN(H424*Data!$C$7*$C$16*0.5,$C$17*Data!$C$7))*$C$12,"")</f>
        <v>8.0000000000000007E-5</v>
      </c>
      <c r="L424" s="42">
        <f t="shared" ca="1" si="194"/>
        <v>1.3516580615984159</v>
      </c>
      <c r="M424" s="44">
        <f t="shared" ca="1" si="195"/>
        <v>1.351698061598416</v>
      </c>
      <c r="N424" s="44">
        <f t="shared" ca="1" si="196"/>
        <v>1.3516180615984159</v>
      </c>
      <c r="O424" s="108">
        <f t="shared" ca="1" si="171"/>
        <v>-1.357545233430584</v>
      </c>
      <c r="P424" s="102">
        <f t="shared" ca="1" si="172"/>
        <v>8.4130728291727106</v>
      </c>
      <c r="Q424" s="102">
        <f t="shared" ca="1" si="173"/>
        <v>0.11686290073731394</v>
      </c>
      <c r="R424" s="120">
        <f t="shared" ca="1" si="191"/>
        <v>1</v>
      </c>
      <c r="S424" s="54">
        <f t="shared" ca="1" si="192"/>
        <v>0</v>
      </c>
      <c r="T424" s="5">
        <f t="shared" ca="1" si="174"/>
        <v>1.3495941575375672</v>
      </c>
      <c r="U424" s="152">
        <f t="shared" ca="1" si="175"/>
        <v>1.3562014865041148</v>
      </c>
      <c r="V424" s="152">
        <f t="shared" ca="1" si="176"/>
        <v>1.3460202478056895</v>
      </c>
      <c r="W424" s="153">
        <f t="shared" ca="1" si="177"/>
        <v>2</v>
      </c>
      <c r="X424" s="153">
        <f t="shared" ca="1" si="178"/>
        <v>1</v>
      </c>
      <c r="Y424" s="153">
        <f t="shared" ca="1" si="179"/>
        <v>8</v>
      </c>
      <c r="Z424" s="153">
        <f t="shared" ca="1" si="180"/>
        <v>4</v>
      </c>
      <c r="AA424" s="152">
        <f t="shared" ca="1" si="181"/>
        <v>1.3541964043716699</v>
      </c>
      <c r="AB424" s="152">
        <f t="shared" ca="1" si="182"/>
        <v>1.3466126913879284</v>
      </c>
      <c r="AC424" s="154">
        <f t="shared" ca="1" si="183"/>
        <v>-206.26742186031777</v>
      </c>
      <c r="AD424" s="154">
        <f t="shared" ca="1" si="184"/>
        <v>-203.4148084195042</v>
      </c>
      <c r="AE424" s="3">
        <f t="shared" ca="1" si="185"/>
        <v>-34.140185856651833</v>
      </c>
      <c r="AF424" s="3">
        <f t="shared" ca="1" si="186"/>
        <v>-409.68223027982197</v>
      </c>
      <c r="AG424" s="3" t="str">
        <f t="shared" ca="1" si="193"/>
        <v>N</v>
      </c>
      <c r="AH424" s="4" t="str">
        <f t="shared" ca="1" si="187"/>
        <v/>
      </c>
      <c r="AI424" s="75">
        <f t="shared" ca="1" si="188"/>
        <v>-40.968223027982198</v>
      </c>
      <c r="AJ424" s="75">
        <f t="shared" ca="1" si="189"/>
        <v>0</v>
      </c>
    </row>
    <row r="425" spans="1:36" ht="14.25">
      <c r="A425" s="41">
        <f t="shared" si="190"/>
        <v>359</v>
      </c>
      <c r="B425" s="150">
        <f>IF(ISNUMBER(A425),INDEX('MetaTrader Import'!$H$13:$J$5893,TRUNC(((A425-$A$39+1)-1)/3)+1,MOD((A425-$A$39+1)-1,3)+1),"")</f>
        <v>0</v>
      </c>
      <c r="C425" s="43">
        <f t="shared" ca="1" si="167"/>
        <v>19.810198752918637</v>
      </c>
      <c r="D425" s="43">
        <f t="shared" ca="1" si="168"/>
        <v>0.11789825013960664</v>
      </c>
      <c r="E425" s="43">
        <f t="shared" ca="1" si="169"/>
        <v>19.928097003058244</v>
      </c>
      <c r="F425" s="43">
        <f t="shared" ca="1" si="170"/>
        <v>1.9928097003058245</v>
      </c>
      <c r="G425" s="43">
        <f>IF(A425&lt;&gt;"",IF(A425&lt;Data!$G$11*0.25,$C$13/$G$32,IF(A425&gt;Data!$G$11*0.25,$C$13,$C$13*10)),"")</f>
        <v>2</v>
      </c>
      <c r="H425" s="43">
        <f>IF(A425&lt;&gt;"",IF(Data!$G$9="constant",$C$13,IF(Data!$G$9="squeeze",G425,F425)),"")</f>
        <v>2</v>
      </c>
      <c r="I425" s="38">
        <f ca="1">IF(ISNUMBER(A425),NORMINV(RAND(),0,IF(AND(Data!$G$9="squeeze",A425&lt;Data!$G$11*0.25),$H$32,1)*$C$30*$C$13)*($C$14*$C$12),"")</f>
        <v>2.3359747488412328E-4</v>
      </c>
      <c r="J425" s="42">
        <f ca="1">IFERROR(IF(Data!$C$6="Real",B425,I425+J424+($C$14*$C$12)*(NORMINV(RAND(),$C$15,CHOOSE($G$13,$C$13,F425,G425)))),"")</f>
        <v>1.3514195964977496</v>
      </c>
      <c r="K425" s="88">
        <f>IF(ISNUMBER(A425), IF($G$16="fixed",$G$17,MIN(H425*Data!$C$7*$C$16*0.5,$C$17*Data!$C$7))*$C$12,"")</f>
        <v>8.0000000000000007E-5</v>
      </c>
      <c r="L425" s="42">
        <f t="shared" ca="1" si="194"/>
        <v>1.3514195964977496</v>
      </c>
      <c r="M425" s="44">
        <f t="shared" ca="1" si="195"/>
        <v>1.3514595964977496</v>
      </c>
      <c r="N425" s="44">
        <f t="shared" ca="1" si="196"/>
        <v>1.3513795964977495</v>
      </c>
      <c r="O425" s="108">
        <f t="shared" ca="1" si="171"/>
        <v>-1.35532054637976</v>
      </c>
      <c r="P425" s="102">
        <f t="shared" ca="1" si="172"/>
        <v>8.4081830605535668</v>
      </c>
      <c r="Q425" s="102">
        <f t="shared" ca="1" si="173"/>
        <v>0.13930416271651036</v>
      </c>
      <c r="R425" s="120">
        <f t="shared" ca="1" si="191"/>
        <v>1</v>
      </c>
      <c r="S425" s="54">
        <f t="shared" ca="1" si="192"/>
        <v>0</v>
      </c>
      <c r="T425" s="5">
        <f t="shared" ca="1" si="174"/>
        <v>1.3495941575375672</v>
      </c>
      <c r="U425" s="152">
        <f t="shared" ca="1" si="175"/>
        <v>1.3562014865041148</v>
      </c>
      <c r="V425" s="152">
        <f t="shared" ca="1" si="176"/>
        <v>1.3460202478056895</v>
      </c>
      <c r="W425" s="153">
        <f t="shared" ca="1" si="177"/>
        <v>2</v>
      </c>
      <c r="X425" s="153">
        <f t="shared" ca="1" si="178"/>
        <v>1</v>
      </c>
      <c r="Y425" s="153">
        <f t="shared" ca="1" si="179"/>
        <v>8</v>
      </c>
      <c r="Z425" s="153">
        <f t="shared" ca="1" si="180"/>
        <v>4</v>
      </c>
      <c r="AA425" s="152">
        <f t="shared" ca="1" si="181"/>
        <v>1.3541964043716699</v>
      </c>
      <c r="AB425" s="152">
        <f t="shared" ca="1" si="182"/>
        <v>1.3466126913879284</v>
      </c>
      <c r="AC425" s="154">
        <f t="shared" ca="1" si="183"/>
        <v>-225.34462991362858</v>
      </c>
      <c r="AD425" s="154">
        <f t="shared" ca="1" si="184"/>
        <v>-193.87620439284882</v>
      </c>
      <c r="AE425" s="3">
        <f t="shared" ca="1" si="185"/>
        <v>-34.935069525539781</v>
      </c>
      <c r="AF425" s="3">
        <f t="shared" ca="1" si="186"/>
        <v>-419.2208343064774</v>
      </c>
      <c r="AG425" s="3" t="str">
        <f t="shared" ca="1" si="193"/>
        <v>N</v>
      </c>
      <c r="AH425" s="4" t="str">
        <f t="shared" ca="1" si="187"/>
        <v/>
      </c>
      <c r="AI425" s="75">
        <f t="shared" ca="1" si="188"/>
        <v>-41.922083430647746</v>
      </c>
      <c r="AJ425" s="75">
        <f t="shared" ca="1" si="189"/>
        <v>0</v>
      </c>
    </row>
    <row r="426" spans="1:36" ht="14.25">
      <c r="A426" s="41">
        <f t="shared" si="190"/>
        <v>360</v>
      </c>
      <c r="B426" s="150">
        <f>IF(ISNUMBER(A426),INDEX('MetaTrader Import'!$H$13:$J$5893,TRUNC(((A426-$A$39+1)-1)/3)+1,MOD((A426-$A$39+1)-1,3)+1),"")</f>
        <v>0</v>
      </c>
      <c r="C426" s="43">
        <f t="shared" ca="1" si="167"/>
        <v>19.928097003058244</v>
      </c>
      <c r="D426" s="43">
        <f t="shared" ca="1" si="168"/>
        <v>-1.4860534415118782</v>
      </c>
      <c r="E426" s="43">
        <f t="shared" ca="1" si="169"/>
        <v>18.442043561546367</v>
      </c>
      <c r="F426" s="43">
        <f t="shared" ca="1" si="170"/>
        <v>1.8442043561546366</v>
      </c>
      <c r="G426" s="43">
        <f>IF(A426&lt;&gt;"",IF(A426&lt;Data!$G$11*0.25,$C$13/$G$32,IF(A426&gt;Data!$G$11*0.25,$C$13,$C$13*10)),"")</f>
        <v>2</v>
      </c>
      <c r="H426" s="43">
        <f>IF(A426&lt;&gt;"",IF(Data!$G$9="constant",$C$13,IF(Data!$G$9="squeeze",G426,F426)),"")</f>
        <v>2</v>
      </c>
      <c r="I426" s="38">
        <f ca="1">IF(ISNUMBER(A426),NORMINV(RAND(),0,IF(AND(Data!$G$9="squeeze",A426&lt;Data!$G$11*0.25),$H$32,1)*$C$30*$C$13)*($C$14*$C$12),"")</f>
        <v>-1.1822156572685901E-4</v>
      </c>
      <c r="J426" s="42">
        <f ca="1">IFERROR(IF(Data!$C$6="Real",B426,I426+J425+($C$14*$C$12)*(NORMINV(RAND(),$C$15,CHOOSE($G$13,$C$13,F426,G426)))),"")</f>
        <v>1.3509411536527487</v>
      </c>
      <c r="K426" s="88">
        <f>IF(ISNUMBER(A426), IF($G$16="fixed",$G$17,MIN(H426*Data!$C$7*$C$16*0.5,$C$17*Data!$C$7))*$C$12,"")</f>
        <v>8.0000000000000007E-5</v>
      </c>
      <c r="L426" s="42">
        <f t="shared" ca="1" si="194"/>
        <v>1.3509411536527487</v>
      </c>
      <c r="M426" s="44">
        <f t="shared" ca="1" si="195"/>
        <v>1.3509811536527487</v>
      </c>
      <c r="N426" s="44">
        <f t="shared" ca="1" si="196"/>
        <v>1.3509011536527487</v>
      </c>
      <c r="O426" s="108">
        <f t="shared" ca="1" si="171"/>
        <v>-1.5279066161765775</v>
      </c>
      <c r="P426" s="102">
        <f t="shared" ca="1" si="172"/>
        <v>8.8087241692528071</v>
      </c>
      <c r="Q426" s="102">
        <f t="shared" ca="1" si="173"/>
        <v>0.15640577032393338</v>
      </c>
      <c r="R426" s="120">
        <f t="shared" ca="1" si="191"/>
        <v>1</v>
      </c>
      <c r="S426" s="54">
        <f t="shared" ca="1" si="192"/>
        <v>0</v>
      </c>
      <c r="T426" s="5">
        <f t="shared" ca="1" si="174"/>
        <v>1.3495941575375672</v>
      </c>
      <c r="U426" s="152">
        <f t="shared" ca="1" si="175"/>
        <v>1.3562014865041148</v>
      </c>
      <c r="V426" s="152">
        <f t="shared" ca="1" si="176"/>
        <v>1.3460202478056895</v>
      </c>
      <c r="W426" s="153">
        <f t="shared" ca="1" si="177"/>
        <v>2</v>
      </c>
      <c r="X426" s="153">
        <f t="shared" ca="1" si="178"/>
        <v>1</v>
      </c>
      <c r="Y426" s="153">
        <f t="shared" ca="1" si="179"/>
        <v>8</v>
      </c>
      <c r="Z426" s="153">
        <f t="shared" ca="1" si="180"/>
        <v>4</v>
      </c>
      <c r="AA426" s="152">
        <f t="shared" ca="1" si="181"/>
        <v>1.3541964043716699</v>
      </c>
      <c r="AB426" s="152">
        <f t="shared" ca="1" si="182"/>
        <v>1.3466126913879284</v>
      </c>
      <c r="AC426" s="154">
        <f t="shared" ca="1" si="183"/>
        <v>-263.62005751369821</v>
      </c>
      <c r="AD426" s="154">
        <f t="shared" ca="1" si="184"/>
        <v>-174.738490592814</v>
      </c>
      <c r="AE426" s="3">
        <f t="shared" ca="1" si="185"/>
        <v>-36.529879008876016</v>
      </c>
      <c r="AF426" s="3">
        <f t="shared" ca="1" si="186"/>
        <v>-438.35854810651222</v>
      </c>
      <c r="AG426" s="3" t="str">
        <f t="shared" ca="1" si="193"/>
        <v>N</v>
      </c>
      <c r="AH426" s="4" t="str">
        <f t="shared" ca="1" si="187"/>
        <v/>
      </c>
      <c r="AI426" s="75">
        <f t="shared" ca="1" si="188"/>
        <v>-43.83585481065122</v>
      </c>
      <c r="AJ426" s="75">
        <f t="shared" ca="1" si="189"/>
        <v>0</v>
      </c>
    </row>
    <row r="427" spans="1:36" ht="14.25">
      <c r="A427" s="41">
        <f t="shared" si="190"/>
        <v>361</v>
      </c>
      <c r="B427" s="150">
        <f>IF(ISNUMBER(A427),INDEX('MetaTrader Import'!$H$13:$J$5893,TRUNC(((A427-$A$39+1)-1)/3)+1,MOD((A427-$A$39+1)-1,3)+1),"")</f>
        <v>0</v>
      </c>
      <c r="C427" s="43">
        <f t="shared" ca="1" si="167"/>
        <v>18.442043561546367</v>
      </c>
      <c r="D427" s="43">
        <f t="shared" ca="1" si="168"/>
        <v>-0.47867919738605103</v>
      </c>
      <c r="E427" s="43">
        <f t="shared" ca="1" si="169"/>
        <v>17.963364364160316</v>
      </c>
      <c r="F427" s="43">
        <f t="shared" ca="1" si="170"/>
        <v>1.7963364364160317</v>
      </c>
      <c r="G427" s="43">
        <f>IF(A427&lt;&gt;"",IF(A427&lt;Data!$G$11*0.25,$C$13/$G$32,IF(A427&gt;Data!$G$11*0.25,$C$13,$C$13*10)),"")</f>
        <v>2</v>
      </c>
      <c r="H427" s="43">
        <f>IF(A427&lt;&gt;"",IF(Data!$G$9="constant",$C$13,IF(Data!$G$9="squeeze",G427,F427)),"")</f>
        <v>2</v>
      </c>
      <c r="I427" s="38">
        <f ca="1">IF(ISNUMBER(A427),NORMINV(RAND(),0,IF(AND(Data!$G$9="squeeze",A427&lt;Data!$G$11*0.25),$H$32,1)*$C$30*$C$13)*($C$14*$C$12),"")</f>
        <v>-7.0287239284991222E-4</v>
      </c>
      <c r="J427" s="42">
        <f ca="1">IFERROR(IF(Data!$C$6="Real",B427,I427+J426+($C$14*$C$12)*(NORMINV(RAND(),$C$15,CHOOSE($G$13,$C$13,F427,G427)))),"")</f>
        <v>1.3499953189804377</v>
      </c>
      <c r="K427" s="88">
        <f>IF(ISNUMBER(A427), IF($G$16="fixed",$G$17,MIN(H427*Data!$C$7*$C$16*0.5,$C$17*Data!$C$7))*$C$12,"")</f>
        <v>8.0000000000000007E-5</v>
      </c>
      <c r="L427" s="42">
        <f t="shared" ca="1" si="194"/>
        <v>1.3499953189804377</v>
      </c>
      <c r="M427" s="44">
        <f t="shared" ca="1" si="195"/>
        <v>1.3500353189804377</v>
      </c>
      <c r="N427" s="44">
        <f t="shared" ca="1" si="196"/>
        <v>1.3499553189804376</v>
      </c>
      <c r="O427" s="108">
        <f t="shared" ca="1" si="171"/>
        <v>-1.9954206603332738</v>
      </c>
      <c r="P427" s="102">
        <f t="shared" ca="1" si="172"/>
        <v>10.157737523228434</v>
      </c>
      <c r="Q427" s="102">
        <f t="shared" ca="1" si="173"/>
        <v>0.19164443993202993</v>
      </c>
      <c r="R427" s="120">
        <f t="shared" ca="1" si="191"/>
        <v>1</v>
      </c>
      <c r="S427" s="54">
        <f t="shared" ca="1" si="192"/>
        <v>0</v>
      </c>
      <c r="T427" s="5">
        <f t="shared" ca="1" si="174"/>
        <v>1.3495941575375672</v>
      </c>
      <c r="U427" s="152">
        <f t="shared" ca="1" si="175"/>
        <v>1.3562014865041148</v>
      </c>
      <c r="V427" s="152">
        <f t="shared" ca="1" si="176"/>
        <v>1.3460202478056895</v>
      </c>
      <c r="W427" s="153">
        <f t="shared" ca="1" si="177"/>
        <v>2</v>
      </c>
      <c r="X427" s="153">
        <f t="shared" ca="1" si="178"/>
        <v>1</v>
      </c>
      <c r="Y427" s="153">
        <f t="shared" ca="1" si="179"/>
        <v>8</v>
      </c>
      <c r="Z427" s="153">
        <f t="shared" ca="1" si="180"/>
        <v>4</v>
      </c>
      <c r="AA427" s="152">
        <f t="shared" ca="1" si="181"/>
        <v>1.3541964043716699</v>
      </c>
      <c r="AB427" s="152">
        <f t="shared" ca="1" si="182"/>
        <v>1.3466126913879284</v>
      </c>
      <c r="AC427" s="154">
        <f t="shared" ca="1" si="183"/>
        <v>-339.28683129857973</v>
      </c>
      <c r="AD427" s="154">
        <f t="shared" ca="1" si="184"/>
        <v>-136.90510370037322</v>
      </c>
      <c r="AE427" s="3">
        <f t="shared" ca="1" si="185"/>
        <v>-39.682661249912748</v>
      </c>
      <c r="AF427" s="3">
        <f t="shared" ca="1" si="186"/>
        <v>-476.19193499895295</v>
      </c>
      <c r="AG427" s="3" t="str">
        <f t="shared" ca="1" si="193"/>
        <v>N</v>
      </c>
      <c r="AH427" s="4" t="str">
        <f t="shared" ca="1" si="187"/>
        <v/>
      </c>
      <c r="AI427" s="75">
        <f t="shared" ca="1" si="188"/>
        <v>-47.619193499895289</v>
      </c>
      <c r="AJ427" s="75">
        <f t="shared" ca="1" si="189"/>
        <v>0</v>
      </c>
    </row>
    <row r="428" spans="1:36" ht="14.25">
      <c r="A428" s="41">
        <f t="shared" si="190"/>
        <v>362</v>
      </c>
      <c r="B428" s="150">
        <f>IF(ISNUMBER(A428),INDEX('MetaTrader Import'!$H$13:$J$5893,TRUNC(((A428-$A$39+1)-1)/3)+1,MOD((A428-$A$39+1)-1,3)+1),"")</f>
        <v>0</v>
      </c>
      <c r="C428" s="43">
        <f t="shared" ca="1" si="167"/>
        <v>17.963364364160316</v>
      </c>
      <c r="D428" s="43">
        <f t="shared" ca="1" si="168"/>
        <v>2.5541130582756005E-2</v>
      </c>
      <c r="E428" s="43">
        <f t="shared" ca="1" si="169"/>
        <v>17.988905494743072</v>
      </c>
      <c r="F428" s="43">
        <f t="shared" ca="1" si="170"/>
        <v>1.7988905494743073</v>
      </c>
      <c r="G428" s="43">
        <f>IF(A428&lt;&gt;"",IF(A428&lt;Data!$G$11*0.25,$C$13/$G$32,IF(A428&gt;Data!$G$11*0.25,$C$13,$C$13*10)),"")</f>
        <v>2</v>
      </c>
      <c r="H428" s="43">
        <f>IF(A428&lt;&gt;"",IF(Data!$G$9="constant",$C$13,IF(Data!$G$9="squeeze",G428,F428)),"")</f>
        <v>2</v>
      </c>
      <c r="I428" s="38">
        <f ca="1">IF(ISNUMBER(A428),NORMINV(RAND(),0,IF(AND(Data!$G$9="squeeze",A428&lt;Data!$G$11*0.25),$H$32,1)*$C$30*$C$13)*($C$14*$C$12),"")</f>
        <v>4.0439220368844442E-4</v>
      </c>
      <c r="J428" s="42">
        <f ca="1">IFERROR(IF(Data!$C$6="Real",B428,I428+J427+($C$14*$C$12)*(NORMINV(RAND(),$C$15,CHOOSE($G$13,$C$13,F428,G428)))),"")</f>
        <v>1.3502608359409038</v>
      </c>
      <c r="K428" s="88">
        <f>IF(ISNUMBER(A428), IF($G$16="fixed",$G$17,MIN(H428*Data!$C$7*$C$16*0.5,$C$17*Data!$C$7))*$C$12,"")</f>
        <v>8.0000000000000007E-5</v>
      </c>
      <c r="L428" s="42">
        <f t="shared" ca="1" si="194"/>
        <v>1.3502608359409038</v>
      </c>
      <c r="M428" s="44">
        <f t="shared" ca="1" si="195"/>
        <v>1.3503008359409039</v>
      </c>
      <c r="N428" s="44">
        <f t="shared" ca="1" si="196"/>
        <v>1.3502208359409038</v>
      </c>
      <c r="O428" s="108">
        <f t="shared" ca="1" si="171"/>
        <v>-2.1305908650651344</v>
      </c>
      <c r="P428" s="102">
        <f t="shared" ca="1" si="172"/>
        <v>10.58540575909727</v>
      </c>
      <c r="Q428" s="102">
        <f t="shared" ca="1" si="173"/>
        <v>0.23391071274771957</v>
      </c>
      <c r="R428" s="120">
        <f t="shared" ca="1" si="191"/>
        <v>1</v>
      </c>
      <c r="S428" s="54">
        <f t="shared" ca="1" si="192"/>
        <v>0</v>
      </c>
      <c r="T428" s="5">
        <f t="shared" ca="1" si="174"/>
        <v>1.3495941575375672</v>
      </c>
      <c r="U428" s="152">
        <f t="shared" ca="1" si="175"/>
        <v>1.3562014865041148</v>
      </c>
      <c r="V428" s="152">
        <f t="shared" ca="1" si="176"/>
        <v>1.3460202478056895</v>
      </c>
      <c r="W428" s="153">
        <f t="shared" ca="1" si="177"/>
        <v>2</v>
      </c>
      <c r="X428" s="153">
        <f t="shared" ca="1" si="178"/>
        <v>1</v>
      </c>
      <c r="Y428" s="153">
        <f t="shared" ca="1" si="179"/>
        <v>8</v>
      </c>
      <c r="Z428" s="153">
        <f t="shared" ca="1" si="180"/>
        <v>4</v>
      </c>
      <c r="AA428" s="152">
        <f t="shared" ca="1" si="181"/>
        <v>1.3541964043716699</v>
      </c>
      <c r="AB428" s="152">
        <f t="shared" ca="1" si="182"/>
        <v>1.3466126913879284</v>
      </c>
      <c r="AC428" s="154">
        <f t="shared" ca="1" si="183"/>
        <v>-318.04547446128595</v>
      </c>
      <c r="AD428" s="154">
        <f t="shared" ca="1" si="184"/>
        <v>-147.52578211902011</v>
      </c>
      <c r="AE428" s="3">
        <f t="shared" ca="1" si="185"/>
        <v>-38.797604715025507</v>
      </c>
      <c r="AF428" s="3">
        <f t="shared" ca="1" si="186"/>
        <v>-465.57125658030606</v>
      </c>
      <c r="AG428" s="3" t="str">
        <f t="shared" ca="1" si="193"/>
        <v>N</v>
      </c>
      <c r="AH428" s="4" t="str">
        <f t="shared" ca="1" si="187"/>
        <v/>
      </c>
      <c r="AI428" s="75">
        <f t="shared" ca="1" si="188"/>
        <v>-46.557125658030607</v>
      </c>
      <c r="AJ428" s="75">
        <f t="shared" ca="1" si="189"/>
        <v>0</v>
      </c>
    </row>
    <row r="429" spans="1:36" ht="14.25">
      <c r="A429" s="41">
        <f t="shared" si="190"/>
        <v>363</v>
      </c>
      <c r="B429" s="150">
        <f>IF(ISNUMBER(A429),INDEX('MetaTrader Import'!$H$13:$J$5893,TRUNC(((A429-$A$39+1)-1)/3)+1,MOD((A429-$A$39+1)-1,3)+1),"")</f>
        <v>0</v>
      </c>
      <c r="C429" s="43">
        <f t="shared" ca="1" si="167"/>
        <v>17.988905494743072</v>
      </c>
      <c r="D429" s="43">
        <f t="shared" ca="1" si="168"/>
        <v>4.3867603194691984</v>
      </c>
      <c r="E429" s="43">
        <f t="shared" ca="1" si="169"/>
        <v>22.375665814212269</v>
      </c>
      <c r="F429" s="43">
        <f t="shared" ca="1" si="170"/>
        <v>2.2375665814212269</v>
      </c>
      <c r="G429" s="43">
        <f>IF(A429&lt;&gt;"",IF(A429&lt;Data!$G$11*0.25,$C$13/$G$32,IF(A429&gt;Data!$G$11*0.25,$C$13,$C$13*10)),"")</f>
        <v>2</v>
      </c>
      <c r="H429" s="43">
        <f>IF(A429&lt;&gt;"",IF(Data!$G$9="constant",$C$13,IF(Data!$G$9="squeeze",G429,F429)),"")</f>
        <v>2</v>
      </c>
      <c r="I429" s="38">
        <f ca="1">IF(ISNUMBER(A429),NORMINV(RAND(),0,IF(AND(Data!$G$9="squeeze",A429&lt;Data!$G$11*0.25),$H$32,1)*$C$30*$C$13)*($C$14*$C$12),"")</f>
        <v>3.4874823767214674E-4</v>
      </c>
      <c r="J429" s="42">
        <f ca="1">IFERROR(IF(Data!$C$6="Real",B429,I429+J428+($C$14*$C$12)*(NORMINV(RAND(),$C$15,CHOOSE($G$13,$C$13,F429,G429)))),"")</f>
        <v>1.3502953322759133</v>
      </c>
      <c r="K429" s="88">
        <f>IF(ISNUMBER(A429), IF($G$16="fixed",$G$17,MIN(H429*Data!$C$7*$C$16*0.5,$C$17*Data!$C$7))*$C$12,"")</f>
        <v>8.0000000000000007E-5</v>
      </c>
      <c r="L429" s="42">
        <f t="shared" ca="1" si="194"/>
        <v>1.3502953322759133</v>
      </c>
      <c r="M429" s="44">
        <f t="shared" ca="1" si="195"/>
        <v>1.3503353322759133</v>
      </c>
      <c r="N429" s="44">
        <f t="shared" ca="1" si="196"/>
        <v>1.3502553322759132</v>
      </c>
      <c r="O429" s="108">
        <f t="shared" ca="1" si="171"/>
        <v>-2.0209704043128798</v>
      </c>
      <c r="P429" s="102">
        <f t="shared" ca="1" si="172"/>
        <v>10.170561037108204</v>
      </c>
      <c r="Q429" s="102">
        <f t="shared" ca="1" si="173"/>
        <v>0.2791099251082011</v>
      </c>
      <c r="R429" s="120">
        <f t="shared" ca="1" si="191"/>
        <v>1</v>
      </c>
      <c r="S429" s="54">
        <f t="shared" ca="1" si="192"/>
        <v>0</v>
      </c>
      <c r="T429" s="5">
        <f t="shared" ca="1" si="174"/>
        <v>1.3495941575375672</v>
      </c>
      <c r="U429" s="152">
        <f t="shared" ca="1" si="175"/>
        <v>1.3562014865041148</v>
      </c>
      <c r="V429" s="152">
        <f t="shared" ca="1" si="176"/>
        <v>1.3460202478056895</v>
      </c>
      <c r="W429" s="153">
        <f t="shared" ca="1" si="177"/>
        <v>2</v>
      </c>
      <c r="X429" s="153">
        <f t="shared" ca="1" si="178"/>
        <v>1</v>
      </c>
      <c r="Y429" s="153">
        <f t="shared" ca="1" si="179"/>
        <v>8</v>
      </c>
      <c r="Z429" s="153">
        <f t="shared" ca="1" si="180"/>
        <v>4</v>
      </c>
      <c r="AA429" s="152">
        <f t="shared" ca="1" si="181"/>
        <v>1.3541964043716699</v>
      </c>
      <c r="AB429" s="152">
        <f t="shared" ca="1" si="182"/>
        <v>1.3466126913879284</v>
      </c>
      <c r="AC429" s="154">
        <f t="shared" ca="1" si="183"/>
        <v>-315.28576766053362</v>
      </c>
      <c r="AD429" s="154">
        <f t="shared" ca="1" si="184"/>
        <v>-148.9056355193963</v>
      </c>
      <c r="AE429" s="3">
        <f t="shared" ca="1" si="185"/>
        <v>-38.682616931660824</v>
      </c>
      <c r="AF429" s="3">
        <f t="shared" ca="1" si="186"/>
        <v>-464.19140317992992</v>
      </c>
      <c r="AG429" s="3" t="str">
        <f t="shared" ca="1" si="193"/>
        <v>N</v>
      </c>
      <c r="AH429" s="4" t="str">
        <f t="shared" ca="1" si="187"/>
        <v/>
      </c>
      <c r="AI429" s="75">
        <f t="shared" ca="1" si="188"/>
        <v>-46.419140317992991</v>
      </c>
      <c r="AJ429" s="75">
        <f t="shared" ca="1" si="189"/>
        <v>0</v>
      </c>
    </row>
    <row r="430" spans="1:36" ht="14.25">
      <c r="A430" s="41">
        <f t="shared" si="190"/>
        <v>364</v>
      </c>
      <c r="B430" s="150">
        <f>IF(ISNUMBER(A430),INDEX('MetaTrader Import'!$H$13:$J$5893,TRUNC(((A430-$A$39+1)-1)/3)+1,MOD((A430-$A$39+1)-1,3)+1),"")</f>
        <v>0</v>
      </c>
      <c r="C430" s="43">
        <f t="shared" ca="1" si="167"/>
        <v>22.375665814212269</v>
      </c>
      <c r="D430" s="43">
        <f t="shared" ca="1" si="168"/>
        <v>-1.7137796857939647E-2</v>
      </c>
      <c r="E430" s="43">
        <f t="shared" ca="1" si="169"/>
        <v>22.358528017354327</v>
      </c>
      <c r="F430" s="43">
        <f t="shared" ca="1" si="170"/>
        <v>2.2358528017354327</v>
      </c>
      <c r="G430" s="43">
        <f>IF(A430&lt;&gt;"",IF(A430&lt;Data!$G$11*0.25,$C$13/$G$32,IF(A430&gt;Data!$G$11*0.25,$C$13,$C$13*10)),"")</f>
        <v>2</v>
      </c>
      <c r="H430" s="43">
        <f>IF(A430&lt;&gt;"",IF(Data!$G$9="constant",$C$13,IF(Data!$G$9="squeeze",G430,F430)),"")</f>
        <v>2</v>
      </c>
      <c r="I430" s="38">
        <f ca="1">IF(ISNUMBER(A430),NORMINV(RAND(),0,IF(AND(Data!$G$9="squeeze",A430&lt;Data!$G$11*0.25),$H$32,1)*$C$30*$C$13)*($C$14*$C$12),"")</f>
        <v>2.7876146807534264E-5</v>
      </c>
      <c r="J430" s="42">
        <f ca="1">IFERROR(IF(Data!$C$6="Real",B430,I430+J429+($C$14*$C$12)*(NORMINV(RAND(),$C$15,CHOOSE($G$13,$C$13,F430,G430)))),"")</f>
        <v>1.3498410426113727</v>
      </c>
      <c r="K430" s="88">
        <f>IF(ISNUMBER(A430), IF($G$16="fixed",$G$17,MIN(H430*Data!$C$7*$C$16*0.5,$C$17*Data!$C$7))*$C$12,"")</f>
        <v>8.0000000000000007E-5</v>
      </c>
      <c r="L430" s="42">
        <f t="shared" ca="1" si="194"/>
        <v>1.3498410426113727</v>
      </c>
      <c r="M430" s="44">
        <f t="shared" ca="1" si="195"/>
        <v>1.3498810426113728</v>
      </c>
      <c r="N430" s="44">
        <f t="shared" ca="1" si="196"/>
        <v>1.3498010426113727</v>
      </c>
      <c r="O430" s="108">
        <f t="shared" ca="1" si="171"/>
        <v>-1.9391772805264496</v>
      </c>
      <c r="P430" s="102">
        <f t="shared" ca="1" si="172"/>
        <v>9.8067953119519231</v>
      </c>
      <c r="Q430" s="102">
        <f t="shared" ca="1" si="173"/>
        <v>0.30793426590609607</v>
      </c>
      <c r="R430" s="120">
        <f t="shared" ca="1" si="191"/>
        <v>1</v>
      </c>
      <c r="S430" s="54">
        <f t="shared" ca="1" si="192"/>
        <v>0</v>
      </c>
      <c r="T430" s="5">
        <f t="shared" ca="1" si="174"/>
        <v>1.3495941575375672</v>
      </c>
      <c r="U430" s="152">
        <f t="shared" ca="1" si="175"/>
        <v>1.3562014865041148</v>
      </c>
      <c r="V430" s="152">
        <f t="shared" ca="1" si="176"/>
        <v>1.3460202478056895</v>
      </c>
      <c r="W430" s="153">
        <f t="shared" ca="1" si="177"/>
        <v>2</v>
      </c>
      <c r="X430" s="153">
        <f t="shared" ca="1" si="178"/>
        <v>1</v>
      </c>
      <c r="Y430" s="153">
        <f t="shared" ca="1" si="179"/>
        <v>8</v>
      </c>
      <c r="Z430" s="153">
        <f t="shared" ca="1" si="180"/>
        <v>4</v>
      </c>
      <c r="AA430" s="152">
        <f t="shared" ca="1" si="181"/>
        <v>1.3541964043716699</v>
      </c>
      <c r="AB430" s="152">
        <f t="shared" ca="1" si="182"/>
        <v>1.3466126913879284</v>
      </c>
      <c r="AC430" s="154">
        <f t="shared" ca="1" si="183"/>
        <v>-351.62894082377602</v>
      </c>
      <c r="AD430" s="154">
        <f t="shared" ca="1" si="184"/>
        <v>-130.73404893777507</v>
      </c>
      <c r="AE430" s="3">
        <f t="shared" ca="1" si="185"/>
        <v>-40.196915813462589</v>
      </c>
      <c r="AF430" s="3">
        <f t="shared" ca="1" si="186"/>
        <v>-482.36298976155109</v>
      </c>
      <c r="AG430" s="3" t="str">
        <f t="shared" ca="1" si="193"/>
        <v>N</v>
      </c>
      <c r="AH430" s="4" t="str">
        <f t="shared" ca="1" si="187"/>
        <v/>
      </c>
      <c r="AI430" s="75">
        <f t="shared" ca="1" si="188"/>
        <v>-48.236298976155112</v>
      </c>
      <c r="AJ430" s="75">
        <f t="shared" ca="1" si="189"/>
        <v>0</v>
      </c>
    </row>
    <row r="431" spans="1:36" ht="14.25">
      <c r="A431" s="41">
        <f t="shared" si="190"/>
        <v>365</v>
      </c>
      <c r="B431" s="150">
        <f>IF(ISNUMBER(A431),INDEX('MetaTrader Import'!$H$13:$J$5893,TRUNC(((A431-$A$39+1)-1)/3)+1,MOD((A431-$A$39+1)-1,3)+1),"")</f>
        <v>0</v>
      </c>
      <c r="C431" s="43">
        <f t="shared" ca="1" si="167"/>
        <v>22.358528017354327</v>
      </c>
      <c r="D431" s="43">
        <f t="shared" ca="1" si="168"/>
        <v>0.36431693721561942</v>
      </c>
      <c r="E431" s="43">
        <f t="shared" ca="1" si="169"/>
        <v>22.722844954569947</v>
      </c>
      <c r="F431" s="43">
        <f t="shared" ca="1" si="170"/>
        <v>2.2722844954569945</v>
      </c>
      <c r="G431" s="43">
        <f>IF(A431&lt;&gt;"",IF(A431&lt;Data!$G$11*0.25,$C$13/$G$32,IF(A431&gt;Data!$G$11*0.25,$C$13,$C$13*10)),"")</f>
        <v>2</v>
      </c>
      <c r="H431" s="43">
        <f>IF(A431&lt;&gt;"",IF(Data!$G$9="constant",$C$13,IF(Data!$G$9="squeeze",G431,F431)),"")</f>
        <v>2</v>
      </c>
      <c r="I431" s="38">
        <f ca="1">IF(ISNUMBER(A431),NORMINV(RAND(),0,IF(AND(Data!$G$9="squeeze",A431&lt;Data!$G$11*0.25),$H$32,1)*$C$30*$C$13)*($C$14*$C$12),"")</f>
        <v>4.468779218153442E-4</v>
      </c>
      <c r="J431" s="42">
        <f ca="1">IFERROR(IF(Data!$C$6="Real",B431,I431+J430+($C$14*$C$12)*(NORMINV(RAND(),$C$15,CHOOSE($G$13,$C$13,F431,G431)))),"")</f>
        <v>1.3501737458241081</v>
      </c>
      <c r="K431" s="88">
        <f>IF(ISNUMBER(A431), IF($G$16="fixed",$G$17,MIN(H431*Data!$C$7*$C$16*0.5,$C$17*Data!$C$7))*$C$12,"")</f>
        <v>8.0000000000000007E-5</v>
      </c>
      <c r="L431" s="42">
        <f t="shared" ca="1" si="194"/>
        <v>1.3501737458241081</v>
      </c>
      <c r="M431" s="44">
        <f t="shared" ca="1" si="195"/>
        <v>1.3502137458241081</v>
      </c>
      <c r="N431" s="44">
        <f t="shared" ca="1" si="196"/>
        <v>1.3501337458241081</v>
      </c>
      <c r="O431" s="108">
        <f t="shared" ca="1" si="171"/>
        <v>-1.6876163047074606</v>
      </c>
      <c r="P431" s="102">
        <f t="shared" ca="1" si="172"/>
        <v>8.7644374813400727</v>
      </c>
      <c r="Q431" s="102">
        <f t="shared" ca="1" si="173"/>
        <v>0.29152877365894908</v>
      </c>
      <c r="R431" s="120">
        <f t="shared" ca="1" si="191"/>
        <v>1</v>
      </c>
      <c r="S431" s="54">
        <f t="shared" ca="1" si="192"/>
        <v>0</v>
      </c>
      <c r="T431" s="5">
        <f t="shared" ca="1" si="174"/>
        <v>1.3495941575375672</v>
      </c>
      <c r="U431" s="152">
        <f t="shared" ca="1" si="175"/>
        <v>1.3562014865041148</v>
      </c>
      <c r="V431" s="152">
        <f t="shared" ca="1" si="176"/>
        <v>1.3460202478056895</v>
      </c>
      <c r="W431" s="153">
        <f t="shared" ca="1" si="177"/>
        <v>2</v>
      </c>
      <c r="X431" s="153">
        <f t="shared" ca="1" si="178"/>
        <v>1</v>
      </c>
      <c r="Y431" s="153">
        <f t="shared" ca="1" si="179"/>
        <v>8</v>
      </c>
      <c r="Z431" s="153">
        <f t="shared" ca="1" si="180"/>
        <v>4</v>
      </c>
      <c r="AA431" s="152">
        <f t="shared" ca="1" si="181"/>
        <v>1.3541964043716699</v>
      </c>
      <c r="AB431" s="152">
        <f t="shared" ca="1" si="182"/>
        <v>1.3466126913879284</v>
      </c>
      <c r="AC431" s="154">
        <f t="shared" ca="1" si="183"/>
        <v>-325.01268380494605</v>
      </c>
      <c r="AD431" s="154">
        <f t="shared" ca="1" si="184"/>
        <v>-144.04217744719006</v>
      </c>
      <c r="AE431" s="3">
        <f t="shared" ca="1" si="185"/>
        <v>-39.087905104344678</v>
      </c>
      <c r="AF431" s="3">
        <f t="shared" ca="1" si="186"/>
        <v>-469.05486125213611</v>
      </c>
      <c r="AG431" s="3" t="str">
        <f t="shared" ca="1" si="193"/>
        <v>N</v>
      </c>
      <c r="AH431" s="4" t="str">
        <f t="shared" ca="1" si="187"/>
        <v/>
      </c>
      <c r="AI431" s="75">
        <f t="shared" ca="1" si="188"/>
        <v>-46.905486125213613</v>
      </c>
      <c r="AJ431" s="75">
        <f t="shared" ca="1" si="189"/>
        <v>0</v>
      </c>
    </row>
    <row r="432" spans="1:36" ht="14.25">
      <c r="A432" s="41">
        <f t="shared" si="190"/>
        <v>366</v>
      </c>
      <c r="B432" s="150">
        <f>IF(ISNUMBER(A432),INDEX('MetaTrader Import'!$H$13:$J$5893,TRUNC(((A432-$A$39+1)-1)/3)+1,MOD((A432-$A$39+1)-1,3)+1),"")</f>
        <v>0</v>
      </c>
      <c r="C432" s="43">
        <f t="shared" ca="1" si="167"/>
        <v>22.722844954569947</v>
      </c>
      <c r="D432" s="43">
        <f t="shared" ca="1" si="168"/>
        <v>0.16115691425934983</v>
      </c>
      <c r="E432" s="43">
        <f t="shared" ca="1" si="169"/>
        <v>22.884001868829298</v>
      </c>
      <c r="F432" s="43">
        <f t="shared" ca="1" si="170"/>
        <v>2.2884001868829298</v>
      </c>
      <c r="G432" s="43">
        <f>IF(A432&lt;&gt;"",IF(A432&lt;Data!$G$11*0.25,$C$13/$G$32,IF(A432&gt;Data!$G$11*0.25,$C$13,$C$13*10)),"")</f>
        <v>2</v>
      </c>
      <c r="H432" s="43">
        <f>IF(A432&lt;&gt;"",IF(Data!$G$9="constant",$C$13,IF(Data!$G$9="squeeze",G432,F432)),"")</f>
        <v>2</v>
      </c>
      <c r="I432" s="38">
        <f ca="1">IF(ISNUMBER(A432),NORMINV(RAND(),0,IF(AND(Data!$G$9="squeeze",A432&lt;Data!$G$11*0.25),$H$32,1)*$C$30*$C$13)*($C$14*$C$12),"")</f>
        <v>-8.550792696050796E-4</v>
      </c>
      <c r="J432" s="42">
        <f ca="1">IFERROR(IF(Data!$C$6="Real",B432,I432+J431+($C$14*$C$12)*(NORMINV(RAND(),$C$15,CHOOSE($G$13,$C$13,F432,G432)))),"")</f>
        <v>1.3502975019555774</v>
      </c>
      <c r="K432" s="88">
        <f>IF(ISNUMBER(A432), IF($G$16="fixed",$G$17,MIN(H432*Data!$C$7*$C$16*0.5,$C$17*Data!$C$7))*$C$12,"")</f>
        <v>8.0000000000000007E-5</v>
      </c>
      <c r="L432" s="42">
        <f t="shared" ca="1" si="194"/>
        <v>1.3502975019555774</v>
      </c>
      <c r="M432" s="44">
        <f t="shared" ca="1" si="195"/>
        <v>1.3503375019555774</v>
      </c>
      <c r="N432" s="44">
        <f t="shared" ca="1" si="196"/>
        <v>1.3502575019555774</v>
      </c>
      <c r="O432" s="108">
        <f t="shared" ca="1" si="171"/>
        <v>-1.3401129355445351</v>
      </c>
      <c r="P432" s="102">
        <f t="shared" ca="1" si="172"/>
        <v>7.2426338006248185</v>
      </c>
      <c r="Q432" s="102">
        <f t="shared" ca="1" si="173"/>
        <v>0.22425495644152127</v>
      </c>
      <c r="R432" s="120">
        <f t="shared" ca="1" si="191"/>
        <v>1</v>
      </c>
      <c r="S432" s="54">
        <f t="shared" ca="1" si="192"/>
        <v>0</v>
      </c>
      <c r="T432" s="5">
        <f t="shared" ca="1" si="174"/>
        <v>1.3495941575375672</v>
      </c>
      <c r="U432" s="152">
        <f t="shared" ca="1" si="175"/>
        <v>1.3562014865041148</v>
      </c>
      <c r="V432" s="152">
        <f t="shared" ca="1" si="176"/>
        <v>1.3460202478056895</v>
      </c>
      <c r="W432" s="153">
        <f t="shared" ca="1" si="177"/>
        <v>2</v>
      </c>
      <c r="X432" s="153">
        <f t="shared" ca="1" si="178"/>
        <v>1</v>
      </c>
      <c r="Y432" s="153">
        <f t="shared" ca="1" si="179"/>
        <v>8</v>
      </c>
      <c r="Z432" s="153">
        <f t="shared" ca="1" si="180"/>
        <v>4</v>
      </c>
      <c r="AA432" s="152">
        <f t="shared" ca="1" si="181"/>
        <v>1.3541964043716699</v>
      </c>
      <c r="AB432" s="152">
        <f t="shared" ca="1" si="182"/>
        <v>1.3466126913879284</v>
      </c>
      <c r="AC432" s="154">
        <f t="shared" ca="1" si="183"/>
        <v>-315.11219328740128</v>
      </c>
      <c r="AD432" s="154">
        <f t="shared" ca="1" si="184"/>
        <v>-148.99242270596247</v>
      </c>
      <c r="AE432" s="3">
        <f t="shared" ca="1" si="185"/>
        <v>-38.675384666113644</v>
      </c>
      <c r="AF432" s="3">
        <f t="shared" ca="1" si="186"/>
        <v>-464.10461599336372</v>
      </c>
      <c r="AG432" s="3" t="str">
        <f t="shared" ca="1" si="193"/>
        <v>N</v>
      </c>
      <c r="AH432" s="4" t="str">
        <f t="shared" ca="1" si="187"/>
        <v/>
      </c>
      <c r="AI432" s="75">
        <f t="shared" ca="1" si="188"/>
        <v>-46.410461599336379</v>
      </c>
      <c r="AJ432" s="75">
        <f t="shared" ca="1" si="189"/>
        <v>0</v>
      </c>
    </row>
    <row r="433" spans="1:36" ht="14.25">
      <c r="A433" s="41">
        <f t="shared" si="190"/>
        <v>367</v>
      </c>
      <c r="B433" s="150">
        <f>IF(ISNUMBER(A433),INDEX('MetaTrader Import'!$H$13:$J$5893,TRUNC(((A433-$A$39+1)-1)/3)+1,MOD((A433-$A$39+1)-1,3)+1),"")</f>
        <v>0</v>
      </c>
      <c r="C433" s="43">
        <f t="shared" ca="1" si="167"/>
        <v>22.884001868829298</v>
      </c>
      <c r="D433" s="43">
        <f t="shared" ca="1" si="168"/>
        <v>-1.1050732037886066</v>
      </c>
      <c r="E433" s="43">
        <f t="shared" ca="1" si="169"/>
        <v>21.778928665040691</v>
      </c>
      <c r="F433" s="43">
        <f t="shared" ca="1" si="170"/>
        <v>2.1778928665040693</v>
      </c>
      <c r="G433" s="43">
        <f>IF(A433&lt;&gt;"",IF(A433&lt;Data!$G$11*0.25,$C$13/$G$32,IF(A433&gt;Data!$G$11*0.25,$C$13,$C$13*10)),"")</f>
        <v>2</v>
      </c>
      <c r="H433" s="43">
        <f>IF(A433&lt;&gt;"",IF(Data!$G$9="constant",$C$13,IF(Data!$G$9="squeeze",G433,F433)),"")</f>
        <v>2</v>
      </c>
      <c r="I433" s="38">
        <f ca="1">IF(ISNUMBER(A433),NORMINV(RAND(),0,IF(AND(Data!$G$9="squeeze",A433&lt;Data!$G$11*0.25),$H$32,1)*$C$30*$C$13)*($C$14*$C$12),"")</f>
        <v>-4.1946042213012087E-4</v>
      </c>
      <c r="J433" s="42">
        <f ca="1">IFERROR(IF(Data!$C$6="Real",B433,I433+J432+($C$14*$C$12)*(NORMINV(RAND(),$C$15,CHOOSE($G$13,$C$13,F433,G433)))),"")</f>
        <v>1.3498924540554327</v>
      </c>
      <c r="K433" s="88">
        <f>IF(ISNUMBER(A433), IF($G$16="fixed",$G$17,MIN(H433*Data!$C$7*$C$16*0.5,$C$17*Data!$C$7))*$C$12,"")</f>
        <v>8.0000000000000007E-5</v>
      </c>
      <c r="L433" s="42">
        <f t="shared" ca="1" si="194"/>
        <v>1.3498924540554327</v>
      </c>
      <c r="M433" s="44">
        <f t="shared" ca="1" si="195"/>
        <v>1.3499324540554327</v>
      </c>
      <c r="N433" s="44">
        <f t="shared" ca="1" si="196"/>
        <v>1.3498524540554326</v>
      </c>
      <c r="O433" s="108">
        <f t="shared" ca="1" si="171"/>
        <v>-1.1650889797903012</v>
      </c>
      <c r="P433" s="102">
        <f t="shared" ca="1" si="172"/>
        <v>6.4025986106214514</v>
      </c>
      <c r="Q433" s="102">
        <f t="shared" ca="1" si="173"/>
        <v>0.12052393237930077</v>
      </c>
      <c r="R433" s="120">
        <f t="shared" ca="1" si="191"/>
        <v>1</v>
      </c>
      <c r="S433" s="54">
        <f t="shared" ca="1" si="192"/>
        <v>0</v>
      </c>
      <c r="T433" s="5">
        <f t="shared" ca="1" si="174"/>
        <v>1.3495941575375672</v>
      </c>
      <c r="U433" s="152">
        <f t="shared" ca="1" si="175"/>
        <v>1.3562014865041148</v>
      </c>
      <c r="V433" s="152">
        <f t="shared" ca="1" si="176"/>
        <v>1.3460202478056895</v>
      </c>
      <c r="W433" s="153">
        <f t="shared" ca="1" si="177"/>
        <v>2</v>
      </c>
      <c r="X433" s="153">
        <f t="shared" ca="1" si="178"/>
        <v>1</v>
      </c>
      <c r="Y433" s="153">
        <f t="shared" ca="1" si="179"/>
        <v>8</v>
      </c>
      <c r="Z433" s="153">
        <f t="shared" ca="1" si="180"/>
        <v>4</v>
      </c>
      <c r="AA433" s="152">
        <f t="shared" ca="1" si="181"/>
        <v>1.3541964043716699</v>
      </c>
      <c r="AB433" s="152">
        <f t="shared" ca="1" si="182"/>
        <v>1.3466126913879284</v>
      </c>
      <c r="AC433" s="154">
        <f t="shared" ca="1" si="183"/>
        <v>-347.51602529897951</v>
      </c>
      <c r="AD433" s="154">
        <f t="shared" ca="1" si="184"/>
        <v>-132.79050670017335</v>
      </c>
      <c r="AE433" s="3">
        <f t="shared" ca="1" si="185"/>
        <v>-40.025544333262737</v>
      </c>
      <c r="AF433" s="3">
        <f t="shared" ca="1" si="186"/>
        <v>-480.30653199915287</v>
      </c>
      <c r="AG433" s="3" t="str">
        <f t="shared" ca="1" si="193"/>
        <v>N</v>
      </c>
      <c r="AH433" s="4" t="str">
        <f t="shared" ca="1" si="187"/>
        <v/>
      </c>
      <c r="AI433" s="75">
        <f t="shared" ca="1" si="188"/>
        <v>-48.030653199915285</v>
      </c>
      <c r="AJ433" s="75">
        <f t="shared" ca="1" si="189"/>
        <v>0</v>
      </c>
    </row>
    <row r="434" spans="1:36" ht="14.25">
      <c r="A434" s="41">
        <f t="shared" si="190"/>
        <v>368</v>
      </c>
      <c r="B434" s="150">
        <f>IF(ISNUMBER(A434),INDEX('MetaTrader Import'!$H$13:$J$5893,TRUNC(((A434-$A$39+1)-1)/3)+1,MOD((A434-$A$39+1)-1,3)+1),"")</f>
        <v>0</v>
      </c>
      <c r="C434" s="43">
        <f t="shared" ca="1" si="167"/>
        <v>21.778928665040691</v>
      </c>
      <c r="D434" s="43">
        <f t="shared" ca="1" si="168"/>
        <v>-1.6341780116510645</v>
      </c>
      <c r="E434" s="43">
        <f t="shared" ca="1" si="169"/>
        <v>20.144750653389629</v>
      </c>
      <c r="F434" s="43">
        <f t="shared" ca="1" si="170"/>
        <v>2.0144750653389627</v>
      </c>
      <c r="G434" s="43">
        <f>IF(A434&lt;&gt;"",IF(A434&lt;Data!$G$11*0.25,$C$13/$G$32,IF(A434&gt;Data!$G$11*0.25,$C$13,$C$13*10)),"")</f>
        <v>2</v>
      </c>
      <c r="H434" s="43">
        <f>IF(A434&lt;&gt;"",IF(Data!$G$9="constant",$C$13,IF(Data!$G$9="squeeze",G434,F434)),"")</f>
        <v>2</v>
      </c>
      <c r="I434" s="38">
        <f ca="1">IF(ISNUMBER(A434),NORMINV(RAND(),0,IF(AND(Data!$G$9="squeeze",A434&lt;Data!$G$11*0.25),$H$32,1)*$C$30*$C$13)*($C$14*$C$12),"")</f>
        <v>1.8183470770664317E-4</v>
      </c>
      <c r="J434" s="42">
        <f ca="1">IFERROR(IF(Data!$C$6="Real",B434,I434+J433+($C$14*$C$12)*(NORMINV(RAND(),$C$15,CHOOSE($G$13,$C$13,F434,G434)))),"")</f>
        <v>1.3499743780544817</v>
      </c>
      <c r="K434" s="88">
        <f>IF(ISNUMBER(A434), IF($G$16="fixed",$G$17,MIN(H434*Data!$C$7*$C$16*0.5,$C$17*Data!$C$7))*$C$12,"")</f>
        <v>8.0000000000000007E-5</v>
      </c>
      <c r="L434" s="42">
        <f t="shared" ca="1" si="194"/>
        <v>1.3499743780544817</v>
      </c>
      <c r="M434" s="44">
        <f t="shared" ca="1" si="195"/>
        <v>1.3500143780544818</v>
      </c>
      <c r="N434" s="44">
        <f t="shared" ca="1" si="196"/>
        <v>1.3499343780544817</v>
      </c>
      <c r="O434" s="108">
        <f t="shared" ca="1" si="171"/>
        <v>-1.0916560671182756</v>
      </c>
      <c r="P434" s="102">
        <f t="shared" ca="1" si="172"/>
        <v>6.146731210146986</v>
      </c>
      <c r="Q434" s="102">
        <f t="shared" ca="1" si="173"/>
        <v>1.3112766542967362E-2</v>
      </c>
      <c r="R434" s="120">
        <f t="shared" ca="1" si="191"/>
        <v>1</v>
      </c>
      <c r="S434" s="54">
        <f t="shared" ca="1" si="192"/>
        <v>0</v>
      </c>
      <c r="T434" s="5">
        <f t="shared" ca="1" si="174"/>
        <v>1.3495941575375672</v>
      </c>
      <c r="U434" s="152">
        <f t="shared" ca="1" si="175"/>
        <v>1.3562014865041148</v>
      </c>
      <c r="V434" s="152">
        <f t="shared" ca="1" si="176"/>
        <v>1.3460202478056895</v>
      </c>
      <c r="W434" s="153">
        <f t="shared" ca="1" si="177"/>
        <v>2</v>
      </c>
      <c r="X434" s="153">
        <f t="shared" ca="1" si="178"/>
        <v>1</v>
      </c>
      <c r="Y434" s="153">
        <f t="shared" ca="1" si="179"/>
        <v>8</v>
      </c>
      <c r="Z434" s="153">
        <f t="shared" ca="1" si="180"/>
        <v>4</v>
      </c>
      <c r="AA434" s="152">
        <f t="shared" ca="1" si="181"/>
        <v>1.3541964043716699</v>
      </c>
      <c r="AB434" s="152">
        <f t="shared" ca="1" si="182"/>
        <v>1.3466126913879284</v>
      </c>
      <c r="AC434" s="154">
        <f t="shared" ca="1" si="183"/>
        <v>-340.96210537505556</v>
      </c>
      <c r="AD434" s="154">
        <f t="shared" ca="1" si="184"/>
        <v>-136.0674666621353</v>
      </c>
      <c r="AE434" s="3">
        <f t="shared" ca="1" si="185"/>
        <v>-39.752464336432574</v>
      </c>
      <c r="AF434" s="3">
        <f t="shared" ca="1" si="186"/>
        <v>-477.02957203719086</v>
      </c>
      <c r="AG434" s="3" t="str">
        <f t="shared" ca="1" si="193"/>
        <v>N</v>
      </c>
      <c r="AH434" s="4" t="str">
        <f t="shared" ca="1" si="187"/>
        <v/>
      </c>
      <c r="AI434" s="75">
        <f t="shared" ca="1" si="188"/>
        <v>-47.702957203719087</v>
      </c>
      <c r="AJ434" s="75">
        <f t="shared" ca="1" si="189"/>
        <v>0</v>
      </c>
    </row>
    <row r="435" spans="1:36" ht="14.25">
      <c r="A435" s="41">
        <f t="shared" si="190"/>
        <v>369</v>
      </c>
      <c r="B435" s="150">
        <f>IF(ISNUMBER(A435),INDEX('MetaTrader Import'!$H$13:$J$5893,TRUNC(((A435-$A$39+1)-1)/3)+1,MOD((A435-$A$39+1)-1,3)+1),"")</f>
        <v>0</v>
      </c>
      <c r="C435" s="43">
        <f t="shared" ca="1" si="167"/>
        <v>20.144750653389629</v>
      </c>
      <c r="D435" s="43">
        <f t="shared" ca="1" si="168"/>
        <v>0.93900163896912581</v>
      </c>
      <c r="E435" s="43">
        <f t="shared" ca="1" si="169"/>
        <v>21.083752292358753</v>
      </c>
      <c r="F435" s="43">
        <f t="shared" ca="1" si="170"/>
        <v>2.1083752292358753</v>
      </c>
      <c r="G435" s="43">
        <f>IF(A435&lt;&gt;"",IF(A435&lt;Data!$G$11*0.25,$C$13/$G$32,IF(A435&gt;Data!$G$11*0.25,$C$13,$C$13*10)),"")</f>
        <v>2</v>
      </c>
      <c r="H435" s="43">
        <f>IF(A435&lt;&gt;"",IF(Data!$G$9="constant",$C$13,IF(Data!$G$9="squeeze",G435,F435)),"")</f>
        <v>2</v>
      </c>
      <c r="I435" s="38">
        <f ca="1">IF(ISNUMBER(A435),NORMINV(RAND(),0,IF(AND(Data!$G$9="squeeze",A435&lt;Data!$G$11*0.25),$H$32,1)*$C$30*$C$13)*($C$14*$C$12),"")</f>
        <v>3.5224523118728511E-5</v>
      </c>
      <c r="J435" s="42">
        <f ca="1">IFERROR(IF(Data!$C$6="Real",B435,I435+J434+($C$14*$C$12)*(NORMINV(RAND(),$C$15,CHOOSE($G$13,$C$13,F435,G435)))),"")</f>
        <v>1.3502893608577968</v>
      </c>
      <c r="K435" s="88">
        <f>IF(ISNUMBER(A435), IF($G$16="fixed",$G$17,MIN(H435*Data!$C$7*$C$16*0.5,$C$17*Data!$C$7))*$C$12,"")</f>
        <v>8.0000000000000007E-5</v>
      </c>
      <c r="L435" s="42">
        <f t="shared" ca="1" si="194"/>
        <v>1.3502893608577968</v>
      </c>
      <c r="M435" s="44">
        <f t="shared" ca="1" si="195"/>
        <v>1.3503293608577969</v>
      </c>
      <c r="N435" s="44">
        <f t="shared" ca="1" si="196"/>
        <v>1.3502493608577968</v>
      </c>
      <c r="O435" s="108">
        <f t="shared" ca="1" si="171"/>
        <v>-0.97723159516363955</v>
      </c>
      <c r="P435" s="102">
        <f t="shared" ca="1" si="172"/>
        <v>5.8964954243343</v>
      </c>
      <c r="Q435" s="102">
        <f t="shared" ca="1" si="173"/>
        <v>-0.11315385496937087</v>
      </c>
      <c r="R435" s="120">
        <f t="shared" ca="1" si="191"/>
        <v>1</v>
      </c>
      <c r="S435" s="54">
        <f t="shared" ca="1" si="192"/>
        <v>0</v>
      </c>
      <c r="T435" s="5">
        <f t="shared" ca="1" si="174"/>
        <v>1.3495941575375672</v>
      </c>
      <c r="U435" s="152">
        <f t="shared" ca="1" si="175"/>
        <v>1.3562014865041148</v>
      </c>
      <c r="V435" s="152">
        <f t="shared" ca="1" si="176"/>
        <v>1.3460202478056895</v>
      </c>
      <c r="W435" s="153">
        <f t="shared" ca="1" si="177"/>
        <v>2</v>
      </c>
      <c r="X435" s="153">
        <f t="shared" ca="1" si="178"/>
        <v>1</v>
      </c>
      <c r="Y435" s="153">
        <f t="shared" ca="1" si="179"/>
        <v>8</v>
      </c>
      <c r="Z435" s="153">
        <f t="shared" ca="1" si="180"/>
        <v>4</v>
      </c>
      <c r="AA435" s="152">
        <f t="shared" ca="1" si="181"/>
        <v>1.3541964043716699</v>
      </c>
      <c r="AB435" s="152">
        <f t="shared" ca="1" si="182"/>
        <v>1.3466126913879284</v>
      </c>
      <c r="AC435" s="154">
        <f t="shared" ca="1" si="183"/>
        <v>-315.76348110984753</v>
      </c>
      <c r="AD435" s="154">
        <f t="shared" ca="1" si="184"/>
        <v>-148.66677879473934</v>
      </c>
      <c r="AE435" s="3">
        <f t="shared" ca="1" si="185"/>
        <v>-38.702521658715575</v>
      </c>
      <c r="AF435" s="3">
        <f t="shared" ca="1" si="186"/>
        <v>-464.43025990458688</v>
      </c>
      <c r="AG435" s="3" t="str">
        <f t="shared" ca="1" si="193"/>
        <v>N</v>
      </c>
      <c r="AH435" s="4" t="str">
        <f t="shared" ca="1" si="187"/>
        <v/>
      </c>
      <c r="AI435" s="75">
        <f t="shared" ca="1" si="188"/>
        <v>-46.443025990458693</v>
      </c>
      <c r="AJ435" s="75">
        <f t="shared" ca="1" si="189"/>
        <v>0</v>
      </c>
    </row>
    <row r="436" spans="1:36" ht="14.25">
      <c r="A436" s="41">
        <f t="shared" si="190"/>
        <v>370</v>
      </c>
      <c r="B436" s="150">
        <f>IF(ISNUMBER(A436),INDEX('MetaTrader Import'!$H$13:$J$5893,TRUNC(((A436-$A$39+1)-1)/3)+1,MOD((A436-$A$39+1)-1,3)+1),"")</f>
        <v>0</v>
      </c>
      <c r="C436" s="43">
        <f t="shared" ca="1" si="167"/>
        <v>21.083752292358753</v>
      </c>
      <c r="D436" s="43">
        <f t="shared" ca="1" si="168"/>
        <v>0.29516257407321478</v>
      </c>
      <c r="E436" s="43">
        <f t="shared" ca="1" si="169"/>
        <v>21.378914866431966</v>
      </c>
      <c r="F436" s="43">
        <f t="shared" ca="1" si="170"/>
        <v>2.1378914866431966</v>
      </c>
      <c r="G436" s="43">
        <f>IF(A436&lt;&gt;"",IF(A436&lt;Data!$G$11*0.25,$C$13/$G$32,IF(A436&gt;Data!$G$11*0.25,$C$13,$C$13*10)),"")</f>
        <v>2</v>
      </c>
      <c r="H436" s="43">
        <f>IF(A436&lt;&gt;"",IF(Data!$G$9="constant",$C$13,IF(Data!$G$9="squeeze",G436,F436)),"")</f>
        <v>2</v>
      </c>
      <c r="I436" s="38">
        <f ca="1">IF(ISNUMBER(A436),NORMINV(RAND(),0,IF(AND(Data!$G$9="squeeze",A436&lt;Data!$G$11*0.25),$H$32,1)*$C$30*$C$13)*($C$14*$C$12),"")</f>
        <v>1.3205525841104759E-4</v>
      </c>
      <c r="J436" s="42">
        <f ca="1">IFERROR(IF(Data!$C$6="Real",B436,I436+J435+($C$14*$C$12)*(NORMINV(RAND(),$C$15,CHOOSE($G$13,$C$13,F436,G436)))),"")</f>
        <v>1.3508781719692873</v>
      </c>
      <c r="K436" s="88">
        <f>IF(ISNUMBER(A436), IF($G$16="fixed",$G$17,MIN(H436*Data!$C$7*$C$16*0.5,$C$17*Data!$C$7))*$C$12,"")</f>
        <v>8.0000000000000007E-5</v>
      </c>
      <c r="L436" s="42">
        <f t="shared" ca="1" si="194"/>
        <v>1.3508781719692873</v>
      </c>
      <c r="M436" s="44">
        <f t="shared" ca="1" si="195"/>
        <v>1.3509181719692873</v>
      </c>
      <c r="N436" s="44">
        <f t="shared" ca="1" si="196"/>
        <v>1.3508381719692872</v>
      </c>
      <c r="O436" s="108">
        <f t="shared" ca="1" si="171"/>
        <v>-0.83850974039537507</v>
      </c>
      <c r="P436" s="102">
        <f t="shared" ca="1" si="172"/>
        <v>5.9448498501094891</v>
      </c>
      <c r="Q436" s="102">
        <f t="shared" ca="1" si="173"/>
        <v>-0.1999578069176064</v>
      </c>
      <c r="R436" s="120">
        <f t="shared" ca="1" si="191"/>
        <v>1</v>
      </c>
      <c r="S436" s="54">
        <f t="shared" ca="1" si="192"/>
        <v>0</v>
      </c>
      <c r="T436" s="5">
        <f t="shared" ca="1" si="174"/>
        <v>1.3495941575375672</v>
      </c>
      <c r="U436" s="152">
        <f t="shared" ca="1" si="175"/>
        <v>1.3562014865041148</v>
      </c>
      <c r="V436" s="152">
        <f t="shared" ca="1" si="176"/>
        <v>1.3460202478056895</v>
      </c>
      <c r="W436" s="153">
        <f t="shared" ca="1" si="177"/>
        <v>2</v>
      </c>
      <c r="X436" s="153">
        <f t="shared" ca="1" si="178"/>
        <v>1</v>
      </c>
      <c r="Y436" s="153">
        <f t="shared" ca="1" si="179"/>
        <v>8</v>
      </c>
      <c r="Z436" s="153">
        <f t="shared" ca="1" si="180"/>
        <v>4</v>
      </c>
      <c r="AA436" s="152">
        <f t="shared" ca="1" si="181"/>
        <v>1.3541964043716699</v>
      </c>
      <c r="AB436" s="152">
        <f t="shared" ca="1" si="182"/>
        <v>1.3466126913879284</v>
      </c>
      <c r="AC436" s="154">
        <f t="shared" ca="1" si="183"/>
        <v>-268.6585921906115</v>
      </c>
      <c r="AD436" s="154">
        <f t="shared" ca="1" si="184"/>
        <v>-172.21922325435736</v>
      </c>
      <c r="AE436" s="3">
        <f t="shared" ca="1" si="185"/>
        <v>-36.739817953747405</v>
      </c>
      <c r="AF436" s="3">
        <f t="shared" ca="1" si="186"/>
        <v>-440.87781544496886</v>
      </c>
      <c r="AG436" s="3" t="str">
        <f t="shared" ca="1" si="193"/>
        <v>N</v>
      </c>
      <c r="AH436" s="4" t="str">
        <f t="shared" ca="1" si="187"/>
        <v/>
      </c>
      <c r="AI436" s="75">
        <f t="shared" ca="1" si="188"/>
        <v>-44.087781544496885</v>
      </c>
      <c r="AJ436" s="75">
        <f t="shared" ca="1" si="189"/>
        <v>0</v>
      </c>
    </row>
    <row r="437" spans="1:36" ht="14.25">
      <c r="A437" s="41">
        <f t="shared" si="190"/>
        <v>371</v>
      </c>
      <c r="B437" s="150">
        <f>IF(ISNUMBER(A437),INDEX('MetaTrader Import'!$H$13:$J$5893,TRUNC(((A437-$A$39+1)-1)/3)+1,MOD((A437-$A$39+1)-1,3)+1),"")</f>
        <v>0</v>
      </c>
      <c r="C437" s="43">
        <f t="shared" ca="1" si="167"/>
        <v>21.378914866431966</v>
      </c>
      <c r="D437" s="43">
        <f t="shared" ca="1" si="168"/>
        <v>-0.4717968470774675</v>
      </c>
      <c r="E437" s="43">
        <f t="shared" ca="1" si="169"/>
        <v>20.907118019354499</v>
      </c>
      <c r="F437" s="43">
        <f t="shared" ca="1" si="170"/>
        <v>2.0907118019354498</v>
      </c>
      <c r="G437" s="43">
        <f>IF(A437&lt;&gt;"",IF(A437&lt;Data!$G$11*0.25,$C$13/$G$32,IF(A437&gt;Data!$G$11*0.25,$C$13,$C$13*10)),"")</f>
        <v>2</v>
      </c>
      <c r="H437" s="43">
        <f>IF(A437&lt;&gt;"",IF(Data!$G$9="constant",$C$13,IF(Data!$G$9="squeeze",G437,F437)),"")</f>
        <v>2</v>
      </c>
      <c r="I437" s="38">
        <f ca="1">IF(ISNUMBER(A437),NORMINV(RAND(),0,IF(AND(Data!$G$9="squeeze",A437&lt;Data!$G$11*0.25),$H$32,1)*$C$30*$C$13)*($C$14*$C$12),"")</f>
        <v>-5.0568223527272028E-4</v>
      </c>
      <c r="J437" s="42">
        <f ca="1">IFERROR(IF(Data!$C$6="Real",B437,I437+J436+($C$14*$C$12)*(NORMINV(RAND(),$C$15,CHOOSE($G$13,$C$13,F437,G437)))),"")</f>
        <v>1.3507405015239973</v>
      </c>
      <c r="K437" s="88">
        <f>IF(ISNUMBER(A437), IF($G$16="fixed",$G$17,MIN(H437*Data!$C$7*$C$16*0.5,$C$17*Data!$C$7))*$C$12,"")</f>
        <v>8.0000000000000007E-5</v>
      </c>
      <c r="L437" s="42">
        <f t="shared" ca="1" si="194"/>
        <v>1.3507405015239973</v>
      </c>
      <c r="M437" s="44">
        <f t="shared" ca="1" si="195"/>
        <v>1.3507805015239973</v>
      </c>
      <c r="N437" s="44">
        <f t="shared" ca="1" si="196"/>
        <v>1.3507005015239972</v>
      </c>
      <c r="O437" s="108">
        <f t="shared" ca="1" si="171"/>
        <v>-0.6283670239430883</v>
      </c>
      <c r="P437" s="102">
        <f t="shared" ca="1" si="172"/>
        <v>5.7665301759896925</v>
      </c>
      <c r="Q437" s="102">
        <f t="shared" ca="1" si="173"/>
        <v>-0.26852481916345516</v>
      </c>
      <c r="R437" s="120">
        <f t="shared" ca="1" si="191"/>
        <v>1</v>
      </c>
      <c r="S437" s="54">
        <f t="shared" ca="1" si="192"/>
        <v>0</v>
      </c>
      <c r="T437" s="5">
        <f t="shared" ca="1" si="174"/>
        <v>1.3495941575375672</v>
      </c>
      <c r="U437" s="152">
        <f t="shared" ca="1" si="175"/>
        <v>1.3562014865041148</v>
      </c>
      <c r="V437" s="152">
        <f t="shared" ca="1" si="176"/>
        <v>1.3460202478056895</v>
      </c>
      <c r="W437" s="153">
        <f t="shared" ca="1" si="177"/>
        <v>2</v>
      </c>
      <c r="X437" s="153">
        <f t="shared" ca="1" si="178"/>
        <v>1</v>
      </c>
      <c r="Y437" s="153">
        <f t="shared" ca="1" si="179"/>
        <v>8</v>
      </c>
      <c r="Z437" s="153">
        <f t="shared" ca="1" si="180"/>
        <v>4</v>
      </c>
      <c r="AA437" s="152">
        <f t="shared" ca="1" si="181"/>
        <v>1.3541964043716699</v>
      </c>
      <c r="AB437" s="152">
        <f t="shared" ca="1" si="182"/>
        <v>1.3466126913879284</v>
      </c>
      <c r="AC437" s="154">
        <f t="shared" ca="1" si="183"/>
        <v>-279.67222781381196</v>
      </c>
      <c r="AD437" s="154">
        <f t="shared" ca="1" si="184"/>
        <v>-166.71240544275713</v>
      </c>
      <c r="AE437" s="3">
        <f t="shared" ca="1" si="185"/>
        <v>-37.198719438047426</v>
      </c>
      <c r="AF437" s="3">
        <f t="shared" ca="1" si="186"/>
        <v>-446.38463325656909</v>
      </c>
      <c r="AG437" s="3" t="str">
        <f t="shared" ca="1" si="193"/>
        <v>N</v>
      </c>
      <c r="AH437" s="4" t="str">
        <f t="shared" ca="1" si="187"/>
        <v/>
      </c>
      <c r="AI437" s="75">
        <f t="shared" ca="1" si="188"/>
        <v>-44.638463325656915</v>
      </c>
      <c r="AJ437" s="75">
        <f t="shared" ca="1" si="189"/>
        <v>0</v>
      </c>
    </row>
    <row r="438" spans="1:36" ht="14.25">
      <c r="A438" s="41">
        <f t="shared" si="190"/>
        <v>372</v>
      </c>
      <c r="B438" s="150">
        <f>IF(ISNUMBER(A438),INDEX('MetaTrader Import'!$H$13:$J$5893,TRUNC(((A438-$A$39+1)-1)/3)+1,MOD((A438-$A$39+1)-1,3)+1),"")</f>
        <v>0</v>
      </c>
      <c r="C438" s="43">
        <f t="shared" ca="1" si="167"/>
        <v>20.907118019354499</v>
      </c>
      <c r="D438" s="43">
        <f t="shared" ca="1" si="168"/>
        <v>-3.4608759459289011</v>
      </c>
      <c r="E438" s="43">
        <f t="shared" ca="1" si="169"/>
        <v>17.446242073425598</v>
      </c>
      <c r="F438" s="43">
        <f t="shared" ca="1" si="170"/>
        <v>1.7446242073425597</v>
      </c>
      <c r="G438" s="43">
        <f>IF(A438&lt;&gt;"",IF(A438&lt;Data!$G$11*0.25,$C$13/$G$32,IF(A438&gt;Data!$G$11*0.25,$C$13,$C$13*10)),"")</f>
        <v>2</v>
      </c>
      <c r="H438" s="43">
        <f>IF(A438&lt;&gt;"",IF(Data!$G$9="constant",$C$13,IF(Data!$G$9="squeeze",G438,F438)),"")</f>
        <v>2</v>
      </c>
      <c r="I438" s="38">
        <f ca="1">IF(ISNUMBER(A438),NORMINV(RAND(),0,IF(AND(Data!$G$9="squeeze",A438&lt;Data!$G$11*0.25),$H$32,1)*$C$30*$C$13)*($C$14*$C$12),"")</f>
        <v>5.4029595496233874E-5</v>
      </c>
      <c r="J438" s="42">
        <f ca="1">IFERROR(IF(Data!$C$6="Real",B438,I438+J437+($C$14*$C$12)*(NORMINV(RAND(),$C$15,CHOOSE($G$13,$C$13,F438,G438)))),"")</f>
        <v>1.3503012560504231</v>
      </c>
      <c r="K438" s="88">
        <f>IF(ISNUMBER(A438), IF($G$16="fixed",$G$17,MIN(H438*Data!$C$7*$C$16*0.5,$C$17*Data!$C$7))*$C$12,"")</f>
        <v>8.0000000000000007E-5</v>
      </c>
      <c r="L438" s="42">
        <f t="shared" ca="1" si="194"/>
        <v>1.3503012560504231</v>
      </c>
      <c r="M438" s="44">
        <f t="shared" ca="1" si="195"/>
        <v>1.3503412560504231</v>
      </c>
      <c r="N438" s="44">
        <f t="shared" ca="1" si="196"/>
        <v>1.350261256050423</v>
      </c>
      <c r="O438" s="108">
        <f t="shared" ca="1" si="171"/>
        <v>-0.49712929794133126</v>
      </c>
      <c r="P438" s="102">
        <f t="shared" ca="1" si="172"/>
        <v>5.4950789315568134</v>
      </c>
      <c r="Q438" s="102">
        <f t="shared" ca="1" si="173"/>
        <v>-0.32520115926121107</v>
      </c>
      <c r="R438" s="120">
        <f t="shared" ca="1" si="191"/>
        <v>1</v>
      </c>
      <c r="S438" s="54">
        <f t="shared" ca="1" si="192"/>
        <v>0</v>
      </c>
      <c r="T438" s="5">
        <f t="shared" ca="1" si="174"/>
        <v>1.3495941575375672</v>
      </c>
      <c r="U438" s="152">
        <f t="shared" ca="1" si="175"/>
        <v>1.3562014865041148</v>
      </c>
      <c r="V438" s="152">
        <f t="shared" ca="1" si="176"/>
        <v>1.3460202478056895</v>
      </c>
      <c r="W438" s="153">
        <f t="shared" ca="1" si="177"/>
        <v>2</v>
      </c>
      <c r="X438" s="153">
        <f t="shared" ca="1" si="178"/>
        <v>1</v>
      </c>
      <c r="Y438" s="153">
        <f t="shared" ca="1" si="179"/>
        <v>8</v>
      </c>
      <c r="Z438" s="153">
        <f t="shared" ca="1" si="180"/>
        <v>4</v>
      </c>
      <c r="AA438" s="152">
        <f t="shared" ca="1" si="181"/>
        <v>1.3541964043716699</v>
      </c>
      <c r="AB438" s="152">
        <f t="shared" ca="1" si="182"/>
        <v>1.3466126913879284</v>
      </c>
      <c r="AC438" s="154">
        <f t="shared" ca="1" si="183"/>
        <v>-314.81186569974898</v>
      </c>
      <c r="AD438" s="154">
        <f t="shared" ca="1" si="184"/>
        <v>-149.14258649978862</v>
      </c>
      <c r="AE438" s="3">
        <f t="shared" ca="1" si="185"/>
        <v>-38.662871016628138</v>
      </c>
      <c r="AF438" s="3">
        <f t="shared" ca="1" si="186"/>
        <v>-463.95445219953763</v>
      </c>
      <c r="AG438" s="3" t="str">
        <f t="shared" ca="1" si="193"/>
        <v>N</v>
      </c>
      <c r="AH438" s="4" t="str">
        <f t="shared" ca="1" si="187"/>
        <v/>
      </c>
      <c r="AI438" s="75">
        <f t="shared" ca="1" si="188"/>
        <v>-46.395445219953764</v>
      </c>
      <c r="AJ438" s="75">
        <f t="shared" ca="1" si="189"/>
        <v>0</v>
      </c>
    </row>
    <row r="439" spans="1:36" ht="14.25">
      <c r="A439" s="41">
        <f t="shared" si="190"/>
        <v>373</v>
      </c>
      <c r="B439" s="150">
        <f>IF(ISNUMBER(A439),INDEX('MetaTrader Import'!$H$13:$J$5893,TRUNC(((A439-$A$39+1)-1)/3)+1,MOD((A439-$A$39+1)-1,3)+1),"")</f>
        <v>0</v>
      </c>
      <c r="C439" s="43">
        <f t="shared" ca="1" si="167"/>
        <v>17.446242073425598</v>
      </c>
      <c r="D439" s="43">
        <f t="shared" ca="1" si="168"/>
        <v>1.7166948670445135</v>
      </c>
      <c r="E439" s="43">
        <f t="shared" ca="1" si="169"/>
        <v>19.162936940470111</v>
      </c>
      <c r="F439" s="43">
        <f t="shared" ca="1" si="170"/>
        <v>1.916293694047011</v>
      </c>
      <c r="G439" s="43">
        <f>IF(A439&lt;&gt;"",IF(A439&lt;Data!$G$11*0.25,$C$13/$G$32,IF(A439&gt;Data!$G$11*0.25,$C$13,$C$13*10)),"")</f>
        <v>2</v>
      </c>
      <c r="H439" s="43">
        <f>IF(A439&lt;&gt;"",IF(Data!$G$9="constant",$C$13,IF(Data!$G$9="squeeze",G439,F439)),"")</f>
        <v>2</v>
      </c>
      <c r="I439" s="38">
        <f ca="1">IF(ISNUMBER(A439),NORMINV(RAND(),0,IF(AND(Data!$G$9="squeeze",A439&lt;Data!$G$11*0.25),$H$32,1)*$C$30*$C$13)*($C$14*$C$12),"")</f>
        <v>-2.9983200722475572E-4</v>
      </c>
      <c r="J439" s="42">
        <f ca="1">IFERROR(IF(Data!$C$6="Real",B439,I439+J438+($C$14*$C$12)*(NORMINV(RAND(),$C$15,CHOOSE($G$13,$C$13,F439,G439)))),"")</f>
        <v>1.3498868542104128</v>
      </c>
      <c r="K439" s="88">
        <f>IF(ISNUMBER(A439), IF($G$16="fixed",$G$17,MIN(H439*Data!$C$7*$C$16*0.5,$C$17*Data!$C$7))*$C$12,"")</f>
        <v>8.0000000000000007E-5</v>
      </c>
      <c r="L439" s="42">
        <f t="shared" ca="1" si="194"/>
        <v>1.3498868542104128</v>
      </c>
      <c r="M439" s="44">
        <f t="shared" ca="1" si="195"/>
        <v>1.3499268542104128</v>
      </c>
      <c r="N439" s="44">
        <f t="shared" ca="1" si="196"/>
        <v>1.3498468542104127</v>
      </c>
      <c r="O439" s="108">
        <f t="shared" ca="1" si="171"/>
        <v>-0.30020928324236973</v>
      </c>
      <c r="P439" s="102">
        <f t="shared" ca="1" si="172"/>
        <v>4.5710969727072088</v>
      </c>
      <c r="Q439" s="102">
        <f t="shared" ca="1" si="173"/>
        <v>-0.39201392259248397</v>
      </c>
      <c r="R439" s="120">
        <f t="shared" ca="1" si="191"/>
        <v>1</v>
      </c>
      <c r="S439" s="54">
        <f t="shared" ca="1" si="192"/>
        <v>0</v>
      </c>
      <c r="T439" s="5">
        <f t="shared" ca="1" si="174"/>
        <v>1.3495941575375672</v>
      </c>
      <c r="U439" s="152">
        <f t="shared" ca="1" si="175"/>
        <v>1.3562014865041148</v>
      </c>
      <c r="V439" s="152">
        <f t="shared" ca="1" si="176"/>
        <v>1.3460202478056895</v>
      </c>
      <c r="W439" s="153">
        <f t="shared" ca="1" si="177"/>
        <v>2</v>
      </c>
      <c r="X439" s="153">
        <f t="shared" ca="1" si="178"/>
        <v>1</v>
      </c>
      <c r="Y439" s="153">
        <f t="shared" ca="1" si="179"/>
        <v>8</v>
      </c>
      <c r="Z439" s="153">
        <f t="shared" ca="1" si="180"/>
        <v>4</v>
      </c>
      <c r="AA439" s="152">
        <f t="shared" ca="1" si="181"/>
        <v>1.3541964043716699</v>
      </c>
      <c r="AB439" s="152">
        <f t="shared" ca="1" si="182"/>
        <v>1.3466126913879284</v>
      </c>
      <c r="AC439" s="154">
        <f t="shared" ca="1" si="183"/>
        <v>-347.96401290057236</v>
      </c>
      <c r="AD439" s="154">
        <f t="shared" ca="1" si="184"/>
        <v>-132.56651289937693</v>
      </c>
      <c r="AE439" s="3">
        <f t="shared" ca="1" si="185"/>
        <v>-40.044210483329103</v>
      </c>
      <c r="AF439" s="3">
        <f t="shared" ca="1" si="186"/>
        <v>-480.53052579994926</v>
      </c>
      <c r="AG439" s="3" t="str">
        <f t="shared" ca="1" si="193"/>
        <v>N</v>
      </c>
      <c r="AH439" s="4" t="str">
        <f t="shared" ca="1" si="187"/>
        <v/>
      </c>
      <c r="AI439" s="75">
        <f t="shared" ca="1" si="188"/>
        <v>-48.053052579994926</v>
      </c>
      <c r="AJ439" s="75">
        <f t="shared" ca="1" si="189"/>
        <v>0</v>
      </c>
    </row>
    <row r="440" spans="1:36" ht="14.25">
      <c r="A440" s="41">
        <f t="shared" si="190"/>
        <v>374</v>
      </c>
      <c r="B440" s="150">
        <f>IF(ISNUMBER(A440),INDEX('MetaTrader Import'!$H$13:$J$5893,TRUNC(((A440-$A$39+1)-1)/3)+1,MOD((A440-$A$39+1)-1,3)+1),"")</f>
        <v>0</v>
      </c>
      <c r="C440" s="43">
        <f t="shared" ca="1" si="167"/>
        <v>19.162936940470111</v>
      </c>
      <c r="D440" s="43">
        <f t="shared" ca="1" si="168"/>
        <v>0.34318735646815279</v>
      </c>
      <c r="E440" s="43">
        <f t="shared" ca="1" si="169"/>
        <v>19.506124296938264</v>
      </c>
      <c r="F440" s="43">
        <f t="shared" ca="1" si="170"/>
        <v>1.9506124296938263</v>
      </c>
      <c r="G440" s="43">
        <f>IF(A440&lt;&gt;"",IF(A440&lt;Data!$G$11*0.25,$C$13/$G$32,IF(A440&gt;Data!$G$11*0.25,$C$13,$C$13*10)),"")</f>
        <v>2</v>
      </c>
      <c r="H440" s="43">
        <f>IF(A440&lt;&gt;"",IF(Data!$G$9="constant",$C$13,IF(Data!$G$9="squeeze",G440,F440)),"")</f>
        <v>2</v>
      </c>
      <c r="I440" s="38">
        <f ca="1">IF(ISNUMBER(A440),NORMINV(RAND(),0,IF(AND(Data!$G$9="squeeze",A440&lt;Data!$G$11*0.25),$H$32,1)*$C$30*$C$13)*($C$14*$C$12),"")</f>
        <v>3.8616900851112129E-4</v>
      </c>
      <c r="J440" s="42">
        <f ca="1">IFERROR(IF(Data!$C$6="Real",B440,I440+J439+($C$14*$C$12)*(NORMINV(RAND(),$C$15,CHOOSE($G$13,$C$13,F440,G440)))),"")</f>
        <v>1.3502864385339708</v>
      </c>
      <c r="K440" s="88">
        <f>IF(ISNUMBER(A440), IF($G$16="fixed",$G$17,MIN(H440*Data!$C$7*$C$16*0.5,$C$17*Data!$C$7))*$C$12,"")</f>
        <v>8.0000000000000007E-5</v>
      </c>
      <c r="L440" s="42">
        <f t="shared" ca="1" si="194"/>
        <v>1.3502864385339708</v>
      </c>
      <c r="M440" s="44">
        <f t="shared" ca="1" si="195"/>
        <v>1.3503264385339708</v>
      </c>
      <c r="N440" s="44">
        <f t="shared" ca="1" si="196"/>
        <v>1.3502464385339707</v>
      </c>
      <c r="O440" s="108">
        <f t="shared" ca="1" si="171"/>
        <v>-8.2686668441847976E-3</v>
      </c>
      <c r="P440" s="102">
        <f t="shared" ca="1" si="172"/>
        <v>3.4746508624566395</v>
      </c>
      <c r="Q440" s="102">
        <f t="shared" ca="1" si="173"/>
        <v>-0.47265620401033398</v>
      </c>
      <c r="R440" s="120">
        <f t="shared" ca="1" si="191"/>
        <v>1</v>
      </c>
      <c r="S440" s="54">
        <f t="shared" ca="1" si="192"/>
        <v>0</v>
      </c>
      <c r="T440" s="5">
        <f t="shared" ca="1" si="174"/>
        <v>1.3495941575375672</v>
      </c>
      <c r="U440" s="152">
        <f t="shared" ca="1" si="175"/>
        <v>1.3562014865041148</v>
      </c>
      <c r="V440" s="152">
        <f t="shared" ca="1" si="176"/>
        <v>1.3460202478056895</v>
      </c>
      <c r="W440" s="153">
        <f t="shared" ca="1" si="177"/>
        <v>2</v>
      </c>
      <c r="X440" s="153">
        <f t="shared" ca="1" si="178"/>
        <v>1</v>
      </c>
      <c r="Y440" s="153">
        <f t="shared" ca="1" si="179"/>
        <v>8</v>
      </c>
      <c r="Z440" s="153">
        <f t="shared" ca="1" si="180"/>
        <v>4</v>
      </c>
      <c r="AA440" s="152">
        <f t="shared" ca="1" si="181"/>
        <v>1.3541964043716699</v>
      </c>
      <c r="AB440" s="152">
        <f t="shared" ca="1" si="182"/>
        <v>1.3466126913879284</v>
      </c>
      <c r="AC440" s="154">
        <f t="shared" ca="1" si="183"/>
        <v>-315.99726701593056</v>
      </c>
      <c r="AD440" s="154">
        <f t="shared" ca="1" si="184"/>
        <v>-148.5498858416978</v>
      </c>
      <c r="AE440" s="3">
        <f t="shared" ca="1" si="185"/>
        <v>-38.712262738135699</v>
      </c>
      <c r="AF440" s="3">
        <f t="shared" ca="1" si="186"/>
        <v>-464.54715285762836</v>
      </c>
      <c r="AG440" s="3" t="str">
        <f t="shared" ca="1" si="193"/>
        <v>N</v>
      </c>
      <c r="AH440" s="4" t="str">
        <f t="shared" ca="1" si="187"/>
        <v/>
      </c>
      <c r="AI440" s="75">
        <f t="shared" ca="1" si="188"/>
        <v>-46.45471528576283</v>
      </c>
      <c r="AJ440" s="75">
        <f t="shared" ca="1" si="189"/>
        <v>0</v>
      </c>
    </row>
    <row r="441" spans="1:36" ht="14.25">
      <c r="A441" s="41">
        <f t="shared" si="190"/>
        <v>375</v>
      </c>
      <c r="B441" s="150">
        <f>IF(ISNUMBER(A441),INDEX('MetaTrader Import'!$H$13:$J$5893,TRUNC(((A441-$A$39+1)-1)/3)+1,MOD((A441-$A$39+1)-1,3)+1),"")</f>
        <v>0</v>
      </c>
      <c r="C441" s="43">
        <f t="shared" ca="1" si="167"/>
        <v>19.506124296938264</v>
      </c>
      <c r="D441" s="43">
        <f t="shared" ca="1" si="168"/>
        <v>6.3410578877095225E-2</v>
      </c>
      <c r="E441" s="43">
        <f t="shared" ca="1" si="169"/>
        <v>19.569534875815361</v>
      </c>
      <c r="F441" s="43">
        <f t="shared" ca="1" si="170"/>
        <v>1.956953487581536</v>
      </c>
      <c r="G441" s="43">
        <f>IF(A441&lt;&gt;"",IF(A441&lt;Data!$G$11*0.25,$C$13/$G$32,IF(A441&gt;Data!$G$11*0.25,$C$13,$C$13*10)),"")</f>
        <v>2</v>
      </c>
      <c r="H441" s="43">
        <f>IF(A441&lt;&gt;"",IF(Data!$G$9="constant",$C$13,IF(Data!$G$9="squeeze",G441,F441)),"")</f>
        <v>2</v>
      </c>
      <c r="I441" s="38">
        <f ca="1">IF(ISNUMBER(A441),NORMINV(RAND(),0,IF(AND(Data!$G$9="squeeze",A441&lt;Data!$G$11*0.25),$H$32,1)*$C$30*$C$13)*($C$14*$C$12),"")</f>
        <v>-2.2993415525442346E-4</v>
      </c>
      <c r="J441" s="42">
        <f ca="1">IFERROR(IF(Data!$C$6="Real",B441,I441+J440+($C$14*$C$12)*(NORMINV(RAND(),$C$15,CHOOSE($G$13,$C$13,F441,G441)))),"")</f>
        <v>1.3498909350350174</v>
      </c>
      <c r="K441" s="88">
        <f>IF(ISNUMBER(A441), IF($G$16="fixed",$G$17,MIN(H441*Data!$C$7*$C$16*0.5,$C$17*Data!$C$7))*$C$12,"")</f>
        <v>8.0000000000000007E-5</v>
      </c>
      <c r="L441" s="42">
        <f t="shared" ca="1" si="194"/>
        <v>1.3498909350350174</v>
      </c>
      <c r="M441" s="44">
        <f t="shared" ca="1" si="195"/>
        <v>1.3499309350350175</v>
      </c>
      <c r="N441" s="44">
        <f t="shared" ca="1" si="196"/>
        <v>1.3498509350350174</v>
      </c>
      <c r="O441" s="108">
        <f t="shared" ca="1" si="171"/>
        <v>8.8568046378943513E-2</v>
      </c>
      <c r="P441" s="102">
        <f t="shared" ca="1" si="172"/>
        <v>3.059608815919967</v>
      </c>
      <c r="Q441" s="102">
        <f t="shared" ca="1" si="173"/>
        <v>-0.5346107470641337</v>
      </c>
      <c r="R441" s="120">
        <f t="shared" ca="1" si="191"/>
        <v>1</v>
      </c>
      <c r="S441" s="54">
        <f t="shared" ca="1" si="192"/>
        <v>0</v>
      </c>
      <c r="T441" s="5">
        <f t="shared" ca="1" si="174"/>
        <v>1.3495941575375672</v>
      </c>
      <c r="U441" s="152">
        <f t="shared" ca="1" si="175"/>
        <v>1.3562014865041148</v>
      </c>
      <c r="V441" s="152">
        <f t="shared" ca="1" si="176"/>
        <v>1.3460202478056895</v>
      </c>
      <c r="W441" s="153">
        <f t="shared" ca="1" si="177"/>
        <v>2</v>
      </c>
      <c r="X441" s="153">
        <f t="shared" ca="1" si="178"/>
        <v>1</v>
      </c>
      <c r="Y441" s="153">
        <f t="shared" ca="1" si="179"/>
        <v>8</v>
      </c>
      <c r="Z441" s="153">
        <f t="shared" ca="1" si="180"/>
        <v>4</v>
      </c>
      <c r="AA441" s="152">
        <f t="shared" ca="1" si="181"/>
        <v>1.3541964043716699</v>
      </c>
      <c r="AB441" s="152">
        <f t="shared" ca="1" si="182"/>
        <v>1.3466126913879284</v>
      </c>
      <c r="AC441" s="154">
        <f t="shared" ca="1" si="183"/>
        <v>-347.63754693219795</v>
      </c>
      <c r="AD441" s="154">
        <f t="shared" ca="1" si="184"/>
        <v>-132.72974588356414</v>
      </c>
      <c r="AE441" s="3">
        <f t="shared" ca="1" si="185"/>
        <v>-40.030607734646843</v>
      </c>
      <c r="AF441" s="3">
        <f t="shared" ca="1" si="186"/>
        <v>-480.36729281576208</v>
      </c>
      <c r="AG441" s="3" t="str">
        <f t="shared" ca="1" si="193"/>
        <v>N</v>
      </c>
      <c r="AH441" s="4" t="str">
        <f t="shared" ca="1" si="187"/>
        <v/>
      </c>
      <c r="AI441" s="75">
        <f t="shared" ca="1" si="188"/>
        <v>-48.036729281576207</v>
      </c>
      <c r="AJ441" s="75">
        <f t="shared" ca="1" si="189"/>
        <v>0</v>
      </c>
    </row>
    <row r="442" spans="1:36" ht="14.25">
      <c r="A442" s="41">
        <f t="shared" si="190"/>
        <v>376</v>
      </c>
      <c r="B442" s="150">
        <f>IF(ISNUMBER(A442),INDEX('MetaTrader Import'!$H$13:$J$5893,TRUNC(((A442-$A$39+1)-1)/3)+1,MOD((A442-$A$39+1)-1,3)+1),"")</f>
        <v>0</v>
      </c>
      <c r="C442" s="43">
        <f t="shared" ca="1" si="167"/>
        <v>19.569534875815361</v>
      </c>
      <c r="D442" s="43">
        <f t="shared" ca="1" si="168"/>
        <v>2.7999254863307157</v>
      </c>
      <c r="E442" s="43">
        <f t="shared" ca="1" si="169"/>
        <v>22.369460362146075</v>
      </c>
      <c r="F442" s="43">
        <f t="shared" ca="1" si="170"/>
        <v>2.2369460362146074</v>
      </c>
      <c r="G442" s="43">
        <f>IF(A442&lt;&gt;"",IF(A442&lt;Data!$G$11*0.25,$C$13/$G$32,IF(A442&gt;Data!$G$11*0.25,$C$13,$C$13*10)),"")</f>
        <v>2</v>
      </c>
      <c r="H442" s="43">
        <f>IF(A442&lt;&gt;"",IF(Data!$G$9="constant",$C$13,IF(Data!$G$9="squeeze",G442,F442)),"")</f>
        <v>2</v>
      </c>
      <c r="I442" s="38">
        <f ca="1">IF(ISNUMBER(A442),NORMINV(RAND(),0,IF(AND(Data!$G$9="squeeze",A442&lt;Data!$G$11*0.25),$H$32,1)*$C$30*$C$13)*($C$14*$C$12),"")</f>
        <v>4.8275304376842404E-4</v>
      </c>
      <c r="J442" s="42">
        <f ca="1">IFERROR(IF(Data!$C$6="Real",B442,I442+J441+($C$14*$C$12)*(NORMINV(RAND(),$C$15,CHOOSE($G$13,$C$13,F442,G442)))),"")</f>
        <v>1.3502727036858972</v>
      </c>
      <c r="K442" s="88">
        <f>IF(ISNUMBER(A442), IF($G$16="fixed",$G$17,MIN(H442*Data!$C$7*$C$16*0.5,$C$17*Data!$C$7))*$C$12,"")</f>
        <v>8.0000000000000007E-5</v>
      </c>
      <c r="L442" s="42">
        <f t="shared" ca="1" si="194"/>
        <v>1.3502727036858972</v>
      </c>
      <c r="M442" s="44">
        <f t="shared" ca="1" si="195"/>
        <v>1.3503127036858973</v>
      </c>
      <c r="N442" s="44">
        <f t="shared" ca="1" si="196"/>
        <v>1.3502327036858972</v>
      </c>
      <c r="O442" s="108">
        <f t="shared" ca="1" si="171"/>
        <v>4.8116252294989302E-2</v>
      </c>
      <c r="P442" s="102">
        <f t="shared" ca="1" si="172"/>
        <v>3.0103134720702225</v>
      </c>
      <c r="Q442" s="102">
        <f t="shared" ca="1" si="173"/>
        <v>-0.53872188019582734</v>
      </c>
      <c r="R442" s="120">
        <f t="shared" ca="1" si="191"/>
        <v>1</v>
      </c>
      <c r="S442" s="54">
        <f t="shared" ca="1" si="192"/>
        <v>0</v>
      </c>
      <c r="T442" s="5">
        <f t="shared" ca="1" si="174"/>
        <v>1.3495941575375672</v>
      </c>
      <c r="U442" s="152">
        <f t="shared" ca="1" si="175"/>
        <v>1.3562014865041148</v>
      </c>
      <c r="V442" s="152">
        <f t="shared" ca="1" si="176"/>
        <v>1.3460202478056895</v>
      </c>
      <c r="W442" s="153">
        <f t="shared" ca="1" si="177"/>
        <v>2</v>
      </c>
      <c r="X442" s="153">
        <f t="shared" ca="1" si="178"/>
        <v>1</v>
      </c>
      <c r="Y442" s="153">
        <f t="shared" ca="1" si="179"/>
        <v>8</v>
      </c>
      <c r="Z442" s="153">
        <f t="shared" ca="1" si="180"/>
        <v>4</v>
      </c>
      <c r="AA442" s="152">
        <f t="shared" ca="1" si="181"/>
        <v>1.3541964043716699</v>
      </c>
      <c r="AB442" s="152">
        <f t="shared" ca="1" si="182"/>
        <v>1.3466126913879284</v>
      </c>
      <c r="AC442" s="154">
        <f t="shared" ca="1" si="183"/>
        <v>-317.09605486181403</v>
      </c>
      <c r="AD442" s="154">
        <f t="shared" ca="1" si="184"/>
        <v>-148.0004919187561</v>
      </c>
      <c r="AE442" s="3">
        <f t="shared" ca="1" si="185"/>
        <v>-38.75804556504751</v>
      </c>
      <c r="AF442" s="3">
        <f t="shared" ca="1" si="186"/>
        <v>-465.09654678057012</v>
      </c>
      <c r="AG442" s="3" t="str">
        <f t="shared" ca="1" si="193"/>
        <v>N</v>
      </c>
      <c r="AH442" s="4" t="str">
        <f t="shared" ca="1" si="187"/>
        <v/>
      </c>
      <c r="AI442" s="75">
        <f t="shared" ca="1" si="188"/>
        <v>-46.509654678057011</v>
      </c>
      <c r="AJ442" s="75">
        <f t="shared" ca="1" si="189"/>
        <v>0</v>
      </c>
    </row>
    <row r="443" spans="1:36" ht="14.25">
      <c r="A443" s="41">
        <f t="shared" si="190"/>
        <v>377</v>
      </c>
      <c r="B443" s="150">
        <f>IF(ISNUMBER(A443),INDEX('MetaTrader Import'!$H$13:$J$5893,TRUNC(((A443-$A$39+1)-1)/3)+1,MOD((A443-$A$39+1)-1,3)+1),"")</f>
        <v>0</v>
      </c>
      <c r="C443" s="43">
        <f t="shared" ca="1" si="167"/>
        <v>22.369460362146075</v>
      </c>
      <c r="D443" s="43">
        <f t="shared" ca="1" si="168"/>
        <v>-0.41613267131883253</v>
      </c>
      <c r="E443" s="43">
        <f t="shared" ca="1" si="169"/>
        <v>21.953327690827244</v>
      </c>
      <c r="F443" s="43">
        <f t="shared" ca="1" si="170"/>
        <v>2.1953327690827242</v>
      </c>
      <c r="G443" s="43">
        <f>IF(A443&lt;&gt;"",IF(A443&lt;Data!$G$11*0.25,$C$13/$G$32,IF(A443&gt;Data!$G$11*0.25,$C$13,$C$13*10)),"")</f>
        <v>2</v>
      </c>
      <c r="H443" s="43">
        <f>IF(A443&lt;&gt;"",IF(Data!$G$9="constant",$C$13,IF(Data!$G$9="squeeze",G443,F443)),"")</f>
        <v>2</v>
      </c>
      <c r="I443" s="38">
        <f ca="1">IF(ISNUMBER(A443),NORMINV(RAND(),0,IF(AND(Data!$G$9="squeeze",A443&lt;Data!$G$11*0.25),$H$32,1)*$C$30*$C$13)*($C$14*$C$12),"")</f>
        <v>-8.0702121937230233E-4</v>
      </c>
      <c r="J443" s="42">
        <f ca="1">IFERROR(IF(Data!$C$6="Real",B443,I443+J442+($C$14*$C$12)*(NORMINV(RAND(),$C$15,CHOOSE($G$13,$C$13,F443,G443)))),"")</f>
        <v>1.3492009270074827</v>
      </c>
      <c r="K443" s="88">
        <f>IF(ISNUMBER(A443), IF($G$16="fixed",$G$17,MIN(H443*Data!$C$7*$C$16*0.5,$C$17*Data!$C$7))*$C$12,"")</f>
        <v>8.0000000000000007E-5</v>
      </c>
      <c r="L443" s="42">
        <f t="shared" ca="1" si="194"/>
        <v>1.3492009270074827</v>
      </c>
      <c r="M443" s="44">
        <f t="shared" ca="1" si="195"/>
        <v>1.3492409270074828</v>
      </c>
      <c r="N443" s="44">
        <f t="shared" ca="1" si="196"/>
        <v>1.3491609270074827</v>
      </c>
      <c r="O443" s="108">
        <f t="shared" ca="1" si="171"/>
        <v>-0.1943243193115293</v>
      </c>
      <c r="P443" s="102">
        <f t="shared" ca="1" si="172"/>
        <v>3.9892838043079073</v>
      </c>
      <c r="Q443" s="102">
        <f t="shared" ca="1" si="173"/>
        <v>-0.48061314809976141</v>
      </c>
      <c r="R443" s="120">
        <f t="shared" ca="1" si="191"/>
        <v>1</v>
      </c>
      <c r="S443" s="54">
        <f t="shared" ca="1" si="192"/>
        <v>0</v>
      </c>
      <c r="T443" s="5">
        <f t="shared" ca="1" si="174"/>
        <v>1.3495941575375672</v>
      </c>
      <c r="U443" s="152">
        <f t="shared" ca="1" si="175"/>
        <v>1.3562014865041148</v>
      </c>
      <c r="V443" s="152">
        <f t="shared" ca="1" si="176"/>
        <v>1.3460202478056895</v>
      </c>
      <c r="W443" s="153">
        <f t="shared" ca="1" si="177"/>
        <v>2</v>
      </c>
      <c r="X443" s="153">
        <f t="shared" ca="1" si="178"/>
        <v>1</v>
      </c>
      <c r="Y443" s="153">
        <f t="shared" ca="1" si="179"/>
        <v>8</v>
      </c>
      <c r="Z443" s="153">
        <f t="shared" ca="1" si="180"/>
        <v>4</v>
      </c>
      <c r="AA443" s="152">
        <f t="shared" ca="1" si="181"/>
        <v>1.3541964043716699</v>
      </c>
      <c r="AB443" s="152">
        <f t="shared" ca="1" si="182"/>
        <v>1.3466126913879284</v>
      </c>
      <c r="AC443" s="154">
        <f t="shared" ca="1" si="183"/>
        <v>-402.83818913497527</v>
      </c>
      <c r="AD443" s="154">
        <f t="shared" ca="1" si="184"/>
        <v>-105.12942478217546</v>
      </c>
      <c r="AE443" s="3">
        <f t="shared" ca="1" si="185"/>
        <v>-42.330634493095893</v>
      </c>
      <c r="AF443" s="3">
        <f t="shared" ca="1" si="186"/>
        <v>-507.96761391715074</v>
      </c>
      <c r="AG443" s="3" t="str">
        <f t="shared" ca="1" si="193"/>
        <v>N</v>
      </c>
      <c r="AH443" s="4" t="str">
        <f t="shared" ca="1" si="187"/>
        <v/>
      </c>
      <c r="AI443" s="75">
        <f t="shared" ca="1" si="188"/>
        <v>-50.796761391715073</v>
      </c>
      <c r="AJ443" s="75">
        <f t="shared" ca="1" si="189"/>
        <v>0</v>
      </c>
    </row>
    <row r="444" spans="1:36" ht="14.25">
      <c r="A444" s="41">
        <f t="shared" si="190"/>
        <v>378</v>
      </c>
      <c r="B444" s="150">
        <f>IF(ISNUMBER(A444),INDEX('MetaTrader Import'!$H$13:$J$5893,TRUNC(((A444-$A$39+1)-1)/3)+1,MOD((A444-$A$39+1)-1,3)+1),"")</f>
        <v>0</v>
      </c>
      <c r="C444" s="43">
        <f t="shared" ca="1" si="167"/>
        <v>21.953327690827244</v>
      </c>
      <c r="D444" s="43">
        <f t="shared" ca="1" si="168"/>
        <v>-3.2779312557861964</v>
      </c>
      <c r="E444" s="43">
        <f t="shared" ca="1" si="169"/>
        <v>18.675396435041048</v>
      </c>
      <c r="F444" s="43">
        <f t="shared" ca="1" si="170"/>
        <v>1.8675396435041047</v>
      </c>
      <c r="G444" s="43">
        <f>IF(A444&lt;&gt;"",IF(A444&lt;Data!$G$11*0.25,$C$13/$G$32,IF(A444&gt;Data!$G$11*0.25,$C$13,$C$13*10)),"")</f>
        <v>2</v>
      </c>
      <c r="H444" s="43">
        <f>IF(A444&lt;&gt;"",IF(Data!$G$9="constant",$C$13,IF(Data!$G$9="squeeze",G444,F444)),"")</f>
        <v>2</v>
      </c>
      <c r="I444" s="38">
        <f ca="1">IF(ISNUMBER(A444),NORMINV(RAND(),0,IF(AND(Data!$G$9="squeeze",A444&lt;Data!$G$11*0.25),$H$32,1)*$C$30*$C$13)*($C$14*$C$12),"")</f>
        <v>4.1823833310017573E-4</v>
      </c>
      <c r="J444" s="42">
        <f ca="1">IFERROR(IF(Data!$C$6="Real",B444,I444+J443+($C$14*$C$12)*(NORMINV(RAND(),$C$15,CHOOSE($G$13,$C$13,F444,G444)))),"")</f>
        <v>1.3494118132843567</v>
      </c>
      <c r="K444" s="88">
        <f>IF(ISNUMBER(A444), IF($G$16="fixed",$G$17,MIN(H444*Data!$C$7*$C$16*0.5,$C$17*Data!$C$7))*$C$12,"")</f>
        <v>8.0000000000000007E-5</v>
      </c>
      <c r="L444" s="42">
        <f t="shared" ca="1" si="194"/>
        <v>1.3494118132843567</v>
      </c>
      <c r="M444" s="44">
        <f t="shared" ca="1" si="195"/>
        <v>1.3494518132843567</v>
      </c>
      <c r="N444" s="44">
        <f t="shared" ca="1" si="196"/>
        <v>1.3493718132843566</v>
      </c>
      <c r="O444" s="108">
        <f t="shared" ca="1" si="171"/>
        <v>-0.33633333550326622</v>
      </c>
      <c r="P444" s="102">
        <f t="shared" ca="1" si="172"/>
        <v>4.388643254133461</v>
      </c>
      <c r="Q444" s="102">
        <f t="shared" ca="1" si="173"/>
        <v>-0.40081555769063948</v>
      </c>
      <c r="R444" s="120">
        <f t="shared" ca="1" si="191"/>
        <v>1</v>
      </c>
      <c r="S444" s="54">
        <f t="shared" ca="1" si="192"/>
        <v>0</v>
      </c>
      <c r="T444" s="5">
        <f t="shared" ca="1" si="174"/>
        <v>1.3495941575375672</v>
      </c>
      <c r="U444" s="152">
        <f t="shared" ca="1" si="175"/>
        <v>1.3562014865041148</v>
      </c>
      <c r="V444" s="152">
        <f t="shared" ca="1" si="176"/>
        <v>1.3460202478056895</v>
      </c>
      <c r="W444" s="153">
        <f t="shared" ca="1" si="177"/>
        <v>2</v>
      </c>
      <c r="X444" s="153">
        <f t="shared" ca="1" si="178"/>
        <v>1</v>
      </c>
      <c r="Y444" s="153">
        <f t="shared" ca="1" si="179"/>
        <v>8</v>
      </c>
      <c r="Z444" s="153">
        <f t="shared" ca="1" si="180"/>
        <v>4</v>
      </c>
      <c r="AA444" s="152">
        <f t="shared" ca="1" si="181"/>
        <v>1.3541964043716699</v>
      </c>
      <c r="AB444" s="152">
        <f t="shared" ca="1" si="182"/>
        <v>1.3466126913879284</v>
      </c>
      <c r="AC444" s="154">
        <f t="shared" ca="1" si="183"/>
        <v>-385.96728698506058</v>
      </c>
      <c r="AD444" s="154">
        <f t="shared" ca="1" si="184"/>
        <v>-113.56487585713282</v>
      </c>
      <c r="AE444" s="3">
        <f t="shared" ca="1" si="185"/>
        <v>-41.62768023684945</v>
      </c>
      <c r="AF444" s="3">
        <f t="shared" ca="1" si="186"/>
        <v>-499.53216284219343</v>
      </c>
      <c r="AG444" s="3" t="str">
        <f t="shared" ca="1" si="193"/>
        <v>N</v>
      </c>
      <c r="AH444" s="4" t="str">
        <f t="shared" ca="1" si="187"/>
        <v/>
      </c>
      <c r="AI444" s="75">
        <f t="shared" ca="1" si="188"/>
        <v>-49.953216284219344</v>
      </c>
      <c r="AJ444" s="75">
        <f t="shared" ca="1" si="189"/>
        <v>0</v>
      </c>
    </row>
    <row r="445" spans="1:36" ht="14.25">
      <c r="A445" s="41">
        <f t="shared" si="190"/>
        <v>379</v>
      </c>
      <c r="B445" s="150">
        <f>IF(ISNUMBER(A445),INDEX('MetaTrader Import'!$H$13:$J$5893,TRUNC(((A445-$A$39+1)-1)/3)+1,MOD((A445-$A$39+1)-1,3)+1),"")</f>
        <v>0</v>
      </c>
      <c r="C445" s="43">
        <f t="shared" ca="1" si="167"/>
        <v>18.675396435041048</v>
      </c>
      <c r="D445" s="43">
        <f t="shared" ca="1" si="168"/>
        <v>0.96929753387394291</v>
      </c>
      <c r="E445" s="43">
        <f t="shared" ca="1" si="169"/>
        <v>19.644693968914989</v>
      </c>
      <c r="F445" s="43">
        <f t="shared" ca="1" si="170"/>
        <v>1.964469396891499</v>
      </c>
      <c r="G445" s="43">
        <f>IF(A445&lt;&gt;"",IF(A445&lt;Data!$G$11*0.25,$C$13/$G$32,IF(A445&gt;Data!$G$11*0.25,$C$13,$C$13*10)),"")</f>
        <v>2</v>
      </c>
      <c r="H445" s="43">
        <f>IF(A445&lt;&gt;"",IF(Data!$G$9="constant",$C$13,IF(Data!$G$9="squeeze",G445,F445)),"")</f>
        <v>2</v>
      </c>
      <c r="I445" s="38">
        <f ca="1">IF(ISNUMBER(A445),NORMINV(RAND(),0,IF(AND(Data!$G$9="squeeze",A445&lt;Data!$G$11*0.25),$H$32,1)*$C$30*$C$13)*($C$14*$C$12),"")</f>
        <v>4.5636479977392834E-5</v>
      </c>
      <c r="J445" s="42">
        <f ca="1">IFERROR(IF(Data!$C$6="Real",B445,I445+J444+($C$14*$C$12)*(NORMINV(RAND(),$C$15,CHOOSE($G$13,$C$13,F445,G445)))),"")</f>
        <v>1.3494956872370556</v>
      </c>
      <c r="K445" s="88">
        <f>IF(ISNUMBER(A445), IF($G$16="fixed",$G$17,MIN(H445*Data!$C$7*$C$16*0.5,$C$17*Data!$C$7))*$C$12,"")</f>
        <v>8.0000000000000007E-5</v>
      </c>
      <c r="L445" s="42">
        <f t="shared" ca="1" si="194"/>
        <v>1.3494956872370556</v>
      </c>
      <c r="M445" s="44">
        <f t="shared" ca="1" si="195"/>
        <v>1.3495356872370556</v>
      </c>
      <c r="N445" s="44">
        <f t="shared" ca="1" si="196"/>
        <v>1.3494556872370556</v>
      </c>
      <c r="O445" s="108">
        <f t="shared" ca="1" si="171"/>
        <v>-0.55561666083340078</v>
      </c>
      <c r="P445" s="102">
        <f t="shared" ca="1" si="172"/>
        <v>4.6129897329253771</v>
      </c>
      <c r="Q445" s="102">
        <f t="shared" ca="1" si="173"/>
        <v>-0.30515290537698919</v>
      </c>
      <c r="R445" s="120">
        <f t="shared" ca="1" si="191"/>
        <v>1</v>
      </c>
      <c r="S445" s="54">
        <f t="shared" ca="1" si="192"/>
        <v>0</v>
      </c>
      <c r="T445" s="5">
        <f t="shared" ca="1" si="174"/>
        <v>1.3495941575375672</v>
      </c>
      <c r="U445" s="152">
        <f t="shared" ca="1" si="175"/>
        <v>1.3562014865041148</v>
      </c>
      <c r="V445" s="152">
        <f t="shared" ca="1" si="176"/>
        <v>1.3460202478056895</v>
      </c>
      <c r="W445" s="153">
        <f t="shared" ca="1" si="177"/>
        <v>2</v>
      </c>
      <c r="X445" s="153">
        <f t="shared" ca="1" si="178"/>
        <v>1</v>
      </c>
      <c r="Y445" s="153">
        <f t="shared" ca="1" si="179"/>
        <v>8</v>
      </c>
      <c r="Z445" s="153">
        <f t="shared" ca="1" si="180"/>
        <v>4</v>
      </c>
      <c r="AA445" s="152">
        <f t="shared" ca="1" si="181"/>
        <v>1.3541964043716699</v>
      </c>
      <c r="AB445" s="152">
        <f t="shared" ca="1" si="182"/>
        <v>1.3466126913879284</v>
      </c>
      <c r="AC445" s="154">
        <f t="shared" ca="1" si="183"/>
        <v>-379.25737076914601</v>
      </c>
      <c r="AD445" s="154">
        <f t="shared" ca="1" si="184"/>
        <v>-116.91983396509009</v>
      </c>
      <c r="AE445" s="3">
        <f t="shared" ca="1" si="185"/>
        <v>-41.348100394519676</v>
      </c>
      <c r="AF445" s="3">
        <f t="shared" ca="1" si="186"/>
        <v>-496.17720473423611</v>
      </c>
      <c r="AG445" s="3" t="str">
        <f t="shared" ca="1" si="193"/>
        <v>N</v>
      </c>
      <c r="AH445" s="4" t="str">
        <f t="shared" ca="1" si="187"/>
        <v/>
      </c>
      <c r="AI445" s="75">
        <f t="shared" ca="1" si="188"/>
        <v>-49.617720473423617</v>
      </c>
      <c r="AJ445" s="75">
        <f t="shared" ca="1" si="189"/>
        <v>0</v>
      </c>
    </row>
    <row r="446" spans="1:36" ht="14.25">
      <c r="A446" s="41">
        <f t="shared" si="190"/>
        <v>380</v>
      </c>
      <c r="B446" s="150">
        <f>IF(ISNUMBER(A446),INDEX('MetaTrader Import'!$H$13:$J$5893,TRUNC(((A446-$A$39+1)-1)/3)+1,MOD((A446-$A$39+1)-1,3)+1),"")</f>
        <v>0</v>
      </c>
      <c r="C446" s="43">
        <f t="shared" ca="1" si="167"/>
        <v>19.644693968914989</v>
      </c>
      <c r="D446" s="43">
        <f t="shared" ca="1" si="168"/>
        <v>-0.55664710967359798</v>
      </c>
      <c r="E446" s="43">
        <f t="shared" ca="1" si="169"/>
        <v>19.088046859241391</v>
      </c>
      <c r="F446" s="43">
        <f t="shared" ca="1" si="170"/>
        <v>1.9088046859241392</v>
      </c>
      <c r="G446" s="43">
        <f>IF(A446&lt;&gt;"",IF(A446&lt;Data!$G$11*0.25,$C$13/$G$32,IF(A446&gt;Data!$G$11*0.25,$C$13,$C$13*10)),"")</f>
        <v>2</v>
      </c>
      <c r="H446" s="43">
        <f>IF(A446&lt;&gt;"",IF(Data!$G$9="constant",$C$13,IF(Data!$G$9="squeeze",G446,F446)),"")</f>
        <v>2</v>
      </c>
      <c r="I446" s="38">
        <f ca="1">IF(ISNUMBER(A446),NORMINV(RAND(),0,IF(AND(Data!$G$9="squeeze",A446&lt;Data!$G$11*0.25),$H$32,1)*$C$30*$C$13)*($C$14*$C$12),"")</f>
        <v>-1.4823536053191978E-4</v>
      </c>
      <c r="J446" s="42">
        <f ca="1">IFERROR(IF(Data!$C$6="Real",B446,I446+J445+($C$14*$C$12)*(NORMINV(RAND(),$C$15,CHOOSE($G$13,$C$13,F446,G446)))),"")</f>
        <v>1.3490077844530461</v>
      </c>
      <c r="K446" s="88">
        <f>IF(ISNUMBER(A446), IF($G$16="fixed",$G$17,MIN(H446*Data!$C$7*$C$16*0.5,$C$17*Data!$C$7))*$C$12,"")</f>
        <v>8.0000000000000007E-5</v>
      </c>
      <c r="L446" s="42">
        <f t="shared" ca="1" si="194"/>
        <v>1.3490077844530461</v>
      </c>
      <c r="M446" s="44">
        <f t="shared" ca="1" si="195"/>
        <v>1.3490477844530462</v>
      </c>
      <c r="N446" s="44">
        <f t="shared" ca="1" si="196"/>
        <v>1.3489677844530461</v>
      </c>
      <c r="O446" s="108">
        <f t="shared" ca="1" si="171"/>
        <v>-0.78948350087303698</v>
      </c>
      <c r="P446" s="102">
        <f t="shared" ca="1" si="172"/>
        <v>5.3433260223980357</v>
      </c>
      <c r="Q446" s="102">
        <f t="shared" ca="1" si="173"/>
        <v>-0.20246419249033767</v>
      </c>
      <c r="R446" s="120">
        <f t="shared" ca="1" si="191"/>
        <v>1</v>
      </c>
      <c r="S446" s="54">
        <f t="shared" ca="1" si="192"/>
        <v>0</v>
      </c>
      <c r="T446" s="5">
        <f t="shared" ca="1" si="174"/>
        <v>1.3495941575375672</v>
      </c>
      <c r="U446" s="152">
        <f t="shared" ca="1" si="175"/>
        <v>1.3562014865041148</v>
      </c>
      <c r="V446" s="152">
        <f t="shared" ca="1" si="176"/>
        <v>1.3460202478056895</v>
      </c>
      <c r="W446" s="153">
        <f t="shared" ca="1" si="177"/>
        <v>2</v>
      </c>
      <c r="X446" s="153">
        <f t="shared" ca="1" si="178"/>
        <v>1</v>
      </c>
      <c r="Y446" s="153">
        <f t="shared" ca="1" si="179"/>
        <v>8</v>
      </c>
      <c r="Z446" s="153">
        <f t="shared" ca="1" si="180"/>
        <v>4</v>
      </c>
      <c r="AA446" s="152">
        <f t="shared" ca="1" si="181"/>
        <v>1.3541964043716699</v>
      </c>
      <c r="AB446" s="152">
        <f t="shared" ca="1" si="182"/>
        <v>1.3466126913879284</v>
      </c>
      <c r="AC446" s="154">
        <f t="shared" ca="1" si="183"/>
        <v>-418.28959348990224</v>
      </c>
      <c r="AD446" s="154">
        <f t="shared" ca="1" si="184"/>
        <v>-97.403722604711973</v>
      </c>
      <c r="AE446" s="3">
        <f t="shared" ca="1" si="185"/>
        <v>-42.974443007884524</v>
      </c>
      <c r="AF446" s="3">
        <f t="shared" ca="1" si="186"/>
        <v>-515.69331609461426</v>
      </c>
      <c r="AG446" s="3" t="str">
        <f t="shared" ca="1" si="193"/>
        <v>N</v>
      </c>
      <c r="AH446" s="4" t="str">
        <f t="shared" ca="1" si="187"/>
        <v/>
      </c>
      <c r="AI446" s="75">
        <f t="shared" ca="1" si="188"/>
        <v>-51.569331609461422</v>
      </c>
      <c r="AJ446" s="75">
        <f t="shared" ca="1" si="189"/>
        <v>0</v>
      </c>
    </row>
    <row r="447" spans="1:36" ht="14.25">
      <c r="A447" s="41">
        <f t="shared" si="190"/>
        <v>381</v>
      </c>
      <c r="B447" s="150">
        <f>IF(ISNUMBER(A447),INDEX('MetaTrader Import'!$H$13:$J$5893,TRUNC(((A447-$A$39+1)-1)/3)+1,MOD((A447-$A$39+1)-1,3)+1),"")</f>
        <v>0</v>
      </c>
      <c r="C447" s="43">
        <f t="shared" ca="1" si="167"/>
        <v>19.088046859241391</v>
      </c>
      <c r="D447" s="43">
        <f t="shared" ca="1" si="168"/>
        <v>0.34762889433922262</v>
      </c>
      <c r="E447" s="43">
        <f t="shared" ca="1" si="169"/>
        <v>19.435675753580615</v>
      </c>
      <c r="F447" s="43">
        <f t="shared" ca="1" si="170"/>
        <v>1.9435675753580615</v>
      </c>
      <c r="G447" s="43">
        <f>IF(A447&lt;&gt;"",IF(A447&lt;Data!$G$11*0.25,$C$13/$G$32,IF(A447&gt;Data!$G$11*0.25,$C$13,$C$13*10)),"")</f>
        <v>2</v>
      </c>
      <c r="H447" s="43">
        <f>IF(A447&lt;&gt;"",IF(Data!$G$9="constant",$C$13,IF(Data!$G$9="squeeze",G447,F447)),"")</f>
        <v>2</v>
      </c>
      <c r="I447" s="38">
        <f ca="1">IF(ISNUMBER(A447),NORMINV(RAND(),0,IF(AND(Data!$G$9="squeeze",A447&lt;Data!$G$11*0.25),$H$32,1)*$C$30*$C$13)*($C$14*$C$12),"")</f>
        <v>-7.9234853269310521E-5</v>
      </c>
      <c r="J447" s="42">
        <f ca="1">IFERROR(IF(Data!$C$6="Real",B447,I447+J446+($C$14*$C$12)*(NORMINV(RAND(),$C$15,CHOOSE($G$13,$C$13,F447,G447)))),"")</f>
        <v>1.3486822633420883</v>
      </c>
      <c r="K447" s="88">
        <f>IF(ISNUMBER(A447), IF($G$16="fixed",$G$17,MIN(H447*Data!$C$7*$C$16*0.5,$C$17*Data!$C$7))*$C$12,"")</f>
        <v>8.0000000000000007E-5</v>
      </c>
      <c r="L447" s="42">
        <f t="shared" ca="1" si="194"/>
        <v>1.3486822633420883</v>
      </c>
      <c r="M447" s="44">
        <f t="shared" ca="1" si="195"/>
        <v>1.3487222633420883</v>
      </c>
      <c r="N447" s="44">
        <f t="shared" ca="1" si="196"/>
        <v>1.3486422633420883</v>
      </c>
      <c r="O447" s="108">
        <f t="shared" ca="1" si="171"/>
        <v>-1.0277302464086915</v>
      </c>
      <c r="P447" s="102">
        <f t="shared" ca="1" si="172"/>
        <v>6.2300194322621598</v>
      </c>
      <c r="Q447" s="102">
        <f t="shared" ca="1" si="173"/>
        <v>-0.10886999430986877</v>
      </c>
      <c r="R447" s="120">
        <f t="shared" ca="1" si="191"/>
        <v>1</v>
      </c>
      <c r="S447" s="54">
        <f t="shared" ca="1" si="192"/>
        <v>0</v>
      </c>
      <c r="T447" s="5">
        <f t="shared" ca="1" si="174"/>
        <v>1.3495941575375672</v>
      </c>
      <c r="U447" s="152">
        <f t="shared" ca="1" si="175"/>
        <v>1.3562014865041148</v>
      </c>
      <c r="V447" s="152">
        <f t="shared" ca="1" si="176"/>
        <v>1.3460202478056895</v>
      </c>
      <c r="W447" s="153">
        <f t="shared" ca="1" si="177"/>
        <v>2</v>
      </c>
      <c r="X447" s="153">
        <f t="shared" ca="1" si="178"/>
        <v>1</v>
      </c>
      <c r="Y447" s="153">
        <f t="shared" ca="1" si="179"/>
        <v>8</v>
      </c>
      <c r="Z447" s="153">
        <f t="shared" ca="1" si="180"/>
        <v>4</v>
      </c>
      <c r="AA447" s="152">
        <f t="shared" ca="1" si="181"/>
        <v>1.3541964043716699</v>
      </c>
      <c r="AB447" s="152">
        <f t="shared" ca="1" si="182"/>
        <v>1.3466126913879284</v>
      </c>
      <c r="AC447" s="154">
        <f t="shared" ca="1" si="183"/>
        <v>-444.33128236653022</v>
      </c>
      <c r="AD447" s="154">
        <f t="shared" ca="1" si="184"/>
        <v>-84.382878166398001</v>
      </c>
      <c r="AE447" s="3">
        <f t="shared" ca="1" si="185"/>
        <v>-44.059513377744018</v>
      </c>
      <c r="AF447" s="3">
        <f t="shared" ca="1" si="186"/>
        <v>-528.71416053292819</v>
      </c>
      <c r="AG447" s="3" t="str">
        <f t="shared" ca="1" si="193"/>
        <v>N</v>
      </c>
      <c r="AH447" s="4" t="str">
        <f t="shared" ca="1" si="187"/>
        <v/>
      </c>
      <c r="AI447" s="75">
        <f t="shared" ca="1" si="188"/>
        <v>-52.871416053292819</v>
      </c>
      <c r="AJ447" s="75">
        <f t="shared" ca="1" si="189"/>
        <v>0</v>
      </c>
    </row>
    <row r="448" spans="1:36" ht="14.25">
      <c r="A448" s="41">
        <f t="shared" si="190"/>
        <v>382</v>
      </c>
      <c r="B448" s="150">
        <f>IF(ISNUMBER(A448),INDEX('MetaTrader Import'!$H$13:$J$5893,TRUNC(((A448-$A$39+1)-1)/3)+1,MOD((A448-$A$39+1)-1,3)+1),"")</f>
        <v>0</v>
      </c>
      <c r="C448" s="43">
        <f t="shared" ca="1" si="167"/>
        <v>19.435675753580615</v>
      </c>
      <c r="D448" s="43">
        <f t="shared" ca="1" si="168"/>
        <v>3.6917680220828197</v>
      </c>
      <c r="E448" s="43">
        <f t="shared" ca="1" si="169"/>
        <v>23.127443775663433</v>
      </c>
      <c r="F448" s="43">
        <f t="shared" ca="1" si="170"/>
        <v>2.3127443775663434</v>
      </c>
      <c r="G448" s="43">
        <f>IF(A448&lt;&gt;"",IF(A448&lt;Data!$G$11*0.25,$C$13/$G$32,IF(A448&gt;Data!$G$11*0.25,$C$13,$C$13*10)),"")</f>
        <v>2</v>
      </c>
      <c r="H448" s="43">
        <f>IF(A448&lt;&gt;"",IF(Data!$G$9="constant",$C$13,IF(Data!$G$9="squeeze",G448,F448)),"")</f>
        <v>2</v>
      </c>
      <c r="I448" s="38">
        <f ca="1">IF(ISNUMBER(A448),NORMINV(RAND(),0,IF(AND(Data!$G$9="squeeze",A448&lt;Data!$G$11*0.25),$H$32,1)*$C$30*$C$13)*($C$14*$C$12),"")</f>
        <v>-1.8017134654783461E-4</v>
      </c>
      <c r="J448" s="42">
        <f ca="1">IFERROR(IF(Data!$C$6="Real",B448,I448+J447+($C$14*$C$12)*(NORMINV(RAND(),$C$15,CHOOSE($G$13,$C$13,F448,G448)))),"")</f>
        <v>1.3480039110173818</v>
      </c>
      <c r="K448" s="88">
        <f>IF(ISNUMBER(A448), IF($G$16="fixed",$G$17,MIN(H448*Data!$C$7*$C$16*0.5,$C$17*Data!$C$7))*$C$12,"")</f>
        <v>8.0000000000000007E-5</v>
      </c>
      <c r="L448" s="42">
        <f t="shared" ca="1" si="194"/>
        <v>1.3480039110173818</v>
      </c>
      <c r="M448" s="44">
        <f t="shared" ca="1" si="195"/>
        <v>1.3480439110173819</v>
      </c>
      <c r="N448" s="44">
        <f t="shared" ca="1" si="196"/>
        <v>1.3479639110173818</v>
      </c>
      <c r="O448" s="108">
        <f t="shared" ca="1" si="171"/>
        <v>-1.4936059512519908</v>
      </c>
      <c r="P448" s="102">
        <f t="shared" ca="1" si="172"/>
        <v>7.8914623042331931</v>
      </c>
      <c r="Q448" s="102">
        <f t="shared" ca="1" si="173"/>
        <v>5.8757501282178763E-3</v>
      </c>
      <c r="R448" s="120">
        <f t="shared" ca="1" si="191"/>
        <v>1</v>
      </c>
      <c r="S448" s="54">
        <f t="shared" ca="1" si="192"/>
        <v>0</v>
      </c>
      <c r="T448" s="5">
        <f t="shared" ca="1" si="174"/>
        <v>1.3495941575375672</v>
      </c>
      <c r="U448" s="152">
        <f t="shared" ca="1" si="175"/>
        <v>1.3562014865041148</v>
      </c>
      <c r="V448" s="152">
        <f t="shared" ca="1" si="176"/>
        <v>1.3460202478056895</v>
      </c>
      <c r="W448" s="153">
        <f t="shared" ca="1" si="177"/>
        <v>2</v>
      </c>
      <c r="X448" s="153">
        <f t="shared" ca="1" si="178"/>
        <v>1</v>
      </c>
      <c r="Y448" s="153">
        <f t="shared" ca="1" si="179"/>
        <v>8</v>
      </c>
      <c r="Z448" s="153">
        <f t="shared" ca="1" si="180"/>
        <v>4</v>
      </c>
      <c r="AA448" s="152">
        <f t="shared" ca="1" si="181"/>
        <v>1.3541964043716699</v>
      </c>
      <c r="AB448" s="152">
        <f t="shared" ca="1" si="182"/>
        <v>1.3466126913879284</v>
      </c>
      <c r="AC448" s="154">
        <f t="shared" ca="1" si="183"/>
        <v>-498.59946834304833</v>
      </c>
      <c r="AD448" s="154">
        <f t="shared" ca="1" si="184"/>
        <v>-57.248785178138917</v>
      </c>
      <c r="AE448" s="3">
        <f t="shared" ca="1" si="185"/>
        <v>-46.320687793432263</v>
      </c>
      <c r="AF448" s="3">
        <f t="shared" ca="1" si="186"/>
        <v>-555.84825352118719</v>
      </c>
      <c r="AG448" s="3" t="str">
        <f t="shared" ca="1" si="193"/>
        <v>N</v>
      </c>
      <c r="AH448" s="4" t="str">
        <f t="shared" ca="1" si="187"/>
        <v/>
      </c>
      <c r="AI448" s="75">
        <f t="shared" ca="1" si="188"/>
        <v>-55.584825352118713</v>
      </c>
      <c r="AJ448" s="75">
        <f t="shared" ca="1" si="189"/>
        <v>0</v>
      </c>
    </row>
    <row r="449" spans="1:36" ht="14.25">
      <c r="A449" s="41">
        <f t="shared" si="190"/>
        <v>383</v>
      </c>
      <c r="B449" s="150">
        <f>IF(ISNUMBER(A449),INDEX('MetaTrader Import'!$H$13:$J$5893,TRUNC(((A449-$A$39+1)-1)/3)+1,MOD((A449-$A$39+1)-1,3)+1),"")</f>
        <v>0</v>
      </c>
      <c r="C449" s="43">
        <f t="shared" ca="1" si="167"/>
        <v>23.127443775663433</v>
      </c>
      <c r="D449" s="43">
        <f t="shared" ca="1" si="168"/>
        <v>-1.2257404817867763</v>
      </c>
      <c r="E449" s="43">
        <f t="shared" ca="1" si="169"/>
        <v>21.901703293876658</v>
      </c>
      <c r="F449" s="43">
        <f t="shared" ca="1" si="170"/>
        <v>2.1901703293876658</v>
      </c>
      <c r="G449" s="43">
        <f>IF(A449&lt;&gt;"",IF(A449&lt;Data!$G$11*0.25,$C$13/$G$32,IF(A449&gt;Data!$G$11*0.25,$C$13,$C$13*10)),"")</f>
        <v>2</v>
      </c>
      <c r="H449" s="43">
        <f>IF(A449&lt;&gt;"",IF(Data!$G$9="constant",$C$13,IF(Data!$G$9="squeeze",G449,F449)),"")</f>
        <v>2</v>
      </c>
      <c r="I449" s="38">
        <f ca="1">IF(ISNUMBER(A449),NORMINV(RAND(),0,IF(AND(Data!$G$9="squeeze",A449&lt;Data!$G$11*0.25),$H$32,1)*$C$30*$C$13)*($C$14*$C$12),"")</f>
        <v>1.2430295316260778E-4</v>
      </c>
      <c r="J449" s="42">
        <f ca="1">IFERROR(IF(Data!$C$6="Real",B449,I449+J448+($C$14*$C$12)*(NORMINV(RAND(),$C$15,CHOOSE($G$13,$C$13,F449,G449)))),"")</f>
        <v>1.3473522225847776</v>
      </c>
      <c r="K449" s="88">
        <f>IF(ISNUMBER(A449), IF($G$16="fixed",$G$17,MIN(H449*Data!$C$7*$C$16*0.5,$C$17*Data!$C$7))*$C$12,"")</f>
        <v>8.0000000000000007E-5</v>
      </c>
      <c r="L449" s="42">
        <f t="shared" ca="1" si="194"/>
        <v>1.3473522225847776</v>
      </c>
      <c r="M449" s="44">
        <f t="shared" ca="1" si="195"/>
        <v>1.3473922225847776</v>
      </c>
      <c r="N449" s="44">
        <f t="shared" ca="1" si="196"/>
        <v>1.3473122225847776</v>
      </c>
      <c r="O449" s="108">
        <f t="shared" ca="1" si="171"/>
        <v>-2.031548941730513</v>
      </c>
      <c r="P449" s="102">
        <f t="shared" ca="1" si="172"/>
        <v>9.9945175686003047</v>
      </c>
      <c r="Q449" s="102">
        <f t="shared" ca="1" si="173"/>
        <v>0.16057000868474133</v>
      </c>
      <c r="R449" s="120">
        <f t="shared" ca="1" si="191"/>
        <v>1</v>
      </c>
      <c r="S449" s="54">
        <f t="shared" ca="1" si="192"/>
        <v>0</v>
      </c>
      <c r="T449" s="5">
        <f t="shared" ca="1" si="174"/>
        <v>1.3495941575375672</v>
      </c>
      <c r="U449" s="152">
        <f t="shared" ca="1" si="175"/>
        <v>1.3562014865041148</v>
      </c>
      <c r="V449" s="152">
        <f t="shared" ca="1" si="176"/>
        <v>1.3460202478056895</v>
      </c>
      <c r="W449" s="153">
        <f t="shared" ca="1" si="177"/>
        <v>2</v>
      </c>
      <c r="X449" s="153">
        <f t="shared" ca="1" si="178"/>
        <v>1</v>
      </c>
      <c r="Y449" s="153">
        <f t="shared" ca="1" si="179"/>
        <v>8</v>
      </c>
      <c r="Z449" s="153">
        <f t="shared" ca="1" si="180"/>
        <v>4</v>
      </c>
      <c r="AA449" s="152">
        <f t="shared" ca="1" si="181"/>
        <v>1.3541964043716699</v>
      </c>
      <c r="AB449" s="152">
        <f t="shared" ca="1" si="182"/>
        <v>1.3466126913879284</v>
      </c>
      <c r="AC449" s="154">
        <f t="shared" ca="1" si="183"/>
        <v>-550.73454295138549</v>
      </c>
      <c r="AD449" s="154">
        <f t="shared" ca="1" si="184"/>
        <v>-31.181247873970364</v>
      </c>
      <c r="AE449" s="3">
        <f t="shared" ca="1" si="185"/>
        <v>-48.492982568779659</v>
      </c>
      <c r="AF449" s="3">
        <f t="shared" ca="1" si="186"/>
        <v>-581.91579082535588</v>
      </c>
      <c r="AG449" s="3" t="str">
        <f t="shared" ca="1" si="193"/>
        <v>N</v>
      </c>
      <c r="AH449" s="4" t="str">
        <f t="shared" ca="1" si="187"/>
        <v/>
      </c>
      <c r="AI449" s="75">
        <f t="shared" ca="1" si="188"/>
        <v>-58.19157908253559</v>
      </c>
      <c r="AJ449" s="75">
        <f t="shared" ca="1" si="189"/>
        <v>0</v>
      </c>
    </row>
    <row r="450" spans="1:36" ht="14.25">
      <c r="A450" s="41">
        <f t="shared" si="190"/>
        <v>384</v>
      </c>
      <c r="B450" s="150">
        <f>IF(ISNUMBER(A450),INDEX('MetaTrader Import'!$H$13:$J$5893,TRUNC(((A450-$A$39+1)-1)/3)+1,MOD((A450-$A$39+1)-1,3)+1),"")</f>
        <v>0</v>
      </c>
      <c r="C450" s="43">
        <f t="shared" ca="1" si="167"/>
        <v>21.901703293876658</v>
      </c>
      <c r="D450" s="43">
        <f t="shared" ca="1" si="168"/>
        <v>1.9895543225435535</v>
      </c>
      <c r="E450" s="43">
        <f t="shared" ca="1" si="169"/>
        <v>23.891257616420212</v>
      </c>
      <c r="F450" s="43">
        <f t="shared" ca="1" si="170"/>
        <v>2.3891257616420214</v>
      </c>
      <c r="G450" s="43">
        <f>IF(A450&lt;&gt;"",IF(A450&lt;Data!$G$11*0.25,$C$13/$G$32,IF(A450&gt;Data!$G$11*0.25,$C$13,$C$13*10)),"")</f>
        <v>2</v>
      </c>
      <c r="H450" s="43">
        <f>IF(A450&lt;&gt;"",IF(Data!$G$9="constant",$C$13,IF(Data!$G$9="squeeze",G450,F450)),"")</f>
        <v>2</v>
      </c>
      <c r="I450" s="38">
        <f ca="1">IF(ISNUMBER(A450),NORMINV(RAND(),0,IF(AND(Data!$G$9="squeeze",A450&lt;Data!$G$11*0.25),$H$32,1)*$C$30*$C$13)*($C$14*$C$12),"")</f>
        <v>-7.6817146390807022E-5</v>
      </c>
      <c r="J450" s="42">
        <f ca="1">IFERROR(IF(Data!$C$6="Real",B450,I450+J449+($C$14*$C$12)*(NORMINV(RAND(),$C$15,CHOOSE($G$13,$C$13,F450,G450)))),"")</f>
        <v>1.3475730539282844</v>
      </c>
      <c r="K450" s="88">
        <f>IF(ISNUMBER(A450), IF($G$16="fixed",$G$17,MIN(H450*Data!$C$7*$C$16*0.5,$C$17*Data!$C$7))*$C$12,"")</f>
        <v>8.0000000000000007E-5</v>
      </c>
      <c r="L450" s="42">
        <f t="shared" ca="1" si="194"/>
        <v>1.3475730539282844</v>
      </c>
      <c r="M450" s="44">
        <f t="shared" ca="1" si="195"/>
        <v>1.3476130539282845</v>
      </c>
      <c r="N450" s="44">
        <f t="shared" ca="1" si="196"/>
        <v>1.3475330539282844</v>
      </c>
      <c r="O450" s="108">
        <f t="shared" ca="1" si="171"/>
        <v>-2.3306406000385853</v>
      </c>
      <c r="P450" s="102">
        <f t="shared" ca="1" si="172"/>
        <v>11.025200282518021</v>
      </c>
      <c r="Q450" s="102">
        <f t="shared" ca="1" si="173"/>
        <v>0.32013964707151193</v>
      </c>
      <c r="R450" s="120">
        <f t="shared" ca="1" si="191"/>
        <v>1</v>
      </c>
      <c r="S450" s="54">
        <f t="shared" ca="1" si="192"/>
        <v>0</v>
      </c>
      <c r="T450" s="5">
        <f t="shared" ca="1" si="174"/>
        <v>1.3495941575375672</v>
      </c>
      <c r="U450" s="152">
        <f t="shared" ca="1" si="175"/>
        <v>1.3562014865041148</v>
      </c>
      <c r="V450" s="152">
        <f t="shared" ca="1" si="176"/>
        <v>1.3460202478056895</v>
      </c>
      <c r="W450" s="153">
        <f t="shared" ca="1" si="177"/>
        <v>2</v>
      </c>
      <c r="X450" s="153">
        <f t="shared" ca="1" si="178"/>
        <v>1</v>
      </c>
      <c r="Y450" s="153">
        <f t="shared" ca="1" si="179"/>
        <v>8</v>
      </c>
      <c r="Z450" s="153">
        <f t="shared" ca="1" si="180"/>
        <v>4</v>
      </c>
      <c r="AA450" s="152">
        <f t="shared" ca="1" si="181"/>
        <v>1.3541964043716699</v>
      </c>
      <c r="AB450" s="152">
        <f t="shared" ca="1" si="182"/>
        <v>1.3466126913879284</v>
      </c>
      <c r="AC450" s="154">
        <f t="shared" ca="1" si="183"/>
        <v>-533.06803547084064</v>
      </c>
      <c r="AD450" s="154">
        <f t="shared" ca="1" si="184"/>
        <v>-40.014501614242803</v>
      </c>
      <c r="AE450" s="3">
        <f t="shared" ca="1" si="185"/>
        <v>-47.756878090423619</v>
      </c>
      <c r="AF450" s="3">
        <f t="shared" ca="1" si="186"/>
        <v>-573.08253708508346</v>
      </c>
      <c r="AG450" s="3" t="str">
        <f t="shared" ca="1" si="193"/>
        <v>N</v>
      </c>
      <c r="AH450" s="4" t="str">
        <f t="shared" ca="1" si="187"/>
        <v/>
      </c>
      <c r="AI450" s="75">
        <f t="shared" ca="1" si="188"/>
        <v>-57.308253708508346</v>
      </c>
      <c r="AJ450" s="75">
        <f t="shared" ca="1" si="189"/>
        <v>0</v>
      </c>
    </row>
    <row r="451" spans="1:36" ht="14.25">
      <c r="A451" s="41">
        <f t="shared" si="190"/>
        <v>385</v>
      </c>
      <c r="B451" s="150">
        <f>IF(ISNUMBER(A451),INDEX('MetaTrader Import'!$H$13:$J$5893,TRUNC(((A451-$A$39+1)-1)/3)+1,MOD((A451-$A$39+1)-1,3)+1),"")</f>
        <v>0</v>
      </c>
      <c r="C451" s="43">
        <f t="shared" ref="C451:C514" ca="1" si="197">IF(A451&lt;&gt;"",E450,"")</f>
        <v>23.891257616420212</v>
      </c>
      <c r="D451" s="43">
        <f t="shared" ref="D451:D514" ca="1" si="198">IF(A451&lt;&gt;"",NORMINV(RAND(),($C$23-C451)*$C$28,$C$27)+NORMINV(RAND(),IF(RAND()&gt;$C$26,$C$25,0),$C$27),"")</f>
        <v>-1.2945170044767891</v>
      </c>
      <c r="E451" s="43">
        <f t="shared" ref="E451:E514" ca="1" si="199">IF(A451&lt;&gt;"",C451+D451,"")</f>
        <v>22.596740611943424</v>
      </c>
      <c r="F451" s="43">
        <f t="shared" ref="F451:F514" ca="1" si="200">IF(A451&lt;&gt;"",$C$13*ABS(E451)/$C$23,"")</f>
        <v>2.2596740611943424</v>
      </c>
      <c r="G451" s="43">
        <f>IF(A451&lt;&gt;"",IF(A451&lt;Data!$G$11*0.25,$C$13/$G$32,IF(A451&gt;Data!$G$11*0.25,$C$13,$C$13*10)),"")</f>
        <v>2</v>
      </c>
      <c r="H451" s="43">
        <f>IF(A451&lt;&gt;"",IF(Data!$G$9="constant",$C$13,IF(Data!$G$9="squeeze",G451,F451)),"")</f>
        <v>2</v>
      </c>
      <c r="I451" s="38">
        <f ca="1">IF(ISNUMBER(A451),NORMINV(RAND(),0,IF(AND(Data!$G$9="squeeze",A451&lt;Data!$G$11*0.25),$H$32,1)*$C$30*$C$13)*($C$14*$C$12),"")</f>
        <v>-2.5649835229125218E-4</v>
      </c>
      <c r="J451" s="42">
        <f ca="1">IFERROR(IF(Data!$C$6="Real",B451,I451+J450+($C$14*$C$12)*(NORMINV(RAND(),$C$15,CHOOSE($G$13,$C$13,F451,G451)))),"")</f>
        <v>1.3477227319491947</v>
      </c>
      <c r="K451" s="88">
        <f>IF(ISNUMBER(A451), IF($G$16="fixed",$G$17,MIN(H451*Data!$C$7*$C$16*0.5,$C$17*Data!$C$7))*$C$12,"")</f>
        <v>8.0000000000000007E-5</v>
      </c>
      <c r="L451" s="42">
        <f t="shared" ca="1" si="194"/>
        <v>1.3477227319491947</v>
      </c>
      <c r="M451" s="44">
        <f t="shared" ca="1" si="195"/>
        <v>1.3477627319491947</v>
      </c>
      <c r="N451" s="44">
        <f t="shared" ca="1" si="196"/>
        <v>1.3476827319491946</v>
      </c>
      <c r="O451" s="108">
        <f t="shared" ref="O451:O514" ca="1" si="201">IF(ISNUMBER(A451),$G$12*SLOPE(L437:L451,A437:A451),"")</f>
        <v>-2.3270700452106632</v>
      </c>
      <c r="P451" s="102">
        <f t="shared" ref="P451:P514" ca="1" si="202">IF(ISNUMBER(A451),STDEV(L437:L451)*$G$12,"")</f>
        <v>11.011566495902837</v>
      </c>
      <c r="Q451" s="102">
        <f t="shared" ref="Q451:Q514" ca="1" si="203">IF(ISNUMBER(A451),SLOPE(P437:P451,A437:A451),"")</f>
        <v>0.46243319275010941</v>
      </c>
      <c r="R451" s="120">
        <f t="shared" ca="1" si="191"/>
        <v>1</v>
      </c>
      <c r="S451" s="54">
        <f t="shared" ca="1" si="192"/>
        <v>0</v>
      </c>
      <c r="T451" s="5">
        <f t="shared" ref="T451:T514" ca="1" si="204">IF(ISNUMBER(A451),IF(S451=1,L451,IF(AG450="Y","",IF(ISNUMBER(T450),T450,""))),"")</f>
        <v>1.3495941575375672</v>
      </c>
      <c r="U451" s="152">
        <f t="shared" ref="U451:U514" ca="1" si="205">IF(NOT(ISNUMBER(T451)),"",IF(S451=1,T451,IF(M451&gt;U450,M451,IF(ISNUMBER(U450),U450,""))))</f>
        <v>1.3562014865041148</v>
      </c>
      <c r="V451" s="152">
        <f t="shared" ref="V451:V514" ca="1" si="206">IF(NOT(ISNUMBER(T451)),"",IF(S451=1,T451,IF(N451&lt;V450,N451,IF(ISNUMBER(V450),V450,""))))</f>
        <v>1.3460202478056895</v>
      </c>
      <c r="W451" s="153">
        <f t="shared" ref="W451:W514" ca="1" si="207">IF(NOT(ISNUMBER(T451)),"",MIN($F$24,IF(TRUNC((U451-T451)/$E$24*$G$12)+0&gt;IF(ISNUMBER(W450),W450,0),TRUNC((U451-T451)/$E$24*$G$12)+0,IF(ISNUMBER(W450),W450,0))))</f>
        <v>2</v>
      </c>
      <c r="X451" s="153">
        <f t="shared" ref="X451:X514" ca="1" si="208">IF(NOT(ISNUMBER(T451)),"",MIN($F$24,IF(-TRUNC((V451-T451)/$E$24*$G$12)+0&gt;IF(ISNUMBER(X450),X450,0),-TRUNC((V451-T451)/$E$24*$G$12)+0,IF(ISNUMBER(X450),X450,0))))</f>
        <v>1</v>
      </c>
      <c r="Y451" s="153">
        <f t="shared" ref="Y451:Y514" ca="1" si="209">IF(ISNUMBER(W451),(IF(W451=0,0,1))*IF(ABS($I$24)=2,POWER(2,W451-1),W451)*SIGN($I$24)*$K$24,"")</f>
        <v>8</v>
      </c>
      <c r="Z451" s="153">
        <f t="shared" ref="Z451:Z514" ca="1" si="210">IF(ISNUMBER(X451),(IF(X451=0,0,1))*IF(ABS($I$24)=2,POWER(2,X451-1),X451)*SIGN($I$24)*$K$24,"")</f>
        <v>4</v>
      </c>
      <c r="AA451" s="152">
        <f t="shared" ref="AA451:AA514" ca="1" si="211">IF(OR(NOT(ISNUMBER(T451)),W451&lt;1),"",IF(OR(NOT(ISNUMBER(W450)),W450=0),IF(SIGN(Y451)=1,M451,N451),(Y450*AA450+(Y451-Y450)*IF(SIGN(Y451)=1,M451,N451))/Y451))</f>
        <v>1.3541964043716699</v>
      </c>
      <c r="AB451" s="152">
        <f t="shared" ref="AB451:AB514" ca="1" si="212">IF(OR(NOT(ISNUMBER(T451)),X451&lt;1),"",IF(OR(NOT(ISNUMBER(X450)),X450=0),IF(SIGN(Z451)=1,N451,M451),(Z450*AB450+(Z451-Z450)*IF(SIGN(Z451)=1,N451,M451))/Z451))</f>
        <v>1.3466126913879284</v>
      </c>
      <c r="AC451" s="154">
        <f t="shared" ref="AC451:AC514" ca="1" si="213">IFERROR(-SIGN(Y451)*(AA451-IF(SIGN(Y451)=1,N451,M451))*$G$12*ABS(Y451),"")</f>
        <v>-521.09379379801976</v>
      </c>
      <c r="AD451" s="154">
        <f t="shared" ref="AD451:AD514" ca="1" si="214">IFERROR(SIGN(Z451)*(AB451-IF(SIGN(Z451)=1,M451,N451))*$G$12*ABS(Z451),"")</f>
        <v>-46.001622450653201</v>
      </c>
      <c r="AE451" s="3">
        <f t="shared" ref="AE451:AE514" ca="1" si="215">IF(ISNUMBER(A451),IFERROR((IF(ISNUMBER(AC451),AC451,0)+IF(ISNUMBER(AD451),AD451,0))/(ABS(Y451)+ABS(Z451)),0),"")</f>
        <v>-47.257951354056082</v>
      </c>
      <c r="AF451" s="3">
        <f t="shared" ref="AF451:AF514" ca="1" si="216">IF(ISNUMBER(A451),IF(ISNUMBER(AC451),AC451,0)+IF(ISNUMBER(AD451),AD451,0),"")</f>
        <v>-567.09541624867302</v>
      </c>
      <c r="AG451" s="3" t="str">
        <f t="shared" ca="1" si="193"/>
        <v>N</v>
      </c>
      <c r="AH451" s="4" t="str">
        <f t="shared" ref="AH451:AH514" ca="1" si="217">IF(AG451="y",AF451*10*$C$11,"")</f>
        <v/>
      </c>
      <c r="AI451" s="75">
        <f t="shared" ref="AI451:AI514" ca="1" si="218">IF(ISNUMBER(A451),IF(ISNUMBER(AH451),AJ451,AF451*10*$C$11+AJ451),"")</f>
        <v>-56.709541624867306</v>
      </c>
      <c r="AJ451" s="75">
        <f t="shared" ref="AJ451:AJ514" ca="1" si="219">IF(ISNUMBER(A451),AJ450+IF(ISNUMBER(AH451),AH451,0),"")</f>
        <v>0</v>
      </c>
    </row>
    <row r="452" spans="1:36" ht="14.25">
      <c r="A452" s="41">
        <f t="shared" ref="A452:A515" si="220">IFERROR(IF(A451+1&gt;$C$19,"",A451+1),"")</f>
        <v>386</v>
      </c>
      <c r="B452" s="150">
        <f>IF(ISNUMBER(A452),INDEX('MetaTrader Import'!$H$13:$J$5893,TRUNC(((A452-$A$39+1)-1)/3)+1,MOD((A452-$A$39+1)-1,3)+1),"")</f>
        <v>0</v>
      </c>
      <c r="C452" s="43">
        <f t="shared" ca="1" si="197"/>
        <v>22.596740611943424</v>
      </c>
      <c r="D452" s="43">
        <f t="shared" ca="1" si="198"/>
        <v>-1.1465213201162729</v>
      </c>
      <c r="E452" s="43">
        <f t="shared" ca="1" si="199"/>
        <v>21.450219291827153</v>
      </c>
      <c r="F452" s="43">
        <f t="shared" ca="1" si="200"/>
        <v>2.1450219291827155</v>
      </c>
      <c r="G452" s="43">
        <f>IF(A452&lt;&gt;"",IF(A452&lt;Data!$G$11*0.25,$C$13/$G$32,IF(A452&gt;Data!$G$11*0.25,$C$13,$C$13*10)),"")</f>
        <v>2</v>
      </c>
      <c r="H452" s="43">
        <f>IF(A452&lt;&gt;"",IF(Data!$G$9="constant",$C$13,IF(Data!$G$9="squeeze",G452,F452)),"")</f>
        <v>2</v>
      </c>
      <c r="I452" s="38">
        <f ca="1">IF(ISNUMBER(A452),NORMINV(RAND(),0,IF(AND(Data!$G$9="squeeze",A452&lt;Data!$G$11*0.25),$H$32,1)*$C$30*$C$13)*($C$14*$C$12),"")</f>
        <v>-3.1335298688922375E-4</v>
      </c>
      <c r="J452" s="42">
        <f ca="1">IFERROR(IF(Data!$C$6="Real",B452,I452+J451+($C$14*$C$12)*(NORMINV(RAND(),$C$15,CHOOSE($G$13,$C$13,F452,G452)))),"")</f>
        <v>1.3473876757887304</v>
      </c>
      <c r="K452" s="88">
        <f>IF(ISNUMBER(A452), IF($G$16="fixed",$G$17,MIN(H452*Data!$C$7*$C$16*0.5,$C$17*Data!$C$7))*$C$12,"")</f>
        <v>8.0000000000000007E-5</v>
      </c>
      <c r="L452" s="42">
        <f t="shared" ca="1" si="194"/>
        <v>1.3473876757887304</v>
      </c>
      <c r="M452" s="44">
        <f t="shared" ca="1" si="195"/>
        <v>1.3474276757887305</v>
      </c>
      <c r="N452" s="44">
        <f t="shared" ca="1" si="196"/>
        <v>1.3473476757887304</v>
      </c>
      <c r="O452" s="108">
        <f t="shared" ca="1" si="201"/>
        <v>-2.3339036570069274</v>
      </c>
      <c r="P452" s="102">
        <f t="shared" ca="1" si="202"/>
        <v>11.039274475566721</v>
      </c>
      <c r="Q452" s="102">
        <f t="shared" ca="1" si="203"/>
        <v>0.58222917349619063</v>
      </c>
      <c r="R452" s="120">
        <f t="shared" ref="R452:R515" ca="1" si="221">IF(ISNUMBER(A452),R451+S451,"")</f>
        <v>1</v>
      </c>
      <c r="S452" s="54">
        <f t="shared" ref="S452:S515" ca="1" si="222">IF(ISNUMBER(A452),IF(AND(R452&lt;$M$24,Q452&lt;$F$28,ABS(O452)&lt;$F$27,P452&lt;$F$26,NOT(ISNUMBER(T451))),1,0),"")</f>
        <v>0</v>
      </c>
      <c r="T452" s="5">
        <f t="shared" ca="1" si="204"/>
        <v>1.3495941575375672</v>
      </c>
      <c r="U452" s="152">
        <f t="shared" ca="1" si="205"/>
        <v>1.3562014865041148</v>
      </c>
      <c r="V452" s="152">
        <f t="shared" ca="1" si="206"/>
        <v>1.3460202478056895</v>
      </c>
      <c r="W452" s="153">
        <f t="shared" ca="1" si="207"/>
        <v>2</v>
      </c>
      <c r="X452" s="153">
        <f t="shared" ca="1" si="208"/>
        <v>1</v>
      </c>
      <c r="Y452" s="153">
        <f t="shared" ca="1" si="209"/>
        <v>8</v>
      </c>
      <c r="Z452" s="153">
        <f t="shared" ca="1" si="210"/>
        <v>4</v>
      </c>
      <c r="AA452" s="152">
        <f t="shared" ca="1" si="211"/>
        <v>1.3541964043716699</v>
      </c>
      <c r="AB452" s="152">
        <f t="shared" ca="1" si="212"/>
        <v>1.3466126913879284</v>
      </c>
      <c r="AC452" s="154">
        <f t="shared" ca="1" si="213"/>
        <v>-547.89828663516005</v>
      </c>
      <c r="AD452" s="154">
        <f t="shared" ca="1" si="214"/>
        <v>-32.599376032083072</v>
      </c>
      <c r="AE452" s="3">
        <f t="shared" ca="1" si="215"/>
        <v>-48.374805222270261</v>
      </c>
      <c r="AF452" s="3">
        <f t="shared" ca="1" si="216"/>
        <v>-580.49766266724316</v>
      </c>
      <c r="AG452" s="3" t="str">
        <f t="shared" ref="AG452:AG515" ca="1" si="223">IF(NOT(ISNUMBER(T452)),"",IF(OR(AF452&gt;$G$24,AF452&lt;-$H$24,A452+1&gt;$C$19),"Y","N"))</f>
        <v>N</v>
      </c>
      <c r="AH452" s="4" t="str">
        <f t="shared" ca="1" si="217"/>
        <v/>
      </c>
      <c r="AI452" s="75">
        <f t="shared" ca="1" si="218"/>
        <v>-58.049766266724319</v>
      </c>
      <c r="AJ452" s="75">
        <f t="shared" ca="1" si="219"/>
        <v>0</v>
      </c>
    </row>
    <row r="453" spans="1:36" ht="14.25">
      <c r="A453" s="41">
        <f t="shared" si="220"/>
        <v>387</v>
      </c>
      <c r="B453" s="150">
        <f>IF(ISNUMBER(A453),INDEX('MetaTrader Import'!$H$13:$J$5893,TRUNC(((A453-$A$39+1)-1)/3)+1,MOD((A453-$A$39+1)-1,3)+1),"")</f>
        <v>0</v>
      </c>
      <c r="C453" s="43">
        <f t="shared" ca="1" si="197"/>
        <v>21.450219291827153</v>
      </c>
      <c r="D453" s="43">
        <f t="shared" ca="1" si="198"/>
        <v>-1.9461210426405353</v>
      </c>
      <c r="E453" s="43">
        <f t="shared" ca="1" si="199"/>
        <v>19.504098249186619</v>
      </c>
      <c r="F453" s="43">
        <f t="shared" ca="1" si="200"/>
        <v>1.9504098249186619</v>
      </c>
      <c r="G453" s="43">
        <f>IF(A453&lt;&gt;"",IF(A453&lt;Data!$G$11*0.25,$C$13/$G$32,IF(A453&gt;Data!$G$11*0.25,$C$13,$C$13*10)),"")</f>
        <v>2</v>
      </c>
      <c r="H453" s="43">
        <f>IF(A453&lt;&gt;"",IF(Data!$G$9="constant",$C$13,IF(Data!$G$9="squeeze",G453,F453)),"")</f>
        <v>2</v>
      </c>
      <c r="I453" s="38">
        <f ca="1">IF(ISNUMBER(A453),NORMINV(RAND(),0,IF(AND(Data!$G$9="squeeze",A453&lt;Data!$G$11*0.25),$H$32,1)*$C$30*$C$13)*($C$14*$C$12),"")</f>
        <v>5.3029949336631608E-6</v>
      </c>
      <c r="J453" s="42">
        <f ca="1">IFERROR(IF(Data!$C$6="Real",B453,I453+J452+($C$14*$C$12)*(NORMINV(RAND(),$C$15,CHOOSE($G$13,$C$13,F453,G453)))),"")</f>
        <v>1.3472343578413506</v>
      </c>
      <c r="K453" s="88">
        <f>IF(ISNUMBER(A453), IF($G$16="fixed",$G$17,MIN(H453*Data!$C$7*$C$16*0.5,$C$17*Data!$C$7))*$C$12,"")</f>
        <v>8.0000000000000007E-5</v>
      </c>
      <c r="L453" s="42">
        <f t="shared" ca="1" si="194"/>
        <v>1.3472343578413506</v>
      </c>
      <c r="M453" s="44">
        <f t="shared" ca="1" si="195"/>
        <v>1.3472743578413506</v>
      </c>
      <c r="N453" s="44">
        <f t="shared" ca="1" si="196"/>
        <v>1.3471943578413506</v>
      </c>
      <c r="O453" s="108">
        <f t="shared" ca="1" si="201"/>
        <v>-2.3848216861241074</v>
      </c>
      <c r="P453" s="102">
        <f t="shared" ca="1" si="202"/>
        <v>11.226302089667444</v>
      </c>
      <c r="Q453" s="102">
        <f t="shared" ca="1" si="203"/>
        <v>0.68011386511250393</v>
      </c>
      <c r="R453" s="120">
        <f t="shared" ca="1" si="221"/>
        <v>1</v>
      </c>
      <c r="S453" s="54">
        <f t="shared" ca="1" si="222"/>
        <v>0</v>
      </c>
      <c r="T453" s="5">
        <f t="shared" ca="1" si="204"/>
        <v>1.3495941575375672</v>
      </c>
      <c r="U453" s="152">
        <f t="shared" ca="1" si="205"/>
        <v>1.3562014865041148</v>
      </c>
      <c r="V453" s="152">
        <f t="shared" ca="1" si="206"/>
        <v>1.3460202478056895</v>
      </c>
      <c r="W453" s="153">
        <f t="shared" ca="1" si="207"/>
        <v>2</v>
      </c>
      <c r="X453" s="153">
        <f t="shared" ca="1" si="208"/>
        <v>1</v>
      </c>
      <c r="Y453" s="153">
        <f t="shared" ca="1" si="209"/>
        <v>8</v>
      </c>
      <c r="Z453" s="153">
        <f t="shared" ca="1" si="210"/>
        <v>4</v>
      </c>
      <c r="AA453" s="152">
        <f t="shared" ca="1" si="211"/>
        <v>1.3541964043716699</v>
      </c>
      <c r="AB453" s="152">
        <f t="shared" ca="1" si="212"/>
        <v>1.3466126913879284</v>
      </c>
      <c r="AC453" s="154">
        <f t="shared" ca="1" si="213"/>
        <v>-560.16372242554621</v>
      </c>
      <c r="AD453" s="154">
        <f t="shared" ca="1" si="214"/>
        <v>-26.466658136889976</v>
      </c>
      <c r="AE453" s="3">
        <f t="shared" ca="1" si="215"/>
        <v>-48.885865046869675</v>
      </c>
      <c r="AF453" s="3">
        <f t="shared" ca="1" si="216"/>
        <v>-586.63038056243613</v>
      </c>
      <c r="AG453" s="3" t="str">
        <f t="shared" ca="1" si="223"/>
        <v>N</v>
      </c>
      <c r="AH453" s="4" t="str">
        <f t="shared" ca="1" si="217"/>
        <v/>
      </c>
      <c r="AI453" s="75">
        <f t="shared" ca="1" si="218"/>
        <v>-58.663038056243614</v>
      </c>
      <c r="AJ453" s="75">
        <f t="shared" ca="1" si="219"/>
        <v>0</v>
      </c>
    </row>
    <row r="454" spans="1:36" ht="14.25">
      <c r="A454" s="41">
        <f t="shared" si="220"/>
        <v>388</v>
      </c>
      <c r="B454" s="150">
        <f>IF(ISNUMBER(A454),INDEX('MetaTrader Import'!$H$13:$J$5893,TRUNC(((A454-$A$39+1)-1)/3)+1,MOD((A454-$A$39+1)-1,3)+1),"")</f>
        <v>0</v>
      </c>
      <c r="C454" s="43">
        <f t="shared" ca="1" si="197"/>
        <v>19.504098249186619</v>
      </c>
      <c r="D454" s="43">
        <f t="shared" ca="1" si="198"/>
        <v>1.392883965219639</v>
      </c>
      <c r="E454" s="43">
        <f t="shared" ca="1" si="199"/>
        <v>20.896982214406258</v>
      </c>
      <c r="F454" s="43">
        <f t="shared" ca="1" si="200"/>
        <v>2.0896982214406257</v>
      </c>
      <c r="G454" s="43">
        <f>IF(A454&lt;&gt;"",IF(A454&lt;Data!$G$11*0.25,$C$13/$G$32,IF(A454&gt;Data!$G$11*0.25,$C$13,$C$13*10)),"")</f>
        <v>2</v>
      </c>
      <c r="H454" s="43">
        <f>IF(A454&lt;&gt;"",IF(Data!$G$9="constant",$C$13,IF(Data!$G$9="squeeze",G454,F454)),"")</f>
        <v>2</v>
      </c>
      <c r="I454" s="38">
        <f ca="1">IF(ISNUMBER(A454),NORMINV(RAND(),0,IF(AND(Data!$G$9="squeeze",A454&lt;Data!$G$11*0.25),$H$32,1)*$C$30*$C$13)*($C$14*$C$12),"")</f>
        <v>-2.2389869671785416E-4</v>
      </c>
      <c r="J454" s="42">
        <f ca="1">IFERROR(IF(Data!$C$6="Real",B454,I454+J453+($C$14*$C$12)*(NORMINV(RAND(),$C$15,CHOOSE($G$13,$C$13,F454,G454)))),"")</f>
        <v>1.3472779639579513</v>
      </c>
      <c r="K454" s="88">
        <f>IF(ISNUMBER(A454), IF($G$16="fixed",$G$17,MIN(H454*Data!$C$7*$C$16*0.5,$C$17*Data!$C$7))*$C$12,"")</f>
        <v>8.0000000000000007E-5</v>
      </c>
      <c r="L454" s="42">
        <f t="shared" ref="L454:L517" ca="1" si="224">IFERROR(J454,"")</f>
        <v>1.3472779639579513</v>
      </c>
      <c r="M454" s="44">
        <f t="shared" ref="M454:M517" ca="1" si="225">IFERROR(L454+K454*0.5,"")</f>
        <v>1.3473179639579513</v>
      </c>
      <c r="N454" s="44">
        <f t="shared" ref="N454:N517" ca="1" si="226">IFERROR(L454-K454*0.5,"")</f>
        <v>1.3472379639579513</v>
      </c>
      <c r="O454" s="108">
        <f t="shared" ca="1" si="201"/>
        <v>-2.4337066329128922</v>
      </c>
      <c r="P454" s="102">
        <f t="shared" ca="1" si="202"/>
        <v>11.376765983338787</v>
      </c>
      <c r="Q454" s="102">
        <f t="shared" ca="1" si="203"/>
        <v>0.73489201539593152</v>
      </c>
      <c r="R454" s="120">
        <f t="shared" ca="1" si="221"/>
        <v>1</v>
      </c>
      <c r="S454" s="54">
        <f t="shared" ca="1" si="222"/>
        <v>0</v>
      </c>
      <c r="T454" s="5">
        <f t="shared" ca="1" si="204"/>
        <v>1.3495941575375672</v>
      </c>
      <c r="U454" s="152">
        <f t="shared" ca="1" si="205"/>
        <v>1.3562014865041148</v>
      </c>
      <c r="V454" s="152">
        <f t="shared" ca="1" si="206"/>
        <v>1.3460202478056895</v>
      </c>
      <c r="W454" s="153">
        <f t="shared" ca="1" si="207"/>
        <v>2</v>
      </c>
      <c r="X454" s="153">
        <f t="shared" ca="1" si="208"/>
        <v>1</v>
      </c>
      <c r="Y454" s="153">
        <f t="shared" ca="1" si="209"/>
        <v>8</v>
      </c>
      <c r="Z454" s="153">
        <f t="shared" ca="1" si="210"/>
        <v>4</v>
      </c>
      <c r="AA454" s="152">
        <f t="shared" ca="1" si="211"/>
        <v>1.3541964043716699</v>
      </c>
      <c r="AB454" s="152">
        <f t="shared" ca="1" si="212"/>
        <v>1.3466126913879284</v>
      </c>
      <c r="AC454" s="154">
        <f t="shared" ca="1" si="213"/>
        <v>-556.67523309749004</v>
      </c>
      <c r="AD454" s="154">
        <f t="shared" ca="1" si="214"/>
        <v>-28.210902800918092</v>
      </c>
      <c r="AE454" s="3">
        <f t="shared" ca="1" si="215"/>
        <v>-48.740511324867349</v>
      </c>
      <c r="AF454" s="3">
        <f t="shared" ca="1" si="216"/>
        <v>-584.88613589840816</v>
      </c>
      <c r="AG454" s="3" t="str">
        <f t="shared" ca="1" si="223"/>
        <v>N</v>
      </c>
      <c r="AH454" s="4" t="str">
        <f t="shared" ca="1" si="217"/>
        <v/>
      </c>
      <c r="AI454" s="75">
        <f t="shared" ca="1" si="218"/>
        <v>-58.488613589840817</v>
      </c>
      <c r="AJ454" s="75">
        <f t="shared" ca="1" si="219"/>
        <v>0</v>
      </c>
    </row>
    <row r="455" spans="1:36" ht="14.25">
      <c r="A455" s="41">
        <f t="shared" si="220"/>
        <v>389</v>
      </c>
      <c r="B455" s="150">
        <f>IF(ISNUMBER(A455),INDEX('MetaTrader Import'!$H$13:$J$5893,TRUNC(((A455-$A$39+1)-1)/3)+1,MOD((A455-$A$39+1)-1,3)+1),"")</f>
        <v>0</v>
      </c>
      <c r="C455" s="43">
        <f t="shared" ca="1" si="197"/>
        <v>20.896982214406258</v>
      </c>
      <c r="D455" s="43">
        <f t="shared" ca="1" si="198"/>
        <v>-0.64276428967017796</v>
      </c>
      <c r="E455" s="43">
        <f t="shared" ca="1" si="199"/>
        <v>20.254217924736079</v>
      </c>
      <c r="F455" s="43">
        <f t="shared" ca="1" si="200"/>
        <v>2.0254217924736078</v>
      </c>
      <c r="G455" s="43">
        <f>IF(A455&lt;&gt;"",IF(A455&lt;Data!$G$11*0.25,$C$13/$G$32,IF(A455&gt;Data!$G$11*0.25,$C$13,$C$13*10)),"")</f>
        <v>2</v>
      </c>
      <c r="H455" s="43">
        <f>IF(A455&lt;&gt;"",IF(Data!$G$9="constant",$C$13,IF(Data!$G$9="squeeze",G455,F455)),"")</f>
        <v>2</v>
      </c>
      <c r="I455" s="38">
        <f ca="1">IF(ISNUMBER(A455),NORMINV(RAND(),0,IF(AND(Data!$G$9="squeeze",A455&lt;Data!$G$11*0.25),$H$32,1)*$C$30*$C$13)*($C$14*$C$12),"")</f>
        <v>-1.4911494473465915E-4</v>
      </c>
      <c r="J455" s="42">
        <f ca="1">IFERROR(IF(Data!$C$6="Real",B455,I455+J454+($C$14*$C$12)*(NORMINV(RAND(),$C$15,CHOOSE($G$13,$C$13,F455,G455)))),"")</f>
        <v>1.3470979672569192</v>
      </c>
      <c r="K455" s="88">
        <f>IF(ISNUMBER(A455), IF($G$16="fixed",$G$17,MIN(H455*Data!$C$7*$C$16*0.5,$C$17*Data!$C$7))*$C$12,"")</f>
        <v>8.0000000000000007E-5</v>
      </c>
      <c r="L455" s="42">
        <f t="shared" ca="1" si="224"/>
        <v>1.3470979672569192</v>
      </c>
      <c r="M455" s="44">
        <f t="shared" ca="1" si="225"/>
        <v>1.3471379672569193</v>
      </c>
      <c r="N455" s="44">
        <f t="shared" ca="1" si="226"/>
        <v>1.3470579672569192</v>
      </c>
      <c r="O455" s="108">
        <f t="shared" ca="1" si="201"/>
        <v>-2.3202491534980676</v>
      </c>
      <c r="P455" s="102">
        <f t="shared" ca="1" si="202"/>
        <v>10.94458678337525</v>
      </c>
      <c r="Q455" s="102">
        <f t="shared" ca="1" si="203"/>
        <v>0.72323269320657002</v>
      </c>
      <c r="R455" s="120">
        <f t="shared" ca="1" si="221"/>
        <v>1</v>
      </c>
      <c r="S455" s="54">
        <f t="shared" ca="1" si="222"/>
        <v>0</v>
      </c>
      <c r="T455" s="5">
        <f t="shared" ca="1" si="204"/>
        <v>1.3495941575375672</v>
      </c>
      <c r="U455" s="152">
        <f t="shared" ca="1" si="205"/>
        <v>1.3562014865041148</v>
      </c>
      <c r="V455" s="152">
        <f t="shared" ca="1" si="206"/>
        <v>1.3460202478056895</v>
      </c>
      <c r="W455" s="153">
        <f t="shared" ca="1" si="207"/>
        <v>2</v>
      </c>
      <c r="X455" s="153">
        <f t="shared" ca="1" si="208"/>
        <v>1</v>
      </c>
      <c r="Y455" s="153">
        <f t="shared" ca="1" si="209"/>
        <v>8</v>
      </c>
      <c r="Z455" s="153">
        <f t="shared" ca="1" si="210"/>
        <v>4</v>
      </c>
      <c r="AA455" s="152">
        <f t="shared" ca="1" si="211"/>
        <v>1.3541964043716699</v>
      </c>
      <c r="AB455" s="152">
        <f t="shared" ca="1" si="212"/>
        <v>1.3466126913879284</v>
      </c>
      <c r="AC455" s="154">
        <f t="shared" ca="1" si="213"/>
        <v>-571.07496918005654</v>
      </c>
      <c r="AD455" s="154">
        <f t="shared" ca="1" si="214"/>
        <v>-21.011034759634839</v>
      </c>
      <c r="AE455" s="3">
        <f t="shared" ca="1" si="215"/>
        <v>-49.34050032830762</v>
      </c>
      <c r="AF455" s="3">
        <f t="shared" ca="1" si="216"/>
        <v>-592.08600393969141</v>
      </c>
      <c r="AG455" s="3" t="str">
        <f t="shared" ca="1" si="223"/>
        <v>N</v>
      </c>
      <c r="AH455" s="4" t="str">
        <f t="shared" ca="1" si="217"/>
        <v/>
      </c>
      <c r="AI455" s="75">
        <f t="shared" ca="1" si="218"/>
        <v>-59.208600393969135</v>
      </c>
      <c r="AJ455" s="75">
        <f t="shared" ca="1" si="219"/>
        <v>0</v>
      </c>
    </row>
    <row r="456" spans="1:36" ht="14.25">
      <c r="A456" s="41">
        <f t="shared" si="220"/>
        <v>390</v>
      </c>
      <c r="B456" s="150">
        <f>IF(ISNUMBER(A456),INDEX('MetaTrader Import'!$H$13:$J$5893,TRUNC(((A456-$A$39+1)-1)/3)+1,MOD((A456-$A$39+1)-1,3)+1),"")</f>
        <v>0</v>
      </c>
      <c r="C456" s="43">
        <f t="shared" ca="1" si="197"/>
        <v>20.254217924736079</v>
      </c>
      <c r="D456" s="43">
        <f t="shared" ca="1" si="198"/>
        <v>0.6243708041205569</v>
      </c>
      <c r="E456" s="43">
        <f t="shared" ca="1" si="199"/>
        <v>20.878588728856634</v>
      </c>
      <c r="F456" s="43">
        <f t="shared" ca="1" si="200"/>
        <v>2.0878588728856635</v>
      </c>
      <c r="G456" s="43">
        <f>IF(A456&lt;&gt;"",IF(A456&lt;Data!$G$11*0.25,$C$13/$G$32,IF(A456&gt;Data!$G$11*0.25,$C$13,$C$13*10)),"")</f>
        <v>2</v>
      </c>
      <c r="H456" s="43">
        <f>IF(A456&lt;&gt;"",IF(Data!$G$9="constant",$C$13,IF(Data!$G$9="squeeze",G456,F456)),"")</f>
        <v>2</v>
      </c>
      <c r="I456" s="38">
        <f ca="1">IF(ISNUMBER(A456),NORMINV(RAND(),0,IF(AND(Data!$G$9="squeeze",A456&lt;Data!$G$11*0.25),$H$32,1)*$C$30*$C$13)*($C$14*$C$12),"")</f>
        <v>-4.7578064856865389E-4</v>
      </c>
      <c r="J456" s="42">
        <f ca="1">IFERROR(IF(Data!$C$6="Real",B456,I456+J455+($C$14*$C$12)*(NORMINV(RAND(),$C$15,CHOOSE($G$13,$C$13,F456,G456)))),"")</f>
        <v>1.3465086021303916</v>
      </c>
      <c r="K456" s="88">
        <f>IF(ISNUMBER(A456), IF($G$16="fixed",$G$17,MIN(H456*Data!$C$7*$C$16*0.5,$C$17*Data!$C$7))*$C$12,"")</f>
        <v>8.0000000000000007E-5</v>
      </c>
      <c r="L456" s="42">
        <f t="shared" ca="1" si="224"/>
        <v>1.3465086021303916</v>
      </c>
      <c r="M456" s="44">
        <f t="shared" ca="1" si="225"/>
        <v>1.3465486021303916</v>
      </c>
      <c r="N456" s="44">
        <f t="shared" ca="1" si="226"/>
        <v>1.3464686021303915</v>
      </c>
      <c r="O456" s="108">
        <f t="shared" ca="1" si="201"/>
        <v>-2.3532599812356922</v>
      </c>
      <c r="P456" s="102">
        <f t="shared" ca="1" si="202"/>
        <v>11.07977479142016</v>
      </c>
      <c r="Q456" s="102">
        <f t="shared" ca="1" si="203"/>
        <v>0.67641638445686003</v>
      </c>
      <c r="R456" s="120">
        <f t="shared" ca="1" si="221"/>
        <v>1</v>
      </c>
      <c r="S456" s="54">
        <f t="shared" ca="1" si="222"/>
        <v>0</v>
      </c>
      <c r="T456" s="5">
        <f t="shared" ca="1" si="204"/>
        <v>1.3495941575375672</v>
      </c>
      <c r="U456" s="152">
        <f t="shared" ca="1" si="205"/>
        <v>1.3562014865041148</v>
      </c>
      <c r="V456" s="152">
        <f t="shared" ca="1" si="206"/>
        <v>1.3460202478056895</v>
      </c>
      <c r="W456" s="153">
        <f t="shared" ca="1" si="207"/>
        <v>2</v>
      </c>
      <c r="X456" s="153">
        <f t="shared" ca="1" si="208"/>
        <v>1</v>
      </c>
      <c r="Y456" s="153">
        <f t="shared" ca="1" si="209"/>
        <v>8</v>
      </c>
      <c r="Z456" s="153">
        <f t="shared" ca="1" si="210"/>
        <v>4</v>
      </c>
      <c r="AA456" s="152">
        <f t="shared" ca="1" si="211"/>
        <v>1.3541964043716699</v>
      </c>
      <c r="AB456" s="152">
        <f t="shared" ca="1" si="212"/>
        <v>1.3466126913879284</v>
      </c>
      <c r="AC456" s="154">
        <f t="shared" ca="1" si="213"/>
        <v>-618.22417930226698</v>
      </c>
      <c r="AD456" s="154">
        <f t="shared" ca="1" si="214"/>
        <v>2.5635703014703637</v>
      </c>
      <c r="AE456" s="3">
        <f t="shared" ca="1" si="215"/>
        <v>-51.305050750066385</v>
      </c>
      <c r="AF456" s="3">
        <f t="shared" ca="1" si="216"/>
        <v>-615.66060900079663</v>
      </c>
      <c r="AG456" s="3" t="str">
        <f t="shared" ca="1" si="223"/>
        <v>N</v>
      </c>
      <c r="AH456" s="4" t="str">
        <f t="shared" ca="1" si="217"/>
        <v/>
      </c>
      <c r="AI456" s="75">
        <f t="shared" ca="1" si="218"/>
        <v>-61.56606090007967</v>
      </c>
      <c r="AJ456" s="75">
        <f t="shared" ca="1" si="219"/>
        <v>0</v>
      </c>
    </row>
    <row r="457" spans="1:36" ht="14.25">
      <c r="A457" s="41">
        <f t="shared" si="220"/>
        <v>391</v>
      </c>
      <c r="B457" s="150">
        <f>IF(ISNUMBER(A457),INDEX('MetaTrader Import'!$H$13:$J$5893,TRUNC(((A457-$A$39+1)-1)/3)+1,MOD((A457-$A$39+1)-1,3)+1),"")</f>
        <v>0</v>
      </c>
      <c r="C457" s="43">
        <f t="shared" ca="1" si="197"/>
        <v>20.878588728856634</v>
      </c>
      <c r="D457" s="43">
        <f t="shared" ca="1" si="198"/>
        <v>0.57581781530142628</v>
      </c>
      <c r="E457" s="43">
        <f t="shared" ca="1" si="199"/>
        <v>21.454406544158061</v>
      </c>
      <c r="F457" s="43">
        <f t="shared" ca="1" si="200"/>
        <v>2.1454406544158062</v>
      </c>
      <c r="G457" s="43">
        <f>IF(A457&lt;&gt;"",IF(A457&lt;Data!$G$11*0.25,$C$13/$G$32,IF(A457&gt;Data!$G$11*0.25,$C$13,$C$13*10)),"")</f>
        <v>2</v>
      </c>
      <c r="H457" s="43">
        <f>IF(A457&lt;&gt;"",IF(Data!$G$9="constant",$C$13,IF(Data!$G$9="squeeze",G457,F457)),"")</f>
        <v>2</v>
      </c>
      <c r="I457" s="38">
        <f ca="1">IF(ISNUMBER(A457),NORMINV(RAND(),0,IF(AND(Data!$G$9="squeeze",A457&lt;Data!$G$11*0.25),$H$32,1)*$C$30*$C$13)*($C$14*$C$12),"")</f>
        <v>-6.6004333294968434E-4</v>
      </c>
      <c r="J457" s="42">
        <f ca="1">IFERROR(IF(Data!$C$6="Real",B457,I457+J456+($C$14*$C$12)*(NORMINV(RAND(),$C$15,CHOOSE($G$13,$C$13,F457,G457)))),"")</f>
        <v>1.3462084305275128</v>
      </c>
      <c r="K457" s="88">
        <f>IF(ISNUMBER(A457), IF($G$16="fixed",$G$17,MIN(H457*Data!$C$7*$C$16*0.5,$C$17*Data!$C$7))*$C$12,"")</f>
        <v>8.0000000000000007E-5</v>
      </c>
      <c r="L457" s="42">
        <f t="shared" ca="1" si="224"/>
        <v>1.3462084305275128</v>
      </c>
      <c r="M457" s="44">
        <f t="shared" ca="1" si="225"/>
        <v>1.3462484305275129</v>
      </c>
      <c r="N457" s="44">
        <f t="shared" ca="1" si="226"/>
        <v>1.3461684305275128</v>
      </c>
      <c r="O457" s="108">
        <f t="shared" ca="1" si="201"/>
        <v>-2.2314393485621413</v>
      </c>
      <c r="P457" s="102">
        <f t="shared" ca="1" si="202"/>
        <v>10.467015526321518</v>
      </c>
      <c r="Q457" s="102">
        <f t="shared" ca="1" si="203"/>
        <v>0.58422920577147597</v>
      </c>
      <c r="R457" s="120">
        <f t="shared" ca="1" si="221"/>
        <v>1</v>
      </c>
      <c r="S457" s="54">
        <f t="shared" ca="1" si="222"/>
        <v>0</v>
      </c>
      <c r="T457" s="5">
        <f t="shared" ca="1" si="204"/>
        <v>1.3495941575375672</v>
      </c>
      <c r="U457" s="152">
        <f t="shared" ca="1" si="205"/>
        <v>1.3562014865041148</v>
      </c>
      <c r="V457" s="152">
        <f t="shared" ca="1" si="206"/>
        <v>1.3460202478056895</v>
      </c>
      <c r="W457" s="153">
        <f t="shared" ca="1" si="207"/>
        <v>2</v>
      </c>
      <c r="X457" s="153">
        <f t="shared" ca="1" si="208"/>
        <v>1</v>
      </c>
      <c r="Y457" s="153">
        <f t="shared" ca="1" si="209"/>
        <v>8</v>
      </c>
      <c r="Z457" s="153">
        <f t="shared" ca="1" si="210"/>
        <v>4</v>
      </c>
      <c r="AA457" s="152">
        <f t="shared" ca="1" si="211"/>
        <v>1.3541964043716699</v>
      </c>
      <c r="AB457" s="152">
        <f t="shared" ca="1" si="212"/>
        <v>1.3466126913879284</v>
      </c>
      <c r="AC457" s="154">
        <f t="shared" ca="1" si="213"/>
        <v>-642.23790753256799</v>
      </c>
      <c r="AD457" s="154">
        <f t="shared" ca="1" si="214"/>
        <v>14.57043441662087</v>
      </c>
      <c r="AE457" s="3">
        <f t="shared" ca="1" si="215"/>
        <v>-52.305622759662263</v>
      </c>
      <c r="AF457" s="3">
        <f t="shared" ca="1" si="216"/>
        <v>-627.66747311594713</v>
      </c>
      <c r="AG457" s="3" t="str">
        <f t="shared" ca="1" si="223"/>
        <v>N</v>
      </c>
      <c r="AH457" s="4" t="str">
        <f t="shared" ca="1" si="217"/>
        <v/>
      </c>
      <c r="AI457" s="75">
        <f t="shared" ca="1" si="218"/>
        <v>-62.76674731159472</v>
      </c>
      <c r="AJ457" s="75">
        <f t="shared" ca="1" si="219"/>
        <v>0</v>
      </c>
    </row>
    <row r="458" spans="1:36" ht="14.25">
      <c r="A458" s="41">
        <f t="shared" si="220"/>
        <v>392</v>
      </c>
      <c r="B458" s="150">
        <f>IF(ISNUMBER(A458),INDEX('MetaTrader Import'!$H$13:$J$5893,TRUNC(((A458-$A$39+1)-1)/3)+1,MOD((A458-$A$39+1)-1,3)+1),"")</f>
        <v>0</v>
      </c>
      <c r="C458" s="43">
        <f t="shared" ca="1" si="197"/>
        <v>21.454406544158061</v>
      </c>
      <c r="D458" s="43">
        <f t="shared" ca="1" si="198"/>
        <v>-0.90308722064674141</v>
      </c>
      <c r="E458" s="43">
        <f t="shared" ca="1" si="199"/>
        <v>20.551319323511319</v>
      </c>
      <c r="F458" s="43">
        <f t="shared" ca="1" si="200"/>
        <v>2.0551319323511317</v>
      </c>
      <c r="G458" s="43">
        <f>IF(A458&lt;&gt;"",IF(A458&lt;Data!$G$11*0.25,$C$13/$G$32,IF(A458&gt;Data!$G$11*0.25,$C$13,$C$13*10)),"")</f>
        <v>2</v>
      </c>
      <c r="H458" s="43">
        <f>IF(A458&lt;&gt;"",IF(Data!$G$9="constant",$C$13,IF(Data!$G$9="squeeze",G458,F458)),"")</f>
        <v>2</v>
      </c>
      <c r="I458" s="38">
        <f ca="1">IF(ISNUMBER(A458),NORMINV(RAND(),0,IF(AND(Data!$G$9="squeeze",A458&lt;Data!$G$11*0.25),$H$32,1)*$C$30*$C$13)*($C$14*$C$12),"")</f>
        <v>-7.8226200440990187E-6</v>
      </c>
      <c r="J458" s="42">
        <f ca="1">IFERROR(IF(Data!$C$6="Real",B458,I458+J457+($C$14*$C$12)*(NORMINV(RAND(),$C$15,CHOOSE($G$13,$C$13,F458,G458)))),"")</f>
        <v>1.3454314309275657</v>
      </c>
      <c r="K458" s="88">
        <f>IF(ISNUMBER(A458), IF($G$16="fixed",$G$17,MIN(H458*Data!$C$7*$C$16*0.5,$C$17*Data!$C$7))*$C$12,"")</f>
        <v>8.0000000000000007E-5</v>
      </c>
      <c r="L458" s="42">
        <f t="shared" ca="1" si="224"/>
        <v>1.3454314309275657</v>
      </c>
      <c r="M458" s="44">
        <f t="shared" ca="1" si="225"/>
        <v>1.3454714309275657</v>
      </c>
      <c r="N458" s="44">
        <f t="shared" ca="1" si="226"/>
        <v>1.3453914309275656</v>
      </c>
      <c r="O458" s="108">
        <f t="shared" ca="1" si="201"/>
        <v>-2.4649379111943666</v>
      </c>
      <c r="P458" s="102">
        <f t="shared" ca="1" si="202"/>
        <v>11.533848669682964</v>
      </c>
      <c r="Q458" s="102">
        <f t="shared" ca="1" si="203"/>
        <v>0.52005235782602166</v>
      </c>
      <c r="R458" s="120">
        <f t="shared" ca="1" si="221"/>
        <v>1</v>
      </c>
      <c r="S458" s="54">
        <f t="shared" ca="1" si="222"/>
        <v>0</v>
      </c>
      <c r="T458" s="5">
        <f t="shared" ca="1" si="204"/>
        <v>1.3495941575375672</v>
      </c>
      <c r="U458" s="152">
        <f t="shared" ca="1" si="205"/>
        <v>1.3562014865041148</v>
      </c>
      <c r="V458" s="152">
        <f t="shared" ca="1" si="206"/>
        <v>1.3453914309275656</v>
      </c>
      <c r="W458" s="153">
        <f t="shared" ca="1" si="207"/>
        <v>2</v>
      </c>
      <c r="X458" s="153">
        <f t="shared" ca="1" si="208"/>
        <v>1</v>
      </c>
      <c r="Y458" s="153">
        <f t="shared" ca="1" si="209"/>
        <v>8</v>
      </c>
      <c r="Z458" s="153">
        <f t="shared" ca="1" si="210"/>
        <v>4</v>
      </c>
      <c r="AA458" s="152">
        <f t="shared" ca="1" si="211"/>
        <v>1.3541964043716699</v>
      </c>
      <c r="AB458" s="152">
        <f t="shared" ca="1" si="212"/>
        <v>1.3466126913879284</v>
      </c>
      <c r="AC458" s="154">
        <f t="shared" ca="1" si="213"/>
        <v>-704.3978755283398</v>
      </c>
      <c r="AD458" s="154">
        <f t="shared" ca="1" si="214"/>
        <v>45.650418414506788</v>
      </c>
      <c r="AE458" s="3">
        <f t="shared" ca="1" si="215"/>
        <v>-54.895621426152751</v>
      </c>
      <c r="AF458" s="3">
        <f t="shared" ca="1" si="216"/>
        <v>-658.74745711383298</v>
      </c>
      <c r="AG458" s="3" t="str">
        <f t="shared" ca="1" si="223"/>
        <v>N</v>
      </c>
      <c r="AH458" s="4" t="str">
        <f t="shared" ca="1" si="217"/>
        <v/>
      </c>
      <c r="AI458" s="75">
        <f t="shared" ca="1" si="218"/>
        <v>-65.874745711383298</v>
      </c>
      <c r="AJ458" s="75">
        <f t="shared" ca="1" si="219"/>
        <v>0</v>
      </c>
    </row>
    <row r="459" spans="1:36" ht="14.25">
      <c r="A459" s="41">
        <f t="shared" si="220"/>
        <v>393</v>
      </c>
      <c r="B459" s="150">
        <f>IF(ISNUMBER(A459),INDEX('MetaTrader Import'!$H$13:$J$5893,TRUNC(((A459-$A$39+1)-1)/3)+1,MOD((A459-$A$39+1)-1,3)+1),"")</f>
        <v>0</v>
      </c>
      <c r="C459" s="43">
        <f t="shared" ca="1" si="197"/>
        <v>20.551319323511319</v>
      </c>
      <c r="D459" s="43">
        <f t="shared" ca="1" si="198"/>
        <v>-1.06682406889853</v>
      </c>
      <c r="E459" s="43">
        <f t="shared" ca="1" si="199"/>
        <v>19.484495254612789</v>
      </c>
      <c r="F459" s="43">
        <f t="shared" ca="1" si="200"/>
        <v>1.9484495254612788</v>
      </c>
      <c r="G459" s="43">
        <f>IF(A459&lt;&gt;"",IF(A459&lt;Data!$G$11*0.25,$C$13/$G$32,IF(A459&gt;Data!$G$11*0.25,$C$13,$C$13*10)),"")</f>
        <v>2</v>
      </c>
      <c r="H459" s="43">
        <f>IF(A459&lt;&gt;"",IF(Data!$G$9="constant",$C$13,IF(Data!$G$9="squeeze",G459,F459)),"")</f>
        <v>2</v>
      </c>
      <c r="I459" s="38">
        <f ca="1">IF(ISNUMBER(A459),NORMINV(RAND(),0,IF(AND(Data!$G$9="squeeze",A459&lt;Data!$G$11*0.25),$H$32,1)*$C$30*$C$13)*($C$14*$C$12),"")</f>
        <v>7.1473652998506093E-4</v>
      </c>
      <c r="J459" s="42">
        <f ca="1">IFERROR(IF(Data!$C$6="Real",B459,I459+J458+($C$14*$C$12)*(NORMINV(RAND(),$C$15,CHOOSE($G$13,$C$13,F459,G459)))),"")</f>
        <v>1.3458909660801752</v>
      </c>
      <c r="K459" s="88">
        <f>IF(ISNUMBER(A459), IF($G$16="fixed",$G$17,MIN(H459*Data!$C$7*$C$16*0.5,$C$17*Data!$C$7))*$C$12,"")</f>
        <v>8.0000000000000007E-5</v>
      </c>
      <c r="L459" s="42">
        <f t="shared" ca="1" si="224"/>
        <v>1.3458909660801752</v>
      </c>
      <c r="M459" s="44">
        <f t="shared" ca="1" si="225"/>
        <v>1.3459309660801753</v>
      </c>
      <c r="N459" s="44">
        <f t="shared" ca="1" si="226"/>
        <v>1.3458509660801752</v>
      </c>
      <c r="O459" s="108">
        <f t="shared" ca="1" si="201"/>
        <v>-2.3886746037131861</v>
      </c>
      <c r="P459" s="102">
        <f t="shared" ca="1" si="202"/>
        <v>11.219151470756048</v>
      </c>
      <c r="Q459" s="102">
        <f t="shared" ca="1" si="203"/>
        <v>0.43247347538321396</v>
      </c>
      <c r="R459" s="120">
        <f t="shared" ca="1" si="221"/>
        <v>1</v>
      </c>
      <c r="S459" s="54">
        <f t="shared" ca="1" si="222"/>
        <v>0</v>
      </c>
      <c r="T459" s="5">
        <f t="shared" ca="1" si="204"/>
        <v>1.3495941575375672</v>
      </c>
      <c r="U459" s="152">
        <f t="shared" ca="1" si="205"/>
        <v>1.3562014865041148</v>
      </c>
      <c r="V459" s="152">
        <f t="shared" ca="1" si="206"/>
        <v>1.3453914309275656</v>
      </c>
      <c r="W459" s="153">
        <f t="shared" ca="1" si="207"/>
        <v>2</v>
      </c>
      <c r="X459" s="153">
        <f t="shared" ca="1" si="208"/>
        <v>1</v>
      </c>
      <c r="Y459" s="153">
        <f t="shared" ca="1" si="209"/>
        <v>8</v>
      </c>
      <c r="Z459" s="153">
        <f t="shared" ca="1" si="210"/>
        <v>4</v>
      </c>
      <c r="AA459" s="152">
        <f t="shared" ca="1" si="211"/>
        <v>1.3541964043716699</v>
      </c>
      <c r="AB459" s="152">
        <f t="shared" ca="1" si="212"/>
        <v>1.3466126913879284</v>
      </c>
      <c r="AC459" s="154">
        <f t="shared" ca="1" si="213"/>
        <v>-667.63506331957603</v>
      </c>
      <c r="AD459" s="154">
        <f t="shared" ca="1" si="214"/>
        <v>27.269012310124907</v>
      </c>
      <c r="AE459" s="3">
        <f t="shared" ca="1" si="215"/>
        <v>-53.363837584120922</v>
      </c>
      <c r="AF459" s="3">
        <f t="shared" ca="1" si="216"/>
        <v>-640.3660510094511</v>
      </c>
      <c r="AG459" s="3" t="str">
        <f t="shared" ca="1" si="223"/>
        <v>N</v>
      </c>
      <c r="AH459" s="4" t="str">
        <f t="shared" ca="1" si="217"/>
        <v/>
      </c>
      <c r="AI459" s="75">
        <f t="shared" ca="1" si="218"/>
        <v>-64.03660510094511</v>
      </c>
      <c r="AJ459" s="75">
        <f t="shared" ca="1" si="219"/>
        <v>0</v>
      </c>
    </row>
    <row r="460" spans="1:36" ht="14.25">
      <c r="A460" s="41">
        <f t="shared" si="220"/>
        <v>394</v>
      </c>
      <c r="B460" s="150">
        <f>IF(ISNUMBER(A460),INDEX('MetaTrader Import'!$H$13:$J$5893,TRUNC(((A460-$A$39+1)-1)/3)+1,MOD((A460-$A$39+1)-1,3)+1),"")</f>
        <v>0</v>
      </c>
      <c r="C460" s="43">
        <f t="shared" ca="1" si="197"/>
        <v>19.484495254612789</v>
      </c>
      <c r="D460" s="43">
        <f t="shared" ca="1" si="198"/>
        <v>-2.1775209953202435</v>
      </c>
      <c r="E460" s="43">
        <f t="shared" ca="1" si="199"/>
        <v>17.306974259292545</v>
      </c>
      <c r="F460" s="43">
        <f t="shared" ca="1" si="200"/>
        <v>1.7306974259292545</v>
      </c>
      <c r="G460" s="43">
        <f>IF(A460&lt;&gt;"",IF(A460&lt;Data!$G$11*0.25,$C$13/$G$32,IF(A460&gt;Data!$G$11*0.25,$C$13,$C$13*10)),"")</f>
        <v>2</v>
      </c>
      <c r="H460" s="43">
        <f>IF(A460&lt;&gt;"",IF(Data!$G$9="constant",$C$13,IF(Data!$G$9="squeeze",G460,F460)),"")</f>
        <v>2</v>
      </c>
      <c r="I460" s="38">
        <f ca="1">IF(ISNUMBER(A460),NORMINV(RAND(),0,IF(AND(Data!$G$9="squeeze",A460&lt;Data!$G$11*0.25),$H$32,1)*$C$30*$C$13)*($C$14*$C$12),"")</f>
        <v>9.5340951452744748E-5</v>
      </c>
      <c r="J460" s="42">
        <f ca="1">IFERROR(IF(Data!$C$6="Real",B460,I460+J459+($C$14*$C$12)*(NORMINV(RAND(),$C$15,CHOOSE($G$13,$C$13,F460,G460)))),"")</f>
        <v>1.3465561627084022</v>
      </c>
      <c r="K460" s="88">
        <f>IF(ISNUMBER(A460), IF($G$16="fixed",$G$17,MIN(H460*Data!$C$7*$C$16*0.5,$C$17*Data!$C$7))*$C$12,"")</f>
        <v>8.0000000000000007E-5</v>
      </c>
      <c r="L460" s="42">
        <f t="shared" ca="1" si="224"/>
        <v>1.3465561627084022</v>
      </c>
      <c r="M460" s="44">
        <f t="shared" ca="1" si="225"/>
        <v>1.3465961627084022</v>
      </c>
      <c r="N460" s="44">
        <f t="shared" ca="1" si="226"/>
        <v>1.3465161627084021</v>
      </c>
      <c r="O460" s="108">
        <f t="shared" ca="1" si="201"/>
        <v>-1.9964036096833788</v>
      </c>
      <c r="P460" s="102">
        <f t="shared" ca="1" si="202"/>
        <v>9.752963010711369</v>
      </c>
      <c r="Q460" s="102">
        <f t="shared" ca="1" si="203"/>
        <v>0.29025510863112025</v>
      </c>
      <c r="R460" s="120">
        <f t="shared" ca="1" si="221"/>
        <v>1</v>
      </c>
      <c r="S460" s="54">
        <f t="shared" ca="1" si="222"/>
        <v>0</v>
      </c>
      <c r="T460" s="5">
        <f t="shared" ca="1" si="204"/>
        <v>1.3495941575375672</v>
      </c>
      <c r="U460" s="152">
        <f t="shared" ca="1" si="205"/>
        <v>1.3562014865041148</v>
      </c>
      <c r="V460" s="152">
        <f t="shared" ca="1" si="206"/>
        <v>1.3453914309275656</v>
      </c>
      <c r="W460" s="153">
        <f t="shared" ca="1" si="207"/>
        <v>2</v>
      </c>
      <c r="X460" s="153">
        <f t="shared" ca="1" si="208"/>
        <v>1</v>
      </c>
      <c r="Y460" s="153">
        <f t="shared" ca="1" si="209"/>
        <v>8</v>
      </c>
      <c r="Z460" s="153">
        <f t="shared" ca="1" si="210"/>
        <v>4</v>
      </c>
      <c r="AA460" s="152">
        <f t="shared" ca="1" si="211"/>
        <v>1.3541964043716699</v>
      </c>
      <c r="AB460" s="152">
        <f t="shared" ca="1" si="212"/>
        <v>1.3466126913879284</v>
      </c>
      <c r="AC460" s="154">
        <f t="shared" ca="1" si="213"/>
        <v>-614.41933306142005</v>
      </c>
      <c r="AD460" s="154">
        <f t="shared" ca="1" si="214"/>
        <v>0.66114718104692827</v>
      </c>
      <c r="AE460" s="3">
        <f t="shared" ca="1" si="215"/>
        <v>-51.146515490031099</v>
      </c>
      <c r="AF460" s="3">
        <f t="shared" ca="1" si="216"/>
        <v>-613.75818588037316</v>
      </c>
      <c r="AG460" s="3" t="str">
        <f t="shared" ca="1" si="223"/>
        <v>N</v>
      </c>
      <c r="AH460" s="4" t="str">
        <f t="shared" ca="1" si="217"/>
        <v/>
      </c>
      <c r="AI460" s="75">
        <f t="shared" ca="1" si="218"/>
        <v>-61.375818588037319</v>
      </c>
      <c r="AJ460" s="75">
        <f t="shared" ca="1" si="219"/>
        <v>0</v>
      </c>
    </row>
    <row r="461" spans="1:36" ht="14.25">
      <c r="A461" s="41">
        <f t="shared" si="220"/>
        <v>395</v>
      </c>
      <c r="B461" s="150">
        <f>IF(ISNUMBER(A461),INDEX('MetaTrader Import'!$H$13:$J$5893,TRUNC(((A461-$A$39+1)-1)/3)+1,MOD((A461-$A$39+1)-1,3)+1),"")</f>
        <v>0</v>
      </c>
      <c r="C461" s="43">
        <f t="shared" ca="1" si="197"/>
        <v>17.306974259292545</v>
      </c>
      <c r="D461" s="43">
        <f t="shared" ca="1" si="198"/>
        <v>0.20707737688447914</v>
      </c>
      <c r="E461" s="43">
        <f t="shared" ca="1" si="199"/>
        <v>17.514051636177022</v>
      </c>
      <c r="F461" s="43">
        <f t="shared" ca="1" si="200"/>
        <v>1.7514051636177022</v>
      </c>
      <c r="G461" s="43">
        <f>IF(A461&lt;&gt;"",IF(A461&lt;Data!$G$11*0.25,$C$13/$G$32,IF(A461&gt;Data!$G$11*0.25,$C$13,$C$13*10)),"")</f>
        <v>2</v>
      </c>
      <c r="H461" s="43">
        <f>IF(A461&lt;&gt;"",IF(Data!$G$9="constant",$C$13,IF(Data!$G$9="squeeze",G461,F461)),"")</f>
        <v>2</v>
      </c>
      <c r="I461" s="38">
        <f ca="1">IF(ISNUMBER(A461),NORMINV(RAND(),0,IF(AND(Data!$G$9="squeeze",A461&lt;Data!$G$11*0.25),$H$32,1)*$C$30*$C$13)*($C$14*$C$12),"")</f>
        <v>4.5697679599219576E-4</v>
      </c>
      <c r="J461" s="42">
        <f ca="1">IFERROR(IF(Data!$C$6="Real",B461,I461+J460+($C$14*$C$12)*(NORMINV(RAND(),$C$15,CHOOSE($G$13,$C$13,F461,G461)))),"")</f>
        <v>1.3476336806086744</v>
      </c>
      <c r="K461" s="88">
        <f>IF(ISNUMBER(A461), IF($G$16="fixed",$G$17,MIN(H461*Data!$C$7*$C$16*0.5,$C$17*Data!$C$7))*$C$12,"")</f>
        <v>8.0000000000000007E-5</v>
      </c>
      <c r="L461" s="42">
        <f t="shared" ca="1" si="224"/>
        <v>1.3476336806086744</v>
      </c>
      <c r="M461" s="44">
        <f t="shared" ca="1" si="225"/>
        <v>1.3476736806086744</v>
      </c>
      <c r="N461" s="44">
        <f t="shared" ca="1" si="226"/>
        <v>1.3475936806086743</v>
      </c>
      <c r="O461" s="108">
        <f t="shared" ca="1" si="201"/>
        <v>-1.3691709171363105</v>
      </c>
      <c r="P461" s="102">
        <f t="shared" ca="1" si="202"/>
        <v>8.4933353113553398</v>
      </c>
      <c r="Q461" s="102">
        <f t="shared" ca="1" si="203"/>
        <v>0.11905575310225187</v>
      </c>
      <c r="R461" s="120">
        <f t="shared" ca="1" si="221"/>
        <v>1</v>
      </c>
      <c r="S461" s="54">
        <f t="shared" ca="1" si="222"/>
        <v>0</v>
      </c>
      <c r="T461" s="5">
        <f t="shared" ca="1" si="204"/>
        <v>1.3495941575375672</v>
      </c>
      <c r="U461" s="152">
        <f t="shared" ca="1" si="205"/>
        <v>1.3562014865041148</v>
      </c>
      <c r="V461" s="152">
        <f t="shared" ca="1" si="206"/>
        <v>1.3453914309275656</v>
      </c>
      <c r="W461" s="153">
        <f t="shared" ca="1" si="207"/>
        <v>2</v>
      </c>
      <c r="X461" s="153">
        <f t="shared" ca="1" si="208"/>
        <v>1</v>
      </c>
      <c r="Y461" s="153">
        <f t="shared" ca="1" si="209"/>
        <v>8</v>
      </c>
      <c r="Z461" s="153">
        <f t="shared" ca="1" si="210"/>
        <v>4</v>
      </c>
      <c r="AA461" s="152">
        <f t="shared" ca="1" si="211"/>
        <v>1.3541964043716699</v>
      </c>
      <c r="AB461" s="152">
        <f t="shared" ca="1" si="212"/>
        <v>1.3466126913879284</v>
      </c>
      <c r="AC461" s="154">
        <f t="shared" ca="1" si="213"/>
        <v>-528.21790103964258</v>
      </c>
      <c r="AD461" s="154">
        <f t="shared" ca="1" si="214"/>
        <v>-42.439568829841789</v>
      </c>
      <c r="AE461" s="3">
        <f t="shared" ca="1" si="215"/>
        <v>-47.554789155790367</v>
      </c>
      <c r="AF461" s="3">
        <f t="shared" ca="1" si="216"/>
        <v>-570.65746986948443</v>
      </c>
      <c r="AG461" s="3" t="str">
        <f t="shared" ca="1" si="223"/>
        <v>N</v>
      </c>
      <c r="AH461" s="4" t="str">
        <f t="shared" ca="1" si="217"/>
        <v/>
      </c>
      <c r="AI461" s="75">
        <f t="shared" ca="1" si="218"/>
        <v>-57.065746986948447</v>
      </c>
      <c r="AJ461" s="75">
        <f t="shared" ca="1" si="219"/>
        <v>0</v>
      </c>
    </row>
    <row r="462" spans="1:36" ht="14.25">
      <c r="A462" s="41">
        <f t="shared" si="220"/>
        <v>396</v>
      </c>
      <c r="B462" s="150">
        <f>IF(ISNUMBER(A462),INDEX('MetaTrader Import'!$H$13:$J$5893,TRUNC(((A462-$A$39+1)-1)/3)+1,MOD((A462-$A$39+1)-1,3)+1),"")</f>
        <v>0</v>
      </c>
      <c r="C462" s="43">
        <f t="shared" ca="1" si="197"/>
        <v>17.514051636177022</v>
      </c>
      <c r="D462" s="43">
        <f t="shared" ca="1" si="198"/>
        <v>-0.4170109393856648</v>
      </c>
      <c r="E462" s="43">
        <f t="shared" ca="1" si="199"/>
        <v>17.097040696791357</v>
      </c>
      <c r="F462" s="43">
        <f t="shared" ca="1" si="200"/>
        <v>1.7097040696791357</v>
      </c>
      <c r="G462" s="43">
        <f>IF(A462&lt;&gt;"",IF(A462&lt;Data!$G$11*0.25,$C$13/$G$32,IF(A462&gt;Data!$G$11*0.25,$C$13,$C$13*10)),"")</f>
        <v>2</v>
      </c>
      <c r="H462" s="43">
        <f>IF(A462&lt;&gt;"",IF(Data!$G$9="constant",$C$13,IF(Data!$G$9="squeeze",G462,F462)),"")</f>
        <v>2</v>
      </c>
      <c r="I462" s="38">
        <f ca="1">IF(ISNUMBER(A462),NORMINV(RAND(),0,IF(AND(Data!$G$9="squeeze",A462&lt;Data!$G$11*0.25),$H$32,1)*$C$30*$C$13)*($C$14*$C$12),"")</f>
        <v>-1.1536233064688269E-4</v>
      </c>
      <c r="J462" s="42">
        <f ca="1">IFERROR(IF(Data!$C$6="Real",B462,I462+J461+($C$14*$C$12)*(NORMINV(RAND(),$C$15,CHOOSE($G$13,$C$13,F462,G462)))),"")</f>
        <v>1.3479122484058441</v>
      </c>
      <c r="K462" s="88">
        <f>IF(ISNUMBER(A462), IF($G$16="fixed",$G$17,MIN(H462*Data!$C$7*$C$16*0.5,$C$17*Data!$C$7))*$C$12,"")</f>
        <v>8.0000000000000007E-5</v>
      </c>
      <c r="L462" s="42">
        <f t="shared" ca="1" si="224"/>
        <v>1.3479122484058441</v>
      </c>
      <c r="M462" s="44">
        <f t="shared" ca="1" si="225"/>
        <v>1.3479522484058442</v>
      </c>
      <c r="N462" s="44">
        <f t="shared" ca="1" si="226"/>
        <v>1.3478722484058441</v>
      </c>
      <c r="O462" s="108">
        <f t="shared" ca="1" si="201"/>
        <v>-0.71622716970006139</v>
      </c>
      <c r="P462" s="102">
        <f t="shared" ca="1" si="202"/>
        <v>7.6635091850729813</v>
      </c>
      <c r="Q462" s="102">
        <f t="shared" ca="1" si="203"/>
        <v>-5.880519133383371E-2</v>
      </c>
      <c r="R462" s="120">
        <f t="shared" ca="1" si="221"/>
        <v>1</v>
      </c>
      <c r="S462" s="54">
        <f t="shared" ca="1" si="222"/>
        <v>0</v>
      </c>
      <c r="T462" s="5">
        <f t="shared" ca="1" si="204"/>
        <v>1.3495941575375672</v>
      </c>
      <c r="U462" s="152">
        <f t="shared" ca="1" si="205"/>
        <v>1.3562014865041148</v>
      </c>
      <c r="V462" s="152">
        <f t="shared" ca="1" si="206"/>
        <v>1.3453914309275656</v>
      </c>
      <c r="W462" s="153">
        <f t="shared" ca="1" si="207"/>
        <v>2</v>
      </c>
      <c r="X462" s="153">
        <f t="shared" ca="1" si="208"/>
        <v>1</v>
      </c>
      <c r="Y462" s="153">
        <f t="shared" ca="1" si="209"/>
        <v>8</v>
      </c>
      <c r="Z462" s="153">
        <f t="shared" ca="1" si="210"/>
        <v>4</v>
      </c>
      <c r="AA462" s="152">
        <f t="shared" ca="1" si="211"/>
        <v>1.3541964043716699</v>
      </c>
      <c r="AB462" s="152">
        <f t="shared" ca="1" si="212"/>
        <v>1.3466126913879284</v>
      </c>
      <c r="AC462" s="154">
        <f t="shared" ca="1" si="213"/>
        <v>-505.9324772660645</v>
      </c>
      <c r="AD462" s="154">
        <f t="shared" ca="1" si="214"/>
        <v>-53.582280716630848</v>
      </c>
      <c r="AE462" s="3">
        <f t="shared" ca="1" si="215"/>
        <v>-46.626229831891273</v>
      </c>
      <c r="AF462" s="3">
        <f t="shared" ca="1" si="216"/>
        <v>-559.5147579826953</v>
      </c>
      <c r="AG462" s="3" t="str">
        <f t="shared" ca="1" si="223"/>
        <v>N</v>
      </c>
      <c r="AH462" s="4" t="str">
        <f t="shared" ca="1" si="217"/>
        <v/>
      </c>
      <c r="AI462" s="75">
        <f t="shared" ca="1" si="218"/>
        <v>-55.951475798269534</v>
      </c>
      <c r="AJ462" s="75">
        <f t="shared" ca="1" si="219"/>
        <v>0</v>
      </c>
    </row>
    <row r="463" spans="1:36" ht="14.25">
      <c r="A463" s="41">
        <f t="shared" si="220"/>
        <v>397</v>
      </c>
      <c r="B463" s="150">
        <f>IF(ISNUMBER(A463),INDEX('MetaTrader Import'!$H$13:$J$5893,TRUNC(((A463-$A$39+1)-1)/3)+1,MOD((A463-$A$39+1)-1,3)+1),"")</f>
        <v>0</v>
      </c>
      <c r="C463" s="43">
        <f t="shared" ca="1" si="197"/>
        <v>17.097040696791357</v>
      </c>
      <c r="D463" s="43">
        <f t="shared" ca="1" si="198"/>
        <v>2.1453114231942636</v>
      </c>
      <c r="E463" s="43">
        <f t="shared" ca="1" si="199"/>
        <v>19.242352119985622</v>
      </c>
      <c r="F463" s="43">
        <f t="shared" ca="1" si="200"/>
        <v>1.9242352119985622</v>
      </c>
      <c r="G463" s="43">
        <f>IF(A463&lt;&gt;"",IF(A463&lt;Data!$G$11*0.25,$C$13/$G$32,IF(A463&gt;Data!$G$11*0.25,$C$13,$C$13*10)),"")</f>
        <v>2</v>
      </c>
      <c r="H463" s="43">
        <f>IF(A463&lt;&gt;"",IF(Data!$G$9="constant",$C$13,IF(Data!$G$9="squeeze",G463,F463)),"")</f>
        <v>2</v>
      </c>
      <c r="I463" s="38">
        <f ca="1">IF(ISNUMBER(A463),NORMINV(RAND(),0,IF(AND(Data!$G$9="squeeze",A463&lt;Data!$G$11*0.25),$H$32,1)*$C$30*$C$13)*($C$14*$C$12),"")</f>
        <v>-2.8799628623907178E-4</v>
      </c>
      <c r="J463" s="42">
        <f ca="1">IFERROR(IF(Data!$C$6="Real",B463,I463+J462+($C$14*$C$12)*(NORMINV(RAND(),$C$15,CHOOSE($G$13,$C$13,F463,G463)))),"")</f>
        <v>1.3478639254387936</v>
      </c>
      <c r="K463" s="88">
        <f>IF(ISNUMBER(A463), IF($G$16="fixed",$G$17,MIN(H463*Data!$C$7*$C$16*0.5,$C$17*Data!$C$7))*$C$12,"")</f>
        <v>8.0000000000000007E-5</v>
      </c>
      <c r="L463" s="42">
        <f t="shared" ca="1" si="224"/>
        <v>1.3478639254387936</v>
      </c>
      <c r="M463" s="44">
        <f t="shared" ca="1" si="225"/>
        <v>1.3479039254387937</v>
      </c>
      <c r="N463" s="44">
        <f t="shared" ca="1" si="226"/>
        <v>1.3478239254387936</v>
      </c>
      <c r="O463" s="108">
        <f t="shared" ca="1" si="201"/>
        <v>-0.24167858050527791</v>
      </c>
      <c r="P463" s="102">
        <f t="shared" ca="1" si="202"/>
        <v>7.5470462739397322</v>
      </c>
      <c r="Q463" s="102">
        <f t="shared" ca="1" si="203"/>
        <v>-0.19722751846625969</v>
      </c>
      <c r="R463" s="120">
        <f t="shared" ca="1" si="221"/>
        <v>1</v>
      </c>
      <c r="S463" s="54">
        <f t="shared" ca="1" si="222"/>
        <v>0</v>
      </c>
      <c r="T463" s="5">
        <f t="shared" ca="1" si="204"/>
        <v>1.3495941575375672</v>
      </c>
      <c r="U463" s="152">
        <f t="shared" ca="1" si="205"/>
        <v>1.3562014865041148</v>
      </c>
      <c r="V463" s="152">
        <f t="shared" ca="1" si="206"/>
        <v>1.3453914309275656</v>
      </c>
      <c r="W463" s="153">
        <f t="shared" ca="1" si="207"/>
        <v>2</v>
      </c>
      <c r="X463" s="153">
        <f t="shared" ca="1" si="208"/>
        <v>1</v>
      </c>
      <c r="Y463" s="153">
        <f t="shared" ca="1" si="209"/>
        <v>8</v>
      </c>
      <c r="Z463" s="153">
        <f t="shared" ca="1" si="210"/>
        <v>4</v>
      </c>
      <c r="AA463" s="152">
        <f t="shared" ca="1" si="211"/>
        <v>1.3541964043716699</v>
      </c>
      <c r="AB463" s="152">
        <f t="shared" ca="1" si="212"/>
        <v>1.3466126913879284</v>
      </c>
      <c r="AC463" s="154">
        <f t="shared" ca="1" si="213"/>
        <v>-509.79831463010328</v>
      </c>
      <c r="AD463" s="154">
        <f t="shared" ca="1" si="214"/>
        <v>-51.649362034611457</v>
      </c>
      <c r="AE463" s="3">
        <f t="shared" ca="1" si="215"/>
        <v>-46.787306388726229</v>
      </c>
      <c r="AF463" s="3">
        <f t="shared" ca="1" si="216"/>
        <v>-561.44767666471478</v>
      </c>
      <c r="AG463" s="3" t="str">
        <f t="shared" ca="1" si="223"/>
        <v>N</v>
      </c>
      <c r="AH463" s="4" t="str">
        <f t="shared" ca="1" si="217"/>
        <v/>
      </c>
      <c r="AI463" s="75">
        <f t="shared" ca="1" si="218"/>
        <v>-56.144767666471481</v>
      </c>
      <c r="AJ463" s="75">
        <f t="shared" ca="1" si="219"/>
        <v>0</v>
      </c>
    </row>
    <row r="464" spans="1:36" ht="14.25">
      <c r="A464" s="41">
        <f t="shared" si="220"/>
        <v>398</v>
      </c>
      <c r="B464" s="150">
        <f>IF(ISNUMBER(A464),INDEX('MetaTrader Import'!$H$13:$J$5893,TRUNC(((A464-$A$39+1)-1)/3)+1,MOD((A464-$A$39+1)-1,3)+1),"")</f>
        <v>0</v>
      </c>
      <c r="C464" s="43">
        <f t="shared" ca="1" si="197"/>
        <v>19.242352119985622</v>
      </c>
      <c r="D464" s="43">
        <f t="shared" ca="1" si="198"/>
        <v>-1.5573830581848078</v>
      </c>
      <c r="E464" s="43">
        <f t="shared" ca="1" si="199"/>
        <v>17.684969061800814</v>
      </c>
      <c r="F464" s="43">
        <f t="shared" ca="1" si="200"/>
        <v>1.7684969061800815</v>
      </c>
      <c r="G464" s="43">
        <f>IF(A464&lt;&gt;"",IF(A464&lt;Data!$G$11*0.25,$C$13/$G$32,IF(A464&gt;Data!$G$11*0.25,$C$13,$C$13*10)),"")</f>
        <v>2</v>
      </c>
      <c r="H464" s="43">
        <f>IF(A464&lt;&gt;"",IF(Data!$G$9="constant",$C$13,IF(Data!$G$9="squeeze",G464,F464)),"")</f>
        <v>2</v>
      </c>
      <c r="I464" s="38">
        <f ca="1">IF(ISNUMBER(A464),NORMINV(RAND(),0,IF(AND(Data!$G$9="squeeze",A464&lt;Data!$G$11*0.25),$H$32,1)*$C$30*$C$13)*($C$14*$C$12),"")</f>
        <v>2.8611836054211859E-4</v>
      </c>
      <c r="J464" s="42">
        <f ca="1">IFERROR(IF(Data!$C$6="Real",B464,I464+J463+($C$14*$C$12)*(NORMINV(RAND(),$C$15,CHOOSE($G$13,$C$13,F464,G464)))),"")</f>
        <v>1.3482778484635565</v>
      </c>
      <c r="K464" s="88">
        <f>IF(ISNUMBER(A464), IF($G$16="fixed",$G$17,MIN(H464*Data!$C$7*$C$16*0.5,$C$17*Data!$C$7))*$C$12,"")</f>
        <v>8.0000000000000007E-5</v>
      </c>
      <c r="L464" s="42">
        <f t="shared" ca="1" si="224"/>
        <v>1.3482778484635565</v>
      </c>
      <c r="M464" s="44">
        <f t="shared" ca="1" si="225"/>
        <v>1.3483178484635565</v>
      </c>
      <c r="N464" s="44">
        <f t="shared" ca="1" si="226"/>
        <v>1.3482378484635564</v>
      </c>
      <c r="O464" s="108">
        <f t="shared" ca="1" si="201"/>
        <v>0.15515355480001855</v>
      </c>
      <c r="P464" s="102">
        <f t="shared" ca="1" si="202"/>
        <v>8.1702543799756828</v>
      </c>
      <c r="Q464" s="102">
        <f t="shared" ca="1" si="203"/>
        <v>-0.25875229242910702</v>
      </c>
      <c r="R464" s="120">
        <f t="shared" ca="1" si="221"/>
        <v>1</v>
      </c>
      <c r="S464" s="54">
        <f t="shared" ca="1" si="222"/>
        <v>0</v>
      </c>
      <c r="T464" s="5">
        <f t="shared" ca="1" si="204"/>
        <v>1.3495941575375672</v>
      </c>
      <c r="U464" s="152">
        <f t="shared" ca="1" si="205"/>
        <v>1.3562014865041148</v>
      </c>
      <c r="V464" s="152">
        <f t="shared" ca="1" si="206"/>
        <v>1.3453914309275656</v>
      </c>
      <c r="W464" s="153">
        <f t="shared" ca="1" si="207"/>
        <v>2</v>
      </c>
      <c r="X464" s="153">
        <f t="shared" ca="1" si="208"/>
        <v>1</v>
      </c>
      <c r="Y464" s="153">
        <f t="shared" ca="1" si="209"/>
        <v>8</v>
      </c>
      <c r="Z464" s="153">
        <f t="shared" ca="1" si="210"/>
        <v>4</v>
      </c>
      <c r="AA464" s="152">
        <f t="shared" ca="1" si="211"/>
        <v>1.3541964043716699</v>
      </c>
      <c r="AB464" s="152">
        <f t="shared" ca="1" si="212"/>
        <v>1.3466126913879284</v>
      </c>
      <c r="AC464" s="154">
        <f t="shared" ca="1" si="213"/>
        <v>-476.68447264907599</v>
      </c>
      <c r="AD464" s="154">
        <f t="shared" ca="1" si="214"/>
        <v>-68.206283025125103</v>
      </c>
      <c r="AE464" s="3">
        <f t="shared" ca="1" si="215"/>
        <v>-45.407562972850087</v>
      </c>
      <c r="AF464" s="3">
        <f t="shared" ca="1" si="216"/>
        <v>-544.89075567420105</v>
      </c>
      <c r="AG464" s="3" t="str">
        <f t="shared" ca="1" si="223"/>
        <v>N</v>
      </c>
      <c r="AH464" s="4" t="str">
        <f t="shared" ca="1" si="217"/>
        <v/>
      </c>
      <c r="AI464" s="75">
        <f t="shared" ca="1" si="218"/>
        <v>-54.489075567420109</v>
      </c>
      <c r="AJ464" s="75">
        <f t="shared" ca="1" si="219"/>
        <v>0</v>
      </c>
    </row>
    <row r="465" spans="1:36" ht="14.25">
      <c r="A465" s="41">
        <f t="shared" si="220"/>
        <v>399</v>
      </c>
      <c r="B465" s="150">
        <f>IF(ISNUMBER(A465),INDEX('MetaTrader Import'!$H$13:$J$5893,TRUNC(((A465-$A$39+1)-1)/3)+1,MOD((A465-$A$39+1)-1,3)+1),"")</f>
        <v>0</v>
      </c>
      <c r="C465" s="43">
        <f t="shared" ca="1" si="197"/>
        <v>17.684969061800814</v>
      </c>
      <c r="D465" s="43">
        <f t="shared" ca="1" si="198"/>
        <v>-0.65855836438875981</v>
      </c>
      <c r="E465" s="43">
        <f t="shared" ca="1" si="199"/>
        <v>17.026410697412054</v>
      </c>
      <c r="F465" s="43">
        <f t="shared" ca="1" si="200"/>
        <v>1.7026410697412053</v>
      </c>
      <c r="G465" s="43">
        <f>IF(A465&lt;&gt;"",IF(A465&lt;Data!$G$11*0.25,$C$13/$G$32,IF(A465&gt;Data!$G$11*0.25,$C$13,$C$13*10)),"")</f>
        <v>2</v>
      </c>
      <c r="H465" s="43">
        <f>IF(A465&lt;&gt;"",IF(Data!$G$9="constant",$C$13,IF(Data!$G$9="squeeze",G465,F465)),"")</f>
        <v>2</v>
      </c>
      <c r="I465" s="38">
        <f ca="1">IF(ISNUMBER(A465),NORMINV(RAND(),0,IF(AND(Data!$G$9="squeeze",A465&lt;Data!$G$11*0.25),$H$32,1)*$C$30*$C$13)*($C$14*$C$12),"")</f>
        <v>-8.7170266905412745E-4</v>
      </c>
      <c r="J465" s="42">
        <f ca="1">IFERROR(IF(Data!$C$6="Real",B465,I465+J464+($C$14*$C$12)*(NORMINV(RAND(),$C$15,CHOOSE($G$13,$C$13,F465,G465)))),"")</f>
        <v>1.3472832203400609</v>
      </c>
      <c r="K465" s="88">
        <f>IF(ISNUMBER(A465), IF($G$16="fixed",$G$17,MIN(H465*Data!$C$7*$C$16*0.5,$C$17*Data!$C$7))*$C$12,"")</f>
        <v>8.0000000000000007E-5</v>
      </c>
      <c r="L465" s="42">
        <f t="shared" ca="1" si="224"/>
        <v>1.3472832203400609</v>
      </c>
      <c r="M465" s="44">
        <f t="shared" ca="1" si="225"/>
        <v>1.3473232203400609</v>
      </c>
      <c r="N465" s="44">
        <f t="shared" ca="1" si="226"/>
        <v>1.3472432203400608</v>
      </c>
      <c r="O465" s="108">
        <f t="shared" ca="1" si="201"/>
        <v>0.33336526170554426</v>
      </c>
      <c r="P465" s="102">
        <f t="shared" ca="1" si="202"/>
        <v>8.0855226757966587</v>
      </c>
      <c r="Q465" s="102">
        <f t="shared" ca="1" si="203"/>
        <v>-0.28643205578226444</v>
      </c>
      <c r="R465" s="120">
        <f t="shared" ca="1" si="221"/>
        <v>1</v>
      </c>
      <c r="S465" s="54">
        <f t="shared" ca="1" si="222"/>
        <v>0</v>
      </c>
      <c r="T465" s="5">
        <f t="shared" ca="1" si="204"/>
        <v>1.3495941575375672</v>
      </c>
      <c r="U465" s="152">
        <f t="shared" ca="1" si="205"/>
        <v>1.3562014865041148</v>
      </c>
      <c r="V465" s="152">
        <f t="shared" ca="1" si="206"/>
        <v>1.3453914309275656</v>
      </c>
      <c r="W465" s="153">
        <f t="shared" ca="1" si="207"/>
        <v>2</v>
      </c>
      <c r="X465" s="153">
        <f t="shared" ca="1" si="208"/>
        <v>1</v>
      </c>
      <c r="Y465" s="153">
        <f t="shared" ca="1" si="209"/>
        <v>8</v>
      </c>
      <c r="Z465" s="153">
        <f t="shared" ca="1" si="210"/>
        <v>4</v>
      </c>
      <c r="AA465" s="152">
        <f t="shared" ca="1" si="211"/>
        <v>1.3541964043716699</v>
      </c>
      <c r="AB465" s="152">
        <f t="shared" ca="1" si="212"/>
        <v>1.3466126913879284</v>
      </c>
      <c r="AC465" s="154">
        <f t="shared" ca="1" si="213"/>
        <v>-556.25472252872396</v>
      </c>
      <c r="AD465" s="154">
        <f t="shared" ca="1" si="214"/>
        <v>-28.421158085301101</v>
      </c>
      <c r="AE465" s="3">
        <f t="shared" ca="1" si="215"/>
        <v>-48.722990051168757</v>
      </c>
      <c r="AF465" s="3">
        <f t="shared" ca="1" si="216"/>
        <v>-584.67588061402512</v>
      </c>
      <c r="AG465" s="3" t="str">
        <f t="shared" ca="1" si="223"/>
        <v>N</v>
      </c>
      <c r="AH465" s="4" t="str">
        <f t="shared" ca="1" si="217"/>
        <v/>
      </c>
      <c r="AI465" s="75">
        <f t="shared" ca="1" si="218"/>
        <v>-58.467588061402516</v>
      </c>
      <c r="AJ465" s="75">
        <f t="shared" ca="1" si="219"/>
        <v>0</v>
      </c>
    </row>
    <row r="466" spans="1:36" ht="14.25">
      <c r="A466" s="41">
        <f t="shared" si="220"/>
        <v>400</v>
      </c>
      <c r="B466" s="150">
        <f>IF(ISNUMBER(A466),INDEX('MetaTrader Import'!$H$13:$J$5893,TRUNC(((A466-$A$39+1)-1)/3)+1,MOD((A466-$A$39+1)-1,3)+1),"")</f>
        <v>0</v>
      </c>
      <c r="C466" s="43">
        <f t="shared" ca="1" si="197"/>
        <v>17.026410697412054</v>
      </c>
      <c r="D466" s="43">
        <f t="shared" ca="1" si="198"/>
        <v>2.3332695886104426</v>
      </c>
      <c r="E466" s="43">
        <f t="shared" ca="1" si="199"/>
        <v>19.359680286022495</v>
      </c>
      <c r="F466" s="43">
        <f t="shared" ca="1" si="200"/>
        <v>1.9359680286022496</v>
      </c>
      <c r="G466" s="43">
        <f>IF(A466&lt;&gt;"",IF(A466&lt;Data!$G$11*0.25,$C$13/$G$32,IF(A466&gt;Data!$G$11*0.25,$C$13,$C$13*10)),"")</f>
        <v>2</v>
      </c>
      <c r="H466" s="43">
        <f>IF(A466&lt;&gt;"",IF(Data!$G$9="constant",$C$13,IF(Data!$G$9="squeeze",G466,F466)),"")</f>
        <v>2</v>
      </c>
      <c r="I466" s="38">
        <f ca="1">IF(ISNUMBER(A466),NORMINV(RAND(),0,IF(AND(Data!$G$9="squeeze",A466&lt;Data!$G$11*0.25),$H$32,1)*$C$30*$C$13)*($C$14*$C$12),"")</f>
        <v>-3.4421296442314138E-4</v>
      </c>
      <c r="J466" s="42">
        <f ca="1">IFERROR(IF(Data!$C$6="Real",B466,I466+J465+($C$14*$C$12)*(NORMINV(RAND(),$C$15,CHOOSE($G$13,$C$13,F466,G466)))),"")</f>
        <v>1.3474882326089175</v>
      </c>
      <c r="K466" s="88">
        <f>IF(ISNUMBER(A466), IF($G$16="fixed",$G$17,MIN(H466*Data!$C$7*$C$16*0.5,$C$17*Data!$C$7))*$C$12,"")</f>
        <v>8.0000000000000007E-5</v>
      </c>
      <c r="L466" s="42">
        <f t="shared" ca="1" si="224"/>
        <v>1.3474882326089175</v>
      </c>
      <c r="M466" s="44">
        <f t="shared" ca="1" si="225"/>
        <v>1.3475282326089175</v>
      </c>
      <c r="N466" s="44">
        <f t="shared" ca="1" si="226"/>
        <v>1.3474482326089174</v>
      </c>
      <c r="O466" s="108">
        <f t="shared" ca="1" si="201"/>
        <v>0.61594638423613701</v>
      </c>
      <c r="P466" s="102">
        <f t="shared" ca="1" si="202"/>
        <v>7.9755004833094718</v>
      </c>
      <c r="Q466" s="102">
        <f t="shared" ca="1" si="203"/>
        <v>-0.30675306211260189</v>
      </c>
      <c r="R466" s="120">
        <f t="shared" ca="1" si="221"/>
        <v>1</v>
      </c>
      <c r="S466" s="54">
        <f t="shared" ca="1" si="222"/>
        <v>0</v>
      </c>
      <c r="T466" s="5">
        <f t="shared" ca="1" si="204"/>
        <v>1.3495941575375672</v>
      </c>
      <c r="U466" s="152">
        <f t="shared" ca="1" si="205"/>
        <v>1.3562014865041148</v>
      </c>
      <c r="V466" s="152">
        <f t="shared" ca="1" si="206"/>
        <v>1.3453914309275656</v>
      </c>
      <c r="W466" s="153">
        <f t="shared" ca="1" si="207"/>
        <v>2</v>
      </c>
      <c r="X466" s="153">
        <f t="shared" ca="1" si="208"/>
        <v>1</v>
      </c>
      <c r="Y466" s="153">
        <f t="shared" ca="1" si="209"/>
        <v>8</v>
      </c>
      <c r="Z466" s="153">
        <f t="shared" ca="1" si="210"/>
        <v>4</v>
      </c>
      <c r="AA466" s="152">
        <f t="shared" ca="1" si="211"/>
        <v>1.3541964043716699</v>
      </c>
      <c r="AB466" s="152">
        <f t="shared" ca="1" si="212"/>
        <v>1.3466126913879284</v>
      </c>
      <c r="AC466" s="154">
        <f t="shared" ca="1" si="213"/>
        <v>-539.85374102019534</v>
      </c>
      <c r="AD466" s="154">
        <f t="shared" ca="1" si="214"/>
        <v>-36.621648839565424</v>
      </c>
      <c r="AE466" s="3">
        <f t="shared" ca="1" si="215"/>
        <v>-48.039615821646727</v>
      </c>
      <c r="AF466" s="3">
        <f t="shared" ca="1" si="216"/>
        <v>-576.47538985976075</v>
      </c>
      <c r="AG466" s="3" t="str">
        <f t="shared" ca="1" si="223"/>
        <v>N</v>
      </c>
      <c r="AH466" s="4" t="str">
        <f t="shared" ca="1" si="217"/>
        <v/>
      </c>
      <c r="AI466" s="75">
        <f t="shared" ca="1" si="218"/>
        <v>-57.647538985976084</v>
      </c>
      <c r="AJ466" s="75">
        <f t="shared" ca="1" si="219"/>
        <v>0</v>
      </c>
    </row>
    <row r="467" spans="1:36" ht="14.25">
      <c r="A467" s="41">
        <f t="shared" si="220"/>
        <v>401</v>
      </c>
      <c r="B467" s="150">
        <f>IF(ISNUMBER(A467),INDEX('MetaTrader Import'!$H$13:$J$5893,TRUNC(((A467-$A$39+1)-1)/3)+1,MOD((A467-$A$39+1)-1,3)+1),"")</f>
        <v>0</v>
      </c>
      <c r="C467" s="43">
        <f t="shared" ca="1" si="197"/>
        <v>19.359680286022495</v>
      </c>
      <c r="D467" s="43">
        <f t="shared" ca="1" si="198"/>
        <v>-3.1215694746862073</v>
      </c>
      <c r="E467" s="43">
        <f t="shared" ca="1" si="199"/>
        <v>16.238110811336288</v>
      </c>
      <c r="F467" s="43">
        <f t="shared" ca="1" si="200"/>
        <v>1.6238110811336288</v>
      </c>
      <c r="G467" s="43">
        <f>IF(A467&lt;&gt;"",IF(A467&lt;Data!$G$11*0.25,$C$13/$G$32,IF(A467&gt;Data!$G$11*0.25,$C$13,$C$13*10)),"")</f>
        <v>2</v>
      </c>
      <c r="H467" s="43">
        <f>IF(A467&lt;&gt;"",IF(Data!$G$9="constant",$C$13,IF(Data!$G$9="squeeze",G467,F467)),"")</f>
        <v>2</v>
      </c>
      <c r="I467" s="38">
        <f ca="1">IF(ISNUMBER(A467),NORMINV(RAND(),0,IF(AND(Data!$G$9="squeeze",A467&lt;Data!$G$11*0.25),$H$32,1)*$C$30*$C$13)*($C$14*$C$12),"")</f>
        <v>1.2754499386459335E-4</v>
      </c>
      <c r="J467" s="42">
        <f ca="1">IFERROR(IF(Data!$C$6="Real",B467,I467+J466+($C$14*$C$12)*(NORMINV(RAND(),$C$15,CHOOSE($G$13,$C$13,F467,G467)))),"")</f>
        <v>1.3483280766784518</v>
      </c>
      <c r="K467" s="88">
        <f>IF(ISNUMBER(A467), IF($G$16="fixed",$G$17,MIN(H467*Data!$C$7*$C$16*0.5,$C$17*Data!$C$7))*$C$12,"")</f>
        <v>8.0000000000000007E-5</v>
      </c>
      <c r="L467" s="42">
        <f t="shared" ca="1" si="224"/>
        <v>1.3483280766784518</v>
      </c>
      <c r="M467" s="44">
        <f t="shared" ca="1" si="225"/>
        <v>1.3483680766784518</v>
      </c>
      <c r="N467" s="44">
        <f t="shared" ca="1" si="226"/>
        <v>1.3482880766784517</v>
      </c>
      <c r="O467" s="108">
        <f t="shared" ca="1" si="201"/>
        <v>1.0211331690275613</v>
      </c>
      <c r="P467" s="102">
        <f t="shared" ca="1" si="202"/>
        <v>8.5889243585659827</v>
      </c>
      <c r="Q467" s="102">
        <f t="shared" ca="1" si="203"/>
        <v>-0.30010372209758218</v>
      </c>
      <c r="R467" s="120">
        <f t="shared" ca="1" si="221"/>
        <v>1</v>
      </c>
      <c r="S467" s="54">
        <f t="shared" ca="1" si="222"/>
        <v>0</v>
      </c>
      <c r="T467" s="5">
        <f t="shared" ca="1" si="204"/>
        <v>1.3495941575375672</v>
      </c>
      <c r="U467" s="152">
        <f t="shared" ca="1" si="205"/>
        <v>1.3562014865041148</v>
      </c>
      <c r="V467" s="152">
        <f t="shared" ca="1" si="206"/>
        <v>1.3453914309275656</v>
      </c>
      <c r="W467" s="153">
        <f t="shared" ca="1" si="207"/>
        <v>2</v>
      </c>
      <c r="X467" s="153">
        <f t="shared" ca="1" si="208"/>
        <v>1</v>
      </c>
      <c r="Y467" s="153">
        <f t="shared" ca="1" si="209"/>
        <v>8</v>
      </c>
      <c r="Z467" s="153">
        <f t="shared" ca="1" si="210"/>
        <v>4</v>
      </c>
      <c r="AA467" s="152">
        <f t="shared" ca="1" si="211"/>
        <v>1.3541964043716699</v>
      </c>
      <c r="AB467" s="152">
        <f t="shared" ca="1" si="212"/>
        <v>1.3466126913879284</v>
      </c>
      <c r="AC467" s="154">
        <f t="shared" ca="1" si="213"/>
        <v>-472.66621545745124</v>
      </c>
      <c r="AD467" s="154">
        <f t="shared" ca="1" si="214"/>
        <v>-70.215411620937473</v>
      </c>
      <c r="AE467" s="3">
        <f t="shared" ca="1" si="215"/>
        <v>-45.24013558986573</v>
      </c>
      <c r="AF467" s="3">
        <f t="shared" ca="1" si="216"/>
        <v>-542.88162707838876</v>
      </c>
      <c r="AG467" s="3" t="str">
        <f t="shared" ca="1" si="223"/>
        <v>N</v>
      </c>
      <c r="AH467" s="4" t="str">
        <f t="shared" ca="1" si="217"/>
        <v/>
      </c>
      <c r="AI467" s="75">
        <f t="shared" ca="1" si="218"/>
        <v>-54.288162707838872</v>
      </c>
      <c r="AJ467" s="75">
        <f t="shared" ca="1" si="219"/>
        <v>0</v>
      </c>
    </row>
    <row r="468" spans="1:36" ht="14.25">
      <c r="A468" s="41">
        <f t="shared" si="220"/>
        <v>402</v>
      </c>
      <c r="B468" s="150">
        <f>IF(ISNUMBER(A468),INDEX('MetaTrader Import'!$H$13:$J$5893,TRUNC(((A468-$A$39+1)-1)/3)+1,MOD((A468-$A$39+1)-1,3)+1),"")</f>
        <v>0</v>
      </c>
      <c r="C468" s="43">
        <f t="shared" ca="1" si="197"/>
        <v>16.238110811336288</v>
      </c>
      <c r="D468" s="43">
        <f t="shared" ca="1" si="198"/>
        <v>-0.19684608467411779</v>
      </c>
      <c r="E468" s="43">
        <f t="shared" ca="1" si="199"/>
        <v>16.04126472666217</v>
      </c>
      <c r="F468" s="43">
        <f t="shared" ca="1" si="200"/>
        <v>1.604126472666217</v>
      </c>
      <c r="G468" s="43">
        <f>IF(A468&lt;&gt;"",IF(A468&lt;Data!$G$11*0.25,$C$13/$G$32,IF(A468&gt;Data!$G$11*0.25,$C$13,$C$13*10)),"")</f>
        <v>2</v>
      </c>
      <c r="H468" s="43">
        <f>IF(A468&lt;&gt;"",IF(Data!$G$9="constant",$C$13,IF(Data!$G$9="squeeze",G468,F468)),"")</f>
        <v>2</v>
      </c>
      <c r="I468" s="38">
        <f ca="1">IF(ISNUMBER(A468),NORMINV(RAND(),0,IF(AND(Data!$G$9="squeeze",A468&lt;Data!$G$11*0.25),$H$32,1)*$C$30*$C$13)*($C$14*$C$12),"")</f>
        <v>-8.1371448424877996E-4</v>
      </c>
      <c r="J468" s="42">
        <f ca="1">IFERROR(IF(Data!$C$6="Real",B468,I468+J467+($C$14*$C$12)*(NORMINV(RAND(),$C$15,CHOOSE($G$13,$C$13,F468,G468)))),"")</f>
        <v>1.3474989232212851</v>
      </c>
      <c r="K468" s="88">
        <f>IF(ISNUMBER(A468), IF($G$16="fixed",$G$17,MIN(H468*Data!$C$7*$C$16*0.5,$C$17*Data!$C$7))*$C$12,"")</f>
        <v>8.0000000000000007E-5</v>
      </c>
      <c r="L468" s="42">
        <f t="shared" ca="1" si="224"/>
        <v>1.3474989232212851</v>
      </c>
      <c r="M468" s="44">
        <f t="shared" ca="1" si="225"/>
        <v>1.3475389232212851</v>
      </c>
      <c r="N468" s="44">
        <f t="shared" ca="1" si="226"/>
        <v>1.347458923221285</v>
      </c>
      <c r="O468" s="108">
        <f t="shared" ca="1" si="201"/>
        <v>1.1416407156430204</v>
      </c>
      <c r="P468" s="102">
        <f t="shared" ca="1" si="202"/>
        <v>8.6382759641787974</v>
      </c>
      <c r="Q468" s="102">
        <f t="shared" ca="1" si="203"/>
        <v>-0.27812569540721882</v>
      </c>
      <c r="R468" s="120">
        <f t="shared" ca="1" si="221"/>
        <v>1</v>
      </c>
      <c r="S468" s="54">
        <f t="shared" ca="1" si="222"/>
        <v>0</v>
      </c>
      <c r="T468" s="5">
        <f t="shared" ca="1" si="204"/>
        <v>1.3495941575375672</v>
      </c>
      <c r="U468" s="152">
        <f t="shared" ca="1" si="205"/>
        <v>1.3562014865041148</v>
      </c>
      <c r="V468" s="152">
        <f t="shared" ca="1" si="206"/>
        <v>1.3453914309275656</v>
      </c>
      <c r="W468" s="153">
        <f t="shared" ca="1" si="207"/>
        <v>2</v>
      </c>
      <c r="X468" s="153">
        <f t="shared" ca="1" si="208"/>
        <v>1</v>
      </c>
      <c r="Y468" s="153">
        <f t="shared" ca="1" si="209"/>
        <v>8</v>
      </c>
      <c r="Z468" s="153">
        <f t="shared" ca="1" si="210"/>
        <v>4</v>
      </c>
      <c r="AA468" s="152">
        <f t="shared" ca="1" si="211"/>
        <v>1.3541964043716699</v>
      </c>
      <c r="AB468" s="152">
        <f t="shared" ca="1" si="212"/>
        <v>1.3466126913879284</v>
      </c>
      <c r="AC468" s="154">
        <f t="shared" ca="1" si="213"/>
        <v>-538.99849203078884</v>
      </c>
      <c r="AD468" s="154">
        <f t="shared" ca="1" si="214"/>
        <v>-37.049273334268662</v>
      </c>
      <c r="AE468" s="3">
        <f t="shared" ca="1" si="215"/>
        <v>-48.003980447088132</v>
      </c>
      <c r="AF468" s="3">
        <f t="shared" ca="1" si="216"/>
        <v>-576.04776536505756</v>
      </c>
      <c r="AG468" s="3" t="str">
        <f t="shared" ca="1" si="223"/>
        <v>N</v>
      </c>
      <c r="AH468" s="4" t="str">
        <f t="shared" ca="1" si="217"/>
        <v/>
      </c>
      <c r="AI468" s="75">
        <f t="shared" ca="1" si="218"/>
        <v>-57.60477653650576</v>
      </c>
      <c r="AJ468" s="75">
        <f t="shared" ca="1" si="219"/>
        <v>0</v>
      </c>
    </row>
    <row r="469" spans="1:36" ht="14.25">
      <c r="A469" s="41">
        <f t="shared" si="220"/>
        <v>403</v>
      </c>
      <c r="B469" s="150">
        <f>IF(ISNUMBER(A469),INDEX('MetaTrader Import'!$H$13:$J$5893,TRUNC(((A469-$A$39+1)-1)/3)+1,MOD((A469-$A$39+1)-1,3)+1),"")</f>
        <v>0</v>
      </c>
      <c r="C469" s="43">
        <f t="shared" ca="1" si="197"/>
        <v>16.04126472666217</v>
      </c>
      <c r="D469" s="43">
        <f t="shared" ca="1" si="198"/>
        <v>0.63445366123803992</v>
      </c>
      <c r="E469" s="43">
        <f t="shared" ca="1" si="199"/>
        <v>16.675718387900211</v>
      </c>
      <c r="F469" s="43">
        <f t="shared" ca="1" si="200"/>
        <v>1.6675718387900211</v>
      </c>
      <c r="G469" s="43">
        <f>IF(A469&lt;&gt;"",IF(A469&lt;Data!$G$11*0.25,$C$13/$G$32,IF(A469&gt;Data!$G$11*0.25,$C$13,$C$13*10)),"")</f>
        <v>2</v>
      </c>
      <c r="H469" s="43">
        <f>IF(A469&lt;&gt;"",IF(Data!$G$9="constant",$C$13,IF(Data!$G$9="squeeze",G469,F469)),"")</f>
        <v>2</v>
      </c>
      <c r="I469" s="38">
        <f ca="1">IF(ISNUMBER(A469),NORMINV(RAND(),0,IF(AND(Data!$G$9="squeeze",A469&lt;Data!$G$11*0.25),$H$32,1)*$C$30*$C$13)*($C$14*$C$12),"")</f>
        <v>-9.4907569105047896E-4</v>
      </c>
      <c r="J469" s="42">
        <f ca="1">IFERROR(IF(Data!$C$6="Real",B469,I469+J468+($C$14*$C$12)*(NORMINV(RAND(),$C$15,CHOOSE($G$13,$C$13,F469,G469)))),"")</f>
        <v>1.3463287051683066</v>
      </c>
      <c r="K469" s="88">
        <f>IF(ISNUMBER(A469), IF($G$16="fixed",$G$17,MIN(H469*Data!$C$7*$C$16*0.5,$C$17*Data!$C$7))*$C$12,"")</f>
        <v>8.0000000000000007E-5</v>
      </c>
      <c r="L469" s="42">
        <f t="shared" ca="1" si="224"/>
        <v>1.3463287051683066</v>
      </c>
      <c r="M469" s="44">
        <f t="shared" ca="1" si="225"/>
        <v>1.3463687051683066</v>
      </c>
      <c r="N469" s="44">
        <f t="shared" ca="1" si="226"/>
        <v>1.3462887051683066</v>
      </c>
      <c r="O469" s="108">
        <f t="shared" ca="1" si="201"/>
        <v>0.97260387590212105</v>
      </c>
      <c r="P469" s="102">
        <f t="shared" ca="1" si="202"/>
        <v>8.8824961088602432</v>
      </c>
      <c r="Q469" s="102">
        <f t="shared" ca="1" si="203"/>
        <v>-0.2365002462610358</v>
      </c>
      <c r="R469" s="120">
        <f t="shared" ca="1" si="221"/>
        <v>1</v>
      </c>
      <c r="S469" s="54">
        <f t="shared" ca="1" si="222"/>
        <v>0</v>
      </c>
      <c r="T469" s="5">
        <f t="shared" ca="1" si="204"/>
        <v>1.3495941575375672</v>
      </c>
      <c r="U469" s="152">
        <f t="shared" ca="1" si="205"/>
        <v>1.3562014865041148</v>
      </c>
      <c r="V469" s="152">
        <f t="shared" ca="1" si="206"/>
        <v>1.3453914309275656</v>
      </c>
      <c r="W469" s="153">
        <f t="shared" ca="1" si="207"/>
        <v>2</v>
      </c>
      <c r="X469" s="153">
        <f t="shared" ca="1" si="208"/>
        <v>1</v>
      </c>
      <c r="Y469" s="153">
        <f t="shared" ca="1" si="209"/>
        <v>8</v>
      </c>
      <c r="Z469" s="153">
        <f t="shared" ca="1" si="210"/>
        <v>4</v>
      </c>
      <c r="AA469" s="152">
        <f t="shared" ca="1" si="211"/>
        <v>1.3541964043716699</v>
      </c>
      <c r="AB469" s="152">
        <f t="shared" ca="1" si="212"/>
        <v>1.3466126913879284</v>
      </c>
      <c r="AC469" s="154">
        <f t="shared" ca="1" si="213"/>
        <v>-632.61593626906529</v>
      </c>
      <c r="AD469" s="154">
        <f t="shared" ca="1" si="214"/>
        <v>9.7594487848695621</v>
      </c>
      <c r="AE469" s="3">
        <f t="shared" ca="1" si="215"/>
        <v>-51.904707290349641</v>
      </c>
      <c r="AF469" s="3">
        <f t="shared" ca="1" si="216"/>
        <v>-622.85648748419567</v>
      </c>
      <c r="AG469" s="3" t="str">
        <f t="shared" ca="1" si="223"/>
        <v>N</v>
      </c>
      <c r="AH469" s="4" t="str">
        <f t="shared" ca="1" si="217"/>
        <v/>
      </c>
      <c r="AI469" s="75">
        <f t="shared" ca="1" si="218"/>
        <v>-62.285648748419575</v>
      </c>
      <c r="AJ469" s="75">
        <f t="shared" ca="1" si="219"/>
        <v>0</v>
      </c>
    </row>
    <row r="470" spans="1:36" ht="14.25">
      <c r="A470" s="41">
        <f t="shared" si="220"/>
        <v>404</v>
      </c>
      <c r="B470" s="150">
        <f>IF(ISNUMBER(A470),INDEX('MetaTrader Import'!$H$13:$J$5893,TRUNC(((A470-$A$39+1)-1)/3)+1,MOD((A470-$A$39+1)-1,3)+1),"")</f>
        <v>0</v>
      </c>
      <c r="C470" s="43">
        <f t="shared" ca="1" si="197"/>
        <v>16.675718387900211</v>
      </c>
      <c r="D470" s="43">
        <f t="shared" ca="1" si="198"/>
        <v>0.9270724006166986</v>
      </c>
      <c r="E470" s="43">
        <f t="shared" ca="1" si="199"/>
        <v>17.602790788516909</v>
      </c>
      <c r="F470" s="43">
        <f t="shared" ca="1" si="200"/>
        <v>1.7602790788516909</v>
      </c>
      <c r="G470" s="43">
        <f>IF(A470&lt;&gt;"",IF(A470&lt;Data!$G$11*0.25,$C$13/$G$32,IF(A470&gt;Data!$G$11*0.25,$C$13,$C$13*10)),"")</f>
        <v>2</v>
      </c>
      <c r="H470" s="43">
        <f>IF(A470&lt;&gt;"",IF(Data!$G$9="constant",$C$13,IF(Data!$G$9="squeeze",G470,F470)),"")</f>
        <v>2</v>
      </c>
      <c r="I470" s="38">
        <f ca="1">IF(ISNUMBER(A470),NORMINV(RAND(),0,IF(AND(Data!$G$9="squeeze",A470&lt;Data!$G$11*0.25),$H$32,1)*$C$30*$C$13)*($C$14*$C$12),"")</f>
        <v>-7.9438804167577561E-5</v>
      </c>
      <c r="J470" s="42">
        <f ca="1">IFERROR(IF(Data!$C$6="Real",B470,I470+J469+($C$14*$C$12)*(NORMINV(RAND(),$C$15,CHOOSE($G$13,$C$13,F470,G470)))),"")</f>
        <v>1.3464888925909699</v>
      </c>
      <c r="K470" s="88">
        <f>IF(ISNUMBER(A470), IF($G$16="fixed",$G$17,MIN(H470*Data!$C$7*$C$16*0.5,$C$17*Data!$C$7))*$C$12,"")</f>
        <v>8.0000000000000007E-5</v>
      </c>
      <c r="L470" s="42">
        <f t="shared" ca="1" si="224"/>
        <v>1.3464888925909699</v>
      </c>
      <c r="M470" s="44">
        <f t="shared" ca="1" si="225"/>
        <v>1.34652889259097</v>
      </c>
      <c r="N470" s="44">
        <f t="shared" ca="1" si="226"/>
        <v>1.3464488925909699</v>
      </c>
      <c r="O470" s="108">
        <f t="shared" ca="1" si="201"/>
        <v>0.82608836259091223</v>
      </c>
      <c r="P470" s="102">
        <f t="shared" ca="1" si="202"/>
        <v>9.0154556615822283</v>
      </c>
      <c r="Q470" s="102">
        <f t="shared" ca="1" si="203"/>
        <v>-0.19499067874405221</v>
      </c>
      <c r="R470" s="120">
        <f t="shared" ca="1" si="221"/>
        <v>1</v>
      </c>
      <c r="S470" s="54">
        <f t="shared" ca="1" si="222"/>
        <v>0</v>
      </c>
      <c r="T470" s="5">
        <f t="shared" ca="1" si="204"/>
        <v>1.3495941575375672</v>
      </c>
      <c r="U470" s="152">
        <f t="shared" ca="1" si="205"/>
        <v>1.3562014865041148</v>
      </c>
      <c r="V470" s="152">
        <f t="shared" ca="1" si="206"/>
        <v>1.3453914309275656</v>
      </c>
      <c r="W470" s="153">
        <f t="shared" ca="1" si="207"/>
        <v>2</v>
      </c>
      <c r="X470" s="153">
        <f t="shared" ca="1" si="208"/>
        <v>1</v>
      </c>
      <c r="Y470" s="153">
        <f t="shared" ca="1" si="209"/>
        <v>8</v>
      </c>
      <c r="Z470" s="153">
        <f t="shared" ca="1" si="210"/>
        <v>4</v>
      </c>
      <c r="AA470" s="152">
        <f t="shared" ca="1" si="211"/>
        <v>1.3541964043716699</v>
      </c>
      <c r="AB470" s="152">
        <f t="shared" ca="1" si="212"/>
        <v>1.3466126913879284</v>
      </c>
      <c r="AC470" s="154">
        <f t="shared" ca="1" si="213"/>
        <v>-619.80094245599912</v>
      </c>
      <c r="AD470" s="154">
        <f t="shared" ca="1" si="214"/>
        <v>3.3519518783364788</v>
      </c>
      <c r="AE470" s="3">
        <f t="shared" ca="1" si="215"/>
        <v>-51.370749214805222</v>
      </c>
      <c r="AF470" s="3">
        <f t="shared" ca="1" si="216"/>
        <v>-616.4489905776627</v>
      </c>
      <c r="AG470" s="3" t="str">
        <f t="shared" ca="1" si="223"/>
        <v>N</v>
      </c>
      <c r="AH470" s="4" t="str">
        <f t="shared" ca="1" si="217"/>
        <v/>
      </c>
      <c r="AI470" s="75">
        <f t="shared" ca="1" si="218"/>
        <v>-61.644899057766274</v>
      </c>
      <c r="AJ470" s="75">
        <f t="shared" ca="1" si="219"/>
        <v>0</v>
      </c>
    </row>
    <row r="471" spans="1:36" ht="14.25">
      <c r="A471" s="41">
        <f t="shared" si="220"/>
        <v>405</v>
      </c>
      <c r="B471" s="150">
        <f>IF(ISNUMBER(A471),INDEX('MetaTrader Import'!$H$13:$J$5893,TRUNC(((A471-$A$39+1)-1)/3)+1,MOD((A471-$A$39+1)-1,3)+1),"")</f>
        <v>0</v>
      </c>
      <c r="C471" s="43">
        <f t="shared" ca="1" si="197"/>
        <v>17.602790788516909</v>
      </c>
      <c r="D471" s="43">
        <f t="shared" ca="1" si="198"/>
        <v>0.83844468143228656</v>
      </c>
      <c r="E471" s="43">
        <f t="shared" ca="1" si="199"/>
        <v>18.441235469949195</v>
      </c>
      <c r="F471" s="43">
        <f t="shared" ca="1" si="200"/>
        <v>1.8441235469949195</v>
      </c>
      <c r="G471" s="43">
        <f>IF(A471&lt;&gt;"",IF(A471&lt;Data!$G$11*0.25,$C$13/$G$32,IF(A471&gt;Data!$G$11*0.25,$C$13,$C$13*10)),"")</f>
        <v>2</v>
      </c>
      <c r="H471" s="43">
        <f>IF(A471&lt;&gt;"",IF(Data!$G$9="constant",$C$13,IF(Data!$G$9="squeeze",G471,F471)),"")</f>
        <v>2</v>
      </c>
      <c r="I471" s="38">
        <f ca="1">IF(ISNUMBER(A471),NORMINV(RAND(),0,IF(AND(Data!$G$9="squeeze",A471&lt;Data!$G$11*0.25),$H$32,1)*$C$30*$C$13)*($C$14*$C$12),"")</f>
        <v>-1.4352921000185251E-4</v>
      </c>
      <c r="J471" s="42">
        <f ca="1">IFERROR(IF(Data!$C$6="Real",B471,I471+J470+($C$14*$C$12)*(NORMINV(RAND(),$C$15,CHOOSE($G$13,$C$13,F471,G471)))),"")</f>
        <v>1.3460305676335518</v>
      </c>
      <c r="K471" s="88">
        <f>IF(ISNUMBER(A471), IF($G$16="fixed",$G$17,MIN(H471*Data!$C$7*$C$16*0.5,$C$17*Data!$C$7))*$C$12,"")</f>
        <v>8.0000000000000007E-5</v>
      </c>
      <c r="L471" s="42">
        <f t="shared" ca="1" si="224"/>
        <v>1.3460305676335518</v>
      </c>
      <c r="M471" s="44">
        <f t="shared" ca="1" si="225"/>
        <v>1.3460705676335518</v>
      </c>
      <c r="N471" s="44">
        <f t="shared" ca="1" si="226"/>
        <v>1.3459905676335517</v>
      </c>
      <c r="O471" s="108">
        <f t="shared" ca="1" si="201"/>
        <v>0.4183542404154591</v>
      </c>
      <c r="P471" s="102">
        <f t="shared" ca="1" si="202"/>
        <v>9.2992508736447892</v>
      </c>
      <c r="Q471" s="102">
        <f t="shared" ca="1" si="203"/>
        <v>-0.13563396240353212</v>
      </c>
      <c r="R471" s="120">
        <f t="shared" ca="1" si="221"/>
        <v>1</v>
      </c>
      <c r="S471" s="54">
        <f t="shared" ca="1" si="222"/>
        <v>0</v>
      </c>
      <c r="T471" s="5">
        <f t="shared" ca="1" si="204"/>
        <v>1.3495941575375672</v>
      </c>
      <c r="U471" s="152">
        <f t="shared" ca="1" si="205"/>
        <v>1.3562014865041148</v>
      </c>
      <c r="V471" s="152">
        <f t="shared" ca="1" si="206"/>
        <v>1.3453914309275656</v>
      </c>
      <c r="W471" s="153">
        <f t="shared" ca="1" si="207"/>
        <v>2</v>
      </c>
      <c r="X471" s="153">
        <f t="shared" ca="1" si="208"/>
        <v>1</v>
      </c>
      <c r="Y471" s="153">
        <f t="shared" ca="1" si="209"/>
        <v>8</v>
      </c>
      <c r="Z471" s="153">
        <f t="shared" ca="1" si="210"/>
        <v>4</v>
      </c>
      <c r="AA471" s="152">
        <f t="shared" ca="1" si="211"/>
        <v>1.3541964043716699</v>
      </c>
      <c r="AB471" s="152">
        <f t="shared" ca="1" si="212"/>
        <v>1.3466126913879284</v>
      </c>
      <c r="AC471" s="154">
        <f t="shared" ca="1" si="213"/>
        <v>-656.46693904945153</v>
      </c>
      <c r="AD471" s="154">
        <f t="shared" ca="1" si="214"/>
        <v>21.684950175062667</v>
      </c>
      <c r="AE471" s="3">
        <f t="shared" ca="1" si="215"/>
        <v>-52.898499072865739</v>
      </c>
      <c r="AF471" s="3">
        <f t="shared" ca="1" si="216"/>
        <v>-634.78198887438884</v>
      </c>
      <c r="AG471" s="3" t="str">
        <f t="shared" ca="1" si="223"/>
        <v>N</v>
      </c>
      <c r="AH471" s="4" t="str">
        <f t="shared" ca="1" si="217"/>
        <v/>
      </c>
      <c r="AI471" s="75">
        <f t="shared" ca="1" si="218"/>
        <v>-63.478198887438886</v>
      </c>
      <c r="AJ471" s="75">
        <f t="shared" ca="1" si="219"/>
        <v>0</v>
      </c>
    </row>
    <row r="472" spans="1:36" ht="14.25">
      <c r="A472" s="41">
        <f t="shared" si="220"/>
        <v>406</v>
      </c>
      <c r="B472" s="150">
        <f>IF(ISNUMBER(A472),INDEX('MetaTrader Import'!$H$13:$J$5893,TRUNC(((A472-$A$39+1)-1)/3)+1,MOD((A472-$A$39+1)-1,3)+1),"")</f>
        <v>0</v>
      </c>
      <c r="C472" s="43">
        <f t="shared" ca="1" si="197"/>
        <v>18.441235469949195</v>
      </c>
      <c r="D472" s="43">
        <f t="shared" ca="1" si="198"/>
        <v>4.4286797880795694</v>
      </c>
      <c r="E472" s="43">
        <f t="shared" ca="1" si="199"/>
        <v>22.869915258028765</v>
      </c>
      <c r="F472" s="43">
        <f t="shared" ca="1" si="200"/>
        <v>2.2869915258028763</v>
      </c>
      <c r="G472" s="43">
        <f>IF(A472&lt;&gt;"",IF(A472&lt;Data!$G$11*0.25,$C$13/$G$32,IF(A472&gt;Data!$G$11*0.25,$C$13,$C$13*10)),"")</f>
        <v>2</v>
      </c>
      <c r="H472" s="43">
        <f>IF(A472&lt;&gt;"",IF(Data!$G$9="constant",$C$13,IF(Data!$G$9="squeeze",G472,F472)),"")</f>
        <v>2</v>
      </c>
      <c r="I472" s="38">
        <f ca="1">IF(ISNUMBER(A472),NORMINV(RAND(),0,IF(AND(Data!$G$9="squeeze",A472&lt;Data!$G$11*0.25),$H$32,1)*$C$30*$C$13)*($C$14*$C$12),"")</f>
        <v>-2.3874554228185115E-6</v>
      </c>
      <c r="J472" s="42">
        <f ca="1">IFERROR(IF(Data!$C$6="Real",B472,I472+J471+($C$14*$C$12)*(NORMINV(RAND(),$C$15,CHOOSE($G$13,$C$13,F472,G472)))),"")</f>
        <v>1.3462326434192466</v>
      </c>
      <c r="K472" s="88">
        <f>IF(ISNUMBER(A472), IF($G$16="fixed",$G$17,MIN(H472*Data!$C$7*$C$16*0.5,$C$17*Data!$C$7))*$C$12,"")</f>
        <v>8.0000000000000007E-5</v>
      </c>
      <c r="L472" s="42">
        <f t="shared" ca="1" si="224"/>
        <v>1.3462326434192466</v>
      </c>
      <c r="M472" s="44">
        <f t="shared" ca="1" si="225"/>
        <v>1.3462726434192467</v>
      </c>
      <c r="N472" s="44">
        <f t="shared" ca="1" si="226"/>
        <v>1.3461926434192466</v>
      </c>
      <c r="O472" s="108">
        <f t="shared" ca="1" si="201"/>
        <v>-7.551589843073676E-3</v>
      </c>
      <c r="P472" s="102">
        <f t="shared" ca="1" si="202"/>
        <v>9.2844530891234491</v>
      </c>
      <c r="Q472" s="102">
        <f t="shared" ca="1" si="203"/>
        <v>-8.7795584258237497E-2</v>
      </c>
      <c r="R472" s="120">
        <f t="shared" ca="1" si="221"/>
        <v>1</v>
      </c>
      <c r="S472" s="54">
        <f t="shared" ca="1" si="222"/>
        <v>0</v>
      </c>
      <c r="T472" s="5">
        <f t="shared" ca="1" si="204"/>
        <v>1.3495941575375672</v>
      </c>
      <c r="U472" s="152">
        <f t="shared" ca="1" si="205"/>
        <v>1.3562014865041148</v>
      </c>
      <c r="V472" s="152">
        <f t="shared" ca="1" si="206"/>
        <v>1.3453914309275656</v>
      </c>
      <c r="W472" s="153">
        <f t="shared" ca="1" si="207"/>
        <v>2</v>
      </c>
      <c r="X472" s="153">
        <f t="shared" ca="1" si="208"/>
        <v>1</v>
      </c>
      <c r="Y472" s="153">
        <f t="shared" ca="1" si="209"/>
        <v>8</v>
      </c>
      <c r="Z472" s="153">
        <f t="shared" ca="1" si="210"/>
        <v>4</v>
      </c>
      <c r="AA472" s="152">
        <f t="shared" ca="1" si="211"/>
        <v>1.3541964043716699</v>
      </c>
      <c r="AB472" s="152">
        <f t="shared" ca="1" si="212"/>
        <v>1.3466126913879284</v>
      </c>
      <c r="AC472" s="154">
        <f t="shared" ca="1" si="213"/>
        <v>-640.30087619386222</v>
      </c>
      <c r="AD472" s="154">
        <f t="shared" ca="1" si="214"/>
        <v>13.601918747268016</v>
      </c>
      <c r="AE472" s="3">
        <f t="shared" ca="1" si="215"/>
        <v>-52.224913120549523</v>
      </c>
      <c r="AF472" s="3">
        <f t="shared" ca="1" si="216"/>
        <v>-626.69895744659425</v>
      </c>
      <c r="AG472" s="3" t="str">
        <f t="shared" ca="1" si="223"/>
        <v>N</v>
      </c>
      <c r="AH472" s="4" t="str">
        <f t="shared" ca="1" si="217"/>
        <v/>
      </c>
      <c r="AI472" s="75">
        <f t="shared" ca="1" si="218"/>
        <v>-62.669895744659428</v>
      </c>
      <c r="AJ472" s="75">
        <f t="shared" ca="1" si="219"/>
        <v>0</v>
      </c>
    </row>
    <row r="473" spans="1:36" ht="14.25">
      <c r="A473" s="41">
        <f t="shared" si="220"/>
        <v>407</v>
      </c>
      <c r="B473" s="150">
        <f>IF(ISNUMBER(A473),INDEX('MetaTrader Import'!$H$13:$J$5893,TRUNC(((A473-$A$39+1)-1)/3)+1,MOD((A473-$A$39+1)-1,3)+1),"")</f>
        <v>0</v>
      </c>
      <c r="C473" s="43">
        <f t="shared" ca="1" si="197"/>
        <v>22.869915258028765</v>
      </c>
      <c r="D473" s="43">
        <f t="shared" ca="1" si="198"/>
        <v>-0.7516237194248403</v>
      </c>
      <c r="E473" s="43">
        <f t="shared" ca="1" si="199"/>
        <v>22.118291538603923</v>
      </c>
      <c r="F473" s="43">
        <f t="shared" ca="1" si="200"/>
        <v>2.2118291538603922</v>
      </c>
      <c r="G473" s="43">
        <f>IF(A473&lt;&gt;"",IF(A473&lt;Data!$G$11*0.25,$C$13/$G$32,IF(A473&gt;Data!$G$11*0.25,$C$13,$C$13*10)),"")</f>
        <v>2</v>
      </c>
      <c r="H473" s="43">
        <f>IF(A473&lt;&gt;"",IF(Data!$G$9="constant",$C$13,IF(Data!$G$9="squeeze",G473,F473)),"")</f>
        <v>2</v>
      </c>
      <c r="I473" s="38">
        <f ca="1">IF(ISNUMBER(A473),NORMINV(RAND(),0,IF(AND(Data!$G$9="squeeze",A473&lt;Data!$G$11*0.25),$H$32,1)*$C$30*$C$13)*($C$14*$C$12),"")</f>
        <v>-8.1122788336876581E-4</v>
      </c>
      <c r="J473" s="42">
        <f ca="1">IFERROR(IF(Data!$C$6="Real",B473,I473+J472+($C$14*$C$12)*(NORMINV(RAND(),$C$15,CHOOSE($G$13,$C$13,F473,G473)))),"")</f>
        <v>1.3453020614778872</v>
      </c>
      <c r="K473" s="88">
        <f>IF(ISNUMBER(A473), IF($G$16="fixed",$G$17,MIN(H473*Data!$C$7*$C$16*0.5,$C$17*Data!$C$7))*$C$12,"")</f>
        <v>8.0000000000000007E-5</v>
      </c>
      <c r="L473" s="42">
        <f t="shared" ca="1" si="224"/>
        <v>1.3453020614778872</v>
      </c>
      <c r="M473" s="44">
        <f t="shared" ca="1" si="225"/>
        <v>1.3453420614778873</v>
      </c>
      <c r="N473" s="44">
        <f t="shared" ca="1" si="226"/>
        <v>1.3452620614778872</v>
      </c>
      <c r="O473" s="108">
        <f t="shared" ca="1" si="201"/>
        <v>-0.88896753727399758</v>
      </c>
      <c r="P473" s="102">
        <f t="shared" ca="1" si="202"/>
        <v>9.4467890696073358</v>
      </c>
      <c r="Q473" s="102">
        <f t="shared" ca="1" si="203"/>
        <v>-1.1944223719542117E-3</v>
      </c>
      <c r="R473" s="120">
        <f t="shared" ca="1" si="221"/>
        <v>1</v>
      </c>
      <c r="S473" s="54">
        <f t="shared" ca="1" si="222"/>
        <v>0</v>
      </c>
      <c r="T473" s="5">
        <f t="shared" ca="1" si="204"/>
        <v>1.3495941575375672</v>
      </c>
      <c r="U473" s="152">
        <f t="shared" ca="1" si="205"/>
        <v>1.3562014865041148</v>
      </c>
      <c r="V473" s="152">
        <f t="shared" ca="1" si="206"/>
        <v>1.3452620614778872</v>
      </c>
      <c r="W473" s="153">
        <f t="shared" ca="1" si="207"/>
        <v>2</v>
      </c>
      <c r="X473" s="153">
        <f t="shared" ca="1" si="208"/>
        <v>1</v>
      </c>
      <c r="Y473" s="153">
        <f t="shared" ca="1" si="209"/>
        <v>8</v>
      </c>
      <c r="Z473" s="153">
        <f t="shared" ca="1" si="210"/>
        <v>4</v>
      </c>
      <c r="AA473" s="152">
        <f t="shared" ca="1" si="211"/>
        <v>1.3541964043716699</v>
      </c>
      <c r="AB473" s="152">
        <f t="shared" ca="1" si="212"/>
        <v>1.3466126913879284</v>
      </c>
      <c r="AC473" s="154">
        <f t="shared" ca="1" si="213"/>
        <v>-714.74743150261588</v>
      </c>
      <c r="AD473" s="154">
        <f t="shared" ca="1" si="214"/>
        <v>50.825196401644845</v>
      </c>
      <c r="AE473" s="3">
        <f t="shared" ca="1" si="215"/>
        <v>-55.326852925080921</v>
      </c>
      <c r="AF473" s="3">
        <f t="shared" ca="1" si="216"/>
        <v>-663.92223510097108</v>
      </c>
      <c r="AG473" s="3" t="str">
        <f t="shared" ca="1" si="223"/>
        <v>N</v>
      </c>
      <c r="AH473" s="4" t="str">
        <f t="shared" ca="1" si="217"/>
        <v/>
      </c>
      <c r="AI473" s="75">
        <f t="shared" ca="1" si="218"/>
        <v>-66.392223510097111</v>
      </c>
      <c r="AJ473" s="75">
        <f t="shared" ca="1" si="219"/>
        <v>0</v>
      </c>
    </row>
    <row r="474" spans="1:36" ht="14.25">
      <c r="A474" s="41">
        <f t="shared" si="220"/>
        <v>408</v>
      </c>
      <c r="B474" s="150">
        <f>IF(ISNUMBER(A474),INDEX('MetaTrader Import'!$H$13:$J$5893,TRUNC(((A474-$A$39+1)-1)/3)+1,MOD((A474-$A$39+1)-1,3)+1),"")</f>
        <v>0</v>
      </c>
      <c r="C474" s="43">
        <f t="shared" ca="1" si="197"/>
        <v>22.118291538603923</v>
      </c>
      <c r="D474" s="43">
        <f t="shared" ca="1" si="198"/>
        <v>0.70027501754928789</v>
      </c>
      <c r="E474" s="43">
        <f t="shared" ca="1" si="199"/>
        <v>22.818566556153211</v>
      </c>
      <c r="F474" s="43">
        <f t="shared" ca="1" si="200"/>
        <v>2.281856655615321</v>
      </c>
      <c r="G474" s="43">
        <f>IF(A474&lt;&gt;"",IF(A474&lt;Data!$G$11*0.25,$C$13/$G$32,IF(A474&gt;Data!$G$11*0.25,$C$13,$C$13*10)),"")</f>
        <v>2</v>
      </c>
      <c r="H474" s="43">
        <f>IF(A474&lt;&gt;"",IF(Data!$G$9="constant",$C$13,IF(Data!$G$9="squeeze",G474,F474)),"")</f>
        <v>2</v>
      </c>
      <c r="I474" s="38">
        <f ca="1">IF(ISNUMBER(A474),NORMINV(RAND(),0,IF(AND(Data!$G$9="squeeze",A474&lt;Data!$G$11*0.25),$H$32,1)*$C$30*$C$13)*($C$14*$C$12),"")</f>
        <v>-2.0426809889504104E-4</v>
      </c>
      <c r="J474" s="42">
        <f ca="1">IFERROR(IF(Data!$C$6="Real",B474,I474+J473+($C$14*$C$12)*(NORMINV(RAND(),$C$15,CHOOSE($G$13,$C$13,F474,G474)))),"")</f>
        <v>1.3456588875852447</v>
      </c>
      <c r="K474" s="88">
        <f>IF(ISNUMBER(A474), IF($G$16="fixed",$G$17,MIN(H474*Data!$C$7*$C$16*0.5,$C$17*Data!$C$7))*$C$12,"")</f>
        <v>8.0000000000000007E-5</v>
      </c>
      <c r="L474" s="42">
        <f t="shared" ca="1" si="224"/>
        <v>1.3456588875852447</v>
      </c>
      <c r="M474" s="44">
        <f t="shared" ca="1" si="225"/>
        <v>1.3456988875852447</v>
      </c>
      <c r="N474" s="44">
        <f t="shared" ca="1" si="226"/>
        <v>1.3456188875852446</v>
      </c>
      <c r="O474" s="108">
        <f t="shared" ca="1" si="201"/>
        <v>-1.5452608624886051</v>
      </c>
      <c r="P474" s="102">
        <f t="shared" ca="1" si="202"/>
        <v>9.6593719007131522</v>
      </c>
      <c r="Q474" s="102">
        <f t="shared" ca="1" si="203"/>
        <v>8.9183746037189843E-2</v>
      </c>
      <c r="R474" s="120">
        <f t="shared" ca="1" si="221"/>
        <v>1</v>
      </c>
      <c r="S474" s="54">
        <f t="shared" ca="1" si="222"/>
        <v>0</v>
      </c>
      <c r="T474" s="5">
        <f t="shared" ca="1" si="204"/>
        <v>1.3495941575375672</v>
      </c>
      <c r="U474" s="152">
        <f t="shared" ca="1" si="205"/>
        <v>1.3562014865041148</v>
      </c>
      <c r="V474" s="152">
        <f t="shared" ca="1" si="206"/>
        <v>1.3452620614778872</v>
      </c>
      <c r="W474" s="153">
        <f t="shared" ca="1" si="207"/>
        <v>2</v>
      </c>
      <c r="X474" s="153">
        <f t="shared" ca="1" si="208"/>
        <v>1</v>
      </c>
      <c r="Y474" s="153">
        <f t="shared" ca="1" si="209"/>
        <v>8</v>
      </c>
      <c r="Z474" s="153">
        <f t="shared" ca="1" si="210"/>
        <v>4</v>
      </c>
      <c r="AA474" s="152">
        <f t="shared" ca="1" si="211"/>
        <v>1.3541964043716699</v>
      </c>
      <c r="AB474" s="152">
        <f t="shared" ca="1" si="212"/>
        <v>1.3466126913879284</v>
      </c>
      <c r="AC474" s="154">
        <f t="shared" ca="1" si="213"/>
        <v>-686.20134291402121</v>
      </c>
      <c r="AD474" s="154">
        <f t="shared" ca="1" si="214"/>
        <v>36.552152107347524</v>
      </c>
      <c r="AE474" s="3">
        <f t="shared" ca="1" si="215"/>
        <v>-54.13743256722281</v>
      </c>
      <c r="AF474" s="3">
        <f t="shared" ca="1" si="216"/>
        <v>-649.64919080667369</v>
      </c>
      <c r="AG474" s="3" t="str">
        <f t="shared" ca="1" si="223"/>
        <v>N</v>
      </c>
      <c r="AH474" s="4" t="str">
        <f t="shared" ca="1" si="217"/>
        <v/>
      </c>
      <c r="AI474" s="75">
        <f t="shared" ca="1" si="218"/>
        <v>-64.964919080667372</v>
      </c>
      <c r="AJ474" s="75">
        <f t="shared" ca="1" si="219"/>
        <v>0</v>
      </c>
    </row>
    <row r="475" spans="1:36" ht="14.25">
      <c r="A475" s="41">
        <f t="shared" si="220"/>
        <v>409</v>
      </c>
      <c r="B475" s="150">
        <f>IF(ISNUMBER(A475),INDEX('MetaTrader Import'!$H$13:$J$5893,TRUNC(((A475-$A$39+1)-1)/3)+1,MOD((A475-$A$39+1)-1,3)+1),"")</f>
        <v>0</v>
      </c>
      <c r="C475" s="43">
        <f t="shared" ca="1" si="197"/>
        <v>22.818566556153211</v>
      </c>
      <c r="D475" s="43">
        <f t="shared" ca="1" si="198"/>
        <v>9.9952374203373107E-2</v>
      </c>
      <c r="E475" s="43">
        <f t="shared" ca="1" si="199"/>
        <v>22.918518930356583</v>
      </c>
      <c r="F475" s="43">
        <f t="shared" ca="1" si="200"/>
        <v>2.2918518930356582</v>
      </c>
      <c r="G475" s="43">
        <f>IF(A475&lt;&gt;"",IF(A475&lt;Data!$G$11*0.25,$C$13/$G$32,IF(A475&gt;Data!$G$11*0.25,$C$13,$C$13*10)),"")</f>
        <v>2</v>
      </c>
      <c r="H475" s="43">
        <f>IF(A475&lt;&gt;"",IF(Data!$G$9="constant",$C$13,IF(Data!$G$9="squeeze",G475,F475)),"")</f>
        <v>2</v>
      </c>
      <c r="I475" s="38">
        <f ca="1">IF(ISNUMBER(A475),NORMINV(RAND(),0,IF(AND(Data!$G$9="squeeze",A475&lt;Data!$G$11*0.25),$H$32,1)*$C$30*$C$13)*($C$14*$C$12),"")</f>
        <v>-1.7960018651383378E-4</v>
      </c>
      <c r="J475" s="42">
        <f ca="1">IFERROR(IF(Data!$C$6="Real",B475,I475+J474+($C$14*$C$12)*(NORMINV(RAND(),$C$15,CHOOSE($G$13,$C$13,F475,G475)))),"")</f>
        <v>1.3456924033615327</v>
      </c>
      <c r="K475" s="88">
        <f>IF(ISNUMBER(A475), IF($G$16="fixed",$G$17,MIN(H475*Data!$C$7*$C$16*0.5,$C$17*Data!$C$7))*$C$12,"")</f>
        <v>8.0000000000000007E-5</v>
      </c>
      <c r="L475" s="42">
        <f t="shared" ca="1" si="224"/>
        <v>1.3456924033615327</v>
      </c>
      <c r="M475" s="44">
        <f t="shared" ca="1" si="225"/>
        <v>1.3457324033615328</v>
      </c>
      <c r="N475" s="44">
        <f t="shared" ca="1" si="226"/>
        <v>1.3456524033615327</v>
      </c>
      <c r="O475" s="108">
        <f t="shared" ca="1" si="201"/>
        <v>-1.9948305464616882</v>
      </c>
      <c r="P475" s="102">
        <f t="shared" ca="1" si="202"/>
        <v>10.181289994837456</v>
      </c>
      <c r="Q475" s="102">
        <f t="shared" ca="1" si="203"/>
        <v>0.1562894092626039</v>
      </c>
      <c r="R475" s="120">
        <f t="shared" ca="1" si="221"/>
        <v>1</v>
      </c>
      <c r="S475" s="54">
        <f t="shared" ca="1" si="222"/>
        <v>0</v>
      </c>
      <c r="T475" s="5">
        <f t="shared" ca="1" si="204"/>
        <v>1.3495941575375672</v>
      </c>
      <c r="U475" s="152">
        <f t="shared" ca="1" si="205"/>
        <v>1.3562014865041148</v>
      </c>
      <c r="V475" s="152">
        <f t="shared" ca="1" si="206"/>
        <v>1.3452620614778872</v>
      </c>
      <c r="W475" s="153">
        <f t="shared" ca="1" si="207"/>
        <v>2</v>
      </c>
      <c r="X475" s="153">
        <f t="shared" ca="1" si="208"/>
        <v>1</v>
      </c>
      <c r="Y475" s="153">
        <f t="shared" ca="1" si="209"/>
        <v>8</v>
      </c>
      <c r="Z475" s="153">
        <f t="shared" ca="1" si="210"/>
        <v>4</v>
      </c>
      <c r="AA475" s="152">
        <f t="shared" ca="1" si="211"/>
        <v>1.3541964043716699</v>
      </c>
      <c r="AB475" s="152">
        <f t="shared" ca="1" si="212"/>
        <v>1.3466126913879284</v>
      </c>
      <c r="AC475" s="154">
        <f t="shared" ca="1" si="213"/>
        <v>-683.5200808109754</v>
      </c>
      <c r="AD475" s="154">
        <f t="shared" ca="1" si="214"/>
        <v>35.211521055824591</v>
      </c>
      <c r="AE475" s="3">
        <f t="shared" ca="1" si="215"/>
        <v>-54.025713312929234</v>
      </c>
      <c r="AF475" s="3">
        <f t="shared" ca="1" si="216"/>
        <v>-648.30855975515078</v>
      </c>
      <c r="AG475" s="3" t="str">
        <f t="shared" ca="1" si="223"/>
        <v>N</v>
      </c>
      <c r="AH475" s="4" t="str">
        <f t="shared" ca="1" si="217"/>
        <v/>
      </c>
      <c r="AI475" s="75">
        <f t="shared" ca="1" si="218"/>
        <v>-64.830855975515078</v>
      </c>
      <c r="AJ475" s="75">
        <f t="shared" ca="1" si="219"/>
        <v>0</v>
      </c>
    </row>
    <row r="476" spans="1:36" ht="14.25">
      <c r="A476" s="41">
        <f t="shared" si="220"/>
        <v>410</v>
      </c>
      <c r="B476" s="150">
        <f>IF(ISNUMBER(A476),INDEX('MetaTrader Import'!$H$13:$J$5893,TRUNC(((A476-$A$39+1)-1)/3)+1,MOD((A476-$A$39+1)-1,3)+1),"")</f>
        <v>0</v>
      </c>
      <c r="C476" s="43">
        <f t="shared" ca="1" si="197"/>
        <v>22.918518930356583</v>
      </c>
      <c r="D476" s="43">
        <f t="shared" ca="1" si="198"/>
        <v>-0.72823152911591493</v>
      </c>
      <c r="E476" s="43">
        <f t="shared" ca="1" si="199"/>
        <v>22.190287401240667</v>
      </c>
      <c r="F476" s="43">
        <f t="shared" ca="1" si="200"/>
        <v>2.2190287401240667</v>
      </c>
      <c r="G476" s="43">
        <f>IF(A476&lt;&gt;"",IF(A476&lt;Data!$G$11*0.25,$C$13/$G$32,IF(A476&gt;Data!$G$11*0.25,$C$13,$C$13*10)),"")</f>
        <v>2</v>
      </c>
      <c r="H476" s="43">
        <f>IF(A476&lt;&gt;"",IF(Data!$G$9="constant",$C$13,IF(Data!$G$9="squeeze",G476,F476)),"")</f>
        <v>2</v>
      </c>
      <c r="I476" s="38">
        <f ca="1">IF(ISNUMBER(A476),NORMINV(RAND(),0,IF(AND(Data!$G$9="squeeze",A476&lt;Data!$G$11*0.25),$H$32,1)*$C$30*$C$13)*($C$14*$C$12),"")</f>
        <v>-4.2416089191692734E-4</v>
      </c>
      <c r="J476" s="42">
        <f ca="1">IFERROR(IF(Data!$C$6="Real",B476,I476+J475+($C$14*$C$12)*(NORMINV(RAND(),$C$15,CHOOSE($G$13,$C$13,F476,G476)))),"")</f>
        <v>1.344541957938834</v>
      </c>
      <c r="K476" s="88">
        <f>IF(ISNUMBER(A476), IF($G$16="fixed",$G$17,MIN(H476*Data!$C$7*$C$16*0.5,$C$17*Data!$C$7))*$C$12,"")</f>
        <v>8.0000000000000007E-5</v>
      </c>
      <c r="L476" s="42">
        <f t="shared" ca="1" si="224"/>
        <v>1.344541957938834</v>
      </c>
      <c r="M476" s="44">
        <f t="shared" ca="1" si="225"/>
        <v>1.3445819579388341</v>
      </c>
      <c r="N476" s="44">
        <f t="shared" ca="1" si="226"/>
        <v>1.344501957938834</v>
      </c>
      <c r="O476" s="108">
        <f t="shared" ca="1" si="201"/>
        <v>-2.3933007807863356</v>
      </c>
      <c r="P476" s="102">
        <f t="shared" ca="1" si="202"/>
        <v>11.683788689381839</v>
      </c>
      <c r="Q476" s="102">
        <f t="shared" ca="1" si="203"/>
        <v>0.22343843778386205</v>
      </c>
      <c r="R476" s="120">
        <f t="shared" ca="1" si="221"/>
        <v>1</v>
      </c>
      <c r="S476" s="54">
        <f t="shared" ca="1" si="222"/>
        <v>0</v>
      </c>
      <c r="T476" s="5">
        <f t="shared" ca="1" si="204"/>
        <v>1.3495941575375672</v>
      </c>
      <c r="U476" s="152">
        <f t="shared" ca="1" si="205"/>
        <v>1.3562014865041148</v>
      </c>
      <c r="V476" s="152">
        <f t="shared" ca="1" si="206"/>
        <v>1.344501957938834</v>
      </c>
      <c r="W476" s="153">
        <f t="shared" ca="1" si="207"/>
        <v>2</v>
      </c>
      <c r="X476" s="153">
        <f t="shared" ca="1" si="208"/>
        <v>1</v>
      </c>
      <c r="Y476" s="153">
        <f t="shared" ca="1" si="209"/>
        <v>8</v>
      </c>
      <c r="Z476" s="153">
        <f t="shared" ca="1" si="210"/>
        <v>4</v>
      </c>
      <c r="AA476" s="152">
        <f t="shared" ca="1" si="211"/>
        <v>1.3541964043716699</v>
      </c>
      <c r="AB476" s="152">
        <f t="shared" ca="1" si="212"/>
        <v>1.3466126913879284</v>
      </c>
      <c r="AC476" s="154">
        <f t="shared" ca="1" si="213"/>
        <v>-775.55571462687215</v>
      </c>
      <c r="AD476" s="154">
        <f t="shared" ca="1" si="214"/>
        <v>81.229337963772963</v>
      </c>
      <c r="AE476" s="3">
        <f t="shared" ca="1" si="215"/>
        <v>-57.860531388591596</v>
      </c>
      <c r="AF476" s="3">
        <f t="shared" ca="1" si="216"/>
        <v>-694.32637666309915</v>
      </c>
      <c r="AG476" s="3" t="str">
        <f t="shared" ca="1" si="223"/>
        <v>N</v>
      </c>
      <c r="AH476" s="4" t="str">
        <f t="shared" ca="1" si="217"/>
        <v/>
      </c>
      <c r="AI476" s="75">
        <f t="shared" ca="1" si="218"/>
        <v>-69.432637666309915</v>
      </c>
      <c r="AJ476" s="75">
        <f t="shared" ca="1" si="219"/>
        <v>0</v>
      </c>
    </row>
    <row r="477" spans="1:36" ht="14.25">
      <c r="A477" s="41">
        <f t="shared" si="220"/>
        <v>411</v>
      </c>
      <c r="B477" s="150">
        <f>IF(ISNUMBER(A477),INDEX('MetaTrader Import'!$H$13:$J$5893,TRUNC(((A477-$A$39+1)-1)/3)+1,MOD((A477-$A$39+1)-1,3)+1),"")</f>
        <v>0</v>
      </c>
      <c r="C477" s="43">
        <f t="shared" ca="1" si="197"/>
        <v>22.190287401240667</v>
      </c>
      <c r="D477" s="43">
        <f t="shared" ca="1" si="198"/>
        <v>-1.5923098457547602</v>
      </c>
      <c r="E477" s="43">
        <f t="shared" ca="1" si="199"/>
        <v>20.597977555485908</v>
      </c>
      <c r="F477" s="43">
        <f t="shared" ca="1" si="200"/>
        <v>2.0597977555485909</v>
      </c>
      <c r="G477" s="43">
        <f>IF(A477&lt;&gt;"",IF(A477&lt;Data!$G$11*0.25,$C$13/$G$32,IF(A477&gt;Data!$G$11*0.25,$C$13,$C$13*10)),"")</f>
        <v>2</v>
      </c>
      <c r="H477" s="43">
        <f>IF(A477&lt;&gt;"",IF(Data!$G$9="constant",$C$13,IF(Data!$G$9="squeeze",G477,F477)),"")</f>
        <v>2</v>
      </c>
      <c r="I477" s="38">
        <f ca="1">IF(ISNUMBER(A477),NORMINV(RAND(),0,IF(AND(Data!$G$9="squeeze",A477&lt;Data!$G$11*0.25),$H$32,1)*$C$30*$C$13)*($C$14*$C$12),"")</f>
        <v>-2.3179674446287992E-4</v>
      </c>
      <c r="J477" s="42">
        <f ca="1">IFERROR(IF(Data!$C$6="Real",B477,I477+J476+($C$14*$C$12)*(NORMINV(RAND(),$C$15,CHOOSE($G$13,$C$13,F477,G477)))),"")</f>
        <v>1.3441894855105554</v>
      </c>
      <c r="K477" s="88">
        <f>IF(ISNUMBER(A477), IF($G$16="fixed",$G$17,MIN(H477*Data!$C$7*$C$16*0.5,$C$17*Data!$C$7))*$C$12,"")</f>
        <v>8.0000000000000007E-5</v>
      </c>
      <c r="L477" s="42">
        <f t="shared" ca="1" si="224"/>
        <v>1.3441894855105554</v>
      </c>
      <c r="M477" s="44">
        <f t="shared" ca="1" si="225"/>
        <v>1.3442294855105554</v>
      </c>
      <c r="N477" s="44">
        <f t="shared" ca="1" si="226"/>
        <v>1.3441494855105554</v>
      </c>
      <c r="O477" s="108">
        <f t="shared" ca="1" si="201"/>
        <v>-2.6898796562092757</v>
      </c>
      <c r="P477" s="102">
        <f t="shared" ca="1" si="202"/>
        <v>12.882289923902754</v>
      </c>
      <c r="Q477" s="102">
        <f t="shared" ca="1" si="203"/>
        <v>0.28544620292426687</v>
      </c>
      <c r="R477" s="120">
        <f t="shared" ca="1" si="221"/>
        <v>1</v>
      </c>
      <c r="S477" s="54">
        <f t="shared" ca="1" si="222"/>
        <v>0</v>
      </c>
      <c r="T477" s="5">
        <f t="shared" ca="1" si="204"/>
        <v>1.3495941575375672</v>
      </c>
      <c r="U477" s="152">
        <f t="shared" ca="1" si="205"/>
        <v>1.3562014865041148</v>
      </c>
      <c r="V477" s="152">
        <f t="shared" ca="1" si="206"/>
        <v>1.3441494855105554</v>
      </c>
      <c r="W477" s="153">
        <f t="shared" ca="1" si="207"/>
        <v>2</v>
      </c>
      <c r="X477" s="153">
        <f t="shared" ca="1" si="208"/>
        <v>1</v>
      </c>
      <c r="Y477" s="153">
        <f t="shared" ca="1" si="209"/>
        <v>8</v>
      </c>
      <c r="Z477" s="153">
        <f t="shared" ca="1" si="210"/>
        <v>4</v>
      </c>
      <c r="AA477" s="152">
        <f t="shared" ca="1" si="211"/>
        <v>1.3541964043716699</v>
      </c>
      <c r="AB477" s="152">
        <f t="shared" ca="1" si="212"/>
        <v>1.3466126913879284</v>
      </c>
      <c r="AC477" s="154">
        <f t="shared" ca="1" si="213"/>
        <v>-803.75350888916228</v>
      </c>
      <c r="AD477" s="154">
        <f t="shared" ca="1" si="214"/>
        <v>95.328235094918057</v>
      </c>
      <c r="AE477" s="3">
        <f t="shared" ca="1" si="215"/>
        <v>-59.03543948285369</v>
      </c>
      <c r="AF477" s="3">
        <f t="shared" ca="1" si="216"/>
        <v>-708.42527379424428</v>
      </c>
      <c r="AG477" s="3" t="str">
        <f t="shared" ca="1" si="223"/>
        <v>N</v>
      </c>
      <c r="AH477" s="4" t="str">
        <f t="shared" ca="1" si="217"/>
        <v/>
      </c>
      <c r="AI477" s="75">
        <f t="shared" ca="1" si="218"/>
        <v>-70.842527379424425</v>
      </c>
      <c r="AJ477" s="75">
        <f t="shared" ca="1" si="219"/>
        <v>0</v>
      </c>
    </row>
    <row r="478" spans="1:36" ht="14.25">
      <c r="A478" s="41">
        <f t="shared" si="220"/>
        <v>412</v>
      </c>
      <c r="B478" s="150">
        <f>IF(ISNUMBER(A478),INDEX('MetaTrader Import'!$H$13:$J$5893,TRUNC(((A478-$A$39+1)-1)/3)+1,MOD((A478-$A$39+1)-1,3)+1),"")</f>
        <v>0</v>
      </c>
      <c r="C478" s="43">
        <f t="shared" ca="1" si="197"/>
        <v>20.597977555485908</v>
      </c>
      <c r="D478" s="43">
        <f t="shared" ca="1" si="198"/>
        <v>-1.0977588432612975</v>
      </c>
      <c r="E478" s="43">
        <f t="shared" ca="1" si="199"/>
        <v>19.500218712224612</v>
      </c>
      <c r="F478" s="43">
        <f t="shared" ca="1" si="200"/>
        <v>1.9500218712224613</v>
      </c>
      <c r="G478" s="43">
        <f>IF(A478&lt;&gt;"",IF(A478&lt;Data!$G$11*0.25,$C$13/$G$32,IF(A478&gt;Data!$G$11*0.25,$C$13,$C$13*10)),"")</f>
        <v>2</v>
      </c>
      <c r="H478" s="43">
        <f>IF(A478&lt;&gt;"",IF(Data!$G$9="constant",$C$13,IF(Data!$G$9="squeeze",G478,F478)),"")</f>
        <v>2</v>
      </c>
      <c r="I478" s="38">
        <f ca="1">IF(ISNUMBER(A478),NORMINV(RAND(),0,IF(AND(Data!$G$9="squeeze",A478&lt;Data!$G$11*0.25),$H$32,1)*$C$30*$C$13)*($C$14*$C$12),"")</f>
        <v>2.1367788052277501E-4</v>
      </c>
      <c r="J478" s="42">
        <f ca="1">IFERROR(IF(Data!$C$6="Real",B478,I478+J477+($C$14*$C$12)*(NORMINV(RAND(),$C$15,CHOOSE($G$13,$C$13,F478,G478)))),"")</f>
        <v>1.3438262540366663</v>
      </c>
      <c r="K478" s="88">
        <f>IF(ISNUMBER(A478), IF($G$16="fixed",$G$17,MIN(H478*Data!$C$7*$C$16*0.5,$C$17*Data!$C$7))*$C$12,"")</f>
        <v>8.0000000000000007E-5</v>
      </c>
      <c r="L478" s="42">
        <f t="shared" ca="1" si="224"/>
        <v>1.3438262540366663</v>
      </c>
      <c r="M478" s="44">
        <f t="shared" ca="1" si="225"/>
        <v>1.3438662540366664</v>
      </c>
      <c r="N478" s="44">
        <f t="shared" ca="1" si="226"/>
        <v>1.3437862540366663</v>
      </c>
      <c r="O478" s="108">
        <f t="shared" ca="1" si="201"/>
        <v>-2.9581171444300214</v>
      </c>
      <c r="P478" s="102">
        <f t="shared" ca="1" si="202"/>
        <v>13.958325685934405</v>
      </c>
      <c r="Q478" s="102">
        <f t="shared" ca="1" si="203"/>
        <v>0.3523888477301208</v>
      </c>
      <c r="R478" s="120">
        <f t="shared" ca="1" si="221"/>
        <v>1</v>
      </c>
      <c r="S478" s="54">
        <f t="shared" ca="1" si="222"/>
        <v>0</v>
      </c>
      <c r="T478" s="5">
        <f t="shared" ca="1" si="204"/>
        <v>1.3495941575375672</v>
      </c>
      <c r="U478" s="152">
        <f t="shared" ca="1" si="205"/>
        <v>1.3562014865041148</v>
      </c>
      <c r="V478" s="152">
        <f t="shared" ca="1" si="206"/>
        <v>1.3437862540366663</v>
      </c>
      <c r="W478" s="153">
        <f t="shared" ca="1" si="207"/>
        <v>2</v>
      </c>
      <c r="X478" s="153">
        <f t="shared" ca="1" si="208"/>
        <v>2</v>
      </c>
      <c r="Y478" s="153">
        <f t="shared" ca="1" si="209"/>
        <v>8</v>
      </c>
      <c r="Z478" s="153">
        <f t="shared" ca="1" si="210"/>
        <v>8</v>
      </c>
      <c r="AA478" s="152">
        <f t="shared" ca="1" si="211"/>
        <v>1.3541964043716699</v>
      </c>
      <c r="AB478" s="152">
        <f t="shared" ca="1" si="212"/>
        <v>1.3451994727122973</v>
      </c>
      <c r="AC478" s="154">
        <f t="shared" ca="1" si="213"/>
        <v>-832.81202680028696</v>
      </c>
      <c r="AD478" s="154">
        <f t="shared" ca="1" si="214"/>
        <v>106.6574940504772</v>
      </c>
      <c r="AE478" s="3">
        <f t="shared" ca="1" si="215"/>
        <v>-45.384658296863108</v>
      </c>
      <c r="AF478" s="3">
        <f t="shared" ca="1" si="216"/>
        <v>-726.15453274980973</v>
      </c>
      <c r="AG478" s="3" t="str">
        <f t="shared" ca="1" si="223"/>
        <v>N</v>
      </c>
      <c r="AH478" s="4" t="str">
        <f t="shared" ca="1" si="217"/>
        <v/>
      </c>
      <c r="AI478" s="75">
        <f t="shared" ca="1" si="218"/>
        <v>-72.615453274980979</v>
      </c>
      <c r="AJ478" s="75">
        <f t="shared" ca="1" si="219"/>
        <v>0</v>
      </c>
    </row>
    <row r="479" spans="1:36" ht="14.25">
      <c r="A479" s="41">
        <f t="shared" si="220"/>
        <v>413</v>
      </c>
      <c r="B479" s="150">
        <f>IF(ISNUMBER(A479),INDEX('MetaTrader Import'!$H$13:$J$5893,TRUNC(((A479-$A$39+1)-1)/3)+1,MOD((A479-$A$39+1)-1,3)+1),"")</f>
        <v>0</v>
      </c>
      <c r="C479" s="43">
        <f t="shared" ca="1" si="197"/>
        <v>19.500218712224612</v>
      </c>
      <c r="D479" s="43">
        <f t="shared" ca="1" si="198"/>
        <v>-0.9039521753388805</v>
      </c>
      <c r="E479" s="43">
        <f t="shared" ca="1" si="199"/>
        <v>18.596266536885732</v>
      </c>
      <c r="F479" s="43">
        <f t="shared" ca="1" si="200"/>
        <v>1.8596266536885733</v>
      </c>
      <c r="G479" s="43">
        <f>IF(A479&lt;&gt;"",IF(A479&lt;Data!$G$11*0.25,$C$13/$G$32,IF(A479&gt;Data!$G$11*0.25,$C$13,$C$13*10)),"")</f>
        <v>2</v>
      </c>
      <c r="H479" s="43">
        <f>IF(A479&lt;&gt;"",IF(Data!$G$9="constant",$C$13,IF(Data!$G$9="squeeze",G479,F479)),"")</f>
        <v>2</v>
      </c>
      <c r="I479" s="38">
        <f ca="1">IF(ISNUMBER(A479),NORMINV(RAND(),0,IF(AND(Data!$G$9="squeeze",A479&lt;Data!$G$11*0.25),$H$32,1)*$C$30*$C$13)*($C$14*$C$12),"")</f>
        <v>-2.079666439154699E-4</v>
      </c>
      <c r="J479" s="42">
        <f ca="1">IFERROR(IF(Data!$C$6="Real",B479,I479+J478+($C$14*$C$12)*(NORMINV(RAND(),$C$15,CHOOSE($G$13,$C$13,F479,G479)))),"")</f>
        <v>1.3433822276139302</v>
      </c>
      <c r="K479" s="88">
        <f>IF(ISNUMBER(A479), IF($G$16="fixed",$G$17,MIN(H479*Data!$C$7*$C$16*0.5,$C$17*Data!$C$7))*$C$12,"")</f>
        <v>8.0000000000000007E-5</v>
      </c>
      <c r="L479" s="42">
        <f t="shared" ca="1" si="224"/>
        <v>1.3433822276139302</v>
      </c>
      <c r="M479" s="44">
        <f t="shared" ca="1" si="225"/>
        <v>1.3434222276139303</v>
      </c>
      <c r="N479" s="44">
        <f t="shared" ca="1" si="226"/>
        <v>1.3433422276139302</v>
      </c>
      <c r="O479" s="108">
        <f t="shared" ca="1" si="201"/>
        <v>-3.0748949668980088</v>
      </c>
      <c r="P479" s="102">
        <f t="shared" ca="1" si="202"/>
        <v>14.494143222461808</v>
      </c>
      <c r="Q479" s="102">
        <f t="shared" ca="1" si="203"/>
        <v>0.4276354503644918</v>
      </c>
      <c r="R479" s="120">
        <f t="shared" ca="1" si="221"/>
        <v>1</v>
      </c>
      <c r="S479" s="54">
        <f t="shared" ca="1" si="222"/>
        <v>0</v>
      </c>
      <c r="T479" s="5">
        <f t="shared" ca="1" si="204"/>
        <v>1.3495941575375672</v>
      </c>
      <c r="U479" s="152">
        <f t="shared" ca="1" si="205"/>
        <v>1.3562014865041148</v>
      </c>
      <c r="V479" s="152">
        <f t="shared" ca="1" si="206"/>
        <v>1.3433422276139302</v>
      </c>
      <c r="W479" s="153">
        <f t="shared" ca="1" si="207"/>
        <v>2</v>
      </c>
      <c r="X479" s="153">
        <f t="shared" ca="1" si="208"/>
        <v>2</v>
      </c>
      <c r="Y479" s="153">
        <f t="shared" ca="1" si="209"/>
        <v>8</v>
      </c>
      <c r="Z479" s="153">
        <f t="shared" ca="1" si="210"/>
        <v>8</v>
      </c>
      <c r="AA479" s="152">
        <f t="shared" ca="1" si="211"/>
        <v>1.3541964043716699</v>
      </c>
      <c r="AB479" s="152">
        <f t="shared" ca="1" si="212"/>
        <v>1.3451994727122973</v>
      </c>
      <c r="AC479" s="154">
        <f t="shared" ca="1" si="213"/>
        <v>-868.33414061917574</v>
      </c>
      <c r="AD479" s="154">
        <f t="shared" ca="1" si="214"/>
        <v>142.17960786936601</v>
      </c>
      <c r="AE479" s="3">
        <f t="shared" ca="1" si="215"/>
        <v>-45.384658296863108</v>
      </c>
      <c r="AF479" s="3">
        <f t="shared" ca="1" si="216"/>
        <v>-726.15453274980973</v>
      </c>
      <c r="AG479" s="3" t="str">
        <f t="shared" ca="1" si="223"/>
        <v>N</v>
      </c>
      <c r="AH479" s="4" t="str">
        <f t="shared" ca="1" si="217"/>
        <v/>
      </c>
      <c r="AI479" s="75">
        <f t="shared" ca="1" si="218"/>
        <v>-72.615453274980979</v>
      </c>
      <c r="AJ479" s="75">
        <f t="shared" ca="1" si="219"/>
        <v>0</v>
      </c>
    </row>
    <row r="480" spans="1:36" ht="14.25">
      <c r="A480" s="41">
        <f t="shared" si="220"/>
        <v>414</v>
      </c>
      <c r="B480" s="150">
        <f>IF(ISNUMBER(A480),INDEX('MetaTrader Import'!$H$13:$J$5893,TRUNC(((A480-$A$39+1)-1)/3)+1,MOD((A480-$A$39+1)-1,3)+1),"")</f>
        <v>0</v>
      </c>
      <c r="C480" s="43">
        <f t="shared" ca="1" si="197"/>
        <v>18.596266536885732</v>
      </c>
      <c r="D480" s="43">
        <f t="shared" ca="1" si="198"/>
        <v>-0.56849355516057498</v>
      </c>
      <c r="E480" s="43">
        <f t="shared" ca="1" si="199"/>
        <v>18.027772981725157</v>
      </c>
      <c r="F480" s="43">
        <f t="shared" ca="1" si="200"/>
        <v>1.8027772981725156</v>
      </c>
      <c r="G480" s="43">
        <f>IF(A480&lt;&gt;"",IF(A480&lt;Data!$G$11*0.25,$C$13/$G$32,IF(A480&gt;Data!$G$11*0.25,$C$13,$C$13*10)),"")</f>
        <v>2</v>
      </c>
      <c r="H480" s="43">
        <f>IF(A480&lt;&gt;"",IF(Data!$G$9="constant",$C$13,IF(Data!$G$9="squeeze",G480,F480)),"")</f>
        <v>2</v>
      </c>
      <c r="I480" s="38">
        <f ca="1">IF(ISNUMBER(A480),NORMINV(RAND(),0,IF(AND(Data!$G$9="squeeze",A480&lt;Data!$G$11*0.25),$H$32,1)*$C$30*$C$13)*($C$14*$C$12),"")</f>
        <v>4.4181047779831605E-4</v>
      </c>
      <c r="J480" s="42">
        <f ca="1">IFERROR(IF(Data!$C$6="Real",B480,I480+J479+($C$14*$C$12)*(NORMINV(RAND(),$C$15,CHOOSE($G$13,$C$13,F480,G480)))),"")</f>
        <v>1.3442230415828567</v>
      </c>
      <c r="K480" s="88">
        <f>IF(ISNUMBER(A480), IF($G$16="fixed",$G$17,MIN(H480*Data!$C$7*$C$16*0.5,$C$17*Data!$C$7))*$C$12,"")</f>
        <v>8.0000000000000007E-5</v>
      </c>
      <c r="L480" s="42">
        <f t="shared" ca="1" si="224"/>
        <v>1.3442230415828567</v>
      </c>
      <c r="M480" s="44">
        <f t="shared" ca="1" si="225"/>
        <v>1.3442630415828567</v>
      </c>
      <c r="N480" s="44">
        <f t="shared" ca="1" si="226"/>
        <v>1.3441830415828566</v>
      </c>
      <c r="O480" s="108">
        <f t="shared" ca="1" si="201"/>
        <v>-3.0908051592179069</v>
      </c>
      <c r="P480" s="102">
        <f t="shared" ca="1" si="202"/>
        <v>14.538862929685362</v>
      </c>
      <c r="Q480" s="102">
        <f t="shared" ca="1" si="203"/>
        <v>0.4789938225511719</v>
      </c>
      <c r="R480" s="120">
        <f t="shared" ca="1" si="221"/>
        <v>1</v>
      </c>
      <c r="S480" s="54">
        <f t="shared" ca="1" si="222"/>
        <v>0</v>
      </c>
      <c r="T480" s="5">
        <f t="shared" ca="1" si="204"/>
        <v>1.3495941575375672</v>
      </c>
      <c r="U480" s="152">
        <f t="shared" ca="1" si="205"/>
        <v>1.3562014865041148</v>
      </c>
      <c r="V480" s="152">
        <f t="shared" ca="1" si="206"/>
        <v>1.3433422276139302</v>
      </c>
      <c r="W480" s="153">
        <f t="shared" ca="1" si="207"/>
        <v>2</v>
      </c>
      <c r="X480" s="153">
        <f t="shared" ca="1" si="208"/>
        <v>2</v>
      </c>
      <c r="Y480" s="153">
        <f t="shared" ca="1" si="209"/>
        <v>8</v>
      </c>
      <c r="Z480" s="153">
        <f t="shared" ca="1" si="210"/>
        <v>8</v>
      </c>
      <c r="AA480" s="152">
        <f t="shared" ca="1" si="211"/>
        <v>1.3541964043716699</v>
      </c>
      <c r="AB480" s="152">
        <f t="shared" ca="1" si="212"/>
        <v>1.3451994727122973</v>
      </c>
      <c r="AC480" s="154">
        <f t="shared" ca="1" si="213"/>
        <v>-801.06902310506098</v>
      </c>
      <c r="AD480" s="154">
        <f t="shared" ca="1" si="214"/>
        <v>74.914490355251218</v>
      </c>
      <c r="AE480" s="3">
        <f t="shared" ca="1" si="215"/>
        <v>-45.384658296863108</v>
      </c>
      <c r="AF480" s="3">
        <f t="shared" ca="1" si="216"/>
        <v>-726.15453274980973</v>
      </c>
      <c r="AG480" s="3" t="str">
        <f t="shared" ca="1" si="223"/>
        <v>N</v>
      </c>
      <c r="AH480" s="4" t="str">
        <f t="shared" ca="1" si="217"/>
        <v/>
      </c>
      <c r="AI480" s="75">
        <f t="shared" ca="1" si="218"/>
        <v>-72.615453274980979</v>
      </c>
      <c r="AJ480" s="75">
        <f t="shared" ca="1" si="219"/>
        <v>0</v>
      </c>
    </row>
    <row r="481" spans="1:36" ht="14.25">
      <c r="A481" s="41">
        <f t="shared" si="220"/>
        <v>415</v>
      </c>
      <c r="B481" s="150">
        <f>IF(ISNUMBER(A481),INDEX('MetaTrader Import'!$H$13:$J$5893,TRUNC(((A481-$A$39+1)-1)/3)+1,MOD((A481-$A$39+1)-1,3)+1),"")</f>
        <v>0</v>
      </c>
      <c r="C481" s="43">
        <f t="shared" ca="1" si="197"/>
        <v>18.027772981725157</v>
      </c>
      <c r="D481" s="43">
        <f t="shared" ca="1" si="198"/>
        <v>1.5510578351207047</v>
      </c>
      <c r="E481" s="43">
        <f t="shared" ca="1" si="199"/>
        <v>19.578830816845862</v>
      </c>
      <c r="F481" s="43">
        <f t="shared" ca="1" si="200"/>
        <v>1.9578830816845862</v>
      </c>
      <c r="G481" s="43">
        <f>IF(A481&lt;&gt;"",IF(A481&lt;Data!$G$11*0.25,$C$13/$G$32,IF(A481&gt;Data!$G$11*0.25,$C$13,$C$13*10)),"")</f>
        <v>2</v>
      </c>
      <c r="H481" s="43">
        <f>IF(A481&lt;&gt;"",IF(Data!$G$9="constant",$C$13,IF(Data!$G$9="squeeze",G481,F481)),"")</f>
        <v>2</v>
      </c>
      <c r="I481" s="38">
        <f ca="1">IF(ISNUMBER(A481),NORMINV(RAND(),0,IF(AND(Data!$G$9="squeeze",A481&lt;Data!$G$11*0.25),$H$32,1)*$C$30*$C$13)*($C$14*$C$12),"")</f>
        <v>-4.6820390662889078E-5</v>
      </c>
      <c r="J481" s="42">
        <f ca="1">IFERROR(IF(Data!$C$6="Real",B481,I481+J480+($C$14*$C$12)*(NORMINV(RAND(),$C$15,CHOOSE($G$13,$C$13,F481,G481)))),"")</f>
        <v>1.3440192967945654</v>
      </c>
      <c r="K481" s="88">
        <f>IF(ISNUMBER(A481), IF($G$16="fixed",$G$17,MIN(H481*Data!$C$7*$C$16*0.5,$C$17*Data!$C$7))*$C$12,"")</f>
        <v>8.0000000000000007E-5</v>
      </c>
      <c r="L481" s="42">
        <f t="shared" ca="1" si="224"/>
        <v>1.3440192967945654</v>
      </c>
      <c r="M481" s="44">
        <f t="shared" ca="1" si="225"/>
        <v>1.3440592967945655</v>
      </c>
      <c r="N481" s="44">
        <f t="shared" ca="1" si="226"/>
        <v>1.3439792967945654</v>
      </c>
      <c r="O481" s="108">
        <f t="shared" ca="1" si="201"/>
        <v>-2.9897845161799985</v>
      </c>
      <c r="P481" s="102">
        <f t="shared" ca="1" si="202"/>
        <v>14.213853286315334</v>
      </c>
      <c r="Q481" s="102">
        <f t="shared" ca="1" si="203"/>
        <v>0.49603581867579355</v>
      </c>
      <c r="R481" s="120">
        <f t="shared" ca="1" si="221"/>
        <v>1</v>
      </c>
      <c r="S481" s="54">
        <f t="shared" ca="1" si="222"/>
        <v>0</v>
      </c>
      <c r="T481" s="5">
        <f t="shared" ca="1" si="204"/>
        <v>1.3495941575375672</v>
      </c>
      <c r="U481" s="152">
        <f t="shared" ca="1" si="205"/>
        <v>1.3562014865041148</v>
      </c>
      <c r="V481" s="152">
        <f t="shared" ca="1" si="206"/>
        <v>1.3433422276139302</v>
      </c>
      <c r="W481" s="153">
        <f t="shared" ca="1" si="207"/>
        <v>2</v>
      </c>
      <c r="X481" s="153">
        <f t="shared" ca="1" si="208"/>
        <v>2</v>
      </c>
      <c r="Y481" s="153">
        <f t="shared" ca="1" si="209"/>
        <v>8</v>
      </c>
      <c r="Z481" s="153">
        <f t="shared" ca="1" si="210"/>
        <v>8</v>
      </c>
      <c r="AA481" s="152">
        <f t="shared" ca="1" si="211"/>
        <v>1.3541964043716699</v>
      </c>
      <c r="AB481" s="152">
        <f t="shared" ca="1" si="212"/>
        <v>1.3451994727122973</v>
      </c>
      <c r="AC481" s="154">
        <f t="shared" ca="1" si="213"/>
        <v>-817.36860616835827</v>
      </c>
      <c r="AD481" s="154">
        <f t="shared" ca="1" si="214"/>
        <v>91.21407341854848</v>
      </c>
      <c r="AE481" s="3">
        <f t="shared" ca="1" si="215"/>
        <v>-45.384658296863108</v>
      </c>
      <c r="AF481" s="3">
        <f t="shared" ca="1" si="216"/>
        <v>-726.15453274980973</v>
      </c>
      <c r="AG481" s="3" t="str">
        <f t="shared" ca="1" si="223"/>
        <v>N</v>
      </c>
      <c r="AH481" s="4" t="str">
        <f t="shared" ca="1" si="217"/>
        <v/>
      </c>
      <c r="AI481" s="75">
        <f t="shared" ca="1" si="218"/>
        <v>-72.615453274980979</v>
      </c>
      <c r="AJ481" s="75">
        <f t="shared" ca="1" si="219"/>
        <v>0</v>
      </c>
    </row>
    <row r="482" spans="1:36" ht="14.25">
      <c r="A482" s="41">
        <f t="shared" si="220"/>
        <v>416</v>
      </c>
      <c r="B482" s="150">
        <f>IF(ISNUMBER(A482),INDEX('MetaTrader Import'!$H$13:$J$5893,TRUNC(((A482-$A$39+1)-1)/3)+1,MOD((A482-$A$39+1)-1,3)+1),"")</f>
        <v>0</v>
      </c>
      <c r="C482" s="43">
        <f t="shared" ca="1" si="197"/>
        <v>19.578830816845862</v>
      </c>
      <c r="D482" s="43">
        <f t="shared" ca="1" si="198"/>
        <v>0.63833675349144015</v>
      </c>
      <c r="E482" s="43">
        <f t="shared" ca="1" si="199"/>
        <v>20.217167570337303</v>
      </c>
      <c r="F482" s="43">
        <f t="shared" ca="1" si="200"/>
        <v>2.0217167570337304</v>
      </c>
      <c r="G482" s="43">
        <f>IF(A482&lt;&gt;"",IF(A482&lt;Data!$G$11*0.25,$C$13/$G$32,IF(A482&gt;Data!$G$11*0.25,$C$13,$C$13*10)),"")</f>
        <v>2</v>
      </c>
      <c r="H482" s="43">
        <f>IF(A482&lt;&gt;"",IF(Data!$G$9="constant",$C$13,IF(Data!$G$9="squeeze",G482,F482)),"")</f>
        <v>2</v>
      </c>
      <c r="I482" s="38">
        <f ca="1">IF(ISNUMBER(A482),NORMINV(RAND(),0,IF(AND(Data!$G$9="squeeze",A482&lt;Data!$G$11*0.25),$H$32,1)*$C$30*$C$13)*($C$14*$C$12),"")</f>
        <v>5.3144702163179314E-4</v>
      </c>
      <c r="J482" s="42">
        <f ca="1">IFERROR(IF(Data!$C$6="Real",B482,I482+J481+($C$14*$C$12)*(NORMINV(RAND(),$C$15,CHOOSE($G$13,$C$13,F482,G482)))),"")</f>
        <v>1.3444686780300397</v>
      </c>
      <c r="K482" s="88">
        <f>IF(ISNUMBER(A482), IF($G$16="fixed",$G$17,MIN(H482*Data!$C$7*$C$16*0.5,$C$17*Data!$C$7))*$C$12,"")</f>
        <v>8.0000000000000007E-5</v>
      </c>
      <c r="L482" s="42">
        <f t="shared" ca="1" si="224"/>
        <v>1.3444686780300397</v>
      </c>
      <c r="M482" s="44">
        <f t="shared" ca="1" si="225"/>
        <v>1.3445086780300397</v>
      </c>
      <c r="N482" s="44">
        <f t="shared" ca="1" si="226"/>
        <v>1.3444286780300396</v>
      </c>
      <c r="O482" s="108">
        <f t="shared" ca="1" si="201"/>
        <v>-2.4125725510368765</v>
      </c>
      <c r="P482" s="102">
        <f t="shared" ca="1" si="202"/>
        <v>11.942718695018575</v>
      </c>
      <c r="Q482" s="102">
        <f t="shared" ca="1" si="203"/>
        <v>0.45154601501458985</v>
      </c>
      <c r="R482" s="120">
        <f t="shared" ca="1" si="221"/>
        <v>1</v>
      </c>
      <c r="S482" s="54">
        <f t="shared" ca="1" si="222"/>
        <v>0</v>
      </c>
      <c r="T482" s="5">
        <f t="shared" ca="1" si="204"/>
        <v>1.3495941575375672</v>
      </c>
      <c r="U482" s="152">
        <f t="shared" ca="1" si="205"/>
        <v>1.3562014865041148</v>
      </c>
      <c r="V482" s="152">
        <f t="shared" ca="1" si="206"/>
        <v>1.3433422276139302</v>
      </c>
      <c r="W482" s="153">
        <f t="shared" ca="1" si="207"/>
        <v>2</v>
      </c>
      <c r="X482" s="153">
        <f t="shared" ca="1" si="208"/>
        <v>2</v>
      </c>
      <c r="Y482" s="153">
        <f t="shared" ca="1" si="209"/>
        <v>8</v>
      </c>
      <c r="Z482" s="153">
        <f t="shared" ca="1" si="210"/>
        <v>8</v>
      </c>
      <c r="AA482" s="152">
        <f t="shared" ca="1" si="211"/>
        <v>1.3541964043716699</v>
      </c>
      <c r="AB482" s="152">
        <f t="shared" ca="1" si="212"/>
        <v>1.3451994727122973</v>
      </c>
      <c r="AC482" s="154">
        <f t="shared" ca="1" si="213"/>
        <v>-781.41810733042053</v>
      </c>
      <c r="AD482" s="154">
        <f t="shared" ca="1" si="214"/>
        <v>55.263574580610708</v>
      </c>
      <c r="AE482" s="3">
        <f t="shared" ca="1" si="215"/>
        <v>-45.384658296863115</v>
      </c>
      <c r="AF482" s="3">
        <f t="shared" ca="1" si="216"/>
        <v>-726.15453274980985</v>
      </c>
      <c r="AG482" s="3" t="str">
        <f t="shared" ca="1" si="223"/>
        <v>N</v>
      </c>
      <c r="AH482" s="4" t="str">
        <f t="shared" ca="1" si="217"/>
        <v/>
      </c>
      <c r="AI482" s="75">
        <f t="shared" ca="1" si="218"/>
        <v>-72.615453274980979</v>
      </c>
      <c r="AJ482" s="75">
        <f t="shared" ca="1" si="219"/>
        <v>0</v>
      </c>
    </row>
    <row r="483" spans="1:36" ht="14.25">
      <c r="A483" s="41">
        <f t="shared" si="220"/>
        <v>417</v>
      </c>
      <c r="B483" s="150">
        <f>IF(ISNUMBER(A483),INDEX('MetaTrader Import'!$H$13:$J$5893,TRUNC(((A483-$A$39+1)-1)/3)+1,MOD((A483-$A$39+1)-1,3)+1),"")</f>
        <v>0</v>
      </c>
      <c r="C483" s="43">
        <f t="shared" ca="1" si="197"/>
        <v>20.217167570337303</v>
      </c>
      <c r="D483" s="43">
        <f t="shared" ca="1" si="198"/>
        <v>-6.2353280110724274E-2</v>
      </c>
      <c r="E483" s="43">
        <f t="shared" ca="1" si="199"/>
        <v>20.154814290226579</v>
      </c>
      <c r="F483" s="43">
        <f t="shared" ca="1" si="200"/>
        <v>2.0154814290226577</v>
      </c>
      <c r="G483" s="43">
        <f>IF(A483&lt;&gt;"",IF(A483&lt;Data!$G$11*0.25,$C$13/$G$32,IF(A483&gt;Data!$G$11*0.25,$C$13,$C$13*10)),"")</f>
        <v>2</v>
      </c>
      <c r="H483" s="43">
        <f>IF(A483&lt;&gt;"",IF(Data!$G$9="constant",$C$13,IF(Data!$G$9="squeeze",G483,F483)),"")</f>
        <v>2</v>
      </c>
      <c r="I483" s="38">
        <f ca="1">IF(ISNUMBER(A483),NORMINV(RAND(),0,IF(AND(Data!$G$9="squeeze",A483&lt;Data!$G$11*0.25),$H$32,1)*$C$30*$C$13)*($C$14*$C$12),"")</f>
        <v>3.0998991685211275E-5</v>
      </c>
      <c r="J483" s="42">
        <f ca="1">IFERROR(IF(Data!$C$6="Real",B483,I483+J482+($C$14*$C$12)*(NORMINV(RAND(),$C$15,CHOOSE($G$13,$C$13,F483,G483)))),"")</f>
        <v>1.3440413628860679</v>
      </c>
      <c r="K483" s="88">
        <f>IF(ISNUMBER(A483), IF($G$16="fixed",$G$17,MIN(H483*Data!$C$7*$C$16*0.5,$C$17*Data!$C$7))*$C$12,"")</f>
        <v>8.0000000000000007E-5</v>
      </c>
      <c r="L483" s="42">
        <f t="shared" ca="1" si="224"/>
        <v>1.3440413628860679</v>
      </c>
      <c r="M483" s="44">
        <f t="shared" ca="1" si="225"/>
        <v>1.3440813628860679</v>
      </c>
      <c r="N483" s="44">
        <f t="shared" ca="1" si="226"/>
        <v>1.3440013628860679</v>
      </c>
      <c r="O483" s="108">
        <f t="shared" ca="1" si="201"/>
        <v>-2.0412546936338969</v>
      </c>
      <c r="P483" s="102">
        <f t="shared" ca="1" si="202"/>
        <v>10.411168327712463</v>
      </c>
      <c r="Q483" s="102">
        <f t="shared" ca="1" si="203"/>
        <v>0.35819966112948293</v>
      </c>
      <c r="R483" s="120">
        <f t="shared" ca="1" si="221"/>
        <v>1</v>
      </c>
      <c r="S483" s="54">
        <f t="shared" ca="1" si="222"/>
        <v>0</v>
      </c>
      <c r="T483" s="5">
        <f t="shared" ca="1" si="204"/>
        <v>1.3495941575375672</v>
      </c>
      <c r="U483" s="152">
        <f t="shared" ca="1" si="205"/>
        <v>1.3562014865041148</v>
      </c>
      <c r="V483" s="152">
        <f t="shared" ca="1" si="206"/>
        <v>1.3433422276139302</v>
      </c>
      <c r="W483" s="153">
        <f t="shared" ca="1" si="207"/>
        <v>2</v>
      </c>
      <c r="X483" s="153">
        <f t="shared" ca="1" si="208"/>
        <v>2</v>
      </c>
      <c r="Y483" s="153">
        <f t="shared" ca="1" si="209"/>
        <v>8</v>
      </c>
      <c r="Z483" s="153">
        <f t="shared" ca="1" si="210"/>
        <v>8</v>
      </c>
      <c r="AA483" s="152">
        <f t="shared" ca="1" si="211"/>
        <v>1.3541964043716699</v>
      </c>
      <c r="AB483" s="152">
        <f t="shared" ca="1" si="212"/>
        <v>1.3451994727122973</v>
      </c>
      <c r="AC483" s="154">
        <f t="shared" ca="1" si="213"/>
        <v>-815.60331884816151</v>
      </c>
      <c r="AD483" s="154">
        <f t="shared" ca="1" si="214"/>
        <v>89.448786098351718</v>
      </c>
      <c r="AE483" s="3">
        <f t="shared" ca="1" si="215"/>
        <v>-45.384658296863108</v>
      </c>
      <c r="AF483" s="3">
        <f t="shared" ca="1" si="216"/>
        <v>-726.15453274980973</v>
      </c>
      <c r="AG483" s="3" t="str">
        <f t="shared" ca="1" si="223"/>
        <v>N</v>
      </c>
      <c r="AH483" s="4" t="str">
        <f t="shared" ca="1" si="217"/>
        <v/>
      </c>
      <c r="AI483" s="75">
        <f t="shared" ca="1" si="218"/>
        <v>-72.615453274980979</v>
      </c>
      <c r="AJ483" s="75">
        <f t="shared" ca="1" si="219"/>
        <v>0</v>
      </c>
    </row>
    <row r="484" spans="1:36" ht="14.25">
      <c r="A484" s="41">
        <f t="shared" si="220"/>
        <v>418</v>
      </c>
      <c r="B484" s="150">
        <f>IF(ISNUMBER(A484),INDEX('MetaTrader Import'!$H$13:$J$5893,TRUNC(((A484-$A$39+1)-1)/3)+1,MOD((A484-$A$39+1)-1,3)+1),"")</f>
        <v>0</v>
      </c>
      <c r="C484" s="43">
        <f t="shared" ca="1" si="197"/>
        <v>20.154814290226579</v>
      </c>
      <c r="D484" s="43">
        <f t="shared" ca="1" si="198"/>
        <v>-1.1537839417140245</v>
      </c>
      <c r="E484" s="43">
        <f t="shared" ca="1" si="199"/>
        <v>19.001030348512554</v>
      </c>
      <c r="F484" s="43">
        <f t="shared" ca="1" si="200"/>
        <v>1.9001030348512553</v>
      </c>
      <c r="G484" s="43">
        <f>IF(A484&lt;&gt;"",IF(A484&lt;Data!$G$11*0.25,$C$13/$G$32,IF(A484&gt;Data!$G$11*0.25,$C$13,$C$13*10)),"")</f>
        <v>2</v>
      </c>
      <c r="H484" s="43">
        <f>IF(A484&lt;&gt;"",IF(Data!$G$9="constant",$C$13,IF(Data!$G$9="squeeze",G484,F484)),"")</f>
        <v>2</v>
      </c>
      <c r="I484" s="38">
        <f ca="1">IF(ISNUMBER(A484),NORMINV(RAND(),0,IF(AND(Data!$G$9="squeeze",A484&lt;Data!$G$11*0.25),$H$32,1)*$C$30*$C$13)*($C$14*$C$12),"")</f>
        <v>-9.2768077763255975E-4</v>
      </c>
      <c r="J484" s="42">
        <f ca="1">IFERROR(IF(Data!$C$6="Real",B484,I484+J483+($C$14*$C$12)*(NORMINV(RAND(),$C$15,CHOOSE($G$13,$C$13,F484,G484)))),"")</f>
        <v>1.3436056647803105</v>
      </c>
      <c r="K484" s="88">
        <f>IF(ISNUMBER(A484), IF($G$16="fixed",$G$17,MIN(H484*Data!$C$7*$C$16*0.5,$C$17*Data!$C$7))*$C$12,"")</f>
        <v>8.0000000000000007E-5</v>
      </c>
      <c r="L484" s="42">
        <f t="shared" ca="1" si="224"/>
        <v>1.3436056647803105</v>
      </c>
      <c r="M484" s="44">
        <f t="shared" ca="1" si="225"/>
        <v>1.3436456647803106</v>
      </c>
      <c r="N484" s="44">
        <f t="shared" ca="1" si="226"/>
        <v>1.3435656647803105</v>
      </c>
      <c r="O484" s="108">
        <f t="shared" ca="1" si="201"/>
        <v>-1.9897250801206379</v>
      </c>
      <c r="P484" s="102">
        <f t="shared" ca="1" si="202"/>
        <v>10.229889219698892</v>
      </c>
      <c r="Q484" s="102">
        <f t="shared" ca="1" si="203"/>
        <v>0.26096728952231507</v>
      </c>
      <c r="R484" s="120">
        <f t="shared" ca="1" si="221"/>
        <v>1</v>
      </c>
      <c r="S484" s="54">
        <f t="shared" ca="1" si="222"/>
        <v>0</v>
      </c>
      <c r="T484" s="5">
        <f t="shared" ca="1" si="204"/>
        <v>1.3495941575375672</v>
      </c>
      <c r="U484" s="152">
        <f t="shared" ca="1" si="205"/>
        <v>1.3562014865041148</v>
      </c>
      <c r="V484" s="152">
        <f t="shared" ca="1" si="206"/>
        <v>1.3433422276139302</v>
      </c>
      <c r="W484" s="153">
        <f t="shared" ca="1" si="207"/>
        <v>2</v>
      </c>
      <c r="X484" s="153">
        <f t="shared" ca="1" si="208"/>
        <v>2</v>
      </c>
      <c r="Y484" s="153">
        <f t="shared" ca="1" si="209"/>
        <v>8</v>
      </c>
      <c r="Z484" s="153">
        <f t="shared" ca="1" si="210"/>
        <v>8</v>
      </c>
      <c r="AA484" s="152">
        <f t="shared" ca="1" si="211"/>
        <v>1.3541964043716699</v>
      </c>
      <c r="AB484" s="152">
        <f t="shared" ca="1" si="212"/>
        <v>1.3451994727122973</v>
      </c>
      <c r="AC484" s="154">
        <f t="shared" ca="1" si="213"/>
        <v>-850.45916730875251</v>
      </c>
      <c r="AD484" s="154">
        <f t="shared" ca="1" si="214"/>
        <v>124.30463455894269</v>
      </c>
      <c r="AE484" s="3">
        <f t="shared" ca="1" si="215"/>
        <v>-45.384658296863115</v>
      </c>
      <c r="AF484" s="3">
        <f t="shared" ca="1" si="216"/>
        <v>-726.15453274980985</v>
      </c>
      <c r="AG484" s="3" t="str">
        <f t="shared" ca="1" si="223"/>
        <v>N</v>
      </c>
      <c r="AH484" s="4" t="str">
        <f t="shared" ca="1" si="217"/>
        <v/>
      </c>
      <c r="AI484" s="75">
        <f t="shared" ca="1" si="218"/>
        <v>-72.615453274980979</v>
      </c>
      <c r="AJ484" s="75">
        <f t="shared" ca="1" si="219"/>
        <v>0</v>
      </c>
    </row>
    <row r="485" spans="1:36" ht="14.25">
      <c r="A485" s="41">
        <f t="shared" si="220"/>
        <v>419</v>
      </c>
      <c r="B485" s="150">
        <f>IF(ISNUMBER(A485),INDEX('MetaTrader Import'!$H$13:$J$5893,TRUNC(((A485-$A$39+1)-1)/3)+1,MOD((A485-$A$39+1)-1,3)+1),"")</f>
        <v>0</v>
      </c>
      <c r="C485" s="43">
        <f t="shared" ca="1" si="197"/>
        <v>19.001030348512554</v>
      </c>
      <c r="D485" s="43">
        <f t="shared" ca="1" si="198"/>
        <v>-1.6223106056987664</v>
      </c>
      <c r="E485" s="43">
        <f t="shared" ca="1" si="199"/>
        <v>17.378719742813786</v>
      </c>
      <c r="F485" s="43">
        <f t="shared" ca="1" si="200"/>
        <v>1.7378719742813786</v>
      </c>
      <c r="G485" s="43">
        <f>IF(A485&lt;&gt;"",IF(A485&lt;Data!$G$11*0.25,$C$13/$G$32,IF(A485&gt;Data!$G$11*0.25,$C$13,$C$13*10)),"")</f>
        <v>2</v>
      </c>
      <c r="H485" s="43">
        <f>IF(A485&lt;&gt;"",IF(Data!$G$9="constant",$C$13,IF(Data!$G$9="squeeze",G485,F485)),"")</f>
        <v>2</v>
      </c>
      <c r="I485" s="38">
        <f ca="1">IF(ISNUMBER(A485),NORMINV(RAND(),0,IF(AND(Data!$G$9="squeeze",A485&lt;Data!$G$11*0.25),$H$32,1)*$C$30*$C$13)*($C$14*$C$12),"")</f>
        <v>-5.1595030301587958E-4</v>
      </c>
      <c r="J485" s="42">
        <f ca="1">IFERROR(IF(Data!$C$6="Real",B485,I485+J484+($C$14*$C$12)*(NORMINV(RAND(),$C$15,CHOOSE($G$13,$C$13,F485,G485)))),"")</f>
        <v>1.3434082771336238</v>
      </c>
      <c r="K485" s="88">
        <f>IF(ISNUMBER(A485), IF($G$16="fixed",$G$17,MIN(H485*Data!$C$7*$C$16*0.5,$C$17*Data!$C$7))*$C$12,"")</f>
        <v>8.0000000000000007E-5</v>
      </c>
      <c r="L485" s="42">
        <f t="shared" ca="1" si="224"/>
        <v>1.3434082771336238</v>
      </c>
      <c r="M485" s="44">
        <f t="shared" ca="1" si="225"/>
        <v>1.3434482771336238</v>
      </c>
      <c r="N485" s="44">
        <f t="shared" ca="1" si="226"/>
        <v>1.3433682771336237</v>
      </c>
      <c r="O485" s="108">
        <f t="shared" ca="1" si="201"/>
        <v>-1.8445231008039711</v>
      </c>
      <c r="P485" s="102">
        <f t="shared" ca="1" si="202"/>
        <v>9.6292433657119041</v>
      </c>
      <c r="Q485" s="102">
        <f t="shared" ca="1" si="203"/>
        <v>0.14770549767596261</v>
      </c>
      <c r="R485" s="120">
        <f t="shared" ca="1" si="221"/>
        <v>1</v>
      </c>
      <c r="S485" s="54">
        <f t="shared" ca="1" si="222"/>
        <v>0</v>
      </c>
      <c r="T485" s="5">
        <f t="shared" ca="1" si="204"/>
        <v>1.3495941575375672</v>
      </c>
      <c r="U485" s="152">
        <f t="shared" ca="1" si="205"/>
        <v>1.3562014865041148</v>
      </c>
      <c r="V485" s="152">
        <f t="shared" ca="1" si="206"/>
        <v>1.3433422276139302</v>
      </c>
      <c r="W485" s="153">
        <f t="shared" ca="1" si="207"/>
        <v>2</v>
      </c>
      <c r="X485" s="153">
        <f t="shared" ca="1" si="208"/>
        <v>2</v>
      </c>
      <c r="Y485" s="153">
        <f t="shared" ca="1" si="209"/>
        <v>8</v>
      </c>
      <c r="Z485" s="153">
        <f t="shared" ca="1" si="210"/>
        <v>8</v>
      </c>
      <c r="AA485" s="152">
        <f t="shared" ca="1" si="211"/>
        <v>1.3541964043716699</v>
      </c>
      <c r="AB485" s="152">
        <f t="shared" ca="1" si="212"/>
        <v>1.3451994727122973</v>
      </c>
      <c r="AC485" s="154">
        <f t="shared" ca="1" si="213"/>
        <v>-866.2501790436927</v>
      </c>
      <c r="AD485" s="154">
        <f t="shared" ca="1" si="214"/>
        <v>140.09564629388294</v>
      </c>
      <c r="AE485" s="3">
        <f t="shared" ca="1" si="215"/>
        <v>-45.384658296863108</v>
      </c>
      <c r="AF485" s="3">
        <f t="shared" ca="1" si="216"/>
        <v>-726.15453274980973</v>
      </c>
      <c r="AG485" s="3" t="str">
        <f t="shared" ca="1" si="223"/>
        <v>N</v>
      </c>
      <c r="AH485" s="4" t="str">
        <f t="shared" ca="1" si="217"/>
        <v/>
      </c>
      <c r="AI485" s="75">
        <f t="shared" ca="1" si="218"/>
        <v>-72.615453274980979</v>
      </c>
      <c r="AJ485" s="75">
        <f t="shared" ca="1" si="219"/>
        <v>0</v>
      </c>
    </row>
    <row r="486" spans="1:36" ht="14.25">
      <c r="A486" s="41">
        <f t="shared" si="220"/>
        <v>420</v>
      </c>
      <c r="B486" s="150">
        <f>IF(ISNUMBER(A486),INDEX('MetaTrader Import'!$H$13:$J$5893,TRUNC(((A486-$A$39+1)-1)/3)+1,MOD((A486-$A$39+1)-1,3)+1),"")</f>
        <v>0</v>
      </c>
      <c r="C486" s="43">
        <f t="shared" ca="1" si="197"/>
        <v>17.378719742813786</v>
      </c>
      <c r="D486" s="43">
        <f t="shared" ca="1" si="198"/>
        <v>0.41939832247478193</v>
      </c>
      <c r="E486" s="43">
        <f t="shared" ca="1" si="199"/>
        <v>17.798118065288566</v>
      </c>
      <c r="F486" s="43">
        <f t="shared" ca="1" si="200"/>
        <v>1.7798118065288566</v>
      </c>
      <c r="G486" s="43">
        <f>IF(A486&lt;&gt;"",IF(A486&lt;Data!$G$11*0.25,$C$13/$G$32,IF(A486&gt;Data!$G$11*0.25,$C$13,$C$13*10)),"")</f>
        <v>2</v>
      </c>
      <c r="H486" s="43">
        <f>IF(A486&lt;&gt;"",IF(Data!$G$9="constant",$C$13,IF(Data!$G$9="squeeze",G486,F486)),"")</f>
        <v>2</v>
      </c>
      <c r="I486" s="38">
        <f ca="1">IF(ISNUMBER(A486),NORMINV(RAND(),0,IF(AND(Data!$G$9="squeeze",A486&lt;Data!$G$11*0.25),$H$32,1)*$C$30*$C$13)*($C$14*$C$12),"")</f>
        <v>-7.2760008557974849E-4</v>
      </c>
      <c r="J486" s="42">
        <f ca="1">IFERROR(IF(Data!$C$6="Real",B486,I486+J485+($C$14*$C$12)*(NORMINV(RAND(),$C$15,CHOOSE($G$13,$C$13,F486,G486)))),"")</f>
        <v>1.3422962932199618</v>
      </c>
      <c r="K486" s="88">
        <f>IF(ISNUMBER(A486), IF($G$16="fixed",$G$17,MIN(H486*Data!$C$7*$C$16*0.5,$C$17*Data!$C$7))*$C$12,"")</f>
        <v>8.0000000000000007E-5</v>
      </c>
      <c r="L486" s="42">
        <f t="shared" ca="1" si="224"/>
        <v>1.3422962932199618</v>
      </c>
      <c r="M486" s="44">
        <f t="shared" ca="1" si="225"/>
        <v>1.3423362932199618</v>
      </c>
      <c r="N486" s="44">
        <f t="shared" ca="1" si="226"/>
        <v>1.3422562932199618</v>
      </c>
      <c r="O486" s="108">
        <f t="shared" ca="1" si="201"/>
        <v>-1.9982451071170471</v>
      </c>
      <c r="P486" s="102">
        <f t="shared" ca="1" si="202"/>
        <v>10.393751260361055</v>
      </c>
      <c r="Q486" s="102">
        <f t="shared" ca="1" si="203"/>
        <v>5.9472738882877567E-2</v>
      </c>
      <c r="R486" s="120">
        <f t="shared" ca="1" si="221"/>
        <v>1</v>
      </c>
      <c r="S486" s="54">
        <f t="shared" ca="1" si="222"/>
        <v>0</v>
      </c>
      <c r="T486" s="5">
        <f t="shared" ca="1" si="204"/>
        <v>1.3495941575375672</v>
      </c>
      <c r="U486" s="152">
        <f t="shared" ca="1" si="205"/>
        <v>1.3562014865041148</v>
      </c>
      <c r="V486" s="152">
        <f t="shared" ca="1" si="206"/>
        <v>1.3422562932199618</v>
      </c>
      <c r="W486" s="153">
        <f t="shared" ca="1" si="207"/>
        <v>2</v>
      </c>
      <c r="X486" s="153">
        <f t="shared" ca="1" si="208"/>
        <v>2</v>
      </c>
      <c r="Y486" s="153">
        <f t="shared" ca="1" si="209"/>
        <v>8</v>
      </c>
      <c r="Z486" s="153">
        <f t="shared" ca="1" si="210"/>
        <v>8</v>
      </c>
      <c r="AA486" s="152">
        <f t="shared" ca="1" si="211"/>
        <v>1.3541964043716699</v>
      </c>
      <c r="AB486" s="152">
        <f t="shared" ca="1" si="212"/>
        <v>1.3451994727122973</v>
      </c>
      <c r="AC486" s="154">
        <f t="shared" ca="1" si="213"/>
        <v>-955.20889213664975</v>
      </c>
      <c r="AD486" s="154">
        <f t="shared" ca="1" si="214"/>
        <v>229.05435938683993</v>
      </c>
      <c r="AE486" s="3">
        <f t="shared" ca="1" si="215"/>
        <v>-45.384658296863115</v>
      </c>
      <c r="AF486" s="3">
        <f t="shared" ca="1" si="216"/>
        <v>-726.15453274980985</v>
      </c>
      <c r="AG486" s="3" t="str">
        <f t="shared" ca="1" si="223"/>
        <v>N</v>
      </c>
      <c r="AH486" s="4" t="str">
        <f t="shared" ca="1" si="217"/>
        <v/>
      </c>
      <c r="AI486" s="75">
        <f t="shared" ca="1" si="218"/>
        <v>-72.615453274980979</v>
      </c>
      <c r="AJ486" s="75">
        <f t="shared" ca="1" si="219"/>
        <v>0</v>
      </c>
    </row>
    <row r="487" spans="1:36" ht="14.25">
      <c r="A487" s="41">
        <f t="shared" si="220"/>
        <v>421</v>
      </c>
      <c r="B487" s="150">
        <f>IF(ISNUMBER(A487),INDEX('MetaTrader Import'!$H$13:$J$5893,TRUNC(((A487-$A$39+1)-1)/3)+1,MOD((A487-$A$39+1)-1,3)+1),"")</f>
        <v>0</v>
      </c>
      <c r="C487" s="43">
        <f t="shared" ca="1" si="197"/>
        <v>17.798118065288566</v>
      </c>
      <c r="D487" s="43">
        <f t="shared" ca="1" si="198"/>
        <v>0.2235280553302732</v>
      </c>
      <c r="E487" s="43">
        <f t="shared" ca="1" si="199"/>
        <v>18.02164612061884</v>
      </c>
      <c r="F487" s="43">
        <f t="shared" ca="1" si="200"/>
        <v>1.8021646120618839</v>
      </c>
      <c r="G487" s="43">
        <f>IF(A487&lt;&gt;"",IF(A487&lt;Data!$G$11*0.25,$C$13/$G$32,IF(A487&gt;Data!$G$11*0.25,$C$13,$C$13*10)),"")</f>
        <v>2</v>
      </c>
      <c r="H487" s="43">
        <f>IF(A487&lt;&gt;"",IF(Data!$G$9="constant",$C$13,IF(Data!$G$9="squeeze",G487,F487)),"")</f>
        <v>2</v>
      </c>
      <c r="I487" s="38">
        <f ca="1">IF(ISNUMBER(A487),NORMINV(RAND(),0,IF(AND(Data!$G$9="squeeze",A487&lt;Data!$G$11*0.25),$H$32,1)*$C$30*$C$13)*($C$14*$C$12),"")</f>
        <v>2.8968928733725266E-4</v>
      </c>
      <c r="J487" s="42">
        <f ca="1">IFERROR(IF(Data!$C$6="Real",B487,I487+J486+($C$14*$C$12)*(NORMINV(RAND(),$C$15,CHOOSE($G$13,$C$13,F487,G487)))),"")</f>
        <v>1.3425072613557878</v>
      </c>
      <c r="K487" s="88">
        <f>IF(ISNUMBER(A487), IF($G$16="fixed",$G$17,MIN(H487*Data!$C$7*$C$16*0.5,$C$17*Data!$C$7))*$C$12,"")</f>
        <v>8.0000000000000007E-5</v>
      </c>
      <c r="L487" s="42">
        <f t="shared" ca="1" si="224"/>
        <v>1.3425072613557878</v>
      </c>
      <c r="M487" s="44">
        <f t="shared" ca="1" si="225"/>
        <v>1.3425472613557878</v>
      </c>
      <c r="N487" s="44">
        <f t="shared" ca="1" si="226"/>
        <v>1.3424672613557878</v>
      </c>
      <c r="O487" s="108">
        <f t="shared" ca="1" si="201"/>
        <v>-1.9081221973611633</v>
      </c>
      <c r="P487" s="102">
        <f t="shared" ca="1" si="202"/>
        <v>9.9537399012610326</v>
      </c>
      <c r="Q487" s="102">
        <f t="shared" ca="1" si="203"/>
        <v>-4.4092027683733069E-2</v>
      </c>
      <c r="R487" s="120">
        <f t="shared" ca="1" si="221"/>
        <v>1</v>
      </c>
      <c r="S487" s="54">
        <f t="shared" ca="1" si="222"/>
        <v>0</v>
      </c>
      <c r="T487" s="5">
        <f t="shared" ca="1" si="204"/>
        <v>1.3495941575375672</v>
      </c>
      <c r="U487" s="152">
        <f t="shared" ca="1" si="205"/>
        <v>1.3562014865041148</v>
      </c>
      <c r="V487" s="152">
        <f t="shared" ca="1" si="206"/>
        <v>1.3422562932199618</v>
      </c>
      <c r="W487" s="153">
        <f t="shared" ca="1" si="207"/>
        <v>2</v>
      </c>
      <c r="X487" s="153">
        <f t="shared" ca="1" si="208"/>
        <v>2</v>
      </c>
      <c r="Y487" s="153">
        <f t="shared" ca="1" si="209"/>
        <v>8</v>
      </c>
      <c r="Z487" s="153">
        <f t="shared" ca="1" si="210"/>
        <v>8</v>
      </c>
      <c r="AA487" s="152">
        <f t="shared" ca="1" si="211"/>
        <v>1.3541964043716699</v>
      </c>
      <c r="AB487" s="152">
        <f t="shared" ca="1" si="212"/>
        <v>1.3451994727122973</v>
      </c>
      <c r="AC487" s="154">
        <f t="shared" ca="1" si="213"/>
        <v>-938.33144127057017</v>
      </c>
      <c r="AD487" s="154">
        <f t="shared" ca="1" si="214"/>
        <v>212.17690852076032</v>
      </c>
      <c r="AE487" s="3">
        <f t="shared" ca="1" si="215"/>
        <v>-45.384658296863115</v>
      </c>
      <c r="AF487" s="3">
        <f t="shared" ca="1" si="216"/>
        <v>-726.15453274980985</v>
      </c>
      <c r="AG487" s="3" t="str">
        <f t="shared" ca="1" si="223"/>
        <v>N</v>
      </c>
      <c r="AH487" s="4" t="str">
        <f t="shared" ca="1" si="217"/>
        <v/>
      </c>
      <c r="AI487" s="75">
        <f t="shared" ca="1" si="218"/>
        <v>-72.615453274980979</v>
      </c>
      <c r="AJ487" s="75">
        <f t="shared" ca="1" si="219"/>
        <v>0</v>
      </c>
    </row>
    <row r="488" spans="1:36" ht="14.25">
      <c r="A488" s="41">
        <f t="shared" si="220"/>
        <v>422</v>
      </c>
      <c r="B488" s="150">
        <f>IF(ISNUMBER(A488),INDEX('MetaTrader Import'!$H$13:$J$5893,TRUNC(((A488-$A$39+1)-1)/3)+1,MOD((A488-$A$39+1)-1,3)+1),"")</f>
        <v>0</v>
      </c>
      <c r="C488" s="43">
        <f t="shared" ca="1" si="197"/>
        <v>18.02164612061884</v>
      </c>
      <c r="D488" s="43">
        <f t="shared" ca="1" si="198"/>
        <v>2.4882502405911251</v>
      </c>
      <c r="E488" s="43">
        <f t="shared" ca="1" si="199"/>
        <v>20.509896361209965</v>
      </c>
      <c r="F488" s="43">
        <f t="shared" ca="1" si="200"/>
        <v>2.0509896361209963</v>
      </c>
      <c r="G488" s="43">
        <f>IF(A488&lt;&gt;"",IF(A488&lt;Data!$G$11*0.25,$C$13/$G$32,IF(A488&gt;Data!$G$11*0.25,$C$13,$C$13*10)),"")</f>
        <v>2</v>
      </c>
      <c r="H488" s="43">
        <f>IF(A488&lt;&gt;"",IF(Data!$G$9="constant",$C$13,IF(Data!$G$9="squeeze",G488,F488)),"")</f>
        <v>2</v>
      </c>
      <c r="I488" s="38">
        <f ca="1">IF(ISNUMBER(A488),NORMINV(RAND(),0,IF(AND(Data!$G$9="squeeze",A488&lt;Data!$G$11*0.25),$H$32,1)*$C$30*$C$13)*($C$14*$C$12),"")</f>
        <v>-7.0899273874631442E-5</v>
      </c>
      <c r="J488" s="42">
        <f ca="1">IFERROR(IF(Data!$C$6="Real",B488,I488+J487+($C$14*$C$12)*(NORMINV(RAND(),$C$15,CHOOSE($G$13,$C$13,F488,G488)))),"")</f>
        <v>1.343715761677311</v>
      </c>
      <c r="K488" s="88">
        <f>IF(ISNUMBER(A488), IF($G$16="fixed",$G$17,MIN(H488*Data!$C$7*$C$16*0.5,$C$17*Data!$C$7))*$C$12,"")</f>
        <v>8.0000000000000007E-5</v>
      </c>
      <c r="L488" s="42">
        <f t="shared" ca="1" si="224"/>
        <v>1.343715761677311</v>
      </c>
      <c r="M488" s="44">
        <f t="shared" ca="1" si="225"/>
        <v>1.343755761677311</v>
      </c>
      <c r="N488" s="44">
        <f t="shared" ca="1" si="226"/>
        <v>1.343675761677311</v>
      </c>
      <c r="O488" s="108">
        <f t="shared" ca="1" si="201"/>
        <v>-1.6487054024893555</v>
      </c>
      <c r="P488" s="102">
        <f t="shared" ca="1" si="202"/>
        <v>9.386333847109249</v>
      </c>
      <c r="Q488" s="102">
        <f t="shared" ca="1" si="203"/>
        <v>-0.15959408477651857</v>
      </c>
      <c r="R488" s="120">
        <f t="shared" ca="1" si="221"/>
        <v>1</v>
      </c>
      <c r="S488" s="54">
        <f t="shared" ca="1" si="222"/>
        <v>0</v>
      </c>
      <c r="T488" s="5">
        <f t="shared" ca="1" si="204"/>
        <v>1.3495941575375672</v>
      </c>
      <c r="U488" s="152">
        <f t="shared" ca="1" si="205"/>
        <v>1.3562014865041148</v>
      </c>
      <c r="V488" s="152">
        <f t="shared" ca="1" si="206"/>
        <v>1.3422562932199618</v>
      </c>
      <c r="W488" s="153">
        <f t="shared" ca="1" si="207"/>
        <v>2</v>
      </c>
      <c r="X488" s="153">
        <f t="shared" ca="1" si="208"/>
        <v>2</v>
      </c>
      <c r="Y488" s="153">
        <f t="shared" ca="1" si="209"/>
        <v>8</v>
      </c>
      <c r="Z488" s="153">
        <f t="shared" ca="1" si="210"/>
        <v>8</v>
      </c>
      <c r="AA488" s="152">
        <f t="shared" ca="1" si="211"/>
        <v>1.3541964043716699</v>
      </c>
      <c r="AB488" s="152">
        <f t="shared" ca="1" si="212"/>
        <v>1.3451994727122973</v>
      </c>
      <c r="AC488" s="154">
        <f t="shared" ca="1" si="213"/>
        <v>-841.65141554871423</v>
      </c>
      <c r="AD488" s="154">
        <f t="shared" ca="1" si="214"/>
        <v>115.49688279890447</v>
      </c>
      <c r="AE488" s="3">
        <f t="shared" ca="1" si="215"/>
        <v>-45.384658296863108</v>
      </c>
      <c r="AF488" s="3">
        <f t="shared" ca="1" si="216"/>
        <v>-726.15453274980973</v>
      </c>
      <c r="AG488" s="3" t="str">
        <f t="shared" ca="1" si="223"/>
        <v>N</v>
      </c>
      <c r="AH488" s="4" t="str">
        <f t="shared" ca="1" si="217"/>
        <v/>
      </c>
      <c r="AI488" s="75">
        <f t="shared" ca="1" si="218"/>
        <v>-72.615453274980979</v>
      </c>
      <c r="AJ488" s="75">
        <f t="shared" ca="1" si="219"/>
        <v>0</v>
      </c>
    </row>
    <row r="489" spans="1:36" ht="14.25">
      <c r="A489" s="41">
        <f t="shared" si="220"/>
        <v>423</v>
      </c>
      <c r="B489" s="150">
        <f>IF(ISNUMBER(A489),INDEX('MetaTrader Import'!$H$13:$J$5893,TRUNC(((A489-$A$39+1)-1)/3)+1,MOD((A489-$A$39+1)-1,3)+1),"")</f>
        <v>0</v>
      </c>
      <c r="C489" s="43">
        <f t="shared" ca="1" si="197"/>
        <v>20.509896361209965</v>
      </c>
      <c r="D489" s="43">
        <f t="shared" ca="1" si="198"/>
        <v>0.25247006191802779</v>
      </c>
      <c r="E489" s="43">
        <f t="shared" ca="1" si="199"/>
        <v>20.762366423127993</v>
      </c>
      <c r="F489" s="43">
        <f t="shared" ca="1" si="200"/>
        <v>2.0762366423127991</v>
      </c>
      <c r="G489" s="43">
        <f>IF(A489&lt;&gt;"",IF(A489&lt;Data!$G$11*0.25,$C$13/$G$32,IF(A489&gt;Data!$G$11*0.25,$C$13,$C$13*10)),"")</f>
        <v>2</v>
      </c>
      <c r="H489" s="43">
        <f>IF(A489&lt;&gt;"",IF(Data!$G$9="constant",$C$13,IF(Data!$G$9="squeeze",G489,F489)),"")</f>
        <v>2</v>
      </c>
      <c r="I489" s="38">
        <f ca="1">IF(ISNUMBER(A489),NORMINV(RAND(),0,IF(AND(Data!$G$9="squeeze",A489&lt;Data!$G$11*0.25),$H$32,1)*$C$30*$C$13)*($C$14*$C$12),"")</f>
        <v>2.1852857736687277E-4</v>
      </c>
      <c r="J489" s="42">
        <f ca="1">IFERROR(IF(Data!$C$6="Real",B489,I489+J488+($C$14*$C$12)*(NORMINV(RAND(),$C$15,CHOOSE($G$13,$C$13,F489,G489)))),"")</f>
        <v>1.3436757380743691</v>
      </c>
      <c r="K489" s="88">
        <f>IF(ISNUMBER(A489), IF($G$16="fixed",$G$17,MIN(H489*Data!$C$7*$C$16*0.5,$C$17*Data!$C$7))*$C$12,"")</f>
        <v>8.0000000000000007E-5</v>
      </c>
      <c r="L489" s="42">
        <f t="shared" ca="1" si="224"/>
        <v>1.3436757380743691</v>
      </c>
      <c r="M489" s="44">
        <f t="shared" ca="1" si="225"/>
        <v>1.3437157380743692</v>
      </c>
      <c r="N489" s="44">
        <f t="shared" ca="1" si="226"/>
        <v>1.3436357380743691</v>
      </c>
      <c r="O489" s="108">
        <f t="shared" ca="1" si="201"/>
        <v>-1.2406906276588821</v>
      </c>
      <c r="P489" s="102">
        <f t="shared" ca="1" si="202"/>
        <v>8.1563358843981479</v>
      </c>
      <c r="Q489" s="102">
        <f t="shared" ca="1" si="203"/>
        <v>-0.2995563842537079</v>
      </c>
      <c r="R489" s="120">
        <f t="shared" ca="1" si="221"/>
        <v>1</v>
      </c>
      <c r="S489" s="54">
        <f t="shared" ca="1" si="222"/>
        <v>0</v>
      </c>
      <c r="T489" s="5">
        <f t="shared" ca="1" si="204"/>
        <v>1.3495941575375672</v>
      </c>
      <c r="U489" s="152">
        <f t="shared" ca="1" si="205"/>
        <v>1.3562014865041148</v>
      </c>
      <c r="V489" s="152">
        <f t="shared" ca="1" si="206"/>
        <v>1.3422562932199618</v>
      </c>
      <c r="W489" s="153">
        <f t="shared" ca="1" si="207"/>
        <v>2</v>
      </c>
      <c r="X489" s="153">
        <f t="shared" ca="1" si="208"/>
        <v>2</v>
      </c>
      <c r="Y489" s="153">
        <f t="shared" ca="1" si="209"/>
        <v>8</v>
      </c>
      <c r="Z489" s="153">
        <f t="shared" ca="1" si="210"/>
        <v>8</v>
      </c>
      <c r="AA489" s="152">
        <f t="shared" ca="1" si="211"/>
        <v>1.3541964043716699</v>
      </c>
      <c r="AB489" s="152">
        <f t="shared" ca="1" si="212"/>
        <v>1.3451994727122973</v>
      </c>
      <c r="AC489" s="154">
        <f t="shared" ca="1" si="213"/>
        <v>-844.85330378406331</v>
      </c>
      <c r="AD489" s="154">
        <f t="shared" ca="1" si="214"/>
        <v>118.69877103425353</v>
      </c>
      <c r="AE489" s="3">
        <f t="shared" ca="1" si="215"/>
        <v>-45.384658296863108</v>
      </c>
      <c r="AF489" s="3">
        <f t="shared" ca="1" si="216"/>
        <v>-726.15453274980973</v>
      </c>
      <c r="AG489" s="3" t="str">
        <f t="shared" ca="1" si="223"/>
        <v>N</v>
      </c>
      <c r="AH489" s="4" t="str">
        <f t="shared" ca="1" si="217"/>
        <v/>
      </c>
      <c r="AI489" s="75">
        <f t="shared" ca="1" si="218"/>
        <v>-72.615453274980979</v>
      </c>
      <c r="AJ489" s="75">
        <f t="shared" ca="1" si="219"/>
        <v>0</v>
      </c>
    </row>
    <row r="490" spans="1:36" ht="14.25">
      <c r="A490" s="41">
        <f t="shared" si="220"/>
        <v>424</v>
      </c>
      <c r="B490" s="150">
        <f>IF(ISNUMBER(A490),INDEX('MetaTrader Import'!$H$13:$J$5893,TRUNC(((A490-$A$39+1)-1)/3)+1,MOD((A490-$A$39+1)-1,3)+1),"")</f>
        <v>0</v>
      </c>
      <c r="C490" s="43">
        <f t="shared" ca="1" si="197"/>
        <v>20.762366423127993</v>
      </c>
      <c r="D490" s="43">
        <f t="shared" ca="1" si="198"/>
        <v>2.0682883198153039</v>
      </c>
      <c r="E490" s="43">
        <f t="shared" ca="1" si="199"/>
        <v>22.830654742943295</v>
      </c>
      <c r="F490" s="43">
        <f t="shared" ca="1" si="200"/>
        <v>2.2830654742943297</v>
      </c>
      <c r="G490" s="43">
        <f>IF(A490&lt;&gt;"",IF(A490&lt;Data!$G$11*0.25,$C$13/$G$32,IF(A490&gt;Data!$G$11*0.25,$C$13,$C$13*10)),"")</f>
        <v>2</v>
      </c>
      <c r="H490" s="43">
        <f>IF(A490&lt;&gt;"",IF(Data!$G$9="constant",$C$13,IF(Data!$G$9="squeeze",G490,F490)),"")</f>
        <v>2</v>
      </c>
      <c r="I490" s="38">
        <f ca="1">IF(ISNUMBER(A490),NORMINV(RAND(),0,IF(AND(Data!$G$9="squeeze",A490&lt;Data!$G$11*0.25),$H$32,1)*$C$30*$C$13)*($C$14*$C$12),"")</f>
        <v>-2.400217349383195E-4</v>
      </c>
      <c r="J490" s="42">
        <f ca="1">IFERROR(IF(Data!$C$6="Real",B490,I490+J489+($C$14*$C$12)*(NORMINV(RAND(),$C$15,CHOOSE($G$13,$C$13,F490,G490)))),"")</f>
        <v>1.3434391080968253</v>
      </c>
      <c r="K490" s="88">
        <f>IF(ISNUMBER(A490), IF($G$16="fixed",$G$17,MIN(H490*Data!$C$7*$C$16*0.5,$C$17*Data!$C$7))*$C$12,"")</f>
        <v>8.0000000000000007E-5</v>
      </c>
      <c r="L490" s="42">
        <f t="shared" ca="1" si="224"/>
        <v>1.3434391080968253</v>
      </c>
      <c r="M490" s="44">
        <f t="shared" ca="1" si="225"/>
        <v>1.3434791080968254</v>
      </c>
      <c r="N490" s="44">
        <f t="shared" ca="1" si="226"/>
        <v>1.3433991080968253</v>
      </c>
      <c r="O490" s="108">
        <f t="shared" ca="1" si="201"/>
        <v>-0.8114306428864998</v>
      </c>
      <c r="P490" s="102">
        <f t="shared" ca="1" si="202"/>
        <v>6.3822014461073442</v>
      </c>
      <c r="Q490" s="102">
        <f t="shared" ca="1" si="203"/>
        <v>-0.46359211336920508</v>
      </c>
      <c r="R490" s="120">
        <f t="shared" ca="1" si="221"/>
        <v>1</v>
      </c>
      <c r="S490" s="54">
        <f t="shared" ca="1" si="222"/>
        <v>0</v>
      </c>
      <c r="T490" s="5">
        <f t="shared" ca="1" si="204"/>
        <v>1.3495941575375672</v>
      </c>
      <c r="U490" s="152">
        <f t="shared" ca="1" si="205"/>
        <v>1.3562014865041148</v>
      </c>
      <c r="V490" s="152">
        <f t="shared" ca="1" si="206"/>
        <v>1.3422562932199618</v>
      </c>
      <c r="W490" s="153">
        <f t="shared" ca="1" si="207"/>
        <v>2</v>
      </c>
      <c r="X490" s="153">
        <f t="shared" ca="1" si="208"/>
        <v>2</v>
      </c>
      <c r="Y490" s="153">
        <f t="shared" ca="1" si="209"/>
        <v>8</v>
      </c>
      <c r="Z490" s="153">
        <f t="shared" ca="1" si="210"/>
        <v>8</v>
      </c>
      <c r="AA490" s="152">
        <f t="shared" ca="1" si="211"/>
        <v>1.3541964043716699</v>
      </c>
      <c r="AB490" s="152">
        <f t="shared" ca="1" si="212"/>
        <v>1.3451994727122973</v>
      </c>
      <c r="AC490" s="154">
        <f t="shared" ca="1" si="213"/>
        <v>-863.78370198756829</v>
      </c>
      <c r="AD490" s="154">
        <f t="shared" ca="1" si="214"/>
        <v>137.62916923775848</v>
      </c>
      <c r="AE490" s="3">
        <f t="shared" ca="1" si="215"/>
        <v>-45.384658296863115</v>
      </c>
      <c r="AF490" s="3">
        <f t="shared" ca="1" si="216"/>
        <v>-726.15453274980985</v>
      </c>
      <c r="AG490" s="3" t="str">
        <f t="shared" ca="1" si="223"/>
        <v>N</v>
      </c>
      <c r="AH490" s="4" t="str">
        <f t="shared" ca="1" si="217"/>
        <v/>
      </c>
      <c r="AI490" s="75">
        <f t="shared" ca="1" si="218"/>
        <v>-72.615453274980979</v>
      </c>
      <c r="AJ490" s="75">
        <f t="shared" ca="1" si="219"/>
        <v>0</v>
      </c>
    </row>
    <row r="491" spans="1:36" ht="14.25">
      <c r="A491" s="41">
        <f t="shared" si="220"/>
        <v>425</v>
      </c>
      <c r="B491" s="150">
        <f>IF(ISNUMBER(A491),INDEX('MetaTrader Import'!$H$13:$J$5893,TRUNC(((A491-$A$39+1)-1)/3)+1,MOD((A491-$A$39+1)-1,3)+1),"")</f>
        <v>0</v>
      </c>
      <c r="C491" s="43">
        <f t="shared" ca="1" si="197"/>
        <v>22.830654742943295</v>
      </c>
      <c r="D491" s="43">
        <f t="shared" ca="1" si="198"/>
        <v>0.13059541126488527</v>
      </c>
      <c r="E491" s="43">
        <f t="shared" ca="1" si="199"/>
        <v>22.96125015420818</v>
      </c>
      <c r="F491" s="43">
        <f t="shared" ca="1" si="200"/>
        <v>2.2961250154208179</v>
      </c>
      <c r="G491" s="43">
        <f>IF(A491&lt;&gt;"",IF(A491&lt;Data!$G$11*0.25,$C$13/$G$32,IF(A491&gt;Data!$G$11*0.25,$C$13,$C$13*10)),"")</f>
        <v>2</v>
      </c>
      <c r="H491" s="43">
        <f>IF(A491&lt;&gt;"",IF(Data!$G$9="constant",$C$13,IF(Data!$G$9="squeeze",G491,F491)),"")</f>
        <v>2</v>
      </c>
      <c r="I491" s="38">
        <f ca="1">IF(ISNUMBER(A491),NORMINV(RAND(),0,IF(AND(Data!$G$9="squeeze",A491&lt;Data!$G$11*0.25),$H$32,1)*$C$30*$C$13)*($C$14*$C$12),"")</f>
        <v>-6.7823008632745795E-5</v>
      </c>
      <c r="J491" s="42">
        <f ca="1">IFERROR(IF(Data!$C$6="Real",B491,I491+J490+($C$14*$C$12)*(NORMINV(RAND(),$C$15,CHOOSE($G$13,$C$13,F491,G491)))),"")</f>
        <v>1.3428518319660818</v>
      </c>
      <c r="K491" s="88">
        <f>IF(ISNUMBER(A491), IF($G$16="fixed",$G$17,MIN(H491*Data!$C$7*$C$16*0.5,$C$17*Data!$C$7))*$C$12,"")</f>
        <v>8.0000000000000007E-5</v>
      </c>
      <c r="L491" s="42">
        <f t="shared" ca="1" si="224"/>
        <v>1.3428518319660818</v>
      </c>
      <c r="M491" s="44">
        <f t="shared" ca="1" si="225"/>
        <v>1.3428918319660819</v>
      </c>
      <c r="N491" s="44">
        <f t="shared" ca="1" si="226"/>
        <v>1.3428118319660818</v>
      </c>
      <c r="O491" s="108">
        <f t="shared" ca="1" si="201"/>
        <v>-0.77721355211721577</v>
      </c>
      <c r="P491" s="102">
        <f t="shared" ca="1" si="202"/>
        <v>6.2602180577140993</v>
      </c>
      <c r="Q491" s="102">
        <f t="shared" ca="1" si="203"/>
        <v>-0.57418071967637208</v>
      </c>
      <c r="R491" s="120">
        <f t="shared" ca="1" si="221"/>
        <v>1</v>
      </c>
      <c r="S491" s="54">
        <f t="shared" ca="1" si="222"/>
        <v>0</v>
      </c>
      <c r="T491" s="5">
        <f t="shared" ca="1" si="204"/>
        <v>1.3495941575375672</v>
      </c>
      <c r="U491" s="152">
        <f t="shared" ca="1" si="205"/>
        <v>1.3562014865041148</v>
      </c>
      <c r="V491" s="152">
        <f t="shared" ca="1" si="206"/>
        <v>1.3422562932199618</v>
      </c>
      <c r="W491" s="153">
        <f t="shared" ca="1" si="207"/>
        <v>2</v>
      </c>
      <c r="X491" s="153">
        <f t="shared" ca="1" si="208"/>
        <v>2</v>
      </c>
      <c r="Y491" s="153">
        <f t="shared" ca="1" si="209"/>
        <v>8</v>
      </c>
      <c r="Z491" s="153">
        <f t="shared" ca="1" si="210"/>
        <v>8</v>
      </c>
      <c r="AA491" s="152">
        <f t="shared" ca="1" si="211"/>
        <v>1.3541964043716699</v>
      </c>
      <c r="AB491" s="152">
        <f t="shared" ca="1" si="212"/>
        <v>1.3451994727122973</v>
      </c>
      <c r="AC491" s="154">
        <f t="shared" ca="1" si="213"/>
        <v>-910.76579244704806</v>
      </c>
      <c r="AD491" s="154">
        <f t="shared" ca="1" si="214"/>
        <v>184.61125969723824</v>
      </c>
      <c r="AE491" s="3">
        <f t="shared" ca="1" si="215"/>
        <v>-45.384658296863115</v>
      </c>
      <c r="AF491" s="3">
        <f t="shared" ca="1" si="216"/>
        <v>-726.15453274980985</v>
      </c>
      <c r="AG491" s="3" t="str">
        <f t="shared" ca="1" si="223"/>
        <v>N</v>
      </c>
      <c r="AH491" s="4" t="str">
        <f t="shared" ca="1" si="217"/>
        <v/>
      </c>
      <c r="AI491" s="75">
        <f t="shared" ca="1" si="218"/>
        <v>-72.615453274980979</v>
      </c>
      <c r="AJ491" s="75">
        <f t="shared" ca="1" si="219"/>
        <v>0</v>
      </c>
    </row>
    <row r="492" spans="1:36" ht="14.25">
      <c r="A492" s="41">
        <f t="shared" si="220"/>
        <v>426</v>
      </c>
      <c r="B492" s="150">
        <f>IF(ISNUMBER(A492),INDEX('MetaTrader Import'!$H$13:$J$5893,TRUNC(((A492-$A$39+1)-1)/3)+1,MOD((A492-$A$39+1)-1,3)+1),"")</f>
        <v>0</v>
      </c>
      <c r="C492" s="43">
        <f t="shared" ca="1" si="197"/>
        <v>22.96125015420818</v>
      </c>
      <c r="D492" s="43">
        <f t="shared" ca="1" si="198"/>
        <v>-2.1087357470406558</v>
      </c>
      <c r="E492" s="43">
        <f t="shared" ca="1" si="199"/>
        <v>20.852514407167526</v>
      </c>
      <c r="F492" s="43">
        <f t="shared" ca="1" si="200"/>
        <v>2.0852514407167524</v>
      </c>
      <c r="G492" s="43">
        <f>IF(A492&lt;&gt;"",IF(A492&lt;Data!$G$11*0.25,$C$13/$G$32,IF(A492&gt;Data!$G$11*0.25,$C$13,$C$13*10)),"")</f>
        <v>2</v>
      </c>
      <c r="H492" s="43">
        <f>IF(A492&lt;&gt;"",IF(Data!$G$9="constant",$C$13,IF(Data!$G$9="squeeze",G492,F492)),"")</f>
        <v>2</v>
      </c>
      <c r="I492" s="38">
        <f ca="1">IF(ISNUMBER(A492),NORMINV(RAND(),0,IF(AND(Data!$G$9="squeeze",A492&lt;Data!$G$11*0.25),$H$32,1)*$C$30*$C$13)*($C$14*$C$12),"")</f>
        <v>-5.4875869160578706E-4</v>
      </c>
      <c r="J492" s="42">
        <f ca="1">IFERROR(IF(Data!$C$6="Real",B492,I492+J491+($C$14*$C$12)*(NORMINV(RAND(),$C$15,CHOOSE($G$13,$C$13,F492,G492)))),"")</f>
        <v>1.3424889285373589</v>
      </c>
      <c r="K492" s="88">
        <f>IF(ISNUMBER(A492), IF($G$16="fixed",$G$17,MIN(H492*Data!$C$7*$C$16*0.5,$C$17*Data!$C$7))*$C$12,"")</f>
        <v>8.0000000000000007E-5</v>
      </c>
      <c r="L492" s="42">
        <f t="shared" ca="1" si="224"/>
        <v>1.3424889285373589</v>
      </c>
      <c r="M492" s="44">
        <f t="shared" ca="1" si="225"/>
        <v>1.3425289285373589</v>
      </c>
      <c r="N492" s="44">
        <f t="shared" ca="1" si="226"/>
        <v>1.3424489285373589</v>
      </c>
      <c r="O492" s="108">
        <f t="shared" ca="1" si="201"/>
        <v>-0.87406708472426153</v>
      </c>
      <c r="P492" s="102">
        <f t="shared" ca="1" si="202"/>
        <v>6.6017014577223216</v>
      </c>
      <c r="Q492" s="102">
        <f t="shared" ca="1" si="203"/>
        <v>-0.6226194534553513</v>
      </c>
      <c r="R492" s="120">
        <f t="shared" ca="1" si="221"/>
        <v>1</v>
      </c>
      <c r="S492" s="54">
        <f t="shared" ca="1" si="222"/>
        <v>0</v>
      </c>
      <c r="T492" s="5">
        <f t="shared" ca="1" si="204"/>
        <v>1.3495941575375672</v>
      </c>
      <c r="U492" s="152">
        <f t="shared" ca="1" si="205"/>
        <v>1.3562014865041148</v>
      </c>
      <c r="V492" s="152">
        <f t="shared" ca="1" si="206"/>
        <v>1.3422562932199618</v>
      </c>
      <c r="W492" s="153">
        <f t="shared" ca="1" si="207"/>
        <v>2</v>
      </c>
      <c r="X492" s="153">
        <f t="shared" ca="1" si="208"/>
        <v>2</v>
      </c>
      <c r="Y492" s="153">
        <f t="shared" ca="1" si="209"/>
        <v>8</v>
      </c>
      <c r="Z492" s="153">
        <f t="shared" ca="1" si="210"/>
        <v>8</v>
      </c>
      <c r="AA492" s="152">
        <f t="shared" ca="1" si="211"/>
        <v>1.3541964043716699</v>
      </c>
      <c r="AB492" s="152">
        <f t="shared" ca="1" si="212"/>
        <v>1.3451994727122973</v>
      </c>
      <c r="AC492" s="154">
        <f t="shared" ca="1" si="213"/>
        <v>-939.79806674488134</v>
      </c>
      <c r="AD492" s="154">
        <f t="shared" ca="1" si="214"/>
        <v>213.64353399507152</v>
      </c>
      <c r="AE492" s="3">
        <f t="shared" ca="1" si="215"/>
        <v>-45.384658296863115</v>
      </c>
      <c r="AF492" s="3">
        <f t="shared" ca="1" si="216"/>
        <v>-726.15453274980985</v>
      </c>
      <c r="AG492" s="3" t="str">
        <f t="shared" ca="1" si="223"/>
        <v>N</v>
      </c>
      <c r="AH492" s="4" t="str">
        <f t="shared" ca="1" si="217"/>
        <v/>
      </c>
      <c r="AI492" s="75">
        <f t="shared" ca="1" si="218"/>
        <v>-72.615453274980979</v>
      </c>
      <c r="AJ492" s="75">
        <f t="shared" ca="1" si="219"/>
        <v>0</v>
      </c>
    </row>
    <row r="493" spans="1:36" ht="14.25">
      <c r="A493" s="41">
        <f t="shared" si="220"/>
        <v>427</v>
      </c>
      <c r="B493" s="150">
        <f>IF(ISNUMBER(A493),INDEX('MetaTrader Import'!$H$13:$J$5893,TRUNC(((A493-$A$39+1)-1)/3)+1,MOD((A493-$A$39+1)-1,3)+1),"")</f>
        <v>0</v>
      </c>
      <c r="C493" s="43">
        <f t="shared" ca="1" si="197"/>
        <v>20.852514407167526</v>
      </c>
      <c r="D493" s="43">
        <f t="shared" ca="1" si="198"/>
        <v>0.28798564546172534</v>
      </c>
      <c r="E493" s="43">
        <f t="shared" ca="1" si="199"/>
        <v>21.14050005262925</v>
      </c>
      <c r="F493" s="43">
        <f t="shared" ca="1" si="200"/>
        <v>2.114050005262925</v>
      </c>
      <c r="G493" s="43">
        <f>IF(A493&lt;&gt;"",IF(A493&lt;Data!$G$11*0.25,$C$13/$G$32,IF(A493&gt;Data!$G$11*0.25,$C$13,$C$13*10)),"")</f>
        <v>2</v>
      </c>
      <c r="H493" s="43">
        <f>IF(A493&lt;&gt;"",IF(Data!$G$9="constant",$C$13,IF(Data!$G$9="squeeze",G493,F493)),"")</f>
        <v>2</v>
      </c>
      <c r="I493" s="38">
        <f ca="1">IF(ISNUMBER(A493),NORMINV(RAND(),0,IF(AND(Data!$G$9="squeeze",A493&lt;Data!$G$11*0.25),$H$32,1)*$C$30*$C$13)*($C$14*$C$12),"")</f>
        <v>2.0119531739459627E-4</v>
      </c>
      <c r="J493" s="42">
        <f ca="1">IFERROR(IF(Data!$C$6="Real",B493,I493+J492+($C$14*$C$12)*(NORMINV(RAND(),$C$15,CHOOSE($G$13,$C$13,F493,G493)))),"")</f>
        <v>1.342981070279226</v>
      </c>
      <c r="K493" s="88">
        <f>IF(ISNUMBER(A493), IF($G$16="fixed",$G$17,MIN(H493*Data!$C$7*$C$16*0.5,$C$17*Data!$C$7))*$C$12,"")</f>
        <v>8.0000000000000007E-5</v>
      </c>
      <c r="L493" s="42">
        <f t="shared" ca="1" si="224"/>
        <v>1.342981070279226</v>
      </c>
      <c r="M493" s="44">
        <f t="shared" ca="1" si="225"/>
        <v>1.343021070279226</v>
      </c>
      <c r="N493" s="44">
        <f t="shared" ca="1" si="226"/>
        <v>1.3429410702792259</v>
      </c>
      <c r="O493" s="108">
        <f t="shared" ca="1" si="201"/>
        <v>-0.89093142536153924</v>
      </c>
      <c r="P493" s="102">
        <f t="shared" ca="1" si="202"/>
        <v>6.6304264255426935</v>
      </c>
      <c r="Q493" s="102">
        <f t="shared" ca="1" si="203"/>
        <v>-0.61716551103012951</v>
      </c>
      <c r="R493" s="120">
        <f t="shared" ca="1" si="221"/>
        <v>1</v>
      </c>
      <c r="S493" s="54">
        <f t="shared" ca="1" si="222"/>
        <v>0</v>
      </c>
      <c r="T493" s="5">
        <f t="shared" ca="1" si="204"/>
        <v>1.3495941575375672</v>
      </c>
      <c r="U493" s="152">
        <f t="shared" ca="1" si="205"/>
        <v>1.3562014865041148</v>
      </c>
      <c r="V493" s="152">
        <f t="shared" ca="1" si="206"/>
        <v>1.3422562932199618</v>
      </c>
      <c r="W493" s="153">
        <f t="shared" ca="1" si="207"/>
        <v>2</v>
      </c>
      <c r="X493" s="153">
        <f t="shared" ca="1" si="208"/>
        <v>2</v>
      </c>
      <c r="Y493" s="153">
        <f t="shared" ca="1" si="209"/>
        <v>8</v>
      </c>
      <c r="Z493" s="153">
        <f t="shared" ca="1" si="210"/>
        <v>8</v>
      </c>
      <c r="AA493" s="152">
        <f t="shared" ca="1" si="211"/>
        <v>1.3541964043716699</v>
      </c>
      <c r="AB493" s="152">
        <f t="shared" ca="1" si="212"/>
        <v>1.3451994727122973</v>
      </c>
      <c r="AC493" s="154">
        <f t="shared" ca="1" si="213"/>
        <v>-900.42672739551574</v>
      </c>
      <c r="AD493" s="154">
        <f t="shared" ca="1" si="214"/>
        <v>174.27219464570598</v>
      </c>
      <c r="AE493" s="3">
        <f t="shared" ca="1" si="215"/>
        <v>-45.384658296863108</v>
      </c>
      <c r="AF493" s="3">
        <f t="shared" ca="1" si="216"/>
        <v>-726.15453274980973</v>
      </c>
      <c r="AG493" s="3" t="str">
        <f t="shared" ca="1" si="223"/>
        <v>N</v>
      </c>
      <c r="AH493" s="4" t="str">
        <f t="shared" ca="1" si="217"/>
        <v/>
      </c>
      <c r="AI493" s="75">
        <f t="shared" ca="1" si="218"/>
        <v>-72.615453274980979</v>
      </c>
      <c r="AJ493" s="75">
        <f t="shared" ca="1" si="219"/>
        <v>0</v>
      </c>
    </row>
    <row r="494" spans="1:36" ht="14.25">
      <c r="A494" s="41">
        <f t="shared" si="220"/>
        <v>428</v>
      </c>
      <c r="B494" s="150">
        <f>IF(ISNUMBER(A494),INDEX('MetaTrader Import'!$H$13:$J$5893,TRUNC(((A494-$A$39+1)-1)/3)+1,MOD((A494-$A$39+1)-1,3)+1),"")</f>
        <v>0</v>
      </c>
      <c r="C494" s="43">
        <f t="shared" ca="1" si="197"/>
        <v>21.14050005262925</v>
      </c>
      <c r="D494" s="43">
        <f t="shared" ca="1" si="198"/>
        <v>-1.4957115531932459</v>
      </c>
      <c r="E494" s="43">
        <f t="shared" ca="1" si="199"/>
        <v>19.644788499436004</v>
      </c>
      <c r="F494" s="43">
        <f t="shared" ca="1" si="200"/>
        <v>1.9644788499436003</v>
      </c>
      <c r="G494" s="43">
        <f>IF(A494&lt;&gt;"",IF(A494&lt;Data!$G$11*0.25,$C$13/$G$32,IF(A494&gt;Data!$G$11*0.25,$C$13,$C$13*10)),"")</f>
        <v>2</v>
      </c>
      <c r="H494" s="43">
        <f>IF(A494&lt;&gt;"",IF(Data!$G$9="constant",$C$13,IF(Data!$G$9="squeeze",G494,F494)),"")</f>
        <v>2</v>
      </c>
      <c r="I494" s="38">
        <f ca="1">IF(ISNUMBER(A494),NORMINV(RAND(),0,IF(AND(Data!$G$9="squeeze",A494&lt;Data!$G$11*0.25),$H$32,1)*$C$30*$C$13)*($C$14*$C$12),"")</f>
        <v>-2.3345317832444774E-4</v>
      </c>
      <c r="J494" s="42">
        <f ca="1">IFERROR(IF(Data!$C$6="Real",B494,I494+J493+($C$14*$C$12)*(NORMINV(RAND(),$C$15,CHOOSE($G$13,$C$13,F494,G494)))),"")</f>
        <v>1.3433147924038036</v>
      </c>
      <c r="K494" s="88">
        <f>IF(ISNUMBER(A494), IF($G$16="fixed",$G$17,MIN(H494*Data!$C$7*$C$16*0.5,$C$17*Data!$C$7))*$C$12,"")</f>
        <v>8.0000000000000007E-5</v>
      </c>
      <c r="L494" s="42">
        <f t="shared" ca="1" si="224"/>
        <v>1.3433147924038036</v>
      </c>
      <c r="M494" s="44">
        <f t="shared" ca="1" si="225"/>
        <v>1.3433547924038036</v>
      </c>
      <c r="N494" s="44">
        <f t="shared" ca="1" si="226"/>
        <v>1.3432747924038035</v>
      </c>
      <c r="O494" s="108">
        <f t="shared" ca="1" si="201"/>
        <v>-0.92104479287043384</v>
      </c>
      <c r="P494" s="102">
        <f t="shared" ca="1" si="202"/>
        <v>6.6345087699304264</v>
      </c>
      <c r="Q494" s="102">
        <f t="shared" ca="1" si="203"/>
        <v>-0.57012936873588949</v>
      </c>
      <c r="R494" s="120">
        <f t="shared" ca="1" si="221"/>
        <v>1</v>
      </c>
      <c r="S494" s="54">
        <f t="shared" ca="1" si="222"/>
        <v>0</v>
      </c>
      <c r="T494" s="5">
        <f t="shared" ca="1" si="204"/>
        <v>1.3495941575375672</v>
      </c>
      <c r="U494" s="152">
        <f t="shared" ca="1" si="205"/>
        <v>1.3562014865041148</v>
      </c>
      <c r="V494" s="152">
        <f t="shared" ca="1" si="206"/>
        <v>1.3422562932199618</v>
      </c>
      <c r="W494" s="153">
        <f t="shared" ca="1" si="207"/>
        <v>2</v>
      </c>
      <c r="X494" s="153">
        <f t="shared" ca="1" si="208"/>
        <v>2</v>
      </c>
      <c r="Y494" s="153">
        <f t="shared" ca="1" si="209"/>
        <v>8</v>
      </c>
      <c r="Z494" s="153">
        <f t="shared" ca="1" si="210"/>
        <v>8</v>
      </c>
      <c r="AA494" s="152">
        <f t="shared" ca="1" si="211"/>
        <v>1.3541964043716699</v>
      </c>
      <c r="AB494" s="152">
        <f t="shared" ca="1" si="212"/>
        <v>1.3451994727122973</v>
      </c>
      <c r="AC494" s="154">
        <f t="shared" ca="1" si="213"/>
        <v>-873.72895742930723</v>
      </c>
      <c r="AD494" s="154">
        <f t="shared" ca="1" si="214"/>
        <v>147.57442467949744</v>
      </c>
      <c r="AE494" s="3">
        <f t="shared" ca="1" si="215"/>
        <v>-45.384658296863108</v>
      </c>
      <c r="AF494" s="3">
        <f t="shared" ca="1" si="216"/>
        <v>-726.15453274980973</v>
      </c>
      <c r="AG494" s="3" t="str">
        <f t="shared" ca="1" si="223"/>
        <v>N</v>
      </c>
      <c r="AH494" s="4" t="str">
        <f t="shared" ca="1" si="217"/>
        <v/>
      </c>
      <c r="AI494" s="75">
        <f t="shared" ca="1" si="218"/>
        <v>-72.615453274980979</v>
      </c>
      <c r="AJ494" s="75">
        <f t="shared" ca="1" si="219"/>
        <v>0</v>
      </c>
    </row>
    <row r="495" spans="1:36" ht="14.25">
      <c r="A495" s="41">
        <f t="shared" si="220"/>
        <v>429</v>
      </c>
      <c r="B495" s="150">
        <f>IF(ISNUMBER(A495),INDEX('MetaTrader Import'!$H$13:$J$5893,TRUNC(((A495-$A$39+1)-1)/3)+1,MOD((A495-$A$39+1)-1,3)+1),"")</f>
        <v>0</v>
      </c>
      <c r="C495" s="43">
        <f t="shared" ca="1" si="197"/>
        <v>19.644788499436004</v>
      </c>
      <c r="D495" s="43">
        <f t="shared" ca="1" si="198"/>
        <v>-0.59528629091360419</v>
      </c>
      <c r="E495" s="43">
        <f t="shared" ca="1" si="199"/>
        <v>19.049502208522398</v>
      </c>
      <c r="F495" s="43">
        <f t="shared" ca="1" si="200"/>
        <v>1.9049502208522398</v>
      </c>
      <c r="G495" s="43">
        <f>IF(A495&lt;&gt;"",IF(A495&lt;Data!$G$11*0.25,$C$13/$G$32,IF(A495&gt;Data!$G$11*0.25,$C$13,$C$13*10)),"")</f>
        <v>2</v>
      </c>
      <c r="H495" s="43">
        <f>IF(A495&lt;&gt;"",IF(Data!$G$9="constant",$C$13,IF(Data!$G$9="squeeze",G495,F495)),"")</f>
        <v>2</v>
      </c>
      <c r="I495" s="38">
        <f ca="1">IF(ISNUMBER(A495),NORMINV(RAND(),0,IF(AND(Data!$G$9="squeeze",A495&lt;Data!$G$11*0.25),$H$32,1)*$C$30*$C$13)*($C$14*$C$12),"")</f>
        <v>-8.6607163177277198E-5</v>
      </c>
      <c r="J495" s="42">
        <f ca="1">IFERROR(IF(Data!$C$6="Real",B495,I495+J494+($C$14*$C$12)*(NORMINV(RAND(),$C$15,CHOOSE($G$13,$C$13,F495,G495)))),"")</f>
        <v>1.3439634901976085</v>
      </c>
      <c r="K495" s="88">
        <f>IF(ISNUMBER(A495), IF($G$16="fixed",$G$17,MIN(H495*Data!$C$7*$C$16*0.5,$C$17*Data!$C$7))*$C$12,"")</f>
        <v>8.0000000000000007E-5</v>
      </c>
      <c r="L495" s="42">
        <f t="shared" ca="1" si="224"/>
        <v>1.3439634901976085</v>
      </c>
      <c r="M495" s="44">
        <f t="shared" ca="1" si="225"/>
        <v>1.3440034901976086</v>
      </c>
      <c r="N495" s="44">
        <f t="shared" ca="1" si="226"/>
        <v>1.3439234901976085</v>
      </c>
      <c r="O495" s="108">
        <f t="shared" ca="1" si="201"/>
        <v>-0.54634274901601709</v>
      </c>
      <c r="P495" s="102">
        <f t="shared" ca="1" si="202"/>
        <v>6.4360900421460201</v>
      </c>
      <c r="Q495" s="102">
        <f t="shared" ca="1" si="203"/>
        <v>-0.49870586567083197</v>
      </c>
      <c r="R495" s="120">
        <f t="shared" ca="1" si="221"/>
        <v>1</v>
      </c>
      <c r="S495" s="54">
        <f t="shared" ca="1" si="222"/>
        <v>0</v>
      </c>
      <c r="T495" s="5">
        <f t="shared" ca="1" si="204"/>
        <v>1.3495941575375672</v>
      </c>
      <c r="U495" s="152">
        <f t="shared" ca="1" si="205"/>
        <v>1.3562014865041148</v>
      </c>
      <c r="V495" s="152">
        <f t="shared" ca="1" si="206"/>
        <v>1.3422562932199618</v>
      </c>
      <c r="W495" s="153">
        <f t="shared" ca="1" si="207"/>
        <v>2</v>
      </c>
      <c r="X495" s="153">
        <f t="shared" ca="1" si="208"/>
        <v>2</v>
      </c>
      <c r="Y495" s="153">
        <f t="shared" ca="1" si="209"/>
        <v>8</v>
      </c>
      <c r="Z495" s="153">
        <f t="shared" ca="1" si="210"/>
        <v>8</v>
      </c>
      <c r="AA495" s="152">
        <f t="shared" ca="1" si="211"/>
        <v>1.3541964043716699</v>
      </c>
      <c r="AB495" s="152">
        <f t="shared" ca="1" si="212"/>
        <v>1.3451994727122973</v>
      </c>
      <c r="AC495" s="154">
        <f t="shared" ca="1" si="213"/>
        <v>-821.83313392491186</v>
      </c>
      <c r="AD495" s="154">
        <f t="shared" ca="1" si="214"/>
        <v>95.678601175102074</v>
      </c>
      <c r="AE495" s="3">
        <f t="shared" ca="1" si="215"/>
        <v>-45.384658296863108</v>
      </c>
      <c r="AF495" s="3">
        <f t="shared" ca="1" si="216"/>
        <v>-726.15453274980973</v>
      </c>
      <c r="AG495" s="3" t="str">
        <f t="shared" ca="1" si="223"/>
        <v>N</v>
      </c>
      <c r="AH495" s="4" t="str">
        <f t="shared" ca="1" si="217"/>
        <v/>
      </c>
      <c r="AI495" s="75">
        <f t="shared" ca="1" si="218"/>
        <v>-72.615453274980979</v>
      </c>
      <c r="AJ495" s="75">
        <f t="shared" ca="1" si="219"/>
        <v>0</v>
      </c>
    </row>
    <row r="496" spans="1:36" ht="14.25">
      <c r="A496" s="41">
        <f t="shared" si="220"/>
        <v>430</v>
      </c>
      <c r="B496" s="150">
        <f>IF(ISNUMBER(A496),INDEX('MetaTrader Import'!$H$13:$J$5893,TRUNC(((A496-$A$39+1)-1)/3)+1,MOD((A496-$A$39+1)-1,3)+1),"")</f>
        <v>0</v>
      </c>
      <c r="C496" s="43">
        <f t="shared" ca="1" si="197"/>
        <v>19.049502208522398</v>
      </c>
      <c r="D496" s="43">
        <f t="shared" ca="1" si="198"/>
        <v>-1.0394289525058757</v>
      </c>
      <c r="E496" s="43">
        <f t="shared" ca="1" si="199"/>
        <v>18.010073256016522</v>
      </c>
      <c r="F496" s="43">
        <f t="shared" ca="1" si="200"/>
        <v>1.8010073256016521</v>
      </c>
      <c r="G496" s="43">
        <f>IF(A496&lt;&gt;"",IF(A496&lt;Data!$G$11*0.25,$C$13/$G$32,IF(A496&gt;Data!$G$11*0.25,$C$13,$C$13*10)),"")</f>
        <v>2</v>
      </c>
      <c r="H496" s="43">
        <f>IF(A496&lt;&gt;"",IF(Data!$G$9="constant",$C$13,IF(Data!$G$9="squeeze",G496,F496)),"")</f>
        <v>2</v>
      </c>
      <c r="I496" s="38">
        <f ca="1">IF(ISNUMBER(A496),NORMINV(RAND(),0,IF(AND(Data!$G$9="squeeze",A496&lt;Data!$G$11*0.25),$H$32,1)*$C$30*$C$13)*($C$14*$C$12),"")</f>
        <v>6.6420996080795785E-4</v>
      </c>
      <c r="J496" s="42">
        <f ca="1">IFERROR(IF(Data!$C$6="Real",B496,I496+J495+($C$14*$C$12)*(NORMINV(RAND(),$C$15,CHOOSE($G$13,$C$13,F496,G496)))),"")</f>
        <v>1.3447848417810584</v>
      </c>
      <c r="K496" s="88">
        <f>IF(ISNUMBER(A496), IF($G$16="fixed",$G$17,MIN(H496*Data!$C$7*$C$16*0.5,$C$17*Data!$C$7))*$C$12,"")</f>
        <v>8.0000000000000007E-5</v>
      </c>
      <c r="L496" s="42">
        <f t="shared" ca="1" si="224"/>
        <v>1.3447848417810584</v>
      </c>
      <c r="M496" s="44">
        <f t="shared" ca="1" si="225"/>
        <v>1.3448248417810584</v>
      </c>
      <c r="N496" s="44">
        <f t="shared" ca="1" si="226"/>
        <v>1.3447448417810584</v>
      </c>
      <c r="O496" s="108">
        <f t="shared" ca="1" si="201"/>
        <v>-1.5245913623475525E-2</v>
      </c>
      <c r="P496" s="102">
        <f t="shared" ca="1" si="202"/>
        <v>7.2294777742700997</v>
      </c>
      <c r="Q496" s="102">
        <f t="shared" ca="1" si="203"/>
        <v>-0.38779518451488981</v>
      </c>
      <c r="R496" s="120">
        <f t="shared" ca="1" si="221"/>
        <v>1</v>
      </c>
      <c r="S496" s="54">
        <f t="shared" ca="1" si="222"/>
        <v>0</v>
      </c>
      <c r="T496" s="5">
        <f t="shared" ca="1" si="204"/>
        <v>1.3495941575375672</v>
      </c>
      <c r="U496" s="152">
        <f t="shared" ca="1" si="205"/>
        <v>1.3562014865041148</v>
      </c>
      <c r="V496" s="152">
        <f t="shared" ca="1" si="206"/>
        <v>1.3422562932199618</v>
      </c>
      <c r="W496" s="153">
        <f t="shared" ca="1" si="207"/>
        <v>2</v>
      </c>
      <c r="X496" s="153">
        <f t="shared" ca="1" si="208"/>
        <v>2</v>
      </c>
      <c r="Y496" s="153">
        <f t="shared" ca="1" si="209"/>
        <v>8</v>
      </c>
      <c r="Z496" s="153">
        <f t="shared" ca="1" si="210"/>
        <v>8</v>
      </c>
      <c r="AA496" s="152">
        <f t="shared" ca="1" si="211"/>
        <v>1.3541964043716699</v>
      </c>
      <c r="AB496" s="152">
        <f t="shared" ca="1" si="212"/>
        <v>1.3451994727122973</v>
      </c>
      <c r="AC496" s="154">
        <f t="shared" ca="1" si="213"/>
        <v>-756.12500724892232</v>
      </c>
      <c r="AD496" s="154">
        <f t="shared" ca="1" si="214"/>
        <v>29.970474499112498</v>
      </c>
      <c r="AE496" s="3">
        <f t="shared" ca="1" si="215"/>
        <v>-45.384658296863115</v>
      </c>
      <c r="AF496" s="3">
        <f t="shared" ca="1" si="216"/>
        <v>-726.15453274980985</v>
      </c>
      <c r="AG496" s="3" t="str">
        <f t="shared" ca="1" si="223"/>
        <v>N</v>
      </c>
      <c r="AH496" s="4" t="str">
        <f t="shared" ca="1" si="217"/>
        <v/>
      </c>
      <c r="AI496" s="75">
        <f t="shared" ca="1" si="218"/>
        <v>-72.615453274980979</v>
      </c>
      <c r="AJ496" s="75">
        <f t="shared" ca="1" si="219"/>
        <v>0</v>
      </c>
    </row>
    <row r="497" spans="1:36" ht="14.25">
      <c r="A497" s="41">
        <f t="shared" si="220"/>
        <v>431</v>
      </c>
      <c r="B497" s="150">
        <f>IF(ISNUMBER(A497),INDEX('MetaTrader Import'!$H$13:$J$5893,TRUNC(((A497-$A$39+1)-1)/3)+1,MOD((A497-$A$39+1)-1,3)+1),"")</f>
        <v>0</v>
      </c>
      <c r="C497" s="43">
        <f t="shared" ca="1" si="197"/>
        <v>18.010073256016522</v>
      </c>
      <c r="D497" s="43">
        <f t="shared" ca="1" si="198"/>
        <v>2.0544170845385739</v>
      </c>
      <c r="E497" s="43">
        <f t="shared" ca="1" si="199"/>
        <v>20.064490340555096</v>
      </c>
      <c r="F497" s="43">
        <f t="shared" ca="1" si="200"/>
        <v>2.0064490340555095</v>
      </c>
      <c r="G497" s="43">
        <f>IF(A497&lt;&gt;"",IF(A497&lt;Data!$G$11*0.25,$C$13/$G$32,IF(A497&gt;Data!$G$11*0.25,$C$13,$C$13*10)),"")</f>
        <v>2</v>
      </c>
      <c r="H497" s="43">
        <f>IF(A497&lt;&gt;"",IF(Data!$G$9="constant",$C$13,IF(Data!$G$9="squeeze",G497,F497)),"")</f>
        <v>2</v>
      </c>
      <c r="I497" s="38">
        <f ca="1">IF(ISNUMBER(A497),NORMINV(RAND(),0,IF(AND(Data!$G$9="squeeze",A497&lt;Data!$G$11*0.25),$H$32,1)*$C$30*$C$13)*($C$14*$C$12),"")</f>
        <v>-3.1638412077931836E-4</v>
      </c>
      <c r="J497" s="42">
        <f ca="1">IFERROR(IF(Data!$C$6="Real",B497,I497+J496+($C$14*$C$12)*(NORMINV(RAND(),$C$15,CHOOSE($G$13,$C$13,F497,G497)))),"")</f>
        <v>1.3446438012427302</v>
      </c>
      <c r="K497" s="88">
        <f>IF(ISNUMBER(A497), IF($G$16="fixed",$G$17,MIN(H497*Data!$C$7*$C$16*0.5,$C$17*Data!$C$7))*$C$12,"")</f>
        <v>8.0000000000000007E-5</v>
      </c>
      <c r="L497" s="42">
        <f t="shared" ca="1" si="224"/>
        <v>1.3446438012427302</v>
      </c>
      <c r="M497" s="44">
        <f t="shared" ca="1" si="225"/>
        <v>1.3446838012427302</v>
      </c>
      <c r="N497" s="44">
        <f t="shared" ca="1" si="226"/>
        <v>1.3446038012427302</v>
      </c>
      <c r="O497" s="108">
        <f t="shared" ca="1" si="201"/>
        <v>0.58164453351918932</v>
      </c>
      <c r="P497" s="102">
        <f t="shared" ca="1" si="202"/>
        <v>7.4197573294600616</v>
      </c>
      <c r="Q497" s="102">
        <f t="shared" ca="1" si="203"/>
        <v>-0.31207287597323008</v>
      </c>
      <c r="R497" s="120">
        <f t="shared" ca="1" si="221"/>
        <v>1</v>
      </c>
      <c r="S497" s="54">
        <f t="shared" ca="1" si="222"/>
        <v>0</v>
      </c>
      <c r="T497" s="5">
        <f t="shared" ca="1" si="204"/>
        <v>1.3495941575375672</v>
      </c>
      <c r="U497" s="152">
        <f t="shared" ca="1" si="205"/>
        <v>1.3562014865041148</v>
      </c>
      <c r="V497" s="152">
        <f t="shared" ca="1" si="206"/>
        <v>1.3422562932199618</v>
      </c>
      <c r="W497" s="153">
        <f t="shared" ca="1" si="207"/>
        <v>2</v>
      </c>
      <c r="X497" s="153">
        <f t="shared" ca="1" si="208"/>
        <v>2</v>
      </c>
      <c r="Y497" s="153">
        <f t="shared" ca="1" si="209"/>
        <v>8</v>
      </c>
      <c r="Z497" s="153">
        <f t="shared" ca="1" si="210"/>
        <v>8</v>
      </c>
      <c r="AA497" s="152">
        <f t="shared" ca="1" si="211"/>
        <v>1.3541964043716699</v>
      </c>
      <c r="AB497" s="152">
        <f t="shared" ca="1" si="212"/>
        <v>1.3451994727122973</v>
      </c>
      <c r="AC497" s="154">
        <f t="shared" ca="1" si="213"/>
        <v>-767.40825031517807</v>
      </c>
      <c r="AD497" s="154">
        <f t="shared" ca="1" si="214"/>
        <v>41.25371756536822</v>
      </c>
      <c r="AE497" s="3">
        <f t="shared" ca="1" si="215"/>
        <v>-45.384658296863115</v>
      </c>
      <c r="AF497" s="3">
        <f t="shared" ca="1" si="216"/>
        <v>-726.15453274980985</v>
      </c>
      <c r="AG497" s="3" t="str">
        <f t="shared" ca="1" si="223"/>
        <v>N</v>
      </c>
      <c r="AH497" s="4" t="str">
        <f t="shared" ca="1" si="217"/>
        <v/>
      </c>
      <c r="AI497" s="75">
        <f t="shared" ca="1" si="218"/>
        <v>-72.615453274980979</v>
      </c>
      <c r="AJ497" s="75">
        <f t="shared" ca="1" si="219"/>
        <v>0</v>
      </c>
    </row>
    <row r="498" spans="1:36" ht="14.25">
      <c r="A498" s="41">
        <f t="shared" si="220"/>
        <v>432</v>
      </c>
      <c r="B498" s="150">
        <f>IF(ISNUMBER(A498),INDEX('MetaTrader Import'!$H$13:$J$5893,TRUNC(((A498-$A$39+1)-1)/3)+1,MOD((A498-$A$39+1)-1,3)+1),"")</f>
        <v>0</v>
      </c>
      <c r="C498" s="43">
        <f t="shared" ca="1" si="197"/>
        <v>20.064490340555096</v>
      </c>
      <c r="D498" s="43">
        <f t="shared" ca="1" si="198"/>
        <v>1.8246890446373087</v>
      </c>
      <c r="E498" s="43">
        <f t="shared" ca="1" si="199"/>
        <v>21.889179385192406</v>
      </c>
      <c r="F498" s="43">
        <f t="shared" ca="1" si="200"/>
        <v>2.1889179385192405</v>
      </c>
      <c r="G498" s="43">
        <f>IF(A498&lt;&gt;"",IF(A498&lt;Data!$G$11*0.25,$C$13/$G$32,IF(A498&gt;Data!$G$11*0.25,$C$13,$C$13*10)),"")</f>
        <v>2</v>
      </c>
      <c r="H498" s="43">
        <f>IF(A498&lt;&gt;"",IF(Data!$G$9="constant",$C$13,IF(Data!$G$9="squeeze",G498,F498)),"")</f>
        <v>2</v>
      </c>
      <c r="I498" s="38">
        <f ca="1">IF(ISNUMBER(A498),NORMINV(RAND(),0,IF(AND(Data!$G$9="squeeze",A498&lt;Data!$G$11*0.25),$H$32,1)*$C$30*$C$13)*($C$14*$C$12),"")</f>
        <v>2.9312182493687627E-4</v>
      </c>
      <c r="J498" s="42">
        <f ca="1">IFERROR(IF(Data!$C$6="Real",B498,I498+J497+($C$14*$C$12)*(NORMINV(RAND(),$C$15,CHOOSE($G$13,$C$13,F498,G498)))),"")</f>
        <v>1.3447701647116515</v>
      </c>
      <c r="K498" s="88">
        <f>IF(ISNUMBER(A498), IF($G$16="fixed",$G$17,MIN(H498*Data!$C$7*$C$16*0.5,$C$17*Data!$C$7))*$C$12,"")</f>
        <v>8.0000000000000007E-5</v>
      </c>
      <c r="L498" s="42">
        <f t="shared" ca="1" si="224"/>
        <v>1.3447701647116515</v>
      </c>
      <c r="M498" s="44">
        <f t="shared" ca="1" si="225"/>
        <v>1.3448101647116515</v>
      </c>
      <c r="N498" s="44">
        <f t="shared" ca="1" si="226"/>
        <v>1.3447301647116514</v>
      </c>
      <c r="O498" s="108">
        <f t="shared" ca="1" si="201"/>
        <v>1.0817814063041451</v>
      </c>
      <c r="P498" s="102">
        <f t="shared" ca="1" si="202"/>
        <v>8.0481560985195983</v>
      </c>
      <c r="Q498" s="102">
        <f t="shared" ca="1" si="203"/>
        <v>-0.24824574667969049</v>
      </c>
      <c r="R498" s="120">
        <f t="shared" ca="1" si="221"/>
        <v>1</v>
      </c>
      <c r="S498" s="54">
        <f t="shared" ca="1" si="222"/>
        <v>0</v>
      </c>
      <c r="T498" s="5">
        <f t="shared" ca="1" si="204"/>
        <v>1.3495941575375672</v>
      </c>
      <c r="U498" s="152">
        <f t="shared" ca="1" si="205"/>
        <v>1.3562014865041148</v>
      </c>
      <c r="V498" s="152">
        <f t="shared" ca="1" si="206"/>
        <v>1.3422562932199618</v>
      </c>
      <c r="W498" s="153">
        <f t="shared" ca="1" si="207"/>
        <v>2</v>
      </c>
      <c r="X498" s="153">
        <f t="shared" ca="1" si="208"/>
        <v>2</v>
      </c>
      <c r="Y498" s="153">
        <f t="shared" ca="1" si="209"/>
        <v>8</v>
      </c>
      <c r="Z498" s="153">
        <f t="shared" ca="1" si="210"/>
        <v>8</v>
      </c>
      <c r="AA498" s="152">
        <f t="shared" ca="1" si="211"/>
        <v>1.3541964043716699</v>
      </c>
      <c r="AB498" s="152">
        <f t="shared" ca="1" si="212"/>
        <v>1.3451994727122973</v>
      </c>
      <c r="AC498" s="154">
        <f t="shared" ca="1" si="213"/>
        <v>-757.29917280147777</v>
      </c>
      <c r="AD498" s="154">
        <f t="shared" ca="1" si="214"/>
        <v>31.144640051667949</v>
      </c>
      <c r="AE498" s="3">
        <f t="shared" ca="1" si="215"/>
        <v>-45.384658296863115</v>
      </c>
      <c r="AF498" s="3">
        <f t="shared" ca="1" si="216"/>
        <v>-726.15453274980985</v>
      </c>
      <c r="AG498" s="3" t="str">
        <f t="shared" ca="1" si="223"/>
        <v>N</v>
      </c>
      <c r="AH498" s="4" t="str">
        <f t="shared" ca="1" si="217"/>
        <v/>
      </c>
      <c r="AI498" s="75">
        <f t="shared" ca="1" si="218"/>
        <v>-72.615453274980979</v>
      </c>
      <c r="AJ498" s="75">
        <f t="shared" ca="1" si="219"/>
        <v>0</v>
      </c>
    </row>
    <row r="499" spans="1:36" ht="14.25">
      <c r="A499" s="41">
        <f t="shared" si="220"/>
        <v>433</v>
      </c>
      <c r="B499" s="150">
        <f>IF(ISNUMBER(A499),INDEX('MetaTrader Import'!$H$13:$J$5893,TRUNC(((A499-$A$39+1)-1)/3)+1,MOD((A499-$A$39+1)-1,3)+1),"")</f>
        <v>0</v>
      </c>
      <c r="C499" s="43">
        <f t="shared" ca="1" si="197"/>
        <v>21.889179385192406</v>
      </c>
      <c r="D499" s="43">
        <f t="shared" ca="1" si="198"/>
        <v>1.2436054381410655</v>
      </c>
      <c r="E499" s="43">
        <f t="shared" ca="1" si="199"/>
        <v>23.132784823333473</v>
      </c>
      <c r="F499" s="43">
        <f t="shared" ca="1" si="200"/>
        <v>2.3132784823333474</v>
      </c>
      <c r="G499" s="43">
        <f>IF(A499&lt;&gt;"",IF(A499&lt;Data!$G$11*0.25,$C$13/$G$32,IF(A499&gt;Data!$G$11*0.25,$C$13,$C$13*10)),"")</f>
        <v>2</v>
      </c>
      <c r="H499" s="43">
        <f>IF(A499&lt;&gt;"",IF(Data!$G$9="constant",$C$13,IF(Data!$G$9="squeeze",G499,F499)),"")</f>
        <v>2</v>
      </c>
      <c r="I499" s="38">
        <f ca="1">IF(ISNUMBER(A499),NORMINV(RAND(),0,IF(AND(Data!$G$9="squeeze",A499&lt;Data!$G$11*0.25),$H$32,1)*$C$30*$C$13)*($C$14*$C$12),"")</f>
        <v>3.6106875363786769E-4</v>
      </c>
      <c r="J499" s="42">
        <f ca="1">IFERROR(IF(Data!$C$6="Real",B499,I499+J498+($C$14*$C$12)*(NORMINV(RAND(),$C$15,CHOOSE($G$13,$C$13,F499,G499)))),"")</f>
        <v>1.3449959980865496</v>
      </c>
      <c r="K499" s="88">
        <f>IF(ISNUMBER(A499), IF($G$16="fixed",$G$17,MIN(H499*Data!$C$7*$C$16*0.5,$C$17*Data!$C$7))*$C$12,"")</f>
        <v>8.0000000000000007E-5</v>
      </c>
      <c r="L499" s="42">
        <f t="shared" ca="1" si="224"/>
        <v>1.3449959980865496</v>
      </c>
      <c r="M499" s="44">
        <f t="shared" ca="1" si="225"/>
        <v>1.3450359980865496</v>
      </c>
      <c r="N499" s="44">
        <f t="shared" ca="1" si="226"/>
        <v>1.3449559980865495</v>
      </c>
      <c r="O499" s="108">
        <f t="shared" ca="1" si="201"/>
        <v>1.4878628131121079</v>
      </c>
      <c r="P499" s="102">
        <f t="shared" ca="1" si="202"/>
        <v>8.9346801873892208</v>
      </c>
      <c r="Q499" s="102">
        <f t="shared" ca="1" si="203"/>
        <v>-0.1589955888605378</v>
      </c>
      <c r="R499" s="120">
        <f t="shared" ca="1" si="221"/>
        <v>1</v>
      </c>
      <c r="S499" s="54">
        <f t="shared" ca="1" si="222"/>
        <v>0</v>
      </c>
      <c r="T499" s="5">
        <f t="shared" ca="1" si="204"/>
        <v>1.3495941575375672</v>
      </c>
      <c r="U499" s="152">
        <f t="shared" ca="1" si="205"/>
        <v>1.3562014865041148</v>
      </c>
      <c r="V499" s="152">
        <f t="shared" ca="1" si="206"/>
        <v>1.3422562932199618</v>
      </c>
      <c r="W499" s="153">
        <f t="shared" ca="1" si="207"/>
        <v>2</v>
      </c>
      <c r="X499" s="153">
        <f t="shared" ca="1" si="208"/>
        <v>2</v>
      </c>
      <c r="Y499" s="153">
        <f t="shared" ca="1" si="209"/>
        <v>8</v>
      </c>
      <c r="Z499" s="153">
        <f t="shared" ca="1" si="210"/>
        <v>8</v>
      </c>
      <c r="AA499" s="152">
        <f t="shared" ca="1" si="211"/>
        <v>1.3541964043716699</v>
      </c>
      <c r="AB499" s="152">
        <f t="shared" ca="1" si="212"/>
        <v>1.3451994727122973</v>
      </c>
      <c r="AC499" s="154">
        <f t="shared" ca="1" si="213"/>
        <v>-739.23250280962804</v>
      </c>
      <c r="AD499" s="154">
        <f t="shared" ca="1" si="214"/>
        <v>13.077970059818256</v>
      </c>
      <c r="AE499" s="3">
        <f t="shared" ca="1" si="215"/>
        <v>-45.384658296863108</v>
      </c>
      <c r="AF499" s="3">
        <f t="shared" ca="1" si="216"/>
        <v>-726.15453274980973</v>
      </c>
      <c r="AG499" s="3" t="str">
        <f t="shared" ca="1" si="223"/>
        <v>N</v>
      </c>
      <c r="AH499" s="4" t="str">
        <f t="shared" ca="1" si="217"/>
        <v/>
      </c>
      <c r="AI499" s="75">
        <f t="shared" ca="1" si="218"/>
        <v>-72.615453274980979</v>
      </c>
      <c r="AJ499" s="75">
        <f t="shared" ca="1" si="219"/>
        <v>0</v>
      </c>
    </row>
    <row r="500" spans="1:36" ht="14.25">
      <c r="A500" s="41">
        <f t="shared" si="220"/>
        <v>434</v>
      </c>
      <c r="B500" s="150">
        <f>IF(ISNUMBER(A500),INDEX('MetaTrader Import'!$H$13:$J$5893,TRUNC(((A500-$A$39+1)-1)/3)+1,MOD((A500-$A$39+1)-1,3)+1),"")</f>
        <v>0</v>
      </c>
      <c r="C500" s="43">
        <f t="shared" ca="1" si="197"/>
        <v>23.132784823333473</v>
      </c>
      <c r="D500" s="43">
        <f t="shared" ca="1" si="198"/>
        <v>0.21961921580569604</v>
      </c>
      <c r="E500" s="43">
        <f t="shared" ca="1" si="199"/>
        <v>23.35240403913917</v>
      </c>
      <c r="F500" s="43">
        <f t="shared" ca="1" si="200"/>
        <v>2.3352404039139172</v>
      </c>
      <c r="G500" s="43">
        <f>IF(A500&lt;&gt;"",IF(A500&lt;Data!$G$11*0.25,$C$13/$G$32,IF(A500&gt;Data!$G$11*0.25,$C$13,$C$13*10)),"")</f>
        <v>2</v>
      </c>
      <c r="H500" s="43">
        <f>IF(A500&lt;&gt;"",IF(Data!$G$9="constant",$C$13,IF(Data!$G$9="squeeze",G500,F500)),"")</f>
        <v>2</v>
      </c>
      <c r="I500" s="38">
        <f ca="1">IF(ISNUMBER(A500),NORMINV(RAND(),0,IF(AND(Data!$G$9="squeeze",A500&lt;Data!$G$11*0.25),$H$32,1)*$C$30*$C$13)*($C$14*$C$12),"")</f>
        <v>-2.2599076014551722E-4</v>
      </c>
      <c r="J500" s="42">
        <f ca="1">IFERROR(IF(Data!$C$6="Real",B500,I500+J499+($C$14*$C$12)*(NORMINV(RAND(),$C$15,CHOOSE($G$13,$C$13,F500,G500)))),"")</f>
        <v>1.3447460508787283</v>
      </c>
      <c r="K500" s="88">
        <f>IF(ISNUMBER(A500), IF($G$16="fixed",$G$17,MIN(H500*Data!$C$7*$C$16*0.5,$C$17*Data!$C$7))*$C$12,"")</f>
        <v>8.0000000000000007E-5</v>
      </c>
      <c r="L500" s="42">
        <f t="shared" ca="1" si="224"/>
        <v>1.3447460508787283</v>
      </c>
      <c r="M500" s="44">
        <f t="shared" ca="1" si="225"/>
        <v>1.3447860508787284</v>
      </c>
      <c r="N500" s="44">
        <f t="shared" ca="1" si="226"/>
        <v>1.3447060508787283</v>
      </c>
      <c r="O500" s="108">
        <f t="shared" ca="1" si="201"/>
        <v>1.7254061865457242</v>
      </c>
      <c r="P500" s="102">
        <f t="shared" ca="1" si="202"/>
        <v>9.3969476110955217</v>
      </c>
      <c r="Q500" s="102">
        <f t="shared" ca="1" si="203"/>
        <v>-7.0724309018678544E-2</v>
      </c>
      <c r="R500" s="120">
        <f t="shared" ca="1" si="221"/>
        <v>1</v>
      </c>
      <c r="S500" s="54">
        <f t="shared" ca="1" si="222"/>
        <v>0</v>
      </c>
      <c r="T500" s="5">
        <f t="shared" ca="1" si="204"/>
        <v>1.3495941575375672</v>
      </c>
      <c r="U500" s="152">
        <f t="shared" ca="1" si="205"/>
        <v>1.3562014865041148</v>
      </c>
      <c r="V500" s="152">
        <f t="shared" ca="1" si="206"/>
        <v>1.3422562932199618</v>
      </c>
      <c r="W500" s="153">
        <f t="shared" ca="1" si="207"/>
        <v>2</v>
      </c>
      <c r="X500" s="153">
        <f t="shared" ca="1" si="208"/>
        <v>2</v>
      </c>
      <c r="Y500" s="153">
        <f t="shared" ca="1" si="209"/>
        <v>8</v>
      </c>
      <c r="Z500" s="153">
        <f t="shared" ca="1" si="210"/>
        <v>8</v>
      </c>
      <c r="AA500" s="152">
        <f t="shared" ca="1" si="211"/>
        <v>1.3541964043716699</v>
      </c>
      <c r="AB500" s="152">
        <f t="shared" ca="1" si="212"/>
        <v>1.3451994727122973</v>
      </c>
      <c r="AC500" s="154">
        <f t="shared" ca="1" si="213"/>
        <v>-759.22827943532661</v>
      </c>
      <c r="AD500" s="154">
        <f t="shared" ca="1" si="214"/>
        <v>33.07374668551688</v>
      </c>
      <c r="AE500" s="3">
        <f t="shared" ca="1" si="215"/>
        <v>-45.384658296863108</v>
      </c>
      <c r="AF500" s="3">
        <f t="shared" ca="1" si="216"/>
        <v>-726.15453274980973</v>
      </c>
      <c r="AG500" s="3" t="str">
        <f t="shared" ca="1" si="223"/>
        <v>N</v>
      </c>
      <c r="AH500" s="4" t="str">
        <f t="shared" ca="1" si="217"/>
        <v/>
      </c>
      <c r="AI500" s="75">
        <f t="shared" ca="1" si="218"/>
        <v>-72.615453274980979</v>
      </c>
      <c r="AJ500" s="75">
        <f t="shared" ca="1" si="219"/>
        <v>0</v>
      </c>
    </row>
    <row r="501" spans="1:36" ht="14.25">
      <c r="A501" s="41">
        <f t="shared" si="220"/>
        <v>435</v>
      </c>
      <c r="B501" s="150">
        <f>IF(ISNUMBER(A501),INDEX('MetaTrader Import'!$H$13:$J$5893,TRUNC(((A501-$A$39+1)-1)/3)+1,MOD((A501-$A$39+1)-1,3)+1),"")</f>
        <v>0</v>
      </c>
      <c r="C501" s="43">
        <f t="shared" ca="1" si="197"/>
        <v>23.35240403913917</v>
      </c>
      <c r="D501" s="43">
        <f t="shared" ca="1" si="198"/>
        <v>-1.7531218965666764</v>
      </c>
      <c r="E501" s="43">
        <f t="shared" ca="1" si="199"/>
        <v>21.599282142572495</v>
      </c>
      <c r="F501" s="43">
        <f t="shared" ca="1" si="200"/>
        <v>2.1599282142572496</v>
      </c>
      <c r="G501" s="43">
        <f>IF(A501&lt;&gt;"",IF(A501&lt;Data!$G$11*0.25,$C$13/$G$32,IF(A501&gt;Data!$G$11*0.25,$C$13,$C$13*10)),"")</f>
        <v>2</v>
      </c>
      <c r="H501" s="43">
        <f>IF(A501&lt;&gt;"",IF(Data!$G$9="constant",$C$13,IF(Data!$G$9="squeeze",G501,F501)),"")</f>
        <v>2</v>
      </c>
      <c r="I501" s="38">
        <f ca="1">IF(ISNUMBER(A501),NORMINV(RAND(),0,IF(AND(Data!$G$9="squeeze",A501&lt;Data!$G$11*0.25),$H$32,1)*$C$30*$C$13)*($C$14*$C$12),"")</f>
        <v>-2.4224424376142998E-4</v>
      </c>
      <c r="J501" s="42">
        <f ca="1">IFERROR(IF(Data!$C$6="Real",B501,I501+J500+($C$14*$C$12)*(NORMINV(RAND(),$C$15,CHOOSE($G$13,$C$13,F501,G501)))),"")</f>
        <v>1.3444001597011248</v>
      </c>
      <c r="K501" s="88">
        <f>IF(ISNUMBER(A501), IF($G$16="fixed",$G$17,MIN(H501*Data!$C$7*$C$16*0.5,$C$17*Data!$C$7))*$C$12,"")</f>
        <v>8.0000000000000007E-5</v>
      </c>
      <c r="L501" s="42">
        <f t="shared" ca="1" si="224"/>
        <v>1.3444001597011248</v>
      </c>
      <c r="M501" s="44">
        <f t="shared" ca="1" si="225"/>
        <v>1.3444401597011248</v>
      </c>
      <c r="N501" s="44">
        <f t="shared" ca="1" si="226"/>
        <v>1.3443601597011248</v>
      </c>
      <c r="O501" s="108">
        <f t="shared" ca="1" si="201"/>
        <v>1.5109894422070194</v>
      </c>
      <c r="P501" s="102">
        <f t="shared" ca="1" si="202"/>
        <v>8.7334517250984938</v>
      </c>
      <c r="Q501" s="102">
        <f t="shared" ca="1" si="203"/>
        <v>2.3632284072575054E-2</v>
      </c>
      <c r="R501" s="120">
        <f t="shared" ca="1" si="221"/>
        <v>1</v>
      </c>
      <c r="S501" s="54">
        <f t="shared" ca="1" si="222"/>
        <v>0</v>
      </c>
      <c r="T501" s="5">
        <f t="shared" ca="1" si="204"/>
        <v>1.3495941575375672</v>
      </c>
      <c r="U501" s="152">
        <f t="shared" ca="1" si="205"/>
        <v>1.3562014865041148</v>
      </c>
      <c r="V501" s="152">
        <f t="shared" ca="1" si="206"/>
        <v>1.3422562932199618</v>
      </c>
      <c r="W501" s="153">
        <f t="shared" ca="1" si="207"/>
        <v>2</v>
      </c>
      <c r="X501" s="153">
        <f t="shared" ca="1" si="208"/>
        <v>2</v>
      </c>
      <c r="Y501" s="153">
        <f t="shared" ca="1" si="209"/>
        <v>8</v>
      </c>
      <c r="Z501" s="153">
        <f t="shared" ca="1" si="210"/>
        <v>8</v>
      </c>
      <c r="AA501" s="152">
        <f t="shared" ca="1" si="211"/>
        <v>1.3541964043716699</v>
      </c>
      <c r="AB501" s="152">
        <f t="shared" ca="1" si="212"/>
        <v>1.3451994727122973</v>
      </c>
      <c r="AC501" s="154">
        <f t="shared" ca="1" si="213"/>
        <v>-786.89957364360907</v>
      </c>
      <c r="AD501" s="154">
        <f t="shared" ca="1" si="214"/>
        <v>60.745040893799285</v>
      </c>
      <c r="AE501" s="3">
        <f t="shared" ca="1" si="215"/>
        <v>-45.384658296863108</v>
      </c>
      <c r="AF501" s="3">
        <f t="shared" ca="1" si="216"/>
        <v>-726.15453274980973</v>
      </c>
      <c r="AG501" s="3" t="str">
        <f t="shared" ca="1" si="223"/>
        <v>N</v>
      </c>
      <c r="AH501" s="4" t="str">
        <f t="shared" ca="1" si="217"/>
        <v/>
      </c>
      <c r="AI501" s="75">
        <f t="shared" ca="1" si="218"/>
        <v>-72.615453274980979</v>
      </c>
      <c r="AJ501" s="75">
        <f t="shared" ca="1" si="219"/>
        <v>0</v>
      </c>
    </row>
    <row r="502" spans="1:36" ht="14.25">
      <c r="A502" s="41">
        <f t="shared" si="220"/>
        <v>436</v>
      </c>
      <c r="B502" s="150">
        <f>IF(ISNUMBER(A502),INDEX('MetaTrader Import'!$H$13:$J$5893,TRUNC(((A502-$A$39+1)-1)/3)+1,MOD((A502-$A$39+1)-1,3)+1),"")</f>
        <v>0</v>
      </c>
      <c r="C502" s="43">
        <f t="shared" ca="1" si="197"/>
        <v>21.599282142572495</v>
      </c>
      <c r="D502" s="43">
        <f t="shared" ca="1" si="198"/>
        <v>-1.5142772860366187</v>
      </c>
      <c r="E502" s="43">
        <f t="shared" ca="1" si="199"/>
        <v>20.085004856535875</v>
      </c>
      <c r="F502" s="43">
        <f t="shared" ca="1" si="200"/>
        <v>2.0085004856535873</v>
      </c>
      <c r="G502" s="43">
        <f>IF(A502&lt;&gt;"",IF(A502&lt;Data!$G$11*0.25,$C$13/$G$32,IF(A502&gt;Data!$G$11*0.25,$C$13,$C$13*10)),"")</f>
        <v>2</v>
      </c>
      <c r="H502" s="43">
        <f>IF(A502&lt;&gt;"",IF(Data!$G$9="constant",$C$13,IF(Data!$G$9="squeeze",G502,F502)),"")</f>
        <v>2</v>
      </c>
      <c r="I502" s="38">
        <f ca="1">IF(ISNUMBER(A502),NORMINV(RAND(),0,IF(AND(Data!$G$9="squeeze",A502&lt;Data!$G$11*0.25),$H$32,1)*$C$30*$C$13)*($C$14*$C$12),"")</f>
        <v>-7.5956670381358471E-4</v>
      </c>
      <c r="J502" s="42">
        <f ca="1">IFERROR(IF(Data!$C$6="Real",B502,I502+J501+($C$14*$C$12)*(NORMINV(RAND(),$C$15,CHOOSE($G$13,$C$13,F502,G502)))),"")</f>
        <v>1.3428303877260843</v>
      </c>
      <c r="K502" s="88">
        <f>IF(ISNUMBER(A502), IF($G$16="fixed",$G$17,MIN(H502*Data!$C$7*$C$16*0.5,$C$17*Data!$C$7))*$C$12,"")</f>
        <v>8.0000000000000007E-5</v>
      </c>
      <c r="L502" s="42">
        <f t="shared" ca="1" si="224"/>
        <v>1.3428303877260843</v>
      </c>
      <c r="M502" s="44">
        <f t="shared" ca="1" si="225"/>
        <v>1.3428703877260844</v>
      </c>
      <c r="N502" s="44">
        <f t="shared" ca="1" si="226"/>
        <v>1.3427903877260843</v>
      </c>
      <c r="O502" s="108">
        <f t="shared" ca="1" si="201"/>
        <v>0.88926822573122599</v>
      </c>
      <c r="P502" s="102">
        <f t="shared" ca="1" si="202"/>
        <v>8.4211633302172011</v>
      </c>
      <c r="Q502" s="102">
        <f t="shared" ca="1" si="203"/>
        <v>0.10353955537201912</v>
      </c>
      <c r="R502" s="120">
        <f t="shared" ca="1" si="221"/>
        <v>1</v>
      </c>
      <c r="S502" s="54">
        <f t="shared" ca="1" si="222"/>
        <v>0</v>
      </c>
      <c r="T502" s="5">
        <f t="shared" ca="1" si="204"/>
        <v>1.3495941575375672</v>
      </c>
      <c r="U502" s="152">
        <f t="shared" ca="1" si="205"/>
        <v>1.3562014865041148</v>
      </c>
      <c r="V502" s="152">
        <f t="shared" ca="1" si="206"/>
        <v>1.3422562932199618</v>
      </c>
      <c r="W502" s="153">
        <f t="shared" ca="1" si="207"/>
        <v>2</v>
      </c>
      <c r="X502" s="153">
        <f t="shared" ca="1" si="208"/>
        <v>2</v>
      </c>
      <c r="Y502" s="153">
        <f t="shared" ca="1" si="209"/>
        <v>8</v>
      </c>
      <c r="Z502" s="153">
        <f t="shared" ca="1" si="210"/>
        <v>8</v>
      </c>
      <c r="AA502" s="152">
        <f t="shared" ca="1" si="211"/>
        <v>1.3541964043716699</v>
      </c>
      <c r="AB502" s="152">
        <f t="shared" ca="1" si="212"/>
        <v>1.3451994727122973</v>
      </c>
      <c r="AC502" s="154">
        <f t="shared" ca="1" si="213"/>
        <v>-912.48133164684828</v>
      </c>
      <c r="AD502" s="154">
        <f t="shared" ca="1" si="214"/>
        <v>186.32679889703851</v>
      </c>
      <c r="AE502" s="3">
        <f t="shared" ca="1" si="215"/>
        <v>-45.384658296863108</v>
      </c>
      <c r="AF502" s="3">
        <f t="shared" ca="1" si="216"/>
        <v>-726.15453274980973</v>
      </c>
      <c r="AG502" s="3" t="str">
        <f t="shared" ca="1" si="223"/>
        <v>N</v>
      </c>
      <c r="AH502" s="4" t="str">
        <f t="shared" ca="1" si="217"/>
        <v/>
      </c>
      <c r="AI502" s="75">
        <f t="shared" ca="1" si="218"/>
        <v>-72.615453274980979</v>
      </c>
      <c r="AJ502" s="75">
        <f t="shared" ca="1" si="219"/>
        <v>0</v>
      </c>
    </row>
    <row r="503" spans="1:36" ht="14.25">
      <c r="A503" s="41">
        <f t="shared" si="220"/>
        <v>437</v>
      </c>
      <c r="B503" s="150">
        <f>IF(ISNUMBER(A503),INDEX('MetaTrader Import'!$H$13:$J$5893,TRUNC(((A503-$A$39+1)-1)/3)+1,MOD((A503-$A$39+1)-1,3)+1),"")</f>
        <v>0</v>
      </c>
      <c r="C503" s="43">
        <f t="shared" ca="1" si="197"/>
        <v>20.085004856535875</v>
      </c>
      <c r="D503" s="43">
        <f t="shared" ca="1" si="198"/>
        <v>-1.1740968629544044</v>
      </c>
      <c r="E503" s="43">
        <f t="shared" ca="1" si="199"/>
        <v>18.910907993581471</v>
      </c>
      <c r="F503" s="43">
        <f t="shared" ca="1" si="200"/>
        <v>1.8910907993581472</v>
      </c>
      <c r="G503" s="43">
        <f>IF(A503&lt;&gt;"",IF(A503&lt;Data!$G$11*0.25,$C$13/$G$32,IF(A503&gt;Data!$G$11*0.25,$C$13,$C$13*10)),"")</f>
        <v>2</v>
      </c>
      <c r="H503" s="43">
        <f>IF(A503&lt;&gt;"",IF(Data!$G$9="constant",$C$13,IF(Data!$G$9="squeeze",G503,F503)),"")</f>
        <v>2</v>
      </c>
      <c r="I503" s="38">
        <f ca="1">IF(ISNUMBER(A503),NORMINV(RAND(),0,IF(AND(Data!$G$9="squeeze",A503&lt;Data!$G$11*0.25),$H$32,1)*$C$30*$C$13)*($C$14*$C$12),"")</f>
        <v>1.1427494743560508E-4</v>
      </c>
      <c r="J503" s="42">
        <f ca="1">IFERROR(IF(Data!$C$6="Real",B503,I503+J502+($C$14*$C$12)*(NORMINV(RAND(),$C$15,CHOOSE($G$13,$C$13,F503,G503)))),"")</f>
        <v>1.3433531476099458</v>
      </c>
      <c r="K503" s="88">
        <f>IF(ISNUMBER(A503), IF($G$16="fixed",$G$17,MIN(H503*Data!$C$7*$C$16*0.5,$C$17*Data!$C$7))*$C$12,"")</f>
        <v>8.0000000000000007E-5</v>
      </c>
      <c r="L503" s="42">
        <f t="shared" ca="1" si="224"/>
        <v>1.3433531476099458</v>
      </c>
      <c r="M503" s="44">
        <f t="shared" ca="1" si="225"/>
        <v>1.3433931476099459</v>
      </c>
      <c r="N503" s="44">
        <f t="shared" ca="1" si="226"/>
        <v>1.3433131476099458</v>
      </c>
      <c r="O503" s="108">
        <f t="shared" ca="1" si="201"/>
        <v>0.73198255885970864</v>
      </c>
      <c r="P503" s="102">
        <f t="shared" ca="1" si="202"/>
        <v>8.5109869215186862</v>
      </c>
      <c r="Q503" s="102">
        <f t="shared" ca="1" si="203"/>
        <v>0.17495430266053447</v>
      </c>
      <c r="R503" s="120">
        <f t="shared" ca="1" si="221"/>
        <v>1</v>
      </c>
      <c r="S503" s="54">
        <f t="shared" ca="1" si="222"/>
        <v>0</v>
      </c>
      <c r="T503" s="5">
        <f t="shared" ca="1" si="204"/>
        <v>1.3495941575375672</v>
      </c>
      <c r="U503" s="152">
        <f t="shared" ca="1" si="205"/>
        <v>1.3562014865041148</v>
      </c>
      <c r="V503" s="152">
        <f t="shared" ca="1" si="206"/>
        <v>1.3422562932199618</v>
      </c>
      <c r="W503" s="153">
        <f t="shared" ca="1" si="207"/>
        <v>2</v>
      </c>
      <c r="X503" s="153">
        <f t="shared" ca="1" si="208"/>
        <v>2</v>
      </c>
      <c r="Y503" s="153">
        <f t="shared" ca="1" si="209"/>
        <v>8</v>
      </c>
      <c r="Z503" s="153">
        <f t="shared" ca="1" si="210"/>
        <v>8</v>
      </c>
      <c r="AA503" s="152">
        <f t="shared" ca="1" si="211"/>
        <v>1.3541964043716699</v>
      </c>
      <c r="AB503" s="152">
        <f t="shared" ca="1" si="212"/>
        <v>1.3451994727122973</v>
      </c>
      <c r="AC503" s="154">
        <f t="shared" ca="1" si="213"/>
        <v>-870.6605409379265</v>
      </c>
      <c r="AD503" s="154">
        <f t="shared" ca="1" si="214"/>
        <v>144.50600818811665</v>
      </c>
      <c r="AE503" s="3">
        <f t="shared" ca="1" si="215"/>
        <v>-45.384658296863115</v>
      </c>
      <c r="AF503" s="3">
        <f t="shared" ca="1" si="216"/>
        <v>-726.15453274980985</v>
      </c>
      <c r="AG503" s="3" t="str">
        <f t="shared" ca="1" si="223"/>
        <v>N</v>
      </c>
      <c r="AH503" s="4" t="str">
        <f t="shared" ca="1" si="217"/>
        <v/>
      </c>
      <c r="AI503" s="75">
        <f t="shared" ca="1" si="218"/>
        <v>-72.615453274980979</v>
      </c>
      <c r="AJ503" s="75">
        <f t="shared" ca="1" si="219"/>
        <v>0</v>
      </c>
    </row>
    <row r="504" spans="1:36" ht="14.25">
      <c r="A504" s="41">
        <f t="shared" si="220"/>
        <v>438</v>
      </c>
      <c r="B504" s="150">
        <f>IF(ISNUMBER(A504),INDEX('MetaTrader Import'!$H$13:$J$5893,TRUNC(((A504-$A$39+1)-1)/3)+1,MOD((A504-$A$39+1)-1,3)+1),"")</f>
        <v>0</v>
      </c>
      <c r="C504" s="43">
        <f t="shared" ca="1" si="197"/>
        <v>18.910907993581471</v>
      </c>
      <c r="D504" s="43">
        <f t="shared" ca="1" si="198"/>
        <v>-1.7579757191366341</v>
      </c>
      <c r="E504" s="43">
        <f t="shared" ca="1" si="199"/>
        <v>17.152932274444836</v>
      </c>
      <c r="F504" s="43">
        <f t="shared" ca="1" si="200"/>
        <v>1.7152932274444836</v>
      </c>
      <c r="G504" s="43">
        <f>IF(A504&lt;&gt;"",IF(A504&lt;Data!$G$11*0.25,$C$13/$G$32,IF(A504&gt;Data!$G$11*0.25,$C$13,$C$13*10)),"")</f>
        <v>2</v>
      </c>
      <c r="H504" s="43">
        <f>IF(A504&lt;&gt;"",IF(Data!$G$9="constant",$C$13,IF(Data!$G$9="squeeze",G504,F504)),"")</f>
        <v>2</v>
      </c>
      <c r="I504" s="38">
        <f ca="1">IF(ISNUMBER(A504),NORMINV(RAND(),0,IF(AND(Data!$G$9="squeeze",A504&lt;Data!$G$11*0.25),$H$32,1)*$C$30*$C$13)*($C$14*$C$12),"")</f>
        <v>2.4014675459844669E-4</v>
      </c>
      <c r="J504" s="42">
        <f ca="1">IFERROR(IF(Data!$C$6="Real",B504,I504+J503+($C$14*$C$12)*(NORMINV(RAND(),$C$15,CHOOSE($G$13,$C$13,F504,G504)))),"")</f>
        <v>1.3436071210753804</v>
      </c>
      <c r="K504" s="88">
        <f>IF(ISNUMBER(A504), IF($G$16="fixed",$G$17,MIN(H504*Data!$C$7*$C$16*0.5,$C$17*Data!$C$7))*$C$12,"")</f>
        <v>8.0000000000000007E-5</v>
      </c>
      <c r="L504" s="42">
        <f t="shared" ca="1" si="224"/>
        <v>1.3436071210753804</v>
      </c>
      <c r="M504" s="44">
        <f t="shared" ca="1" si="225"/>
        <v>1.3436471210753804</v>
      </c>
      <c r="N504" s="44">
        <f t="shared" ca="1" si="226"/>
        <v>1.3435671210753803</v>
      </c>
      <c r="O504" s="108">
        <f t="shared" ca="1" si="201"/>
        <v>0.63970544562647846</v>
      </c>
      <c r="P504" s="102">
        <f t="shared" ca="1" si="202"/>
        <v>8.5209005279492818</v>
      </c>
      <c r="Q504" s="102">
        <f t="shared" ca="1" si="203"/>
        <v>0.2146003301951781</v>
      </c>
      <c r="R504" s="120">
        <f t="shared" ca="1" si="221"/>
        <v>1</v>
      </c>
      <c r="S504" s="54">
        <f t="shared" ca="1" si="222"/>
        <v>0</v>
      </c>
      <c r="T504" s="5">
        <f t="shared" ca="1" si="204"/>
        <v>1.3495941575375672</v>
      </c>
      <c r="U504" s="152">
        <f t="shared" ca="1" si="205"/>
        <v>1.3562014865041148</v>
      </c>
      <c r="V504" s="152">
        <f t="shared" ca="1" si="206"/>
        <v>1.3422562932199618</v>
      </c>
      <c r="W504" s="153">
        <f t="shared" ca="1" si="207"/>
        <v>2</v>
      </c>
      <c r="X504" s="153">
        <f t="shared" ca="1" si="208"/>
        <v>2</v>
      </c>
      <c r="Y504" s="153">
        <f t="shared" ca="1" si="209"/>
        <v>8</v>
      </c>
      <c r="Z504" s="153">
        <f t="shared" ca="1" si="210"/>
        <v>8</v>
      </c>
      <c r="AA504" s="152">
        <f t="shared" ca="1" si="211"/>
        <v>1.3541964043716699</v>
      </c>
      <c r="AB504" s="152">
        <f t="shared" ca="1" si="212"/>
        <v>1.3451994727122973</v>
      </c>
      <c r="AC504" s="154">
        <f t="shared" ca="1" si="213"/>
        <v>-850.342663703163</v>
      </c>
      <c r="AD504" s="154">
        <f t="shared" ca="1" si="214"/>
        <v>124.18813095335324</v>
      </c>
      <c r="AE504" s="3">
        <f t="shared" ca="1" si="215"/>
        <v>-45.384658296863108</v>
      </c>
      <c r="AF504" s="3">
        <f t="shared" ca="1" si="216"/>
        <v>-726.15453274980973</v>
      </c>
      <c r="AG504" s="3" t="str">
        <f t="shared" ca="1" si="223"/>
        <v>N</v>
      </c>
      <c r="AH504" s="4" t="str">
        <f t="shared" ca="1" si="217"/>
        <v/>
      </c>
      <c r="AI504" s="75">
        <f t="shared" ca="1" si="218"/>
        <v>-72.615453274980979</v>
      </c>
      <c r="AJ504" s="75">
        <f t="shared" ca="1" si="219"/>
        <v>0</v>
      </c>
    </row>
    <row r="505" spans="1:36" ht="14.25">
      <c r="A505" s="41">
        <f t="shared" si="220"/>
        <v>439</v>
      </c>
      <c r="B505" s="150">
        <f>IF(ISNUMBER(A505),INDEX('MetaTrader Import'!$H$13:$J$5893,TRUNC(((A505-$A$39+1)-1)/3)+1,MOD((A505-$A$39+1)-1,3)+1),"")</f>
        <v>0</v>
      </c>
      <c r="C505" s="43">
        <f t="shared" ca="1" si="197"/>
        <v>17.152932274444836</v>
      </c>
      <c r="D505" s="43">
        <f t="shared" ca="1" si="198"/>
        <v>1.0049683197220696</v>
      </c>
      <c r="E505" s="43">
        <f t="shared" ca="1" si="199"/>
        <v>18.157900594166907</v>
      </c>
      <c r="F505" s="43">
        <f t="shared" ca="1" si="200"/>
        <v>1.8157900594166907</v>
      </c>
      <c r="G505" s="43">
        <f>IF(A505&lt;&gt;"",IF(A505&lt;Data!$G$11*0.25,$C$13/$G$32,IF(A505&gt;Data!$G$11*0.25,$C$13,$C$13*10)),"")</f>
        <v>2</v>
      </c>
      <c r="H505" s="43">
        <f>IF(A505&lt;&gt;"",IF(Data!$G$9="constant",$C$13,IF(Data!$G$9="squeeze",G505,F505)),"")</f>
        <v>2</v>
      </c>
      <c r="I505" s="38">
        <f ca="1">IF(ISNUMBER(A505),NORMINV(RAND(),0,IF(AND(Data!$G$9="squeeze",A505&lt;Data!$G$11*0.25),$H$32,1)*$C$30*$C$13)*($C$14*$C$12),"")</f>
        <v>9.3350182023601744E-7</v>
      </c>
      <c r="J505" s="42">
        <f ca="1">IFERROR(IF(Data!$C$6="Real",B505,I505+J504+($C$14*$C$12)*(NORMINV(RAND(),$C$15,CHOOSE($G$13,$C$13,F505,G505)))),"")</f>
        <v>1.3437533094149383</v>
      </c>
      <c r="K505" s="88">
        <f>IF(ISNUMBER(A505), IF($G$16="fixed",$G$17,MIN(H505*Data!$C$7*$C$16*0.5,$C$17*Data!$C$7))*$C$12,"")</f>
        <v>8.0000000000000007E-5</v>
      </c>
      <c r="L505" s="42">
        <f t="shared" ca="1" si="224"/>
        <v>1.3437533094149383</v>
      </c>
      <c r="M505" s="44">
        <f t="shared" ca="1" si="225"/>
        <v>1.3437933094149384</v>
      </c>
      <c r="N505" s="44">
        <f t="shared" ca="1" si="226"/>
        <v>1.3437133094149383</v>
      </c>
      <c r="O505" s="108">
        <f t="shared" ca="1" si="201"/>
        <v>0.51881745937695389</v>
      </c>
      <c r="P505" s="102">
        <f t="shared" ca="1" si="202"/>
        <v>8.4612564916354458</v>
      </c>
      <c r="Q505" s="102">
        <f t="shared" ca="1" si="203"/>
        <v>0.20076368485812737</v>
      </c>
      <c r="R505" s="120">
        <f t="shared" ca="1" si="221"/>
        <v>1</v>
      </c>
      <c r="S505" s="54">
        <f t="shared" ca="1" si="222"/>
        <v>0</v>
      </c>
      <c r="T505" s="5">
        <f t="shared" ca="1" si="204"/>
        <v>1.3495941575375672</v>
      </c>
      <c r="U505" s="152">
        <f t="shared" ca="1" si="205"/>
        <v>1.3562014865041148</v>
      </c>
      <c r="V505" s="152">
        <f t="shared" ca="1" si="206"/>
        <v>1.3422562932199618</v>
      </c>
      <c r="W505" s="153">
        <f t="shared" ca="1" si="207"/>
        <v>2</v>
      </c>
      <c r="X505" s="153">
        <f t="shared" ca="1" si="208"/>
        <v>2</v>
      </c>
      <c r="Y505" s="153">
        <f t="shared" ca="1" si="209"/>
        <v>8</v>
      </c>
      <c r="Z505" s="153">
        <f t="shared" ca="1" si="210"/>
        <v>8</v>
      </c>
      <c r="AA505" s="152">
        <f t="shared" ca="1" si="211"/>
        <v>1.3541964043716699</v>
      </c>
      <c r="AB505" s="152">
        <f t="shared" ca="1" si="212"/>
        <v>1.3451994727122973</v>
      </c>
      <c r="AC505" s="154">
        <f t="shared" ca="1" si="213"/>
        <v>-838.64759653852866</v>
      </c>
      <c r="AD505" s="154">
        <f t="shared" ca="1" si="214"/>
        <v>112.49306378871893</v>
      </c>
      <c r="AE505" s="3">
        <f t="shared" ca="1" si="215"/>
        <v>-45.384658296863108</v>
      </c>
      <c r="AF505" s="3">
        <f t="shared" ca="1" si="216"/>
        <v>-726.15453274980973</v>
      </c>
      <c r="AG505" s="3" t="str">
        <f t="shared" ca="1" si="223"/>
        <v>N</v>
      </c>
      <c r="AH505" s="4" t="str">
        <f t="shared" ca="1" si="217"/>
        <v/>
      </c>
      <c r="AI505" s="75">
        <f t="shared" ca="1" si="218"/>
        <v>-72.615453274980979</v>
      </c>
      <c r="AJ505" s="75">
        <f t="shared" ca="1" si="219"/>
        <v>0</v>
      </c>
    </row>
    <row r="506" spans="1:36" ht="14.25">
      <c r="A506" s="41">
        <f t="shared" si="220"/>
        <v>440</v>
      </c>
      <c r="B506" s="150">
        <f>IF(ISNUMBER(A506),INDEX('MetaTrader Import'!$H$13:$J$5893,TRUNC(((A506-$A$39+1)-1)/3)+1,MOD((A506-$A$39+1)-1,3)+1),"")</f>
        <v>0</v>
      </c>
      <c r="C506" s="43">
        <f t="shared" ca="1" si="197"/>
        <v>18.157900594166907</v>
      </c>
      <c r="D506" s="43">
        <f t="shared" ca="1" si="198"/>
        <v>1.5483467425934894</v>
      </c>
      <c r="E506" s="43">
        <f t="shared" ca="1" si="199"/>
        <v>19.706247336760399</v>
      </c>
      <c r="F506" s="43">
        <f t="shared" ca="1" si="200"/>
        <v>1.9706247336760399</v>
      </c>
      <c r="G506" s="43">
        <f>IF(A506&lt;&gt;"",IF(A506&lt;Data!$G$11*0.25,$C$13/$G$32,IF(A506&gt;Data!$G$11*0.25,$C$13,$C$13*10)),"")</f>
        <v>2</v>
      </c>
      <c r="H506" s="43">
        <f>IF(A506&lt;&gt;"",IF(Data!$G$9="constant",$C$13,IF(Data!$G$9="squeeze",G506,F506)),"")</f>
        <v>2</v>
      </c>
      <c r="I506" s="38">
        <f ca="1">IF(ISNUMBER(A506),NORMINV(RAND(),0,IF(AND(Data!$G$9="squeeze",A506&lt;Data!$G$11*0.25),$H$32,1)*$C$30*$C$13)*($C$14*$C$12),"")</f>
        <v>-2.5219840507884099E-4</v>
      </c>
      <c r="J506" s="42">
        <f ca="1">IFERROR(IF(Data!$C$6="Real",B506,I506+J505+($C$14*$C$12)*(NORMINV(RAND(),$C$15,CHOOSE($G$13,$C$13,F506,G506)))),"")</f>
        <v>1.3439001287936303</v>
      </c>
      <c r="K506" s="88">
        <f>IF(ISNUMBER(A506), IF($G$16="fixed",$G$17,MIN(H506*Data!$C$7*$C$16*0.5,$C$17*Data!$C$7))*$C$12,"")</f>
        <v>8.0000000000000007E-5</v>
      </c>
      <c r="L506" s="42">
        <f t="shared" ca="1" si="224"/>
        <v>1.3439001287936303</v>
      </c>
      <c r="M506" s="44">
        <f t="shared" ca="1" si="225"/>
        <v>1.3439401287936303</v>
      </c>
      <c r="N506" s="44">
        <f t="shared" ca="1" si="226"/>
        <v>1.3438601287936303</v>
      </c>
      <c r="O506" s="108">
        <f t="shared" ca="1" si="201"/>
        <v>0.25561966194110569</v>
      </c>
      <c r="P506" s="102">
        <f t="shared" ca="1" si="202"/>
        <v>8.0146913221106928</v>
      </c>
      <c r="Q506" s="102">
        <f t="shared" ca="1" si="203"/>
        <v>0.16485247402340766</v>
      </c>
      <c r="R506" s="120">
        <f t="shared" ca="1" si="221"/>
        <v>1</v>
      </c>
      <c r="S506" s="54">
        <f t="shared" ca="1" si="222"/>
        <v>0</v>
      </c>
      <c r="T506" s="5">
        <f t="shared" ca="1" si="204"/>
        <v>1.3495941575375672</v>
      </c>
      <c r="U506" s="152">
        <f t="shared" ca="1" si="205"/>
        <v>1.3562014865041148</v>
      </c>
      <c r="V506" s="152">
        <f t="shared" ca="1" si="206"/>
        <v>1.3422562932199618</v>
      </c>
      <c r="W506" s="153">
        <f t="shared" ca="1" si="207"/>
        <v>2</v>
      </c>
      <c r="X506" s="153">
        <f t="shared" ca="1" si="208"/>
        <v>2</v>
      </c>
      <c r="Y506" s="153">
        <f t="shared" ca="1" si="209"/>
        <v>8</v>
      </c>
      <c r="Z506" s="153">
        <f t="shared" ca="1" si="210"/>
        <v>8</v>
      </c>
      <c r="AA506" s="152">
        <f t="shared" ca="1" si="211"/>
        <v>1.3541964043716699</v>
      </c>
      <c r="AB506" s="152">
        <f t="shared" ca="1" si="212"/>
        <v>1.3451994727122973</v>
      </c>
      <c r="AC506" s="154">
        <f t="shared" ca="1" si="213"/>
        <v>-826.90204624316971</v>
      </c>
      <c r="AD506" s="154">
        <f t="shared" ca="1" si="214"/>
        <v>100.74751349335997</v>
      </c>
      <c r="AE506" s="3">
        <f t="shared" ca="1" si="215"/>
        <v>-45.384658296863108</v>
      </c>
      <c r="AF506" s="3">
        <f t="shared" ca="1" si="216"/>
        <v>-726.15453274980973</v>
      </c>
      <c r="AG506" s="3" t="str">
        <f t="shared" ca="1" si="223"/>
        <v>N</v>
      </c>
      <c r="AH506" s="4" t="str">
        <f t="shared" ca="1" si="217"/>
        <v/>
      </c>
      <c r="AI506" s="75">
        <f t="shared" ca="1" si="218"/>
        <v>-72.615453274980979</v>
      </c>
      <c r="AJ506" s="75">
        <f t="shared" ca="1" si="219"/>
        <v>0</v>
      </c>
    </row>
    <row r="507" spans="1:36" ht="14.25">
      <c r="A507" s="41">
        <f t="shared" si="220"/>
        <v>441</v>
      </c>
      <c r="B507" s="150">
        <f>IF(ISNUMBER(A507),INDEX('MetaTrader Import'!$H$13:$J$5893,TRUNC(((A507-$A$39+1)-1)/3)+1,MOD((A507-$A$39+1)-1,3)+1),"")</f>
        <v>0</v>
      </c>
      <c r="C507" s="43">
        <f t="shared" ca="1" si="197"/>
        <v>19.706247336760399</v>
      </c>
      <c r="D507" s="43">
        <f t="shared" ca="1" si="198"/>
        <v>1.3916369456669504</v>
      </c>
      <c r="E507" s="43">
        <f t="shared" ca="1" si="199"/>
        <v>21.097884282427348</v>
      </c>
      <c r="F507" s="43">
        <f t="shared" ca="1" si="200"/>
        <v>2.1097884282427346</v>
      </c>
      <c r="G507" s="43">
        <f>IF(A507&lt;&gt;"",IF(A507&lt;Data!$G$11*0.25,$C$13/$G$32,IF(A507&gt;Data!$G$11*0.25,$C$13,$C$13*10)),"")</f>
        <v>2</v>
      </c>
      <c r="H507" s="43">
        <f>IF(A507&lt;&gt;"",IF(Data!$G$9="constant",$C$13,IF(Data!$G$9="squeeze",G507,F507)),"")</f>
        <v>2</v>
      </c>
      <c r="I507" s="38">
        <f ca="1">IF(ISNUMBER(A507),NORMINV(RAND(),0,IF(AND(Data!$G$9="squeeze",A507&lt;Data!$G$11*0.25),$H$32,1)*$C$30*$C$13)*($C$14*$C$12),"")</f>
        <v>2.3478842196173356E-4</v>
      </c>
      <c r="J507" s="42">
        <f ca="1">IFERROR(IF(Data!$C$6="Real",B507,I507+J506+($C$14*$C$12)*(NORMINV(RAND(),$C$15,CHOOSE($G$13,$C$13,F507,G507)))),"")</f>
        <v>1.3447981709888728</v>
      </c>
      <c r="K507" s="88">
        <f>IF(ISNUMBER(A507), IF($G$16="fixed",$G$17,MIN(H507*Data!$C$7*$C$16*0.5,$C$17*Data!$C$7))*$C$12,"")</f>
        <v>8.0000000000000007E-5</v>
      </c>
      <c r="L507" s="42">
        <f t="shared" ca="1" si="224"/>
        <v>1.3447981709888728</v>
      </c>
      <c r="M507" s="44">
        <f t="shared" ca="1" si="225"/>
        <v>1.3448381709888728</v>
      </c>
      <c r="N507" s="44">
        <f t="shared" ca="1" si="226"/>
        <v>1.3447581709888727</v>
      </c>
      <c r="O507" s="108">
        <f t="shared" ca="1" si="201"/>
        <v>7.5806546982597797E-2</v>
      </c>
      <c r="P507" s="102">
        <f t="shared" ca="1" si="202"/>
        <v>7.2912565148049939</v>
      </c>
      <c r="Q507" s="102">
        <f t="shared" ca="1" si="203"/>
        <v>0.11434608563343537</v>
      </c>
      <c r="R507" s="120">
        <f t="shared" ca="1" si="221"/>
        <v>1</v>
      </c>
      <c r="S507" s="54">
        <f t="shared" ca="1" si="222"/>
        <v>0</v>
      </c>
      <c r="T507" s="5">
        <f t="shared" ca="1" si="204"/>
        <v>1.3495941575375672</v>
      </c>
      <c r="U507" s="152">
        <f t="shared" ca="1" si="205"/>
        <v>1.3562014865041148</v>
      </c>
      <c r="V507" s="152">
        <f t="shared" ca="1" si="206"/>
        <v>1.3422562932199618</v>
      </c>
      <c r="W507" s="153">
        <f t="shared" ca="1" si="207"/>
        <v>2</v>
      </c>
      <c r="X507" s="153">
        <f t="shared" ca="1" si="208"/>
        <v>2</v>
      </c>
      <c r="Y507" s="153">
        <f t="shared" ca="1" si="209"/>
        <v>8</v>
      </c>
      <c r="Z507" s="153">
        <f t="shared" ca="1" si="210"/>
        <v>8</v>
      </c>
      <c r="AA507" s="152">
        <f t="shared" ca="1" si="211"/>
        <v>1.3541964043716699</v>
      </c>
      <c r="AB507" s="152">
        <f t="shared" ca="1" si="212"/>
        <v>1.3451994727122973</v>
      </c>
      <c r="AC507" s="154">
        <f t="shared" ca="1" si="213"/>
        <v>-755.0586706237716</v>
      </c>
      <c r="AD507" s="154">
        <f t="shared" ca="1" si="214"/>
        <v>28.904137873961844</v>
      </c>
      <c r="AE507" s="3">
        <f t="shared" ca="1" si="215"/>
        <v>-45.384658296863108</v>
      </c>
      <c r="AF507" s="3">
        <f t="shared" ca="1" si="216"/>
        <v>-726.15453274980973</v>
      </c>
      <c r="AG507" s="3" t="str">
        <f t="shared" ca="1" si="223"/>
        <v>N</v>
      </c>
      <c r="AH507" s="4" t="str">
        <f t="shared" ca="1" si="217"/>
        <v/>
      </c>
      <c r="AI507" s="75">
        <f t="shared" ca="1" si="218"/>
        <v>-72.615453274980979</v>
      </c>
      <c r="AJ507" s="75">
        <f t="shared" ca="1" si="219"/>
        <v>0</v>
      </c>
    </row>
    <row r="508" spans="1:36" ht="14.25">
      <c r="A508" s="41">
        <f t="shared" si="220"/>
        <v>442</v>
      </c>
      <c r="B508" s="150">
        <f>IF(ISNUMBER(A508),INDEX('MetaTrader Import'!$H$13:$J$5893,TRUNC(((A508-$A$39+1)-1)/3)+1,MOD((A508-$A$39+1)-1,3)+1),"")</f>
        <v>0</v>
      </c>
      <c r="C508" s="43">
        <f t="shared" ca="1" si="197"/>
        <v>21.097884282427348</v>
      </c>
      <c r="D508" s="43">
        <f t="shared" ca="1" si="198"/>
        <v>1.183669602148113</v>
      </c>
      <c r="E508" s="43">
        <f t="shared" ca="1" si="199"/>
        <v>22.281553884575462</v>
      </c>
      <c r="F508" s="43">
        <f t="shared" ca="1" si="200"/>
        <v>2.2281553884575462</v>
      </c>
      <c r="G508" s="43">
        <f>IF(A508&lt;&gt;"",IF(A508&lt;Data!$G$11*0.25,$C$13/$G$32,IF(A508&gt;Data!$G$11*0.25,$C$13,$C$13*10)),"")</f>
        <v>2</v>
      </c>
      <c r="H508" s="43">
        <f>IF(A508&lt;&gt;"",IF(Data!$G$9="constant",$C$13,IF(Data!$G$9="squeeze",G508,F508)),"")</f>
        <v>2</v>
      </c>
      <c r="I508" s="38">
        <f ca="1">IF(ISNUMBER(A508),NORMINV(RAND(),0,IF(AND(Data!$G$9="squeeze",A508&lt;Data!$G$11*0.25),$H$32,1)*$C$30*$C$13)*($C$14*$C$12),"")</f>
        <v>-2.759830489227473E-4</v>
      </c>
      <c r="J508" s="42">
        <f ca="1">IFERROR(IF(Data!$C$6="Real",B508,I508+J507+($C$14*$C$12)*(NORMINV(RAND(),$C$15,CHOOSE($G$13,$C$13,F508,G508)))),"")</f>
        <v>1.34460548160575</v>
      </c>
      <c r="K508" s="88">
        <f>IF(ISNUMBER(A508), IF($G$16="fixed",$G$17,MIN(H508*Data!$C$7*$C$16*0.5,$C$17*Data!$C$7))*$C$12,"")</f>
        <v>8.0000000000000007E-5</v>
      </c>
      <c r="L508" s="42">
        <f t="shared" ca="1" si="224"/>
        <v>1.34460548160575</v>
      </c>
      <c r="M508" s="44">
        <f t="shared" ca="1" si="225"/>
        <v>1.34464548160575</v>
      </c>
      <c r="N508" s="44">
        <f t="shared" ca="1" si="226"/>
        <v>1.34456548160575</v>
      </c>
      <c r="O508" s="108">
        <f t="shared" ca="1" si="201"/>
        <v>-9.4039932205794832E-2</v>
      </c>
      <c r="P508" s="102">
        <f t="shared" ca="1" si="202"/>
        <v>6.7679445705214087</v>
      </c>
      <c r="Q508" s="102">
        <f t="shared" ca="1" si="203"/>
        <v>4.9114915370231708E-2</v>
      </c>
      <c r="R508" s="120">
        <f t="shared" ca="1" si="221"/>
        <v>1</v>
      </c>
      <c r="S508" s="54">
        <f t="shared" ca="1" si="222"/>
        <v>0</v>
      </c>
      <c r="T508" s="5">
        <f t="shared" ca="1" si="204"/>
        <v>1.3495941575375672</v>
      </c>
      <c r="U508" s="152">
        <f t="shared" ca="1" si="205"/>
        <v>1.3562014865041148</v>
      </c>
      <c r="V508" s="152">
        <f t="shared" ca="1" si="206"/>
        <v>1.3422562932199618</v>
      </c>
      <c r="W508" s="153">
        <f t="shared" ca="1" si="207"/>
        <v>2</v>
      </c>
      <c r="X508" s="153">
        <f t="shared" ca="1" si="208"/>
        <v>2</v>
      </c>
      <c r="Y508" s="153">
        <f t="shared" ca="1" si="209"/>
        <v>8</v>
      </c>
      <c r="Z508" s="153">
        <f t="shared" ca="1" si="210"/>
        <v>8</v>
      </c>
      <c r="AA508" s="152">
        <f t="shared" ca="1" si="211"/>
        <v>1.3541964043716699</v>
      </c>
      <c r="AB508" s="152">
        <f t="shared" ca="1" si="212"/>
        <v>1.3451994727122973</v>
      </c>
      <c r="AC508" s="154">
        <f t="shared" ca="1" si="213"/>
        <v>-770.47382127359401</v>
      </c>
      <c r="AD508" s="154">
        <f t="shared" ca="1" si="214"/>
        <v>44.319288523784195</v>
      </c>
      <c r="AE508" s="3">
        <f t="shared" ca="1" si="215"/>
        <v>-45.384658296863115</v>
      </c>
      <c r="AF508" s="3">
        <f t="shared" ca="1" si="216"/>
        <v>-726.15453274980985</v>
      </c>
      <c r="AG508" s="3" t="str">
        <f t="shared" ca="1" si="223"/>
        <v>N</v>
      </c>
      <c r="AH508" s="4" t="str">
        <f t="shared" ca="1" si="217"/>
        <v/>
      </c>
      <c r="AI508" s="75">
        <f t="shared" ca="1" si="218"/>
        <v>-72.615453274980979</v>
      </c>
      <c r="AJ508" s="75">
        <f t="shared" ca="1" si="219"/>
        <v>0</v>
      </c>
    </row>
    <row r="509" spans="1:36" ht="14.25">
      <c r="A509" s="41">
        <f t="shared" si="220"/>
        <v>443</v>
      </c>
      <c r="B509" s="150">
        <f>IF(ISNUMBER(A509),INDEX('MetaTrader Import'!$H$13:$J$5893,TRUNC(((A509-$A$39+1)-1)/3)+1,MOD((A509-$A$39+1)-1,3)+1),"")</f>
        <v>0</v>
      </c>
      <c r="C509" s="43">
        <f t="shared" ca="1" si="197"/>
        <v>22.281553884575462</v>
      </c>
      <c r="D509" s="43">
        <f t="shared" ca="1" si="198"/>
        <v>-0.14166302018619387</v>
      </c>
      <c r="E509" s="43">
        <f t="shared" ca="1" si="199"/>
        <v>22.139890864389269</v>
      </c>
      <c r="F509" s="43">
        <f t="shared" ca="1" si="200"/>
        <v>2.2139890864389269</v>
      </c>
      <c r="G509" s="43">
        <f>IF(A509&lt;&gt;"",IF(A509&lt;Data!$G$11*0.25,$C$13/$G$32,IF(A509&gt;Data!$G$11*0.25,$C$13,$C$13*10)),"")</f>
        <v>2</v>
      </c>
      <c r="H509" s="43">
        <f>IF(A509&lt;&gt;"",IF(Data!$G$9="constant",$C$13,IF(Data!$G$9="squeeze",G509,F509)),"")</f>
        <v>2</v>
      </c>
      <c r="I509" s="38">
        <f ca="1">IF(ISNUMBER(A509),NORMINV(RAND(),0,IF(AND(Data!$G$9="squeeze",A509&lt;Data!$G$11*0.25),$H$32,1)*$C$30*$C$13)*($C$14*$C$12),"")</f>
        <v>-3.6545270148211149E-4</v>
      </c>
      <c r="J509" s="42">
        <f ca="1">IFERROR(IF(Data!$C$6="Real",B509,I509+J508+($C$14*$C$12)*(NORMINV(RAND(),$C$15,CHOOSE($G$13,$C$13,F509,G509)))),"")</f>
        <v>1.3442158763433429</v>
      </c>
      <c r="K509" s="88">
        <f>IF(ISNUMBER(A509), IF($G$16="fixed",$G$17,MIN(H509*Data!$C$7*$C$16*0.5,$C$17*Data!$C$7))*$C$12,"")</f>
        <v>8.0000000000000007E-5</v>
      </c>
      <c r="L509" s="42">
        <f t="shared" ca="1" si="224"/>
        <v>1.3442158763433429</v>
      </c>
      <c r="M509" s="44">
        <f t="shared" ca="1" si="225"/>
        <v>1.344255876343343</v>
      </c>
      <c r="N509" s="44">
        <f t="shared" ca="1" si="226"/>
        <v>1.3441758763433429</v>
      </c>
      <c r="O509" s="108">
        <f t="shared" ca="1" si="201"/>
        <v>-0.32395323877820736</v>
      </c>
      <c r="P509" s="102">
        <f t="shared" ca="1" si="202"/>
        <v>6.3466927367946919</v>
      </c>
      <c r="Q509" s="102">
        <f t="shared" ca="1" si="203"/>
        <v>-2.7022048557128617E-2</v>
      </c>
      <c r="R509" s="120">
        <f t="shared" ca="1" si="221"/>
        <v>1</v>
      </c>
      <c r="S509" s="54">
        <f t="shared" ca="1" si="222"/>
        <v>0</v>
      </c>
      <c r="T509" s="5">
        <f t="shared" ca="1" si="204"/>
        <v>1.3495941575375672</v>
      </c>
      <c r="U509" s="152">
        <f t="shared" ca="1" si="205"/>
        <v>1.3562014865041148</v>
      </c>
      <c r="V509" s="152">
        <f t="shared" ca="1" si="206"/>
        <v>1.3422562932199618</v>
      </c>
      <c r="W509" s="153">
        <f t="shared" ca="1" si="207"/>
        <v>2</v>
      </c>
      <c r="X509" s="153">
        <f t="shared" ca="1" si="208"/>
        <v>2</v>
      </c>
      <c r="Y509" s="153">
        <f t="shared" ca="1" si="209"/>
        <v>8</v>
      </c>
      <c r="Z509" s="153">
        <f t="shared" ca="1" si="210"/>
        <v>8</v>
      </c>
      <c r="AA509" s="152">
        <f t="shared" ca="1" si="211"/>
        <v>1.3541964043716699</v>
      </c>
      <c r="AB509" s="152">
        <f t="shared" ca="1" si="212"/>
        <v>1.3451994727122973</v>
      </c>
      <c r="AC509" s="154">
        <f t="shared" ca="1" si="213"/>
        <v>-801.64224226615841</v>
      </c>
      <c r="AD509" s="154">
        <f t="shared" ca="1" si="214"/>
        <v>75.487709516348644</v>
      </c>
      <c r="AE509" s="3">
        <f t="shared" ca="1" si="215"/>
        <v>-45.384658296863108</v>
      </c>
      <c r="AF509" s="3">
        <f t="shared" ca="1" si="216"/>
        <v>-726.15453274980973</v>
      </c>
      <c r="AG509" s="3" t="str">
        <f t="shared" ca="1" si="223"/>
        <v>N</v>
      </c>
      <c r="AH509" s="4" t="str">
        <f t="shared" ca="1" si="217"/>
        <v/>
      </c>
      <c r="AI509" s="75">
        <f t="shared" ca="1" si="218"/>
        <v>-72.615453274980979</v>
      </c>
      <c r="AJ509" s="75">
        <f t="shared" ca="1" si="219"/>
        <v>0</v>
      </c>
    </row>
    <row r="510" spans="1:36" ht="14.25">
      <c r="A510" s="41">
        <f t="shared" si="220"/>
        <v>444</v>
      </c>
      <c r="B510" s="150">
        <f>IF(ISNUMBER(A510),INDEX('MetaTrader Import'!$H$13:$J$5893,TRUNC(((A510-$A$39+1)-1)/3)+1,MOD((A510-$A$39+1)-1,3)+1),"")</f>
        <v>0</v>
      </c>
      <c r="C510" s="43">
        <f t="shared" ca="1" si="197"/>
        <v>22.139890864389269</v>
      </c>
      <c r="D510" s="43">
        <f t="shared" ca="1" si="198"/>
        <v>3.8273770909618641</v>
      </c>
      <c r="E510" s="43">
        <f t="shared" ca="1" si="199"/>
        <v>25.967267955351133</v>
      </c>
      <c r="F510" s="43">
        <f t="shared" ca="1" si="200"/>
        <v>2.5967267955351132</v>
      </c>
      <c r="G510" s="43">
        <f>IF(A510&lt;&gt;"",IF(A510&lt;Data!$G$11*0.25,$C$13/$G$32,IF(A510&gt;Data!$G$11*0.25,$C$13,$C$13*10)),"")</f>
        <v>2</v>
      </c>
      <c r="H510" s="43">
        <f>IF(A510&lt;&gt;"",IF(Data!$G$9="constant",$C$13,IF(Data!$G$9="squeeze",G510,F510)),"")</f>
        <v>2</v>
      </c>
      <c r="I510" s="38">
        <f ca="1">IF(ISNUMBER(A510),NORMINV(RAND(),0,IF(AND(Data!$G$9="squeeze",A510&lt;Data!$G$11*0.25),$H$32,1)*$C$30*$C$13)*($C$14*$C$12),"")</f>
        <v>-7.0182621975161194E-5</v>
      </c>
      <c r="J510" s="42">
        <f ca="1">IFERROR(IF(Data!$C$6="Real",B510,I510+J509+($C$14*$C$12)*(NORMINV(RAND(),$C$15,CHOOSE($G$13,$C$13,F510,G510)))),"")</f>
        <v>1.3436633592413689</v>
      </c>
      <c r="K510" s="88">
        <f>IF(ISNUMBER(A510), IF($G$16="fixed",$G$17,MIN(H510*Data!$C$7*$C$16*0.5,$C$17*Data!$C$7))*$C$12,"")</f>
        <v>8.0000000000000007E-5</v>
      </c>
      <c r="L510" s="42">
        <f t="shared" ca="1" si="224"/>
        <v>1.3436633592413689</v>
      </c>
      <c r="M510" s="44">
        <f t="shared" ca="1" si="225"/>
        <v>1.343703359241369</v>
      </c>
      <c r="N510" s="44">
        <f t="shared" ca="1" si="226"/>
        <v>1.3436233592413689</v>
      </c>
      <c r="O510" s="108">
        <f t="shared" ca="1" si="201"/>
        <v>-0.53883516331197445</v>
      </c>
      <c r="P510" s="102">
        <f t="shared" ca="1" si="202"/>
        <v>6.4807649621774708</v>
      </c>
      <c r="Q510" s="102">
        <f t="shared" ca="1" si="203"/>
        <v>-0.1044483989539892</v>
      </c>
      <c r="R510" s="120">
        <f t="shared" ca="1" si="221"/>
        <v>1</v>
      </c>
      <c r="S510" s="54">
        <f t="shared" ca="1" si="222"/>
        <v>0</v>
      </c>
      <c r="T510" s="5">
        <f t="shared" ca="1" si="204"/>
        <v>1.3495941575375672</v>
      </c>
      <c r="U510" s="152">
        <f t="shared" ca="1" si="205"/>
        <v>1.3562014865041148</v>
      </c>
      <c r="V510" s="152">
        <f t="shared" ca="1" si="206"/>
        <v>1.3422562932199618</v>
      </c>
      <c r="W510" s="153">
        <f t="shared" ca="1" si="207"/>
        <v>2</v>
      </c>
      <c r="X510" s="153">
        <f t="shared" ca="1" si="208"/>
        <v>2</v>
      </c>
      <c r="Y510" s="153">
        <f t="shared" ca="1" si="209"/>
        <v>8</v>
      </c>
      <c r="Z510" s="153">
        <f t="shared" ca="1" si="210"/>
        <v>8</v>
      </c>
      <c r="AA510" s="152">
        <f t="shared" ca="1" si="211"/>
        <v>1.3541964043716699</v>
      </c>
      <c r="AB510" s="152">
        <f t="shared" ca="1" si="212"/>
        <v>1.3451994727122973</v>
      </c>
      <c r="AC510" s="154">
        <f t="shared" ca="1" si="213"/>
        <v>-845.84361042407966</v>
      </c>
      <c r="AD510" s="154">
        <f t="shared" ca="1" si="214"/>
        <v>119.68907767426984</v>
      </c>
      <c r="AE510" s="3">
        <f t="shared" ca="1" si="215"/>
        <v>-45.384658296863115</v>
      </c>
      <c r="AF510" s="3">
        <f t="shared" ca="1" si="216"/>
        <v>-726.15453274980985</v>
      </c>
      <c r="AG510" s="3" t="str">
        <f t="shared" ca="1" si="223"/>
        <v>N</v>
      </c>
      <c r="AH510" s="4" t="str">
        <f t="shared" ca="1" si="217"/>
        <v/>
      </c>
      <c r="AI510" s="75">
        <f t="shared" ca="1" si="218"/>
        <v>-72.615453274980979</v>
      </c>
      <c r="AJ510" s="75">
        <f t="shared" ca="1" si="219"/>
        <v>0</v>
      </c>
    </row>
    <row r="511" spans="1:36" ht="14.25">
      <c r="A511" s="41">
        <f t="shared" si="220"/>
        <v>445</v>
      </c>
      <c r="B511" s="150">
        <f>IF(ISNUMBER(A511),INDEX('MetaTrader Import'!$H$13:$J$5893,TRUNC(((A511-$A$39+1)-1)/3)+1,MOD((A511-$A$39+1)-1,3)+1),"")</f>
        <v>0</v>
      </c>
      <c r="C511" s="43">
        <f t="shared" ca="1" si="197"/>
        <v>25.967267955351133</v>
      </c>
      <c r="D511" s="43">
        <f t="shared" ca="1" si="198"/>
        <v>1.0549465355100534</v>
      </c>
      <c r="E511" s="43">
        <f t="shared" ca="1" si="199"/>
        <v>27.022214490861188</v>
      </c>
      <c r="F511" s="43">
        <f t="shared" ca="1" si="200"/>
        <v>2.7022214490861187</v>
      </c>
      <c r="G511" s="43">
        <f>IF(A511&lt;&gt;"",IF(A511&lt;Data!$G$11*0.25,$C$13/$G$32,IF(A511&gt;Data!$G$11*0.25,$C$13,$C$13*10)),"")</f>
        <v>2</v>
      </c>
      <c r="H511" s="43">
        <f>IF(A511&lt;&gt;"",IF(Data!$G$9="constant",$C$13,IF(Data!$G$9="squeeze",G511,F511)),"")</f>
        <v>2</v>
      </c>
      <c r="I511" s="38">
        <f ca="1">IF(ISNUMBER(A511),NORMINV(RAND(),0,IF(AND(Data!$G$9="squeeze",A511&lt;Data!$G$11*0.25),$H$32,1)*$C$30*$C$13)*($C$14*$C$12),"")</f>
        <v>-1.0578897447984762E-4</v>
      </c>
      <c r="J511" s="42">
        <f ca="1">IFERROR(IF(Data!$C$6="Real",B511,I511+J510+($C$14*$C$12)*(NORMINV(RAND(),$C$15,CHOOSE($G$13,$C$13,F511,G511)))),"")</f>
        <v>1.3439158938404476</v>
      </c>
      <c r="K511" s="88">
        <f>IF(ISNUMBER(A511), IF($G$16="fixed",$G$17,MIN(H511*Data!$C$7*$C$16*0.5,$C$17*Data!$C$7))*$C$12,"")</f>
        <v>8.0000000000000007E-5</v>
      </c>
      <c r="L511" s="42">
        <f t="shared" ca="1" si="224"/>
        <v>1.3439158938404476</v>
      </c>
      <c r="M511" s="44">
        <f t="shared" ca="1" si="225"/>
        <v>1.3439558938404477</v>
      </c>
      <c r="N511" s="44">
        <f t="shared" ca="1" si="226"/>
        <v>1.3438758938404476</v>
      </c>
      <c r="O511" s="108">
        <f t="shared" ca="1" si="201"/>
        <v>-0.44519259436754621</v>
      </c>
      <c r="P511" s="102">
        <f t="shared" ca="1" si="202"/>
        <v>6.3111357163334825</v>
      </c>
      <c r="Q511" s="102">
        <f t="shared" ca="1" si="203"/>
        <v>-0.16360681286494527</v>
      </c>
      <c r="R511" s="120">
        <f t="shared" ca="1" si="221"/>
        <v>1</v>
      </c>
      <c r="S511" s="54">
        <f t="shared" ca="1" si="222"/>
        <v>0</v>
      </c>
      <c r="T511" s="5">
        <f t="shared" ca="1" si="204"/>
        <v>1.3495941575375672</v>
      </c>
      <c r="U511" s="152">
        <f t="shared" ca="1" si="205"/>
        <v>1.3562014865041148</v>
      </c>
      <c r="V511" s="152">
        <f t="shared" ca="1" si="206"/>
        <v>1.3422562932199618</v>
      </c>
      <c r="W511" s="153">
        <f t="shared" ca="1" si="207"/>
        <v>2</v>
      </c>
      <c r="X511" s="153">
        <f t="shared" ca="1" si="208"/>
        <v>2</v>
      </c>
      <c r="Y511" s="153">
        <f t="shared" ca="1" si="209"/>
        <v>8</v>
      </c>
      <c r="Z511" s="153">
        <f t="shared" ca="1" si="210"/>
        <v>8</v>
      </c>
      <c r="AA511" s="152">
        <f t="shared" ca="1" si="211"/>
        <v>1.3541964043716699</v>
      </c>
      <c r="AB511" s="152">
        <f t="shared" ca="1" si="212"/>
        <v>1.3451994727122973</v>
      </c>
      <c r="AC511" s="154">
        <f t="shared" ca="1" si="213"/>
        <v>-825.64084249778352</v>
      </c>
      <c r="AD511" s="154">
        <f t="shared" ca="1" si="214"/>
        <v>99.486309747973678</v>
      </c>
      <c r="AE511" s="3">
        <f t="shared" ca="1" si="215"/>
        <v>-45.384658296863115</v>
      </c>
      <c r="AF511" s="3">
        <f t="shared" ca="1" si="216"/>
        <v>-726.15453274980985</v>
      </c>
      <c r="AG511" s="3" t="str">
        <f t="shared" ca="1" si="223"/>
        <v>N</v>
      </c>
      <c r="AH511" s="4" t="str">
        <f t="shared" ca="1" si="217"/>
        <v/>
      </c>
      <c r="AI511" s="75">
        <f t="shared" ca="1" si="218"/>
        <v>-72.615453274980979</v>
      </c>
      <c r="AJ511" s="75">
        <f t="shared" ca="1" si="219"/>
        <v>0</v>
      </c>
    </row>
    <row r="512" spans="1:36" ht="14.25">
      <c r="A512" s="41">
        <f t="shared" si="220"/>
        <v>446</v>
      </c>
      <c r="B512" s="150">
        <f>IF(ISNUMBER(A512),INDEX('MetaTrader Import'!$H$13:$J$5893,TRUNC(((A512-$A$39+1)-1)/3)+1,MOD((A512-$A$39+1)-1,3)+1),"")</f>
        <v>0</v>
      </c>
      <c r="C512" s="43">
        <f t="shared" ca="1" si="197"/>
        <v>27.022214490861188</v>
      </c>
      <c r="D512" s="43">
        <f t="shared" ca="1" si="198"/>
        <v>0.37198154135224137</v>
      </c>
      <c r="E512" s="43">
        <f t="shared" ca="1" si="199"/>
        <v>27.394196032213429</v>
      </c>
      <c r="F512" s="43">
        <f t="shared" ca="1" si="200"/>
        <v>2.7394196032213429</v>
      </c>
      <c r="G512" s="43">
        <f>IF(A512&lt;&gt;"",IF(A512&lt;Data!$G$11*0.25,$C$13/$G$32,IF(A512&gt;Data!$G$11*0.25,$C$13,$C$13*10)),"")</f>
        <v>2</v>
      </c>
      <c r="H512" s="43">
        <f>IF(A512&lt;&gt;"",IF(Data!$G$9="constant",$C$13,IF(Data!$G$9="squeeze",G512,F512)),"")</f>
        <v>2</v>
      </c>
      <c r="I512" s="38">
        <f ca="1">IF(ISNUMBER(A512),NORMINV(RAND(),0,IF(AND(Data!$G$9="squeeze",A512&lt;Data!$G$11*0.25),$H$32,1)*$C$30*$C$13)*($C$14*$C$12),"")</f>
        <v>1.5350839844817905E-4</v>
      </c>
      <c r="J512" s="42">
        <f ca="1">IFERROR(IF(Data!$C$6="Real",B512,I512+J511+($C$14*$C$12)*(NORMINV(RAND(),$C$15,CHOOSE($G$13,$C$13,F512,G512)))),"")</f>
        <v>1.3445251586882743</v>
      </c>
      <c r="K512" s="88">
        <f>IF(ISNUMBER(A512), IF($G$16="fixed",$G$17,MIN(H512*Data!$C$7*$C$16*0.5,$C$17*Data!$C$7))*$C$12,"")</f>
        <v>8.0000000000000007E-5</v>
      </c>
      <c r="L512" s="42">
        <f t="shared" ca="1" si="224"/>
        <v>1.3445251586882743</v>
      </c>
      <c r="M512" s="44">
        <f t="shared" ca="1" si="225"/>
        <v>1.3445651586882743</v>
      </c>
      <c r="N512" s="44">
        <f t="shared" ca="1" si="226"/>
        <v>1.3444851586882742</v>
      </c>
      <c r="O512" s="108">
        <f t="shared" ca="1" si="201"/>
        <v>-0.20849725510984393</v>
      </c>
      <c r="P512" s="102">
        <f t="shared" ca="1" si="202"/>
        <v>6.2515259714662941</v>
      </c>
      <c r="Q512" s="102">
        <f t="shared" ca="1" si="203"/>
        <v>-0.21553911861380848</v>
      </c>
      <c r="R512" s="120">
        <f t="shared" ca="1" si="221"/>
        <v>1</v>
      </c>
      <c r="S512" s="54">
        <f t="shared" ca="1" si="222"/>
        <v>0</v>
      </c>
      <c r="T512" s="5">
        <f t="shared" ca="1" si="204"/>
        <v>1.3495941575375672</v>
      </c>
      <c r="U512" s="152">
        <f t="shared" ca="1" si="205"/>
        <v>1.3562014865041148</v>
      </c>
      <c r="V512" s="152">
        <f t="shared" ca="1" si="206"/>
        <v>1.3422562932199618</v>
      </c>
      <c r="W512" s="153">
        <f t="shared" ca="1" si="207"/>
        <v>2</v>
      </c>
      <c r="X512" s="153">
        <f t="shared" ca="1" si="208"/>
        <v>2</v>
      </c>
      <c r="Y512" s="153">
        <f t="shared" ca="1" si="209"/>
        <v>8</v>
      </c>
      <c r="Z512" s="153">
        <f t="shared" ca="1" si="210"/>
        <v>8</v>
      </c>
      <c r="AA512" s="152">
        <f t="shared" ca="1" si="211"/>
        <v>1.3541964043716699</v>
      </c>
      <c r="AB512" s="152">
        <f t="shared" ca="1" si="212"/>
        <v>1.3451994727122973</v>
      </c>
      <c r="AC512" s="154">
        <f t="shared" ca="1" si="213"/>
        <v>-776.89965467165223</v>
      </c>
      <c r="AD512" s="154">
        <f t="shared" ca="1" si="214"/>
        <v>50.74512192184244</v>
      </c>
      <c r="AE512" s="3">
        <f t="shared" ca="1" si="215"/>
        <v>-45.384658296863108</v>
      </c>
      <c r="AF512" s="3">
        <f t="shared" ca="1" si="216"/>
        <v>-726.15453274980973</v>
      </c>
      <c r="AG512" s="3" t="str">
        <f t="shared" ca="1" si="223"/>
        <v>N</v>
      </c>
      <c r="AH512" s="4" t="str">
        <f t="shared" ca="1" si="217"/>
        <v/>
      </c>
      <c r="AI512" s="75">
        <f t="shared" ca="1" si="218"/>
        <v>-72.615453274980979</v>
      </c>
      <c r="AJ512" s="75">
        <f t="shared" ca="1" si="219"/>
        <v>0</v>
      </c>
    </row>
    <row r="513" spans="1:36" ht="14.25">
      <c r="A513" s="41">
        <f t="shared" si="220"/>
        <v>447</v>
      </c>
      <c r="B513" s="150">
        <f>IF(ISNUMBER(A513),INDEX('MetaTrader Import'!$H$13:$J$5893,TRUNC(((A513-$A$39+1)-1)/3)+1,MOD((A513-$A$39+1)-1,3)+1),"")</f>
        <v>0</v>
      </c>
      <c r="C513" s="43">
        <f t="shared" ca="1" si="197"/>
        <v>27.394196032213429</v>
      </c>
      <c r="D513" s="43">
        <f t="shared" ca="1" si="198"/>
        <v>-2.1429973083617102</v>
      </c>
      <c r="E513" s="43">
        <f t="shared" ca="1" si="199"/>
        <v>25.251198723851719</v>
      </c>
      <c r="F513" s="43">
        <f t="shared" ca="1" si="200"/>
        <v>2.5251198723851718</v>
      </c>
      <c r="G513" s="43">
        <f>IF(A513&lt;&gt;"",IF(A513&lt;Data!$G$11*0.25,$C$13/$G$32,IF(A513&gt;Data!$G$11*0.25,$C$13,$C$13*10)),"")</f>
        <v>2</v>
      </c>
      <c r="H513" s="43">
        <f>IF(A513&lt;&gt;"",IF(Data!$G$9="constant",$C$13,IF(Data!$G$9="squeeze",G513,F513)),"")</f>
        <v>2</v>
      </c>
      <c r="I513" s="38">
        <f ca="1">IF(ISNUMBER(A513),NORMINV(RAND(),0,IF(AND(Data!$G$9="squeeze",A513&lt;Data!$G$11*0.25),$H$32,1)*$C$30*$C$13)*($C$14*$C$12),"")</f>
        <v>2.8018289923899129E-4</v>
      </c>
      <c r="J513" s="42">
        <f ca="1">IFERROR(IF(Data!$C$6="Real",B513,I513+J512+($C$14*$C$12)*(NORMINV(RAND(),$C$15,CHOOSE($G$13,$C$13,F513,G513)))),"")</f>
        <v>1.3443470457994813</v>
      </c>
      <c r="K513" s="88">
        <f>IF(ISNUMBER(A513), IF($G$16="fixed",$G$17,MIN(H513*Data!$C$7*$C$16*0.5,$C$17*Data!$C$7))*$C$12,"")</f>
        <v>8.0000000000000007E-5</v>
      </c>
      <c r="L513" s="42">
        <f t="shared" ca="1" si="224"/>
        <v>1.3443470457994813</v>
      </c>
      <c r="M513" s="44">
        <f t="shared" ca="1" si="225"/>
        <v>1.3443870457994813</v>
      </c>
      <c r="N513" s="44">
        <f t="shared" ca="1" si="226"/>
        <v>1.3443070457994812</v>
      </c>
      <c r="O513" s="108">
        <f t="shared" ca="1" si="201"/>
        <v>2.4010944300537469E-2</v>
      </c>
      <c r="P513" s="102">
        <f t="shared" ca="1" si="202"/>
        <v>6.0380582310137711</v>
      </c>
      <c r="Q513" s="102">
        <f t="shared" ca="1" si="203"/>
        <v>-0.25068161247944881</v>
      </c>
      <c r="R513" s="120">
        <f t="shared" ca="1" si="221"/>
        <v>1</v>
      </c>
      <c r="S513" s="54">
        <f t="shared" ca="1" si="222"/>
        <v>0</v>
      </c>
      <c r="T513" s="5">
        <f t="shared" ca="1" si="204"/>
        <v>1.3495941575375672</v>
      </c>
      <c r="U513" s="152">
        <f t="shared" ca="1" si="205"/>
        <v>1.3562014865041148</v>
      </c>
      <c r="V513" s="152">
        <f t="shared" ca="1" si="206"/>
        <v>1.3422562932199618</v>
      </c>
      <c r="W513" s="153">
        <f t="shared" ca="1" si="207"/>
        <v>2</v>
      </c>
      <c r="X513" s="153">
        <f t="shared" ca="1" si="208"/>
        <v>2</v>
      </c>
      <c r="Y513" s="153">
        <f t="shared" ca="1" si="209"/>
        <v>8</v>
      </c>
      <c r="Z513" s="153">
        <f t="shared" ca="1" si="210"/>
        <v>8</v>
      </c>
      <c r="AA513" s="152">
        <f t="shared" ca="1" si="211"/>
        <v>1.3541964043716699</v>
      </c>
      <c r="AB513" s="152">
        <f t="shared" ca="1" si="212"/>
        <v>1.3451994727122973</v>
      </c>
      <c r="AC513" s="154">
        <f t="shared" ca="1" si="213"/>
        <v>-791.14868577509151</v>
      </c>
      <c r="AD513" s="154">
        <f t="shared" ca="1" si="214"/>
        <v>64.994153025281776</v>
      </c>
      <c r="AE513" s="3">
        <f t="shared" ca="1" si="215"/>
        <v>-45.384658296863108</v>
      </c>
      <c r="AF513" s="3">
        <f t="shared" ca="1" si="216"/>
        <v>-726.15453274980973</v>
      </c>
      <c r="AG513" s="3" t="str">
        <f t="shared" ca="1" si="223"/>
        <v>N</v>
      </c>
      <c r="AH513" s="4" t="str">
        <f t="shared" ca="1" si="217"/>
        <v/>
      </c>
      <c r="AI513" s="75">
        <f t="shared" ca="1" si="218"/>
        <v>-72.615453274980979</v>
      </c>
      <c r="AJ513" s="75">
        <f t="shared" ca="1" si="219"/>
        <v>0</v>
      </c>
    </row>
    <row r="514" spans="1:36" ht="14.25">
      <c r="A514" s="41">
        <f t="shared" si="220"/>
        <v>448</v>
      </c>
      <c r="B514" s="150">
        <f>IF(ISNUMBER(A514),INDEX('MetaTrader Import'!$H$13:$J$5893,TRUNC(((A514-$A$39+1)-1)/3)+1,MOD((A514-$A$39+1)-1,3)+1),"")</f>
        <v>0</v>
      </c>
      <c r="C514" s="43">
        <f t="shared" ca="1" si="197"/>
        <v>25.251198723851719</v>
      </c>
      <c r="D514" s="43">
        <f t="shared" ca="1" si="198"/>
        <v>-1.4870237724642796</v>
      </c>
      <c r="E514" s="43">
        <f t="shared" ca="1" si="199"/>
        <v>23.764174951387439</v>
      </c>
      <c r="F514" s="43">
        <f t="shared" ca="1" si="200"/>
        <v>2.3764174951387438</v>
      </c>
      <c r="G514" s="43">
        <f>IF(A514&lt;&gt;"",IF(A514&lt;Data!$G$11*0.25,$C$13/$G$32,IF(A514&gt;Data!$G$11*0.25,$C$13,$C$13*10)),"")</f>
        <v>2</v>
      </c>
      <c r="H514" s="43">
        <f>IF(A514&lt;&gt;"",IF(Data!$G$9="constant",$C$13,IF(Data!$G$9="squeeze",G514,F514)),"")</f>
        <v>2</v>
      </c>
      <c r="I514" s="38">
        <f ca="1">IF(ISNUMBER(A514),NORMINV(RAND(),0,IF(AND(Data!$G$9="squeeze",A514&lt;Data!$G$11*0.25),$H$32,1)*$C$30*$C$13)*($C$14*$C$12),"")</f>
        <v>-2.8452179820262805E-4</v>
      </c>
      <c r="J514" s="42">
        <f ca="1">IFERROR(IF(Data!$C$6="Real",B514,I514+J513+($C$14*$C$12)*(NORMINV(RAND(),$C$15,CHOOSE($G$13,$C$13,F514,G514)))),"")</f>
        <v>1.3444292087438638</v>
      </c>
      <c r="K514" s="88">
        <f>IF(ISNUMBER(A514), IF($G$16="fixed",$G$17,MIN(H514*Data!$C$7*$C$16*0.5,$C$17*Data!$C$7))*$C$12,"")</f>
        <v>8.0000000000000007E-5</v>
      </c>
      <c r="L514" s="42">
        <f t="shared" ca="1" si="224"/>
        <v>1.3444292087438638</v>
      </c>
      <c r="M514" s="44">
        <f t="shared" ca="1" si="225"/>
        <v>1.3444692087438639</v>
      </c>
      <c r="N514" s="44">
        <f t="shared" ca="1" si="226"/>
        <v>1.3443892087438638</v>
      </c>
      <c r="O514" s="108">
        <f t="shared" ca="1" si="201"/>
        <v>0.35669509092638757</v>
      </c>
      <c r="P514" s="102">
        <f t="shared" ca="1" si="202"/>
        <v>5.6062315120556478</v>
      </c>
      <c r="Q514" s="102">
        <f t="shared" ca="1" si="203"/>
        <v>-0.26411159368167514</v>
      </c>
      <c r="R514" s="120">
        <f t="shared" ca="1" si="221"/>
        <v>1</v>
      </c>
      <c r="S514" s="54">
        <f t="shared" ca="1" si="222"/>
        <v>0</v>
      </c>
      <c r="T514" s="5">
        <f t="shared" ca="1" si="204"/>
        <v>1.3495941575375672</v>
      </c>
      <c r="U514" s="152">
        <f t="shared" ca="1" si="205"/>
        <v>1.3562014865041148</v>
      </c>
      <c r="V514" s="152">
        <f t="shared" ca="1" si="206"/>
        <v>1.3422562932199618</v>
      </c>
      <c r="W514" s="153">
        <f t="shared" ca="1" si="207"/>
        <v>2</v>
      </c>
      <c r="X514" s="153">
        <f t="shared" ca="1" si="208"/>
        <v>2</v>
      </c>
      <c r="Y514" s="153">
        <f t="shared" ca="1" si="209"/>
        <v>8</v>
      </c>
      <c r="Z514" s="153">
        <f t="shared" ca="1" si="210"/>
        <v>8</v>
      </c>
      <c r="AA514" s="152">
        <f t="shared" ca="1" si="211"/>
        <v>1.3541964043716699</v>
      </c>
      <c r="AB514" s="152">
        <f t="shared" ca="1" si="212"/>
        <v>1.3451994727122973</v>
      </c>
      <c r="AC514" s="154">
        <f t="shared" ca="1" si="213"/>
        <v>-784.57565022448603</v>
      </c>
      <c r="AD514" s="154">
        <f t="shared" ca="1" si="214"/>
        <v>58.421117474676265</v>
      </c>
      <c r="AE514" s="3">
        <f t="shared" ca="1" si="215"/>
        <v>-45.384658296863108</v>
      </c>
      <c r="AF514" s="3">
        <f t="shared" ca="1" si="216"/>
        <v>-726.15453274980973</v>
      </c>
      <c r="AG514" s="3" t="str">
        <f t="shared" ca="1" si="223"/>
        <v>N</v>
      </c>
      <c r="AH514" s="4" t="str">
        <f t="shared" ca="1" si="217"/>
        <v/>
      </c>
      <c r="AI514" s="75">
        <f t="shared" ca="1" si="218"/>
        <v>-72.615453274980979</v>
      </c>
      <c r="AJ514" s="75">
        <f t="shared" ca="1" si="219"/>
        <v>0</v>
      </c>
    </row>
    <row r="515" spans="1:36" ht="14.25">
      <c r="A515" s="41">
        <f t="shared" si="220"/>
        <v>449</v>
      </c>
      <c r="B515" s="150">
        <f>IF(ISNUMBER(A515),INDEX('MetaTrader Import'!$H$13:$J$5893,TRUNC(((A515-$A$39+1)-1)/3)+1,MOD((A515-$A$39+1)-1,3)+1),"")</f>
        <v>0</v>
      </c>
      <c r="C515" s="43">
        <f t="shared" ref="C515:C578" ca="1" si="227">IF(A515&lt;&gt;"",E514,"")</f>
        <v>23.764174951387439</v>
      </c>
      <c r="D515" s="43">
        <f t="shared" ref="D515:D578" ca="1" si="228">IF(A515&lt;&gt;"",NORMINV(RAND(),($C$23-C515)*$C$28,$C$27)+NORMINV(RAND(),IF(RAND()&gt;$C$26,$C$25,0),$C$27),"")</f>
        <v>1.1787492853393435</v>
      </c>
      <c r="E515" s="43">
        <f t="shared" ref="E515:E578" ca="1" si="229">IF(A515&lt;&gt;"",C515+D515,"")</f>
        <v>24.942924236726782</v>
      </c>
      <c r="F515" s="43">
        <f t="shared" ref="F515:F578" ca="1" si="230">IF(A515&lt;&gt;"",$C$13*ABS(E515)/$C$23,"")</f>
        <v>2.494292423672678</v>
      </c>
      <c r="G515" s="43">
        <f>IF(A515&lt;&gt;"",IF(A515&lt;Data!$G$11*0.25,$C$13/$G$32,IF(A515&gt;Data!$G$11*0.25,$C$13,$C$13*10)),"")</f>
        <v>2</v>
      </c>
      <c r="H515" s="43">
        <f>IF(A515&lt;&gt;"",IF(Data!$G$9="constant",$C$13,IF(Data!$G$9="squeeze",G515,F515)),"")</f>
        <v>2</v>
      </c>
      <c r="I515" s="38">
        <f ca="1">IF(ISNUMBER(A515),NORMINV(RAND(),0,IF(AND(Data!$G$9="squeeze",A515&lt;Data!$G$11*0.25),$H$32,1)*$C$30*$C$13)*($C$14*$C$12),"")</f>
        <v>-4.2497239716062136E-4</v>
      </c>
      <c r="J515" s="42">
        <f ca="1">IFERROR(IF(Data!$C$6="Real",B515,I515+J514+($C$14*$C$12)*(NORMINV(RAND(),$C$15,CHOOSE($G$13,$C$13,F515,G515)))),"")</f>
        <v>1.3432219597282729</v>
      </c>
      <c r="K515" s="88">
        <f>IF(ISNUMBER(A515), IF($G$16="fixed",$G$17,MIN(H515*Data!$C$7*$C$16*0.5,$C$17*Data!$C$7))*$C$12,"")</f>
        <v>8.0000000000000007E-5</v>
      </c>
      <c r="L515" s="42">
        <f t="shared" ca="1" si="224"/>
        <v>1.3432219597282729</v>
      </c>
      <c r="M515" s="44">
        <f t="shared" ca="1" si="225"/>
        <v>1.3432619597282729</v>
      </c>
      <c r="N515" s="44">
        <f t="shared" ca="1" si="226"/>
        <v>1.3431819597282728</v>
      </c>
      <c r="O515" s="108">
        <f t="shared" ref="O515:O578" ca="1" si="231">IF(ISNUMBER(A515),$G$12*SLOPE(L501:L515,A501:A515),"")</f>
        <v>0.33639597223005563</v>
      </c>
      <c r="P515" s="102">
        <f t="shared" ref="P515:P578" ca="1" si="232">IF(ISNUMBER(A515),STDEV(L501:L515)*$G$12,"")</f>
        <v>5.6793342295750158</v>
      </c>
      <c r="Q515" s="102">
        <f t="shared" ref="Q515:Q578" ca="1" si="233">IF(ISNUMBER(A515),SLOPE(P501:P515,A501:A515),"")</f>
        <v>-0.25061904957097436</v>
      </c>
      <c r="R515" s="120">
        <f t="shared" ca="1" si="221"/>
        <v>1</v>
      </c>
      <c r="S515" s="54">
        <f t="shared" ca="1" si="222"/>
        <v>0</v>
      </c>
      <c r="T515" s="5">
        <f t="shared" ref="T515:T578" ca="1" si="234">IF(ISNUMBER(A515),IF(S515=1,L515,IF(AG514="Y","",IF(ISNUMBER(T514),T514,""))),"")</f>
        <v>1.3495941575375672</v>
      </c>
      <c r="U515" s="152">
        <f t="shared" ref="U515:U578" ca="1" si="235">IF(NOT(ISNUMBER(T515)),"",IF(S515=1,T515,IF(M515&gt;U514,M515,IF(ISNUMBER(U514),U514,""))))</f>
        <v>1.3562014865041148</v>
      </c>
      <c r="V515" s="152">
        <f t="shared" ref="V515:V578" ca="1" si="236">IF(NOT(ISNUMBER(T515)),"",IF(S515=1,T515,IF(N515&lt;V514,N515,IF(ISNUMBER(V514),V514,""))))</f>
        <v>1.3422562932199618</v>
      </c>
      <c r="W515" s="153">
        <f t="shared" ref="W515:W578" ca="1" si="237">IF(NOT(ISNUMBER(T515)),"",MIN($F$24,IF(TRUNC((U515-T515)/$E$24*$G$12)+0&gt;IF(ISNUMBER(W514),W514,0),TRUNC((U515-T515)/$E$24*$G$12)+0,IF(ISNUMBER(W514),W514,0))))</f>
        <v>2</v>
      </c>
      <c r="X515" s="153">
        <f t="shared" ref="X515:X578" ca="1" si="238">IF(NOT(ISNUMBER(T515)),"",MIN($F$24,IF(-TRUNC((V515-T515)/$E$24*$G$12)+0&gt;IF(ISNUMBER(X514),X514,0),-TRUNC((V515-T515)/$E$24*$G$12)+0,IF(ISNUMBER(X514),X514,0))))</f>
        <v>2</v>
      </c>
      <c r="Y515" s="153">
        <f t="shared" ref="Y515:Y578" ca="1" si="239">IF(ISNUMBER(W515),(IF(W515=0,0,1))*IF(ABS($I$24)=2,POWER(2,W515-1),W515)*SIGN($I$24)*$K$24,"")</f>
        <v>8</v>
      </c>
      <c r="Z515" s="153">
        <f t="shared" ref="Z515:Z578" ca="1" si="240">IF(ISNUMBER(X515),(IF(X515=0,0,1))*IF(ABS($I$24)=2,POWER(2,X515-1),X515)*SIGN($I$24)*$K$24,"")</f>
        <v>8</v>
      </c>
      <c r="AA515" s="152">
        <f t="shared" ref="AA515:AA578" ca="1" si="241">IF(OR(NOT(ISNUMBER(T515)),W515&lt;1),"",IF(OR(NOT(ISNUMBER(W514)),W514=0),IF(SIGN(Y515)=1,M515,N515),(Y514*AA514+(Y515-Y514)*IF(SIGN(Y515)=1,M515,N515))/Y515))</f>
        <v>1.3541964043716699</v>
      </c>
      <c r="AB515" s="152">
        <f t="shared" ref="AB515:AB578" ca="1" si="242">IF(OR(NOT(ISNUMBER(T515)),X515&lt;1),"",IF(OR(NOT(ISNUMBER(X514)),X514=0),IF(SIGN(Z515)=1,N515,M515),(Z514*AB514+(Z515-Z514)*IF(SIGN(Z515)=1,N515,M515))/Z515))</f>
        <v>1.3451994727122973</v>
      </c>
      <c r="AC515" s="154">
        <f t="shared" ref="AC515:AC578" ca="1" si="243">IFERROR(-SIGN(Y515)*(AA515-IF(SIGN(Y515)=1,N515,M515))*$G$12*ABS(Y515),"")</f>
        <v>-881.1555714717656</v>
      </c>
      <c r="AD515" s="154">
        <f t="shared" ref="AD515:AD578" ca="1" si="244">IFERROR(SIGN(Z515)*(AB515-IF(SIGN(Z515)=1,M515,N515))*$G$12*ABS(Z515),"")</f>
        <v>155.00103872195581</v>
      </c>
      <c r="AE515" s="3">
        <f t="shared" ref="AE515:AE578" ca="1" si="245">IF(ISNUMBER(A515),IFERROR((IF(ISNUMBER(AC515),AC515,0)+IF(ISNUMBER(AD515),AD515,0))/(ABS(Y515)+ABS(Z515)),0),"")</f>
        <v>-45.384658296863108</v>
      </c>
      <c r="AF515" s="3">
        <f t="shared" ref="AF515:AF578" ca="1" si="246">IF(ISNUMBER(A515),IF(ISNUMBER(AC515),AC515,0)+IF(ISNUMBER(AD515),AD515,0),"")</f>
        <v>-726.15453274980973</v>
      </c>
      <c r="AG515" s="3" t="str">
        <f t="shared" ca="1" si="223"/>
        <v>N</v>
      </c>
      <c r="AH515" s="4" t="str">
        <f t="shared" ref="AH515:AH578" ca="1" si="247">IF(AG515="y",AF515*10*$C$11,"")</f>
        <v/>
      </c>
      <c r="AI515" s="75">
        <f t="shared" ref="AI515:AI578" ca="1" si="248">IF(ISNUMBER(A515),IF(ISNUMBER(AH515),AJ515,AF515*10*$C$11+AJ515),"")</f>
        <v>-72.615453274980979</v>
      </c>
      <c r="AJ515" s="75">
        <f t="shared" ref="AJ515:AJ578" ca="1" si="249">IF(ISNUMBER(A515),AJ514+IF(ISNUMBER(AH515),AH515,0),"")</f>
        <v>0</v>
      </c>
    </row>
    <row r="516" spans="1:36" ht="14.25">
      <c r="A516" s="41">
        <f t="shared" ref="A516:A579" si="250">IFERROR(IF(A515+1&gt;$C$19,"",A515+1),"")</f>
        <v>450</v>
      </c>
      <c r="B516" s="150">
        <f>IF(ISNUMBER(A516),INDEX('MetaTrader Import'!$H$13:$J$5893,TRUNC(((A516-$A$39+1)-1)/3)+1,MOD((A516-$A$39+1)-1,3)+1),"")</f>
        <v>0</v>
      </c>
      <c r="C516" s="43">
        <f t="shared" ca="1" si="227"/>
        <v>24.942924236726782</v>
      </c>
      <c r="D516" s="43">
        <f t="shared" ca="1" si="228"/>
        <v>1.1037882516883761</v>
      </c>
      <c r="E516" s="43">
        <f t="shared" ca="1" si="229"/>
        <v>26.046712488415157</v>
      </c>
      <c r="F516" s="43">
        <f t="shared" ca="1" si="230"/>
        <v>2.6046712488415156</v>
      </c>
      <c r="G516" s="43">
        <f>IF(A516&lt;&gt;"",IF(A516&lt;Data!$G$11*0.25,$C$13/$G$32,IF(A516&gt;Data!$G$11*0.25,$C$13,$C$13*10)),"")</f>
        <v>2</v>
      </c>
      <c r="H516" s="43">
        <f>IF(A516&lt;&gt;"",IF(Data!$G$9="constant",$C$13,IF(Data!$G$9="squeeze",G516,F516)),"")</f>
        <v>2</v>
      </c>
      <c r="I516" s="38">
        <f ca="1">IF(ISNUMBER(A516),NORMINV(RAND(),0,IF(AND(Data!$G$9="squeeze",A516&lt;Data!$G$11*0.25),$H$32,1)*$C$30*$C$13)*($C$14*$C$12),"")</f>
        <v>6.4867492276503096E-4</v>
      </c>
      <c r="J516" s="42">
        <f ca="1">IFERROR(IF(Data!$C$6="Real",B516,I516+J515+($C$14*$C$12)*(NORMINV(RAND(),$C$15,CHOOSE($G$13,$C$13,F516,G516)))),"")</f>
        <v>1.3441225304122195</v>
      </c>
      <c r="K516" s="88">
        <f>IF(ISNUMBER(A516), IF($G$16="fixed",$G$17,MIN(H516*Data!$C$7*$C$16*0.5,$C$17*Data!$C$7))*$C$12,"")</f>
        <v>8.0000000000000007E-5</v>
      </c>
      <c r="L516" s="42">
        <f t="shared" ca="1" si="224"/>
        <v>1.3441225304122195</v>
      </c>
      <c r="M516" s="44">
        <f t="shared" ca="1" si="225"/>
        <v>1.3441625304122196</v>
      </c>
      <c r="N516" s="44">
        <f t="shared" ca="1" si="226"/>
        <v>1.3440825304122195</v>
      </c>
      <c r="O516" s="108">
        <f t="shared" ca="1" si="231"/>
        <v>0.49684530057850629</v>
      </c>
      <c r="P516" s="102">
        <f t="shared" ca="1" si="232"/>
        <v>5.5737742221613278</v>
      </c>
      <c r="Q516" s="102">
        <f t="shared" ca="1" si="233"/>
        <v>-0.24544534031152918</v>
      </c>
      <c r="R516" s="120">
        <f t="shared" ref="R516:R579" ca="1" si="251">IF(ISNUMBER(A516),R515+S515,"")</f>
        <v>1</v>
      </c>
      <c r="S516" s="54">
        <f t="shared" ref="S516:S579" ca="1" si="252">IF(ISNUMBER(A516),IF(AND(R516&lt;$M$24,Q516&lt;$F$28,ABS(O516)&lt;$F$27,P516&lt;$F$26,NOT(ISNUMBER(T515))),1,0),"")</f>
        <v>0</v>
      </c>
      <c r="T516" s="5">
        <f t="shared" ca="1" si="234"/>
        <v>1.3495941575375672</v>
      </c>
      <c r="U516" s="152">
        <f t="shared" ca="1" si="235"/>
        <v>1.3562014865041148</v>
      </c>
      <c r="V516" s="152">
        <f t="shared" ca="1" si="236"/>
        <v>1.3422562932199618</v>
      </c>
      <c r="W516" s="153">
        <f t="shared" ca="1" si="237"/>
        <v>2</v>
      </c>
      <c r="X516" s="153">
        <f t="shared" ca="1" si="238"/>
        <v>2</v>
      </c>
      <c r="Y516" s="153">
        <f t="shared" ca="1" si="239"/>
        <v>8</v>
      </c>
      <c r="Z516" s="153">
        <f t="shared" ca="1" si="240"/>
        <v>8</v>
      </c>
      <c r="AA516" s="152">
        <f t="shared" ca="1" si="241"/>
        <v>1.3541964043716699</v>
      </c>
      <c r="AB516" s="152">
        <f t="shared" ca="1" si="242"/>
        <v>1.3451994727122973</v>
      </c>
      <c r="AC516" s="154">
        <f t="shared" ca="1" si="243"/>
        <v>-809.10991675603225</v>
      </c>
      <c r="AD516" s="154">
        <f t="shared" ca="1" si="244"/>
        <v>82.955384006222488</v>
      </c>
      <c r="AE516" s="3">
        <f t="shared" ca="1" si="245"/>
        <v>-45.384658296863108</v>
      </c>
      <c r="AF516" s="3">
        <f t="shared" ca="1" si="246"/>
        <v>-726.15453274980973</v>
      </c>
      <c r="AG516" s="3" t="str">
        <f t="shared" ref="AG516:AG579" ca="1" si="253">IF(NOT(ISNUMBER(T516)),"",IF(OR(AF516&gt;$G$24,AF516&lt;-$H$24,A516+1&gt;$C$19),"Y","N"))</f>
        <v>N</v>
      </c>
      <c r="AH516" s="4" t="str">
        <f t="shared" ca="1" si="247"/>
        <v/>
      </c>
      <c r="AI516" s="75">
        <f t="shared" ca="1" si="248"/>
        <v>-72.615453274980979</v>
      </c>
      <c r="AJ516" s="75">
        <f t="shared" ca="1" si="249"/>
        <v>0</v>
      </c>
    </row>
    <row r="517" spans="1:36" ht="14.25">
      <c r="A517" s="41">
        <f t="shared" si="250"/>
        <v>451</v>
      </c>
      <c r="B517" s="150">
        <f>IF(ISNUMBER(A517),INDEX('MetaTrader Import'!$H$13:$J$5893,TRUNC(((A517-$A$39+1)-1)/3)+1,MOD((A517-$A$39+1)-1,3)+1),"")</f>
        <v>0</v>
      </c>
      <c r="C517" s="43">
        <f t="shared" ca="1" si="227"/>
        <v>26.046712488415157</v>
      </c>
      <c r="D517" s="43">
        <f t="shared" ca="1" si="228"/>
        <v>2.5558577272291751</v>
      </c>
      <c r="E517" s="43">
        <f t="shared" ca="1" si="229"/>
        <v>28.602570215644331</v>
      </c>
      <c r="F517" s="43">
        <f t="shared" ca="1" si="230"/>
        <v>2.8602570215644332</v>
      </c>
      <c r="G517" s="43">
        <f>IF(A517&lt;&gt;"",IF(A517&lt;Data!$G$11*0.25,$C$13/$G$32,IF(A517&gt;Data!$G$11*0.25,$C$13,$C$13*10)),"")</f>
        <v>2</v>
      </c>
      <c r="H517" s="43">
        <f>IF(A517&lt;&gt;"",IF(Data!$G$9="constant",$C$13,IF(Data!$G$9="squeeze",G517,F517)),"")</f>
        <v>2</v>
      </c>
      <c r="I517" s="38">
        <f ca="1">IF(ISNUMBER(A517),NORMINV(RAND(),0,IF(AND(Data!$G$9="squeeze",A517&lt;Data!$G$11*0.25),$H$32,1)*$C$30*$C$13)*($C$14*$C$12),"")</f>
        <v>-2.456381380200611E-4</v>
      </c>
      <c r="J517" s="42">
        <f ca="1">IFERROR(IF(Data!$C$6="Real",B517,I517+J516+($C$14*$C$12)*(NORMINV(RAND(),$C$15,CHOOSE($G$13,$C$13,F517,G517)))),"")</f>
        <v>1.3430508774736909</v>
      </c>
      <c r="K517" s="88">
        <f>IF(ISNUMBER(A517), IF($G$16="fixed",$G$17,MIN(H517*Data!$C$7*$C$16*0.5,$C$17*Data!$C$7))*$C$12,"")</f>
        <v>8.0000000000000007E-5</v>
      </c>
      <c r="L517" s="42">
        <f t="shared" ca="1" si="224"/>
        <v>1.3430508774736909</v>
      </c>
      <c r="M517" s="44">
        <f t="shared" ca="1" si="225"/>
        <v>1.3430908774736909</v>
      </c>
      <c r="N517" s="44">
        <f t="shared" ca="1" si="226"/>
        <v>1.3430108774736909</v>
      </c>
      <c r="O517" s="108">
        <f t="shared" ca="1" si="231"/>
        <v>-4.9209552541578425E-2</v>
      </c>
      <c r="P517" s="102">
        <f t="shared" ca="1" si="232"/>
        <v>5.2779073346477894</v>
      </c>
      <c r="Q517" s="102">
        <f t="shared" ca="1" si="233"/>
        <v>-0.24530626629746943</v>
      </c>
      <c r="R517" s="120">
        <f t="shared" ca="1" si="251"/>
        <v>1</v>
      </c>
      <c r="S517" s="54">
        <f t="shared" ca="1" si="252"/>
        <v>0</v>
      </c>
      <c r="T517" s="5">
        <f t="shared" ca="1" si="234"/>
        <v>1.3495941575375672</v>
      </c>
      <c r="U517" s="152">
        <f t="shared" ca="1" si="235"/>
        <v>1.3562014865041148</v>
      </c>
      <c r="V517" s="152">
        <f t="shared" ca="1" si="236"/>
        <v>1.3422562932199618</v>
      </c>
      <c r="W517" s="153">
        <f t="shared" ca="1" si="237"/>
        <v>2</v>
      </c>
      <c r="X517" s="153">
        <f t="shared" ca="1" si="238"/>
        <v>2</v>
      </c>
      <c r="Y517" s="153">
        <f t="shared" ca="1" si="239"/>
        <v>8</v>
      </c>
      <c r="Z517" s="153">
        <f t="shared" ca="1" si="240"/>
        <v>8</v>
      </c>
      <c r="AA517" s="152">
        <f t="shared" ca="1" si="241"/>
        <v>1.3541964043716699</v>
      </c>
      <c r="AB517" s="152">
        <f t="shared" ca="1" si="242"/>
        <v>1.3451994727122973</v>
      </c>
      <c r="AC517" s="154">
        <f t="shared" ca="1" si="243"/>
        <v>-894.84215183832202</v>
      </c>
      <c r="AD517" s="154">
        <f t="shared" ca="1" si="244"/>
        <v>168.68761908851226</v>
      </c>
      <c r="AE517" s="3">
        <f t="shared" ca="1" si="245"/>
        <v>-45.384658296863108</v>
      </c>
      <c r="AF517" s="3">
        <f t="shared" ca="1" si="246"/>
        <v>-726.15453274980973</v>
      </c>
      <c r="AG517" s="3" t="str">
        <f t="shared" ca="1" si="253"/>
        <v>N</v>
      </c>
      <c r="AH517" s="4" t="str">
        <f t="shared" ca="1" si="247"/>
        <v/>
      </c>
      <c r="AI517" s="75">
        <f t="shared" ca="1" si="248"/>
        <v>-72.615453274980979</v>
      </c>
      <c r="AJ517" s="75">
        <f t="shared" ca="1" si="249"/>
        <v>0</v>
      </c>
    </row>
    <row r="518" spans="1:36" ht="14.25">
      <c r="A518" s="41">
        <f t="shared" si="250"/>
        <v>452</v>
      </c>
      <c r="B518" s="150">
        <f>IF(ISNUMBER(A518),INDEX('MetaTrader Import'!$H$13:$J$5893,TRUNC(((A518-$A$39+1)-1)/3)+1,MOD((A518-$A$39+1)-1,3)+1),"")</f>
        <v>0</v>
      </c>
      <c r="C518" s="43">
        <f t="shared" ca="1" si="227"/>
        <v>28.602570215644331</v>
      </c>
      <c r="D518" s="43">
        <f t="shared" ca="1" si="228"/>
        <v>-1.0556914596198816</v>
      </c>
      <c r="E518" s="43">
        <f t="shared" ca="1" si="229"/>
        <v>27.546878756024448</v>
      </c>
      <c r="F518" s="43">
        <f t="shared" ca="1" si="230"/>
        <v>2.7546878756024449</v>
      </c>
      <c r="G518" s="43">
        <f>IF(A518&lt;&gt;"",IF(A518&lt;Data!$G$11*0.25,$C$13/$G$32,IF(A518&gt;Data!$G$11*0.25,$C$13,$C$13*10)),"")</f>
        <v>2</v>
      </c>
      <c r="H518" s="43">
        <f>IF(A518&lt;&gt;"",IF(Data!$G$9="constant",$C$13,IF(Data!$G$9="squeeze",G518,F518)),"")</f>
        <v>2</v>
      </c>
      <c r="I518" s="38">
        <f ca="1">IF(ISNUMBER(A518),NORMINV(RAND(),0,IF(AND(Data!$G$9="squeeze",A518&lt;Data!$G$11*0.25),$H$32,1)*$C$30*$C$13)*($C$14*$C$12),"")</f>
        <v>-2.20842808264635E-4</v>
      </c>
      <c r="J518" s="42">
        <f ca="1">IFERROR(IF(Data!$C$6="Real",B518,I518+J517+($C$14*$C$12)*(NORMINV(RAND(),$C$15,CHOOSE($G$13,$C$13,F518,G518)))),"")</f>
        <v>1.3434100501607313</v>
      </c>
      <c r="K518" s="88">
        <f>IF(ISNUMBER(A518), IF($G$16="fixed",$G$17,MIN(H518*Data!$C$7*$C$16*0.5,$C$17*Data!$C$7))*$C$12,"")</f>
        <v>8.0000000000000007E-5</v>
      </c>
      <c r="L518" s="42">
        <f t="shared" ref="L518:L581" ca="1" si="254">IFERROR(J518,"")</f>
        <v>1.3434100501607313</v>
      </c>
      <c r="M518" s="44">
        <f t="shared" ref="M518:M581" ca="1" si="255">IFERROR(L518+K518*0.5,"")</f>
        <v>1.3434500501607314</v>
      </c>
      <c r="N518" s="44">
        <f t="shared" ref="N518:N581" ca="1" si="256">IFERROR(L518-K518*0.5,"")</f>
        <v>1.3433700501607313</v>
      </c>
      <c r="O518" s="108">
        <f t="shared" ca="1" si="231"/>
        <v>-0.36398590092706629</v>
      </c>
      <c r="P518" s="102">
        <f t="shared" ca="1" si="232"/>
        <v>5.2324624963580479</v>
      </c>
      <c r="Q518" s="102">
        <f t="shared" ca="1" si="233"/>
        <v>-0.23251101064786295</v>
      </c>
      <c r="R518" s="120">
        <f t="shared" ca="1" si="251"/>
        <v>1</v>
      </c>
      <c r="S518" s="54">
        <f t="shared" ca="1" si="252"/>
        <v>0</v>
      </c>
      <c r="T518" s="5">
        <f t="shared" ca="1" si="234"/>
        <v>1.3495941575375672</v>
      </c>
      <c r="U518" s="152">
        <f t="shared" ca="1" si="235"/>
        <v>1.3562014865041148</v>
      </c>
      <c r="V518" s="152">
        <f t="shared" ca="1" si="236"/>
        <v>1.3422562932199618</v>
      </c>
      <c r="W518" s="153">
        <f t="shared" ca="1" si="237"/>
        <v>2</v>
      </c>
      <c r="X518" s="153">
        <f t="shared" ca="1" si="238"/>
        <v>2</v>
      </c>
      <c r="Y518" s="153">
        <f t="shared" ca="1" si="239"/>
        <v>8</v>
      </c>
      <c r="Z518" s="153">
        <f t="shared" ca="1" si="240"/>
        <v>8</v>
      </c>
      <c r="AA518" s="152">
        <f t="shared" ca="1" si="241"/>
        <v>1.3541964043716699</v>
      </c>
      <c r="AB518" s="152">
        <f t="shared" ca="1" si="242"/>
        <v>1.3451994727122973</v>
      </c>
      <c r="AC518" s="154">
        <f t="shared" ca="1" si="243"/>
        <v>-866.10833687508659</v>
      </c>
      <c r="AD518" s="154">
        <f t="shared" ca="1" si="244"/>
        <v>139.9538041252768</v>
      </c>
      <c r="AE518" s="3">
        <f t="shared" ca="1" si="245"/>
        <v>-45.384658296863108</v>
      </c>
      <c r="AF518" s="3">
        <f t="shared" ca="1" si="246"/>
        <v>-726.15453274980973</v>
      </c>
      <c r="AG518" s="3" t="str">
        <f t="shared" ca="1" si="253"/>
        <v>N</v>
      </c>
      <c r="AH518" s="4" t="str">
        <f t="shared" ca="1" si="247"/>
        <v/>
      </c>
      <c r="AI518" s="75">
        <f t="shared" ca="1" si="248"/>
        <v>-72.615453274980979</v>
      </c>
      <c r="AJ518" s="75">
        <f t="shared" ca="1" si="249"/>
        <v>0</v>
      </c>
    </row>
    <row r="519" spans="1:36" ht="14.25">
      <c r="A519" s="41">
        <f t="shared" si="250"/>
        <v>453</v>
      </c>
      <c r="B519" s="150">
        <f>IF(ISNUMBER(A519),INDEX('MetaTrader Import'!$H$13:$J$5893,TRUNC(((A519-$A$39+1)-1)/3)+1,MOD((A519-$A$39+1)-1,3)+1),"")</f>
        <v>0</v>
      </c>
      <c r="C519" s="43">
        <f t="shared" ca="1" si="227"/>
        <v>27.546878756024448</v>
      </c>
      <c r="D519" s="43">
        <f t="shared" ca="1" si="228"/>
        <v>-1.1806728154220183</v>
      </c>
      <c r="E519" s="43">
        <f t="shared" ca="1" si="229"/>
        <v>26.366205940602431</v>
      </c>
      <c r="F519" s="43">
        <f t="shared" ca="1" si="230"/>
        <v>2.636620594060243</v>
      </c>
      <c r="G519" s="43">
        <f>IF(A519&lt;&gt;"",IF(A519&lt;Data!$G$11*0.25,$C$13/$G$32,IF(A519&gt;Data!$G$11*0.25,$C$13,$C$13*10)),"")</f>
        <v>2</v>
      </c>
      <c r="H519" s="43">
        <f>IF(A519&lt;&gt;"",IF(Data!$G$9="constant",$C$13,IF(Data!$G$9="squeeze",G519,F519)),"")</f>
        <v>2</v>
      </c>
      <c r="I519" s="38">
        <f ca="1">IF(ISNUMBER(A519),NORMINV(RAND(),0,IF(AND(Data!$G$9="squeeze",A519&lt;Data!$G$11*0.25),$H$32,1)*$C$30*$C$13)*($C$14*$C$12),"")</f>
        <v>-6.3580705261335958E-4</v>
      </c>
      <c r="J519" s="42">
        <f ca="1">IFERROR(IF(Data!$C$6="Real",B519,I519+J518+($C$14*$C$12)*(NORMINV(RAND(),$C$15,CHOOSE($G$13,$C$13,F519,G519)))),"")</f>
        <v>1.3436148825611889</v>
      </c>
      <c r="K519" s="88">
        <f>IF(ISNUMBER(A519), IF($G$16="fixed",$G$17,MIN(H519*Data!$C$7*$C$16*0.5,$C$17*Data!$C$7))*$C$12,"")</f>
        <v>8.0000000000000007E-5</v>
      </c>
      <c r="L519" s="42">
        <f t="shared" ca="1" si="254"/>
        <v>1.3436148825611889</v>
      </c>
      <c r="M519" s="44">
        <f t="shared" ca="1" si="255"/>
        <v>1.3436548825611889</v>
      </c>
      <c r="N519" s="44">
        <f t="shared" ca="1" si="256"/>
        <v>1.3435748825611888</v>
      </c>
      <c r="O519" s="108">
        <f t="shared" ca="1" si="231"/>
        <v>-0.55702253588778083</v>
      </c>
      <c r="P519" s="102">
        <f t="shared" ca="1" si="232"/>
        <v>5.2286432669530054</v>
      </c>
      <c r="Q519" s="102">
        <f t="shared" ca="1" si="233"/>
        <v>-0.20781897403122027</v>
      </c>
      <c r="R519" s="120">
        <f t="shared" ca="1" si="251"/>
        <v>1</v>
      </c>
      <c r="S519" s="54">
        <f t="shared" ca="1" si="252"/>
        <v>0</v>
      </c>
      <c r="T519" s="5">
        <f t="shared" ca="1" si="234"/>
        <v>1.3495941575375672</v>
      </c>
      <c r="U519" s="152">
        <f t="shared" ca="1" si="235"/>
        <v>1.3562014865041148</v>
      </c>
      <c r="V519" s="152">
        <f t="shared" ca="1" si="236"/>
        <v>1.3422562932199618</v>
      </c>
      <c r="W519" s="153">
        <f t="shared" ca="1" si="237"/>
        <v>2</v>
      </c>
      <c r="X519" s="153">
        <f t="shared" ca="1" si="238"/>
        <v>2</v>
      </c>
      <c r="Y519" s="153">
        <f t="shared" ca="1" si="239"/>
        <v>8</v>
      </c>
      <c r="Z519" s="153">
        <f t="shared" ca="1" si="240"/>
        <v>8</v>
      </c>
      <c r="AA519" s="152">
        <f t="shared" ca="1" si="241"/>
        <v>1.3541964043716699</v>
      </c>
      <c r="AB519" s="152">
        <f t="shared" ca="1" si="242"/>
        <v>1.3451994727122973</v>
      </c>
      <c r="AC519" s="154">
        <f t="shared" ca="1" si="243"/>
        <v>-849.72174483848312</v>
      </c>
      <c r="AD519" s="154">
        <f t="shared" ca="1" si="244"/>
        <v>123.56721208867327</v>
      </c>
      <c r="AE519" s="3">
        <f t="shared" ca="1" si="245"/>
        <v>-45.384658296863115</v>
      </c>
      <c r="AF519" s="3">
        <f t="shared" ca="1" si="246"/>
        <v>-726.15453274980985</v>
      </c>
      <c r="AG519" s="3" t="str">
        <f t="shared" ca="1" si="253"/>
        <v>N</v>
      </c>
      <c r="AH519" s="4" t="str">
        <f t="shared" ca="1" si="247"/>
        <v/>
      </c>
      <c r="AI519" s="75">
        <f t="shared" ca="1" si="248"/>
        <v>-72.615453274980979</v>
      </c>
      <c r="AJ519" s="75">
        <f t="shared" ca="1" si="249"/>
        <v>0</v>
      </c>
    </row>
    <row r="520" spans="1:36" ht="14.25">
      <c r="A520" s="41">
        <f t="shared" si="250"/>
        <v>454</v>
      </c>
      <c r="B520" s="150">
        <f>IF(ISNUMBER(A520),INDEX('MetaTrader Import'!$H$13:$J$5893,TRUNC(((A520-$A$39+1)-1)/3)+1,MOD((A520-$A$39+1)-1,3)+1),"")</f>
        <v>0</v>
      </c>
      <c r="C520" s="43">
        <f t="shared" ca="1" si="227"/>
        <v>26.366205940602431</v>
      </c>
      <c r="D520" s="43">
        <f t="shared" ca="1" si="228"/>
        <v>-0.38800851688439597</v>
      </c>
      <c r="E520" s="43">
        <f t="shared" ca="1" si="229"/>
        <v>25.978197423718033</v>
      </c>
      <c r="F520" s="43">
        <f t="shared" ca="1" si="230"/>
        <v>2.5978197423718035</v>
      </c>
      <c r="G520" s="43">
        <f>IF(A520&lt;&gt;"",IF(A520&lt;Data!$G$11*0.25,$C$13/$G$32,IF(A520&gt;Data!$G$11*0.25,$C$13,$C$13*10)),"")</f>
        <v>2</v>
      </c>
      <c r="H520" s="43">
        <f>IF(A520&lt;&gt;"",IF(Data!$G$9="constant",$C$13,IF(Data!$G$9="squeeze",G520,F520)),"")</f>
        <v>2</v>
      </c>
      <c r="I520" s="38">
        <f ca="1">IF(ISNUMBER(A520),NORMINV(RAND(),0,IF(AND(Data!$G$9="squeeze",A520&lt;Data!$G$11*0.25),$H$32,1)*$C$30*$C$13)*($C$14*$C$12),"")</f>
        <v>-5.1041167204547873E-4</v>
      </c>
      <c r="J520" s="42">
        <f ca="1">IFERROR(IF(Data!$C$6="Real",B520,I520+J519+($C$14*$C$12)*(NORMINV(RAND(),$C$15,CHOOSE($G$13,$C$13,F520,G520)))),"")</f>
        <v>1.3425518588696952</v>
      </c>
      <c r="K520" s="88">
        <f>IF(ISNUMBER(A520), IF($G$16="fixed",$G$17,MIN(H520*Data!$C$7*$C$16*0.5,$C$17*Data!$C$7))*$C$12,"")</f>
        <v>8.0000000000000007E-5</v>
      </c>
      <c r="L520" s="42">
        <f t="shared" ca="1" si="254"/>
        <v>1.3425518588696952</v>
      </c>
      <c r="M520" s="44">
        <f t="shared" ca="1" si="255"/>
        <v>1.3425918588696952</v>
      </c>
      <c r="N520" s="44">
        <f t="shared" ca="1" si="256"/>
        <v>1.3425118588696952</v>
      </c>
      <c r="O520" s="108">
        <f t="shared" ca="1" si="231"/>
        <v>-0.97432419262709946</v>
      </c>
      <c r="P520" s="102">
        <f t="shared" ca="1" si="232"/>
        <v>6.3803217129123926</v>
      </c>
      <c r="Q520" s="102">
        <f t="shared" ca="1" si="233"/>
        <v>-0.14428102994243017</v>
      </c>
      <c r="R520" s="120">
        <f t="shared" ca="1" si="251"/>
        <v>1</v>
      </c>
      <c r="S520" s="54">
        <f t="shared" ca="1" si="252"/>
        <v>0</v>
      </c>
      <c r="T520" s="5">
        <f t="shared" ca="1" si="234"/>
        <v>1.3495941575375672</v>
      </c>
      <c r="U520" s="152">
        <f t="shared" ca="1" si="235"/>
        <v>1.3562014865041148</v>
      </c>
      <c r="V520" s="152">
        <f t="shared" ca="1" si="236"/>
        <v>1.3422562932199618</v>
      </c>
      <c r="W520" s="153">
        <f t="shared" ca="1" si="237"/>
        <v>2</v>
      </c>
      <c r="X520" s="153">
        <f t="shared" ca="1" si="238"/>
        <v>2</v>
      </c>
      <c r="Y520" s="153">
        <f t="shared" ca="1" si="239"/>
        <v>8</v>
      </c>
      <c r="Z520" s="153">
        <f t="shared" ca="1" si="240"/>
        <v>8</v>
      </c>
      <c r="AA520" s="152">
        <f t="shared" ca="1" si="241"/>
        <v>1.3541964043716699</v>
      </c>
      <c r="AB520" s="152">
        <f t="shared" ca="1" si="242"/>
        <v>1.3451994727122973</v>
      </c>
      <c r="AC520" s="154">
        <f t="shared" ca="1" si="243"/>
        <v>-934.76364015797844</v>
      </c>
      <c r="AD520" s="154">
        <f t="shared" ca="1" si="244"/>
        <v>208.60910740816863</v>
      </c>
      <c r="AE520" s="3">
        <f t="shared" ca="1" si="245"/>
        <v>-45.384658296863115</v>
      </c>
      <c r="AF520" s="3">
        <f t="shared" ca="1" si="246"/>
        <v>-726.15453274980985</v>
      </c>
      <c r="AG520" s="3" t="str">
        <f t="shared" ca="1" si="253"/>
        <v>N</v>
      </c>
      <c r="AH520" s="4" t="str">
        <f t="shared" ca="1" si="247"/>
        <v/>
      </c>
      <c r="AI520" s="75">
        <f t="shared" ca="1" si="248"/>
        <v>-72.615453274980979</v>
      </c>
      <c r="AJ520" s="75">
        <f t="shared" ca="1" si="249"/>
        <v>0</v>
      </c>
    </row>
    <row r="521" spans="1:36" ht="14.25">
      <c r="A521" s="41">
        <f t="shared" si="250"/>
        <v>455</v>
      </c>
      <c r="B521" s="150">
        <f>IF(ISNUMBER(A521),INDEX('MetaTrader Import'!$H$13:$J$5893,TRUNC(((A521-$A$39+1)-1)/3)+1,MOD((A521-$A$39+1)-1,3)+1),"")</f>
        <v>0</v>
      </c>
      <c r="C521" s="43">
        <f t="shared" ca="1" si="227"/>
        <v>25.978197423718033</v>
      </c>
      <c r="D521" s="43">
        <f t="shared" ca="1" si="228"/>
        <v>-2.7460177332447659</v>
      </c>
      <c r="E521" s="43">
        <f t="shared" ca="1" si="229"/>
        <v>23.232179690473266</v>
      </c>
      <c r="F521" s="43">
        <f t="shared" ca="1" si="230"/>
        <v>2.3232179690473265</v>
      </c>
      <c r="G521" s="43">
        <f>IF(A521&lt;&gt;"",IF(A521&lt;Data!$G$11*0.25,$C$13/$G$32,IF(A521&gt;Data!$G$11*0.25,$C$13,$C$13*10)),"")</f>
        <v>2</v>
      </c>
      <c r="H521" s="43">
        <f>IF(A521&lt;&gt;"",IF(Data!$G$9="constant",$C$13,IF(Data!$G$9="squeeze",G521,F521)),"")</f>
        <v>2</v>
      </c>
      <c r="I521" s="38">
        <f ca="1">IF(ISNUMBER(A521),NORMINV(RAND(),0,IF(AND(Data!$G$9="squeeze",A521&lt;Data!$G$11*0.25),$H$32,1)*$C$30*$C$13)*($C$14*$C$12),"")</f>
        <v>-3.1946287264076966E-4</v>
      </c>
      <c r="J521" s="42">
        <f ca="1">IFERROR(IF(Data!$C$6="Real",B521,I521+J520+($C$14*$C$12)*(NORMINV(RAND(),$C$15,CHOOSE($G$13,$C$13,F521,G521)))),"")</f>
        <v>1.3420806715716564</v>
      </c>
      <c r="K521" s="88">
        <f>IF(ISNUMBER(A521), IF($G$16="fixed",$G$17,MIN(H521*Data!$C$7*$C$16*0.5,$C$17*Data!$C$7))*$C$12,"")</f>
        <v>8.0000000000000007E-5</v>
      </c>
      <c r="L521" s="42">
        <f t="shared" ca="1" si="254"/>
        <v>1.3420806715716564</v>
      </c>
      <c r="M521" s="44">
        <f t="shared" ca="1" si="255"/>
        <v>1.3421206715716565</v>
      </c>
      <c r="N521" s="44">
        <f t="shared" ca="1" si="256"/>
        <v>1.3420406715716564</v>
      </c>
      <c r="O521" s="108">
        <f t="shared" ca="1" si="231"/>
        <v>-1.4245653319197105</v>
      </c>
      <c r="P521" s="102">
        <f t="shared" ca="1" si="232"/>
        <v>7.9090891781131187</v>
      </c>
      <c r="Q521" s="102">
        <f t="shared" ca="1" si="233"/>
        <v>-4.785099414317541E-2</v>
      </c>
      <c r="R521" s="120">
        <f t="shared" ca="1" si="251"/>
        <v>1</v>
      </c>
      <c r="S521" s="54">
        <f t="shared" ca="1" si="252"/>
        <v>0</v>
      </c>
      <c r="T521" s="5">
        <f t="shared" ca="1" si="234"/>
        <v>1.3495941575375672</v>
      </c>
      <c r="U521" s="152">
        <f t="shared" ca="1" si="235"/>
        <v>1.3562014865041148</v>
      </c>
      <c r="V521" s="152">
        <f t="shared" ca="1" si="236"/>
        <v>1.3420406715716564</v>
      </c>
      <c r="W521" s="153">
        <f t="shared" ca="1" si="237"/>
        <v>2</v>
      </c>
      <c r="X521" s="153">
        <f t="shared" ca="1" si="238"/>
        <v>2</v>
      </c>
      <c r="Y521" s="153">
        <f t="shared" ca="1" si="239"/>
        <v>8</v>
      </c>
      <c r="Z521" s="153">
        <f t="shared" ca="1" si="240"/>
        <v>8</v>
      </c>
      <c r="AA521" s="152">
        <f t="shared" ca="1" si="241"/>
        <v>1.3541964043716699</v>
      </c>
      <c r="AB521" s="152">
        <f t="shared" ca="1" si="242"/>
        <v>1.3451994727122973</v>
      </c>
      <c r="AC521" s="154">
        <f t="shared" ca="1" si="243"/>
        <v>-972.45862400107796</v>
      </c>
      <c r="AD521" s="154">
        <f t="shared" ca="1" si="244"/>
        <v>246.30409125126818</v>
      </c>
      <c r="AE521" s="3">
        <f t="shared" ca="1" si="245"/>
        <v>-45.384658296863108</v>
      </c>
      <c r="AF521" s="3">
        <f t="shared" ca="1" si="246"/>
        <v>-726.15453274980973</v>
      </c>
      <c r="AG521" s="3" t="str">
        <f t="shared" ca="1" si="253"/>
        <v>N</v>
      </c>
      <c r="AH521" s="4" t="str">
        <f t="shared" ca="1" si="247"/>
        <v/>
      </c>
      <c r="AI521" s="75">
        <f t="shared" ca="1" si="248"/>
        <v>-72.615453274980979</v>
      </c>
      <c r="AJ521" s="75">
        <f t="shared" ca="1" si="249"/>
        <v>0</v>
      </c>
    </row>
    <row r="522" spans="1:36" ht="14.25">
      <c r="A522" s="41">
        <f t="shared" si="250"/>
        <v>456</v>
      </c>
      <c r="B522" s="150">
        <f>IF(ISNUMBER(A522),INDEX('MetaTrader Import'!$H$13:$J$5893,TRUNC(((A522-$A$39+1)-1)/3)+1,MOD((A522-$A$39+1)-1,3)+1),"")</f>
        <v>0</v>
      </c>
      <c r="C522" s="43">
        <f t="shared" ca="1" si="227"/>
        <v>23.232179690473266</v>
      </c>
      <c r="D522" s="43">
        <f t="shared" ca="1" si="228"/>
        <v>1.3233347447417343</v>
      </c>
      <c r="E522" s="43">
        <f t="shared" ca="1" si="229"/>
        <v>24.555514435215002</v>
      </c>
      <c r="F522" s="43">
        <f t="shared" ca="1" si="230"/>
        <v>2.4555514435215002</v>
      </c>
      <c r="G522" s="43">
        <f>IF(A522&lt;&gt;"",IF(A522&lt;Data!$G$11*0.25,$C$13/$G$32,IF(A522&gt;Data!$G$11*0.25,$C$13,$C$13*10)),"")</f>
        <v>2</v>
      </c>
      <c r="H522" s="43">
        <f>IF(A522&lt;&gt;"",IF(Data!$G$9="constant",$C$13,IF(Data!$G$9="squeeze",G522,F522)),"")</f>
        <v>2</v>
      </c>
      <c r="I522" s="38">
        <f ca="1">IF(ISNUMBER(A522),NORMINV(RAND(),0,IF(AND(Data!$G$9="squeeze",A522&lt;Data!$G$11*0.25),$H$32,1)*$C$30*$C$13)*($C$14*$C$12),"")</f>
        <v>6.1675997073820155E-4</v>
      </c>
      <c r="J522" s="42">
        <f ca="1">IFERROR(IF(Data!$C$6="Real",B522,I522+J521+($C$14*$C$12)*(NORMINV(RAND(),$C$15,CHOOSE($G$13,$C$13,F522,G522)))),"")</f>
        <v>1.3431447301607233</v>
      </c>
      <c r="K522" s="88">
        <f>IF(ISNUMBER(A522), IF($G$16="fixed",$G$17,MIN(H522*Data!$C$7*$C$16*0.5,$C$17*Data!$C$7))*$C$12,"")</f>
        <v>8.0000000000000007E-5</v>
      </c>
      <c r="L522" s="42">
        <f t="shared" ca="1" si="254"/>
        <v>1.3431447301607233</v>
      </c>
      <c r="M522" s="44">
        <f t="shared" ca="1" si="255"/>
        <v>1.3431847301607234</v>
      </c>
      <c r="N522" s="44">
        <f t="shared" ca="1" si="256"/>
        <v>1.3431047301607233</v>
      </c>
      <c r="O522" s="108">
        <f t="shared" ca="1" si="231"/>
        <v>-1.2872277245201125</v>
      </c>
      <c r="P522" s="102">
        <f t="shared" ca="1" si="232"/>
        <v>7.5165308109714584</v>
      </c>
      <c r="Q522" s="102">
        <f t="shared" ca="1" si="233"/>
        <v>1.8472667068794957E-2</v>
      </c>
      <c r="R522" s="120">
        <f t="shared" ca="1" si="251"/>
        <v>1</v>
      </c>
      <c r="S522" s="54">
        <f t="shared" ca="1" si="252"/>
        <v>0</v>
      </c>
      <c r="T522" s="5">
        <f t="shared" ca="1" si="234"/>
        <v>1.3495941575375672</v>
      </c>
      <c r="U522" s="152">
        <f t="shared" ca="1" si="235"/>
        <v>1.3562014865041148</v>
      </c>
      <c r="V522" s="152">
        <f t="shared" ca="1" si="236"/>
        <v>1.3420406715716564</v>
      </c>
      <c r="W522" s="153">
        <f t="shared" ca="1" si="237"/>
        <v>2</v>
      </c>
      <c r="X522" s="153">
        <f t="shared" ca="1" si="238"/>
        <v>2</v>
      </c>
      <c r="Y522" s="153">
        <f t="shared" ca="1" si="239"/>
        <v>8</v>
      </c>
      <c r="Z522" s="153">
        <f t="shared" ca="1" si="240"/>
        <v>8</v>
      </c>
      <c r="AA522" s="152">
        <f t="shared" ca="1" si="241"/>
        <v>1.3541964043716699</v>
      </c>
      <c r="AB522" s="152">
        <f t="shared" ca="1" si="242"/>
        <v>1.3451994727122973</v>
      </c>
      <c r="AC522" s="154">
        <f t="shared" ca="1" si="243"/>
        <v>-887.3339368757272</v>
      </c>
      <c r="AD522" s="154">
        <f t="shared" ca="1" si="244"/>
        <v>161.17940412591736</v>
      </c>
      <c r="AE522" s="3">
        <f t="shared" ca="1" si="245"/>
        <v>-45.384658296863115</v>
      </c>
      <c r="AF522" s="3">
        <f t="shared" ca="1" si="246"/>
        <v>-726.15453274980985</v>
      </c>
      <c r="AG522" s="3" t="str">
        <f t="shared" ca="1" si="253"/>
        <v>N</v>
      </c>
      <c r="AH522" s="4" t="str">
        <f t="shared" ca="1" si="247"/>
        <v/>
      </c>
      <c r="AI522" s="75">
        <f t="shared" ca="1" si="248"/>
        <v>-72.615453274980979</v>
      </c>
      <c r="AJ522" s="75">
        <f t="shared" ca="1" si="249"/>
        <v>0</v>
      </c>
    </row>
    <row r="523" spans="1:36" ht="14.25">
      <c r="A523" s="41">
        <f t="shared" si="250"/>
        <v>457</v>
      </c>
      <c r="B523" s="150">
        <f>IF(ISNUMBER(A523),INDEX('MetaTrader Import'!$H$13:$J$5893,TRUNC(((A523-$A$39+1)-1)/3)+1,MOD((A523-$A$39+1)-1,3)+1),"")</f>
        <v>0</v>
      </c>
      <c r="C523" s="43">
        <f t="shared" ca="1" si="227"/>
        <v>24.555514435215002</v>
      </c>
      <c r="D523" s="43">
        <f t="shared" ca="1" si="228"/>
        <v>-2.0519061913663705</v>
      </c>
      <c r="E523" s="43">
        <f t="shared" ca="1" si="229"/>
        <v>22.503608243848632</v>
      </c>
      <c r="F523" s="43">
        <f t="shared" ca="1" si="230"/>
        <v>2.2503608243848632</v>
      </c>
      <c r="G523" s="43">
        <f>IF(A523&lt;&gt;"",IF(A523&lt;Data!$G$11*0.25,$C$13/$G$32,IF(A523&gt;Data!$G$11*0.25,$C$13,$C$13*10)),"")</f>
        <v>2</v>
      </c>
      <c r="H523" s="43">
        <f>IF(A523&lt;&gt;"",IF(Data!$G$9="constant",$C$13,IF(Data!$G$9="squeeze",G523,F523)),"")</f>
        <v>2</v>
      </c>
      <c r="I523" s="38">
        <f ca="1">IF(ISNUMBER(A523),NORMINV(RAND(),0,IF(AND(Data!$G$9="squeeze",A523&lt;Data!$G$11*0.25),$H$32,1)*$C$30*$C$13)*($C$14*$C$12),"")</f>
        <v>-1.342140953598391E-4</v>
      </c>
      <c r="J523" s="42">
        <f ca="1">IFERROR(IF(Data!$C$6="Real",B523,I523+J522+($C$14*$C$12)*(NORMINV(RAND(),$C$15,CHOOSE($G$13,$C$13,F523,G523)))),"")</f>
        <v>1.3435865445676289</v>
      </c>
      <c r="K523" s="88">
        <f>IF(ISNUMBER(A523), IF($G$16="fixed",$G$17,MIN(H523*Data!$C$7*$C$16*0.5,$C$17*Data!$C$7))*$C$12,"")</f>
        <v>8.0000000000000007E-5</v>
      </c>
      <c r="L523" s="42">
        <f t="shared" ca="1" si="254"/>
        <v>1.3435865445676289</v>
      </c>
      <c r="M523" s="44">
        <f t="shared" ca="1" si="255"/>
        <v>1.343626544567629</v>
      </c>
      <c r="N523" s="44">
        <f t="shared" ca="1" si="256"/>
        <v>1.3435465445676289</v>
      </c>
      <c r="O523" s="108">
        <f t="shared" ca="1" si="231"/>
        <v>-1.0354391667095699</v>
      </c>
      <c r="P523" s="102">
        <f t="shared" ca="1" si="232"/>
        <v>7.0467527110149577</v>
      </c>
      <c r="Q523" s="102">
        <f t="shared" ca="1" si="233"/>
        <v>5.729555488744157E-2</v>
      </c>
      <c r="R523" s="120">
        <f t="shared" ca="1" si="251"/>
        <v>1</v>
      </c>
      <c r="S523" s="54">
        <f t="shared" ca="1" si="252"/>
        <v>0</v>
      </c>
      <c r="T523" s="5">
        <f t="shared" ca="1" si="234"/>
        <v>1.3495941575375672</v>
      </c>
      <c r="U523" s="152">
        <f t="shared" ca="1" si="235"/>
        <v>1.3562014865041148</v>
      </c>
      <c r="V523" s="152">
        <f t="shared" ca="1" si="236"/>
        <v>1.3420406715716564</v>
      </c>
      <c r="W523" s="153">
        <f t="shared" ca="1" si="237"/>
        <v>2</v>
      </c>
      <c r="X523" s="153">
        <f t="shared" ca="1" si="238"/>
        <v>2</v>
      </c>
      <c r="Y523" s="153">
        <f t="shared" ca="1" si="239"/>
        <v>8</v>
      </c>
      <c r="Z523" s="153">
        <f t="shared" ca="1" si="240"/>
        <v>8</v>
      </c>
      <c r="AA523" s="152">
        <f t="shared" ca="1" si="241"/>
        <v>1.3541964043716699</v>
      </c>
      <c r="AB523" s="152">
        <f t="shared" ca="1" si="242"/>
        <v>1.3451994727122973</v>
      </c>
      <c r="AC523" s="154">
        <f t="shared" ca="1" si="243"/>
        <v>-851.98878432327876</v>
      </c>
      <c r="AD523" s="154">
        <f t="shared" ca="1" si="244"/>
        <v>125.83425157346895</v>
      </c>
      <c r="AE523" s="3">
        <f t="shared" ca="1" si="245"/>
        <v>-45.384658296863115</v>
      </c>
      <c r="AF523" s="3">
        <f t="shared" ca="1" si="246"/>
        <v>-726.15453274980985</v>
      </c>
      <c r="AG523" s="3" t="str">
        <f t="shared" ca="1" si="253"/>
        <v>N</v>
      </c>
      <c r="AH523" s="4" t="str">
        <f t="shared" ca="1" si="247"/>
        <v/>
      </c>
      <c r="AI523" s="75">
        <f t="shared" ca="1" si="248"/>
        <v>-72.615453274980979</v>
      </c>
      <c r="AJ523" s="75">
        <f t="shared" ca="1" si="249"/>
        <v>0</v>
      </c>
    </row>
    <row r="524" spans="1:36" ht="14.25">
      <c r="A524" s="41">
        <f t="shared" si="250"/>
        <v>458</v>
      </c>
      <c r="B524" s="150">
        <f>IF(ISNUMBER(A524),INDEX('MetaTrader Import'!$H$13:$J$5893,TRUNC(((A524-$A$39+1)-1)/3)+1,MOD((A524-$A$39+1)-1,3)+1),"")</f>
        <v>0</v>
      </c>
      <c r="C524" s="43">
        <f t="shared" ca="1" si="227"/>
        <v>22.503608243848632</v>
      </c>
      <c r="D524" s="43">
        <f t="shared" ca="1" si="228"/>
        <v>-1.2470347279024012</v>
      </c>
      <c r="E524" s="43">
        <f t="shared" ca="1" si="229"/>
        <v>21.256573515946229</v>
      </c>
      <c r="F524" s="43">
        <f t="shared" ca="1" si="230"/>
        <v>2.1256573515946231</v>
      </c>
      <c r="G524" s="43">
        <f>IF(A524&lt;&gt;"",IF(A524&lt;Data!$G$11*0.25,$C$13/$G$32,IF(A524&gt;Data!$G$11*0.25,$C$13,$C$13*10)),"")</f>
        <v>2</v>
      </c>
      <c r="H524" s="43">
        <f>IF(A524&lt;&gt;"",IF(Data!$G$9="constant",$C$13,IF(Data!$G$9="squeeze",G524,F524)),"")</f>
        <v>2</v>
      </c>
      <c r="I524" s="38">
        <f ca="1">IF(ISNUMBER(A524),NORMINV(RAND(),0,IF(AND(Data!$G$9="squeeze",A524&lt;Data!$G$11*0.25),$H$32,1)*$C$30*$C$13)*($C$14*$C$12),"")</f>
        <v>7.9379365182006528E-5</v>
      </c>
      <c r="J524" s="42">
        <f ca="1">IFERROR(IF(Data!$C$6="Real",B524,I524+J523+($C$14*$C$12)*(NORMINV(RAND(),$C$15,CHOOSE($G$13,$C$13,F524,G524)))),"")</f>
        <v>1.3435095859500965</v>
      </c>
      <c r="K524" s="88">
        <f>IF(ISNUMBER(A524), IF($G$16="fixed",$G$17,MIN(H524*Data!$C$7*$C$16*0.5,$C$17*Data!$C$7))*$C$12,"")</f>
        <v>8.0000000000000007E-5</v>
      </c>
      <c r="L524" s="42">
        <f t="shared" ca="1" si="254"/>
        <v>1.3435095859500965</v>
      </c>
      <c r="M524" s="44">
        <f t="shared" ca="1" si="255"/>
        <v>1.3435495859500965</v>
      </c>
      <c r="N524" s="44">
        <f t="shared" ca="1" si="256"/>
        <v>1.3434695859500965</v>
      </c>
      <c r="O524" s="108">
        <f t="shared" ca="1" si="231"/>
        <v>-0.87781544403696987</v>
      </c>
      <c r="P524" s="102">
        <f t="shared" ca="1" si="232"/>
        <v>6.8328598606263968</v>
      </c>
      <c r="Q524" s="102">
        <f t="shared" ca="1" si="233"/>
        <v>7.7739611409562412E-2</v>
      </c>
      <c r="R524" s="120">
        <f t="shared" ca="1" si="251"/>
        <v>1</v>
      </c>
      <c r="S524" s="54">
        <f t="shared" ca="1" si="252"/>
        <v>0</v>
      </c>
      <c r="T524" s="5">
        <f t="shared" ca="1" si="234"/>
        <v>1.3495941575375672</v>
      </c>
      <c r="U524" s="152">
        <f t="shared" ca="1" si="235"/>
        <v>1.3562014865041148</v>
      </c>
      <c r="V524" s="152">
        <f t="shared" ca="1" si="236"/>
        <v>1.3420406715716564</v>
      </c>
      <c r="W524" s="153">
        <f t="shared" ca="1" si="237"/>
        <v>2</v>
      </c>
      <c r="X524" s="153">
        <f t="shared" ca="1" si="238"/>
        <v>2</v>
      </c>
      <c r="Y524" s="153">
        <f t="shared" ca="1" si="239"/>
        <v>8</v>
      </c>
      <c r="Z524" s="153">
        <f t="shared" ca="1" si="240"/>
        <v>8</v>
      </c>
      <c r="AA524" s="152">
        <f t="shared" ca="1" si="241"/>
        <v>1.3541964043716699</v>
      </c>
      <c r="AB524" s="152">
        <f t="shared" ca="1" si="242"/>
        <v>1.3451994727122973</v>
      </c>
      <c r="AC524" s="154">
        <f t="shared" ca="1" si="243"/>
        <v>-858.1454737258731</v>
      </c>
      <c r="AD524" s="154">
        <f t="shared" ca="1" si="244"/>
        <v>131.99094097606334</v>
      </c>
      <c r="AE524" s="3">
        <f t="shared" ca="1" si="245"/>
        <v>-45.384658296863108</v>
      </c>
      <c r="AF524" s="3">
        <f t="shared" ca="1" si="246"/>
        <v>-726.15453274980973</v>
      </c>
      <c r="AG524" s="3" t="str">
        <f t="shared" ca="1" si="253"/>
        <v>N</v>
      </c>
      <c r="AH524" s="4" t="str">
        <f t="shared" ca="1" si="247"/>
        <v/>
      </c>
      <c r="AI524" s="75">
        <f t="shared" ca="1" si="248"/>
        <v>-72.615453274980979</v>
      </c>
      <c r="AJ524" s="75">
        <f t="shared" ca="1" si="249"/>
        <v>0</v>
      </c>
    </row>
    <row r="525" spans="1:36" ht="14.25">
      <c r="A525" s="41">
        <f t="shared" si="250"/>
        <v>459</v>
      </c>
      <c r="B525" s="150">
        <f>IF(ISNUMBER(A525),INDEX('MetaTrader Import'!$H$13:$J$5893,TRUNC(((A525-$A$39+1)-1)/3)+1,MOD((A525-$A$39+1)-1,3)+1),"")</f>
        <v>0</v>
      </c>
      <c r="C525" s="43">
        <f t="shared" ca="1" si="227"/>
        <v>21.256573515946229</v>
      </c>
      <c r="D525" s="43">
        <f t="shared" ca="1" si="228"/>
        <v>-2.551878982247346</v>
      </c>
      <c r="E525" s="43">
        <f t="shared" ca="1" si="229"/>
        <v>18.704694533698884</v>
      </c>
      <c r="F525" s="43">
        <f t="shared" ca="1" si="230"/>
        <v>1.8704694533698885</v>
      </c>
      <c r="G525" s="43">
        <f>IF(A525&lt;&gt;"",IF(A525&lt;Data!$G$11*0.25,$C$13/$G$32,IF(A525&gt;Data!$G$11*0.25,$C$13,$C$13*10)),"")</f>
        <v>2</v>
      </c>
      <c r="H525" s="43">
        <f>IF(A525&lt;&gt;"",IF(Data!$G$9="constant",$C$13,IF(Data!$G$9="squeeze",G525,F525)),"")</f>
        <v>2</v>
      </c>
      <c r="I525" s="38">
        <f ca="1">IF(ISNUMBER(A525),NORMINV(RAND(),0,IF(AND(Data!$G$9="squeeze",A525&lt;Data!$G$11*0.25),$H$32,1)*$C$30*$C$13)*($C$14*$C$12),"")</f>
        <v>-6.8576124821530216E-4</v>
      </c>
      <c r="J525" s="42">
        <f ca="1">IFERROR(IF(Data!$C$6="Real",B525,I525+J524+($C$14*$C$12)*(NORMINV(RAND(),$C$15,CHOOSE($G$13,$C$13,F525,G525)))),"")</f>
        <v>1.3431417453763799</v>
      </c>
      <c r="K525" s="88">
        <f>IF(ISNUMBER(A525), IF($G$16="fixed",$G$17,MIN(H525*Data!$C$7*$C$16*0.5,$C$17*Data!$C$7))*$C$12,"")</f>
        <v>8.0000000000000007E-5</v>
      </c>
      <c r="L525" s="42">
        <f t="shared" ca="1" si="254"/>
        <v>1.3431417453763799</v>
      </c>
      <c r="M525" s="44">
        <f t="shared" ca="1" si="255"/>
        <v>1.3431817453763799</v>
      </c>
      <c r="N525" s="44">
        <f t="shared" ca="1" si="256"/>
        <v>1.3431017453763798</v>
      </c>
      <c r="O525" s="108">
        <f t="shared" ca="1" si="231"/>
        <v>-0.94478923702730389</v>
      </c>
      <c r="P525" s="102">
        <f t="shared" ca="1" si="232"/>
        <v>6.9006926789043277</v>
      </c>
      <c r="Q525" s="102">
        <f t="shared" ca="1" si="233"/>
        <v>0.10197381224302629</v>
      </c>
      <c r="R525" s="120">
        <f t="shared" ca="1" si="251"/>
        <v>1</v>
      </c>
      <c r="S525" s="54">
        <f t="shared" ca="1" si="252"/>
        <v>0</v>
      </c>
      <c r="T525" s="5">
        <f t="shared" ca="1" si="234"/>
        <v>1.3495941575375672</v>
      </c>
      <c r="U525" s="152">
        <f t="shared" ca="1" si="235"/>
        <v>1.3562014865041148</v>
      </c>
      <c r="V525" s="152">
        <f t="shared" ca="1" si="236"/>
        <v>1.3420406715716564</v>
      </c>
      <c r="W525" s="153">
        <f t="shared" ca="1" si="237"/>
        <v>2</v>
      </c>
      <c r="X525" s="153">
        <f t="shared" ca="1" si="238"/>
        <v>2</v>
      </c>
      <c r="Y525" s="153">
        <f t="shared" ca="1" si="239"/>
        <v>8</v>
      </c>
      <c r="Z525" s="153">
        <f t="shared" ca="1" si="240"/>
        <v>8</v>
      </c>
      <c r="AA525" s="152">
        <f t="shared" ca="1" si="241"/>
        <v>1.3541964043716699</v>
      </c>
      <c r="AB525" s="152">
        <f t="shared" ca="1" si="242"/>
        <v>1.3451994727122973</v>
      </c>
      <c r="AC525" s="154">
        <f t="shared" ca="1" si="243"/>
        <v>-887.57271962320419</v>
      </c>
      <c r="AD525" s="154">
        <f t="shared" ca="1" si="244"/>
        <v>161.41818687339438</v>
      </c>
      <c r="AE525" s="3">
        <f t="shared" ca="1" si="245"/>
        <v>-45.384658296863115</v>
      </c>
      <c r="AF525" s="3">
        <f t="shared" ca="1" si="246"/>
        <v>-726.15453274980985</v>
      </c>
      <c r="AG525" s="3" t="str">
        <f t="shared" ca="1" si="253"/>
        <v>N</v>
      </c>
      <c r="AH525" s="4" t="str">
        <f t="shared" ca="1" si="247"/>
        <v/>
      </c>
      <c r="AI525" s="75">
        <f t="shared" ca="1" si="248"/>
        <v>-72.615453274980979</v>
      </c>
      <c r="AJ525" s="75">
        <f t="shared" ca="1" si="249"/>
        <v>0</v>
      </c>
    </row>
    <row r="526" spans="1:36" ht="14.25">
      <c r="A526" s="41">
        <f t="shared" si="250"/>
        <v>460</v>
      </c>
      <c r="B526" s="150">
        <f>IF(ISNUMBER(A526),INDEX('MetaTrader Import'!$H$13:$J$5893,TRUNC(((A526-$A$39+1)-1)/3)+1,MOD((A526-$A$39+1)-1,3)+1),"")</f>
        <v>0</v>
      </c>
      <c r="C526" s="43">
        <f t="shared" ca="1" si="227"/>
        <v>18.704694533698884</v>
      </c>
      <c r="D526" s="43">
        <f t="shared" ca="1" si="228"/>
        <v>-0.1770217056425456</v>
      </c>
      <c r="E526" s="43">
        <f t="shared" ca="1" si="229"/>
        <v>18.527672828056339</v>
      </c>
      <c r="F526" s="43">
        <f t="shared" ca="1" si="230"/>
        <v>1.8527672828056339</v>
      </c>
      <c r="G526" s="43">
        <f>IF(A526&lt;&gt;"",IF(A526&lt;Data!$G$11*0.25,$C$13/$G$32,IF(A526&gt;Data!$G$11*0.25,$C$13,$C$13*10)),"")</f>
        <v>2</v>
      </c>
      <c r="H526" s="43">
        <f>IF(A526&lt;&gt;"",IF(Data!$G$9="constant",$C$13,IF(Data!$G$9="squeeze",G526,F526)),"")</f>
        <v>2</v>
      </c>
      <c r="I526" s="38">
        <f ca="1">IF(ISNUMBER(A526),NORMINV(RAND(),0,IF(AND(Data!$G$9="squeeze",A526&lt;Data!$G$11*0.25),$H$32,1)*$C$30*$C$13)*($C$14*$C$12),"")</f>
        <v>-1.1199186705719787E-4</v>
      </c>
      <c r="J526" s="42">
        <f ca="1">IFERROR(IF(Data!$C$6="Real",B526,I526+J525+($C$14*$C$12)*(NORMINV(RAND(),$C$15,CHOOSE($G$13,$C$13,F526,G526)))),"")</f>
        <v>1.3438158314459909</v>
      </c>
      <c r="K526" s="88">
        <f>IF(ISNUMBER(A526), IF($G$16="fixed",$G$17,MIN(H526*Data!$C$7*$C$16*0.5,$C$17*Data!$C$7))*$C$12,"")</f>
        <v>8.0000000000000007E-5</v>
      </c>
      <c r="L526" s="42">
        <f t="shared" ca="1" si="254"/>
        <v>1.3438158314459909</v>
      </c>
      <c r="M526" s="44">
        <f t="shared" ca="1" si="255"/>
        <v>1.343855831445991</v>
      </c>
      <c r="N526" s="44">
        <f t="shared" ca="1" si="256"/>
        <v>1.3437758314459909</v>
      </c>
      <c r="O526" s="108">
        <f t="shared" ca="1" si="231"/>
        <v>-0.75245970341420687</v>
      </c>
      <c r="P526" s="102">
        <f t="shared" ca="1" si="232"/>
        <v>6.8634073669328908</v>
      </c>
      <c r="Q526" s="102">
        <f t="shared" ca="1" si="233"/>
        <v>0.11892958855049436</v>
      </c>
      <c r="R526" s="120">
        <f t="shared" ca="1" si="251"/>
        <v>1</v>
      </c>
      <c r="S526" s="54">
        <f t="shared" ca="1" si="252"/>
        <v>0</v>
      </c>
      <c r="T526" s="5">
        <f t="shared" ca="1" si="234"/>
        <v>1.3495941575375672</v>
      </c>
      <c r="U526" s="152">
        <f t="shared" ca="1" si="235"/>
        <v>1.3562014865041148</v>
      </c>
      <c r="V526" s="152">
        <f t="shared" ca="1" si="236"/>
        <v>1.3420406715716564</v>
      </c>
      <c r="W526" s="153">
        <f t="shared" ca="1" si="237"/>
        <v>2</v>
      </c>
      <c r="X526" s="153">
        <f t="shared" ca="1" si="238"/>
        <v>2</v>
      </c>
      <c r="Y526" s="153">
        <f t="shared" ca="1" si="239"/>
        <v>8</v>
      </c>
      <c r="Z526" s="153">
        <f t="shared" ca="1" si="240"/>
        <v>8</v>
      </c>
      <c r="AA526" s="152">
        <f t="shared" ca="1" si="241"/>
        <v>1.3541964043716699</v>
      </c>
      <c r="AB526" s="152">
        <f t="shared" ca="1" si="242"/>
        <v>1.3451994727122973</v>
      </c>
      <c r="AC526" s="154">
        <f t="shared" ca="1" si="243"/>
        <v>-833.64583405431961</v>
      </c>
      <c r="AD526" s="154">
        <f t="shared" ca="1" si="244"/>
        <v>107.49130130450979</v>
      </c>
      <c r="AE526" s="3">
        <f t="shared" ca="1" si="245"/>
        <v>-45.384658296863115</v>
      </c>
      <c r="AF526" s="3">
        <f t="shared" ca="1" si="246"/>
        <v>-726.15453274980985</v>
      </c>
      <c r="AG526" s="3" t="str">
        <f t="shared" ca="1" si="253"/>
        <v>N</v>
      </c>
      <c r="AH526" s="4" t="str">
        <f t="shared" ca="1" si="247"/>
        <v/>
      </c>
      <c r="AI526" s="75">
        <f t="shared" ca="1" si="248"/>
        <v>-72.615453274980979</v>
      </c>
      <c r="AJ526" s="75">
        <f t="shared" ca="1" si="249"/>
        <v>0</v>
      </c>
    </row>
    <row r="527" spans="1:36" ht="14.25">
      <c r="A527" s="41">
        <f t="shared" si="250"/>
        <v>461</v>
      </c>
      <c r="B527" s="150">
        <f>IF(ISNUMBER(A527),INDEX('MetaTrader Import'!$H$13:$J$5893,TRUNC(((A527-$A$39+1)-1)/3)+1,MOD((A527-$A$39+1)-1,3)+1),"")</f>
        <v>0</v>
      </c>
      <c r="C527" s="43">
        <f t="shared" ca="1" si="227"/>
        <v>18.527672828056339</v>
      </c>
      <c r="D527" s="43">
        <f t="shared" ca="1" si="228"/>
        <v>-0.2707294486449443</v>
      </c>
      <c r="E527" s="43">
        <f t="shared" ca="1" si="229"/>
        <v>18.256943379411396</v>
      </c>
      <c r="F527" s="43">
        <f t="shared" ca="1" si="230"/>
        <v>1.8256943379411397</v>
      </c>
      <c r="G527" s="43">
        <f>IF(A527&lt;&gt;"",IF(A527&lt;Data!$G$11*0.25,$C$13/$G$32,IF(A527&gt;Data!$G$11*0.25,$C$13,$C$13*10)),"")</f>
        <v>2</v>
      </c>
      <c r="H527" s="43">
        <f>IF(A527&lt;&gt;"",IF(Data!$G$9="constant",$C$13,IF(Data!$G$9="squeeze",G527,F527)),"")</f>
        <v>2</v>
      </c>
      <c r="I527" s="38">
        <f ca="1">IF(ISNUMBER(A527),NORMINV(RAND(),0,IF(AND(Data!$G$9="squeeze",A527&lt;Data!$G$11*0.25),$H$32,1)*$C$30*$C$13)*($C$14*$C$12),"")</f>
        <v>1.0471118894286146E-3</v>
      </c>
      <c r="J527" s="42">
        <f ca="1">IFERROR(IF(Data!$C$6="Real",B527,I527+J526+($C$14*$C$12)*(NORMINV(RAND(),$C$15,CHOOSE($G$13,$C$13,F527,G527)))),"")</f>
        <v>1.34507925916674</v>
      </c>
      <c r="K527" s="88">
        <f>IF(ISNUMBER(A527), IF($G$16="fixed",$G$17,MIN(H527*Data!$C$7*$C$16*0.5,$C$17*Data!$C$7))*$C$12,"")</f>
        <v>8.0000000000000007E-5</v>
      </c>
      <c r="L527" s="42">
        <f t="shared" ca="1" si="254"/>
        <v>1.34507925916674</v>
      </c>
      <c r="M527" s="44">
        <f t="shared" ca="1" si="255"/>
        <v>1.34511925916674</v>
      </c>
      <c r="N527" s="44">
        <f t="shared" ca="1" si="256"/>
        <v>1.3450392591667399</v>
      </c>
      <c r="O527" s="108">
        <f t="shared" ca="1" si="231"/>
        <v>-6.6623911861352081E-2</v>
      </c>
      <c r="P527" s="102">
        <f t="shared" ca="1" si="232"/>
        <v>7.5657305721979871</v>
      </c>
      <c r="Q527" s="102">
        <f t="shared" ca="1" si="233"/>
        <v>0.14976791066981515</v>
      </c>
      <c r="R527" s="120">
        <f t="shared" ca="1" si="251"/>
        <v>1</v>
      </c>
      <c r="S527" s="54">
        <f t="shared" ca="1" si="252"/>
        <v>0</v>
      </c>
      <c r="T527" s="5">
        <f t="shared" ca="1" si="234"/>
        <v>1.3495941575375672</v>
      </c>
      <c r="U527" s="152">
        <f t="shared" ca="1" si="235"/>
        <v>1.3562014865041148</v>
      </c>
      <c r="V527" s="152">
        <f t="shared" ca="1" si="236"/>
        <v>1.3420406715716564</v>
      </c>
      <c r="W527" s="153">
        <f t="shared" ca="1" si="237"/>
        <v>2</v>
      </c>
      <c r="X527" s="153">
        <f t="shared" ca="1" si="238"/>
        <v>2</v>
      </c>
      <c r="Y527" s="153">
        <f t="shared" ca="1" si="239"/>
        <v>8</v>
      </c>
      <c r="Z527" s="153">
        <f t="shared" ca="1" si="240"/>
        <v>8</v>
      </c>
      <c r="AA527" s="152">
        <f t="shared" ca="1" si="241"/>
        <v>1.3541964043716699</v>
      </c>
      <c r="AB527" s="152">
        <f t="shared" ca="1" si="242"/>
        <v>1.3451994727122973</v>
      </c>
      <c r="AC527" s="154">
        <f t="shared" ca="1" si="243"/>
        <v>-732.57161639439516</v>
      </c>
      <c r="AD527" s="154">
        <f t="shared" ca="1" si="244"/>
        <v>6.4170836445853752</v>
      </c>
      <c r="AE527" s="3">
        <f t="shared" ca="1" si="245"/>
        <v>-45.384658296863108</v>
      </c>
      <c r="AF527" s="3">
        <f t="shared" ca="1" si="246"/>
        <v>-726.15453274980973</v>
      </c>
      <c r="AG527" s="3" t="str">
        <f t="shared" ca="1" si="253"/>
        <v>N</v>
      </c>
      <c r="AH527" s="4" t="str">
        <f t="shared" ca="1" si="247"/>
        <v/>
      </c>
      <c r="AI527" s="75">
        <f t="shared" ca="1" si="248"/>
        <v>-72.615453274980979</v>
      </c>
      <c r="AJ527" s="75">
        <f t="shared" ca="1" si="249"/>
        <v>0</v>
      </c>
    </row>
    <row r="528" spans="1:36" ht="14.25">
      <c r="A528" s="41">
        <f t="shared" si="250"/>
        <v>462</v>
      </c>
      <c r="B528" s="150">
        <f>IF(ISNUMBER(A528),INDEX('MetaTrader Import'!$H$13:$J$5893,TRUNC(((A528-$A$39+1)-1)/3)+1,MOD((A528-$A$39+1)-1,3)+1),"")</f>
        <v>0</v>
      </c>
      <c r="C528" s="43">
        <f t="shared" ca="1" si="227"/>
        <v>18.256943379411396</v>
      </c>
      <c r="D528" s="43">
        <f t="shared" ca="1" si="228"/>
        <v>0.62468690767706625</v>
      </c>
      <c r="E528" s="43">
        <f t="shared" ca="1" si="229"/>
        <v>18.881630287088463</v>
      </c>
      <c r="F528" s="43">
        <f t="shared" ca="1" si="230"/>
        <v>1.8881630287088462</v>
      </c>
      <c r="G528" s="43">
        <f>IF(A528&lt;&gt;"",IF(A528&lt;Data!$G$11*0.25,$C$13/$G$32,IF(A528&gt;Data!$G$11*0.25,$C$13,$C$13*10)),"")</f>
        <v>2</v>
      </c>
      <c r="H528" s="43">
        <f>IF(A528&lt;&gt;"",IF(Data!$G$9="constant",$C$13,IF(Data!$G$9="squeeze",G528,F528)),"")</f>
        <v>2</v>
      </c>
      <c r="I528" s="38">
        <f ca="1">IF(ISNUMBER(A528),NORMINV(RAND(),0,IF(AND(Data!$G$9="squeeze",A528&lt;Data!$G$11*0.25),$H$32,1)*$C$30*$C$13)*($C$14*$C$12),"")</f>
        <v>2.9348666105054159E-4</v>
      </c>
      <c r="J528" s="42">
        <f ca="1">IFERROR(IF(Data!$C$6="Real",B528,I528+J527+($C$14*$C$12)*(NORMINV(RAND(),$C$15,CHOOSE($G$13,$C$13,F528,G528)))),"")</f>
        <v>1.3456256121791195</v>
      </c>
      <c r="K528" s="88">
        <f>IF(ISNUMBER(A528), IF($G$16="fixed",$G$17,MIN(H528*Data!$C$7*$C$16*0.5,$C$17*Data!$C$7))*$C$12,"")</f>
        <v>8.0000000000000007E-5</v>
      </c>
      <c r="L528" s="42">
        <f t="shared" ca="1" si="254"/>
        <v>1.3456256121791195</v>
      </c>
      <c r="M528" s="44">
        <f t="shared" ca="1" si="255"/>
        <v>1.3456656121791195</v>
      </c>
      <c r="N528" s="44">
        <f t="shared" ca="1" si="256"/>
        <v>1.3455856121791194</v>
      </c>
      <c r="O528" s="108">
        <f t="shared" ca="1" si="231"/>
        <v>0.68512143318602958</v>
      </c>
      <c r="P528" s="102">
        <f t="shared" ca="1" si="232"/>
        <v>9.1033573149587941</v>
      </c>
      <c r="Q528" s="102">
        <f t="shared" ca="1" si="233"/>
        <v>0.20825423519975655</v>
      </c>
      <c r="R528" s="120">
        <f t="shared" ca="1" si="251"/>
        <v>1</v>
      </c>
      <c r="S528" s="54">
        <f t="shared" ca="1" si="252"/>
        <v>0</v>
      </c>
      <c r="T528" s="5">
        <f t="shared" ca="1" si="234"/>
        <v>1.3495941575375672</v>
      </c>
      <c r="U528" s="152">
        <f t="shared" ca="1" si="235"/>
        <v>1.3562014865041148</v>
      </c>
      <c r="V528" s="152">
        <f t="shared" ca="1" si="236"/>
        <v>1.3420406715716564</v>
      </c>
      <c r="W528" s="153">
        <f t="shared" ca="1" si="237"/>
        <v>2</v>
      </c>
      <c r="X528" s="153">
        <f t="shared" ca="1" si="238"/>
        <v>2</v>
      </c>
      <c r="Y528" s="153">
        <f t="shared" ca="1" si="239"/>
        <v>8</v>
      </c>
      <c r="Z528" s="153">
        <f t="shared" ca="1" si="240"/>
        <v>8</v>
      </c>
      <c r="AA528" s="152">
        <f t="shared" ca="1" si="241"/>
        <v>1.3541964043716699</v>
      </c>
      <c r="AB528" s="152">
        <f t="shared" ca="1" si="242"/>
        <v>1.3451994727122973</v>
      </c>
      <c r="AC528" s="154">
        <f t="shared" ca="1" si="243"/>
        <v>-688.86337540403633</v>
      </c>
      <c r="AD528" s="154">
        <f t="shared" ca="1" si="244"/>
        <v>-37.291157345773485</v>
      </c>
      <c r="AE528" s="3">
        <f t="shared" ca="1" si="245"/>
        <v>-45.384658296863115</v>
      </c>
      <c r="AF528" s="3">
        <f t="shared" ca="1" si="246"/>
        <v>-726.15453274980985</v>
      </c>
      <c r="AG528" s="3" t="str">
        <f t="shared" ca="1" si="253"/>
        <v>N</v>
      </c>
      <c r="AH528" s="4" t="str">
        <f t="shared" ca="1" si="247"/>
        <v/>
      </c>
      <c r="AI528" s="75">
        <f t="shared" ca="1" si="248"/>
        <v>-72.615453274980979</v>
      </c>
      <c r="AJ528" s="75">
        <f t="shared" ca="1" si="249"/>
        <v>0</v>
      </c>
    </row>
    <row r="529" spans="1:36" ht="14.25">
      <c r="A529" s="41">
        <f t="shared" si="250"/>
        <v>463</v>
      </c>
      <c r="B529" s="150">
        <f>IF(ISNUMBER(A529),INDEX('MetaTrader Import'!$H$13:$J$5893,TRUNC(((A529-$A$39+1)-1)/3)+1,MOD((A529-$A$39+1)-1,3)+1),"")</f>
        <v>0</v>
      </c>
      <c r="C529" s="43">
        <f t="shared" ca="1" si="227"/>
        <v>18.881630287088463</v>
      </c>
      <c r="D529" s="43">
        <f t="shared" ca="1" si="228"/>
        <v>0.48836536838349276</v>
      </c>
      <c r="E529" s="43">
        <f t="shared" ca="1" si="229"/>
        <v>19.369995655471957</v>
      </c>
      <c r="F529" s="43">
        <f t="shared" ca="1" si="230"/>
        <v>1.9369995655471957</v>
      </c>
      <c r="G529" s="43">
        <f>IF(A529&lt;&gt;"",IF(A529&lt;Data!$G$11*0.25,$C$13/$G$32,IF(A529&gt;Data!$G$11*0.25,$C$13,$C$13*10)),"")</f>
        <v>2</v>
      </c>
      <c r="H529" s="43">
        <f>IF(A529&lt;&gt;"",IF(Data!$G$9="constant",$C$13,IF(Data!$G$9="squeeze",G529,F529)),"")</f>
        <v>2</v>
      </c>
      <c r="I529" s="38">
        <f ca="1">IF(ISNUMBER(A529),NORMINV(RAND(),0,IF(AND(Data!$G$9="squeeze",A529&lt;Data!$G$11*0.25),$H$32,1)*$C$30*$C$13)*($C$14*$C$12),"")</f>
        <v>3.3557274556220807E-5</v>
      </c>
      <c r="J529" s="42">
        <f ca="1">IFERROR(IF(Data!$C$6="Real",B529,I529+J528+($C$14*$C$12)*(NORMINV(RAND(),$C$15,CHOOSE($G$13,$C$13,F529,G529)))),"")</f>
        <v>1.3460033385136039</v>
      </c>
      <c r="K529" s="88">
        <f>IF(ISNUMBER(A529), IF($G$16="fixed",$G$17,MIN(H529*Data!$C$7*$C$16*0.5,$C$17*Data!$C$7))*$C$12,"")</f>
        <v>8.0000000000000007E-5</v>
      </c>
      <c r="L529" s="42">
        <f t="shared" ca="1" si="254"/>
        <v>1.3460033385136039</v>
      </c>
      <c r="M529" s="44">
        <f t="shared" ca="1" si="255"/>
        <v>1.3460433385136039</v>
      </c>
      <c r="N529" s="44">
        <f t="shared" ca="1" si="256"/>
        <v>1.3459633385136038</v>
      </c>
      <c r="O529" s="108">
        <f t="shared" ca="1" si="231"/>
        <v>1.509110403833883</v>
      </c>
      <c r="P529" s="102">
        <f t="shared" ca="1" si="232"/>
        <v>10.837874771715773</v>
      </c>
      <c r="Q529" s="102">
        <f t="shared" ca="1" si="233"/>
        <v>0.28681809316430101</v>
      </c>
      <c r="R529" s="120">
        <f t="shared" ca="1" si="251"/>
        <v>1</v>
      </c>
      <c r="S529" s="54">
        <f t="shared" ca="1" si="252"/>
        <v>0</v>
      </c>
      <c r="T529" s="5">
        <f t="shared" ca="1" si="234"/>
        <v>1.3495941575375672</v>
      </c>
      <c r="U529" s="152">
        <f t="shared" ca="1" si="235"/>
        <v>1.3562014865041148</v>
      </c>
      <c r="V529" s="152">
        <f t="shared" ca="1" si="236"/>
        <v>1.3420406715716564</v>
      </c>
      <c r="W529" s="153">
        <f t="shared" ca="1" si="237"/>
        <v>2</v>
      </c>
      <c r="X529" s="153">
        <f t="shared" ca="1" si="238"/>
        <v>2</v>
      </c>
      <c r="Y529" s="153">
        <f t="shared" ca="1" si="239"/>
        <v>8</v>
      </c>
      <c r="Z529" s="153">
        <f t="shared" ca="1" si="240"/>
        <v>8</v>
      </c>
      <c r="AA529" s="152">
        <f t="shared" ca="1" si="241"/>
        <v>1.3541964043716699</v>
      </c>
      <c r="AB529" s="152">
        <f t="shared" ca="1" si="242"/>
        <v>1.3451994727122973</v>
      </c>
      <c r="AC529" s="154">
        <f t="shared" ca="1" si="243"/>
        <v>-658.64526864528375</v>
      </c>
      <c r="AD529" s="154">
        <f t="shared" ca="1" si="244"/>
        <v>-67.509264104526068</v>
      </c>
      <c r="AE529" s="3">
        <f t="shared" ca="1" si="245"/>
        <v>-45.384658296863115</v>
      </c>
      <c r="AF529" s="3">
        <f t="shared" ca="1" si="246"/>
        <v>-726.15453274980985</v>
      </c>
      <c r="AG529" s="3" t="str">
        <f t="shared" ca="1" si="253"/>
        <v>N</v>
      </c>
      <c r="AH529" s="4" t="str">
        <f t="shared" ca="1" si="247"/>
        <v/>
      </c>
      <c r="AI529" s="75">
        <f t="shared" ca="1" si="248"/>
        <v>-72.615453274980979</v>
      </c>
      <c r="AJ529" s="75">
        <f t="shared" ca="1" si="249"/>
        <v>0</v>
      </c>
    </row>
    <row r="530" spans="1:36" ht="14.25">
      <c r="A530" s="41">
        <f t="shared" si="250"/>
        <v>464</v>
      </c>
      <c r="B530" s="150">
        <f>IF(ISNUMBER(A530),INDEX('MetaTrader Import'!$H$13:$J$5893,TRUNC(((A530-$A$39+1)-1)/3)+1,MOD((A530-$A$39+1)-1,3)+1),"")</f>
        <v>0</v>
      </c>
      <c r="C530" s="43">
        <f t="shared" ca="1" si="227"/>
        <v>19.369995655471957</v>
      </c>
      <c r="D530" s="43">
        <f t="shared" ca="1" si="228"/>
        <v>3.8181926787787868E-2</v>
      </c>
      <c r="E530" s="43">
        <f t="shared" ca="1" si="229"/>
        <v>19.408177582259746</v>
      </c>
      <c r="F530" s="43">
        <f t="shared" ca="1" si="230"/>
        <v>1.9408177582259747</v>
      </c>
      <c r="G530" s="43">
        <f>IF(A530&lt;&gt;"",IF(A530&lt;Data!$G$11*0.25,$C$13/$G$32,IF(A530&gt;Data!$G$11*0.25,$C$13,$C$13*10)),"")</f>
        <v>2</v>
      </c>
      <c r="H530" s="43">
        <f>IF(A530&lt;&gt;"",IF(Data!$G$9="constant",$C$13,IF(Data!$G$9="squeeze",G530,F530)),"")</f>
        <v>2</v>
      </c>
      <c r="I530" s="38">
        <f ca="1">IF(ISNUMBER(A530),NORMINV(RAND(),0,IF(AND(Data!$G$9="squeeze",A530&lt;Data!$G$11*0.25),$H$32,1)*$C$30*$C$13)*($C$14*$C$12),"")</f>
        <v>8.0296637489008199E-4</v>
      </c>
      <c r="J530" s="42">
        <f ca="1">IFERROR(IF(Data!$C$6="Real",B530,I530+J529+($C$14*$C$12)*(NORMINV(RAND(),$C$15,CHOOSE($G$13,$C$13,F530,G530)))),"")</f>
        <v>1.3460019455122239</v>
      </c>
      <c r="K530" s="88">
        <f>IF(ISNUMBER(A530), IF($G$16="fixed",$G$17,MIN(H530*Data!$C$7*$C$16*0.5,$C$17*Data!$C$7))*$C$12,"")</f>
        <v>8.0000000000000007E-5</v>
      </c>
      <c r="L530" s="42">
        <f t="shared" ca="1" si="254"/>
        <v>1.3460019455122239</v>
      </c>
      <c r="M530" s="44">
        <f t="shared" ca="1" si="255"/>
        <v>1.3460419455122239</v>
      </c>
      <c r="N530" s="44">
        <f t="shared" ca="1" si="256"/>
        <v>1.3459619455122238</v>
      </c>
      <c r="O530" s="108">
        <f t="shared" ca="1" si="231"/>
        <v>1.9316039136200169</v>
      </c>
      <c r="P530" s="102">
        <f t="shared" ca="1" si="232"/>
        <v>12.197549819308533</v>
      </c>
      <c r="Q530" s="102">
        <f t="shared" ca="1" si="233"/>
        <v>0.38277803617757444</v>
      </c>
      <c r="R530" s="120">
        <f t="shared" ca="1" si="251"/>
        <v>1</v>
      </c>
      <c r="S530" s="54">
        <f t="shared" ca="1" si="252"/>
        <v>0</v>
      </c>
      <c r="T530" s="5">
        <f t="shared" ca="1" si="234"/>
        <v>1.3495941575375672</v>
      </c>
      <c r="U530" s="152">
        <f t="shared" ca="1" si="235"/>
        <v>1.3562014865041148</v>
      </c>
      <c r="V530" s="152">
        <f t="shared" ca="1" si="236"/>
        <v>1.3420406715716564</v>
      </c>
      <c r="W530" s="153">
        <f t="shared" ca="1" si="237"/>
        <v>2</v>
      </c>
      <c r="X530" s="153">
        <f t="shared" ca="1" si="238"/>
        <v>2</v>
      </c>
      <c r="Y530" s="153">
        <f t="shared" ca="1" si="239"/>
        <v>8</v>
      </c>
      <c r="Z530" s="153">
        <f t="shared" ca="1" si="240"/>
        <v>8</v>
      </c>
      <c r="AA530" s="152">
        <f t="shared" ca="1" si="241"/>
        <v>1.3541964043716699</v>
      </c>
      <c r="AB530" s="152">
        <f t="shared" ca="1" si="242"/>
        <v>1.3451994727122973</v>
      </c>
      <c r="AC530" s="154">
        <f t="shared" ca="1" si="243"/>
        <v>-658.75670875568562</v>
      </c>
      <c r="AD530" s="154">
        <f t="shared" ca="1" si="244"/>
        <v>-67.397823994124195</v>
      </c>
      <c r="AE530" s="3">
        <f t="shared" ca="1" si="245"/>
        <v>-45.384658296863115</v>
      </c>
      <c r="AF530" s="3">
        <f t="shared" ca="1" si="246"/>
        <v>-726.15453274980985</v>
      </c>
      <c r="AG530" s="3" t="str">
        <f t="shared" ca="1" si="253"/>
        <v>N</v>
      </c>
      <c r="AH530" s="4" t="str">
        <f t="shared" ca="1" si="247"/>
        <v/>
      </c>
      <c r="AI530" s="75">
        <f t="shared" ca="1" si="248"/>
        <v>-72.615453274980979</v>
      </c>
      <c r="AJ530" s="75">
        <f t="shared" ca="1" si="249"/>
        <v>0</v>
      </c>
    </row>
    <row r="531" spans="1:36" ht="14.25">
      <c r="A531" s="41">
        <f t="shared" si="250"/>
        <v>465</v>
      </c>
      <c r="B531" s="150">
        <f>IF(ISNUMBER(A531),INDEX('MetaTrader Import'!$H$13:$J$5893,TRUNC(((A531-$A$39+1)-1)/3)+1,MOD((A531-$A$39+1)-1,3)+1),"")</f>
        <v>0</v>
      </c>
      <c r="C531" s="43">
        <f t="shared" ca="1" si="227"/>
        <v>19.408177582259746</v>
      </c>
      <c r="D531" s="43">
        <f t="shared" ca="1" si="228"/>
        <v>-2.1733887923487289</v>
      </c>
      <c r="E531" s="43">
        <f t="shared" ca="1" si="229"/>
        <v>17.234788789911018</v>
      </c>
      <c r="F531" s="43">
        <f t="shared" ca="1" si="230"/>
        <v>1.7234788789911017</v>
      </c>
      <c r="G531" s="43">
        <f>IF(A531&lt;&gt;"",IF(A531&lt;Data!$G$11*0.25,$C$13/$G$32,IF(A531&gt;Data!$G$11*0.25,$C$13,$C$13*10)),"")</f>
        <v>2</v>
      </c>
      <c r="H531" s="43">
        <f>IF(A531&lt;&gt;"",IF(Data!$G$9="constant",$C$13,IF(Data!$G$9="squeeze",G531,F531)),"")</f>
        <v>2</v>
      </c>
      <c r="I531" s="38">
        <f ca="1">IF(ISNUMBER(A531),NORMINV(RAND(),0,IF(AND(Data!$G$9="squeeze",A531&lt;Data!$G$11*0.25),$H$32,1)*$C$30*$C$13)*($C$14*$C$12),"")</f>
        <v>-1.0481305464531041E-4</v>
      </c>
      <c r="J531" s="42">
        <f ca="1">IFERROR(IF(Data!$C$6="Real",B531,I531+J530+($C$14*$C$12)*(NORMINV(RAND(),$C$15,CHOOSE($G$13,$C$13,F531,G531)))),"")</f>
        <v>1.3456456288532292</v>
      </c>
      <c r="K531" s="88">
        <f>IF(ISNUMBER(A531), IF($G$16="fixed",$G$17,MIN(H531*Data!$C$7*$C$16*0.5,$C$17*Data!$C$7))*$C$12,"")</f>
        <v>8.0000000000000007E-5</v>
      </c>
      <c r="L531" s="42">
        <f t="shared" ca="1" si="254"/>
        <v>1.3456456288532292</v>
      </c>
      <c r="M531" s="44">
        <f t="shared" ca="1" si="255"/>
        <v>1.3456856288532293</v>
      </c>
      <c r="N531" s="44">
        <f t="shared" ca="1" si="256"/>
        <v>1.3456056288532292</v>
      </c>
      <c r="O531" s="108">
        <f t="shared" ca="1" si="231"/>
        <v>2.4230389617868688</v>
      </c>
      <c r="P531" s="102">
        <f t="shared" ca="1" si="232"/>
        <v>12.990008740581853</v>
      </c>
      <c r="Q531" s="102">
        <f t="shared" ca="1" si="233"/>
        <v>0.47225411061895589</v>
      </c>
      <c r="R531" s="120">
        <f t="shared" ca="1" si="251"/>
        <v>1</v>
      </c>
      <c r="S531" s="54">
        <f t="shared" ca="1" si="252"/>
        <v>0</v>
      </c>
      <c r="T531" s="5">
        <f t="shared" ca="1" si="234"/>
        <v>1.3495941575375672</v>
      </c>
      <c r="U531" s="152">
        <f t="shared" ca="1" si="235"/>
        <v>1.3562014865041148</v>
      </c>
      <c r="V531" s="152">
        <f t="shared" ca="1" si="236"/>
        <v>1.3420406715716564</v>
      </c>
      <c r="W531" s="153">
        <f t="shared" ca="1" si="237"/>
        <v>2</v>
      </c>
      <c r="X531" s="153">
        <f t="shared" ca="1" si="238"/>
        <v>2</v>
      </c>
      <c r="Y531" s="153">
        <f t="shared" ca="1" si="239"/>
        <v>8</v>
      </c>
      <c r="Z531" s="153">
        <f t="shared" ca="1" si="240"/>
        <v>8</v>
      </c>
      <c r="AA531" s="152">
        <f t="shared" ca="1" si="241"/>
        <v>1.3541964043716699</v>
      </c>
      <c r="AB531" s="152">
        <f t="shared" ca="1" si="242"/>
        <v>1.3451994727122973</v>
      </c>
      <c r="AC531" s="154">
        <f t="shared" ca="1" si="243"/>
        <v>-687.26204147525391</v>
      </c>
      <c r="AD531" s="154">
        <f t="shared" ca="1" si="244"/>
        <v>-38.892491274555852</v>
      </c>
      <c r="AE531" s="3">
        <f t="shared" ca="1" si="245"/>
        <v>-45.384658296863108</v>
      </c>
      <c r="AF531" s="3">
        <f t="shared" ca="1" si="246"/>
        <v>-726.15453274980973</v>
      </c>
      <c r="AG531" s="3" t="str">
        <f t="shared" ca="1" si="253"/>
        <v>N</v>
      </c>
      <c r="AH531" s="4" t="str">
        <f t="shared" ca="1" si="247"/>
        <v/>
      </c>
      <c r="AI531" s="75">
        <f t="shared" ca="1" si="248"/>
        <v>-72.615453274980979</v>
      </c>
      <c r="AJ531" s="75">
        <f t="shared" ca="1" si="249"/>
        <v>0</v>
      </c>
    </row>
    <row r="532" spans="1:36" ht="14.25">
      <c r="A532" s="41">
        <f t="shared" si="250"/>
        <v>466</v>
      </c>
      <c r="B532" s="150">
        <f ca="1">IF(ISNUMBER(A532),INDEX('MetaTrader Import'!$H$13:$J$5893,TRUNC(((A532-$A$39+1)-1)/3)+1,MOD((A532-$A$39+1)-1,3)+1),"")</f>
        <v>0</v>
      </c>
      <c r="C532" s="43">
        <f t="shared" ca="1" si="227"/>
        <v>17.234788789911018</v>
      </c>
      <c r="D532" s="43">
        <f t="shared" ca="1" si="228"/>
        <v>1.9795984988845656</v>
      </c>
      <c r="E532" s="43">
        <f t="shared" ca="1" si="229"/>
        <v>19.214387288795585</v>
      </c>
      <c r="F532" s="43">
        <f t="shared" ca="1" si="230"/>
        <v>1.9214387288795585</v>
      </c>
      <c r="G532" s="43">
        <f>IF(A532&lt;&gt;"",IF(A532&lt;Data!$G$11*0.25,$C$13/$G$32,IF(A532&gt;Data!$G$11*0.25,$C$13,$C$13*10)),"")</f>
        <v>2</v>
      </c>
      <c r="H532" s="43">
        <f>IF(A532&lt;&gt;"",IF(Data!$G$9="constant",$C$13,IF(Data!$G$9="squeeze",G532,F532)),"")</f>
        <v>2</v>
      </c>
      <c r="I532" s="38">
        <f ca="1">IF(ISNUMBER(A532),NORMINV(RAND(),0,IF(AND(Data!$G$9="squeeze",A532&lt;Data!$G$11*0.25),$H$32,1)*$C$30*$C$13)*($C$14*$C$12),"")</f>
        <v>8.0884014267513705E-5</v>
      </c>
      <c r="J532" s="42">
        <f ca="1">IFERROR(IF(Data!$C$6="Real",B532,I532+J531+($C$14*$C$12)*(NORMINV(RAND(),$C$15,CHOOSE($G$13,$C$13,F532,G532)))),"")</f>
        <v>1.3450980716017615</v>
      </c>
      <c r="K532" s="88">
        <f>IF(ISNUMBER(A532), IF($G$16="fixed",$G$17,MIN(H532*Data!$C$7*$C$16*0.5,$C$17*Data!$C$7))*$C$12,"")</f>
        <v>8.0000000000000007E-5</v>
      </c>
      <c r="L532" s="42">
        <f t="shared" ca="1" si="254"/>
        <v>1.3450980716017615</v>
      </c>
      <c r="M532" s="44">
        <f t="shared" ca="1" si="255"/>
        <v>1.3451380716017616</v>
      </c>
      <c r="N532" s="44">
        <f t="shared" ca="1" si="256"/>
        <v>1.3450580716017615</v>
      </c>
      <c r="O532" s="108">
        <f t="shared" ca="1" si="231"/>
        <v>2.4170017703282674</v>
      </c>
      <c r="P532" s="102">
        <f t="shared" ca="1" si="232"/>
        <v>12.97731658200636</v>
      </c>
      <c r="Q532" s="102">
        <f t="shared" ca="1" si="233"/>
        <v>0.52647298960120403</v>
      </c>
      <c r="R532" s="120">
        <f t="shared" ca="1" si="251"/>
        <v>1</v>
      </c>
      <c r="S532" s="54">
        <f t="shared" ca="1" si="252"/>
        <v>0</v>
      </c>
      <c r="T532" s="5">
        <f t="shared" ca="1" si="234"/>
        <v>1.3495941575375672</v>
      </c>
      <c r="U532" s="152">
        <f t="shared" ca="1" si="235"/>
        <v>1.3562014865041148</v>
      </c>
      <c r="V532" s="152">
        <f t="shared" ca="1" si="236"/>
        <v>1.3420406715716564</v>
      </c>
      <c r="W532" s="153">
        <f t="shared" ca="1" si="237"/>
        <v>2</v>
      </c>
      <c r="X532" s="153">
        <f t="shared" ca="1" si="238"/>
        <v>2</v>
      </c>
      <c r="Y532" s="153">
        <f t="shared" ca="1" si="239"/>
        <v>8</v>
      </c>
      <c r="Z532" s="153">
        <f t="shared" ca="1" si="240"/>
        <v>8</v>
      </c>
      <c r="AA532" s="152">
        <f t="shared" ca="1" si="241"/>
        <v>1.3541964043716699</v>
      </c>
      <c r="AB532" s="152">
        <f t="shared" ca="1" si="242"/>
        <v>1.3451994727122973</v>
      </c>
      <c r="AC532" s="154">
        <f t="shared" ca="1" si="243"/>
        <v>-731.06662159267091</v>
      </c>
      <c r="AD532" s="154">
        <f t="shared" ca="1" si="244"/>
        <v>4.9120888428610954</v>
      </c>
      <c r="AE532" s="3">
        <f t="shared" ca="1" si="245"/>
        <v>-45.384658296863115</v>
      </c>
      <c r="AF532" s="3">
        <f t="shared" ca="1" si="246"/>
        <v>-726.15453274980985</v>
      </c>
      <c r="AG532" s="3" t="str">
        <f t="shared" ca="1" si="253"/>
        <v>N</v>
      </c>
      <c r="AH532" s="4" t="str">
        <f t="shared" ca="1" si="247"/>
        <v/>
      </c>
      <c r="AI532" s="75">
        <f t="shared" ca="1" si="248"/>
        <v>-72.615453274980979</v>
      </c>
      <c r="AJ532" s="75">
        <f t="shared" ca="1" si="249"/>
        <v>0</v>
      </c>
    </row>
    <row r="533" spans="1:36" ht="14.25">
      <c r="A533" s="41">
        <f t="shared" si="250"/>
        <v>467</v>
      </c>
      <c r="B533" s="150">
        <f ca="1">IF(ISNUMBER(A533),INDEX('MetaTrader Import'!$H$13:$J$5893,TRUNC(((A533-$A$39+1)-1)/3)+1,MOD((A533-$A$39+1)-1,3)+1),"")</f>
        <v>0</v>
      </c>
      <c r="C533" s="43">
        <f t="shared" ca="1" si="227"/>
        <v>19.214387288795585</v>
      </c>
      <c r="D533" s="43">
        <f t="shared" ca="1" si="228"/>
        <v>0.3767641544466156</v>
      </c>
      <c r="E533" s="43">
        <f t="shared" ca="1" si="229"/>
        <v>19.5911514432422</v>
      </c>
      <c r="F533" s="43">
        <f t="shared" ca="1" si="230"/>
        <v>1.9591151443242201</v>
      </c>
      <c r="G533" s="43">
        <f>IF(A533&lt;&gt;"",IF(A533&lt;Data!$G$11*0.25,$C$13/$G$32,IF(A533&gt;Data!$G$11*0.25,$C$13,$C$13*10)),"")</f>
        <v>2</v>
      </c>
      <c r="H533" s="43">
        <f>IF(A533&lt;&gt;"",IF(Data!$G$9="constant",$C$13,IF(Data!$G$9="squeeze",G533,F533)),"")</f>
        <v>2</v>
      </c>
      <c r="I533" s="38">
        <f ca="1">IF(ISNUMBER(A533),NORMINV(RAND(),0,IF(AND(Data!$G$9="squeeze",A533&lt;Data!$G$11*0.25),$H$32,1)*$C$30*$C$13)*($C$14*$C$12),"")</f>
        <v>-3.7318771444735282E-4</v>
      </c>
      <c r="J533" s="42">
        <f ca="1">IFERROR(IF(Data!$C$6="Real",B533,I533+J532+($C$14*$C$12)*(NORMINV(RAND(),$C$15,CHOOSE($G$13,$C$13,F533,G533)))),"")</f>
        <v>1.3444745720040543</v>
      </c>
      <c r="K533" s="88">
        <f>IF(ISNUMBER(A533), IF($G$16="fixed",$G$17,MIN(H533*Data!$C$7*$C$16*0.5,$C$17*Data!$C$7))*$C$12,"")</f>
        <v>8.0000000000000007E-5</v>
      </c>
      <c r="L533" s="42">
        <f t="shared" ca="1" si="254"/>
        <v>1.3444745720040543</v>
      </c>
      <c r="M533" s="44">
        <f t="shared" ca="1" si="255"/>
        <v>1.3445145720040543</v>
      </c>
      <c r="N533" s="44">
        <f t="shared" ca="1" si="256"/>
        <v>1.3444345720040543</v>
      </c>
      <c r="O533" s="108">
        <f t="shared" ca="1" si="231"/>
        <v>2.284596371166173</v>
      </c>
      <c r="P533" s="102">
        <f t="shared" ca="1" si="232"/>
        <v>12.831684246976261</v>
      </c>
      <c r="Q533" s="102">
        <f t="shared" ca="1" si="233"/>
        <v>0.54825474608742664</v>
      </c>
      <c r="R533" s="120">
        <f t="shared" ca="1" si="251"/>
        <v>1</v>
      </c>
      <c r="S533" s="54">
        <f t="shared" ca="1" si="252"/>
        <v>0</v>
      </c>
      <c r="T533" s="5">
        <f t="shared" ca="1" si="234"/>
        <v>1.3495941575375672</v>
      </c>
      <c r="U533" s="152">
        <f t="shared" ca="1" si="235"/>
        <v>1.3562014865041148</v>
      </c>
      <c r="V533" s="152">
        <f t="shared" ca="1" si="236"/>
        <v>1.3420406715716564</v>
      </c>
      <c r="W533" s="153">
        <f t="shared" ca="1" si="237"/>
        <v>2</v>
      </c>
      <c r="X533" s="153">
        <f t="shared" ca="1" si="238"/>
        <v>2</v>
      </c>
      <c r="Y533" s="153">
        <f t="shared" ca="1" si="239"/>
        <v>8</v>
      </c>
      <c r="Z533" s="153">
        <f t="shared" ca="1" si="240"/>
        <v>8</v>
      </c>
      <c r="AA533" s="152">
        <f t="shared" ca="1" si="241"/>
        <v>1.3541964043716699</v>
      </c>
      <c r="AB533" s="152">
        <f t="shared" ca="1" si="242"/>
        <v>1.3451994727122973</v>
      </c>
      <c r="AC533" s="154">
        <f t="shared" ca="1" si="243"/>
        <v>-780.94658940925046</v>
      </c>
      <c r="AD533" s="154">
        <f t="shared" ca="1" si="244"/>
        <v>54.792056659440647</v>
      </c>
      <c r="AE533" s="3">
        <f t="shared" ca="1" si="245"/>
        <v>-45.384658296863115</v>
      </c>
      <c r="AF533" s="3">
        <f t="shared" ca="1" si="246"/>
        <v>-726.15453274980985</v>
      </c>
      <c r="AG533" s="3" t="str">
        <f t="shared" ca="1" si="253"/>
        <v>N</v>
      </c>
      <c r="AH533" s="4" t="str">
        <f t="shared" ca="1" si="247"/>
        <v/>
      </c>
      <c r="AI533" s="75">
        <f t="shared" ca="1" si="248"/>
        <v>-72.615453274980979</v>
      </c>
      <c r="AJ533" s="75">
        <f t="shared" ca="1" si="249"/>
        <v>0</v>
      </c>
    </row>
    <row r="534" spans="1:36" ht="14.25">
      <c r="A534" s="41">
        <f t="shared" si="250"/>
        <v>468</v>
      </c>
      <c r="B534" s="150">
        <f>IF(ISNUMBER(A534),INDEX('MetaTrader Import'!$H$13:$J$5893,TRUNC(((A534-$A$39+1)-1)/3)+1,MOD((A534-$A$39+1)-1,3)+1),"")</f>
        <v>0</v>
      </c>
      <c r="C534" s="43">
        <f t="shared" ca="1" si="227"/>
        <v>19.5911514432422</v>
      </c>
      <c r="D534" s="43">
        <f t="shared" ca="1" si="228"/>
        <v>-3.001815543057643</v>
      </c>
      <c r="E534" s="43">
        <f t="shared" ca="1" si="229"/>
        <v>16.589335900184558</v>
      </c>
      <c r="F534" s="43">
        <f t="shared" ca="1" si="230"/>
        <v>1.6589335900184559</v>
      </c>
      <c r="G534" s="43">
        <f>IF(A534&lt;&gt;"",IF(A534&lt;Data!$G$11*0.25,$C$13/$G$32,IF(A534&gt;Data!$G$11*0.25,$C$13,$C$13*10)),"")</f>
        <v>2</v>
      </c>
      <c r="H534" s="43">
        <f>IF(A534&lt;&gt;"",IF(Data!$G$9="constant",$C$13,IF(Data!$G$9="squeeze",G534,F534)),"")</f>
        <v>2</v>
      </c>
      <c r="I534" s="38">
        <f ca="1">IF(ISNUMBER(A534),NORMINV(RAND(),0,IF(AND(Data!$G$9="squeeze",A534&lt;Data!$G$11*0.25),$H$32,1)*$C$30*$C$13)*($C$14*$C$12),"")</f>
        <v>-1.0970370574596863E-4</v>
      </c>
      <c r="J534" s="42">
        <f ca="1">IFERROR(IF(Data!$C$6="Real",B534,I534+J533+($C$14*$C$12)*(NORMINV(RAND(),$C$15,CHOOSE($G$13,$C$13,F534,G534)))),"")</f>
        <v>1.3441417978004759</v>
      </c>
      <c r="K534" s="88">
        <f>IF(ISNUMBER(A534), IF($G$16="fixed",$G$17,MIN(H534*Data!$C$7*$C$16*0.5,$C$17*Data!$C$7))*$C$12,"")</f>
        <v>8.0000000000000007E-5</v>
      </c>
      <c r="L534" s="42">
        <f t="shared" ca="1" si="254"/>
        <v>1.3441417978004759</v>
      </c>
      <c r="M534" s="44">
        <f t="shared" ca="1" si="255"/>
        <v>1.344181797800476</v>
      </c>
      <c r="N534" s="44">
        <f t="shared" ca="1" si="256"/>
        <v>1.3441017978004759</v>
      </c>
      <c r="O534" s="108">
        <f t="shared" ca="1" si="231"/>
        <v>2.0895023268358255</v>
      </c>
      <c r="P534" s="102">
        <f t="shared" ca="1" si="232"/>
        <v>12.724419041592848</v>
      </c>
      <c r="Q534" s="102">
        <f t="shared" ca="1" si="233"/>
        <v>0.54010567391814057</v>
      </c>
      <c r="R534" s="120">
        <f t="shared" ca="1" si="251"/>
        <v>1</v>
      </c>
      <c r="S534" s="54">
        <f t="shared" ca="1" si="252"/>
        <v>0</v>
      </c>
      <c r="T534" s="5">
        <f t="shared" ca="1" si="234"/>
        <v>1.3495941575375672</v>
      </c>
      <c r="U534" s="152">
        <f t="shared" ca="1" si="235"/>
        <v>1.3562014865041148</v>
      </c>
      <c r="V534" s="152">
        <f t="shared" ca="1" si="236"/>
        <v>1.3420406715716564</v>
      </c>
      <c r="W534" s="153">
        <f t="shared" ca="1" si="237"/>
        <v>2</v>
      </c>
      <c r="X534" s="153">
        <f t="shared" ca="1" si="238"/>
        <v>2</v>
      </c>
      <c r="Y534" s="153">
        <f t="shared" ca="1" si="239"/>
        <v>8</v>
      </c>
      <c r="Z534" s="153">
        <f t="shared" ca="1" si="240"/>
        <v>8</v>
      </c>
      <c r="AA534" s="152">
        <f t="shared" ca="1" si="241"/>
        <v>1.3541964043716699</v>
      </c>
      <c r="AB534" s="152">
        <f t="shared" ca="1" si="242"/>
        <v>1.3451994727122973</v>
      </c>
      <c r="AC534" s="154">
        <f t="shared" ca="1" si="243"/>
        <v>-807.56852569551893</v>
      </c>
      <c r="AD534" s="154">
        <f t="shared" ca="1" si="244"/>
        <v>81.413992945709168</v>
      </c>
      <c r="AE534" s="3">
        <f t="shared" ca="1" si="245"/>
        <v>-45.384658296863108</v>
      </c>
      <c r="AF534" s="3">
        <f t="shared" ca="1" si="246"/>
        <v>-726.15453274980973</v>
      </c>
      <c r="AG534" s="3" t="str">
        <f t="shared" ca="1" si="253"/>
        <v>N</v>
      </c>
      <c r="AH534" s="4" t="str">
        <f t="shared" ca="1" si="247"/>
        <v/>
      </c>
      <c r="AI534" s="75">
        <f t="shared" ca="1" si="248"/>
        <v>-72.615453274980979</v>
      </c>
      <c r="AJ534" s="75">
        <f t="shared" ca="1" si="249"/>
        <v>0</v>
      </c>
    </row>
    <row r="535" spans="1:36" ht="14.25">
      <c r="A535" s="41">
        <f t="shared" si="250"/>
        <v>469</v>
      </c>
      <c r="B535" s="150">
        <f ca="1">IF(ISNUMBER(A535),INDEX('MetaTrader Import'!$H$13:$J$5893,TRUNC(((A535-$A$39+1)-1)/3)+1,MOD((A535-$A$39+1)-1,3)+1),"")</f>
        <v>0</v>
      </c>
      <c r="C535" s="43">
        <f t="shared" ca="1" si="227"/>
        <v>16.589335900184558</v>
      </c>
      <c r="D535" s="43">
        <f t="shared" ca="1" si="228"/>
        <v>2.5246667247915111</v>
      </c>
      <c r="E535" s="43">
        <f t="shared" ca="1" si="229"/>
        <v>19.11400262497607</v>
      </c>
      <c r="F535" s="43">
        <f t="shared" ca="1" si="230"/>
        <v>1.911400262497607</v>
      </c>
      <c r="G535" s="43">
        <f>IF(A535&lt;&gt;"",IF(A535&lt;Data!$G$11*0.25,$C$13/$G$32,IF(A535&gt;Data!$G$11*0.25,$C$13,$C$13*10)),"")</f>
        <v>2</v>
      </c>
      <c r="H535" s="43">
        <f>IF(A535&lt;&gt;"",IF(Data!$G$9="constant",$C$13,IF(Data!$G$9="squeeze",G535,F535)),"")</f>
        <v>2</v>
      </c>
      <c r="I535" s="38">
        <f ca="1">IF(ISNUMBER(A535),NORMINV(RAND(),0,IF(AND(Data!$G$9="squeeze",A535&lt;Data!$G$11*0.25),$H$32,1)*$C$30*$C$13)*($C$14*$C$12),"")</f>
        <v>-2.6513849315087657E-4</v>
      </c>
      <c r="J535" s="42">
        <f ca="1">IFERROR(IF(Data!$C$6="Real",B535,I535+J534+($C$14*$C$12)*(NORMINV(RAND(),$C$15,CHOOSE($G$13,$C$13,F535,G535)))),"")</f>
        <v>1.3431663096932587</v>
      </c>
      <c r="K535" s="88">
        <f>IF(ISNUMBER(A535), IF($G$16="fixed",$G$17,MIN(H535*Data!$C$7*$C$16*0.5,$C$17*Data!$C$7))*$C$12,"")</f>
        <v>8.0000000000000007E-5</v>
      </c>
      <c r="L535" s="42">
        <f t="shared" ca="1" si="254"/>
        <v>1.3431663096932587</v>
      </c>
      <c r="M535" s="44">
        <f t="shared" ca="1" si="255"/>
        <v>1.3432063096932587</v>
      </c>
      <c r="N535" s="44">
        <f t="shared" ca="1" si="256"/>
        <v>1.3431263096932586</v>
      </c>
      <c r="O535" s="108">
        <f t="shared" ca="1" si="231"/>
        <v>1.3279967995855704</v>
      </c>
      <c r="P535" s="102">
        <f t="shared" ca="1" si="232"/>
        <v>12.224291444616695</v>
      </c>
      <c r="Q535" s="102">
        <f t="shared" ca="1" si="233"/>
        <v>0.52558788251386201</v>
      </c>
      <c r="R535" s="120">
        <f t="shared" ca="1" si="251"/>
        <v>1</v>
      </c>
      <c r="S535" s="54">
        <f t="shared" ca="1" si="252"/>
        <v>0</v>
      </c>
      <c r="T535" s="5">
        <f t="shared" ca="1" si="234"/>
        <v>1.3495941575375672</v>
      </c>
      <c r="U535" s="152">
        <f t="shared" ca="1" si="235"/>
        <v>1.3562014865041148</v>
      </c>
      <c r="V535" s="152">
        <f t="shared" ca="1" si="236"/>
        <v>1.3420406715716564</v>
      </c>
      <c r="W535" s="153">
        <f t="shared" ca="1" si="237"/>
        <v>2</v>
      </c>
      <c r="X535" s="153">
        <f t="shared" ca="1" si="238"/>
        <v>2</v>
      </c>
      <c r="Y535" s="153">
        <f t="shared" ca="1" si="239"/>
        <v>8</v>
      </c>
      <c r="Z535" s="153">
        <f t="shared" ca="1" si="240"/>
        <v>8</v>
      </c>
      <c r="AA535" s="152">
        <f t="shared" ca="1" si="241"/>
        <v>1.3541964043716699</v>
      </c>
      <c r="AB535" s="152">
        <f t="shared" ca="1" si="242"/>
        <v>1.3451994727122973</v>
      </c>
      <c r="AC535" s="154">
        <f t="shared" ca="1" si="243"/>
        <v>-885.60757427289968</v>
      </c>
      <c r="AD535" s="154">
        <f t="shared" ca="1" si="244"/>
        <v>159.45304152308992</v>
      </c>
      <c r="AE535" s="3">
        <f t="shared" ca="1" si="245"/>
        <v>-45.384658296863108</v>
      </c>
      <c r="AF535" s="3">
        <f t="shared" ca="1" si="246"/>
        <v>-726.15453274980973</v>
      </c>
      <c r="AG535" s="3" t="str">
        <f t="shared" ca="1" si="253"/>
        <v>N</v>
      </c>
      <c r="AH535" s="4" t="str">
        <f t="shared" ca="1" si="247"/>
        <v/>
      </c>
      <c r="AI535" s="75">
        <f t="shared" ca="1" si="248"/>
        <v>-72.615453274980979</v>
      </c>
      <c r="AJ535" s="75">
        <f t="shared" ca="1" si="249"/>
        <v>0</v>
      </c>
    </row>
    <row r="536" spans="1:36" ht="14.25">
      <c r="A536" s="41">
        <f t="shared" si="250"/>
        <v>470</v>
      </c>
      <c r="B536" s="150">
        <f ca="1">IF(ISNUMBER(A536),INDEX('MetaTrader Import'!$H$13:$J$5893,TRUNC(((A536-$A$39+1)-1)/3)+1,MOD((A536-$A$39+1)-1,3)+1),"")</f>
        <v>0</v>
      </c>
      <c r="C536" s="43">
        <f t="shared" ca="1" si="227"/>
        <v>19.11400262497607</v>
      </c>
      <c r="D536" s="43">
        <f t="shared" ca="1" si="228"/>
        <v>-2.6208789211638757</v>
      </c>
      <c r="E536" s="43">
        <f t="shared" ca="1" si="229"/>
        <v>16.493123703812195</v>
      </c>
      <c r="F536" s="43">
        <f t="shared" ca="1" si="230"/>
        <v>1.6493123703812196</v>
      </c>
      <c r="G536" s="43">
        <f>IF(A536&lt;&gt;"",IF(A536&lt;Data!$G$11*0.25,$C$13/$G$32,IF(A536&gt;Data!$G$11*0.25,$C$13,$C$13*10)),"")</f>
        <v>2</v>
      </c>
      <c r="H536" s="43">
        <f>IF(A536&lt;&gt;"",IF(Data!$G$9="constant",$C$13,IF(Data!$G$9="squeeze",G536,F536)),"")</f>
        <v>2</v>
      </c>
      <c r="I536" s="38">
        <f ca="1">IF(ISNUMBER(A536),NORMINV(RAND(),0,IF(AND(Data!$G$9="squeeze",A536&lt;Data!$G$11*0.25),$H$32,1)*$C$30*$C$13)*($C$14*$C$12),"")</f>
        <v>1.3261015265544871E-4</v>
      </c>
      <c r="J536" s="42">
        <f ca="1">IFERROR(IF(Data!$C$6="Real",B536,I536+J535+($C$14*$C$12)*(NORMINV(RAND(),$C$15,CHOOSE($G$13,$C$13,F536,G536)))),"")</f>
        <v>1.3432477269857548</v>
      </c>
      <c r="K536" s="88">
        <f>IF(ISNUMBER(A536), IF($G$16="fixed",$G$17,MIN(H536*Data!$C$7*$C$16*0.5,$C$17*Data!$C$7))*$C$12,"")</f>
        <v>8.0000000000000007E-5</v>
      </c>
      <c r="L536" s="42">
        <f t="shared" ca="1" si="254"/>
        <v>1.3432477269857548</v>
      </c>
      <c r="M536" s="44">
        <f t="shared" ca="1" si="255"/>
        <v>1.3432877269857548</v>
      </c>
      <c r="N536" s="44">
        <f t="shared" ca="1" si="256"/>
        <v>1.3432077269857547</v>
      </c>
      <c r="O536" s="108">
        <f t="shared" ca="1" si="231"/>
        <v>0.43027598089243457</v>
      </c>
      <c r="P536" s="102">
        <f t="shared" ca="1" si="232"/>
        <v>11.022472629805247</v>
      </c>
      <c r="Q536" s="102">
        <f t="shared" ca="1" si="233"/>
        <v>0.50383237070323128</v>
      </c>
      <c r="R536" s="120">
        <f t="shared" ca="1" si="251"/>
        <v>1</v>
      </c>
      <c r="S536" s="54">
        <f t="shared" ca="1" si="252"/>
        <v>0</v>
      </c>
      <c r="T536" s="5">
        <f t="shared" ca="1" si="234"/>
        <v>1.3495941575375672</v>
      </c>
      <c r="U536" s="152">
        <f t="shared" ca="1" si="235"/>
        <v>1.3562014865041148</v>
      </c>
      <c r="V536" s="152">
        <f t="shared" ca="1" si="236"/>
        <v>1.3420406715716564</v>
      </c>
      <c r="W536" s="153">
        <f t="shared" ca="1" si="237"/>
        <v>2</v>
      </c>
      <c r="X536" s="153">
        <f t="shared" ca="1" si="238"/>
        <v>2</v>
      </c>
      <c r="Y536" s="153">
        <f t="shared" ca="1" si="239"/>
        <v>8</v>
      </c>
      <c r="Z536" s="153">
        <f t="shared" ca="1" si="240"/>
        <v>8</v>
      </c>
      <c r="AA536" s="152">
        <f t="shared" ca="1" si="241"/>
        <v>1.3541964043716699</v>
      </c>
      <c r="AB536" s="152">
        <f t="shared" ca="1" si="242"/>
        <v>1.3451994727122973</v>
      </c>
      <c r="AC536" s="154">
        <f t="shared" ca="1" si="243"/>
        <v>-879.09419087321089</v>
      </c>
      <c r="AD536" s="154">
        <f t="shared" ca="1" si="244"/>
        <v>152.93965812340105</v>
      </c>
      <c r="AE536" s="3">
        <f t="shared" ca="1" si="245"/>
        <v>-45.384658296863115</v>
      </c>
      <c r="AF536" s="3">
        <f t="shared" ca="1" si="246"/>
        <v>-726.15453274980985</v>
      </c>
      <c r="AG536" s="3" t="str">
        <f t="shared" ca="1" si="253"/>
        <v>N</v>
      </c>
      <c r="AH536" s="4" t="str">
        <f t="shared" ca="1" si="247"/>
        <v/>
      </c>
      <c r="AI536" s="75">
        <f t="shared" ca="1" si="248"/>
        <v>-72.615453274980979</v>
      </c>
      <c r="AJ536" s="75">
        <f t="shared" ca="1" si="249"/>
        <v>0</v>
      </c>
    </row>
    <row r="537" spans="1:36" ht="14.25">
      <c r="A537" s="41">
        <f t="shared" si="250"/>
        <v>471</v>
      </c>
      <c r="B537" s="150">
        <f>IF(ISNUMBER(A537),INDEX('MetaTrader Import'!$H$13:$J$5893,TRUNC(((A537-$A$39+1)-1)/3)+1,MOD((A537-$A$39+1)-1,3)+1),"")</f>
        <v>0</v>
      </c>
      <c r="C537" s="43">
        <f t="shared" ca="1" si="227"/>
        <v>16.493123703812195</v>
      </c>
      <c r="D537" s="43">
        <f t="shared" ca="1" si="228"/>
        <v>1.5698955299433488</v>
      </c>
      <c r="E537" s="43">
        <f t="shared" ca="1" si="229"/>
        <v>18.063019233755544</v>
      </c>
      <c r="F537" s="43">
        <f t="shared" ca="1" si="230"/>
        <v>1.8063019233755544</v>
      </c>
      <c r="G537" s="43">
        <f>IF(A537&lt;&gt;"",IF(A537&lt;Data!$G$11*0.25,$C$13/$G$32,IF(A537&gt;Data!$G$11*0.25,$C$13,$C$13*10)),"")</f>
        <v>2</v>
      </c>
      <c r="H537" s="43">
        <f>IF(A537&lt;&gt;"",IF(Data!$G$9="constant",$C$13,IF(Data!$G$9="squeeze",G537,F537)),"")</f>
        <v>2</v>
      </c>
      <c r="I537" s="38">
        <f ca="1">IF(ISNUMBER(A537),NORMINV(RAND(),0,IF(AND(Data!$G$9="squeeze",A537&lt;Data!$G$11*0.25),$H$32,1)*$C$30*$C$13)*($C$14*$C$12),"")</f>
        <v>1.324708171135573E-4</v>
      </c>
      <c r="J537" s="42">
        <f ca="1">IFERROR(IF(Data!$C$6="Real",B537,I537+J536+($C$14*$C$12)*(NORMINV(RAND(),$C$15,CHOOSE($G$13,$C$13,F537,G537)))),"")</f>
        <v>1.3432276069959626</v>
      </c>
      <c r="K537" s="88">
        <f>IF(ISNUMBER(A537), IF($G$16="fixed",$G$17,MIN(H537*Data!$C$7*$C$16*0.5,$C$17*Data!$C$7))*$C$12,"")</f>
        <v>8.0000000000000007E-5</v>
      </c>
      <c r="L537" s="42">
        <f t="shared" ca="1" si="254"/>
        <v>1.3432276069959626</v>
      </c>
      <c r="M537" s="44">
        <f t="shared" ca="1" si="255"/>
        <v>1.3432676069959626</v>
      </c>
      <c r="N537" s="44">
        <f t="shared" ca="1" si="256"/>
        <v>1.3431876069959625</v>
      </c>
      <c r="O537" s="108">
        <f t="shared" ca="1" si="231"/>
        <v>-0.21013864601887589</v>
      </c>
      <c r="P537" s="102">
        <f t="shared" ca="1" si="232"/>
        <v>10.958081730285828</v>
      </c>
      <c r="Q537" s="102">
        <f t="shared" ca="1" si="233"/>
        <v>0.45813190644452462</v>
      </c>
      <c r="R537" s="120">
        <f t="shared" ca="1" si="251"/>
        <v>1</v>
      </c>
      <c r="S537" s="54">
        <f t="shared" ca="1" si="252"/>
        <v>0</v>
      </c>
      <c r="T537" s="5">
        <f t="shared" ca="1" si="234"/>
        <v>1.3495941575375672</v>
      </c>
      <c r="U537" s="152">
        <f t="shared" ca="1" si="235"/>
        <v>1.3562014865041148</v>
      </c>
      <c r="V537" s="152">
        <f t="shared" ca="1" si="236"/>
        <v>1.3420406715716564</v>
      </c>
      <c r="W537" s="153">
        <f t="shared" ca="1" si="237"/>
        <v>2</v>
      </c>
      <c r="X537" s="153">
        <f t="shared" ca="1" si="238"/>
        <v>2</v>
      </c>
      <c r="Y537" s="153">
        <f t="shared" ca="1" si="239"/>
        <v>8</v>
      </c>
      <c r="Z537" s="153">
        <f t="shared" ca="1" si="240"/>
        <v>8</v>
      </c>
      <c r="AA537" s="152">
        <f t="shared" ca="1" si="241"/>
        <v>1.3541964043716699</v>
      </c>
      <c r="AB537" s="152">
        <f t="shared" ca="1" si="242"/>
        <v>1.3451994727122973</v>
      </c>
      <c r="AC537" s="154">
        <f t="shared" ca="1" si="243"/>
        <v>-880.70379005658947</v>
      </c>
      <c r="AD537" s="154">
        <f t="shared" ca="1" si="244"/>
        <v>154.54925730677971</v>
      </c>
      <c r="AE537" s="3">
        <f t="shared" ca="1" si="245"/>
        <v>-45.384658296863108</v>
      </c>
      <c r="AF537" s="3">
        <f t="shared" ca="1" si="246"/>
        <v>-726.15453274980973</v>
      </c>
      <c r="AG537" s="3" t="str">
        <f t="shared" ca="1" si="253"/>
        <v>N</v>
      </c>
      <c r="AH537" s="4" t="str">
        <f t="shared" ca="1" si="247"/>
        <v/>
      </c>
      <c r="AI537" s="75">
        <f t="shared" ca="1" si="248"/>
        <v>-72.615453274980979</v>
      </c>
      <c r="AJ537" s="75">
        <f t="shared" ca="1" si="249"/>
        <v>0</v>
      </c>
    </row>
    <row r="538" spans="1:36" ht="14.25">
      <c r="A538" s="41">
        <f t="shared" si="250"/>
        <v>472</v>
      </c>
      <c r="B538" s="150">
        <f ca="1">IF(ISNUMBER(A538),INDEX('MetaTrader Import'!$H$13:$J$5893,TRUNC(((A538-$A$39+1)-1)/3)+1,MOD((A538-$A$39+1)-1,3)+1),"")</f>
        <v>0</v>
      </c>
      <c r="C538" s="43">
        <f t="shared" ca="1" si="227"/>
        <v>18.063019233755544</v>
      </c>
      <c r="D538" s="43">
        <f t="shared" ca="1" si="228"/>
        <v>2.0138105689985668</v>
      </c>
      <c r="E538" s="43">
        <f t="shared" ca="1" si="229"/>
        <v>20.076829802754112</v>
      </c>
      <c r="F538" s="43">
        <f t="shared" ca="1" si="230"/>
        <v>2.007682980275411</v>
      </c>
      <c r="G538" s="43">
        <f>IF(A538&lt;&gt;"",IF(A538&lt;Data!$G$11*0.25,$C$13/$G$32,IF(A538&gt;Data!$G$11*0.25,$C$13,$C$13*10)),"")</f>
        <v>2</v>
      </c>
      <c r="H538" s="43">
        <f>IF(A538&lt;&gt;"",IF(Data!$G$9="constant",$C$13,IF(Data!$G$9="squeeze",G538,F538)),"")</f>
        <v>2</v>
      </c>
      <c r="I538" s="38">
        <f ca="1">IF(ISNUMBER(A538),NORMINV(RAND(),0,IF(AND(Data!$G$9="squeeze",A538&lt;Data!$G$11*0.25),$H$32,1)*$C$30*$C$13)*($C$14*$C$12),"")</f>
        <v>6.4773526242051791E-5</v>
      </c>
      <c r="J538" s="42">
        <f ca="1">IFERROR(IF(Data!$C$6="Real",B538,I538+J537+($C$14*$C$12)*(NORMINV(RAND(),$C$15,CHOOSE($G$13,$C$13,F538,G538)))),"")</f>
        <v>1.3434813540340127</v>
      </c>
      <c r="K538" s="88">
        <f>IF(ISNUMBER(A538), IF($G$16="fixed",$G$17,MIN(H538*Data!$C$7*$C$16*0.5,$C$17*Data!$C$7))*$C$12,"")</f>
        <v>8.0000000000000007E-5</v>
      </c>
      <c r="L538" s="42">
        <f t="shared" ca="1" si="254"/>
        <v>1.3434813540340127</v>
      </c>
      <c r="M538" s="44">
        <f t="shared" ca="1" si="255"/>
        <v>1.3435213540340127</v>
      </c>
      <c r="N538" s="44">
        <f t="shared" ca="1" si="256"/>
        <v>1.3434413540340127</v>
      </c>
      <c r="O538" s="108">
        <f t="shared" ca="1" si="231"/>
        <v>-0.66384371270316367</v>
      </c>
      <c r="P538" s="102">
        <f t="shared" ca="1" si="232"/>
        <v>11.015999029720138</v>
      </c>
      <c r="Q538" s="102">
        <f t="shared" ca="1" si="233"/>
        <v>0.38816588996108131</v>
      </c>
      <c r="R538" s="120">
        <f t="shared" ca="1" si="251"/>
        <v>1</v>
      </c>
      <c r="S538" s="54">
        <f t="shared" ca="1" si="252"/>
        <v>0</v>
      </c>
      <c r="T538" s="5">
        <f t="shared" ca="1" si="234"/>
        <v>1.3495941575375672</v>
      </c>
      <c r="U538" s="152">
        <f t="shared" ca="1" si="235"/>
        <v>1.3562014865041148</v>
      </c>
      <c r="V538" s="152">
        <f t="shared" ca="1" si="236"/>
        <v>1.3420406715716564</v>
      </c>
      <c r="W538" s="153">
        <f t="shared" ca="1" si="237"/>
        <v>2</v>
      </c>
      <c r="X538" s="153">
        <f t="shared" ca="1" si="238"/>
        <v>2</v>
      </c>
      <c r="Y538" s="153">
        <f t="shared" ca="1" si="239"/>
        <v>8</v>
      </c>
      <c r="Z538" s="153">
        <f t="shared" ca="1" si="240"/>
        <v>8</v>
      </c>
      <c r="AA538" s="152">
        <f t="shared" ca="1" si="241"/>
        <v>1.3541964043716699</v>
      </c>
      <c r="AB538" s="152">
        <f t="shared" ca="1" si="242"/>
        <v>1.3451994727122973</v>
      </c>
      <c r="AC538" s="154">
        <f t="shared" ca="1" si="243"/>
        <v>-860.4040270125779</v>
      </c>
      <c r="AD538" s="154">
        <f t="shared" ca="1" si="244"/>
        <v>134.24949426276811</v>
      </c>
      <c r="AE538" s="3">
        <f t="shared" ca="1" si="245"/>
        <v>-45.384658296863108</v>
      </c>
      <c r="AF538" s="3">
        <f t="shared" ca="1" si="246"/>
        <v>-726.15453274980973</v>
      </c>
      <c r="AG538" s="3" t="str">
        <f t="shared" ca="1" si="253"/>
        <v>N</v>
      </c>
      <c r="AH538" s="4" t="str">
        <f t="shared" ca="1" si="247"/>
        <v/>
      </c>
      <c r="AI538" s="75">
        <f t="shared" ca="1" si="248"/>
        <v>-72.615453274980979</v>
      </c>
      <c r="AJ538" s="75">
        <f t="shared" ca="1" si="249"/>
        <v>0</v>
      </c>
    </row>
    <row r="539" spans="1:36" ht="14.25">
      <c r="A539" s="41">
        <f t="shared" si="250"/>
        <v>473</v>
      </c>
      <c r="B539" s="150">
        <f ca="1">IF(ISNUMBER(A539),INDEX('MetaTrader Import'!$H$13:$J$5893,TRUNC(((A539-$A$39+1)-1)/3)+1,MOD((A539-$A$39+1)-1,3)+1),"")</f>
        <v>0</v>
      </c>
      <c r="C539" s="43">
        <f t="shared" ca="1" si="227"/>
        <v>20.076829802754112</v>
      </c>
      <c r="D539" s="43">
        <f t="shared" ca="1" si="228"/>
        <v>1.1729185324938391</v>
      </c>
      <c r="E539" s="43">
        <f t="shared" ca="1" si="229"/>
        <v>21.249748335247951</v>
      </c>
      <c r="F539" s="43">
        <f t="shared" ca="1" si="230"/>
        <v>2.1249748335247949</v>
      </c>
      <c r="G539" s="43">
        <f>IF(A539&lt;&gt;"",IF(A539&lt;Data!$G$11*0.25,$C$13/$G$32,IF(A539&gt;Data!$G$11*0.25,$C$13,$C$13*10)),"")</f>
        <v>2</v>
      </c>
      <c r="H539" s="43">
        <f>IF(A539&lt;&gt;"",IF(Data!$G$9="constant",$C$13,IF(Data!$G$9="squeeze",G539,F539)),"")</f>
        <v>2</v>
      </c>
      <c r="I539" s="38">
        <f ca="1">IF(ISNUMBER(A539),NORMINV(RAND(),0,IF(AND(Data!$G$9="squeeze",A539&lt;Data!$G$11*0.25),$H$32,1)*$C$30*$C$13)*($C$14*$C$12),"")</f>
        <v>8.1636350408313945E-4</v>
      </c>
      <c r="J539" s="42">
        <f ca="1">IFERROR(IF(Data!$C$6="Real",B539,I539+J538+($C$14*$C$12)*(NORMINV(RAND(),$C$15,CHOOSE($G$13,$C$13,F539,G539)))),"")</f>
        <v>1.3441614140322491</v>
      </c>
      <c r="K539" s="88">
        <f>IF(ISNUMBER(A539), IF($G$16="fixed",$G$17,MIN(H539*Data!$C$7*$C$16*0.5,$C$17*Data!$C$7))*$C$12,"")</f>
        <v>8.0000000000000007E-5</v>
      </c>
      <c r="L539" s="42">
        <f t="shared" ca="1" si="254"/>
        <v>1.3441614140322491</v>
      </c>
      <c r="M539" s="44">
        <f t="shared" ca="1" si="255"/>
        <v>1.3442014140322491</v>
      </c>
      <c r="N539" s="44">
        <f t="shared" ca="1" si="256"/>
        <v>1.3441214140322491</v>
      </c>
      <c r="O539" s="108">
        <f t="shared" ca="1" si="231"/>
        <v>-0.96576515149418163</v>
      </c>
      <c r="P539" s="102">
        <f t="shared" ca="1" si="232"/>
        <v>10.77516641906678</v>
      </c>
      <c r="Q539" s="102">
        <f t="shared" ca="1" si="233"/>
        <v>0.29189195420482661</v>
      </c>
      <c r="R539" s="120">
        <f t="shared" ca="1" si="251"/>
        <v>1</v>
      </c>
      <c r="S539" s="54">
        <f t="shared" ca="1" si="252"/>
        <v>0</v>
      </c>
      <c r="T539" s="5">
        <f t="shared" ca="1" si="234"/>
        <v>1.3495941575375672</v>
      </c>
      <c r="U539" s="152">
        <f t="shared" ca="1" si="235"/>
        <v>1.3562014865041148</v>
      </c>
      <c r="V539" s="152">
        <f t="shared" ca="1" si="236"/>
        <v>1.3420406715716564</v>
      </c>
      <c r="W539" s="153">
        <f t="shared" ca="1" si="237"/>
        <v>2</v>
      </c>
      <c r="X539" s="153">
        <f t="shared" ca="1" si="238"/>
        <v>2</v>
      </c>
      <c r="Y539" s="153">
        <f t="shared" ca="1" si="239"/>
        <v>8</v>
      </c>
      <c r="Z539" s="153">
        <f t="shared" ca="1" si="240"/>
        <v>8</v>
      </c>
      <c r="AA539" s="152">
        <f t="shared" ca="1" si="241"/>
        <v>1.3541964043716699</v>
      </c>
      <c r="AB539" s="152">
        <f t="shared" ca="1" si="242"/>
        <v>1.3451994727122973</v>
      </c>
      <c r="AC539" s="154">
        <f t="shared" ca="1" si="243"/>
        <v>-805.99922715366642</v>
      </c>
      <c r="AD539" s="154">
        <f t="shared" ca="1" si="244"/>
        <v>79.844694403856664</v>
      </c>
      <c r="AE539" s="3">
        <f t="shared" ca="1" si="245"/>
        <v>-45.384658296863108</v>
      </c>
      <c r="AF539" s="3">
        <f t="shared" ca="1" si="246"/>
        <v>-726.15453274980973</v>
      </c>
      <c r="AG539" s="3" t="str">
        <f t="shared" ca="1" si="253"/>
        <v>N</v>
      </c>
      <c r="AH539" s="4" t="str">
        <f t="shared" ca="1" si="247"/>
        <v/>
      </c>
      <c r="AI539" s="75">
        <f t="shared" ca="1" si="248"/>
        <v>-72.615453274980979</v>
      </c>
      <c r="AJ539" s="75">
        <f t="shared" ca="1" si="249"/>
        <v>0</v>
      </c>
    </row>
    <row r="540" spans="1:36" ht="14.25">
      <c r="A540" s="41">
        <f t="shared" si="250"/>
        <v>474</v>
      </c>
      <c r="B540" s="150">
        <f>IF(ISNUMBER(A540),INDEX('MetaTrader Import'!$H$13:$J$5893,TRUNC(((A540-$A$39+1)-1)/3)+1,MOD((A540-$A$39+1)-1,3)+1),"")</f>
        <v>0</v>
      </c>
      <c r="C540" s="43">
        <f t="shared" ca="1" si="227"/>
        <v>21.249748335247951</v>
      </c>
      <c r="D540" s="43">
        <f t="shared" ca="1" si="228"/>
        <v>0.29929964907502454</v>
      </c>
      <c r="E540" s="43">
        <f t="shared" ca="1" si="229"/>
        <v>21.549047984322975</v>
      </c>
      <c r="F540" s="43">
        <f t="shared" ca="1" si="230"/>
        <v>2.1549047984322973</v>
      </c>
      <c r="G540" s="43">
        <f>IF(A540&lt;&gt;"",IF(A540&lt;Data!$G$11*0.25,$C$13/$G$32,IF(A540&gt;Data!$G$11*0.25,$C$13,$C$13*10)),"")</f>
        <v>2</v>
      </c>
      <c r="H540" s="43">
        <f>IF(A540&lt;&gt;"",IF(Data!$G$9="constant",$C$13,IF(Data!$G$9="squeeze",G540,F540)),"")</f>
        <v>2</v>
      </c>
      <c r="I540" s="38">
        <f ca="1">IF(ISNUMBER(A540),NORMINV(RAND(),0,IF(AND(Data!$G$9="squeeze",A540&lt;Data!$G$11*0.25),$H$32,1)*$C$30*$C$13)*($C$14*$C$12),"")</f>
        <v>3.3484511892755044E-4</v>
      </c>
      <c r="J540" s="42">
        <f ca="1">IFERROR(IF(Data!$C$6="Real",B540,I540+J539+($C$14*$C$12)*(NORMINV(RAND(),$C$15,CHOOSE($G$13,$C$13,F540,G540)))),"")</f>
        <v>1.345001268193321</v>
      </c>
      <c r="K540" s="88">
        <f>IF(ISNUMBER(A540), IF($G$16="fixed",$G$17,MIN(H540*Data!$C$7*$C$16*0.5,$C$17*Data!$C$7))*$C$12,"")</f>
        <v>8.0000000000000007E-5</v>
      </c>
      <c r="L540" s="42">
        <f t="shared" ca="1" si="254"/>
        <v>1.345001268193321</v>
      </c>
      <c r="M540" s="44">
        <f t="shared" ca="1" si="255"/>
        <v>1.345041268193321</v>
      </c>
      <c r="N540" s="44">
        <f t="shared" ca="1" si="256"/>
        <v>1.344961268193321</v>
      </c>
      <c r="O540" s="108">
        <f t="shared" ca="1" si="231"/>
        <v>-1.1860999311559977</v>
      </c>
      <c r="P540" s="102">
        <f t="shared" ca="1" si="232"/>
        <v>10.255652588759784</v>
      </c>
      <c r="Q540" s="102">
        <f t="shared" ca="1" si="233"/>
        <v>0.1704885869329795</v>
      </c>
      <c r="R540" s="120">
        <f t="shared" ca="1" si="251"/>
        <v>1</v>
      </c>
      <c r="S540" s="54">
        <f t="shared" ca="1" si="252"/>
        <v>0</v>
      </c>
      <c r="T540" s="5">
        <f t="shared" ca="1" si="234"/>
        <v>1.3495941575375672</v>
      </c>
      <c r="U540" s="152">
        <f t="shared" ca="1" si="235"/>
        <v>1.3562014865041148</v>
      </c>
      <c r="V540" s="152">
        <f t="shared" ca="1" si="236"/>
        <v>1.3420406715716564</v>
      </c>
      <c r="W540" s="153">
        <f t="shared" ca="1" si="237"/>
        <v>2</v>
      </c>
      <c r="X540" s="153">
        <f t="shared" ca="1" si="238"/>
        <v>2</v>
      </c>
      <c r="Y540" s="153">
        <f t="shared" ca="1" si="239"/>
        <v>8</v>
      </c>
      <c r="Z540" s="153">
        <f t="shared" ca="1" si="240"/>
        <v>8</v>
      </c>
      <c r="AA540" s="152">
        <f t="shared" ca="1" si="241"/>
        <v>1.3541964043716699</v>
      </c>
      <c r="AB540" s="152">
        <f t="shared" ca="1" si="242"/>
        <v>1.3451994727122973</v>
      </c>
      <c r="AC540" s="154">
        <f t="shared" ca="1" si="243"/>
        <v>-738.81089426791391</v>
      </c>
      <c r="AD540" s="154">
        <f t="shared" ca="1" si="244"/>
        <v>12.65636151810412</v>
      </c>
      <c r="AE540" s="3">
        <f t="shared" ca="1" si="245"/>
        <v>-45.384658296863108</v>
      </c>
      <c r="AF540" s="3">
        <f t="shared" ca="1" si="246"/>
        <v>-726.15453274980973</v>
      </c>
      <c r="AG540" s="3" t="str">
        <f t="shared" ca="1" si="253"/>
        <v>N</v>
      </c>
      <c r="AH540" s="4" t="str">
        <f t="shared" ca="1" si="247"/>
        <v/>
      </c>
      <c r="AI540" s="75">
        <f t="shared" ca="1" si="248"/>
        <v>-72.615453274980979</v>
      </c>
      <c r="AJ540" s="75">
        <f t="shared" ca="1" si="249"/>
        <v>0</v>
      </c>
    </row>
    <row r="541" spans="1:36" ht="14.25">
      <c r="A541" s="41">
        <f t="shared" si="250"/>
        <v>475</v>
      </c>
      <c r="B541" s="150">
        <f ca="1">IF(ISNUMBER(A541),INDEX('MetaTrader Import'!$H$13:$J$5893,TRUNC(((A541-$A$39+1)-1)/3)+1,MOD((A541-$A$39+1)-1,3)+1),"")</f>
        <v>0</v>
      </c>
      <c r="C541" s="43">
        <f t="shared" ca="1" si="227"/>
        <v>21.549047984322975</v>
      </c>
      <c r="D541" s="43">
        <f t="shared" ca="1" si="228"/>
        <v>1.1923394213030933</v>
      </c>
      <c r="E541" s="43">
        <f t="shared" ca="1" si="229"/>
        <v>22.741387405626067</v>
      </c>
      <c r="F541" s="43">
        <f t="shared" ca="1" si="230"/>
        <v>2.2741387405626066</v>
      </c>
      <c r="G541" s="43">
        <f>IF(A541&lt;&gt;"",IF(A541&lt;Data!$G$11*0.25,$C$13/$G$32,IF(A541&gt;Data!$G$11*0.25,$C$13,$C$13*10)),"")</f>
        <v>2</v>
      </c>
      <c r="H541" s="43">
        <f>IF(A541&lt;&gt;"",IF(Data!$G$9="constant",$C$13,IF(Data!$G$9="squeeze",G541,F541)),"")</f>
        <v>2</v>
      </c>
      <c r="I541" s="38">
        <f ca="1">IF(ISNUMBER(A541),NORMINV(RAND(),0,IF(AND(Data!$G$9="squeeze",A541&lt;Data!$G$11*0.25),$H$32,1)*$C$30*$C$13)*($C$14*$C$12),"")</f>
        <v>-9.294181772831504E-4</v>
      </c>
      <c r="J541" s="42">
        <f ca="1">IFERROR(IF(Data!$C$6="Real",B541,I541+J540+($C$14*$C$12)*(NORMINV(RAND(),$C$15,CHOOSE($G$13,$C$13,F541,G541)))),"")</f>
        <v>1.3440509299032413</v>
      </c>
      <c r="K541" s="88">
        <f>IF(ISNUMBER(A541), IF($G$16="fixed",$G$17,MIN(H541*Data!$C$7*$C$16*0.5,$C$17*Data!$C$7))*$C$12,"")</f>
        <v>8.0000000000000007E-5</v>
      </c>
      <c r="L541" s="42">
        <f t="shared" ca="1" si="254"/>
        <v>1.3440509299032413</v>
      </c>
      <c r="M541" s="44">
        <f t="shared" ca="1" si="255"/>
        <v>1.3440909299032413</v>
      </c>
      <c r="N541" s="44">
        <f t="shared" ca="1" si="256"/>
        <v>1.3440109299032412</v>
      </c>
      <c r="O541" s="108">
        <f t="shared" ca="1" si="231"/>
        <v>-1.5178347926253422</v>
      </c>
      <c r="P541" s="102">
        <f t="shared" ca="1" si="232"/>
        <v>10.153751387741675</v>
      </c>
      <c r="Q541" s="102">
        <f t="shared" ca="1" si="233"/>
        <v>3.3490395329869069E-2</v>
      </c>
      <c r="R541" s="120">
        <f t="shared" ca="1" si="251"/>
        <v>1</v>
      </c>
      <c r="S541" s="54">
        <f t="shared" ca="1" si="252"/>
        <v>0</v>
      </c>
      <c r="T541" s="5">
        <f t="shared" ca="1" si="234"/>
        <v>1.3495941575375672</v>
      </c>
      <c r="U541" s="152">
        <f t="shared" ca="1" si="235"/>
        <v>1.3562014865041148</v>
      </c>
      <c r="V541" s="152">
        <f t="shared" ca="1" si="236"/>
        <v>1.3420406715716564</v>
      </c>
      <c r="W541" s="153">
        <f t="shared" ca="1" si="237"/>
        <v>2</v>
      </c>
      <c r="X541" s="153">
        <f t="shared" ca="1" si="238"/>
        <v>2</v>
      </c>
      <c r="Y541" s="153">
        <f t="shared" ca="1" si="239"/>
        <v>8</v>
      </c>
      <c r="Z541" s="153">
        <f t="shared" ca="1" si="240"/>
        <v>8</v>
      </c>
      <c r="AA541" s="152">
        <f t="shared" ca="1" si="241"/>
        <v>1.3541964043716699</v>
      </c>
      <c r="AB541" s="152">
        <f t="shared" ca="1" si="242"/>
        <v>1.3451994727122973</v>
      </c>
      <c r="AC541" s="154">
        <f t="shared" ca="1" si="243"/>
        <v>-814.83795747429258</v>
      </c>
      <c r="AD541" s="154">
        <f t="shared" ca="1" si="244"/>
        <v>88.683424724482762</v>
      </c>
      <c r="AE541" s="3">
        <f t="shared" ca="1" si="245"/>
        <v>-45.384658296863115</v>
      </c>
      <c r="AF541" s="3">
        <f t="shared" ca="1" si="246"/>
        <v>-726.15453274980985</v>
      </c>
      <c r="AG541" s="3" t="str">
        <f t="shared" ca="1" si="253"/>
        <v>N</v>
      </c>
      <c r="AH541" s="4" t="str">
        <f t="shared" ca="1" si="247"/>
        <v/>
      </c>
      <c r="AI541" s="75">
        <f t="shared" ca="1" si="248"/>
        <v>-72.615453274980979</v>
      </c>
      <c r="AJ541" s="75">
        <f t="shared" ca="1" si="249"/>
        <v>0</v>
      </c>
    </row>
    <row r="542" spans="1:36" ht="14.25">
      <c r="A542" s="41">
        <f t="shared" si="250"/>
        <v>476</v>
      </c>
      <c r="B542" s="150">
        <f ca="1">IF(ISNUMBER(A542),INDEX('MetaTrader Import'!$H$13:$J$5893,TRUNC(((A542-$A$39+1)-1)/3)+1,MOD((A542-$A$39+1)-1,3)+1),"")</f>
        <v>0</v>
      </c>
      <c r="C542" s="43">
        <f t="shared" ca="1" si="227"/>
        <v>22.741387405626067</v>
      </c>
      <c r="D542" s="43">
        <f t="shared" ca="1" si="228"/>
        <v>-1.1313175151641237</v>
      </c>
      <c r="E542" s="43">
        <f t="shared" ca="1" si="229"/>
        <v>21.610069890461943</v>
      </c>
      <c r="F542" s="43">
        <f t="shared" ca="1" si="230"/>
        <v>2.1610069890461943</v>
      </c>
      <c r="G542" s="43">
        <f>IF(A542&lt;&gt;"",IF(A542&lt;Data!$G$11*0.25,$C$13/$G$32,IF(A542&gt;Data!$G$11*0.25,$C$13,$C$13*10)),"")</f>
        <v>2</v>
      </c>
      <c r="H542" s="43">
        <f>IF(A542&lt;&gt;"",IF(Data!$G$9="constant",$C$13,IF(Data!$G$9="squeeze",G542,F542)),"")</f>
        <v>2</v>
      </c>
      <c r="I542" s="38">
        <f ca="1">IF(ISNUMBER(A542),NORMINV(RAND(),0,IF(AND(Data!$G$9="squeeze",A542&lt;Data!$G$11*0.25),$H$32,1)*$C$30*$C$13)*($C$14*$C$12),"")</f>
        <v>-3.0749122815996251E-4</v>
      </c>
      <c r="J542" s="42">
        <f ca="1">IFERROR(IF(Data!$C$6="Real",B542,I542+J541+($C$14*$C$12)*(NORMINV(RAND(),$C$15,CHOOSE($G$13,$C$13,F542,G542)))),"")</f>
        <v>1.3434945471967323</v>
      </c>
      <c r="K542" s="88">
        <f>IF(ISNUMBER(A542), IF($G$16="fixed",$G$17,MIN(H542*Data!$C$7*$C$16*0.5,$C$17*Data!$C$7))*$C$12,"")</f>
        <v>8.0000000000000007E-5</v>
      </c>
      <c r="L542" s="42">
        <f t="shared" ca="1" si="254"/>
        <v>1.3434945471967323</v>
      </c>
      <c r="M542" s="44">
        <f t="shared" ca="1" si="255"/>
        <v>1.3435345471967324</v>
      </c>
      <c r="N542" s="44">
        <f t="shared" ca="1" si="256"/>
        <v>1.3434545471967323</v>
      </c>
      <c r="O542" s="108">
        <f t="shared" ca="1" si="231"/>
        <v>-1.6360823554097006</v>
      </c>
      <c r="P542" s="102">
        <f t="shared" ca="1" si="232"/>
        <v>10.396907681063736</v>
      </c>
      <c r="Q542" s="102">
        <f t="shared" ca="1" si="233"/>
        <v>-8.9113740292647028E-2</v>
      </c>
      <c r="R542" s="120">
        <f t="shared" ca="1" si="251"/>
        <v>1</v>
      </c>
      <c r="S542" s="54">
        <f t="shared" ca="1" si="252"/>
        <v>0</v>
      </c>
      <c r="T542" s="5">
        <f t="shared" ca="1" si="234"/>
        <v>1.3495941575375672</v>
      </c>
      <c r="U542" s="152">
        <f t="shared" ca="1" si="235"/>
        <v>1.3562014865041148</v>
      </c>
      <c r="V542" s="152">
        <f t="shared" ca="1" si="236"/>
        <v>1.3420406715716564</v>
      </c>
      <c r="W542" s="153">
        <f t="shared" ca="1" si="237"/>
        <v>2</v>
      </c>
      <c r="X542" s="153">
        <f t="shared" ca="1" si="238"/>
        <v>2</v>
      </c>
      <c r="Y542" s="153">
        <f t="shared" ca="1" si="239"/>
        <v>8</v>
      </c>
      <c r="Z542" s="153">
        <f t="shared" ca="1" si="240"/>
        <v>8</v>
      </c>
      <c r="AA542" s="152">
        <f t="shared" ca="1" si="241"/>
        <v>1.3541964043716699</v>
      </c>
      <c r="AB542" s="152">
        <f t="shared" ca="1" si="242"/>
        <v>1.3451994727122973</v>
      </c>
      <c r="AC542" s="154">
        <f t="shared" ca="1" si="243"/>
        <v>-859.34857399500686</v>
      </c>
      <c r="AD542" s="154">
        <f t="shared" ca="1" si="244"/>
        <v>133.19404124519707</v>
      </c>
      <c r="AE542" s="3">
        <f t="shared" ca="1" si="245"/>
        <v>-45.384658296863108</v>
      </c>
      <c r="AF542" s="3">
        <f t="shared" ca="1" si="246"/>
        <v>-726.15453274980973</v>
      </c>
      <c r="AG542" s="3" t="str">
        <f t="shared" ca="1" si="253"/>
        <v>N</v>
      </c>
      <c r="AH542" s="4" t="str">
        <f t="shared" ca="1" si="247"/>
        <v/>
      </c>
      <c r="AI542" s="75">
        <f t="shared" ca="1" si="248"/>
        <v>-72.615453274980979</v>
      </c>
      <c r="AJ542" s="75">
        <f t="shared" ca="1" si="249"/>
        <v>0</v>
      </c>
    </row>
    <row r="543" spans="1:36" ht="14.25">
      <c r="A543" s="41">
        <f t="shared" si="250"/>
        <v>477</v>
      </c>
      <c r="B543" s="150">
        <f>IF(ISNUMBER(A543),INDEX('MetaTrader Import'!$H$13:$J$5893,TRUNC(((A543-$A$39+1)-1)/3)+1,MOD((A543-$A$39+1)-1,3)+1),"")</f>
        <v>0</v>
      </c>
      <c r="C543" s="43">
        <f t="shared" ca="1" si="227"/>
        <v>21.610069890461943</v>
      </c>
      <c r="D543" s="43">
        <f t="shared" ca="1" si="228"/>
        <v>-2.094346662866426</v>
      </c>
      <c r="E543" s="43">
        <f t="shared" ca="1" si="229"/>
        <v>19.515723227595519</v>
      </c>
      <c r="F543" s="43">
        <f t="shared" ca="1" si="230"/>
        <v>1.9515723227595518</v>
      </c>
      <c r="G543" s="43">
        <f>IF(A543&lt;&gt;"",IF(A543&lt;Data!$G$11*0.25,$C$13/$G$32,IF(A543&gt;Data!$G$11*0.25,$C$13,$C$13*10)),"")</f>
        <v>2</v>
      </c>
      <c r="H543" s="43">
        <f>IF(A543&lt;&gt;"",IF(Data!$G$9="constant",$C$13,IF(Data!$G$9="squeeze",G543,F543)),"")</f>
        <v>2</v>
      </c>
      <c r="I543" s="38">
        <f ca="1">IF(ISNUMBER(A543),NORMINV(RAND(),0,IF(AND(Data!$G$9="squeeze",A543&lt;Data!$G$11*0.25),$H$32,1)*$C$30*$C$13)*($C$14*$C$12),"")</f>
        <v>1.3063789557633544E-4</v>
      </c>
      <c r="J543" s="42">
        <f ca="1">IFERROR(IF(Data!$C$6="Real",B543,I543+J542+($C$14*$C$12)*(NORMINV(RAND(),$C$15,CHOOSE($G$13,$C$13,F543,G543)))),"")</f>
        <v>1.3438886533007153</v>
      </c>
      <c r="K543" s="88">
        <f>IF(ISNUMBER(A543), IF($G$16="fixed",$G$17,MIN(H543*Data!$C$7*$C$16*0.5,$C$17*Data!$C$7))*$C$12,"")</f>
        <v>8.0000000000000007E-5</v>
      </c>
      <c r="L543" s="42">
        <f t="shared" ca="1" si="254"/>
        <v>1.3438886533007153</v>
      </c>
      <c r="M543" s="44">
        <f t="shared" ca="1" si="255"/>
        <v>1.3439286533007153</v>
      </c>
      <c r="N543" s="44">
        <f t="shared" ca="1" si="256"/>
        <v>1.3438486533007152</v>
      </c>
      <c r="O543" s="108">
        <f t="shared" ca="1" si="231"/>
        <v>-1.4431056754467702</v>
      </c>
      <c r="P543" s="102">
        <f t="shared" ca="1" si="232"/>
        <v>9.9577718956729182</v>
      </c>
      <c r="Q543" s="102">
        <f t="shared" ca="1" si="233"/>
        <v>-0.18887542471700247</v>
      </c>
      <c r="R543" s="120">
        <f t="shared" ca="1" si="251"/>
        <v>1</v>
      </c>
      <c r="S543" s="54">
        <f t="shared" ca="1" si="252"/>
        <v>0</v>
      </c>
      <c r="T543" s="5">
        <f t="shared" ca="1" si="234"/>
        <v>1.3495941575375672</v>
      </c>
      <c r="U543" s="152">
        <f t="shared" ca="1" si="235"/>
        <v>1.3562014865041148</v>
      </c>
      <c r="V543" s="152">
        <f t="shared" ca="1" si="236"/>
        <v>1.3420406715716564</v>
      </c>
      <c r="W543" s="153">
        <f t="shared" ca="1" si="237"/>
        <v>2</v>
      </c>
      <c r="X543" s="153">
        <f t="shared" ca="1" si="238"/>
        <v>2</v>
      </c>
      <c r="Y543" s="153">
        <f t="shared" ca="1" si="239"/>
        <v>8</v>
      </c>
      <c r="Z543" s="153">
        <f t="shared" ca="1" si="240"/>
        <v>8</v>
      </c>
      <c r="AA543" s="152">
        <f t="shared" ca="1" si="241"/>
        <v>1.3541964043716699</v>
      </c>
      <c r="AB543" s="152">
        <f t="shared" ca="1" si="242"/>
        <v>1.3451994727122973</v>
      </c>
      <c r="AC543" s="154">
        <f t="shared" ca="1" si="243"/>
        <v>-827.82008567637172</v>
      </c>
      <c r="AD543" s="154">
        <f t="shared" ca="1" si="244"/>
        <v>101.66555292656199</v>
      </c>
      <c r="AE543" s="3">
        <f t="shared" ca="1" si="245"/>
        <v>-45.384658296863108</v>
      </c>
      <c r="AF543" s="3">
        <f t="shared" ca="1" si="246"/>
        <v>-726.15453274980973</v>
      </c>
      <c r="AG543" s="3" t="str">
        <f t="shared" ca="1" si="253"/>
        <v>N</v>
      </c>
      <c r="AH543" s="4" t="str">
        <f t="shared" ca="1" si="247"/>
        <v/>
      </c>
      <c r="AI543" s="75">
        <f t="shared" ca="1" si="248"/>
        <v>-72.615453274980979</v>
      </c>
      <c r="AJ543" s="75">
        <f t="shared" ca="1" si="249"/>
        <v>0</v>
      </c>
    </row>
    <row r="544" spans="1:36" ht="14.25">
      <c r="A544" s="41">
        <f t="shared" si="250"/>
        <v>478</v>
      </c>
      <c r="B544" s="150">
        <f ca="1">IF(ISNUMBER(A544),INDEX('MetaTrader Import'!$H$13:$J$5893,TRUNC(((A544-$A$39+1)-1)/3)+1,MOD((A544-$A$39+1)-1,3)+1),"")</f>
        <v>0</v>
      </c>
      <c r="C544" s="43">
        <f t="shared" ca="1" si="227"/>
        <v>19.515723227595519</v>
      </c>
      <c r="D544" s="43">
        <f t="shared" ca="1" si="228"/>
        <v>9.353989831107834E-2</v>
      </c>
      <c r="E544" s="43">
        <f t="shared" ca="1" si="229"/>
        <v>19.609263125906597</v>
      </c>
      <c r="F544" s="43">
        <f t="shared" ca="1" si="230"/>
        <v>1.9609263125906597</v>
      </c>
      <c r="G544" s="43">
        <f>IF(A544&lt;&gt;"",IF(A544&lt;Data!$G$11*0.25,$C$13/$G$32,IF(A544&gt;Data!$G$11*0.25,$C$13,$C$13*10)),"")</f>
        <v>2</v>
      </c>
      <c r="H544" s="43">
        <f>IF(A544&lt;&gt;"",IF(Data!$G$9="constant",$C$13,IF(Data!$G$9="squeeze",G544,F544)),"")</f>
        <v>2</v>
      </c>
      <c r="I544" s="38">
        <f ca="1">IF(ISNUMBER(A544),NORMINV(RAND(),0,IF(AND(Data!$G$9="squeeze",A544&lt;Data!$G$11*0.25),$H$32,1)*$C$30*$C$13)*($C$14*$C$12),"")</f>
        <v>5.3262868698095893E-4</v>
      </c>
      <c r="J544" s="42">
        <f ca="1">IFERROR(IF(Data!$C$6="Real",B544,I544+J543+($C$14*$C$12)*(NORMINV(RAND(),$C$15,CHOOSE($G$13,$C$13,F544,G544)))),"")</f>
        <v>1.3444497303682736</v>
      </c>
      <c r="K544" s="88">
        <f>IF(ISNUMBER(A544), IF($G$16="fixed",$G$17,MIN(H544*Data!$C$7*$C$16*0.5,$C$17*Data!$C$7))*$C$12,"")</f>
        <v>8.0000000000000007E-5</v>
      </c>
      <c r="L544" s="42">
        <f t="shared" ca="1" si="254"/>
        <v>1.3444497303682736</v>
      </c>
      <c r="M544" s="44">
        <f t="shared" ca="1" si="255"/>
        <v>1.3444897303682737</v>
      </c>
      <c r="N544" s="44">
        <f t="shared" ca="1" si="256"/>
        <v>1.3444097303682736</v>
      </c>
      <c r="O544" s="108">
        <f t="shared" ca="1" si="231"/>
        <v>-0.9399036730842667</v>
      </c>
      <c r="P544" s="102">
        <f t="shared" ca="1" si="232"/>
        <v>8.8492817977771665</v>
      </c>
      <c r="Q544" s="102">
        <f t="shared" ca="1" si="233"/>
        <v>-0.26984320061253125</v>
      </c>
      <c r="R544" s="120">
        <f t="shared" ca="1" si="251"/>
        <v>1</v>
      </c>
      <c r="S544" s="54">
        <f t="shared" ca="1" si="252"/>
        <v>0</v>
      </c>
      <c r="T544" s="5">
        <f t="shared" ca="1" si="234"/>
        <v>1.3495941575375672</v>
      </c>
      <c r="U544" s="152">
        <f t="shared" ca="1" si="235"/>
        <v>1.3562014865041148</v>
      </c>
      <c r="V544" s="152">
        <f t="shared" ca="1" si="236"/>
        <v>1.3420406715716564</v>
      </c>
      <c r="W544" s="153">
        <f t="shared" ca="1" si="237"/>
        <v>2</v>
      </c>
      <c r="X544" s="153">
        <f t="shared" ca="1" si="238"/>
        <v>2</v>
      </c>
      <c r="Y544" s="153">
        <f t="shared" ca="1" si="239"/>
        <v>8</v>
      </c>
      <c r="Z544" s="153">
        <f t="shared" ca="1" si="240"/>
        <v>8</v>
      </c>
      <c r="AA544" s="152">
        <f t="shared" ca="1" si="241"/>
        <v>1.3541964043716699</v>
      </c>
      <c r="AB544" s="152">
        <f t="shared" ca="1" si="242"/>
        <v>1.3451994727122973</v>
      </c>
      <c r="AC544" s="154">
        <f t="shared" ca="1" si="243"/>
        <v>-782.93392027170228</v>
      </c>
      <c r="AD544" s="154">
        <f t="shared" ca="1" si="244"/>
        <v>56.779387521892488</v>
      </c>
      <c r="AE544" s="3">
        <f t="shared" ca="1" si="245"/>
        <v>-45.384658296863108</v>
      </c>
      <c r="AF544" s="3">
        <f t="shared" ca="1" si="246"/>
        <v>-726.15453274980973</v>
      </c>
      <c r="AG544" s="3" t="str">
        <f t="shared" ca="1" si="253"/>
        <v>N</v>
      </c>
      <c r="AH544" s="4" t="str">
        <f t="shared" ca="1" si="247"/>
        <v/>
      </c>
      <c r="AI544" s="75">
        <f t="shared" ca="1" si="248"/>
        <v>-72.615453274980979</v>
      </c>
      <c r="AJ544" s="75">
        <f t="shared" ca="1" si="249"/>
        <v>0</v>
      </c>
    </row>
    <row r="545" spans="1:36" ht="14.25">
      <c r="A545" s="41">
        <f t="shared" si="250"/>
        <v>479</v>
      </c>
      <c r="B545" s="150">
        <f ca="1">IF(ISNUMBER(A545),INDEX('MetaTrader Import'!$H$13:$J$5893,TRUNC(((A545-$A$39+1)-1)/3)+1,MOD((A545-$A$39+1)-1,3)+1),"")</f>
        <v>0</v>
      </c>
      <c r="C545" s="43">
        <f t="shared" ca="1" si="227"/>
        <v>19.609263125906597</v>
      </c>
      <c r="D545" s="43">
        <f t="shared" ca="1" si="228"/>
        <v>0.16861433584519558</v>
      </c>
      <c r="E545" s="43">
        <f t="shared" ca="1" si="229"/>
        <v>19.777877461751793</v>
      </c>
      <c r="F545" s="43">
        <f t="shared" ca="1" si="230"/>
        <v>1.9777877461751792</v>
      </c>
      <c r="G545" s="43">
        <f>IF(A545&lt;&gt;"",IF(A545&lt;Data!$G$11*0.25,$C$13/$G$32,IF(A545&gt;Data!$G$11*0.25,$C$13,$C$13*10)),"")</f>
        <v>2</v>
      </c>
      <c r="H545" s="43">
        <f>IF(A545&lt;&gt;"",IF(Data!$G$9="constant",$C$13,IF(Data!$G$9="squeeze",G545,F545)),"")</f>
        <v>2</v>
      </c>
      <c r="I545" s="38">
        <f ca="1">IF(ISNUMBER(A545),NORMINV(RAND(),0,IF(AND(Data!$G$9="squeeze",A545&lt;Data!$G$11*0.25),$H$32,1)*$C$30*$C$13)*($C$14*$C$12),"")</f>
        <v>-2.4331498387717274E-5</v>
      </c>
      <c r="J545" s="42">
        <f ca="1">IFERROR(IF(Data!$C$6="Real",B545,I545+J544+($C$14*$C$12)*(NORMINV(RAND(),$C$15,CHOOSE($G$13,$C$13,F545,G545)))),"")</f>
        <v>1.3447094413700935</v>
      </c>
      <c r="K545" s="88">
        <f>IF(ISNUMBER(A545), IF($G$16="fixed",$G$17,MIN(H545*Data!$C$7*$C$16*0.5,$C$17*Data!$C$7))*$C$12,"")</f>
        <v>8.0000000000000007E-5</v>
      </c>
      <c r="L545" s="42">
        <f t="shared" ca="1" si="254"/>
        <v>1.3447094413700935</v>
      </c>
      <c r="M545" s="44">
        <f t="shared" ca="1" si="255"/>
        <v>1.3447494413700936</v>
      </c>
      <c r="N545" s="44">
        <f t="shared" ca="1" si="256"/>
        <v>1.3446694413700935</v>
      </c>
      <c r="O545" s="108">
        <f t="shared" ca="1" si="231"/>
        <v>-0.31668591547072211</v>
      </c>
      <c r="P545" s="102">
        <f t="shared" ca="1" si="232"/>
        <v>7.5385330658830423</v>
      </c>
      <c r="Q545" s="102">
        <f t="shared" ca="1" si="233"/>
        <v>-0.33762971853869655</v>
      </c>
      <c r="R545" s="120">
        <f t="shared" ca="1" si="251"/>
        <v>1</v>
      </c>
      <c r="S545" s="54">
        <f t="shared" ca="1" si="252"/>
        <v>0</v>
      </c>
      <c r="T545" s="5">
        <f t="shared" ca="1" si="234"/>
        <v>1.3495941575375672</v>
      </c>
      <c r="U545" s="152">
        <f t="shared" ca="1" si="235"/>
        <v>1.3562014865041148</v>
      </c>
      <c r="V545" s="152">
        <f t="shared" ca="1" si="236"/>
        <v>1.3420406715716564</v>
      </c>
      <c r="W545" s="153">
        <f t="shared" ca="1" si="237"/>
        <v>2</v>
      </c>
      <c r="X545" s="153">
        <f t="shared" ca="1" si="238"/>
        <v>2</v>
      </c>
      <c r="Y545" s="153">
        <f t="shared" ca="1" si="239"/>
        <v>8</v>
      </c>
      <c r="Z545" s="153">
        <f t="shared" ca="1" si="240"/>
        <v>8</v>
      </c>
      <c r="AA545" s="152">
        <f t="shared" ca="1" si="241"/>
        <v>1.3541964043716699</v>
      </c>
      <c r="AB545" s="152">
        <f t="shared" ca="1" si="242"/>
        <v>1.3451994727122973</v>
      </c>
      <c r="AC545" s="154">
        <f t="shared" ca="1" si="243"/>
        <v>-762.15704012611241</v>
      </c>
      <c r="AD545" s="154">
        <f t="shared" ca="1" si="244"/>
        <v>36.002507376302617</v>
      </c>
      <c r="AE545" s="3">
        <f t="shared" ca="1" si="245"/>
        <v>-45.384658296863108</v>
      </c>
      <c r="AF545" s="3">
        <f t="shared" ca="1" si="246"/>
        <v>-726.15453274980973</v>
      </c>
      <c r="AG545" s="3" t="str">
        <f t="shared" ca="1" si="253"/>
        <v>N</v>
      </c>
      <c r="AH545" s="4" t="str">
        <f t="shared" ca="1" si="247"/>
        <v/>
      </c>
      <c r="AI545" s="75">
        <f t="shared" ca="1" si="248"/>
        <v>-72.615453274980979</v>
      </c>
      <c r="AJ545" s="75">
        <f t="shared" ca="1" si="249"/>
        <v>0</v>
      </c>
    </row>
    <row r="546" spans="1:36" ht="14.25">
      <c r="A546" s="41">
        <f t="shared" si="250"/>
        <v>480</v>
      </c>
      <c r="B546" s="150">
        <f>IF(ISNUMBER(A546),INDEX('MetaTrader Import'!$H$13:$J$5893,TRUNC(((A546-$A$39+1)-1)/3)+1,MOD((A546-$A$39+1)-1,3)+1),"")</f>
        <v>0</v>
      </c>
      <c r="C546" s="43">
        <f t="shared" ca="1" si="227"/>
        <v>19.777877461751793</v>
      </c>
      <c r="D546" s="43">
        <f t="shared" ca="1" si="228"/>
        <v>0.18134228992437496</v>
      </c>
      <c r="E546" s="43">
        <f t="shared" ca="1" si="229"/>
        <v>19.959219751676166</v>
      </c>
      <c r="F546" s="43">
        <f t="shared" ca="1" si="230"/>
        <v>1.9959219751676165</v>
      </c>
      <c r="G546" s="43">
        <f>IF(A546&lt;&gt;"",IF(A546&lt;Data!$G$11*0.25,$C$13/$G$32,IF(A546&gt;Data!$G$11*0.25,$C$13,$C$13*10)),"")</f>
        <v>2</v>
      </c>
      <c r="H546" s="43">
        <f>IF(A546&lt;&gt;"",IF(Data!$G$9="constant",$C$13,IF(Data!$G$9="squeeze",G546,F546)),"")</f>
        <v>2</v>
      </c>
      <c r="I546" s="38">
        <f ca="1">IF(ISNUMBER(A546),NORMINV(RAND(),0,IF(AND(Data!$G$9="squeeze",A546&lt;Data!$G$11*0.25),$H$32,1)*$C$30*$C$13)*($C$14*$C$12),"")</f>
        <v>-1.1328941471037434E-4</v>
      </c>
      <c r="J546" s="42">
        <f ca="1">IFERROR(IF(Data!$C$6="Real",B546,I546+J545+($C$14*$C$12)*(NORMINV(RAND(),$C$15,CHOOSE($G$13,$C$13,F546,G546)))),"")</f>
        <v>1.3442612734993304</v>
      </c>
      <c r="K546" s="88">
        <f>IF(ISNUMBER(A546), IF($G$16="fixed",$G$17,MIN(H546*Data!$C$7*$C$16*0.5,$C$17*Data!$C$7))*$C$12,"")</f>
        <v>8.0000000000000007E-5</v>
      </c>
      <c r="L546" s="42">
        <f t="shared" ca="1" si="254"/>
        <v>1.3442612734993304</v>
      </c>
      <c r="M546" s="44">
        <f t="shared" ca="1" si="255"/>
        <v>1.3443012734993305</v>
      </c>
      <c r="N546" s="44">
        <f t="shared" ca="1" si="256"/>
        <v>1.3442212734993304</v>
      </c>
      <c r="O546" s="108">
        <f t="shared" ca="1" si="231"/>
        <v>0.13884597695825093</v>
      </c>
      <c r="P546" s="102">
        <f t="shared" ca="1" si="232"/>
        <v>6.3255830093301739</v>
      </c>
      <c r="Q546" s="102">
        <f t="shared" ca="1" si="233"/>
        <v>-0.39645895886578331</v>
      </c>
      <c r="R546" s="120">
        <f t="shared" ca="1" si="251"/>
        <v>1</v>
      </c>
      <c r="S546" s="54">
        <f t="shared" ca="1" si="252"/>
        <v>0</v>
      </c>
      <c r="T546" s="5">
        <f t="shared" ca="1" si="234"/>
        <v>1.3495941575375672</v>
      </c>
      <c r="U546" s="152">
        <f t="shared" ca="1" si="235"/>
        <v>1.3562014865041148</v>
      </c>
      <c r="V546" s="152">
        <f t="shared" ca="1" si="236"/>
        <v>1.3420406715716564</v>
      </c>
      <c r="W546" s="153">
        <f t="shared" ca="1" si="237"/>
        <v>2</v>
      </c>
      <c r="X546" s="153">
        <f t="shared" ca="1" si="238"/>
        <v>2</v>
      </c>
      <c r="Y546" s="153">
        <f t="shared" ca="1" si="239"/>
        <v>8</v>
      </c>
      <c r="Z546" s="153">
        <f t="shared" ca="1" si="240"/>
        <v>8</v>
      </c>
      <c r="AA546" s="152">
        <f t="shared" ca="1" si="241"/>
        <v>1.3541964043716699</v>
      </c>
      <c r="AB546" s="152">
        <f t="shared" ca="1" si="242"/>
        <v>1.3451994727122973</v>
      </c>
      <c r="AC546" s="154">
        <f t="shared" ca="1" si="243"/>
        <v>-798.01046978715817</v>
      </c>
      <c r="AD546" s="154">
        <f t="shared" ca="1" si="244"/>
        <v>71.855937037348383</v>
      </c>
      <c r="AE546" s="3">
        <f t="shared" ca="1" si="245"/>
        <v>-45.384658296863108</v>
      </c>
      <c r="AF546" s="3">
        <f t="shared" ca="1" si="246"/>
        <v>-726.15453274980973</v>
      </c>
      <c r="AG546" s="3" t="str">
        <f t="shared" ca="1" si="253"/>
        <v>N</v>
      </c>
      <c r="AH546" s="4" t="str">
        <f t="shared" ca="1" si="247"/>
        <v/>
      </c>
      <c r="AI546" s="75">
        <f t="shared" ca="1" si="248"/>
        <v>-72.615453274980979</v>
      </c>
      <c r="AJ546" s="75">
        <f t="shared" ca="1" si="249"/>
        <v>0</v>
      </c>
    </row>
    <row r="547" spans="1:36" ht="14.25">
      <c r="A547" s="41">
        <f t="shared" si="250"/>
        <v>481</v>
      </c>
      <c r="B547" s="150">
        <f ca="1">IF(ISNUMBER(A547),INDEX('MetaTrader Import'!$H$13:$J$5893,TRUNC(((A547-$A$39+1)-1)/3)+1,MOD((A547-$A$39+1)-1,3)+1),"")</f>
        <v>0</v>
      </c>
      <c r="C547" s="43">
        <f t="shared" ca="1" si="227"/>
        <v>19.959219751676166</v>
      </c>
      <c r="D547" s="43">
        <f t="shared" ca="1" si="228"/>
        <v>1.276783342943363</v>
      </c>
      <c r="E547" s="43">
        <f t="shared" ca="1" si="229"/>
        <v>21.23600309461953</v>
      </c>
      <c r="F547" s="43">
        <f t="shared" ca="1" si="230"/>
        <v>2.1236003094619531</v>
      </c>
      <c r="G547" s="43">
        <f>IF(A547&lt;&gt;"",IF(A547&lt;Data!$G$11*0.25,$C$13/$G$32,IF(A547&gt;Data!$G$11*0.25,$C$13,$C$13*10)),"")</f>
        <v>2</v>
      </c>
      <c r="H547" s="43">
        <f>IF(A547&lt;&gt;"",IF(Data!$G$9="constant",$C$13,IF(Data!$G$9="squeeze",G547,F547)),"")</f>
        <v>2</v>
      </c>
      <c r="I547" s="38">
        <f ca="1">IF(ISNUMBER(A547),NORMINV(RAND(),0,IF(AND(Data!$G$9="squeeze",A547&lt;Data!$G$11*0.25),$H$32,1)*$C$30*$C$13)*($C$14*$C$12),"")</f>
        <v>1.0837960880888539E-3</v>
      </c>
      <c r="J547" s="42">
        <f ca="1">IFERROR(IF(Data!$C$6="Real",B547,I547+J546+($C$14*$C$12)*(NORMINV(RAND(),$C$15,CHOOSE($G$13,$C$13,F547,G547)))),"")</f>
        <v>1.3464086829928132</v>
      </c>
      <c r="K547" s="88">
        <f>IF(ISNUMBER(A547), IF($G$16="fixed",$G$17,MIN(H547*Data!$C$7*$C$16*0.5,$C$17*Data!$C$7))*$C$12,"")</f>
        <v>8.0000000000000007E-5</v>
      </c>
      <c r="L547" s="42">
        <f t="shared" ca="1" si="254"/>
        <v>1.3464086829928132</v>
      </c>
      <c r="M547" s="44">
        <f t="shared" ca="1" si="255"/>
        <v>1.3464486829928133</v>
      </c>
      <c r="N547" s="44">
        <f t="shared" ca="1" si="256"/>
        <v>1.3463686829928132</v>
      </c>
      <c r="O547" s="108">
        <f t="shared" ca="1" si="231"/>
        <v>1.024226576406392</v>
      </c>
      <c r="P547" s="102">
        <f t="shared" ca="1" si="232"/>
        <v>8.4235818420276463</v>
      </c>
      <c r="Q547" s="102">
        <f t="shared" ca="1" si="233"/>
        <v>-0.37939934100883421</v>
      </c>
      <c r="R547" s="120">
        <f t="shared" ca="1" si="251"/>
        <v>1</v>
      </c>
      <c r="S547" s="54">
        <f t="shared" ca="1" si="252"/>
        <v>0</v>
      </c>
      <c r="T547" s="5">
        <f t="shared" ca="1" si="234"/>
        <v>1.3495941575375672</v>
      </c>
      <c r="U547" s="152">
        <f t="shared" ca="1" si="235"/>
        <v>1.3562014865041148</v>
      </c>
      <c r="V547" s="152">
        <f t="shared" ca="1" si="236"/>
        <v>1.3420406715716564</v>
      </c>
      <c r="W547" s="153">
        <f t="shared" ca="1" si="237"/>
        <v>2</v>
      </c>
      <c r="X547" s="153">
        <f t="shared" ca="1" si="238"/>
        <v>2</v>
      </c>
      <c r="Y547" s="153">
        <f t="shared" ca="1" si="239"/>
        <v>8</v>
      </c>
      <c r="Z547" s="153">
        <f t="shared" ca="1" si="240"/>
        <v>8</v>
      </c>
      <c r="AA547" s="152">
        <f t="shared" ca="1" si="241"/>
        <v>1.3541964043716699</v>
      </c>
      <c r="AB547" s="152">
        <f t="shared" ca="1" si="242"/>
        <v>1.3451994727122973</v>
      </c>
      <c r="AC547" s="154">
        <f t="shared" ca="1" si="243"/>
        <v>-626.21771030853427</v>
      </c>
      <c r="AD547" s="154">
        <f t="shared" ca="1" si="244"/>
        <v>-99.936822441275552</v>
      </c>
      <c r="AE547" s="3">
        <f t="shared" ca="1" si="245"/>
        <v>-45.384658296863115</v>
      </c>
      <c r="AF547" s="3">
        <f t="shared" ca="1" si="246"/>
        <v>-726.15453274980985</v>
      </c>
      <c r="AG547" s="3" t="str">
        <f t="shared" ca="1" si="253"/>
        <v>N</v>
      </c>
      <c r="AH547" s="4" t="str">
        <f t="shared" ca="1" si="247"/>
        <v/>
      </c>
      <c r="AI547" s="75">
        <f t="shared" ca="1" si="248"/>
        <v>-72.615453274980979</v>
      </c>
      <c r="AJ547" s="75">
        <f t="shared" ca="1" si="249"/>
        <v>0</v>
      </c>
    </row>
    <row r="548" spans="1:36" ht="14.25">
      <c r="A548" s="41">
        <f t="shared" si="250"/>
        <v>482</v>
      </c>
      <c r="B548" s="150">
        <f ca="1">IF(ISNUMBER(A548),INDEX('MetaTrader Import'!$H$13:$J$5893,TRUNC(((A548-$A$39+1)-1)/3)+1,MOD((A548-$A$39+1)-1,3)+1),"")</f>
        <v>0</v>
      </c>
      <c r="C548" s="43">
        <f t="shared" ca="1" si="227"/>
        <v>21.23600309461953</v>
      </c>
      <c r="D548" s="43">
        <f t="shared" ca="1" si="228"/>
        <v>0.55569979178076157</v>
      </c>
      <c r="E548" s="43">
        <f t="shared" ca="1" si="229"/>
        <v>21.791702886400291</v>
      </c>
      <c r="F548" s="43">
        <f t="shared" ca="1" si="230"/>
        <v>2.1791702886400293</v>
      </c>
      <c r="G548" s="43">
        <f>IF(A548&lt;&gt;"",IF(A548&lt;Data!$G$11*0.25,$C$13/$G$32,IF(A548&gt;Data!$G$11*0.25,$C$13,$C$13*10)),"")</f>
        <v>2</v>
      </c>
      <c r="H548" s="43">
        <f>IF(A548&lt;&gt;"",IF(Data!$G$9="constant",$C$13,IF(Data!$G$9="squeeze",G548,F548)),"")</f>
        <v>2</v>
      </c>
      <c r="I548" s="38">
        <f ca="1">IF(ISNUMBER(A548),NORMINV(RAND(),0,IF(AND(Data!$G$9="squeeze",A548&lt;Data!$G$11*0.25),$H$32,1)*$C$30*$C$13)*($C$14*$C$12),"")</f>
        <v>-3.9481195002417214E-4</v>
      </c>
      <c r="J548" s="42">
        <f ca="1">IFERROR(IF(Data!$C$6="Real",B548,I548+J547+($C$14*$C$12)*(NORMINV(RAND(),$C$15,CHOOSE($G$13,$C$13,F548,G548)))),"")</f>
        <v>1.346514161387284</v>
      </c>
      <c r="K548" s="88">
        <f>IF(ISNUMBER(A548), IF($G$16="fixed",$G$17,MIN(H548*Data!$C$7*$C$16*0.5,$C$17*Data!$C$7))*$C$12,"")</f>
        <v>8.0000000000000007E-5</v>
      </c>
      <c r="L548" s="42">
        <f t="shared" ca="1" si="254"/>
        <v>1.346514161387284</v>
      </c>
      <c r="M548" s="44">
        <f t="shared" ca="1" si="255"/>
        <v>1.346554161387284</v>
      </c>
      <c r="N548" s="44">
        <f t="shared" ca="1" si="256"/>
        <v>1.3464741613872839</v>
      </c>
      <c r="O548" s="108">
        <f t="shared" ca="1" si="231"/>
        <v>1.7110264825897263</v>
      </c>
      <c r="P548" s="102">
        <f t="shared" ca="1" si="232"/>
        <v>10.407263119449913</v>
      </c>
      <c r="Q548" s="102">
        <f t="shared" ca="1" si="233"/>
        <v>-0.30064527671726438</v>
      </c>
      <c r="R548" s="120">
        <f t="shared" ca="1" si="251"/>
        <v>1</v>
      </c>
      <c r="S548" s="54">
        <f t="shared" ca="1" si="252"/>
        <v>0</v>
      </c>
      <c r="T548" s="5">
        <f t="shared" ca="1" si="234"/>
        <v>1.3495941575375672</v>
      </c>
      <c r="U548" s="152">
        <f t="shared" ca="1" si="235"/>
        <v>1.3562014865041148</v>
      </c>
      <c r="V548" s="152">
        <f t="shared" ca="1" si="236"/>
        <v>1.3420406715716564</v>
      </c>
      <c r="W548" s="153">
        <f t="shared" ca="1" si="237"/>
        <v>2</v>
      </c>
      <c r="X548" s="153">
        <f t="shared" ca="1" si="238"/>
        <v>2</v>
      </c>
      <c r="Y548" s="153">
        <f t="shared" ca="1" si="239"/>
        <v>8</v>
      </c>
      <c r="Z548" s="153">
        <f t="shared" ca="1" si="240"/>
        <v>8</v>
      </c>
      <c r="AA548" s="152">
        <f t="shared" ca="1" si="241"/>
        <v>1.3541964043716699</v>
      </c>
      <c r="AB548" s="152">
        <f t="shared" ca="1" si="242"/>
        <v>1.3451994727122973</v>
      </c>
      <c r="AC548" s="154">
        <f t="shared" ca="1" si="243"/>
        <v>-617.77943875087612</v>
      </c>
      <c r="AD548" s="154">
        <f t="shared" ca="1" si="244"/>
        <v>-108.37509399893364</v>
      </c>
      <c r="AE548" s="3">
        <f t="shared" ca="1" si="245"/>
        <v>-45.384658296863108</v>
      </c>
      <c r="AF548" s="3">
        <f t="shared" ca="1" si="246"/>
        <v>-726.15453274980973</v>
      </c>
      <c r="AG548" s="3" t="str">
        <f t="shared" ca="1" si="253"/>
        <v>N</v>
      </c>
      <c r="AH548" s="4" t="str">
        <f t="shared" ca="1" si="247"/>
        <v/>
      </c>
      <c r="AI548" s="75">
        <f t="shared" ca="1" si="248"/>
        <v>-72.615453274980979</v>
      </c>
      <c r="AJ548" s="75">
        <f t="shared" ca="1" si="249"/>
        <v>0</v>
      </c>
    </row>
    <row r="549" spans="1:36" ht="14.25">
      <c r="A549" s="41">
        <f t="shared" si="250"/>
        <v>483</v>
      </c>
      <c r="B549" s="150">
        <f>IF(ISNUMBER(A549),INDEX('MetaTrader Import'!$H$13:$J$5893,TRUNC(((A549-$A$39+1)-1)/3)+1,MOD((A549-$A$39+1)-1,3)+1),"")</f>
        <v>0</v>
      </c>
      <c r="C549" s="43">
        <f t="shared" ca="1" si="227"/>
        <v>21.791702886400291</v>
      </c>
      <c r="D549" s="43">
        <f t="shared" ca="1" si="228"/>
        <v>-0.39566464725880968</v>
      </c>
      <c r="E549" s="43">
        <f t="shared" ca="1" si="229"/>
        <v>21.396038239141483</v>
      </c>
      <c r="F549" s="43">
        <f t="shared" ca="1" si="230"/>
        <v>2.1396038239141482</v>
      </c>
      <c r="G549" s="43">
        <f>IF(A549&lt;&gt;"",IF(A549&lt;Data!$G$11*0.25,$C$13/$G$32,IF(A549&gt;Data!$G$11*0.25,$C$13,$C$13*10)),"")</f>
        <v>2</v>
      </c>
      <c r="H549" s="43">
        <f>IF(A549&lt;&gt;"",IF(Data!$G$9="constant",$C$13,IF(Data!$G$9="squeeze",G549,F549)),"")</f>
        <v>2</v>
      </c>
      <c r="I549" s="38">
        <f ca="1">IF(ISNUMBER(A549),NORMINV(RAND(),0,IF(AND(Data!$G$9="squeeze",A549&lt;Data!$G$11*0.25),$H$32,1)*$C$30*$C$13)*($C$14*$C$12),"")</f>
        <v>-6.5870434674340751E-4</v>
      </c>
      <c r="J549" s="42">
        <f ca="1">IFERROR(IF(Data!$C$6="Real",B549,I549+J548+($C$14*$C$12)*(NORMINV(RAND(),$C$15,CHOOSE($G$13,$C$13,F549,G549)))),"")</f>
        <v>1.3456288211980372</v>
      </c>
      <c r="K549" s="88">
        <f>IF(ISNUMBER(A549), IF($G$16="fixed",$G$17,MIN(H549*Data!$C$7*$C$16*0.5,$C$17*Data!$C$7))*$C$12,"")</f>
        <v>8.0000000000000007E-5</v>
      </c>
      <c r="L549" s="42">
        <f t="shared" ca="1" si="254"/>
        <v>1.3456288211980372</v>
      </c>
      <c r="M549" s="44">
        <f t="shared" ca="1" si="255"/>
        <v>1.3456688211980372</v>
      </c>
      <c r="N549" s="44">
        <f t="shared" ca="1" si="256"/>
        <v>1.3455888211980371</v>
      </c>
      <c r="O549" s="108">
        <f t="shared" ca="1" si="231"/>
        <v>2.0085705196093429</v>
      </c>
      <c r="P549" s="102">
        <f t="shared" ca="1" si="232"/>
        <v>10.959467330435162</v>
      </c>
      <c r="Q549" s="102">
        <f t="shared" ca="1" si="233"/>
        <v>-0.20249218042085251</v>
      </c>
      <c r="R549" s="120">
        <f t="shared" ca="1" si="251"/>
        <v>1</v>
      </c>
      <c r="S549" s="54">
        <f t="shared" ca="1" si="252"/>
        <v>0</v>
      </c>
      <c r="T549" s="5">
        <f t="shared" ca="1" si="234"/>
        <v>1.3495941575375672</v>
      </c>
      <c r="U549" s="152">
        <f t="shared" ca="1" si="235"/>
        <v>1.3562014865041148</v>
      </c>
      <c r="V549" s="152">
        <f t="shared" ca="1" si="236"/>
        <v>1.3420406715716564</v>
      </c>
      <c r="W549" s="153">
        <f t="shared" ca="1" si="237"/>
        <v>2</v>
      </c>
      <c r="X549" s="153">
        <f t="shared" ca="1" si="238"/>
        <v>2</v>
      </c>
      <c r="Y549" s="153">
        <f t="shared" ca="1" si="239"/>
        <v>8</v>
      </c>
      <c r="Z549" s="153">
        <f t="shared" ca="1" si="240"/>
        <v>8</v>
      </c>
      <c r="AA549" s="152">
        <f t="shared" ca="1" si="241"/>
        <v>1.3541964043716699</v>
      </c>
      <c r="AB549" s="152">
        <f t="shared" ca="1" si="242"/>
        <v>1.3451994727122973</v>
      </c>
      <c r="AC549" s="154">
        <f t="shared" ca="1" si="243"/>
        <v>-688.6066538906199</v>
      </c>
      <c r="AD549" s="154">
        <f t="shared" ca="1" si="244"/>
        <v>-37.547878859189865</v>
      </c>
      <c r="AE549" s="3">
        <f t="shared" ca="1" si="245"/>
        <v>-45.384658296863108</v>
      </c>
      <c r="AF549" s="3">
        <f t="shared" ca="1" si="246"/>
        <v>-726.15453274980973</v>
      </c>
      <c r="AG549" s="3" t="str">
        <f t="shared" ca="1" si="253"/>
        <v>N</v>
      </c>
      <c r="AH549" s="4" t="str">
        <f t="shared" ca="1" si="247"/>
        <v/>
      </c>
      <c r="AI549" s="75">
        <f t="shared" ca="1" si="248"/>
        <v>-72.615453274980979</v>
      </c>
      <c r="AJ549" s="75">
        <f t="shared" ca="1" si="249"/>
        <v>0</v>
      </c>
    </row>
    <row r="550" spans="1:36" ht="14.25">
      <c r="A550" s="41">
        <f t="shared" si="250"/>
        <v>484</v>
      </c>
      <c r="B550" s="150">
        <f ca="1">IF(ISNUMBER(A550),INDEX('MetaTrader Import'!$H$13:$J$5893,TRUNC(((A550-$A$39+1)-1)/3)+1,MOD((A550-$A$39+1)-1,3)+1),"")</f>
        <v>0</v>
      </c>
      <c r="C550" s="43">
        <f t="shared" ca="1" si="227"/>
        <v>21.396038239141483</v>
      </c>
      <c r="D550" s="43">
        <f t="shared" ca="1" si="228"/>
        <v>4.2586673920870677E-2</v>
      </c>
      <c r="E550" s="43">
        <f t="shared" ca="1" si="229"/>
        <v>21.438624913062352</v>
      </c>
      <c r="F550" s="43">
        <f t="shared" ca="1" si="230"/>
        <v>2.1438624913062352</v>
      </c>
      <c r="G550" s="43">
        <f>IF(A550&lt;&gt;"",IF(A550&lt;Data!$G$11*0.25,$C$13/$G$32,IF(A550&gt;Data!$G$11*0.25,$C$13,$C$13*10)),"")</f>
        <v>2</v>
      </c>
      <c r="H550" s="43">
        <f>IF(A550&lt;&gt;"",IF(Data!$G$9="constant",$C$13,IF(Data!$G$9="squeeze",G550,F550)),"")</f>
        <v>2</v>
      </c>
      <c r="I550" s="38">
        <f ca="1">IF(ISNUMBER(A550),NORMINV(RAND(),0,IF(AND(Data!$G$9="squeeze",A550&lt;Data!$G$11*0.25),$H$32,1)*$C$30*$C$13)*($C$14*$C$12),"")</f>
        <v>-1.5071653024273664E-4</v>
      </c>
      <c r="J550" s="42">
        <f ca="1">IFERROR(IF(Data!$C$6="Real",B550,I550+J549+($C$14*$C$12)*(NORMINV(RAND(),$C$15,CHOOSE($G$13,$C$13,F550,G550)))),"")</f>
        <v>1.3459017159060886</v>
      </c>
      <c r="K550" s="88">
        <f>IF(ISNUMBER(A550), IF($G$16="fixed",$G$17,MIN(H550*Data!$C$7*$C$16*0.5,$C$17*Data!$C$7))*$C$12,"")</f>
        <v>8.0000000000000007E-5</v>
      </c>
      <c r="L550" s="42">
        <f t="shared" ca="1" si="254"/>
        <v>1.3459017159060886</v>
      </c>
      <c r="M550" s="44">
        <f t="shared" ca="1" si="255"/>
        <v>1.3459417159060887</v>
      </c>
      <c r="N550" s="44">
        <f t="shared" ca="1" si="256"/>
        <v>1.3458617159060886</v>
      </c>
      <c r="O550" s="108">
        <f t="shared" ca="1" si="231"/>
        <v>2.0425193673811379</v>
      </c>
      <c r="P550" s="102">
        <f t="shared" ca="1" si="232"/>
        <v>11.071869514369856</v>
      </c>
      <c r="Q550" s="102">
        <f t="shared" ca="1" si="233"/>
        <v>-0.10951499047125736</v>
      </c>
      <c r="R550" s="120">
        <f t="shared" ca="1" si="251"/>
        <v>1</v>
      </c>
      <c r="S550" s="54">
        <f t="shared" ca="1" si="252"/>
        <v>0</v>
      </c>
      <c r="T550" s="5">
        <f t="shared" ca="1" si="234"/>
        <v>1.3495941575375672</v>
      </c>
      <c r="U550" s="152">
        <f t="shared" ca="1" si="235"/>
        <v>1.3562014865041148</v>
      </c>
      <c r="V550" s="152">
        <f t="shared" ca="1" si="236"/>
        <v>1.3420406715716564</v>
      </c>
      <c r="W550" s="153">
        <f t="shared" ca="1" si="237"/>
        <v>2</v>
      </c>
      <c r="X550" s="153">
        <f t="shared" ca="1" si="238"/>
        <v>2</v>
      </c>
      <c r="Y550" s="153">
        <f t="shared" ca="1" si="239"/>
        <v>8</v>
      </c>
      <c r="Z550" s="153">
        <f t="shared" ca="1" si="240"/>
        <v>8</v>
      </c>
      <c r="AA550" s="152">
        <f t="shared" ca="1" si="241"/>
        <v>1.3541964043716699</v>
      </c>
      <c r="AB550" s="152">
        <f t="shared" ca="1" si="242"/>
        <v>1.3451994727122973</v>
      </c>
      <c r="AC550" s="154">
        <f t="shared" ca="1" si="243"/>
        <v>-666.77507724650195</v>
      </c>
      <c r="AD550" s="154">
        <f t="shared" ca="1" si="244"/>
        <v>-59.37945550330781</v>
      </c>
      <c r="AE550" s="3">
        <f t="shared" ca="1" si="245"/>
        <v>-45.384658296863108</v>
      </c>
      <c r="AF550" s="3">
        <f t="shared" ca="1" si="246"/>
        <v>-726.15453274980973</v>
      </c>
      <c r="AG550" s="3" t="str">
        <f t="shared" ca="1" si="253"/>
        <v>N</v>
      </c>
      <c r="AH550" s="4" t="str">
        <f t="shared" ca="1" si="247"/>
        <v/>
      </c>
      <c r="AI550" s="75">
        <f t="shared" ca="1" si="248"/>
        <v>-72.615453274980979</v>
      </c>
      <c r="AJ550" s="75">
        <f t="shared" ca="1" si="249"/>
        <v>0</v>
      </c>
    </row>
    <row r="551" spans="1:36" ht="14.25">
      <c r="A551" s="41">
        <f t="shared" si="250"/>
        <v>485</v>
      </c>
      <c r="B551" s="150">
        <f ca="1">IF(ISNUMBER(A551),INDEX('MetaTrader Import'!$H$13:$J$5893,TRUNC(((A551-$A$39+1)-1)/3)+1,MOD((A551-$A$39+1)-1,3)+1),"")</f>
        <v>0</v>
      </c>
      <c r="C551" s="43">
        <f t="shared" ca="1" si="227"/>
        <v>21.438624913062352</v>
      </c>
      <c r="D551" s="43">
        <f t="shared" ca="1" si="228"/>
        <v>3.2248489440430679</v>
      </c>
      <c r="E551" s="43">
        <f t="shared" ca="1" si="229"/>
        <v>24.663473857105419</v>
      </c>
      <c r="F551" s="43">
        <f t="shared" ca="1" si="230"/>
        <v>2.466347385710542</v>
      </c>
      <c r="G551" s="43">
        <f>IF(A551&lt;&gt;"",IF(A551&lt;Data!$G$11*0.25,$C$13/$G$32,IF(A551&gt;Data!$G$11*0.25,$C$13,$C$13*10)),"")</f>
        <v>2</v>
      </c>
      <c r="H551" s="43">
        <f>IF(A551&lt;&gt;"",IF(Data!$G$9="constant",$C$13,IF(Data!$G$9="squeeze",G551,F551)),"")</f>
        <v>2</v>
      </c>
      <c r="I551" s="38">
        <f ca="1">IF(ISNUMBER(A551),NORMINV(RAND(),0,IF(AND(Data!$G$9="squeeze",A551&lt;Data!$G$11*0.25),$H$32,1)*$C$30*$C$13)*($C$14*$C$12),"")</f>
        <v>9.5610222018184017E-5</v>
      </c>
      <c r="J551" s="42">
        <f ca="1">IFERROR(IF(Data!$C$6="Real",B551,I551+J550+($C$14*$C$12)*(NORMINV(RAND(),$C$15,CHOOSE($G$13,$C$13,F551,G551)))),"")</f>
        <v>1.3458015587981544</v>
      </c>
      <c r="K551" s="88">
        <f>IF(ISNUMBER(A551), IF($G$16="fixed",$G$17,MIN(H551*Data!$C$7*$C$16*0.5,$C$17*Data!$C$7))*$C$12,"")</f>
        <v>8.0000000000000007E-5</v>
      </c>
      <c r="L551" s="42">
        <f t="shared" ca="1" si="254"/>
        <v>1.3458015587981544</v>
      </c>
      <c r="M551" s="44">
        <f t="shared" ca="1" si="255"/>
        <v>1.3458415587981545</v>
      </c>
      <c r="N551" s="44">
        <f t="shared" ca="1" si="256"/>
        <v>1.3457615587981544</v>
      </c>
      <c r="O551" s="108">
        <f t="shared" ca="1" si="231"/>
        <v>1.976997942710057</v>
      </c>
      <c r="P551" s="102">
        <f t="shared" ca="1" si="232"/>
        <v>10.868493114383391</v>
      </c>
      <c r="Q551" s="102">
        <f t="shared" ca="1" si="233"/>
        <v>-5.1844098336483617E-2</v>
      </c>
      <c r="R551" s="120">
        <f t="shared" ca="1" si="251"/>
        <v>1</v>
      </c>
      <c r="S551" s="54">
        <f t="shared" ca="1" si="252"/>
        <v>0</v>
      </c>
      <c r="T551" s="5">
        <f t="shared" ca="1" si="234"/>
        <v>1.3495941575375672</v>
      </c>
      <c r="U551" s="152">
        <f t="shared" ca="1" si="235"/>
        <v>1.3562014865041148</v>
      </c>
      <c r="V551" s="152">
        <f t="shared" ca="1" si="236"/>
        <v>1.3420406715716564</v>
      </c>
      <c r="W551" s="153">
        <f t="shared" ca="1" si="237"/>
        <v>2</v>
      </c>
      <c r="X551" s="153">
        <f t="shared" ca="1" si="238"/>
        <v>2</v>
      </c>
      <c r="Y551" s="153">
        <f t="shared" ca="1" si="239"/>
        <v>8</v>
      </c>
      <c r="Z551" s="153">
        <f t="shared" ca="1" si="240"/>
        <v>8</v>
      </c>
      <c r="AA551" s="152">
        <f t="shared" ca="1" si="241"/>
        <v>1.3541964043716699</v>
      </c>
      <c r="AB551" s="152">
        <f t="shared" ca="1" si="242"/>
        <v>1.3451994727122973</v>
      </c>
      <c r="AC551" s="154">
        <f t="shared" ca="1" si="243"/>
        <v>-674.78764588123852</v>
      </c>
      <c r="AD551" s="154">
        <f t="shared" ca="1" si="244"/>
        <v>-51.366886868571271</v>
      </c>
      <c r="AE551" s="3">
        <f t="shared" ca="1" si="245"/>
        <v>-45.384658296863108</v>
      </c>
      <c r="AF551" s="3">
        <f t="shared" ca="1" si="246"/>
        <v>-726.15453274980973</v>
      </c>
      <c r="AG551" s="3" t="str">
        <f t="shared" ca="1" si="253"/>
        <v>N</v>
      </c>
      <c r="AH551" s="4" t="str">
        <f t="shared" ca="1" si="247"/>
        <v/>
      </c>
      <c r="AI551" s="75">
        <f t="shared" ca="1" si="248"/>
        <v>-72.615453274980979</v>
      </c>
      <c r="AJ551" s="75">
        <f t="shared" ca="1" si="249"/>
        <v>0</v>
      </c>
    </row>
    <row r="552" spans="1:36" ht="14.25">
      <c r="A552" s="41">
        <f t="shared" si="250"/>
        <v>486</v>
      </c>
      <c r="B552" s="150">
        <f>IF(ISNUMBER(A552),INDEX('MetaTrader Import'!$H$13:$J$5893,TRUNC(((A552-$A$39+1)-1)/3)+1,MOD((A552-$A$39+1)-1,3)+1),"")</f>
        <v>0</v>
      </c>
      <c r="C552" s="43">
        <f t="shared" ca="1" si="227"/>
        <v>24.663473857105419</v>
      </c>
      <c r="D552" s="43">
        <f t="shared" ca="1" si="228"/>
        <v>-1.1252317259726861</v>
      </c>
      <c r="E552" s="43">
        <f t="shared" ca="1" si="229"/>
        <v>23.538242131132733</v>
      </c>
      <c r="F552" s="43">
        <f t="shared" ca="1" si="230"/>
        <v>2.3538242131132732</v>
      </c>
      <c r="G552" s="43">
        <f>IF(A552&lt;&gt;"",IF(A552&lt;Data!$G$11*0.25,$C$13/$G$32,IF(A552&gt;Data!$G$11*0.25,$C$13,$C$13*10)),"")</f>
        <v>2</v>
      </c>
      <c r="H552" s="43">
        <f>IF(A552&lt;&gt;"",IF(Data!$G$9="constant",$C$13,IF(Data!$G$9="squeeze",G552,F552)),"")</f>
        <v>2</v>
      </c>
      <c r="I552" s="38">
        <f ca="1">IF(ISNUMBER(A552),NORMINV(RAND(),0,IF(AND(Data!$G$9="squeeze",A552&lt;Data!$G$11*0.25),$H$32,1)*$C$30*$C$13)*($C$14*$C$12),"")</f>
        <v>1.6754749011780988E-4</v>
      </c>
      <c r="J552" s="42">
        <f ca="1">IFERROR(IF(Data!$C$6="Real",B552,I552+J551+($C$14*$C$12)*(NORMINV(RAND(),$C$15,CHOOSE($G$13,$C$13,F552,G552)))),"")</f>
        <v>1.3456586466861744</v>
      </c>
      <c r="K552" s="88">
        <f>IF(ISNUMBER(A552), IF($G$16="fixed",$G$17,MIN(H552*Data!$C$7*$C$16*0.5,$C$17*Data!$C$7))*$C$12,"")</f>
        <v>8.0000000000000007E-5</v>
      </c>
      <c r="L552" s="42">
        <f t="shared" ca="1" si="254"/>
        <v>1.3456586466861744</v>
      </c>
      <c r="M552" s="44">
        <f t="shared" ca="1" si="255"/>
        <v>1.3456986466861744</v>
      </c>
      <c r="N552" s="44">
        <f t="shared" ca="1" si="256"/>
        <v>1.3456186466861744</v>
      </c>
      <c r="O552" s="108">
        <f t="shared" ca="1" si="231"/>
        <v>1.778791642517628</v>
      </c>
      <c r="P552" s="102">
        <f t="shared" ca="1" si="232"/>
        <v>10.260354722957848</v>
      </c>
      <c r="Q552" s="102">
        <f t="shared" ca="1" si="233"/>
        <v>-1.0666479132825226E-2</v>
      </c>
      <c r="R552" s="120">
        <f t="shared" ca="1" si="251"/>
        <v>1</v>
      </c>
      <c r="S552" s="54">
        <f t="shared" ca="1" si="252"/>
        <v>0</v>
      </c>
      <c r="T552" s="5">
        <f t="shared" ca="1" si="234"/>
        <v>1.3495941575375672</v>
      </c>
      <c r="U552" s="152">
        <f t="shared" ca="1" si="235"/>
        <v>1.3562014865041148</v>
      </c>
      <c r="V552" s="152">
        <f t="shared" ca="1" si="236"/>
        <v>1.3420406715716564</v>
      </c>
      <c r="W552" s="153">
        <f t="shared" ca="1" si="237"/>
        <v>2</v>
      </c>
      <c r="X552" s="153">
        <f t="shared" ca="1" si="238"/>
        <v>2</v>
      </c>
      <c r="Y552" s="153">
        <f t="shared" ca="1" si="239"/>
        <v>8</v>
      </c>
      <c r="Z552" s="153">
        <f t="shared" ca="1" si="240"/>
        <v>8</v>
      </c>
      <c r="AA552" s="152">
        <f t="shared" ca="1" si="241"/>
        <v>1.3541964043716699</v>
      </c>
      <c r="AB552" s="152">
        <f t="shared" ca="1" si="242"/>
        <v>1.3451994727122973</v>
      </c>
      <c r="AC552" s="154">
        <f t="shared" ca="1" si="243"/>
        <v>-686.22061483964103</v>
      </c>
      <c r="AD552" s="154">
        <f t="shared" ca="1" si="244"/>
        <v>-39.933917910168759</v>
      </c>
      <c r="AE552" s="3">
        <f t="shared" ca="1" si="245"/>
        <v>-45.384658296863108</v>
      </c>
      <c r="AF552" s="3">
        <f t="shared" ca="1" si="246"/>
        <v>-726.15453274980973</v>
      </c>
      <c r="AG552" s="3" t="str">
        <f t="shared" ca="1" si="253"/>
        <v>N</v>
      </c>
      <c r="AH552" s="4" t="str">
        <f t="shared" ca="1" si="247"/>
        <v/>
      </c>
      <c r="AI552" s="75">
        <f t="shared" ca="1" si="248"/>
        <v>-72.615453274980979</v>
      </c>
      <c r="AJ552" s="75">
        <f t="shared" ca="1" si="249"/>
        <v>0</v>
      </c>
    </row>
    <row r="553" spans="1:36" ht="14.25">
      <c r="A553" s="41">
        <f t="shared" si="250"/>
        <v>487</v>
      </c>
      <c r="B553" s="150">
        <f ca="1">IF(ISNUMBER(A553),INDEX('MetaTrader Import'!$H$13:$J$5893,TRUNC(((A553-$A$39+1)-1)/3)+1,MOD((A553-$A$39+1)-1,3)+1),"")</f>
        <v>0</v>
      </c>
      <c r="C553" s="43">
        <f t="shared" ca="1" si="227"/>
        <v>23.538242131132733</v>
      </c>
      <c r="D553" s="43">
        <f t="shared" ca="1" si="228"/>
        <v>-0.31920841843928871</v>
      </c>
      <c r="E553" s="43">
        <f t="shared" ca="1" si="229"/>
        <v>23.219033712693445</v>
      </c>
      <c r="F553" s="43">
        <f t="shared" ca="1" si="230"/>
        <v>2.3219033712693444</v>
      </c>
      <c r="G553" s="43">
        <f>IF(A553&lt;&gt;"",IF(A553&lt;Data!$G$11*0.25,$C$13/$G$32,IF(A553&gt;Data!$G$11*0.25,$C$13,$C$13*10)),"")</f>
        <v>2</v>
      </c>
      <c r="H553" s="43">
        <f>IF(A553&lt;&gt;"",IF(Data!$G$9="constant",$C$13,IF(Data!$G$9="squeeze",G553,F553)),"")</f>
        <v>2</v>
      </c>
      <c r="I553" s="38">
        <f ca="1">IF(ISNUMBER(A553),NORMINV(RAND(),0,IF(AND(Data!$G$9="squeeze",A553&lt;Data!$G$11*0.25),$H$32,1)*$C$30*$C$13)*($C$14*$C$12),"")</f>
        <v>-3.813813807411905E-4</v>
      </c>
      <c r="J553" s="42">
        <f ca="1">IFERROR(IF(Data!$C$6="Real",B553,I553+J552+($C$14*$C$12)*(NORMINV(RAND(),$C$15,CHOOSE($G$13,$C$13,F553,G553)))),"")</f>
        <v>1.3454402285068177</v>
      </c>
      <c r="K553" s="88">
        <f>IF(ISNUMBER(A553), IF($G$16="fixed",$G$17,MIN(H553*Data!$C$7*$C$16*0.5,$C$17*Data!$C$7))*$C$12,"")</f>
        <v>8.0000000000000007E-5</v>
      </c>
      <c r="L553" s="42">
        <f t="shared" ca="1" si="254"/>
        <v>1.3454402285068177</v>
      </c>
      <c r="M553" s="44">
        <f t="shared" ca="1" si="255"/>
        <v>1.3454802285068177</v>
      </c>
      <c r="N553" s="44">
        <f t="shared" ca="1" si="256"/>
        <v>1.3454002285068176</v>
      </c>
      <c r="O553" s="108">
        <f t="shared" ca="1" si="231"/>
        <v>1.51165710513563</v>
      </c>
      <c r="P553" s="102">
        <f t="shared" ca="1" si="232"/>
        <v>9.5561846472358329</v>
      </c>
      <c r="Q553" s="102">
        <f t="shared" ca="1" si="233"/>
        <v>1.7053550330648738E-2</v>
      </c>
      <c r="R553" s="120">
        <f t="shared" ca="1" si="251"/>
        <v>1</v>
      </c>
      <c r="S553" s="54">
        <f t="shared" ca="1" si="252"/>
        <v>0</v>
      </c>
      <c r="T553" s="5">
        <f t="shared" ca="1" si="234"/>
        <v>1.3495941575375672</v>
      </c>
      <c r="U553" s="152">
        <f t="shared" ca="1" si="235"/>
        <v>1.3562014865041148</v>
      </c>
      <c r="V553" s="152">
        <f t="shared" ca="1" si="236"/>
        <v>1.3420406715716564</v>
      </c>
      <c r="W553" s="153">
        <f t="shared" ca="1" si="237"/>
        <v>2</v>
      </c>
      <c r="X553" s="153">
        <f t="shared" ca="1" si="238"/>
        <v>2</v>
      </c>
      <c r="Y553" s="153">
        <f t="shared" ca="1" si="239"/>
        <v>8</v>
      </c>
      <c r="Z553" s="153">
        <f t="shared" ca="1" si="240"/>
        <v>8</v>
      </c>
      <c r="AA553" s="152">
        <f t="shared" ca="1" si="241"/>
        <v>1.3541964043716699</v>
      </c>
      <c r="AB553" s="152">
        <f t="shared" ca="1" si="242"/>
        <v>1.3451994727122973</v>
      </c>
      <c r="AC553" s="154">
        <f t="shared" ca="1" si="243"/>
        <v>-703.69406918818095</v>
      </c>
      <c r="AD553" s="154">
        <f t="shared" ca="1" si="244"/>
        <v>-22.460463561628785</v>
      </c>
      <c r="AE553" s="3">
        <f t="shared" ca="1" si="245"/>
        <v>-45.384658296863108</v>
      </c>
      <c r="AF553" s="3">
        <f t="shared" ca="1" si="246"/>
        <v>-726.15453274980973</v>
      </c>
      <c r="AG553" s="3" t="str">
        <f t="shared" ca="1" si="253"/>
        <v>N</v>
      </c>
      <c r="AH553" s="4" t="str">
        <f t="shared" ca="1" si="247"/>
        <v/>
      </c>
      <c r="AI553" s="75">
        <f t="shared" ca="1" si="248"/>
        <v>-72.615453274980979</v>
      </c>
      <c r="AJ553" s="75">
        <f t="shared" ca="1" si="249"/>
        <v>0</v>
      </c>
    </row>
    <row r="554" spans="1:36" ht="14.25">
      <c r="A554" s="41">
        <f t="shared" si="250"/>
        <v>488</v>
      </c>
      <c r="B554" s="150">
        <f ca="1">IF(ISNUMBER(A554),INDEX('MetaTrader Import'!$H$13:$J$5893,TRUNC(((A554-$A$39+1)-1)/3)+1,MOD((A554-$A$39+1)-1,3)+1),"")</f>
        <v>0</v>
      </c>
      <c r="C554" s="43">
        <f t="shared" ca="1" si="227"/>
        <v>23.219033712693445</v>
      </c>
      <c r="D554" s="43">
        <f t="shared" ca="1" si="228"/>
        <v>1.8343643470742941</v>
      </c>
      <c r="E554" s="43">
        <f t="shared" ca="1" si="229"/>
        <v>25.053398059767741</v>
      </c>
      <c r="F554" s="43">
        <f t="shared" ca="1" si="230"/>
        <v>2.505339805976774</v>
      </c>
      <c r="G554" s="43">
        <f>IF(A554&lt;&gt;"",IF(A554&lt;Data!$G$11*0.25,$C$13/$G$32,IF(A554&gt;Data!$G$11*0.25,$C$13,$C$13*10)),"")</f>
        <v>2</v>
      </c>
      <c r="H554" s="43">
        <f>IF(A554&lt;&gt;"",IF(Data!$G$9="constant",$C$13,IF(Data!$G$9="squeeze",G554,F554)),"")</f>
        <v>2</v>
      </c>
      <c r="I554" s="38">
        <f ca="1">IF(ISNUMBER(A554),NORMINV(RAND(),0,IF(AND(Data!$G$9="squeeze",A554&lt;Data!$G$11*0.25),$H$32,1)*$C$30*$C$13)*($C$14*$C$12),"")</f>
        <v>1.0841069297683603E-4</v>
      </c>
      <c r="J554" s="42">
        <f ca="1">IFERROR(IF(Data!$C$6="Real",B554,I554+J553+($C$14*$C$12)*(NORMINV(RAND(),$C$15,CHOOSE($G$13,$C$13,F554,G554)))),"")</f>
        <v>1.3453050073963162</v>
      </c>
      <c r="K554" s="88">
        <f>IF(ISNUMBER(A554), IF($G$16="fixed",$G$17,MIN(H554*Data!$C$7*$C$16*0.5,$C$17*Data!$C$7))*$C$12,"")</f>
        <v>8.0000000000000007E-5</v>
      </c>
      <c r="L554" s="42">
        <f t="shared" ca="1" si="254"/>
        <v>1.3453050073963162</v>
      </c>
      <c r="M554" s="44">
        <f t="shared" ca="1" si="255"/>
        <v>1.3453450073963162</v>
      </c>
      <c r="N554" s="44">
        <f t="shared" ca="1" si="256"/>
        <v>1.3452650073963162</v>
      </c>
      <c r="O554" s="108">
        <f t="shared" ca="1" si="231"/>
        <v>1.335060344167059</v>
      </c>
      <c r="P554" s="102">
        <f t="shared" ca="1" si="232"/>
        <v>9.2701241329237369</v>
      </c>
      <c r="Q554" s="102">
        <f t="shared" ca="1" si="233"/>
        <v>3.5954757997954001E-2</v>
      </c>
      <c r="R554" s="120">
        <f t="shared" ca="1" si="251"/>
        <v>1</v>
      </c>
      <c r="S554" s="54">
        <f t="shared" ca="1" si="252"/>
        <v>0</v>
      </c>
      <c r="T554" s="5">
        <f t="shared" ca="1" si="234"/>
        <v>1.3495941575375672</v>
      </c>
      <c r="U554" s="152">
        <f t="shared" ca="1" si="235"/>
        <v>1.3562014865041148</v>
      </c>
      <c r="V554" s="152">
        <f t="shared" ca="1" si="236"/>
        <v>1.3420406715716564</v>
      </c>
      <c r="W554" s="153">
        <f t="shared" ca="1" si="237"/>
        <v>2</v>
      </c>
      <c r="X554" s="153">
        <f t="shared" ca="1" si="238"/>
        <v>2</v>
      </c>
      <c r="Y554" s="153">
        <f t="shared" ca="1" si="239"/>
        <v>8</v>
      </c>
      <c r="Z554" s="153">
        <f t="shared" ca="1" si="240"/>
        <v>8</v>
      </c>
      <c r="AA554" s="152">
        <f t="shared" ca="1" si="241"/>
        <v>1.3541964043716699</v>
      </c>
      <c r="AB554" s="152">
        <f t="shared" ca="1" si="242"/>
        <v>1.3451994727122973</v>
      </c>
      <c r="AC554" s="154">
        <f t="shared" ca="1" si="243"/>
        <v>-714.51175802829778</v>
      </c>
      <c r="AD554" s="154">
        <f t="shared" ca="1" si="244"/>
        <v>-11.642774721511984</v>
      </c>
      <c r="AE554" s="3">
        <f t="shared" ca="1" si="245"/>
        <v>-45.384658296863108</v>
      </c>
      <c r="AF554" s="3">
        <f t="shared" ca="1" si="246"/>
        <v>-726.15453274980973</v>
      </c>
      <c r="AG554" s="3" t="str">
        <f t="shared" ca="1" si="253"/>
        <v>N</v>
      </c>
      <c r="AH554" s="4" t="str">
        <f t="shared" ca="1" si="247"/>
        <v/>
      </c>
      <c r="AI554" s="75">
        <f t="shared" ca="1" si="248"/>
        <v>-72.615453274980979</v>
      </c>
      <c r="AJ554" s="75">
        <f t="shared" ca="1" si="249"/>
        <v>0</v>
      </c>
    </row>
    <row r="555" spans="1:36" ht="14.25">
      <c r="A555" s="41">
        <f t="shared" si="250"/>
        <v>489</v>
      </c>
      <c r="B555" s="150">
        <f>IF(ISNUMBER(A555),INDEX('MetaTrader Import'!$H$13:$J$5893,TRUNC(((A555-$A$39+1)-1)/3)+1,MOD((A555-$A$39+1)-1,3)+1),"")</f>
        <v>0</v>
      </c>
      <c r="C555" s="43">
        <f t="shared" ca="1" si="227"/>
        <v>25.053398059767741</v>
      </c>
      <c r="D555" s="43">
        <f t="shared" ca="1" si="228"/>
        <v>-1.3414339068872541</v>
      </c>
      <c r="E555" s="43">
        <f t="shared" ca="1" si="229"/>
        <v>23.711964152880487</v>
      </c>
      <c r="F555" s="43">
        <f t="shared" ca="1" si="230"/>
        <v>2.3711964152880487</v>
      </c>
      <c r="G555" s="43">
        <f>IF(A555&lt;&gt;"",IF(A555&lt;Data!$G$11*0.25,$C$13/$G$32,IF(A555&gt;Data!$G$11*0.25,$C$13,$C$13*10)),"")</f>
        <v>2</v>
      </c>
      <c r="H555" s="43">
        <f>IF(A555&lt;&gt;"",IF(Data!$G$9="constant",$C$13,IF(Data!$G$9="squeeze",G555,F555)),"")</f>
        <v>2</v>
      </c>
      <c r="I555" s="38">
        <f ca="1">IF(ISNUMBER(A555),NORMINV(RAND(),0,IF(AND(Data!$G$9="squeeze",A555&lt;Data!$G$11*0.25),$H$32,1)*$C$30*$C$13)*($C$14*$C$12),"")</f>
        <v>8.3509518488107594E-4</v>
      </c>
      <c r="J555" s="42">
        <f ca="1">IFERROR(IF(Data!$C$6="Real",B555,I555+J554+($C$14*$C$12)*(NORMINV(RAND(),$C$15,CHOOSE($G$13,$C$13,F555,G555)))),"")</f>
        <v>1.3460426255531284</v>
      </c>
      <c r="K555" s="88">
        <f>IF(ISNUMBER(A555), IF($G$16="fixed",$G$17,MIN(H555*Data!$C$7*$C$16*0.5,$C$17*Data!$C$7))*$C$12,"")</f>
        <v>8.0000000000000007E-5</v>
      </c>
      <c r="L555" s="42">
        <f t="shared" ca="1" si="254"/>
        <v>1.3460426255531284</v>
      </c>
      <c r="M555" s="44">
        <f t="shared" ca="1" si="255"/>
        <v>1.3460826255531284</v>
      </c>
      <c r="N555" s="44">
        <f t="shared" ca="1" si="256"/>
        <v>1.3460026255531283</v>
      </c>
      <c r="O555" s="108">
        <f t="shared" ca="1" si="231"/>
        <v>1.5419838339911069</v>
      </c>
      <c r="P555" s="102">
        <f t="shared" ca="1" si="232"/>
        <v>9.575038872733435</v>
      </c>
      <c r="Q555" s="102">
        <f t="shared" ca="1" si="233"/>
        <v>5.3010732887955547E-2</v>
      </c>
      <c r="R555" s="120">
        <f t="shared" ca="1" si="251"/>
        <v>1</v>
      </c>
      <c r="S555" s="54">
        <f t="shared" ca="1" si="252"/>
        <v>0</v>
      </c>
      <c r="T555" s="5">
        <f t="shared" ca="1" si="234"/>
        <v>1.3495941575375672</v>
      </c>
      <c r="U555" s="152">
        <f t="shared" ca="1" si="235"/>
        <v>1.3562014865041148</v>
      </c>
      <c r="V555" s="152">
        <f t="shared" ca="1" si="236"/>
        <v>1.3420406715716564</v>
      </c>
      <c r="W555" s="153">
        <f t="shared" ca="1" si="237"/>
        <v>2</v>
      </c>
      <c r="X555" s="153">
        <f t="shared" ca="1" si="238"/>
        <v>2</v>
      </c>
      <c r="Y555" s="153">
        <f t="shared" ca="1" si="239"/>
        <v>8</v>
      </c>
      <c r="Z555" s="153">
        <f t="shared" ca="1" si="240"/>
        <v>8</v>
      </c>
      <c r="AA555" s="152">
        <f t="shared" ca="1" si="241"/>
        <v>1.3541964043716699</v>
      </c>
      <c r="AB555" s="152">
        <f t="shared" ca="1" si="242"/>
        <v>1.3451994727122973</v>
      </c>
      <c r="AC555" s="154">
        <f t="shared" ca="1" si="243"/>
        <v>-655.50230548332422</v>
      </c>
      <c r="AD555" s="154">
        <f t="shared" ca="1" si="244"/>
        <v>-70.652227266485568</v>
      </c>
      <c r="AE555" s="3">
        <f t="shared" ca="1" si="245"/>
        <v>-45.384658296863108</v>
      </c>
      <c r="AF555" s="3">
        <f t="shared" ca="1" si="246"/>
        <v>-726.15453274980973</v>
      </c>
      <c r="AG555" s="3" t="str">
        <f t="shared" ca="1" si="253"/>
        <v>N</v>
      </c>
      <c r="AH555" s="4" t="str">
        <f t="shared" ca="1" si="247"/>
        <v/>
      </c>
      <c r="AI555" s="75">
        <f t="shared" ca="1" si="248"/>
        <v>-72.615453274980979</v>
      </c>
      <c r="AJ555" s="75">
        <f t="shared" ca="1" si="249"/>
        <v>0</v>
      </c>
    </row>
    <row r="556" spans="1:36" ht="14.25">
      <c r="A556" s="41">
        <f t="shared" si="250"/>
        <v>490</v>
      </c>
      <c r="B556" s="150">
        <f ca="1">IF(ISNUMBER(A556),INDEX('MetaTrader Import'!$H$13:$J$5893,TRUNC(((A556-$A$39+1)-1)/3)+1,MOD((A556-$A$39+1)-1,3)+1),"")</f>
        <v>0</v>
      </c>
      <c r="C556" s="43">
        <f t="shared" ca="1" si="227"/>
        <v>23.711964152880487</v>
      </c>
      <c r="D556" s="43">
        <f t="shared" ca="1" si="228"/>
        <v>-1.2153797711531578</v>
      </c>
      <c r="E556" s="43">
        <f t="shared" ca="1" si="229"/>
        <v>22.496584381727331</v>
      </c>
      <c r="F556" s="43">
        <f t="shared" ca="1" si="230"/>
        <v>2.2496584381727329</v>
      </c>
      <c r="G556" s="43">
        <f>IF(A556&lt;&gt;"",IF(A556&lt;Data!$G$11*0.25,$C$13/$G$32,IF(A556&gt;Data!$G$11*0.25,$C$13,$C$13*10)),"")</f>
        <v>2</v>
      </c>
      <c r="H556" s="43">
        <f>IF(A556&lt;&gt;"",IF(Data!$G$9="constant",$C$13,IF(Data!$G$9="squeeze",G556,F556)),"")</f>
        <v>2</v>
      </c>
      <c r="I556" s="38">
        <f ca="1">IF(ISNUMBER(A556),NORMINV(RAND(),0,IF(AND(Data!$G$9="squeeze",A556&lt;Data!$G$11*0.25),$H$32,1)*$C$30*$C$13)*($C$14*$C$12),"")</f>
        <v>2.6031081770886626E-4</v>
      </c>
      <c r="J556" s="42">
        <f ca="1">IFERROR(IF(Data!$C$6="Real",B556,I556+J555+($C$14*$C$12)*(NORMINV(RAND(),$C$15,CHOOSE($G$13,$C$13,F556,G556)))),"")</f>
        <v>1.3462448731028767</v>
      </c>
      <c r="K556" s="88">
        <f>IF(ISNUMBER(A556), IF($G$16="fixed",$G$17,MIN(H556*Data!$C$7*$C$16*0.5,$C$17*Data!$C$7))*$C$12,"")</f>
        <v>8.0000000000000007E-5</v>
      </c>
      <c r="L556" s="42">
        <f t="shared" ca="1" si="254"/>
        <v>1.3462448731028767</v>
      </c>
      <c r="M556" s="44">
        <f t="shared" ca="1" si="255"/>
        <v>1.3462848731028767</v>
      </c>
      <c r="N556" s="44">
        <f t="shared" ca="1" si="256"/>
        <v>1.3462048731028766</v>
      </c>
      <c r="O556" s="108">
        <f t="shared" ca="1" si="231"/>
        <v>1.4907526512363267</v>
      </c>
      <c r="P556" s="102">
        <f t="shared" ca="1" si="232"/>
        <v>9.4172225884623888</v>
      </c>
      <c r="Q556" s="102">
        <f t="shared" ca="1" si="233"/>
        <v>6.5640601056471931E-2</v>
      </c>
      <c r="R556" s="120">
        <f t="shared" ca="1" si="251"/>
        <v>1</v>
      </c>
      <c r="S556" s="54">
        <f t="shared" ca="1" si="252"/>
        <v>0</v>
      </c>
      <c r="T556" s="5">
        <f t="shared" ca="1" si="234"/>
        <v>1.3495941575375672</v>
      </c>
      <c r="U556" s="152">
        <f t="shared" ca="1" si="235"/>
        <v>1.3562014865041148</v>
      </c>
      <c r="V556" s="152">
        <f t="shared" ca="1" si="236"/>
        <v>1.3420406715716564</v>
      </c>
      <c r="W556" s="153">
        <f t="shared" ca="1" si="237"/>
        <v>2</v>
      </c>
      <c r="X556" s="153">
        <f t="shared" ca="1" si="238"/>
        <v>2</v>
      </c>
      <c r="Y556" s="153">
        <f t="shared" ca="1" si="239"/>
        <v>8</v>
      </c>
      <c r="Z556" s="153">
        <f t="shared" ca="1" si="240"/>
        <v>8</v>
      </c>
      <c r="AA556" s="152">
        <f t="shared" ca="1" si="241"/>
        <v>1.3541964043716699</v>
      </c>
      <c r="AB556" s="152">
        <f t="shared" ca="1" si="242"/>
        <v>1.3451994727122973</v>
      </c>
      <c r="AC556" s="154">
        <f t="shared" ca="1" si="243"/>
        <v>-639.3225015034609</v>
      </c>
      <c r="AD556" s="154">
        <f t="shared" ca="1" si="244"/>
        <v>-86.832031246348862</v>
      </c>
      <c r="AE556" s="3">
        <f t="shared" ca="1" si="245"/>
        <v>-45.384658296863108</v>
      </c>
      <c r="AF556" s="3">
        <f t="shared" ca="1" si="246"/>
        <v>-726.15453274980973</v>
      </c>
      <c r="AG556" s="3" t="str">
        <f t="shared" ca="1" si="253"/>
        <v>N</v>
      </c>
      <c r="AH556" s="4" t="str">
        <f t="shared" ca="1" si="247"/>
        <v/>
      </c>
      <c r="AI556" s="75">
        <f t="shared" ca="1" si="248"/>
        <v>-72.615453274980979</v>
      </c>
      <c r="AJ556" s="75">
        <f t="shared" ca="1" si="249"/>
        <v>0</v>
      </c>
    </row>
    <row r="557" spans="1:36" ht="14.25">
      <c r="A557" s="41">
        <f t="shared" si="250"/>
        <v>491</v>
      </c>
      <c r="B557" s="150">
        <f ca="1">IF(ISNUMBER(A557),INDEX('MetaTrader Import'!$H$13:$J$5893,TRUNC(((A557-$A$39+1)-1)/3)+1,MOD((A557-$A$39+1)-1,3)+1),"")</f>
        <v>0</v>
      </c>
      <c r="C557" s="43">
        <f t="shared" ca="1" si="227"/>
        <v>22.496584381727331</v>
      </c>
      <c r="D557" s="43">
        <f t="shared" ca="1" si="228"/>
        <v>-2.1726256244316984</v>
      </c>
      <c r="E557" s="43">
        <f t="shared" ca="1" si="229"/>
        <v>20.323958757295632</v>
      </c>
      <c r="F557" s="43">
        <f t="shared" ca="1" si="230"/>
        <v>2.0323958757295633</v>
      </c>
      <c r="G557" s="43">
        <f>IF(A557&lt;&gt;"",IF(A557&lt;Data!$G$11*0.25,$C$13/$G$32,IF(A557&gt;Data!$G$11*0.25,$C$13,$C$13*10)),"")</f>
        <v>2</v>
      </c>
      <c r="H557" s="43">
        <f>IF(A557&lt;&gt;"",IF(Data!$G$9="constant",$C$13,IF(Data!$G$9="squeeze",G557,F557)),"")</f>
        <v>2</v>
      </c>
      <c r="I557" s="38">
        <f ca="1">IF(ISNUMBER(A557),NORMINV(RAND(),0,IF(AND(Data!$G$9="squeeze",A557&lt;Data!$G$11*0.25),$H$32,1)*$C$30*$C$13)*($C$14*$C$12),"")</f>
        <v>9.1247796989835214E-6</v>
      </c>
      <c r="J557" s="42">
        <f ca="1">IFERROR(IF(Data!$C$6="Real",B557,I557+J556+($C$14*$C$12)*(NORMINV(RAND(),$C$15,CHOOSE($G$13,$C$13,F557,G557)))),"")</f>
        <v>1.3467286173324646</v>
      </c>
      <c r="K557" s="88">
        <f>IF(ISNUMBER(A557), IF($G$16="fixed",$G$17,MIN(H557*Data!$C$7*$C$16*0.5,$C$17*Data!$C$7))*$C$12,"")</f>
        <v>8.0000000000000007E-5</v>
      </c>
      <c r="L557" s="42">
        <f t="shared" ca="1" si="254"/>
        <v>1.3467286173324646</v>
      </c>
      <c r="M557" s="44">
        <f t="shared" ca="1" si="255"/>
        <v>1.3467686173324647</v>
      </c>
      <c r="N557" s="44">
        <f t="shared" ca="1" si="256"/>
        <v>1.3466886173324646</v>
      </c>
      <c r="O557" s="108">
        <f t="shared" ca="1" si="231"/>
        <v>1.3231359240318659</v>
      </c>
      <c r="P557" s="102">
        <f t="shared" ca="1" si="232"/>
        <v>8.6155963946370377</v>
      </c>
      <c r="Q557" s="102">
        <f t="shared" ca="1" si="233"/>
        <v>6.780759704312514E-2</v>
      </c>
      <c r="R557" s="120">
        <f t="shared" ca="1" si="251"/>
        <v>1</v>
      </c>
      <c r="S557" s="54">
        <f t="shared" ca="1" si="252"/>
        <v>0</v>
      </c>
      <c r="T557" s="5">
        <f t="shared" ca="1" si="234"/>
        <v>1.3495941575375672</v>
      </c>
      <c r="U557" s="152">
        <f t="shared" ca="1" si="235"/>
        <v>1.3562014865041148</v>
      </c>
      <c r="V557" s="152">
        <f t="shared" ca="1" si="236"/>
        <v>1.3420406715716564</v>
      </c>
      <c r="W557" s="153">
        <f t="shared" ca="1" si="237"/>
        <v>2</v>
      </c>
      <c r="X557" s="153">
        <f t="shared" ca="1" si="238"/>
        <v>2</v>
      </c>
      <c r="Y557" s="153">
        <f t="shared" ca="1" si="239"/>
        <v>8</v>
      </c>
      <c r="Z557" s="153">
        <f t="shared" ca="1" si="240"/>
        <v>8</v>
      </c>
      <c r="AA557" s="152">
        <f t="shared" ca="1" si="241"/>
        <v>1.3541964043716699</v>
      </c>
      <c r="AB557" s="152">
        <f t="shared" ca="1" si="242"/>
        <v>1.3451994727122973</v>
      </c>
      <c r="AC557" s="154">
        <f t="shared" ca="1" si="243"/>
        <v>-600.62296313642355</v>
      </c>
      <c r="AD557" s="154">
        <f t="shared" ca="1" si="244"/>
        <v>-125.5315696133863</v>
      </c>
      <c r="AE557" s="3">
        <f t="shared" ca="1" si="245"/>
        <v>-45.384658296863115</v>
      </c>
      <c r="AF557" s="3">
        <f t="shared" ca="1" si="246"/>
        <v>-726.15453274980985</v>
      </c>
      <c r="AG557" s="3" t="str">
        <f t="shared" ca="1" si="253"/>
        <v>N</v>
      </c>
      <c r="AH557" s="4" t="str">
        <f t="shared" ca="1" si="247"/>
        <v/>
      </c>
      <c r="AI557" s="75">
        <f t="shared" ca="1" si="248"/>
        <v>-72.615453274980979</v>
      </c>
      <c r="AJ557" s="75">
        <f t="shared" ca="1" si="249"/>
        <v>0</v>
      </c>
    </row>
    <row r="558" spans="1:36" ht="14.25">
      <c r="A558" s="41">
        <f t="shared" si="250"/>
        <v>492</v>
      </c>
      <c r="B558" s="150">
        <f>IF(ISNUMBER(A558),INDEX('MetaTrader Import'!$H$13:$J$5893,TRUNC(((A558-$A$39+1)-1)/3)+1,MOD((A558-$A$39+1)-1,3)+1),"")</f>
        <v>0</v>
      </c>
      <c r="C558" s="43">
        <f t="shared" ca="1" si="227"/>
        <v>20.323958757295632</v>
      </c>
      <c r="D558" s="43">
        <f t="shared" ca="1" si="228"/>
        <v>0.30883007545567387</v>
      </c>
      <c r="E558" s="43">
        <f t="shared" ca="1" si="229"/>
        <v>20.632788832751306</v>
      </c>
      <c r="F558" s="43">
        <f t="shared" ca="1" si="230"/>
        <v>2.0632788832751308</v>
      </c>
      <c r="G558" s="43">
        <f>IF(A558&lt;&gt;"",IF(A558&lt;Data!$G$11*0.25,$C$13/$G$32,IF(A558&gt;Data!$G$11*0.25,$C$13,$C$13*10)),"")</f>
        <v>2</v>
      </c>
      <c r="H558" s="43">
        <f>IF(A558&lt;&gt;"",IF(Data!$G$9="constant",$C$13,IF(Data!$G$9="squeeze",G558,F558)),"")</f>
        <v>2</v>
      </c>
      <c r="I558" s="38">
        <f ca="1">IF(ISNUMBER(A558),NORMINV(RAND(),0,IF(AND(Data!$G$9="squeeze",A558&lt;Data!$G$11*0.25),$H$32,1)*$C$30*$C$13)*($C$14*$C$12),"")</f>
        <v>-2.7337506614109951E-4</v>
      </c>
      <c r="J558" s="42">
        <f ca="1">IFERROR(IF(Data!$C$6="Real",B558,I558+J557+($C$14*$C$12)*(NORMINV(RAND(),$C$15,CHOOSE($G$13,$C$13,F558,G558)))),"")</f>
        <v>1.3463485981620471</v>
      </c>
      <c r="K558" s="88">
        <f>IF(ISNUMBER(A558), IF($G$16="fixed",$G$17,MIN(H558*Data!$C$7*$C$16*0.5,$C$17*Data!$C$7))*$C$12,"")</f>
        <v>8.0000000000000007E-5</v>
      </c>
      <c r="L558" s="42">
        <f t="shared" ca="1" si="254"/>
        <v>1.3463485981620471</v>
      </c>
      <c r="M558" s="44">
        <f t="shared" ca="1" si="255"/>
        <v>1.3463885981620471</v>
      </c>
      <c r="N558" s="44">
        <f t="shared" ca="1" si="256"/>
        <v>1.3463085981620471</v>
      </c>
      <c r="O558" s="108">
        <f t="shared" ca="1" si="231"/>
        <v>1.0576136433705681</v>
      </c>
      <c r="P558" s="102">
        <f t="shared" ca="1" si="232"/>
        <v>7.5372826693996906</v>
      </c>
      <c r="Q558" s="102">
        <f t="shared" ca="1" si="233"/>
        <v>3.6831839196345265E-2</v>
      </c>
      <c r="R558" s="120">
        <f t="shared" ca="1" si="251"/>
        <v>1</v>
      </c>
      <c r="S558" s="54">
        <f t="shared" ca="1" si="252"/>
        <v>0</v>
      </c>
      <c r="T558" s="5">
        <f t="shared" ca="1" si="234"/>
        <v>1.3495941575375672</v>
      </c>
      <c r="U558" s="152">
        <f t="shared" ca="1" si="235"/>
        <v>1.3562014865041148</v>
      </c>
      <c r="V558" s="152">
        <f t="shared" ca="1" si="236"/>
        <v>1.3420406715716564</v>
      </c>
      <c r="W558" s="153">
        <f t="shared" ca="1" si="237"/>
        <v>2</v>
      </c>
      <c r="X558" s="153">
        <f t="shared" ca="1" si="238"/>
        <v>2</v>
      </c>
      <c r="Y558" s="153">
        <f t="shared" ca="1" si="239"/>
        <v>8</v>
      </c>
      <c r="Z558" s="153">
        <f t="shared" ca="1" si="240"/>
        <v>8</v>
      </c>
      <c r="AA558" s="152">
        <f t="shared" ca="1" si="241"/>
        <v>1.3541964043716699</v>
      </c>
      <c r="AB558" s="152">
        <f t="shared" ca="1" si="242"/>
        <v>1.3451994727122973</v>
      </c>
      <c r="AC558" s="154">
        <f t="shared" ca="1" si="243"/>
        <v>-631.0244967698253</v>
      </c>
      <c r="AD558" s="154">
        <f t="shared" ca="1" si="244"/>
        <v>-95.130035979984484</v>
      </c>
      <c r="AE558" s="3">
        <f t="shared" ca="1" si="245"/>
        <v>-45.384658296863108</v>
      </c>
      <c r="AF558" s="3">
        <f t="shared" ca="1" si="246"/>
        <v>-726.15453274980973</v>
      </c>
      <c r="AG558" s="3" t="str">
        <f t="shared" ca="1" si="253"/>
        <v>N</v>
      </c>
      <c r="AH558" s="4" t="str">
        <f t="shared" ca="1" si="247"/>
        <v/>
      </c>
      <c r="AI558" s="75">
        <f t="shared" ca="1" si="248"/>
        <v>-72.615453274980979</v>
      </c>
      <c r="AJ558" s="75">
        <f t="shared" ca="1" si="249"/>
        <v>0</v>
      </c>
    </row>
    <row r="559" spans="1:36" ht="14.25">
      <c r="A559" s="41">
        <f t="shared" si="250"/>
        <v>493</v>
      </c>
      <c r="B559" s="150">
        <f ca="1">IF(ISNUMBER(A559),INDEX('MetaTrader Import'!$H$13:$J$5893,TRUNC(((A559-$A$39+1)-1)/3)+1,MOD((A559-$A$39+1)-1,3)+1),"")</f>
        <v>0</v>
      </c>
      <c r="C559" s="43">
        <f t="shared" ca="1" si="227"/>
        <v>20.632788832751306</v>
      </c>
      <c r="D559" s="43">
        <f t="shared" ca="1" si="228"/>
        <v>-0.29966952471630642</v>
      </c>
      <c r="E559" s="43">
        <f t="shared" ca="1" si="229"/>
        <v>20.333119308034998</v>
      </c>
      <c r="F559" s="43">
        <f t="shared" ca="1" si="230"/>
        <v>2.0333119308034999</v>
      </c>
      <c r="G559" s="43">
        <f>IF(A559&lt;&gt;"",IF(A559&lt;Data!$G$11*0.25,$C$13/$G$32,IF(A559&gt;Data!$G$11*0.25,$C$13,$C$13*10)),"")</f>
        <v>2</v>
      </c>
      <c r="H559" s="43">
        <f>IF(A559&lt;&gt;"",IF(Data!$G$9="constant",$C$13,IF(Data!$G$9="squeeze",G559,F559)),"")</f>
        <v>2</v>
      </c>
      <c r="I559" s="38">
        <f ca="1">IF(ISNUMBER(A559),NORMINV(RAND(),0,IF(AND(Data!$G$9="squeeze",A559&lt;Data!$G$11*0.25),$H$32,1)*$C$30*$C$13)*($C$14*$C$12),"")</f>
        <v>-1.3403860595339749E-4</v>
      </c>
      <c r="J559" s="42">
        <f ca="1">IFERROR(IF(Data!$C$6="Real",B559,I559+J558+($C$14*$C$12)*(NORMINV(RAND(),$C$15,CHOOSE($G$13,$C$13,F559,G559)))),"")</f>
        <v>1.3455266240135502</v>
      </c>
      <c r="K559" s="88">
        <f>IF(ISNUMBER(A559), IF($G$16="fixed",$G$17,MIN(H559*Data!$C$7*$C$16*0.5,$C$17*Data!$C$7))*$C$12,"")</f>
        <v>8.0000000000000007E-5</v>
      </c>
      <c r="L559" s="42">
        <f t="shared" ca="1" si="254"/>
        <v>1.3455266240135502</v>
      </c>
      <c r="M559" s="44">
        <f t="shared" ca="1" si="255"/>
        <v>1.3455666240135502</v>
      </c>
      <c r="N559" s="44">
        <f t="shared" ca="1" si="256"/>
        <v>1.3454866240135501</v>
      </c>
      <c r="O559" s="108">
        <f t="shared" ca="1" si="231"/>
        <v>0.65905038555414652</v>
      </c>
      <c r="P559" s="102">
        <f t="shared" ca="1" si="232"/>
        <v>6.7353562377610929</v>
      </c>
      <c r="Q559" s="102">
        <f t="shared" ca="1" si="233"/>
        <v>-3.721862071601665E-2</v>
      </c>
      <c r="R559" s="120">
        <f t="shared" ca="1" si="251"/>
        <v>1</v>
      </c>
      <c r="S559" s="54">
        <f t="shared" ca="1" si="252"/>
        <v>0</v>
      </c>
      <c r="T559" s="5">
        <f t="shared" ca="1" si="234"/>
        <v>1.3495941575375672</v>
      </c>
      <c r="U559" s="152">
        <f t="shared" ca="1" si="235"/>
        <v>1.3562014865041148</v>
      </c>
      <c r="V559" s="152">
        <f t="shared" ca="1" si="236"/>
        <v>1.3420406715716564</v>
      </c>
      <c r="W559" s="153">
        <f t="shared" ca="1" si="237"/>
        <v>2</v>
      </c>
      <c r="X559" s="153">
        <f t="shared" ca="1" si="238"/>
        <v>2</v>
      </c>
      <c r="Y559" s="153">
        <f t="shared" ca="1" si="239"/>
        <v>8</v>
      </c>
      <c r="Z559" s="153">
        <f t="shared" ca="1" si="240"/>
        <v>8</v>
      </c>
      <c r="AA559" s="152">
        <f t="shared" ca="1" si="241"/>
        <v>1.3541964043716699</v>
      </c>
      <c r="AB559" s="152">
        <f t="shared" ca="1" si="242"/>
        <v>1.3451994727122973</v>
      </c>
      <c r="AC559" s="154">
        <f t="shared" ca="1" si="243"/>
        <v>-696.78242864958054</v>
      </c>
      <c r="AD559" s="154">
        <f t="shared" ca="1" si="244"/>
        <v>-29.372104100229279</v>
      </c>
      <c r="AE559" s="3">
        <f t="shared" ca="1" si="245"/>
        <v>-45.384658296863115</v>
      </c>
      <c r="AF559" s="3">
        <f t="shared" ca="1" si="246"/>
        <v>-726.15453274980985</v>
      </c>
      <c r="AG559" s="3" t="str">
        <f t="shared" ca="1" si="253"/>
        <v>N</v>
      </c>
      <c r="AH559" s="4" t="str">
        <f t="shared" ca="1" si="247"/>
        <v/>
      </c>
      <c r="AI559" s="75">
        <f t="shared" ca="1" si="248"/>
        <v>-72.615453274980979</v>
      </c>
      <c r="AJ559" s="75">
        <f t="shared" ca="1" si="249"/>
        <v>0</v>
      </c>
    </row>
    <row r="560" spans="1:36" ht="14.25">
      <c r="A560" s="41">
        <f t="shared" si="250"/>
        <v>494</v>
      </c>
      <c r="B560" s="150">
        <f ca="1">IF(ISNUMBER(A560),INDEX('MetaTrader Import'!$H$13:$J$5893,TRUNC(((A560-$A$39+1)-1)/3)+1,MOD((A560-$A$39+1)-1,3)+1),"")</f>
        <v>0</v>
      </c>
      <c r="C560" s="43">
        <f t="shared" ca="1" si="227"/>
        <v>20.333119308034998</v>
      </c>
      <c r="D560" s="43">
        <f t="shared" ca="1" si="228"/>
        <v>1.0465127764803686</v>
      </c>
      <c r="E560" s="43">
        <f t="shared" ca="1" si="229"/>
        <v>21.379632084515368</v>
      </c>
      <c r="F560" s="43">
        <f t="shared" ca="1" si="230"/>
        <v>2.137963208451537</v>
      </c>
      <c r="G560" s="43">
        <f>IF(A560&lt;&gt;"",IF(A560&lt;Data!$G$11*0.25,$C$13/$G$32,IF(A560&gt;Data!$G$11*0.25,$C$13,$C$13*10)),"")</f>
        <v>2</v>
      </c>
      <c r="H560" s="43">
        <f>IF(A560&lt;&gt;"",IF(Data!$G$9="constant",$C$13,IF(Data!$G$9="squeeze",G560,F560)),"")</f>
        <v>2</v>
      </c>
      <c r="I560" s="38">
        <f ca="1">IF(ISNUMBER(A560),NORMINV(RAND(),0,IF(AND(Data!$G$9="squeeze",A560&lt;Data!$G$11*0.25),$H$32,1)*$C$30*$C$13)*($C$14*$C$12),"")</f>
        <v>8.3354376384786632E-4</v>
      </c>
      <c r="J560" s="42">
        <f ca="1">IFERROR(IF(Data!$C$6="Real",B560,I560+J559+($C$14*$C$12)*(NORMINV(RAND(),$C$15,CHOOSE($G$13,$C$13,F560,G560)))),"")</f>
        <v>1.3461212964068159</v>
      </c>
      <c r="K560" s="88">
        <f>IF(ISNUMBER(A560), IF($G$16="fixed",$G$17,MIN(H560*Data!$C$7*$C$16*0.5,$C$17*Data!$C$7))*$C$12,"")</f>
        <v>8.0000000000000007E-5</v>
      </c>
      <c r="L560" s="42">
        <f t="shared" ca="1" si="254"/>
        <v>1.3461212964068159</v>
      </c>
      <c r="M560" s="44">
        <f t="shared" ca="1" si="255"/>
        <v>1.3461612964068159</v>
      </c>
      <c r="N560" s="44">
        <f t="shared" ca="1" si="256"/>
        <v>1.3460812964068158</v>
      </c>
      <c r="O560" s="108">
        <f t="shared" ca="1" si="231"/>
        <v>0.44489788209995623</v>
      </c>
      <c r="P560" s="102">
        <f t="shared" ca="1" si="232"/>
        <v>6.107560552254383</v>
      </c>
      <c r="Q560" s="102">
        <f t="shared" ca="1" si="233"/>
        <v>-0.15686420239153531</v>
      </c>
      <c r="R560" s="120">
        <f t="shared" ca="1" si="251"/>
        <v>1</v>
      </c>
      <c r="S560" s="54">
        <f t="shared" ca="1" si="252"/>
        <v>0</v>
      </c>
      <c r="T560" s="5">
        <f t="shared" ca="1" si="234"/>
        <v>1.3495941575375672</v>
      </c>
      <c r="U560" s="152">
        <f t="shared" ca="1" si="235"/>
        <v>1.3562014865041148</v>
      </c>
      <c r="V560" s="152">
        <f t="shared" ca="1" si="236"/>
        <v>1.3420406715716564</v>
      </c>
      <c r="W560" s="153">
        <f t="shared" ca="1" si="237"/>
        <v>2</v>
      </c>
      <c r="X560" s="153">
        <f t="shared" ca="1" si="238"/>
        <v>2</v>
      </c>
      <c r="Y560" s="153">
        <f t="shared" ca="1" si="239"/>
        <v>8</v>
      </c>
      <c r="Z560" s="153">
        <f t="shared" ca="1" si="240"/>
        <v>8</v>
      </c>
      <c r="AA560" s="152">
        <f t="shared" ca="1" si="241"/>
        <v>1.3541964043716699</v>
      </c>
      <c r="AB560" s="152">
        <f t="shared" ca="1" si="242"/>
        <v>1.3451994727122973</v>
      </c>
      <c r="AC560" s="154">
        <f t="shared" ca="1" si="243"/>
        <v>-649.20863718832322</v>
      </c>
      <c r="AD560" s="154">
        <f t="shared" ca="1" si="244"/>
        <v>-76.945895561486566</v>
      </c>
      <c r="AE560" s="3">
        <f t="shared" ca="1" si="245"/>
        <v>-45.384658296863108</v>
      </c>
      <c r="AF560" s="3">
        <f t="shared" ca="1" si="246"/>
        <v>-726.15453274980973</v>
      </c>
      <c r="AG560" s="3" t="str">
        <f t="shared" ca="1" si="253"/>
        <v>N</v>
      </c>
      <c r="AH560" s="4" t="str">
        <f t="shared" ca="1" si="247"/>
        <v/>
      </c>
      <c r="AI560" s="75">
        <f t="shared" ca="1" si="248"/>
        <v>-72.615453274980979</v>
      </c>
      <c r="AJ560" s="75">
        <f t="shared" ca="1" si="249"/>
        <v>0</v>
      </c>
    </row>
    <row r="561" spans="1:36" ht="14.25">
      <c r="A561" s="41">
        <f t="shared" si="250"/>
        <v>495</v>
      </c>
      <c r="B561" s="150">
        <f>IF(ISNUMBER(A561),INDEX('MetaTrader Import'!$H$13:$J$5893,TRUNC(((A561-$A$39+1)-1)/3)+1,MOD((A561-$A$39+1)-1,3)+1),"")</f>
        <v>0</v>
      </c>
      <c r="C561" s="43">
        <f t="shared" ca="1" si="227"/>
        <v>21.379632084515368</v>
      </c>
      <c r="D561" s="43">
        <f t="shared" ca="1" si="228"/>
        <v>-0.3409293709029273</v>
      </c>
      <c r="E561" s="43">
        <f t="shared" ca="1" si="229"/>
        <v>21.038702713612441</v>
      </c>
      <c r="F561" s="43">
        <f t="shared" ca="1" si="230"/>
        <v>2.1038702713612443</v>
      </c>
      <c r="G561" s="43">
        <f>IF(A561&lt;&gt;"",IF(A561&lt;Data!$G$11*0.25,$C$13/$G$32,IF(A561&gt;Data!$G$11*0.25,$C$13,$C$13*10)),"")</f>
        <v>2</v>
      </c>
      <c r="H561" s="43">
        <f>IF(A561&lt;&gt;"",IF(Data!$G$9="constant",$C$13,IF(Data!$G$9="squeeze",G561,F561)),"")</f>
        <v>2</v>
      </c>
      <c r="I561" s="38">
        <f ca="1">IF(ISNUMBER(A561),NORMINV(RAND(),0,IF(AND(Data!$G$9="squeeze",A561&lt;Data!$G$11*0.25),$H$32,1)*$C$30*$C$13)*($C$14*$C$12),"")</f>
        <v>-3.8994454009666539E-4</v>
      </c>
      <c r="J561" s="42">
        <f ca="1">IFERROR(IF(Data!$C$6="Real",B561,I561+J560+($C$14*$C$12)*(NORMINV(RAND(),$C$15,CHOOSE($G$13,$C$13,F561,G561)))),"")</f>
        <v>1.3457779433353294</v>
      </c>
      <c r="K561" s="88">
        <f>IF(ISNUMBER(A561), IF($G$16="fixed",$G$17,MIN(H561*Data!$C$7*$C$16*0.5,$C$17*Data!$C$7))*$C$12,"")</f>
        <v>8.0000000000000007E-5</v>
      </c>
      <c r="L561" s="42">
        <f t="shared" ca="1" si="254"/>
        <v>1.3457779433353294</v>
      </c>
      <c r="M561" s="44">
        <f t="shared" ca="1" si="255"/>
        <v>1.3458179433353294</v>
      </c>
      <c r="N561" s="44">
        <f t="shared" ca="1" si="256"/>
        <v>1.3457379433353294</v>
      </c>
      <c r="O561" s="108">
        <f t="shared" ca="1" si="231"/>
        <v>-3.356424646967187E-2</v>
      </c>
      <c r="P561" s="102">
        <f t="shared" ca="1" si="232"/>
        <v>4.2368762649231959</v>
      </c>
      <c r="Q561" s="102">
        <f t="shared" ca="1" si="233"/>
        <v>-0.35282199103174183</v>
      </c>
      <c r="R561" s="120">
        <f t="shared" ca="1" si="251"/>
        <v>1</v>
      </c>
      <c r="S561" s="54">
        <f t="shared" ca="1" si="252"/>
        <v>0</v>
      </c>
      <c r="T561" s="5">
        <f t="shared" ca="1" si="234"/>
        <v>1.3495941575375672</v>
      </c>
      <c r="U561" s="152">
        <f t="shared" ca="1" si="235"/>
        <v>1.3562014865041148</v>
      </c>
      <c r="V561" s="152">
        <f t="shared" ca="1" si="236"/>
        <v>1.3420406715716564</v>
      </c>
      <c r="W561" s="153">
        <f t="shared" ca="1" si="237"/>
        <v>2</v>
      </c>
      <c r="X561" s="153">
        <f t="shared" ca="1" si="238"/>
        <v>2</v>
      </c>
      <c r="Y561" s="153">
        <f t="shared" ca="1" si="239"/>
        <v>8</v>
      </c>
      <c r="Z561" s="153">
        <f t="shared" ca="1" si="240"/>
        <v>8</v>
      </c>
      <c r="AA561" s="152">
        <f t="shared" ca="1" si="241"/>
        <v>1.3541964043716699</v>
      </c>
      <c r="AB561" s="152">
        <f t="shared" ca="1" si="242"/>
        <v>1.3451994727122973</v>
      </c>
      <c r="AC561" s="154">
        <f t="shared" ca="1" si="243"/>
        <v>-676.67688290724118</v>
      </c>
      <c r="AD561" s="154">
        <f t="shared" ca="1" si="244"/>
        <v>-49.477649842568638</v>
      </c>
      <c r="AE561" s="3">
        <f t="shared" ca="1" si="245"/>
        <v>-45.384658296863115</v>
      </c>
      <c r="AF561" s="3">
        <f t="shared" ca="1" si="246"/>
        <v>-726.15453274980985</v>
      </c>
      <c r="AG561" s="3" t="str">
        <f t="shared" ca="1" si="253"/>
        <v>N</v>
      </c>
      <c r="AH561" s="4" t="str">
        <f t="shared" ca="1" si="247"/>
        <v/>
      </c>
      <c r="AI561" s="75">
        <f t="shared" ca="1" si="248"/>
        <v>-72.615453274980979</v>
      </c>
      <c r="AJ561" s="75">
        <f t="shared" ca="1" si="249"/>
        <v>0</v>
      </c>
    </row>
    <row r="562" spans="1:36" ht="14.25">
      <c r="A562" s="41">
        <f t="shared" si="250"/>
        <v>496</v>
      </c>
      <c r="B562" s="150">
        <f ca="1">IF(ISNUMBER(A562),INDEX('MetaTrader Import'!$H$13:$J$5893,TRUNC(((A562-$A$39+1)-1)/3)+1,MOD((A562-$A$39+1)-1,3)+1),"")</f>
        <v>0</v>
      </c>
      <c r="C562" s="43">
        <f t="shared" ca="1" si="227"/>
        <v>21.038702713612441</v>
      </c>
      <c r="D562" s="43">
        <f t="shared" ca="1" si="228"/>
        <v>-1.3456917558340025</v>
      </c>
      <c r="E562" s="43">
        <f t="shared" ca="1" si="229"/>
        <v>19.693010957778437</v>
      </c>
      <c r="F562" s="43">
        <f t="shared" ca="1" si="230"/>
        <v>1.9693010957778436</v>
      </c>
      <c r="G562" s="43">
        <f>IF(A562&lt;&gt;"",IF(A562&lt;Data!$G$11*0.25,$C$13/$G$32,IF(A562&gt;Data!$G$11*0.25,$C$13,$C$13*10)),"")</f>
        <v>2</v>
      </c>
      <c r="H562" s="43">
        <f>IF(A562&lt;&gt;"",IF(Data!$G$9="constant",$C$13,IF(Data!$G$9="squeeze",G562,F562)),"")</f>
        <v>2</v>
      </c>
      <c r="I562" s="38">
        <f ca="1">IF(ISNUMBER(A562),NORMINV(RAND(),0,IF(AND(Data!$G$9="squeeze",A562&lt;Data!$G$11*0.25),$H$32,1)*$C$30*$C$13)*($C$14*$C$12),"")</f>
        <v>-3.8949461657925168E-4</v>
      </c>
      <c r="J562" s="42">
        <f ca="1">IFERROR(IF(Data!$C$6="Real",B562,I562+J561+($C$14*$C$12)*(NORMINV(RAND(),$C$15,CHOOSE($G$13,$C$13,F562,G562)))),"")</f>
        <v>1.3447784628133308</v>
      </c>
      <c r="K562" s="88">
        <f>IF(ISNUMBER(A562), IF($G$16="fixed",$G$17,MIN(H562*Data!$C$7*$C$16*0.5,$C$17*Data!$C$7))*$C$12,"")</f>
        <v>8.0000000000000007E-5</v>
      </c>
      <c r="L562" s="42">
        <f t="shared" ca="1" si="254"/>
        <v>1.3447784628133308</v>
      </c>
      <c r="M562" s="44">
        <f t="shared" ca="1" si="255"/>
        <v>1.3448184628133308</v>
      </c>
      <c r="N562" s="44">
        <f t="shared" ca="1" si="256"/>
        <v>1.3447384628133308</v>
      </c>
      <c r="O562" s="108">
        <f t="shared" ca="1" si="231"/>
        <v>-0.20251771582954373</v>
      </c>
      <c r="P562" s="102">
        <f t="shared" ca="1" si="232"/>
        <v>5.0295085864767861</v>
      </c>
      <c r="Q562" s="102">
        <f t="shared" ca="1" si="233"/>
        <v>-0.46156148089744164</v>
      </c>
      <c r="R562" s="120">
        <f t="shared" ca="1" si="251"/>
        <v>1</v>
      </c>
      <c r="S562" s="54">
        <f t="shared" ca="1" si="252"/>
        <v>0</v>
      </c>
      <c r="T562" s="5">
        <f t="shared" ca="1" si="234"/>
        <v>1.3495941575375672</v>
      </c>
      <c r="U562" s="152">
        <f t="shared" ca="1" si="235"/>
        <v>1.3562014865041148</v>
      </c>
      <c r="V562" s="152">
        <f t="shared" ca="1" si="236"/>
        <v>1.3420406715716564</v>
      </c>
      <c r="W562" s="153">
        <f t="shared" ca="1" si="237"/>
        <v>2</v>
      </c>
      <c r="X562" s="153">
        <f t="shared" ca="1" si="238"/>
        <v>2</v>
      </c>
      <c r="Y562" s="153">
        <f t="shared" ca="1" si="239"/>
        <v>8</v>
      </c>
      <c r="Z562" s="153">
        <f t="shared" ca="1" si="240"/>
        <v>8</v>
      </c>
      <c r="AA562" s="152">
        <f t="shared" ca="1" si="241"/>
        <v>1.3541964043716699</v>
      </c>
      <c r="AB562" s="152">
        <f t="shared" ca="1" si="242"/>
        <v>1.3451994727122973</v>
      </c>
      <c r="AC562" s="154">
        <f t="shared" ca="1" si="243"/>
        <v>-756.63532466712979</v>
      </c>
      <c r="AD562" s="154">
        <f t="shared" ca="1" si="244"/>
        <v>30.480791917320005</v>
      </c>
      <c r="AE562" s="3">
        <f t="shared" ca="1" si="245"/>
        <v>-45.384658296863108</v>
      </c>
      <c r="AF562" s="3">
        <f t="shared" ca="1" si="246"/>
        <v>-726.15453274980973</v>
      </c>
      <c r="AG562" s="3" t="str">
        <f t="shared" ca="1" si="253"/>
        <v>N</v>
      </c>
      <c r="AH562" s="4" t="str">
        <f t="shared" ca="1" si="247"/>
        <v/>
      </c>
      <c r="AI562" s="75">
        <f t="shared" ca="1" si="248"/>
        <v>-72.615453274980979</v>
      </c>
      <c r="AJ562" s="75">
        <f t="shared" ca="1" si="249"/>
        <v>0</v>
      </c>
    </row>
    <row r="563" spans="1:36" ht="14.25">
      <c r="A563" s="41">
        <f t="shared" si="250"/>
        <v>497</v>
      </c>
      <c r="B563" s="150">
        <f ca="1">IF(ISNUMBER(A563),INDEX('MetaTrader Import'!$H$13:$J$5893,TRUNC(((A563-$A$39+1)-1)/3)+1,MOD((A563-$A$39+1)-1,3)+1),"")</f>
        <v>0</v>
      </c>
      <c r="C563" s="43">
        <f t="shared" ca="1" si="227"/>
        <v>19.693010957778437</v>
      </c>
      <c r="D563" s="43">
        <f t="shared" ca="1" si="228"/>
        <v>0.37682236604757247</v>
      </c>
      <c r="E563" s="43">
        <f t="shared" ca="1" si="229"/>
        <v>20.06983332382601</v>
      </c>
      <c r="F563" s="43">
        <f t="shared" ca="1" si="230"/>
        <v>2.006983332382601</v>
      </c>
      <c r="G563" s="43">
        <f>IF(A563&lt;&gt;"",IF(A563&lt;Data!$G$11*0.25,$C$13/$G$32,IF(A563&gt;Data!$G$11*0.25,$C$13,$C$13*10)),"")</f>
        <v>2</v>
      </c>
      <c r="H563" s="43">
        <f>IF(A563&lt;&gt;"",IF(Data!$G$9="constant",$C$13,IF(Data!$G$9="squeeze",G563,F563)),"")</f>
        <v>2</v>
      </c>
      <c r="I563" s="38">
        <f ca="1">IF(ISNUMBER(A563),NORMINV(RAND(),0,IF(AND(Data!$G$9="squeeze",A563&lt;Data!$G$11*0.25),$H$32,1)*$C$30*$C$13)*($C$14*$C$12),"")</f>
        <v>-4.4987438497165173E-4</v>
      </c>
      <c r="J563" s="42">
        <f ca="1">IFERROR(IF(Data!$C$6="Real",B563,I563+J562+($C$14*$C$12)*(NORMINV(RAND(),$C$15,CHOOSE($G$13,$C$13,F563,G563)))),"")</f>
        <v>1.3446781844358233</v>
      </c>
      <c r="K563" s="88">
        <f>IF(ISNUMBER(A563), IF($G$16="fixed",$G$17,MIN(H563*Data!$C$7*$C$16*0.5,$C$17*Data!$C$7))*$C$12,"")</f>
        <v>8.0000000000000007E-5</v>
      </c>
      <c r="L563" s="42">
        <f t="shared" ca="1" si="254"/>
        <v>1.3446781844358233</v>
      </c>
      <c r="M563" s="44">
        <f t="shared" ca="1" si="255"/>
        <v>1.3447181844358234</v>
      </c>
      <c r="N563" s="44">
        <f t="shared" ca="1" si="256"/>
        <v>1.3446381844358233</v>
      </c>
      <c r="O563" s="108">
        <f t="shared" ca="1" si="231"/>
        <v>-0.30818194616456202</v>
      </c>
      <c r="P563" s="102">
        <f t="shared" ca="1" si="232"/>
        <v>5.5198924259881785</v>
      </c>
      <c r="Q563" s="102">
        <f t="shared" ca="1" si="233"/>
        <v>-0.48924307665061023</v>
      </c>
      <c r="R563" s="120">
        <f t="shared" ca="1" si="251"/>
        <v>1</v>
      </c>
      <c r="S563" s="54">
        <f t="shared" ca="1" si="252"/>
        <v>0</v>
      </c>
      <c r="T563" s="5">
        <f t="shared" ca="1" si="234"/>
        <v>1.3495941575375672</v>
      </c>
      <c r="U563" s="152">
        <f t="shared" ca="1" si="235"/>
        <v>1.3562014865041148</v>
      </c>
      <c r="V563" s="152">
        <f t="shared" ca="1" si="236"/>
        <v>1.3420406715716564</v>
      </c>
      <c r="W563" s="153">
        <f t="shared" ca="1" si="237"/>
        <v>2</v>
      </c>
      <c r="X563" s="153">
        <f t="shared" ca="1" si="238"/>
        <v>2</v>
      </c>
      <c r="Y563" s="153">
        <f t="shared" ca="1" si="239"/>
        <v>8</v>
      </c>
      <c r="Z563" s="153">
        <f t="shared" ca="1" si="240"/>
        <v>8</v>
      </c>
      <c r="AA563" s="152">
        <f t="shared" ca="1" si="241"/>
        <v>1.3541964043716699</v>
      </c>
      <c r="AB563" s="152">
        <f t="shared" ca="1" si="242"/>
        <v>1.3451994727122973</v>
      </c>
      <c r="AC563" s="154">
        <f t="shared" ca="1" si="243"/>
        <v>-764.65759486772811</v>
      </c>
      <c r="AD563" s="154">
        <f t="shared" ca="1" si="244"/>
        <v>38.503062117918319</v>
      </c>
      <c r="AE563" s="3">
        <f t="shared" ca="1" si="245"/>
        <v>-45.384658296863108</v>
      </c>
      <c r="AF563" s="3">
        <f t="shared" ca="1" si="246"/>
        <v>-726.15453274980973</v>
      </c>
      <c r="AG563" s="3" t="str">
        <f t="shared" ca="1" si="253"/>
        <v>N</v>
      </c>
      <c r="AH563" s="4" t="str">
        <f t="shared" ca="1" si="247"/>
        <v/>
      </c>
      <c r="AI563" s="75">
        <f t="shared" ca="1" si="248"/>
        <v>-72.615453274980979</v>
      </c>
      <c r="AJ563" s="75">
        <f t="shared" ca="1" si="249"/>
        <v>0</v>
      </c>
    </row>
    <row r="564" spans="1:36" ht="14.25">
      <c r="A564" s="41">
        <f t="shared" si="250"/>
        <v>498</v>
      </c>
      <c r="B564" s="150">
        <f>IF(ISNUMBER(A564),INDEX('MetaTrader Import'!$H$13:$J$5893,TRUNC(((A564-$A$39+1)-1)/3)+1,MOD((A564-$A$39+1)-1,3)+1),"")</f>
        <v>0</v>
      </c>
      <c r="C564" s="43">
        <f t="shared" ca="1" si="227"/>
        <v>20.06983332382601</v>
      </c>
      <c r="D564" s="43">
        <f t="shared" ca="1" si="228"/>
        <v>1.6038542929109125</v>
      </c>
      <c r="E564" s="43">
        <f t="shared" ca="1" si="229"/>
        <v>21.673687616736924</v>
      </c>
      <c r="F564" s="43">
        <f t="shared" ca="1" si="230"/>
        <v>2.1673687616736923</v>
      </c>
      <c r="G564" s="43">
        <f>IF(A564&lt;&gt;"",IF(A564&lt;Data!$G$11*0.25,$C$13/$G$32,IF(A564&gt;Data!$G$11*0.25,$C$13,$C$13*10)),"")</f>
        <v>2</v>
      </c>
      <c r="H564" s="43">
        <f>IF(A564&lt;&gt;"",IF(Data!$G$9="constant",$C$13,IF(Data!$G$9="squeeze",G564,F564)),"")</f>
        <v>2</v>
      </c>
      <c r="I564" s="38">
        <f ca="1">IF(ISNUMBER(A564),NORMINV(RAND(),0,IF(AND(Data!$G$9="squeeze",A564&lt;Data!$G$11*0.25),$H$32,1)*$C$30*$C$13)*($C$14*$C$12),"")</f>
        <v>3.7242067604571115E-4</v>
      </c>
      <c r="J564" s="42">
        <f ca="1">IFERROR(IF(Data!$C$6="Real",B564,I564+J563+($C$14*$C$12)*(NORMINV(RAND(),$C$15,CHOOSE($G$13,$C$13,F564,G564)))),"")</f>
        <v>1.3449338582675763</v>
      </c>
      <c r="K564" s="88">
        <f>IF(ISNUMBER(A564), IF($G$16="fixed",$G$17,MIN(H564*Data!$C$7*$C$16*0.5,$C$17*Data!$C$7))*$C$12,"")</f>
        <v>8.0000000000000007E-5</v>
      </c>
      <c r="L564" s="42">
        <f t="shared" ca="1" si="254"/>
        <v>1.3449338582675763</v>
      </c>
      <c r="M564" s="44">
        <f t="shared" ca="1" si="255"/>
        <v>1.3449738582675763</v>
      </c>
      <c r="N564" s="44">
        <f t="shared" ca="1" si="256"/>
        <v>1.3448938582675762</v>
      </c>
      <c r="O564" s="108">
        <f t="shared" ca="1" si="231"/>
        <v>-0.53731145293683158</v>
      </c>
      <c r="P564" s="102">
        <f t="shared" ca="1" si="232"/>
        <v>5.8919877308642983</v>
      </c>
      <c r="Q564" s="102">
        <f t="shared" ca="1" si="233"/>
        <v>-0.4743901312770768</v>
      </c>
      <c r="R564" s="120">
        <f t="shared" ca="1" si="251"/>
        <v>1</v>
      </c>
      <c r="S564" s="54">
        <f t="shared" ca="1" si="252"/>
        <v>0</v>
      </c>
      <c r="T564" s="5">
        <f t="shared" ca="1" si="234"/>
        <v>1.3495941575375672</v>
      </c>
      <c r="U564" s="152">
        <f t="shared" ca="1" si="235"/>
        <v>1.3562014865041148</v>
      </c>
      <c r="V564" s="152">
        <f t="shared" ca="1" si="236"/>
        <v>1.3420406715716564</v>
      </c>
      <c r="W564" s="153">
        <f t="shared" ca="1" si="237"/>
        <v>2</v>
      </c>
      <c r="X564" s="153">
        <f t="shared" ca="1" si="238"/>
        <v>2</v>
      </c>
      <c r="Y564" s="153">
        <f t="shared" ca="1" si="239"/>
        <v>8</v>
      </c>
      <c r="Z564" s="153">
        <f t="shared" ca="1" si="240"/>
        <v>8</v>
      </c>
      <c r="AA564" s="152">
        <f t="shared" ca="1" si="241"/>
        <v>1.3541964043716699</v>
      </c>
      <c r="AB564" s="152">
        <f t="shared" ca="1" si="242"/>
        <v>1.3451994727122973</v>
      </c>
      <c r="AC564" s="154">
        <f t="shared" ca="1" si="243"/>
        <v>-744.20368832749159</v>
      </c>
      <c r="AD564" s="154">
        <f t="shared" ca="1" si="244"/>
        <v>18.04915557768183</v>
      </c>
      <c r="AE564" s="3">
        <f t="shared" ca="1" si="245"/>
        <v>-45.384658296863108</v>
      </c>
      <c r="AF564" s="3">
        <f t="shared" ca="1" si="246"/>
        <v>-726.15453274980973</v>
      </c>
      <c r="AG564" s="3" t="str">
        <f t="shared" ca="1" si="253"/>
        <v>N</v>
      </c>
      <c r="AH564" s="4" t="str">
        <f t="shared" ca="1" si="247"/>
        <v/>
      </c>
      <c r="AI564" s="75">
        <f t="shared" ca="1" si="248"/>
        <v>-72.615453274980979</v>
      </c>
      <c r="AJ564" s="75">
        <f t="shared" ca="1" si="249"/>
        <v>0</v>
      </c>
    </row>
    <row r="565" spans="1:36" ht="14.25">
      <c r="A565" s="41">
        <f t="shared" si="250"/>
        <v>499</v>
      </c>
      <c r="B565" s="150">
        <f ca="1">IF(ISNUMBER(A565),INDEX('MetaTrader Import'!$H$13:$J$5893,TRUNC(((A565-$A$39+1)-1)/3)+1,MOD((A565-$A$39+1)-1,3)+1),"")</f>
        <v>0</v>
      </c>
      <c r="C565" s="43">
        <f t="shared" ca="1" si="227"/>
        <v>21.673687616736924</v>
      </c>
      <c r="D565" s="43">
        <f t="shared" ca="1" si="228"/>
        <v>-7.7531249744948738E-3</v>
      </c>
      <c r="E565" s="43">
        <f t="shared" ca="1" si="229"/>
        <v>21.665934491762428</v>
      </c>
      <c r="F565" s="43">
        <f t="shared" ca="1" si="230"/>
        <v>2.1665934491762426</v>
      </c>
      <c r="G565" s="43">
        <f>IF(A565&lt;&gt;"",IF(A565&lt;Data!$G$11*0.25,$C$13/$G$32,IF(A565&gt;Data!$G$11*0.25,$C$13,$C$13*10)),"")</f>
        <v>2</v>
      </c>
      <c r="H565" s="43">
        <f>IF(A565&lt;&gt;"",IF(Data!$G$9="constant",$C$13,IF(Data!$G$9="squeeze",G565,F565)),"")</f>
        <v>2</v>
      </c>
      <c r="I565" s="38">
        <f ca="1">IF(ISNUMBER(A565),NORMINV(RAND(),0,IF(AND(Data!$G$9="squeeze",A565&lt;Data!$G$11*0.25),$H$32,1)*$C$30*$C$13)*($C$14*$C$12),"")</f>
        <v>-2.5773127619143266E-4</v>
      </c>
      <c r="J565" s="42">
        <f ca="1">IFERROR(IF(Data!$C$6="Real",B565,I565+J564+($C$14*$C$12)*(NORMINV(RAND(),$C$15,CHOOSE($G$13,$C$13,F565,G565)))),"")</f>
        <v>1.3445758734741182</v>
      </c>
      <c r="K565" s="88">
        <f>IF(ISNUMBER(A565), IF($G$16="fixed",$G$17,MIN(H565*Data!$C$7*$C$16*0.5,$C$17*Data!$C$7))*$C$12,"")</f>
        <v>8.0000000000000007E-5</v>
      </c>
      <c r="L565" s="42">
        <f t="shared" ca="1" si="254"/>
        <v>1.3445758734741182</v>
      </c>
      <c r="M565" s="44">
        <f t="shared" ca="1" si="255"/>
        <v>1.3446158734741183</v>
      </c>
      <c r="N565" s="44">
        <f t="shared" ca="1" si="256"/>
        <v>1.3445358734741182</v>
      </c>
      <c r="O565" s="108">
        <f t="shared" ca="1" si="231"/>
        <v>-0.75314713682816148</v>
      </c>
      <c r="P565" s="102">
        <f t="shared" ca="1" si="232"/>
        <v>6.5074236301034114</v>
      </c>
      <c r="Q565" s="102">
        <f t="shared" ca="1" si="233"/>
        <v>-0.42284165602596391</v>
      </c>
      <c r="R565" s="120">
        <f t="shared" ca="1" si="251"/>
        <v>1</v>
      </c>
      <c r="S565" s="54">
        <f t="shared" ca="1" si="252"/>
        <v>0</v>
      </c>
      <c r="T565" s="5">
        <f t="shared" ca="1" si="234"/>
        <v>1.3495941575375672</v>
      </c>
      <c r="U565" s="152">
        <f t="shared" ca="1" si="235"/>
        <v>1.3562014865041148</v>
      </c>
      <c r="V565" s="152">
        <f t="shared" ca="1" si="236"/>
        <v>1.3420406715716564</v>
      </c>
      <c r="W565" s="153">
        <f t="shared" ca="1" si="237"/>
        <v>2</v>
      </c>
      <c r="X565" s="153">
        <f t="shared" ca="1" si="238"/>
        <v>2</v>
      </c>
      <c r="Y565" s="153">
        <f t="shared" ca="1" si="239"/>
        <v>8</v>
      </c>
      <c r="Z565" s="153">
        <f t="shared" ca="1" si="240"/>
        <v>8</v>
      </c>
      <c r="AA565" s="152">
        <f t="shared" ca="1" si="241"/>
        <v>1.3541964043716699</v>
      </c>
      <c r="AB565" s="152">
        <f t="shared" ca="1" si="242"/>
        <v>1.3451994727122973</v>
      </c>
      <c r="AC565" s="154">
        <f t="shared" ca="1" si="243"/>
        <v>-772.84247180413604</v>
      </c>
      <c r="AD565" s="154">
        <f t="shared" ca="1" si="244"/>
        <v>46.687939054326222</v>
      </c>
      <c r="AE565" s="3">
        <f t="shared" ca="1" si="245"/>
        <v>-45.384658296863115</v>
      </c>
      <c r="AF565" s="3">
        <f t="shared" ca="1" si="246"/>
        <v>-726.15453274980985</v>
      </c>
      <c r="AG565" s="3" t="str">
        <f t="shared" ca="1" si="253"/>
        <v>N</v>
      </c>
      <c r="AH565" s="4" t="str">
        <f t="shared" ca="1" si="247"/>
        <v/>
      </c>
      <c r="AI565" s="75">
        <f t="shared" ca="1" si="248"/>
        <v>-72.615453274980979</v>
      </c>
      <c r="AJ565" s="75">
        <f t="shared" ca="1" si="249"/>
        <v>0</v>
      </c>
    </row>
    <row r="566" spans="1:36" ht="14.25">
      <c r="A566" s="41">
        <f t="shared" si="250"/>
        <v>500</v>
      </c>
      <c r="B566" s="150">
        <f ca="1">IF(ISNUMBER(A566),INDEX('MetaTrader Import'!$H$13:$J$5893,TRUNC(((A566-$A$39+1)-1)/3)+1,MOD((A566-$A$39+1)-1,3)+1),"")</f>
        <v>0</v>
      </c>
      <c r="C566" s="43">
        <f t="shared" ca="1" si="227"/>
        <v>21.665934491762428</v>
      </c>
      <c r="D566" s="43">
        <f t="shared" ca="1" si="228"/>
        <v>1.3464610759049926</v>
      </c>
      <c r="E566" s="43">
        <f t="shared" ca="1" si="229"/>
        <v>23.012395567667422</v>
      </c>
      <c r="F566" s="43">
        <f t="shared" ca="1" si="230"/>
        <v>2.3012395567667423</v>
      </c>
      <c r="G566" s="43">
        <f>IF(A566&lt;&gt;"",IF(A566&lt;Data!$G$11*0.25,$C$13/$G$32,IF(A566&gt;Data!$G$11*0.25,$C$13,$C$13*10)),"")</f>
        <v>2</v>
      </c>
      <c r="H566" s="43">
        <f>IF(A566&lt;&gt;"",IF(Data!$G$9="constant",$C$13,IF(Data!$G$9="squeeze",G566,F566)),"")</f>
        <v>2</v>
      </c>
      <c r="I566" s="38">
        <f ca="1">IF(ISNUMBER(A566),NORMINV(RAND(),0,IF(AND(Data!$G$9="squeeze",A566&lt;Data!$G$11*0.25),$H$32,1)*$C$30*$C$13)*($C$14*$C$12),"")</f>
        <v>-3.9193801306622327E-4</v>
      </c>
      <c r="J566" s="42">
        <f ca="1">IFERROR(IF(Data!$C$6="Real",B566,I566+J565+($C$14*$C$12)*(NORMINV(RAND(),$C$15,CHOOSE($G$13,$C$13,F566,G566)))),"")</f>
        <v>1.3442029046902175</v>
      </c>
      <c r="K566" s="88">
        <f>IF(ISNUMBER(A566), IF($G$16="fixed",$G$17,MIN(H566*Data!$C$7*$C$16*0.5,$C$17*Data!$C$7))*$C$12,"")</f>
        <v>8.0000000000000007E-5</v>
      </c>
      <c r="L566" s="42">
        <f t="shared" ca="1" si="254"/>
        <v>1.3442029046902175</v>
      </c>
      <c r="M566" s="44">
        <f t="shared" ca="1" si="255"/>
        <v>1.3442429046902176</v>
      </c>
      <c r="N566" s="44">
        <f t="shared" ca="1" si="256"/>
        <v>1.3441629046902175</v>
      </c>
      <c r="O566" s="108">
        <f t="shared" ca="1" si="231"/>
        <v>-1.0434898178197807</v>
      </c>
      <c r="P566" s="102">
        <f t="shared" ca="1" si="232"/>
        <v>7.3975736670663004</v>
      </c>
      <c r="Q566" s="102">
        <f t="shared" ca="1" si="233"/>
        <v>-0.33854859169229784</v>
      </c>
      <c r="R566" s="120">
        <f t="shared" ca="1" si="251"/>
        <v>1</v>
      </c>
      <c r="S566" s="54">
        <f t="shared" ca="1" si="252"/>
        <v>0</v>
      </c>
      <c r="T566" s="5">
        <f t="shared" ca="1" si="234"/>
        <v>1.3495941575375672</v>
      </c>
      <c r="U566" s="152">
        <f t="shared" ca="1" si="235"/>
        <v>1.3562014865041148</v>
      </c>
      <c r="V566" s="152">
        <f t="shared" ca="1" si="236"/>
        <v>1.3420406715716564</v>
      </c>
      <c r="W566" s="153">
        <f t="shared" ca="1" si="237"/>
        <v>2</v>
      </c>
      <c r="X566" s="153">
        <f t="shared" ca="1" si="238"/>
        <v>2</v>
      </c>
      <c r="Y566" s="153">
        <f t="shared" ca="1" si="239"/>
        <v>8</v>
      </c>
      <c r="Z566" s="153">
        <f t="shared" ca="1" si="240"/>
        <v>8</v>
      </c>
      <c r="AA566" s="152">
        <f t="shared" ca="1" si="241"/>
        <v>1.3541964043716699</v>
      </c>
      <c r="AB566" s="152">
        <f t="shared" ca="1" si="242"/>
        <v>1.3451994727122973</v>
      </c>
      <c r="AC566" s="154">
        <f t="shared" ca="1" si="243"/>
        <v>-802.67997451619169</v>
      </c>
      <c r="AD566" s="154">
        <f t="shared" ca="1" si="244"/>
        <v>76.525441766381874</v>
      </c>
      <c r="AE566" s="3">
        <f t="shared" ca="1" si="245"/>
        <v>-45.384658296863115</v>
      </c>
      <c r="AF566" s="3">
        <f t="shared" ca="1" si="246"/>
        <v>-726.15453274980985</v>
      </c>
      <c r="AG566" s="3" t="str">
        <f t="shared" ca="1" si="253"/>
        <v>N</v>
      </c>
      <c r="AH566" s="4" t="str">
        <f t="shared" ca="1" si="247"/>
        <v/>
      </c>
      <c r="AI566" s="75">
        <f t="shared" ca="1" si="248"/>
        <v>-72.615453274980979</v>
      </c>
      <c r="AJ566" s="75">
        <f t="shared" ca="1" si="249"/>
        <v>0</v>
      </c>
    </row>
    <row r="567" spans="1:36" ht="14.25">
      <c r="A567" s="41">
        <f t="shared" si="250"/>
        <v>501</v>
      </c>
      <c r="B567" s="150">
        <f>IF(ISNUMBER(A567),INDEX('MetaTrader Import'!$H$13:$J$5893,TRUNC(((A567-$A$39+1)-1)/3)+1,MOD((A567-$A$39+1)-1,3)+1),"")</f>
        <v>0</v>
      </c>
      <c r="C567" s="43">
        <f t="shared" ca="1" si="227"/>
        <v>23.012395567667422</v>
      </c>
      <c r="D567" s="43">
        <f t="shared" ca="1" si="228"/>
        <v>-0.7538105291247077</v>
      </c>
      <c r="E567" s="43">
        <f t="shared" ca="1" si="229"/>
        <v>22.258585038542716</v>
      </c>
      <c r="F567" s="43">
        <f t="shared" ca="1" si="230"/>
        <v>2.2258585038542718</v>
      </c>
      <c r="G567" s="43">
        <f>IF(A567&lt;&gt;"",IF(A567&lt;Data!$G$11*0.25,$C$13/$G$32,IF(A567&gt;Data!$G$11*0.25,$C$13,$C$13*10)),"")</f>
        <v>2</v>
      </c>
      <c r="H567" s="43">
        <f>IF(A567&lt;&gt;"",IF(Data!$G$9="constant",$C$13,IF(Data!$G$9="squeeze",G567,F567)),"")</f>
        <v>2</v>
      </c>
      <c r="I567" s="38">
        <f ca="1">IF(ISNUMBER(A567),NORMINV(RAND(),0,IF(AND(Data!$G$9="squeeze",A567&lt;Data!$G$11*0.25),$H$32,1)*$C$30*$C$13)*($C$14*$C$12),"")</f>
        <v>-2.1576221996673581E-4</v>
      </c>
      <c r="J567" s="42">
        <f ca="1">IFERROR(IF(Data!$C$6="Real",B567,I567+J566+($C$14*$C$12)*(NORMINV(RAND(),$C$15,CHOOSE($G$13,$C$13,F567,G567)))),"")</f>
        <v>1.344216095168014</v>
      </c>
      <c r="K567" s="88">
        <f>IF(ISNUMBER(A567), IF($G$16="fixed",$G$17,MIN(H567*Data!$C$7*$C$16*0.5,$C$17*Data!$C$7))*$C$12,"")</f>
        <v>8.0000000000000007E-5</v>
      </c>
      <c r="L567" s="42">
        <f t="shared" ca="1" si="254"/>
        <v>1.344216095168014</v>
      </c>
      <c r="M567" s="44">
        <f t="shared" ca="1" si="255"/>
        <v>1.344256095168014</v>
      </c>
      <c r="N567" s="44">
        <f t="shared" ca="1" si="256"/>
        <v>1.344176095168014</v>
      </c>
      <c r="O567" s="108">
        <f t="shared" ca="1" si="231"/>
        <v>-1.3142721217874027</v>
      </c>
      <c r="P567" s="102">
        <f t="shared" ca="1" si="232"/>
        <v>8.0709702509131613</v>
      </c>
      <c r="Q567" s="102">
        <f t="shared" ca="1" si="233"/>
        <v>-0.24239985449134319</v>
      </c>
      <c r="R567" s="120">
        <f t="shared" ca="1" si="251"/>
        <v>1</v>
      </c>
      <c r="S567" s="54">
        <f t="shared" ca="1" si="252"/>
        <v>0</v>
      </c>
      <c r="T567" s="5">
        <f t="shared" ca="1" si="234"/>
        <v>1.3495941575375672</v>
      </c>
      <c r="U567" s="152">
        <f t="shared" ca="1" si="235"/>
        <v>1.3562014865041148</v>
      </c>
      <c r="V567" s="152">
        <f t="shared" ca="1" si="236"/>
        <v>1.3420406715716564</v>
      </c>
      <c r="W567" s="153">
        <f t="shared" ca="1" si="237"/>
        <v>2</v>
      </c>
      <c r="X567" s="153">
        <f t="shared" ca="1" si="238"/>
        <v>2</v>
      </c>
      <c r="Y567" s="153">
        <f t="shared" ca="1" si="239"/>
        <v>8</v>
      </c>
      <c r="Z567" s="153">
        <f t="shared" ca="1" si="240"/>
        <v>8</v>
      </c>
      <c r="AA567" s="152">
        <f t="shared" ca="1" si="241"/>
        <v>1.3541964043716699</v>
      </c>
      <c r="AB567" s="152">
        <f t="shared" ca="1" si="242"/>
        <v>1.3451994727122973</v>
      </c>
      <c r="AC567" s="154">
        <f t="shared" ca="1" si="243"/>
        <v>-801.62473629247438</v>
      </c>
      <c r="AD567" s="154">
        <f t="shared" ca="1" si="244"/>
        <v>75.470203542664649</v>
      </c>
      <c r="AE567" s="3">
        <f t="shared" ca="1" si="245"/>
        <v>-45.384658296863108</v>
      </c>
      <c r="AF567" s="3">
        <f t="shared" ca="1" si="246"/>
        <v>-726.15453274980973</v>
      </c>
      <c r="AG567" s="3" t="str">
        <f t="shared" ca="1" si="253"/>
        <v>N</v>
      </c>
      <c r="AH567" s="4" t="str">
        <f t="shared" ca="1" si="247"/>
        <v/>
      </c>
      <c r="AI567" s="75">
        <f t="shared" ca="1" si="248"/>
        <v>-72.615453274980979</v>
      </c>
      <c r="AJ567" s="75">
        <f t="shared" ca="1" si="249"/>
        <v>0</v>
      </c>
    </row>
    <row r="568" spans="1:36" ht="14.25">
      <c r="A568" s="41">
        <f t="shared" si="250"/>
        <v>502</v>
      </c>
      <c r="B568" s="150">
        <f ca="1">IF(ISNUMBER(A568),INDEX('MetaTrader Import'!$H$13:$J$5893,TRUNC(((A568-$A$39+1)-1)/3)+1,MOD((A568-$A$39+1)-1,3)+1),"")</f>
        <v>0</v>
      </c>
      <c r="C568" s="43">
        <f t="shared" ca="1" si="227"/>
        <v>22.258585038542716</v>
      </c>
      <c r="D568" s="43">
        <f t="shared" ca="1" si="228"/>
        <v>-1.2942990585349008</v>
      </c>
      <c r="E568" s="43">
        <f t="shared" ca="1" si="229"/>
        <v>20.964285980007816</v>
      </c>
      <c r="F568" s="43">
        <f t="shared" ca="1" si="230"/>
        <v>2.0964285980007817</v>
      </c>
      <c r="G568" s="43">
        <f>IF(A568&lt;&gt;"",IF(A568&lt;Data!$G$11*0.25,$C$13/$G$32,IF(A568&gt;Data!$G$11*0.25,$C$13,$C$13*10)),"")</f>
        <v>2</v>
      </c>
      <c r="H568" s="43">
        <f>IF(A568&lt;&gt;"",IF(Data!$G$9="constant",$C$13,IF(Data!$G$9="squeeze",G568,F568)),"")</f>
        <v>2</v>
      </c>
      <c r="I568" s="38">
        <f ca="1">IF(ISNUMBER(A568),NORMINV(RAND(),0,IF(AND(Data!$G$9="squeeze",A568&lt;Data!$G$11*0.25),$H$32,1)*$C$30*$C$13)*($C$14*$C$12),"")</f>
        <v>-3.7728214098267101E-4</v>
      </c>
      <c r="J568" s="42">
        <f ca="1">IFERROR(IF(Data!$C$6="Real",B568,I568+J567+($C$14*$C$12)*(NORMINV(RAND(),$C$15,CHOOSE($G$13,$C$13,F568,G568)))),"")</f>
        <v>1.3438048976564083</v>
      </c>
      <c r="K568" s="88">
        <f>IF(ISNUMBER(A568), IF($G$16="fixed",$G$17,MIN(H568*Data!$C$7*$C$16*0.5,$C$17*Data!$C$7))*$C$12,"")</f>
        <v>8.0000000000000007E-5</v>
      </c>
      <c r="L568" s="42">
        <f t="shared" ca="1" si="254"/>
        <v>1.3438048976564083</v>
      </c>
      <c r="M568" s="44">
        <f t="shared" ca="1" si="255"/>
        <v>1.3438448976564084</v>
      </c>
      <c r="N568" s="44">
        <f t="shared" ca="1" si="256"/>
        <v>1.3437648976564083</v>
      </c>
      <c r="O568" s="108">
        <f t="shared" ca="1" si="231"/>
        <v>-1.6987393006812146</v>
      </c>
      <c r="P568" s="102">
        <f t="shared" ca="1" si="232"/>
        <v>9.0502332467652966</v>
      </c>
      <c r="Q568" s="102">
        <f t="shared" ca="1" si="233"/>
        <v>-0.13406945715741173</v>
      </c>
      <c r="R568" s="120">
        <f t="shared" ca="1" si="251"/>
        <v>1</v>
      </c>
      <c r="S568" s="54">
        <f t="shared" ca="1" si="252"/>
        <v>0</v>
      </c>
      <c r="T568" s="5">
        <f t="shared" ca="1" si="234"/>
        <v>1.3495941575375672</v>
      </c>
      <c r="U568" s="152">
        <f t="shared" ca="1" si="235"/>
        <v>1.3562014865041148</v>
      </c>
      <c r="V568" s="152">
        <f t="shared" ca="1" si="236"/>
        <v>1.3420406715716564</v>
      </c>
      <c r="W568" s="153">
        <f t="shared" ca="1" si="237"/>
        <v>2</v>
      </c>
      <c r="X568" s="153">
        <f t="shared" ca="1" si="238"/>
        <v>2</v>
      </c>
      <c r="Y568" s="153">
        <f t="shared" ca="1" si="239"/>
        <v>8</v>
      </c>
      <c r="Z568" s="153">
        <f t="shared" ca="1" si="240"/>
        <v>8</v>
      </c>
      <c r="AA568" s="152">
        <f t="shared" ca="1" si="241"/>
        <v>1.3541964043716699</v>
      </c>
      <c r="AB568" s="152">
        <f t="shared" ca="1" si="242"/>
        <v>1.3451994727122973</v>
      </c>
      <c r="AC568" s="154">
        <f t="shared" ca="1" si="243"/>
        <v>-834.52053722092853</v>
      </c>
      <c r="AD568" s="154">
        <f t="shared" ca="1" si="244"/>
        <v>108.36600447111877</v>
      </c>
      <c r="AE568" s="3">
        <f t="shared" ca="1" si="245"/>
        <v>-45.384658296863108</v>
      </c>
      <c r="AF568" s="3">
        <f t="shared" ca="1" si="246"/>
        <v>-726.15453274980973</v>
      </c>
      <c r="AG568" s="3" t="str">
        <f t="shared" ca="1" si="253"/>
        <v>N</v>
      </c>
      <c r="AH568" s="4" t="str">
        <f t="shared" ca="1" si="247"/>
        <v/>
      </c>
      <c r="AI568" s="75">
        <f t="shared" ca="1" si="248"/>
        <v>-72.615453274980979</v>
      </c>
      <c r="AJ568" s="75">
        <f t="shared" ca="1" si="249"/>
        <v>0</v>
      </c>
    </row>
    <row r="569" spans="1:36" ht="14.25">
      <c r="A569" s="41">
        <f t="shared" si="250"/>
        <v>503</v>
      </c>
      <c r="B569" s="150">
        <f ca="1">IF(ISNUMBER(A569),INDEX('MetaTrader Import'!$H$13:$J$5893,TRUNC(((A569-$A$39+1)-1)/3)+1,MOD((A569-$A$39+1)-1,3)+1),"")</f>
        <v>0</v>
      </c>
      <c r="C569" s="43">
        <f t="shared" ca="1" si="227"/>
        <v>20.964285980007816</v>
      </c>
      <c r="D569" s="43">
        <f t="shared" ca="1" si="228"/>
        <v>1.3232467781939867</v>
      </c>
      <c r="E569" s="43">
        <f t="shared" ca="1" si="229"/>
        <v>22.287532758201802</v>
      </c>
      <c r="F569" s="43">
        <f t="shared" ca="1" si="230"/>
        <v>2.2287532758201802</v>
      </c>
      <c r="G569" s="43">
        <f>IF(A569&lt;&gt;"",IF(A569&lt;Data!$G$11*0.25,$C$13/$G$32,IF(A569&gt;Data!$G$11*0.25,$C$13,$C$13*10)),"")</f>
        <v>2</v>
      </c>
      <c r="H569" s="43">
        <f>IF(A569&lt;&gt;"",IF(Data!$G$9="constant",$C$13,IF(Data!$G$9="squeeze",G569,F569)),"")</f>
        <v>2</v>
      </c>
      <c r="I569" s="38">
        <f ca="1">IF(ISNUMBER(A569),NORMINV(RAND(),0,IF(AND(Data!$G$9="squeeze",A569&lt;Data!$G$11*0.25),$H$32,1)*$C$30*$C$13)*($C$14*$C$12),"")</f>
        <v>2.1143455512164877E-4</v>
      </c>
      <c r="J569" s="42">
        <f ca="1">IFERROR(IF(Data!$C$6="Real",B569,I569+J568+($C$14*$C$12)*(NORMINV(RAND(),$C$15,CHOOSE($G$13,$C$13,F569,G569)))),"")</f>
        <v>1.3443527815318566</v>
      </c>
      <c r="K569" s="88">
        <f>IF(ISNUMBER(A569), IF($G$16="fixed",$G$17,MIN(H569*Data!$C$7*$C$16*0.5,$C$17*Data!$C$7))*$C$12,"")</f>
        <v>8.0000000000000007E-5</v>
      </c>
      <c r="L569" s="42">
        <f t="shared" ca="1" si="254"/>
        <v>1.3443527815318566</v>
      </c>
      <c r="M569" s="44">
        <f t="shared" ca="1" si="255"/>
        <v>1.3443927815318566</v>
      </c>
      <c r="N569" s="44">
        <f t="shared" ca="1" si="256"/>
        <v>1.3443127815318565</v>
      </c>
      <c r="O569" s="108">
        <f t="shared" ca="1" si="231"/>
        <v>-1.9264654404844785</v>
      </c>
      <c r="P569" s="102">
        <f t="shared" ca="1" si="232"/>
        <v>9.3642565657807815</v>
      </c>
      <c r="Q569" s="102">
        <f t="shared" ca="1" si="233"/>
        <v>-2.4254665112472498E-2</v>
      </c>
      <c r="R569" s="120">
        <f t="shared" ca="1" si="251"/>
        <v>1</v>
      </c>
      <c r="S569" s="54">
        <f t="shared" ca="1" si="252"/>
        <v>0</v>
      </c>
      <c r="T569" s="5">
        <f t="shared" ca="1" si="234"/>
        <v>1.3495941575375672</v>
      </c>
      <c r="U569" s="152">
        <f t="shared" ca="1" si="235"/>
        <v>1.3562014865041148</v>
      </c>
      <c r="V569" s="152">
        <f t="shared" ca="1" si="236"/>
        <v>1.3420406715716564</v>
      </c>
      <c r="W569" s="153">
        <f t="shared" ca="1" si="237"/>
        <v>2</v>
      </c>
      <c r="X569" s="153">
        <f t="shared" ca="1" si="238"/>
        <v>2</v>
      </c>
      <c r="Y569" s="153">
        <f t="shared" ca="1" si="239"/>
        <v>8</v>
      </c>
      <c r="Z569" s="153">
        <f t="shared" ca="1" si="240"/>
        <v>8</v>
      </c>
      <c r="AA569" s="152">
        <f t="shared" ca="1" si="241"/>
        <v>1.3541964043716699</v>
      </c>
      <c r="AB569" s="152">
        <f t="shared" ca="1" si="242"/>
        <v>1.3451994727122973</v>
      </c>
      <c r="AC569" s="154">
        <f t="shared" ca="1" si="243"/>
        <v>-790.68982718506936</v>
      </c>
      <c r="AD569" s="154">
        <f t="shared" ca="1" si="244"/>
        <v>64.535294435259516</v>
      </c>
      <c r="AE569" s="3">
        <f t="shared" ca="1" si="245"/>
        <v>-45.384658296863115</v>
      </c>
      <c r="AF569" s="3">
        <f t="shared" ca="1" si="246"/>
        <v>-726.15453274980985</v>
      </c>
      <c r="AG569" s="3" t="str">
        <f t="shared" ca="1" si="253"/>
        <v>N</v>
      </c>
      <c r="AH569" s="4" t="str">
        <f t="shared" ca="1" si="247"/>
        <v/>
      </c>
      <c r="AI569" s="75">
        <f t="shared" ca="1" si="248"/>
        <v>-72.615453274980979</v>
      </c>
      <c r="AJ569" s="75">
        <f t="shared" ca="1" si="249"/>
        <v>0</v>
      </c>
    </row>
    <row r="570" spans="1:36" ht="14.25">
      <c r="A570" s="41">
        <f t="shared" si="250"/>
        <v>504</v>
      </c>
      <c r="B570" s="150">
        <f>IF(ISNUMBER(A570),INDEX('MetaTrader Import'!$H$13:$J$5893,TRUNC(((A570-$A$39+1)-1)/3)+1,MOD((A570-$A$39+1)-1,3)+1),"")</f>
        <v>0</v>
      </c>
      <c r="C570" s="43">
        <f t="shared" ca="1" si="227"/>
        <v>22.287532758201802</v>
      </c>
      <c r="D570" s="43">
        <f t="shared" ca="1" si="228"/>
        <v>-1.4809732031666463</v>
      </c>
      <c r="E570" s="43">
        <f t="shared" ca="1" si="229"/>
        <v>20.806559555035157</v>
      </c>
      <c r="F570" s="43">
        <f t="shared" ca="1" si="230"/>
        <v>2.0806559555035156</v>
      </c>
      <c r="G570" s="43">
        <f>IF(A570&lt;&gt;"",IF(A570&lt;Data!$G$11*0.25,$C$13/$G$32,IF(A570&gt;Data!$G$11*0.25,$C$13,$C$13*10)),"")</f>
        <v>2</v>
      </c>
      <c r="H570" s="43">
        <f>IF(A570&lt;&gt;"",IF(Data!$G$9="constant",$C$13,IF(Data!$G$9="squeeze",G570,F570)),"")</f>
        <v>2</v>
      </c>
      <c r="I570" s="38">
        <f ca="1">IF(ISNUMBER(A570),NORMINV(RAND(),0,IF(AND(Data!$G$9="squeeze",A570&lt;Data!$G$11*0.25),$H$32,1)*$C$30*$C$13)*($C$14*$C$12),"")</f>
        <v>-3.2465537512759698E-4</v>
      </c>
      <c r="J570" s="42">
        <f ca="1">IFERROR(IF(Data!$C$6="Real",B570,I570+J569+($C$14*$C$12)*(NORMINV(RAND(),$C$15,CHOOSE($G$13,$C$13,F570,G570)))),"")</f>
        <v>1.3445900803013635</v>
      </c>
      <c r="K570" s="88">
        <f>IF(ISNUMBER(A570), IF($G$16="fixed",$G$17,MIN(H570*Data!$C$7*$C$16*0.5,$C$17*Data!$C$7))*$C$12,"")</f>
        <v>8.0000000000000007E-5</v>
      </c>
      <c r="L570" s="42">
        <f t="shared" ca="1" si="254"/>
        <v>1.3445900803013635</v>
      </c>
      <c r="M570" s="44">
        <f t="shared" ca="1" si="255"/>
        <v>1.3446300803013636</v>
      </c>
      <c r="N570" s="44">
        <f t="shared" ca="1" si="256"/>
        <v>1.3445500803013635</v>
      </c>
      <c r="O570" s="108">
        <f t="shared" ca="1" si="231"/>
        <v>-1.850110776519682</v>
      </c>
      <c r="P570" s="102">
        <f t="shared" ca="1" si="232"/>
        <v>9.2049844237045839</v>
      </c>
      <c r="Q570" s="102">
        <f t="shared" ca="1" si="233"/>
        <v>8.9953985829206523E-2</v>
      </c>
      <c r="R570" s="120">
        <f t="shared" ca="1" si="251"/>
        <v>1</v>
      </c>
      <c r="S570" s="54">
        <f t="shared" ca="1" si="252"/>
        <v>0</v>
      </c>
      <c r="T570" s="5">
        <f t="shared" ca="1" si="234"/>
        <v>1.3495941575375672</v>
      </c>
      <c r="U570" s="152">
        <f t="shared" ca="1" si="235"/>
        <v>1.3562014865041148</v>
      </c>
      <c r="V570" s="152">
        <f t="shared" ca="1" si="236"/>
        <v>1.3420406715716564</v>
      </c>
      <c r="W570" s="153">
        <f t="shared" ca="1" si="237"/>
        <v>2</v>
      </c>
      <c r="X570" s="153">
        <f t="shared" ca="1" si="238"/>
        <v>2</v>
      </c>
      <c r="Y570" s="153">
        <f t="shared" ca="1" si="239"/>
        <v>8</v>
      </c>
      <c r="Z570" s="153">
        <f t="shared" ca="1" si="240"/>
        <v>8</v>
      </c>
      <c r="AA570" s="152">
        <f t="shared" ca="1" si="241"/>
        <v>1.3541964043716699</v>
      </c>
      <c r="AB570" s="152">
        <f t="shared" ca="1" si="242"/>
        <v>1.3451994727122973</v>
      </c>
      <c r="AC570" s="154">
        <f t="shared" ca="1" si="243"/>
        <v>-771.70592562451293</v>
      </c>
      <c r="AD570" s="154">
        <f t="shared" ca="1" si="244"/>
        <v>45.551392874703112</v>
      </c>
      <c r="AE570" s="3">
        <f t="shared" ca="1" si="245"/>
        <v>-45.384658296863115</v>
      </c>
      <c r="AF570" s="3">
        <f t="shared" ca="1" si="246"/>
        <v>-726.15453274980985</v>
      </c>
      <c r="AG570" s="3" t="str">
        <f t="shared" ca="1" si="253"/>
        <v>N</v>
      </c>
      <c r="AH570" s="4" t="str">
        <f t="shared" ca="1" si="247"/>
        <v/>
      </c>
      <c r="AI570" s="75">
        <f t="shared" ca="1" si="248"/>
        <v>-72.615453274980979</v>
      </c>
      <c r="AJ570" s="75">
        <f t="shared" ca="1" si="249"/>
        <v>0</v>
      </c>
    </row>
    <row r="571" spans="1:36" ht="14.25">
      <c r="A571" s="41">
        <f t="shared" si="250"/>
        <v>505</v>
      </c>
      <c r="B571" s="150">
        <f ca="1">IF(ISNUMBER(A571),INDEX('MetaTrader Import'!$H$13:$J$5893,TRUNC(((A571-$A$39+1)-1)/3)+1,MOD((A571-$A$39+1)-1,3)+1),"")</f>
        <v>0</v>
      </c>
      <c r="C571" s="43">
        <f t="shared" ca="1" si="227"/>
        <v>20.806559555035157</v>
      </c>
      <c r="D571" s="43">
        <f t="shared" ca="1" si="228"/>
        <v>1.7703854025325461</v>
      </c>
      <c r="E571" s="43">
        <f t="shared" ca="1" si="229"/>
        <v>22.576944957567704</v>
      </c>
      <c r="F571" s="43">
        <f t="shared" ca="1" si="230"/>
        <v>2.2576944957567706</v>
      </c>
      <c r="G571" s="43">
        <f>IF(A571&lt;&gt;"",IF(A571&lt;Data!$G$11*0.25,$C$13/$G$32,IF(A571&gt;Data!$G$11*0.25,$C$13,$C$13*10)),"")</f>
        <v>2</v>
      </c>
      <c r="H571" s="43">
        <f>IF(A571&lt;&gt;"",IF(Data!$G$9="constant",$C$13,IF(Data!$G$9="squeeze",G571,F571)),"")</f>
        <v>2</v>
      </c>
      <c r="I571" s="38">
        <f ca="1">IF(ISNUMBER(A571),NORMINV(RAND(),0,IF(AND(Data!$G$9="squeeze",A571&lt;Data!$G$11*0.25),$H$32,1)*$C$30*$C$13)*($C$14*$C$12),"")</f>
        <v>-1.216796737182127E-3</v>
      </c>
      <c r="J571" s="42">
        <f ca="1">IFERROR(IF(Data!$C$6="Real",B571,I571+J570+($C$14*$C$12)*(NORMINV(RAND(),$C$15,CHOOSE($G$13,$C$13,F571,G571)))),"")</f>
        <v>1.3429478088388764</v>
      </c>
      <c r="K571" s="88">
        <f>IF(ISNUMBER(A571), IF($G$16="fixed",$G$17,MIN(H571*Data!$C$7*$C$16*0.5,$C$17*Data!$C$7))*$C$12,"")</f>
        <v>8.0000000000000007E-5</v>
      </c>
      <c r="L571" s="42">
        <f t="shared" ca="1" si="254"/>
        <v>1.3429478088388764</v>
      </c>
      <c r="M571" s="44">
        <f t="shared" ca="1" si="255"/>
        <v>1.3429878088388765</v>
      </c>
      <c r="N571" s="44">
        <f t="shared" ca="1" si="256"/>
        <v>1.3429078088388764</v>
      </c>
      <c r="O571" s="108">
        <f t="shared" ca="1" si="231"/>
        <v>-2.0746623478283981</v>
      </c>
      <c r="P571" s="102">
        <f t="shared" ca="1" si="232"/>
        <v>10.22128647507898</v>
      </c>
      <c r="Q571" s="102">
        <f t="shared" ca="1" si="233"/>
        <v>0.2263827743940329</v>
      </c>
      <c r="R571" s="120">
        <f t="shared" ca="1" si="251"/>
        <v>1</v>
      </c>
      <c r="S571" s="54">
        <f t="shared" ca="1" si="252"/>
        <v>0</v>
      </c>
      <c r="T571" s="5">
        <f t="shared" ca="1" si="234"/>
        <v>1.3495941575375672</v>
      </c>
      <c r="U571" s="152">
        <f t="shared" ca="1" si="235"/>
        <v>1.3562014865041148</v>
      </c>
      <c r="V571" s="152">
        <f t="shared" ca="1" si="236"/>
        <v>1.3420406715716564</v>
      </c>
      <c r="W571" s="153">
        <f t="shared" ca="1" si="237"/>
        <v>2</v>
      </c>
      <c r="X571" s="153">
        <f t="shared" ca="1" si="238"/>
        <v>2</v>
      </c>
      <c r="Y571" s="153">
        <f t="shared" ca="1" si="239"/>
        <v>8</v>
      </c>
      <c r="Z571" s="153">
        <f t="shared" ca="1" si="240"/>
        <v>8</v>
      </c>
      <c r="AA571" s="152">
        <f t="shared" ca="1" si="241"/>
        <v>1.3541964043716699</v>
      </c>
      <c r="AB571" s="152">
        <f t="shared" ca="1" si="242"/>
        <v>1.3451994727122973</v>
      </c>
      <c r="AC571" s="154">
        <f t="shared" ca="1" si="243"/>
        <v>-903.08764262347904</v>
      </c>
      <c r="AD571" s="154">
        <f t="shared" ca="1" si="244"/>
        <v>176.93310987366928</v>
      </c>
      <c r="AE571" s="3">
        <f t="shared" ca="1" si="245"/>
        <v>-45.384658296863108</v>
      </c>
      <c r="AF571" s="3">
        <f t="shared" ca="1" si="246"/>
        <v>-726.15453274980973</v>
      </c>
      <c r="AG571" s="3" t="str">
        <f t="shared" ca="1" si="253"/>
        <v>N</v>
      </c>
      <c r="AH571" s="4" t="str">
        <f t="shared" ca="1" si="247"/>
        <v/>
      </c>
      <c r="AI571" s="75">
        <f t="shared" ca="1" si="248"/>
        <v>-72.615453274980979</v>
      </c>
      <c r="AJ571" s="75">
        <f t="shared" ca="1" si="249"/>
        <v>0</v>
      </c>
    </row>
    <row r="572" spans="1:36" ht="14.25">
      <c r="A572" s="41">
        <f t="shared" si="250"/>
        <v>506</v>
      </c>
      <c r="B572" s="150">
        <f ca="1">IF(ISNUMBER(A572),INDEX('MetaTrader Import'!$H$13:$J$5893,TRUNC(((A572-$A$39+1)-1)/3)+1,MOD((A572-$A$39+1)-1,3)+1),"")</f>
        <v>0</v>
      </c>
      <c r="C572" s="43">
        <f t="shared" ca="1" si="227"/>
        <v>22.576944957567704</v>
      </c>
      <c r="D572" s="43">
        <f t="shared" ca="1" si="228"/>
        <v>0.28340790472486516</v>
      </c>
      <c r="E572" s="43">
        <f t="shared" ca="1" si="229"/>
        <v>22.860352862292569</v>
      </c>
      <c r="F572" s="43">
        <f t="shared" ca="1" si="230"/>
        <v>2.2860352862292568</v>
      </c>
      <c r="G572" s="43">
        <f>IF(A572&lt;&gt;"",IF(A572&lt;Data!$G$11*0.25,$C$13/$G$32,IF(A572&gt;Data!$G$11*0.25,$C$13,$C$13*10)),"")</f>
        <v>2</v>
      </c>
      <c r="H572" s="43">
        <f>IF(A572&lt;&gt;"",IF(Data!$G$9="constant",$C$13,IF(Data!$G$9="squeeze",G572,F572)),"")</f>
        <v>2</v>
      </c>
      <c r="I572" s="38">
        <f ca="1">IF(ISNUMBER(A572),NORMINV(RAND(),0,IF(AND(Data!$G$9="squeeze",A572&lt;Data!$G$11*0.25),$H$32,1)*$C$30*$C$13)*($C$14*$C$12),"")</f>
        <v>-6.160717267332434E-4</v>
      </c>
      <c r="J572" s="42">
        <f ca="1">IFERROR(IF(Data!$C$6="Real",B572,I572+J571+($C$14*$C$12)*(NORMINV(RAND(),$C$15,CHOOSE($G$13,$C$13,F572,G572)))),"")</f>
        <v>1.3420958596477499</v>
      </c>
      <c r="K572" s="88">
        <f>IF(ISNUMBER(A572), IF($G$16="fixed",$G$17,MIN(H572*Data!$C$7*$C$16*0.5,$C$17*Data!$C$7))*$C$12,"")</f>
        <v>8.0000000000000007E-5</v>
      </c>
      <c r="L572" s="42">
        <f t="shared" ca="1" si="254"/>
        <v>1.3420958596477499</v>
      </c>
      <c r="M572" s="44">
        <f t="shared" ca="1" si="255"/>
        <v>1.34213585964775</v>
      </c>
      <c r="N572" s="44">
        <f t="shared" ca="1" si="256"/>
        <v>1.3420558596477499</v>
      </c>
      <c r="O572" s="108">
        <f t="shared" ca="1" si="231"/>
        <v>-2.2562362847507456</v>
      </c>
      <c r="P572" s="102">
        <f t="shared" ca="1" si="232"/>
        <v>11.265273125059599</v>
      </c>
      <c r="Q572" s="102">
        <f t="shared" ca="1" si="233"/>
        <v>0.3631359669325912</v>
      </c>
      <c r="R572" s="120">
        <f t="shared" ca="1" si="251"/>
        <v>1</v>
      </c>
      <c r="S572" s="54">
        <f t="shared" ca="1" si="252"/>
        <v>0</v>
      </c>
      <c r="T572" s="5">
        <f t="shared" ca="1" si="234"/>
        <v>1.3495941575375672</v>
      </c>
      <c r="U572" s="152">
        <f t="shared" ca="1" si="235"/>
        <v>1.3562014865041148</v>
      </c>
      <c r="V572" s="152">
        <f t="shared" ca="1" si="236"/>
        <v>1.3420406715716564</v>
      </c>
      <c r="W572" s="153">
        <f t="shared" ca="1" si="237"/>
        <v>2</v>
      </c>
      <c r="X572" s="153">
        <f t="shared" ca="1" si="238"/>
        <v>2</v>
      </c>
      <c r="Y572" s="153">
        <f t="shared" ca="1" si="239"/>
        <v>8</v>
      </c>
      <c r="Z572" s="153">
        <f t="shared" ca="1" si="240"/>
        <v>8</v>
      </c>
      <c r="AA572" s="152">
        <f t="shared" ca="1" si="241"/>
        <v>1.3541964043716699</v>
      </c>
      <c r="AB572" s="152">
        <f t="shared" ca="1" si="242"/>
        <v>1.3451994727122973</v>
      </c>
      <c r="AC572" s="154">
        <f t="shared" ca="1" si="243"/>
        <v>-971.2435779136008</v>
      </c>
      <c r="AD572" s="154">
        <f t="shared" ca="1" si="244"/>
        <v>245.08904516379104</v>
      </c>
      <c r="AE572" s="3">
        <f t="shared" ca="1" si="245"/>
        <v>-45.384658296863108</v>
      </c>
      <c r="AF572" s="3">
        <f t="shared" ca="1" si="246"/>
        <v>-726.15453274980973</v>
      </c>
      <c r="AG572" s="3" t="str">
        <f t="shared" ca="1" si="253"/>
        <v>N</v>
      </c>
      <c r="AH572" s="4" t="str">
        <f t="shared" ca="1" si="247"/>
        <v/>
      </c>
      <c r="AI572" s="75">
        <f t="shared" ca="1" si="248"/>
        <v>-72.615453274980979</v>
      </c>
      <c r="AJ572" s="75">
        <f t="shared" ca="1" si="249"/>
        <v>0</v>
      </c>
    </row>
    <row r="573" spans="1:36" ht="14.25">
      <c r="A573" s="41">
        <f t="shared" si="250"/>
        <v>507</v>
      </c>
      <c r="B573" s="150">
        <f>IF(ISNUMBER(A573),INDEX('MetaTrader Import'!$H$13:$J$5893,TRUNC(((A573-$A$39+1)-1)/3)+1,MOD((A573-$A$39+1)-1,3)+1),"")</f>
        <v>0</v>
      </c>
      <c r="C573" s="43">
        <f t="shared" ca="1" si="227"/>
        <v>22.860352862292569</v>
      </c>
      <c r="D573" s="43">
        <f t="shared" ca="1" si="228"/>
        <v>1.1304413850967066</v>
      </c>
      <c r="E573" s="43">
        <f t="shared" ca="1" si="229"/>
        <v>23.990794247389275</v>
      </c>
      <c r="F573" s="43">
        <f t="shared" ca="1" si="230"/>
        <v>2.3990794247389275</v>
      </c>
      <c r="G573" s="43">
        <f>IF(A573&lt;&gt;"",IF(A573&lt;Data!$G$11*0.25,$C$13/$G$32,IF(A573&gt;Data!$G$11*0.25,$C$13,$C$13*10)),"")</f>
        <v>2</v>
      </c>
      <c r="H573" s="43">
        <f>IF(A573&lt;&gt;"",IF(Data!$G$9="constant",$C$13,IF(Data!$G$9="squeeze",G573,F573)),"")</f>
        <v>2</v>
      </c>
      <c r="I573" s="38">
        <f ca="1">IF(ISNUMBER(A573),NORMINV(RAND(),0,IF(AND(Data!$G$9="squeeze",A573&lt;Data!$G$11*0.25),$H$32,1)*$C$30*$C$13)*($C$14*$C$12),"")</f>
        <v>4.8678748503420608E-4</v>
      </c>
      <c r="J573" s="42">
        <f ca="1">IFERROR(IF(Data!$C$6="Real",B573,I573+J572+($C$14*$C$12)*(NORMINV(RAND(),$C$15,CHOOSE($G$13,$C$13,F573,G573)))),"")</f>
        <v>1.3421639862601888</v>
      </c>
      <c r="K573" s="88">
        <f>IF(ISNUMBER(A573), IF($G$16="fixed",$G$17,MIN(H573*Data!$C$7*$C$16*0.5,$C$17*Data!$C$7))*$C$12,"")</f>
        <v>8.0000000000000007E-5</v>
      </c>
      <c r="L573" s="42">
        <f t="shared" ca="1" si="254"/>
        <v>1.3421639862601888</v>
      </c>
      <c r="M573" s="44">
        <f t="shared" ca="1" si="255"/>
        <v>1.3422039862601889</v>
      </c>
      <c r="N573" s="44">
        <f t="shared" ca="1" si="256"/>
        <v>1.3421239862601888</v>
      </c>
      <c r="O573" s="108">
        <f t="shared" ca="1" si="231"/>
        <v>-2.3638998427999831</v>
      </c>
      <c r="P573" s="102">
        <f t="shared" ca="1" si="232"/>
        <v>11.786454828309061</v>
      </c>
      <c r="Q573" s="102">
        <f t="shared" ca="1" si="233"/>
        <v>0.47264660729409552</v>
      </c>
      <c r="R573" s="120">
        <f t="shared" ca="1" si="251"/>
        <v>1</v>
      </c>
      <c r="S573" s="54">
        <f t="shared" ca="1" si="252"/>
        <v>0</v>
      </c>
      <c r="T573" s="5">
        <f t="shared" ca="1" si="234"/>
        <v>1.3495941575375672</v>
      </c>
      <c r="U573" s="152">
        <f t="shared" ca="1" si="235"/>
        <v>1.3562014865041148</v>
      </c>
      <c r="V573" s="152">
        <f t="shared" ca="1" si="236"/>
        <v>1.3420406715716564</v>
      </c>
      <c r="W573" s="153">
        <f t="shared" ca="1" si="237"/>
        <v>2</v>
      </c>
      <c r="X573" s="153">
        <f t="shared" ca="1" si="238"/>
        <v>2</v>
      </c>
      <c r="Y573" s="153">
        <f t="shared" ca="1" si="239"/>
        <v>8</v>
      </c>
      <c r="Z573" s="153">
        <f t="shared" ca="1" si="240"/>
        <v>8</v>
      </c>
      <c r="AA573" s="152">
        <f t="shared" ca="1" si="241"/>
        <v>1.3541964043716699</v>
      </c>
      <c r="AB573" s="152">
        <f t="shared" ca="1" si="242"/>
        <v>1.3451994727122973</v>
      </c>
      <c r="AC573" s="154">
        <f t="shared" ca="1" si="243"/>
        <v>-965.79344891848609</v>
      </c>
      <c r="AD573" s="154">
        <f t="shared" ca="1" si="244"/>
        <v>239.63891616867627</v>
      </c>
      <c r="AE573" s="3">
        <f t="shared" ca="1" si="245"/>
        <v>-45.384658296863115</v>
      </c>
      <c r="AF573" s="3">
        <f t="shared" ca="1" si="246"/>
        <v>-726.15453274980985</v>
      </c>
      <c r="AG573" s="3" t="str">
        <f t="shared" ca="1" si="253"/>
        <v>N</v>
      </c>
      <c r="AH573" s="4" t="str">
        <f t="shared" ca="1" si="247"/>
        <v/>
      </c>
      <c r="AI573" s="75">
        <f t="shared" ca="1" si="248"/>
        <v>-72.615453274980979</v>
      </c>
      <c r="AJ573" s="75">
        <f t="shared" ca="1" si="249"/>
        <v>0</v>
      </c>
    </row>
    <row r="574" spans="1:36" ht="14.25">
      <c r="A574" s="41">
        <f t="shared" si="250"/>
        <v>508</v>
      </c>
      <c r="B574" s="150">
        <f ca="1">IF(ISNUMBER(A574),INDEX('MetaTrader Import'!$H$13:$J$5893,TRUNC(((A574-$A$39+1)-1)/3)+1,MOD((A574-$A$39+1)-1,3)+1),"")</f>
        <v>0</v>
      </c>
      <c r="C574" s="43">
        <f t="shared" ca="1" si="227"/>
        <v>23.990794247389275</v>
      </c>
      <c r="D574" s="43">
        <f t="shared" ca="1" si="228"/>
        <v>-0.64638828157395523</v>
      </c>
      <c r="E574" s="43">
        <f t="shared" ca="1" si="229"/>
        <v>23.344405965815319</v>
      </c>
      <c r="F574" s="43">
        <f t="shared" ca="1" si="230"/>
        <v>2.334440596581532</v>
      </c>
      <c r="G574" s="43">
        <f>IF(A574&lt;&gt;"",IF(A574&lt;Data!$G$11*0.25,$C$13/$G$32,IF(A574&gt;Data!$G$11*0.25,$C$13,$C$13*10)),"")</f>
        <v>2</v>
      </c>
      <c r="H574" s="43">
        <f>IF(A574&lt;&gt;"",IF(Data!$G$9="constant",$C$13,IF(Data!$G$9="squeeze",G574,F574)),"")</f>
        <v>2</v>
      </c>
      <c r="I574" s="38">
        <f ca="1">IF(ISNUMBER(A574),NORMINV(RAND(),0,IF(AND(Data!$G$9="squeeze",A574&lt;Data!$G$11*0.25),$H$32,1)*$C$30*$C$13)*($C$14*$C$12),"")</f>
        <v>-5.6222619026035162E-4</v>
      </c>
      <c r="J574" s="42">
        <f ca="1">IFERROR(IF(Data!$C$6="Real",B574,I574+J573+($C$14*$C$12)*(NORMINV(RAND(),$C$15,CHOOSE($G$13,$C$13,F574,G574)))),"")</f>
        <v>1.3416603795573026</v>
      </c>
      <c r="K574" s="88">
        <f>IF(ISNUMBER(A574), IF($G$16="fixed",$G$17,MIN(H574*Data!$C$7*$C$16*0.5,$C$17*Data!$C$7))*$C$12,"")</f>
        <v>8.0000000000000007E-5</v>
      </c>
      <c r="L574" s="42">
        <f t="shared" ca="1" si="254"/>
        <v>1.3416603795573026</v>
      </c>
      <c r="M574" s="44">
        <f t="shared" ca="1" si="255"/>
        <v>1.3417003795573026</v>
      </c>
      <c r="N574" s="44">
        <f t="shared" ca="1" si="256"/>
        <v>1.3416203795573025</v>
      </c>
      <c r="O574" s="108">
        <f t="shared" ca="1" si="231"/>
        <v>-2.6828644082178399</v>
      </c>
      <c r="P574" s="102">
        <f t="shared" ca="1" si="232"/>
        <v>13.107467984349066</v>
      </c>
      <c r="Q574" s="102">
        <f t="shared" ca="1" si="233"/>
        <v>0.57709477794224939</v>
      </c>
      <c r="R574" s="120">
        <f t="shared" ca="1" si="251"/>
        <v>1</v>
      </c>
      <c r="S574" s="54">
        <f t="shared" ca="1" si="252"/>
        <v>0</v>
      </c>
      <c r="T574" s="5">
        <f t="shared" ca="1" si="234"/>
        <v>1.3495941575375672</v>
      </c>
      <c r="U574" s="152">
        <f t="shared" ca="1" si="235"/>
        <v>1.3562014865041148</v>
      </c>
      <c r="V574" s="152">
        <f t="shared" ca="1" si="236"/>
        <v>1.3416203795573025</v>
      </c>
      <c r="W574" s="153">
        <f t="shared" ca="1" si="237"/>
        <v>2</v>
      </c>
      <c r="X574" s="153">
        <f t="shared" ca="1" si="238"/>
        <v>2</v>
      </c>
      <c r="Y574" s="153">
        <f t="shared" ca="1" si="239"/>
        <v>8</v>
      </c>
      <c r="Z574" s="153">
        <f t="shared" ca="1" si="240"/>
        <v>8</v>
      </c>
      <c r="AA574" s="152">
        <f t="shared" ca="1" si="241"/>
        <v>1.3541964043716699</v>
      </c>
      <c r="AB574" s="152">
        <f t="shared" ca="1" si="242"/>
        <v>1.3451994727122973</v>
      </c>
      <c r="AC574" s="154">
        <f t="shared" ca="1" si="243"/>
        <v>-1006.0819851493897</v>
      </c>
      <c r="AD574" s="154">
        <f t="shared" ca="1" si="244"/>
        <v>279.92745239957981</v>
      </c>
      <c r="AE574" s="3">
        <f t="shared" ca="1" si="245"/>
        <v>-45.384658296863115</v>
      </c>
      <c r="AF574" s="3">
        <f t="shared" ca="1" si="246"/>
        <v>-726.15453274980985</v>
      </c>
      <c r="AG574" s="3" t="str">
        <f t="shared" ca="1" si="253"/>
        <v>N</v>
      </c>
      <c r="AH574" s="4" t="str">
        <f t="shared" ca="1" si="247"/>
        <v/>
      </c>
      <c r="AI574" s="75">
        <f t="shared" ca="1" si="248"/>
        <v>-72.615453274980979</v>
      </c>
      <c r="AJ574" s="75">
        <f t="shared" ca="1" si="249"/>
        <v>0</v>
      </c>
    </row>
    <row r="575" spans="1:36" ht="14.25">
      <c r="A575" s="41">
        <f t="shared" si="250"/>
        <v>509</v>
      </c>
      <c r="B575" s="150">
        <f ca="1">IF(ISNUMBER(A575),INDEX('MetaTrader Import'!$H$13:$J$5893,TRUNC(((A575-$A$39+1)-1)/3)+1,MOD((A575-$A$39+1)-1,3)+1),"")</f>
        <v>0</v>
      </c>
      <c r="C575" s="43">
        <f t="shared" ca="1" si="227"/>
        <v>23.344405965815319</v>
      </c>
      <c r="D575" s="43">
        <f t="shared" ca="1" si="228"/>
        <v>1.1759433841705038</v>
      </c>
      <c r="E575" s="43">
        <f t="shared" ca="1" si="229"/>
        <v>24.520349349985825</v>
      </c>
      <c r="F575" s="43">
        <f t="shared" ca="1" si="230"/>
        <v>2.4520349349985824</v>
      </c>
      <c r="G575" s="43">
        <f>IF(A575&lt;&gt;"",IF(A575&lt;Data!$G$11*0.25,$C$13/$G$32,IF(A575&gt;Data!$G$11*0.25,$C$13,$C$13*10)),"")</f>
        <v>2</v>
      </c>
      <c r="H575" s="43">
        <f>IF(A575&lt;&gt;"",IF(Data!$G$9="constant",$C$13,IF(Data!$G$9="squeeze",G575,F575)),"")</f>
        <v>2</v>
      </c>
      <c r="I575" s="38">
        <f ca="1">IF(ISNUMBER(A575),NORMINV(RAND(),0,IF(AND(Data!$G$9="squeeze",A575&lt;Data!$G$11*0.25),$H$32,1)*$C$30*$C$13)*($C$14*$C$12),"")</f>
        <v>-7.8623315905882753E-4</v>
      </c>
      <c r="J575" s="42">
        <f ca="1">IFERROR(IF(Data!$C$6="Real",B575,I575+J574+($C$14*$C$12)*(NORMINV(RAND(),$C$15,CHOOSE($G$13,$C$13,F575,G575)))),"")</f>
        <v>1.3410008305710743</v>
      </c>
      <c r="K575" s="88">
        <f>IF(ISNUMBER(A575), IF($G$16="fixed",$G$17,MIN(H575*Data!$C$7*$C$16*0.5,$C$17*Data!$C$7))*$C$12,"")</f>
        <v>8.0000000000000007E-5</v>
      </c>
      <c r="L575" s="42">
        <f t="shared" ca="1" si="254"/>
        <v>1.3410008305710743</v>
      </c>
      <c r="M575" s="44">
        <f t="shared" ca="1" si="255"/>
        <v>1.3410408305710744</v>
      </c>
      <c r="N575" s="44">
        <f t="shared" ca="1" si="256"/>
        <v>1.3409608305710743</v>
      </c>
      <c r="O575" s="108">
        <f t="shared" ca="1" si="231"/>
        <v>-2.8587296629651315</v>
      </c>
      <c r="P575" s="102">
        <f t="shared" ca="1" si="232"/>
        <v>13.993547479373088</v>
      </c>
      <c r="Q575" s="102">
        <f t="shared" ca="1" si="233"/>
        <v>0.66300037442799808</v>
      </c>
      <c r="R575" s="120">
        <f t="shared" ca="1" si="251"/>
        <v>1</v>
      </c>
      <c r="S575" s="54">
        <f t="shared" ca="1" si="252"/>
        <v>0</v>
      </c>
      <c r="T575" s="5">
        <f t="shared" ca="1" si="234"/>
        <v>1.3495941575375672</v>
      </c>
      <c r="U575" s="152">
        <f t="shared" ca="1" si="235"/>
        <v>1.3562014865041148</v>
      </c>
      <c r="V575" s="152">
        <f t="shared" ca="1" si="236"/>
        <v>1.3409608305710743</v>
      </c>
      <c r="W575" s="153">
        <f t="shared" ca="1" si="237"/>
        <v>2</v>
      </c>
      <c r="X575" s="153">
        <f t="shared" ca="1" si="238"/>
        <v>3</v>
      </c>
      <c r="Y575" s="153">
        <f t="shared" ca="1" si="239"/>
        <v>8</v>
      </c>
      <c r="Z575" s="153">
        <f t="shared" ca="1" si="240"/>
        <v>12</v>
      </c>
      <c r="AA575" s="152">
        <f t="shared" ca="1" si="241"/>
        <v>1.3541964043716699</v>
      </c>
      <c r="AB575" s="152">
        <f t="shared" ca="1" si="242"/>
        <v>1.3437865919985563</v>
      </c>
      <c r="AC575" s="154">
        <f t="shared" ca="1" si="243"/>
        <v>-1058.8459040476473</v>
      </c>
      <c r="AD575" s="154">
        <f t="shared" ca="1" si="244"/>
        <v>329.49137129783423</v>
      </c>
      <c r="AE575" s="3">
        <f t="shared" ca="1" si="245"/>
        <v>-36.467726637490657</v>
      </c>
      <c r="AF575" s="3">
        <f t="shared" ca="1" si="246"/>
        <v>-729.35453274981307</v>
      </c>
      <c r="AG575" s="3" t="str">
        <f t="shared" ca="1" si="253"/>
        <v>N</v>
      </c>
      <c r="AH575" s="4" t="str">
        <f t="shared" ca="1" si="247"/>
        <v/>
      </c>
      <c r="AI575" s="75">
        <f t="shared" ca="1" si="248"/>
        <v>-72.935453274981313</v>
      </c>
      <c r="AJ575" s="75">
        <f t="shared" ca="1" si="249"/>
        <v>0</v>
      </c>
    </row>
    <row r="576" spans="1:36" ht="14.25">
      <c r="A576" s="41">
        <f t="shared" si="250"/>
        <v>510</v>
      </c>
      <c r="B576" s="150">
        <f>IF(ISNUMBER(A576),INDEX('MetaTrader Import'!$H$13:$J$5893,TRUNC(((A576-$A$39+1)-1)/3)+1,MOD((A576-$A$39+1)-1,3)+1),"")</f>
        <v>0</v>
      </c>
      <c r="C576" s="43">
        <f t="shared" ca="1" si="227"/>
        <v>24.520349349985825</v>
      </c>
      <c r="D576" s="43">
        <f t="shared" ca="1" si="228"/>
        <v>1.2023020371720596</v>
      </c>
      <c r="E576" s="43">
        <f t="shared" ca="1" si="229"/>
        <v>25.722651387157885</v>
      </c>
      <c r="F576" s="43">
        <f t="shared" ca="1" si="230"/>
        <v>2.5722651387157884</v>
      </c>
      <c r="G576" s="43">
        <f>IF(A576&lt;&gt;"",IF(A576&lt;Data!$G$11*0.25,$C$13/$G$32,IF(A576&gt;Data!$G$11*0.25,$C$13,$C$13*10)),"")</f>
        <v>2</v>
      </c>
      <c r="H576" s="43">
        <f>IF(A576&lt;&gt;"",IF(Data!$G$9="constant",$C$13,IF(Data!$G$9="squeeze",G576,F576)),"")</f>
        <v>2</v>
      </c>
      <c r="I576" s="38">
        <f ca="1">IF(ISNUMBER(A576),NORMINV(RAND(),0,IF(AND(Data!$G$9="squeeze",A576&lt;Data!$G$11*0.25),$H$32,1)*$C$30*$C$13)*($C$14*$C$12),"")</f>
        <v>5.1669361715435489E-4</v>
      </c>
      <c r="J576" s="42">
        <f ca="1">IFERROR(IF(Data!$C$6="Real",B576,I576+J575+($C$14*$C$12)*(NORMINV(RAND(),$C$15,CHOOSE($G$13,$C$13,F576,G576)))),"")</f>
        <v>1.341725718623064</v>
      </c>
      <c r="K576" s="88">
        <f>IF(ISNUMBER(A576), IF($G$16="fixed",$G$17,MIN(H576*Data!$C$7*$C$16*0.5,$C$17*Data!$C$7))*$C$12,"")</f>
        <v>8.0000000000000007E-5</v>
      </c>
      <c r="L576" s="42">
        <f t="shared" ca="1" si="254"/>
        <v>1.341725718623064</v>
      </c>
      <c r="M576" s="44">
        <f t="shared" ca="1" si="255"/>
        <v>1.341765718623064</v>
      </c>
      <c r="N576" s="44">
        <f t="shared" ca="1" si="256"/>
        <v>1.341685718623064</v>
      </c>
      <c r="O576" s="108">
        <f t="shared" ca="1" si="231"/>
        <v>-2.7686000024346575</v>
      </c>
      <c r="P576" s="102">
        <f t="shared" ca="1" si="232"/>
        <v>13.64111508339931</v>
      </c>
      <c r="Q576" s="102">
        <f t="shared" ca="1" si="233"/>
        <v>0.6584827994938014</v>
      </c>
      <c r="R576" s="120">
        <f t="shared" ca="1" si="251"/>
        <v>1</v>
      </c>
      <c r="S576" s="54">
        <f t="shared" ca="1" si="252"/>
        <v>0</v>
      </c>
      <c r="T576" s="5">
        <f t="shared" ca="1" si="234"/>
        <v>1.3495941575375672</v>
      </c>
      <c r="U576" s="152">
        <f t="shared" ca="1" si="235"/>
        <v>1.3562014865041148</v>
      </c>
      <c r="V576" s="152">
        <f t="shared" ca="1" si="236"/>
        <v>1.3409608305710743</v>
      </c>
      <c r="W576" s="153">
        <f t="shared" ca="1" si="237"/>
        <v>2</v>
      </c>
      <c r="X576" s="153">
        <f t="shared" ca="1" si="238"/>
        <v>3</v>
      </c>
      <c r="Y576" s="153">
        <f t="shared" ca="1" si="239"/>
        <v>8</v>
      </c>
      <c r="Z576" s="153">
        <f t="shared" ca="1" si="240"/>
        <v>12</v>
      </c>
      <c r="AA576" s="152">
        <f t="shared" ca="1" si="241"/>
        <v>1.3541964043716699</v>
      </c>
      <c r="AB576" s="152">
        <f t="shared" ca="1" si="242"/>
        <v>1.3437865919985563</v>
      </c>
      <c r="AC576" s="154">
        <f t="shared" ca="1" si="243"/>
        <v>-1000.8548598884737</v>
      </c>
      <c r="AD576" s="154">
        <f t="shared" ca="1" si="244"/>
        <v>242.5048050590739</v>
      </c>
      <c r="AE576" s="3">
        <f t="shared" ca="1" si="245"/>
        <v>-37.917502741469988</v>
      </c>
      <c r="AF576" s="3">
        <f t="shared" ca="1" si="246"/>
        <v>-758.35005482939982</v>
      </c>
      <c r="AG576" s="3" t="str">
        <f t="shared" ca="1" si="253"/>
        <v>N</v>
      </c>
      <c r="AH576" s="4" t="str">
        <f t="shared" ca="1" si="247"/>
        <v/>
      </c>
      <c r="AI576" s="75">
        <f t="shared" ca="1" si="248"/>
        <v>-75.835005482939977</v>
      </c>
      <c r="AJ576" s="75">
        <f t="shared" ca="1" si="249"/>
        <v>0</v>
      </c>
    </row>
    <row r="577" spans="1:36" ht="14.25">
      <c r="A577" s="41">
        <f t="shared" si="250"/>
        <v>511</v>
      </c>
      <c r="B577" s="150">
        <f ca="1">IF(ISNUMBER(A577),INDEX('MetaTrader Import'!$H$13:$J$5893,TRUNC(((A577-$A$39+1)-1)/3)+1,MOD((A577-$A$39+1)-1,3)+1),"")</f>
        <v>0</v>
      </c>
      <c r="C577" s="43">
        <f t="shared" ca="1" si="227"/>
        <v>25.722651387157885</v>
      </c>
      <c r="D577" s="43">
        <f t="shared" ca="1" si="228"/>
        <v>-0.90169313619312719</v>
      </c>
      <c r="E577" s="43">
        <f t="shared" ca="1" si="229"/>
        <v>24.820958250964757</v>
      </c>
      <c r="F577" s="43">
        <f t="shared" ca="1" si="230"/>
        <v>2.4820958250964757</v>
      </c>
      <c r="G577" s="43">
        <f>IF(A577&lt;&gt;"",IF(A577&lt;Data!$G$11*0.25,$C$13/$G$32,IF(A577&gt;Data!$G$11*0.25,$C$13,$C$13*10)),"")</f>
        <v>2</v>
      </c>
      <c r="H577" s="43">
        <f>IF(A577&lt;&gt;"",IF(Data!$G$9="constant",$C$13,IF(Data!$G$9="squeeze",G577,F577)),"")</f>
        <v>2</v>
      </c>
      <c r="I577" s="38">
        <f ca="1">IF(ISNUMBER(A577),NORMINV(RAND(),0,IF(AND(Data!$G$9="squeeze",A577&lt;Data!$G$11*0.25),$H$32,1)*$C$30*$C$13)*($C$14*$C$12),"")</f>
        <v>-6.5541626702056844E-4</v>
      </c>
      <c r="J577" s="42">
        <f ca="1">IFERROR(IF(Data!$C$6="Real",B577,I577+J576+($C$14*$C$12)*(NORMINV(RAND(),$C$15,CHOOSE($G$13,$C$13,F577,G577)))),"")</f>
        <v>1.3412147042201716</v>
      </c>
      <c r="K577" s="88">
        <f>IF(ISNUMBER(A577), IF($G$16="fixed",$G$17,MIN(H577*Data!$C$7*$C$16*0.5,$C$17*Data!$C$7))*$C$12,"")</f>
        <v>8.0000000000000007E-5</v>
      </c>
      <c r="L577" s="42">
        <f t="shared" ca="1" si="254"/>
        <v>1.3412147042201716</v>
      </c>
      <c r="M577" s="44">
        <f t="shared" ca="1" si="255"/>
        <v>1.3412547042201717</v>
      </c>
      <c r="N577" s="44">
        <f t="shared" ca="1" si="256"/>
        <v>1.3411747042201716</v>
      </c>
      <c r="O577" s="108">
        <f t="shared" ca="1" si="231"/>
        <v>-2.9470674949031124</v>
      </c>
      <c r="P577" s="102">
        <f t="shared" ca="1" si="232"/>
        <v>14.249225323344824</v>
      </c>
      <c r="Q577" s="102">
        <f t="shared" ca="1" si="233"/>
        <v>0.65822805110807336</v>
      </c>
      <c r="R577" s="120">
        <f t="shared" ca="1" si="251"/>
        <v>1</v>
      </c>
      <c r="S577" s="54">
        <f t="shared" ca="1" si="252"/>
        <v>0</v>
      </c>
      <c r="T577" s="5">
        <f t="shared" ca="1" si="234"/>
        <v>1.3495941575375672</v>
      </c>
      <c r="U577" s="152">
        <f t="shared" ca="1" si="235"/>
        <v>1.3562014865041148</v>
      </c>
      <c r="V577" s="152">
        <f t="shared" ca="1" si="236"/>
        <v>1.3409608305710743</v>
      </c>
      <c r="W577" s="153">
        <f t="shared" ca="1" si="237"/>
        <v>2</v>
      </c>
      <c r="X577" s="153">
        <f t="shared" ca="1" si="238"/>
        <v>3</v>
      </c>
      <c r="Y577" s="153">
        <f t="shared" ca="1" si="239"/>
        <v>8</v>
      </c>
      <c r="Z577" s="153">
        <f t="shared" ca="1" si="240"/>
        <v>12</v>
      </c>
      <c r="AA577" s="152">
        <f t="shared" ca="1" si="241"/>
        <v>1.3541964043716699</v>
      </c>
      <c r="AB577" s="152">
        <f t="shared" ca="1" si="242"/>
        <v>1.3437865919985563</v>
      </c>
      <c r="AC577" s="154">
        <f t="shared" ca="1" si="243"/>
        <v>-1041.7360121198626</v>
      </c>
      <c r="AD577" s="154">
        <f t="shared" ca="1" si="244"/>
        <v>303.82653340615741</v>
      </c>
      <c r="AE577" s="3">
        <f t="shared" ca="1" si="245"/>
        <v>-36.89547393568526</v>
      </c>
      <c r="AF577" s="3">
        <f t="shared" ca="1" si="246"/>
        <v>-737.9094787137052</v>
      </c>
      <c r="AG577" s="3" t="str">
        <f t="shared" ca="1" si="253"/>
        <v>N</v>
      </c>
      <c r="AH577" s="4" t="str">
        <f t="shared" ca="1" si="247"/>
        <v/>
      </c>
      <c r="AI577" s="75">
        <f t="shared" ca="1" si="248"/>
        <v>-73.79094787137052</v>
      </c>
      <c r="AJ577" s="75">
        <f t="shared" ca="1" si="249"/>
        <v>0</v>
      </c>
    </row>
    <row r="578" spans="1:36" ht="14.25">
      <c r="A578" s="41">
        <f t="shared" si="250"/>
        <v>512</v>
      </c>
      <c r="B578" s="150">
        <f ca="1">IF(ISNUMBER(A578),INDEX('MetaTrader Import'!$H$13:$J$5893,TRUNC(((A578-$A$39+1)-1)/3)+1,MOD((A578-$A$39+1)-1,3)+1),"")</f>
        <v>0</v>
      </c>
      <c r="C578" s="43">
        <f t="shared" ca="1" si="227"/>
        <v>24.820958250964757</v>
      </c>
      <c r="D578" s="43">
        <f t="shared" ca="1" si="228"/>
        <v>0.70356709159445663</v>
      </c>
      <c r="E578" s="43">
        <f t="shared" ca="1" si="229"/>
        <v>25.524525342559215</v>
      </c>
      <c r="F578" s="43">
        <f t="shared" ca="1" si="230"/>
        <v>2.5524525342559214</v>
      </c>
      <c r="G578" s="43">
        <f>IF(A578&lt;&gt;"",IF(A578&lt;Data!$G$11*0.25,$C$13/$G$32,IF(A578&gt;Data!$G$11*0.25,$C$13,$C$13*10)),"")</f>
        <v>2</v>
      </c>
      <c r="H578" s="43">
        <f>IF(A578&lt;&gt;"",IF(Data!$G$9="constant",$C$13,IF(Data!$G$9="squeeze",G578,F578)),"")</f>
        <v>2</v>
      </c>
      <c r="I578" s="38">
        <f ca="1">IF(ISNUMBER(A578),NORMINV(RAND(),0,IF(AND(Data!$G$9="squeeze",A578&lt;Data!$G$11*0.25),$H$32,1)*$C$30*$C$13)*($C$14*$C$12),"")</f>
        <v>-3.1058495598061317E-4</v>
      </c>
      <c r="J578" s="42">
        <f ca="1">IFERROR(IF(Data!$C$6="Real",B578,I578+J577+($C$14*$C$12)*(NORMINV(RAND(),$C$15,CHOOSE($G$13,$C$13,F578,G578)))),"")</f>
        <v>1.3408257979088403</v>
      </c>
      <c r="K578" s="88">
        <f>IF(ISNUMBER(A578), IF($G$16="fixed",$G$17,MIN(H578*Data!$C$7*$C$16*0.5,$C$17*Data!$C$7))*$C$12,"")</f>
        <v>8.0000000000000007E-5</v>
      </c>
      <c r="L578" s="42">
        <f t="shared" ca="1" si="254"/>
        <v>1.3408257979088403</v>
      </c>
      <c r="M578" s="44">
        <f t="shared" ca="1" si="255"/>
        <v>1.3408657979088403</v>
      </c>
      <c r="N578" s="44">
        <f t="shared" ca="1" si="256"/>
        <v>1.3407857979088402</v>
      </c>
      <c r="O578" s="108">
        <f t="shared" ca="1" si="231"/>
        <v>-3.1241354375937194</v>
      </c>
      <c r="P578" s="102">
        <f t="shared" ca="1" si="232"/>
        <v>14.873824877828236</v>
      </c>
      <c r="Q578" s="102">
        <f t="shared" ca="1" si="233"/>
        <v>0.65467169865308461</v>
      </c>
      <c r="R578" s="120">
        <f t="shared" ca="1" si="251"/>
        <v>1</v>
      </c>
      <c r="S578" s="54">
        <f t="shared" ca="1" si="252"/>
        <v>0</v>
      </c>
      <c r="T578" s="5">
        <f t="shared" ca="1" si="234"/>
        <v>1.3495941575375672</v>
      </c>
      <c r="U578" s="152">
        <f t="shared" ca="1" si="235"/>
        <v>1.3562014865041148</v>
      </c>
      <c r="V578" s="152">
        <f t="shared" ca="1" si="236"/>
        <v>1.3407857979088402</v>
      </c>
      <c r="W578" s="153">
        <f t="shared" ca="1" si="237"/>
        <v>2</v>
      </c>
      <c r="X578" s="153">
        <f t="shared" ca="1" si="238"/>
        <v>3</v>
      </c>
      <c r="Y578" s="153">
        <f t="shared" ca="1" si="239"/>
        <v>8</v>
      </c>
      <c r="Z578" s="153">
        <f t="shared" ca="1" si="240"/>
        <v>12</v>
      </c>
      <c r="AA578" s="152">
        <f t="shared" ca="1" si="241"/>
        <v>1.3541964043716699</v>
      </c>
      <c r="AB578" s="152">
        <f t="shared" ca="1" si="242"/>
        <v>1.3437865919985563</v>
      </c>
      <c r="AC578" s="154">
        <f t="shared" ca="1" si="243"/>
        <v>-1072.8485170263725</v>
      </c>
      <c r="AD578" s="154">
        <f t="shared" ca="1" si="244"/>
        <v>350.49529076592199</v>
      </c>
      <c r="AE578" s="3">
        <f t="shared" ca="1" si="245"/>
        <v>-36.117661313022531</v>
      </c>
      <c r="AF578" s="3">
        <f t="shared" ca="1" si="246"/>
        <v>-722.35322626045058</v>
      </c>
      <c r="AG578" s="3" t="str">
        <f t="shared" ca="1" si="253"/>
        <v>N</v>
      </c>
      <c r="AH578" s="4" t="str">
        <f t="shared" ca="1" si="247"/>
        <v/>
      </c>
      <c r="AI578" s="75">
        <f t="shared" ca="1" si="248"/>
        <v>-72.235322626045061</v>
      </c>
      <c r="AJ578" s="75">
        <f t="shared" ca="1" si="249"/>
        <v>0</v>
      </c>
    </row>
    <row r="579" spans="1:36" ht="14.25">
      <c r="A579" s="41">
        <f t="shared" si="250"/>
        <v>513</v>
      </c>
      <c r="B579" s="150">
        <f>IF(ISNUMBER(A579),INDEX('MetaTrader Import'!$H$13:$J$5893,TRUNC(((A579-$A$39+1)-1)/3)+1,MOD((A579-$A$39+1)-1,3)+1),"")</f>
        <v>0</v>
      </c>
      <c r="C579" s="43">
        <f t="shared" ref="C579:C642" ca="1" si="257">IF(A579&lt;&gt;"",E578,"")</f>
        <v>25.524525342559215</v>
      </c>
      <c r="D579" s="43">
        <f t="shared" ref="D579:D642" ca="1" si="258">IF(A579&lt;&gt;"",NORMINV(RAND(),($C$23-C579)*$C$28,$C$27)+NORMINV(RAND(),IF(RAND()&gt;$C$26,$C$25,0),$C$27),"")</f>
        <v>1.9770068018607636</v>
      </c>
      <c r="E579" s="43">
        <f t="shared" ref="E579:E642" ca="1" si="259">IF(A579&lt;&gt;"",C579+D579,"")</f>
        <v>27.501532144419979</v>
      </c>
      <c r="F579" s="43">
        <f t="shared" ref="F579:F642" ca="1" si="260">IF(A579&lt;&gt;"",$C$13*ABS(E579)/$C$23,"")</f>
        <v>2.750153214441998</v>
      </c>
      <c r="G579" s="43">
        <f>IF(A579&lt;&gt;"",IF(A579&lt;Data!$G$11*0.25,$C$13/$G$32,IF(A579&gt;Data!$G$11*0.25,$C$13,$C$13*10)),"")</f>
        <v>2</v>
      </c>
      <c r="H579" s="43">
        <f>IF(A579&lt;&gt;"",IF(Data!$G$9="constant",$C$13,IF(Data!$G$9="squeeze",G579,F579)),"")</f>
        <v>2</v>
      </c>
      <c r="I579" s="38">
        <f ca="1">IF(ISNUMBER(A579),NORMINV(RAND(),0,IF(AND(Data!$G$9="squeeze",A579&lt;Data!$G$11*0.25),$H$32,1)*$C$30*$C$13)*($C$14*$C$12),"")</f>
        <v>-2.5585728700417391E-4</v>
      </c>
      <c r="J579" s="42">
        <f ca="1">IFERROR(IF(Data!$C$6="Real",B579,I579+J578+($C$14*$C$12)*(NORMINV(RAND(),$C$15,CHOOSE($G$13,$C$13,F579,G579)))),"")</f>
        <v>1.3401073089813689</v>
      </c>
      <c r="K579" s="88">
        <f>IF(ISNUMBER(A579), IF($G$16="fixed",$G$17,MIN(H579*Data!$C$7*$C$16*0.5,$C$17*Data!$C$7))*$C$12,"")</f>
        <v>8.0000000000000007E-5</v>
      </c>
      <c r="L579" s="42">
        <f t="shared" ca="1" si="254"/>
        <v>1.3401073089813689</v>
      </c>
      <c r="M579" s="44">
        <f t="shared" ca="1" si="255"/>
        <v>1.3401473089813689</v>
      </c>
      <c r="N579" s="44">
        <f t="shared" ca="1" si="256"/>
        <v>1.3400673089813688</v>
      </c>
      <c r="O579" s="108">
        <f t="shared" ref="O579:O642" ca="1" si="261">IF(ISNUMBER(A579),$G$12*SLOPE(L565:L579,A565:A579),"")</f>
        <v>-3.270190712830507</v>
      </c>
      <c r="P579" s="102">
        <f t="shared" ref="P579:P642" ca="1" si="262">IF(ISNUMBER(A579),STDEV(L565:L579)*$G$12,"")</f>
        <v>15.492874042003761</v>
      </c>
      <c r="Q579" s="102">
        <f t="shared" ref="Q579:Q642" ca="1" si="263">IF(ISNUMBER(A579),SLOPE(P565:P579,A565:A579),"")</f>
        <v>0.64381596811380137</v>
      </c>
      <c r="R579" s="120">
        <f t="shared" ca="1" si="251"/>
        <v>1</v>
      </c>
      <c r="S579" s="54">
        <f t="shared" ca="1" si="252"/>
        <v>0</v>
      </c>
      <c r="T579" s="5">
        <f t="shared" ref="T579:T642" ca="1" si="264">IF(ISNUMBER(A579),IF(S579=1,L579,IF(AG578="Y","",IF(ISNUMBER(T578),T578,""))),"")</f>
        <v>1.3495941575375672</v>
      </c>
      <c r="U579" s="152">
        <f t="shared" ref="U579:U642" ca="1" si="265">IF(NOT(ISNUMBER(T579)),"",IF(S579=1,T579,IF(M579&gt;U578,M579,IF(ISNUMBER(U578),U578,""))))</f>
        <v>1.3562014865041148</v>
      </c>
      <c r="V579" s="152">
        <f t="shared" ref="V579:V642" ca="1" si="266">IF(NOT(ISNUMBER(T579)),"",IF(S579=1,T579,IF(N579&lt;V578,N579,IF(ISNUMBER(V578),V578,""))))</f>
        <v>1.3400673089813688</v>
      </c>
      <c r="W579" s="153">
        <f t="shared" ref="W579:W642" ca="1" si="267">IF(NOT(ISNUMBER(T579)),"",MIN($F$24,IF(TRUNC((U579-T579)/$E$24*$G$12)+0&gt;IF(ISNUMBER(W578),W578,0),TRUNC((U579-T579)/$E$24*$G$12)+0,IF(ISNUMBER(W578),W578,0))))</f>
        <v>2</v>
      </c>
      <c r="X579" s="153">
        <f t="shared" ref="X579:X642" ca="1" si="268">IF(NOT(ISNUMBER(T579)),"",MIN($F$24,IF(-TRUNC((V579-T579)/$E$24*$G$12)+0&gt;IF(ISNUMBER(X578),X578,0),-TRUNC((V579-T579)/$E$24*$G$12)+0,IF(ISNUMBER(X578),X578,0))))</f>
        <v>3</v>
      </c>
      <c r="Y579" s="153">
        <f t="shared" ref="Y579:Y642" ca="1" si="269">IF(ISNUMBER(W579),(IF(W579=0,0,1))*IF(ABS($I$24)=2,POWER(2,W579-1),W579)*SIGN($I$24)*$K$24,"")</f>
        <v>8</v>
      </c>
      <c r="Z579" s="153">
        <f t="shared" ref="Z579:Z642" ca="1" si="270">IF(ISNUMBER(X579),(IF(X579=0,0,1))*IF(ABS($I$24)=2,POWER(2,X579-1),X579)*SIGN($I$24)*$K$24,"")</f>
        <v>12</v>
      </c>
      <c r="AA579" s="152">
        <f t="shared" ref="AA579:AA642" ca="1" si="271">IF(OR(NOT(ISNUMBER(T579)),W579&lt;1),"",IF(OR(NOT(ISNUMBER(W578)),W578=0),IF(SIGN(Y579)=1,M579,N579),(Y578*AA578+(Y579-Y578)*IF(SIGN(Y579)=1,M579,N579))/Y579))</f>
        <v>1.3541964043716699</v>
      </c>
      <c r="AB579" s="152">
        <f t="shared" ref="AB579:AB642" ca="1" si="272">IF(OR(NOT(ISNUMBER(T579)),X579&lt;1),"",IF(OR(NOT(ISNUMBER(X578)),X578=0),IF(SIGN(Z579)=1,N579,M579),(Z578*AB578+(Z579-Z578)*IF(SIGN(Z579)=1,N579,M579))/Z579))</f>
        <v>1.3437865919985563</v>
      </c>
      <c r="AC579" s="154">
        <f t="shared" ref="AC579:AC642" ca="1" si="273">IFERROR(-SIGN(Y579)*(AA579-IF(SIGN(Y579)=1,N579,M579))*$G$12*ABS(Y579),"")</f>
        <v>-1130.3276312240839</v>
      </c>
      <c r="AD579" s="154">
        <f t="shared" ref="AD579:AD642" ca="1" si="274">IFERROR(SIGN(Z579)*(AB579-IF(SIGN(Z579)=1,M579,N579))*$G$12*ABS(Z579),"")</f>
        <v>436.71396206248932</v>
      </c>
      <c r="AE579" s="3">
        <f t="shared" ref="AE579:AE642" ca="1" si="275">IF(ISNUMBER(A579),IFERROR((IF(ISNUMBER(AC579),AC579,0)+IF(ISNUMBER(AD579),AD579,0))/(ABS(Y579)+ABS(Z579)),0),"")</f>
        <v>-34.680683458079727</v>
      </c>
      <c r="AF579" s="3">
        <f t="shared" ref="AF579:AF642" ca="1" si="276">IF(ISNUMBER(A579),IF(ISNUMBER(AC579),AC579,0)+IF(ISNUMBER(AD579),AD579,0),"")</f>
        <v>-693.61366916159454</v>
      </c>
      <c r="AG579" s="3" t="str">
        <f t="shared" ca="1" si="253"/>
        <v>N</v>
      </c>
      <c r="AH579" s="4" t="str">
        <f t="shared" ref="AH579:AH642" ca="1" si="277">IF(AG579="y",AF579*10*$C$11,"")</f>
        <v/>
      </c>
      <c r="AI579" s="75">
        <f t="shared" ref="AI579:AI642" ca="1" si="278">IF(ISNUMBER(A579),IF(ISNUMBER(AH579),AJ579,AF579*10*$C$11+AJ579),"")</f>
        <v>-69.361366916159454</v>
      </c>
      <c r="AJ579" s="75">
        <f t="shared" ref="AJ579:AJ642" ca="1" si="279">IF(ISNUMBER(A579),AJ578+IF(ISNUMBER(AH579),AH579,0),"")</f>
        <v>0</v>
      </c>
    </row>
    <row r="580" spans="1:36" ht="14.25">
      <c r="A580" s="41">
        <f t="shared" ref="A580:A643" si="280">IFERROR(IF(A579+1&gt;$C$19,"",A579+1),"")</f>
        <v>514</v>
      </c>
      <c r="B580" s="150">
        <f ca="1">IF(ISNUMBER(A580),INDEX('MetaTrader Import'!$H$13:$J$5893,TRUNC(((A580-$A$39+1)-1)/3)+1,MOD((A580-$A$39+1)-1,3)+1),"")</f>
        <v>0</v>
      </c>
      <c r="C580" s="43">
        <f t="shared" ca="1" si="257"/>
        <v>27.501532144419979</v>
      </c>
      <c r="D580" s="43">
        <f t="shared" ca="1" si="258"/>
        <v>-1.3379015101612675</v>
      </c>
      <c r="E580" s="43">
        <f t="shared" ca="1" si="259"/>
        <v>26.163630634258713</v>
      </c>
      <c r="F580" s="43">
        <f t="shared" ca="1" si="260"/>
        <v>2.6163630634258714</v>
      </c>
      <c r="G580" s="43">
        <f>IF(A580&lt;&gt;"",IF(A580&lt;Data!$G$11*0.25,$C$13/$G$32,IF(A580&gt;Data!$G$11*0.25,$C$13,$C$13*10)),"")</f>
        <v>2</v>
      </c>
      <c r="H580" s="43">
        <f>IF(A580&lt;&gt;"",IF(Data!$G$9="constant",$C$13,IF(Data!$G$9="squeeze",G580,F580)),"")</f>
        <v>2</v>
      </c>
      <c r="I580" s="38">
        <f ca="1">IF(ISNUMBER(A580),NORMINV(RAND(),0,IF(AND(Data!$G$9="squeeze",A580&lt;Data!$G$11*0.25),$H$32,1)*$C$30*$C$13)*($C$14*$C$12),"")</f>
        <v>4.1106276074405526E-5</v>
      </c>
      <c r="J580" s="42">
        <f ca="1">IFERROR(IF(Data!$C$6="Real",B580,I580+J579+($C$14*$C$12)*(NORMINV(RAND(),$C$15,CHOOSE($G$13,$C$13,F580,G580)))),"")</f>
        <v>1.340084647437167</v>
      </c>
      <c r="K580" s="88">
        <f>IF(ISNUMBER(A580), IF($G$16="fixed",$G$17,MIN(H580*Data!$C$7*$C$16*0.5,$C$17*Data!$C$7))*$C$12,"")</f>
        <v>8.0000000000000007E-5</v>
      </c>
      <c r="L580" s="42">
        <f t="shared" ca="1" si="254"/>
        <v>1.340084647437167</v>
      </c>
      <c r="M580" s="44">
        <f t="shared" ca="1" si="255"/>
        <v>1.3401246474371671</v>
      </c>
      <c r="N580" s="44">
        <f t="shared" ca="1" si="256"/>
        <v>1.340044647437167</v>
      </c>
      <c r="O580" s="108">
        <f t="shared" ca="1" si="261"/>
        <v>-3.3518159834555035</v>
      </c>
      <c r="P580" s="102">
        <f t="shared" ca="1" si="262"/>
        <v>15.805223203111426</v>
      </c>
      <c r="Q580" s="102">
        <f t="shared" ca="1" si="263"/>
        <v>0.62406396975497214</v>
      </c>
      <c r="R580" s="120">
        <f t="shared" ref="R580:R643" ca="1" si="281">IF(ISNUMBER(A580),R579+S579,"")</f>
        <v>1</v>
      </c>
      <c r="S580" s="54">
        <f t="shared" ref="S580:S643" ca="1" si="282">IF(ISNUMBER(A580),IF(AND(R580&lt;$M$24,Q580&lt;$F$28,ABS(O580)&lt;$F$27,P580&lt;$F$26,NOT(ISNUMBER(T579))),1,0),"")</f>
        <v>0</v>
      </c>
      <c r="T580" s="5">
        <f t="shared" ca="1" si="264"/>
        <v>1.3495941575375672</v>
      </c>
      <c r="U580" s="152">
        <f t="shared" ca="1" si="265"/>
        <v>1.3562014865041148</v>
      </c>
      <c r="V580" s="152">
        <f t="shared" ca="1" si="266"/>
        <v>1.340044647437167</v>
      </c>
      <c r="W580" s="153">
        <f t="shared" ca="1" si="267"/>
        <v>2</v>
      </c>
      <c r="X580" s="153">
        <f t="shared" ca="1" si="268"/>
        <v>3</v>
      </c>
      <c r="Y580" s="153">
        <f t="shared" ca="1" si="269"/>
        <v>8</v>
      </c>
      <c r="Z580" s="153">
        <f t="shared" ca="1" si="270"/>
        <v>12</v>
      </c>
      <c r="AA580" s="152">
        <f t="shared" ca="1" si="271"/>
        <v>1.3541964043716699</v>
      </c>
      <c r="AB580" s="152">
        <f t="shared" ca="1" si="272"/>
        <v>1.3437865919985563</v>
      </c>
      <c r="AC580" s="154">
        <f t="shared" ca="1" si="273"/>
        <v>-1132.1405547602303</v>
      </c>
      <c r="AD580" s="154">
        <f t="shared" ca="1" si="274"/>
        <v>439.43334736670892</v>
      </c>
      <c r="AE580" s="3">
        <f t="shared" ca="1" si="275"/>
        <v>-34.635360369676071</v>
      </c>
      <c r="AF580" s="3">
        <f t="shared" ca="1" si="276"/>
        <v>-692.70720739352146</v>
      </c>
      <c r="AG580" s="3" t="str">
        <f t="shared" ref="AG580:AG643" ca="1" si="283">IF(NOT(ISNUMBER(T580)),"",IF(OR(AF580&gt;$G$24,AF580&lt;-$H$24,A580+1&gt;$C$19),"Y","N"))</f>
        <v>N</v>
      </c>
      <c r="AH580" s="4" t="str">
        <f t="shared" ca="1" si="277"/>
        <v/>
      </c>
      <c r="AI580" s="75">
        <f t="shared" ca="1" si="278"/>
        <v>-69.270720739352143</v>
      </c>
      <c r="AJ580" s="75">
        <f t="shared" ca="1" si="279"/>
        <v>0</v>
      </c>
    </row>
    <row r="581" spans="1:36" ht="14.25">
      <c r="A581" s="41">
        <f t="shared" si="280"/>
        <v>515</v>
      </c>
      <c r="B581" s="150">
        <f ca="1">IF(ISNUMBER(A581),INDEX('MetaTrader Import'!$H$13:$J$5893,TRUNC(((A581-$A$39+1)-1)/3)+1,MOD((A581-$A$39+1)-1,3)+1),"")</f>
        <v>0</v>
      </c>
      <c r="C581" s="43">
        <f t="shared" ca="1" si="257"/>
        <v>26.163630634258713</v>
      </c>
      <c r="D581" s="43">
        <f t="shared" ca="1" si="258"/>
        <v>-2.6254943291406825</v>
      </c>
      <c r="E581" s="43">
        <f t="shared" ca="1" si="259"/>
        <v>23.53813630511803</v>
      </c>
      <c r="F581" s="43">
        <f t="shared" ca="1" si="260"/>
        <v>2.3538136305118029</v>
      </c>
      <c r="G581" s="43">
        <f>IF(A581&lt;&gt;"",IF(A581&lt;Data!$G$11*0.25,$C$13/$G$32,IF(A581&gt;Data!$G$11*0.25,$C$13,$C$13*10)),"")</f>
        <v>2</v>
      </c>
      <c r="H581" s="43">
        <f>IF(A581&lt;&gt;"",IF(Data!$G$9="constant",$C$13,IF(Data!$G$9="squeeze",G581,F581)),"")</f>
        <v>2</v>
      </c>
      <c r="I581" s="38">
        <f ca="1">IF(ISNUMBER(A581),NORMINV(RAND(),0,IF(AND(Data!$G$9="squeeze",A581&lt;Data!$G$11*0.25),$H$32,1)*$C$30*$C$13)*($C$14*$C$12),"")</f>
        <v>-3.3516042584937484E-4</v>
      </c>
      <c r="J581" s="42">
        <f ca="1">IFERROR(IF(Data!$C$6="Real",B581,I581+J580+($C$14*$C$12)*(NORMINV(RAND(),$C$15,CHOOSE($G$13,$C$13,F581,G581)))),"")</f>
        <v>1.339508692658353</v>
      </c>
      <c r="K581" s="88">
        <f>IF(ISNUMBER(A581), IF($G$16="fixed",$G$17,MIN(H581*Data!$C$7*$C$16*0.5,$C$17*Data!$C$7))*$C$12,"")</f>
        <v>8.0000000000000007E-5</v>
      </c>
      <c r="L581" s="42">
        <f t="shared" ca="1" si="254"/>
        <v>1.339508692658353</v>
      </c>
      <c r="M581" s="44">
        <f t="shared" ca="1" si="255"/>
        <v>1.3395486926583531</v>
      </c>
      <c r="N581" s="44">
        <f t="shared" ca="1" si="256"/>
        <v>1.339468692658353</v>
      </c>
      <c r="O581" s="108">
        <f t="shared" ca="1" si="261"/>
        <v>-3.5235915285788</v>
      </c>
      <c r="P581" s="102">
        <f t="shared" ca="1" si="262"/>
        <v>16.471422807965965</v>
      </c>
      <c r="Q581" s="102">
        <f t="shared" ca="1" si="263"/>
        <v>0.61319339266998873</v>
      </c>
      <c r="R581" s="120">
        <f t="shared" ca="1" si="281"/>
        <v>1</v>
      </c>
      <c r="S581" s="54">
        <f t="shared" ca="1" si="282"/>
        <v>0</v>
      </c>
      <c r="T581" s="5">
        <f t="shared" ca="1" si="264"/>
        <v>1.3495941575375672</v>
      </c>
      <c r="U581" s="152">
        <f t="shared" ca="1" si="265"/>
        <v>1.3562014865041148</v>
      </c>
      <c r="V581" s="152">
        <f t="shared" ca="1" si="266"/>
        <v>1.339468692658353</v>
      </c>
      <c r="W581" s="153">
        <f t="shared" ca="1" si="267"/>
        <v>2</v>
      </c>
      <c r="X581" s="153">
        <f t="shared" ca="1" si="268"/>
        <v>3</v>
      </c>
      <c r="Y581" s="153">
        <f t="shared" ca="1" si="269"/>
        <v>8</v>
      </c>
      <c r="Z581" s="153">
        <f t="shared" ca="1" si="270"/>
        <v>12</v>
      </c>
      <c r="AA581" s="152">
        <f t="shared" ca="1" si="271"/>
        <v>1.3541964043716699</v>
      </c>
      <c r="AB581" s="152">
        <f t="shared" ca="1" si="272"/>
        <v>1.3437865919985563</v>
      </c>
      <c r="AC581" s="154">
        <f t="shared" ca="1" si="273"/>
        <v>-1178.2169370653505</v>
      </c>
      <c r="AD581" s="154">
        <f t="shared" ca="1" si="274"/>
        <v>508.54792082438922</v>
      </c>
      <c r="AE581" s="3">
        <f t="shared" ca="1" si="275"/>
        <v>-33.483450812048069</v>
      </c>
      <c r="AF581" s="3">
        <f t="shared" ca="1" si="276"/>
        <v>-669.66901624096135</v>
      </c>
      <c r="AG581" s="3" t="str">
        <f t="shared" ca="1" si="283"/>
        <v>N</v>
      </c>
      <c r="AH581" s="4" t="str">
        <f t="shared" ca="1" si="277"/>
        <v/>
      </c>
      <c r="AI581" s="75">
        <f t="shared" ca="1" si="278"/>
        <v>-66.966901624096138</v>
      </c>
      <c r="AJ581" s="75">
        <f t="shared" ca="1" si="279"/>
        <v>0</v>
      </c>
    </row>
    <row r="582" spans="1:36" ht="14.25">
      <c r="A582" s="41">
        <f t="shared" si="280"/>
        <v>516</v>
      </c>
      <c r="B582" s="150">
        <f>IF(ISNUMBER(A582),INDEX('MetaTrader Import'!$H$13:$J$5893,TRUNC(((A582-$A$39+1)-1)/3)+1,MOD((A582-$A$39+1)-1,3)+1),"")</f>
        <v>0</v>
      </c>
      <c r="C582" s="43">
        <f t="shared" ca="1" si="257"/>
        <v>23.53813630511803</v>
      </c>
      <c r="D582" s="43">
        <f t="shared" ca="1" si="258"/>
        <v>-2.3654097146524089</v>
      </c>
      <c r="E582" s="43">
        <f t="shared" ca="1" si="259"/>
        <v>21.172726590465622</v>
      </c>
      <c r="F582" s="43">
        <f t="shared" ca="1" si="260"/>
        <v>2.117272659046562</v>
      </c>
      <c r="G582" s="43">
        <f>IF(A582&lt;&gt;"",IF(A582&lt;Data!$G$11*0.25,$C$13/$G$32,IF(A582&gt;Data!$G$11*0.25,$C$13,$C$13*10)),"")</f>
        <v>2</v>
      </c>
      <c r="H582" s="43">
        <f>IF(A582&lt;&gt;"",IF(Data!$G$9="constant",$C$13,IF(Data!$G$9="squeeze",G582,F582)),"")</f>
        <v>2</v>
      </c>
      <c r="I582" s="38">
        <f ca="1">IF(ISNUMBER(A582),NORMINV(RAND(),0,IF(AND(Data!$G$9="squeeze",A582&lt;Data!$G$11*0.25),$H$32,1)*$C$30*$C$13)*($C$14*$C$12),"")</f>
        <v>-4.0426101264364836E-5</v>
      </c>
      <c r="J582" s="42">
        <f ca="1">IFERROR(IF(Data!$C$6="Real",B582,I582+J581+($C$14*$C$12)*(NORMINV(RAND(),$C$15,CHOOSE($G$13,$C$13,F582,G582)))),"")</f>
        <v>1.3387234154599841</v>
      </c>
      <c r="K582" s="88">
        <f>IF(ISNUMBER(A582), IF($G$16="fixed",$G$17,MIN(H582*Data!$C$7*$C$16*0.5,$C$17*Data!$C$7))*$C$12,"")</f>
        <v>8.0000000000000007E-5</v>
      </c>
      <c r="L582" s="42">
        <f t="shared" ref="L582:L645" ca="1" si="284">IFERROR(J582,"")</f>
        <v>1.3387234154599841</v>
      </c>
      <c r="M582" s="44">
        <f t="shared" ref="M582:M645" ca="1" si="285">IFERROR(L582+K582*0.5,"")</f>
        <v>1.3387634154599841</v>
      </c>
      <c r="N582" s="44">
        <f t="shared" ref="N582:N645" ca="1" si="286">IFERROR(L582-K582*0.5,"")</f>
        <v>1.338683415459984</v>
      </c>
      <c r="O582" s="108">
        <f t="shared" ca="1" si="261"/>
        <v>-3.720267235643044</v>
      </c>
      <c r="P582" s="102">
        <f t="shared" ca="1" si="262"/>
        <v>17.32383176606416</v>
      </c>
      <c r="Q582" s="102">
        <f t="shared" ca="1" si="263"/>
        <v>0.6104663378584434</v>
      </c>
      <c r="R582" s="120">
        <f t="shared" ca="1" si="281"/>
        <v>1</v>
      </c>
      <c r="S582" s="54">
        <f t="shared" ca="1" si="282"/>
        <v>0</v>
      </c>
      <c r="T582" s="5">
        <f t="shared" ca="1" si="264"/>
        <v>1.3495941575375672</v>
      </c>
      <c r="U582" s="152">
        <f t="shared" ca="1" si="265"/>
        <v>1.3562014865041148</v>
      </c>
      <c r="V582" s="152">
        <f t="shared" ca="1" si="266"/>
        <v>1.338683415459984</v>
      </c>
      <c r="W582" s="153">
        <f t="shared" ca="1" si="267"/>
        <v>2</v>
      </c>
      <c r="X582" s="153">
        <f t="shared" ca="1" si="268"/>
        <v>3</v>
      </c>
      <c r="Y582" s="153">
        <f t="shared" ca="1" si="269"/>
        <v>8</v>
      </c>
      <c r="Z582" s="153">
        <f t="shared" ca="1" si="270"/>
        <v>12</v>
      </c>
      <c r="AA582" s="152">
        <f t="shared" ca="1" si="271"/>
        <v>1.3541964043716699</v>
      </c>
      <c r="AB582" s="152">
        <f t="shared" ca="1" si="272"/>
        <v>1.3437865919985563</v>
      </c>
      <c r="AC582" s="154">
        <f t="shared" ca="1" si="273"/>
        <v>-1241.0391129348675</v>
      </c>
      <c r="AD582" s="154">
        <f t="shared" ca="1" si="274"/>
        <v>602.78118462866462</v>
      </c>
      <c r="AE582" s="3">
        <f t="shared" ca="1" si="275"/>
        <v>-31.912896415310144</v>
      </c>
      <c r="AF582" s="3">
        <f t="shared" ca="1" si="276"/>
        <v>-638.25792830620287</v>
      </c>
      <c r="AG582" s="3" t="str">
        <f t="shared" ca="1" si="283"/>
        <v>N</v>
      </c>
      <c r="AH582" s="4" t="str">
        <f t="shared" ca="1" si="277"/>
        <v/>
      </c>
      <c r="AI582" s="75">
        <f t="shared" ca="1" si="278"/>
        <v>-63.825792830620287</v>
      </c>
      <c r="AJ582" s="75">
        <f t="shared" ca="1" si="279"/>
        <v>0</v>
      </c>
    </row>
    <row r="583" spans="1:36" ht="14.25">
      <c r="A583" s="41">
        <f t="shared" si="280"/>
        <v>517</v>
      </c>
      <c r="B583" s="150">
        <f ca="1">IF(ISNUMBER(A583),INDEX('MetaTrader Import'!$H$13:$J$5893,TRUNC(((A583-$A$39+1)-1)/3)+1,MOD((A583-$A$39+1)-1,3)+1),"")</f>
        <v>0</v>
      </c>
      <c r="C583" s="43">
        <f t="shared" ca="1" si="257"/>
        <v>21.172726590465622</v>
      </c>
      <c r="D583" s="43">
        <f t="shared" ca="1" si="258"/>
        <v>-8.3673790581471064E-3</v>
      </c>
      <c r="E583" s="43">
        <f t="shared" ca="1" si="259"/>
        <v>21.164359211407476</v>
      </c>
      <c r="F583" s="43">
        <f t="shared" ca="1" si="260"/>
        <v>2.1164359211407477</v>
      </c>
      <c r="G583" s="43">
        <f>IF(A583&lt;&gt;"",IF(A583&lt;Data!$G$11*0.25,$C$13/$G$32,IF(A583&gt;Data!$G$11*0.25,$C$13,$C$13*10)),"")</f>
        <v>2</v>
      </c>
      <c r="H583" s="43">
        <f>IF(A583&lt;&gt;"",IF(Data!$G$9="constant",$C$13,IF(Data!$G$9="squeeze",G583,F583)),"")</f>
        <v>2</v>
      </c>
      <c r="I583" s="38">
        <f ca="1">IF(ISNUMBER(A583),NORMINV(RAND(),0,IF(AND(Data!$G$9="squeeze",A583&lt;Data!$G$11*0.25),$H$32,1)*$C$30*$C$13)*($C$14*$C$12),"")</f>
        <v>-1.2791466686268388E-4</v>
      </c>
      <c r="J583" s="42">
        <f ca="1">IFERROR(IF(Data!$C$6="Real",B583,I583+J582+($C$14*$C$12)*(NORMINV(RAND(),$C$15,CHOOSE($G$13,$C$13,F583,G583)))),"")</f>
        <v>1.3390838464842625</v>
      </c>
      <c r="K583" s="88">
        <f>IF(ISNUMBER(A583), IF($G$16="fixed",$G$17,MIN(H583*Data!$C$7*$C$16*0.5,$C$17*Data!$C$7))*$C$12,"")</f>
        <v>8.0000000000000007E-5</v>
      </c>
      <c r="L583" s="42">
        <f t="shared" ca="1" si="284"/>
        <v>1.3390838464842625</v>
      </c>
      <c r="M583" s="44">
        <f t="shared" ca="1" si="285"/>
        <v>1.3391238464842625</v>
      </c>
      <c r="N583" s="44">
        <f t="shared" ca="1" si="286"/>
        <v>1.3390438464842624</v>
      </c>
      <c r="O583" s="108">
        <f t="shared" ca="1" si="261"/>
        <v>-3.7481530575239539</v>
      </c>
      <c r="P583" s="102">
        <f t="shared" ca="1" si="262"/>
        <v>17.424862242811283</v>
      </c>
      <c r="Q583" s="102">
        <f t="shared" ca="1" si="263"/>
        <v>0.60519805372152635</v>
      </c>
      <c r="R583" s="120">
        <f t="shared" ca="1" si="281"/>
        <v>1</v>
      </c>
      <c r="S583" s="54">
        <f t="shared" ca="1" si="282"/>
        <v>0</v>
      </c>
      <c r="T583" s="5">
        <f t="shared" ca="1" si="264"/>
        <v>1.3495941575375672</v>
      </c>
      <c r="U583" s="152">
        <f t="shared" ca="1" si="265"/>
        <v>1.3562014865041148</v>
      </c>
      <c r="V583" s="152">
        <f t="shared" ca="1" si="266"/>
        <v>1.338683415459984</v>
      </c>
      <c r="W583" s="153">
        <f t="shared" ca="1" si="267"/>
        <v>2</v>
      </c>
      <c r="X583" s="153">
        <f t="shared" ca="1" si="268"/>
        <v>3</v>
      </c>
      <c r="Y583" s="153">
        <f t="shared" ca="1" si="269"/>
        <v>8</v>
      </c>
      <c r="Z583" s="153">
        <f t="shared" ca="1" si="270"/>
        <v>12</v>
      </c>
      <c r="AA583" s="152">
        <f t="shared" ca="1" si="271"/>
        <v>1.3541964043716699</v>
      </c>
      <c r="AB583" s="152">
        <f t="shared" ca="1" si="272"/>
        <v>1.3437865919985563</v>
      </c>
      <c r="AC583" s="154">
        <f t="shared" ca="1" si="273"/>
        <v>-1212.204630992595</v>
      </c>
      <c r="AD583" s="154">
        <f t="shared" ca="1" si="274"/>
        <v>559.52946171525571</v>
      </c>
      <c r="AE583" s="3">
        <f t="shared" ca="1" si="275"/>
        <v>-32.633758463866961</v>
      </c>
      <c r="AF583" s="3">
        <f t="shared" ca="1" si="276"/>
        <v>-652.67516927733925</v>
      </c>
      <c r="AG583" s="3" t="str">
        <f t="shared" ca="1" si="283"/>
        <v>N</v>
      </c>
      <c r="AH583" s="4" t="str">
        <f t="shared" ca="1" si="277"/>
        <v/>
      </c>
      <c r="AI583" s="75">
        <f t="shared" ca="1" si="278"/>
        <v>-65.267516927733922</v>
      </c>
      <c r="AJ583" s="75">
        <f t="shared" ca="1" si="279"/>
        <v>0</v>
      </c>
    </row>
    <row r="584" spans="1:36" ht="14.25">
      <c r="A584" s="41">
        <f t="shared" si="280"/>
        <v>518</v>
      </c>
      <c r="B584" s="150">
        <f ca="1">IF(ISNUMBER(A584),INDEX('MetaTrader Import'!$H$13:$J$5893,TRUNC(((A584-$A$39+1)-1)/3)+1,MOD((A584-$A$39+1)-1,3)+1),"")</f>
        <v>0</v>
      </c>
      <c r="C584" s="43">
        <f t="shared" ca="1" si="257"/>
        <v>21.164359211407476</v>
      </c>
      <c r="D584" s="43">
        <f t="shared" ca="1" si="258"/>
        <v>0.12931766705865008</v>
      </c>
      <c r="E584" s="43">
        <f t="shared" ca="1" si="259"/>
        <v>21.293676878466126</v>
      </c>
      <c r="F584" s="43">
        <f t="shared" ca="1" si="260"/>
        <v>2.1293676878466128</v>
      </c>
      <c r="G584" s="43">
        <f>IF(A584&lt;&gt;"",IF(A584&lt;Data!$G$11*0.25,$C$13/$G$32,IF(A584&gt;Data!$G$11*0.25,$C$13,$C$13*10)),"")</f>
        <v>2</v>
      </c>
      <c r="H584" s="43">
        <f>IF(A584&lt;&gt;"",IF(Data!$G$9="constant",$C$13,IF(Data!$G$9="squeeze",G584,F584)),"")</f>
        <v>2</v>
      </c>
      <c r="I584" s="38">
        <f ca="1">IF(ISNUMBER(A584),NORMINV(RAND(),0,IF(AND(Data!$G$9="squeeze",A584&lt;Data!$G$11*0.25),$H$32,1)*$C$30*$C$13)*($C$14*$C$12),"")</f>
        <v>-7.9530509884031406E-5</v>
      </c>
      <c r="J584" s="42">
        <f ca="1">IFERROR(IF(Data!$C$6="Real",B584,I584+J583+($C$14*$C$12)*(NORMINV(RAND(),$C$15,CHOOSE($G$13,$C$13,F584,G584)))),"")</f>
        <v>1.3388753266189259</v>
      </c>
      <c r="K584" s="88">
        <f>IF(ISNUMBER(A584), IF($G$16="fixed",$G$17,MIN(H584*Data!$C$7*$C$16*0.5,$C$17*Data!$C$7))*$C$12,"")</f>
        <v>8.0000000000000007E-5</v>
      </c>
      <c r="L584" s="42">
        <f t="shared" ca="1" si="284"/>
        <v>1.3388753266189259</v>
      </c>
      <c r="M584" s="44">
        <f t="shared" ca="1" si="285"/>
        <v>1.338915326618926</v>
      </c>
      <c r="N584" s="44">
        <f t="shared" ca="1" si="286"/>
        <v>1.3388353266189259</v>
      </c>
      <c r="O584" s="108">
        <f t="shared" ca="1" si="261"/>
        <v>-3.5030216251771509</v>
      </c>
      <c r="P584" s="102">
        <f t="shared" ca="1" si="262"/>
        <v>16.36522495078221</v>
      </c>
      <c r="Q584" s="102">
        <f t="shared" ca="1" si="263"/>
        <v>0.55250154284130348</v>
      </c>
      <c r="R584" s="120">
        <f t="shared" ca="1" si="281"/>
        <v>1</v>
      </c>
      <c r="S584" s="54">
        <f t="shared" ca="1" si="282"/>
        <v>0</v>
      </c>
      <c r="T584" s="5">
        <f t="shared" ca="1" si="264"/>
        <v>1.3495941575375672</v>
      </c>
      <c r="U584" s="152">
        <f t="shared" ca="1" si="265"/>
        <v>1.3562014865041148</v>
      </c>
      <c r="V584" s="152">
        <f t="shared" ca="1" si="266"/>
        <v>1.338683415459984</v>
      </c>
      <c r="W584" s="153">
        <f t="shared" ca="1" si="267"/>
        <v>2</v>
      </c>
      <c r="X584" s="153">
        <f t="shared" ca="1" si="268"/>
        <v>3</v>
      </c>
      <c r="Y584" s="153">
        <f t="shared" ca="1" si="269"/>
        <v>8</v>
      </c>
      <c r="Z584" s="153">
        <f t="shared" ca="1" si="270"/>
        <v>12</v>
      </c>
      <c r="AA584" s="152">
        <f t="shared" ca="1" si="271"/>
        <v>1.3541964043716699</v>
      </c>
      <c r="AB584" s="152">
        <f t="shared" ca="1" si="272"/>
        <v>1.3437865919985563</v>
      </c>
      <c r="AC584" s="154">
        <f t="shared" ca="1" si="273"/>
        <v>-1228.8862202195182</v>
      </c>
      <c r="AD584" s="154">
        <f t="shared" ca="1" si="274"/>
        <v>584.55184555564085</v>
      </c>
      <c r="AE584" s="3">
        <f t="shared" ca="1" si="275"/>
        <v>-32.216718733193872</v>
      </c>
      <c r="AF584" s="3">
        <f t="shared" ca="1" si="276"/>
        <v>-644.33437466387738</v>
      </c>
      <c r="AG584" s="3" t="str">
        <f t="shared" ca="1" si="283"/>
        <v>N</v>
      </c>
      <c r="AH584" s="4" t="str">
        <f t="shared" ca="1" si="277"/>
        <v/>
      </c>
      <c r="AI584" s="75">
        <f t="shared" ca="1" si="278"/>
        <v>-64.433437466387744</v>
      </c>
      <c r="AJ584" s="75">
        <f t="shared" ca="1" si="279"/>
        <v>0</v>
      </c>
    </row>
    <row r="585" spans="1:36" ht="14.25">
      <c r="A585" s="41">
        <f t="shared" si="280"/>
        <v>519</v>
      </c>
      <c r="B585" s="150">
        <f>IF(ISNUMBER(A585),INDEX('MetaTrader Import'!$H$13:$J$5893,TRUNC(((A585-$A$39+1)-1)/3)+1,MOD((A585-$A$39+1)-1,3)+1),"")</f>
        <v>0</v>
      </c>
      <c r="C585" s="43">
        <f t="shared" ca="1" si="257"/>
        <v>21.293676878466126</v>
      </c>
      <c r="D585" s="43">
        <f t="shared" ca="1" si="258"/>
        <v>-4.518983097841639E-2</v>
      </c>
      <c r="E585" s="43">
        <f t="shared" ca="1" si="259"/>
        <v>21.248487047487711</v>
      </c>
      <c r="F585" s="43">
        <f t="shared" ca="1" si="260"/>
        <v>2.124848704748771</v>
      </c>
      <c r="G585" s="43">
        <f>IF(A585&lt;&gt;"",IF(A585&lt;Data!$G$11*0.25,$C$13/$G$32,IF(A585&gt;Data!$G$11*0.25,$C$13,$C$13*10)),"")</f>
        <v>2</v>
      </c>
      <c r="H585" s="43">
        <f>IF(A585&lt;&gt;"",IF(Data!$G$9="constant",$C$13,IF(Data!$G$9="squeeze",G585,F585)),"")</f>
        <v>2</v>
      </c>
      <c r="I585" s="38">
        <f ca="1">IF(ISNUMBER(A585),NORMINV(RAND(),0,IF(AND(Data!$G$9="squeeze",A585&lt;Data!$G$11*0.25),$H$32,1)*$C$30*$C$13)*($C$14*$C$12),"")</f>
        <v>5.4412856880462195E-4</v>
      </c>
      <c r="J585" s="42">
        <f ca="1">IFERROR(IF(Data!$C$6="Real",B585,I585+J584+($C$14*$C$12)*(NORMINV(RAND(),$C$15,CHOOSE($G$13,$C$13,F585,G585)))),"")</f>
        <v>1.3394020994409657</v>
      </c>
      <c r="K585" s="88">
        <f>IF(ISNUMBER(A585), IF($G$16="fixed",$G$17,MIN(H585*Data!$C$7*$C$16*0.5,$C$17*Data!$C$7))*$C$12,"")</f>
        <v>8.0000000000000007E-5</v>
      </c>
      <c r="L585" s="42">
        <f t="shared" ca="1" si="284"/>
        <v>1.3394020994409657</v>
      </c>
      <c r="M585" s="44">
        <f t="shared" ca="1" si="285"/>
        <v>1.3394420994409657</v>
      </c>
      <c r="N585" s="44">
        <f t="shared" ca="1" si="286"/>
        <v>1.3393620994409656</v>
      </c>
      <c r="O585" s="108">
        <f t="shared" ca="1" si="261"/>
        <v>-2.8627739491423374</v>
      </c>
      <c r="P585" s="102">
        <f t="shared" ca="1" si="262"/>
        <v>13.388232991878706</v>
      </c>
      <c r="Q585" s="102">
        <f t="shared" ca="1" si="263"/>
        <v>0.39582614183988224</v>
      </c>
      <c r="R585" s="120">
        <f t="shared" ca="1" si="281"/>
        <v>1</v>
      </c>
      <c r="S585" s="54">
        <f t="shared" ca="1" si="282"/>
        <v>0</v>
      </c>
      <c r="T585" s="5">
        <f t="shared" ca="1" si="264"/>
        <v>1.3495941575375672</v>
      </c>
      <c r="U585" s="152">
        <f t="shared" ca="1" si="265"/>
        <v>1.3562014865041148</v>
      </c>
      <c r="V585" s="152">
        <f t="shared" ca="1" si="266"/>
        <v>1.338683415459984</v>
      </c>
      <c r="W585" s="153">
        <f t="shared" ca="1" si="267"/>
        <v>2</v>
      </c>
      <c r="X585" s="153">
        <f t="shared" ca="1" si="268"/>
        <v>3</v>
      </c>
      <c r="Y585" s="153">
        <f t="shared" ca="1" si="269"/>
        <v>8</v>
      </c>
      <c r="Z585" s="153">
        <f t="shared" ca="1" si="270"/>
        <v>12</v>
      </c>
      <c r="AA585" s="152">
        <f t="shared" ca="1" si="271"/>
        <v>1.3541964043716699</v>
      </c>
      <c r="AB585" s="152">
        <f t="shared" ca="1" si="272"/>
        <v>1.3437865919985563</v>
      </c>
      <c r="AC585" s="154">
        <f t="shared" ca="1" si="273"/>
        <v>-1186.7443944563406</v>
      </c>
      <c r="AD585" s="154">
        <f t="shared" ca="1" si="274"/>
        <v>521.33910691087419</v>
      </c>
      <c r="AE585" s="3">
        <f t="shared" ca="1" si="275"/>
        <v>-33.270264377273321</v>
      </c>
      <c r="AF585" s="3">
        <f t="shared" ca="1" si="276"/>
        <v>-665.40528754546642</v>
      </c>
      <c r="AG585" s="3" t="str">
        <f t="shared" ca="1" si="283"/>
        <v>N</v>
      </c>
      <c r="AH585" s="4" t="str">
        <f t="shared" ca="1" si="277"/>
        <v/>
      </c>
      <c r="AI585" s="75">
        <f t="shared" ca="1" si="278"/>
        <v>-66.540528754546642</v>
      </c>
      <c r="AJ585" s="75">
        <f t="shared" ca="1" si="279"/>
        <v>0</v>
      </c>
    </row>
    <row r="586" spans="1:36" ht="14.25">
      <c r="A586" s="41">
        <f t="shared" si="280"/>
        <v>520</v>
      </c>
      <c r="B586" s="150">
        <f ca="1">IF(ISNUMBER(A586),INDEX('MetaTrader Import'!$H$13:$J$5893,TRUNC(((A586-$A$39+1)-1)/3)+1,MOD((A586-$A$39+1)-1,3)+1),"")</f>
        <v>0</v>
      </c>
      <c r="C586" s="43">
        <f t="shared" ca="1" si="257"/>
        <v>21.248487047487711</v>
      </c>
      <c r="D586" s="43">
        <f t="shared" ca="1" si="258"/>
        <v>-1.5812927518991886</v>
      </c>
      <c r="E586" s="43">
        <f t="shared" ca="1" si="259"/>
        <v>19.667194295588523</v>
      </c>
      <c r="F586" s="43">
        <f t="shared" ca="1" si="260"/>
        <v>1.9667194295588524</v>
      </c>
      <c r="G586" s="43">
        <f>IF(A586&lt;&gt;"",IF(A586&lt;Data!$G$11*0.25,$C$13/$G$32,IF(A586&gt;Data!$G$11*0.25,$C$13,$C$13*10)),"")</f>
        <v>2</v>
      </c>
      <c r="H586" s="43">
        <f>IF(A586&lt;&gt;"",IF(Data!$G$9="constant",$C$13,IF(Data!$G$9="squeeze",G586,F586)),"")</f>
        <v>2</v>
      </c>
      <c r="I586" s="38">
        <f ca="1">IF(ISNUMBER(A586),NORMINV(RAND(),0,IF(AND(Data!$G$9="squeeze",A586&lt;Data!$G$11*0.25),$H$32,1)*$C$30*$C$13)*($C$14*$C$12),"")</f>
        <v>1.1652738713963218E-4</v>
      </c>
      <c r="J586" s="42">
        <f ca="1">IFERROR(IF(Data!$C$6="Real",B586,I586+J585+($C$14*$C$12)*(NORMINV(RAND(),$C$15,CHOOSE($G$13,$C$13,F586,G586)))),"")</f>
        <v>1.339578479045568</v>
      </c>
      <c r="K586" s="88">
        <f>IF(ISNUMBER(A586), IF($G$16="fixed",$G$17,MIN(H586*Data!$C$7*$C$16*0.5,$C$17*Data!$C$7))*$C$12,"")</f>
        <v>8.0000000000000007E-5</v>
      </c>
      <c r="L586" s="42">
        <f t="shared" ca="1" si="284"/>
        <v>1.339578479045568</v>
      </c>
      <c r="M586" s="44">
        <f t="shared" ca="1" si="285"/>
        <v>1.3396184790455681</v>
      </c>
      <c r="N586" s="44">
        <f t="shared" ca="1" si="286"/>
        <v>1.339538479045568</v>
      </c>
      <c r="O586" s="108">
        <f t="shared" ca="1" si="261"/>
        <v>-2.4623667590818861</v>
      </c>
      <c r="P586" s="102">
        <f t="shared" ca="1" si="262"/>
        <v>11.969489517664519</v>
      </c>
      <c r="Q586" s="102">
        <f t="shared" ca="1" si="263"/>
        <v>0.21777918199318153</v>
      </c>
      <c r="R586" s="120">
        <f t="shared" ca="1" si="281"/>
        <v>1</v>
      </c>
      <c r="S586" s="54">
        <f t="shared" ca="1" si="282"/>
        <v>0</v>
      </c>
      <c r="T586" s="5">
        <f t="shared" ca="1" si="264"/>
        <v>1.3495941575375672</v>
      </c>
      <c r="U586" s="152">
        <f t="shared" ca="1" si="265"/>
        <v>1.3562014865041148</v>
      </c>
      <c r="V586" s="152">
        <f t="shared" ca="1" si="266"/>
        <v>1.338683415459984</v>
      </c>
      <c r="W586" s="153">
        <f t="shared" ca="1" si="267"/>
        <v>2</v>
      </c>
      <c r="X586" s="153">
        <f t="shared" ca="1" si="268"/>
        <v>3</v>
      </c>
      <c r="Y586" s="153">
        <f t="shared" ca="1" si="269"/>
        <v>8</v>
      </c>
      <c r="Z586" s="153">
        <f t="shared" ca="1" si="270"/>
        <v>12</v>
      </c>
      <c r="AA586" s="152">
        <f t="shared" ca="1" si="271"/>
        <v>1.3541964043716699</v>
      </c>
      <c r="AB586" s="152">
        <f t="shared" ca="1" si="272"/>
        <v>1.3437865919985563</v>
      </c>
      <c r="AC586" s="154">
        <f t="shared" ca="1" si="273"/>
        <v>-1172.6340260881507</v>
      </c>
      <c r="AD586" s="154">
        <f t="shared" ca="1" si="274"/>
        <v>500.17355435858946</v>
      </c>
      <c r="AE586" s="3">
        <f t="shared" ca="1" si="275"/>
        <v>-33.623023586478062</v>
      </c>
      <c r="AF586" s="3">
        <f t="shared" ca="1" si="276"/>
        <v>-672.46047172956128</v>
      </c>
      <c r="AG586" s="3" t="str">
        <f t="shared" ca="1" si="283"/>
        <v>N</v>
      </c>
      <c r="AH586" s="4" t="str">
        <f t="shared" ca="1" si="277"/>
        <v/>
      </c>
      <c r="AI586" s="75">
        <f t="shared" ca="1" si="278"/>
        <v>-67.246047172956139</v>
      </c>
      <c r="AJ586" s="75">
        <f t="shared" ca="1" si="279"/>
        <v>0</v>
      </c>
    </row>
    <row r="587" spans="1:36" ht="14.25">
      <c r="A587" s="41">
        <f t="shared" si="280"/>
        <v>521</v>
      </c>
      <c r="B587" s="150">
        <f ca="1">IF(ISNUMBER(A587),INDEX('MetaTrader Import'!$H$13:$J$5893,TRUNC(((A587-$A$39+1)-1)/3)+1,MOD((A587-$A$39+1)-1,3)+1),"")</f>
        <v>0</v>
      </c>
      <c r="C587" s="43">
        <f t="shared" ca="1" si="257"/>
        <v>19.667194295588523</v>
      </c>
      <c r="D587" s="43">
        <f t="shared" ca="1" si="258"/>
        <v>1.2428696726290793</v>
      </c>
      <c r="E587" s="43">
        <f t="shared" ca="1" si="259"/>
        <v>20.910063968217603</v>
      </c>
      <c r="F587" s="43">
        <f t="shared" ca="1" si="260"/>
        <v>2.0910063968217605</v>
      </c>
      <c r="G587" s="43">
        <f>IF(A587&lt;&gt;"",IF(A587&lt;Data!$G$11*0.25,$C$13/$G$32,IF(A587&gt;Data!$G$11*0.25,$C$13,$C$13*10)),"")</f>
        <v>2</v>
      </c>
      <c r="H587" s="43">
        <f>IF(A587&lt;&gt;"",IF(Data!$G$9="constant",$C$13,IF(Data!$G$9="squeeze",G587,F587)),"")</f>
        <v>2</v>
      </c>
      <c r="I587" s="38">
        <f ca="1">IF(ISNUMBER(A587),NORMINV(RAND(),0,IF(AND(Data!$G$9="squeeze",A587&lt;Data!$G$11*0.25),$H$32,1)*$C$30*$C$13)*($C$14*$C$12),"")</f>
        <v>-3.2205049451662038E-5</v>
      </c>
      <c r="J587" s="42">
        <f ca="1">IFERROR(IF(Data!$C$6="Real",B587,I587+J586+($C$14*$C$12)*(NORMINV(RAND(),$C$15,CHOOSE($G$13,$C$13,F587,G587)))),"")</f>
        <v>1.3398388149558409</v>
      </c>
      <c r="K587" s="88">
        <f>IF(ISNUMBER(A587), IF($G$16="fixed",$G$17,MIN(H587*Data!$C$7*$C$16*0.5,$C$17*Data!$C$7))*$C$12,"")</f>
        <v>8.0000000000000007E-5</v>
      </c>
      <c r="L587" s="42">
        <f t="shared" ca="1" si="284"/>
        <v>1.3398388149558409</v>
      </c>
      <c r="M587" s="44">
        <f t="shared" ca="1" si="285"/>
        <v>1.3398788149558409</v>
      </c>
      <c r="N587" s="44">
        <f t="shared" ca="1" si="286"/>
        <v>1.3397988149558409</v>
      </c>
      <c r="O587" s="108">
        <f t="shared" ca="1" si="261"/>
        <v>-2.1199564391569274</v>
      </c>
      <c r="P587" s="102">
        <f t="shared" ca="1" si="262"/>
        <v>11.075185571614933</v>
      </c>
      <c r="Q587" s="102">
        <f t="shared" ca="1" si="263"/>
        <v>4.095923119973903E-2</v>
      </c>
      <c r="R587" s="120">
        <f t="shared" ca="1" si="281"/>
        <v>1</v>
      </c>
      <c r="S587" s="54">
        <f t="shared" ca="1" si="282"/>
        <v>0</v>
      </c>
      <c r="T587" s="5">
        <f t="shared" ca="1" si="264"/>
        <v>1.3495941575375672</v>
      </c>
      <c r="U587" s="152">
        <f t="shared" ca="1" si="265"/>
        <v>1.3562014865041148</v>
      </c>
      <c r="V587" s="152">
        <f t="shared" ca="1" si="266"/>
        <v>1.338683415459984</v>
      </c>
      <c r="W587" s="153">
        <f t="shared" ca="1" si="267"/>
        <v>2</v>
      </c>
      <c r="X587" s="153">
        <f t="shared" ca="1" si="268"/>
        <v>3</v>
      </c>
      <c r="Y587" s="153">
        <f t="shared" ca="1" si="269"/>
        <v>8</v>
      </c>
      <c r="Z587" s="153">
        <f t="shared" ca="1" si="270"/>
        <v>12</v>
      </c>
      <c r="AA587" s="152">
        <f t="shared" ca="1" si="271"/>
        <v>1.3541964043716699</v>
      </c>
      <c r="AB587" s="152">
        <f t="shared" ca="1" si="272"/>
        <v>1.3437865919985563</v>
      </c>
      <c r="AC587" s="154">
        <f t="shared" ca="1" si="273"/>
        <v>-1151.8071532663221</v>
      </c>
      <c r="AD587" s="154">
        <f t="shared" ca="1" si="274"/>
        <v>468.93324512584655</v>
      </c>
      <c r="AE587" s="3">
        <f t="shared" ca="1" si="275"/>
        <v>-34.143695407023777</v>
      </c>
      <c r="AF587" s="3">
        <f t="shared" ca="1" si="276"/>
        <v>-682.87390814047558</v>
      </c>
      <c r="AG587" s="3" t="str">
        <f t="shared" ca="1" si="283"/>
        <v>N</v>
      </c>
      <c r="AH587" s="4" t="str">
        <f t="shared" ca="1" si="277"/>
        <v/>
      </c>
      <c r="AI587" s="75">
        <f t="shared" ca="1" si="278"/>
        <v>-68.287390814047555</v>
      </c>
      <c r="AJ587" s="75">
        <f t="shared" ca="1" si="279"/>
        <v>0</v>
      </c>
    </row>
    <row r="588" spans="1:36" ht="14.25">
      <c r="A588" s="41">
        <f t="shared" si="280"/>
        <v>522</v>
      </c>
      <c r="B588" s="150">
        <f>IF(ISNUMBER(A588),INDEX('MetaTrader Import'!$H$13:$J$5893,TRUNC(((A588-$A$39+1)-1)/3)+1,MOD((A588-$A$39+1)-1,3)+1),"")</f>
        <v>0</v>
      </c>
      <c r="C588" s="43">
        <f t="shared" ca="1" si="257"/>
        <v>20.910063968217603</v>
      </c>
      <c r="D588" s="43">
        <f t="shared" ca="1" si="258"/>
        <v>-1.2298047206789473</v>
      </c>
      <c r="E588" s="43">
        <f t="shared" ca="1" si="259"/>
        <v>19.680259247538658</v>
      </c>
      <c r="F588" s="43">
        <f t="shared" ca="1" si="260"/>
        <v>1.9680259247538658</v>
      </c>
      <c r="G588" s="43">
        <f>IF(A588&lt;&gt;"",IF(A588&lt;Data!$G$11*0.25,$C$13/$G$32,IF(A588&gt;Data!$G$11*0.25,$C$13,$C$13*10)),"")</f>
        <v>2</v>
      </c>
      <c r="H588" s="43">
        <f>IF(A588&lt;&gt;"",IF(Data!$G$9="constant",$C$13,IF(Data!$G$9="squeeze",G588,F588)),"")</f>
        <v>2</v>
      </c>
      <c r="I588" s="38">
        <f ca="1">IF(ISNUMBER(A588),NORMINV(RAND(),0,IF(AND(Data!$G$9="squeeze",A588&lt;Data!$G$11*0.25),$H$32,1)*$C$30*$C$13)*($C$14*$C$12),"")</f>
        <v>5.424185923516003E-4</v>
      </c>
      <c r="J588" s="42">
        <f ca="1">IFERROR(IF(Data!$C$6="Real",B588,I588+J587+($C$14*$C$12)*(NORMINV(RAND(),$C$15,CHOOSE($G$13,$C$13,F588,G588)))),"")</f>
        <v>1.3402230339547301</v>
      </c>
      <c r="K588" s="88">
        <f>IF(ISNUMBER(A588), IF($G$16="fixed",$G$17,MIN(H588*Data!$C$7*$C$16*0.5,$C$17*Data!$C$7))*$C$12,"")</f>
        <v>8.0000000000000007E-5</v>
      </c>
      <c r="L588" s="42">
        <f t="shared" ca="1" si="284"/>
        <v>1.3402230339547301</v>
      </c>
      <c r="M588" s="44">
        <f t="shared" ca="1" si="285"/>
        <v>1.3402630339547301</v>
      </c>
      <c r="N588" s="44">
        <f t="shared" ca="1" si="286"/>
        <v>1.34018303395473</v>
      </c>
      <c r="O588" s="108">
        <f t="shared" ca="1" si="261"/>
        <v>-1.5814178841017974</v>
      </c>
      <c r="P588" s="102">
        <f t="shared" ca="1" si="262"/>
        <v>9.735792971232625</v>
      </c>
      <c r="Q588" s="102">
        <f t="shared" ca="1" si="263"/>
        <v>-0.15377574467668836</v>
      </c>
      <c r="R588" s="120">
        <f t="shared" ca="1" si="281"/>
        <v>1</v>
      </c>
      <c r="S588" s="54">
        <f t="shared" ca="1" si="282"/>
        <v>0</v>
      </c>
      <c r="T588" s="5">
        <f t="shared" ca="1" si="264"/>
        <v>1.3495941575375672</v>
      </c>
      <c r="U588" s="152">
        <f t="shared" ca="1" si="265"/>
        <v>1.3562014865041148</v>
      </c>
      <c r="V588" s="152">
        <f t="shared" ca="1" si="266"/>
        <v>1.338683415459984</v>
      </c>
      <c r="W588" s="153">
        <f t="shared" ca="1" si="267"/>
        <v>2</v>
      </c>
      <c r="X588" s="153">
        <f t="shared" ca="1" si="268"/>
        <v>3</v>
      </c>
      <c r="Y588" s="153">
        <f t="shared" ca="1" si="269"/>
        <v>8</v>
      </c>
      <c r="Z588" s="153">
        <f t="shared" ca="1" si="270"/>
        <v>12</v>
      </c>
      <c r="AA588" s="152">
        <f t="shared" ca="1" si="271"/>
        <v>1.3541964043716699</v>
      </c>
      <c r="AB588" s="152">
        <f t="shared" ca="1" si="272"/>
        <v>1.3437865919985563</v>
      </c>
      <c r="AC588" s="154">
        <f t="shared" ca="1" si="273"/>
        <v>-1121.0696333551873</v>
      </c>
      <c r="AD588" s="154">
        <f t="shared" ca="1" si="274"/>
        <v>422.82696525914434</v>
      </c>
      <c r="AE588" s="3">
        <f t="shared" ca="1" si="275"/>
        <v>-34.912133404802148</v>
      </c>
      <c r="AF588" s="3">
        <f t="shared" ca="1" si="276"/>
        <v>-698.24266809604296</v>
      </c>
      <c r="AG588" s="3" t="str">
        <f t="shared" ca="1" si="283"/>
        <v>N</v>
      </c>
      <c r="AH588" s="4" t="str">
        <f t="shared" ca="1" si="277"/>
        <v/>
      </c>
      <c r="AI588" s="75">
        <f t="shared" ca="1" si="278"/>
        <v>-69.824266809604296</v>
      </c>
      <c r="AJ588" s="75">
        <f t="shared" ca="1" si="279"/>
        <v>0</v>
      </c>
    </row>
    <row r="589" spans="1:36" ht="14.25">
      <c r="A589" s="41">
        <f t="shared" si="280"/>
        <v>523</v>
      </c>
      <c r="B589" s="150">
        <f ca="1">IF(ISNUMBER(A589),INDEX('MetaTrader Import'!$H$13:$J$5893,TRUNC(((A589-$A$39+1)-1)/3)+1,MOD((A589-$A$39+1)-1,3)+1),"")</f>
        <v>0</v>
      </c>
      <c r="C589" s="43">
        <f t="shared" ca="1" si="257"/>
        <v>19.680259247538658</v>
      </c>
      <c r="D589" s="43">
        <f t="shared" ca="1" si="258"/>
        <v>1.2979624921217745</v>
      </c>
      <c r="E589" s="43">
        <f t="shared" ca="1" si="259"/>
        <v>20.978221739660434</v>
      </c>
      <c r="F589" s="43">
        <f t="shared" ca="1" si="260"/>
        <v>2.0978221739660432</v>
      </c>
      <c r="G589" s="43">
        <f>IF(A589&lt;&gt;"",IF(A589&lt;Data!$G$11*0.25,$C$13/$G$32,IF(A589&gt;Data!$G$11*0.25,$C$13,$C$13*10)),"")</f>
        <v>2</v>
      </c>
      <c r="H589" s="43">
        <f>IF(A589&lt;&gt;"",IF(Data!$G$9="constant",$C$13,IF(Data!$G$9="squeeze",G589,F589)),"")</f>
        <v>2</v>
      </c>
      <c r="I589" s="38">
        <f ca="1">IF(ISNUMBER(A589),NORMINV(RAND(),0,IF(AND(Data!$G$9="squeeze",A589&lt;Data!$G$11*0.25),$H$32,1)*$C$30*$C$13)*($C$14*$C$12),"")</f>
        <v>1.514546471579953E-4</v>
      </c>
      <c r="J589" s="42">
        <f ca="1">IFERROR(IF(Data!$C$6="Real",B589,I589+J588+($C$14*$C$12)*(NORMINV(RAND(),$C$15,CHOOSE($G$13,$C$13,F589,G589)))),"")</f>
        <v>1.3405160177895086</v>
      </c>
      <c r="K589" s="88">
        <f>IF(ISNUMBER(A589), IF($G$16="fixed",$G$17,MIN(H589*Data!$C$7*$C$16*0.5,$C$17*Data!$C$7))*$C$12,"")</f>
        <v>8.0000000000000007E-5</v>
      </c>
      <c r="L589" s="42">
        <f t="shared" ca="1" si="284"/>
        <v>1.3405160177895086</v>
      </c>
      <c r="M589" s="44">
        <f t="shared" ca="1" si="285"/>
        <v>1.3405560177895086</v>
      </c>
      <c r="N589" s="44">
        <f t="shared" ca="1" si="286"/>
        <v>1.3404760177895085</v>
      </c>
      <c r="O589" s="108">
        <f t="shared" ca="1" si="261"/>
        <v>-1.0442012745531724</v>
      </c>
      <c r="P589" s="102">
        <f t="shared" ca="1" si="262"/>
        <v>8.8539140575755084</v>
      </c>
      <c r="Q589" s="102">
        <f t="shared" ca="1" si="263"/>
        <v>-0.32549066801812776</v>
      </c>
      <c r="R589" s="120">
        <f t="shared" ca="1" si="281"/>
        <v>1</v>
      </c>
      <c r="S589" s="54">
        <f t="shared" ca="1" si="282"/>
        <v>0</v>
      </c>
      <c r="T589" s="5">
        <f t="shared" ca="1" si="264"/>
        <v>1.3495941575375672</v>
      </c>
      <c r="U589" s="152">
        <f t="shared" ca="1" si="265"/>
        <v>1.3562014865041148</v>
      </c>
      <c r="V589" s="152">
        <f t="shared" ca="1" si="266"/>
        <v>1.338683415459984</v>
      </c>
      <c r="W589" s="153">
        <f t="shared" ca="1" si="267"/>
        <v>2</v>
      </c>
      <c r="X589" s="153">
        <f t="shared" ca="1" si="268"/>
        <v>3</v>
      </c>
      <c r="Y589" s="153">
        <f t="shared" ca="1" si="269"/>
        <v>8</v>
      </c>
      <c r="Z589" s="153">
        <f t="shared" ca="1" si="270"/>
        <v>12</v>
      </c>
      <c r="AA589" s="152">
        <f t="shared" ca="1" si="271"/>
        <v>1.3541964043716699</v>
      </c>
      <c r="AB589" s="152">
        <f t="shared" ca="1" si="272"/>
        <v>1.3437865919985563</v>
      </c>
      <c r="AC589" s="154">
        <f t="shared" ca="1" si="273"/>
        <v>-1097.6309265729078</v>
      </c>
      <c r="AD589" s="154">
        <f t="shared" ca="1" si="274"/>
        <v>387.66890508572516</v>
      </c>
      <c r="AE589" s="3">
        <f t="shared" ca="1" si="275"/>
        <v>-35.498101074359134</v>
      </c>
      <c r="AF589" s="3">
        <f t="shared" ca="1" si="276"/>
        <v>-709.96202148718271</v>
      </c>
      <c r="AG589" s="3" t="str">
        <f t="shared" ca="1" si="283"/>
        <v>N</v>
      </c>
      <c r="AH589" s="4" t="str">
        <f t="shared" ca="1" si="277"/>
        <v/>
      </c>
      <c r="AI589" s="75">
        <f t="shared" ca="1" si="278"/>
        <v>-70.996202148718282</v>
      </c>
      <c r="AJ589" s="75">
        <f t="shared" ca="1" si="279"/>
        <v>0</v>
      </c>
    </row>
    <row r="590" spans="1:36" ht="14.25">
      <c r="A590" s="41">
        <f t="shared" si="280"/>
        <v>524</v>
      </c>
      <c r="B590" s="150">
        <f ca="1">IF(ISNUMBER(A590),INDEX('MetaTrader Import'!$H$13:$J$5893,TRUNC(((A590-$A$39+1)-1)/3)+1,MOD((A590-$A$39+1)-1,3)+1),"")</f>
        <v>0</v>
      </c>
      <c r="C590" s="43">
        <f t="shared" ca="1" si="257"/>
        <v>20.978221739660434</v>
      </c>
      <c r="D590" s="43">
        <f t="shared" ca="1" si="258"/>
        <v>-0.21033614397920514</v>
      </c>
      <c r="E590" s="43">
        <f t="shared" ca="1" si="259"/>
        <v>20.767885595681228</v>
      </c>
      <c r="F590" s="43">
        <f t="shared" ca="1" si="260"/>
        <v>2.076788559568123</v>
      </c>
      <c r="G590" s="43">
        <f>IF(A590&lt;&gt;"",IF(A590&lt;Data!$G$11*0.25,$C$13/$G$32,IF(A590&gt;Data!$G$11*0.25,$C$13,$C$13*10)),"")</f>
        <v>2</v>
      </c>
      <c r="H590" s="43">
        <f>IF(A590&lt;&gt;"",IF(Data!$G$9="constant",$C$13,IF(Data!$G$9="squeeze",G590,F590)),"")</f>
        <v>2</v>
      </c>
      <c r="I590" s="38">
        <f ca="1">IF(ISNUMBER(A590),NORMINV(RAND(),0,IF(AND(Data!$G$9="squeeze",A590&lt;Data!$G$11*0.25),$H$32,1)*$C$30*$C$13)*($C$14*$C$12),"")</f>
        <v>6.7480427324828531E-4</v>
      </c>
      <c r="J590" s="42">
        <f ca="1">IFERROR(IF(Data!$C$6="Real",B590,I590+J589+($C$14*$C$12)*(NORMINV(RAND(),$C$15,CHOOSE($G$13,$C$13,F590,G590)))),"")</f>
        <v>1.3417349101908473</v>
      </c>
      <c r="K590" s="88">
        <f>IF(ISNUMBER(A590), IF($G$16="fixed",$G$17,MIN(H590*Data!$C$7*$C$16*0.5,$C$17*Data!$C$7))*$C$12,"")</f>
        <v>8.0000000000000007E-5</v>
      </c>
      <c r="L590" s="42">
        <f t="shared" ca="1" si="284"/>
        <v>1.3417349101908473</v>
      </c>
      <c r="M590" s="44">
        <f t="shared" ca="1" si="285"/>
        <v>1.3417749101908474</v>
      </c>
      <c r="N590" s="44">
        <f t="shared" ca="1" si="286"/>
        <v>1.3416949101908473</v>
      </c>
      <c r="O590" s="108">
        <f t="shared" ca="1" si="261"/>
        <v>-0.34983406902813363</v>
      </c>
      <c r="P590" s="102">
        <f t="shared" ca="1" si="262"/>
        <v>9.5908471567770111</v>
      </c>
      <c r="Q590" s="102">
        <f t="shared" ca="1" si="263"/>
        <v>-0.43827444285465195</v>
      </c>
      <c r="R590" s="120">
        <f t="shared" ca="1" si="281"/>
        <v>1</v>
      </c>
      <c r="S590" s="54">
        <f t="shared" ca="1" si="282"/>
        <v>0</v>
      </c>
      <c r="T590" s="5">
        <f t="shared" ca="1" si="264"/>
        <v>1.3495941575375672</v>
      </c>
      <c r="U590" s="152">
        <f t="shared" ca="1" si="265"/>
        <v>1.3562014865041148</v>
      </c>
      <c r="V590" s="152">
        <f t="shared" ca="1" si="266"/>
        <v>1.338683415459984</v>
      </c>
      <c r="W590" s="153">
        <f t="shared" ca="1" si="267"/>
        <v>2</v>
      </c>
      <c r="X590" s="153">
        <f t="shared" ca="1" si="268"/>
        <v>3</v>
      </c>
      <c r="Y590" s="153">
        <f t="shared" ca="1" si="269"/>
        <v>8</v>
      </c>
      <c r="Z590" s="153">
        <f t="shared" ca="1" si="270"/>
        <v>12</v>
      </c>
      <c r="AA590" s="152">
        <f t="shared" ca="1" si="271"/>
        <v>1.3541964043716699</v>
      </c>
      <c r="AB590" s="152">
        <f t="shared" ca="1" si="272"/>
        <v>1.3437865919985563</v>
      </c>
      <c r="AC590" s="154">
        <f t="shared" ca="1" si="273"/>
        <v>-1000.1195344658065</v>
      </c>
      <c r="AD590" s="154">
        <f t="shared" ca="1" si="274"/>
        <v>241.40181692507312</v>
      </c>
      <c r="AE590" s="3">
        <f t="shared" ca="1" si="275"/>
        <v>-37.935885877036668</v>
      </c>
      <c r="AF590" s="3">
        <f t="shared" ca="1" si="276"/>
        <v>-758.71771754073336</v>
      </c>
      <c r="AG590" s="3" t="str">
        <f t="shared" ca="1" si="283"/>
        <v>N</v>
      </c>
      <c r="AH590" s="4" t="str">
        <f t="shared" ca="1" si="277"/>
        <v/>
      </c>
      <c r="AI590" s="75">
        <f t="shared" ca="1" si="278"/>
        <v>-75.871771754073336</v>
      </c>
      <c r="AJ590" s="75">
        <f t="shared" ca="1" si="279"/>
        <v>0</v>
      </c>
    </row>
    <row r="591" spans="1:36" ht="14.25">
      <c r="A591" s="41">
        <f t="shared" si="280"/>
        <v>525</v>
      </c>
      <c r="B591" s="150">
        <f>IF(ISNUMBER(A591),INDEX('MetaTrader Import'!$H$13:$J$5893,TRUNC(((A591-$A$39+1)-1)/3)+1,MOD((A591-$A$39+1)-1,3)+1),"")</f>
        <v>0</v>
      </c>
      <c r="C591" s="43">
        <f t="shared" ca="1" si="257"/>
        <v>20.767885595681228</v>
      </c>
      <c r="D591" s="43">
        <f t="shared" ca="1" si="258"/>
        <v>0.4000575611342494</v>
      </c>
      <c r="E591" s="43">
        <f t="shared" ca="1" si="259"/>
        <v>21.167943156815479</v>
      </c>
      <c r="F591" s="43">
        <f t="shared" ca="1" si="260"/>
        <v>2.1167943156815481</v>
      </c>
      <c r="G591" s="43">
        <f>IF(A591&lt;&gt;"",IF(A591&lt;Data!$G$11*0.25,$C$13/$G$32,IF(A591&gt;Data!$G$11*0.25,$C$13,$C$13*10)),"")</f>
        <v>2</v>
      </c>
      <c r="H591" s="43">
        <f>IF(A591&lt;&gt;"",IF(Data!$G$9="constant",$C$13,IF(Data!$G$9="squeeze",G591,F591)),"")</f>
        <v>2</v>
      </c>
      <c r="I591" s="38">
        <f ca="1">IF(ISNUMBER(A591),NORMINV(RAND(),0,IF(AND(Data!$G$9="squeeze",A591&lt;Data!$G$11*0.25),$H$32,1)*$C$30*$C$13)*($C$14*$C$12),"")</f>
        <v>-2.2363923944797881E-4</v>
      </c>
      <c r="J591" s="42">
        <f ca="1">IFERROR(IF(Data!$C$6="Real",B591,I591+J590+($C$14*$C$12)*(NORMINV(RAND(),$C$15,CHOOSE($G$13,$C$13,F591,G591)))),"")</f>
        <v>1.3420099339934499</v>
      </c>
      <c r="K591" s="88">
        <f>IF(ISNUMBER(A591), IF($G$16="fixed",$G$17,MIN(H591*Data!$C$7*$C$16*0.5,$C$17*Data!$C$7))*$C$12,"")</f>
        <v>8.0000000000000007E-5</v>
      </c>
      <c r="L591" s="42">
        <f t="shared" ca="1" si="284"/>
        <v>1.3420099339934499</v>
      </c>
      <c r="M591" s="44">
        <f t="shared" ca="1" si="285"/>
        <v>1.34204993399345</v>
      </c>
      <c r="N591" s="44">
        <f t="shared" ca="1" si="286"/>
        <v>1.3419699339934499</v>
      </c>
      <c r="O591" s="108">
        <f t="shared" ca="1" si="261"/>
        <v>0.59418282986699122</v>
      </c>
      <c r="P591" s="102">
        <f t="shared" ca="1" si="262"/>
        <v>9.9568632369767407</v>
      </c>
      <c r="Q591" s="102">
        <f t="shared" ca="1" si="263"/>
        <v>-0.53625338299044767</v>
      </c>
      <c r="R591" s="120">
        <f t="shared" ca="1" si="281"/>
        <v>1</v>
      </c>
      <c r="S591" s="54">
        <f t="shared" ca="1" si="282"/>
        <v>0</v>
      </c>
      <c r="T591" s="5">
        <f t="shared" ca="1" si="264"/>
        <v>1.3495941575375672</v>
      </c>
      <c r="U591" s="152">
        <f t="shared" ca="1" si="265"/>
        <v>1.3562014865041148</v>
      </c>
      <c r="V591" s="152">
        <f t="shared" ca="1" si="266"/>
        <v>1.338683415459984</v>
      </c>
      <c r="W591" s="153">
        <f t="shared" ca="1" si="267"/>
        <v>2</v>
      </c>
      <c r="X591" s="153">
        <f t="shared" ca="1" si="268"/>
        <v>3</v>
      </c>
      <c r="Y591" s="153">
        <f t="shared" ca="1" si="269"/>
        <v>8</v>
      </c>
      <c r="Z591" s="153">
        <f t="shared" ca="1" si="270"/>
        <v>12</v>
      </c>
      <c r="AA591" s="152">
        <f t="shared" ca="1" si="271"/>
        <v>1.3541964043716699</v>
      </c>
      <c r="AB591" s="152">
        <f t="shared" ca="1" si="272"/>
        <v>1.3437865919985563</v>
      </c>
      <c r="AC591" s="154">
        <f t="shared" ca="1" si="273"/>
        <v>-978.11763025760001</v>
      </c>
      <c r="AD591" s="154">
        <f t="shared" ca="1" si="274"/>
        <v>208.3989606127634</v>
      </c>
      <c r="AE591" s="3">
        <f t="shared" ca="1" si="275"/>
        <v>-38.485933482241833</v>
      </c>
      <c r="AF591" s="3">
        <f t="shared" ca="1" si="276"/>
        <v>-769.71866964483661</v>
      </c>
      <c r="AG591" s="3" t="str">
        <f t="shared" ca="1" si="283"/>
        <v>N</v>
      </c>
      <c r="AH591" s="4" t="str">
        <f t="shared" ca="1" si="277"/>
        <v/>
      </c>
      <c r="AI591" s="75">
        <f t="shared" ca="1" si="278"/>
        <v>-76.971866964483667</v>
      </c>
      <c r="AJ591" s="75">
        <f t="shared" ca="1" si="279"/>
        <v>0</v>
      </c>
    </row>
    <row r="592" spans="1:36" ht="14.25">
      <c r="A592" s="41">
        <f t="shared" si="280"/>
        <v>526</v>
      </c>
      <c r="B592" s="150">
        <f ca="1">IF(ISNUMBER(A592),INDEX('MetaTrader Import'!$H$13:$J$5893,TRUNC(((A592-$A$39+1)-1)/3)+1,MOD((A592-$A$39+1)-1,3)+1),"")</f>
        <v>0</v>
      </c>
      <c r="C592" s="43">
        <f t="shared" ca="1" si="257"/>
        <v>21.167943156815479</v>
      </c>
      <c r="D592" s="43">
        <f t="shared" ca="1" si="258"/>
        <v>1.7835617263373451</v>
      </c>
      <c r="E592" s="43">
        <f t="shared" ca="1" si="259"/>
        <v>22.951504883152825</v>
      </c>
      <c r="F592" s="43">
        <f t="shared" ca="1" si="260"/>
        <v>2.2951504883152825</v>
      </c>
      <c r="G592" s="43">
        <f>IF(A592&lt;&gt;"",IF(A592&lt;Data!$G$11*0.25,$C$13/$G$32,IF(A592&gt;Data!$G$11*0.25,$C$13,$C$13*10)),"")</f>
        <v>2</v>
      </c>
      <c r="H592" s="43">
        <f>IF(A592&lt;&gt;"",IF(Data!$G$9="constant",$C$13,IF(Data!$G$9="squeeze",G592,F592)),"")</f>
        <v>2</v>
      </c>
      <c r="I592" s="38">
        <f ca="1">IF(ISNUMBER(A592),NORMINV(RAND(),0,IF(AND(Data!$G$9="squeeze",A592&lt;Data!$G$11*0.25),$H$32,1)*$C$30*$C$13)*($C$14*$C$12),"")</f>
        <v>-5.9978972237378449E-5</v>
      </c>
      <c r="J592" s="42">
        <f ca="1">IFERROR(IF(Data!$C$6="Real",B592,I592+J591+($C$14*$C$12)*(NORMINV(RAND(),$C$15,CHOOSE($G$13,$C$13,F592,G592)))),"")</f>
        <v>1.342085395875386</v>
      </c>
      <c r="K592" s="88">
        <f>IF(ISNUMBER(A592), IF($G$16="fixed",$G$17,MIN(H592*Data!$C$7*$C$16*0.5,$C$17*Data!$C$7))*$C$12,"")</f>
        <v>8.0000000000000007E-5</v>
      </c>
      <c r="L592" s="42">
        <f t="shared" ca="1" si="284"/>
        <v>1.342085395875386</v>
      </c>
      <c r="M592" s="44">
        <f t="shared" ca="1" si="285"/>
        <v>1.342125395875386</v>
      </c>
      <c r="N592" s="44">
        <f t="shared" ca="1" si="286"/>
        <v>1.342045395875386</v>
      </c>
      <c r="O592" s="108">
        <f t="shared" ca="1" si="261"/>
        <v>1.400910535191678</v>
      </c>
      <c r="P592" s="102">
        <f t="shared" ca="1" si="262"/>
        <v>10.856799145298943</v>
      </c>
      <c r="Q592" s="102">
        <f t="shared" ca="1" si="263"/>
        <v>-0.5812013048253788</v>
      </c>
      <c r="R592" s="120">
        <f t="shared" ca="1" si="281"/>
        <v>1</v>
      </c>
      <c r="S592" s="54">
        <f t="shared" ca="1" si="282"/>
        <v>0</v>
      </c>
      <c r="T592" s="5">
        <f t="shared" ca="1" si="264"/>
        <v>1.3495941575375672</v>
      </c>
      <c r="U592" s="152">
        <f t="shared" ca="1" si="265"/>
        <v>1.3562014865041148</v>
      </c>
      <c r="V592" s="152">
        <f t="shared" ca="1" si="266"/>
        <v>1.338683415459984</v>
      </c>
      <c r="W592" s="153">
        <f t="shared" ca="1" si="267"/>
        <v>2</v>
      </c>
      <c r="X592" s="153">
        <f t="shared" ca="1" si="268"/>
        <v>3</v>
      </c>
      <c r="Y592" s="153">
        <f t="shared" ca="1" si="269"/>
        <v>8</v>
      </c>
      <c r="Z592" s="153">
        <f t="shared" ca="1" si="270"/>
        <v>12</v>
      </c>
      <c r="AA592" s="152">
        <f t="shared" ca="1" si="271"/>
        <v>1.3541964043716699</v>
      </c>
      <c r="AB592" s="152">
        <f t="shared" ca="1" si="272"/>
        <v>1.3437865919985563</v>
      </c>
      <c r="AC592" s="154">
        <f t="shared" ca="1" si="273"/>
        <v>-972.08067970271372</v>
      </c>
      <c r="AD592" s="154">
        <f t="shared" ca="1" si="274"/>
        <v>199.34353478043397</v>
      </c>
      <c r="AE592" s="3">
        <f t="shared" ca="1" si="275"/>
        <v>-38.636857246113991</v>
      </c>
      <c r="AF592" s="3">
        <f t="shared" ca="1" si="276"/>
        <v>-772.73714492227975</v>
      </c>
      <c r="AG592" s="3" t="str">
        <f t="shared" ca="1" si="283"/>
        <v>N</v>
      </c>
      <c r="AH592" s="4" t="str">
        <f t="shared" ca="1" si="277"/>
        <v/>
      </c>
      <c r="AI592" s="75">
        <f t="shared" ca="1" si="278"/>
        <v>-77.273714492227981</v>
      </c>
      <c r="AJ592" s="75">
        <f t="shared" ca="1" si="279"/>
        <v>0</v>
      </c>
    </row>
    <row r="593" spans="1:36" ht="14.25">
      <c r="A593" s="41">
        <f t="shared" si="280"/>
        <v>527</v>
      </c>
      <c r="B593" s="150">
        <f ca="1">IF(ISNUMBER(A593),INDEX('MetaTrader Import'!$H$13:$J$5893,TRUNC(((A593-$A$39+1)-1)/3)+1,MOD((A593-$A$39+1)-1,3)+1),"")</f>
        <v>0</v>
      </c>
      <c r="C593" s="43">
        <f t="shared" ca="1" si="257"/>
        <v>22.951504883152825</v>
      </c>
      <c r="D593" s="43">
        <f t="shared" ca="1" si="258"/>
        <v>-0.6921647714421979</v>
      </c>
      <c r="E593" s="43">
        <f t="shared" ca="1" si="259"/>
        <v>22.259340111710628</v>
      </c>
      <c r="F593" s="43">
        <f t="shared" ca="1" si="260"/>
        <v>2.2259340111710628</v>
      </c>
      <c r="G593" s="43">
        <f>IF(A593&lt;&gt;"",IF(A593&lt;Data!$G$11*0.25,$C$13/$G$32,IF(A593&gt;Data!$G$11*0.25,$C$13,$C$13*10)),"")</f>
        <v>2</v>
      </c>
      <c r="H593" s="43">
        <f>IF(A593&lt;&gt;"",IF(Data!$G$9="constant",$C$13,IF(Data!$G$9="squeeze",G593,F593)),"")</f>
        <v>2</v>
      </c>
      <c r="I593" s="38">
        <f ca="1">IF(ISNUMBER(A593),NORMINV(RAND(),0,IF(AND(Data!$G$9="squeeze",A593&lt;Data!$G$11*0.25),$H$32,1)*$C$30*$C$13)*($C$14*$C$12),"")</f>
        <v>4.9316883481373799E-4</v>
      </c>
      <c r="J593" s="42">
        <f ca="1">IFERROR(IF(Data!$C$6="Real",B593,I593+J592+($C$14*$C$12)*(NORMINV(RAND(),$C$15,CHOOSE($G$13,$C$13,F593,G593)))),"")</f>
        <v>1.3425464737201287</v>
      </c>
      <c r="K593" s="88">
        <f>IF(ISNUMBER(A593), IF($G$16="fixed",$G$17,MIN(H593*Data!$C$7*$C$16*0.5,$C$17*Data!$C$7))*$C$12,"")</f>
        <v>8.0000000000000007E-5</v>
      </c>
      <c r="L593" s="42">
        <f t="shared" ca="1" si="284"/>
        <v>1.3425464737201287</v>
      </c>
      <c r="M593" s="44">
        <f t="shared" ca="1" si="285"/>
        <v>1.3425864737201287</v>
      </c>
      <c r="N593" s="44">
        <f t="shared" ca="1" si="286"/>
        <v>1.3425064737201287</v>
      </c>
      <c r="O593" s="108">
        <f t="shared" ca="1" si="261"/>
        <v>2.1806954822068483</v>
      </c>
      <c r="P593" s="102">
        <f t="shared" ca="1" si="262"/>
        <v>12.395574892556864</v>
      </c>
      <c r="Q593" s="102">
        <f t="shared" ca="1" si="263"/>
        <v>-0.55771832364345775</v>
      </c>
      <c r="R593" s="120">
        <f t="shared" ca="1" si="281"/>
        <v>1</v>
      </c>
      <c r="S593" s="54">
        <f t="shared" ca="1" si="282"/>
        <v>0</v>
      </c>
      <c r="T593" s="5">
        <f t="shared" ca="1" si="264"/>
        <v>1.3495941575375672</v>
      </c>
      <c r="U593" s="152">
        <f t="shared" ca="1" si="265"/>
        <v>1.3562014865041148</v>
      </c>
      <c r="V593" s="152">
        <f t="shared" ca="1" si="266"/>
        <v>1.338683415459984</v>
      </c>
      <c r="W593" s="153">
        <f t="shared" ca="1" si="267"/>
        <v>2</v>
      </c>
      <c r="X593" s="153">
        <f t="shared" ca="1" si="268"/>
        <v>3</v>
      </c>
      <c r="Y593" s="153">
        <f t="shared" ca="1" si="269"/>
        <v>8</v>
      </c>
      <c r="Z593" s="153">
        <f t="shared" ca="1" si="270"/>
        <v>12</v>
      </c>
      <c r="AA593" s="152">
        <f t="shared" ca="1" si="271"/>
        <v>1.3541964043716699</v>
      </c>
      <c r="AB593" s="152">
        <f t="shared" ca="1" si="272"/>
        <v>1.3437865919985563</v>
      </c>
      <c r="AC593" s="154">
        <f t="shared" ca="1" si="273"/>
        <v>-935.19445212329799</v>
      </c>
      <c r="AD593" s="154">
        <f t="shared" ca="1" si="274"/>
        <v>144.01419341131037</v>
      </c>
      <c r="AE593" s="3">
        <f t="shared" ca="1" si="275"/>
        <v>-39.559012935599377</v>
      </c>
      <c r="AF593" s="3">
        <f t="shared" ca="1" si="276"/>
        <v>-791.18025871198756</v>
      </c>
      <c r="AG593" s="3" t="str">
        <f t="shared" ca="1" si="283"/>
        <v>N</v>
      </c>
      <c r="AH593" s="4" t="str">
        <f t="shared" ca="1" si="277"/>
        <v/>
      </c>
      <c r="AI593" s="75">
        <f t="shared" ca="1" si="278"/>
        <v>-79.118025871198753</v>
      </c>
      <c r="AJ593" s="75">
        <f t="shared" ca="1" si="279"/>
        <v>0</v>
      </c>
    </row>
    <row r="594" spans="1:36" ht="14.25">
      <c r="A594" s="41">
        <f t="shared" si="280"/>
        <v>528</v>
      </c>
      <c r="B594" s="150">
        <f>IF(ISNUMBER(A594),INDEX('MetaTrader Import'!$H$13:$J$5893,TRUNC(((A594-$A$39+1)-1)/3)+1,MOD((A594-$A$39+1)-1,3)+1),"")</f>
        <v>0</v>
      </c>
      <c r="C594" s="43">
        <f t="shared" ca="1" si="257"/>
        <v>22.259340111710628</v>
      </c>
      <c r="D594" s="43">
        <f t="shared" ca="1" si="258"/>
        <v>-0.83394391972996429</v>
      </c>
      <c r="E594" s="43">
        <f t="shared" ca="1" si="259"/>
        <v>21.425396191980663</v>
      </c>
      <c r="F594" s="43">
        <f t="shared" ca="1" si="260"/>
        <v>2.1425396191980663</v>
      </c>
      <c r="G594" s="43">
        <f>IF(A594&lt;&gt;"",IF(A594&lt;Data!$G$11*0.25,$C$13/$G$32,IF(A594&gt;Data!$G$11*0.25,$C$13,$C$13*10)),"")</f>
        <v>2</v>
      </c>
      <c r="H594" s="43">
        <f>IF(A594&lt;&gt;"",IF(Data!$G$9="constant",$C$13,IF(Data!$G$9="squeeze",G594,F594)),"")</f>
        <v>2</v>
      </c>
      <c r="I594" s="38">
        <f ca="1">IF(ISNUMBER(A594),NORMINV(RAND(),0,IF(AND(Data!$G$9="squeeze",A594&lt;Data!$G$11*0.25),$H$32,1)*$C$30*$C$13)*($C$14*$C$12),"")</f>
        <v>1.5715600481413193E-4</v>
      </c>
      <c r="J594" s="42">
        <f ca="1">IFERROR(IF(Data!$C$6="Real",B594,I594+J593+($C$14*$C$12)*(NORMINV(RAND(),$C$15,CHOOSE($G$13,$C$13,F594,G594)))),"")</f>
        <v>1.3422405682057572</v>
      </c>
      <c r="K594" s="88">
        <f>IF(ISNUMBER(A594), IF($G$16="fixed",$G$17,MIN(H594*Data!$C$7*$C$16*0.5,$C$17*Data!$C$7))*$C$12,"")</f>
        <v>8.0000000000000007E-5</v>
      </c>
      <c r="L594" s="42">
        <f t="shared" ca="1" si="284"/>
        <v>1.3422405682057572</v>
      </c>
      <c r="M594" s="44">
        <f t="shared" ca="1" si="285"/>
        <v>1.3422805682057573</v>
      </c>
      <c r="N594" s="44">
        <f t="shared" ca="1" si="286"/>
        <v>1.3422005682057572</v>
      </c>
      <c r="O594" s="108">
        <f t="shared" ca="1" si="261"/>
        <v>2.6172687923770188</v>
      </c>
      <c r="P594" s="102">
        <f t="shared" ca="1" si="262"/>
        <v>13.359849725132138</v>
      </c>
      <c r="Q594" s="102">
        <f t="shared" ca="1" si="263"/>
        <v>-0.48359045986617061</v>
      </c>
      <c r="R594" s="120">
        <f t="shared" ca="1" si="281"/>
        <v>1</v>
      </c>
      <c r="S594" s="54">
        <f t="shared" ca="1" si="282"/>
        <v>0</v>
      </c>
      <c r="T594" s="5">
        <f t="shared" ca="1" si="264"/>
        <v>1.3495941575375672</v>
      </c>
      <c r="U594" s="152">
        <f t="shared" ca="1" si="265"/>
        <v>1.3562014865041148</v>
      </c>
      <c r="V594" s="152">
        <f t="shared" ca="1" si="266"/>
        <v>1.338683415459984</v>
      </c>
      <c r="W594" s="153">
        <f t="shared" ca="1" si="267"/>
        <v>2</v>
      </c>
      <c r="X594" s="153">
        <f t="shared" ca="1" si="268"/>
        <v>3</v>
      </c>
      <c r="Y594" s="153">
        <f t="shared" ca="1" si="269"/>
        <v>8</v>
      </c>
      <c r="Z594" s="153">
        <f t="shared" ca="1" si="270"/>
        <v>12</v>
      </c>
      <c r="AA594" s="152">
        <f t="shared" ca="1" si="271"/>
        <v>1.3541964043716699</v>
      </c>
      <c r="AB594" s="152">
        <f t="shared" ca="1" si="272"/>
        <v>1.3437865919985563</v>
      </c>
      <c r="AC594" s="154">
        <f t="shared" ca="1" si="273"/>
        <v>-959.66689327301674</v>
      </c>
      <c r="AD594" s="154">
        <f t="shared" ca="1" si="274"/>
        <v>180.72285513588861</v>
      </c>
      <c r="AE594" s="3">
        <f t="shared" ca="1" si="275"/>
        <v>-38.947201906856407</v>
      </c>
      <c r="AF594" s="3">
        <f t="shared" ca="1" si="276"/>
        <v>-778.94403813712813</v>
      </c>
      <c r="AG594" s="3" t="str">
        <f t="shared" ca="1" si="283"/>
        <v>N</v>
      </c>
      <c r="AH594" s="4" t="str">
        <f t="shared" ca="1" si="277"/>
        <v/>
      </c>
      <c r="AI594" s="75">
        <f t="shared" ca="1" si="278"/>
        <v>-77.894403813712813</v>
      </c>
      <c r="AJ594" s="75">
        <f t="shared" ca="1" si="279"/>
        <v>0</v>
      </c>
    </row>
    <row r="595" spans="1:36" ht="14.25">
      <c r="A595" s="41">
        <f t="shared" si="280"/>
        <v>529</v>
      </c>
      <c r="B595" s="150">
        <f ca="1">IF(ISNUMBER(A595),INDEX('MetaTrader Import'!$H$13:$J$5893,TRUNC(((A595-$A$39+1)-1)/3)+1,MOD((A595-$A$39+1)-1,3)+1),"")</f>
        <v>0</v>
      </c>
      <c r="C595" s="43">
        <f t="shared" ca="1" si="257"/>
        <v>21.425396191980663</v>
      </c>
      <c r="D595" s="43">
        <f t="shared" ca="1" si="258"/>
        <v>-0.12162259923562235</v>
      </c>
      <c r="E595" s="43">
        <f t="shared" ca="1" si="259"/>
        <v>21.303773592745042</v>
      </c>
      <c r="F595" s="43">
        <f t="shared" ca="1" si="260"/>
        <v>2.1303773592745041</v>
      </c>
      <c r="G595" s="43">
        <f>IF(A595&lt;&gt;"",IF(A595&lt;Data!$G$11*0.25,$C$13/$G$32,IF(A595&gt;Data!$G$11*0.25,$C$13,$C$13*10)),"")</f>
        <v>2</v>
      </c>
      <c r="H595" s="43">
        <f>IF(A595&lt;&gt;"",IF(Data!$G$9="constant",$C$13,IF(Data!$G$9="squeeze",G595,F595)),"")</f>
        <v>2</v>
      </c>
      <c r="I595" s="38">
        <f ca="1">IF(ISNUMBER(A595),NORMINV(RAND(),0,IF(AND(Data!$G$9="squeeze",A595&lt;Data!$G$11*0.25),$H$32,1)*$C$30*$C$13)*($C$14*$C$12),"")</f>
        <v>-2.7386523407415576E-4</v>
      </c>
      <c r="J595" s="42">
        <f ca="1">IFERROR(IF(Data!$C$6="Real",B595,I595+J594+($C$14*$C$12)*(NORMINV(RAND(),$C$15,CHOOSE($G$13,$C$13,F595,G595)))),"")</f>
        <v>1.3423399839510441</v>
      </c>
      <c r="K595" s="88">
        <f>IF(ISNUMBER(A595), IF($G$16="fixed",$G$17,MIN(H595*Data!$C$7*$C$16*0.5,$C$17*Data!$C$7))*$C$12,"")</f>
        <v>8.0000000000000007E-5</v>
      </c>
      <c r="L595" s="42">
        <f t="shared" ca="1" si="284"/>
        <v>1.3423399839510441</v>
      </c>
      <c r="M595" s="44">
        <f t="shared" ca="1" si="285"/>
        <v>1.3423799839510442</v>
      </c>
      <c r="N595" s="44">
        <f t="shared" ca="1" si="286"/>
        <v>1.3422999839510441</v>
      </c>
      <c r="O595" s="108">
        <f t="shared" ca="1" si="261"/>
        <v>2.9960334825116743</v>
      </c>
      <c r="P595" s="102">
        <f t="shared" ca="1" si="262"/>
        <v>14.18680256318741</v>
      </c>
      <c r="Q595" s="102">
        <f t="shared" ca="1" si="263"/>
        <v>-0.37224656940274115</v>
      </c>
      <c r="R595" s="120">
        <f t="shared" ca="1" si="281"/>
        <v>1</v>
      </c>
      <c r="S595" s="54">
        <f t="shared" ca="1" si="282"/>
        <v>0</v>
      </c>
      <c r="T595" s="5">
        <f t="shared" ca="1" si="264"/>
        <v>1.3495941575375672</v>
      </c>
      <c r="U595" s="152">
        <f t="shared" ca="1" si="265"/>
        <v>1.3562014865041148</v>
      </c>
      <c r="V595" s="152">
        <f t="shared" ca="1" si="266"/>
        <v>1.338683415459984</v>
      </c>
      <c r="W595" s="153">
        <f t="shared" ca="1" si="267"/>
        <v>2</v>
      </c>
      <c r="X595" s="153">
        <f t="shared" ca="1" si="268"/>
        <v>3</v>
      </c>
      <c r="Y595" s="153">
        <f t="shared" ca="1" si="269"/>
        <v>8</v>
      </c>
      <c r="Z595" s="153">
        <f t="shared" ca="1" si="270"/>
        <v>12</v>
      </c>
      <c r="AA595" s="152">
        <f t="shared" ca="1" si="271"/>
        <v>1.3541964043716699</v>
      </c>
      <c r="AB595" s="152">
        <f t="shared" ca="1" si="272"/>
        <v>1.3437865919985563</v>
      </c>
      <c r="AC595" s="154">
        <f t="shared" ca="1" si="273"/>
        <v>-951.71363365006198</v>
      </c>
      <c r="AD595" s="154">
        <f t="shared" ca="1" si="274"/>
        <v>168.79296570145641</v>
      </c>
      <c r="AE595" s="3">
        <f t="shared" ca="1" si="275"/>
        <v>-39.14603339743028</v>
      </c>
      <c r="AF595" s="3">
        <f t="shared" ca="1" si="276"/>
        <v>-782.92066794860557</v>
      </c>
      <c r="AG595" s="3" t="str">
        <f t="shared" ca="1" si="283"/>
        <v>N</v>
      </c>
      <c r="AH595" s="4" t="str">
        <f t="shared" ca="1" si="277"/>
        <v/>
      </c>
      <c r="AI595" s="75">
        <f t="shared" ca="1" si="278"/>
        <v>-78.29206679486056</v>
      </c>
      <c r="AJ595" s="75">
        <f t="shared" ca="1" si="279"/>
        <v>0</v>
      </c>
    </row>
    <row r="596" spans="1:36" ht="14.25">
      <c r="A596" s="41">
        <f t="shared" si="280"/>
        <v>530</v>
      </c>
      <c r="B596" s="150">
        <f ca="1">IF(ISNUMBER(A596),INDEX('MetaTrader Import'!$H$13:$J$5893,TRUNC(((A596-$A$39+1)-1)/3)+1,MOD((A596-$A$39+1)-1,3)+1),"")</f>
        <v>0</v>
      </c>
      <c r="C596" s="43">
        <f t="shared" ca="1" si="257"/>
        <v>21.303773592745042</v>
      </c>
      <c r="D596" s="43">
        <f t="shared" ca="1" si="258"/>
        <v>0.31803175991357169</v>
      </c>
      <c r="E596" s="43">
        <f t="shared" ca="1" si="259"/>
        <v>21.621805352658615</v>
      </c>
      <c r="F596" s="43">
        <f t="shared" ca="1" si="260"/>
        <v>2.1621805352658616</v>
      </c>
      <c r="G596" s="43">
        <f>IF(A596&lt;&gt;"",IF(A596&lt;Data!$G$11*0.25,$C$13/$G$32,IF(A596&gt;Data!$G$11*0.25,$C$13,$C$13*10)),"")</f>
        <v>2</v>
      </c>
      <c r="H596" s="43">
        <f>IF(A596&lt;&gt;"",IF(Data!$G$9="constant",$C$13,IF(Data!$G$9="squeeze",G596,F596)),"")</f>
        <v>2</v>
      </c>
      <c r="I596" s="38">
        <f ca="1">IF(ISNUMBER(A596),NORMINV(RAND(),0,IF(AND(Data!$G$9="squeeze",A596&lt;Data!$G$11*0.25),$H$32,1)*$C$30*$C$13)*($C$14*$C$12),"")</f>
        <v>-6.6778247339644001E-4</v>
      </c>
      <c r="J596" s="42">
        <f ca="1">IFERROR(IF(Data!$C$6="Real",B596,I596+J595+($C$14*$C$12)*(NORMINV(RAND(),$C$15,CHOOSE($G$13,$C$13,F596,G596)))),"")</f>
        <v>1.3420433100752536</v>
      </c>
      <c r="K596" s="88">
        <f>IF(ISNUMBER(A596), IF($G$16="fixed",$G$17,MIN(H596*Data!$C$7*$C$16*0.5,$C$17*Data!$C$7))*$C$12,"")</f>
        <v>8.0000000000000007E-5</v>
      </c>
      <c r="L596" s="42">
        <f t="shared" ca="1" si="284"/>
        <v>1.3420433100752536</v>
      </c>
      <c r="M596" s="44">
        <f t="shared" ca="1" si="285"/>
        <v>1.3420833100752536</v>
      </c>
      <c r="N596" s="44">
        <f t="shared" ca="1" si="286"/>
        <v>1.3420033100752535</v>
      </c>
      <c r="O596" s="108">
        <f t="shared" ca="1" si="261"/>
        <v>3.0555234628276455</v>
      </c>
      <c r="P596" s="102">
        <f t="shared" ca="1" si="262"/>
        <v>14.32781500112953</v>
      </c>
      <c r="Q596" s="102">
        <f t="shared" ca="1" si="263"/>
        <v>-0.23256301985232894</v>
      </c>
      <c r="R596" s="120">
        <f t="shared" ca="1" si="281"/>
        <v>1</v>
      </c>
      <c r="S596" s="54">
        <f t="shared" ca="1" si="282"/>
        <v>0</v>
      </c>
      <c r="T596" s="5">
        <f t="shared" ca="1" si="264"/>
        <v>1.3495941575375672</v>
      </c>
      <c r="U596" s="152">
        <f t="shared" ca="1" si="265"/>
        <v>1.3562014865041148</v>
      </c>
      <c r="V596" s="152">
        <f t="shared" ca="1" si="266"/>
        <v>1.338683415459984</v>
      </c>
      <c r="W596" s="153">
        <f t="shared" ca="1" si="267"/>
        <v>2</v>
      </c>
      <c r="X596" s="153">
        <f t="shared" ca="1" si="268"/>
        <v>3</v>
      </c>
      <c r="Y596" s="153">
        <f t="shared" ca="1" si="269"/>
        <v>8</v>
      </c>
      <c r="Z596" s="153">
        <f t="shared" ca="1" si="270"/>
        <v>12</v>
      </c>
      <c r="AA596" s="152">
        <f t="shared" ca="1" si="271"/>
        <v>1.3541964043716699</v>
      </c>
      <c r="AB596" s="152">
        <f t="shared" ca="1" si="272"/>
        <v>1.3437865919985563</v>
      </c>
      <c r="AC596" s="154">
        <f t="shared" ca="1" si="273"/>
        <v>-975.44754371330805</v>
      </c>
      <c r="AD596" s="154">
        <f t="shared" ca="1" si="274"/>
        <v>204.39383079632557</v>
      </c>
      <c r="AE596" s="3">
        <f t="shared" ca="1" si="275"/>
        <v>-38.552685645849124</v>
      </c>
      <c r="AF596" s="3">
        <f t="shared" ca="1" si="276"/>
        <v>-771.05371291698248</v>
      </c>
      <c r="AG596" s="3" t="str">
        <f t="shared" ca="1" si="283"/>
        <v>N</v>
      </c>
      <c r="AH596" s="4" t="str">
        <f t="shared" ca="1" si="277"/>
        <v/>
      </c>
      <c r="AI596" s="75">
        <f t="shared" ca="1" si="278"/>
        <v>-77.105371291698248</v>
      </c>
      <c r="AJ596" s="75">
        <f t="shared" ca="1" si="279"/>
        <v>0</v>
      </c>
    </row>
    <row r="597" spans="1:36" ht="14.25">
      <c r="A597" s="41">
        <f t="shared" si="280"/>
        <v>531</v>
      </c>
      <c r="B597" s="150">
        <f>IF(ISNUMBER(A597),INDEX('MetaTrader Import'!$H$13:$J$5893,TRUNC(((A597-$A$39+1)-1)/3)+1,MOD((A597-$A$39+1)-1,3)+1),"")</f>
        <v>0</v>
      </c>
      <c r="C597" s="43">
        <f t="shared" ca="1" si="257"/>
        <v>21.621805352658615</v>
      </c>
      <c r="D597" s="43">
        <f t="shared" ca="1" si="258"/>
        <v>0.83111364494743345</v>
      </c>
      <c r="E597" s="43">
        <f t="shared" ca="1" si="259"/>
        <v>22.452918997606048</v>
      </c>
      <c r="F597" s="43">
        <f t="shared" ca="1" si="260"/>
        <v>2.2452918997606046</v>
      </c>
      <c r="G597" s="43">
        <f>IF(A597&lt;&gt;"",IF(A597&lt;Data!$G$11*0.25,$C$13/$G$32,IF(A597&gt;Data!$G$11*0.25,$C$13,$C$13*10)),"")</f>
        <v>2</v>
      </c>
      <c r="H597" s="43">
        <f>IF(A597&lt;&gt;"",IF(Data!$G$9="constant",$C$13,IF(Data!$G$9="squeeze",G597,F597)),"")</f>
        <v>2</v>
      </c>
      <c r="I597" s="38">
        <f ca="1">IF(ISNUMBER(A597),NORMINV(RAND(),0,IF(AND(Data!$G$9="squeeze",A597&lt;Data!$G$11*0.25),$H$32,1)*$C$30*$C$13)*($C$14*$C$12),"")</f>
        <v>5.135248861675829E-4</v>
      </c>
      <c r="J597" s="42">
        <f ca="1">IFERROR(IF(Data!$C$6="Real",B597,I597+J596+($C$14*$C$12)*(NORMINV(RAND(),$C$15,CHOOSE($G$13,$C$13,F597,G597)))),"")</f>
        <v>1.3430620027521289</v>
      </c>
      <c r="K597" s="88">
        <f>IF(ISNUMBER(A597), IF($G$16="fixed",$G$17,MIN(H597*Data!$C$7*$C$16*0.5,$C$17*Data!$C$7))*$C$12,"")</f>
        <v>8.0000000000000007E-5</v>
      </c>
      <c r="L597" s="42">
        <f t="shared" ca="1" si="284"/>
        <v>1.3430620027521289</v>
      </c>
      <c r="M597" s="44">
        <f t="shared" ca="1" si="285"/>
        <v>1.343102002752129</v>
      </c>
      <c r="N597" s="44">
        <f t="shared" ca="1" si="286"/>
        <v>1.3430220027521289</v>
      </c>
      <c r="O597" s="108">
        <f t="shared" ca="1" si="261"/>
        <v>3.0547996479391673</v>
      </c>
      <c r="P597" s="102">
        <f t="shared" ca="1" si="262"/>
        <v>14.324892336926604</v>
      </c>
      <c r="Q597" s="102">
        <f t="shared" ca="1" si="263"/>
        <v>-6.0942253079768513E-2</v>
      </c>
      <c r="R597" s="120">
        <f t="shared" ca="1" si="281"/>
        <v>1</v>
      </c>
      <c r="S597" s="54">
        <f t="shared" ca="1" si="282"/>
        <v>0</v>
      </c>
      <c r="T597" s="5">
        <f t="shared" ca="1" si="264"/>
        <v>1.3495941575375672</v>
      </c>
      <c r="U597" s="152">
        <f t="shared" ca="1" si="265"/>
        <v>1.3562014865041148</v>
      </c>
      <c r="V597" s="152">
        <f t="shared" ca="1" si="266"/>
        <v>1.338683415459984</v>
      </c>
      <c r="W597" s="153">
        <f t="shared" ca="1" si="267"/>
        <v>2</v>
      </c>
      <c r="X597" s="153">
        <f t="shared" ca="1" si="268"/>
        <v>3</v>
      </c>
      <c r="Y597" s="153">
        <f t="shared" ca="1" si="269"/>
        <v>8</v>
      </c>
      <c r="Z597" s="153">
        <f t="shared" ca="1" si="270"/>
        <v>12</v>
      </c>
      <c r="AA597" s="152">
        <f t="shared" ca="1" si="271"/>
        <v>1.3541964043716699</v>
      </c>
      <c r="AB597" s="152">
        <f t="shared" ca="1" si="272"/>
        <v>1.3437865919985563</v>
      </c>
      <c r="AC597" s="154">
        <f t="shared" ca="1" si="273"/>
        <v>-893.95212956327794</v>
      </c>
      <c r="AD597" s="154">
        <f t="shared" ca="1" si="274"/>
        <v>82.150709571280345</v>
      </c>
      <c r="AE597" s="3">
        <f t="shared" ca="1" si="275"/>
        <v>-40.590070999599881</v>
      </c>
      <c r="AF597" s="3">
        <f t="shared" ca="1" si="276"/>
        <v>-811.80141999199759</v>
      </c>
      <c r="AG597" s="3" t="str">
        <f t="shared" ca="1" si="283"/>
        <v>Y</v>
      </c>
      <c r="AH597" s="4">
        <f t="shared" ca="1" si="277"/>
        <v>-81.180141999199762</v>
      </c>
      <c r="AI597" s="75">
        <f t="shared" ca="1" si="278"/>
        <v>-81.180141999199762</v>
      </c>
      <c r="AJ597" s="75">
        <f t="shared" ca="1" si="279"/>
        <v>-81.180141999199762</v>
      </c>
    </row>
    <row r="598" spans="1:36" ht="14.25">
      <c r="A598" s="41">
        <f t="shared" si="280"/>
        <v>532</v>
      </c>
      <c r="B598" s="150">
        <f ca="1">IF(ISNUMBER(A598),INDEX('MetaTrader Import'!$H$13:$J$5893,TRUNC(((A598-$A$39+1)-1)/3)+1,MOD((A598-$A$39+1)-1,3)+1),"")</f>
        <v>0</v>
      </c>
      <c r="C598" s="43">
        <f t="shared" ca="1" si="257"/>
        <v>22.452918997606048</v>
      </c>
      <c r="D598" s="43">
        <f t="shared" ca="1" si="258"/>
        <v>1.1006743622273045</v>
      </c>
      <c r="E598" s="43">
        <f t="shared" ca="1" si="259"/>
        <v>23.553593359833354</v>
      </c>
      <c r="F598" s="43">
        <f t="shared" ca="1" si="260"/>
        <v>2.3553593359833354</v>
      </c>
      <c r="G598" s="43">
        <f>IF(A598&lt;&gt;"",IF(A598&lt;Data!$G$11*0.25,$C$13/$G$32,IF(A598&gt;Data!$G$11*0.25,$C$13,$C$13*10)),"")</f>
        <v>2</v>
      </c>
      <c r="H598" s="43">
        <f>IF(A598&lt;&gt;"",IF(Data!$G$9="constant",$C$13,IF(Data!$G$9="squeeze",G598,F598)),"")</f>
        <v>2</v>
      </c>
      <c r="I598" s="38">
        <f ca="1">IF(ISNUMBER(A598),NORMINV(RAND(),0,IF(AND(Data!$G$9="squeeze",A598&lt;Data!$G$11*0.25),$H$32,1)*$C$30*$C$13)*($C$14*$C$12),"")</f>
        <v>-4.1313883690557404E-4</v>
      </c>
      <c r="J598" s="42">
        <f ca="1">IFERROR(IF(Data!$C$6="Real",B598,I598+J597+($C$14*$C$12)*(NORMINV(RAND(),$C$15,CHOOSE($G$13,$C$13,F598,G598)))),"")</f>
        <v>1.3423803544429844</v>
      </c>
      <c r="K598" s="88">
        <f>IF(ISNUMBER(A598), IF($G$16="fixed",$G$17,MIN(H598*Data!$C$7*$C$16*0.5,$C$17*Data!$C$7))*$C$12,"")</f>
        <v>8.0000000000000007E-5</v>
      </c>
      <c r="L598" s="42">
        <f t="shared" ca="1" si="284"/>
        <v>1.3423803544429844</v>
      </c>
      <c r="M598" s="44">
        <f t="shared" ca="1" si="285"/>
        <v>1.3424203544429845</v>
      </c>
      <c r="N598" s="44">
        <f t="shared" ca="1" si="286"/>
        <v>1.3423403544429844</v>
      </c>
      <c r="O598" s="108">
        <f t="shared" ca="1" si="261"/>
        <v>2.8316945022675011</v>
      </c>
      <c r="P598" s="102">
        <f t="shared" ca="1" si="262"/>
        <v>13.623144403630883</v>
      </c>
      <c r="Q598" s="102">
        <f t="shared" ca="1" si="263"/>
        <v>0.10673189837152233</v>
      </c>
      <c r="R598" s="120">
        <f t="shared" ca="1" si="281"/>
        <v>1</v>
      </c>
      <c r="S598" s="54">
        <f t="shared" ca="1" si="282"/>
        <v>0</v>
      </c>
      <c r="T598" s="5" t="str">
        <f t="shared" ca="1" si="264"/>
        <v/>
      </c>
      <c r="U598" s="152" t="str">
        <f t="shared" ca="1" si="265"/>
        <v/>
      </c>
      <c r="V598" s="152" t="str">
        <f t="shared" ca="1" si="266"/>
        <v/>
      </c>
      <c r="W598" s="153" t="str">
        <f t="shared" ca="1" si="267"/>
        <v/>
      </c>
      <c r="X598" s="153" t="str">
        <f t="shared" ca="1" si="268"/>
        <v/>
      </c>
      <c r="Y598" s="153" t="str">
        <f t="shared" ca="1" si="269"/>
        <v/>
      </c>
      <c r="Z598" s="153" t="str">
        <f t="shared" ca="1" si="270"/>
        <v/>
      </c>
      <c r="AA598" s="152" t="str">
        <f t="shared" ca="1" si="271"/>
        <v/>
      </c>
      <c r="AB598" s="152" t="str">
        <f t="shared" ca="1" si="272"/>
        <v/>
      </c>
      <c r="AC598" s="154" t="str">
        <f t="shared" ca="1" si="273"/>
        <v/>
      </c>
      <c r="AD598" s="154" t="str">
        <f t="shared" ca="1" si="274"/>
        <v/>
      </c>
      <c r="AE598" s="3">
        <f t="shared" ca="1" si="275"/>
        <v>0</v>
      </c>
      <c r="AF598" s="3">
        <f t="shared" ca="1" si="276"/>
        <v>0</v>
      </c>
      <c r="AG598" s="3" t="str">
        <f t="shared" ca="1" si="283"/>
        <v/>
      </c>
      <c r="AH598" s="4" t="str">
        <f t="shared" ca="1" si="277"/>
        <v/>
      </c>
      <c r="AI598" s="75">
        <f t="shared" ca="1" si="278"/>
        <v>-81.180141999199762</v>
      </c>
      <c r="AJ598" s="75">
        <f t="shared" ca="1" si="279"/>
        <v>-81.180141999199762</v>
      </c>
    </row>
    <row r="599" spans="1:36" ht="14.25">
      <c r="A599" s="41">
        <f t="shared" si="280"/>
        <v>533</v>
      </c>
      <c r="B599" s="150">
        <f ca="1">IF(ISNUMBER(A599),INDEX('MetaTrader Import'!$H$13:$J$5893,TRUNC(((A599-$A$39+1)-1)/3)+1,MOD((A599-$A$39+1)-1,3)+1),"")</f>
        <v>0</v>
      </c>
      <c r="C599" s="43">
        <f t="shared" ca="1" si="257"/>
        <v>23.553593359833354</v>
      </c>
      <c r="D599" s="43">
        <f t="shared" ca="1" si="258"/>
        <v>3.0814064270658221</v>
      </c>
      <c r="E599" s="43">
        <f t="shared" ca="1" si="259"/>
        <v>26.634999786899176</v>
      </c>
      <c r="F599" s="43">
        <f t="shared" ca="1" si="260"/>
        <v>2.6634999786899174</v>
      </c>
      <c r="G599" s="43">
        <f>IF(A599&lt;&gt;"",IF(A599&lt;Data!$G$11*0.25,$C$13/$G$32,IF(A599&gt;Data!$G$11*0.25,$C$13,$C$13*10)),"")</f>
        <v>2</v>
      </c>
      <c r="H599" s="43">
        <f>IF(A599&lt;&gt;"",IF(Data!$G$9="constant",$C$13,IF(Data!$G$9="squeeze",G599,F599)),"")</f>
        <v>2</v>
      </c>
      <c r="I599" s="38">
        <f ca="1">IF(ISNUMBER(A599),NORMINV(RAND(),0,IF(AND(Data!$G$9="squeeze",A599&lt;Data!$G$11*0.25),$H$32,1)*$C$30*$C$13)*($C$14*$C$12),"")</f>
        <v>2.5867088237691265E-4</v>
      </c>
      <c r="J599" s="42">
        <f ca="1">IFERROR(IF(Data!$C$6="Real",B599,I599+J598+($C$14*$C$12)*(NORMINV(RAND(),$C$15,CHOOSE($G$13,$C$13,F599,G599)))),"")</f>
        <v>1.3425300638976629</v>
      </c>
      <c r="K599" s="88">
        <f>IF(ISNUMBER(A599), IF($G$16="fixed",$G$17,MIN(H599*Data!$C$7*$C$16*0.5,$C$17*Data!$C$7))*$C$12,"")</f>
        <v>8.0000000000000007E-5</v>
      </c>
      <c r="L599" s="42">
        <f t="shared" ca="1" si="284"/>
        <v>1.3425300638976629</v>
      </c>
      <c r="M599" s="44">
        <f t="shared" ca="1" si="285"/>
        <v>1.342570063897663</v>
      </c>
      <c r="N599" s="44">
        <f t="shared" ca="1" si="286"/>
        <v>1.3424900638976629</v>
      </c>
      <c r="O599" s="108">
        <f t="shared" ca="1" si="261"/>
        <v>2.4687071887863818</v>
      </c>
      <c r="P599" s="102">
        <f t="shared" ca="1" si="262"/>
        <v>12.256159390601599</v>
      </c>
      <c r="Q599" s="102">
        <f t="shared" ca="1" si="263"/>
        <v>0.22353363700760895</v>
      </c>
      <c r="R599" s="120">
        <f t="shared" ca="1" si="281"/>
        <v>1</v>
      </c>
      <c r="S599" s="54">
        <f t="shared" ca="1" si="282"/>
        <v>0</v>
      </c>
      <c r="T599" s="5" t="str">
        <f t="shared" ca="1" si="264"/>
        <v/>
      </c>
      <c r="U599" s="152" t="str">
        <f t="shared" ca="1" si="265"/>
        <v/>
      </c>
      <c r="V599" s="152" t="str">
        <f t="shared" ca="1" si="266"/>
        <v/>
      </c>
      <c r="W599" s="153" t="str">
        <f t="shared" ca="1" si="267"/>
        <v/>
      </c>
      <c r="X599" s="153" t="str">
        <f t="shared" ca="1" si="268"/>
        <v/>
      </c>
      <c r="Y599" s="153" t="str">
        <f t="shared" ca="1" si="269"/>
        <v/>
      </c>
      <c r="Z599" s="153" t="str">
        <f t="shared" ca="1" si="270"/>
        <v/>
      </c>
      <c r="AA599" s="152" t="str">
        <f t="shared" ca="1" si="271"/>
        <v/>
      </c>
      <c r="AB599" s="152" t="str">
        <f t="shared" ca="1" si="272"/>
        <v/>
      </c>
      <c r="AC599" s="154" t="str">
        <f t="shared" ca="1" si="273"/>
        <v/>
      </c>
      <c r="AD599" s="154" t="str">
        <f t="shared" ca="1" si="274"/>
        <v/>
      </c>
      <c r="AE599" s="3">
        <f t="shared" ca="1" si="275"/>
        <v>0</v>
      </c>
      <c r="AF599" s="3">
        <f t="shared" ca="1" si="276"/>
        <v>0</v>
      </c>
      <c r="AG599" s="3" t="str">
        <f t="shared" ca="1" si="283"/>
        <v/>
      </c>
      <c r="AH599" s="4" t="str">
        <f t="shared" ca="1" si="277"/>
        <v/>
      </c>
      <c r="AI599" s="75">
        <f t="shared" ca="1" si="278"/>
        <v>-81.180141999199762</v>
      </c>
      <c r="AJ599" s="75">
        <f t="shared" ca="1" si="279"/>
        <v>-81.180141999199762</v>
      </c>
    </row>
    <row r="600" spans="1:36" ht="14.25">
      <c r="A600" s="41">
        <f t="shared" si="280"/>
        <v>534</v>
      </c>
      <c r="B600" s="150">
        <f>IF(ISNUMBER(A600),INDEX('MetaTrader Import'!$H$13:$J$5893,TRUNC(((A600-$A$39+1)-1)/3)+1,MOD((A600-$A$39+1)-1,3)+1),"")</f>
        <v>0</v>
      </c>
      <c r="C600" s="43">
        <f t="shared" ca="1" si="257"/>
        <v>26.634999786899176</v>
      </c>
      <c r="D600" s="43">
        <f t="shared" ca="1" si="258"/>
        <v>-0.418764406893398</v>
      </c>
      <c r="E600" s="43">
        <f t="shared" ca="1" si="259"/>
        <v>26.216235380005777</v>
      </c>
      <c r="F600" s="43">
        <f t="shared" ca="1" si="260"/>
        <v>2.6216235380005779</v>
      </c>
      <c r="G600" s="43">
        <f>IF(A600&lt;&gt;"",IF(A600&lt;Data!$G$11*0.25,$C$13/$G$32,IF(A600&gt;Data!$G$11*0.25,$C$13,$C$13*10)),"")</f>
        <v>2</v>
      </c>
      <c r="H600" s="43">
        <f>IF(A600&lt;&gt;"",IF(Data!$G$9="constant",$C$13,IF(Data!$G$9="squeeze",G600,F600)),"")</f>
        <v>2</v>
      </c>
      <c r="I600" s="38">
        <f ca="1">IF(ISNUMBER(A600),NORMINV(RAND(),0,IF(AND(Data!$G$9="squeeze",A600&lt;Data!$G$11*0.25),$H$32,1)*$C$30*$C$13)*($C$14*$C$12),"")</f>
        <v>-3.2674258579802915E-4</v>
      </c>
      <c r="J600" s="42">
        <f ca="1">IFERROR(IF(Data!$C$6="Real",B600,I600+J599+($C$14*$C$12)*(NORMINV(RAND(),$C$15,CHOOSE($G$13,$C$13,F600,G600)))),"")</f>
        <v>1.34147685217976</v>
      </c>
      <c r="K600" s="88">
        <f>IF(ISNUMBER(A600), IF($G$16="fixed",$G$17,MIN(H600*Data!$C$7*$C$16*0.5,$C$17*Data!$C$7))*$C$12,"")</f>
        <v>8.0000000000000007E-5</v>
      </c>
      <c r="L600" s="42">
        <f t="shared" ca="1" si="284"/>
        <v>1.34147685217976</v>
      </c>
      <c r="M600" s="44">
        <f t="shared" ca="1" si="285"/>
        <v>1.34151685217976</v>
      </c>
      <c r="N600" s="44">
        <f t="shared" ca="1" si="286"/>
        <v>1.3414368521797599</v>
      </c>
      <c r="O600" s="108">
        <f t="shared" ca="1" si="261"/>
        <v>1.8623971350288371</v>
      </c>
      <c r="P600" s="102">
        <f t="shared" ca="1" si="262"/>
        <v>10.801309387540872</v>
      </c>
      <c r="Q600" s="102">
        <f t="shared" ca="1" si="263"/>
        <v>0.23358244659915084</v>
      </c>
      <c r="R600" s="120">
        <f t="shared" ca="1" si="281"/>
        <v>1</v>
      </c>
      <c r="S600" s="54">
        <f t="shared" ca="1" si="282"/>
        <v>0</v>
      </c>
      <c r="T600" s="5" t="str">
        <f t="shared" ca="1" si="264"/>
        <v/>
      </c>
      <c r="U600" s="152" t="str">
        <f t="shared" ca="1" si="265"/>
        <v/>
      </c>
      <c r="V600" s="152" t="str">
        <f t="shared" ca="1" si="266"/>
        <v/>
      </c>
      <c r="W600" s="153" t="str">
        <f t="shared" ca="1" si="267"/>
        <v/>
      </c>
      <c r="X600" s="153" t="str">
        <f t="shared" ca="1" si="268"/>
        <v/>
      </c>
      <c r="Y600" s="153" t="str">
        <f t="shared" ca="1" si="269"/>
        <v/>
      </c>
      <c r="Z600" s="153" t="str">
        <f t="shared" ca="1" si="270"/>
        <v/>
      </c>
      <c r="AA600" s="152" t="str">
        <f t="shared" ca="1" si="271"/>
        <v/>
      </c>
      <c r="AB600" s="152" t="str">
        <f t="shared" ca="1" si="272"/>
        <v/>
      </c>
      <c r="AC600" s="154" t="str">
        <f t="shared" ca="1" si="273"/>
        <v/>
      </c>
      <c r="AD600" s="154" t="str">
        <f t="shared" ca="1" si="274"/>
        <v/>
      </c>
      <c r="AE600" s="3">
        <f t="shared" ca="1" si="275"/>
        <v>0</v>
      </c>
      <c r="AF600" s="3">
        <f t="shared" ca="1" si="276"/>
        <v>0</v>
      </c>
      <c r="AG600" s="3" t="str">
        <f t="shared" ca="1" si="283"/>
        <v/>
      </c>
      <c r="AH600" s="4" t="str">
        <f t="shared" ca="1" si="277"/>
        <v/>
      </c>
      <c r="AI600" s="75">
        <f t="shared" ca="1" si="278"/>
        <v>-81.180141999199762</v>
      </c>
      <c r="AJ600" s="75">
        <f t="shared" ca="1" si="279"/>
        <v>-81.180141999199762</v>
      </c>
    </row>
    <row r="601" spans="1:36" ht="14.25">
      <c r="A601" s="41">
        <f t="shared" si="280"/>
        <v>535</v>
      </c>
      <c r="B601" s="150">
        <f ca="1">IF(ISNUMBER(A601),INDEX('MetaTrader Import'!$H$13:$J$5893,TRUNC(((A601-$A$39+1)-1)/3)+1,MOD((A601-$A$39+1)-1,3)+1),"")</f>
        <v>0</v>
      </c>
      <c r="C601" s="43">
        <f t="shared" ca="1" si="257"/>
        <v>26.216235380005777</v>
      </c>
      <c r="D601" s="43">
        <f t="shared" ca="1" si="258"/>
        <v>0.40230001328435883</v>
      </c>
      <c r="E601" s="43">
        <f t="shared" ca="1" si="259"/>
        <v>26.618535393290138</v>
      </c>
      <c r="F601" s="43">
        <f t="shared" ca="1" si="260"/>
        <v>2.6618535393290137</v>
      </c>
      <c r="G601" s="43">
        <f>IF(A601&lt;&gt;"",IF(A601&lt;Data!$G$11*0.25,$C$13/$G$32,IF(A601&gt;Data!$G$11*0.25,$C$13,$C$13*10)),"")</f>
        <v>2</v>
      </c>
      <c r="H601" s="43">
        <f>IF(A601&lt;&gt;"",IF(Data!$G$9="constant",$C$13,IF(Data!$G$9="squeeze",G601,F601)),"")</f>
        <v>2</v>
      </c>
      <c r="I601" s="38">
        <f ca="1">IF(ISNUMBER(A601),NORMINV(RAND(),0,IF(AND(Data!$G$9="squeeze",A601&lt;Data!$G$11*0.25),$H$32,1)*$C$30*$C$13)*($C$14*$C$12),"")</f>
        <v>1.0298965687426634E-3</v>
      </c>
      <c r="J601" s="42">
        <f ca="1">IFERROR(IF(Data!$C$6="Real",B601,I601+J600+($C$14*$C$12)*(NORMINV(RAND(),$C$15,CHOOSE($G$13,$C$13,F601,G601)))),"")</f>
        <v>1.3420660271713307</v>
      </c>
      <c r="K601" s="88">
        <f>IF(ISNUMBER(A601), IF($G$16="fixed",$G$17,MIN(H601*Data!$C$7*$C$16*0.5,$C$17*Data!$C$7))*$C$12,"")</f>
        <v>8.0000000000000007E-5</v>
      </c>
      <c r="L601" s="42">
        <f t="shared" ca="1" si="284"/>
        <v>1.3420660271713307</v>
      </c>
      <c r="M601" s="44">
        <f t="shared" ca="1" si="285"/>
        <v>1.3421060271713308</v>
      </c>
      <c r="N601" s="44">
        <f t="shared" ca="1" si="286"/>
        <v>1.3420260271713307</v>
      </c>
      <c r="O601" s="108">
        <f t="shared" ca="1" si="261"/>
        <v>1.3796766898077151</v>
      </c>
      <c r="P601" s="102">
        <f t="shared" ca="1" si="262"/>
        <v>9.2003917734330791</v>
      </c>
      <c r="Q601" s="102">
        <f t="shared" ca="1" si="263"/>
        <v>0.17231180087594197</v>
      </c>
      <c r="R601" s="120">
        <f t="shared" ca="1" si="281"/>
        <v>1</v>
      </c>
      <c r="S601" s="54">
        <f t="shared" ca="1" si="282"/>
        <v>0</v>
      </c>
      <c r="T601" s="5" t="str">
        <f t="shared" ca="1" si="264"/>
        <v/>
      </c>
      <c r="U601" s="152" t="str">
        <f t="shared" ca="1" si="265"/>
        <v/>
      </c>
      <c r="V601" s="152" t="str">
        <f t="shared" ca="1" si="266"/>
        <v/>
      </c>
      <c r="W601" s="153" t="str">
        <f t="shared" ca="1" si="267"/>
        <v/>
      </c>
      <c r="X601" s="153" t="str">
        <f t="shared" ca="1" si="268"/>
        <v/>
      </c>
      <c r="Y601" s="153" t="str">
        <f t="shared" ca="1" si="269"/>
        <v/>
      </c>
      <c r="Z601" s="153" t="str">
        <f t="shared" ca="1" si="270"/>
        <v/>
      </c>
      <c r="AA601" s="152" t="str">
        <f t="shared" ca="1" si="271"/>
        <v/>
      </c>
      <c r="AB601" s="152" t="str">
        <f t="shared" ca="1" si="272"/>
        <v/>
      </c>
      <c r="AC601" s="154" t="str">
        <f t="shared" ca="1" si="273"/>
        <v/>
      </c>
      <c r="AD601" s="154" t="str">
        <f t="shared" ca="1" si="274"/>
        <v/>
      </c>
      <c r="AE601" s="3">
        <f t="shared" ca="1" si="275"/>
        <v>0</v>
      </c>
      <c r="AF601" s="3">
        <f t="shared" ca="1" si="276"/>
        <v>0</v>
      </c>
      <c r="AG601" s="3" t="str">
        <f t="shared" ca="1" si="283"/>
        <v/>
      </c>
      <c r="AH601" s="4" t="str">
        <f t="shared" ca="1" si="277"/>
        <v/>
      </c>
      <c r="AI601" s="75">
        <f t="shared" ca="1" si="278"/>
        <v>-81.180141999199762</v>
      </c>
      <c r="AJ601" s="75">
        <f t="shared" ca="1" si="279"/>
        <v>-81.180141999199762</v>
      </c>
    </row>
    <row r="602" spans="1:36" ht="14.25">
      <c r="A602" s="41">
        <f t="shared" si="280"/>
        <v>536</v>
      </c>
      <c r="B602" s="150">
        <f ca="1">IF(ISNUMBER(A602),INDEX('MetaTrader Import'!$H$13:$J$5893,TRUNC(((A602-$A$39+1)-1)/3)+1,MOD((A602-$A$39+1)-1,3)+1),"")</f>
        <v>0</v>
      </c>
      <c r="C602" s="43">
        <f t="shared" ca="1" si="257"/>
        <v>26.618535393290138</v>
      </c>
      <c r="D602" s="43">
        <f t="shared" ca="1" si="258"/>
        <v>-0.86040627563432581</v>
      </c>
      <c r="E602" s="43">
        <f t="shared" ca="1" si="259"/>
        <v>25.758129117655812</v>
      </c>
      <c r="F602" s="43">
        <f t="shared" ca="1" si="260"/>
        <v>2.5758129117655812</v>
      </c>
      <c r="G602" s="43">
        <f>IF(A602&lt;&gt;"",IF(A602&lt;Data!$G$11*0.25,$C$13/$G$32,IF(A602&gt;Data!$G$11*0.25,$C$13,$C$13*10)),"")</f>
        <v>2</v>
      </c>
      <c r="H602" s="43">
        <f>IF(A602&lt;&gt;"",IF(Data!$G$9="constant",$C$13,IF(Data!$G$9="squeeze",G602,F602)),"")</f>
        <v>2</v>
      </c>
      <c r="I602" s="38">
        <f ca="1">IF(ISNUMBER(A602),NORMINV(RAND(),0,IF(AND(Data!$G$9="squeeze",A602&lt;Data!$G$11*0.25),$H$32,1)*$C$30*$C$13)*($C$14*$C$12),"")</f>
        <v>2.8523867353873688E-4</v>
      </c>
      <c r="J602" s="42">
        <f ca="1">IFERROR(IF(Data!$C$6="Real",B602,I602+J601+($C$14*$C$12)*(NORMINV(RAND(),$C$15,CHOOSE($G$13,$C$13,F602,G602)))),"")</f>
        <v>1.3424048632873238</v>
      </c>
      <c r="K602" s="88">
        <f>IF(ISNUMBER(A602), IF($G$16="fixed",$G$17,MIN(H602*Data!$C$7*$C$16*0.5,$C$17*Data!$C$7))*$C$12,"")</f>
        <v>8.0000000000000007E-5</v>
      </c>
      <c r="L602" s="42">
        <f t="shared" ca="1" si="284"/>
        <v>1.3424048632873238</v>
      </c>
      <c r="M602" s="44">
        <f t="shared" ca="1" si="285"/>
        <v>1.3424448632873238</v>
      </c>
      <c r="N602" s="44">
        <f t="shared" ca="1" si="286"/>
        <v>1.3423648632873237</v>
      </c>
      <c r="O602" s="108">
        <f t="shared" ca="1" si="261"/>
        <v>0.96720595774272111</v>
      </c>
      <c r="P602" s="102">
        <f t="shared" ca="1" si="262"/>
        <v>7.5115031706907835</v>
      </c>
      <c r="Q602" s="102">
        <f t="shared" ca="1" si="263"/>
        <v>5.3157033569299857E-2</v>
      </c>
      <c r="R602" s="120">
        <f t="shared" ca="1" si="281"/>
        <v>1</v>
      </c>
      <c r="S602" s="54">
        <f t="shared" ca="1" si="282"/>
        <v>0</v>
      </c>
      <c r="T602" s="5" t="str">
        <f t="shared" ca="1" si="264"/>
        <v/>
      </c>
      <c r="U602" s="152" t="str">
        <f t="shared" ca="1" si="265"/>
        <v/>
      </c>
      <c r="V602" s="152" t="str">
        <f t="shared" ca="1" si="266"/>
        <v/>
      </c>
      <c r="W602" s="153" t="str">
        <f t="shared" ca="1" si="267"/>
        <v/>
      </c>
      <c r="X602" s="153" t="str">
        <f t="shared" ca="1" si="268"/>
        <v/>
      </c>
      <c r="Y602" s="153" t="str">
        <f t="shared" ca="1" si="269"/>
        <v/>
      </c>
      <c r="Z602" s="153" t="str">
        <f t="shared" ca="1" si="270"/>
        <v/>
      </c>
      <c r="AA602" s="152" t="str">
        <f t="shared" ca="1" si="271"/>
        <v/>
      </c>
      <c r="AB602" s="152" t="str">
        <f t="shared" ca="1" si="272"/>
        <v/>
      </c>
      <c r="AC602" s="154" t="str">
        <f t="shared" ca="1" si="273"/>
        <v/>
      </c>
      <c r="AD602" s="154" t="str">
        <f t="shared" ca="1" si="274"/>
        <v/>
      </c>
      <c r="AE602" s="3">
        <f t="shared" ca="1" si="275"/>
        <v>0</v>
      </c>
      <c r="AF602" s="3">
        <f t="shared" ca="1" si="276"/>
        <v>0</v>
      </c>
      <c r="AG602" s="3" t="str">
        <f t="shared" ca="1" si="283"/>
        <v/>
      </c>
      <c r="AH602" s="4" t="str">
        <f t="shared" ca="1" si="277"/>
        <v/>
      </c>
      <c r="AI602" s="75">
        <f t="shared" ca="1" si="278"/>
        <v>-81.180141999199762</v>
      </c>
      <c r="AJ602" s="75">
        <f t="shared" ca="1" si="279"/>
        <v>-81.180141999199762</v>
      </c>
    </row>
    <row r="603" spans="1:36" ht="14.25">
      <c r="A603" s="41">
        <f t="shared" si="280"/>
        <v>537</v>
      </c>
      <c r="B603" s="150">
        <f>IF(ISNUMBER(A603),INDEX('MetaTrader Import'!$H$13:$J$5893,TRUNC(((A603-$A$39+1)-1)/3)+1,MOD((A603-$A$39+1)-1,3)+1),"")</f>
        <v>0</v>
      </c>
      <c r="C603" s="43">
        <f t="shared" ca="1" si="257"/>
        <v>25.758129117655812</v>
      </c>
      <c r="D603" s="43">
        <f t="shared" ca="1" si="258"/>
        <v>1.0754366816361924</v>
      </c>
      <c r="E603" s="43">
        <f t="shared" ca="1" si="259"/>
        <v>26.833565799292003</v>
      </c>
      <c r="F603" s="43">
        <f t="shared" ca="1" si="260"/>
        <v>2.6833565799292005</v>
      </c>
      <c r="G603" s="43">
        <f>IF(A603&lt;&gt;"",IF(A603&lt;Data!$G$11*0.25,$C$13/$G$32,IF(A603&gt;Data!$G$11*0.25,$C$13,$C$13*10)),"")</f>
        <v>2</v>
      </c>
      <c r="H603" s="43">
        <f>IF(A603&lt;&gt;"",IF(Data!$G$9="constant",$C$13,IF(Data!$G$9="squeeze",G603,F603)),"")</f>
        <v>2</v>
      </c>
      <c r="I603" s="38">
        <f ca="1">IF(ISNUMBER(A603),NORMINV(RAND(),0,IF(AND(Data!$G$9="squeeze",A603&lt;Data!$G$11*0.25),$H$32,1)*$C$30*$C$13)*($C$14*$C$12),"")</f>
        <v>2.2379368874926594E-4</v>
      </c>
      <c r="J603" s="42">
        <f ca="1">IFERROR(IF(Data!$C$6="Real",B603,I603+J602+($C$14*$C$12)*(NORMINV(RAND(),$C$15,CHOOSE($G$13,$C$13,F603,G603)))),"")</f>
        <v>1.3427838645855454</v>
      </c>
      <c r="K603" s="88">
        <f>IF(ISNUMBER(A603), IF($G$16="fixed",$G$17,MIN(H603*Data!$C$7*$C$16*0.5,$C$17*Data!$C$7))*$C$12,"")</f>
        <v>8.0000000000000007E-5</v>
      </c>
      <c r="L603" s="42">
        <f t="shared" ca="1" si="284"/>
        <v>1.3427838645855454</v>
      </c>
      <c r="M603" s="44">
        <f t="shared" ca="1" si="285"/>
        <v>1.3428238645855455</v>
      </c>
      <c r="N603" s="44">
        <f t="shared" ca="1" si="286"/>
        <v>1.3427438645855454</v>
      </c>
      <c r="O603" s="108">
        <f t="shared" ca="1" si="261"/>
        <v>0.66761782379137768</v>
      </c>
      <c r="P603" s="102">
        <f t="shared" ca="1" si="262"/>
        <v>5.9970126464704601</v>
      </c>
      <c r="Q603" s="102">
        <f t="shared" ca="1" si="263"/>
        <v>-0.12940091970761572</v>
      </c>
      <c r="R603" s="120">
        <f t="shared" ca="1" si="281"/>
        <v>1</v>
      </c>
      <c r="S603" s="54">
        <f t="shared" ca="1" si="282"/>
        <v>0</v>
      </c>
      <c r="T603" s="5" t="str">
        <f t="shared" ca="1" si="264"/>
        <v/>
      </c>
      <c r="U603" s="152" t="str">
        <f t="shared" ca="1" si="265"/>
        <v/>
      </c>
      <c r="V603" s="152" t="str">
        <f t="shared" ca="1" si="266"/>
        <v/>
      </c>
      <c r="W603" s="153" t="str">
        <f t="shared" ca="1" si="267"/>
        <v/>
      </c>
      <c r="X603" s="153" t="str">
        <f t="shared" ca="1" si="268"/>
        <v/>
      </c>
      <c r="Y603" s="153" t="str">
        <f t="shared" ca="1" si="269"/>
        <v/>
      </c>
      <c r="Z603" s="153" t="str">
        <f t="shared" ca="1" si="270"/>
        <v/>
      </c>
      <c r="AA603" s="152" t="str">
        <f t="shared" ca="1" si="271"/>
        <v/>
      </c>
      <c r="AB603" s="152" t="str">
        <f t="shared" ca="1" si="272"/>
        <v/>
      </c>
      <c r="AC603" s="154" t="str">
        <f t="shared" ca="1" si="273"/>
        <v/>
      </c>
      <c r="AD603" s="154" t="str">
        <f t="shared" ca="1" si="274"/>
        <v/>
      </c>
      <c r="AE603" s="3">
        <f t="shared" ca="1" si="275"/>
        <v>0</v>
      </c>
      <c r="AF603" s="3">
        <f t="shared" ca="1" si="276"/>
        <v>0</v>
      </c>
      <c r="AG603" s="3" t="str">
        <f t="shared" ca="1" si="283"/>
        <v/>
      </c>
      <c r="AH603" s="4" t="str">
        <f t="shared" ca="1" si="277"/>
        <v/>
      </c>
      <c r="AI603" s="75">
        <f t="shared" ca="1" si="278"/>
        <v>-81.180141999199762</v>
      </c>
      <c r="AJ603" s="75">
        <f t="shared" ca="1" si="279"/>
        <v>-81.180141999199762</v>
      </c>
    </row>
    <row r="604" spans="1:36" ht="14.25">
      <c r="A604" s="41">
        <f t="shared" si="280"/>
        <v>538</v>
      </c>
      <c r="B604" s="150">
        <f ca="1">IF(ISNUMBER(A604),INDEX('MetaTrader Import'!$H$13:$J$5893,TRUNC(((A604-$A$39+1)-1)/3)+1,MOD((A604-$A$39+1)-1,3)+1),"")</f>
        <v>0</v>
      </c>
      <c r="C604" s="43">
        <f t="shared" ca="1" si="257"/>
        <v>26.833565799292003</v>
      </c>
      <c r="D604" s="43">
        <f t="shared" ca="1" si="258"/>
        <v>-3.1147681972968946</v>
      </c>
      <c r="E604" s="43">
        <f t="shared" ca="1" si="259"/>
        <v>23.71879760199511</v>
      </c>
      <c r="F604" s="43">
        <f t="shared" ca="1" si="260"/>
        <v>2.3718797601995112</v>
      </c>
      <c r="G604" s="43">
        <f>IF(A604&lt;&gt;"",IF(A604&lt;Data!$G$11*0.25,$C$13/$G$32,IF(A604&gt;Data!$G$11*0.25,$C$13,$C$13*10)),"")</f>
        <v>2</v>
      </c>
      <c r="H604" s="43">
        <f>IF(A604&lt;&gt;"",IF(Data!$G$9="constant",$C$13,IF(Data!$G$9="squeeze",G604,F604)),"")</f>
        <v>2</v>
      </c>
      <c r="I604" s="38">
        <f ca="1">IF(ISNUMBER(A604),NORMINV(RAND(),0,IF(AND(Data!$G$9="squeeze",A604&lt;Data!$G$11*0.25),$H$32,1)*$C$30*$C$13)*($C$14*$C$12),"")</f>
        <v>-6.4838029267157203E-4</v>
      </c>
      <c r="J604" s="42">
        <f ca="1">IFERROR(IF(Data!$C$6="Real",B604,I604+J603+($C$14*$C$12)*(NORMINV(RAND(),$C$15,CHOOSE($G$13,$C$13,F604,G604)))),"")</f>
        <v>1.341728582808845</v>
      </c>
      <c r="K604" s="88">
        <f>IF(ISNUMBER(A604), IF($G$16="fixed",$G$17,MIN(H604*Data!$C$7*$C$16*0.5,$C$17*Data!$C$7))*$C$12,"")</f>
        <v>8.0000000000000007E-5</v>
      </c>
      <c r="L604" s="42">
        <f t="shared" ca="1" si="284"/>
        <v>1.341728582808845</v>
      </c>
      <c r="M604" s="44">
        <f t="shared" ca="1" si="285"/>
        <v>1.341768582808845</v>
      </c>
      <c r="N604" s="44">
        <f t="shared" ca="1" si="286"/>
        <v>1.341688582808845</v>
      </c>
      <c r="O604" s="108">
        <f t="shared" ca="1" si="261"/>
        <v>9.6460675929658082E-2</v>
      </c>
      <c r="P604" s="102">
        <f t="shared" ca="1" si="262"/>
        <v>4.1827928390208955</v>
      </c>
      <c r="Q604" s="102">
        <f t="shared" ca="1" si="263"/>
        <v>-0.36915812168682322</v>
      </c>
      <c r="R604" s="120">
        <f t="shared" ca="1" si="281"/>
        <v>1</v>
      </c>
      <c r="S604" s="54">
        <f t="shared" ca="1" si="282"/>
        <v>0</v>
      </c>
      <c r="T604" s="5" t="str">
        <f t="shared" ca="1" si="264"/>
        <v/>
      </c>
      <c r="U604" s="152" t="str">
        <f t="shared" ca="1" si="265"/>
        <v/>
      </c>
      <c r="V604" s="152" t="str">
        <f t="shared" ca="1" si="266"/>
        <v/>
      </c>
      <c r="W604" s="153" t="str">
        <f t="shared" ca="1" si="267"/>
        <v/>
      </c>
      <c r="X604" s="153" t="str">
        <f t="shared" ca="1" si="268"/>
        <v/>
      </c>
      <c r="Y604" s="153" t="str">
        <f t="shared" ca="1" si="269"/>
        <v/>
      </c>
      <c r="Z604" s="153" t="str">
        <f t="shared" ca="1" si="270"/>
        <v/>
      </c>
      <c r="AA604" s="152" t="str">
        <f t="shared" ca="1" si="271"/>
        <v/>
      </c>
      <c r="AB604" s="152" t="str">
        <f t="shared" ca="1" si="272"/>
        <v/>
      </c>
      <c r="AC604" s="154" t="str">
        <f t="shared" ca="1" si="273"/>
        <v/>
      </c>
      <c r="AD604" s="154" t="str">
        <f t="shared" ca="1" si="274"/>
        <v/>
      </c>
      <c r="AE604" s="3">
        <f t="shared" ca="1" si="275"/>
        <v>0</v>
      </c>
      <c r="AF604" s="3">
        <f t="shared" ca="1" si="276"/>
        <v>0</v>
      </c>
      <c r="AG604" s="3" t="str">
        <f t="shared" ca="1" si="283"/>
        <v/>
      </c>
      <c r="AH604" s="4" t="str">
        <f t="shared" ca="1" si="277"/>
        <v/>
      </c>
      <c r="AI604" s="75">
        <f t="shared" ca="1" si="278"/>
        <v>-81.180141999199762</v>
      </c>
      <c r="AJ604" s="75">
        <f t="shared" ca="1" si="279"/>
        <v>-81.180141999199762</v>
      </c>
    </row>
    <row r="605" spans="1:36" ht="14.25">
      <c r="A605" s="41">
        <f t="shared" si="280"/>
        <v>539</v>
      </c>
      <c r="B605" s="150">
        <f ca="1">IF(ISNUMBER(A605),INDEX('MetaTrader Import'!$H$13:$J$5893,TRUNC(((A605-$A$39+1)-1)/3)+1,MOD((A605-$A$39+1)-1,3)+1),"")</f>
        <v>0</v>
      </c>
      <c r="C605" s="43">
        <f t="shared" ca="1" si="257"/>
        <v>23.71879760199511</v>
      </c>
      <c r="D605" s="43">
        <f t="shared" ca="1" si="258"/>
        <v>0.97108286750876638</v>
      </c>
      <c r="E605" s="43">
        <f t="shared" ca="1" si="259"/>
        <v>24.689880469503876</v>
      </c>
      <c r="F605" s="43">
        <f t="shared" ca="1" si="260"/>
        <v>2.4689880469503875</v>
      </c>
      <c r="G605" s="43">
        <f>IF(A605&lt;&gt;"",IF(A605&lt;Data!$G$11*0.25,$C$13/$G$32,IF(A605&gt;Data!$G$11*0.25,$C$13,$C$13*10)),"")</f>
        <v>2</v>
      </c>
      <c r="H605" s="43">
        <f>IF(A605&lt;&gt;"",IF(Data!$G$9="constant",$C$13,IF(Data!$G$9="squeeze",G605,F605)),"")</f>
        <v>2</v>
      </c>
      <c r="I605" s="38">
        <f ca="1">IF(ISNUMBER(A605),NORMINV(RAND(),0,IF(AND(Data!$G$9="squeeze",A605&lt;Data!$G$11*0.25),$H$32,1)*$C$30*$C$13)*($C$14*$C$12),"")</f>
        <v>2.8327254027112921E-4</v>
      </c>
      <c r="J605" s="42">
        <f ca="1">IFERROR(IF(Data!$C$6="Real",B605,I605+J604+($C$14*$C$12)*(NORMINV(RAND(),$C$15,CHOOSE($G$13,$C$13,F605,G605)))),"")</f>
        <v>1.3424010425974973</v>
      </c>
      <c r="K605" s="88">
        <f>IF(ISNUMBER(A605), IF($G$16="fixed",$G$17,MIN(H605*Data!$C$7*$C$16*0.5,$C$17*Data!$C$7))*$C$12,"")</f>
        <v>8.0000000000000007E-5</v>
      </c>
      <c r="L605" s="42">
        <f t="shared" ca="1" si="284"/>
        <v>1.3424010425974973</v>
      </c>
      <c r="M605" s="44">
        <f t="shared" ca="1" si="285"/>
        <v>1.3424410425974973</v>
      </c>
      <c r="N605" s="44">
        <f t="shared" ca="1" si="286"/>
        <v>1.3423610425974972</v>
      </c>
      <c r="O605" s="108">
        <f t="shared" ca="1" si="261"/>
        <v>-1.6324465056473591E-3</v>
      </c>
      <c r="P605" s="102">
        <f t="shared" ca="1" si="262"/>
        <v>3.9690396481013983</v>
      </c>
      <c r="Q605" s="102">
        <f t="shared" ca="1" si="263"/>
        <v>-0.57652134625270857</v>
      </c>
      <c r="R605" s="120">
        <f t="shared" ca="1" si="281"/>
        <v>1</v>
      </c>
      <c r="S605" s="54">
        <f t="shared" ca="1" si="282"/>
        <v>0</v>
      </c>
      <c r="T605" s="5" t="str">
        <f t="shared" ca="1" si="264"/>
        <v/>
      </c>
      <c r="U605" s="152" t="str">
        <f t="shared" ca="1" si="265"/>
        <v/>
      </c>
      <c r="V605" s="152" t="str">
        <f t="shared" ca="1" si="266"/>
        <v/>
      </c>
      <c r="W605" s="153" t="str">
        <f t="shared" ca="1" si="267"/>
        <v/>
      </c>
      <c r="X605" s="153" t="str">
        <f t="shared" ca="1" si="268"/>
        <v/>
      </c>
      <c r="Y605" s="153" t="str">
        <f t="shared" ca="1" si="269"/>
        <v/>
      </c>
      <c r="Z605" s="153" t="str">
        <f t="shared" ca="1" si="270"/>
        <v/>
      </c>
      <c r="AA605" s="152" t="str">
        <f t="shared" ca="1" si="271"/>
        <v/>
      </c>
      <c r="AB605" s="152" t="str">
        <f t="shared" ca="1" si="272"/>
        <v/>
      </c>
      <c r="AC605" s="154" t="str">
        <f t="shared" ca="1" si="273"/>
        <v/>
      </c>
      <c r="AD605" s="154" t="str">
        <f t="shared" ca="1" si="274"/>
        <v/>
      </c>
      <c r="AE605" s="3">
        <f t="shared" ca="1" si="275"/>
        <v>0</v>
      </c>
      <c r="AF605" s="3">
        <f t="shared" ca="1" si="276"/>
        <v>0</v>
      </c>
      <c r="AG605" s="3" t="str">
        <f t="shared" ca="1" si="283"/>
        <v/>
      </c>
      <c r="AH605" s="4" t="str">
        <f t="shared" ca="1" si="277"/>
        <v/>
      </c>
      <c r="AI605" s="75">
        <f t="shared" ca="1" si="278"/>
        <v>-81.180141999199762</v>
      </c>
      <c r="AJ605" s="75">
        <f t="shared" ca="1" si="279"/>
        <v>-81.180141999199762</v>
      </c>
    </row>
    <row r="606" spans="1:36" ht="14.25">
      <c r="A606" s="41">
        <f t="shared" si="280"/>
        <v>540</v>
      </c>
      <c r="B606" s="150">
        <f>IF(ISNUMBER(A606),INDEX('MetaTrader Import'!$H$13:$J$5893,TRUNC(((A606-$A$39+1)-1)/3)+1,MOD((A606-$A$39+1)-1,3)+1),"")</f>
        <v>0</v>
      </c>
      <c r="C606" s="43">
        <f t="shared" ca="1" si="257"/>
        <v>24.689880469503876</v>
      </c>
      <c r="D606" s="43">
        <f t="shared" ca="1" si="258"/>
        <v>-0.64160102232026983</v>
      </c>
      <c r="E606" s="43">
        <f t="shared" ca="1" si="259"/>
        <v>24.048279447183607</v>
      </c>
      <c r="F606" s="43">
        <f t="shared" ca="1" si="260"/>
        <v>2.4048279447183605</v>
      </c>
      <c r="G606" s="43">
        <f>IF(A606&lt;&gt;"",IF(A606&lt;Data!$G$11*0.25,$C$13/$G$32,IF(A606&gt;Data!$G$11*0.25,$C$13,$C$13*10)),"")</f>
        <v>2</v>
      </c>
      <c r="H606" s="43">
        <f>IF(A606&lt;&gt;"",IF(Data!$G$9="constant",$C$13,IF(Data!$G$9="squeeze",G606,F606)),"")</f>
        <v>2</v>
      </c>
      <c r="I606" s="38">
        <f ca="1">IF(ISNUMBER(A606),NORMINV(RAND(),0,IF(AND(Data!$G$9="squeeze",A606&lt;Data!$G$11*0.25),$H$32,1)*$C$30*$C$13)*($C$14*$C$12),"")</f>
        <v>9.0717306020582746E-4</v>
      </c>
      <c r="J606" s="42">
        <f ca="1">IFERROR(IF(Data!$C$6="Real",B606,I606+J605+($C$14*$C$12)*(NORMINV(RAND(),$C$15,CHOOSE($G$13,$C$13,F606,G606)))),"")</f>
        <v>1.3434230335676129</v>
      </c>
      <c r="K606" s="88">
        <f>IF(ISNUMBER(A606), IF($G$16="fixed",$G$17,MIN(H606*Data!$C$7*$C$16*0.5,$C$17*Data!$C$7))*$C$12,"")</f>
        <v>8.0000000000000007E-5</v>
      </c>
      <c r="L606" s="42">
        <f t="shared" ca="1" si="284"/>
        <v>1.3434230335676129</v>
      </c>
      <c r="M606" s="44">
        <f t="shared" ca="1" si="285"/>
        <v>1.343463033567613</v>
      </c>
      <c r="N606" s="44">
        <f t="shared" ca="1" si="286"/>
        <v>1.3433830335676129</v>
      </c>
      <c r="O606" s="108">
        <f t="shared" ca="1" si="261"/>
        <v>0.21055995980835088</v>
      </c>
      <c r="P606" s="102">
        <f t="shared" ca="1" si="262"/>
        <v>4.8733201244065514</v>
      </c>
      <c r="Q606" s="102">
        <f t="shared" ca="1" si="263"/>
        <v>-0.7307420726599887</v>
      </c>
      <c r="R606" s="120">
        <f t="shared" ca="1" si="281"/>
        <v>1</v>
      </c>
      <c r="S606" s="54">
        <f t="shared" ca="1" si="282"/>
        <v>0</v>
      </c>
      <c r="T606" s="5" t="str">
        <f t="shared" ca="1" si="264"/>
        <v/>
      </c>
      <c r="U606" s="152" t="str">
        <f t="shared" ca="1" si="265"/>
        <v/>
      </c>
      <c r="V606" s="152" t="str">
        <f t="shared" ca="1" si="266"/>
        <v/>
      </c>
      <c r="W606" s="153" t="str">
        <f t="shared" ca="1" si="267"/>
        <v/>
      </c>
      <c r="X606" s="153" t="str">
        <f t="shared" ca="1" si="268"/>
        <v/>
      </c>
      <c r="Y606" s="153" t="str">
        <f t="shared" ca="1" si="269"/>
        <v/>
      </c>
      <c r="Z606" s="153" t="str">
        <f t="shared" ca="1" si="270"/>
        <v/>
      </c>
      <c r="AA606" s="152" t="str">
        <f t="shared" ca="1" si="271"/>
        <v/>
      </c>
      <c r="AB606" s="152" t="str">
        <f t="shared" ca="1" si="272"/>
        <v/>
      </c>
      <c r="AC606" s="154" t="str">
        <f t="shared" ca="1" si="273"/>
        <v/>
      </c>
      <c r="AD606" s="154" t="str">
        <f t="shared" ca="1" si="274"/>
        <v/>
      </c>
      <c r="AE606" s="3">
        <f t="shared" ca="1" si="275"/>
        <v>0</v>
      </c>
      <c r="AF606" s="3">
        <f t="shared" ca="1" si="276"/>
        <v>0</v>
      </c>
      <c r="AG606" s="3" t="str">
        <f t="shared" ca="1" si="283"/>
        <v/>
      </c>
      <c r="AH606" s="4" t="str">
        <f t="shared" ca="1" si="277"/>
        <v/>
      </c>
      <c r="AI606" s="75">
        <f t="shared" ca="1" si="278"/>
        <v>-81.180141999199762</v>
      </c>
      <c r="AJ606" s="75">
        <f t="shared" ca="1" si="279"/>
        <v>-81.180141999199762</v>
      </c>
    </row>
    <row r="607" spans="1:36" ht="14.25">
      <c r="A607" s="41">
        <f t="shared" si="280"/>
        <v>541</v>
      </c>
      <c r="B607" s="150">
        <f ca="1">IF(ISNUMBER(A607),INDEX('MetaTrader Import'!$H$13:$J$5893,TRUNC(((A607-$A$39+1)-1)/3)+1,MOD((A607-$A$39+1)-1,3)+1),"")</f>
        <v>0</v>
      </c>
      <c r="C607" s="43">
        <f t="shared" ca="1" si="257"/>
        <v>24.048279447183607</v>
      </c>
      <c r="D607" s="43">
        <f t="shared" ca="1" si="258"/>
        <v>-2.2281395863217064</v>
      </c>
      <c r="E607" s="43">
        <f t="shared" ca="1" si="259"/>
        <v>21.8201398608619</v>
      </c>
      <c r="F607" s="43">
        <f t="shared" ca="1" si="260"/>
        <v>2.18201398608619</v>
      </c>
      <c r="G607" s="43">
        <f>IF(A607&lt;&gt;"",IF(A607&lt;Data!$G$11*0.25,$C$13/$G$32,IF(A607&gt;Data!$G$11*0.25,$C$13,$C$13*10)),"")</f>
        <v>2</v>
      </c>
      <c r="H607" s="43">
        <f>IF(A607&lt;&gt;"",IF(Data!$G$9="constant",$C$13,IF(Data!$G$9="squeeze",G607,F607)),"")</f>
        <v>2</v>
      </c>
      <c r="I607" s="38">
        <f ca="1">IF(ISNUMBER(A607),NORMINV(RAND(),0,IF(AND(Data!$G$9="squeeze",A607&lt;Data!$G$11*0.25),$H$32,1)*$C$30*$C$13)*($C$14*$C$12),"")</f>
        <v>-7.5564919381532788E-5</v>
      </c>
      <c r="J607" s="42">
        <f ca="1">IFERROR(IF(Data!$C$6="Real",B607,I607+J606+($C$14*$C$12)*(NORMINV(RAND(),$C$15,CHOOSE($G$13,$C$13,F607,G607)))),"")</f>
        <v>1.3432960436389714</v>
      </c>
      <c r="K607" s="88">
        <f>IF(ISNUMBER(A607), IF($G$16="fixed",$G$17,MIN(H607*Data!$C$7*$C$16*0.5,$C$17*Data!$C$7))*$C$12,"")</f>
        <v>8.0000000000000007E-5</v>
      </c>
      <c r="L607" s="42">
        <f t="shared" ca="1" si="284"/>
        <v>1.3432960436389714</v>
      </c>
      <c r="M607" s="44">
        <f t="shared" ca="1" si="285"/>
        <v>1.3433360436389714</v>
      </c>
      <c r="N607" s="44">
        <f t="shared" ca="1" si="286"/>
        <v>1.3432560436389713</v>
      </c>
      <c r="O607" s="108">
        <f t="shared" ca="1" si="261"/>
        <v>0.36209757972358436</v>
      </c>
      <c r="P607" s="102">
        <f t="shared" ca="1" si="262"/>
        <v>5.3517735862918023</v>
      </c>
      <c r="Q607" s="102">
        <f t="shared" ca="1" si="263"/>
        <v>-0.82913349688032401</v>
      </c>
      <c r="R607" s="120">
        <f t="shared" ca="1" si="281"/>
        <v>1</v>
      </c>
      <c r="S607" s="54">
        <f t="shared" ca="1" si="282"/>
        <v>0</v>
      </c>
      <c r="T607" s="5" t="str">
        <f t="shared" ca="1" si="264"/>
        <v/>
      </c>
      <c r="U607" s="152" t="str">
        <f t="shared" ca="1" si="265"/>
        <v/>
      </c>
      <c r="V607" s="152" t="str">
        <f t="shared" ca="1" si="266"/>
        <v/>
      </c>
      <c r="W607" s="153" t="str">
        <f t="shared" ca="1" si="267"/>
        <v/>
      </c>
      <c r="X607" s="153" t="str">
        <f t="shared" ca="1" si="268"/>
        <v/>
      </c>
      <c r="Y607" s="153" t="str">
        <f t="shared" ca="1" si="269"/>
        <v/>
      </c>
      <c r="Z607" s="153" t="str">
        <f t="shared" ca="1" si="270"/>
        <v/>
      </c>
      <c r="AA607" s="152" t="str">
        <f t="shared" ca="1" si="271"/>
        <v/>
      </c>
      <c r="AB607" s="152" t="str">
        <f t="shared" ca="1" si="272"/>
        <v/>
      </c>
      <c r="AC607" s="154" t="str">
        <f t="shared" ca="1" si="273"/>
        <v/>
      </c>
      <c r="AD607" s="154" t="str">
        <f t="shared" ca="1" si="274"/>
        <v/>
      </c>
      <c r="AE607" s="3">
        <f t="shared" ca="1" si="275"/>
        <v>0</v>
      </c>
      <c r="AF607" s="3">
        <f t="shared" ca="1" si="276"/>
        <v>0</v>
      </c>
      <c r="AG607" s="3" t="str">
        <f t="shared" ca="1" si="283"/>
        <v/>
      </c>
      <c r="AH607" s="4" t="str">
        <f t="shared" ca="1" si="277"/>
        <v/>
      </c>
      <c r="AI607" s="75">
        <f t="shared" ca="1" si="278"/>
        <v>-81.180141999199762</v>
      </c>
      <c r="AJ607" s="75">
        <f t="shared" ca="1" si="279"/>
        <v>-81.180141999199762</v>
      </c>
    </row>
    <row r="608" spans="1:36" ht="14.25">
      <c r="A608" s="41">
        <f t="shared" si="280"/>
        <v>542</v>
      </c>
      <c r="B608" s="150">
        <f ca="1">IF(ISNUMBER(A608),INDEX('MetaTrader Import'!$H$13:$J$5893,TRUNC(((A608-$A$39+1)-1)/3)+1,MOD((A608-$A$39+1)-1,3)+1),"")</f>
        <v>0</v>
      </c>
      <c r="C608" s="43">
        <f t="shared" ca="1" si="257"/>
        <v>21.8201398608619</v>
      </c>
      <c r="D608" s="43">
        <f t="shared" ca="1" si="258"/>
        <v>-3.1832472834707679</v>
      </c>
      <c r="E608" s="43">
        <f t="shared" ca="1" si="259"/>
        <v>18.636892577391134</v>
      </c>
      <c r="F608" s="43">
        <f t="shared" ca="1" si="260"/>
        <v>1.8636892577391133</v>
      </c>
      <c r="G608" s="43">
        <f>IF(A608&lt;&gt;"",IF(A608&lt;Data!$G$11*0.25,$C$13/$G$32,IF(A608&gt;Data!$G$11*0.25,$C$13,$C$13*10)),"")</f>
        <v>2</v>
      </c>
      <c r="H608" s="43">
        <f>IF(A608&lt;&gt;"",IF(Data!$G$9="constant",$C$13,IF(Data!$G$9="squeeze",G608,F608)),"")</f>
        <v>2</v>
      </c>
      <c r="I608" s="38">
        <f ca="1">IF(ISNUMBER(A608),NORMINV(RAND(),0,IF(AND(Data!$G$9="squeeze",A608&lt;Data!$G$11*0.25),$H$32,1)*$C$30*$C$13)*($C$14*$C$12),"")</f>
        <v>-2.6592548028960098E-4</v>
      </c>
      <c r="J608" s="42">
        <f ca="1">IFERROR(IF(Data!$C$6="Real",B608,I608+J607+($C$14*$C$12)*(NORMINV(RAND(),$C$15,CHOOSE($G$13,$C$13,F608,G608)))),"")</f>
        <v>1.3427835697290367</v>
      </c>
      <c r="K608" s="88">
        <f>IF(ISNUMBER(A608), IF($G$16="fixed",$G$17,MIN(H608*Data!$C$7*$C$16*0.5,$C$17*Data!$C$7))*$C$12,"")</f>
        <v>8.0000000000000007E-5</v>
      </c>
      <c r="L608" s="42">
        <f t="shared" ca="1" si="284"/>
        <v>1.3427835697290367</v>
      </c>
      <c r="M608" s="44">
        <f t="shared" ca="1" si="285"/>
        <v>1.3428235697290367</v>
      </c>
      <c r="N608" s="44">
        <f t="shared" ca="1" si="286"/>
        <v>1.3427435697290366</v>
      </c>
      <c r="O608" s="108">
        <f t="shared" ca="1" si="261"/>
        <v>0.47401582909643658</v>
      </c>
      <c r="P608" s="102">
        <f t="shared" ca="1" si="262"/>
        <v>5.4174800776995191</v>
      </c>
      <c r="Q608" s="102">
        <f t="shared" ca="1" si="263"/>
        <v>-0.86225643189735712</v>
      </c>
      <c r="R608" s="120">
        <f t="shared" ca="1" si="281"/>
        <v>1</v>
      </c>
      <c r="S608" s="54">
        <f t="shared" ca="1" si="282"/>
        <v>0</v>
      </c>
      <c r="T608" s="5" t="str">
        <f t="shared" ca="1" si="264"/>
        <v/>
      </c>
      <c r="U608" s="152" t="str">
        <f t="shared" ca="1" si="265"/>
        <v/>
      </c>
      <c r="V608" s="152" t="str">
        <f t="shared" ca="1" si="266"/>
        <v/>
      </c>
      <c r="W608" s="153" t="str">
        <f t="shared" ca="1" si="267"/>
        <v/>
      </c>
      <c r="X608" s="153" t="str">
        <f t="shared" ca="1" si="268"/>
        <v/>
      </c>
      <c r="Y608" s="153" t="str">
        <f t="shared" ca="1" si="269"/>
        <v/>
      </c>
      <c r="Z608" s="153" t="str">
        <f t="shared" ca="1" si="270"/>
        <v/>
      </c>
      <c r="AA608" s="152" t="str">
        <f t="shared" ca="1" si="271"/>
        <v/>
      </c>
      <c r="AB608" s="152" t="str">
        <f t="shared" ca="1" si="272"/>
        <v/>
      </c>
      <c r="AC608" s="154" t="str">
        <f t="shared" ca="1" si="273"/>
        <v/>
      </c>
      <c r="AD608" s="154" t="str">
        <f t="shared" ca="1" si="274"/>
        <v/>
      </c>
      <c r="AE608" s="3">
        <f t="shared" ca="1" si="275"/>
        <v>0</v>
      </c>
      <c r="AF608" s="3">
        <f t="shared" ca="1" si="276"/>
        <v>0</v>
      </c>
      <c r="AG608" s="3" t="str">
        <f t="shared" ca="1" si="283"/>
        <v/>
      </c>
      <c r="AH608" s="4" t="str">
        <f t="shared" ca="1" si="277"/>
        <v/>
      </c>
      <c r="AI608" s="75">
        <f t="shared" ca="1" si="278"/>
        <v>-81.180141999199762</v>
      </c>
      <c r="AJ608" s="75">
        <f t="shared" ca="1" si="279"/>
        <v>-81.180141999199762</v>
      </c>
    </row>
    <row r="609" spans="1:36" ht="14.25">
      <c r="A609" s="41">
        <f t="shared" si="280"/>
        <v>543</v>
      </c>
      <c r="B609" s="150">
        <f>IF(ISNUMBER(A609),INDEX('MetaTrader Import'!$H$13:$J$5893,TRUNC(((A609-$A$39+1)-1)/3)+1,MOD((A609-$A$39+1)-1,3)+1),"")</f>
        <v>0</v>
      </c>
      <c r="C609" s="43">
        <f t="shared" ca="1" si="257"/>
        <v>18.636892577391134</v>
      </c>
      <c r="D609" s="43">
        <f t="shared" ca="1" si="258"/>
        <v>-1.1858882638853774</v>
      </c>
      <c r="E609" s="43">
        <f t="shared" ca="1" si="259"/>
        <v>17.451004313505756</v>
      </c>
      <c r="F609" s="43">
        <f t="shared" ca="1" si="260"/>
        <v>1.7451004313505756</v>
      </c>
      <c r="G609" s="43">
        <f>IF(A609&lt;&gt;"",IF(A609&lt;Data!$G$11*0.25,$C$13/$G$32,IF(A609&gt;Data!$G$11*0.25,$C$13,$C$13*10)),"")</f>
        <v>2</v>
      </c>
      <c r="H609" s="43">
        <f>IF(A609&lt;&gt;"",IF(Data!$G$9="constant",$C$13,IF(Data!$G$9="squeeze",G609,F609)),"")</f>
        <v>2</v>
      </c>
      <c r="I609" s="38">
        <f ca="1">IF(ISNUMBER(A609),NORMINV(RAND(),0,IF(AND(Data!$G$9="squeeze",A609&lt;Data!$G$11*0.25),$H$32,1)*$C$30*$C$13)*($C$14*$C$12),"")</f>
        <v>4.0292123128756699E-4</v>
      </c>
      <c r="J609" s="42">
        <f ca="1">IFERROR(IF(Data!$C$6="Real",B609,I609+J608+($C$14*$C$12)*(NORMINV(RAND(),$C$15,CHOOSE($G$13,$C$13,F609,G609)))),"")</f>
        <v>1.3429679668451535</v>
      </c>
      <c r="K609" s="88">
        <f>IF(ISNUMBER(A609), IF($G$16="fixed",$G$17,MIN(H609*Data!$C$7*$C$16*0.5,$C$17*Data!$C$7))*$C$12,"")</f>
        <v>8.0000000000000007E-5</v>
      </c>
      <c r="L609" s="42">
        <f t="shared" ca="1" si="284"/>
        <v>1.3429679668451535</v>
      </c>
      <c r="M609" s="44">
        <f t="shared" ca="1" si="285"/>
        <v>1.3430079668451536</v>
      </c>
      <c r="N609" s="44">
        <f t="shared" ca="1" si="286"/>
        <v>1.3429279668451535</v>
      </c>
      <c r="O609" s="108">
        <f t="shared" ca="1" si="261"/>
        <v>0.53616406735993283</v>
      </c>
      <c r="P609" s="102">
        <f t="shared" ca="1" si="262"/>
        <v>5.5276213899866278</v>
      </c>
      <c r="Q609" s="102">
        <f t="shared" ca="1" si="263"/>
        <v>-0.8401533574091431</v>
      </c>
      <c r="R609" s="120">
        <f t="shared" ca="1" si="281"/>
        <v>1</v>
      </c>
      <c r="S609" s="54">
        <f t="shared" ca="1" si="282"/>
        <v>0</v>
      </c>
      <c r="T609" s="5" t="str">
        <f t="shared" ca="1" si="264"/>
        <v/>
      </c>
      <c r="U609" s="152" t="str">
        <f t="shared" ca="1" si="265"/>
        <v/>
      </c>
      <c r="V609" s="152" t="str">
        <f t="shared" ca="1" si="266"/>
        <v/>
      </c>
      <c r="W609" s="153" t="str">
        <f t="shared" ca="1" si="267"/>
        <v/>
      </c>
      <c r="X609" s="153" t="str">
        <f t="shared" ca="1" si="268"/>
        <v/>
      </c>
      <c r="Y609" s="153" t="str">
        <f t="shared" ca="1" si="269"/>
        <v/>
      </c>
      <c r="Z609" s="153" t="str">
        <f t="shared" ca="1" si="270"/>
        <v/>
      </c>
      <c r="AA609" s="152" t="str">
        <f t="shared" ca="1" si="271"/>
        <v/>
      </c>
      <c r="AB609" s="152" t="str">
        <f t="shared" ca="1" si="272"/>
        <v/>
      </c>
      <c r="AC609" s="154" t="str">
        <f t="shared" ca="1" si="273"/>
        <v/>
      </c>
      <c r="AD609" s="154" t="str">
        <f t="shared" ca="1" si="274"/>
        <v/>
      </c>
      <c r="AE609" s="3">
        <f t="shared" ca="1" si="275"/>
        <v>0</v>
      </c>
      <c r="AF609" s="3">
        <f t="shared" ca="1" si="276"/>
        <v>0</v>
      </c>
      <c r="AG609" s="3" t="str">
        <f t="shared" ca="1" si="283"/>
        <v/>
      </c>
      <c r="AH609" s="4" t="str">
        <f t="shared" ca="1" si="277"/>
        <v/>
      </c>
      <c r="AI609" s="75">
        <f t="shared" ca="1" si="278"/>
        <v>-81.180141999199762</v>
      </c>
      <c r="AJ609" s="75">
        <f t="shared" ca="1" si="279"/>
        <v>-81.180141999199762</v>
      </c>
    </row>
    <row r="610" spans="1:36" ht="14.25">
      <c r="A610" s="41">
        <f t="shared" si="280"/>
        <v>544</v>
      </c>
      <c r="B610" s="150">
        <f ca="1">IF(ISNUMBER(A610),INDEX('MetaTrader Import'!$H$13:$J$5893,TRUNC(((A610-$A$39+1)-1)/3)+1,MOD((A610-$A$39+1)-1,3)+1),"")</f>
        <v>0</v>
      </c>
      <c r="C610" s="43">
        <f t="shared" ca="1" si="257"/>
        <v>17.451004313505756</v>
      </c>
      <c r="D610" s="43">
        <f t="shared" ca="1" si="258"/>
        <v>0.50414340870748142</v>
      </c>
      <c r="E610" s="43">
        <f t="shared" ca="1" si="259"/>
        <v>17.955147722213237</v>
      </c>
      <c r="F610" s="43">
        <f t="shared" ca="1" si="260"/>
        <v>1.7955147722213236</v>
      </c>
      <c r="G610" s="43">
        <f>IF(A610&lt;&gt;"",IF(A610&lt;Data!$G$11*0.25,$C$13/$G$32,IF(A610&gt;Data!$G$11*0.25,$C$13,$C$13*10)),"")</f>
        <v>2</v>
      </c>
      <c r="H610" s="43">
        <f>IF(A610&lt;&gt;"",IF(Data!$G$9="constant",$C$13,IF(Data!$G$9="squeeze",G610,F610)),"")</f>
        <v>2</v>
      </c>
      <c r="I610" s="38">
        <f ca="1">IF(ISNUMBER(A610),NORMINV(RAND(),0,IF(AND(Data!$G$9="squeeze",A610&lt;Data!$G$11*0.25),$H$32,1)*$C$30*$C$13)*($C$14*$C$12),"")</f>
        <v>-7.5975201018373103E-6</v>
      </c>
      <c r="J610" s="42">
        <f ca="1">IFERROR(IF(Data!$C$6="Real",B610,I610+J609+($C$14*$C$12)*(NORMINV(RAND(),$C$15,CHOOSE($G$13,$C$13,F610,G610)))),"")</f>
        <v>1.3429582494788845</v>
      </c>
      <c r="K610" s="88">
        <f>IF(ISNUMBER(A610), IF($G$16="fixed",$G$17,MIN(H610*Data!$C$7*$C$16*0.5,$C$17*Data!$C$7))*$C$12,"")</f>
        <v>8.0000000000000007E-5</v>
      </c>
      <c r="L610" s="42">
        <f t="shared" ca="1" si="284"/>
        <v>1.3429582494788845</v>
      </c>
      <c r="M610" s="44">
        <f t="shared" ca="1" si="285"/>
        <v>1.3429982494788846</v>
      </c>
      <c r="N610" s="44">
        <f t="shared" ca="1" si="286"/>
        <v>1.3429182494788845</v>
      </c>
      <c r="O610" s="108">
        <f t="shared" ca="1" si="261"/>
        <v>0.59830893987401168</v>
      </c>
      <c r="P610" s="102">
        <f t="shared" ca="1" si="262"/>
        <v>5.6195360806657453</v>
      </c>
      <c r="Q610" s="102">
        <f t="shared" ca="1" si="263"/>
        <v>-0.76415294765542352</v>
      </c>
      <c r="R610" s="120">
        <f t="shared" ca="1" si="281"/>
        <v>1</v>
      </c>
      <c r="S610" s="54">
        <f t="shared" ca="1" si="282"/>
        <v>0</v>
      </c>
      <c r="T610" s="5" t="str">
        <f t="shared" ca="1" si="264"/>
        <v/>
      </c>
      <c r="U610" s="152" t="str">
        <f t="shared" ca="1" si="265"/>
        <v/>
      </c>
      <c r="V610" s="152" t="str">
        <f t="shared" ca="1" si="266"/>
        <v/>
      </c>
      <c r="W610" s="153" t="str">
        <f t="shared" ca="1" si="267"/>
        <v/>
      </c>
      <c r="X610" s="153" t="str">
        <f t="shared" ca="1" si="268"/>
        <v/>
      </c>
      <c r="Y610" s="153" t="str">
        <f t="shared" ca="1" si="269"/>
        <v/>
      </c>
      <c r="Z610" s="153" t="str">
        <f t="shared" ca="1" si="270"/>
        <v/>
      </c>
      <c r="AA610" s="152" t="str">
        <f t="shared" ca="1" si="271"/>
        <v/>
      </c>
      <c r="AB610" s="152" t="str">
        <f t="shared" ca="1" si="272"/>
        <v/>
      </c>
      <c r="AC610" s="154" t="str">
        <f t="shared" ca="1" si="273"/>
        <v/>
      </c>
      <c r="AD610" s="154" t="str">
        <f t="shared" ca="1" si="274"/>
        <v/>
      </c>
      <c r="AE610" s="3">
        <f t="shared" ca="1" si="275"/>
        <v>0</v>
      </c>
      <c r="AF610" s="3">
        <f t="shared" ca="1" si="276"/>
        <v>0</v>
      </c>
      <c r="AG610" s="3" t="str">
        <f t="shared" ca="1" si="283"/>
        <v/>
      </c>
      <c r="AH610" s="4" t="str">
        <f t="shared" ca="1" si="277"/>
        <v/>
      </c>
      <c r="AI610" s="75">
        <f t="shared" ca="1" si="278"/>
        <v>-81.180141999199762</v>
      </c>
      <c r="AJ610" s="75">
        <f t="shared" ca="1" si="279"/>
        <v>-81.180141999199762</v>
      </c>
    </row>
    <row r="611" spans="1:36" ht="14.25">
      <c r="A611" s="41">
        <f t="shared" si="280"/>
        <v>545</v>
      </c>
      <c r="B611" s="150">
        <f ca="1">IF(ISNUMBER(A611),INDEX('MetaTrader Import'!$H$13:$J$5893,TRUNC(((A611-$A$39+1)-1)/3)+1,MOD((A611-$A$39+1)-1,3)+1),"")</f>
        <v>0</v>
      </c>
      <c r="C611" s="43">
        <f t="shared" ca="1" si="257"/>
        <v>17.955147722213237</v>
      </c>
      <c r="D611" s="43">
        <f t="shared" ca="1" si="258"/>
        <v>0.39045474417298126</v>
      </c>
      <c r="E611" s="43">
        <f t="shared" ca="1" si="259"/>
        <v>18.345602466386218</v>
      </c>
      <c r="F611" s="43">
        <f t="shared" ca="1" si="260"/>
        <v>1.8345602466386217</v>
      </c>
      <c r="G611" s="43">
        <f>IF(A611&lt;&gt;"",IF(A611&lt;Data!$G$11*0.25,$C$13/$G$32,IF(A611&gt;Data!$G$11*0.25,$C$13,$C$13*10)),"")</f>
        <v>2</v>
      </c>
      <c r="H611" s="43">
        <f>IF(A611&lt;&gt;"",IF(Data!$G$9="constant",$C$13,IF(Data!$G$9="squeeze",G611,F611)),"")</f>
        <v>2</v>
      </c>
      <c r="I611" s="38">
        <f ca="1">IF(ISNUMBER(A611),NORMINV(RAND(),0,IF(AND(Data!$G$9="squeeze",A611&lt;Data!$G$11*0.25),$H$32,1)*$C$30*$C$13)*($C$14*$C$12),"")</f>
        <v>5.9899363732295919E-4</v>
      </c>
      <c r="J611" s="42">
        <f ca="1">IFERROR(IF(Data!$C$6="Real",B611,I611+J610+($C$14*$C$12)*(NORMINV(RAND(),$C$15,CHOOSE($G$13,$C$13,F611,G611)))),"")</f>
        <v>1.343770555197294</v>
      </c>
      <c r="K611" s="88">
        <f>IF(ISNUMBER(A611), IF($G$16="fixed",$G$17,MIN(H611*Data!$C$7*$C$16*0.5,$C$17*Data!$C$7))*$C$12,"")</f>
        <v>8.0000000000000007E-5</v>
      </c>
      <c r="L611" s="42">
        <f t="shared" ca="1" si="284"/>
        <v>1.343770555197294</v>
      </c>
      <c r="M611" s="44">
        <f t="shared" ca="1" si="285"/>
        <v>1.3438105551972941</v>
      </c>
      <c r="N611" s="44">
        <f t="shared" ca="1" si="286"/>
        <v>1.343730555197294</v>
      </c>
      <c r="O611" s="108">
        <f t="shared" ca="1" si="261"/>
        <v>0.75668536577029011</v>
      </c>
      <c r="P611" s="102">
        <f t="shared" ca="1" si="262"/>
        <v>6.2349004272123025</v>
      </c>
      <c r="Q611" s="102">
        <f t="shared" ca="1" si="263"/>
        <v>-0.63814212214497334</v>
      </c>
      <c r="R611" s="120">
        <f t="shared" ca="1" si="281"/>
        <v>1</v>
      </c>
      <c r="S611" s="54">
        <f t="shared" ca="1" si="282"/>
        <v>0</v>
      </c>
      <c r="T611" s="5" t="str">
        <f t="shared" ca="1" si="264"/>
        <v/>
      </c>
      <c r="U611" s="152" t="str">
        <f t="shared" ca="1" si="265"/>
        <v/>
      </c>
      <c r="V611" s="152" t="str">
        <f t="shared" ca="1" si="266"/>
        <v/>
      </c>
      <c r="W611" s="153" t="str">
        <f t="shared" ca="1" si="267"/>
        <v/>
      </c>
      <c r="X611" s="153" t="str">
        <f t="shared" ca="1" si="268"/>
        <v/>
      </c>
      <c r="Y611" s="153" t="str">
        <f t="shared" ca="1" si="269"/>
        <v/>
      </c>
      <c r="Z611" s="153" t="str">
        <f t="shared" ca="1" si="270"/>
        <v/>
      </c>
      <c r="AA611" s="152" t="str">
        <f t="shared" ca="1" si="271"/>
        <v/>
      </c>
      <c r="AB611" s="152" t="str">
        <f t="shared" ca="1" si="272"/>
        <v/>
      </c>
      <c r="AC611" s="154" t="str">
        <f t="shared" ca="1" si="273"/>
        <v/>
      </c>
      <c r="AD611" s="154" t="str">
        <f t="shared" ca="1" si="274"/>
        <v/>
      </c>
      <c r="AE611" s="3">
        <f t="shared" ca="1" si="275"/>
        <v>0</v>
      </c>
      <c r="AF611" s="3">
        <f t="shared" ca="1" si="276"/>
        <v>0</v>
      </c>
      <c r="AG611" s="3" t="str">
        <f t="shared" ca="1" si="283"/>
        <v/>
      </c>
      <c r="AH611" s="4" t="str">
        <f t="shared" ca="1" si="277"/>
        <v/>
      </c>
      <c r="AI611" s="75">
        <f t="shared" ca="1" si="278"/>
        <v>-81.180141999199762</v>
      </c>
      <c r="AJ611" s="75">
        <f t="shared" ca="1" si="279"/>
        <v>-81.180141999199762</v>
      </c>
    </row>
    <row r="612" spans="1:36" ht="14.25">
      <c r="A612" s="41">
        <f t="shared" si="280"/>
        <v>546</v>
      </c>
      <c r="B612" s="150">
        <f>IF(ISNUMBER(A612),INDEX('MetaTrader Import'!$H$13:$J$5893,TRUNC(((A612-$A$39+1)-1)/3)+1,MOD((A612-$A$39+1)-1,3)+1),"")</f>
        <v>0</v>
      </c>
      <c r="C612" s="43">
        <f t="shared" ca="1" si="257"/>
        <v>18.345602466386218</v>
      </c>
      <c r="D612" s="43">
        <f t="shared" ca="1" si="258"/>
        <v>0.45150933962929601</v>
      </c>
      <c r="E612" s="43">
        <f t="shared" ca="1" si="259"/>
        <v>18.797111806015515</v>
      </c>
      <c r="F612" s="43">
        <f t="shared" ca="1" si="260"/>
        <v>1.8797111806015514</v>
      </c>
      <c r="G612" s="43">
        <f>IF(A612&lt;&gt;"",IF(A612&lt;Data!$G$11*0.25,$C$13/$G$32,IF(A612&gt;Data!$G$11*0.25,$C$13,$C$13*10)),"")</f>
        <v>2</v>
      </c>
      <c r="H612" s="43">
        <f>IF(A612&lt;&gt;"",IF(Data!$G$9="constant",$C$13,IF(Data!$G$9="squeeze",G612,F612)),"")</f>
        <v>2</v>
      </c>
      <c r="I612" s="38">
        <f ca="1">IF(ISNUMBER(A612),NORMINV(RAND(),0,IF(AND(Data!$G$9="squeeze",A612&lt;Data!$G$11*0.25),$H$32,1)*$C$30*$C$13)*($C$14*$C$12),"")</f>
        <v>-4.1701139264376902E-4</v>
      </c>
      <c r="J612" s="42">
        <f ca="1">IFERROR(IF(Data!$C$6="Real",B612,I612+J611+($C$14*$C$12)*(NORMINV(RAND(),$C$15,CHOOSE($G$13,$C$13,F612,G612)))),"")</f>
        <v>1.343806678670054</v>
      </c>
      <c r="K612" s="88">
        <f>IF(ISNUMBER(A612), IF($G$16="fixed",$G$17,MIN(H612*Data!$C$7*$C$16*0.5,$C$17*Data!$C$7))*$C$12,"")</f>
        <v>8.0000000000000007E-5</v>
      </c>
      <c r="L612" s="42">
        <f t="shared" ca="1" si="284"/>
        <v>1.343806678670054</v>
      </c>
      <c r="M612" s="44">
        <f t="shared" ca="1" si="285"/>
        <v>1.343846678670054</v>
      </c>
      <c r="N612" s="44">
        <f t="shared" ca="1" si="286"/>
        <v>1.3437666786700539</v>
      </c>
      <c r="O612" s="108">
        <f t="shared" ca="1" si="261"/>
        <v>1.1534603846052156</v>
      </c>
      <c r="P612" s="102">
        <f t="shared" ca="1" si="262"/>
        <v>6.8376276129616391</v>
      </c>
      <c r="Q612" s="102">
        <f t="shared" ca="1" si="263"/>
        <v>-0.46824335534688349</v>
      </c>
      <c r="R612" s="120">
        <f t="shared" ca="1" si="281"/>
        <v>1</v>
      </c>
      <c r="S612" s="54">
        <f t="shared" ca="1" si="282"/>
        <v>0</v>
      </c>
      <c r="T612" s="5" t="str">
        <f t="shared" ca="1" si="264"/>
        <v/>
      </c>
      <c r="U612" s="152" t="str">
        <f t="shared" ca="1" si="265"/>
        <v/>
      </c>
      <c r="V612" s="152" t="str">
        <f t="shared" ca="1" si="266"/>
        <v/>
      </c>
      <c r="W612" s="153" t="str">
        <f t="shared" ca="1" si="267"/>
        <v/>
      </c>
      <c r="X612" s="153" t="str">
        <f t="shared" ca="1" si="268"/>
        <v/>
      </c>
      <c r="Y612" s="153" t="str">
        <f t="shared" ca="1" si="269"/>
        <v/>
      </c>
      <c r="Z612" s="153" t="str">
        <f t="shared" ca="1" si="270"/>
        <v/>
      </c>
      <c r="AA612" s="152" t="str">
        <f t="shared" ca="1" si="271"/>
        <v/>
      </c>
      <c r="AB612" s="152" t="str">
        <f t="shared" ca="1" si="272"/>
        <v/>
      </c>
      <c r="AC612" s="154" t="str">
        <f t="shared" ca="1" si="273"/>
        <v/>
      </c>
      <c r="AD612" s="154" t="str">
        <f t="shared" ca="1" si="274"/>
        <v/>
      </c>
      <c r="AE612" s="3">
        <f t="shared" ca="1" si="275"/>
        <v>0</v>
      </c>
      <c r="AF612" s="3">
        <f t="shared" ca="1" si="276"/>
        <v>0</v>
      </c>
      <c r="AG612" s="3" t="str">
        <f t="shared" ca="1" si="283"/>
        <v/>
      </c>
      <c r="AH612" s="4" t="str">
        <f t="shared" ca="1" si="277"/>
        <v/>
      </c>
      <c r="AI612" s="75">
        <f t="shared" ca="1" si="278"/>
        <v>-81.180141999199762</v>
      </c>
      <c r="AJ612" s="75">
        <f t="shared" ca="1" si="279"/>
        <v>-81.180141999199762</v>
      </c>
    </row>
    <row r="613" spans="1:36" ht="14.25">
      <c r="A613" s="41">
        <f t="shared" si="280"/>
        <v>547</v>
      </c>
      <c r="B613" s="150">
        <f ca="1">IF(ISNUMBER(A613),INDEX('MetaTrader Import'!$H$13:$J$5893,TRUNC(((A613-$A$39+1)-1)/3)+1,MOD((A613-$A$39+1)-1,3)+1),"")</f>
        <v>0</v>
      </c>
      <c r="C613" s="43">
        <f t="shared" ca="1" si="257"/>
        <v>18.797111806015515</v>
      </c>
      <c r="D613" s="43">
        <f t="shared" ca="1" si="258"/>
        <v>3.7709836936422185</v>
      </c>
      <c r="E613" s="43">
        <f t="shared" ca="1" si="259"/>
        <v>22.568095499657733</v>
      </c>
      <c r="F613" s="43">
        <f t="shared" ca="1" si="260"/>
        <v>2.2568095499657734</v>
      </c>
      <c r="G613" s="43">
        <f>IF(A613&lt;&gt;"",IF(A613&lt;Data!$G$11*0.25,$C$13/$G$32,IF(A613&gt;Data!$G$11*0.25,$C$13,$C$13*10)),"")</f>
        <v>2</v>
      </c>
      <c r="H613" s="43">
        <f>IF(A613&lt;&gt;"",IF(Data!$G$9="constant",$C$13,IF(Data!$G$9="squeeze",G613,F613)),"")</f>
        <v>2</v>
      </c>
      <c r="I613" s="38">
        <f ca="1">IF(ISNUMBER(A613),NORMINV(RAND(),0,IF(AND(Data!$G$9="squeeze",A613&lt;Data!$G$11*0.25),$H$32,1)*$C$30*$C$13)*($C$14*$C$12),"")</f>
        <v>-1.0124008355440326E-5</v>
      </c>
      <c r="J613" s="42">
        <f ca="1">IFERROR(IF(Data!$C$6="Real",B613,I613+J612+($C$14*$C$12)*(NORMINV(RAND(),$C$15,CHOOSE($G$13,$C$13,F613,G613)))),"")</f>
        <v>1.3435470756488954</v>
      </c>
      <c r="K613" s="88">
        <f>IF(ISNUMBER(A613), IF($G$16="fixed",$G$17,MIN(H613*Data!$C$7*$C$16*0.5,$C$17*Data!$C$7))*$C$12,"")</f>
        <v>8.0000000000000007E-5</v>
      </c>
      <c r="L613" s="42">
        <f t="shared" ca="1" si="284"/>
        <v>1.3435470756488954</v>
      </c>
      <c r="M613" s="44">
        <f t="shared" ca="1" si="285"/>
        <v>1.3435870756488955</v>
      </c>
      <c r="N613" s="44">
        <f t="shared" ca="1" si="286"/>
        <v>1.3435070756488954</v>
      </c>
      <c r="O613" s="108">
        <f t="shared" ca="1" si="261"/>
        <v>1.2639824198975975</v>
      </c>
      <c r="P613" s="102">
        <f t="shared" ca="1" si="262"/>
        <v>7.0846154048588872</v>
      </c>
      <c r="Q613" s="102">
        <f t="shared" ca="1" si="263"/>
        <v>-0.28547960354565094</v>
      </c>
      <c r="R613" s="120">
        <f t="shared" ca="1" si="281"/>
        <v>1</v>
      </c>
      <c r="S613" s="54">
        <f t="shared" ca="1" si="282"/>
        <v>0</v>
      </c>
      <c r="T613" s="5" t="str">
        <f t="shared" ca="1" si="264"/>
        <v/>
      </c>
      <c r="U613" s="152" t="str">
        <f t="shared" ca="1" si="265"/>
        <v/>
      </c>
      <c r="V613" s="152" t="str">
        <f t="shared" ca="1" si="266"/>
        <v/>
      </c>
      <c r="W613" s="153" t="str">
        <f t="shared" ca="1" si="267"/>
        <v/>
      </c>
      <c r="X613" s="153" t="str">
        <f t="shared" ca="1" si="268"/>
        <v/>
      </c>
      <c r="Y613" s="153" t="str">
        <f t="shared" ca="1" si="269"/>
        <v/>
      </c>
      <c r="Z613" s="153" t="str">
        <f t="shared" ca="1" si="270"/>
        <v/>
      </c>
      <c r="AA613" s="152" t="str">
        <f t="shared" ca="1" si="271"/>
        <v/>
      </c>
      <c r="AB613" s="152" t="str">
        <f t="shared" ca="1" si="272"/>
        <v/>
      </c>
      <c r="AC613" s="154" t="str">
        <f t="shared" ca="1" si="273"/>
        <v/>
      </c>
      <c r="AD613" s="154" t="str">
        <f t="shared" ca="1" si="274"/>
        <v/>
      </c>
      <c r="AE613" s="3">
        <f t="shared" ca="1" si="275"/>
        <v>0</v>
      </c>
      <c r="AF613" s="3">
        <f t="shared" ca="1" si="276"/>
        <v>0</v>
      </c>
      <c r="AG613" s="3" t="str">
        <f t="shared" ca="1" si="283"/>
        <v/>
      </c>
      <c r="AH613" s="4" t="str">
        <f t="shared" ca="1" si="277"/>
        <v/>
      </c>
      <c r="AI613" s="75">
        <f t="shared" ca="1" si="278"/>
        <v>-81.180141999199762</v>
      </c>
      <c r="AJ613" s="75">
        <f t="shared" ca="1" si="279"/>
        <v>-81.180141999199762</v>
      </c>
    </row>
    <row r="614" spans="1:36" ht="14.25">
      <c r="A614" s="41">
        <f t="shared" si="280"/>
        <v>548</v>
      </c>
      <c r="B614" s="150">
        <f ca="1">IF(ISNUMBER(A614),INDEX('MetaTrader Import'!$H$13:$J$5893,TRUNC(((A614-$A$39+1)-1)/3)+1,MOD((A614-$A$39+1)-1,3)+1),"")</f>
        <v>0</v>
      </c>
      <c r="C614" s="43">
        <f t="shared" ca="1" si="257"/>
        <v>22.568095499657733</v>
      </c>
      <c r="D614" s="43">
        <f t="shared" ca="1" si="258"/>
        <v>-0.71264816101188799</v>
      </c>
      <c r="E614" s="43">
        <f t="shared" ca="1" si="259"/>
        <v>21.855447338645845</v>
      </c>
      <c r="F614" s="43">
        <f t="shared" ca="1" si="260"/>
        <v>2.1855447338645844</v>
      </c>
      <c r="G614" s="43">
        <f>IF(A614&lt;&gt;"",IF(A614&lt;Data!$G$11*0.25,$C$13/$G$32,IF(A614&gt;Data!$G$11*0.25,$C$13,$C$13*10)),"")</f>
        <v>2</v>
      </c>
      <c r="H614" s="43">
        <f>IF(A614&lt;&gt;"",IF(Data!$G$9="constant",$C$13,IF(Data!$G$9="squeeze",G614,F614)),"")</f>
        <v>2</v>
      </c>
      <c r="I614" s="38">
        <f ca="1">IF(ISNUMBER(A614),NORMINV(RAND(),0,IF(AND(Data!$G$9="squeeze",A614&lt;Data!$G$11*0.25),$H$32,1)*$C$30*$C$13)*($C$14*$C$12),"")</f>
        <v>6.934171417427022E-4</v>
      </c>
      <c r="J614" s="42">
        <f ca="1">IFERROR(IF(Data!$C$6="Real",B614,I614+J613+($C$14*$C$12)*(NORMINV(RAND(),$C$15,CHOOSE($G$13,$C$13,F614,G614)))),"")</f>
        <v>1.3445366145050994</v>
      </c>
      <c r="K614" s="88">
        <f>IF(ISNUMBER(A614), IF($G$16="fixed",$G$17,MIN(H614*Data!$C$7*$C$16*0.5,$C$17*Data!$C$7))*$C$12,"")</f>
        <v>8.0000000000000007E-5</v>
      </c>
      <c r="L614" s="42">
        <f t="shared" ca="1" si="284"/>
        <v>1.3445366145050994</v>
      </c>
      <c r="M614" s="44">
        <f t="shared" ca="1" si="285"/>
        <v>1.3445766145050995</v>
      </c>
      <c r="N614" s="44">
        <f t="shared" ca="1" si="286"/>
        <v>1.3444966145050994</v>
      </c>
      <c r="O614" s="108">
        <f t="shared" ca="1" si="261"/>
        <v>1.6229946846523078</v>
      </c>
      <c r="P614" s="102">
        <f t="shared" ca="1" si="262"/>
        <v>8.330774844673785</v>
      </c>
      <c r="Q614" s="102">
        <f t="shared" ca="1" si="263"/>
        <v>-8.7266691125696905E-2</v>
      </c>
      <c r="R614" s="120">
        <f t="shared" ca="1" si="281"/>
        <v>1</v>
      </c>
      <c r="S614" s="54">
        <f t="shared" ca="1" si="282"/>
        <v>0</v>
      </c>
      <c r="T614" s="5" t="str">
        <f t="shared" ca="1" si="264"/>
        <v/>
      </c>
      <c r="U614" s="152" t="str">
        <f t="shared" ca="1" si="265"/>
        <v/>
      </c>
      <c r="V614" s="152" t="str">
        <f t="shared" ca="1" si="266"/>
        <v/>
      </c>
      <c r="W614" s="153" t="str">
        <f t="shared" ca="1" si="267"/>
        <v/>
      </c>
      <c r="X614" s="153" t="str">
        <f t="shared" ca="1" si="268"/>
        <v/>
      </c>
      <c r="Y614" s="153" t="str">
        <f t="shared" ca="1" si="269"/>
        <v/>
      </c>
      <c r="Z614" s="153" t="str">
        <f t="shared" ca="1" si="270"/>
        <v/>
      </c>
      <c r="AA614" s="152" t="str">
        <f t="shared" ca="1" si="271"/>
        <v/>
      </c>
      <c r="AB614" s="152" t="str">
        <f t="shared" ca="1" si="272"/>
        <v/>
      </c>
      <c r="AC614" s="154" t="str">
        <f t="shared" ca="1" si="273"/>
        <v/>
      </c>
      <c r="AD614" s="154" t="str">
        <f t="shared" ca="1" si="274"/>
        <v/>
      </c>
      <c r="AE614" s="3">
        <f t="shared" ca="1" si="275"/>
        <v>0</v>
      </c>
      <c r="AF614" s="3">
        <f t="shared" ca="1" si="276"/>
        <v>0</v>
      </c>
      <c r="AG614" s="3" t="str">
        <f t="shared" ca="1" si="283"/>
        <v/>
      </c>
      <c r="AH614" s="4" t="str">
        <f t="shared" ca="1" si="277"/>
        <v/>
      </c>
      <c r="AI614" s="75">
        <f t="shared" ca="1" si="278"/>
        <v>-81.180141999199762</v>
      </c>
      <c r="AJ614" s="75">
        <f t="shared" ca="1" si="279"/>
        <v>-81.180141999199762</v>
      </c>
    </row>
    <row r="615" spans="1:36" ht="14.25">
      <c r="A615" s="41">
        <f t="shared" si="280"/>
        <v>549</v>
      </c>
      <c r="B615" s="150">
        <f>IF(ISNUMBER(A615),INDEX('MetaTrader Import'!$H$13:$J$5893,TRUNC(((A615-$A$39+1)-1)/3)+1,MOD((A615-$A$39+1)-1,3)+1),"")</f>
        <v>0</v>
      </c>
      <c r="C615" s="43">
        <f t="shared" ca="1" si="257"/>
        <v>21.855447338645845</v>
      </c>
      <c r="D615" s="43">
        <f t="shared" ca="1" si="258"/>
        <v>0.53284584037759608</v>
      </c>
      <c r="E615" s="43">
        <f t="shared" ca="1" si="259"/>
        <v>22.388293179023442</v>
      </c>
      <c r="F615" s="43">
        <f t="shared" ca="1" si="260"/>
        <v>2.2388293179023444</v>
      </c>
      <c r="G615" s="43">
        <f>IF(A615&lt;&gt;"",IF(A615&lt;Data!$G$11*0.25,$C$13/$G$32,IF(A615&gt;Data!$G$11*0.25,$C$13,$C$13*10)),"")</f>
        <v>2</v>
      </c>
      <c r="H615" s="43">
        <f>IF(A615&lt;&gt;"",IF(Data!$G$9="constant",$C$13,IF(Data!$G$9="squeeze",G615,F615)),"")</f>
        <v>2</v>
      </c>
      <c r="I615" s="38">
        <f ca="1">IF(ISNUMBER(A615),NORMINV(RAND(),0,IF(AND(Data!$G$9="squeeze",A615&lt;Data!$G$11*0.25),$H$32,1)*$C$30*$C$13)*($C$14*$C$12),"")</f>
        <v>-3.903244796351402E-4</v>
      </c>
      <c r="J615" s="42">
        <f ca="1">IFERROR(IF(Data!$C$6="Real",B615,I615+J614+($C$14*$C$12)*(NORMINV(RAND(),$C$15,CHOOSE($G$13,$C$13,F615,G615)))),"")</f>
        <v>1.3435295964338556</v>
      </c>
      <c r="K615" s="88">
        <f>IF(ISNUMBER(A615), IF($G$16="fixed",$G$17,MIN(H615*Data!$C$7*$C$16*0.5,$C$17*Data!$C$7))*$C$12,"")</f>
        <v>8.0000000000000007E-5</v>
      </c>
      <c r="L615" s="42">
        <f t="shared" ca="1" si="284"/>
        <v>1.3435295964338556</v>
      </c>
      <c r="M615" s="44">
        <f t="shared" ca="1" si="285"/>
        <v>1.3435695964338557</v>
      </c>
      <c r="N615" s="44">
        <f t="shared" ca="1" si="286"/>
        <v>1.3434895964338556</v>
      </c>
      <c r="O615" s="108">
        <f t="shared" ca="1" si="261"/>
        <v>1.3576722762153446</v>
      </c>
      <c r="P615" s="102">
        <f t="shared" ca="1" si="262"/>
        <v>7.407975535097413</v>
      </c>
      <c r="Q615" s="102">
        <f t="shared" ca="1" si="263"/>
        <v>6.0328326131426378E-2</v>
      </c>
      <c r="R615" s="120">
        <f t="shared" ca="1" si="281"/>
        <v>1</v>
      </c>
      <c r="S615" s="54">
        <f t="shared" ca="1" si="282"/>
        <v>0</v>
      </c>
      <c r="T615" s="5" t="str">
        <f t="shared" ca="1" si="264"/>
        <v/>
      </c>
      <c r="U615" s="152" t="str">
        <f t="shared" ca="1" si="265"/>
        <v/>
      </c>
      <c r="V615" s="152" t="str">
        <f t="shared" ca="1" si="266"/>
        <v/>
      </c>
      <c r="W615" s="153" t="str">
        <f t="shared" ca="1" si="267"/>
        <v/>
      </c>
      <c r="X615" s="153" t="str">
        <f t="shared" ca="1" si="268"/>
        <v/>
      </c>
      <c r="Y615" s="153" t="str">
        <f t="shared" ca="1" si="269"/>
        <v/>
      </c>
      <c r="Z615" s="153" t="str">
        <f t="shared" ca="1" si="270"/>
        <v/>
      </c>
      <c r="AA615" s="152" t="str">
        <f t="shared" ca="1" si="271"/>
        <v/>
      </c>
      <c r="AB615" s="152" t="str">
        <f t="shared" ca="1" si="272"/>
        <v/>
      </c>
      <c r="AC615" s="154" t="str">
        <f t="shared" ca="1" si="273"/>
        <v/>
      </c>
      <c r="AD615" s="154" t="str">
        <f t="shared" ca="1" si="274"/>
        <v/>
      </c>
      <c r="AE615" s="3">
        <f t="shared" ca="1" si="275"/>
        <v>0</v>
      </c>
      <c r="AF615" s="3">
        <f t="shared" ca="1" si="276"/>
        <v>0</v>
      </c>
      <c r="AG615" s="3" t="str">
        <f t="shared" ca="1" si="283"/>
        <v/>
      </c>
      <c r="AH615" s="4" t="str">
        <f t="shared" ca="1" si="277"/>
        <v/>
      </c>
      <c r="AI615" s="75">
        <f t="shared" ca="1" si="278"/>
        <v>-81.180141999199762</v>
      </c>
      <c r="AJ615" s="75">
        <f t="shared" ca="1" si="279"/>
        <v>-81.180141999199762</v>
      </c>
    </row>
    <row r="616" spans="1:36" ht="14.25">
      <c r="A616" s="41">
        <f t="shared" si="280"/>
        <v>550</v>
      </c>
      <c r="B616" s="150">
        <f ca="1">IF(ISNUMBER(A616),INDEX('MetaTrader Import'!$H$13:$J$5893,TRUNC(((A616-$A$39+1)-1)/3)+1,MOD((A616-$A$39+1)-1,3)+1),"")</f>
        <v>0</v>
      </c>
      <c r="C616" s="43">
        <f t="shared" ca="1" si="257"/>
        <v>22.388293179023442</v>
      </c>
      <c r="D616" s="43">
        <f t="shared" ca="1" si="258"/>
        <v>0.20587493524648853</v>
      </c>
      <c r="E616" s="43">
        <f t="shared" ca="1" si="259"/>
        <v>22.59416811426993</v>
      </c>
      <c r="F616" s="43">
        <f t="shared" ca="1" si="260"/>
        <v>2.259416811426993</v>
      </c>
      <c r="G616" s="43">
        <f>IF(A616&lt;&gt;"",IF(A616&lt;Data!$G$11*0.25,$C$13/$G$32,IF(A616&gt;Data!$G$11*0.25,$C$13,$C$13*10)),"")</f>
        <v>2</v>
      </c>
      <c r="H616" s="43">
        <f>IF(A616&lt;&gt;"",IF(Data!$G$9="constant",$C$13,IF(Data!$G$9="squeeze",G616,F616)),"")</f>
        <v>2</v>
      </c>
      <c r="I616" s="38">
        <f ca="1">IF(ISNUMBER(A616),NORMINV(RAND(),0,IF(AND(Data!$G$9="squeeze",A616&lt;Data!$G$11*0.25),$H$32,1)*$C$30*$C$13)*($C$14*$C$12),"")</f>
        <v>-4.4453832370902954E-4</v>
      </c>
      <c r="J616" s="42">
        <f ca="1">IFERROR(IF(Data!$C$6="Real",B616,I616+J615+($C$14*$C$12)*(NORMINV(RAND(),$C$15,CHOOSE($G$13,$C$13,F616,G616)))),"")</f>
        <v>1.3428227734527625</v>
      </c>
      <c r="K616" s="88">
        <f>IF(ISNUMBER(A616), IF($G$16="fixed",$G$17,MIN(H616*Data!$C$7*$C$16*0.5,$C$17*Data!$C$7))*$C$12,"")</f>
        <v>8.0000000000000007E-5</v>
      </c>
      <c r="L616" s="42">
        <f t="shared" ca="1" si="284"/>
        <v>1.3428227734527625</v>
      </c>
      <c r="M616" s="44">
        <f t="shared" ca="1" si="285"/>
        <v>1.3428627734527625</v>
      </c>
      <c r="N616" s="44">
        <f t="shared" ca="1" si="286"/>
        <v>1.3427827734527624</v>
      </c>
      <c r="O616" s="108">
        <f t="shared" ca="1" si="261"/>
        <v>1.0106675395933191</v>
      </c>
      <c r="P616" s="102">
        <f t="shared" ca="1" si="262"/>
        <v>6.9192181894481868</v>
      </c>
      <c r="Q616" s="102">
        <f t="shared" ca="1" si="263"/>
        <v>0.16208295596010869</v>
      </c>
      <c r="R616" s="120">
        <f t="shared" ca="1" si="281"/>
        <v>1</v>
      </c>
      <c r="S616" s="54">
        <f t="shared" ca="1" si="282"/>
        <v>0</v>
      </c>
      <c r="T616" s="5" t="str">
        <f t="shared" ca="1" si="264"/>
        <v/>
      </c>
      <c r="U616" s="152" t="str">
        <f t="shared" ca="1" si="265"/>
        <v/>
      </c>
      <c r="V616" s="152" t="str">
        <f t="shared" ca="1" si="266"/>
        <v/>
      </c>
      <c r="W616" s="153" t="str">
        <f t="shared" ca="1" si="267"/>
        <v/>
      </c>
      <c r="X616" s="153" t="str">
        <f t="shared" ca="1" si="268"/>
        <v/>
      </c>
      <c r="Y616" s="153" t="str">
        <f t="shared" ca="1" si="269"/>
        <v/>
      </c>
      <c r="Z616" s="153" t="str">
        <f t="shared" ca="1" si="270"/>
        <v/>
      </c>
      <c r="AA616" s="152" t="str">
        <f t="shared" ca="1" si="271"/>
        <v/>
      </c>
      <c r="AB616" s="152" t="str">
        <f t="shared" ca="1" si="272"/>
        <v/>
      </c>
      <c r="AC616" s="154" t="str">
        <f t="shared" ca="1" si="273"/>
        <v/>
      </c>
      <c r="AD616" s="154" t="str">
        <f t="shared" ca="1" si="274"/>
        <v/>
      </c>
      <c r="AE616" s="3">
        <f t="shared" ca="1" si="275"/>
        <v>0</v>
      </c>
      <c r="AF616" s="3">
        <f t="shared" ca="1" si="276"/>
        <v>0</v>
      </c>
      <c r="AG616" s="3" t="str">
        <f t="shared" ca="1" si="283"/>
        <v/>
      </c>
      <c r="AH616" s="4" t="str">
        <f t="shared" ca="1" si="277"/>
        <v/>
      </c>
      <c r="AI616" s="75">
        <f t="shared" ca="1" si="278"/>
        <v>-81.180141999199762</v>
      </c>
      <c r="AJ616" s="75">
        <f t="shared" ca="1" si="279"/>
        <v>-81.180141999199762</v>
      </c>
    </row>
    <row r="617" spans="1:36" ht="14.25">
      <c r="A617" s="41">
        <f t="shared" si="280"/>
        <v>551</v>
      </c>
      <c r="B617" s="150">
        <f ca="1">IF(ISNUMBER(A617),INDEX('MetaTrader Import'!$H$13:$J$5893,TRUNC(((A617-$A$39+1)-1)/3)+1,MOD((A617-$A$39+1)-1,3)+1),"")</f>
        <v>0</v>
      </c>
      <c r="C617" s="43">
        <f t="shared" ca="1" si="257"/>
        <v>22.59416811426993</v>
      </c>
      <c r="D617" s="43">
        <f t="shared" ca="1" si="258"/>
        <v>1.6996906756490417</v>
      </c>
      <c r="E617" s="43">
        <f t="shared" ca="1" si="259"/>
        <v>24.293858789918971</v>
      </c>
      <c r="F617" s="43">
        <f t="shared" ca="1" si="260"/>
        <v>2.429385878991897</v>
      </c>
      <c r="G617" s="43">
        <f>IF(A617&lt;&gt;"",IF(A617&lt;Data!$G$11*0.25,$C$13/$G$32,IF(A617&gt;Data!$G$11*0.25,$C$13,$C$13*10)),"")</f>
        <v>2</v>
      </c>
      <c r="H617" s="43">
        <f>IF(A617&lt;&gt;"",IF(Data!$G$9="constant",$C$13,IF(Data!$G$9="squeeze",G617,F617)),"")</f>
        <v>2</v>
      </c>
      <c r="I617" s="38">
        <f ca="1">IF(ISNUMBER(A617),NORMINV(RAND(),0,IF(AND(Data!$G$9="squeeze",A617&lt;Data!$G$11*0.25),$H$32,1)*$C$30*$C$13)*($C$14*$C$12),"")</f>
        <v>3.7283607620332602E-4</v>
      </c>
      <c r="J617" s="42">
        <f ca="1">IFERROR(IF(Data!$C$6="Real",B617,I617+J616+($C$14*$C$12)*(NORMINV(RAND(),$C$15,CHOOSE($G$13,$C$13,F617,G617)))),"")</f>
        <v>1.3427221561921183</v>
      </c>
      <c r="K617" s="88">
        <f>IF(ISNUMBER(A617), IF($G$16="fixed",$G$17,MIN(H617*Data!$C$7*$C$16*0.5,$C$17*Data!$C$7))*$C$12,"")</f>
        <v>8.0000000000000007E-5</v>
      </c>
      <c r="L617" s="42">
        <f t="shared" ca="1" si="284"/>
        <v>1.3427221561921183</v>
      </c>
      <c r="M617" s="44">
        <f t="shared" ca="1" si="285"/>
        <v>1.3427621561921184</v>
      </c>
      <c r="N617" s="44">
        <f t="shared" ca="1" si="286"/>
        <v>1.3426821561921183</v>
      </c>
      <c r="O617" s="108">
        <f t="shared" ca="1" si="261"/>
        <v>0.70829215375714127</v>
      </c>
      <c r="P617" s="102">
        <f t="shared" ca="1" si="262"/>
        <v>6.7318005491038679</v>
      </c>
      <c r="Q617" s="102">
        <f t="shared" ca="1" si="263"/>
        <v>0.21904523321606348</v>
      </c>
      <c r="R617" s="120">
        <f t="shared" ca="1" si="281"/>
        <v>1</v>
      </c>
      <c r="S617" s="54">
        <f t="shared" ca="1" si="282"/>
        <v>0</v>
      </c>
      <c r="T617" s="5" t="str">
        <f t="shared" ca="1" si="264"/>
        <v/>
      </c>
      <c r="U617" s="152" t="str">
        <f t="shared" ca="1" si="265"/>
        <v/>
      </c>
      <c r="V617" s="152" t="str">
        <f t="shared" ca="1" si="266"/>
        <v/>
      </c>
      <c r="W617" s="153" t="str">
        <f t="shared" ca="1" si="267"/>
        <v/>
      </c>
      <c r="X617" s="153" t="str">
        <f t="shared" ca="1" si="268"/>
        <v/>
      </c>
      <c r="Y617" s="153" t="str">
        <f t="shared" ca="1" si="269"/>
        <v/>
      </c>
      <c r="Z617" s="153" t="str">
        <f t="shared" ca="1" si="270"/>
        <v/>
      </c>
      <c r="AA617" s="152" t="str">
        <f t="shared" ca="1" si="271"/>
        <v/>
      </c>
      <c r="AB617" s="152" t="str">
        <f t="shared" ca="1" si="272"/>
        <v/>
      </c>
      <c r="AC617" s="154" t="str">
        <f t="shared" ca="1" si="273"/>
        <v/>
      </c>
      <c r="AD617" s="154" t="str">
        <f t="shared" ca="1" si="274"/>
        <v/>
      </c>
      <c r="AE617" s="3">
        <f t="shared" ca="1" si="275"/>
        <v>0</v>
      </c>
      <c r="AF617" s="3">
        <f t="shared" ca="1" si="276"/>
        <v>0</v>
      </c>
      <c r="AG617" s="3" t="str">
        <f t="shared" ca="1" si="283"/>
        <v/>
      </c>
      <c r="AH617" s="4" t="str">
        <f t="shared" ca="1" si="277"/>
        <v/>
      </c>
      <c r="AI617" s="75">
        <f t="shared" ca="1" si="278"/>
        <v>-81.180141999199762</v>
      </c>
      <c r="AJ617" s="75">
        <f t="shared" ca="1" si="279"/>
        <v>-81.180141999199762</v>
      </c>
    </row>
    <row r="618" spans="1:36" ht="14.25">
      <c r="A618" s="41">
        <f t="shared" si="280"/>
        <v>552</v>
      </c>
      <c r="B618" s="150">
        <f>IF(ISNUMBER(A618),INDEX('MetaTrader Import'!$H$13:$J$5893,TRUNC(((A618-$A$39+1)-1)/3)+1,MOD((A618-$A$39+1)-1,3)+1),"")</f>
        <v>0</v>
      </c>
      <c r="C618" s="43">
        <f t="shared" ca="1" si="257"/>
        <v>24.293858789918971</v>
      </c>
      <c r="D618" s="43">
        <f t="shared" ca="1" si="258"/>
        <v>-1.0426142402381662</v>
      </c>
      <c r="E618" s="43">
        <f t="shared" ca="1" si="259"/>
        <v>23.251244549680806</v>
      </c>
      <c r="F618" s="43">
        <f t="shared" ca="1" si="260"/>
        <v>2.3251244549680807</v>
      </c>
      <c r="G618" s="43">
        <f>IF(A618&lt;&gt;"",IF(A618&lt;Data!$G$11*0.25,$C$13/$G$32,IF(A618&gt;Data!$G$11*0.25,$C$13,$C$13*10)),"")</f>
        <v>2</v>
      </c>
      <c r="H618" s="43">
        <f>IF(A618&lt;&gt;"",IF(Data!$G$9="constant",$C$13,IF(Data!$G$9="squeeze",G618,F618)),"")</f>
        <v>2</v>
      </c>
      <c r="I618" s="38">
        <f ca="1">IF(ISNUMBER(A618),NORMINV(RAND(),0,IF(AND(Data!$G$9="squeeze",A618&lt;Data!$G$11*0.25),$H$32,1)*$C$30*$C$13)*($C$14*$C$12),"")</f>
        <v>-1.9483251543378263E-4</v>
      </c>
      <c r="J618" s="42">
        <f ca="1">IFERROR(IF(Data!$C$6="Real",B618,I618+J617+($C$14*$C$12)*(NORMINV(RAND(),$C$15,CHOOSE($G$13,$C$13,F618,G618)))),"")</f>
        <v>1.3422592833510685</v>
      </c>
      <c r="K618" s="88">
        <f>IF(ISNUMBER(A618), IF($G$16="fixed",$G$17,MIN(H618*Data!$C$7*$C$16*0.5,$C$17*Data!$C$7))*$C$12,"")</f>
        <v>8.0000000000000007E-5</v>
      </c>
      <c r="L618" s="42">
        <f t="shared" ca="1" si="284"/>
        <v>1.3422592833510685</v>
      </c>
      <c r="M618" s="44">
        <f t="shared" ca="1" si="285"/>
        <v>1.3422992833510685</v>
      </c>
      <c r="N618" s="44">
        <f t="shared" ca="1" si="286"/>
        <v>1.3422192833510684</v>
      </c>
      <c r="O618" s="108">
        <f t="shared" ca="1" si="261"/>
        <v>0.38715275340774269</v>
      </c>
      <c r="P618" s="102">
        <f t="shared" ca="1" si="262"/>
        <v>7.0575848594426809</v>
      </c>
      <c r="Q618" s="102">
        <f t="shared" ca="1" si="263"/>
        <v>0.24366561261557546</v>
      </c>
      <c r="R618" s="120">
        <f t="shared" ca="1" si="281"/>
        <v>1</v>
      </c>
      <c r="S618" s="54">
        <f t="shared" ca="1" si="282"/>
        <v>0</v>
      </c>
      <c r="T618" s="5" t="str">
        <f t="shared" ca="1" si="264"/>
        <v/>
      </c>
      <c r="U618" s="152" t="str">
        <f t="shared" ca="1" si="265"/>
        <v/>
      </c>
      <c r="V618" s="152" t="str">
        <f t="shared" ca="1" si="266"/>
        <v/>
      </c>
      <c r="W618" s="153" t="str">
        <f t="shared" ca="1" si="267"/>
        <v/>
      </c>
      <c r="X618" s="153" t="str">
        <f t="shared" ca="1" si="268"/>
        <v/>
      </c>
      <c r="Y618" s="153" t="str">
        <f t="shared" ca="1" si="269"/>
        <v/>
      </c>
      <c r="Z618" s="153" t="str">
        <f t="shared" ca="1" si="270"/>
        <v/>
      </c>
      <c r="AA618" s="152" t="str">
        <f t="shared" ca="1" si="271"/>
        <v/>
      </c>
      <c r="AB618" s="152" t="str">
        <f t="shared" ca="1" si="272"/>
        <v/>
      </c>
      <c r="AC618" s="154" t="str">
        <f t="shared" ca="1" si="273"/>
        <v/>
      </c>
      <c r="AD618" s="154" t="str">
        <f t="shared" ca="1" si="274"/>
        <v/>
      </c>
      <c r="AE618" s="3">
        <f t="shared" ca="1" si="275"/>
        <v>0</v>
      </c>
      <c r="AF618" s="3">
        <f t="shared" ca="1" si="276"/>
        <v>0</v>
      </c>
      <c r="AG618" s="3" t="str">
        <f t="shared" ca="1" si="283"/>
        <v/>
      </c>
      <c r="AH618" s="4" t="str">
        <f t="shared" ca="1" si="277"/>
        <v/>
      </c>
      <c r="AI618" s="75">
        <f t="shared" ca="1" si="278"/>
        <v>-81.180141999199762</v>
      </c>
      <c r="AJ618" s="75">
        <f t="shared" ca="1" si="279"/>
        <v>-81.180141999199762</v>
      </c>
    </row>
    <row r="619" spans="1:36" ht="14.25">
      <c r="A619" s="41">
        <f t="shared" si="280"/>
        <v>553</v>
      </c>
      <c r="B619" s="150">
        <f ca="1">IF(ISNUMBER(A619),INDEX('MetaTrader Import'!$H$13:$J$5893,TRUNC(((A619-$A$39+1)-1)/3)+1,MOD((A619-$A$39+1)-1,3)+1),"")</f>
        <v>0</v>
      </c>
      <c r="C619" s="43">
        <f t="shared" ca="1" si="257"/>
        <v>23.251244549680806</v>
      </c>
      <c r="D619" s="43">
        <f t="shared" ca="1" si="258"/>
        <v>-0.33755975303453728</v>
      </c>
      <c r="E619" s="43">
        <f t="shared" ca="1" si="259"/>
        <v>22.913684796646269</v>
      </c>
      <c r="F619" s="43">
        <f t="shared" ca="1" si="260"/>
        <v>2.291368479664627</v>
      </c>
      <c r="G619" s="43">
        <f>IF(A619&lt;&gt;"",IF(A619&lt;Data!$G$11*0.25,$C$13/$G$32,IF(A619&gt;Data!$G$11*0.25,$C$13,$C$13*10)),"")</f>
        <v>2</v>
      </c>
      <c r="H619" s="43">
        <f>IF(A619&lt;&gt;"",IF(Data!$G$9="constant",$C$13,IF(Data!$G$9="squeeze",G619,F619)),"")</f>
        <v>2</v>
      </c>
      <c r="I619" s="38">
        <f ca="1">IF(ISNUMBER(A619),NORMINV(RAND(),0,IF(AND(Data!$G$9="squeeze",A619&lt;Data!$G$11*0.25),$H$32,1)*$C$30*$C$13)*($C$14*$C$12),"")</f>
        <v>-4.3483348765940415E-4</v>
      </c>
      <c r="J619" s="42">
        <f ca="1">IFERROR(IF(Data!$C$6="Real",B619,I619+J618+($C$14*$C$12)*(NORMINV(RAND(),$C$15,CHOOSE($G$13,$C$13,F619,G619)))),"")</f>
        <v>1.3413288898533482</v>
      </c>
      <c r="K619" s="88">
        <f>IF(ISNUMBER(A619), IF($G$16="fixed",$G$17,MIN(H619*Data!$C$7*$C$16*0.5,$C$17*Data!$C$7))*$C$12,"")</f>
        <v>8.0000000000000007E-5</v>
      </c>
      <c r="L619" s="42">
        <f t="shared" ca="1" si="284"/>
        <v>1.3413288898533482</v>
      </c>
      <c r="M619" s="44">
        <f t="shared" ca="1" si="285"/>
        <v>1.3413688898533482</v>
      </c>
      <c r="N619" s="44">
        <f t="shared" ca="1" si="286"/>
        <v>1.3412888898533482</v>
      </c>
      <c r="O619" s="108">
        <f t="shared" ca="1" si="261"/>
        <v>-0.4493590563405338</v>
      </c>
      <c r="P619" s="102">
        <f t="shared" ca="1" si="262"/>
        <v>7.6632530592084915</v>
      </c>
      <c r="Q619" s="102">
        <f t="shared" ca="1" si="263"/>
        <v>0.22780508746434441</v>
      </c>
      <c r="R619" s="120">
        <f t="shared" ca="1" si="281"/>
        <v>1</v>
      </c>
      <c r="S619" s="54">
        <f t="shared" ca="1" si="282"/>
        <v>0</v>
      </c>
      <c r="T619" s="5" t="str">
        <f t="shared" ca="1" si="264"/>
        <v/>
      </c>
      <c r="U619" s="152" t="str">
        <f t="shared" ca="1" si="265"/>
        <v/>
      </c>
      <c r="V619" s="152" t="str">
        <f t="shared" ca="1" si="266"/>
        <v/>
      </c>
      <c r="W619" s="153" t="str">
        <f t="shared" ca="1" si="267"/>
        <v/>
      </c>
      <c r="X619" s="153" t="str">
        <f t="shared" ca="1" si="268"/>
        <v/>
      </c>
      <c r="Y619" s="153" t="str">
        <f t="shared" ca="1" si="269"/>
        <v/>
      </c>
      <c r="Z619" s="153" t="str">
        <f t="shared" ca="1" si="270"/>
        <v/>
      </c>
      <c r="AA619" s="152" t="str">
        <f t="shared" ca="1" si="271"/>
        <v/>
      </c>
      <c r="AB619" s="152" t="str">
        <f t="shared" ca="1" si="272"/>
        <v/>
      </c>
      <c r="AC619" s="154" t="str">
        <f t="shared" ca="1" si="273"/>
        <v/>
      </c>
      <c r="AD619" s="154" t="str">
        <f t="shared" ca="1" si="274"/>
        <v/>
      </c>
      <c r="AE619" s="3">
        <f t="shared" ca="1" si="275"/>
        <v>0</v>
      </c>
      <c r="AF619" s="3">
        <f t="shared" ca="1" si="276"/>
        <v>0</v>
      </c>
      <c r="AG619" s="3" t="str">
        <f t="shared" ca="1" si="283"/>
        <v/>
      </c>
      <c r="AH619" s="4" t="str">
        <f t="shared" ca="1" si="277"/>
        <v/>
      </c>
      <c r="AI619" s="75">
        <f t="shared" ca="1" si="278"/>
        <v>-81.180141999199762</v>
      </c>
      <c r="AJ619" s="75">
        <f t="shared" ca="1" si="279"/>
        <v>-81.180141999199762</v>
      </c>
    </row>
    <row r="620" spans="1:36" ht="14.25">
      <c r="A620" s="41">
        <f t="shared" si="280"/>
        <v>554</v>
      </c>
      <c r="B620" s="150">
        <f ca="1">IF(ISNUMBER(A620),INDEX('MetaTrader Import'!$H$13:$J$5893,TRUNC(((A620-$A$39+1)-1)/3)+1,MOD((A620-$A$39+1)-1,3)+1),"")</f>
        <v>0</v>
      </c>
      <c r="C620" s="43">
        <f t="shared" ca="1" si="257"/>
        <v>22.913684796646269</v>
      </c>
      <c r="D620" s="43">
        <f t="shared" ca="1" si="258"/>
        <v>-7.825432464680393E-2</v>
      </c>
      <c r="E620" s="43">
        <f t="shared" ca="1" si="259"/>
        <v>22.835430471999466</v>
      </c>
      <c r="F620" s="43">
        <f t="shared" ca="1" si="260"/>
        <v>2.2835430471999465</v>
      </c>
      <c r="G620" s="43">
        <f>IF(A620&lt;&gt;"",IF(A620&lt;Data!$G$11*0.25,$C$13/$G$32,IF(A620&gt;Data!$G$11*0.25,$C$13,$C$13*10)),"")</f>
        <v>2</v>
      </c>
      <c r="H620" s="43">
        <f>IF(A620&lt;&gt;"",IF(Data!$G$9="constant",$C$13,IF(Data!$G$9="squeeze",G620,F620)),"")</f>
        <v>2</v>
      </c>
      <c r="I620" s="38">
        <f ca="1">IF(ISNUMBER(A620),NORMINV(RAND(),0,IF(AND(Data!$G$9="squeeze",A620&lt;Data!$G$11*0.25),$H$32,1)*$C$30*$C$13)*($C$14*$C$12),"")</f>
        <v>-2.2019207170924721E-4</v>
      </c>
      <c r="J620" s="42">
        <f ca="1">IFERROR(IF(Data!$C$6="Real",B620,I620+J619+($C$14*$C$12)*(NORMINV(RAND(),$C$15,CHOOSE($G$13,$C$13,F620,G620)))),"")</f>
        <v>1.3410797577022071</v>
      </c>
      <c r="K620" s="88">
        <f>IF(ISNUMBER(A620), IF($G$16="fixed",$G$17,MIN(H620*Data!$C$7*$C$16*0.5,$C$17*Data!$C$7))*$C$12,"")</f>
        <v>8.0000000000000007E-5</v>
      </c>
      <c r="L620" s="42">
        <f t="shared" ca="1" si="284"/>
        <v>1.3410797577022071</v>
      </c>
      <c r="M620" s="44">
        <f t="shared" ca="1" si="285"/>
        <v>1.3411197577022071</v>
      </c>
      <c r="N620" s="44">
        <f t="shared" ca="1" si="286"/>
        <v>1.3410397577022071</v>
      </c>
      <c r="O620" s="108">
        <f t="shared" ca="1" si="261"/>
        <v>-1.1417477872771189</v>
      </c>
      <c r="P620" s="102">
        <f t="shared" ca="1" si="262"/>
        <v>9.1170858665996857</v>
      </c>
      <c r="Q620" s="102">
        <f t="shared" ca="1" si="263"/>
        <v>0.22975293339952327</v>
      </c>
      <c r="R620" s="120">
        <f t="shared" ca="1" si="281"/>
        <v>1</v>
      </c>
      <c r="S620" s="54">
        <f t="shared" ca="1" si="282"/>
        <v>0</v>
      </c>
      <c r="T620" s="5" t="str">
        <f t="shared" ca="1" si="264"/>
        <v/>
      </c>
      <c r="U620" s="152" t="str">
        <f t="shared" ca="1" si="265"/>
        <v/>
      </c>
      <c r="V620" s="152" t="str">
        <f t="shared" ca="1" si="266"/>
        <v/>
      </c>
      <c r="W620" s="153" t="str">
        <f t="shared" ca="1" si="267"/>
        <v/>
      </c>
      <c r="X620" s="153" t="str">
        <f t="shared" ca="1" si="268"/>
        <v/>
      </c>
      <c r="Y620" s="153" t="str">
        <f t="shared" ca="1" si="269"/>
        <v/>
      </c>
      <c r="Z620" s="153" t="str">
        <f t="shared" ca="1" si="270"/>
        <v/>
      </c>
      <c r="AA620" s="152" t="str">
        <f t="shared" ca="1" si="271"/>
        <v/>
      </c>
      <c r="AB620" s="152" t="str">
        <f t="shared" ca="1" si="272"/>
        <v/>
      </c>
      <c r="AC620" s="154" t="str">
        <f t="shared" ca="1" si="273"/>
        <v/>
      </c>
      <c r="AD620" s="154" t="str">
        <f t="shared" ca="1" si="274"/>
        <v/>
      </c>
      <c r="AE620" s="3">
        <f t="shared" ca="1" si="275"/>
        <v>0</v>
      </c>
      <c r="AF620" s="3">
        <f t="shared" ca="1" si="276"/>
        <v>0</v>
      </c>
      <c r="AG620" s="3" t="str">
        <f t="shared" ca="1" si="283"/>
        <v/>
      </c>
      <c r="AH620" s="4" t="str">
        <f t="shared" ca="1" si="277"/>
        <v/>
      </c>
      <c r="AI620" s="75">
        <f t="shared" ca="1" si="278"/>
        <v>-81.180141999199762</v>
      </c>
      <c r="AJ620" s="75">
        <f t="shared" ca="1" si="279"/>
        <v>-81.180141999199762</v>
      </c>
    </row>
    <row r="621" spans="1:36" ht="14.25">
      <c r="A621" s="41">
        <f t="shared" si="280"/>
        <v>555</v>
      </c>
      <c r="B621" s="150">
        <f>IF(ISNUMBER(A621),INDEX('MetaTrader Import'!$H$13:$J$5893,TRUNC(((A621-$A$39+1)-1)/3)+1,MOD((A621-$A$39+1)-1,3)+1),"")</f>
        <v>0</v>
      </c>
      <c r="C621" s="43">
        <f t="shared" ca="1" si="257"/>
        <v>22.835430471999466</v>
      </c>
      <c r="D621" s="43">
        <f t="shared" ca="1" si="258"/>
        <v>-2.2154222887848096</v>
      </c>
      <c r="E621" s="43">
        <f t="shared" ca="1" si="259"/>
        <v>20.620008183214658</v>
      </c>
      <c r="F621" s="43">
        <f t="shared" ca="1" si="260"/>
        <v>2.062000818321466</v>
      </c>
      <c r="G621" s="43">
        <f>IF(A621&lt;&gt;"",IF(A621&lt;Data!$G$11*0.25,$C$13/$G$32,IF(A621&gt;Data!$G$11*0.25,$C$13,$C$13*10)),"")</f>
        <v>2</v>
      </c>
      <c r="H621" s="43">
        <f>IF(A621&lt;&gt;"",IF(Data!$G$9="constant",$C$13,IF(Data!$G$9="squeeze",G621,F621)),"")</f>
        <v>2</v>
      </c>
      <c r="I621" s="38">
        <f ca="1">IF(ISNUMBER(A621),NORMINV(RAND(),0,IF(AND(Data!$G$9="squeeze",A621&lt;Data!$G$11*0.25),$H$32,1)*$C$30*$C$13)*($C$14*$C$12),"")</f>
        <v>-2.4074513012916406E-4</v>
      </c>
      <c r="J621" s="42">
        <f ca="1">IFERROR(IF(Data!$C$6="Real",B621,I621+J620+($C$14*$C$12)*(NORMINV(RAND(),$C$15,CHOOSE($G$13,$C$13,F621,G621)))),"")</f>
        <v>1.340860545962693</v>
      </c>
      <c r="K621" s="88">
        <f>IF(ISNUMBER(A621), IF($G$16="fixed",$G$17,MIN(H621*Data!$C$7*$C$16*0.5,$C$17*Data!$C$7))*$C$12,"")</f>
        <v>8.0000000000000007E-5</v>
      </c>
      <c r="L621" s="42">
        <f t="shared" ca="1" si="284"/>
        <v>1.340860545962693</v>
      </c>
      <c r="M621" s="44">
        <f t="shared" ca="1" si="285"/>
        <v>1.340900545962693</v>
      </c>
      <c r="N621" s="44">
        <f t="shared" ca="1" si="286"/>
        <v>1.340820545962693</v>
      </c>
      <c r="O621" s="108">
        <f t="shared" ca="1" si="261"/>
        <v>-1.5497532867988177</v>
      </c>
      <c r="P621" s="102">
        <f t="shared" ca="1" si="262"/>
        <v>10.535724732514248</v>
      </c>
      <c r="Q621" s="102">
        <f t="shared" ca="1" si="263"/>
        <v>0.2746174566680768</v>
      </c>
      <c r="R621" s="120">
        <f t="shared" ca="1" si="281"/>
        <v>1</v>
      </c>
      <c r="S621" s="54">
        <f t="shared" ca="1" si="282"/>
        <v>0</v>
      </c>
      <c r="T621" s="5" t="str">
        <f t="shared" ca="1" si="264"/>
        <v/>
      </c>
      <c r="U621" s="152" t="str">
        <f t="shared" ca="1" si="265"/>
        <v/>
      </c>
      <c r="V621" s="152" t="str">
        <f t="shared" ca="1" si="266"/>
        <v/>
      </c>
      <c r="W621" s="153" t="str">
        <f t="shared" ca="1" si="267"/>
        <v/>
      </c>
      <c r="X621" s="153" t="str">
        <f t="shared" ca="1" si="268"/>
        <v/>
      </c>
      <c r="Y621" s="153" t="str">
        <f t="shared" ca="1" si="269"/>
        <v/>
      </c>
      <c r="Z621" s="153" t="str">
        <f t="shared" ca="1" si="270"/>
        <v/>
      </c>
      <c r="AA621" s="152" t="str">
        <f t="shared" ca="1" si="271"/>
        <v/>
      </c>
      <c r="AB621" s="152" t="str">
        <f t="shared" ca="1" si="272"/>
        <v/>
      </c>
      <c r="AC621" s="154" t="str">
        <f t="shared" ca="1" si="273"/>
        <v/>
      </c>
      <c r="AD621" s="154" t="str">
        <f t="shared" ca="1" si="274"/>
        <v/>
      </c>
      <c r="AE621" s="3">
        <f t="shared" ca="1" si="275"/>
        <v>0</v>
      </c>
      <c r="AF621" s="3">
        <f t="shared" ca="1" si="276"/>
        <v>0</v>
      </c>
      <c r="AG621" s="3" t="str">
        <f t="shared" ca="1" si="283"/>
        <v/>
      </c>
      <c r="AH621" s="4" t="str">
        <f t="shared" ca="1" si="277"/>
        <v/>
      </c>
      <c r="AI621" s="75">
        <f t="shared" ca="1" si="278"/>
        <v>-81.180141999199762</v>
      </c>
      <c r="AJ621" s="75">
        <f t="shared" ca="1" si="279"/>
        <v>-81.180141999199762</v>
      </c>
    </row>
    <row r="622" spans="1:36" ht="14.25">
      <c r="A622" s="41">
        <f t="shared" si="280"/>
        <v>556</v>
      </c>
      <c r="B622" s="150">
        <f ca="1">IF(ISNUMBER(A622),INDEX('MetaTrader Import'!$H$13:$J$5893,TRUNC(((A622-$A$39+1)-1)/3)+1,MOD((A622-$A$39+1)-1,3)+1),"")</f>
        <v>0</v>
      </c>
      <c r="C622" s="43">
        <f t="shared" ca="1" si="257"/>
        <v>20.620008183214658</v>
      </c>
      <c r="D622" s="43">
        <f t="shared" ca="1" si="258"/>
        <v>0.71469736299643283</v>
      </c>
      <c r="E622" s="43">
        <f t="shared" ca="1" si="259"/>
        <v>21.33470554621109</v>
      </c>
      <c r="F622" s="43">
        <f t="shared" ca="1" si="260"/>
        <v>2.133470554621109</v>
      </c>
      <c r="G622" s="43">
        <f>IF(A622&lt;&gt;"",IF(A622&lt;Data!$G$11*0.25,$C$13/$G$32,IF(A622&gt;Data!$G$11*0.25,$C$13,$C$13*10)),"")</f>
        <v>2</v>
      </c>
      <c r="H622" s="43">
        <f>IF(A622&lt;&gt;"",IF(Data!$G$9="constant",$C$13,IF(Data!$G$9="squeeze",G622,F622)),"")</f>
        <v>2</v>
      </c>
      <c r="I622" s="38">
        <f ca="1">IF(ISNUMBER(A622),NORMINV(RAND(),0,IF(AND(Data!$G$9="squeeze",A622&lt;Data!$G$11*0.25),$H$32,1)*$C$30*$C$13)*($C$14*$C$12),"")</f>
        <v>4.8695283306060983E-4</v>
      </c>
      <c r="J622" s="42">
        <f ca="1">IFERROR(IF(Data!$C$6="Real",B622,I622+J621+($C$14*$C$12)*(NORMINV(RAND(),$C$15,CHOOSE($G$13,$C$13,F622,G622)))),"")</f>
        <v>1.3412241227664345</v>
      </c>
      <c r="K622" s="88">
        <f>IF(ISNUMBER(A622), IF($G$16="fixed",$G$17,MIN(H622*Data!$C$7*$C$16*0.5,$C$17*Data!$C$7))*$C$12,"")</f>
        <v>8.0000000000000007E-5</v>
      </c>
      <c r="L622" s="42">
        <f t="shared" ca="1" si="284"/>
        <v>1.3412241227664345</v>
      </c>
      <c r="M622" s="44">
        <f t="shared" ca="1" si="285"/>
        <v>1.3412641227664346</v>
      </c>
      <c r="N622" s="44">
        <f t="shared" ca="1" si="286"/>
        <v>1.3411841227664345</v>
      </c>
      <c r="O622" s="108">
        <f t="shared" ca="1" si="261"/>
        <v>-1.811630007678438</v>
      </c>
      <c r="P622" s="102">
        <f t="shared" ca="1" si="262"/>
        <v>11.201361739236528</v>
      </c>
      <c r="Q622" s="102">
        <f t="shared" ca="1" si="263"/>
        <v>0.32957013041530975</v>
      </c>
      <c r="R622" s="120">
        <f t="shared" ca="1" si="281"/>
        <v>1</v>
      </c>
      <c r="S622" s="54">
        <f t="shared" ca="1" si="282"/>
        <v>0</v>
      </c>
      <c r="T622" s="5" t="str">
        <f t="shared" ca="1" si="264"/>
        <v/>
      </c>
      <c r="U622" s="152" t="str">
        <f t="shared" ca="1" si="265"/>
        <v/>
      </c>
      <c r="V622" s="152" t="str">
        <f t="shared" ca="1" si="266"/>
        <v/>
      </c>
      <c r="W622" s="153" t="str">
        <f t="shared" ca="1" si="267"/>
        <v/>
      </c>
      <c r="X622" s="153" t="str">
        <f t="shared" ca="1" si="268"/>
        <v/>
      </c>
      <c r="Y622" s="153" t="str">
        <f t="shared" ca="1" si="269"/>
        <v/>
      </c>
      <c r="Z622" s="153" t="str">
        <f t="shared" ca="1" si="270"/>
        <v/>
      </c>
      <c r="AA622" s="152" t="str">
        <f t="shared" ca="1" si="271"/>
        <v/>
      </c>
      <c r="AB622" s="152" t="str">
        <f t="shared" ca="1" si="272"/>
        <v/>
      </c>
      <c r="AC622" s="154" t="str">
        <f t="shared" ca="1" si="273"/>
        <v/>
      </c>
      <c r="AD622" s="154" t="str">
        <f t="shared" ca="1" si="274"/>
        <v/>
      </c>
      <c r="AE622" s="3">
        <f t="shared" ca="1" si="275"/>
        <v>0</v>
      </c>
      <c r="AF622" s="3">
        <f t="shared" ca="1" si="276"/>
        <v>0</v>
      </c>
      <c r="AG622" s="3" t="str">
        <f t="shared" ca="1" si="283"/>
        <v/>
      </c>
      <c r="AH622" s="4" t="str">
        <f t="shared" ca="1" si="277"/>
        <v/>
      </c>
      <c r="AI622" s="75">
        <f t="shared" ca="1" si="278"/>
        <v>-81.180141999199762</v>
      </c>
      <c r="AJ622" s="75">
        <f t="shared" ca="1" si="279"/>
        <v>-81.180141999199762</v>
      </c>
    </row>
    <row r="623" spans="1:36" ht="14.25">
      <c r="A623" s="41">
        <f t="shared" si="280"/>
        <v>557</v>
      </c>
      <c r="B623" s="150">
        <f ca="1">IF(ISNUMBER(A623),INDEX('MetaTrader Import'!$H$13:$J$5893,TRUNC(((A623-$A$39+1)-1)/3)+1,MOD((A623-$A$39+1)-1,3)+1),"")</f>
        <v>0</v>
      </c>
      <c r="C623" s="43">
        <f t="shared" ca="1" si="257"/>
        <v>21.33470554621109</v>
      </c>
      <c r="D623" s="43">
        <f t="shared" ca="1" si="258"/>
        <v>8.3853796783231904E-2</v>
      </c>
      <c r="E623" s="43">
        <f t="shared" ca="1" si="259"/>
        <v>21.418559342994321</v>
      </c>
      <c r="F623" s="43">
        <f t="shared" ca="1" si="260"/>
        <v>2.1418559342994321</v>
      </c>
      <c r="G623" s="43">
        <f>IF(A623&lt;&gt;"",IF(A623&lt;Data!$G$11*0.25,$C$13/$G$32,IF(A623&gt;Data!$G$11*0.25,$C$13,$C$13*10)),"")</f>
        <v>2</v>
      </c>
      <c r="H623" s="43">
        <f>IF(A623&lt;&gt;"",IF(Data!$G$9="constant",$C$13,IF(Data!$G$9="squeeze",G623,F623)),"")</f>
        <v>2</v>
      </c>
      <c r="I623" s="38">
        <f ca="1">IF(ISNUMBER(A623),NORMINV(RAND(),0,IF(AND(Data!$G$9="squeeze",A623&lt;Data!$G$11*0.25),$H$32,1)*$C$30*$C$13)*($C$14*$C$12),"")</f>
        <v>-3.9638515700934107E-5</v>
      </c>
      <c r="J623" s="42">
        <f ca="1">IFERROR(IF(Data!$C$6="Real",B623,I623+J622+($C$14*$C$12)*(NORMINV(RAND(),$C$15,CHOOSE($G$13,$C$13,F623,G623)))),"")</f>
        <v>1.3411080064615908</v>
      </c>
      <c r="K623" s="88">
        <f>IF(ISNUMBER(A623), IF($G$16="fixed",$G$17,MIN(H623*Data!$C$7*$C$16*0.5,$C$17*Data!$C$7))*$C$12,"")</f>
        <v>8.0000000000000007E-5</v>
      </c>
      <c r="L623" s="42">
        <f t="shared" ca="1" si="284"/>
        <v>1.3411080064615908</v>
      </c>
      <c r="M623" s="44">
        <f t="shared" ca="1" si="285"/>
        <v>1.3411480064615908</v>
      </c>
      <c r="N623" s="44">
        <f t="shared" ca="1" si="286"/>
        <v>1.3410680064615907</v>
      </c>
      <c r="O623" s="108">
        <f t="shared" ca="1" si="261"/>
        <v>-2.1749597478740248</v>
      </c>
      <c r="P623" s="102">
        <f t="shared" ca="1" si="262"/>
        <v>11.903977931362366</v>
      </c>
      <c r="Q623" s="102">
        <f t="shared" ca="1" si="263"/>
        <v>0.38307415103110659</v>
      </c>
      <c r="R623" s="120">
        <f t="shared" ca="1" si="281"/>
        <v>1</v>
      </c>
      <c r="S623" s="54">
        <f t="shared" ca="1" si="282"/>
        <v>0</v>
      </c>
      <c r="T623" s="5" t="str">
        <f t="shared" ca="1" si="264"/>
        <v/>
      </c>
      <c r="U623" s="152" t="str">
        <f t="shared" ca="1" si="265"/>
        <v/>
      </c>
      <c r="V623" s="152" t="str">
        <f t="shared" ca="1" si="266"/>
        <v/>
      </c>
      <c r="W623" s="153" t="str">
        <f t="shared" ca="1" si="267"/>
        <v/>
      </c>
      <c r="X623" s="153" t="str">
        <f t="shared" ca="1" si="268"/>
        <v/>
      </c>
      <c r="Y623" s="153" t="str">
        <f t="shared" ca="1" si="269"/>
        <v/>
      </c>
      <c r="Z623" s="153" t="str">
        <f t="shared" ca="1" si="270"/>
        <v/>
      </c>
      <c r="AA623" s="152" t="str">
        <f t="shared" ca="1" si="271"/>
        <v/>
      </c>
      <c r="AB623" s="152" t="str">
        <f t="shared" ca="1" si="272"/>
        <v/>
      </c>
      <c r="AC623" s="154" t="str">
        <f t="shared" ca="1" si="273"/>
        <v/>
      </c>
      <c r="AD623" s="154" t="str">
        <f t="shared" ca="1" si="274"/>
        <v/>
      </c>
      <c r="AE623" s="3">
        <f t="shared" ca="1" si="275"/>
        <v>0</v>
      </c>
      <c r="AF623" s="3">
        <f t="shared" ca="1" si="276"/>
        <v>0</v>
      </c>
      <c r="AG623" s="3" t="str">
        <f t="shared" ca="1" si="283"/>
        <v/>
      </c>
      <c r="AH623" s="4" t="str">
        <f t="shared" ca="1" si="277"/>
        <v/>
      </c>
      <c r="AI623" s="75">
        <f t="shared" ca="1" si="278"/>
        <v>-81.180141999199762</v>
      </c>
      <c r="AJ623" s="75">
        <f t="shared" ca="1" si="279"/>
        <v>-81.180141999199762</v>
      </c>
    </row>
    <row r="624" spans="1:36" ht="14.25">
      <c r="A624" s="41">
        <f t="shared" si="280"/>
        <v>558</v>
      </c>
      <c r="B624" s="150">
        <f>IF(ISNUMBER(A624),INDEX('MetaTrader Import'!$H$13:$J$5893,TRUNC(((A624-$A$39+1)-1)/3)+1,MOD((A624-$A$39+1)-1,3)+1),"")</f>
        <v>0</v>
      </c>
      <c r="C624" s="43">
        <f t="shared" ca="1" si="257"/>
        <v>21.418559342994321</v>
      </c>
      <c r="D624" s="43">
        <f t="shared" ca="1" si="258"/>
        <v>1.1469062071341158</v>
      </c>
      <c r="E624" s="43">
        <f t="shared" ca="1" si="259"/>
        <v>22.565465550128437</v>
      </c>
      <c r="F624" s="43">
        <f t="shared" ca="1" si="260"/>
        <v>2.2565465550128438</v>
      </c>
      <c r="G624" s="43">
        <f>IF(A624&lt;&gt;"",IF(A624&lt;Data!$G$11*0.25,$C$13/$G$32,IF(A624&gt;Data!$G$11*0.25,$C$13,$C$13*10)),"")</f>
        <v>2</v>
      </c>
      <c r="H624" s="43">
        <f>IF(A624&lt;&gt;"",IF(Data!$G$9="constant",$C$13,IF(Data!$G$9="squeeze",G624,F624)),"")</f>
        <v>2</v>
      </c>
      <c r="I624" s="38">
        <f ca="1">IF(ISNUMBER(A624),NORMINV(RAND(),0,IF(AND(Data!$G$9="squeeze",A624&lt;Data!$G$11*0.25),$H$32,1)*$C$30*$C$13)*($C$14*$C$12),"")</f>
        <v>-2.5488888430228162E-4</v>
      </c>
      <c r="J624" s="42">
        <f ca="1">IFERROR(IF(Data!$C$6="Real",B624,I624+J623+($C$14*$C$12)*(NORMINV(RAND(),$C$15,CHOOSE($G$13,$C$13,F624,G624)))),"")</f>
        <v>1.3409154510139316</v>
      </c>
      <c r="K624" s="88">
        <f>IF(ISNUMBER(A624), IF($G$16="fixed",$G$17,MIN(H624*Data!$C$7*$C$16*0.5,$C$17*Data!$C$7))*$C$12,"")</f>
        <v>8.0000000000000007E-5</v>
      </c>
      <c r="L624" s="42">
        <f t="shared" ca="1" si="284"/>
        <v>1.3409154510139316</v>
      </c>
      <c r="M624" s="44">
        <f t="shared" ca="1" si="285"/>
        <v>1.3409554510139317</v>
      </c>
      <c r="N624" s="44">
        <f t="shared" ca="1" si="286"/>
        <v>1.3408754510139316</v>
      </c>
      <c r="O624" s="108">
        <f t="shared" ca="1" si="261"/>
        <v>-2.4739019143993821</v>
      </c>
      <c r="P624" s="102">
        <f t="shared" ca="1" si="262"/>
        <v>12.572466664953916</v>
      </c>
      <c r="Q624" s="102">
        <f t="shared" ca="1" si="263"/>
        <v>0.43327122086038511</v>
      </c>
      <c r="R624" s="120">
        <f t="shared" ca="1" si="281"/>
        <v>1</v>
      </c>
      <c r="S624" s="54">
        <f t="shared" ca="1" si="282"/>
        <v>0</v>
      </c>
      <c r="T624" s="5" t="str">
        <f t="shared" ca="1" si="264"/>
        <v/>
      </c>
      <c r="U624" s="152" t="str">
        <f t="shared" ca="1" si="265"/>
        <v/>
      </c>
      <c r="V624" s="152" t="str">
        <f t="shared" ca="1" si="266"/>
        <v/>
      </c>
      <c r="W624" s="153" t="str">
        <f t="shared" ca="1" si="267"/>
        <v/>
      </c>
      <c r="X624" s="153" t="str">
        <f t="shared" ca="1" si="268"/>
        <v/>
      </c>
      <c r="Y624" s="153" t="str">
        <f t="shared" ca="1" si="269"/>
        <v/>
      </c>
      <c r="Z624" s="153" t="str">
        <f t="shared" ca="1" si="270"/>
        <v/>
      </c>
      <c r="AA624" s="152" t="str">
        <f t="shared" ca="1" si="271"/>
        <v/>
      </c>
      <c r="AB624" s="152" t="str">
        <f t="shared" ca="1" si="272"/>
        <v/>
      </c>
      <c r="AC624" s="154" t="str">
        <f t="shared" ca="1" si="273"/>
        <v/>
      </c>
      <c r="AD624" s="154" t="str">
        <f t="shared" ca="1" si="274"/>
        <v/>
      </c>
      <c r="AE624" s="3">
        <f t="shared" ca="1" si="275"/>
        <v>0</v>
      </c>
      <c r="AF624" s="3">
        <f t="shared" ca="1" si="276"/>
        <v>0</v>
      </c>
      <c r="AG624" s="3" t="str">
        <f t="shared" ca="1" si="283"/>
        <v/>
      </c>
      <c r="AH624" s="4" t="str">
        <f t="shared" ca="1" si="277"/>
        <v/>
      </c>
      <c r="AI624" s="75">
        <f t="shared" ca="1" si="278"/>
        <v>-81.180141999199762</v>
      </c>
      <c r="AJ624" s="75">
        <f t="shared" ca="1" si="279"/>
        <v>-81.180141999199762</v>
      </c>
    </row>
    <row r="625" spans="1:36" ht="14.25">
      <c r="A625" s="41">
        <f t="shared" si="280"/>
        <v>559</v>
      </c>
      <c r="B625" s="150">
        <f ca="1">IF(ISNUMBER(A625),INDEX('MetaTrader Import'!$H$13:$J$5893,TRUNC(((A625-$A$39+1)-1)/3)+1,MOD((A625-$A$39+1)-1,3)+1),"")</f>
        <v>0</v>
      </c>
      <c r="C625" s="43">
        <f t="shared" ca="1" si="257"/>
        <v>22.565465550128437</v>
      </c>
      <c r="D625" s="43">
        <f t="shared" ca="1" si="258"/>
        <v>-2.2527593178847178</v>
      </c>
      <c r="E625" s="43">
        <f t="shared" ca="1" si="259"/>
        <v>20.31270623224372</v>
      </c>
      <c r="F625" s="43">
        <f t="shared" ca="1" si="260"/>
        <v>2.0312706232243718</v>
      </c>
      <c r="G625" s="43">
        <f>IF(A625&lt;&gt;"",IF(A625&lt;Data!$G$11*0.25,$C$13/$G$32,IF(A625&gt;Data!$G$11*0.25,$C$13,$C$13*10)),"")</f>
        <v>2</v>
      </c>
      <c r="H625" s="43">
        <f>IF(A625&lt;&gt;"",IF(Data!$G$9="constant",$C$13,IF(Data!$G$9="squeeze",G625,F625)),"")</f>
        <v>2</v>
      </c>
      <c r="I625" s="38">
        <f ca="1">IF(ISNUMBER(A625),NORMINV(RAND(),0,IF(AND(Data!$G$9="squeeze",A625&lt;Data!$G$11*0.25),$H$32,1)*$C$30*$C$13)*($C$14*$C$12),"")</f>
        <v>1.7536639999068187E-4</v>
      </c>
      <c r="J625" s="42">
        <f ca="1">IFERROR(IF(Data!$C$6="Real",B625,I625+J624+($C$14*$C$12)*(NORMINV(RAND(),$C$15,CHOOSE($G$13,$C$13,F625,G625)))),"")</f>
        <v>1.3412842733910642</v>
      </c>
      <c r="K625" s="88">
        <f>IF(ISNUMBER(A625), IF($G$16="fixed",$G$17,MIN(H625*Data!$C$7*$C$16*0.5,$C$17*Data!$C$7))*$C$12,"")</f>
        <v>8.0000000000000007E-5</v>
      </c>
      <c r="L625" s="42">
        <f t="shared" ca="1" si="284"/>
        <v>1.3412842733910642</v>
      </c>
      <c r="M625" s="44">
        <f t="shared" ca="1" si="285"/>
        <v>1.3413242733910642</v>
      </c>
      <c r="N625" s="44">
        <f t="shared" ca="1" si="286"/>
        <v>1.3412442733910641</v>
      </c>
      <c r="O625" s="108">
        <f t="shared" ca="1" si="261"/>
        <v>-2.6101107401748171</v>
      </c>
      <c r="P625" s="102">
        <f t="shared" ca="1" si="262"/>
        <v>12.811994113693959</v>
      </c>
      <c r="Q625" s="102">
        <f t="shared" ca="1" si="263"/>
        <v>0.46692244923125625</v>
      </c>
      <c r="R625" s="120">
        <f t="shared" ca="1" si="281"/>
        <v>1</v>
      </c>
      <c r="S625" s="54">
        <f t="shared" ca="1" si="282"/>
        <v>0</v>
      </c>
      <c r="T625" s="5" t="str">
        <f t="shared" ca="1" si="264"/>
        <v/>
      </c>
      <c r="U625" s="152" t="str">
        <f t="shared" ca="1" si="265"/>
        <v/>
      </c>
      <c r="V625" s="152" t="str">
        <f t="shared" ca="1" si="266"/>
        <v/>
      </c>
      <c r="W625" s="153" t="str">
        <f t="shared" ca="1" si="267"/>
        <v/>
      </c>
      <c r="X625" s="153" t="str">
        <f t="shared" ca="1" si="268"/>
        <v/>
      </c>
      <c r="Y625" s="153" t="str">
        <f t="shared" ca="1" si="269"/>
        <v/>
      </c>
      <c r="Z625" s="153" t="str">
        <f t="shared" ca="1" si="270"/>
        <v/>
      </c>
      <c r="AA625" s="152" t="str">
        <f t="shared" ca="1" si="271"/>
        <v/>
      </c>
      <c r="AB625" s="152" t="str">
        <f t="shared" ca="1" si="272"/>
        <v/>
      </c>
      <c r="AC625" s="154" t="str">
        <f t="shared" ca="1" si="273"/>
        <v/>
      </c>
      <c r="AD625" s="154" t="str">
        <f t="shared" ca="1" si="274"/>
        <v/>
      </c>
      <c r="AE625" s="3">
        <f t="shared" ca="1" si="275"/>
        <v>0</v>
      </c>
      <c r="AF625" s="3">
        <f t="shared" ca="1" si="276"/>
        <v>0</v>
      </c>
      <c r="AG625" s="3" t="str">
        <f t="shared" ca="1" si="283"/>
        <v/>
      </c>
      <c r="AH625" s="4" t="str">
        <f t="shared" ca="1" si="277"/>
        <v/>
      </c>
      <c r="AI625" s="75">
        <f t="shared" ca="1" si="278"/>
        <v>-81.180141999199762</v>
      </c>
      <c r="AJ625" s="75">
        <f t="shared" ca="1" si="279"/>
        <v>-81.180141999199762</v>
      </c>
    </row>
    <row r="626" spans="1:36" ht="14.25">
      <c r="A626" s="41">
        <f t="shared" si="280"/>
        <v>560</v>
      </c>
      <c r="B626" s="150">
        <f ca="1">IF(ISNUMBER(A626),INDEX('MetaTrader Import'!$H$13:$J$5893,TRUNC(((A626-$A$39+1)-1)/3)+1,MOD((A626-$A$39+1)-1,3)+1),"")</f>
        <v>0</v>
      </c>
      <c r="C626" s="43">
        <f t="shared" ca="1" si="257"/>
        <v>20.31270623224372</v>
      </c>
      <c r="D626" s="43">
        <f t="shared" ca="1" si="258"/>
        <v>2.5428080255744847</v>
      </c>
      <c r="E626" s="43">
        <f t="shared" ca="1" si="259"/>
        <v>22.855514257818204</v>
      </c>
      <c r="F626" s="43">
        <f t="shared" ca="1" si="260"/>
        <v>2.2855514257818204</v>
      </c>
      <c r="G626" s="43">
        <f>IF(A626&lt;&gt;"",IF(A626&lt;Data!$G$11*0.25,$C$13/$G$32,IF(A626&gt;Data!$G$11*0.25,$C$13,$C$13*10)),"")</f>
        <v>2</v>
      </c>
      <c r="H626" s="43">
        <f>IF(A626&lt;&gt;"",IF(Data!$G$9="constant",$C$13,IF(Data!$G$9="squeeze",G626,F626)),"")</f>
        <v>2</v>
      </c>
      <c r="I626" s="38">
        <f ca="1">IF(ISNUMBER(A626),NORMINV(RAND(),0,IF(AND(Data!$G$9="squeeze",A626&lt;Data!$G$11*0.25),$H$32,1)*$C$30*$C$13)*($C$14*$C$12),"")</f>
        <v>-7.9091829042978931E-4</v>
      </c>
      <c r="J626" s="42">
        <f ca="1">IFERROR(IF(Data!$C$6="Real",B626,I626+J625+($C$14*$C$12)*(NORMINV(RAND(),$C$15,CHOOSE($G$13,$C$13,F626,G626)))),"")</f>
        <v>1.3408442136176753</v>
      </c>
      <c r="K626" s="88">
        <f>IF(ISNUMBER(A626), IF($G$16="fixed",$G$17,MIN(H626*Data!$C$7*$C$16*0.5,$C$17*Data!$C$7))*$C$12,"")</f>
        <v>8.0000000000000007E-5</v>
      </c>
      <c r="L626" s="42">
        <f t="shared" ca="1" si="284"/>
        <v>1.3408442136176753</v>
      </c>
      <c r="M626" s="44">
        <f t="shared" ca="1" si="285"/>
        <v>1.3408842136176753</v>
      </c>
      <c r="N626" s="44">
        <f t="shared" ca="1" si="286"/>
        <v>1.3408042136176752</v>
      </c>
      <c r="O626" s="108">
        <f t="shared" ca="1" si="261"/>
        <v>-2.5644623009011744</v>
      </c>
      <c r="P626" s="102">
        <f t="shared" ca="1" si="262"/>
        <v>12.672212980069069</v>
      </c>
      <c r="Q626" s="102">
        <f t="shared" ca="1" si="263"/>
        <v>0.48897363761630602</v>
      </c>
      <c r="R626" s="120">
        <f t="shared" ca="1" si="281"/>
        <v>1</v>
      </c>
      <c r="S626" s="54">
        <f t="shared" ca="1" si="282"/>
        <v>0</v>
      </c>
      <c r="T626" s="5" t="str">
        <f t="shared" ca="1" si="264"/>
        <v/>
      </c>
      <c r="U626" s="152" t="str">
        <f t="shared" ca="1" si="265"/>
        <v/>
      </c>
      <c r="V626" s="152" t="str">
        <f t="shared" ca="1" si="266"/>
        <v/>
      </c>
      <c r="W626" s="153" t="str">
        <f t="shared" ca="1" si="267"/>
        <v/>
      </c>
      <c r="X626" s="153" t="str">
        <f t="shared" ca="1" si="268"/>
        <v/>
      </c>
      <c r="Y626" s="153" t="str">
        <f t="shared" ca="1" si="269"/>
        <v/>
      </c>
      <c r="Z626" s="153" t="str">
        <f t="shared" ca="1" si="270"/>
        <v/>
      </c>
      <c r="AA626" s="152" t="str">
        <f t="shared" ca="1" si="271"/>
        <v/>
      </c>
      <c r="AB626" s="152" t="str">
        <f t="shared" ca="1" si="272"/>
        <v/>
      </c>
      <c r="AC626" s="154" t="str">
        <f t="shared" ca="1" si="273"/>
        <v/>
      </c>
      <c r="AD626" s="154" t="str">
        <f t="shared" ca="1" si="274"/>
        <v/>
      </c>
      <c r="AE626" s="3">
        <f t="shared" ca="1" si="275"/>
        <v>0</v>
      </c>
      <c r="AF626" s="3">
        <f t="shared" ca="1" si="276"/>
        <v>0</v>
      </c>
      <c r="AG626" s="3" t="str">
        <f t="shared" ca="1" si="283"/>
        <v/>
      </c>
      <c r="AH626" s="4" t="str">
        <f t="shared" ca="1" si="277"/>
        <v/>
      </c>
      <c r="AI626" s="75">
        <f t="shared" ca="1" si="278"/>
        <v>-81.180141999199762</v>
      </c>
      <c r="AJ626" s="75">
        <f t="shared" ca="1" si="279"/>
        <v>-81.180141999199762</v>
      </c>
    </row>
    <row r="627" spans="1:36" ht="14.25">
      <c r="A627" s="41">
        <f t="shared" si="280"/>
        <v>561</v>
      </c>
      <c r="B627" s="150">
        <f>IF(ISNUMBER(A627),INDEX('MetaTrader Import'!$H$13:$J$5893,TRUNC(((A627-$A$39+1)-1)/3)+1,MOD((A627-$A$39+1)-1,3)+1),"")</f>
        <v>0</v>
      </c>
      <c r="C627" s="43">
        <f t="shared" ca="1" si="257"/>
        <v>22.855514257818204</v>
      </c>
      <c r="D627" s="43">
        <f t="shared" ca="1" si="258"/>
        <v>-3.676979331875696E-2</v>
      </c>
      <c r="E627" s="43">
        <f t="shared" ca="1" si="259"/>
        <v>22.818744464499446</v>
      </c>
      <c r="F627" s="43">
        <f t="shared" ca="1" si="260"/>
        <v>2.2818744464499447</v>
      </c>
      <c r="G627" s="43">
        <f>IF(A627&lt;&gt;"",IF(A627&lt;Data!$G$11*0.25,$C$13/$G$32,IF(A627&gt;Data!$G$11*0.25,$C$13,$C$13*10)),"")</f>
        <v>2</v>
      </c>
      <c r="H627" s="43">
        <f>IF(A627&lt;&gt;"",IF(Data!$G$9="constant",$C$13,IF(Data!$G$9="squeeze",G627,F627)),"")</f>
        <v>2</v>
      </c>
      <c r="I627" s="38">
        <f ca="1">IF(ISNUMBER(A627),NORMINV(RAND(),0,IF(AND(Data!$G$9="squeeze",A627&lt;Data!$G$11*0.25),$H$32,1)*$C$30*$C$13)*($C$14*$C$12),"")</f>
        <v>2.0476468921419268E-4</v>
      </c>
      <c r="J627" s="42">
        <f ca="1">IFERROR(IF(Data!$C$6="Real",B627,I627+J626+($C$14*$C$12)*(NORMINV(RAND(),$C$15,CHOOSE($G$13,$C$13,F627,G627)))),"")</f>
        <v>1.3405912187483189</v>
      </c>
      <c r="K627" s="88">
        <f>IF(ISNUMBER(A627), IF($G$16="fixed",$G$17,MIN(H627*Data!$C$7*$C$16*0.5,$C$17*Data!$C$7))*$C$12,"")</f>
        <v>8.0000000000000007E-5</v>
      </c>
      <c r="L627" s="42">
        <f t="shared" ca="1" si="284"/>
        <v>1.3405912187483189</v>
      </c>
      <c r="M627" s="44">
        <f t="shared" ca="1" si="285"/>
        <v>1.3406312187483189</v>
      </c>
      <c r="N627" s="44">
        <f t="shared" ca="1" si="286"/>
        <v>1.3405512187483188</v>
      </c>
      <c r="O627" s="108">
        <f t="shared" ca="1" si="261"/>
        <v>-2.4672293874773987</v>
      </c>
      <c r="P627" s="102">
        <f t="shared" ca="1" si="262"/>
        <v>12.33886897223131</v>
      </c>
      <c r="Q627" s="102">
        <f t="shared" ca="1" si="263"/>
        <v>0.49692160056661877</v>
      </c>
      <c r="R627" s="120">
        <f t="shared" ca="1" si="281"/>
        <v>1</v>
      </c>
      <c r="S627" s="54">
        <f t="shared" ca="1" si="282"/>
        <v>0</v>
      </c>
      <c r="T627" s="5" t="str">
        <f t="shared" ca="1" si="264"/>
        <v/>
      </c>
      <c r="U627" s="152" t="str">
        <f t="shared" ca="1" si="265"/>
        <v/>
      </c>
      <c r="V627" s="152" t="str">
        <f t="shared" ca="1" si="266"/>
        <v/>
      </c>
      <c r="W627" s="153" t="str">
        <f t="shared" ca="1" si="267"/>
        <v/>
      </c>
      <c r="X627" s="153" t="str">
        <f t="shared" ca="1" si="268"/>
        <v/>
      </c>
      <c r="Y627" s="153" t="str">
        <f t="shared" ca="1" si="269"/>
        <v/>
      </c>
      <c r="Z627" s="153" t="str">
        <f t="shared" ca="1" si="270"/>
        <v/>
      </c>
      <c r="AA627" s="152" t="str">
        <f t="shared" ca="1" si="271"/>
        <v/>
      </c>
      <c r="AB627" s="152" t="str">
        <f t="shared" ca="1" si="272"/>
        <v/>
      </c>
      <c r="AC627" s="154" t="str">
        <f t="shared" ca="1" si="273"/>
        <v/>
      </c>
      <c r="AD627" s="154" t="str">
        <f t="shared" ca="1" si="274"/>
        <v/>
      </c>
      <c r="AE627" s="3">
        <f t="shared" ca="1" si="275"/>
        <v>0</v>
      </c>
      <c r="AF627" s="3">
        <f t="shared" ca="1" si="276"/>
        <v>0</v>
      </c>
      <c r="AG627" s="3" t="str">
        <f t="shared" ca="1" si="283"/>
        <v/>
      </c>
      <c r="AH627" s="4" t="str">
        <f t="shared" ca="1" si="277"/>
        <v/>
      </c>
      <c r="AI627" s="75">
        <f t="shared" ca="1" si="278"/>
        <v>-81.180141999199762</v>
      </c>
      <c r="AJ627" s="75">
        <f t="shared" ca="1" si="279"/>
        <v>-81.180141999199762</v>
      </c>
    </row>
    <row r="628" spans="1:36" ht="14.25">
      <c r="A628" s="41">
        <f t="shared" si="280"/>
        <v>562</v>
      </c>
      <c r="B628" s="150">
        <f ca="1">IF(ISNUMBER(A628),INDEX('MetaTrader Import'!$H$13:$J$5893,TRUNC(((A628-$A$39+1)-1)/3)+1,MOD((A628-$A$39+1)-1,3)+1),"")</f>
        <v>0</v>
      </c>
      <c r="C628" s="43">
        <f t="shared" ca="1" si="257"/>
        <v>22.818744464499446</v>
      </c>
      <c r="D628" s="43">
        <f t="shared" ca="1" si="258"/>
        <v>1.4098206815429524</v>
      </c>
      <c r="E628" s="43">
        <f t="shared" ca="1" si="259"/>
        <v>24.228565146042399</v>
      </c>
      <c r="F628" s="43">
        <f t="shared" ca="1" si="260"/>
        <v>2.42285651460424</v>
      </c>
      <c r="G628" s="43">
        <f>IF(A628&lt;&gt;"",IF(A628&lt;Data!$G$11*0.25,$C$13/$G$32,IF(A628&gt;Data!$G$11*0.25,$C$13,$C$13*10)),"")</f>
        <v>2</v>
      </c>
      <c r="H628" s="43">
        <f>IF(A628&lt;&gt;"",IF(Data!$G$9="constant",$C$13,IF(Data!$G$9="squeeze",G628,F628)),"")</f>
        <v>2</v>
      </c>
      <c r="I628" s="38">
        <f ca="1">IF(ISNUMBER(A628),NORMINV(RAND(),0,IF(AND(Data!$G$9="squeeze",A628&lt;Data!$G$11*0.25),$H$32,1)*$C$30*$C$13)*($C$14*$C$12),"")</f>
        <v>-1.9224379562527446E-5</v>
      </c>
      <c r="J628" s="42">
        <f ca="1">IFERROR(IF(Data!$C$6="Real",B628,I628+J627+($C$14*$C$12)*(NORMINV(RAND(),$C$15,CHOOSE($G$13,$C$13,F628,G628)))),"")</f>
        <v>1.3407994226515638</v>
      </c>
      <c r="K628" s="88">
        <f>IF(ISNUMBER(A628), IF($G$16="fixed",$G$17,MIN(H628*Data!$C$7*$C$16*0.5,$C$17*Data!$C$7))*$C$12,"")</f>
        <v>8.0000000000000007E-5</v>
      </c>
      <c r="L628" s="42">
        <f t="shared" ca="1" si="284"/>
        <v>1.3407994226515638</v>
      </c>
      <c r="M628" s="44">
        <f t="shared" ca="1" si="285"/>
        <v>1.3408394226515639</v>
      </c>
      <c r="N628" s="44">
        <f t="shared" ca="1" si="286"/>
        <v>1.3407594226515638</v>
      </c>
      <c r="O628" s="108">
        <f t="shared" ca="1" si="261"/>
        <v>-2.2772799356542972</v>
      </c>
      <c r="P628" s="102">
        <f t="shared" ca="1" si="262"/>
        <v>11.761375317683141</v>
      </c>
      <c r="Q628" s="102">
        <f t="shared" ca="1" si="263"/>
        <v>0.4778417256386141</v>
      </c>
      <c r="R628" s="120">
        <f t="shared" ca="1" si="281"/>
        <v>1</v>
      </c>
      <c r="S628" s="54">
        <f t="shared" ca="1" si="282"/>
        <v>0</v>
      </c>
      <c r="T628" s="5" t="str">
        <f t="shared" ca="1" si="264"/>
        <v/>
      </c>
      <c r="U628" s="152" t="str">
        <f t="shared" ca="1" si="265"/>
        <v/>
      </c>
      <c r="V628" s="152" t="str">
        <f t="shared" ca="1" si="266"/>
        <v/>
      </c>
      <c r="W628" s="153" t="str">
        <f t="shared" ca="1" si="267"/>
        <v/>
      </c>
      <c r="X628" s="153" t="str">
        <f t="shared" ca="1" si="268"/>
        <v/>
      </c>
      <c r="Y628" s="153" t="str">
        <f t="shared" ca="1" si="269"/>
        <v/>
      </c>
      <c r="Z628" s="153" t="str">
        <f t="shared" ca="1" si="270"/>
        <v/>
      </c>
      <c r="AA628" s="152" t="str">
        <f t="shared" ca="1" si="271"/>
        <v/>
      </c>
      <c r="AB628" s="152" t="str">
        <f t="shared" ca="1" si="272"/>
        <v/>
      </c>
      <c r="AC628" s="154" t="str">
        <f t="shared" ca="1" si="273"/>
        <v/>
      </c>
      <c r="AD628" s="154" t="str">
        <f t="shared" ca="1" si="274"/>
        <v/>
      </c>
      <c r="AE628" s="3">
        <f t="shared" ca="1" si="275"/>
        <v>0</v>
      </c>
      <c r="AF628" s="3">
        <f t="shared" ca="1" si="276"/>
        <v>0</v>
      </c>
      <c r="AG628" s="3" t="str">
        <f t="shared" ca="1" si="283"/>
        <v/>
      </c>
      <c r="AH628" s="4" t="str">
        <f t="shared" ca="1" si="277"/>
        <v/>
      </c>
      <c r="AI628" s="75">
        <f t="shared" ca="1" si="278"/>
        <v>-81.180141999199762</v>
      </c>
      <c r="AJ628" s="75">
        <f t="shared" ca="1" si="279"/>
        <v>-81.180141999199762</v>
      </c>
    </row>
    <row r="629" spans="1:36" ht="14.25">
      <c r="A629" s="41">
        <f t="shared" si="280"/>
        <v>563</v>
      </c>
      <c r="B629" s="150">
        <f ca="1">IF(ISNUMBER(A629),INDEX('MetaTrader Import'!$H$13:$J$5893,TRUNC(((A629-$A$39+1)-1)/3)+1,MOD((A629-$A$39+1)-1,3)+1),"")</f>
        <v>0</v>
      </c>
      <c r="C629" s="43">
        <f t="shared" ca="1" si="257"/>
        <v>24.228565146042399</v>
      </c>
      <c r="D629" s="43">
        <f t="shared" ca="1" si="258"/>
        <v>2.0563783461672283</v>
      </c>
      <c r="E629" s="43">
        <f t="shared" ca="1" si="259"/>
        <v>26.284943492209628</v>
      </c>
      <c r="F629" s="43">
        <f t="shared" ca="1" si="260"/>
        <v>2.6284943492209627</v>
      </c>
      <c r="G629" s="43">
        <f>IF(A629&lt;&gt;"",IF(A629&lt;Data!$G$11*0.25,$C$13/$G$32,IF(A629&gt;Data!$G$11*0.25,$C$13,$C$13*10)),"")</f>
        <v>2</v>
      </c>
      <c r="H629" s="43">
        <f>IF(A629&lt;&gt;"",IF(Data!$G$9="constant",$C$13,IF(Data!$G$9="squeeze",G629,F629)),"")</f>
        <v>2</v>
      </c>
      <c r="I629" s="38">
        <f ca="1">IF(ISNUMBER(A629),NORMINV(RAND(),0,IF(AND(Data!$G$9="squeeze",A629&lt;Data!$G$11*0.25),$H$32,1)*$C$30*$C$13)*($C$14*$C$12),"")</f>
        <v>9.0873303845805296E-5</v>
      </c>
      <c r="J629" s="42">
        <f ca="1">IFERROR(IF(Data!$C$6="Real",B629,I629+J628+($C$14*$C$12)*(NORMINV(RAND(),$C$15,CHOOSE($G$13,$C$13,F629,G629)))),"")</f>
        <v>1.3409072759235761</v>
      </c>
      <c r="K629" s="88">
        <f>IF(ISNUMBER(A629), IF($G$16="fixed",$G$17,MIN(H629*Data!$C$7*$C$16*0.5,$C$17*Data!$C$7))*$C$12,"")</f>
        <v>8.0000000000000007E-5</v>
      </c>
      <c r="L629" s="42">
        <f t="shared" ca="1" si="284"/>
        <v>1.3409072759235761</v>
      </c>
      <c r="M629" s="44">
        <f t="shared" ca="1" si="285"/>
        <v>1.3409472759235761</v>
      </c>
      <c r="N629" s="44">
        <f t="shared" ca="1" si="286"/>
        <v>1.340867275923576</v>
      </c>
      <c r="O629" s="108">
        <f t="shared" ca="1" si="261"/>
        <v>-1.6795113141508626</v>
      </c>
      <c r="P629" s="102">
        <f t="shared" ca="1" si="262"/>
        <v>8.9708689735629346</v>
      </c>
      <c r="Q629" s="102">
        <f t="shared" ca="1" si="263"/>
        <v>0.40790103355651469</v>
      </c>
      <c r="R629" s="120">
        <f t="shared" ca="1" si="281"/>
        <v>1</v>
      </c>
      <c r="S629" s="54">
        <f t="shared" ca="1" si="282"/>
        <v>0</v>
      </c>
      <c r="T629" s="5" t="str">
        <f t="shared" ca="1" si="264"/>
        <v/>
      </c>
      <c r="U629" s="152" t="str">
        <f t="shared" ca="1" si="265"/>
        <v/>
      </c>
      <c r="V629" s="152" t="str">
        <f t="shared" ca="1" si="266"/>
        <v/>
      </c>
      <c r="W629" s="153" t="str">
        <f t="shared" ca="1" si="267"/>
        <v/>
      </c>
      <c r="X629" s="153" t="str">
        <f t="shared" ca="1" si="268"/>
        <v/>
      </c>
      <c r="Y629" s="153" t="str">
        <f t="shared" ca="1" si="269"/>
        <v/>
      </c>
      <c r="Z629" s="153" t="str">
        <f t="shared" ca="1" si="270"/>
        <v/>
      </c>
      <c r="AA629" s="152" t="str">
        <f t="shared" ca="1" si="271"/>
        <v/>
      </c>
      <c r="AB629" s="152" t="str">
        <f t="shared" ca="1" si="272"/>
        <v/>
      </c>
      <c r="AC629" s="154" t="str">
        <f t="shared" ca="1" si="273"/>
        <v/>
      </c>
      <c r="AD629" s="154" t="str">
        <f t="shared" ca="1" si="274"/>
        <v/>
      </c>
      <c r="AE629" s="3">
        <f t="shared" ca="1" si="275"/>
        <v>0</v>
      </c>
      <c r="AF629" s="3">
        <f t="shared" ca="1" si="276"/>
        <v>0</v>
      </c>
      <c r="AG629" s="3" t="str">
        <f t="shared" ca="1" si="283"/>
        <v/>
      </c>
      <c r="AH629" s="4" t="str">
        <f t="shared" ca="1" si="277"/>
        <v/>
      </c>
      <c r="AI629" s="75">
        <f t="shared" ca="1" si="278"/>
        <v>-81.180141999199762</v>
      </c>
      <c r="AJ629" s="75">
        <f t="shared" ca="1" si="279"/>
        <v>-81.180141999199762</v>
      </c>
    </row>
    <row r="630" spans="1:36" ht="14.25">
      <c r="A630" s="41">
        <f t="shared" si="280"/>
        <v>564</v>
      </c>
      <c r="B630" s="150">
        <f>IF(ISNUMBER(A630),INDEX('MetaTrader Import'!$H$13:$J$5893,TRUNC(((A630-$A$39+1)-1)/3)+1,MOD((A630-$A$39+1)-1,3)+1),"")</f>
        <v>0</v>
      </c>
      <c r="C630" s="43">
        <f t="shared" ca="1" si="257"/>
        <v>26.284943492209628</v>
      </c>
      <c r="D630" s="43">
        <f t="shared" ca="1" si="258"/>
        <v>-1.7070781226490568</v>
      </c>
      <c r="E630" s="43">
        <f t="shared" ca="1" si="259"/>
        <v>24.57786536956057</v>
      </c>
      <c r="F630" s="43">
        <f t="shared" ca="1" si="260"/>
        <v>2.457786536956057</v>
      </c>
      <c r="G630" s="43">
        <f>IF(A630&lt;&gt;"",IF(A630&lt;Data!$G$11*0.25,$C$13/$G$32,IF(A630&gt;Data!$G$11*0.25,$C$13,$C$13*10)),"")</f>
        <v>2</v>
      </c>
      <c r="H630" s="43">
        <f>IF(A630&lt;&gt;"",IF(Data!$G$9="constant",$C$13,IF(Data!$G$9="squeeze",G630,F630)),"")</f>
        <v>2</v>
      </c>
      <c r="I630" s="38">
        <f ca="1">IF(ISNUMBER(A630),NORMINV(RAND(),0,IF(AND(Data!$G$9="squeeze",A630&lt;Data!$G$11*0.25),$H$32,1)*$C$30*$C$13)*($C$14*$C$12),"")</f>
        <v>5.4957266629812166E-6</v>
      </c>
      <c r="J630" s="42">
        <f ca="1">IFERROR(IF(Data!$C$6="Real",B630,I630+J629+($C$14*$C$12)*(NORMINV(RAND(),$C$15,CHOOSE($G$13,$C$13,F630,G630)))),"")</f>
        <v>1.3409442968192185</v>
      </c>
      <c r="K630" s="88">
        <f>IF(ISNUMBER(A630), IF($G$16="fixed",$G$17,MIN(H630*Data!$C$7*$C$16*0.5,$C$17*Data!$C$7))*$C$12,"")</f>
        <v>8.0000000000000007E-5</v>
      </c>
      <c r="L630" s="42">
        <f t="shared" ca="1" si="284"/>
        <v>1.3409442968192185</v>
      </c>
      <c r="M630" s="44">
        <f t="shared" ca="1" si="285"/>
        <v>1.3409842968192185</v>
      </c>
      <c r="N630" s="44">
        <f t="shared" ca="1" si="286"/>
        <v>1.3409042968192184</v>
      </c>
      <c r="O630" s="108">
        <f t="shared" ca="1" si="261"/>
        <v>-1.2305876826092284</v>
      </c>
      <c r="P630" s="102">
        <f t="shared" ca="1" si="262"/>
        <v>7.037549362583877</v>
      </c>
      <c r="Q630" s="102">
        <f t="shared" ca="1" si="263"/>
        <v>0.26097560618029564</v>
      </c>
      <c r="R630" s="120">
        <f t="shared" ca="1" si="281"/>
        <v>1</v>
      </c>
      <c r="S630" s="54">
        <f t="shared" ca="1" si="282"/>
        <v>0</v>
      </c>
      <c r="T630" s="5" t="str">
        <f t="shared" ca="1" si="264"/>
        <v/>
      </c>
      <c r="U630" s="152" t="str">
        <f t="shared" ca="1" si="265"/>
        <v/>
      </c>
      <c r="V630" s="152" t="str">
        <f t="shared" ca="1" si="266"/>
        <v/>
      </c>
      <c r="W630" s="153" t="str">
        <f t="shared" ca="1" si="267"/>
        <v/>
      </c>
      <c r="X630" s="153" t="str">
        <f t="shared" ca="1" si="268"/>
        <v/>
      </c>
      <c r="Y630" s="153" t="str">
        <f t="shared" ca="1" si="269"/>
        <v/>
      </c>
      <c r="Z630" s="153" t="str">
        <f t="shared" ca="1" si="270"/>
        <v/>
      </c>
      <c r="AA630" s="152" t="str">
        <f t="shared" ca="1" si="271"/>
        <v/>
      </c>
      <c r="AB630" s="152" t="str">
        <f t="shared" ca="1" si="272"/>
        <v/>
      </c>
      <c r="AC630" s="154" t="str">
        <f t="shared" ca="1" si="273"/>
        <v/>
      </c>
      <c r="AD630" s="154" t="str">
        <f t="shared" ca="1" si="274"/>
        <v/>
      </c>
      <c r="AE630" s="3">
        <f t="shared" ca="1" si="275"/>
        <v>0</v>
      </c>
      <c r="AF630" s="3">
        <f t="shared" ca="1" si="276"/>
        <v>0</v>
      </c>
      <c r="AG630" s="3" t="str">
        <f t="shared" ca="1" si="283"/>
        <v/>
      </c>
      <c r="AH630" s="4" t="str">
        <f t="shared" ca="1" si="277"/>
        <v/>
      </c>
      <c r="AI630" s="75">
        <f t="shared" ca="1" si="278"/>
        <v>-81.180141999199762</v>
      </c>
      <c r="AJ630" s="75">
        <f t="shared" ca="1" si="279"/>
        <v>-81.180141999199762</v>
      </c>
    </row>
    <row r="631" spans="1:36" ht="14.25">
      <c r="A631" s="41">
        <f t="shared" si="280"/>
        <v>565</v>
      </c>
      <c r="B631" s="150">
        <f ca="1">IF(ISNUMBER(A631),INDEX('MetaTrader Import'!$H$13:$J$5893,TRUNC(((A631-$A$39+1)-1)/3)+1,MOD((A631-$A$39+1)-1,3)+1),"")</f>
        <v>0</v>
      </c>
      <c r="C631" s="43">
        <f t="shared" ca="1" si="257"/>
        <v>24.57786536956057</v>
      </c>
      <c r="D631" s="43">
        <f t="shared" ca="1" si="258"/>
        <v>-2.7158677620951712</v>
      </c>
      <c r="E631" s="43">
        <f t="shared" ca="1" si="259"/>
        <v>21.861997607465398</v>
      </c>
      <c r="F631" s="43">
        <f t="shared" ca="1" si="260"/>
        <v>2.1861997607465398</v>
      </c>
      <c r="G631" s="43">
        <f>IF(A631&lt;&gt;"",IF(A631&lt;Data!$G$11*0.25,$C$13/$G$32,IF(A631&gt;Data!$G$11*0.25,$C$13,$C$13*10)),"")</f>
        <v>2</v>
      </c>
      <c r="H631" s="43">
        <f>IF(A631&lt;&gt;"",IF(Data!$G$9="constant",$C$13,IF(Data!$G$9="squeeze",G631,F631)),"")</f>
        <v>2</v>
      </c>
      <c r="I631" s="38">
        <f ca="1">IF(ISNUMBER(A631),NORMINV(RAND(),0,IF(AND(Data!$G$9="squeeze",A631&lt;Data!$G$11*0.25),$H$32,1)*$C$30*$C$13)*($C$14*$C$12),"")</f>
        <v>2.7994685342362386E-4</v>
      </c>
      <c r="J631" s="42">
        <f ca="1">IFERROR(IF(Data!$C$6="Real",B631,I631+J630+($C$14*$C$12)*(NORMINV(RAND(),$C$15,CHOOSE($G$13,$C$13,F631,G631)))),"")</f>
        <v>1.3409609198270547</v>
      </c>
      <c r="K631" s="88">
        <f>IF(ISNUMBER(A631), IF($G$16="fixed",$G$17,MIN(H631*Data!$C$7*$C$16*0.5,$C$17*Data!$C$7))*$C$12,"")</f>
        <v>8.0000000000000007E-5</v>
      </c>
      <c r="L631" s="42">
        <f t="shared" ca="1" si="284"/>
        <v>1.3409609198270547</v>
      </c>
      <c r="M631" s="44">
        <f t="shared" ca="1" si="285"/>
        <v>1.3410009198270547</v>
      </c>
      <c r="N631" s="44">
        <f t="shared" ca="1" si="286"/>
        <v>1.3409209198270546</v>
      </c>
      <c r="O631" s="108">
        <f t="shared" ca="1" si="261"/>
        <v>-0.887125593183824</v>
      </c>
      <c r="P631" s="102">
        <f t="shared" ca="1" si="262"/>
        <v>5.6986317706745844</v>
      </c>
      <c r="Q631" s="102">
        <f t="shared" ca="1" si="263"/>
        <v>6.7935694032486102E-2</v>
      </c>
      <c r="R631" s="120">
        <f t="shared" ca="1" si="281"/>
        <v>1</v>
      </c>
      <c r="S631" s="54">
        <f t="shared" ca="1" si="282"/>
        <v>0</v>
      </c>
      <c r="T631" s="5" t="str">
        <f t="shared" ca="1" si="264"/>
        <v/>
      </c>
      <c r="U631" s="152" t="str">
        <f t="shared" ca="1" si="265"/>
        <v/>
      </c>
      <c r="V631" s="152" t="str">
        <f t="shared" ca="1" si="266"/>
        <v/>
      </c>
      <c r="W631" s="153" t="str">
        <f t="shared" ca="1" si="267"/>
        <v/>
      </c>
      <c r="X631" s="153" t="str">
        <f t="shared" ca="1" si="268"/>
        <v/>
      </c>
      <c r="Y631" s="153" t="str">
        <f t="shared" ca="1" si="269"/>
        <v/>
      </c>
      <c r="Z631" s="153" t="str">
        <f t="shared" ca="1" si="270"/>
        <v/>
      </c>
      <c r="AA631" s="152" t="str">
        <f t="shared" ca="1" si="271"/>
        <v/>
      </c>
      <c r="AB631" s="152" t="str">
        <f t="shared" ca="1" si="272"/>
        <v/>
      </c>
      <c r="AC631" s="154" t="str">
        <f t="shared" ca="1" si="273"/>
        <v/>
      </c>
      <c r="AD631" s="154" t="str">
        <f t="shared" ca="1" si="274"/>
        <v/>
      </c>
      <c r="AE631" s="3">
        <f t="shared" ca="1" si="275"/>
        <v>0</v>
      </c>
      <c r="AF631" s="3">
        <f t="shared" ca="1" si="276"/>
        <v>0</v>
      </c>
      <c r="AG631" s="3" t="str">
        <f t="shared" ca="1" si="283"/>
        <v/>
      </c>
      <c r="AH631" s="4" t="str">
        <f t="shared" ca="1" si="277"/>
        <v/>
      </c>
      <c r="AI631" s="75">
        <f t="shared" ca="1" si="278"/>
        <v>-81.180141999199762</v>
      </c>
      <c r="AJ631" s="75">
        <f t="shared" ca="1" si="279"/>
        <v>-81.180141999199762</v>
      </c>
    </row>
    <row r="632" spans="1:36" ht="14.25">
      <c r="A632" s="41">
        <f t="shared" si="280"/>
        <v>566</v>
      </c>
      <c r="B632" s="150">
        <f ca="1">IF(ISNUMBER(A632),INDEX('MetaTrader Import'!$H$13:$J$5893,TRUNC(((A632-$A$39+1)-1)/3)+1,MOD((A632-$A$39+1)-1,3)+1),"")</f>
        <v>0</v>
      </c>
      <c r="C632" s="43">
        <f t="shared" ca="1" si="257"/>
        <v>21.861997607465398</v>
      </c>
      <c r="D632" s="43">
        <f t="shared" ca="1" si="258"/>
        <v>1.7540705684204234</v>
      </c>
      <c r="E632" s="43">
        <f t="shared" ca="1" si="259"/>
        <v>23.616068175885822</v>
      </c>
      <c r="F632" s="43">
        <f t="shared" ca="1" si="260"/>
        <v>2.3616068175885823</v>
      </c>
      <c r="G632" s="43">
        <f>IF(A632&lt;&gt;"",IF(A632&lt;Data!$G$11*0.25,$C$13/$G$32,IF(A632&gt;Data!$G$11*0.25,$C$13,$C$13*10)),"")</f>
        <v>2</v>
      </c>
      <c r="H632" s="43">
        <f>IF(A632&lt;&gt;"",IF(Data!$G$9="constant",$C$13,IF(Data!$G$9="squeeze",G632,F632)),"")</f>
        <v>2</v>
      </c>
      <c r="I632" s="38">
        <f ca="1">IF(ISNUMBER(A632),NORMINV(RAND(),0,IF(AND(Data!$G$9="squeeze",A632&lt;Data!$G$11*0.25),$H$32,1)*$C$30*$C$13)*($C$14*$C$12),"")</f>
        <v>-1.0657511056726251E-3</v>
      </c>
      <c r="J632" s="42">
        <f ca="1">IFERROR(IF(Data!$C$6="Real",B632,I632+J631+($C$14*$C$12)*(NORMINV(RAND(),$C$15,CHOOSE($G$13,$C$13,F632,G632)))),"")</f>
        <v>1.3397919651602417</v>
      </c>
      <c r="K632" s="88">
        <f>IF(ISNUMBER(A632), IF($G$16="fixed",$G$17,MIN(H632*Data!$C$7*$C$16*0.5,$C$17*Data!$C$7))*$C$12,"")</f>
        <v>8.0000000000000007E-5</v>
      </c>
      <c r="L632" s="42">
        <f t="shared" ca="1" si="284"/>
        <v>1.3397919651602417</v>
      </c>
      <c r="M632" s="44">
        <f t="shared" ca="1" si="285"/>
        <v>1.3398319651602417</v>
      </c>
      <c r="N632" s="44">
        <f t="shared" ca="1" si="286"/>
        <v>1.3397519651602416</v>
      </c>
      <c r="O632" s="108">
        <f t="shared" ca="1" si="261"/>
        <v>-0.79815518687043063</v>
      </c>
      <c r="P632" s="102">
        <f t="shared" ca="1" si="262"/>
        <v>5.0519695577952959</v>
      </c>
      <c r="Q632" s="102">
        <f t="shared" ca="1" si="263"/>
        <v>-0.14226632595152341</v>
      </c>
      <c r="R632" s="120">
        <f t="shared" ca="1" si="281"/>
        <v>1</v>
      </c>
      <c r="S632" s="54">
        <f t="shared" ca="1" si="282"/>
        <v>0</v>
      </c>
      <c r="T632" s="5" t="str">
        <f t="shared" ca="1" si="264"/>
        <v/>
      </c>
      <c r="U632" s="152" t="str">
        <f t="shared" ca="1" si="265"/>
        <v/>
      </c>
      <c r="V632" s="152" t="str">
        <f t="shared" ca="1" si="266"/>
        <v/>
      </c>
      <c r="W632" s="153" t="str">
        <f t="shared" ca="1" si="267"/>
        <v/>
      </c>
      <c r="X632" s="153" t="str">
        <f t="shared" ca="1" si="268"/>
        <v/>
      </c>
      <c r="Y632" s="153" t="str">
        <f t="shared" ca="1" si="269"/>
        <v/>
      </c>
      <c r="Z632" s="153" t="str">
        <f t="shared" ca="1" si="270"/>
        <v/>
      </c>
      <c r="AA632" s="152" t="str">
        <f t="shared" ca="1" si="271"/>
        <v/>
      </c>
      <c r="AB632" s="152" t="str">
        <f t="shared" ca="1" si="272"/>
        <v/>
      </c>
      <c r="AC632" s="154" t="str">
        <f t="shared" ca="1" si="273"/>
        <v/>
      </c>
      <c r="AD632" s="154" t="str">
        <f t="shared" ca="1" si="274"/>
        <v/>
      </c>
      <c r="AE632" s="3">
        <f t="shared" ca="1" si="275"/>
        <v>0</v>
      </c>
      <c r="AF632" s="3">
        <f t="shared" ca="1" si="276"/>
        <v>0</v>
      </c>
      <c r="AG632" s="3" t="str">
        <f t="shared" ca="1" si="283"/>
        <v/>
      </c>
      <c r="AH632" s="4" t="str">
        <f t="shared" ca="1" si="277"/>
        <v/>
      </c>
      <c r="AI632" s="75">
        <f t="shared" ca="1" si="278"/>
        <v>-81.180141999199762</v>
      </c>
      <c r="AJ632" s="75">
        <f t="shared" ca="1" si="279"/>
        <v>-81.180141999199762</v>
      </c>
    </row>
    <row r="633" spans="1:36" ht="14.25">
      <c r="A633" s="41">
        <f t="shared" si="280"/>
        <v>567</v>
      </c>
      <c r="B633" s="150">
        <f>IF(ISNUMBER(A633),INDEX('MetaTrader Import'!$H$13:$J$5893,TRUNC(((A633-$A$39+1)-1)/3)+1,MOD((A633-$A$39+1)-1,3)+1),"")</f>
        <v>0</v>
      </c>
      <c r="C633" s="43">
        <f t="shared" ca="1" si="257"/>
        <v>23.616068175885822</v>
      </c>
      <c r="D633" s="43">
        <f t="shared" ca="1" si="258"/>
        <v>-0.61638144378130511</v>
      </c>
      <c r="E633" s="43">
        <f t="shared" ca="1" si="259"/>
        <v>22.999686732104518</v>
      </c>
      <c r="F633" s="43">
        <f t="shared" ca="1" si="260"/>
        <v>2.2999686732104516</v>
      </c>
      <c r="G633" s="43">
        <f>IF(A633&lt;&gt;"",IF(A633&lt;Data!$G$11*0.25,$C$13/$G$32,IF(A633&gt;Data!$G$11*0.25,$C$13,$C$13*10)),"")</f>
        <v>2</v>
      </c>
      <c r="H633" s="43">
        <f>IF(A633&lt;&gt;"",IF(Data!$G$9="constant",$C$13,IF(Data!$G$9="squeeze",G633,F633)),"")</f>
        <v>2</v>
      </c>
      <c r="I633" s="38">
        <f ca="1">IF(ISNUMBER(A633),NORMINV(RAND(),0,IF(AND(Data!$G$9="squeeze",A633&lt;Data!$G$11*0.25),$H$32,1)*$C$30*$C$13)*($C$14*$C$12),"")</f>
        <v>-6.0007550210002913E-4</v>
      </c>
      <c r="J633" s="42">
        <f ca="1">IFERROR(IF(Data!$C$6="Real",B633,I633+J632+($C$14*$C$12)*(NORMINV(RAND(),$C$15,CHOOSE($G$13,$C$13,F633,G633)))),"")</f>
        <v>1.3392080203290544</v>
      </c>
      <c r="K633" s="88">
        <f>IF(ISNUMBER(A633), IF($G$16="fixed",$G$17,MIN(H633*Data!$C$7*$C$16*0.5,$C$17*Data!$C$7))*$C$12,"")</f>
        <v>8.0000000000000007E-5</v>
      </c>
      <c r="L633" s="42">
        <f t="shared" ca="1" si="284"/>
        <v>1.3392080203290544</v>
      </c>
      <c r="M633" s="44">
        <f t="shared" ca="1" si="285"/>
        <v>1.3392480203290544</v>
      </c>
      <c r="N633" s="44">
        <f t="shared" ca="1" si="286"/>
        <v>1.3391680203290544</v>
      </c>
      <c r="O633" s="108">
        <f t="shared" ca="1" si="261"/>
        <v>-0.88277069180107781</v>
      </c>
      <c r="P633" s="102">
        <f t="shared" ca="1" si="262"/>
        <v>5.6927416400590296</v>
      </c>
      <c r="Q633" s="102">
        <f t="shared" ca="1" si="263"/>
        <v>-0.32114152432887139</v>
      </c>
      <c r="R633" s="120">
        <f t="shared" ca="1" si="281"/>
        <v>1</v>
      </c>
      <c r="S633" s="54">
        <f t="shared" ca="1" si="282"/>
        <v>0</v>
      </c>
      <c r="T633" s="5" t="str">
        <f t="shared" ca="1" si="264"/>
        <v/>
      </c>
      <c r="U633" s="152" t="str">
        <f t="shared" ca="1" si="265"/>
        <v/>
      </c>
      <c r="V633" s="152" t="str">
        <f t="shared" ca="1" si="266"/>
        <v/>
      </c>
      <c r="W633" s="153" t="str">
        <f t="shared" ca="1" si="267"/>
        <v/>
      </c>
      <c r="X633" s="153" t="str">
        <f t="shared" ca="1" si="268"/>
        <v/>
      </c>
      <c r="Y633" s="153" t="str">
        <f t="shared" ca="1" si="269"/>
        <v/>
      </c>
      <c r="Z633" s="153" t="str">
        <f t="shared" ca="1" si="270"/>
        <v/>
      </c>
      <c r="AA633" s="152" t="str">
        <f t="shared" ca="1" si="271"/>
        <v/>
      </c>
      <c r="AB633" s="152" t="str">
        <f t="shared" ca="1" si="272"/>
        <v/>
      </c>
      <c r="AC633" s="154" t="str">
        <f t="shared" ca="1" si="273"/>
        <v/>
      </c>
      <c r="AD633" s="154" t="str">
        <f t="shared" ca="1" si="274"/>
        <v/>
      </c>
      <c r="AE633" s="3">
        <f t="shared" ca="1" si="275"/>
        <v>0</v>
      </c>
      <c r="AF633" s="3">
        <f t="shared" ca="1" si="276"/>
        <v>0</v>
      </c>
      <c r="AG633" s="3" t="str">
        <f t="shared" ca="1" si="283"/>
        <v/>
      </c>
      <c r="AH633" s="4" t="str">
        <f t="shared" ca="1" si="277"/>
        <v/>
      </c>
      <c r="AI633" s="75">
        <f t="shared" ca="1" si="278"/>
        <v>-81.180141999199762</v>
      </c>
      <c r="AJ633" s="75">
        <f t="shared" ca="1" si="279"/>
        <v>-81.180141999199762</v>
      </c>
    </row>
    <row r="634" spans="1:36" ht="14.25">
      <c r="A634" s="41">
        <f t="shared" si="280"/>
        <v>568</v>
      </c>
      <c r="B634" s="150">
        <f ca="1">IF(ISNUMBER(A634),INDEX('MetaTrader Import'!$H$13:$J$5893,TRUNC(((A634-$A$39+1)-1)/3)+1,MOD((A634-$A$39+1)-1,3)+1),"")</f>
        <v>0</v>
      </c>
      <c r="C634" s="43">
        <f t="shared" ca="1" si="257"/>
        <v>22.999686732104518</v>
      </c>
      <c r="D634" s="43">
        <f t="shared" ca="1" si="258"/>
        <v>-2.3199860571629856</v>
      </c>
      <c r="E634" s="43">
        <f t="shared" ca="1" si="259"/>
        <v>20.679700674941532</v>
      </c>
      <c r="F634" s="43">
        <f t="shared" ca="1" si="260"/>
        <v>2.0679700674941532</v>
      </c>
      <c r="G634" s="43">
        <f>IF(A634&lt;&gt;"",IF(A634&lt;Data!$G$11*0.25,$C$13/$G$32,IF(A634&gt;Data!$G$11*0.25,$C$13,$C$13*10)),"")</f>
        <v>2</v>
      </c>
      <c r="H634" s="43">
        <f>IF(A634&lt;&gt;"",IF(Data!$G$9="constant",$C$13,IF(Data!$G$9="squeeze",G634,F634)),"")</f>
        <v>2</v>
      </c>
      <c r="I634" s="38">
        <f ca="1">IF(ISNUMBER(A634),NORMINV(RAND(),0,IF(AND(Data!$G$9="squeeze",A634&lt;Data!$G$11*0.25),$H$32,1)*$C$30*$C$13)*($C$14*$C$12),"")</f>
        <v>-8.3844544998575694E-4</v>
      </c>
      <c r="J634" s="42">
        <f ca="1">IFERROR(IF(Data!$C$6="Real",B634,I634+J633+($C$14*$C$12)*(NORMINV(RAND(),$C$15,CHOOSE($G$13,$C$13,F634,G634)))),"")</f>
        <v>1.3381223715023389</v>
      </c>
      <c r="K634" s="88">
        <f>IF(ISNUMBER(A634), IF($G$16="fixed",$G$17,MIN(H634*Data!$C$7*$C$16*0.5,$C$17*Data!$C$7))*$C$12,"")</f>
        <v>8.0000000000000007E-5</v>
      </c>
      <c r="L634" s="42">
        <f t="shared" ca="1" si="284"/>
        <v>1.3381223715023389</v>
      </c>
      <c r="M634" s="44">
        <f t="shared" ca="1" si="285"/>
        <v>1.338162371502339</v>
      </c>
      <c r="N634" s="44">
        <f t="shared" ca="1" si="286"/>
        <v>1.3380823715023389</v>
      </c>
      <c r="O634" s="108">
        <f t="shared" ca="1" si="261"/>
        <v>-1.3956514376873126</v>
      </c>
      <c r="P634" s="102">
        <f t="shared" ca="1" si="262"/>
        <v>8.7328277975782971</v>
      </c>
      <c r="Q634" s="102">
        <f t="shared" ca="1" si="263"/>
        <v>-0.40183532299141578</v>
      </c>
      <c r="R634" s="120">
        <f t="shared" ca="1" si="281"/>
        <v>1</v>
      </c>
      <c r="S634" s="54">
        <f t="shared" ca="1" si="282"/>
        <v>0</v>
      </c>
      <c r="T634" s="5" t="str">
        <f t="shared" ca="1" si="264"/>
        <v/>
      </c>
      <c r="U634" s="152" t="str">
        <f t="shared" ca="1" si="265"/>
        <v/>
      </c>
      <c r="V634" s="152" t="str">
        <f t="shared" ca="1" si="266"/>
        <v/>
      </c>
      <c r="W634" s="153" t="str">
        <f t="shared" ca="1" si="267"/>
        <v/>
      </c>
      <c r="X634" s="153" t="str">
        <f t="shared" ca="1" si="268"/>
        <v/>
      </c>
      <c r="Y634" s="153" t="str">
        <f t="shared" ca="1" si="269"/>
        <v/>
      </c>
      <c r="Z634" s="153" t="str">
        <f t="shared" ca="1" si="270"/>
        <v/>
      </c>
      <c r="AA634" s="152" t="str">
        <f t="shared" ca="1" si="271"/>
        <v/>
      </c>
      <c r="AB634" s="152" t="str">
        <f t="shared" ca="1" si="272"/>
        <v/>
      </c>
      <c r="AC634" s="154" t="str">
        <f t="shared" ca="1" si="273"/>
        <v/>
      </c>
      <c r="AD634" s="154" t="str">
        <f t="shared" ca="1" si="274"/>
        <v/>
      </c>
      <c r="AE634" s="3">
        <f t="shared" ca="1" si="275"/>
        <v>0</v>
      </c>
      <c r="AF634" s="3">
        <f t="shared" ca="1" si="276"/>
        <v>0</v>
      </c>
      <c r="AG634" s="3" t="str">
        <f t="shared" ca="1" si="283"/>
        <v/>
      </c>
      <c r="AH634" s="4" t="str">
        <f t="shared" ca="1" si="277"/>
        <v/>
      </c>
      <c r="AI634" s="75">
        <f t="shared" ca="1" si="278"/>
        <v>-81.180141999199762</v>
      </c>
      <c r="AJ634" s="75">
        <f t="shared" ca="1" si="279"/>
        <v>-81.180141999199762</v>
      </c>
    </row>
    <row r="635" spans="1:36" ht="14.25">
      <c r="A635" s="41">
        <f t="shared" si="280"/>
        <v>569</v>
      </c>
      <c r="B635" s="150">
        <f ca="1">IF(ISNUMBER(A635),INDEX('MetaTrader Import'!$H$13:$J$5893,TRUNC(((A635-$A$39+1)-1)/3)+1,MOD((A635-$A$39+1)-1,3)+1),"")</f>
        <v>0</v>
      </c>
      <c r="C635" s="43">
        <f t="shared" ca="1" si="257"/>
        <v>20.679700674941532</v>
      </c>
      <c r="D635" s="43">
        <f t="shared" ca="1" si="258"/>
        <v>-0.64481488824587319</v>
      </c>
      <c r="E635" s="43">
        <f t="shared" ca="1" si="259"/>
        <v>20.034885786695661</v>
      </c>
      <c r="F635" s="43">
        <f t="shared" ca="1" si="260"/>
        <v>2.003488578669566</v>
      </c>
      <c r="G635" s="43">
        <f>IF(A635&lt;&gt;"",IF(A635&lt;Data!$G$11*0.25,$C$13/$G$32,IF(A635&gt;Data!$G$11*0.25,$C$13,$C$13*10)),"")</f>
        <v>2</v>
      </c>
      <c r="H635" s="43">
        <f>IF(A635&lt;&gt;"",IF(Data!$G$9="constant",$C$13,IF(Data!$G$9="squeeze",G635,F635)),"")</f>
        <v>2</v>
      </c>
      <c r="I635" s="38">
        <f ca="1">IF(ISNUMBER(A635),NORMINV(RAND(),0,IF(AND(Data!$G$9="squeeze",A635&lt;Data!$G$11*0.25),$H$32,1)*$C$30*$C$13)*($C$14*$C$12),"")</f>
        <v>4.2228001922211681E-5</v>
      </c>
      <c r="J635" s="42">
        <f ca="1">IFERROR(IF(Data!$C$6="Real",B635,I635+J634+($C$14*$C$12)*(NORMINV(RAND(),$C$15,CHOOSE($G$13,$C$13,F635,G635)))),"")</f>
        <v>1.3385971109630557</v>
      </c>
      <c r="K635" s="88">
        <f>IF(ISNUMBER(A635), IF($G$16="fixed",$G$17,MIN(H635*Data!$C$7*$C$16*0.5,$C$17*Data!$C$7))*$C$12,"")</f>
        <v>8.0000000000000007E-5</v>
      </c>
      <c r="L635" s="42">
        <f t="shared" ca="1" si="284"/>
        <v>1.3385971109630557</v>
      </c>
      <c r="M635" s="44">
        <f t="shared" ca="1" si="285"/>
        <v>1.3386371109630557</v>
      </c>
      <c r="N635" s="44">
        <f t="shared" ca="1" si="286"/>
        <v>1.3385571109630556</v>
      </c>
      <c r="O635" s="108">
        <f t="shared" ca="1" si="261"/>
        <v>-1.7465094204700549</v>
      </c>
      <c r="P635" s="102">
        <f t="shared" ca="1" si="262"/>
        <v>9.9744900985018567</v>
      </c>
      <c r="Q635" s="102">
        <f t="shared" ca="1" si="263"/>
        <v>-0.41376939369958643</v>
      </c>
      <c r="R635" s="120">
        <f t="shared" ca="1" si="281"/>
        <v>1</v>
      </c>
      <c r="S635" s="54">
        <f t="shared" ca="1" si="282"/>
        <v>0</v>
      </c>
      <c r="T635" s="5" t="str">
        <f t="shared" ca="1" si="264"/>
        <v/>
      </c>
      <c r="U635" s="152" t="str">
        <f t="shared" ca="1" si="265"/>
        <v/>
      </c>
      <c r="V635" s="152" t="str">
        <f t="shared" ca="1" si="266"/>
        <v/>
      </c>
      <c r="W635" s="153" t="str">
        <f t="shared" ca="1" si="267"/>
        <v/>
      </c>
      <c r="X635" s="153" t="str">
        <f t="shared" ca="1" si="268"/>
        <v/>
      </c>
      <c r="Y635" s="153" t="str">
        <f t="shared" ca="1" si="269"/>
        <v/>
      </c>
      <c r="Z635" s="153" t="str">
        <f t="shared" ca="1" si="270"/>
        <v/>
      </c>
      <c r="AA635" s="152" t="str">
        <f t="shared" ca="1" si="271"/>
        <v/>
      </c>
      <c r="AB635" s="152" t="str">
        <f t="shared" ca="1" si="272"/>
        <v/>
      </c>
      <c r="AC635" s="154" t="str">
        <f t="shared" ca="1" si="273"/>
        <v/>
      </c>
      <c r="AD635" s="154" t="str">
        <f t="shared" ca="1" si="274"/>
        <v/>
      </c>
      <c r="AE635" s="3">
        <f t="shared" ca="1" si="275"/>
        <v>0</v>
      </c>
      <c r="AF635" s="3">
        <f t="shared" ca="1" si="276"/>
        <v>0</v>
      </c>
      <c r="AG635" s="3" t="str">
        <f t="shared" ca="1" si="283"/>
        <v/>
      </c>
      <c r="AH635" s="4" t="str">
        <f t="shared" ca="1" si="277"/>
        <v/>
      </c>
      <c r="AI635" s="75">
        <f t="shared" ca="1" si="278"/>
        <v>-81.180141999199762</v>
      </c>
      <c r="AJ635" s="75">
        <f t="shared" ca="1" si="279"/>
        <v>-81.180141999199762</v>
      </c>
    </row>
    <row r="636" spans="1:36" ht="14.25">
      <c r="A636" s="41">
        <f t="shared" si="280"/>
        <v>570</v>
      </c>
      <c r="B636" s="150">
        <f>IF(ISNUMBER(A636),INDEX('MetaTrader Import'!$H$13:$J$5893,TRUNC(((A636-$A$39+1)-1)/3)+1,MOD((A636-$A$39+1)-1,3)+1),"")</f>
        <v>0</v>
      </c>
      <c r="C636" s="43">
        <f t="shared" ca="1" si="257"/>
        <v>20.034885786695661</v>
      </c>
      <c r="D636" s="43">
        <f t="shared" ca="1" si="258"/>
        <v>-0.29361611244441499</v>
      </c>
      <c r="E636" s="43">
        <f t="shared" ca="1" si="259"/>
        <v>19.741269674251246</v>
      </c>
      <c r="F636" s="43">
        <f t="shared" ca="1" si="260"/>
        <v>1.9741269674251245</v>
      </c>
      <c r="G636" s="43">
        <f>IF(A636&lt;&gt;"",IF(A636&lt;Data!$G$11*0.25,$C$13/$G$32,IF(A636&gt;Data!$G$11*0.25,$C$13,$C$13*10)),"")</f>
        <v>2</v>
      </c>
      <c r="H636" s="43">
        <f>IF(A636&lt;&gt;"",IF(Data!$G$9="constant",$C$13,IF(Data!$G$9="squeeze",G636,F636)),"")</f>
        <v>2</v>
      </c>
      <c r="I636" s="38">
        <f ca="1">IF(ISNUMBER(A636),NORMINV(RAND(),0,IF(AND(Data!$G$9="squeeze",A636&lt;Data!$G$11*0.25),$H$32,1)*$C$30*$C$13)*($C$14*$C$12),"")</f>
        <v>5.3104780869709192E-4</v>
      </c>
      <c r="J636" s="42">
        <f ca="1">IFERROR(IF(Data!$C$6="Real",B636,I636+J635+($C$14*$C$12)*(NORMINV(RAND(),$C$15,CHOOSE($G$13,$C$13,F636,G636)))),"")</f>
        <v>1.3390052034759206</v>
      </c>
      <c r="K636" s="88">
        <f>IF(ISNUMBER(A636), IF($G$16="fixed",$G$17,MIN(H636*Data!$C$7*$C$16*0.5,$C$17*Data!$C$7))*$C$12,"")</f>
        <v>8.0000000000000007E-5</v>
      </c>
      <c r="L636" s="42">
        <f t="shared" ca="1" si="284"/>
        <v>1.3390052034759206</v>
      </c>
      <c r="M636" s="44">
        <f t="shared" ca="1" si="285"/>
        <v>1.3390452034759206</v>
      </c>
      <c r="N636" s="44">
        <f t="shared" ca="1" si="286"/>
        <v>1.3389652034759205</v>
      </c>
      <c r="O636" s="108">
        <f t="shared" ca="1" si="261"/>
        <v>-1.9693102456423417</v>
      </c>
      <c r="P636" s="102">
        <f t="shared" ca="1" si="262"/>
        <v>10.512549724618712</v>
      </c>
      <c r="Q636" s="102">
        <f t="shared" ca="1" si="263"/>
        <v>-0.37478159269978439</v>
      </c>
      <c r="R636" s="120">
        <f t="shared" ca="1" si="281"/>
        <v>1</v>
      </c>
      <c r="S636" s="54">
        <f t="shared" ca="1" si="282"/>
        <v>0</v>
      </c>
      <c r="T636" s="5" t="str">
        <f t="shared" ca="1" si="264"/>
        <v/>
      </c>
      <c r="U636" s="152" t="str">
        <f t="shared" ca="1" si="265"/>
        <v/>
      </c>
      <c r="V636" s="152" t="str">
        <f t="shared" ca="1" si="266"/>
        <v/>
      </c>
      <c r="W636" s="153" t="str">
        <f t="shared" ca="1" si="267"/>
        <v/>
      </c>
      <c r="X636" s="153" t="str">
        <f t="shared" ca="1" si="268"/>
        <v/>
      </c>
      <c r="Y636" s="153" t="str">
        <f t="shared" ca="1" si="269"/>
        <v/>
      </c>
      <c r="Z636" s="153" t="str">
        <f t="shared" ca="1" si="270"/>
        <v/>
      </c>
      <c r="AA636" s="152" t="str">
        <f t="shared" ca="1" si="271"/>
        <v/>
      </c>
      <c r="AB636" s="152" t="str">
        <f t="shared" ca="1" si="272"/>
        <v/>
      </c>
      <c r="AC636" s="154" t="str">
        <f t="shared" ca="1" si="273"/>
        <v/>
      </c>
      <c r="AD636" s="154" t="str">
        <f t="shared" ca="1" si="274"/>
        <v/>
      </c>
      <c r="AE636" s="3">
        <f t="shared" ca="1" si="275"/>
        <v>0</v>
      </c>
      <c r="AF636" s="3">
        <f t="shared" ca="1" si="276"/>
        <v>0</v>
      </c>
      <c r="AG636" s="3" t="str">
        <f t="shared" ca="1" si="283"/>
        <v/>
      </c>
      <c r="AH636" s="4" t="str">
        <f t="shared" ca="1" si="277"/>
        <v/>
      </c>
      <c r="AI636" s="75">
        <f t="shared" ca="1" si="278"/>
        <v>-81.180141999199762</v>
      </c>
      <c r="AJ636" s="75">
        <f t="shared" ca="1" si="279"/>
        <v>-81.180141999199762</v>
      </c>
    </row>
    <row r="637" spans="1:36" ht="14.25">
      <c r="A637" s="41">
        <f t="shared" si="280"/>
        <v>571</v>
      </c>
      <c r="B637" s="150">
        <f ca="1">IF(ISNUMBER(A637),INDEX('MetaTrader Import'!$H$13:$J$5893,TRUNC(((A637-$A$39+1)-1)/3)+1,MOD((A637-$A$39+1)-1,3)+1),"")</f>
        <v>0</v>
      </c>
      <c r="C637" s="43">
        <f t="shared" ca="1" si="257"/>
        <v>19.741269674251246</v>
      </c>
      <c r="D637" s="43">
        <f t="shared" ca="1" si="258"/>
        <v>0.81678021303510573</v>
      </c>
      <c r="E637" s="43">
        <f t="shared" ca="1" si="259"/>
        <v>20.558049887286352</v>
      </c>
      <c r="F637" s="43">
        <f t="shared" ca="1" si="260"/>
        <v>2.0558049887286352</v>
      </c>
      <c r="G637" s="43">
        <f>IF(A637&lt;&gt;"",IF(A637&lt;Data!$G$11*0.25,$C$13/$G$32,IF(A637&gt;Data!$G$11*0.25,$C$13,$C$13*10)),"")</f>
        <v>2</v>
      </c>
      <c r="H637" s="43">
        <f>IF(A637&lt;&gt;"",IF(Data!$G$9="constant",$C$13,IF(Data!$G$9="squeeze",G637,F637)),"")</f>
        <v>2</v>
      </c>
      <c r="I637" s="38">
        <f ca="1">IF(ISNUMBER(A637),NORMINV(RAND(),0,IF(AND(Data!$G$9="squeeze",A637&lt;Data!$G$11*0.25),$H$32,1)*$C$30*$C$13)*($C$14*$C$12),"")</f>
        <v>1.960687891666352E-4</v>
      </c>
      <c r="J637" s="42">
        <f ca="1">IFERROR(IF(Data!$C$6="Real",B637,I637+J636+($C$14*$C$12)*(NORMINV(RAND(),$C$15,CHOOSE($G$13,$C$13,F637,G637)))),"")</f>
        <v>1.3391768028913678</v>
      </c>
      <c r="K637" s="88">
        <f>IF(ISNUMBER(A637), IF($G$16="fixed",$G$17,MIN(H637*Data!$C$7*$C$16*0.5,$C$17*Data!$C$7))*$C$12,"")</f>
        <v>8.0000000000000007E-5</v>
      </c>
      <c r="L637" s="42">
        <f t="shared" ca="1" si="284"/>
        <v>1.3391768028913678</v>
      </c>
      <c r="M637" s="44">
        <f t="shared" ca="1" si="285"/>
        <v>1.3392168028913678</v>
      </c>
      <c r="N637" s="44">
        <f t="shared" ca="1" si="286"/>
        <v>1.3391368028913677</v>
      </c>
      <c r="O637" s="108">
        <f t="shared" ca="1" si="261"/>
        <v>-1.9790698984990847</v>
      </c>
      <c r="P637" s="102">
        <f t="shared" ca="1" si="262"/>
        <v>10.537861826751698</v>
      </c>
      <c r="Q637" s="102">
        <f t="shared" ca="1" si="263"/>
        <v>-0.31606002106925141</v>
      </c>
      <c r="R637" s="120">
        <f t="shared" ca="1" si="281"/>
        <v>1</v>
      </c>
      <c r="S637" s="54">
        <f t="shared" ca="1" si="282"/>
        <v>0</v>
      </c>
      <c r="T637" s="5" t="str">
        <f t="shared" ca="1" si="264"/>
        <v/>
      </c>
      <c r="U637" s="152" t="str">
        <f t="shared" ca="1" si="265"/>
        <v/>
      </c>
      <c r="V637" s="152" t="str">
        <f t="shared" ca="1" si="266"/>
        <v/>
      </c>
      <c r="W637" s="153" t="str">
        <f t="shared" ca="1" si="267"/>
        <v/>
      </c>
      <c r="X637" s="153" t="str">
        <f t="shared" ca="1" si="268"/>
        <v/>
      </c>
      <c r="Y637" s="153" t="str">
        <f t="shared" ca="1" si="269"/>
        <v/>
      </c>
      <c r="Z637" s="153" t="str">
        <f t="shared" ca="1" si="270"/>
        <v/>
      </c>
      <c r="AA637" s="152" t="str">
        <f t="shared" ca="1" si="271"/>
        <v/>
      </c>
      <c r="AB637" s="152" t="str">
        <f t="shared" ca="1" si="272"/>
        <v/>
      </c>
      <c r="AC637" s="154" t="str">
        <f t="shared" ca="1" si="273"/>
        <v/>
      </c>
      <c r="AD637" s="154" t="str">
        <f t="shared" ca="1" si="274"/>
        <v/>
      </c>
      <c r="AE637" s="3">
        <f t="shared" ca="1" si="275"/>
        <v>0</v>
      </c>
      <c r="AF637" s="3">
        <f t="shared" ca="1" si="276"/>
        <v>0</v>
      </c>
      <c r="AG637" s="3" t="str">
        <f t="shared" ca="1" si="283"/>
        <v/>
      </c>
      <c r="AH637" s="4" t="str">
        <f t="shared" ca="1" si="277"/>
        <v/>
      </c>
      <c r="AI637" s="75">
        <f t="shared" ca="1" si="278"/>
        <v>-81.180141999199762</v>
      </c>
      <c r="AJ637" s="75">
        <f t="shared" ca="1" si="279"/>
        <v>-81.180141999199762</v>
      </c>
    </row>
    <row r="638" spans="1:36" ht="14.25">
      <c r="A638" s="41">
        <f t="shared" si="280"/>
        <v>572</v>
      </c>
      <c r="B638" s="150">
        <f ca="1">IF(ISNUMBER(A638),INDEX('MetaTrader Import'!$H$13:$J$5893,TRUNC(((A638-$A$39+1)-1)/3)+1,MOD((A638-$A$39+1)-1,3)+1),"")</f>
        <v>0</v>
      </c>
      <c r="C638" s="43">
        <f t="shared" ca="1" si="257"/>
        <v>20.558049887286352</v>
      </c>
      <c r="D638" s="43">
        <f t="shared" ca="1" si="258"/>
        <v>0.6757744803898813</v>
      </c>
      <c r="E638" s="43">
        <f t="shared" ca="1" si="259"/>
        <v>21.233824367676235</v>
      </c>
      <c r="F638" s="43">
        <f t="shared" ca="1" si="260"/>
        <v>2.1233824367676233</v>
      </c>
      <c r="G638" s="43">
        <f>IF(A638&lt;&gt;"",IF(A638&lt;Data!$G$11*0.25,$C$13/$G$32,IF(A638&gt;Data!$G$11*0.25,$C$13,$C$13*10)),"")</f>
        <v>2</v>
      </c>
      <c r="H638" s="43">
        <f>IF(A638&lt;&gt;"",IF(Data!$G$9="constant",$C$13,IF(Data!$G$9="squeeze",G638,F638)),"")</f>
        <v>2</v>
      </c>
      <c r="I638" s="38">
        <f ca="1">IF(ISNUMBER(A638),NORMINV(RAND(),0,IF(AND(Data!$G$9="squeeze",A638&lt;Data!$G$11*0.25),$H$32,1)*$C$30*$C$13)*($C$14*$C$12),"")</f>
        <v>-2.3226283817735167E-4</v>
      </c>
      <c r="J638" s="42">
        <f ca="1">IFERROR(IF(Data!$C$6="Real",B638,I638+J637+($C$14*$C$12)*(NORMINV(RAND(),$C$15,CHOOSE($G$13,$C$13,F638,G638)))),"")</f>
        <v>1.3383957091460934</v>
      </c>
      <c r="K638" s="88">
        <f>IF(ISNUMBER(A638), IF($G$16="fixed",$G$17,MIN(H638*Data!$C$7*$C$16*0.5,$C$17*Data!$C$7))*$C$12,"")</f>
        <v>8.0000000000000007E-5</v>
      </c>
      <c r="L638" s="42">
        <f t="shared" ca="1" si="284"/>
        <v>1.3383957091460934</v>
      </c>
      <c r="M638" s="44">
        <f t="shared" ca="1" si="285"/>
        <v>1.3384357091460934</v>
      </c>
      <c r="N638" s="44">
        <f t="shared" ca="1" si="286"/>
        <v>1.3383557091460934</v>
      </c>
      <c r="O638" s="108">
        <f t="shared" ca="1" si="261"/>
        <v>-2.144160507805962</v>
      </c>
      <c r="P638" s="102">
        <f t="shared" ca="1" si="262"/>
        <v>11.089959136595612</v>
      </c>
      <c r="Q638" s="102">
        <f t="shared" ca="1" si="263"/>
        <v>-0.22109162580157948</v>
      </c>
      <c r="R638" s="120">
        <f t="shared" ca="1" si="281"/>
        <v>1</v>
      </c>
      <c r="S638" s="54">
        <f t="shared" ca="1" si="282"/>
        <v>0</v>
      </c>
      <c r="T638" s="5" t="str">
        <f t="shared" ca="1" si="264"/>
        <v/>
      </c>
      <c r="U638" s="152" t="str">
        <f t="shared" ca="1" si="265"/>
        <v/>
      </c>
      <c r="V638" s="152" t="str">
        <f t="shared" ca="1" si="266"/>
        <v/>
      </c>
      <c r="W638" s="153" t="str">
        <f t="shared" ca="1" si="267"/>
        <v/>
      </c>
      <c r="X638" s="153" t="str">
        <f t="shared" ca="1" si="268"/>
        <v/>
      </c>
      <c r="Y638" s="153" t="str">
        <f t="shared" ca="1" si="269"/>
        <v/>
      </c>
      <c r="Z638" s="153" t="str">
        <f t="shared" ca="1" si="270"/>
        <v/>
      </c>
      <c r="AA638" s="152" t="str">
        <f t="shared" ca="1" si="271"/>
        <v/>
      </c>
      <c r="AB638" s="152" t="str">
        <f t="shared" ca="1" si="272"/>
        <v/>
      </c>
      <c r="AC638" s="154" t="str">
        <f t="shared" ca="1" si="273"/>
        <v/>
      </c>
      <c r="AD638" s="154" t="str">
        <f t="shared" ca="1" si="274"/>
        <v/>
      </c>
      <c r="AE638" s="3">
        <f t="shared" ca="1" si="275"/>
        <v>0</v>
      </c>
      <c r="AF638" s="3">
        <f t="shared" ca="1" si="276"/>
        <v>0</v>
      </c>
      <c r="AG638" s="3" t="str">
        <f t="shared" ca="1" si="283"/>
        <v/>
      </c>
      <c r="AH638" s="4" t="str">
        <f t="shared" ca="1" si="277"/>
        <v/>
      </c>
      <c r="AI638" s="75">
        <f t="shared" ca="1" si="278"/>
        <v>-81.180141999199762</v>
      </c>
      <c r="AJ638" s="75">
        <f t="shared" ca="1" si="279"/>
        <v>-81.180141999199762</v>
      </c>
    </row>
    <row r="639" spans="1:36" ht="14.25">
      <c r="A639" s="41">
        <f t="shared" si="280"/>
        <v>573</v>
      </c>
      <c r="B639" s="150">
        <f>IF(ISNUMBER(A639),INDEX('MetaTrader Import'!$H$13:$J$5893,TRUNC(((A639-$A$39+1)-1)/3)+1,MOD((A639-$A$39+1)-1,3)+1),"")</f>
        <v>0</v>
      </c>
      <c r="C639" s="43">
        <f t="shared" ca="1" si="257"/>
        <v>21.233824367676235</v>
      </c>
      <c r="D639" s="43">
        <f t="shared" ca="1" si="258"/>
        <v>0.36677375629122194</v>
      </c>
      <c r="E639" s="43">
        <f t="shared" ca="1" si="259"/>
        <v>21.600598123967458</v>
      </c>
      <c r="F639" s="43">
        <f t="shared" ca="1" si="260"/>
        <v>2.1600598123967458</v>
      </c>
      <c r="G639" s="43">
        <f>IF(A639&lt;&gt;"",IF(A639&lt;Data!$G$11*0.25,$C$13/$G$32,IF(A639&gt;Data!$G$11*0.25,$C$13,$C$13*10)),"")</f>
        <v>2</v>
      </c>
      <c r="H639" s="43">
        <f>IF(A639&lt;&gt;"",IF(Data!$G$9="constant",$C$13,IF(Data!$G$9="squeeze",G639,F639)),"")</f>
        <v>2</v>
      </c>
      <c r="I639" s="38">
        <f ca="1">IF(ISNUMBER(A639),NORMINV(RAND(),0,IF(AND(Data!$G$9="squeeze",A639&lt;Data!$G$11*0.25),$H$32,1)*$C$30*$C$13)*($C$14*$C$12),"")</f>
        <v>-7.2397855428921252E-5</v>
      </c>
      <c r="J639" s="42">
        <f ca="1">IFERROR(IF(Data!$C$6="Real",B639,I639+J638+($C$14*$C$12)*(NORMINV(RAND(),$C$15,CHOOSE($G$13,$C$13,F639,G639)))),"")</f>
        <v>1.3375280531641074</v>
      </c>
      <c r="K639" s="88">
        <f>IF(ISNUMBER(A639), IF($G$16="fixed",$G$17,MIN(H639*Data!$C$7*$C$16*0.5,$C$17*Data!$C$7))*$C$12,"")</f>
        <v>8.0000000000000007E-5</v>
      </c>
      <c r="L639" s="42">
        <f t="shared" ca="1" si="284"/>
        <v>1.3375280531641074</v>
      </c>
      <c r="M639" s="44">
        <f t="shared" ca="1" si="285"/>
        <v>1.3375680531641074</v>
      </c>
      <c r="N639" s="44">
        <f t="shared" ca="1" si="286"/>
        <v>1.3374880531641073</v>
      </c>
      <c r="O639" s="108">
        <f t="shared" ca="1" si="261"/>
        <v>-2.4843131935299145</v>
      </c>
      <c r="P639" s="102">
        <f t="shared" ca="1" si="262"/>
        <v>12.398120543759065</v>
      </c>
      <c r="Q639" s="102">
        <f t="shared" ca="1" si="263"/>
        <v>-7.1412307270895453E-2</v>
      </c>
      <c r="R639" s="120">
        <f t="shared" ca="1" si="281"/>
        <v>1</v>
      </c>
      <c r="S639" s="54">
        <f t="shared" ca="1" si="282"/>
        <v>0</v>
      </c>
      <c r="T639" s="5" t="str">
        <f t="shared" ca="1" si="264"/>
        <v/>
      </c>
      <c r="U639" s="152" t="str">
        <f t="shared" ca="1" si="265"/>
        <v/>
      </c>
      <c r="V639" s="152" t="str">
        <f t="shared" ca="1" si="266"/>
        <v/>
      </c>
      <c r="W639" s="153" t="str">
        <f t="shared" ca="1" si="267"/>
        <v/>
      </c>
      <c r="X639" s="153" t="str">
        <f t="shared" ca="1" si="268"/>
        <v/>
      </c>
      <c r="Y639" s="153" t="str">
        <f t="shared" ca="1" si="269"/>
        <v/>
      </c>
      <c r="Z639" s="153" t="str">
        <f t="shared" ca="1" si="270"/>
        <v/>
      </c>
      <c r="AA639" s="152" t="str">
        <f t="shared" ca="1" si="271"/>
        <v/>
      </c>
      <c r="AB639" s="152" t="str">
        <f t="shared" ca="1" si="272"/>
        <v/>
      </c>
      <c r="AC639" s="154" t="str">
        <f t="shared" ca="1" si="273"/>
        <v/>
      </c>
      <c r="AD639" s="154" t="str">
        <f t="shared" ca="1" si="274"/>
        <v/>
      </c>
      <c r="AE639" s="3">
        <f t="shared" ca="1" si="275"/>
        <v>0</v>
      </c>
      <c r="AF639" s="3">
        <f t="shared" ca="1" si="276"/>
        <v>0</v>
      </c>
      <c r="AG639" s="3" t="str">
        <f t="shared" ca="1" si="283"/>
        <v/>
      </c>
      <c r="AH639" s="4" t="str">
        <f t="shared" ca="1" si="277"/>
        <v/>
      </c>
      <c r="AI639" s="75">
        <f t="shared" ca="1" si="278"/>
        <v>-81.180141999199762</v>
      </c>
      <c r="AJ639" s="75">
        <f t="shared" ca="1" si="279"/>
        <v>-81.180141999199762</v>
      </c>
    </row>
    <row r="640" spans="1:36" ht="14.25">
      <c r="A640" s="41">
        <f t="shared" si="280"/>
        <v>574</v>
      </c>
      <c r="B640" s="150">
        <f ca="1">IF(ISNUMBER(A640),INDEX('MetaTrader Import'!$H$13:$J$5893,TRUNC(((A640-$A$39+1)-1)/3)+1,MOD((A640-$A$39+1)-1,3)+1),"")</f>
        <v>0</v>
      </c>
      <c r="C640" s="43">
        <f t="shared" ca="1" si="257"/>
        <v>21.600598123967458</v>
      </c>
      <c r="D640" s="43">
        <f t="shared" ca="1" si="258"/>
        <v>2.8220467935094145</v>
      </c>
      <c r="E640" s="43">
        <f t="shared" ca="1" si="259"/>
        <v>24.422644917476873</v>
      </c>
      <c r="F640" s="43">
        <f t="shared" ca="1" si="260"/>
        <v>2.4422644917476872</v>
      </c>
      <c r="G640" s="43">
        <f>IF(A640&lt;&gt;"",IF(A640&lt;Data!$G$11*0.25,$C$13/$G$32,IF(A640&gt;Data!$G$11*0.25,$C$13,$C$13*10)),"")</f>
        <v>2</v>
      </c>
      <c r="H640" s="43">
        <f>IF(A640&lt;&gt;"",IF(Data!$G$9="constant",$C$13,IF(Data!$G$9="squeeze",G640,F640)),"")</f>
        <v>2</v>
      </c>
      <c r="I640" s="38">
        <f ca="1">IF(ISNUMBER(A640),NORMINV(RAND(),0,IF(AND(Data!$G$9="squeeze",A640&lt;Data!$G$11*0.25),$H$32,1)*$C$30*$C$13)*($C$14*$C$12),"")</f>
        <v>-4.5724276278981917E-4</v>
      </c>
      <c r="J640" s="42">
        <f ca="1">IFERROR(IF(Data!$C$6="Real",B640,I640+J639+($C$14*$C$12)*(NORMINV(RAND(),$C$15,CHOOSE($G$13,$C$13,F640,G640)))),"")</f>
        <v>1.3374726739691516</v>
      </c>
      <c r="K640" s="88">
        <f>IF(ISNUMBER(A640), IF($G$16="fixed",$G$17,MIN(H640*Data!$C$7*$C$16*0.5,$C$17*Data!$C$7))*$C$12,"")</f>
        <v>8.0000000000000007E-5</v>
      </c>
      <c r="L640" s="42">
        <f t="shared" ca="1" si="284"/>
        <v>1.3374726739691516</v>
      </c>
      <c r="M640" s="44">
        <f t="shared" ca="1" si="285"/>
        <v>1.3375126739691516</v>
      </c>
      <c r="N640" s="44">
        <f t="shared" ca="1" si="286"/>
        <v>1.3374326739691516</v>
      </c>
      <c r="O640" s="108">
        <f t="shared" ca="1" si="261"/>
        <v>-2.611954361318368</v>
      </c>
      <c r="P640" s="102">
        <f t="shared" ca="1" si="262"/>
        <v>12.91073893006798</v>
      </c>
      <c r="Q640" s="102">
        <f t="shared" ca="1" si="263"/>
        <v>9.8548777028636972E-2</v>
      </c>
      <c r="R640" s="120">
        <f t="shared" ca="1" si="281"/>
        <v>1</v>
      </c>
      <c r="S640" s="54">
        <f t="shared" ca="1" si="282"/>
        <v>0</v>
      </c>
      <c r="T640" s="5" t="str">
        <f t="shared" ca="1" si="264"/>
        <v/>
      </c>
      <c r="U640" s="152" t="str">
        <f t="shared" ca="1" si="265"/>
        <v/>
      </c>
      <c r="V640" s="152" t="str">
        <f t="shared" ca="1" si="266"/>
        <v/>
      </c>
      <c r="W640" s="153" t="str">
        <f t="shared" ca="1" si="267"/>
        <v/>
      </c>
      <c r="X640" s="153" t="str">
        <f t="shared" ca="1" si="268"/>
        <v/>
      </c>
      <c r="Y640" s="153" t="str">
        <f t="shared" ca="1" si="269"/>
        <v/>
      </c>
      <c r="Z640" s="153" t="str">
        <f t="shared" ca="1" si="270"/>
        <v/>
      </c>
      <c r="AA640" s="152" t="str">
        <f t="shared" ca="1" si="271"/>
        <v/>
      </c>
      <c r="AB640" s="152" t="str">
        <f t="shared" ca="1" si="272"/>
        <v/>
      </c>
      <c r="AC640" s="154" t="str">
        <f t="shared" ca="1" si="273"/>
        <v/>
      </c>
      <c r="AD640" s="154" t="str">
        <f t="shared" ca="1" si="274"/>
        <v/>
      </c>
      <c r="AE640" s="3">
        <f t="shared" ca="1" si="275"/>
        <v>0</v>
      </c>
      <c r="AF640" s="3">
        <f t="shared" ca="1" si="276"/>
        <v>0</v>
      </c>
      <c r="AG640" s="3" t="str">
        <f t="shared" ca="1" si="283"/>
        <v/>
      </c>
      <c r="AH640" s="4" t="str">
        <f t="shared" ca="1" si="277"/>
        <v/>
      </c>
      <c r="AI640" s="75">
        <f t="shared" ca="1" si="278"/>
        <v>-81.180141999199762</v>
      </c>
      <c r="AJ640" s="75">
        <f t="shared" ca="1" si="279"/>
        <v>-81.180141999199762</v>
      </c>
    </row>
    <row r="641" spans="1:36" ht="14.25">
      <c r="A641" s="41">
        <f t="shared" si="280"/>
        <v>575</v>
      </c>
      <c r="B641" s="150">
        <f ca="1">IF(ISNUMBER(A641),INDEX('MetaTrader Import'!$H$13:$J$5893,TRUNC(((A641-$A$39+1)-1)/3)+1,MOD((A641-$A$39+1)-1,3)+1),"")</f>
        <v>0</v>
      </c>
      <c r="C641" s="43">
        <f t="shared" ca="1" si="257"/>
        <v>24.422644917476873</v>
      </c>
      <c r="D641" s="43">
        <f t="shared" ca="1" si="258"/>
        <v>-1.367521516870245</v>
      </c>
      <c r="E641" s="43">
        <f t="shared" ca="1" si="259"/>
        <v>23.055123400606629</v>
      </c>
      <c r="F641" s="43">
        <f t="shared" ca="1" si="260"/>
        <v>2.305512340060663</v>
      </c>
      <c r="G641" s="43">
        <f>IF(A641&lt;&gt;"",IF(A641&lt;Data!$G$11*0.25,$C$13/$G$32,IF(A641&gt;Data!$G$11*0.25,$C$13,$C$13*10)),"")</f>
        <v>2</v>
      </c>
      <c r="H641" s="43">
        <f>IF(A641&lt;&gt;"",IF(Data!$G$9="constant",$C$13,IF(Data!$G$9="squeeze",G641,F641)),"")</f>
        <v>2</v>
      </c>
      <c r="I641" s="38">
        <f ca="1">IF(ISNUMBER(A641),NORMINV(RAND(),0,IF(AND(Data!$G$9="squeeze",A641&lt;Data!$G$11*0.25),$H$32,1)*$C$30*$C$13)*($C$14*$C$12),"")</f>
        <v>-5.2648366670070301E-4</v>
      </c>
      <c r="J641" s="42">
        <f ca="1">IFERROR(IF(Data!$C$6="Real",B641,I641+J640+($C$14*$C$12)*(NORMINV(RAND(),$C$15,CHOOSE($G$13,$C$13,F641,G641)))),"")</f>
        <v>1.3368628428870395</v>
      </c>
      <c r="K641" s="88">
        <f>IF(ISNUMBER(A641), IF($G$16="fixed",$G$17,MIN(H641*Data!$C$7*$C$16*0.5,$C$17*Data!$C$7))*$C$12,"")</f>
        <v>8.0000000000000007E-5</v>
      </c>
      <c r="L641" s="42">
        <f t="shared" ca="1" si="284"/>
        <v>1.3368628428870395</v>
      </c>
      <c r="M641" s="44">
        <f t="shared" ca="1" si="285"/>
        <v>1.3369028428870395</v>
      </c>
      <c r="N641" s="44">
        <f t="shared" ca="1" si="286"/>
        <v>1.3368228428870395</v>
      </c>
      <c r="O641" s="108">
        <f t="shared" ca="1" si="261"/>
        <v>-2.8816561126776552</v>
      </c>
      <c r="P641" s="102">
        <f t="shared" ca="1" si="262"/>
        <v>13.975742697857649</v>
      </c>
      <c r="Q641" s="102">
        <f t="shared" ca="1" si="263"/>
        <v>0.29078854878943572</v>
      </c>
      <c r="R641" s="120">
        <f t="shared" ca="1" si="281"/>
        <v>1</v>
      </c>
      <c r="S641" s="54">
        <f t="shared" ca="1" si="282"/>
        <v>0</v>
      </c>
      <c r="T641" s="5" t="str">
        <f t="shared" ca="1" si="264"/>
        <v/>
      </c>
      <c r="U641" s="152" t="str">
        <f t="shared" ca="1" si="265"/>
        <v/>
      </c>
      <c r="V641" s="152" t="str">
        <f t="shared" ca="1" si="266"/>
        <v/>
      </c>
      <c r="W641" s="153" t="str">
        <f t="shared" ca="1" si="267"/>
        <v/>
      </c>
      <c r="X641" s="153" t="str">
        <f t="shared" ca="1" si="268"/>
        <v/>
      </c>
      <c r="Y641" s="153" t="str">
        <f t="shared" ca="1" si="269"/>
        <v/>
      </c>
      <c r="Z641" s="153" t="str">
        <f t="shared" ca="1" si="270"/>
        <v/>
      </c>
      <c r="AA641" s="152" t="str">
        <f t="shared" ca="1" si="271"/>
        <v/>
      </c>
      <c r="AB641" s="152" t="str">
        <f t="shared" ca="1" si="272"/>
        <v/>
      </c>
      <c r="AC641" s="154" t="str">
        <f t="shared" ca="1" si="273"/>
        <v/>
      </c>
      <c r="AD641" s="154" t="str">
        <f t="shared" ca="1" si="274"/>
        <v/>
      </c>
      <c r="AE641" s="3">
        <f t="shared" ca="1" si="275"/>
        <v>0</v>
      </c>
      <c r="AF641" s="3">
        <f t="shared" ca="1" si="276"/>
        <v>0</v>
      </c>
      <c r="AG641" s="3" t="str">
        <f t="shared" ca="1" si="283"/>
        <v/>
      </c>
      <c r="AH641" s="4" t="str">
        <f t="shared" ca="1" si="277"/>
        <v/>
      </c>
      <c r="AI641" s="75">
        <f t="shared" ca="1" si="278"/>
        <v>-81.180141999199762</v>
      </c>
      <c r="AJ641" s="75">
        <f t="shared" ca="1" si="279"/>
        <v>-81.180141999199762</v>
      </c>
    </row>
    <row r="642" spans="1:36" ht="14.25">
      <c r="A642" s="41">
        <f t="shared" si="280"/>
        <v>576</v>
      </c>
      <c r="B642" s="150">
        <f>IF(ISNUMBER(A642),INDEX('MetaTrader Import'!$H$13:$J$5893,TRUNC(((A642-$A$39+1)-1)/3)+1,MOD((A642-$A$39+1)-1,3)+1),"")</f>
        <v>0</v>
      </c>
      <c r="C642" s="43">
        <f t="shared" ca="1" si="257"/>
        <v>23.055123400606629</v>
      </c>
      <c r="D642" s="43">
        <f t="shared" ca="1" si="258"/>
        <v>-0.68754155394524519</v>
      </c>
      <c r="E642" s="43">
        <f t="shared" ca="1" si="259"/>
        <v>22.367581846661384</v>
      </c>
      <c r="F642" s="43">
        <f t="shared" ca="1" si="260"/>
        <v>2.2367581846661384</v>
      </c>
      <c r="G642" s="43">
        <f>IF(A642&lt;&gt;"",IF(A642&lt;Data!$G$11*0.25,$C$13/$G$32,IF(A642&gt;Data!$G$11*0.25,$C$13,$C$13*10)),"")</f>
        <v>2</v>
      </c>
      <c r="H642" s="43">
        <f>IF(A642&lt;&gt;"",IF(Data!$G$9="constant",$C$13,IF(Data!$G$9="squeeze",G642,F642)),"")</f>
        <v>2</v>
      </c>
      <c r="I642" s="38">
        <f ca="1">IF(ISNUMBER(A642),NORMINV(RAND(),0,IF(AND(Data!$G$9="squeeze",A642&lt;Data!$G$11*0.25),$H$32,1)*$C$30*$C$13)*($C$14*$C$12),"")</f>
        <v>-2.5444136989401635E-4</v>
      </c>
      <c r="J642" s="42">
        <f ca="1">IFERROR(IF(Data!$C$6="Real",B642,I642+J641+($C$14*$C$12)*(NORMINV(RAND(),$C$15,CHOOSE($G$13,$C$13,F642,G642)))),"")</f>
        <v>1.3363268094606777</v>
      </c>
      <c r="K642" s="88">
        <f>IF(ISNUMBER(A642), IF($G$16="fixed",$G$17,MIN(H642*Data!$C$7*$C$16*0.5,$C$17*Data!$C$7))*$C$12,"")</f>
        <v>8.0000000000000007E-5</v>
      </c>
      <c r="L642" s="42">
        <f t="shared" ca="1" si="284"/>
        <v>1.3363268094606777</v>
      </c>
      <c r="M642" s="44">
        <f t="shared" ca="1" si="285"/>
        <v>1.3363668094606778</v>
      </c>
      <c r="N642" s="44">
        <f t="shared" ca="1" si="286"/>
        <v>1.3362868094606777</v>
      </c>
      <c r="O642" s="108">
        <f t="shared" ca="1" si="261"/>
        <v>-3.2154586572065003</v>
      </c>
      <c r="P642" s="102">
        <f t="shared" ca="1" si="262"/>
        <v>15.273526176146847</v>
      </c>
      <c r="Q642" s="102">
        <f t="shared" ca="1" si="263"/>
        <v>0.50129332971999774</v>
      </c>
      <c r="R642" s="120">
        <f t="shared" ca="1" si="281"/>
        <v>1</v>
      </c>
      <c r="S642" s="54">
        <f t="shared" ca="1" si="282"/>
        <v>0</v>
      </c>
      <c r="T642" s="5" t="str">
        <f t="shared" ca="1" si="264"/>
        <v/>
      </c>
      <c r="U642" s="152" t="str">
        <f t="shared" ca="1" si="265"/>
        <v/>
      </c>
      <c r="V642" s="152" t="str">
        <f t="shared" ca="1" si="266"/>
        <v/>
      </c>
      <c r="W642" s="153" t="str">
        <f t="shared" ca="1" si="267"/>
        <v/>
      </c>
      <c r="X642" s="153" t="str">
        <f t="shared" ca="1" si="268"/>
        <v/>
      </c>
      <c r="Y642" s="153" t="str">
        <f t="shared" ca="1" si="269"/>
        <v/>
      </c>
      <c r="Z642" s="153" t="str">
        <f t="shared" ca="1" si="270"/>
        <v/>
      </c>
      <c r="AA642" s="152" t="str">
        <f t="shared" ca="1" si="271"/>
        <v/>
      </c>
      <c r="AB642" s="152" t="str">
        <f t="shared" ca="1" si="272"/>
        <v/>
      </c>
      <c r="AC642" s="154" t="str">
        <f t="shared" ca="1" si="273"/>
        <v/>
      </c>
      <c r="AD642" s="154" t="str">
        <f t="shared" ca="1" si="274"/>
        <v/>
      </c>
      <c r="AE642" s="3">
        <f t="shared" ca="1" si="275"/>
        <v>0</v>
      </c>
      <c r="AF642" s="3">
        <f t="shared" ca="1" si="276"/>
        <v>0</v>
      </c>
      <c r="AG642" s="3" t="str">
        <f t="shared" ca="1" si="283"/>
        <v/>
      </c>
      <c r="AH642" s="4" t="str">
        <f t="shared" ca="1" si="277"/>
        <v/>
      </c>
      <c r="AI642" s="75">
        <f t="shared" ca="1" si="278"/>
        <v>-81.180141999199762</v>
      </c>
      <c r="AJ642" s="75">
        <f t="shared" ca="1" si="279"/>
        <v>-81.180141999199762</v>
      </c>
    </row>
    <row r="643" spans="1:36" ht="14.25">
      <c r="A643" s="41">
        <f t="shared" si="280"/>
        <v>577</v>
      </c>
      <c r="B643" s="150">
        <f ca="1">IF(ISNUMBER(A643),INDEX('MetaTrader Import'!$H$13:$J$5893,TRUNC(((A643-$A$39+1)-1)/3)+1,MOD((A643-$A$39+1)-1,3)+1),"")</f>
        <v>0</v>
      </c>
      <c r="C643" s="43">
        <f t="shared" ref="C643:C706" ca="1" si="287">IF(A643&lt;&gt;"",E642,"")</f>
        <v>22.367581846661384</v>
      </c>
      <c r="D643" s="43">
        <f t="shared" ref="D643:D706" ca="1" si="288">IF(A643&lt;&gt;"",NORMINV(RAND(),($C$23-C643)*$C$28,$C$27)+NORMINV(RAND(),IF(RAND()&gt;$C$26,$C$25,0),$C$27),"")</f>
        <v>-3.0960912852589395E-2</v>
      </c>
      <c r="E643" s="43">
        <f t="shared" ref="E643:E706" ca="1" si="289">IF(A643&lt;&gt;"",C643+D643,"")</f>
        <v>22.336620933808796</v>
      </c>
      <c r="F643" s="43">
        <f t="shared" ref="F643:F706" ca="1" si="290">IF(A643&lt;&gt;"",$C$13*ABS(E643)/$C$23,"")</f>
        <v>2.2336620933808797</v>
      </c>
      <c r="G643" s="43">
        <f>IF(A643&lt;&gt;"",IF(A643&lt;Data!$G$11*0.25,$C$13/$G$32,IF(A643&gt;Data!$G$11*0.25,$C$13,$C$13*10)),"")</f>
        <v>2</v>
      </c>
      <c r="H643" s="43">
        <f>IF(A643&lt;&gt;"",IF(Data!$G$9="constant",$C$13,IF(Data!$G$9="squeeze",G643,F643)),"")</f>
        <v>2</v>
      </c>
      <c r="I643" s="38">
        <f ca="1">IF(ISNUMBER(A643),NORMINV(RAND(),0,IF(AND(Data!$G$9="squeeze",A643&lt;Data!$G$11*0.25),$H$32,1)*$C$30*$C$13)*($C$14*$C$12),"")</f>
        <v>-1.2732590369922189E-4</v>
      </c>
      <c r="J643" s="42">
        <f ca="1">IFERROR(IF(Data!$C$6="Real",B643,I643+J642+($C$14*$C$12)*(NORMINV(RAND(),$C$15,CHOOSE($G$13,$C$13,F643,G643)))),"")</f>
        <v>1.3368581606198831</v>
      </c>
      <c r="K643" s="88">
        <f>IF(ISNUMBER(A643), IF($G$16="fixed",$G$17,MIN(H643*Data!$C$7*$C$16*0.5,$C$17*Data!$C$7))*$C$12,"")</f>
        <v>8.0000000000000007E-5</v>
      </c>
      <c r="L643" s="42">
        <f t="shared" ca="1" si="284"/>
        <v>1.3368581606198831</v>
      </c>
      <c r="M643" s="44">
        <f t="shared" ca="1" si="285"/>
        <v>1.3368981606198831</v>
      </c>
      <c r="N643" s="44">
        <f t="shared" ca="1" si="286"/>
        <v>1.336818160619883</v>
      </c>
      <c r="O643" s="108">
        <f t="shared" ref="O643:O706" ca="1" si="291">IF(ISNUMBER(A643),$G$12*SLOPE(L629:L643,A629:A643),"")</f>
        <v>-3.2046362507339881</v>
      </c>
      <c r="P643" s="102">
        <f t="shared" ref="P643:P706" ca="1" si="292">IF(ISNUMBER(A643),STDEV(L629:L643)*$G$12,"")</f>
        <v>15.236245057784704</v>
      </c>
      <c r="Q643" s="102">
        <f t="shared" ref="Q643:Q706" ca="1" si="293">IF(ISNUMBER(A643),SLOPE(P629:P643,A629:A643),"")</f>
        <v>0.68388534540471724</v>
      </c>
      <c r="R643" s="120">
        <f t="shared" ca="1" si="281"/>
        <v>1</v>
      </c>
      <c r="S643" s="54">
        <f t="shared" ca="1" si="282"/>
        <v>0</v>
      </c>
      <c r="T643" s="5" t="str">
        <f t="shared" ref="T643:T706" ca="1" si="294">IF(ISNUMBER(A643),IF(S643=1,L643,IF(AG642="Y","",IF(ISNUMBER(T642),T642,""))),"")</f>
        <v/>
      </c>
      <c r="U643" s="152" t="str">
        <f t="shared" ref="U643:U706" ca="1" si="295">IF(NOT(ISNUMBER(T643)),"",IF(S643=1,T643,IF(M643&gt;U642,M643,IF(ISNUMBER(U642),U642,""))))</f>
        <v/>
      </c>
      <c r="V643" s="152" t="str">
        <f t="shared" ref="V643:V706" ca="1" si="296">IF(NOT(ISNUMBER(T643)),"",IF(S643=1,T643,IF(N643&lt;V642,N643,IF(ISNUMBER(V642),V642,""))))</f>
        <v/>
      </c>
      <c r="W643" s="153" t="str">
        <f t="shared" ref="W643:W706" ca="1" si="297">IF(NOT(ISNUMBER(T643)),"",MIN($F$24,IF(TRUNC((U643-T643)/$E$24*$G$12)+0&gt;IF(ISNUMBER(W642),W642,0),TRUNC((U643-T643)/$E$24*$G$12)+0,IF(ISNUMBER(W642),W642,0))))</f>
        <v/>
      </c>
      <c r="X643" s="153" t="str">
        <f t="shared" ref="X643:X706" ca="1" si="298">IF(NOT(ISNUMBER(T643)),"",MIN($F$24,IF(-TRUNC((V643-T643)/$E$24*$G$12)+0&gt;IF(ISNUMBER(X642),X642,0),-TRUNC((V643-T643)/$E$24*$G$12)+0,IF(ISNUMBER(X642),X642,0))))</f>
        <v/>
      </c>
      <c r="Y643" s="153" t="str">
        <f t="shared" ref="Y643:Y706" ca="1" si="299">IF(ISNUMBER(W643),(IF(W643=0,0,1))*IF(ABS($I$24)=2,POWER(2,W643-1),W643)*SIGN($I$24)*$K$24,"")</f>
        <v/>
      </c>
      <c r="Z643" s="153" t="str">
        <f t="shared" ref="Z643:Z706" ca="1" si="300">IF(ISNUMBER(X643),(IF(X643=0,0,1))*IF(ABS($I$24)=2,POWER(2,X643-1),X643)*SIGN($I$24)*$K$24,"")</f>
        <v/>
      </c>
      <c r="AA643" s="152" t="str">
        <f t="shared" ref="AA643:AA706" ca="1" si="301">IF(OR(NOT(ISNUMBER(T643)),W643&lt;1),"",IF(OR(NOT(ISNUMBER(W642)),W642=0),IF(SIGN(Y643)=1,M643,N643),(Y642*AA642+(Y643-Y642)*IF(SIGN(Y643)=1,M643,N643))/Y643))</f>
        <v/>
      </c>
      <c r="AB643" s="152" t="str">
        <f t="shared" ref="AB643:AB706" ca="1" si="302">IF(OR(NOT(ISNUMBER(T643)),X643&lt;1),"",IF(OR(NOT(ISNUMBER(X642)),X642=0),IF(SIGN(Z643)=1,N643,M643),(Z642*AB642+(Z643-Z642)*IF(SIGN(Z643)=1,N643,M643))/Z643))</f>
        <v/>
      </c>
      <c r="AC643" s="154" t="str">
        <f t="shared" ref="AC643:AC706" ca="1" si="303">IFERROR(-SIGN(Y643)*(AA643-IF(SIGN(Y643)=1,N643,M643))*$G$12*ABS(Y643),"")</f>
        <v/>
      </c>
      <c r="AD643" s="154" t="str">
        <f t="shared" ref="AD643:AD706" ca="1" si="304">IFERROR(SIGN(Z643)*(AB643-IF(SIGN(Z643)=1,M643,N643))*$G$12*ABS(Z643),"")</f>
        <v/>
      </c>
      <c r="AE643" s="3">
        <f t="shared" ref="AE643:AE706" ca="1" si="305">IF(ISNUMBER(A643),IFERROR((IF(ISNUMBER(AC643),AC643,0)+IF(ISNUMBER(AD643),AD643,0))/(ABS(Y643)+ABS(Z643)),0),"")</f>
        <v>0</v>
      </c>
      <c r="AF643" s="3">
        <f t="shared" ref="AF643:AF706" ca="1" si="306">IF(ISNUMBER(A643),IF(ISNUMBER(AC643),AC643,0)+IF(ISNUMBER(AD643),AD643,0),"")</f>
        <v>0</v>
      </c>
      <c r="AG643" s="3" t="str">
        <f t="shared" ca="1" si="283"/>
        <v/>
      </c>
      <c r="AH643" s="4" t="str">
        <f t="shared" ref="AH643:AH706" ca="1" si="307">IF(AG643="y",AF643*10*$C$11,"")</f>
        <v/>
      </c>
      <c r="AI643" s="75">
        <f t="shared" ref="AI643:AI706" ca="1" si="308">IF(ISNUMBER(A643),IF(ISNUMBER(AH643),AJ643,AF643*10*$C$11+AJ643),"")</f>
        <v>-81.180141999199762</v>
      </c>
      <c r="AJ643" s="75">
        <f t="shared" ref="AJ643:AJ706" ca="1" si="309">IF(ISNUMBER(A643),AJ642+IF(ISNUMBER(AH643),AH643,0),"")</f>
        <v>-81.180141999199762</v>
      </c>
    </row>
    <row r="644" spans="1:36" ht="14.25">
      <c r="A644" s="41">
        <f t="shared" ref="A644:A707" si="310">IFERROR(IF(A643+1&gt;$C$19,"",A643+1),"")</f>
        <v>578</v>
      </c>
      <c r="B644" s="150">
        <f ca="1">IF(ISNUMBER(A644),INDEX('MetaTrader Import'!$H$13:$J$5893,TRUNC(((A644-$A$39+1)-1)/3)+1,MOD((A644-$A$39+1)-1,3)+1),"")</f>
        <v>0</v>
      </c>
      <c r="C644" s="43">
        <f t="shared" ca="1" si="287"/>
        <v>22.336620933808796</v>
      </c>
      <c r="D644" s="43">
        <f t="shared" ca="1" si="288"/>
        <v>0.68341947813276538</v>
      </c>
      <c r="E644" s="43">
        <f t="shared" ca="1" si="289"/>
        <v>23.020040411941562</v>
      </c>
      <c r="F644" s="43">
        <f t="shared" ca="1" si="290"/>
        <v>2.3020040411941562</v>
      </c>
      <c r="G644" s="43">
        <f>IF(A644&lt;&gt;"",IF(A644&lt;Data!$G$11*0.25,$C$13/$G$32,IF(A644&gt;Data!$G$11*0.25,$C$13,$C$13*10)),"")</f>
        <v>2</v>
      </c>
      <c r="H644" s="43">
        <f>IF(A644&lt;&gt;"",IF(Data!$G$9="constant",$C$13,IF(Data!$G$9="squeeze",G644,F644)),"")</f>
        <v>2</v>
      </c>
      <c r="I644" s="38">
        <f ca="1">IF(ISNUMBER(A644),NORMINV(RAND(),0,IF(AND(Data!$G$9="squeeze",A644&lt;Data!$G$11*0.25),$H$32,1)*$C$30*$C$13)*($C$14*$C$12),"")</f>
        <v>-2.8229127202307496E-4</v>
      </c>
      <c r="J644" s="42">
        <f ca="1">IFERROR(IF(Data!$C$6="Real",B644,I644+J643+($C$14*$C$12)*(NORMINV(RAND(),$C$15,CHOOSE($G$13,$C$13,F644,G644)))),"")</f>
        <v>1.3374117274681061</v>
      </c>
      <c r="K644" s="88">
        <f>IF(ISNUMBER(A644), IF($G$16="fixed",$G$17,MIN(H644*Data!$C$7*$C$16*0.5,$C$17*Data!$C$7))*$C$12,"")</f>
        <v>8.0000000000000007E-5</v>
      </c>
      <c r="L644" s="42">
        <f t="shared" ca="1" si="284"/>
        <v>1.3374117274681061</v>
      </c>
      <c r="M644" s="44">
        <f t="shared" ca="1" si="285"/>
        <v>1.3374517274681061</v>
      </c>
      <c r="N644" s="44">
        <f t="shared" ca="1" si="286"/>
        <v>1.3373717274681061</v>
      </c>
      <c r="O644" s="108">
        <f t="shared" ca="1" si="291"/>
        <v>-2.8838475533564747</v>
      </c>
      <c r="P644" s="102">
        <f t="shared" ca="1" si="292"/>
        <v>14.221145002314824</v>
      </c>
      <c r="Q644" s="102">
        <f t="shared" ca="1" si="293"/>
        <v>0.74896085794174971</v>
      </c>
      <c r="R644" s="120">
        <f t="shared" ref="R644:R707" ca="1" si="311">IF(ISNUMBER(A644),R643+S643,"")</f>
        <v>1</v>
      </c>
      <c r="S644" s="54">
        <f t="shared" ref="S644:S707" ca="1" si="312">IF(ISNUMBER(A644),IF(AND(R644&lt;$M$24,Q644&lt;$F$28,ABS(O644)&lt;$F$27,P644&lt;$F$26,NOT(ISNUMBER(T643))),1,0),"")</f>
        <v>0</v>
      </c>
      <c r="T644" s="5" t="str">
        <f t="shared" ca="1" si="294"/>
        <v/>
      </c>
      <c r="U644" s="152" t="str">
        <f t="shared" ca="1" si="295"/>
        <v/>
      </c>
      <c r="V644" s="152" t="str">
        <f t="shared" ca="1" si="296"/>
        <v/>
      </c>
      <c r="W644" s="153" t="str">
        <f t="shared" ca="1" si="297"/>
        <v/>
      </c>
      <c r="X644" s="153" t="str">
        <f t="shared" ca="1" si="298"/>
        <v/>
      </c>
      <c r="Y644" s="153" t="str">
        <f t="shared" ca="1" si="299"/>
        <v/>
      </c>
      <c r="Z644" s="153" t="str">
        <f t="shared" ca="1" si="300"/>
        <v/>
      </c>
      <c r="AA644" s="152" t="str">
        <f t="shared" ca="1" si="301"/>
        <v/>
      </c>
      <c r="AB644" s="152" t="str">
        <f t="shared" ca="1" si="302"/>
        <v/>
      </c>
      <c r="AC644" s="154" t="str">
        <f t="shared" ca="1" si="303"/>
        <v/>
      </c>
      <c r="AD644" s="154" t="str">
        <f t="shared" ca="1" si="304"/>
        <v/>
      </c>
      <c r="AE644" s="3">
        <f t="shared" ca="1" si="305"/>
        <v>0</v>
      </c>
      <c r="AF644" s="3">
        <f t="shared" ca="1" si="306"/>
        <v>0</v>
      </c>
      <c r="AG644" s="3" t="str">
        <f t="shared" ref="AG644:AG707" ca="1" si="313">IF(NOT(ISNUMBER(T644)),"",IF(OR(AF644&gt;$G$24,AF644&lt;-$H$24,A644+1&gt;$C$19),"Y","N"))</f>
        <v/>
      </c>
      <c r="AH644" s="4" t="str">
        <f t="shared" ca="1" si="307"/>
        <v/>
      </c>
      <c r="AI644" s="75">
        <f t="shared" ca="1" si="308"/>
        <v>-81.180141999199762</v>
      </c>
      <c r="AJ644" s="75">
        <f t="shared" ca="1" si="309"/>
        <v>-81.180141999199762</v>
      </c>
    </row>
    <row r="645" spans="1:36" ht="14.25">
      <c r="A645" s="41">
        <f t="shared" si="310"/>
        <v>579</v>
      </c>
      <c r="B645" s="150">
        <f>IF(ISNUMBER(A645),INDEX('MetaTrader Import'!$H$13:$J$5893,TRUNC(((A645-$A$39+1)-1)/3)+1,MOD((A645-$A$39+1)-1,3)+1),"")</f>
        <v>0</v>
      </c>
      <c r="C645" s="43">
        <f t="shared" ca="1" si="287"/>
        <v>23.020040411941562</v>
      </c>
      <c r="D645" s="43">
        <f t="shared" ca="1" si="288"/>
        <v>-2.6820945164029411</v>
      </c>
      <c r="E645" s="43">
        <f t="shared" ca="1" si="289"/>
        <v>20.337945895538621</v>
      </c>
      <c r="F645" s="43">
        <f t="shared" ca="1" si="290"/>
        <v>2.0337945895538621</v>
      </c>
      <c r="G645" s="43">
        <f>IF(A645&lt;&gt;"",IF(A645&lt;Data!$G$11*0.25,$C$13/$G$32,IF(A645&gt;Data!$G$11*0.25,$C$13,$C$13*10)),"")</f>
        <v>2</v>
      </c>
      <c r="H645" s="43">
        <f>IF(A645&lt;&gt;"",IF(Data!$G$9="constant",$C$13,IF(Data!$G$9="squeeze",G645,F645)),"")</f>
        <v>2</v>
      </c>
      <c r="I645" s="38">
        <f ca="1">IF(ISNUMBER(A645),NORMINV(RAND(),0,IF(AND(Data!$G$9="squeeze",A645&lt;Data!$G$11*0.25),$H$32,1)*$C$30*$C$13)*($C$14*$C$12),"")</f>
        <v>1.683239041567195E-5</v>
      </c>
      <c r="J645" s="42">
        <f ca="1">IFERROR(IF(Data!$C$6="Real",B645,I645+J644+($C$14*$C$12)*(NORMINV(RAND(),$C$15,CHOOSE($G$13,$C$13,F645,G645)))),"")</f>
        <v>1.3371270196628855</v>
      </c>
      <c r="K645" s="88">
        <f>IF(ISNUMBER(A645), IF($G$16="fixed",$G$17,MIN(H645*Data!$C$7*$C$16*0.5,$C$17*Data!$C$7))*$C$12,"")</f>
        <v>8.0000000000000007E-5</v>
      </c>
      <c r="L645" s="42">
        <f t="shared" ca="1" si="284"/>
        <v>1.3371270196628855</v>
      </c>
      <c r="M645" s="44">
        <f t="shared" ca="1" si="285"/>
        <v>1.3371670196628855</v>
      </c>
      <c r="N645" s="44">
        <f t="shared" ca="1" si="286"/>
        <v>1.3370870196628855</v>
      </c>
      <c r="O645" s="108">
        <f t="shared" ca="1" si="291"/>
        <v>-2.4988173922623598</v>
      </c>
      <c r="P645" s="102">
        <f t="shared" ca="1" si="292"/>
        <v>12.768993022880217</v>
      </c>
      <c r="Q645" s="102">
        <f t="shared" ca="1" si="293"/>
        <v>0.70374388200511584</v>
      </c>
      <c r="R645" s="120">
        <f t="shared" ca="1" si="311"/>
        <v>1</v>
      </c>
      <c r="S645" s="54">
        <f t="shared" ca="1" si="312"/>
        <v>0</v>
      </c>
      <c r="T645" s="5" t="str">
        <f t="shared" ca="1" si="294"/>
        <v/>
      </c>
      <c r="U645" s="152" t="str">
        <f t="shared" ca="1" si="295"/>
        <v/>
      </c>
      <c r="V645" s="152" t="str">
        <f t="shared" ca="1" si="296"/>
        <v/>
      </c>
      <c r="W645" s="153" t="str">
        <f t="shared" ca="1" si="297"/>
        <v/>
      </c>
      <c r="X645" s="153" t="str">
        <f t="shared" ca="1" si="298"/>
        <v/>
      </c>
      <c r="Y645" s="153" t="str">
        <f t="shared" ca="1" si="299"/>
        <v/>
      </c>
      <c r="Z645" s="153" t="str">
        <f t="shared" ca="1" si="300"/>
        <v/>
      </c>
      <c r="AA645" s="152" t="str">
        <f t="shared" ca="1" si="301"/>
        <v/>
      </c>
      <c r="AB645" s="152" t="str">
        <f t="shared" ca="1" si="302"/>
        <v/>
      </c>
      <c r="AC645" s="154" t="str">
        <f t="shared" ca="1" si="303"/>
        <v/>
      </c>
      <c r="AD645" s="154" t="str">
        <f t="shared" ca="1" si="304"/>
        <v/>
      </c>
      <c r="AE645" s="3">
        <f t="shared" ca="1" si="305"/>
        <v>0</v>
      </c>
      <c r="AF645" s="3">
        <f t="shared" ca="1" si="306"/>
        <v>0</v>
      </c>
      <c r="AG645" s="3" t="str">
        <f t="shared" ca="1" si="313"/>
        <v/>
      </c>
      <c r="AH645" s="4" t="str">
        <f t="shared" ca="1" si="307"/>
        <v/>
      </c>
      <c r="AI645" s="75">
        <f t="shared" ca="1" si="308"/>
        <v>-81.180141999199762</v>
      </c>
      <c r="AJ645" s="75">
        <f t="shared" ca="1" si="309"/>
        <v>-81.180141999199762</v>
      </c>
    </row>
    <row r="646" spans="1:36" ht="14.25">
      <c r="A646" s="41">
        <f t="shared" si="310"/>
        <v>580</v>
      </c>
      <c r="B646" s="150">
        <f ca="1">IF(ISNUMBER(A646),INDEX('MetaTrader Import'!$H$13:$J$5893,TRUNC(((A646-$A$39+1)-1)/3)+1,MOD((A646-$A$39+1)-1,3)+1),"")</f>
        <v>0</v>
      </c>
      <c r="C646" s="43">
        <f t="shared" ca="1" si="287"/>
        <v>20.337945895538621</v>
      </c>
      <c r="D646" s="43">
        <f t="shared" ca="1" si="288"/>
        <v>-0.42095659634396332</v>
      </c>
      <c r="E646" s="43">
        <f t="shared" ca="1" si="289"/>
        <v>19.916989299194658</v>
      </c>
      <c r="F646" s="43">
        <f t="shared" ca="1" si="290"/>
        <v>1.9916989299194658</v>
      </c>
      <c r="G646" s="43">
        <f>IF(A646&lt;&gt;"",IF(A646&lt;Data!$G$11*0.25,$C$13/$G$32,IF(A646&gt;Data!$G$11*0.25,$C$13,$C$13*10)),"")</f>
        <v>2</v>
      </c>
      <c r="H646" s="43">
        <f>IF(A646&lt;&gt;"",IF(Data!$G$9="constant",$C$13,IF(Data!$G$9="squeeze",G646,F646)),"")</f>
        <v>2</v>
      </c>
      <c r="I646" s="38">
        <f ca="1">IF(ISNUMBER(A646),NORMINV(RAND(),0,IF(AND(Data!$G$9="squeeze",A646&lt;Data!$G$11*0.25),$H$32,1)*$C$30*$C$13)*($C$14*$C$12),"")</f>
        <v>3.1733953566578314E-4</v>
      </c>
      <c r="J646" s="42">
        <f ca="1">IFERROR(IF(Data!$C$6="Real",B646,I646+J645+($C$14*$C$12)*(NORMINV(RAND(),$C$15,CHOOSE($G$13,$C$13,F646,G646)))),"")</f>
        <v>1.3367635822071491</v>
      </c>
      <c r="K646" s="88">
        <f>IF(ISNUMBER(A646), IF($G$16="fixed",$G$17,MIN(H646*Data!$C$7*$C$16*0.5,$C$17*Data!$C$7))*$C$12,"")</f>
        <v>8.0000000000000007E-5</v>
      </c>
      <c r="L646" s="42">
        <f t="shared" ref="L646:L709" ca="1" si="314">IFERROR(J646,"")</f>
        <v>1.3367635822071491</v>
      </c>
      <c r="M646" s="44">
        <f t="shared" ref="M646:M709" ca="1" si="315">IFERROR(L646+K646*0.5,"")</f>
        <v>1.3368035822071491</v>
      </c>
      <c r="N646" s="44">
        <f t="shared" ref="N646:N709" ca="1" si="316">IFERROR(L646-K646*0.5,"")</f>
        <v>1.336723582207149</v>
      </c>
      <c r="O646" s="108">
        <f t="shared" ca="1" si="291"/>
        <v>-2.0635658372801076</v>
      </c>
      <c r="P646" s="102">
        <f t="shared" ca="1" si="292"/>
        <v>10.692516547990273</v>
      </c>
      <c r="Q646" s="102">
        <f t="shared" ca="1" si="293"/>
        <v>0.54789076421205252</v>
      </c>
      <c r="R646" s="120">
        <f t="shared" ca="1" si="311"/>
        <v>1</v>
      </c>
      <c r="S646" s="54">
        <f t="shared" ca="1" si="312"/>
        <v>0</v>
      </c>
      <c r="T646" s="5" t="str">
        <f t="shared" ca="1" si="294"/>
        <v/>
      </c>
      <c r="U646" s="152" t="str">
        <f t="shared" ca="1" si="295"/>
        <v/>
      </c>
      <c r="V646" s="152" t="str">
        <f t="shared" ca="1" si="296"/>
        <v/>
      </c>
      <c r="W646" s="153" t="str">
        <f t="shared" ca="1" si="297"/>
        <v/>
      </c>
      <c r="X646" s="153" t="str">
        <f t="shared" ca="1" si="298"/>
        <v/>
      </c>
      <c r="Y646" s="153" t="str">
        <f t="shared" ca="1" si="299"/>
        <v/>
      </c>
      <c r="Z646" s="153" t="str">
        <f t="shared" ca="1" si="300"/>
        <v/>
      </c>
      <c r="AA646" s="152" t="str">
        <f t="shared" ca="1" si="301"/>
        <v/>
      </c>
      <c r="AB646" s="152" t="str">
        <f t="shared" ca="1" si="302"/>
        <v/>
      </c>
      <c r="AC646" s="154" t="str">
        <f t="shared" ca="1" si="303"/>
        <v/>
      </c>
      <c r="AD646" s="154" t="str">
        <f t="shared" ca="1" si="304"/>
        <v/>
      </c>
      <c r="AE646" s="3">
        <f t="shared" ca="1" si="305"/>
        <v>0</v>
      </c>
      <c r="AF646" s="3">
        <f t="shared" ca="1" si="306"/>
        <v>0</v>
      </c>
      <c r="AG646" s="3" t="str">
        <f t="shared" ca="1" si="313"/>
        <v/>
      </c>
      <c r="AH646" s="4" t="str">
        <f t="shared" ca="1" si="307"/>
        <v/>
      </c>
      <c r="AI646" s="75">
        <f t="shared" ca="1" si="308"/>
        <v>-81.180141999199762</v>
      </c>
      <c r="AJ646" s="75">
        <f t="shared" ca="1" si="309"/>
        <v>-81.180141999199762</v>
      </c>
    </row>
    <row r="647" spans="1:36" ht="14.25">
      <c r="A647" s="41">
        <f t="shared" si="310"/>
        <v>581</v>
      </c>
      <c r="B647" s="150">
        <f ca="1">IF(ISNUMBER(A647),INDEX('MetaTrader Import'!$H$13:$J$5893,TRUNC(((A647-$A$39+1)-1)/3)+1,MOD((A647-$A$39+1)-1,3)+1),"")</f>
        <v>0</v>
      </c>
      <c r="C647" s="43">
        <f t="shared" ca="1" si="287"/>
        <v>19.916989299194658</v>
      </c>
      <c r="D647" s="43">
        <f t="shared" ca="1" si="288"/>
        <v>0.78368149574116963</v>
      </c>
      <c r="E647" s="43">
        <f t="shared" ca="1" si="289"/>
        <v>20.700670794935828</v>
      </c>
      <c r="F647" s="43">
        <f t="shared" ca="1" si="290"/>
        <v>2.0700670794935827</v>
      </c>
      <c r="G647" s="43">
        <f>IF(A647&lt;&gt;"",IF(A647&lt;Data!$G$11*0.25,$C$13/$G$32,IF(A647&gt;Data!$G$11*0.25,$C$13,$C$13*10)),"")</f>
        <v>2</v>
      </c>
      <c r="H647" s="43">
        <f>IF(A647&lt;&gt;"",IF(Data!$G$9="constant",$C$13,IF(Data!$G$9="squeeze",G647,F647)),"")</f>
        <v>2</v>
      </c>
      <c r="I647" s="38">
        <f ca="1">IF(ISNUMBER(A647),NORMINV(RAND(),0,IF(AND(Data!$G$9="squeeze",A647&lt;Data!$G$11*0.25),$H$32,1)*$C$30*$C$13)*($C$14*$C$12),"")</f>
        <v>2.6667427601139554E-4</v>
      </c>
      <c r="J647" s="42">
        <f ca="1">IFERROR(IF(Data!$C$6="Real",B647,I647+J646+($C$14*$C$12)*(NORMINV(RAND(),$C$15,CHOOSE($G$13,$C$13,F647,G647)))),"")</f>
        <v>1.337736130423167</v>
      </c>
      <c r="K647" s="88">
        <f>IF(ISNUMBER(A647), IF($G$16="fixed",$G$17,MIN(H647*Data!$C$7*$C$16*0.5,$C$17*Data!$C$7))*$C$12,"")</f>
        <v>8.0000000000000007E-5</v>
      </c>
      <c r="L647" s="42">
        <f t="shared" ca="1" si="314"/>
        <v>1.337736130423167</v>
      </c>
      <c r="M647" s="44">
        <f t="shared" ca="1" si="315"/>
        <v>1.337776130423167</v>
      </c>
      <c r="N647" s="44">
        <f t="shared" ca="1" si="316"/>
        <v>1.3376961304231669</v>
      </c>
      <c r="O647" s="108">
        <f t="shared" ca="1" si="291"/>
        <v>-1.5692593609576104</v>
      </c>
      <c r="P647" s="102">
        <f t="shared" ca="1" si="292"/>
        <v>9.3397490402464669</v>
      </c>
      <c r="Q647" s="102">
        <f t="shared" ca="1" si="293"/>
        <v>0.3219070927241437</v>
      </c>
      <c r="R647" s="120">
        <f t="shared" ca="1" si="311"/>
        <v>1</v>
      </c>
      <c r="S647" s="54">
        <f t="shared" ca="1" si="312"/>
        <v>0</v>
      </c>
      <c r="T647" s="5" t="str">
        <f t="shared" ca="1" si="294"/>
        <v/>
      </c>
      <c r="U647" s="152" t="str">
        <f t="shared" ca="1" si="295"/>
        <v/>
      </c>
      <c r="V647" s="152" t="str">
        <f t="shared" ca="1" si="296"/>
        <v/>
      </c>
      <c r="W647" s="153" t="str">
        <f t="shared" ca="1" si="297"/>
        <v/>
      </c>
      <c r="X647" s="153" t="str">
        <f t="shared" ca="1" si="298"/>
        <v/>
      </c>
      <c r="Y647" s="153" t="str">
        <f t="shared" ca="1" si="299"/>
        <v/>
      </c>
      <c r="Z647" s="153" t="str">
        <f t="shared" ca="1" si="300"/>
        <v/>
      </c>
      <c r="AA647" s="152" t="str">
        <f t="shared" ca="1" si="301"/>
        <v/>
      </c>
      <c r="AB647" s="152" t="str">
        <f t="shared" ca="1" si="302"/>
        <v/>
      </c>
      <c r="AC647" s="154" t="str">
        <f t="shared" ca="1" si="303"/>
        <v/>
      </c>
      <c r="AD647" s="154" t="str">
        <f t="shared" ca="1" si="304"/>
        <v/>
      </c>
      <c r="AE647" s="3">
        <f t="shared" ca="1" si="305"/>
        <v>0</v>
      </c>
      <c r="AF647" s="3">
        <f t="shared" ca="1" si="306"/>
        <v>0</v>
      </c>
      <c r="AG647" s="3" t="str">
        <f t="shared" ca="1" si="313"/>
        <v/>
      </c>
      <c r="AH647" s="4" t="str">
        <f t="shared" ca="1" si="307"/>
        <v/>
      </c>
      <c r="AI647" s="75">
        <f t="shared" ca="1" si="308"/>
        <v>-81.180141999199762</v>
      </c>
      <c r="AJ647" s="75">
        <f t="shared" ca="1" si="309"/>
        <v>-81.180141999199762</v>
      </c>
    </row>
    <row r="648" spans="1:36" ht="14.25">
      <c r="A648" s="41">
        <f t="shared" si="310"/>
        <v>582</v>
      </c>
      <c r="B648" s="150">
        <f>IF(ISNUMBER(A648),INDEX('MetaTrader Import'!$H$13:$J$5893,TRUNC(((A648-$A$39+1)-1)/3)+1,MOD((A648-$A$39+1)-1,3)+1),"")</f>
        <v>0</v>
      </c>
      <c r="C648" s="43">
        <f t="shared" ca="1" si="287"/>
        <v>20.700670794935828</v>
      </c>
      <c r="D648" s="43">
        <f t="shared" ca="1" si="288"/>
        <v>-1.1055332439097549</v>
      </c>
      <c r="E648" s="43">
        <f t="shared" ca="1" si="289"/>
        <v>19.595137551026074</v>
      </c>
      <c r="F648" s="43">
        <f t="shared" ca="1" si="290"/>
        <v>1.9595137551026074</v>
      </c>
      <c r="G648" s="43">
        <f>IF(A648&lt;&gt;"",IF(A648&lt;Data!$G$11*0.25,$C$13/$G$32,IF(A648&gt;Data!$G$11*0.25,$C$13,$C$13*10)),"")</f>
        <v>2</v>
      </c>
      <c r="H648" s="43">
        <f>IF(A648&lt;&gt;"",IF(Data!$G$9="constant",$C$13,IF(Data!$G$9="squeeze",G648,F648)),"")</f>
        <v>2</v>
      </c>
      <c r="I648" s="38">
        <f ca="1">IF(ISNUMBER(A648),NORMINV(RAND(),0,IF(AND(Data!$G$9="squeeze",A648&lt;Data!$G$11*0.25),$H$32,1)*$C$30*$C$13)*($C$14*$C$12),"")</f>
        <v>-1.1911376114795358E-4</v>
      </c>
      <c r="J648" s="42">
        <f ca="1">IFERROR(IF(Data!$C$6="Real",B648,I648+J647+($C$14*$C$12)*(NORMINV(RAND(),$C$15,CHOOSE($G$13,$C$13,F648,G648)))),"")</f>
        <v>1.3381003692805131</v>
      </c>
      <c r="K648" s="88">
        <f>IF(ISNUMBER(A648), IF($G$16="fixed",$G$17,MIN(H648*Data!$C$7*$C$16*0.5,$C$17*Data!$C$7))*$C$12,"")</f>
        <v>8.0000000000000007E-5</v>
      </c>
      <c r="L648" s="42">
        <f t="shared" ca="1" si="314"/>
        <v>1.3381003692805131</v>
      </c>
      <c r="M648" s="44">
        <f t="shared" ca="1" si="315"/>
        <v>1.3381403692805132</v>
      </c>
      <c r="N648" s="44">
        <f t="shared" ca="1" si="316"/>
        <v>1.3380603692805131</v>
      </c>
      <c r="O648" s="108">
        <f t="shared" ca="1" si="291"/>
        <v>-1.0773118814565601</v>
      </c>
      <c r="P648" s="102">
        <f t="shared" ca="1" si="292"/>
        <v>8.5264342896005605</v>
      </c>
      <c r="Q648" s="102">
        <f t="shared" ca="1" si="293"/>
        <v>7.8584828097439871E-2</v>
      </c>
      <c r="R648" s="120">
        <f t="shared" ca="1" si="311"/>
        <v>1</v>
      </c>
      <c r="S648" s="54">
        <f t="shared" ca="1" si="312"/>
        <v>0</v>
      </c>
      <c r="T648" s="5" t="str">
        <f t="shared" ca="1" si="294"/>
        <v/>
      </c>
      <c r="U648" s="152" t="str">
        <f t="shared" ca="1" si="295"/>
        <v/>
      </c>
      <c r="V648" s="152" t="str">
        <f t="shared" ca="1" si="296"/>
        <v/>
      </c>
      <c r="W648" s="153" t="str">
        <f t="shared" ca="1" si="297"/>
        <v/>
      </c>
      <c r="X648" s="153" t="str">
        <f t="shared" ca="1" si="298"/>
        <v/>
      </c>
      <c r="Y648" s="153" t="str">
        <f t="shared" ca="1" si="299"/>
        <v/>
      </c>
      <c r="Z648" s="153" t="str">
        <f t="shared" ca="1" si="300"/>
        <v/>
      </c>
      <c r="AA648" s="152" t="str">
        <f t="shared" ca="1" si="301"/>
        <v/>
      </c>
      <c r="AB648" s="152" t="str">
        <f t="shared" ca="1" si="302"/>
        <v/>
      </c>
      <c r="AC648" s="154" t="str">
        <f t="shared" ca="1" si="303"/>
        <v/>
      </c>
      <c r="AD648" s="154" t="str">
        <f t="shared" ca="1" si="304"/>
        <v/>
      </c>
      <c r="AE648" s="3">
        <f t="shared" ca="1" si="305"/>
        <v>0</v>
      </c>
      <c r="AF648" s="3">
        <f t="shared" ca="1" si="306"/>
        <v>0</v>
      </c>
      <c r="AG648" s="3" t="str">
        <f t="shared" ca="1" si="313"/>
        <v/>
      </c>
      <c r="AH648" s="4" t="str">
        <f t="shared" ca="1" si="307"/>
        <v/>
      </c>
      <c r="AI648" s="75">
        <f t="shared" ca="1" si="308"/>
        <v>-81.180141999199762</v>
      </c>
      <c r="AJ648" s="75">
        <f t="shared" ca="1" si="309"/>
        <v>-81.180141999199762</v>
      </c>
    </row>
    <row r="649" spans="1:36" ht="14.25">
      <c r="A649" s="41">
        <f t="shared" si="310"/>
        <v>583</v>
      </c>
      <c r="B649" s="150">
        <f ca="1">IF(ISNUMBER(A649),INDEX('MetaTrader Import'!$H$13:$J$5893,TRUNC(((A649-$A$39+1)-1)/3)+1,MOD((A649-$A$39+1)-1,3)+1),"")</f>
        <v>0</v>
      </c>
      <c r="C649" s="43">
        <f t="shared" ca="1" si="287"/>
        <v>19.595137551026074</v>
      </c>
      <c r="D649" s="43">
        <f t="shared" ca="1" si="288"/>
        <v>-0.72220852978589833</v>
      </c>
      <c r="E649" s="43">
        <f t="shared" ca="1" si="289"/>
        <v>18.872929021240175</v>
      </c>
      <c r="F649" s="43">
        <f t="shared" ca="1" si="290"/>
        <v>1.8872929021240175</v>
      </c>
      <c r="G649" s="43">
        <f>IF(A649&lt;&gt;"",IF(A649&lt;Data!$G$11*0.25,$C$13/$G$32,IF(A649&gt;Data!$G$11*0.25,$C$13,$C$13*10)),"")</f>
        <v>2</v>
      </c>
      <c r="H649" s="43">
        <f>IF(A649&lt;&gt;"",IF(Data!$G$9="constant",$C$13,IF(Data!$G$9="squeeze",G649,F649)),"")</f>
        <v>2</v>
      </c>
      <c r="I649" s="38">
        <f ca="1">IF(ISNUMBER(A649),NORMINV(RAND(),0,IF(AND(Data!$G$9="squeeze",A649&lt;Data!$G$11*0.25),$H$32,1)*$C$30*$C$13)*($C$14*$C$12),"")</f>
        <v>3.9655238011433583E-4</v>
      </c>
      <c r="J649" s="42">
        <f ca="1">IFERROR(IF(Data!$C$6="Real",B649,I649+J648+($C$14*$C$12)*(NORMINV(RAND(),$C$15,CHOOSE($G$13,$C$13,F649,G649)))),"")</f>
        <v>1.3381406781718539</v>
      </c>
      <c r="K649" s="88">
        <f>IF(ISNUMBER(A649), IF($G$16="fixed",$G$17,MIN(H649*Data!$C$7*$C$16*0.5,$C$17*Data!$C$7))*$C$12,"")</f>
        <v>8.0000000000000007E-5</v>
      </c>
      <c r="L649" s="42">
        <f t="shared" ca="1" si="314"/>
        <v>1.3381406781718539</v>
      </c>
      <c r="M649" s="44">
        <f t="shared" ca="1" si="315"/>
        <v>1.3381806781718539</v>
      </c>
      <c r="N649" s="44">
        <f t="shared" ca="1" si="316"/>
        <v>1.3381006781718539</v>
      </c>
      <c r="O649" s="108">
        <f t="shared" ca="1" si="291"/>
        <v>-0.84591359216254891</v>
      </c>
      <c r="P649" s="102">
        <f t="shared" ca="1" si="292"/>
        <v>8.5330560302333147</v>
      </c>
      <c r="Q649" s="102">
        <f t="shared" ca="1" si="293"/>
        <v>-8.7832619404114326E-2</v>
      </c>
      <c r="R649" s="120">
        <f t="shared" ca="1" si="311"/>
        <v>1</v>
      </c>
      <c r="S649" s="54">
        <f t="shared" ca="1" si="312"/>
        <v>0</v>
      </c>
      <c r="T649" s="5" t="str">
        <f t="shared" ca="1" si="294"/>
        <v/>
      </c>
      <c r="U649" s="152" t="str">
        <f t="shared" ca="1" si="295"/>
        <v/>
      </c>
      <c r="V649" s="152" t="str">
        <f t="shared" ca="1" si="296"/>
        <v/>
      </c>
      <c r="W649" s="153" t="str">
        <f t="shared" ca="1" si="297"/>
        <v/>
      </c>
      <c r="X649" s="153" t="str">
        <f t="shared" ca="1" si="298"/>
        <v/>
      </c>
      <c r="Y649" s="153" t="str">
        <f t="shared" ca="1" si="299"/>
        <v/>
      </c>
      <c r="Z649" s="153" t="str">
        <f t="shared" ca="1" si="300"/>
        <v/>
      </c>
      <c r="AA649" s="152" t="str">
        <f t="shared" ca="1" si="301"/>
        <v/>
      </c>
      <c r="AB649" s="152" t="str">
        <f t="shared" ca="1" si="302"/>
        <v/>
      </c>
      <c r="AC649" s="154" t="str">
        <f t="shared" ca="1" si="303"/>
        <v/>
      </c>
      <c r="AD649" s="154" t="str">
        <f t="shared" ca="1" si="304"/>
        <v/>
      </c>
      <c r="AE649" s="3">
        <f t="shared" ca="1" si="305"/>
        <v>0</v>
      </c>
      <c r="AF649" s="3">
        <f t="shared" ca="1" si="306"/>
        <v>0</v>
      </c>
      <c r="AG649" s="3" t="str">
        <f t="shared" ca="1" si="313"/>
        <v/>
      </c>
      <c r="AH649" s="4" t="str">
        <f t="shared" ca="1" si="307"/>
        <v/>
      </c>
      <c r="AI649" s="75">
        <f t="shared" ca="1" si="308"/>
        <v>-81.180141999199762</v>
      </c>
      <c r="AJ649" s="75">
        <f t="shared" ca="1" si="309"/>
        <v>-81.180141999199762</v>
      </c>
    </row>
    <row r="650" spans="1:36" ht="14.25">
      <c r="A650" s="41">
        <f t="shared" si="310"/>
        <v>584</v>
      </c>
      <c r="B650" s="150">
        <f ca="1">IF(ISNUMBER(A650),INDEX('MetaTrader Import'!$H$13:$J$5893,TRUNC(((A650-$A$39+1)-1)/3)+1,MOD((A650-$A$39+1)-1,3)+1),"")</f>
        <v>0</v>
      </c>
      <c r="C650" s="43">
        <f t="shared" ca="1" si="287"/>
        <v>18.872929021240175</v>
      </c>
      <c r="D650" s="43">
        <f t="shared" ca="1" si="288"/>
        <v>-2.5966514698662722</v>
      </c>
      <c r="E650" s="43">
        <f t="shared" ca="1" si="289"/>
        <v>16.276277551373902</v>
      </c>
      <c r="F650" s="43">
        <f t="shared" ca="1" si="290"/>
        <v>1.6276277551373901</v>
      </c>
      <c r="G650" s="43">
        <f>IF(A650&lt;&gt;"",IF(A650&lt;Data!$G$11*0.25,$C$13/$G$32,IF(A650&gt;Data!$G$11*0.25,$C$13,$C$13*10)),"")</f>
        <v>2</v>
      </c>
      <c r="H650" s="43">
        <f>IF(A650&lt;&gt;"",IF(Data!$G$9="constant",$C$13,IF(Data!$G$9="squeeze",G650,F650)),"")</f>
        <v>2</v>
      </c>
      <c r="I650" s="38">
        <f ca="1">IF(ISNUMBER(A650),NORMINV(RAND(),0,IF(AND(Data!$G$9="squeeze",A650&lt;Data!$G$11*0.25),$H$32,1)*$C$30*$C$13)*($C$14*$C$12),"")</f>
        <v>1.3378015989168432E-4</v>
      </c>
      <c r="J650" s="42">
        <f ca="1">IFERROR(IF(Data!$C$6="Real",B650,I650+J649+($C$14*$C$12)*(NORMINV(RAND(),$C$15,CHOOSE($G$13,$C$13,F650,G650)))),"")</f>
        <v>1.3379868837502213</v>
      </c>
      <c r="K650" s="88">
        <f>IF(ISNUMBER(A650), IF($G$16="fixed",$G$17,MIN(H650*Data!$C$7*$C$16*0.5,$C$17*Data!$C$7))*$C$12,"")</f>
        <v>8.0000000000000007E-5</v>
      </c>
      <c r="L650" s="42">
        <f t="shared" ca="1" si="314"/>
        <v>1.3379868837502213</v>
      </c>
      <c r="M650" s="44">
        <f t="shared" ca="1" si="315"/>
        <v>1.3380268837502214</v>
      </c>
      <c r="N650" s="44">
        <f t="shared" ca="1" si="316"/>
        <v>1.3379468837502213</v>
      </c>
      <c r="O650" s="108">
        <f t="shared" ca="1" si="291"/>
        <v>-0.51797787198313927</v>
      </c>
      <c r="P650" s="102">
        <f t="shared" ca="1" si="292"/>
        <v>8.2144164248835807</v>
      </c>
      <c r="Q650" s="102">
        <f t="shared" ca="1" si="293"/>
        <v>-0.22602652070107809</v>
      </c>
      <c r="R650" s="120">
        <f t="shared" ca="1" si="311"/>
        <v>1</v>
      </c>
      <c r="S650" s="54">
        <f t="shared" ca="1" si="312"/>
        <v>0</v>
      </c>
      <c r="T650" s="5" t="str">
        <f t="shared" ca="1" si="294"/>
        <v/>
      </c>
      <c r="U650" s="152" t="str">
        <f t="shared" ca="1" si="295"/>
        <v/>
      </c>
      <c r="V650" s="152" t="str">
        <f t="shared" ca="1" si="296"/>
        <v/>
      </c>
      <c r="W650" s="153" t="str">
        <f t="shared" ca="1" si="297"/>
        <v/>
      </c>
      <c r="X650" s="153" t="str">
        <f t="shared" ca="1" si="298"/>
        <v/>
      </c>
      <c r="Y650" s="153" t="str">
        <f t="shared" ca="1" si="299"/>
        <v/>
      </c>
      <c r="Z650" s="153" t="str">
        <f t="shared" ca="1" si="300"/>
        <v/>
      </c>
      <c r="AA650" s="152" t="str">
        <f t="shared" ca="1" si="301"/>
        <v/>
      </c>
      <c r="AB650" s="152" t="str">
        <f t="shared" ca="1" si="302"/>
        <v/>
      </c>
      <c r="AC650" s="154" t="str">
        <f t="shared" ca="1" si="303"/>
        <v/>
      </c>
      <c r="AD650" s="154" t="str">
        <f t="shared" ca="1" si="304"/>
        <v/>
      </c>
      <c r="AE650" s="3">
        <f t="shared" ca="1" si="305"/>
        <v>0</v>
      </c>
      <c r="AF650" s="3">
        <f t="shared" ca="1" si="306"/>
        <v>0</v>
      </c>
      <c r="AG650" s="3" t="str">
        <f t="shared" ca="1" si="313"/>
        <v/>
      </c>
      <c r="AH650" s="4" t="str">
        <f t="shared" ca="1" si="307"/>
        <v/>
      </c>
      <c r="AI650" s="75">
        <f t="shared" ca="1" si="308"/>
        <v>-81.180141999199762</v>
      </c>
      <c r="AJ650" s="75">
        <f t="shared" ca="1" si="309"/>
        <v>-81.180141999199762</v>
      </c>
    </row>
    <row r="651" spans="1:36" ht="14.25">
      <c r="A651" s="41">
        <f t="shared" si="310"/>
        <v>585</v>
      </c>
      <c r="B651" s="150">
        <f>IF(ISNUMBER(A651),INDEX('MetaTrader Import'!$H$13:$J$5893,TRUNC(((A651-$A$39+1)-1)/3)+1,MOD((A651-$A$39+1)-1,3)+1),"")</f>
        <v>0</v>
      </c>
      <c r="C651" s="43">
        <f t="shared" ca="1" si="287"/>
        <v>16.276277551373902</v>
      </c>
      <c r="D651" s="43">
        <f t="shared" ca="1" si="288"/>
        <v>1.4567391253534017</v>
      </c>
      <c r="E651" s="43">
        <f t="shared" ca="1" si="289"/>
        <v>17.733016676727303</v>
      </c>
      <c r="F651" s="43">
        <f t="shared" ca="1" si="290"/>
        <v>1.7733016676727302</v>
      </c>
      <c r="G651" s="43">
        <f>IF(A651&lt;&gt;"",IF(A651&lt;Data!$G$11*0.25,$C$13/$G$32,IF(A651&gt;Data!$G$11*0.25,$C$13,$C$13*10)),"")</f>
        <v>2</v>
      </c>
      <c r="H651" s="43">
        <f>IF(A651&lt;&gt;"",IF(Data!$G$9="constant",$C$13,IF(Data!$G$9="squeeze",G651,F651)),"")</f>
        <v>2</v>
      </c>
      <c r="I651" s="38">
        <f ca="1">IF(ISNUMBER(A651),NORMINV(RAND(),0,IF(AND(Data!$G$9="squeeze",A651&lt;Data!$G$11*0.25),$H$32,1)*$C$30*$C$13)*($C$14*$C$12),"")</f>
        <v>-7.3016472347392123E-5</v>
      </c>
      <c r="J651" s="42">
        <f ca="1">IFERROR(IF(Data!$C$6="Real",B651,I651+J650+($C$14*$C$12)*(NORMINV(RAND(),$C$15,CHOOSE($G$13,$C$13,F651,G651)))),"")</f>
        <v>1.3384346515025241</v>
      </c>
      <c r="K651" s="88">
        <f>IF(ISNUMBER(A651), IF($G$16="fixed",$G$17,MIN(H651*Data!$C$7*$C$16*0.5,$C$17*Data!$C$7))*$C$12,"")</f>
        <v>8.0000000000000007E-5</v>
      </c>
      <c r="L651" s="42">
        <f t="shared" ca="1" si="314"/>
        <v>1.3384346515025241</v>
      </c>
      <c r="M651" s="44">
        <f t="shared" ca="1" si="315"/>
        <v>1.3384746515025241</v>
      </c>
      <c r="N651" s="44">
        <f t="shared" ca="1" si="316"/>
        <v>1.338394651502524</v>
      </c>
      <c r="O651" s="108">
        <f t="shared" ca="1" si="291"/>
        <v>6.0291476120284085E-2</v>
      </c>
      <c r="P651" s="102">
        <f t="shared" ca="1" si="292"/>
        <v>7.6601848147195932</v>
      </c>
      <c r="Q651" s="102">
        <f t="shared" ca="1" si="293"/>
        <v>-0.35641710267159471</v>
      </c>
      <c r="R651" s="120">
        <f t="shared" ca="1" si="311"/>
        <v>1</v>
      </c>
      <c r="S651" s="54">
        <f t="shared" ca="1" si="312"/>
        <v>0</v>
      </c>
      <c r="T651" s="5" t="str">
        <f t="shared" ca="1" si="294"/>
        <v/>
      </c>
      <c r="U651" s="152" t="str">
        <f t="shared" ca="1" si="295"/>
        <v/>
      </c>
      <c r="V651" s="152" t="str">
        <f t="shared" ca="1" si="296"/>
        <v/>
      </c>
      <c r="W651" s="153" t="str">
        <f t="shared" ca="1" si="297"/>
        <v/>
      </c>
      <c r="X651" s="153" t="str">
        <f t="shared" ca="1" si="298"/>
        <v/>
      </c>
      <c r="Y651" s="153" t="str">
        <f t="shared" ca="1" si="299"/>
        <v/>
      </c>
      <c r="Z651" s="153" t="str">
        <f t="shared" ca="1" si="300"/>
        <v/>
      </c>
      <c r="AA651" s="152" t="str">
        <f t="shared" ca="1" si="301"/>
        <v/>
      </c>
      <c r="AB651" s="152" t="str">
        <f t="shared" ca="1" si="302"/>
        <v/>
      </c>
      <c r="AC651" s="154" t="str">
        <f t="shared" ca="1" si="303"/>
        <v/>
      </c>
      <c r="AD651" s="154" t="str">
        <f t="shared" ca="1" si="304"/>
        <v/>
      </c>
      <c r="AE651" s="3">
        <f t="shared" ca="1" si="305"/>
        <v>0</v>
      </c>
      <c r="AF651" s="3">
        <f t="shared" ca="1" si="306"/>
        <v>0</v>
      </c>
      <c r="AG651" s="3" t="str">
        <f t="shared" ca="1" si="313"/>
        <v/>
      </c>
      <c r="AH651" s="4" t="str">
        <f t="shared" ca="1" si="307"/>
        <v/>
      </c>
      <c r="AI651" s="75">
        <f t="shared" ca="1" si="308"/>
        <v>-81.180141999199762</v>
      </c>
      <c r="AJ651" s="75">
        <f t="shared" ca="1" si="309"/>
        <v>-81.180141999199762</v>
      </c>
    </row>
    <row r="652" spans="1:36" ht="14.25">
      <c r="A652" s="41">
        <f t="shared" si="310"/>
        <v>586</v>
      </c>
      <c r="B652" s="150">
        <f ca="1">IF(ISNUMBER(A652),INDEX('MetaTrader Import'!$H$13:$J$5893,TRUNC(((A652-$A$39+1)-1)/3)+1,MOD((A652-$A$39+1)-1,3)+1),"")</f>
        <v>0</v>
      </c>
      <c r="C652" s="43">
        <f t="shared" ca="1" si="287"/>
        <v>17.733016676727303</v>
      </c>
      <c r="D652" s="43">
        <f t="shared" ca="1" si="288"/>
        <v>-0.96446933084509667</v>
      </c>
      <c r="E652" s="43">
        <f t="shared" ca="1" si="289"/>
        <v>16.768547345882205</v>
      </c>
      <c r="F652" s="43">
        <f t="shared" ca="1" si="290"/>
        <v>1.6768547345882205</v>
      </c>
      <c r="G652" s="43">
        <f>IF(A652&lt;&gt;"",IF(A652&lt;Data!$G$11*0.25,$C$13/$G$32,IF(A652&gt;Data!$G$11*0.25,$C$13,$C$13*10)),"")</f>
        <v>2</v>
      </c>
      <c r="H652" s="43">
        <f>IF(A652&lt;&gt;"",IF(Data!$G$9="constant",$C$13,IF(Data!$G$9="squeeze",G652,F652)),"")</f>
        <v>2</v>
      </c>
      <c r="I652" s="38">
        <f ca="1">IF(ISNUMBER(A652),NORMINV(RAND(),0,IF(AND(Data!$G$9="squeeze",A652&lt;Data!$G$11*0.25),$H$32,1)*$C$30*$C$13)*($C$14*$C$12),"")</f>
        <v>-8.7534007701872522E-4</v>
      </c>
      <c r="J652" s="42">
        <f ca="1">IFERROR(IF(Data!$C$6="Real",B652,I652+J651+($C$14*$C$12)*(NORMINV(RAND(),$C$15,CHOOSE($G$13,$C$13,F652,G652)))),"")</f>
        <v>1.3379737249621231</v>
      </c>
      <c r="K652" s="88">
        <f>IF(ISNUMBER(A652), IF($G$16="fixed",$G$17,MIN(H652*Data!$C$7*$C$16*0.5,$C$17*Data!$C$7))*$C$12,"")</f>
        <v>8.0000000000000007E-5</v>
      </c>
      <c r="L652" s="42">
        <f t="shared" ca="1" si="314"/>
        <v>1.3379737249621231</v>
      </c>
      <c r="M652" s="44">
        <f t="shared" ca="1" si="315"/>
        <v>1.3380137249621231</v>
      </c>
      <c r="N652" s="44">
        <f t="shared" ca="1" si="316"/>
        <v>1.337933724962123</v>
      </c>
      <c r="O652" s="108">
        <f t="shared" ca="1" si="291"/>
        <v>0.59273444972968159</v>
      </c>
      <c r="P652" s="102">
        <f t="shared" ca="1" si="292"/>
        <v>6.4495390785314308</v>
      </c>
      <c r="Q652" s="102">
        <f t="shared" ca="1" si="293"/>
        <v>-0.50616360759337609</v>
      </c>
      <c r="R652" s="120">
        <f t="shared" ca="1" si="311"/>
        <v>1</v>
      </c>
      <c r="S652" s="54">
        <f t="shared" ca="1" si="312"/>
        <v>0</v>
      </c>
      <c r="T652" s="5" t="str">
        <f t="shared" ca="1" si="294"/>
        <v/>
      </c>
      <c r="U652" s="152" t="str">
        <f t="shared" ca="1" si="295"/>
        <v/>
      </c>
      <c r="V652" s="152" t="str">
        <f t="shared" ca="1" si="296"/>
        <v/>
      </c>
      <c r="W652" s="153" t="str">
        <f t="shared" ca="1" si="297"/>
        <v/>
      </c>
      <c r="X652" s="153" t="str">
        <f t="shared" ca="1" si="298"/>
        <v/>
      </c>
      <c r="Y652" s="153" t="str">
        <f t="shared" ca="1" si="299"/>
        <v/>
      </c>
      <c r="Z652" s="153" t="str">
        <f t="shared" ca="1" si="300"/>
        <v/>
      </c>
      <c r="AA652" s="152" t="str">
        <f t="shared" ca="1" si="301"/>
        <v/>
      </c>
      <c r="AB652" s="152" t="str">
        <f t="shared" ca="1" si="302"/>
        <v/>
      </c>
      <c r="AC652" s="154" t="str">
        <f t="shared" ca="1" si="303"/>
        <v/>
      </c>
      <c r="AD652" s="154" t="str">
        <f t="shared" ca="1" si="304"/>
        <v/>
      </c>
      <c r="AE652" s="3">
        <f t="shared" ca="1" si="305"/>
        <v>0</v>
      </c>
      <c r="AF652" s="3">
        <f t="shared" ca="1" si="306"/>
        <v>0</v>
      </c>
      <c r="AG652" s="3" t="str">
        <f t="shared" ca="1" si="313"/>
        <v/>
      </c>
      <c r="AH652" s="4" t="str">
        <f t="shared" ca="1" si="307"/>
        <v/>
      </c>
      <c r="AI652" s="75">
        <f t="shared" ca="1" si="308"/>
        <v>-81.180141999199762</v>
      </c>
      <c r="AJ652" s="75">
        <f t="shared" ca="1" si="309"/>
        <v>-81.180141999199762</v>
      </c>
    </row>
    <row r="653" spans="1:36" ht="14.25">
      <c r="A653" s="41">
        <f t="shared" si="310"/>
        <v>587</v>
      </c>
      <c r="B653" s="150">
        <f ca="1">IF(ISNUMBER(A653),INDEX('MetaTrader Import'!$H$13:$J$5893,TRUNC(((A653-$A$39+1)-1)/3)+1,MOD((A653-$A$39+1)-1,3)+1),"")</f>
        <v>0</v>
      </c>
      <c r="C653" s="43">
        <f t="shared" ca="1" si="287"/>
        <v>16.768547345882205</v>
      </c>
      <c r="D653" s="43">
        <f t="shared" ca="1" si="288"/>
        <v>0.67003575846506136</v>
      </c>
      <c r="E653" s="43">
        <f t="shared" ca="1" si="289"/>
        <v>17.438583104347266</v>
      </c>
      <c r="F653" s="43">
        <f t="shared" ca="1" si="290"/>
        <v>1.7438583104347267</v>
      </c>
      <c r="G653" s="43">
        <f>IF(A653&lt;&gt;"",IF(A653&lt;Data!$G$11*0.25,$C$13/$G$32,IF(A653&gt;Data!$G$11*0.25,$C$13,$C$13*10)),"")</f>
        <v>2</v>
      </c>
      <c r="H653" s="43">
        <f>IF(A653&lt;&gt;"",IF(Data!$G$9="constant",$C$13,IF(Data!$G$9="squeeze",G653,F653)),"")</f>
        <v>2</v>
      </c>
      <c r="I653" s="38">
        <f ca="1">IF(ISNUMBER(A653),NORMINV(RAND(),0,IF(AND(Data!$G$9="squeeze",A653&lt;Data!$G$11*0.25),$H$32,1)*$C$30*$C$13)*($C$14*$C$12),"")</f>
        <v>7.558460632767531E-4</v>
      </c>
      <c r="J653" s="42">
        <f ca="1">IFERROR(IF(Data!$C$6="Real",B653,I653+J652+($C$14*$C$12)*(NORMINV(RAND(),$C$15,CHOOSE($G$13,$C$13,F653,G653)))),"")</f>
        <v>1.3385874292783695</v>
      </c>
      <c r="K653" s="88">
        <f>IF(ISNUMBER(A653), IF($G$16="fixed",$G$17,MIN(H653*Data!$C$7*$C$16*0.5,$C$17*Data!$C$7))*$C$12,"")</f>
        <v>8.0000000000000007E-5</v>
      </c>
      <c r="L653" s="42">
        <f t="shared" ca="1" si="314"/>
        <v>1.3385874292783695</v>
      </c>
      <c r="M653" s="44">
        <f t="shared" ca="1" si="315"/>
        <v>1.3386274292783695</v>
      </c>
      <c r="N653" s="44">
        <f t="shared" ca="1" si="316"/>
        <v>1.3385474292783694</v>
      </c>
      <c r="O653" s="108">
        <f t="shared" ca="1" si="291"/>
        <v>1.0984009297953194</v>
      </c>
      <c r="P653" s="102">
        <f t="shared" ca="1" si="292"/>
        <v>6.6469386069120446</v>
      </c>
      <c r="Q653" s="102">
        <f t="shared" ca="1" si="293"/>
        <v>-0.62059976278074369</v>
      </c>
      <c r="R653" s="120">
        <f t="shared" ca="1" si="311"/>
        <v>1</v>
      </c>
      <c r="S653" s="54">
        <f t="shared" ca="1" si="312"/>
        <v>0</v>
      </c>
      <c r="T653" s="5" t="str">
        <f t="shared" ca="1" si="294"/>
        <v/>
      </c>
      <c r="U653" s="152" t="str">
        <f t="shared" ca="1" si="295"/>
        <v/>
      </c>
      <c r="V653" s="152" t="str">
        <f t="shared" ca="1" si="296"/>
        <v/>
      </c>
      <c r="W653" s="153" t="str">
        <f t="shared" ca="1" si="297"/>
        <v/>
      </c>
      <c r="X653" s="153" t="str">
        <f t="shared" ca="1" si="298"/>
        <v/>
      </c>
      <c r="Y653" s="153" t="str">
        <f t="shared" ca="1" si="299"/>
        <v/>
      </c>
      <c r="Z653" s="153" t="str">
        <f t="shared" ca="1" si="300"/>
        <v/>
      </c>
      <c r="AA653" s="152" t="str">
        <f t="shared" ca="1" si="301"/>
        <v/>
      </c>
      <c r="AB653" s="152" t="str">
        <f t="shared" ca="1" si="302"/>
        <v/>
      </c>
      <c r="AC653" s="154" t="str">
        <f t="shared" ca="1" si="303"/>
        <v/>
      </c>
      <c r="AD653" s="154" t="str">
        <f t="shared" ca="1" si="304"/>
        <v/>
      </c>
      <c r="AE653" s="3">
        <f t="shared" ca="1" si="305"/>
        <v>0</v>
      </c>
      <c r="AF653" s="3">
        <f t="shared" ca="1" si="306"/>
        <v>0</v>
      </c>
      <c r="AG653" s="3" t="str">
        <f t="shared" ca="1" si="313"/>
        <v/>
      </c>
      <c r="AH653" s="4" t="str">
        <f t="shared" ca="1" si="307"/>
        <v/>
      </c>
      <c r="AI653" s="75">
        <f t="shared" ca="1" si="308"/>
        <v>-81.180141999199762</v>
      </c>
      <c r="AJ653" s="75">
        <f t="shared" ca="1" si="309"/>
        <v>-81.180141999199762</v>
      </c>
    </row>
    <row r="654" spans="1:36" ht="14.25">
      <c r="A654" s="41">
        <f t="shared" si="310"/>
        <v>588</v>
      </c>
      <c r="B654" s="150">
        <f>IF(ISNUMBER(A654),INDEX('MetaTrader Import'!$H$13:$J$5893,TRUNC(((A654-$A$39+1)-1)/3)+1,MOD((A654-$A$39+1)-1,3)+1),"")</f>
        <v>0</v>
      </c>
      <c r="C654" s="43">
        <f t="shared" ca="1" si="287"/>
        <v>17.438583104347266</v>
      </c>
      <c r="D654" s="43">
        <f t="shared" ca="1" si="288"/>
        <v>-1.4798841420765565</v>
      </c>
      <c r="E654" s="43">
        <f t="shared" ca="1" si="289"/>
        <v>15.958698962270709</v>
      </c>
      <c r="F654" s="43">
        <f t="shared" ca="1" si="290"/>
        <v>1.595869896227071</v>
      </c>
      <c r="G654" s="43">
        <f>IF(A654&lt;&gt;"",IF(A654&lt;Data!$G$11*0.25,$C$13/$G$32,IF(A654&gt;Data!$G$11*0.25,$C$13,$C$13*10)),"")</f>
        <v>2</v>
      </c>
      <c r="H654" s="43">
        <f>IF(A654&lt;&gt;"",IF(Data!$G$9="constant",$C$13,IF(Data!$G$9="squeeze",G654,F654)),"")</f>
        <v>2</v>
      </c>
      <c r="I654" s="38">
        <f ca="1">IF(ISNUMBER(A654),NORMINV(RAND(),0,IF(AND(Data!$G$9="squeeze",A654&lt;Data!$G$11*0.25),$H$32,1)*$C$30*$C$13)*($C$14*$C$12),"")</f>
        <v>-1.6666001811364506E-4</v>
      </c>
      <c r="J654" s="42">
        <f ca="1">IFERROR(IF(Data!$C$6="Real",B654,I654+J653+($C$14*$C$12)*(NORMINV(RAND(),$C$15,CHOOSE($G$13,$C$13,F654,G654)))),"")</f>
        <v>1.3385167547972259</v>
      </c>
      <c r="K654" s="88">
        <f>IF(ISNUMBER(A654), IF($G$16="fixed",$G$17,MIN(H654*Data!$C$7*$C$16*0.5,$C$17*Data!$C$7))*$C$12,"")</f>
        <v>8.0000000000000007E-5</v>
      </c>
      <c r="L654" s="42">
        <f t="shared" ca="1" si="314"/>
        <v>1.3385167547972259</v>
      </c>
      <c r="M654" s="44">
        <f t="shared" ca="1" si="315"/>
        <v>1.3385567547972259</v>
      </c>
      <c r="N654" s="44">
        <f t="shared" ca="1" si="316"/>
        <v>1.3384767547972258</v>
      </c>
      <c r="O654" s="108">
        <f t="shared" ca="1" si="291"/>
        <v>1.3316499328549027</v>
      </c>
      <c r="P654" s="102">
        <f t="shared" ca="1" si="292"/>
        <v>7.0944690229322296</v>
      </c>
      <c r="Q654" s="102">
        <f t="shared" ca="1" si="293"/>
        <v>-0.67060368689978078</v>
      </c>
      <c r="R654" s="120">
        <f t="shared" ca="1" si="311"/>
        <v>1</v>
      </c>
      <c r="S654" s="54">
        <f t="shared" ca="1" si="312"/>
        <v>0</v>
      </c>
      <c r="T654" s="5" t="str">
        <f t="shared" ca="1" si="294"/>
        <v/>
      </c>
      <c r="U654" s="152" t="str">
        <f t="shared" ca="1" si="295"/>
        <v/>
      </c>
      <c r="V654" s="152" t="str">
        <f t="shared" ca="1" si="296"/>
        <v/>
      </c>
      <c r="W654" s="153" t="str">
        <f t="shared" ca="1" si="297"/>
        <v/>
      </c>
      <c r="X654" s="153" t="str">
        <f t="shared" ca="1" si="298"/>
        <v/>
      </c>
      <c r="Y654" s="153" t="str">
        <f t="shared" ca="1" si="299"/>
        <v/>
      </c>
      <c r="Z654" s="153" t="str">
        <f t="shared" ca="1" si="300"/>
        <v/>
      </c>
      <c r="AA654" s="152" t="str">
        <f t="shared" ca="1" si="301"/>
        <v/>
      </c>
      <c r="AB654" s="152" t="str">
        <f t="shared" ca="1" si="302"/>
        <v/>
      </c>
      <c r="AC654" s="154" t="str">
        <f t="shared" ca="1" si="303"/>
        <v/>
      </c>
      <c r="AD654" s="154" t="str">
        <f t="shared" ca="1" si="304"/>
        <v/>
      </c>
      <c r="AE654" s="3">
        <f t="shared" ca="1" si="305"/>
        <v>0</v>
      </c>
      <c r="AF654" s="3">
        <f t="shared" ca="1" si="306"/>
        <v>0</v>
      </c>
      <c r="AG654" s="3" t="str">
        <f t="shared" ca="1" si="313"/>
        <v/>
      </c>
      <c r="AH654" s="4" t="str">
        <f t="shared" ca="1" si="307"/>
        <v/>
      </c>
      <c r="AI654" s="75">
        <f t="shared" ca="1" si="308"/>
        <v>-81.180141999199762</v>
      </c>
      <c r="AJ654" s="75">
        <f t="shared" ca="1" si="309"/>
        <v>-81.180141999199762</v>
      </c>
    </row>
    <row r="655" spans="1:36" ht="14.25">
      <c r="A655" s="41">
        <f t="shared" si="310"/>
        <v>589</v>
      </c>
      <c r="B655" s="150">
        <f ca="1">IF(ISNUMBER(A655),INDEX('MetaTrader Import'!$H$13:$J$5893,TRUNC(((A655-$A$39+1)-1)/3)+1,MOD((A655-$A$39+1)-1,3)+1),"")</f>
        <v>0</v>
      </c>
      <c r="C655" s="43">
        <f t="shared" ca="1" si="287"/>
        <v>15.958698962270709</v>
      </c>
      <c r="D655" s="43">
        <f t="shared" ca="1" si="288"/>
        <v>-0.33760758613616243</v>
      </c>
      <c r="E655" s="43">
        <f t="shared" ca="1" si="289"/>
        <v>15.621091376134547</v>
      </c>
      <c r="F655" s="43">
        <f t="shared" ca="1" si="290"/>
        <v>1.5621091376134548</v>
      </c>
      <c r="G655" s="43">
        <f>IF(A655&lt;&gt;"",IF(A655&lt;Data!$G$11*0.25,$C$13/$G$32,IF(A655&gt;Data!$G$11*0.25,$C$13,$C$13*10)),"")</f>
        <v>2</v>
      </c>
      <c r="H655" s="43">
        <f>IF(A655&lt;&gt;"",IF(Data!$G$9="constant",$C$13,IF(Data!$G$9="squeeze",G655,F655)),"")</f>
        <v>2</v>
      </c>
      <c r="I655" s="38">
        <f ca="1">IF(ISNUMBER(A655),NORMINV(RAND(),0,IF(AND(Data!$G$9="squeeze",A655&lt;Data!$G$11*0.25),$H$32,1)*$C$30*$C$13)*($C$14*$C$12),"")</f>
        <v>4.3926380990530202E-4</v>
      </c>
      <c r="J655" s="42">
        <f ca="1">IFERROR(IF(Data!$C$6="Real",B655,I655+J654+($C$14*$C$12)*(NORMINV(RAND(),$C$15,CHOOSE($G$13,$C$13,F655,G655)))),"")</f>
        <v>1.3396539469513042</v>
      </c>
      <c r="K655" s="88">
        <f>IF(ISNUMBER(A655), IF($G$16="fixed",$G$17,MIN(H655*Data!$C$7*$C$16*0.5,$C$17*Data!$C$7))*$C$12,"")</f>
        <v>8.0000000000000007E-5</v>
      </c>
      <c r="L655" s="42">
        <f t="shared" ca="1" si="314"/>
        <v>1.3396539469513042</v>
      </c>
      <c r="M655" s="44">
        <f t="shared" ca="1" si="315"/>
        <v>1.3396939469513043</v>
      </c>
      <c r="N655" s="44">
        <f t="shared" ca="1" si="316"/>
        <v>1.3396139469513042</v>
      </c>
      <c r="O655" s="108">
        <f t="shared" ca="1" si="291"/>
        <v>1.7980635746924767</v>
      </c>
      <c r="P655" s="102">
        <f t="shared" ca="1" si="292"/>
        <v>8.8012216990569492</v>
      </c>
      <c r="Q655" s="102">
        <f t="shared" ca="1" si="293"/>
        <v>-0.64435094193249254</v>
      </c>
      <c r="R655" s="120">
        <f t="shared" ca="1" si="311"/>
        <v>1</v>
      </c>
      <c r="S655" s="54">
        <f t="shared" ca="1" si="312"/>
        <v>0</v>
      </c>
      <c r="T655" s="5" t="str">
        <f t="shared" ca="1" si="294"/>
        <v/>
      </c>
      <c r="U655" s="152" t="str">
        <f t="shared" ca="1" si="295"/>
        <v/>
      </c>
      <c r="V655" s="152" t="str">
        <f t="shared" ca="1" si="296"/>
        <v/>
      </c>
      <c r="W655" s="153" t="str">
        <f t="shared" ca="1" si="297"/>
        <v/>
      </c>
      <c r="X655" s="153" t="str">
        <f t="shared" ca="1" si="298"/>
        <v/>
      </c>
      <c r="Y655" s="153" t="str">
        <f t="shared" ca="1" si="299"/>
        <v/>
      </c>
      <c r="Z655" s="153" t="str">
        <f t="shared" ca="1" si="300"/>
        <v/>
      </c>
      <c r="AA655" s="152" t="str">
        <f t="shared" ca="1" si="301"/>
        <v/>
      </c>
      <c r="AB655" s="152" t="str">
        <f t="shared" ca="1" si="302"/>
        <v/>
      </c>
      <c r="AC655" s="154" t="str">
        <f t="shared" ca="1" si="303"/>
        <v/>
      </c>
      <c r="AD655" s="154" t="str">
        <f t="shared" ca="1" si="304"/>
        <v/>
      </c>
      <c r="AE655" s="3">
        <f t="shared" ca="1" si="305"/>
        <v>0</v>
      </c>
      <c r="AF655" s="3">
        <f t="shared" ca="1" si="306"/>
        <v>0</v>
      </c>
      <c r="AG655" s="3" t="str">
        <f t="shared" ca="1" si="313"/>
        <v/>
      </c>
      <c r="AH655" s="4" t="str">
        <f t="shared" ca="1" si="307"/>
        <v/>
      </c>
      <c r="AI655" s="75">
        <f t="shared" ca="1" si="308"/>
        <v>-81.180141999199762</v>
      </c>
      <c r="AJ655" s="75">
        <f t="shared" ca="1" si="309"/>
        <v>-81.180141999199762</v>
      </c>
    </row>
    <row r="656" spans="1:36" ht="14.25">
      <c r="A656" s="41">
        <f t="shared" si="310"/>
        <v>590</v>
      </c>
      <c r="B656" s="150">
        <f ca="1">IF(ISNUMBER(A656),INDEX('MetaTrader Import'!$H$13:$J$5893,TRUNC(((A656-$A$39+1)-1)/3)+1,MOD((A656-$A$39+1)-1,3)+1),"")</f>
        <v>0</v>
      </c>
      <c r="C656" s="43">
        <f t="shared" ca="1" si="287"/>
        <v>15.621091376134547</v>
      </c>
      <c r="D656" s="43">
        <f t="shared" ca="1" si="288"/>
        <v>-0.24343871800063976</v>
      </c>
      <c r="E656" s="43">
        <f t="shared" ca="1" si="289"/>
        <v>15.377652658133908</v>
      </c>
      <c r="F656" s="43">
        <f t="shared" ca="1" si="290"/>
        <v>1.5377652658133907</v>
      </c>
      <c r="G656" s="43">
        <f>IF(A656&lt;&gt;"",IF(A656&lt;Data!$G$11*0.25,$C$13/$G$32,IF(A656&gt;Data!$G$11*0.25,$C$13,$C$13*10)),"")</f>
        <v>2</v>
      </c>
      <c r="H656" s="43">
        <f>IF(A656&lt;&gt;"",IF(Data!$G$9="constant",$C$13,IF(Data!$G$9="squeeze",G656,F656)),"")</f>
        <v>2</v>
      </c>
      <c r="I656" s="38">
        <f ca="1">IF(ISNUMBER(A656),NORMINV(RAND(),0,IF(AND(Data!$G$9="squeeze",A656&lt;Data!$G$11*0.25),$H$32,1)*$C$30*$C$13)*($C$14*$C$12),"")</f>
        <v>1.852207809737021E-4</v>
      </c>
      <c r="J656" s="42">
        <f ca="1">IFERROR(IF(Data!$C$6="Real",B656,I656+J655+($C$14*$C$12)*(NORMINV(RAND(),$C$15,CHOOSE($G$13,$C$13,F656,G656)))),"")</f>
        <v>1.3396474275717833</v>
      </c>
      <c r="K656" s="88">
        <f>IF(ISNUMBER(A656), IF($G$16="fixed",$G$17,MIN(H656*Data!$C$7*$C$16*0.5,$C$17*Data!$C$7))*$C$12,"")</f>
        <v>8.0000000000000007E-5</v>
      </c>
      <c r="L656" s="42">
        <f t="shared" ca="1" si="314"/>
        <v>1.3396474275717833</v>
      </c>
      <c r="M656" s="44">
        <f t="shared" ca="1" si="315"/>
        <v>1.3396874275717834</v>
      </c>
      <c r="N656" s="44">
        <f t="shared" ca="1" si="316"/>
        <v>1.3396074275717833</v>
      </c>
      <c r="O656" s="108">
        <f t="shared" ca="1" si="291"/>
        <v>2.0107073131123459</v>
      </c>
      <c r="P656" s="102">
        <f t="shared" ca="1" si="292"/>
        <v>9.6566811064102911</v>
      </c>
      <c r="Q656" s="102">
        <f t="shared" ca="1" si="293"/>
        <v>-0.55160618544805462</v>
      </c>
      <c r="R656" s="120">
        <f t="shared" ca="1" si="311"/>
        <v>1</v>
      </c>
      <c r="S656" s="54">
        <f t="shared" ca="1" si="312"/>
        <v>0</v>
      </c>
      <c r="T656" s="5" t="str">
        <f t="shared" ca="1" si="294"/>
        <v/>
      </c>
      <c r="U656" s="152" t="str">
        <f t="shared" ca="1" si="295"/>
        <v/>
      </c>
      <c r="V656" s="152" t="str">
        <f t="shared" ca="1" si="296"/>
        <v/>
      </c>
      <c r="W656" s="153" t="str">
        <f t="shared" ca="1" si="297"/>
        <v/>
      </c>
      <c r="X656" s="153" t="str">
        <f t="shared" ca="1" si="298"/>
        <v/>
      </c>
      <c r="Y656" s="153" t="str">
        <f t="shared" ca="1" si="299"/>
        <v/>
      </c>
      <c r="Z656" s="153" t="str">
        <f t="shared" ca="1" si="300"/>
        <v/>
      </c>
      <c r="AA656" s="152" t="str">
        <f t="shared" ca="1" si="301"/>
        <v/>
      </c>
      <c r="AB656" s="152" t="str">
        <f t="shared" ca="1" si="302"/>
        <v/>
      </c>
      <c r="AC656" s="154" t="str">
        <f t="shared" ca="1" si="303"/>
        <v/>
      </c>
      <c r="AD656" s="154" t="str">
        <f t="shared" ca="1" si="304"/>
        <v/>
      </c>
      <c r="AE656" s="3">
        <f t="shared" ca="1" si="305"/>
        <v>0</v>
      </c>
      <c r="AF656" s="3">
        <f t="shared" ca="1" si="306"/>
        <v>0</v>
      </c>
      <c r="AG656" s="3" t="str">
        <f t="shared" ca="1" si="313"/>
        <v/>
      </c>
      <c r="AH656" s="4" t="str">
        <f t="shared" ca="1" si="307"/>
        <v/>
      </c>
      <c r="AI656" s="75">
        <f t="shared" ca="1" si="308"/>
        <v>-81.180141999199762</v>
      </c>
      <c r="AJ656" s="75">
        <f t="shared" ca="1" si="309"/>
        <v>-81.180141999199762</v>
      </c>
    </row>
    <row r="657" spans="1:36" ht="14.25">
      <c r="A657" s="41">
        <f t="shared" si="310"/>
        <v>591</v>
      </c>
      <c r="B657" s="150">
        <f>IF(ISNUMBER(A657),INDEX('MetaTrader Import'!$H$13:$J$5893,TRUNC(((A657-$A$39+1)-1)/3)+1,MOD((A657-$A$39+1)-1,3)+1),"")</f>
        <v>0</v>
      </c>
      <c r="C657" s="43">
        <f t="shared" ca="1" si="287"/>
        <v>15.377652658133908</v>
      </c>
      <c r="D657" s="43">
        <f t="shared" ca="1" si="288"/>
        <v>-1.3041377289590623</v>
      </c>
      <c r="E657" s="43">
        <f t="shared" ca="1" si="289"/>
        <v>14.073514929174845</v>
      </c>
      <c r="F657" s="43">
        <f t="shared" ca="1" si="290"/>
        <v>1.4073514929174844</v>
      </c>
      <c r="G657" s="43">
        <f>IF(A657&lt;&gt;"",IF(A657&lt;Data!$G$11*0.25,$C$13/$G$32,IF(A657&gt;Data!$G$11*0.25,$C$13,$C$13*10)),"")</f>
        <v>2</v>
      </c>
      <c r="H657" s="43">
        <f>IF(A657&lt;&gt;"",IF(Data!$G$9="constant",$C$13,IF(Data!$G$9="squeeze",G657,F657)),"")</f>
        <v>2</v>
      </c>
      <c r="I657" s="38">
        <f ca="1">IF(ISNUMBER(A657),NORMINV(RAND(),0,IF(AND(Data!$G$9="squeeze",A657&lt;Data!$G$11*0.25),$H$32,1)*$C$30*$C$13)*($C$14*$C$12),"")</f>
        <v>3.4539985652209747E-4</v>
      </c>
      <c r="J657" s="42">
        <f ca="1">IFERROR(IF(Data!$C$6="Real",B657,I657+J656+($C$14*$C$12)*(NORMINV(RAND(),$C$15,CHOOSE($G$13,$C$13,F657,G657)))),"")</f>
        <v>1.3391201705947284</v>
      </c>
      <c r="K657" s="88">
        <f>IF(ISNUMBER(A657), IF($G$16="fixed",$G$17,MIN(H657*Data!$C$7*$C$16*0.5,$C$17*Data!$C$7))*$C$12,"")</f>
        <v>8.0000000000000007E-5</v>
      </c>
      <c r="L657" s="42">
        <f t="shared" ca="1" si="314"/>
        <v>1.3391201705947284</v>
      </c>
      <c r="M657" s="44">
        <f t="shared" ca="1" si="315"/>
        <v>1.3391601705947285</v>
      </c>
      <c r="N657" s="44">
        <f t="shared" ca="1" si="316"/>
        <v>1.3390801705947284</v>
      </c>
      <c r="O657" s="108">
        <f t="shared" ca="1" si="291"/>
        <v>1.8389349467099865</v>
      </c>
      <c r="P657" s="102">
        <f t="shared" ca="1" si="292"/>
        <v>8.969739680275433</v>
      </c>
      <c r="Q657" s="102">
        <f t="shared" ca="1" si="293"/>
        <v>-0.42353021669641383</v>
      </c>
      <c r="R657" s="120">
        <f t="shared" ca="1" si="311"/>
        <v>1</v>
      </c>
      <c r="S657" s="54">
        <f t="shared" ca="1" si="312"/>
        <v>0</v>
      </c>
      <c r="T657" s="5" t="str">
        <f t="shared" ca="1" si="294"/>
        <v/>
      </c>
      <c r="U657" s="152" t="str">
        <f t="shared" ca="1" si="295"/>
        <v/>
      </c>
      <c r="V657" s="152" t="str">
        <f t="shared" ca="1" si="296"/>
        <v/>
      </c>
      <c r="W657" s="153" t="str">
        <f t="shared" ca="1" si="297"/>
        <v/>
      </c>
      <c r="X657" s="153" t="str">
        <f t="shared" ca="1" si="298"/>
        <v/>
      </c>
      <c r="Y657" s="153" t="str">
        <f t="shared" ca="1" si="299"/>
        <v/>
      </c>
      <c r="Z657" s="153" t="str">
        <f t="shared" ca="1" si="300"/>
        <v/>
      </c>
      <c r="AA657" s="152" t="str">
        <f t="shared" ca="1" si="301"/>
        <v/>
      </c>
      <c r="AB657" s="152" t="str">
        <f t="shared" ca="1" si="302"/>
        <v/>
      </c>
      <c r="AC657" s="154" t="str">
        <f t="shared" ca="1" si="303"/>
        <v/>
      </c>
      <c r="AD657" s="154" t="str">
        <f t="shared" ca="1" si="304"/>
        <v/>
      </c>
      <c r="AE657" s="3">
        <f t="shared" ca="1" si="305"/>
        <v>0</v>
      </c>
      <c r="AF657" s="3">
        <f t="shared" ca="1" si="306"/>
        <v>0</v>
      </c>
      <c r="AG657" s="3" t="str">
        <f t="shared" ca="1" si="313"/>
        <v/>
      </c>
      <c r="AH657" s="4" t="str">
        <f t="shared" ca="1" si="307"/>
        <v/>
      </c>
      <c r="AI657" s="75">
        <f t="shared" ca="1" si="308"/>
        <v>-81.180141999199762</v>
      </c>
      <c r="AJ657" s="75">
        <f t="shared" ca="1" si="309"/>
        <v>-81.180141999199762</v>
      </c>
    </row>
    <row r="658" spans="1:36" ht="14.25">
      <c r="A658" s="41">
        <f t="shared" si="310"/>
        <v>592</v>
      </c>
      <c r="B658" s="150">
        <f ca="1">IF(ISNUMBER(A658),INDEX('MetaTrader Import'!$H$13:$J$5893,TRUNC(((A658-$A$39+1)-1)/3)+1,MOD((A658-$A$39+1)-1,3)+1),"")</f>
        <v>0</v>
      </c>
      <c r="C658" s="43">
        <f t="shared" ca="1" si="287"/>
        <v>14.073514929174845</v>
      </c>
      <c r="D658" s="43">
        <f t="shared" ca="1" si="288"/>
        <v>2.0986220768791615</v>
      </c>
      <c r="E658" s="43">
        <f t="shared" ca="1" si="289"/>
        <v>16.172137006054008</v>
      </c>
      <c r="F658" s="43">
        <f t="shared" ca="1" si="290"/>
        <v>1.6172137006054008</v>
      </c>
      <c r="G658" s="43">
        <f>IF(A658&lt;&gt;"",IF(A658&lt;Data!$G$11*0.25,$C$13/$G$32,IF(A658&gt;Data!$G$11*0.25,$C$13,$C$13*10)),"")</f>
        <v>2</v>
      </c>
      <c r="H658" s="43">
        <f>IF(A658&lt;&gt;"",IF(Data!$G$9="constant",$C$13,IF(Data!$G$9="squeeze",G658,F658)),"")</f>
        <v>2</v>
      </c>
      <c r="I658" s="38">
        <f ca="1">IF(ISNUMBER(A658),NORMINV(RAND(),0,IF(AND(Data!$G$9="squeeze",A658&lt;Data!$G$11*0.25),$H$32,1)*$C$30*$C$13)*($C$14*$C$12),"")</f>
        <v>3.4856734378562913E-4</v>
      </c>
      <c r="J658" s="42">
        <f ca="1">IFERROR(IF(Data!$C$6="Real",B658,I658+J657+($C$14*$C$12)*(NORMINV(RAND(),$C$15,CHOOSE($G$13,$C$13,F658,G658)))),"")</f>
        <v>1.3400865632131989</v>
      </c>
      <c r="K658" s="88">
        <f>IF(ISNUMBER(A658), IF($G$16="fixed",$G$17,MIN(H658*Data!$C$7*$C$16*0.5,$C$17*Data!$C$7))*$C$12,"")</f>
        <v>8.0000000000000007E-5</v>
      </c>
      <c r="L658" s="42">
        <f t="shared" ca="1" si="314"/>
        <v>1.3400865632131989</v>
      </c>
      <c r="M658" s="44">
        <f t="shared" ca="1" si="315"/>
        <v>1.3401265632131989</v>
      </c>
      <c r="N658" s="44">
        <f t="shared" ca="1" si="316"/>
        <v>1.3400465632131988</v>
      </c>
      <c r="O658" s="108">
        <f t="shared" ca="1" si="291"/>
        <v>1.9608124541963732</v>
      </c>
      <c r="P658" s="102">
        <f t="shared" ca="1" si="292"/>
        <v>9.5367056278115303</v>
      </c>
      <c r="Q658" s="102">
        <f t="shared" ca="1" si="293"/>
        <v>-0.25983175086717653</v>
      </c>
      <c r="R658" s="120">
        <f t="shared" ca="1" si="311"/>
        <v>1</v>
      </c>
      <c r="S658" s="54">
        <f t="shared" ca="1" si="312"/>
        <v>0</v>
      </c>
      <c r="T658" s="5" t="str">
        <f t="shared" ca="1" si="294"/>
        <v/>
      </c>
      <c r="U658" s="152" t="str">
        <f t="shared" ca="1" si="295"/>
        <v/>
      </c>
      <c r="V658" s="152" t="str">
        <f t="shared" ca="1" si="296"/>
        <v/>
      </c>
      <c r="W658" s="153" t="str">
        <f t="shared" ca="1" si="297"/>
        <v/>
      </c>
      <c r="X658" s="153" t="str">
        <f t="shared" ca="1" si="298"/>
        <v/>
      </c>
      <c r="Y658" s="153" t="str">
        <f t="shared" ca="1" si="299"/>
        <v/>
      </c>
      <c r="Z658" s="153" t="str">
        <f t="shared" ca="1" si="300"/>
        <v/>
      </c>
      <c r="AA658" s="152" t="str">
        <f t="shared" ca="1" si="301"/>
        <v/>
      </c>
      <c r="AB658" s="152" t="str">
        <f t="shared" ca="1" si="302"/>
        <v/>
      </c>
      <c r="AC658" s="154" t="str">
        <f t="shared" ca="1" si="303"/>
        <v/>
      </c>
      <c r="AD658" s="154" t="str">
        <f t="shared" ca="1" si="304"/>
        <v/>
      </c>
      <c r="AE658" s="3">
        <f t="shared" ca="1" si="305"/>
        <v>0</v>
      </c>
      <c r="AF658" s="3">
        <f t="shared" ca="1" si="306"/>
        <v>0</v>
      </c>
      <c r="AG658" s="3" t="str">
        <f t="shared" ca="1" si="313"/>
        <v/>
      </c>
      <c r="AH658" s="4" t="str">
        <f t="shared" ca="1" si="307"/>
        <v/>
      </c>
      <c r="AI658" s="75">
        <f t="shared" ca="1" si="308"/>
        <v>-81.180141999199762</v>
      </c>
      <c r="AJ658" s="75">
        <f t="shared" ca="1" si="309"/>
        <v>-81.180141999199762</v>
      </c>
    </row>
    <row r="659" spans="1:36" ht="14.25">
      <c r="A659" s="41">
        <f t="shared" si="310"/>
        <v>593</v>
      </c>
      <c r="B659" s="150">
        <f ca="1">IF(ISNUMBER(A659),INDEX('MetaTrader Import'!$H$13:$J$5893,TRUNC(((A659-$A$39+1)-1)/3)+1,MOD((A659-$A$39+1)-1,3)+1),"")</f>
        <v>0</v>
      </c>
      <c r="C659" s="43">
        <f t="shared" ca="1" si="287"/>
        <v>16.172137006054008</v>
      </c>
      <c r="D659" s="43">
        <f t="shared" ca="1" si="288"/>
        <v>-0.89644402442988336</v>
      </c>
      <c r="E659" s="43">
        <f t="shared" ca="1" si="289"/>
        <v>15.275692981624125</v>
      </c>
      <c r="F659" s="43">
        <f t="shared" ca="1" si="290"/>
        <v>1.5275692981624125</v>
      </c>
      <c r="G659" s="43">
        <f>IF(A659&lt;&gt;"",IF(A659&lt;Data!$G$11*0.25,$C$13/$G$32,IF(A659&gt;Data!$G$11*0.25,$C$13,$C$13*10)),"")</f>
        <v>2</v>
      </c>
      <c r="H659" s="43">
        <f>IF(A659&lt;&gt;"",IF(Data!$G$9="constant",$C$13,IF(Data!$G$9="squeeze",G659,F659)),"")</f>
        <v>2</v>
      </c>
      <c r="I659" s="38">
        <f ca="1">IF(ISNUMBER(A659),NORMINV(RAND(),0,IF(AND(Data!$G$9="squeeze",A659&lt;Data!$G$11*0.25),$H$32,1)*$C$30*$C$13)*($C$14*$C$12),"")</f>
        <v>8.0512509570207448E-4</v>
      </c>
      <c r="J659" s="42">
        <f ca="1">IFERROR(IF(Data!$C$6="Real",B659,I659+J658+($C$14*$C$12)*(NORMINV(RAND(),$C$15,CHOOSE($G$13,$C$13,F659,G659)))),"")</f>
        <v>1.3411034730158724</v>
      </c>
      <c r="K659" s="88">
        <f>IF(ISNUMBER(A659), IF($G$16="fixed",$G$17,MIN(H659*Data!$C$7*$C$16*0.5,$C$17*Data!$C$7))*$C$12,"")</f>
        <v>8.0000000000000007E-5</v>
      </c>
      <c r="L659" s="42">
        <f t="shared" ca="1" si="314"/>
        <v>1.3411034730158724</v>
      </c>
      <c r="M659" s="44">
        <f t="shared" ca="1" si="315"/>
        <v>1.3411434730158724</v>
      </c>
      <c r="N659" s="44">
        <f t="shared" ca="1" si="316"/>
        <v>1.3410634730158724</v>
      </c>
      <c r="O659" s="108">
        <f t="shared" ca="1" si="291"/>
        <v>2.3797792763678833</v>
      </c>
      <c r="P659" s="102">
        <f t="shared" ca="1" si="292"/>
        <v>11.497590685699819</v>
      </c>
      <c r="Q659" s="102">
        <f t="shared" ca="1" si="293"/>
        <v>-5.575851935425296E-2</v>
      </c>
      <c r="R659" s="120">
        <f t="shared" ca="1" si="311"/>
        <v>1</v>
      </c>
      <c r="S659" s="54">
        <f t="shared" ca="1" si="312"/>
        <v>0</v>
      </c>
      <c r="T659" s="5" t="str">
        <f t="shared" ca="1" si="294"/>
        <v/>
      </c>
      <c r="U659" s="152" t="str">
        <f t="shared" ca="1" si="295"/>
        <v/>
      </c>
      <c r="V659" s="152" t="str">
        <f t="shared" ca="1" si="296"/>
        <v/>
      </c>
      <c r="W659" s="153" t="str">
        <f t="shared" ca="1" si="297"/>
        <v/>
      </c>
      <c r="X659" s="153" t="str">
        <f t="shared" ca="1" si="298"/>
        <v/>
      </c>
      <c r="Y659" s="153" t="str">
        <f t="shared" ca="1" si="299"/>
        <v/>
      </c>
      <c r="Z659" s="153" t="str">
        <f t="shared" ca="1" si="300"/>
        <v/>
      </c>
      <c r="AA659" s="152" t="str">
        <f t="shared" ca="1" si="301"/>
        <v/>
      </c>
      <c r="AB659" s="152" t="str">
        <f t="shared" ca="1" si="302"/>
        <v/>
      </c>
      <c r="AC659" s="154" t="str">
        <f t="shared" ca="1" si="303"/>
        <v/>
      </c>
      <c r="AD659" s="154" t="str">
        <f t="shared" ca="1" si="304"/>
        <v/>
      </c>
      <c r="AE659" s="3">
        <f t="shared" ca="1" si="305"/>
        <v>0</v>
      </c>
      <c r="AF659" s="3">
        <f t="shared" ca="1" si="306"/>
        <v>0</v>
      </c>
      <c r="AG659" s="3" t="str">
        <f t="shared" ca="1" si="313"/>
        <v/>
      </c>
      <c r="AH659" s="4" t="str">
        <f t="shared" ca="1" si="307"/>
        <v/>
      </c>
      <c r="AI659" s="75">
        <f t="shared" ca="1" si="308"/>
        <v>-81.180141999199762</v>
      </c>
      <c r="AJ659" s="75">
        <f t="shared" ca="1" si="309"/>
        <v>-81.180141999199762</v>
      </c>
    </row>
    <row r="660" spans="1:36" ht="14.25">
      <c r="A660" s="41">
        <f t="shared" si="310"/>
        <v>594</v>
      </c>
      <c r="B660" s="150">
        <f>IF(ISNUMBER(A660),INDEX('MetaTrader Import'!$H$13:$J$5893,TRUNC(((A660-$A$39+1)-1)/3)+1,MOD((A660-$A$39+1)-1,3)+1),"")</f>
        <v>0</v>
      </c>
      <c r="C660" s="43">
        <f t="shared" ca="1" si="287"/>
        <v>15.275692981624125</v>
      </c>
      <c r="D660" s="43">
        <f t="shared" ca="1" si="288"/>
        <v>1.0264262904149528</v>
      </c>
      <c r="E660" s="43">
        <f t="shared" ca="1" si="289"/>
        <v>16.302119272039079</v>
      </c>
      <c r="F660" s="43">
        <f t="shared" ca="1" si="290"/>
        <v>1.630211927203908</v>
      </c>
      <c r="G660" s="43">
        <f>IF(A660&lt;&gt;"",IF(A660&lt;Data!$G$11*0.25,$C$13/$G$32,IF(A660&gt;Data!$G$11*0.25,$C$13,$C$13*10)),"")</f>
        <v>2</v>
      </c>
      <c r="H660" s="43">
        <f>IF(A660&lt;&gt;"",IF(Data!$G$9="constant",$C$13,IF(Data!$G$9="squeeze",G660,F660)),"")</f>
        <v>2</v>
      </c>
      <c r="I660" s="38">
        <f ca="1">IF(ISNUMBER(A660),NORMINV(RAND(),0,IF(AND(Data!$G$9="squeeze",A660&lt;Data!$G$11*0.25),$H$32,1)*$C$30*$C$13)*($C$14*$C$12),"")</f>
        <v>-1.2380338803324138E-4</v>
      </c>
      <c r="J660" s="42">
        <f ca="1">IFERROR(IF(Data!$C$6="Real",B660,I660+J659+($C$14*$C$12)*(NORMINV(RAND(),$C$15,CHOOSE($G$13,$C$13,F660,G660)))),"")</f>
        <v>1.3409416834321837</v>
      </c>
      <c r="K660" s="88">
        <f>IF(ISNUMBER(A660), IF($G$16="fixed",$G$17,MIN(H660*Data!$C$7*$C$16*0.5,$C$17*Data!$C$7))*$C$12,"")</f>
        <v>8.0000000000000007E-5</v>
      </c>
      <c r="L660" s="42">
        <f t="shared" ca="1" si="314"/>
        <v>1.3409416834321837</v>
      </c>
      <c r="M660" s="44">
        <f t="shared" ca="1" si="315"/>
        <v>1.3409816834321837</v>
      </c>
      <c r="N660" s="44">
        <f t="shared" ca="1" si="316"/>
        <v>1.3409016834321836</v>
      </c>
      <c r="O660" s="108">
        <f t="shared" ca="1" si="291"/>
        <v>2.5451055601339547</v>
      </c>
      <c r="P660" s="102">
        <f t="shared" ca="1" si="292"/>
        <v>12.207059562827911</v>
      </c>
      <c r="Q660" s="102">
        <f t="shared" ca="1" si="293"/>
        <v>0.13428835723379481</v>
      </c>
      <c r="R660" s="120">
        <f t="shared" ca="1" si="311"/>
        <v>1</v>
      </c>
      <c r="S660" s="54">
        <f t="shared" ca="1" si="312"/>
        <v>0</v>
      </c>
      <c r="T660" s="5" t="str">
        <f t="shared" ca="1" si="294"/>
        <v/>
      </c>
      <c r="U660" s="152" t="str">
        <f t="shared" ca="1" si="295"/>
        <v/>
      </c>
      <c r="V660" s="152" t="str">
        <f t="shared" ca="1" si="296"/>
        <v/>
      </c>
      <c r="W660" s="153" t="str">
        <f t="shared" ca="1" si="297"/>
        <v/>
      </c>
      <c r="X660" s="153" t="str">
        <f t="shared" ca="1" si="298"/>
        <v/>
      </c>
      <c r="Y660" s="153" t="str">
        <f t="shared" ca="1" si="299"/>
        <v/>
      </c>
      <c r="Z660" s="153" t="str">
        <f t="shared" ca="1" si="300"/>
        <v/>
      </c>
      <c r="AA660" s="152" t="str">
        <f t="shared" ca="1" si="301"/>
        <v/>
      </c>
      <c r="AB660" s="152" t="str">
        <f t="shared" ca="1" si="302"/>
        <v/>
      </c>
      <c r="AC660" s="154" t="str">
        <f t="shared" ca="1" si="303"/>
        <v/>
      </c>
      <c r="AD660" s="154" t="str">
        <f t="shared" ca="1" si="304"/>
        <v/>
      </c>
      <c r="AE660" s="3">
        <f t="shared" ca="1" si="305"/>
        <v>0</v>
      </c>
      <c r="AF660" s="3">
        <f t="shared" ca="1" si="306"/>
        <v>0</v>
      </c>
      <c r="AG660" s="3" t="str">
        <f t="shared" ca="1" si="313"/>
        <v/>
      </c>
      <c r="AH660" s="4" t="str">
        <f t="shared" ca="1" si="307"/>
        <v/>
      </c>
      <c r="AI660" s="75">
        <f t="shared" ca="1" si="308"/>
        <v>-81.180141999199762</v>
      </c>
      <c r="AJ660" s="75">
        <f t="shared" ca="1" si="309"/>
        <v>-81.180141999199762</v>
      </c>
    </row>
    <row r="661" spans="1:36" ht="14.25">
      <c r="A661" s="41">
        <f t="shared" si="310"/>
        <v>595</v>
      </c>
      <c r="B661" s="150">
        <f ca="1">IF(ISNUMBER(A661),INDEX('MetaTrader Import'!$H$13:$J$5893,TRUNC(((A661-$A$39+1)-1)/3)+1,MOD((A661-$A$39+1)-1,3)+1),"")</f>
        <v>0</v>
      </c>
      <c r="C661" s="43">
        <f t="shared" ca="1" si="287"/>
        <v>16.302119272039079</v>
      </c>
      <c r="D661" s="43">
        <f t="shared" ca="1" si="288"/>
        <v>1.7157021864849706</v>
      </c>
      <c r="E661" s="43">
        <f t="shared" ca="1" si="289"/>
        <v>18.01782145852405</v>
      </c>
      <c r="F661" s="43">
        <f t="shared" ca="1" si="290"/>
        <v>1.801782145852405</v>
      </c>
      <c r="G661" s="43">
        <f>IF(A661&lt;&gt;"",IF(A661&lt;Data!$G$11*0.25,$C$13/$G$32,IF(A661&gt;Data!$G$11*0.25,$C$13,$C$13*10)),"")</f>
        <v>2</v>
      </c>
      <c r="H661" s="43">
        <f>IF(A661&lt;&gt;"",IF(Data!$G$9="constant",$C$13,IF(Data!$G$9="squeeze",G661,F661)),"")</f>
        <v>2</v>
      </c>
      <c r="I661" s="38">
        <f ca="1">IF(ISNUMBER(A661),NORMINV(RAND(),0,IF(AND(Data!$G$9="squeeze",A661&lt;Data!$G$11*0.25),$H$32,1)*$C$30*$C$13)*($C$14*$C$12),"")</f>
        <v>5.2043671918097301E-4</v>
      </c>
      <c r="J661" s="42">
        <f ca="1">IFERROR(IF(Data!$C$6="Real",B661,I661+J660+($C$14*$C$12)*(NORMINV(RAND(),$C$15,CHOOSE($G$13,$C$13,F661,G661)))),"")</f>
        <v>1.3418795246952857</v>
      </c>
      <c r="K661" s="88">
        <f>IF(ISNUMBER(A661), IF($G$16="fixed",$G$17,MIN(H661*Data!$C$7*$C$16*0.5,$C$17*Data!$C$7))*$C$12,"")</f>
        <v>8.0000000000000007E-5</v>
      </c>
      <c r="L661" s="42">
        <f t="shared" ca="1" si="314"/>
        <v>1.3418795246952857</v>
      </c>
      <c r="M661" s="44">
        <f t="shared" ca="1" si="315"/>
        <v>1.3419195246952857</v>
      </c>
      <c r="N661" s="44">
        <f t="shared" ca="1" si="316"/>
        <v>1.3418395246952857</v>
      </c>
      <c r="O661" s="108">
        <f t="shared" ca="1" si="291"/>
        <v>2.7048148948473387</v>
      </c>
      <c r="P661" s="102">
        <f t="shared" ca="1" si="292"/>
        <v>13.069073050631964</v>
      </c>
      <c r="Q661" s="102">
        <f t="shared" ca="1" si="293"/>
        <v>0.28856457694884668</v>
      </c>
      <c r="R661" s="120">
        <f t="shared" ca="1" si="311"/>
        <v>1</v>
      </c>
      <c r="S661" s="54">
        <f t="shared" ca="1" si="312"/>
        <v>0</v>
      </c>
      <c r="T661" s="5" t="str">
        <f t="shared" ca="1" si="294"/>
        <v/>
      </c>
      <c r="U661" s="152" t="str">
        <f t="shared" ca="1" si="295"/>
        <v/>
      </c>
      <c r="V661" s="152" t="str">
        <f t="shared" ca="1" si="296"/>
        <v/>
      </c>
      <c r="W661" s="153" t="str">
        <f t="shared" ca="1" si="297"/>
        <v/>
      </c>
      <c r="X661" s="153" t="str">
        <f t="shared" ca="1" si="298"/>
        <v/>
      </c>
      <c r="Y661" s="153" t="str">
        <f t="shared" ca="1" si="299"/>
        <v/>
      </c>
      <c r="Z661" s="153" t="str">
        <f t="shared" ca="1" si="300"/>
        <v/>
      </c>
      <c r="AA661" s="152" t="str">
        <f t="shared" ca="1" si="301"/>
        <v/>
      </c>
      <c r="AB661" s="152" t="str">
        <f t="shared" ca="1" si="302"/>
        <v/>
      </c>
      <c r="AC661" s="154" t="str">
        <f t="shared" ca="1" si="303"/>
        <v/>
      </c>
      <c r="AD661" s="154" t="str">
        <f t="shared" ca="1" si="304"/>
        <v/>
      </c>
      <c r="AE661" s="3">
        <f t="shared" ca="1" si="305"/>
        <v>0</v>
      </c>
      <c r="AF661" s="3">
        <f t="shared" ca="1" si="306"/>
        <v>0</v>
      </c>
      <c r="AG661" s="3" t="str">
        <f t="shared" ca="1" si="313"/>
        <v/>
      </c>
      <c r="AH661" s="4" t="str">
        <f t="shared" ca="1" si="307"/>
        <v/>
      </c>
      <c r="AI661" s="75">
        <f t="shared" ca="1" si="308"/>
        <v>-81.180141999199762</v>
      </c>
      <c r="AJ661" s="75">
        <f t="shared" ca="1" si="309"/>
        <v>-81.180141999199762</v>
      </c>
    </row>
    <row r="662" spans="1:36" ht="14.25">
      <c r="A662" s="41">
        <f t="shared" si="310"/>
        <v>596</v>
      </c>
      <c r="B662" s="150">
        <f ca="1">IF(ISNUMBER(A662),INDEX('MetaTrader Import'!$H$13:$J$5893,TRUNC(((A662-$A$39+1)-1)/3)+1,MOD((A662-$A$39+1)-1,3)+1),"")</f>
        <v>0</v>
      </c>
      <c r="C662" s="43">
        <f t="shared" ca="1" si="287"/>
        <v>18.01782145852405</v>
      </c>
      <c r="D662" s="43">
        <f t="shared" ca="1" si="288"/>
        <v>-1.2295509588997462</v>
      </c>
      <c r="E662" s="43">
        <f t="shared" ca="1" si="289"/>
        <v>16.788270499624304</v>
      </c>
      <c r="F662" s="43">
        <f t="shared" ca="1" si="290"/>
        <v>1.6788270499624303</v>
      </c>
      <c r="G662" s="43">
        <f>IF(A662&lt;&gt;"",IF(A662&lt;Data!$G$11*0.25,$C$13/$G$32,IF(A662&gt;Data!$G$11*0.25,$C$13,$C$13*10)),"")</f>
        <v>2</v>
      </c>
      <c r="H662" s="43">
        <f>IF(A662&lt;&gt;"",IF(Data!$G$9="constant",$C$13,IF(Data!$G$9="squeeze",G662,F662)),"")</f>
        <v>2</v>
      </c>
      <c r="I662" s="38">
        <f ca="1">IF(ISNUMBER(A662),NORMINV(RAND(),0,IF(AND(Data!$G$9="squeeze",A662&lt;Data!$G$11*0.25),$H$32,1)*$C$30*$C$13)*($C$14*$C$12),"")</f>
        <v>-1.8564494669513017E-4</v>
      </c>
      <c r="J662" s="42">
        <f ca="1">IFERROR(IF(Data!$C$6="Real",B662,I662+J661+($C$14*$C$12)*(NORMINV(RAND(),$C$15,CHOOSE($G$13,$C$13,F662,G662)))),"")</f>
        <v>1.3426044454346051</v>
      </c>
      <c r="K662" s="88">
        <f>IF(ISNUMBER(A662), IF($G$16="fixed",$G$17,MIN(H662*Data!$C$7*$C$16*0.5,$C$17*Data!$C$7))*$C$12,"")</f>
        <v>8.0000000000000007E-5</v>
      </c>
      <c r="L662" s="42">
        <f t="shared" ca="1" si="314"/>
        <v>1.3426044454346051</v>
      </c>
      <c r="M662" s="44">
        <f t="shared" ca="1" si="315"/>
        <v>1.3426444454346051</v>
      </c>
      <c r="N662" s="44">
        <f t="shared" ca="1" si="316"/>
        <v>1.3425644454346051</v>
      </c>
      <c r="O662" s="108">
        <f t="shared" ca="1" si="291"/>
        <v>3.1409131015336618</v>
      </c>
      <c r="P662" s="102">
        <f t="shared" ca="1" si="292"/>
        <v>15.080308207438886</v>
      </c>
      <c r="Q662" s="102">
        <f t="shared" ca="1" si="293"/>
        <v>0.44598347356767093</v>
      </c>
      <c r="R662" s="120">
        <f t="shared" ca="1" si="311"/>
        <v>1</v>
      </c>
      <c r="S662" s="54">
        <f t="shared" ca="1" si="312"/>
        <v>0</v>
      </c>
      <c r="T662" s="5" t="str">
        <f t="shared" ca="1" si="294"/>
        <v/>
      </c>
      <c r="U662" s="152" t="str">
        <f t="shared" ca="1" si="295"/>
        <v/>
      </c>
      <c r="V662" s="152" t="str">
        <f t="shared" ca="1" si="296"/>
        <v/>
      </c>
      <c r="W662" s="153" t="str">
        <f t="shared" ca="1" si="297"/>
        <v/>
      </c>
      <c r="X662" s="153" t="str">
        <f t="shared" ca="1" si="298"/>
        <v/>
      </c>
      <c r="Y662" s="153" t="str">
        <f t="shared" ca="1" si="299"/>
        <v/>
      </c>
      <c r="Z662" s="153" t="str">
        <f t="shared" ca="1" si="300"/>
        <v/>
      </c>
      <c r="AA662" s="152" t="str">
        <f t="shared" ca="1" si="301"/>
        <v/>
      </c>
      <c r="AB662" s="152" t="str">
        <f t="shared" ca="1" si="302"/>
        <v/>
      </c>
      <c r="AC662" s="154" t="str">
        <f t="shared" ca="1" si="303"/>
        <v/>
      </c>
      <c r="AD662" s="154" t="str">
        <f t="shared" ca="1" si="304"/>
        <v/>
      </c>
      <c r="AE662" s="3">
        <f t="shared" ca="1" si="305"/>
        <v>0</v>
      </c>
      <c r="AF662" s="3">
        <f t="shared" ca="1" si="306"/>
        <v>0</v>
      </c>
      <c r="AG662" s="3" t="str">
        <f t="shared" ca="1" si="313"/>
        <v/>
      </c>
      <c r="AH662" s="4" t="str">
        <f t="shared" ca="1" si="307"/>
        <v/>
      </c>
      <c r="AI662" s="75">
        <f t="shared" ca="1" si="308"/>
        <v>-81.180141999199762</v>
      </c>
      <c r="AJ662" s="75">
        <f t="shared" ca="1" si="309"/>
        <v>-81.180141999199762</v>
      </c>
    </row>
    <row r="663" spans="1:36" ht="14.25">
      <c r="A663" s="41">
        <f t="shared" si="310"/>
        <v>597</v>
      </c>
      <c r="B663" s="150">
        <f>IF(ISNUMBER(A663),INDEX('MetaTrader Import'!$H$13:$J$5893,TRUNC(((A663-$A$39+1)-1)/3)+1,MOD((A663-$A$39+1)-1,3)+1),"")</f>
        <v>0</v>
      </c>
      <c r="C663" s="43">
        <f t="shared" ca="1" si="287"/>
        <v>16.788270499624304</v>
      </c>
      <c r="D663" s="43">
        <f t="shared" ca="1" si="288"/>
        <v>-1.1915368124206864</v>
      </c>
      <c r="E663" s="43">
        <f t="shared" ca="1" si="289"/>
        <v>15.596733687203617</v>
      </c>
      <c r="F663" s="43">
        <f t="shared" ca="1" si="290"/>
        <v>1.5596733687203617</v>
      </c>
      <c r="G663" s="43">
        <f>IF(A663&lt;&gt;"",IF(A663&lt;Data!$G$11*0.25,$C$13/$G$32,IF(A663&gt;Data!$G$11*0.25,$C$13,$C$13*10)),"")</f>
        <v>2</v>
      </c>
      <c r="H663" s="43">
        <f>IF(A663&lt;&gt;"",IF(Data!$G$9="constant",$C$13,IF(Data!$G$9="squeeze",G663,F663)),"")</f>
        <v>2</v>
      </c>
      <c r="I663" s="38">
        <f ca="1">IF(ISNUMBER(A663),NORMINV(RAND(),0,IF(AND(Data!$G$9="squeeze",A663&lt;Data!$G$11*0.25),$H$32,1)*$C$30*$C$13)*($C$14*$C$12),"")</f>
        <v>-2.1151812051918581E-4</v>
      </c>
      <c r="J663" s="42">
        <f ca="1">IFERROR(IF(Data!$C$6="Real",B663,I663+J662+($C$14*$C$12)*(NORMINV(RAND(),$C$15,CHOOSE($G$13,$C$13,F663,G663)))),"")</f>
        <v>1.342199488995534</v>
      </c>
      <c r="K663" s="88">
        <f>IF(ISNUMBER(A663), IF($G$16="fixed",$G$17,MIN(H663*Data!$C$7*$C$16*0.5,$C$17*Data!$C$7))*$C$12,"")</f>
        <v>8.0000000000000007E-5</v>
      </c>
      <c r="L663" s="42">
        <f t="shared" ca="1" si="314"/>
        <v>1.342199488995534</v>
      </c>
      <c r="M663" s="44">
        <f t="shared" ca="1" si="315"/>
        <v>1.342239488995534</v>
      </c>
      <c r="N663" s="44">
        <f t="shared" ca="1" si="316"/>
        <v>1.3421594889955339</v>
      </c>
      <c r="O663" s="108">
        <f t="shared" ca="1" si="291"/>
        <v>3.4059720501425996</v>
      </c>
      <c r="P663" s="102">
        <f t="shared" ca="1" si="292"/>
        <v>16.012159502962053</v>
      </c>
      <c r="Q663" s="102">
        <f t="shared" ca="1" si="293"/>
        <v>0.58295909124471845</v>
      </c>
      <c r="R663" s="120">
        <f t="shared" ca="1" si="311"/>
        <v>1</v>
      </c>
      <c r="S663" s="54">
        <f t="shared" ca="1" si="312"/>
        <v>0</v>
      </c>
      <c r="T663" s="5" t="str">
        <f t="shared" ca="1" si="294"/>
        <v/>
      </c>
      <c r="U663" s="152" t="str">
        <f t="shared" ca="1" si="295"/>
        <v/>
      </c>
      <c r="V663" s="152" t="str">
        <f t="shared" ca="1" si="296"/>
        <v/>
      </c>
      <c r="W663" s="153" t="str">
        <f t="shared" ca="1" si="297"/>
        <v/>
      </c>
      <c r="X663" s="153" t="str">
        <f t="shared" ca="1" si="298"/>
        <v/>
      </c>
      <c r="Y663" s="153" t="str">
        <f t="shared" ca="1" si="299"/>
        <v/>
      </c>
      <c r="Z663" s="153" t="str">
        <f t="shared" ca="1" si="300"/>
        <v/>
      </c>
      <c r="AA663" s="152" t="str">
        <f t="shared" ca="1" si="301"/>
        <v/>
      </c>
      <c r="AB663" s="152" t="str">
        <f t="shared" ca="1" si="302"/>
        <v/>
      </c>
      <c r="AC663" s="154" t="str">
        <f t="shared" ca="1" si="303"/>
        <v/>
      </c>
      <c r="AD663" s="154" t="str">
        <f t="shared" ca="1" si="304"/>
        <v/>
      </c>
      <c r="AE663" s="3">
        <f t="shared" ca="1" si="305"/>
        <v>0</v>
      </c>
      <c r="AF663" s="3">
        <f t="shared" ca="1" si="306"/>
        <v>0</v>
      </c>
      <c r="AG663" s="3" t="str">
        <f t="shared" ca="1" si="313"/>
        <v/>
      </c>
      <c r="AH663" s="4" t="str">
        <f t="shared" ca="1" si="307"/>
        <v/>
      </c>
      <c r="AI663" s="75">
        <f t="shared" ca="1" si="308"/>
        <v>-81.180141999199762</v>
      </c>
      <c r="AJ663" s="75">
        <f t="shared" ca="1" si="309"/>
        <v>-81.180141999199762</v>
      </c>
    </row>
    <row r="664" spans="1:36" ht="14.25">
      <c r="A664" s="41">
        <f t="shared" si="310"/>
        <v>598</v>
      </c>
      <c r="B664" s="150">
        <f ca="1">IF(ISNUMBER(A664),INDEX('MetaTrader Import'!$H$13:$J$5893,TRUNC(((A664-$A$39+1)-1)/3)+1,MOD((A664-$A$39+1)-1,3)+1),"")</f>
        <v>0</v>
      </c>
      <c r="C664" s="43">
        <f t="shared" ca="1" si="287"/>
        <v>15.596733687203617</v>
      </c>
      <c r="D664" s="43">
        <f t="shared" ca="1" si="288"/>
        <v>-1.3653304875054602</v>
      </c>
      <c r="E664" s="43">
        <f t="shared" ca="1" si="289"/>
        <v>14.231403199698157</v>
      </c>
      <c r="F664" s="43">
        <f t="shared" ca="1" si="290"/>
        <v>1.4231403199698156</v>
      </c>
      <c r="G664" s="43">
        <f>IF(A664&lt;&gt;"",IF(A664&lt;Data!$G$11*0.25,$C$13/$G$32,IF(A664&gt;Data!$G$11*0.25,$C$13,$C$13*10)),"")</f>
        <v>2</v>
      </c>
      <c r="H664" s="43">
        <f>IF(A664&lt;&gt;"",IF(Data!$G$9="constant",$C$13,IF(Data!$G$9="squeeze",G664,F664)),"")</f>
        <v>2</v>
      </c>
      <c r="I664" s="38">
        <f ca="1">IF(ISNUMBER(A664),NORMINV(RAND(),0,IF(AND(Data!$G$9="squeeze",A664&lt;Data!$G$11*0.25),$H$32,1)*$C$30*$C$13)*($C$14*$C$12),"")</f>
        <v>1.2677839339539287E-4</v>
      </c>
      <c r="J664" s="42">
        <f ca="1">IFERROR(IF(Data!$C$6="Real",B664,I664+J663+($C$14*$C$12)*(NORMINV(RAND(),$C$15,CHOOSE($G$13,$C$13,F664,G664)))),"")</f>
        <v>1.3422285761465653</v>
      </c>
      <c r="K664" s="88">
        <f>IF(ISNUMBER(A664), IF($G$16="fixed",$G$17,MIN(H664*Data!$C$7*$C$16*0.5,$C$17*Data!$C$7))*$C$12,"")</f>
        <v>8.0000000000000007E-5</v>
      </c>
      <c r="L664" s="42">
        <f t="shared" ca="1" si="314"/>
        <v>1.3422285761465653</v>
      </c>
      <c r="M664" s="44">
        <f t="shared" ca="1" si="315"/>
        <v>1.3422685761465654</v>
      </c>
      <c r="N664" s="44">
        <f t="shared" ca="1" si="316"/>
        <v>1.3421885761465653</v>
      </c>
      <c r="O664" s="108">
        <f t="shared" ca="1" si="291"/>
        <v>3.5434224799274174</v>
      </c>
      <c r="P664" s="102">
        <f t="shared" ca="1" si="292"/>
        <v>16.473396963267167</v>
      </c>
      <c r="Q664" s="102">
        <f t="shared" ca="1" si="293"/>
        <v>0.70492010511403869</v>
      </c>
      <c r="R664" s="120">
        <f t="shared" ca="1" si="311"/>
        <v>1</v>
      </c>
      <c r="S664" s="54">
        <f t="shared" ca="1" si="312"/>
        <v>0</v>
      </c>
      <c r="T664" s="5" t="str">
        <f t="shared" ca="1" si="294"/>
        <v/>
      </c>
      <c r="U664" s="152" t="str">
        <f t="shared" ca="1" si="295"/>
        <v/>
      </c>
      <c r="V664" s="152" t="str">
        <f t="shared" ca="1" si="296"/>
        <v/>
      </c>
      <c r="W664" s="153" t="str">
        <f t="shared" ca="1" si="297"/>
        <v/>
      </c>
      <c r="X664" s="153" t="str">
        <f t="shared" ca="1" si="298"/>
        <v/>
      </c>
      <c r="Y664" s="153" t="str">
        <f t="shared" ca="1" si="299"/>
        <v/>
      </c>
      <c r="Z664" s="153" t="str">
        <f t="shared" ca="1" si="300"/>
        <v/>
      </c>
      <c r="AA664" s="152" t="str">
        <f t="shared" ca="1" si="301"/>
        <v/>
      </c>
      <c r="AB664" s="152" t="str">
        <f t="shared" ca="1" si="302"/>
        <v/>
      </c>
      <c r="AC664" s="154" t="str">
        <f t="shared" ca="1" si="303"/>
        <v/>
      </c>
      <c r="AD664" s="154" t="str">
        <f t="shared" ca="1" si="304"/>
        <v/>
      </c>
      <c r="AE664" s="3">
        <f t="shared" ca="1" si="305"/>
        <v>0</v>
      </c>
      <c r="AF664" s="3">
        <f t="shared" ca="1" si="306"/>
        <v>0</v>
      </c>
      <c r="AG664" s="3" t="str">
        <f t="shared" ca="1" si="313"/>
        <v/>
      </c>
      <c r="AH664" s="4" t="str">
        <f t="shared" ca="1" si="307"/>
        <v/>
      </c>
      <c r="AI664" s="75">
        <f t="shared" ca="1" si="308"/>
        <v>-81.180141999199762</v>
      </c>
      <c r="AJ664" s="75">
        <f t="shared" ca="1" si="309"/>
        <v>-81.180141999199762</v>
      </c>
    </row>
    <row r="665" spans="1:36" ht="14.25">
      <c r="A665" s="41">
        <f t="shared" si="310"/>
        <v>599</v>
      </c>
      <c r="B665" s="150">
        <f ca="1">IF(ISNUMBER(A665),INDEX('MetaTrader Import'!$H$13:$J$5893,TRUNC(((A665-$A$39+1)-1)/3)+1,MOD((A665-$A$39+1)-1,3)+1),"")</f>
        <v>0</v>
      </c>
      <c r="C665" s="43">
        <f t="shared" ca="1" si="287"/>
        <v>14.231403199698157</v>
      </c>
      <c r="D665" s="43">
        <f t="shared" ca="1" si="288"/>
        <v>-0.79088104348714472</v>
      </c>
      <c r="E665" s="43">
        <f t="shared" ca="1" si="289"/>
        <v>13.440522156211012</v>
      </c>
      <c r="F665" s="43">
        <f t="shared" ca="1" si="290"/>
        <v>1.3440522156211012</v>
      </c>
      <c r="G665" s="43">
        <f>IF(A665&lt;&gt;"",IF(A665&lt;Data!$G$11*0.25,$C$13/$G$32,IF(A665&gt;Data!$G$11*0.25,$C$13,$C$13*10)),"")</f>
        <v>2</v>
      </c>
      <c r="H665" s="43">
        <f>IF(A665&lt;&gt;"",IF(Data!$G$9="constant",$C$13,IF(Data!$G$9="squeeze",G665,F665)),"")</f>
        <v>2</v>
      </c>
      <c r="I665" s="38">
        <f ca="1">IF(ISNUMBER(A665),NORMINV(RAND(),0,IF(AND(Data!$G$9="squeeze",A665&lt;Data!$G$11*0.25),$H$32,1)*$C$30*$C$13)*($C$14*$C$12),"")</f>
        <v>1.994525707072704E-4</v>
      </c>
      <c r="J665" s="42">
        <f ca="1">IFERROR(IF(Data!$C$6="Real",B665,I665+J664+($C$14*$C$12)*(NORMINV(RAND(),$C$15,CHOOSE($G$13,$C$13,F665,G665)))),"")</f>
        <v>1.3428823333754243</v>
      </c>
      <c r="K665" s="88">
        <f>IF(ISNUMBER(A665), IF($G$16="fixed",$G$17,MIN(H665*Data!$C$7*$C$16*0.5,$C$17*Data!$C$7))*$C$12,"")</f>
        <v>8.0000000000000007E-5</v>
      </c>
      <c r="L665" s="42">
        <f t="shared" ca="1" si="314"/>
        <v>1.3428823333754243</v>
      </c>
      <c r="M665" s="44">
        <f t="shared" ca="1" si="315"/>
        <v>1.3429223333754243</v>
      </c>
      <c r="N665" s="44">
        <f t="shared" ca="1" si="316"/>
        <v>1.3428423333754242</v>
      </c>
      <c r="O665" s="108">
        <f t="shared" ca="1" si="291"/>
        <v>3.6543745973636983</v>
      </c>
      <c r="P665" s="102">
        <f t="shared" ca="1" si="292"/>
        <v>16.907308702310299</v>
      </c>
      <c r="Q665" s="102">
        <f t="shared" ca="1" si="293"/>
        <v>0.8002665632600382</v>
      </c>
      <c r="R665" s="120">
        <f t="shared" ca="1" si="311"/>
        <v>1</v>
      </c>
      <c r="S665" s="54">
        <f t="shared" ca="1" si="312"/>
        <v>0</v>
      </c>
      <c r="T665" s="5" t="str">
        <f t="shared" ca="1" si="294"/>
        <v/>
      </c>
      <c r="U665" s="152" t="str">
        <f t="shared" ca="1" si="295"/>
        <v/>
      </c>
      <c r="V665" s="152" t="str">
        <f t="shared" ca="1" si="296"/>
        <v/>
      </c>
      <c r="W665" s="153" t="str">
        <f t="shared" ca="1" si="297"/>
        <v/>
      </c>
      <c r="X665" s="153" t="str">
        <f t="shared" ca="1" si="298"/>
        <v/>
      </c>
      <c r="Y665" s="153" t="str">
        <f t="shared" ca="1" si="299"/>
        <v/>
      </c>
      <c r="Z665" s="153" t="str">
        <f t="shared" ca="1" si="300"/>
        <v/>
      </c>
      <c r="AA665" s="152" t="str">
        <f t="shared" ca="1" si="301"/>
        <v/>
      </c>
      <c r="AB665" s="152" t="str">
        <f t="shared" ca="1" si="302"/>
        <v/>
      </c>
      <c r="AC665" s="154" t="str">
        <f t="shared" ca="1" si="303"/>
        <v/>
      </c>
      <c r="AD665" s="154" t="str">
        <f t="shared" ca="1" si="304"/>
        <v/>
      </c>
      <c r="AE665" s="3">
        <f t="shared" ca="1" si="305"/>
        <v>0</v>
      </c>
      <c r="AF665" s="3">
        <f t="shared" ca="1" si="306"/>
        <v>0</v>
      </c>
      <c r="AG665" s="3" t="str">
        <f t="shared" ca="1" si="313"/>
        <v/>
      </c>
      <c r="AH665" s="4" t="str">
        <f t="shared" ca="1" si="307"/>
        <v/>
      </c>
      <c r="AI665" s="75">
        <f t="shared" ca="1" si="308"/>
        <v>-81.180141999199762</v>
      </c>
      <c r="AJ665" s="75">
        <f t="shared" ca="1" si="309"/>
        <v>-81.180141999199762</v>
      </c>
    </row>
    <row r="666" spans="1:36" ht="14.25">
      <c r="A666" s="41">
        <f t="shared" si="310"/>
        <v>600</v>
      </c>
      <c r="B666" s="150">
        <f>IF(ISNUMBER(A666),INDEX('MetaTrader Import'!$H$13:$J$5893,TRUNC(((A666-$A$39+1)-1)/3)+1,MOD((A666-$A$39+1)-1,3)+1),"")</f>
        <v>0</v>
      </c>
      <c r="C666" s="43">
        <f t="shared" ca="1" si="287"/>
        <v>13.440522156211012</v>
      </c>
      <c r="D666" s="43">
        <f t="shared" ca="1" si="288"/>
        <v>2.074561896560307</v>
      </c>
      <c r="E666" s="43">
        <f t="shared" ca="1" si="289"/>
        <v>15.515084052771318</v>
      </c>
      <c r="F666" s="43">
        <f t="shared" ca="1" si="290"/>
        <v>1.5515084052771317</v>
      </c>
      <c r="G666" s="43">
        <f>IF(A666&lt;&gt;"",IF(A666&lt;Data!$G$11*0.25,$C$13/$G$32,IF(A666&gt;Data!$G$11*0.25,$C$13,$C$13*10)),"")</f>
        <v>2</v>
      </c>
      <c r="H666" s="43">
        <f>IF(A666&lt;&gt;"",IF(Data!$G$9="constant",$C$13,IF(Data!$G$9="squeeze",G666,F666)),"")</f>
        <v>2</v>
      </c>
      <c r="I666" s="38">
        <f ca="1">IF(ISNUMBER(A666),NORMINV(RAND(),0,IF(AND(Data!$G$9="squeeze",A666&lt;Data!$G$11*0.25),$H$32,1)*$C$30*$C$13)*($C$14*$C$12),"")</f>
        <v>-6.9205234913220011E-4</v>
      </c>
      <c r="J666" s="42">
        <f ca="1">IFERROR(IF(Data!$C$6="Real",B666,I666+J665+($C$14*$C$12)*(NORMINV(RAND(),$C$15,CHOOSE($G$13,$C$13,F666,G666)))),"")</f>
        <v>1.3430326640484114</v>
      </c>
      <c r="K666" s="88">
        <f>IF(ISNUMBER(A666), IF($G$16="fixed",$G$17,MIN(H666*Data!$C$7*$C$16*0.5,$C$17*Data!$C$7))*$C$12,"")</f>
        <v>8.0000000000000007E-5</v>
      </c>
      <c r="L666" s="42">
        <f t="shared" ca="1" si="314"/>
        <v>1.3430326640484114</v>
      </c>
      <c r="M666" s="44">
        <f t="shared" ca="1" si="315"/>
        <v>1.3430726640484114</v>
      </c>
      <c r="N666" s="44">
        <f t="shared" ca="1" si="316"/>
        <v>1.3429926640484113</v>
      </c>
      <c r="O666" s="108">
        <f t="shared" ca="1" si="291"/>
        <v>3.7560055399474188</v>
      </c>
      <c r="P666" s="102">
        <f t="shared" ca="1" si="292"/>
        <v>17.27189712210442</v>
      </c>
      <c r="Q666" s="102">
        <f t="shared" ca="1" si="293"/>
        <v>0.85784649919110989</v>
      </c>
      <c r="R666" s="120">
        <f t="shared" ca="1" si="311"/>
        <v>1</v>
      </c>
      <c r="S666" s="54">
        <f t="shared" ca="1" si="312"/>
        <v>0</v>
      </c>
      <c r="T666" s="5" t="str">
        <f t="shared" ca="1" si="294"/>
        <v/>
      </c>
      <c r="U666" s="152" t="str">
        <f t="shared" ca="1" si="295"/>
        <v/>
      </c>
      <c r="V666" s="152" t="str">
        <f t="shared" ca="1" si="296"/>
        <v/>
      </c>
      <c r="W666" s="153" t="str">
        <f t="shared" ca="1" si="297"/>
        <v/>
      </c>
      <c r="X666" s="153" t="str">
        <f t="shared" ca="1" si="298"/>
        <v/>
      </c>
      <c r="Y666" s="153" t="str">
        <f t="shared" ca="1" si="299"/>
        <v/>
      </c>
      <c r="Z666" s="153" t="str">
        <f t="shared" ca="1" si="300"/>
        <v/>
      </c>
      <c r="AA666" s="152" t="str">
        <f t="shared" ca="1" si="301"/>
        <v/>
      </c>
      <c r="AB666" s="152" t="str">
        <f t="shared" ca="1" si="302"/>
        <v/>
      </c>
      <c r="AC666" s="154" t="str">
        <f t="shared" ca="1" si="303"/>
        <v/>
      </c>
      <c r="AD666" s="154" t="str">
        <f t="shared" ca="1" si="304"/>
        <v/>
      </c>
      <c r="AE666" s="3">
        <f t="shared" ca="1" si="305"/>
        <v>0</v>
      </c>
      <c r="AF666" s="3">
        <f t="shared" ca="1" si="306"/>
        <v>0</v>
      </c>
      <c r="AG666" s="3" t="str">
        <f t="shared" ca="1" si="313"/>
        <v/>
      </c>
      <c r="AH666" s="4" t="str">
        <f t="shared" ca="1" si="307"/>
        <v/>
      </c>
      <c r="AI666" s="75">
        <f t="shared" ca="1" si="308"/>
        <v>-81.180141999199762</v>
      </c>
      <c r="AJ666" s="75">
        <f t="shared" ca="1" si="309"/>
        <v>-81.180141999199762</v>
      </c>
    </row>
    <row r="667" spans="1:36" ht="14.25">
      <c r="A667" s="41">
        <f t="shared" si="310"/>
        <v>601</v>
      </c>
      <c r="B667" s="150">
        <f ca="1">IF(ISNUMBER(A667),INDEX('MetaTrader Import'!$H$13:$J$5893,TRUNC(((A667-$A$39+1)-1)/3)+1,MOD((A667-$A$39+1)-1,3)+1),"")</f>
        <v>0</v>
      </c>
      <c r="C667" s="43">
        <f t="shared" ca="1" si="287"/>
        <v>15.515084052771318</v>
      </c>
      <c r="D667" s="43">
        <f t="shared" ca="1" si="288"/>
        <v>1.5228839652862403</v>
      </c>
      <c r="E667" s="43">
        <f t="shared" ca="1" si="289"/>
        <v>17.037968018057558</v>
      </c>
      <c r="F667" s="43">
        <f t="shared" ca="1" si="290"/>
        <v>1.7037968018057559</v>
      </c>
      <c r="G667" s="43">
        <f>IF(A667&lt;&gt;"",IF(A667&lt;Data!$G$11*0.25,$C$13/$G$32,IF(A667&gt;Data!$G$11*0.25,$C$13,$C$13*10)),"")</f>
        <v>2</v>
      </c>
      <c r="H667" s="43">
        <f>IF(A667&lt;&gt;"",IF(Data!$G$9="constant",$C$13,IF(Data!$G$9="squeeze",G667,F667)),"")</f>
        <v>2</v>
      </c>
      <c r="I667" s="38">
        <f ca="1">IF(ISNUMBER(A667),NORMINV(RAND(),0,IF(AND(Data!$G$9="squeeze",A667&lt;Data!$G$11*0.25),$H$32,1)*$C$30*$C$13)*($C$14*$C$12),"")</f>
        <v>1.2968089773965135E-4</v>
      </c>
      <c r="J667" s="42">
        <f ca="1">IFERROR(IF(Data!$C$6="Real",B667,I667+J666+($C$14*$C$12)*(NORMINV(RAND(),$C$15,CHOOSE($G$13,$C$13,F667,G667)))),"")</f>
        <v>1.3430535968751793</v>
      </c>
      <c r="K667" s="88">
        <f>IF(ISNUMBER(A667), IF($G$16="fixed",$G$17,MIN(H667*Data!$C$7*$C$16*0.5,$C$17*Data!$C$7))*$C$12,"")</f>
        <v>8.0000000000000007E-5</v>
      </c>
      <c r="L667" s="42">
        <f t="shared" ca="1" si="314"/>
        <v>1.3430535968751793</v>
      </c>
      <c r="M667" s="44">
        <f t="shared" ca="1" si="315"/>
        <v>1.3430935968751794</v>
      </c>
      <c r="N667" s="44">
        <f t="shared" ca="1" si="316"/>
        <v>1.3430135968751793</v>
      </c>
      <c r="O667" s="108">
        <f t="shared" ca="1" si="291"/>
        <v>3.5669616581840184</v>
      </c>
      <c r="P667" s="102">
        <f t="shared" ca="1" si="292"/>
        <v>16.513931433442039</v>
      </c>
      <c r="Q667" s="102">
        <f t="shared" ca="1" si="293"/>
        <v>0.82755987077387172</v>
      </c>
      <c r="R667" s="120">
        <f t="shared" ca="1" si="311"/>
        <v>1</v>
      </c>
      <c r="S667" s="54">
        <f t="shared" ca="1" si="312"/>
        <v>0</v>
      </c>
      <c r="T667" s="5" t="str">
        <f t="shared" ca="1" si="294"/>
        <v/>
      </c>
      <c r="U667" s="152" t="str">
        <f t="shared" ca="1" si="295"/>
        <v/>
      </c>
      <c r="V667" s="152" t="str">
        <f t="shared" ca="1" si="296"/>
        <v/>
      </c>
      <c r="W667" s="153" t="str">
        <f t="shared" ca="1" si="297"/>
        <v/>
      </c>
      <c r="X667" s="153" t="str">
        <f t="shared" ca="1" si="298"/>
        <v/>
      </c>
      <c r="Y667" s="153" t="str">
        <f t="shared" ca="1" si="299"/>
        <v/>
      </c>
      <c r="Z667" s="153" t="str">
        <f t="shared" ca="1" si="300"/>
        <v/>
      </c>
      <c r="AA667" s="152" t="str">
        <f t="shared" ca="1" si="301"/>
        <v/>
      </c>
      <c r="AB667" s="152" t="str">
        <f t="shared" ca="1" si="302"/>
        <v/>
      </c>
      <c r="AC667" s="154" t="str">
        <f t="shared" ca="1" si="303"/>
        <v/>
      </c>
      <c r="AD667" s="154" t="str">
        <f t="shared" ca="1" si="304"/>
        <v/>
      </c>
      <c r="AE667" s="3">
        <f t="shared" ca="1" si="305"/>
        <v>0</v>
      </c>
      <c r="AF667" s="3">
        <f t="shared" ca="1" si="306"/>
        <v>0</v>
      </c>
      <c r="AG667" s="3" t="str">
        <f t="shared" ca="1" si="313"/>
        <v/>
      </c>
      <c r="AH667" s="4" t="str">
        <f t="shared" ca="1" si="307"/>
        <v/>
      </c>
      <c r="AI667" s="75">
        <f t="shared" ca="1" si="308"/>
        <v>-81.180141999199762</v>
      </c>
      <c r="AJ667" s="75">
        <f t="shared" ca="1" si="309"/>
        <v>-81.180141999199762</v>
      </c>
    </row>
    <row r="668" spans="1:36" ht="14.25">
      <c r="A668" s="41">
        <f t="shared" si="310"/>
        <v>602</v>
      </c>
      <c r="B668" s="150">
        <f ca="1">IF(ISNUMBER(A668),INDEX('MetaTrader Import'!$H$13:$J$5893,TRUNC(((A668-$A$39+1)-1)/3)+1,MOD((A668-$A$39+1)-1,3)+1),"")</f>
        <v>0</v>
      </c>
      <c r="C668" s="43">
        <f t="shared" ca="1" si="287"/>
        <v>17.037968018057558</v>
      </c>
      <c r="D668" s="43">
        <f t="shared" ca="1" si="288"/>
        <v>0.72780388460976542</v>
      </c>
      <c r="E668" s="43">
        <f t="shared" ca="1" si="289"/>
        <v>17.765771902667325</v>
      </c>
      <c r="F668" s="43">
        <f t="shared" ca="1" si="290"/>
        <v>1.7765771902667324</v>
      </c>
      <c r="G668" s="43">
        <f>IF(A668&lt;&gt;"",IF(A668&lt;Data!$G$11*0.25,$C$13/$G$32,IF(A668&gt;Data!$G$11*0.25,$C$13,$C$13*10)),"")</f>
        <v>2</v>
      </c>
      <c r="H668" s="43">
        <f>IF(A668&lt;&gt;"",IF(Data!$G$9="constant",$C$13,IF(Data!$G$9="squeeze",G668,F668)),"")</f>
        <v>2</v>
      </c>
      <c r="I668" s="38">
        <f ca="1">IF(ISNUMBER(A668),NORMINV(RAND(),0,IF(AND(Data!$G$9="squeeze",A668&lt;Data!$G$11*0.25),$H$32,1)*$C$30*$C$13)*($C$14*$C$12),"")</f>
        <v>3.2455869064321531E-5</v>
      </c>
      <c r="J668" s="42">
        <f ca="1">IFERROR(IF(Data!$C$6="Real",B668,I668+J667+($C$14*$C$12)*(NORMINV(RAND(),$C$15,CHOOSE($G$13,$C$13,F668,G668)))),"")</f>
        <v>1.343083521956012</v>
      </c>
      <c r="K668" s="88">
        <f>IF(ISNUMBER(A668), IF($G$16="fixed",$G$17,MIN(H668*Data!$C$7*$C$16*0.5,$C$17*Data!$C$7))*$C$12,"")</f>
        <v>8.0000000000000007E-5</v>
      </c>
      <c r="L668" s="42">
        <f t="shared" ca="1" si="314"/>
        <v>1.343083521956012</v>
      </c>
      <c r="M668" s="44">
        <f t="shared" ca="1" si="315"/>
        <v>1.343123521956012</v>
      </c>
      <c r="N668" s="44">
        <f t="shared" ca="1" si="316"/>
        <v>1.343043521956012</v>
      </c>
      <c r="O668" s="108">
        <f t="shared" ca="1" si="291"/>
        <v>3.3793191400900344</v>
      </c>
      <c r="P668" s="102">
        <f t="shared" ca="1" si="292"/>
        <v>15.818102941839919</v>
      </c>
      <c r="Q668" s="102">
        <f t="shared" ca="1" si="293"/>
        <v>0.74957325818134579</v>
      </c>
      <c r="R668" s="120">
        <f t="shared" ca="1" si="311"/>
        <v>1</v>
      </c>
      <c r="S668" s="54">
        <f t="shared" ca="1" si="312"/>
        <v>0</v>
      </c>
      <c r="T668" s="5" t="str">
        <f t="shared" ca="1" si="294"/>
        <v/>
      </c>
      <c r="U668" s="152" t="str">
        <f t="shared" ca="1" si="295"/>
        <v/>
      </c>
      <c r="V668" s="152" t="str">
        <f t="shared" ca="1" si="296"/>
        <v/>
      </c>
      <c r="W668" s="153" t="str">
        <f t="shared" ca="1" si="297"/>
        <v/>
      </c>
      <c r="X668" s="153" t="str">
        <f t="shared" ca="1" si="298"/>
        <v/>
      </c>
      <c r="Y668" s="153" t="str">
        <f t="shared" ca="1" si="299"/>
        <v/>
      </c>
      <c r="Z668" s="153" t="str">
        <f t="shared" ca="1" si="300"/>
        <v/>
      </c>
      <c r="AA668" s="152" t="str">
        <f t="shared" ca="1" si="301"/>
        <v/>
      </c>
      <c r="AB668" s="152" t="str">
        <f t="shared" ca="1" si="302"/>
        <v/>
      </c>
      <c r="AC668" s="154" t="str">
        <f t="shared" ca="1" si="303"/>
        <v/>
      </c>
      <c r="AD668" s="154" t="str">
        <f t="shared" ca="1" si="304"/>
        <v/>
      </c>
      <c r="AE668" s="3">
        <f t="shared" ca="1" si="305"/>
        <v>0</v>
      </c>
      <c r="AF668" s="3">
        <f t="shared" ca="1" si="306"/>
        <v>0</v>
      </c>
      <c r="AG668" s="3" t="str">
        <f t="shared" ca="1" si="313"/>
        <v/>
      </c>
      <c r="AH668" s="4" t="str">
        <f t="shared" ca="1" si="307"/>
        <v/>
      </c>
      <c r="AI668" s="75">
        <f t="shared" ca="1" si="308"/>
        <v>-81.180141999199762</v>
      </c>
      <c r="AJ668" s="75">
        <f t="shared" ca="1" si="309"/>
        <v>-81.180141999199762</v>
      </c>
    </row>
    <row r="669" spans="1:36" ht="14.25">
      <c r="A669" s="41">
        <f t="shared" si="310"/>
        <v>603</v>
      </c>
      <c r="B669" s="150">
        <f>IF(ISNUMBER(A669),INDEX('MetaTrader Import'!$H$13:$J$5893,TRUNC(((A669-$A$39+1)-1)/3)+1,MOD((A669-$A$39+1)-1,3)+1),"")</f>
        <v>0</v>
      </c>
      <c r="C669" s="43">
        <f t="shared" ca="1" si="287"/>
        <v>17.765771902667325</v>
      </c>
      <c r="D669" s="43">
        <f t="shared" ca="1" si="288"/>
        <v>-2.1413730379535827</v>
      </c>
      <c r="E669" s="43">
        <f t="shared" ca="1" si="289"/>
        <v>15.624398864713742</v>
      </c>
      <c r="F669" s="43">
        <f t="shared" ca="1" si="290"/>
        <v>1.5624398864713742</v>
      </c>
      <c r="G669" s="43">
        <f>IF(A669&lt;&gt;"",IF(A669&lt;Data!$G$11*0.25,$C$13/$G$32,IF(A669&gt;Data!$G$11*0.25,$C$13,$C$13*10)),"")</f>
        <v>2</v>
      </c>
      <c r="H669" s="43">
        <f>IF(A669&lt;&gt;"",IF(Data!$G$9="constant",$C$13,IF(Data!$G$9="squeeze",G669,F669)),"")</f>
        <v>2</v>
      </c>
      <c r="I669" s="38">
        <f ca="1">IF(ISNUMBER(A669),NORMINV(RAND(),0,IF(AND(Data!$G$9="squeeze",A669&lt;Data!$G$11*0.25),$H$32,1)*$C$30*$C$13)*($C$14*$C$12),"")</f>
        <v>-7.5940666852019755E-4</v>
      </c>
      <c r="J669" s="42">
        <f ca="1">IFERROR(IF(Data!$C$6="Real",B669,I669+J668+($C$14*$C$12)*(NORMINV(RAND(),$C$15,CHOOSE($G$13,$C$13,F669,G669)))),"")</f>
        <v>1.3422869173106178</v>
      </c>
      <c r="K669" s="88">
        <f>IF(ISNUMBER(A669), IF($G$16="fixed",$G$17,MIN(H669*Data!$C$7*$C$16*0.5,$C$17*Data!$C$7))*$C$12,"")</f>
        <v>8.0000000000000007E-5</v>
      </c>
      <c r="L669" s="42">
        <f t="shared" ca="1" si="314"/>
        <v>1.3422869173106178</v>
      </c>
      <c r="M669" s="44">
        <f t="shared" ca="1" si="315"/>
        <v>1.3423269173106178</v>
      </c>
      <c r="N669" s="44">
        <f t="shared" ca="1" si="316"/>
        <v>1.3422469173106177</v>
      </c>
      <c r="O669" s="108">
        <f t="shared" ca="1" si="291"/>
        <v>2.8117580132620872</v>
      </c>
      <c r="P669" s="102">
        <f t="shared" ca="1" si="292"/>
        <v>13.897881460638985</v>
      </c>
      <c r="Q669" s="102">
        <f t="shared" ca="1" si="293"/>
        <v>0.60361353353463076</v>
      </c>
      <c r="R669" s="120">
        <f t="shared" ca="1" si="311"/>
        <v>1</v>
      </c>
      <c r="S669" s="54">
        <f t="shared" ca="1" si="312"/>
        <v>0</v>
      </c>
      <c r="T669" s="5" t="str">
        <f t="shared" ca="1" si="294"/>
        <v/>
      </c>
      <c r="U669" s="152" t="str">
        <f t="shared" ca="1" si="295"/>
        <v/>
      </c>
      <c r="V669" s="152" t="str">
        <f t="shared" ca="1" si="296"/>
        <v/>
      </c>
      <c r="W669" s="153" t="str">
        <f t="shared" ca="1" si="297"/>
        <v/>
      </c>
      <c r="X669" s="153" t="str">
        <f t="shared" ca="1" si="298"/>
        <v/>
      </c>
      <c r="Y669" s="153" t="str">
        <f t="shared" ca="1" si="299"/>
        <v/>
      </c>
      <c r="Z669" s="153" t="str">
        <f t="shared" ca="1" si="300"/>
        <v/>
      </c>
      <c r="AA669" s="152" t="str">
        <f t="shared" ca="1" si="301"/>
        <v/>
      </c>
      <c r="AB669" s="152" t="str">
        <f t="shared" ca="1" si="302"/>
        <v/>
      </c>
      <c r="AC669" s="154" t="str">
        <f t="shared" ca="1" si="303"/>
        <v/>
      </c>
      <c r="AD669" s="154" t="str">
        <f t="shared" ca="1" si="304"/>
        <v/>
      </c>
      <c r="AE669" s="3">
        <f t="shared" ca="1" si="305"/>
        <v>0</v>
      </c>
      <c r="AF669" s="3">
        <f t="shared" ca="1" si="306"/>
        <v>0</v>
      </c>
      <c r="AG669" s="3" t="str">
        <f t="shared" ca="1" si="313"/>
        <v/>
      </c>
      <c r="AH669" s="4" t="str">
        <f t="shared" ca="1" si="307"/>
        <v/>
      </c>
      <c r="AI669" s="75">
        <f t="shared" ca="1" si="308"/>
        <v>-81.180141999199762</v>
      </c>
      <c r="AJ669" s="75">
        <f t="shared" ca="1" si="309"/>
        <v>-81.180141999199762</v>
      </c>
    </row>
    <row r="670" spans="1:36" ht="14.25">
      <c r="A670" s="41">
        <f t="shared" si="310"/>
        <v>604</v>
      </c>
      <c r="B670" s="150">
        <f ca="1">IF(ISNUMBER(A670),INDEX('MetaTrader Import'!$H$13:$J$5893,TRUNC(((A670-$A$39+1)-1)/3)+1,MOD((A670-$A$39+1)-1,3)+1),"")</f>
        <v>0</v>
      </c>
      <c r="C670" s="43">
        <f t="shared" ca="1" si="287"/>
        <v>15.624398864713742</v>
      </c>
      <c r="D670" s="43">
        <f t="shared" ca="1" si="288"/>
        <v>-0.51427652570102689</v>
      </c>
      <c r="E670" s="43">
        <f t="shared" ca="1" si="289"/>
        <v>15.110122339012715</v>
      </c>
      <c r="F670" s="43">
        <f t="shared" ca="1" si="290"/>
        <v>1.5110122339012715</v>
      </c>
      <c r="G670" s="43">
        <f>IF(A670&lt;&gt;"",IF(A670&lt;Data!$G$11*0.25,$C$13/$G$32,IF(A670&gt;Data!$G$11*0.25,$C$13,$C$13*10)),"")</f>
        <v>2</v>
      </c>
      <c r="H670" s="43">
        <f>IF(A670&lt;&gt;"",IF(Data!$G$9="constant",$C$13,IF(Data!$G$9="squeeze",G670,F670)),"")</f>
        <v>2</v>
      </c>
      <c r="I670" s="38">
        <f ca="1">IF(ISNUMBER(A670),NORMINV(RAND(),0,IF(AND(Data!$G$9="squeeze",A670&lt;Data!$G$11*0.25),$H$32,1)*$C$30*$C$13)*($C$14*$C$12),"")</f>
        <v>-7.8130935484067796E-6</v>
      </c>
      <c r="J670" s="42">
        <f ca="1">IFERROR(IF(Data!$C$6="Real",B670,I670+J669+($C$14*$C$12)*(NORMINV(RAND(),$C$15,CHOOSE($G$13,$C$13,F670,G670)))),"")</f>
        <v>1.3417367579056263</v>
      </c>
      <c r="K670" s="88">
        <f>IF(ISNUMBER(A670), IF($G$16="fixed",$G$17,MIN(H670*Data!$C$7*$C$16*0.5,$C$17*Data!$C$7))*$C$12,"")</f>
        <v>8.0000000000000007E-5</v>
      </c>
      <c r="L670" s="42">
        <f t="shared" ca="1" si="314"/>
        <v>1.3417367579056263</v>
      </c>
      <c r="M670" s="44">
        <f t="shared" ca="1" si="315"/>
        <v>1.3417767579056263</v>
      </c>
      <c r="N670" s="44">
        <f t="shared" ca="1" si="316"/>
        <v>1.3416967579056263</v>
      </c>
      <c r="O670" s="108">
        <f t="shared" ca="1" si="291"/>
        <v>2.2969204180160938</v>
      </c>
      <c r="P670" s="102">
        <f t="shared" ca="1" si="292"/>
        <v>12.827945751832907</v>
      </c>
      <c r="Q670" s="102">
        <f t="shared" ca="1" si="293"/>
        <v>0.45537187677951757</v>
      </c>
      <c r="R670" s="120">
        <f t="shared" ca="1" si="311"/>
        <v>1</v>
      </c>
      <c r="S670" s="54">
        <f t="shared" ca="1" si="312"/>
        <v>0</v>
      </c>
      <c r="T670" s="5" t="str">
        <f t="shared" ca="1" si="294"/>
        <v/>
      </c>
      <c r="U670" s="152" t="str">
        <f t="shared" ca="1" si="295"/>
        <v/>
      </c>
      <c r="V670" s="152" t="str">
        <f t="shared" ca="1" si="296"/>
        <v/>
      </c>
      <c r="W670" s="153" t="str">
        <f t="shared" ca="1" si="297"/>
        <v/>
      </c>
      <c r="X670" s="153" t="str">
        <f t="shared" ca="1" si="298"/>
        <v/>
      </c>
      <c r="Y670" s="153" t="str">
        <f t="shared" ca="1" si="299"/>
        <v/>
      </c>
      <c r="Z670" s="153" t="str">
        <f t="shared" ca="1" si="300"/>
        <v/>
      </c>
      <c r="AA670" s="152" t="str">
        <f t="shared" ca="1" si="301"/>
        <v/>
      </c>
      <c r="AB670" s="152" t="str">
        <f t="shared" ca="1" si="302"/>
        <v/>
      </c>
      <c r="AC670" s="154" t="str">
        <f t="shared" ca="1" si="303"/>
        <v/>
      </c>
      <c r="AD670" s="154" t="str">
        <f t="shared" ca="1" si="304"/>
        <v/>
      </c>
      <c r="AE670" s="3">
        <f t="shared" ca="1" si="305"/>
        <v>0</v>
      </c>
      <c r="AF670" s="3">
        <f t="shared" ca="1" si="306"/>
        <v>0</v>
      </c>
      <c r="AG670" s="3" t="str">
        <f t="shared" ca="1" si="313"/>
        <v/>
      </c>
      <c r="AH670" s="4" t="str">
        <f t="shared" ca="1" si="307"/>
        <v/>
      </c>
      <c r="AI670" s="75">
        <f t="shared" ca="1" si="308"/>
        <v>-81.180141999199762</v>
      </c>
      <c r="AJ670" s="75">
        <f t="shared" ca="1" si="309"/>
        <v>-81.180141999199762</v>
      </c>
    </row>
    <row r="671" spans="1:36" ht="14.25">
      <c r="A671" s="41">
        <f t="shared" si="310"/>
        <v>605</v>
      </c>
      <c r="B671" s="150">
        <f ca="1">IF(ISNUMBER(A671),INDEX('MetaTrader Import'!$H$13:$J$5893,TRUNC(((A671-$A$39+1)-1)/3)+1,MOD((A671-$A$39+1)-1,3)+1),"")</f>
        <v>0</v>
      </c>
      <c r="C671" s="43">
        <f t="shared" ca="1" si="287"/>
        <v>15.110122339012715</v>
      </c>
      <c r="D671" s="43">
        <f t="shared" ca="1" si="288"/>
        <v>3.7759367665070274</v>
      </c>
      <c r="E671" s="43">
        <f t="shared" ca="1" si="289"/>
        <v>18.886059105519742</v>
      </c>
      <c r="F671" s="43">
        <f t="shared" ca="1" si="290"/>
        <v>1.8886059105519741</v>
      </c>
      <c r="G671" s="43">
        <f>IF(A671&lt;&gt;"",IF(A671&lt;Data!$G$11*0.25,$C$13/$G$32,IF(A671&gt;Data!$G$11*0.25,$C$13,$C$13*10)),"")</f>
        <v>2</v>
      </c>
      <c r="H671" s="43">
        <f>IF(A671&lt;&gt;"",IF(Data!$G$9="constant",$C$13,IF(Data!$G$9="squeeze",G671,F671)),"")</f>
        <v>2</v>
      </c>
      <c r="I671" s="38">
        <f ca="1">IF(ISNUMBER(A671),NORMINV(RAND(),0,IF(AND(Data!$G$9="squeeze",A671&lt;Data!$G$11*0.25),$H$32,1)*$C$30*$C$13)*($C$14*$C$12),"")</f>
        <v>1.0698597830824555E-4</v>
      </c>
      <c r="J671" s="42">
        <f ca="1">IFERROR(IF(Data!$C$6="Real",B671,I671+J670+($C$14*$C$12)*(NORMINV(RAND(),$C$15,CHOOSE($G$13,$C$13,F671,G671)))),"")</f>
        <v>1.3415706306776498</v>
      </c>
      <c r="K671" s="88">
        <f>IF(ISNUMBER(A671), IF($G$16="fixed",$G$17,MIN(H671*Data!$C$7*$C$16*0.5,$C$17*Data!$C$7))*$C$12,"")</f>
        <v>8.0000000000000007E-5</v>
      </c>
      <c r="L671" s="42">
        <f t="shared" ca="1" si="314"/>
        <v>1.3415706306776498</v>
      </c>
      <c r="M671" s="44">
        <f t="shared" ca="1" si="315"/>
        <v>1.3416106306776499</v>
      </c>
      <c r="N671" s="44">
        <f t="shared" ca="1" si="316"/>
        <v>1.3415306306776498</v>
      </c>
      <c r="O671" s="108">
        <f t="shared" ca="1" si="291"/>
        <v>1.6643022304013633</v>
      </c>
      <c r="P671" s="102">
        <f t="shared" ca="1" si="292"/>
        <v>11.494003009918444</v>
      </c>
      <c r="Q671" s="102">
        <f t="shared" ca="1" si="293"/>
        <v>0.28384219149815265</v>
      </c>
      <c r="R671" s="120">
        <f t="shared" ca="1" si="311"/>
        <v>1</v>
      </c>
      <c r="S671" s="54">
        <f t="shared" ca="1" si="312"/>
        <v>0</v>
      </c>
      <c r="T671" s="5" t="str">
        <f t="shared" ca="1" si="294"/>
        <v/>
      </c>
      <c r="U671" s="152" t="str">
        <f t="shared" ca="1" si="295"/>
        <v/>
      </c>
      <c r="V671" s="152" t="str">
        <f t="shared" ca="1" si="296"/>
        <v/>
      </c>
      <c r="W671" s="153" t="str">
        <f t="shared" ca="1" si="297"/>
        <v/>
      </c>
      <c r="X671" s="153" t="str">
        <f t="shared" ca="1" si="298"/>
        <v/>
      </c>
      <c r="Y671" s="153" t="str">
        <f t="shared" ca="1" si="299"/>
        <v/>
      </c>
      <c r="Z671" s="153" t="str">
        <f t="shared" ca="1" si="300"/>
        <v/>
      </c>
      <c r="AA671" s="152" t="str">
        <f t="shared" ca="1" si="301"/>
        <v/>
      </c>
      <c r="AB671" s="152" t="str">
        <f t="shared" ca="1" si="302"/>
        <v/>
      </c>
      <c r="AC671" s="154" t="str">
        <f t="shared" ca="1" si="303"/>
        <v/>
      </c>
      <c r="AD671" s="154" t="str">
        <f t="shared" ca="1" si="304"/>
        <v/>
      </c>
      <c r="AE671" s="3">
        <f t="shared" ca="1" si="305"/>
        <v>0</v>
      </c>
      <c r="AF671" s="3">
        <f t="shared" ca="1" si="306"/>
        <v>0</v>
      </c>
      <c r="AG671" s="3" t="str">
        <f t="shared" ca="1" si="313"/>
        <v/>
      </c>
      <c r="AH671" s="4" t="str">
        <f t="shared" ca="1" si="307"/>
        <v/>
      </c>
      <c r="AI671" s="75">
        <f t="shared" ca="1" si="308"/>
        <v>-81.180141999199762</v>
      </c>
      <c r="AJ671" s="75">
        <f t="shared" ca="1" si="309"/>
        <v>-81.180141999199762</v>
      </c>
    </row>
    <row r="672" spans="1:36" ht="14.25">
      <c r="A672" s="41">
        <f t="shared" si="310"/>
        <v>606</v>
      </c>
      <c r="B672" s="150">
        <f>IF(ISNUMBER(A672),INDEX('MetaTrader Import'!$H$13:$J$5893,TRUNC(((A672-$A$39+1)-1)/3)+1,MOD((A672-$A$39+1)-1,3)+1),"")</f>
        <v>0</v>
      </c>
      <c r="C672" s="43">
        <f t="shared" ca="1" si="287"/>
        <v>18.886059105519742</v>
      </c>
      <c r="D672" s="43">
        <f t="shared" ca="1" si="288"/>
        <v>-0.46180735508370657</v>
      </c>
      <c r="E672" s="43">
        <f t="shared" ca="1" si="289"/>
        <v>18.424251750436035</v>
      </c>
      <c r="F672" s="43">
        <f t="shared" ca="1" si="290"/>
        <v>1.8424251750436036</v>
      </c>
      <c r="G672" s="43">
        <f>IF(A672&lt;&gt;"",IF(A672&lt;Data!$G$11*0.25,$C$13/$G$32,IF(A672&gt;Data!$G$11*0.25,$C$13,$C$13*10)),"")</f>
        <v>2</v>
      </c>
      <c r="H672" s="43">
        <f>IF(A672&lt;&gt;"",IF(Data!$G$9="constant",$C$13,IF(Data!$G$9="squeeze",G672,F672)),"")</f>
        <v>2</v>
      </c>
      <c r="I672" s="38">
        <f ca="1">IF(ISNUMBER(A672),NORMINV(RAND(),0,IF(AND(Data!$G$9="squeeze",A672&lt;Data!$G$11*0.25),$H$32,1)*$C$30*$C$13)*($C$14*$C$12),"")</f>
        <v>4.3041587052215411E-4</v>
      </c>
      <c r="J672" s="42">
        <f ca="1">IFERROR(IF(Data!$C$6="Real",B672,I672+J671+($C$14*$C$12)*(NORMINV(RAND(),$C$15,CHOOSE($G$13,$C$13,F672,G672)))),"")</f>
        <v>1.3416041821824196</v>
      </c>
      <c r="K672" s="88">
        <f>IF(ISNUMBER(A672), IF($G$16="fixed",$G$17,MIN(H672*Data!$C$7*$C$16*0.5,$C$17*Data!$C$7))*$C$12,"")</f>
        <v>8.0000000000000007E-5</v>
      </c>
      <c r="L672" s="42">
        <f t="shared" ca="1" si="314"/>
        <v>1.3416041821824196</v>
      </c>
      <c r="M672" s="44">
        <f t="shared" ca="1" si="315"/>
        <v>1.3416441821824197</v>
      </c>
      <c r="N672" s="44">
        <f t="shared" ca="1" si="316"/>
        <v>1.3415641821824196</v>
      </c>
      <c r="O672" s="108">
        <f t="shared" ca="1" si="291"/>
        <v>0.82074124318244823</v>
      </c>
      <c r="P672" s="102">
        <f t="shared" ca="1" si="292"/>
        <v>8.7312292796597433</v>
      </c>
      <c r="Q672" s="102">
        <f t="shared" ca="1" si="293"/>
        <v>1.7054401129652268E-2</v>
      </c>
      <c r="R672" s="120">
        <f t="shared" ca="1" si="311"/>
        <v>1</v>
      </c>
      <c r="S672" s="54">
        <f t="shared" ca="1" si="312"/>
        <v>0</v>
      </c>
      <c r="T672" s="5" t="str">
        <f t="shared" ca="1" si="294"/>
        <v/>
      </c>
      <c r="U672" s="152" t="str">
        <f t="shared" ca="1" si="295"/>
        <v/>
      </c>
      <c r="V672" s="152" t="str">
        <f t="shared" ca="1" si="296"/>
        <v/>
      </c>
      <c r="W672" s="153" t="str">
        <f t="shared" ca="1" si="297"/>
        <v/>
      </c>
      <c r="X672" s="153" t="str">
        <f t="shared" ca="1" si="298"/>
        <v/>
      </c>
      <c r="Y672" s="153" t="str">
        <f t="shared" ca="1" si="299"/>
        <v/>
      </c>
      <c r="Z672" s="153" t="str">
        <f t="shared" ca="1" si="300"/>
        <v/>
      </c>
      <c r="AA672" s="152" t="str">
        <f t="shared" ca="1" si="301"/>
        <v/>
      </c>
      <c r="AB672" s="152" t="str">
        <f t="shared" ca="1" si="302"/>
        <v/>
      </c>
      <c r="AC672" s="154" t="str">
        <f t="shared" ca="1" si="303"/>
        <v/>
      </c>
      <c r="AD672" s="154" t="str">
        <f t="shared" ca="1" si="304"/>
        <v/>
      </c>
      <c r="AE672" s="3">
        <f t="shared" ca="1" si="305"/>
        <v>0</v>
      </c>
      <c r="AF672" s="3">
        <f t="shared" ca="1" si="306"/>
        <v>0</v>
      </c>
      <c r="AG672" s="3" t="str">
        <f t="shared" ca="1" si="313"/>
        <v/>
      </c>
      <c r="AH672" s="4" t="str">
        <f t="shared" ca="1" si="307"/>
        <v/>
      </c>
      <c r="AI672" s="75">
        <f t="shared" ca="1" si="308"/>
        <v>-81.180141999199762</v>
      </c>
      <c r="AJ672" s="75">
        <f t="shared" ca="1" si="309"/>
        <v>-81.180141999199762</v>
      </c>
    </row>
    <row r="673" spans="1:36" ht="14.25">
      <c r="A673" s="41">
        <f t="shared" si="310"/>
        <v>607</v>
      </c>
      <c r="B673" s="150">
        <f ca="1">IF(ISNUMBER(A673),INDEX('MetaTrader Import'!$H$13:$J$5893,TRUNC(((A673-$A$39+1)-1)/3)+1,MOD((A673-$A$39+1)-1,3)+1),"")</f>
        <v>0</v>
      </c>
      <c r="C673" s="43">
        <f t="shared" ca="1" si="287"/>
        <v>18.424251750436035</v>
      </c>
      <c r="D673" s="43">
        <f t="shared" ca="1" si="288"/>
        <v>1.5440913715573632</v>
      </c>
      <c r="E673" s="43">
        <f t="shared" ca="1" si="289"/>
        <v>19.968343121993399</v>
      </c>
      <c r="F673" s="43">
        <f t="shared" ca="1" si="290"/>
        <v>1.9968343121993399</v>
      </c>
      <c r="G673" s="43">
        <f>IF(A673&lt;&gt;"",IF(A673&lt;Data!$G$11*0.25,$C$13/$G$32,IF(A673&gt;Data!$G$11*0.25,$C$13,$C$13*10)),"")</f>
        <v>2</v>
      </c>
      <c r="H673" s="43">
        <f>IF(A673&lt;&gt;"",IF(Data!$G$9="constant",$C$13,IF(Data!$G$9="squeeze",G673,F673)),"")</f>
        <v>2</v>
      </c>
      <c r="I673" s="38">
        <f ca="1">IF(ISNUMBER(A673),NORMINV(RAND(),0,IF(AND(Data!$G$9="squeeze",A673&lt;Data!$G$11*0.25),$H$32,1)*$C$30*$C$13)*($C$14*$C$12),"")</f>
        <v>2.5990835537507479E-4</v>
      </c>
      <c r="J673" s="42">
        <f ca="1">IFERROR(IF(Data!$C$6="Real",B673,I673+J672+($C$14*$C$12)*(NORMINV(RAND(),$C$15,CHOOSE($G$13,$C$13,F673,G673)))),"")</f>
        <v>1.3419161463610345</v>
      </c>
      <c r="K673" s="88">
        <f>IF(ISNUMBER(A673), IF($G$16="fixed",$G$17,MIN(H673*Data!$C$7*$C$16*0.5,$C$17*Data!$C$7))*$C$12,"")</f>
        <v>8.0000000000000007E-5</v>
      </c>
      <c r="L673" s="42">
        <f t="shared" ca="1" si="314"/>
        <v>1.3419161463610345</v>
      </c>
      <c r="M673" s="44">
        <f t="shared" ca="1" si="315"/>
        <v>1.3419561463610346</v>
      </c>
      <c r="N673" s="44">
        <f t="shared" ca="1" si="316"/>
        <v>1.3418761463610345</v>
      </c>
      <c r="O673" s="108">
        <f t="shared" ca="1" si="291"/>
        <v>0.24256877776269409</v>
      </c>
      <c r="P673" s="102">
        <f t="shared" ca="1" si="292"/>
        <v>6.9300775911961434</v>
      </c>
      <c r="Q673" s="102">
        <f t="shared" ca="1" si="293"/>
        <v>-0.27771133151863653</v>
      </c>
      <c r="R673" s="120">
        <f t="shared" ca="1" si="311"/>
        <v>1</v>
      </c>
      <c r="S673" s="54">
        <f t="shared" ca="1" si="312"/>
        <v>0</v>
      </c>
      <c r="T673" s="5" t="str">
        <f t="shared" ca="1" si="294"/>
        <v/>
      </c>
      <c r="U673" s="152" t="str">
        <f t="shared" ca="1" si="295"/>
        <v/>
      </c>
      <c r="V673" s="152" t="str">
        <f t="shared" ca="1" si="296"/>
        <v/>
      </c>
      <c r="W673" s="153" t="str">
        <f t="shared" ca="1" si="297"/>
        <v/>
      </c>
      <c r="X673" s="153" t="str">
        <f t="shared" ca="1" si="298"/>
        <v/>
      </c>
      <c r="Y673" s="153" t="str">
        <f t="shared" ca="1" si="299"/>
        <v/>
      </c>
      <c r="Z673" s="153" t="str">
        <f t="shared" ca="1" si="300"/>
        <v/>
      </c>
      <c r="AA673" s="152" t="str">
        <f t="shared" ca="1" si="301"/>
        <v/>
      </c>
      <c r="AB673" s="152" t="str">
        <f t="shared" ca="1" si="302"/>
        <v/>
      </c>
      <c r="AC673" s="154" t="str">
        <f t="shared" ca="1" si="303"/>
        <v/>
      </c>
      <c r="AD673" s="154" t="str">
        <f t="shared" ca="1" si="304"/>
        <v/>
      </c>
      <c r="AE673" s="3">
        <f t="shared" ca="1" si="305"/>
        <v>0</v>
      </c>
      <c r="AF673" s="3">
        <f t="shared" ca="1" si="306"/>
        <v>0</v>
      </c>
      <c r="AG673" s="3" t="str">
        <f t="shared" ca="1" si="313"/>
        <v/>
      </c>
      <c r="AH673" s="4" t="str">
        <f t="shared" ca="1" si="307"/>
        <v/>
      </c>
      <c r="AI673" s="75">
        <f t="shared" ca="1" si="308"/>
        <v>-81.180141999199762</v>
      </c>
      <c r="AJ673" s="75">
        <f t="shared" ca="1" si="309"/>
        <v>-81.180141999199762</v>
      </c>
    </row>
    <row r="674" spans="1:36" ht="14.25">
      <c r="A674" s="41">
        <f t="shared" si="310"/>
        <v>608</v>
      </c>
      <c r="B674" s="150">
        <f ca="1">IF(ISNUMBER(A674),INDEX('MetaTrader Import'!$H$13:$J$5893,TRUNC(((A674-$A$39+1)-1)/3)+1,MOD((A674-$A$39+1)-1,3)+1),"")</f>
        <v>0</v>
      </c>
      <c r="C674" s="43">
        <f t="shared" ca="1" si="287"/>
        <v>19.968343121993399</v>
      </c>
      <c r="D674" s="43">
        <f t="shared" ca="1" si="288"/>
        <v>1.0457614820718557</v>
      </c>
      <c r="E674" s="43">
        <f t="shared" ca="1" si="289"/>
        <v>21.014104604065256</v>
      </c>
      <c r="F674" s="43">
        <f t="shared" ca="1" si="290"/>
        <v>2.1014104604065258</v>
      </c>
      <c r="G674" s="43">
        <f>IF(A674&lt;&gt;"",IF(A674&lt;Data!$G$11*0.25,$C$13/$G$32,IF(A674&gt;Data!$G$11*0.25,$C$13,$C$13*10)),"")</f>
        <v>2</v>
      </c>
      <c r="H674" s="43">
        <f>IF(A674&lt;&gt;"",IF(Data!$G$9="constant",$C$13,IF(Data!$G$9="squeeze",G674,F674)),"")</f>
        <v>2</v>
      </c>
      <c r="I674" s="38">
        <f ca="1">IF(ISNUMBER(A674),NORMINV(RAND(),0,IF(AND(Data!$G$9="squeeze",A674&lt;Data!$G$11*0.25),$H$32,1)*$C$30*$C$13)*($C$14*$C$12),"")</f>
        <v>-5.8400951703391115E-4</v>
      </c>
      <c r="J674" s="42">
        <f ca="1">IFERROR(IF(Data!$C$6="Real",B674,I674+J673+($C$14*$C$12)*(NORMINV(RAND(),$C$15,CHOOSE($G$13,$C$13,F674,G674)))),"")</f>
        <v>1.3418208856834744</v>
      </c>
      <c r="K674" s="88">
        <f>IF(ISNUMBER(A674), IF($G$16="fixed",$G$17,MIN(H674*Data!$C$7*$C$16*0.5,$C$17*Data!$C$7))*$C$12,"")</f>
        <v>8.0000000000000007E-5</v>
      </c>
      <c r="L674" s="42">
        <f t="shared" ca="1" si="314"/>
        <v>1.3418208856834744</v>
      </c>
      <c r="M674" s="44">
        <f t="shared" ca="1" si="315"/>
        <v>1.3418608856834744</v>
      </c>
      <c r="N674" s="44">
        <f t="shared" ca="1" si="316"/>
        <v>1.3417808856834743</v>
      </c>
      <c r="O674" s="108">
        <f t="shared" ca="1" si="291"/>
        <v>-0.13421545442021676</v>
      </c>
      <c r="P674" s="102">
        <f t="shared" ca="1" si="292"/>
        <v>6.3888742819149122</v>
      </c>
      <c r="Q674" s="102">
        <f t="shared" ca="1" si="293"/>
        <v>-0.52067247368566427</v>
      </c>
      <c r="R674" s="120">
        <f t="shared" ca="1" si="311"/>
        <v>1</v>
      </c>
      <c r="S674" s="54">
        <f t="shared" ca="1" si="312"/>
        <v>0</v>
      </c>
      <c r="T674" s="5" t="str">
        <f t="shared" ca="1" si="294"/>
        <v/>
      </c>
      <c r="U674" s="152" t="str">
        <f t="shared" ca="1" si="295"/>
        <v/>
      </c>
      <c r="V674" s="152" t="str">
        <f t="shared" ca="1" si="296"/>
        <v/>
      </c>
      <c r="W674" s="153" t="str">
        <f t="shared" ca="1" si="297"/>
        <v/>
      </c>
      <c r="X674" s="153" t="str">
        <f t="shared" ca="1" si="298"/>
        <v/>
      </c>
      <c r="Y674" s="153" t="str">
        <f t="shared" ca="1" si="299"/>
        <v/>
      </c>
      <c r="Z674" s="153" t="str">
        <f t="shared" ca="1" si="300"/>
        <v/>
      </c>
      <c r="AA674" s="152" t="str">
        <f t="shared" ca="1" si="301"/>
        <v/>
      </c>
      <c r="AB674" s="152" t="str">
        <f t="shared" ca="1" si="302"/>
        <v/>
      </c>
      <c r="AC674" s="154" t="str">
        <f t="shared" ca="1" si="303"/>
        <v/>
      </c>
      <c r="AD674" s="154" t="str">
        <f t="shared" ca="1" si="304"/>
        <v/>
      </c>
      <c r="AE674" s="3">
        <f t="shared" ca="1" si="305"/>
        <v>0</v>
      </c>
      <c r="AF674" s="3">
        <f t="shared" ca="1" si="306"/>
        <v>0</v>
      </c>
      <c r="AG674" s="3" t="str">
        <f t="shared" ca="1" si="313"/>
        <v/>
      </c>
      <c r="AH674" s="4" t="str">
        <f t="shared" ca="1" si="307"/>
        <v/>
      </c>
      <c r="AI674" s="75">
        <f t="shared" ca="1" si="308"/>
        <v>-81.180141999199762</v>
      </c>
      <c r="AJ674" s="75">
        <f t="shared" ca="1" si="309"/>
        <v>-81.180141999199762</v>
      </c>
    </row>
    <row r="675" spans="1:36" ht="14.25">
      <c r="A675" s="41">
        <f t="shared" si="310"/>
        <v>609</v>
      </c>
      <c r="B675" s="150">
        <f>IF(ISNUMBER(A675),INDEX('MetaTrader Import'!$H$13:$J$5893,TRUNC(((A675-$A$39+1)-1)/3)+1,MOD((A675-$A$39+1)-1,3)+1),"")</f>
        <v>0</v>
      </c>
      <c r="C675" s="43">
        <f t="shared" ca="1" si="287"/>
        <v>21.014104604065256</v>
      </c>
      <c r="D675" s="43">
        <f t="shared" ca="1" si="288"/>
        <v>-3.9279307860828894E-3</v>
      </c>
      <c r="E675" s="43">
        <f t="shared" ca="1" si="289"/>
        <v>21.010176673279172</v>
      </c>
      <c r="F675" s="43">
        <f t="shared" ca="1" si="290"/>
        <v>2.1010176673279171</v>
      </c>
      <c r="G675" s="43">
        <f>IF(A675&lt;&gt;"",IF(A675&lt;Data!$G$11*0.25,$C$13/$G$32,IF(A675&gt;Data!$G$11*0.25,$C$13,$C$13*10)),"")</f>
        <v>2</v>
      </c>
      <c r="H675" s="43">
        <f>IF(A675&lt;&gt;"",IF(Data!$G$9="constant",$C$13,IF(Data!$G$9="squeeze",G675,F675)),"")</f>
        <v>2</v>
      </c>
      <c r="I675" s="38">
        <f ca="1">IF(ISNUMBER(A675),NORMINV(RAND(),0,IF(AND(Data!$G$9="squeeze",A675&lt;Data!$G$11*0.25),$H$32,1)*$C$30*$C$13)*($C$14*$C$12),"")</f>
        <v>-3.4712812901095571E-4</v>
      </c>
      <c r="J675" s="42">
        <f ca="1">IFERROR(IF(Data!$C$6="Real",B675,I675+J674+($C$14*$C$12)*(NORMINV(RAND(),$C$15,CHOOSE($G$13,$C$13,F675,G675)))),"")</f>
        <v>1.3406215233230185</v>
      </c>
      <c r="K675" s="88">
        <f>IF(ISNUMBER(A675), IF($G$16="fixed",$G$17,MIN(H675*Data!$C$7*$C$16*0.5,$C$17*Data!$C$7))*$C$12,"")</f>
        <v>8.0000000000000007E-5</v>
      </c>
      <c r="L675" s="42">
        <f t="shared" ca="1" si="314"/>
        <v>1.3406215233230185</v>
      </c>
      <c r="M675" s="44">
        <f t="shared" ca="1" si="315"/>
        <v>1.3406615233230186</v>
      </c>
      <c r="N675" s="44">
        <f t="shared" ca="1" si="316"/>
        <v>1.3405815233230185</v>
      </c>
      <c r="O675" s="108">
        <f t="shared" ca="1" si="291"/>
        <v>-0.88268775304250247</v>
      </c>
      <c r="P675" s="102">
        <f t="shared" ca="1" si="292"/>
        <v>6.8707986337606251</v>
      </c>
      <c r="Q675" s="102">
        <f t="shared" ca="1" si="293"/>
        <v>-0.71306955198222899</v>
      </c>
      <c r="R675" s="120">
        <f t="shared" ca="1" si="311"/>
        <v>1</v>
      </c>
      <c r="S675" s="54">
        <f t="shared" ca="1" si="312"/>
        <v>0</v>
      </c>
      <c r="T675" s="5" t="str">
        <f t="shared" ca="1" si="294"/>
        <v/>
      </c>
      <c r="U675" s="152" t="str">
        <f t="shared" ca="1" si="295"/>
        <v/>
      </c>
      <c r="V675" s="152" t="str">
        <f t="shared" ca="1" si="296"/>
        <v/>
      </c>
      <c r="W675" s="153" t="str">
        <f t="shared" ca="1" si="297"/>
        <v/>
      </c>
      <c r="X675" s="153" t="str">
        <f t="shared" ca="1" si="298"/>
        <v/>
      </c>
      <c r="Y675" s="153" t="str">
        <f t="shared" ca="1" si="299"/>
        <v/>
      </c>
      <c r="Z675" s="153" t="str">
        <f t="shared" ca="1" si="300"/>
        <v/>
      </c>
      <c r="AA675" s="152" t="str">
        <f t="shared" ca="1" si="301"/>
        <v/>
      </c>
      <c r="AB675" s="152" t="str">
        <f t="shared" ca="1" si="302"/>
        <v/>
      </c>
      <c r="AC675" s="154" t="str">
        <f t="shared" ca="1" si="303"/>
        <v/>
      </c>
      <c r="AD675" s="154" t="str">
        <f t="shared" ca="1" si="304"/>
        <v/>
      </c>
      <c r="AE675" s="3">
        <f t="shared" ca="1" si="305"/>
        <v>0</v>
      </c>
      <c r="AF675" s="3">
        <f t="shared" ca="1" si="306"/>
        <v>0</v>
      </c>
      <c r="AG675" s="3" t="str">
        <f t="shared" ca="1" si="313"/>
        <v/>
      </c>
      <c r="AH675" s="4" t="str">
        <f t="shared" ca="1" si="307"/>
        <v/>
      </c>
      <c r="AI675" s="75">
        <f t="shared" ca="1" si="308"/>
        <v>-81.180141999199762</v>
      </c>
      <c r="AJ675" s="75">
        <f t="shared" ca="1" si="309"/>
        <v>-81.180141999199762</v>
      </c>
    </row>
    <row r="676" spans="1:36" ht="14.25">
      <c r="A676" s="41">
        <f t="shared" si="310"/>
        <v>610</v>
      </c>
      <c r="B676" s="150">
        <f ca="1">IF(ISNUMBER(A676),INDEX('MetaTrader Import'!$H$13:$J$5893,TRUNC(((A676-$A$39+1)-1)/3)+1,MOD((A676-$A$39+1)-1,3)+1),"")</f>
        <v>0</v>
      </c>
      <c r="C676" s="43">
        <f t="shared" ca="1" si="287"/>
        <v>21.010176673279172</v>
      </c>
      <c r="D676" s="43">
        <f t="shared" ca="1" si="288"/>
        <v>-1.6534659614290126E-2</v>
      </c>
      <c r="E676" s="43">
        <f t="shared" ca="1" si="289"/>
        <v>20.993642013664882</v>
      </c>
      <c r="F676" s="43">
        <f t="shared" ca="1" si="290"/>
        <v>2.0993642013664884</v>
      </c>
      <c r="G676" s="43">
        <f>IF(A676&lt;&gt;"",IF(A676&lt;Data!$G$11*0.25,$C$13/$G$32,IF(A676&gt;Data!$G$11*0.25,$C$13,$C$13*10)),"")</f>
        <v>2</v>
      </c>
      <c r="H676" s="43">
        <f>IF(A676&lt;&gt;"",IF(Data!$G$9="constant",$C$13,IF(Data!$G$9="squeeze",G676,F676)),"")</f>
        <v>2</v>
      </c>
      <c r="I676" s="38">
        <f ca="1">IF(ISNUMBER(A676),NORMINV(RAND(),0,IF(AND(Data!$G$9="squeeze",A676&lt;Data!$G$11*0.25),$H$32,1)*$C$30*$C$13)*($C$14*$C$12),"")</f>
        <v>3.0191666565636011E-4</v>
      </c>
      <c r="J676" s="42">
        <f ca="1">IFERROR(IF(Data!$C$6="Real",B676,I676+J675+($C$14*$C$12)*(NORMINV(RAND(),$C$15,CHOOSE($G$13,$C$13,F676,G676)))),"")</f>
        <v>1.3407421059445448</v>
      </c>
      <c r="K676" s="88">
        <f>IF(ISNUMBER(A676), IF($G$16="fixed",$G$17,MIN(H676*Data!$C$7*$C$16*0.5,$C$17*Data!$C$7))*$C$12,"")</f>
        <v>8.0000000000000007E-5</v>
      </c>
      <c r="L676" s="42">
        <f t="shared" ca="1" si="314"/>
        <v>1.3407421059445448</v>
      </c>
      <c r="M676" s="44">
        <f t="shared" ca="1" si="315"/>
        <v>1.3407821059445448</v>
      </c>
      <c r="N676" s="44">
        <f t="shared" ca="1" si="316"/>
        <v>1.3407021059445448</v>
      </c>
      <c r="O676" s="108">
        <f t="shared" ca="1" si="291"/>
        <v>-1.3216254600696022</v>
      </c>
      <c r="P676" s="102">
        <f t="shared" ca="1" si="292"/>
        <v>7.7795479703182471</v>
      </c>
      <c r="Q676" s="102">
        <f t="shared" ca="1" si="293"/>
        <v>-0.83906086532378266</v>
      </c>
      <c r="R676" s="120">
        <f t="shared" ca="1" si="311"/>
        <v>1</v>
      </c>
      <c r="S676" s="54">
        <f t="shared" ca="1" si="312"/>
        <v>0</v>
      </c>
      <c r="T676" s="5" t="str">
        <f t="shared" ca="1" si="294"/>
        <v/>
      </c>
      <c r="U676" s="152" t="str">
        <f t="shared" ca="1" si="295"/>
        <v/>
      </c>
      <c r="V676" s="152" t="str">
        <f t="shared" ca="1" si="296"/>
        <v/>
      </c>
      <c r="W676" s="153" t="str">
        <f t="shared" ca="1" si="297"/>
        <v/>
      </c>
      <c r="X676" s="153" t="str">
        <f t="shared" ca="1" si="298"/>
        <v/>
      </c>
      <c r="Y676" s="153" t="str">
        <f t="shared" ca="1" si="299"/>
        <v/>
      </c>
      <c r="Z676" s="153" t="str">
        <f t="shared" ca="1" si="300"/>
        <v/>
      </c>
      <c r="AA676" s="152" t="str">
        <f t="shared" ca="1" si="301"/>
        <v/>
      </c>
      <c r="AB676" s="152" t="str">
        <f t="shared" ca="1" si="302"/>
        <v/>
      </c>
      <c r="AC676" s="154" t="str">
        <f t="shared" ca="1" si="303"/>
        <v/>
      </c>
      <c r="AD676" s="154" t="str">
        <f t="shared" ca="1" si="304"/>
        <v/>
      </c>
      <c r="AE676" s="3">
        <f t="shared" ca="1" si="305"/>
        <v>0</v>
      </c>
      <c r="AF676" s="3">
        <f t="shared" ca="1" si="306"/>
        <v>0</v>
      </c>
      <c r="AG676" s="3" t="str">
        <f t="shared" ca="1" si="313"/>
        <v/>
      </c>
      <c r="AH676" s="4" t="str">
        <f t="shared" ca="1" si="307"/>
        <v/>
      </c>
      <c r="AI676" s="75">
        <f t="shared" ca="1" si="308"/>
        <v>-81.180141999199762</v>
      </c>
      <c r="AJ676" s="75">
        <f t="shared" ca="1" si="309"/>
        <v>-81.180141999199762</v>
      </c>
    </row>
    <row r="677" spans="1:36" ht="14.25">
      <c r="A677" s="41">
        <f t="shared" si="310"/>
        <v>611</v>
      </c>
      <c r="B677" s="150">
        <f ca="1">IF(ISNUMBER(A677),INDEX('MetaTrader Import'!$H$13:$J$5893,TRUNC(((A677-$A$39+1)-1)/3)+1,MOD((A677-$A$39+1)-1,3)+1),"")</f>
        <v>0</v>
      </c>
      <c r="C677" s="43">
        <f t="shared" ca="1" si="287"/>
        <v>20.993642013664882</v>
      </c>
      <c r="D677" s="43">
        <f t="shared" ca="1" si="288"/>
        <v>0.81188629801274981</v>
      </c>
      <c r="E677" s="43">
        <f t="shared" ca="1" si="289"/>
        <v>21.80552831167763</v>
      </c>
      <c r="F677" s="43">
        <f t="shared" ca="1" si="290"/>
        <v>2.1805528311677631</v>
      </c>
      <c r="G677" s="43">
        <f>IF(A677&lt;&gt;"",IF(A677&lt;Data!$G$11*0.25,$C$13/$G$32,IF(A677&gt;Data!$G$11*0.25,$C$13,$C$13*10)),"")</f>
        <v>2</v>
      </c>
      <c r="H677" s="43">
        <f>IF(A677&lt;&gt;"",IF(Data!$G$9="constant",$C$13,IF(Data!$G$9="squeeze",G677,F677)),"")</f>
        <v>2</v>
      </c>
      <c r="I677" s="38">
        <f ca="1">IF(ISNUMBER(A677),NORMINV(RAND(),0,IF(AND(Data!$G$9="squeeze",A677&lt;Data!$G$11*0.25),$H$32,1)*$C$30*$C$13)*($C$14*$C$12),"")</f>
        <v>1.4249271011144516E-5</v>
      </c>
      <c r="J677" s="42">
        <f ca="1">IFERROR(IF(Data!$C$6="Real",B677,I677+J676+($C$14*$C$12)*(NORMINV(RAND(),$C$15,CHOOSE($G$13,$C$13,F677,G677)))),"")</f>
        <v>1.3408841154363309</v>
      </c>
      <c r="K677" s="88">
        <f>IF(ISNUMBER(A677), IF($G$16="fixed",$G$17,MIN(H677*Data!$C$7*$C$16*0.5,$C$17*Data!$C$7))*$C$12,"")</f>
        <v>8.0000000000000007E-5</v>
      </c>
      <c r="L677" s="42">
        <f t="shared" ca="1" si="314"/>
        <v>1.3408841154363309</v>
      </c>
      <c r="M677" s="44">
        <f t="shared" ca="1" si="315"/>
        <v>1.3409241154363309</v>
      </c>
      <c r="N677" s="44">
        <f t="shared" ca="1" si="316"/>
        <v>1.3408441154363309</v>
      </c>
      <c r="O677" s="108">
        <f t="shared" ca="1" si="291"/>
        <v>-1.4773184846753129</v>
      </c>
      <c r="P677" s="102">
        <f t="shared" ca="1" si="292"/>
        <v>8.2258043239460399</v>
      </c>
      <c r="Q677" s="102">
        <f t="shared" ca="1" si="293"/>
        <v>-0.87754074720046638</v>
      </c>
      <c r="R677" s="120">
        <f t="shared" ca="1" si="311"/>
        <v>1</v>
      </c>
      <c r="S677" s="54">
        <f t="shared" ca="1" si="312"/>
        <v>0</v>
      </c>
      <c r="T677" s="5" t="str">
        <f t="shared" ca="1" si="294"/>
        <v/>
      </c>
      <c r="U677" s="152" t="str">
        <f t="shared" ca="1" si="295"/>
        <v/>
      </c>
      <c r="V677" s="152" t="str">
        <f t="shared" ca="1" si="296"/>
        <v/>
      </c>
      <c r="W677" s="153" t="str">
        <f t="shared" ca="1" si="297"/>
        <v/>
      </c>
      <c r="X677" s="153" t="str">
        <f t="shared" ca="1" si="298"/>
        <v/>
      </c>
      <c r="Y677" s="153" t="str">
        <f t="shared" ca="1" si="299"/>
        <v/>
      </c>
      <c r="Z677" s="153" t="str">
        <f t="shared" ca="1" si="300"/>
        <v/>
      </c>
      <c r="AA677" s="152" t="str">
        <f t="shared" ca="1" si="301"/>
        <v/>
      </c>
      <c r="AB677" s="152" t="str">
        <f t="shared" ca="1" si="302"/>
        <v/>
      </c>
      <c r="AC677" s="154" t="str">
        <f t="shared" ca="1" si="303"/>
        <v/>
      </c>
      <c r="AD677" s="154" t="str">
        <f t="shared" ca="1" si="304"/>
        <v/>
      </c>
      <c r="AE677" s="3">
        <f t="shared" ca="1" si="305"/>
        <v>0</v>
      </c>
      <c r="AF677" s="3">
        <f t="shared" ca="1" si="306"/>
        <v>0</v>
      </c>
      <c r="AG677" s="3" t="str">
        <f t="shared" ca="1" si="313"/>
        <v/>
      </c>
      <c r="AH677" s="4" t="str">
        <f t="shared" ca="1" si="307"/>
        <v/>
      </c>
      <c r="AI677" s="75">
        <f t="shared" ca="1" si="308"/>
        <v>-81.180141999199762</v>
      </c>
      <c r="AJ677" s="75">
        <f t="shared" ca="1" si="309"/>
        <v>-81.180141999199762</v>
      </c>
    </row>
    <row r="678" spans="1:36" ht="14.25">
      <c r="A678" s="41">
        <f t="shared" si="310"/>
        <v>612</v>
      </c>
      <c r="B678" s="150">
        <f>IF(ISNUMBER(A678),INDEX('MetaTrader Import'!$H$13:$J$5893,TRUNC(((A678-$A$39+1)-1)/3)+1,MOD((A678-$A$39+1)-1,3)+1),"")</f>
        <v>0</v>
      </c>
      <c r="C678" s="43">
        <f t="shared" ca="1" si="287"/>
        <v>21.80552831167763</v>
      </c>
      <c r="D678" s="43">
        <f t="shared" ca="1" si="288"/>
        <v>-0.8205761129536927</v>
      </c>
      <c r="E678" s="43">
        <f t="shared" ca="1" si="289"/>
        <v>20.984952198723938</v>
      </c>
      <c r="F678" s="43">
        <f t="shared" ca="1" si="290"/>
        <v>2.0984952198723938</v>
      </c>
      <c r="G678" s="43">
        <f>IF(A678&lt;&gt;"",IF(A678&lt;Data!$G$11*0.25,$C$13/$G$32,IF(A678&gt;Data!$G$11*0.25,$C$13,$C$13*10)),"")</f>
        <v>2</v>
      </c>
      <c r="H678" s="43">
        <f>IF(A678&lt;&gt;"",IF(Data!$G$9="constant",$C$13,IF(Data!$G$9="squeeze",G678,F678)),"")</f>
        <v>2</v>
      </c>
      <c r="I678" s="38">
        <f ca="1">IF(ISNUMBER(A678),NORMINV(RAND(),0,IF(AND(Data!$G$9="squeeze",A678&lt;Data!$G$11*0.25),$H$32,1)*$C$30*$C$13)*($C$14*$C$12),"")</f>
        <v>-9.9641648083114779E-5</v>
      </c>
      <c r="J678" s="42">
        <f ca="1">IFERROR(IF(Data!$C$6="Real",B678,I678+J677+($C$14*$C$12)*(NORMINV(RAND(),$C$15,CHOOSE($G$13,$C$13,F678,G678)))),"")</f>
        <v>1.3415758527548567</v>
      </c>
      <c r="K678" s="88">
        <f>IF(ISNUMBER(A678), IF($G$16="fixed",$G$17,MIN(H678*Data!$C$7*$C$16*0.5,$C$17*Data!$C$7))*$C$12,"")</f>
        <v>8.0000000000000007E-5</v>
      </c>
      <c r="L678" s="42">
        <f t="shared" ca="1" si="314"/>
        <v>1.3415758527548567</v>
      </c>
      <c r="M678" s="44">
        <f t="shared" ca="1" si="315"/>
        <v>1.3416158527548567</v>
      </c>
      <c r="N678" s="44">
        <f t="shared" ca="1" si="316"/>
        <v>1.3415358527548567</v>
      </c>
      <c r="O678" s="108">
        <f t="shared" ca="1" si="291"/>
        <v>-1.5143386623029627</v>
      </c>
      <c r="P678" s="102">
        <f t="shared" ca="1" si="292"/>
        <v>8.2631418617041206</v>
      </c>
      <c r="Q678" s="102">
        <f t="shared" ca="1" si="293"/>
        <v>-0.8639824968914902</v>
      </c>
      <c r="R678" s="120">
        <f t="shared" ca="1" si="311"/>
        <v>1</v>
      </c>
      <c r="S678" s="54">
        <f t="shared" ca="1" si="312"/>
        <v>0</v>
      </c>
      <c r="T678" s="5" t="str">
        <f t="shared" ca="1" si="294"/>
        <v/>
      </c>
      <c r="U678" s="152" t="str">
        <f t="shared" ca="1" si="295"/>
        <v/>
      </c>
      <c r="V678" s="152" t="str">
        <f t="shared" ca="1" si="296"/>
        <v/>
      </c>
      <c r="W678" s="153" t="str">
        <f t="shared" ca="1" si="297"/>
        <v/>
      </c>
      <c r="X678" s="153" t="str">
        <f t="shared" ca="1" si="298"/>
        <v/>
      </c>
      <c r="Y678" s="153" t="str">
        <f t="shared" ca="1" si="299"/>
        <v/>
      </c>
      <c r="Z678" s="153" t="str">
        <f t="shared" ca="1" si="300"/>
        <v/>
      </c>
      <c r="AA678" s="152" t="str">
        <f t="shared" ca="1" si="301"/>
        <v/>
      </c>
      <c r="AB678" s="152" t="str">
        <f t="shared" ca="1" si="302"/>
        <v/>
      </c>
      <c r="AC678" s="154" t="str">
        <f t="shared" ca="1" si="303"/>
        <v/>
      </c>
      <c r="AD678" s="154" t="str">
        <f t="shared" ca="1" si="304"/>
        <v/>
      </c>
      <c r="AE678" s="3">
        <f t="shared" ca="1" si="305"/>
        <v>0</v>
      </c>
      <c r="AF678" s="3">
        <f t="shared" ca="1" si="306"/>
        <v>0</v>
      </c>
      <c r="AG678" s="3" t="str">
        <f t="shared" ca="1" si="313"/>
        <v/>
      </c>
      <c r="AH678" s="4" t="str">
        <f t="shared" ca="1" si="307"/>
        <v/>
      </c>
      <c r="AI678" s="75">
        <f t="shared" ca="1" si="308"/>
        <v>-81.180141999199762</v>
      </c>
      <c r="AJ678" s="75">
        <f t="shared" ca="1" si="309"/>
        <v>-81.180141999199762</v>
      </c>
    </row>
    <row r="679" spans="1:36" ht="14.25">
      <c r="A679" s="41">
        <f t="shared" si="310"/>
        <v>613</v>
      </c>
      <c r="B679" s="150">
        <f ca="1">IF(ISNUMBER(A679),INDEX('MetaTrader Import'!$H$13:$J$5893,TRUNC(((A679-$A$39+1)-1)/3)+1,MOD((A679-$A$39+1)-1,3)+1),"")</f>
        <v>0</v>
      </c>
      <c r="C679" s="43">
        <f t="shared" ca="1" si="287"/>
        <v>20.984952198723938</v>
      </c>
      <c r="D679" s="43">
        <f t="shared" ca="1" si="288"/>
        <v>0.37999196353651765</v>
      </c>
      <c r="E679" s="43">
        <f t="shared" ca="1" si="289"/>
        <v>21.364944162260457</v>
      </c>
      <c r="F679" s="43">
        <f t="shared" ca="1" si="290"/>
        <v>2.1364944162260455</v>
      </c>
      <c r="G679" s="43">
        <f>IF(A679&lt;&gt;"",IF(A679&lt;Data!$G$11*0.25,$C$13/$G$32,IF(A679&gt;Data!$G$11*0.25,$C$13,$C$13*10)),"")</f>
        <v>2</v>
      </c>
      <c r="H679" s="43">
        <f>IF(A679&lt;&gt;"",IF(Data!$G$9="constant",$C$13,IF(Data!$G$9="squeeze",G679,F679)),"")</f>
        <v>2</v>
      </c>
      <c r="I679" s="38">
        <f ca="1">IF(ISNUMBER(A679),NORMINV(RAND(),0,IF(AND(Data!$G$9="squeeze",A679&lt;Data!$G$11*0.25),$H$32,1)*$C$30*$C$13)*($C$14*$C$12),"")</f>
        <v>1.5355943667542222E-4</v>
      </c>
      <c r="J679" s="42">
        <f ca="1">IFERROR(IF(Data!$C$6="Real",B679,I679+J678+($C$14*$C$12)*(NORMINV(RAND(),$C$15,CHOOSE($G$13,$C$13,F679,G679)))),"")</f>
        <v>1.3418230588011222</v>
      </c>
      <c r="K679" s="88">
        <f>IF(ISNUMBER(A679), IF($G$16="fixed",$G$17,MIN(H679*Data!$C$7*$C$16*0.5,$C$17*Data!$C$7))*$C$12,"")</f>
        <v>8.0000000000000007E-5</v>
      </c>
      <c r="L679" s="42">
        <f t="shared" ca="1" si="314"/>
        <v>1.3418230588011222</v>
      </c>
      <c r="M679" s="44">
        <f t="shared" ca="1" si="315"/>
        <v>1.3418630588011222</v>
      </c>
      <c r="N679" s="44">
        <f t="shared" ca="1" si="316"/>
        <v>1.3417830588011221</v>
      </c>
      <c r="O679" s="108">
        <f t="shared" ca="1" si="291"/>
        <v>-1.458973990902525</v>
      </c>
      <c r="P679" s="102">
        <f t="shared" ca="1" si="292"/>
        <v>8.2268348209529165</v>
      </c>
      <c r="Q679" s="102">
        <f t="shared" ca="1" si="293"/>
        <v>-0.81047864644522694</v>
      </c>
      <c r="R679" s="120">
        <f t="shared" ca="1" si="311"/>
        <v>1</v>
      </c>
      <c r="S679" s="54">
        <f t="shared" ca="1" si="312"/>
        <v>0</v>
      </c>
      <c r="T679" s="5" t="str">
        <f t="shared" ca="1" si="294"/>
        <v/>
      </c>
      <c r="U679" s="152" t="str">
        <f t="shared" ca="1" si="295"/>
        <v/>
      </c>
      <c r="V679" s="152" t="str">
        <f t="shared" ca="1" si="296"/>
        <v/>
      </c>
      <c r="W679" s="153" t="str">
        <f t="shared" ca="1" si="297"/>
        <v/>
      </c>
      <c r="X679" s="153" t="str">
        <f t="shared" ca="1" si="298"/>
        <v/>
      </c>
      <c r="Y679" s="153" t="str">
        <f t="shared" ca="1" si="299"/>
        <v/>
      </c>
      <c r="Z679" s="153" t="str">
        <f t="shared" ca="1" si="300"/>
        <v/>
      </c>
      <c r="AA679" s="152" t="str">
        <f t="shared" ca="1" si="301"/>
        <v/>
      </c>
      <c r="AB679" s="152" t="str">
        <f t="shared" ca="1" si="302"/>
        <v/>
      </c>
      <c r="AC679" s="154" t="str">
        <f t="shared" ca="1" si="303"/>
        <v/>
      </c>
      <c r="AD679" s="154" t="str">
        <f t="shared" ca="1" si="304"/>
        <v/>
      </c>
      <c r="AE679" s="3">
        <f t="shared" ca="1" si="305"/>
        <v>0</v>
      </c>
      <c r="AF679" s="3">
        <f t="shared" ca="1" si="306"/>
        <v>0</v>
      </c>
      <c r="AG679" s="3" t="str">
        <f t="shared" ca="1" si="313"/>
        <v/>
      </c>
      <c r="AH679" s="4" t="str">
        <f t="shared" ca="1" si="307"/>
        <v/>
      </c>
      <c r="AI679" s="75">
        <f t="shared" ca="1" si="308"/>
        <v>-81.180141999199762</v>
      </c>
      <c r="AJ679" s="75">
        <f t="shared" ca="1" si="309"/>
        <v>-81.180141999199762</v>
      </c>
    </row>
    <row r="680" spans="1:36" ht="14.25">
      <c r="A680" s="41">
        <f t="shared" si="310"/>
        <v>614</v>
      </c>
      <c r="B680" s="150">
        <f ca="1">IF(ISNUMBER(A680),INDEX('MetaTrader Import'!$H$13:$J$5893,TRUNC(((A680-$A$39+1)-1)/3)+1,MOD((A680-$A$39+1)-1,3)+1),"")</f>
        <v>0</v>
      </c>
      <c r="C680" s="43">
        <f t="shared" ca="1" si="287"/>
        <v>21.364944162260457</v>
      </c>
      <c r="D680" s="43">
        <f t="shared" ca="1" si="288"/>
        <v>-0.36939065540626137</v>
      </c>
      <c r="E680" s="43">
        <f t="shared" ca="1" si="289"/>
        <v>20.995553506854197</v>
      </c>
      <c r="F680" s="43">
        <f t="shared" ca="1" si="290"/>
        <v>2.0995553506854199</v>
      </c>
      <c r="G680" s="43">
        <f>IF(A680&lt;&gt;"",IF(A680&lt;Data!$G$11*0.25,$C$13/$G$32,IF(A680&gt;Data!$G$11*0.25,$C$13,$C$13*10)),"")</f>
        <v>2</v>
      </c>
      <c r="H680" s="43">
        <f>IF(A680&lt;&gt;"",IF(Data!$G$9="constant",$C$13,IF(Data!$G$9="squeeze",G680,F680)),"")</f>
        <v>2</v>
      </c>
      <c r="I680" s="38">
        <f ca="1">IF(ISNUMBER(A680),NORMINV(RAND(),0,IF(AND(Data!$G$9="squeeze",A680&lt;Data!$G$11*0.25),$H$32,1)*$C$30*$C$13)*($C$14*$C$12),"")</f>
        <v>3.4381187133175465E-4</v>
      </c>
      <c r="J680" s="42">
        <f ca="1">IFERROR(IF(Data!$C$6="Real",B680,I680+J679+($C$14*$C$12)*(NORMINV(RAND(),$C$15,CHOOSE($G$13,$C$13,F680,G680)))),"")</f>
        <v>1.3425917584252876</v>
      </c>
      <c r="K680" s="88">
        <f>IF(ISNUMBER(A680), IF($G$16="fixed",$G$17,MIN(H680*Data!$C$7*$C$16*0.5,$C$17*Data!$C$7))*$C$12,"")</f>
        <v>8.0000000000000007E-5</v>
      </c>
      <c r="L680" s="42">
        <f t="shared" ca="1" si="314"/>
        <v>1.3425917584252876</v>
      </c>
      <c r="M680" s="44">
        <f t="shared" ca="1" si="315"/>
        <v>1.3426317584252876</v>
      </c>
      <c r="N680" s="44">
        <f t="shared" ca="1" si="316"/>
        <v>1.3425517584252875</v>
      </c>
      <c r="O680" s="108">
        <f t="shared" ca="1" si="291"/>
        <v>-1.0101638714495003</v>
      </c>
      <c r="P680" s="102">
        <f t="shared" ca="1" si="292"/>
        <v>8.0126856768347068</v>
      </c>
      <c r="Q680" s="102">
        <f t="shared" ca="1" si="293"/>
        <v>-0.72047903869242125</v>
      </c>
      <c r="R680" s="120">
        <f t="shared" ca="1" si="311"/>
        <v>1</v>
      </c>
      <c r="S680" s="54">
        <f t="shared" ca="1" si="312"/>
        <v>0</v>
      </c>
      <c r="T680" s="5" t="str">
        <f t="shared" ca="1" si="294"/>
        <v/>
      </c>
      <c r="U680" s="152" t="str">
        <f t="shared" ca="1" si="295"/>
        <v/>
      </c>
      <c r="V680" s="152" t="str">
        <f t="shared" ca="1" si="296"/>
        <v/>
      </c>
      <c r="W680" s="153" t="str">
        <f t="shared" ca="1" si="297"/>
        <v/>
      </c>
      <c r="X680" s="153" t="str">
        <f t="shared" ca="1" si="298"/>
        <v/>
      </c>
      <c r="Y680" s="153" t="str">
        <f t="shared" ca="1" si="299"/>
        <v/>
      </c>
      <c r="Z680" s="153" t="str">
        <f t="shared" ca="1" si="300"/>
        <v/>
      </c>
      <c r="AA680" s="152" t="str">
        <f t="shared" ca="1" si="301"/>
        <v/>
      </c>
      <c r="AB680" s="152" t="str">
        <f t="shared" ca="1" si="302"/>
        <v/>
      </c>
      <c r="AC680" s="154" t="str">
        <f t="shared" ca="1" si="303"/>
        <v/>
      </c>
      <c r="AD680" s="154" t="str">
        <f t="shared" ca="1" si="304"/>
        <v/>
      </c>
      <c r="AE680" s="3">
        <f t="shared" ca="1" si="305"/>
        <v>0</v>
      </c>
      <c r="AF680" s="3">
        <f t="shared" ca="1" si="306"/>
        <v>0</v>
      </c>
      <c r="AG680" s="3" t="str">
        <f t="shared" ca="1" si="313"/>
        <v/>
      </c>
      <c r="AH680" s="4" t="str">
        <f t="shared" ca="1" si="307"/>
        <v/>
      </c>
      <c r="AI680" s="75">
        <f t="shared" ca="1" si="308"/>
        <v>-81.180141999199762</v>
      </c>
      <c r="AJ680" s="75">
        <f t="shared" ca="1" si="309"/>
        <v>-81.180141999199762</v>
      </c>
    </row>
    <row r="681" spans="1:36" ht="14.25">
      <c r="A681" s="41">
        <f t="shared" si="310"/>
        <v>615</v>
      </c>
      <c r="B681" s="150">
        <f>IF(ISNUMBER(A681),INDEX('MetaTrader Import'!$H$13:$J$5893,TRUNC(((A681-$A$39+1)-1)/3)+1,MOD((A681-$A$39+1)-1,3)+1),"")</f>
        <v>0</v>
      </c>
      <c r="C681" s="43">
        <f t="shared" ca="1" si="287"/>
        <v>20.995553506854197</v>
      </c>
      <c r="D681" s="43">
        <f t="shared" ca="1" si="288"/>
        <v>-1.1777281116924274</v>
      </c>
      <c r="E681" s="43">
        <f t="shared" ca="1" si="289"/>
        <v>19.817825395161769</v>
      </c>
      <c r="F681" s="43">
        <f t="shared" ca="1" si="290"/>
        <v>1.981782539516177</v>
      </c>
      <c r="G681" s="43">
        <f>IF(A681&lt;&gt;"",IF(A681&lt;Data!$G$11*0.25,$C$13/$G$32,IF(A681&gt;Data!$G$11*0.25,$C$13,$C$13*10)),"")</f>
        <v>2</v>
      </c>
      <c r="H681" s="43">
        <f>IF(A681&lt;&gt;"",IF(Data!$G$9="constant",$C$13,IF(Data!$G$9="squeeze",G681,F681)),"")</f>
        <v>2</v>
      </c>
      <c r="I681" s="38">
        <f ca="1">IF(ISNUMBER(A681),NORMINV(RAND(),0,IF(AND(Data!$G$9="squeeze",A681&lt;Data!$G$11*0.25),$H$32,1)*$C$30*$C$13)*($C$14*$C$12),"")</f>
        <v>-1.8614865519309262E-4</v>
      </c>
      <c r="J681" s="42">
        <f ca="1">IFERROR(IF(Data!$C$6="Real",B681,I681+J680+($C$14*$C$12)*(NORMINV(RAND(),$C$15,CHOOSE($G$13,$C$13,F681,G681)))),"")</f>
        <v>1.3429379015148273</v>
      </c>
      <c r="K681" s="88">
        <f>IF(ISNUMBER(A681), IF($G$16="fixed",$G$17,MIN(H681*Data!$C$7*$C$16*0.5,$C$17*Data!$C$7))*$C$12,"")</f>
        <v>8.0000000000000007E-5</v>
      </c>
      <c r="L681" s="42">
        <f t="shared" ca="1" si="314"/>
        <v>1.3429379015148273</v>
      </c>
      <c r="M681" s="44">
        <f t="shared" ca="1" si="315"/>
        <v>1.3429779015148273</v>
      </c>
      <c r="N681" s="44">
        <f t="shared" ca="1" si="316"/>
        <v>1.3428979015148272</v>
      </c>
      <c r="O681" s="108">
        <f t="shared" ca="1" si="291"/>
        <v>-0.42148868196749206</v>
      </c>
      <c r="P681" s="102">
        <f t="shared" ca="1" si="292"/>
        <v>7.9193149340538147</v>
      </c>
      <c r="Q681" s="102">
        <f t="shared" ca="1" si="293"/>
        <v>-0.59063037670975016</v>
      </c>
      <c r="R681" s="120">
        <f t="shared" ca="1" si="311"/>
        <v>1</v>
      </c>
      <c r="S681" s="54">
        <f t="shared" ca="1" si="312"/>
        <v>0</v>
      </c>
      <c r="T681" s="5" t="str">
        <f t="shared" ca="1" si="294"/>
        <v/>
      </c>
      <c r="U681" s="152" t="str">
        <f t="shared" ca="1" si="295"/>
        <v/>
      </c>
      <c r="V681" s="152" t="str">
        <f t="shared" ca="1" si="296"/>
        <v/>
      </c>
      <c r="W681" s="153" t="str">
        <f t="shared" ca="1" si="297"/>
        <v/>
      </c>
      <c r="X681" s="153" t="str">
        <f t="shared" ca="1" si="298"/>
        <v/>
      </c>
      <c r="Y681" s="153" t="str">
        <f t="shared" ca="1" si="299"/>
        <v/>
      </c>
      <c r="Z681" s="153" t="str">
        <f t="shared" ca="1" si="300"/>
        <v/>
      </c>
      <c r="AA681" s="152" t="str">
        <f t="shared" ca="1" si="301"/>
        <v/>
      </c>
      <c r="AB681" s="152" t="str">
        <f t="shared" ca="1" si="302"/>
        <v/>
      </c>
      <c r="AC681" s="154" t="str">
        <f t="shared" ca="1" si="303"/>
        <v/>
      </c>
      <c r="AD681" s="154" t="str">
        <f t="shared" ca="1" si="304"/>
        <v/>
      </c>
      <c r="AE681" s="3">
        <f t="shared" ca="1" si="305"/>
        <v>0</v>
      </c>
      <c r="AF681" s="3">
        <f t="shared" ca="1" si="306"/>
        <v>0</v>
      </c>
      <c r="AG681" s="3" t="str">
        <f t="shared" ca="1" si="313"/>
        <v/>
      </c>
      <c r="AH681" s="4" t="str">
        <f t="shared" ca="1" si="307"/>
        <v/>
      </c>
      <c r="AI681" s="75">
        <f t="shared" ca="1" si="308"/>
        <v>-81.180141999199762</v>
      </c>
      <c r="AJ681" s="75">
        <f t="shared" ca="1" si="309"/>
        <v>-81.180141999199762</v>
      </c>
    </row>
    <row r="682" spans="1:36" ht="14.25">
      <c r="A682" s="41">
        <f t="shared" si="310"/>
        <v>616</v>
      </c>
      <c r="B682" s="150">
        <f ca="1">IF(ISNUMBER(A682),INDEX('MetaTrader Import'!$H$13:$J$5893,TRUNC(((A682-$A$39+1)-1)/3)+1,MOD((A682-$A$39+1)-1,3)+1),"")</f>
        <v>0</v>
      </c>
      <c r="C682" s="43">
        <f t="shared" ca="1" si="287"/>
        <v>19.817825395161769</v>
      </c>
      <c r="D682" s="43">
        <f t="shared" ca="1" si="288"/>
        <v>0.86514647612783901</v>
      </c>
      <c r="E682" s="43">
        <f t="shared" ca="1" si="289"/>
        <v>20.68297187128961</v>
      </c>
      <c r="F682" s="43">
        <f t="shared" ca="1" si="290"/>
        <v>2.068297187128961</v>
      </c>
      <c r="G682" s="43">
        <f>IF(A682&lt;&gt;"",IF(A682&lt;Data!$G$11*0.25,$C$13/$G$32,IF(A682&gt;Data!$G$11*0.25,$C$13,$C$13*10)),"")</f>
        <v>2</v>
      </c>
      <c r="H682" s="43">
        <f>IF(A682&lt;&gt;"",IF(Data!$G$9="constant",$C$13,IF(Data!$G$9="squeeze",G682,F682)),"")</f>
        <v>2</v>
      </c>
      <c r="I682" s="38">
        <f ca="1">IF(ISNUMBER(A682),NORMINV(RAND(),0,IF(AND(Data!$G$9="squeeze",A682&lt;Data!$G$11*0.25),$H$32,1)*$C$30*$C$13)*($C$14*$C$12),"")</f>
        <v>-8.8536504983943872E-4</v>
      </c>
      <c r="J682" s="42">
        <f ca="1">IFERROR(IF(Data!$C$6="Real",B682,I682+J681+($C$14*$C$12)*(NORMINV(RAND(),$C$15,CHOOSE($G$13,$C$13,F682,G682)))),"")</f>
        <v>1.3421234462891782</v>
      </c>
      <c r="K682" s="88">
        <f>IF(ISNUMBER(A682), IF($G$16="fixed",$G$17,MIN(H682*Data!$C$7*$C$16*0.5,$C$17*Data!$C$7))*$C$12,"")</f>
        <v>8.0000000000000007E-5</v>
      </c>
      <c r="L682" s="42">
        <f t="shared" ca="1" si="314"/>
        <v>1.3421234462891782</v>
      </c>
      <c r="M682" s="44">
        <f t="shared" ca="1" si="315"/>
        <v>1.3421634462891783</v>
      </c>
      <c r="N682" s="44">
        <f t="shared" ca="1" si="316"/>
        <v>1.3420834462891782</v>
      </c>
      <c r="O682" s="108">
        <f t="shared" ca="1" si="291"/>
        <v>-2.7062115050324742E-2</v>
      </c>
      <c r="P682" s="102">
        <f t="shared" ca="1" si="292"/>
        <v>7.2754509341572993</v>
      </c>
      <c r="Q682" s="102">
        <f t="shared" ca="1" si="293"/>
        <v>-0.46513239801466505</v>
      </c>
      <c r="R682" s="120">
        <f t="shared" ca="1" si="311"/>
        <v>1</v>
      </c>
      <c r="S682" s="54">
        <f t="shared" ca="1" si="312"/>
        <v>0</v>
      </c>
      <c r="T682" s="5" t="str">
        <f t="shared" ca="1" si="294"/>
        <v/>
      </c>
      <c r="U682" s="152" t="str">
        <f t="shared" ca="1" si="295"/>
        <v/>
      </c>
      <c r="V682" s="152" t="str">
        <f t="shared" ca="1" si="296"/>
        <v/>
      </c>
      <c r="W682" s="153" t="str">
        <f t="shared" ca="1" si="297"/>
        <v/>
      </c>
      <c r="X682" s="153" t="str">
        <f t="shared" ca="1" si="298"/>
        <v/>
      </c>
      <c r="Y682" s="153" t="str">
        <f t="shared" ca="1" si="299"/>
        <v/>
      </c>
      <c r="Z682" s="153" t="str">
        <f t="shared" ca="1" si="300"/>
        <v/>
      </c>
      <c r="AA682" s="152" t="str">
        <f t="shared" ca="1" si="301"/>
        <v/>
      </c>
      <c r="AB682" s="152" t="str">
        <f t="shared" ca="1" si="302"/>
        <v/>
      </c>
      <c r="AC682" s="154" t="str">
        <f t="shared" ca="1" si="303"/>
        <v/>
      </c>
      <c r="AD682" s="154" t="str">
        <f t="shared" ca="1" si="304"/>
        <v/>
      </c>
      <c r="AE682" s="3">
        <f t="shared" ca="1" si="305"/>
        <v>0</v>
      </c>
      <c r="AF682" s="3">
        <f t="shared" ca="1" si="306"/>
        <v>0</v>
      </c>
      <c r="AG682" s="3" t="str">
        <f t="shared" ca="1" si="313"/>
        <v/>
      </c>
      <c r="AH682" s="4" t="str">
        <f t="shared" ca="1" si="307"/>
        <v/>
      </c>
      <c r="AI682" s="75">
        <f t="shared" ca="1" si="308"/>
        <v>-81.180141999199762</v>
      </c>
      <c r="AJ682" s="75">
        <f t="shared" ca="1" si="309"/>
        <v>-81.180141999199762</v>
      </c>
    </row>
    <row r="683" spans="1:36" ht="14.25">
      <c r="A683" s="41">
        <f t="shared" si="310"/>
        <v>617</v>
      </c>
      <c r="B683" s="150">
        <f ca="1">IF(ISNUMBER(A683),INDEX('MetaTrader Import'!$H$13:$J$5893,TRUNC(((A683-$A$39+1)-1)/3)+1,MOD((A683-$A$39+1)-1,3)+1),"")</f>
        <v>0</v>
      </c>
      <c r="C683" s="43">
        <f t="shared" ca="1" si="287"/>
        <v>20.68297187128961</v>
      </c>
      <c r="D683" s="43">
        <f t="shared" ca="1" si="288"/>
        <v>0.37609787954260054</v>
      </c>
      <c r="E683" s="43">
        <f t="shared" ca="1" si="289"/>
        <v>21.059069750832212</v>
      </c>
      <c r="F683" s="43">
        <f t="shared" ca="1" si="290"/>
        <v>2.1059069750832213</v>
      </c>
      <c r="G683" s="43">
        <f>IF(A683&lt;&gt;"",IF(A683&lt;Data!$G$11*0.25,$C$13/$G$32,IF(A683&gt;Data!$G$11*0.25,$C$13,$C$13*10)),"")</f>
        <v>2</v>
      </c>
      <c r="H683" s="43">
        <f>IF(A683&lt;&gt;"",IF(Data!$G$9="constant",$C$13,IF(Data!$G$9="squeeze",G683,F683)),"")</f>
        <v>2</v>
      </c>
      <c r="I683" s="38">
        <f ca="1">IF(ISNUMBER(A683),NORMINV(RAND(),0,IF(AND(Data!$G$9="squeeze",A683&lt;Data!$G$11*0.25),$H$32,1)*$C$30*$C$13)*($C$14*$C$12),"")</f>
        <v>7.5151639725044994E-6</v>
      </c>
      <c r="J683" s="42">
        <f ca="1">IFERROR(IF(Data!$C$6="Real",B683,I683+J682+($C$14*$C$12)*(NORMINV(RAND(),$C$15,CHOOSE($G$13,$C$13,F683,G683)))),"")</f>
        <v>1.3420675844798546</v>
      </c>
      <c r="K683" s="88">
        <f>IF(ISNUMBER(A683), IF($G$16="fixed",$G$17,MIN(H683*Data!$C$7*$C$16*0.5,$C$17*Data!$C$7))*$C$12,"")</f>
        <v>8.0000000000000007E-5</v>
      </c>
      <c r="L683" s="42">
        <f t="shared" ca="1" si="314"/>
        <v>1.3420675844798546</v>
      </c>
      <c r="M683" s="44">
        <f t="shared" ca="1" si="315"/>
        <v>1.3421075844798547</v>
      </c>
      <c r="N683" s="44">
        <f t="shared" ca="1" si="316"/>
        <v>1.3420275844798546</v>
      </c>
      <c r="O683" s="108">
        <f t="shared" ca="1" si="291"/>
        <v>0.39516868641674219</v>
      </c>
      <c r="P683" s="102">
        <f t="shared" ca="1" si="292"/>
        <v>6.441525474143603</v>
      </c>
      <c r="Q683" s="102">
        <f t="shared" ca="1" si="293"/>
        <v>-0.34736879665396592</v>
      </c>
      <c r="R683" s="120">
        <f t="shared" ca="1" si="311"/>
        <v>1</v>
      </c>
      <c r="S683" s="54">
        <f t="shared" ca="1" si="312"/>
        <v>0</v>
      </c>
      <c r="T683" s="5" t="str">
        <f t="shared" ca="1" si="294"/>
        <v/>
      </c>
      <c r="U683" s="152" t="str">
        <f t="shared" ca="1" si="295"/>
        <v/>
      </c>
      <c r="V683" s="152" t="str">
        <f t="shared" ca="1" si="296"/>
        <v/>
      </c>
      <c r="W683" s="153" t="str">
        <f t="shared" ca="1" si="297"/>
        <v/>
      </c>
      <c r="X683" s="153" t="str">
        <f t="shared" ca="1" si="298"/>
        <v/>
      </c>
      <c r="Y683" s="153" t="str">
        <f t="shared" ca="1" si="299"/>
        <v/>
      </c>
      <c r="Z683" s="153" t="str">
        <f t="shared" ca="1" si="300"/>
        <v/>
      </c>
      <c r="AA683" s="152" t="str">
        <f t="shared" ca="1" si="301"/>
        <v/>
      </c>
      <c r="AB683" s="152" t="str">
        <f t="shared" ca="1" si="302"/>
        <v/>
      </c>
      <c r="AC683" s="154" t="str">
        <f t="shared" ca="1" si="303"/>
        <v/>
      </c>
      <c r="AD683" s="154" t="str">
        <f t="shared" ca="1" si="304"/>
        <v/>
      </c>
      <c r="AE683" s="3">
        <f t="shared" ca="1" si="305"/>
        <v>0</v>
      </c>
      <c r="AF683" s="3">
        <f t="shared" ca="1" si="306"/>
        <v>0</v>
      </c>
      <c r="AG683" s="3" t="str">
        <f t="shared" ca="1" si="313"/>
        <v/>
      </c>
      <c r="AH683" s="4" t="str">
        <f t="shared" ca="1" si="307"/>
        <v/>
      </c>
      <c r="AI683" s="75">
        <f t="shared" ca="1" si="308"/>
        <v>-81.180141999199762</v>
      </c>
      <c r="AJ683" s="75">
        <f t="shared" ca="1" si="309"/>
        <v>-81.180141999199762</v>
      </c>
    </row>
    <row r="684" spans="1:36" ht="14.25">
      <c r="A684" s="41">
        <f t="shared" si="310"/>
        <v>618</v>
      </c>
      <c r="B684" s="150">
        <f>IF(ISNUMBER(A684),INDEX('MetaTrader Import'!$H$13:$J$5893,TRUNC(((A684-$A$39+1)-1)/3)+1,MOD((A684-$A$39+1)-1,3)+1),"")</f>
        <v>0</v>
      </c>
      <c r="C684" s="43">
        <f t="shared" ca="1" si="287"/>
        <v>21.059069750832212</v>
      </c>
      <c r="D684" s="43">
        <f t="shared" ca="1" si="288"/>
        <v>-0.63080151273553797</v>
      </c>
      <c r="E684" s="43">
        <f t="shared" ca="1" si="289"/>
        <v>20.428268238096674</v>
      </c>
      <c r="F684" s="43">
        <f t="shared" ca="1" si="290"/>
        <v>2.0428268238096674</v>
      </c>
      <c r="G684" s="43">
        <f>IF(A684&lt;&gt;"",IF(A684&lt;Data!$G$11*0.25,$C$13/$G$32,IF(A684&gt;Data!$G$11*0.25,$C$13,$C$13*10)),"")</f>
        <v>2</v>
      </c>
      <c r="H684" s="43">
        <f>IF(A684&lt;&gt;"",IF(Data!$G$9="constant",$C$13,IF(Data!$G$9="squeeze",G684,F684)),"")</f>
        <v>2</v>
      </c>
      <c r="I684" s="38">
        <f ca="1">IF(ISNUMBER(A684),NORMINV(RAND(),0,IF(AND(Data!$G$9="squeeze",A684&lt;Data!$G$11*0.25),$H$32,1)*$C$30*$C$13)*($C$14*$C$12),"")</f>
        <v>-1.4702722957540517E-4</v>
      </c>
      <c r="J684" s="42">
        <f ca="1">IFERROR(IF(Data!$C$6="Real",B684,I684+J683+($C$14*$C$12)*(NORMINV(RAND(),$C$15,CHOOSE($G$13,$C$13,F684,G684)))),"")</f>
        <v>1.3416867560909624</v>
      </c>
      <c r="K684" s="88">
        <f>IF(ISNUMBER(A684), IF($G$16="fixed",$G$17,MIN(H684*Data!$C$7*$C$16*0.5,$C$17*Data!$C$7))*$C$12,"")</f>
        <v>8.0000000000000007E-5</v>
      </c>
      <c r="L684" s="42">
        <f t="shared" ca="1" si="314"/>
        <v>1.3416867560909624</v>
      </c>
      <c r="M684" s="44">
        <f t="shared" ca="1" si="315"/>
        <v>1.3417267560909625</v>
      </c>
      <c r="N684" s="44">
        <f t="shared" ca="1" si="316"/>
        <v>1.3416467560909624</v>
      </c>
      <c r="O684" s="108">
        <f t="shared" ca="1" si="291"/>
        <v>0.53087454469660389</v>
      </c>
      <c r="P684" s="102">
        <f t="shared" ca="1" si="292"/>
        <v>6.2706756634500369</v>
      </c>
      <c r="Q684" s="102">
        <f t="shared" ca="1" si="293"/>
        <v>-0.25525213478171721</v>
      </c>
      <c r="R684" s="120">
        <f t="shared" ca="1" si="311"/>
        <v>1</v>
      </c>
      <c r="S684" s="54">
        <f t="shared" ca="1" si="312"/>
        <v>0</v>
      </c>
      <c r="T684" s="5" t="str">
        <f t="shared" ca="1" si="294"/>
        <v/>
      </c>
      <c r="U684" s="152" t="str">
        <f t="shared" ca="1" si="295"/>
        <v/>
      </c>
      <c r="V684" s="152" t="str">
        <f t="shared" ca="1" si="296"/>
        <v/>
      </c>
      <c r="W684" s="153" t="str">
        <f t="shared" ca="1" si="297"/>
        <v/>
      </c>
      <c r="X684" s="153" t="str">
        <f t="shared" ca="1" si="298"/>
        <v/>
      </c>
      <c r="Y684" s="153" t="str">
        <f t="shared" ca="1" si="299"/>
        <v/>
      </c>
      <c r="Z684" s="153" t="str">
        <f t="shared" ca="1" si="300"/>
        <v/>
      </c>
      <c r="AA684" s="152" t="str">
        <f t="shared" ca="1" si="301"/>
        <v/>
      </c>
      <c r="AB684" s="152" t="str">
        <f t="shared" ca="1" si="302"/>
        <v/>
      </c>
      <c r="AC684" s="154" t="str">
        <f t="shared" ca="1" si="303"/>
        <v/>
      </c>
      <c r="AD684" s="154" t="str">
        <f t="shared" ca="1" si="304"/>
        <v/>
      </c>
      <c r="AE684" s="3">
        <f t="shared" ca="1" si="305"/>
        <v>0</v>
      </c>
      <c r="AF684" s="3">
        <f t="shared" ca="1" si="306"/>
        <v>0</v>
      </c>
      <c r="AG684" s="3" t="str">
        <f t="shared" ca="1" si="313"/>
        <v/>
      </c>
      <c r="AH684" s="4" t="str">
        <f t="shared" ca="1" si="307"/>
        <v/>
      </c>
      <c r="AI684" s="75">
        <f t="shared" ca="1" si="308"/>
        <v>-81.180141999199762</v>
      </c>
      <c r="AJ684" s="75">
        <f t="shared" ca="1" si="309"/>
        <v>-81.180141999199762</v>
      </c>
    </row>
    <row r="685" spans="1:36" ht="14.25">
      <c r="A685" s="41">
        <f t="shared" si="310"/>
        <v>619</v>
      </c>
      <c r="B685" s="150">
        <f ca="1">IF(ISNUMBER(A685),INDEX('MetaTrader Import'!$H$13:$J$5893,TRUNC(((A685-$A$39+1)-1)/3)+1,MOD((A685-$A$39+1)-1,3)+1),"")</f>
        <v>0</v>
      </c>
      <c r="C685" s="43">
        <f t="shared" ca="1" si="287"/>
        <v>20.428268238096674</v>
      </c>
      <c r="D685" s="43">
        <f t="shared" ca="1" si="288"/>
        <v>0.61266090490416403</v>
      </c>
      <c r="E685" s="43">
        <f t="shared" ca="1" si="289"/>
        <v>21.040929143000838</v>
      </c>
      <c r="F685" s="43">
        <f t="shared" ca="1" si="290"/>
        <v>2.1040929143000837</v>
      </c>
      <c r="G685" s="43">
        <f>IF(A685&lt;&gt;"",IF(A685&lt;Data!$G$11*0.25,$C$13/$G$32,IF(A685&gt;Data!$G$11*0.25,$C$13,$C$13*10)),"")</f>
        <v>2</v>
      </c>
      <c r="H685" s="43">
        <f>IF(A685&lt;&gt;"",IF(Data!$G$9="constant",$C$13,IF(Data!$G$9="squeeze",G685,F685)),"")</f>
        <v>2</v>
      </c>
      <c r="I685" s="38">
        <f ca="1">IF(ISNUMBER(A685),NORMINV(RAND(),0,IF(AND(Data!$G$9="squeeze",A685&lt;Data!$G$11*0.25),$H$32,1)*$C$30*$C$13)*($C$14*$C$12),"")</f>
        <v>-2.8822218217575126E-5</v>
      </c>
      <c r="J685" s="42">
        <f ca="1">IFERROR(IF(Data!$C$6="Real",B685,I685+J684+($C$14*$C$12)*(NORMINV(RAND(),$C$15,CHOOSE($G$13,$C$13,F685,G685)))),"")</f>
        <v>1.3418927809241128</v>
      </c>
      <c r="K685" s="88">
        <f>IF(ISNUMBER(A685), IF($G$16="fixed",$G$17,MIN(H685*Data!$C$7*$C$16*0.5,$C$17*Data!$C$7))*$C$12,"")</f>
        <v>8.0000000000000007E-5</v>
      </c>
      <c r="L685" s="42">
        <f t="shared" ca="1" si="314"/>
        <v>1.3418927809241128</v>
      </c>
      <c r="M685" s="44">
        <f t="shared" ca="1" si="315"/>
        <v>1.3419327809241128</v>
      </c>
      <c r="N685" s="44">
        <f t="shared" ca="1" si="316"/>
        <v>1.3418527809241128</v>
      </c>
      <c r="O685" s="108">
        <f t="shared" ca="1" si="291"/>
        <v>0.58233253911132199</v>
      </c>
      <c r="P685" s="102">
        <f t="shared" ca="1" si="292"/>
        <v>6.2877237629543199</v>
      </c>
      <c r="Q685" s="102">
        <f t="shared" ca="1" si="293"/>
        <v>-0.16603884139778891</v>
      </c>
      <c r="R685" s="120">
        <f t="shared" ca="1" si="311"/>
        <v>1</v>
      </c>
      <c r="S685" s="54">
        <f t="shared" ca="1" si="312"/>
        <v>0</v>
      </c>
      <c r="T685" s="5" t="str">
        <f t="shared" ca="1" si="294"/>
        <v/>
      </c>
      <c r="U685" s="152" t="str">
        <f t="shared" ca="1" si="295"/>
        <v/>
      </c>
      <c r="V685" s="152" t="str">
        <f t="shared" ca="1" si="296"/>
        <v/>
      </c>
      <c r="W685" s="153" t="str">
        <f t="shared" ca="1" si="297"/>
        <v/>
      </c>
      <c r="X685" s="153" t="str">
        <f t="shared" ca="1" si="298"/>
        <v/>
      </c>
      <c r="Y685" s="153" t="str">
        <f t="shared" ca="1" si="299"/>
        <v/>
      </c>
      <c r="Z685" s="153" t="str">
        <f t="shared" ca="1" si="300"/>
        <v/>
      </c>
      <c r="AA685" s="152" t="str">
        <f t="shared" ca="1" si="301"/>
        <v/>
      </c>
      <c r="AB685" s="152" t="str">
        <f t="shared" ca="1" si="302"/>
        <v/>
      </c>
      <c r="AC685" s="154" t="str">
        <f t="shared" ca="1" si="303"/>
        <v/>
      </c>
      <c r="AD685" s="154" t="str">
        <f t="shared" ca="1" si="304"/>
        <v/>
      </c>
      <c r="AE685" s="3">
        <f t="shared" ca="1" si="305"/>
        <v>0</v>
      </c>
      <c r="AF685" s="3">
        <f t="shared" ca="1" si="306"/>
        <v>0</v>
      </c>
      <c r="AG685" s="3" t="str">
        <f t="shared" ca="1" si="313"/>
        <v/>
      </c>
      <c r="AH685" s="4" t="str">
        <f t="shared" ca="1" si="307"/>
        <v/>
      </c>
      <c r="AI685" s="75">
        <f t="shared" ca="1" si="308"/>
        <v>-81.180141999199762</v>
      </c>
      <c r="AJ685" s="75">
        <f t="shared" ca="1" si="309"/>
        <v>-81.180141999199762</v>
      </c>
    </row>
    <row r="686" spans="1:36" ht="14.25">
      <c r="A686" s="41">
        <f t="shared" si="310"/>
        <v>620</v>
      </c>
      <c r="B686" s="150">
        <f ca="1">IF(ISNUMBER(A686),INDEX('MetaTrader Import'!$H$13:$J$5893,TRUNC(((A686-$A$39+1)-1)/3)+1,MOD((A686-$A$39+1)-1,3)+1),"")</f>
        <v>0</v>
      </c>
      <c r="C686" s="43">
        <f t="shared" ca="1" si="287"/>
        <v>21.040929143000838</v>
      </c>
      <c r="D686" s="43">
        <f t="shared" ca="1" si="288"/>
        <v>-1.2396434948834612</v>
      </c>
      <c r="E686" s="43">
        <f t="shared" ca="1" si="289"/>
        <v>19.801285648117378</v>
      </c>
      <c r="F686" s="43">
        <f t="shared" ca="1" si="290"/>
        <v>1.9801285648117379</v>
      </c>
      <c r="G686" s="43">
        <f>IF(A686&lt;&gt;"",IF(A686&lt;Data!$G$11*0.25,$C$13/$G$32,IF(A686&gt;Data!$G$11*0.25,$C$13,$C$13*10)),"")</f>
        <v>2</v>
      </c>
      <c r="H686" s="43">
        <f>IF(A686&lt;&gt;"",IF(Data!$G$9="constant",$C$13,IF(Data!$G$9="squeeze",G686,F686)),"")</f>
        <v>2</v>
      </c>
      <c r="I686" s="38">
        <f ca="1">IF(ISNUMBER(A686),NORMINV(RAND(),0,IF(AND(Data!$G$9="squeeze",A686&lt;Data!$G$11*0.25),$H$32,1)*$C$30*$C$13)*($C$14*$C$12),"")</f>
        <v>-6.202533556541566E-4</v>
      </c>
      <c r="J686" s="42">
        <f ca="1">IFERROR(IF(Data!$C$6="Real",B686,I686+J685+($C$14*$C$12)*(NORMINV(RAND(),$C$15,CHOOSE($G$13,$C$13,F686,G686)))),"")</f>
        <v>1.3415227538801997</v>
      </c>
      <c r="K686" s="88">
        <f>IF(ISNUMBER(A686), IF($G$16="fixed",$G$17,MIN(H686*Data!$C$7*$C$16*0.5,$C$17*Data!$C$7))*$C$12,"")</f>
        <v>8.0000000000000007E-5</v>
      </c>
      <c r="L686" s="42">
        <f t="shared" ca="1" si="314"/>
        <v>1.3415227538801997</v>
      </c>
      <c r="M686" s="44">
        <f t="shared" ca="1" si="315"/>
        <v>1.3415627538801997</v>
      </c>
      <c r="N686" s="44">
        <f t="shared" ca="1" si="316"/>
        <v>1.3414827538801997</v>
      </c>
      <c r="O686" s="108">
        <f t="shared" ca="1" si="291"/>
        <v>0.48824659960853917</v>
      </c>
      <c r="P686" s="102">
        <f t="shared" ca="1" si="292"/>
        <v>6.2972685357790787</v>
      </c>
      <c r="Q686" s="102">
        <f t="shared" ca="1" si="293"/>
        <v>-9.1341642787659869E-2</v>
      </c>
      <c r="R686" s="120">
        <f t="shared" ca="1" si="311"/>
        <v>1</v>
      </c>
      <c r="S686" s="54">
        <f t="shared" ca="1" si="312"/>
        <v>0</v>
      </c>
      <c r="T686" s="5" t="str">
        <f t="shared" ca="1" si="294"/>
        <v/>
      </c>
      <c r="U686" s="152" t="str">
        <f t="shared" ca="1" si="295"/>
        <v/>
      </c>
      <c r="V686" s="152" t="str">
        <f t="shared" ca="1" si="296"/>
        <v/>
      </c>
      <c r="W686" s="153" t="str">
        <f t="shared" ca="1" si="297"/>
        <v/>
      </c>
      <c r="X686" s="153" t="str">
        <f t="shared" ca="1" si="298"/>
        <v/>
      </c>
      <c r="Y686" s="153" t="str">
        <f t="shared" ca="1" si="299"/>
        <v/>
      </c>
      <c r="Z686" s="153" t="str">
        <f t="shared" ca="1" si="300"/>
        <v/>
      </c>
      <c r="AA686" s="152" t="str">
        <f t="shared" ca="1" si="301"/>
        <v/>
      </c>
      <c r="AB686" s="152" t="str">
        <f t="shared" ca="1" si="302"/>
        <v/>
      </c>
      <c r="AC686" s="154" t="str">
        <f t="shared" ca="1" si="303"/>
        <v/>
      </c>
      <c r="AD686" s="154" t="str">
        <f t="shared" ca="1" si="304"/>
        <v/>
      </c>
      <c r="AE686" s="3">
        <f t="shared" ca="1" si="305"/>
        <v>0</v>
      </c>
      <c r="AF686" s="3">
        <f t="shared" ca="1" si="306"/>
        <v>0</v>
      </c>
      <c r="AG686" s="3" t="str">
        <f t="shared" ca="1" si="313"/>
        <v/>
      </c>
      <c r="AH686" s="4" t="str">
        <f t="shared" ca="1" si="307"/>
        <v/>
      </c>
      <c r="AI686" s="75">
        <f t="shared" ca="1" si="308"/>
        <v>-81.180141999199762</v>
      </c>
      <c r="AJ686" s="75">
        <f t="shared" ca="1" si="309"/>
        <v>-81.180141999199762</v>
      </c>
    </row>
    <row r="687" spans="1:36" ht="14.25">
      <c r="A687" s="41">
        <f t="shared" si="310"/>
        <v>621</v>
      </c>
      <c r="B687" s="150">
        <f>IF(ISNUMBER(A687),INDEX('MetaTrader Import'!$H$13:$J$5893,TRUNC(((A687-$A$39+1)-1)/3)+1,MOD((A687-$A$39+1)-1,3)+1),"")</f>
        <v>0</v>
      </c>
      <c r="C687" s="43">
        <f t="shared" ca="1" si="287"/>
        <v>19.801285648117378</v>
      </c>
      <c r="D687" s="43">
        <f t="shared" ca="1" si="288"/>
        <v>0.30989722823923604</v>
      </c>
      <c r="E687" s="43">
        <f t="shared" ca="1" si="289"/>
        <v>20.111182876356615</v>
      </c>
      <c r="F687" s="43">
        <f t="shared" ca="1" si="290"/>
        <v>2.0111182876356617</v>
      </c>
      <c r="G687" s="43">
        <f>IF(A687&lt;&gt;"",IF(A687&lt;Data!$G$11*0.25,$C$13/$G$32,IF(A687&gt;Data!$G$11*0.25,$C$13,$C$13*10)),"")</f>
        <v>2</v>
      </c>
      <c r="H687" s="43">
        <f>IF(A687&lt;&gt;"",IF(Data!$G$9="constant",$C$13,IF(Data!$G$9="squeeze",G687,F687)),"")</f>
        <v>2</v>
      </c>
      <c r="I687" s="38">
        <f ca="1">IF(ISNUMBER(A687),NORMINV(RAND(),0,IF(AND(Data!$G$9="squeeze",A687&lt;Data!$G$11*0.25),$H$32,1)*$C$30*$C$13)*($C$14*$C$12),"")</f>
        <v>9.3249567846026319E-5</v>
      </c>
      <c r="J687" s="42">
        <f ca="1">IFERROR(IF(Data!$C$6="Real",B687,I687+J686+($C$14*$C$12)*(NORMINV(RAND(),$C$15,CHOOSE($G$13,$C$13,F687,G687)))),"")</f>
        <v>1.3420940762943234</v>
      </c>
      <c r="K687" s="88">
        <f>IF(ISNUMBER(A687), IF($G$16="fixed",$G$17,MIN(H687*Data!$C$7*$C$16*0.5,$C$17*Data!$C$7))*$C$12,"")</f>
        <v>8.0000000000000007E-5</v>
      </c>
      <c r="L687" s="42">
        <f t="shared" ca="1" si="314"/>
        <v>1.3420940762943234</v>
      </c>
      <c r="M687" s="44">
        <f t="shared" ca="1" si="315"/>
        <v>1.3421340762943235</v>
      </c>
      <c r="N687" s="44">
        <f t="shared" ca="1" si="316"/>
        <v>1.3420540762943234</v>
      </c>
      <c r="O687" s="108">
        <f t="shared" ca="1" si="291"/>
        <v>0.54828729347984806</v>
      </c>
      <c r="P687" s="102">
        <f t="shared" ca="1" si="292"/>
        <v>6.3592415592666756</v>
      </c>
      <c r="Q687" s="102">
        <f t="shared" ca="1" si="293"/>
        <v>-7.5471744904377497E-2</v>
      </c>
      <c r="R687" s="120">
        <f t="shared" ca="1" si="311"/>
        <v>1</v>
      </c>
      <c r="S687" s="54">
        <f t="shared" ca="1" si="312"/>
        <v>0</v>
      </c>
      <c r="T687" s="5" t="str">
        <f t="shared" ca="1" si="294"/>
        <v/>
      </c>
      <c r="U687" s="152" t="str">
        <f t="shared" ca="1" si="295"/>
        <v/>
      </c>
      <c r="V687" s="152" t="str">
        <f t="shared" ca="1" si="296"/>
        <v/>
      </c>
      <c r="W687" s="153" t="str">
        <f t="shared" ca="1" si="297"/>
        <v/>
      </c>
      <c r="X687" s="153" t="str">
        <f t="shared" ca="1" si="298"/>
        <v/>
      </c>
      <c r="Y687" s="153" t="str">
        <f t="shared" ca="1" si="299"/>
        <v/>
      </c>
      <c r="Z687" s="153" t="str">
        <f t="shared" ca="1" si="300"/>
        <v/>
      </c>
      <c r="AA687" s="152" t="str">
        <f t="shared" ca="1" si="301"/>
        <v/>
      </c>
      <c r="AB687" s="152" t="str">
        <f t="shared" ca="1" si="302"/>
        <v/>
      </c>
      <c r="AC687" s="154" t="str">
        <f t="shared" ca="1" si="303"/>
        <v/>
      </c>
      <c r="AD687" s="154" t="str">
        <f t="shared" ca="1" si="304"/>
        <v/>
      </c>
      <c r="AE687" s="3">
        <f t="shared" ca="1" si="305"/>
        <v>0</v>
      </c>
      <c r="AF687" s="3">
        <f t="shared" ca="1" si="306"/>
        <v>0</v>
      </c>
      <c r="AG687" s="3" t="str">
        <f t="shared" ca="1" si="313"/>
        <v/>
      </c>
      <c r="AH687" s="4" t="str">
        <f t="shared" ca="1" si="307"/>
        <v/>
      </c>
      <c r="AI687" s="75">
        <f t="shared" ca="1" si="308"/>
        <v>-81.180141999199762</v>
      </c>
      <c r="AJ687" s="75">
        <f t="shared" ca="1" si="309"/>
        <v>-81.180141999199762</v>
      </c>
    </row>
    <row r="688" spans="1:36" ht="14.25">
      <c r="A688" s="41">
        <f t="shared" si="310"/>
        <v>622</v>
      </c>
      <c r="B688" s="150">
        <f ca="1">IF(ISNUMBER(A688),INDEX('MetaTrader Import'!$H$13:$J$5893,TRUNC(((A688-$A$39+1)-1)/3)+1,MOD((A688-$A$39+1)-1,3)+1),"")</f>
        <v>0</v>
      </c>
      <c r="C688" s="43">
        <f t="shared" ca="1" si="287"/>
        <v>20.111182876356615</v>
      </c>
      <c r="D688" s="43">
        <f t="shared" ca="1" si="288"/>
        <v>1.0700335132707659</v>
      </c>
      <c r="E688" s="43">
        <f t="shared" ca="1" si="289"/>
        <v>21.18121638962738</v>
      </c>
      <c r="F688" s="43">
        <f t="shared" ca="1" si="290"/>
        <v>2.1181216389627382</v>
      </c>
      <c r="G688" s="43">
        <f>IF(A688&lt;&gt;"",IF(A688&lt;Data!$G$11*0.25,$C$13/$G$32,IF(A688&gt;Data!$G$11*0.25,$C$13,$C$13*10)),"")</f>
        <v>2</v>
      </c>
      <c r="H688" s="43">
        <f>IF(A688&lt;&gt;"",IF(Data!$G$9="constant",$C$13,IF(Data!$G$9="squeeze",G688,F688)),"")</f>
        <v>2</v>
      </c>
      <c r="I688" s="38">
        <f ca="1">IF(ISNUMBER(A688),NORMINV(RAND(),0,IF(AND(Data!$G$9="squeeze",A688&lt;Data!$G$11*0.25),$H$32,1)*$C$30*$C$13)*($C$14*$C$12),"")</f>
        <v>-1.2652809778705549E-4</v>
      </c>
      <c r="J688" s="42">
        <f ca="1">IFERROR(IF(Data!$C$6="Real",B688,I688+J687+($C$14*$C$12)*(NORMINV(RAND(),$C$15,CHOOSE($G$13,$C$13,F688,G688)))),"")</f>
        <v>1.3414242480271306</v>
      </c>
      <c r="K688" s="88">
        <f>IF(ISNUMBER(A688), IF($G$16="fixed",$G$17,MIN(H688*Data!$C$7*$C$16*0.5,$C$17*Data!$C$7))*$C$12,"")</f>
        <v>8.0000000000000007E-5</v>
      </c>
      <c r="L688" s="42">
        <f t="shared" ca="1" si="314"/>
        <v>1.3414242480271306</v>
      </c>
      <c r="M688" s="44">
        <f t="shared" ca="1" si="315"/>
        <v>1.3414642480271306</v>
      </c>
      <c r="N688" s="44">
        <f t="shared" ca="1" si="316"/>
        <v>1.3413842480271305</v>
      </c>
      <c r="O688" s="108">
        <f t="shared" ca="1" si="291"/>
        <v>0.51250732473206195</v>
      </c>
      <c r="P688" s="102">
        <f t="shared" ca="1" si="292"/>
        <v>6.3960370070965844</v>
      </c>
      <c r="Q688" s="102">
        <f t="shared" ca="1" si="293"/>
        <v>-0.10167205292290356</v>
      </c>
      <c r="R688" s="120">
        <f t="shared" ca="1" si="311"/>
        <v>1</v>
      </c>
      <c r="S688" s="54">
        <f t="shared" ca="1" si="312"/>
        <v>0</v>
      </c>
      <c r="T688" s="5" t="str">
        <f t="shared" ca="1" si="294"/>
        <v/>
      </c>
      <c r="U688" s="152" t="str">
        <f t="shared" ca="1" si="295"/>
        <v/>
      </c>
      <c r="V688" s="152" t="str">
        <f t="shared" ca="1" si="296"/>
        <v/>
      </c>
      <c r="W688" s="153" t="str">
        <f t="shared" ca="1" si="297"/>
        <v/>
      </c>
      <c r="X688" s="153" t="str">
        <f t="shared" ca="1" si="298"/>
        <v/>
      </c>
      <c r="Y688" s="153" t="str">
        <f t="shared" ca="1" si="299"/>
        <v/>
      </c>
      <c r="Z688" s="153" t="str">
        <f t="shared" ca="1" si="300"/>
        <v/>
      </c>
      <c r="AA688" s="152" t="str">
        <f t="shared" ca="1" si="301"/>
        <v/>
      </c>
      <c r="AB688" s="152" t="str">
        <f t="shared" ca="1" si="302"/>
        <v/>
      </c>
      <c r="AC688" s="154" t="str">
        <f t="shared" ca="1" si="303"/>
        <v/>
      </c>
      <c r="AD688" s="154" t="str">
        <f t="shared" ca="1" si="304"/>
        <v/>
      </c>
      <c r="AE688" s="3">
        <f t="shared" ca="1" si="305"/>
        <v>0</v>
      </c>
      <c r="AF688" s="3">
        <f t="shared" ca="1" si="306"/>
        <v>0</v>
      </c>
      <c r="AG688" s="3" t="str">
        <f t="shared" ca="1" si="313"/>
        <v/>
      </c>
      <c r="AH688" s="4" t="str">
        <f t="shared" ca="1" si="307"/>
        <v/>
      </c>
      <c r="AI688" s="75">
        <f t="shared" ca="1" si="308"/>
        <v>-81.180141999199762</v>
      </c>
      <c r="AJ688" s="75">
        <f t="shared" ca="1" si="309"/>
        <v>-81.180141999199762</v>
      </c>
    </row>
    <row r="689" spans="1:36" ht="14.25">
      <c r="A689" s="41">
        <f t="shared" si="310"/>
        <v>623</v>
      </c>
      <c r="B689" s="150">
        <f ca="1">IF(ISNUMBER(A689),INDEX('MetaTrader Import'!$H$13:$J$5893,TRUNC(((A689-$A$39+1)-1)/3)+1,MOD((A689-$A$39+1)-1,3)+1),"")</f>
        <v>0</v>
      </c>
      <c r="C689" s="43">
        <f t="shared" ca="1" si="287"/>
        <v>21.18121638962738</v>
      </c>
      <c r="D689" s="43">
        <f t="shared" ca="1" si="288"/>
        <v>-0.68377415751482373</v>
      </c>
      <c r="E689" s="43">
        <f t="shared" ca="1" si="289"/>
        <v>20.497442232112558</v>
      </c>
      <c r="F689" s="43">
        <f t="shared" ca="1" si="290"/>
        <v>2.0497442232112557</v>
      </c>
      <c r="G689" s="43">
        <f>IF(A689&lt;&gt;"",IF(A689&lt;Data!$G$11*0.25,$C$13/$G$32,IF(A689&gt;Data!$G$11*0.25,$C$13,$C$13*10)),"")</f>
        <v>2</v>
      </c>
      <c r="H689" s="43">
        <f>IF(A689&lt;&gt;"",IF(Data!$G$9="constant",$C$13,IF(Data!$G$9="squeeze",G689,F689)),"")</f>
        <v>2</v>
      </c>
      <c r="I689" s="38">
        <f ca="1">IF(ISNUMBER(A689),NORMINV(RAND(),0,IF(AND(Data!$G$9="squeeze",A689&lt;Data!$G$11*0.25),$H$32,1)*$C$30*$C$13)*($C$14*$C$12),"")</f>
        <v>-5.1318102763027625E-4</v>
      </c>
      <c r="J689" s="42">
        <f ca="1">IFERROR(IF(Data!$C$6="Real",B689,I689+J688+($C$14*$C$12)*(NORMINV(RAND(),$C$15,CHOOSE($G$13,$C$13,F689,G689)))),"")</f>
        <v>1.3411267493409242</v>
      </c>
      <c r="K689" s="88">
        <f>IF(ISNUMBER(A689), IF($G$16="fixed",$G$17,MIN(H689*Data!$C$7*$C$16*0.5,$C$17*Data!$C$7))*$C$12,"")</f>
        <v>8.0000000000000007E-5</v>
      </c>
      <c r="L689" s="42">
        <f t="shared" ca="1" si="314"/>
        <v>1.3411267493409242</v>
      </c>
      <c r="M689" s="44">
        <f t="shared" ca="1" si="315"/>
        <v>1.3411667493409243</v>
      </c>
      <c r="N689" s="44">
        <f t="shared" ca="1" si="316"/>
        <v>1.3410867493409242</v>
      </c>
      <c r="O689" s="108">
        <f t="shared" ca="1" si="291"/>
        <v>0.39270314562636233</v>
      </c>
      <c r="P689" s="102">
        <f t="shared" ca="1" si="292"/>
        <v>6.5671075054643593</v>
      </c>
      <c r="Q689" s="102">
        <f t="shared" ca="1" si="293"/>
        <v>-0.13715126237562916</v>
      </c>
      <c r="R689" s="120">
        <f t="shared" ca="1" si="311"/>
        <v>1</v>
      </c>
      <c r="S689" s="54">
        <f t="shared" ca="1" si="312"/>
        <v>0</v>
      </c>
      <c r="T689" s="5" t="str">
        <f t="shared" ca="1" si="294"/>
        <v/>
      </c>
      <c r="U689" s="152" t="str">
        <f t="shared" ca="1" si="295"/>
        <v/>
      </c>
      <c r="V689" s="152" t="str">
        <f t="shared" ca="1" si="296"/>
        <v/>
      </c>
      <c r="W689" s="153" t="str">
        <f t="shared" ca="1" si="297"/>
        <v/>
      </c>
      <c r="X689" s="153" t="str">
        <f t="shared" ca="1" si="298"/>
        <v/>
      </c>
      <c r="Y689" s="153" t="str">
        <f t="shared" ca="1" si="299"/>
        <v/>
      </c>
      <c r="Z689" s="153" t="str">
        <f t="shared" ca="1" si="300"/>
        <v/>
      </c>
      <c r="AA689" s="152" t="str">
        <f t="shared" ca="1" si="301"/>
        <v/>
      </c>
      <c r="AB689" s="152" t="str">
        <f t="shared" ca="1" si="302"/>
        <v/>
      </c>
      <c r="AC689" s="154" t="str">
        <f t="shared" ca="1" si="303"/>
        <v/>
      </c>
      <c r="AD689" s="154" t="str">
        <f t="shared" ca="1" si="304"/>
        <v/>
      </c>
      <c r="AE689" s="3">
        <f t="shared" ca="1" si="305"/>
        <v>0</v>
      </c>
      <c r="AF689" s="3">
        <f t="shared" ca="1" si="306"/>
        <v>0</v>
      </c>
      <c r="AG689" s="3" t="str">
        <f t="shared" ca="1" si="313"/>
        <v/>
      </c>
      <c r="AH689" s="4" t="str">
        <f t="shared" ca="1" si="307"/>
        <v/>
      </c>
      <c r="AI689" s="75">
        <f t="shared" ca="1" si="308"/>
        <v>-81.180141999199762</v>
      </c>
      <c r="AJ689" s="75">
        <f t="shared" ca="1" si="309"/>
        <v>-81.180141999199762</v>
      </c>
    </row>
    <row r="690" spans="1:36" ht="14.25">
      <c r="A690" s="41">
        <f t="shared" si="310"/>
        <v>624</v>
      </c>
      <c r="B690" s="150">
        <f>IF(ISNUMBER(A690),INDEX('MetaTrader Import'!$H$13:$J$5893,TRUNC(((A690-$A$39+1)-1)/3)+1,MOD((A690-$A$39+1)-1,3)+1),"")</f>
        <v>0</v>
      </c>
      <c r="C690" s="43">
        <f t="shared" ca="1" si="287"/>
        <v>20.497442232112558</v>
      </c>
      <c r="D690" s="43">
        <f t="shared" ca="1" si="288"/>
        <v>-0.98742582178871507</v>
      </c>
      <c r="E690" s="43">
        <f t="shared" ca="1" si="289"/>
        <v>19.510016410323843</v>
      </c>
      <c r="F690" s="43">
        <f t="shared" ca="1" si="290"/>
        <v>1.9510016410323843</v>
      </c>
      <c r="G690" s="43">
        <f>IF(A690&lt;&gt;"",IF(A690&lt;Data!$G$11*0.25,$C$13/$G$32,IF(A690&gt;Data!$G$11*0.25,$C$13,$C$13*10)),"")</f>
        <v>2</v>
      </c>
      <c r="H690" s="43">
        <f>IF(A690&lt;&gt;"",IF(Data!$G$9="constant",$C$13,IF(Data!$G$9="squeeze",G690,F690)),"")</f>
        <v>2</v>
      </c>
      <c r="I690" s="38">
        <f ca="1">IF(ISNUMBER(A690),NORMINV(RAND(),0,IF(AND(Data!$G$9="squeeze",A690&lt;Data!$G$11*0.25),$H$32,1)*$C$30*$C$13)*($C$14*$C$12),"")</f>
        <v>3.1952502077328492E-4</v>
      </c>
      <c r="J690" s="42">
        <f ca="1">IFERROR(IF(Data!$C$6="Real",B690,I690+J689+($C$14*$C$12)*(NORMINV(RAND(),$C$15,CHOOSE($G$13,$C$13,F690,G690)))),"")</f>
        <v>1.3414874668683996</v>
      </c>
      <c r="K690" s="88">
        <f>IF(ISNUMBER(A690), IF($G$16="fixed",$G$17,MIN(H690*Data!$C$7*$C$16*0.5,$C$17*Data!$C$7))*$C$12,"")</f>
        <v>8.0000000000000007E-5</v>
      </c>
      <c r="L690" s="42">
        <f t="shared" ca="1" si="314"/>
        <v>1.3414874668683996</v>
      </c>
      <c r="M690" s="44">
        <f t="shared" ca="1" si="315"/>
        <v>1.3415274668683996</v>
      </c>
      <c r="N690" s="44">
        <f t="shared" ca="1" si="316"/>
        <v>1.3414474668683996</v>
      </c>
      <c r="O690" s="108">
        <f t="shared" ca="1" si="291"/>
        <v>4.5193971921772151E-2</v>
      </c>
      <c r="P690" s="102">
        <f t="shared" ca="1" si="292"/>
        <v>5.9247176273237843</v>
      </c>
      <c r="Q690" s="102">
        <f t="shared" ca="1" si="293"/>
        <v>-0.17555749881323965</v>
      </c>
      <c r="R690" s="120">
        <f t="shared" ca="1" si="311"/>
        <v>1</v>
      </c>
      <c r="S690" s="54">
        <f t="shared" ca="1" si="312"/>
        <v>0</v>
      </c>
      <c r="T690" s="5" t="str">
        <f t="shared" ca="1" si="294"/>
        <v/>
      </c>
      <c r="U690" s="152" t="str">
        <f t="shared" ca="1" si="295"/>
        <v/>
      </c>
      <c r="V690" s="152" t="str">
        <f t="shared" ca="1" si="296"/>
        <v/>
      </c>
      <c r="W690" s="153" t="str">
        <f t="shared" ca="1" si="297"/>
        <v/>
      </c>
      <c r="X690" s="153" t="str">
        <f t="shared" ca="1" si="298"/>
        <v/>
      </c>
      <c r="Y690" s="153" t="str">
        <f t="shared" ca="1" si="299"/>
        <v/>
      </c>
      <c r="Z690" s="153" t="str">
        <f t="shared" ca="1" si="300"/>
        <v/>
      </c>
      <c r="AA690" s="152" t="str">
        <f t="shared" ca="1" si="301"/>
        <v/>
      </c>
      <c r="AB690" s="152" t="str">
        <f t="shared" ca="1" si="302"/>
        <v/>
      </c>
      <c r="AC690" s="154" t="str">
        <f t="shared" ca="1" si="303"/>
        <v/>
      </c>
      <c r="AD690" s="154" t="str">
        <f t="shared" ca="1" si="304"/>
        <v/>
      </c>
      <c r="AE690" s="3">
        <f t="shared" ca="1" si="305"/>
        <v>0</v>
      </c>
      <c r="AF690" s="3">
        <f t="shared" ca="1" si="306"/>
        <v>0</v>
      </c>
      <c r="AG690" s="3" t="str">
        <f t="shared" ca="1" si="313"/>
        <v/>
      </c>
      <c r="AH690" s="4" t="str">
        <f t="shared" ca="1" si="307"/>
        <v/>
      </c>
      <c r="AI690" s="75">
        <f t="shared" ca="1" si="308"/>
        <v>-81.180141999199762</v>
      </c>
      <c r="AJ690" s="75">
        <f t="shared" ca="1" si="309"/>
        <v>-81.180141999199762</v>
      </c>
    </row>
    <row r="691" spans="1:36" ht="14.25">
      <c r="A691" s="41">
        <f t="shared" si="310"/>
        <v>625</v>
      </c>
      <c r="B691" s="150">
        <f ca="1">IF(ISNUMBER(A691),INDEX('MetaTrader Import'!$H$13:$J$5893,TRUNC(((A691-$A$39+1)-1)/3)+1,MOD((A691-$A$39+1)-1,3)+1),"")</f>
        <v>0</v>
      </c>
      <c r="C691" s="43">
        <f t="shared" ca="1" si="287"/>
        <v>19.510016410323843</v>
      </c>
      <c r="D691" s="43">
        <f t="shared" ca="1" si="288"/>
        <v>-0.36382276205324271</v>
      </c>
      <c r="E691" s="43">
        <f t="shared" ca="1" si="289"/>
        <v>19.1461936482706</v>
      </c>
      <c r="F691" s="43">
        <f t="shared" ca="1" si="290"/>
        <v>1.91461936482706</v>
      </c>
      <c r="G691" s="43">
        <f>IF(A691&lt;&gt;"",IF(A691&lt;Data!$G$11*0.25,$C$13/$G$32,IF(A691&gt;Data!$G$11*0.25,$C$13,$C$13*10)),"")</f>
        <v>2</v>
      </c>
      <c r="H691" s="43">
        <f>IF(A691&lt;&gt;"",IF(Data!$G$9="constant",$C$13,IF(Data!$G$9="squeeze",G691,F691)),"")</f>
        <v>2</v>
      </c>
      <c r="I691" s="38">
        <f ca="1">IF(ISNUMBER(A691),NORMINV(RAND(),0,IF(AND(Data!$G$9="squeeze",A691&lt;Data!$G$11*0.25),$H$32,1)*$C$30*$C$13)*($C$14*$C$12),"")</f>
        <v>1.6854180614153333E-4</v>
      </c>
      <c r="J691" s="42">
        <f ca="1">IFERROR(IF(Data!$C$6="Real",B691,I691+J690+($C$14*$C$12)*(NORMINV(RAND(),$C$15,CHOOSE($G$13,$C$13,F691,G691)))),"")</f>
        <v>1.342180237974268</v>
      </c>
      <c r="K691" s="88">
        <f>IF(ISNUMBER(A691), IF($G$16="fixed",$G$17,MIN(H691*Data!$C$7*$C$16*0.5,$C$17*Data!$C$7))*$C$12,"")</f>
        <v>8.0000000000000007E-5</v>
      </c>
      <c r="L691" s="42">
        <f t="shared" ca="1" si="314"/>
        <v>1.342180237974268</v>
      </c>
      <c r="M691" s="44">
        <f t="shared" ca="1" si="315"/>
        <v>1.342220237974268</v>
      </c>
      <c r="N691" s="44">
        <f t="shared" ca="1" si="316"/>
        <v>1.342140237974268</v>
      </c>
      <c r="O691" s="108">
        <f t="shared" ca="1" si="291"/>
        <v>-0.12559680292896699</v>
      </c>
      <c r="P691" s="102">
        <f t="shared" ca="1" si="292"/>
        <v>5.3434465218320204</v>
      </c>
      <c r="Q691" s="102">
        <f t="shared" ca="1" si="293"/>
        <v>-0.19915238539208061</v>
      </c>
      <c r="R691" s="120">
        <f t="shared" ca="1" si="311"/>
        <v>1</v>
      </c>
      <c r="S691" s="54">
        <f t="shared" ca="1" si="312"/>
        <v>0</v>
      </c>
      <c r="T691" s="5" t="str">
        <f t="shared" ca="1" si="294"/>
        <v/>
      </c>
      <c r="U691" s="152" t="str">
        <f t="shared" ca="1" si="295"/>
        <v/>
      </c>
      <c r="V691" s="152" t="str">
        <f t="shared" ca="1" si="296"/>
        <v/>
      </c>
      <c r="W691" s="153" t="str">
        <f t="shared" ca="1" si="297"/>
        <v/>
      </c>
      <c r="X691" s="153" t="str">
        <f t="shared" ca="1" si="298"/>
        <v/>
      </c>
      <c r="Y691" s="153" t="str">
        <f t="shared" ca="1" si="299"/>
        <v/>
      </c>
      <c r="Z691" s="153" t="str">
        <f t="shared" ca="1" si="300"/>
        <v/>
      </c>
      <c r="AA691" s="152" t="str">
        <f t="shared" ca="1" si="301"/>
        <v/>
      </c>
      <c r="AB691" s="152" t="str">
        <f t="shared" ca="1" si="302"/>
        <v/>
      </c>
      <c r="AC691" s="154" t="str">
        <f t="shared" ca="1" si="303"/>
        <v/>
      </c>
      <c r="AD691" s="154" t="str">
        <f t="shared" ca="1" si="304"/>
        <v/>
      </c>
      <c r="AE691" s="3">
        <f t="shared" ca="1" si="305"/>
        <v>0</v>
      </c>
      <c r="AF691" s="3">
        <f t="shared" ca="1" si="306"/>
        <v>0</v>
      </c>
      <c r="AG691" s="3" t="str">
        <f t="shared" ca="1" si="313"/>
        <v/>
      </c>
      <c r="AH691" s="4" t="str">
        <f t="shared" ca="1" si="307"/>
        <v/>
      </c>
      <c r="AI691" s="75">
        <f t="shared" ca="1" si="308"/>
        <v>-81.180141999199762</v>
      </c>
      <c r="AJ691" s="75">
        <f t="shared" ca="1" si="309"/>
        <v>-81.180141999199762</v>
      </c>
    </row>
    <row r="692" spans="1:36" ht="14.25">
      <c r="A692" s="41">
        <f t="shared" si="310"/>
        <v>626</v>
      </c>
      <c r="B692" s="150">
        <f ca="1">IF(ISNUMBER(A692),INDEX('MetaTrader Import'!$H$13:$J$5893,TRUNC(((A692-$A$39+1)-1)/3)+1,MOD((A692-$A$39+1)-1,3)+1),"")</f>
        <v>0</v>
      </c>
      <c r="C692" s="43">
        <f t="shared" ca="1" si="287"/>
        <v>19.1461936482706</v>
      </c>
      <c r="D692" s="43">
        <f t="shared" ca="1" si="288"/>
        <v>-1.79234072037798</v>
      </c>
      <c r="E692" s="43">
        <f t="shared" ca="1" si="289"/>
        <v>17.353852927892621</v>
      </c>
      <c r="F692" s="43">
        <f t="shared" ca="1" si="290"/>
        <v>1.7353852927892621</v>
      </c>
      <c r="G692" s="43">
        <f>IF(A692&lt;&gt;"",IF(A692&lt;Data!$G$11*0.25,$C$13/$G$32,IF(A692&gt;Data!$G$11*0.25,$C$13,$C$13*10)),"")</f>
        <v>2</v>
      </c>
      <c r="H692" s="43">
        <f>IF(A692&lt;&gt;"",IF(Data!$G$9="constant",$C$13,IF(Data!$G$9="squeeze",G692,F692)),"")</f>
        <v>2</v>
      </c>
      <c r="I692" s="38">
        <f ca="1">IF(ISNUMBER(A692),NORMINV(RAND(),0,IF(AND(Data!$G$9="squeeze",A692&lt;Data!$G$11*0.25),$H$32,1)*$C$30*$C$13)*($C$14*$C$12),"")</f>
        <v>-2.1341832828251334E-4</v>
      </c>
      <c r="J692" s="42">
        <f ca="1">IFERROR(IF(Data!$C$6="Real",B692,I692+J691+($C$14*$C$12)*(NORMINV(RAND(),$C$15,CHOOSE($G$13,$C$13,F692,G692)))),"")</f>
        <v>1.3420132195539862</v>
      </c>
      <c r="K692" s="88">
        <f>IF(ISNUMBER(A692), IF($G$16="fixed",$G$17,MIN(H692*Data!$C$7*$C$16*0.5,$C$17*Data!$C$7))*$C$12,"")</f>
        <v>8.0000000000000007E-5</v>
      </c>
      <c r="L692" s="42">
        <f t="shared" ca="1" si="314"/>
        <v>1.3420132195539862</v>
      </c>
      <c r="M692" s="44">
        <f t="shared" ca="1" si="315"/>
        <v>1.3420532195539863</v>
      </c>
      <c r="N692" s="44">
        <f t="shared" ca="1" si="316"/>
        <v>1.3419732195539862</v>
      </c>
      <c r="O692" s="108">
        <f t="shared" ca="1" si="291"/>
        <v>-0.34892990054423229</v>
      </c>
      <c r="P692" s="102">
        <f t="shared" ca="1" si="292"/>
        <v>4.672042971582739</v>
      </c>
      <c r="Q692" s="102">
        <f t="shared" ca="1" si="293"/>
        <v>-0.21808181687890874</v>
      </c>
      <c r="R692" s="120">
        <f t="shared" ca="1" si="311"/>
        <v>1</v>
      </c>
      <c r="S692" s="54">
        <f t="shared" ca="1" si="312"/>
        <v>0</v>
      </c>
      <c r="T692" s="5" t="str">
        <f t="shared" ca="1" si="294"/>
        <v/>
      </c>
      <c r="U692" s="152" t="str">
        <f t="shared" ca="1" si="295"/>
        <v/>
      </c>
      <c r="V692" s="152" t="str">
        <f t="shared" ca="1" si="296"/>
        <v/>
      </c>
      <c r="W692" s="153" t="str">
        <f t="shared" ca="1" si="297"/>
        <v/>
      </c>
      <c r="X692" s="153" t="str">
        <f t="shared" ca="1" si="298"/>
        <v/>
      </c>
      <c r="Y692" s="153" t="str">
        <f t="shared" ca="1" si="299"/>
        <v/>
      </c>
      <c r="Z692" s="153" t="str">
        <f t="shared" ca="1" si="300"/>
        <v/>
      </c>
      <c r="AA692" s="152" t="str">
        <f t="shared" ca="1" si="301"/>
        <v/>
      </c>
      <c r="AB692" s="152" t="str">
        <f t="shared" ca="1" si="302"/>
        <v/>
      </c>
      <c r="AC692" s="154" t="str">
        <f t="shared" ca="1" si="303"/>
        <v/>
      </c>
      <c r="AD692" s="154" t="str">
        <f t="shared" ca="1" si="304"/>
        <v/>
      </c>
      <c r="AE692" s="3">
        <f t="shared" ca="1" si="305"/>
        <v>0</v>
      </c>
      <c r="AF692" s="3">
        <f t="shared" ca="1" si="306"/>
        <v>0</v>
      </c>
      <c r="AG692" s="3" t="str">
        <f t="shared" ca="1" si="313"/>
        <v/>
      </c>
      <c r="AH692" s="4" t="str">
        <f t="shared" ca="1" si="307"/>
        <v/>
      </c>
      <c r="AI692" s="75">
        <f t="shared" ca="1" si="308"/>
        <v>-81.180141999199762</v>
      </c>
      <c r="AJ692" s="75">
        <f t="shared" ca="1" si="309"/>
        <v>-81.180141999199762</v>
      </c>
    </row>
    <row r="693" spans="1:36" ht="14.25">
      <c r="A693" s="41">
        <f t="shared" si="310"/>
        <v>627</v>
      </c>
      <c r="B693" s="150">
        <f>IF(ISNUMBER(A693),INDEX('MetaTrader Import'!$H$13:$J$5893,TRUNC(((A693-$A$39+1)-1)/3)+1,MOD((A693-$A$39+1)-1,3)+1),"")</f>
        <v>0</v>
      </c>
      <c r="C693" s="43">
        <f t="shared" ca="1" si="287"/>
        <v>17.353852927892621</v>
      </c>
      <c r="D693" s="43">
        <f t="shared" ca="1" si="288"/>
        <v>0.94100262677409141</v>
      </c>
      <c r="E693" s="43">
        <f t="shared" ca="1" si="289"/>
        <v>18.294855554666711</v>
      </c>
      <c r="F693" s="43">
        <f t="shared" ca="1" si="290"/>
        <v>1.8294855554666711</v>
      </c>
      <c r="G693" s="43">
        <f>IF(A693&lt;&gt;"",IF(A693&lt;Data!$G$11*0.25,$C$13/$G$32,IF(A693&gt;Data!$G$11*0.25,$C$13,$C$13*10)),"")</f>
        <v>2</v>
      </c>
      <c r="H693" s="43">
        <f>IF(A693&lt;&gt;"",IF(Data!$G$9="constant",$C$13,IF(Data!$G$9="squeeze",G693,F693)),"")</f>
        <v>2</v>
      </c>
      <c r="I693" s="38">
        <f ca="1">IF(ISNUMBER(A693),NORMINV(RAND(),0,IF(AND(Data!$G$9="squeeze",A693&lt;Data!$G$11*0.25),$H$32,1)*$C$30*$C$13)*($C$14*$C$12),"")</f>
        <v>5.0958968519597577E-4</v>
      </c>
      <c r="J693" s="42">
        <f ca="1">IFERROR(IF(Data!$C$6="Real",B693,I693+J692+($C$14*$C$12)*(NORMINV(RAND(),$C$15,CHOOSE($G$13,$C$13,F693,G693)))),"")</f>
        <v>1.3431493459657522</v>
      </c>
      <c r="K693" s="88">
        <f>IF(ISNUMBER(A693), IF($G$16="fixed",$G$17,MIN(H693*Data!$C$7*$C$16*0.5,$C$17*Data!$C$7))*$C$12,"")</f>
        <v>8.0000000000000007E-5</v>
      </c>
      <c r="L693" s="42">
        <f t="shared" ca="1" si="314"/>
        <v>1.3431493459657522</v>
      </c>
      <c r="M693" s="44">
        <f t="shared" ca="1" si="315"/>
        <v>1.3431893459657522</v>
      </c>
      <c r="N693" s="44">
        <f t="shared" ca="1" si="316"/>
        <v>1.3431093459657522</v>
      </c>
      <c r="O693" s="108">
        <f t="shared" ca="1" si="291"/>
        <v>-0.13091730841261315</v>
      </c>
      <c r="P693" s="102">
        <f t="shared" ca="1" si="292"/>
        <v>5.5655866199845665</v>
      </c>
      <c r="Q693" s="102">
        <f t="shared" ca="1" si="293"/>
        <v>-0.20091386553273416</v>
      </c>
      <c r="R693" s="120">
        <f t="shared" ca="1" si="311"/>
        <v>1</v>
      </c>
      <c r="S693" s="54">
        <f t="shared" ca="1" si="312"/>
        <v>0</v>
      </c>
      <c r="T693" s="5" t="str">
        <f t="shared" ca="1" si="294"/>
        <v/>
      </c>
      <c r="U693" s="152" t="str">
        <f t="shared" ca="1" si="295"/>
        <v/>
      </c>
      <c r="V693" s="152" t="str">
        <f t="shared" ca="1" si="296"/>
        <v/>
      </c>
      <c r="W693" s="153" t="str">
        <f t="shared" ca="1" si="297"/>
        <v/>
      </c>
      <c r="X693" s="153" t="str">
        <f t="shared" ca="1" si="298"/>
        <v/>
      </c>
      <c r="Y693" s="153" t="str">
        <f t="shared" ca="1" si="299"/>
        <v/>
      </c>
      <c r="Z693" s="153" t="str">
        <f t="shared" ca="1" si="300"/>
        <v/>
      </c>
      <c r="AA693" s="152" t="str">
        <f t="shared" ca="1" si="301"/>
        <v/>
      </c>
      <c r="AB693" s="152" t="str">
        <f t="shared" ca="1" si="302"/>
        <v/>
      </c>
      <c r="AC693" s="154" t="str">
        <f t="shared" ca="1" si="303"/>
        <v/>
      </c>
      <c r="AD693" s="154" t="str">
        <f t="shared" ca="1" si="304"/>
        <v/>
      </c>
      <c r="AE693" s="3">
        <f t="shared" ca="1" si="305"/>
        <v>0</v>
      </c>
      <c r="AF693" s="3">
        <f t="shared" ca="1" si="306"/>
        <v>0</v>
      </c>
      <c r="AG693" s="3" t="str">
        <f t="shared" ca="1" si="313"/>
        <v/>
      </c>
      <c r="AH693" s="4" t="str">
        <f t="shared" ca="1" si="307"/>
        <v/>
      </c>
      <c r="AI693" s="75">
        <f t="shared" ca="1" si="308"/>
        <v>-81.180141999199762</v>
      </c>
      <c r="AJ693" s="75">
        <f t="shared" ca="1" si="309"/>
        <v>-81.180141999199762</v>
      </c>
    </row>
    <row r="694" spans="1:36" ht="14.25">
      <c r="A694" s="41">
        <f t="shared" si="310"/>
        <v>628</v>
      </c>
      <c r="B694" s="150">
        <f ca="1">IF(ISNUMBER(A694),INDEX('MetaTrader Import'!$H$13:$J$5893,TRUNC(((A694-$A$39+1)-1)/3)+1,MOD((A694-$A$39+1)-1,3)+1),"")</f>
        <v>0</v>
      </c>
      <c r="C694" s="43">
        <f t="shared" ca="1" si="287"/>
        <v>18.294855554666711</v>
      </c>
      <c r="D694" s="43">
        <f t="shared" ca="1" si="288"/>
        <v>0.87125474310799955</v>
      </c>
      <c r="E694" s="43">
        <f t="shared" ca="1" si="289"/>
        <v>19.166110297774711</v>
      </c>
      <c r="F694" s="43">
        <f t="shared" ca="1" si="290"/>
        <v>1.9166110297774712</v>
      </c>
      <c r="G694" s="43">
        <f>IF(A694&lt;&gt;"",IF(A694&lt;Data!$G$11*0.25,$C$13/$G$32,IF(A694&gt;Data!$G$11*0.25,$C$13,$C$13*10)),"")</f>
        <v>2</v>
      </c>
      <c r="H694" s="43">
        <f>IF(A694&lt;&gt;"",IF(Data!$G$9="constant",$C$13,IF(Data!$G$9="squeeze",G694,F694)),"")</f>
        <v>2</v>
      </c>
      <c r="I694" s="38">
        <f ca="1">IF(ISNUMBER(A694),NORMINV(RAND(),0,IF(AND(Data!$G$9="squeeze",A694&lt;Data!$G$11*0.25),$H$32,1)*$C$30*$C$13)*($C$14*$C$12),"")</f>
        <v>-1.2829212160809862E-6</v>
      </c>
      <c r="J694" s="42">
        <f ca="1">IFERROR(IF(Data!$C$6="Real",B694,I694+J693+($C$14*$C$12)*(NORMINV(RAND(),$C$15,CHOOSE($G$13,$C$13,F694,G694)))),"")</f>
        <v>1.3434837886691602</v>
      </c>
      <c r="K694" s="88">
        <f>IF(ISNUMBER(A694), IF($G$16="fixed",$G$17,MIN(H694*Data!$C$7*$C$16*0.5,$C$17*Data!$C$7))*$C$12,"")</f>
        <v>8.0000000000000007E-5</v>
      </c>
      <c r="L694" s="42">
        <f t="shared" ca="1" si="314"/>
        <v>1.3434837886691602</v>
      </c>
      <c r="M694" s="44">
        <f t="shared" ca="1" si="315"/>
        <v>1.3435237886691602</v>
      </c>
      <c r="N694" s="44">
        <f t="shared" ca="1" si="316"/>
        <v>1.3434437886691601</v>
      </c>
      <c r="O694" s="108">
        <f t="shared" ca="1" si="291"/>
        <v>0.18514007240058977</v>
      </c>
      <c r="P694" s="102">
        <f t="shared" ca="1" si="292"/>
        <v>6.7061697428582256</v>
      </c>
      <c r="Q694" s="102">
        <f t="shared" ca="1" si="293"/>
        <v>-0.14663455427289704</v>
      </c>
      <c r="R694" s="120">
        <f t="shared" ca="1" si="311"/>
        <v>1</v>
      </c>
      <c r="S694" s="54">
        <f t="shared" ca="1" si="312"/>
        <v>0</v>
      </c>
      <c r="T694" s="5" t="str">
        <f t="shared" ca="1" si="294"/>
        <v/>
      </c>
      <c r="U694" s="152" t="str">
        <f t="shared" ca="1" si="295"/>
        <v/>
      </c>
      <c r="V694" s="152" t="str">
        <f t="shared" ca="1" si="296"/>
        <v/>
      </c>
      <c r="W694" s="153" t="str">
        <f t="shared" ca="1" si="297"/>
        <v/>
      </c>
      <c r="X694" s="153" t="str">
        <f t="shared" ca="1" si="298"/>
        <v/>
      </c>
      <c r="Y694" s="153" t="str">
        <f t="shared" ca="1" si="299"/>
        <v/>
      </c>
      <c r="Z694" s="153" t="str">
        <f t="shared" ca="1" si="300"/>
        <v/>
      </c>
      <c r="AA694" s="152" t="str">
        <f t="shared" ca="1" si="301"/>
        <v/>
      </c>
      <c r="AB694" s="152" t="str">
        <f t="shared" ca="1" si="302"/>
        <v/>
      </c>
      <c r="AC694" s="154" t="str">
        <f t="shared" ca="1" si="303"/>
        <v/>
      </c>
      <c r="AD694" s="154" t="str">
        <f t="shared" ca="1" si="304"/>
        <v/>
      </c>
      <c r="AE694" s="3">
        <f t="shared" ca="1" si="305"/>
        <v>0</v>
      </c>
      <c r="AF694" s="3">
        <f t="shared" ca="1" si="306"/>
        <v>0</v>
      </c>
      <c r="AG694" s="3" t="str">
        <f t="shared" ca="1" si="313"/>
        <v/>
      </c>
      <c r="AH694" s="4" t="str">
        <f t="shared" ca="1" si="307"/>
        <v/>
      </c>
      <c r="AI694" s="75">
        <f t="shared" ca="1" si="308"/>
        <v>-81.180141999199762</v>
      </c>
      <c r="AJ694" s="75">
        <f t="shared" ca="1" si="309"/>
        <v>-81.180141999199762</v>
      </c>
    </row>
    <row r="695" spans="1:36" ht="14.25">
      <c r="A695" s="41">
        <f t="shared" si="310"/>
        <v>629</v>
      </c>
      <c r="B695" s="150">
        <f ca="1">IF(ISNUMBER(A695),INDEX('MetaTrader Import'!$H$13:$J$5893,TRUNC(((A695-$A$39+1)-1)/3)+1,MOD((A695-$A$39+1)-1,3)+1),"")</f>
        <v>0</v>
      </c>
      <c r="C695" s="43">
        <f t="shared" ca="1" si="287"/>
        <v>19.166110297774711</v>
      </c>
      <c r="D695" s="43">
        <f t="shared" ca="1" si="288"/>
        <v>-2.1275691212974457E-2</v>
      </c>
      <c r="E695" s="43">
        <f t="shared" ca="1" si="289"/>
        <v>19.144834606561737</v>
      </c>
      <c r="F695" s="43">
        <f t="shared" ca="1" si="290"/>
        <v>1.9144834606561738</v>
      </c>
      <c r="G695" s="43">
        <f>IF(A695&lt;&gt;"",IF(A695&lt;Data!$G$11*0.25,$C$13/$G$32,IF(A695&gt;Data!$G$11*0.25,$C$13,$C$13*10)),"")</f>
        <v>2</v>
      </c>
      <c r="H695" s="43">
        <f>IF(A695&lt;&gt;"",IF(Data!$G$9="constant",$C$13,IF(Data!$G$9="squeeze",G695,F695)),"")</f>
        <v>2</v>
      </c>
      <c r="I695" s="38">
        <f ca="1">IF(ISNUMBER(A695),NORMINV(RAND(),0,IF(AND(Data!$G$9="squeeze",A695&lt;Data!$G$11*0.25),$H$32,1)*$C$30*$C$13)*($C$14*$C$12),"")</f>
        <v>-1.8809921001696739E-4</v>
      </c>
      <c r="J695" s="42">
        <f ca="1">IFERROR(IF(Data!$C$6="Real",B695,I695+J694+($C$14*$C$12)*(NORMINV(RAND(),$C$15,CHOOSE($G$13,$C$13,F695,G695)))),"")</f>
        <v>1.344317937878061</v>
      </c>
      <c r="K695" s="88">
        <f>IF(ISNUMBER(A695), IF($G$16="fixed",$G$17,MIN(H695*Data!$C$7*$C$16*0.5,$C$17*Data!$C$7))*$C$12,"")</f>
        <v>8.0000000000000007E-5</v>
      </c>
      <c r="L695" s="42">
        <f t="shared" ca="1" si="314"/>
        <v>1.344317937878061</v>
      </c>
      <c r="M695" s="44">
        <f t="shared" ca="1" si="315"/>
        <v>1.344357937878061</v>
      </c>
      <c r="N695" s="44">
        <f t="shared" ca="1" si="316"/>
        <v>1.3442779378780609</v>
      </c>
      <c r="O695" s="108">
        <f t="shared" ca="1" si="291"/>
        <v>0.87005143848488198</v>
      </c>
      <c r="P695" s="102">
        <f t="shared" ca="1" si="292"/>
        <v>8.7464379802777632</v>
      </c>
      <c r="Q695" s="102">
        <f t="shared" ca="1" si="293"/>
        <v>-4.203613734489637E-2</v>
      </c>
      <c r="R695" s="120">
        <f t="shared" ca="1" si="311"/>
        <v>1</v>
      </c>
      <c r="S695" s="54">
        <f t="shared" ca="1" si="312"/>
        <v>0</v>
      </c>
      <c r="T695" s="5" t="str">
        <f t="shared" ca="1" si="294"/>
        <v/>
      </c>
      <c r="U695" s="152" t="str">
        <f t="shared" ca="1" si="295"/>
        <v/>
      </c>
      <c r="V695" s="152" t="str">
        <f t="shared" ca="1" si="296"/>
        <v/>
      </c>
      <c r="W695" s="153" t="str">
        <f t="shared" ca="1" si="297"/>
        <v/>
      </c>
      <c r="X695" s="153" t="str">
        <f t="shared" ca="1" si="298"/>
        <v/>
      </c>
      <c r="Y695" s="153" t="str">
        <f t="shared" ca="1" si="299"/>
        <v/>
      </c>
      <c r="Z695" s="153" t="str">
        <f t="shared" ca="1" si="300"/>
        <v/>
      </c>
      <c r="AA695" s="152" t="str">
        <f t="shared" ca="1" si="301"/>
        <v/>
      </c>
      <c r="AB695" s="152" t="str">
        <f t="shared" ca="1" si="302"/>
        <v/>
      </c>
      <c r="AC695" s="154" t="str">
        <f t="shared" ca="1" si="303"/>
        <v/>
      </c>
      <c r="AD695" s="154" t="str">
        <f t="shared" ca="1" si="304"/>
        <v/>
      </c>
      <c r="AE695" s="3">
        <f t="shared" ca="1" si="305"/>
        <v>0</v>
      </c>
      <c r="AF695" s="3">
        <f t="shared" ca="1" si="306"/>
        <v>0</v>
      </c>
      <c r="AG695" s="3" t="str">
        <f t="shared" ca="1" si="313"/>
        <v/>
      </c>
      <c r="AH695" s="4" t="str">
        <f t="shared" ca="1" si="307"/>
        <v/>
      </c>
      <c r="AI695" s="75">
        <f t="shared" ca="1" si="308"/>
        <v>-81.180141999199762</v>
      </c>
      <c r="AJ695" s="75">
        <f t="shared" ca="1" si="309"/>
        <v>-81.180141999199762</v>
      </c>
    </row>
    <row r="696" spans="1:36" ht="14.25">
      <c r="A696" s="41">
        <f t="shared" si="310"/>
        <v>630</v>
      </c>
      <c r="B696" s="150">
        <f>IF(ISNUMBER(A696),INDEX('MetaTrader Import'!$H$13:$J$5893,TRUNC(((A696-$A$39+1)-1)/3)+1,MOD((A696-$A$39+1)-1,3)+1),"")</f>
        <v>0</v>
      </c>
      <c r="C696" s="43">
        <f t="shared" ca="1" si="287"/>
        <v>19.144834606561737</v>
      </c>
      <c r="D696" s="43">
        <f t="shared" ca="1" si="288"/>
        <v>-0.7224908708714175</v>
      </c>
      <c r="E696" s="43">
        <f t="shared" ca="1" si="289"/>
        <v>18.422343735690319</v>
      </c>
      <c r="F696" s="43">
        <f t="shared" ca="1" si="290"/>
        <v>1.8422343735690319</v>
      </c>
      <c r="G696" s="43">
        <f>IF(A696&lt;&gt;"",IF(A696&lt;Data!$G$11*0.25,$C$13/$G$32,IF(A696&gt;Data!$G$11*0.25,$C$13,$C$13*10)),"")</f>
        <v>2</v>
      </c>
      <c r="H696" s="43">
        <f>IF(A696&lt;&gt;"",IF(Data!$G$9="constant",$C$13,IF(Data!$G$9="squeeze",G696,F696)),"")</f>
        <v>2</v>
      </c>
      <c r="I696" s="38">
        <f ca="1">IF(ISNUMBER(A696),NORMINV(RAND(),0,IF(AND(Data!$G$9="squeeze",A696&lt;Data!$G$11*0.25),$H$32,1)*$C$30*$C$13)*($C$14*$C$12),"")</f>
        <v>-4.6402170922968139E-4</v>
      </c>
      <c r="J696" s="42">
        <f ca="1">IFERROR(IF(Data!$C$6="Real",B696,I696+J695+($C$14*$C$12)*(NORMINV(RAND(),$C$15,CHOOSE($G$13,$C$13,F696,G696)))),"")</f>
        <v>1.3438447908736504</v>
      </c>
      <c r="K696" s="88">
        <f>IF(ISNUMBER(A696), IF($G$16="fixed",$G$17,MIN(H696*Data!$C$7*$C$16*0.5,$C$17*Data!$C$7))*$C$12,"")</f>
        <v>8.0000000000000007E-5</v>
      </c>
      <c r="L696" s="42">
        <f t="shared" ca="1" si="314"/>
        <v>1.3438447908736504</v>
      </c>
      <c r="M696" s="44">
        <f t="shared" ca="1" si="315"/>
        <v>1.3438847908736504</v>
      </c>
      <c r="N696" s="44">
        <f t="shared" ca="1" si="316"/>
        <v>1.3438047908736503</v>
      </c>
      <c r="O696" s="108">
        <f t="shared" ca="1" si="291"/>
        <v>1.4739248128788272</v>
      </c>
      <c r="P696" s="102">
        <f t="shared" ca="1" si="292"/>
        <v>9.5448457122800683</v>
      </c>
      <c r="Q696" s="102">
        <f t="shared" ca="1" si="293"/>
        <v>7.7234193434268378E-2</v>
      </c>
      <c r="R696" s="120">
        <f t="shared" ca="1" si="311"/>
        <v>1</v>
      </c>
      <c r="S696" s="54">
        <f t="shared" ca="1" si="312"/>
        <v>0</v>
      </c>
      <c r="T696" s="5" t="str">
        <f t="shared" ca="1" si="294"/>
        <v/>
      </c>
      <c r="U696" s="152" t="str">
        <f t="shared" ca="1" si="295"/>
        <v/>
      </c>
      <c r="V696" s="152" t="str">
        <f t="shared" ca="1" si="296"/>
        <v/>
      </c>
      <c r="W696" s="153" t="str">
        <f t="shared" ca="1" si="297"/>
        <v/>
      </c>
      <c r="X696" s="153" t="str">
        <f t="shared" ca="1" si="298"/>
        <v/>
      </c>
      <c r="Y696" s="153" t="str">
        <f t="shared" ca="1" si="299"/>
        <v/>
      </c>
      <c r="Z696" s="153" t="str">
        <f t="shared" ca="1" si="300"/>
        <v/>
      </c>
      <c r="AA696" s="152" t="str">
        <f t="shared" ca="1" si="301"/>
        <v/>
      </c>
      <c r="AB696" s="152" t="str">
        <f t="shared" ca="1" si="302"/>
        <v/>
      </c>
      <c r="AC696" s="154" t="str">
        <f t="shared" ca="1" si="303"/>
        <v/>
      </c>
      <c r="AD696" s="154" t="str">
        <f t="shared" ca="1" si="304"/>
        <v/>
      </c>
      <c r="AE696" s="3">
        <f t="shared" ca="1" si="305"/>
        <v>0</v>
      </c>
      <c r="AF696" s="3">
        <f t="shared" ca="1" si="306"/>
        <v>0</v>
      </c>
      <c r="AG696" s="3" t="str">
        <f t="shared" ca="1" si="313"/>
        <v/>
      </c>
      <c r="AH696" s="4" t="str">
        <f t="shared" ca="1" si="307"/>
        <v/>
      </c>
      <c r="AI696" s="75">
        <f t="shared" ca="1" si="308"/>
        <v>-81.180141999199762</v>
      </c>
      <c r="AJ696" s="75">
        <f t="shared" ca="1" si="309"/>
        <v>-81.180141999199762</v>
      </c>
    </row>
    <row r="697" spans="1:36" ht="14.25">
      <c r="A697" s="41">
        <f t="shared" si="310"/>
        <v>631</v>
      </c>
      <c r="B697" s="150">
        <f ca="1">IF(ISNUMBER(A697),INDEX('MetaTrader Import'!$H$13:$J$5893,TRUNC(((A697-$A$39+1)-1)/3)+1,MOD((A697-$A$39+1)-1,3)+1),"")</f>
        <v>0</v>
      </c>
      <c r="C697" s="43">
        <f t="shared" ca="1" si="287"/>
        <v>18.422343735690319</v>
      </c>
      <c r="D697" s="43">
        <f t="shared" ca="1" si="288"/>
        <v>-0.19434656311396514</v>
      </c>
      <c r="E697" s="43">
        <f t="shared" ca="1" si="289"/>
        <v>18.227997172576355</v>
      </c>
      <c r="F697" s="43">
        <f t="shared" ca="1" si="290"/>
        <v>1.8227997172576356</v>
      </c>
      <c r="G697" s="43">
        <f>IF(A697&lt;&gt;"",IF(A697&lt;Data!$G$11*0.25,$C$13/$G$32,IF(A697&gt;Data!$G$11*0.25,$C$13,$C$13*10)),"")</f>
        <v>2</v>
      </c>
      <c r="H697" s="43">
        <f>IF(A697&lt;&gt;"",IF(Data!$G$9="constant",$C$13,IF(Data!$G$9="squeeze",G697,F697)),"")</f>
        <v>2</v>
      </c>
      <c r="I697" s="38">
        <f ca="1">IF(ISNUMBER(A697),NORMINV(RAND(),0,IF(AND(Data!$G$9="squeeze",A697&lt;Data!$G$11*0.25),$H$32,1)*$C$30*$C$13)*($C$14*$C$12),"")</f>
        <v>5.4119115633288665E-5</v>
      </c>
      <c r="J697" s="42">
        <f ca="1">IFERROR(IF(Data!$C$6="Real",B697,I697+J696+($C$14*$C$12)*(NORMINV(RAND(),$C$15,CHOOSE($G$13,$C$13,F697,G697)))),"")</f>
        <v>1.3445747634841556</v>
      </c>
      <c r="K697" s="88">
        <f>IF(ISNUMBER(A697), IF($G$16="fixed",$G$17,MIN(H697*Data!$C$7*$C$16*0.5,$C$17*Data!$C$7))*$C$12,"")</f>
        <v>8.0000000000000007E-5</v>
      </c>
      <c r="L697" s="42">
        <f t="shared" ca="1" si="314"/>
        <v>1.3445747634841556</v>
      </c>
      <c r="M697" s="44">
        <f t="shared" ca="1" si="315"/>
        <v>1.3446147634841557</v>
      </c>
      <c r="N697" s="44">
        <f t="shared" ca="1" si="316"/>
        <v>1.3445347634841556</v>
      </c>
      <c r="O697" s="108">
        <f t="shared" ca="1" si="291"/>
        <v>1.9952009411842404</v>
      </c>
      <c r="P697" s="102">
        <f t="shared" ca="1" si="292"/>
        <v>11.188346466232872</v>
      </c>
      <c r="Q697" s="102">
        <f t="shared" ca="1" si="293"/>
        <v>0.21339046171440185</v>
      </c>
      <c r="R697" s="120">
        <f t="shared" ca="1" si="311"/>
        <v>1</v>
      </c>
      <c r="S697" s="54">
        <f t="shared" ca="1" si="312"/>
        <v>0</v>
      </c>
      <c r="T697" s="5" t="str">
        <f t="shared" ca="1" si="294"/>
        <v/>
      </c>
      <c r="U697" s="152" t="str">
        <f t="shared" ca="1" si="295"/>
        <v/>
      </c>
      <c r="V697" s="152" t="str">
        <f t="shared" ca="1" si="296"/>
        <v/>
      </c>
      <c r="W697" s="153" t="str">
        <f t="shared" ca="1" si="297"/>
        <v/>
      </c>
      <c r="X697" s="153" t="str">
        <f t="shared" ca="1" si="298"/>
        <v/>
      </c>
      <c r="Y697" s="153" t="str">
        <f t="shared" ca="1" si="299"/>
        <v/>
      </c>
      <c r="Z697" s="153" t="str">
        <f t="shared" ca="1" si="300"/>
        <v/>
      </c>
      <c r="AA697" s="152" t="str">
        <f t="shared" ca="1" si="301"/>
        <v/>
      </c>
      <c r="AB697" s="152" t="str">
        <f t="shared" ca="1" si="302"/>
        <v/>
      </c>
      <c r="AC697" s="154" t="str">
        <f t="shared" ca="1" si="303"/>
        <v/>
      </c>
      <c r="AD697" s="154" t="str">
        <f t="shared" ca="1" si="304"/>
        <v/>
      </c>
      <c r="AE697" s="3">
        <f t="shared" ca="1" si="305"/>
        <v>0</v>
      </c>
      <c r="AF697" s="3">
        <f t="shared" ca="1" si="306"/>
        <v>0</v>
      </c>
      <c r="AG697" s="3" t="str">
        <f t="shared" ca="1" si="313"/>
        <v/>
      </c>
      <c r="AH697" s="4" t="str">
        <f t="shared" ca="1" si="307"/>
        <v/>
      </c>
      <c r="AI697" s="75">
        <f t="shared" ca="1" si="308"/>
        <v>-81.180141999199762</v>
      </c>
      <c r="AJ697" s="75">
        <f t="shared" ca="1" si="309"/>
        <v>-81.180141999199762</v>
      </c>
    </row>
    <row r="698" spans="1:36" ht="14.25">
      <c r="A698" s="41">
        <f t="shared" si="310"/>
        <v>632</v>
      </c>
      <c r="B698" s="150">
        <f ca="1">IF(ISNUMBER(A698),INDEX('MetaTrader Import'!$H$13:$J$5893,TRUNC(((A698-$A$39+1)-1)/3)+1,MOD((A698-$A$39+1)-1,3)+1),"")</f>
        <v>0</v>
      </c>
      <c r="C698" s="43">
        <f t="shared" ca="1" si="287"/>
        <v>18.227997172576355</v>
      </c>
      <c r="D698" s="43">
        <f t="shared" ca="1" si="288"/>
        <v>1.0726933092811932</v>
      </c>
      <c r="E698" s="43">
        <f t="shared" ca="1" si="289"/>
        <v>19.300690481857547</v>
      </c>
      <c r="F698" s="43">
        <f t="shared" ca="1" si="290"/>
        <v>1.9300690481857548</v>
      </c>
      <c r="G698" s="43">
        <f>IF(A698&lt;&gt;"",IF(A698&lt;Data!$G$11*0.25,$C$13/$G$32,IF(A698&gt;Data!$G$11*0.25,$C$13,$C$13*10)),"")</f>
        <v>2</v>
      </c>
      <c r="H698" s="43">
        <f>IF(A698&lt;&gt;"",IF(Data!$G$9="constant",$C$13,IF(Data!$G$9="squeeze",G698,F698)),"")</f>
        <v>2</v>
      </c>
      <c r="I698" s="38">
        <f ca="1">IF(ISNUMBER(A698),NORMINV(RAND(),0,IF(AND(Data!$G$9="squeeze",A698&lt;Data!$G$11*0.25),$H$32,1)*$C$30*$C$13)*($C$14*$C$12),"")</f>
        <v>-2.1733905792463545E-4</v>
      </c>
      <c r="J698" s="42">
        <f ca="1">IFERROR(IF(Data!$C$6="Real",B698,I698+J697+($C$14*$C$12)*(NORMINV(RAND(),$C$15,CHOOSE($G$13,$C$13,F698,G698)))),"")</f>
        <v>1.3446235222619323</v>
      </c>
      <c r="K698" s="88">
        <f>IF(ISNUMBER(A698), IF($G$16="fixed",$G$17,MIN(H698*Data!$C$7*$C$16*0.5,$C$17*Data!$C$7))*$C$12,"")</f>
        <v>8.0000000000000007E-5</v>
      </c>
      <c r="L698" s="42">
        <f t="shared" ca="1" si="314"/>
        <v>1.3446235222619323</v>
      </c>
      <c r="M698" s="44">
        <f t="shared" ca="1" si="315"/>
        <v>1.3446635222619323</v>
      </c>
      <c r="N698" s="44">
        <f t="shared" ca="1" si="316"/>
        <v>1.3445835222619322</v>
      </c>
      <c r="O698" s="108">
        <f t="shared" ca="1" si="291"/>
        <v>2.4251592043064547</v>
      </c>
      <c r="P698" s="102">
        <f t="shared" ca="1" si="292"/>
        <v>12.429172880765108</v>
      </c>
      <c r="Q698" s="102">
        <f t="shared" ca="1" si="293"/>
        <v>0.34276632174289434</v>
      </c>
      <c r="R698" s="120">
        <f t="shared" ca="1" si="311"/>
        <v>1</v>
      </c>
      <c r="S698" s="54">
        <f t="shared" ca="1" si="312"/>
        <v>0</v>
      </c>
      <c r="T698" s="5" t="str">
        <f t="shared" ca="1" si="294"/>
        <v/>
      </c>
      <c r="U698" s="152" t="str">
        <f t="shared" ca="1" si="295"/>
        <v/>
      </c>
      <c r="V698" s="152" t="str">
        <f t="shared" ca="1" si="296"/>
        <v/>
      </c>
      <c r="W698" s="153" t="str">
        <f t="shared" ca="1" si="297"/>
        <v/>
      </c>
      <c r="X698" s="153" t="str">
        <f t="shared" ca="1" si="298"/>
        <v/>
      </c>
      <c r="Y698" s="153" t="str">
        <f t="shared" ca="1" si="299"/>
        <v/>
      </c>
      <c r="Z698" s="153" t="str">
        <f t="shared" ca="1" si="300"/>
        <v/>
      </c>
      <c r="AA698" s="152" t="str">
        <f t="shared" ca="1" si="301"/>
        <v/>
      </c>
      <c r="AB698" s="152" t="str">
        <f t="shared" ca="1" si="302"/>
        <v/>
      </c>
      <c r="AC698" s="154" t="str">
        <f t="shared" ca="1" si="303"/>
        <v/>
      </c>
      <c r="AD698" s="154" t="str">
        <f t="shared" ca="1" si="304"/>
        <v/>
      </c>
      <c r="AE698" s="3">
        <f t="shared" ca="1" si="305"/>
        <v>0</v>
      </c>
      <c r="AF698" s="3">
        <f t="shared" ca="1" si="306"/>
        <v>0</v>
      </c>
      <c r="AG698" s="3" t="str">
        <f t="shared" ca="1" si="313"/>
        <v/>
      </c>
      <c r="AH698" s="4" t="str">
        <f t="shared" ca="1" si="307"/>
        <v/>
      </c>
      <c r="AI698" s="75">
        <f t="shared" ca="1" si="308"/>
        <v>-81.180141999199762</v>
      </c>
      <c r="AJ698" s="75">
        <f t="shared" ca="1" si="309"/>
        <v>-81.180141999199762</v>
      </c>
    </row>
    <row r="699" spans="1:36" ht="14.25">
      <c r="A699" s="41">
        <f t="shared" si="310"/>
        <v>633</v>
      </c>
      <c r="B699" s="150">
        <f>IF(ISNUMBER(A699),INDEX('MetaTrader Import'!$H$13:$J$5893,TRUNC(((A699-$A$39+1)-1)/3)+1,MOD((A699-$A$39+1)-1,3)+1),"")</f>
        <v>0</v>
      </c>
      <c r="C699" s="43">
        <f t="shared" ca="1" si="287"/>
        <v>19.300690481857547</v>
      </c>
      <c r="D699" s="43">
        <f t="shared" ca="1" si="288"/>
        <v>-1.3659792371866957</v>
      </c>
      <c r="E699" s="43">
        <f t="shared" ca="1" si="289"/>
        <v>17.934711244670851</v>
      </c>
      <c r="F699" s="43">
        <f t="shared" ca="1" si="290"/>
        <v>1.7934711244670851</v>
      </c>
      <c r="G699" s="43">
        <f>IF(A699&lt;&gt;"",IF(A699&lt;Data!$G$11*0.25,$C$13/$G$32,IF(A699&gt;Data!$G$11*0.25,$C$13,$C$13*10)),"")</f>
        <v>2</v>
      </c>
      <c r="H699" s="43">
        <f>IF(A699&lt;&gt;"",IF(Data!$G$9="constant",$C$13,IF(Data!$G$9="squeeze",G699,F699)),"")</f>
        <v>2</v>
      </c>
      <c r="I699" s="38">
        <f ca="1">IF(ISNUMBER(A699),NORMINV(RAND(),0,IF(AND(Data!$G$9="squeeze",A699&lt;Data!$G$11*0.25),$H$32,1)*$C$30*$C$13)*($C$14*$C$12),"")</f>
        <v>-7.2384551361303468E-4</v>
      </c>
      <c r="J699" s="42">
        <f ca="1">IFERROR(IF(Data!$C$6="Real",B699,I699+J698+($C$14*$C$12)*(NORMINV(RAND(),$C$15,CHOOSE($G$13,$C$13,F699,G699)))),"")</f>
        <v>1.3440353580876718</v>
      </c>
      <c r="K699" s="88">
        <f>IF(ISNUMBER(A699), IF($G$16="fixed",$G$17,MIN(H699*Data!$C$7*$C$16*0.5,$C$17*Data!$C$7))*$C$12,"")</f>
        <v>8.0000000000000007E-5</v>
      </c>
      <c r="L699" s="42">
        <f t="shared" ca="1" si="314"/>
        <v>1.3440353580876718</v>
      </c>
      <c r="M699" s="44">
        <f t="shared" ca="1" si="315"/>
        <v>1.3440753580876719</v>
      </c>
      <c r="N699" s="44">
        <f t="shared" ca="1" si="316"/>
        <v>1.3439953580876718</v>
      </c>
      <c r="O699" s="108">
        <f t="shared" ca="1" si="291"/>
        <v>2.5079848205344448</v>
      </c>
      <c r="P699" s="102">
        <f t="shared" ca="1" si="292"/>
        <v>12.636125040427807</v>
      </c>
      <c r="Q699" s="102">
        <f t="shared" ca="1" si="293"/>
        <v>0.45105010757663272</v>
      </c>
      <c r="R699" s="120">
        <f t="shared" ca="1" si="311"/>
        <v>1</v>
      </c>
      <c r="S699" s="54">
        <f t="shared" ca="1" si="312"/>
        <v>0</v>
      </c>
      <c r="T699" s="5" t="str">
        <f t="shared" ca="1" si="294"/>
        <v/>
      </c>
      <c r="U699" s="152" t="str">
        <f t="shared" ca="1" si="295"/>
        <v/>
      </c>
      <c r="V699" s="152" t="str">
        <f t="shared" ca="1" si="296"/>
        <v/>
      </c>
      <c r="W699" s="153" t="str">
        <f t="shared" ca="1" si="297"/>
        <v/>
      </c>
      <c r="X699" s="153" t="str">
        <f t="shared" ca="1" si="298"/>
        <v/>
      </c>
      <c r="Y699" s="153" t="str">
        <f t="shared" ca="1" si="299"/>
        <v/>
      </c>
      <c r="Z699" s="153" t="str">
        <f t="shared" ca="1" si="300"/>
        <v/>
      </c>
      <c r="AA699" s="152" t="str">
        <f t="shared" ca="1" si="301"/>
        <v/>
      </c>
      <c r="AB699" s="152" t="str">
        <f t="shared" ca="1" si="302"/>
        <v/>
      </c>
      <c r="AC699" s="154" t="str">
        <f t="shared" ca="1" si="303"/>
        <v/>
      </c>
      <c r="AD699" s="154" t="str">
        <f t="shared" ca="1" si="304"/>
        <v/>
      </c>
      <c r="AE699" s="3">
        <f t="shared" ca="1" si="305"/>
        <v>0</v>
      </c>
      <c r="AF699" s="3">
        <f t="shared" ca="1" si="306"/>
        <v>0</v>
      </c>
      <c r="AG699" s="3" t="str">
        <f t="shared" ca="1" si="313"/>
        <v/>
      </c>
      <c r="AH699" s="4" t="str">
        <f t="shared" ca="1" si="307"/>
        <v/>
      </c>
      <c r="AI699" s="75">
        <f t="shared" ca="1" si="308"/>
        <v>-81.180141999199762</v>
      </c>
      <c r="AJ699" s="75">
        <f t="shared" ca="1" si="309"/>
        <v>-81.180141999199762</v>
      </c>
    </row>
    <row r="700" spans="1:36" ht="14.25">
      <c r="A700" s="41">
        <f t="shared" si="310"/>
        <v>634</v>
      </c>
      <c r="B700" s="150">
        <f ca="1">IF(ISNUMBER(A700),INDEX('MetaTrader Import'!$H$13:$J$5893,TRUNC(((A700-$A$39+1)-1)/3)+1,MOD((A700-$A$39+1)-1,3)+1),"")</f>
        <v>0</v>
      </c>
      <c r="C700" s="43">
        <f t="shared" ca="1" si="287"/>
        <v>17.934711244670851</v>
      </c>
      <c r="D700" s="43">
        <f t="shared" ca="1" si="288"/>
        <v>-0.56053148808742437</v>
      </c>
      <c r="E700" s="43">
        <f t="shared" ca="1" si="289"/>
        <v>17.374179756583427</v>
      </c>
      <c r="F700" s="43">
        <f t="shared" ca="1" si="290"/>
        <v>1.7374179756583428</v>
      </c>
      <c r="G700" s="43">
        <f>IF(A700&lt;&gt;"",IF(A700&lt;Data!$G$11*0.25,$C$13/$G$32,IF(A700&gt;Data!$G$11*0.25,$C$13,$C$13*10)),"")</f>
        <v>2</v>
      </c>
      <c r="H700" s="43">
        <f>IF(A700&lt;&gt;"",IF(Data!$G$9="constant",$C$13,IF(Data!$G$9="squeeze",G700,F700)),"")</f>
        <v>2</v>
      </c>
      <c r="I700" s="38">
        <f ca="1">IF(ISNUMBER(A700),NORMINV(RAND(),0,IF(AND(Data!$G$9="squeeze",A700&lt;Data!$G$11*0.25),$H$32,1)*$C$30*$C$13)*($C$14*$C$12),"")</f>
        <v>4.4053483627065248E-5</v>
      </c>
      <c r="J700" s="42">
        <f ca="1">IFERROR(IF(Data!$C$6="Real",B700,I700+J699+($C$14*$C$12)*(NORMINV(RAND(),$C$15,CHOOSE($G$13,$C$13,F700,G700)))),"")</f>
        <v>1.344037991262935</v>
      </c>
      <c r="K700" s="88">
        <f>IF(ISNUMBER(A700), IF($G$16="fixed",$G$17,MIN(H700*Data!$C$7*$C$16*0.5,$C$17*Data!$C$7))*$C$12,"")</f>
        <v>8.0000000000000007E-5</v>
      </c>
      <c r="L700" s="42">
        <f t="shared" ca="1" si="314"/>
        <v>1.344037991262935</v>
      </c>
      <c r="M700" s="44">
        <f t="shared" ca="1" si="315"/>
        <v>1.344077991262935</v>
      </c>
      <c r="N700" s="44">
        <f t="shared" ca="1" si="316"/>
        <v>1.343997991262935</v>
      </c>
      <c r="O700" s="108">
        <f t="shared" ca="1" si="291"/>
        <v>2.5664543258815633</v>
      </c>
      <c r="P700" s="102">
        <f t="shared" ca="1" si="292"/>
        <v>12.767789146939217</v>
      </c>
      <c r="Q700" s="102">
        <f t="shared" ca="1" si="293"/>
        <v>0.54037883685550092</v>
      </c>
      <c r="R700" s="120">
        <f t="shared" ca="1" si="311"/>
        <v>1</v>
      </c>
      <c r="S700" s="54">
        <f t="shared" ca="1" si="312"/>
        <v>0</v>
      </c>
      <c r="T700" s="5" t="str">
        <f t="shared" ca="1" si="294"/>
        <v/>
      </c>
      <c r="U700" s="152" t="str">
        <f t="shared" ca="1" si="295"/>
        <v/>
      </c>
      <c r="V700" s="152" t="str">
        <f t="shared" ca="1" si="296"/>
        <v/>
      </c>
      <c r="W700" s="153" t="str">
        <f t="shared" ca="1" si="297"/>
        <v/>
      </c>
      <c r="X700" s="153" t="str">
        <f t="shared" ca="1" si="298"/>
        <v/>
      </c>
      <c r="Y700" s="153" t="str">
        <f t="shared" ca="1" si="299"/>
        <v/>
      </c>
      <c r="Z700" s="153" t="str">
        <f t="shared" ca="1" si="300"/>
        <v/>
      </c>
      <c r="AA700" s="152" t="str">
        <f t="shared" ca="1" si="301"/>
        <v/>
      </c>
      <c r="AB700" s="152" t="str">
        <f t="shared" ca="1" si="302"/>
        <v/>
      </c>
      <c r="AC700" s="154" t="str">
        <f t="shared" ca="1" si="303"/>
        <v/>
      </c>
      <c r="AD700" s="154" t="str">
        <f t="shared" ca="1" si="304"/>
        <v/>
      </c>
      <c r="AE700" s="3">
        <f t="shared" ca="1" si="305"/>
        <v>0</v>
      </c>
      <c r="AF700" s="3">
        <f t="shared" ca="1" si="306"/>
        <v>0</v>
      </c>
      <c r="AG700" s="3" t="str">
        <f t="shared" ca="1" si="313"/>
        <v/>
      </c>
      <c r="AH700" s="4" t="str">
        <f t="shared" ca="1" si="307"/>
        <v/>
      </c>
      <c r="AI700" s="75">
        <f t="shared" ca="1" si="308"/>
        <v>-81.180141999199762</v>
      </c>
      <c r="AJ700" s="75">
        <f t="shared" ca="1" si="309"/>
        <v>-81.180141999199762</v>
      </c>
    </row>
    <row r="701" spans="1:36" ht="14.25">
      <c r="A701" s="41">
        <f t="shared" si="310"/>
        <v>635</v>
      </c>
      <c r="B701" s="150">
        <f ca="1">IF(ISNUMBER(A701),INDEX('MetaTrader Import'!$H$13:$J$5893,TRUNC(((A701-$A$39+1)-1)/3)+1,MOD((A701-$A$39+1)-1,3)+1),"")</f>
        <v>0</v>
      </c>
      <c r="C701" s="43">
        <f t="shared" ca="1" si="287"/>
        <v>17.374179756583427</v>
      </c>
      <c r="D701" s="43">
        <f t="shared" ca="1" si="288"/>
        <v>1.7286938996548633</v>
      </c>
      <c r="E701" s="43">
        <f t="shared" ca="1" si="289"/>
        <v>19.102873656238291</v>
      </c>
      <c r="F701" s="43">
        <f t="shared" ca="1" si="290"/>
        <v>1.9102873656238291</v>
      </c>
      <c r="G701" s="43">
        <f>IF(A701&lt;&gt;"",IF(A701&lt;Data!$G$11*0.25,$C$13/$G$32,IF(A701&gt;Data!$G$11*0.25,$C$13,$C$13*10)),"")</f>
        <v>2</v>
      </c>
      <c r="H701" s="43">
        <f>IF(A701&lt;&gt;"",IF(Data!$G$9="constant",$C$13,IF(Data!$G$9="squeeze",G701,F701)),"")</f>
        <v>2</v>
      </c>
      <c r="I701" s="38">
        <f ca="1">IF(ISNUMBER(A701),NORMINV(RAND(),0,IF(AND(Data!$G$9="squeeze",A701&lt;Data!$G$11*0.25),$H$32,1)*$C$30*$C$13)*($C$14*$C$12),"")</f>
        <v>-1.0373579527215933E-4</v>
      </c>
      <c r="J701" s="42">
        <f ca="1">IFERROR(IF(Data!$C$6="Real",B701,I701+J700+($C$14*$C$12)*(NORMINV(RAND(),$C$15,CHOOSE($G$13,$C$13,F701,G701)))),"")</f>
        <v>1.3436615873508277</v>
      </c>
      <c r="K701" s="88">
        <f>IF(ISNUMBER(A701), IF($G$16="fixed",$G$17,MIN(H701*Data!$C$7*$C$16*0.5,$C$17*Data!$C$7))*$C$12,"")</f>
        <v>8.0000000000000007E-5</v>
      </c>
      <c r="L701" s="42">
        <f t="shared" ca="1" si="314"/>
        <v>1.3436615873508277</v>
      </c>
      <c r="M701" s="44">
        <f t="shared" ca="1" si="315"/>
        <v>1.3437015873508278</v>
      </c>
      <c r="N701" s="44">
        <f t="shared" ca="1" si="316"/>
        <v>1.3436215873508277</v>
      </c>
      <c r="O701" s="108">
        <f t="shared" ca="1" si="291"/>
        <v>2.3484861856973374</v>
      </c>
      <c r="P701" s="102">
        <f t="shared" ca="1" si="292"/>
        <v>12.271287827031728</v>
      </c>
      <c r="Q701" s="102">
        <f t="shared" ca="1" si="293"/>
        <v>0.59442465027458602</v>
      </c>
      <c r="R701" s="120">
        <f t="shared" ca="1" si="311"/>
        <v>1</v>
      </c>
      <c r="S701" s="54">
        <f t="shared" ca="1" si="312"/>
        <v>0</v>
      </c>
      <c r="T701" s="5" t="str">
        <f t="shared" ca="1" si="294"/>
        <v/>
      </c>
      <c r="U701" s="152" t="str">
        <f t="shared" ca="1" si="295"/>
        <v/>
      </c>
      <c r="V701" s="152" t="str">
        <f t="shared" ca="1" si="296"/>
        <v/>
      </c>
      <c r="W701" s="153" t="str">
        <f t="shared" ca="1" si="297"/>
        <v/>
      </c>
      <c r="X701" s="153" t="str">
        <f t="shared" ca="1" si="298"/>
        <v/>
      </c>
      <c r="Y701" s="153" t="str">
        <f t="shared" ca="1" si="299"/>
        <v/>
      </c>
      <c r="Z701" s="153" t="str">
        <f t="shared" ca="1" si="300"/>
        <v/>
      </c>
      <c r="AA701" s="152" t="str">
        <f t="shared" ca="1" si="301"/>
        <v/>
      </c>
      <c r="AB701" s="152" t="str">
        <f t="shared" ca="1" si="302"/>
        <v/>
      </c>
      <c r="AC701" s="154" t="str">
        <f t="shared" ca="1" si="303"/>
        <v/>
      </c>
      <c r="AD701" s="154" t="str">
        <f t="shared" ca="1" si="304"/>
        <v/>
      </c>
      <c r="AE701" s="3">
        <f t="shared" ca="1" si="305"/>
        <v>0</v>
      </c>
      <c r="AF701" s="3">
        <f t="shared" ca="1" si="306"/>
        <v>0</v>
      </c>
      <c r="AG701" s="3" t="str">
        <f t="shared" ca="1" si="313"/>
        <v/>
      </c>
      <c r="AH701" s="4" t="str">
        <f t="shared" ca="1" si="307"/>
        <v/>
      </c>
      <c r="AI701" s="75">
        <f t="shared" ca="1" si="308"/>
        <v>-81.180141999199762</v>
      </c>
      <c r="AJ701" s="75">
        <f t="shared" ca="1" si="309"/>
        <v>-81.180141999199762</v>
      </c>
    </row>
    <row r="702" spans="1:36" ht="14.25">
      <c r="A702" s="41">
        <f t="shared" si="310"/>
        <v>636</v>
      </c>
      <c r="B702" s="150">
        <f>IF(ISNUMBER(A702),INDEX('MetaTrader Import'!$H$13:$J$5893,TRUNC(((A702-$A$39+1)-1)/3)+1,MOD((A702-$A$39+1)-1,3)+1),"")</f>
        <v>0</v>
      </c>
      <c r="C702" s="43">
        <f t="shared" ca="1" si="287"/>
        <v>19.102873656238291</v>
      </c>
      <c r="D702" s="43">
        <f t="shared" ca="1" si="288"/>
        <v>3.6032470036737747</v>
      </c>
      <c r="E702" s="43">
        <f t="shared" ca="1" si="289"/>
        <v>22.706120659912067</v>
      </c>
      <c r="F702" s="43">
        <f t="shared" ca="1" si="290"/>
        <v>2.2706120659912066</v>
      </c>
      <c r="G702" s="43">
        <f>IF(A702&lt;&gt;"",IF(A702&lt;Data!$G$11*0.25,$C$13/$G$32,IF(A702&gt;Data!$G$11*0.25,$C$13,$C$13*10)),"")</f>
        <v>2</v>
      </c>
      <c r="H702" s="43">
        <f>IF(A702&lt;&gt;"",IF(Data!$G$9="constant",$C$13,IF(Data!$G$9="squeeze",G702,F702)),"")</f>
        <v>2</v>
      </c>
      <c r="I702" s="38">
        <f ca="1">IF(ISNUMBER(A702),NORMINV(RAND(),0,IF(AND(Data!$G$9="squeeze",A702&lt;Data!$G$11*0.25),$H$32,1)*$C$30*$C$13)*($C$14*$C$12),"")</f>
        <v>5.2110426257495743E-4</v>
      </c>
      <c r="J702" s="42">
        <f ca="1">IFERROR(IF(Data!$C$6="Real",B702,I702+J701+($C$14*$C$12)*(NORMINV(RAND(),$C$15,CHOOSE($G$13,$C$13,F702,G702)))),"")</f>
        <v>1.3444377226970787</v>
      </c>
      <c r="K702" s="88">
        <f>IF(ISNUMBER(A702), IF($G$16="fixed",$G$17,MIN(H702*Data!$C$7*$C$16*0.5,$C$17*Data!$C$7))*$C$12,"")</f>
        <v>8.0000000000000007E-5</v>
      </c>
      <c r="L702" s="42">
        <f t="shared" ca="1" si="314"/>
        <v>1.3444377226970787</v>
      </c>
      <c r="M702" s="44">
        <f t="shared" ca="1" si="315"/>
        <v>1.3444777226970788</v>
      </c>
      <c r="N702" s="44">
        <f t="shared" ca="1" si="316"/>
        <v>1.3443977226970787</v>
      </c>
      <c r="O702" s="108">
        <f t="shared" ca="1" si="291"/>
        <v>2.4113999478744899</v>
      </c>
      <c r="P702" s="102">
        <f t="shared" ca="1" si="292"/>
        <v>12.430464241724765</v>
      </c>
      <c r="Q702" s="102">
        <f t="shared" ca="1" si="293"/>
        <v>0.63288474869188338</v>
      </c>
      <c r="R702" s="120">
        <f t="shared" ca="1" si="311"/>
        <v>1</v>
      </c>
      <c r="S702" s="54">
        <f t="shared" ca="1" si="312"/>
        <v>0</v>
      </c>
      <c r="T702" s="5" t="str">
        <f t="shared" ca="1" si="294"/>
        <v/>
      </c>
      <c r="U702" s="152" t="str">
        <f t="shared" ca="1" si="295"/>
        <v/>
      </c>
      <c r="V702" s="152" t="str">
        <f t="shared" ca="1" si="296"/>
        <v/>
      </c>
      <c r="W702" s="153" t="str">
        <f t="shared" ca="1" si="297"/>
        <v/>
      </c>
      <c r="X702" s="153" t="str">
        <f t="shared" ca="1" si="298"/>
        <v/>
      </c>
      <c r="Y702" s="153" t="str">
        <f t="shared" ca="1" si="299"/>
        <v/>
      </c>
      <c r="Z702" s="153" t="str">
        <f t="shared" ca="1" si="300"/>
        <v/>
      </c>
      <c r="AA702" s="152" t="str">
        <f t="shared" ca="1" si="301"/>
        <v/>
      </c>
      <c r="AB702" s="152" t="str">
        <f t="shared" ca="1" si="302"/>
        <v/>
      </c>
      <c r="AC702" s="154" t="str">
        <f t="shared" ca="1" si="303"/>
        <v/>
      </c>
      <c r="AD702" s="154" t="str">
        <f t="shared" ca="1" si="304"/>
        <v/>
      </c>
      <c r="AE702" s="3">
        <f t="shared" ca="1" si="305"/>
        <v>0</v>
      </c>
      <c r="AF702" s="3">
        <f t="shared" ca="1" si="306"/>
        <v>0</v>
      </c>
      <c r="AG702" s="3" t="str">
        <f t="shared" ca="1" si="313"/>
        <v/>
      </c>
      <c r="AH702" s="4" t="str">
        <f t="shared" ca="1" si="307"/>
        <v/>
      </c>
      <c r="AI702" s="75">
        <f t="shared" ca="1" si="308"/>
        <v>-81.180141999199762</v>
      </c>
      <c r="AJ702" s="75">
        <f t="shared" ca="1" si="309"/>
        <v>-81.180141999199762</v>
      </c>
    </row>
    <row r="703" spans="1:36" ht="14.25">
      <c r="A703" s="41">
        <f t="shared" si="310"/>
        <v>637</v>
      </c>
      <c r="B703" s="150">
        <f ca="1">IF(ISNUMBER(A703),INDEX('MetaTrader Import'!$H$13:$J$5893,TRUNC(((A703-$A$39+1)-1)/3)+1,MOD((A703-$A$39+1)-1,3)+1),"")</f>
        <v>0</v>
      </c>
      <c r="C703" s="43">
        <f t="shared" ca="1" si="287"/>
        <v>22.706120659912067</v>
      </c>
      <c r="D703" s="43">
        <f t="shared" ca="1" si="288"/>
        <v>-0.58847732561439581</v>
      </c>
      <c r="E703" s="43">
        <f t="shared" ca="1" si="289"/>
        <v>22.117643334297671</v>
      </c>
      <c r="F703" s="43">
        <f t="shared" ca="1" si="290"/>
        <v>2.211764333429767</v>
      </c>
      <c r="G703" s="43">
        <f>IF(A703&lt;&gt;"",IF(A703&lt;Data!$G$11*0.25,$C$13/$G$32,IF(A703&gt;Data!$G$11*0.25,$C$13,$C$13*10)),"")</f>
        <v>2</v>
      </c>
      <c r="H703" s="43">
        <f>IF(A703&lt;&gt;"",IF(Data!$G$9="constant",$C$13,IF(Data!$G$9="squeeze",G703,F703)),"")</f>
        <v>2</v>
      </c>
      <c r="I703" s="38">
        <f ca="1">IF(ISNUMBER(A703),NORMINV(RAND(),0,IF(AND(Data!$G$9="squeeze",A703&lt;Data!$G$11*0.25),$H$32,1)*$C$30*$C$13)*($C$14*$C$12),"")</f>
        <v>2.0370894943138709E-4</v>
      </c>
      <c r="J703" s="42">
        <f ca="1">IFERROR(IF(Data!$C$6="Real",B703,I703+J702+($C$14*$C$12)*(NORMINV(RAND(),$C$15,CHOOSE($G$13,$C$13,F703,G703)))),"")</f>
        <v>1.3441150511396012</v>
      </c>
      <c r="K703" s="88">
        <f>IF(ISNUMBER(A703), IF($G$16="fixed",$G$17,MIN(H703*Data!$C$7*$C$16*0.5,$C$17*Data!$C$7))*$C$12,"")</f>
        <v>8.0000000000000007E-5</v>
      </c>
      <c r="L703" s="42">
        <f t="shared" ca="1" si="314"/>
        <v>1.3441150511396012</v>
      </c>
      <c r="M703" s="44">
        <f t="shared" ca="1" si="315"/>
        <v>1.3441550511396012</v>
      </c>
      <c r="N703" s="44">
        <f t="shared" ca="1" si="316"/>
        <v>1.3440750511396011</v>
      </c>
      <c r="O703" s="108">
        <f t="shared" ca="1" si="291"/>
        <v>2.118564658528745</v>
      </c>
      <c r="P703" s="102">
        <f t="shared" ca="1" si="292"/>
        <v>11.554398226842352</v>
      </c>
      <c r="Q703" s="102">
        <f t="shared" ca="1" si="293"/>
        <v>0.6288115570949101</v>
      </c>
      <c r="R703" s="120">
        <f t="shared" ca="1" si="311"/>
        <v>1</v>
      </c>
      <c r="S703" s="54">
        <f t="shared" ca="1" si="312"/>
        <v>0</v>
      </c>
      <c r="T703" s="5" t="str">
        <f t="shared" ca="1" si="294"/>
        <v/>
      </c>
      <c r="U703" s="152" t="str">
        <f t="shared" ca="1" si="295"/>
        <v/>
      </c>
      <c r="V703" s="152" t="str">
        <f t="shared" ca="1" si="296"/>
        <v/>
      </c>
      <c r="W703" s="153" t="str">
        <f t="shared" ca="1" si="297"/>
        <v/>
      </c>
      <c r="X703" s="153" t="str">
        <f t="shared" ca="1" si="298"/>
        <v/>
      </c>
      <c r="Y703" s="153" t="str">
        <f t="shared" ca="1" si="299"/>
        <v/>
      </c>
      <c r="Z703" s="153" t="str">
        <f t="shared" ca="1" si="300"/>
        <v/>
      </c>
      <c r="AA703" s="152" t="str">
        <f t="shared" ca="1" si="301"/>
        <v/>
      </c>
      <c r="AB703" s="152" t="str">
        <f t="shared" ca="1" si="302"/>
        <v/>
      </c>
      <c r="AC703" s="154" t="str">
        <f t="shared" ca="1" si="303"/>
        <v/>
      </c>
      <c r="AD703" s="154" t="str">
        <f t="shared" ca="1" si="304"/>
        <v/>
      </c>
      <c r="AE703" s="3">
        <f t="shared" ca="1" si="305"/>
        <v>0</v>
      </c>
      <c r="AF703" s="3">
        <f t="shared" ca="1" si="306"/>
        <v>0</v>
      </c>
      <c r="AG703" s="3" t="str">
        <f t="shared" ca="1" si="313"/>
        <v/>
      </c>
      <c r="AH703" s="4" t="str">
        <f t="shared" ca="1" si="307"/>
        <v/>
      </c>
      <c r="AI703" s="75">
        <f t="shared" ca="1" si="308"/>
        <v>-81.180141999199762</v>
      </c>
      <c r="AJ703" s="75">
        <f t="shared" ca="1" si="309"/>
        <v>-81.180141999199762</v>
      </c>
    </row>
    <row r="704" spans="1:36" ht="14.25">
      <c r="A704" s="41">
        <f t="shared" si="310"/>
        <v>638</v>
      </c>
      <c r="B704" s="150">
        <f ca="1">IF(ISNUMBER(A704),INDEX('MetaTrader Import'!$H$13:$J$5893,TRUNC(((A704-$A$39+1)-1)/3)+1,MOD((A704-$A$39+1)-1,3)+1),"")</f>
        <v>0</v>
      </c>
      <c r="C704" s="43">
        <f t="shared" ca="1" si="287"/>
        <v>22.117643334297671</v>
      </c>
      <c r="D704" s="43">
        <f t="shared" ca="1" si="288"/>
        <v>-2.5289157901033885</v>
      </c>
      <c r="E704" s="43">
        <f t="shared" ca="1" si="289"/>
        <v>19.588727544194285</v>
      </c>
      <c r="F704" s="43">
        <f t="shared" ca="1" si="290"/>
        <v>1.9588727544194284</v>
      </c>
      <c r="G704" s="43">
        <f>IF(A704&lt;&gt;"",IF(A704&lt;Data!$G$11*0.25,$C$13/$G$32,IF(A704&gt;Data!$G$11*0.25,$C$13,$C$13*10)),"")</f>
        <v>2</v>
      </c>
      <c r="H704" s="43">
        <f>IF(A704&lt;&gt;"",IF(Data!$G$9="constant",$C$13,IF(Data!$G$9="squeeze",G704,F704)),"")</f>
        <v>2</v>
      </c>
      <c r="I704" s="38">
        <f ca="1">IF(ISNUMBER(A704),NORMINV(RAND(),0,IF(AND(Data!$G$9="squeeze",A704&lt;Data!$G$11*0.25),$H$32,1)*$C$30*$C$13)*($C$14*$C$12),"")</f>
        <v>-3.5803179278194212E-4</v>
      </c>
      <c r="J704" s="42">
        <f ca="1">IFERROR(IF(Data!$C$6="Real",B704,I704+J703+($C$14*$C$12)*(NORMINV(RAND(),$C$15,CHOOSE($G$13,$C$13,F704,G704)))),"")</f>
        <v>1.3433500419948785</v>
      </c>
      <c r="K704" s="88">
        <f>IF(ISNUMBER(A704), IF($G$16="fixed",$G$17,MIN(H704*Data!$C$7*$C$16*0.5,$C$17*Data!$C$7))*$C$12,"")</f>
        <v>8.0000000000000007E-5</v>
      </c>
      <c r="L704" s="42">
        <f t="shared" ca="1" si="314"/>
        <v>1.3433500419948785</v>
      </c>
      <c r="M704" s="44">
        <f t="shared" ca="1" si="315"/>
        <v>1.3433900419948785</v>
      </c>
      <c r="N704" s="44">
        <f t="shared" ca="1" si="316"/>
        <v>1.3433100419948785</v>
      </c>
      <c r="O704" s="108">
        <f t="shared" ca="1" si="291"/>
        <v>1.4533773472122924</v>
      </c>
      <c r="P704" s="102">
        <f t="shared" ca="1" si="292"/>
        <v>9.6987949446154804</v>
      </c>
      <c r="Q704" s="102">
        <f t="shared" ca="1" si="293"/>
        <v>0.56481329332510977</v>
      </c>
      <c r="R704" s="120">
        <f t="shared" ca="1" si="311"/>
        <v>1</v>
      </c>
      <c r="S704" s="54">
        <f t="shared" ca="1" si="312"/>
        <v>0</v>
      </c>
      <c r="T704" s="5" t="str">
        <f t="shared" ca="1" si="294"/>
        <v/>
      </c>
      <c r="U704" s="152" t="str">
        <f t="shared" ca="1" si="295"/>
        <v/>
      </c>
      <c r="V704" s="152" t="str">
        <f t="shared" ca="1" si="296"/>
        <v/>
      </c>
      <c r="W704" s="153" t="str">
        <f t="shared" ca="1" si="297"/>
        <v/>
      </c>
      <c r="X704" s="153" t="str">
        <f t="shared" ca="1" si="298"/>
        <v/>
      </c>
      <c r="Y704" s="153" t="str">
        <f t="shared" ca="1" si="299"/>
        <v/>
      </c>
      <c r="Z704" s="153" t="str">
        <f t="shared" ca="1" si="300"/>
        <v/>
      </c>
      <c r="AA704" s="152" t="str">
        <f t="shared" ca="1" si="301"/>
        <v/>
      </c>
      <c r="AB704" s="152" t="str">
        <f t="shared" ca="1" si="302"/>
        <v/>
      </c>
      <c r="AC704" s="154" t="str">
        <f t="shared" ca="1" si="303"/>
        <v/>
      </c>
      <c r="AD704" s="154" t="str">
        <f t="shared" ca="1" si="304"/>
        <v/>
      </c>
      <c r="AE704" s="3">
        <f t="shared" ca="1" si="305"/>
        <v>0</v>
      </c>
      <c r="AF704" s="3">
        <f t="shared" ca="1" si="306"/>
        <v>0</v>
      </c>
      <c r="AG704" s="3" t="str">
        <f t="shared" ca="1" si="313"/>
        <v/>
      </c>
      <c r="AH704" s="4" t="str">
        <f t="shared" ca="1" si="307"/>
        <v/>
      </c>
      <c r="AI704" s="75">
        <f t="shared" ca="1" si="308"/>
        <v>-81.180141999199762</v>
      </c>
      <c r="AJ704" s="75">
        <f t="shared" ca="1" si="309"/>
        <v>-81.180141999199762</v>
      </c>
    </row>
    <row r="705" spans="1:36" ht="14.25">
      <c r="A705" s="41">
        <f t="shared" si="310"/>
        <v>639</v>
      </c>
      <c r="B705" s="150">
        <f>IF(ISNUMBER(A705),INDEX('MetaTrader Import'!$H$13:$J$5893,TRUNC(((A705-$A$39+1)-1)/3)+1,MOD((A705-$A$39+1)-1,3)+1),"")</f>
        <v>0</v>
      </c>
      <c r="C705" s="43">
        <f t="shared" ca="1" si="287"/>
        <v>19.588727544194285</v>
      </c>
      <c r="D705" s="43">
        <f t="shared" ca="1" si="288"/>
        <v>2.1208808748721171</v>
      </c>
      <c r="E705" s="43">
        <f t="shared" ca="1" si="289"/>
        <v>21.709608419066402</v>
      </c>
      <c r="F705" s="43">
        <f t="shared" ca="1" si="290"/>
        <v>2.1709608419066404</v>
      </c>
      <c r="G705" s="43">
        <f>IF(A705&lt;&gt;"",IF(A705&lt;Data!$G$11*0.25,$C$13/$G$32,IF(A705&gt;Data!$G$11*0.25,$C$13,$C$13*10)),"")</f>
        <v>2</v>
      </c>
      <c r="H705" s="43">
        <f>IF(A705&lt;&gt;"",IF(Data!$G$9="constant",$C$13,IF(Data!$G$9="squeeze",G705,F705)),"")</f>
        <v>2</v>
      </c>
      <c r="I705" s="38">
        <f ca="1">IF(ISNUMBER(A705),NORMINV(RAND(),0,IF(AND(Data!$G$9="squeeze",A705&lt;Data!$G$11*0.25),$H$32,1)*$C$30*$C$13)*($C$14*$C$12),"")</f>
        <v>-1.3924224975490432E-4</v>
      </c>
      <c r="J705" s="42">
        <f ca="1">IFERROR(IF(Data!$C$6="Real",B705,I705+J704+($C$14*$C$12)*(NORMINV(RAND(),$C$15,CHOOSE($G$13,$C$13,F705,G705)))),"")</f>
        <v>1.3430020787182761</v>
      </c>
      <c r="K705" s="88">
        <f>IF(ISNUMBER(A705), IF($G$16="fixed",$G$17,MIN(H705*Data!$C$7*$C$16*0.5,$C$17*Data!$C$7))*$C$12,"")</f>
        <v>8.0000000000000007E-5</v>
      </c>
      <c r="L705" s="42">
        <f t="shared" ca="1" si="314"/>
        <v>1.3430020787182761</v>
      </c>
      <c r="M705" s="44">
        <f t="shared" ca="1" si="315"/>
        <v>1.3430420787182762</v>
      </c>
      <c r="N705" s="44">
        <f t="shared" ca="1" si="316"/>
        <v>1.3429620787182761</v>
      </c>
      <c r="O705" s="108">
        <f t="shared" ca="1" si="291"/>
        <v>0.72485805838269834</v>
      </c>
      <c r="P705" s="102">
        <f t="shared" ca="1" si="292"/>
        <v>8.0400239285527153</v>
      </c>
      <c r="Q705" s="102">
        <f t="shared" ca="1" si="293"/>
        <v>0.42980715963846983</v>
      </c>
      <c r="R705" s="120">
        <f t="shared" ca="1" si="311"/>
        <v>1</v>
      </c>
      <c r="S705" s="54">
        <f t="shared" ca="1" si="312"/>
        <v>0</v>
      </c>
      <c r="T705" s="5" t="str">
        <f t="shared" ca="1" si="294"/>
        <v/>
      </c>
      <c r="U705" s="152" t="str">
        <f t="shared" ca="1" si="295"/>
        <v/>
      </c>
      <c r="V705" s="152" t="str">
        <f t="shared" ca="1" si="296"/>
        <v/>
      </c>
      <c r="W705" s="153" t="str">
        <f t="shared" ca="1" si="297"/>
        <v/>
      </c>
      <c r="X705" s="153" t="str">
        <f t="shared" ca="1" si="298"/>
        <v/>
      </c>
      <c r="Y705" s="153" t="str">
        <f t="shared" ca="1" si="299"/>
        <v/>
      </c>
      <c r="Z705" s="153" t="str">
        <f t="shared" ca="1" si="300"/>
        <v/>
      </c>
      <c r="AA705" s="152" t="str">
        <f t="shared" ca="1" si="301"/>
        <v/>
      </c>
      <c r="AB705" s="152" t="str">
        <f t="shared" ca="1" si="302"/>
        <v/>
      </c>
      <c r="AC705" s="154" t="str">
        <f t="shared" ca="1" si="303"/>
        <v/>
      </c>
      <c r="AD705" s="154" t="str">
        <f t="shared" ca="1" si="304"/>
        <v/>
      </c>
      <c r="AE705" s="3">
        <f t="shared" ca="1" si="305"/>
        <v>0</v>
      </c>
      <c r="AF705" s="3">
        <f t="shared" ca="1" si="306"/>
        <v>0</v>
      </c>
      <c r="AG705" s="3" t="str">
        <f t="shared" ca="1" si="313"/>
        <v/>
      </c>
      <c r="AH705" s="4" t="str">
        <f t="shared" ca="1" si="307"/>
        <v/>
      </c>
      <c r="AI705" s="75">
        <f t="shared" ca="1" si="308"/>
        <v>-81.180141999199762</v>
      </c>
      <c r="AJ705" s="75">
        <f t="shared" ca="1" si="309"/>
        <v>-81.180141999199762</v>
      </c>
    </row>
    <row r="706" spans="1:36" ht="14.25">
      <c r="A706" s="41">
        <f t="shared" si="310"/>
        <v>640</v>
      </c>
      <c r="B706" s="150">
        <f ca="1">IF(ISNUMBER(A706),INDEX('MetaTrader Import'!$H$13:$J$5893,TRUNC(((A706-$A$39+1)-1)/3)+1,MOD((A706-$A$39+1)-1,3)+1),"")</f>
        <v>0</v>
      </c>
      <c r="C706" s="43">
        <f t="shared" ca="1" si="287"/>
        <v>21.709608419066402</v>
      </c>
      <c r="D706" s="43">
        <f t="shared" ca="1" si="288"/>
        <v>0.39548204857004982</v>
      </c>
      <c r="E706" s="43">
        <f t="shared" ca="1" si="289"/>
        <v>22.105090467636451</v>
      </c>
      <c r="F706" s="43">
        <f t="shared" ca="1" si="290"/>
        <v>2.210509046763645</v>
      </c>
      <c r="G706" s="43">
        <f>IF(A706&lt;&gt;"",IF(A706&lt;Data!$G$11*0.25,$C$13/$G$32,IF(A706&gt;Data!$G$11*0.25,$C$13,$C$13*10)),"")</f>
        <v>2</v>
      </c>
      <c r="H706" s="43">
        <f>IF(A706&lt;&gt;"",IF(Data!$G$9="constant",$C$13,IF(Data!$G$9="squeeze",G706,F706)),"")</f>
        <v>2</v>
      </c>
      <c r="I706" s="38">
        <f ca="1">IF(ISNUMBER(A706),NORMINV(RAND(),0,IF(AND(Data!$G$9="squeeze",A706&lt;Data!$G$11*0.25),$H$32,1)*$C$30*$C$13)*($C$14*$C$12),"")</f>
        <v>1.3609164653263043E-4</v>
      </c>
      <c r="J706" s="42">
        <f ca="1">IFERROR(IF(Data!$C$6="Real",B706,I706+J705+($C$14*$C$12)*(NORMINV(RAND(),$C$15,CHOOSE($G$13,$C$13,F706,G706)))),"")</f>
        <v>1.3427626419308725</v>
      </c>
      <c r="K706" s="88">
        <f>IF(ISNUMBER(A706), IF($G$16="fixed",$G$17,MIN(H706*Data!$C$7*$C$16*0.5,$C$17*Data!$C$7))*$C$12,"")</f>
        <v>8.0000000000000007E-5</v>
      </c>
      <c r="L706" s="42">
        <f t="shared" ca="1" si="314"/>
        <v>1.3427626419308725</v>
      </c>
      <c r="M706" s="44">
        <f t="shared" ca="1" si="315"/>
        <v>1.3428026419308725</v>
      </c>
      <c r="N706" s="44">
        <f t="shared" ca="1" si="316"/>
        <v>1.3427226419308724</v>
      </c>
      <c r="O706" s="108">
        <f t="shared" ca="1" si="291"/>
        <v>8.0320894026137638E-2</v>
      </c>
      <c r="P706" s="102">
        <f t="shared" ca="1" si="292"/>
        <v>7.3913344473807028</v>
      </c>
      <c r="Q706" s="102">
        <f t="shared" ca="1" si="293"/>
        <v>0.25442137768980427</v>
      </c>
      <c r="R706" s="120">
        <f t="shared" ca="1" si="311"/>
        <v>1</v>
      </c>
      <c r="S706" s="54">
        <f t="shared" ca="1" si="312"/>
        <v>0</v>
      </c>
      <c r="T706" s="5" t="str">
        <f t="shared" ca="1" si="294"/>
        <v/>
      </c>
      <c r="U706" s="152" t="str">
        <f t="shared" ca="1" si="295"/>
        <v/>
      </c>
      <c r="V706" s="152" t="str">
        <f t="shared" ca="1" si="296"/>
        <v/>
      </c>
      <c r="W706" s="153" t="str">
        <f t="shared" ca="1" si="297"/>
        <v/>
      </c>
      <c r="X706" s="153" t="str">
        <f t="shared" ca="1" si="298"/>
        <v/>
      </c>
      <c r="Y706" s="153" t="str">
        <f t="shared" ca="1" si="299"/>
        <v/>
      </c>
      <c r="Z706" s="153" t="str">
        <f t="shared" ca="1" si="300"/>
        <v/>
      </c>
      <c r="AA706" s="152" t="str">
        <f t="shared" ca="1" si="301"/>
        <v/>
      </c>
      <c r="AB706" s="152" t="str">
        <f t="shared" ca="1" si="302"/>
        <v/>
      </c>
      <c r="AC706" s="154" t="str">
        <f t="shared" ca="1" si="303"/>
        <v/>
      </c>
      <c r="AD706" s="154" t="str">
        <f t="shared" ca="1" si="304"/>
        <v/>
      </c>
      <c r="AE706" s="3">
        <f t="shared" ca="1" si="305"/>
        <v>0</v>
      </c>
      <c r="AF706" s="3">
        <f t="shared" ca="1" si="306"/>
        <v>0</v>
      </c>
      <c r="AG706" s="3" t="str">
        <f t="shared" ca="1" si="313"/>
        <v/>
      </c>
      <c r="AH706" s="4" t="str">
        <f t="shared" ca="1" si="307"/>
        <v/>
      </c>
      <c r="AI706" s="75">
        <f t="shared" ca="1" si="308"/>
        <v>-81.180141999199762</v>
      </c>
      <c r="AJ706" s="75">
        <f t="shared" ca="1" si="309"/>
        <v>-81.180141999199762</v>
      </c>
    </row>
    <row r="707" spans="1:36" ht="14.25">
      <c r="A707" s="41">
        <f t="shared" si="310"/>
        <v>641</v>
      </c>
      <c r="B707" s="150">
        <f ca="1">IF(ISNUMBER(A707),INDEX('MetaTrader Import'!$H$13:$J$5893,TRUNC(((A707-$A$39+1)-1)/3)+1,MOD((A707-$A$39+1)-1,3)+1),"")</f>
        <v>0</v>
      </c>
      <c r="C707" s="43">
        <f t="shared" ref="C707:C770" ca="1" si="317">IF(A707&lt;&gt;"",E706,"")</f>
        <v>22.105090467636451</v>
      </c>
      <c r="D707" s="43">
        <f t="shared" ref="D707:D770" ca="1" si="318">IF(A707&lt;&gt;"",NORMINV(RAND(),($C$23-C707)*$C$28,$C$27)+NORMINV(RAND(),IF(RAND()&gt;$C$26,$C$25,0),$C$27),"")</f>
        <v>0.19549591126899574</v>
      </c>
      <c r="E707" s="43">
        <f t="shared" ref="E707:E770" ca="1" si="319">IF(A707&lt;&gt;"",C707+D707,"")</f>
        <v>22.300586378905447</v>
      </c>
      <c r="F707" s="43">
        <f t="shared" ref="F707:F770" ca="1" si="320">IF(A707&lt;&gt;"",$C$13*ABS(E707)/$C$23,"")</f>
        <v>2.2300586378905445</v>
      </c>
      <c r="G707" s="43">
        <f>IF(A707&lt;&gt;"",IF(A707&lt;Data!$G$11*0.25,$C$13/$G$32,IF(A707&gt;Data!$G$11*0.25,$C$13,$C$13*10)),"")</f>
        <v>2</v>
      </c>
      <c r="H707" s="43">
        <f>IF(A707&lt;&gt;"",IF(Data!$G$9="constant",$C$13,IF(Data!$G$9="squeeze",G707,F707)),"")</f>
        <v>2</v>
      </c>
      <c r="I707" s="38">
        <f ca="1">IF(ISNUMBER(A707),NORMINV(RAND(),0,IF(AND(Data!$G$9="squeeze",A707&lt;Data!$G$11*0.25),$H$32,1)*$C$30*$C$13)*($C$14*$C$12),"")</f>
        <v>2.0956333075578215E-4</v>
      </c>
      <c r="J707" s="42">
        <f ca="1">IFERROR(IF(Data!$C$6="Real",B707,I707+J706+($C$14*$C$12)*(NORMINV(RAND(),$C$15,CHOOSE($G$13,$C$13,F707,G707)))),"")</f>
        <v>1.3429593199649619</v>
      </c>
      <c r="K707" s="88">
        <f>IF(ISNUMBER(A707), IF($G$16="fixed",$G$17,MIN(H707*Data!$C$7*$C$16*0.5,$C$17*Data!$C$7))*$C$12,"")</f>
        <v>8.0000000000000007E-5</v>
      </c>
      <c r="L707" s="42">
        <f t="shared" ca="1" si="314"/>
        <v>1.3429593199649619</v>
      </c>
      <c r="M707" s="44">
        <f t="shared" ca="1" si="315"/>
        <v>1.3429993199649619</v>
      </c>
      <c r="N707" s="44">
        <f t="shared" ca="1" si="316"/>
        <v>1.3429193199649618</v>
      </c>
      <c r="O707" s="108">
        <f t="shared" ref="O707:O770" ca="1" si="321">IF(ISNUMBER(A707),$G$12*SLOPE(L693:L707,A693:A707),"")</f>
        <v>-0.5835664517673097</v>
      </c>
      <c r="P707" s="102">
        <f t="shared" ref="P707:P770" ca="1" si="322">IF(ISNUMBER(A707),STDEV(L693:L707)*$G$12,"")</f>
        <v>6.1548665699962655</v>
      </c>
      <c r="Q707" s="102">
        <f t="shared" ref="Q707:Q770" ca="1" si="323">IF(ISNUMBER(A707),SLOPE(P693:P707,A693:A707),"")</f>
        <v>2.1627054779588688E-2</v>
      </c>
      <c r="R707" s="120">
        <f t="shared" ca="1" si="311"/>
        <v>1</v>
      </c>
      <c r="S707" s="54">
        <f t="shared" ca="1" si="312"/>
        <v>0</v>
      </c>
      <c r="T707" s="5" t="str">
        <f t="shared" ref="T707:T770" ca="1" si="324">IF(ISNUMBER(A707),IF(S707=1,L707,IF(AG706="Y","",IF(ISNUMBER(T706),T706,""))),"")</f>
        <v/>
      </c>
      <c r="U707" s="152" t="str">
        <f t="shared" ref="U707:U770" ca="1" si="325">IF(NOT(ISNUMBER(T707)),"",IF(S707=1,T707,IF(M707&gt;U706,M707,IF(ISNUMBER(U706),U706,""))))</f>
        <v/>
      </c>
      <c r="V707" s="152" t="str">
        <f t="shared" ref="V707:V770" ca="1" si="326">IF(NOT(ISNUMBER(T707)),"",IF(S707=1,T707,IF(N707&lt;V706,N707,IF(ISNUMBER(V706),V706,""))))</f>
        <v/>
      </c>
      <c r="W707" s="153" t="str">
        <f t="shared" ref="W707:W770" ca="1" si="327">IF(NOT(ISNUMBER(T707)),"",MIN($F$24,IF(TRUNC((U707-T707)/$E$24*$G$12)+0&gt;IF(ISNUMBER(W706),W706,0),TRUNC((U707-T707)/$E$24*$G$12)+0,IF(ISNUMBER(W706),W706,0))))</f>
        <v/>
      </c>
      <c r="X707" s="153" t="str">
        <f t="shared" ref="X707:X770" ca="1" si="328">IF(NOT(ISNUMBER(T707)),"",MIN($F$24,IF(-TRUNC((V707-T707)/$E$24*$G$12)+0&gt;IF(ISNUMBER(X706),X706,0),-TRUNC((V707-T707)/$E$24*$G$12)+0,IF(ISNUMBER(X706),X706,0))))</f>
        <v/>
      </c>
      <c r="Y707" s="153" t="str">
        <f t="shared" ref="Y707:Y770" ca="1" si="329">IF(ISNUMBER(W707),(IF(W707=0,0,1))*IF(ABS($I$24)=2,POWER(2,W707-1),W707)*SIGN($I$24)*$K$24,"")</f>
        <v/>
      </c>
      <c r="Z707" s="153" t="str">
        <f t="shared" ref="Z707:Z770" ca="1" si="330">IF(ISNUMBER(X707),(IF(X707=0,0,1))*IF(ABS($I$24)=2,POWER(2,X707-1),X707)*SIGN($I$24)*$K$24,"")</f>
        <v/>
      </c>
      <c r="AA707" s="152" t="str">
        <f t="shared" ref="AA707:AA770" ca="1" si="331">IF(OR(NOT(ISNUMBER(T707)),W707&lt;1),"",IF(OR(NOT(ISNUMBER(W706)),W706=0),IF(SIGN(Y707)=1,M707,N707),(Y706*AA706+(Y707-Y706)*IF(SIGN(Y707)=1,M707,N707))/Y707))</f>
        <v/>
      </c>
      <c r="AB707" s="152" t="str">
        <f t="shared" ref="AB707:AB770" ca="1" si="332">IF(OR(NOT(ISNUMBER(T707)),X707&lt;1),"",IF(OR(NOT(ISNUMBER(X706)),X706=0),IF(SIGN(Z707)=1,N707,M707),(Z706*AB706+(Z707-Z706)*IF(SIGN(Z707)=1,N707,M707))/Z707))</f>
        <v/>
      </c>
      <c r="AC707" s="154" t="str">
        <f t="shared" ref="AC707:AC770" ca="1" si="333">IFERROR(-SIGN(Y707)*(AA707-IF(SIGN(Y707)=1,N707,M707))*$G$12*ABS(Y707),"")</f>
        <v/>
      </c>
      <c r="AD707" s="154" t="str">
        <f t="shared" ref="AD707:AD770" ca="1" si="334">IFERROR(SIGN(Z707)*(AB707-IF(SIGN(Z707)=1,M707,N707))*$G$12*ABS(Z707),"")</f>
        <v/>
      </c>
      <c r="AE707" s="3">
        <f t="shared" ref="AE707:AE770" ca="1" si="335">IF(ISNUMBER(A707),IFERROR((IF(ISNUMBER(AC707),AC707,0)+IF(ISNUMBER(AD707),AD707,0))/(ABS(Y707)+ABS(Z707)),0),"")</f>
        <v>0</v>
      </c>
      <c r="AF707" s="3">
        <f t="shared" ref="AF707:AF770" ca="1" si="336">IF(ISNUMBER(A707),IF(ISNUMBER(AC707),AC707,0)+IF(ISNUMBER(AD707),AD707,0),"")</f>
        <v>0</v>
      </c>
      <c r="AG707" s="3" t="str">
        <f t="shared" ca="1" si="313"/>
        <v/>
      </c>
      <c r="AH707" s="4" t="str">
        <f t="shared" ref="AH707:AH770" ca="1" si="337">IF(AG707="y",AF707*10*$C$11,"")</f>
        <v/>
      </c>
      <c r="AI707" s="75">
        <f t="shared" ref="AI707:AI770" ca="1" si="338">IF(ISNUMBER(A707),IF(ISNUMBER(AH707),AJ707,AF707*10*$C$11+AJ707),"")</f>
        <v>-81.180141999199762</v>
      </c>
      <c r="AJ707" s="75">
        <f t="shared" ref="AJ707:AJ770" ca="1" si="339">IF(ISNUMBER(A707),AJ706+IF(ISNUMBER(AH707),AH707,0),"")</f>
        <v>-81.180141999199762</v>
      </c>
    </row>
    <row r="708" spans="1:36" ht="14.25">
      <c r="A708" s="41">
        <f t="shared" ref="A708:A771" si="340">IFERROR(IF(A707+1&gt;$C$19,"",A707+1),"")</f>
        <v>642</v>
      </c>
      <c r="B708" s="150">
        <f>IF(ISNUMBER(A708),INDEX('MetaTrader Import'!$H$13:$J$5893,TRUNC(((A708-$A$39+1)-1)/3)+1,MOD((A708-$A$39+1)-1,3)+1),"")</f>
        <v>0</v>
      </c>
      <c r="C708" s="43">
        <f t="shared" ca="1" si="317"/>
        <v>22.300586378905447</v>
      </c>
      <c r="D708" s="43">
        <f t="shared" ca="1" si="318"/>
        <v>-0.93576417292566094</v>
      </c>
      <c r="E708" s="43">
        <f t="shared" ca="1" si="319"/>
        <v>21.364822205979785</v>
      </c>
      <c r="F708" s="43">
        <f t="shared" ca="1" si="320"/>
        <v>2.1364822205979785</v>
      </c>
      <c r="G708" s="43">
        <f>IF(A708&lt;&gt;"",IF(A708&lt;Data!$G$11*0.25,$C$13/$G$32,IF(A708&gt;Data!$G$11*0.25,$C$13,$C$13*10)),"")</f>
        <v>2</v>
      </c>
      <c r="H708" s="43">
        <f>IF(A708&lt;&gt;"",IF(Data!$G$9="constant",$C$13,IF(Data!$G$9="squeeze",G708,F708)),"")</f>
        <v>2</v>
      </c>
      <c r="I708" s="38">
        <f ca="1">IF(ISNUMBER(A708),NORMINV(RAND(),0,IF(AND(Data!$G$9="squeeze",A708&lt;Data!$G$11*0.25),$H$32,1)*$C$30*$C$13)*($C$14*$C$12),"")</f>
        <v>-3.4239327739773583E-4</v>
      </c>
      <c r="J708" s="42">
        <f ca="1">IFERROR(IF(Data!$C$6="Real",B708,I708+J707+($C$14*$C$12)*(NORMINV(RAND(),$C$15,CHOOSE($G$13,$C$13,F708,G708)))),"")</f>
        <v>1.3419645895896462</v>
      </c>
      <c r="K708" s="88">
        <f>IF(ISNUMBER(A708), IF($G$16="fixed",$G$17,MIN(H708*Data!$C$7*$C$16*0.5,$C$17*Data!$C$7))*$C$12,"")</f>
        <v>8.0000000000000007E-5</v>
      </c>
      <c r="L708" s="42">
        <f t="shared" ca="1" si="314"/>
        <v>1.3419645895896462</v>
      </c>
      <c r="M708" s="44">
        <f t="shared" ca="1" si="315"/>
        <v>1.3420045895896462</v>
      </c>
      <c r="N708" s="44">
        <f t="shared" ca="1" si="316"/>
        <v>1.3419245895896461</v>
      </c>
      <c r="O708" s="108">
        <f t="shared" ca="1" si="321"/>
        <v>-1.2053181455628266</v>
      </c>
      <c r="P708" s="102">
        <f t="shared" ca="1" si="322"/>
        <v>7.58456964654094</v>
      </c>
      <c r="Q708" s="102">
        <f t="shared" ca="1" si="323"/>
        <v>-0.15519067125700603</v>
      </c>
      <c r="R708" s="120">
        <f t="shared" ref="R708:R771" ca="1" si="341">IF(ISNUMBER(A708),R707+S707,"")</f>
        <v>1</v>
      </c>
      <c r="S708" s="54">
        <f t="shared" ref="S708:S771" ca="1" si="342">IF(ISNUMBER(A708),IF(AND(R708&lt;$M$24,Q708&lt;$F$28,ABS(O708)&lt;$F$27,P708&lt;$F$26,NOT(ISNUMBER(T707))),1,0),"")</f>
        <v>0</v>
      </c>
      <c r="T708" s="5" t="str">
        <f t="shared" ca="1" si="324"/>
        <v/>
      </c>
      <c r="U708" s="152" t="str">
        <f t="shared" ca="1" si="325"/>
        <v/>
      </c>
      <c r="V708" s="152" t="str">
        <f t="shared" ca="1" si="326"/>
        <v/>
      </c>
      <c r="W708" s="153" t="str">
        <f t="shared" ca="1" si="327"/>
        <v/>
      </c>
      <c r="X708" s="153" t="str">
        <f t="shared" ca="1" si="328"/>
        <v/>
      </c>
      <c r="Y708" s="153" t="str">
        <f t="shared" ca="1" si="329"/>
        <v/>
      </c>
      <c r="Z708" s="153" t="str">
        <f t="shared" ca="1" si="330"/>
        <v/>
      </c>
      <c r="AA708" s="152" t="str">
        <f t="shared" ca="1" si="331"/>
        <v/>
      </c>
      <c r="AB708" s="152" t="str">
        <f t="shared" ca="1" si="332"/>
        <v/>
      </c>
      <c r="AC708" s="154" t="str">
        <f t="shared" ca="1" si="333"/>
        <v/>
      </c>
      <c r="AD708" s="154" t="str">
        <f t="shared" ca="1" si="334"/>
        <v/>
      </c>
      <c r="AE708" s="3">
        <f t="shared" ca="1" si="335"/>
        <v>0</v>
      </c>
      <c r="AF708" s="3">
        <f t="shared" ca="1" si="336"/>
        <v>0</v>
      </c>
      <c r="AG708" s="3" t="str">
        <f t="shared" ref="AG708:AG771" ca="1" si="343">IF(NOT(ISNUMBER(T708)),"",IF(OR(AF708&gt;$G$24,AF708&lt;-$H$24,A708+1&gt;$C$19),"Y","N"))</f>
        <v/>
      </c>
      <c r="AH708" s="4" t="str">
        <f t="shared" ca="1" si="337"/>
        <v/>
      </c>
      <c r="AI708" s="75">
        <f t="shared" ca="1" si="338"/>
        <v>-81.180141999199762</v>
      </c>
      <c r="AJ708" s="75">
        <f t="shared" ca="1" si="339"/>
        <v>-81.180141999199762</v>
      </c>
    </row>
    <row r="709" spans="1:36" ht="14.25">
      <c r="A709" s="41">
        <f t="shared" si="340"/>
        <v>643</v>
      </c>
      <c r="B709" s="150">
        <f ca="1">IF(ISNUMBER(A709),INDEX('MetaTrader Import'!$H$13:$J$5893,TRUNC(((A709-$A$39+1)-1)/3)+1,MOD((A709-$A$39+1)-1,3)+1),"")</f>
        <v>0</v>
      </c>
      <c r="C709" s="43">
        <f t="shared" ca="1" si="317"/>
        <v>21.364822205979785</v>
      </c>
      <c r="D709" s="43">
        <f t="shared" ca="1" si="318"/>
        <v>-1.7755285903094995</v>
      </c>
      <c r="E709" s="43">
        <f t="shared" ca="1" si="319"/>
        <v>19.589293615670286</v>
      </c>
      <c r="F709" s="43">
        <f t="shared" ca="1" si="320"/>
        <v>1.9589293615670287</v>
      </c>
      <c r="G709" s="43">
        <f>IF(A709&lt;&gt;"",IF(A709&lt;Data!$G$11*0.25,$C$13/$G$32,IF(A709&gt;Data!$G$11*0.25,$C$13,$C$13*10)),"")</f>
        <v>2</v>
      </c>
      <c r="H709" s="43">
        <f>IF(A709&lt;&gt;"",IF(Data!$G$9="constant",$C$13,IF(Data!$G$9="squeeze",G709,F709)),"")</f>
        <v>2</v>
      </c>
      <c r="I709" s="38">
        <f ca="1">IF(ISNUMBER(A709),NORMINV(RAND(),0,IF(AND(Data!$G$9="squeeze",A709&lt;Data!$G$11*0.25),$H$32,1)*$C$30*$C$13)*($C$14*$C$12),"")</f>
        <v>2.008596269504361E-4</v>
      </c>
      <c r="J709" s="42">
        <f ca="1">IFERROR(IF(Data!$C$6="Real",B709,I709+J708+($C$14*$C$12)*(NORMINV(RAND(),$C$15,CHOOSE($G$13,$C$13,F709,G709)))),"")</f>
        <v>1.3426774253859382</v>
      </c>
      <c r="K709" s="88">
        <f>IF(ISNUMBER(A709), IF($G$16="fixed",$G$17,MIN(H709*Data!$C$7*$C$16*0.5,$C$17*Data!$C$7))*$C$12,"")</f>
        <v>8.0000000000000007E-5</v>
      </c>
      <c r="L709" s="42">
        <f t="shared" ca="1" si="314"/>
        <v>1.3426774253859382</v>
      </c>
      <c r="M709" s="44">
        <f t="shared" ca="1" si="315"/>
        <v>1.3427174253859382</v>
      </c>
      <c r="N709" s="44">
        <f t="shared" ca="1" si="316"/>
        <v>1.3426374253859381</v>
      </c>
      <c r="O709" s="108">
        <f t="shared" ca="1" si="321"/>
        <v>-1.5109931044507023</v>
      </c>
      <c r="P709" s="102">
        <f t="shared" ca="1" si="322"/>
        <v>8.0061621110554064</v>
      </c>
      <c r="Q709" s="102">
        <f t="shared" ca="1" si="323"/>
        <v>-0.29609115012205017</v>
      </c>
      <c r="R709" s="120">
        <f t="shared" ca="1" si="341"/>
        <v>1</v>
      </c>
      <c r="S709" s="54">
        <f t="shared" ca="1" si="342"/>
        <v>0</v>
      </c>
      <c r="T709" s="5" t="str">
        <f t="shared" ca="1" si="324"/>
        <v/>
      </c>
      <c r="U709" s="152" t="str">
        <f t="shared" ca="1" si="325"/>
        <v/>
      </c>
      <c r="V709" s="152" t="str">
        <f t="shared" ca="1" si="326"/>
        <v/>
      </c>
      <c r="W709" s="153" t="str">
        <f t="shared" ca="1" si="327"/>
        <v/>
      </c>
      <c r="X709" s="153" t="str">
        <f t="shared" ca="1" si="328"/>
        <v/>
      </c>
      <c r="Y709" s="153" t="str">
        <f t="shared" ca="1" si="329"/>
        <v/>
      </c>
      <c r="Z709" s="153" t="str">
        <f t="shared" ca="1" si="330"/>
        <v/>
      </c>
      <c r="AA709" s="152" t="str">
        <f t="shared" ca="1" si="331"/>
        <v/>
      </c>
      <c r="AB709" s="152" t="str">
        <f t="shared" ca="1" si="332"/>
        <v/>
      </c>
      <c r="AC709" s="154" t="str">
        <f t="shared" ca="1" si="333"/>
        <v/>
      </c>
      <c r="AD709" s="154" t="str">
        <f t="shared" ca="1" si="334"/>
        <v/>
      </c>
      <c r="AE709" s="3">
        <f t="shared" ca="1" si="335"/>
        <v>0</v>
      </c>
      <c r="AF709" s="3">
        <f t="shared" ca="1" si="336"/>
        <v>0</v>
      </c>
      <c r="AG709" s="3" t="str">
        <f t="shared" ca="1" si="343"/>
        <v/>
      </c>
      <c r="AH709" s="4" t="str">
        <f t="shared" ca="1" si="337"/>
        <v/>
      </c>
      <c r="AI709" s="75">
        <f t="shared" ca="1" si="338"/>
        <v>-81.180141999199762</v>
      </c>
      <c r="AJ709" s="75">
        <f t="shared" ca="1" si="339"/>
        <v>-81.180141999199762</v>
      </c>
    </row>
    <row r="710" spans="1:36" ht="14.25">
      <c r="A710" s="41">
        <f t="shared" si="340"/>
        <v>644</v>
      </c>
      <c r="B710" s="150">
        <f ca="1">IF(ISNUMBER(A710),INDEX('MetaTrader Import'!$H$13:$J$5893,TRUNC(((A710-$A$39+1)-1)/3)+1,MOD((A710-$A$39+1)-1,3)+1),"")</f>
        <v>0</v>
      </c>
      <c r="C710" s="43">
        <f t="shared" ca="1" si="317"/>
        <v>19.589293615670286</v>
      </c>
      <c r="D710" s="43">
        <f t="shared" ca="1" si="318"/>
        <v>-1.1436812729970476</v>
      </c>
      <c r="E710" s="43">
        <f t="shared" ca="1" si="319"/>
        <v>18.44561234267324</v>
      </c>
      <c r="F710" s="43">
        <f t="shared" ca="1" si="320"/>
        <v>1.8445612342673239</v>
      </c>
      <c r="G710" s="43">
        <f>IF(A710&lt;&gt;"",IF(A710&lt;Data!$G$11*0.25,$C$13/$G$32,IF(A710&gt;Data!$G$11*0.25,$C$13,$C$13*10)),"")</f>
        <v>2</v>
      </c>
      <c r="H710" s="43">
        <f>IF(A710&lt;&gt;"",IF(Data!$G$9="constant",$C$13,IF(Data!$G$9="squeeze",G710,F710)),"")</f>
        <v>2</v>
      </c>
      <c r="I710" s="38">
        <f ca="1">IF(ISNUMBER(A710),NORMINV(RAND(),0,IF(AND(Data!$G$9="squeeze",A710&lt;Data!$G$11*0.25),$H$32,1)*$C$30*$C$13)*($C$14*$C$12),"")</f>
        <v>3.412072290895004E-5</v>
      </c>
      <c r="J710" s="42">
        <f ca="1">IFERROR(IF(Data!$C$6="Real",B710,I710+J709+($C$14*$C$12)*(NORMINV(RAND(),$C$15,CHOOSE($G$13,$C$13,F710,G710)))),"")</f>
        <v>1.3432399296284652</v>
      </c>
      <c r="K710" s="88">
        <f>IF(ISNUMBER(A710), IF($G$16="fixed",$G$17,MIN(H710*Data!$C$7*$C$16*0.5,$C$17*Data!$C$7))*$C$12,"")</f>
        <v>8.0000000000000007E-5</v>
      </c>
      <c r="L710" s="42">
        <f t="shared" ref="L710:L773" ca="1" si="344">IFERROR(J710,"")</f>
        <v>1.3432399296284652</v>
      </c>
      <c r="M710" s="44">
        <f t="shared" ref="M710:M773" ca="1" si="345">IFERROR(L710+K710*0.5,"")</f>
        <v>1.3432799296284652</v>
      </c>
      <c r="N710" s="44">
        <f t="shared" ref="N710:N773" ca="1" si="346">IFERROR(L710-K710*0.5,"")</f>
        <v>1.3431999296284651</v>
      </c>
      <c r="O710" s="108">
        <f t="shared" ca="1" si="321"/>
        <v>-1.4089149686200959</v>
      </c>
      <c r="P710" s="102">
        <f t="shared" ca="1" si="322"/>
        <v>7.8207546405530692</v>
      </c>
      <c r="Q710" s="102">
        <f t="shared" ca="1" si="323"/>
        <v>-0.38797626742408448</v>
      </c>
      <c r="R710" s="120">
        <f t="shared" ca="1" si="341"/>
        <v>1</v>
      </c>
      <c r="S710" s="54">
        <f t="shared" ca="1" si="342"/>
        <v>0</v>
      </c>
      <c r="T710" s="5" t="str">
        <f t="shared" ca="1" si="324"/>
        <v/>
      </c>
      <c r="U710" s="152" t="str">
        <f t="shared" ca="1" si="325"/>
        <v/>
      </c>
      <c r="V710" s="152" t="str">
        <f t="shared" ca="1" si="326"/>
        <v/>
      </c>
      <c r="W710" s="153" t="str">
        <f t="shared" ca="1" si="327"/>
        <v/>
      </c>
      <c r="X710" s="153" t="str">
        <f t="shared" ca="1" si="328"/>
        <v/>
      </c>
      <c r="Y710" s="153" t="str">
        <f t="shared" ca="1" si="329"/>
        <v/>
      </c>
      <c r="Z710" s="153" t="str">
        <f t="shared" ca="1" si="330"/>
        <v/>
      </c>
      <c r="AA710" s="152" t="str">
        <f t="shared" ca="1" si="331"/>
        <v/>
      </c>
      <c r="AB710" s="152" t="str">
        <f t="shared" ca="1" si="332"/>
        <v/>
      </c>
      <c r="AC710" s="154" t="str">
        <f t="shared" ca="1" si="333"/>
        <v/>
      </c>
      <c r="AD710" s="154" t="str">
        <f t="shared" ca="1" si="334"/>
        <v/>
      </c>
      <c r="AE710" s="3">
        <f t="shared" ca="1" si="335"/>
        <v>0</v>
      </c>
      <c r="AF710" s="3">
        <f t="shared" ca="1" si="336"/>
        <v>0</v>
      </c>
      <c r="AG710" s="3" t="str">
        <f t="shared" ca="1" si="343"/>
        <v/>
      </c>
      <c r="AH710" s="4" t="str">
        <f t="shared" ca="1" si="337"/>
        <v/>
      </c>
      <c r="AI710" s="75">
        <f t="shared" ca="1" si="338"/>
        <v>-81.180141999199762</v>
      </c>
      <c r="AJ710" s="75">
        <f t="shared" ca="1" si="339"/>
        <v>-81.180141999199762</v>
      </c>
    </row>
    <row r="711" spans="1:36" ht="14.25">
      <c r="A711" s="41">
        <f t="shared" si="340"/>
        <v>645</v>
      </c>
      <c r="B711" s="150">
        <f>IF(ISNUMBER(A711),INDEX('MetaTrader Import'!$H$13:$J$5893,TRUNC(((A711-$A$39+1)-1)/3)+1,MOD((A711-$A$39+1)-1,3)+1),"")</f>
        <v>0</v>
      </c>
      <c r="C711" s="43">
        <f t="shared" ca="1" si="317"/>
        <v>18.44561234267324</v>
      </c>
      <c r="D711" s="43">
        <f t="shared" ca="1" si="318"/>
        <v>0.67930193960213958</v>
      </c>
      <c r="E711" s="43">
        <f t="shared" ca="1" si="319"/>
        <v>19.12491428227538</v>
      </c>
      <c r="F711" s="43">
        <f t="shared" ca="1" si="320"/>
        <v>1.912491428227538</v>
      </c>
      <c r="G711" s="43">
        <f>IF(A711&lt;&gt;"",IF(A711&lt;Data!$G$11*0.25,$C$13/$G$32,IF(A711&gt;Data!$G$11*0.25,$C$13,$C$13*10)),"")</f>
        <v>2</v>
      </c>
      <c r="H711" s="43">
        <f>IF(A711&lt;&gt;"",IF(Data!$G$9="constant",$C$13,IF(Data!$G$9="squeeze",G711,F711)),"")</f>
        <v>2</v>
      </c>
      <c r="I711" s="38">
        <f ca="1">IF(ISNUMBER(A711),NORMINV(RAND(),0,IF(AND(Data!$G$9="squeeze",A711&lt;Data!$G$11*0.25),$H$32,1)*$C$30*$C$13)*($C$14*$C$12),"")</f>
        <v>-1.1643120120616461E-4</v>
      </c>
      <c r="J711" s="42">
        <f ca="1">IFERROR(IF(Data!$C$6="Real",B711,I711+J710+($C$14*$C$12)*(NORMINV(RAND(),$C$15,CHOOSE($G$13,$C$13,F711,G711)))),"")</f>
        <v>1.3435388728141886</v>
      </c>
      <c r="K711" s="88">
        <f>IF(ISNUMBER(A711), IF($G$16="fixed",$G$17,MIN(H711*Data!$C$7*$C$16*0.5,$C$17*Data!$C$7))*$C$12,"")</f>
        <v>8.0000000000000007E-5</v>
      </c>
      <c r="L711" s="42">
        <f t="shared" ca="1" si="344"/>
        <v>1.3435388728141886</v>
      </c>
      <c r="M711" s="44">
        <f t="shared" ca="1" si="345"/>
        <v>1.3435788728141886</v>
      </c>
      <c r="N711" s="44">
        <f t="shared" ca="1" si="346"/>
        <v>1.3434988728141886</v>
      </c>
      <c r="O711" s="108">
        <f t="shared" ca="1" si="321"/>
        <v>-1.3287856001332357</v>
      </c>
      <c r="P711" s="102">
        <f t="shared" ca="1" si="322"/>
        <v>7.7788509813494784</v>
      </c>
      <c r="Q711" s="102">
        <f t="shared" ca="1" si="323"/>
        <v>-0.45479131479284013</v>
      </c>
      <c r="R711" s="120">
        <f t="shared" ca="1" si="341"/>
        <v>1</v>
      </c>
      <c r="S711" s="54">
        <f t="shared" ca="1" si="342"/>
        <v>0</v>
      </c>
      <c r="T711" s="5" t="str">
        <f t="shared" ca="1" si="324"/>
        <v/>
      </c>
      <c r="U711" s="152" t="str">
        <f t="shared" ca="1" si="325"/>
        <v/>
      </c>
      <c r="V711" s="152" t="str">
        <f t="shared" ca="1" si="326"/>
        <v/>
      </c>
      <c r="W711" s="153" t="str">
        <f t="shared" ca="1" si="327"/>
        <v/>
      </c>
      <c r="X711" s="153" t="str">
        <f t="shared" ca="1" si="328"/>
        <v/>
      </c>
      <c r="Y711" s="153" t="str">
        <f t="shared" ca="1" si="329"/>
        <v/>
      </c>
      <c r="Z711" s="153" t="str">
        <f t="shared" ca="1" si="330"/>
        <v/>
      </c>
      <c r="AA711" s="152" t="str">
        <f t="shared" ca="1" si="331"/>
        <v/>
      </c>
      <c r="AB711" s="152" t="str">
        <f t="shared" ca="1" si="332"/>
        <v/>
      </c>
      <c r="AC711" s="154" t="str">
        <f t="shared" ca="1" si="333"/>
        <v/>
      </c>
      <c r="AD711" s="154" t="str">
        <f t="shared" ca="1" si="334"/>
        <v/>
      </c>
      <c r="AE711" s="3">
        <f t="shared" ca="1" si="335"/>
        <v>0</v>
      </c>
      <c r="AF711" s="3">
        <f t="shared" ca="1" si="336"/>
        <v>0</v>
      </c>
      <c r="AG711" s="3" t="str">
        <f t="shared" ca="1" si="343"/>
        <v/>
      </c>
      <c r="AH711" s="4" t="str">
        <f t="shared" ca="1" si="337"/>
        <v/>
      </c>
      <c r="AI711" s="75">
        <f t="shared" ca="1" si="338"/>
        <v>-81.180141999199762</v>
      </c>
      <c r="AJ711" s="75">
        <f t="shared" ca="1" si="339"/>
        <v>-81.180141999199762</v>
      </c>
    </row>
    <row r="712" spans="1:36" ht="14.25">
      <c r="A712" s="41">
        <f t="shared" si="340"/>
        <v>646</v>
      </c>
      <c r="B712" s="150">
        <f ca="1">IF(ISNUMBER(A712),INDEX('MetaTrader Import'!$H$13:$J$5893,TRUNC(((A712-$A$39+1)-1)/3)+1,MOD((A712-$A$39+1)-1,3)+1),"")</f>
        <v>0</v>
      </c>
      <c r="C712" s="43">
        <f t="shared" ca="1" si="317"/>
        <v>19.12491428227538</v>
      </c>
      <c r="D712" s="43">
        <f t="shared" ca="1" si="318"/>
        <v>2.2064068451093366</v>
      </c>
      <c r="E712" s="43">
        <f t="shared" ca="1" si="319"/>
        <v>21.331321127384719</v>
      </c>
      <c r="F712" s="43">
        <f t="shared" ca="1" si="320"/>
        <v>2.1331321127384717</v>
      </c>
      <c r="G712" s="43">
        <f>IF(A712&lt;&gt;"",IF(A712&lt;Data!$G$11*0.25,$C$13/$G$32,IF(A712&gt;Data!$G$11*0.25,$C$13,$C$13*10)),"")</f>
        <v>2</v>
      </c>
      <c r="H712" s="43">
        <f>IF(A712&lt;&gt;"",IF(Data!$G$9="constant",$C$13,IF(Data!$G$9="squeeze",G712,F712)),"")</f>
        <v>2</v>
      </c>
      <c r="I712" s="38">
        <f ca="1">IF(ISNUMBER(A712),NORMINV(RAND(),0,IF(AND(Data!$G$9="squeeze",A712&lt;Data!$G$11*0.25),$H$32,1)*$C$30*$C$13)*($C$14*$C$12),"")</f>
        <v>4.467551419908194E-4</v>
      </c>
      <c r="J712" s="42">
        <f ca="1">IFERROR(IF(Data!$C$6="Real",B712,I712+J711+($C$14*$C$12)*(NORMINV(RAND(),$C$15,CHOOSE($G$13,$C$13,F712,G712)))),"")</f>
        <v>1.344135389504487</v>
      </c>
      <c r="K712" s="88">
        <f>IF(ISNUMBER(A712), IF($G$16="fixed",$G$17,MIN(H712*Data!$C$7*$C$16*0.5,$C$17*Data!$C$7))*$C$12,"")</f>
        <v>8.0000000000000007E-5</v>
      </c>
      <c r="L712" s="42">
        <f t="shared" ca="1" si="344"/>
        <v>1.344135389504487</v>
      </c>
      <c r="M712" s="44">
        <f t="shared" ca="1" si="345"/>
        <v>1.344175389504487</v>
      </c>
      <c r="N712" s="44">
        <f t="shared" ca="1" si="346"/>
        <v>1.3440953895044869</v>
      </c>
      <c r="O712" s="108">
        <f t="shared" ca="1" si="321"/>
        <v>-0.88003781108951318</v>
      </c>
      <c r="P712" s="102">
        <f t="shared" ca="1" si="322"/>
        <v>7.433216432898873</v>
      </c>
      <c r="Q712" s="102">
        <f t="shared" ca="1" si="323"/>
        <v>-0.47698293743517173</v>
      </c>
      <c r="R712" s="120">
        <f t="shared" ca="1" si="341"/>
        <v>1</v>
      </c>
      <c r="S712" s="54">
        <f t="shared" ca="1" si="342"/>
        <v>0</v>
      </c>
      <c r="T712" s="5" t="str">
        <f t="shared" ca="1" si="324"/>
        <v/>
      </c>
      <c r="U712" s="152" t="str">
        <f t="shared" ca="1" si="325"/>
        <v/>
      </c>
      <c r="V712" s="152" t="str">
        <f t="shared" ca="1" si="326"/>
        <v/>
      </c>
      <c r="W712" s="153" t="str">
        <f t="shared" ca="1" si="327"/>
        <v/>
      </c>
      <c r="X712" s="153" t="str">
        <f t="shared" ca="1" si="328"/>
        <v/>
      </c>
      <c r="Y712" s="153" t="str">
        <f t="shared" ca="1" si="329"/>
        <v/>
      </c>
      <c r="Z712" s="153" t="str">
        <f t="shared" ca="1" si="330"/>
        <v/>
      </c>
      <c r="AA712" s="152" t="str">
        <f t="shared" ca="1" si="331"/>
        <v/>
      </c>
      <c r="AB712" s="152" t="str">
        <f t="shared" ca="1" si="332"/>
        <v/>
      </c>
      <c r="AC712" s="154" t="str">
        <f t="shared" ca="1" si="333"/>
        <v/>
      </c>
      <c r="AD712" s="154" t="str">
        <f t="shared" ca="1" si="334"/>
        <v/>
      </c>
      <c r="AE712" s="3">
        <f t="shared" ca="1" si="335"/>
        <v>0</v>
      </c>
      <c r="AF712" s="3">
        <f t="shared" ca="1" si="336"/>
        <v>0</v>
      </c>
      <c r="AG712" s="3" t="str">
        <f t="shared" ca="1" si="343"/>
        <v/>
      </c>
      <c r="AH712" s="4" t="str">
        <f t="shared" ca="1" si="337"/>
        <v/>
      </c>
      <c r="AI712" s="75">
        <f t="shared" ca="1" si="338"/>
        <v>-81.180141999199762</v>
      </c>
      <c r="AJ712" s="75">
        <f t="shared" ca="1" si="339"/>
        <v>-81.180141999199762</v>
      </c>
    </row>
    <row r="713" spans="1:36" ht="14.25">
      <c r="A713" s="41">
        <f t="shared" si="340"/>
        <v>647</v>
      </c>
      <c r="B713" s="150">
        <f ca="1">IF(ISNUMBER(A713),INDEX('MetaTrader Import'!$H$13:$J$5893,TRUNC(((A713-$A$39+1)-1)/3)+1,MOD((A713-$A$39+1)-1,3)+1),"")</f>
        <v>0</v>
      </c>
      <c r="C713" s="43">
        <f t="shared" ca="1" si="317"/>
        <v>21.331321127384719</v>
      </c>
      <c r="D713" s="43">
        <f t="shared" ca="1" si="318"/>
        <v>-0.92856707728552645</v>
      </c>
      <c r="E713" s="43">
        <f t="shared" ca="1" si="319"/>
        <v>20.402754050099194</v>
      </c>
      <c r="F713" s="43">
        <f t="shared" ca="1" si="320"/>
        <v>2.0402754050099192</v>
      </c>
      <c r="G713" s="43">
        <f>IF(A713&lt;&gt;"",IF(A713&lt;Data!$G$11*0.25,$C$13/$G$32,IF(A713&gt;Data!$G$11*0.25,$C$13,$C$13*10)),"")</f>
        <v>2</v>
      </c>
      <c r="H713" s="43">
        <f>IF(A713&lt;&gt;"",IF(Data!$G$9="constant",$C$13,IF(Data!$G$9="squeeze",G713,F713)),"")</f>
        <v>2</v>
      </c>
      <c r="I713" s="38">
        <f ca="1">IF(ISNUMBER(A713),NORMINV(RAND(),0,IF(AND(Data!$G$9="squeeze",A713&lt;Data!$G$11*0.25),$H$32,1)*$C$30*$C$13)*($C$14*$C$12),"")</f>
        <v>9.9707935397562209E-5</v>
      </c>
      <c r="J713" s="42">
        <f ca="1">IFERROR(IF(Data!$C$6="Real",B713,I713+J712+($C$14*$C$12)*(NORMINV(RAND(),$C$15,CHOOSE($G$13,$C$13,F713,G713)))),"")</f>
        <v>1.3440144107603997</v>
      </c>
      <c r="K713" s="88">
        <f>IF(ISNUMBER(A713), IF($G$16="fixed",$G$17,MIN(H713*Data!$C$7*$C$16*0.5,$C$17*Data!$C$7))*$C$12,"")</f>
        <v>8.0000000000000007E-5</v>
      </c>
      <c r="L713" s="42">
        <f t="shared" ca="1" si="344"/>
        <v>1.3440144107603997</v>
      </c>
      <c r="M713" s="44">
        <f t="shared" ca="1" si="345"/>
        <v>1.3440544107603998</v>
      </c>
      <c r="N713" s="44">
        <f t="shared" ca="1" si="346"/>
        <v>1.3439744107603997</v>
      </c>
      <c r="O713" s="108">
        <f t="shared" ca="1" si="321"/>
        <v>-0.43191170085752983</v>
      </c>
      <c r="P713" s="102">
        <f t="shared" ca="1" si="322"/>
        <v>6.9263125876281055</v>
      </c>
      <c r="Q713" s="102">
        <f t="shared" ca="1" si="323"/>
        <v>-0.4629837942464442</v>
      </c>
      <c r="R713" s="120">
        <f t="shared" ca="1" si="341"/>
        <v>1</v>
      </c>
      <c r="S713" s="54">
        <f t="shared" ca="1" si="342"/>
        <v>0</v>
      </c>
      <c r="T713" s="5" t="str">
        <f t="shared" ca="1" si="324"/>
        <v/>
      </c>
      <c r="U713" s="152" t="str">
        <f t="shared" ca="1" si="325"/>
        <v/>
      </c>
      <c r="V713" s="152" t="str">
        <f t="shared" ca="1" si="326"/>
        <v/>
      </c>
      <c r="W713" s="153" t="str">
        <f t="shared" ca="1" si="327"/>
        <v/>
      </c>
      <c r="X713" s="153" t="str">
        <f t="shared" ca="1" si="328"/>
        <v/>
      </c>
      <c r="Y713" s="153" t="str">
        <f t="shared" ca="1" si="329"/>
        <v/>
      </c>
      <c r="Z713" s="153" t="str">
        <f t="shared" ca="1" si="330"/>
        <v/>
      </c>
      <c r="AA713" s="152" t="str">
        <f t="shared" ca="1" si="331"/>
        <v/>
      </c>
      <c r="AB713" s="152" t="str">
        <f t="shared" ca="1" si="332"/>
        <v/>
      </c>
      <c r="AC713" s="154" t="str">
        <f t="shared" ca="1" si="333"/>
        <v/>
      </c>
      <c r="AD713" s="154" t="str">
        <f t="shared" ca="1" si="334"/>
        <v/>
      </c>
      <c r="AE713" s="3">
        <f t="shared" ca="1" si="335"/>
        <v>0</v>
      </c>
      <c r="AF713" s="3">
        <f t="shared" ca="1" si="336"/>
        <v>0</v>
      </c>
      <c r="AG713" s="3" t="str">
        <f t="shared" ca="1" si="343"/>
        <v/>
      </c>
      <c r="AH713" s="4" t="str">
        <f t="shared" ca="1" si="337"/>
        <v/>
      </c>
      <c r="AI713" s="75">
        <f t="shared" ca="1" si="338"/>
        <v>-81.180141999199762</v>
      </c>
      <c r="AJ713" s="75">
        <f t="shared" ca="1" si="339"/>
        <v>-81.180141999199762</v>
      </c>
    </row>
    <row r="714" spans="1:36" ht="14.25">
      <c r="A714" s="41">
        <f t="shared" si="340"/>
        <v>648</v>
      </c>
      <c r="B714" s="150">
        <f>IF(ISNUMBER(A714),INDEX('MetaTrader Import'!$H$13:$J$5893,TRUNC(((A714-$A$39+1)-1)/3)+1,MOD((A714-$A$39+1)-1,3)+1),"")</f>
        <v>0</v>
      </c>
      <c r="C714" s="43">
        <f t="shared" ca="1" si="317"/>
        <v>20.402754050099194</v>
      </c>
      <c r="D714" s="43">
        <f t="shared" ca="1" si="318"/>
        <v>0.23375516382204103</v>
      </c>
      <c r="E714" s="43">
        <f t="shared" ca="1" si="319"/>
        <v>20.636509213921236</v>
      </c>
      <c r="F714" s="43">
        <f t="shared" ca="1" si="320"/>
        <v>2.0636509213921235</v>
      </c>
      <c r="G714" s="43">
        <f>IF(A714&lt;&gt;"",IF(A714&lt;Data!$G$11*0.25,$C$13/$G$32,IF(A714&gt;Data!$G$11*0.25,$C$13,$C$13*10)),"")</f>
        <v>2</v>
      </c>
      <c r="H714" s="43">
        <f>IF(A714&lt;&gt;"",IF(Data!$G$9="constant",$C$13,IF(Data!$G$9="squeeze",G714,F714)),"")</f>
        <v>2</v>
      </c>
      <c r="I714" s="38">
        <f ca="1">IF(ISNUMBER(A714),NORMINV(RAND(),0,IF(AND(Data!$G$9="squeeze",A714&lt;Data!$G$11*0.25),$H$32,1)*$C$30*$C$13)*($C$14*$C$12),"")</f>
        <v>2.9877960679351886E-6</v>
      </c>
      <c r="J714" s="42">
        <f ca="1">IFERROR(IF(Data!$C$6="Real",B714,I714+J713+($C$14*$C$12)*(NORMINV(RAND(),$C$15,CHOOSE($G$13,$C$13,F714,G714)))),"")</f>
        <v>1.3434850616172542</v>
      </c>
      <c r="K714" s="88">
        <f>IF(ISNUMBER(A714), IF($G$16="fixed",$G$17,MIN(H714*Data!$C$7*$C$16*0.5,$C$17*Data!$C$7))*$C$12,"")</f>
        <v>8.0000000000000007E-5</v>
      </c>
      <c r="L714" s="42">
        <f t="shared" ca="1" si="344"/>
        <v>1.3434850616172542</v>
      </c>
      <c r="M714" s="44">
        <f t="shared" ca="1" si="345"/>
        <v>1.3435250616172543</v>
      </c>
      <c r="N714" s="44">
        <f t="shared" ca="1" si="346"/>
        <v>1.3434450616172542</v>
      </c>
      <c r="O714" s="108">
        <f t="shared" ca="1" si="321"/>
        <v>-0.26241580114588769</v>
      </c>
      <c r="P714" s="102">
        <f t="shared" ca="1" si="322"/>
        <v>6.7443699620666537</v>
      </c>
      <c r="Q714" s="102">
        <f t="shared" ca="1" si="323"/>
        <v>-0.42796722537375798</v>
      </c>
      <c r="R714" s="120">
        <f t="shared" ca="1" si="341"/>
        <v>1</v>
      </c>
      <c r="S714" s="54">
        <f t="shared" ca="1" si="342"/>
        <v>0</v>
      </c>
      <c r="T714" s="5" t="str">
        <f t="shared" ca="1" si="324"/>
        <v/>
      </c>
      <c r="U714" s="152" t="str">
        <f t="shared" ca="1" si="325"/>
        <v/>
      </c>
      <c r="V714" s="152" t="str">
        <f t="shared" ca="1" si="326"/>
        <v/>
      </c>
      <c r="W714" s="153" t="str">
        <f t="shared" ca="1" si="327"/>
        <v/>
      </c>
      <c r="X714" s="153" t="str">
        <f t="shared" ca="1" si="328"/>
        <v/>
      </c>
      <c r="Y714" s="153" t="str">
        <f t="shared" ca="1" si="329"/>
        <v/>
      </c>
      <c r="Z714" s="153" t="str">
        <f t="shared" ca="1" si="330"/>
        <v/>
      </c>
      <c r="AA714" s="152" t="str">
        <f t="shared" ca="1" si="331"/>
        <v/>
      </c>
      <c r="AB714" s="152" t="str">
        <f t="shared" ca="1" si="332"/>
        <v/>
      </c>
      <c r="AC714" s="154" t="str">
        <f t="shared" ca="1" si="333"/>
        <v/>
      </c>
      <c r="AD714" s="154" t="str">
        <f t="shared" ca="1" si="334"/>
        <v/>
      </c>
      <c r="AE714" s="3">
        <f t="shared" ca="1" si="335"/>
        <v>0</v>
      </c>
      <c r="AF714" s="3">
        <f t="shared" ca="1" si="336"/>
        <v>0</v>
      </c>
      <c r="AG714" s="3" t="str">
        <f t="shared" ca="1" si="343"/>
        <v/>
      </c>
      <c r="AH714" s="4" t="str">
        <f t="shared" ca="1" si="337"/>
        <v/>
      </c>
      <c r="AI714" s="75">
        <f t="shared" ca="1" si="338"/>
        <v>-81.180141999199762</v>
      </c>
      <c r="AJ714" s="75">
        <f t="shared" ca="1" si="339"/>
        <v>-81.180141999199762</v>
      </c>
    </row>
    <row r="715" spans="1:36" ht="14.25">
      <c r="A715" s="41">
        <f t="shared" si="340"/>
        <v>649</v>
      </c>
      <c r="B715" s="150">
        <f ca="1">IF(ISNUMBER(A715),INDEX('MetaTrader Import'!$H$13:$J$5893,TRUNC(((A715-$A$39+1)-1)/3)+1,MOD((A715-$A$39+1)-1,3)+1),"")</f>
        <v>0</v>
      </c>
      <c r="C715" s="43">
        <f t="shared" ca="1" si="317"/>
        <v>20.636509213921236</v>
      </c>
      <c r="D715" s="43">
        <f t="shared" ca="1" si="318"/>
        <v>0.79316933090139874</v>
      </c>
      <c r="E715" s="43">
        <f t="shared" ca="1" si="319"/>
        <v>21.429678544822636</v>
      </c>
      <c r="F715" s="43">
        <f t="shared" ca="1" si="320"/>
        <v>2.1429678544822637</v>
      </c>
      <c r="G715" s="43">
        <f>IF(A715&lt;&gt;"",IF(A715&lt;Data!$G$11*0.25,$C$13/$G$32,IF(A715&gt;Data!$G$11*0.25,$C$13,$C$13*10)),"")</f>
        <v>2</v>
      </c>
      <c r="H715" s="43">
        <f>IF(A715&lt;&gt;"",IF(Data!$G$9="constant",$C$13,IF(Data!$G$9="squeeze",G715,F715)),"")</f>
        <v>2</v>
      </c>
      <c r="I715" s="38">
        <f ca="1">IF(ISNUMBER(A715),NORMINV(RAND(),0,IF(AND(Data!$G$9="squeeze",A715&lt;Data!$G$11*0.25),$H$32,1)*$C$30*$C$13)*($C$14*$C$12),"")</f>
        <v>4.3484489665432879E-4</v>
      </c>
      <c r="J715" s="42">
        <f ca="1">IFERROR(IF(Data!$C$6="Real",B715,I715+J714+($C$14*$C$12)*(NORMINV(RAND(),$C$15,CHOOSE($G$13,$C$13,F715,G715)))),"")</f>
        <v>1.3439369834629562</v>
      </c>
      <c r="K715" s="88">
        <f>IF(ISNUMBER(A715), IF($G$16="fixed",$G$17,MIN(H715*Data!$C$7*$C$16*0.5,$C$17*Data!$C$7))*$C$12,"")</f>
        <v>8.0000000000000007E-5</v>
      </c>
      <c r="L715" s="42">
        <f t="shared" ca="1" si="344"/>
        <v>1.3439369834629562</v>
      </c>
      <c r="M715" s="44">
        <f t="shared" ca="1" si="345"/>
        <v>1.3439769834629562</v>
      </c>
      <c r="N715" s="44">
        <f t="shared" ca="1" si="346"/>
        <v>1.3438969834629562</v>
      </c>
      <c r="O715" s="108">
        <f t="shared" ca="1" si="321"/>
        <v>4.0466341152781533E-2</v>
      </c>
      <c r="P715" s="102">
        <f t="shared" ca="1" si="322"/>
        <v>6.6836143377657748</v>
      </c>
      <c r="Q715" s="102">
        <f t="shared" ca="1" si="323"/>
        <v>-0.36966573307126382</v>
      </c>
      <c r="R715" s="120">
        <f t="shared" ca="1" si="341"/>
        <v>1</v>
      </c>
      <c r="S715" s="54">
        <f t="shared" ca="1" si="342"/>
        <v>0</v>
      </c>
      <c r="T715" s="5" t="str">
        <f t="shared" ca="1" si="324"/>
        <v/>
      </c>
      <c r="U715" s="152" t="str">
        <f t="shared" ca="1" si="325"/>
        <v/>
      </c>
      <c r="V715" s="152" t="str">
        <f t="shared" ca="1" si="326"/>
        <v/>
      </c>
      <c r="W715" s="153" t="str">
        <f t="shared" ca="1" si="327"/>
        <v/>
      </c>
      <c r="X715" s="153" t="str">
        <f t="shared" ca="1" si="328"/>
        <v/>
      </c>
      <c r="Y715" s="153" t="str">
        <f t="shared" ca="1" si="329"/>
        <v/>
      </c>
      <c r="Z715" s="153" t="str">
        <f t="shared" ca="1" si="330"/>
        <v/>
      </c>
      <c r="AA715" s="152" t="str">
        <f t="shared" ca="1" si="331"/>
        <v/>
      </c>
      <c r="AB715" s="152" t="str">
        <f t="shared" ca="1" si="332"/>
        <v/>
      </c>
      <c r="AC715" s="154" t="str">
        <f t="shared" ca="1" si="333"/>
        <v/>
      </c>
      <c r="AD715" s="154" t="str">
        <f t="shared" ca="1" si="334"/>
        <v/>
      </c>
      <c r="AE715" s="3">
        <f t="shared" ca="1" si="335"/>
        <v>0</v>
      </c>
      <c r="AF715" s="3">
        <f t="shared" ca="1" si="336"/>
        <v>0</v>
      </c>
      <c r="AG715" s="3" t="str">
        <f t="shared" ca="1" si="343"/>
        <v/>
      </c>
      <c r="AH715" s="4" t="str">
        <f t="shared" ca="1" si="337"/>
        <v/>
      </c>
      <c r="AI715" s="75">
        <f t="shared" ca="1" si="338"/>
        <v>-81.180141999199762</v>
      </c>
      <c r="AJ715" s="75">
        <f t="shared" ca="1" si="339"/>
        <v>-81.180141999199762</v>
      </c>
    </row>
    <row r="716" spans="1:36" ht="14.25">
      <c r="A716" s="41">
        <f t="shared" si="340"/>
        <v>650</v>
      </c>
      <c r="B716" s="150">
        <f ca="1">IF(ISNUMBER(A716),INDEX('MetaTrader Import'!$H$13:$J$5893,TRUNC(((A716-$A$39+1)-1)/3)+1,MOD((A716-$A$39+1)-1,3)+1),"")</f>
        <v>0</v>
      </c>
      <c r="C716" s="43">
        <f t="shared" ca="1" si="317"/>
        <v>21.429678544822636</v>
      </c>
      <c r="D716" s="43">
        <f t="shared" ca="1" si="318"/>
        <v>-0.18698639241601234</v>
      </c>
      <c r="E716" s="43">
        <f t="shared" ca="1" si="319"/>
        <v>21.242692152406622</v>
      </c>
      <c r="F716" s="43">
        <f t="shared" ca="1" si="320"/>
        <v>2.1242692152406621</v>
      </c>
      <c r="G716" s="43">
        <f>IF(A716&lt;&gt;"",IF(A716&lt;Data!$G$11*0.25,$C$13/$G$32,IF(A716&gt;Data!$G$11*0.25,$C$13,$C$13*10)),"")</f>
        <v>2</v>
      </c>
      <c r="H716" s="43">
        <f>IF(A716&lt;&gt;"",IF(Data!$G$9="constant",$C$13,IF(Data!$G$9="squeeze",G716,F716)),"")</f>
        <v>2</v>
      </c>
      <c r="I716" s="38">
        <f ca="1">IF(ISNUMBER(A716),NORMINV(RAND(),0,IF(AND(Data!$G$9="squeeze",A716&lt;Data!$G$11*0.25),$H$32,1)*$C$30*$C$13)*($C$14*$C$12),"")</f>
        <v>-9.7460761759527831E-5</v>
      </c>
      <c r="J716" s="42">
        <f ca="1">IFERROR(IF(Data!$C$6="Real",B716,I716+J715+($C$14*$C$12)*(NORMINV(RAND(),$C$15,CHOOSE($G$13,$C$13,F716,G716)))),"")</f>
        <v>1.343874055868344</v>
      </c>
      <c r="K716" s="88">
        <f>IF(ISNUMBER(A716), IF($G$16="fixed",$G$17,MIN(H716*Data!$C$7*$C$16*0.5,$C$17*Data!$C$7))*$C$12,"")</f>
        <v>8.0000000000000007E-5</v>
      </c>
      <c r="L716" s="42">
        <f t="shared" ca="1" si="344"/>
        <v>1.343874055868344</v>
      </c>
      <c r="M716" s="44">
        <f t="shared" ca="1" si="345"/>
        <v>1.343914055868344</v>
      </c>
      <c r="N716" s="44">
        <f t="shared" ca="1" si="346"/>
        <v>1.3438340558683439</v>
      </c>
      <c r="O716" s="108">
        <f t="shared" ca="1" si="321"/>
        <v>0.22368003133841985</v>
      </c>
      <c r="P716" s="102">
        <f t="shared" ca="1" si="322"/>
        <v>6.7608252242695475</v>
      </c>
      <c r="Q716" s="102">
        <f t="shared" ca="1" si="323"/>
        <v>-0.30189052485648388</v>
      </c>
      <c r="R716" s="120">
        <f t="shared" ca="1" si="341"/>
        <v>1</v>
      </c>
      <c r="S716" s="54">
        <f t="shared" ca="1" si="342"/>
        <v>0</v>
      </c>
      <c r="T716" s="5" t="str">
        <f t="shared" ca="1" si="324"/>
        <v/>
      </c>
      <c r="U716" s="152" t="str">
        <f t="shared" ca="1" si="325"/>
        <v/>
      </c>
      <c r="V716" s="152" t="str">
        <f t="shared" ca="1" si="326"/>
        <v/>
      </c>
      <c r="W716" s="153" t="str">
        <f t="shared" ca="1" si="327"/>
        <v/>
      </c>
      <c r="X716" s="153" t="str">
        <f t="shared" ca="1" si="328"/>
        <v/>
      </c>
      <c r="Y716" s="153" t="str">
        <f t="shared" ca="1" si="329"/>
        <v/>
      </c>
      <c r="Z716" s="153" t="str">
        <f t="shared" ca="1" si="330"/>
        <v/>
      </c>
      <c r="AA716" s="152" t="str">
        <f t="shared" ca="1" si="331"/>
        <v/>
      </c>
      <c r="AB716" s="152" t="str">
        <f t="shared" ca="1" si="332"/>
        <v/>
      </c>
      <c r="AC716" s="154" t="str">
        <f t="shared" ca="1" si="333"/>
        <v/>
      </c>
      <c r="AD716" s="154" t="str">
        <f t="shared" ca="1" si="334"/>
        <v/>
      </c>
      <c r="AE716" s="3">
        <f t="shared" ca="1" si="335"/>
        <v>0</v>
      </c>
      <c r="AF716" s="3">
        <f t="shared" ca="1" si="336"/>
        <v>0</v>
      </c>
      <c r="AG716" s="3" t="str">
        <f t="shared" ca="1" si="343"/>
        <v/>
      </c>
      <c r="AH716" s="4" t="str">
        <f t="shared" ca="1" si="337"/>
        <v/>
      </c>
      <c r="AI716" s="75">
        <f t="shared" ca="1" si="338"/>
        <v>-81.180141999199762</v>
      </c>
      <c r="AJ716" s="75">
        <f t="shared" ca="1" si="339"/>
        <v>-81.180141999199762</v>
      </c>
    </row>
    <row r="717" spans="1:36" ht="14.25">
      <c r="A717" s="41">
        <f t="shared" si="340"/>
        <v>651</v>
      </c>
      <c r="B717" s="150">
        <f>IF(ISNUMBER(A717),INDEX('MetaTrader Import'!$H$13:$J$5893,TRUNC(((A717-$A$39+1)-1)/3)+1,MOD((A717-$A$39+1)-1,3)+1),"")</f>
        <v>0</v>
      </c>
      <c r="C717" s="43">
        <f t="shared" ca="1" si="317"/>
        <v>21.242692152406622</v>
      </c>
      <c r="D717" s="43">
        <f t="shared" ca="1" si="318"/>
        <v>2.1546880109925333</v>
      </c>
      <c r="E717" s="43">
        <f t="shared" ca="1" si="319"/>
        <v>23.397380163399156</v>
      </c>
      <c r="F717" s="43">
        <f t="shared" ca="1" si="320"/>
        <v>2.3397380163399157</v>
      </c>
      <c r="G717" s="43">
        <f>IF(A717&lt;&gt;"",IF(A717&lt;Data!$G$11*0.25,$C$13/$G$32,IF(A717&gt;Data!$G$11*0.25,$C$13,$C$13*10)),"")</f>
        <v>2</v>
      </c>
      <c r="H717" s="43">
        <f>IF(A717&lt;&gt;"",IF(Data!$G$9="constant",$C$13,IF(Data!$G$9="squeeze",G717,F717)),"")</f>
        <v>2</v>
      </c>
      <c r="I717" s="38">
        <f ca="1">IF(ISNUMBER(A717),NORMINV(RAND(),0,IF(AND(Data!$G$9="squeeze",A717&lt;Data!$G$11*0.25),$H$32,1)*$C$30*$C$13)*($C$14*$C$12),"")</f>
        <v>1.6769966079705224E-4</v>
      </c>
      <c r="J717" s="42">
        <f ca="1">IFERROR(IF(Data!$C$6="Real",B717,I717+J716+($C$14*$C$12)*(NORMINV(RAND(),$C$15,CHOOSE($G$13,$C$13,F717,G717)))),"")</f>
        <v>1.3442174127654145</v>
      </c>
      <c r="K717" s="88">
        <f>IF(ISNUMBER(A717), IF($G$16="fixed",$G$17,MIN(H717*Data!$C$7*$C$16*0.5,$C$17*Data!$C$7))*$C$12,"")</f>
        <v>8.0000000000000007E-5</v>
      </c>
      <c r="L717" s="42">
        <f t="shared" ca="1" si="344"/>
        <v>1.3442174127654145</v>
      </c>
      <c r="M717" s="44">
        <f t="shared" ca="1" si="345"/>
        <v>1.3442574127654145</v>
      </c>
      <c r="N717" s="44">
        <f t="shared" ca="1" si="346"/>
        <v>1.3441774127654145</v>
      </c>
      <c r="O717" s="108">
        <f t="shared" ca="1" si="321"/>
        <v>0.70689774052353926</v>
      </c>
      <c r="P717" s="102">
        <f t="shared" ca="1" si="322"/>
        <v>6.5475099669059169</v>
      </c>
      <c r="Q717" s="102">
        <f t="shared" ca="1" si="323"/>
        <v>-0.21522007693184314</v>
      </c>
      <c r="R717" s="120">
        <f t="shared" ca="1" si="341"/>
        <v>1</v>
      </c>
      <c r="S717" s="54">
        <f t="shared" ca="1" si="342"/>
        <v>0</v>
      </c>
      <c r="T717" s="5" t="str">
        <f t="shared" ca="1" si="324"/>
        <v/>
      </c>
      <c r="U717" s="152" t="str">
        <f t="shared" ca="1" si="325"/>
        <v/>
      </c>
      <c r="V717" s="152" t="str">
        <f t="shared" ca="1" si="326"/>
        <v/>
      </c>
      <c r="W717" s="153" t="str">
        <f t="shared" ca="1" si="327"/>
        <v/>
      </c>
      <c r="X717" s="153" t="str">
        <f t="shared" ca="1" si="328"/>
        <v/>
      </c>
      <c r="Y717" s="153" t="str">
        <f t="shared" ca="1" si="329"/>
        <v/>
      </c>
      <c r="Z717" s="153" t="str">
        <f t="shared" ca="1" si="330"/>
        <v/>
      </c>
      <c r="AA717" s="152" t="str">
        <f t="shared" ca="1" si="331"/>
        <v/>
      </c>
      <c r="AB717" s="152" t="str">
        <f t="shared" ca="1" si="332"/>
        <v/>
      </c>
      <c r="AC717" s="154" t="str">
        <f t="shared" ca="1" si="333"/>
        <v/>
      </c>
      <c r="AD717" s="154" t="str">
        <f t="shared" ca="1" si="334"/>
        <v/>
      </c>
      <c r="AE717" s="3">
        <f t="shared" ca="1" si="335"/>
        <v>0</v>
      </c>
      <c r="AF717" s="3">
        <f t="shared" ca="1" si="336"/>
        <v>0</v>
      </c>
      <c r="AG717" s="3" t="str">
        <f t="shared" ca="1" si="343"/>
        <v/>
      </c>
      <c r="AH717" s="4" t="str">
        <f t="shared" ca="1" si="337"/>
        <v/>
      </c>
      <c r="AI717" s="75">
        <f t="shared" ca="1" si="338"/>
        <v>-81.180141999199762</v>
      </c>
      <c r="AJ717" s="75">
        <f t="shared" ca="1" si="339"/>
        <v>-81.180141999199762</v>
      </c>
    </row>
    <row r="718" spans="1:36" ht="14.25">
      <c r="A718" s="41">
        <f t="shared" si="340"/>
        <v>652</v>
      </c>
      <c r="B718" s="150">
        <f ca="1">IF(ISNUMBER(A718),INDEX('MetaTrader Import'!$H$13:$J$5893,TRUNC(((A718-$A$39+1)-1)/3)+1,MOD((A718-$A$39+1)-1,3)+1),"")</f>
        <v>0</v>
      </c>
      <c r="C718" s="43">
        <f t="shared" ca="1" si="317"/>
        <v>23.397380163399156</v>
      </c>
      <c r="D718" s="43">
        <f t="shared" ca="1" si="318"/>
        <v>-0.40135796817731362</v>
      </c>
      <c r="E718" s="43">
        <f t="shared" ca="1" si="319"/>
        <v>22.99602219522184</v>
      </c>
      <c r="F718" s="43">
        <f t="shared" ca="1" si="320"/>
        <v>2.2996022195221841</v>
      </c>
      <c r="G718" s="43">
        <f>IF(A718&lt;&gt;"",IF(A718&lt;Data!$G$11*0.25,$C$13/$G$32,IF(A718&gt;Data!$G$11*0.25,$C$13,$C$13*10)),"")</f>
        <v>2</v>
      </c>
      <c r="H718" s="43">
        <f>IF(A718&lt;&gt;"",IF(Data!$G$9="constant",$C$13,IF(Data!$G$9="squeeze",G718,F718)),"")</f>
        <v>2</v>
      </c>
      <c r="I718" s="38">
        <f ca="1">IF(ISNUMBER(A718),NORMINV(RAND(),0,IF(AND(Data!$G$9="squeeze",A718&lt;Data!$G$11*0.25),$H$32,1)*$C$30*$C$13)*($C$14*$C$12),"")</f>
        <v>-3.3545587195581519E-4</v>
      </c>
      <c r="J718" s="42">
        <f ca="1">IFERROR(IF(Data!$C$6="Real",B718,I718+J717+($C$14*$C$12)*(NORMINV(RAND(),$C$15,CHOOSE($G$13,$C$13,F718,G718)))),"")</f>
        <v>1.3434626375647978</v>
      </c>
      <c r="K718" s="88">
        <f>IF(ISNUMBER(A718), IF($G$16="fixed",$G$17,MIN(H718*Data!$C$7*$C$16*0.5,$C$17*Data!$C$7))*$C$12,"")</f>
        <v>8.0000000000000007E-5</v>
      </c>
      <c r="L718" s="42">
        <f t="shared" ca="1" si="344"/>
        <v>1.3434626375647978</v>
      </c>
      <c r="M718" s="44">
        <f t="shared" ca="1" si="345"/>
        <v>1.3435026375647978</v>
      </c>
      <c r="N718" s="44">
        <f t="shared" ca="1" si="346"/>
        <v>1.3434226375647977</v>
      </c>
      <c r="O718" s="108">
        <f t="shared" ca="1" si="321"/>
        <v>0.91709798783460938</v>
      </c>
      <c r="P718" s="102">
        <f t="shared" ca="1" si="322"/>
        <v>6.2620193952210874</v>
      </c>
      <c r="Q718" s="102">
        <f t="shared" ca="1" si="323"/>
        <v>-0.13970679988589621</v>
      </c>
      <c r="R718" s="120">
        <f t="shared" ca="1" si="341"/>
        <v>1</v>
      </c>
      <c r="S718" s="54">
        <f t="shared" ca="1" si="342"/>
        <v>0</v>
      </c>
      <c r="T718" s="5" t="str">
        <f t="shared" ca="1" si="324"/>
        <v/>
      </c>
      <c r="U718" s="152" t="str">
        <f t="shared" ca="1" si="325"/>
        <v/>
      </c>
      <c r="V718" s="152" t="str">
        <f t="shared" ca="1" si="326"/>
        <v/>
      </c>
      <c r="W718" s="153" t="str">
        <f t="shared" ca="1" si="327"/>
        <v/>
      </c>
      <c r="X718" s="153" t="str">
        <f t="shared" ca="1" si="328"/>
        <v/>
      </c>
      <c r="Y718" s="153" t="str">
        <f t="shared" ca="1" si="329"/>
        <v/>
      </c>
      <c r="Z718" s="153" t="str">
        <f t="shared" ca="1" si="330"/>
        <v/>
      </c>
      <c r="AA718" s="152" t="str">
        <f t="shared" ca="1" si="331"/>
        <v/>
      </c>
      <c r="AB718" s="152" t="str">
        <f t="shared" ca="1" si="332"/>
        <v/>
      </c>
      <c r="AC718" s="154" t="str">
        <f t="shared" ca="1" si="333"/>
        <v/>
      </c>
      <c r="AD718" s="154" t="str">
        <f t="shared" ca="1" si="334"/>
        <v/>
      </c>
      <c r="AE718" s="3">
        <f t="shared" ca="1" si="335"/>
        <v>0</v>
      </c>
      <c r="AF718" s="3">
        <f t="shared" ca="1" si="336"/>
        <v>0</v>
      </c>
      <c r="AG718" s="3" t="str">
        <f t="shared" ca="1" si="343"/>
        <v/>
      </c>
      <c r="AH718" s="4" t="str">
        <f t="shared" ca="1" si="337"/>
        <v/>
      </c>
      <c r="AI718" s="75">
        <f t="shared" ca="1" si="338"/>
        <v>-81.180141999199762</v>
      </c>
      <c r="AJ718" s="75">
        <f t="shared" ca="1" si="339"/>
        <v>-81.180141999199762</v>
      </c>
    </row>
    <row r="719" spans="1:36" ht="14.25">
      <c r="A719" s="41">
        <f t="shared" si="340"/>
        <v>653</v>
      </c>
      <c r="B719" s="150">
        <f ca="1">IF(ISNUMBER(A719),INDEX('MetaTrader Import'!$H$13:$J$5893,TRUNC(((A719-$A$39+1)-1)/3)+1,MOD((A719-$A$39+1)-1,3)+1),"")</f>
        <v>0</v>
      </c>
      <c r="C719" s="43">
        <f t="shared" ca="1" si="317"/>
        <v>22.99602219522184</v>
      </c>
      <c r="D719" s="43">
        <f t="shared" ca="1" si="318"/>
        <v>2.0897976057215422</v>
      </c>
      <c r="E719" s="43">
        <f t="shared" ca="1" si="319"/>
        <v>25.085819800943383</v>
      </c>
      <c r="F719" s="43">
        <f t="shared" ca="1" si="320"/>
        <v>2.5085819800943385</v>
      </c>
      <c r="G719" s="43">
        <f>IF(A719&lt;&gt;"",IF(A719&lt;Data!$G$11*0.25,$C$13/$G$32,IF(A719&gt;Data!$G$11*0.25,$C$13,$C$13*10)),"")</f>
        <v>2</v>
      </c>
      <c r="H719" s="43">
        <f>IF(A719&lt;&gt;"",IF(Data!$G$9="constant",$C$13,IF(Data!$G$9="squeeze",G719,F719)),"")</f>
        <v>2</v>
      </c>
      <c r="I719" s="38">
        <f ca="1">IF(ISNUMBER(A719),NORMINV(RAND(),0,IF(AND(Data!$G$9="squeeze",A719&lt;Data!$G$11*0.25),$H$32,1)*$C$30*$C$13)*($C$14*$C$12),"")</f>
        <v>2.1185902965622196E-4</v>
      </c>
      <c r="J719" s="42">
        <f ca="1">IFERROR(IF(Data!$C$6="Real",B719,I719+J718+($C$14*$C$12)*(NORMINV(RAND(),$C$15,CHOOSE($G$13,$C$13,F719,G719)))),"")</f>
        <v>1.3428920336186061</v>
      </c>
      <c r="K719" s="88">
        <f>IF(ISNUMBER(A719), IF($G$16="fixed",$G$17,MIN(H719*Data!$C$7*$C$16*0.5,$C$17*Data!$C$7))*$C$12,"")</f>
        <v>8.0000000000000007E-5</v>
      </c>
      <c r="L719" s="42">
        <f t="shared" ca="1" si="344"/>
        <v>1.3428920336186061</v>
      </c>
      <c r="M719" s="44">
        <f t="shared" ca="1" si="345"/>
        <v>1.3429320336186061</v>
      </c>
      <c r="N719" s="44">
        <f t="shared" ca="1" si="346"/>
        <v>1.3428520336186061</v>
      </c>
      <c r="O719" s="108">
        <f t="shared" ca="1" si="321"/>
        <v>0.78937369206283359</v>
      </c>
      <c r="P719" s="102">
        <f t="shared" ca="1" si="322"/>
        <v>6.3853625452731784</v>
      </c>
      <c r="Q719" s="102">
        <f t="shared" ca="1" si="323"/>
        <v>-9.5225827753624509E-2</v>
      </c>
      <c r="R719" s="120">
        <f t="shared" ca="1" si="341"/>
        <v>1</v>
      </c>
      <c r="S719" s="54">
        <f t="shared" ca="1" si="342"/>
        <v>0</v>
      </c>
      <c r="T719" s="5" t="str">
        <f t="shared" ca="1" si="324"/>
        <v/>
      </c>
      <c r="U719" s="152" t="str">
        <f t="shared" ca="1" si="325"/>
        <v/>
      </c>
      <c r="V719" s="152" t="str">
        <f t="shared" ca="1" si="326"/>
        <v/>
      </c>
      <c r="W719" s="153" t="str">
        <f t="shared" ca="1" si="327"/>
        <v/>
      </c>
      <c r="X719" s="153" t="str">
        <f t="shared" ca="1" si="328"/>
        <v/>
      </c>
      <c r="Y719" s="153" t="str">
        <f t="shared" ca="1" si="329"/>
        <v/>
      </c>
      <c r="Z719" s="153" t="str">
        <f t="shared" ca="1" si="330"/>
        <v/>
      </c>
      <c r="AA719" s="152" t="str">
        <f t="shared" ca="1" si="331"/>
        <v/>
      </c>
      <c r="AB719" s="152" t="str">
        <f t="shared" ca="1" si="332"/>
        <v/>
      </c>
      <c r="AC719" s="154" t="str">
        <f t="shared" ca="1" si="333"/>
        <v/>
      </c>
      <c r="AD719" s="154" t="str">
        <f t="shared" ca="1" si="334"/>
        <v/>
      </c>
      <c r="AE719" s="3">
        <f t="shared" ca="1" si="335"/>
        <v>0</v>
      </c>
      <c r="AF719" s="3">
        <f t="shared" ca="1" si="336"/>
        <v>0</v>
      </c>
      <c r="AG719" s="3" t="str">
        <f t="shared" ca="1" si="343"/>
        <v/>
      </c>
      <c r="AH719" s="4" t="str">
        <f t="shared" ca="1" si="337"/>
        <v/>
      </c>
      <c r="AI719" s="75">
        <f t="shared" ca="1" si="338"/>
        <v>-81.180141999199762</v>
      </c>
      <c r="AJ719" s="75">
        <f t="shared" ca="1" si="339"/>
        <v>-81.180141999199762</v>
      </c>
    </row>
    <row r="720" spans="1:36" ht="14.25">
      <c r="A720" s="41">
        <f t="shared" si="340"/>
        <v>654</v>
      </c>
      <c r="B720" s="150">
        <f>IF(ISNUMBER(A720),INDEX('MetaTrader Import'!$H$13:$J$5893,TRUNC(((A720-$A$39+1)-1)/3)+1,MOD((A720-$A$39+1)-1,3)+1),"")</f>
        <v>0</v>
      </c>
      <c r="C720" s="43">
        <f t="shared" ca="1" si="317"/>
        <v>25.085819800943383</v>
      </c>
      <c r="D720" s="43">
        <f t="shared" ca="1" si="318"/>
        <v>-0.91415495826117243</v>
      </c>
      <c r="E720" s="43">
        <f t="shared" ca="1" si="319"/>
        <v>24.171664842682212</v>
      </c>
      <c r="F720" s="43">
        <f t="shared" ca="1" si="320"/>
        <v>2.417166484268221</v>
      </c>
      <c r="G720" s="43">
        <f>IF(A720&lt;&gt;"",IF(A720&lt;Data!$G$11*0.25,$C$13/$G$32,IF(A720&gt;Data!$G$11*0.25,$C$13,$C$13*10)),"")</f>
        <v>2</v>
      </c>
      <c r="H720" s="43">
        <f>IF(A720&lt;&gt;"",IF(Data!$G$9="constant",$C$13,IF(Data!$G$9="squeeze",G720,F720)),"")</f>
        <v>2</v>
      </c>
      <c r="I720" s="38">
        <f ca="1">IF(ISNUMBER(A720),NORMINV(RAND(),0,IF(AND(Data!$G$9="squeeze",A720&lt;Data!$G$11*0.25),$H$32,1)*$C$30*$C$13)*($C$14*$C$12),"")</f>
        <v>3.46409241663227E-5</v>
      </c>
      <c r="J720" s="42">
        <f ca="1">IFERROR(IF(Data!$C$6="Real",B720,I720+J719+($C$14*$C$12)*(NORMINV(RAND(),$C$15,CHOOSE($G$13,$C$13,F720,G720)))),"")</f>
        <v>1.3428554440779168</v>
      </c>
      <c r="K720" s="88">
        <f>IF(ISNUMBER(A720), IF($G$16="fixed",$G$17,MIN(H720*Data!$C$7*$C$16*0.5,$C$17*Data!$C$7))*$C$12,"")</f>
        <v>8.0000000000000007E-5</v>
      </c>
      <c r="L720" s="42">
        <f t="shared" ca="1" si="344"/>
        <v>1.3428554440779168</v>
      </c>
      <c r="M720" s="44">
        <f t="shared" ca="1" si="345"/>
        <v>1.3428954440779168</v>
      </c>
      <c r="N720" s="44">
        <f t="shared" ca="1" si="346"/>
        <v>1.3428154440779168</v>
      </c>
      <c r="O720" s="108">
        <f t="shared" ca="1" si="321"/>
        <v>0.5694413740992158</v>
      </c>
      <c r="P720" s="102">
        <f t="shared" ca="1" si="322"/>
        <v>6.4523520314061251</v>
      </c>
      <c r="Q720" s="102">
        <f t="shared" ca="1" si="323"/>
        <v>-8.4629888929314223E-2</v>
      </c>
      <c r="R720" s="120">
        <f t="shared" ca="1" si="341"/>
        <v>1</v>
      </c>
      <c r="S720" s="54">
        <f t="shared" ca="1" si="342"/>
        <v>0</v>
      </c>
      <c r="T720" s="5" t="str">
        <f t="shared" ca="1" si="324"/>
        <v/>
      </c>
      <c r="U720" s="152" t="str">
        <f t="shared" ca="1" si="325"/>
        <v/>
      </c>
      <c r="V720" s="152" t="str">
        <f t="shared" ca="1" si="326"/>
        <v/>
      </c>
      <c r="W720" s="153" t="str">
        <f t="shared" ca="1" si="327"/>
        <v/>
      </c>
      <c r="X720" s="153" t="str">
        <f t="shared" ca="1" si="328"/>
        <v/>
      </c>
      <c r="Y720" s="153" t="str">
        <f t="shared" ca="1" si="329"/>
        <v/>
      </c>
      <c r="Z720" s="153" t="str">
        <f t="shared" ca="1" si="330"/>
        <v/>
      </c>
      <c r="AA720" s="152" t="str">
        <f t="shared" ca="1" si="331"/>
        <v/>
      </c>
      <c r="AB720" s="152" t="str">
        <f t="shared" ca="1" si="332"/>
        <v/>
      </c>
      <c r="AC720" s="154" t="str">
        <f t="shared" ca="1" si="333"/>
        <v/>
      </c>
      <c r="AD720" s="154" t="str">
        <f t="shared" ca="1" si="334"/>
        <v/>
      </c>
      <c r="AE720" s="3">
        <f t="shared" ca="1" si="335"/>
        <v>0</v>
      </c>
      <c r="AF720" s="3">
        <f t="shared" ca="1" si="336"/>
        <v>0</v>
      </c>
      <c r="AG720" s="3" t="str">
        <f t="shared" ca="1" si="343"/>
        <v/>
      </c>
      <c r="AH720" s="4" t="str">
        <f t="shared" ca="1" si="337"/>
        <v/>
      </c>
      <c r="AI720" s="75">
        <f t="shared" ca="1" si="338"/>
        <v>-81.180141999199762</v>
      </c>
      <c r="AJ720" s="75">
        <f t="shared" ca="1" si="339"/>
        <v>-81.180141999199762</v>
      </c>
    </row>
    <row r="721" spans="1:36" ht="14.25">
      <c r="A721" s="41">
        <f t="shared" si="340"/>
        <v>655</v>
      </c>
      <c r="B721" s="150">
        <f ca="1">IF(ISNUMBER(A721),INDEX('MetaTrader Import'!$H$13:$J$5893,TRUNC(((A721-$A$39+1)-1)/3)+1,MOD((A721-$A$39+1)-1,3)+1),"")</f>
        <v>0</v>
      </c>
      <c r="C721" s="43">
        <f t="shared" ca="1" si="317"/>
        <v>24.171664842682212</v>
      </c>
      <c r="D721" s="43">
        <f t="shared" ca="1" si="318"/>
        <v>-0.20604801484709268</v>
      </c>
      <c r="E721" s="43">
        <f t="shared" ca="1" si="319"/>
        <v>23.96561682783512</v>
      </c>
      <c r="F721" s="43">
        <f t="shared" ca="1" si="320"/>
        <v>2.3965616827835121</v>
      </c>
      <c r="G721" s="43">
        <f>IF(A721&lt;&gt;"",IF(A721&lt;Data!$G$11*0.25,$C$13/$G$32,IF(A721&gt;Data!$G$11*0.25,$C$13,$C$13*10)),"")</f>
        <v>2</v>
      </c>
      <c r="H721" s="43">
        <f>IF(A721&lt;&gt;"",IF(Data!$G$9="constant",$C$13,IF(Data!$G$9="squeeze",G721,F721)),"")</f>
        <v>2</v>
      </c>
      <c r="I721" s="38">
        <f ca="1">IF(ISNUMBER(A721),NORMINV(RAND(),0,IF(AND(Data!$G$9="squeeze",A721&lt;Data!$G$11*0.25),$H$32,1)*$C$30*$C$13)*($C$14*$C$12),"")</f>
        <v>1.3494140516317427E-4</v>
      </c>
      <c r="J721" s="42">
        <f ca="1">IFERROR(IF(Data!$C$6="Real",B721,I721+J720+($C$14*$C$12)*(NORMINV(RAND(),$C$15,CHOOSE($G$13,$C$13,F721,G721)))),"")</f>
        <v>1.3433176262059814</v>
      </c>
      <c r="K721" s="88">
        <f>IF(ISNUMBER(A721), IF($G$16="fixed",$G$17,MIN(H721*Data!$C$7*$C$16*0.5,$C$17*Data!$C$7))*$C$12,"")</f>
        <v>8.0000000000000007E-5</v>
      </c>
      <c r="L721" s="42">
        <f t="shared" ca="1" si="344"/>
        <v>1.3433176262059814</v>
      </c>
      <c r="M721" s="44">
        <f t="shared" ca="1" si="345"/>
        <v>1.3433576262059814</v>
      </c>
      <c r="N721" s="44">
        <f t="shared" ca="1" si="346"/>
        <v>1.3432776262059813</v>
      </c>
      <c r="O721" s="108">
        <f t="shared" ca="1" si="321"/>
        <v>0.401881028906386</v>
      </c>
      <c r="P721" s="102">
        <f t="shared" ca="1" si="322"/>
        <v>6.2572377205511618</v>
      </c>
      <c r="Q721" s="102">
        <f t="shared" ca="1" si="323"/>
        <v>-9.1775536277197658E-2</v>
      </c>
      <c r="R721" s="120">
        <f t="shared" ca="1" si="341"/>
        <v>1</v>
      </c>
      <c r="S721" s="54">
        <f t="shared" ca="1" si="342"/>
        <v>0</v>
      </c>
      <c r="T721" s="5" t="str">
        <f t="shared" ca="1" si="324"/>
        <v/>
      </c>
      <c r="U721" s="152" t="str">
        <f t="shared" ca="1" si="325"/>
        <v/>
      </c>
      <c r="V721" s="152" t="str">
        <f t="shared" ca="1" si="326"/>
        <v/>
      </c>
      <c r="W721" s="153" t="str">
        <f t="shared" ca="1" si="327"/>
        <v/>
      </c>
      <c r="X721" s="153" t="str">
        <f t="shared" ca="1" si="328"/>
        <v/>
      </c>
      <c r="Y721" s="153" t="str">
        <f t="shared" ca="1" si="329"/>
        <v/>
      </c>
      <c r="Z721" s="153" t="str">
        <f t="shared" ca="1" si="330"/>
        <v/>
      </c>
      <c r="AA721" s="152" t="str">
        <f t="shared" ca="1" si="331"/>
        <v/>
      </c>
      <c r="AB721" s="152" t="str">
        <f t="shared" ca="1" si="332"/>
        <v/>
      </c>
      <c r="AC721" s="154" t="str">
        <f t="shared" ca="1" si="333"/>
        <v/>
      </c>
      <c r="AD721" s="154" t="str">
        <f t="shared" ca="1" si="334"/>
        <v/>
      </c>
      <c r="AE721" s="3">
        <f t="shared" ca="1" si="335"/>
        <v>0</v>
      </c>
      <c r="AF721" s="3">
        <f t="shared" ca="1" si="336"/>
        <v>0</v>
      </c>
      <c r="AG721" s="3" t="str">
        <f t="shared" ca="1" si="343"/>
        <v/>
      </c>
      <c r="AH721" s="4" t="str">
        <f t="shared" ca="1" si="337"/>
        <v/>
      </c>
      <c r="AI721" s="75">
        <f t="shared" ca="1" si="338"/>
        <v>-81.180141999199762</v>
      </c>
      <c r="AJ721" s="75">
        <f t="shared" ca="1" si="339"/>
        <v>-81.180141999199762</v>
      </c>
    </row>
    <row r="722" spans="1:36" ht="14.25">
      <c r="A722" s="41">
        <f t="shared" si="340"/>
        <v>656</v>
      </c>
      <c r="B722" s="150">
        <f ca="1">IF(ISNUMBER(A722),INDEX('MetaTrader Import'!$H$13:$J$5893,TRUNC(((A722-$A$39+1)-1)/3)+1,MOD((A722-$A$39+1)-1,3)+1),"")</f>
        <v>0</v>
      </c>
      <c r="C722" s="43">
        <f t="shared" ca="1" si="317"/>
        <v>23.96561682783512</v>
      </c>
      <c r="D722" s="43">
        <f t="shared" ca="1" si="318"/>
        <v>1.371344916048101</v>
      </c>
      <c r="E722" s="43">
        <f t="shared" ca="1" si="319"/>
        <v>25.336961743883222</v>
      </c>
      <c r="F722" s="43">
        <f t="shared" ca="1" si="320"/>
        <v>2.5336961743883224</v>
      </c>
      <c r="G722" s="43">
        <f>IF(A722&lt;&gt;"",IF(A722&lt;Data!$G$11*0.25,$C$13/$G$32,IF(A722&gt;Data!$G$11*0.25,$C$13,$C$13*10)),"")</f>
        <v>2</v>
      </c>
      <c r="H722" s="43">
        <f>IF(A722&lt;&gt;"",IF(Data!$G$9="constant",$C$13,IF(Data!$G$9="squeeze",G722,F722)),"")</f>
        <v>2</v>
      </c>
      <c r="I722" s="38">
        <f ca="1">IF(ISNUMBER(A722),NORMINV(RAND(),0,IF(AND(Data!$G$9="squeeze",A722&lt;Data!$G$11*0.25),$H$32,1)*$C$30*$C$13)*($C$14*$C$12),"")</f>
        <v>1.1408585231486685E-4</v>
      </c>
      <c r="J722" s="42">
        <f ca="1">IFERROR(IF(Data!$C$6="Real",B722,I722+J721+($C$14*$C$12)*(NORMINV(RAND(),$C$15,CHOOSE($G$13,$C$13,F722,G722)))),"")</f>
        <v>1.3437468885793369</v>
      </c>
      <c r="K722" s="88">
        <f>IF(ISNUMBER(A722), IF($G$16="fixed",$G$17,MIN(H722*Data!$C$7*$C$16*0.5,$C$17*Data!$C$7))*$C$12,"")</f>
        <v>8.0000000000000007E-5</v>
      </c>
      <c r="L722" s="42">
        <f t="shared" ca="1" si="344"/>
        <v>1.3437468885793369</v>
      </c>
      <c r="M722" s="44">
        <f t="shared" ca="1" si="345"/>
        <v>1.3437868885793369</v>
      </c>
      <c r="N722" s="44">
        <f t="shared" ca="1" si="346"/>
        <v>1.3437068885793368</v>
      </c>
      <c r="O722" s="108">
        <f t="shared" ca="1" si="321"/>
        <v>0.37800913410979925</v>
      </c>
      <c r="P722" s="102">
        <f t="shared" ca="1" si="322"/>
        <v>6.2170467604768893</v>
      </c>
      <c r="Q722" s="102">
        <f t="shared" ca="1" si="323"/>
        <v>-0.13120326581353065</v>
      </c>
      <c r="R722" s="120">
        <f t="shared" ca="1" si="341"/>
        <v>1</v>
      </c>
      <c r="S722" s="54">
        <f t="shared" ca="1" si="342"/>
        <v>0</v>
      </c>
      <c r="T722" s="5" t="str">
        <f t="shared" ca="1" si="324"/>
        <v/>
      </c>
      <c r="U722" s="152" t="str">
        <f t="shared" ca="1" si="325"/>
        <v/>
      </c>
      <c r="V722" s="152" t="str">
        <f t="shared" ca="1" si="326"/>
        <v/>
      </c>
      <c r="W722" s="153" t="str">
        <f t="shared" ca="1" si="327"/>
        <v/>
      </c>
      <c r="X722" s="153" t="str">
        <f t="shared" ca="1" si="328"/>
        <v/>
      </c>
      <c r="Y722" s="153" t="str">
        <f t="shared" ca="1" si="329"/>
        <v/>
      </c>
      <c r="Z722" s="153" t="str">
        <f t="shared" ca="1" si="330"/>
        <v/>
      </c>
      <c r="AA722" s="152" t="str">
        <f t="shared" ca="1" si="331"/>
        <v/>
      </c>
      <c r="AB722" s="152" t="str">
        <f t="shared" ca="1" si="332"/>
        <v/>
      </c>
      <c r="AC722" s="154" t="str">
        <f t="shared" ca="1" si="333"/>
        <v/>
      </c>
      <c r="AD722" s="154" t="str">
        <f t="shared" ca="1" si="334"/>
        <v/>
      </c>
      <c r="AE722" s="3">
        <f t="shared" ca="1" si="335"/>
        <v>0</v>
      </c>
      <c r="AF722" s="3">
        <f t="shared" ca="1" si="336"/>
        <v>0</v>
      </c>
      <c r="AG722" s="3" t="str">
        <f t="shared" ca="1" si="343"/>
        <v/>
      </c>
      <c r="AH722" s="4" t="str">
        <f t="shared" ca="1" si="337"/>
        <v/>
      </c>
      <c r="AI722" s="75">
        <f t="shared" ca="1" si="338"/>
        <v>-81.180141999199762</v>
      </c>
      <c r="AJ722" s="75">
        <f t="shared" ca="1" si="339"/>
        <v>-81.180141999199762</v>
      </c>
    </row>
    <row r="723" spans="1:36" ht="14.25">
      <c r="A723" s="41">
        <f t="shared" si="340"/>
        <v>657</v>
      </c>
      <c r="B723" s="150">
        <f>IF(ISNUMBER(A723),INDEX('MetaTrader Import'!$H$13:$J$5893,TRUNC(((A723-$A$39+1)-1)/3)+1,MOD((A723-$A$39+1)-1,3)+1),"")</f>
        <v>0</v>
      </c>
      <c r="C723" s="43">
        <f t="shared" ca="1" si="317"/>
        <v>25.336961743883222</v>
      </c>
      <c r="D723" s="43">
        <f t="shared" ca="1" si="318"/>
        <v>-1.6927405747909297</v>
      </c>
      <c r="E723" s="43">
        <f t="shared" ca="1" si="319"/>
        <v>23.644221169092294</v>
      </c>
      <c r="F723" s="43">
        <f t="shared" ca="1" si="320"/>
        <v>2.3644221169092292</v>
      </c>
      <c r="G723" s="43">
        <f>IF(A723&lt;&gt;"",IF(A723&lt;Data!$G$11*0.25,$C$13/$G$32,IF(A723&gt;Data!$G$11*0.25,$C$13,$C$13*10)),"")</f>
        <v>2</v>
      </c>
      <c r="H723" s="43">
        <f>IF(A723&lt;&gt;"",IF(Data!$G$9="constant",$C$13,IF(Data!$G$9="squeeze",G723,F723)),"")</f>
        <v>2</v>
      </c>
      <c r="I723" s="38">
        <f ca="1">IF(ISNUMBER(A723),NORMINV(RAND(),0,IF(AND(Data!$G$9="squeeze",A723&lt;Data!$G$11*0.25),$H$32,1)*$C$30*$C$13)*($C$14*$C$12),"")</f>
        <v>1.5489557611831503E-4</v>
      </c>
      <c r="J723" s="42">
        <f ca="1">IFERROR(IF(Data!$C$6="Real",B723,I723+J722+($C$14*$C$12)*(NORMINV(RAND(),$C$15,CHOOSE($G$13,$C$13,F723,G723)))),"")</f>
        <v>1.3438624994032882</v>
      </c>
      <c r="K723" s="88">
        <f>IF(ISNUMBER(A723), IF($G$16="fixed",$G$17,MIN(H723*Data!$C$7*$C$16*0.5,$C$17*Data!$C$7))*$C$12,"")</f>
        <v>8.0000000000000007E-5</v>
      </c>
      <c r="L723" s="42">
        <f t="shared" ca="1" si="344"/>
        <v>1.3438624994032882</v>
      </c>
      <c r="M723" s="44">
        <f t="shared" ca="1" si="345"/>
        <v>1.3439024994032882</v>
      </c>
      <c r="N723" s="44">
        <f t="shared" ca="1" si="346"/>
        <v>1.3438224994032881</v>
      </c>
      <c r="O723" s="108">
        <f t="shared" ca="1" si="321"/>
        <v>7.0703816126005403E-2</v>
      </c>
      <c r="P723" s="102">
        <f t="shared" ca="1" si="322"/>
        <v>4.8061068431390037</v>
      </c>
      <c r="Q723" s="102">
        <f t="shared" ca="1" si="323"/>
        <v>-0.16527790606232232</v>
      </c>
      <c r="R723" s="120">
        <f t="shared" ca="1" si="341"/>
        <v>1</v>
      </c>
      <c r="S723" s="54">
        <f t="shared" ca="1" si="342"/>
        <v>0</v>
      </c>
      <c r="T723" s="5" t="str">
        <f t="shared" ca="1" si="324"/>
        <v/>
      </c>
      <c r="U723" s="152" t="str">
        <f t="shared" ca="1" si="325"/>
        <v/>
      </c>
      <c r="V723" s="152" t="str">
        <f t="shared" ca="1" si="326"/>
        <v/>
      </c>
      <c r="W723" s="153" t="str">
        <f t="shared" ca="1" si="327"/>
        <v/>
      </c>
      <c r="X723" s="153" t="str">
        <f t="shared" ca="1" si="328"/>
        <v/>
      </c>
      <c r="Y723" s="153" t="str">
        <f t="shared" ca="1" si="329"/>
        <v/>
      </c>
      <c r="Z723" s="153" t="str">
        <f t="shared" ca="1" si="330"/>
        <v/>
      </c>
      <c r="AA723" s="152" t="str">
        <f t="shared" ca="1" si="331"/>
        <v/>
      </c>
      <c r="AB723" s="152" t="str">
        <f t="shared" ca="1" si="332"/>
        <v/>
      </c>
      <c r="AC723" s="154" t="str">
        <f t="shared" ca="1" si="333"/>
        <v/>
      </c>
      <c r="AD723" s="154" t="str">
        <f t="shared" ca="1" si="334"/>
        <v/>
      </c>
      <c r="AE723" s="3">
        <f t="shared" ca="1" si="335"/>
        <v>0</v>
      </c>
      <c r="AF723" s="3">
        <f t="shared" ca="1" si="336"/>
        <v>0</v>
      </c>
      <c r="AG723" s="3" t="str">
        <f t="shared" ca="1" si="343"/>
        <v/>
      </c>
      <c r="AH723" s="4" t="str">
        <f t="shared" ca="1" si="337"/>
        <v/>
      </c>
      <c r="AI723" s="75">
        <f t="shared" ca="1" si="338"/>
        <v>-81.180141999199762</v>
      </c>
      <c r="AJ723" s="75">
        <f t="shared" ca="1" si="339"/>
        <v>-81.180141999199762</v>
      </c>
    </row>
    <row r="724" spans="1:36" ht="14.25">
      <c r="A724" s="41">
        <f t="shared" si="340"/>
        <v>658</v>
      </c>
      <c r="B724" s="150">
        <f ca="1">IF(ISNUMBER(A724),INDEX('MetaTrader Import'!$H$13:$J$5893,TRUNC(((A724-$A$39+1)-1)/3)+1,MOD((A724-$A$39+1)-1,3)+1),"")</f>
        <v>0</v>
      </c>
      <c r="C724" s="43">
        <f t="shared" ca="1" si="317"/>
        <v>23.644221169092294</v>
      </c>
      <c r="D724" s="43">
        <f t="shared" ca="1" si="318"/>
        <v>0.35473331167648969</v>
      </c>
      <c r="E724" s="43">
        <f t="shared" ca="1" si="319"/>
        <v>23.998954480768784</v>
      </c>
      <c r="F724" s="43">
        <f t="shared" ca="1" si="320"/>
        <v>2.3998954480768786</v>
      </c>
      <c r="G724" s="43">
        <f>IF(A724&lt;&gt;"",IF(A724&lt;Data!$G$11*0.25,$C$13/$G$32,IF(A724&gt;Data!$G$11*0.25,$C$13,$C$13*10)),"")</f>
        <v>2</v>
      </c>
      <c r="H724" s="43">
        <f>IF(A724&lt;&gt;"",IF(Data!$G$9="constant",$C$13,IF(Data!$G$9="squeeze",G724,F724)),"")</f>
        <v>2</v>
      </c>
      <c r="I724" s="38">
        <f ca="1">IF(ISNUMBER(A724),NORMINV(RAND(),0,IF(AND(Data!$G$9="squeeze",A724&lt;Data!$G$11*0.25),$H$32,1)*$C$30*$C$13)*($C$14*$C$12),"")</f>
        <v>5.2010519322165652E-5</v>
      </c>
      <c r="J724" s="42">
        <f ca="1">IFERROR(IF(Data!$C$6="Real",B724,I724+J723+($C$14*$C$12)*(NORMINV(RAND(),$C$15,CHOOSE($G$13,$C$13,F724,G724)))),"")</f>
        <v>1.3444420459513955</v>
      </c>
      <c r="K724" s="88">
        <f>IF(ISNUMBER(A724), IF($G$16="fixed",$G$17,MIN(H724*Data!$C$7*$C$16*0.5,$C$17*Data!$C$7))*$C$12,"")</f>
        <v>8.0000000000000007E-5</v>
      </c>
      <c r="L724" s="42">
        <f t="shared" ca="1" si="344"/>
        <v>1.3444420459513955</v>
      </c>
      <c r="M724" s="44">
        <f t="shared" ca="1" si="345"/>
        <v>1.3444820459513955</v>
      </c>
      <c r="N724" s="44">
        <f t="shared" ca="1" si="346"/>
        <v>1.3444020459513955</v>
      </c>
      <c r="O724" s="108">
        <f t="shared" ca="1" si="321"/>
        <v>4.4170012193827414E-2</v>
      </c>
      <c r="P724" s="102">
        <f t="shared" ca="1" si="322"/>
        <v>4.6744062466128593</v>
      </c>
      <c r="Q724" s="102">
        <f t="shared" ca="1" si="323"/>
        <v>-0.18067648079741874</v>
      </c>
      <c r="R724" s="120">
        <f t="shared" ca="1" si="341"/>
        <v>1</v>
      </c>
      <c r="S724" s="54">
        <f t="shared" ca="1" si="342"/>
        <v>0</v>
      </c>
      <c r="T724" s="5" t="str">
        <f t="shared" ca="1" si="324"/>
        <v/>
      </c>
      <c r="U724" s="152" t="str">
        <f t="shared" ca="1" si="325"/>
        <v/>
      </c>
      <c r="V724" s="152" t="str">
        <f t="shared" ca="1" si="326"/>
        <v/>
      </c>
      <c r="W724" s="153" t="str">
        <f t="shared" ca="1" si="327"/>
        <v/>
      </c>
      <c r="X724" s="153" t="str">
        <f t="shared" ca="1" si="328"/>
        <v/>
      </c>
      <c r="Y724" s="153" t="str">
        <f t="shared" ca="1" si="329"/>
        <v/>
      </c>
      <c r="Z724" s="153" t="str">
        <f t="shared" ca="1" si="330"/>
        <v/>
      </c>
      <c r="AA724" s="152" t="str">
        <f t="shared" ca="1" si="331"/>
        <v/>
      </c>
      <c r="AB724" s="152" t="str">
        <f t="shared" ca="1" si="332"/>
        <v/>
      </c>
      <c r="AC724" s="154" t="str">
        <f t="shared" ca="1" si="333"/>
        <v/>
      </c>
      <c r="AD724" s="154" t="str">
        <f t="shared" ca="1" si="334"/>
        <v/>
      </c>
      <c r="AE724" s="3">
        <f t="shared" ca="1" si="335"/>
        <v>0</v>
      </c>
      <c r="AF724" s="3">
        <f t="shared" ca="1" si="336"/>
        <v>0</v>
      </c>
      <c r="AG724" s="3" t="str">
        <f t="shared" ca="1" si="343"/>
        <v/>
      </c>
      <c r="AH724" s="4" t="str">
        <f t="shared" ca="1" si="337"/>
        <v/>
      </c>
      <c r="AI724" s="75">
        <f t="shared" ca="1" si="338"/>
        <v>-81.180141999199762</v>
      </c>
      <c r="AJ724" s="75">
        <f t="shared" ca="1" si="339"/>
        <v>-81.180141999199762</v>
      </c>
    </row>
    <row r="725" spans="1:36" ht="14.25">
      <c r="A725" s="41">
        <f t="shared" si="340"/>
        <v>659</v>
      </c>
      <c r="B725" s="150">
        <f ca="1">IF(ISNUMBER(A725),INDEX('MetaTrader Import'!$H$13:$J$5893,TRUNC(((A725-$A$39+1)-1)/3)+1,MOD((A725-$A$39+1)-1,3)+1),"")</f>
        <v>0</v>
      </c>
      <c r="C725" s="43">
        <f t="shared" ca="1" si="317"/>
        <v>23.998954480768784</v>
      </c>
      <c r="D725" s="43">
        <f t="shared" ca="1" si="318"/>
        <v>3.7264904903240614</v>
      </c>
      <c r="E725" s="43">
        <f t="shared" ca="1" si="319"/>
        <v>27.725444971092845</v>
      </c>
      <c r="F725" s="43">
        <f t="shared" ca="1" si="320"/>
        <v>2.7725444971092843</v>
      </c>
      <c r="G725" s="43">
        <f>IF(A725&lt;&gt;"",IF(A725&lt;Data!$G$11*0.25,$C$13/$G$32,IF(A725&gt;Data!$G$11*0.25,$C$13,$C$13*10)),"")</f>
        <v>2</v>
      </c>
      <c r="H725" s="43">
        <f>IF(A725&lt;&gt;"",IF(Data!$G$9="constant",$C$13,IF(Data!$G$9="squeeze",G725,F725)),"")</f>
        <v>2</v>
      </c>
      <c r="I725" s="38">
        <f ca="1">IF(ISNUMBER(A725),NORMINV(RAND(),0,IF(AND(Data!$G$9="squeeze",A725&lt;Data!$G$11*0.25),$H$32,1)*$C$30*$C$13)*($C$14*$C$12),"")</f>
        <v>1.6030685862516837E-4</v>
      </c>
      <c r="J725" s="42">
        <f ca="1">IFERROR(IF(Data!$C$6="Real",B725,I725+J724+($C$14*$C$12)*(NORMINV(RAND(),$C$15,CHOOSE($G$13,$C$13,F725,G725)))),"")</f>
        <v>1.3444496959611718</v>
      </c>
      <c r="K725" s="88">
        <f>IF(ISNUMBER(A725), IF($G$16="fixed",$G$17,MIN(H725*Data!$C$7*$C$16*0.5,$C$17*Data!$C$7))*$C$12,"")</f>
        <v>8.0000000000000007E-5</v>
      </c>
      <c r="L725" s="42">
        <f t="shared" ca="1" si="344"/>
        <v>1.3444496959611718</v>
      </c>
      <c r="M725" s="44">
        <f t="shared" ca="1" si="345"/>
        <v>1.3444896959611718</v>
      </c>
      <c r="N725" s="44">
        <f t="shared" ca="1" si="346"/>
        <v>1.3444096959611718</v>
      </c>
      <c r="O725" s="108">
        <f t="shared" ca="1" si="321"/>
        <v>0.11724204551854284</v>
      </c>
      <c r="P725" s="102">
        <f t="shared" ca="1" si="322"/>
        <v>4.9201025781113081</v>
      </c>
      <c r="Q725" s="102">
        <f t="shared" ca="1" si="323"/>
        <v>-0.18333087545782592</v>
      </c>
      <c r="R725" s="120">
        <f t="shared" ca="1" si="341"/>
        <v>1</v>
      </c>
      <c r="S725" s="54">
        <f t="shared" ca="1" si="342"/>
        <v>0</v>
      </c>
      <c r="T725" s="5" t="str">
        <f t="shared" ca="1" si="324"/>
        <v/>
      </c>
      <c r="U725" s="152" t="str">
        <f t="shared" ca="1" si="325"/>
        <v/>
      </c>
      <c r="V725" s="152" t="str">
        <f t="shared" ca="1" si="326"/>
        <v/>
      </c>
      <c r="W725" s="153" t="str">
        <f t="shared" ca="1" si="327"/>
        <v/>
      </c>
      <c r="X725" s="153" t="str">
        <f t="shared" ca="1" si="328"/>
        <v/>
      </c>
      <c r="Y725" s="153" t="str">
        <f t="shared" ca="1" si="329"/>
        <v/>
      </c>
      <c r="Z725" s="153" t="str">
        <f t="shared" ca="1" si="330"/>
        <v/>
      </c>
      <c r="AA725" s="152" t="str">
        <f t="shared" ca="1" si="331"/>
        <v/>
      </c>
      <c r="AB725" s="152" t="str">
        <f t="shared" ca="1" si="332"/>
        <v/>
      </c>
      <c r="AC725" s="154" t="str">
        <f t="shared" ca="1" si="333"/>
        <v/>
      </c>
      <c r="AD725" s="154" t="str">
        <f t="shared" ca="1" si="334"/>
        <v/>
      </c>
      <c r="AE725" s="3">
        <f t="shared" ca="1" si="335"/>
        <v>0</v>
      </c>
      <c r="AF725" s="3">
        <f t="shared" ca="1" si="336"/>
        <v>0</v>
      </c>
      <c r="AG725" s="3" t="str">
        <f t="shared" ca="1" si="343"/>
        <v/>
      </c>
      <c r="AH725" s="4" t="str">
        <f t="shared" ca="1" si="337"/>
        <v/>
      </c>
      <c r="AI725" s="75">
        <f t="shared" ca="1" si="338"/>
        <v>-81.180141999199762</v>
      </c>
      <c r="AJ725" s="75">
        <f t="shared" ca="1" si="339"/>
        <v>-81.180141999199762</v>
      </c>
    </row>
    <row r="726" spans="1:36" ht="14.25">
      <c r="A726" s="41">
        <f t="shared" si="340"/>
        <v>660</v>
      </c>
      <c r="B726" s="150">
        <f>IF(ISNUMBER(A726),INDEX('MetaTrader Import'!$H$13:$J$5893,TRUNC(((A726-$A$39+1)-1)/3)+1,MOD((A726-$A$39+1)-1,3)+1),"")</f>
        <v>0</v>
      </c>
      <c r="C726" s="43">
        <f t="shared" ca="1" si="317"/>
        <v>27.725444971092845</v>
      </c>
      <c r="D726" s="43">
        <f t="shared" ca="1" si="318"/>
        <v>0.13042321093804521</v>
      </c>
      <c r="E726" s="43">
        <f t="shared" ca="1" si="319"/>
        <v>27.855868182030889</v>
      </c>
      <c r="F726" s="43">
        <f t="shared" ca="1" si="320"/>
        <v>2.7855868182030887</v>
      </c>
      <c r="G726" s="43">
        <f>IF(A726&lt;&gt;"",IF(A726&lt;Data!$G$11*0.25,$C$13/$G$32,IF(A726&gt;Data!$G$11*0.25,$C$13,$C$13*10)),"")</f>
        <v>2</v>
      </c>
      <c r="H726" s="43">
        <f>IF(A726&lt;&gt;"",IF(Data!$G$9="constant",$C$13,IF(Data!$G$9="squeeze",G726,F726)),"")</f>
        <v>2</v>
      </c>
      <c r="I726" s="38">
        <f ca="1">IF(ISNUMBER(A726),NORMINV(RAND(),0,IF(AND(Data!$G$9="squeeze",A726&lt;Data!$G$11*0.25),$H$32,1)*$C$30*$C$13)*($C$14*$C$12),"")</f>
        <v>1.4420060708588466E-4</v>
      </c>
      <c r="J726" s="42">
        <f ca="1">IFERROR(IF(Data!$C$6="Real",B726,I726+J725+($C$14*$C$12)*(NORMINV(RAND(),$C$15,CHOOSE($G$13,$C$13,F726,G726)))),"")</f>
        <v>1.3448386280438451</v>
      </c>
      <c r="K726" s="88">
        <f>IF(ISNUMBER(A726), IF($G$16="fixed",$G$17,MIN(H726*Data!$C$7*$C$16*0.5,$C$17*Data!$C$7))*$C$12,"")</f>
        <v>8.0000000000000007E-5</v>
      </c>
      <c r="L726" s="42">
        <f t="shared" ca="1" si="344"/>
        <v>1.3448386280438451</v>
      </c>
      <c r="M726" s="44">
        <f t="shared" ca="1" si="345"/>
        <v>1.3448786280438452</v>
      </c>
      <c r="N726" s="44">
        <f t="shared" ca="1" si="346"/>
        <v>1.3447986280438451</v>
      </c>
      <c r="O726" s="108">
        <f t="shared" ca="1" si="321"/>
        <v>0.32975349783590352</v>
      </c>
      <c r="P726" s="102">
        <f t="shared" ca="1" si="322"/>
        <v>5.6189933220083752</v>
      </c>
      <c r="Q726" s="102">
        <f t="shared" ca="1" si="323"/>
        <v>-0.15935077727504562</v>
      </c>
      <c r="R726" s="120">
        <f t="shared" ca="1" si="341"/>
        <v>1</v>
      </c>
      <c r="S726" s="54">
        <f t="shared" ca="1" si="342"/>
        <v>0</v>
      </c>
      <c r="T726" s="5" t="str">
        <f t="shared" ca="1" si="324"/>
        <v/>
      </c>
      <c r="U726" s="152" t="str">
        <f t="shared" ca="1" si="325"/>
        <v/>
      </c>
      <c r="V726" s="152" t="str">
        <f t="shared" ca="1" si="326"/>
        <v/>
      </c>
      <c r="W726" s="153" t="str">
        <f t="shared" ca="1" si="327"/>
        <v/>
      </c>
      <c r="X726" s="153" t="str">
        <f t="shared" ca="1" si="328"/>
        <v/>
      </c>
      <c r="Y726" s="153" t="str">
        <f t="shared" ca="1" si="329"/>
        <v/>
      </c>
      <c r="Z726" s="153" t="str">
        <f t="shared" ca="1" si="330"/>
        <v/>
      </c>
      <c r="AA726" s="152" t="str">
        <f t="shared" ca="1" si="331"/>
        <v/>
      </c>
      <c r="AB726" s="152" t="str">
        <f t="shared" ca="1" si="332"/>
        <v/>
      </c>
      <c r="AC726" s="154" t="str">
        <f t="shared" ca="1" si="333"/>
        <v/>
      </c>
      <c r="AD726" s="154" t="str">
        <f t="shared" ca="1" si="334"/>
        <v/>
      </c>
      <c r="AE726" s="3">
        <f t="shared" ca="1" si="335"/>
        <v>0</v>
      </c>
      <c r="AF726" s="3">
        <f t="shared" ca="1" si="336"/>
        <v>0</v>
      </c>
      <c r="AG726" s="3" t="str">
        <f t="shared" ca="1" si="343"/>
        <v/>
      </c>
      <c r="AH726" s="4" t="str">
        <f t="shared" ca="1" si="337"/>
        <v/>
      </c>
      <c r="AI726" s="75">
        <f t="shared" ca="1" si="338"/>
        <v>-81.180141999199762</v>
      </c>
      <c r="AJ726" s="75">
        <f t="shared" ca="1" si="339"/>
        <v>-81.180141999199762</v>
      </c>
    </row>
    <row r="727" spans="1:36" ht="14.25">
      <c r="A727" s="41">
        <f t="shared" si="340"/>
        <v>661</v>
      </c>
      <c r="B727" s="150">
        <f ca="1">IF(ISNUMBER(A727),INDEX('MetaTrader Import'!$H$13:$J$5893,TRUNC(((A727-$A$39+1)-1)/3)+1,MOD((A727-$A$39+1)-1,3)+1),"")</f>
        <v>0</v>
      </c>
      <c r="C727" s="43">
        <f t="shared" ca="1" si="317"/>
        <v>27.855868182030889</v>
      </c>
      <c r="D727" s="43">
        <f t="shared" ca="1" si="318"/>
        <v>-2.2927006844709465</v>
      </c>
      <c r="E727" s="43">
        <f t="shared" ca="1" si="319"/>
        <v>25.563167497559942</v>
      </c>
      <c r="F727" s="43">
        <f t="shared" ca="1" si="320"/>
        <v>2.556316749755994</v>
      </c>
      <c r="G727" s="43">
        <f>IF(A727&lt;&gt;"",IF(A727&lt;Data!$G$11*0.25,$C$13/$G$32,IF(A727&gt;Data!$G$11*0.25,$C$13,$C$13*10)),"")</f>
        <v>2</v>
      </c>
      <c r="H727" s="43">
        <f>IF(A727&lt;&gt;"",IF(Data!$G$9="constant",$C$13,IF(Data!$G$9="squeeze",G727,F727)),"")</f>
        <v>2</v>
      </c>
      <c r="I727" s="38">
        <f ca="1">IF(ISNUMBER(A727),NORMINV(RAND(),0,IF(AND(Data!$G$9="squeeze",A727&lt;Data!$G$11*0.25),$H$32,1)*$C$30*$C$13)*($C$14*$C$12),"")</f>
        <v>2.9277725900641558E-4</v>
      </c>
      <c r="J727" s="42">
        <f ca="1">IFERROR(IF(Data!$C$6="Real",B727,I727+J726+($C$14*$C$12)*(NORMINV(RAND(),$C$15,CHOOSE($G$13,$C$13,F727,G727)))),"")</f>
        <v>1.3458452066796835</v>
      </c>
      <c r="K727" s="88">
        <f>IF(ISNUMBER(A727), IF($G$16="fixed",$G$17,MIN(H727*Data!$C$7*$C$16*0.5,$C$17*Data!$C$7))*$C$12,"")</f>
        <v>8.0000000000000007E-5</v>
      </c>
      <c r="L727" s="42">
        <f t="shared" ca="1" si="344"/>
        <v>1.3458452066796835</v>
      </c>
      <c r="M727" s="44">
        <f t="shared" ca="1" si="345"/>
        <v>1.3458852066796836</v>
      </c>
      <c r="N727" s="44">
        <f t="shared" ca="1" si="346"/>
        <v>1.3458052066796835</v>
      </c>
      <c r="O727" s="108">
        <f t="shared" ca="1" si="321"/>
        <v>0.91792311956752559</v>
      </c>
      <c r="P727" s="102">
        <f t="shared" ca="1" si="322"/>
        <v>7.6413842452697986</v>
      </c>
      <c r="Q727" s="102">
        <f t="shared" ca="1" si="323"/>
        <v>-8.6972401468814506E-2</v>
      </c>
      <c r="R727" s="120">
        <f t="shared" ca="1" si="341"/>
        <v>1</v>
      </c>
      <c r="S727" s="54">
        <f t="shared" ca="1" si="342"/>
        <v>0</v>
      </c>
      <c r="T727" s="5" t="str">
        <f t="shared" ca="1" si="324"/>
        <v/>
      </c>
      <c r="U727" s="152" t="str">
        <f t="shared" ca="1" si="325"/>
        <v/>
      </c>
      <c r="V727" s="152" t="str">
        <f t="shared" ca="1" si="326"/>
        <v/>
      </c>
      <c r="W727" s="153" t="str">
        <f t="shared" ca="1" si="327"/>
        <v/>
      </c>
      <c r="X727" s="153" t="str">
        <f t="shared" ca="1" si="328"/>
        <v/>
      </c>
      <c r="Y727" s="153" t="str">
        <f t="shared" ca="1" si="329"/>
        <v/>
      </c>
      <c r="Z727" s="153" t="str">
        <f t="shared" ca="1" si="330"/>
        <v/>
      </c>
      <c r="AA727" s="152" t="str">
        <f t="shared" ca="1" si="331"/>
        <v/>
      </c>
      <c r="AB727" s="152" t="str">
        <f t="shared" ca="1" si="332"/>
        <v/>
      </c>
      <c r="AC727" s="154" t="str">
        <f t="shared" ca="1" si="333"/>
        <v/>
      </c>
      <c r="AD727" s="154" t="str">
        <f t="shared" ca="1" si="334"/>
        <v/>
      </c>
      <c r="AE727" s="3">
        <f t="shared" ca="1" si="335"/>
        <v>0</v>
      </c>
      <c r="AF727" s="3">
        <f t="shared" ca="1" si="336"/>
        <v>0</v>
      </c>
      <c r="AG727" s="3" t="str">
        <f t="shared" ca="1" si="343"/>
        <v/>
      </c>
      <c r="AH727" s="4" t="str">
        <f t="shared" ca="1" si="337"/>
        <v/>
      </c>
      <c r="AI727" s="75">
        <f t="shared" ca="1" si="338"/>
        <v>-81.180141999199762</v>
      </c>
      <c r="AJ727" s="75">
        <f t="shared" ca="1" si="339"/>
        <v>-81.180141999199762</v>
      </c>
    </row>
    <row r="728" spans="1:36" ht="14.25">
      <c r="A728" s="41">
        <f t="shared" si="340"/>
        <v>662</v>
      </c>
      <c r="B728" s="150">
        <f ca="1">IF(ISNUMBER(A728),INDEX('MetaTrader Import'!$H$13:$J$5893,TRUNC(((A728-$A$39+1)-1)/3)+1,MOD((A728-$A$39+1)-1,3)+1),"")</f>
        <v>0</v>
      </c>
      <c r="C728" s="43">
        <f t="shared" ca="1" si="317"/>
        <v>25.563167497559942</v>
      </c>
      <c r="D728" s="43">
        <f t="shared" ca="1" si="318"/>
        <v>1.1496994296760155</v>
      </c>
      <c r="E728" s="43">
        <f t="shared" ca="1" si="319"/>
        <v>26.712866927235957</v>
      </c>
      <c r="F728" s="43">
        <f t="shared" ca="1" si="320"/>
        <v>2.6712866927235956</v>
      </c>
      <c r="G728" s="43">
        <f>IF(A728&lt;&gt;"",IF(A728&lt;Data!$G$11*0.25,$C$13/$G$32,IF(A728&gt;Data!$G$11*0.25,$C$13,$C$13*10)),"")</f>
        <v>2</v>
      </c>
      <c r="H728" s="43">
        <f>IF(A728&lt;&gt;"",IF(Data!$G$9="constant",$C$13,IF(Data!$G$9="squeeze",G728,F728)),"")</f>
        <v>2</v>
      </c>
      <c r="I728" s="38">
        <f ca="1">IF(ISNUMBER(A728),NORMINV(RAND(),0,IF(AND(Data!$G$9="squeeze",A728&lt;Data!$G$11*0.25),$H$32,1)*$C$30*$C$13)*($C$14*$C$12),"")</f>
        <v>1.7716746179198287E-4</v>
      </c>
      <c r="J728" s="42">
        <f ca="1">IFERROR(IF(Data!$C$6="Real",B728,I728+J727+($C$14*$C$12)*(NORMINV(RAND(),$C$15,CHOOSE($G$13,$C$13,F728,G728)))),"")</f>
        <v>1.3467273942770279</v>
      </c>
      <c r="K728" s="88">
        <f>IF(ISNUMBER(A728), IF($G$16="fixed",$G$17,MIN(H728*Data!$C$7*$C$16*0.5,$C$17*Data!$C$7))*$C$12,"")</f>
        <v>8.0000000000000007E-5</v>
      </c>
      <c r="L728" s="42">
        <f t="shared" ca="1" si="344"/>
        <v>1.3467273942770279</v>
      </c>
      <c r="M728" s="44">
        <f t="shared" ca="1" si="345"/>
        <v>1.346767394277028</v>
      </c>
      <c r="N728" s="44">
        <f t="shared" ca="1" si="346"/>
        <v>1.3466873942770279</v>
      </c>
      <c r="O728" s="108">
        <f t="shared" ca="1" si="321"/>
        <v>1.6310093860675834</v>
      </c>
      <c r="P728" s="102">
        <f t="shared" ca="1" si="322"/>
        <v>10.487128022921874</v>
      </c>
      <c r="Q728" s="102">
        <f t="shared" ca="1" si="323"/>
        <v>4.132314529822901E-2</v>
      </c>
      <c r="R728" s="120">
        <f t="shared" ca="1" si="341"/>
        <v>1</v>
      </c>
      <c r="S728" s="54">
        <f t="shared" ca="1" si="342"/>
        <v>0</v>
      </c>
      <c r="T728" s="5" t="str">
        <f t="shared" ca="1" si="324"/>
        <v/>
      </c>
      <c r="U728" s="152" t="str">
        <f t="shared" ca="1" si="325"/>
        <v/>
      </c>
      <c r="V728" s="152" t="str">
        <f t="shared" ca="1" si="326"/>
        <v/>
      </c>
      <c r="W728" s="153" t="str">
        <f t="shared" ca="1" si="327"/>
        <v/>
      </c>
      <c r="X728" s="153" t="str">
        <f t="shared" ca="1" si="328"/>
        <v/>
      </c>
      <c r="Y728" s="153" t="str">
        <f t="shared" ca="1" si="329"/>
        <v/>
      </c>
      <c r="Z728" s="153" t="str">
        <f t="shared" ca="1" si="330"/>
        <v/>
      </c>
      <c r="AA728" s="152" t="str">
        <f t="shared" ca="1" si="331"/>
        <v/>
      </c>
      <c r="AB728" s="152" t="str">
        <f t="shared" ca="1" si="332"/>
        <v/>
      </c>
      <c r="AC728" s="154" t="str">
        <f t="shared" ca="1" si="333"/>
        <v/>
      </c>
      <c r="AD728" s="154" t="str">
        <f t="shared" ca="1" si="334"/>
        <v/>
      </c>
      <c r="AE728" s="3">
        <f t="shared" ca="1" si="335"/>
        <v>0</v>
      </c>
      <c r="AF728" s="3">
        <f t="shared" ca="1" si="336"/>
        <v>0</v>
      </c>
      <c r="AG728" s="3" t="str">
        <f t="shared" ca="1" si="343"/>
        <v/>
      </c>
      <c r="AH728" s="4" t="str">
        <f t="shared" ca="1" si="337"/>
        <v/>
      </c>
      <c r="AI728" s="75">
        <f t="shared" ca="1" si="338"/>
        <v>-81.180141999199762</v>
      </c>
      <c r="AJ728" s="75">
        <f t="shared" ca="1" si="339"/>
        <v>-81.180141999199762</v>
      </c>
    </row>
    <row r="729" spans="1:36" ht="14.25">
      <c r="A729" s="41">
        <f t="shared" si="340"/>
        <v>663</v>
      </c>
      <c r="B729" s="150">
        <f>IF(ISNUMBER(A729),INDEX('MetaTrader Import'!$H$13:$J$5893,TRUNC(((A729-$A$39+1)-1)/3)+1,MOD((A729-$A$39+1)-1,3)+1),"")</f>
        <v>0</v>
      </c>
      <c r="C729" s="43">
        <f t="shared" ca="1" si="317"/>
        <v>26.712866927235957</v>
      </c>
      <c r="D729" s="43">
        <f t="shared" ca="1" si="318"/>
        <v>0.60904281526966997</v>
      </c>
      <c r="E729" s="43">
        <f t="shared" ca="1" si="319"/>
        <v>27.321909742505628</v>
      </c>
      <c r="F729" s="43">
        <f t="shared" ca="1" si="320"/>
        <v>2.732190974250563</v>
      </c>
      <c r="G729" s="43">
        <f>IF(A729&lt;&gt;"",IF(A729&lt;Data!$G$11*0.25,$C$13/$G$32,IF(A729&gt;Data!$G$11*0.25,$C$13,$C$13*10)),"")</f>
        <v>2</v>
      </c>
      <c r="H729" s="43">
        <f>IF(A729&lt;&gt;"",IF(Data!$G$9="constant",$C$13,IF(Data!$G$9="squeeze",G729,F729)),"")</f>
        <v>2</v>
      </c>
      <c r="I729" s="38">
        <f ca="1">IF(ISNUMBER(A729),NORMINV(RAND(),0,IF(AND(Data!$G$9="squeeze",A729&lt;Data!$G$11*0.25),$H$32,1)*$C$30*$C$13)*($C$14*$C$12),"")</f>
        <v>7.4445977651529022E-6</v>
      </c>
      <c r="J729" s="42">
        <f ca="1">IFERROR(IF(Data!$C$6="Real",B729,I729+J728+($C$14*$C$12)*(NORMINV(RAND(),$C$15,CHOOSE($G$13,$C$13,F729,G729)))),"")</f>
        <v>1.3471778850508869</v>
      </c>
      <c r="K729" s="88">
        <f>IF(ISNUMBER(A729), IF($G$16="fixed",$G$17,MIN(H729*Data!$C$7*$C$16*0.5,$C$17*Data!$C$7))*$C$12,"")</f>
        <v>8.0000000000000007E-5</v>
      </c>
      <c r="L729" s="42">
        <f t="shared" ca="1" si="344"/>
        <v>1.3471778850508869</v>
      </c>
      <c r="M729" s="44">
        <f t="shared" ca="1" si="345"/>
        <v>1.3472178850508869</v>
      </c>
      <c r="N729" s="44">
        <f t="shared" ca="1" si="346"/>
        <v>1.3471378850508868</v>
      </c>
      <c r="O729" s="108">
        <f t="shared" ca="1" si="321"/>
        <v>2.2085834652540832</v>
      </c>
      <c r="P729" s="102">
        <f t="shared" ca="1" si="322"/>
        <v>12.917299641046704</v>
      </c>
      <c r="Q729" s="102">
        <f t="shared" ca="1" si="323"/>
        <v>0.21245742380487401</v>
      </c>
      <c r="R729" s="120">
        <f t="shared" ca="1" si="341"/>
        <v>1</v>
      </c>
      <c r="S729" s="54">
        <f t="shared" ca="1" si="342"/>
        <v>0</v>
      </c>
      <c r="T729" s="5" t="str">
        <f t="shared" ca="1" si="324"/>
        <v/>
      </c>
      <c r="U729" s="152" t="str">
        <f t="shared" ca="1" si="325"/>
        <v/>
      </c>
      <c r="V729" s="152" t="str">
        <f t="shared" ca="1" si="326"/>
        <v/>
      </c>
      <c r="W729" s="153" t="str">
        <f t="shared" ca="1" si="327"/>
        <v/>
      </c>
      <c r="X729" s="153" t="str">
        <f t="shared" ca="1" si="328"/>
        <v/>
      </c>
      <c r="Y729" s="153" t="str">
        <f t="shared" ca="1" si="329"/>
        <v/>
      </c>
      <c r="Z729" s="153" t="str">
        <f t="shared" ca="1" si="330"/>
        <v/>
      </c>
      <c r="AA729" s="152" t="str">
        <f t="shared" ca="1" si="331"/>
        <v/>
      </c>
      <c r="AB729" s="152" t="str">
        <f t="shared" ca="1" si="332"/>
        <v/>
      </c>
      <c r="AC729" s="154" t="str">
        <f t="shared" ca="1" si="333"/>
        <v/>
      </c>
      <c r="AD729" s="154" t="str">
        <f t="shared" ca="1" si="334"/>
        <v/>
      </c>
      <c r="AE729" s="3">
        <f t="shared" ca="1" si="335"/>
        <v>0</v>
      </c>
      <c r="AF729" s="3">
        <f t="shared" ca="1" si="336"/>
        <v>0</v>
      </c>
      <c r="AG729" s="3" t="str">
        <f t="shared" ca="1" si="343"/>
        <v/>
      </c>
      <c r="AH729" s="4" t="str">
        <f t="shared" ca="1" si="337"/>
        <v/>
      </c>
      <c r="AI729" s="75">
        <f t="shared" ca="1" si="338"/>
        <v>-81.180141999199762</v>
      </c>
      <c r="AJ729" s="75">
        <f t="shared" ca="1" si="339"/>
        <v>-81.180141999199762</v>
      </c>
    </row>
    <row r="730" spans="1:36" ht="14.25">
      <c r="A730" s="41">
        <f t="shared" si="340"/>
        <v>664</v>
      </c>
      <c r="B730" s="150">
        <f ca="1">IF(ISNUMBER(A730),INDEX('MetaTrader Import'!$H$13:$J$5893,TRUNC(((A730-$A$39+1)-1)/3)+1,MOD((A730-$A$39+1)-1,3)+1),"")</f>
        <v>0</v>
      </c>
      <c r="C730" s="43">
        <f t="shared" ca="1" si="317"/>
        <v>27.321909742505628</v>
      </c>
      <c r="D730" s="43">
        <f t="shared" ca="1" si="318"/>
        <v>0.40704213744928036</v>
      </c>
      <c r="E730" s="43">
        <f t="shared" ca="1" si="319"/>
        <v>27.728951879954909</v>
      </c>
      <c r="F730" s="43">
        <f t="shared" ca="1" si="320"/>
        <v>2.7728951879954908</v>
      </c>
      <c r="G730" s="43">
        <f>IF(A730&lt;&gt;"",IF(A730&lt;Data!$G$11*0.25,$C$13/$G$32,IF(A730&gt;Data!$G$11*0.25,$C$13,$C$13*10)),"")</f>
        <v>2</v>
      </c>
      <c r="H730" s="43">
        <f>IF(A730&lt;&gt;"",IF(Data!$G$9="constant",$C$13,IF(Data!$G$9="squeeze",G730,F730)),"")</f>
        <v>2</v>
      </c>
      <c r="I730" s="38">
        <f ca="1">IF(ISNUMBER(A730),NORMINV(RAND(),0,IF(AND(Data!$G$9="squeeze",A730&lt;Data!$G$11*0.25),$H$32,1)*$C$30*$C$13)*($C$14*$C$12),"")</f>
        <v>1.3214635791644117E-4</v>
      </c>
      <c r="J730" s="42">
        <f ca="1">IFERROR(IF(Data!$C$6="Real",B730,I730+J729+($C$14*$C$12)*(NORMINV(RAND(),$C$15,CHOOSE($G$13,$C$13,F730,G730)))),"")</f>
        <v>1.3477339329659896</v>
      </c>
      <c r="K730" s="88">
        <f>IF(ISNUMBER(A730), IF($G$16="fixed",$G$17,MIN(H730*Data!$C$7*$C$16*0.5,$C$17*Data!$C$7))*$C$12,"")</f>
        <v>8.0000000000000007E-5</v>
      </c>
      <c r="L730" s="42">
        <f t="shared" ca="1" si="344"/>
        <v>1.3477339329659896</v>
      </c>
      <c r="M730" s="44">
        <f t="shared" ca="1" si="345"/>
        <v>1.3477739329659897</v>
      </c>
      <c r="N730" s="44">
        <f t="shared" ca="1" si="346"/>
        <v>1.3476939329659896</v>
      </c>
      <c r="O730" s="108">
        <f t="shared" ca="1" si="321"/>
        <v>2.9224034993585328</v>
      </c>
      <c r="P730" s="102">
        <f t="shared" ca="1" si="322"/>
        <v>15.463903991226495</v>
      </c>
      <c r="Q730" s="102">
        <f t="shared" ca="1" si="323"/>
        <v>0.42347475866105994</v>
      </c>
      <c r="R730" s="120">
        <f t="shared" ca="1" si="341"/>
        <v>1</v>
      </c>
      <c r="S730" s="54">
        <f t="shared" ca="1" si="342"/>
        <v>0</v>
      </c>
      <c r="T730" s="5" t="str">
        <f t="shared" ca="1" si="324"/>
        <v/>
      </c>
      <c r="U730" s="152" t="str">
        <f t="shared" ca="1" si="325"/>
        <v/>
      </c>
      <c r="V730" s="152" t="str">
        <f t="shared" ca="1" si="326"/>
        <v/>
      </c>
      <c r="W730" s="153" t="str">
        <f t="shared" ca="1" si="327"/>
        <v/>
      </c>
      <c r="X730" s="153" t="str">
        <f t="shared" ca="1" si="328"/>
        <v/>
      </c>
      <c r="Y730" s="153" t="str">
        <f t="shared" ca="1" si="329"/>
        <v/>
      </c>
      <c r="Z730" s="153" t="str">
        <f t="shared" ca="1" si="330"/>
        <v/>
      </c>
      <c r="AA730" s="152" t="str">
        <f t="shared" ca="1" si="331"/>
        <v/>
      </c>
      <c r="AB730" s="152" t="str">
        <f t="shared" ca="1" si="332"/>
        <v/>
      </c>
      <c r="AC730" s="154" t="str">
        <f t="shared" ca="1" si="333"/>
        <v/>
      </c>
      <c r="AD730" s="154" t="str">
        <f t="shared" ca="1" si="334"/>
        <v/>
      </c>
      <c r="AE730" s="3">
        <f t="shared" ca="1" si="335"/>
        <v>0</v>
      </c>
      <c r="AF730" s="3">
        <f t="shared" ca="1" si="336"/>
        <v>0</v>
      </c>
      <c r="AG730" s="3" t="str">
        <f t="shared" ca="1" si="343"/>
        <v/>
      </c>
      <c r="AH730" s="4" t="str">
        <f t="shared" ca="1" si="337"/>
        <v/>
      </c>
      <c r="AI730" s="75">
        <f t="shared" ca="1" si="338"/>
        <v>-81.180141999199762</v>
      </c>
      <c r="AJ730" s="75">
        <f t="shared" ca="1" si="339"/>
        <v>-81.180141999199762</v>
      </c>
    </row>
    <row r="731" spans="1:36" ht="14.25">
      <c r="A731" s="41">
        <f t="shared" si="340"/>
        <v>665</v>
      </c>
      <c r="B731" s="150">
        <f ca="1">IF(ISNUMBER(A731),INDEX('MetaTrader Import'!$H$13:$J$5893,TRUNC(((A731-$A$39+1)-1)/3)+1,MOD((A731-$A$39+1)-1,3)+1),"")</f>
        <v>0</v>
      </c>
      <c r="C731" s="43">
        <f t="shared" ca="1" si="317"/>
        <v>27.728951879954909</v>
      </c>
      <c r="D731" s="43">
        <f t="shared" ca="1" si="318"/>
        <v>-1.7236702653936367</v>
      </c>
      <c r="E731" s="43">
        <f t="shared" ca="1" si="319"/>
        <v>26.005281614561273</v>
      </c>
      <c r="F731" s="43">
        <f t="shared" ca="1" si="320"/>
        <v>2.6005281614561273</v>
      </c>
      <c r="G731" s="43">
        <f>IF(A731&lt;&gt;"",IF(A731&lt;Data!$G$11*0.25,$C$13/$G$32,IF(A731&gt;Data!$G$11*0.25,$C$13,$C$13*10)),"")</f>
        <v>2</v>
      </c>
      <c r="H731" s="43">
        <f>IF(A731&lt;&gt;"",IF(Data!$G$9="constant",$C$13,IF(Data!$G$9="squeeze",G731,F731)),"")</f>
        <v>2</v>
      </c>
      <c r="I731" s="38">
        <f ca="1">IF(ISNUMBER(A731),NORMINV(RAND(),0,IF(AND(Data!$G$9="squeeze",A731&lt;Data!$G$11*0.25),$H$32,1)*$C$30*$C$13)*($C$14*$C$12),"")</f>
        <v>3.404998496124839E-4</v>
      </c>
      <c r="J731" s="42">
        <f ca="1">IFERROR(IF(Data!$C$6="Real",B731,I731+J730+($C$14*$C$12)*(NORMINV(RAND(),$C$15,CHOOSE($G$13,$C$13,F731,G731)))),"")</f>
        <v>1.3477211319035671</v>
      </c>
      <c r="K731" s="88">
        <f>IF(ISNUMBER(A731), IF($G$16="fixed",$G$17,MIN(H731*Data!$C$7*$C$16*0.5,$C$17*Data!$C$7))*$C$12,"")</f>
        <v>8.0000000000000007E-5</v>
      </c>
      <c r="L731" s="42">
        <f t="shared" ca="1" si="344"/>
        <v>1.3477211319035671</v>
      </c>
      <c r="M731" s="44">
        <f t="shared" ca="1" si="345"/>
        <v>1.3477611319035672</v>
      </c>
      <c r="N731" s="44">
        <f t="shared" ca="1" si="346"/>
        <v>1.3476811319035671</v>
      </c>
      <c r="O731" s="108">
        <f t="shared" ca="1" si="321"/>
        <v>3.4794386157169472</v>
      </c>
      <c r="P731" s="102">
        <f t="shared" ca="1" si="322"/>
        <v>17.212722965907403</v>
      </c>
      <c r="Q731" s="102">
        <f t="shared" ca="1" si="323"/>
        <v>0.64906041587915941</v>
      </c>
      <c r="R731" s="120">
        <f t="shared" ca="1" si="341"/>
        <v>1</v>
      </c>
      <c r="S731" s="54">
        <f t="shared" ca="1" si="342"/>
        <v>0</v>
      </c>
      <c r="T731" s="5" t="str">
        <f t="shared" ca="1" si="324"/>
        <v/>
      </c>
      <c r="U731" s="152" t="str">
        <f t="shared" ca="1" si="325"/>
        <v/>
      </c>
      <c r="V731" s="152" t="str">
        <f t="shared" ca="1" si="326"/>
        <v/>
      </c>
      <c r="W731" s="153" t="str">
        <f t="shared" ca="1" si="327"/>
        <v/>
      </c>
      <c r="X731" s="153" t="str">
        <f t="shared" ca="1" si="328"/>
        <v/>
      </c>
      <c r="Y731" s="153" t="str">
        <f t="shared" ca="1" si="329"/>
        <v/>
      </c>
      <c r="Z731" s="153" t="str">
        <f t="shared" ca="1" si="330"/>
        <v/>
      </c>
      <c r="AA731" s="152" t="str">
        <f t="shared" ca="1" si="331"/>
        <v/>
      </c>
      <c r="AB731" s="152" t="str">
        <f t="shared" ca="1" si="332"/>
        <v/>
      </c>
      <c r="AC731" s="154" t="str">
        <f t="shared" ca="1" si="333"/>
        <v/>
      </c>
      <c r="AD731" s="154" t="str">
        <f t="shared" ca="1" si="334"/>
        <v/>
      </c>
      <c r="AE731" s="3">
        <f t="shared" ca="1" si="335"/>
        <v>0</v>
      </c>
      <c r="AF731" s="3">
        <f t="shared" ca="1" si="336"/>
        <v>0</v>
      </c>
      <c r="AG731" s="3" t="str">
        <f t="shared" ca="1" si="343"/>
        <v/>
      </c>
      <c r="AH731" s="4" t="str">
        <f t="shared" ca="1" si="337"/>
        <v/>
      </c>
      <c r="AI731" s="75">
        <f t="shared" ca="1" si="338"/>
        <v>-81.180141999199762</v>
      </c>
      <c r="AJ731" s="75">
        <f t="shared" ca="1" si="339"/>
        <v>-81.180141999199762</v>
      </c>
    </row>
    <row r="732" spans="1:36" ht="14.25">
      <c r="A732" s="41">
        <f t="shared" si="340"/>
        <v>666</v>
      </c>
      <c r="B732" s="150">
        <f>IF(ISNUMBER(A732),INDEX('MetaTrader Import'!$H$13:$J$5893,TRUNC(((A732-$A$39+1)-1)/3)+1,MOD((A732-$A$39+1)-1,3)+1),"")</f>
        <v>0</v>
      </c>
      <c r="C732" s="43">
        <f t="shared" ca="1" si="317"/>
        <v>26.005281614561273</v>
      </c>
      <c r="D732" s="43">
        <f t="shared" ca="1" si="318"/>
        <v>0.7859490190413021</v>
      </c>
      <c r="E732" s="43">
        <f t="shared" ca="1" si="319"/>
        <v>26.791230633602574</v>
      </c>
      <c r="F732" s="43">
        <f t="shared" ca="1" si="320"/>
        <v>2.6791230633602572</v>
      </c>
      <c r="G732" s="43">
        <f>IF(A732&lt;&gt;"",IF(A732&lt;Data!$G$11*0.25,$C$13/$G$32,IF(A732&gt;Data!$G$11*0.25,$C$13,$C$13*10)),"")</f>
        <v>2</v>
      </c>
      <c r="H732" s="43">
        <f>IF(A732&lt;&gt;"",IF(Data!$G$9="constant",$C$13,IF(Data!$G$9="squeeze",G732,F732)),"")</f>
        <v>2</v>
      </c>
      <c r="I732" s="38">
        <f ca="1">IF(ISNUMBER(A732),NORMINV(RAND(),0,IF(AND(Data!$G$9="squeeze",A732&lt;Data!$G$11*0.25),$H$32,1)*$C$30*$C$13)*($C$14*$C$12),"")</f>
        <v>8.8063982249612428E-4</v>
      </c>
      <c r="J732" s="42">
        <f ca="1">IFERROR(IF(Data!$C$6="Real",B732,I732+J731+($C$14*$C$12)*(NORMINV(RAND(),$C$15,CHOOSE($G$13,$C$13,F732,G732)))),"")</f>
        <v>1.3484643245219294</v>
      </c>
      <c r="K732" s="88">
        <f>IF(ISNUMBER(A732), IF($G$16="fixed",$G$17,MIN(H732*Data!$C$7*$C$16*0.5,$C$17*Data!$C$7))*$C$12,"")</f>
        <v>8.0000000000000007E-5</v>
      </c>
      <c r="L732" s="42">
        <f t="shared" ca="1" si="344"/>
        <v>1.3484643245219294</v>
      </c>
      <c r="M732" s="44">
        <f t="shared" ca="1" si="345"/>
        <v>1.3485043245219295</v>
      </c>
      <c r="N732" s="44">
        <f t="shared" ca="1" si="346"/>
        <v>1.3484243245219294</v>
      </c>
      <c r="O732" s="108">
        <f t="shared" ca="1" si="321"/>
        <v>4.1829782845709813</v>
      </c>
      <c r="P732" s="102">
        <f t="shared" ca="1" si="322"/>
        <v>19.389543289874002</v>
      </c>
      <c r="Q732" s="102">
        <f t="shared" ca="1" si="323"/>
        <v>0.88564365333732797</v>
      </c>
      <c r="R732" s="120">
        <f t="shared" ca="1" si="341"/>
        <v>1</v>
      </c>
      <c r="S732" s="54">
        <f t="shared" ca="1" si="342"/>
        <v>0</v>
      </c>
      <c r="T732" s="5" t="str">
        <f t="shared" ca="1" si="324"/>
        <v/>
      </c>
      <c r="U732" s="152" t="str">
        <f t="shared" ca="1" si="325"/>
        <v/>
      </c>
      <c r="V732" s="152" t="str">
        <f t="shared" ca="1" si="326"/>
        <v/>
      </c>
      <c r="W732" s="153" t="str">
        <f t="shared" ca="1" si="327"/>
        <v/>
      </c>
      <c r="X732" s="153" t="str">
        <f t="shared" ca="1" si="328"/>
        <v/>
      </c>
      <c r="Y732" s="153" t="str">
        <f t="shared" ca="1" si="329"/>
        <v/>
      </c>
      <c r="Z732" s="153" t="str">
        <f t="shared" ca="1" si="330"/>
        <v/>
      </c>
      <c r="AA732" s="152" t="str">
        <f t="shared" ca="1" si="331"/>
        <v/>
      </c>
      <c r="AB732" s="152" t="str">
        <f t="shared" ca="1" si="332"/>
        <v/>
      </c>
      <c r="AC732" s="154" t="str">
        <f t="shared" ca="1" si="333"/>
        <v/>
      </c>
      <c r="AD732" s="154" t="str">
        <f t="shared" ca="1" si="334"/>
        <v/>
      </c>
      <c r="AE732" s="3">
        <f t="shared" ca="1" si="335"/>
        <v>0</v>
      </c>
      <c r="AF732" s="3">
        <f t="shared" ca="1" si="336"/>
        <v>0</v>
      </c>
      <c r="AG732" s="3" t="str">
        <f t="shared" ca="1" si="343"/>
        <v/>
      </c>
      <c r="AH732" s="4" t="str">
        <f t="shared" ca="1" si="337"/>
        <v/>
      </c>
      <c r="AI732" s="75">
        <f t="shared" ca="1" si="338"/>
        <v>-81.180141999199762</v>
      </c>
      <c r="AJ732" s="75">
        <f t="shared" ca="1" si="339"/>
        <v>-81.180141999199762</v>
      </c>
    </row>
    <row r="733" spans="1:36" ht="14.25">
      <c r="A733" s="41">
        <f t="shared" si="340"/>
        <v>667</v>
      </c>
      <c r="B733" s="150">
        <f ca="1">IF(ISNUMBER(A733),INDEX('MetaTrader Import'!$H$13:$J$5893,TRUNC(((A733-$A$39+1)-1)/3)+1,MOD((A733-$A$39+1)-1,3)+1),"")</f>
        <v>0</v>
      </c>
      <c r="C733" s="43">
        <f t="shared" ca="1" si="317"/>
        <v>26.791230633602574</v>
      </c>
      <c r="D733" s="43">
        <f t="shared" ca="1" si="318"/>
        <v>0.87258109322606303</v>
      </c>
      <c r="E733" s="43">
        <f t="shared" ca="1" si="319"/>
        <v>27.663811726828637</v>
      </c>
      <c r="F733" s="43">
        <f t="shared" ca="1" si="320"/>
        <v>2.7663811726828635</v>
      </c>
      <c r="G733" s="43">
        <f>IF(A733&lt;&gt;"",IF(A733&lt;Data!$G$11*0.25,$C$13/$G$32,IF(A733&gt;Data!$G$11*0.25,$C$13,$C$13*10)),"")</f>
        <v>2</v>
      </c>
      <c r="H733" s="43">
        <f>IF(A733&lt;&gt;"",IF(Data!$G$9="constant",$C$13,IF(Data!$G$9="squeeze",G733,F733)),"")</f>
        <v>2</v>
      </c>
      <c r="I733" s="38">
        <f ca="1">IF(ISNUMBER(A733),NORMINV(RAND(),0,IF(AND(Data!$G$9="squeeze",A733&lt;Data!$G$11*0.25),$H$32,1)*$C$30*$C$13)*($C$14*$C$12),"")</f>
        <v>-2.4788071456242146E-4</v>
      </c>
      <c r="J733" s="42">
        <f ca="1">IFERROR(IF(Data!$C$6="Real",B733,I733+J732+($C$14*$C$12)*(NORMINV(RAND(),$C$15,CHOOSE($G$13,$C$13,F733,G733)))),"")</f>
        <v>1.347997627963698</v>
      </c>
      <c r="K733" s="88">
        <f>IF(ISNUMBER(A733), IF($G$16="fixed",$G$17,MIN(H733*Data!$C$7*$C$16*0.5,$C$17*Data!$C$7))*$C$12,"")</f>
        <v>8.0000000000000007E-5</v>
      </c>
      <c r="L733" s="42">
        <f t="shared" ca="1" si="344"/>
        <v>1.347997627963698</v>
      </c>
      <c r="M733" s="44">
        <f t="shared" ca="1" si="345"/>
        <v>1.3480376279636981</v>
      </c>
      <c r="N733" s="44">
        <f t="shared" ca="1" si="346"/>
        <v>1.347957627963698</v>
      </c>
      <c r="O733" s="108">
        <f t="shared" ca="1" si="321"/>
        <v>4.4025183366725686</v>
      </c>
      <c r="P733" s="102">
        <f t="shared" ca="1" si="322"/>
        <v>20.062503410143638</v>
      </c>
      <c r="Q733" s="102">
        <f t="shared" ca="1" si="323"/>
        <v>1.0850296156006418</v>
      </c>
      <c r="R733" s="120">
        <f t="shared" ca="1" si="341"/>
        <v>1</v>
      </c>
      <c r="S733" s="54">
        <f t="shared" ca="1" si="342"/>
        <v>0</v>
      </c>
      <c r="T733" s="5" t="str">
        <f t="shared" ca="1" si="324"/>
        <v/>
      </c>
      <c r="U733" s="152" t="str">
        <f t="shared" ca="1" si="325"/>
        <v/>
      </c>
      <c r="V733" s="152" t="str">
        <f t="shared" ca="1" si="326"/>
        <v/>
      </c>
      <c r="W733" s="153" t="str">
        <f t="shared" ca="1" si="327"/>
        <v/>
      </c>
      <c r="X733" s="153" t="str">
        <f t="shared" ca="1" si="328"/>
        <v/>
      </c>
      <c r="Y733" s="153" t="str">
        <f t="shared" ca="1" si="329"/>
        <v/>
      </c>
      <c r="Z733" s="153" t="str">
        <f t="shared" ca="1" si="330"/>
        <v/>
      </c>
      <c r="AA733" s="152" t="str">
        <f t="shared" ca="1" si="331"/>
        <v/>
      </c>
      <c r="AB733" s="152" t="str">
        <f t="shared" ca="1" si="332"/>
        <v/>
      </c>
      <c r="AC733" s="154" t="str">
        <f t="shared" ca="1" si="333"/>
        <v/>
      </c>
      <c r="AD733" s="154" t="str">
        <f t="shared" ca="1" si="334"/>
        <v/>
      </c>
      <c r="AE733" s="3">
        <f t="shared" ca="1" si="335"/>
        <v>0</v>
      </c>
      <c r="AF733" s="3">
        <f t="shared" ca="1" si="336"/>
        <v>0</v>
      </c>
      <c r="AG733" s="3" t="str">
        <f t="shared" ca="1" si="343"/>
        <v/>
      </c>
      <c r="AH733" s="4" t="str">
        <f t="shared" ca="1" si="337"/>
        <v/>
      </c>
      <c r="AI733" s="75">
        <f t="shared" ca="1" si="338"/>
        <v>-81.180141999199762</v>
      </c>
      <c r="AJ733" s="75">
        <f t="shared" ca="1" si="339"/>
        <v>-81.180141999199762</v>
      </c>
    </row>
    <row r="734" spans="1:36" ht="14.25">
      <c r="A734" s="41">
        <f t="shared" si="340"/>
        <v>668</v>
      </c>
      <c r="B734" s="150">
        <f ca="1">IF(ISNUMBER(A734),INDEX('MetaTrader Import'!$H$13:$J$5893,TRUNC(((A734-$A$39+1)-1)/3)+1,MOD((A734-$A$39+1)-1,3)+1),"")</f>
        <v>0</v>
      </c>
      <c r="C734" s="43">
        <f t="shared" ca="1" si="317"/>
        <v>27.663811726828637</v>
      </c>
      <c r="D734" s="43">
        <f t="shared" ca="1" si="318"/>
        <v>-1.6951507228489751</v>
      </c>
      <c r="E734" s="43">
        <f t="shared" ca="1" si="319"/>
        <v>25.968661003979662</v>
      </c>
      <c r="F734" s="43">
        <f t="shared" ca="1" si="320"/>
        <v>2.5968661003979663</v>
      </c>
      <c r="G734" s="43">
        <f>IF(A734&lt;&gt;"",IF(A734&lt;Data!$G$11*0.25,$C$13/$G$32,IF(A734&gt;Data!$G$11*0.25,$C$13,$C$13*10)),"")</f>
        <v>2</v>
      </c>
      <c r="H734" s="43">
        <f>IF(A734&lt;&gt;"",IF(Data!$G$9="constant",$C$13,IF(Data!$G$9="squeeze",G734,F734)),"")</f>
        <v>2</v>
      </c>
      <c r="I734" s="38">
        <f ca="1">IF(ISNUMBER(A734),NORMINV(RAND(),0,IF(AND(Data!$G$9="squeeze",A734&lt;Data!$G$11*0.25),$H$32,1)*$C$30*$C$13)*($C$14*$C$12),"")</f>
        <v>-3.1296221208944905E-4</v>
      </c>
      <c r="J734" s="42">
        <f ca="1">IFERROR(IF(Data!$C$6="Real",B734,I734+J733+($C$14*$C$12)*(NORMINV(RAND(),$C$15,CHOOSE($G$13,$C$13,F734,G734)))),"")</f>
        <v>1.3474461512372893</v>
      </c>
      <c r="K734" s="88">
        <f>IF(ISNUMBER(A734), IF($G$16="fixed",$G$17,MIN(H734*Data!$C$7*$C$16*0.5,$C$17*Data!$C$7))*$C$12,"")</f>
        <v>8.0000000000000007E-5</v>
      </c>
      <c r="L734" s="42">
        <f t="shared" ca="1" si="344"/>
        <v>1.3474461512372893</v>
      </c>
      <c r="M734" s="44">
        <f t="shared" ca="1" si="345"/>
        <v>1.3474861512372893</v>
      </c>
      <c r="N734" s="44">
        <f t="shared" ca="1" si="346"/>
        <v>1.3474061512372892</v>
      </c>
      <c r="O734" s="108">
        <f t="shared" ca="1" si="321"/>
        <v>4.1591955654421895</v>
      </c>
      <c r="P734" s="102">
        <f t="shared" ca="1" si="322"/>
        <v>19.31202119309031</v>
      </c>
      <c r="Q734" s="102">
        <f t="shared" ca="1" si="323"/>
        <v>1.2198901695286735</v>
      </c>
      <c r="R734" s="120">
        <f t="shared" ca="1" si="341"/>
        <v>1</v>
      </c>
      <c r="S734" s="54">
        <f t="shared" ca="1" si="342"/>
        <v>0</v>
      </c>
      <c r="T734" s="5" t="str">
        <f t="shared" ca="1" si="324"/>
        <v/>
      </c>
      <c r="U734" s="152" t="str">
        <f t="shared" ca="1" si="325"/>
        <v/>
      </c>
      <c r="V734" s="152" t="str">
        <f t="shared" ca="1" si="326"/>
        <v/>
      </c>
      <c r="W734" s="153" t="str">
        <f t="shared" ca="1" si="327"/>
        <v/>
      </c>
      <c r="X734" s="153" t="str">
        <f t="shared" ca="1" si="328"/>
        <v/>
      </c>
      <c r="Y734" s="153" t="str">
        <f t="shared" ca="1" si="329"/>
        <v/>
      </c>
      <c r="Z734" s="153" t="str">
        <f t="shared" ca="1" si="330"/>
        <v/>
      </c>
      <c r="AA734" s="152" t="str">
        <f t="shared" ca="1" si="331"/>
        <v/>
      </c>
      <c r="AB734" s="152" t="str">
        <f t="shared" ca="1" si="332"/>
        <v/>
      </c>
      <c r="AC734" s="154" t="str">
        <f t="shared" ca="1" si="333"/>
        <v/>
      </c>
      <c r="AD734" s="154" t="str">
        <f t="shared" ca="1" si="334"/>
        <v/>
      </c>
      <c r="AE734" s="3">
        <f t="shared" ca="1" si="335"/>
        <v>0</v>
      </c>
      <c r="AF734" s="3">
        <f t="shared" ca="1" si="336"/>
        <v>0</v>
      </c>
      <c r="AG734" s="3" t="str">
        <f t="shared" ca="1" si="343"/>
        <v/>
      </c>
      <c r="AH734" s="4" t="str">
        <f t="shared" ca="1" si="337"/>
        <v/>
      </c>
      <c r="AI734" s="75">
        <f t="shared" ca="1" si="338"/>
        <v>-81.180141999199762</v>
      </c>
      <c r="AJ734" s="75">
        <f t="shared" ca="1" si="339"/>
        <v>-81.180141999199762</v>
      </c>
    </row>
    <row r="735" spans="1:36" ht="14.25">
      <c r="A735" s="41">
        <f t="shared" si="340"/>
        <v>669</v>
      </c>
      <c r="B735" s="150">
        <f>IF(ISNUMBER(A735),INDEX('MetaTrader Import'!$H$13:$J$5893,TRUNC(((A735-$A$39+1)-1)/3)+1,MOD((A735-$A$39+1)-1,3)+1),"")</f>
        <v>0</v>
      </c>
      <c r="C735" s="43">
        <f t="shared" ca="1" si="317"/>
        <v>25.968661003979662</v>
      </c>
      <c r="D735" s="43">
        <f t="shared" ca="1" si="318"/>
        <v>0.20807837074483793</v>
      </c>
      <c r="E735" s="43">
        <f t="shared" ca="1" si="319"/>
        <v>26.176739374724498</v>
      </c>
      <c r="F735" s="43">
        <f t="shared" ca="1" si="320"/>
        <v>2.6176739374724498</v>
      </c>
      <c r="G735" s="43">
        <f>IF(A735&lt;&gt;"",IF(A735&lt;Data!$G$11*0.25,$C$13/$G$32,IF(A735&gt;Data!$G$11*0.25,$C$13,$C$13*10)),"")</f>
        <v>2</v>
      </c>
      <c r="H735" s="43">
        <f>IF(A735&lt;&gt;"",IF(Data!$G$9="constant",$C$13,IF(Data!$G$9="squeeze",G735,F735)),"")</f>
        <v>2</v>
      </c>
      <c r="I735" s="38">
        <f ca="1">IF(ISNUMBER(A735),NORMINV(RAND(),0,IF(AND(Data!$G$9="squeeze",A735&lt;Data!$G$11*0.25),$H$32,1)*$C$30*$C$13)*($C$14*$C$12),"")</f>
        <v>-2.648866097336596E-4</v>
      </c>
      <c r="J735" s="42">
        <f ca="1">IFERROR(IF(Data!$C$6="Real",B735,I735+J734+($C$14*$C$12)*(NORMINV(RAND(),$C$15,CHOOSE($G$13,$C$13,F735,G735)))),"")</f>
        <v>1.3473312835990274</v>
      </c>
      <c r="K735" s="88">
        <f>IF(ISNUMBER(A735), IF($G$16="fixed",$G$17,MIN(H735*Data!$C$7*$C$16*0.5,$C$17*Data!$C$7))*$C$12,"")</f>
        <v>8.0000000000000007E-5</v>
      </c>
      <c r="L735" s="42">
        <f t="shared" ca="1" si="344"/>
        <v>1.3473312835990274</v>
      </c>
      <c r="M735" s="44">
        <f t="shared" ca="1" si="345"/>
        <v>1.3473712835990275</v>
      </c>
      <c r="N735" s="44">
        <f t="shared" ca="1" si="346"/>
        <v>1.3472912835990274</v>
      </c>
      <c r="O735" s="108">
        <f t="shared" ca="1" si="321"/>
        <v>3.7140546723535759</v>
      </c>
      <c r="P735" s="102">
        <f t="shared" ca="1" si="322"/>
        <v>17.883625206197497</v>
      </c>
      <c r="Q735" s="102">
        <f t="shared" ca="1" si="323"/>
        <v>1.2747881710745501</v>
      </c>
      <c r="R735" s="120">
        <f t="shared" ca="1" si="341"/>
        <v>1</v>
      </c>
      <c r="S735" s="54">
        <f t="shared" ca="1" si="342"/>
        <v>0</v>
      </c>
      <c r="T735" s="5" t="str">
        <f t="shared" ca="1" si="324"/>
        <v/>
      </c>
      <c r="U735" s="152" t="str">
        <f t="shared" ca="1" si="325"/>
        <v/>
      </c>
      <c r="V735" s="152" t="str">
        <f t="shared" ca="1" si="326"/>
        <v/>
      </c>
      <c r="W735" s="153" t="str">
        <f t="shared" ca="1" si="327"/>
        <v/>
      </c>
      <c r="X735" s="153" t="str">
        <f t="shared" ca="1" si="328"/>
        <v/>
      </c>
      <c r="Y735" s="153" t="str">
        <f t="shared" ca="1" si="329"/>
        <v/>
      </c>
      <c r="Z735" s="153" t="str">
        <f t="shared" ca="1" si="330"/>
        <v/>
      </c>
      <c r="AA735" s="152" t="str">
        <f t="shared" ca="1" si="331"/>
        <v/>
      </c>
      <c r="AB735" s="152" t="str">
        <f t="shared" ca="1" si="332"/>
        <v/>
      </c>
      <c r="AC735" s="154" t="str">
        <f t="shared" ca="1" si="333"/>
        <v/>
      </c>
      <c r="AD735" s="154" t="str">
        <f t="shared" ca="1" si="334"/>
        <v/>
      </c>
      <c r="AE735" s="3">
        <f t="shared" ca="1" si="335"/>
        <v>0</v>
      </c>
      <c r="AF735" s="3">
        <f t="shared" ca="1" si="336"/>
        <v>0</v>
      </c>
      <c r="AG735" s="3" t="str">
        <f t="shared" ca="1" si="343"/>
        <v/>
      </c>
      <c r="AH735" s="4" t="str">
        <f t="shared" ca="1" si="337"/>
        <v/>
      </c>
      <c r="AI735" s="75">
        <f t="shared" ca="1" si="338"/>
        <v>-81.180141999199762</v>
      </c>
      <c r="AJ735" s="75">
        <f t="shared" ca="1" si="339"/>
        <v>-81.180141999199762</v>
      </c>
    </row>
    <row r="736" spans="1:36" ht="14.25">
      <c r="A736" s="41">
        <f t="shared" si="340"/>
        <v>670</v>
      </c>
      <c r="B736" s="150">
        <f ca="1">IF(ISNUMBER(A736),INDEX('MetaTrader Import'!$H$13:$J$5893,TRUNC(((A736-$A$39+1)-1)/3)+1,MOD((A736-$A$39+1)-1,3)+1),"")</f>
        <v>0</v>
      </c>
      <c r="C736" s="43">
        <f t="shared" ca="1" si="317"/>
        <v>26.176739374724498</v>
      </c>
      <c r="D736" s="43">
        <f t="shared" ca="1" si="318"/>
        <v>-0.29299178929523206</v>
      </c>
      <c r="E736" s="43">
        <f t="shared" ca="1" si="319"/>
        <v>25.883747585429266</v>
      </c>
      <c r="F736" s="43">
        <f t="shared" ca="1" si="320"/>
        <v>2.5883747585429266</v>
      </c>
      <c r="G736" s="43">
        <f>IF(A736&lt;&gt;"",IF(A736&lt;Data!$G$11*0.25,$C$13/$G$32,IF(A736&gt;Data!$G$11*0.25,$C$13,$C$13*10)),"")</f>
        <v>2</v>
      </c>
      <c r="H736" s="43">
        <f>IF(A736&lt;&gt;"",IF(Data!$G$9="constant",$C$13,IF(Data!$G$9="squeeze",G736,F736)),"")</f>
        <v>2</v>
      </c>
      <c r="I736" s="38">
        <f ca="1">IF(ISNUMBER(A736),NORMINV(RAND(),0,IF(AND(Data!$G$9="squeeze",A736&lt;Data!$G$11*0.25),$H$32,1)*$C$30*$C$13)*($C$14*$C$12),"")</f>
        <v>-3.7283103369625153E-4</v>
      </c>
      <c r="J736" s="42">
        <f ca="1">IFERROR(IF(Data!$C$6="Real",B736,I736+J735+($C$14*$C$12)*(NORMINV(RAND(),$C$15,CHOOSE($G$13,$C$13,F736,G736)))),"")</f>
        <v>1.3464760664554223</v>
      </c>
      <c r="K736" s="88">
        <f>IF(ISNUMBER(A736), IF($G$16="fixed",$G$17,MIN(H736*Data!$C$7*$C$16*0.5,$C$17*Data!$C$7))*$C$12,"")</f>
        <v>8.0000000000000007E-5</v>
      </c>
      <c r="L736" s="42">
        <f t="shared" ca="1" si="344"/>
        <v>1.3464760664554223</v>
      </c>
      <c r="M736" s="44">
        <f t="shared" ca="1" si="345"/>
        <v>1.3465160664554223</v>
      </c>
      <c r="N736" s="44">
        <f t="shared" ca="1" si="346"/>
        <v>1.3464360664554222</v>
      </c>
      <c r="O736" s="108">
        <f t="shared" ca="1" si="321"/>
        <v>3.0273101184853224</v>
      </c>
      <c r="P736" s="102">
        <f t="shared" ca="1" si="322"/>
        <v>16.185887066057287</v>
      </c>
      <c r="Q736" s="102">
        <f t="shared" ca="1" si="323"/>
        <v>1.2408420488968108</v>
      </c>
      <c r="R736" s="120">
        <f t="shared" ca="1" si="341"/>
        <v>1</v>
      </c>
      <c r="S736" s="54">
        <f t="shared" ca="1" si="342"/>
        <v>0</v>
      </c>
      <c r="T736" s="5" t="str">
        <f t="shared" ca="1" si="324"/>
        <v/>
      </c>
      <c r="U736" s="152" t="str">
        <f t="shared" ca="1" si="325"/>
        <v/>
      </c>
      <c r="V736" s="152" t="str">
        <f t="shared" ca="1" si="326"/>
        <v/>
      </c>
      <c r="W736" s="153" t="str">
        <f t="shared" ca="1" si="327"/>
        <v/>
      </c>
      <c r="X736" s="153" t="str">
        <f t="shared" ca="1" si="328"/>
        <v/>
      </c>
      <c r="Y736" s="153" t="str">
        <f t="shared" ca="1" si="329"/>
        <v/>
      </c>
      <c r="Z736" s="153" t="str">
        <f t="shared" ca="1" si="330"/>
        <v/>
      </c>
      <c r="AA736" s="152" t="str">
        <f t="shared" ca="1" si="331"/>
        <v/>
      </c>
      <c r="AB736" s="152" t="str">
        <f t="shared" ca="1" si="332"/>
        <v/>
      </c>
      <c r="AC736" s="154" t="str">
        <f t="shared" ca="1" si="333"/>
        <v/>
      </c>
      <c r="AD736" s="154" t="str">
        <f t="shared" ca="1" si="334"/>
        <v/>
      </c>
      <c r="AE736" s="3">
        <f t="shared" ca="1" si="335"/>
        <v>0</v>
      </c>
      <c r="AF736" s="3">
        <f t="shared" ca="1" si="336"/>
        <v>0</v>
      </c>
      <c r="AG736" s="3" t="str">
        <f t="shared" ca="1" si="343"/>
        <v/>
      </c>
      <c r="AH736" s="4" t="str">
        <f t="shared" ca="1" si="337"/>
        <v/>
      </c>
      <c r="AI736" s="75">
        <f t="shared" ca="1" si="338"/>
        <v>-81.180141999199762</v>
      </c>
      <c r="AJ736" s="75">
        <f t="shared" ca="1" si="339"/>
        <v>-81.180141999199762</v>
      </c>
    </row>
    <row r="737" spans="1:36" ht="14.25">
      <c r="A737" s="41">
        <f t="shared" si="340"/>
        <v>671</v>
      </c>
      <c r="B737" s="150">
        <f ca="1">IF(ISNUMBER(A737),INDEX('MetaTrader Import'!$H$13:$J$5893,TRUNC(((A737-$A$39+1)-1)/3)+1,MOD((A737-$A$39+1)-1,3)+1),"")</f>
        <v>0</v>
      </c>
      <c r="C737" s="43">
        <f t="shared" ca="1" si="317"/>
        <v>25.883747585429266</v>
      </c>
      <c r="D737" s="43">
        <f t="shared" ca="1" si="318"/>
        <v>-1.773597574062598</v>
      </c>
      <c r="E737" s="43">
        <f t="shared" ca="1" si="319"/>
        <v>24.110150011366667</v>
      </c>
      <c r="F737" s="43">
        <f t="shared" ca="1" si="320"/>
        <v>2.4110150011366667</v>
      </c>
      <c r="G737" s="43">
        <f>IF(A737&lt;&gt;"",IF(A737&lt;Data!$G$11*0.25,$C$13/$G$32,IF(A737&gt;Data!$G$11*0.25,$C$13,$C$13*10)),"")</f>
        <v>2</v>
      </c>
      <c r="H737" s="43">
        <f>IF(A737&lt;&gt;"",IF(Data!$G$9="constant",$C$13,IF(Data!$G$9="squeeze",G737,F737)),"")</f>
        <v>2</v>
      </c>
      <c r="I737" s="38">
        <f ca="1">IF(ISNUMBER(A737),NORMINV(RAND(),0,IF(AND(Data!$G$9="squeeze",A737&lt;Data!$G$11*0.25),$H$32,1)*$C$30*$C$13)*($C$14*$C$12),"")</f>
        <v>4.5120142809710234E-4</v>
      </c>
      <c r="J737" s="42">
        <f ca="1">IFERROR(IF(Data!$C$6="Real",B737,I737+J736+($C$14*$C$12)*(NORMINV(RAND(),$C$15,CHOOSE($G$13,$C$13,F737,G737)))),"")</f>
        <v>1.3459792902277745</v>
      </c>
      <c r="K737" s="88">
        <f>IF(ISNUMBER(A737), IF($G$16="fixed",$G$17,MIN(H737*Data!$C$7*$C$16*0.5,$C$17*Data!$C$7))*$C$12,"")</f>
        <v>8.0000000000000007E-5</v>
      </c>
      <c r="L737" s="42">
        <f t="shared" ca="1" si="344"/>
        <v>1.3459792902277745</v>
      </c>
      <c r="M737" s="44">
        <f t="shared" ca="1" si="345"/>
        <v>1.3460192902277746</v>
      </c>
      <c r="N737" s="44">
        <f t="shared" ca="1" si="346"/>
        <v>1.3459392902277745</v>
      </c>
      <c r="O737" s="108">
        <f t="shared" ca="1" si="321"/>
        <v>2.2262164626123799</v>
      </c>
      <c r="P737" s="102">
        <f t="shared" ca="1" si="322"/>
        <v>14.638759015157747</v>
      </c>
      <c r="Q737" s="102">
        <f t="shared" ca="1" si="323"/>
        <v>1.1316099503533676</v>
      </c>
      <c r="R737" s="120">
        <f t="shared" ca="1" si="341"/>
        <v>1</v>
      </c>
      <c r="S737" s="54">
        <f t="shared" ca="1" si="342"/>
        <v>0</v>
      </c>
      <c r="T737" s="5" t="str">
        <f t="shared" ca="1" si="324"/>
        <v/>
      </c>
      <c r="U737" s="152" t="str">
        <f t="shared" ca="1" si="325"/>
        <v/>
      </c>
      <c r="V737" s="152" t="str">
        <f t="shared" ca="1" si="326"/>
        <v/>
      </c>
      <c r="W737" s="153" t="str">
        <f t="shared" ca="1" si="327"/>
        <v/>
      </c>
      <c r="X737" s="153" t="str">
        <f t="shared" ca="1" si="328"/>
        <v/>
      </c>
      <c r="Y737" s="153" t="str">
        <f t="shared" ca="1" si="329"/>
        <v/>
      </c>
      <c r="Z737" s="153" t="str">
        <f t="shared" ca="1" si="330"/>
        <v/>
      </c>
      <c r="AA737" s="152" t="str">
        <f t="shared" ca="1" si="331"/>
        <v/>
      </c>
      <c r="AB737" s="152" t="str">
        <f t="shared" ca="1" si="332"/>
        <v/>
      </c>
      <c r="AC737" s="154" t="str">
        <f t="shared" ca="1" si="333"/>
        <v/>
      </c>
      <c r="AD737" s="154" t="str">
        <f t="shared" ca="1" si="334"/>
        <v/>
      </c>
      <c r="AE737" s="3">
        <f t="shared" ca="1" si="335"/>
        <v>0</v>
      </c>
      <c r="AF737" s="3">
        <f t="shared" ca="1" si="336"/>
        <v>0</v>
      </c>
      <c r="AG737" s="3" t="str">
        <f t="shared" ca="1" si="343"/>
        <v/>
      </c>
      <c r="AH737" s="4" t="str">
        <f t="shared" ca="1" si="337"/>
        <v/>
      </c>
      <c r="AI737" s="75">
        <f t="shared" ca="1" si="338"/>
        <v>-81.180141999199762</v>
      </c>
      <c r="AJ737" s="75">
        <f t="shared" ca="1" si="339"/>
        <v>-81.180141999199762</v>
      </c>
    </row>
    <row r="738" spans="1:36" ht="14.25">
      <c r="A738" s="41">
        <f t="shared" si="340"/>
        <v>672</v>
      </c>
      <c r="B738" s="150">
        <f>IF(ISNUMBER(A738),INDEX('MetaTrader Import'!$H$13:$J$5893,TRUNC(((A738-$A$39+1)-1)/3)+1,MOD((A738-$A$39+1)-1,3)+1),"")</f>
        <v>0</v>
      </c>
      <c r="C738" s="43">
        <f t="shared" ca="1" si="317"/>
        <v>24.110150011366667</v>
      </c>
      <c r="D738" s="43">
        <f t="shared" ca="1" si="318"/>
        <v>0.81206775865951097</v>
      </c>
      <c r="E738" s="43">
        <f t="shared" ca="1" si="319"/>
        <v>24.922217770026176</v>
      </c>
      <c r="F738" s="43">
        <f t="shared" ca="1" si="320"/>
        <v>2.4922217770026176</v>
      </c>
      <c r="G738" s="43">
        <f>IF(A738&lt;&gt;"",IF(A738&lt;Data!$G$11*0.25,$C$13/$G$32,IF(A738&gt;Data!$G$11*0.25,$C$13,$C$13*10)),"")</f>
        <v>2</v>
      </c>
      <c r="H738" s="43">
        <f>IF(A738&lt;&gt;"",IF(Data!$G$9="constant",$C$13,IF(Data!$G$9="squeeze",G738,F738)),"")</f>
        <v>2</v>
      </c>
      <c r="I738" s="38">
        <f ca="1">IF(ISNUMBER(A738),NORMINV(RAND(),0,IF(AND(Data!$G$9="squeeze",A738&lt;Data!$G$11*0.25),$H$32,1)*$C$30*$C$13)*($C$14*$C$12),"")</f>
        <v>1.0147225151902477E-4</v>
      </c>
      <c r="J738" s="42">
        <f ca="1">IFERROR(IF(Data!$C$6="Real",B738,I738+J737+($C$14*$C$12)*(NORMINV(RAND(),$C$15,CHOOSE($G$13,$C$13,F738,G738)))),"")</f>
        <v>1.3460944138438682</v>
      </c>
      <c r="K738" s="88">
        <f>IF(ISNUMBER(A738), IF($G$16="fixed",$G$17,MIN(H738*Data!$C$7*$C$16*0.5,$C$17*Data!$C$7))*$C$12,"")</f>
        <v>8.0000000000000007E-5</v>
      </c>
      <c r="L738" s="42">
        <f t="shared" ca="1" si="344"/>
        <v>1.3460944138438682</v>
      </c>
      <c r="M738" s="44">
        <f t="shared" ca="1" si="345"/>
        <v>1.3461344138438682</v>
      </c>
      <c r="N738" s="44">
        <f t="shared" ca="1" si="346"/>
        <v>1.3460544138438681</v>
      </c>
      <c r="O738" s="108">
        <f t="shared" ca="1" si="321"/>
        <v>1.4072067444475929</v>
      </c>
      <c r="P738" s="102">
        <f t="shared" ca="1" si="322"/>
        <v>12.86653316626508</v>
      </c>
      <c r="Q738" s="102">
        <f t="shared" ca="1" si="323"/>
        <v>0.90768209275409373</v>
      </c>
      <c r="R738" s="120">
        <f t="shared" ca="1" si="341"/>
        <v>1</v>
      </c>
      <c r="S738" s="54">
        <f t="shared" ca="1" si="342"/>
        <v>0</v>
      </c>
      <c r="T738" s="5" t="str">
        <f t="shared" ca="1" si="324"/>
        <v/>
      </c>
      <c r="U738" s="152" t="str">
        <f t="shared" ca="1" si="325"/>
        <v/>
      </c>
      <c r="V738" s="152" t="str">
        <f t="shared" ca="1" si="326"/>
        <v/>
      </c>
      <c r="W738" s="153" t="str">
        <f t="shared" ca="1" si="327"/>
        <v/>
      </c>
      <c r="X738" s="153" t="str">
        <f t="shared" ca="1" si="328"/>
        <v/>
      </c>
      <c r="Y738" s="153" t="str">
        <f t="shared" ca="1" si="329"/>
        <v/>
      </c>
      <c r="Z738" s="153" t="str">
        <f t="shared" ca="1" si="330"/>
        <v/>
      </c>
      <c r="AA738" s="152" t="str">
        <f t="shared" ca="1" si="331"/>
        <v/>
      </c>
      <c r="AB738" s="152" t="str">
        <f t="shared" ca="1" si="332"/>
        <v/>
      </c>
      <c r="AC738" s="154" t="str">
        <f t="shared" ca="1" si="333"/>
        <v/>
      </c>
      <c r="AD738" s="154" t="str">
        <f t="shared" ca="1" si="334"/>
        <v/>
      </c>
      <c r="AE738" s="3">
        <f t="shared" ca="1" si="335"/>
        <v>0</v>
      </c>
      <c r="AF738" s="3">
        <f t="shared" ca="1" si="336"/>
        <v>0</v>
      </c>
      <c r="AG738" s="3" t="str">
        <f t="shared" ca="1" si="343"/>
        <v/>
      </c>
      <c r="AH738" s="4" t="str">
        <f t="shared" ca="1" si="337"/>
        <v/>
      </c>
      <c r="AI738" s="75">
        <f t="shared" ca="1" si="338"/>
        <v>-81.180141999199762</v>
      </c>
      <c r="AJ738" s="75">
        <f t="shared" ca="1" si="339"/>
        <v>-81.180141999199762</v>
      </c>
    </row>
    <row r="739" spans="1:36" ht="14.25">
      <c r="A739" s="41">
        <f t="shared" si="340"/>
        <v>673</v>
      </c>
      <c r="B739" s="150">
        <f ca="1">IF(ISNUMBER(A739),INDEX('MetaTrader Import'!$H$13:$J$5893,TRUNC(((A739-$A$39+1)-1)/3)+1,MOD((A739-$A$39+1)-1,3)+1),"")</f>
        <v>0</v>
      </c>
      <c r="C739" s="43">
        <f t="shared" ca="1" si="317"/>
        <v>24.922217770026176</v>
      </c>
      <c r="D739" s="43">
        <f t="shared" ca="1" si="318"/>
        <v>-0.85624571851983711</v>
      </c>
      <c r="E739" s="43">
        <f t="shared" ca="1" si="319"/>
        <v>24.065972051506339</v>
      </c>
      <c r="F739" s="43">
        <f t="shared" ca="1" si="320"/>
        <v>2.4065972051506339</v>
      </c>
      <c r="G739" s="43">
        <f>IF(A739&lt;&gt;"",IF(A739&lt;Data!$G$11*0.25,$C$13/$G$32,IF(A739&gt;Data!$G$11*0.25,$C$13,$C$13*10)),"")</f>
        <v>2</v>
      </c>
      <c r="H739" s="43">
        <f>IF(A739&lt;&gt;"",IF(Data!$G$9="constant",$C$13,IF(Data!$G$9="squeeze",G739,F739)),"")</f>
        <v>2</v>
      </c>
      <c r="I739" s="38">
        <f ca="1">IF(ISNUMBER(A739),NORMINV(RAND(),0,IF(AND(Data!$G$9="squeeze",A739&lt;Data!$G$11*0.25),$H$32,1)*$C$30*$C$13)*($C$14*$C$12),"")</f>
        <v>-2.3467343973533508E-4</v>
      </c>
      <c r="J739" s="42">
        <f ca="1">IFERROR(IF(Data!$C$6="Real",B739,I739+J738+($C$14*$C$12)*(NORMINV(RAND(),$C$15,CHOOSE($G$13,$C$13,F739,G739)))),"")</f>
        <v>1.3456277598005202</v>
      </c>
      <c r="K739" s="88">
        <f>IF(ISNUMBER(A739), IF($G$16="fixed",$G$17,MIN(H739*Data!$C$7*$C$16*0.5,$C$17*Data!$C$7))*$C$12,"")</f>
        <v>8.0000000000000007E-5</v>
      </c>
      <c r="L739" s="42">
        <f t="shared" ca="1" si="344"/>
        <v>1.3456277598005202</v>
      </c>
      <c r="M739" s="44">
        <f t="shared" ca="1" si="345"/>
        <v>1.3456677598005202</v>
      </c>
      <c r="N739" s="44">
        <f t="shared" ca="1" si="346"/>
        <v>1.3455877598005201</v>
      </c>
      <c r="O739" s="108">
        <f t="shared" ca="1" si="321"/>
        <v>0.55740701345575416</v>
      </c>
      <c r="P739" s="102">
        <f t="shared" ca="1" si="322"/>
        <v>11.776155036828179</v>
      </c>
      <c r="Q739" s="102">
        <f t="shared" ca="1" si="323"/>
        <v>0.62394467086412853</v>
      </c>
      <c r="R739" s="120">
        <f t="shared" ca="1" si="341"/>
        <v>1</v>
      </c>
      <c r="S739" s="54">
        <f t="shared" ca="1" si="342"/>
        <v>0</v>
      </c>
      <c r="T739" s="5" t="str">
        <f t="shared" ca="1" si="324"/>
        <v/>
      </c>
      <c r="U739" s="152" t="str">
        <f t="shared" ca="1" si="325"/>
        <v/>
      </c>
      <c r="V739" s="152" t="str">
        <f t="shared" ca="1" si="326"/>
        <v/>
      </c>
      <c r="W739" s="153" t="str">
        <f t="shared" ca="1" si="327"/>
        <v/>
      </c>
      <c r="X739" s="153" t="str">
        <f t="shared" ca="1" si="328"/>
        <v/>
      </c>
      <c r="Y739" s="153" t="str">
        <f t="shared" ca="1" si="329"/>
        <v/>
      </c>
      <c r="Z739" s="153" t="str">
        <f t="shared" ca="1" si="330"/>
        <v/>
      </c>
      <c r="AA739" s="152" t="str">
        <f t="shared" ca="1" si="331"/>
        <v/>
      </c>
      <c r="AB739" s="152" t="str">
        <f t="shared" ca="1" si="332"/>
        <v/>
      </c>
      <c r="AC739" s="154" t="str">
        <f t="shared" ca="1" si="333"/>
        <v/>
      </c>
      <c r="AD739" s="154" t="str">
        <f t="shared" ca="1" si="334"/>
        <v/>
      </c>
      <c r="AE739" s="3">
        <f t="shared" ca="1" si="335"/>
        <v>0</v>
      </c>
      <c r="AF739" s="3">
        <f t="shared" ca="1" si="336"/>
        <v>0</v>
      </c>
      <c r="AG739" s="3" t="str">
        <f t="shared" ca="1" si="343"/>
        <v/>
      </c>
      <c r="AH739" s="4" t="str">
        <f t="shared" ca="1" si="337"/>
        <v/>
      </c>
      <c r="AI739" s="75">
        <f t="shared" ca="1" si="338"/>
        <v>-81.180141999199762</v>
      </c>
      <c r="AJ739" s="75">
        <f t="shared" ca="1" si="339"/>
        <v>-81.180141999199762</v>
      </c>
    </row>
    <row r="740" spans="1:36" ht="14.25">
      <c r="A740" s="41">
        <f t="shared" si="340"/>
        <v>674</v>
      </c>
      <c r="B740" s="150">
        <f ca="1">IF(ISNUMBER(A740),INDEX('MetaTrader Import'!$H$13:$J$5893,TRUNC(((A740-$A$39+1)-1)/3)+1,MOD((A740-$A$39+1)-1,3)+1),"")</f>
        <v>0</v>
      </c>
      <c r="C740" s="43">
        <f t="shared" ca="1" si="317"/>
        <v>24.065972051506339</v>
      </c>
      <c r="D740" s="43">
        <f t="shared" ca="1" si="318"/>
        <v>-0.61636871483954736</v>
      </c>
      <c r="E740" s="43">
        <f t="shared" ca="1" si="319"/>
        <v>23.44960333666679</v>
      </c>
      <c r="F740" s="43">
        <f t="shared" ca="1" si="320"/>
        <v>2.3449603336666791</v>
      </c>
      <c r="G740" s="43">
        <f>IF(A740&lt;&gt;"",IF(A740&lt;Data!$G$11*0.25,$C$13/$G$32,IF(A740&gt;Data!$G$11*0.25,$C$13,$C$13*10)),"")</f>
        <v>2</v>
      </c>
      <c r="H740" s="43">
        <f>IF(A740&lt;&gt;"",IF(Data!$G$9="constant",$C$13,IF(Data!$G$9="squeeze",G740,F740)),"")</f>
        <v>2</v>
      </c>
      <c r="I740" s="38">
        <f ca="1">IF(ISNUMBER(A740),NORMINV(RAND(),0,IF(AND(Data!$G$9="squeeze",A740&lt;Data!$G$11*0.25),$H$32,1)*$C$30*$C$13)*($C$14*$C$12),"")</f>
        <v>2.2734302266752345E-4</v>
      </c>
      <c r="J740" s="42">
        <f ca="1">IFERROR(IF(Data!$C$6="Real",B740,I740+J739+($C$14*$C$12)*(NORMINV(RAND(),$C$15,CHOOSE($G$13,$C$13,F740,G740)))),"")</f>
        <v>1.3462736948490637</v>
      </c>
      <c r="K740" s="88">
        <f>IF(ISNUMBER(A740), IF($G$16="fixed",$G$17,MIN(H740*Data!$C$7*$C$16*0.5,$C$17*Data!$C$7))*$C$12,"")</f>
        <v>8.0000000000000007E-5</v>
      </c>
      <c r="L740" s="42">
        <f t="shared" ca="1" si="344"/>
        <v>1.3462736948490637</v>
      </c>
      <c r="M740" s="44">
        <f t="shared" ca="1" si="345"/>
        <v>1.3463136948490637</v>
      </c>
      <c r="N740" s="44">
        <f t="shared" ca="1" si="346"/>
        <v>1.3462336948490636</v>
      </c>
      <c r="O740" s="108">
        <f t="shared" ca="1" si="321"/>
        <v>-0.17107016150428947</v>
      </c>
      <c r="P740" s="102">
        <f t="shared" ca="1" si="322"/>
        <v>10.160940865157828</v>
      </c>
      <c r="Q740" s="102">
        <f t="shared" ca="1" si="323"/>
        <v>0.28148340133159111</v>
      </c>
      <c r="R740" s="120">
        <f t="shared" ca="1" si="341"/>
        <v>1</v>
      </c>
      <c r="S740" s="54">
        <f t="shared" ca="1" si="342"/>
        <v>0</v>
      </c>
      <c r="T740" s="5" t="str">
        <f t="shared" ca="1" si="324"/>
        <v/>
      </c>
      <c r="U740" s="152" t="str">
        <f t="shared" ca="1" si="325"/>
        <v/>
      </c>
      <c r="V740" s="152" t="str">
        <f t="shared" ca="1" si="326"/>
        <v/>
      </c>
      <c r="W740" s="153" t="str">
        <f t="shared" ca="1" si="327"/>
        <v/>
      </c>
      <c r="X740" s="153" t="str">
        <f t="shared" ca="1" si="328"/>
        <v/>
      </c>
      <c r="Y740" s="153" t="str">
        <f t="shared" ca="1" si="329"/>
        <v/>
      </c>
      <c r="Z740" s="153" t="str">
        <f t="shared" ca="1" si="330"/>
        <v/>
      </c>
      <c r="AA740" s="152" t="str">
        <f t="shared" ca="1" si="331"/>
        <v/>
      </c>
      <c r="AB740" s="152" t="str">
        <f t="shared" ca="1" si="332"/>
        <v/>
      </c>
      <c r="AC740" s="154" t="str">
        <f t="shared" ca="1" si="333"/>
        <v/>
      </c>
      <c r="AD740" s="154" t="str">
        <f t="shared" ca="1" si="334"/>
        <v/>
      </c>
      <c r="AE740" s="3">
        <f t="shared" ca="1" si="335"/>
        <v>0</v>
      </c>
      <c r="AF740" s="3">
        <f t="shared" ca="1" si="336"/>
        <v>0</v>
      </c>
      <c r="AG740" s="3" t="str">
        <f t="shared" ca="1" si="343"/>
        <v/>
      </c>
      <c r="AH740" s="4" t="str">
        <f t="shared" ca="1" si="337"/>
        <v/>
      </c>
      <c r="AI740" s="75">
        <f t="shared" ca="1" si="338"/>
        <v>-81.180141999199762</v>
      </c>
      <c r="AJ740" s="75">
        <f t="shared" ca="1" si="339"/>
        <v>-81.180141999199762</v>
      </c>
    </row>
    <row r="741" spans="1:36" ht="14.25">
      <c r="A741" s="41">
        <f t="shared" si="340"/>
        <v>675</v>
      </c>
      <c r="B741" s="150">
        <f>IF(ISNUMBER(A741),INDEX('MetaTrader Import'!$H$13:$J$5893,TRUNC(((A741-$A$39+1)-1)/3)+1,MOD((A741-$A$39+1)-1,3)+1),"")</f>
        <v>0</v>
      </c>
      <c r="C741" s="43">
        <f t="shared" ca="1" si="317"/>
        <v>23.44960333666679</v>
      </c>
      <c r="D741" s="43">
        <f t="shared" ca="1" si="318"/>
        <v>0.13841670183901555</v>
      </c>
      <c r="E741" s="43">
        <f t="shared" ca="1" si="319"/>
        <v>23.588020038505807</v>
      </c>
      <c r="F741" s="43">
        <f t="shared" ca="1" si="320"/>
        <v>2.3588020038505806</v>
      </c>
      <c r="G741" s="43">
        <f>IF(A741&lt;&gt;"",IF(A741&lt;Data!$G$11*0.25,$C$13/$G$32,IF(A741&gt;Data!$G$11*0.25,$C$13,$C$13*10)),"")</f>
        <v>2</v>
      </c>
      <c r="H741" s="43">
        <f>IF(A741&lt;&gt;"",IF(Data!$G$9="constant",$C$13,IF(Data!$G$9="squeeze",G741,F741)),"")</f>
        <v>2</v>
      </c>
      <c r="I741" s="38">
        <f ca="1">IF(ISNUMBER(A741),NORMINV(RAND(),0,IF(AND(Data!$G$9="squeeze",A741&lt;Data!$G$11*0.25),$H$32,1)*$C$30*$C$13)*($C$14*$C$12),"")</f>
        <v>6.4579203116453641E-4</v>
      </c>
      <c r="J741" s="42">
        <f ca="1">IFERROR(IF(Data!$C$6="Real",B741,I741+J740+($C$14*$C$12)*(NORMINV(RAND(),$C$15,CHOOSE($G$13,$C$13,F741,G741)))),"")</f>
        <v>1.3471142429864267</v>
      </c>
      <c r="K741" s="88">
        <f>IF(ISNUMBER(A741), IF($G$16="fixed",$G$17,MIN(H741*Data!$C$7*$C$16*0.5,$C$17*Data!$C$7))*$C$12,"")</f>
        <v>8.0000000000000007E-5</v>
      </c>
      <c r="L741" s="42">
        <f t="shared" ca="1" si="344"/>
        <v>1.3471142429864267</v>
      </c>
      <c r="M741" s="44">
        <f t="shared" ca="1" si="345"/>
        <v>1.3471542429864267</v>
      </c>
      <c r="N741" s="44">
        <f t="shared" ca="1" si="346"/>
        <v>1.3470742429864266</v>
      </c>
      <c r="O741" s="108">
        <f t="shared" ca="1" si="321"/>
        <v>-0.64342966735591345</v>
      </c>
      <c r="P741" s="102">
        <f t="shared" ca="1" si="322"/>
        <v>8.6360000349851678</v>
      </c>
      <c r="Q741" s="102">
        <f t="shared" ca="1" si="323"/>
        <v>-9.7850361583369738E-2</v>
      </c>
      <c r="R741" s="120">
        <f t="shared" ca="1" si="341"/>
        <v>1</v>
      </c>
      <c r="S741" s="54">
        <f t="shared" ca="1" si="342"/>
        <v>0</v>
      </c>
      <c r="T741" s="5" t="str">
        <f t="shared" ca="1" si="324"/>
        <v/>
      </c>
      <c r="U741" s="152" t="str">
        <f t="shared" ca="1" si="325"/>
        <v/>
      </c>
      <c r="V741" s="152" t="str">
        <f t="shared" ca="1" si="326"/>
        <v/>
      </c>
      <c r="W741" s="153" t="str">
        <f t="shared" ca="1" si="327"/>
        <v/>
      </c>
      <c r="X741" s="153" t="str">
        <f t="shared" ca="1" si="328"/>
        <v/>
      </c>
      <c r="Y741" s="153" t="str">
        <f t="shared" ca="1" si="329"/>
        <v/>
      </c>
      <c r="Z741" s="153" t="str">
        <f t="shared" ca="1" si="330"/>
        <v/>
      </c>
      <c r="AA741" s="152" t="str">
        <f t="shared" ca="1" si="331"/>
        <v/>
      </c>
      <c r="AB741" s="152" t="str">
        <f t="shared" ca="1" si="332"/>
        <v/>
      </c>
      <c r="AC741" s="154" t="str">
        <f t="shared" ca="1" si="333"/>
        <v/>
      </c>
      <c r="AD741" s="154" t="str">
        <f t="shared" ca="1" si="334"/>
        <v/>
      </c>
      <c r="AE741" s="3">
        <f t="shared" ca="1" si="335"/>
        <v>0</v>
      </c>
      <c r="AF741" s="3">
        <f t="shared" ca="1" si="336"/>
        <v>0</v>
      </c>
      <c r="AG741" s="3" t="str">
        <f t="shared" ca="1" si="343"/>
        <v/>
      </c>
      <c r="AH741" s="4" t="str">
        <f t="shared" ca="1" si="337"/>
        <v/>
      </c>
      <c r="AI741" s="75">
        <f t="shared" ca="1" si="338"/>
        <v>-81.180141999199762</v>
      </c>
      <c r="AJ741" s="75">
        <f t="shared" ca="1" si="339"/>
        <v>-81.180141999199762</v>
      </c>
    </row>
    <row r="742" spans="1:36" ht="14.25">
      <c r="A742" s="41">
        <f t="shared" si="340"/>
        <v>676</v>
      </c>
      <c r="B742" s="150">
        <f ca="1">IF(ISNUMBER(A742),INDEX('MetaTrader Import'!$H$13:$J$5893,TRUNC(((A742-$A$39+1)-1)/3)+1,MOD((A742-$A$39+1)-1,3)+1),"")</f>
        <v>0</v>
      </c>
      <c r="C742" s="43">
        <f t="shared" ca="1" si="317"/>
        <v>23.588020038505807</v>
      </c>
      <c r="D742" s="43">
        <f t="shared" ca="1" si="318"/>
        <v>-3.3416048954084863</v>
      </c>
      <c r="E742" s="43">
        <f t="shared" ca="1" si="319"/>
        <v>20.24641514309732</v>
      </c>
      <c r="F742" s="43">
        <f t="shared" ca="1" si="320"/>
        <v>2.024641514309732</v>
      </c>
      <c r="G742" s="43">
        <f>IF(A742&lt;&gt;"",IF(A742&lt;Data!$G$11*0.25,$C$13/$G$32,IF(A742&gt;Data!$G$11*0.25,$C$13,$C$13*10)),"")</f>
        <v>2</v>
      </c>
      <c r="H742" s="43">
        <f>IF(A742&lt;&gt;"",IF(Data!$G$9="constant",$C$13,IF(Data!$G$9="squeeze",G742,F742)),"")</f>
        <v>2</v>
      </c>
      <c r="I742" s="38">
        <f ca="1">IF(ISNUMBER(A742),NORMINV(RAND(),0,IF(AND(Data!$G$9="squeeze",A742&lt;Data!$G$11*0.25),$H$32,1)*$C$30*$C$13)*($C$14*$C$12),"")</f>
        <v>-7.5187112013802603E-4</v>
      </c>
      <c r="J742" s="42">
        <f ca="1">IFERROR(IF(Data!$C$6="Real",B742,I742+J741+($C$14*$C$12)*(NORMINV(RAND(),$C$15,CHOOSE($G$13,$C$13,F742,G742)))),"")</f>
        <v>1.3468596476788235</v>
      </c>
      <c r="K742" s="88">
        <f>IF(ISNUMBER(A742), IF($G$16="fixed",$G$17,MIN(H742*Data!$C$7*$C$16*0.5,$C$17*Data!$C$7))*$C$12,"")</f>
        <v>8.0000000000000007E-5</v>
      </c>
      <c r="L742" s="42">
        <f t="shared" ca="1" si="344"/>
        <v>1.3468596476788235</v>
      </c>
      <c r="M742" s="44">
        <f t="shared" ca="1" si="345"/>
        <v>1.3468996476788235</v>
      </c>
      <c r="N742" s="44">
        <f t="shared" ca="1" si="346"/>
        <v>1.3468196476788235</v>
      </c>
      <c r="O742" s="108">
        <f t="shared" ca="1" si="321"/>
        <v>-0.97311606638955661</v>
      </c>
      <c r="P742" s="102">
        <f t="shared" ca="1" si="322"/>
        <v>8.1032030253414487</v>
      </c>
      <c r="Q742" s="102">
        <f t="shared" ca="1" si="323"/>
        <v>-0.44349647590687141</v>
      </c>
      <c r="R742" s="120">
        <f t="shared" ca="1" si="341"/>
        <v>1</v>
      </c>
      <c r="S742" s="54">
        <f t="shared" ca="1" si="342"/>
        <v>0</v>
      </c>
      <c r="T742" s="5" t="str">
        <f t="shared" ca="1" si="324"/>
        <v/>
      </c>
      <c r="U742" s="152" t="str">
        <f t="shared" ca="1" si="325"/>
        <v/>
      </c>
      <c r="V742" s="152" t="str">
        <f t="shared" ca="1" si="326"/>
        <v/>
      </c>
      <c r="W742" s="153" t="str">
        <f t="shared" ca="1" si="327"/>
        <v/>
      </c>
      <c r="X742" s="153" t="str">
        <f t="shared" ca="1" si="328"/>
        <v/>
      </c>
      <c r="Y742" s="153" t="str">
        <f t="shared" ca="1" si="329"/>
        <v/>
      </c>
      <c r="Z742" s="153" t="str">
        <f t="shared" ca="1" si="330"/>
        <v/>
      </c>
      <c r="AA742" s="152" t="str">
        <f t="shared" ca="1" si="331"/>
        <v/>
      </c>
      <c r="AB742" s="152" t="str">
        <f t="shared" ca="1" si="332"/>
        <v/>
      </c>
      <c r="AC742" s="154" t="str">
        <f t="shared" ca="1" si="333"/>
        <v/>
      </c>
      <c r="AD742" s="154" t="str">
        <f t="shared" ca="1" si="334"/>
        <v/>
      </c>
      <c r="AE742" s="3">
        <f t="shared" ca="1" si="335"/>
        <v>0</v>
      </c>
      <c r="AF742" s="3">
        <f t="shared" ca="1" si="336"/>
        <v>0</v>
      </c>
      <c r="AG742" s="3" t="str">
        <f t="shared" ca="1" si="343"/>
        <v/>
      </c>
      <c r="AH742" s="4" t="str">
        <f t="shared" ca="1" si="337"/>
        <v/>
      </c>
      <c r="AI742" s="75">
        <f t="shared" ca="1" si="338"/>
        <v>-81.180141999199762</v>
      </c>
      <c r="AJ742" s="75">
        <f t="shared" ca="1" si="339"/>
        <v>-81.180141999199762</v>
      </c>
    </row>
    <row r="743" spans="1:36" ht="14.25">
      <c r="A743" s="41">
        <f t="shared" si="340"/>
        <v>677</v>
      </c>
      <c r="B743" s="150">
        <f ca="1">IF(ISNUMBER(A743),INDEX('MetaTrader Import'!$H$13:$J$5893,TRUNC(((A743-$A$39+1)-1)/3)+1,MOD((A743-$A$39+1)-1,3)+1),"")</f>
        <v>0</v>
      </c>
      <c r="C743" s="43">
        <f t="shared" ca="1" si="317"/>
        <v>20.24641514309732</v>
      </c>
      <c r="D743" s="43">
        <f t="shared" ca="1" si="318"/>
        <v>-0.50606861719807039</v>
      </c>
      <c r="E743" s="43">
        <f t="shared" ca="1" si="319"/>
        <v>19.740346525899248</v>
      </c>
      <c r="F743" s="43">
        <f t="shared" ca="1" si="320"/>
        <v>1.9740346525899248</v>
      </c>
      <c r="G743" s="43">
        <f>IF(A743&lt;&gt;"",IF(A743&lt;Data!$G$11*0.25,$C$13/$G$32,IF(A743&gt;Data!$G$11*0.25,$C$13,$C$13*10)),"")</f>
        <v>2</v>
      </c>
      <c r="H743" s="43">
        <f>IF(A743&lt;&gt;"",IF(Data!$G$9="constant",$C$13,IF(Data!$G$9="squeeze",G743,F743)),"")</f>
        <v>2</v>
      </c>
      <c r="I743" s="38">
        <f ca="1">IF(ISNUMBER(A743),NORMINV(RAND(),0,IF(AND(Data!$G$9="squeeze",A743&lt;Data!$G$11*0.25),$H$32,1)*$C$30*$C$13)*($C$14*$C$12),"")</f>
        <v>2.8508363153730221E-4</v>
      </c>
      <c r="J743" s="42">
        <f ca="1">IFERROR(IF(Data!$C$6="Real",B743,I743+J742+($C$14*$C$12)*(NORMINV(RAND(),$C$15,CHOOSE($G$13,$C$13,F743,G743)))),"")</f>
        <v>1.3465102454649089</v>
      </c>
      <c r="K743" s="88">
        <f>IF(ISNUMBER(A743), IF($G$16="fixed",$G$17,MIN(H743*Data!$C$7*$C$16*0.5,$C$17*Data!$C$7))*$C$12,"")</f>
        <v>8.0000000000000007E-5</v>
      </c>
      <c r="L743" s="42">
        <f t="shared" ca="1" si="344"/>
        <v>1.3465102454649089</v>
      </c>
      <c r="M743" s="44">
        <f t="shared" ca="1" si="345"/>
        <v>1.346550245464909</v>
      </c>
      <c r="N743" s="44">
        <f t="shared" ca="1" si="346"/>
        <v>1.3464702454649089</v>
      </c>
      <c r="O743" s="108">
        <f t="shared" ca="1" si="321"/>
        <v>-1.174329455344157</v>
      </c>
      <c r="P743" s="102">
        <f t="shared" ca="1" si="322"/>
        <v>8.1747814992455616</v>
      </c>
      <c r="Q743" s="102">
        <f t="shared" ca="1" si="323"/>
        <v>-0.70769551609296688</v>
      </c>
      <c r="R743" s="120">
        <f t="shared" ca="1" si="341"/>
        <v>1</v>
      </c>
      <c r="S743" s="54">
        <f t="shared" ca="1" si="342"/>
        <v>0</v>
      </c>
      <c r="T743" s="5" t="str">
        <f t="shared" ca="1" si="324"/>
        <v/>
      </c>
      <c r="U743" s="152" t="str">
        <f t="shared" ca="1" si="325"/>
        <v/>
      </c>
      <c r="V743" s="152" t="str">
        <f t="shared" ca="1" si="326"/>
        <v/>
      </c>
      <c r="W743" s="153" t="str">
        <f t="shared" ca="1" si="327"/>
        <v/>
      </c>
      <c r="X743" s="153" t="str">
        <f t="shared" ca="1" si="328"/>
        <v/>
      </c>
      <c r="Y743" s="153" t="str">
        <f t="shared" ca="1" si="329"/>
        <v/>
      </c>
      <c r="Z743" s="153" t="str">
        <f t="shared" ca="1" si="330"/>
        <v/>
      </c>
      <c r="AA743" s="152" t="str">
        <f t="shared" ca="1" si="331"/>
        <v/>
      </c>
      <c r="AB743" s="152" t="str">
        <f t="shared" ca="1" si="332"/>
        <v/>
      </c>
      <c r="AC743" s="154" t="str">
        <f t="shared" ca="1" si="333"/>
        <v/>
      </c>
      <c r="AD743" s="154" t="str">
        <f t="shared" ca="1" si="334"/>
        <v/>
      </c>
      <c r="AE743" s="3">
        <f t="shared" ca="1" si="335"/>
        <v>0</v>
      </c>
      <c r="AF743" s="3">
        <f t="shared" ca="1" si="336"/>
        <v>0</v>
      </c>
      <c r="AG743" s="3" t="str">
        <f t="shared" ca="1" si="343"/>
        <v/>
      </c>
      <c r="AH743" s="4" t="str">
        <f t="shared" ca="1" si="337"/>
        <v/>
      </c>
      <c r="AI743" s="75">
        <f t="shared" ca="1" si="338"/>
        <v>-81.180141999199762</v>
      </c>
      <c r="AJ743" s="75">
        <f t="shared" ca="1" si="339"/>
        <v>-81.180141999199762</v>
      </c>
    </row>
    <row r="744" spans="1:36" ht="14.25">
      <c r="A744" s="41">
        <f t="shared" si="340"/>
        <v>678</v>
      </c>
      <c r="B744" s="150">
        <f>IF(ISNUMBER(A744),INDEX('MetaTrader Import'!$H$13:$J$5893,TRUNC(((A744-$A$39+1)-1)/3)+1,MOD((A744-$A$39+1)-1,3)+1),"")</f>
        <v>0</v>
      </c>
      <c r="C744" s="43">
        <f t="shared" ca="1" si="317"/>
        <v>19.740346525899248</v>
      </c>
      <c r="D744" s="43">
        <f t="shared" ca="1" si="318"/>
        <v>1.1063410541052088</v>
      </c>
      <c r="E744" s="43">
        <f t="shared" ca="1" si="319"/>
        <v>20.846687580004456</v>
      </c>
      <c r="F744" s="43">
        <f t="shared" ca="1" si="320"/>
        <v>2.0846687580004457</v>
      </c>
      <c r="G744" s="43">
        <f>IF(A744&lt;&gt;"",IF(A744&lt;Data!$G$11*0.25,$C$13/$G$32,IF(A744&gt;Data!$G$11*0.25,$C$13,$C$13*10)),"")</f>
        <v>2</v>
      </c>
      <c r="H744" s="43">
        <f>IF(A744&lt;&gt;"",IF(Data!$G$9="constant",$C$13,IF(Data!$G$9="squeeze",G744,F744)),"")</f>
        <v>2</v>
      </c>
      <c r="I744" s="38">
        <f ca="1">IF(ISNUMBER(A744),NORMINV(RAND(),0,IF(AND(Data!$G$9="squeeze",A744&lt;Data!$G$11*0.25),$H$32,1)*$C$30*$C$13)*($C$14*$C$12),"")</f>
        <v>-4.288698946467302E-5</v>
      </c>
      <c r="J744" s="42">
        <f ca="1">IFERROR(IF(Data!$C$6="Real",B744,I744+J743+($C$14*$C$12)*(NORMINV(RAND(),$C$15,CHOOSE($G$13,$C$13,F744,G744)))),"")</f>
        <v>1.3459368034384029</v>
      </c>
      <c r="K744" s="88">
        <f>IF(ISNUMBER(A744), IF($G$16="fixed",$G$17,MIN(H744*Data!$C$7*$C$16*0.5,$C$17*Data!$C$7))*$C$12,"")</f>
        <v>8.0000000000000007E-5</v>
      </c>
      <c r="L744" s="42">
        <f t="shared" ca="1" si="344"/>
        <v>1.3459368034384029</v>
      </c>
      <c r="M744" s="44">
        <f t="shared" ca="1" si="345"/>
        <v>1.345976803438403</v>
      </c>
      <c r="N744" s="44">
        <f t="shared" ca="1" si="346"/>
        <v>1.3458968034384029</v>
      </c>
      <c r="O744" s="108">
        <f t="shared" ca="1" si="321"/>
        <v>-1.3824363865327371</v>
      </c>
      <c r="P744" s="102">
        <f t="shared" ca="1" si="322"/>
        <v>8.5857124056871559</v>
      </c>
      <c r="Q744" s="102">
        <f t="shared" ca="1" si="323"/>
        <v>-0.88392942837275479</v>
      </c>
      <c r="R744" s="120">
        <f t="shared" ca="1" si="341"/>
        <v>1</v>
      </c>
      <c r="S744" s="54">
        <f t="shared" ca="1" si="342"/>
        <v>0</v>
      </c>
      <c r="T744" s="5" t="str">
        <f t="shared" ca="1" si="324"/>
        <v/>
      </c>
      <c r="U744" s="152" t="str">
        <f t="shared" ca="1" si="325"/>
        <v/>
      </c>
      <c r="V744" s="152" t="str">
        <f t="shared" ca="1" si="326"/>
        <v/>
      </c>
      <c r="W744" s="153" t="str">
        <f t="shared" ca="1" si="327"/>
        <v/>
      </c>
      <c r="X744" s="153" t="str">
        <f t="shared" ca="1" si="328"/>
        <v/>
      </c>
      <c r="Y744" s="153" t="str">
        <f t="shared" ca="1" si="329"/>
        <v/>
      </c>
      <c r="Z744" s="153" t="str">
        <f t="shared" ca="1" si="330"/>
        <v/>
      </c>
      <c r="AA744" s="152" t="str">
        <f t="shared" ca="1" si="331"/>
        <v/>
      </c>
      <c r="AB744" s="152" t="str">
        <f t="shared" ca="1" si="332"/>
        <v/>
      </c>
      <c r="AC744" s="154" t="str">
        <f t="shared" ca="1" si="333"/>
        <v/>
      </c>
      <c r="AD744" s="154" t="str">
        <f t="shared" ca="1" si="334"/>
        <v/>
      </c>
      <c r="AE744" s="3">
        <f t="shared" ca="1" si="335"/>
        <v>0</v>
      </c>
      <c r="AF744" s="3">
        <f t="shared" ca="1" si="336"/>
        <v>0</v>
      </c>
      <c r="AG744" s="3" t="str">
        <f t="shared" ca="1" si="343"/>
        <v/>
      </c>
      <c r="AH744" s="4" t="str">
        <f t="shared" ca="1" si="337"/>
        <v/>
      </c>
      <c r="AI744" s="75">
        <f t="shared" ca="1" si="338"/>
        <v>-81.180141999199762</v>
      </c>
      <c r="AJ744" s="75">
        <f t="shared" ca="1" si="339"/>
        <v>-81.180141999199762</v>
      </c>
    </row>
    <row r="745" spans="1:36" ht="14.25">
      <c r="A745" s="41">
        <f t="shared" si="340"/>
        <v>679</v>
      </c>
      <c r="B745" s="150">
        <f ca="1">IF(ISNUMBER(A745),INDEX('MetaTrader Import'!$H$13:$J$5893,TRUNC(((A745-$A$39+1)-1)/3)+1,MOD((A745-$A$39+1)-1,3)+1),"")</f>
        <v>0</v>
      </c>
      <c r="C745" s="43">
        <f t="shared" ca="1" si="317"/>
        <v>20.846687580004456</v>
      </c>
      <c r="D745" s="43">
        <f t="shared" ca="1" si="318"/>
        <v>-0.89052387535946564</v>
      </c>
      <c r="E745" s="43">
        <f t="shared" ca="1" si="319"/>
        <v>19.95616370464499</v>
      </c>
      <c r="F745" s="43">
        <f t="shared" ca="1" si="320"/>
        <v>1.9956163704644989</v>
      </c>
      <c r="G745" s="43">
        <f>IF(A745&lt;&gt;"",IF(A745&lt;Data!$G$11*0.25,$C$13/$G$32,IF(A745&gt;Data!$G$11*0.25,$C$13,$C$13*10)),"")</f>
        <v>2</v>
      </c>
      <c r="H745" s="43">
        <f>IF(A745&lt;&gt;"",IF(Data!$G$9="constant",$C$13,IF(Data!$G$9="squeeze",G745,F745)),"")</f>
        <v>2</v>
      </c>
      <c r="I745" s="38">
        <f ca="1">IF(ISNUMBER(A745),NORMINV(RAND(),0,IF(AND(Data!$G$9="squeeze",A745&lt;Data!$G$11*0.25),$H$32,1)*$C$30*$C$13)*($C$14*$C$12),"")</f>
        <v>-1.4755116007409708E-5</v>
      </c>
      <c r="J745" s="42">
        <f ca="1">IFERROR(IF(Data!$C$6="Real",B745,I745+J744+($C$14*$C$12)*(NORMINV(RAND(),$C$15,CHOOSE($G$13,$C$13,F745,G745)))),"")</f>
        <v>1.3455768346514827</v>
      </c>
      <c r="K745" s="88">
        <f>IF(ISNUMBER(A745), IF($G$16="fixed",$G$17,MIN(H745*Data!$C$7*$C$16*0.5,$C$17*Data!$C$7))*$C$12,"")</f>
        <v>8.0000000000000007E-5</v>
      </c>
      <c r="L745" s="42">
        <f t="shared" ca="1" si="344"/>
        <v>1.3455768346514827</v>
      </c>
      <c r="M745" s="44">
        <f t="shared" ca="1" si="345"/>
        <v>1.3456168346514827</v>
      </c>
      <c r="N745" s="44">
        <f t="shared" ca="1" si="346"/>
        <v>1.3455368346514827</v>
      </c>
      <c r="O745" s="108">
        <f t="shared" ca="1" si="321"/>
        <v>-1.4773403382618724</v>
      </c>
      <c r="P745" s="102">
        <f t="shared" ca="1" si="322"/>
        <v>8.8979537888346041</v>
      </c>
      <c r="Q745" s="102">
        <f t="shared" ca="1" si="323"/>
        <v>-0.96412722737100698</v>
      </c>
      <c r="R745" s="120">
        <f t="shared" ca="1" si="341"/>
        <v>1</v>
      </c>
      <c r="S745" s="54">
        <f t="shared" ca="1" si="342"/>
        <v>0</v>
      </c>
      <c r="T745" s="5" t="str">
        <f t="shared" ca="1" si="324"/>
        <v/>
      </c>
      <c r="U745" s="152" t="str">
        <f t="shared" ca="1" si="325"/>
        <v/>
      </c>
      <c r="V745" s="152" t="str">
        <f t="shared" ca="1" si="326"/>
        <v/>
      </c>
      <c r="W745" s="153" t="str">
        <f t="shared" ca="1" si="327"/>
        <v/>
      </c>
      <c r="X745" s="153" t="str">
        <f t="shared" ca="1" si="328"/>
        <v/>
      </c>
      <c r="Y745" s="153" t="str">
        <f t="shared" ca="1" si="329"/>
        <v/>
      </c>
      <c r="Z745" s="153" t="str">
        <f t="shared" ca="1" si="330"/>
        <v/>
      </c>
      <c r="AA745" s="152" t="str">
        <f t="shared" ca="1" si="331"/>
        <v/>
      </c>
      <c r="AB745" s="152" t="str">
        <f t="shared" ca="1" si="332"/>
        <v/>
      </c>
      <c r="AC745" s="154" t="str">
        <f t="shared" ca="1" si="333"/>
        <v/>
      </c>
      <c r="AD745" s="154" t="str">
        <f t="shared" ca="1" si="334"/>
        <v/>
      </c>
      <c r="AE745" s="3">
        <f t="shared" ca="1" si="335"/>
        <v>0</v>
      </c>
      <c r="AF745" s="3">
        <f t="shared" ca="1" si="336"/>
        <v>0</v>
      </c>
      <c r="AG745" s="3" t="str">
        <f t="shared" ca="1" si="343"/>
        <v/>
      </c>
      <c r="AH745" s="4" t="str">
        <f t="shared" ca="1" si="337"/>
        <v/>
      </c>
      <c r="AI745" s="75">
        <f t="shared" ca="1" si="338"/>
        <v>-81.180141999199762</v>
      </c>
      <c r="AJ745" s="75">
        <f t="shared" ca="1" si="339"/>
        <v>-81.180141999199762</v>
      </c>
    </row>
    <row r="746" spans="1:36" ht="14.25">
      <c r="A746" s="41">
        <f t="shared" si="340"/>
        <v>680</v>
      </c>
      <c r="B746" s="150">
        <f ca="1">IF(ISNUMBER(A746),INDEX('MetaTrader Import'!$H$13:$J$5893,TRUNC(((A746-$A$39+1)-1)/3)+1,MOD((A746-$A$39+1)-1,3)+1),"")</f>
        <v>0</v>
      </c>
      <c r="C746" s="43">
        <f t="shared" ca="1" si="317"/>
        <v>19.95616370464499</v>
      </c>
      <c r="D746" s="43">
        <f t="shared" ca="1" si="318"/>
        <v>-2.1420332371033317</v>
      </c>
      <c r="E746" s="43">
        <f t="shared" ca="1" si="319"/>
        <v>17.814130467541659</v>
      </c>
      <c r="F746" s="43">
        <f t="shared" ca="1" si="320"/>
        <v>1.781413046754166</v>
      </c>
      <c r="G746" s="43">
        <f>IF(A746&lt;&gt;"",IF(A746&lt;Data!$G$11*0.25,$C$13/$G$32,IF(A746&gt;Data!$G$11*0.25,$C$13,$C$13*10)),"")</f>
        <v>2</v>
      </c>
      <c r="H746" s="43">
        <f>IF(A746&lt;&gt;"",IF(Data!$G$9="constant",$C$13,IF(Data!$G$9="squeeze",G746,F746)),"")</f>
        <v>2</v>
      </c>
      <c r="I746" s="38">
        <f ca="1">IF(ISNUMBER(A746),NORMINV(RAND(),0,IF(AND(Data!$G$9="squeeze",A746&lt;Data!$G$11*0.25),$H$32,1)*$C$30*$C$13)*($C$14*$C$12),"")</f>
        <v>-3.0749668686824364E-4</v>
      </c>
      <c r="J746" s="42">
        <f ca="1">IFERROR(IF(Data!$C$6="Real",B746,I746+J745+($C$14*$C$12)*(NORMINV(RAND(),$C$15,CHOOSE($G$13,$C$13,F746,G746)))),"")</f>
        <v>1.3453095438061273</v>
      </c>
      <c r="K746" s="88">
        <f>IF(ISNUMBER(A746), IF($G$16="fixed",$G$17,MIN(H746*Data!$C$7*$C$16*0.5,$C$17*Data!$C$7))*$C$12,"")</f>
        <v>8.0000000000000007E-5</v>
      </c>
      <c r="L746" s="42">
        <f t="shared" ca="1" si="344"/>
        <v>1.3453095438061273</v>
      </c>
      <c r="M746" s="44">
        <f t="shared" ca="1" si="345"/>
        <v>1.3453495438061274</v>
      </c>
      <c r="N746" s="44">
        <f t="shared" ca="1" si="346"/>
        <v>1.3452695438061273</v>
      </c>
      <c r="O746" s="108">
        <f t="shared" ca="1" si="321"/>
        <v>-1.5656852222181794</v>
      </c>
      <c r="P746" s="102">
        <f t="shared" ca="1" si="322"/>
        <v>9.2116748845184979</v>
      </c>
      <c r="Q746" s="102">
        <f t="shared" ca="1" si="323"/>
        <v>-0.9630659204063079</v>
      </c>
      <c r="R746" s="120">
        <f t="shared" ca="1" si="341"/>
        <v>1</v>
      </c>
      <c r="S746" s="54">
        <f t="shared" ca="1" si="342"/>
        <v>0</v>
      </c>
      <c r="T746" s="5" t="str">
        <f t="shared" ca="1" si="324"/>
        <v/>
      </c>
      <c r="U746" s="152" t="str">
        <f t="shared" ca="1" si="325"/>
        <v/>
      </c>
      <c r="V746" s="152" t="str">
        <f t="shared" ca="1" si="326"/>
        <v/>
      </c>
      <c r="W746" s="153" t="str">
        <f t="shared" ca="1" si="327"/>
        <v/>
      </c>
      <c r="X746" s="153" t="str">
        <f t="shared" ca="1" si="328"/>
        <v/>
      </c>
      <c r="Y746" s="153" t="str">
        <f t="shared" ca="1" si="329"/>
        <v/>
      </c>
      <c r="Z746" s="153" t="str">
        <f t="shared" ca="1" si="330"/>
        <v/>
      </c>
      <c r="AA746" s="152" t="str">
        <f t="shared" ca="1" si="331"/>
        <v/>
      </c>
      <c r="AB746" s="152" t="str">
        <f t="shared" ca="1" si="332"/>
        <v/>
      </c>
      <c r="AC746" s="154" t="str">
        <f t="shared" ca="1" si="333"/>
        <v/>
      </c>
      <c r="AD746" s="154" t="str">
        <f t="shared" ca="1" si="334"/>
        <v/>
      </c>
      <c r="AE746" s="3">
        <f t="shared" ca="1" si="335"/>
        <v>0</v>
      </c>
      <c r="AF746" s="3">
        <f t="shared" ca="1" si="336"/>
        <v>0</v>
      </c>
      <c r="AG746" s="3" t="str">
        <f t="shared" ca="1" si="343"/>
        <v/>
      </c>
      <c r="AH746" s="4" t="str">
        <f t="shared" ca="1" si="337"/>
        <v/>
      </c>
      <c r="AI746" s="75">
        <f t="shared" ca="1" si="338"/>
        <v>-81.180141999199762</v>
      </c>
      <c r="AJ746" s="75">
        <f t="shared" ca="1" si="339"/>
        <v>-81.180141999199762</v>
      </c>
    </row>
    <row r="747" spans="1:36" ht="14.25">
      <c r="A747" s="41">
        <f t="shared" si="340"/>
        <v>681</v>
      </c>
      <c r="B747" s="150">
        <f>IF(ISNUMBER(A747),INDEX('MetaTrader Import'!$H$13:$J$5893,TRUNC(((A747-$A$39+1)-1)/3)+1,MOD((A747-$A$39+1)-1,3)+1),"")</f>
        <v>0</v>
      </c>
      <c r="C747" s="43">
        <f t="shared" ca="1" si="317"/>
        <v>17.814130467541659</v>
      </c>
      <c r="D747" s="43">
        <f t="shared" ca="1" si="318"/>
        <v>-0.88261443770752257</v>
      </c>
      <c r="E747" s="43">
        <f t="shared" ca="1" si="319"/>
        <v>16.931516029834135</v>
      </c>
      <c r="F747" s="43">
        <f t="shared" ca="1" si="320"/>
        <v>1.6931516029834135</v>
      </c>
      <c r="G747" s="43">
        <f>IF(A747&lt;&gt;"",IF(A747&lt;Data!$G$11*0.25,$C$13/$G$32,IF(A747&gt;Data!$G$11*0.25,$C$13,$C$13*10)),"")</f>
        <v>2</v>
      </c>
      <c r="H747" s="43">
        <f>IF(A747&lt;&gt;"",IF(Data!$G$9="constant",$C$13,IF(Data!$G$9="squeeze",G747,F747)),"")</f>
        <v>2</v>
      </c>
      <c r="I747" s="38">
        <f ca="1">IF(ISNUMBER(A747),NORMINV(RAND(),0,IF(AND(Data!$G$9="squeeze",A747&lt;Data!$G$11*0.25),$H$32,1)*$C$30*$C$13)*($C$14*$C$12),"")</f>
        <v>-4.7402724174177066E-4</v>
      </c>
      <c r="J747" s="42">
        <f ca="1">IFERROR(IF(Data!$C$6="Real",B747,I747+J746+($C$14*$C$12)*(NORMINV(RAND(),$C$15,CHOOSE($G$13,$C$13,F747,G747)))),"")</f>
        <v>1.3452470848131335</v>
      </c>
      <c r="K747" s="88">
        <f>IF(ISNUMBER(A747), IF($G$16="fixed",$G$17,MIN(H747*Data!$C$7*$C$16*0.5,$C$17*Data!$C$7))*$C$12,"")</f>
        <v>8.0000000000000007E-5</v>
      </c>
      <c r="L747" s="42">
        <f t="shared" ca="1" si="344"/>
        <v>1.3452470848131335</v>
      </c>
      <c r="M747" s="44">
        <f t="shared" ca="1" si="345"/>
        <v>1.3452870848131335</v>
      </c>
      <c r="N747" s="44">
        <f t="shared" ca="1" si="346"/>
        <v>1.3452070848131334</v>
      </c>
      <c r="O747" s="108">
        <f t="shared" ca="1" si="321"/>
        <v>-1.3711759599822944</v>
      </c>
      <c r="P747" s="102">
        <f t="shared" ca="1" si="322"/>
        <v>8.2563557085576029</v>
      </c>
      <c r="Q747" s="102">
        <f t="shared" ca="1" si="323"/>
        <v>-0.895117554722339</v>
      </c>
      <c r="R747" s="120">
        <f t="shared" ca="1" si="341"/>
        <v>1</v>
      </c>
      <c r="S747" s="54">
        <f t="shared" ca="1" si="342"/>
        <v>0</v>
      </c>
      <c r="T747" s="5" t="str">
        <f t="shared" ca="1" si="324"/>
        <v/>
      </c>
      <c r="U747" s="152" t="str">
        <f t="shared" ca="1" si="325"/>
        <v/>
      </c>
      <c r="V747" s="152" t="str">
        <f t="shared" ca="1" si="326"/>
        <v/>
      </c>
      <c r="W747" s="153" t="str">
        <f t="shared" ca="1" si="327"/>
        <v/>
      </c>
      <c r="X747" s="153" t="str">
        <f t="shared" ca="1" si="328"/>
        <v/>
      </c>
      <c r="Y747" s="153" t="str">
        <f t="shared" ca="1" si="329"/>
        <v/>
      </c>
      <c r="Z747" s="153" t="str">
        <f t="shared" ca="1" si="330"/>
        <v/>
      </c>
      <c r="AA747" s="152" t="str">
        <f t="shared" ca="1" si="331"/>
        <v/>
      </c>
      <c r="AB747" s="152" t="str">
        <f t="shared" ca="1" si="332"/>
        <v/>
      </c>
      <c r="AC747" s="154" t="str">
        <f t="shared" ca="1" si="333"/>
        <v/>
      </c>
      <c r="AD747" s="154" t="str">
        <f t="shared" ca="1" si="334"/>
        <v/>
      </c>
      <c r="AE747" s="3">
        <f t="shared" ca="1" si="335"/>
        <v>0</v>
      </c>
      <c r="AF747" s="3">
        <f t="shared" ca="1" si="336"/>
        <v>0</v>
      </c>
      <c r="AG747" s="3" t="str">
        <f t="shared" ca="1" si="343"/>
        <v/>
      </c>
      <c r="AH747" s="4" t="str">
        <f t="shared" ca="1" si="337"/>
        <v/>
      </c>
      <c r="AI747" s="75">
        <f t="shared" ca="1" si="338"/>
        <v>-81.180141999199762</v>
      </c>
      <c r="AJ747" s="75">
        <f t="shared" ca="1" si="339"/>
        <v>-81.180141999199762</v>
      </c>
    </row>
    <row r="748" spans="1:36" ht="14.25">
      <c r="A748" s="41">
        <f t="shared" si="340"/>
        <v>682</v>
      </c>
      <c r="B748" s="150">
        <f ca="1">IF(ISNUMBER(A748),INDEX('MetaTrader Import'!$H$13:$J$5893,TRUNC(((A748-$A$39+1)-1)/3)+1,MOD((A748-$A$39+1)-1,3)+1),"")</f>
        <v>0</v>
      </c>
      <c r="C748" s="43">
        <f t="shared" ca="1" si="317"/>
        <v>16.931516029834135</v>
      </c>
      <c r="D748" s="43">
        <f t="shared" ca="1" si="318"/>
        <v>0.89796215035338323</v>
      </c>
      <c r="E748" s="43">
        <f t="shared" ca="1" si="319"/>
        <v>17.829478180187518</v>
      </c>
      <c r="F748" s="43">
        <f t="shared" ca="1" si="320"/>
        <v>1.7829478180187519</v>
      </c>
      <c r="G748" s="43">
        <f>IF(A748&lt;&gt;"",IF(A748&lt;Data!$G$11*0.25,$C$13/$G$32,IF(A748&gt;Data!$G$11*0.25,$C$13,$C$13*10)),"")</f>
        <v>2</v>
      </c>
      <c r="H748" s="43">
        <f>IF(A748&lt;&gt;"",IF(Data!$G$9="constant",$C$13,IF(Data!$G$9="squeeze",G748,F748)),"")</f>
        <v>2</v>
      </c>
      <c r="I748" s="38">
        <f ca="1">IF(ISNUMBER(A748),NORMINV(RAND(),0,IF(AND(Data!$G$9="squeeze",A748&lt;Data!$G$11*0.25),$H$32,1)*$C$30*$C$13)*($C$14*$C$12),"")</f>
        <v>2.6106363807465861E-6</v>
      </c>
      <c r="J748" s="42">
        <f ca="1">IFERROR(IF(Data!$C$6="Real",B748,I748+J747+($C$14*$C$12)*(NORMINV(RAND(),$C$15,CHOOSE($G$13,$C$13,F748,G748)))),"")</f>
        <v>1.344994510877068</v>
      </c>
      <c r="K748" s="88">
        <f>IF(ISNUMBER(A748), IF($G$16="fixed",$G$17,MIN(H748*Data!$C$7*$C$16*0.5,$C$17*Data!$C$7))*$C$12,"")</f>
        <v>8.0000000000000007E-5</v>
      </c>
      <c r="L748" s="42">
        <f t="shared" ca="1" si="344"/>
        <v>1.344994510877068</v>
      </c>
      <c r="M748" s="44">
        <f t="shared" ca="1" si="345"/>
        <v>1.345034510877068</v>
      </c>
      <c r="N748" s="44">
        <f t="shared" ca="1" si="346"/>
        <v>1.344954510877068</v>
      </c>
      <c r="O748" s="108">
        <f t="shared" ca="1" si="321"/>
        <v>-1.2582506373718938</v>
      </c>
      <c r="P748" s="102">
        <f t="shared" ca="1" si="322"/>
        <v>7.6892130392980809</v>
      </c>
      <c r="Q748" s="102">
        <f t="shared" ca="1" si="323"/>
        <v>-0.78235893954316726</v>
      </c>
      <c r="R748" s="120">
        <f t="shared" ca="1" si="341"/>
        <v>1</v>
      </c>
      <c r="S748" s="54">
        <f t="shared" ca="1" si="342"/>
        <v>0</v>
      </c>
      <c r="T748" s="5" t="str">
        <f t="shared" ca="1" si="324"/>
        <v/>
      </c>
      <c r="U748" s="152" t="str">
        <f t="shared" ca="1" si="325"/>
        <v/>
      </c>
      <c r="V748" s="152" t="str">
        <f t="shared" ca="1" si="326"/>
        <v/>
      </c>
      <c r="W748" s="153" t="str">
        <f t="shared" ca="1" si="327"/>
        <v/>
      </c>
      <c r="X748" s="153" t="str">
        <f t="shared" ca="1" si="328"/>
        <v/>
      </c>
      <c r="Y748" s="153" t="str">
        <f t="shared" ca="1" si="329"/>
        <v/>
      </c>
      <c r="Z748" s="153" t="str">
        <f t="shared" ca="1" si="330"/>
        <v/>
      </c>
      <c r="AA748" s="152" t="str">
        <f t="shared" ca="1" si="331"/>
        <v/>
      </c>
      <c r="AB748" s="152" t="str">
        <f t="shared" ca="1" si="332"/>
        <v/>
      </c>
      <c r="AC748" s="154" t="str">
        <f t="shared" ca="1" si="333"/>
        <v/>
      </c>
      <c r="AD748" s="154" t="str">
        <f t="shared" ca="1" si="334"/>
        <v/>
      </c>
      <c r="AE748" s="3">
        <f t="shared" ca="1" si="335"/>
        <v>0</v>
      </c>
      <c r="AF748" s="3">
        <f t="shared" ca="1" si="336"/>
        <v>0</v>
      </c>
      <c r="AG748" s="3" t="str">
        <f t="shared" ca="1" si="343"/>
        <v/>
      </c>
      <c r="AH748" s="4" t="str">
        <f t="shared" ca="1" si="337"/>
        <v/>
      </c>
      <c r="AI748" s="75">
        <f t="shared" ca="1" si="338"/>
        <v>-81.180141999199762</v>
      </c>
      <c r="AJ748" s="75">
        <f t="shared" ca="1" si="339"/>
        <v>-81.180141999199762</v>
      </c>
    </row>
    <row r="749" spans="1:36" ht="14.25">
      <c r="A749" s="41">
        <f t="shared" si="340"/>
        <v>683</v>
      </c>
      <c r="B749" s="150">
        <f ca="1">IF(ISNUMBER(A749),INDEX('MetaTrader Import'!$H$13:$J$5893,TRUNC(((A749-$A$39+1)-1)/3)+1,MOD((A749-$A$39+1)-1,3)+1),"")</f>
        <v>0</v>
      </c>
      <c r="C749" s="43">
        <f t="shared" ca="1" si="317"/>
        <v>17.829478180187518</v>
      </c>
      <c r="D749" s="43">
        <f t="shared" ca="1" si="318"/>
        <v>0.7919372190337246</v>
      </c>
      <c r="E749" s="43">
        <f t="shared" ca="1" si="319"/>
        <v>18.621415399221242</v>
      </c>
      <c r="F749" s="43">
        <f t="shared" ca="1" si="320"/>
        <v>1.8621415399221242</v>
      </c>
      <c r="G749" s="43">
        <f>IF(A749&lt;&gt;"",IF(A749&lt;Data!$G$11*0.25,$C$13/$G$32,IF(A749&gt;Data!$G$11*0.25,$C$13,$C$13*10)),"")</f>
        <v>2</v>
      </c>
      <c r="H749" s="43">
        <f>IF(A749&lt;&gt;"",IF(Data!$G$9="constant",$C$13,IF(Data!$G$9="squeeze",G749,F749)),"")</f>
        <v>2</v>
      </c>
      <c r="I749" s="38">
        <f ca="1">IF(ISNUMBER(A749),NORMINV(RAND(),0,IF(AND(Data!$G$9="squeeze",A749&lt;Data!$G$11*0.25),$H$32,1)*$C$30*$C$13)*($C$14*$C$12),"")</f>
        <v>1.5591601095982512E-4</v>
      </c>
      <c r="J749" s="42">
        <f ca="1">IFERROR(IF(Data!$C$6="Real",B749,I749+J748+($C$14*$C$12)*(NORMINV(RAND(),$C$15,CHOOSE($G$13,$C$13,F749,G749)))),"")</f>
        <v>1.3455498749576449</v>
      </c>
      <c r="K749" s="88">
        <f>IF(ISNUMBER(A749), IF($G$16="fixed",$G$17,MIN(H749*Data!$C$7*$C$16*0.5,$C$17*Data!$C$7))*$C$12,"")</f>
        <v>8.0000000000000007E-5</v>
      </c>
      <c r="L749" s="42">
        <f t="shared" ca="1" si="344"/>
        <v>1.3455498749576449</v>
      </c>
      <c r="M749" s="44">
        <f t="shared" ca="1" si="345"/>
        <v>1.3455898749576449</v>
      </c>
      <c r="N749" s="44">
        <f t="shared" ca="1" si="346"/>
        <v>1.3455098749576448</v>
      </c>
      <c r="O749" s="108">
        <f t="shared" ca="1" si="321"/>
        <v>-1.0567948919258465</v>
      </c>
      <c r="P749" s="102">
        <f t="shared" ca="1" si="322"/>
        <v>6.9954921526208915</v>
      </c>
      <c r="Q749" s="102">
        <f t="shared" ca="1" si="323"/>
        <v>-0.66419537283657204</v>
      </c>
      <c r="R749" s="120">
        <f t="shared" ca="1" si="341"/>
        <v>1</v>
      </c>
      <c r="S749" s="54">
        <f t="shared" ca="1" si="342"/>
        <v>0</v>
      </c>
      <c r="T749" s="5" t="str">
        <f t="shared" ca="1" si="324"/>
        <v/>
      </c>
      <c r="U749" s="152" t="str">
        <f t="shared" ca="1" si="325"/>
        <v/>
      </c>
      <c r="V749" s="152" t="str">
        <f t="shared" ca="1" si="326"/>
        <v/>
      </c>
      <c r="W749" s="153" t="str">
        <f t="shared" ca="1" si="327"/>
        <v/>
      </c>
      <c r="X749" s="153" t="str">
        <f t="shared" ca="1" si="328"/>
        <v/>
      </c>
      <c r="Y749" s="153" t="str">
        <f t="shared" ca="1" si="329"/>
        <v/>
      </c>
      <c r="Z749" s="153" t="str">
        <f t="shared" ca="1" si="330"/>
        <v/>
      </c>
      <c r="AA749" s="152" t="str">
        <f t="shared" ca="1" si="331"/>
        <v/>
      </c>
      <c r="AB749" s="152" t="str">
        <f t="shared" ca="1" si="332"/>
        <v/>
      </c>
      <c r="AC749" s="154" t="str">
        <f t="shared" ca="1" si="333"/>
        <v/>
      </c>
      <c r="AD749" s="154" t="str">
        <f t="shared" ca="1" si="334"/>
        <v/>
      </c>
      <c r="AE749" s="3">
        <f t="shared" ca="1" si="335"/>
        <v>0</v>
      </c>
      <c r="AF749" s="3">
        <f t="shared" ca="1" si="336"/>
        <v>0</v>
      </c>
      <c r="AG749" s="3" t="str">
        <f t="shared" ca="1" si="343"/>
        <v/>
      </c>
      <c r="AH749" s="4" t="str">
        <f t="shared" ca="1" si="337"/>
        <v/>
      </c>
      <c r="AI749" s="75">
        <f t="shared" ca="1" si="338"/>
        <v>-81.180141999199762</v>
      </c>
      <c r="AJ749" s="75">
        <f t="shared" ca="1" si="339"/>
        <v>-81.180141999199762</v>
      </c>
    </row>
    <row r="750" spans="1:36" ht="14.25">
      <c r="A750" s="41">
        <f t="shared" si="340"/>
        <v>684</v>
      </c>
      <c r="B750" s="150">
        <f>IF(ISNUMBER(A750),INDEX('MetaTrader Import'!$H$13:$J$5893,TRUNC(((A750-$A$39+1)-1)/3)+1,MOD((A750-$A$39+1)-1,3)+1),"")</f>
        <v>0</v>
      </c>
      <c r="C750" s="43">
        <f t="shared" ca="1" si="317"/>
        <v>18.621415399221242</v>
      </c>
      <c r="D750" s="43">
        <f t="shared" ca="1" si="318"/>
        <v>-1.3276230035353251</v>
      </c>
      <c r="E750" s="43">
        <f t="shared" ca="1" si="319"/>
        <v>17.293792395685916</v>
      </c>
      <c r="F750" s="43">
        <f t="shared" ca="1" si="320"/>
        <v>1.7293792395685916</v>
      </c>
      <c r="G750" s="43">
        <f>IF(A750&lt;&gt;"",IF(A750&lt;Data!$G$11*0.25,$C$13/$G$32,IF(A750&gt;Data!$G$11*0.25,$C$13,$C$13*10)),"")</f>
        <v>2</v>
      </c>
      <c r="H750" s="43">
        <f>IF(A750&lt;&gt;"",IF(Data!$G$9="constant",$C$13,IF(Data!$G$9="squeeze",G750,F750)),"")</f>
        <v>2</v>
      </c>
      <c r="I750" s="38">
        <f ca="1">IF(ISNUMBER(A750),NORMINV(RAND(),0,IF(AND(Data!$G$9="squeeze",A750&lt;Data!$G$11*0.25),$H$32,1)*$C$30*$C$13)*($C$14*$C$12),"")</f>
        <v>6.6168566896955669E-4</v>
      </c>
      <c r="J750" s="42">
        <f ca="1">IFERROR(IF(Data!$C$6="Real",B750,I750+J749+($C$14*$C$12)*(NORMINV(RAND(),$C$15,CHOOSE($G$13,$C$13,F750,G750)))),"")</f>
        <v>1.3472609187958213</v>
      </c>
      <c r="K750" s="88">
        <f>IF(ISNUMBER(A750), IF($G$16="fixed",$G$17,MIN(H750*Data!$C$7*$C$16*0.5,$C$17*Data!$C$7))*$C$12,"")</f>
        <v>8.0000000000000007E-5</v>
      </c>
      <c r="L750" s="42">
        <f t="shared" ca="1" si="344"/>
        <v>1.3472609187958213</v>
      </c>
      <c r="M750" s="44">
        <f t="shared" ca="1" si="345"/>
        <v>1.3473009187958214</v>
      </c>
      <c r="N750" s="44">
        <f t="shared" ca="1" si="346"/>
        <v>1.3472209187958213</v>
      </c>
      <c r="O750" s="108">
        <f t="shared" ca="1" si="321"/>
        <v>-0.39267335930891811</v>
      </c>
      <c r="P750" s="102">
        <f t="shared" ca="1" si="322"/>
        <v>6.9058494263037478</v>
      </c>
      <c r="Q750" s="102">
        <f t="shared" ca="1" si="323"/>
        <v>-0.54509658448316656</v>
      </c>
      <c r="R750" s="120">
        <f t="shared" ca="1" si="341"/>
        <v>1</v>
      </c>
      <c r="S750" s="54">
        <f t="shared" ca="1" si="342"/>
        <v>0</v>
      </c>
      <c r="T750" s="5" t="str">
        <f t="shared" ca="1" si="324"/>
        <v/>
      </c>
      <c r="U750" s="152" t="str">
        <f t="shared" ca="1" si="325"/>
        <v/>
      </c>
      <c r="V750" s="152" t="str">
        <f t="shared" ca="1" si="326"/>
        <v/>
      </c>
      <c r="W750" s="153" t="str">
        <f t="shared" ca="1" si="327"/>
        <v/>
      </c>
      <c r="X750" s="153" t="str">
        <f t="shared" ca="1" si="328"/>
        <v/>
      </c>
      <c r="Y750" s="153" t="str">
        <f t="shared" ca="1" si="329"/>
        <v/>
      </c>
      <c r="Z750" s="153" t="str">
        <f t="shared" ca="1" si="330"/>
        <v/>
      </c>
      <c r="AA750" s="152" t="str">
        <f t="shared" ca="1" si="331"/>
        <v/>
      </c>
      <c r="AB750" s="152" t="str">
        <f t="shared" ca="1" si="332"/>
        <v/>
      </c>
      <c r="AC750" s="154" t="str">
        <f t="shared" ca="1" si="333"/>
        <v/>
      </c>
      <c r="AD750" s="154" t="str">
        <f t="shared" ca="1" si="334"/>
        <v/>
      </c>
      <c r="AE750" s="3">
        <f t="shared" ca="1" si="335"/>
        <v>0</v>
      </c>
      <c r="AF750" s="3">
        <f t="shared" ca="1" si="336"/>
        <v>0</v>
      </c>
      <c r="AG750" s="3" t="str">
        <f t="shared" ca="1" si="343"/>
        <v/>
      </c>
      <c r="AH750" s="4" t="str">
        <f t="shared" ca="1" si="337"/>
        <v/>
      </c>
      <c r="AI750" s="75">
        <f t="shared" ca="1" si="338"/>
        <v>-81.180141999199762</v>
      </c>
      <c r="AJ750" s="75">
        <f t="shared" ca="1" si="339"/>
        <v>-81.180141999199762</v>
      </c>
    </row>
    <row r="751" spans="1:36" ht="14.25">
      <c r="A751" s="41">
        <f t="shared" si="340"/>
        <v>685</v>
      </c>
      <c r="B751" s="150">
        <f ca="1">IF(ISNUMBER(A751),INDEX('MetaTrader Import'!$H$13:$J$5893,TRUNC(((A751-$A$39+1)-1)/3)+1,MOD((A751-$A$39+1)-1,3)+1),"")</f>
        <v>0</v>
      </c>
      <c r="C751" s="43">
        <f t="shared" ca="1" si="317"/>
        <v>17.293792395685916</v>
      </c>
      <c r="D751" s="43">
        <f t="shared" ca="1" si="318"/>
        <v>-0.26872170332847045</v>
      </c>
      <c r="E751" s="43">
        <f t="shared" ca="1" si="319"/>
        <v>17.025070692357446</v>
      </c>
      <c r="F751" s="43">
        <f t="shared" ca="1" si="320"/>
        <v>1.7025070692357445</v>
      </c>
      <c r="G751" s="43">
        <f>IF(A751&lt;&gt;"",IF(A751&lt;Data!$G$11*0.25,$C$13/$G$32,IF(A751&gt;Data!$G$11*0.25,$C$13,$C$13*10)),"")</f>
        <v>2</v>
      </c>
      <c r="H751" s="43">
        <f>IF(A751&lt;&gt;"",IF(Data!$G$9="constant",$C$13,IF(Data!$G$9="squeeze",G751,F751)),"")</f>
        <v>2</v>
      </c>
      <c r="I751" s="38">
        <f ca="1">IF(ISNUMBER(A751),NORMINV(RAND(),0,IF(AND(Data!$G$9="squeeze",A751&lt;Data!$G$11*0.25),$H$32,1)*$C$30*$C$13)*($C$14*$C$12),"")</f>
        <v>3.1752471440087409E-4</v>
      </c>
      <c r="J751" s="42">
        <f ca="1">IFERROR(IF(Data!$C$6="Real",B751,I751+J750+($C$14*$C$12)*(NORMINV(RAND(),$C$15,CHOOSE($G$13,$C$13,F751,G751)))),"")</f>
        <v>1.3476747227290333</v>
      </c>
      <c r="K751" s="88">
        <f>IF(ISNUMBER(A751), IF($G$16="fixed",$G$17,MIN(H751*Data!$C$7*$C$16*0.5,$C$17*Data!$C$7))*$C$12,"")</f>
        <v>8.0000000000000007E-5</v>
      </c>
      <c r="L751" s="42">
        <f t="shared" ca="1" si="344"/>
        <v>1.3476747227290333</v>
      </c>
      <c r="M751" s="44">
        <f t="shared" ca="1" si="345"/>
        <v>1.3477147227290334</v>
      </c>
      <c r="N751" s="44">
        <f t="shared" ca="1" si="346"/>
        <v>1.3476347227290333</v>
      </c>
      <c r="O751" s="108">
        <f t="shared" ca="1" si="321"/>
        <v>0.13306442998118578</v>
      </c>
      <c r="P751" s="102">
        <f t="shared" ca="1" si="322"/>
        <v>8.0309107173241987</v>
      </c>
      <c r="Q751" s="102">
        <f t="shared" ca="1" si="323"/>
        <v>-0.40717172578720656</v>
      </c>
      <c r="R751" s="120">
        <f t="shared" ca="1" si="341"/>
        <v>1</v>
      </c>
      <c r="S751" s="54">
        <f t="shared" ca="1" si="342"/>
        <v>0</v>
      </c>
      <c r="T751" s="5" t="str">
        <f t="shared" ca="1" si="324"/>
        <v/>
      </c>
      <c r="U751" s="152" t="str">
        <f t="shared" ca="1" si="325"/>
        <v/>
      </c>
      <c r="V751" s="152" t="str">
        <f t="shared" ca="1" si="326"/>
        <v/>
      </c>
      <c r="W751" s="153" t="str">
        <f t="shared" ca="1" si="327"/>
        <v/>
      </c>
      <c r="X751" s="153" t="str">
        <f t="shared" ca="1" si="328"/>
        <v/>
      </c>
      <c r="Y751" s="153" t="str">
        <f t="shared" ca="1" si="329"/>
        <v/>
      </c>
      <c r="Z751" s="153" t="str">
        <f t="shared" ca="1" si="330"/>
        <v/>
      </c>
      <c r="AA751" s="152" t="str">
        <f t="shared" ca="1" si="331"/>
        <v/>
      </c>
      <c r="AB751" s="152" t="str">
        <f t="shared" ca="1" si="332"/>
        <v/>
      </c>
      <c r="AC751" s="154" t="str">
        <f t="shared" ca="1" si="333"/>
        <v/>
      </c>
      <c r="AD751" s="154" t="str">
        <f t="shared" ca="1" si="334"/>
        <v/>
      </c>
      <c r="AE751" s="3">
        <f t="shared" ca="1" si="335"/>
        <v>0</v>
      </c>
      <c r="AF751" s="3">
        <f t="shared" ca="1" si="336"/>
        <v>0</v>
      </c>
      <c r="AG751" s="3" t="str">
        <f t="shared" ca="1" si="343"/>
        <v/>
      </c>
      <c r="AH751" s="4" t="str">
        <f t="shared" ca="1" si="337"/>
        <v/>
      </c>
      <c r="AI751" s="75">
        <f t="shared" ca="1" si="338"/>
        <v>-81.180141999199762</v>
      </c>
      <c r="AJ751" s="75">
        <f t="shared" ca="1" si="339"/>
        <v>-81.180141999199762</v>
      </c>
    </row>
    <row r="752" spans="1:36" ht="14.25">
      <c r="A752" s="41">
        <f t="shared" si="340"/>
        <v>686</v>
      </c>
      <c r="B752" s="150">
        <f ca="1">IF(ISNUMBER(A752),INDEX('MetaTrader Import'!$H$13:$J$5893,TRUNC(((A752-$A$39+1)-1)/3)+1,MOD((A752-$A$39+1)-1,3)+1),"")</f>
        <v>0</v>
      </c>
      <c r="C752" s="43">
        <f t="shared" ca="1" si="317"/>
        <v>17.025070692357446</v>
      </c>
      <c r="D752" s="43">
        <f t="shared" ca="1" si="318"/>
        <v>0.19147596221242374</v>
      </c>
      <c r="E752" s="43">
        <f t="shared" ca="1" si="319"/>
        <v>17.216546654569868</v>
      </c>
      <c r="F752" s="43">
        <f t="shared" ca="1" si="320"/>
        <v>1.7216546654569869</v>
      </c>
      <c r="G752" s="43">
        <f>IF(A752&lt;&gt;"",IF(A752&lt;Data!$G$11*0.25,$C$13/$G$32,IF(A752&gt;Data!$G$11*0.25,$C$13,$C$13*10)),"")</f>
        <v>2</v>
      </c>
      <c r="H752" s="43">
        <f>IF(A752&lt;&gt;"",IF(Data!$G$9="constant",$C$13,IF(Data!$G$9="squeeze",G752,F752)),"")</f>
        <v>2</v>
      </c>
      <c r="I752" s="38">
        <f ca="1">IF(ISNUMBER(A752),NORMINV(RAND(),0,IF(AND(Data!$G$9="squeeze",A752&lt;Data!$G$11*0.25),$H$32,1)*$C$30*$C$13)*($C$14*$C$12),"")</f>
        <v>9.2258910348006363E-4</v>
      </c>
      <c r="J752" s="42">
        <f ca="1">IFERROR(IF(Data!$C$6="Real",B752,I752+J751+($C$14*$C$12)*(NORMINV(RAND(),$C$15,CHOOSE($G$13,$C$13,F752,G752)))),"")</f>
        <v>1.3491018667574122</v>
      </c>
      <c r="K752" s="88">
        <f>IF(ISNUMBER(A752), IF($G$16="fixed",$G$17,MIN(H752*Data!$C$7*$C$16*0.5,$C$17*Data!$C$7))*$C$12,"")</f>
        <v>8.0000000000000007E-5</v>
      </c>
      <c r="L752" s="42">
        <f t="shared" ca="1" si="344"/>
        <v>1.3491018667574122</v>
      </c>
      <c r="M752" s="44">
        <f t="shared" ca="1" si="345"/>
        <v>1.3491418667574122</v>
      </c>
      <c r="N752" s="44">
        <f t="shared" ca="1" si="346"/>
        <v>1.3490618667574121</v>
      </c>
      <c r="O752" s="108">
        <f t="shared" ca="1" si="321"/>
        <v>0.83084300869481653</v>
      </c>
      <c r="P752" s="102">
        <f t="shared" ca="1" si="322"/>
        <v>11.072427344096782</v>
      </c>
      <c r="Q752" s="102">
        <f t="shared" ca="1" si="323"/>
        <v>-0.20828769448787202</v>
      </c>
      <c r="R752" s="120">
        <f t="shared" ca="1" si="341"/>
        <v>1</v>
      </c>
      <c r="S752" s="54">
        <f t="shared" ca="1" si="342"/>
        <v>0</v>
      </c>
      <c r="T752" s="5" t="str">
        <f t="shared" ca="1" si="324"/>
        <v/>
      </c>
      <c r="U752" s="152" t="str">
        <f t="shared" ca="1" si="325"/>
        <v/>
      </c>
      <c r="V752" s="152" t="str">
        <f t="shared" ca="1" si="326"/>
        <v/>
      </c>
      <c r="W752" s="153" t="str">
        <f t="shared" ca="1" si="327"/>
        <v/>
      </c>
      <c r="X752" s="153" t="str">
        <f t="shared" ca="1" si="328"/>
        <v/>
      </c>
      <c r="Y752" s="153" t="str">
        <f t="shared" ca="1" si="329"/>
        <v/>
      </c>
      <c r="Z752" s="153" t="str">
        <f t="shared" ca="1" si="330"/>
        <v/>
      </c>
      <c r="AA752" s="152" t="str">
        <f t="shared" ca="1" si="331"/>
        <v/>
      </c>
      <c r="AB752" s="152" t="str">
        <f t="shared" ca="1" si="332"/>
        <v/>
      </c>
      <c r="AC752" s="154" t="str">
        <f t="shared" ca="1" si="333"/>
        <v/>
      </c>
      <c r="AD752" s="154" t="str">
        <f t="shared" ca="1" si="334"/>
        <v/>
      </c>
      <c r="AE752" s="3">
        <f t="shared" ca="1" si="335"/>
        <v>0</v>
      </c>
      <c r="AF752" s="3">
        <f t="shared" ca="1" si="336"/>
        <v>0</v>
      </c>
      <c r="AG752" s="3" t="str">
        <f t="shared" ca="1" si="343"/>
        <v/>
      </c>
      <c r="AH752" s="4" t="str">
        <f t="shared" ca="1" si="337"/>
        <v/>
      </c>
      <c r="AI752" s="75">
        <f t="shared" ca="1" si="338"/>
        <v>-81.180141999199762</v>
      </c>
      <c r="AJ752" s="75">
        <f t="shared" ca="1" si="339"/>
        <v>-81.180141999199762</v>
      </c>
    </row>
    <row r="753" spans="1:36" ht="14.25">
      <c r="A753" s="41">
        <f t="shared" si="340"/>
        <v>687</v>
      </c>
      <c r="B753" s="150">
        <f>IF(ISNUMBER(A753),INDEX('MetaTrader Import'!$H$13:$J$5893,TRUNC(((A753-$A$39+1)-1)/3)+1,MOD((A753-$A$39+1)-1,3)+1),"")</f>
        <v>0</v>
      </c>
      <c r="C753" s="43">
        <f t="shared" ca="1" si="317"/>
        <v>17.216546654569868</v>
      </c>
      <c r="D753" s="43">
        <f t="shared" ca="1" si="318"/>
        <v>1.904166819068045</v>
      </c>
      <c r="E753" s="43">
        <f t="shared" ca="1" si="319"/>
        <v>19.120713473637913</v>
      </c>
      <c r="F753" s="43">
        <f t="shared" ca="1" si="320"/>
        <v>1.9120713473637914</v>
      </c>
      <c r="G753" s="43">
        <f>IF(A753&lt;&gt;"",IF(A753&lt;Data!$G$11*0.25,$C$13/$G$32,IF(A753&gt;Data!$G$11*0.25,$C$13,$C$13*10)),"")</f>
        <v>2</v>
      </c>
      <c r="H753" s="43">
        <f>IF(A753&lt;&gt;"",IF(Data!$G$9="constant",$C$13,IF(Data!$G$9="squeeze",G753,F753)),"")</f>
        <v>2</v>
      </c>
      <c r="I753" s="38">
        <f ca="1">IF(ISNUMBER(A753),NORMINV(RAND(),0,IF(AND(Data!$G$9="squeeze",A753&lt;Data!$G$11*0.25),$H$32,1)*$C$30*$C$13)*($C$14*$C$12),"")</f>
        <v>8.5688374104536474E-4</v>
      </c>
      <c r="J753" s="42">
        <f ca="1">IFERROR(IF(Data!$C$6="Real",B753,I753+J752+($C$14*$C$12)*(NORMINV(RAND(),$C$15,CHOOSE($G$13,$C$13,F753,G753)))),"")</f>
        <v>1.3499977387819744</v>
      </c>
      <c r="K753" s="88">
        <f>IF(ISNUMBER(A753), IF($G$16="fixed",$G$17,MIN(H753*Data!$C$7*$C$16*0.5,$C$17*Data!$C$7))*$C$12,"")</f>
        <v>8.0000000000000007E-5</v>
      </c>
      <c r="L753" s="42">
        <f t="shared" ca="1" si="344"/>
        <v>1.3499977387819744</v>
      </c>
      <c r="M753" s="44">
        <f t="shared" ca="1" si="345"/>
        <v>1.3500377387819744</v>
      </c>
      <c r="N753" s="44">
        <f t="shared" ca="1" si="346"/>
        <v>1.3499577387819743</v>
      </c>
      <c r="O753" s="108">
        <f t="shared" ca="1" si="321"/>
        <v>1.6739614649458452</v>
      </c>
      <c r="P753" s="102">
        <f t="shared" ca="1" si="322"/>
        <v>14.503714070953059</v>
      </c>
      <c r="Q753" s="102">
        <f t="shared" ca="1" si="323"/>
        <v>3.8480379554010978E-2</v>
      </c>
      <c r="R753" s="120">
        <f t="shared" ca="1" si="341"/>
        <v>1</v>
      </c>
      <c r="S753" s="54">
        <f t="shared" ca="1" si="342"/>
        <v>0</v>
      </c>
      <c r="T753" s="5" t="str">
        <f t="shared" ca="1" si="324"/>
        <v/>
      </c>
      <c r="U753" s="152" t="str">
        <f t="shared" ca="1" si="325"/>
        <v/>
      </c>
      <c r="V753" s="152" t="str">
        <f t="shared" ca="1" si="326"/>
        <v/>
      </c>
      <c r="W753" s="153" t="str">
        <f t="shared" ca="1" si="327"/>
        <v/>
      </c>
      <c r="X753" s="153" t="str">
        <f t="shared" ca="1" si="328"/>
        <v/>
      </c>
      <c r="Y753" s="153" t="str">
        <f t="shared" ca="1" si="329"/>
        <v/>
      </c>
      <c r="Z753" s="153" t="str">
        <f t="shared" ca="1" si="330"/>
        <v/>
      </c>
      <c r="AA753" s="152" t="str">
        <f t="shared" ca="1" si="331"/>
        <v/>
      </c>
      <c r="AB753" s="152" t="str">
        <f t="shared" ca="1" si="332"/>
        <v/>
      </c>
      <c r="AC753" s="154" t="str">
        <f t="shared" ca="1" si="333"/>
        <v/>
      </c>
      <c r="AD753" s="154" t="str">
        <f t="shared" ca="1" si="334"/>
        <v/>
      </c>
      <c r="AE753" s="3">
        <f t="shared" ca="1" si="335"/>
        <v>0</v>
      </c>
      <c r="AF753" s="3">
        <f t="shared" ca="1" si="336"/>
        <v>0</v>
      </c>
      <c r="AG753" s="3" t="str">
        <f t="shared" ca="1" si="343"/>
        <v/>
      </c>
      <c r="AH753" s="4" t="str">
        <f t="shared" ca="1" si="337"/>
        <v/>
      </c>
      <c r="AI753" s="75">
        <f t="shared" ca="1" si="338"/>
        <v>-81.180141999199762</v>
      </c>
      <c r="AJ753" s="75">
        <f t="shared" ca="1" si="339"/>
        <v>-81.180141999199762</v>
      </c>
    </row>
    <row r="754" spans="1:36" ht="14.25">
      <c r="A754" s="41">
        <f t="shared" si="340"/>
        <v>688</v>
      </c>
      <c r="B754" s="150">
        <f ca="1">IF(ISNUMBER(A754),INDEX('MetaTrader Import'!$H$13:$J$5893,TRUNC(((A754-$A$39+1)-1)/3)+1,MOD((A754-$A$39+1)-1,3)+1),"")</f>
        <v>0</v>
      </c>
      <c r="C754" s="43">
        <f t="shared" ca="1" si="317"/>
        <v>19.120713473637913</v>
      </c>
      <c r="D754" s="43">
        <f t="shared" ca="1" si="318"/>
        <v>-2.7899443129121053</v>
      </c>
      <c r="E754" s="43">
        <f t="shared" ca="1" si="319"/>
        <v>16.330769160725808</v>
      </c>
      <c r="F754" s="43">
        <f t="shared" ca="1" si="320"/>
        <v>1.6330769160725809</v>
      </c>
      <c r="G754" s="43">
        <f>IF(A754&lt;&gt;"",IF(A754&lt;Data!$G$11*0.25,$C$13/$G$32,IF(A754&gt;Data!$G$11*0.25,$C$13,$C$13*10)),"")</f>
        <v>2</v>
      </c>
      <c r="H754" s="43">
        <f>IF(A754&lt;&gt;"",IF(Data!$G$9="constant",$C$13,IF(Data!$G$9="squeeze",G754,F754)),"")</f>
        <v>2</v>
      </c>
      <c r="I754" s="38">
        <f ca="1">IF(ISNUMBER(A754),NORMINV(RAND(),0,IF(AND(Data!$G$9="squeeze",A754&lt;Data!$G$11*0.25),$H$32,1)*$C$30*$C$13)*($C$14*$C$12),"")</f>
        <v>-1.8830672880003863E-5</v>
      </c>
      <c r="J754" s="42">
        <f ca="1">IFERROR(IF(Data!$C$6="Real",B754,I754+J753+($C$14*$C$12)*(NORMINV(RAND(),$C$15,CHOOSE($G$13,$C$13,F754,G754)))),"")</f>
        <v>1.3503718844255381</v>
      </c>
      <c r="K754" s="88">
        <f>IF(ISNUMBER(A754), IF($G$16="fixed",$G$17,MIN(H754*Data!$C$7*$C$16*0.5,$C$17*Data!$C$7))*$C$12,"")</f>
        <v>8.0000000000000007E-5</v>
      </c>
      <c r="L754" s="42">
        <f t="shared" ca="1" si="344"/>
        <v>1.3503718844255381</v>
      </c>
      <c r="M754" s="44">
        <f t="shared" ca="1" si="345"/>
        <v>1.3504118844255382</v>
      </c>
      <c r="N754" s="44">
        <f t="shared" ca="1" si="346"/>
        <v>1.3503318844255381</v>
      </c>
      <c r="O754" s="108">
        <f t="shared" ca="1" si="321"/>
        <v>2.3378821433417327</v>
      </c>
      <c r="P754" s="102">
        <f t="shared" ca="1" si="322"/>
        <v>17.156640703731494</v>
      </c>
      <c r="Q754" s="102">
        <f t="shared" ca="1" si="323"/>
        <v>0.31457088391470056</v>
      </c>
      <c r="R754" s="120">
        <f t="shared" ca="1" si="341"/>
        <v>1</v>
      </c>
      <c r="S754" s="54">
        <f t="shared" ca="1" si="342"/>
        <v>0</v>
      </c>
      <c r="T754" s="5" t="str">
        <f t="shared" ca="1" si="324"/>
        <v/>
      </c>
      <c r="U754" s="152" t="str">
        <f t="shared" ca="1" si="325"/>
        <v/>
      </c>
      <c r="V754" s="152" t="str">
        <f t="shared" ca="1" si="326"/>
        <v/>
      </c>
      <c r="W754" s="153" t="str">
        <f t="shared" ca="1" si="327"/>
        <v/>
      </c>
      <c r="X754" s="153" t="str">
        <f t="shared" ca="1" si="328"/>
        <v/>
      </c>
      <c r="Y754" s="153" t="str">
        <f t="shared" ca="1" si="329"/>
        <v/>
      </c>
      <c r="Z754" s="153" t="str">
        <f t="shared" ca="1" si="330"/>
        <v/>
      </c>
      <c r="AA754" s="152" t="str">
        <f t="shared" ca="1" si="331"/>
        <v/>
      </c>
      <c r="AB754" s="152" t="str">
        <f t="shared" ca="1" si="332"/>
        <v/>
      </c>
      <c r="AC754" s="154" t="str">
        <f t="shared" ca="1" si="333"/>
        <v/>
      </c>
      <c r="AD754" s="154" t="str">
        <f t="shared" ca="1" si="334"/>
        <v/>
      </c>
      <c r="AE754" s="3">
        <f t="shared" ca="1" si="335"/>
        <v>0</v>
      </c>
      <c r="AF754" s="3">
        <f t="shared" ca="1" si="336"/>
        <v>0</v>
      </c>
      <c r="AG754" s="3" t="str">
        <f t="shared" ca="1" si="343"/>
        <v/>
      </c>
      <c r="AH754" s="4" t="str">
        <f t="shared" ca="1" si="337"/>
        <v/>
      </c>
      <c r="AI754" s="75">
        <f t="shared" ca="1" si="338"/>
        <v>-81.180141999199762</v>
      </c>
      <c r="AJ754" s="75">
        <f t="shared" ca="1" si="339"/>
        <v>-81.180141999199762</v>
      </c>
    </row>
    <row r="755" spans="1:36" ht="14.25">
      <c r="A755" s="41">
        <f t="shared" si="340"/>
        <v>689</v>
      </c>
      <c r="B755" s="150">
        <f ca="1">IF(ISNUMBER(A755),INDEX('MetaTrader Import'!$H$13:$J$5893,TRUNC(((A755-$A$39+1)-1)/3)+1,MOD((A755-$A$39+1)-1,3)+1),"")</f>
        <v>0</v>
      </c>
      <c r="C755" s="43">
        <f t="shared" ca="1" si="317"/>
        <v>16.330769160725808</v>
      </c>
      <c r="D755" s="43">
        <f t="shared" ca="1" si="318"/>
        <v>2.5191799144551883</v>
      </c>
      <c r="E755" s="43">
        <f t="shared" ca="1" si="319"/>
        <v>18.849949075180994</v>
      </c>
      <c r="F755" s="43">
        <f t="shared" ca="1" si="320"/>
        <v>1.8849949075180994</v>
      </c>
      <c r="G755" s="43">
        <f>IF(A755&lt;&gt;"",IF(A755&lt;Data!$G$11*0.25,$C$13/$G$32,IF(A755&gt;Data!$G$11*0.25,$C$13,$C$13*10)),"")</f>
        <v>2</v>
      </c>
      <c r="H755" s="43">
        <f>IF(A755&lt;&gt;"",IF(Data!$G$9="constant",$C$13,IF(Data!$G$9="squeeze",G755,F755)),"")</f>
        <v>2</v>
      </c>
      <c r="I755" s="38">
        <f ca="1">IF(ISNUMBER(A755),NORMINV(RAND(),0,IF(AND(Data!$G$9="squeeze",A755&lt;Data!$G$11*0.25),$H$32,1)*$C$30*$C$13)*($C$14*$C$12),"")</f>
        <v>-3.3063757766908113E-4</v>
      </c>
      <c r="J755" s="42">
        <f ca="1">IFERROR(IF(Data!$C$6="Real",B755,I755+J754+($C$14*$C$12)*(NORMINV(RAND(),$C$15,CHOOSE($G$13,$C$13,F755,G755)))),"")</f>
        <v>1.3496861833850293</v>
      </c>
      <c r="K755" s="88">
        <f>IF(ISNUMBER(A755), IF($G$16="fixed",$G$17,MIN(H755*Data!$C$7*$C$16*0.5,$C$17*Data!$C$7))*$C$12,"")</f>
        <v>8.0000000000000007E-5</v>
      </c>
      <c r="L755" s="42">
        <f t="shared" ca="1" si="344"/>
        <v>1.3496861833850293</v>
      </c>
      <c r="M755" s="44">
        <f t="shared" ca="1" si="345"/>
        <v>1.3497261833850294</v>
      </c>
      <c r="N755" s="44">
        <f t="shared" ca="1" si="346"/>
        <v>1.3496461833850293</v>
      </c>
      <c r="O755" s="108">
        <f t="shared" ca="1" si="321"/>
        <v>2.8454974103007755</v>
      </c>
      <c r="P755" s="102">
        <f t="shared" ca="1" si="322"/>
        <v>18.453811377283909</v>
      </c>
      <c r="Q755" s="102">
        <f t="shared" ca="1" si="323"/>
        <v>0.55772565854182143</v>
      </c>
      <c r="R755" s="120">
        <f t="shared" ca="1" si="341"/>
        <v>1</v>
      </c>
      <c r="S755" s="54">
        <f t="shared" ca="1" si="342"/>
        <v>0</v>
      </c>
      <c r="T755" s="5" t="str">
        <f t="shared" ca="1" si="324"/>
        <v/>
      </c>
      <c r="U755" s="152" t="str">
        <f t="shared" ca="1" si="325"/>
        <v/>
      </c>
      <c r="V755" s="152" t="str">
        <f t="shared" ca="1" si="326"/>
        <v/>
      </c>
      <c r="W755" s="153" t="str">
        <f t="shared" ca="1" si="327"/>
        <v/>
      </c>
      <c r="X755" s="153" t="str">
        <f t="shared" ca="1" si="328"/>
        <v/>
      </c>
      <c r="Y755" s="153" t="str">
        <f t="shared" ca="1" si="329"/>
        <v/>
      </c>
      <c r="Z755" s="153" t="str">
        <f t="shared" ca="1" si="330"/>
        <v/>
      </c>
      <c r="AA755" s="152" t="str">
        <f t="shared" ca="1" si="331"/>
        <v/>
      </c>
      <c r="AB755" s="152" t="str">
        <f t="shared" ca="1" si="332"/>
        <v/>
      </c>
      <c r="AC755" s="154" t="str">
        <f t="shared" ca="1" si="333"/>
        <v/>
      </c>
      <c r="AD755" s="154" t="str">
        <f t="shared" ca="1" si="334"/>
        <v/>
      </c>
      <c r="AE755" s="3">
        <f t="shared" ca="1" si="335"/>
        <v>0</v>
      </c>
      <c r="AF755" s="3">
        <f t="shared" ca="1" si="336"/>
        <v>0</v>
      </c>
      <c r="AG755" s="3" t="str">
        <f t="shared" ca="1" si="343"/>
        <v/>
      </c>
      <c r="AH755" s="4" t="str">
        <f t="shared" ca="1" si="337"/>
        <v/>
      </c>
      <c r="AI755" s="75">
        <f t="shared" ca="1" si="338"/>
        <v>-81.180141999199762</v>
      </c>
      <c r="AJ755" s="75">
        <f t="shared" ca="1" si="339"/>
        <v>-81.180141999199762</v>
      </c>
    </row>
    <row r="756" spans="1:36" ht="14.25">
      <c r="A756" s="41">
        <f t="shared" si="340"/>
        <v>690</v>
      </c>
      <c r="B756" s="150">
        <f>IF(ISNUMBER(A756),INDEX('MetaTrader Import'!$H$13:$J$5893,TRUNC(((A756-$A$39+1)-1)/3)+1,MOD((A756-$A$39+1)-1,3)+1),"")</f>
        <v>0</v>
      </c>
      <c r="C756" s="43">
        <f t="shared" ca="1" si="317"/>
        <v>18.849949075180994</v>
      </c>
      <c r="D756" s="43">
        <f t="shared" ca="1" si="318"/>
        <v>-0.97336490854556401</v>
      </c>
      <c r="E756" s="43">
        <f t="shared" ca="1" si="319"/>
        <v>17.876584166635432</v>
      </c>
      <c r="F756" s="43">
        <f t="shared" ca="1" si="320"/>
        <v>1.7876584166635432</v>
      </c>
      <c r="G756" s="43">
        <f>IF(A756&lt;&gt;"",IF(A756&lt;Data!$G$11*0.25,$C$13/$G$32,IF(A756&gt;Data!$G$11*0.25,$C$13,$C$13*10)),"")</f>
        <v>2</v>
      </c>
      <c r="H756" s="43">
        <f>IF(A756&lt;&gt;"",IF(Data!$G$9="constant",$C$13,IF(Data!$G$9="squeeze",G756,F756)),"")</f>
        <v>2</v>
      </c>
      <c r="I756" s="38">
        <f ca="1">IF(ISNUMBER(A756),NORMINV(RAND(),0,IF(AND(Data!$G$9="squeeze",A756&lt;Data!$G$11*0.25),$H$32,1)*$C$30*$C$13)*($C$14*$C$12),"")</f>
        <v>-3.7070571515595695E-5</v>
      </c>
      <c r="J756" s="42">
        <f ca="1">IFERROR(IF(Data!$C$6="Real",B756,I756+J755+($C$14*$C$12)*(NORMINV(RAND(),$C$15,CHOOSE($G$13,$C$13,F756,G756)))),"")</f>
        <v>1.3498735044706938</v>
      </c>
      <c r="K756" s="88">
        <f>IF(ISNUMBER(A756), IF($G$16="fixed",$G$17,MIN(H756*Data!$C$7*$C$16*0.5,$C$17*Data!$C$7))*$C$12,"")</f>
        <v>8.0000000000000007E-5</v>
      </c>
      <c r="L756" s="42">
        <f t="shared" ca="1" si="344"/>
        <v>1.3498735044706938</v>
      </c>
      <c r="M756" s="44">
        <f t="shared" ca="1" si="345"/>
        <v>1.3499135044706938</v>
      </c>
      <c r="N756" s="44">
        <f t="shared" ca="1" si="346"/>
        <v>1.3498335044706937</v>
      </c>
      <c r="O756" s="108">
        <f t="shared" ca="1" si="321"/>
        <v>3.5182249687808711</v>
      </c>
      <c r="P756" s="102">
        <f t="shared" ca="1" si="322"/>
        <v>19.749497566323491</v>
      </c>
      <c r="Q756" s="102">
        <f t="shared" ca="1" si="323"/>
        <v>0.7600854552038343</v>
      </c>
      <c r="R756" s="120">
        <f t="shared" ca="1" si="341"/>
        <v>1</v>
      </c>
      <c r="S756" s="54">
        <f t="shared" ca="1" si="342"/>
        <v>0</v>
      </c>
      <c r="T756" s="5" t="str">
        <f t="shared" ca="1" si="324"/>
        <v/>
      </c>
      <c r="U756" s="152" t="str">
        <f t="shared" ca="1" si="325"/>
        <v/>
      </c>
      <c r="V756" s="152" t="str">
        <f t="shared" ca="1" si="326"/>
        <v/>
      </c>
      <c r="W756" s="153" t="str">
        <f t="shared" ca="1" si="327"/>
        <v/>
      </c>
      <c r="X756" s="153" t="str">
        <f t="shared" ca="1" si="328"/>
        <v/>
      </c>
      <c r="Y756" s="153" t="str">
        <f t="shared" ca="1" si="329"/>
        <v/>
      </c>
      <c r="Z756" s="153" t="str">
        <f t="shared" ca="1" si="330"/>
        <v/>
      </c>
      <c r="AA756" s="152" t="str">
        <f t="shared" ca="1" si="331"/>
        <v/>
      </c>
      <c r="AB756" s="152" t="str">
        <f t="shared" ca="1" si="332"/>
        <v/>
      </c>
      <c r="AC756" s="154" t="str">
        <f t="shared" ca="1" si="333"/>
        <v/>
      </c>
      <c r="AD756" s="154" t="str">
        <f t="shared" ca="1" si="334"/>
        <v/>
      </c>
      <c r="AE756" s="3">
        <f t="shared" ca="1" si="335"/>
        <v>0</v>
      </c>
      <c r="AF756" s="3">
        <f t="shared" ca="1" si="336"/>
        <v>0</v>
      </c>
      <c r="AG756" s="3" t="str">
        <f t="shared" ca="1" si="343"/>
        <v/>
      </c>
      <c r="AH756" s="4" t="str">
        <f t="shared" ca="1" si="337"/>
        <v/>
      </c>
      <c r="AI756" s="75">
        <f t="shared" ca="1" si="338"/>
        <v>-81.180141999199762</v>
      </c>
      <c r="AJ756" s="75">
        <f t="shared" ca="1" si="339"/>
        <v>-81.180141999199762</v>
      </c>
    </row>
    <row r="757" spans="1:36" ht="14.25">
      <c r="A757" s="41">
        <f t="shared" si="340"/>
        <v>691</v>
      </c>
      <c r="B757" s="150">
        <f ca="1">IF(ISNUMBER(A757),INDEX('MetaTrader Import'!$H$13:$J$5893,TRUNC(((A757-$A$39+1)-1)/3)+1,MOD((A757-$A$39+1)-1,3)+1),"")</f>
        <v>0</v>
      </c>
      <c r="C757" s="43">
        <f t="shared" ca="1" si="317"/>
        <v>17.876584166635432</v>
      </c>
      <c r="D757" s="43">
        <f t="shared" ca="1" si="318"/>
        <v>1.7562035030225476</v>
      </c>
      <c r="E757" s="43">
        <f t="shared" ca="1" si="319"/>
        <v>19.632787669657979</v>
      </c>
      <c r="F757" s="43">
        <f t="shared" ca="1" si="320"/>
        <v>1.9632787669657978</v>
      </c>
      <c r="G757" s="43">
        <f>IF(A757&lt;&gt;"",IF(A757&lt;Data!$G$11*0.25,$C$13/$G$32,IF(A757&gt;Data!$G$11*0.25,$C$13,$C$13*10)),"")</f>
        <v>2</v>
      </c>
      <c r="H757" s="43">
        <f>IF(A757&lt;&gt;"",IF(Data!$G$9="constant",$C$13,IF(Data!$G$9="squeeze",G757,F757)),"")</f>
        <v>2</v>
      </c>
      <c r="I757" s="38">
        <f ca="1">IF(ISNUMBER(A757),NORMINV(RAND(),0,IF(AND(Data!$G$9="squeeze",A757&lt;Data!$G$11*0.25),$H$32,1)*$C$30*$C$13)*($C$14*$C$12),"")</f>
        <v>-8.4211254482907184E-5</v>
      </c>
      <c r="J757" s="42">
        <f ca="1">IFERROR(IF(Data!$C$6="Real",B757,I757+J756+($C$14*$C$12)*(NORMINV(RAND(),$C$15,CHOOSE($G$13,$C$13,F757,G757)))),"")</f>
        <v>1.3499833772854011</v>
      </c>
      <c r="K757" s="88">
        <f>IF(ISNUMBER(A757), IF($G$16="fixed",$G$17,MIN(H757*Data!$C$7*$C$16*0.5,$C$17*Data!$C$7))*$C$12,"")</f>
        <v>8.0000000000000007E-5</v>
      </c>
      <c r="L757" s="42">
        <f t="shared" ca="1" si="344"/>
        <v>1.3499833772854011</v>
      </c>
      <c r="M757" s="44">
        <f t="shared" ca="1" si="345"/>
        <v>1.3500233772854011</v>
      </c>
      <c r="N757" s="44">
        <f t="shared" ca="1" si="346"/>
        <v>1.349943377285401</v>
      </c>
      <c r="O757" s="108">
        <f t="shared" ca="1" si="321"/>
        <v>4.0471341614702023</v>
      </c>
      <c r="P757" s="102">
        <f t="shared" ca="1" si="322"/>
        <v>20.835078647305597</v>
      </c>
      <c r="Q757" s="102">
        <f t="shared" ca="1" si="323"/>
        <v>0.93467094457437083</v>
      </c>
      <c r="R757" s="120">
        <f t="shared" ca="1" si="341"/>
        <v>1</v>
      </c>
      <c r="S757" s="54">
        <f t="shared" ca="1" si="342"/>
        <v>0</v>
      </c>
      <c r="T757" s="5" t="str">
        <f t="shared" ca="1" si="324"/>
        <v/>
      </c>
      <c r="U757" s="152" t="str">
        <f t="shared" ca="1" si="325"/>
        <v/>
      </c>
      <c r="V757" s="152" t="str">
        <f t="shared" ca="1" si="326"/>
        <v/>
      </c>
      <c r="W757" s="153" t="str">
        <f t="shared" ca="1" si="327"/>
        <v/>
      </c>
      <c r="X757" s="153" t="str">
        <f t="shared" ca="1" si="328"/>
        <v/>
      </c>
      <c r="Y757" s="153" t="str">
        <f t="shared" ca="1" si="329"/>
        <v/>
      </c>
      <c r="Z757" s="153" t="str">
        <f t="shared" ca="1" si="330"/>
        <v/>
      </c>
      <c r="AA757" s="152" t="str">
        <f t="shared" ca="1" si="331"/>
        <v/>
      </c>
      <c r="AB757" s="152" t="str">
        <f t="shared" ca="1" si="332"/>
        <v/>
      </c>
      <c r="AC757" s="154" t="str">
        <f t="shared" ca="1" si="333"/>
        <v/>
      </c>
      <c r="AD757" s="154" t="str">
        <f t="shared" ca="1" si="334"/>
        <v/>
      </c>
      <c r="AE757" s="3">
        <f t="shared" ca="1" si="335"/>
        <v>0</v>
      </c>
      <c r="AF757" s="3">
        <f t="shared" ca="1" si="336"/>
        <v>0</v>
      </c>
      <c r="AG757" s="3" t="str">
        <f t="shared" ca="1" si="343"/>
        <v/>
      </c>
      <c r="AH757" s="4" t="str">
        <f t="shared" ca="1" si="337"/>
        <v/>
      </c>
      <c r="AI757" s="75">
        <f t="shared" ca="1" si="338"/>
        <v>-81.180141999199762</v>
      </c>
      <c r="AJ757" s="75">
        <f t="shared" ca="1" si="339"/>
        <v>-81.180141999199762</v>
      </c>
    </row>
    <row r="758" spans="1:36" ht="14.25">
      <c r="A758" s="41">
        <f t="shared" si="340"/>
        <v>692</v>
      </c>
      <c r="B758" s="150">
        <f ca="1">IF(ISNUMBER(A758),INDEX('MetaTrader Import'!$H$13:$J$5893,TRUNC(((A758-$A$39+1)-1)/3)+1,MOD((A758-$A$39+1)-1,3)+1),"")</f>
        <v>0</v>
      </c>
      <c r="C758" s="43">
        <f t="shared" ca="1" si="317"/>
        <v>19.632787669657979</v>
      </c>
      <c r="D758" s="43">
        <f t="shared" ca="1" si="318"/>
        <v>-0.94874433979431172</v>
      </c>
      <c r="E758" s="43">
        <f t="shared" ca="1" si="319"/>
        <v>18.684043329863666</v>
      </c>
      <c r="F758" s="43">
        <f t="shared" ca="1" si="320"/>
        <v>1.8684043329863667</v>
      </c>
      <c r="G758" s="43">
        <f>IF(A758&lt;&gt;"",IF(A758&lt;Data!$G$11*0.25,$C$13/$G$32,IF(A758&gt;Data!$G$11*0.25,$C$13,$C$13*10)),"")</f>
        <v>2</v>
      </c>
      <c r="H758" s="43">
        <f>IF(A758&lt;&gt;"",IF(Data!$G$9="constant",$C$13,IF(Data!$G$9="squeeze",G758,F758)),"")</f>
        <v>2</v>
      </c>
      <c r="I758" s="38">
        <f ca="1">IF(ISNUMBER(A758),NORMINV(RAND(),0,IF(AND(Data!$G$9="squeeze",A758&lt;Data!$G$11*0.25),$H$32,1)*$C$30*$C$13)*($C$14*$C$12),"")</f>
        <v>5.1286261243735332E-4</v>
      </c>
      <c r="J758" s="42">
        <f ca="1">IFERROR(IF(Data!$C$6="Real",B758,I758+J757+($C$14*$C$12)*(NORMINV(RAND(),$C$15,CHOOSE($G$13,$C$13,F758,G758)))),"")</f>
        <v>1.3499494249317137</v>
      </c>
      <c r="K758" s="88">
        <f>IF(ISNUMBER(A758), IF($G$16="fixed",$G$17,MIN(H758*Data!$C$7*$C$16*0.5,$C$17*Data!$C$7))*$C$12,"")</f>
        <v>8.0000000000000007E-5</v>
      </c>
      <c r="L758" s="42">
        <f t="shared" ca="1" si="344"/>
        <v>1.3499494249317137</v>
      </c>
      <c r="M758" s="44">
        <f t="shared" ca="1" si="345"/>
        <v>1.3499894249317137</v>
      </c>
      <c r="N758" s="44">
        <f t="shared" ca="1" si="346"/>
        <v>1.3499094249317136</v>
      </c>
      <c r="O758" s="108">
        <f t="shared" ca="1" si="321"/>
        <v>4.3561642900986071</v>
      </c>
      <c r="P758" s="102">
        <f t="shared" ca="1" si="322"/>
        <v>21.504467075148643</v>
      </c>
      <c r="Q758" s="102">
        <f t="shared" ca="1" si="323"/>
        <v>1.082565259531229</v>
      </c>
      <c r="R758" s="120">
        <f t="shared" ca="1" si="341"/>
        <v>1</v>
      </c>
      <c r="S758" s="54">
        <f t="shared" ca="1" si="342"/>
        <v>0</v>
      </c>
      <c r="T758" s="5" t="str">
        <f t="shared" ca="1" si="324"/>
        <v/>
      </c>
      <c r="U758" s="152" t="str">
        <f t="shared" ca="1" si="325"/>
        <v/>
      </c>
      <c r="V758" s="152" t="str">
        <f t="shared" ca="1" si="326"/>
        <v/>
      </c>
      <c r="W758" s="153" t="str">
        <f t="shared" ca="1" si="327"/>
        <v/>
      </c>
      <c r="X758" s="153" t="str">
        <f t="shared" ca="1" si="328"/>
        <v/>
      </c>
      <c r="Y758" s="153" t="str">
        <f t="shared" ca="1" si="329"/>
        <v/>
      </c>
      <c r="Z758" s="153" t="str">
        <f t="shared" ca="1" si="330"/>
        <v/>
      </c>
      <c r="AA758" s="152" t="str">
        <f t="shared" ca="1" si="331"/>
        <v/>
      </c>
      <c r="AB758" s="152" t="str">
        <f t="shared" ca="1" si="332"/>
        <v/>
      </c>
      <c r="AC758" s="154" t="str">
        <f t="shared" ca="1" si="333"/>
        <v/>
      </c>
      <c r="AD758" s="154" t="str">
        <f t="shared" ca="1" si="334"/>
        <v/>
      </c>
      <c r="AE758" s="3">
        <f t="shared" ca="1" si="335"/>
        <v>0</v>
      </c>
      <c r="AF758" s="3">
        <f t="shared" ca="1" si="336"/>
        <v>0</v>
      </c>
      <c r="AG758" s="3" t="str">
        <f t="shared" ca="1" si="343"/>
        <v/>
      </c>
      <c r="AH758" s="4" t="str">
        <f t="shared" ca="1" si="337"/>
        <v/>
      </c>
      <c r="AI758" s="75">
        <f t="shared" ca="1" si="338"/>
        <v>-81.180141999199762</v>
      </c>
      <c r="AJ758" s="75">
        <f t="shared" ca="1" si="339"/>
        <v>-81.180141999199762</v>
      </c>
    </row>
    <row r="759" spans="1:36" ht="14.25">
      <c r="A759" s="41">
        <f t="shared" si="340"/>
        <v>693</v>
      </c>
      <c r="B759" s="150">
        <f>IF(ISNUMBER(A759),INDEX('MetaTrader Import'!$H$13:$J$5893,TRUNC(((A759-$A$39+1)-1)/3)+1,MOD((A759-$A$39+1)-1,3)+1),"")</f>
        <v>0</v>
      </c>
      <c r="C759" s="43">
        <f t="shared" ca="1" si="317"/>
        <v>18.684043329863666</v>
      </c>
      <c r="D759" s="43">
        <f t="shared" ca="1" si="318"/>
        <v>6.8714299531669631E-2</v>
      </c>
      <c r="E759" s="43">
        <f t="shared" ca="1" si="319"/>
        <v>18.752757629395337</v>
      </c>
      <c r="F759" s="43">
        <f t="shared" ca="1" si="320"/>
        <v>1.8752757629395336</v>
      </c>
      <c r="G759" s="43">
        <f>IF(A759&lt;&gt;"",IF(A759&lt;Data!$G$11*0.25,$C$13/$G$32,IF(A759&gt;Data!$G$11*0.25,$C$13,$C$13*10)),"")</f>
        <v>2</v>
      </c>
      <c r="H759" s="43">
        <f>IF(A759&lt;&gt;"",IF(Data!$G$9="constant",$C$13,IF(Data!$G$9="squeeze",G759,F759)),"")</f>
        <v>2</v>
      </c>
      <c r="I759" s="38">
        <f ca="1">IF(ISNUMBER(A759),NORMINV(RAND(),0,IF(AND(Data!$G$9="squeeze",A759&lt;Data!$G$11*0.25),$H$32,1)*$C$30*$C$13)*($C$14*$C$12),"")</f>
        <v>2.0188157187457103E-4</v>
      </c>
      <c r="J759" s="42">
        <f ca="1">IFERROR(IF(Data!$C$6="Real",B759,I759+J758+($C$14*$C$12)*(NORMINV(RAND(),$C$15,CHOOSE($G$13,$C$13,F759,G759)))),"")</f>
        <v>1.3504453931255924</v>
      </c>
      <c r="K759" s="88">
        <f>IF(ISNUMBER(A759), IF($G$16="fixed",$G$17,MIN(H759*Data!$C$7*$C$16*0.5,$C$17*Data!$C$7))*$C$12,"")</f>
        <v>8.0000000000000007E-5</v>
      </c>
      <c r="L759" s="42">
        <f t="shared" ca="1" si="344"/>
        <v>1.3504453931255924</v>
      </c>
      <c r="M759" s="44">
        <f t="shared" ca="1" si="345"/>
        <v>1.3504853931255925</v>
      </c>
      <c r="N759" s="44">
        <f t="shared" ca="1" si="346"/>
        <v>1.3504053931255924</v>
      </c>
      <c r="O759" s="108">
        <f t="shared" ca="1" si="321"/>
        <v>4.5025180500948201</v>
      </c>
      <c r="P759" s="102">
        <f t="shared" ca="1" si="322"/>
        <v>21.909771311741878</v>
      </c>
      <c r="Q759" s="102">
        <f t="shared" ca="1" si="323"/>
        <v>1.2047270435301669</v>
      </c>
      <c r="R759" s="120">
        <f t="shared" ca="1" si="341"/>
        <v>1</v>
      </c>
      <c r="S759" s="54">
        <f t="shared" ca="1" si="342"/>
        <v>0</v>
      </c>
      <c r="T759" s="5" t="str">
        <f t="shared" ca="1" si="324"/>
        <v/>
      </c>
      <c r="U759" s="152" t="str">
        <f t="shared" ca="1" si="325"/>
        <v/>
      </c>
      <c r="V759" s="152" t="str">
        <f t="shared" ca="1" si="326"/>
        <v/>
      </c>
      <c r="W759" s="153" t="str">
        <f t="shared" ca="1" si="327"/>
        <v/>
      </c>
      <c r="X759" s="153" t="str">
        <f t="shared" ca="1" si="328"/>
        <v/>
      </c>
      <c r="Y759" s="153" t="str">
        <f t="shared" ca="1" si="329"/>
        <v/>
      </c>
      <c r="Z759" s="153" t="str">
        <f t="shared" ca="1" si="330"/>
        <v/>
      </c>
      <c r="AA759" s="152" t="str">
        <f t="shared" ca="1" si="331"/>
        <v/>
      </c>
      <c r="AB759" s="152" t="str">
        <f t="shared" ca="1" si="332"/>
        <v/>
      </c>
      <c r="AC759" s="154" t="str">
        <f t="shared" ca="1" si="333"/>
        <v/>
      </c>
      <c r="AD759" s="154" t="str">
        <f t="shared" ca="1" si="334"/>
        <v/>
      </c>
      <c r="AE759" s="3">
        <f t="shared" ca="1" si="335"/>
        <v>0</v>
      </c>
      <c r="AF759" s="3">
        <f t="shared" ca="1" si="336"/>
        <v>0</v>
      </c>
      <c r="AG759" s="3" t="str">
        <f t="shared" ca="1" si="343"/>
        <v/>
      </c>
      <c r="AH759" s="4" t="str">
        <f t="shared" ca="1" si="337"/>
        <v/>
      </c>
      <c r="AI759" s="75">
        <f t="shared" ca="1" si="338"/>
        <v>-81.180141999199762</v>
      </c>
      <c r="AJ759" s="75">
        <f t="shared" ca="1" si="339"/>
        <v>-81.180141999199762</v>
      </c>
    </row>
    <row r="760" spans="1:36" ht="14.25">
      <c r="A760" s="41">
        <f t="shared" si="340"/>
        <v>694</v>
      </c>
      <c r="B760" s="150">
        <f ca="1">IF(ISNUMBER(A760),INDEX('MetaTrader Import'!$H$13:$J$5893,TRUNC(((A760-$A$39+1)-1)/3)+1,MOD((A760-$A$39+1)-1,3)+1),"")</f>
        <v>0</v>
      </c>
      <c r="C760" s="43">
        <f t="shared" ca="1" si="317"/>
        <v>18.752757629395337</v>
      </c>
      <c r="D760" s="43">
        <f t="shared" ca="1" si="318"/>
        <v>1.744508418399243</v>
      </c>
      <c r="E760" s="43">
        <f t="shared" ca="1" si="319"/>
        <v>20.497266047794579</v>
      </c>
      <c r="F760" s="43">
        <f t="shared" ca="1" si="320"/>
        <v>2.0497266047794578</v>
      </c>
      <c r="G760" s="43">
        <f>IF(A760&lt;&gt;"",IF(A760&lt;Data!$G$11*0.25,$C$13/$G$32,IF(A760&gt;Data!$G$11*0.25,$C$13,$C$13*10)),"")</f>
        <v>2</v>
      </c>
      <c r="H760" s="43">
        <f>IF(A760&lt;&gt;"",IF(Data!$G$9="constant",$C$13,IF(Data!$G$9="squeeze",G760,F760)),"")</f>
        <v>2</v>
      </c>
      <c r="I760" s="38">
        <f ca="1">IF(ISNUMBER(A760),NORMINV(RAND(),0,IF(AND(Data!$G$9="squeeze",A760&lt;Data!$G$11*0.25),$H$32,1)*$C$30*$C$13)*($C$14*$C$12),"")</f>
        <v>-7.1945712185391775E-4</v>
      </c>
      <c r="J760" s="42">
        <f ca="1">IFERROR(IF(Data!$C$6="Real",B760,I760+J759+($C$14*$C$12)*(NORMINV(RAND(),$C$15,CHOOSE($G$13,$C$13,F760,G760)))),"")</f>
        <v>1.3504655492256583</v>
      </c>
      <c r="K760" s="88">
        <f>IF(ISNUMBER(A760), IF($G$16="fixed",$G$17,MIN(H760*Data!$C$7*$C$16*0.5,$C$17*Data!$C$7))*$C$12,"")</f>
        <v>8.0000000000000007E-5</v>
      </c>
      <c r="L760" s="42">
        <f t="shared" ca="1" si="344"/>
        <v>1.3504655492256583</v>
      </c>
      <c r="M760" s="44">
        <f t="shared" ca="1" si="345"/>
        <v>1.3505055492256584</v>
      </c>
      <c r="N760" s="44">
        <f t="shared" ca="1" si="346"/>
        <v>1.3504255492256583</v>
      </c>
      <c r="O760" s="108">
        <f t="shared" ca="1" si="321"/>
        <v>4.3900415500163845</v>
      </c>
      <c r="P760" s="102">
        <f t="shared" ca="1" si="322"/>
        <v>21.57255197686499</v>
      </c>
      <c r="Q760" s="102">
        <f t="shared" ca="1" si="323"/>
        <v>1.2797936018683431</v>
      </c>
      <c r="R760" s="120">
        <f t="shared" ca="1" si="341"/>
        <v>1</v>
      </c>
      <c r="S760" s="54">
        <f t="shared" ca="1" si="342"/>
        <v>0</v>
      </c>
      <c r="T760" s="5" t="str">
        <f t="shared" ca="1" si="324"/>
        <v/>
      </c>
      <c r="U760" s="152" t="str">
        <f t="shared" ca="1" si="325"/>
        <v/>
      </c>
      <c r="V760" s="152" t="str">
        <f t="shared" ca="1" si="326"/>
        <v/>
      </c>
      <c r="W760" s="153" t="str">
        <f t="shared" ca="1" si="327"/>
        <v/>
      </c>
      <c r="X760" s="153" t="str">
        <f t="shared" ca="1" si="328"/>
        <v/>
      </c>
      <c r="Y760" s="153" t="str">
        <f t="shared" ca="1" si="329"/>
        <v/>
      </c>
      <c r="Z760" s="153" t="str">
        <f t="shared" ca="1" si="330"/>
        <v/>
      </c>
      <c r="AA760" s="152" t="str">
        <f t="shared" ca="1" si="331"/>
        <v/>
      </c>
      <c r="AB760" s="152" t="str">
        <f t="shared" ca="1" si="332"/>
        <v/>
      </c>
      <c r="AC760" s="154" t="str">
        <f t="shared" ca="1" si="333"/>
        <v/>
      </c>
      <c r="AD760" s="154" t="str">
        <f t="shared" ca="1" si="334"/>
        <v/>
      </c>
      <c r="AE760" s="3">
        <f t="shared" ca="1" si="335"/>
        <v>0</v>
      </c>
      <c r="AF760" s="3">
        <f t="shared" ca="1" si="336"/>
        <v>0</v>
      </c>
      <c r="AG760" s="3" t="str">
        <f t="shared" ca="1" si="343"/>
        <v/>
      </c>
      <c r="AH760" s="4" t="str">
        <f t="shared" ca="1" si="337"/>
        <v/>
      </c>
      <c r="AI760" s="75">
        <f t="shared" ca="1" si="338"/>
        <v>-81.180141999199762</v>
      </c>
      <c r="AJ760" s="75">
        <f t="shared" ca="1" si="339"/>
        <v>-81.180141999199762</v>
      </c>
    </row>
    <row r="761" spans="1:36" ht="14.25">
      <c r="A761" s="41">
        <f t="shared" si="340"/>
        <v>695</v>
      </c>
      <c r="B761" s="150">
        <f ca="1">IF(ISNUMBER(A761),INDEX('MetaTrader Import'!$H$13:$J$5893,TRUNC(((A761-$A$39+1)-1)/3)+1,MOD((A761-$A$39+1)-1,3)+1),"")</f>
        <v>0</v>
      </c>
      <c r="C761" s="43">
        <f t="shared" ca="1" si="317"/>
        <v>20.497266047794579</v>
      </c>
      <c r="D761" s="43">
        <f t="shared" ca="1" si="318"/>
        <v>-0.66493126188892915</v>
      </c>
      <c r="E761" s="43">
        <f t="shared" ca="1" si="319"/>
        <v>19.832334785905651</v>
      </c>
      <c r="F761" s="43">
        <f t="shared" ca="1" si="320"/>
        <v>1.9832334785905652</v>
      </c>
      <c r="G761" s="43">
        <f>IF(A761&lt;&gt;"",IF(A761&lt;Data!$G$11*0.25,$C$13/$G$32,IF(A761&gt;Data!$G$11*0.25,$C$13,$C$13*10)),"")</f>
        <v>2</v>
      </c>
      <c r="H761" s="43">
        <f>IF(A761&lt;&gt;"",IF(Data!$G$9="constant",$C$13,IF(Data!$G$9="squeeze",G761,F761)),"")</f>
        <v>2</v>
      </c>
      <c r="I761" s="38">
        <f ca="1">IF(ISNUMBER(A761),NORMINV(RAND(),0,IF(AND(Data!$G$9="squeeze",A761&lt;Data!$G$11*0.25),$H$32,1)*$C$30*$C$13)*($C$14*$C$12),"")</f>
        <v>1.5225638512960022E-4</v>
      </c>
      <c r="J761" s="42">
        <f ca="1">IFERROR(IF(Data!$C$6="Real",B761,I761+J760+($C$14*$C$12)*(NORMINV(RAND(),$C$15,CHOOSE($G$13,$C$13,F761,G761)))),"")</f>
        <v>1.3502385504188579</v>
      </c>
      <c r="K761" s="88">
        <f>IF(ISNUMBER(A761), IF($G$16="fixed",$G$17,MIN(H761*Data!$C$7*$C$16*0.5,$C$17*Data!$C$7))*$C$12,"")</f>
        <v>8.0000000000000007E-5</v>
      </c>
      <c r="L761" s="42">
        <f t="shared" ca="1" si="344"/>
        <v>1.3502385504188579</v>
      </c>
      <c r="M761" s="44">
        <f t="shared" ca="1" si="345"/>
        <v>1.3502785504188579</v>
      </c>
      <c r="N761" s="44">
        <f t="shared" ca="1" si="346"/>
        <v>1.3501985504188578</v>
      </c>
      <c r="O761" s="108">
        <f t="shared" ca="1" si="321"/>
        <v>3.9698495862014616</v>
      </c>
      <c r="P761" s="102">
        <f t="shared" ca="1" si="322"/>
        <v>20.252034292245195</v>
      </c>
      <c r="Q761" s="102">
        <f t="shared" ca="1" si="323"/>
        <v>1.2855442558675982</v>
      </c>
      <c r="R761" s="120">
        <f t="shared" ca="1" si="341"/>
        <v>1</v>
      </c>
      <c r="S761" s="54">
        <f t="shared" ca="1" si="342"/>
        <v>0</v>
      </c>
      <c r="T761" s="5" t="str">
        <f t="shared" ca="1" si="324"/>
        <v/>
      </c>
      <c r="U761" s="152" t="str">
        <f t="shared" ca="1" si="325"/>
        <v/>
      </c>
      <c r="V761" s="152" t="str">
        <f t="shared" ca="1" si="326"/>
        <v/>
      </c>
      <c r="W761" s="153" t="str">
        <f t="shared" ca="1" si="327"/>
        <v/>
      </c>
      <c r="X761" s="153" t="str">
        <f t="shared" ca="1" si="328"/>
        <v/>
      </c>
      <c r="Y761" s="153" t="str">
        <f t="shared" ca="1" si="329"/>
        <v/>
      </c>
      <c r="Z761" s="153" t="str">
        <f t="shared" ca="1" si="330"/>
        <v/>
      </c>
      <c r="AA761" s="152" t="str">
        <f t="shared" ca="1" si="331"/>
        <v/>
      </c>
      <c r="AB761" s="152" t="str">
        <f t="shared" ca="1" si="332"/>
        <v/>
      </c>
      <c r="AC761" s="154" t="str">
        <f t="shared" ca="1" si="333"/>
        <v/>
      </c>
      <c r="AD761" s="154" t="str">
        <f t="shared" ca="1" si="334"/>
        <v/>
      </c>
      <c r="AE761" s="3">
        <f t="shared" ca="1" si="335"/>
        <v>0</v>
      </c>
      <c r="AF761" s="3">
        <f t="shared" ca="1" si="336"/>
        <v>0</v>
      </c>
      <c r="AG761" s="3" t="str">
        <f t="shared" ca="1" si="343"/>
        <v/>
      </c>
      <c r="AH761" s="4" t="str">
        <f t="shared" ca="1" si="337"/>
        <v/>
      </c>
      <c r="AI761" s="75">
        <f t="shared" ca="1" si="338"/>
        <v>-81.180141999199762</v>
      </c>
      <c r="AJ761" s="75">
        <f t="shared" ca="1" si="339"/>
        <v>-81.180141999199762</v>
      </c>
    </row>
    <row r="762" spans="1:36" ht="14.25">
      <c r="A762" s="41">
        <f t="shared" si="340"/>
        <v>696</v>
      </c>
      <c r="B762" s="150">
        <f>IF(ISNUMBER(A762),INDEX('MetaTrader Import'!$H$13:$J$5893,TRUNC(((A762-$A$39+1)-1)/3)+1,MOD((A762-$A$39+1)-1,3)+1),"")</f>
        <v>0</v>
      </c>
      <c r="C762" s="43">
        <f t="shared" ca="1" si="317"/>
        <v>19.832334785905651</v>
      </c>
      <c r="D762" s="43">
        <f t="shared" ca="1" si="318"/>
        <v>0.91962885474155576</v>
      </c>
      <c r="E762" s="43">
        <f t="shared" ca="1" si="319"/>
        <v>20.751963640647208</v>
      </c>
      <c r="F762" s="43">
        <f t="shared" ca="1" si="320"/>
        <v>2.0751963640647206</v>
      </c>
      <c r="G762" s="43">
        <f>IF(A762&lt;&gt;"",IF(A762&lt;Data!$G$11*0.25,$C$13/$G$32,IF(A762&gt;Data!$G$11*0.25,$C$13,$C$13*10)),"")</f>
        <v>2</v>
      </c>
      <c r="H762" s="43">
        <f>IF(A762&lt;&gt;"",IF(Data!$G$9="constant",$C$13,IF(Data!$G$9="squeeze",G762,F762)),"")</f>
        <v>2</v>
      </c>
      <c r="I762" s="38">
        <f ca="1">IF(ISNUMBER(A762),NORMINV(RAND(),0,IF(AND(Data!$G$9="squeeze",A762&lt;Data!$G$11*0.25),$H$32,1)*$C$30*$C$13)*($C$14*$C$12),"")</f>
        <v>2.1286000292009089E-4</v>
      </c>
      <c r="J762" s="42">
        <f ca="1">IFERROR(IF(Data!$C$6="Real",B762,I762+J761+($C$14*$C$12)*(NORMINV(RAND(),$C$15,CHOOSE($G$13,$C$13,F762,G762)))),"")</f>
        <v>1.3506835451052994</v>
      </c>
      <c r="K762" s="88">
        <f>IF(ISNUMBER(A762), IF($G$16="fixed",$G$17,MIN(H762*Data!$C$7*$C$16*0.5,$C$17*Data!$C$7))*$C$12,"")</f>
        <v>8.0000000000000007E-5</v>
      </c>
      <c r="L762" s="42">
        <f t="shared" ca="1" si="344"/>
        <v>1.3506835451052994</v>
      </c>
      <c r="M762" s="44">
        <f t="shared" ca="1" si="345"/>
        <v>1.3507235451052995</v>
      </c>
      <c r="N762" s="44">
        <f t="shared" ca="1" si="346"/>
        <v>1.3506435451052994</v>
      </c>
      <c r="O762" s="108">
        <f t="shared" ca="1" si="321"/>
        <v>3.4670249169725942</v>
      </c>
      <c r="P762" s="102">
        <f t="shared" ca="1" si="322"/>
        <v>18.364347443421352</v>
      </c>
      <c r="Q762" s="102">
        <f t="shared" ca="1" si="323"/>
        <v>1.1773780500197795</v>
      </c>
      <c r="R762" s="120">
        <f t="shared" ca="1" si="341"/>
        <v>1</v>
      </c>
      <c r="S762" s="54">
        <f t="shared" ca="1" si="342"/>
        <v>0</v>
      </c>
      <c r="T762" s="5" t="str">
        <f t="shared" ca="1" si="324"/>
        <v/>
      </c>
      <c r="U762" s="152" t="str">
        <f t="shared" ca="1" si="325"/>
        <v/>
      </c>
      <c r="V762" s="152" t="str">
        <f t="shared" ca="1" si="326"/>
        <v/>
      </c>
      <c r="W762" s="153" t="str">
        <f t="shared" ca="1" si="327"/>
        <v/>
      </c>
      <c r="X762" s="153" t="str">
        <f t="shared" ca="1" si="328"/>
        <v/>
      </c>
      <c r="Y762" s="153" t="str">
        <f t="shared" ca="1" si="329"/>
        <v/>
      </c>
      <c r="Z762" s="153" t="str">
        <f t="shared" ca="1" si="330"/>
        <v/>
      </c>
      <c r="AA762" s="152" t="str">
        <f t="shared" ca="1" si="331"/>
        <v/>
      </c>
      <c r="AB762" s="152" t="str">
        <f t="shared" ca="1" si="332"/>
        <v/>
      </c>
      <c r="AC762" s="154" t="str">
        <f t="shared" ca="1" si="333"/>
        <v/>
      </c>
      <c r="AD762" s="154" t="str">
        <f t="shared" ca="1" si="334"/>
        <v/>
      </c>
      <c r="AE762" s="3">
        <f t="shared" ca="1" si="335"/>
        <v>0</v>
      </c>
      <c r="AF762" s="3">
        <f t="shared" ca="1" si="336"/>
        <v>0</v>
      </c>
      <c r="AG762" s="3" t="str">
        <f t="shared" ca="1" si="343"/>
        <v/>
      </c>
      <c r="AH762" s="4" t="str">
        <f t="shared" ca="1" si="337"/>
        <v/>
      </c>
      <c r="AI762" s="75">
        <f t="shared" ca="1" si="338"/>
        <v>-81.180141999199762</v>
      </c>
      <c r="AJ762" s="75">
        <f t="shared" ca="1" si="339"/>
        <v>-81.180141999199762</v>
      </c>
    </row>
    <row r="763" spans="1:36" ht="14.25">
      <c r="A763" s="41">
        <f t="shared" si="340"/>
        <v>697</v>
      </c>
      <c r="B763" s="150">
        <f ca="1">IF(ISNUMBER(A763),INDEX('MetaTrader Import'!$H$13:$J$5893,TRUNC(((A763-$A$39+1)-1)/3)+1,MOD((A763-$A$39+1)-1,3)+1),"")</f>
        <v>0</v>
      </c>
      <c r="C763" s="43">
        <f t="shared" ca="1" si="317"/>
        <v>20.751963640647208</v>
      </c>
      <c r="D763" s="43">
        <f t="shared" ca="1" si="318"/>
        <v>-0.63735882593878446</v>
      </c>
      <c r="E763" s="43">
        <f t="shared" ca="1" si="319"/>
        <v>20.114604814708425</v>
      </c>
      <c r="F763" s="43">
        <f t="shared" ca="1" si="320"/>
        <v>2.0114604814708423</v>
      </c>
      <c r="G763" s="43">
        <f>IF(A763&lt;&gt;"",IF(A763&lt;Data!$G$11*0.25,$C$13/$G$32,IF(A763&gt;Data!$G$11*0.25,$C$13,$C$13*10)),"")</f>
        <v>2</v>
      </c>
      <c r="H763" s="43">
        <f>IF(A763&lt;&gt;"",IF(Data!$G$9="constant",$C$13,IF(Data!$G$9="squeeze",G763,F763)),"")</f>
        <v>2</v>
      </c>
      <c r="I763" s="38">
        <f ca="1">IF(ISNUMBER(A763),NORMINV(RAND(),0,IF(AND(Data!$G$9="squeeze",A763&lt;Data!$G$11*0.25),$H$32,1)*$C$30*$C$13)*($C$14*$C$12),"")</f>
        <v>-4.8775462167160787E-4</v>
      </c>
      <c r="J763" s="42">
        <f ca="1">IFERROR(IF(Data!$C$6="Real",B763,I763+J762+($C$14*$C$12)*(NORMINV(RAND(),$C$15,CHOOSE($G$13,$C$13,F763,G763)))),"")</f>
        <v>1.3499781618133659</v>
      </c>
      <c r="K763" s="88">
        <f>IF(ISNUMBER(A763), IF($G$16="fixed",$G$17,MIN(H763*Data!$C$7*$C$16*0.5,$C$17*Data!$C$7))*$C$12,"")</f>
        <v>8.0000000000000007E-5</v>
      </c>
      <c r="L763" s="42">
        <f t="shared" ca="1" si="344"/>
        <v>1.3499781618133659</v>
      </c>
      <c r="M763" s="44">
        <f t="shared" ca="1" si="345"/>
        <v>1.350018161813366</v>
      </c>
      <c r="N763" s="44">
        <f t="shared" ca="1" si="346"/>
        <v>1.3499381618133659</v>
      </c>
      <c r="O763" s="108">
        <f t="shared" ca="1" si="321"/>
        <v>2.5215311468785782</v>
      </c>
      <c r="P763" s="102">
        <f t="shared" ca="1" si="322"/>
        <v>14.546327120166298</v>
      </c>
      <c r="Q763" s="102">
        <f t="shared" ca="1" si="323"/>
        <v>0.92145728934437032</v>
      </c>
      <c r="R763" s="120">
        <f t="shared" ca="1" si="341"/>
        <v>1</v>
      </c>
      <c r="S763" s="54">
        <f t="shared" ca="1" si="342"/>
        <v>0</v>
      </c>
      <c r="T763" s="5" t="str">
        <f t="shared" ca="1" si="324"/>
        <v/>
      </c>
      <c r="U763" s="152" t="str">
        <f t="shared" ca="1" si="325"/>
        <v/>
      </c>
      <c r="V763" s="152" t="str">
        <f t="shared" ca="1" si="326"/>
        <v/>
      </c>
      <c r="W763" s="153" t="str">
        <f t="shared" ca="1" si="327"/>
        <v/>
      </c>
      <c r="X763" s="153" t="str">
        <f t="shared" ca="1" si="328"/>
        <v/>
      </c>
      <c r="Y763" s="153" t="str">
        <f t="shared" ca="1" si="329"/>
        <v/>
      </c>
      <c r="Z763" s="153" t="str">
        <f t="shared" ca="1" si="330"/>
        <v/>
      </c>
      <c r="AA763" s="152" t="str">
        <f t="shared" ca="1" si="331"/>
        <v/>
      </c>
      <c r="AB763" s="152" t="str">
        <f t="shared" ca="1" si="332"/>
        <v/>
      </c>
      <c r="AC763" s="154" t="str">
        <f t="shared" ca="1" si="333"/>
        <v/>
      </c>
      <c r="AD763" s="154" t="str">
        <f t="shared" ca="1" si="334"/>
        <v/>
      </c>
      <c r="AE763" s="3">
        <f t="shared" ca="1" si="335"/>
        <v>0</v>
      </c>
      <c r="AF763" s="3">
        <f t="shared" ca="1" si="336"/>
        <v>0</v>
      </c>
      <c r="AG763" s="3" t="str">
        <f t="shared" ca="1" si="343"/>
        <v/>
      </c>
      <c r="AH763" s="4" t="str">
        <f t="shared" ca="1" si="337"/>
        <v/>
      </c>
      <c r="AI763" s="75">
        <f t="shared" ca="1" si="338"/>
        <v>-81.180141999199762</v>
      </c>
      <c r="AJ763" s="75">
        <f t="shared" ca="1" si="339"/>
        <v>-81.180141999199762</v>
      </c>
    </row>
    <row r="764" spans="1:36" ht="14.25">
      <c r="A764" s="41">
        <f t="shared" si="340"/>
        <v>698</v>
      </c>
      <c r="B764" s="150">
        <f ca="1">IF(ISNUMBER(A764),INDEX('MetaTrader Import'!$H$13:$J$5893,TRUNC(((A764-$A$39+1)-1)/3)+1,MOD((A764-$A$39+1)-1,3)+1),"")</f>
        <v>0</v>
      </c>
      <c r="C764" s="43">
        <f t="shared" ca="1" si="317"/>
        <v>20.114604814708425</v>
      </c>
      <c r="D764" s="43">
        <f t="shared" ca="1" si="318"/>
        <v>-0.96244603637303583</v>
      </c>
      <c r="E764" s="43">
        <f t="shared" ca="1" si="319"/>
        <v>19.152158778335391</v>
      </c>
      <c r="F764" s="43">
        <f t="shared" ca="1" si="320"/>
        <v>1.9152158778335391</v>
      </c>
      <c r="G764" s="43">
        <f>IF(A764&lt;&gt;"",IF(A764&lt;Data!$G$11*0.25,$C$13/$G$32,IF(A764&gt;Data!$G$11*0.25,$C$13,$C$13*10)),"")</f>
        <v>2</v>
      </c>
      <c r="H764" s="43">
        <f>IF(A764&lt;&gt;"",IF(Data!$G$9="constant",$C$13,IF(Data!$G$9="squeeze",G764,F764)),"")</f>
        <v>2</v>
      </c>
      <c r="I764" s="38">
        <f ca="1">IF(ISNUMBER(A764),NORMINV(RAND(),0,IF(AND(Data!$G$9="squeeze",A764&lt;Data!$G$11*0.25),$H$32,1)*$C$30*$C$13)*($C$14*$C$12),"")</f>
        <v>-8.7632244788280367E-4</v>
      </c>
      <c r="J764" s="42">
        <f ca="1">IFERROR(IF(Data!$C$6="Real",B764,I764+J763+($C$14*$C$12)*(NORMINV(RAND(),$C$15,CHOOSE($G$13,$C$13,F764,G764)))),"")</f>
        <v>1.3492918006988994</v>
      </c>
      <c r="K764" s="88">
        <f>IF(ISNUMBER(A764), IF($G$16="fixed",$G$17,MIN(H764*Data!$C$7*$C$16*0.5,$C$17*Data!$C$7))*$C$12,"")</f>
        <v>8.0000000000000007E-5</v>
      </c>
      <c r="L764" s="42">
        <f t="shared" ca="1" si="344"/>
        <v>1.3492918006988994</v>
      </c>
      <c r="M764" s="44">
        <f t="shared" ca="1" si="345"/>
        <v>1.3493318006988995</v>
      </c>
      <c r="N764" s="44">
        <f t="shared" ca="1" si="346"/>
        <v>1.3492518006988994</v>
      </c>
      <c r="O764" s="108">
        <f t="shared" ca="1" si="321"/>
        <v>1.3851350163221159</v>
      </c>
      <c r="P764" s="102">
        <f t="shared" ca="1" si="322"/>
        <v>9.909626689997868</v>
      </c>
      <c r="Q764" s="102">
        <f t="shared" ca="1" si="323"/>
        <v>0.5053087280065871</v>
      </c>
      <c r="R764" s="120">
        <f t="shared" ca="1" si="341"/>
        <v>1</v>
      </c>
      <c r="S764" s="54">
        <f t="shared" ca="1" si="342"/>
        <v>0</v>
      </c>
      <c r="T764" s="5" t="str">
        <f t="shared" ca="1" si="324"/>
        <v/>
      </c>
      <c r="U764" s="152" t="str">
        <f t="shared" ca="1" si="325"/>
        <v/>
      </c>
      <c r="V764" s="152" t="str">
        <f t="shared" ca="1" si="326"/>
        <v/>
      </c>
      <c r="W764" s="153" t="str">
        <f t="shared" ca="1" si="327"/>
        <v/>
      </c>
      <c r="X764" s="153" t="str">
        <f t="shared" ca="1" si="328"/>
        <v/>
      </c>
      <c r="Y764" s="153" t="str">
        <f t="shared" ca="1" si="329"/>
        <v/>
      </c>
      <c r="Z764" s="153" t="str">
        <f t="shared" ca="1" si="330"/>
        <v/>
      </c>
      <c r="AA764" s="152" t="str">
        <f t="shared" ca="1" si="331"/>
        <v/>
      </c>
      <c r="AB764" s="152" t="str">
        <f t="shared" ca="1" si="332"/>
        <v/>
      </c>
      <c r="AC764" s="154" t="str">
        <f t="shared" ca="1" si="333"/>
        <v/>
      </c>
      <c r="AD764" s="154" t="str">
        <f t="shared" ca="1" si="334"/>
        <v/>
      </c>
      <c r="AE764" s="3">
        <f t="shared" ca="1" si="335"/>
        <v>0</v>
      </c>
      <c r="AF764" s="3">
        <f t="shared" ca="1" si="336"/>
        <v>0</v>
      </c>
      <c r="AG764" s="3" t="str">
        <f t="shared" ca="1" si="343"/>
        <v/>
      </c>
      <c r="AH764" s="4" t="str">
        <f t="shared" ca="1" si="337"/>
        <v/>
      </c>
      <c r="AI764" s="75">
        <f t="shared" ca="1" si="338"/>
        <v>-81.180141999199762</v>
      </c>
      <c r="AJ764" s="75">
        <f t="shared" ca="1" si="339"/>
        <v>-81.180141999199762</v>
      </c>
    </row>
    <row r="765" spans="1:36" ht="14.25">
      <c r="A765" s="41">
        <f t="shared" si="340"/>
        <v>699</v>
      </c>
      <c r="B765" s="150">
        <f>IF(ISNUMBER(A765),INDEX('MetaTrader Import'!$H$13:$J$5893,TRUNC(((A765-$A$39+1)-1)/3)+1,MOD((A765-$A$39+1)-1,3)+1),"")</f>
        <v>0</v>
      </c>
      <c r="C765" s="43">
        <f t="shared" ca="1" si="317"/>
        <v>19.152158778335391</v>
      </c>
      <c r="D765" s="43">
        <f t="shared" ca="1" si="318"/>
        <v>-0.63195671998106029</v>
      </c>
      <c r="E765" s="43">
        <f t="shared" ca="1" si="319"/>
        <v>18.520202058354329</v>
      </c>
      <c r="F765" s="43">
        <f t="shared" ca="1" si="320"/>
        <v>1.8520202058354329</v>
      </c>
      <c r="G765" s="43">
        <f>IF(A765&lt;&gt;"",IF(A765&lt;Data!$G$11*0.25,$C$13/$G$32,IF(A765&gt;Data!$G$11*0.25,$C$13,$C$13*10)),"")</f>
        <v>2</v>
      </c>
      <c r="H765" s="43">
        <f>IF(A765&lt;&gt;"",IF(Data!$G$9="constant",$C$13,IF(Data!$G$9="squeeze",G765,F765)),"")</f>
        <v>2</v>
      </c>
      <c r="I765" s="38">
        <f ca="1">IF(ISNUMBER(A765),NORMINV(RAND(),0,IF(AND(Data!$G$9="squeeze",A765&lt;Data!$G$11*0.25),$H$32,1)*$C$30*$C$13)*($C$14*$C$12),"")</f>
        <v>3.9653115650144634E-5</v>
      </c>
      <c r="J765" s="42">
        <f ca="1">IFERROR(IF(Data!$C$6="Real",B765,I765+J764+($C$14*$C$12)*(NORMINV(RAND(),$C$15,CHOOSE($G$13,$C$13,F765,G765)))),"")</f>
        <v>1.3494582902662802</v>
      </c>
      <c r="K765" s="88">
        <f>IF(ISNUMBER(A765), IF($G$16="fixed",$G$17,MIN(H765*Data!$C$7*$C$16*0.5,$C$17*Data!$C$7))*$C$12,"")</f>
        <v>8.0000000000000007E-5</v>
      </c>
      <c r="L765" s="42">
        <f t="shared" ca="1" si="344"/>
        <v>1.3494582902662802</v>
      </c>
      <c r="M765" s="44">
        <f t="shared" ca="1" si="345"/>
        <v>1.3494982902662802</v>
      </c>
      <c r="N765" s="44">
        <f t="shared" ca="1" si="346"/>
        <v>1.3494182902662801</v>
      </c>
      <c r="O765" s="108">
        <f t="shared" ca="1" si="321"/>
        <v>0.64559074061644661</v>
      </c>
      <c r="P765" s="102">
        <f t="shared" ca="1" si="322"/>
        <v>7.4071547393766837</v>
      </c>
      <c r="Q765" s="102">
        <f t="shared" ca="1" si="323"/>
        <v>1.3629523803581022E-2</v>
      </c>
      <c r="R765" s="120">
        <f t="shared" ca="1" si="341"/>
        <v>1</v>
      </c>
      <c r="S765" s="54">
        <f t="shared" ca="1" si="342"/>
        <v>0</v>
      </c>
      <c r="T765" s="5" t="str">
        <f t="shared" ca="1" si="324"/>
        <v/>
      </c>
      <c r="U765" s="152" t="str">
        <f t="shared" ca="1" si="325"/>
        <v/>
      </c>
      <c r="V765" s="152" t="str">
        <f t="shared" ca="1" si="326"/>
        <v/>
      </c>
      <c r="W765" s="153" t="str">
        <f t="shared" ca="1" si="327"/>
        <v/>
      </c>
      <c r="X765" s="153" t="str">
        <f t="shared" ca="1" si="328"/>
        <v/>
      </c>
      <c r="Y765" s="153" t="str">
        <f t="shared" ca="1" si="329"/>
        <v/>
      </c>
      <c r="Z765" s="153" t="str">
        <f t="shared" ca="1" si="330"/>
        <v/>
      </c>
      <c r="AA765" s="152" t="str">
        <f t="shared" ca="1" si="331"/>
        <v/>
      </c>
      <c r="AB765" s="152" t="str">
        <f t="shared" ca="1" si="332"/>
        <v/>
      </c>
      <c r="AC765" s="154" t="str">
        <f t="shared" ca="1" si="333"/>
        <v/>
      </c>
      <c r="AD765" s="154" t="str">
        <f t="shared" ca="1" si="334"/>
        <v/>
      </c>
      <c r="AE765" s="3">
        <f t="shared" ca="1" si="335"/>
        <v>0</v>
      </c>
      <c r="AF765" s="3">
        <f t="shared" ca="1" si="336"/>
        <v>0</v>
      </c>
      <c r="AG765" s="3" t="str">
        <f t="shared" ca="1" si="343"/>
        <v/>
      </c>
      <c r="AH765" s="4" t="str">
        <f t="shared" ca="1" si="337"/>
        <v/>
      </c>
      <c r="AI765" s="75">
        <f t="shared" ca="1" si="338"/>
        <v>-81.180141999199762</v>
      </c>
      <c r="AJ765" s="75">
        <f t="shared" ca="1" si="339"/>
        <v>-81.180141999199762</v>
      </c>
    </row>
    <row r="766" spans="1:36" ht="14.25">
      <c r="A766" s="41">
        <f t="shared" si="340"/>
        <v>700</v>
      </c>
      <c r="B766" s="150">
        <f ca="1">IF(ISNUMBER(A766),INDEX('MetaTrader Import'!$H$13:$J$5893,TRUNC(((A766-$A$39+1)-1)/3)+1,MOD((A766-$A$39+1)-1,3)+1),"")</f>
        <v>0</v>
      </c>
      <c r="C766" s="43">
        <f t="shared" ca="1" si="317"/>
        <v>18.520202058354329</v>
      </c>
      <c r="D766" s="43">
        <f t="shared" ca="1" si="318"/>
        <v>-1.4862853230596931</v>
      </c>
      <c r="E766" s="43">
        <f t="shared" ca="1" si="319"/>
        <v>17.033916735294635</v>
      </c>
      <c r="F766" s="43">
        <f t="shared" ca="1" si="320"/>
        <v>1.7033916735294636</v>
      </c>
      <c r="G766" s="43">
        <f>IF(A766&lt;&gt;"",IF(A766&lt;Data!$G$11*0.25,$C$13/$G$32,IF(A766&gt;Data!$G$11*0.25,$C$13,$C$13*10)),"")</f>
        <v>2</v>
      </c>
      <c r="H766" s="43">
        <f>IF(A766&lt;&gt;"",IF(Data!$G$9="constant",$C$13,IF(Data!$G$9="squeeze",G766,F766)),"")</f>
        <v>2</v>
      </c>
      <c r="I766" s="38">
        <f ca="1">IF(ISNUMBER(A766),NORMINV(RAND(),0,IF(AND(Data!$G$9="squeeze",A766&lt;Data!$G$11*0.25),$H$32,1)*$C$30*$C$13)*($C$14*$C$12),"")</f>
        <v>3.6520034785505849E-4</v>
      </c>
      <c r="J766" s="42">
        <f ca="1">IFERROR(IF(Data!$C$6="Real",B766,I766+J765+($C$14*$C$12)*(NORMINV(RAND(),$C$15,CHOOSE($G$13,$C$13,F766,G766)))),"")</f>
        <v>1.3501031580820422</v>
      </c>
      <c r="K766" s="88">
        <f>IF(ISNUMBER(A766), IF($G$16="fixed",$G$17,MIN(H766*Data!$C$7*$C$16*0.5,$C$17*Data!$C$7))*$C$12,"")</f>
        <v>8.0000000000000007E-5</v>
      </c>
      <c r="L766" s="42">
        <f t="shared" ca="1" si="344"/>
        <v>1.3501031580820422</v>
      </c>
      <c r="M766" s="44">
        <f t="shared" ca="1" si="345"/>
        <v>1.3501431580820422</v>
      </c>
      <c r="N766" s="44">
        <f t="shared" ca="1" si="346"/>
        <v>1.3500631580820421</v>
      </c>
      <c r="O766" s="108">
        <f t="shared" ca="1" si="321"/>
        <v>0.1070155615383198</v>
      </c>
      <c r="P766" s="102">
        <f t="shared" ca="1" si="322"/>
        <v>4.4708770052828086</v>
      </c>
      <c r="Q766" s="102">
        <f t="shared" ca="1" si="323"/>
        <v>-0.52110239155501981</v>
      </c>
      <c r="R766" s="120">
        <f t="shared" ca="1" si="341"/>
        <v>1</v>
      </c>
      <c r="S766" s="54">
        <f t="shared" ca="1" si="342"/>
        <v>0</v>
      </c>
      <c r="T766" s="5" t="str">
        <f t="shared" ca="1" si="324"/>
        <v/>
      </c>
      <c r="U766" s="152" t="str">
        <f t="shared" ca="1" si="325"/>
        <v/>
      </c>
      <c r="V766" s="152" t="str">
        <f t="shared" ca="1" si="326"/>
        <v/>
      </c>
      <c r="W766" s="153" t="str">
        <f t="shared" ca="1" si="327"/>
        <v/>
      </c>
      <c r="X766" s="153" t="str">
        <f t="shared" ca="1" si="328"/>
        <v/>
      </c>
      <c r="Y766" s="153" t="str">
        <f t="shared" ca="1" si="329"/>
        <v/>
      </c>
      <c r="Z766" s="153" t="str">
        <f t="shared" ca="1" si="330"/>
        <v/>
      </c>
      <c r="AA766" s="152" t="str">
        <f t="shared" ca="1" si="331"/>
        <v/>
      </c>
      <c r="AB766" s="152" t="str">
        <f t="shared" ca="1" si="332"/>
        <v/>
      </c>
      <c r="AC766" s="154" t="str">
        <f t="shared" ca="1" si="333"/>
        <v/>
      </c>
      <c r="AD766" s="154" t="str">
        <f t="shared" ca="1" si="334"/>
        <v/>
      </c>
      <c r="AE766" s="3">
        <f t="shared" ca="1" si="335"/>
        <v>0</v>
      </c>
      <c r="AF766" s="3">
        <f t="shared" ca="1" si="336"/>
        <v>0</v>
      </c>
      <c r="AG766" s="3" t="str">
        <f t="shared" ca="1" si="343"/>
        <v/>
      </c>
      <c r="AH766" s="4" t="str">
        <f t="shared" ca="1" si="337"/>
        <v/>
      </c>
      <c r="AI766" s="75">
        <f t="shared" ca="1" si="338"/>
        <v>-81.180141999199762</v>
      </c>
      <c r="AJ766" s="75">
        <f t="shared" ca="1" si="339"/>
        <v>-81.180141999199762</v>
      </c>
    </row>
    <row r="767" spans="1:36" ht="14.25">
      <c r="A767" s="41">
        <f t="shared" si="340"/>
        <v>701</v>
      </c>
      <c r="B767" s="150">
        <f ca="1">IF(ISNUMBER(A767),INDEX('MetaTrader Import'!$H$13:$J$5893,TRUNC(((A767-$A$39+1)-1)/3)+1,MOD((A767-$A$39+1)-1,3)+1),"")</f>
        <v>0</v>
      </c>
      <c r="C767" s="43">
        <f t="shared" ca="1" si="317"/>
        <v>17.033916735294635</v>
      </c>
      <c r="D767" s="43">
        <f t="shared" ca="1" si="318"/>
        <v>1.4541021788698858</v>
      </c>
      <c r="E767" s="43">
        <f t="shared" ca="1" si="319"/>
        <v>18.48801891416452</v>
      </c>
      <c r="F767" s="43">
        <f t="shared" ca="1" si="320"/>
        <v>1.8488018914164521</v>
      </c>
      <c r="G767" s="43">
        <f>IF(A767&lt;&gt;"",IF(A767&lt;Data!$G$11*0.25,$C$13/$G$32,IF(A767&gt;Data!$G$11*0.25,$C$13,$C$13*10)),"")</f>
        <v>2</v>
      </c>
      <c r="H767" s="43">
        <f>IF(A767&lt;&gt;"",IF(Data!$G$9="constant",$C$13,IF(Data!$G$9="squeeze",G767,F767)),"")</f>
        <v>2</v>
      </c>
      <c r="I767" s="38">
        <f ca="1">IF(ISNUMBER(A767),NORMINV(RAND(),0,IF(AND(Data!$G$9="squeeze",A767&lt;Data!$G$11*0.25),$H$32,1)*$C$30*$C$13)*($C$14*$C$12),"")</f>
        <v>-7.3620024893207374E-4</v>
      </c>
      <c r="J767" s="42">
        <f ca="1">IFERROR(IF(Data!$C$6="Real",B767,I767+J766+($C$14*$C$12)*(NORMINV(RAND(),$C$15,CHOOSE($G$13,$C$13,F767,G767)))),"")</f>
        <v>1.3497336413121614</v>
      </c>
      <c r="K767" s="88">
        <f>IF(ISNUMBER(A767), IF($G$16="fixed",$G$17,MIN(H767*Data!$C$7*$C$16*0.5,$C$17*Data!$C$7))*$C$12,"")</f>
        <v>8.0000000000000007E-5</v>
      </c>
      <c r="L767" s="42">
        <f t="shared" ca="1" si="344"/>
        <v>1.3497336413121614</v>
      </c>
      <c r="M767" s="44">
        <f t="shared" ca="1" si="345"/>
        <v>1.3497736413121615</v>
      </c>
      <c r="N767" s="44">
        <f t="shared" ca="1" si="346"/>
        <v>1.3496936413121614</v>
      </c>
      <c r="O767" s="108">
        <f t="shared" ca="1" si="321"/>
        <v>-0.2029132073663493</v>
      </c>
      <c r="P767" s="102">
        <f t="shared" ca="1" si="322"/>
        <v>3.8428207864709938</v>
      </c>
      <c r="Q767" s="102">
        <f t="shared" ca="1" si="323"/>
        <v>-0.97192083121883688</v>
      </c>
      <c r="R767" s="120">
        <f t="shared" ca="1" si="341"/>
        <v>1</v>
      </c>
      <c r="S767" s="54">
        <f t="shared" ca="1" si="342"/>
        <v>0</v>
      </c>
      <c r="T767" s="5" t="str">
        <f t="shared" ca="1" si="324"/>
        <v/>
      </c>
      <c r="U767" s="152" t="str">
        <f t="shared" ca="1" si="325"/>
        <v/>
      </c>
      <c r="V767" s="152" t="str">
        <f t="shared" ca="1" si="326"/>
        <v/>
      </c>
      <c r="W767" s="153" t="str">
        <f t="shared" ca="1" si="327"/>
        <v/>
      </c>
      <c r="X767" s="153" t="str">
        <f t="shared" ca="1" si="328"/>
        <v/>
      </c>
      <c r="Y767" s="153" t="str">
        <f t="shared" ca="1" si="329"/>
        <v/>
      </c>
      <c r="Z767" s="153" t="str">
        <f t="shared" ca="1" si="330"/>
        <v/>
      </c>
      <c r="AA767" s="152" t="str">
        <f t="shared" ca="1" si="331"/>
        <v/>
      </c>
      <c r="AB767" s="152" t="str">
        <f t="shared" ca="1" si="332"/>
        <v/>
      </c>
      <c r="AC767" s="154" t="str">
        <f t="shared" ca="1" si="333"/>
        <v/>
      </c>
      <c r="AD767" s="154" t="str">
        <f t="shared" ca="1" si="334"/>
        <v/>
      </c>
      <c r="AE767" s="3">
        <f t="shared" ca="1" si="335"/>
        <v>0</v>
      </c>
      <c r="AF767" s="3">
        <f t="shared" ca="1" si="336"/>
        <v>0</v>
      </c>
      <c r="AG767" s="3" t="str">
        <f t="shared" ca="1" si="343"/>
        <v/>
      </c>
      <c r="AH767" s="4" t="str">
        <f t="shared" ca="1" si="337"/>
        <v/>
      </c>
      <c r="AI767" s="75">
        <f t="shared" ca="1" si="338"/>
        <v>-81.180141999199762</v>
      </c>
      <c r="AJ767" s="75">
        <f t="shared" ca="1" si="339"/>
        <v>-81.180141999199762</v>
      </c>
    </row>
    <row r="768" spans="1:36" ht="14.25">
      <c r="A768" s="41">
        <f t="shared" si="340"/>
        <v>702</v>
      </c>
      <c r="B768" s="150">
        <f>IF(ISNUMBER(A768),INDEX('MetaTrader Import'!$H$13:$J$5893,TRUNC(((A768-$A$39+1)-1)/3)+1,MOD((A768-$A$39+1)-1,3)+1),"")</f>
        <v>0</v>
      </c>
      <c r="C768" s="43">
        <f t="shared" ca="1" si="317"/>
        <v>18.48801891416452</v>
      </c>
      <c r="D768" s="43">
        <f t="shared" ca="1" si="318"/>
        <v>0.96650465290950494</v>
      </c>
      <c r="E768" s="43">
        <f t="shared" ca="1" si="319"/>
        <v>19.454523567074027</v>
      </c>
      <c r="F768" s="43">
        <f t="shared" ca="1" si="320"/>
        <v>1.9454523567074027</v>
      </c>
      <c r="G768" s="43">
        <f>IF(A768&lt;&gt;"",IF(A768&lt;Data!$G$11*0.25,$C$13/$G$32,IF(A768&gt;Data!$G$11*0.25,$C$13,$C$13*10)),"")</f>
        <v>2</v>
      </c>
      <c r="H768" s="43">
        <f>IF(A768&lt;&gt;"",IF(Data!$G$9="constant",$C$13,IF(Data!$G$9="squeeze",G768,F768)),"")</f>
        <v>2</v>
      </c>
      <c r="I768" s="38">
        <f ca="1">IF(ISNUMBER(A768),NORMINV(RAND(),0,IF(AND(Data!$G$9="squeeze",A768&lt;Data!$G$11*0.25),$H$32,1)*$C$30*$C$13)*($C$14*$C$12),"")</f>
        <v>-3.7793879407407974E-4</v>
      </c>
      <c r="J768" s="42">
        <f ca="1">IFERROR(IF(Data!$C$6="Real",B768,I768+J767+($C$14*$C$12)*(NORMINV(RAND(),$C$15,CHOOSE($G$13,$C$13,F768,G768)))),"")</f>
        <v>1.3496216472462013</v>
      </c>
      <c r="K768" s="88">
        <f>IF(ISNUMBER(A768), IF($G$16="fixed",$G$17,MIN(H768*Data!$C$7*$C$16*0.5,$C$17*Data!$C$7))*$C$12,"")</f>
        <v>8.0000000000000007E-5</v>
      </c>
      <c r="L768" s="42">
        <f t="shared" ca="1" si="344"/>
        <v>1.3496216472462013</v>
      </c>
      <c r="M768" s="44">
        <f t="shared" ca="1" si="345"/>
        <v>1.3496616472462013</v>
      </c>
      <c r="N768" s="44">
        <f t="shared" ca="1" si="346"/>
        <v>1.3495816472462012</v>
      </c>
      <c r="O768" s="108">
        <f t="shared" ca="1" si="321"/>
        <v>-0.30744043412719457</v>
      </c>
      <c r="P768" s="102">
        <f t="shared" ca="1" si="322"/>
        <v>3.9768814922502584</v>
      </c>
      <c r="Q768" s="102">
        <f t="shared" ca="1" si="323"/>
        <v>-1.2955309661936156</v>
      </c>
      <c r="R768" s="120">
        <f t="shared" ca="1" si="341"/>
        <v>1</v>
      </c>
      <c r="S768" s="54">
        <f t="shared" ca="1" si="342"/>
        <v>0</v>
      </c>
      <c r="T768" s="5" t="str">
        <f t="shared" ca="1" si="324"/>
        <v/>
      </c>
      <c r="U768" s="152" t="str">
        <f t="shared" ca="1" si="325"/>
        <v/>
      </c>
      <c r="V768" s="152" t="str">
        <f t="shared" ca="1" si="326"/>
        <v/>
      </c>
      <c r="W768" s="153" t="str">
        <f t="shared" ca="1" si="327"/>
        <v/>
      </c>
      <c r="X768" s="153" t="str">
        <f t="shared" ca="1" si="328"/>
        <v/>
      </c>
      <c r="Y768" s="153" t="str">
        <f t="shared" ca="1" si="329"/>
        <v/>
      </c>
      <c r="Z768" s="153" t="str">
        <f t="shared" ca="1" si="330"/>
        <v/>
      </c>
      <c r="AA768" s="152" t="str">
        <f t="shared" ca="1" si="331"/>
        <v/>
      </c>
      <c r="AB768" s="152" t="str">
        <f t="shared" ca="1" si="332"/>
        <v/>
      </c>
      <c r="AC768" s="154" t="str">
        <f t="shared" ca="1" si="333"/>
        <v/>
      </c>
      <c r="AD768" s="154" t="str">
        <f t="shared" ca="1" si="334"/>
        <v/>
      </c>
      <c r="AE768" s="3">
        <f t="shared" ca="1" si="335"/>
        <v>0</v>
      </c>
      <c r="AF768" s="3">
        <f t="shared" ca="1" si="336"/>
        <v>0</v>
      </c>
      <c r="AG768" s="3" t="str">
        <f t="shared" ca="1" si="343"/>
        <v/>
      </c>
      <c r="AH768" s="4" t="str">
        <f t="shared" ca="1" si="337"/>
        <v/>
      </c>
      <c r="AI768" s="75">
        <f t="shared" ca="1" si="338"/>
        <v>-81.180141999199762</v>
      </c>
      <c r="AJ768" s="75">
        <f t="shared" ca="1" si="339"/>
        <v>-81.180141999199762</v>
      </c>
    </row>
    <row r="769" spans="1:36" ht="14.25">
      <c r="A769" s="41">
        <f t="shared" si="340"/>
        <v>703</v>
      </c>
      <c r="B769" s="150">
        <f ca="1">IF(ISNUMBER(A769),INDEX('MetaTrader Import'!$H$13:$J$5893,TRUNC(((A769-$A$39+1)-1)/3)+1,MOD((A769-$A$39+1)-1,3)+1),"")</f>
        <v>0</v>
      </c>
      <c r="C769" s="43">
        <f t="shared" ca="1" si="317"/>
        <v>19.454523567074027</v>
      </c>
      <c r="D769" s="43">
        <f t="shared" ca="1" si="318"/>
        <v>1.8926655889687938</v>
      </c>
      <c r="E769" s="43">
        <f t="shared" ca="1" si="319"/>
        <v>21.34718915604282</v>
      </c>
      <c r="F769" s="43">
        <f t="shared" ca="1" si="320"/>
        <v>2.1347189156042821</v>
      </c>
      <c r="G769" s="43">
        <f>IF(A769&lt;&gt;"",IF(A769&lt;Data!$G$11*0.25,$C$13/$G$32,IF(A769&gt;Data!$G$11*0.25,$C$13,$C$13*10)),"")</f>
        <v>2</v>
      </c>
      <c r="H769" s="43">
        <f>IF(A769&lt;&gt;"",IF(Data!$G$9="constant",$C$13,IF(Data!$G$9="squeeze",G769,F769)),"")</f>
        <v>2</v>
      </c>
      <c r="I769" s="38">
        <f ca="1">IF(ISNUMBER(A769),NORMINV(RAND(),0,IF(AND(Data!$G$9="squeeze",A769&lt;Data!$G$11*0.25),$H$32,1)*$C$30*$C$13)*($C$14*$C$12),"")</f>
        <v>6.8215477823587768E-5</v>
      </c>
      <c r="J769" s="42">
        <f ca="1">IFERROR(IF(Data!$C$6="Real",B769,I769+J768+($C$14*$C$12)*(NORMINV(RAND(),$C$15,CHOOSE($G$13,$C$13,F769,G769)))),"")</f>
        <v>1.3497906777214796</v>
      </c>
      <c r="K769" s="88">
        <f>IF(ISNUMBER(A769), IF($G$16="fixed",$G$17,MIN(H769*Data!$C$7*$C$16*0.5,$C$17*Data!$C$7))*$C$12,"")</f>
        <v>8.0000000000000007E-5</v>
      </c>
      <c r="L769" s="42">
        <f t="shared" ca="1" si="344"/>
        <v>1.3497906777214796</v>
      </c>
      <c r="M769" s="44">
        <f t="shared" ca="1" si="345"/>
        <v>1.3498306777214797</v>
      </c>
      <c r="N769" s="44">
        <f t="shared" ca="1" si="346"/>
        <v>1.3497506777214796</v>
      </c>
      <c r="O769" s="108">
        <f t="shared" ca="1" si="321"/>
        <v>-0.24937944620118907</v>
      </c>
      <c r="P769" s="102">
        <f t="shared" ca="1" si="322"/>
        <v>3.8620859810927604</v>
      </c>
      <c r="Q769" s="102">
        <f t="shared" ca="1" si="323"/>
        <v>-1.5086172545154377</v>
      </c>
      <c r="R769" s="120">
        <f t="shared" ca="1" si="341"/>
        <v>1</v>
      </c>
      <c r="S769" s="54">
        <f t="shared" ca="1" si="342"/>
        <v>0</v>
      </c>
      <c r="T769" s="5" t="str">
        <f t="shared" ca="1" si="324"/>
        <v/>
      </c>
      <c r="U769" s="152" t="str">
        <f t="shared" ca="1" si="325"/>
        <v/>
      </c>
      <c r="V769" s="152" t="str">
        <f t="shared" ca="1" si="326"/>
        <v/>
      </c>
      <c r="W769" s="153" t="str">
        <f t="shared" ca="1" si="327"/>
        <v/>
      </c>
      <c r="X769" s="153" t="str">
        <f t="shared" ca="1" si="328"/>
        <v/>
      </c>
      <c r="Y769" s="153" t="str">
        <f t="shared" ca="1" si="329"/>
        <v/>
      </c>
      <c r="Z769" s="153" t="str">
        <f t="shared" ca="1" si="330"/>
        <v/>
      </c>
      <c r="AA769" s="152" t="str">
        <f t="shared" ca="1" si="331"/>
        <v/>
      </c>
      <c r="AB769" s="152" t="str">
        <f t="shared" ca="1" si="332"/>
        <v/>
      </c>
      <c r="AC769" s="154" t="str">
        <f t="shared" ca="1" si="333"/>
        <v/>
      </c>
      <c r="AD769" s="154" t="str">
        <f t="shared" ca="1" si="334"/>
        <v/>
      </c>
      <c r="AE769" s="3">
        <f t="shared" ca="1" si="335"/>
        <v>0</v>
      </c>
      <c r="AF769" s="3">
        <f t="shared" ca="1" si="336"/>
        <v>0</v>
      </c>
      <c r="AG769" s="3" t="str">
        <f t="shared" ca="1" si="343"/>
        <v/>
      </c>
      <c r="AH769" s="4" t="str">
        <f t="shared" ca="1" si="337"/>
        <v/>
      </c>
      <c r="AI769" s="75">
        <f t="shared" ca="1" si="338"/>
        <v>-81.180141999199762</v>
      </c>
      <c r="AJ769" s="75">
        <f t="shared" ca="1" si="339"/>
        <v>-81.180141999199762</v>
      </c>
    </row>
    <row r="770" spans="1:36" ht="14.25">
      <c r="A770" s="41">
        <f t="shared" si="340"/>
        <v>704</v>
      </c>
      <c r="B770" s="150">
        <f ca="1">IF(ISNUMBER(A770),INDEX('MetaTrader Import'!$H$13:$J$5893,TRUNC(((A770-$A$39+1)-1)/3)+1,MOD((A770-$A$39+1)-1,3)+1),"")</f>
        <v>0</v>
      </c>
      <c r="C770" s="43">
        <f t="shared" ca="1" si="317"/>
        <v>21.34718915604282</v>
      </c>
      <c r="D770" s="43">
        <f t="shared" ca="1" si="318"/>
        <v>0.59979099721245532</v>
      </c>
      <c r="E770" s="43">
        <f t="shared" ca="1" si="319"/>
        <v>21.946980153255275</v>
      </c>
      <c r="F770" s="43">
        <f t="shared" ca="1" si="320"/>
        <v>2.1946980153255273</v>
      </c>
      <c r="G770" s="43">
        <f>IF(A770&lt;&gt;"",IF(A770&lt;Data!$G$11*0.25,$C$13/$G$32,IF(A770&gt;Data!$G$11*0.25,$C$13,$C$13*10)),"")</f>
        <v>2</v>
      </c>
      <c r="H770" s="43">
        <f>IF(A770&lt;&gt;"",IF(Data!$G$9="constant",$C$13,IF(Data!$G$9="squeeze",G770,F770)),"")</f>
        <v>2</v>
      </c>
      <c r="I770" s="38">
        <f ca="1">IF(ISNUMBER(A770),NORMINV(RAND(),0,IF(AND(Data!$G$9="squeeze",A770&lt;Data!$G$11*0.25),$H$32,1)*$C$30*$C$13)*($C$14*$C$12),"")</f>
        <v>-4.4540000300911074E-4</v>
      </c>
      <c r="J770" s="42">
        <f ca="1">IFERROR(IF(Data!$C$6="Real",B770,I770+J769+($C$14*$C$12)*(NORMINV(RAND(),$C$15,CHOOSE($G$13,$C$13,F770,G770)))),"")</f>
        <v>1.3495445842244835</v>
      </c>
      <c r="K770" s="88">
        <f>IF(ISNUMBER(A770), IF($G$16="fixed",$G$17,MIN(H770*Data!$C$7*$C$16*0.5,$C$17*Data!$C$7))*$C$12,"")</f>
        <v>8.0000000000000007E-5</v>
      </c>
      <c r="L770" s="42">
        <f t="shared" ca="1" si="344"/>
        <v>1.3495445842244835</v>
      </c>
      <c r="M770" s="44">
        <f t="shared" ca="1" si="345"/>
        <v>1.3495845842244836</v>
      </c>
      <c r="N770" s="44">
        <f t="shared" ca="1" si="346"/>
        <v>1.3495045842244835</v>
      </c>
      <c r="O770" s="108">
        <f t="shared" ca="1" si="321"/>
        <v>-0.42799903323892385</v>
      </c>
      <c r="P770" s="102">
        <f t="shared" ca="1" si="322"/>
        <v>3.9484391457294459</v>
      </c>
      <c r="Q770" s="102">
        <f t="shared" ca="1" si="323"/>
        <v>-1.6350021418961354</v>
      </c>
      <c r="R770" s="120">
        <f t="shared" ca="1" si="341"/>
        <v>1</v>
      </c>
      <c r="S770" s="54">
        <f t="shared" ca="1" si="342"/>
        <v>0</v>
      </c>
      <c r="T770" s="5" t="str">
        <f t="shared" ca="1" si="324"/>
        <v/>
      </c>
      <c r="U770" s="152" t="str">
        <f t="shared" ca="1" si="325"/>
        <v/>
      </c>
      <c r="V770" s="152" t="str">
        <f t="shared" ca="1" si="326"/>
        <v/>
      </c>
      <c r="W770" s="153" t="str">
        <f t="shared" ca="1" si="327"/>
        <v/>
      </c>
      <c r="X770" s="153" t="str">
        <f t="shared" ca="1" si="328"/>
        <v/>
      </c>
      <c r="Y770" s="153" t="str">
        <f t="shared" ca="1" si="329"/>
        <v/>
      </c>
      <c r="Z770" s="153" t="str">
        <f t="shared" ca="1" si="330"/>
        <v/>
      </c>
      <c r="AA770" s="152" t="str">
        <f t="shared" ca="1" si="331"/>
        <v/>
      </c>
      <c r="AB770" s="152" t="str">
        <f t="shared" ca="1" si="332"/>
        <v/>
      </c>
      <c r="AC770" s="154" t="str">
        <f t="shared" ca="1" si="333"/>
        <v/>
      </c>
      <c r="AD770" s="154" t="str">
        <f t="shared" ca="1" si="334"/>
        <v/>
      </c>
      <c r="AE770" s="3">
        <f t="shared" ca="1" si="335"/>
        <v>0</v>
      </c>
      <c r="AF770" s="3">
        <f t="shared" ca="1" si="336"/>
        <v>0</v>
      </c>
      <c r="AG770" s="3" t="str">
        <f t="shared" ca="1" si="343"/>
        <v/>
      </c>
      <c r="AH770" s="4" t="str">
        <f t="shared" ca="1" si="337"/>
        <v/>
      </c>
      <c r="AI770" s="75">
        <f t="shared" ca="1" si="338"/>
        <v>-81.180141999199762</v>
      </c>
      <c r="AJ770" s="75">
        <f t="shared" ca="1" si="339"/>
        <v>-81.180141999199762</v>
      </c>
    </row>
    <row r="771" spans="1:36" ht="14.25">
      <c r="A771" s="41">
        <f t="shared" si="340"/>
        <v>705</v>
      </c>
      <c r="B771" s="150">
        <f>IF(ISNUMBER(A771),INDEX('MetaTrader Import'!$H$13:$J$5893,TRUNC(((A771-$A$39+1)-1)/3)+1,MOD((A771-$A$39+1)-1,3)+1),"")</f>
        <v>0</v>
      </c>
      <c r="C771" s="43">
        <f t="shared" ref="C771:C834" ca="1" si="347">IF(A771&lt;&gt;"",E770,"")</f>
        <v>21.946980153255275</v>
      </c>
      <c r="D771" s="43">
        <f t="shared" ref="D771:D834" ca="1" si="348">IF(A771&lt;&gt;"",NORMINV(RAND(),($C$23-C771)*$C$28,$C$27)+NORMINV(RAND(),IF(RAND()&gt;$C$26,$C$25,0),$C$27),"")</f>
        <v>0.59898962026786684</v>
      </c>
      <c r="E771" s="43">
        <f t="shared" ref="E771:E834" ca="1" si="349">IF(A771&lt;&gt;"",C771+D771,"")</f>
        <v>22.54596977352314</v>
      </c>
      <c r="F771" s="43">
        <f t="shared" ref="F771:F834" ca="1" si="350">IF(A771&lt;&gt;"",$C$13*ABS(E771)/$C$23,"")</f>
        <v>2.254596977352314</v>
      </c>
      <c r="G771" s="43">
        <f>IF(A771&lt;&gt;"",IF(A771&lt;Data!$G$11*0.25,$C$13/$G$32,IF(A771&gt;Data!$G$11*0.25,$C$13,$C$13*10)),"")</f>
        <v>2</v>
      </c>
      <c r="H771" s="43">
        <f>IF(A771&lt;&gt;"",IF(Data!$G$9="constant",$C$13,IF(Data!$G$9="squeeze",G771,F771)),"")</f>
        <v>2</v>
      </c>
      <c r="I771" s="38">
        <f ca="1">IF(ISNUMBER(A771),NORMINV(RAND(),0,IF(AND(Data!$G$9="squeeze",A771&lt;Data!$G$11*0.25),$H$32,1)*$C$30*$C$13)*($C$14*$C$12),"")</f>
        <v>3.4517620957739812E-4</v>
      </c>
      <c r="J771" s="42">
        <f ca="1">IFERROR(IF(Data!$C$6="Real",B771,I771+J770+($C$14*$C$12)*(NORMINV(RAND(),$C$15,CHOOSE($G$13,$C$13,F771,G771)))),"")</f>
        <v>1.3498288355118762</v>
      </c>
      <c r="K771" s="88">
        <f>IF(ISNUMBER(A771), IF($G$16="fixed",$G$17,MIN(H771*Data!$C$7*$C$16*0.5,$C$17*Data!$C$7))*$C$12,"")</f>
        <v>8.0000000000000007E-5</v>
      </c>
      <c r="L771" s="42">
        <f t="shared" ca="1" si="344"/>
        <v>1.3498288355118762</v>
      </c>
      <c r="M771" s="44">
        <f t="shared" ca="1" si="345"/>
        <v>1.3498688355118762</v>
      </c>
      <c r="N771" s="44">
        <f t="shared" ca="1" si="346"/>
        <v>1.3497888355118761</v>
      </c>
      <c r="O771" s="108">
        <f t="shared" ref="O771:O834" ca="1" si="351">IF(ISNUMBER(A771),$G$12*SLOPE(L757:L771,A757:A771),"")</f>
        <v>-0.47697837536202808</v>
      </c>
      <c r="P771" s="102">
        <f t="shared" ref="P771:P834" ca="1" si="352">IF(ISNUMBER(A771),STDEV(L757:L771)*$G$12,"")</f>
        <v>3.9558203346412171</v>
      </c>
      <c r="Q771" s="102">
        <f t="shared" ref="Q771:Q834" ca="1" si="353">IF(ISNUMBER(A771),SLOPE(P757:P771,A757:A771),"")</f>
        <v>-1.6723779933259273</v>
      </c>
      <c r="R771" s="120">
        <f t="shared" ca="1" si="341"/>
        <v>1</v>
      </c>
      <c r="S771" s="54">
        <f t="shared" ca="1" si="342"/>
        <v>0</v>
      </c>
      <c r="T771" s="5" t="str">
        <f t="shared" ref="T771:T834" ca="1" si="354">IF(ISNUMBER(A771),IF(S771=1,L771,IF(AG770="Y","",IF(ISNUMBER(T770),T770,""))),"")</f>
        <v/>
      </c>
      <c r="U771" s="152" t="str">
        <f t="shared" ref="U771:U834" ca="1" si="355">IF(NOT(ISNUMBER(T771)),"",IF(S771=1,T771,IF(M771&gt;U770,M771,IF(ISNUMBER(U770),U770,""))))</f>
        <v/>
      </c>
      <c r="V771" s="152" t="str">
        <f t="shared" ref="V771:V834" ca="1" si="356">IF(NOT(ISNUMBER(T771)),"",IF(S771=1,T771,IF(N771&lt;V770,N771,IF(ISNUMBER(V770),V770,""))))</f>
        <v/>
      </c>
      <c r="W771" s="153" t="str">
        <f t="shared" ref="W771:W834" ca="1" si="357">IF(NOT(ISNUMBER(T771)),"",MIN($F$24,IF(TRUNC((U771-T771)/$E$24*$G$12)+0&gt;IF(ISNUMBER(W770),W770,0),TRUNC((U771-T771)/$E$24*$G$12)+0,IF(ISNUMBER(W770),W770,0))))</f>
        <v/>
      </c>
      <c r="X771" s="153" t="str">
        <f t="shared" ref="X771:X834" ca="1" si="358">IF(NOT(ISNUMBER(T771)),"",MIN($F$24,IF(-TRUNC((V771-T771)/$E$24*$G$12)+0&gt;IF(ISNUMBER(X770),X770,0),-TRUNC((V771-T771)/$E$24*$G$12)+0,IF(ISNUMBER(X770),X770,0))))</f>
        <v/>
      </c>
      <c r="Y771" s="153" t="str">
        <f t="shared" ref="Y771:Y834" ca="1" si="359">IF(ISNUMBER(W771),(IF(W771=0,0,1))*IF(ABS($I$24)=2,POWER(2,W771-1),W771)*SIGN($I$24)*$K$24,"")</f>
        <v/>
      </c>
      <c r="Z771" s="153" t="str">
        <f t="shared" ref="Z771:Z834" ca="1" si="360">IF(ISNUMBER(X771),(IF(X771=0,0,1))*IF(ABS($I$24)=2,POWER(2,X771-1),X771)*SIGN($I$24)*$K$24,"")</f>
        <v/>
      </c>
      <c r="AA771" s="152" t="str">
        <f t="shared" ref="AA771:AA834" ca="1" si="361">IF(OR(NOT(ISNUMBER(T771)),W771&lt;1),"",IF(OR(NOT(ISNUMBER(W770)),W770=0),IF(SIGN(Y771)=1,M771,N771),(Y770*AA770+(Y771-Y770)*IF(SIGN(Y771)=1,M771,N771))/Y771))</f>
        <v/>
      </c>
      <c r="AB771" s="152" t="str">
        <f t="shared" ref="AB771:AB834" ca="1" si="362">IF(OR(NOT(ISNUMBER(T771)),X771&lt;1),"",IF(OR(NOT(ISNUMBER(X770)),X770=0),IF(SIGN(Z771)=1,N771,M771),(Z770*AB770+(Z771-Z770)*IF(SIGN(Z771)=1,N771,M771))/Z771))</f>
        <v/>
      </c>
      <c r="AC771" s="154" t="str">
        <f t="shared" ref="AC771:AC834" ca="1" si="363">IFERROR(-SIGN(Y771)*(AA771-IF(SIGN(Y771)=1,N771,M771))*$G$12*ABS(Y771),"")</f>
        <v/>
      </c>
      <c r="AD771" s="154" t="str">
        <f t="shared" ref="AD771:AD834" ca="1" si="364">IFERROR(SIGN(Z771)*(AB771-IF(SIGN(Z771)=1,M771,N771))*$G$12*ABS(Z771),"")</f>
        <v/>
      </c>
      <c r="AE771" s="3">
        <f t="shared" ref="AE771:AE834" ca="1" si="365">IF(ISNUMBER(A771),IFERROR((IF(ISNUMBER(AC771),AC771,0)+IF(ISNUMBER(AD771),AD771,0))/(ABS(Y771)+ABS(Z771)),0),"")</f>
        <v>0</v>
      </c>
      <c r="AF771" s="3">
        <f t="shared" ref="AF771:AF834" ca="1" si="366">IF(ISNUMBER(A771),IF(ISNUMBER(AC771),AC771,0)+IF(ISNUMBER(AD771),AD771,0),"")</f>
        <v>0</v>
      </c>
      <c r="AG771" s="3" t="str">
        <f t="shared" ca="1" si="343"/>
        <v/>
      </c>
      <c r="AH771" s="4" t="str">
        <f t="shared" ref="AH771:AH834" ca="1" si="367">IF(AG771="y",AF771*10*$C$11,"")</f>
        <v/>
      </c>
      <c r="AI771" s="75">
        <f t="shared" ref="AI771:AI834" ca="1" si="368">IF(ISNUMBER(A771),IF(ISNUMBER(AH771),AJ771,AF771*10*$C$11+AJ771),"")</f>
        <v>-81.180141999199762</v>
      </c>
      <c r="AJ771" s="75">
        <f t="shared" ref="AJ771:AJ834" ca="1" si="369">IF(ISNUMBER(A771),AJ770+IF(ISNUMBER(AH771),AH771,0),"")</f>
        <v>-81.180141999199762</v>
      </c>
    </row>
    <row r="772" spans="1:36" ht="14.25">
      <c r="A772" s="41">
        <f t="shared" ref="A772:A835" si="370">IFERROR(IF(A771+1&gt;$C$19,"",A771+1),"")</f>
        <v>706</v>
      </c>
      <c r="B772" s="150">
        <f ca="1">IF(ISNUMBER(A772),INDEX('MetaTrader Import'!$H$13:$J$5893,TRUNC(((A772-$A$39+1)-1)/3)+1,MOD((A772-$A$39+1)-1,3)+1),"")</f>
        <v>0</v>
      </c>
      <c r="C772" s="43">
        <f t="shared" ca="1" si="347"/>
        <v>22.54596977352314</v>
      </c>
      <c r="D772" s="43">
        <f t="shared" ca="1" si="348"/>
        <v>-1.0329141710427068</v>
      </c>
      <c r="E772" s="43">
        <f t="shared" ca="1" si="349"/>
        <v>21.513055602480435</v>
      </c>
      <c r="F772" s="43">
        <f t="shared" ca="1" si="350"/>
        <v>2.1513055602480433</v>
      </c>
      <c r="G772" s="43">
        <f>IF(A772&lt;&gt;"",IF(A772&lt;Data!$G$11*0.25,$C$13/$G$32,IF(A772&gt;Data!$G$11*0.25,$C$13,$C$13*10)),"")</f>
        <v>2</v>
      </c>
      <c r="H772" s="43">
        <f>IF(A772&lt;&gt;"",IF(Data!$G$9="constant",$C$13,IF(Data!$G$9="squeeze",G772,F772)),"")</f>
        <v>2</v>
      </c>
      <c r="I772" s="38">
        <f ca="1">IF(ISNUMBER(A772),NORMINV(RAND(),0,IF(AND(Data!$G$9="squeeze",A772&lt;Data!$G$11*0.25),$H$32,1)*$C$30*$C$13)*($C$14*$C$12),"")</f>
        <v>-1.0418686536781611E-3</v>
      </c>
      <c r="J772" s="42">
        <f ca="1">IFERROR(IF(Data!$C$6="Real",B772,I772+J771+($C$14*$C$12)*(NORMINV(RAND(),$C$15,CHOOSE($G$13,$C$13,F772,G772)))),"")</f>
        <v>1.3491043626953445</v>
      </c>
      <c r="K772" s="88">
        <f>IF(ISNUMBER(A772), IF($G$16="fixed",$G$17,MIN(H772*Data!$C$7*$C$16*0.5,$C$17*Data!$C$7))*$C$12,"")</f>
        <v>8.0000000000000007E-5</v>
      </c>
      <c r="L772" s="42">
        <f t="shared" ca="1" si="344"/>
        <v>1.3491043626953445</v>
      </c>
      <c r="M772" s="44">
        <f t="shared" ca="1" si="345"/>
        <v>1.3491443626953445</v>
      </c>
      <c r="N772" s="44">
        <f t="shared" ca="1" si="346"/>
        <v>1.3490643626953445</v>
      </c>
      <c r="O772" s="108">
        <f t="shared" ca="1" si="351"/>
        <v>-0.67408836888675572</v>
      </c>
      <c r="P772" s="102">
        <f t="shared" ca="1" si="352"/>
        <v>4.5020938970001581</v>
      </c>
      <c r="Q772" s="102">
        <f t="shared" ca="1" si="353"/>
        <v>-1.6086744132698205</v>
      </c>
      <c r="R772" s="120">
        <f t="shared" ref="R772:R835" ca="1" si="371">IF(ISNUMBER(A772),R771+S771,"")</f>
        <v>1</v>
      </c>
      <c r="S772" s="54">
        <f t="shared" ref="S772:S835" ca="1" si="372">IF(ISNUMBER(A772),IF(AND(R772&lt;$M$24,Q772&lt;$F$28,ABS(O772)&lt;$F$27,P772&lt;$F$26,NOT(ISNUMBER(T771))),1,0),"")</f>
        <v>0</v>
      </c>
      <c r="T772" s="5" t="str">
        <f t="shared" ca="1" si="354"/>
        <v/>
      </c>
      <c r="U772" s="152" t="str">
        <f t="shared" ca="1" si="355"/>
        <v/>
      </c>
      <c r="V772" s="152" t="str">
        <f t="shared" ca="1" si="356"/>
        <v/>
      </c>
      <c r="W772" s="153" t="str">
        <f t="shared" ca="1" si="357"/>
        <v/>
      </c>
      <c r="X772" s="153" t="str">
        <f t="shared" ca="1" si="358"/>
        <v/>
      </c>
      <c r="Y772" s="153" t="str">
        <f t="shared" ca="1" si="359"/>
        <v/>
      </c>
      <c r="Z772" s="153" t="str">
        <f t="shared" ca="1" si="360"/>
        <v/>
      </c>
      <c r="AA772" s="152" t="str">
        <f t="shared" ca="1" si="361"/>
        <v/>
      </c>
      <c r="AB772" s="152" t="str">
        <f t="shared" ca="1" si="362"/>
        <v/>
      </c>
      <c r="AC772" s="154" t="str">
        <f t="shared" ca="1" si="363"/>
        <v/>
      </c>
      <c r="AD772" s="154" t="str">
        <f t="shared" ca="1" si="364"/>
        <v/>
      </c>
      <c r="AE772" s="3">
        <f t="shared" ca="1" si="365"/>
        <v>0</v>
      </c>
      <c r="AF772" s="3">
        <f t="shared" ca="1" si="366"/>
        <v>0</v>
      </c>
      <c r="AG772" s="3" t="str">
        <f t="shared" ref="AG772:AG835" ca="1" si="373">IF(NOT(ISNUMBER(T772)),"",IF(OR(AF772&gt;$G$24,AF772&lt;-$H$24,A772+1&gt;$C$19),"Y","N"))</f>
        <v/>
      </c>
      <c r="AH772" s="4" t="str">
        <f t="shared" ca="1" si="367"/>
        <v/>
      </c>
      <c r="AI772" s="75">
        <f t="shared" ca="1" si="368"/>
        <v>-81.180141999199762</v>
      </c>
      <c r="AJ772" s="75">
        <f t="shared" ca="1" si="369"/>
        <v>-81.180141999199762</v>
      </c>
    </row>
    <row r="773" spans="1:36" ht="14.25">
      <c r="A773" s="41">
        <f t="shared" si="370"/>
        <v>707</v>
      </c>
      <c r="B773" s="150">
        <f ca="1">IF(ISNUMBER(A773),INDEX('MetaTrader Import'!$H$13:$J$5893,TRUNC(((A773-$A$39+1)-1)/3)+1,MOD((A773-$A$39+1)-1,3)+1),"")</f>
        <v>0</v>
      </c>
      <c r="C773" s="43">
        <f t="shared" ca="1" si="347"/>
        <v>21.513055602480435</v>
      </c>
      <c r="D773" s="43">
        <f t="shared" ca="1" si="348"/>
        <v>-0.14926007023260277</v>
      </c>
      <c r="E773" s="43">
        <f t="shared" ca="1" si="349"/>
        <v>21.363795532247831</v>
      </c>
      <c r="F773" s="43">
        <f t="shared" ca="1" si="350"/>
        <v>2.1363795532247831</v>
      </c>
      <c r="G773" s="43">
        <f>IF(A773&lt;&gt;"",IF(A773&lt;Data!$G$11*0.25,$C$13/$G$32,IF(A773&gt;Data!$G$11*0.25,$C$13,$C$13*10)),"")</f>
        <v>2</v>
      </c>
      <c r="H773" s="43">
        <f>IF(A773&lt;&gt;"",IF(Data!$G$9="constant",$C$13,IF(Data!$G$9="squeeze",G773,F773)),"")</f>
        <v>2</v>
      </c>
      <c r="I773" s="38">
        <f ca="1">IF(ISNUMBER(A773),NORMINV(RAND(),0,IF(AND(Data!$G$9="squeeze",A773&lt;Data!$G$11*0.25),$H$32,1)*$C$30*$C$13)*($C$14*$C$12),"")</f>
        <v>-3.6295335189804109E-4</v>
      </c>
      <c r="J773" s="42">
        <f ca="1">IFERROR(IF(Data!$C$6="Real",B773,I773+J772+($C$14*$C$12)*(NORMINV(RAND(),$C$15,CHOOSE($G$13,$C$13,F773,G773)))),"")</f>
        <v>1.3482163589401281</v>
      </c>
      <c r="K773" s="88">
        <f>IF(ISNUMBER(A773), IF($G$16="fixed",$G$17,MIN(H773*Data!$C$7*$C$16*0.5,$C$17*Data!$C$7))*$C$12,"")</f>
        <v>8.0000000000000007E-5</v>
      </c>
      <c r="L773" s="42">
        <f t="shared" ca="1" si="344"/>
        <v>1.3482163589401281</v>
      </c>
      <c r="M773" s="44">
        <f t="shared" ca="1" si="345"/>
        <v>1.3482563589401282</v>
      </c>
      <c r="N773" s="44">
        <f t="shared" ca="1" si="346"/>
        <v>1.3481763589401281</v>
      </c>
      <c r="O773" s="108">
        <f t="shared" ca="1" si="351"/>
        <v>-1.0715065954813863</v>
      </c>
      <c r="P773" s="102">
        <f t="shared" ca="1" si="352"/>
        <v>6.2157517487967233</v>
      </c>
      <c r="Q773" s="102">
        <f t="shared" ca="1" si="353"/>
        <v>-1.4246719148721934</v>
      </c>
      <c r="R773" s="120">
        <f t="shared" ca="1" si="371"/>
        <v>1</v>
      </c>
      <c r="S773" s="54">
        <f t="shared" ca="1" si="372"/>
        <v>0</v>
      </c>
      <c r="T773" s="5" t="str">
        <f t="shared" ca="1" si="354"/>
        <v/>
      </c>
      <c r="U773" s="152" t="str">
        <f t="shared" ca="1" si="355"/>
        <v/>
      </c>
      <c r="V773" s="152" t="str">
        <f t="shared" ca="1" si="356"/>
        <v/>
      </c>
      <c r="W773" s="153" t="str">
        <f t="shared" ca="1" si="357"/>
        <v/>
      </c>
      <c r="X773" s="153" t="str">
        <f t="shared" ca="1" si="358"/>
        <v/>
      </c>
      <c r="Y773" s="153" t="str">
        <f t="shared" ca="1" si="359"/>
        <v/>
      </c>
      <c r="Z773" s="153" t="str">
        <f t="shared" ca="1" si="360"/>
        <v/>
      </c>
      <c r="AA773" s="152" t="str">
        <f t="shared" ca="1" si="361"/>
        <v/>
      </c>
      <c r="AB773" s="152" t="str">
        <f t="shared" ca="1" si="362"/>
        <v/>
      </c>
      <c r="AC773" s="154" t="str">
        <f t="shared" ca="1" si="363"/>
        <v/>
      </c>
      <c r="AD773" s="154" t="str">
        <f t="shared" ca="1" si="364"/>
        <v/>
      </c>
      <c r="AE773" s="3">
        <f t="shared" ca="1" si="365"/>
        <v>0</v>
      </c>
      <c r="AF773" s="3">
        <f t="shared" ca="1" si="366"/>
        <v>0</v>
      </c>
      <c r="AG773" s="3" t="str">
        <f t="shared" ca="1" si="373"/>
        <v/>
      </c>
      <c r="AH773" s="4" t="str">
        <f t="shared" ca="1" si="367"/>
        <v/>
      </c>
      <c r="AI773" s="75">
        <f t="shared" ca="1" si="368"/>
        <v>-81.180141999199762</v>
      </c>
      <c r="AJ773" s="75">
        <f t="shared" ca="1" si="369"/>
        <v>-81.180141999199762</v>
      </c>
    </row>
    <row r="774" spans="1:36" ht="14.25">
      <c r="A774" s="41">
        <f t="shared" si="370"/>
        <v>708</v>
      </c>
      <c r="B774" s="150">
        <f>IF(ISNUMBER(A774),INDEX('MetaTrader Import'!$H$13:$J$5893,TRUNC(((A774-$A$39+1)-1)/3)+1,MOD((A774-$A$39+1)-1,3)+1),"")</f>
        <v>0</v>
      </c>
      <c r="C774" s="43">
        <f t="shared" ca="1" si="347"/>
        <v>21.363795532247831</v>
      </c>
      <c r="D774" s="43">
        <f t="shared" ca="1" si="348"/>
        <v>-1.1909000404312446</v>
      </c>
      <c r="E774" s="43">
        <f t="shared" ca="1" si="349"/>
        <v>20.172895491816586</v>
      </c>
      <c r="F774" s="43">
        <f t="shared" ca="1" si="350"/>
        <v>2.0172895491816587</v>
      </c>
      <c r="G774" s="43">
        <f>IF(A774&lt;&gt;"",IF(A774&lt;Data!$G$11*0.25,$C$13/$G$32,IF(A774&gt;Data!$G$11*0.25,$C$13,$C$13*10)),"")</f>
        <v>2</v>
      </c>
      <c r="H774" s="43">
        <f>IF(A774&lt;&gt;"",IF(Data!$G$9="constant",$C$13,IF(Data!$G$9="squeeze",G774,F774)),"")</f>
        <v>2</v>
      </c>
      <c r="I774" s="38">
        <f ca="1">IF(ISNUMBER(A774),NORMINV(RAND(),0,IF(AND(Data!$G$9="squeeze",A774&lt;Data!$G$11*0.25),$H$32,1)*$C$30*$C$13)*($C$14*$C$12),"")</f>
        <v>-8.4758904366741316E-4</v>
      </c>
      <c r="J774" s="42">
        <f ca="1">IFERROR(IF(Data!$C$6="Real",B774,I774+J773+($C$14*$C$12)*(NORMINV(RAND(),$C$15,CHOOSE($G$13,$C$13,F774,G774)))),"")</f>
        <v>1.3466549989421006</v>
      </c>
      <c r="K774" s="88">
        <f>IF(ISNUMBER(A774), IF($G$16="fixed",$G$17,MIN(H774*Data!$C$7*$C$16*0.5,$C$17*Data!$C$7))*$C$12,"")</f>
        <v>8.0000000000000007E-5</v>
      </c>
      <c r="L774" s="42">
        <f t="shared" ref="L774:L837" ca="1" si="374">IFERROR(J774,"")</f>
        <v>1.3466549989421006</v>
      </c>
      <c r="M774" s="44">
        <f t="shared" ref="M774:M837" ca="1" si="375">IFERROR(L774+K774*0.5,"")</f>
        <v>1.3466949989421007</v>
      </c>
      <c r="N774" s="44">
        <f t="shared" ref="N774:N837" ca="1" si="376">IFERROR(L774-K774*0.5,"")</f>
        <v>1.3466149989421006</v>
      </c>
      <c r="O774" s="108">
        <f t="shared" ca="1" si="351"/>
        <v>-1.6556644093466291</v>
      </c>
      <c r="P774" s="102">
        <f t="shared" ca="1" si="352"/>
        <v>9.883349293994371</v>
      </c>
      <c r="Q774" s="102">
        <f t="shared" ca="1" si="353"/>
        <v>-1.0827968020621324</v>
      </c>
      <c r="R774" s="120">
        <f t="shared" ca="1" si="371"/>
        <v>1</v>
      </c>
      <c r="S774" s="54">
        <f t="shared" ca="1" si="372"/>
        <v>0</v>
      </c>
      <c r="T774" s="5" t="str">
        <f t="shared" ca="1" si="354"/>
        <v/>
      </c>
      <c r="U774" s="152" t="str">
        <f t="shared" ca="1" si="355"/>
        <v/>
      </c>
      <c r="V774" s="152" t="str">
        <f t="shared" ca="1" si="356"/>
        <v/>
      </c>
      <c r="W774" s="153" t="str">
        <f t="shared" ca="1" si="357"/>
        <v/>
      </c>
      <c r="X774" s="153" t="str">
        <f t="shared" ca="1" si="358"/>
        <v/>
      </c>
      <c r="Y774" s="153" t="str">
        <f t="shared" ca="1" si="359"/>
        <v/>
      </c>
      <c r="Z774" s="153" t="str">
        <f t="shared" ca="1" si="360"/>
        <v/>
      </c>
      <c r="AA774" s="152" t="str">
        <f t="shared" ca="1" si="361"/>
        <v/>
      </c>
      <c r="AB774" s="152" t="str">
        <f t="shared" ca="1" si="362"/>
        <v/>
      </c>
      <c r="AC774" s="154" t="str">
        <f t="shared" ca="1" si="363"/>
        <v/>
      </c>
      <c r="AD774" s="154" t="str">
        <f t="shared" ca="1" si="364"/>
        <v/>
      </c>
      <c r="AE774" s="3">
        <f t="shared" ca="1" si="365"/>
        <v>0</v>
      </c>
      <c r="AF774" s="3">
        <f t="shared" ca="1" si="366"/>
        <v>0</v>
      </c>
      <c r="AG774" s="3" t="str">
        <f t="shared" ca="1" si="373"/>
        <v/>
      </c>
      <c r="AH774" s="4" t="str">
        <f t="shared" ca="1" si="367"/>
        <v/>
      </c>
      <c r="AI774" s="75">
        <f t="shared" ca="1" si="368"/>
        <v>-81.180141999199762</v>
      </c>
      <c r="AJ774" s="75">
        <f t="shared" ca="1" si="369"/>
        <v>-81.180141999199762</v>
      </c>
    </row>
    <row r="775" spans="1:36" ht="14.25">
      <c r="A775" s="41">
        <f t="shared" si="370"/>
        <v>709</v>
      </c>
      <c r="B775" s="150">
        <f ca="1">IF(ISNUMBER(A775),INDEX('MetaTrader Import'!$H$13:$J$5893,TRUNC(((A775-$A$39+1)-1)/3)+1,MOD((A775-$A$39+1)-1,3)+1),"")</f>
        <v>0</v>
      </c>
      <c r="C775" s="43">
        <f t="shared" ca="1" si="347"/>
        <v>20.172895491816586</v>
      </c>
      <c r="D775" s="43">
        <f t="shared" ca="1" si="348"/>
        <v>-0.90257545825106755</v>
      </c>
      <c r="E775" s="43">
        <f t="shared" ca="1" si="349"/>
        <v>19.270320033565518</v>
      </c>
      <c r="F775" s="43">
        <f t="shared" ca="1" si="350"/>
        <v>1.9270320033565518</v>
      </c>
      <c r="G775" s="43">
        <f>IF(A775&lt;&gt;"",IF(A775&lt;Data!$G$11*0.25,$C$13/$G$32,IF(A775&gt;Data!$G$11*0.25,$C$13,$C$13*10)),"")</f>
        <v>2</v>
      </c>
      <c r="H775" s="43">
        <f>IF(A775&lt;&gt;"",IF(Data!$G$9="constant",$C$13,IF(Data!$G$9="squeeze",G775,F775)),"")</f>
        <v>2</v>
      </c>
      <c r="I775" s="38">
        <f ca="1">IF(ISNUMBER(A775),NORMINV(RAND(),0,IF(AND(Data!$G$9="squeeze",A775&lt;Data!$G$11*0.25),$H$32,1)*$C$30*$C$13)*($C$14*$C$12),"")</f>
        <v>-5.7405046309235244E-4</v>
      </c>
      <c r="J775" s="42">
        <f ca="1">IFERROR(IF(Data!$C$6="Real",B775,I775+J774+($C$14*$C$12)*(NORMINV(RAND(),$C$15,CHOOSE($G$13,$C$13,F775,G775)))),"")</f>
        <v>1.3463000808510754</v>
      </c>
      <c r="K775" s="88">
        <f>IF(ISNUMBER(A775), IF($G$16="fixed",$G$17,MIN(H775*Data!$C$7*$C$16*0.5,$C$17*Data!$C$7))*$C$12,"")</f>
        <v>8.0000000000000007E-5</v>
      </c>
      <c r="L775" s="42">
        <f t="shared" ca="1" si="374"/>
        <v>1.3463000808510754</v>
      </c>
      <c r="M775" s="44">
        <f t="shared" ca="1" si="375"/>
        <v>1.3463400808510755</v>
      </c>
      <c r="N775" s="44">
        <f t="shared" ca="1" si="376"/>
        <v>1.3462600808510754</v>
      </c>
      <c r="O775" s="108">
        <f t="shared" ca="1" si="351"/>
        <v>-2.1874216393960588</v>
      </c>
      <c r="P775" s="102">
        <f t="shared" ca="1" si="352"/>
        <v>12.519893686708262</v>
      </c>
      <c r="Q775" s="102">
        <f t="shared" ca="1" si="353"/>
        <v>-0.64169141036732336</v>
      </c>
      <c r="R775" s="120">
        <f t="shared" ca="1" si="371"/>
        <v>1</v>
      </c>
      <c r="S775" s="54">
        <f t="shared" ca="1" si="372"/>
        <v>0</v>
      </c>
      <c r="T775" s="5" t="str">
        <f t="shared" ca="1" si="354"/>
        <v/>
      </c>
      <c r="U775" s="152" t="str">
        <f t="shared" ca="1" si="355"/>
        <v/>
      </c>
      <c r="V775" s="152" t="str">
        <f t="shared" ca="1" si="356"/>
        <v/>
      </c>
      <c r="W775" s="153" t="str">
        <f t="shared" ca="1" si="357"/>
        <v/>
      </c>
      <c r="X775" s="153" t="str">
        <f t="shared" ca="1" si="358"/>
        <v/>
      </c>
      <c r="Y775" s="153" t="str">
        <f t="shared" ca="1" si="359"/>
        <v/>
      </c>
      <c r="Z775" s="153" t="str">
        <f t="shared" ca="1" si="360"/>
        <v/>
      </c>
      <c r="AA775" s="152" t="str">
        <f t="shared" ca="1" si="361"/>
        <v/>
      </c>
      <c r="AB775" s="152" t="str">
        <f t="shared" ca="1" si="362"/>
        <v/>
      </c>
      <c r="AC775" s="154" t="str">
        <f t="shared" ca="1" si="363"/>
        <v/>
      </c>
      <c r="AD775" s="154" t="str">
        <f t="shared" ca="1" si="364"/>
        <v/>
      </c>
      <c r="AE775" s="3">
        <f t="shared" ca="1" si="365"/>
        <v>0</v>
      </c>
      <c r="AF775" s="3">
        <f t="shared" ca="1" si="366"/>
        <v>0</v>
      </c>
      <c r="AG775" s="3" t="str">
        <f t="shared" ca="1" si="373"/>
        <v/>
      </c>
      <c r="AH775" s="4" t="str">
        <f t="shared" ca="1" si="367"/>
        <v/>
      </c>
      <c r="AI775" s="75">
        <f t="shared" ca="1" si="368"/>
        <v>-81.180141999199762</v>
      </c>
      <c r="AJ775" s="75">
        <f t="shared" ca="1" si="369"/>
        <v>-81.180141999199762</v>
      </c>
    </row>
    <row r="776" spans="1:36" ht="14.25">
      <c r="A776" s="41">
        <f t="shared" si="370"/>
        <v>710</v>
      </c>
      <c r="B776" s="150">
        <f ca="1">IF(ISNUMBER(A776),INDEX('MetaTrader Import'!$H$13:$J$5893,TRUNC(((A776-$A$39+1)-1)/3)+1,MOD((A776-$A$39+1)-1,3)+1),"")</f>
        <v>0</v>
      </c>
      <c r="C776" s="43">
        <f t="shared" ca="1" si="347"/>
        <v>19.270320033565518</v>
      </c>
      <c r="D776" s="43">
        <f t="shared" ca="1" si="348"/>
        <v>1.0600223676523963</v>
      </c>
      <c r="E776" s="43">
        <f t="shared" ca="1" si="349"/>
        <v>20.330342401217916</v>
      </c>
      <c r="F776" s="43">
        <f t="shared" ca="1" si="350"/>
        <v>2.0330342401217916</v>
      </c>
      <c r="G776" s="43">
        <f>IF(A776&lt;&gt;"",IF(A776&lt;Data!$G$11*0.25,$C$13/$G$32,IF(A776&gt;Data!$G$11*0.25,$C$13,$C$13*10)),"")</f>
        <v>2</v>
      </c>
      <c r="H776" s="43">
        <f>IF(A776&lt;&gt;"",IF(Data!$G$9="constant",$C$13,IF(Data!$G$9="squeeze",G776,F776)),"")</f>
        <v>2</v>
      </c>
      <c r="I776" s="38">
        <f ca="1">IF(ISNUMBER(A776),NORMINV(RAND(),0,IF(AND(Data!$G$9="squeeze",A776&lt;Data!$G$11*0.25),$H$32,1)*$C$30*$C$13)*($C$14*$C$12),"")</f>
        <v>-3.1604216333271865E-4</v>
      </c>
      <c r="J776" s="42">
        <f ca="1">IFERROR(IF(Data!$C$6="Real",B776,I776+J775+($C$14*$C$12)*(NORMINV(RAND(),$C$15,CHOOSE($G$13,$C$13,F776,G776)))),"")</f>
        <v>1.3458102571420603</v>
      </c>
      <c r="K776" s="88">
        <f>IF(ISNUMBER(A776), IF($G$16="fixed",$G$17,MIN(H776*Data!$C$7*$C$16*0.5,$C$17*Data!$C$7))*$C$12,"")</f>
        <v>8.0000000000000007E-5</v>
      </c>
      <c r="L776" s="42">
        <f t="shared" ca="1" si="374"/>
        <v>1.3458102571420603</v>
      </c>
      <c r="M776" s="44">
        <f t="shared" ca="1" si="375"/>
        <v>1.3458502571420603</v>
      </c>
      <c r="N776" s="44">
        <f t="shared" ca="1" si="376"/>
        <v>1.3457702571420602</v>
      </c>
      <c r="O776" s="108">
        <f t="shared" ca="1" si="351"/>
        <v>-2.757724870978592</v>
      </c>
      <c r="P776" s="102">
        <f t="shared" ca="1" si="352"/>
        <v>14.969756300306102</v>
      </c>
      <c r="Q776" s="102">
        <f t="shared" ca="1" si="353"/>
        <v>-0.14473760757114509</v>
      </c>
      <c r="R776" s="120">
        <f t="shared" ca="1" si="371"/>
        <v>1</v>
      </c>
      <c r="S776" s="54">
        <f t="shared" ca="1" si="372"/>
        <v>0</v>
      </c>
      <c r="T776" s="5" t="str">
        <f t="shared" ca="1" si="354"/>
        <v/>
      </c>
      <c r="U776" s="152" t="str">
        <f t="shared" ca="1" si="355"/>
        <v/>
      </c>
      <c r="V776" s="152" t="str">
        <f t="shared" ca="1" si="356"/>
        <v/>
      </c>
      <c r="W776" s="153" t="str">
        <f t="shared" ca="1" si="357"/>
        <v/>
      </c>
      <c r="X776" s="153" t="str">
        <f t="shared" ca="1" si="358"/>
        <v/>
      </c>
      <c r="Y776" s="153" t="str">
        <f t="shared" ca="1" si="359"/>
        <v/>
      </c>
      <c r="Z776" s="153" t="str">
        <f t="shared" ca="1" si="360"/>
        <v/>
      </c>
      <c r="AA776" s="152" t="str">
        <f t="shared" ca="1" si="361"/>
        <v/>
      </c>
      <c r="AB776" s="152" t="str">
        <f t="shared" ca="1" si="362"/>
        <v/>
      </c>
      <c r="AC776" s="154" t="str">
        <f t="shared" ca="1" si="363"/>
        <v/>
      </c>
      <c r="AD776" s="154" t="str">
        <f t="shared" ca="1" si="364"/>
        <v/>
      </c>
      <c r="AE776" s="3">
        <f t="shared" ca="1" si="365"/>
        <v>0</v>
      </c>
      <c r="AF776" s="3">
        <f t="shared" ca="1" si="366"/>
        <v>0</v>
      </c>
      <c r="AG776" s="3" t="str">
        <f t="shared" ca="1" si="373"/>
        <v/>
      </c>
      <c r="AH776" s="4" t="str">
        <f t="shared" ca="1" si="367"/>
        <v/>
      </c>
      <c r="AI776" s="75">
        <f t="shared" ca="1" si="368"/>
        <v>-81.180141999199762</v>
      </c>
      <c r="AJ776" s="75">
        <f t="shared" ca="1" si="369"/>
        <v>-81.180141999199762</v>
      </c>
    </row>
    <row r="777" spans="1:36" ht="14.25">
      <c r="A777" s="41">
        <f t="shared" si="370"/>
        <v>711</v>
      </c>
      <c r="B777" s="150">
        <f>IF(ISNUMBER(A777),INDEX('MetaTrader Import'!$H$13:$J$5893,TRUNC(((A777-$A$39+1)-1)/3)+1,MOD((A777-$A$39+1)-1,3)+1),"")</f>
        <v>0</v>
      </c>
      <c r="C777" s="43">
        <f t="shared" ca="1" si="347"/>
        <v>20.330342401217916</v>
      </c>
      <c r="D777" s="43">
        <f t="shared" ca="1" si="348"/>
        <v>-1.2887496962624145</v>
      </c>
      <c r="E777" s="43">
        <f t="shared" ca="1" si="349"/>
        <v>19.041592704955502</v>
      </c>
      <c r="F777" s="43">
        <f t="shared" ca="1" si="350"/>
        <v>1.9041592704955501</v>
      </c>
      <c r="G777" s="43">
        <f>IF(A777&lt;&gt;"",IF(A777&lt;Data!$G$11*0.25,$C$13/$G$32,IF(A777&gt;Data!$G$11*0.25,$C$13,$C$13*10)),"")</f>
        <v>2</v>
      </c>
      <c r="H777" s="43">
        <f>IF(A777&lt;&gt;"",IF(Data!$G$9="constant",$C$13,IF(Data!$G$9="squeeze",G777,F777)),"")</f>
        <v>2</v>
      </c>
      <c r="I777" s="38">
        <f ca="1">IF(ISNUMBER(A777),NORMINV(RAND(),0,IF(AND(Data!$G$9="squeeze",A777&lt;Data!$G$11*0.25),$H$32,1)*$C$30*$C$13)*($C$14*$C$12),"")</f>
        <v>-6.0316599490759307E-4</v>
      </c>
      <c r="J777" s="42">
        <f ca="1">IFERROR(IF(Data!$C$6="Real",B777,I777+J776+($C$14*$C$12)*(NORMINV(RAND(),$C$15,CHOOSE($G$13,$C$13,F777,G777)))),"")</f>
        <v>1.3455688396690673</v>
      </c>
      <c r="K777" s="88">
        <f>IF(ISNUMBER(A777), IF($G$16="fixed",$G$17,MIN(H777*Data!$C$7*$C$16*0.5,$C$17*Data!$C$7))*$C$12,"")</f>
        <v>8.0000000000000007E-5</v>
      </c>
      <c r="L777" s="42">
        <f t="shared" ca="1" si="374"/>
        <v>1.3455688396690673</v>
      </c>
      <c r="M777" s="44">
        <f t="shared" ca="1" si="375"/>
        <v>1.3456088396690673</v>
      </c>
      <c r="N777" s="44">
        <f t="shared" ca="1" si="376"/>
        <v>1.3455288396690672</v>
      </c>
      <c r="O777" s="108">
        <f t="shared" ca="1" si="351"/>
        <v>-3.1030878005118758</v>
      </c>
      <c r="P777" s="102">
        <f t="shared" ca="1" si="352"/>
        <v>16.468102332734219</v>
      </c>
      <c r="Q777" s="102">
        <f t="shared" ca="1" si="353"/>
        <v>0.35460621461198011</v>
      </c>
      <c r="R777" s="120">
        <f t="shared" ca="1" si="371"/>
        <v>1</v>
      </c>
      <c r="S777" s="54">
        <f t="shared" ca="1" si="372"/>
        <v>0</v>
      </c>
      <c r="T777" s="5" t="str">
        <f t="shared" ca="1" si="354"/>
        <v/>
      </c>
      <c r="U777" s="152" t="str">
        <f t="shared" ca="1" si="355"/>
        <v/>
      </c>
      <c r="V777" s="152" t="str">
        <f t="shared" ca="1" si="356"/>
        <v/>
      </c>
      <c r="W777" s="153" t="str">
        <f t="shared" ca="1" si="357"/>
        <v/>
      </c>
      <c r="X777" s="153" t="str">
        <f t="shared" ca="1" si="358"/>
        <v/>
      </c>
      <c r="Y777" s="153" t="str">
        <f t="shared" ca="1" si="359"/>
        <v/>
      </c>
      <c r="Z777" s="153" t="str">
        <f t="shared" ca="1" si="360"/>
        <v/>
      </c>
      <c r="AA777" s="152" t="str">
        <f t="shared" ca="1" si="361"/>
        <v/>
      </c>
      <c r="AB777" s="152" t="str">
        <f t="shared" ca="1" si="362"/>
        <v/>
      </c>
      <c r="AC777" s="154" t="str">
        <f t="shared" ca="1" si="363"/>
        <v/>
      </c>
      <c r="AD777" s="154" t="str">
        <f t="shared" ca="1" si="364"/>
        <v/>
      </c>
      <c r="AE777" s="3">
        <f t="shared" ca="1" si="365"/>
        <v>0</v>
      </c>
      <c r="AF777" s="3">
        <f t="shared" ca="1" si="366"/>
        <v>0</v>
      </c>
      <c r="AG777" s="3" t="str">
        <f t="shared" ca="1" si="373"/>
        <v/>
      </c>
      <c r="AH777" s="4" t="str">
        <f t="shared" ca="1" si="367"/>
        <v/>
      </c>
      <c r="AI777" s="75">
        <f t="shared" ca="1" si="368"/>
        <v>-81.180141999199762</v>
      </c>
      <c r="AJ777" s="75">
        <f t="shared" ca="1" si="369"/>
        <v>-81.180141999199762</v>
      </c>
    </row>
    <row r="778" spans="1:36" ht="14.25">
      <c r="A778" s="41">
        <f t="shared" si="370"/>
        <v>712</v>
      </c>
      <c r="B778" s="150">
        <f ca="1">IF(ISNUMBER(A778),INDEX('MetaTrader Import'!$H$13:$J$5893,TRUNC(((A778-$A$39+1)-1)/3)+1,MOD((A778-$A$39+1)-1,3)+1),"")</f>
        <v>0</v>
      </c>
      <c r="C778" s="43">
        <f t="shared" ca="1" si="347"/>
        <v>19.041592704955502</v>
      </c>
      <c r="D778" s="43">
        <f t="shared" ca="1" si="348"/>
        <v>1.0751188313362414E-2</v>
      </c>
      <c r="E778" s="43">
        <f t="shared" ca="1" si="349"/>
        <v>19.052343893268866</v>
      </c>
      <c r="F778" s="43">
        <f t="shared" ca="1" si="350"/>
        <v>1.9052343893268866</v>
      </c>
      <c r="G778" s="43">
        <f>IF(A778&lt;&gt;"",IF(A778&lt;Data!$G$11*0.25,$C$13/$G$32,IF(A778&gt;Data!$G$11*0.25,$C$13,$C$13*10)),"")</f>
        <v>2</v>
      </c>
      <c r="H778" s="43">
        <f>IF(A778&lt;&gt;"",IF(Data!$G$9="constant",$C$13,IF(Data!$G$9="squeeze",G778,F778)),"")</f>
        <v>2</v>
      </c>
      <c r="I778" s="38">
        <f ca="1">IF(ISNUMBER(A778),NORMINV(RAND(),0,IF(AND(Data!$G$9="squeeze",A778&lt;Data!$G$11*0.25),$H$32,1)*$C$30*$C$13)*($C$14*$C$12),"")</f>
        <v>7.8894548784423971E-4</v>
      </c>
      <c r="J778" s="42">
        <f ca="1">IFERROR(IF(Data!$C$6="Real",B778,I778+J777+($C$14*$C$12)*(NORMINV(RAND(),$C$15,CHOOSE($G$13,$C$13,F778,G778)))),"")</f>
        <v>1.3465687283913543</v>
      </c>
      <c r="K778" s="88">
        <f>IF(ISNUMBER(A778), IF($G$16="fixed",$G$17,MIN(H778*Data!$C$7*$C$16*0.5,$C$17*Data!$C$7))*$C$12,"")</f>
        <v>8.0000000000000007E-5</v>
      </c>
      <c r="L778" s="42">
        <f t="shared" ca="1" si="374"/>
        <v>1.3465687283913543</v>
      </c>
      <c r="M778" s="44">
        <f t="shared" ca="1" si="375"/>
        <v>1.3466087283913544</v>
      </c>
      <c r="N778" s="44">
        <f t="shared" ca="1" si="376"/>
        <v>1.3465287283913543</v>
      </c>
      <c r="O778" s="108">
        <f t="shared" ca="1" si="351"/>
        <v>-3.2173485815889524</v>
      </c>
      <c r="P778" s="102">
        <f t="shared" ca="1" si="352"/>
        <v>16.780547720406958</v>
      </c>
      <c r="Q778" s="102">
        <f t="shared" ca="1" si="353"/>
        <v>0.75944718050351911</v>
      </c>
      <c r="R778" s="120">
        <f t="shared" ca="1" si="371"/>
        <v>1</v>
      </c>
      <c r="S778" s="54">
        <f t="shared" ca="1" si="372"/>
        <v>0</v>
      </c>
      <c r="T778" s="5" t="str">
        <f t="shared" ca="1" si="354"/>
        <v/>
      </c>
      <c r="U778" s="152" t="str">
        <f t="shared" ca="1" si="355"/>
        <v/>
      </c>
      <c r="V778" s="152" t="str">
        <f t="shared" ca="1" si="356"/>
        <v/>
      </c>
      <c r="W778" s="153" t="str">
        <f t="shared" ca="1" si="357"/>
        <v/>
      </c>
      <c r="X778" s="153" t="str">
        <f t="shared" ca="1" si="358"/>
        <v/>
      </c>
      <c r="Y778" s="153" t="str">
        <f t="shared" ca="1" si="359"/>
        <v/>
      </c>
      <c r="Z778" s="153" t="str">
        <f t="shared" ca="1" si="360"/>
        <v/>
      </c>
      <c r="AA778" s="152" t="str">
        <f t="shared" ca="1" si="361"/>
        <v/>
      </c>
      <c r="AB778" s="152" t="str">
        <f t="shared" ca="1" si="362"/>
        <v/>
      </c>
      <c r="AC778" s="154" t="str">
        <f t="shared" ca="1" si="363"/>
        <v/>
      </c>
      <c r="AD778" s="154" t="str">
        <f t="shared" ca="1" si="364"/>
        <v/>
      </c>
      <c r="AE778" s="3">
        <f t="shared" ca="1" si="365"/>
        <v>0</v>
      </c>
      <c r="AF778" s="3">
        <f t="shared" ca="1" si="366"/>
        <v>0</v>
      </c>
      <c r="AG778" s="3" t="str">
        <f t="shared" ca="1" si="373"/>
        <v/>
      </c>
      <c r="AH778" s="4" t="str">
        <f t="shared" ca="1" si="367"/>
        <v/>
      </c>
      <c r="AI778" s="75">
        <f t="shared" ca="1" si="368"/>
        <v>-81.180141999199762</v>
      </c>
      <c r="AJ778" s="75">
        <f t="shared" ca="1" si="369"/>
        <v>-81.180141999199762</v>
      </c>
    </row>
    <row r="779" spans="1:36" ht="14.25">
      <c r="A779" s="41">
        <f t="shared" si="370"/>
        <v>713</v>
      </c>
      <c r="B779" s="150">
        <f ca="1">IF(ISNUMBER(A779),INDEX('MetaTrader Import'!$H$13:$J$5893,TRUNC(((A779-$A$39+1)-1)/3)+1,MOD((A779-$A$39+1)-1,3)+1),"")</f>
        <v>0</v>
      </c>
      <c r="C779" s="43">
        <f t="shared" ca="1" si="347"/>
        <v>19.052343893268866</v>
      </c>
      <c r="D779" s="43">
        <f t="shared" ca="1" si="348"/>
        <v>0.49655252637498742</v>
      </c>
      <c r="E779" s="43">
        <f t="shared" ca="1" si="349"/>
        <v>19.548896419643853</v>
      </c>
      <c r="F779" s="43">
        <f t="shared" ca="1" si="350"/>
        <v>1.9548896419643853</v>
      </c>
      <c r="G779" s="43">
        <f>IF(A779&lt;&gt;"",IF(A779&lt;Data!$G$11*0.25,$C$13/$G$32,IF(A779&gt;Data!$G$11*0.25,$C$13,$C$13*10)),"")</f>
        <v>2</v>
      </c>
      <c r="H779" s="43">
        <f>IF(A779&lt;&gt;"",IF(Data!$G$9="constant",$C$13,IF(Data!$G$9="squeeze",G779,F779)),"")</f>
        <v>2</v>
      </c>
      <c r="I779" s="38">
        <f ca="1">IF(ISNUMBER(A779),NORMINV(RAND(),0,IF(AND(Data!$G$9="squeeze",A779&lt;Data!$G$11*0.25),$H$32,1)*$C$30*$C$13)*($C$14*$C$12),"")</f>
        <v>9.5092277381518748E-4</v>
      </c>
      <c r="J779" s="42">
        <f ca="1">IFERROR(IF(Data!$C$6="Real",B779,I779+J778+($C$14*$C$12)*(NORMINV(RAND(),$C$15,CHOOSE($G$13,$C$13,F779,G779)))),"")</f>
        <v>1.3473696076202961</v>
      </c>
      <c r="K779" s="88">
        <f>IF(ISNUMBER(A779), IF($G$16="fixed",$G$17,MIN(H779*Data!$C$7*$C$16*0.5,$C$17*Data!$C$7))*$C$12,"")</f>
        <v>8.0000000000000007E-5</v>
      </c>
      <c r="L779" s="42">
        <f t="shared" ca="1" si="374"/>
        <v>1.3473696076202961</v>
      </c>
      <c r="M779" s="44">
        <f t="shared" ca="1" si="375"/>
        <v>1.3474096076202962</v>
      </c>
      <c r="N779" s="44">
        <f t="shared" ca="1" si="376"/>
        <v>1.3473296076202961</v>
      </c>
      <c r="O779" s="108">
        <f t="shared" ca="1" si="351"/>
        <v>-3.2057272516348871</v>
      </c>
      <c r="P779" s="102">
        <f t="shared" ca="1" si="352"/>
        <v>16.762788851007816</v>
      </c>
      <c r="Q779" s="102">
        <f t="shared" ca="1" si="353"/>
        <v>1.0233876602258363</v>
      </c>
      <c r="R779" s="120">
        <f t="shared" ca="1" si="371"/>
        <v>1</v>
      </c>
      <c r="S779" s="54">
        <f t="shared" ca="1" si="372"/>
        <v>0</v>
      </c>
      <c r="T779" s="5" t="str">
        <f t="shared" ca="1" si="354"/>
        <v/>
      </c>
      <c r="U779" s="152" t="str">
        <f t="shared" ca="1" si="355"/>
        <v/>
      </c>
      <c r="V779" s="152" t="str">
        <f t="shared" ca="1" si="356"/>
        <v/>
      </c>
      <c r="W779" s="153" t="str">
        <f t="shared" ca="1" si="357"/>
        <v/>
      </c>
      <c r="X779" s="153" t="str">
        <f t="shared" ca="1" si="358"/>
        <v/>
      </c>
      <c r="Y779" s="153" t="str">
        <f t="shared" ca="1" si="359"/>
        <v/>
      </c>
      <c r="Z779" s="153" t="str">
        <f t="shared" ca="1" si="360"/>
        <v/>
      </c>
      <c r="AA779" s="152" t="str">
        <f t="shared" ca="1" si="361"/>
        <v/>
      </c>
      <c r="AB779" s="152" t="str">
        <f t="shared" ca="1" si="362"/>
        <v/>
      </c>
      <c r="AC779" s="154" t="str">
        <f t="shared" ca="1" si="363"/>
        <v/>
      </c>
      <c r="AD779" s="154" t="str">
        <f t="shared" ca="1" si="364"/>
        <v/>
      </c>
      <c r="AE779" s="3">
        <f t="shared" ca="1" si="365"/>
        <v>0</v>
      </c>
      <c r="AF779" s="3">
        <f t="shared" ca="1" si="366"/>
        <v>0</v>
      </c>
      <c r="AG779" s="3" t="str">
        <f t="shared" ca="1" si="373"/>
        <v/>
      </c>
      <c r="AH779" s="4" t="str">
        <f t="shared" ca="1" si="367"/>
        <v/>
      </c>
      <c r="AI779" s="75">
        <f t="shared" ca="1" si="368"/>
        <v>-81.180141999199762</v>
      </c>
      <c r="AJ779" s="75">
        <f t="shared" ca="1" si="369"/>
        <v>-81.180141999199762</v>
      </c>
    </row>
    <row r="780" spans="1:36" ht="14.25">
      <c r="A780" s="41">
        <f t="shared" si="370"/>
        <v>714</v>
      </c>
      <c r="B780" s="150">
        <f>IF(ISNUMBER(A780),INDEX('MetaTrader Import'!$H$13:$J$5893,TRUNC(((A780-$A$39+1)-1)/3)+1,MOD((A780-$A$39+1)-1,3)+1),"")</f>
        <v>0</v>
      </c>
      <c r="C780" s="43">
        <f t="shared" ca="1" si="347"/>
        <v>19.548896419643853</v>
      </c>
      <c r="D780" s="43">
        <f t="shared" ca="1" si="348"/>
        <v>-4.2482221481991878E-2</v>
      </c>
      <c r="E780" s="43">
        <f t="shared" ca="1" si="349"/>
        <v>19.50641419816186</v>
      </c>
      <c r="F780" s="43">
        <f t="shared" ca="1" si="350"/>
        <v>1.9506414198161859</v>
      </c>
      <c r="G780" s="43">
        <f>IF(A780&lt;&gt;"",IF(A780&lt;Data!$G$11*0.25,$C$13/$G$32,IF(A780&gt;Data!$G$11*0.25,$C$13,$C$13*10)),"")</f>
        <v>2</v>
      </c>
      <c r="H780" s="43">
        <f>IF(A780&lt;&gt;"",IF(Data!$G$9="constant",$C$13,IF(Data!$G$9="squeeze",G780,F780)),"")</f>
        <v>2</v>
      </c>
      <c r="I780" s="38">
        <f ca="1">IF(ISNUMBER(A780),NORMINV(RAND(),0,IF(AND(Data!$G$9="squeeze",A780&lt;Data!$G$11*0.25),$H$32,1)*$C$30*$C$13)*($C$14*$C$12),"")</f>
        <v>-2.7258144213741304E-4</v>
      </c>
      <c r="J780" s="42">
        <f ca="1">IFERROR(IF(Data!$C$6="Real",B780,I780+J779+($C$14*$C$12)*(NORMINV(RAND(),$C$15,CHOOSE($G$13,$C$13,F780,G780)))),"")</f>
        <v>1.3473390453114515</v>
      </c>
      <c r="K780" s="88">
        <f>IF(ISNUMBER(A780), IF($G$16="fixed",$G$17,MIN(H780*Data!$C$7*$C$16*0.5,$C$17*Data!$C$7))*$C$12,"")</f>
        <v>8.0000000000000007E-5</v>
      </c>
      <c r="L780" s="42">
        <f t="shared" ca="1" si="374"/>
        <v>1.3473390453114515</v>
      </c>
      <c r="M780" s="44">
        <f t="shared" ca="1" si="375"/>
        <v>1.3473790453114516</v>
      </c>
      <c r="N780" s="44">
        <f t="shared" ca="1" si="376"/>
        <v>1.3472990453114515</v>
      </c>
      <c r="O780" s="108">
        <f t="shared" ca="1" si="351"/>
        <v>-3.0855282982616337</v>
      </c>
      <c r="P780" s="102">
        <f t="shared" ca="1" si="352"/>
        <v>16.558933018660554</v>
      </c>
      <c r="Q780" s="102">
        <f t="shared" ca="1" si="353"/>
        <v>1.1862569664038312</v>
      </c>
      <c r="R780" s="120">
        <f t="shared" ca="1" si="371"/>
        <v>1</v>
      </c>
      <c r="S780" s="54">
        <f t="shared" ca="1" si="372"/>
        <v>0</v>
      </c>
      <c r="T780" s="5" t="str">
        <f t="shared" ca="1" si="354"/>
        <v/>
      </c>
      <c r="U780" s="152" t="str">
        <f t="shared" ca="1" si="355"/>
        <v/>
      </c>
      <c r="V780" s="152" t="str">
        <f t="shared" ca="1" si="356"/>
        <v/>
      </c>
      <c r="W780" s="153" t="str">
        <f t="shared" ca="1" si="357"/>
        <v/>
      </c>
      <c r="X780" s="153" t="str">
        <f t="shared" ca="1" si="358"/>
        <v/>
      </c>
      <c r="Y780" s="153" t="str">
        <f t="shared" ca="1" si="359"/>
        <v/>
      </c>
      <c r="Z780" s="153" t="str">
        <f t="shared" ca="1" si="360"/>
        <v/>
      </c>
      <c r="AA780" s="152" t="str">
        <f t="shared" ca="1" si="361"/>
        <v/>
      </c>
      <c r="AB780" s="152" t="str">
        <f t="shared" ca="1" si="362"/>
        <v/>
      </c>
      <c r="AC780" s="154" t="str">
        <f t="shared" ca="1" si="363"/>
        <v/>
      </c>
      <c r="AD780" s="154" t="str">
        <f t="shared" ca="1" si="364"/>
        <v/>
      </c>
      <c r="AE780" s="3">
        <f t="shared" ca="1" si="365"/>
        <v>0</v>
      </c>
      <c r="AF780" s="3">
        <f t="shared" ca="1" si="366"/>
        <v>0</v>
      </c>
      <c r="AG780" s="3" t="str">
        <f t="shared" ca="1" si="373"/>
        <v/>
      </c>
      <c r="AH780" s="4" t="str">
        <f t="shared" ca="1" si="367"/>
        <v/>
      </c>
      <c r="AI780" s="75">
        <f t="shared" ca="1" si="368"/>
        <v>-81.180141999199762</v>
      </c>
      <c r="AJ780" s="75">
        <f t="shared" ca="1" si="369"/>
        <v>-81.180141999199762</v>
      </c>
    </row>
    <row r="781" spans="1:36" ht="14.25">
      <c r="A781" s="41">
        <f t="shared" si="370"/>
        <v>715</v>
      </c>
      <c r="B781" s="150">
        <f ca="1">IF(ISNUMBER(A781),INDEX('MetaTrader Import'!$H$13:$J$5893,TRUNC(((A781-$A$39+1)-1)/3)+1,MOD((A781-$A$39+1)-1,3)+1),"")</f>
        <v>0</v>
      </c>
      <c r="C781" s="43">
        <f t="shared" ca="1" si="347"/>
        <v>19.50641419816186</v>
      </c>
      <c r="D781" s="43">
        <f t="shared" ca="1" si="348"/>
        <v>-3.2386769344927093</v>
      </c>
      <c r="E781" s="43">
        <f t="shared" ca="1" si="349"/>
        <v>16.267737263669151</v>
      </c>
      <c r="F781" s="43">
        <f t="shared" ca="1" si="350"/>
        <v>1.6267737263669151</v>
      </c>
      <c r="G781" s="43">
        <f>IF(A781&lt;&gt;"",IF(A781&lt;Data!$G$11*0.25,$C$13/$G$32,IF(A781&gt;Data!$G$11*0.25,$C$13,$C$13*10)),"")</f>
        <v>2</v>
      </c>
      <c r="H781" s="43">
        <f>IF(A781&lt;&gt;"",IF(Data!$G$9="constant",$C$13,IF(Data!$G$9="squeeze",G781,F781)),"")</f>
        <v>2</v>
      </c>
      <c r="I781" s="38">
        <f ca="1">IF(ISNUMBER(A781),NORMINV(RAND(),0,IF(AND(Data!$G$9="squeeze",A781&lt;Data!$G$11*0.25),$H$32,1)*$C$30*$C$13)*($C$14*$C$12),"")</f>
        <v>-4.9723459167328821E-4</v>
      </c>
      <c r="J781" s="42">
        <f ca="1">IFERROR(IF(Data!$C$6="Real",B781,I781+J780+($C$14*$C$12)*(NORMINV(RAND(),$C$15,CHOOSE($G$13,$C$13,F781,G781)))),"")</f>
        <v>1.3472726376999975</v>
      </c>
      <c r="K781" s="88">
        <f>IF(ISNUMBER(A781), IF($G$16="fixed",$G$17,MIN(H781*Data!$C$7*$C$16*0.5,$C$17*Data!$C$7))*$C$12,"")</f>
        <v>8.0000000000000007E-5</v>
      </c>
      <c r="L781" s="42">
        <f t="shared" ca="1" si="374"/>
        <v>1.3472726376999975</v>
      </c>
      <c r="M781" s="44">
        <f t="shared" ca="1" si="375"/>
        <v>1.3473126376999975</v>
      </c>
      <c r="N781" s="44">
        <f t="shared" ca="1" si="376"/>
        <v>1.3472326376999975</v>
      </c>
      <c r="O781" s="108">
        <f t="shared" ca="1" si="351"/>
        <v>-2.7219959805760099</v>
      </c>
      <c r="P781" s="102">
        <f t="shared" ca="1" si="352"/>
        <v>15.708553268524046</v>
      </c>
      <c r="Q781" s="102">
        <f t="shared" ca="1" si="353"/>
        <v>1.2112882068568602</v>
      </c>
      <c r="R781" s="120">
        <f t="shared" ca="1" si="371"/>
        <v>1</v>
      </c>
      <c r="S781" s="54">
        <f t="shared" ca="1" si="372"/>
        <v>0</v>
      </c>
      <c r="T781" s="5" t="str">
        <f t="shared" ca="1" si="354"/>
        <v/>
      </c>
      <c r="U781" s="152" t="str">
        <f t="shared" ca="1" si="355"/>
        <v/>
      </c>
      <c r="V781" s="152" t="str">
        <f t="shared" ca="1" si="356"/>
        <v/>
      </c>
      <c r="W781" s="153" t="str">
        <f t="shared" ca="1" si="357"/>
        <v/>
      </c>
      <c r="X781" s="153" t="str">
        <f t="shared" ca="1" si="358"/>
        <v/>
      </c>
      <c r="Y781" s="153" t="str">
        <f t="shared" ca="1" si="359"/>
        <v/>
      </c>
      <c r="Z781" s="153" t="str">
        <f t="shared" ca="1" si="360"/>
        <v/>
      </c>
      <c r="AA781" s="152" t="str">
        <f t="shared" ca="1" si="361"/>
        <v/>
      </c>
      <c r="AB781" s="152" t="str">
        <f t="shared" ca="1" si="362"/>
        <v/>
      </c>
      <c r="AC781" s="154" t="str">
        <f t="shared" ca="1" si="363"/>
        <v/>
      </c>
      <c r="AD781" s="154" t="str">
        <f t="shared" ca="1" si="364"/>
        <v/>
      </c>
      <c r="AE781" s="3">
        <f t="shared" ca="1" si="365"/>
        <v>0</v>
      </c>
      <c r="AF781" s="3">
        <f t="shared" ca="1" si="366"/>
        <v>0</v>
      </c>
      <c r="AG781" s="3" t="str">
        <f t="shared" ca="1" si="373"/>
        <v/>
      </c>
      <c r="AH781" s="4" t="str">
        <f t="shared" ca="1" si="367"/>
        <v/>
      </c>
      <c r="AI781" s="75">
        <f t="shared" ca="1" si="368"/>
        <v>-81.180141999199762</v>
      </c>
      <c r="AJ781" s="75">
        <f t="shared" ca="1" si="369"/>
        <v>-81.180141999199762</v>
      </c>
    </row>
    <row r="782" spans="1:36" ht="14.25">
      <c r="A782" s="41">
        <f t="shared" si="370"/>
        <v>716</v>
      </c>
      <c r="B782" s="150">
        <f ca="1">IF(ISNUMBER(A782),INDEX('MetaTrader Import'!$H$13:$J$5893,TRUNC(((A782-$A$39+1)-1)/3)+1,MOD((A782-$A$39+1)-1,3)+1),"")</f>
        <v>0</v>
      </c>
      <c r="C782" s="43">
        <f t="shared" ca="1" si="347"/>
        <v>16.267737263669151</v>
      </c>
      <c r="D782" s="43">
        <f t="shared" ca="1" si="348"/>
        <v>-0.26447130278300002</v>
      </c>
      <c r="E782" s="43">
        <f t="shared" ca="1" si="349"/>
        <v>16.00326596088615</v>
      </c>
      <c r="F782" s="43">
        <f t="shared" ca="1" si="350"/>
        <v>1.600326596088615</v>
      </c>
      <c r="G782" s="43">
        <f>IF(A782&lt;&gt;"",IF(A782&lt;Data!$G$11*0.25,$C$13/$G$32,IF(A782&gt;Data!$G$11*0.25,$C$13,$C$13*10)),"")</f>
        <v>2</v>
      </c>
      <c r="H782" s="43">
        <f>IF(A782&lt;&gt;"",IF(Data!$G$9="constant",$C$13,IF(Data!$G$9="squeeze",G782,F782)),"")</f>
        <v>2</v>
      </c>
      <c r="I782" s="38">
        <f ca="1">IF(ISNUMBER(A782),NORMINV(RAND(),0,IF(AND(Data!$G$9="squeeze",A782&lt;Data!$G$11*0.25),$H$32,1)*$C$30*$C$13)*($C$14*$C$12),"")</f>
        <v>-3.807950507759497E-4</v>
      </c>
      <c r="J782" s="42">
        <f ca="1">IFERROR(IF(Data!$C$6="Real",B782,I782+J781+($C$14*$C$12)*(NORMINV(RAND(),$C$15,CHOOSE($G$13,$C$13,F782,G782)))),"")</f>
        <v>1.34752646709776</v>
      </c>
      <c r="K782" s="88">
        <f>IF(ISNUMBER(A782), IF($G$16="fixed",$G$17,MIN(H782*Data!$C$7*$C$16*0.5,$C$17*Data!$C$7))*$C$12,"")</f>
        <v>8.0000000000000007E-5</v>
      </c>
      <c r="L782" s="42">
        <f t="shared" ca="1" si="374"/>
        <v>1.34752646709776</v>
      </c>
      <c r="M782" s="44">
        <f t="shared" ca="1" si="375"/>
        <v>1.3475664670977601</v>
      </c>
      <c r="N782" s="44">
        <f t="shared" ca="1" si="376"/>
        <v>1.34748646709776</v>
      </c>
      <c r="O782" s="108">
        <f t="shared" ca="1" si="351"/>
        <v>-2.2994925197712242</v>
      </c>
      <c r="P782" s="102">
        <f t="shared" ca="1" si="352"/>
        <v>14.896004361746114</v>
      </c>
      <c r="Q782" s="102">
        <f t="shared" ca="1" si="353"/>
        <v>1.1579267031628138</v>
      </c>
      <c r="R782" s="120">
        <f t="shared" ca="1" si="371"/>
        <v>1</v>
      </c>
      <c r="S782" s="54">
        <f t="shared" ca="1" si="372"/>
        <v>0</v>
      </c>
      <c r="T782" s="5" t="str">
        <f t="shared" ca="1" si="354"/>
        <v/>
      </c>
      <c r="U782" s="152" t="str">
        <f t="shared" ca="1" si="355"/>
        <v/>
      </c>
      <c r="V782" s="152" t="str">
        <f t="shared" ca="1" si="356"/>
        <v/>
      </c>
      <c r="W782" s="153" t="str">
        <f t="shared" ca="1" si="357"/>
        <v/>
      </c>
      <c r="X782" s="153" t="str">
        <f t="shared" ca="1" si="358"/>
        <v/>
      </c>
      <c r="Y782" s="153" t="str">
        <f t="shared" ca="1" si="359"/>
        <v/>
      </c>
      <c r="Z782" s="153" t="str">
        <f t="shared" ca="1" si="360"/>
        <v/>
      </c>
      <c r="AA782" s="152" t="str">
        <f t="shared" ca="1" si="361"/>
        <v/>
      </c>
      <c r="AB782" s="152" t="str">
        <f t="shared" ca="1" si="362"/>
        <v/>
      </c>
      <c r="AC782" s="154" t="str">
        <f t="shared" ca="1" si="363"/>
        <v/>
      </c>
      <c r="AD782" s="154" t="str">
        <f t="shared" ca="1" si="364"/>
        <v/>
      </c>
      <c r="AE782" s="3">
        <f t="shared" ca="1" si="365"/>
        <v>0</v>
      </c>
      <c r="AF782" s="3">
        <f t="shared" ca="1" si="366"/>
        <v>0</v>
      </c>
      <c r="AG782" s="3" t="str">
        <f t="shared" ca="1" si="373"/>
        <v/>
      </c>
      <c r="AH782" s="4" t="str">
        <f t="shared" ca="1" si="367"/>
        <v/>
      </c>
      <c r="AI782" s="75">
        <f t="shared" ca="1" si="368"/>
        <v>-81.180141999199762</v>
      </c>
      <c r="AJ782" s="75">
        <f t="shared" ca="1" si="369"/>
        <v>-81.180141999199762</v>
      </c>
    </row>
    <row r="783" spans="1:36" ht="14.25">
      <c r="A783" s="41">
        <f t="shared" si="370"/>
        <v>717</v>
      </c>
      <c r="B783" s="150">
        <f>IF(ISNUMBER(A783),INDEX('MetaTrader Import'!$H$13:$J$5893,TRUNC(((A783-$A$39+1)-1)/3)+1,MOD((A783-$A$39+1)-1,3)+1),"")</f>
        <v>0</v>
      </c>
      <c r="C783" s="43">
        <f t="shared" ca="1" si="347"/>
        <v>16.00326596088615</v>
      </c>
      <c r="D783" s="43">
        <f t="shared" ca="1" si="348"/>
        <v>1.0120971318197913</v>
      </c>
      <c r="E783" s="43">
        <f t="shared" ca="1" si="349"/>
        <v>17.01536309270594</v>
      </c>
      <c r="F783" s="43">
        <f t="shared" ca="1" si="350"/>
        <v>1.701536309270594</v>
      </c>
      <c r="G783" s="43">
        <f>IF(A783&lt;&gt;"",IF(A783&lt;Data!$G$11*0.25,$C$13/$G$32,IF(A783&gt;Data!$G$11*0.25,$C$13,$C$13*10)),"")</f>
        <v>2</v>
      </c>
      <c r="H783" s="43">
        <f>IF(A783&lt;&gt;"",IF(Data!$G$9="constant",$C$13,IF(Data!$G$9="squeeze",G783,F783)),"")</f>
        <v>2</v>
      </c>
      <c r="I783" s="38">
        <f ca="1">IF(ISNUMBER(A783),NORMINV(RAND(),0,IF(AND(Data!$G$9="squeeze",A783&lt;Data!$G$11*0.25),$H$32,1)*$C$30*$C$13)*($C$14*$C$12),"")</f>
        <v>-1.9638413077839232E-4</v>
      </c>
      <c r="J783" s="42">
        <f ca="1">IFERROR(IF(Data!$C$6="Real",B783,I783+J782+($C$14*$C$12)*(NORMINV(RAND(),$C$15,CHOOSE($G$13,$C$13,F783,G783)))),"")</f>
        <v>1.3465411266692773</v>
      </c>
      <c r="K783" s="88">
        <f>IF(ISNUMBER(A783), IF($G$16="fixed",$G$17,MIN(H783*Data!$C$7*$C$16*0.5,$C$17*Data!$C$7))*$C$12,"")</f>
        <v>8.0000000000000007E-5</v>
      </c>
      <c r="L783" s="42">
        <f t="shared" ca="1" si="374"/>
        <v>1.3465411266692773</v>
      </c>
      <c r="M783" s="44">
        <f t="shared" ca="1" si="375"/>
        <v>1.3465811266692773</v>
      </c>
      <c r="N783" s="44">
        <f t="shared" ca="1" si="376"/>
        <v>1.3465011266692772</v>
      </c>
      <c r="O783" s="108">
        <f t="shared" ca="1" si="351"/>
        <v>-2.0764948201328428</v>
      </c>
      <c r="P783" s="102">
        <f t="shared" ca="1" si="352"/>
        <v>14.267876712485497</v>
      </c>
      <c r="Q783" s="102">
        <f t="shared" ca="1" si="353"/>
        <v>1.0532166584906761</v>
      </c>
      <c r="R783" s="120">
        <f t="shared" ca="1" si="371"/>
        <v>1</v>
      </c>
      <c r="S783" s="54">
        <f t="shared" ca="1" si="372"/>
        <v>0</v>
      </c>
      <c r="T783" s="5" t="str">
        <f t="shared" ca="1" si="354"/>
        <v/>
      </c>
      <c r="U783" s="152" t="str">
        <f t="shared" ca="1" si="355"/>
        <v/>
      </c>
      <c r="V783" s="152" t="str">
        <f t="shared" ca="1" si="356"/>
        <v/>
      </c>
      <c r="W783" s="153" t="str">
        <f t="shared" ca="1" si="357"/>
        <v/>
      </c>
      <c r="X783" s="153" t="str">
        <f t="shared" ca="1" si="358"/>
        <v/>
      </c>
      <c r="Y783" s="153" t="str">
        <f t="shared" ca="1" si="359"/>
        <v/>
      </c>
      <c r="Z783" s="153" t="str">
        <f t="shared" ca="1" si="360"/>
        <v/>
      </c>
      <c r="AA783" s="152" t="str">
        <f t="shared" ca="1" si="361"/>
        <v/>
      </c>
      <c r="AB783" s="152" t="str">
        <f t="shared" ca="1" si="362"/>
        <v/>
      </c>
      <c r="AC783" s="154" t="str">
        <f t="shared" ca="1" si="363"/>
        <v/>
      </c>
      <c r="AD783" s="154" t="str">
        <f t="shared" ca="1" si="364"/>
        <v/>
      </c>
      <c r="AE783" s="3">
        <f t="shared" ca="1" si="365"/>
        <v>0</v>
      </c>
      <c r="AF783" s="3">
        <f t="shared" ca="1" si="366"/>
        <v>0</v>
      </c>
      <c r="AG783" s="3" t="str">
        <f t="shared" ca="1" si="373"/>
        <v/>
      </c>
      <c r="AH783" s="4" t="str">
        <f t="shared" ca="1" si="367"/>
        <v/>
      </c>
      <c r="AI783" s="75">
        <f t="shared" ca="1" si="368"/>
        <v>-81.180141999199762</v>
      </c>
      <c r="AJ783" s="75">
        <f t="shared" ca="1" si="369"/>
        <v>-81.180141999199762</v>
      </c>
    </row>
    <row r="784" spans="1:36" ht="14.25">
      <c r="A784" s="41">
        <f t="shared" si="370"/>
        <v>718</v>
      </c>
      <c r="B784" s="150">
        <f ca="1">IF(ISNUMBER(A784),INDEX('MetaTrader Import'!$H$13:$J$5893,TRUNC(((A784-$A$39+1)-1)/3)+1,MOD((A784-$A$39+1)-1,3)+1),"")</f>
        <v>0</v>
      </c>
      <c r="C784" s="43">
        <f t="shared" ca="1" si="347"/>
        <v>17.01536309270594</v>
      </c>
      <c r="D784" s="43">
        <f t="shared" ca="1" si="348"/>
        <v>0.22731351009797868</v>
      </c>
      <c r="E784" s="43">
        <f t="shared" ca="1" si="349"/>
        <v>17.242676602803918</v>
      </c>
      <c r="F784" s="43">
        <f t="shared" ca="1" si="350"/>
        <v>1.7242676602803919</v>
      </c>
      <c r="G784" s="43">
        <f>IF(A784&lt;&gt;"",IF(A784&lt;Data!$G$11*0.25,$C$13/$G$32,IF(A784&gt;Data!$G$11*0.25,$C$13,$C$13*10)),"")</f>
        <v>2</v>
      </c>
      <c r="H784" s="43">
        <f>IF(A784&lt;&gt;"",IF(Data!$G$9="constant",$C$13,IF(Data!$G$9="squeeze",G784,F784)),"")</f>
        <v>2</v>
      </c>
      <c r="I784" s="38">
        <f ca="1">IF(ISNUMBER(A784),NORMINV(RAND(),0,IF(AND(Data!$G$9="squeeze",A784&lt;Data!$G$11*0.25),$H$32,1)*$C$30*$C$13)*($C$14*$C$12),"")</f>
        <v>5.3694636462386556E-4</v>
      </c>
      <c r="J784" s="42">
        <f ca="1">IFERROR(IF(Data!$C$6="Real",B784,I784+J783+($C$14*$C$12)*(NORMINV(RAND(),$C$15,CHOOSE($G$13,$C$13,F784,G784)))),"")</f>
        <v>1.3461814828855327</v>
      </c>
      <c r="K784" s="88">
        <f>IF(ISNUMBER(A784), IF($G$16="fixed",$G$17,MIN(H784*Data!$C$7*$C$16*0.5,$C$17*Data!$C$7))*$C$12,"")</f>
        <v>8.0000000000000007E-5</v>
      </c>
      <c r="L784" s="42">
        <f t="shared" ca="1" si="374"/>
        <v>1.3461814828855327</v>
      </c>
      <c r="M784" s="44">
        <f t="shared" ca="1" si="375"/>
        <v>1.3462214828855328</v>
      </c>
      <c r="N784" s="44">
        <f t="shared" ca="1" si="376"/>
        <v>1.3461414828855327</v>
      </c>
      <c r="O784" s="108">
        <f t="shared" ca="1" si="351"/>
        <v>-1.7850950528894849</v>
      </c>
      <c r="P784" s="102">
        <f t="shared" ca="1" si="352"/>
        <v>13.248640620048398</v>
      </c>
      <c r="Q784" s="102">
        <f t="shared" ca="1" si="353"/>
        <v>0.88299228540227115</v>
      </c>
      <c r="R784" s="120">
        <f t="shared" ca="1" si="371"/>
        <v>1</v>
      </c>
      <c r="S784" s="54">
        <f t="shared" ca="1" si="372"/>
        <v>0</v>
      </c>
      <c r="T784" s="5" t="str">
        <f t="shared" ca="1" si="354"/>
        <v/>
      </c>
      <c r="U784" s="152" t="str">
        <f t="shared" ca="1" si="355"/>
        <v/>
      </c>
      <c r="V784" s="152" t="str">
        <f t="shared" ca="1" si="356"/>
        <v/>
      </c>
      <c r="W784" s="153" t="str">
        <f t="shared" ca="1" si="357"/>
        <v/>
      </c>
      <c r="X784" s="153" t="str">
        <f t="shared" ca="1" si="358"/>
        <v/>
      </c>
      <c r="Y784" s="153" t="str">
        <f t="shared" ca="1" si="359"/>
        <v/>
      </c>
      <c r="Z784" s="153" t="str">
        <f t="shared" ca="1" si="360"/>
        <v/>
      </c>
      <c r="AA784" s="152" t="str">
        <f t="shared" ca="1" si="361"/>
        <v/>
      </c>
      <c r="AB784" s="152" t="str">
        <f t="shared" ca="1" si="362"/>
        <v/>
      </c>
      <c r="AC784" s="154" t="str">
        <f t="shared" ca="1" si="363"/>
        <v/>
      </c>
      <c r="AD784" s="154" t="str">
        <f t="shared" ca="1" si="364"/>
        <v/>
      </c>
      <c r="AE784" s="3">
        <f t="shared" ca="1" si="365"/>
        <v>0</v>
      </c>
      <c r="AF784" s="3">
        <f t="shared" ca="1" si="366"/>
        <v>0</v>
      </c>
      <c r="AG784" s="3" t="str">
        <f t="shared" ca="1" si="373"/>
        <v/>
      </c>
      <c r="AH784" s="4" t="str">
        <f t="shared" ca="1" si="367"/>
        <v/>
      </c>
      <c r="AI784" s="75">
        <f t="shared" ca="1" si="368"/>
        <v>-81.180141999199762</v>
      </c>
      <c r="AJ784" s="75">
        <f t="shared" ca="1" si="369"/>
        <v>-81.180141999199762</v>
      </c>
    </row>
    <row r="785" spans="1:36" ht="14.25">
      <c r="A785" s="41">
        <f t="shared" si="370"/>
        <v>719</v>
      </c>
      <c r="B785" s="150">
        <f ca="1">IF(ISNUMBER(A785),INDEX('MetaTrader Import'!$H$13:$J$5893,TRUNC(((A785-$A$39+1)-1)/3)+1,MOD((A785-$A$39+1)-1,3)+1),"")</f>
        <v>0</v>
      </c>
      <c r="C785" s="43">
        <f t="shared" ca="1" si="347"/>
        <v>17.242676602803918</v>
      </c>
      <c r="D785" s="43">
        <f t="shared" ca="1" si="348"/>
        <v>-0.84721056798993388</v>
      </c>
      <c r="E785" s="43">
        <f t="shared" ca="1" si="349"/>
        <v>16.395466034813985</v>
      </c>
      <c r="F785" s="43">
        <f t="shared" ca="1" si="350"/>
        <v>1.6395466034813986</v>
      </c>
      <c r="G785" s="43">
        <f>IF(A785&lt;&gt;"",IF(A785&lt;Data!$G$11*0.25,$C$13/$G$32,IF(A785&gt;Data!$G$11*0.25,$C$13,$C$13*10)),"")</f>
        <v>2</v>
      </c>
      <c r="H785" s="43">
        <f>IF(A785&lt;&gt;"",IF(Data!$G$9="constant",$C$13,IF(Data!$G$9="squeeze",G785,F785)),"")</f>
        <v>2</v>
      </c>
      <c r="I785" s="38">
        <f ca="1">IF(ISNUMBER(A785),NORMINV(RAND(),0,IF(AND(Data!$G$9="squeeze",A785&lt;Data!$G$11*0.25),$H$32,1)*$C$30*$C$13)*($C$14*$C$12),"")</f>
        <v>-9.8826408248082711E-5</v>
      </c>
      <c r="J785" s="42">
        <f ca="1">IFERROR(IF(Data!$C$6="Real",B785,I785+J784+($C$14*$C$12)*(NORMINV(RAND(),$C$15,CHOOSE($G$13,$C$13,F785,G785)))),"")</f>
        <v>1.3452970907877193</v>
      </c>
      <c r="K785" s="88">
        <f>IF(ISNUMBER(A785), IF($G$16="fixed",$G$17,MIN(H785*Data!$C$7*$C$16*0.5,$C$17*Data!$C$7))*$C$12,"")</f>
        <v>8.0000000000000007E-5</v>
      </c>
      <c r="L785" s="42">
        <f t="shared" ca="1" si="374"/>
        <v>1.3452970907877193</v>
      </c>
      <c r="M785" s="44">
        <f t="shared" ca="1" si="375"/>
        <v>1.3453370907877193</v>
      </c>
      <c r="N785" s="44">
        <f t="shared" ca="1" si="376"/>
        <v>1.3452570907877193</v>
      </c>
      <c r="O785" s="108">
        <f t="shared" ca="1" si="351"/>
        <v>-1.6562059222431289</v>
      </c>
      <c r="P785" s="102">
        <f t="shared" ca="1" si="352"/>
        <v>12.685726571207733</v>
      </c>
      <c r="Q785" s="102">
        <f t="shared" ca="1" si="353"/>
        <v>0.66763888494334189</v>
      </c>
      <c r="R785" s="120">
        <f t="shared" ca="1" si="371"/>
        <v>1</v>
      </c>
      <c r="S785" s="54">
        <f t="shared" ca="1" si="372"/>
        <v>0</v>
      </c>
      <c r="T785" s="5" t="str">
        <f t="shared" ca="1" si="354"/>
        <v/>
      </c>
      <c r="U785" s="152" t="str">
        <f t="shared" ca="1" si="355"/>
        <v/>
      </c>
      <c r="V785" s="152" t="str">
        <f t="shared" ca="1" si="356"/>
        <v/>
      </c>
      <c r="W785" s="153" t="str">
        <f t="shared" ca="1" si="357"/>
        <v/>
      </c>
      <c r="X785" s="153" t="str">
        <f t="shared" ca="1" si="358"/>
        <v/>
      </c>
      <c r="Y785" s="153" t="str">
        <f t="shared" ca="1" si="359"/>
        <v/>
      </c>
      <c r="Z785" s="153" t="str">
        <f t="shared" ca="1" si="360"/>
        <v/>
      </c>
      <c r="AA785" s="152" t="str">
        <f t="shared" ca="1" si="361"/>
        <v/>
      </c>
      <c r="AB785" s="152" t="str">
        <f t="shared" ca="1" si="362"/>
        <v/>
      </c>
      <c r="AC785" s="154" t="str">
        <f t="shared" ca="1" si="363"/>
        <v/>
      </c>
      <c r="AD785" s="154" t="str">
        <f t="shared" ca="1" si="364"/>
        <v/>
      </c>
      <c r="AE785" s="3">
        <f t="shared" ca="1" si="365"/>
        <v>0</v>
      </c>
      <c r="AF785" s="3">
        <f t="shared" ca="1" si="366"/>
        <v>0</v>
      </c>
      <c r="AG785" s="3" t="str">
        <f t="shared" ca="1" si="373"/>
        <v/>
      </c>
      <c r="AH785" s="4" t="str">
        <f t="shared" ca="1" si="367"/>
        <v/>
      </c>
      <c r="AI785" s="75">
        <f t="shared" ca="1" si="368"/>
        <v>-81.180141999199762</v>
      </c>
      <c r="AJ785" s="75">
        <f t="shared" ca="1" si="369"/>
        <v>-81.180141999199762</v>
      </c>
    </row>
    <row r="786" spans="1:36" ht="14.25">
      <c r="A786" s="41">
        <f t="shared" si="370"/>
        <v>720</v>
      </c>
      <c r="B786" s="150">
        <f>IF(ISNUMBER(A786),INDEX('MetaTrader Import'!$H$13:$J$5893,TRUNC(((A786-$A$39+1)-1)/3)+1,MOD((A786-$A$39+1)-1,3)+1),"")</f>
        <v>0</v>
      </c>
      <c r="C786" s="43">
        <f t="shared" ca="1" si="347"/>
        <v>16.395466034813985</v>
      </c>
      <c r="D786" s="43">
        <f t="shared" ca="1" si="348"/>
        <v>-1.308374159709224</v>
      </c>
      <c r="E786" s="43">
        <f t="shared" ca="1" si="349"/>
        <v>15.087091875104761</v>
      </c>
      <c r="F786" s="43">
        <f t="shared" ca="1" si="350"/>
        <v>1.5087091875104761</v>
      </c>
      <c r="G786" s="43">
        <f>IF(A786&lt;&gt;"",IF(A786&lt;Data!$G$11*0.25,$C$13/$G$32,IF(A786&gt;Data!$G$11*0.25,$C$13,$C$13*10)),"")</f>
        <v>2</v>
      </c>
      <c r="H786" s="43">
        <f>IF(A786&lt;&gt;"",IF(Data!$G$9="constant",$C$13,IF(Data!$G$9="squeeze",G786,F786)),"")</f>
        <v>2</v>
      </c>
      <c r="I786" s="38">
        <f ca="1">IF(ISNUMBER(A786),NORMINV(RAND(),0,IF(AND(Data!$G$9="squeeze",A786&lt;Data!$G$11*0.25),$H$32,1)*$C$30*$C$13)*($C$14*$C$12),"")</f>
        <v>-3.2926605194527977E-4</v>
      </c>
      <c r="J786" s="42">
        <f ca="1">IFERROR(IF(Data!$C$6="Real",B786,I786+J785+($C$14*$C$12)*(NORMINV(RAND(),$C$15,CHOOSE($G$13,$C$13,F786,G786)))),"")</f>
        <v>1.3449080304762124</v>
      </c>
      <c r="K786" s="88">
        <f>IF(ISNUMBER(A786), IF($G$16="fixed",$G$17,MIN(H786*Data!$C$7*$C$16*0.5,$C$17*Data!$C$7))*$C$12,"")</f>
        <v>8.0000000000000007E-5</v>
      </c>
      <c r="L786" s="42">
        <f t="shared" ca="1" si="374"/>
        <v>1.3449080304762124</v>
      </c>
      <c r="M786" s="44">
        <f t="shared" ca="1" si="375"/>
        <v>1.3449480304762125</v>
      </c>
      <c r="N786" s="44">
        <f t="shared" ca="1" si="376"/>
        <v>1.3448680304762124</v>
      </c>
      <c r="O786" s="108">
        <f t="shared" ca="1" si="351"/>
        <v>-1.3916710217625909</v>
      </c>
      <c r="P786" s="102">
        <f t="shared" ca="1" si="352"/>
        <v>11.234544973530868</v>
      </c>
      <c r="Q786" s="102">
        <f t="shared" ca="1" si="353"/>
        <v>0.3850122377061192</v>
      </c>
      <c r="R786" s="120">
        <f t="shared" ca="1" si="371"/>
        <v>1</v>
      </c>
      <c r="S786" s="54">
        <f t="shared" ca="1" si="372"/>
        <v>0</v>
      </c>
      <c r="T786" s="5" t="str">
        <f t="shared" ca="1" si="354"/>
        <v/>
      </c>
      <c r="U786" s="152" t="str">
        <f t="shared" ca="1" si="355"/>
        <v/>
      </c>
      <c r="V786" s="152" t="str">
        <f t="shared" ca="1" si="356"/>
        <v/>
      </c>
      <c r="W786" s="153" t="str">
        <f t="shared" ca="1" si="357"/>
        <v/>
      </c>
      <c r="X786" s="153" t="str">
        <f t="shared" ca="1" si="358"/>
        <v/>
      </c>
      <c r="Y786" s="153" t="str">
        <f t="shared" ca="1" si="359"/>
        <v/>
      </c>
      <c r="Z786" s="153" t="str">
        <f t="shared" ca="1" si="360"/>
        <v/>
      </c>
      <c r="AA786" s="152" t="str">
        <f t="shared" ca="1" si="361"/>
        <v/>
      </c>
      <c r="AB786" s="152" t="str">
        <f t="shared" ca="1" si="362"/>
        <v/>
      </c>
      <c r="AC786" s="154" t="str">
        <f t="shared" ca="1" si="363"/>
        <v/>
      </c>
      <c r="AD786" s="154" t="str">
        <f t="shared" ca="1" si="364"/>
        <v/>
      </c>
      <c r="AE786" s="3">
        <f t="shared" ca="1" si="365"/>
        <v>0</v>
      </c>
      <c r="AF786" s="3">
        <f t="shared" ca="1" si="366"/>
        <v>0</v>
      </c>
      <c r="AG786" s="3" t="str">
        <f t="shared" ca="1" si="373"/>
        <v/>
      </c>
      <c r="AH786" s="4" t="str">
        <f t="shared" ca="1" si="367"/>
        <v/>
      </c>
      <c r="AI786" s="75">
        <f t="shared" ca="1" si="368"/>
        <v>-81.180141999199762</v>
      </c>
      <c r="AJ786" s="75">
        <f t="shared" ca="1" si="369"/>
        <v>-81.180141999199762</v>
      </c>
    </row>
    <row r="787" spans="1:36" ht="14.25">
      <c r="A787" s="41">
        <f t="shared" si="370"/>
        <v>721</v>
      </c>
      <c r="B787" s="150">
        <f ca="1">IF(ISNUMBER(A787),INDEX('MetaTrader Import'!$H$13:$J$5893,TRUNC(((A787-$A$39+1)-1)/3)+1,MOD((A787-$A$39+1)-1,3)+1),"")</f>
        <v>0</v>
      </c>
      <c r="C787" s="43">
        <f t="shared" ca="1" si="347"/>
        <v>15.087091875104761</v>
      </c>
      <c r="D787" s="43">
        <f t="shared" ca="1" si="348"/>
        <v>2.0836821815489457</v>
      </c>
      <c r="E787" s="43">
        <f t="shared" ca="1" si="349"/>
        <v>17.170774056653705</v>
      </c>
      <c r="F787" s="43">
        <f t="shared" ca="1" si="350"/>
        <v>1.7170774056653706</v>
      </c>
      <c r="G787" s="43">
        <f>IF(A787&lt;&gt;"",IF(A787&lt;Data!$G$11*0.25,$C$13/$G$32,IF(A787&gt;Data!$G$11*0.25,$C$13,$C$13*10)),"")</f>
        <v>2</v>
      </c>
      <c r="H787" s="43">
        <f>IF(A787&lt;&gt;"",IF(Data!$G$9="constant",$C$13,IF(Data!$G$9="squeeze",G787,F787)),"")</f>
        <v>2</v>
      </c>
      <c r="I787" s="38">
        <f ca="1">IF(ISNUMBER(A787),NORMINV(RAND(),0,IF(AND(Data!$G$9="squeeze",A787&lt;Data!$G$11*0.25),$H$32,1)*$C$30*$C$13)*($C$14*$C$12),"")</f>
        <v>-1.2326914444030272E-4</v>
      </c>
      <c r="J787" s="42">
        <f ca="1">IFERROR(IF(Data!$C$6="Real",B787,I787+J786+($C$14*$C$12)*(NORMINV(RAND(),$C$15,CHOOSE($G$13,$C$13,F787,G787)))),"")</f>
        <v>1.3449462334905102</v>
      </c>
      <c r="K787" s="88">
        <f>IF(ISNUMBER(A787), IF($G$16="fixed",$G$17,MIN(H787*Data!$C$7*$C$16*0.5,$C$17*Data!$C$7))*$C$12,"")</f>
        <v>8.0000000000000007E-5</v>
      </c>
      <c r="L787" s="42">
        <f t="shared" ca="1" si="374"/>
        <v>1.3449462334905102</v>
      </c>
      <c r="M787" s="44">
        <f t="shared" ca="1" si="375"/>
        <v>1.3449862334905103</v>
      </c>
      <c r="N787" s="44">
        <f t="shared" ca="1" si="376"/>
        <v>1.3449062334905102</v>
      </c>
      <c r="O787" s="108">
        <f t="shared" ca="1" si="351"/>
        <v>-1.1488345640143702</v>
      </c>
      <c r="P787" s="102">
        <f t="shared" ca="1" si="352"/>
        <v>9.9643593694385384</v>
      </c>
      <c r="Q787" s="102">
        <f t="shared" ca="1" si="353"/>
        <v>6.0243321295094986E-2</v>
      </c>
      <c r="R787" s="120">
        <f t="shared" ca="1" si="371"/>
        <v>1</v>
      </c>
      <c r="S787" s="54">
        <f t="shared" ca="1" si="372"/>
        <v>0</v>
      </c>
      <c r="T787" s="5" t="str">
        <f t="shared" ca="1" si="354"/>
        <v/>
      </c>
      <c r="U787" s="152" t="str">
        <f t="shared" ca="1" si="355"/>
        <v/>
      </c>
      <c r="V787" s="152" t="str">
        <f t="shared" ca="1" si="356"/>
        <v/>
      </c>
      <c r="W787" s="153" t="str">
        <f t="shared" ca="1" si="357"/>
        <v/>
      </c>
      <c r="X787" s="153" t="str">
        <f t="shared" ca="1" si="358"/>
        <v/>
      </c>
      <c r="Y787" s="153" t="str">
        <f t="shared" ca="1" si="359"/>
        <v/>
      </c>
      <c r="Z787" s="153" t="str">
        <f t="shared" ca="1" si="360"/>
        <v/>
      </c>
      <c r="AA787" s="152" t="str">
        <f t="shared" ca="1" si="361"/>
        <v/>
      </c>
      <c r="AB787" s="152" t="str">
        <f t="shared" ca="1" si="362"/>
        <v/>
      </c>
      <c r="AC787" s="154" t="str">
        <f t="shared" ca="1" si="363"/>
        <v/>
      </c>
      <c r="AD787" s="154" t="str">
        <f t="shared" ca="1" si="364"/>
        <v/>
      </c>
      <c r="AE787" s="3">
        <f t="shared" ca="1" si="365"/>
        <v>0</v>
      </c>
      <c r="AF787" s="3">
        <f t="shared" ca="1" si="366"/>
        <v>0</v>
      </c>
      <c r="AG787" s="3" t="str">
        <f t="shared" ca="1" si="373"/>
        <v/>
      </c>
      <c r="AH787" s="4" t="str">
        <f t="shared" ca="1" si="367"/>
        <v/>
      </c>
      <c r="AI787" s="75">
        <f t="shared" ca="1" si="368"/>
        <v>-81.180141999199762</v>
      </c>
      <c r="AJ787" s="75">
        <f t="shared" ca="1" si="369"/>
        <v>-81.180141999199762</v>
      </c>
    </row>
    <row r="788" spans="1:36" ht="14.25">
      <c r="A788" s="41">
        <f t="shared" si="370"/>
        <v>722</v>
      </c>
      <c r="B788" s="150">
        <f ca="1">IF(ISNUMBER(A788),INDEX('MetaTrader Import'!$H$13:$J$5893,TRUNC(((A788-$A$39+1)-1)/3)+1,MOD((A788-$A$39+1)-1,3)+1),"")</f>
        <v>0</v>
      </c>
      <c r="C788" s="43">
        <f t="shared" ca="1" si="347"/>
        <v>17.170774056653705</v>
      </c>
      <c r="D788" s="43">
        <f t="shared" ca="1" si="348"/>
        <v>-2.224718607139005</v>
      </c>
      <c r="E788" s="43">
        <f t="shared" ca="1" si="349"/>
        <v>14.9460554495147</v>
      </c>
      <c r="F788" s="43">
        <f t="shared" ca="1" si="350"/>
        <v>1.4946055449514701</v>
      </c>
      <c r="G788" s="43">
        <f>IF(A788&lt;&gt;"",IF(A788&lt;Data!$G$11*0.25,$C$13/$G$32,IF(A788&gt;Data!$G$11*0.25,$C$13,$C$13*10)),"")</f>
        <v>2</v>
      </c>
      <c r="H788" s="43">
        <f>IF(A788&lt;&gt;"",IF(Data!$G$9="constant",$C$13,IF(Data!$G$9="squeeze",G788,F788)),"")</f>
        <v>2</v>
      </c>
      <c r="I788" s="38">
        <f ca="1">IF(ISNUMBER(A788),NORMINV(RAND(),0,IF(AND(Data!$G$9="squeeze",A788&lt;Data!$G$11*0.25),$H$32,1)*$C$30*$C$13)*($C$14*$C$12),"")</f>
        <v>-2.0393199178966244E-4</v>
      </c>
      <c r="J788" s="42">
        <f ca="1">IFERROR(IF(Data!$C$6="Real",B788,I788+J787+($C$14*$C$12)*(NORMINV(RAND(),$C$15,CHOOSE($G$13,$C$13,F788,G788)))),"")</f>
        <v>1.3446921061391062</v>
      </c>
      <c r="K788" s="88">
        <f>IF(ISNUMBER(A788), IF($G$16="fixed",$G$17,MIN(H788*Data!$C$7*$C$16*0.5,$C$17*Data!$C$7))*$C$12,"")</f>
        <v>8.0000000000000007E-5</v>
      </c>
      <c r="L788" s="42">
        <f t="shared" ca="1" si="374"/>
        <v>1.3446921061391062</v>
      </c>
      <c r="M788" s="44">
        <f t="shared" ca="1" si="375"/>
        <v>1.3447321061391062</v>
      </c>
      <c r="N788" s="44">
        <f t="shared" ca="1" si="376"/>
        <v>1.3446521061391061</v>
      </c>
      <c r="O788" s="108">
        <f t="shared" ca="1" si="351"/>
        <v>-1.0747406882920449</v>
      </c>
      <c r="P788" s="102">
        <f t="shared" ca="1" si="352"/>
        <v>9.6085956137497774</v>
      </c>
      <c r="Q788" s="102">
        <f t="shared" ca="1" si="353"/>
        <v>-0.24396612707266913</v>
      </c>
      <c r="R788" s="120">
        <f t="shared" ca="1" si="371"/>
        <v>1</v>
      </c>
      <c r="S788" s="54">
        <f t="shared" ca="1" si="372"/>
        <v>0</v>
      </c>
      <c r="T788" s="5" t="str">
        <f t="shared" ca="1" si="354"/>
        <v/>
      </c>
      <c r="U788" s="152" t="str">
        <f t="shared" ca="1" si="355"/>
        <v/>
      </c>
      <c r="V788" s="152" t="str">
        <f t="shared" ca="1" si="356"/>
        <v/>
      </c>
      <c r="W788" s="153" t="str">
        <f t="shared" ca="1" si="357"/>
        <v/>
      </c>
      <c r="X788" s="153" t="str">
        <f t="shared" ca="1" si="358"/>
        <v/>
      </c>
      <c r="Y788" s="153" t="str">
        <f t="shared" ca="1" si="359"/>
        <v/>
      </c>
      <c r="Z788" s="153" t="str">
        <f t="shared" ca="1" si="360"/>
        <v/>
      </c>
      <c r="AA788" s="152" t="str">
        <f t="shared" ca="1" si="361"/>
        <v/>
      </c>
      <c r="AB788" s="152" t="str">
        <f t="shared" ca="1" si="362"/>
        <v/>
      </c>
      <c r="AC788" s="154" t="str">
        <f t="shared" ca="1" si="363"/>
        <v/>
      </c>
      <c r="AD788" s="154" t="str">
        <f t="shared" ca="1" si="364"/>
        <v/>
      </c>
      <c r="AE788" s="3">
        <f t="shared" ca="1" si="365"/>
        <v>0</v>
      </c>
      <c r="AF788" s="3">
        <f t="shared" ca="1" si="366"/>
        <v>0</v>
      </c>
      <c r="AG788" s="3" t="str">
        <f t="shared" ca="1" si="373"/>
        <v/>
      </c>
      <c r="AH788" s="4" t="str">
        <f t="shared" ca="1" si="367"/>
        <v/>
      </c>
      <c r="AI788" s="75">
        <f t="shared" ca="1" si="368"/>
        <v>-81.180141999199762</v>
      </c>
      <c r="AJ788" s="75">
        <f t="shared" ca="1" si="369"/>
        <v>-81.180141999199762</v>
      </c>
    </row>
    <row r="789" spans="1:36" ht="14.25">
      <c r="A789" s="41">
        <f t="shared" si="370"/>
        <v>723</v>
      </c>
      <c r="B789" s="150">
        <f>IF(ISNUMBER(A789),INDEX('MetaTrader Import'!$H$13:$J$5893,TRUNC(((A789-$A$39+1)-1)/3)+1,MOD((A789-$A$39+1)-1,3)+1),"")</f>
        <v>0</v>
      </c>
      <c r="C789" s="43">
        <f t="shared" ca="1" si="347"/>
        <v>14.9460554495147</v>
      </c>
      <c r="D789" s="43">
        <f t="shared" ca="1" si="348"/>
        <v>0.49461181225846429</v>
      </c>
      <c r="E789" s="43">
        <f t="shared" ca="1" si="349"/>
        <v>15.440667261773164</v>
      </c>
      <c r="F789" s="43">
        <f t="shared" ca="1" si="350"/>
        <v>1.5440667261773164</v>
      </c>
      <c r="G789" s="43">
        <f>IF(A789&lt;&gt;"",IF(A789&lt;Data!$G$11*0.25,$C$13/$G$32,IF(A789&gt;Data!$G$11*0.25,$C$13,$C$13*10)),"")</f>
        <v>2</v>
      </c>
      <c r="H789" s="43">
        <f>IF(A789&lt;&gt;"",IF(Data!$G$9="constant",$C$13,IF(Data!$G$9="squeeze",G789,F789)),"")</f>
        <v>2</v>
      </c>
      <c r="I789" s="38">
        <f ca="1">IF(ISNUMBER(A789),NORMINV(RAND(),0,IF(AND(Data!$G$9="squeeze",A789&lt;Data!$G$11*0.25),$H$32,1)*$C$30*$C$13)*($C$14*$C$12),"")</f>
        <v>2.2932721818168052E-4</v>
      </c>
      <c r="J789" s="42">
        <f ca="1">IFERROR(IF(Data!$C$6="Real",B789,I789+J788+($C$14*$C$12)*(NORMINV(RAND(),$C$15,CHOOSE($G$13,$C$13,F789,G789)))),"")</f>
        <v>1.3447729979508352</v>
      </c>
      <c r="K789" s="88">
        <f>IF(ISNUMBER(A789), IF($G$16="fixed",$G$17,MIN(H789*Data!$C$7*$C$16*0.5,$C$17*Data!$C$7))*$C$12,"")</f>
        <v>8.0000000000000007E-5</v>
      </c>
      <c r="L789" s="42">
        <f t="shared" ca="1" si="374"/>
        <v>1.3447729979508352</v>
      </c>
      <c r="M789" s="44">
        <f t="shared" ca="1" si="375"/>
        <v>1.3448129979508352</v>
      </c>
      <c r="N789" s="44">
        <f t="shared" ca="1" si="376"/>
        <v>1.3447329979508351</v>
      </c>
      <c r="O789" s="108">
        <f t="shared" ca="1" si="351"/>
        <v>-1.3006605447516972</v>
      </c>
      <c r="P789" s="102">
        <f t="shared" ca="1" si="352"/>
        <v>10.181516594790837</v>
      </c>
      <c r="Q789" s="102">
        <f t="shared" ca="1" si="353"/>
        <v>-0.44118134914073498</v>
      </c>
      <c r="R789" s="120">
        <f t="shared" ca="1" si="371"/>
        <v>1</v>
      </c>
      <c r="S789" s="54">
        <f t="shared" ca="1" si="372"/>
        <v>0</v>
      </c>
      <c r="T789" s="5" t="str">
        <f t="shared" ca="1" si="354"/>
        <v/>
      </c>
      <c r="U789" s="152" t="str">
        <f t="shared" ca="1" si="355"/>
        <v/>
      </c>
      <c r="V789" s="152" t="str">
        <f t="shared" ca="1" si="356"/>
        <v/>
      </c>
      <c r="W789" s="153" t="str">
        <f t="shared" ca="1" si="357"/>
        <v/>
      </c>
      <c r="X789" s="153" t="str">
        <f t="shared" ca="1" si="358"/>
        <v/>
      </c>
      <c r="Y789" s="153" t="str">
        <f t="shared" ca="1" si="359"/>
        <v/>
      </c>
      <c r="Z789" s="153" t="str">
        <f t="shared" ca="1" si="360"/>
        <v/>
      </c>
      <c r="AA789" s="152" t="str">
        <f t="shared" ca="1" si="361"/>
        <v/>
      </c>
      <c r="AB789" s="152" t="str">
        <f t="shared" ca="1" si="362"/>
        <v/>
      </c>
      <c r="AC789" s="154" t="str">
        <f t="shared" ca="1" si="363"/>
        <v/>
      </c>
      <c r="AD789" s="154" t="str">
        <f t="shared" ca="1" si="364"/>
        <v/>
      </c>
      <c r="AE789" s="3">
        <f t="shared" ca="1" si="365"/>
        <v>0</v>
      </c>
      <c r="AF789" s="3">
        <f t="shared" ca="1" si="366"/>
        <v>0</v>
      </c>
      <c r="AG789" s="3" t="str">
        <f t="shared" ca="1" si="373"/>
        <v/>
      </c>
      <c r="AH789" s="4" t="str">
        <f t="shared" ca="1" si="367"/>
        <v/>
      </c>
      <c r="AI789" s="75">
        <f t="shared" ca="1" si="368"/>
        <v>-81.180141999199762</v>
      </c>
      <c r="AJ789" s="75">
        <f t="shared" ca="1" si="369"/>
        <v>-81.180141999199762</v>
      </c>
    </row>
    <row r="790" spans="1:36" ht="14.25">
      <c r="A790" s="41">
        <f t="shared" si="370"/>
        <v>724</v>
      </c>
      <c r="B790" s="150">
        <f ca="1">IF(ISNUMBER(A790),INDEX('MetaTrader Import'!$H$13:$J$5893,TRUNC(((A790-$A$39+1)-1)/3)+1,MOD((A790-$A$39+1)-1,3)+1),"")</f>
        <v>0</v>
      </c>
      <c r="C790" s="43">
        <f t="shared" ca="1" si="347"/>
        <v>15.440667261773164</v>
      </c>
      <c r="D790" s="43">
        <f t="shared" ca="1" si="348"/>
        <v>2.272106510537403</v>
      </c>
      <c r="E790" s="43">
        <f t="shared" ca="1" si="349"/>
        <v>17.712773772310566</v>
      </c>
      <c r="F790" s="43">
        <f t="shared" ca="1" si="350"/>
        <v>1.7712773772310566</v>
      </c>
      <c r="G790" s="43">
        <f>IF(A790&lt;&gt;"",IF(A790&lt;Data!$G$11*0.25,$C$13/$G$32,IF(A790&gt;Data!$G$11*0.25,$C$13,$C$13*10)),"")</f>
        <v>2</v>
      </c>
      <c r="H790" s="43">
        <f>IF(A790&lt;&gt;"",IF(Data!$G$9="constant",$C$13,IF(Data!$G$9="squeeze",G790,F790)),"")</f>
        <v>2</v>
      </c>
      <c r="I790" s="38">
        <f ca="1">IF(ISNUMBER(A790),NORMINV(RAND(),0,IF(AND(Data!$G$9="squeeze",A790&lt;Data!$G$11*0.25),$H$32,1)*$C$30*$C$13)*($C$14*$C$12),"")</f>
        <v>6.2253649154513904E-5</v>
      </c>
      <c r="J790" s="42">
        <f ca="1">IFERROR(IF(Data!$C$6="Real",B790,I790+J789+($C$14*$C$12)*(NORMINV(RAND(),$C$15,CHOOSE($G$13,$C$13,F790,G790)))),"")</f>
        <v>1.3450197999701536</v>
      </c>
      <c r="K790" s="88">
        <f>IF(ISNUMBER(A790), IF($G$16="fixed",$G$17,MIN(H790*Data!$C$7*$C$16*0.5,$C$17*Data!$C$7))*$C$12,"")</f>
        <v>8.0000000000000007E-5</v>
      </c>
      <c r="L790" s="42">
        <f t="shared" ca="1" si="374"/>
        <v>1.3450197999701536</v>
      </c>
      <c r="M790" s="44">
        <f t="shared" ca="1" si="375"/>
        <v>1.3450597999701537</v>
      </c>
      <c r="N790" s="44">
        <f t="shared" ca="1" si="376"/>
        <v>1.3449797999701536</v>
      </c>
      <c r="O790" s="108">
        <f t="shared" ca="1" si="351"/>
        <v>-1.4990707441294397</v>
      </c>
      <c r="P790" s="102">
        <f t="shared" ca="1" si="352"/>
        <v>10.508908971240547</v>
      </c>
      <c r="Q790" s="102">
        <f t="shared" ca="1" si="353"/>
        <v>-0.55594680522286277</v>
      </c>
      <c r="R790" s="120">
        <f t="shared" ca="1" si="371"/>
        <v>1</v>
      </c>
      <c r="S790" s="54">
        <f t="shared" ca="1" si="372"/>
        <v>0</v>
      </c>
      <c r="T790" s="5" t="str">
        <f t="shared" ca="1" si="354"/>
        <v/>
      </c>
      <c r="U790" s="152" t="str">
        <f t="shared" ca="1" si="355"/>
        <v/>
      </c>
      <c r="V790" s="152" t="str">
        <f t="shared" ca="1" si="356"/>
        <v/>
      </c>
      <c r="W790" s="153" t="str">
        <f t="shared" ca="1" si="357"/>
        <v/>
      </c>
      <c r="X790" s="153" t="str">
        <f t="shared" ca="1" si="358"/>
        <v/>
      </c>
      <c r="Y790" s="153" t="str">
        <f t="shared" ca="1" si="359"/>
        <v/>
      </c>
      <c r="Z790" s="153" t="str">
        <f t="shared" ca="1" si="360"/>
        <v/>
      </c>
      <c r="AA790" s="152" t="str">
        <f t="shared" ca="1" si="361"/>
        <v/>
      </c>
      <c r="AB790" s="152" t="str">
        <f t="shared" ca="1" si="362"/>
        <v/>
      </c>
      <c r="AC790" s="154" t="str">
        <f t="shared" ca="1" si="363"/>
        <v/>
      </c>
      <c r="AD790" s="154" t="str">
        <f t="shared" ca="1" si="364"/>
        <v/>
      </c>
      <c r="AE790" s="3">
        <f t="shared" ca="1" si="365"/>
        <v>0</v>
      </c>
      <c r="AF790" s="3">
        <f t="shared" ca="1" si="366"/>
        <v>0</v>
      </c>
      <c r="AG790" s="3" t="str">
        <f t="shared" ca="1" si="373"/>
        <v/>
      </c>
      <c r="AH790" s="4" t="str">
        <f t="shared" ca="1" si="367"/>
        <v/>
      </c>
      <c r="AI790" s="75">
        <f t="shared" ca="1" si="368"/>
        <v>-81.180141999199762</v>
      </c>
      <c r="AJ790" s="75">
        <f t="shared" ca="1" si="369"/>
        <v>-81.180141999199762</v>
      </c>
    </row>
    <row r="791" spans="1:36" ht="14.25">
      <c r="A791" s="41">
        <f t="shared" si="370"/>
        <v>725</v>
      </c>
      <c r="B791" s="150">
        <f ca="1">IF(ISNUMBER(A791),INDEX('MetaTrader Import'!$H$13:$J$5893,TRUNC(((A791-$A$39+1)-1)/3)+1,MOD((A791-$A$39+1)-1,3)+1),"")</f>
        <v>0</v>
      </c>
      <c r="C791" s="43">
        <f t="shared" ca="1" si="347"/>
        <v>17.712773772310566</v>
      </c>
      <c r="D791" s="43">
        <f t="shared" ca="1" si="348"/>
        <v>-0.25275777168554303</v>
      </c>
      <c r="E791" s="43">
        <f t="shared" ca="1" si="349"/>
        <v>17.460016000625021</v>
      </c>
      <c r="F791" s="43">
        <f t="shared" ca="1" si="350"/>
        <v>1.746001600062502</v>
      </c>
      <c r="G791" s="43">
        <f>IF(A791&lt;&gt;"",IF(A791&lt;Data!$G$11*0.25,$C$13/$G$32,IF(A791&gt;Data!$G$11*0.25,$C$13,$C$13*10)),"")</f>
        <v>2</v>
      </c>
      <c r="H791" s="43">
        <f>IF(A791&lt;&gt;"",IF(Data!$G$9="constant",$C$13,IF(Data!$G$9="squeeze",G791,F791)),"")</f>
        <v>2</v>
      </c>
      <c r="I791" s="38">
        <f ca="1">IF(ISNUMBER(A791),NORMINV(RAND(),0,IF(AND(Data!$G$9="squeeze",A791&lt;Data!$G$11*0.25),$H$32,1)*$C$30*$C$13)*($C$14*$C$12),"")</f>
        <v>-2.8022982113402552E-4</v>
      </c>
      <c r="J791" s="42">
        <f ca="1">IFERROR(IF(Data!$C$6="Real",B791,I791+J790+($C$14*$C$12)*(NORMINV(RAND(),$C$15,CHOOSE($G$13,$C$13,F791,G791)))),"")</f>
        <v>1.3446955161092762</v>
      </c>
      <c r="K791" s="88">
        <f>IF(ISNUMBER(A791), IF($G$16="fixed",$G$17,MIN(H791*Data!$C$7*$C$16*0.5,$C$17*Data!$C$7))*$C$12,"")</f>
        <v>8.0000000000000007E-5</v>
      </c>
      <c r="L791" s="42">
        <f t="shared" ca="1" si="374"/>
        <v>1.3446955161092762</v>
      </c>
      <c r="M791" s="44">
        <f t="shared" ca="1" si="375"/>
        <v>1.3447355161092762</v>
      </c>
      <c r="N791" s="44">
        <f t="shared" ca="1" si="376"/>
        <v>1.3446555161092761</v>
      </c>
      <c r="O791" s="108">
        <f t="shared" ca="1" si="351"/>
        <v>-1.8727772226979633</v>
      </c>
      <c r="P791" s="102">
        <f t="shared" ca="1" si="352"/>
        <v>11.024795976459405</v>
      </c>
      <c r="Q791" s="102">
        <f t="shared" ca="1" si="353"/>
        <v>-0.58063692323076754</v>
      </c>
      <c r="R791" s="120">
        <f t="shared" ca="1" si="371"/>
        <v>1</v>
      </c>
      <c r="S791" s="54">
        <f t="shared" ca="1" si="372"/>
        <v>0</v>
      </c>
      <c r="T791" s="5" t="str">
        <f t="shared" ca="1" si="354"/>
        <v/>
      </c>
      <c r="U791" s="152" t="str">
        <f t="shared" ca="1" si="355"/>
        <v/>
      </c>
      <c r="V791" s="152" t="str">
        <f t="shared" ca="1" si="356"/>
        <v/>
      </c>
      <c r="W791" s="153" t="str">
        <f t="shared" ca="1" si="357"/>
        <v/>
      </c>
      <c r="X791" s="153" t="str">
        <f t="shared" ca="1" si="358"/>
        <v/>
      </c>
      <c r="Y791" s="153" t="str">
        <f t="shared" ca="1" si="359"/>
        <v/>
      </c>
      <c r="Z791" s="153" t="str">
        <f t="shared" ca="1" si="360"/>
        <v/>
      </c>
      <c r="AA791" s="152" t="str">
        <f t="shared" ca="1" si="361"/>
        <v/>
      </c>
      <c r="AB791" s="152" t="str">
        <f t="shared" ca="1" si="362"/>
        <v/>
      </c>
      <c r="AC791" s="154" t="str">
        <f t="shared" ca="1" si="363"/>
        <v/>
      </c>
      <c r="AD791" s="154" t="str">
        <f t="shared" ca="1" si="364"/>
        <v/>
      </c>
      <c r="AE791" s="3">
        <f t="shared" ca="1" si="365"/>
        <v>0</v>
      </c>
      <c r="AF791" s="3">
        <f t="shared" ca="1" si="366"/>
        <v>0</v>
      </c>
      <c r="AG791" s="3" t="str">
        <f t="shared" ca="1" si="373"/>
        <v/>
      </c>
      <c r="AH791" s="4" t="str">
        <f t="shared" ca="1" si="367"/>
        <v/>
      </c>
      <c r="AI791" s="75">
        <f t="shared" ca="1" si="368"/>
        <v>-81.180141999199762</v>
      </c>
      <c r="AJ791" s="75">
        <f t="shared" ca="1" si="369"/>
        <v>-81.180141999199762</v>
      </c>
    </row>
    <row r="792" spans="1:36" ht="14.25">
      <c r="A792" s="41">
        <f t="shared" si="370"/>
        <v>726</v>
      </c>
      <c r="B792" s="150">
        <f>IF(ISNUMBER(A792),INDEX('MetaTrader Import'!$H$13:$J$5893,TRUNC(((A792-$A$39+1)-1)/3)+1,MOD((A792-$A$39+1)-1,3)+1),"")</f>
        <v>0</v>
      </c>
      <c r="C792" s="43">
        <f t="shared" ca="1" si="347"/>
        <v>17.460016000625021</v>
      </c>
      <c r="D792" s="43">
        <f t="shared" ca="1" si="348"/>
        <v>1.5472188369377995</v>
      </c>
      <c r="E792" s="43">
        <f t="shared" ca="1" si="349"/>
        <v>19.00723483756282</v>
      </c>
      <c r="F792" s="43">
        <f t="shared" ca="1" si="350"/>
        <v>1.9007234837562819</v>
      </c>
      <c r="G792" s="43">
        <f>IF(A792&lt;&gt;"",IF(A792&lt;Data!$G$11*0.25,$C$13/$G$32,IF(A792&gt;Data!$G$11*0.25,$C$13,$C$13*10)),"")</f>
        <v>2</v>
      </c>
      <c r="H792" s="43">
        <f>IF(A792&lt;&gt;"",IF(Data!$G$9="constant",$C$13,IF(Data!$G$9="squeeze",G792,F792)),"")</f>
        <v>2</v>
      </c>
      <c r="I792" s="38">
        <f ca="1">IF(ISNUMBER(A792),NORMINV(RAND(),0,IF(AND(Data!$G$9="squeeze",A792&lt;Data!$G$11*0.25),$H$32,1)*$C$30*$C$13)*($C$14*$C$12),"")</f>
        <v>1.3608095211887529E-4</v>
      </c>
      <c r="J792" s="42">
        <f ca="1">IFERROR(IF(Data!$C$6="Real",B792,I792+J791+($C$14*$C$12)*(NORMINV(RAND(),$C$15,CHOOSE($G$13,$C$13,F792,G792)))),"")</f>
        <v>1.3444297747826062</v>
      </c>
      <c r="K792" s="88">
        <f>IF(ISNUMBER(A792), IF($G$16="fixed",$G$17,MIN(H792*Data!$C$7*$C$16*0.5,$C$17*Data!$C$7))*$C$12,"")</f>
        <v>8.0000000000000007E-5</v>
      </c>
      <c r="L792" s="42">
        <f t="shared" ca="1" si="374"/>
        <v>1.3444297747826062</v>
      </c>
      <c r="M792" s="44">
        <f t="shared" ca="1" si="375"/>
        <v>1.3444697747826062</v>
      </c>
      <c r="N792" s="44">
        <f t="shared" ca="1" si="376"/>
        <v>1.3443897747826061</v>
      </c>
      <c r="O792" s="108">
        <f t="shared" ca="1" si="351"/>
        <v>-2.3420832740468436</v>
      </c>
      <c r="P792" s="102">
        <f t="shared" ca="1" si="352"/>
        <v>11.653382663348351</v>
      </c>
      <c r="Q792" s="102">
        <f t="shared" ca="1" si="353"/>
        <v>-0.53271334341190724</v>
      </c>
      <c r="R792" s="120">
        <f t="shared" ca="1" si="371"/>
        <v>1</v>
      </c>
      <c r="S792" s="54">
        <f t="shared" ca="1" si="372"/>
        <v>0</v>
      </c>
      <c r="T792" s="5" t="str">
        <f t="shared" ca="1" si="354"/>
        <v/>
      </c>
      <c r="U792" s="152" t="str">
        <f t="shared" ca="1" si="355"/>
        <v/>
      </c>
      <c r="V792" s="152" t="str">
        <f t="shared" ca="1" si="356"/>
        <v/>
      </c>
      <c r="W792" s="153" t="str">
        <f t="shared" ca="1" si="357"/>
        <v/>
      </c>
      <c r="X792" s="153" t="str">
        <f t="shared" ca="1" si="358"/>
        <v/>
      </c>
      <c r="Y792" s="153" t="str">
        <f t="shared" ca="1" si="359"/>
        <v/>
      </c>
      <c r="Z792" s="153" t="str">
        <f t="shared" ca="1" si="360"/>
        <v/>
      </c>
      <c r="AA792" s="152" t="str">
        <f t="shared" ca="1" si="361"/>
        <v/>
      </c>
      <c r="AB792" s="152" t="str">
        <f t="shared" ca="1" si="362"/>
        <v/>
      </c>
      <c r="AC792" s="154" t="str">
        <f t="shared" ca="1" si="363"/>
        <v/>
      </c>
      <c r="AD792" s="154" t="str">
        <f t="shared" ca="1" si="364"/>
        <v/>
      </c>
      <c r="AE792" s="3">
        <f t="shared" ca="1" si="365"/>
        <v>0</v>
      </c>
      <c r="AF792" s="3">
        <f t="shared" ca="1" si="366"/>
        <v>0</v>
      </c>
      <c r="AG792" s="3" t="str">
        <f t="shared" ca="1" si="373"/>
        <v/>
      </c>
      <c r="AH792" s="4" t="str">
        <f t="shared" ca="1" si="367"/>
        <v/>
      </c>
      <c r="AI792" s="75">
        <f t="shared" ca="1" si="368"/>
        <v>-81.180141999199762</v>
      </c>
      <c r="AJ792" s="75">
        <f t="shared" ca="1" si="369"/>
        <v>-81.180141999199762</v>
      </c>
    </row>
    <row r="793" spans="1:36" ht="14.25">
      <c r="A793" s="41">
        <f t="shared" si="370"/>
        <v>727</v>
      </c>
      <c r="B793" s="150">
        <f ca="1">IF(ISNUMBER(A793),INDEX('MetaTrader Import'!$H$13:$J$5893,TRUNC(((A793-$A$39+1)-1)/3)+1,MOD((A793-$A$39+1)-1,3)+1),"")</f>
        <v>0</v>
      </c>
      <c r="C793" s="43">
        <f t="shared" ca="1" si="347"/>
        <v>19.00723483756282</v>
      </c>
      <c r="D793" s="43">
        <f t="shared" ca="1" si="348"/>
        <v>0.69994683710305006</v>
      </c>
      <c r="E793" s="43">
        <f t="shared" ca="1" si="349"/>
        <v>19.707181674665868</v>
      </c>
      <c r="F793" s="43">
        <f t="shared" ca="1" si="350"/>
        <v>1.9707181674665868</v>
      </c>
      <c r="G793" s="43">
        <f>IF(A793&lt;&gt;"",IF(A793&lt;Data!$G$11*0.25,$C$13/$G$32,IF(A793&gt;Data!$G$11*0.25,$C$13,$C$13*10)),"")</f>
        <v>2</v>
      </c>
      <c r="H793" s="43">
        <f>IF(A793&lt;&gt;"",IF(Data!$G$9="constant",$C$13,IF(Data!$G$9="squeeze",G793,F793)),"")</f>
        <v>2</v>
      </c>
      <c r="I793" s="38">
        <f ca="1">IF(ISNUMBER(A793),NORMINV(RAND(),0,IF(AND(Data!$G$9="squeeze",A793&lt;Data!$G$11*0.25),$H$32,1)*$C$30*$C$13)*($C$14*$C$12),"")</f>
        <v>7.0047321732772652E-4</v>
      </c>
      <c r="J793" s="42">
        <f ca="1">IFERROR(IF(Data!$C$6="Real",B793,I793+J792+($C$14*$C$12)*(NORMINV(RAND(),$C$15,CHOOSE($G$13,$C$13,F793,G793)))),"")</f>
        <v>1.345093847927457</v>
      </c>
      <c r="K793" s="88">
        <f>IF(ISNUMBER(A793), IF($G$16="fixed",$G$17,MIN(H793*Data!$C$7*$C$16*0.5,$C$17*Data!$C$7))*$C$12,"")</f>
        <v>8.0000000000000007E-5</v>
      </c>
      <c r="L793" s="42">
        <f t="shared" ca="1" si="374"/>
        <v>1.345093847927457</v>
      </c>
      <c r="M793" s="44">
        <f t="shared" ca="1" si="375"/>
        <v>1.345133847927457</v>
      </c>
      <c r="N793" s="44">
        <f t="shared" ca="1" si="376"/>
        <v>1.345053847927457</v>
      </c>
      <c r="O793" s="108">
        <f t="shared" ca="1" si="351"/>
        <v>-2.3190076582988124</v>
      </c>
      <c r="P793" s="102">
        <f t="shared" ca="1" si="352"/>
        <v>11.614377304395186</v>
      </c>
      <c r="Q793" s="102">
        <f t="shared" ca="1" si="353"/>
        <v>-0.45964245909984819</v>
      </c>
      <c r="R793" s="120">
        <f t="shared" ca="1" si="371"/>
        <v>1</v>
      </c>
      <c r="S793" s="54">
        <f t="shared" ca="1" si="372"/>
        <v>0</v>
      </c>
      <c r="T793" s="5" t="str">
        <f t="shared" ca="1" si="354"/>
        <v/>
      </c>
      <c r="U793" s="152" t="str">
        <f t="shared" ca="1" si="355"/>
        <v/>
      </c>
      <c r="V793" s="152" t="str">
        <f t="shared" ca="1" si="356"/>
        <v/>
      </c>
      <c r="W793" s="153" t="str">
        <f t="shared" ca="1" si="357"/>
        <v/>
      </c>
      <c r="X793" s="153" t="str">
        <f t="shared" ca="1" si="358"/>
        <v/>
      </c>
      <c r="Y793" s="153" t="str">
        <f t="shared" ca="1" si="359"/>
        <v/>
      </c>
      <c r="Z793" s="153" t="str">
        <f t="shared" ca="1" si="360"/>
        <v/>
      </c>
      <c r="AA793" s="152" t="str">
        <f t="shared" ca="1" si="361"/>
        <v/>
      </c>
      <c r="AB793" s="152" t="str">
        <f t="shared" ca="1" si="362"/>
        <v/>
      </c>
      <c r="AC793" s="154" t="str">
        <f t="shared" ca="1" si="363"/>
        <v/>
      </c>
      <c r="AD793" s="154" t="str">
        <f t="shared" ca="1" si="364"/>
        <v/>
      </c>
      <c r="AE793" s="3">
        <f t="shared" ca="1" si="365"/>
        <v>0</v>
      </c>
      <c r="AF793" s="3">
        <f t="shared" ca="1" si="366"/>
        <v>0</v>
      </c>
      <c r="AG793" s="3" t="str">
        <f t="shared" ca="1" si="373"/>
        <v/>
      </c>
      <c r="AH793" s="4" t="str">
        <f t="shared" ca="1" si="367"/>
        <v/>
      </c>
      <c r="AI793" s="75">
        <f t="shared" ca="1" si="368"/>
        <v>-81.180141999199762</v>
      </c>
      <c r="AJ793" s="75">
        <f t="shared" ca="1" si="369"/>
        <v>-81.180141999199762</v>
      </c>
    </row>
    <row r="794" spans="1:36" ht="14.25">
      <c r="A794" s="41">
        <f t="shared" si="370"/>
        <v>728</v>
      </c>
      <c r="B794" s="150">
        <f ca="1">IF(ISNUMBER(A794),INDEX('MetaTrader Import'!$H$13:$J$5893,TRUNC(((A794-$A$39+1)-1)/3)+1,MOD((A794-$A$39+1)-1,3)+1),"")</f>
        <v>0</v>
      </c>
      <c r="C794" s="43">
        <f t="shared" ca="1" si="347"/>
        <v>19.707181674665868</v>
      </c>
      <c r="D794" s="43">
        <f t="shared" ca="1" si="348"/>
        <v>1.3234948670589013</v>
      </c>
      <c r="E794" s="43">
        <f t="shared" ca="1" si="349"/>
        <v>21.03067654172477</v>
      </c>
      <c r="F794" s="43">
        <f t="shared" ca="1" si="350"/>
        <v>2.1030676541724769</v>
      </c>
      <c r="G794" s="43">
        <f>IF(A794&lt;&gt;"",IF(A794&lt;Data!$G$11*0.25,$C$13/$G$32,IF(A794&gt;Data!$G$11*0.25,$C$13,$C$13*10)),"")</f>
        <v>2</v>
      </c>
      <c r="H794" s="43">
        <f>IF(A794&lt;&gt;"",IF(Data!$G$9="constant",$C$13,IF(Data!$G$9="squeeze",G794,F794)),"")</f>
        <v>2</v>
      </c>
      <c r="I794" s="38">
        <f ca="1">IF(ISNUMBER(A794),NORMINV(RAND(),0,IF(AND(Data!$G$9="squeeze",A794&lt;Data!$G$11*0.25),$H$32,1)*$C$30*$C$13)*($C$14*$C$12),"")</f>
        <v>-1.6955157202571254E-4</v>
      </c>
      <c r="J794" s="42">
        <f ca="1">IFERROR(IF(Data!$C$6="Real",B794,I794+J793+($C$14*$C$12)*(NORMINV(RAND(),$C$15,CHOOSE($G$13,$C$13,F794,G794)))),"")</f>
        <v>1.3446456825226303</v>
      </c>
      <c r="K794" s="88">
        <f>IF(ISNUMBER(A794), IF($G$16="fixed",$G$17,MIN(H794*Data!$C$7*$C$16*0.5,$C$17*Data!$C$7))*$C$12,"")</f>
        <v>8.0000000000000007E-5</v>
      </c>
      <c r="L794" s="42">
        <f t="shared" ca="1" si="374"/>
        <v>1.3446456825226303</v>
      </c>
      <c r="M794" s="44">
        <f t="shared" ca="1" si="375"/>
        <v>1.3446856825226303</v>
      </c>
      <c r="N794" s="44">
        <f t="shared" ca="1" si="376"/>
        <v>1.3446056825226302</v>
      </c>
      <c r="O794" s="108">
        <f t="shared" ca="1" si="351"/>
        <v>-2.1264764546349051</v>
      </c>
      <c r="P794" s="102">
        <f t="shared" ca="1" si="352"/>
        <v>10.995848220836741</v>
      </c>
      <c r="Q794" s="102">
        <f t="shared" ca="1" si="353"/>
        <v>-0.38409158951668382</v>
      </c>
      <c r="R794" s="120">
        <f t="shared" ca="1" si="371"/>
        <v>1</v>
      </c>
      <c r="S794" s="54">
        <f t="shared" ca="1" si="372"/>
        <v>0</v>
      </c>
      <c r="T794" s="5" t="str">
        <f t="shared" ca="1" si="354"/>
        <v/>
      </c>
      <c r="U794" s="152" t="str">
        <f t="shared" ca="1" si="355"/>
        <v/>
      </c>
      <c r="V794" s="152" t="str">
        <f t="shared" ca="1" si="356"/>
        <v/>
      </c>
      <c r="W794" s="153" t="str">
        <f t="shared" ca="1" si="357"/>
        <v/>
      </c>
      <c r="X794" s="153" t="str">
        <f t="shared" ca="1" si="358"/>
        <v/>
      </c>
      <c r="Y794" s="153" t="str">
        <f t="shared" ca="1" si="359"/>
        <v/>
      </c>
      <c r="Z794" s="153" t="str">
        <f t="shared" ca="1" si="360"/>
        <v/>
      </c>
      <c r="AA794" s="152" t="str">
        <f t="shared" ca="1" si="361"/>
        <v/>
      </c>
      <c r="AB794" s="152" t="str">
        <f t="shared" ca="1" si="362"/>
        <v/>
      </c>
      <c r="AC794" s="154" t="str">
        <f t="shared" ca="1" si="363"/>
        <v/>
      </c>
      <c r="AD794" s="154" t="str">
        <f t="shared" ca="1" si="364"/>
        <v/>
      </c>
      <c r="AE794" s="3">
        <f t="shared" ca="1" si="365"/>
        <v>0</v>
      </c>
      <c r="AF794" s="3">
        <f t="shared" ca="1" si="366"/>
        <v>0</v>
      </c>
      <c r="AG794" s="3" t="str">
        <f t="shared" ca="1" si="373"/>
        <v/>
      </c>
      <c r="AH794" s="4" t="str">
        <f t="shared" ca="1" si="367"/>
        <v/>
      </c>
      <c r="AI794" s="75">
        <f t="shared" ca="1" si="368"/>
        <v>-81.180141999199762</v>
      </c>
      <c r="AJ794" s="75">
        <f t="shared" ca="1" si="369"/>
        <v>-81.180141999199762</v>
      </c>
    </row>
    <row r="795" spans="1:36" ht="14.25">
      <c r="A795" s="41">
        <f t="shared" si="370"/>
        <v>729</v>
      </c>
      <c r="B795" s="150">
        <f>IF(ISNUMBER(A795),INDEX('MetaTrader Import'!$H$13:$J$5893,TRUNC(((A795-$A$39+1)-1)/3)+1,MOD((A795-$A$39+1)-1,3)+1),"")</f>
        <v>0</v>
      </c>
      <c r="C795" s="43">
        <f t="shared" ca="1" si="347"/>
        <v>21.03067654172477</v>
      </c>
      <c r="D795" s="43">
        <f t="shared" ca="1" si="348"/>
        <v>-0.66023629231184511</v>
      </c>
      <c r="E795" s="43">
        <f t="shared" ca="1" si="349"/>
        <v>20.370440249412926</v>
      </c>
      <c r="F795" s="43">
        <f t="shared" ca="1" si="350"/>
        <v>2.0370440249412924</v>
      </c>
      <c r="G795" s="43">
        <f>IF(A795&lt;&gt;"",IF(A795&lt;Data!$G$11*0.25,$C$13/$G$32,IF(A795&gt;Data!$G$11*0.25,$C$13,$C$13*10)),"")</f>
        <v>2</v>
      </c>
      <c r="H795" s="43">
        <f>IF(A795&lt;&gt;"",IF(Data!$G$9="constant",$C$13,IF(Data!$G$9="squeeze",G795,F795)),"")</f>
        <v>2</v>
      </c>
      <c r="I795" s="38">
        <f ca="1">IF(ISNUMBER(A795),NORMINV(RAND(),0,IF(AND(Data!$G$9="squeeze",A795&lt;Data!$G$11*0.25),$H$32,1)*$C$30*$C$13)*($C$14*$C$12),"")</f>
        <v>-6.9745772648019606E-4</v>
      </c>
      <c r="J795" s="42">
        <f ca="1">IFERROR(IF(Data!$C$6="Real",B795,I795+J794+($C$14*$C$12)*(NORMINV(RAND(),$C$15,CHOOSE($G$13,$C$13,F795,G795)))),"")</f>
        <v>1.3434196405806842</v>
      </c>
      <c r="K795" s="88">
        <f>IF(ISNUMBER(A795), IF($G$16="fixed",$G$17,MIN(H795*Data!$C$7*$C$16*0.5,$C$17*Data!$C$7))*$C$12,"")</f>
        <v>8.0000000000000007E-5</v>
      </c>
      <c r="L795" s="42">
        <f t="shared" ca="1" si="374"/>
        <v>1.3434196405806842</v>
      </c>
      <c r="M795" s="44">
        <f t="shared" ca="1" si="375"/>
        <v>1.3434596405806842</v>
      </c>
      <c r="N795" s="44">
        <f t="shared" ca="1" si="376"/>
        <v>1.3433796405806842</v>
      </c>
      <c r="O795" s="108">
        <f t="shared" ca="1" si="351"/>
        <v>-2.1519047854964755</v>
      </c>
      <c r="P795" s="102">
        <f t="shared" ca="1" si="352"/>
        <v>11.11604168021729</v>
      </c>
      <c r="Q795" s="102">
        <f t="shared" ca="1" si="353"/>
        <v>-0.29076411926545925</v>
      </c>
      <c r="R795" s="120">
        <f t="shared" ca="1" si="371"/>
        <v>1</v>
      </c>
      <c r="S795" s="54">
        <f t="shared" ca="1" si="372"/>
        <v>0</v>
      </c>
      <c r="T795" s="5" t="str">
        <f t="shared" ca="1" si="354"/>
        <v/>
      </c>
      <c r="U795" s="152" t="str">
        <f t="shared" ca="1" si="355"/>
        <v/>
      </c>
      <c r="V795" s="152" t="str">
        <f t="shared" ca="1" si="356"/>
        <v/>
      </c>
      <c r="W795" s="153" t="str">
        <f t="shared" ca="1" si="357"/>
        <v/>
      </c>
      <c r="X795" s="153" t="str">
        <f t="shared" ca="1" si="358"/>
        <v/>
      </c>
      <c r="Y795" s="153" t="str">
        <f t="shared" ca="1" si="359"/>
        <v/>
      </c>
      <c r="Z795" s="153" t="str">
        <f t="shared" ca="1" si="360"/>
        <v/>
      </c>
      <c r="AA795" s="152" t="str">
        <f t="shared" ca="1" si="361"/>
        <v/>
      </c>
      <c r="AB795" s="152" t="str">
        <f t="shared" ca="1" si="362"/>
        <v/>
      </c>
      <c r="AC795" s="154" t="str">
        <f t="shared" ca="1" si="363"/>
        <v/>
      </c>
      <c r="AD795" s="154" t="str">
        <f t="shared" ca="1" si="364"/>
        <v/>
      </c>
      <c r="AE795" s="3">
        <f t="shared" ca="1" si="365"/>
        <v>0</v>
      </c>
      <c r="AF795" s="3">
        <f t="shared" ca="1" si="366"/>
        <v>0</v>
      </c>
      <c r="AG795" s="3" t="str">
        <f t="shared" ca="1" si="373"/>
        <v/>
      </c>
      <c r="AH795" s="4" t="str">
        <f t="shared" ca="1" si="367"/>
        <v/>
      </c>
      <c r="AI795" s="75">
        <f t="shared" ca="1" si="368"/>
        <v>-81.180141999199762</v>
      </c>
      <c r="AJ795" s="75">
        <f t="shared" ca="1" si="369"/>
        <v>-81.180141999199762</v>
      </c>
    </row>
    <row r="796" spans="1:36" ht="14.25">
      <c r="A796" s="41">
        <f t="shared" si="370"/>
        <v>730</v>
      </c>
      <c r="B796" s="150">
        <f ca="1">IF(ISNUMBER(A796),INDEX('MetaTrader Import'!$H$13:$J$5893,TRUNC(((A796-$A$39+1)-1)/3)+1,MOD((A796-$A$39+1)-1,3)+1),"")</f>
        <v>0</v>
      </c>
      <c r="C796" s="43">
        <f t="shared" ca="1" si="347"/>
        <v>20.370440249412926</v>
      </c>
      <c r="D796" s="43">
        <f t="shared" ca="1" si="348"/>
        <v>-0.47669981359639224</v>
      </c>
      <c r="E796" s="43">
        <f t="shared" ca="1" si="349"/>
        <v>19.893740435816532</v>
      </c>
      <c r="F796" s="43">
        <f t="shared" ca="1" si="350"/>
        <v>1.9893740435816532</v>
      </c>
      <c r="G796" s="43">
        <f>IF(A796&lt;&gt;"",IF(A796&lt;Data!$G$11*0.25,$C$13/$G$32,IF(A796&gt;Data!$G$11*0.25,$C$13,$C$13*10)),"")</f>
        <v>2</v>
      </c>
      <c r="H796" s="43">
        <f>IF(A796&lt;&gt;"",IF(Data!$G$9="constant",$C$13,IF(Data!$G$9="squeeze",G796,F796)),"")</f>
        <v>2</v>
      </c>
      <c r="I796" s="38">
        <f ca="1">IF(ISNUMBER(A796),NORMINV(RAND(),0,IF(AND(Data!$G$9="squeeze",A796&lt;Data!$G$11*0.25),$H$32,1)*$C$30*$C$13)*($C$14*$C$12),"")</f>
        <v>1.556809829179665E-4</v>
      </c>
      <c r="J796" s="42">
        <f ca="1">IFERROR(IF(Data!$C$6="Real",B796,I796+J795+($C$14*$C$12)*(NORMINV(RAND(),$C$15,CHOOSE($G$13,$C$13,F796,G796)))),"")</f>
        <v>1.3441788501637322</v>
      </c>
      <c r="K796" s="88">
        <f>IF(ISNUMBER(A796), IF($G$16="fixed",$G$17,MIN(H796*Data!$C$7*$C$16*0.5,$C$17*Data!$C$7))*$C$12,"")</f>
        <v>8.0000000000000007E-5</v>
      </c>
      <c r="L796" s="42">
        <f t="shared" ca="1" si="374"/>
        <v>1.3441788501637322</v>
      </c>
      <c r="M796" s="44">
        <f t="shared" ca="1" si="375"/>
        <v>1.3442188501637322</v>
      </c>
      <c r="N796" s="44">
        <f t="shared" ca="1" si="376"/>
        <v>1.3441388501637321</v>
      </c>
      <c r="O796" s="108">
        <f t="shared" ca="1" si="351"/>
        <v>-1.8665255834840861</v>
      </c>
      <c r="P796" s="102">
        <f t="shared" ca="1" si="352"/>
        <v>10.001115578530262</v>
      </c>
      <c r="Q796" s="102">
        <f t="shared" ca="1" si="353"/>
        <v>-0.2301674682087276</v>
      </c>
      <c r="R796" s="120">
        <f t="shared" ca="1" si="371"/>
        <v>1</v>
      </c>
      <c r="S796" s="54">
        <f t="shared" ca="1" si="372"/>
        <v>0</v>
      </c>
      <c r="T796" s="5" t="str">
        <f t="shared" ca="1" si="354"/>
        <v/>
      </c>
      <c r="U796" s="152" t="str">
        <f t="shared" ca="1" si="355"/>
        <v/>
      </c>
      <c r="V796" s="152" t="str">
        <f t="shared" ca="1" si="356"/>
        <v/>
      </c>
      <c r="W796" s="153" t="str">
        <f t="shared" ca="1" si="357"/>
        <v/>
      </c>
      <c r="X796" s="153" t="str">
        <f t="shared" ca="1" si="358"/>
        <v/>
      </c>
      <c r="Y796" s="153" t="str">
        <f t="shared" ca="1" si="359"/>
        <v/>
      </c>
      <c r="Z796" s="153" t="str">
        <f t="shared" ca="1" si="360"/>
        <v/>
      </c>
      <c r="AA796" s="152" t="str">
        <f t="shared" ca="1" si="361"/>
        <v/>
      </c>
      <c r="AB796" s="152" t="str">
        <f t="shared" ca="1" si="362"/>
        <v/>
      </c>
      <c r="AC796" s="154" t="str">
        <f t="shared" ca="1" si="363"/>
        <v/>
      </c>
      <c r="AD796" s="154" t="str">
        <f t="shared" ca="1" si="364"/>
        <v/>
      </c>
      <c r="AE796" s="3">
        <f t="shared" ca="1" si="365"/>
        <v>0</v>
      </c>
      <c r="AF796" s="3">
        <f t="shared" ca="1" si="366"/>
        <v>0</v>
      </c>
      <c r="AG796" s="3" t="str">
        <f t="shared" ca="1" si="373"/>
        <v/>
      </c>
      <c r="AH796" s="4" t="str">
        <f t="shared" ca="1" si="367"/>
        <v/>
      </c>
      <c r="AI796" s="75">
        <f t="shared" ca="1" si="368"/>
        <v>-81.180141999199762</v>
      </c>
      <c r="AJ796" s="75">
        <f t="shared" ca="1" si="369"/>
        <v>-81.180141999199762</v>
      </c>
    </row>
    <row r="797" spans="1:36" ht="14.25">
      <c r="A797" s="41">
        <f t="shared" si="370"/>
        <v>731</v>
      </c>
      <c r="B797" s="150">
        <f ca="1">IF(ISNUMBER(A797),INDEX('MetaTrader Import'!$H$13:$J$5893,TRUNC(((A797-$A$39+1)-1)/3)+1,MOD((A797-$A$39+1)-1,3)+1),"")</f>
        <v>0</v>
      </c>
      <c r="C797" s="43">
        <f t="shared" ca="1" si="347"/>
        <v>19.893740435816532</v>
      </c>
      <c r="D797" s="43">
        <f t="shared" ca="1" si="348"/>
        <v>-0.34522155914922781</v>
      </c>
      <c r="E797" s="43">
        <f t="shared" ca="1" si="349"/>
        <v>19.548518876667305</v>
      </c>
      <c r="F797" s="43">
        <f t="shared" ca="1" si="350"/>
        <v>1.9548518876667305</v>
      </c>
      <c r="G797" s="43">
        <f>IF(A797&lt;&gt;"",IF(A797&lt;Data!$G$11*0.25,$C$13/$G$32,IF(A797&gt;Data!$G$11*0.25,$C$13,$C$13*10)),"")</f>
        <v>2</v>
      </c>
      <c r="H797" s="43">
        <f>IF(A797&lt;&gt;"",IF(Data!$G$9="constant",$C$13,IF(Data!$G$9="squeeze",G797,F797)),"")</f>
        <v>2</v>
      </c>
      <c r="I797" s="38">
        <f ca="1">IF(ISNUMBER(A797),NORMINV(RAND(),0,IF(AND(Data!$G$9="squeeze",A797&lt;Data!$G$11*0.25),$H$32,1)*$C$30*$C$13)*($C$14*$C$12),"")</f>
        <v>2.4266908679589083E-4</v>
      </c>
      <c r="J797" s="42">
        <f ca="1">IFERROR(IF(Data!$C$6="Real",B797,I797+J796+($C$14*$C$12)*(NORMINV(RAND(),$C$15,CHOOSE($G$13,$C$13,F797,G797)))),"")</f>
        <v>1.3448621280125335</v>
      </c>
      <c r="K797" s="88">
        <f>IF(ISNUMBER(A797), IF($G$16="fixed",$G$17,MIN(H797*Data!$C$7*$C$16*0.5,$C$17*Data!$C$7))*$C$12,"")</f>
        <v>8.0000000000000007E-5</v>
      </c>
      <c r="L797" s="42">
        <f t="shared" ca="1" si="374"/>
        <v>1.3448621280125335</v>
      </c>
      <c r="M797" s="44">
        <f t="shared" ca="1" si="375"/>
        <v>1.3449021280125335</v>
      </c>
      <c r="N797" s="44">
        <f t="shared" ca="1" si="376"/>
        <v>1.3448221280125334</v>
      </c>
      <c r="O797" s="108">
        <f t="shared" ca="1" si="351"/>
        <v>-1.2273118221868908</v>
      </c>
      <c r="P797" s="102">
        <f t="shared" ca="1" si="352"/>
        <v>7.3896405370910534</v>
      </c>
      <c r="Q797" s="102">
        <f t="shared" ca="1" si="353"/>
        <v>-0.23768967020308207</v>
      </c>
      <c r="R797" s="120">
        <f t="shared" ca="1" si="371"/>
        <v>1</v>
      </c>
      <c r="S797" s="54">
        <f t="shared" ca="1" si="372"/>
        <v>0</v>
      </c>
      <c r="T797" s="5" t="str">
        <f t="shared" ca="1" si="354"/>
        <v/>
      </c>
      <c r="U797" s="152" t="str">
        <f t="shared" ca="1" si="355"/>
        <v/>
      </c>
      <c r="V797" s="152" t="str">
        <f t="shared" ca="1" si="356"/>
        <v/>
      </c>
      <c r="W797" s="153" t="str">
        <f t="shared" ca="1" si="357"/>
        <v/>
      </c>
      <c r="X797" s="153" t="str">
        <f t="shared" ca="1" si="358"/>
        <v/>
      </c>
      <c r="Y797" s="153" t="str">
        <f t="shared" ca="1" si="359"/>
        <v/>
      </c>
      <c r="Z797" s="153" t="str">
        <f t="shared" ca="1" si="360"/>
        <v/>
      </c>
      <c r="AA797" s="152" t="str">
        <f t="shared" ca="1" si="361"/>
        <v/>
      </c>
      <c r="AB797" s="152" t="str">
        <f t="shared" ca="1" si="362"/>
        <v/>
      </c>
      <c r="AC797" s="154" t="str">
        <f t="shared" ca="1" si="363"/>
        <v/>
      </c>
      <c r="AD797" s="154" t="str">
        <f t="shared" ca="1" si="364"/>
        <v/>
      </c>
      <c r="AE797" s="3">
        <f t="shared" ca="1" si="365"/>
        <v>0</v>
      </c>
      <c r="AF797" s="3">
        <f t="shared" ca="1" si="366"/>
        <v>0</v>
      </c>
      <c r="AG797" s="3" t="str">
        <f t="shared" ca="1" si="373"/>
        <v/>
      </c>
      <c r="AH797" s="4" t="str">
        <f t="shared" ca="1" si="367"/>
        <v/>
      </c>
      <c r="AI797" s="75">
        <f t="shared" ca="1" si="368"/>
        <v>-81.180141999199762</v>
      </c>
      <c r="AJ797" s="75">
        <f t="shared" ca="1" si="369"/>
        <v>-81.180141999199762</v>
      </c>
    </row>
    <row r="798" spans="1:36" ht="14.25">
      <c r="A798" s="41">
        <f t="shared" si="370"/>
        <v>732</v>
      </c>
      <c r="B798" s="150">
        <f>IF(ISNUMBER(A798),INDEX('MetaTrader Import'!$H$13:$J$5893,TRUNC(((A798-$A$39+1)-1)/3)+1,MOD((A798-$A$39+1)-1,3)+1),"")</f>
        <v>0</v>
      </c>
      <c r="C798" s="43">
        <f t="shared" ca="1" si="347"/>
        <v>19.548518876667305</v>
      </c>
      <c r="D798" s="43">
        <f t="shared" ca="1" si="348"/>
        <v>-0.76749717859908839</v>
      </c>
      <c r="E798" s="43">
        <f t="shared" ca="1" si="349"/>
        <v>18.781021698068216</v>
      </c>
      <c r="F798" s="43">
        <f t="shared" ca="1" si="350"/>
        <v>1.8781021698068217</v>
      </c>
      <c r="G798" s="43">
        <f>IF(A798&lt;&gt;"",IF(A798&lt;Data!$G$11*0.25,$C$13/$G$32,IF(A798&gt;Data!$G$11*0.25,$C$13,$C$13*10)),"")</f>
        <v>2</v>
      </c>
      <c r="H798" s="43">
        <f>IF(A798&lt;&gt;"",IF(Data!$G$9="constant",$C$13,IF(Data!$G$9="squeeze",G798,F798)),"")</f>
        <v>2</v>
      </c>
      <c r="I798" s="38">
        <f ca="1">IF(ISNUMBER(A798),NORMINV(RAND(),0,IF(AND(Data!$G$9="squeeze",A798&lt;Data!$G$11*0.25),$H$32,1)*$C$30*$C$13)*($C$14*$C$12),"")</f>
        <v>5.2415895146809696E-4</v>
      </c>
      <c r="J798" s="42">
        <f ca="1">IFERROR(IF(Data!$C$6="Real",B798,I798+J797+($C$14*$C$12)*(NORMINV(RAND(),$C$15,CHOOSE($G$13,$C$13,F798,G798)))),"")</f>
        <v>1.3453307137036887</v>
      </c>
      <c r="K798" s="88">
        <f>IF(ISNUMBER(A798), IF($G$16="fixed",$G$17,MIN(H798*Data!$C$7*$C$16*0.5,$C$17*Data!$C$7))*$C$12,"")</f>
        <v>8.0000000000000007E-5</v>
      </c>
      <c r="L798" s="42">
        <f t="shared" ca="1" si="374"/>
        <v>1.3453307137036887</v>
      </c>
      <c r="M798" s="44">
        <f t="shared" ca="1" si="375"/>
        <v>1.3453707137036888</v>
      </c>
      <c r="N798" s="44">
        <f t="shared" ca="1" si="376"/>
        <v>1.3452907137036887</v>
      </c>
      <c r="O798" s="108">
        <f t="shared" ca="1" si="351"/>
        <v>-0.65732250748071597</v>
      </c>
      <c r="P798" s="102">
        <f t="shared" ca="1" si="352"/>
        <v>6.0173794202259199</v>
      </c>
      <c r="Q798" s="102">
        <f t="shared" ca="1" si="353"/>
        <v>-0.27065646215274303</v>
      </c>
      <c r="R798" s="120">
        <f t="shared" ca="1" si="371"/>
        <v>1</v>
      </c>
      <c r="S798" s="54">
        <f t="shared" ca="1" si="372"/>
        <v>0</v>
      </c>
      <c r="T798" s="5" t="str">
        <f t="shared" ca="1" si="354"/>
        <v/>
      </c>
      <c r="U798" s="152" t="str">
        <f t="shared" ca="1" si="355"/>
        <v/>
      </c>
      <c r="V798" s="152" t="str">
        <f t="shared" ca="1" si="356"/>
        <v/>
      </c>
      <c r="W798" s="153" t="str">
        <f t="shared" ca="1" si="357"/>
        <v/>
      </c>
      <c r="X798" s="153" t="str">
        <f t="shared" ca="1" si="358"/>
        <v/>
      </c>
      <c r="Y798" s="153" t="str">
        <f t="shared" ca="1" si="359"/>
        <v/>
      </c>
      <c r="Z798" s="153" t="str">
        <f t="shared" ca="1" si="360"/>
        <v/>
      </c>
      <c r="AA798" s="152" t="str">
        <f t="shared" ca="1" si="361"/>
        <v/>
      </c>
      <c r="AB798" s="152" t="str">
        <f t="shared" ca="1" si="362"/>
        <v/>
      </c>
      <c r="AC798" s="154" t="str">
        <f t="shared" ca="1" si="363"/>
        <v/>
      </c>
      <c r="AD798" s="154" t="str">
        <f t="shared" ca="1" si="364"/>
        <v/>
      </c>
      <c r="AE798" s="3">
        <f t="shared" ca="1" si="365"/>
        <v>0</v>
      </c>
      <c r="AF798" s="3">
        <f t="shared" ca="1" si="366"/>
        <v>0</v>
      </c>
      <c r="AG798" s="3" t="str">
        <f t="shared" ca="1" si="373"/>
        <v/>
      </c>
      <c r="AH798" s="4" t="str">
        <f t="shared" ca="1" si="367"/>
        <v/>
      </c>
      <c r="AI798" s="75">
        <f t="shared" ca="1" si="368"/>
        <v>-81.180141999199762</v>
      </c>
      <c r="AJ798" s="75">
        <f t="shared" ca="1" si="369"/>
        <v>-81.180141999199762</v>
      </c>
    </row>
    <row r="799" spans="1:36" ht="14.25">
      <c r="A799" s="41">
        <f t="shared" si="370"/>
        <v>733</v>
      </c>
      <c r="B799" s="150">
        <f ca="1">IF(ISNUMBER(A799),INDEX('MetaTrader Import'!$H$13:$J$5893,TRUNC(((A799-$A$39+1)-1)/3)+1,MOD((A799-$A$39+1)-1,3)+1),"")</f>
        <v>0</v>
      </c>
      <c r="C799" s="43">
        <f t="shared" ca="1" si="347"/>
        <v>18.781021698068216</v>
      </c>
      <c r="D799" s="43">
        <f t="shared" ca="1" si="348"/>
        <v>0.36007296634651054</v>
      </c>
      <c r="E799" s="43">
        <f t="shared" ca="1" si="349"/>
        <v>19.141094664414727</v>
      </c>
      <c r="F799" s="43">
        <f t="shared" ca="1" si="350"/>
        <v>1.9141094664414726</v>
      </c>
      <c r="G799" s="43">
        <f>IF(A799&lt;&gt;"",IF(A799&lt;Data!$G$11*0.25,$C$13/$G$32,IF(A799&gt;Data!$G$11*0.25,$C$13,$C$13*10)),"")</f>
        <v>2</v>
      </c>
      <c r="H799" s="43">
        <f>IF(A799&lt;&gt;"",IF(Data!$G$9="constant",$C$13,IF(Data!$G$9="squeeze",G799,F799)),"")</f>
        <v>2</v>
      </c>
      <c r="I799" s="38">
        <f ca="1">IF(ISNUMBER(A799),NORMINV(RAND(),0,IF(AND(Data!$G$9="squeeze",A799&lt;Data!$G$11*0.25),$H$32,1)*$C$30*$C$13)*($C$14*$C$12),"")</f>
        <v>-9.4301026772246709E-5</v>
      </c>
      <c r="J799" s="42">
        <f ca="1">IFERROR(IF(Data!$C$6="Real",B799,I799+J798+($C$14*$C$12)*(NORMINV(RAND(),$C$15,CHOOSE($G$13,$C$13,F799,G799)))),"")</f>
        <v>1.3452952455613794</v>
      </c>
      <c r="K799" s="88">
        <f>IF(ISNUMBER(A799), IF($G$16="fixed",$G$17,MIN(H799*Data!$C$7*$C$16*0.5,$C$17*Data!$C$7))*$C$12,"")</f>
        <v>8.0000000000000007E-5</v>
      </c>
      <c r="L799" s="42">
        <f t="shared" ca="1" si="374"/>
        <v>1.3452952455613794</v>
      </c>
      <c r="M799" s="44">
        <f t="shared" ca="1" si="375"/>
        <v>1.3453352455613794</v>
      </c>
      <c r="N799" s="44">
        <f t="shared" ca="1" si="376"/>
        <v>1.3452552455613793</v>
      </c>
      <c r="O799" s="108">
        <f t="shared" ca="1" si="351"/>
        <v>-0.15572656065073107</v>
      </c>
      <c r="P799" s="102">
        <f t="shared" ca="1" si="352"/>
        <v>4.9350420897527041</v>
      </c>
      <c r="Q799" s="102">
        <f t="shared" ca="1" si="353"/>
        <v>-0.33033665681865299</v>
      </c>
      <c r="R799" s="120">
        <f t="shared" ca="1" si="371"/>
        <v>1</v>
      </c>
      <c r="S799" s="54">
        <f t="shared" ca="1" si="372"/>
        <v>0</v>
      </c>
      <c r="T799" s="5" t="str">
        <f t="shared" ca="1" si="354"/>
        <v/>
      </c>
      <c r="U799" s="152" t="str">
        <f t="shared" ca="1" si="355"/>
        <v/>
      </c>
      <c r="V799" s="152" t="str">
        <f t="shared" ca="1" si="356"/>
        <v/>
      </c>
      <c r="W799" s="153" t="str">
        <f t="shared" ca="1" si="357"/>
        <v/>
      </c>
      <c r="X799" s="153" t="str">
        <f t="shared" ca="1" si="358"/>
        <v/>
      </c>
      <c r="Y799" s="153" t="str">
        <f t="shared" ca="1" si="359"/>
        <v/>
      </c>
      <c r="Z799" s="153" t="str">
        <f t="shared" ca="1" si="360"/>
        <v/>
      </c>
      <c r="AA799" s="152" t="str">
        <f t="shared" ca="1" si="361"/>
        <v/>
      </c>
      <c r="AB799" s="152" t="str">
        <f t="shared" ca="1" si="362"/>
        <v/>
      </c>
      <c r="AC799" s="154" t="str">
        <f t="shared" ca="1" si="363"/>
        <v/>
      </c>
      <c r="AD799" s="154" t="str">
        <f t="shared" ca="1" si="364"/>
        <v/>
      </c>
      <c r="AE799" s="3">
        <f t="shared" ca="1" si="365"/>
        <v>0</v>
      </c>
      <c r="AF799" s="3">
        <f t="shared" ca="1" si="366"/>
        <v>0</v>
      </c>
      <c r="AG799" s="3" t="str">
        <f t="shared" ca="1" si="373"/>
        <v/>
      </c>
      <c r="AH799" s="4" t="str">
        <f t="shared" ca="1" si="367"/>
        <v/>
      </c>
      <c r="AI799" s="75">
        <f t="shared" ca="1" si="368"/>
        <v>-81.180141999199762</v>
      </c>
      <c r="AJ799" s="75">
        <f t="shared" ca="1" si="369"/>
        <v>-81.180141999199762</v>
      </c>
    </row>
    <row r="800" spans="1:36" ht="14.25">
      <c r="A800" s="41">
        <f t="shared" si="370"/>
        <v>734</v>
      </c>
      <c r="B800" s="150">
        <f ca="1">IF(ISNUMBER(A800),INDEX('MetaTrader Import'!$H$13:$J$5893,TRUNC(((A800-$A$39+1)-1)/3)+1,MOD((A800-$A$39+1)-1,3)+1),"")</f>
        <v>0</v>
      </c>
      <c r="C800" s="43">
        <f t="shared" ca="1" si="347"/>
        <v>19.141094664414727</v>
      </c>
      <c r="D800" s="43">
        <f t="shared" ca="1" si="348"/>
        <v>-0.68568061419756621</v>
      </c>
      <c r="E800" s="43">
        <f t="shared" ca="1" si="349"/>
        <v>18.455414050217161</v>
      </c>
      <c r="F800" s="43">
        <f t="shared" ca="1" si="350"/>
        <v>1.845541405021716</v>
      </c>
      <c r="G800" s="43">
        <f>IF(A800&lt;&gt;"",IF(A800&lt;Data!$G$11*0.25,$C$13/$G$32,IF(A800&gt;Data!$G$11*0.25,$C$13,$C$13*10)),"")</f>
        <v>2</v>
      </c>
      <c r="H800" s="43">
        <f>IF(A800&lt;&gt;"",IF(Data!$G$9="constant",$C$13,IF(Data!$G$9="squeeze",G800,F800)),"")</f>
        <v>2</v>
      </c>
      <c r="I800" s="38">
        <f ca="1">IF(ISNUMBER(A800),NORMINV(RAND(),0,IF(AND(Data!$G$9="squeeze",A800&lt;Data!$G$11*0.25),$H$32,1)*$C$30*$C$13)*($C$14*$C$12),"")</f>
        <v>8.8545023438396718E-5</v>
      </c>
      <c r="J800" s="42">
        <f ca="1">IFERROR(IF(Data!$C$6="Real",B800,I800+J799+($C$14*$C$12)*(NORMINV(RAND(),$C$15,CHOOSE($G$13,$C$13,F800,G800)))),"")</f>
        <v>1.3451777645679255</v>
      </c>
      <c r="K800" s="88">
        <f>IF(ISNUMBER(A800), IF($G$16="fixed",$G$17,MIN(H800*Data!$C$7*$C$16*0.5,$C$17*Data!$C$7))*$C$12,"")</f>
        <v>8.0000000000000007E-5</v>
      </c>
      <c r="L800" s="42">
        <f t="shared" ca="1" si="374"/>
        <v>1.3451777645679255</v>
      </c>
      <c r="M800" s="44">
        <f t="shared" ca="1" si="375"/>
        <v>1.3452177645679255</v>
      </c>
      <c r="N800" s="44">
        <f t="shared" ca="1" si="376"/>
        <v>1.3451377645679254</v>
      </c>
      <c r="O800" s="108">
        <f t="shared" ca="1" si="351"/>
        <v>9.546701430313792E-2</v>
      </c>
      <c r="P800" s="102">
        <f t="shared" ca="1" si="352"/>
        <v>4.8533837990977267</v>
      </c>
      <c r="Q800" s="102">
        <f t="shared" ca="1" si="353"/>
        <v>-0.37845014396675752</v>
      </c>
      <c r="R800" s="120">
        <f t="shared" ca="1" si="371"/>
        <v>1</v>
      </c>
      <c r="S800" s="54">
        <f t="shared" ca="1" si="372"/>
        <v>0</v>
      </c>
      <c r="T800" s="5" t="str">
        <f t="shared" ca="1" si="354"/>
        <v/>
      </c>
      <c r="U800" s="152" t="str">
        <f t="shared" ca="1" si="355"/>
        <v/>
      </c>
      <c r="V800" s="152" t="str">
        <f t="shared" ca="1" si="356"/>
        <v/>
      </c>
      <c r="W800" s="153" t="str">
        <f t="shared" ca="1" si="357"/>
        <v/>
      </c>
      <c r="X800" s="153" t="str">
        <f t="shared" ca="1" si="358"/>
        <v/>
      </c>
      <c r="Y800" s="153" t="str">
        <f t="shared" ca="1" si="359"/>
        <v/>
      </c>
      <c r="Z800" s="153" t="str">
        <f t="shared" ca="1" si="360"/>
        <v/>
      </c>
      <c r="AA800" s="152" t="str">
        <f t="shared" ca="1" si="361"/>
        <v/>
      </c>
      <c r="AB800" s="152" t="str">
        <f t="shared" ca="1" si="362"/>
        <v/>
      </c>
      <c r="AC800" s="154" t="str">
        <f t="shared" ca="1" si="363"/>
        <v/>
      </c>
      <c r="AD800" s="154" t="str">
        <f t="shared" ca="1" si="364"/>
        <v/>
      </c>
      <c r="AE800" s="3">
        <f t="shared" ca="1" si="365"/>
        <v>0</v>
      </c>
      <c r="AF800" s="3">
        <f t="shared" ca="1" si="366"/>
        <v>0</v>
      </c>
      <c r="AG800" s="3" t="str">
        <f t="shared" ca="1" si="373"/>
        <v/>
      </c>
      <c r="AH800" s="4" t="str">
        <f t="shared" ca="1" si="367"/>
        <v/>
      </c>
      <c r="AI800" s="75">
        <f t="shared" ca="1" si="368"/>
        <v>-81.180141999199762</v>
      </c>
      <c r="AJ800" s="75">
        <f t="shared" ca="1" si="369"/>
        <v>-81.180141999199762</v>
      </c>
    </row>
    <row r="801" spans="1:36" ht="14.25">
      <c r="A801" s="41">
        <f t="shared" si="370"/>
        <v>735</v>
      </c>
      <c r="B801" s="150">
        <f>IF(ISNUMBER(A801),INDEX('MetaTrader Import'!$H$13:$J$5893,TRUNC(((A801-$A$39+1)-1)/3)+1,MOD((A801-$A$39+1)-1,3)+1),"")</f>
        <v>0</v>
      </c>
      <c r="C801" s="43">
        <f t="shared" ca="1" si="347"/>
        <v>18.455414050217161</v>
      </c>
      <c r="D801" s="43">
        <f t="shared" ca="1" si="348"/>
        <v>0.40209303631078352</v>
      </c>
      <c r="E801" s="43">
        <f t="shared" ca="1" si="349"/>
        <v>18.857507086527946</v>
      </c>
      <c r="F801" s="43">
        <f t="shared" ca="1" si="350"/>
        <v>1.8857507086527945</v>
      </c>
      <c r="G801" s="43">
        <f>IF(A801&lt;&gt;"",IF(A801&lt;Data!$G$11*0.25,$C$13/$G$32,IF(A801&gt;Data!$G$11*0.25,$C$13,$C$13*10)),"")</f>
        <v>2</v>
      </c>
      <c r="H801" s="43">
        <f>IF(A801&lt;&gt;"",IF(Data!$G$9="constant",$C$13,IF(Data!$G$9="squeeze",G801,F801)),"")</f>
        <v>2</v>
      </c>
      <c r="I801" s="38">
        <f ca="1">IF(ISNUMBER(A801),NORMINV(RAND(),0,IF(AND(Data!$G$9="squeeze",A801&lt;Data!$G$11*0.25),$H$32,1)*$C$30*$C$13)*($C$14*$C$12),"")</f>
        <v>-1.3633096893930667E-6</v>
      </c>
      <c r="J801" s="42">
        <f ca="1">IFERROR(IF(Data!$C$6="Real",B801,I801+J800+($C$14*$C$12)*(NORMINV(RAND(),$C$15,CHOOSE($G$13,$C$13,F801,G801)))),"")</f>
        <v>1.3458041187817571</v>
      </c>
      <c r="K801" s="88">
        <f>IF(ISNUMBER(A801), IF($G$16="fixed",$G$17,MIN(H801*Data!$C$7*$C$16*0.5,$C$17*Data!$C$7))*$C$12,"")</f>
        <v>8.0000000000000007E-5</v>
      </c>
      <c r="L801" s="42">
        <f t="shared" ca="1" si="374"/>
        <v>1.3458041187817571</v>
      </c>
      <c r="M801" s="44">
        <f t="shared" ca="1" si="375"/>
        <v>1.3458441187817571</v>
      </c>
      <c r="N801" s="44">
        <f t="shared" ca="1" si="376"/>
        <v>1.3457641187817571</v>
      </c>
      <c r="O801" s="108">
        <f t="shared" ca="1" si="351"/>
        <v>0.39635070441986936</v>
      </c>
      <c r="P801" s="102">
        <f t="shared" ca="1" si="352"/>
        <v>5.5448315690515191</v>
      </c>
      <c r="Q801" s="102">
        <f t="shared" ca="1" si="353"/>
        <v>-0.42276711547067769</v>
      </c>
      <c r="R801" s="120">
        <f t="shared" ca="1" si="371"/>
        <v>1</v>
      </c>
      <c r="S801" s="54">
        <f t="shared" ca="1" si="372"/>
        <v>0</v>
      </c>
      <c r="T801" s="5" t="str">
        <f t="shared" ca="1" si="354"/>
        <v/>
      </c>
      <c r="U801" s="152" t="str">
        <f t="shared" ca="1" si="355"/>
        <v/>
      </c>
      <c r="V801" s="152" t="str">
        <f t="shared" ca="1" si="356"/>
        <v/>
      </c>
      <c r="W801" s="153" t="str">
        <f t="shared" ca="1" si="357"/>
        <v/>
      </c>
      <c r="X801" s="153" t="str">
        <f t="shared" ca="1" si="358"/>
        <v/>
      </c>
      <c r="Y801" s="153" t="str">
        <f t="shared" ca="1" si="359"/>
        <v/>
      </c>
      <c r="Z801" s="153" t="str">
        <f t="shared" ca="1" si="360"/>
        <v/>
      </c>
      <c r="AA801" s="152" t="str">
        <f t="shared" ca="1" si="361"/>
        <v/>
      </c>
      <c r="AB801" s="152" t="str">
        <f t="shared" ca="1" si="362"/>
        <v/>
      </c>
      <c r="AC801" s="154" t="str">
        <f t="shared" ca="1" si="363"/>
        <v/>
      </c>
      <c r="AD801" s="154" t="str">
        <f t="shared" ca="1" si="364"/>
        <v/>
      </c>
      <c r="AE801" s="3">
        <f t="shared" ca="1" si="365"/>
        <v>0</v>
      </c>
      <c r="AF801" s="3">
        <f t="shared" ca="1" si="366"/>
        <v>0</v>
      </c>
      <c r="AG801" s="3" t="str">
        <f t="shared" ca="1" si="373"/>
        <v/>
      </c>
      <c r="AH801" s="4" t="str">
        <f t="shared" ca="1" si="367"/>
        <v/>
      </c>
      <c r="AI801" s="75">
        <f t="shared" ca="1" si="368"/>
        <v>-81.180141999199762</v>
      </c>
      <c r="AJ801" s="75">
        <f t="shared" ca="1" si="369"/>
        <v>-81.180141999199762</v>
      </c>
    </row>
    <row r="802" spans="1:36" ht="14.25">
      <c r="A802" s="41">
        <f t="shared" si="370"/>
        <v>736</v>
      </c>
      <c r="B802" s="150">
        <f ca="1">IF(ISNUMBER(A802),INDEX('MetaTrader Import'!$H$13:$J$5893,TRUNC(((A802-$A$39+1)-1)/3)+1,MOD((A802-$A$39+1)-1,3)+1),"")</f>
        <v>0</v>
      </c>
      <c r="C802" s="43">
        <f t="shared" ca="1" si="347"/>
        <v>18.857507086527946</v>
      </c>
      <c r="D802" s="43">
        <f t="shared" ca="1" si="348"/>
        <v>-2.5152366558351549</v>
      </c>
      <c r="E802" s="43">
        <f t="shared" ca="1" si="349"/>
        <v>16.342270430692793</v>
      </c>
      <c r="F802" s="43">
        <f t="shared" ca="1" si="350"/>
        <v>1.6342270430692794</v>
      </c>
      <c r="G802" s="43">
        <f>IF(A802&lt;&gt;"",IF(A802&lt;Data!$G$11*0.25,$C$13/$G$32,IF(A802&gt;Data!$G$11*0.25,$C$13,$C$13*10)),"")</f>
        <v>2</v>
      </c>
      <c r="H802" s="43">
        <f>IF(A802&lt;&gt;"",IF(Data!$G$9="constant",$C$13,IF(Data!$G$9="squeeze",G802,F802)),"")</f>
        <v>2</v>
      </c>
      <c r="I802" s="38">
        <f ca="1">IF(ISNUMBER(A802),NORMINV(RAND(),0,IF(AND(Data!$G$9="squeeze",A802&lt;Data!$G$11*0.25),$H$32,1)*$C$30*$C$13)*($C$14*$C$12),"")</f>
        <v>-7.1213708873613655E-4</v>
      </c>
      <c r="J802" s="42">
        <f ca="1">IFERROR(IF(Data!$C$6="Real",B802,I802+J801+($C$14*$C$12)*(NORMINV(RAND(),$C$15,CHOOSE($G$13,$C$13,F802,G802)))),"")</f>
        <v>1.3448619041099241</v>
      </c>
      <c r="K802" s="88">
        <f>IF(ISNUMBER(A802), IF($G$16="fixed",$G$17,MIN(H802*Data!$C$7*$C$16*0.5,$C$17*Data!$C$7))*$C$12,"")</f>
        <v>8.0000000000000007E-5</v>
      </c>
      <c r="L802" s="42">
        <f t="shared" ca="1" si="374"/>
        <v>1.3448619041099241</v>
      </c>
      <c r="M802" s="44">
        <f t="shared" ca="1" si="375"/>
        <v>1.3449019041099242</v>
      </c>
      <c r="N802" s="44">
        <f t="shared" ca="1" si="376"/>
        <v>1.3448219041099241</v>
      </c>
      <c r="O802" s="108">
        <f t="shared" ca="1" si="351"/>
        <v>0.44059271975113329</v>
      </c>
      <c r="P802" s="102">
        <f t="shared" ca="1" si="352"/>
        <v>5.5358528173940726</v>
      </c>
      <c r="Q802" s="102">
        <f t="shared" ca="1" si="353"/>
        <v>-0.48327916800981702</v>
      </c>
      <c r="R802" s="120">
        <f t="shared" ca="1" si="371"/>
        <v>1</v>
      </c>
      <c r="S802" s="54">
        <f t="shared" ca="1" si="372"/>
        <v>0</v>
      </c>
      <c r="T802" s="5" t="str">
        <f t="shared" ca="1" si="354"/>
        <v/>
      </c>
      <c r="U802" s="152" t="str">
        <f t="shared" ca="1" si="355"/>
        <v/>
      </c>
      <c r="V802" s="152" t="str">
        <f t="shared" ca="1" si="356"/>
        <v/>
      </c>
      <c r="W802" s="153" t="str">
        <f t="shared" ca="1" si="357"/>
        <v/>
      </c>
      <c r="X802" s="153" t="str">
        <f t="shared" ca="1" si="358"/>
        <v/>
      </c>
      <c r="Y802" s="153" t="str">
        <f t="shared" ca="1" si="359"/>
        <v/>
      </c>
      <c r="Z802" s="153" t="str">
        <f t="shared" ca="1" si="360"/>
        <v/>
      </c>
      <c r="AA802" s="152" t="str">
        <f t="shared" ca="1" si="361"/>
        <v/>
      </c>
      <c r="AB802" s="152" t="str">
        <f t="shared" ca="1" si="362"/>
        <v/>
      </c>
      <c r="AC802" s="154" t="str">
        <f t="shared" ca="1" si="363"/>
        <v/>
      </c>
      <c r="AD802" s="154" t="str">
        <f t="shared" ca="1" si="364"/>
        <v/>
      </c>
      <c r="AE802" s="3">
        <f t="shared" ca="1" si="365"/>
        <v>0</v>
      </c>
      <c r="AF802" s="3">
        <f t="shared" ca="1" si="366"/>
        <v>0</v>
      </c>
      <c r="AG802" s="3" t="str">
        <f t="shared" ca="1" si="373"/>
        <v/>
      </c>
      <c r="AH802" s="4" t="str">
        <f t="shared" ca="1" si="367"/>
        <v/>
      </c>
      <c r="AI802" s="75">
        <f t="shared" ca="1" si="368"/>
        <v>-81.180141999199762</v>
      </c>
      <c r="AJ802" s="75">
        <f t="shared" ca="1" si="369"/>
        <v>-81.180141999199762</v>
      </c>
    </row>
    <row r="803" spans="1:36" ht="14.25">
      <c r="A803" s="41">
        <f t="shared" si="370"/>
        <v>737</v>
      </c>
      <c r="B803" s="150">
        <f ca="1">IF(ISNUMBER(A803),INDEX('MetaTrader Import'!$H$13:$J$5893,TRUNC(((A803-$A$39+1)-1)/3)+1,MOD((A803-$A$39+1)-1,3)+1),"")</f>
        <v>0</v>
      </c>
      <c r="C803" s="43">
        <f t="shared" ca="1" si="347"/>
        <v>16.342270430692793</v>
      </c>
      <c r="D803" s="43">
        <f t="shared" ca="1" si="348"/>
        <v>0.29600176341066187</v>
      </c>
      <c r="E803" s="43">
        <f t="shared" ca="1" si="349"/>
        <v>16.638272194103454</v>
      </c>
      <c r="F803" s="43">
        <f t="shared" ca="1" si="350"/>
        <v>1.6638272194103454</v>
      </c>
      <c r="G803" s="43">
        <f>IF(A803&lt;&gt;"",IF(A803&lt;Data!$G$11*0.25,$C$13/$G$32,IF(A803&gt;Data!$G$11*0.25,$C$13,$C$13*10)),"")</f>
        <v>2</v>
      </c>
      <c r="H803" s="43">
        <f>IF(A803&lt;&gt;"",IF(Data!$G$9="constant",$C$13,IF(Data!$G$9="squeeze",G803,F803)),"")</f>
        <v>2</v>
      </c>
      <c r="I803" s="38">
        <f ca="1">IF(ISNUMBER(A803),NORMINV(RAND(),0,IF(AND(Data!$G$9="squeeze",A803&lt;Data!$G$11*0.25),$H$32,1)*$C$30*$C$13)*($C$14*$C$12),"")</f>
        <v>-3.9616621457949972E-4</v>
      </c>
      <c r="J803" s="42">
        <f ca="1">IFERROR(IF(Data!$C$6="Real",B803,I803+J802+($C$14*$C$12)*(NORMINV(RAND(),$C$15,CHOOSE($G$13,$C$13,F803,G803)))),"")</f>
        <v>1.3442583135473649</v>
      </c>
      <c r="K803" s="88">
        <f>IF(ISNUMBER(A803), IF($G$16="fixed",$G$17,MIN(H803*Data!$C$7*$C$16*0.5,$C$17*Data!$C$7))*$C$12,"")</f>
        <v>8.0000000000000007E-5</v>
      </c>
      <c r="L803" s="42">
        <f t="shared" ca="1" si="374"/>
        <v>1.3442583135473649</v>
      </c>
      <c r="M803" s="44">
        <f t="shared" ca="1" si="375"/>
        <v>1.344298313547365</v>
      </c>
      <c r="N803" s="44">
        <f t="shared" ca="1" si="376"/>
        <v>1.3442183135473649</v>
      </c>
      <c r="O803" s="108">
        <f t="shared" ca="1" si="351"/>
        <v>0.2643410433480804</v>
      </c>
      <c r="P803" s="102">
        <f t="shared" ca="1" si="352"/>
        <v>5.7170369064169186</v>
      </c>
      <c r="Q803" s="102">
        <f t="shared" ca="1" si="353"/>
        <v>-0.53361020222861977</v>
      </c>
      <c r="R803" s="120">
        <f t="shared" ca="1" si="371"/>
        <v>1</v>
      </c>
      <c r="S803" s="54">
        <f t="shared" ca="1" si="372"/>
        <v>0</v>
      </c>
      <c r="T803" s="5" t="str">
        <f t="shared" ca="1" si="354"/>
        <v/>
      </c>
      <c r="U803" s="152" t="str">
        <f t="shared" ca="1" si="355"/>
        <v/>
      </c>
      <c r="V803" s="152" t="str">
        <f t="shared" ca="1" si="356"/>
        <v/>
      </c>
      <c r="W803" s="153" t="str">
        <f t="shared" ca="1" si="357"/>
        <v/>
      </c>
      <c r="X803" s="153" t="str">
        <f t="shared" ca="1" si="358"/>
        <v/>
      </c>
      <c r="Y803" s="153" t="str">
        <f t="shared" ca="1" si="359"/>
        <v/>
      </c>
      <c r="Z803" s="153" t="str">
        <f t="shared" ca="1" si="360"/>
        <v/>
      </c>
      <c r="AA803" s="152" t="str">
        <f t="shared" ca="1" si="361"/>
        <v/>
      </c>
      <c r="AB803" s="152" t="str">
        <f t="shared" ca="1" si="362"/>
        <v/>
      </c>
      <c r="AC803" s="154" t="str">
        <f t="shared" ca="1" si="363"/>
        <v/>
      </c>
      <c r="AD803" s="154" t="str">
        <f t="shared" ca="1" si="364"/>
        <v/>
      </c>
      <c r="AE803" s="3">
        <f t="shared" ca="1" si="365"/>
        <v>0</v>
      </c>
      <c r="AF803" s="3">
        <f t="shared" ca="1" si="366"/>
        <v>0</v>
      </c>
      <c r="AG803" s="3" t="str">
        <f t="shared" ca="1" si="373"/>
        <v/>
      </c>
      <c r="AH803" s="4" t="str">
        <f t="shared" ca="1" si="367"/>
        <v/>
      </c>
      <c r="AI803" s="75">
        <f t="shared" ca="1" si="368"/>
        <v>-81.180141999199762</v>
      </c>
      <c r="AJ803" s="75">
        <f t="shared" ca="1" si="369"/>
        <v>-81.180141999199762</v>
      </c>
    </row>
    <row r="804" spans="1:36" ht="14.25">
      <c r="A804" s="41">
        <f t="shared" si="370"/>
        <v>738</v>
      </c>
      <c r="B804" s="150">
        <f>IF(ISNUMBER(A804),INDEX('MetaTrader Import'!$H$13:$J$5893,TRUNC(((A804-$A$39+1)-1)/3)+1,MOD((A804-$A$39+1)-1,3)+1),"")</f>
        <v>0</v>
      </c>
      <c r="C804" s="43">
        <f t="shared" ca="1" si="347"/>
        <v>16.638272194103454</v>
      </c>
      <c r="D804" s="43">
        <f t="shared" ca="1" si="348"/>
        <v>0.11410240763022017</v>
      </c>
      <c r="E804" s="43">
        <f t="shared" ca="1" si="349"/>
        <v>16.752374601733674</v>
      </c>
      <c r="F804" s="43">
        <f t="shared" ca="1" si="350"/>
        <v>1.6752374601733675</v>
      </c>
      <c r="G804" s="43">
        <f>IF(A804&lt;&gt;"",IF(A804&lt;Data!$G$11*0.25,$C$13/$G$32,IF(A804&gt;Data!$G$11*0.25,$C$13,$C$13*10)),"")</f>
        <v>2</v>
      </c>
      <c r="H804" s="43">
        <f>IF(A804&lt;&gt;"",IF(Data!$G$9="constant",$C$13,IF(Data!$G$9="squeeze",G804,F804)),"")</f>
        <v>2</v>
      </c>
      <c r="I804" s="38">
        <f ca="1">IF(ISNUMBER(A804),NORMINV(RAND(),0,IF(AND(Data!$G$9="squeeze",A804&lt;Data!$G$11*0.25),$H$32,1)*$C$30*$C$13)*($C$14*$C$12),"")</f>
        <v>4.2630355211511226E-4</v>
      </c>
      <c r="J804" s="42">
        <f ca="1">IFERROR(IF(Data!$C$6="Real",B804,I804+J803+($C$14*$C$12)*(NORMINV(RAND(),$C$15,CHOOSE($G$13,$C$13,F804,G804)))),"")</f>
        <v>1.3442006060469036</v>
      </c>
      <c r="K804" s="88">
        <f>IF(ISNUMBER(A804), IF($G$16="fixed",$G$17,MIN(H804*Data!$C$7*$C$16*0.5,$C$17*Data!$C$7))*$C$12,"")</f>
        <v>8.0000000000000007E-5</v>
      </c>
      <c r="L804" s="42">
        <f t="shared" ca="1" si="374"/>
        <v>1.3442006060469036</v>
      </c>
      <c r="M804" s="44">
        <f t="shared" ca="1" si="375"/>
        <v>1.3442406060469037</v>
      </c>
      <c r="N804" s="44">
        <f t="shared" ca="1" si="376"/>
        <v>1.3441606060469036</v>
      </c>
      <c r="O804" s="108">
        <f t="shared" ca="1" si="351"/>
        <v>0.11226703060017242</v>
      </c>
      <c r="P804" s="102">
        <f t="shared" ca="1" si="352"/>
        <v>5.9165645342440119</v>
      </c>
      <c r="Q804" s="102">
        <f t="shared" ca="1" si="353"/>
        <v>-0.54868545091009746</v>
      </c>
      <c r="R804" s="120">
        <f t="shared" ca="1" si="371"/>
        <v>1</v>
      </c>
      <c r="S804" s="54">
        <f t="shared" ca="1" si="372"/>
        <v>0</v>
      </c>
      <c r="T804" s="5" t="str">
        <f t="shared" ca="1" si="354"/>
        <v/>
      </c>
      <c r="U804" s="152" t="str">
        <f t="shared" ca="1" si="355"/>
        <v/>
      </c>
      <c r="V804" s="152" t="str">
        <f t="shared" ca="1" si="356"/>
        <v/>
      </c>
      <c r="W804" s="153" t="str">
        <f t="shared" ca="1" si="357"/>
        <v/>
      </c>
      <c r="X804" s="153" t="str">
        <f t="shared" ca="1" si="358"/>
        <v/>
      </c>
      <c r="Y804" s="153" t="str">
        <f t="shared" ca="1" si="359"/>
        <v/>
      </c>
      <c r="Z804" s="153" t="str">
        <f t="shared" ca="1" si="360"/>
        <v/>
      </c>
      <c r="AA804" s="152" t="str">
        <f t="shared" ca="1" si="361"/>
        <v/>
      </c>
      <c r="AB804" s="152" t="str">
        <f t="shared" ca="1" si="362"/>
        <v/>
      </c>
      <c r="AC804" s="154" t="str">
        <f t="shared" ca="1" si="363"/>
        <v/>
      </c>
      <c r="AD804" s="154" t="str">
        <f t="shared" ca="1" si="364"/>
        <v/>
      </c>
      <c r="AE804" s="3">
        <f t="shared" ca="1" si="365"/>
        <v>0</v>
      </c>
      <c r="AF804" s="3">
        <f t="shared" ca="1" si="366"/>
        <v>0</v>
      </c>
      <c r="AG804" s="3" t="str">
        <f t="shared" ca="1" si="373"/>
        <v/>
      </c>
      <c r="AH804" s="4" t="str">
        <f t="shared" ca="1" si="367"/>
        <v/>
      </c>
      <c r="AI804" s="75">
        <f t="shared" ca="1" si="368"/>
        <v>-81.180141999199762</v>
      </c>
      <c r="AJ804" s="75">
        <f t="shared" ca="1" si="369"/>
        <v>-81.180141999199762</v>
      </c>
    </row>
    <row r="805" spans="1:36" ht="14.25">
      <c r="A805" s="41">
        <f t="shared" si="370"/>
        <v>739</v>
      </c>
      <c r="B805" s="150">
        <f ca="1">IF(ISNUMBER(A805),INDEX('MetaTrader Import'!$H$13:$J$5893,TRUNC(((A805-$A$39+1)-1)/3)+1,MOD((A805-$A$39+1)-1,3)+1),"")</f>
        <v>0</v>
      </c>
      <c r="C805" s="43">
        <f t="shared" ca="1" si="347"/>
        <v>16.752374601733674</v>
      </c>
      <c r="D805" s="43">
        <f t="shared" ca="1" si="348"/>
        <v>0.65809531569306179</v>
      </c>
      <c r="E805" s="43">
        <f t="shared" ca="1" si="349"/>
        <v>17.410469917426735</v>
      </c>
      <c r="F805" s="43">
        <f t="shared" ca="1" si="350"/>
        <v>1.7410469917426734</v>
      </c>
      <c r="G805" s="43">
        <f>IF(A805&lt;&gt;"",IF(A805&lt;Data!$G$11*0.25,$C$13/$G$32,IF(A805&gt;Data!$G$11*0.25,$C$13,$C$13*10)),"")</f>
        <v>2</v>
      </c>
      <c r="H805" s="43">
        <f>IF(A805&lt;&gt;"",IF(Data!$G$9="constant",$C$13,IF(Data!$G$9="squeeze",G805,F805)),"")</f>
        <v>2</v>
      </c>
      <c r="I805" s="38">
        <f ca="1">IF(ISNUMBER(A805),NORMINV(RAND(),0,IF(AND(Data!$G$9="squeeze",A805&lt;Data!$G$11*0.25),$H$32,1)*$C$30*$C$13)*($C$14*$C$12),"")</f>
        <v>4.0206747673869608E-4</v>
      </c>
      <c r="J805" s="42">
        <f ca="1">IFERROR(IF(Data!$C$6="Real",B805,I805+J804+($C$14*$C$12)*(NORMINV(RAND(),$C$15,CHOOSE($G$13,$C$13,F805,G805)))),"")</f>
        <v>1.3440271342611241</v>
      </c>
      <c r="K805" s="88">
        <f>IF(ISNUMBER(A805), IF($G$16="fixed",$G$17,MIN(H805*Data!$C$7*$C$16*0.5,$C$17*Data!$C$7))*$C$12,"")</f>
        <v>8.0000000000000007E-5</v>
      </c>
      <c r="L805" s="42">
        <f t="shared" ca="1" si="374"/>
        <v>1.3440271342611241</v>
      </c>
      <c r="M805" s="44">
        <f t="shared" ca="1" si="375"/>
        <v>1.3440671342611241</v>
      </c>
      <c r="N805" s="44">
        <f t="shared" ca="1" si="376"/>
        <v>1.343987134261124</v>
      </c>
      <c r="O805" s="108">
        <f t="shared" ca="1" si="351"/>
        <v>7.7825020673597369E-3</v>
      </c>
      <c r="P805" s="102">
        <f t="shared" ca="1" si="352"/>
        <v>6.1458567168327232</v>
      </c>
      <c r="Q805" s="102">
        <f t="shared" ca="1" si="353"/>
        <v>-0.53344235548348418</v>
      </c>
      <c r="R805" s="120">
        <f t="shared" ca="1" si="371"/>
        <v>1</v>
      </c>
      <c r="S805" s="54">
        <f t="shared" ca="1" si="372"/>
        <v>0</v>
      </c>
      <c r="T805" s="5" t="str">
        <f t="shared" ca="1" si="354"/>
        <v/>
      </c>
      <c r="U805" s="152" t="str">
        <f t="shared" ca="1" si="355"/>
        <v/>
      </c>
      <c r="V805" s="152" t="str">
        <f t="shared" ca="1" si="356"/>
        <v/>
      </c>
      <c r="W805" s="153" t="str">
        <f t="shared" ca="1" si="357"/>
        <v/>
      </c>
      <c r="X805" s="153" t="str">
        <f t="shared" ca="1" si="358"/>
        <v/>
      </c>
      <c r="Y805" s="153" t="str">
        <f t="shared" ca="1" si="359"/>
        <v/>
      </c>
      <c r="Z805" s="153" t="str">
        <f t="shared" ca="1" si="360"/>
        <v/>
      </c>
      <c r="AA805" s="152" t="str">
        <f t="shared" ca="1" si="361"/>
        <v/>
      </c>
      <c r="AB805" s="152" t="str">
        <f t="shared" ca="1" si="362"/>
        <v/>
      </c>
      <c r="AC805" s="154" t="str">
        <f t="shared" ca="1" si="363"/>
        <v/>
      </c>
      <c r="AD805" s="154" t="str">
        <f t="shared" ca="1" si="364"/>
        <v/>
      </c>
      <c r="AE805" s="3">
        <f t="shared" ca="1" si="365"/>
        <v>0</v>
      </c>
      <c r="AF805" s="3">
        <f t="shared" ca="1" si="366"/>
        <v>0</v>
      </c>
      <c r="AG805" s="3" t="str">
        <f t="shared" ca="1" si="373"/>
        <v/>
      </c>
      <c r="AH805" s="4" t="str">
        <f t="shared" ca="1" si="367"/>
        <v/>
      </c>
      <c r="AI805" s="75">
        <f t="shared" ca="1" si="368"/>
        <v>-81.180141999199762</v>
      </c>
      <c r="AJ805" s="75">
        <f t="shared" ca="1" si="369"/>
        <v>-81.180141999199762</v>
      </c>
    </row>
    <row r="806" spans="1:36" ht="14.25">
      <c r="A806" s="41">
        <f t="shared" si="370"/>
        <v>740</v>
      </c>
      <c r="B806" s="150">
        <f ca="1">IF(ISNUMBER(A806),INDEX('MetaTrader Import'!$H$13:$J$5893,TRUNC(((A806-$A$39+1)-1)/3)+1,MOD((A806-$A$39+1)-1,3)+1),"")</f>
        <v>0</v>
      </c>
      <c r="C806" s="43">
        <f t="shared" ca="1" si="347"/>
        <v>17.410469917426735</v>
      </c>
      <c r="D806" s="43">
        <f t="shared" ca="1" si="348"/>
        <v>-0.33149441300909233</v>
      </c>
      <c r="E806" s="43">
        <f t="shared" ca="1" si="349"/>
        <v>17.078975504417642</v>
      </c>
      <c r="F806" s="43">
        <f t="shared" ca="1" si="350"/>
        <v>1.7078975504417642</v>
      </c>
      <c r="G806" s="43">
        <f>IF(A806&lt;&gt;"",IF(A806&lt;Data!$G$11*0.25,$C$13/$G$32,IF(A806&gt;Data!$G$11*0.25,$C$13,$C$13*10)),"")</f>
        <v>2</v>
      </c>
      <c r="H806" s="43">
        <f>IF(A806&lt;&gt;"",IF(Data!$G$9="constant",$C$13,IF(Data!$G$9="squeeze",G806,F806)),"")</f>
        <v>2</v>
      </c>
      <c r="I806" s="38">
        <f ca="1">IF(ISNUMBER(A806),NORMINV(RAND(),0,IF(AND(Data!$G$9="squeeze",A806&lt;Data!$G$11*0.25),$H$32,1)*$C$30*$C$13)*($C$14*$C$12),"")</f>
        <v>-1.1229778957316926E-4</v>
      </c>
      <c r="J806" s="42">
        <f ca="1">IFERROR(IF(Data!$C$6="Real",B806,I806+J805+($C$14*$C$12)*(NORMINV(RAND(),$C$15,CHOOSE($G$13,$C$13,F806,G806)))),"")</f>
        <v>1.3440714651318704</v>
      </c>
      <c r="K806" s="88">
        <f>IF(ISNUMBER(A806), IF($G$16="fixed",$G$17,MIN(H806*Data!$C$7*$C$16*0.5,$C$17*Data!$C$7))*$C$12,"")</f>
        <v>8.0000000000000007E-5</v>
      </c>
      <c r="L806" s="42">
        <f t="shared" ca="1" si="374"/>
        <v>1.3440714651318704</v>
      </c>
      <c r="M806" s="44">
        <f t="shared" ca="1" si="375"/>
        <v>1.3441114651318704</v>
      </c>
      <c r="N806" s="44">
        <f t="shared" ca="1" si="376"/>
        <v>1.3440314651318703</v>
      </c>
      <c r="O806" s="108">
        <f t="shared" ca="1" si="351"/>
        <v>-0.1428194937070994</v>
      </c>
      <c r="P806" s="102">
        <f t="shared" ca="1" si="352"/>
        <v>6.3464775050022579</v>
      </c>
      <c r="Q806" s="102">
        <f t="shared" ca="1" si="353"/>
        <v>-0.48286178215206571</v>
      </c>
      <c r="R806" s="120">
        <f t="shared" ca="1" si="371"/>
        <v>1</v>
      </c>
      <c r="S806" s="54">
        <f t="shared" ca="1" si="372"/>
        <v>0</v>
      </c>
      <c r="T806" s="5" t="str">
        <f t="shared" ca="1" si="354"/>
        <v/>
      </c>
      <c r="U806" s="152" t="str">
        <f t="shared" ca="1" si="355"/>
        <v/>
      </c>
      <c r="V806" s="152" t="str">
        <f t="shared" ca="1" si="356"/>
        <v/>
      </c>
      <c r="W806" s="153" t="str">
        <f t="shared" ca="1" si="357"/>
        <v/>
      </c>
      <c r="X806" s="153" t="str">
        <f t="shared" ca="1" si="358"/>
        <v/>
      </c>
      <c r="Y806" s="153" t="str">
        <f t="shared" ca="1" si="359"/>
        <v/>
      </c>
      <c r="Z806" s="153" t="str">
        <f t="shared" ca="1" si="360"/>
        <v/>
      </c>
      <c r="AA806" s="152" t="str">
        <f t="shared" ca="1" si="361"/>
        <v/>
      </c>
      <c r="AB806" s="152" t="str">
        <f t="shared" ca="1" si="362"/>
        <v/>
      </c>
      <c r="AC806" s="154" t="str">
        <f t="shared" ca="1" si="363"/>
        <v/>
      </c>
      <c r="AD806" s="154" t="str">
        <f t="shared" ca="1" si="364"/>
        <v/>
      </c>
      <c r="AE806" s="3">
        <f t="shared" ca="1" si="365"/>
        <v>0</v>
      </c>
      <c r="AF806" s="3">
        <f t="shared" ca="1" si="366"/>
        <v>0</v>
      </c>
      <c r="AG806" s="3" t="str">
        <f t="shared" ca="1" si="373"/>
        <v/>
      </c>
      <c r="AH806" s="4" t="str">
        <f t="shared" ca="1" si="367"/>
        <v/>
      </c>
      <c r="AI806" s="75">
        <f t="shared" ca="1" si="368"/>
        <v>-81.180141999199762</v>
      </c>
      <c r="AJ806" s="75">
        <f t="shared" ca="1" si="369"/>
        <v>-81.180141999199762</v>
      </c>
    </row>
    <row r="807" spans="1:36" ht="14.25">
      <c r="A807" s="41">
        <f t="shared" si="370"/>
        <v>741</v>
      </c>
      <c r="B807" s="150">
        <f>IF(ISNUMBER(A807),INDEX('MetaTrader Import'!$H$13:$J$5893,TRUNC(((A807-$A$39+1)-1)/3)+1,MOD((A807-$A$39+1)-1,3)+1),"")</f>
        <v>0</v>
      </c>
      <c r="C807" s="43">
        <f t="shared" ca="1" si="347"/>
        <v>17.078975504417642</v>
      </c>
      <c r="D807" s="43">
        <f t="shared" ca="1" si="348"/>
        <v>21.933035040234913</v>
      </c>
      <c r="E807" s="43">
        <f t="shared" ca="1" si="349"/>
        <v>39.012010544652554</v>
      </c>
      <c r="F807" s="43">
        <f t="shared" ca="1" si="350"/>
        <v>3.9012010544652553</v>
      </c>
      <c r="G807" s="43">
        <f>IF(A807&lt;&gt;"",IF(A807&lt;Data!$G$11*0.25,$C$13/$G$32,IF(A807&gt;Data!$G$11*0.25,$C$13,$C$13*10)),"")</f>
        <v>2</v>
      </c>
      <c r="H807" s="43">
        <f>IF(A807&lt;&gt;"",IF(Data!$G$9="constant",$C$13,IF(Data!$G$9="squeeze",G807,F807)),"")</f>
        <v>2</v>
      </c>
      <c r="I807" s="38">
        <f ca="1">IF(ISNUMBER(A807),NORMINV(RAND(),0,IF(AND(Data!$G$9="squeeze",A807&lt;Data!$G$11*0.25),$H$32,1)*$C$30*$C$13)*($C$14*$C$12),"")</f>
        <v>5.1595705150167927E-4</v>
      </c>
      <c r="J807" s="42">
        <f ca="1">IFERROR(IF(Data!$C$6="Real",B807,I807+J806+($C$14*$C$12)*(NORMINV(RAND(),$C$15,CHOOSE($G$13,$C$13,F807,G807)))),"")</f>
        <v>1.3451006690820677</v>
      </c>
      <c r="K807" s="88">
        <f>IF(ISNUMBER(A807), IF($G$16="fixed",$G$17,MIN(H807*Data!$C$7*$C$16*0.5,$C$17*Data!$C$7))*$C$12,"")</f>
        <v>8.0000000000000007E-5</v>
      </c>
      <c r="L807" s="42">
        <f t="shared" ca="1" si="374"/>
        <v>1.3451006690820677</v>
      </c>
      <c r="M807" s="44">
        <f t="shared" ca="1" si="375"/>
        <v>1.3451406690820678</v>
      </c>
      <c r="N807" s="44">
        <f t="shared" ca="1" si="376"/>
        <v>1.3450606690820677</v>
      </c>
      <c r="O807" s="108">
        <f t="shared" ca="1" si="351"/>
        <v>-8.9759060359160883E-2</v>
      </c>
      <c r="P807" s="102">
        <f t="shared" ca="1" si="352"/>
        <v>6.4208297891914867</v>
      </c>
      <c r="Q807" s="102">
        <f t="shared" ca="1" si="353"/>
        <v>-0.39575450183531391</v>
      </c>
      <c r="R807" s="120">
        <f t="shared" ca="1" si="371"/>
        <v>1</v>
      </c>
      <c r="S807" s="54">
        <f t="shared" ca="1" si="372"/>
        <v>0</v>
      </c>
      <c r="T807" s="5" t="str">
        <f t="shared" ca="1" si="354"/>
        <v/>
      </c>
      <c r="U807" s="152" t="str">
        <f t="shared" ca="1" si="355"/>
        <v/>
      </c>
      <c r="V807" s="152" t="str">
        <f t="shared" ca="1" si="356"/>
        <v/>
      </c>
      <c r="W807" s="153" t="str">
        <f t="shared" ca="1" si="357"/>
        <v/>
      </c>
      <c r="X807" s="153" t="str">
        <f t="shared" ca="1" si="358"/>
        <v/>
      </c>
      <c r="Y807" s="153" t="str">
        <f t="shared" ca="1" si="359"/>
        <v/>
      </c>
      <c r="Z807" s="153" t="str">
        <f t="shared" ca="1" si="360"/>
        <v/>
      </c>
      <c r="AA807" s="152" t="str">
        <f t="shared" ca="1" si="361"/>
        <v/>
      </c>
      <c r="AB807" s="152" t="str">
        <f t="shared" ca="1" si="362"/>
        <v/>
      </c>
      <c r="AC807" s="154" t="str">
        <f t="shared" ca="1" si="363"/>
        <v/>
      </c>
      <c r="AD807" s="154" t="str">
        <f t="shared" ca="1" si="364"/>
        <v/>
      </c>
      <c r="AE807" s="3">
        <f t="shared" ca="1" si="365"/>
        <v>0</v>
      </c>
      <c r="AF807" s="3">
        <f t="shared" ca="1" si="366"/>
        <v>0</v>
      </c>
      <c r="AG807" s="3" t="str">
        <f t="shared" ca="1" si="373"/>
        <v/>
      </c>
      <c r="AH807" s="4" t="str">
        <f t="shared" ca="1" si="367"/>
        <v/>
      </c>
      <c r="AI807" s="75">
        <f t="shared" ca="1" si="368"/>
        <v>-81.180141999199762</v>
      </c>
      <c r="AJ807" s="75">
        <f t="shared" ca="1" si="369"/>
        <v>-81.180141999199762</v>
      </c>
    </row>
    <row r="808" spans="1:36" ht="14.25">
      <c r="A808" s="41">
        <f t="shared" si="370"/>
        <v>742</v>
      </c>
      <c r="B808" s="150">
        <f ca="1">IF(ISNUMBER(A808),INDEX('MetaTrader Import'!$H$13:$J$5893,TRUNC(((A808-$A$39+1)-1)/3)+1,MOD((A808-$A$39+1)-1,3)+1),"")</f>
        <v>0</v>
      </c>
      <c r="C808" s="43">
        <f t="shared" ca="1" si="347"/>
        <v>39.012010544652554</v>
      </c>
      <c r="D808" s="43">
        <f t="shared" ca="1" si="348"/>
        <v>-1.6574311661527612</v>
      </c>
      <c r="E808" s="43">
        <f t="shared" ca="1" si="349"/>
        <v>37.354579378499793</v>
      </c>
      <c r="F808" s="43">
        <f t="shared" ca="1" si="350"/>
        <v>3.7354579378499793</v>
      </c>
      <c r="G808" s="43">
        <f>IF(A808&lt;&gt;"",IF(A808&lt;Data!$G$11*0.25,$C$13/$G$32,IF(A808&gt;Data!$G$11*0.25,$C$13,$C$13*10)),"")</f>
        <v>2</v>
      </c>
      <c r="H808" s="43">
        <f>IF(A808&lt;&gt;"",IF(Data!$G$9="constant",$C$13,IF(Data!$G$9="squeeze",G808,F808)),"")</f>
        <v>2</v>
      </c>
      <c r="I808" s="38">
        <f ca="1">IF(ISNUMBER(A808),NORMINV(RAND(),0,IF(AND(Data!$G$9="squeeze",A808&lt;Data!$G$11*0.25),$H$32,1)*$C$30*$C$13)*($C$14*$C$12),"")</f>
        <v>4.9728030282891484E-4</v>
      </c>
      <c r="J808" s="42">
        <f ca="1">IFERROR(IF(Data!$C$6="Real",B808,I808+J807+($C$14*$C$12)*(NORMINV(RAND(),$C$15,CHOOSE($G$13,$C$13,F808,G808)))),"")</f>
        <v>1.3455713500234743</v>
      </c>
      <c r="K808" s="88">
        <f>IF(ISNUMBER(A808), IF($G$16="fixed",$G$17,MIN(H808*Data!$C$7*$C$16*0.5,$C$17*Data!$C$7))*$C$12,"")</f>
        <v>8.0000000000000007E-5</v>
      </c>
      <c r="L808" s="42">
        <f t="shared" ca="1" si="374"/>
        <v>1.3455713500234743</v>
      </c>
      <c r="M808" s="44">
        <f t="shared" ca="1" si="375"/>
        <v>1.3456113500234743</v>
      </c>
      <c r="N808" s="44">
        <f t="shared" ca="1" si="376"/>
        <v>1.3455313500234742</v>
      </c>
      <c r="O808" s="108">
        <f t="shared" ca="1" si="351"/>
        <v>0.24674628188846107</v>
      </c>
      <c r="P808" s="102">
        <f t="shared" ca="1" si="352"/>
        <v>6.7462514540754697</v>
      </c>
      <c r="Q808" s="102">
        <f t="shared" ca="1" si="353"/>
        <v>-0.28293842988742157</v>
      </c>
      <c r="R808" s="120">
        <f t="shared" ca="1" si="371"/>
        <v>1</v>
      </c>
      <c r="S808" s="54">
        <f t="shared" ca="1" si="372"/>
        <v>0</v>
      </c>
      <c r="T808" s="5" t="str">
        <f t="shared" ca="1" si="354"/>
        <v/>
      </c>
      <c r="U808" s="152" t="str">
        <f t="shared" ca="1" si="355"/>
        <v/>
      </c>
      <c r="V808" s="152" t="str">
        <f t="shared" ca="1" si="356"/>
        <v/>
      </c>
      <c r="W808" s="153" t="str">
        <f t="shared" ca="1" si="357"/>
        <v/>
      </c>
      <c r="X808" s="153" t="str">
        <f t="shared" ca="1" si="358"/>
        <v/>
      </c>
      <c r="Y808" s="153" t="str">
        <f t="shared" ca="1" si="359"/>
        <v/>
      </c>
      <c r="Z808" s="153" t="str">
        <f t="shared" ca="1" si="360"/>
        <v/>
      </c>
      <c r="AA808" s="152" t="str">
        <f t="shared" ca="1" si="361"/>
        <v/>
      </c>
      <c r="AB808" s="152" t="str">
        <f t="shared" ca="1" si="362"/>
        <v/>
      </c>
      <c r="AC808" s="154" t="str">
        <f t="shared" ca="1" si="363"/>
        <v/>
      </c>
      <c r="AD808" s="154" t="str">
        <f t="shared" ca="1" si="364"/>
        <v/>
      </c>
      <c r="AE808" s="3">
        <f t="shared" ca="1" si="365"/>
        <v>0</v>
      </c>
      <c r="AF808" s="3">
        <f t="shared" ca="1" si="366"/>
        <v>0</v>
      </c>
      <c r="AG808" s="3" t="str">
        <f t="shared" ca="1" si="373"/>
        <v/>
      </c>
      <c r="AH808" s="4" t="str">
        <f t="shared" ca="1" si="367"/>
        <v/>
      </c>
      <c r="AI808" s="75">
        <f t="shared" ca="1" si="368"/>
        <v>-81.180141999199762</v>
      </c>
      <c r="AJ808" s="75">
        <f t="shared" ca="1" si="369"/>
        <v>-81.180141999199762</v>
      </c>
    </row>
    <row r="809" spans="1:36" ht="14.25">
      <c r="A809" s="41">
        <f t="shared" si="370"/>
        <v>743</v>
      </c>
      <c r="B809" s="150">
        <f ca="1">IF(ISNUMBER(A809),INDEX('MetaTrader Import'!$H$13:$J$5893,TRUNC(((A809-$A$39+1)-1)/3)+1,MOD((A809-$A$39+1)-1,3)+1),"")</f>
        <v>0</v>
      </c>
      <c r="C809" s="43">
        <f t="shared" ca="1" si="347"/>
        <v>37.354579378499793</v>
      </c>
      <c r="D809" s="43">
        <f t="shared" ca="1" si="348"/>
        <v>1.0459089963420776</v>
      </c>
      <c r="E809" s="43">
        <f t="shared" ca="1" si="349"/>
        <v>38.400488374841871</v>
      </c>
      <c r="F809" s="43">
        <f t="shared" ca="1" si="350"/>
        <v>3.8400488374841872</v>
      </c>
      <c r="G809" s="43">
        <f>IF(A809&lt;&gt;"",IF(A809&lt;Data!$G$11*0.25,$C$13/$G$32,IF(A809&gt;Data!$G$11*0.25,$C$13,$C$13*10)),"")</f>
        <v>2</v>
      </c>
      <c r="H809" s="43">
        <f>IF(A809&lt;&gt;"",IF(Data!$G$9="constant",$C$13,IF(Data!$G$9="squeeze",G809,F809)),"")</f>
        <v>2</v>
      </c>
      <c r="I809" s="38">
        <f ca="1">IF(ISNUMBER(A809),NORMINV(RAND(),0,IF(AND(Data!$G$9="squeeze",A809&lt;Data!$G$11*0.25),$H$32,1)*$C$30*$C$13)*($C$14*$C$12),"")</f>
        <v>-4.1285409653653017E-4</v>
      </c>
      <c r="J809" s="42">
        <f ca="1">IFERROR(IF(Data!$C$6="Real",B809,I809+J808+($C$14*$C$12)*(NORMINV(RAND(),$C$15,CHOOSE($G$13,$C$13,F809,G809)))),"")</f>
        <v>1.3449194878442614</v>
      </c>
      <c r="K809" s="88">
        <f>IF(ISNUMBER(A809), IF($G$16="fixed",$G$17,MIN(H809*Data!$C$7*$C$16*0.5,$C$17*Data!$C$7))*$C$12,"")</f>
        <v>8.0000000000000007E-5</v>
      </c>
      <c r="L809" s="42">
        <f t="shared" ca="1" si="374"/>
        <v>1.3449194878442614</v>
      </c>
      <c r="M809" s="44">
        <f t="shared" ca="1" si="375"/>
        <v>1.3449594878442614</v>
      </c>
      <c r="N809" s="44">
        <f t="shared" ca="1" si="376"/>
        <v>1.3448794878442614</v>
      </c>
      <c r="O809" s="108">
        <f t="shared" ca="1" si="351"/>
        <v>0.27518517452461222</v>
      </c>
      <c r="P809" s="102">
        <f t="shared" ca="1" si="352"/>
        <v>6.7616236624164987</v>
      </c>
      <c r="Q809" s="102">
        <f t="shared" ca="1" si="353"/>
        <v>-0.17002414851010267</v>
      </c>
      <c r="R809" s="120">
        <f t="shared" ca="1" si="371"/>
        <v>1</v>
      </c>
      <c r="S809" s="54">
        <f t="shared" ca="1" si="372"/>
        <v>0</v>
      </c>
      <c r="T809" s="5" t="str">
        <f t="shared" ca="1" si="354"/>
        <v/>
      </c>
      <c r="U809" s="152" t="str">
        <f t="shared" ca="1" si="355"/>
        <v/>
      </c>
      <c r="V809" s="152" t="str">
        <f t="shared" ca="1" si="356"/>
        <v/>
      </c>
      <c r="W809" s="153" t="str">
        <f t="shared" ca="1" si="357"/>
        <v/>
      </c>
      <c r="X809" s="153" t="str">
        <f t="shared" ca="1" si="358"/>
        <v/>
      </c>
      <c r="Y809" s="153" t="str">
        <f t="shared" ca="1" si="359"/>
        <v/>
      </c>
      <c r="Z809" s="153" t="str">
        <f t="shared" ca="1" si="360"/>
        <v/>
      </c>
      <c r="AA809" s="152" t="str">
        <f t="shared" ca="1" si="361"/>
        <v/>
      </c>
      <c r="AB809" s="152" t="str">
        <f t="shared" ca="1" si="362"/>
        <v/>
      </c>
      <c r="AC809" s="154" t="str">
        <f t="shared" ca="1" si="363"/>
        <v/>
      </c>
      <c r="AD809" s="154" t="str">
        <f t="shared" ca="1" si="364"/>
        <v/>
      </c>
      <c r="AE809" s="3">
        <f t="shared" ca="1" si="365"/>
        <v>0</v>
      </c>
      <c r="AF809" s="3">
        <f t="shared" ca="1" si="366"/>
        <v>0</v>
      </c>
      <c r="AG809" s="3" t="str">
        <f t="shared" ca="1" si="373"/>
        <v/>
      </c>
      <c r="AH809" s="4" t="str">
        <f t="shared" ca="1" si="367"/>
        <v/>
      </c>
      <c r="AI809" s="75">
        <f t="shared" ca="1" si="368"/>
        <v>-81.180141999199762</v>
      </c>
      <c r="AJ809" s="75">
        <f t="shared" ca="1" si="369"/>
        <v>-81.180141999199762</v>
      </c>
    </row>
    <row r="810" spans="1:36" ht="14.25">
      <c r="A810" s="41">
        <f t="shared" si="370"/>
        <v>744</v>
      </c>
      <c r="B810" s="150">
        <f>IF(ISNUMBER(A810),INDEX('MetaTrader Import'!$H$13:$J$5893,TRUNC(((A810-$A$39+1)-1)/3)+1,MOD((A810-$A$39+1)-1,3)+1),"")</f>
        <v>0</v>
      </c>
      <c r="C810" s="43">
        <f t="shared" ca="1" si="347"/>
        <v>38.400488374841871</v>
      </c>
      <c r="D810" s="43">
        <f t="shared" ca="1" si="348"/>
        <v>-2.502786349581323</v>
      </c>
      <c r="E810" s="43">
        <f t="shared" ca="1" si="349"/>
        <v>35.89770202526055</v>
      </c>
      <c r="F810" s="43">
        <f t="shared" ca="1" si="350"/>
        <v>3.5897702025260552</v>
      </c>
      <c r="G810" s="43">
        <f>IF(A810&lt;&gt;"",IF(A810&lt;Data!$G$11*0.25,$C$13/$G$32,IF(A810&gt;Data!$G$11*0.25,$C$13,$C$13*10)),"")</f>
        <v>2</v>
      </c>
      <c r="H810" s="43">
        <f>IF(A810&lt;&gt;"",IF(Data!$G$9="constant",$C$13,IF(Data!$G$9="squeeze",G810,F810)),"")</f>
        <v>2</v>
      </c>
      <c r="I810" s="38">
        <f ca="1">IF(ISNUMBER(A810),NORMINV(RAND(),0,IF(AND(Data!$G$9="squeeze",A810&lt;Data!$G$11*0.25),$H$32,1)*$C$30*$C$13)*($C$14*$C$12),"")</f>
        <v>-2.622067535210044E-4</v>
      </c>
      <c r="J810" s="42">
        <f ca="1">IFERROR(IF(Data!$C$6="Real",B810,I810+J809+($C$14*$C$12)*(NORMINV(RAND(),$C$15,CHOOSE($G$13,$C$13,F810,G810)))),"")</f>
        <v>1.3449438149724338</v>
      </c>
      <c r="K810" s="88">
        <f>IF(ISNUMBER(A810), IF($G$16="fixed",$G$17,MIN(H810*Data!$C$7*$C$16*0.5,$C$17*Data!$C$7))*$C$12,"")</f>
        <v>8.0000000000000007E-5</v>
      </c>
      <c r="L810" s="42">
        <f t="shared" ca="1" si="374"/>
        <v>1.3449438149724338</v>
      </c>
      <c r="M810" s="44">
        <f t="shared" ca="1" si="375"/>
        <v>1.3449838149724338</v>
      </c>
      <c r="N810" s="44">
        <f t="shared" ca="1" si="376"/>
        <v>1.3449038149724337</v>
      </c>
      <c r="O810" s="108">
        <f t="shared" ca="1" si="351"/>
        <v>-5.0370609981856669E-2</v>
      </c>
      <c r="P810" s="102">
        <f t="shared" ca="1" si="352"/>
        <v>5.6997766175525424</v>
      </c>
      <c r="Q810" s="102">
        <f t="shared" ca="1" si="353"/>
        <v>-6.5099713849151961E-2</v>
      </c>
      <c r="R810" s="120">
        <f t="shared" ca="1" si="371"/>
        <v>1</v>
      </c>
      <c r="S810" s="54">
        <f t="shared" ca="1" si="372"/>
        <v>0</v>
      </c>
      <c r="T810" s="5" t="str">
        <f t="shared" ca="1" si="354"/>
        <v/>
      </c>
      <c r="U810" s="152" t="str">
        <f t="shared" ca="1" si="355"/>
        <v/>
      </c>
      <c r="V810" s="152" t="str">
        <f t="shared" ca="1" si="356"/>
        <v/>
      </c>
      <c r="W810" s="153" t="str">
        <f t="shared" ca="1" si="357"/>
        <v/>
      </c>
      <c r="X810" s="153" t="str">
        <f t="shared" ca="1" si="358"/>
        <v/>
      </c>
      <c r="Y810" s="153" t="str">
        <f t="shared" ca="1" si="359"/>
        <v/>
      </c>
      <c r="Z810" s="153" t="str">
        <f t="shared" ca="1" si="360"/>
        <v/>
      </c>
      <c r="AA810" s="152" t="str">
        <f t="shared" ca="1" si="361"/>
        <v/>
      </c>
      <c r="AB810" s="152" t="str">
        <f t="shared" ca="1" si="362"/>
        <v/>
      </c>
      <c r="AC810" s="154" t="str">
        <f t="shared" ca="1" si="363"/>
        <v/>
      </c>
      <c r="AD810" s="154" t="str">
        <f t="shared" ca="1" si="364"/>
        <v/>
      </c>
      <c r="AE810" s="3">
        <f t="shared" ca="1" si="365"/>
        <v>0</v>
      </c>
      <c r="AF810" s="3">
        <f t="shared" ca="1" si="366"/>
        <v>0</v>
      </c>
      <c r="AG810" s="3" t="str">
        <f t="shared" ca="1" si="373"/>
        <v/>
      </c>
      <c r="AH810" s="4" t="str">
        <f t="shared" ca="1" si="367"/>
        <v/>
      </c>
      <c r="AI810" s="75">
        <f t="shared" ca="1" si="368"/>
        <v>-81.180141999199762</v>
      </c>
      <c r="AJ810" s="75">
        <f t="shared" ca="1" si="369"/>
        <v>-81.180141999199762</v>
      </c>
    </row>
    <row r="811" spans="1:36" ht="14.25">
      <c r="A811" s="41">
        <f t="shared" si="370"/>
        <v>745</v>
      </c>
      <c r="B811" s="150">
        <f ca="1">IF(ISNUMBER(A811),INDEX('MetaTrader Import'!$H$13:$J$5893,TRUNC(((A811-$A$39+1)-1)/3)+1,MOD((A811-$A$39+1)-1,3)+1),"")</f>
        <v>0</v>
      </c>
      <c r="C811" s="43">
        <f t="shared" ca="1" si="347"/>
        <v>35.89770202526055</v>
      </c>
      <c r="D811" s="43">
        <f t="shared" ca="1" si="348"/>
        <v>-0.31134861285543125</v>
      </c>
      <c r="E811" s="43">
        <f t="shared" ca="1" si="349"/>
        <v>35.586353412405117</v>
      </c>
      <c r="F811" s="43">
        <f t="shared" ca="1" si="350"/>
        <v>3.5586353412405116</v>
      </c>
      <c r="G811" s="43">
        <f>IF(A811&lt;&gt;"",IF(A811&lt;Data!$G$11*0.25,$C$13/$G$32,IF(A811&gt;Data!$G$11*0.25,$C$13,$C$13*10)),"")</f>
        <v>2</v>
      </c>
      <c r="H811" s="43">
        <f>IF(A811&lt;&gt;"",IF(Data!$G$9="constant",$C$13,IF(Data!$G$9="squeeze",G811,F811)),"")</f>
        <v>2</v>
      </c>
      <c r="I811" s="38">
        <f ca="1">IF(ISNUMBER(A811),NORMINV(RAND(),0,IF(AND(Data!$G$9="squeeze",A811&lt;Data!$G$11*0.25),$H$32,1)*$C$30*$C$13)*($C$14*$C$12),"")</f>
        <v>2.2693967891215732E-4</v>
      </c>
      <c r="J811" s="42">
        <f ca="1">IFERROR(IF(Data!$C$6="Real",B811,I811+J810+($C$14*$C$12)*(NORMINV(RAND(),$C$15,CHOOSE($G$13,$C$13,F811,G811)))),"")</f>
        <v>1.3452132360798033</v>
      </c>
      <c r="K811" s="88">
        <f>IF(ISNUMBER(A811), IF($G$16="fixed",$G$17,MIN(H811*Data!$C$7*$C$16*0.5,$C$17*Data!$C$7))*$C$12,"")</f>
        <v>8.0000000000000007E-5</v>
      </c>
      <c r="L811" s="42">
        <f t="shared" ca="1" si="374"/>
        <v>1.3452132360798033</v>
      </c>
      <c r="M811" s="44">
        <f t="shared" ca="1" si="375"/>
        <v>1.3452532360798033</v>
      </c>
      <c r="N811" s="44">
        <f t="shared" ca="1" si="376"/>
        <v>1.3451732360798032</v>
      </c>
      <c r="O811" s="108">
        <f t="shared" ca="1" si="351"/>
        <v>-0.14608889362329894</v>
      </c>
      <c r="P811" s="102">
        <f t="shared" ca="1" si="352"/>
        <v>5.463258762230339</v>
      </c>
      <c r="Q811" s="102">
        <f t="shared" ca="1" si="353"/>
        <v>2.1400546747202702E-2</v>
      </c>
      <c r="R811" s="120">
        <f t="shared" ca="1" si="371"/>
        <v>1</v>
      </c>
      <c r="S811" s="54">
        <f t="shared" ca="1" si="372"/>
        <v>0</v>
      </c>
      <c r="T811" s="5" t="str">
        <f t="shared" ca="1" si="354"/>
        <v/>
      </c>
      <c r="U811" s="152" t="str">
        <f t="shared" ca="1" si="355"/>
        <v/>
      </c>
      <c r="V811" s="152" t="str">
        <f t="shared" ca="1" si="356"/>
        <v/>
      </c>
      <c r="W811" s="153" t="str">
        <f t="shared" ca="1" si="357"/>
        <v/>
      </c>
      <c r="X811" s="153" t="str">
        <f t="shared" ca="1" si="358"/>
        <v/>
      </c>
      <c r="Y811" s="153" t="str">
        <f t="shared" ca="1" si="359"/>
        <v/>
      </c>
      <c r="Z811" s="153" t="str">
        <f t="shared" ca="1" si="360"/>
        <v/>
      </c>
      <c r="AA811" s="152" t="str">
        <f t="shared" ca="1" si="361"/>
        <v/>
      </c>
      <c r="AB811" s="152" t="str">
        <f t="shared" ca="1" si="362"/>
        <v/>
      </c>
      <c r="AC811" s="154" t="str">
        <f t="shared" ca="1" si="363"/>
        <v/>
      </c>
      <c r="AD811" s="154" t="str">
        <f t="shared" ca="1" si="364"/>
        <v/>
      </c>
      <c r="AE811" s="3">
        <f t="shared" ca="1" si="365"/>
        <v>0</v>
      </c>
      <c r="AF811" s="3">
        <f t="shared" ca="1" si="366"/>
        <v>0</v>
      </c>
      <c r="AG811" s="3" t="str">
        <f t="shared" ca="1" si="373"/>
        <v/>
      </c>
      <c r="AH811" s="4" t="str">
        <f t="shared" ca="1" si="367"/>
        <v/>
      </c>
      <c r="AI811" s="75">
        <f t="shared" ca="1" si="368"/>
        <v>-81.180141999199762</v>
      </c>
      <c r="AJ811" s="75">
        <f t="shared" ca="1" si="369"/>
        <v>-81.180141999199762</v>
      </c>
    </row>
    <row r="812" spans="1:36" ht="14.25">
      <c r="A812" s="41">
        <f t="shared" si="370"/>
        <v>746</v>
      </c>
      <c r="B812" s="150">
        <f ca="1">IF(ISNUMBER(A812),INDEX('MetaTrader Import'!$H$13:$J$5893,TRUNC(((A812-$A$39+1)-1)/3)+1,MOD((A812-$A$39+1)-1,3)+1),"")</f>
        <v>0</v>
      </c>
      <c r="C812" s="43">
        <f t="shared" ca="1" si="347"/>
        <v>35.586353412405117</v>
      </c>
      <c r="D812" s="43">
        <f t="shared" ca="1" si="348"/>
        <v>-2.3719303130092926</v>
      </c>
      <c r="E812" s="43">
        <f t="shared" ca="1" si="349"/>
        <v>33.214423099395823</v>
      </c>
      <c r="F812" s="43">
        <f t="shared" ca="1" si="350"/>
        <v>3.3214423099395822</v>
      </c>
      <c r="G812" s="43">
        <f>IF(A812&lt;&gt;"",IF(A812&lt;Data!$G$11*0.25,$C$13/$G$32,IF(A812&gt;Data!$G$11*0.25,$C$13,$C$13*10)),"")</f>
        <v>2</v>
      </c>
      <c r="H812" s="43">
        <f>IF(A812&lt;&gt;"",IF(Data!$G$9="constant",$C$13,IF(Data!$G$9="squeeze",G812,F812)),"")</f>
        <v>2</v>
      </c>
      <c r="I812" s="38">
        <f ca="1">IF(ISNUMBER(A812),NORMINV(RAND(),0,IF(AND(Data!$G$9="squeeze",A812&lt;Data!$G$11*0.25),$H$32,1)*$C$30*$C$13)*($C$14*$C$12),"")</f>
        <v>-3.7902280265662394E-5</v>
      </c>
      <c r="J812" s="42">
        <f ca="1">IFERROR(IF(Data!$C$6="Real",B812,I812+J811+($C$14*$C$12)*(NORMINV(RAND(),$C$15,CHOOSE($G$13,$C$13,F812,G812)))),"")</f>
        <v>1.3454658364834762</v>
      </c>
      <c r="K812" s="88">
        <f>IF(ISNUMBER(A812), IF($G$16="fixed",$G$17,MIN(H812*Data!$C$7*$C$16*0.5,$C$17*Data!$C$7))*$C$12,"")</f>
        <v>8.0000000000000007E-5</v>
      </c>
      <c r="L812" s="42">
        <f t="shared" ca="1" si="374"/>
        <v>1.3454658364834762</v>
      </c>
      <c r="M812" s="44">
        <f t="shared" ca="1" si="375"/>
        <v>1.3455058364834762</v>
      </c>
      <c r="N812" s="44">
        <f t="shared" ca="1" si="376"/>
        <v>1.3454258364834761</v>
      </c>
      <c r="O812" s="108">
        <f t="shared" ca="1" si="351"/>
        <v>-2.0377187977252808E-2</v>
      </c>
      <c r="P812" s="102">
        <f t="shared" ca="1" si="352"/>
        <v>5.6454420150794711</v>
      </c>
      <c r="Q812" s="102">
        <f t="shared" ca="1" si="353"/>
        <v>5.4048447539022285E-2</v>
      </c>
      <c r="R812" s="120">
        <f t="shared" ca="1" si="371"/>
        <v>1</v>
      </c>
      <c r="S812" s="54">
        <f t="shared" ca="1" si="372"/>
        <v>0</v>
      </c>
      <c r="T812" s="5" t="str">
        <f t="shared" ca="1" si="354"/>
        <v/>
      </c>
      <c r="U812" s="152" t="str">
        <f t="shared" ca="1" si="355"/>
        <v/>
      </c>
      <c r="V812" s="152" t="str">
        <f t="shared" ca="1" si="356"/>
        <v/>
      </c>
      <c r="W812" s="153" t="str">
        <f t="shared" ca="1" si="357"/>
        <v/>
      </c>
      <c r="X812" s="153" t="str">
        <f t="shared" ca="1" si="358"/>
        <v/>
      </c>
      <c r="Y812" s="153" t="str">
        <f t="shared" ca="1" si="359"/>
        <v/>
      </c>
      <c r="Z812" s="153" t="str">
        <f t="shared" ca="1" si="360"/>
        <v/>
      </c>
      <c r="AA812" s="152" t="str">
        <f t="shared" ca="1" si="361"/>
        <v/>
      </c>
      <c r="AB812" s="152" t="str">
        <f t="shared" ca="1" si="362"/>
        <v/>
      </c>
      <c r="AC812" s="154" t="str">
        <f t="shared" ca="1" si="363"/>
        <v/>
      </c>
      <c r="AD812" s="154" t="str">
        <f t="shared" ca="1" si="364"/>
        <v/>
      </c>
      <c r="AE812" s="3">
        <f t="shared" ca="1" si="365"/>
        <v>0</v>
      </c>
      <c r="AF812" s="3">
        <f t="shared" ca="1" si="366"/>
        <v>0</v>
      </c>
      <c r="AG812" s="3" t="str">
        <f t="shared" ca="1" si="373"/>
        <v/>
      </c>
      <c r="AH812" s="4" t="str">
        <f t="shared" ca="1" si="367"/>
        <v/>
      </c>
      <c r="AI812" s="75">
        <f t="shared" ca="1" si="368"/>
        <v>-81.180141999199762</v>
      </c>
      <c r="AJ812" s="75">
        <f t="shared" ca="1" si="369"/>
        <v>-81.180141999199762</v>
      </c>
    </row>
    <row r="813" spans="1:36" ht="14.25">
      <c r="A813" s="41">
        <f t="shared" si="370"/>
        <v>747</v>
      </c>
      <c r="B813" s="150">
        <f>IF(ISNUMBER(A813),INDEX('MetaTrader Import'!$H$13:$J$5893,TRUNC(((A813-$A$39+1)-1)/3)+1,MOD((A813-$A$39+1)-1,3)+1),"")</f>
        <v>0</v>
      </c>
      <c r="C813" s="43">
        <f t="shared" ca="1" si="347"/>
        <v>33.214423099395823</v>
      </c>
      <c r="D813" s="43">
        <f t="shared" ca="1" si="348"/>
        <v>-1.3035587596349987</v>
      </c>
      <c r="E813" s="43">
        <f t="shared" ca="1" si="349"/>
        <v>31.910864339760824</v>
      </c>
      <c r="F813" s="43">
        <f t="shared" ca="1" si="350"/>
        <v>3.1910864339760825</v>
      </c>
      <c r="G813" s="43">
        <f>IF(A813&lt;&gt;"",IF(A813&lt;Data!$G$11*0.25,$C$13/$G$32,IF(A813&gt;Data!$G$11*0.25,$C$13,$C$13*10)),"")</f>
        <v>2</v>
      </c>
      <c r="H813" s="43">
        <f>IF(A813&lt;&gt;"",IF(Data!$G$9="constant",$C$13,IF(Data!$G$9="squeeze",G813,F813)),"")</f>
        <v>2</v>
      </c>
      <c r="I813" s="38">
        <f ca="1">IF(ISNUMBER(A813),NORMINV(RAND(),0,IF(AND(Data!$G$9="squeeze",A813&lt;Data!$G$11*0.25),$H$32,1)*$C$30*$C$13)*($C$14*$C$12),"")</f>
        <v>1.832283774682586E-4</v>
      </c>
      <c r="J813" s="42">
        <f ca="1">IFERROR(IF(Data!$C$6="Real",B813,I813+J812+($C$14*$C$12)*(NORMINV(RAND(),$C$15,CHOOSE($G$13,$C$13,F813,G813)))),"")</f>
        <v>1.3452618983831508</v>
      </c>
      <c r="K813" s="88">
        <f>IF(ISNUMBER(A813), IF($G$16="fixed",$G$17,MIN(H813*Data!$C$7*$C$16*0.5,$C$17*Data!$C$7))*$C$12,"")</f>
        <v>8.0000000000000007E-5</v>
      </c>
      <c r="L813" s="42">
        <f t="shared" ca="1" si="374"/>
        <v>1.3452618983831508</v>
      </c>
      <c r="M813" s="44">
        <f t="shared" ca="1" si="375"/>
        <v>1.3453018983831508</v>
      </c>
      <c r="N813" s="44">
        <f t="shared" ca="1" si="376"/>
        <v>1.3452218983831508</v>
      </c>
      <c r="O813" s="108">
        <f t="shared" ca="1" si="351"/>
        <v>0.16667060181242899</v>
      </c>
      <c r="P813" s="102">
        <f t="shared" ca="1" si="352"/>
        <v>5.6149593749806908</v>
      </c>
      <c r="Q813" s="102">
        <f t="shared" ca="1" si="353"/>
        <v>5.2956102282267041E-2</v>
      </c>
      <c r="R813" s="120">
        <f t="shared" ca="1" si="371"/>
        <v>1</v>
      </c>
      <c r="S813" s="54">
        <f t="shared" ca="1" si="372"/>
        <v>0</v>
      </c>
      <c r="T813" s="5" t="str">
        <f t="shared" ca="1" si="354"/>
        <v/>
      </c>
      <c r="U813" s="152" t="str">
        <f t="shared" ca="1" si="355"/>
        <v/>
      </c>
      <c r="V813" s="152" t="str">
        <f t="shared" ca="1" si="356"/>
        <v/>
      </c>
      <c r="W813" s="153" t="str">
        <f t="shared" ca="1" si="357"/>
        <v/>
      </c>
      <c r="X813" s="153" t="str">
        <f t="shared" ca="1" si="358"/>
        <v/>
      </c>
      <c r="Y813" s="153" t="str">
        <f t="shared" ca="1" si="359"/>
        <v/>
      </c>
      <c r="Z813" s="153" t="str">
        <f t="shared" ca="1" si="360"/>
        <v/>
      </c>
      <c r="AA813" s="152" t="str">
        <f t="shared" ca="1" si="361"/>
        <v/>
      </c>
      <c r="AB813" s="152" t="str">
        <f t="shared" ca="1" si="362"/>
        <v/>
      </c>
      <c r="AC813" s="154" t="str">
        <f t="shared" ca="1" si="363"/>
        <v/>
      </c>
      <c r="AD813" s="154" t="str">
        <f t="shared" ca="1" si="364"/>
        <v/>
      </c>
      <c r="AE813" s="3">
        <f t="shared" ca="1" si="365"/>
        <v>0</v>
      </c>
      <c r="AF813" s="3">
        <f t="shared" ca="1" si="366"/>
        <v>0</v>
      </c>
      <c r="AG813" s="3" t="str">
        <f t="shared" ca="1" si="373"/>
        <v/>
      </c>
      <c r="AH813" s="4" t="str">
        <f t="shared" ca="1" si="367"/>
        <v/>
      </c>
      <c r="AI813" s="75">
        <f t="shared" ca="1" si="368"/>
        <v>-81.180141999199762</v>
      </c>
      <c r="AJ813" s="75">
        <f t="shared" ca="1" si="369"/>
        <v>-81.180141999199762</v>
      </c>
    </row>
    <row r="814" spans="1:36" ht="14.25">
      <c r="A814" s="41">
        <f t="shared" si="370"/>
        <v>748</v>
      </c>
      <c r="B814" s="150">
        <f ca="1">IF(ISNUMBER(A814),INDEX('MetaTrader Import'!$H$13:$J$5893,TRUNC(((A814-$A$39+1)-1)/3)+1,MOD((A814-$A$39+1)-1,3)+1),"")</f>
        <v>0</v>
      </c>
      <c r="C814" s="43">
        <f t="shared" ca="1" si="347"/>
        <v>31.910864339760824</v>
      </c>
      <c r="D814" s="43">
        <f t="shared" ca="1" si="348"/>
        <v>-1.0612461244047497</v>
      </c>
      <c r="E814" s="43">
        <f t="shared" ca="1" si="349"/>
        <v>30.849618215356074</v>
      </c>
      <c r="F814" s="43">
        <f t="shared" ca="1" si="350"/>
        <v>3.0849618215356074</v>
      </c>
      <c r="G814" s="43">
        <f>IF(A814&lt;&gt;"",IF(A814&lt;Data!$G$11*0.25,$C$13/$G$32,IF(A814&gt;Data!$G$11*0.25,$C$13,$C$13*10)),"")</f>
        <v>2</v>
      </c>
      <c r="H814" s="43">
        <f>IF(A814&lt;&gt;"",IF(Data!$G$9="constant",$C$13,IF(Data!$G$9="squeeze",G814,F814)),"")</f>
        <v>2</v>
      </c>
      <c r="I814" s="38">
        <f ca="1">IF(ISNUMBER(A814),NORMINV(RAND(),0,IF(AND(Data!$G$9="squeeze",A814&lt;Data!$G$11*0.25),$H$32,1)*$C$30*$C$13)*($C$14*$C$12),"")</f>
        <v>1.613186545784299E-4</v>
      </c>
      <c r="J814" s="42">
        <f ca="1">IFERROR(IF(Data!$C$6="Real",B814,I814+J813+($C$14*$C$12)*(NORMINV(RAND(),$C$15,CHOOSE($G$13,$C$13,F814,G814)))),"")</f>
        <v>1.3456363213700113</v>
      </c>
      <c r="K814" s="88">
        <f>IF(ISNUMBER(A814), IF($G$16="fixed",$G$17,MIN(H814*Data!$C$7*$C$16*0.5,$C$17*Data!$C$7))*$C$12,"")</f>
        <v>8.0000000000000007E-5</v>
      </c>
      <c r="L814" s="42">
        <f t="shared" ca="1" si="374"/>
        <v>1.3456363213700113</v>
      </c>
      <c r="M814" s="44">
        <f t="shared" ca="1" si="375"/>
        <v>1.3456763213700114</v>
      </c>
      <c r="N814" s="44">
        <f t="shared" ca="1" si="376"/>
        <v>1.3455963213700113</v>
      </c>
      <c r="O814" s="108">
        <f t="shared" ca="1" si="351"/>
        <v>0.43964807339091916</v>
      </c>
      <c r="P814" s="102">
        <f t="shared" ca="1" si="352"/>
        <v>5.8318604034677772</v>
      </c>
      <c r="Q814" s="102">
        <f t="shared" ca="1" si="353"/>
        <v>2.7799573457187192E-2</v>
      </c>
      <c r="R814" s="120">
        <f t="shared" ca="1" si="371"/>
        <v>1</v>
      </c>
      <c r="S814" s="54">
        <f t="shared" ca="1" si="372"/>
        <v>0</v>
      </c>
      <c r="T814" s="5" t="str">
        <f t="shared" ca="1" si="354"/>
        <v/>
      </c>
      <c r="U814" s="152" t="str">
        <f t="shared" ca="1" si="355"/>
        <v/>
      </c>
      <c r="V814" s="152" t="str">
        <f t="shared" ca="1" si="356"/>
        <v/>
      </c>
      <c r="W814" s="153" t="str">
        <f t="shared" ca="1" si="357"/>
        <v/>
      </c>
      <c r="X814" s="153" t="str">
        <f t="shared" ca="1" si="358"/>
        <v/>
      </c>
      <c r="Y814" s="153" t="str">
        <f t="shared" ca="1" si="359"/>
        <v/>
      </c>
      <c r="Z814" s="153" t="str">
        <f t="shared" ca="1" si="360"/>
        <v/>
      </c>
      <c r="AA814" s="152" t="str">
        <f t="shared" ca="1" si="361"/>
        <v/>
      </c>
      <c r="AB814" s="152" t="str">
        <f t="shared" ca="1" si="362"/>
        <v/>
      </c>
      <c r="AC814" s="154" t="str">
        <f t="shared" ca="1" si="363"/>
        <v/>
      </c>
      <c r="AD814" s="154" t="str">
        <f t="shared" ca="1" si="364"/>
        <v/>
      </c>
      <c r="AE814" s="3">
        <f t="shared" ca="1" si="365"/>
        <v>0</v>
      </c>
      <c r="AF814" s="3">
        <f t="shared" ca="1" si="366"/>
        <v>0</v>
      </c>
      <c r="AG814" s="3" t="str">
        <f t="shared" ca="1" si="373"/>
        <v/>
      </c>
      <c r="AH814" s="4" t="str">
        <f t="shared" ca="1" si="367"/>
        <v/>
      </c>
      <c r="AI814" s="75">
        <f t="shared" ca="1" si="368"/>
        <v>-81.180141999199762</v>
      </c>
      <c r="AJ814" s="75">
        <f t="shared" ca="1" si="369"/>
        <v>-81.180141999199762</v>
      </c>
    </row>
    <row r="815" spans="1:36" ht="14.25">
      <c r="A815" s="41">
        <f t="shared" si="370"/>
        <v>749</v>
      </c>
      <c r="B815" s="150">
        <f ca="1">IF(ISNUMBER(A815),INDEX('MetaTrader Import'!$H$13:$J$5893,TRUNC(((A815-$A$39+1)-1)/3)+1,MOD((A815-$A$39+1)-1,3)+1),"")</f>
        <v>0</v>
      </c>
      <c r="C815" s="43">
        <f t="shared" ca="1" si="347"/>
        <v>30.849618215356074</v>
      </c>
      <c r="D815" s="43">
        <f t="shared" ca="1" si="348"/>
        <v>-3.0784884616706383</v>
      </c>
      <c r="E815" s="43">
        <f t="shared" ca="1" si="349"/>
        <v>27.771129753685436</v>
      </c>
      <c r="F815" s="43">
        <f t="shared" ca="1" si="350"/>
        <v>2.7771129753685435</v>
      </c>
      <c r="G815" s="43">
        <f>IF(A815&lt;&gt;"",IF(A815&lt;Data!$G$11*0.25,$C$13/$G$32,IF(A815&gt;Data!$G$11*0.25,$C$13,$C$13*10)),"")</f>
        <v>2</v>
      </c>
      <c r="H815" s="43">
        <f>IF(A815&lt;&gt;"",IF(Data!$G$9="constant",$C$13,IF(Data!$G$9="squeeze",G815,F815)),"")</f>
        <v>2</v>
      </c>
      <c r="I815" s="38">
        <f ca="1">IF(ISNUMBER(A815),NORMINV(RAND(),0,IF(AND(Data!$G$9="squeeze",A815&lt;Data!$G$11*0.25),$H$32,1)*$C$30*$C$13)*($C$14*$C$12),"")</f>
        <v>1.0490528570559961E-4</v>
      </c>
      <c r="J815" s="42">
        <f ca="1">IFERROR(IF(Data!$C$6="Real",B815,I815+J814+($C$14*$C$12)*(NORMINV(RAND(),$C$15,CHOOSE($G$13,$C$13,F815,G815)))),"")</f>
        <v>1.3458567995606465</v>
      </c>
      <c r="K815" s="88">
        <f>IF(ISNUMBER(A815), IF($G$16="fixed",$G$17,MIN(H815*Data!$C$7*$C$16*0.5,$C$17*Data!$C$7))*$C$12,"")</f>
        <v>8.0000000000000007E-5</v>
      </c>
      <c r="L815" s="42">
        <f t="shared" ca="1" si="374"/>
        <v>1.3458567995606465</v>
      </c>
      <c r="M815" s="44">
        <f t="shared" ca="1" si="375"/>
        <v>1.3458967995606466</v>
      </c>
      <c r="N815" s="44">
        <f t="shared" ca="1" si="376"/>
        <v>1.3458167995606465</v>
      </c>
      <c r="O815" s="108">
        <f t="shared" ca="1" si="351"/>
        <v>0.72199781561881649</v>
      </c>
      <c r="P815" s="102">
        <f t="shared" ca="1" si="352"/>
        <v>6.2548598627863417</v>
      </c>
      <c r="Q815" s="102">
        <f t="shared" ca="1" si="353"/>
        <v>7.6820145473753976E-3</v>
      </c>
      <c r="R815" s="120">
        <f t="shared" ca="1" si="371"/>
        <v>1</v>
      </c>
      <c r="S815" s="54">
        <f t="shared" ca="1" si="372"/>
        <v>0</v>
      </c>
      <c r="T815" s="5" t="str">
        <f t="shared" ca="1" si="354"/>
        <v/>
      </c>
      <c r="U815" s="152" t="str">
        <f t="shared" ca="1" si="355"/>
        <v/>
      </c>
      <c r="V815" s="152" t="str">
        <f t="shared" ca="1" si="356"/>
        <v/>
      </c>
      <c r="W815" s="153" t="str">
        <f t="shared" ca="1" si="357"/>
        <v/>
      </c>
      <c r="X815" s="153" t="str">
        <f t="shared" ca="1" si="358"/>
        <v/>
      </c>
      <c r="Y815" s="153" t="str">
        <f t="shared" ca="1" si="359"/>
        <v/>
      </c>
      <c r="Z815" s="153" t="str">
        <f t="shared" ca="1" si="360"/>
        <v/>
      </c>
      <c r="AA815" s="152" t="str">
        <f t="shared" ca="1" si="361"/>
        <v/>
      </c>
      <c r="AB815" s="152" t="str">
        <f t="shared" ca="1" si="362"/>
        <v/>
      </c>
      <c r="AC815" s="154" t="str">
        <f t="shared" ca="1" si="363"/>
        <v/>
      </c>
      <c r="AD815" s="154" t="str">
        <f t="shared" ca="1" si="364"/>
        <v/>
      </c>
      <c r="AE815" s="3">
        <f t="shared" ca="1" si="365"/>
        <v>0</v>
      </c>
      <c r="AF815" s="3">
        <f t="shared" ca="1" si="366"/>
        <v>0</v>
      </c>
      <c r="AG815" s="3" t="str">
        <f t="shared" ca="1" si="373"/>
        <v/>
      </c>
      <c r="AH815" s="4" t="str">
        <f t="shared" ca="1" si="367"/>
        <v/>
      </c>
      <c r="AI815" s="75">
        <f t="shared" ca="1" si="368"/>
        <v>-81.180141999199762</v>
      </c>
      <c r="AJ815" s="75">
        <f t="shared" ca="1" si="369"/>
        <v>-81.180141999199762</v>
      </c>
    </row>
    <row r="816" spans="1:36" ht="14.25">
      <c r="A816" s="41">
        <f t="shared" si="370"/>
        <v>750</v>
      </c>
      <c r="B816" s="150">
        <f>IF(ISNUMBER(A816),INDEX('MetaTrader Import'!$H$13:$J$5893,TRUNC(((A816-$A$39+1)-1)/3)+1,MOD((A816-$A$39+1)-1,3)+1),"")</f>
        <v>0</v>
      </c>
      <c r="C816" s="43">
        <f t="shared" ca="1" si="347"/>
        <v>27.771129753685436</v>
      </c>
      <c r="D816" s="43">
        <f t="shared" ca="1" si="348"/>
        <v>-2.6000744977646146</v>
      </c>
      <c r="E816" s="43">
        <f t="shared" ca="1" si="349"/>
        <v>25.17105525592082</v>
      </c>
      <c r="F816" s="43">
        <f t="shared" ca="1" si="350"/>
        <v>2.5171055255920818</v>
      </c>
      <c r="G816" s="43">
        <f>IF(A816&lt;&gt;"",IF(A816&lt;Data!$G$11*0.25,$C$13/$G$32,IF(A816&gt;Data!$G$11*0.25,$C$13,$C$13*10)),"")</f>
        <v>2</v>
      </c>
      <c r="H816" s="43">
        <f>IF(A816&lt;&gt;"",IF(Data!$G$9="constant",$C$13,IF(Data!$G$9="squeeze",G816,F816)),"")</f>
        <v>2</v>
      </c>
      <c r="I816" s="38">
        <f ca="1">IF(ISNUMBER(A816),NORMINV(RAND(),0,IF(AND(Data!$G$9="squeeze",A816&lt;Data!$G$11*0.25),$H$32,1)*$C$30*$C$13)*($C$14*$C$12),"")</f>
        <v>4.4767885833322602E-4</v>
      </c>
      <c r="J816" s="42">
        <f ca="1">IFERROR(IF(Data!$C$6="Real",B816,I816+J815+($C$14*$C$12)*(NORMINV(RAND(),$C$15,CHOOSE($G$13,$C$13,F816,G816)))),"")</f>
        <v>1.3464596930106287</v>
      </c>
      <c r="K816" s="88">
        <f>IF(ISNUMBER(A816), IF($G$16="fixed",$G$17,MIN(H816*Data!$C$7*$C$16*0.5,$C$17*Data!$C$7))*$C$12,"")</f>
        <v>8.0000000000000007E-5</v>
      </c>
      <c r="L816" s="42">
        <f t="shared" ca="1" si="374"/>
        <v>1.3464596930106287</v>
      </c>
      <c r="M816" s="44">
        <f t="shared" ca="1" si="375"/>
        <v>1.3464996930106288</v>
      </c>
      <c r="N816" s="44">
        <f t="shared" ca="1" si="376"/>
        <v>1.3464196930106287</v>
      </c>
      <c r="O816" s="108">
        <f t="shared" ca="1" si="351"/>
        <v>1.3097780174112623</v>
      </c>
      <c r="P816" s="102">
        <f t="shared" ca="1" si="352"/>
        <v>7.0284303584839014</v>
      </c>
      <c r="Q816" s="102">
        <f t="shared" ca="1" si="353"/>
        <v>2.165409694408019E-2</v>
      </c>
      <c r="R816" s="120">
        <f t="shared" ca="1" si="371"/>
        <v>1</v>
      </c>
      <c r="S816" s="54">
        <f t="shared" ca="1" si="372"/>
        <v>0</v>
      </c>
      <c r="T816" s="5" t="str">
        <f t="shared" ca="1" si="354"/>
        <v/>
      </c>
      <c r="U816" s="152" t="str">
        <f t="shared" ca="1" si="355"/>
        <v/>
      </c>
      <c r="V816" s="152" t="str">
        <f t="shared" ca="1" si="356"/>
        <v/>
      </c>
      <c r="W816" s="153" t="str">
        <f t="shared" ca="1" si="357"/>
        <v/>
      </c>
      <c r="X816" s="153" t="str">
        <f t="shared" ca="1" si="358"/>
        <v/>
      </c>
      <c r="Y816" s="153" t="str">
        <f t="shared" ca="1" si="359"/>
        <v/>
      </c>
      <c r="Z816" s="153" t="str">
        <f t="shared" ca="1" si="360"/>
        <v/>
      </c>
      <c r="AA816" s="152" t="str">
        <f t="shared" ca="1" si="361"/>
        <v/>
      </c>
      <c r="AB816" s="152" t="str">
        <f t="shared" ca="1" si="362"/>
        <v/>
      </c>
      <c r="AC816" s="154" t="str">
        <f t="shared" ca="1" si="363"/>
        <v/>
      </c>
      <c r="AD816" s="154" t="str">
        <f t="shared" ca="1" si="364"/>
        <v/>
      </c>
      <c r="AE816" s="3">
        <f t="shared" ca="1" si="365"/>
        <v>0</v>
      </c>
      <c r="AF816" s="3">
        <f t="shared" ca="1" si="366"/>
        <v>0</v>
      </c>
      <c r="AG816" s="3" t="str">
        <f t="shared" ca="1" si="373"/>
        <v/>
      </c>
      <c r="AH816" s="4" t="str">
        <f t="shared" ca="1" si="367"/>
        <v/>
      </c>
      <c r="AI816" s="75">
        <f t="shared" ca="1" si="368"/>
        <v>-81.180141999199762</v>
      </c>
      <c r="AJ816" s="75">
        <f t="shared" ca="1" si="369"/>
        <v>-81.180141999199762</v>
      </c>
    </row>
    <row r="817" spans="1:36" ht="14.25">
      <c r="A817" s="41">
        <f t="shared" si="370"/>
        <v>751</v>
      </c>
      <c r="B817" s="150">
        <f ca="1">IF(ISNUMBER(A817),INDEX('MetaTrader Import'!$H$13:$J$5893,TRUNC(((A817-$A$39+1)-1)/3)+1,MOD((A817-$A$39+1)-1,3)+1),"")</f>
        <v>0</v>
      </c>
      <c r="C817" s="43">
        <f t="shared" ca="1" si="347"/>
        <v>25.17105525592082</v>
      </c>
      <c r="D817" s="43">
        <f t="shared" ca="1" si="348"/>
        <v>1.798758789226623</v>
      </c>
      <c r="E817" s="43">
        <f t="shared" ca="1" si="349"/>
        <v>26.969814045147444</v>
      </c>
      <c r="F817" s="43">
        <f t="shared" ca="1" si="350"/>
        <v>2.6969814045147444</v>
      </c>
      <c r="G817" s="43">
        <f>IF(A817&lt;&gt;"",IF(A817&lt;Data!$G$11*0.25,$C$13/$G$32,IF(A817&gt;Data!$G$11*0.25,$C$13,$C$13*10)),"")</f>
        <v>2</v>
      </c>
      <c r="H817" s="43">
        <f>IF(A817&lt;&gt;"",IF(Data!$G$9="constant",$C$13,IF(Data!$G$9="squeeze",G817,F817)),"")</f>
        <v>2</v>
      </c>
      <c r="I817" s="38">
        <f ca="1">IF(ISNUMBER(A817),NORMINV(RAND(),0,IF(AND(Data!$G$9="squeeze",A817&lt;Data!$G$11*0.25),$H$32,1)*$C$30*$C$13)*($C$14*$C$12),"")</f>
        <v>6.0217124816317662E-4</v>
      </c>
      <c r="J817" s="42">
        <f ca="1">IFERROR(IF(Data!$C$6="Real",B817,I817+J816+($C$14*$C$12)*(NORMINV(RAND(),$C$15,CHOOSE($G$13,$C$13,F817,G817)))),"")</f>
        <v>1.3467968793049432</v>
      </c>
      <c r="K817" s="88">
        <f>IF(ISNUMBER(A817), IF($G$16="fixed",$G$17,MIN(H817*Data!$C$7*$C$16*0.5,$C$17*Data!$C$7))*$C$12,"")</f>
        <v>8.0000000000000007E-5</v>
      </c>
      <c r="L817" s="42">
        <f t="shared" ca="1" si="374"/>
        <v>1.3467968793049432</v>
      </c>
      <c r="M817" s="44">
        <f t="shared" ca="1" si="375"/>
        <v>1.3468368793049432</v>
      </c>
      <c r="N817" s="44">
        <f t="shared" ca="1" si="376"/>
        <v>1.3467568793049431</v>
      </c>
      <c r="O817" s="108">
        <f t="shared" ca="1" si="351"/>
        <v>1.6892372355131984</v>
      </c>
      <c r="P817" s="102">
        <f t="shared" ca="1" si="352"/>
        <v>8.3053403276859648</v>
      </c>
      <c r="Q817" s="102">
        <f t="shared" ca="1" si="353"/>
        <v>6.1993825704079596E-2</v>
      </c>
      <c r="R817" s="120">
        <f t="shared" ca="1" si="371"/>
        <v>1</v>
      </c>
      <c r="S817" s="54">
        <f t="shared" ca="1" si="372"/>
        <v>0</v>
      </c>
      <c r="T817" s="5" t="str">
        <f t="shared" ca="1" si="354"/>
        <v/>
      </c>
      <c r="U817" s="152" t="str">
        <f t="shared" ca="1" si="355"/>
        <v/>
      </c>
      <c r="V817" s="152" t="str">
        <f t="shared" ca="1" si="356"/>
        <v/>
      </c>
      <c r="W817" s="153" t="str">
        <f t="shared" ca="1" si="357"/>
        <v/>
      </c>
      <c r="X817" s="153" t="str">
        <f t="shared" ca="1" si="358"/>
        <v/>
      </c>
      <c r="Y817" s="153" t="str">
        <f t="shared" ca="1" si="359"/>
        <v/>
      </c>
      <c r="Z817" s="153" t="str">
        <f t="shared" ca="1" si="360"/>
        <v/>
      </c>
      <c r="AA817" s="152" t="str">
        <f t="shared" ca="1" si="361"/>
        <v/>
      </c>
      <c r="AB817" s="152" t="str">
        <f t="shared" ca="1" si="362"/>
        <v/>
      </c>
      <c r="AC817" s="154" t="str">
        <f t="shared" ca="1" si="363"/>
        <v/>
      </c>
      <c r="AD817" s="154" t="str">
        <f t="shared" ca="1" si="364"/>
        <v/>
      </c>
      <c r="AE817" s="3">
        <f t="shared" ca="1" si="365"/>
        <v>0</v>
      </c>
      <c r="AF817" s="3">
        <f t="shared" ca="1" si="366"/>
        <v>0</v>
      </c>
      <c r="AG817" s="3" t="str">
        <f t="shared" ca="1" si="373"/>
        <v/>
      </c>
      <c r="AH817" s="4" t="str">
        <f t="shared" ca="1" si="367"/>
        <v/>
      </c>
      <c r="AI817" s="75">
        <f t="shared" ca="1" si="368"/>
        <v>-81.180141999199762</v>
      </c>
      <c r="AJ817" s="75">
        <f t="shared" ca="1" si="369"/>
        <v>-81.180141999199762</v>
      </c>
    </row>
    <row r="818" spans="1:36" ht="14.25">
      <c r="A818" s="41">
        <f t="shared" si="370"/>
        <v>752</v>
      </c>
      <c r="B818" s="150">
        <f ca="1">IF(ISNUMBER(A818),INDEX('MetaTrader Import'!$H$13:$J$5893,TRUNC(((A818-$A$39+1)-1)/3)+1,MOD((A818-$A$39+1)-1,3)+1),"")</f>
        <v>0</v>
      </c>
      <c r="C818" s="43">
        <f t="shared" ca="1" si="347"/>
        <v>26.969814045147444</v>
      </c>
      <c r="D818" s="43">
        <f t="shared" ca="1" si="348"/>
        <v>-2.0222305613074729</v>
      </c>
      <c r="E818" s="43">
        <f t="shared" ca="1" si="349"/>
        <v>24.947583483839971</v>
      </c>
      <c r="F818" s="43">
        <f t="shared" ca="1" si="350"/>
        <v>2.4947583483839972</v>
      </c>
      <c r="G818" s="43">
        <f>IF(A818&lt;&gt;"",IF(A818&lt;Data!$G$11*0.25,$C$13/$G$32,IF(A818&gt;Data!$G$11*0.25,$C$13,$C$13*10)),"")</f>
        <v>2</v>
      </c>
      <c r="H818" s="43">
        <f>IF(A818&lt;&gt;"",IF(Data!$G$9="constant",$C$13,IF(Data!$G$9="squeeze",G818,F818)),"")</f>
        <v>2</v>
      </c>
      <c r="I818" s="38">
        <f ca="1">IF(ISNUMBER(A818),NORMINV(RAND(),0,IF(AND(Data!$G$9="squeeze",A818&lt;Data!$G$11*0.25),$H$32,1)*$C$30*$C$13)*($C$14*$C$12),"")</f>
        <v>4.3093203846428278E-4</v>
      </c>
      <c r="J818" s="42">
        <f ca="1">IFERROR(IF(Data!$C$6="Real",B818,I818+J817+($C$14*$C$12)*(NORMINV(RAND(),$C$15,CHOOSE($G$13,$C$13,F818,G818)))),"")</f>
        <v>1.3467838955166604</v>
      </c>
      <c r="K818" s="88">
        <f>IF(ISNUMBER(A818), IF($G$16="fixed",$G$17,MIN(H818*Data!$C$7*$C$16*0.5,$C$17*Data!$C$7))*$C$12,"")</f>
        <v>8.0000000000000007E-5</v>
      </c>
      <c r="L818" s="42">
        <f t="shared" ca="1" si="374"/>
        <v>1.3467838955166604</v>
      </c>
      <c r="M818" s="44">
        <f t="shared" ca="1" si="375"/>
        <v>1.3468238955166605</v>
      </c>
      <c r="N818" s="44">
        <f t="shared" ca="1" si="376"/>
        <v>1.3467438955166604</v>
      </c>
      <c r="O818" s="108">
        <f t="shared" ca="1" si="351"/>
        <v>1.8238898031339952</v>
      </c>
      <c r="P818" s="102">
        <f t="shared" ca="1" si="352"/>
        <v>8.8344424768111409</v>
      </c>
      <c r="Q818" s="102">
        <f t="shared" ca="1" si="353"/>
        <v>0.11084676962753294</v>
      </c>
      <c r="R818" s="120">
        <f t="shared" ca="1" si="371"/>
        <v>1</v>
      </c>
      <c r="S818" s="54">
        <f t="shared" ca="1" si="372"/>
        <v>0</v>
      </c>
      <c r="T818" s="5" t="str">
        <f t="shared" ca="1" si="354"/>
        <v/>
      </c>
      <c r="U818" s="152" t="str">
        <f t="shared" ca="1" si="355"/>
        <v/>
      </c>
      <c r="V818" s="152" t="str">
        <f t="shared" ca="1" si="356"/>
        <v/>
      </c>
      <c r="W818" s="153" t="str">
        <f t="shared" ca="1" si="357"/>
        <v/>
      </c>
      <c r="X818" s="153" t="str">
        <f t="shared" ca="1" si="358"/>
        <v/>
      </c>
      <c r="Y818" s="153" t="str">
        <f t="shared" ca="1" si="359"/>
        <v/>
      </c>
      <c r="Z818" s="153" t="str">
        <f t="shared" ca="1" si="360"/>
        <v/>
      </c>
      <c r="AA818" s="152" t="str">
        <f t="shared" ca="1" si="361"/>
        <v/>
      </c>
      <c r="AB818" s="152" t="str">
        <f t="shared" ca="1" si="362"/>
        <v/>
      </c>
      <c r="AC818" s="154" t="str">
        <f t="shared" ca="1" si="363"/>
        <v/>
      </c>
      <c r="AD818" s="154" t="str">
        <f t="shared" ca="1" si="364"/>
        <v/>
      </c>
      <c r="AE818" s="3">
        <f t="shared" ca="1" si="365"/>
        <v>0</v>
      </c>
      <c r="AF818" s="3">
        <f t="shared" ca="1" si="366"/>
        <v>0</v>
      </c>
      <c r="AG818" s="3" t="str">
        <f t="shared" ca="1" si="373"/>
        <v/>
      </c>
      <c r="AH818" s="4" t="str">
        <f t="shared" ca="1" si="367"/>
        <v/>
      </c>
      <c r="AI818" s="75">
        <f t="shared" ca="1" si="368"/>
        <v>-81.180141999199762</v>
      </c>
      <c r="AJ818" s="75">
        <f t="shared" ca="1" si="369"/>
        <v>-81.180141999199762</v>
      </c>
    </row>
    <row r="819" spans="1:36" ht="14.25">
      <c r="A819" s="41">
        <f t="shared" si="370"/>
        <v>753</v>
      </c>
      <c r="B819" s="150">
        <f>IF(ISNUMBER(A819),INDEX('MetaTrader Import'!$H$13:$J$5893,TRUNC(((A819-$A$39+1)-1)/3)+1,MOD((A819-$A$39+1)-1,3)+1),"")</f>
        <v>0</v>
      </c>
      <c r="C819" s="43">
        <f t="shared" ca="1" si="347"/>
        <v>24.947583483839971</v>
      </c>
      <c r="D819" s="43">
        <f t="shared" ca="1" si="348"/>
        <v>-1.2462612525534524</v>
      </c>
      <c r="E819" s="43">
        <f t="shared" ca="1" si="349"/>
        <v>23.701322231286518</v>
      </c>
      <c r="F819" s="43">
        <f t="shared" ca="1" si="350"/>
        <v>2.3701322231286519</v>
      </c>
      <c r="G819" s="43">
        <f>IF(A819&lt;&gt;"",IF(A819&lt;Data!$G$11*0.25,$C$13/$G$32,IF(A819&gt;Data!$G$11*0.25,$C$13,$C$13*10)),"")</f>
        <v>2</v>
      </c>
      <c r="H819" s="43">
        <f>IF(A819&lt;&gt;"",IF(Data!$G$9="constant",$C$13,IF(Data!$G$9="squeeze",G819,F819)),"")</f>
        <v>2</v>
      </c>
      <c r="I819" s="38">
        <f ca="1">IF(ISNUMBER(A819),NORMINV(RAND(),0,IF(AND(Data!$G$9="squeeze",A819&lt;Data!$G$11*0.25),$H$32,1)*$C$30*$C$13)*($C$14*$C$12),"")</f>
        <v>-5.6388586821581856E-5</v>
      </c>
      <c r="J819" s="42">
        <f ca="1">IFERROR(IF(Data!$C$6="Real",B819,I819+J818+($C$14*$C$12)*(NORMINV(RAND(),$C$15,CHOOSE($G$13,$C$13,F819,G819)))),"")</f>
        <v>1.3475227443445055</v>
      </c>
      <c r="K819" s="88">
        <f>IF(ISNUMBER(A819), IF($G$16="fixed",$G$17,MIN(H819*Data!$C$7*$C$16*0.5,$C$17*Data!$C$7))*$C$12,"")</f>
        <v>8.0000000000000007E-5</v>
      </c>
      <c r="L819" s="42">
        <f t="shared" ca="1" si="374"/>
        <v>1.3475227443445055</v>
      </c>
      <c r="M819" s="44">
        <f t="shared" ca="1" si="375"/>
        <v>1.3475627443445055</v>
      </c>
      <c r="N819" s="44">
        <f t="shared" ca="1" si="376"/>
        <v>1.3474827443445054</v>
      </c>
      <c r="O819" s="108">
        <f t="shared" ca="1" si="351"/>
        <v>2.0365673643951223</v>
      </c>
      <c r="P819" s="102">
        <f t="shared" ca="1" si="352"/>
        <v>9.8431983848873603</v>
      </c>
      <c r="Q819" s="102">
        <f t="shared" ca="1" si="353"/>
        <v>0.17948580929654367</v>
      </c>
      <c r="R819" s="120">
        <f t="shared" ca="1" si="371"/>
        <v>1</v>
      </c>
      <c r="S819" s="54">
        <f t="shared" ca="1" si="372"/>
        <v>0</v>
      </c>
      <c r="T819" s="5" t="str">
        <f t="shared" ca="1" si="354"/>
        <v/>
      </c>
      <c r="U819" s="152" t="str">
        <f t="shared" ca="1" si="355"/>
        <v/>
      </c>
      <c r="V819" s="152" t="str">
        <f t="shared" ca="1" si="356"/>
        <v/>
      </c>
      <c r="W819" s="153" t="str">
        <f t="shared" ca="1" si="357"/>
        <v/>
      </c>
      <c r="X819" s="153" t="str">
        <f t="shared" ca="1" si="358"/>
        <v/>
      </c>
      <c r="Y819" s="153" t="str">
        <f t="shared" ca="1" si="359"/>
        <v/>
      </c>
      <c r="Z819" s="153" t="str">
        <f t="shared" ca="1" si="360"/>
        <v/>
      </c>
      <c r="AA819" s="152" t="str">
        <f t="shared" ca="1" si="361"/>
        <v/>
      </c>
      <c r="AB819" s="152" t="str">
        <f t="shared" ca="1" si="362"/>
        <v/>
      </c>
      <c r="AC819" s="154" t="str">
        <f t="shared" ca="1" si="363"/>
        <v/>
      </c>
      <c r="AD819" s="154" t="str">
        <f t="shared" ca="1" si="364"/>
        <v/>
      </c>
      <c r="AE819" s="3">
        <f t="shared" ca="1" si="365"/>
        <v>0</v>
      </c>
      <c r="AF819" s="3">
        <f t="shared" ca="1" si="366"/>
        <v>0</v>
      </c>
      <c r="AG819" s="3" t="str">
        <f t="shared" ca="1" si="373"/>
        <v/>
      </c>
      <c r="AH819" s="4" t="str">
        <f t="shared" ca="1" si="367"/>
        <v/>
      </c>
      <c r="AI819" s="75">
        <f t="shared" ca="1" si="368"/>
        <v>-81.180141999199762</v>
      </c>
      <c r="AJ819" s="75">
        <f t="shared" ca="1" si="369"/>
        <v>-81.180141999199762</v>
      </c>
    </row>
    <row r="820" spans="1:36" ht="14.25">
      <c r="A820" s="41">
        <f t="shared" si="370"/>
        <v>754</v>
      </c>
      <c r="B820" s="150">
        <f ca="1">IF(ISNUMBER(A820),INDEX('MetaTrader Import'!$H$13:$J$5893,TRUNC(((A820-$A$39+1)-1)/3)+1,MOD((A820-$A$39+1)-1,3)+1),"")</f>
        <v>0</v>
      </c>
      <c r="C820" s="43">
        <f t="shared" ca="1" si="347"/>
        <v>23.701322231286518</v>
      </c>
      <c r="D820" s="43">
        <f t="shared" ca="1" si="348"/>
        <v>-1.8478354372453334</v>
      </c>
      <c r="E820" s="43">
        <f t="shared" ca="1" si="349"/>
        <v>21.853486794041185</v>
      </c>
      <c r="F820" s="43">
        <f t="shared" ca="1" si="350"/>
        <v>2.1853486794041186</v>
      </c>
      <c r="G820" s="43">
        <f>IF(A820&lt;&gt;"",IF(A820&lt;Data!$G$11*0.25,$C$13/$G$32,IF(A820&gt;Data!$G$11*0.25,$C$13,$C$13*10)),"")</f>
        <v>2</v>
      </c>
      <c r="H820" s="43">
        <f>IF(A820&lt;&gt;"",IF(Data!$G$9="constant",$C$13,IF(Data!$G$9="squeeze",G820,F820)),"")</f>
        <v>2</v>
      </c>
      <c r="I820" s="38">
        <f ca="1">IF(ISNUMBER(A820),NORMINV(RAND(),0,IF(AND(Data!$G$9="squeeze",A820&lt;Data!$G$11*0.25),$H$32,1)*$C$30*$C$13)*($C$14*$C$12),"")</f>
        <v>-5.2325075077583989E-4</v>
      </c>
      <c r="J820" s="42">
        <f ca="1">IFERROR(IF(Data!$C$6="Real",B820,I820+J819+($C$14*$C$12)*(NORMINV(RAND(),$C$15,CHOOSE($G$13,$C$13,F820,G820)))),"")</f>
        <v>1.3467958744288222</v>
      </c>
      <c r="K820" s="88">
        <f>IF(ISNUMBER(A820), IF($G$16="fixed",$G$17,MIN(H820*Data!$C$7*$C$16*0.5,$C$17*Data!$C$7))*$C$12,"")</f>
        <v>8.0000000000000007E-5</v>
      </c>
      <c r="L820" s="42">
        <f t="shared" ca="1" si="374"/>
        <v>1.3467958744288222</v>
      </c>
      <c r="M820" s="44">
        <f t="shared" ca="1" si="375"/>
        <v>1.3468358744288222</v>
      </c>
      <c r="N820" s="44">
        <f t="shared" ca="1" si="376"/>
        <v>1.3467558744288222</v>
      </c>
      <c r="O820" s="108">
        <f t="shared" ca="1" si="351"/>
        <v>1.8993162830269272</v>
      </c>
      <c r="P820" s="102">
        <f t="shared" ca="1" si="352"/>
        <v>9.3142302736049611</v>
      </c>
      <c r="Q820" s="102">
        <f t="shared" ca="1" si="353"/>
        <v>0.2274281590765885</v>
      </c>
      <c r="R820" s="120">
        <f t="shared" ca="1" si="371"/>
        <v>1</v>
      </c>
      <c r="S820" s="54">
        <f t="shared" ca="1" si="372"/>
        <v>0</v>
      </c>
      <c r="T820" s="5" t="str">
        <f t="shared" ca="1" si="354"/>
        <v/>
      </c>
      <c r="U820" s="152" t="str">
        <f t="shared" ca="1" si="355"/>
        <v/>
      </c>
      <c r="V820" s="152" t="str">
        <f t="shared" ca="1" si="356"/>
        <v/>
      </c>
      <c r="W820" s="153" t="str">
        <f t="shared" ca="1" si="357"/>
        <v/>
      </c>
      <c r="X820" s="153" t="str">
        <f t="shared" ca="1" si="358"/>
        <v/>
      </c>
      <c r="Y820" s="153" t="str">
        <f t="shared" ca="1" si="359"/>
        <v/>
      </c>
      <c r="Z820" s="153" t="str">
        <f t="shared" ca="1" si="360"/>
        <v/>
      </c>
      <c r="AA820" s="152" t="str">
        <f t="shared" ca="1" si="361"/>
        <v/>
      </c>
      <c r="AB820" s="152" t="str">
        <f t="shared" ca="1" si="362"/>
        <v/>
      </c>
      <c r="AC820" s="154" t="str">
        <f t="shared" ca="1" si="363"/>
        <v/>
      </c>
      <c r="AD820" s="154" t="str">
        <f t="shared" ca="1" si="364"/>
        <v/>
      </c>
      <c r="AE820" s="3">
        <f t="shared" ca="1" si="365"/>
        <v>0</v>
      </c>
      <c r="AF820" s="3">
        <f t="shared" ca="1" si="366"/>
        <v>0</v>
      </c>
      <c r="AG820" s="3" t="str">
        <f t="shared" ca="1" si="373"/>
        <v/>
      </c>
      <c r="AH820" s="4" t="str">
        <f t="shared" ca="1" si="367"/>
        <v/>
      </c>
      <c r="AI820" s="75">
        <f t="shared" ca="1" si="368"/>
        <v>-81.180141999199762</v>
      </c>
      <c r="AJ820" s="75">
        <f t="shared" ca="1" si="369"/>
        <v>-81.180141999199762</v>
      </c>
    </row>
    <row r="821" spans="1:36" ht="14.25">
      <c r="A821" s="41">
        <f t="shared" si="370"/>
        <v>755</v>
      </c>
      <c r="B821" s="150">
        <f ca="1">IF(ISNUMBER(A821),INDEX('MetaTrader Import'!$H$13:$J$5893,TRUNC(((A821-$A$39+1)-1)/3)+1,MOD((A821-$A$39+1)-1,3)+1),"")</f>
        <v>0</v>
      </c>
      <c r="C821" s="43">
        <f t="shared" ca="1" si="347"/>
        <v>21.853486794041185</v>
      </c>
      <c r="D821" s="43">
        <f t="shared" ca="1" si="348"/>
        <v>-0.35532287542937185</v>
      </c>
      <c r="E821" s="43">
        <f t="shared" ca="1" si="349"/>
        <v>21.498163918611812</v>
      </c>
      <c r="F821" s="43">
        <f t="shared" ca="1" si="350"/>
        <v>2.1498163918611812</v>
      </c>
      <c r="G821" s="43">
        <f>IF(A821&lt;&gt;"",IF(A821&lt;Data!$G$11*0.25,$C$13/$G$32,IF(A821&gt;Data!$G$11*0.25,$C$13,$C$13*10)),"")</f>
        <v>2</v>
      </c>
      <c r="H821" s="43">
        <f>IF(A821&lt;&gt;"",IF(Data!$G$9="constant",$C$13,IF(Data!$G$9="squeeze",G821,F821)),"")</f>
        <v>2</v>
      </c>
      <c r="I821" s="38">
        <f ca="1">IF(ISNUMBER(A821),NORMINV(RAND(),0,IF(AND(Data!$G$9="squeeze",A821&lt;Data!$G$11*0.25),$H$32,1)*$C$30*$C$13)*($C$14*$C$12),"")</f>
        <v>-3.0657905410021006E-4</v>
      </c>
      <c r="J821" s="42">
        <f ca="1">IFERROR(IF(Data!$C$6="Real",B821,I821+J820+($C$14*$C$12)*(NORMINV(RAND(),$C$15,CHOOSE($G$13,$C$13,F821,G821)))),"")</f>
        <v>1.3467258830230937</v>
      </c>
      <c r="K821" s="88">
        <f>IF(ISNUMBER(A821), IF($G$16="fixed",$G$17,MIN(H821*Data!$C$7*$C$16*0.5,$C$17*Data!$C$7))*$C$12,"")</f>
        <v>8.0000000000000007E-5</v>
      </c>
      <c r="L821" s="42">
        <f t="shared" ca="1" si="374"/>
        <v>1.3467258830230937</v>
      </c>
      <c r="M821" s="44">
        <f t="shared" ca="1" si="375"/>
        <v>1.3467658830230937</v>
      </c>
      <c r="N821" s="44">
        <f t="shared" ca="1" si="376"/>
        <v>1.3466858830230937</v>
      </c>
      <c r="O821" s="108">
        <f t="shared" ca="1" si="351"/>
        <v>1.6583497358791863</v>
      </c>
      <c r="P821" s="102">
        <f t="shared" ca="1" si="352"/>
        <v>8.3485444570574767</v>
      </c>
      <c r="Q821" s="102">
        <f t="shared" ca="1" si="353"/>
        <v>0.24564476611646061</v>
      </c>
      <c r="R821" s="120">
        <f t="shared" ca="1" si="371"/>
        <v>1</v>
      </c>
      <c r="S821" s="54">
        <f t="shared" ca="1" si="372"/>
        <v>0</v>
      </c>
      <c r="T821" s="5" t="str">
        <f t="shared" ca="1" si="354"/>
        <v/>
      </c>
      <c r="U821" s="152" t="str">
        <f t="shared" ca="1" si="355"/>
        <v/>
      </c>
      <c r="V821" s="152" t="str">
        <f t="shared" ca="1" si="356"/>
        <v/>
      </c>
      <c r="W821" s="153" t="str">
        <f t="shared" ca="1" si="357"/>
        <v/>
      </c>
      <c r="X821" s="153" t="str">
        <f t="shared" ca="1" si="358"/>
        <v/>
      </c>
      <c r="Y821" s="153" t="str">
        <f t="shared" ca="1" si="359"/>
        <v/>
      </c>
      <c r="Z821" s="153" t="str">
        <f t="shared" ca="1" si="360"/>
        <v/>
      </c>
      <c r="AA821" s="152" t="str">
        <f t="shared" ca="1" si="361"/>
        <v/>
      </c>
      <c r="AB821" s="152" t="str">
        <f t="shared" ca="1" si="362"/>
        <v/>
      </c>
      <c r="AC821" s="154" t="str">
        <f t="shared" ca="1" si="363"/>
        <v/>
      </c>
      <c r="AD821" s="154" t="str">
        <f t="shared" ca="1" si="364"/>
        <v/>
      </c>
      <c r="AE821" s="3">
        <f t="shared" ca="1" si="365"/>
        <v>0</v>
      </c>
      <c r="AF821" s="3">
        <f t="shared" ca="1" si="366"/>
        <v>0</v>
      </c>
      <c r="AG821" s="3" t="str">
        <f t="shared" ca="1" si="373"/>
        <v/>
      </c>
      <c r="AH821" s="4" t="str">
        <f t="shared" ca="1" si="367"/>
        <v/>
      </c>
      <c r="AI821" s="75">
        <f t="shared" ca="1" si="368"/>
        <v>-81.180141999199762</v>
      </c>
      <c r="AJ821" s="75">
        <f t="shared" ca="1" si="369"/>
        <v>-81.180141999199762</v>
      </c>
    </row>
    <row r="822" spans="1:36" ht="14.25">
      <c r="A822" s="41">
        <f t="shared" si="370"/>
        <v>756</v>
      </c>
      <c r="B822" s="150">
        <f>IF(ISNUMBER(A822),INDEX('MetaTrader Import'!$H$13:$J$5893,TRUNC(((A822-$A$39+1)-1)/3)+1,MOD((A822-$A$39+1)-1,3)+1),"")</f>
        <v>0</v>
      </c>
      <c r="C822" s="43">
        <f t="shared" ca="1" si="347"/>
        <v>21.498163918611812</v>
      </c>
      <c r="D822" s="43">
        <f t="shared" ca="1" si="348"/>
        <v>-1.8165735684963764</v>
      </c>
      <c r="E822" s="43">
        <f t="shared" ca="1" si="349"/>
        <v>19.681590350115435</v>
      </c>
      <c r="F822" s="43">
        <f t="shared" ca="1" si="350"/>
        <v>1.9681590350115434</v>
      </c>
      <c r="G822" s="43">
        <f>IF(A822&lt;&gt;"",IF(A822&lt;Data!$G$11*0.25,$C$13/$G$32,IF(A822&gt;Data!$G$11*0.25,$C$13,$C$13*10)),"")</f>
        <v>2</v>
      </c>
      <c r="H822" s="43">
        <f>IF(A822&lt;&gt;"",IF(Data!$G$9="constant",$C$13,IF(Data!$G$9="squeeze",G822,F822)),"")</f>
        <v>2</v>
      </c>
      <c r="I822" s="38">
        <f ca="1">IF(ISNUMBER(A822),NORMINV(RAND(),0,IF(AND(Data!$G$9="squeeze",A822&lt;Data!$G$11*0.25),$H$32,1)*$C$30*$C$13)*($C$14*$C$12),"")</f>
        <v>2.2401134794941148E-4</v>
      </c>
      <c r="J822" s="42">
        <f ca="1">IFERROR(IF(Data!$C$6="Real",B822,I822+J821+($C$14*$C$12)*(NORMINV(RAND(),$C$15,CHOOSE($G$13,$C$13,F822,G822)))),"")</f>
        <v>1.3477239948385737</v>
      </c>
      <c r="K822" s="88">
        <f>IF(ISNUMBER(A822), IF($G$16="fixed",$G$17,MIN(H822*Data!$C$7*$C$16*0.5,$C$17*Data!$C$7))*$C$12,"")</f>
        <v>8.0000000000000007E-5</v>
      </c>
      <c r="L822" s="42">
        <f t="shared" ca="1" si="374"/>
        <v>1.3477239948385737</v>
      </c>
      <c r="M822" s="44">
        <f t="shared" ca="1" si="375"/>
        <v>1.3477639948385738</v>
      </c>
      <c r="N822" s="44">
        <f t="shared" ca="1" si="376"/>
        <v>1.3476839948385737</v>
      </c>
      <c r="O822" s="108">
        <f t="shared" ca="1" si="351"/>
        <v>1.8661687751141489</v>
      </c>
      <c r="P822" s="102">
        <f t="shared" ca="1" si="352"/>
        <v>9.1780307749863326</v>
      </c>
      <c r="Q822" s="102">
        <f t="shared" ca="1" si="353"/>
        <v>0.27957264296690632</v>
      </c>
      <c r="R822" s="120">
        <f t="shared" ca="1" si="371"/>
        <v>1</v>
      </c>
      <c r="S822" s="54">
        <f t="shared" ca="1" si="372"/>
        <v>0</v>
      </c>
      <c r="T822" s="5" t="str">
        <f t="shared" ca="1" si="354"/>
        <v/>
      </c>
      <c r="U822" s="152" t="str">
        <f t="shared" ca="1" si="355"/>
        <v/>
      </c>
      <c r="V822" s="152" t="str">
        <f t="shared" ca="1" si="356"/>
        <v/>
      </c>
      <c r="W822" s="153" t="str">
        <f t="shared" ca="1" si="357"/>
        <v/>
      </c>
      <c r="X822" s="153" t="str">
        <f t="shared" ca="1" si="358"/>
        <v/>
      </c>
      <c r="Y822" s="153" t="str">
        <f t="shared" ca="1" si="359"/>
        <v/>
      </c>
      <c r="Z822" s="153" t="str">
        <f t="shared" ca="1" si="360"/>
        <v/>
      </c>
      <c r="AA822" s="152" t="str">
        <f t="shared" ca="1" si="361"/>
        <v/>
      </c>
      <c r="AB822" s="152" t="str">
        <f t="shared" ca="1" si="362"/>
        <v/>
      </c>
      <c r="AC822" s="154" t="str">
        <f t="shared" ca="1" si="363"/>
        <v/>
      </c>
      <c r="AD822" s="154" t="str">
        <f t="shared" ca="1" si="364"/>
        <v/>
      </c>
      <c r="AE822" s="3">
        <f t="shared" ca="1" si="365"/>
        <v>0</v>
      </c>
      <c r="AF822" s="3">
        <f t="shared" ca="1" si="366"/>
        <v>0</v>
      </c>
      <c r="AG822" s="3" t="str">
        <f t="shared" ca="1" si="373"/>
        <v/>
      </c>
      <c r="AH822" s="4" t="str">
        <f t="shared" ca="1" si="367"/>
        <v/>
      </c>
      <c r="AI822" s="75">
        <f t="shared" ca="1" si="368"/>
        <v>-81.180141999199762</v>
      </c>
      <c r="AJ822" s="75">
        <f t="shared" ca="1" si="369"/>
        <v>-81.180141999199762</v>
      </c>
    </row>
    <row r="823" spans="1:36" ht="14.25">
      <c r="A823" s="41">
        <f t="shared" si="370"/>
        <v>757</v>
      </c>
      <c r="B823" s="150">
        <f ca="1">IF(ISNUMBER(A823),INDEX('MetaTrader Import'!$H$13:$J$5893,TRUNC(((A823-$A$39+1)-1)/3)+1,MOD((A823-$A$39+1)-1,3)+1),"")</f>
        <v>0</v>
      </c>
      <c r="C823" s="43">
        <f t="shared" ca="1" si="347"/>
        <v>19.681590350115435</v>
      </c>
      <c r="D823" s="43">
        <f t="shared" ca="1" si="348"/>
        <v>0.12669236181402535</v>
      </c>
      <c r="E823" s="43">
        <f t="shared" ca="1" si="349"/>
        <v>19.808282711929461</v>
      </c>
      <c r="F823" s="43">
        <f t="shared" ca="1" si="350"/>
        <v>1.9808282711929461</v>
      </c>
      <c r="G823" s="43">
        <f>IF(A823&lt;&gt;"",IF(A823&lt;Data!$G$11*0.25,$C$13/$G$32,IF(A823&gt;Data!$G$11*0.25,$C$13,$C$13*10)),"")</f>
        <v>2</v>
      </c>
      <c r="H823" s="43">
        <f>IF(A823&lt;&gt;"",IF(Data!$G$9="constant",$C$13,IF(Data!$G$9="squeeze",G823,F823)),"")</f>
        <v>2</v>
      </c>
      <c r="I823" s="38">
        <f ca="1">IF(ISNUMBER(A823),NORMINV(RAND(),0,IF(AND(Data!$G$9="squeeze",A823&lt;Data!$G$11*0.25),$H$32,1)*$C$30*$C$13)*($C$14*$C$12),"")</f>
        <v>-3.7522947713414636E-4</v>
      </c>
      <c r="J823" s="42">
        <f ca="1">IFERROR(IF(Data!$C$6="Real",B823,I823+J822+($C$14*$C$12)*(NORMINV(RAND(),$C$15,CHOOSE($G$13,$C$13,F823,G823)))),"")</f>
        <v>1.3466931641793829</v>
      </c>
      <c r="K823" s="88">
        <f>IF(ISNUMBER(A823), IF($G$16="fixed",$G$17,MIN(H823*Data!$C$7*$C$16*0.5,$C$17*Data!$C$7))*$C$12,"")</f>
        <v>8.0000000000000007E-5</v>
      </c>
      <c r="L823" s="42">
        <f t="shared" ca="1" si="374"/>
        <v>1.3466931641793829</v>
      </c>
      <c r="M823" s="44">
        <f t="shared" ca="1" si="375"/>
        <v>1.3467331641793829</v>
      </c>
      <c r="N823" s="44">
        <f t="shared" ca="1" si="376"/>
        <v>1.3466531641793829</v>
      </c>
      <c r="O823" s="108">
        <f t="shared" ca="1" si="351"/>
        <v>1.8570702129352017</v>
      </c>
      <c r="P823" s="102">
        <f t="shared" ca="1" si="352"/>
        <v>9.1631907661710645</v>
      </c>
      <c r="Q823" s="102">
        <f t="shared" ca="1" si="353"/>
        <v>0.31258013507295968</v>
      </c>
      <c r="R823" s="120">
        <f t="shared" ca="1" si="371"/>
        <v>1</v>
      </c>
      <c r="S823" s="54">
        <f t="shared" ca="1" si="372"/>
        <v>0</v>
      </c>
      <c r="T823" s="5" t="str">
        <f t="shared" ca="1" si="354"/>
        <v/>
      </c>
      <c r="U823" s="152" t="str">
        <f t="shared" ca="1" si="355"/>
        <v/>
      </c>
      <c r="V823" s="152" t="str">
        <f t="shared" ca="1" si="356"/>
        <v/>
      </c>
      <c r="W823" s="153" t="str">
        <f t="shared" ca="1" si="357"/>
        <v/>
      </c>
      <c r="X823" s="153" t="str">
        <f t="shared" ca="1" si="358"/>
        <v/>
      </c>
      <c r="Y823" s="153" t="str">
        <f t="shared" ca="1" si="359"/>
        <v/>
      </c>
      <c r="Z823" s="153" t="str">
        <f t="shared" ca="1" si="360"/>
        <v/>
      </c>
      <c r="AA823" s="152" t="str">
        <f t="shared" ca="1" si="361"/>
        <v/>
      </c>
      <c r="AB823" s="152" t="str">
        <f t="shared" ca="1" si="362"/>
        <v/>
      </c>
      <c r="AC823" s="154" t="str">
        <f t="shared" ca="1" si="363"/>
        <v/>
      </c>
      <c r="AD823" s="154" t="str">
        <f t="shared" ca="1" si="364"/>
        <v/>
      </c>
      <c r="AE823" s="3">
        <f t="shared" ca="1" si="365"/>
        <v>0</v>
      </c>
      <c r="AF823" s="3">
        <f t="shared" ca="1" si="366"/>
        <v>0</v>
      </c>
      <c r="AG823" s="3" t="str">
        <f t="shared" ca="1" si="373"/>
        <v/>
      </c>
      <c r="AH823" s="4" t="str">
        <f t="shared" ca="1" si="367"/>
        <v/>
      </c>
      <c r="AI823" s="75">
        <f t="shared" ca="1" si="368"/>
        <v>-81.180141999199762</v>
      </c>
      <c r="AJ823" s="75">
        <f t="shared" ca="1" si="369"/>
        <v>-81.180141999199762</v>
      </c>
    </row>
    <row r="824" spans="1:36" ht="14.25">
      <c r="A824" s="41">
        <f t="shared" si="370"/>
        <v>758</v>
      </c>
      <c r="B824" s="150">
        <f ca="1">IF(ISNUMBER(A824),INDEX('MetaTrader Import'!$H$13:$J$5893,TRUNC(((A824-$A$39+1)-1)/3)+1,MOD((A824-$A$39+1)-1,3)+1),"")</f>
        <v>0</v>
      </c>
      <c r="C824" s="43">
        <f t="shared" ca="1" si="347"/>
        <v>19.808282711929461</v>
      </c>
      <c r="D824" s="43">
        <f t="shared" ca="1" si="348"/>
        <v>0.33561801703844185</v>
      </c>
      <c r="E824" s="43">
        <f t="shared" ca="1" si="349"/>
        <v>20.143900728967903</v>
      </c>
      <c r="F824" s="43">
        <f t="shared" ca="1" si="350"/>
        <v>2.0143900728967905</v>
      </c>
      <c r="G824" s="43">
        <f>IF(A824&lt;&gt;"",IF(A824&lt;Data!$G$11*0.25,$C$13/$G$32,IF(A824&gt;Data!$G$11*0.25,$C$13,$C$13*10)),"")</f>
        <v>2</v>
      </c>
      <c r="H824" s="43">
        <f>IF(A824&lt;&gt;"",IF(Data!$G$9="constant",$C$13,IF(Data!$G$9="squeeze",G824,F824)),"")</f>
        <v>2</v>
      </c>
      <c r="I824" s="38">
        <f ca="1">IF(ISNUMBER(A824),NORMINV(RAND(),0,IF(AND(Data!$G$9="squeeze",A824&lt;Data!$G$11*0.25),$H$32,1)*$C$30*$C$13)*($C$14*$C$12),"")</f>
        <v>-4.3264205618979584E-5</v>
      </c>
      <c r="J824" s="42">
        <f ca="1">IFERROR(IF(Data!$C$6="Real",B824,I824+J823+($C$14*$C$12)*(NORMINV(RAND(),$C$15,CHOOSE($G$13,$C$13,F824,G824)))),"")</f>
        <v>1.3460202433155481</v>
      </c>
      <c r="K824" s="88">
        <f>IF(ISNUMBER(A824), IF($G$16="fixed",$G$17,MIN(H824*Data!$C$7*$C$16*0.5,$C$17*Data!$C$7))*$C$12,"")</f>
        <v>8.0000000000000007E-5</v>
      </c>
      <c r="L824" s="42">
        <f t="shared" ca="1" si="374"/>
        <v>1.3460202433155481</v>
      </c>
      <c r="M824" s="44">
        <f t="shared" ca="1" si="375"/>
        <v>1.3460602433155482</v>
      </c>
      <c r="N824" s="44">
        <f t="shared" ca="1" si="376"/>
        <v>1.3459802433155481</v>
      </c>
      <c r="O824" s="108">
        <f t="shared" ca="1" si="351"/>
        <v>1.4534303065971539</v>
      </c>
      <c r="P824" s="102">
        <f t="shared" ca="1" si="352"/>
        <v>8.492103944748246</v>
      </c>
      <c r="Q824" s="102">
        <f t="shared" ca="1" si="353"/>
        <v>0.32061773648141634</v>
      </c>
      <c r="R824" s="120">
        <f t="shared" ca="1" si="371"/>
        <v>1</v>
      </c>
      <c r="S824" s="54">
        <f t="shared" ca="1" si="372"/>
        <v>0</v>
      </c>
      <c r="T824" s="5" t="str">
        <f t="shared" ca="1" si="354"/>
        <v/>
      </c>
      <c r="U824" s="152" t="str">
        <f t="shared" ca="1" si="355"/>
        <v/>
      </c>
      <c r="V824" s="152" t="str">
        <f t="shared" ca="1" si="356"/>
        <v/>
      </c>
      <c r="W824" s="153" t="str">
        <f t="shared" ca="1" si="357"/>
        <v/>
      </c>
      <c r="X824" s="153" t="str">
        <f t="shared" ca="1" si="358"/>
        <v/>
      </c>
      <c r="Y824" s="153" t="str">
        <f t="shared" ca="1" si="359"/>
        <v/>
      </c>
      <c r="Z824" s="153" t="str">
        <f t="shared" ca="1" si="360"/>
        <v/>
      </c>
      <c r="AA824" s="152" t="str">
        <f t="shared" ca="1" si="361"/>
        <v/>
      </c>
      <c r="AB824" s="152" t="str">
        <f t="shared" ca="1" si="362"/>
        <v/>
      </c>
      <c r="AC824" s="154" t="str">
        <f t="shared" ca="1" si="363"/>
        <v/>
      </c>
      <c r="AD824" s="154" t="str">
        <f t="shared" ca="1" si="364"/>
        <v/>
      </c>
      <c r="AE824" s="3">
        <f t="shared" ca="1" si="365"/>
        <v>0</v>
      </c>
      <c r="AF824" s="3">
        <f t="shared" ca="1" si="366"/>
        <v>0</v>
      </c>
      <c r="AG824" s="3" t="str">
        <f t="shared" ca="1" si="373"/>
        <v/>
      </c>
      <c r="AH824" s="4" t="str">
        <f t="shared" ca="1" si="367"/>
        <v/>
      </c>
      <c r="AI824" s="75">
        <f t="shared" ca="1" si="368"/>
        <v>-81.180141999199762</v>
      </c>
      <c r="AJ824" s="75">
        <f t="shared" ca="1" si="369"/>
        <v>-81.180141999199762</v>
      </c>
    </row>
    <row r="825" spans="1:36" ht="14.25">
      <c r="A825" s="41">
        <f t="shared" si="370"/>
        <v>759</v>
      </c>
      <c r="B825" s="150">
        <f>IF(ISNUMBER(A825),INDEX('MetaTrader Import'!$H$13:$J$5893,TRUNC(((A825-$A$39+1)-1)/3)+1,MOD((A825-$A$39+1)-1,3)+1),"")</f>
        <v>0</v>
      </c>
      <c r="C825" s="43">
        <f t="shared" ca="1" si="347"/>
        <v>20.143900728967903</v>
      </c>
      <c r="D825" s="43">
        <f t="shared" ca="1" si="348"/>
        <v>-1.902594304116344</v>
      </c>
      <c r="E825" s="43">
        <f t="shared" ca="1" si="349"/>
        <v>18.241306424851558</v>
      </c>
      <c r="F825" s="43">
        <f t="shared" ca="1" si="350"/>
        <v>1.8241306424851558</v>
      </c>
      <c r="G825" s="43">
        <f>IF(A825&lt;&gt;"",IF(A825&lt;Data!$G$11*0.25,$C$13/$G$32,IF(A825&gt;Data!$G$11*0.25,$C$13,$C$13*10)),"")</f>
        <v>2</v>
      </c>
      <c r="H825" s="43">
        <f>IF(A825&lt;&gt;"",IF(Data!$G$9="constant",$C$13,IF(Data!$G$9="squeeze",G825,F825)),"")</f>
        <v>2</v>
      </c>
      <c r="I825" s="38">
        <f ca="1">IF(ISNUMBER(A825),NORMINV(RAND(),0,IF(AND(Data!$G$9="squeeze",A825&lt;Data!$G$11*0.25),$H$32,1)*$C$30*$C$13)*($C$14*$C$12),"")</f>
        <v>3.976830853776048E-4</v>
      </c>
      <c r="J825" s="42">
        <f ca="1">IFERROR(IF(Data!$C$6="Real",B825,I825+J824+($C$14*$C$12)*(NORMINV(RAND(),$C$15,CHOOSE($G$13,$C$13,F825,G825)))),"")</f>
        <v>1.3462602708111264</v>
      </c>
      <c r="K825" s="88">
        <f>IF(ISNUMBER(A825), IF($G$16="fixed",$G$17,MIN(H825*Data!$C$7*$C$16*0.5,$C$17*Data!$C$7))*$C$12,"")</f>
        <v>8.0000000000000007E-5</v>
      </c>
      <c r="L825" s="42">
        <f t="shared" ca="1" si="374"/>
        <v>1.3462602708111264</v>
      </c>
      <c r="M825" s="44">
        <f t="shared" ca="1" si="375"/>
        <v>1.3463002708111265</v>
      </c>
      <c r="N825" s="44">
        <f t="shared" ca="1" si="376"/>
        <v>1.3462202708111264</v>
      </c>
      <c r="O825" s="108">
        <f t="shared" ca="1" si="351"/>
        <v>1.0774351867998213</v>
      </c>
      <c r="P825" s="102">
        <f t="shared" ca="1" si="352"/>
        <v>7.6756978089520596</v>
      </c>
      <c r="Q825" s="102">
        <f t="shared" ca="1" si="353"/>
        <v>0.27172641077624188</v>
      </c>
      <c r="R825" s="120">
        <f t="shared" ca="1" si="371"/>
        <v>1</v>
      </c>
      <c r="S825" s="54">
        <f t="shared" ca="1" si="372"/>
        <v>0</v>
      </c>
      <c r="T825" s="5" t="str">
        <f t="shared" ca="1" si="354"/>
        <v/>
      </c>
      <c r="U825" s="152" t="str">
        <f t="shared" ca="1" si="355"/>
        <v/>
      </c>
      <c r="V825" s="152" t="str">
        <f t="shared" ca="1" si="356"/>
        <v/>
      </c>
      <c r="W825" s="153" t="str">
        <f t="shared" ca="1" si="357"/>
        <v/>
      </c>
      <c r="X825" s="153" t="str">
        <f t="shared" ca="1" si="358"/>
        <v/>
      </c>
      <c r="Y825" s="153" t="str">
        <f t="shared" ca="1" si="359"/>
        <v/>
      </c>
      <c r="Z825" s="153" t="str">
        <f t="shared" ca="1" si="360"/>
        <v/>
      </c>
      <c r="AA825" s="152" t="str">
        <f t="shared" ca="1" si="361"/>
        <v/>
      </c>
      <c r="AB825" s="152" t="str">
        <f t="shared" ca="1" si="362"/>
        <v/>
      </c>
      <c r="AC825" s="154" t="str">
        <f t="shared" ca="1" si="363"/>
        <v/>
      </c>
      <c r="AD825" s="154" t="str">
        <f t="shared" ca="1" si="364"/>
        <v/>
      </c>
      <c r="AE825" s="3">
        <f t="shared" ca="1" si="365"/>
        <v>0</v>
      </c>
      <c r="AF825" s="3">
        <f t="shared" ca="1" si="366"/>
        <v>0</v>
      </c>
      <c r="AG825" s="3" t="str">
        <f t="shared" ca="1" si="373"/>
        <v/>
      </c>
      <c r="AH825" s="4" t="str">
        <f t="shared" ca="1" si="367"/>
        <v/>
      </c>
      <c r="AI825" s="75">
        <f t="shared" ca="1" si="368"/>
        <v>-81.180141999199762</v>
      </c>
      <c r="AJ825" s="75">
        <f t="shared" ca="1" si="369"/>
        <v>-81.180141999199762</v>
      </c>
    </row>
    <row r="826" spans="1:36" ht="14.25">
      <c r="A826" s="41">
        <f t="shared" si="370"/>
        <v>760</v>
      </c>
      <c r="B826" s="150">
        <f ca="1">IF(ISNUMBER(A826),INDEX('MetaTrader Import'!$H$13:$J$5893,TRUNC(((A826-$A$39+1)-1)/3)+1,MOD((A826-$A$39+1)-1,3)+1),"")</f>
        <v>0</v>
      </c>
      <c r="C826" s="43">
        <f t="shared" ca="1" si="347"/>
        <v>18.241306424851558</v>
      </c>
      <c r="D826" s="43">
        <f t="shared" ca="1" si="348"/>
        <v>0.73024475886431017</v>
      </c>
      <c r="E826" s="43">
        <f t="shared" ca="1" si="349"/>
        <v>18.971551183715867</v>
      </c>
      <c r="F826" s="43">
        <f t="shared" ca="1" si="350"/>
        <v>1.8971551183715867</v>
      </c>
      <c r="G826" s="43">
        <f>IF(A826&lt;&gt;"",IF(A826&lt;Data!$G$11*0.25,$C$13/$G$32,IF(A826&gt;Data!$G$11*0.25,$C$13,$C$13*10)),"")</f>
        <v>2</v>
      </c>
      <c r="H826" s="43">
        <f>IF(A826&lt;&gt;"",IF(Data!$G$9="constant",$C$13,IF(Data!$G$9="squeeze",G826,F826)),"")</f>
        <v>2</v>
      </c>
      <c r="I826" s="38">
        <f ca="1">IF(ISNUMBER(A826),NORMINV(RAND(),0,IF(AND(Data!$G$9="squeeze",A826&lt;Data!$G$11*0.25),$H$32,1)*$C$30*$C$13)*($C$14*$C$12),"")</f>
        <v>-6.6899314577894954E-5</v>
      </c>
      <c r="J826" s="42">
        <f ca="1">IFERROR(IF(Data!$C$6="Real",B826,I826+J825+($C$14*$C$12)*(NORMINV(RAND(),$C$15,CHOOSE($G$13,$C$13,F826,G826)))),"")</f>
        <v>1.3464019766171356</v>
      </c>
      <c r="K826" s="88">
        <f>IF(ISNUMBER(A826), IF($G$16="fixed",$G$17,MIN(H826*Data!$C$7*$C$16*0.5,$C$17*Data!$C$7))*$C$12,"")</f>
        <v>8.0000000000000007E-5</v>
      </c>
      <c r="L826" s="42">
        <f t="shared" ca="1" si="374"/>
        <v>1.3464019766171356</v>
      </c>
      <c r="M826" s="44">
        <f t="shared" ca="1" si="375"/>
        <v>1.3464419766171356</v>
      </c>
      <c r="N826" s="44">
        <f t="shared" ca="1" si="376"/>
        <v>1.3463619766171355</v>
      </c>
      <c r="O826" s="108">
        <f t="shared" ca="1" si="351"/>
        <v>0.76682769779989091</v>
      </c>
      <c r="P826" s="102">
        <f t="shared" ca="1" si="352"/>
        <v>7.0050094811545884</v>
      </c>
      <c r="Q826" s="102">
        <f t="shared" ca="1" si="353"/>
        <v>0.19225336246906935</v>
      </c>
      <c r="R826" s="120">
        <f t="shared" ca="1" si="371"/>
        <v>1</v>
      </c>
      <c r="S826" s="54">
        <f t="shared" ca="1" si="372"/>
        <v>0</v>
      </c>
      <c r="T826" s="5" t="str">
        <f t="shared" ca="1" si="354"/>
        <v/>
      </c>
      <c r="U826" s="152" t="str">
        <f t="shared" ca="1" si="355"/>
        <v/>
      </c>
      <c r="V826" s="152" t="str">
        <f t="shared" ca="1" si="356"/>
        <v/>
      </c>
      <c r="W826" s="153" t="str">
        <f t="shared" ca="1" si="357"/>
        <v/>
      </c>
      <c r="X826" s="153" t="str">
        <f t="shared" ca="1" si="358"/>
        <v/>
      </c>
      <c r="Y826" s="153" t="str">
        <f t="shared" ca="1" si="359"/>
        <v/>
      </c>
      <c r="Z826" s="153" t="str">
        <f t="shared" ca="1" si="360"/>
        <v/>
      </c>
      <c r="AA826" s="152" t="str">
        <f t="shared" ca="1" si="361"/>
        <v/>
      </c>
      <c r="AB826" s="152" t="str">
        <f t="shared" ca="1" si="362"/>
        <v/>
      </c>
      <c r="AC826" s="154" t="str">
        <f t="shared" ca="1" si="363"/>
        <v/>
      </c>
      <c r="AD826" s="154" t="str">
        <f t="shared" ca="1" si="364"/>
        <v/>
      </c>
      <c r="AE826" s="3">
        <f t="shared" ca="1" si="365"/>
        <v>0</v>
      </c>
      <c r="AF826" s="3">
        <f t="shared" ca="1" si="366"/>
        <v>0</v>
      </c>
      <c r="AG826" s="3" t="str">
        <f t="shared" ca="1" si="373"/>
        <v/>
      </c>
      <c r="AH826" s="4" t="str">
        <f t="shared" ca="1" si="367"/>
        <v/>
      </c>
      <c r="AI826" s="75">
        <f t="shared" ca="1" si="368"/>
        <v>-81.180141999199762</v>
      </c>
      <c r="AJ826" s="75">
        <f t="shared" ca="1" si="369"/>
        <v>-81.180141999199762</v>
      </c>
    </row>
    <row r="827" spans="1:36" ht="14.25">
      <c r="A827" s="41">
        <f t="shared" si="370"/>
        <v>761</v>
      </c>
      <c r="B827" s="150">
        <f ca="1">IF(ISNUMBER(A827),INDEX('MetaTrader Import'!$H$13:$J$5893,TRUNC(((A827-$A$39+1)-1)/3)+1,MOD((A827-$A$39+1)-1,3)+1),"")</f>
        <v>0</v>
      </c>
      <c r="C827" s="43">
        <f t="shared" ca="1" si="347"/>
        <v>18.971551183715867</v>
      </c>
      <c r="D827" s="43">
        <f t="shared" ca="1" si="348"/>
        <v>1.5448975938710274</v>
      </c>
      <c r="E827" s="43">
        <f t="shared" ca="1" si="349"/>
        <v>20.516448777586895</v>
      </c>
      <c r="F827" s="43">
        <f t="shared" ca="1" si="350"/>
        <v>2.0516448777586893</v>
      </c>
      <c r="G827" s="43">
        <f>IF(A827&lt;&gt;"",IF(A827&lt;Data!$G$11*0.25,$C$13/$G$32,IF(A827&gt;Data!$G$11*0.25,$C$13,$C$13*10)),"")</f>
        <v>2</v>
      </c>
      <c r="H827" s="43">
        <f>IF(A827&lt;&gt;"",IF(Data!$G$9="constant",$C$13,IF(Data!$G$9="squeeze",G827,F827)),"")</f>
        <v>2</v>
      </c>
      <c r="I827" s="38">
        <f ca="1">IF(ISNUMBER(A827),NORMINV(RAND(),0,IF(AND(Data!$G$9="squeeze",A827&lt;Data!$G$11*0.25),$H$32,1)*$C$30*$C$13)*($C$14*$C$12),"")</f>
        <v>3.4203157278504115E-5</v>
      </c>
      <c r="J827" s="42">
        <f ca="1">IFERROR(IF(Data!$C$6="Real",B827,I827+J826+($C$14*$C$12)*(NORMINV(RAND(),$C$15,CHOOSE($G$13,$C$13,F827,G827)))),"")</f>
        <v>1.3465929659992109</v>
      </c>
      <c r="K827" s="88">
        <f>IF(ISNUMBER(A827), IF($G$16="fixed",$G$17,MIN(H827*Data!$C$7*$C$16*0.5,$C$17*Data!$C$7))*$C$12,"")</f>
        <v>8.0000000000000007E-5</v>
      </c>
      <c r="L827" s="42">
        <f t="shared" ca="1" si="374"/>
        <v>1.3465929659992109</v>
      </c>
      <c r="M827" s="44">
        <f t="shared" ca="1" si="375"/>
        <v>1.3466329659992109</v>
      </c>
      <c r="N827" s="44">
        <f t="shared" ca="1" si="376"/>
        <v>1.3465529659992108</v>
      </c>
      <c r="O827" s="108">
        <f t="shared" ca="1" si="351"/>
        <v>0.53368407903489223</v>
      </c>
      <c r="P827" s="102">
        <f t="shared" ca="1" si="352"/>
        <v>6.4855693444235376</v>
      </c>
      <c r="Q827" s="102">
        <f t="shared" ca="1" si="353"/>
        <v>9.9493293971723434E-2</v>
      </c>
      <c r="R827" s="120">
        <f t="shared" ca="1" si="371"/>
        <v>1</v>
      </c>
      <c r="S827" s="54">
        <f t="shared" ca="1" si="372"/>
        <v>0</v>
      </c>
      <c r="T827" s="5" t="str">
        <f t="shared" ca="1" si="354"/>
        <v/>
      </c>
      <c r="U827" s="152" t="str">
        <f t="shared" ca="1" si="355"/>
        <v/>
      </c>
      <c r="V827" s="152" t="str">
        <f t="shared" ca="1" si="356"/>
        <v/>
      </c>
      <c r="W827" s="153" t="str">
        <f t="shared" ca="1" si="357"/>
        <v/>
      </c>
      <c r="X827" s="153" t="str">
        <f t="shared" ca="1" si="358"/>
        <v/>
      </c>
      <c r="Y827" s="153" t="str">
        <f t="shared" ca="1" si="359"/>
        <v/>
      </c>
      <c r="Z827" s="153" t="str">
        <f t="shared" ca="1" si="360"/>
        <v/>
      </c>
      <c r="AA827" s="152" t="str">
        <f t="shared" ca="1" si="361"/>
        <v/>
      </c>
      <c r="AB827" s="152" t="str">
        <f t="shared" ca="1" si="362"/>
        <v/>
      </c>
      <c r="AC827" s="154" t="str">
        <f t="shared" ca="1" si="363"/>
        <v/>
      </c>
      <c r="AD827" s="154" t="str">
        <f t="shared" ca="1" si="364"/>
        <v/>
      </c>
      <c r="AE827" s="3">
        <f t="shared" ca="1" si="365"/>
        <v>0</v>
      </c>
      <c r="AF827" s="3">
        <f t="shared" ca="1" si="366"/>
        <v>0</v>
      </c>
      <c r="AG827" s="3" t="str">
        <f t="shared" ca="1" si="373"/>
        <v/>
      </c>
      <c r="AH827" s="4" t="str">
        <f t="shared" ca="1" si="367"/>
        <v/>
      </c>
      <c r="AI827" s="75">
        <f t="shared" ca="1" si="368"/>
        <v>-81.180141999199762</v>
      </c>
      <c r="AJ827" s="75">
        <f t="shared" ca="1" si="369"/>
        <v>-81.180141999199762</v>
      </c>
    </row>
    <row r="828" spans="1:36" ht="14.25">
      <c r="A828" s="41">
        <f t="shared" si="370"/>
        <v>762</v>
      </c>
      <c r="B828" s="150">
        <f>IF(ISNUMBER(A828),INDEX('MetaTrader Import'!$H$13:$J$5893,TRUNC(((A828-$A$39+1)-1)/3)+1,MOD((A828-$A$39+1)-1,3)+1),"")</f>
        <v>0</v>
      </c>
      <c r="C828" s="43">
        <f t="shared" ca="1" si="347"/>
        <v>20.516448777586895</v>
      </c>
      <c r="D828" s="43">
        <f t="shared" ca="1" si="348"/>
        <v>1.6974040696892412</v>
      </c>
      <c r="E828" s="43">
        <f t="shared" ca="1" si="349"/>
        <v>22.213852847276137</v>
      </c>
      <c r="F828" s="43">
        <f t="shared" ca="1" si="350"/>
        <v>2.2213852847276137</v>
      </c>
      <c r="G828" s="43">
        <f>IF(A828&lt;&gt;"",IF(A828&lt;Data!$G$11*0.25,$C$13/$G$32,IF(A828&gt;Data!$G$11*0.25,$C$13,$C$13*10)),"")</f>
        <v>2</v>
      </c>
      <c r="H828" s="43">
        <f>IF(A828&lt;&gt;"",IF(Data!$G$9="constant",$C$13,IF(Data!$G$9="squeeze",G828,F828)),"")</f>
        <v>2</v>
      </c>
      <c r="I828" s="38">
        <f ca="1">IF(ISNUMBER(A828),NORMINV(RAND(),0,IF(AND(Data!$G$9="squeeze",A828&lt;Data!$G$11*0.25),$H$32,1)*$C$30*$C$13)*($C$14*$C$12),"")</f>
        <v>8.0330580369155768E-4</v>
      </c>
      <c r="J828" s="42">
        <f ca="1">IFERROR(IF(Data!$C$6="Real",B828,I828+J827+($C$14*$C$12)*(NORMINV(RAND(),$C$15,CHOOSE($G$13,$C$13,F828,G828)))),"")</f>
        <v>1.3474330991606127</v>
      </c>
      <c r="K828" s="88">
        <f>IF(ISNUMBER(A828), IF($G$16="fixed",$G$17,MIN(H828*Data!$C$7*$C$16*0.5,$C$17*Data!$C$7))*$C$12,"")</f>
        <v>8.0000000000000007E-5</v>
      </c>
      <c r="L828" s="42">
        <f t="shared" ca="1" si="374"/>
        <v>1.3474330991606127</v>
      </c>
      <c r="M828" s="44">
        <f t="shared" ca="1" si="375"/>
        <v>1.3474730991606128</v>
      </c>
      <c r="N828" s="44">
        <f t="shared" ca="1" si="376"/>
        <v>1.3473930991606127</v>
      </c>
      <c r="O828" s="108">
        <f t="shared" ca="1" si="351"/>
        <v>0.41205109639401238</v>
      </c>
      <c r="P828" s="102">
        <f t="shared" ca="1" si="352"/>
        <v>5.9177884113911974</v>
      </c>
      <c r="Q828" s="102">
        <f t="shared" ca="1" si="353"/>
        <v>-1.1332685173339213E-2</v>
      </c>
      <c r="R828" s="120">
        <f t="shared" ca="1" si="371"/>
        <v>1</v>
      </c>
      <c r="S828" s="54">
        <f t="shared" ca="1" si="372"/>
        <v>0</v>
      </c>
      <c r="T828" s="5" t="str">
        <f t="shared" ca="1" si="354"/>
        <v/>
      </c>
      <c r="U828" s="152" t="str">
        <f t="shared" ca="1" si="355"/>
        <v/>
      </c>
      <c r="V828" s="152" t="str">
        <f t="shared" ca="1" si="356"/>
        <v/>
      </c>
      <c r="W828" s="153" t="str">
        <f t="shared" ca="1" si="357"/>
        <v/>
      </c>
      <c r="X828" s="153" t="str">
        <f t="shared" ca="1" si="358"/>
        <v/>
      </c>
      <c r="Y828" s="153" t="str">
        <f t="shared" ca="1" si="359"/>
        <v/>
      </c>
      <c r="Z828" s="153" t="str">
        <f t="shared" ca="1" si="360"/>
        <v/>
      </c>
      <c r="AA828" s="152" t="str">
        <f t="shared" ca="1" si="361"/>
        <v/>
      </c>
      <c r="AB828" s="152" t="str">
        <f t="shared" ca="1" si="362"/>
        <v/>
      </c>
      <c r="AC828" s="154" t="str">
        <f t="shared" ca="1" si="363"/>
        <v/>
      </c>
      <c r="AD828" s="154" t="str">
        <f t="shared" ca="1" si="364"/>
        <v/>
      </c>
      <c r="AE828" s="3">
        <f t="shared" ca="1" si="365"/>
        <v>0</v>
      </c>
      <c r="AF828" s="3">
        <f t="shared" ca="1" si="366"/>
        <v>0</v>
      </c>
      <c r="AG828" s="3" t="str">
        <f t="shared" ca="1" si="373"/>
        <v/>
      </c>
      <c r="AH828" s="4" t="str">
        <f t="shared" ca="1" si="367"/>
        <v/>
      </c>
      <c r="AI828" s="75">
        <f t="shared" ca="1" si="368"/>
        <v>-81.180141999199762</v>
      </c>
      <c r="AJ828" s="75">
        <f t="shared" ca="1" si="369"/>
        <v>-81.180141999199762</v>
      </c>
    </row>
    <row r="829" spans="1:36" ht="14.25">
      <c r="A829" s="41">
        <f t="shared" si="370"/>
        <v>763</v>
      </c>
      <c r="B829" s="150">
        <f ca="1">IF(ISNUMBER(A829),INDEX('MetaTrader Import'!$H$13:$J$5893,TRUNC(((A829-$A$39+1)-1)/3)+1,MOD((A829-$A$39+1)-1,3)+1),"")</f>
        <v>0</v>
      </c>
      <c r="C829" s="43">
        <f t="shared" ca="1" si="347"/>
        <v>22.213852847276137</v>
      </c>
      <c r="D829" s="43">
        <f t="shared" ca="1" si="348"/>
        <v>1.0653876784273741</v>
      </c>
      <c r="E829" s="43">
        <f t="shared" ca="1" si="349"/>
        <v>23.279240525703511</v>
      </c>
      <c r="F829" s="43">
        <f t="shared" ca="1" si="350"/>
        <v>2.3279240525703511</v>
      </c>
      <c r="G829" s="43">
        <f>IF(A829&lt;&gt;"",IF(A829&lt;Data!$G$11*0.25,$C$13/$G$32,IF(A829&gt;Data!$G$11*0.25,$C$13,$C$13*10)),"")</f>
        <v>2</v>
      </c>
      <c r="H829" s="43">
        <f>IF(A829&lt;&gt;"",IF(Data!$G$9="constant",$C$13,IF(Data!$G$9="squeeze",G829,F829)),"")</f>
        <v>2</v>
      </c>
      <c r="I829" s="38">
        <f ca="1">IF(ISNUMBER(A829),NORMINV(RAND(),0,IF(AND(Data!$G$9="squeeze",A829&lt;Data!$G$11*0.25),$H$32,1)*$C$30*$C$13)*($C$14*$C$12),"")</f>
        <v>2.0766108152401745E-4</v>
      </c>
      <c r="J829" s="42">
        <f ca="1">IFERROR(IF(Data!$C$6="Real",B829,I829+J828+($C$14*$C$12)*(NORMINV(RAND(),$C$15,CHOOSE($G$13,$C$13,F829,G829)))),"")</f>
        <v>1.3468186578582626</v>
      </c>
      <c r="K829" s="88">
        <f>IF(ISNUMBER(A829), IF($G$16="fixed",$G$17,MIN(H829*Data!$C$7*$C$16*0.5,$C$17*Data!$C$7))*$C$12,"")</f>
        <v>8.0000000000000007E-5</v>
      </c>
      <c r="L829" s="42">
        <f t="shared" ca="1" si="374"/>
        <v>1.3468186578582626</v>
      </c>
      <c r="M829" s="44">
        <f t="shared" ca="1" si="375"/>
        <v>1.3468586578582626</v>
      </c>
      <c r="N829" s="44">
        <f t="shared" ca="1" si="376"/>
        <v>1.3467786578582626</v>
      </c>
      <c r="O829" s="108">
        <f t="shared" ca="1" si="351"/>
        <v>0.16624289950211463</v>
      </c>
      <c r="P829" s="102">
        <f t="shared" ca="1" si="352"/>
        <v>5.2220819290861469</v>
      </c>
      <c r="Q829" s="102">
        <f t="shared" ca="1" si="353"/>
        <v>-0.13443568640643455</v>
      </c>
      <c r="R829" s="120">
        <f t="shared" ca="1" si="371"/>
        <v>1</v>
      </c>
      <c r="S829" s="54">
        <f t="shared" ca="1" si="372"/>
        <v>0</v>
      </c>
      <c r="T829" s="5" t="str">
        <f t="shared" ca="1" si="354"/>
        <v/>
      </c>
      <c r="U829" s="152" t="str">
        <f t="shared" ca="1" si="355"/>
        <v/>
      </c>
      <c r="V829" s="152" t="str">
        <f t="shared" ca="1" si="356"/>
        <v/>
      </c>
      <c r="W829" s="153" t="str">
        <f t="shared" ca="1" si="357"/>
        <v/>
      </c>
      <c r="X829" s="153" t="str">
        <f t="shared" ca="1" si="358"/>
        <v/>
      </c>
      <c r="Y829" s="153" t="str">
        <f t="shared" ca="1" si="359"/>
        <v/>
      </c>
      <c r="Z829" s="153" t="str">
        <f t="shared" ca="1" si="360"/>
        <v/>
      </c>
      <c r="AA829" s="152" t="str">
        <f t="shared" ca="1" si="361"/>
        <v/>
      </c>
      <c r="AB829" s="152" t="str">
        <f t="shared" ca="1" si="362"/>
        <v/>
      </c>
      <c r="AC829" s="154" t="str">
        <f t="shared" ca="1" si="363"/>
        <v/>
      </c>
      <c r="AD829" s="154" t="str">
        <f t="shared" ca="1" si="364"/>
        <v/>
      </c>
      <c r="AE829" s="3">
        <f t="shared" ca="1" si="365"/>
        <v>0</v>
      </c>
      <c r="AF829" s="3">
        <f t="shared" ca="1" si="366"/>
        <v>0</v>
      </c>
      <c r="AG829" s="3" t="str">
        <f t="shared" ca="1" si="373"/>
        <v/>
      </c>
      <c r="AH829" s="4" t="str">
        <f t="shared" ca="1" si="367"/>
        <v/>
      </c>
      <c r="AI829" s="75">
        <f t="shared" ca="1" si="368"/>
        <v>-81.180141999199762</v>
      </c>
      <c r="AJ829" s="75">
        <f t="shared" ca="1" si="369"/>
        <v>-81.180141999199762</v>
      </c>
    </row>
    <row r="830" spans="1:36" ht="14.25">
      <c r="A830" s="41">
        <f t="shared" si="370"/>
        <v>764</v>
      </c>
      <c r="B830" s="150">
        <f ca="1">IF(ISNUMBER(A830),INDEX('MetaTrader Import'!$H$13:$J$5893,TRUNC(((A830-$A$39+1)-1)/3)+1,MOD((A830-$A$39+1)-1,3)+1),"")</f>
        <v>0</v>
      </c>
      <c r="C830" s="43">
        <f t="shared" ca="1" si="347"/>
        <v>23.279240525703511</v>
      </c>
      <c r="D830" s="43">
        <f t="shared" ca="1" si="348"/>
        <v>-0.68628508106315333</v>
      </c>
      <c r="E830" s="43">
        <f t="shared" ca="1" si="349"/>
        <v>22.592955444640356</v>
      </c>
      <c r="F830" s="43">
        <f t="shared" ca="1" si="350"/>
        <v>2.2592955444640355</v>
      </c>
      <c r="G830" s="43">
        <f>IF(A830&lt;&gt;"",IF(A830&lt;Data!$G$11*0.25,$C$13/$G$32,IF(A830&gt;Data!$G$11*0.25,$C$13,$C$13*10)),"")</f>
        <v>2</v>
      </c>
      <c r="H830" s="43">
        <f>IF(A830&lt;&gt;"",IF(Data!$G$9="constant",$C$13,IF(Data!$G$9="squeeze",G830,F830)),"")</f>
        <v>2</v>
      </c>
      <c r="I830" s="38">
        <f ca="1">IF(ISNUMBER(A830),NORMINV(RAND(),0,IF(AND(Data!$G$9="squeeze",A830&lt;Data!$G$11*0.25),$H$32,1)*$C$30*$C$13)*($C$14*$C$12),"")</f>
        <v>-2.4518728834714896E-4</v>
      </c>
      <c r="J830" s="42">
        <f ca="1">IFERROR(IF(Data!$C$6="Real",B830,I830+J829+($C$14*$C$12)*(NORMINV(RAND(),$C$15,CHOOSE($G$13,$C$13,F830,G830)))),"")</f>
        <v>1.3462302635872352</v>
      </c>
      <c r="K830" s="88">
        <f>IF(ISNUMBER(A830), IF($G$16="fixed",$G$17,MIN(H830*Data!$C$7*$C$16*0.5,$C$17*Data!$C$7))*$C$12,"")</f>
        <v>8.0000000000000007E-5</v>
      </c>
      <c r="L830" s="42">
        <f t="shared" ca="1" si="374"/>
        <v>1.3462302635872352</v>
      </c>
      <c r="M830" s="44">
        <f t="shared" ca="1" si="375"/>
        <v>1.3462702635872352</v>
      </c>
      <c r="N830" s="44">
        <f t="shared" ca="1" si="376"/>
        <v>1.3461902635872351</v>
      </c>
      <c r="O830" s="108">
        <f t="shared" ca="1" si="351"/>
        <v>-0.20589639954555441</v>
      </c>
      <c r="P830" s="102">
        <f t="shared" ca="1" si="352"/>
        <v>4.8542753573980599</v>
      </c>
      <c r="Q830" s="102">
        <f t="shared" ca="1" si="353"/>
        <v>-0.25247037282841017</v>
      </c>
      <c r="R830" s="120">
        <f t="shared" ca="1" si="371"/>
        <v>1</v>
      </c>
      <c r="S830" s="54">
        <f t="shared" ca="1" si="372"/>
        <v>0</v>
      </c>
      <c r="T830" s="5" t="str">
        <f t="shared" ca="1" si="354"/>
        <v/>
      </c>
      <c r="U830" s="152" t="str">
        <f t="shared" ca="1" si="355"/>
        <v/>
      </c>
      <c r="V830" s="152" t="str">
        <f t="shared" ca="1" si="356"/>
        <v/>
      </c>
      <c r="W830" s="153" t="str">
        <f t="shared" ca="1" si="357"/>
        <v/>
      </c>
      <c r="X830" s="153" t="str">
        <f t="shared" ca="1" si="358"/>
        <v/>
      </c>
      <c r="Y830" s="153" t="str">
        <f t="shared" ca="1" si="359"/>
        <v/>
      </c>
      <c r="Z830" s="153" t="str">
        <f t="shared" ca="1" si="360"/>
        <v/>
      </c>
      <c r="AA830" s="152" t="str">
        <f t="shared" ca="1" si="361"/>
        <v/>
      </c>
      <c r="AB830" s="152" t="str">
        <f t="shared" ca="1" si="362"/>
        <v/>
      </c>
      <c r="AC830" s="154" t="str">
        <f t="shared" ca="1" si="363"/>
        <v/>
      </c>
      <c r="AD830" s="154" t="str">
        <f t="shared" ca="1" si="364"/>
        <v/>
      </c>
      <c r="AE830" s="3">
        <f t="shared" ca="1" si="365"/>
        <v>0</v>
      </c>
      <c r="AF830" s="3">
        <f t="shared" ca="1" si="366"/>
        <v>0</v>
      </c>
      <c r="AG830" s="3" t="str">
        <f t="shared" ca="1" si="373"/>
        <v/>
      </c>
      <c r="AH830" s="4" t="str">
        <f t="shared" ca="1" si="367"/>
        <v/>
      </c>
      <c r="AI830" s="75">
        <f t="shared" ca="1" si="368"/>
        <v>-81.180141999199762</v>
      </c>
      <c r="AJ830" s="75">
        <f t="shared" ca="1" si="369"/>
        <v>-81.180141999199762</v>
      </c>
    </row>
    <row r="831" spans="1:36" ht="14.25">
      <c r="A831" s="41">
        <f t="shared" si="370"/>
        <v>765</v>
      </c>
      <c r="B831" s="150">
        <f>IF(ISNUMBER(A831),INDEX('MetaTrader Import'!$H$13:$J$5893,TRUNC(((A831-$A$39+1)-1)/3)+1,MOD((A831-$A$39+1)-1,3)+1),"")</f>
        <v>0</v>
      </c>
      <c r="C831" s="43">
        <f t="shared" ca="1" si="347"/>
        <v>22.592955444640356</v>
      </c>
      <c r="D831" s="43">
        <f t="shared" ca="1" si="348"/>
        <v>0.6623435187920671</v>
      </c>
      <c r="E831" s="43">
        <f t="shared" ca="1" si="349"/>
        <v>23.255298963432423</v>
      </c>
      <c r="F831" s="43">
        <f t="shared" ca="1" si="350"/>
        <v>2.3255298963432423</v>
      </c>
      <c r="G831" s="43">
        <f>IF(A831&lt;&gt;"",IF(A831&lt;Data!$G$11*0.25,$C$13/$G$32,IF(A831&gt;Data!$G$11*0.25,$C$13,$C$13*10)),"")</f>
        <v>2</v>
      </c>
      <c r="H831" s="43">
        <f>IF(A831&lt;&gt;"",IF(Data!$G$9="constant",$C$13,IF(Data!$G$9="squeeze",G831,F831)),"")</f>
        <v>2</v>
      </c>
      <c r="I831" s="38">
        <f ca="1">IF(ISNUMBER(A831),NORMINV(RAND(),0,IF(AND(Data!$G$9="squeeze",A831&lt;Data!$G$11*0.25),$H$32,1)*$C$30*$C$13)*($C$14*$C$12),"")</f>
        <v>-1.1174184629678497E-4</v>
      </c>
      <c r="J831" s="42">
        <f ca="1">IFERROR(IF(Data!$C$6="Real",B831,I831+J830+($C$14*$C$12)*(NORMINV(RAND(),$C$15,CHOOSE($G$13,$C$13,F831,G831)))),"")</f>
        <v>1.3465705848433542</v>
      </c>
      <c r="K831" s="88">
        <f>IF(ISNUMBER(A831), IF($G$16="fixed",$G$17,MIN(H831*Data!$C$7*$C$16*0.5,$C$17*Data!$C$7))*$C$12,"")</f>
        <v>8.0000000000000007E-5</v>
      </c>
      <c r="L831" s="42">
        <f t="shared" ca="1" si="374"/>
        <v>1.3465705848433542</v>
      </c>
      <c r="M831" s="44">
        <f t="shared" ca="1" si="375"/>
        <v>1.3466105848433543</v>
      </c>
      <c r="N831" s="44">
        <f t="shared" ca="1" si="376"/>
        <v>1.3465305848433542</v>
      </c>
      <c r="O831" s="108">
        <f t="shared" ca="1" si="351"/>
        <v>-0.33403811408956796</v>
      </c>
      <c r="P831" s="102">
        <f t="shared" ca="1" si="352"/>
        <v>4.8150866440932738</v>
      </c>
      <c r="Q831" s="102">
        <f t="shared" ca="1" si="353"/>
        <v>-0.34438067540097417</v>
      </c>
      <c r="R831" s="120">
        <f t="shared" ca="1" si="371"/>
        <v>1</v>
      </c>
      <c r="S831" s="54">
        <f t="shared" ca="1" si="372"/>
        <v>0</v>
      </c>
      <c r="T831" s="5" t="str">
        <f t="shared" ca="1" si="354"/>
        <v/>
      </c>
      <c r="U831" s="152" t="str">
        <f t="shared" ca="1" si="355"/>
        <v/>
      </c>
      <c r="V831" s="152" t="str">
        <f t="shared" ca="1" si="356"/>
        <v/>
      </c>
      <c r="W831" s="153" t="str">
        <f t="shared" ca="1" si="357"/>
        <v/>
      </c>
      <c r="X831" s="153" t="str">
        <f t="shared" ca="1" si="358"/>
        <v/>
      </c>
      <c r="Y831" s="153" t="str">
        <f t="shared" ca="1" si="359"/>
        <v/>
      </c>
      <c r="Z831" s="153" t="str">
        <f t="shared" ca="1" si="360"/>
        <v/>
      </c>
      <c r="AA831" s="152" t="str">
        <f t="shared" ca="1" si="361"/>
        <v/>
      </c>
      <c r="AB831" s="152" t="str">
        <f t="shared" ca="1" si="362"/>
        <v/>
      </c>
      <c r="AC831" s="154" t="str">
        <f t="shared" ca="1" si="363"/>
        <v/>
      </c>
      <c r="AD831" s="154" t="str">
        <f t="shared" ca="1" si="364"/>
        <v/>
      </c>
      <c r="AE831" s="3">
        <f t="shared" ca="1" si="365"/>
        <v>0</v>
      </c>
      <c r="AF831" s="3">
        <f t="shared" ca="1" si="366"/>
        <v>0</v>
      </c>
      <c r="AG831" s="3" t="str">
        <f t="shared" ca="1" si="373"/>
        <v/>
      </c>
      <c r="AH831" s="4" t="str">
        <f t="shared" ca="1" si="367"/>
        <v/>
      </c>
      <c r="AI831" s="75">
        <f t="shared" ca="1" si="368"/>
        <v>-81.180141999199762</v>
      </c>
      <c r="AJ831" s="75">
        <f t="shared" ca="1" si="369"/>
        <v>-81.180141999199762</v>
      </c>
    </row>
    <row r="832" spans="1:36" ht="14.25">
      <c r="A832" s="41">
        <f t="shared" si="370"/>
        <v>766</v>
      </c>
      <c r="B832" s="150">
        <f ca="1">IF(ISNUMBER(A832),INDEX('MetaTrader Import'!$H$13:$J$5893,TRUNC(((A832-$A$39+1)-1)/3)+1,MOD((A832-$A$39+1)-1,3)+1),"")</f>
        <v>0</v>
      </c>
      <c r="C832" s="43">
        <f t="shared" ca="1" si="347"/>
        <v>23.255298963432423</v>
      </c>
      <c r="D832" s="43">
        <f t="shared" ca="1" si="348"/>
        <v>-2.5505333258846585</v>
      </c>
      <c r="E832" s="43">
        <f t="shared" ca="1" si="349"/>
        <v>20.704765637547766</v>
      </c>
      <c r="F832" s="43">
        <f t="shared" ca="1" si="350"/>
        <v>2.0704765637547764</v>
      </c>
      <c r="G832" s="43">
        <f>IF(A832&lt;&gt;"",IF(A832&lt;Data!$G$11*0.25,$C$13/$G$32,IF(A832&gt;Data!$G$11*0.25,$C$13,$C$13*10)),"")</f>
        <v>2</v>
      </c>
      <c r="H832" s="43">
        <f>IF(A832&lt;&gt;"",IF(Data!$G$9="constant",$C$13,IF(Data!$G$9="squeeze",G832,F832)),"")</f>
        <v>2</v>
      </c>
      <c r="I832" s="38">
        <f ca="1">IF(ISNUMBER(A832),NORMINV(RAND(),0,IF(AND(Data!$G$9="squeeze",A832&lt;Data!$G$11*0.25),$H$32,1)*$C$30*$C$13)*($C$14*$C$12),"")</f>
        <v>4.24552681477012E-5</v>
      </c>
      <c r="J832" s="42">
        <f ca="1">IFERROR(IF(Data!$C$6="Real",B832,I832+J831+($C$14*$C$12)*(NORMINV(RAND(),$C$15,CHOOSE($G$13,$C$13,F832,G832)))),"")</f>
        <v>1.3468158737565206</v>
      </c>
      <c r="K832" s="88">
        <f>IF(ISNUMBER(A832), IF($G$16="fixed",$G$17,MIN(H832*Data!$C$7*$C$16*0.5,$C$17*Data!$C$7))*$C$12,"")</f>
        <v>8.0000000000000007E-5</v>
      </c>
      <c r="L832" s="42">
        <f t="shared" ca="1" si="374"/>
        <v>1.3468158737565206</v>
      </c>
      <c r="M832" s="44">
        <f t="shared" ca="1" si="375"/>
        <v>1.3468558737565206</v>
      </c>
      <c r="N832" s="44">
        <f t="shared" ca="1" si="376"/>
        <v>1.3467758737565205</v>
      </c>
      <c r="O832" s="108">
        <f t="shared" ca="1" si="351"/>
        <v>-0.30847908170663785</v>
      </c>
      <c r="P832" s="102">
        <f t="shared" ca="1" si="352"/>
        <v>4.8164307861947337</v>
      </c>
      <c r="Q832" s="102">
        <f t="shared" ca="1" si="353"/>
        <v>-0.39186943346383324</v>
      </c>
      <c r="R832" s="120">
        <f t="shared" ca="1" si="371"/>
        <v>1</v>
      </c>
      <c r="S832" s="54">
        <f t="shared" ca="1" si="372"/>
        <v>0</v>
      </c>
      <c r="T832" s="5" t="str">
        <f t="shared" ca="1" si="354"/>
        <v/>
      </c>
      <c r="U832" s="152" t="str">
        <f t="shared" ca="1" si="355"/>
        <v/>
      </c>
      <c r="V832" s="152" t="str">
        <f t="shared" ca="1" si="356"/>
        <v/>
      </c>
      <c r="W832" s="153" t="str">
        <f t="shared" ca="1" si="357"/>
        <v/>
      </c>
      <c r="X832" s="153" t="str">
        <f t="shared" ca="1" si="358"/>
        <v/>
      </c>
      <c r="Y832" s="153" t="str">
        <f t="shared" ca="1" si="359"/>
        <v/>
      </c>
      <c r="Z832" s="153" t="str">
        <f t="shared" ca="1" si="360"/>
        <v/>
      </c>
      <c r="AA832" s="152" t="str">
        <f t="shared" ca="1" si="361"/>
        <v/>
      </c>
      <c r="AB832" s="152" t="str">
        <f t="shared" ca="1" si="362"/>
        <v/>
      </c>
      <c r="AC832" s="154" t="str">
        <f t="shared" ca="1" si="363"/>
        <v/>
      </c>
      <c r="AD832" s="154" t="str">
        <f t="shared" ca="1" si="364"/>
        <v/>
      </c>
      <c r="AE832" s="3">
        <f t="shared" ca="1" si="365"/>
        <v>0</v>
      </c>
      <c r="AF832" s="3">
        <f t="shared" ca="1" si="366"/>
        <v>0</v>
      </c>
      <c r="AG832" s="3" t="str">
        <f t="shared" ca="1" si="373"/>
        <v/>
      </c>
      <c r="AH832" s="4" t="str">
        <f t="shared" ca="1" si="367"/>
        <v/>
      </c>
      <c r="AI832" s="75">
        <f t="shared" ca="1" si="368"/>
        <v>-81.180141999199762</v>
      </c>
      <c r="AJ832" s="75">
        <f t="shared" ca="1" si="369"/>
        <v>-81.180141999199762</v>
      </c>
    </row>
    <row r="833" spans="1:36" ht="14.25">
      <c r="A833" s="41">
        <f t="shared" si="370"/>
        <v>767</v>
      </c>
      <c r="B833" s="150">
        <f ca="1">IF(ISNUMBER(A833),INDEX('MetaTrader Import'!$H$13:$J$5893,TRUNC(((A833-$A$39+1)-1)/3)+1,MOD((A833-$A$39+1)-1,3)+1),"")</f>
        <v>0</v>
      </c>
      <c r="C833" s="43">
        <f t="shared" ca="1" si="347"/>
        <v>20.704765637547766</v>
      </c>
      <c r="D833" s="43">
        <f t="shared" ca="1" si="348"/>
        <v>0.11077552285810888</v>
      </c>
      <c r="E833" s="43">
        <f t="shared" ca="1" si="349"/>
        <v>20.815541160405875</v>
      </c>
      <c r="F833" s="43">
        <f t="shared" ca="1" si="350"/>
        <v>2.0815541160405875</v>
      </c>
      <c r="G833" s="43">
        <f>IF(A833&lt;&gt;"",IF(A833&lt;Data!$G$11*0.25,$C$13/$G$32,IF(A833&gt;Data!$G$11*0.25,$C$13,$C$13*10)),"")</f>
        <v>2</v>
      </c>
      <c r="H833" s="43">
        <f>IF(A833&lt;&gt;"",IF(Data!$G$9="constant",$C$13,IF(Data!$G$9="squeeze",G833,F833)),"")</f>
        <v>2</v>
      </c>
      <c r="I833" s="38">
        <f ca="1">IF(ISNUMBER(A833),NORMINV(RAND(),0,IF(AND(Data!$G$9="squeeze",A833&lt;Data!$G$11*0.25),$H$32,1)*$C$30*$C$13)*($C$14*$C$12),"")</f>
        <v>-1.1579819303353935E-4</v>
      </c>
      <c r="J833" s="42">
        <f ca="1">IFERROR(IF(Data!$C$6="Real",B833,I833+J832+($C$14*$C$12)*(NORMINV(RAND(),$C$15,CHOOSE($G$13,$C$13,F833,G833)))),"")</f>
        <v>1.3464917814284036</v>
      </c>
      <c r="K833" s="88">
        <f>IF(ISNUMBER(A833), IF($G$16="fixed",$G$17,MIN(H833*Data!$C$7*$C$16*0.5,$C$17*Data!$C$7))*$C$12,"")</f>
        <v>8.0000000000000007E-5</v>
      </c>
      <c r="L833" s="42">
        <f t="shared" ca="1" si="374"/>
        <v>1.3464917814284036</v>
      </c>
      <c r="M833" s="44">
        <f t="shared" ca="1" si="375"/>
        <v>1.3465317814284037</v>
      </c>
      <c r="N833" s="44">
        <f t="shared" ca="1" si="376"/>
        <v>1.3464517814284036</v>
      </c>
      <c r="O833" s="108">
        <f t="shared" ca="1" si="351"/>
        <v>-0.3683311584186269</v>
      </c>
      <c r="P833" s="102">
        <f t="shared" ca="1" si="352"/>
        <v>4.8645899909493284</v>
      </c>
      <c r="Q833" s="102">
        <f t="shared" ca="1" si="353"/>
        <v>-0.41057661592749667</v>
      </c>
      <c r="R833" s="120">
        <f t="shared" ca="1" si="371"/>
        <v>1</v>
      </c>
      <c r="S833" s="54">
        <f t="shared" ca="1" si="372"/>
        <v>0</v>
      </c>
      <c r="T833" s="5" t="str">
        <f t="shared" ca="1" si="354"/>
        <v/>
      </c>
      <c r="U833" s="152" t="str">
        <f t="shared" ca="1" si="355"/>
        <v/>
      </c>
      <c r="V833" s="152" t="str">
        <f t="shared" ca="1" si="356"/>
        <v/>
      </c>
      <c r="W833" s="153" t="str">
        <f t="shared" ca="1" si="357"/>
        <v/>
      </c>
      <c r="X833" s="153" t="str">
        <f t="shared" ca="1" si="358"/>
        <v/>
      </c>
      <c r="Y833" s="153" t="str">
        <f t="shared" ca="1" si="359"/>
        <v/>
      </c>
      <c r="Z833" s="153" t="str">
        <f t="shared" ca="1" si="360"/>
        <v/>
      </c>
      <c r="AA833" s="152" t="str">
        <f t="shared" ca="1" si="361"/>
        <v/>
      </c>
      <c r="AB833" s="152" t="str">
        <f t="shared" ca="1" si="362"/>
        <v/>
      </c>
      <c r="AC833" s="154" t="str">
        <f t="shared" ca="1" si="363"/>
        <v/>
      </c>
      <c r="AD833" s="154" t="str">
        <f t="shared" ca="1" si="364"/>
        <v/>
      </c>
      <c r="AE833" s="3">
        <f t="shared" ca="1" si="365"/>
        <v>0</v>
      </c>
      <c r="AF833" s="3">
        <f t="shared" ca="1" si="366"/>
        <v>0</v>
      </c>
      <c r="AG833" s="3" t="str">
        <f t="shared" ca="1" si="373"/>
        <v/>
      </c>
      <c r="AH833" s="4" t="str">
        <f t="shared" ca="1" si="367"/>
        <v/>
      </c>
      <c r="AI833" s="75">
        <f t="shared" ca="1" si="368"/>
        <v>-81.180141999199762</v>
      </c>
      <c r="AJ833" s="75">
        <f t="shared" ca="1" si="369"/>
        <v>-81.180141999199762</v>
      </c>
    </row>
    <row r="834" spans="1:36" ht="14.25">
      <c r="A834" s="41">
        <f t="shared" si="370"/>
        <v>768</v>
      </c>
      <c r="B834" s="150">
        <f>IF(ISNUMBER(A834),INDEX('MetaTrader Import'!$H$13:$J$5893,TRUNC(((A834-$A$39+1)-1)/3)+1,MOD((A834-$A$39+1)-1,3)+1),"")</f>
        <v>0</v>
      </c>
      <c r="C834" s="43">
        <f t="shared" ca="1" si="347"/>
        <v>20.815541160405875</v>
      </c>
      <c r="D834" s="43">
        <f t="shared" ca="1" si="348"/>
        <v>-2.6046315601716965</v>
      </c>
      <c r="E834" s="43">
        <f t="shared" ca="1" si="349"/>
        <v>18.210909600234178</v>
      </c>
      <c r="F834" s="43">
        <f t="shared" ca="1" si="350"/>
        <v>1.8210909600234177</v>
      </c>
      <c r="G834" s="43">
        <f>IF(A834&lt;&gt;"",IF(A834&lt;Data!$G$11*0.25,$C$13/$G$32,IF(A834&gt;Data!$G$11*0.25,$C$13,$C$13*10)),"")</f>
        <v>2</v>
      </c>
      <c r="H834" s="43">
        <f>IF(A834&lt;&gt;"",IF(Data!$G$9="constant",$C$13,IF(Data!$G$9="squeeze",G834,F834)),"")</f>
        <v>2</v>
      </c>
      <c r="I834" s="38">
        <f ca="1">IF(ISNUMBER(A834),NORMINV(RAND(),0,IF(AND(Data!$G$9="squeeze",A834&lt;Data!$G$11*0.25),$H$32,1)*$C$30*$C$13)*($C$14*$C$12),"")</f>
        <v>4.6010209449072334E-4</v>
      </c>
      <c r="J834" s="42">
        <f ca="1">IFERROR(IF(Data!$C$6="Real",B834,I834+J833+($C$14*$C$12)*(NORMINV(RAND(),$C$15,CHOOSE($G$13,$C$13,F834,G834)))),"")</f>
        <v>1.3468989971812992</v>
      </c>
      <c r="K834" s="88">
        <f>IF(ISNUMBER(A834), IF($G$16="fixed",$G$17,MIN(H834*Data!$C$7*$C$16*0.5,$C$17*Data!$C$7))*$C$12,"")</f>
        <v>8.0000000000000007E-5</v>
      </c>
      <c r="L834" s="42">
        <f t="shared" ca="1" si="374"/>
        <v>1.3468989971812992</v>
      </c>
      <c r="M834" s="44">
        <f t="shared" ca="1" si="375"/>
        <v>1.3469389971812993</v>
      </c>
      <c r="N834" s="44">
        <f t="shared" ca="1" si="376"/>
        <v>1.3468589971812992</v>
      </c>
      <c r="O834" s="108">
        <f t="shared" ca="1" si="351"/>
        <v>-0.10484698579896597</v>
      </c>
      <c r="P834" s="102">
        <f t="shared" ca="1" si="352"/>
        <v>4.391085929563542</v>
      </c>
      <c r="Q834" s="102">
        <f t="shared" ca="1" si="353"/>
        <v>-0.39812175795983479</v>
      </c>
      <c r="R834" s="120">
        <f t="shared" ca="1" si="371"/>
        <v>1</v>
      </c>
      <c r="S834" s="54">
        <f t="shared" ca="1" si="372"/>
        <v>0</v>
      </c>
      <c r="T834" s="5" t="str">
        <f t="shared" ca="1" si="354"/>
        <v/>
      </c>
      <c r="U834" s="152" t="str">
        <f t="shared" ca="1" si="355"/>
        <v/>
      </c>
      <c r="V834" s="152" t="str">
        <f t="shared" ca="1" si="356"/>
        <v/>
      </c>
      <c r="W834" s="153" t="str">
        <f t="shared" ca="1" si="357"/>
        <v/>
      </c>
      <c r="X834" s="153" t="str">
        <f t="shared" ca="1" si="358"/>
        <v/>
      </c>
      <c r="Y834" s="153" t="str">
        <f t="shared" ca="1" si="359"/>
        <v/>
      </c>
      <c r="Z834" s="153" t="str">
        <f t="shared" ca="1" si="360"/>
        <v/>
      </c>
      <c r="AA834" s="152" t="str">
        <f t="shared" ca="1" si="361"/>
        <v/>
      </c>
      <c r="AB834" s="152" t="str">
        <f t="shared" ca="1" si="362"/>
        <v/>
      </c>
      <c r="AC834" s="154" t="str">
        <f t="shared" ca="1" si="363"/>
        <v/>
      </c>
      <c r="AD834" s="154" t="str">
        <f t="shared" ca="1" si="364"/>
        <v/>
      </c>
      <c r="AE834" s="3">
        <f t="shared" ca="1" si="365"/>
        <v>0</v>
      </c>
      <c r="AF834" s="3">
        <f t="shared" ca="1" si="366"/>
        <v>0</v>
      </c>
      <c r="AG834" s="3" t="str">
        <f t="shared" ca="1" si="373"/>
        <v/>
      </c>
      <c r="AH834" s="4" t="str">
        <f t="shared" ca="1" si="367"/>
        <v/>
      </c>
      <c r="AI834" s="75">
        <f t="shared" ca="1" si="368"/>
        <v>-81.180141999199762</v>
      </c>
      <c r="AJ834" s="75">
        <f t="shared" ca="1" si="369"/>
        <v>-81.180141999199762</v>
      </c>
    </row>
    <row r="835" spans="1:36" ht="14.25">
      <c r="A835" s="41">
        <f t="shared" si="370"/>
        <v>769</v>
      </c>
      <c r="B835" s="150">
        <f ca="1">IF(ISNUMBER(A835),INDEX('MetaTrader Import'!$H$13:$J$5893,TRUNC(((A835-$A$39+1)-1)/3)+1,MOD((A835-$A$39+1)-1,3)+1),"")</f>
        <v>0</v>
      </c>
      <c r="C835" s="43">
        <f t="shared" ref="C835:C898" ca="1" si="377">IF(A835&lt;&gt;"",E834,"")</f>
        <v>18.210909600234178</v>
      </c>
      <c r="D835" s="43">
        <f t="shared" ref="D835:D898" ca="1" si="378">IF(A835&lt;&gt;"",NORMINV(RAND(),($C$23-C835)*$C$28,$C$27)+NORMINV(RAND(),IF(RAND()&gt;$C$26,$C$25,0),$C$27),"")</f>
        <v>18.166254964343626</v>
      </c>
      <c r="E835" s="43">
        <f t="shared" ref="E835:E898" ca="1" si="379">IF(A835&lt;&gt;"",C835+D835,"")</f>
        <v>36.377164564577804</v>
      </c>
      <c r="F835" s="43">
        <f t="shared" ref="F835:F898" ca="1" si="380">IF(A835&lt;&gt;"",$C$13*ABS(E835)/$C$23,"")</f>
        <v>3.6377164564577802</v>
      </c>
      <c r="G835" s="43">
        <f>IF(A835&lt;&gt;"",IF(A835&lt;Data!$G$11*0.25,$C$13/$G$32,IF(A835&gt;Data!$G$11*0.25,$C$13,$C$13*10)),"")</f>
        <v>2</v>
      </c>
      <c r="H835" s="43">
        <f>IF(A835&lt;&gt;"",IF(Data!$G$9="constant",$C$13,IF(Data!$G$9="squeeze",G835,F835)),"")</f>
        <v>2</v>
      </c>
      <c r="I835" s="38">
        <f ca="1">IF(ISNUMBER(A835),NORMINV(RAND(),0,IF(AND(Data!$G$9="squeeze",A835&lt;Data!$G$11*0.25),$H$32,1)*$C$30*$C$13)*($C$14*$C$12),"")</f>
        <v>-4.4442288603704336E-4</v>
      </c>
      <c r="J835" s="42">
        <f ca="1">IFERROR(IF(Data!$C$6="Real",B835,I835+J834+($C$14*$C$12)*(NORMINV(RAND(),$C$15,CHOOSE($G$13,$C$13,F835,G835)))),"")</f>
        <v>1.3461443927330226</v>
      </c>
      <c r="K835" s="88">
        <f>IF(ISNUMBER(A835), IF($G$16="fixed",$G$17,MIN(H835*Data!$C$7*$C$16*0.5,$C$17*Data!$C$7))*$C$12,"")</f>
        <v>8.0000000000000007E-5</v>
      </c>
      <c r="L835" s="42">
        <f t="shared" ca="1" si="374"/>
        <v>1.3461443927330226</v>
      </c>
      <c r="M835" s="44">
        <f t="shared" ca="1" si="375"/>
        <v>1.3461843927330226</v>
      </c>
      <c r="N835" s="44">
        <f t="shared" ca="1" si="376"/>
        <v>1.3461043927330225</v>
      </c>
      <c r="O835" s="108">
        <f t="shared" ref="O835:O898" ca="1" si="381">IF(ISNUMBER(A835),$G$12*SLOPE(L821:L835,A821:A835),"")</f>
        <v>-0.21541435961490241</v>
      </c>
      <c r="P835" s="102">
        <f t="shared" ref="P835:P898" ca="1" si="382">IF(ISNUMBER(A835),STDEV(L821:L835)*$G$12,"")</f>
        <v>4.6046178465366099</v>
      </c>
      <c r="Q835" s="102">
        <f t="shared" ref="Q835:Q898" ca="1" si="383">IF(ISNUMBER(A835),SLOPE(P821:P835,A821:A835),"")</f>
        <v>-0.37597014647832988</v>
      </c>
      <c r="R835" s="120">
        <f t="shared" ca="1" si="371"/>
        <v>1</v>
      </c>
      <c r="S835" s="54">
        <f t="shared" ca="1" si="372"/>
        <v>0</v>
      </c>
      <c r="T835" s="5" t="str">
        <f t="shared" ref="T835:T898" ca="1" si="384">IF(ISNUMBER(A835),IF(S835=1,L835,IF(AG834="Y","",IF(ISNUMBER(T834),T834,""))),"")</f>
        <v/>
      </c>
      <c r="U835" s="152" t="str">
        <f t="shared" ref="U835:U898" ca="1" si="385">IF(NOT(ISNUMBER(T835)),"",IF(S835=1,T835,IF(M835&gt;U834,M835,IF(ISNUMBER(U834),U834,""))))</f>
        <v/>
      </c>
      <c r="V835" s="152" t="str">
        <f t="shared" ref="V835:V898" ca="1" si="386">IF(NOT(ISNUMBER(T835)),"",IF(S835=1,T835,IF(N835&lt;V834,N835,IF(ISNUMBER(V834),V834,""))))</f>
        <v/>
      </c>
      <c r="W835" s="153" t="str">
        <f t="shared" ref="W835:W898" ca="1" si="387">IF(NOT(ISNUMBER(T835)),"",MIN($F$24,IF(TRUNC((U835-T835)/$E$24*$G$12)+0&gt;IF(ISNUMBER(W834),W834,0),TRUNC((U835-T835)/$E$24*$G$12)+0,IF(ISNUMBER(W834),W834,0))))</f>
        <v/>
      </c>
      <c r="X835" s="153" t="str">
        <f t="shared" ref="X835:X898" ca="1" si="388">IF(NOT(ISNUMBER(T835)),"",MIN($F$24,IF(-TRUNC((V835-T835)/$E$24*$G$12)+0&gt;IF(ISNUMBER(X834),X834,0),-TRUNC((V835-T835)/$E$24*$G$12)+0,IF(ISNUMBER(X834),X834,0))))</f>
        <v/>
      </c>
      <c r="Y835" s="153" t="str">
        <f t="shared" ref="Y835:Y898" ca="1" si="389">IF(ISNUMBER(W835),(IF(W835=0,0,1))*IF(ABS($I$24)=2,POWER(2,W835-1),W835)*SIGN($I$24)*$K$24,"")</f>
        <v/>
      </c>
      <c r="Z835" s="153" t="str">
        <f t="shared" ref="Z835:Z898" ca="1" si="390">IF(ISNUMBER(X835),(IF(X835=0,0,1))*IF(ABS($I$24)=2,POWER(2,X835-1),X835)*SIGN($I$24)*$K$24,"")</f>
        <v/>
      </c>
      <c r="AA835" s="152" t="str">
        <f t="shared" ref="AA835:AA898" ca="1" si="391">IF(OR(NOT(ISNUMBER(T835)),W835&lt;1),"",IF(OR(NOT(ISNUMBER(W834)),W834=0),IF(SIGN(Y835)=1,M835,N835),(Y834*AA834+(Y835-Y834)*IF(SIGN(Y835)=1,M835,N835))/Y835))</f>
        <v/>
      </c>
      <c r="AB835" s="152" t="str">
        <f t="shared" ref="AB835:AB898" ca="1" si="392">IF(OR(NOT(ISNUMBER(T835)),X835&lt;1),"",IF(OR(NOT(ISNUMBER(X834)),X834=0),IF(SIGN(Z835)=1,N835,M835),(Z834*AB834+(Z835-Z834)*IF(SIGN(Z835)=1,N835,M835))/Z835))</f>
        <v/>
      </c>
      <c r="AC835" s="154" t="str">
        <f t="shared" ref="AC835:AC898" ca="1" si="393">IFERROR(-SIGN(Y835)*(AA835-IF(SIGN(Y835)=1,N835,M835))*$G$12*ABS(Y835),"")</f>
        <v/>
      </c>
      <c r="AD835" s="154" t="str">
        <f t="shared" ref="AD835:AD898" ca="1" si="394">IFERROR(SIGN(Z835)*(AB835-IF(SIGN(Z835)=1,M835,N835))*$G$12*ABS(Z835),"")</f>
        <v/>
      </c>
      <c r="AE835" s="3">
        <f t="shared" ref="AE835:AE898" ca="1" si="395">IF(ISNUMBER(A835),IFERROR((IF(ISNUMBER(AC835),AC835,0)+IF(ISNUMBER(AD835),AD835,0))/(ABS(Y835)+ABS(Z835)),0),"")</f>
        <v>0</v>
      </c>
      <c r="AF835" s="3">
        <f t="shared" ref="AF835:AF898" ca="1" si="396">IF(ISNUMBER(A835),IF(ISNUMBER(AC835),AC835,0)+IF(ISNUMBER(AD835),AD835,0),"")</f>
        <v>0</v>
      </c>
      <c r="AG835" s="3" t="str">
        <f t="shared" ca="1" si="373"/>
        <v/>
      </c>
      <c r="AH835" s="4" t="str">
        <f t="shared" ref="AH835:AH898" ca="1" si="397">IF(AG835="y",AF835*10*$C$11,"")</f>
        <v/>
      </c>
      <c r="AI835" s="75">
        <f t="shared" ref="AI835:AI898" ca="1" si="398">IF(ISNUMBER(A835),IF(ISNUMBER(AH835),AJ835,AF835*10*$C$11+AJ835),"")</f>
        <v>-81.180141999199762</v>
      </c>
      <c r="AJ835" s="75">
        <f t="shared" ref="AJ835:AJ898" ca="1" si="399">IF(ISNUMBER(A835),AJ834+IF(ISNUMBER(AH835),AH835,0),"")</f>
        <v>-81.180141999199762</v>
      </c>
    </row>
    <row r="836" spans="1:36" ht="14.25">
      <c r="A836" s="41">
        <f t="shared" ref="A836:A899" si="400">IFERROR(IF(A835+1&gt;$C$19,"",A835+1),"")</f>
        <v>770</v>
      </c>
      <c r="B836" s="150">
        <f ca="1">IF(ISNUMBER(A836),INDEX('MetaTrader Import'!$H$13:$J$5893,TRUNC(((A836-$A$39+1)-1)/3)+1,MOD((A836-$A$39+1)-1,3)+1),"")</f>
        <v>0</v>
      </c>
      <c r="C836" s="43">
        <f t="shared" ca="1" si="377"/>
        <v>36.377164564577804</v>
      </c>
      <c r="D836" s="43">
        <f t="shared" ca="1" si="378"/>
        <v>-2.8318983031518585</v>
      </c>
      <c r="E836" s="43">
        <f t="shared" ca="1" si="379"/>
        <v>33.545266261425944</v>
      </c>
      <c r="F836" s="43">
        <f t="shared" ca="1" si="380"/>
        <v>3.3545266261425946</v>
      </c>
      <c r="G836" s="43">
        <f>IF(A836&lt;&gt;"",IF(A836&lt;Data!$G$11*0.25,$C$13/$G$32,IF(A836&gt;Data!$G$11*0.25,$C$13,$C$13*10)),"")</f>
        <v>2</v>
      </c>
      <c r="H836" s="43">
        <f>IF(A836&lt;&gt;"",IF(Data!$G$9="constant",$C$13,IF(Data!$G$9="squeeze",G836,F836)),"")</f>
        <v>2</v>
      </c>
      <c r="I836" s="38">
        <f ca="1">IF(ISNUMBER(A836),NORMINV(RAND(),0,IF(AND(Data!$G$9="squeeze",A836&lt;Data!$G$11*0.25),$H$32,1)*$C$30*$C$13)*($C$14*$C$12),"")</f>
        <v>-7.8812269153494513E-4</v>
      </c>
      <c r="J836" s="42">
        <f ca="1">IFERROR(IF(Data!$C$6="Real",B836,I836+J835+($C$14*$C$12)*(NORMINV(RAND(),$C$15,CHOOSE($G$13,$C$13,F836,G836)))),"")</f>
        <v>1.3452108428968841</v>
      </c>
      <c r="K836" s="88">
        <f>IF(ISNUMBER(A836), IF($G$16="fixed",$G$17,MIN(H836*Data!$C$7*$C$16*0.5,$C$17*Data!$C$7))*$C$12,"")</f>
        <v>8.0000000000000007E-5</v>
      </c>
      <c r="L836" s="42">
        <f t="shared" ca="1" si="374"/>
        <v>1.3452108428968841</v>
      </c>
      <c r="M836" s="44">
        <f t="shared" ca="1" si="375"/>
        <v>1.3452508428968841</v>
      </c>
      <c r="N836" s="44">
        <f t="shared" ca="1" si="376"/>
        <v>1.345170842896884</v>
      </c>
      <c r="O836" s="108">
        <f t="shared" ca="1" si="381"/>
        <v>-0.55609953353789676</v>
      </c>
      <c r="P836" s="102">
        <f t="shared" ca="1" si="382"/>
        <v>5.913252157929497</v>
      </c>
      <c r="Q836" s="102">
        <f t="shared" ca="1" si="383"/>
        <v>-0.33187365615954378</v>
      </c>
      <c r="R836" s="120">
        <f t="shared" ref="R836:R899" ca="1" si="401">IF(ISNUMBER(A836),R835+S835,"")</f>
        <v>1</v>
      </c>
      <c r="S836" s="54">
        <f t="shared" ref="S836:S899" ca="1" si="402">IF(ISNUMBER(A836),IF(AND(R836&lt;$M$24,Q836&lt;$F$28,ABS(O836)&lt;$F$27,P836&lt;$F$26,NOT(ISNUMBER(T835))),1,0),"")</f>
        <v>0</v>
      </c>
      <c r="T836" s="5" t="str">
        <f t="shared" ca="1" si="384"/>
        <v/>
      </c>
      <c r="U836" s="152" t="str">
        <f t="shared" ca="1" si="385"/>
        <v/>
      </c>
      <c r="V836" s="152" t="str">
        <f t="shared" ca="1" si="386"/>
        <v/>
      </c>
      <c r="W836" s="153" t="str">
        <f t="shared" ca="1" si="387"/>
        <v/>
      </c>
      <c r="X836" s="153" t="str">
        <f t="shared" ca="1" si="388"/>
        <v/>
      </c>
      <c r="Y836" s="153" t="str">
        <f t="shared" ca="1" si="389"/>
        <v/>
      </c>
      <c r="Z836" s="153" t="str">
        <f t="shared" ca="1" si="390"/>
        <v/>
      </c>
      <c r="AA836" s="152" t="str">
        <f t="shared" ca="1" si="391"/>
        <v/>
      </c>
      <c r="AB836" s="152" t="str">
        <f t="shared" ca="1" si="392"/>
        <v/>
      </c>
      <c r="AC836" s="154" t="str">
        <f t="shared" ca="1" si="393"/>
        <v/>
      </c>
      <c r="AD836" s="154" t="str">
        <f t="shared" ca="1" si="394"/>
        <v/>
      </c>
      <c r="AE836" s="3">
        <f t="shared" ca="1" si="395"/>
        <v>0</v>
      </c>
      <c r="AF836" s="3">
        <f t="shared" ca="1" si="396"/>
        <v>0</v>
      </c>
      <c r="AG836" s="3" t="str">
        <f t="shared" ref="AG836:AG899" ca="1" si="403">IF(NOT(ISNUMBER(T836)),"",IF(OR(AF836&gt;$G$24,AF836&lt;-$H$24,A836+1&gt;$C$19),"Y","N"))</f>
        <v/>
      </c>
      <c r="AH836" s="4" t="str">
        <f t="shared" ca="1" si="397"/>
        <v/>
      </c>
      <c r="AI836" s="75">
        <f t="shared" ca="1" si="398"/>
        <v>-81.180141999199762</v>
      </c>
      <c r="AJ836" s="75">
        <f t="shared" ca="1" si="399"/>
        <v>-81.180141999199762</v>
      </c>
    </row>
    <row r="837" spans="1:36" ht="14.25">
      <c r="A837" s="41">
        <f t="shared" si="400"/>
        <v>771</v>
      </c>
      <c r="B837" s="150">
        <f>IF(ISNUMBER(A837),INDEX('MetaTrader Import'!$H$13:$J$5893,TRUNC(((A837-$A$39+1)-1)/3)+1,MOD((A837-$A$39+1)-1,3)+1),"")</f>
        <v>0</v>
      </c>
      <c r="C837" s="43">
        <f t="shared" ca="1" si="377"/>
        <v>33.545266261425944</v>
      </c>
      <c r="D837" s="43">
        <f t="shared" ca="1" si="378"/>
        <v>-2.5027833868479004</v>
      </c>
      <c r="E837" s="43">
        <f t="shared" ca="1" si="379"/>
        <v>31.042482874578042</v>
      </c>
      <c r="F837" s="43">
        <f t="shared" ca="1" si="380"/>
        <v>3.1042482874578043</v>
      </c>
      <c r="G837" s="43">
        <f>IF(A837&lt;&gt;"",IF(A837&lt;Data!$G$11*0.25,$C$13/$G$32,IF(A837&gt;Data!$G$11*0.25,$C$13,$C$13*10)),"")</f>
        <v>2</v>
      </c>
      <c r="H837" s="43">
        <f>IF(A837&lt;&gt;"",IF(Data!$G$9="constant",$C$13,IF(Data!$G$9="squeeze",G837,F837)),"")</f>
        <v>2</v>
      </c>
      <c r="I837" s="38">
        <f ca="1">IF(ISNUMBER(A837),NORMINV(RAND(),0,IF(AND(Data!$G$9="squeeze",A837&lt;Data!$G$11*0.25),$H$32,1)*$C$30*$C$13)*($C$14*$C$12),"")</f>
        <v>-7.23524297394191E-4</v>
      </c>
      <c r="J837" s="42">
        <f ca="1">IFERROR(IF(Data!$C$6="Real",B837,I837+J836+($C$14*$C$12)*(NORMINV(RAND(),$C$15,CHOOSE($G$13,$C$13,F837,G837)))),"")</f>
        <v>1.3451901749389259</v>
      </c>
      <c r="K837" s="88">
        <f>IF(ISNUMBER(A837), IF($G$16="fixed",$G$17,MIN(H837*Data!$C$7*$C$16*0.5,$C$17*Data!$C$7))*$C$12,"")</f>
        <v>8.0000000000000007E-5</v>
      </c>
      <c r="L837" s="42">
        <f t="shared" ca="1" si="374"/>
        <v>1.3451901749389259</v>
      </c>
      <c r="M837" s="44">
        <f t="shared" ca="1" si="375"/>
        <v>1.3452301749389259</v>
      </c>
      <c r="N837" s="44">
        <f t="shared" ca="1" si="376"/>
        <v>1.3451501749389259</v>
      </c>
      <c r="O837" s="108">
        <f t="shared" ca="1" si="381"/>
        <v>-0.56266831659151129</v>
      </c>
      <c r="P837" s="102">
        <f t="shared" ca="1" si="382"/>
        <v>5.9506633329736438</v>
      </c>
      <c r="Q837" s="102">
        <f t="shared" ca="1" si="383"/>
        <v>-0.25444480488408677</v>
      </c>
      <c r="R837" s="120">
        <f t="shared" ca="1" si="401"/>
        <v>1</v>
      </c>
      <c r="S837" s="54">
        <f t="shared" ca="1" si="402"/>
        <v>0</v>
      </c>
      <c r="T837" s="5" t="str">
        <f t="shared" ca="1" si="384"/>
        <v/>
      </c>
      <c r="U837" s="152" t="str">
        <f t="shared" ca="1" si="385"/>
        <v/>
      </c>
      <c r="V837" s="152" t="str">
        <f t="shared" ca="1" si="386"/>
        <v/>
      </c>
      <c r="W837" s="153" t="str">
        <f t="shared" ca="1" si="387"/>
        <v/>
      </c>
      <c r="X837" s="153" t="str">
        <f t="shared" ca="1" si="388"/>
        <v/>
      </c>
      <c r="Y837" s="153" t="str">
        <f t="shared" ca="1" si="389"/>
        <v/>
      </c>
      <c r="Z837" s="153" t="str">
        <f t="shared" ca="1" si="390"/>
        <v/>
      </c>
      <c r="AA837" s="152" t="str">
        <f t="shared" ca="1" si="391"/>
        <v/>
      </c>
      <c r="AB837" s="152" t="str">
        <f t="shared" ca="1" si="392"/>
        <v/>
      </c>
      <c r="AC837" s="154" t="str">
        <f t="shared" ca="1" si="393"/>
        <v/>
      </c>
      <c r="AD837" s="154" t="str">
        <f t="shared" ca="1" si="394"/>
        <v/>
      </c>
      <c r="AE837" s="3">
        <f t="shared" ca="1" si="395"/>
        <v>0</v>
      </c>
      <c r="AF837" s="3">
        <f t="shared" ca="1" si="396"/>
        <v>0</v>
      </c>
      <c r="AG837" s="3" t="str">
        <f t="shared" ca="1" si="403"/>
        <v/>
      </c>
      <c r="AH837" s="4" t="str">
        <f t="shared" ca="1" si="397"/>
        <v/>
      </c>
      <c r="AI837" s="75">
        <f t="shared" ca="1" si="398"/>
        <v>-81.180141999199762</v>
      </c>
      <c r="AJ837" s="75">
        <f t="shared" ca="1" si="399"/>
        <v>-81.180141999199762</v>
      </c>
    </row>
    <row r="838" spans="1:36" ht="14.25">
      <c r="A838" s="41">
        <f t="shared" si="400"/>
        <v>772</v>
      </c>
      <c r="B838" s="150">
        <f ca="1">IF(ISNUMBER(A838),INDEX('MetaTrader Import'!$H$13:$J$5893,TRUNC(((A838-$A$39+1)-1)/3)+1,MOD((A838-$A$39+1)-1,3)+1),"")</f>
        <v>0</v>
      </c>
      <c r="C838" s="43">
        <f t="shared" ca="1" si="377"/>
        <v>31.042482874578042</v>
      </c>
      <c r="D838" s="43">
        <f t="shared" ca="1" si="378"/>
        <v>-0.58031963320723823</v>
      </c>
      <c r="E838" s="43">
        <f t="shared" ca="1" si="379"/>
        <v>30.462163241370803</v>
      </c>
      <c r="F838" s="43">
        <f t="shared" ca="1" si="380"/>
        <v>3.0462163241370801</v>
      </c>
      <c r="G838" s="43">
        <f>IF(A838&lt;&gt;"",IF(A838&lt;Data!$G$11*0.25,$C$13/$G$32,IF(A838&gt;Data!$G$11*0.25,$C$13,$C$13*10)),"")</f>
        <v>2</v>
      </c>
      <c r="H838" s="43">
        <f>IF(A838&lt;&gt;"",IF(Data!$G$9="constant",$C$13,IF(Data!$G$9="squeeze",G838,F838)),"")</f>
        <v>2</v>
      </c>
      <c r="I838" s="38">
        <f ca="1">IF(ISNUMBER(A838),NORMINV(RAND(),0,IF(AND(Data!$G$9="squeeze",A838&lt;Data!$G$11*0.25),$H$32,1)*$C$30*$C$13)*($C$14*$C$12),"")</f>
        <v>-6.1415732842070756E-4</v>
      </c>
      <c r="J838" s="42">
        <f ca="1">IFERROR(IF(Data!$C$6="Real",B838,I838+J837+($C$14*$C$12)*(NORMINV(RAND(),$C$15,CHOOSE($G$13,$C$13,F838,G838)))),"")</f>
        <v>1.344424562455008</v>
      </c>
      <c r="K838" s="88">
        <f>IF(ISNUMBER(A838), IF($G$16="fixed",$G$17,MIN(H838*Data!$C$7*$C$16*0.5,$C$17*Data!$C$7))*$C$12,"")</f>
        <v>8.0000000000000007E-5</v>
      </c>
      <c r="L838" s="42">
        <f t="shared" ref="L838:L901" ca="1" si="404">IFERROR(J838,"")</f>
        <v>1.344424562455008</v>
      </c>
      <c r="M838" s="44">
        <f t="shared" ref="M838:M901" ca="1" si="405">IFERROR(L838+K838*0.5,"")</f>
        <v>1.344464562455008</v>
      </c>
      <c r="N838" s="44">
        <f t="shared" ref="N838:N901" ca="1" si="406">IFERROR(L838-K838*0.5,"")</f>
        <v>1.3443845624550079</v>
      </c>
      <c r="O838" s="108">
        <f t="shared" ca="1" si="381"/>
        <v>-0.96466969826314308</v>
      </c>
      <c r="P838" s="102">
        <f t="shared" ca="1" si="382"/>
        <v>7.7285113814606508</v>
      </c>
      <c r="Q838" s="102">
        <f t="shared" ca="1" si="383"/>
        <v>-0.12146744035541698</v>
      </c>
      <c r="R838" s="120">
        <f t="shared" ca="1" si="401"/>
        <v>1</v>
      </c>
      <c r="S838" s="54">
        <f t="shared" ca="1" si="402"/>
        <v>0</v>
      </c>
      <c r="T838" s="5" t="str">
        <f t="shared" ca="1" si="384"/>
        <v/>
      </c>
      <c r="U838" s="152" t="str">
        <f t="shared" ca="1" si="385"/>
        <v/>
      </c>
      <c r="V838" s="152" t="str">
        <f t="shared" ca="1" si="386"/>
        <v/>
      </c>
      <c r="W838" s="153" t="str">
        <f t="shared" ca="1" si="387"/>
        <v/>
      </c>
      <c r="X838" s="153" t="str">
        <f t="shared" ca="1" si="388"/>
        <v/>
      </c>
      <c r="Y838" s="153" t="str">
        <f t="shared" ca="1" si="389"/>
        <v/>
      </c>
      <c r="Z838" s="153" t="str">
        <f t="shared" ca="1" si="390"/>
        <v/>
      </c>
      <c r="AA838" s="152" t="str">
        <f t="shared" ca="1" si="391"/>
        <v/>
      </c>
      <c r="AB838" s="152" t="str">
        <f t="shared" ca="1" si="392"/>
        <v/>
      </c>
      <c r="AC838" s="154" t="str">
        <f t="shared" ca="1" si="393"/>
        <v/>
      </c>
      <c r="AD838" s="154" t="str">
        <f t="shared" ca="1" si="394"/>
        <v/>
      </c>
      <c r="AE838" s="3">
        <f t="shared" ca="1" si="395"/>
        <v>0</v>
      </c>
      <c r="AF838" s="3">
        <f t="shared" ca="1" si="396"/>
        <v>0</v>
      </c>
      <c r="AG838" s="3" t="str">
        <f t="shared" ca="1" si="403"/>
        <v/>
      </c>
      <c r="AH838" s="4" t="str">
        <f t="shared" ca="1" si="397"/>
        <v/>
      </c>
      <c r="AI838" s="75">
        <f t="shared" ca="1" si="398"/>
        <v>-81.180141999199762</v>
      </c>
      <c r="AJ838" s="75">
        <f t="shared" ca="1" si="399"/>
        <v>-81.180141999199762</v>
      </c>
    </row>
    <row r="839" spans="1:36" ht="14.25">
      <c r="A839" s="41">
        <f t="shared" si="400"/>
        <v>773</v>
      </c>
      <c r="B839" s="150">
        <f ca="1">IF(ISNUMBER(A839),INDEX('MetaTrader Import'!$H$13:$J$5893,TRUNC(((A839-$A$39+1)-1)/3)+1,MOD((A839-$A$39+1)-1,3)+1),"")</f>
        <v>0</v>
      </c>
      <c r="C839" s="43">
        <f t="shared" ca="1" si="377"/>
        <v>30.462163241370803</v>
      </c>
      <c r="D839" s="43">
        <f t="shared" ca="1" si="378"/>
        <v>-2.5239710944633984</v>
      </c>
      <c r="E839" s="43">
        <f t="shared" ca="1" si="379"/>
        <v>27.938192146907404</v>
      </c>
      <c r="F839" s="43">
        <f t="shared" ca="1" si="380"/>
        <v>2.7938192146907403</v>
      </c>
      <c r="G839" s="43">
        <f>IF(A839&lt;&gt;"",IF(A839&lt;Data!$G$11*0.25,$C$13/$G$32,IF(A839&gt;Data!$G$11*0.25,$C$13,$C$13*10)),"")</f>
        <v>2</v>
      </c>
      <c r="H839" s="43">
        <f>IF(A839&lt;&gt;"",IF(Data!$G$9="constant",$C$13,IF(Data!$G$9="squeeze",G839,F839)),"")</f>
        <v>2</v>
      </c>
      <c r="I839" s="38">
        <f ca="1">IF(ISNUMBER(A839),NORMINV(RAND(),0,IF(AND(Data!$G$9="squeeze",A839&lt;Data!$G$11*0.25),$H$32,1)*$C$30*$C$13)*($C$14*$C$12),"")</f>
        <v>9.1486446197717959E-5</v>
      </c>
      <c r="J839" s="42">
        <f ca="1">IFERROR(IF(Data!$C$6="Real",B839,I839+J838+($C$14*$C$12)*(NORMINV(RAND(),$C$15,CHOOSE($G$13,$C$13,F839,G839)))),"")</f>
        <v>1.343890980619485</v>
      </c>
      <c r="K839" s="88">
        <f>IF(ISNUMBER(A839), IF($G$16="fixed",$G$17,MIN(H839*Data!$C$7*$C$16*0.5,$C$17*Data!$C$7))*$C$12,"")</f>
        <v>8.0000000000000007E-5</v>
      </c>
      <c r="L839" s="42">
        <f t="shared" ca="1" si="404"/>
        <v>1.343890980619485</v>
      </c>
      <c r="M839" s="44">
        <f t="shared" ca="1" si="405"/>
        <v>1.343930980619485</v>
      </c>
      <c r="N839" s="44">
        <f t="shared" ca="1" si="406"/>
        <v>1.3438509806194849</v>
      </c>
      <c r="O839" s="108">
        <f t="shared" ca="1" si="381"/>
        <v>-1.6113081526120598</v>
      </c>
      <c r="P839" s="102">
        <f t="shared" ca="1" si="382"/>
        <v>9.8207045846162551</v>
      </c>
      <c r="Q839" s="102">
        <f t="shared" ca="1" si="383"/>
        <v>4.9764700014028121E-2</v>
      </c>
      <c r="R839" s="120">
        <f t="shared" ca="1" si="401"/>
        <v>1</v>
      </c>
      <c r="S839" s="54">
        <f t="shared" ca="1" si="402"/>
        <v>0</v>
      </c>
      <c r="T839" s="5" t="str">
        <f t="shared" ca="1" si="384"/>
        <v/>
      </c>
      <c r="U839" s="152" t="str">
        <f t="shared" ca="1" si="385"/>
        <v/>
      </c>
      <c r="V839" s="152" t="str">
        <f t="shared" ca="1" si="386"/>
        <v/>
      </c>
      <c r="W839" s="153" t="str">
        <f t="shared" ca="1" si="387"/>
        <v/>
      </c>
      <c r="X839" s="153" t="str">
        <f t="shared" ca="1" si="388"/>
        <v/>
      </c>
      <c r="Y839" s="153" t="str">
        <f t="shared" ca="1" si="389"/>
        <v/>
      </c>
      <c r="Z839" s="153" t="str">
        <f t="shared" ca="1" si="390"/>
        <v/>
      </c>
      <c r="AA839" s="152" t="str">
        <f t="shared" ca="1" si="391"/>
        <v/>
      </c>
      <c r="AB839" s="152" t="str">
        <f t="shared" ca="1" si="392"/>
        <v/>
      </c>
      <c r="AC839" s="154" t="str">
        <f t="shared" ca="1" si="393"/>
        <v/>
      </c>
      <c r="AD839" s="154" t="str">
        <f t="shared" ca="1" si="394"/>
        <v/>
      </c>
      <c r="AE839" s="3">
        <f t="shared" ca="1" si="395"/>
        <v>0</v>
      </c>
      <c r="AF839" s="3">
        <f t="shared" ca="1" si="396"/>
        <v>0</v>
      </c>
      <c r="AG839" s="3" t="str">
        <f t="shared" ca="1" si="403"/>
        <v/>
      </c>
      <c r="AH839" s="4" t="str">
        <f t="shared" ca="1" si="397"/>
        <v/>
      </c>
      <c r="AI839" s="75">
        <f t="shared" ca="1" si="398"/>
        <v>-81.180141999199762</v>
      </c>
      <c r="AJ839" s="75">
        <f t="shared" ca="1" si="399"/>
        <v>-81.180141999199762</v>
      </c>
    </row>
    <row r="840" spans="1:36" ht="14.25">
      <c r="A840" s="41">
        <f t="shared" si="400"/>
        <v>774</v>
      </c>
      <c r="B840" s="150">
        <f>IF(ISNUMBER(A840),INDEX('MetaTrader Import'!$H$13:$J$5893,TRUNC(((A840-$A$39+1)-1)/3)+1,MOD((A840-$A$39+1)-1,3)+1),"")</f>
        <v>0</v>
      </c>
      <c r="C840" s="43">
        <f t="shared" ca="1" si="377"/>
        <v>27.938192146907404</v>
      </c>
      <c r="D840" s="43">
        <f t="shared" ca="1" si="378"/>
        <v>-2.0971790552677998</v>
      </c>
      <c r="E840" s="43">
        <f t="shared" ca="1" si="379"/>
        <v>25.841013091639603</v>
      </c>
      <c r="F840" s="43">
        <f t="shared" ca="1" si="380"/>
        <v>2.5841013091639602</v>
      </c>
      <c r="G840" s="43">
        <f>IF(A840&lt;&gt;"",IF(A840&lt;Data!$G$11*0.25,$C$13/$G$32,IF(A840&gt;Data!$G$11*0.25,$C$13,$C$13*10)),"")</f>
        <v>2</v>
      </c>
      <c r="H840" s="43">
        <f>IF(A840&lt;&gt;"",IF(Data!$G$9="constant",$C$13,IF(Data!$G$9="squeeze",G840,F840)),"")</f>
        <v>2</v>
      </c>
      <c r="I840" s="38">
        <f ca="1">IF(ISNUMBER(A840),NORMINV(RAND(),0,IF(AND(Data!$G$9="squeeze",A840&lt;Data!$G$11*0.25),$H$32,1)*$C$30*$C$13)*($C$14*$C$12),"")</f>
        <v>-2.1695213668195877E-4</v>
      </c>
      <c r="J840" s="42">
        <f ca="1">IFERROR(IF(Data!$C$6="Real",B840,I840+J839+($C$14*$C$12)*(NORMINV(RAND(),$C$15,CHOOSE($G$13,$C$13,F840,G840)))),"")</f>
        <v>1.343836943958558</v>
      </c>
      <c r="K840" s="88">
        <f>IF(ISNUMBER(A840), IF($G$16="fixed",$G$17,MIN(H840*Data!$C$7*$C$16*0.5,$C$17*Data!$C$7))*$C$12,"")</f>
        <v>8.0000000000000007E-5</v>
      </c>
      <c r="L840" s="42">
        <f t="shared" ca="1" si="404"/>
        <v>1.343836943958558</v>
      </c>
      <c r="M840" s="44">
        <f t="shared" ca="1" si="405"/>
        <v>1.3438769439585581</v>
      </c>
      <c r="N840" s="44">
        <f t="shared" ca="1" si="406"/>
        <v>1.343796943958558</v>
      </c>
      <c r="O840" s="108">
        <f t="shared" ca="1" si="381"/>
        <v>-2.1268313914538095</v>
      </c>
      <c r="P840" s="102">
        <f t="shared" ca="1" si="382"/>
        <v>11.391242546207272</v>
      </c>
      <c r="Q840" s="102">
        <f t="shared" ca="1" si="383"/>
        <v>0.23218939754382906</v>
      </c>
      <c r="R840" s="120">
        <f t="shared" ca="1" si="401"/>
        <v>1</v>
      </c>
      <c r="S840" s="54">
        <f t="shared" ca="1" si="402"/>
        <v>0</v>
      </c>
      <c r="T840" s="5" t="str">
        <f t="shared" ca="1" si="384"/>
        <v/>
      </c>
      <c r="U840" s="152" t="str">
        <f t="shared" ca="1" si="385"/>
        <v/>
      </c>
      <c r="V840" s="152" t="str">
        <f t="shared" ca="1" si="386"/>
        <v/>
      </c>
      <c r="W840" s="153" t="str">
        <f t="shared" ca="1" si="387"/>
        <v/>
      </c>
      <c r="X840" s="153" t="str">
        <f t="shared" ca="1" si="388"/>
        <v/>
      </c>
      <c r="Y840" s="153" t="str">
        <f t="shared" ca="1" si="389"/>
        <v/>
      </c>
      <c r="Z840" s="153" t="str">
        <f t="shared" ca="1" si="390"/>
        <v/>
      </c>
      <c r="AA840" s="152" t="str">
        <f t="shared" ca="1" si="391"/>
        <v/>
      </c>
      <c r="AB840" s="152" t="str">
        <f t="shared" ca="1" si="392"/>
        <v/>
      </c>
      <c r="AC840" s="154" t="str">
        <f t="shared" ca="1" si="393"/>
        <v/>
      </c>
      <c r="AD840" s="154" t="str">
        <f t="shared" ca="1" si="394"/>
        <v/>
      </c>
      <c r="AE840" s="3">
        <f t="shared" ca="1" si="395"/>
        <v>0</v>
      </c>
      <c r="AF840" s="3">
        <f t="shared" ca="1" si="396"/>
        <v>0</v>
      </c>
      <c r="AG840" s="3" t="str">
        <f t="shared" ca="1" si="403"/>
        <v/>
      </c>
      <c r="AH840" s="4" t="str">
        <f t="shared" ca="1" si="397"/>
        <v/>
      </c>
      <c r="AI840" s="75">
        <f t="shared" ca="1" si="398"/>
        <v>-81.180141999199762</v>
      </c>
      <c r="AJ840" s="75">
        <f t="shared" ca="1" si="399"/>
        <v>-81.180141999199762</v>
      </c>
    </row>
    <row r="841" spans="1:36" ht="14.25">
      <c r="A841" s="41">
        <f t="shared" si="400"/>
        <v>775</v>
      </c>
      <c r="B841" s="150">
        <f ca="1">IF(ISNUMBER(A841),INDEX('MetaTrader Import'!$H$13:$J$5893,TRUNC(((A841-$A$39+1)-1)/3)+1,MOD((A841-$A$39+1)-1,3)+1),"")</f>
        <v>0</v>
      </c>
      <c r="C841" s="43">
        <f t="shared" ca="1" si="377"/>
        <v>25.841013091639603</v>
      </c>
      <c r="D841" s="43">
        <f t="shared" ca="1" si="378"/>
        <v>-0.70454655676323297</v>
      </c>
      <c r="E841" s="43">
        <f t="shared" ca="1" si="379"/>
        <v>25.136466534876369</v>
      </c>
      <c r="F841" s="43">
        <f t="shared" ca="1" si="380"/>
        <v>2.5136466534876369</v>
      </c>
      <c r="G841" s="43">
        <f>IF(A841&lt;&gt;"",IF(A841&lt;Data!$G$11*0.25,$C$13/$G$32,IF(A841&gt;Data!$G$11*0.25,$C$13,$C$13*10)),"")</f>
        <v>2</v>
      </c>
      <c r="H841" s="43">
        <f>IF(A841&lt;&gt;"",IF(Data!$G$9="constant",$C$13,IF(Data!$G$9="squeeze",G841,F841)),"")</f>
        <v>2</v>
      </c>
      <c r="I841" s="38">
        <f ca="1">IF(ISNUMBER(A841),NORMINV(RAND(),0,IF(AND(Data!$G$9="squeeze",A841&lt;Data!$G$11*0.25),$H$32,1)*$C$30*$C$13)*($C$14*$C$12),"")</f>
        <v>2.2758270719110376E-4</v>
      </c>
      <c r="J841" s="42">
        <f ca="1">IFERROR(IF(Data!$C$6="Real",B841,I841+J840+($C$14*$C$12)*(NORMINV(RAND(),$C$15,CHOOSE($G$13,$C$13,F841,G841)))),"")</f>
        <v>1.3437084728129043</v>
      </c>
      <c r="K841" s="88">
        <f>IF(ISNUMBER(A841), IF($G$16="fixed",$G$17,MIN(H841*Data!$C$7*$C$16*0.5,$C$17*Data!$C$7))*$C$12,"")</f>
        <v>8.0000000000000007E-5</v>
      </c>
      <c r="L841" s="42">
        <f t="shared" ca="1" si="404"/>
        <v>1.3437084728129043</v>
      </c>
      <c r="M841" s="44">
        <f t="shared" ca="1" si="405"/>
        <v>1.3437484728129043</v>
      </c>
      <c r="N841" s="44">
        <f t="shared" ca="1" si="406"/>
        <v>1.3436684728129042</v>
      </c>
      <c r="O841" s="108">
        <f t="shared" ca="1" si="381"/>
        <v>-2.5474376559717946</v>
      </c>
      <c r="P841" s="102">
        <f t="shared" ca="1" si="382"/>
        <v>12.647971986641233</v>
      </c>
      <c r="Q841" s="102">
        <f t="shared" ca="1" si="383"/>
        <v>0.41360000480006837</v>
      </c>
      <c r="R841" s="120">
        <f t="shared" ca="1" si="401"/>
        <v>1</v>
      </c>
      <c r="S841" s="54">
        <f t="shared" ca="1" si="402"/>
        <v>0</v>
      </c>
      <c r="T841" s="5" t="str">
        <f t="shared" ca="1" si="384"/>
        <v/>
      </c>
      <c r="U841" s="152" t="str">
        <f t="shared" ca="1" si="385"/>
        <v/>
      </c>
      <c r="V841" s="152" t="str">
        <f t="shared" ca="1" si="386"/>
        <v/>
      </c>
      <c r="W841" s="153" t="str">
        <f t="shared" ca="1" si="387"/>
        <v/>
      </c>
      <c r="X841" s="153" t="str">
        <f t="shared" ca="1" si="388"/>
        <v/>
      </c>
      <c r="Y841" s="153" t="str">
        <f t="shared" ca="1" si="389"/>
        <v/>
      </c>
      <c r="Z841" s="153" t="str">
        <f t="shared" ca="1" si="390"/>
        <v/>
      </c>
      <c r="AA841" s="152" t="str">
        <f t="shared" ca="1" si="391"/>
        <v/>
      </c>
      <c r="AB841" s="152" t="str">
        <f t="shared" ca="1" si="392"/>
        <v/>
      </c>
      <c r="AC841" s="154" t="str">
        <f t="shared" ca="1" si="393"/>
        <v/>
      </c>
      <c r="AD841" s="154" t="str">
        <f t="shared" ca="1" si="394"/>
        <v/>
      </c>
      <c r="AE841" s="3">
        <f t="shared" ca="1" si="395"/>
        <v>0</v>
      </c>
      <c r="AF841" s="3">
        <f t="shared" ca="1" si="396"/>
        <v>0</v>
      </c>
      <c r="AG841" s="3" t="str">
        <f t="shared" ca="1" si="403"/>
        <v/>
      </c>
      <c r="AH841" s="4" t="str">
        <f t="shared" ca="1" si="397"/>
        <v/>
      </c>
      <c r="AI841" s="75">
        <f t="shared" ca="1" si="398"/>
        <v>-81.180141999199762</v>
      </c>
      <c r="AJ841" s="75">
        <f t="shared" ca="1" si="399"/>
        <v>-81.180141999199762</v>
      </c>
    </row>
    <row r="842" spans="1:36" ht="14.25">
      <c r="A842" s="41">
        <f t="shared" si="400"/>
        <v>776</v>
      </c>
      <c r="B842" s="150">
        <f ca="1">IF(ISNUMBER(A842),INDEX('MetaTrader Import'!$H$13:$J$5893,TRUNC(((A842-$A$39+1)-1)/3)+1,MOD((A842-$A$39+1)-1,3)+1),"")</f>
        <v>0</v>
      </c>
      <c r="C842" s="43">
        <f t="shared" ca="1" si="377"/>
        <v>25.136466534876369</v>
      </c>
      <c r="D842" s="43">
        <f t="shared" ca="1" si="378"/>
        <v>-2.4999040011505365</v>
      </c>
      <c r="E842" s="43">
        <f t="shared" ca="1" si="379"/>
        <v>22.636562533725833</v>
      </c>
      <c r="F842" s="43">
        <f t="shared" ca="1" si="380"/>
        <v>2.2636562533725835</v>
      </c>
      <c r="G842" s="43">
        <f>IF(A842&lt;&gt;"",IF(A842&lt;Data!$G$11*0.25,$C$13/$G$32,IF(A842&gt;Data!$G$11*0.25,$C$13,$C$13*10)),"")</f>
        <v>2</v>
      </c>
      <c r="H842" s="43">
        <f>IF(A842&lt;&gt;"",IF(Data!$G$9="constant",$C$13,IF(Data!$G$9="squeeze",G842,F842)),"")</f>
        <v>2</v>
      </c>
      <c r="I842" s="38">
        <f ca="1">IF(ISNUMBER(A842),NORMINV(RAND(),0,IF(AND(Data!$G$9="squeeze",A842&lt;Data!$G$11*0.25),$H$32,1)*$C$30*$C$13)*($C$14*$C$12),"")</f>
        <v>-2.1317927362488122E-4</v>
      </c>
      <c r="J842" s="42">
        <f ca="1">IFERROR(IF(Data!$C$6="Real",B842,I842+J841+($C$14*$C$12)*(NORMINV(RAND(),$C$15,CHOOSE($G$13,$C$13,F842,G842)))),"")</f>
        <v>1.3441657425963354</v>
      </c>
      <c r="K842" s="88">
        <f>IF(ISNUMBER(A842), IF($G$16="fixed",$G$17,MIN(H842*Data!$C$7*$C$16*0.5,$C$17*Data!$C$7))*$C$12,"")</f>
        <v>8.0000000000000007E-5</v>
      </c>
      <c r="L842" s="42">
        <f t="shared" ca="1" si="404"/>
        <v>1.3441657425963354</v>
      </c>
      <c r="M842" s="44">
        <f t="shared" ca="1" si="405"/>
        <v>1.3442057425963354</v>
      </c>
      <c r="N842" s="44">
        <f t="shared" ca="1" si="406"/>
        <v>1.3441257425963353</v>
      </c>
      <c r="O842" s="108">
        <f t="shared" ca="1" si="381"/>
        <v>-2.7029615153165234</v>
      </c>
      <c r="P842" s="102">
        <f t="shared" ca="1" si="382"/>
        <v>13.039847624533394</v>
      </c>
      <c r="Q842" s="102">
        <f t="shared" ca="1" si="383"/>
        <v>0.56981291872027207</v>
      </c>
      <c r="R842" s="120">
        <f t="shared" ca="1" si="401"/>
        <v>1</v>
      </c>
      <c r="S842" s="54">
        <f t="shared" ca="1" si="402"/>
        <v>0</v>
      </c>
      <c r="T842" s="5" t="str">
        <f t="shared" ca="1" si="384"/>
        <v/>
      </c>
      <c r="U842" s="152" t="str">
        <f t="shared" ca="1" si="385"/>
        <v/>
      </c>
      <c r="V842" s="152" t="str">
        <f t="shared" ca="1" si="386"/>
        <v/>
      </c>
      <c r="W842" s="153" t="str">
        <f t="shared" ca="1" si="387"/>
        <v/>
      </c>
      <c r="X842" s="153" t="str">
        <f t="shared" ca="1" si="388"/>
        <v/>
      </c>
      <c r="Y842" s="153" t="str">
        <f t="shared" ca="1" si="389"/>
        <v/>
      </c>
      <c r="Z842" s="153" t="str">
        <f t="shared" ca="1" si="390"/>
        <v/>
      </c>
      <c r="AA842" s="152" t="str">
        <f t="shared" ca="1" si="391"/>
        <v/>
      </c>
      <c r="AB842" s="152" t="str">
        <f t="shared" ca="1" si="392"/>
        <v/>
      </c>
      <c r="AC842" s="154" t="str">
        <f t="shared" ca="1" si="393"/>
        <v/>
      </c>
      <c r="AD842" s="154" t="str">
        <f t="shared" ca="1" si="394"/>
        <v/>
      </c>
      <c r="AE842" s="3">
        <f t="shared" ca="1" si="395"/>
        <v>0</v>
      </c>
      <c r="AF842" s="3">
        <f t="shared" ca="1" si="396"/>
        <v>0</v>
      </c>
      <c r="AG842" s="3" t="str">
        <f t="shared" ca="1" si="403"/>
        <v/>
      </c>
      <c r="AH842" s="4" t="str">
        <f t="shared" ca="1" si="397"/>
        <v/>
      </c>
      <c r="AI842" s="75">
        <f t="shared" ca="1" si="398"/>
        <v>-81.180141999199762</v>
      </c>
      <c r="AJ842" s="75">
        <f t="shared" ca="1" si="399"/>
        <v>-81.180141999199762</v>
      </c>
    </row>
    <row r="843" spans="1:36" ht="14.25">
      <c r="A843" s="41">
        <f t="shared" si="400"/>
        <v>777</v>
      </c>
      <c r="B843" s="150">
        <f>IF(ISNUMBER(A843),INDEX('MetaTrader Import'!$H$13:$J$5893,TRUNC(((A843-$A$39+1)-1)/3)+1,MOD((A843-$A$39+1)-1,3)+1),"")</f>
        <v>0</v>
      </c>
      <c r="C843" s="43">
        <f t="shared" ca="1" si="377"/>
        <v>22.636562533725833</v>
      </c>
      <c r="D843" s="43">
        <f t="shared" ca="1" si="378"/>
        <v>-1.631717874784828</v>
      </c>
      <c r="E843" s="43">
        <f t="shared" ca="1" si="379"/>
        <v>21.004844658941003</v>
      </c>
      <c r="F843" s="43">
        <f t="shared" ca="1" si="380"/>
        <v>2.1004844658941004</v>
      </c>
      <c r="G843" s="43">
        <f>IF(A843&lt;&gt;"",IF(A843&lt;Data!$G$11*0.25,$C$13/$G$32,IF(A843&gt;Data!$G$11*0.25,$C$13,$C$13*10)),"")</f>
        <v>2</v>
      </c>
      <c r="H843" s="43">
        <f>IF(A843&lt;&gt;"",IF(Data!$G$9="constant",$C$13,IF(Data!$G$9="squeeze",G843,F843)),"")</f>
        <v>2</v>
      </c>
      <c r="I843" s="38">
        <f ca="1">IF(ISNUMBER(A843),NORMINV(RAND(),0,IF(AND(Data!$G$9="squeeze",A843&lt;Data!$G$11*0.25),$H$32,1)*$C$30*$C$13)*($C$14*$C$12),"")</f>
        <v>2.5664149874572565E-4</v>
      </c>
      <c r="J843" s="42">
        <f ca="1">IFERROR(IF(Data!$C$6="Real",B843,I843+J842+($C$14*$C$12)*(NORMINV(RAND(),$C$15,CHOOSE($G$13,$C$13,F843,G843)))),"")</f>
        <v>1.3442811901481155</v>
      </c>
      <c r="K843" s="88">
        <f>IF(ISNUMBER(A843), IF($G$16="fixed",$G$17,MIN(H843*Data!$C$7*$C$16*0.5,$C$17*Data!$C$7))*$C$12,"")</f>
        <v>8.0000000000000007E-5</v>
      </c>
      <c r="L843" s="42">
        <f t="shared" ca="1" si="404"/>
        <v>1.3442811901481155</v>
      </c>
      <c r="M843" s="44">
        <f t="shared" ca="1" si="405"/>
        <v>1.3443211901481156</v>
      </c>
      <c r="N843" s="44">
        <f t="shared" ca="1" si="406"/>
        <v>1.3442411901481155</v>
      </c>
      <c r="O843" s="108">
        <f t="shared" ca="1" si="381"/>
        <v>-2.502898890498698</v>
      </c>
      <c r="P843" s="102">
        <f t="shared" ca="1" si="382"/>
        <v>12.378294753249547</v>
      </c>
      <c r="Q843" s="102">
        <f t="shared" ca="1" si="383"/>
        <v>0.66985656177134922</v>
      </c>
      <c r="R843" s="120">
        <f t="shared" ca="1" si="401"/>
        <v>1</v>
      </c>
      <c r="S843" s="54">
        <f t="shared" ca="1" si="402"/>
        <v>0</v>
      </c>
      <c r="T843" s="5" t="str">
        <f t="shared" ca="1" si="384"/>
        <v/>
      </c>
      <c r="U843" s="152" t="str">
        <f t="shared" ca="1" si="385"/>
        <v/>
      </c>
      <c r="V843" s="152" t="str">
        <f t="shared" ca="1" si="386"/>
        <v/>
      </c>
      <c r="W843" s="153" t="str">
        <f t="shared" ca="1" si="387"/>
        <v/>
      </c>
      <c r="X843" s="153" t="str">
        <f t="shared" ca="1" si="388"/>
        <v/>
      </c>
      <c r="Y843" s="153" t="str">
        <f t="shared" ca="1" si="389"/>
        <v/>
      </c>
      <c r="Z843" s="153" t="str">
        <f t="shared" ca="1" si="390"/>
        <v/>
      </c>
      <c r="AA843" s="152" t="str">
        <f t="shared" ca="1" si="391"/>
        <v/>
      </c>
      <c r="AB843" s="152" t="str">
        <f t="shared" ca="1" si="392"/>
        <v/>
      </c>
      <c r="AC843" s="154" t="str">
        <f t="shared" ca="1" si="393"/>
        <v/>
      </c>
      <c r="AD843" s="154" t="str">
        <f t="shared" ca="1" si="394"/>
        <v/>
      </c>
      <c r="AE843" s="3">
        <f t="shared" ca="1" si="395"/>
        <v>0</v>
      </c>
      <c r="AF843" s="3">
        <f t="shared" ca="1" si="396"/>
        <v>0</v>
      </c>
      <c r="AG843" s="3" t="str">
        <f t="shared" ca="1" si="403"/>
        <v/>
      </c>
      <c r="AH843" s="4" t="str">
        <f t="shared" ca="1" si="397"/>
        <v/>
      </c>
      <c r="AI843" s="75">
        <f t="shared" ca="1" si="398"/>
        <v>-81.180141999199762</v>
      </c>
      <c r="AJ843" s="75">
        <f t="shared" ca="1" si="399"/>
        <v>-81.180141999199762</v>
      </c>
    </row>
    <row r="844" spans="1:36" ht="14.25">
      <c r="A844" s="41">
        <f t="shared" si="400"/>
        <v>778</v>
      </c>
      <c r="B844" s="150">
        <f ca="1">IF(ISNUMBER(A844),INDEX('MetaTrader Import'!$H$13:$J$5893,TRUNC(((A844-$A$39+1)-1)/3)+1,MOD((A844-$A$39+1)-1,3)+1),"")</f>
        <v>0</v>
      </c>
      <c r="C844" s="43">
        <f t="shared" ca="1" si="377"/>
        <v>21.004844658941003</v>
      </c>
      <c r="D844" s="43">
        <f t="shared" ca="1" si="378"/>
        <v>1.043450223880813</v>
      </c>
      <c r="E844" s="43">
        <f t="shared" ca="1" si="379"/>
        <v>22.048294882821818</v>
      </c>
      <c r="F844" s="43">
        <f t="shared" ca="1" si="380"/>
        <v>2.2048294882821819</v>
      </c>
      <c r="G844" s="43">
        <f>IF(A844&lt;&gt;"",IF(A844&lt;Data!$G$11*0.25,$C$13/$G$32,IF(A844&gt;Data!$G$11*0.25,$C$13,$C$13*10)),"")</f>
        <v>2</v>
      </c>
      <c r="H844" s="43">
        <f>IF(A844&lt;&gt;"",IF(Data!$G$9="constant",$C$13,IF(Data!$G$9="squeeze",G844,F844)),"")</f>
        <v>2</v>
      </c>
      <c r="I844" s="38">
        <f ca="1">IF(ISNUMBER(A844),NORMINV(RAND(),0,IF(AND(Data!$G$9="squeeze",A844&lt;Data!$G$11*0.25),$H$32,1)*$C$30*$C$13)*($C$14*$C$12),"")</f>
        <v>4.8547443105533645E-4</v>
      </c>
      <c r="J844" s="42">
        <f ca="1">IFERROR(IF(Data!$C$6="Real",B844,I844+J843+($C$14*$C$12)*(NORMINV(RAND(),$C$15,CHOOSE($G$13,$C$13,F844,G844)))),"")</f>
        <v>1.3448182844236469</v>
      </c>
      <c r="K844" s="88">
        <f>IF(ISNUMBER(A844), IF($G$16="fixed",$G$17,MIN(H844*Data!$C$7*$C$16*0.5,$C$17*Data!$C$7))*$C$12,"")</f>
        <v>8.0000000000000007E-5</v>
      </c>
      <c r="L844" s="42">
        <f t="shared" ca="1" si="404"/>
        <v>1.3448182844236469</v>
      </c>
      <c r="M844" s="44">
        <f t="shared" ca="1" si="405"/>
        <v>1.344858284423647</v>
      </c>
      <c r="N844" s="44">
        <f t="shared" ca="1" si="406"/>
        <v>1.3447782844236469</v>
      </c>
      <c r="O844" s="108">
        <f t="shared" ca="1" si="381"/>
        <v>-2.2315491755945858</v>
      </c>
      <c r="P844" s="102">
        <f t="shared" ca="1" si="382"/>
        <v>11.779112616551355</v>
      </c>
      <c r="Q844" s="102">
        <f t="shared" ca="1" si="383"/>
        <v>0.71197008640390436</v>
      </c>
      <c r="R844" s="120">
        <f t="shared" ca="1" si="401"/>
        <v>1</v>
      </c>
      <c r="S844" s="54">
        <f t="shared" ca="1" si="402"/>
        <v>0</v>
      </c>
      <c r="T844" s="5" t="str">
        <f t="shared" ca="1" si="384"/>
        <v/>
      </c>
      <c r="U844" s="152" t="str">
        <f t="shared" ca="1" si="385"/>
        <v/>
      </c>
      <c r="V844" s="152" t="str">
        <f t="shared" ca="1" si="386"/>
        <v/>
      </c>
      <c r="W844" s="153" t="str">
        <f t="shared" ca="1" si="387"/>
        <v/>
      </c>
      <c r="X844" s="153" t="str">
        <f t="shared" ca="1" si="388"/>
        <v/>
      </c>
      <c r="Y844" s="153" t="str">
        <f t="shared" ca="1" si="389"/>
        <v/>
      </c>
      <c r="Z844" s="153" t="str">
        <f t="shared" ca="1" si="390"/>
        <v/>
      </c>
      <c r="AA844" s="152" t="str">
        <f t="shared" ca="1" si="391"/>
        <v/>
      </c>
      <c r="AB844" s="152" t="str">
        <f t="shared" ca="1" si="392"/>
        <v/>
      </c>
      <c r="AC844" s="154" t="str">
        <f t="shared" ca="1" si="393"/>
        <v/>
      </c>
      <c r="AD844" s="154" t="str">
        <f t="shared" ca="1" si="394"/>
        <v/>
      </c>
      <c r="AE844" s="3">
        <f t="shared" ca="1" si="395"/>
        <v>0</v>
      </c>
      <c r="AF844" s="3">
        <f t="shared" ca="1" si="396"/>
        <v>0</v>
      </c>
      <c r="AG844" s="3" t="str">
        <f t="shared" ca="1" si="403"/>
        <v/>
      </c>
      <c r="AH844" s="4" t="str">
        <f t="shared" ca="1" si="397"/>
        <v/>
      </c>
      <c r="AI844" s="75">
        <f t="shared" ca="1" si="398"/>
        <v>-81.180141999199762</v>
      </c>
      <c r="AJ844" s="75">
        <f t="shared" ca="1" si="399"/>
        <v>-81.180141999199762</v>
      </c>
    </row>
    <row r="845" spans="1:36" ht="14.25">
      <c r="A845" s="41">
        <f t="shared" si="400"/>
        <v>779</v>
      </c>
      <c r="B845" s="150">
        <f ca="1">IF(ISNUMBER(A845),INDEX('MetaTrader Import'!$H$13:$J$5893,TRUNC(((A845-$A$39+1)-1)/3)+1,MOD((A845-$A$39+1)-1,3)+1),"")</f>
        <v>0</v>
      </c>
      <c r="C845" s="43">
        <f t="shared" ca="1" si="377"/>
        <v>22.048294882821818</v>
      </c>
      <c r="D845" s="43">
        <f t="shared" ca="1" si="378"/>
        <v>-0.76748609359849884</v>
      </c>
      <c r="E845" s="43">
        <f t="shared" ca="1" si="379"/>
        <v>21.280808789223318</v>
      </c>
      <c r="F845" s="43">
        <f t="shared" ca="1" si="380"/>
        <v>2.128080878922332</v>
      </c>
      <c r="G845" s="43">
        <f>IF(A845&lt;&gt;"",IF(A845&lt;Data!$G$11*0.25,$C$13/$G$32,IF(A845&gt;Data!$G$11*0.25,$C$13,$C$13*10)),"")</f>
        <v>2</v>
      </c>
      <c r="H845" s="43">
        <f>IF(A845&lt;&gt;"",IF(Data!$G$9="constant",$C$13,IF(Data!$G$9="squeeze",G845,F845)),"")</f>
        <v>2</v>
      </c>
      <c r="I845" s="38">
        <f ca="1">IF(ISNUMBER(A845),NORMINV(RAND(),0,IF(AND(Data!$G$9="squeeze",A845&lt;Data!$G$11*0.25),$H$32,1)*$C$30*$C$13)*($C$14*$C$12),"")</f>
        <v>6.0164658225316024E-4</v>
      </c>
      <c r="J845" s="42">
        <f ca="1">IFERROR(IF(Data!$C$6="Real",B845,I845+J844+($C$14*$C$12)*(NORMINV(RAND(),$C$15,CHOOSE($G$13,$C$13,F845,G845)))),"")</f>
        <v>1.3457741131742182</v>
      </c>
      <c r="K845" s="88">
        <f>IF(ISNUMBER(A845), IF($G$16="fixed",$G$17,MIN(H845*Data!$C$7*$C$16*0.5,$C$17*Data!$C$7))*$C$12,"")</f>
        <v>8.0000000000000007E-5</v>
      </c>
      <c r="L845" s="42">
        <f t="shared" ca="1" si="404"/>
        <v>1.3457741131742182</v>
      </c>
      <c r="M845" s="44">
        <f t="shared" ca="1" si="405"/>
        <v>1.3458141131742183</v>
      </c>
      <c r="N845" s="44">
        <f t="shared" ca="1" si="406"/>
        <v>1.3457341131742182</v>
      </c>
      <c r="O845" s="108">
        <f t="shared" ca="1" si="381"/>
        <v>-1.8179130135334882</v>
      </c>
      <c r="P845" s="102">
        <f t="shared" ca="1" si="382"/>
        <v>11.563564294904419</v>
      </c>
      <c r="Q845" s="102">
        <f t="shared" ca="1" si="383"/>
        <v>0.71476817706325102</v>
      </c>
      <c r="R845" s="120">
        <f t="shared" ca="1" si="401"/>
        <v>1</v>
      </c>
      <c r="S845" s="54">
        <f t="shared" ca="1" si="402"/>
        <v>0</v>
      </c>
      <c r="T845" s="5" t="str">
        <f t="shared" ca="1" si="384"/>
        <v/>
      </c>
      <c r="U845" s="152" t="str">
        <f t="shared" ca="1" si="385"/>
        <v/>
      </c>
      <c r="V845" s="152" t="str">
        <f t="shared" ca="1" si="386"/>
        <v/>
      </c>
      <c r="W845" s="153" t="str">
        <f t="shared" ca="1" si="387"/>
        <v/>
      </c>
      <c r="X845" s="153" t="str">
        <f t="shared" ca="1" si="388"/>
        <v/>
      </c>
      <c r="Y845" s="153" t="str">
        <f t="shared" ca="1" si="389"/>
        <v/>
      </c>
      <c r="Z845" s="153" t="str">
        <f t="shared" ca="1" si="390"/>
        <v/>
      </c>
      <c r="AA845" s="152" t="str">
        <f t="shared" ca="1" si="391"/>
        <v/>
      </c>
      <c r="AB845" s="152" t="str">
        <f t="shared" ca="1" si="392"/>
        <v/>
      </c>
      <c r="AC845" s="154" t="str">
        <f t="shared" ca="1" si="393"/>
        <v/>
      </c>
      <c r="AD845" s="154" t="str">
        <f t="shared" ca="1" si="394"/>
        <v/>
      </c>
      <c r="AE845" s="3">
        <f t="shared" ca="1" si="395"/>
        <v>0</v>
      </c>
      <c r="AF845" s="3">
        <f t="shared" ca="1" si="396"/>
        <v>0</v>
      </c>
      <c r="AG845" s="3" t="str">
        <f t="shared" ca="1" si="403"/>
        <v/>
      </c>
      <c r="AH845" s="4" t="str">
        <f t="shared" ca="1" si="397"/>
        <v/>
      </c>
      <c r="AI845" s="75">
        <f t="shared" ca="1" si="398"/>
        <v>-81.180141999199762</v>
      </c>
      <c r="AJ845" s="75">
        <f t="shared" ca="1" si="399"/>
        <v>-81.180141999199762</v>
      </c>
    </row>
    <row r="846" spans="1:36" ht="14.25">
      <c r="A846" s="41">
        <f t="shared" si="400"/>
        <v>780</v>
      </c>
      <c r="B846" s="150">
        <f>IF(ISNUMBER(A846),INDEX('MetaTrader Import'!$H$13:$J$5893,TRUNC(((A846-$A$39+1)-1)/3)+1,MOD((A846-$A$39+1)-1,3)+1),"")</f>
        <v>0</v>
      </c>
      <c r="C846" s="43">
        <f t="shared" ca="1" si="377"/>
        <v>21.280808789223318</v>
      </c>
      <c r="D846" s="43">
        <f t="shared" ca="1" si="378"/>
        <v>0.77193763405570981</v>
      </c>
      <c r="E846" s="43">
        <f t="shared" ca="1" si="379"/>
        <v>22.052746423279029</v>
      </c>
      <c r="F846" s="43">
        <f t="shared" ca="1" si="380"/>
        <v>2.205274642327903</v>
      </c>
      <c r="G846" s="43">
        <f>IF(A846&lt;&gt;"",IF(A846&lt;Data!$G$11*0.25,$C$13/$G$32,IF(A846&gt;Data!$G$11*0.25,$C$13,$C$13*10)),"")</f>
        <v>2</v>
      </c>
      <c r="H846" s="43">
        <f>IF(A846&lt;&gt;"",IF(Data!$G$9="constant",$C$13,IF(Data!$G$9="squeeze",G846,F846)),"")</f>
        <v>2</v>
      </c>
      <c r="I846" s="38">
        <f ca="1">IF(ISNUMBER(A846),NORMINV(RAND(),0,IF(AND(Data!$G$9="squeeze",A846&lt;Data!$G$11*0.25),$H$32,1)*$C$30*$C$13)*($C$14*$C$12),"")</f>
        <v>4.2898257255124689E-5</v>
      </c>
      <c r="J846" s="42">
        <f ca="1">IFERROR(IF(Data!$C$6="Real",B846,I846+J845+($C$14*$C$12)*(NORMINV(RAND(),$C$15,CHOOSE($G$13,$C$13,F846,G846)))),"")</f>
        <v>1.3455189254058877</v>
      </c>
      <c r="K846" s="88">
        <f>IF(ISNUMBER(A846), IF($G$16="fixed",$G$17,MIN(H846*Data!$C$7*$C$16*0.5,$C$17*Data!$C$7))*$C$12,"")</f>
        <v>8.0000000000000007E-5</v>
      </c>
      <c r="L846" s="42">
        <f t="shared" ca="1" si="404"/>
        <v>1.3455189254058877</v>
      </c>
      <c r="M846" s="44">
        <f t="shared" ca="1" si="405"/>
        <v>1.3455589254058877</v>
      </c>
      <c r="N846" s="44">
        <f t="shared" ca="1" si="406"/>
        <v>1.3454789254058876</v>
      </c>
      <c r="O846" s="108">
        <f t="shared" ca="1" si="381"/>
        <v>-1.354548062770411</v>
      </c>
      <c r="P846" s="102">
        <f t="shared" ca="1" si="382"/>
        <v>10.987324328975156</v>
      </c>
      <c r="Q846" s="102">
        <f t="shared" ca="1" si="383"/>
        <v>0.67807884484599212</v>
      </c>
      <c r="R846" s="120">
        <f t="shared" ca="1" si="401"/>
        <v>1</v>
      </c>
      <c r="S846" s="54">
        <f t="shared" ca="1" si="402"/>
        <v>0</v>
      </c>
      <c r="T846" s="5" t="str">
        <f t="shared" ca="1" si="384"/>
        <v/>
      </c>
      <c r="U846" s="152" t="str">
        <f t="shared" ca="1" si="385"/>
        <v/>
      </c>
      <c r="V846" s="152" t="str">
        <f t="shared" ca="1" si="386"/>
        <v/>
      </c>
      <c r="W846" s="153" t="str">
        <f t="shared" ca="1" si="387"/>
        <v/>
      </c>
      <c r="X846" s="153" t="str">
        <f t="shared" ca="1" si="388"/>
        <v/>
      </c>
      <c r="Y846" s="153" t="str">
        <f t="shared" ca="1" si="389"/>
        <v/>
      </c>
      <c r="Z846" s="153" t="str">
        <f t="shared" ca="1" si="390"/>
        <v/>
      </c>
      <c r="AA846" s="152" t="str">
        <f t="shared" ca="1" si="391"/>
        <v/>
      </c>
      <c r="AB846" s="152" t="str">
        <f t="shared" ca="1" si="392"/>
        <v/>
      </c>
      <c r="AC846" s="154" t="str">
        <f t="shared" ca="1" si="393"/>
        <v/>
      </c>
      <c r="AD846" s="154" t="str">
        <f t="shared" ca="1" si="394"/>
        <v/>
      </c>
      <c r="AE846" s="3">
        <f t="shared" ca="1" si="395"/>
        <v>0</v>
      </c>
      <c r="AF846" s="3">
        <f t="shared" ca="1" si="396"/>
        <v>0</v>
      </c>
      <c r="AG846" s="3" t="str">
        <f t="shared" ca="1" si="403"/>
        <v/>
      </c>
      <c r="AH846" s="4" t="str">
        <f t="shared" ca="1" si="397"/>
        <v/>
      </c>
      <c r="AI846" s="75">
        <f t="shared" ca="1" si="398"/>
        <v>-81.180141999199762</v>
      </c>
      <c r="AJ846" s="75">
        <f t="shared" ca="1" si="399"/>
        <v>-81.180141999199762</v>
      </c>
    </row>
    <row r="847" spans="1:36" ht="14.25">
      <c r="A847" s="41">
        <f t="shared" si="400"/>
        <v>781</v>
      </c>
      <c r="B847" s="150">
        <f ca="1">IF(ISNUMBER(A847),INDEX('MetaTrader Import'!$H$13:$J$5893,TRUNC(((A847-$A$39+1)-1)/3)+1,MOD((A847-$A$39+1)-1,3)+1),"")</f>
        <v>0</v>
      </c>
      <c r="C847" s="43">
        <f t="shared" ca="1" si="377"/>
        <v>22.052746423279029</v>
      </c>
      <c r="D847" s="43">
        <f t="shared" ca="1" si="378"/>
        <v>-2.0377125328745236</v>
      </c>
      <c r="E847" s="43">
        <f t="shared" ca="1" si="379"/>
        <v>20.015033890404506</v>
      </c>
      <c r="F847" s="43">
        <f t="shared" ca="1" si="380"/>
        <v>2.0015033890404506</v>
      </c>
      <c r="G847" s="43">
        <f>IF(A847&lt;&gt;"",IF(A847&lt;Data!$G$11*0.25,$C$13/$G$32,IF(A847&gt;Data!$G$11*0.25,$C$13,$C$13*10)),"")</f>
        <v>2</v>
      </c>
      <c r="H847" s="43">
        <f>IF(A847&lt;&gt;"",IF(Data!$G$9="constant",$C$13,IF(Data!$G$9="squeeze",G847,F847)),"")</f>
        <v>2</v>
      </c>
      <c r="I847" s="38">
        <f ca="1">IF(ISNUMBER(A847),NORMINV(RAND(),0,IF(AND(Data!$G$9="squeeze",A847&lt;Data!$G$11*0.25),$H$32,1)*$C$30*$C$13)*($C$14*$C$12),"")</f>
        <v>-7.6783560181704788E-5</v>
      </c>
      <c r="J847" s="42">
        <f ca="1">IFERROR(IF(Data!$C$6="Real",B847,I847+J846+($C$14*$C$12)*(NORMINV(RAND(),$C$15,CHOOSE($G$13,$C$13,F847,G847)))),"")</f>
        <v>1.3455062832906386</v>
      </c>
      <c r="K847" s="88">
        <f>IF(ISNUMBER(A847), IF($G$16="fixed",$G$17,MIN(H847*Data!$C$7*$C$16*0.5,$C$17*Data!$C$7))*$C$12,"")</f>
        <v>8.0000000000000007E-5</v>
      </c>
      <c r="L847" s="42">
        <f t="shared" ca="1" si="404"/>
        <v>1.3455062832906386</v>
      </c>
      <c r="M847" s="44">
        <f t="shared" ca="1" si="405"/>
        <v>1.3455462832906386</v>
      </c>
      <c r="N847" s="44">
        <f t="shared" ca="1" si="406"/>
        <v>1.3454662832906386</v>
      </c>
      <c r="O847" s="108">
        <f t="shared" ca="1" si="381"/>
        <v>-0.78670182857685078</v>
      </c>
      <c r="P847" s="102">
        <f t="shared" ca="1" si="382"/>
        <v>10.044438039354892</v>
      </c>
      <c r="Q847" s="102">
        <f t="shared" ca="1" si="383"/>
        <v>0.5958120534308331</v>
      </c>
      <c r="R847" s="120">
        <f t="shared" ca="1" si="401"/>
        <v>1</v>
      </c>
      <c r="S847" s="54">
        <f t="shared" ca="1" si="402"/>
        <v>0</v>
      </c>
      <c r="T847" s="5" t="str">
        <f t="shared" ca="1" si="384"/>
        <v/>
      </c>
      <c r="U847" s="152" t="str">
        <f t="shared" ca="1" si="385"/>
        <v/>
      </c>
      <c r="V847" s="152" t="str">
        <f t="shared" ca="1" si="386"/>
        <v/>
      </c>
      <c r="W847" s="153" t="str">
        <f t="shared" ca="1" si="387"/>
        <v/>
      </c>
      <c r="X847" s="153" t="str">
        <f t="shared" ca="1" si="388"/>
        <v/>
      </c>
      <c r="Y847" s="153" t="str">
        <f t="shared" ca="1" si="389"/>
        <v/>
      </c>
      <c r="Z847" s="153" t="str">
        <f t="shared" ca="1" si="390"/>
        <v/>
      </c>
      <c r="AA847" s="152" t="str">
        <f t="shared" ca="1" si="391"/>
        <v/>
      </c>
      <c r="AB847" s="152" t="str">
        <f t="shared" ca="1" si="392"/>
        <v/>
      </c>
      <c r="AC847" s="154" t="str">
        <f t="shared" ca="1" si="393"/>
        <v/>
      </c>
      <c r="AD847" s="154" t="str">
        <f t="shared" ca="1" si="394"/>
        <v/>
      </c>
      <c r="AE847" s="3">
        <f t="shared" ca="1" si="395"/>
        <v>0</v>
      </c>
      <c r="AF847" s="3">
        <f t="shared" ca="1" si="396"/>
        <v>0</v>
      </c>
      <c r="AG847" s="3" t="str">
        <f t="shared" ca="1" si="403"/>
        <v/>
      </c>
      <c r="AH847" s="4" t="str">
        <f t="shared" ca="1" si="397"/>
        <v/>
      </c>
      <c r="AI847" s="75">
        <f t="shared" ca="1" si="398"/>
        <v>-81.180141999199762</v>
      </c>
      <c r="AJ847" s="75">
        <f t="shared" ca="1" si="399"/>
        <v>-81.180141999199762</v>
      </c>
    </row>
    <row r="848" spans="1:36" ht="14.25">
      <c r="A848" s="41">
        <f t="shared" si="400"/>
        <v>782</v>
      </c>
      <c r="B848" s="150">
        <f ca="1">IF(ISNUMBER(A848),INDEX('MetaTrader Import'!$H$13:$J$5893,TRUNC(((A848-$A$39+1)-1)/3)+1,MOD((A848-$A$39+1)-1,3)+1),"")</f>
        <v>0</v>
      </c>
      <c r="C848" s="43">
        <f t="shared" ca="1" si="377"/>
        <v>20.015033890404506</v>
      </c>
      <c r="D848" s="43">
        <f t="shared" ca="1" si="378"/>
        <v>3.2849965756289805</v>
      </c>
      <c r="E848" s="43">
        <f t="shared" ca="1" si="379"/>
        <v>23.300030466033487</v>
      </c>
      <c r="F848" s="43">
        <f t="shared" ca="1" si="380"/>
        <v>2.3300030466033488</v>
      </c>
      <c r="G848" s="43">
        <f>IF(A848&lt;&gt;"",IF(A848&lt;Data!$G$11*0.25,$C$13/$G$32,IF(A848&gt;Data!$G$11*0.25,$C$13,$C$13*10)),"")</f>
        <v>2</v>
      </c>
      <c r="H848" s="43">
        <f>IF(A848&lt;&gt;"",IF(Data!$G$9="constant",$C$13,IF(Data!$G$9="squeeze",G848,F848)),"")</f>
        <v>2</v>
      </c>
      <c r="I848" s="38">
        <f ca="1">IF(ISNUMBER(A848),NORMINV(RAND(),0,IF(AND(Data!$G$9="squeeze",A848&lt;Data!$G$11*0.25),$H$32,1)*$C$30*$C$13)*($C$14*$C$12),"")</f>
        <v>-3.3018462107168011E-4</v>
      </c>
      <c r="J848" s="42">
        <f ca="1">IFERROR(IF(Data!$C$6="Real",B848,I848+J847+($C$14*$C$12)*(NORMINV(RAND(),$C$15,CHOOSE($G$13,$C$13,F848,G848)))),"")</f>
        <v>1.3455316601395335</v>
      </c>
      <c r="K848" s="88">
        <f>IF(ISNUMBER(A848), IF($G$16="fixed",$G$17,MIN(H848*Data!$C$7*$C$16*0.5,$C$17*Data!$C$7))*$C$12,"")</f>
        <v>8.0000000000000007E-5</v>
      </c>
      <c r="L848" s="42">
        <f t="shared" ca="1" si="404"/>
        <v>1.3455316601395335</v>
      </c>
      <c r="M848" s="44">
        <f t="shared" ca="1" si="405"/>
        <v>1.3455716601395336</v>
      </c>
      <c r="N848" s="44">
        <f t="shared" ca="1" si="406"/>
        <v>1.3454916601395335</v>
      </c>
      <c r="O848" s="108">
        <f t="shared" ca="1" si="381"/>
        <v>-0.25833810212575314</v>
      </c>
      <c r="P848" s="102">
        <f t="shared" ca="1" si="382"/>
        <v>9.346813104239013</v>
      </c>
      <c r="Q848" s="102">
        <f t="shared" ca="1" si="383"/>
        <v>0.47880916144090779</v>
      </c>
      <c r="R848" s="120">
        <f t="shared" ca="1" si="401"/>
        <v>1</v>
      </c>
      <c r="S848" s="54">
        <f t="shared" ca="1" si="402"/>
        <v>0</v>
      </c>
      <c r="T848" s="5" t="str">
        <f t="shared" ca="1" si="384"/>
        <v/>
      </c>
      <c r="U848" s="152" t="str">
        <f t="shared" ca="1" si="385"/>
        <v/>
      </c>
      <c r="V848" s="152" t="str">
        <f t="shared" ca="1" si="386"/>
        <v/>
      </c>
      <c r="W848" s="153" t="str">
        <f t="shared" ca="1" si="387"/>
        <v/>
      </c>
      <c r="X848" s="153" t="str">
        <f t="shared" ca="1" si="388"/>
        <v/>
      </c>
      <c r="Y848" s="153" t="str">
        <f t="shared" ca="1" si="389"/>
        <v/>
      </c>
      <c r="Z848" s="153" t="str">
        <f t="shared" ca="1" si="390"/>
        <v/>
      </c>
      <c r="AA848" s="152" t="str">
        <f t="shared" ca="1" si="391"/>
        <v/>
      </c>
      <c r="AB848" s="152" t="str">
        <f t="shared" ca="1" si="392"/>
        <v/>
      </c>
      <c r="AC848" s="154" t="str">
        <f t="shared" ca="1" si="393"/>
        <v/>
      </c>
      <c r="AD848" s="154" t="str">
        <f t="shared" ca="1" si="394"/>
        <v/>
      </c>
      <c r="AE848" s="3">
        <f t="shared" ca="1" si="395"/>
        <v>0</v>
      </c>
      <c r="AF848" s="3">
        <f t="shared" ca="1" si="396"/>
        <v>0</v>
      </c>
      <c r="AG848" s="3" t="str">
        <f t="shared" ca="1" si="403"/>
        <v/>
      </c>
      <c r="AH848" s="4" t="str">
        <f t="shared" ca="1" si="397"/>
        <v/>
      </c>
      <c r="AI848" s="75">
        <f t="shared" ca="1" si="398"/>
        <v>-81.180141999199762</v>
      </c>
      <c r="AJ848" s="75">
        <f t="shared" ca="1" si="399"/>
        <v>-81.180141999199762</v>
      </c>
    </row>
    <row r="849" spans="1:36" ht="14.25">
      <c r="A849" s="41">
        <f t="shared" si="400"/>
        <v>783</v>
      </c>
      <c r="B849" s="150">
        <f>IF(ISNUMBER(A849),INDEX('MetaTrader Import'!$H$13:$J$5893,TRUNC(((A849-$A$39+1)-1)/3)+1,MOD((A849-$A$39+1)-1,3)+1),"")</f>
        <v>0</v>
      </c>
      <c r="C849" s="43">
        <f t="shared" ca="1" si="377"/>
        <v>23.300030466033487</v>
      </c>
      <c r="D849" s="43">
        <f t="shared" ca="1" si="378"/>
        <v>-0.3370059436241899</v>
      </c>
      <c r="E849" s="43">
        <f t="shared" ca="1" si="379"/>
        <v>22.963024522409299</v>
      </c>
      <c r="F849" s="43">
        <f t="shared" ca="1" si="380"/>
        <v>2.2963024522409299</v>
      </c>
      <c r="G849" s="43">
        <f>IF(A849&lt;&gt;"",IF(A849&lt;Data!$G$11*0.25,$C$13/$G$32,IF(A849&gt;Data!$G$11*0.25,$C$13,$C$13*10)),"")</f>
        <v>2</v>
      </c>
      <c r="H849" s="43">
        <f>IF(A849&lt;&gt;"",IF(Data!$G$9="constant",$C$13,IF(Data!$G$9="squeeze",G849,F849)),"")</f>
        <v>2</v>
      </c>
      <c r="I849" s="38">
        <f ca="1">IF(ISNUMBER(A849),NORMINV(RAND(),0,IF(AND(Data!$G$9="squeeze",A849&lt;Data!$G$11*0.25),$H$32,1)*$C$30*$C$13)*($C$14*$C$12),"")</f>
        <v>-7.7982981355017092E-4</v>
      </c>
      <c r="J849" s="42">
        <f ca="1">IFERROR(IF(Data!$C$6="Real",B849,I849+J848+($C$14*$C$12)*(NORMINV(RAND(),$C$15,CHOOSE($G$13,$C$13,F849,G849)))),"")</f>
        <v>1.3445675358955027</v>
      </c>
      <c r="K849" s="88">
        <f>IF(ISNUMBER(A849), IF($G$16="fixed",$G$17,MIN(H849*Data!$C$7*$C$16*0.5,$C$17*Data!$C$7))*$C$12,"")</f>
        <v>8.0000000000000007E-5</v>
      </c>
      <c r="L849" s="42">
        <f t="shared" ca="1" si="404"/>
        <v>1.3445675358955027</v>
      </c>
      <c r="M849" s="44">
        <f t="shared" ca="1" si="405"/>
        <v>1.3446075358955027</v>
      </c>
      <c r="N849" s="44">
        <f t="shared" ca="1" si="406"/>
        <v>1.3445275358955027</v>
      </c>
      <c r="O849" s="108">
        <f t="shared" ca="1" si="381"/>
        <v>0.17963196731888922</v>
      </c>
      <c r="P849" s="102">
        <f t="shared" ca="1" si="382"/>
        <v>7.75456692787973</v>
      </c>
      <c r="Q849" s="102">
        <f t="shared" ca="1" si="383"/>
        <v>0.29246348788351495</v>
      </c>
      <c r="R849" s="120">
        <f t="shared" ca="1" si="401"/>
        <v>1</v>
      </c>
      <c r="S849" s="54">
        <f t="shared" ca="1" si="402"/>
        <v>0</v>
      </c>
      <c r="T849" s="5" t="str">
        <f t="shared" ca="1" si="384"/>
        <v/>
      </c>
      <c r="U849" s="152" t="str">
        <f t="shared" ca="1" si="385"/>
        <v/>
      </c>
      <c r="V849" s="152" t="str">
        <f t="shared" ca="1" si="386"/>
        <v/>
      </c>
      <c r="W849" s="153" t="str">
        <f t="shared" ca="1" si="387"/>
        <v/>
      </c>
      <c r="X849" s="153" t="str">
        <f t="shared" ca="1" si="388"/>
        <v/>
      </c>
      <c r="Y849" s="153" t="str">
        <f t="shared" ca="1" si="389"/>
        <v/>
      </c>
      <c r="Z849" s="153" t="str">
        <f t="shared" ca="1" si="390"/>
        <v/>
      </c>
      <c r="AA849" s="152" t="str">
        <f t="shared" ca="1" si="391"/>
        <v/>
      </c>
      <c r="AB849" s="152" t="str">
        <f t="shared" ca="1" si="392"/>
        <v/>
      </c>
      <c r="AC849" s="154" t="str">
        <f t="shared" ca="1" si="393"/>
        <v/>
      </c>
      <c r="AD849" s="154" t="str">
        <f t="shared" ca="1" si="394"/>
        <v/>
      </c>
      <c r="AE849" s="3">
        <f t="shared" ca="1" si="395"/>
        <v>0</v>
      </c>
      <c r="AF849" s="3">
        <f t="shared" ca="1" si="396"/>
        <v>0</v>
      </c>
      <c r="AG849" s="3" t="str">
        <f t="shared" ca="1" si="403"/>
        <v/>
      </c>
      <c r="AH849" s="4" t="str">
        <f t="shared" ca="1" si="397"/>
        <v/>
      </c>
      <c r="AI849" s="75">
        <f t="shared" ca="1" si="398"/>
        <v>-81.180141999199762</v>
      </c>
      <c r="AJ849" s="75">
        <f t="shared" ca="1" si="399"/>
        <v>-81.180141999199762</v>
      </c>
    </row>
    <row r="850" spans="1:36" ht="14.25">
      <c r="A850" s="41">
        <f t="shared" si="400"/>
        <v>784</v>
      </c>
      <c r="B850" s="150">
        <f ca="1">IF(ISNUMBER(A850),INDEX('MetaTrader Import'!$H$13:$J$5893,TRUNC(((A850-$A$39+1)-1)/3)+1,MOD((A850-$A$39+1)-1,3)+1),"")</f>
        <v>0</v>
      </c>
      <c r="C850" s="43">
        <f t="shared" ca="1" si="377"/>
        <v>22.963024522409299</v>
      </c>
      <c r="D850" s="43">
        <f t="shared" ca="1" si="378"/>
        <v>-2.8655170346227945</v>
      </c>
      <c r="E850" s="43">
        <f t="shared" ca="1" si="379"/>
        <v>20.097507487786505</v>
      </c>
      <c r="F850" s="43">
        <f t="shared" ca="1" si="380"/>
        <v>2.0097507487786506</v>
      </c>
      <c r="G850" s="43">
        <f>IF(A850&lt;&gt;"",IF(A850&lt;Data!$G$11*0.25,$C$13/$G$32,IF(A850&gt;Data!$G$11*0.25,$C$13,$C$13*10)),"")</f>
        <v>2</v>
      </c>
      <c r="H850" s="43">
        <f>IF(A850&lt;&gt;"",IF(Data!$G$9="constant",$C$13,IF(Data!$G$9="squeeze",G850,F850)),"")</f>
        <v>2</v>
      </c>
      <c r="I850" s="38">
        <f ca="1">IF(ISNUMBER(A850),NORMINV(RAND(),0,IF(AND(Data!$G$9="squeeze",A850&lt;Data!$G$11*0.25),$H$32,1)*$C$30*$C$13)*($C$14*$C$12),"")</f>
        <v>3.9452076088307555E-4</v>
      </c>
      <c r="J850" s="42">
        <f ca="1">IFERROR(IF(Data!$C$6="Real",B850,I850+J849+($C$14*$C$12)*(NORMINV(RAND(),$C$15,CHOOSE($G$13,$C$13,F850,G850)))),"")</f>
        <v>1.3450092536645804</v>
      </c>
      <c r="K850" s="88">
        <f>IF(ISNUMBER(A850), IF($G$16="fixed",$G$17,MIN(H850*Data!$C$7*$C$16*0.5,$C$17*Data!$C$7))*$C$12,"")</f>
        <v>8.0000000000000007E-5</v>
      </c>
      <c r="L850" s="42">
        <f t="shared" ca="1" si="404"/>
        <v>1.3450092536645804</v>
      </c>
      <c r="M850" s="44">
        <f t="shared" ca="1" si="405"/>
        <v>1.3450492536645804</v>
      </c>
      <c r="N850" s="44">
        <f t="shared" ca="1" si="406"/>
        <v>1.3449692536645803</v>
      </c>
      <c r="O850" s="108">
        <f t="shared" ca="1" si="381"/>
        <v>0.59569668258947972</v>
      </c>
      <c r="P850" s="102">
        <f t="shared" ca="1" si="382"/>
        <v>6.8948439588962405</v>
      </c>
      <c r="Q850" s="102">
        <f t="shared" ca="1" si="383"/>
        <v>7.8713219878207424E-2</v>
      </c>
      <c r="R850" s="120">
        <f t="shared" ca="1" si="401"/>
        <v>1</v>
      </c>
      <c r="S850" s="54">
        <f t="shared" ca="1" si="402"/>
        <v>0</v>
      </c>
      <c r="T850" s="5" t="str">
        <f t="shared" ca="1" si="384"/>
        <v/>
      </c>
      <c r="U850" s="152" t="str">
        <f t="shared" ca="1" si="385"/>
        <v/>
      </c>
      <c r="V850" s="152" t="str">
        <f t="shared" ca="1" si="386"/>
        <v/>
      </c>
      <c r="W850" s="153" t="str">
        <f t="shared" ca="1" si="387"/>
        <v/>
      </c>
      <c r="X850" s="153" t="str">
        <f t="shared" ca="1" si="388"/>
        <v/>
      </c>
      <c r="Y850" s="153" t="str">
        <f t="shared" ca="1" si="389"/>
        <v/>
      </c>
      <c r="Z850" s="153" t="str">
        <f t="shared" ca="1" si="390"/>
        <v/>
      </c>
      <c r="AA850" s="152" t="str">
        <f t="shared" ca="1" si="391"/>
        <v/>
      </c>
      <c r="AB850" s="152" t="str">
        <f t="shared" ca="1" si="392"/>
        <v/>
      </c>
      <c r="AC850" s="154" t="str">
        <f t="shared" ca="1" si="393"/>
        <v/>
      </c>
      <c r="AD850" s="154" t="str">
        <f t="shared" ca="1" si="394"/>
        <v/>
      </c>
      <c r="AE850" s="3">
        <f t="shared" ca="1" si="395"/>
        <v>0</v>
      </c>
      <c r="AF850" s="3">
        <f t="shared" ca="1" si="396"/>
        <v>0</v>
      </c>
      <c r="AG850" s="3" t="str">
        <f t="shared" ca="1" si="403"/>
        <v/>
      </c>
      <c r="AH850" s="4" t="str">
        <f t="shared" ca="1" si="397"/>
        <v/>
      </c>
      <c r="AI850" s="75">
        <f t="shared" ca="1" si="398"/>
        <v>-81.180141999199762</v>
      </c>
      <c r="AJ850" s="75">
        <f t="shared" ca="1" si="399"/>
        <v>-81.180141999199762</v>
      </c>
    </row>
    <row r="851" spans="1:36" ht="14.25">
      <c r="A851" s="41">
        <f t="shared" si="400"/>
        <v>785</v>
      </c>
      <c r="B851" s="150">
        <f ca="1">IF(ISNUMBER(A851),INDEX('MetaTrader Import'!$H$13:$J$5893,TRUNC(((A851-$A$39+1)-1)/3)+1,MOD((A851-$A$39+1)-1,3)+1),"")</f>
        <v>0</v>
      </c>
      <c r="C851" s="43">
        <f t="shared" ca="1" si="377"/>
        <v>20.097507487786505</v>
      </c>
      <c r="D851" s="43">
        <f t="shared" ca="1" si="378"/>
        <v>-1.0480954765860024</v>
      </c>
      <c r="E851" s="43">
        <f t="shared" ca="1" si="379"/>
        <v>19.049412011200502</v>
      </c>
      <c r="F851" s="43">
        <f t="shared" ca="1" si="380"/>
        <v>1.9049412011200502</v>
      </c>
      <c r="G851" s="43">
        <f>IF(A851&lt;&gt;"",IF(A851&lt;Data!$G$11*0.25,$C$13/$G$32,IF(A851&gt;Data!$G$11*0.25,$C$13,$C$13*10)),"")</f>
        <v>2</v>
      </c>
      <c r="H851" s="43">
        <f>IF(A851&lt;&gt;"",IF(Data!$G$9="constant",$C$13,IF(Data!$G$9="squeeze",G851,F851)),"")</f>
        <v>2</v>
      </c>
      <c r="I851" s="38">
        <f ca="1">IF(ISNUMBER(A851),NORMINV(RAND(),0,IF(AND(Data!$G$9="squeeze",A851&lt;Data!$G$11*0.25),$H$32,1)*$C$30*$C$13)*($C$14*$C$12),"")</f>
        <v>-4.1964584238274018E-4</v>
      </c>
      <c r="J851" s="42">
        <f ca="1">IFERROR(IF(Data!$C$6="Real",B851,I851+J850+($C$14*$C$12)*(NORMINV(RAND(),$C$15,CHOOSE($G$13,$C$13,F851,G851)))),"")</f>
        <v>1.3443886391454347</v>
      </c>
      <c r="K851" s="88">
        <f>IF(ISNUMBER(A851), IF($G$16="fixed",$G$17,MIN(H851*Data!$C$7*$C$16*0.5,$C$17*Data!$C$7))*$C$12,"")</f>
        <v>8.0000000000000007E-5</v>
      </c>
      <c r="L851" s="42">
        <f t="shared" ca="1" si="404"/>
        <v>1.3443886391454347</v>
      </c>
      <c r="M851" s="44">
        <f t="shared" ca="1" si="405"/>
        <v>1.3444286391454348</v>
      </c>
      <c r="N851" s="44">
        <f t="shared" ca="1" si="406"/>
        <v>1.3443486391454347</v>
      </c>
      <c r="O851" s="108">
        <f t="shared" ca="1" si="381"/>
        <v>0.63041992447846307</v>
      </c>
      <c r="P851" s="102">
        <f t="shared" ca="1" si="382"/>
        <v>6.8394116041536659</v>
      </c>
      <c r="Q851" s="102">
        <f t="shared" ca="1" si="383"/>
        <v>-0.10721268421429497</v>
      </c>
      <c r="R851" s="120">
        <f t="shared" ca="1" si="401"/>
        <v>1</v>
      </c>
      <c r="S851" s="54">
        <f t="shared" ca="1" si="402"/>
        <v>0</v>
      </c>
      <c r="T851" s="5" t="str">
        <f t="shared" ca="1" si="384"/>
        <v/>
      </c>
      <c r="U851" s="152" t="str">
        <f t="shared" ca="1" si="385"/>
        <v/>
      </c>
      <c r="V851" s="152" t="str">
        <f t="shared" ca="1" si="386"/>
        <v/>
      </c>
      <c r="W851" s="153" t="str">
        <f t="shared" ca="1" si="387"/>
        <v/>
      </c>
      <c r="X851" s="153" t="str">
        <f t="shared" ca="1" si="388"/>
        <v/>
      </c>
      <c r="Y851" s="153" t="str">
        <f t="shared" ca="1" si="389"/>
        <v/>
      </c>
      <c r="Z851" s="153" t="str">
        <f t="shared" ca="1" si="390"/>
        <v/>
      </c>
      <c r="AA851" s="152" t="str">
        <f t="shared" ca="1" si="391"/>
        <v/>
      </c>
      <c r="AB851" s="152" t="str">
        <f t="shared" ca="1" si="392"/>
        <v/>
      </c>
      <c r="AC851" s="154" t="str">
        <f t="shared" ca="1" si="393"/>
        <v/>
      </c>
      <c r="AD851" s="154" t="str">
        <f t="shared" ca="1" si="394"/>
        <v/>
      </c>
      <c r="AE851" s="3">
        <f t="shared" ca="1" si="395"/>
        <v>0</v>
      </c>
      <c r="AF851" s="3">
        <f t="shared" ca="1" si="396"/>
        <v>0</v>
      </c>
      <c r="AG851" s="3" t="str">
        <f t="shared" ca="1" si="403"/>
        <v/>
      </c>
      <c r="AH851" s="4" t="str">
        <f t="shared" ca="1" si="397"/>
        <v/>
      </c>
      <c r="AI851" s="75">
        <f t="shared" ca="1" si="398"/>
        <v>-81.180141999199762</v>
      </c>
      <c r="AJ851" s="75">
        <f t="shared" ca="1" si="399"/>
        <v>-81.180141999199762</v>
      </c>
    </row>
    <row r="852" spans="1:36" ht="14.25">
      <c r="A852" s="41">
        <f t="shared" si="400"/>
        <v>786</v>
      </c>
      <c r="B852" s="150">
        <f>IF(ISNUMBER(A852),INDEX('MetaTrader Import'!$H$13:$J$5893,TRUNC(((A852-$A$39+1)-1)/3)+1,MOD((A852-$A$39+1)-1,3)+1),"")</f>
        <v>0</v>
      </c>
      <c r="C852" s="43">
        <f t="shared" ca="1" si="377"/>
        <v>19.049412011200502</v>
      </c>
      <c r="D852" s="43">
        <f t="shared" ca="1" si="378"/>
        <v>1.8603504751717641</v>
      </c>
      <c r="E852" s="43">
        <f t="shared" ca="1" si="379"/>
        <v>20.909762486372266</v>
      </c>
      <c r="F852" s="43">
        <f t="shared" ca="1" si="380"/>
        <v>2.0909762486372268</v>
      </c>
      <c r="G852" s="43">
        <f>IF(A852&lt;&gt;"",IF(A852&lt;Data!$G$11*0.25,$C$13/$G$32,IF(A852&gt;Data!$G$11*0.25,$C$13,$C$13*10)),"")</f>
        <v>2</v>
      </c>
      <c r="H852" s="43">
        <f>IF(A852&lt;&gt;"",IF(Data!$G$9="constant",$C$13,IF(Data!$G$9="squeeze",G852,F852)),"")</f>
        <v>2</v>
      </c>
      <c r="I852" s="38">
        <f ca="1">IF(ISNUMBER(A852),NORMINV(RAND(),0,IF(AND(Data!$G$9="squeeze",A852&lt;Data!$G$11*0.25),$H$32,1)*$C$30*$C$13)*($C$14*$C$12),"")</f>
        <v>-3.2872943270172481E-4</v>
      </c>
      <c r="J852" s="42">
        <f ca="1">IFERROR(IF(Data!$C$6="Real",B852,I852+J851+($C$14*$C$12)*(NORMINV(RAND(),$C$15,CHOOSE($G$13,$C$13,F852,G852)))),"")</f>
        <v>1.3441301574569156</v>
      </c>
      <c r="K852" s="88">
        <f>IF(ISNUMBER(A852), IF($G$16="fixed",$G$17,MIN(H852*Data!$C$7*$C$16*0.5,$C$17*Data!$C$7))*$C$12,"")</f>
        <v>8.0000000000000007E-5</v>
      </c>
      <c r="L852" s="42">
        <f t="shared" ca="1" si="404"/>
        <v>1.3441301574569156</v>
      </c>
      <c r="M852" s="44">
        <f t="shared" ca="1" si="405"/>
        <v>1.3441701574569156</v>
      </c>
      <c r="N852" s="44">
        <f t="shared" ca="1" si="406"/>
        <v>1.3440901574569155</v>
      </c>
      <c r="O852" s="108">
        <f t="shared" ca="1" si="381"/>
        <v>0.62398203308707989</v>
      </c>
      <c r="P852" s="102">
        <f t="shared" ca="1" si="382"/>
        <v>6.8527025196114542</v>
      </c>
      <c r="Q852" s="102">
        <f t="shared" ca="1" si="383"/>
        <v>-0.29504513701274904</v>
      </c>
      <c r="R852" s="120">
        <f t="shared" ca="1" si="401"/>
        <v>1</v>
      </c>
      <c r="S852" s="54">
        <f t="shared" ca="1" si="402"/>
        <v>0</v>
      </c>
      <c r="T852" s="5" t="str">
        <f t="shared" ca="1" si="384"/>
        <v/>
      </c>
      <c r="U852" s="152" t="str">
        <f t="shared" ca="1" si="385"/>
        <v/>
      </c>
      <c r="V852" s="152" t="str">
        <f t="shared" ca="1" si="386"/>
        <v/>
      </c>
      <c r="W852" s="153" t="str">
        <f t="shared" ca="1" si="387"/>
        <v/>
      </c>
      <c r="X852" s="153" t="str">
        <f t="shared" ca="1" si="388"/>
        <v/>
      </c>
      <c r="Y852" s="153" t="str">
        <f t="shared" ca="1" si="389"/>
        <v/>
      </c>
      <c r="Z852" s="153" t="str">
        <f t="shared" ca="1" si="390"/>
        <v/>
      </c>
      <c r="AA852" s="152" t="str">
        <f t="shared" ca="1" si="391"/>
        <v/>
      </c>
      <c r="AB852" s="152" t="str">
        <f t="shared" ca="1" si="392"/>
        <v/>
      </c>
      <c r="AC852" s="154" t="str">
        <f t="shared" ca="1" si="393"/>
        <v/>
      </c>
      <c r="AD852" s="154" t="str">
        <f t="shared" ca="1" si="394"/>
        <v/>
      </c>
      <c r="AE852" s="3">
        <f t="shared" ca="1" si="395"/>
        <v>0</v>
      </c>
      <c r="AF852" s="3">
        <f t="shared" ca="1" si="396"/>
        <v>0</v>
      </c>
      <c r="AG852" s="3" t="str">
        <f t="shared" ca="1" si="403"/>
        <v/>
      </c>
      <c r="AH852" s="4" t="str">
        <f t="shared" ca="1" si="397"/>
        <v/>
      </c>
      <c r="AI852" s="75">
        <f t="shared" ca="1" si="398"/>
        <v>-81.180141999199762</v>
      </c>
      <c r="AJ852" s="75">
        <f t="shared" ca="1" si="399"/>
        <v>-81.180141999199762</v>
      </c>
    </row>
    <row r="853" spans="1:36" ht="14.25">
      <c r="A853" s="41">
        <f t="shared" si="400"/>
        <v>787</v>
      </c>
      <c r="B853" s="150">
        <f ca="1">IF(ISNUMBER(A853),INDEX('MetaTrader Import'!$H$13:$J$5893,TRUNC(((A853-$A$39+1)-1)/3)+1,MOD((A853-$A$39+1)-1,3)+1),"")</f>
        <v>0</v>
      </c>
      <c r="C853" s="43">
        <f t="shared" ca="1" si="377"/>
        <v>20.909762486372266</v>
      </c>
      <c r="D853" s="43">
        <f t="shared" ca="1" si="378"/>
        <v>-0.44113615897892994</v>
      </c>
      <c r="E853" s="43">
        <f t="shared" ca="1" si="379"/>
        <v>20.468626327393334</v>
      </c>
      <c r="F853" s="43">
        <f t="shared" ca="1" si="380"/>
        <v>2.0468626327393333</v>
      </c>
      <c r="G853" s="43">
        <f>IF(A853&lt;&gt;"",IF(A853&lt;Data!$G$11*0.25,$C$13/$G$32,IF(A853&gt;Data!$G$11*0.25,$C$13,$C$13*10)),"")</f>
        <v>2</v>
      </c>
      <c r="H853" s="43">
        <f>IF(A853&lt;&gt;"",IF(Data!$G$9="constant",$C$13,IF(Data!$G$9="squeeze",G853,F853)),"")</f>
        <v>2</v>
      </c>
      <c r="I853" s="38">
        <f ca="1">IF(ISNUMBER(A853),NORMINV(RAND(),0,IF(AND(Data!$G$9="squeeze",A853&lt;Data!$G$11*0.25),$H$32,1)*$C$30*$C$13)*($C$14*$C$12),"")</f>
        <v>4.216394872084335E-4</v>
      </c>
      <c r="J853" s="42">
        <f ca="1">IFERROR(IF(Data!$C$6="Real",B853,I853+J852+($C$14*$C$12)*(NORMINV(RAND(),$C$15,CHOOSE($G$13,$C$13,F853,G853)))),"")</f>
        <v>1.3440758847112471</v>
      </c>
      <c r="K853" s="88">
        <f>IF(ISNUMBER(A853), IF($G$16="fixed",$G$17,MIN(H853*Data!$C$7*$C$16*0.5,$C$17*Data!$C$7))*$C$12,"")</f>
        <v>8.0000000000000007E-5</v>
      </c>
      <c r="L853" s="42">
        <f t="shared" ca="1" si="404"/>
        <v>1.3440758847112471</v>
      </c>
      <c r="M853" s="44">
        <f t="shared" ca="1" si="405"/>
        <v>1.3441158847112471</v>
      </c>
      <c r="N853" s="44">
        <f t="shared" ca="1" si="406"/>
        <v>1.344035884711247</v>
      </c>
      <c r="O853" s="108">
        <f t="shared" ca="1" si="381"/>
        <v>0.42308729851667626</v>
      </c>
      <c r="P853" s="102">
        <f t="shared" ca="1" si="382"/>
        <v>6.9876652583807468</v>
      </c>
      <c r="Q853" s="102">
        <f t="shared" ca="1" si="383"/>
        <v>-0.43192943133747702</v>
      </c>
      <c r="R853" s="120">
        <f t="shared" ca="1" si="401"/>
        <v>1</v>
      </c>
      <c r="S853" s="54">
        <f t="shared" ca="1" si="402"/>
        <v>0</v>
      </c>
      <c r="T853" s="5" t="str">
        <f t="shared" ca="1" si="384"/>
        <v/>
      </c>
      <c r="U853" s="152" t="str">
        <f t="shared" ca="1" si="385"/>
        <v/>
      </c>
      <c r="V853" s="152" t="str">
        <f t="shared" ca="1" si="386"/>
        <v/>
      </c>
      <c r="W853" s="153" t="str">
        <f t="shared" ca="1" si="387"/>
        <v/>
      </c>
      <c r="X853" s="153" t="str">
        <f t="shared" ca="1" si="388"/>
        <v/>
      </c>
      <c r="Y853" s="153" t="str">
        <f t="shared" ca="1" si="389"/>
        <v/>
      </c>
      <c r="Z853" s="153" t="str">
        <f t="shared" ca="1" si="390"/>
        <v/>
      </c>
      <c r="AA853" s="152" t="str">
        <f t="shared" ca="1" si="391"/>
        <v/>
      </c>
      <c r="AB853" s="152" t="str">
        <f t="shared" ca="1" si="392"/>
        <v/>
      </c>
      <c r="AC853" s="154" t="str">
        <f t="shared" ca="1" si="393"/>
        <v/>
      </c>
      <c r="AD853" s="154" t="str">
        <f t="shared" ca="1" si="394"/>
        <v/>
      </c>
      <c r="AE853" s="3">
        <f t="shared" ca="1" si="395"/>
        <v>0</v>
      </c>
      <c r="AF853" s="3">
        <f t="shared" ca="1" si="396"/>
        <v>0</v>
      </c>
      <c r="AG853" s="3" t="str">
        <f t="shared" ca="1" si="403"/>
        <v/>
      </c>
      <c r="AH853" s="4" t="str">
        <f t="shared" ca="1" si="397"/>
        <v/>
      </c>
      <c r="AI853" s="75">
        <f t="shared" ca="1" si="398"/>
        <v>-81.180141999199762</v>
      </c>
      <c r="AJ853" s="75">
        <f t="shared" ca="1" si="399"/>
        <v>-81.180141999199762</v>
      </c>
    </row>
    <row r="854" spans="1:36" ht="14.25">
      <c r="A854" s="41">
        <f t="shared" si="400"/>
        <v>788</v>
      </c>
      <c r="B854" s="150">
        <f ca="1">IF(ISNUMBER(A854),INDEX('MetaTrader Import'!$H$13:$J$5893,TRUNC(((A854-$A$39+1)-1)/3)+1,MOD((A854-$A$39+1)-1,3)+1),"")</f>
        <v>0</v>
      </c>
      <c r="C854" s="43">
        <f t="shared" ca="1" si="377"/>
        <v>20.468626327393334</v>
      </c>
      <c r="D854" s="43">
        <f t="shared" ca="1" si="378"/>
        <v>-1.3741161415434344</v>
      </c>
      <c r="E854" s="43">
        <f t="shared" ca="1" si="379"/>
        <v>19.094510185849899</v>
      </c>
      <c r="F854" s="43">
        <f t="shared" ca="1" si="380"/>
        <v>1.9094510185849898</v>
      </c>
      <c r="G854" s="43">
        <f>IF(A854&lt;&gt;"",IF(A854&lt;Data!$G$11*0.25,$C$13/$G$32,IF(A854&gt;Data!$G$11*0.25,$C$13,$C$13*10)),"")</f>
        <v>2</v>
      </c>
      <c r="H854" s="43">
        <f>IF(A854&lt;&gt;"",IF(Data!$G$9="constant",$C$13,IF(Data!$G$9="squeeze",G854,F854)),"")</f>
        <v>2</v>
      </c>
      <c r="I854" s="38">
        <f ca="1">IF(ISNUMBER(A854),NORMINV(RAND(),0,IF(AND(Data!$G$9="squeeze",A854&lt;Data!$G$11*0.25),$H$32,1)*$C$30*$C$13)*($C$14*$C$12),"")</f>
        <v>-3.0609625122354257E-4</v>
      </c>
      <c r="J854" s="42">
        <f ca="1">IFERROR(IF(Data!$C$6="Real",B854,I854+J853+($C$14*$C$12)*(NORMINV(RAND(),$C$15,CHOOSE($G$13,$C$13,F854,G854)))),"")</f>
        <v>1.343699327748858</v>
      </c>
      <c r="K854" s="88">
        <f>IF(ISNUMBER(A854), IF($G$16="fixed",$G$17,MIN(H854*Data!$C$7*$C$16*0.5,$C$17*Data!$C$7))*$C$12,"")</f>
        <v>8.0000000000000007E-5</v>
      </c>
      <c r="L854" s="42">
        <f t="shared" ca="1" si="404"/>
        <v>1.343699327748858</v>
      </c>
      <c r="M854" s="44">
        <f t="shared" ca="1" si="405"/>
        <v>1.3437393277488581</v>
      </c>
      <c r="N854" s="44">
        <f t="shared" ca="1" si="406"/>
        <v>1.343659327748858</v>
      </c>
      <c r="O854" s="108">
        <f t="shared" ca="1" si="381"/>
        <v>-1.1945853094663672E-2</v>
      </c>
      <c r="P854" s="102">
        <f t="shared" ca="1" si="382"/>
        <v>7.1449848489571073</v>
      </c>
      <c r="Q854" s="102">
        <f t="shared" ca="1" si="383"/>
        <v>-0.50245790822520764</v>
      </c>
      <c r="R854" s="120">
        <f t="shared" ca="1" si="401"/>
        <v>1</v>
      </c>
      <c r="S854" s="54">
        <f t="shared" ca="1" si="402"/>
        <v>0</v>
      </c>
      <c r="T854" s="5" t="str">
        <f t="shared" ca="1" si="384"/>
        <v/>
      </c>
      <c r="U854" s="152" t="str">
        <f t="shared" ca="1" si="385"/>
        <v/>
      </c>
      <c r="V854" s="152" t="str">
        <f t="shared" ca="1" si="386"/>
        <v/>
      </c>
      <c r="W854" s="153" t="str">
        <f t="shared" ca="1" si="387"/>
        <v/>
      </c>
      <c r="X854" s="153" t="str">
        <f t="shared" ca="1" si="388"/>
        <v/>
      </c>
      <c r="Y854" s="153" t="str">
        <f t="shared" ca="1" si="389"/>
        <v/>
      </c>
      <c r="Z854" s="153" t="str">
        <f t="shared" ca="1" si="390"/>
        <v/>
      </c>
      <c r="AA854" s="152" t="str">
        <f t="shared" ca="1" si="391"/>
        <v/>
      </c>
      <c r="AB854" s="152" t="str">
        <f t="shared" ca="1" si="392"/>
        <v/>
      </c>
      <c r="AC854" s="154" t="str">
        <f t="shared" ca="1" si="393"/>
        <v/>
      </c>
      <c r="AD854" s="154" t="str">
        <f t="shared" ca="1" si="394"/>
        <v/>
      </c>
      <c r="AE854" s="3">
        <f t="shared" ca="1" si="395"/>
        <v>0</v>
      </c>
      <c r="AF854" s="3">
        <f t="shared" ca="1" si="396"/>
        <v>0</v>
      </c>
      <c r="AG854" s="3" t="str">
        <f t="shared" ca="1" si="403"/>
        <v/>
      </c>
      <c r="AH854" s="4" t="str">
        <f t="shared" ca="1" si="397"/>
        <v/>
      </c>
      <c r="AI854" s="75">
        <f t="shared" ca="1" si="398"/>
        <v>-81.180141999199762</v>
      </c>
      <c r="AJ854" s="75">
        <f t="shared" ca="1" si="399"/>
        <v>-81.180141999199762</v>
      </c>
    </row>
    <row r="855" spans="1:36" ht="14.25">
      <c r="A855" s="41">
        <f t="shared" si="400"/>
        <v>789</v>
      </c>
      <c r="B855" s="150">
        <f>IF(ISNUMBER(A855),INDEX('MetaTrader Import'!$H$13:$J$5893,TRUNC(((A855-$A$39+1)-1)/3)+1,MOD((A855-$A$39+1)-1,3)+1),"")</f>
        <v>0</v>
      </c>
      <c r="C855" s="43">
        <f t="shared" ca="1" si="377"/>
        <v>19.094510185849899</v>
      </c>
      <c r="D855" s="43">
        <f t="shared" ca="1" si="378"/>
        <v>1.015243473032327</v>
      </c>
      <c r="E855" s="43">
        <f t="shared" ca="1" si="379"/>
        <v>20.109753658882227</v>
      </c>
      <c r="F855" s="43">
        <f t="shared" ca="1" si="380"/>
        <v>2.0109753658882226</v>
      </c>
      <c r="G855" s="43">
        <f>IF(A855&lt;&gt;"",IF(A855&lt;Data!$G$11*0.25,$C$13/$G$32,IF(A855&gt;Data!$G$11*0.25,$C$13,$C$13*10)),"")</f>
        <v>2</v>
      </c>
      <c r="H855" s="43">
        <f>IF(A855&lt;&gt;"",IF(Data!$G$9="constant",$C$13,IF(Data!$G$9="squeeze",G855,F855)),"")</f>
        <v>2</v>
      </c>
      <c r="I855" s="38">
        <f ca="1">IF(ISNUMBER(A855),NORMINV(RAND(),0,IF(AND(Data!$G$9="squeeze",A855&lt;Data!$G$11*0.25),$H$32,1)*$C$30*$C$13)*($C$14*$C$12),"")</f>
        <v>8.218931984788413E-4</v>
      </c>
      <c r="J855" s="42">
        <f ca="1">IFERROR(IF(Data!$C$6="Real",B855,I855+J854+($C$14*$C$12)*(NORMINV(RAND(),$C$15,CHOOSE($G$13,$C$13,F855,G855)))),"")</f>
        <v>1.3444752160543589</v>
      </c>
      <c r="K855" s="88">
        <f>IF(ISNUMBER(A855), IF($G$16="fixed",$G$17,MIN(H855*Data!$C$7*$C$16*0.5,$C$17*Data!$C$7))*$C$12,"")</f>
        <v>8.0000000000000007E-5</v>
      </c>
      <c r="L855" s="42">
        <f t="shared" ca="1" si="404"/>
        <v>1.3444752160543589</v>
      </c>
      <c r="M855" s="44">
        <f t="shared" ca="1" si="405"/>
        <v>1.344515216054359</v>
      </c>
      <c r="N855" s="44">
        <f t="shared" ca="1" si="406"/>
        <v>1.3444352160543589</v>
      </c>
      <c r="O855" s="108">
        <f t="shared" ca="1" si="381"/>
        <v>-0.26160122893037485</v>
      </c>
      <c r="P855" s="102">
        <f t="shared" ca="1" si="382"/>
        <v>6.8411641474842044</v>
      </c>
      <c r="Q855" s="102">
        <f t="shared" ca="1" si="383"/>
        <v>-0.52615324754837778</v>
      </c>
      <c r="R855" s="120">
        <f t="shared" ca="1" si="401"/>
        <v>1</v>
      </c>
      <c r="S855" s="54">
        <f t="shared" ca="1" si="402"/>
        <v>0</v>
      </c>
      <c r="T855" s="5" t="str">
        <f t="shared" ca="1" si="384"/>
        <v/>
      </c>
      <c r="U855" s="152" t="str">
        <f t="shared" ca="1" si="385"/>
        <v/>
      </c>
      <c r="V855" s="152" t="str">
        <f t="shared" ca="1" si="386"/>
        <v/>
      </c>
      <c r="W855" s="153" t="str">
        <f t="shared" ca="1" si="387"/>
        <v/>
      </c>
      <c r="X855" s="153" t="str">
        <f t="shared" ca="1" si="388"/>
        <v/>
      </c>
      <c r="Y855" s="153" t="str">
        <f t="shared" ca="1" si="389"/>
        <v/>
      </c>
      <c r="Z855" s="153" t="str">
        <f t="shared" ca="1" si="390"/>
        <v/>
      </c>
      <c r="AA855" s="152" t="str">
        <f t="shared" ca="1" si="391"/>
        <v/>
      </c>
      <c r="AB855" s="152" t="str">
        <f t="shared" ca="1" si="392"/>
        <v/>
      </c>
      <c r="AC855" s="154" t="str">
        <f t="shared" ca="1" si="393"/>
        <v/>
      </c>
      <c r="AD855" s="154" t="str">
        <f t="shared" ca="1" si="394"/>
        <v/>
      </c>
      <c r="AE855" s="3">
        <f t="shared" ca="1" si="395"/>
        <v>0</v>
      </c>
      <c r="AF855" s="3">
        <f t="shared" ca="1" si="396"/>
        <v>0</v>
      </c>
      <c r="AG855" s="3" t="str">
        <f t="shared" ca="1" si="403"/>
        <v/>
      </c>
      <c r="AH855" s="4" t="str">
        <f t="shared" ca="1" si="397"/>
        <v/>
      </c>
      <c r="AI855" s="75">
        <f t="shared" ca="1" si="398"/>
        <v>-81.180141999199762</v>
      </c>
      <c r="AJ855" s="75">
        <f t="shared" ca="1" si="399"/>
        <v>-81.180141999199762</v>
      </c>
    </row>
    <row r="856" spans="1:36" ht="14.25">
      <c r="A856" s="41">
        <f t="shared" si="400"/>
        <v>790</v>
      </c>
      <c r="B856" s="150">
        <f ca="1">IF(ISNUMBER(A856),INDEX('MetaTrader Import'!$H$13:$J$5893,TRUNC(((A856-$A$39+1)-1)/3)+1,MOD((A856-$A$39+1)-1,3)+1),"")</f>
        <v>0</v>
      </c>
      <c r="C856" s="43">
        <f t="shared" ca="1" si="377"/>
        <v>20.109753658882227</v>
      </c>
      <c r="D856" s="43">
        <f t="shared" ca="1" si="378"/>
        <v>-1.7873908693746245</v>
      </c>
      <c r="E856" s="43">
        <f t="shared" ca="1" si="379"/>
        <v>18.322362789507601</v>
      </c>
      <c r="F856" s="43">
        <f t="shared" ca="1" si="380"/>
        <v>1.83223627895076</v>
      </c>
      <c r="G856" s="43">
        <f>IF(A856&lt;&gt;"",IF(A856&lt;Data!$G$11*0.25,$C$13/$G$32,IF(A856&gt;Data!$G$11*0.25,$C$13,$C$13*10)),"")</f>
        <v>2</v>
      </c>
      <c r="H856" s="43">
        <f>IF(A856&lt;&gt;"",IF(Data!$G$9="constant",$C$13,IF(Data!$G$9="squeeze",G856,F856)),"")</f>
        <v>2</v>
      </c>
      <c r="I856" s="38">
        <f ca="1">IF(ISNUMBER(A856),NORMINV(RAND(),0,IF(AND(Data!$G$9="squeeze",A856&lt;Data!$G$11*0.25),$H$32,1)*$C$30*$C$13)*($C$14*$C$12),"")</f>
        <v>-2.157364709397247E-4</v>
      </c>
      <c r="J856" s="42">
        <f ca="1">IFERROR(IF(Data!$C$6="Real",B856,I856+J855+($C$14*$C$12)*(NORMINV(RAND(),$C$15,CHOOSE($G$13,$C$13,F856,G856)))),"")</f>
        <v>1.3446853413772102</v>
      </c>
      <c r="K856" s="88">
        <f>IF(ISNUMBER(A856), IF($G$16="fixed",$G$17,MIN(H856*Data!$C$7*$C$16*0.5,$C$17*Data!$C$7))*$C$12,"")</f>
        <v>8.0000000000000007E-5</v>
      </c>
      <c r="L856" s="42">
        <f t="shared" ca="1" si="404"/>
        <v>1.3446853413772102</v>
      </c>
      <c r="M856" s="44">
        <f t="shared" ca="1" si="405"/>
        <v>1.3447253413772102</v>
      </c>
      <c r="N856" s="44">
        <f t="shared" ca="1" si="406"/>
        <v>1.3446453413772101</v>
      </c>
      <c r="O856" s="108">
        <f t="shared" ca="1" si="381"/>
        <v>-0.51822674766151466</v>
      </c>
      <c r="P856" s="102">
        <f t="shared" ca="1" si="382"/>
        <v>6.3337568765753938</v>
      </c>
      <c r="Q856" s="102">
        <f t="shared" ca="1" si="383"/>
        <v>-0.51037693320785826</v>
      </c>
      <c r="R856" s="120">
        <f t="shared" ca="1" si="401"/>
        <v>1</v>
      </c>
      <c r="S856" s="54">
        <f t="shared" ca="1" si="402"/>
        <v>0</v>
      </c>
      <c r="T856" s="5" t="str">
        <f t="shared" ca="1" si="384"/>
        <v/>
      </c>
      <c r="U856" s="152" t="str">
        <f t="shared" ca="1" si="385"/>
        <v/>
      </c>
      <c r="V856" s="152" t="str">
        <f t="shared" ca="1" si="386"/>
        <v/>
      </c>
      <c r="W856" s="153" t="str">
        <f t="shared" ca="1" si="387"/>
        <v/>
      </c>
      <c r="X856" s="153" t="str">
        <f t="shared" ca="1" si="388"/>
        <v/>
      </c>
      <c r="Y856" s="153" t="str">
        <f t="shared" ca="1" si="389"/>
        <v/>
      </c>
      <c r="Z856" s="153" t="str">
        <f t="shared" ca="1" si="390"/>
        <v/>
      </c>
      <c r="AA856" s="152" t="str">
        <f t="shared" ca="1" si="391"/>
        <v/>
      </c>
      <c r="AB856" s="152" t="str">
        <f t="shared" ca="1" si="392"/>
        <v/>
      </c>
      <c r="AC856" s="154" t="str">
        <f t="shared" ca="1" si="393"/>
        <v/>
      </c>
      <c r="AD856" s="154" t="str">
        <f t="shared" ca="1" si="394"/>
        <v/>
      </c>
      <c r="AE856" s="3">
        <f t="shared" ca="1" si="395"/>
        <v>0</v>
      </c>
      <c r="AF856" s="3">
        <f t="shared" ca="1" si="396"/>
        <v>0</v>
      </c>
      <c r="AG856" s="3" t="str">
        <f t="shared" ca="1" si="403"/>
        <v/>
      </c>
      <c r="AH856" s="4" t="str">
        <f t="shared" ca="1" si="397"/>
        <v/>
      </c>
      <c r="AI856" s="75">
        <f t="shared" ca="1" si="398"/>
        <v>-81.180141999199762</v>
      </c>
      <c r="AJ856" s="75">
        <f t="shared" ca="1" si="399"/>
        <v>-81.180141999199762</v>
      </c>
    </row>
    <row r="857" spans="1:36" ht="14.25">
      <c r="A857" s="41">
        <f t="shared" si="400"/>
        <v>791</v>
      </c>
      <c r="B857" s="150">
        <f ca="1">IF(ISNUMBER(A857),INDEX('MetaTrader Import'!$H$13:$J$5893,TRUNC(((A857-$A$39+1)-1)/3)+1,MOD((A857-$A$39+1)-1,3)+1),"")</f>
        <v>0</v>
      </c>
      <c r="C857" s="43">
        <f t="shared" ca="1" si="377"/>
        <v>18.322362789507601</v>
      </c>
      <c r="D857" s="43">
        <f t="shared" ca="1" si="378"/>
        <v>-2.1822775477832792</v>
      </c>
      <c r="E857" s="43">
        <f t="shared" ca="1" si="379"/>
        <v>16.140085241724321</v>
      </c>
      <c r="F857" s="43">
        <f t="shared" ca="1" si="380"/>
        <v>1.6140085241724322</v>
      </c>
      <c r="G857" s="43">
        <f>IF(A857&lt;&gt;"",IF(A857&lt;Data!$G$11*0.25,$C$13/$G$32,IF(A857&gt;Data!$G$11*0.25,$C$13,$C$13*10)),"")</f>
        <v>2</v>
      </c>
      <c r="H857" s="43">
        <f>IF(A857&lt;&gt;"",IF(Data!$G$9="constant",$C$13,IF(Data!$G$9="squeeze",G857,F857)),"")</f>
        <v>2</v>
      </c>
      <c r="I857" s="38">
        <f ca="1">IF(ISNUMBER(A857),NORMINV(RAND(),0,IF(AND(Data!$G$9="squeeze",A857&lt;Data!$G$11*0.25),$H$32,1)*$C$30*$C$13)*($C$14*$C$12),"")</f>
        <v>1.5813435300879639E-4</v>
      </c>
      <c r="J857" s="42">
        <f ca="1">IFERROR(IF(Data!$C$6="Real",B857,I857+J856+($C$14*$C$12)*(NORMINV(RAND(),$C$15,CHOOSE($G$13,$C$13,F857,G857)))),"")</f>
        <v>1.3448587901080786</v>
      </c>
      <c r="K857" s="88">
        <f>IF(ISNUMBER(A857), IF($G$16="fixed",$G$17,MIN(H857*Data!$C$7*$C$16*0.5,$C$17*Data!$C$7))*$C$12,"")</f>
        <v>8.0000000000000007E-5</v>
      </c>
      <c r="L857" s="42">
        <f t="shared" ca="1" si="404"/>
        <v>1.3448587901080786</v>
      </c>
      <c r="M857" s="44">
        <f t="shared" ca="1" si="405"/>
        <v>1.3448987901080787</v>
      </c>
      <c r="N857" s="44">
        <f t="shared" ca="1" si="406"/>
        <v>1.3448187901080786</v>
      </c>
      <c r="O857" s="108">
        <f t="shared" ca="1" si="381"/>
        <v>-0.6357297371347318</v>
      </c>
      <c r="P857" s="102">
        <f t="shared" ca="1" si="382"/>
        <v>6.1599409130432852</v>
      </c>
      <c r="Q857" s="102">
        <f t="shared" ca="1" si="383"/>
        <v>-0.46519880290848753</v>
      </c>
      <c r="R857" s="120">
        <f t="shared" ca="1" si="401"/>
        <v>1</v>
      </c>
      <c r="S857" s="54">
        <f t="shared" ca="1" si="402"/>
        <v>0</v>
      </c>
      <c r="T857" s="5" t="str">
        <f t="shared" ca="1" si="384"/>
        <v/>
      </c>
      <c r="U857" s="152" t="str">
        <f t="shared" ca="1" si="385"/>
        <v/>
      </c>
      <c r="V857" s="152" t="str">
        <f t="shared" ca="1" si="386"/>
        <v/>
      </c>
      <c r="W857" s="153" t="str">
        <f t="shared" ca="1" si="387"/>
        <v/>
      </c>
      <c r="X857" s="153" t="str">
        <f t="shared" ca="1" si="388"/>
        <v/>
      </c>
      <c r="Y857" s="153" t="str">
        <f t="shared" ca="1" si="389"/>
        <v/>
      </c>
      <c r="Z857" s="153" t="str">
        <f t="shared" ca="1" si="390"/>
        <v/>
      </c>
      <c r="AA857" s="152" t="str">
        <f t="shared" ca="1" si="391"/>
        <v/>
      </c>
      <c r="AB857" s="152" t="str">
        <f t="shared" ca="1" si="392"/>
        <v/>
      </c>
      <c r="AC857" s="154" t="str">
        <f t="shared" ca="1" si="393"/>
        <v/>
      </c>
      <c r="AD857" s="154" t="str">
        <f t="shared" ca="1" si="394"/>
        <v/>
      </c>
      <c r="AE857" s="3">
        <f t="shared" ca="1" si="395"/>
        <v>0</v>
      </c>
      <c r="AF857" s="3">
        <f t="shared" ca="1" si="396"/>
        <v>0</v>
      </c>
      <c r="AG857" s="3" t="str">
        <f t="shared" ca="1" si="403"/>
        <v/>
      </c>
      <c r="AH857" s="4" t="str">
        <f t="shared" ca="1" si="397"/>
        <v/>
      </c>
      <c r="AI857" s="75">
        <f t="shared" ca="1" si="398"/>
        <v>-81.180141999199762</v>
      </c>
      <c r="AJ857" s="75">
        <f t="shared" ca="1" si="399"/>
        <v>-81.180141999199762</v>
      </c>
    </row>
    <row r="858" spans="1:36" ht="14.25">
      <c r="A858" s="41">
        <f t="shared" si="400"/>
        <v>792</v>
      </c>
      <c r="B858" s="150">
        <f>IF(ISNUMBER(A858),INDEX('MetaTrader Import'!$H$13:$J$5893,TRUNC(((A858-$A$39+1)-1)/3)+1,MOD((A858-$A$39+1)-1,3)+1),"")</f>
        <v>0</v>
      </c>
      <c r="C858" s="43">
        <f t="shared" ca="1" si="377"/>
        <v>16.140085241724321</v>
      </c>
      <c r="D858" s="43">
        <f t="shared" ca="1" si="378"/>
        <v>1.495545012939794</v>
      </c>
      <c r="E858" s="43">
        <f t="shared" ca="1" si="379"/>
        <v>17.635630254664115</v>
      </c>
      <c r="F858" s="43">
        <f t="shared" ca="1" si="380"/>
        <v>1.7635630254664114</v>
      </c>
      <c r="G858" s="43">
        <f>IF(A858&lt;&gt;"",IF(A858&lt;Data!$G$11*0.25,$C$13/$G$32,IF(A858&gt;Data!$G$11*0.25,$C$13,$C$13*10)),"")</f>
        <v>2</v>
      </c>
      <c r="H858" s="43">
        <f>IF(A858&lt;&gt;"",IF(Data!$G$9="constant",$C$13,IF(Data!$G$9="squeeze",G858,F858)),"")</f>
        <v>2</v>
      </c>
      <c r="I858" s="38">
        <f ca="1">IF(ISNUMBER(A858),NORMINV(RAND(),0,IF(AND(Data!$G$9="squeeze",A858&lt;Data!$G$11*0.25),$H$32,1)*$C$30*$C$13)*($C$14*$C$12),"")</f>
        <v>-4.1464037766641228E-4</v>
      </c>
      <c r="J858" s="42">
        <f ca="1">IFERROR(IF(Data!$C$6="Real",B858,I858+J857+($C$14*$C$12)*(NORMINV(RAND(),$C$15,CHOOSE($G$13,$C$13,F858,G858)))),"")</f>
        <v>1.3443562381119984</v>
      </c>
      <c r="K858" s="88">
        <f>IF(ISNUMBER(A858), IF($G$16="fixed",$G$17,MIN(H858*Data!$C$7*$C$16*0.5,$C$17*Data!$C$7))*$C$12,"")</f>
        <v>8.0000000000000007E-5</v>
      </c>
      <c r="L858" s="42">
        <f t="shared" ca="1" si="404"/>
        <v>1.3443562381119984</v>
      </c>
      <c r="M858" s="44">
        <f t="shared" ca="1" si="405"/>
        <v>1.3443962381119985</v>
      </c>
      <c r="N858" s="44">
        <f t="shared" ca="1" si="406"/>
        <v>1.3443162381119984</v>
      </c>
      <c r="O858" s="108">
        <f t="shared" ca="1" si="381"/>
        <v>-0.87063740768163389</v>
      </c>
      <c r="P858" s="102">
        <f t="shared" ca="1" si="382"/>
        <v>6.1216628668620139</v>
      </c>
      <c r="Q858" s="102">
        <f t="shared" ca="1" si="383"/>
        <v>-0.41530803897357943</v>
      </c>
      <c r="R858" s="120">
        <f t="shared" ca="1" si="401"/>
        <v>1</v>
      </c>
      <c r="S858" s="54">
        <f t="shared" ca="1" si="402"/>
        <v>0</v>
      </c>
      <c r="T858" s="5" t="str">
        <f t="shared" ca="1" si="384"/>
        <v/>
      </c>
      <c r="U858" s="152" t="str">
        <f t="shared" ca="1" si="385"/>
        <v/>
      </c>
      <c r="V858" s="152" t="str">
        <f t="shared" ca="1" si="386"/>
        <v/>
      </c>
      <c r="W858" s="153" t="str">
        <f t="shared" ca="1" si="387"/>
        <v/>
      </c>
      <c r="X858" s="153" t="str">
        <f t="shared" ca="1" si="388"/>
        <v/>
      </c>
      <c r="Y858" s="153" t="str">
        <f t="shared" ca="1" si="389"/>
        <v/>
      </c>
      <c r="Z858" s="153" t="str">
        <f t="shared" ca="1" si="390"/>
        <v/>
      </c>
      <c r="AA858" s="152" t="str">
        <f t="shared" ca="1" si="391"/>
        <v/>
      </c>
      <c r="AB858" s="152" t="str">
        <f t="shared" ca="1" si="392"/>
        <v/>
      </c>
      <c r="AC858" s="154" t="str">
        <f t="shared" ca="1" si="393"/>
        <v/>
      </c>
      <c r="AD858" s="154" t="str">
        <f t="shared" ca="1" si="394"/>
        <v/>
      </c>
      <c r="AE858" s="3">
        <f t="shared" ca="1" si="395"/>
        <v>0</v>
      </c>
      <c r="AF858" s="3">
        <f t="shared" ca="1" si="396"/>
        <v>0</v>
      </c>
      <c r="AG858" s="3" t="str">
        <f t="shared" ca="1" si="403"/>
        <v/>
      </c>
      <c r="AH858" s="4" t="str">
        <f t="shared" ca="1" si="397"/>
        <v/>
      </c>
      <c r="AI858" s="75">
        <f t="shared" ca="1" si="398"/>
        <v>-81.180141999199762</v>
      </c>
      <c r="AJ858" s="75">
        <f t="shared" ca="1" si="399"/>
        <v>-81.180141999199762</v>
      </c>
    </row>
    <row r="859" spans="1:36" ht="14.25">
      <c r="A859" s="41">
        <f t="shared" si="400"/>
        <v>793</v>
      </c>
      <c r="B859" s="150">
        <f ca="1">IF(ISNUMBER(A859),INDEX('MetaTrader Import'!$H$13:$J$5893,TRUNC(((A859-$A$39+1)-1)/3)+1,MOD((A859-$A$39+1)-1,3)+1),"")</f>
        <v>0</v>
      </c>
      <c r="C859" s="43">
        <f t="shared" ca="1" si="377"/>
        <v>17.635630254664115</v>
      </c>
      <c r="D859" s="43">
        <f t="shared" ca="1" si="378"/>
        <v>-1.1202427071503713</v>
      </c>
      <c r="E859" s="43">
        <f t="shared" ca="1" si="379"/>
        <v>16.515387547513743</v>
      </c>
      <c r="F859" s="43">
        <f t="shared" ca="1" si="380"/>
        <v>1.6515387547513742</v>
      </c>
      <c r="G859" s="43">
        <f>IF(A859&lt;&gt;"",IF(A859&lt;Data!$G$11*0.25,$C$13/$G$32,IF(A859&gt;Data!$G$11*0.25,$C$13,$C$13*10)),"")</f>
        <v>2</v>
      </c>
      <c r="H859" s="43">
        <f>IF(A859&lt;&gt;"",IF(Data!$G$9="constant",$C$13,IF(Data!$G$9="squeeze",G859,F859)),"")</f>
        <v>2</v>
      </c>
      <c r="I859" s="38">
        <f ca="1">IF(ISNUMBER(A859),NORMINV(RAND(),0,IF(AND(Data!$G$9="squeeze",A859&lt;Data!$G$11*0.25),$H$32,1)*$C$30*$C$13)*($C$14*$C$12),"")</f>
        <v>2.9647485851040879E-5</v>
      </c>
      <c r="J859" s="42">
        <f ca="1">IFERROR(IF(Data!$C$6="Real",B859,I859+J858+($C$14*$C$12)*(NORMINV(RAND(),$C$15,CHOOSE($G$13,$C$13,F859,G859)))),"")</f>
        <v>1.3443028586368939</v>
      </c>
      <c r="K859" s="88">
        <f>IF(ISNUMBER(A859), IF($G$16="fixed",$G$17,MIN(H859*Data!$C$7*$C$16*0.5,$C$17*Data!$C$7))*$C$12,"")</f>
        <v>8.0000000000000007E-5</v>
      </c>
      <c r="L859" s="42">
        <f t="shared" ca="1" si="404"/>
        <v>1.3443028586368939</v>
      </c>
      <c r="M859" s="44">
        <f t="shared" ca="1" si="405"/>
        <v>1.344342858636894</v>
      </c>
      <c r="N859" s="44">
        <f t="shared" ca="1" si="406"/>
        <v>1.3442628586368939</v>
      </c>
      <c r="O859" s="108">
        <f t="shared" ca="1" si="381"/>
        <v>-0.9681147241343756</v>
      </c>
      <c r="P859" s="102">
        <f t="shared" ca="1" si="382"/>
        <v>6.2301325445614157</v>
      </c>
      <c r="Q859" s="102">
        <f t="shared" ca="1" si="383"/>
        <v>-0.35747990883617908</v>
      </c>
      <c r="R859" s="120">
        <f t="shared" ca="1" si="401"/>
        <v>1</v>
      </c>
      <c r="S859" s="54">
        <f t="shared" ca="1" si="402"/>
        <v>0</v>
      </c>
      <c r="T859" s="5" t="str">
        <f t="shared" ca="1" si="384"/>
        <v/>
      </c>
      <c r="U859" s="152" t="str">
        <f t="shared" ca="1" si="385"/>
        <v/>
      </c>
      <c r="V859" s="152" t="str">
        <f t="shared" ca="1" si="386"/>
        <v/>
      </c>
      <c r="W859" s="153" t="str">
        <f t="shared" ca="1" si="387"/>
        <v/>
      </c>
      <c r="X859" s="153" t="str">
        <f t="shared" ca="1" si="388"/>
        <v/>
      </c>
      <c r="Y859" s="153" t="str">
        <f t="shared" ca="1" si="389"/>
        <v/>
      </c>
      <c r="Z859" s="153" t="str">
        <f t="shared" ca="1" si="390"/>
        <v/>
      </c>
      <c r="AA859" s="152" t="str">
        <f t="shared" ca="1" si="391"/>
        <v/>
      </c>
      <c r="AB859" s="152" t="str">
        <f t="shared" ca="1" si="392"/>
        <v/>
      </c>
      <c r="AC859" s="154" t="str">
        <f t="shared" ca="1" si="393"/>
        <v/>
      </c>
      <c r="AD859" s="154" t="str">
        <f t="shared" ca="1" si="394"/>
        <v/>
      </c>
      <c r="AE859" s="3">
        <f t="shared" ca="1" si="395"/>
        <v>0</v>
      </c>
      <c r="AF859" s="3">
        <f t="shared" ca="1" si="396"/>
        <v>0</v>
      </c>
      <c r="AG859" s="3" t="str">
        <f t="shared" ca="1" si="403"/>
        <v/>
      </c>
      <c r="AH859" s="4" t="str">
        <f t="shared" ca="1" si="397"/>
        <v/>
      </c>
      <c r="AI859" s="75">
        <f t="shared" ca="1" si="398"/>
        <v>-81.180141999199762</v>
      </c>
      <c r="AJ859" s="75">
        <f t="shared" ca="1" si="399"/>
        <v>-81.180141999199762</v>
      </c>
    </row>
    <row r="860" spans="1:36" ht="14.25">
      <c r="A860" s="41">
        <f t="shared" si="400"/>
        <v>794</v>
      </c>
      <c r="B860" s="150">
        <f ca="1">IF(ISNUMBER(A860),INDEX('MetaTrader Import'!$H$13:$J$5893,TRUNC(((A860-$A$39+1)-1)/3)+1,MOD((A860-$A$39+1)-1,3)+1),"")</f>
        <v>0</v>
      </c>
      <c r="C860" s="43">
        <f t="shared" ca="1" si="377"/>
        <v>16.515387547513743</v>
      </c>
      <c r="D860" s="43">
        <f t="shared" ca="1" si="378"/>
        <v>-1.230355060096372</v>
      </c>
      <c r="E860" s="43">
        <f t="shared" ca="1" si="379"/>
        <v>15.285032487417372</v>
      </c>
      <c r="F860" s="43">
        <f t="shared" ca="1" si="380"/>
        <v>1.5285032487417372</v>
      </c>
      <c r="G860" s="43">
        <f>IF(A860&lt;&gt;"",IF(A860&lt;Data!$G$11*0.25,$C$13/$G$32,IF(A860&gt;Data!$G$11*0.25,$C$13,$C$13*10)),"")</f>
        <v>2</v>
      </c>
      <c r="H860" s="43">
        <f>IF(A860&lt;&gt;"",IF(Data!$G$9="constant",$C$13,IF(Data!$G$9="squeeze",G860,F860)),"")</f>
        <v>2</v>
      </c>
      <c r="I860" s="38">
        <f ca="1">IF(ISNUMBER(A860),NORMINV(RAND(),0,IF(AND(Data!$G$9="squeeze",A860&lt;Data!$G$11*0.25),$H$32,1)*$C$30*$C$13)*($C$14*$C$12),"")</f>
        <v>4.4123111406260148E-4</v>
      </c>
      <c r="J860" s="42">
        <f ca="1">IFERROR(IF(Data!$C$6="Real",B860,I860+J859+($C$14*$C$12)*(NORMINV(RAND(),$C$15,CHOOSE($G$13,$C$13,F860,G860)))),"")</f>
        <v>1.345079892615987</v>
      </c>
      <c r="K860" s="88">
        <f>IF(ISNUMBER(A860), IF($G$16="fixed",$G$17,MIN(H860*Data!$C$7*$C$16*0.5,$C$17*Data!$C$7))*$C$12,"")</f>
        <v>8.0000000000000007E-5</v>
      </c>
      <c r="L860" s="42">
        <f t="shared" ca="1" si="404"/>
        <v>1.345079892615987</v>
      </c>
      <c r="M860" s="44">
        <f t="shared" ca="1" si="405"/>
        <v>1.3451198926159871</v>
      </c>
      <c r="N860" s="44">
        <f t="shared" ca="1" si="406"/>
        <v>1.345039892615987</v>
      </c>
      <c r="O860" s="108">
        <f t="shared" ca="1" si="381"/>
        <v>-0.57983155326656632</v>
      </c>
      <c r="P860" s="102">
        <f t="shared" ca="1" si="382"/>
        <v>5.6237390230426829</v>
      </c>
      <c r="Q860" s="102">
        <f t="shared" ca="1" si="383"/>
        <v>-0.30115235424098125</v>
      </c>
      <c r="R860" s="120">
        <f t="shared" ca="1" si="401"/>
        <v>1</v>
      </c>
      <c r="S860" s="54">
        <f t="shared" ca="1" si="402"/>
        <v>0</v>
      </c>
      <c r="T860" s="5" t="str">
        <f t="shared" ca="1" si="384"/>
        <v/>
      </c>
      <c r="U860" s="152" t="str">
        <f t="shared" ca="1" si="385"/>
        <v/>
      </c>
      <c r="V860" s="152" t="str">
        <f t="shared" ca="1" si="386"/>
        <v/>
      </c>
      <c r="W860" s="153" t="str">
        <f t="shared" ca="1" si="387"/>
        <v/>
      </c>
      <c r="X860" s="153" t="str">
        <f t="shared" ca="1" si="388"/>
        <v/>
      </c>
      <c r="Y860" s="153" t="str">
        <f t="shared" ca="1" si="389"/>
        <v/>
      </c>
      <c r="Z860" s="153" t="str">
        <f t="shared" ca="1" si="390"/>
        <v/>
      </c>
      <c r="AA860" s="152" t="str">
        <f t="shared" ca="1" si="391"/>
        <v/>
      </c>
      <c r="AB860" s="152" t="str">
        <f t="shared" ca="1" si="392"/>
        <v/>
      </c>
      <c r="AC860" s="154" t="str">
        <f t="shared" ca="1" si="393"/>
        <v/>
      </c>
      <c r="AD860" s="154" t="str">
        <f t="shared" ca="1" si="394"/>
        <v/>
      </c>
      <c r="AE860" s="3">
        <f t="shared" ca="1" si="395"/>
        <v>0</v>
      </c>
      <c r="AF860" s="3">
        <f t="shared" ca="1" si="396"/>
        <v>0</v>
      </c>
      <c r="AG860" s="3" t="str">
        <f t="shared" ca="1" si="403"/>
        <v/>
      </c>
      <c r="AH860" s="4" t="str">
        <f t="shared" ca="1" si="397"/>
        <v/>
      </c>
      <c r="AI860" s="75">
        <f t="shared" ca="1" si="398"/>
        <v>-81.180141999199762</v>
      </c>
      <c r="AJ860" s="75">
        <f t="shared" ca="1" si="399"/>
        <v>-81.180141999199762</v>
      </c>
    </row>
    <row r="861" spans="1:36" ht="14.25">
      <c r="A861" s="41">
        <f t="shared" si="400"/>
        <v>795</v>
      </c>
      <c r="B861" s="150">
        <f>IF(ISNUMBER(A861),INDEX('MetaTrader Import'!$H$13:$J$5893,TRUNC(((A861-$A$39+1)-1)/3)+1,MOD((A861-$A$39+1)-1,3)+1),"")</f>
        <v>0</v>
      </c>
      <c r="C861" s="43">
        <f t="shared" ca="1" si="377"/>
        <v>15.285032487417372</v>
      </c>
      <c r="D861" s="43">
        <f t="shared" ca="1" si="378"/>
        <v>0.55095064328362209</v>
      </c>
      <c r="E861" s="43">
        <f t="shared" ca="1" si="379"/>
        <v>15.835983130700994</v>
      </c>
      <c r="F861" s="43">
        <f t="shared" ca="1" si="380"/>
        <v>1.5835983130700995</v>
      </c>
      <c r="G861" s="43">
        <f>IF(A861&lt;&gt;"",IF(A861&lt;Data!$G$11*0.25,$C$13/$G$32,IF(A861&gt;Data!$G$11*0.25,$C$13,$C$13*10)),"")</f>
        <v>2</v>
      </c>
      <c r="H861" s="43">
        <f>IF(A861&lt;&gt;"",IF(Data!$G$9="constant",$C$13,IF(Data!$G$9="squeeze",G861,F861)),"")</f>
        <v>2</v>
      </c>
      <c r="I861" s="38">
        <f ca="1">IF(ISNUMBER(A861),NORMINV(RAND(),0,IF(AND(Data!$G$9="squeeze",A861&lt;Data!$G$11*0.25),$H$32,1)*$C$30*$C$13)*($C$14*$C$12),"")</f>
        <v>6.3275901062363456E-4</v>
      </c>
      <c r="J861" s="42">
        <f ca="1">IFERROR(IF(Data!$C$6="Real",B861,I861+J860+($C$14*$C$12)*(NORMINV(RAND(),$C$15,CHOOSE($G$13,$C$13,F861,G861)))),"")</f>
        <v>1.3456753841521705</v>
      </c>
      <c r="K861" s="88">
        <f>IF(ISNUMBER(A861), IF($G$16="fixed",$G$17,MIN(H861*Data!$C$7*$C$16*0.5,$C$17*Data!$C$7))*$C$12,"")</f>
        <v>8.0000000000000007E-5</v>
      </c>
      <c r="L861" s="42">
        <f t="shared" ca="1" si="404"/>
        <v>1.3456753841521705</v>
      </c>
      <c r="M861" s="44">
        <f t="shared" ca="1" si="405"/>
        <v>1.3457153841521705</v>
      </c>
      <c r="N861" s="44">
        <f t="shared" ca="1" si="406"/>
        <v>1.3456353841521704</v>
      </c>
      <c r="O861" s="108">
        <f t="shared" ca="1" si="381"/>
        <v>-9.0792697939085759E-2</v>
      </c>
      <c r="P861" s="102">
        <f t="shared" ca="1" si="382"/>
        <v>5.8023120188687898</v>
      </c>
      <c r="Q861" s="102">
        <f t="shared" ca="1" si="383"/>
        <v>-0.23561081209146062</v>
      </c>
      <c r="R861" s="120">
        <f t="shared" ca="1" si="401"/>
        <v>1</v>
      </c>
      <c r="S861" s="54">
        <f t="shared" ca="1" si="402"/>
        <v>0</v>
      </c>
      <c r="T861" s="5" t="str">
        <f t="shared" ca="1" si="384"/>
        <v/>
      </c>
      <c r="U861" s="152" t="str">
        <f t="shared" ca="1" si="385"/>
        <v/>
      </c>
      <c r="V861" s="152" t="str">
        <f t="shared" ca="1" si="386"/>
        <v/>
      </c>
      <c r="W861" s="153" t="str">
        <f t="shared" ca="1" si="387"/>
        <v/>
      </c>
      <c r="X861" s="153" t="str">
        <f t="shared" ca="1" si="388"/>
        <v/>
      </c>
      <c r="Y861" s="153" t="str">
        <f t="shared" ca="1" si="389"/>
        <v/>
      </c>
      <c r="Z861" s="153" t="str">
        <f t="shared" ca="1" si="390"/>
        <v/>
      </c>
      <c r="AA861" s="152" t="str">
        <f t="shared" ca="1" si="391"/>
        <v/>
      </c>
      <c r="AB861" s="152" t="str">
        <f t="shared" ca="1" si="392"/>
        <v/>
      </c>
      <c r="AC861" s="154" t="str">
        <f t="shared" ca="1" si="393"/>
        <v/>
      </c>
      <c r="AD861" s="154" t="str">
        <f t="shared" ca="1" si="394"/>
        <v/>
      </c>
      <c r="AE861" s="3">
        <f t="shared" ca="1" si="395"/>
        <v>0</v>
      </c>
      <c r="AF861" s="3">
        <f t="shared" ca="1" si="396"/>
        <v>0</v>
      </c>
      <c r="AG861" s="3" t="str">
        <f t="shared" ca="1" si="403"/>
        <v/>
      </c>
      <c r="AH861" s="4" t="str">
        <f t="shared" ca="1" si="397"/>
        <v/>
      </c>
      <c r="AI861" s="75">
        <f t="shared" ca="1" si="398"/>
        <v>-81.180141999199762</v>
      </c>
      <c r="AJ861" s="75">
        <f t="shared" ca="1" si="399"/>
        <v>-81.180141999199762</v>
      </c>
    </row>
    <row r="862" spans="1:36" ht="14.25">
      <c r="A862" s="41">
        <f t="shared" si="400"/>
        <v>796</v>
      </c>
      <c r="B862" s="150">
        <f ca="1">IF(ISNUMBER(A862),INDEX('MetaTrader Import'!$H$13:$J$5893,TRUNC(((A862-$A$39+1)-1)/3)+1,MOD((A862-$A$39+1)-1,3)+1),"")</f>
        <v>0</v>
      </c>
      <c r="C862" s="43">
        <f t="shared" ca="1" si="377"/>
        <v>15.835983130700994</v>
      </c>
      <c r="D862" s="43">
        <f t="shared" ca="1" si="378"/>
        <v>0.7188916020658932</v>
      </c>
      <c r="E862" s="43">
        <f t="shared" ca="1" si="379"/>
        <v>16.554874732766887</v>
      </c>
      <c r="F862" s="43">
        <f t="shared" ca="1" si="380"/>
        <v>1.6554874732766887</v>
      </c>
      <c r="G862" s="43">
        <f>IF(A862&lt;&gt;"",IF(A862&lt;Data!$G$11*0.25,$C$13/$G$32,IF(A862&gt;Data!$G$11*0.25,$C$13,$C$13*10)),"")</f>
        <v>2</v>
      </c>
      <c r="H862" s="43">
        <f>IF(A862&lt;&gt;"",IF(Data!$G$9="constant",$C$13,IF(Data!$G$9="squeeze",G862,F862)),"")</f>
        <v>2</v>
      </c>
      <c r="I862" s="38">
        <f ca="1">IF(ISNUMBER(A862),NORMINV(RAND(),0,IF(AND(Data!$G$9="squeeze",A862&lt;Data!$G$11*0.25),$H$32,1)*$C$30*$C$13)*($C$14*$C$12),"")</f>
        <v>9.5546835322497868E-4</v>
      </c>
      <c r="J862" s="42">
        <f ca="1">IFERROR(IF(Data!$C$6="Real",B862,I862+J861+($C$14*$C$12)*(NORMINV(RAND(),$C$15,CHOOSE($G$13,$C$13,F862,G862)))),"")</f>
        <v>1.3467224750988109</v>
      </c>
      <c r="K862" s="88">
        <f>IF(ISNUMBER(A862), IF($G$16="fixed",$G$17,MIN(H862*Data!$C$7*$C$16*0.5,$C$17*Data!$C$7))*$C$12,"")</f>
        <v>8.0000000000000007E-5</v>
      </c>
      <c r="L862" s="42">
        <f t="shared" ca="1" si="404"/>
        <v>1.3467224750988109</v>
      </c>
      <c r="M862" s="44">
        <f t="shared" ca="1" si="405"/>
        <v>1.346762475098811</v>
      </c>
      <c r="N862" s="44">
        <f t="shared" ca="1" si="406"/>
        <v>1.3466824750988109</v>
      </c>
      <c r="O862" s="108">
        <f t="shared" ca="1" si="381"/>
        <v>0.65081904875295493</v>
      </c>
      <c r="P862" s="102">
        <f t="shared" ca="1" si="382"/>
        <v>7.5972768100731738</v>
      </c>
      <c r="Q862" s="102">
        <f t="shared" ca="1" si="383"/>
        <v>-0.13361685732917236</v>
      </c>
      <c r="R862" s="120">
        <f t="shared" ca="1" si="401"/>
        <v>1</v>
      </c>
      <c r="S862" s="54">
        <f t="shared" ca="1" si="402"/>
        <v>0</v>
      </c>
      <c r="T862" s="5" t="str">
        <f t="shared" ca="1" si="384"/>
        <v/>
      </c>
      <c r="U862" s="152" t="str">
        <f t="shared" ca="1" si="385"/>
        <v/>
      </c>
      <c r="V862" s="152" t="str">
        <f t="shared" ca="1" si="386"/>
        <v/>
      </c>
      <c r="W862" s="153" t="str">
        <f t="shared" ca="1" si="387"/>
        <v/>
      </c>
      <c r="X862" s="153" t="str">
        <f t="shared" ca="1" si="388"/>
        <v/>
      </c>
      <c r="Y862" s="153" t="str">
        <f t="shared" ca="1" si="389"/>
        <v/>
      </c>
      <c r="Z862" s="153" t="str">
        <f t="shared" ca="1" si="390"/>
        <v/>
      </c>
      <c r="AA862" s="152" t="str">
        <f t="shared" ca="1" si="391"/>
        <v/>
      </c>
      <c r="AB862" s="152" t="str">
        <f t="shared" ca="1" si="392"/>
        <v/>
      </c>
      <c r="AC862" s="154" t="str">
        <f t="shared" ca="1" si="393"/>
        <v/>
      </c>
      <c r="AD862" s="154" t="str">
        <f t="shared" ca="1" si="394"/>
        <v/>
      </c>
      <c r="AE862" s="3">
        <f t="shared" ca="1" si="395"/>
        <v>0</v>
      </c>
      <c r="AF862" s="3">
        <f t="shared" ca="1" si="396"/>
        <v>0</v>
      </c>
      <c r="AG862" s="3" t="str">
        <f t="shared" ca="1" si="403"/>
        <v/>
      </c>
      <c r="AH862" s="4" t="str">
        <f t="shared" ca="1" si="397"/>
        <v/>
      </c>
      <c r="AI862" s="75">
        <f t="shared" ca="1" si="398"/>
        <v>-81.180141999199762</v>
      </c>
      <c r="AJ862" s="75">
        <f t="shared" ca="1" si="399"/>
        <v>-81.180141999199762</v>
      </c>
    </row>
    <row r="863" spans="1:36" ht="14.25">
      <c r="A863" s="41">
        <f t="shared" si="400"/>
        <v>797</v>
      </c>
      <c r="B863" s="150">
        <f ca="1">IF(ISNUMBER(A863),INDEX('MetaTrader Import'!$H$13:$J$5893,TRUNC(((A863-$A$39+1)-1)/3)+1,MOD((A863-$A$39+1)-1,3)+1),"")</f>
        <v>0</v>
      </c>
      <c r="C863" s="43">
        <f t="shared" ca="1" si="377"/>
        <v>16.554874732766887</v>
      </c>
      <c r="D863" s="43">
        <f t="shared" ca="1" si="378"/>
        <v>0.15493204705365016</v>
      </c>
      <c r="E863" s="43">
        <f t="shared" ca="1" si="379"/>
        <v>16.709806779820536</v>
      </c>
      <c r="F863" s="43">
        <f t="shared" ca="1" si="380"/>
        <v>1.6709806779820535</v>
      </c>
      <c r="G863" s="43">
        <f>IF(A863&lt;&gt;"",IF(A863&lt;Data!$G$11*0.25,$C$13/$G$32,IF(A863&gt;Data!$G$11*0.25,$C$13,$C$13*10)),"")</f>
        <v>2</v>
      </c>
      <c r="H863" s="43">
        <f>IF(A863&lt;&gt;"",IF(Data!$G$9="constant",$C$13,IF(Data!$G$9="squeeze",G863,F863)),"")</f>
        <v>2</v>
      </c>
      <c r="I863" s="38">
        <f ca="1">IF(ISNUMBER(A863),NORMINV(RAND(),0,IF(AND(Data!$G$9="squeeze",A863&lt;Data!$G$11*0.25),$H$32,1)*$C$30*$C$13)*($C$14*$C$12),"")</f>
        <v>-6.9632951626718859E-4</v>
      </c>
      <c r="J863" s="42">
        <f ca="1">IFERROR(IF(Data!$C$6="Real",B863,I863+J862+($C$14*$C$12)*(NORMINV(RAND(),$C$15,CHOOSE($G$13,$C$13,F863,G863)))),"")</f>
        <v>1.3465388595175307</v>
      </c>
      <c r="K863" s="88">
        <f>IF(ISNUMBER(A863), IF($G$16="fixed",$G$17,MIN(H863*Data!$C$7*$C$16*0.5,$C$17*Data!$C$7))*$C$12,"")</f>
        <v>8.0000000000000007E-5</v>
      </c>
      <c r="L863" s="42">
        <f t="shared" ca="1" si="404"/>
        <v>1.3465388595175307</v>
      </c>
      <c r="M863" s="44">
        <f t="shared" ca="1" si="405"/>
        <v>1.3465788595175308</v>
      </c>
      <c r="N863" s="44">
        <f t="shared" ca="1" si="406"/>
        <v>1.3464988595175307</v>
      </c>
      <c r="O863" s="108">
        <f t="shared" ca="1" si="381"/>
        <v>1.3103420066601923</v>
      </c>
      <c r="P863" s="102">
        <f t="shared" ca="1" si="382"/>
        <v>8.6851891905118279</v>
      </c>
      <c r="Q863" s="102">
        <f t="shared" ca="1" si="383"/>
        <v>-1.5617372526079582E-2</v>
      </c>
      <c r="R863" s="120">
        <f t="shared" ca="1" si="401"/>
        <v>1</v>
      </c>
      <c r="S863" s="54">
        <f t="shared" ca="1" si="402"/>
        <v>0</v>
      </c>
      <c r="T863" s="5" t="str">
        <f t="shared" ca="1" si="384"/>
        <v/>
      </c>
      <c r="U863" s="152" t="str">
        <f t="shared" ca="1" si="385"/>
        <v/>
      </c>
      <c r="V863" s="152" t="str">
        <f t="shared" ca="1" si="386"/>
        <v/>
      </c>
      <c r="W863" s="153" t="str">
        <f t="shared" ca="1" si="387"/>
        <v/>
      </c>
      <c r="X863" s="153" t="str">
        <f t="shared" ca="1" si="388"/>
        <v/>
      </c>
      <c r="Y863" s="153" t="str">
        <f t="shared" ca="1" si="389"/>
        <v/>
      </c>
      <c r="Z863" s="153" t="str">
        <f t="shared" ca="1" si="390"/>
        <v/>
      </c>
      <c r="AA863" s="152" t="str">
        <f t="shared" ca="1" si="391"/>
        <v/>
      </c>
      <c r="AB863" s="152" t="str">
        <f t="shared" ca="1" si="392"/>
        <v/>
      </c>
      <c r="AC863" s="154" t="str">
        <f t="shared" ca="1" si="393"/>
        <v/>
      </c>
      <c r="AD863" s="154" t="str">
        <f t="shared" ca="1" si="394"/>
        <v/>
      </c>
      <c r="AE863" s="3">
        <f t="shared" ca="1" si="395"/>
        <v>0</v>
      </c>
      <c r="AF863" s="3">
        <f t="shared" ca="1" si="396"/>
        <v>0</v>
      </c>
      <c r="AG863" s="3" t="str">
        <f t="shared" ca="1" si="403"/>
        <v/>
      </c>
      <c r="AH863" s="4" t="str">
        <f t="shared" ca="1" si="397"/>
        <v/>
      </c>
      <c r="AI863" s="75">
        <f t="shared" ca="1" si="398"/>
        <v>-81.180141999199762</v>
      </c>
      <c r="AJ863" s="75">
        <f t="shared" ca="1" si="399"/>
        <v>-81.180141999199762</v>
      </c>
    </row>
    <row r="864" spans="1:36" ht="14.25">
      <c r="A864" s="41">
        <f t="shared" si="400"/>
        <v>798</v>
      </c>
      <c r="B864" s="150">
        <f>IF(ISNUMBER(A864),INDEX('MetaTrader Import'!$H$13:$J$5893,TRUNC(((A864-$A$39+1)-1)/3)+1,MOD((A864-$A$39+1)-1,3)+1),"")</f>
        <v>0</v>
      </c>
      <c r="C864" s="43">
        <f t="shared" ca="1" si="377"/>
        <v>16.709806779820536</v>
      </c>
      <c r="D864" s="43">
        <f t="shared" ca="1" si="378"/>
        <v>-0.69021501965650867</v>
      </c>
      <c r="E864" s="43">
        <f t="shared" ca="1" si="379"/>
        <v>16.019591760164026</v>
      </c>
      <c r="F864" s="43">
        <f t="shared" ca="1" si="380"/>
        <v>1.6019591760164027</v>
      </c>
      <c r="G864" s="43">
        <f>IF(A864&lt;&gt;"",IF(A864&lt;Data!$G$11*0.25,$C$13/$G$32,IF(A864&gt;Data!$G$11*0.25,$C$13,$C$13*10)),"")</f>
        <v>2</v>
      </c>
      <c r="H864" s="43">
        <f>IF(A864&lt;&gt;"",IF(Data!$G$9="constant",$C$13,IF(Data!$G$9="squeeze",G864,F864)),"")</f>
        <v>2</v>
      </c>
      <c r="I864" s="38">
        <f ca="1">IF(ISNUMBER(A864),NORMINV(RAND(),0,IF(AND(Data!$G$9="squeeze",A864&lt;Data!$G$11*0.25),$H$32,1)*$C$30*$C$13)*($C$14*$C$12),"")</f>
        <v>-2.4572535150110613E-4</v>
      </c>
      <c r="J864" s="42">
        <f ca="1">IFERROR(IF(Data!$C$6="Real",B864,I864+J863+($C$14*$C$12)*(NORMINV(RAND(),$C$15,CHOOSE($G$13,$C$13,F864,G864)))),"")</f>
        <v>1.3461920135005554</v>
      </c>
      <c r="K864" s="88">
        <f>IF(ISNUMBER(A864), IF($G$16="fixed",$G$17,MIN(H864*Data!$C$7*$C$16*0.5,$C$17*Data!$C$7))*$C$12,"")</f>
        <v>8.0000000000000007E-5</v>
      </c>
      <c r="L864" s="42">
        <f t="shared" ca="1" si="404"/>
        <v>1.3461920135005554</v>
      </c>
      <c r="M864" s="44">
        <f t="shared" ca="1" si="405"/>
        <v>1.3462320135005554</v>
      </c>
      <c r="N864" s="44">
        <f t="shared" ca="1" si="406"/>
        <v>1.3461520135005554</v>
      </c>
      <c r="O864" s="108">
        <f t="shared" ca="1" si="381"/>
        <v>1.5717179842434688</v>
      </c>
      <c r="P864" s="102">
        <f t="shared" ca="1" si="382"/>
        <v>9.3142451401347834</v>
      </c>
      <c r="Q864" s="102">
        <f t="shared" ca="1" si="383"/>
        <v>7.4978705670633264E-2</v>
      </c>
      <c r="R864" s="120">
        <f t="shared" ca="1" si="401"/>
        <v>1</v>
      </c>
      <c r="S864" s="54">
        <f t="shared" ca="1" si="402"/>
        <v>0</v>
      </c>
      <c r="T864" s="5" t="str">
        <f t="shared" ca="1" si="384"/>
        <v/>
      </c>
      <c r="U864" s="152" t="str">
        <f t="shared" ca="1" si="385"/>
        <v/>
      </c>
      <c r="V864" s="152" t="str">
        <f t="shared" ca="1" si="386"/>
        <v/>
      </c>
      <c r="W864" s="153" t="str">
        <f t="shared" ca="1" si="387"/>
        <v/>
      </c>
      <c r="X864" s="153" t="str">
        <f t="shared" ca="1" si="388"/>
        <v/>
      </c>
      <c r="Y864" s="153" t="str">
        <f t="shared" ca="1" si="389"/>
        <v/>
      </c>
      <c r="Z864" s="153" t="str">
        <f t="shared" ca="1" si="390"/>
        <v/>
      </c>
      <c r="AA864" s="152" t="str">
        <f t="shared" ca="1" si="391"/>
        <v/>
      </c>
      <c r="AB864" s="152" t="str">
        <f t="shared" ca="1" si="392"/>
        <v/>
      </c>
      <c r="AC864" s="154" t="str">
        <f t="shared" ca="1" si="393"/>
        <v/>
      </c>
      <c r="AD864" s="154" t="str">
        <f t="shared" ca="1" si="394"/>
        <v/>
      </c>
      <c r="AE864" s="3">
        <f t="shared" ca="1" si="395"/>
        <v>0</v>
      </c>
      <c r="AF864" s="3">
        <f t="shared" ca="1" si="396"/>
        <v>0</v>
      </c>
      <c r="AG864" s="3" t="str">
        <f t="shared" ca="1" si="403"/>
        <v/>
      </c>
      <c r="AH864" s="4" t="str">
        <f t="shared" ca="1" si="397"/>
        <v/>
      </c>
      <c r="AI864" s="75">
        <f t="shared" ca="1" si="398"/>
        <v>-81.180141999199762</v>
      </c>
      <c r="AJ864" s="75">
        <f t="shared" ca="1" si="399"/>
        <v>-81.180141999199762</v>
      </c>
    </row>
    <row r="865" spans="1:36" ht="14.25">
      <c r="A865" s="41">
        <f t="shared" si="400"/>
        <v>799</v>
      </c>
      <c r="B865" s="150">
        <f ca="1">IF(ISNUMBER(A865),INDEX('MetaTrader Import'!$H$13:$J$5893,TRUNC(((A865-$A$39+1)-1)/3)+1,MOD((A865-$A$39+1)-1,3)+1),"")</f>
        <v>0</v>
      </c>
      <c r="C865" s="43">
        <f t="shared" ca="1" si="377"/>
        <v>16.019591760164026</v>
      </c>
      <c r="D865" s="43">
        <f t="shared" ca="1" si="378"/>
        <v>0.84827655137155922</v>
      </c>
      <c r="E865" s="43">
        <f t="shared" ca="1" si="379"/>
        <v>16.867868311535585</v>
      </c>
      <c r="F865" s="43">
        <f t="shared" ca="1" si="380"/>
        <v>1.6867868311535585</v>
      </c>
      <c r="G865" s="43">
        <f>IF(A865&lt;&gt;"",IF(A865&lt;Data!$G$11*0.25,$C$13/$G$32,IF(A865&gt;Data!$G$11*0.25,$C$13,$C$13*10)),"")</f>
        <v>2</v>
      </c>
      <c r="H865" s="43">
        <f>IF(A865&lt;&gt;"",IF(Data!$G$9="constant",$C$13,IF(Data!$G$9="squeeze",G865,F865)),"")</f>
        <v>2</v>
      </c>
      <c r="I865" s="38">
        <f ca="1">IF(ISNUMBER(A865),NORMINV(RAND(),0,IF(AND(Data!$G$9="squeeze",A865&lt;Data!$G$11*0.25),$H$32,1)*$C$30*$C$13)*($C$14*$C$12),"")</f>
        <v>-3.1718430749008892E-4</v>
      </c>
      <c r="J865" s="42">
        <f ca="1">IFERROR(IF(Data!$C$6="Real",B865,I865+J864+($C$14*$C$12)*(NORMINV(RAND(),$C$15,CHOOSE($G$13,$C$13,F865,G865)))),"")</f>
        <v>1.3456539298722034</v>
      </c>
      <c r="K865" s="88">
        <f>IF(ISNUMBER(A865), IF($G$16="fixed",$G$17,MIN(H865*Data!$C$7*$C$16*0.5,$C$17*Data!$C$7))*$C$12,"")</f>
        <v>8.0000000000000007E-5</v>
      </c>
      <c r="L865" s="42">
        <f t="shared" ca="1" si="404"/>
        <v>1.3456539298722034</v>
      </c>
      <c r="M865" s="44">
        <f t="shared" ca="1" si="405"/>
        <v>1.3456939298722035</v>
      </c>
      <c r="N865" s="44">
        <f t="shared" ca="1" si="406"/>
        <v>1.3456139298722034</v>
      </c>
      <c r="O865" s="108">
        <f t="shared" ca="1" si="381"/>
        <v>1.7667610742947744</v>
      </c>
      <c r="P865" s="102">
        <f t="shared" ca="1" si="382"/>
        <v>9.4925349399929804</v>
      </c>
      <c r="Q865" s="102">
        <f t="shared" ca="1" si="383"/>
        <v>0.13989823613479041</v>
      </c>
      <c r="R865" s="120">
        <f t="shared" ca="1" si="401"/>
        <v>1</v>
      </c>
      <c r="S865" s="54">
        <f t="shared" ca="1" si="402"/>
        <v>0</v>
      </c>
      <c r="T865" s="5" t="str">
        <f t="shared" ca="1" si="384"/>
        <v/>
      </c>
      <c r="U865" s="152" t="str">
        <f t="shared" ca="1" si="385"/>
        <v/>
      </c>
      <c r="V865" s="152" t="str">
        <f t="shared" ca="1" si="386"/>
        <v/>
      </c>
      <c r="W865" s="153" t="str">
        <f t="shared" ca="1" si="387"/>
        <v/>
      </c>
      <c r="X865" s="153" t="str">
        <f t="shared" ca="1" si="388"/>
        <v/>
      </c>
      <c r="Y865" s="153" t="str">
        <f t="shared" ca="1" si="389"/>
        <v/>
      </c>
      <c r="Z865" s="153" t="str">
        <f t="shared" ca="1" si="390"/>
        <v/>
      </c>
      <c r="AA865" s="152" t="str">
        <f t="shared" ca="1" si="391"/>
        <v/>
      </c>
      <c r="AB865" s="152" t="str">
        <f t="shared" ca="1" si="392"/>
        <v/>
      </c>
      <c r="AC865" s="154" t="str">
        <f t="shared" ca="1" si="393"/>
        <v/>
      </c>
      <c r="AD865" s="154" t="str">
        <f t="shared" ca="1" si="394"/>
        <v/>
      </c>
      <c r="AE865" s="3">
        <f t="shared" ca="1" si="395"/>
        <v>0</v>
      </c>
      <c r="AF865" s="3">
        <f t="shared" ca="1" si="396"/>
        <v>0</v>
      </c>
      <c r="AG865" s="3" t="str">
        <f t="shared" ca="1" si="403"/>
        <v/>
      </c>
      <c r="AH865" s="4" t="str">
        <f t="shared" ca="1" si="397"/>
        <v/>
      </c>
      <c r="AI865" s="75">
        <f t="shared" ca="1" si="398"/>
        <v>-81.180141999199762</v>
      </c>
      <c r="AJ865" s="75">
        <f t="shared" ca="1" si="399"/>
        <v>-81.180141999199762</v>
      </c>
    </row>
    <row r="866" spans="1:36" ht="14.25">
      <c r="A866" s="41">
        <f t="shared" si="400"/>
        <v>800</v>
      </c>
      <c r="B866" s="150">
        <f ca="1">IF(ISNUMBER(A866),INDEX('MetaTrader Import'!$H$13:$J$5893,TRUNC(((A866-$A$39+1)-1)/3)+1,MOD((A866-$A$39+1)-1,3)+1),"")</f>
        <v>0</v>
      </c>
      <c r="C866" s="43">
        <f t="shared" ca="1" si="377"/>
        <v>16.867868311535585</v>
      </c>
      <c r="D866" s="43">
        <f t="shared" ca="1" si="378"/>
        <v>-0.58975079597580016</v>
      </c>
      <c r="E866" s="43">
        <f t="shared" ca="1" si="379"/>
        <v>16.278117515559785</v>
      </c>
      <c r="F866" s="43">
        <f t="shared" ca="1" si="380"/>
        <v>1.6278117515559785</v>
      </c>
      <c r="G866" s="43">
        <f>IF(A866&lt;&gt;"",IF(A866&lt;Data!$G$11*0.25,$C$13/$G$32,IF(A866&gt;Data!$G$11*0.25,$C$13,$C$13*10)),"")</f>
        <v>2</v>
      </c>
      <c r="H866" s="43">
        <f>IF(A866&lt;&gt;"",IF(Data!$G$9="constant",$C$13,IF(Data!$G$9="squeeze",G866,F866)),"")</f>
        <v>2</v>
      </c>
      <c r="I866" s="38">
        <f ca="1">IF(ISNUMBER(A866),NORMINV(RAND(),0,IF(AND(Data!$G$9="squeeze",A866&lt;Data!$G$11*0.25),$H$32,1)*$C$30*$C$13)*($C$14*$C$12),"")</f>
        <v>-4.7762627023930531E-4</v>
      </c>
      <c r="J866" s="42">
        <f ca="1">IFERROR(IF(Data!$C$6="Real",B866,I866+J865+($C$14*$C$12)*(NORMINV(RAND(),$C$15,CHOOSE($G$13,$C$13,F866,G866)))),"")</f>
        <v>1.3448318910846799</v>
      </c>
      <c r="K866" s="88">
        <f>IF(ISNUMBER(A866), IF($G$16="fixed",$G$17,MIN(H866*Data!$C$7*$C$16*0.5,$C$17*Data!$C$7))*$C$12,"")</f>
        <v>8.0000000000000007E-5</v>
      </c>
      <c r="L866" s="42">
        <f t="shared" ca="1" si="404"/>
        <v>1.3448318910846799</v>
      </c>
      <c r="M866" s="44">
        <f t="shared" ca="1" si="405"/>
        <v>1.34487189108468</v>
      </c>
      <c r="N866" s="44">
        <f t="shared" ca="1" si="406"/>
        <v>1.3447918910846799</v>
      </c>
      <c r="O866" s="108">
        <f t="shared" ca="1" si="381"/>
        <v>1.5559518831513377</v>
      </c>
      <c r="P866" s="102">
        <f t="shared" ca="1" si="382"/>
        <v>9.3603655936108083</v>
      </c>
      <c r="Q866" s="102">
        <f t="shared" ca="1" si="383"/>
        <v>0.19065228358568845</v>
      </c>
      <c r="R866" s="120">
        <f t="shared" ca="1" si="401"/>
        <v>1</v>
      </c>
      <c r="S866" s="54">
        <f t="shared" ca="1" si="402"/>
        <v>0</v>
      </c>
      <c r="T866" s="5" t="str">
        <f t="shared" ca="1" si="384"/>
        <v/>
      </c>
      <c r="U866" s="152" t="str">
        <f t="shared" ca="1" si="385"/>
        <v/>
      </c>
      <c r="V866" s="152" t="str">
        <f t="shared" ca="1" si="386"/>
        <v/>
      </c>
      <c r="W866" s="153" t="str">
        <f t="shared" ca="1" si="387"/>
        <v/>
      </c>
      <c r="X866" s="153" t="str">
        <f t="shared" ca="1" si="388"/>
        <v/>
      </c>
      <c r="Y866" s="153" t="str">
        <f t="shared" ca="1" si="389"/>
        <v/>
      </c>
      <c r="Z866" s="153" t="str">
        <f t="shared" ca="1" si="390"/>
        <v/>
      </c>
      <c r="AA866" s="152" t="str">
        <f t="shared" ca="1" si="391"/>
        <v/>
      </c>
      <c r="AB866" s="152" t="str">
        <f t="shared" ca="1" si="392"/>
        <v/>
      </c>
      <c r="AC866" s="154" t="str">
        <f t="shared" ca="1" si="393"/>
        <v/>
      </c>
      <c r="AD866" s="154" t="str">
        <f t="shared" ca="1" si="394"/>
        <v/>
      </c>
      <c r="AE866" s="3">
        <f t="shared" ca="1" si="395"/>
        <v>0</v>
      </c>
      <c r="AF866" s="3">
        <f t="shared" ca="1" si="396"/>
        <v>0</v>
      </c>
      <c r="AG866" s="3" t="str">
        <f t="shared" ca="1" si="403"/>
        <v/>
      </c>
      <c r="AH866" s="4" t="str">
        <f t="shared" ca="1" si="397"/>
        <v/>
      </c>
      <c r="AI866" s="75">
        <f t="shared" ca="1" si="398"/>
        <v>-81.180141999199762</v>
      </c>
      <c r="AJ866" s="75">
        <f t="shared" ca="1" si="399"/>
        <v>-81.180141999199762</v>
      </c>
    </row>
    <row r="867" spans="1:36" ht="14.25">
      <c r="A867" s="41">
        <f t="shared" si="400"/>
        <v>801</v>
      </c>
      <c r="B867" s="150">
        <f>IF(ISNUMBER(A867),INDEX('MetaTrader Import'!$H$13:$J$5893,TRUNC(((A867-$A$39+1)-1)/3)+1,MOD((A867-$A$39+1)-1,3)+1),"")</f>
        <v>0</v>
      </c>
      <c r="C867" s="43">
        <f t="shared" ca="1" si="377"/>
        <v>16.278117515559785</v>
      </c>
      <c r="D867" s="43">
        <f t="shared" ca="1" si="378"/>
        <v>0.38575156274684974</v>
      </c>
      <c r="E867" s="43">
        <f t="shared" ca="1" si="379"/>
        <v>16.663869078306636</v>
      </c>
      <c r="F867" s="43">
        <f t="shared" ca="1" si="380"/>
        <v>1.6663869078306637</v>
      </c>
      <c r="G867" s="43">
        <f>IF(A867&lt;&gt;"",IF(A867&lt;Data!$G$11*0.25,$C$13/$G$32,IF(A867&gt;Data!$G$11*0.25,$C$13,$C$13*10)),"")</f>
        <v>2</v>
      </c>
      <c r="H867" s="43">
        <f>IF(A867&lt;&gt;"",IF(Data!$G$9="constant",$C$13,IF(Data!$G$9="squeeze",G867,F867)),"")</f>
        <v>2</v>
      </c>
      <c r="I867" s="38">
        <f ca="1">IF(ISNUMBER(A867),NORMINV(RAND(),0,IF(AND(Data!$G$9="squeeze",A867&lt;Data!$G$11*0.25),$H$32,1)*$C$30*$C$13)*($C$14*$C$12),"")</f>
        <v>5.5914425463119156E-5</v>
      </c>
      <c r="J867" s="42">
        <f ca="1">IFERROR(IF(Data!$C$6="Real",B867,I867+J866+($C$14*$C$12)*(NORMINV(RAND(),$C$15,CHOOSE($G$13,$C$13,F867,G867)))),"")</f>
        <v>1.3454313698026856</v>
      </c>
      <c r="K867" s="88">
        <f>IF(ISNUMBER(A867), IF($G$16="fixed",$G$17,MIN(H867*Data!$C$7*$C$16*0.5,$C$17*Data!$C$7))*$C$12,"")</f>
        <v>8.0000000000000007E-5</v>
      </c>
      <c r="L867" s="42">
        <f t="shared" ca="1" si="404"/>
        <v>1.3454313698026856</v>
      </c>
      <c r="M867" s="44">
        <f t="shared" ca="1" si="405"/>
        <v>1.3454713698026857</v>
      </c>
      <c r="N867" s="44">
        <f t="shared" ca="1" si="406"/>
        <v>1.3453913698026856</v>
      </c>
      <c r="O867" s="108">
        <f t="shared" ca="1" si="381"/>
        <v>1.4053300341022352</v>
      </c>
      <c r="P867" s="102">
        <f t="shared" ca="1" si="382"/>
        <v>9.0768946851539205</v>
      </c>
      <c r="Q867" s="102">
        <f t="shared" ca="1" si="383"/>
        <v>0.22569589166161133</v>
      </c>
      <c r="R867" s="120">
        <f t="shared" ca="1" si="401"/>
        <v>1</v>
      </c>
      <c r="S867" s="54">
        <f t="shared" ca="1" si="402"/>
        <v>0</v>
      </c>
      <c r="T867" s="5" t="str">
        <f t="shared" ca="1" si="384"/>
        <v/>
      </c>
      <c r="U867" s="152" t="str">
        <f t="shared" ca="1" si="385"/>
        <v/>
      </c>
      <c r="V867" s="152" t="str">
        <f t="shared" ca="1" si="386"/>
        <v/>
      </c>
      <c r="W867" s="153" t="str">
        <f t="shared" ca="1" si="387"/>
        <v/>
      </c>
      <c r="X867" s="153" t="str">
        <f t="shared" ca="1" si="388"/>
        <v/>
      </c>
      <c r="Y867" s="153" t="str">
        <f t="shared" ca="1" si="389"/>
        <v/>
      </c>
      <c r="Z867" s="153" t="str">
        <f t="shared" ca="1" si="390"/>
        <v/>
      </c>
      <c r="AA867" s="152" t="str">
        <f t="shared" ca="1" si="391"/>
        <v/>
      </c>
      <c r="AB867" s="152" t="str">
        <f t="shared" ca="1" si="392"/>
        <v/>
      </c>
      <c r="AC867" s="154" t="str">
        <f t="shared" ca="1" si="393"/>
        <v/>
      </c>
      <c r="AD867" s="154" t="str">
        <f t="shared" ca="1" si="394"/>
        <v/>
      </c>
      <c r="AE867" s="3">
        <f t="shared" ca="1" si="395"/>
        <v>0</v>
      </c>
      <c r="AF867" s="3">
        <f t="shared" ca="1" si="396"/>
        <v>0</v>
      </c>
      <c r="AG867" s="3" t="str">
        <f t="shared" ca="1" si="403"/>
        <v/>
      </c>
      <c r="AH867" s="4" t="str">
        <f t="shared" ca="1" si="397"/>
        <v/>
      </c>
      <c r="AI867" s="75">
        <f t="shared" ca="1" si="398"/>
        <v>-81.180141999199762</v>
      </c>
      <c r="AJ867" s="75">
        <f t="shared" ca="1" si="399"/>
        <v>-81.180141999199762</v>
      </c>
    </row>
    <row r="868" spans="1:36" ht="14.25">
      <c r="A868" s="41">
        <f t="shared" si="400"/>
        <v>802</v>
      </c>
      <c r="B868" s="150">
        <f ca="1">IF(ISNUMBER(A868),INDEX('MetaTrader Import'!$H$13:$J$5893,TRUNC(((A868-$A$39+1)-1)/3)+1,MOD((A868-$A$39+1)-1,3)+1),"")</f>
        <v>0</v>
      </c>
      <c r="C868" s="43">
        <f t="shared" ca="1" si="377"/>
        <v>16.663869078306636</v>
      </c>
      <c r="D868" s="43">
        <f t="shared" ca="1" si="378"/>
        <v>1.7926860377592417</v>
      </c>
      <c r="E868" s="43">
        <f t="shared" ca="1" si="379"/>
        <v>18.456555116065879</v>
      </c>
      <c r="F868" s="43">
        <f t="shared" ca="1" si="380"/>
        <v>1.8456555116065878</v>
      </c>
      <c r="G868" s="43">
        <f>IF(A868&lt;&gt;"",IF(A868&lt;Data!$G$11*0.25,$C$13/$G$32,IF(A868&gt;Data!$G$11*0.25,$C$13,$C$13*10)),"")</f>
        <v>2</v>
      </c>
      <c r="H868" s="43">
        <f>IF(A868&lt;&gt;"",IF(Data!$G$9="constant",$C$13,IF(Data!$G$9="squeeze",G868,F868)),"")</f>
        <v>2</v>
      </c>
      <c r="I868" s="38">
        <f ca="1">IF(ISNUMBER(A868),NORMINV(RAND(),0,IF(AND(Data!$G$9="squeeze",A868&lt;Data!$G$11*0.25),$H$32,1)*$C$30*$C$13)*($C$14*$C$12),"")</f>
        <v>3.2757762351364887E-4</v>
      </c>
      <c r="J868" s="42">
        <f ca="1">IFERROR(IF(Data!$C$6="Real",B868,I868+J867+($C$14*$C$12)*(NORMINV(RAND(),$C$15,CHOOSE($G$13,$C$13,F868,G868)))),"")</f>
        <v>1.3457275165150986</v>
      </c>
      <c r="K868" s="88">
        <f>IF(ISNUMBER(A868), IF($G$16="fixed",$G$17,MIN(H868*Data!$C$7*$C$16*0.5,$C$17*Data!$C$7))*$C$12,"")</f>
        <v>8.0000000000000007E-5</v>
      </c>
      <c r="L868" s="42">
        <f t="shared" ca="1" si="404"/>
        <v>1.3457275165150986</v>
      </c>
      <c r="M868" s="44">
        <f t="shared" ca="1" si="405"/>
        <v>1.3457675165150986</v>
      </c>
      <c r="N868" s="44">
        <f t="shared" ca="1" si="406"/>
        <v>1.3456875165150985</v>
      </c>
      <c r="O868" s="108">
        <f t="shared" ca="1" si="381"/>
        <v>1.2667664949021575</v>
      </c>
      <c r="P868" s="102">
        <f t="shared" ca="1" si="382"/>
        <v>8.7342539372358594</v>
      </c>
      <c r="Q868" s="102">
        <f t="shared" ca="1" si="383"/>
        <v>0.24808601584176801</v>
      </c>
      <c r="R868" s="120">
        <f t="shared" ca="1" si="401"/>
        <v>1</v>
      </c>
      <c r="S868" s="54">
        <f t="shared" ca="1" si="402"/>
        <v>0</v>
      </c>
      <c r="T868" s="5" t="str">
        <f t="shared" ca="1" si="384"/>
        <v/>
      </c>
      <c r="U868" s="152" t="str">
        <f t="shared" ca="1" si="385"/>
        <v/>
      </c>
      <c r="V868" s="152" t="str">
        <f t="shared" ca="1" si="386"/>
        <v/>
      </c>
      <c r="W868" s="153" t="str">
        <f t="shared" ca="1" si="387"/>
        <v/>
      </c>
      <c r="X868" s="153" t="str">
        <f t="shared" ca="1" si="388"/>
        <v/>
      </c>
      <c r="Y868" s="153" t="str">
        <f t="shared" ca="1" si="389"/>
        <v/>
      </c>
      <c r="Z868" s="153" t="str">
        <f t="shared" ca="1" si="390"/>
        <v/>
      </c>
      <c r="AA868" s="152" t="str">
        <f t="shared" ca="1" si="391"/>
        <v/>
      </c>
      <c r="AB868" s="152" t="str">
        <f t="shared" ca="1" si="392"/>
        <v/>
      </c>
      <c r="AC868" s="154" t="str">
        <f t="shared" ca="1" si="393"/>
        <v/>
      </c>
      <c r="AD868" s="154" t="str">
        <f t="shared" ca="1" si="394"/>
        <v/>
      </c>
      <c r="AE868" s="3">
        <f t="shared" ca="1" si="395"/>
        <v>0</v>
      </c>
      <c r="AF868" s="3">
        <f t="shared" ca="1" si="396"/>
        <v>0</v>
      </c>
      <c r="AG868" s="3" t="str">
        <f t="shared" ca="1" si="403"/>
        <v/>
      </c>
      <c r="AH868" s="4" t="str">
        <f t="shared" ca="1" si="397"/>
        <v/>
      </c>
      <c r="AI868" s="75">
        <f t="shared" ca="1" si="398"/>
        <v>-81.180141999199762</v>
      </c>
      <c r="AJ868" s="75">
        <f t="shared" ca="1" si="399"/>
        <v>-81.180141999199762</v>
      </c>
    </row>
    <row r="869" spans="1:36" ht="14.25">
      <c r="A869" s="41">
        <f t="shared" si="400"/>
        <v>803</v>
      </c>
      <c r="B869" s="150">
        <f ca="1">IF(ISNUMBER(A869),INDEX('MetaTrader Import'!$H$13:$J$5893,TRUNC(((A869-$A$39+1)-1)/3)+1,MOD((A869-$A$39+1)-1,3)+1),"")</f>
        <v>0</v>
      </c>
      <c r="C869" s="43">
        <f t="shared" ca="1" si="377"/>
        <v>18.456555116065879</v>
      </c>
      <c r="D869" s="43">
        <f t="shared" ca="1" si="378"/>
        <v>-1.8803784430391923</v>
      </c>
      <c r="E869" s="43">
        <f t="shared" ca="1" si="379"/>
        <v>16.576176673026687</v>
      </c>
      <c r="F869" s="43">
        <f t="shared" ca="1" si="380"/>
        <v>1.6576176673026688</v>
      </c>
      <c r="G869" s="43">
        <f>IF(A869&lt;&gt;"",IF(A869&lt;Data!$G$11*0.25,$C$13/$G$32,IF(A869&gt;Data!$G$11*0.25,$C$13,$C$13*10)),"")</f>
        <v>2</v>
      </c>
      <c r="H869" s="43">
        <f>IF(A869&lt;&gt;"",IF(Data!$G$9="constant",$C$13,IF(Data!$G$9="squeeze",G869,F869)),"")</f>
        <v>2</v>
      </c>
      <c r="I869" s="38">
        <f ca="1">IF(ISNUMBER(A869),NORMINV(RAND(),0,IF(AND(Data!$G$9="squeeze",A869&lt;Data!$G$11*0.25),$H$32,1)*$C$30*$C$13)*($C$14*$C$12),"")</f>
        <v>3.4308263643693373E-4</v>
      </c>
      <c r="J869" s="42">
        <f ca="1">IFERROR(IF(Data!$C$6="Real",B869,I869+J868+($C$14*$C$12)*(NORMINV(RAND(),$C$15,CHOOSE($G$13,$C$13,F869,G869)))),"")</f>
        <v>1.346031101907569</v>
      </c>
      <c r="K869" s="88">
        <f>IF(ISNUMBER(A869), IF($G$16="fixed",$G$17,MIN(H869*Data!$C$7*$C$16*0.5,$C$17*Data!$C$7))*$C$12,"")</f>
        <v>8.0000000000000007E-5</v>
      </c>
      <c r="L869" s="42">
        <f t="shared" ca="1" si="404"/>
        <v>1.346031101907569</v>
      </c>
      <c r="M869" s="44">
        <f t="shared" ca="1" si="405"/>
        <v>1.3460711019075691</v>
      </c>
      <c r="N869" s="44">
        <f t="shared" ca="1" si="406"/>
        <v>1.345991101907569</v>
      </c>
      <c r="O869" s="108">
        <f t="shared" ca="1" si="381"/>
        <v>1.0375247501424125</v>
      </c>
      <c r="P869" s="102">
        <f t="shared" ca="1" si="382"/>
        <v>7.8760899224186254</v>
      </c>
      <c r="Q869" s="102">
        <f t="shared" ca="1" si="383"/>
        <v>0.24727906838633576</v>
      </c>
      <c r="R869" s="120">
        <f t="shared" ca="1" si="401"/>
        <v>1</v>
      </c>
      <c r="S869" s="54">
        <f t="shared" ca="1" si="402"/>
        <v>0</v>
      </c>
      <c r="T869" s="5" t="str">
        <f t="shared" ca="1" si="384"/>
        <v/>
      </c>
      <c r="U869" s="152" t="str">
        <f t="shared" ca="1" si="385"/>
        <v/>
      </c>
      <c r="V869" s="152" t="str">
        <f t="shared" ca="1" si="386"/>
        <v/>
      </c>
      <c r="W869" s="153" t="str">
        <f t="shared" ca="1" si="387"/>
        <v/>
      </c>
      <c r="X869" s="153" t="str">
        <f t="shared" ca="1" si="388"/>
        <v/>
      </c>
      <c r="Y869" s="153" t="str">
        <f t="shared" ca="1" si="389"/>
        <v/>
      </c>
      <c r="Z869" s="153" t="str">
        <f t="shared" ca="1" si="390"/>
        <v/>
      </c>
      <c r="AA869" s="152" t="str">
        <f t="shared" ca="1" si="391"/>
        <v/>
      </c>
      <c r="AB869" s="152" t="str">
        <f t="shared" ca="1" si="392"/>
        <v/>
      </c>
      <c r="AC869" s="154" t="str">
        <f t="shared" ca="1" si="393"/>
        <v/>
      </c>
      <c r="AD869" s="154" t="str">
        <f t="shared" ca="1" si="394"/>
        <v/>
      </c>
      <c r="AE869" s="3">
        <f t="shared" ca="1" si="395"/>
        <v>0</v>
      </c>
      <c r="AF869" s="3">
        <f t="shared" ca="1" si="396"/>
        <v>0</v>
      </c>
      <c r="AG869" s="3" t="str">
        <f t="shared" ca="1" si="403"/>
        <v/>
      </c>
      <c r="AH869" s="4" t="str">
        <f t="shared" ca="1" si="397"/>
        <v/>
      </c>
      <c r="AI869" s="75">
        <f t="shared" ca="1" si="398"/>
        <v>-81.180141999199762</v>
      </c>
      <c r="AJ869" s="75">
        <f t="shared" ca="1" si="399"/>
        <v>-81.180141999199762</v>
      </c>
    </row>
    <row r="870" spans="1:36" ht="14.25">
      <c r="A870" s="41">
        <f t="shared" si="400"/>
        <v>804</v>
      </c>
      <c r="B870" s="150">
        <f>IF(ISNUMBER(A870),INDEX('MetaTrader Import'!$H$13:$J$5893,TRUNC(((A870-$A$39+1)-1)/3)+1,MOD((A870-$A$39+1)-1,3)+1),"")</f>
        <v>0</v>
      </c>
      <c r="C870" s="43">
        <f t="shared" ca="1" si="377"/>
        <v>16.576176673026687</v>
      </c>
      <c r="D870" s="43">
        <f t="shared" ca="1" si="378"/>
        <v>0.16521841297907891</v>
      </c>
      <c r="E870" s="43">
        <f t="shared" ca="1" si="379"/>
        <v>16.741395086005767</v>
      </c>
      <c r="F870" s="43">
        <f t="shared" ca="1" si="380"/>
        <v>1.6741395086005766</v>
      </c>
      <c r="G870" s="43">
        <f>IF(A870&lt;&gt;"",IF(A870&lt;Data!$G$11*0.25,$C$13/$G$32,IF(A870&gt;Data!$G$11*0.25,$C$13,$C$13*10)),"")</f>
        <v>2</v>
      </c>
      <c r="H870" s="43">
        <f>IF(A870&lt;&gt;"",IF(Data!$G$9="constant",$C$13,IF(Data!$G$9="squeeze",G870,F870)),"")</f>
        <v>2</v>
      </c>
      <c r="I870" s="38">
        <f ca="1">IF(ISNUMBER(A870),NORMINV(RAND(),0,IF(AND(Data!$G$9="squeeze",A870&lt;Data!$G$11*0.25),$H$32,1)*$C$30*$C$13)*($C$14*$C$12),"")</f>
        <v>7.3458699322790012E-5</v>
      </c>
      <c r="J870" s="42">
        <f ca="1">IFERROR(IF(Data!$C$6="Real",B870,I870+J869+($C$14*$C$12)*(NORMINV(RAND(),$C$15,CHOOSE($G$13,$C$13,F870,G870)))),"")</f>
        <v>1.3463107430816437</v>
      </c>
      <c r="K870" s="88">
        <f>IF(ISNUMBER(A870), IF($G$16="fixed",$G$17,MIN(H870*Data!$C$7*$C$16*0.5,$C$17*Data!$C$7))*$C$12,"")</f>
        <v>8.0000000000000007E-5</v>
      </c>
      <c r="L870" s="42">
        <f t="shared" ca="1" si="404"/>
        <v>1.3463107430816437</v>
      </c>
      <c r="M870" s="44">
        <f t="shared" ca="1" si="405"/>
        <v>1.3463507430816437</v>
      </c>
      <c r="N870" s="44">
        <f t="shared" ca="1" si="406"/>
        <v>1.3462707430816436</v>
      </c>
      <c r="O870" s="108">
        <f t="shared" ca="1" si="381"/>
        <v>1.0165980233761933</v>
      </c>
      <c r="P870" s="102">
        <f t="shared" ca="1" si="382"/>
        <v>7.8107927807684332</v>
      </c>
      <c r="Q870" s="102">
        <f t="shared" ca="1" si="383"/>
        <v>0.2335480113709176</v>
      </c>
      <c r="R870" s="120">
        <f t="shared" ca="1" si="401"/>
        <v>1</v>
      </c>
      <c r="S870" s="54">
        <f t="shared" ca="1" si="402"/>
        <v>0</v>
      </c>
      <c r="T870" s="5" t="str">
        <f t="shared" ca="1" si="384"/>
        <v/>
      </c>
      <c r="U870" s="152" t="str">
        <f t="shared" ca="1" si="385"/>
        <v/>
      </c>
      <c r="V870" s="152" t="str">
        <f t="shared" ca="1" si="386"/>
        <v/>
      </c>
      <c r="W870" s="153" t="str">
        <f t="shared" ca="1" si="387"/>
        <v/>
      </c>
      <c r="X870" s="153" t="str">
        <f t="shared" ca="1" si="388"/>
        <v/>
      </c>
      <c r="Y870" s="153" t="str">
        <f t="shared" ca="1" si="389"/>
        <v/>
      </c>
      <c r="Z870" s="153" t="str">
        <f t="shared" ca="1" si="390"/>
        <v/>
      </c>
      <c r="AA870" s="152" t="str">
        <f t="shared" ca="1" si="391"/>
        <v/>
      </c>
      <c r="AB870" s="152" t="str">
        <f t="shared" ca="1" si="392"/>
        <v/>
      </c>
      <c r="AC870" s="154" t="str">
        <f t="shared" ca="1" si="393"/>
        <v/>
      </c>
      <c r="AD870" s="154" t="str">
        <f t="shared" ca="1" si="394"/>
        <v/>
      </c>
      <c r="AE870" s="3">
        <f t="shared" ca="1" si="395"/>
        <v>0</v>
      </c>
      <c r="AF870" s="3">
        <f t="shared" ca="1" si="396"/>
        <v>0</v>
      </c>
      <c r="AG870" s="3" t="str">
        <f t="shared" ca="1" si="403"/>
        <v/>
      </c>
      <c r="AH870" s="4" t="str">
        <f t="shared" ca="1" si="397"/>
        <v/>
      </c>
      <c r="AI870" s="75">
        <f t="shared" ca="1" si="398"/>
        <v>-81.180141999199762</v>
      </c>
      <c r="AJ870" s="75">
        <f t="shared" ca="1" si="399"/>
        <v>-81.180141999199762</v>
      </c>
    </row>
    <row r="871" spans="1:36" ht="14.25">
      <c r="A871" s="41">
        <f t="shared" si="400"/>
        <v>805</v>
      </c>
      <c r="B871" s="150">
        <f ca="1">IF(ISNUMBER(A871),INDEX('MetaTrader Import'!$H$13:$J$5893,TRUNC(((A871-$A$39+1)-1)/3)+1,MOD((A871-$A$39+1)-1,3)+1),"")</f>
        <v>0</v>
      </c>
      <c r="C871" s="43">
        <f t="shared" ca="1" si="377"/>
        <v>16.741395086005767</v>
      </c>
      <c r="D871" s="43">
        <f t="shared" ca="1" si="378"/>
        <v>-1.3040981313344751</v>
      </c>
      <c r="E871" s="43">
        <f t="shared" ca="1" si="379"/>
        <v>15.437296954671291</v>
      </c>
      <c r="F871" s="43">
        <f t="shared" ca="1" si="380"/>
        <v>1.5437296954671291</v>
      </c>
      <c r="G871" s="43">
        <f>IF(A871&lt;&gt;"",IF(A871&lt;Data!$G$11*0.25,$C$13/$G$32,IF(A871&gt;Data!$G$11*0.25,$C$13,$C$13*10)),"")</f>
        <v>2</v>
      </c>
      <c r="H871" s="43">
        <f>IF(A871&lt;&gt;"",IF(Data!$G$9="constant",$C$13,IF(Data!$G$9="squeeze",G871,F871)),"")</f>
        <v>2</v>
      </c>
      <c r="I871" s="38">
        <f ca="1">IF(ISNUMBER(A871),NORMINV(RAND(),0,IF(AND(Data!$G$9="squeeze",A871&lt;Data!$G$11*0.25),$H$32,1)*$C$30*$C$13)*($C$14*$C$12),"")</f>
        <v>-9.3647675461577687E-4</v>
      </c>
      <c r="J871" s="42">
        <f ca="1">IFERROR(IF(Data!$C$6="Real",B871,I871+J870+($C$14*$C$12)*(NORMINV(RAND(),$C$15,CHOOSE($G$13,$C$13,F871,G871)))),"")</f>
        <v>1.345897754555178</v>
      </c>
      <c r="K871" s="88">
        <f>IF(ISNUMBER(A871), IF($G$16="fixed",$G$17,MIN(H871*Data!$C$7*$C$16*0.5,$C$17*Data!$C$7))*$C$12,"")</f>
        <v>8.0000000000000007E-5</v>
      </c>
      <c r="L871" s="42">
        <f t="shared" ca="1" si="404"/>
        <v>1.345897754555178</v>
      </c>
      <c r="M871" s="44">
        <f t="shared" ca="1" si="405"/>
        <v>1.3459377545551781</v>
      </c>
      <c r="N871" s="44">
        <f t="shared" ca="1" si="406"/>
        <v>1.345857754555178</v>
      </c>
      <c r="O871" s="108">
        <f t="shared" ca="1" si="381"/>
        <v>0.88690543483374973</v>
      </c>
      <c r="P871" s="102">
        <f t="shared" ca="1" si="382"/>
        <v>7.5375984530358071</v>
      </c>
      <c r="Q871" s="102">
        <f t="shared" ca="1" si="383"/>
        <v>0.19502678616020264</v>
      </c>
      <c r="R871" s="120">
        <f t="shared" ca="1" si="401"/>
        <v>1</v>
      </c>
      <c r="S871" s="54">
        <f t="shared" ca="1" si="402"/>
        <v>0</v>
      </c>
      <c r="T871" s="5" t="str">
        <f t="shared" ca="1" si="384"/>
        <v/>
      </c>
      <c r="U871" s="152" t="str">
        <f t="shared" ca="1" si="385"/>
        <v/>
      </c>
      <c r="V871" s="152" t="str">
        <f t="shared" ca="1" si="386"/>
        <v/>
      </c>
      <c r="W871" s="153" t="str">
        <f t="shared" ca="1" si="387"/>
        <v/>
      </c>
      <c r="X871" s="153" t="str">
        <f t="shared" ca="1" si="388"/>
        <v/>
      </c>
      <c r="Y871" s="153" t="str">
        <f t="shared" ca="1" si="389"/>
        <v/>
      </c>
      <c r="Z871" s="153" t="str">
        <f t="shared" ca="1" si="390"/>
        <v/>
      </c>
      <c r="AA871" s="152" t="str">
        <f t="shared" ca="1" si="391"/>
        <v/>
      </c>
      <c r="AB871" s="152" t="str">
        <f t="shared" ca="1" si="392"/>
        <v/>
      </c>
      <c r="AC871" s="154" t="str">
        <f t="shared" ca="1" si="393"/>
        <v/>
      </c>
      <c r="AD871" s="154" t="str">
        <f t="shared" ca="1" si="394"/>
        <v/>
      </c>
      <c r="AE871" s="3">
        <f t="shared" ca="1" si="395"/>
        <v>0</v>
      </c>
      <c r="AF871" s="3">
        <f t="shared" ca="1" si="396"/>
        <v>0</v>
      </c>
      <c r="AG871" s="3" t="str">
        <f t="shared" ca="1" si="403"/>
        <v/>
      </c>
      <c r="AH871" s="4" t="str">
        <f t="shared" ca="1" si="397"/>
        <v/>
      </c>
      <c r="AI871" s="75">
        <f t="shared" ca="1" si="398"/>
        <v>-81.180141999199762</v>
      </c>
      <c r="AJ871" s="75">
        <f t="shared" ca="1" si="399"/>
        <v>-81.180141999199762</v>
      </c>
    </row>
    <row r="872" spans="1:36" ht="14.25">
      <c r="A872" s="41">
        <f t="shared" si="400"/>
        <v>806</v>
      </c>
      <c r="B872" s="150">
        <f ca="1">IF(ISNUMBER(A872),INDEX('MetaTrader Import'!$H$13:$J$5893,TRUNC(((A872-$A$39+1)-1)/3)+1,MOD((A872-$A$39+1)-1,3)+1),"")</f>
        <v>0</v>
      </c>
      <c r="C872" s="43">
        <f t="shared" ca="1" si="377"/>
        <v>15.437296954671291</v>
      </c>
      <c r="D872" s="43">
        <f t="shared" ca="1" si="378"/>
        <v>-1.2848894264050177</v>
      </c>
      <c r="E872" s="43">
        <f t="shared" ca="1" si="379"/>
        <v>14.152407528266274</v>
      </c>
      <c r="F872" s="43">
        <f t="shared" ca="1" si="380"/>
        <v>1.4152407528266273</v>
      </c>
      <c r="G872" s="43">
        <f>IF(A872&lt;&gt;"",IF(A872&lt;Data!$G$11*0.25,$C$13/$G$32,IF(A872&gt;Data!$G$11*0.25,$C$13,$C$13*10)),"")</f>
        <v>2</v>
      </c>
      <c r="H872" s="43">
        <f>IF(A872&lt;&gt;"",IF(Data!$G$9="constant",$C$13,IF(Data!$G$9="squeeze",G872,F872)),"")</f>
        <v>2</v>
      </c>
      <c r="I872" s="38">
        <f ca="1">IF(ISNUMBER(A872),NORMINV(RAND(),0,IF(AND(Data!$G$9="squeeze",A872&lt;Data!$G$11*0.25),$H$32,1)*$C$30*$C$13)*($C$14*$C$12),"")</f>
        <v>-5.3863195773780272E-4</v>
      </c>
      <c r="J872" s="42">
        <f ca="1">IFERROR(IF(Data!$C$6="Real",B872,I872+J871+($C$14*$C$12)*(NORMINV(RAND(),$C$15,CHOOSE($G$13,$C$13,F872,G872)))),"")</f>
        <v>1.3447962510013536</v>
      </c>
      <c r="K872" s="88">
        <f>IF(ISNUMBER(A872), IF($G$16="fixed",$G$17,MIN(H872*Data!$C$7*$C$16*0.5,$C$17*Data!$C$7))*$C$12,"")</f>
        <v>8.0000000000000007E-5</v>
      </c>
      <c r="L872" s="42">
        <f t="shared" ca="1" si="404"/>
        <v>1.3447962510013536</v>
      </c>
      <c r="M872" s="44">
        <f t="shared" ca="1" si="405"/>
        <v>1.3448362510013536</v>
      </c>
      <c r="N872" s="44">
        <f t="shared" ca="1" si="406"/>
        <v>1.3447562510013535</v>
      </c>
      <c r="O872" s="108">
        <f t="shared" ca="1" si="381"/>
        <v>0.48809326744161546</v>
      </c>
      <c r="P872" s="102">
        <f t="shared" ca="1" si="382"/>
        <v>7.5815891002174025</v>
      </c>
      <c r="Q872" s="102">
        <f t="shared" ca="1" si="383"/>
        <v>0.14833972254075156</v>
      </c>
      <c r="R872" s="120">
        <f t="shared" ca="1" si="401"/>
        <v>1</v>
      </c>
      <c r="S872" s="54">
        <f t="shared" ca="1" si="402"/>
        <v>0</v>
      </c>
      <c r="T872" s="5" t="str">
        <f t="shared" ca="1" si="384"/>
        <v/>
      </c>
      <c r="U872" s="152" t="str">
        <f t="shared" ca="1" si="385"/>
        <v/>
      </c>
      <c r="V872" s="152" t="str">
        <f t="shared" ca="1" si="386"/>
        <v/>
      </c>
      <c r="W872" s="153" t="str">
        <f t="shared" ca="1" si="387"/>
        <v/>
      </c>
      <c r="X872" s="153" t="str">
        <f t="shared" ca="1" si="388"/>
        <v/>
      </c>
      <c r="Y872" s="153" t="str">
        <f t="shared" ca="1" si="389"/>
        <v/>
      </c>
      <c r="Z872" s="153" t="str">
        <f t="shared" ca="1" si="390"/>
        <v/>
      </c>
      <c r="AA872" s="152" t="str">
        <f t="shared" ca="1" si="391"/>
        <v/>
      </c>
      <c r="AB872" s="152" t="str">
        <f t="shared" ca="1" si="392"/>
        <v/>
      </c>
      <c r="AC872" s="154" t="str">
        <f t="shared" ca="1" si="393"/>
        <v/>
      </c>
      <c r="AD872" s="154" t="str">
        <f t="shared" ca="1" si="394"/>
        <v/>
      </c>
      <c r="AE872" s="3">
        <f t="shared" ca="1" si="395"/>
        <v>0</v>
      </c>
      <c r="AF872" s="3">
        <f t="shared" ca="1" si="396"/>
        <v>0</v>
      </c>
      <c r="AG872" s="3" t="str">
        <f t="shared" ca="1" si="403"/>
        <v/>
      </c>
      <c r="AH872" s="4" t="str">
        <f t="shared" ca="1" si="397"/>
        <v/>
      </c>
      <c r="AI872" s="75">
        <f t="shared" ca="1" si="398"/>
        <v>-81.180141999199762</v>
      </c>
      <c r="AJ872" s="75">
        <f t="shared" ca="1" si="399"/>
        <v>-81.180141999199762</v>
      </c>
    </row>
    <row r="873" spans="1:36" ht="14.25">
      <c r="A873" s="41">
        <f t="shared" si="400"/>
        <v>807</v>
      </c>
      <c r="B873" s="150">
        <f>IF(ISNUMBER(A873),INDEX('MetaTrader Import'!$H$13:$J$5893,TRUNC(((A873-$A$39+1)-1)/3)+1,MOD((A873-$A$39+1)-1,3)+1),"")</f>
        <v>0</v>
      </c>
      <c r="C873" s="43">
        <f t="shared" ca="1" si="377"/>
        <v>14.152407528266274</v>
      </c>
      <c r="D873" s="43">
        <f t="shared" ca="1" si="378"/>
        <v>0.35864606855271397</v>
      </c>
      <c r="E873" s="43">
        <f t="shared" ca="1" si="379"/>
        <v>14.511053596818988</v>
      </c>
      <c r="F873" s="43">
        <f t="shared" ca="1" si="380"/>
        <v>1.4511053596818988</v>
      </c>
      <c r="G873" s="43">
        <f>IF(A873&lt;&gt;"",IF(A873&lt;Data!$G$11*0.25,$C$13/$G$32,IF(A873&gt;Data!$G$11*0.25,$C$13,$C$13*10)),"")</f>
        <v>2</v>
      </c>
      <c r="H873" s="43">
        <f>IF(A873&lt;&gt;"",IF(Data!$G$9="constant",$C$13,IF(Data!$G$9="squeeze",G873,F873)),"")</f>
        <v>2</v>
      </c>
      <c r="I873" s="38">
        <f ca="1">IF(ISNUMBER(A873),NORMINV(RAND(),0,IF(AND(Data!$G$9="squeeze",A873&lt;Data!$G$11*0.25),$H$32,1)*$C$30*$C$13)*($C$14*$C$12),"")</f>
        <v>-2.9538797930617369E-6</v>
      </c>
      <c r="J873" s="42">
        <f ca="1">IFERROR(IF(Data!$C$6="Real",B873,I873+J872+($C$14*$C$12)*(NORMINV(RAND(),$C$15,CHOOSE($G$13,$C$13,F873,G873)))),"")</f>
        <v>1.3455327214036092</v>
      </c>
      <c r="K873" s="88">
        <f>IF(ISNUMBER(A873), IF($G$16="fixed",$G$17,MIN(H873*Data!$C$7*$C$16*0.5,$C$17*Data!$C$7))*$C$12,"")</f>
        <v>8.0000000000000007E-5</v>
      </c>
      <c r="L873" s="42">
        <f t="shared" ca="1" si="404"/>
        <v>1.3455327214036092</v>
      </c>
      <c r="M873" s="44">
        <f t="shared" ca="1" si="405"/>
        <v>1.3455727214036093</v>
      </c>
      <c r="N873" s="44">
        <f t="shared" ca="1" si="406"/>
        <v>1.3454927214036092</v>
      </c>
      <c r="O873" s="108">
        <f t="shared" ca="1" si="381"/>
        <v>0.13204595554495396</v>
      </c>
      <c r="P873" s="102">
        <f t="shared" ca="1" si="382"/>
        <v>6.8051642834947348</v>
      </c>
      <c r="Q873" s="102">
        <f t="shared" ca="1" si="383"/>
        <v>7.6071065086718417E-2</v>
      </c>
      <c r="R873" s="120">
        <f t="shared" ca="1" si="401"/>
        <v>1</v>
      </c>
      <c r="S873" s="54">
        <f t="shared" ca="1" si="402"/>
        <v>0</v>
      </c>
      <c r="T873" s="5" t="str">
        <f t="shared" ca="1" si="384"/>
        <v/>
      </c>
      <c r="U873" s="152" t="str">
        <f t="shared" ca="1" si="385"/>
        <v/>
      </c>
      <c r="V873" s="152" t="str">
        <f t="shared" ca="1" si="386"/>
        <v/>
      </c>
      <c r="W873" s="153" t="str">
        <f t="shared" ca="1" si="387"/>
        <v/>
      </c>
      <c r="X873" s="153" t="str">
        <f t="shared" ca="1" si="388"/>
        <v/>
      </c>
      <c r="Y873" s="153" t="str">
        <f t="shared" ca="1" si="389"/>
        <v/>
      </c>
      <c r="Z873" s="153" t="str">
        <f t="shared" ca="1" si="390"/>
        <v/>
      </c>
      <c r="AA873" s="152" t="str">
        <f t="shared" ca="1" si="391"/>
        <v/>
      </c>
      <c r="AB873" s="152" t="str">
        <f t="shared" ca="1" si="392"/>
        <v/>
      </c>
      <c r="AC873" s="154" t="str">
        <f t="shared" ca="1" si="393"/>
        <v/>
      </c>
      <c r="AD873" s="154" t="str">
        <f t="shared" ca="1" si="394"/>
        <v/>
      </c>
      <c r="AE873" s="3">
        <f t="shared" ca="1" si="395"/>
        <v>0</v>
      </c>
      <c r="AF873" s="3">
        <f t="shared" ca="1" si="396"/>
        <v>0</v>
      </c>
      <c r="AG873" s="3" t="str">
        <f t="shared" ca="1" si="403"/>
        <v/>
      </c>
      <c r="AH873" s="4" t="str">
        <f t="shared" ca="1" si="397"/>
        <v/>
      </c>
      <c r="AI873" s="75">
        <f t="shared" ca="1" si="398"/>
        <v>-81.180141999199762</v>
      </c>
      <c r="AJ873" s="75">
        <f t="shared" ca="1" si="399"/>
        <v>-81.180141999199762</v>
      </c>
    </row>
    <row r="874" spans="1:36" ht="14.25">
      <c r="A874" s="41">
        <f t="shared" si="400"/>
        <v>808</v>
      </c>
      <c r="B874" s="150">
        <f ca="1">IF(ISNUMBER(A874),INDEX('MetaTrader Import'!$H$13:$J$5893,TRUNC(((A874-$A$39+1)-1)/3)+1,MOD((A874-$A$39+1)-1,3)+1),"")</f>
        <v>0</v>
      </c>
      <c r="C874" s="43">
        <f t="shared" ca="1" si="377"/>
        <v>14.511053596818988</v>
      </c>
      <c r="D874" s="43">
        <f t="shared" ca="1" si="378"/>
        <v>1.6070524987105812</v>
      </c>
      <c r="E874" s="43">
        <f t="shared" ca="1" si="379"/>
        <v>16.118106095529569</v>
      </c>
      <c r="F874" s="43">
        <f t="shared" ca="1" si="380"/>
        <v>1.611810609552957</v>
      </c>
      <c r="G874" s="43">
        <f>IF(A874&lt;&gt;"",IF(A874&lt;Data!$G$11*0.25,$C$13/$G$32,IF(A874&gt;Data!$G$11*0.25,$C$13,$C$13*10)),"")</f>
        <v>2</v>
      </c>
      <c r="H874" s="43">
        <f>IF(A874&lt;&gt;"",IF(Data!$G$9="constant",$C$13,IF(Data!$G$9="squeeze",G874,F874)),"")</f>
        <v>2</v>
      </c>
      <c r="I874" s="38">
        <f ca="1">IF(ISNUMBER(A874),NORMINV(RAND(),0,IF(AND(Data!$G$9="squeeze",A874&lt;Data!$G$11*0.25),$H$32,1)*$C$30*$C$13)*($C$14*$C$12),"")</f>
        <v>2.8578500536422099E-4</v>
      </c>
      <c r="J874" s="42">
        <f ca="1">IFERROR(IF(Data!$C$6="Real",B874,I874+J873+($C$14*$C$12)*(NORMINV(RAND(),$C$15,CHOOSE($G$13,$C$13,F874,G874)))),"")</f>
        <v>1.3456524078921452</v>
      </c>
      <c r="K874" s="88">
        <f>IF(ISNUMBER(A874), IF($G$16="fixed",$G$17,MIN(H874*Data!$C$7*$C$16*0.5,$C$17*Data!$C$7))*$C$12,"")</f>
        <v>8.0000000000000007E-5</v>
      </c>
      <c r="L874" s="42">
        <f t="shared" ca="1" si="404"/>
        <v>1.3456524078921452</v>
      </c>
      <c r="M874" s="44">
        <f t="shared" ca="1" si="405"/>
        <v>1.3456924078921453</v>
      </c>
      <c r="N874" s="44">
        <f t="shared" ca="1" si="406"/>
        <v>1.3456124078921452</v>
      </c>
      <c r="O874" s="108">
        <f t="shared" ca="1" si="381"/>
        <v>-0.25134827323367426</v>
      </c>
      <c r="P874" s="102">
        <f t="shared" ca="1" si="382"/>
        <v>5.7019888665502476</v>
      </c>
      <c r="Q874" s="102">
        <f t="shared" ca="1" si="383"/>
        <v>-2.3118920630346512E-2</v>
      </c>
      <c r="R874" s="120">
        <f t="shared" ca="1" si="401"/>
        <v>1</v>
      </c>
      <c r="S874" s="54">
        <f t="shared" ca="1" si="402"/>
        <v>0</v>
      </c>
      <c r="T874" s="5" t="str">
        <f t="shared" ca="1" si="384"/>
        <v/>
      </c>
      <c r="U874" s="152" t="str">
        <f t="shared" ca="1" si="385"/>
        <v/>
      </c>
      <c r="V874" s="152" t="str">
        <f t="shared" ca="1" si="386"/>
        <v/>
      </c>
      <c r="W874" s="153" t="str">
        <f t="shared" ca="1" si="387"/>
        <v/>
      </c>
      <c r="X874" s="153" t="str">
        <f t="shared" ca="1" si="388"/>
        <v/>
      </c>
      <c r="Y874" s="153" t="str">
        <f t="shared" ca="1" si="389"/>
        <v/>
      </c>
      <c r="Z874" s="153" t="str">
        <f t="shared" ca="1" si="390"/>
        <v/>
      </c>
      <c r="AA874" s="152" t="str">
        <f t="shared" ca="1" si="391"/>
        <v/>
      </c>
      <c r="AB874" s="152" t="str">
        <f t="shared" ca="1" si="392"/>
        <v/>
      </c>
      <c r="AC874" s="154" t="str">
        <f t="shared" ca="1" si="393"/>
        <v/>
      </c>
      <c r="AD874" s="154" t="str">
        <f t="shared" ca="1" si="394"/>
        <v/>
      </c>
      <c r="AE874" s="3">
        <f t="shared" ca="1" si="395"/>
        <v>0</v>
      </c>
      <c r="AF874" s="3">
        <f t="shared" ca="1" si="396"/>
        <v>0</v>
      </c>
      <c r="AG874" s="3" t="str">
        <f t="shared" ca="1" si="403"/>
        <v/>
      </c>
      <c r="AH874" s="4" t="str">
        <f t="shared" ca="1" si="397"/>
        <v/>
      </c>
      <c r="AI874" s="75">
        <f t="shared" ca="1" si="398"/>
        <v>-81.180141999199762</v>
      </c>
      <c r="AJ874" s="75">
        <f t="shared" ca="1" si="399"/>
        <v>-81.180141999199762</v>
      </c>
    </row>
    <row r="875" spans="1:36" ht="14.25">
      <c r="A875" s="41">
        <f t="shared" si="400"/>
        <v>809</v>
      </c>
      <c r="B875" s="150">
        <f ca="1">IF(ISNUMBER(A875),INDEX('MetaTrader Import'!$H$13:$J$5893,TRUNC(((A875-$A$39+1)-1)/3)+1,MOD((A875-$A$39+1)-1,3)+1),"")</f>
        <v>0</v>
      </c>
      <c r="C875" s="43">
        <f t="shared" ca="1" si="377"/>
        <v>16.118106095529569</v>
      </c>
      <c r="D875" s="43">
        <f t="shared" ca="1" si="378"/>
        <v>1.2214502032783572</v>
      </c>
      <c r="E875" s="43">
        <f t="shared" ca="1" si="379"/>
        <v>17.339556298807928</v>
      </c>
      <c r="F875" s="43">
        <f t="shared" ca="1" si="380"/>
        <v>1.7339556298807928</v>
      </c>
      <c r="G875" s="43">
        <f>IF(A875&lt;&gt;"",IF(A875&lt;Data!$G$11*0.25,$C$13/$G$32,IF(A875&gt;Data!$G$11*0.25,$C$13,$C$13*10)),"")</f>
        <v>2</v>
      </c>
      <c r="H875" s="43">
        <f>IF(A875&lt;&gt;"",IF(Data!$G$9="constant",$C$13,IF(Data!$G$9="squeeze",G875,F875)),"")</f>
        <v>2</v>
      </c>
      <c r="I875" s="38">
        <f ca="1">IF(ISNUMBER(A875),NORMINV(RAND(),0,IF(AND(Data!$G$9="squeeze",A875&lt;Data!$G$11*0.25),$H$32,1)*$C$30*$C$13)*($C$14*$C$12),"")</f>
        <v>5.2284941244697797E-4</v>
      </c>
      <c r="J875" s="42">
        <f ca="1">IFERROR(IF(Data!$C$6="Real",B875,I875+J874+($C$14*$C$12)*(NORMINV(RAND(),$C$15,CHOOSE($G$13,$C$13,F875,G875)))),"")</f>
        <v>1.3456638836123103</v>
      </c>
      <c r="K875" s="88">
        <f>IF(ISNUMBER(A875), IF($G$16="fixed",$G$17,MIN(H875*Data!$C$7*$C$16*0.5,$C$17*Data!$C$7))*$C$12,"")</f>
        <v>8.0000000000000007E-5</v>
      </c>
      <c r="L875" s="42">
        <f t="shared" ca="1" si="404"/>
        <v>1.3456638836123103</v>
      </c>
      <c r="M875" s="44">
        <f t="shared" ca="1" si="405"/>
        <v>1.3457038836123103</v>
      </c>
      <c r="N875" s="44">
        <f t="shared" ca="1" si="406"/>
        <v>1.3456238836123102</v>
      </c>
      <c r="O875" s="108">
        <f t="shared" ca="1" si="381"/>
        <v>-0.45806205134627365</v>
      </c>
      <c r="P875" s="102">
        <f t="shared" ca="1" si="382"/>
        <v>5.4123473738016132</v>
      </c>
      <c r="Q875" s="102">
        <f t="shared" ca="1" si="383"/>
        <v>-0.14498924543090841</v>
      </c>
      <c r="R875" s="120">
        <f t="shared" ca="1" si="401"/>
        <v>1</v>
      </c>
      <c r="S875" s="54">
        <f t="shared" ca="1" si="402"/>
        <v>0</v>
      </c>
      <c r="T875" s="5" t="str">
        <f t="shared" ca="1" si="384"/>
        <v/>
      </c>
      <c r="U875" s="152" t="str">
        <f t="shared" ca="1" si="385"/>
        <v/>
      </c>
      <c r="V875" s="152" t="str">
        <f t="shared" ca="1" si="386"/>
        <v/>
      </c>
      <c r="W875" s="153" t="str">
        <f t="shared" ca="1" si="387"/>
        <v/>
      </c>
      <c r="X875" s="153" t="str">
        <f t="shared" ca="1" si="388"/>
        <v/>
      </c>
      <c r="Y875" s="153" t="str">
        <f t="shared" ca="1" si="389"/>
        <v/>
      </c>
      <c r="Z875" s="153" t="str">
        <f t="shared" ca="1" si="390"/>
        <v/>
      </c>
      <c r="AA875" s="152" t="str">
        <f t="shared" ca="1" si="391"/>
        <v/>
      </c>
      <c r="AB875" s="152" t="str">
        <f t="shared" ca="1" si="392"/>
        <v/>
      </c>
      <c r="AC875" s="154" t="str">
        <f t="shared" ca="1" si="393"/>
        <v/>
      </c>
      <c r="AD875" s="154" t="str">
        <f t="shared" ca="1" si="394"/>
        <v/>
      </c>
      <c r="AE875" s="3">
        <f t="shared" ca="1" si="395"/>
        <v>0</v>
      </c>
      <c r="AF875" s="3">
        <f t="shared" ca="1" si="396"/>
        <v>0</v>
      </c>
      <c r="AG875" s="3" t="str">
        <f t="shared" ca="1" si="403"/>
        <v/>
      </c>
      <c r="AH875" s="4" t="str">
        <f t="shared" ca="1" si="397"/>
        <v/>
      </c>
      <c r="AI875" s="75">
        <f t="shared" ca="1" si="398"/>
        <v>-81.180141999199762</v>
      </c>
      <c r="AJ875" s="75">
        <f t="shared" ca="1" si="399"/>
        <v>-81.180141999199762</v>
      </c>
    </row>
    <row r="876" spans="1:36" ht="14.25">
      <c r="A876" s="41">
        <f t="shared" si="400"/>
        <v>810</v>
      </c>
      <c r="B876" s="150">
        <f>IF(ISNUMBER(A876),INDEX('MetaTrader Import'!$H$13:$J$5893,TRUNC(((A876-$A$39+1)-1)/3)+1,MOD((A876-$A$39+1)-1,3)+1),"")</f>
        <v>0</v>
      </c>
      <c r="C876" s="43">
        <f t="shared" ca="1" si="377"/>
        <v>17.339556298807928</v>
      </c>
      <c r="D876" s="43">
        <f t="shared" ca="1" si="378"/>
        <v>-1.8547109352503881</v>
      </c>
      <c r="E876" s="43">
        <f t="shared" ca="1" si="379"/>
        <v>15.48484536355754</v>
      </c>
      <c r="F876" s="43">
        <f t="shared" ca="1" si="380"/>
        <v>1.548484536355754</v>
      </c>
      <c r="G876" s="43">
        <f>IF(A876&lt;&gt;"",IF(A876&lt;Data!$G$11*0.25,$C$13/$G$32,IF(A876&gt;Data!$G$11*0.25,$C$13,$C$13*10)),"")</f>
        <v>2</v>
      </c>
      <c r="H876" s="43">
        <f>IF(A876&lt;&gt;"",IF(Data!$G$9="constant",$C$13,IF(Data!$G$9="squeeze",G876,F876)),"")</f>
        <v>2</v>
      </c>
      <c r="I876" s="38">
        <f ca="1">IF(ISNUMBER(A876),NORMINV(RAND(),0,IF(AND(Data!$G$9="squeeze",A876&lt;Data!$G$11*0.25),$H$32,1)*$C$30*$C$13)*($C$14*$C$12),"")</f>
        <v>-7.0390218030925964E-5</v>
      </c>
      <c r="J876" s="42">
        <f ca="1">IFERROR(IF(Data!$C$6="Real",B876,I876+J875+($C$14*$C$12)*(NORMINV(RAND(),$C$15,CHOOSE($G$13,$C$13,F876,G876)))),"")</f>
        <v>1.3454492014878583</v>
      </c>
      <c r="K876" s="88">
        <f>IF(ISNUMBER(A876), IF($G$16="fixed",$G$17,MIN(H876*Data!$C$7*$C$16*0.5,$C$17*Data!$C$7))*$C$12,"")</f>
        <v>8.0000000000000007E-5</v>
      </c>
      <c r="L876" s="42">
        <f t="shared" ca="1" si="404"/>
        <v>1.3454492014878583</v>
      </c>
      <c r="M876" s="44">
        <f t="shared" ca="1" si="405"/>
        <v>1.3454892014878583</v>
      </c>
      <c r="N876" s="44">
        <f t="shared" ca="1" si="406"/>
        <v>1.3454092014878583</v>
      </c>
      <c r="O876" s="108">
        <f t="shared" ca="1" si="381"/>
        <v>-0.56916274295957092</v>
      </c>
      <c r="P876" s="102">
        <f t="shared" ca="1" si="382"/>
        <v>5.4739028221484221</v>
      </c>
      <c r="Q876" s="102">
        <f t="shared" ca="1" si="383"/>
        <v>-0.25946362825190744</v>
      </c>
      <c r="R876" s="120">
        <f t="shared" ca="1" si="401"/>
        <v>1</v>
      </c>
      <c r="S876" s="54">
        <f t="shared" ca="1" si="402"/>
        <v>0</v>
      </c>
      <c r="T876" s="5" t="str">
        <f t="shared" ca="1" si="384"/>
        <v/>
      </c>
      <c r="U876" s="152" t="str">
        <f t="shared" ca="1" si="385"/>
        <v/>
      </c>
      <c r="V876" s="152" t="str">
        <f t="shared" ca="1" si="386"/>
        <v/>
      </c>
      <c r="W876" s="153" t="str">
        <f t="shared" ca="1" si="387"/>
        <v/>
      </c>
      <c r="X876" s="153" t="str">
        <f t="shared" ca="1" si="388"/>
        <v/>
      </c>
      <c r="Y876" s="153" t="str">
        <f t="shared" ca="1" si="389"/>
        <v/>
      </c>
      <c r="Z876" s="153" t="str">
        <f t="shared" ca="1" si="390"/>
        <v/>
      </c>
      <c r="AA876" s="152" t="str">
        <f t="shared" ca="1" si="391"/>
        <v/>
      </c>
      <c r="AB876" s="152" t="str">
        <f t="shared" ca="1" si="392"/>
        <v/>
      </c>
      <c r="AC876" s="154" t="str">
        <f t="shared" ca="1" si="393"/>
        <v/>
      </c>
      <c r="AD876" s="154" t="str">
        <f t="shared" ca="1" si="394"/>
        <v/>
      </c>
      <c r="AE876" s="3">
        <f t="shared" ca="1" si="395"/>
        <v>0</v>
      </c>
      <c r="AF876" s="3">
        <f t="shared" ca="1" si="396"/>
        <v>0</v>
      </c>
      <c r="AG876" s="3" t="str">
        <f t="shared" ca="1" si="403"/>
        <v/>
      </c>
      <c r="AH876" s="4" t="str">
        <f t="shared" ca="1" si="397"/>
        <v/>
      </c>
      <c r="AI876" s="75">
        <f t="shared" ca="1" si="398"/>
        <v>-81.180141999199762</v>
      </c>
      <c r="AJ876" s="75">
        <f t="shared" ca="1" si="399"/>
        <v>-81.180141999199762</v>
      </c>
    </row>
    <row r="877" spans="1:36" ht="14.25">
      <c r="A877" s="41">
        <f t="shared" si="400"/>
        <v>811</v>
      </c>
      <c r="B877" s="150">
        <f ca="1">IF(ISNUMBER(A877),INDEX('MetaTrader Import'!$H$13:$J$5893,TRUNC(((A877-$A$39+1)-1)/3)+1,MOD((A877-$A$39+1)-1,3)+1),"")</f>
        <v>0</v>
      </c>
      <c r="C877" s="43">
        <f t="shared" ca="1" si="377"/>
        <v>15.48484536355754</v>
      </c>
      <c r="D877" s="43">
        <f t="shared" ca="1" si="378"/>
        <v>1.001994968826899</v>
      </c>
      <c r="E877" s="43">
        <f t="shared" ca="1" si="379"/>
        <v>16.486840332384439</v>
      </c>
      <c r="F877" s="43">
        <f t="shared" ca="1" si="380"/>
        <v>1.6486840332384438</v>
      </c>
      <c r="G877" s="43">
        <f>IF(A877&lt;&gt;"",IF(A877&lt;Data!$G$11*0.25,$C$13/$G$32,IF(A877&gt;Data!$G$11*0.25,$C$13,$C$13*10)),"")</f>
        <v>2</v>
      </c>
      <c r="H877" s="43">
        <f>IF(A877&lt;&gt;"",IF(Data!$G$9="constant",$C$13,IF(Data!$G$9="squeeze",G877,F877)),"")</f>
        <v>2</v>
      </c>
      <c r="I877" s="38">
        <f ca="1">IF(ISNUMBER(A877),NORMINV(RAND(),0,IF(AND(Data!$G$9="squeeze",A877&lt;Data!$G$11*0.25),$H$32,1)*$C$30*$C$13)*($C$14*$C$12),"")</f>
        <v>-2.9619736291927785E-4</v>
      </c>
      <c r="J877" s="42">
        <f ca="1">IFERROR(IF(Data!$C$6="Real",B877,I877+J876+($C$14*$C$12)*(NORMINV(RAND(),$C$15,CHOOSE($G$13,$C$13,F877,G877)))),"")</f>
        <v>1.3442779945714682</v>
      </c>
      <c r="K877" s="88">
        <f>IF(ISNUMBER(A877), IF($G$16="fixed",$G$17,MIN(H877*Data!$C$7*$C$16*0.5,$C$17*Data!$C$7))*$C$12,"")</f>
        <v>8.0000000000000007E-5</v>
      </c>
      <c r="L877" s="42">
        <f t="shared" ca="1" si="404"/>
        <v>1.3442779945714682</v>
      </c>
      <c r="M877" s="44">
        <f t="shared" ca="1" si="405"/>
        <v>1.3443179945714683</v>
      </c>
      <c r="N877" s="44">
        <f t="shared" ca="1" si="406"/>
        <v>1.3442379945714682</v>
      </c>
      <c r="O877" s="108">
        <f t="shared" ca="1" si="381"/>
        <v>-0.66581836947624384</v>
      </c>
      <c r="P877" s="102">
        <f t="shared" ca="1" si="382"/>
        <v>6.0219780822479096</v>
      </c>
      <c r="Q877" s="102">
        <f t="shared" ca="1" si="383"/>
        <v>-0.30777853126200699</v>
      </c>
      <c r="R877" s="120">
        <f t="shared" ca="1" si="401"/>
        <v>1</v>
      </c>
      <c r="S877" s="54">
        <f t="shared" ca="1" si="402"/>
        <v>0</v>
      </c>
      <c r="T877" s="5" t="str">
        <f t="shared" ca="1" si="384"/>
        <v/>
      </c>
      <c r="U877" s="152" t="str">
        <f t="shared" ca="1" si="385"/>
        <v/>
      </c>
      <c r="V877" s="152" t="str">
        <f t="shared" ca="1" si="386"/>
        <v/>
      </c>
      <c r="W877" s="153" t="str">
        <f t="shared" ca="1" si="387"/>
        <v/>
      </c>
      <c r="X877" s="153" t="str">
        <f t="shared" ca="1" si="388"/>
        <v/>
      </c>
      <c r="Y877" s="153" t="str">
        <f t="shared" ca="1" si="389"/>
        <v/>
      </c>
      <c r="Z877" s="153" t="str">
        <f t="shared" ca="1" si="390"/>
        <v/>
      </c>
      <c r="AA877" s="152" t="str">
        <f t="shared" ca="1" si="391"/>
        <v/>
      </c>
      <c r="AB877" s="152" t="str">
        <f t="shared" ca="1" si="392"/>
        <v/>
      </c>
      <c r="AC877" s="154" t="str">
        <f t="shared" ca="1" si="393"/>
        <v/>
      </c>
      <c r="AD877" s="154" t="str">
        <f t="shared" ca="1" si="394"/>
        <v/>
      </c>
      <c r="AE877" s="3">
        <f t="shared" ca="1" si="395"/>
        <v>0</v>
      </c>
      <c r="AF877" s="3">
        <f t="shared" ca="1" si="396"/>
        <v>0</v>
      </c>
      <c r="AG877" s="3" t="str">
        <f t="shared" ca="1" si="403"/>
        <v/>
      </c>
      <c r="AH877" s="4" t="str">
        <f t="shared" ca="1" si="397"/>
        <v/>
      </c>
      <c r="AI877" s="75">
        <f t="shared" ca="1" si="398"/>
        <v>-81.180141999199762</v>
      </c>
      <c r="AJ877" s="75">
        <f t="shared" ca="1" si="399"/>
        <v>-81.180141999199762</v>
      </c>
    </row>
    <row r="878" spans="1:36" ht="14.25">
      <c r="A878" s="41">
        <f t="shared" si="400"/>
        <v>812</v>
      </c>
      <c r="B878" s="150">
        <f ca="1">IF(ISNUMBER(A878),INDEX('MetaTrader Import'!$H$13:$J$5893,TRUNC(((A878-$A$39+1)-1)/3)+1,MOD((A878-$A$39+1)-1,3)+1),"")</f>
        <v>0</v>
      </c>
      <c r="C878" s="43">
        <f t="shared" ca="1" si="377"/>
        <v>16.486840332384439</v>
      </c>
      <c r="D878" s="43">
        <f t="shared" ca="1" si="378"/>
        <v>0.86806082845040444</v>
      </c>
      <c r="E878" s="43">
        <f t="shared" ca="1" si="379"/>
        <v>17.354901160834842</v>
      </c>
      <c r="F878" s="43">
        <f t="shared" ca="1" si="380"/>
        <v>1.7354901160834841</v>
      </c>
      <c r="G878" s="43">
        <f>IF(A878&lt;&gt;"",IF(A878&lt;Data!$G$11*0.25,$C$13/$G$32,IF(A878&gt;Data!$G$11*0.25,$C$13,$C$13*10)),"")</f>
        <v>2</v>
      </c>
      <c r="H878" s="43">
        <f>IF(A878&lt;&gt;"",IF(Data!$G$9="constant",$C$13,IF(Data!$G$9="squeeze",G878,F878)),"")</f>
        <v>2</v>
      </c>
      <c r="I878" s="38">
        <f ca="1">IF(ISNUMBER(A878),NORMINV(RAND(),0,IF(AND(Data!$G$9="squeeze",A878&lt;Data!$G$11*0.25),$H$32,1)*$C$30*$C$13)*($C$14*$C$12),"")</f>
        <v>-2.3310991444410221E-4</v>
      </c>
      <c r="J878" s="42">
        <f ca="1">IFERROR(IF(Data!$C$6="Real",B878,I878+J877+($C$14*$C$12)*(NORMINV(RAND(),$C$15,CHOOSE($G$13,$C$13,F878,G878)))),"")</f>
        <v>1.3438750814954714</v>
      </c>
      <c r="K878" s="88">
        <f>IF(ISNUMBER(A878), IF($G$16="fixed",$G$17,MIN(H878*Data!$C$7*$C$16*0.5,$C$17*Data!$C$7))*$C$12,"")</f>
        <v>8.0000000000000007E-5</v>
      </c>
      <c r="L878" s="42">
        <f t="shared" ca="1" si="404"/>
        <v>1.3438750814954714</v>
      </c>
      <c r="M878" s="44">
        <f t="shared" ca="1" si="405"/>
        <v>1.3439150814954715</v>
      </c>
      <c r="N878" s="44">
        <f t="shared" ca="1" si="406"/>
        <v>1.3438350814954714</v>
      </c>
      <c r="O878" s="108">
        <f t="shared" ca="1" si="381"/>
        <v>-0.82836098366708855</v>
      </c>
      <c r="P878" s="102">
        <f t="shared" ca="1" si="382"/>
        <v>6.9144981870365108</v>
      </c>
      <c r="Q878" s="102">
        <f t="shared" ca="1" si="383"/>
        <v>-0.29707115389762551</v>
      </c>
      <c r="R878" s="120">
        <f t="shared" ca="1" si="401"/>
        <v>1</v>
      </c>
      <c r="S878" s="54">
        <f t="shared" ca="1" si="402"/>
        <v>0</v>
      </c>
      <c r="T878" s="5" t="str">
        <f t="shared" ca="1" si="384"/>
        <v/>
      </c>
      <c r="U878" s="152" t="str">
        <f t="shared" ca="1" si="385"/>
        <v/>
      </c>
      <c r="V878" s="152" t="str">
        <f t="shared" ca="1" si="386"/>
        <v/>
      </c>
      <c r="W878" s="153" t="str">
        <f t="shared" ca="1" si="387"/>
        <v/>
      </c>
      <c r="X878" s="153" t="str">
        <f t="shared" ca="1" si="388"/>
        <v/>
      </c>
      <c r="Y878" s="153" t="str">
        <f t="shared" ca="1" si="389"/>
        <v/>
      </c>
      <c r="Z878" s="153" t="str">
        <f t="shared" ca="1" si="390"/>
        <v/>
      </c>
      <c r="AA878" s="152" t="str">
        <f t="shared" ca="1" si="391"/>
        <v/>
      </c>
      <c r="AB878" s="152" t="str">
        <f t="shared" ca="1" si="392"/>
        <v/>
      </c>
      <c r="AC878" s="154" t="str">
        <f t="shared" ca="1" si="393"/>
        <v/>
      </c>
      <c r="AD878" s="154" t="str">
        <f t="shared" ca="1" si="394"/>
        <v/>
      </c>
      <c r="AE878" s="3">
        <f t="shared" ca="1" si="395"/>
        <v>0</v>
      </c>
      <c r="AF878" s="3">
        <f t="shared" ca="1" si="396"/>
        <v>0</v>
      </c>
      <c r="AG878" s="3" t="str">
        <f t="shared" ca="1" si="403"/>
        <v/>
      </c>
      <c r="AH878" s="4" t="str">
        <f t="shared" ca="1" si="397"/>
        <v/>
      </c>
      <c r="AI878" s="75">
        <f t="shared" ca="1" si="398"/>
        <v>-81.180141999199762</v>
      </c>
      <c r="AJ878" s="75">
        <f t="shared" ca="1" si="399"/>
        <v>-81.180141999199762</v>
      </c>
    </row>
    <row r="879" spans="1:36" ht="14.25">
      <c r="A879" s="41">
        <f t="shared" si="400"/>
        <v>813</v>
      </c>
      <c r="B879" s="150">
        <f>IF(ISNUMBER(A879),INDEX('MetaTrader Import'!$H$13:$J$5893,TRUNC(((A879-$A$39+1)-1)/3)+1,MOD((A879-$A$39+1)-1,3)+1),"")</f>
        <v>0</v>
      </c>
      <c r="C879" s="43">
        <f t="shared" ca="1" si="377"/>
        <v>17.354901160834842</v>
      </c>
      <c r="D879" s="43">
        <f t="shared" ca="1" si="378"/>
        <v>-0.40187508570759778</v>
      </c>
      <c r="E879" s="43">
        <f t="shared" ca="1" si="379"/>
        <v>16.953026075127244</v>
      </c>
      <c r="F879" s="43">
        <f t="shared" ca="1" si="380"/>
        <v>1.6953026075127244</v>
      </c>
      <c r="G879" s="43">
        <f>IF(A879&lt;&gt;"",IF(A879&lt;Data!$G$11*0.25,$C$13/$G$32,IF(A879&gt;Data!$G$11*0.25,$C$13,$C$13*10)),"")</f>
        <v>2</v>
      </c>
      <c r="H879" s="43">
        <f>IF(A879&lt;&gt;"",IF(Data!$G$9="constant",$C$13,IF(Data!$G$9="squeeze",G879,F879)),"")</f>
        <v>2</v>
      </c>
      <c r="I879" s="38">
        <f ca="1">IF(ISNUMBER(A879),NORMINV(RAND(),0,IF(AND(Data!$G$9="squeeze",A879&lt;Data!$G$11*0.25),$H$32,1)*$C$30*$C$13)*($C$14*$C$12),"")</f>
        <v>1.2901996234639394E-4</v>
      </c>
      <c r="J879" s="42">
        <f ca="1">IFERROR(IF(Data!$C$6="Real",B879,I879+J878+($C$14*$C$12)*(NORMINV(RAND(),$C$15,CHOOSE($G$13,$C$13,F879,G879)))),"")</f>
        <v>1.3446963488010368</v>
      </c>
      <c r="K879" s="88">
        <f>IF(ISNUMBER(A879), IF($G$16="fixed",$G$17,MIN(H879*Data!$C$7*$C$16*0.5,$C$17*Data!$C$7))*$C$12,"")</f>
        <v>8.0000000000000007E-5</v>
      </c>
      <c r="L879" s="42">
        <f t="shared" ca="1" si="404"/>
        <v>1.3446963488010368</v>
      </c>
      <c r="M879" s="44">
        <f t="shared" ca="1" si="405"/>
        <v>1.3447363488010369</v>
      </c>
      <c r="N879" s="44">
        <f t="shared" ca="1" si="406"/>
        <v>1.3446563488010368</v>
      </c>
      <c r="O879" s="108">
        <f t="shared" ca="1" si="381"/>
        <v>-0.78955070410026607</v>
      </c>
      <c r="P879" s="102">
        <f t="shared" ca="1" si="382"/>
        <v>6.8016439759191112</v>
      </c>
      <c r="Q879" s="102">
        <f t="shared" ca="1" si="383"/>
        <v>-0.26488820823811127</v>
      </c>
      <c r="R879" s="120">
        <f t="shared" ca="1" si="401"/>
        <v>1</v>
      </c>
      <c r="S879" s="54">
        <f t="shared" ca="1" si="402"/>
        <v>0</v>
      </c>
      <c r="T879" s="5" t="str">
        <f t="shared" ca="1" si="384"/>
        <v/>
      </c>
      <c r="U879" s="152" t="str">
        <f t="shared" ca="1" si="385"/>
        <v/>
      </c>
      <c r="V879" s="152" t="str">
        <f t="shared" ca="1" si="386"/>
        <v/>
      </c>
      <c r="W879" s="153" t="str">
        <f t="shared" ca="1" si="387"/>
        <v/>
      </c>
      <c r="X879" s="153" t="str">
        <f t="shared" ca="1" si="388"/>
        <v/>
      </c>
      <c r="Y879" s="153" t="str">
        <f t="shared" ca="1" si="389"/>
        <v/>
      </c>
      <c r="Z879" s="153" t="str">
        <f t="shared" ca="1" si="390"/>
        <v/>
      </c>
      <c r="AA879" s="152" t="str">
        <f t="shared" ca="1" si="391"/>
        <v/>
      </c>
      <c r="AB879" s="152" t="str">
        <f t="shared" ca="1" si="392"/>
        <v/>
      </c>
      <c r="AC879" s="154" t="str">
        <f t="shared" ca="1" si="393"/>
        <v/>
      </c>
      <c r="AD879" s="154" t="str">
        <f t="shared" ca="1" si="394"/>
        <v/>
      </c>
      <c r="AE879" s="3">
        <f t="shared" ca="1" si="395"/>
        <v>0</v>
      </c>
      <c r="AF879" s="3">
        <f t="shared" ca="1" si="396"/>
        <v>0</v>
      </c>
      <c r="AG879" s="3" t="str">
        <f t="shared" ca="1" si="403"/>
        <v/>
      </c>
      <c r="AH879" s="4" t="str">
        <f t="shared" ca="1" si="397"/>
        <v/>
      </c>
      <c r="AI879" s="75">
        <f t="shared" ca="1" si="398"/>
        <v>-81.180141999199762</v>
      </c>
      <c r="AJ879" s="75">
        <f t="shared" ca="1" si="399"/>
        <v>-81.180141999199762</v>
      </c>
    </row>
    <row r="880" spans="1:36" ht="14.25">
      <c r="A880" s="41">
        <f t="shared" si="400"/>
        <v>814</v>
      </c>
      <c r="B880" s="150">
        <f ca="1">IF(ISNUMBER(A880),INDEX('MetaTrader Import'!$H$13:$J$5893,TRUNC(((A880-$A$39+1)-1)/3)+1,MOD((A880-$A$39+1)-1,3)+1),"")</f>
        <v>0</v>
      </c>
      <c r="C880" s="43">
        <f t="shared" ca="1" si="377"/>
        <v>16.953026075127244</v>
      </c>
      <c r="D880" s="43">
        <f t="shared" ca="1" si="378"/>
        <v>0.45453890387218232</v>
      </c>
      <c r="E880" s="43">
        <f t="shared" ca="1" si="379"/>
        <v>17.407564978999428</v>
      </c>
      <c r="F880" s="43">
        <f t="shared" ca="1" si="380"/>
        <v>1.7407564978999428</v>
      </c>
      <c r="G880" s="43">
        <f>IF(A880&lt;&gt;"",IF(A880&lt;Data!$G$11*0.25,$C$13/$G$32,IF(A880&gt;Data!$G$11*0.25,$C$13,$C$13*10)),"")</f>
        <v>2</v>
      </c>
      <c r="H880" s="43">
        <f>IF(A880&lt;&gt;"",IF(Data!$G$9="constant",$C$13,IF(Data!$G$9="squeeze",G880,F880)),"")</f>
        <v>2</v>
      </c>
      <c r="I880" s="38">
        <f ca="1">IF(ISNUMBER(A880),NORMINV(RAND(),0,IF(AND(Data!$G$9="squeeze",A880&lt;Data!$G$11*0.25),$H$32,1)*$C$30*$C$13)*($C$14*$C$12),"")</f>
        <v>4.4215172545778137E-5</v>
      </c>
      <c r="J880" s="42">
        <f ca="1">IFERROR(IF(Data!$C$6="Real",B880,I880+J879+($C$14*$C$12)*(NORMINV(RAND(),$C$15,CHOOSE($G$13,$C$13,F880,G880)))),"")</f>
        <v>1.3454831255061623</v>
      </c>
      <c r="K880" s="88">
        <f>IF(ISNUMBER(A880), IF($G$16="fixed",$G$17,MIN(H880*Data!$C$7*$C$16*0.5,$C$17*Data!$C$7))*$C$12,"")</f>
        <v>8.0000000000000007E-5</v>
      </c>
      <c r="L880" s="42">
        <f t="shared" ca="1" si="404"/>
        <v>1.3454831255061623</v>
      </c>
      <c r="M880" s="44">
        <f t="shared" ca="1" si="405"/>
        <v>1.3455231255061624</v>
      </c>
      <c r="N880" s="44">
        <f t="shared" ca="1" si="406"/>
        <v>1.3454431255061623</v>
      </c>
      <c r="O880" s="108">
        <f t="shared" ca="1" si="381"/>
        <v>-0.65436783136981913</v>
      </c>
      <c r="P880" s="102">
        <f t="shared" ca="1" si="382"/>
        <v>6.7562291340501206</v>
      </c>
      <c r="Q880" s="102">
        <f t="shared" ca="1" si="383"/>
        <v>-0.21977306375717445</v>
      </c>
      <c r="R880" s="120">
        <f t="shared" ca="1" si="401"/>
        <v>1</v>
      </c>
      <c r="S880" s="54">
        <f t="shared" ca="1" si="402"/>
        <v>0</v>
      </c>
      <c r="T880" s="5" t="str">
        <f t="shared" ca="1" si="384"/>
        <v/>
      </c>
      <c r="U880" s="152" t="str">
        <f t="shared" ca="1" si="385"/>
        <v/>
      </c>
      <c r="V880" s="152" t="str">
        <f t="shared" ca="1" si="386"/>
        <v/>
      </c>
      <c r="W880" s="153" t="str">
        <f t="shared" ca="1" si="387"/>
        <v/>
      </c>
      <c r="X880" s="153" t="str">
        <f t="shared" ca="1" si="388"/>
        <v/>
      </c>
      <c r="Y880" s="153" t="str">
        <f t="shared" ca="1" si="389"/>
        <v/>
      </c>
      <c r="Z880" s="153" t="str">
        <f t="shared" ca="1" si="390"/>
        <v/>
      </c>
      <c r="AA880" s="152" t="str">
        <f t="shared" ca="1" si="391"/>
        <v/>
      </c>
      <c r="AB880" s="152" t="str">
        <f t="shared" ca="1" si="392"/>
        <v/>
      </c>
      <c r="AC880" s="154" t="str">
        <f t="shared" ca="1" si="393"/>
        <v/>
      </c>
      <c r="AD880" s="154" t="str">
        <f t="shared" ca="1" si="394"/>
        <v/>
      </c>
      <c r="AE880" s="3">
        <f t="shared" ca="1" si="395"/>
        <v>0</v>
      </c>
      <c r="AF880" s="3">
        <f t="shared" ca="1" si="396"/>
        <v>0</v>
      </c>
      <c r="AG880" s="3" t="str">
        <f t="shared" ca="1" si="403"/>
        <v/>
      </c>
      <c r="AH880" s="4" t="str">
        <f t="shared" ca="1" si="397"/>
        <v/>
      </c>
      <c r="AI880" s="75">
        <f t="shared" ca="1" si="398"/>
        <v>-81.180141999199762</v>
      </c>
      <c r="AJ880" s="75">
        <f t="shared" ca="1" si="399"/>
        <v>-81.180141999199762</v>
      </c>
    </row>
    <row r="881" spans="1:36" ht="14.25">
      <c r="A881" s="41">
        <f t="shared" si="400"/>
        <v>815</v>
      </c>
      <c r="B881" s="150">
        <f ca="1">IF(ISNUMBER(A881),INDEX('MetaTrader Import'!$H$13:$J$5893,TRUNC(((A881-$A$39+1)-1)/3)+1,MOD((A881-$A$39+1)-1,3)+1),"")</f>
        <v>0</v>
      </c>
      <c r="C881" s="43">
        <f t="shared" ca="1" si="377"/>
        <v>17.407564978999428</v>
      </c>
      <c r="D881" s="43">
        <f t="shared" ca="1" si="378"/>
        <v>0.75820364476163293</v>
      </c>
      <c r="E881" s="43">
        <f t="shared" ca="1" si="379"/>
        <v>18.16576862376106</v>
      </c>
      <c r="F881" s="43">
        <f t="shared" ca="1" si="380"/>
        <v>1.816576862376106</v>
      </c>
      <c r="G881" s="43">
        <f>IF(A881&lt;&gt;"",IF(A881&lt;Data!$G$11*0.25,$C$13/$G$32,IF(A881&gt;Data!$G$11*0.25,$C$13,$C$13*10)),"")</f>
        <v>2</v>
      </c>
      <c r="H881" s="43">
        <f>IF(A881&lt;&gt;"",IF(Data!$G$9="constant",$C$13,IF(Data!$G$9="squeeze",G881,F881)),"")</f>
        <v>2</v>
      </c>
      <c r="I881" s="38">
        <f ca="1">IF(ISNUMBER(A881),NORMINV(RAND(),0,IF(AND(Data!$G$9="squeeze",A881&lt;Data!$G$11*0.25),$H$32,1)*$C$30*$C$13)*($C$14*$C$12),"")</f>
        <v>1.3645951743303391E-4</v>
      </c>
      <c r="J881" s="42">
        <f ca="1">IFERROR(IF(Data!$C$6="Real",B881,I881+J880+($C$14*$C$12)*(NORMINV(RAND(),$C$15,CHOOSE($G$13,$C$13,F881,G881)))),"")</f>
        <v>1.3456426250605753</v>
      </c>
      <c r="K881" s="88">
        <f>IF(ISNUMBER(A881), IF($G$16="fixed",$G$17,MIN(H881*Data!$C$7*$C$16*0.5,$C$17*Data!$C$7))*$C$12,"")</f>
        <v>8.0000000000000007E-5</v>
      </c>
      <c r="L881" s="42">
        <f t="shared" ca="1" si="404"/>
        <v>1.3456426250605753</v>
      </c>
      <c r="M881" s="44">
        <f t="shared" ca="1" si="405"/>
        <v>1.3456826250605753</v>
      </c>
      <c r="N881" s="44">
        <f t="shared" ca="1" si="406"/>
        <v>1.3456026250605753</v>
      </c>
      <c r="O881" s="108">
        <f t="shared" ca="1" si="381"/>
        <v>-0.70807813911280948</v>
      </c>
      <c r="P881" s="102">
        <f t="shared" ca="1" si="382"/>
        <v>6.6697404904019031</v>
      </c>
      <c r="Q881" s="102">
        <f t="shared" ca="1" si="383"/>
        <v>-0.17082388167142357</v>
      </c>
      <c r="R881" s="120">
        <f t="shared" ca="1" si="401"/>
        <v>1</v>
      </c>
      <c r="S881" s="54">
        <f t="shared" ca="1" si="402"/>
        <v>0</v>
      </c>
      <c r="T881" s="5" t="str">
        <f t="shared" ca="1" si="384"/>
        <v/>
      </c>
      <c r="U881" s="152" t="str">
        <f t="shared" ca="1" si="385"/>
        <v/>
      </c>
      <c r="V881" s="152" t="str">
        <f t="shared" ca="1" si="386"/>
        <v/>
      </c>
      <c r="W881" s="153" t="str">
        <f t="shared" ca="1" si="387"/>
        <v/>
      </c>
      <c r="X881" s="153" t="str">
        <f t="shared" ca="1" si="388"/>
        <v/>
      </c>
      <c r="Y881" s="153" t="str">
        <f t="shared" ca="1" si="389"/>
        <v/>
      </c>
      <c r="Z881" s="153" t="str">
        <f t="shared" ca="1" si="390"/>
        <v/>
      </c>
      <c r="AA881" s="152" t="str">
        <f t="shared" ca="1" si="391"/>
        <v/>
      </c>
      <c r="AB881" s="152" t="str">
        <f t="shared" ca="1" si="392"/>
        <v/>
      </c>
      <c r="AC881" s="154" t="str">
        <f t="shared" ca="1" si="393"/>
        <v/>
      </c>
      <c r="AD881" s="154" t="str">
        <f t="shared" ca="1" si="394"/>
        <v/>
      </c>
      <c r="AE881" s="3">
        <f t="shared" ca="1" si="395"/>
        <v>0</v>
      </c>
      <c r="AF881" s="3">
        <f t="shared" ca="1" si="396"/>
        <v>0</v>
      </c>
      <c r="AG881" s="3" t="str">
        <f t="shared" ca="1" si="403"/>
        <v/>
      </c>
      <c r="AH881" s="4" t="str">
        <f t="shared" ca="1" si="397"/>
        <v/>
      </c>
      <c r="AI881" s="75">
        <f t="shared" ca="1" si="398"/>
        <v>-81.180141999199762</v>
      </c>
      <c r="AJ881" s="75">
        <f t="shared" ca="1" si="399"/>
        <v>-81.180141999199762</v>
      </c>
    </row>
    <row r="882" spans="1:36" ht="14.25">
      <c r="A882" s="41">
        <f t="shared" si="400"/>
        <v>816</v>
      </c>
      <c r="B882" s="150">
        <f>IF(ISNUMBER(A882),INDEX('MetaTrader Import'!$H$13:$J$5893,TRUNC(((A882-$A$39+1)-1)/3)+1,MOD((A882-$A$39+1)-1,3)+1),"")</f>
        <v>0</v>
      </c>
      <c r="C882" s="43">
        <f t="shared" ca="1" si="377"/>
        <v>18.16576862376106</v>
      </c>
      <c r="D882" s="43">
        <f t="shared" ca="1" si="378"/>
        <v>-0.79562177078710372</v>
      </c>
      <c r="E882" s="43">
        <f t="shared" ca="1" si="379"/>
        <v>17.370146852973956</v>
      </c>
      <c r="F882" s="43">
        <f t="shared" ca="1" si="380"/>
        <v>1.7370146852973956</v>
      </c>
      <c r="G882" s="43">
        <f>IF(A882&lt;&gt;"",IF(A882&lt;Data!$G$11*0.25,$C$13/$G$32,IF(A882&gt;Data!$G$11*0.25,$C$13,$C$13*10)),"")</f>
        <v>2</v>
      </c>
      <c r="H882" s="43">
        <f>IF(A882&lt;&gt;"",IF(Data!$G$9="constant",$C$13,IF(Data!$G$9="squeeze",G882,F882)),"")</f>
        <v>2</v>
      </c>
      <c r="I882" s="38">
        <f ca="1">IF(ISNUMBER(A882),NORMINV(RAND(),0,IF(AND(Data!$G$9="squeeze",A882&lt;Data!$G$11*0.25),$H$32,1)*$C$30*$C$13)*($C$14*$C$12),"")</f>
        <v>1.0925400280048764E-5</v>
      </c>
      <c r="J882" s="42">
        <f ca="1">IFERROR(IF(Data!$C$6="Real",B882,I882+J881+($C$14*$C$12)*(NORMINV(RAND(),$C$15,CHOOSE($G$13,$C$13,F882,G882)))),"")</f>
        <v>1.3452611853814851</v>
      </c>
      <c r="K882" s="88">
        <f>IF(ISNUMBER(A882), IF($G$16="fixed",$G$17,MIN(H882*Data!$C$7*$C$16*0.5,$C$17*Data!$C$7))*$C$12,"")</f>
        <v>8.0000000000000007E-5</v>
      </c>
      <c r="L882" s="42">
        <f t="shared" ca="1" si="404"/>
        <v>1.3452611853814851</v>
      </c>
      <c r="M882" s="44">
        <f t="shared" ca="1" si="405"/>
        <v>1.3453011853814851</v>
      </c>
      <c r="N882" s="44">
        <f t="shared" ca="1" si="406"/>
        <v>1.3452211853814851</v>
      </c>
      <c r="O882" s="108">
        <f t="shared" ca="1" si="381"/>
        <v>-0.71482351776584541</v>
      </c>
      <c r="P882" s="102">
        <f t="shared" ca="1" si="382"/>
        <v>6.6720349543665591</v>
      </c>
      <c r="Q882" s="102">
        <f t="shared" ca="1" si="383"/>
        <v>-0.12030713143100688</v>
      </c>
      <c r="R882" s="120">
        <f t="shared" ca="1" si="401"/>
        <v>1</v>
      </c>
      <c r="S882" s="54">
        <f t="shared" ca="1" si="402"/>
        <v>0</v>
      </c>
      <c r="T882" s="5" t="str">
        <f t="shared" ca="1" si="384"/>
        <v/>
      </c>
      <c r="U882" s="152" t="str">
        <f t="shared" ca="1" si="385"/>
        <v/>
      </c>
      <c r="V882" s="152" t="str">
        <f t="shared" ca="1" si="386"/>
        <v/>
      </c>
      <c r="W882" s="153" t="str">
        <f t="shared" ca="1" si="387"/>
        <v/>
      </c>
      <c r="X882" s="153" t="str">
        <f t="shared" ca="1" si="388"/>
        <v/>
      </c>
      <c r="Y882" s="153" t="str">
        <f t="shared" ca="1" si="389"/>
        <v/>
      </c>
      <c r="Z882" s="153" t="str">
        <f t="shared" ca="1" si="390"/>
        <v/>
      </c>
      <c r="AA882" s="152" t="str">
        <f t="shared" ca="1" si="391"/>
        <v/>
      </c>
      <c r="AB882" s="152" t="str">
        <f t="shared" ca="1" si="392"/>
        <v/>
      </c>
      <c r="AC882" s="154" t="str">
        <f t="shared" ca="1" si="393"/>
        <v/>
      </c>
      <c r="AD882" s="154" t="str">
        <f t="shared" ca="1" si="394"/>
        <v/>
      </c>
      <c r="AE882" s="3">
        <f t="shared" ca="1" si="395"/>
        <v>0</v>
      </c>
      <c r="AF882" s="3">
        <f t="shared" ca="1" si="396"/>
        <v>0</v>
      </c>
      <c r="AG882" s="3" t="str">
        <f t="shared" ca="1" si="403"/>
        <v/>
      </c>
      <c r="AH882" s="4" t="str">
        <f t="shared" ca="1" si="397"/>
        <v/>
      </c>
      <c r="AI882" s="75">
        <f t="shared" ca="1" si="398"/>
        <v>-81.180141999199762</v>
      </c>
      <c r="AJ882" s="75">
        <f t="shared" ca="1" si="399"/>
        <v>-81.180141999199762</v>
      </c>
    </row>
    <row r="883" spans="1:36" ht="14.25">
      <c r="A883" s="41">
        <f t="shared" si="400"/>
        <v>817</v>
      </c>
      <c r="B883" s="150">
        <f ca="1">IF(ISNUMBER(A883),INDEX('MetaTrader Import'!$H$13:$J$5893,TRUNC(((A883-$A$39+1)-1)/3)+1,MOD((A883-$A$39+1)-1,3)+1),"")</f>
        <v>0</v>
      </c>
      <c r="C883" s="43">
        <f t="shared" ca="1" si="377"/>
        <v>17.370146852973956</v>
      </c>
      <c r="D883" s="43">
        <f t="shared" ca="1" si="378"/>
        <v>-0.47157426081088683</v>
      </c>
      <c r="E883" s="43">
        <f t="shared" ca="1" si="379"/>
        <v>16.89857259216307</v>
      </c>
      <c r="F883" s="43">
        <f t="shared" ca="1" si="380"/>
        <v>1.689857259216307</v>
      </c>
      <c r="G883" s="43">
        <f>IF(A883&lt;&gt;"",IF(A883&lt;Data!$G$11*0.25,$C$13/$G$32,IF(A883&gt;Data!$G$11*0.25,$C$13,$C$13*10)),"")</f>
        <v>2</v>
      </c>
      <c r="H883" s="43">
        <f>IF(A883&lt;&gt;"",IF(Data!$G$9="constant",$C$13,IF(Data!$G$9="squeeze",G883,F883)),"")</f>
        <v>2</v>
      </c>
      <c r="I883" s="38">
        <f ca="1">IF(ISNUMBER(A883),NORMINV(RAND(),0,IF(AND(Data!$G$9="squeeze",A883&lt;Data!$G$11*0.25),$H$32,1)*$C$30*$C$13)*($C$14*$C$12),"")</f>
        <v>2.4606012390273414E-4</v>
      </c>
      <c r="J883" s="42">
        <f ca="1">IFERROR(IF(Data!$C$6="Real",B883,I883+J882+($C$14*$C$12)*(NORMINV(RAND(),$C$15,CHOOSE($G$13,$C$13,F883,G883)))),"")</f>
        <v>1.3449721389731362</v>
      </c>
      <c r="K883" s="88">
        <f>IF(ISNUMBER(A883), IF($G$16="fixed",$G$17,MIN(H883*Data!$C$7*$C$16*0.5,$C$17*Data!$C$7))*$C$12,"")</f>
        <v>8.0000000000000007E-5</v>
      </c>
      <c r="L883" s="42">
        <f t="shared" ca="1" si="404"/>
        <v>1.3449721389731362</v>
      </c>
      <c r="M883" s="44">
        <f t="shared" ca="1" si="405"/>
        <v>1.3450121389731362</v>
      </c>
      <c r="N883" s="44">
        <f t="shared" ca="1" si="406"/>
        <v>1.3449321389731361</v>
      </c>
      <c r="O883" s="108">
        <f t="shared" ca="1" si="381"/>
        <v>-0.70313913705953379</v>
      </c>
      <c r="P883" s="102">
        <f t="shared" ca="1" si="382"/>
        <v>6.6543735441358303</v>
      </c>
      <c r="Q883" s="102">
        <f t="shared" ca="1" si="383"/>
        <v>-7.1432867348348222E-2</v>
      </c>
      <c r="R883" s="120">
        <f t="shared" ca="1" si="401"/>
        <v>1</v>
      </c>
      <c r="S883" s="54">
        <f t="shared" ca="1" si="402"/>
        <v>0</v>
      </c>
      <c r="T883" s="5" t="str">
        <f t="shared" ca="1" si="384"/>
        <v/>
      </c>
      <c r="U883" s="152" t="str">
        <f t="shared" ca="1" si="385"/>
        <v/>
      </c>
      <c r="V883" s="152" t="str">
        <f t="shared" ca="1" si="386"/>
        <v/>
      </c>
      <c r="W883" s="153" t="str">
        <f t="shared" ca="1" si="387"/>
        <v/>
      </c>
      <c r="X883" s="153" t="str">
        <f t="shared" ca="1" si="388"/>
        <v/>
      </c>
      <c r="Y883" s="153" t="str">
        <f t="shared" ca="1" si="389"/>
        <v/>
      </c>
      <c r="Z883" s="153" t="str">
        <f t="shared" ca="1" si="390"/>
        <v/>
      </c>
      <c r="AA883" s="152" t="str">
        <f t="shared" ca="1" si="391"/>
        <v/>
      </c>
      <c r="AB883" s="152" t="str">
        <f t="shared" ca="1" si="392"/>
        <v/>
      </c>
      <c r="AC883" s="154" t="str">
        <f t="shared" ca="1" si="393"/>
        <v/>
      </c>
      <c r="AD883" s="154" t="str">
        <f t="shared" ca="1" si="394"/>
        <v/>
      </c>
      <c r="AE883" s="3">
        <f t="shared" ca="1" si="395"/>
        <v>0</v>
      </c>
      <c r="AF883" s="3">
        <f t="shared" ca="1" si="396"/>
        <v>0</v>
      </c>
      <c r="AG883" s="3" t="str">
        <f t="shared" ca="1" si="403"/>
        <v/>
      </c>
      <c r="AH883" s="4" t="str">
        <f t="shared" ca="1" si="397"/>
        <v/>
      </c>
      <c r="AI883" s="75">
        <f t="shared" ca="1" si="398"/>
        <v>-81.180141999199762</v>
      </c>
      <c r="AJ883" s="75">
        <f t="shared" ca="1" si="399"/>
        <v>-81.180141999199762</v>
      </c>
    </row>
    <row r="884" spans="1:36" ht="14.25">
      <c r="A884" s="41">
        <f t="shared" si="400"/>
        <v>818</v>
      </c>
      <c r="B884" s="150">
        <f ca="1">IF(ISNUMBER(A884),INDEX('MetaTrader Import'!$H$13:$J$5893,TRUNC(((A884-$A$39+1)-1)/3)+1,MOD((A884-$A$39+1)-1,3)+1),"")</f>
        <v>0</v>
      </c>
      <c r="C884" s="43">
        <f t="shared" ca="1" si="377"/>
        <v>16.89857259216307</v>
      </c>
      <c r="D884" s="43">
        <f t="shared" ca="1" si="378"/>
        <v>-0.37433525330487272</v>
      </c>
      <c r="E884" s="43">
        <f t="shared" ca="1" si="379"/>
        <v>16.524237338858196</v>
      </c>
      <c r="F884" s="43">
        <f t="shared" ca="1" si="380"/>
        <v>1.6524237338858196</v>
      </c>
      <c r="G884" s="43">
        <f>IF(A884&lt;&gt;"",IF(A884&lt;Data!$G$11*0.25,$C$13/$G$32,IF(A884&gt;Data!$G$11*0.25,$C$13,$C$13*10)),"")</f>
        <v>2</v>
      </c>
      <c r="H884" s="43">
        <f>IF(A884&lt;&gt;"",IF(Data!$G$9="constant",$C$13,IF(Data!$G$9="squeeze",G884,F884)),"")</f>
        <v>2</v>
      </c>
      <c r="I884" s="38">
        <f ca="1">IF(ISNUMBER(A884),NORMINV(RAND(),0,IF(AND(Data!$G$9="squeeze",A884&lt;Data!$G$11*0.25),$H$32,1)*$C$30*$C$13)*($C$14*$C$12),"")</f>
        <v>1.8552085579904738E-4</v>
      </c>
      <c r="J884" s="42">
        <f ca="1">IFERROR(IF(Data!$C$6="Real",B884,I884+J883+($C$14*$C$12)*(NORMINV(RAND(),$C$15,CHOOSE($G$13,$C$13,F884,G884)))),"")</f>
        <v>1.3447353022432111</v>
      </c>
      <c r="K884" s="88">
        <f>IF(ISNUMBER(A884), IF($G$16="fixed",$G$17,MIN(H884*Data!$C$7*$C$16*0.5,$C$17*Data!$C$7))*$C$12,"")</f>
        <v>8.0000000000000007E-5</v>
      </c>
      <c r="L884" s="42">
        <f t="shared" ca="1" si="404"/>
        <v>1.3447353022432111</v>
      </c>
      <c r="M884" s="44">
        <f t="shared" ca="1" si="405"/>
        <v>1.3447753022432112</v>
      </c>
      <c r="N884" s="44">
        <f t="shared" ca="1" si="406"/>
        <v>1.3446953022432111</v>
      </c>
      <c r="O884" s="108">
        <f t="shared" ca="1" si="381"/>
        <v>-0.63694748591569539</v>
      </c>
      <c r="P884" s="102">
        <f t="shared" ca="1" si="382"/>
        <v>6.480235907430278</v>
      </c>
      <c r="Q884" s="102">
        <f t="shared" ca="1" si="383"/>
        <v>-4.4002871774177811E-2</v>
      </c>
      <c r="R884" s="120">
        <f t="shared" ca="1" si="401"/>
        <v>1</v>
      </c>
      <c r="S884" s="54">
        <f t="shared" ca="1" si="402"/>
        <v>0</v>
      </c>
      <c r="T884" s="5" t="str">
        <f t="shared" ca="1" si="384"/>
        <v/>
      </c>
      <c r="U884" s="152" t="str">
        <f t="shared" ca="1" si="385"/>
        <v/>
      </c>
      <c r="V884" s="152" t="str">
        <f t="shared" ca="1" si="386"/>
        <v/>
      </c>
      <c r="W884" s="153" t="str">
        <f t="shared" ca="1" si="387"/>
        <v/>
      </c>
      <c r="X884" s="153" t="str">
        <f t="shared" ca="1" si="388"/>
        <v/>
      </c>
      <c r="Y884" s="153" t="str">
        <f t="shared" ca="1" si="389"/>
        <v/>
      </c>
      <c r="Z884" s="153" t="str">
        <f t="shared" ca="1" si="390"/>
        <v/>
      </c>
      <c r="AA884" s="152" t="str">
        <f t="shared" ca="1" si="391"/>
        <v/>
      </c>
      <c r="AB884" s="152" t="str">
        <f t="shared" ca="1" si="392"/>
        <v/>
      </c>
      <c r="AC884" s="154" t="str">
        <f t="shared" ca="1" si="393"/>
        <v/>
      </c>
      <c r="AD884" s="154" t="str">
        <f t="shared" ca="1" si="394"/>
        <v/>
      </c>
      <c r="AE884" s="3">
        <f t="shared" ca="1" si="395"/>
        <v>0</v>
      </c>
      <c r="AF884" s="3">
        <f t="shared" ca="1" si="396"/>
        <v>0</v>
      </c>
      <c r="AG884" s="3" t="str">
        <f t="shared" ca="1" si="403"/>
        <v/>
      </c>
      <c r="AH884" s="4" t="str">
        <f t="shared" ca="1" si="397"/>
        <v/>
      </c>
      <c r="AI884" s="75">
        <f t="shared" ca="1" si="398"/>
        <v>-81.180141999199762</v>
      </c>
      <c r="AJ884" s="75">
        <f t="shared" ca="1" si="399"/>
        <v>-81.180141999199762</v>
      </c>
    </row>
    <row r="885" spans="1:36" ht="14.25">
      <c r="A885" s="41">
        <f t="shared" si="400"/>
        <v>819</v>
      </c>
      <c r="B885" s="150">
        <f>IF(ISNUMBER(A885),INDEX('MetaTrader Import'!$H$13:$J$5893,TRUNC(((A885-$A$39+1)-1)/3)+1,MOD((A885-$A$39+1)-1,3)+1),"")</f>
        <v>0</v>
      </c>
      <c r="C885" s="43">
        <f t="shared" ca="1" si="377"/>
        <v>16.524237338858196</v>
      </c>
      <c r="D885" s="43">
        <f t="shared" ca="1" si="378"/>
        <v>0.23056745721943561</v>
      </c>
      <c r="E885" s="43">
        <f t="shared" ca="1" si="379"/>
        <v>16.754804796077632</v>
      </c>
      <c r="F885" s="43">
        <f t="shared" ca="1" si="380"/>
        <v>1.6754804796077631</v>
      </c>
      <c r="G885" s="43">
        <f>IF(A885&lt;&gt;"",IF(A885&lt;Data!$G$11*0.25,$C$13/$G$32,IF(A885&gt;Data!$G$11*0.25,$C$13,$C$13*10)),"")</f>
        <v>2</v>
      </c>
      <c r="H885" s="43">
        <f>IF(A885&lt;&gt;"",IF(Data!$G$9="constant",$C$13,IF(Data!$G$9="squeeze",G885,F885)),"")</f>
        <v>2</v>
      </c>
      <c r="I885" s="38">
        <f ca="1">IF(ISNUMBER(A885),NORMINV(RAND(),0,IF(AND(Data!$G$9="squeeze",A885&lt;Data!$G$11*0.25),$H$32,1)*$C$30*$C$13)*($C$14*$C$12),"")</f>
        <v>-5.912148051142582E-4</v>
      </c>
      <c r="J885" s="42">
        <f ca="1">IFERROR(IF(Data!$C$6="Real",B885,I885+J884+($C$14*$C$12)*(NORMINV(RAND(),$C$15,CHOOSE($G$13,$C$13,F885,G885)))),"")</f>
        <v>1.3437655063907334</v>
      </c>
      <c r="K885" s="88">
        <f>IF(ISNUMBER(A885), IF($G$16="fixed",$G$17,MIN(H885*Data!$C$7*$C$16*0.5,$C$17*Data!$C$7))*$C$12,"")</f>
        <v>8.0000000000000007E-5</v>
      </c>
      <c r="L885" s="42">
        <f t="shared" ca="1" si="404"/>
        <v>1.3437655063907334</v>
      </c>
      <c r="M885" s="44">
        <f t="shared" ca="1" si="405"/>
        <v>1.3438055063907335</v>
      </c>
      <c r="N885" s="44">
        <f t="shared" ca="1" si="406"/>
        <v>1.3437255063907334</v>
      </c>
      <c r="O885" s="108">
        <f t="shared" ca="1" si="381"/>
        <v>-0.68702876014288727</v>
      </c>
      <c r="P885" s="102">
        <f t="shared" ca="1" si="382"/>
        <v>6.7374047422602565</v>
      </c>
      <c r="Q885" s="102">
        <f t="shared" ca="1" si="383"/>
        <v>-7.0240950371621763E-3</v>
      </c>
      <c r="R885" s="120">
        <f t="shared" ca="1" si="401"/>
        <v>1</v>
      </c>
      <c r="S885" s="54">
        <f t="shared" ca="1" si="402"/>
        <v>0</v>
      </c>
      <c r="T885" s="5" t="str">
        <f t="shared" ca="1" si="384"/>
        <v/>
      </c>
      <c r="U885" s="152" t="str">
        <f t="shared" ca="1" si="385"/>
        <v/>
      </c>
      <c r="V885" s="152" t="str">
        <f t="shared" ca="1" si="386"/>
        <v/>
      </c>
      <c r="W885" s="153" t="str">
        <f t="shared" ca="1" si="387"/>
        <v/>
      </c>
      <c r="X885" s="153" t="str">
        <f t="shared" ca="1" si="388"/>
        <v/>
      </c>
      <c r="Y885" s="153" t="str">
        <f t="shared" ca="1" si="389"/>
        <v/>
      </c>
      <c r="Z885" s="153" t="str">
        <f t="shared" ca="1" si="390"/>
        <v/>
      </c>
      <c r="AA885" s="152" t="str">
        <f t="shared" ca="1" si="391"/>
        <v/>
      </c>
      <c r="AB885" s="152" t="str">
        <f t="shared" ca="1" si="392"/>
        <v/>
      </c>
      <c r="AC885" s="154" t="str">
        <f t="shared" ca="1" si="393"/>
        <v/>
      </c>
      <c r="AD885" s="154" t="str">
        <f t="shared" ca="1" si="394"/>
        <v/>
      </c>
      <c r="AE885" s="3">
        <f t="shared" ca="1" si="395"/>
        <v>0</v>
      </c>
      <c r="AF885" s="3">
        <f t="shared" ca="1" si="396"/>
        <v>0</v>
      </c>
      <c r="AG885" s="3" t="str">
        <f t="shared" ca="1" si="403"/>
        <v/>
      </c>
      <c r="AH885" s="4" t="str">
        <f t="shared" ca="1" si="397"/>
        <v/>
      </c>
      <c r="AI885" s="75">
        <f t="shared" ca="1" si="398"/>
        <v>-81.180141999199762</v>
      </c>
      <c r="AJ885" s="75">
        <f t="shared" ca="1" si="399"/>
        <v>-81.180141999199762</v>
      </c>
    </row>
    <row r="886" spans="1:36" ht="14.25">
      <c r="A886" s="41">
        <f t="shared" si="400"/>
        <v>820</v>
      </c>
      <c r="B886" s="150">
        <f ca="1">IF(ISNUMBER(A886),INDEX('MetaTrader Import'!$H$13:$J$5893,TRUNC(((A886-$A$39+1)-1)/3)+1,MOD((A886-$A$39+1)-1,3)+1),"")</f>
        <v>0</v>
      </c>
      <c r="C886" s="43">
        <f t="shared" ca="1" si="377"/>
        <v>16.754804796077632</v>
      </c>
      <c r="D886" s="43">
        <f t="shared" ca="1" si="378"/>
        <v>-0.76293273588237542</v>
      </c>
      <c r="E886" s="43">
        <f t="shared" ca="1" si="379"/>
        <v>15.991872060195258</v>
      </c>
      <c r="F886" s="43">
        <f t="shared" ca="1" si="380"/>
        <v>1.5991872060195258</v>
      </c>
      <c r="G886" s="43">
        <f>IF(A886&lt;&gt;"",IF(A886&lt;Data!$G$11*0.25,$C$13/$G$32,IF(A886&gt;Data!$G$11*0.25,$C$13,$C$13*10)),"")</f>
        <v>2</v>
      </c>
      <c r="H886" s="43">
        <f>IF(A886&lt;&gt;"",IF(Data!$G$9="constant",$C$13,IF(Data!$G$9="squeeze",G886,F886)),"")</f>
        <v>2</v>
      </c>
      <c r="I886" s="38">
        <f ca="1">IF(ISNUMBER(A886),NORMINV(RAND(),0,IF(AND(Data!$G$9="squeeze",A886&lt;Data!$G$11*0.25),$H$32,1)*$C$30*$C$13)*($C$14*$C$12),"")</f>
        <v>-2.077969212633664E-4</v>
      </c>
      <c r="J886" s="42">
        <f ca="1">IFERROR(IF(Data!$C$6="Real",B886,I886+J885+($C$14*$C$12)*(NORMINV(RAND(),$C$15,CHOOSE($G$13,$C$13,F886,G886)))),"")</f>
        <v>1.3434830353410658</v>
      </c>
      <c r="K886" s="88">
        <f>IF(ISNUMBER(A886), IF($G$16="fixed",$G$17,MIN(H886*Data!$C$7*$C$16*0.5,$C$17*Data!$C$7))*$C$12,"")</f>
        <v>8.0000000000000007E-5</v>
      </c>
      <c r="L886" s="42">
        <f t="shared" ca="1" si="404"/>
        <v>1.3434830353410658</v>
      </c>
      <c r="M886" s="44">
        <f t="shared" ca="1" si="405"/>
        <v>1.3435230353410659</v>
      </c>
      <c r="N886" s="44">
        <f t="shared" ca="1" si="406"/>
        <v>1.3434430353410658</v>
      </c>
      <c r="O886" s="108">
        <f t="shared" ca="1" si="381"/>
        <v>-0.83482320824466005</v>
      </c>
      <c r="P886" s="102">
        <f t="shared" ca="1" si="382"/>
        <v>7.4100930149072006</v>
      </c>
      <c r="Q886" s="102">
        <f t="shared" ca="1" si="383"/>
        <v>4.2799865004052667E-2</v>
      </c>
      <c r="R886" s="120">
        <f t="shared" ca="1" si="401"/>
        <v>1</v>
      </c>
      <c r="S886" s="54">
        <f t="shared" ca="1" si="402"/>
        <v>0</v>
      </c>
      <c r="T886" s="5" t="str">
        <f t="shared" ca="1" si="384"/>
        <v/>
      </c>
      <c r="U886" s="152" t="str">
        <f t="shared" ca="1" si="385"/>
        <v/>
      </c>
      <c r="V886" s="152" t="str">
        <f t="shared" ca="1" si="386"/>
        <v/>
      </c>
      <c r="W886" s="153" t="str">
        <f t="shared" ca="1" si="387"/>
        <v/>
      </c>
      <c r="X886" s="153" t="str">
        <f t="shared" ca="1" si="388"/>
        <v/>
      </c>
      <c r="Y886" s="153" t="str">
        <f t="shared" ca="1" si="389"/>
        <v/>
      </c>
      <c r="Z886" s="153" t="str">
        <f t="shared" ca="1" si="390"/>
        <v/>
      </c>
      <c r="AA886" s="152" t="str">
        <f t="shared" ca="1" si="391"/>
        <v/>
      </c>
      <c r="AB886" s="152" t="str">
        <f t="shared" ca="1" si="392"/>
        <v/>
      </c>
      <c r="AC886" s="154" t="str">
        <f t="shared" ca="1" si="393"/>
        <v/>
      </c>
      <c r="AD886" s="154" t="str">
        <f t="shared" ca="1" si="394"/>
        <v/>
      </c>
      <c r="AE886" s="3">
        <f t="shared" ca="1" si="395"/>
        <v>0</v>
      </c>
      <c r="AF886" s="3">
        <f t="shared" ca="1" si="396"/>
        <v>0</v>
      </c>
      <c r="AG886" s="3" t="str">
        <f t="shared" ca="1" si="403"/>
        <v/>
      </c>
      <c r="AH886" s="4" t="str">
        <f t="shared" ca="1" si="397"/>
        <v/>
      </c>
      <c r="AI886" s="75">
        <f t="shared" ca="1" si="398"/>
        <v>-81.180141999199762</v>
      </c>
      <c r="AJ886" s="75">
        <f t="shared" ca="1" si="399"/>
        <v>-81.180141999199762</v>
      </c>
    </row>
    <row r="887" spans="1:36" ht="14.25">
      <c r="A887" s="41">
        <f t="shared" si="400"/>
        <v>821</v>
      </c>
      <c r="B887" s="150">
        <f ca="1">IF(ISNUMBER(A887),INDEX('MetaTrader Import'!$H$13:$J$5893,TRUNC(((A887-$A$39+1)-1)/3)+1,MOD((A887-$A$39+1)-1,3)+1),"")</f>
        <v>0</v>
      </c>
      <c r="C887" s="43">
        <f t="shared" ca="1" si="377"/>
        <v>15.991872060195258</v>
      </c>
      <c r="D887" s="43">
        <f t="shared" ca="1" si="378"/>
        <v>-0.66781076938742367</v>
      </c>
      <c r="E887" s="43">
        <f t="shared" ca="1" si="379"/>
        <v>15.324061290807833</v>
      </c>
      <c r="F887" s="43">
        <f t="shared" ca="1" si="380"/>
        <v>1.5324061290807833</v>
      </c>
      <c r="G887" s="43">
        <f>IF(A887&lt;&gt;"",IF(A887&lt;Data!$G$11*0.25,$C$13/$G$32,IF(A887&gt;Data!$G$11*0.25,$C$13,$C$13*10)),"")</f>
        <v>2</v>
      </c>
      <c r="H887" s="43">
        <f>IF(A887&lt;&gt;"",IF(Data!$G$9="constant",$C$13,IF(Data!$G$9="squeeze",G887,F887)),"")</f>
        <v>2</v>
      </c>
      <c r="I887" s="38">
        <f ca="1">IF(ISNUMBER(A887),NORMINV(RAND(),0,IF(AND(Data!$G$9="squeeze",A887&lt;Data!$G$11*0.25),$H$32,1)*$C$30*$C$13)*($C$14*$C$12),"")</f>
        <v>1.744366009303545E-4</v>
      </c>
      <c r="J887" s="42">
        <f ca="1">IFERROR(IF(Data!$C$6="Real",B887,I887+J886+($C$14*$C$12)*(NORMINV(RAND(),$C$15,CHOOSE($G$13,$C$13,F887,G887)))),"")</f>
        <v>1.3432893567700972</v>
      </c>
      <c r="K887" s="88">
        <f>IF(ISNUMBER(A887), IF($G$16="fixed",$G$17,MIN(H887*Data!$C$7*$C$16*0.5,$C$17*Data!$C$7))*$C$12,"")</f>
        <v>8.0000000000000007E-5</v>
      </c>
      <c r="L887" s="42">
        <f t="shared" ca="1" si="404"/>
        <v>1.3432893567700972</v>
      </c>
      <c r="M887" s="44">
        <f t="shared" ca="1" si="405"/>
        <v>1.3433293567700972</v>
      </c>
      <c r="N887" s="44">
        <f t="shared" ca="1" si="406"/>
        <v>1.3432493567700972</v>
      </c>
      <c r="O887" s="108">
        <f t="shared" ca="1" si="381"/>
        <v>-1.2595126282487092</v>
      </c>
      <c r="P887" s="102">
        <f t="shared" ca="1" si="382"/>
        <v>8.4838159345722737</v>
      </c>
      <c r="Q887" s="102">
        <f t="shared" ca="1" si="383"/>
        <v>0.12117915023539919</v>
      </c>
      <c r="R887" s="120">
        <f t="shared" ca="1" si="401"/>
        <v>1</v>
      </c>
      <c r="S887" s="54">
        <f t="shared" ca="1" si="402"/>
        <v>0</v>
      </c>
      <c r="T887" s="5" t="str">
        <f t="shared" ca="1" si="384"/>
        <v/>
      </c>
      <c r="U887" s="152" t="str">
        <f t="shared" ca="1" si="385"/>
        <v/>
      </c>
      <c r="V887" s="152" t="str">
        <f t="shared" ca="1" si="386"/>
        <v/>
      </c>
      <c r="W887" s="153" t="str">
        <f t="shared" ca="1" si="387"/>
        <v/>
      </c>
      <c r="X887" s="153" t="str">
        <f t="shared" ca="1" si="388"/>
        <v/>
      </c>
      <c r="Y887" s="153" t="str">
        <f t="shared" ca="1" si="389"/>
        <v/>
      </c>
      <c r="Z887" s="153" t="str">
        <f t="shared" ca="1" si="390"/>
        <v/>
      </c>
      <c r="AA887" s="152" t="str">
        <f t="shared" ca="1" si="391"/>
        <v/>
      </c>
      <c r="AB887" s="152" t="str">
        <f t="shared" ca="1" si="392"/>
        <v/>
      </c>
      <c r="AC887" s="154" t="str">
        <f t="shared" ca="1" si="393"/>
        <v/>
      </c>
      <c r="AD887" s="154" t="str">
        <f t="shared" ca="1" si="394"/>
        <v/>
      </c>
      <c r="AE887" s="3">
        <f t="shared" ca="1" si="395"/>
        <v>0</v>
      </c>
      <c r="AF887" s="3">
        <f t="shared" ca="1" si="396"/>
        <v>0</v>
      </c>
      <c r="AG887" s="3" t="str">
        <f t="shared" ca="1" si="403"/>
        <v/>
      </c>
      <c r="AH887" s="4" t="str">
        <f t="shared" ca="1" si="397"/>
        <v/>
      </c>
      <c r="AI887" s="75">
        <f t="shared" ca="1" si="398"/>
        <v>-81.180141999199762</v>
      </c>
      <c r="AJ887" s="75">
        <f t="shared" ca="1" si="399"/>
        <v>-81.180141999199762</v>
      </c>
    </row>
    <row r="888" spans="1:36" ht="14.25">
      <c r="A888" s="41">
        <f t="shared" si="400"/>
        <v>822</v>
      </c>
      <c r="B888" s="150">
        <f>IF(ISNUMBER(A888),INDEX('MetaTrader Import'!$H$13:$J$5893,TRUNC(((A888-$A$39+1)-1)/3)+1,MOD((A888-$A$39+1)-1,3)+1),"")</f>
        <v>0</v>
      </c>
      <c r="C888" s="43">
        <f t="shared" ca="1" si="377"/>
        <v>15.324061290807833</v>
      </c>
      <c r="D888" s="43">
        <f t="shared" ca="1" si="378"/>
        <v>2.3906993819011544</v>
      </c>
      <c r="E888" s="43">
        <f t="shared" ca="1" si="379"/>
        <v>17.714760672708987</v>
      </c>
      <c r="F888" s="43">
        <f t="shared" ca="1" si="380"/>
        <v>1.7714760672708987</v>
      </c>
      <c r="G888" s="43">
        <f>IF(A888&lt;&gt;"",IF(A888&lt;Data!$G$11*0.25,$C$13/$G$32,IF(A888&gt;Data!$G$11*0.25,$C$13,$C$13*10)),"")</f>
        <v>2</v>
      </c>
      <c r="H888" s="43">
        <f>IF(A888&lt;&gt;"",IF(Data!$G$9="constant",$C$13,IF(Data!$G$9="squeeze",G888,F888)),"")</f>
        <v>2</v>
      </c>
      <c r="I888" s="38">
        <f ca="1">IF(ISNUMBER(A888),NORMINV(RAND(),0,IF(AND(Data!$G$9="squeeze",A888&lt;Data!$G$11*0.25),$H$32,1)*$C$30*$C$13)*($C$14*$C$12),"")</f>
        <v>-8.1484787618402906E-5</v>
      </c>
      <c r="J888" s="42">
        <f ca="1">IFERROR(IF(Data!$C$6="Real",B888,I888+J887+($C$14*$C$12)*(NORMINV(RAND(),$C$15,CHOOSE($G$13,$C$13,F888,G888)))),"")</f>
        <v>1.3434597067816298</v>
      </c>
      <c r="K888" s="88">
        <f>IF(ISNUMBER(A888), IF($G$16="fixed",$G$17,MIN(H888*Data!$C$7*$C$16*0.5,$C$17*Data!$C$7))*$C$12,"")</f>
        <v>8.0000000000000007E-5</v>
      </c>
      <c r="L888" s="42">
        <f t="shared" ca="1" si="404"/>
        <v>1.3434597067816298</v>
      </c>
      <c r="M888" s="44">
        <f t="shared" ca="1" si="405"/>
        <v>1.3434997067816299</v>
      </c>
      <c r="N888" s="44">
        <f t="shared" ca="1" si="406"/>
        <v>1.3434197067816298</v>
      </c>
      <c r="O888" s="108">
        <f t="shared" ca="1" si="381"/>
        <v>-1.3773767793231078</v>
      </c>
      <c r="P888" s="102">
        <f t="shared" ca="1" si="382"/>
        <v>8.859498238648742</v>
      </c>
      <c r="Q888" s="102">
        <f t="shared" ca="1" si="383"/>
        <v>0.18354468818245673</v>
      </c>
      <c r="R888" s="120">
        <f t="shared" ca="1" si="401"/>
        <v>1</v>
      </c>
      <c r="S888" s="54">
        <f t="shared" ca="1" si="402"/>
        <v>0</v>
      </c>
      <c r="T888" s="5" t="str">
        <f t="shared" ca="1" si="384"/>
        <v/>
      </c>
      <c r="U888" s="152" t="str">
        <f t="shared" ca="1" si="385"/>
        <v/>
      </c>
      <c r="V888" s="152" t="str">
        <f t="shared" ca="1" si="386"/>
        <v/>
      </c>
      <c r="W888" s="153" t="str">
        <f t="shared" ca="1" si="387"/>
        <v/>
      </c>
      <c r="X888" s="153" t="str">
        <f t="shared" ca="1" si="388"/>
        <v/>
      </c>
      <c r="Y888" s="153" t="str">
        <f t="shared" ca="1" si="389"/>
        <v/>
      </c>
      <c r="Z888" s="153" t="str">
        <f t="shared" ca="1" si="390"/>
        <v/>
      </c>
      <c r="AA888" s="152" t="str">
        <f t="shared" ca="1" si="391"/>
        <v/>
      </c>
      <c r="AB888" s="152" t="str">
        <f t="shared" ca="1" si="392"/>
        <v/>
      </c>
      <c r="AC888" s="154" t="str">
        <f t="shared" ca="1" si="393"/>
        <v/>
      </c>
      <c r="AD888" s="154" t="str">
        <f t="shared" ca="1" si="394"/>
        <v/>
      </c>
      <c r="AE888" s="3">
        <f t="shared" ca="1" si="395"/>
        <v>0</v>
      </c>
      <c r="AF888" s="3">
        <f t="shared" ca="1" si="396"/>
        <v>0</v>
      </c>
      <c r="AG888" s="3" t="str">
        <f t="shared" ca="1" si="403"/>
        <v/>
      </c>
      <c r="AH888" s="4" t="str">
        <f t="shared" ca="1" si="397"/>
        <v/>
      </c>
      <c r="AI888" s="75">
        <f t="shared" ca="1" si="398"/>
        <v>-81.180141999199762</v>
      </c>
      <c r="AJ888" s="75">
        <f t="shared" ca="1" si="399"/>
        <v>-81.180141999199762</v>
      </c>
    </row>
    <row r="889" spans="1:36" ht="14.25">
      <c r="A889" s="41">
        <f t="shared" si="400"/>
        <v>823</v>
      </c>
      <c r="B889" s="150">
        <f ca="1">IF(ISNUMBER(A889),INDEX('MetaTrader Import'!$H$13:$J$5893,TRUNC(((A889-$A$39+1)-1)/3)+1,MOD((A889-$A$39+1)-1,3)+1),"")</f>
        <v>0</v>
      </c>
      <c r="C889" s="43">
        <f t="shared" ca="1" si="377"/>
        <v>17.714760672708987</v>
      </c>
      <c r="D889" s="43">
        <f t="shared" ca="1" si="378"/>
        <v>-0.79586053602999896</v>
      </c>
      <c r="E889" s="43">
        <f t="shared" ca="1" si="379"/>
        <v>16.918900136678989</v>
      </c>
      <c r="F889" s="43">
        <f t="shared" ca="1" si="380"/>
        <v>1.6918900136678989</v>
      </c>
      <c r="G889" s="43">
        <f>IF(A889&lt;&gt;"",IF(A889&lt;Data!$G$11*0.25,$C$13/$G$32,IF(A889&gt;Data!$G$11*0.25,$C$13,$C$13*10)),"")</f>
        <v>2</v>
      </c>
      <c r="H889" s="43">
        <f>IF(A889&lt;&gt;"",IF(Data!$G$9="constant",$C$13,IF(Data!$G$9="squeeze",G889,F889)),"")</f>
        <v>2</v>
      </c>
      <c r="I889" s="38">
        <f ca="1">IF(ISNUMBER(A889),NORMINV(RAND(),0,IF(AND(Data!$G$9="squeeze",A889&lt;Data!$G$11*0.25),$H$32,1)*$C$30*$C$13)*($C$14*$C$12),"")</f>
        <v>-7.4998032901216652E-5</v>
      </c>
      <c r="J889" s="42">
        <f ca="1">IFERROR(IF(Data!$C$6="Real",B889,I889+J888+($C$14*$C$12)*(NORMINV(RAND(),$C$15,CHOOSE($G$13,$C$13,F889,G889)))),"")</f>
        <v>1.3429736625171387</v>
      </c>
      <c r="K889" s="88">
        <f>IF(ISNUMBER(A889), IF($G$16="fixed",$G$17,MIN(H889*Data!$C$7*$C$16*0.5,$C$17*Data!$C$7))*$C$12,"")</f>
        <v>8.0000000000000007E-5</v>
      </c>
      <c r="L889" s="42">
        <f t="shared" ca="1" si="404"/>
        <v>1.3429736625171387</v>
      </c>
      <c r="M889" s="44">
        <f t="shared" ca="1" si="405"/>
        <v>1.3430136625171387</v>
      </c>
      <c r="N889" s="44">
        <f t="shared" ca="1" si="406"/>
        <v>1.3429336625171386</v>
      </c>
      <c r="O889" s="108">
        <f t="shared" ca="1" si="381"/>
        <v>-1.508519620439321</v>
      </c>
      <c r="P889" s="102">
        <f t="shared" ca="1" si="382"/>
        <v>9.373295213002427</v>
      </c>
      <c r="Q889" s="102">
        <f t="shared" ca="1" si="383"/>
        <v>0.21989894587867811</v>
      </c>
      <c r="R889" s="120">
        <f t="shared" ca="1" si="401"/>
        <v>1</v>
      </c>
      <c r="S889" s="54">
        <f t="shared" ca="1" si="402"/>
        <v>0</v>
      </c>
      <c r="T889" s="5" t="str">
        <f t="shared" ca="1" si="384"/>
        <v/>
      </c>
      <c r="U889" s="152" t="str">
        <f t="shared" ca="1" si="385"/>
        <v/>
      </c>
      <c r="V889" s="152" t="str">
        <f t="shared" ca="1" si="386"/>
        <v/>
      </c>
      <c r="W889" s="153" t="str">
        <f t="shared" ca="1" si="387"/>
        <v/>
      </c>
      <c r="X889" s="153" t="str">
        <f t="shared" ca="1" si="388"/>
        <v/>
      </c>
      <c r="Y889" s="153" t="str">
        <f t="shared" ca="1" si="389"/>
        <v/>
      </c>
      <c r="Z889" s="153" t="str">
        <f t="shared" ca="1" si="390"/>
        <v/>
      </c>
      <c r="AA889" s="152" t="str">
        <f t="shared" ca="1" si="391"/>
        <v/>
      </c>
      <c r="AB889" s="152" t="str">
        <f t="shared" ca="1" si="392"/>
        <v/>
      </c>
      <c r="AC889" s="154" t="str">
        <f t="shared" ca="1" si="393"/>
        <v/>
      </c>
      <c r="AD889" s="154" t="str">
        <f t="shared" ca="1" si="394"/>
        <v/>
      </c>
      <c r="AE889" s="3">
        <f t="shared" ca="1" si="395"/>
        <v>0</v>
      </c>
      <c r="AF889" s="3">
        <f t="shared" ca="1" si="396"/>
        <v>0</v>
      </c>
      <c r="AG889" s="3" t="str">
        <f t="shared" ca="1" si="403"/>
        <v/>
      </c>
      <c r="AH889" s="4" t="str">
        <f t="shared" ca="1" si="397"/>
        <v/>
      </c>
      <c r="AI889" s="75">
        <f t="shared" ca="1" si="398"/>
        <v>-81.180141999199762</v>
      </c>
      <c r="AJ889" s="75">
        <f t="shared" ca="1" si="399"/>
        <v>-81.180141999199762</v>
      </c>
    </row>
    <row r="890" spans="1:36" ht="14.25">
      <c r="A890" s="41">
        <f t="shared" si="400"/>
        <v>824</v>
      </c>
      <c r="B890" s="150">
        <f ca="1">IF(ISNUMBER(A890),INDEX('MetaTrader Import'!$H$13:$J$5893,TRUNC(((A890-$A$39+1)-1)/3)+1,MOD((A890-$A$39+1)-1,3)+1),"")</f>
        <v>0</v>
      </c>
      <c r="C890" s="43">
        <f t="shared" ca="1" si="377"/>
        <v>16.918900136678989</v>
      </c>
      <c r="D890" s="43">
        <f t="shared" ca="1" si="378"/>
        <v>-1.4425464947247066</v>
      </c>
      <c r="E890" s="43">
        <f t="shared" ca="1" si="379"/>
        <v>15.476353641954283</v>
      </c>
      <c r="F890" s="43">
        <f t="shared" ca="1" si="380"/>
        <v>1.5476353641954284</v>
      </c>
      <c r="G890" s="43">
        <f>IF(A890&lt;&gt;"",IF(A890&lt;Data!$G$11*0.25,$C$13/$G$32,IF(A890&gt;Data!$G$11*0.25,$C$13,$C$13*10)),"")</f>
        <v>2</v>
      </c>
      <c r="H890" s="43">
        <f>IF(A890&lt;&gt;"",IF(Data!$G$9="constant",$C$13,IF(Data!$G$9="squeeze",G890,F890)),"")</f>
        <v>2</v>
      </c>
      <c r="I890" s="38">
        <f ca="1">IF(ISNUMBER(A890),NORMINV(RAND(),0,IF(AND(Data!$G$9="squeeze",A890&lt;Data!$G$11*0.25),$H$32,1)*$C$30*$C$13)*($C$14*$C$12),"")</f>
        <v>-9.4605921464271294E-5</v>
      </c>
      <c r="J890" s="42">
        <f ca="1">IFERROR(IF(Data!$C$6="Real",B890,I890+J889+($C$14*$C$12)*(NORMINV(RAND(),$C$15,CHOOSE($G$13,$C$13,F890,G890)))),"")</f>
        <v>1.342582093598325</v>
      </c>
      <c r="K890" s="88">
        <f>IF(ISNUMBER(A890), IF($G$16="fixed",$G$17,MIN(H890*Data!$C$7*$C$16*0.5,$C$17*Data!$C$7))*$C$12,"")</f>
        <v>8.0000000000000007E-5</v>
      </c>
      <c r="L890" s="42">
        <f t="shared" ca="1" si="404"/>
        <v>1.342582093598325</v>
      </c>
      <c r="M890" s="44">
        <f t="shared" ca="1" si="405"/>
        <v>1.3426220935983251</v>
      </c>
      <c r="N890" s="44">
        <f t="shared" ca="1" si="406"/>
        <v>1.342542093598325</v>
      </c>
      <c r="O890" s="108">
        <f t="shared" ca="1" si="381"/>
        <v>-1.6386064363901331</v>
      </c>
      <c r="P890" s="102">
        <f t="shared" ca="1" si="382"/>
        <v>9.9272018460750964</v>
      </c>
      <c r="Q890" s="102">
        <f t="shared" ca="1" si="383"/>
        <v>0.24871358980014036</v>
      </c>
      <c r="R890" s="120">
        <f t="shared" ca="1" si="401"/>
        <v>1</v>
      </c>
      <c r="S890" s="54">
        <f t="shared" ca="1" si="402"/>
        <v>0</v>
      </c>
      <c r="T890" s="5" t="str">
        <f t="shared" ca="1" si="384"/>
        <v/>
      </c>
      <c r="U890" s="152" t="str">
        <f t="shared" ca="1" si="385"/>
        <v/>
      </c>
      <c r="V890" s="152" t="str">
        <f t="shared" ca="1" si="386"/>
        <v/>
      </c>
      <c r="W890" s="153" t="str">
        <f t="shared" ca="1" si="387"/>
        <v/>
      </c>
      <c r="X890" s="153" t="str">
        <f t="shared" ca="1" si="388"/>
        <v/>
      </c>
      <c r="Y890" s="153" t="str">
        <f t="shared" ca="1" si="389"/>
        <v/>
      </c>
      <c r="Z890" s="153" t="str">
        <f t="shared" ca="1" si="390"/>
        <v/>
      </c>
      <c r="AA890" s="152" t="str">
        <f t="shared" ca="1" si="391"/>
        <v/>
      </c>
      <c r="AB890" s="152" t="str">
        <f t="shared" ca="1" si="392"/>
        <v/>
      </c>
      <c r="AC890" s="154" t="str">
        <f t="shared" ca="1" si="393"/>
        <v/>
      </c>
      <c r="AD890" s="154" t="str">
        <f t="shared" ca="1" si="394"/>
        <v/>
      </c>
      <c r="AE890" s="3">
        <f t="shared" ca="1" si="395"/>
        <v>0</v>
      </c>
      <c r="AF890" s="3">
        <f t="shared" ca="1" si="396"/>
        <v>0</v>
      </c>
      <c r="AG890" s="3" t="str">
        <f t="shared" ca="1" si="403"/>
        <v/>
      </c>
      <c r="AH890" s="4" t="str">
        <f t="shared" ca="1" si="397"/>
        <v/>
      </c>
      <c r="AI890" s="75">
        <f t="shared" ca="1" si="398"/>
        <v>-81.180141999199762</v>
      </c>
      <c r="AJ890" s="75">
        <f t="shared" ca="1" si="399"/>
        <v>-81.180141999199762</v>
      </c>
    </row>
    <row r="891" spans="1:36" ht="14.25">
      <c r="A891" s="41">
        <f t="shared" si="400"/>
        <v>825</v>
      </c>
      <c r="B891" s="150">
        <f>IF(ISNUMBER(A891),INDEX('MetaTrader Import'!$H$13:$J$5893,TRUNC(((A891-$A$39+1)-1)/3)+1,MOD((A891-$A$39+1)-1,3)+1),"")</f>
        <v>0</v>
      </c>
      <c r="C891" s="43">
        <f t="shared" ca="1" si="377"/>
        <v>15.476353641954283</v>
      </c>
      <c r="D891" s="43">
        <f t="shared" ca="1" si="378"/>
        <v>-5.919185814490896E-2</v>
      </c>
      <c r="E891" s="43">
        <f t="shared" ca="1" si="379"/>
        <v>15.417161783809375</v>
      </c>
      <c r="F891" s="43">
        <f t="shared" ca="1" si="380"/>
        <v>1.5417161783809374</v>
      </c>
      <c r="G891" s="43">
        <f>IF(A891&lt;&gt;"",IF(A891&lt;Data!$G$11*0.25,$C$13/$G$32,IF(A891&gt;Data!$G$11*0.25,$C$13,$C$13*10)),"")</f>
        <v>2</v>
      </c>
      <c r="H891" s="43">
        <f>IF(A891&lt;&gt;"",IF(Data!$G$9="constant",$C$13,IF(Data!$G$9="squeeze",G891,F891)),"")</f>
        <v>2</v>
      </c>
      <c r="I891" s="38">
        <f ca="1">IF(ISNUMBER(A891),NORMINV(RAND(),0,IF(AND(Data!$G$9="squeeze",A891&lt;Data!$G$11*0.25),$H$32,1)*$C$30*$C$13)*($C$14*$C$12),"")</f>
        <v>-2.255922039909601E-4</v>
      </c>
      <c r="J891" s="42">
        <f ca="1">IFERROR(IF(Data!$C$6="Real",B891,I891+J890+($C$14*$C$12)*(NORMINV(RAND(),$C$15,CHOOSE($G$13,$C$13,F891,G891)))),"")</f>
        <v>1.3423956110501871</v>
      </c>
      <c r="K891" s="88">
        <f>IF(ISNUMBER(A891), IF($G$16="fixed",$G$17,MIN(H891*Data!$C$7*$C$16*0.5,$C$17*Data!$C$7))*$C$12,"")</f>
        <v>8.0000000000000007E-5</v>
      </c>
      <c r="L891" s="42">
        <f t="shared" ca="1" si="404"/>
        <v>1.3423956110501871</v>
      </c>
      <c r="M891" s="44">
        <f t="shared" ca="1" si="405"/>
        <v>1.3424356110501872</v>
      </c>
      <c r="N891" s="44">
        <f t="shared" ca="1" si="406"/>
        <v>1.3423556110501871</v>
      </c>
      <c r="O891" s="108">
        <f t="shared" ca="1" si="381"/>
        <v>-1.7665877101479426</v>
      </c>
      <c r="P891" s="102">
        <f t="shared" ca="1" si="382"/>
        <v>10.438904811297277</v>
      </c>
      <c r="Q891" s="102">
        <f t="shared" ca="1" si="383"/>
        <v>0.27595505468966064</v>
      </c>
      <c r="R891" s="120">
        <f t="shared" ca="1" si="401"/>
        <v>1</v>
      </c>
      <c r="S891" s="54">
        <f t="shared" ca="1" si="402"/>
        <v>0</v>
      </c>
      <c r="T891" s="5" t="str">
        <f t="shared" ca="1" si="384"/>
        <v/>
      </c>
      <c r="U891" s="152" t="str">
        <f t="shared" ca="1" si="385"/>
        <v/>
      </c>
      <c r="V891" s="152" t="str">
        <f t="shared" ca="1" si="386"/>
        <v/>
      </c>
      <c r="W891" s="153" t="str">
        <f t="shared" ca="1" si="387"/>
        <v/>
      </c>
      <c r="X891" s="153" t="str">
        <f t="shared" ca="1" si="388"/>
        <v/>
      </c>
      <c r="Y891" s="153" t="str">
        <f t="shared" ca="1" si="389"/>
        <v/>
      </c>
      <c r="Z891" s="153" t="str">
        <f t="shared" ca="1" si="390"/>
        <v/>
      </c>
      <c r="AA891" s="152" t="str">
        <f t="shared" ca="1" si="391"/>
        <v/>
      </c>
      <c r="AB891" s="152" t="str">
        <f t="shared" ca="1" si="392"/>
        <v/>
      </c>
      <c r="AC891" s="154" t="str">
        <f t="shared" ca="1" si="393"/>
        <v/>
      </c>
      <c r="AD891" s="154" t="str">
        <f t="shared" ca="1" si="394"/>
        <v/>
      </c>
      <c r="AE891" s="3">
        <f t="shared" ca="1" si="395"/>
        <v>0</v>
      </c>
      <c r="AF891" s="3">
        <f t="shared" ca="1" si="396"/>
        <v>0</v>
      </c>
      <c r="AG891" s="3" t="str">
        <f t="shared" ca="1" si="403"/>
        <v/>
      </c>
      <c r="AH891" s="4" t="str">
        <f t="shared" ca="1" si="397"/>
        <v/>
      </c>
      <c r="AI891" s="75">
        <f t="shared" ca="1" si="398"/>
        <v>-81.180141999199762</v>
      </c>
      <c r="AJ891" s="75">
        <f t="shared" ca="1" si="399"/>
        <v>-81.180141999199762</v>
      </c>
    </row>
    <row r="892" spans="1:36" ht="14.25">
      <c r="A892" s="41">
        <f t="shared" si="400"/>
        <v>826</v>
      </c>
      <c r="B892" s="150">
        <f ca="1">IF(ISNUMBER(A892),INDEX('MetaTrader Import'!$H$13:$J$5893,TRUNC(((A892-$A$39+1)-1)/3)+1,MOD((A892-$A$39+1)-1,3)+1),"")</f>
        <v>0</v>
      </c>
      <c r="C892" s="43">
        <f t="shared" ca="1" si="377"/>
        <v>15.417161783809375</v>
      </c>
      <c r="D892" s="43">
        <f t="shared" ca="1" si="378"/>
        <v>-1.3079494372542722</v>
      </c>
      <c r="E892" s="43">
        <f t="shared" ca="1" si="379"/>
        <v>14.109212346555102</v>
      </c>
      <c r="F892" s="43">
        <f t="shared" ca="1" si="380"/>
        <v>1.4109212346555102</v>
      </c>
      <c r="G892" s="43">
        <f>IF(A892&lt;&gt;"",IF(A892&lt;Data!$G$11*0.25,$C$13/$G$32,IF(A892&gt;Data!$G$11*0.25,$C$13,$C$13*10)),"")</f>
        <v>2</v>
      </c>
      <c r="H892" s="43">
        <f>IF(A892&lt;&gt;"",IF(Data!$G$9="constant",$C$13,IF(Data!$G$9="squeeze",G892,F892)),"")</f>
        <v>2</v>
      </c>
      <c r="I892" s="38">
        <f ca="1">IF(ISNUMBER(A892),NORMINV(RAND(),0,IF(AND(Data!$G$9="squeeze",A892&lt;Data!$G$11*0.25),$H$32,1)*$C$30*$C$13)*($C$14*$C$12),"")</f>
        <v>7.9028067619997262E-4</v>
      </c>
      <c r="J892" s="42">
        <f ca="1">IFERROR(IF(Data!$C$6="Real",B892,I892+J891+($C$14*$C$12)*(NORMINV(RAND(),$C$15,CHOOSE($G$13,$C$13,F892,G892)))),"")</f>
        <v>1.3428897318541011</v>
      </c>
      <c r="K892" s="88">
        <f>IF(ISNUMBER(A892), IF($G$16="fixed",$G$17,MIN(H892*Data!$C$7*$C$16*0.5,$C$17*Data!$C$7))*$C$12,"")</f>
        <v>8.0000000000000007E-5</v>
      </c>
      <c r="L892" s="42">
        <f t="shared" ca="1" si="404"/>
        <v>1.3428897318541011</v>
      </c>
      <c r="M892" s="44">
        <f t="shared" ca="1" si="405"/>
        <v>1.3429297318541011</v>
      </c>
      <c r="N892" s="44">
        <f t="shared" ca="1" si="406"/>
        <v>1.3428497318541011</v>
      </c>
      <c r="O892" s="108">
        <f t="shared" ca="1" si="381"/>
        <v>-1.9966125291218741</v>
      </c>
      <c r="P892" s="102">
        <f t="shared" ca="1" si="382"/>
        <v>10.839111147414673</v>
      </c>
      <c r="Q892" s="102">
        <f t="shared" ca="1" si="383"/>
        <v>0.31112882116656954</v>
      </c>
      <c r="R892" s="120">
        <f t="shared" ca="1" si="401"/>
        <v>1</v>
      </c>
      <c r="S892" s="54">
        <f t="shared" ca="1" si="402"/>
        <v>0</v>
      </c>
      <c r="T892" s="5" t="str">
        <f t="shared" ca="1" si="384"/>
        <v/>
      </c>
      <c r="U892" s="152" t="str">
        <f t="shared" ca="1" si="385"/>
        <v/>
      </c>
      <c r="V892" s="152" t="str">
        <f t="shared" ca="1" si="386"/>
        <v/>
      </c>
      <c r="W892" s="153" t="str">
        <f t="shared" ca="1" si="387"/>
        <v/>
      </c>
      <c r="X892" s="153" t="str">
        <f t="shared" ca="1" si="388"/>
        <v/>
      </c>
      <c r="Y892" s="153" t="str">
        <f t="shared" ca="1" si="389"/>
        <v/>
      </c>
      <c r="Z892" s="153" t="str">
        <f t="shared" ca="1" si="390"/>
        <v/>
      </c>
      <c r="AA892" s="152" t="str">
        <f t="shared" ca="1" si="391"/>
        <v/>
      </c>
      <c r="AB892" s="152" t="str">
        <f t="shared" ca="1" si="392"/>
        <v/>
      </c>
      <c r="AC892" s="154" t="str">
        <f t="shared" ca="1" si="393"/>
        <v/>
      </c>
      <c r="AD892" s="154" t="str">
        <f t="shared" ca="1" si="394"/>
        <v/>
      </c>
      <c r="AE892" s="3">
        <f t="shared" ca="1" si="395"/>
        <v>0</v>
      </c>
      <c r="AF892" s="3">
        <f t="shared" ca="1" si="396"/>
        <v>0</v>
      </c>
      <c r="AG892" s="3" t="str">
        <f t="shared" ca="1" si="403"/>
        <v/>
      </c>
      <c r="AH892" s="4" t="str">
        <f t="shared" ca="1" si="397"/>
        <v/>
      </c>
      <c r="AI892" s="75">
        <f t="shared" ca="1" si="398"/>
        <v>-81.180141999199762</v>
      </c>
      <c r="AJ892" s="75">
        <f t="shared" ca="1" si="399"/>
        <v>-81.180141999199762</v>
      </c>
    </row>
    <row r="893" spans="1:36" ht="14.25">
      <c r="A893" s="41">
        <f t="shared" si="400"/>
        <v>827</v>
      </c>
      <c r="B893" s="150">
        <f ca="1">IF(ISNUMBER(A893),INDEX('MetaTrader Import'!$H$13:$J$5893,TRUNC(((A893-$A$39+1)-1)/3)+1,MOD((A893-$A$39+1)-1,3)+1),"")</f>
        <v>0</v>
      </c>
      <c r="C893" s="43">
        <f t="shared" ca="1" si="377"/>
        <v>14.109212346555102</v>
      </c>
      <c r="D893" s="43">
        <f t="shared" ca="1" si="378"/>
        <v>1.338763374881337</v>
      </c>
      <c r="E893" s="43">
        <f t="shared" ca="1" si="379"/>
        <v>15.447975721436439</v>
      </c>
      <c r="F893" s="43">
        <f t="shared" ca="1" si="380"/>
        <v>1.544797572143644</v>
      </c>
      <c r="G893" s="43">
        <f>IF(A893&lt;&gt;"",IF(A893&lt;Data!$G$11*0.25,$C$13/$G$32,IF(A893&gt;Data!$G$11*0.25,$C$13,$C$13*10)),"")</f>
        <v>2</v>
      </c>
      <c r="H893" s="43">
        <f>IF(A893&lt;&gt;"",IF(Data!$G$9="constant",$C$13,IF(Data!$G$9="squeeze",G893,F893)),"")</f>
        <v>2</v>
      </c>
      <c r="I893" s="38">
        <f ca="1">IF(ISNUMBER(A893),NORMINV(RAND(),0,IF(AND(Data!$G$9="squeeze",A893&lt;Data!$G$11*0.25),$H$32,1)*$C$30*$C$13)*($C$14*$C$12),"")</f>
        <v>-1.1621453717239487E-4</v>
      </c>
      <c r="J893" s="42">
        <f ca="1">IFERROR(IF(Data!$C$6="Real",B893,I893+J892+($C$14*$C$12)*(NORMINV(RAND(),$C$15,CHOOSE($G$13,$C$13,F893,G893)))),"")</f>
        <v>1.3423972459485123</v>
      </c>
      <c r="K893" s="88">
        <f>IF(ISNUMBER(A893), IF($G$16="fixed",$G$17,MIN(H893*Data!$C$7*$C$16*0.5,$C$17*Data!$C$7))*$C$12,"")</f>
        <v>8.0000000000000007E-5</v>
      </c>
      <c r="L893" s="42">
        <f t="shared" ca="1" si="404"/>
        <v>1.3423972459485123</v>
      </c>
      <c r="M893" s="44">
        <f t="shared" ca="1" si="405"/>
        <v>1.3424372459485123</v>
      </c>
      <c r="N893" s="44">
        <f t="shared" ca="1" si="406"/>
        <v>1.3423572459485122</v>
      </c>
      <c r="O893" s="108">
        <f t="shared" ca="1" si="381"/>
        <v>-2.4152960348718469</v>
      </c>
      <c r="P893" s="102">
        <f t="shared" ca="1" si="382"/>
        <v>11.575241117947238</v>
      </c>
      <c r="Q893" s="102">
        <f t="shared" ca="1" si="383"/>
        <v>0.37300236466801412</v>
      </c>
      <c r="R893" s="120">
        <f t="shared" ca="1" si="401"/>
        <v>1</v>
      </c>
      <c r="S893" s="54">
        <f t="shared" ca="1" si="402"/>
        <v>0</v>
      </c>
      <c r="T893" s="5" t="str">
        <f t="shared" ca="1" si="384"/>
        <v/>
      </c>
      <c r="U893" s="152" t="str">
        <f t="shared" ca="1" si="385"/>
        <v/>
      </c>
      <c r="V893" s="152" t="str">
        <f t="shared" ca="1" si="386"/>
        <v/>
      </c>
      <c r="W893" s="153" t="str">
        <f t="shared" ca="1" si="387"/>
        <v/>
      </c>
      <c r="X893" s="153" t="str">
        <f t="shared" ca="1" si="388"/>
        <v/>
      </c>
      <c r="Y893" s="153" t="str">
        <f t="shared" ca="1" si="389"/>
        <v/>
      </c>
      <c r="Z893" s="153" t="str">
        <f t="shared" ca="1" si="390"/>
        <v/>
      </c>
      <c r="AA893" s="152" t="str">
        <f t="shared" ca="1" si="391"/>
        <v/>
      </c>
      <c r="AB893" s="152" t="str">
        <f t="shared" ca="1" si="392"/>
        <v/>
      </c>
      <c r="AC893" s="154" t="str">
        <f t="shared" ca="1" si="393"/>
        <v/>
      </c>
      <c r="AD893" s="154" t="str">
        <f t="shared" ca="1" si="394"/>
        <v/>
      </c>
      <c r="AE893" s="3">
        <f t="shared" ca="1" si="395"/>
        <v>0</v>
      </c>
      <c r="AF893" s="3">
        <f t="shared" ca="1" si="396"/>
        <v>0</v>
      </c>
      <c r="AG893" s="3" t="str">
        <f t="shared" ca="1" si="403"/>
        <v/>
      </c>
      <c r="AH893" s="4" t="str">
        <f t="shared" ca="1" si="397"/>
        <v/>
      </c>
      <c r="AI893" s="75">
        <f t="shared" ca="1" si="398"/>
        <v>-81.180141999199762</v>
      </c>
      <c r="AJ893" s="75">
        <f t="shared" ca="1" si="399"/>
        <v>-81.180141999199762</v>
      </c>
    </row>
    <row r="894" spans="1:36" ht="14.25">
      <c r="A894" s="41">
        <f t="shared" si="400"/>
        <v>828</v>
      </c>
      <c r="B894" s="150">
        <f>IF(ISNUMBER(A894),INDEX('MetaTrader Import'!$H$13:$J$5893,TRUNC(((A894-$A$39+1)-1)/3)+1,MOD((A894-$A$39+1)-1,3)+1),"")</f>
        <v>0</v>
      </c>
      <c r="C894" s="43">
        <f t="shared" ca="1" si="377"/>
        <v>15.447975721436439</v>
      </c>
      <c r="D894" s="43">
        <f t="shared" ca="1" si="378"/>
        <v>-0.59420408700219474</v>
      </c>
      <c r="E894" s="43">
        <f t="shared" ca="1" si="379"/>
        <v>14.853771634434244</v>
      </c>
      <c r="F894" s="43">
        <f t="shared" ca="1" si="380"/>
        <v>1.4853771634434243</v>
      </c>
      <c r="G894" s="43">
        <f>IF(A894&lt;&gt;"",IF(A894&lt;Data!$G$11*0.25,$C$13/$G$32,IF(A894&gt;Data!$G$11*0.25,$C$13,$C$13*10)),"")</f>
        <v>2</v>
      </c>
      <c r="H894" s="43">
        <f>IF(A894&lt;&gt;"",IF(Data!$G$9="constant",$C$13,IF(Data!$G$9="squeeze",G894,F894)),"")</f>
        <v>2</v>
      </c>
      <c r="I894" s="38">
        <f ca="1">IF(ISNUMBER(A894),NORMINV(RAND(),0,IF(AND(Data!$G$9="squeeze",A894&lt;Data!$G$11*0.25),$H$32,1)*$C$30*$C$13)*($C$14*$C$12),"")</f>
        <v>1.0635386906314604E-4</v>
      </c>
      <c r="J894" s="42">
        <f ca="1">IFERROR(IF(Data!$C$6="Real",B894,I894+J893+($C$14*$C$12)*(NORMINV(RAND(),$C$15,CHOOSE($G$13,$C$13,F894,G894)))),"")</f>
        <v>1.3422484981477927</v>
      </c>
      <c r="K894" s="88">
        <f>IF(ISNUMBER(A894), IF($G$16="fixed",$G$17,MIN(H894*Data!$C$7*$C$16*0.5,$C$17*Data!$C$7))*$C$12,"")</f>
        <v>8.0000000000000007E-5</v>
      </c>
      <c r="L894" s="42">
        <f t="shared" ca="1" si="404"/>
        <v>1.3422484981477927</v>
      </c>
      <c r="M894" s="44">
        <f t="shared" ca="1" si="405"/>
        <v>1.3422884981477927</v>
      </c>
      <c r="N894" s="44">
        <f t="shared" ca="1" si="406"/>
        <v>1.3422084981477926</v>
      </c>
      <c r="O894" s="108">
        <f t="shared" ca="1" si="381"/>
        <v>-2.5837388482487746</v>
      </c>
      <c r="P894" s="102">
        <f t="shared" ca="1" si="382"/>
        <v>12.040825675959946</v>
      </c>
      <c r="Q894" s="102">
        <f t="shared" ca="1" si="383"/>
        <v>0.42664560562031245</v>
      </c>
      <c r="R894" s="120">
        <f t="shared" ca="1" si="401"/>
        <v>1</v>
      </c>
      <c r="S894" s="54">
        <f t="shared" ca="1" si="402"/>
        <v>0</v>
      </c>
      <c r="T894" s="5" t="str">
        <f t="shared" ca="1" si="384"/>
        <v/>
      </c>
      <c r="U894" s="152" t="str">
        <f t="shared" ca="1" si="385"/>
        <v/>
      </c>
      <c r="V894" s="152" t="str">
        <f t="shared" ca="1" si="386"/>
        <v/>
      </c>
      <c r="W894" s="153" t="str">
        <f t="shared" ca="1" si="387"/>
        <v/>
      </c>
      <c r="X894" s="153" t="str">
        <f t="shared" ca="1" si="388"/>
        <v/>
      </c>
      <c r="Y894" s="153" t="str">
        <f t="shared" ca="1" si="389"/>
        <v/>
      </c>
      <c r="Z894" s="153" t="str">
        <f t="shared" ca="1" si="390"/>
        <v/>
      </c>
      <c r="AA894" s="152" t="str">
        <f t="shared" ca="1" si="391"/>
        <v/>
      </c>
      <c r="AB894" s="152" t="str">
        <f t="shared" ca="1" si="392"/>
        <v/>
      </c>
      <c r="AC894" s="154" t="str">
        <f t="shared" ca="1" si="393"/>
        <v/>
      </c>
      <c r="AD894" s="154" t="str">
        <f t="shared" ca="1" si="394"/>
        <v/>
      </c>
      <c r="AE894" s="3">
        <f t="shared" ca="1" si="395"/>
        <v>0</v>
      </c>
      <c r="AF894" s="3">
        <f t="shared" ca="1" si="396"/>
        <v>0</v>
      </c>
      <c r="AG894" s="3" t="str">
        <f t="shared" ca="1" si="403"/>
        <v/>
      </c>
      <c r="AH894" s="4" t="str">
        <f t="shared" ca="1" si="397"/>
        <v/>
      </c>
      <c r="AI894" s="75">
        <f t="shared" ca="1" si="398"/>
        <v>-81.180141999199762</v>
      </c>
      <c r="AJ894" s="75">
        <f t="shared" ca="1" si="399"/>
        <v>-81.180141999199762</v>
      </c>
    </row>
    <row r="895" spans="1:36" ht="14.25">
      <c r="A895" s="41">
        <f t="shared" si="400"/>
        <v>829</v>
      </c>
      <c r="B895" s="150">
        <f ca="1">IF(ISNUMBER(A895),INDEX('MetaTrader Import'!$H$13:$J$5893,TRUNC(((A895-$A$39+1)-1)/3)+1,MOD((A895-$A$39+1)-1,3)+1),"")</f>
        <v>0</v>
      </c>
      <c r="C895" s="43">
        <f t="shared" ca="1" si="377"/>
        <v>14.853771634434244</v>
      </c>
      <c r="D895" s="43">
        <f t="shared" ca="1" si="378"/>
        <v>1.3866015013218604</v>
      </c>
      <c r="E895" s="43">
        <f t="shared" ca="1" si="379"/>
        <v>16.240373135756105</v>
      </c>
      <c r="F895" s="43">
        <f t="shared" ca="1" si="380"/>
        <v>1.6240373135756105</v>
      </c>
      <c r="G895" s="43">
        <f>IF(A895&lt;&gt;"",IF(A895&lt;Data!$G$11*0.25,$C$13/$G$32,IF(A895&gt;Data!$G$11*0.25,$C$13,$C$13*10)),"")</f>
        <v>2</v>
      </c>
      <c r="H895" s="43">
        <f>IF(A895&lt;&gt;"",IF(Data!$G$9="constant",$C$13,IF(Data!$G$9="squeeze",G895,F895)),"")</f>
        <v>2</v>
      </c>
      <c r="I895" s="38">
        <f ca="1">IF(ISNUMBER(A895),NORMINV(RAND(),0,IF(AND(Data!$G$9="squeeze",A895&lt;Data!$G$11*0.25),$H$32,1)*$C$30*$C$13)*($C$14*$C$12),"")</f>
        <v>3.2658990759281412E-4</v>
      </c>
      <c r="J895" s="42">
        <f ca="1">IFERROR(IF(Data!$C$6="Real",B895,I895+J894+($C$14*$C$12)*(NORMINV(RAND(),$C$15,CHOOSE($G$13,$C$13,F895,G895)))),"")</f>
        <v>1.3423650635532005</v>
      </c>
      <c r="K895" s="88">
        <f>IF(ISNUMBER(A895), IF($G$16="fixed",$G$17,MIN(H895*Data!$C$7*$C$16*0.5,$C$17*Data!$C$7))*$C$12,"")</f>
        <v>8.0000000000000007E-5</v>
      </c>
      <c r="L895" s="42">
        <f t="shared" ca="1" si="404"/>
        <v>1.3423650635532005</v>
      </c>
      <c r="M895" s="44">
        <f t="shared" ca="1" si="405"/>
        <v>1.3424050635532006</v>
      </c>
      <c r="N895" s="44">
        <f t="shared" ca="1" si="406"/>
        <v>1.3423250635532005</v>
      </c>
      <c r="O895" s="108">
        <f t="shared" ca="1" si="381"/>
        <v>-2.4108237283363105</v>
      </c>
      <c r="P895" s="102">
        <f t="shared" ca="1" si="382"/>
        <v>11.428205521972057</v>
      </c>
      <c r="Q895" s="102">
        <f t="shared" ca="1" si="383"/>
        <v>0.4449644125979394</v>
      </c>
      <c r="R895" s="120">
        <f t="shared" ca="1" si="401"/>
        <v>1</v>
      </c>
      <c r="S895" s="54">
        <f t="shared" ca="1" si="402"/>
        <v>0</v>
      </c>
      <c r="T895" s="5" t="str">
        <f t="shared" ca="1" si="384"/>
        <v/>
      </c>
      <c r="U895" s="152" t="str">
        <f t="shared" ca="1" si="385"/>
        <v/>
      </c>
      <c r="V895" s="152" t="str">
        <f t="shared" ca="1" si="386"/>
        <v/>
      </c>
      <c r="W895" s="153" t="str">
        <f t="shared" ca="1" si="387"/>
        <v/>
      </c>
      <c r="X895" s="153" t="str">
        <f t="shared" ca="1" si="388"/>
        <v/>
      </c>
      <c r="Y895" s="153" t="str">
        <f t="shared" ca="1" si="389"/>
        <v/>
      </c>
      <c r="Z895" s="153" t="str">
        <f t="shared" ca="1" si="390"/>
        <v/>
      </c>
      <c r="AA895" s="152" t="str">
        <f t="shared" ca="1" si="391"/>
        <v/>
      </c>
      <c r="AB895" s="152" t="str">
        <f t="shared" ca="1" si="392"/>
        <v/>
      </c>
      <c r="AC895" s="154" t="str">
        <f t="shared" ca="1" si="393"/>
        <v/>
      </c>
      <c r="AD895" s="154" t="str">
        <f t="shared" ca="1" si="394"/>
        <v/>
      </c>
      <c r="AE895" s="3">
        <f t="shared" ca="1" si="395"/>
        <v>0</v>
      </c>
      <c r="AF895" s="3">
        <f t="shared" ca="1" si="396"/>
        <v>0</v>
      </c>
      <c r="AG895" s="3" t="str">
        <f t="shared" ca="1" si="403"/>
        <v/>
      </c>
      <c r="AH895" s="4" t="str">
        <f t="shared" ca="1" si="397"/>
        <v/>
      </c>
      <c r="AI895" s="75">
        <f t="shared" ca="1" si="398"/>
        <v>-81.180141999199762</v>
      </c>
      <c r="AJ895" s="75">
        <f t="shared" ca="1" si="399"/>
        <v>-81.180141999199762</v>
      </c>
    </row>
    <row r="896" spans="1:36" ht="14.25">
      <c r="A896" s="41">
        <f t="shared" si="400"/>
        <v>830</v>
      </c>
      <c r="B896" s="150">
        <f ca="1">IF(ISNUMBER(A896),INDEX('MetaTrader Import'!$H$13:$J$5893,TRUNC(((A896-$A$39+1)-1)/3)+1,MOD((A896-$A$39+1)-1,3)+1),"")</f>
        <v>0</v>
      </c>
      <c r="C896" s="43">
        <f t="shared" ca="1" si="377"/>
        <v>16.240373135756105</v>
      </c>
      <c r="D896" s="43">
        <f t="shared" ca="1" si="378"/>
        <v>1.463213343998552</v>
      </c>
      <c r="E896" s="43">
        <f t="shared" ca="1" si="379"/>
        <v>17.703586479754655</v>
      </c>
      <c r="F896" s="43">
        <f t="shared" ca="1" si="380"/>
        <v>1.7703586479754656</v>
      </c>
      <c r="G896" s="43">
        <f>IF(A896&lt;&gt;"",IF(A896&lt;Data!$G$11*0.25,$C$13/$G$32,IF(A896&gt;Data!$G$11*0.25,$C$13,$C$13*10)),"")</f>
        <v>2</v>
      </c>
      <c r="H896" s="43">
        <f>IF(A896&lt;&gt;"",IF(Data!$G$9="constant",$C$13,IF(Data!$G$9="squeeze",G896,F896)),"")</f>
        <v>2</v>
      </c>
      <c r="I896" s="38">
        <f ca="1">IF(ISNUMBER(A896),NORMINV(RAND(),0,IF(AND(Data!$G$9="squeeze",A896&lt;Data!$G$11*0.25),$H$32,1)*$C$30*$C$13)*($C$14*$C$12),"")</f>
        <v>-2.2050246024405453E-4</v>
      </c>
      <c r="J896" s="42">
        <f ca="1">IFERROR(IF(Data!$C$6="Real",B896,I896+J895+($C$14*$C$12)*(NORMINV(RAND(),$C$15,CHOOSE($G$13,$C$13,F896,G896)))),"")</f>
        <v>1.341818937911571</v>
      </c>
      <c r="K896" s="88">
        <f>IF(ISNUMBER(A896), IF($G$16="fixed",$G$17,MIN(H896*Data!$C$7*$C$16*0.5,$C$17*Data!$C$7))*$C$12,"")</f>
        <v>8.0000000000000007E-5</v>
      </c>
      <c r="L896" s="42">
        <f t="shared" ca="1" si="404"/>
        <v>1.341818937911571</v>
      </c>
      <c r="M896" s="44">
        <f t="shared" ca="1" si="405"/>
        <v>1.3418589379115711</v>
      </c>
      <c r="N896" s="44">
        <f t="shared" ca="1" si="406"/>
        <v>1.341778937911571</v>
      </c>
      <c r="O896" s="108">
        <f t="shared" ca="1" si="381"/>
        <v>-2.2175093621074455</v>
      </c>
      <c r="P896" s="102">
        <f t="shared" ca="1" si="382"/>
        <v>10.530554776900734</v>
      </c>
      <c r="Q896" s="102">
        <f t="shared" ca="1" si="383"/>
        <v>0.4216852168876844</v>
      </c>
      <c r="R896" s="120">
        <f t="shared" ca="1" si="401"/>
        <v>1</v>
      </c>
      <c r="S896" s="54">
        <f t="shared" ca="1" si="402"/>
        <v>0</v>
      </c>
      <c r="T896" s="5" t="str">
        <f t="shared" ca="1" si="384"/>
        <v/>
      </c>
      <c r="U896" s="152" t="str">
        <f t="shared" ca="1" si="385"/>
        <v/>
      </c>
      <c r="V896" s="152" t="str">
        <f t="shared" ca="1" si="386"/>
        <v/>
      </c>
      <c r="W896" s="153" t="str">
        <f t="shared" ca="1" si="387"/>
        <v/>
      </c>
      <c r="X896" s="153" t="str">
        <f t="shared" ca="1" si="388"/>
        <v/>
      </c>
      <c r="Y896" s="153" t="str">
        <f t="shared" ca="1" si="389"/>
        <v/>
      </c>
      <c r="Z896" s="153" t="str">
        <f t="shared" ca="1" si="390"/>
        <v/>
      </c>
      <c r="AA896" s="152" t="str">
        <f t="shared" ca="1" si="391"/>
        <v/>
      </c>
      <c r="AB896" s="152" t="str">
        <f t="shared" ca="1" si="392"/>
        <v/>
      </c>
      <c r="AC896" s="154" t="str">
        <f t="shared" ca="1" si="393"/>
        <v/>
      </c>
      <c r="AD896" s="154" t="str">
        <f t="shared" ca="1" si="394"/>
        <v/>
      </c>
      <c r="AE896" s="3">
        <f t="shared" ca="1" si="395"/>
        <v>0</v>
      </c>
      <c r="AF896" s="3">
        <f t="shared" ca="1" si="396"/>
        <v>0</v>
      </c>
      <c r="AG896" s="3" t="str">
        <f t="shared" ca="1" si="403"/>
        <v/>
      </c>
      <c r="AH896" s="4" t="str">
        <f t="shared" ca="1" si="397"/>
        <v/>
      </c>
      <c r="AI896" s="75">
        <f t="shared" ca="1" si="398"/>
        <v>-81.180141999199762</v>
      </c>
      <c r="AJ896" s="75">
        <f t="shared" ca="1" si="399"/>
        <v>-81.180141999199762</v>
      </c>
    </row>
    <row r="897" spans="1:36" ht="14.25">
      <c r="A897" s="41">
        <f t="shared" si="400"/>
        <v>831</v>
      </c>
      <c r="B897" s="150">
        <f>IF(ISNUMBER(A897),INDEX('MetaTrader Import'!$H$13:$J$5893,TRUNC(((A897-$A$39+1)-1)/3)+1,MOD((A897-$A$39+1)-1,3)+1),"")</f>
        <v>0</v>
      </c>
      <c r="C897" s="43">
        <f t="shared" ca="1" si="377"/>
        <v>17.703586479754655</v>
      </c>
      <c r="D897" s="43">
        <f t="shared" ca="1" si="378"/>
        <v>-8.7578208855936146E-2</v>
      </c>
      <c r="E897" s="43">
        <f t="shared" ca="1" si="379"/>
        <v>17.616008270898718</v>
      </c>
      <c r="F897" s="43">
        <f t="shared" ca="1" si="380"/>
        <v>1.7616008270898718</v>
      </c>
      <c r="G897" s="43">
        <f>IF(A897&lt;&gt;"",IF(A897&lt;Data!$G$11*0.25,$C$13/$G$32,IF(A897&gt;Data!$G$11*0.25,$C$13,$C$13*10)),"")</f>
        <v>2</v>
      </c>
      <c r="H897" s="43">
        <f>IF(A897&lt;&gt;"",IF(Data!$G$9="constant",$C$13,IF(Data!$G$9="squeeze",G897,F897)),"")</f>
        <v>2</v>
      </c>
      <c r="I897" s="38">
        <f ca="1">IF(ISNUMBER(A897),NORMINV(RAND(),0,IF(AND(Data!$G$9="squeeze",A897&lt;Data!$G$11*0.25),$H$32,1)*$C$30*$C$13)*($C$14*$C$12),"")</f>
        <v>3.1572717789772495E-4</v>
      </c>
      <c r="J897" s="42">
        <f ca="1">IFERROR(IF(Data!$C$6="Real",B897,I897+J896+($C$14*$C$12)*(NORMINV(RAND(),$C$15,CHOOSE($G$13,$C$13,F897,G897)))),"")</f>
        <v>1.3420487513318176</v>
      </c>
      <c r="K897" s="88">
        <f>IF(ISNUMBER(A897), IF($G$16="fixed",$G$17,MIN(H897*Data!$C$7*$C$16*0.5,$C$17*Data!$C$7))*$C$12,"")</f>
        <v>8.0000000000000007E-5</v>
      </c>
      <c r="L897" s="42">
        <f t="shared" ca="1" si="404"/>
        <v>1.3420487513318176</v>
      </c>
      <c r="M897" s="44">
        <f t="shared" ca="1" si="405"/>
        <v>1.3420887513318176</v>
      </c>
      <c r="N897" s="44">
        <f t="shared" ca="1" si="406"/>
        <v>1.3420087513318175</v>
      </c>
      <c r="O897" s="108">
        <f t="shared" ca="1" si="381"/>
        <v>-1.9391641509497142</v>
      </c>
      <c r="P897" s="102">
        <f t="shared" ca="1" si="382"/>
        <v>9.3299607183367606</v>
      </c>
      <c r="Q897" s="102">
        <f t="shared" ca="1" si="383"/>
        <v>0.35466810337482441</v>
      </c>
      <c r="R897" s="120">
        <f t="shared" ca="1" si="401"/>
        <v>1</v>
      </c>
      <c r="S897" s="54">
        <f t="shared" ca="1" si="402"/>
        <v>0</v>
      </c>
      <c r="T897" s="5" t="str">
        <f t="shared" ca="1" si="384"/>
        <v/>
      </c>
      <c r="U897" s="152" t="str">
        <f t="shared" ca="1" si="385"/>
        <v/>
      </c>
      <c r="V897" s="152" t="str">
        <f t="shared" ca="1" si="386"/>
        <v/>
      </c>
      <c r="W897" s="153" t="str">
        <f t="shared" ca="1" si="387"/>
        <v/>
      </c>
      <c r="X897" s="153" t="str">
        <f t="shared" ca="1" si="388"/>
        <v/>
      </c>
      <c r="Y897" s="153" t="str">
        <f t="shared" ca="1" si="389"/>
        <v/>
      </c>
      <c r="Z897" s="153" t="str">
        <f t="shared" ca="1" si="390"/>
        <v/>
      </c>
      <c r="AA897" s="152" t="str">
        <f t="shared" ca="1" si="391"/>
        <v/>
      </c>
      <c r="AB897" s="152" t="str">
        <f t="shared" ca="1" si="392"/>
        <v/>
      </c>
      <c r="AC897" s="154" t="str">
        <f t="shared" ca="1" si="393"/>
        <v/>
      </c>
      <c r="AD897" s="154" t="str">
        <f t="shared" ca="1" si="394"/>
        <v/>
      </c>
      <c r="AE897" s="3">
        <f t="shared" ca="1" si="395"/>
        <v>0</v>
      </c>
      <c r="AF897" s="3">
        <f t="shared" ca="1" si="396"/>
        <v>0</v>
      </c>
      <c r="AG897" s="3" t="str">
        <f t="shared" ca="1" si="403"/>
        <v/>
      </c>
      <c r="AH897" s="4" t="str">
        <f t="shared" ca="1" si="397"/>
        <v/>
      </c>
      <c r="AI897" s="75">
        <f t="shared" ca="1" si="398"/>
        <v>-81.180141999199762</v>
      </c>
      <c r="AJ897" s="75">
        <f t="shared" ca="1" si="399"/>
        <v>-81.180141999199762</v>
      </c>
    </row>
    <row r="898" spans="1:36" ht="14.25">
      <c r="A898" s="41">
        <f t="shared" si="400"/>
        <v>832</v>
      </c>
      <c r="B898" s="150">
        <f ca="1">IF(ISNUMBER(A898),INDEX('MetaTrader Import'!$H$13:$J$5893,TRUNC(((A898-$A$39+1)-1)/3)+1,MOD((A898-$A$39+1)-1,3)+1),"")</f>
        <v>0</v>
      </c>
      <c r="C898" s="43">
        <f t="shared" ca="1" si="377"/>
        <v>17.616008270898718</v>
      </c>
      <c r="D898" s="43">
        <f t="shared" ca="1" si="378"/>
        <v>-1.8162795906109268</v>
      </c>
      <c r="E898" s="43">
        <f t="shared" ca="1" si="379"/>
        <v>15.799728680287791</v>
      </c>
      <c r="F898" s="43">
        <f t="shared" ca="1" si="380"/>
        <v>1.579972868028779</v>
      </c>
      <c r="G898" s="43">
        <f>IF(A898&lt;&gt;"",IF(A898&lt;Data!$G$11*0.25,$C$13/$G$32,IF(A898&gt;Data!$G$11*0.25,$C$13,$C$13*10)),"")</f>
        <v>2</v>
      </c>
      <c r="H898" s="43">
        <f>IF(A898&lt;&gt;"",IF(Data!$G$9="constant",$C$13,IF(Data!$G$9="squeeze",G898,F898)),"")</f>
        <v>2</v>
      </c>
      <c r="I898" s="38">
        <f ca="1">IF(ISNUMBER(A898),NORMINV(RAND(),0,IF(AND(Data!$G$9="squeeze",A898&lt;Data!$G$11*0.25),$H$32,1)*$C$30*$C$13)*($C$14*$C$12),"")</f>
        <v>5.7607147224361449E-4</v>
      </c>
      <c r="J898" s="42">
        <f ca="1">IFERROR(IF(Data!$C$6="Real",B898,I898+J897+($C$14*$C$12)*(NORMINV(RAND(),$C$15,CHOOSE($G$13,$C$13,F898,G898)))),"")</f>
        <v>1.3429528018641965</v>
      </c>
      <c r="K898" s="88">
        <f>IF(ISNUMBER(A898), IF($G$16="fixed",$G$17,MIN(H898*Data!$C$7*$C$16*0.5,$C$17*Data!$C$7))*$C$12,"")</f>
        <v>8.0000000000000007E-5</v>
      </c>
      <c r="L898" s="42">
        <f t="shared" ca="1" si="404"/>
        <v>1.3429528018641965</v>
      </c>
      <c r="M898" s="44">
        <f t="shared" ca="1" si="405"/>
        <v>1.3429928018641966</v>
      </c>
      <c r="N898" s="44">
        <f t="shared" ca="1" si="406"/>
        <v>1.3429128018641965</v>
      </c>
      <c r="O898" s="108">
        <f t="shared" ca="1" si="381"/>
        <v>-1.4026612073088085</v>
      </c>
      <c r="P898" s="102">
        <f t="shared" ca="1" si="382"/>
        <v>7.6261409368296293</v>
      </c>
      <c r="Q898" s="102">
        <f t="shared" ca="1" si="383"/>
        <v>0.23505829158922892</v>
      </c>
      <c r="R898" s="120">
        <f t="shared" ca="1" si="401"/>
        <v>1</v>
      </c>
      <c r="S898" s="54">
        <f t="shared" ca="1" si="402"/>
        <v>0</v>
      </c>
      <c r="T898" s="5" t="str">
        <f t="shared" ca="1" si="384"/>
        <v/>
      </c>
      <c r="U898" s="152" t="str">
        <f t="shared" ca="1" si="385"/>
        <v/>
      </c>
      <c r="V898" s="152" t="str">
        <f t="shared" ca="1" si="386"/>
        <v/>
      </c>
      <c r="W898" s="153" t="str">
        <f t="shared" ca="1" si="387"/>
        <v/>
      </c>
      <c r="X898" s="153" t="str">
        <f t="shared" ca="1" si="388"/>
        <v/>
      </c>
      <c r="Y898" s="153" t="str">
        <f t="shared" ca="1" si="389"/>
        <v/>
      </c>
      <c r="Z898" s="153" t="str">
        <f t="shared" ca="1" si="390"/>
        <v/>
      </c>
      <c r="AA898" s="152" t="str">
        <f t="shared" ca="1" si="391"/>
        <v/>
      </c>
      <c r="AB898" s="152" t="str">
        <f t="shared" ca="1" si="392"/>
        <v/>
      </c>
      <c r="AC898" s="154" t="str">
        <f t="shared" ca="1" si="393"/>
        <v/>
      </c>
      <c r="AD898" s="154" t="str">
        <f t="shared" ca="1" si="394"/>
        <v/>
      </c>
      <c r="AE898" s="3">
        <f t="shared" ca="1" si="395"/>
        <v>0</v>
      </c>
      <c r="AF898" s="3">
        <f t="shared" ca="1" si="396"/>
        <v>0</v>
      </c>
      <c r="AG898" s="3" t="str">
        <f t="shared" ca="1" si="403"/>
        <v/>
      </c>
      <c r="AH898" s="4" t="str">
        <f t="shared" ca="1" si="397"/>
        <v/>
      </c>
      <c r="AI898" s="75">
        <f t="shared" ca="1" si="398"/>
        <v>-81.180141999199762</v>
      </c>
      <c r="AJ898" s="75">
        <f t="shared" ca="1" si="399"/>
        <v>-81.180141999199762</v>
      </c>
    </row>
    <row r="899" spans="1:36" ht="14.25">
      <c r="A899" s="41">
        <f t="shared" si="400"/>
        <v>833</v>
      </c>
      <c r="B899" s="150">
        <f ca="1">IF(ISNUMBER(A899),INDEX('MetaTrader Import'!$H$13:$J$5893,TRUNC(((A899-$A$39+1)-1)/3)+1,MOD((A899-$A$39+1)-1,3)+1),"")</f>
        <v>0</v>
      </c>
      <c r="C899" s="43">
        <f t="shared" ref="C899:C962" ca="1" si="407">IF(A899&lt;&gt;"",E898,"")</f>
        <v>15.799728680287791</v>
      </c>
      <c r="D899" s="43">
        <f t="shared" ref="D899:D962" ca="1" si="408">IF(A899&lt;&gt;"",NORMINV(RAND(),($C$23-C899)*$C$28,$C$27)+NORMINV(RAND(),IF(RAND()&gt;$C$26,$C$25,0),$C$27),"")</f>
        <v>0.16272633993562369</v>
      </c>
      <c r="E899" s="43">
        <f t="shared" ref="E899:E962" ca="1" si="409">IF(A899&lt;&gt;"",C899+D899,"")</f>
        <v>15.962455020223414</v>
      </c>
      <c r="F899" s="43">
        <f t="shared" ref="F899:F962" ca="1" si="410">IF(A899&lt;&gt;"",$C$13*ABS(E899)/$C$23,"")</f>
        <v>1.5962455020223414</v>
      </c>
      <c r="G899" s="43">
        <f>IF(A899&lt;&gt;"",IF(A899&lt;Data!$G$11*0.25,$C$13/$G$32,IF(A899&gt;Data!$G$11*0.25,$C$13,$C$13*10)),"")</f>
        <v>2</v>
      </c>
      <c r="H899" s="43">
        <f>IF(A899&lt;&gt;"",IF(Data!$G$9="constant",$C$13,IF(Data!$G$9="squeeze",G899,F899)),"")</f>
        <v>2</v>
      </c>
      <c r="I899" s="38">
        <f ca="1">IF(ISNUMBER(A899),NORMINV(RAND(),0,IF(AND(Data!$G$9="squeeze",A899&lt;Data!$G$11*0.25),$H$32,1)*$C$30*$C$13)*($C$14*$C$12),"")</f>
        <v>-2.2815970120515066E-5</v>
      </c>
      <c r="J899" s="42">
        <f ca="1">IFERROR(IF(Data!$C$6="Real",B899,I899+J898+($C$14*$C$12)*(NORMINV(RAND(),$C$15,CHOOSE($G$13,$C$13,F899,G899)))),"")</f>
        <v>1.3428876657228015</v>
      </c>
      <c r="K899" s="88">
        <f>IF(ISNUMBER(A899), IF($G$16="fixed",$G$17,MIN(H899*Data!$C$7*$C$16*0.5,$C$17*Data!$C$7))*$C$12,"")</f>
        <v>8.0000000000000007E-5</v>
      </c>
      <c r="L899" s="42">
        <f t="shared" ca="1" si="404"/>
        <v>1.3428876657228015</v>
      </c>
      <c r="M899" s="44">
        <f t="shared" ca="1" si="405"/>
        <v>1.3429276657228015</v>
      </c>
      <c r="N899" s="44">
        <f t="shared" ca="1" si="406"/>
        <v>1.3428476657228015</v>
      </c>
      <c r="O899" s="108">
        <f t="shared" ref="O899:O962" ca="1" si="411">IF(ISNUMBER(A899),$G$12*SLOPE(L885:L899,A885:A899),"")</f>
        <v>-0.87799075367596591</v>
      </c>
      <c r="P899" s="102">
        <f t="shared" ref="P899:P962" ca="1" si="412">IF(ISNUMBER(A899),STDEV(L885:L899)*$G$12,"")</f>
        <v>5.6839555903792691</v>
      </c>
      <c r="Q899" s="102">
        <f t="shared" ref="Q899:Q962" ca="1" si="413">IF(ISNUMBER(A899),SLOPE(P885:P899,A885:A899),"")</f>
        <v>5.8447887262595088E-2</v>
      </c>
      <c r="R899" s="120">
        <f t="shared" ca="1" si="401"/>
        <v>1</v>
      </c>
      <c r="S899" s="54">
        <f t="shared" ca="1" si="402"/>
        <v>0</v>
      </c>
      <c r="T899" s="5" t="str">
        <f t="shared" ref="T899:T962" ca="1" si="414">IF(ISNUMBER(A899),IF(S899=1,L899,IF(AG898="Y","",IF(ISNUMBER(T898),T898,""))),"")</f>
        <v/>
      </c>
      <c r="U899" s="152" t="str">
        <f t="shared" ref="U899:U962" ca="1" si="415">IF(NOT(ISNUMBER(T899)),"",IF(S899=1,T899,IF(M899&gt;U898,M899,IF(ISNUMBER(U898),U898,""))))</f>
        <v/>
      </c>
      <c r="V899" s="152" t="str">
        <f t="shared" ref="V899:V962" ca="1" si="416">IF(NOT(ISNUMBER(T899)),"",IF(S899=1,T899,IF(N899&lt;V898,N899,IF(ISNUMBER(V898),V898,""))))</f>
        <v/>
      </c>
      <c r="W899" s="153" t="str">
        <f t="shared" ref="W899:W962" ca="1" si="417">IF(NOT(ISNUMBER(T899)),"",MIN($F$24,IF(TRUNC((U899-T899)/$E$24*$G$12)+0&gt;IF(ISNUMBER(W898),W898,0),TRUNC((U899-T899)/$E$24*$G$12)+0,IF(ISNUMBER(W898),W898,0))))</f>
        <v/>
      </c>
      <c r="X899" s="153" t="str">
        <f t="shared" ref="X899:X962" ca="1" si="418">IF(NOT(ISNUMBER(T899)),"",MIN($F$24,IF(-TRUNC((V899-T899)/$E$24*$G$12)+0&gt;IF(ISNUMBER(X898),X898,0),-TRUNC((V899-T899)/$E$24*$G$12)+0,IF(ISNUMBER(X898),X898,0))))</f>
        <v/>
      </c>
      <c r="Y899" s="153" t="str">
        <f t="shared" ref="Y899:Y962" ca="1" si="419">IF(ISNUMBER(W899),(IF(W899=0,0,1))*IF(ABS($I$24)=2,POWER(2,W899-1),W899)*SIGN($I$24)*$K$24,"")</f>
        <v/>
      </c>
      <c r="Z899" s="153" t="str">
        <f t="shared" ref="Z899:Z962" ca="1" si="420">IF(ISNUMBER(X899),(IF(X899=0,0,1))*IF(ABS($I$24)=2,POWER(2,X899-1),X899)*SIGN($I$24)*$K$24,"")</f>
        <v/>
      </c>
      <c r="AA899" s="152" t="str">
        <f t="shared" ref="AA899:AA962" ca="1" si="421">IF(OR(NOT(ISNUMBER(T899)),W899&lt;1),"",IF(OR(NOT(ISNUMBER(W898)),W898=0),IF(SIGN(Y899)=1,M899,N899),(Y898*AA898+(Y899-Y898)*IF(SIGN(Y899)=1,M899,N899))/Y899))</f>
        <v/>
      </c>
      <c r="AB899" s="152" t="str">
        <f t="shared" ref="AB899:AB962" ca="1" si="422">IF(OR(NOT(ISNUMBER(T899)),X899&lt;1),"",IF(OR(NOT(ISNUMBER(X898)),X898=0),IF(SIGN(Z899)=1,N899,M899),(Z898*AB898+(Z899-Z898)*IF(SIGN(Z899)=1,N899,M899))/Z899))</f>
        <v/>
      </c>
      <c r="AC899" s="154" t="str">
        <f t="shared" ref="AC899:AC962" ca="1" si="423">IFERROR(-SIGN(Y899)*(AA899-IF(SIGN(Y899)=1,N899,M899))*$G$12*ABS(Y899),"")</f>
        <v/>
      </c>
      <c r="AD899" s="154" t="str">
        <f t="shared" ref="AD899:AD962" ca="1" si="424">IFERROR(SIGN(Z899)*(AB899-IF(SIGN(Z899)=1,M899,N899))*$G$12*ABS(Z899),"")</f>
        <v/>
      </c>
      <c r="AE899" s="3">
        <f t="shared" ref="AE899:AE962" ca="1" si="425">IF(ISNUMBER(A899),IFERROR((IF(ISNUMBER(AC899),AC899,0)+IF(ISNUMBER(AD899),AD899,0))/(ABS(Y899)+ABS(Z899)),0),"")</f>
        <v>0</v>
      </c>
      <c r="AF899" s="3">
        <f t="shared" ref="AF899:AF962" ca="1" si="426">IF(ISNUMBER(A899),IF(ISNUMBER(AC899),AC899,0)+IF(ISNUMBER(AD899),AD899,0),"")</f>
        <v>0</v>
      </c>
      <c r="AG899" s="3" t="str">
        <f t="shared" ca="1" si="403"/>
        <v/>
      </c>
      <c r="AH899" s="4" t="str">
        <f t="shared" ref="AH899:AH962" ca="1" si="427">IF(AG899="y",AF899*10*$C$11,"")</f>
        <v/>
      </c>
      <c r="AI899" s="75">
        <f t="shared" ref="AI899:AI962" ca="1" si="428">IF(ISNUMBER(A899),IF(ISNUMBER(AH899),AJ899,AF899*10*$C$11+AJ899),"")</f>
        <v>-81.180141999199762</v>
      </c>
      <c r="AJ899" s="75">
        <f t="shared" ref="AJ899:AJ962" ca="1" si="429">IF(ISNUMBER(A899),AJ898+IF(ISNUMBER(AH899),AH899,0),"")</f>
        <v>-81.180141999199762</v>
      </c>
    </row>
    <row r="900" spans="1:36" ht="14.25">
      <c r="A900" s="41">
        <f t="shared" ref="A900:A963" si="430">IFERROR(IF(A899+1&gt;$C$19,"",A899+1),"")</f>
        <v>834</v>
      </c>
      <c r="B900" s="150">
        <f>IF(ISNUMBER(A900),INDEX('MetaTrader Import'!$H$13:$J$5893,TRUNC(((A900-$A$39+1)-1)/3)+1,MOD((A900-$A$39+1)-1,3)+1),"")</f>
        <v>0</v>
      </c>
      <c r="C900" s="43">
        <f t="shared" ca="1" si="407"/>
        <v>15.962455020223414</v>
      </c>
      <c r="D900" s="43">
        <f t="shared" ca="1" si="408"/>
        <v>-1.7645766636047424</v>
      </c>
      <c r="E900" s="43">
        <f t="shared" ca="1" si="409"/>
        <v>14.197878356618672</v>
      </c>
      <c r="F900" s="43">
        <f t="shared" ca="1" si="410"/>
        <v>1.4197878356618672</v>
      </c>
      <c r="G900" s="43">
        <f>IF(A900&lt;&gt;"",IF(A900&lt;Data!$G$11*0.25,$C$13/$G$32,IF(A900&gt;Data!$G$11*0.25,$C$13,$C$13*10)),"")</f>
        <v>2</v>
      </c>
      <c r="H900" s="43">
        <f>IF(A900&lt;&gt;"",IF(Data!$G$9="constant",$C$13,IF(Data!$G$9="squeeze",G900,F900)),"")</f>
        <v>2</v>
      </c>
      <c r="I900" s="38">
        <f ca="1">IF(ISNUMBER(A900),NORMINV(RAND(),0,IF(AND(Data!$G$9="squeeze",A900&lt;Data!$G$11*0.25),$H$32,1)*$C$30*$C$13)*($C$14*$C$12),"")</f>
        <v>1.5521913670748743E-4</v>
      </c>
      <c r="J900" s="42">
        <f ca="1">IFERROR(IF(Data!$C$6="Real",B900,I900+J899+($C$14*$C$12)*(NORMINV(RAND(),$C$15,CHOOSE($G$13,$C$13,F900,G900)))),"")</f>
        <v>1.343150324277973</v>
      </c>
      <c r="K900" s="88">
        <f>IF(ISNUMBER(A900), IF($G$16="fixed",$G$17,MIN(H900*Data!$C$7*$C$16*0.5,$C$17*Data!$C$7))*$C$12,"")</f>
        <v>8.0000000000000007E-5</v>
      </c>
      <c r="L900" s="42">
        <f t="shared" ca="1" si="404"/>
        <v>1.343150324277973</v>
      </c>
      <c r="M900" s="44">
        <f t="shared" ca="1" si="405"/>
        <v>1.343190324277973</v>
      </c>
      <c r="N900" s="44">
        <f t="shared" ca="1" si="406"/>
        <v>1.3431103242779729</v>
      </c>
      <c r="O900" s="108">
        <f t="shared" ca="1" si="411"/>
        <v>-0.49875317194353341</v>
      </c>
      <c r="P900" s="102">
        <f t="shared" ca="1" si="412"/>
        <v>5.1074468285287518</v>
      </c>
      <c r="Q900" s="102">
        <f t="shared" ca="1" si="413"/>
        <v>-0.12238369683997732</v>
      </c>
      <c r="R900" s="120">
        <f t="shared" ref="R900:R963" ca="1" si="431">IF(ISNUMBER(A900),R899+S899,"")</f>
        <v>1</v>
      </c>
      <c r="S900" s="54">
        <f t="shared" ref="S900:S963" ca="1" si="432">IF(ISNUMBER(A900),IF(AND(R900&lt;$M$24,Q900&lt;$F$28,ABS(O900)&lt;$F$27,P900&lt;$F$26,NOT(ISNUMBER(T899))),1,0),"")</f>
        <v>0</v>
      </c>
      <c r="T900" s="5" t="str">
        <f t="shared" ca="1" si="414"/>
        <v/>
      </c>
      <c r="U900" s="152" t="str">
        <f t="shared" ca="1" si="415"/>
        <v/>
      </c>
      <c r="V900" s="152" t="str">
        <f t="shared" ca="1" si="416"/>
        <v/>
      </c>
      <c r="W900" s="153" t="str">
        <f t="shared" ca="1" si="417"/>
        <v/>
      </c>
      <c r="X900" s="153" t="str">
        <f t="shared" ca="1" si="418"/>
        <v/>
      </c>
      <c r="Y900" s="153" t="str">
        <f t="shared" ca="1" si="419"/>
        <v/>
      </c>
      <c r="Z900" s="153" t="str">
        <f t="shared" ca="1" si="420"/>
        <v/>
      </c>
      <c r="AA900" s="152" t="str">
        <f t="shared" ca="1" si="421"/>
        <v/>
      </c>
      <c r="AB900" s="152" t="str">
        <f t="shared" ca="1" si="422"/>
        <v/>
      </c>
      <c r="AC900" s="154" t="str">
        <f t="shared" ca="1" si="423"/>
        <v/>
      </c>
      <c r="AD900" s="154" t="str">
        <f t="shared" ca="1" si="424"/>
        <v/>
      </c>
      <c r="AE900" s="3">
        <f t="shared" ca="1" si="425"/>
        <v>0</v>
      </c>
      <c r="AF900" s="3">
        <f t="shared" ca="1" si="426"/>
        <v>0</v>
      </c>
      <c r="AG900" s="3" t="str">
        <f t="shared" ref="AG900:AG963" ca="1" si="433">IF(NOT(ISNUMBER(T900)),"",IF(OR(AF900&gt;$G$24,AF900&lt;-$H$24,A900+1&gt;$C$19),"Y","N"))</f>
        <v/>
      </c>
      <c r="AH900" s="4" t="str">
        <f t="shared" ca="1" si="427"/>
        <v/>
      </c>
      <c r="AI900" s="75">
        <f t="shared" ca="1" si="428"/>
        <v>-81.180141999199762</v>
      </c>
      <c r="AJ900" s="75">
        <f t="shared" ca="1" si="429"/>
        <v>-81.180141999199762</v>
      </c>
    </row>
    <row r="901" spans="1:36" ht="14.25">
      <c r="A901" s="41">
        <f t="shared" si="430"/>
        <v>835</v>
      </c>
      <c r="B901" s="150">
        <f ca="1">IF(ISNUMBER(A901),INDEX('MetaTrader Import'!$H$13:$J$5893,TRUNC(((A901-$A$39+1)-1)/3)+1,MOD((A901-$A$39+1)-1,3)+1),"")</f>
        <v>0</v>
      </c>
      <c r="C901" s="43">
        <f t="shared" ca="1" si="407"/>
        <v>14.197878356618672</v>
      </c>
      <c r="D901" s="43">
        <f t="shared" ca="1" si="408"/>
        <v>2.5597326207557582</v>
      </c>
      <c r="E901" s="43">
        <f t="shared" ca="1" si="409"/>
        <v>16.75761097737443</v>
      </c>
      <c r="F901" s="43">
        <f t="shared" ca="1" si="410"/>
        <v>1.6757610977374431</v>
      </c>
      <c r="G901" s="43">
        <f>IF(A901&lt;&gt;"",IF(A901&lt;Data!$G$11*0.25,$C$13/$G$32,IF(A901&gt;Data!$G$11*0.25,$C$13,$C$13*10)),"")</f>
        <v>2</v>
      </c>
      <c r="H901" s="43">
        <f>IF(A901&lt;&gt;"",IF(Data!$G$9="constant",$C$13,IF(Data!$G$9="squeeze",G901,F901)),"")</f>
        <v>2</v>
      </c>
      <c r="I901" s="38">
        <f ca="1">IF(ISNUMBER(A901),NORMINV(RAND(),0,IF(AND(Data!$G$9="squeeze",A901&lt;Data!$G$11*0.25),$H$32,1)*$C$30*$C$13)*($C$14*$C$12),"")</f>
        <v>-6.442494244703373E-4</v>
      </c>
      <c r="J901" s="42">
        <f ca="1">IFERROR(IF(Data!$C$6="Real",B901,I901+J900+($C$14*$C$12)*(NORMINV(RAND(),$C$15,CHOOSE($G$13,$C$13,F901,G901)))),"")</f>
        <v>1.3421447841262164</v>
      </c>
      <c r="K901" s="88">
        <f>IF(ISNUMBER(A901), IF($G$16="fixed",$G$17,MIN(H901*Data!$C$7*$C$16*0.5,$C$17*Data!$C$7))*$C$12,"")</f>
        <v>8.0000000000000007E-5</v>
      </c>
      <c r="L901" s="42">
        <f t="shared" ca="1" si="404"/>
        <v>1.3421447841262164</v>
      </c>
      <c r="M901" s="44">
        <f t="shared" ca="1" si="405"/>
        <v>1.3421847841262164</v>
      </c>
      <c r="N901" s="44">
        <f t="shared" ca="1" si="406"/>
        <v>1.3421047841262164</v>
      </c>
      <c r="O901" s="108">
        <f t="shared" ca="1" si="411"/>
        <v>-0.42963585259954618</v>
      </c>
      <c r="P901" s="102">
        <f t="shared" ca="1" si="412"/>
        <v>4.8599839640478608</v>
      </c>
      <c r="Q901" s="102">
        <f t="shared" ca="1" si="413"/>
        <v>-0.28436090935847536</v>
      </c>
      <c r="R901" s="120">
        <f t="shared" ca="1" si="431"/>
        <v>1</v>
      </c>
      <c r="S901" s="54">
        <f t="shared" ca="1" si="432"/>
        <v>0</v>
      </c>
      <c r="T901" s="5" t="str">
        <f t="shared" ca="1" si="414"/>
        <v/>
      </c>
      <c r="U901" s="152" t="str">
        <f t="shared" ca="1" si="415"/>
        <v/>
      </c>
      <c r="V901" s="152" t="str">
        <f t="shared" ca="1" si="416"/>
        <v/>
      </c>
      <c r="W901" s="153" t="str">
        <f t="shared" ca="1" si="417"/>
        <v/>
      </c>
      <c r="X901" s="153" t="str">
        <f t="shared" ca="1" si="418"/>
        <v/>
      </c>
      <c r="Y901" s="153" t="str">
        <f t="shared" ca="1" si="419"/>
        <v/>
      </c>
      <c r="Z901" s="153" t="str">
        <f t="shared" ca="1" si="420"/>
        <v/>
      </c>
      <c r="AA901" s="152" t="str">
        <f t="shared" ca="1" si="421"/>
        <v/>
      </c>
      <c r="AB901" s="152" t="str">
        <f t="shared" ca="1" si="422"/>
        <v/>
      </c>
      <c r="AC901" s="154" t="str">
        <f t="shared" ca="1" si="423"/>
        <v/>
      </c>
      <c r="AD901" s="154" t="str">
        <f t="shared" ca="1" si="424"/>
        <v/>
      </c>
      <c r="AE901" s="3">
        <f t="shared" ca="1" si="425"/>
        <v>0</v>
      </c>
      <c r="AF901" s="3">
        <f t="shared" ca="1" si="426"/>
        <v>0</v>
      </c>
      <c r="AG901" s="3" t="str">
        <f t="shared" ca="1" si="433"/>
        <v/>
      </c>
      <c r="AH901" s="4" t="str">
        <f t="shared" ca="1" si="427"/>
        <v/>
      </c>
      <c r="AI901" s="75">
        <f t="shared" ca="1" si="428"/>
        <v>-81.180141999199762</v>
      </c>
      <c r="AJ901" s="75">
        <f t="shared" ca="1" si="429"/>
        <v>-81.180141999199762</v>
      </c>
    </row>
    <row r="902" spans="1:36" ht="14.25">
      <c r="A902" s="41">
        <f t="shared" si="430"/>
        <v>836</v>
      </c>
      <c r="B902" s="150">
        <f ca="1">IF(ISNUMBER(A902),INDEX('MetaTrader Import'!$H$13:$J$5893,TRUNC(((A902-$A$39+1)-1)/3)+1,MOD((A902-$A$39+1)-1,3)+1),"")</f>
        <v>0</v>
      </c>
      <c r="C902" s="43">
        <f t="shared" ca="1" si="407"/>
        <v>16.75761097737443</v>
      </c>
      <c r="D902" s="43">
        <f t="shared" ca="1" si="408"/>
        <v>1.4817748612938741</v>
      </c>
      <c r="E902" s="43">
        <f t="shared" ca="1" si="409"/>
        <v>18.239385838668305</v>
      </c>
      <c r="F902" s="43">
        <f t="shared" ca="1" si="410"/>
        <v>1.8239385838668305</v>
      </c>
      <c r="G902" s="43">
        <f>IF(A902&lt;&gt;"",IF(A902&lt;Data!$G$11*0.25,$C$13/$G$32,IF(A902&gt;Data!$G$11*0.25,$C$13,$C$13*10)),"")</f>
        <v>2</v>
      </c>
      <c r="H902" s="43">
        <f>IF(A902&lt;&gt;"",IF(Data!$G$9="constant",$C$13,IF(Data!$G$9="squeeze",G902,F902)),"")</f>
        <v>2</v>
      </c>
      <c r="I902" s="38">
        <f ca="1">IF(ISNUMBER(A902),NORMINV(RAND(),0,IF(AND(Data!$G$9="squeeze",A902&lt;Data!$G$11*0.25),$H$32,1)*$C$30*$C$13)*($C$14*$C$12),"")</f>
        <v>-7.51835791666656E-6</v>
      </c>
      <c r="J902" s="42">
        <f ca="1">IFERROR(IF(Data!$C$6="Real",B902,I902+J901+($C$14*$C$12)*(NORMINV(RAND(),$C$15,CHOOSE($G$13,$C$13,F902,G902)))),"")</f>
        <v>1.3415319259479652</v>
      </c>
      <c r="K902" s="88">
        <f>IF(ISNUMBER(A902), IF($G$16="fixed",$G$17,MIN(H902*Data!$C$7*$C$16*0.5,$C$17*Data!$C$7))*$C$12,"")</f>
        <v>8.0000000000000007E-5</v>
      </c>
      <c r="L902" s="42">
        <f t="shared" ref="L902:L965" ca="1" si="434">IFERROR(J902,"")</f>
        <v>1.3415319259479652</v>
      </c>
      <c r="M902" s="44">
        <f t="shared" ref="M902:M965" ca="1" si="435">IFERROR(L902+K902*0.5,"")</f>
        <v>1.3415719259479653</v>
      </c>
      <c r="N902" s="44">
        <f t="shared" ref="N902:N965" ca="1" si="436">IFERROR(L902-K902*0.5,"")</f>
        <v>1.3414919259479652</v>
      </c>
      <c r="O902" s="108">
        <f t="shared" ca="1" si="411"/>
        <v>-0.52127512613620031</v>
      </c>
      <c r="P902" s="102">
        <f t="shared" ca="1" si="412"/>
        <v>5.2833798241559657</v>
      </c>
      <c r="Q902" s="102">
        <f t="shared" ca="1" si="413"/>
        <v>-0.39596789534505672</v>
      </c>
      <c r="R902" s="120">
        <f t="shared" ca="1" si="431"/>
        <v>1</v>
      </c>
      <c r="S902" s="54">
        <f t="shared" ca="1" si="432"/>
        <v>0</v>
      </c>
      <c r="T902" s="5" t="str">
        <f t="shared" ca="1" si="414"/>
        <v/>
      </c>
      <c r="U902" s="152" t="str">
        <f t="shared" ca="1" si="415"/>
        <v/>
      </c>
      <c r="V902" s="152" t="str">
        <f t="shared" ca="1" si="416"/>
        <v/>
      </c>
      <c r="W902" s="153" t="str">
        <f t="shared" ca="1" si="417"/>
        <v/>
      </c>
      <c r="X902" s="153" t="str">
        <f t="shared" ca="1" si="418"/>
        <v/>
      </c>
      <c r="Y902" s="153" t="str">
        <f t="shared" ca="1" si="419"/>
        <v/>
      </c>
      <c r="Z902" s="153" t="str">
        <f t="shared" ca="1" si="420"/>
        <v/>
      </c>
      <c r="AA902" s="152" t="str">
        <f t="shared" ca="1" si="421"/>
        <v/>
      </c>
      <c r="AB902" s="152" t="str">
        <f t="shared" ca="1" si="422"/>
        <v/>
      </c>
      <c r="AC902" s="154" t="str">
        <f t="shared" ca="1" si="423"/>
        <v/>
      </c>
      <c r="AD902" s="154" t="str">
        <f t="shared" ca="1" si="424"/>
        <v/>
      </c>
      <c r="AE902" s="3">
        <f t="shared" ca="1" si="425"/>
        <v>0</v>
      </c>
      <c r="AF902" s="3">
        <f t="shared" ca="1" si="426"/>
        <v>0</v>
      </c>
      <c r="AG902" s="3" t="str">
        <f t="shared" ca="1" si="433"/>
        <v/>
      </c>
      <c r="AH902" s="4" t="str">
        <f t="shared" ca="1" si="427"/>
        <v/>
      </c>
      <c r="AI902" s="75">
        <f t="shared" ca="1" si="428"/>
        <v>-81.180141999199762</v>
      </c>
      <c r="AJ902" s="75">
        <f t="shared" ca="1" si="429"/>
        <v>-81.180141999199762</v>
      </c>
    </row>
    <row r="903" spans="1:36" ht="14.25">
      <c r="A903" s="41">
        <f t="shared" si="430"/>
        <v>837</v>
      </c>
      <c r="B903" s="150">
        <f>IF(ISNUMBER(A903),INDEX('MetaTrader Import'!$H$13:$J$5893,TRUNC(((A903-$A$39+1)-1)/3)+1,MOD((A903-$A$39+1)-1,3)+1),"")</f>
        <v>0</v>
      </c>
      <c r="C903" s="43">
        <f t="shared" ca="1" si="407"/>
        <v>18.239385838668305</v>
      </c>
      <c r="D903" s="43">
        <f t="shared" ca="1" si="408"/>
        <v>3.2553252383097018</v>
      </c>
      <c r="E903" s="43">
        <f t="shared" ca="1" si="409"/>
        <v>21.494711076978007</v>
      </c>
      <c r="F903" s="43">
        <f t="shared" ca="1" si="410"/>
        <v>2.1494711076978006</v>
      </c>
      <c r="G903" s="43">
        <f>IF(A903&lt;&gt;"",IF(A903&lt;Data!$G$11*0.25,$C$13/$G$32,IF(A903&gt;Data!$G$11*0.25,$C$13,$C$13*10)),"")</f>
        <v>2</v>
      </c>
      <c r="H903" s="43">
        <f>IF(A903&lt;&gt;"",IF(Data!$G$9="constant",$C$13,IF(Data!$G$9="squeeze",G903,F903)),"")</f>
        <v>2</v>
      </c>
      <c r="I903" s="38">
        <f ca="1">IF(ISNUMBER(A903),NORMINV(RAND(),0,IF(AND(Data!$G$9="squeeze",A903&lt;Data!$G$11*0.25),$H$32,1)*$C$30*$C$13)*($C$14*$C$12),"")</f>
        <v>-5.3043479563143171E-4</v>
      </c>
      <c r="J903" s="42">
        <f ca="1">IFERROR(IF(Data!$C$6="Real",B903,I903+J902+($C$14*$C$12)*(NORMINV(RAND(),$C$15,CHOOSE($G$13,$C$13,F903,G903)))),"")</f>
        <v>1.340548677447128</v>
      </c>
      <c r="K903" s="88">
        <f>IF(ISNUMBER(A903), IF($G$16="fixed",$G$17,MIN(H903*Data!$C$7*$C$16*0.5,$C$17*Data!$C$7))*$C$12,"")</f>
        <v>8.0000000000000007E-5</v>
      </c>
      <c r="L903" s="42">
        <f t="shared" ca="1" si="434"/>
        <v>1.340548677447128</v>
      </c>
      <c r="M903" s="44">
        <f t="shared" ca="1" si="435"/>
        <v>1.3405886774471281</v>
      </c>
      <c r="N903" s="44">
        <f t="shared" ca="1" si="436"/>
        <v>1.340508677447128</v>
      </c>
      <c r="O903" s="108">
        <f t="shared" ca="1" si="411"/>
        <v>-0.74728970651096904</v>
      </c>
      <c r="P903" s="102">
        <f t="shared" ca="1" si="412"/>
        <v>6.7423317672395005</v>
      </c>
      <c r="Q903" s="102">
        <f t="shared" ca="1" si="413"/>
        <v>-0.44893717367230668</v>
      </c>
      <c r="R903" s="120">
        <f t="shared" ca="1" si="431"/>
        <v>1</v>
      </c>
      <c r="S903" s="54">
        <f t="shared" ca="1" si="432"/>
        <v>0</v>
      </c>
      <c r="T903" s="5" t="str">
        <f t="shared" ca="1" si="414"/>
        <v/>
      </c>
      <c r="U903" s="152" t="str">
        <f t="shared" ca="1" si="415"/>
        <v/>
      </c>
      <c r="V903" s="152" t="str">
        <f t="shared" ca="1" si="416"/>
        <v/>
      </c>
      <c r="W903" s="153" t="str">
        <f t="shared" ca="1" si="417"/>
        <v/>
      </c>
      <c r="X903" s="153" t="str">
        <f t="shared" ca="1" si="418"/>
        <v/>
      </c>
      <c r="Y903" s="153" t="str">
        <f t="shared" ca="1" si="419"/>
        <v/>
      </c>
      <c r="Z903" s="153" t="str">
        <f t="shared" ca="1" si="420"/>
        <v/>
      </c>
      <c r="AA903" s="152" t="str">
        <f t="shared" ca="1" si="421"/>
        <v/>
      </c>
      <c r="AB903" s="152" t="str">
        <f t="shared" ca="1" si="422"/>
        <v/>
      </c>
      <c r="AC903" s="154" t="str">
        <f t="shared" ca="1" si="423"/>
        <v/>
      </c>
      <c r="AD903" s="154" t="str">
        <f t="shared" ca="1" si="424"/>
        <v/>
      </c>
      <c r="AE903" s="3">
        <f t="shared" ca="1" si="425"/>
        <v>0</v>
      </c>
      <c r="AF903" s="3">
        <f t="shared" ca="1" si="426"/>
        <v>0</v>
      </c>
      <c r="AG903" s="3" t="str">
        <f t="shared" ca="1" si="433"/>
        <v/>
      </c>
      <c r="AH903" s="4" t="str">
        <f t="shared" ca="1" si="427"/>
        <v/>
      </c>
      <c r="AI903" s="75">
        <f t="shared" ca="1" si="428"/>
        <v>-81.180141999199762</v>
      </c>
      <c r="AJ903" s="75">
        <f t="shared" ca="1" si="429"/>
        <v>-81.180141999199762</v>
      </c>
    </row>
    <row r="904" spans="1:36" ht="14.25">
      <c r="A904" s="41">
        <f t="shared" si="430"/>
        <v>838</v>
      </c>
      <c r="B904" s="150">
        <f ca="1">IF(ISNUMBER(A904),INDEX('MetaTrader Import'!$H$13:$J$5893,TRUNC(((A904-$A$39+1)-1)/3)+1,MOD((A904-$A$39+1)-1,3)+1),"")</f>
        <v>0</v>
      </c>
      <c r="C904" s="43">
        <f t="shared" ca="1" si="407"/>
        <v>21.494711076978007</v>
      </c>
      <c r="D904" s="43">
        <f t="shared" ca="1" si="408"/>
        <v>-0.14783735133386336</v>
      </c>
      <c r="E904" s="43">
        <f t="shared" ca="1" si="409"/>
        <v>21.346873725644144</v>
      </c>
      <c r="F904" s="43">
        <f t="shared" ca="1" si="410"/>
        <v>2.1346873725644144</v>
      </c>
      <c r="G904" s="43">
        <f>IF(A904&lt;&gt;"",IF(A904&lt;Data!$G$11*0.25,$C$13/$G$32,IF(A904&gt;Data!$G$11*0.25,$C$13,$C$13*10)),"")</f>
        <v>2</v>
      </c>
      <c r="H904" s="43">
        <f>IF(A904&lt;&gt;"",IF(Data!$G$9="constant",$C$13,IF(Data!$G$9="squeeze",G904,F904)),"")</f>
        <v>2</v>
      </c>
      <c r="I904" s="38">
        <f ca="1">IF(ISNUMBER(A904),NORMINV(RAND(),0,IF(AND(Data!$G$9="squeeze",A904&lt;Data!$G$11*0.25),$H$32,1)*$C$30*$C$13)*($C$14*$C$12),"")</f>
        <v>-1.1377810497369447E-4</v>
      </c>
      <c r="J904" s="42">
        <f ca="1">IFERROR(IF(Data!$C$6="Real",B904,I904+J903+($C$14*$C$12)*(NORMINV(RAND(),$C$15,CHOOSE($G$13,$C$13,F904,G904)))),"")</f>
        <v>1.3407082363460552</v>
      </c>
      <c r="K904" s="88">
        <f>IF(ISNUMBER(A904), IF($G$16="fixed",$G$17,MIN(H904*Data!$C$7*$C$16*0.5,$C$17*Data!$C$7))*$C$12,"")</f>
        <v>8.0000000000000007E-5</v>
      </c>
      <c r="L904" s="42">
        <f t="shared" ca="1" si="434"/>
        <v>1.3407082363460552</v>
      </c>
      <c r="M904" s="44">
        <f t="shared" ca="1" si="435"/>
        <v>1.3407482363460552</v>
      </c>
      <c r="N904" s="44">
        <f t="shared" ca="1" si="436"/>
        <v>1.3406682363460551</v>
      </c>
      <c r="O904" s="108">
        <f t="shared" ca="1" si="411"/>
        <v>-0.96831901863350267</v>
      </c>
      <c r="P904" s="102">
        <f t="shared" ca="1" si="412"/>
        <v>7.6688799712278373</v>
      </c>
      <c r="Q904" s="102">
        <f t="shared" ca="1" si="413"/>
        <v>-0.4565015245204242</v>
      </c>
      <c r="R904" s="120">
        <f t="shared" ca="1" si="431"/>
        <v>1</v>
      </c>
      <c r="S904" s="54">
        <f t="shared" ca="1" si="432"/>
        <v>0</v>
      </c>
      <c r="T904" s="5" t="str">
        <f t="shared" ca="1" si="414"/>
        <v/>
      </c>
      <c r="U904" s="152" t="str">
        <f t="shared" ca="1" si="415"/>
        <v/>
      </c>
      <c r="V904" s="152" t="str">
        <f t="shared" ca="1" si="416"/>
        <v/>
      </c>
      <c r="W904" s="153" t="str">
        <f t="shared" ca="1" si="417"/>
        <v/>
      </c>
      <c r="X904" s="153" t="str">
        <f t="shared" ca="1" si="418"/>
        <v/>
      </c>
      <c r="Y904" s="153" t="str">
        <f t="shared" ca="1" si="419"/>
        <v/>
      </c>
      <c r="Z904" s="153" t="str">
        <f t="shared" ca="1" si="420"/>
        <v/>
      </c>
      <c r="AA904" s="152" t="str">
        <f t="shared" ca="1" si="421"/>
        <v/>
      </c>
      <c r="AB904" s="152" t="str">
        <f t="shared" ca="1" si="422"/>
        <v/>
      </c>
      <c r="AC904" s="154" t="str">
        <f t="shared" ca="1" si="423"/>
        <v/>
      </c>
      <c r="AD904" s="154" t="str">
        <f t="shared" ca="1" si="424"/>
        <v/>
      </c>
      <c r="AE904" s="3">
        <f t="shared" ca="1" si="425"/>
        <v>0</v>
      </c>
      <c r="AF904" s="3">
        <f t="shared" ca="1" si="426"/>
        <v>0</v>
      </c>
      <c r="AG904" s="3" t="str">
        <f t="shared" ca="1" si="433"/>
        <v/>
      </c>
      <c r="AH904" s="4" t="str">
        <f t="shared" ca="1" si="427"/>
        <v/>
      </c>
      <c r="AI904" s="75">
        <f t="shared" ca="1" si="428"/>
        <v>-81.180141999199762</v>
      </c>
      <c r="AJ904" s="75">
        <f t="shared" ca="1" si="429"/>
        <v>-81.180141999199762</v>
      </c>
    </row>
    <row r="905" spans="1:36" ht="14.25">
      <c r="A905" s="41">
        <f t="shared" si="430"/>
        <v>839</v>
      </c>
      <c r="B905" s="150">
        <f ca="1">IF(ISNUMBER(A905),INDEX('MetaTrader Import'!$H$13:$J$5893,TRUNC(((A905-$A$39+1)-1)/3)+1,MOD((A905-$A$39+1)-1,3)+1),"")</f>
        <v>0</v>
      </c>
      <c r="C905" s="43">
        <f t="shared" ca="1" si="407"/>
        <v>21.346873725644144</v>
      </c>
      <c r="D905" s="43">
        <f t="shared" ca="1" si="408"/>
        <v>-0.62751535066006159</v>
      </c>
      <c r="E905" s="43">
        <f t="shared" ca="1" si="409"/>
        <v>20.719358374984083</v>
      </c>
      <c r="F905" s="43">
        <f t="shared" ca="1" si="410"/>
        <v>2.0719358374984083</v>
      </c>
      <c r="G905" s="43">
        <f>IF(A905&lt;&gt;"",IF(A905&lt;Data!$G$11*0.25,$C$13/$G$32,IF(A905&gt;Data!$G$11*0.25,$C$13,$C$13*10)),"")</f>
        <v>2</v>
      </c>
      <c r="H905" s="43">
        <f>IF(A905&lt;&gt;"",IF(Data!$G$9="constant",$C$13,IF(Data!$G$9="squeeze",G905,F905)),"")</f>
        <v>2</v>
      </c>
      <c r="I905" s="38">
        <f ca="1">IF(ISNUMBER(A905),NORMINV(RAND(),0,IF(AND(Data!$G$9="squeeze",A905&lt;Data!$G$11*0.25),$H$32,1)*$C$30*$C$13)*($C$14*$C$12),"")</f>
        <v>-3.7442684240531128E-4</v>
      </c>
      <c r="J905" s="42">
        <f ca="1">IFERROR(IF(Data!$C$6="Real",B905,I905+J904+($C$14*$C$12)*(NORMINV(RAND(),$C$15,CHOOSE($G$13,$C$13,F905,G905)))),"")</f>
        <v>1.3406626882168111</v>
      </c>
      <c r="K905" s="88">
        <f>IF(ISNUMBER(A905), IF($G$16="fixed",$G$17,MIN(H905*Data!$C$7*$C$16*0.5,$C$17*Data!$C$7))*$C$12,"")</f>
        <v>8.0000000000000007E-5</v>
      </c>
      <c r="L905" s="42">
        <f t="shared" ca="1" si="434"/>
        <v>1.3406626882168111</v>
      </c>
      <c r="M905" s="44">
        <f t="shared" ca="1" si="435"/>
        <v>1.3407026882168112</v>
      </c>
      <c r="N905" s="44">
        <f t="shared" ca="1" si="436"/>
        <v>1.3406226882168111</v>
      </c>
      <c r="O905" s="108">
        <f t="shared" ca="1" si="411"/>
        <v>-1.2317041194751126</v>
      </c>
      <c r="P905" s="102">
        <f t="shared" ca="1" si="412"/>
        <v>8.502520850441476</v>
      </c>
      <c r="Q905" s="102">
        <f t="shared" ca="1" si="413"/>
        <v>-0.42131175229407231</v>
      </c>
      <c r="R905" s="120">
        <f t="shared" ca="1" si="431"/>
        <v>1</v>
      </c>
      <c r="S905" s="54">
        <f t="shared" ca="1" si="432"/>
        <v>0</v>
      </c>
      <c r="T905" s="5" t="str">
        <f t="shared" ca="1" si="414"/>
        <v/>
      </c>
      <c r="U905" s="152" t="str">
        <f t="shared" ca="1" si="415"/>
        <v/>
      </c>
      <c r="V905" s="152" t="str">
        <f t="shared" ca="1" si="416"/>
        <v/>
      </c>
      <c r="W905" s="153" t="str">
        <f t="shared" ca="1" si="417"/>
        <v/>
      </c>
      <c r="X905" s="153" t="str">
        <f t="shared" ca="1" si="418"/>
        <v/>
      </c>
      <c r="Y905" s="153" t="str">
        <f t="shared" ca="1" si="419"/>
        <v/>
      </c>
      <c r="Z905" s="153" t="str">
        <f t="shared" ca="1" si="420"/>
        <v/>
      </c>
      <c r="AA905" s="152" t="str">
        <f t="shared" ca="1" si="421"/>
        <v/>
      </c>
      <c r="AB905" s="152" t="str">
        <f t="shared" ca="1" si="422"/>
        <v/>
      </c>
      <c r="AC905" s="154" t="str">
        <f t="shared" ca="1" si="423"/>
        <v/>
      </c>
      <c r="AD905" s="154" t="str">
        <f t="shared" ca="1" si="424"/>
        <v/>
      </c>
      <c r="AE905" s="3">
        <f t="shared" ca="1" si="425"/>
        <v>0</v>
      </c>
      <c r="AF905" s="3">
        <f t="shared" ca="1" si="426"/>
        <v>0</v>
      </c>
      <c r="AG905" s="3" t="str">
        <f t="shared" ca="1" si="433"/>
        <v/>
      </c>
      <c r="AH905" s="4" t="str">
        <f t="shared" ca="1" si="427"/>
        <v/>
      </c>
      <c r="AI905" s="75">
        <f t="shared" ca="1" si="428"/>
        <v>-81.180141999199762</v>
      </c>
      <c r="AJ905" s="75">
        <f t="shared" ca="1" si="429"/>
        <v>-81.180141999199762</v>
      </c>
    </row>
    <row r="906" spans="1:36" ht="14.25">
      <c r="A906" s="41">
        <f t="shared" si="430"/>
        <v>840</v>
      </c>
      <c r="B906" s="150">
        <f>IF(ISNUMBER(A906),INDEX('MetaTrader Import'!$H$13:$J$5893,TRUNC(((A906-$A$39+1)-1)/3)+1,MOD((A906-$A$39+1)-1,3)+1),"")</f>
        <v>0</v>
      </c>
      <c r="C906" s="43">
        <f t="shared" ca="1" si="407"/>
        <v>20.719358374984083</v>
      </c>
      <c r="D906" s="43">
        <f t="shared" ca="1" si="408"/>
        <v>-0.33995184975878834</v>
      </c>
      <c r="E906" s="43">
        <f t="shared" ca="1" si="409"/>
        <v>20.379406525225296</v>
      </c>
      <c r="F906" s="43">
        <f t="shared" ca="1" si="410"/>
        <v>2.0379406525225296</v>
      </c>
      <c r="G906" s="43">
        <f>IF(A906&lt;&gt;"",IF(A906&lt;Data!$G$11*0.25,$C$13/$G$32,IF(A906&gt;Data!$G$11*0.25,$C$13,$C$13*10)),"")</f>
        <v>2</v>
      </c>
      <c r="H906" s="43">
        <f>IF(A906&lt;&gt;"",IF(Data!$G$9="constant",$C$13,IF(Data!$G$9="squeeze",G906,F906)),"")</f>
        <v>2</v>
      </c>
      <c r="I906" s="38">
        <f ca="1">IF(ISNUMBER(A906),NORMINV(RAND(),0,IF(AND(Data!$G$9="squeeze",A906&lt;Data!$G$11*0.25),$H$32,1)*$C$30*$C$13)*($C$14*$C$12),"")</f>
        <v>4.8620210384338715E-4</v>
      </c>
      <c r="J906" s="42">
        <f ca="1">IFERROR(IF(Data!$C$6="Real",B906,I906+J905+($C$14*$C$12)*(NORMINV(RAND(),$C$15,CHOOSE($G$13,$C$13,F906,G906)))),"")</f>
        <v>1.3420679542521605</v>
      </c>
      <c r="K906" s="88">
        <f>IF(ISNUMBER(A906), IF($G$16="fixed",$G$17,MIN(H906*Data!$C$7*$C$16*0.5,$C$17*Data!$C$7))*$C$12,"")</f>
        <v>8.0000000000000007E-5</v>
      </c>
      <c r="L906" s="42">
        <f t="shared" ca="1" si="434"/>
        <v>1.3420679542521605</v>
      </c>
      <c r="M906" s="44">
        <f t="shared" ca="1" si="435"/>
        <v>1.3421079542521606</v>
      </c>
      <c r="N906" s="44">
        <f t="shared" ca="1" si="436"/>
        <v>1.3420279542521605</v>
      </c>
      <c r="O906" s="108">
        <f t="shared" ca="1" si="411"/>
        <v>-1.1285032473218484</v>
      </c>
      <c r="P906" s="102">
        <f t="shared" ca="1" si="412"/>
        <v>8.4493278835402617</v>
      </c>
      <c r="Q906" s="102">
        <f t="shared" ca="1" si="413"/>
        <v>-0.36774357310664002</v>
      </c>
      <c r="R906" s="120">
        <f t="shared" ca="1" si="431"/>
        <v>1</v>
      </c>
      <c r="S906" s="54">
        <f t="shared" ca="1" si="432"/>
        <v>0</v>
      </c>
      <c r="T906" s="5" t="str">
        <f t="shared" ca="1" si="414"/>
        <v/>
      </c>
      <c r="U906" s="152" t="str">
        <f t="shared" ca="1" si="415"/>
        <v/>
      </c>
      <c r="V906" s="152" t="str">
        <f t="shared" ca="1" si="416"/>
        <v/>
      </c>
      <c r="W906" s="153" t="str">
        <f t="shared" ca="1" si="417"/>
        <v/>
      </c>
      <c r="X906" s="153" t="str">
        <f t="shared" ca="1" si="418"/>
        <v/>
      </c>
      <c r="Y906" s="153" t="str">
        <f t="shared" ca="1" si="419"/>
        <v/>
      </c>
      <c r="Z906" s="153" t="str">
        <f t="shared" ca="1" si="420"/>
        <v/>
      </c>
      <c r="AA906" s="152" t="str">
        <f t="shared" ca="1" si="421"/>
        <v/>
      </c>
      <c r="AB906" s="152" t="str">
        <f t="shared" ca="1" si="422"/>
        <v/>
      </c>
      <c r="AC906" s="154" t="str">
        <f t="shared" ca="1" si="423"/>
        <v/>
      </c>
      <c r="AD906" s="154" t="str">
        <f t="shared" ca="1" si="424"/>
        <v/>
      </c>
      <c r="AE906" s="3">
        <f t="shared" ca="1" si="425"/>
        <v>0</v>
      </c>
      <c r="AF906" s="3">
        <f t="shared" ca="1" si="426"/>
        <v>0</v>
      </c>
      <c r="AG906" s="3" t="str">
        <f t="shared" ca="1" si="433"/>
        <v/>
      </c>
      <c r="AH906" s="4" t="str">
        <f t="shared" ca="1" si="427"/>
        <v/>
      </c>
      <c r="AI906" s="75">
        <f t="shared" ca="1" si="428"/>
        <v>-81.180141999199762</v>
      </c>
      <c r="AJ906" s="75">
        <f t="shared" ca="1" si="429"/>
        <v>-81.180141999199762</v>
      </c>
    </row>
    <row r="907" spans="1:36" ht="14.25">
      <c r="A907" s="41">
        <f t="shared" si="430"/>
        <v>841</v>
      </c>
      <c r="B907" s="150">
        <f ca="1">IF(ISNUMBER(A907),INDEX('MetaTrader Import'!$H$13:$J$5893,TRUNC(((A907-$A$39+1)-1)/3)+1,MOD((A907-$A$39+1)-1,3)+1),"")</f>
        <v>0</v>
      </c>
      <c r="C907" s="43">
        <f t="shared" ca="1" si="407"/>
        <v>20.379406525225296</v>
      </c>
      <c r="D907" s="43">
        <f t="shared" ca="1" si="408"/>
        <v>-1.6177316855912747</v>
      </c>
      <c r="E907" s="43">
        <f t="shared" ca="1" si="409"/>
        <v>18.761674839634022</v>
      </c>
      <c r="F907" s="43">
        <f t="shared" ca="1" si="410"/>
        <v>1.8761674839634022</v>
      </c>
      <c r="G907" s="43">
        <f>IF(A907&lt;&gt;"",IF(A907&lt;Data!$G$11*0.25,$C$13/$G$32,IF(A907&gt;Data!$G$11*0.25,$C$13,$C$13*10)),"")</f>
        <v>2</v>
      </c>
      <c r="H907" s="43">
        <f>IF(A907&lt;&gt;"",IF(Data!$G$9="constant",$C$13,IF(Data!$G$9="squeeze",G907,F907)),"")</f>
        <v>2</v>
      </c>
      <c r="I907" s="38">
        <f ca="1">IF(ISNUMBER(A907),NORMINV(RAND(),0,IF(AND(Data!$G$9="squeeze",A907&lt;Data!$G$11*0.25),$H$32,1)*$C$30*$C$13)*($C$14*$C$12),"")</f>
        <v>5.3930925970347549E-4</v>
      </c>
      <c r="J907" s="42">
        <f ca="1">IFERROR(IF(Data!$C$6="Real",B907,I907+J906+($C$14*$C$12)*(NORMINV(RAND(),$C$15,CHOOSE($G$13,$C$13,F907,G907)))),"")</f>
        <v>1.3427340850907838</v>
      </c>
      <c r="K907" s="88">
        <f>IF(ISNUMBER(A907), IF($G$16="fixed",$G$17,MIN(H907*Data!$C$7*$C$16*0.5,$C$17*Data!$C$7))*$C$12,"")</f>
        <v>8.0000000000000007E-5</v>
      </c>
      <c r="L907" s="42">
        <f t="shared" ca="1" si="434"/>
        <v>1.3427340850907838</v>
      </c>
      <c r="M907" s="44">
        <f t="shared" ca="1" si="435"/>
        <v>1.3427740850907839</v>
      </c>
      <c r="N907" s="44">
        <f t="shared" ca="1" si="436"/>
        <v>1.3426940850907838</v>
      </c>
      <c r="O907" s="108">
        <f t="shared" ca="1" si="411"/>
        <v>-0.70589026446495262</v>
      </c>
      <c r="P907" s="102">
        <f t="shared" ca="1" si="412"/>
        <v>8.344881816964433</v>
      </c>
      <c r="Q907" s="102">
        <f t="shared" ca="1" si="413"/>
        <v>-0.29824644695254554</v>
      </c>
      <c r="R907" s="120">
        <f t="shared" ca="1" si="431"/>
        <v>1</v>
      </c>
      <c r="S907" s="54">
        <f t="shared" ca="1" si="432"/>
        <v>0</v>
      </c>
      <c r="T907" s="5" t="str">
        <f t="shared" ca="1" si="414"/>
        <v/>
      </c>
      <c r="U907" s="152" t="str">
        <f t="shared" ca="1" si="415"/>
        <v/>
      </c>
      <c r="V907" s="152" t="str">
        <f t="shared" ca="1" si="416"/>
        <v/>
      </c>
      <c r="W907" s="153" t="str">
        <f t="shared" ca="1" si="417"/>
        <v/>
      </c>
      <c r="X907" s="153" t="str">
        <f t="shared" ca="1" si="418"/>
        <v/>
      </c>
      <c r="Y907" s="153" t="str">
        <f t="shared" ca="1" si="419"/>
        <v/>
      </c>
      <c r="Z907" s="153" t="str">
        <f t="shared" ca="1" si="420"/>
        <v/>
      </c>
      <c r="AA907" s="152" t="str">
        <f t="shared" ca="1" si="421"/>
        <v/>
      </c>
      <c r="AB907" s="152" t="str">
        <f t="shared" ca="1" si="422"/>
        <v/>
      </c>
      <c r="AC907" s="154" t="str">
        <f t="shared" ca="1" si="423"/>
        <v/>
      </c>
      <c r="AD907" s="154" t="str">
        <f t="shared" ca="1" si="424"/>
        <v/>
      </c>
      <c r="AE907" s="3">
        <f t="shared" ca="1" si="425"/>
        <v>0</v>
      </c>
      <c r="AF907" s="3">
        <f t="shared" ca="1" si="426"/>
        <v>0</v>
      </c>
      <c r="AG907" s="3" t="str">
        <f t="shared" ca="1" si="433"/>
        <v/>
      </c>
      <c r="AH907" s="4" t="str">
        <f t="shared" ca="1" si="427"/>
        <v/>
      </c>
      <c r="AI907" s="75">
        <f t="shared" ca="1" si="428"/>
        <v>-81.180141999199762</v>
      </c>
      <c r="AJ907" s="75">
        <f t="shared" ca="1" si="429"/>
        <v>-81.180141999199762</v>
      </c>
    </row>
    <row r="908" spans="1:36" ht="14.25">
      <c r="A908" s="41">
        <f t="shared" si="430"/>
        <v>842</v>
      </c>
      <c r="B908" s="150">
        <f ca="1">IF(ISNUMBER(A908),INDEX('MetaTrader Import'!$H$13:$J$5893,TRUNC(((A908-$A$39+1)-1)/3)+1,MOD((A908-$A$39+1)-1,3)+1),"")</f>
        <v>0</v>
      </c>
      <c r="C908" s="43">
        <f t="shared" ca="1" si="407"/>
        <v>18.761674839634022</v>
      </c>
      <c r="D908" s="43">
        <f t="shared" ca="1" si="408"/>
        <v>0.88648021615160766</v>
      </c>
      <c r="E908" s="43">
        <f t="shared" ca="1" si="409"/>
        <v>19.648155055785629</v>
      </c>
      <c r="F908" s="43">
        <f t="shared" ca="1" si="410"/>
        <v>1.964815505578563</v>
      </c>
      <c r="G908" s="43">
        <f>IF(A908&lt;&gt;"",IF(A908&lt;Data!$G$11*0.25,$C$13/$G$32,IF(A908&gt;Data!$G$11*0.25,$C$13,$C$13*10)),"")</f>
        <v>2</v>
      </c>
      <c r="H908" s="43">
        <f>IF(A908&lt;&gt;"",IF(Data!$G$9="constant",$C$13,IF(Data!$G$9="squeeze",G908,F908)),"")</f>
        <v>2</v>
      </c>
      <c r="I908" s="38">
        <f ca="1">IF(ISNUMBER(A908),NORMINV(RAND(),0,IF(AND(Data!$G$9="squeeze",A908&lt;Data!$G$11*0.25),$H$32,1)*$C$30*$C$13)*($C$14*$C$12),"")</f>
        <v>-3.7652158803316144E-4</v>
      </c>
      <c r="J908" s="42">
        <f ca="1">IFERROR(IF(Data!$C$6="Real",B908,I908+J907+($C$14*$C$12)*(NORMINV(RAND(),$C$15,CHOOSE($G$13,$C$13,F908,G908)))),"")</f>
        <v>1.3424205289969011</v>
      </c>
      <c r="K908" s="88">
        <f>IF(ISNUMBER(A908), IF($G$16="fixed",$G$17,MIN(H908*Data!$C$7*$C$16*0.5,$C$17*Data!$C$7))*$C$12,"")</f>
        <v>8.0000000000000007E-5</v>
      </c>
      <c r="L908" s="42">
        <f t="shared" ca="1" si="434"/>
        <v>1.3424205289969011</v>
      </c>
      <c r="M908" s="44">
        <f t="shared" ca="1" si="435"/>
        <v>1.3424605289969012</v>
      </c>
      <c r="N908" s="44">
        <f t="shared" ca="1" si="436"/>
        <v>1.3423805289969011</v>
      </c>
      <c r="O908" s="108">
        <f t="shared" ca="1" si="411"/>
        <v>-0.49681775084278335</v>
      </c>
      <c r="P908" s="102">
        <f t="shared" ca="1" si="412"/>
        <v>8.3526559698782066</v>
      </c>
      <c r="Q908" s="102">
        <f t="shared" ca="1" si="413"/>
        <v>-0.19861472020878254</v>
      </c>
      <c r="R908" s="120">
        <f t="shared" ca="1" si="431"/>
        <v>1</v>
      </c>
      <c r="S908" s="54">
        <f t="shared" ca="1" si="432"/>
        <v>0</v>
      </c>
      <c r="T908" s="5" t="str">
        <f t="shared" ca="1" si="414"/>
        <v/>
      </c>
      <c r="U908" s="152" t="str">
        <f t="shared" ca="1" si="415"/>
        <v/>
      </c>
      <c r="V908" s="152" t="str">
        <f t="shared" ca="1" si="416"/>
        <v/>
      </c>
      <c r="W908" s="153" t="str">
        <f t="shared" ca="1" si="417"/>
        <v/>
      </c>
      <c r="X908" s="153" t="str">
        <f t="shared" ca="1" si="418"/>
        <v/>
      </c>
      <c r="Y908" s="153" t="str">
        <f t="shared" ca="1" si="419"/>
        <v/>
      </c>
      <c r="Z908" s="153" t="str">
        <f t="shared" ca="1" si="420"/>
        <v/>
      </c>
      <c r="AA908" s="152" t="str">
        <f t="shared" ca="1" si="421"/>
        <v/>
      </c>
      <c r="AB908" s="152" t="str">
        <f t="shared" ca="1" si="422"/>
        <v/>
      </c>
      <c r="AC908" s="154" t="str">
        <f t="shared" ca="1" si="423"/>
        <v/>
      </c>
      <c r="AD908" s="154" t="str">
        <f t="shared" ca="1" si="424"/>
        <v/>
      </c>
      <c r="AE908" s="3">
        <f t="shared" ca="1" si="425"/>
        <v>0</v>
      </c>
      <c r="AF908" s="3">
        <f t="shared" ca="1" si="426"/>
        <v>0</v>
      </c>
      <c r="AG908" s="3" t="str">
        <f t="shared" ca="1" si="433"/>
        <v/>
      </c>
      <c r="AH908" s="4" t="str">
        <f t="shared" ca="1" si="427"/>
        <v/>
      </c>
      <c r="AI908" s="75">
        <f t="shared" ca="1" si="428"/>
        <v>-81.180141999199762</v>
      </c>
      <c r="AJ908" s="75">
        <f t="shared" ca="1" si="429"/>
        <v>-81.180141999199762</v>
      </c>
    </row>
    <row r="909" spans="1:36" ht="14.25">
      <c r="A909" s="41">
        <f t="shared" si="430"/>
        <v>843</v>
      </c>
      <c r="B909" s="150">
        <f>IF(ISNUMBER(A909),INDEX('MetaTrader Import'!$H$13:$J$5893,TRUNC(((A909-$A$39+1)-1)/3)+1,MOD((A909-$A$39+1)-1,3)+1),"")</f>
        <v>0</v>
      </c>
      <c r="C909" s="43">
        <f t="shared" ca="1" si="407"/>
        <v>19.648155055785629</v>
      </c>
      <c r="D909" s="43">
        <f t="shared" ca="1" si="408"/>
        <v>0.55476911195412748</v>
      </c>
      <c r="E909" s="43">
        <f t="shared" ca="1" si="409"/>
        <v>20.202924167739756</v>
      </c>
      <c r="F909" s="43">
        <f t="shared" ca="1" si="410"/>
        <v>2.0202924167739758</v>
      </c>
      <c r="G909" s="43">
        <f>IF(A909&lt;&gt;"",IF(A909&lt;Data!$G$11*0.25,$C$13/$G$32,IF(A909&gt;Data!$G$11*0.25,$C$13,$C$13*10)),"")</f>
        <v>2</v>
      </c>
      <c r="H909" s="43">
        <f>IF(A909&lt;&gt;"",IF(Data!$G$9="constant",$C$13,IF(Data!$G$9="squeeze",G909,F909)),"")</f>
        <v>2</v>
      </c>
      <c r="I909" s="38">
        <f ca="1">IF(ISNUMBER(A909),NORMINV(RAND(),0,IF(AND(Data!$G$9="squeeze",A909&lt;Data!$G$11*0.25),$H$32,1)*$C$30*$C$13)*($C$14*$C$12),"")</f>
        <v>5.8077435904315571E-4</v>
      </c>
      <c r="J909" s="42">
        <f ca="1">IFERROR(IF(Data!$C$6="Real",B909,I909+J908+($C$14*$C$12)*(NORMINV(RAND(),$C$15,CHOOSE($G$13,$C$13,F909,G909)))),"")</f>
        <v>1.3427217206857731</v>
      </c>
      <c r="K909" s="88">
        <f>IF(ISNUMBER(A909), IF($G$16="fixed",$G$17,MIN(H909*Data!$C$7*$C$16*0.5,$C$17*Data!$C$7))*$C$12,"")</f>
        <v>8.0000000000000007E-5</v>
      </c>
      <c r="L909" s="42">
        <f t="shared" ca="1" si="434"/>
        <v>1.3427217206857731</v>
      </c>
      <c r="M909" s="44">
        <f t="shared" ca="1" si="435"/>
        <v>1.3427617206857732</v>
      </c>
      <c r="N909" s="44">
        <f t="shared" ca="1" si="436"/>
        <v>1.3426817206857731</v>
      </c>
      <c r="O909" s="108">
        <f t="shared" ca="1" si="411"/>
        <v>-0.25577822407924738</v>
      </c>
      <c r="P909" s="102">
        <f t="shared" ca="1" si="412"/>
        <v>8.5327957939180656</v>
      </c>
      <c r="Q909" s="102">
        <f t="shared" ca="1" si="413"/>
        <v>-6.966784924912782E-2</v>
      </c>
      <c r="R909" s="120">
        <f t="shared" ca="1" si="431"/>
        <v>1</v>
      </c>
      <c r="S909" s="54">
        <f t="shared" ca="1" si="432"/>
        <v>0</v>
      </c>
      <c r="T909" s="5" t="str">
        <f t="shared" ca="1" si="414"/>
        <v/>
      </c>
      <c r="U909" s="152" t="str">
        <f t="shared" ca="1" si="415"/>
        <v/>
      </c>
      <c r="V909" s="152" t="str">
        <f t="shared" ca="1" si="416"/>
        <v/>
      </c>
      <c r="W909" s="153" t="str">
        <f t="shared" ca="1" si="417"/>
        <v/>
      </c>
      <c r="X909" s="153" t="str">
        <f t="shared" ca="1" si="418"/>
        <v/>
      </c>
      <c r="Y909" s="153" t="str">
        <f t="shared" ca="1" si="419"/>
        <v/>
      </c>
      <c r="Z909" s="153" t="str">
        <f t="shared" ca="1" si="420"/>
        <v/>
      </c>
      <c r="AA909" s="152" t="str">
        <f t="shared" ca="1" si="421"/>
        <v/>
      </c>
      <c r="AB909" s="152" t="str">
        <f t="shared" ca="1" si="422"/>
        <v/>
      </c>
      <c r="AC909" s="154" t="str">
        <f t="shared" ca="1" si="423"/>
        <v/>
      </c>
      <c r="AD909" s="154" t="str">
        <f t="shared" ca="1" si="424"/>
        <v/>
      </c>
      <c r="AE909" s="3">
        <f t="shared" ca="1" si="425"/>
        <v>0</v>
      </c>
      <c r="AF909" s="3">
        <f t="shared" ca="1" si="426"/>
        <v>0</v>
      </c>
      <c r="AG909" s="3" t="str">
        <f t="shared" ca="1" si="433"/>
        <v/>
      </c>
      <c r="AH909" s="4" t="str">
        <f t="shared" ca="1" si="427"/>
        <v/>
      </c>
      <c r="AI909" s="75">
        <f t="shared" ca="1" si="428"/>
        <v>-81.180141999199762</v>
      </c>
      <c r="AJ909" s="75">
        <f t="shared" ca="1" si="429"/>
        <v>-81.180141999199762</v>
      </c>
    </row>
    <row r="910" spans="1:36" ht="14.25">
      <c r="A910" s="41">
        <f t="shared" si="430"/>
        <v>844</v>
      </c>
      <c r="B910" s="150">
        <f ca="1">IF(ISNUMBER(A910),INDEX('MetaTrader Import'!$H$13:$J$5893,TRUNC(((A910-$A$39+1)-1)/3)+1,MOD((A910-$A$39+1)-1,3)+1),"")</f>
        <v>0</v>
      </c>
      <c r="C910" s="43">
        <f t="shared" ca="1" si="407"/>
        <v>20.202924167739756</v>
      </c>
      <c r="D910" s="43">
        <f t="shared" ca="1" si="408"/>
        <v>0.66780252073457569</v>
      </c>
      <c r="E910" s="43">
        <f t="shared" ca="1" si="409"/>
        <v>20.870726688474331</v>
      </c>
      <c r="F910" s="43">
        <f t="shared" ca="1" si="410"/>
        <v>2.087072668847433</v>
      </c>
      <c r="G910" s="43">
        <f>IF(A910&lt;&gt;"",IF(A910&lt;Data!$G$11*0.25,$C$13/$G$32,IF(A910&gt;Data!$G$11*0.25,$C$13,$C$13*10)),"")</f>
        <v>2</v>
      </c>
      <c r="H910" s="43">
        <f>IF(A910&lt;&gt;"",IF(Data!$G$9="constant",$C$13,IF(Data!$G$9="squeeze",G910,F910)),"")</f>
        <v>2</v>
      </c>
      <c r="I910" s="38">
        <f ca="1">IF(ISNUMBER(A910),NORMINV(RAND(),0,IF(AND(Data!$G$9="squeeze",A910&lt;Data!$G$11*0.25),$H$32,1)*$C$30*$C$13)*($C$14*$C$12),"")</f>
        <v>-1.3658274632286018E-4</v>
      </c>
      <c r="J910" s="42">
        <f ca="1">IFERROR(IF(Data!$C$6="Real",B910,I910+J909+($C$14*$C$12)*(NORMINV(RAND(),$C$15,CHOOSE($G$13,$C$13,F910,G910)))),"")</f>
        <v>1.3426356597943432</v>
      </c>
      <c r="K910" s="88">
        <f>IF(ISNUMBER(A910), IF($G$16="fixed",$G$17,MIN(H910*Data!$C$7*$C$16*0.5,$C$17*Data!$C$7))*$C$12,"")</f>
        <v>8.0000000000000007E-5</v>
      </c>
      <c r="L910" s="42">
        <f t="shared" ca="1" si="434"/>
        <v>1.3426356597943432</v>
      </c>
      <c r="M910" s="44">
        <f t="shared" ca="1" si="435"/>
        <v>1.3426756597943432</v>
      </c>
      <c r="N910" s="44">
        <f t="shared" ca="1" si="436"/>
        <v>1.3425956597943431</v>
      </c>
      <c r="O910" s="108">
        <f t="shared" ca="1" si="411"/>
        <v>-1.9850323555971525E-2</v>
      </c>
      <c r="P910" s="102">
        <f t="shared" ca="1" si="412"/>
        <v>8.6319775337037719</v>
      </c>
      <c r="Q910" s="102">
        <f t="shared" ca="1" si="413"/>
        <v>5.6783810384236667E-2</v>
      </c>
      <c r="R910" s="120">
        <f t="shared" ca="1" si="431"/>
        <v>1</v>
      </c>
      <c r="S910" s="54">
        <f t="shared" ca="1" si="432"/>
        <v>0</v>
      </c>
      <c r="T910" s="5" t="str">
        <f t="shared" ca="1" si="414"/>
        <v/>
      </c>
      <c r="U910" s="152" t="str">
        <f t="shared" ca="1" si="415"/>
        <v/>
      </c>
      <c r="V910" s="152" t="str">
        <f t="shared" ca="1" si="416"/>
        <v/>
      </c>
      <c r="W910" s="153" t="str">
        <f t="shared" ca="1" si="417"/>
        <v/>
      </c>
      <c r="X910" s="153" t="str">
        <f t="shared" ca="1" si="418"/>
        <v/>
      </c>
      <c r="Y910" s="153" t="str">
        <f t="shared" ca="1" si="419"/>
        <v/>
      </c>
      <c r="Z910" s="153" t="str">
        <f t="shared" ca="1" si="420"/>
        <v/>
      </c>
      <c r="AA910" s="152" t="str">
        <f t="shared" ca="1" si="421"/>
        <v/>
      </c>
      <c r="AB910" s="152" t="str">
        <f t="shared" ca="1" si="422"/>
        <v/>
      </c>
      <c r="AC910" s="154" t="str">
        <f t="shared" ca="1" si="423"/>
        <v/>
      </c>
      <c r="AD910" s="154" t="str">
        <f t="shared" ca="1" si="424"/>
        <v/>
      </c>
      <c r="AE910" s="3">
        <f t="shared" ca="1" si="425"/>
        <v>0</v>
      </c>
      <c r="AF910" s="3">
        <f t="shared" ca="1" si="426"/>
        <v>0</v>
      </c>
      <c r="AG910" s="3" t="str">
        <f t="shared" ca="1" si="433"/>
        <v/>
      </c>
      <c r="AH910" s="4" t="str">
        <f t="shared" ca="1" si="427"/>
        <v/>
      </c>
      <c r="AI910" s="75">
        <f t="shared" ca="1" si="428"/>
        <v>-81.180141999199762</v>
      </c>
      <c r="AJ910" s="75">
        <f t="shared" ca="1" si="429"/>
        <v>-81.180141999199762</v>
      </c>
    </row>
    <row r="911" spans="1:36" ht="14.25">
      <c r="A911" s="41">
        <f t="shared" si="430"/>
        <v>845</v>
      </c>
      <c r="B911" s="150">
        <f ca="1">IF(ISNUMBER(A911),INDEX('MetaTrader Import'!$H$13:$J$5893,TRUNC(((A911-$A$39+1)-1)/3)+1,MOD((A911-$A$39+1)-1,3)+1),"")</f>
        <v>0</v>
      </c>
      <c r="C911" s="43">
        <f t="shared" ca="1" si="407"/>
        <v>20.870726688474331</v>
      </c>
      <c r="D911" s="43">
        <f t="shared" ca="1" si="408"/>
        <v>-0.38122620234302451</v>
      </c>
      <c r="E911" s="43">
        <f t="shared" ca="1" si="409"/>
        <v>20.489500486131305</v>
      </c>
      <c r="F911" s="43">
        <f t="shared" ca="1" si="410"/>
        <v>2.0489500486131305</v>
      </c>
      <c r="G911" s="43">
        <f>IF(A911&lt;&gt;"",IF(A911&lt;Data!$G$11*0.25,$C$13/$G$32,IF(A911&gt;Data!$G$11*0.25,$C$13,$C$13*10)),"")</f>
        <v>2</v>
      </c>
      <c r="H911" s="43">
        <f>IF(A911&lt;&gt;"",IF(Data!$G$9="constant",$C$13,IF(Data!$G$9="squeeze",G911,F911)),"")</f>
        <v>2</v>
      </c>
      <c r="I911" s="38">
        <f ca="1">IF(ISNUMBER(A911),NORMINV(RAND(),0,IF(AND(Data!$G$9="squeeze",A911&lt;Data!$G$11*0.25),$H$32,1)*$C$30*$C$13)*($C$14*$C$12),"")</f>
        <v>2.30790281572323E-4</v>
      </c>
      <c r="J911" s="42">
        <f ca="1">IFERROR(IF(Data!$C$6="Real",B911,I911+J910+($C$14*$C$12)*(NORMINV(RAND(),$C$15,CHOOSE($G$13,$C$13,F911,G911)))),"")</f>
        <v>1.3429870347818795</v>
      </c>
      <c r="K911" s="88">
        <f>IF(ISNUMBER(A911), IF($G$16="fixed",$G$17,MIN(H911*Data!$C$7*$C$16*0.5,$C$17*Data!$C$7))*$C$12,"")</f>
        <v>8.0000000000000007E-5</v>
      </c>
      <c r="L911" s="42">
        <f t="shared" ca="1" si="434"/>
        <v>1.3429870347818795</v>
      </c>
      <c r="M911" s="44">
        <f t="shared" ca="1" si="435"/>
        <v>1.3430270347818796</v>
      </c>
      <c r="N911" s="44">
        <f t="shared" ca="1" si="436"/>
        <v>1.3429470347818795</v>
      </c>
      <c r="O911" s="108">
        <f t="shared" ca="1" si="411"/>
        <v>0.1382212747735867</v>
      </c>
      <c r="P911" s="102">
        <f t="shared" ca="1" si="412"/>
        <v>8.9126229504483039</v>
      </c>
      <c r="Q911" s="102">
        <f t="shared" ca="1" si="413"/>
        <v>0.1745909698208491</v>
      </c>
      <c r="R911" s="120">
        <f t="shared" ca="1" si="431"/>
        <v>1</v>
      </c>
      <c r="S911" s="54">
        <f t="shared" ca="1" si="432"/>
        <v>0</v>
      </c>
      <c r="T911" s="5" t="str">
        <f t="shared" ca="1" si="414"/>
        <v/>
      </c>
      <c r="U911" s="152" t="str">
        <f t="shared" ca="1" si="415"/>
        <v/>
      </c>
      <c r="V911" s="152" t="str">
        <f t="shared" ca="1" si="416"/>
        <v/>
      </c>
      <c r="W911" s="153" t="str">
        <f t="shared" ca="1" si="417"/>
        <v/>
      </c>
      <c r="X911" s="153" t="str">
        <f t="shared" ca="1" si="418"/>
        <v/>
      </c>
      <c r="Y911" s="153" t="str">
        <f t="shared" ca="1" si="419"/>
        <v/>
      </c>
      <c r="Z911" s="153" t="str">
        <f t="shared" ca="1" si="420"/>
        <v/>
      </c>
      <c r="AA911" s="152" t="str">
        <f t="shared" ca="1" si="421"/>
        <v/>
      </c>
      <c r="AB911" s="152" t="str">
        <f t="shared" ca="1" si="422"/>
        <v/>
      </c>
      <c r="AC911" s="154" t="str">
        <f t="shared" ca="1" si="423"/>
        <v/>
      </c>
      <c r="AD911" s="154" t="str">
        <f t="shared" ca="1" si="424"/>
        <v/>
      </c>
      <c r="AE911" s="3">
        <f t="shared" ca="1" si="425"/>
        <v>0</v>
      </c>
      <c r="AF911" s="3">
        <f t="shared" ca="1" si="426"/>
        <v>0</v>
      </c>
      <c r="AG911" s="3" t="str">
        <f t="shared" ca="1" si="433"/>
        <v/>
      </c>
      <c r="AH911" s="4" t="str">
        <f t="shared" ca="1" si="427"/>
        <v/>
      </c>
      <c r="AI911" s="75">
        <f t="shared" ca="1" si="428"/>
        <v>-81.180141999199762</v>
      </c>
      <c r="AJ911" s="75">
        <f t="shared" ca="1" si="429"/>
        <v>-81.180141999199762</v>
      </c>
    </row>
    <row r="912" spans="1:36" ht="14.25">
      <c r="A912" s="41">
        <f t="shared" si="430"/>
        <v>846</v>
      </c>
      <c r="B912" s="150">
        <f>IF(ISNUMBER(A912),INDEX('MetaTrader Import'!$H$13:$J$5893,TRUNC(((A912-$A$39+1)-1)/3)+1,MOD((A912-$A$39+1)-1,3)+1),"")</f>
        <v>0</v>
      </c>
      <c r="C912" s="43">
        <f t="shared" ca="1" si="407"/>
        <v>20.489500486131305</v>
      </c>
      <c r="D912" s="43">
        <f t="shared" ca="1" si="408"/>
        <v>-0.52831119507318858</v>
      </c>
      <c r="E912" s="43">
        <f t="shared" ca="1" si="409"/>
        <v>19.961189291058115</v>
      </c>
      <c r="F912" s="43">
        <f t="shared" ca="1" si="410"/>
        <v>1.9961189291058115</v>
      </c>
      <c r="G912" s="43">
        <f>IF(A912&lt;&gt;"",IF(A912&lt;Data!$G$11*0.25,$C$13/$G$32,IF(A912&gt;Data!$G$11*0.25,$C$13,$C$13*10)),"")</f>
        <v>2</v>
      </c>
      <c r="H912" s="43">
        <f>IF(A912&lt;&gt;"",IF(Data!$G$9="constant",$C$13,IF(Data!$G$9="squeeze",G912,F912)),"")</f>
        <v>2</v>
      </c>
      <c r="I912" s="38">
        <f ca="1">IF(ISNUMBER(A912),NORMINV(RAND(),0,IF(AND(Data!$G$9="squeeze",A912&lt;Data!$G$11*0.25),$H$32,1)*$C$30*$C$13)*($C$14*$C$12),"")</f>
        <v>-5.2123708135717688E-4</v>
      </c>
      <c r="J912" s="42">
        <f ca="1">IFERROR(IF(Data!$C$6="Real",B912,I912+J911+($C$14*$C$12)*(NORMINV(RAND(),$C$15,CHOOSE($G$13,$C$13,F912,G912)))),"")</f>
        <v>1.3430056654220275</v>
      </c>
      <c r="K912" s="88">
        <f>IF(ISNUMBER(A912), IF($G$16="fixed",$G$17,MIN(H912*Data!$C$7*$C$16*0.5,$C$17*Data!$C$7))*$C$12,"")</f>
        <v>8.0000000000000007E-5</v>
      </c>
      <c r="L912" s="42">
        <f t="shared" ca="1" si="434"/>
        <v>1.3430056654220275</v>
      </c>
      <c r="M912" s="44">
        <f t="shared" ca="1" si="435"/>
        <v>1.3430456654220275</v>
      </c>
      <c r="N912" s="44">
        <f t="shared" ca="1" si="436"/>
        <v>1.3429656654220274</v>
      </c>
      <c r="O912" s="108">
        <f t="shared" ca="1" si="411"/>
        <v>0.32489376498526629</v>
      </c>
      <c r="P912" s="102">
        <f t="shared" ca="1" si="412"/>
        <v>9.1759632820687909</v>
      </c>
      <c r="Q912" s="102">
        <f t="shared" ca="1" si="413"/>
        <v>0.27045727811204739</v>
      </c>
      <c r="R912" s="120">
        <f t="shared" ca="1" si="431"/>
        <v>1</v>
      </c>
      <c r="S912" s="54">
        <f t="shared" ca="1" si="432"/>
        <v>0</v>
      </c>
      <c r="T912" s="5" t="str">
        <f t="shared" ca="1" si="414"/>
        <v/>
      </c>
      <c r="U912" s="152" t="str">
        <f t="shared" ca="1" si="415"/>
        <v/>
      </c>
      <c r="V912" s="152" t="str">
        <f t="shared" ca="1" si="416"/>
        <v/>
      </c>
      <c r="W912" s="153" t="str">
        <f t="shared" ca="1" si="417"/>
        <v/>
      </c>
      <c r="X912" s="153" t="str">
        <f t="shared" ca="1" si="418"/>
        <v/>
      </c>
      <c r="Y912" s="153" t="str">
        <f t="shared" ca="1" si="419"/>
        <v/>
      </c>
      <c r="Z912" s="153" t="str">
        <f t="shared" ca="1" si="420"/>
        <v/>
      </c>
      <c r="AA912" s="152" t="str">
        <f t="shared" ca="1" si="421"/>
        <v/>
      </c>
      <c r="AB912" s="152" t="str">
        <f t="shared" ca="1" si="422"/>
        <v/>
      </c>
      <c r="AC912" s="154" t="str">
        <f t="shared" ca="1" si="423"/>
        <v/>
      </c>
      <c r="AD912" s="154" t="str">
        <f t="shared" ca="1" si="424"/>
        <v/>
      </c>
      <c r="AE912" s="3">
        <f t="shared" ca="1" si="425"/>
        <v>0</v>
      </c>
      <c r="AF912" s="3">
        <f t="shared" ca="1" si="426"/>
        <v>0</v>
      </c>
      <c r="AG912" s="3" t="str">
        <f t="shared" ca="1" si="433"/>
        <v/>
      </c>
      <c r="AH912" s="4" t="str">
        <f t="shared" ca="1" si="427"/>
        <v/>
      </c>
      <c r="AI912" s="75">
        <f t="shared" ca="1" si="428"/>
        <v>-81.180141999199762</v>
      </c>
      <c r="AJ912" s="75">
        <f t="shared" ca="1" si="429"/>
        <v>-81.180141999199762</v>
      </c>
    </row>
    <row r="913" spans="1:36" ht="14.25">
      <c r="A913" s="41">
        <f t="shared" si="430"/>
        <v>847</v>
      </c>
      <c r="B913" s="150">
        <f ca="1">IF(ISNUMBER(A913),INDEX('MetaTrader Import'!$H$13:$J$5893,TRUNC(((A913-$A$39+1)-1)/3)+1,MOD((A913-$A$39+1)-1,3)+1),"")</f>
        <v>0</v>
      </c>
      <c r="C913" s="43">
        <f t="shared" ca="1" si="407"/>
        <v>19.961189291058115</v>
      </c>
      <c r="D913" s="43">
        <f t="shared" ca="1" si="408"/>
        <v>1.0222412050939442</v>
      </c>
      <c r="E913" s="43">
        <f t="shared" ca="1" si="409"/>
        <v>20.98343049615206</v>
      </c>
      <c r="F913" s="43">
        <f t="shared" ca="1" si="410"/>
        <v>2.098343049615206</v>
      </c>
      <c r="G913" s="43">
        <f>IF(A913&lt;&gt;"",IF(A913&lt;Data!$G$11*0.25,$C$13/$G$32,IF(A913&gt;Data!$G$11*0.25,$C$13,$C$13*10)),"")</f>
        <v>2</v>
      </c>
      <c r="H913" s="43">
        <f>IF(A913&lt;&gt;"",IF(Data!$G$9="constant",$C$13,IF(Data!$G$9="squeeze",G913,F913)),"")</f>
        <v>2</v>
      </c>
      <c r="I913" s="38">
        <f ca="1">IF(ISNUMBER(A913),NORMINV(RAND(),0,IF(AND(Data!$G$9="squeeze",A913&lt;Data!$G$11*0.25),$H$32,1)*$C$30*$C$13)*($C$14*$C$12),"")</f>
        <v>4.7860057022611376E-4</v>
      </c>
      <c r="J913" s="42">
        <f ca="1">IFERROR(IF(Data!$C$6="Real",B913,I913+J912+($C$14*$C$12)*(NORMINV(RAND(),$C$15,CHOOSE($G$13,$C$13,F913,G913)))),"")</f>
        <v>1.3430926868901933</v>
      </c>
      <c r="K913" s="88">
        <f>IF(ISNUMBER(A913), IF($G$16="fixed",$G$17,MIN(H913*Data!$C$7*$C$16*0.5,$C$17*Data!$C$7))*$C$12,"")</f>
        <v>8.0000000000000007E-5</v>
      </c>
      <c r="L913" s="42">
        <f t="shared" ca="1" si="434"/>
        <v>1.3430926868901933</v>
      </c>
      <c r="M913" s="44">
        <f t="shared" ca="1" si="435"/>
        <v>1.3431326868901934</v>
      </c>
      <c r="N913" s="44">
        <f t="shared" ca="1" si="436"/>
        <v>1.3430526868901933</v>
      </c>
      <c r="O913" s="108">
        <f t="shared" ca="1" si="411"/>
        <v>0.75744627112490326</v>
      </c>
      <c r="P913" s="102">
        <f t="shared" ca="1" si="412"/>
        <v>9.2634679601635614</v>
      </c>
      <c r="Q913" s="102">
        <f t="shared" ca="1" si="413"/>
        <v>0.32038062901351111</v>
      </c>
      <c r="R913" s="120">
        <f t="shared" ca="1" si="431"/>
        <v>1</v>
      </c>
      <c r="S913" s="54">
        <f t="shared" ca="1" si="432"/>
        <v>0</v>
      </c>
      <c r="T913" s="5" t="str">
        <f t="shared" ca="1" si="414"/>
        <v/>
      </c>
      <c r="U913" s="152" t="str">
        <f t="shared" ca="1" si="415"/>
        <v/>
      </c>
      <c r="V913" s="152" t="str">
        <f t="shared" ca="1" si="416"/>
        <v/>
      </c>
      <c r="W913" s="153" t="str">
        <f t="shared" ca="1" si="417"/>
        <v/>
      </c>
      <c r="X913" s="153" t="str">
        <f t="shared" ca="1" si="418"/>
        <v/>
      </c>
      <c r="Y913" s="153" t="str">
        <f t="shared" ca="1" si="419"/>
        <v/>
      </c>
      <c r="Z913" s="153" t="str">
        <f t="shared" ca="1" si="420"/>
        <v/>
      </c>
      <c r="AA913" s="152" t="str">
        <f t="shared" ca="1" si="421"/>
        <v/>
      </c>
      <c r="AB913" s="152" t="str">
        <f t="shared" ca="1" si="422"/>
        <v/>
      </c>
      <c r="AC913" s="154" t="str">
        <f t="shared" ca="1" si="423"/>
        <v/>
      </c>
      <c r="AD913" s="154" t="str">
        <f t="shared" ca="1" si="424"/>
        <v/>
      </c>
      <c r="AE913" s="3">
        <f t="shared" ca="1" si="425"/>
        <v>0</v>
      </c>
      <c r="AF913" s="3">
        <f t="shared" ca="1" si="426"/>
        <v>0</v>
      </c>
      <c r="AG913" s="3" t="str">
        <f t="shared" ca="1" si="433"/>
        <v/>
      </c>
      <c r="AH913" s="4" t="str">
        <f t="shared" ca="1" si="427"/>
        <v/>
      </c>
      <c r="AI913" s="75">
        <f t="shared" ca="1" si="428"/>
        <v>-81.180141999199762</v>
      </c>
      <c r="AJ913" s="75">
        <f t="shared" ca="1" si="429"/>
        <v>-81.180141999199762</v>
      </c>
    </row>
    <row r="914" spans="1:36" ht="14.25">
      <c r="A914" s="41">
        <f t="shared" si="430"/>
        <v>848</v>
      </c>
      <c r="B914" s="150">
        <f ca="1">IF(ISNUMBER(A914),INDEX('MetaTrader Import'!$H$13:$J$5893,TRUNC(((A914-$A$39+1)-1)/3)+1,MOD((A914-$A$39+1)-1,3)+1),"")</f>
        <v>0</v>
      </c>
      <c r="C914" s="43">
        <f t="shared" ca="1" si="407"/>
        <v>20.98343049615206</v>
      </c>
      <c r="D914" s="43">
        <f t="shared" ca="1" si="408"/>
        <v>-0.66055170220573167</v>
      </c>
      <c r="E914" s="43">
        <f t="shared" ca="1" si="409"/>
        <v>20.32287879394633</v>
      </c>
      <c r="F914" s="43">
        <f t="shared" ca="1" si="410"/>
        <v>2.0322878793946328</v>
      </c>
      <c r="G914" s="43">
        <f>IF(A914&lt;&gt;"",IF(A914&lt;Data!$G$11*0.25,$C$13/$G$32,IF(A914&gt;Data!$G$11*0.25,$C$13,$C$13*10)),"")</f>
        <v>2</v>
      </c>
      <c r="H914" s="43">
        <f>IF(A914&lt;&gt;"",IF(Data!$G$9="constant",$C$13,IF(Data!$G$9="squeeze",G914,F914)),"")</f>
        <v>2</v>
      </c>
      <c r="I914" s="38">
        <f ca="1">IF(ISNUMBER(A914),NORMINV(RAND(),0,IF(AND(Data!$G$9="squeeze",A914&lt;Data!$G$11*0.25),$H$32,1)*$C$30*$C$13)*($C$14*$C$12),"")</f>
        <v>6.0920210207723554E-4</v>
      </c>
      <c r="J914" s="42">
        <f ca="1">IFERROR(IF(Data!$C$6="Real",B914,I914+J913+($C$14*$C$12)*(NORMINV(RAND(),$C$15,CHOOSE($G$13,$C$13,F914,G914)))),"")</f>
        <v>1.3438033029212444</v>
      </c>
      <c r="K914" s="88">
        <f>IF(ISNUMBER(A914), IF($G$16="fixed",$G$17,MIN(H914*Data!$C$7*$C$16*0.5,$C$17*Data!$C$7))*$C$12,"")</f>
        <v>8.0000000000000007E-5</v>
      </c>
      <c r="L914" s="42">
        <f t="shared" ca="1" si="434"/>
        <v>1.3438033029212444</v>
      </c>
      <c r="M914" s="44">
        <f t="shared" ca="1" si="435"/>
        <v>1.3438433029212444</v>
      </c>
      <c r="N914" s="44">
        <f t="shared" ca="1" si="436"/>
        <v>1.3437633029212444</v>
      </c>
      <c r="O914" s="108">
        <f t="shared" ca="1" si="411"/>
        <v>1.344046565128836</v>
      </c>
      <c r="P914" s="102">
        <f t="shared" ca="1" si="412"/>
        <v>10.006740393880083</v>
      </c>
      <c r="Q914" s="102">
        <f t="shared" ca="1" si="413"/>
        <v>0.32754718434739921</v>
      </c>
      <c r="R914" s="120">
        <f t="shared" ca="1" si="431"/>
        <v>1</v>
      </c>
      <c r="S914" s="54">
        <f t="shared" ca="1" si="432"/>
        <v>0</v>
      </c>
      <c r="T914" s="5" t="str">
        <f t="shared" ca="1" si="414"/>
        <v/>
      </c>
      <c r="U914" s="152" t="str">
        <f t="shared" ca="1" si="415"/>
        <v/>
      </c>
      <c r="V914" s="152" t="str">
        <f t="shared" ca="1" si="416"/>
        <v/>
      </c>
      <c r="W914" s="153" t="str">
        <f t="shared" ca="1" si="417"/>
        <v/>
      </c>
      <c r="X914" s="153" t="str">
        <f t="shared" ca="1" si="418"/>
        <v/>
      </c>
      <c r="Y914" s="153" t="str">
        <f t="shared" ca="1" si="419"/>
        <v/>
      </c>
      <c r="Z914" s="153" t="str">
        <f t="shared" ca="1" si="420"/>
        <v/>
      </c>
      <c r="AA914" s="152" t="str">
        <f t="shared" ca="1" si="421"/>
        <v/>
      </c>
      <c r="AB914" s="152" t="str">
        <f t="shared" ca="1" si="422"/>
        <v/>
      </c>
      <c r="AC914" s="154" t="str">
        <f t="shared" ca="1" si="423"/>
        <v/>
      </c>
      <c r="AD914" s="154" t="str">
        <f t="shared" ca="1" si="424"/>
        <v/>
      </c>
      <c r="AE914" s="3">
        <f t="shared" ca="1" si="425"/>
        <v>0</v>
      </c>
      <c r="AF914" s="3">
        <f t="shared" ca="1" si="426"/>
        <v>0</v>
      </c>
      <c r="AG914" s="3" t="str">
        <f t="shared" ca="1" si="433"/>
        <v/>
      </c>
      <c r="AH914" s="4" t="str">
        <f t="shared" ca="1" si="427"/>
        <v/>
      </c>
      <c r="AI914" s="75">
        <f t="shared" ca="1" si="428"/>
        <v>-81.180141999199762</v>
      </c>
      <c r="AJ914" s="75">
        <f t="shared" ca="1" si="429"/>
        <v>-81.180141999199762</v>
      </c>
    </row>
    <row r="915" spans="1:36" ht="14.25">
      <c r="A915" s="41">
        <f t="shared" si="430"/>
        <v>849</v>
      </c>
      <c r="B915" s="150">
        <f>IF(ISNUMBER(A915),INDEX('MetaTrader Import'!$H$13:$J$5893,TRUNC(((A915-$A$39+1)-1)/3)+1,MOD((A915-$A$39+1)-1,3)+1),"")</f>
        <v>0</v>
      </c>
      <c r="C915" s="43">
        <f t="shared" ca="1" si="407"/>
        <v>20.32287879394633</v>
      </c>
      <c r="D915" s="43">
        <f t="shared" ca="1" si="408"/>
        <v>-1.7176745026676026</v>
      </c>
      <c r="E915" s="43">
        <f t="shared" ca="1" si="409"/>
        <v>18.605204291278728</v>
      </c>
      <c r="F915" s="43">
        <f t="shared" ca="1" si="410"/>
        <v>1.8605204291278727</v>
      </c>
      <c r="G915" s="43">
        <f>IF(A915&lt;&gt;"",IF(A915&lt;Data!$G$11*0.25,$C$13/$G$32,IF(A915&gt;Data!$G$11*0.25,$C$13,$C$13*10)),"")</f>
        <v>2</v>
      </c>
      <c r="H915" s="43">
        <f>IF(A915&lt;&gt;"",IF(Data!$G$9="constant",$C$13,IF(Data!$G$9="squeeze",G915,F915)),"")</f>
        <v>2</v>
      </c>
      <c r="I915" s="38">
        <f ca="1">IF(ISNUMBER(A915),NORMINV(RAND(),0,IF(AND(Data!$G$9="squeeze",A915&lt;Data!$G$11*0.25),$H$32,1)*$C$30*$C$13)*($C$14*$C$12),"")</f>
        <v>9.3214804249972731E-4</v>
      </c>
      <c r="J915" s="42">
        <f ca="1">IFERROR(IF(Data!$C$6="Real",B915,I915+J914+($C$14*$C$12)*(NORMINV(RAND(),$C$15,CHOOSE($G$13,$C$13,F915,G915)))),"")</f>
        <v>1.3444050978874051</v>
      </c>
      <c r="K915" s="88">
        <f>IF(ISNUMBER(A915), IF($G$16="fixed",$G$17,MIN(H915*Data!$C$7*$C$16*0.5,$C$17*Data!$C$7))*$C$12,"")</f>
        <v>8.0000000000000007E-5</v>
      </c>
      <c r="L915" s="42">
        <f t="shared" ca="1" si="434"/>
        <v>1.3444050978874051</v>
      </c>
      <c r="M915" s="44">
        <f t="shared" ca="1" si="435"/>
        <v>1.3444450978874052</v>
      </c>
      <c r="N915" s="44">
        <f t="shared" ca="1" si="436"/>
        <v>1.3443650978874051</v>
      </c>
      <c r="O915" s="108">
        <f t="shared" ca="1" si="411"/>
        <v>2.123439573634708</v>
      </c>
      <c r="P915" s="102">
        <f t="shared" ca="1" si="412"/>
        <v>11.234493049050057</v>
      </c>
      <c r="Q915" s="102">
        <f t="shared" ca="1" si="413"/>
        <v>0.33349735999516195</v>
      </c>
      <c r="R915" s="120">
        <f t="shared" ca="1" si="431"/>
        <v>1</v>
      </c>
      <c r="S915" s="54">
        <f t="shared" ca="1" si="432"/>
        <v>0</v>
      </c>
      <c r="T915" s="5" t="str">
        <f t="shared" ca="1" si="414"/>
        <v/>
      </c>
      <c r="U915" s="152" t="str">
        <f t="shared" ca="1" si="415"/>
        <v/>
      </c>
      <c r="V915" s="152" t="str">
        <f t="shared" ca="1" si="416"/>
        <v/>
      </c>
      <c r="W915" s="153" t="str">
        <f t="shared" ca="1" si="417"/>
        <v/>
      </c>
      <c r="X915" s="153" t="str">
        <f t="shared" ca="1" si="418"/>
        <v/>
      </c>
      <c r="Y915" s="153" t="str">
        <f t="shared" ca="1" si="419"/>
        <v/>
      </c>
      <c r="Z915" s="153" t="str">
        <f t="shared" ca="1" si="420"/>
        <v/>
      </c>
      <c r="AA915" s="152" t="str">
        <f t="shared" ca="1" si="421"/>
        <v/>
      </c>
      <c r="AB915" s="152" t="str">
        <f t="shared" ca="1" si="422"/>
        <v/>
      </c>
      <c r="AC915" s="154" t="str">
        <f t="shared" ca="1" si="423"/>
        <v/>
      </c>
      <c r="AD915" s="154" t="str">
        <f t="shared" ca="1" si="424"/>
        <v/>
      </c>
      <c r="AE915" s="3">
        <f t="shared" ca="1" si="425"/>
        <v>0</v>
      </c>
      <c r="AF915" s="3">
        <f t="shared" ca="1" si="426"/>
        <v>0</v>
      </c>
      <c r="AG915" s="3" t="str">
        <f t="shared" ca="1" si="433"/>
        <v/>
      </c>
      <c r="AH915" s="4" t="str">
        <f t="shared" ca="1" si="427"/>
        <v/>
      </c>
      <c r="AI915" s="75">
        <f t="shared" ca="1" si="428"/>
        <v>-81.180141999199762</v>
      </c>
      <c r="AJ915" s="75">
        <f t="shared" ca="1" si="429"/>
        <v>-81.180141999199762</v>
      </c>
    </row>
    <row r="916" spans="1:36" ht="14.25">
      <c r="A916" s="41">
        <f t="shared" si="430"/>
        <v>850</v>
      </c>
      <c r="B916" s="150">
        <f ca="1">IF(ISNUMBER(A916),INDEX('MetaTrader Import'!$H$13:$J$5893,TRUNC(((A916-$A$39+1)-1)/3)+1,MOD((A916-$A$39+1)-1,3)+1),"")</f>
        <v>0</v>
      </c>
      <c r="C916" s="43">
        <f t="shared" ca="1" si="407"/>
        <v>18.605204291278728</v>
      </c>
      <c r="D916" s="43">
        <f t="shared" ca="1" si="408"/>
        <v>0.63081677874672559</v>
      </c>
      <c r="E916" s="43">
        <f t="shared" ca="1" si="409"/>
        <v>19.236021070025455</v>
      </c>
      <c r="F916" s="43">
        <f t="shared" ca="1" si="410"/>
        <v>1.9236021070025455</v>
      </c>
      <c r="G916" s="43">
        <f>IF(A916&lt;&gt;"",IF(A916&lt;Data!$G$11*0.25,$C$13/$G$32,IF(A916&gt;Data!$G$11*0.25,$C$13,$C$13*10)),"")</f>
        <v>2</v>
      </c>
      <c r="H916" s="43">
        <f>IF(A916&lt;&gt;"",IF(Data!$G$9="constant",$C$13,IF(Data!$G$9="squeeze",G916,F916)),"")</f>
        <v>2</v>
      </c>
      <c r="I916" s="38">
        <f ca="1">IF(ISNUMBER(A916),NORMINV(RAND(),0,IF(AND(Data!$G$9="squeeze",A916&lt;Data!$G$11*0.25),$H$32,1)*$C$30*$C$13)*($C$14*$C$12),"")</f>
        <v>2.0551265250200743E-4</v>
      </c>
      <c r="J916" s="42">
        <f ca="1">IFERROR(IF(Data!$C$6="Real",B916,I916+J915+($C$14*$C$12)*(NORMINV(RAND(),$C$15,CHOOSE($G$13,$C$13,F916,G916)))),"")</f>
        <v>1.3444747116959475</v>
      </c>
      <c r="K916" s="88">
        <f>IF(ISNUMBER(A916), IF($G$16="fixed",$G$17,MIN(H916*Data!$C$7*$C$16*0.5,$C$17*Data!$C$7))*$C$12,"")</f>
        <v>8.0000000000000007E-5</v>
      </c>
      <c r="L916" s="42">
        <f t="shared" ca="1" si="434"/>
        <v>1.3444747116959475</v>
      </c>
      <c r="M916" s="44">
        <f t="shared" ca="1" si="435"/>
        <v>1.3445147116959475</v>
      </c>
      <c r="N916" s="44">
        <f t="shared" ca="1" si="436"/>
        <v>1.3444347116959474</v>
      </c>
      <c r="O916" s="108">
        <f t="shared" ca="1" si="411"/>
        <v>2.588125504865987</v>
      </c>
      <c r="P916" s="102">
        <f t="shared" ca="1" si="412"/>
        <v>12.453329771628878</v>
      </c>
      <c r="Q916" s="102">
        <f t="shared" ca="1" si="413"/>
        <v>0.34096577822036495</v>
      </c>
      <c r="R916" s="120">
        <f t="shared" ca="1" si="431"/>
        <v>1</v>
      </c>
      <c r="S916" s="54">
        <f t="shared" ca="1" si="432"/>
        <v>0</v>
      </c>
      <c r="T916" s="5" t="str">
        <f t="shared" ca="1" si="414"/>
        <v/>
      </c>
      <c r="U916" s="152" t="str">
        <f t="shared" ca="1" si="415"/>
        <v/>
      </c>
      <c r="V916" s="152" t="str">
        <f t="shared" ca="1" si="416"/>
        <v/>
      </c>
      <c r="W916" s="153" t="str">
        <f t="shared" ca="1" si="417"/>
        <v/>
      </c>
      <c r="X916" s="153" t="str">
        <f t="shared" ca="1" si="418"/>
        <v/>
      </c>
      <c r="Y916" s="153" t="str">
        <f t="shared" ca="1" si="419"/>
        <v/>
      </c>
      <c r="Z916" s="153" t="str">
        <f t="shared" ca="1" si="420"/>
        <v/>
      </c>
      <c r="AA916" s="152" t="str">
        <f t="shared" ca="1" si="421"/>
        <v/>
      </c>
      <c r="AB916" s="152" t="str">
        <f t="shared" ca="1" si="422"/>
        <v/>
      </c>
      <c r="AC916" s="154" t="str">
        <f t="shared" ca="1" si="423"/>
        <v/>
      </c>
      <c r="AD916" s="154" t="str">
        <f t="shared" ca="1" si="424"/>
        <v/>
      </c>
      <c r="AE916" s="3">
        <f t="shared" ca="1" si="425"/>
        <v>0</v>
      </c>
      <c r="AF916" s="3">
        <f t="shared" ca="1" si="426"/>
        <v>0</v>
      </c>
      <c r="AG916" s="3" t="str">
        <f t="shared" ca="1" si="433"/>
        <v/>
      </c>
      <c r="AH916" s="4" t="str">
        <f t="shared" ca="1" si="427"/>
        <v/>
      </c>
      <c r="AI916" s="75">
        <f t="shared" ca="1" si="428"/>
        <v>-81.180141999199762</v>
      </c>
      <c r="AJ916" s="75">
        <f t="shared" ca="1" si="429"/>
        <v>-81.180141999199762</v>
      </c>
    </row>
    <row r="917" spans="1:36" ht="14.25">
      <c r="A917" s="41">
        <f t="shared" si="430"/>
        <v>851</v>
      </c>
      <c r="B917" s="150">
        <f ca="1">IF(ISNUMBER(A917),INDEX('MetaTrader Import'!$H$13:$J$5893,TRUNC(((A917-$A$39+1)-1)/3)+1,MOD((A917-$A$39+1)-1,3)+1),"")</f>
        <v>0</v>
      </c>
      <c r="C917" s="43">
        <f t="shared" ca="1" si="407"/>
        <v>19.236021070025455</v>
      </c>
      <c r="D917" s="43">
        <f t="shared" ca="1" si="408"/>
        <v>-0.86729452251962413</v>
      </c>
      <c r="E917" s="43">
        <f t="shared" ca="1" si="409"/>
        <v>18.36872654750583</v>
      </c>
      <c r="F917" s="43">
        <f t="shared" ca="1" si="410"/>
        <v>1.8368726547505829</v>
      </c>
      <c r="G917" s="43">
        <f>IF(A917&lt;&gt;"",IF(A917&lt;Data!$G$11*0.25,$C$13/$G$32,IF(A917&gt;Data!$G$11*0.25,$C$13,$C$13*10)),"")</f>
        <v>2</v>
      </c>
      <c r="H917" s="43">
        <f>IF(A917&lt;&gt;"",IF(Data!$G$9="constant",$C$13,IF(Data!$G$9="squeeze",G917,F917)),"")</f>
        <v>2</v>
      </c>
      <c r="I917" s="38">
        <f ca="1">IF(ISNUMBER(A917),NORMINV(RAND(),0,IF(AND(Data!$G$9="squeeze",A917&lt;Data!$G$11*0.25),$H$32,1)*$C$30*$C$13)*($C$14*$C$12),"")</f>
        <v>1.3488492088155365E-4</v>
      </c>
      <c r="J917" s="42">
        <f ca="1">IFERROR(IF(Data!$C$6="Real",B917,I917+J916+($C$14*$C$12)*(NORMINV(RAND(),$C$15,CHOOSE($G$13,$C$13,F917,G917)))),"")</f>
        <v>1.3442562355223959</v>
      </c>
      <c r="K917" s="88">
        <f>IF(ISNUMBER(A917), IF($G$16="fixed",$G$17,MIN(H917*Data!$C$7*$C$16*0.5,$C$17*Data!$C$7))*$C$12,"")</f>
        <v>8.0000000000000007E-5</v>
      </c>
      <c r="L917" s="42">
        <f t="shared" ca="1" si="434"/>
        <v>1.3442562355223959</v>
      </c>
      <c r="M917" s="44">
        <f t="shared" ca="1" si="435"/>
        <v>1.344296235522396</v>
      </c>
      <c r="N917" s="44">
        <f t="shared" ca="1" si="436"/>
        <v>1.3442162355223959</v>
      </c>
      <c r="O917" s="108">
        <f t="shared" ca="1" si="411"/>
        <v>2.7398783571472216</v>
      </c>
      <c r="P917" s="102">
        <f t="shared" ca="1" si="412"/>
        <v>12.888366939171274</v>
      </c>
      <c r="Q917" s="102">
        <f t="shared" ca="1" si="413"/>
        <v>0.34428805803871304</v>
      </c>
      <c r="R917" s="120">
        <f t="shared" ca="1" si="431"/>
        <v>1</v>
      </c>
      <c r="S917" s="54">
        <f t="shared" ca="1" si="432"/>
        <v>0</v>
      </c>
      <c r="T917" s="5" t="str">
        <f t="shared" ca="1" si="414"/>
        <v/>
      </c>
      <c r="U917" s="152" t="str">
        <f t="shared" ca="1" si="415"/>
        <v/>
      </c>
      <c r="V917" s="152" t="str">
        <f t="shared" ca="1" si="416"/>
        <v/>
      </c>
      <c r="W917" s="153" t="str">
        <f t="shared" ca="1" si="417"/>
        <v/>
      </c>
      <c r="X917" s="153" t="str">
        <f t="shared" ca="1" si="418"/>
        <v/>
      </c>
      <c r="Y917" s="153" t="str">
        <f t="shared" ca="1" si="419"/>
        <v/>
      </c>
      <c r="Z917" s="153" t="str">
        <f t="shared" ca="1" si="420"/>
        <v/>
      </c>
      <c r="AA917" s="152" t="str">
        <f t="shared" ca="1" si="421"/>
        <v/>
      </c>
      <c r="AB917" s="152" t="str">
        <f t="shared" ca="1" si="422"/>
        <v/>
      </c>
      <c r="AC917" s="154" t="str">
        <f t="shared" ca="1" si="423"/>
        <v/>
      </c>
      <c r="AD917" s="154" t="str">
        <f t="shared" ca="1" si="424"/>
        <v/>
      </c>
      <c r="AE917" s="3">
        <f t="shared" ca="1" si="425"/>
        <v>0</v>
      </c>
      <c r="AF917" s="3">
        <f t="shared" ca="1" si="426"/>
        <v>0</v>
      </c>
      <c r="AG917" s="3" t="str">
        <f t="shared" ca="1" si="433"/>
        <v/>
      </c>
      <c r="AH917" s="4" t="str">
        <f t="shared" ca="1" si="427"/>
        <v/>
      </c>
      <c r="AI917" s="75">
        <f t="shared" ca="1" si="428"/>
        <v>-81.180141999199762</v>
      </c>
      <c r="AJ917" s="75">
        <f t="shared" ca="1" si="429"/>
        <v>-81.180141999199762</v>
      </c>
    </row>
    <row r="918" spans="1:36" ht="14.25">
      <c r="A918" s="41">
        <f t="shared" si="430"/>
        <v>852</v>
      </c>
      <c r="B918" s="150">
        <f>IF(ISNUMBER(A918),INDEX('MetaTrader Import'!$H$13:$J$5893,TRUNC(((A918-$A$39+1)-1)/3)+1,MOD((A918-$A$39+1)-1,3)+1),"")</f>
        <v>0</v>
      </c>
      <c r="C918" s="43">
        <f t="shared" ca="1" si="407"/>
        <v>18.36872654750583</v>
      </c>
      <c r="D918" s="43">
        <f t="shared" ca="1" si="408"/>
        <v>-1.537197169404469</v>
      </c>
      <c r="E918" s="43">
        <f t="shared" ca="1" si="409"/>
        <v>16.831529378101362</v>
      </c>
      <c r="F918" s="43">
        <f t="shared" ca="1" si="410"/>
        <v>1.6831529378101362</v>
      </c>
      <c r="G918" s="43">
        <f>IF(A918&lt;&gt;"",IF(A918&lt;Data!$G$11*0.25,$C$13/$G$32,IF(A918&gt;Data!$G$11*0.25,$C$13,$C$13*10)),"")</f>
        <v>2</v>
      </c>
      <c r="H918" s="43">
        <f>IF(A918&lt;&gt;"",IF(Data!$G$9="constant",$C$13,IF(Data!$G$9="squeeze",G918,F918)),"")</f>
        <v>2</v>
      </c>
      <c r="I918" s="38">
        <f ca="1">IF(ISNUMBER(A918),NORMINV(RAND(),0,IF(AND(Data!$G$9="squeeze",A918&lt;Data!$G$11*0.25),$H$32,1)*$C$30*$C$13)*($C$14*$C$12),"")</f>
        <v>-3.4996511377989283E-4</v>
      </c>
      <c r="J918" s="42">
        <f ca="1">IFERROR(IF(Data!$C$6="Real",B918,I918+J917+($C$14*$C$12)*(NORMINV(RAND(),$C$15,CHOOSE($G$13,$C$13,F918,G918)))),"")</f>
        <v>1.3445521872143409</v>
      </c>
      <c r="K918" s="88">
        <f>IF(ISNUMBER(A918), IF($G$16="fixed",$G$17,MIN(H918*Data!$C$7*$C$16*0.5,$C$17*Data!$C$7))*$C$12,"")</f>
        <v>8.0000000000000007E-5</v>
      </c>
      <c r="L918" s="42">
        <f t="shared" ca="1" si="434"/>
        <v>1.3445521872143409</v>
      </c>
      <c r="M918" s="44">
        <f t="shared" ca="1" si="435"/>
        <v>1.3445921872143409</v>
      </c>
      <c r="N918" s="44">
        <f t="shared" ca="1" si="436"/>
        <v>1.3445121872143408</v>
      </c>
      <c r="O918" s="108">
        <f t="shared" ca="1" si="411"/>
        <v>2.5873942188029728</v>
      </c>
      <c r="P918" s="102">
        <f t="shared" ca="1" si="412"/>
        <v>12.240537407860138</v>
      </c>
      <c r="Q918" s="102">
        <f t="shared" ca="1" si="413"/>
        <v>0.34593827253732901</v>
      </c>
      <c r="R918" s="120">
        <f t="shared" ca="1" si="431"/>
        <v>1</v>
      </c>
      <c r="S918" s="54">
        <f t="shared" ca="1" si="432"/>
        <v>0</v>
      </c>
      <c r="T918" s="5" t="str">
        <f t="shared" ca="1" si="414"/>
        <v/>
      </c>
      <c r="U918" s="152" t="str">
        <f t="shared" ca="1" si="415"/>
        <v/>
      </c>
      <c r="V918" s="152" t="str">
        <f t="shared" ca="1" si="416"/>
        <v/>
      </c>
      <c r="W918" s="153" t="str">
        <f t="shared" ca="1" si="417"/>
        <v/>
      </c>
      <c r="X918" s="153" t="str">
        <f t="shared" ca="1" si="418"/>
        <v/>
      </c>
      <c r="Y918" s="153" t="str">
        <f t="shared" ca="1" si="419"/>
        <v/>
      </c>
      <c r="Z918" s="153" t="str">
        <f t="shared" ca="1" si="420"/>
        <v/>
      </c>
      <c r="AA918" s="152" t="str">
        <f t="shared" ca="1" si="421"/>
        <v/>
      </c>
      <c r="AB918" s="152" t="str">
        <f t="shared" ca="1" si="422"/>
        <v/>
      </c>
      <c r="AC918" s="154" t="str">
        <f t="shared" ca="1" si="423"/>
        <v/>
      </c>
      <c r="AD918" s="154" t="str">
        <f t="shared" ca="1" si="424"/>
        <v/>
      </c>
      <c r="AE918" s="3">
        <f t="shared" ca="1" si="425"/>
        <v>0</v>
      </c>
      <c r="AF918" s="3">
        <f t="shared" ca="1" si="426"/>
        <v>0</v>
      </c>
      <c r="AG918" s="3" t="str">
        <f t="shared" ca="1" si="433"/>
        <v/>
      </c>
      <c r="AH918" s="4" t="str">
        <f t="shared" ca="1" si="427"/>
        <v/>
      </c>
      <c r="AI918" s="75">
        <f t="shared" ca="1" si="428"/>
        <v>-81.180141999199762</v>
      </c>
      <c r="AJ918" s="75">
        <f t="shared" ca="1" si="429"/>
        <v>-81.180141999199762</v>
      </c>
    </row>
    <row r="919" spans="1:36" ht="14.25">
      <c r="A919" s="41">
        <f t="shared" si="430"/>
        <v>853</v>
      </c>
      <c r="B919" s="150">
        <f ca="1">IF(ISNUMBER(A919),INDEX('MetaTrader Import'!$H$13:$J$5893,TRUNC(((A919-$A$39+1)-1)/3)+1,MOD((A919-$A$39+1)-1,3)+1),"")</f>
        <v>0</v>
      </c>
      <c r="C919" s="43">
        <f t="shared" ca="1" si="407"/>
        <v>16.831529378101362</v>
      </c>
      <c r="D919" s="43">
        <f t="shared" ca="1" si="408"/>
        <v>1.1021826552693612</v>
      </c>
      <c r="E919" s="43">
        <f t="shared" ca="1" si="409"/>
        <v>17.933712033370721</v>
      </c>
      <c r="F919" s="43">
        <f t="shared" ca="1" si="410"/>
        <v>1.7933712033370721</v>
      </c>
      <c r="G919" s="43">
        <f>IF(A919&lt;&gt;"",IF(A919&lt;Data!$G$11*0.25,$C$13/$G$32,IF(A919&gt;Data!$G$11*0.25,$C$13,$C$13*10)),"")</f>
        <v>2</v>
      </c>
      <c r="H919" s="43">
        <f>IF(A919&lt;&gt;"",IF(Data!$G$9="constant",$C$13,IF(Data!$G$9="squeeze",G919,F919)),"")</f>
        <v>2</v>
      </c>
      <c r="I919" s="38">
        <f ca="1">IF(ISNUMBER(A919),NORMINV(RAND(),0,IF(AND(Data!$G$9="squeeze",A919&lt;Data!$G$11*0.25),$H$32,1)*$C$30*$C$13)*($C$14*$C$12),"")</f>
        <v>3.4286123496189599E-4</v>
      </c>
      <c r="J919" s="42">
        <f ca="1">IFERROR(IF(Data!$C$6="Real",B919,I919+J918+($C$14*$C$12)*(NORMINV(RAND(),$C$15,CHOOSE($G$13,$C$13,F919,G919)))),"")</f>
        <v>1.3449347517994983</v>
      </c>
      <c r="K919" s="88">
        <f>IF(ISNUMBER(A919), IF($G$16="fixed",$G$17,MIN(H919*Data!$C$7*$C$16*0.5,$C$17*Data!$C$7))*$C$12,"")</f>
        <v>8.0000000000000007E-5</v>
      </c>
      <c r="L919" s="42">
        <f t="shared" ca="1" si="434"/>
        <v>1.3449347517994983</v>
      </c>
      <c r="M919" s="44">
        <f t="shared" ca="1" si="435"/>
        <v>1.3449747517994983</v>
      </c>
      <c r="N919" s="44">
        <f t="shared" ca="1" si="436"/>
        <v>1.3448947517994982</v>
      </c>
      <c r="O919" s="108">
        <f t="shared" ca="1" si="411"/>
        <v>2.4331569918982301</v>
      </c>
      <c r="P919" s="102">
        <f t="shared" ca="1" si="412"/>
        <v>11.508567623860955</v>
      </c>
      <c r="Q919" s="102">
        <f t="shared" ca="1" si="413"/>
        <v>0.33612559954770127</v>
      </c>
      <c r="R919" s="120">
        <f t="shared" ca="1" si="431"/>
        <v>1</v>
      </c>
      <c r="S919" s="54">
        <f t="shared" ca="1" si="432"/>
        <v>0</v>
      </c>
      <c r="T919" s="5" t="str">
        <f t="shared" ca="1" si="414"/>
        <v/>
      </c>
      <c r="U919" s="152" t="str">
        <f t="shared" ca="1" si="415"/>
        <v/>
      </c>
      <c r="V919" s="152" t="str">
        <f t="shared" ca="1" si="416"/>
        <v/>
      </c>
      <c r="W919" s="153" t="str">
        <f t="shared" ca="1" si="417"/>
        <v/>
      </c>
      <c r="X919" s="153" t="str">
        <f t="shared" ca="1" si="418"/>
        <v/>
      </c>
      <c r="Y919" s="153" t="str">
        <f t="shared" ca="1" si="419"/>
        <v/>
      </c>
      <c r="Z919" s="153" t="str">
        <f t="shared" ca="1" si="420"/>
        <v/>
      </c>
      <c r="AA919" s="152" t="str">
        <f t="shared" ca="1" si="421"/>
        <v/>
      </c>
      <c r="AB919" s="152" t="str">
        <f t="shared" ca="1" si="422"/>
        <v/>
      </c>
      <c r="AC919" s="154" t="str">
        <f t="shared" ca="1" si="423"/>
        <v/>
      </c>
      <c r="AD919" s="154" t="str">
        <f t="shared" ca="1" si="424"/>
        <v/>
      </c>
      <c r="AE919" s="3">
        <f t="shared" ca="1" si="425"/>
        <v>0</v>
      </c>
      <c r="AF919" s="3">
        <f t="shared" ca="1" si="426"/>
        <v>0</v>
      </c>
      <c r="AG919" s="3" t="str">
        <f t="shared" ca="1" si="433"/>
        <v/>
      </c>
      <c r="AH919" s="4" t="str">
        <f t="shared" ca="1" si="427"/>
        <v/>
      </c>
      <c r="AI919" s="75">
        <f t="shared" ca="1" si="428"/>
        <v>-81.180141999199762</v>
      </c>
      <c r="AJ919" s="75">
        <f t="shared" ca="1" si="429"/>
        <v>-81.180141999199762</v>
      </c>
    </row>
    <row r="920" spans="1:36" ht="14.25">
      <c r="A920" s="41">
        <f t="shared" si="430"/>
        <v>854</v>
      </c>
      <c r="B920" s="150">
        <f ca="1">IF(ISNUMBER(A920),INDEX('MetaTrader Import'!$H$13:$J$5893,TRUNC(((A920-$A$39+1)-1)/3)+1,MOD((A920-$A$39+1)-1,3)+1),"")</f>
        <v>0</v>
      </c>
      <c r="C920" s="43">
        <f t="shared" ca="1" si="407"/>
        <v>17.933712033370721</v>
      </c>
      <c r="D920" s="43">
        <f t="shared" ca="1" si="408"/>
        <v>0.48749561252653334</v>
      </c>
      <c r="E920" s="43">
        <f t="shared" ca="1" si="409"/>
        <v>18.421207645897255</v>
      </c>
      <c r="F920" s="43">
        <f t="shared" ca="1" si="410"/>
        <v>1.8421207645897255</v>
      </c>
      <c r="G920" s="43">
        <f>IF(A920&lt;&gt;"",IF(A920&lt;Data!$G$11*0.25,$C$13/$G$32,IF(A920&gt;Data!$G$11*0.25,$C$13,$C$13*10)),"")</f>
        <v>2</v>
      </c>
      <c r="H920" s="43">
        <f>IF(A920&lt;&gt;"",IF(Data!$G$9="constant",$C$13,IF(Data!$G$9="squeeze",G920,F920)),"")</f>
        <v>2</v>
      </c>
      <c r="I920" s="38">
        <f ca="1">IF(ISNUMBER(A920),NORMINV(RAND(),0,IF(AND(Data!$G$9="squeeze",A920&lt;Data!$G$11*0.25),$H$32,1)*$C$30*$C$13)*($C$14*$C$12),"")</f>
        <v>1.7354788885431331E-4</v>
      </c>
      <c r="J920" s="42">
        <f ca="1">IFERROR(IF(Data!$C$6="Real",B920,I920+J919+($C$14*$C$12)*(NORMINV(RAND(),$C$15,CHOOSE($G$13,$C$13,F920,G920)))),"")</f>
        <v>1.3452623546432934</v>
      </c>
      <c r="K920" s="88">
        <f>IF(ISNUMBER(A920), IF($G$16="fixed",$G$17,MIN(H920*Data!$C$7*$C$16*0.5,$C$17*Data!$C$7))*$C$12,"")</f>
        <v>8.0000000000000007E-5</v>
      </c>
      <c r="L920" s="42">
        <f t="shared" ca="1" si="434"/>
        <v>1.3452623546432934</v>
      </c>
      <c r="M920" s="44">
        <f t="shared" ca="1" si="435"/>
        <v>1.3453023546432934</v>
      </c>
      <c r="N920" s="44">
        <f t="shared" ca="1" si="436"/>
        <v>1.3452223546432933</v>
      </c>
      <c r="O920" s="108">
        <f t="shared" ca="1" si="411"/>
        <v>2.1968597442495543</v>
      </c>
      <c r="P920" s="102">
        <f t="shared" ca="1" si="412"/>
        <v>10.171697742995182</v>
      </c>
      <c r="Q920" s="102">
        <f t="shared" ca="1" si="413"/>
        <v>0.30299632018312922</v>
      </c>
      <c r="R920" s="120">
        <f t="shared" ca="1" si="431"/>
        <v>1</v>
      </c>
      <c r="S920" s="54">
        <f t="shared" ca="1" si="432"/>
        <v>0</v>
      </c>
      <c r="T920" s="5" t="str">
        <f t="shared" ca="1" si="414"/>
        <v/>
      </c>
      <c r="U920" s="152" t="str">
        <f t="shared" ca="1" si="415"/>
        <v/>
      </c>
      <c r="V920" s="152" t="str">
        <f t="shared" ca="1" si="416"/>
        <v/>
      </c>
      <c r="W920" s="153" t="str">
        <f t="shared" ca="1" si="417"/>
        <v/>
      </c>
      <c r="X920" s="153" t="str">
        <f t="shared" ca="1" si="418"/>
        <v/>
      </c>
      <c r="Y920" s="153" t="str">
        <f t="shared" ca="1" si="419"/>
        <v/>
      </c>
      <c r="Z920" s="153" t="str">
        <f t="shared" ca="1" si="420"/>
        <v/>
      </c>
      <c r="AA920" s="152" t="str">
        <f t="shared" ca="1" si="421"/>
        <v/>
      </c>
      <c r="AB920" s="152" t="str">
        <f t="shared" ca="1" si="422"/>
        <v/>
      </c>
      <c r="AC920" s="154" t="str">
        <f t="shared" ca="1" si="423"/>
        <v/>
      </c>
      <c r="AD920" s="154" t="str">
        <f t="shared" ca="1" si="424"/>
        <v/>
      </c>
      <c r="AE920" s="3">
        <f t="shared" ca="1" si="425"/>
        <v>0</v>
      </c>
      <c r="AF920" s="3">
        <f t="shared" ca="1" si="426"/>
        <v>0</v>
      </c>
      <c r="AG920" s="3" t="str">
        <f t="shared" ca="1" si="433"/>
        <v/>
      </c>
      <c r="AH920" s="4" t="str">
        <f t="shared" ca="1" si="427"/>
        <v/>
      </c>
      <c r="AI920" s="75">
        <f t="shared" ca="1" si="428"/>
        <v>-81.180141999199762</v>
      </c>
      <c r="AJ920" s="75">
        <f t="shared" ca="1" si="429"/>
        <v>-81.180141999199762</v>
      </c>
    </row>
    <row r="921" spans="1:36" ht="14.25">
      <c r="A921" s="41">
        <f t="shared" si="430"/>
        <v>855</v>
      </c>
      <c r="B921" s="150">
        <f>IF(ISNUMBER(A921),INDEX('MetaTrader Import'!$H$13:$J$5893,TRUNC(((A921-$A$39+1)-1)/3)+1,MOD((A921-$A$39+1)-1,3)+1),"")</f>
        <v>0</v>
      </c>
      <c r="C921" s="43">
        <f t="shared" ca="1" si="407"/>
        <v>18.421207645897255</v>
      </c>
      <c r="D921" s="43">
        <f t="shared" ca="1" si="408"/>
        <v>-0.26809548048752596</v>
      </c>
      <c r="E921" s="43">
        <f t="shared" ca="1" si="409"/>
        <v>18.15311216540973</v>
      </c>
      <c r="F921" s="43">
        <f t="shared" ca="1" si="410"/>
        <v>1.815311216540973</v>
      </c>
      <c r="G921" s="43">
        <f>IF(A921&lt;&gt;"",IF(A921&lt;Data!$G$11*0.25,$C$13/$G$32,IF(A921&gt;Data!$G$11*0.25,$C$13,$C$13*10)),"")</f>
        <v>2</v>
      </c>
      <c r="H921" s="43">
        <f>IF(A921&lt;&gt;"",IF(Data!$G$9="constant",$C$13,IF(Data!$G$9="squeeze",G921,F921)),"")</f>
        <v>2</v>
      </c>
      <c r="I921" s="38">
        <f ca="1">IF(ISNUMBER(A921),NORMINV(RAND(),0,IF(AND(Data!$G$9="squeeze",A921&lt;Data!$G$11*0.25),$H$32,1)*$C$30*$C$13)*($C$14*$C$12),"")</f>
        <v>3.8069450506511527E-4</v>
      </c>
      <c r="J921" s="42">
        <f ca="1">IFERROR(IF(Data!$C$6="Real",B921,I921+J920+($C$14*$C$12)*(NORMINV(RAND(),$C$15,CHOOSE($G$13,$C$13,F921,G921)))),"")</f>
        <v>1.3451954559841242</v>
      </c>
      <c r="K921" s="88">
        <f>IF(ISNUMBER(A921), IF($G$16="fixed",$G$17,MIN(H921*Data!$C$7*$C$16*0.5,$C$17*Data!$C$7))*$C$12,"")</f>
        <v>8.0000000000000007E-5</v>
      </c>
      <c r="L921" s="42">
        <f t="shared" ca="1" si="434"/>
        <v>1.3451954559841242</v>
      </c>
      <c r="M921" s="44">
        <f t="shared" ca="1" si="435"/>
        <v>1.3452354559841242</v>
      </c>
      <c r="N921" s="44">
        <f t="shared" ca="1" si="436"/>
        <v>1.3451554559841241</v>
      </c>
      <c r="O921" s="108">
        <f t="shared" ca="1" si="411"/>
        <v>2.1810686123911855</v>
      </c>
      <c r="P921" s="102">
        <f t="shared" ca="1" si="412"/>
        <v>10.106752883520054</v>
      </c>
      <c r="Q921" s="102">
        <f t="shared" ca="1" si="413"/>
        <v>0.26076227423252391</v>
      </c>
      <c r="R921" s="120">
        <f t="shared" ca="1" si="431"/>
        <v>1</v>
      </c>
      <c r="S921" s="54">
        <f t="shared" ca="1" si="432"/>
        <v>0</v>
      </c>
      <c r="T921" s="5" t="str">
        <f t="shared" ca="1" si="414"/>
        <v/>
      </c>
      <c r="U921" s="152" t="str">
        <f t="shared" ca="1" si="415"/>
        <v/>
      </c>
      <c r="V921" s="152" t="str">
        <f t="shared" ca="1" si="416"/>
        <v/>
      </c>
      <c r="W921" s="153" t="str">
        <f t="shared" ca="1" si="417"/>
        <v/>
      </c>
      <c r="X921" s="153" t="str">
        <f t="shared" ca="1" si="418"/>
        <v/>
      </c>
      <c r="Y921" s="153" t="str">
        <f t="shared" ca="1" si="419"/>
        <v/>
      </c>
      <c r="Z921" s="153" t="str">
        <f t="shared" ca="1" si="420"/>
        <v/>
      </c>
      <c r="AA921" s="152" t="str">
        <f t="shared" ca="1" si="421"/>
        <v/>
      </c>
      <c r="AB921" s="152" t="str">
        <f t="shared" ca="1" si="422"/>
        <v/>
      </c>
      <c r="AC921" s="154" t="str">
        <f t="shared" ca="1" si="423"/>
        <v/>
      </c>
      <c r="AD921" s="154" t="str">
        <f t="shared" ca="1" si="424"/>
        <v/>
      </c>
      <c r="AE921" s="3">
        <f t="shared" ca="1" si="425"/>
        <v>0</v>
      </c>
      <c r="AF921" s="3">
        <f t="shared" ca="1" si="426"/>
        <v>0</v>
      </c>
      <c r="AG921" s="3" t="str">
        <f t="shared" ca="1" si="433"/>
        <v/>
      </c>
      <c r="AH921" s="4" t="str">
        <f t="shared" ca="1" si="427"/>
        <v/>
      </c>
      <c r="AI921" s="75">
        <f t="shared" ca="1" si="428"/>
        <v>-81.180141999199762</v>
      </c>
      <c r="AJ921" s="75">
        <f t="shared" ca="1" si="429"/>
        <v>-81.180141999199762</v>
      </c>
    </row>
    <row r="922" spans="1:36" ht="14.25">
      <c r="A922" s="41">
        <f t="shared" si="430"/>
        <v>856</v>
      </c>
      <c r="B922" s="150">
        <f ca="1">IF(ISNUMBER(A922),INDEX('MetaTrader Import'!$H$13:$J$5893,TRUNC(((A922-$A$39+1)-1)/3)+1,MOD((A922-$A$39+1)-1,3)+1),"")</f>
        <v>0</v>
      </c>
      <c r="C922" s="43">
        <f t="shared" ca="1" si="407"/>
        <v>18.15311216540973</v>
      </c>
      <c r="D922" s="43">
        <f t="shared" ca="1" si="408"/>
        <v>1.2594507199221163</v>
      </c>
      <c r="E922" s="43">
        <f t="shared" ca="1" si="409"/>
        <v>19.412562885331848</v>
      </c>
      <c r="F922" s="43">
        <f t="shared" ca="1" si="410"/>
        <v>1.9412562885331848</v>
      </c>
      <c r="G922" s="43">
        <f>IF(A922&lt;&gt;"",IF(A922&lt;Data!$G$11*0.25,$C$13/$G$32,IF(A922&gt;Data!$G$11*0.25,$C$13,$C$13*10)),"")</f>
        <v>2</v>
      </c>
      <c r="H922" s="43">
        <f>IF(A922&lt;&gt;"",IF(Data!$G$9="constant",$C$13,IF(Data!$G$9="squeeze",G922,F922)),"")</f>
        <v>2</v>
      </c>
      <c r="I922" s="38">
        <f ca="1">IF(ISNUMBER(A922),NORMINV(RAND(),0,IF(AND(Data!$G$9="squeeze",A922&lt;Data!$G$11*0.25),$H$32,1)*$C$30*$C$13)*($C$14*$C$12),"")</f>
        <v>-7.0267027502779117E-5</v>
      </c>
      <c r="J922" s="42">
        <f ca="1">IFERROR(IF(Data!$C$6="Real",B922,I922+J921+($C$14*$C$12)*(NORMINV(RAND(),$C$15,CHOOSE($G$13,$C$13,F922,G922)))),"")</f>
        <v>1.3450042259866173</v>
      </c>
      <c r="K922" s="88">
        <f>IF(ISNUMBER(A922), IF($G$16="fixed",$G$17,MIN(H922*Data!$C$7*$C$16*0.5,$C$17*Data!$C$7))*$C$12,"")</f>
        <v>8.0000000000000007E-5</v>
      </c>
      <c r="L922" s="42">
        <f t="shared" ca="1" si="434"/>
        <v>1.3450042259866173</v>
      </c>
      <c r="M922" s="44">
        <f t="shared" ca="1" si="435"/>
        <v>1.3450442259866173</v>
      </c>
      <c r="N922" s="44">
        <f t="shared" ca="1" si="436"/>
        <v>1.3449642259866172</v>
      </c>
      <c r="O922" s="108">
        <f t="shared" ca="1" si="411"/>
        <v>2.196096587478348</v>
      </c>
      <c r="P922" s="102">
        <f t="shared" ca="1" si="412"/>
        <v>10.151660146855745</v>
      </c>
      <c r="Q922" s="102">
        <f t="shared" ca="1" si="413"/>
        <v>0.21074736153464504</v>
      </c>
      <c r="R922" s="120">
        <f t="shared" ca="1" si="431"/>
        <v>1</v>
      </c>
      <c r="S922" s="54">
        <f t="shared" ca="1" si="432"/>
        <v>0</v>
      </c>
      <c r="T922" s="5" t="str">
        <f t="shared" ca="1" si="414"/>
        <v/>
      </c>
      <c r="U922" s="152" t="str">
        <f t="shared" ca="1" si="415"/>
        <v/>
      </c>
      <c r="V922" s="152" t="str">
        <f t="shared" ca="1" si="416"/>
        <v/>
      </c>
      <c r="W922" s="153" t="str">
        <f t="shared" ca="1" si="417"/>
        <v/>
      </c>
      <c r="X922" s="153" t="str">
        <f t="shared" ca="1" si="418"/>
        <v/>
      </c>
      <c r="Y922" s="153" t="str">
        <f t="shared" ca="1" si="419"/>
        <v/>
      </c>
      <c r="Z922" s="153" t="str">
        <f t="shared" ca="1" si="420"/>
        <v/>
      </c>
      <c r="AA922" s="152" t="str">
        <f t="shared" ca="1" si="421"/>
        <v/>
      </c>
      <c r="AB922" s="152" t="str">
        <f t="shared" ca="1" si="422"/>
        <v/>
      </c>
      <c r="AC922" s="154" t="str">
        <f t="shared" ca="1" si="423"/>
        <v/>
      </c>
      <c r="AD922" s="154" t="str">
        <f t="shared" ca="1" si="424"/>
        <v/>
      </c>
      <c r="AE922" s="3">
        <f t="shared" ca="1" si="425"/>
        <v>0</v>
      </c>
      <c r="AF922" s="3">
        <f t="shared" ca="1" si="426"/>
        <v>0</v>
      </c>
      <c r="AG922" s="3" t="str">
        <f t="shared" ca="1" si="433"/>
        <v/>
      </c>
      <c r="AH922" s="4" t="str">
        <f t="shared" ca="1" si="427"/>
        <v/>
      </c>
      <c r="AI922" s="75">
        <f t="shared" ca="1" si="428"/>
        <v>-81.180141999199762</v>
      </c>
      <c r="AJ922" s="75">
        <f t="shared" ca="1" si="429"/>
        <v>-81.180141999199762</v>
      </c>
    </row>
    <row r="923" spans="1:36" ht="14.25">
      <c r="A923" s="41">
        <f t="shared" si="430"/>
        <v>857</v>
      </c>
      <c r="B923" s="150">
        <f ca="1">IF(ISNUMBER(A923),INDEX('MetaTrader Import'!$H$13:$J$5893,TRUNC(((A923-$A$39+1)-1)/3)+1,MOD((A923-$A$39+1)-1,3)+1),"")</f>
        <v>0</v>
      </c>
      <c r="C923" s="43">
        <f t="shared" ca="1" si="407"/>
        <v>19.412562885331848</v>
      </c>
      <c r="D923" s="43">
        <f t="shared" ca="1" si="408"/>
        <v>0.24448545694765023</v>
      </c>
      <c r="E923" s="43">
        <f t="shared" ca="1" si="409"/>
        <v>19.657048342279499</v>
      </c>
      <c r="F923" s="43">
        <f t="shared" ca="1" si="410"/>
        <v>1.9657048342279499</v>
      </c>
      <c r="G923" s="43">
        <f>IF(A923&lt;&gt;"",IF(A923&lt;Data!$G$11*0.25,$C$13/$G$32,IF(A923&gt;Data!$G$11*0.25,$C$13,$C$13*10)),"")</f>
        <v>2</v>
      </c>
      <c r="H923" s="43">
        <f>IF(A923&lt;&gt;"",IF(Data!$G$9="constant",$C$13,IF(Data!$G$9="squeeze",G923,F923)),"")</f>
        <v>2</v>
      </c>
      <c r="I923" s="38">
        <f ca="1">IF(ISNUMBER(A923),NORMINV(RAND(),0,IF(AND(Data!$G$9="squeeze",A923&lt;Data!$G$11*0.25),$H$32,1)*$C$30*$C$13)*($C$14*$C$12),"")</f>
        <v>1.1239902821801556E-5</v>
      </c>
      <c r="J923" s="42">
        <f ca="1">IFERROR(IF(Data!$C$6="Real",B923,I923+J922+($C$14*$C$12)*(NORMINV(RAND(),$C$15,CHOOSE($G$13,$C$13,F923,G923)))),"")</f>
        <v>1.3444643416510547</v>
      </c>
      <c r="K923" s="88">
        <f>IF(ISNUMBER(A923), IF($G$16="fixed",$G$17,MIN(H923*Data!$C$7*$C$16*0.5,$C$17*Data!$C$7))*$C$12,"")</f>
        <v>8.0000000000000007E-5</v>
      </c>
      <c r="L923" s="42">
        <f t="shared" ca="1" si="434"/>
        <v>1.3444643416510547</v>
      </c>
      <c r="M923" s="44">
        <f t="shared" ca="1" si="435"/>
        <v>1.3445043416510547</v>
      </c>
      <c r="N923" s="44">
        <f t="shared" ca="1" si="436"/>
        <v>1.3444243416510546</v>
      </c>
      <c r="O923" s="108">
        <f t="shared" ca="1" si="411"/>
        <v>1.9054895627143098</v>
      </c>
      <c r="P923" s="102">
        <f t="shared" ca="1" si="412"/>
        <v>9.3390382453420617</v>
      </c>
      <c r="Q923" s="102">
        <f t="shared" ca="1" si="413"/>
        <v>0.13418624020399156</v>
      </c>
      <c r="R923" s="120">
        <f t="shared" ca="1" si="431"/>
        <v>1</v>
      </c>
      <c r="S923" s="54">
        <f t="shared" ca="1" si="432"/>
        <v>0</v>
      </c>
      <c r="T923" s="5" t="str">
        <f t="shared" ca="1" si="414"/>
        <v/>
      </c>
      <c r="U923" s="152" t="str">
        <f t="shared" ca="1" si="415"/>
        <v/>
      </c>
      <c r="V923" s="152" t="str">
        <f t="shared" ca="1" si="416"/>
        <v/>
      </c>
      <c r="W923" s="153" t="str">
        <f t="shared" ca="1" si="417"/>
        <v/>
      </c>
      <c r="X923" s="153" t="str">
        <f t="shared" ca="1" si="418"/>
        <v/>
      </c>
      <c r="Y923" s="153" t="str">
        <f t="shared" ca="1" si="419"/>
        <v/>
      </c>
      <c r="Z923" s="153" t="str">
        <f t="shared" ca="1" si="420"/>
        <v/>
      </c>
      <c r="AA923" s="152" t="str">
        <f t="shared" ca="1" si="421"/>
        <v/>
      </c>
      <c r="AB923" s="152" t="str">
        <f t="shared" ca="1" si="422"/>
        <v/>
      </c>
      <c r="AC923" s="154" t="str">
        <f t="shared" ca="1" si="423"/>
        <v/>
      </c>
      <c r="AD923" s="154" t="str">
        <f t="shared" ca="1" si="424"/>
        <v/>
      </c>
      <c r="AE923" s="3">
        <f t="shared" ca="1" si="425"/>
        <v>0</v>
      </c>
      <c r="AF923" s="3">
        <f t="shared" ca="1" si="426"/>
        <v>0</v>
      </c>
      <c r="AG923" s="3" t="str">
        <f t="shared" ca="1" si="433"/>
        <v/>
      </c>
      <c r="AH923" s="4" t="str">
        <f t="shared" ca="1" si="427"/>
        <v/>
      </c>
      <c r="AI923" s="75">
        <f t="shared" ca="1" si="428"/>
        <v>-81.180141999199762</v>
      </c>
      <c r="AJ923" s="75">
        <f t="shared" ca="1" si="429"/>
        <v>-81.180141999199762</v>
      </c>
    </row>
    <row r="924" spans="1:36" ht="14.25">
      <c r="A924" s="41">
        <f t="shared" si="430"/>
        <v>858</v>
      </c>
      <c r="B924" s="150">
        <f>IF(ISNUMBER(A924),INDEX('MetaTrader Import'!$H$13:$J$5893,TRUNC(((A924-$A$39+1)-1)/3)+1,MOD((A924-$A$39+1)-1,3)+1),"")</f>
        <v>0</v>
      </c>
      <c r="C924" s="43">
        <f t="shared" ca="1" si="407"/>
        <v>19.657048342279499</v>
      </c>
      <c r="D924" s="43">
        <f t="shared" ca="1" si="408"/>
        <v>-2.3417363651354148</v>
      </c>
      <c r="E924" s="43">
        <f t="shared" ca="1" si="409"/>
        <v>17.315311977144084</v>
      </c>
      <c r="F924" s="43">
        <f t="shared" ca="1" si="410"/>
        <v>1.7315311977144083</v>
      </c>
      <c r="G924" s="43">
        <f>IF(A924&lt;&gt;"",IF(A924&lt;Data!$G$11*0.25,$C$13/$G$32,IF(A924&gt;Data!$G$11*0.25,$C$13,$C$13*10)),"")</f>
        <v>2</v>
      </c>
      <c r="H924" s="43">
        <f>IF(A924&lt;&gt;"",IF(Data!$G$9="constant",$C$13,IF(Data!$G$9="squeeze",G924,F924)),"")</f>
        <v>2</v>
      </c>
      <c r="I924" s="38">
        <f ca="1">IF(ISNUMBER(A924),NORMINV(RAND(),0,IF(AND(Data!$G$9="squeeze",A924&lt;Data!$G$11*0.25),$H$32,1)*$C$30*$C$13)*($C$14*$C$12),"")</f>
        <v>-1.0174468753872638E-5</v>
      </c>
      <c r="J924" s="42">
        <f ca="1">IFERROR(IF(Data!$C$6="Real",B924,I924+J923+($C$14*$C$12)*(NORMINV(RAND(),$C$15,CHOOSE($G$13,$C$13,F924,G924)))),"")</f>
        <v>1.3451316832577491</v>
      </c>
      <c r="K924" s="88">
        <f>IF(ISNUMBER(A924), IF($G$16="fixed",$G$17,MIN(H924*Data!$C$7*$C$16*0.5,$C$17*Data!$C$7))*$C$12,"")</f>
        <v>8.0000000000000007E-5</v>
      </c>
      <c r="L924" s="42">
        <f t="shared" ca="1" si="434"/>
        <v>1.3451316832577491</v>
      </c>
      <c r="M924" s="44">
        <f t="shared" ca="1" si="435"/>
        <v>1.3451716832577492</v>
      </c>
      <c r="N924" s="44">
        <f t="shared" ca="1" si="436"/>
        <v>1.3450916832577491</v>
      </c>
      <c r="O924" s="108">
        <f t="shared" ca="1" si="411"/>
        <v>1.7947793987961154</v>
      </c>
      <c r="P924" s="102">
        <f t="shared" ca="1" si="412"/>
        <v>8.9500152315228139</v>
      </c>
      <c r="Q924" s="102">
        <f t="shared" ca="1" si="413"/>
        <v>4.9523601802339064E-2</v>
      </c>
      <c r="R924" s="120">
        <f t="shared" ca="1" si="431"/>
        <v>1</v>
      </c>
      <c r="S924" s="54">
        <f t="shared" ca="1" si="432"/>
        <v>0</v>
      </c>
      <c r="T924" s="5" t="str">
        <f t="shared" ca="1" si="414"/>
        <v/>
      </c>
      <c r="U924" s="152" t="str">
        <f t="shared" ca="1" si="415"/>
        <v/>
      </c>
      <c r="V924" s="152" t="str">
        <f t="shared" ca="1" si="416"/>
        <v/>
      </c>
      <c r="W924" s="153" t="str">
        <f t="shared" ca="1" si="417"/>
        <v/>
      </c>
      <c r="X924" s="153" t="str">
        <f t="shared" ca="1" si="418"/>
        <v/>
      </c>
      <c r="Y924" s="153" t="str">
        <f t="shared" ca="1" si="419"/>
        <v/>
      </c>
      <c r="Z924" s="153" t="str">
        <f t="shared" ca="1" si="420"/>
        <v/>
      </c>
      <c r="AA924" s="152" t="str">
        <f t="shared" ca="1" si="421"/>
        <v/>
      </c>
      <c r="AB924" s="152" t="str">
        <f t="shared" ca="1" si="422"/>
        <v/>
      </c>
      <c r="AC924" s="154" t="str">
        <f t="shared" ca="1" si="423"/>
        <v/>
      </c>
      <c r="AD924" s="154" t="str">
        <f t="shared" ca="1" si="424"/>
        <v/>
      </c>
      <c r="AE924" s="3">
        <f t="shared" ca="1" si="425"/>
        <v>0</v>
      </c>
      <c r="AF924" s="3">
        <f t="shared" ca="1" si="426"/>
        <v>0</v>
      </c>
      <c r="AG924" s="3" t="str">
        <f t="shared" ca="1" si="433"/>
        <v/>
      </c>
      <c r="AH924" s="4" t="str">
        <f t="shared" ca="1" si="427"/>
        <v/>
      </c>
      <c r="AI924" s="75">
        <f t="shared" ca="1" si="428"/>
        <v>-81.180141999199762</v>
      </c>
      <c r="AJ924" s="75">
        <f t="shared" ca="1" si="429"/>
        <v>-81.180141999199762</v>
      </c>
    </row>
    <row r="925" spans="1:36" ht="14.25">
      <c r="A925" s="41">
        <f t="shared" si="430"/>
        <v>859</v>
      </c>
      <c r="B925" s="150">
        <f ca="1">IF(ISNUMBER(A925),INDEX('MetaTrader Import'!$H$13:$J$5893,TRUNC(((A925-$A$39+1)-1)/3)+1,MOD((A925-$A$39+1)-1,3)+1),"")</f>
        <v>0</v>
      </c>
      <c r="C925" s="43">
        <f t="shared" ca="1" si="407"/>
        <v>17.315311977144084</v>
      </c>
      <c r="D925" s="43">
        <f t="shared" ca="1" si="408"/>
        <v>1.1297322417986888</v>
      </c>
      <c r="E925" s="43">
        <f t="shared" ca="1" si="409"/>
        <v>18.445044218942773</v>
      </c>
      <c r="F925" s="43">
        <f t="shared" ca="1" si="410"/>
        <v>1.8445044218942772</v>
      </c>
      <c r="G925" s="43">
        <f>IF(A925&lt;&gt;"",IF(A925&lt;Data!$G$11*0.25,$C$13/$G$32,IF(A925&gt;Data!$G$11*0.25,$C$13,$C$13*10)),"")</f>
        <v>2</v>
      </c>
      <c r="H925" s="43">
        <f>IF(A925&lt;&gt;"",IF(Data!$G$9="constant",$C$13,IF(Data!$G$9="squeeze",G925,F925)),"")</f>
        <v>2</v>
      </c>
      <c r="I925" s="38">
        <f ca="1">IF(ISNUMBER(A925),NORMINV(RAND(),0,IF(AND(Data!$G$9="squeeze",A925&lt;Data!$G$11*0.25),$H$32,1)*$C$30*$C$13)*($C$14*$C$12),"")</f>
        <v>4.3585035387032285E-4</v>
      </c>
      <c r="J925" s="42">
        <f ca="1">IFERROR(IF(Data!$C$6="Real",B925,I925+J924+($C$14*$C$12)*(NORMINV(RAND(),$C$15,CHOOSE($G$13,$C$13,F925,G925)))),"")</f>
        <v>1.3455548404646192</v>
      </c>
      <c r="K925" s="88">
        <f>IF(ISNUMBER(A925), IF($G$16="fixed",$G$17,MIN(H925*Data!$C$7*$C$16*0.5,$C$17*Data!$C$7))*$C$12,"")</f>
        <v>8.0000000000000007E-5</v>
      </c>
      <c r="L925" s="42">
        <f t="shared" ca="1" si="434"/>
        <v>1.3455548404646192</v>
      </c>
      <c r="M925" s="44">
        <f t="shared" ca="1" si="435"/>
        <v>1.3455948404646192</v>
      </c>
      <c r="N925" s="44">
        <f t="shared" ca="1" si="436"/>
        <v>1.3455148404646191</v>
      </c>
      <c r="O925" s="108">
        <f t="shared" ca="1" si="411"/>
        <v>1.6791996186163054</v>
      </c>
      <c r="P925" s="102">
        <f t="shared" ca="1" si="412"/>
        <v>8.4324068750548964</v>
      </c>
      <c r="Q925" s="102">
        <f t="shared" ca="1" si="413"/>
        <v>-4.6735550937151017E-2</v>
      </c>
      <c r="R925" s="120">
        <f t="shared" ca="1" si="431"/>
        <v>1</v>
      </c>
      <c r="S925" s="54">
        <f t="shared" ca="1" si="432"/>
        <v>0</v>
      </c>
      <c r="T925" s="5" t="str">
        <f t="shared" ca="1" si="414"/>
        <v/>
      </c>
      <c r="U925" s="152" t="str">
        <f t="shared" ca="1" si="415"/>
        <v/>
      </c>
      <c r="V925" s="152" t="str">
        <f t="shared" ca="1" si="416"/>
        <v/>
      </c>
      <c r="W925" s="153" t="str">
        <f t="shared" ca="1" si="417"/>
        <v/>
      </c>
      <c r="X925" s="153" t="str">
        <f t="shared" ca="1" si="418"/>
        <v/>
      </c>
      <c r="Y925" s="153" t="str">
        <f t="shared" ca="1" si="419"/>
        <v/>
      </c>
      <c r="Z925" s="153" t="str">
        <f t="shared" ca="1" si="420"/>
        <v/>
      </c>
      <c r="AA925" s="152" t="str">
        <f t="shared" ca="1" si="421"/>
        <v/>
      </c>
      <c r="AB925" s="152" t="str">
        <f t="shared" ca="1" si="422"/>
        <v/>
      </c>
      <c r="AC925" s="154" t="str">
        <f t="shared" ca="1" si="423"/>
        <v/>
      </c>
      <c r="AD925" s="154" t="str">
        <f t="shared" ca="1" si="424"/>
        <v/>
      </c>
      <c r="AE925" s="3">
        <f t="shared" ca="1" si="425"/>
        <v>0</v>
      </c>
      <c r="AF925" s="3">
        <f t="shared" ca="1" si="426"/>
        <v>0</v>
      </c>
      <c r="AG925" s="3" t="str">
        <f t="shared" ca="1" si="433"/>
        <v/>
      </c>
      <c r="AH925" s="4" t="str">
        <f t="shared" ca="1" si="427"/>
        <v/>
      </c>
      <c r="AI925" s="75">
        <f t="shared" ca="1" si="428"/>
        <v>-81.180141999199762</v>
      </c>
      <c r="AJ925" s="75">
        <f t="shared" ca="1" si="429"/>
        <v>-81.180141999199762</v>
      </c>
    </row>
    <row r="926" spans="1:36" ht="14.25">
      <c r="A926" s="41">
        <f t="shared" si="430"/>
        <v>860</v>
      </c>
      <c r="B926" s="150">
        <f ca="1">IF(ISNUMBER(A926),INDEX('MetaTrader Import'!$H$13:$J$5893,TRUNC(((A926-$A$39+1)-1)/3)+1,MOD((A926-$A$39+1)-1,3)+1),"")</f>
        <v>0</v>
      </c>
      <c r="C926" s="43">
        <f t="shared" ca="1" si="407"/>
        <v>18.445044218942773</v>
      </c>
      <c r="D926" s="43">
        <f t="shared" ca="1" si="408"/>
        <v>1.0213503956449812</v>
      </c>
      <c r="E926" s="43">
        <f t="shared" ca="1" si="409"/>
        <v>19.466394614587752</v>
      </c>
      <c r="F926" s="43">
        <f t="shared" ca="1" si="410"/>
        <v>1.9466394614587752</v>
      </c>
      <c r="G926" s="43">
        <f>IF(A926&lt;&gt;"",IF(A926&lt;Data!$G$11*0.25,$C$13/$G$32,IF(A926&gt;Data!$G$11*0.25,$C$13,$C$13*10)),"")</f>
        <v>2</v>
      </c>
      <c r="H926" s="43">
        <f>IF(A926&lt;&gt;"",IF(Data!$G$9="constant",$C$13,IF(Data!$G$9="squeeze",G926,F926)),"")</f>
        <v>2</v>
      </c>
      <c r="I926" s="38">
        <f ca="1">IF(ISNUMBER(A926),NORMINV(RAND(),0,IF(AND(Data!$G$9="squeeze",A926&lt;Data!$G$11*0.25),$H$32,1)*$C$30*$C$13)*($C$14*$C$12),"")</f>
        <v>4.0362405228336427E-4</v>
      </c>
      <c r="J926" s="42">
        <f ca="1">IFERROR(IF(Data!$C$6="Real",B926,I926+J925+($C$14*$C$12)*(NORMINV(RAND(),$C$15,CHOOSE($G$13,$C$13,F926,G926)))),"")</f>
        <v>1.3457998073516679</v>
      </c>
      <c r="K926" s="88">
        <f>IF(ISNUMBER(A926), IF($G$16="fixed",$G$17,MIN(H926*Data!$C$7*$C$16*0.5,$C$17*Data!$C$7))*$C$12,"")</f>
        <v>8.0000000000000007E-5</v>
      </c>
      <c r="L926" s="42">
        <f t="shared" ca="1" si="434"/>
        <v>1.3457998073516679</v>
      </c>
      <c r="M926" s="44">
        <f t="shared" ca="1" si="435"/>
        <v>1.345839807351668</v>
      </c>
      <c r="N926" s="44">
        <f t="shared" ca="1" si="436"/>
        <v>1.3457598073516679</v>
      </c>
      <c r="O926" s="108">
        <f t="shared" ca="1" si="411"/>
        <v>1.6209979612706473</v>
      </c>
      <c r="P926" s="102">
        <f t="shared" ca="1" si="412"/>
        <v>8.1694515339275178</v>
      </c>
      <c r="Q926" s="102">
        <f t="shared" ca="1" si="413"/>
        <v>-0.14083739437409296</v>
      </c>
      <c r="R926" s="120">
        <f t="shared" ca="1" si="431"/>
        <v>1</v>
      </c>
      <c r="S926" s="54">
        <f t="shared" ca="1" si="432"/>
        <v>0</v>
      </c>
      <c r="T926" s="5" t="str">
        <f t="shared" ca="1" si="414"/>
        <v/>
      </c>
      <c r="U926" s="152" t="str">
        <f t="shared" ca="1" si="415"/>
        <v/>
      </c>
      <c r="V926" s="152" t="str">
        <f t="shared" ca="1" si="416"/>
        <v/>
      </c>
      <c r="W926" s="153" t="str">
        <f t="shared" ca="1" si="417"/>
        <v/>
      </c>
      <c r="X926" s="153" t="str">
        <f t="shared" ca="1" si="418"/>
        <v/>
      </c>
      <c r="Y926" s="153" t="str">
        <f t="shared" ca="1" si="419"/>
        <v/>
      </c>
      <c r="Z926" s="153" t="str">
        <f t="shared" ca="1" si="420"/>
        <v/>
      </c>
      <c r="AA926" s="152" t="str">
        <f t="shared" ca="1" si="421"/>
        <v/>
      </c>
      <c r="AB926" s="152" t="str">
        <f t="shared" ca="1" si="422"/>
        <v/>
      </c>
      <c r="AC926" s="154" t="str">
        <f t="shared" ca="1" si="423"/>
        <v/>
      </c>
      <c r="AD926" s="154" t="str">
        <f t="shared" ca="1" si="424"/>
        <v/>
      </c>
      <c r="AE926" s="3">
        <f t="shared" ca="1" si="425"/>
        <v>0</v>
      </c>
      <c r="AF926" s="3">
        <f t="shared" ca="1" si="426"/>
        <v>0</v>
      </c>
      <c r="AG926" s="3" t="str">
        <f t="shared" ca="1" si="433"/>
        <v/>
      </c>
      <c r="AH926" s="4" t="str">
        <f t="shared" ca="1" si="427"/>
        <v/>
      </c>
      <c r="AI926" s="75">
        <f t="shared" ca="1" si="428"/>
        <v>-81.180141999199762</v>
      </c>
      <c r="AJ926" s="75">
        <f t="shared" ca="1" si="429"/>
        <v>-81.180141999199762</v>
      </c>
    </row>
    <row r="927" spans="1:36" ht="14.25">
      <c r="A927" s="41">
        <f t="shared" si="430"/>
        <v>861</v>
      </c>
      <c r="B927" s="150">
        <f>IF(ISNUMBER(A927),INDEX('MetaTrader Import'!$H$13:$J$5893,TRUNC(((A927-$A$39+1)-1)/3)+1,MOD((A927-$A$39+1)-1,3)+1),"")</f>
        <v>0</v>
      </c>
      <c r="C927" s="43">
        <f t="shared" ca="1" si="407"/>
        <v>19.466394614587752</v>
      </c>
      <c r="D927" s="43">
        <f t="shared" ca="1" si="408"/>
        <v>-1.2417210670383652</v>
      </c>
      <c r="E927" s="43">
        <f t="shared" ca="1" si="409"/>
        <v>18.224673547549386</v>
      </c>
      <c r="F927" s="43">
        <f t="shared" ca="1" si="410"/>
        <v>1.8224673547549386</v>
      </c>
      <c r="G927" s="43">
        <f>IF(A927&lt;&gt;"",IF(A927&lt;Data!$G$11*0.25,$C$13/$G$32,IF(A927&gt;Data!$G$11*0.25,$C$13,$C$13*10)),"")</f>
        <v>2</v>
      </c>
      <c r="H927" s="43">
        <f>IF(A927&lt;&gt;"",IF(Data!$G$9="constant",$C$13,IF(Data!$G$9="squeeze",G927,F927)),"")</f>
        <v>2</v>
      </c>
      <c r="I927" s="38">
        <f ca="1">IF(ISNUMBER(A927),NORMINV(RAND(),0,IF(AND(Data!$G$9="squeeze",A927&lt;Data!$G$11*0.25),$H$32,1)*$C$30*$C$13)*($C$14*$C$12),"")</f>
        <v>-1.4276081097369371E-4</v>
      </c>
      <c r="J927" s="42">
        <f ca="1">IFERROR(IF(Data!$C$6="Real",B927,I927+J926+($C$14*$C$12)*(NORMINV(RAND(),$C$15,CHOOSE($G$13,$C$13,F927,G927)))),"")</f>
        <v>1.3458397816516177</v>
      </c>
      <c r="K927" s="88">
        <f>IF(ISNUMBER(A927), IF($G$16="fixed",$G$17,MIN(H927*Data!$C$7*$C$16*0.5,$C$17*Data!$C$7))*$C$12,"")</f>
        <v>8.0000000000000007E-5</v>
      </c>
      <c r="L927" s="42">
        <f t="shared" ca="1" si="434"/>
        <v>1.3458397816516177</v>
      </c>
      <c r="M927" s="44">
        <f t="shared" ca="1" si="435"/>
        <v>1.3458797816516177</v>
      </c>
      <c r="N927" s="44">
        <f t="shared" ca="1" si="436"/>
        <v>1.3457997816516176</v>
      </c>
      <c r="O927" s="108">
        <f t="shared" ca="1" si="411"/>
        <v>1.4776567557479661</v>
      </c>
      <c r="P927" s="102">
        <f t="shared" ca="1" si="412"/>
        <v>7.4770797361069556</v>
      </c>
      <c r="Q927" s="102">
        <f t="shared" ca="1" si="413"/>
        <v>-0.24207033965124652</v>
      </c>
      <c r="R927" s="120">
        <f t="shared" ca="1" si="431"/>
        <v>1</v>
      </c>
      <c r="S927" s="54">
        <f t="shared" ca="1" si="432"/>
        <v>0</v>
      </c>
      <c r="T927" s="5" t="str">
        <f t="shared" ca="1" si="414"/>
        <v/>
      </c>
      <c r="U927" s="152" t="str">
        <f t="shared" ca="1" si="415"/>
        <v/>
      </c>
      <c r="V927" s="152" t="str">
        <f t="shared" ca="1" si="416"/>
        <v/>
      </c>
      <c r="W927" s="153" t="str">
        <f t="shared" ca="1" si="417"/>
        <v/>
      </c>
      <c r="X927" s="153" t="str">
        <f t="shared" ca="1" si="418"/>
        <v/>
      </c>
      <c r="Y927" s="153" t="str">
        <f t="shared" ca="1" si="419"/>
        <v/>
      </c>
      <c r="Z927" s="153" t="str">
        <f t="shared" ca="1" si="420"/>
        <v/>
      </c>
      <c r="AA927" s="152" t="str">
        <f t="shared" ca="1" si="421"/>
        <v/>
      </c>
      <c r="AB927" s="152" t="str">
        <f t="shared" ca="1" si="422"/>
        <v/>
      </c>
      <c r="AC927" s="154" t="str">
        <f t="shared" ca="1" si="423"/>
        <v/>
      </c>
      <c r="AD927" s="154" t="str">
        <f t="shared" ca="1" si="424"/>
        <v/>
      </c>
      <c r="AE927" s="3">
        <f t="shared" ca="1" si="425"/>
        <v>0</v>
      </c>
      <c r="AF927" s="3">
        <f t="shared" ca="1" si="426"/>
        <v>0</v>
      </c>
      <c r="AG927" s="3" t="str">
        <f t="shared" ca="1" si="433"/>
        <v/>
      </c>
      <c r="AH927" s="4" t="str">
        <f t="shared" ca="1" si="427"/>
        <v/>
      </c>
      <c r="AI927" s="75">
        <f t="shared" ca="1" si="428"/>
        <v>-81.180141999199762</v>
      </c>
      <c r="AJ927" s="75">
        <f t="shared" ca="1" si="429"/>
        <v>-81.180141999199762</v>
      </c>
    </row>
    <row r="928" spans="1:36" ht="14.25">
      <c r="A928" s="41">
        <f t="shared" si="430"/>
        <v>862</v>
      </c>
      <c r="B928" s="150">
        <f ca="1">IF(ISNUMBER(A928),INDEX('MetaTrader Import'!$H$13:$J$5893,TRUNC(((A928-$A$39+1)-1)/3)+1,MOD((A928-$A$39+1)-1,3)+1),"")</f>
        <v>0</v>
      </c>
      <c r="C928" s="43">
        <f t="shared" ca="1" si="407"/>
        <v>18.224673547549386</v>
      </c>
      <c r="D928" s="43">
        <f t="shared" ca="1" si="408"/>
        <v>-1.1286671108787036</v>
      </c>
      <c r="E928" s="43">
        <f t="shared" ca="1" si="409"/>
        <v>17.096006436670685</v>
      </c>
      <c r="F928" s="43">
        <f t="shared" ca="1" si="410"/>
        <v>1.7096006436670685</v>
      </c>
      <c r="G928" s="43">
        <f>IF(A928&lt;&gt;"",IF(A928&lt;Data!$G$11*0.25,$C$13/$G$32,IF(A928&gt;Data!$G$11*0.25,$C$13,$C$13*10)),"")</f>
        <v>2</v>
      </c>
      <c r="H928" s="43">
        <f>IF(A928&lt;&gt;"",IF(Data!$G$9="constant",$C$13,IF(Data!$G$9="squeeze",G928,F928)),"")</f>
        <v>2</v>
      </c>
      <c r="I928" s="38">
        <f ca="1">IF(ISNUMBER(A928),NORMINV(RAND(),0,IF(AND(Data!$G$9="squeeze",A928&lt;Data!$G$11*0.25),$H$32,1)*$C$30*$C$13)*($C$14*$C$12),"")</f>
        <v>3.487046063517297E-4</v>
      </c>
      <c r="J928" s="42">
        <f ca="1">IFERROR(IF(Data!$C$6="Real",B928,I928+J927+($C$14*$C$12)*(NORMINV(RAND(),$C$15,CHOOSE($G$13,$C$13,F928,G928)))),"")</f>
        <v>1.3463571640838261</v>
      </c>
      <c r="K928" s="88">
        <f>IF(ISNUMBER(A928), IF($G$16="fixed",$G$17,MIN(H928*Data!$C$7*$C$16*0.5,$C$17*Data!$C$7))*$C$12,"")</f>
        <v>8.0000000000000007E-5</v>
      </c>
      <c r="L928" s="42">
        <f t="shared" ca="1" si="434"/>
        <v>1.3463571640838261</v>
      </c>
      <c r="M928" s="44">
        <f t="shared" ca="1" si="435"/>
        <v>1.3463971640838261</v>
      </c>
      <c r="N928" s="44">
        <f t="shared" ca="1" si="436"/>
        <v>1.3463171640838261</v>
      </c>
      <c r="O928" s="108">
        <f t="shared" ca="1" si="411"/>
        <v>1.3873059981251357</v>
      </c>
      <c r="P928" s="102">
        <f t="shared" ca="1" si="412"/>
        <v>6.9311933827042624</v>
      </c>
      <c r="Q928" s="102">
        <f t="shared" ca="1" si="413"/>
        <v>-0.34838286886803882</v>
      </c>
      <c r="R928" s="120">
        <f t="shared" ca="1" si="431"/>
        <v>1</v>
      </c>
      <c r="S928" s="54">
        <f t="shared" ca="1" si="432"/>
        <v>0</v>
      </c>
      <c r="T928" s="5" t="str">
        <f t="shared" ca="1" si="414"/>
        <v/>
      </c>
      <c r="U928" s="152" t="str">
        <f t="shared" ca="1" si="415"/>
        <v/>
      </c>
      <c r="V928" s="152" t="str">
        <f t="shared" ca="1" si="416"/>
        <v/>
      </c>
      <c r="W928" s="153" t="str">
        <f t="shared" ca="1" si="417"/>
        <v/>
      </c>
      <c r="X928" s="153" t="str">
        <f t="shared" ca="1" si="418"/>
        <v/>
      </c>
      <c r="Y928" s="153" t="str">
        <f t="shared" ca="1" si="419"/>
        <v/>
      </c>
      <c r="Z928" s="153" t="str">
        <f t="shared" ca="1" si="420"/>
        <v/>
      </c>
      <c r="AA928" s="152" t="str">
        <f t="shared" ca="1" si="421"/>
        <v/>
      </c>
      <c r="AB928" s="152" t="str">
        <f t="shared" ca="1" si="422"/>
        <v/>
      </c>
      <c r="AC928" s="154" t="str">
        <f t="shared" ca="1" si="423"/>
        <v/>
      </c>
      <c r="AD928" s="154" t="str">
        <f t="shared" ca="1" si="424"/>
        <v/>
      </c>
      <c r="AE928" s="3">
        <f t="shared" ca="1" si="425"/>
        <v>0</v>
      </c>
      <c r="AF928" s="3">
        <f t="shared" ca="1" si="426"/>
        <v>0</v>
      </c>
      <c r="AG928" s="3" t="str">
        <f t="shared" ca="1" si="433"/>
        <v/>
      </c>
      <c r="AH928" s="4" t="str">
        <f t="shared" ca="1" si="427"/>
        <v/>
      </c>
      <c r="AI928" s="75">
        <f t="shared" ca="1" si="428"/>
        <v>-81.180141999199762</v>
      </c>
      <c r="AJ928" s="75">
        <f t="shared" ca="1" si="429"/>
        <v>-81.180141999199762</v>
      </c>
    </row>
    <row r="929" spans="1:36" ht="14.25">
      <c r="A929" s="41">
        <f t="shared" si="430"/>
        <v>863</v>
      </c>
      <c r="B929" s="150">
        <f ca="1">IF(ISNUMBER(A929),INDEX('MetaTrader Import'!$H$13:$J$5893,TRUNC(((A929-$A$39+1)-1)/3)+1,MOD((A929-$A$39+1)-1,3)+1),"")</f>
        <v>0</v>
      </c>
      <c r="C929" s="43">
        <f t="shared" ca="1" si="407"/>
        <v>17.096006436670685</v>
      </c>
      <c r="D929" s="43">
        <f t="shared" ca="1" si="408"/>
        <v>1.4018000969204747</v>
      </c>
      <c r="E929" s="43">
        <f t="shared" ca="1" si="409"/>
        <v>18.497806533591159</v>
      </c>
      <c r="F929" s="43">
        <f t="shared" ca="1" si="410"/>
        <v>1.8497806533591159</v>
      </c>
      <c r="G929" s="43">
        <f>IF(A929&lt;&gt;"",IF(A929&lt;Data!$G$11*0.25,$C$13/$G$32,IF(A929&gt;Data!$G$11*0.25,$C$13,$C$13*10)),"")</f>
        <v>2</v>
      </c>
      <c r="H929" s="43">
        <f>IF(A929&lt;&gt;"",IF(Data!$G$9="constant",$C$13,IF(Data!$G$9="squeeze",G929,F929)),"")</f>
        <v>2</v>
      </c>
      <c r="I929" s="38">
        <f ca="1">IF(ISNUMBER(A929),NORMINV(RAND(),0,IF(AND(Data!$G$9="squeeze",A929&lt;Data!$G$11*0.25),$H$32,1)*$C$30*$C$13)*($C$14*$C$12),"")</f>
        <v>8.5560173659873838E-4</v>
      </c>
      <c r="J929" s="42">
        <f ca="1">IFERROR(IF(Data!$C$6="Real",B929,I929+J928+($C$14*$C$12)*(NORMINV(RAND(),$C$15,CHOOSE($G$13,$C$13,F929,G929)))),"")</f>
        <v>1.3473458764298565</v>
      </c>
      <c r="K929" s="88">
        <f>IF(ISNUMBER(A929), IF($G$16="fixed",$G$17,MIN(H929*Data!$C$7*$C$16*0.5,$C$17*Data!$C$7))*$C$12,"")</f>
        <v>8.0000000000000007E-5</v>
      </c>
      <c r="L929" s="42">
        <f t="shared" ca="1" si="434"/>
        <v>1.3473458764298565</v>
      </c>
      <c r="M929" s="44">
        <f t="shared" ca="1" si="435"/>
        <v>1.3473858764298565</v>
      </c>
      <c r="N929" s="44">
        <f t="shared" ca="1" si="436"/>
        <v>1.3473058764298564</v>
      </c>
      <c r="O929" s="108">
        <f t="shared" ca="1" si="411"/>
        <v>1.6305780075375991</v>
      </c>
      <c r="P929" s="102">
        <f t="shared" ca="1" si="412"/>
        <v>8.4275153159129896</v>
      </c>
      <c r="Q929" s="102">
        <f t="shared" ca="1" si="413"/>
        <v>-0.38772144244321477</v>
      </c>
      <c r="R929" s="120">
        <f t="shared" ca="1" si="431"/>
        <v>1</v>
      </c>
      <c r="S929" s="54">
        <f t="shared" ca="1" si="432"/>
        <v>0</v>
      </c>
      <c r="T929" s="5" t="str">
        <f t="shared" ca="1" si="414"/>
        <v/>
      </c>
      <c r="U929" s="152" t="str">
        <f t="shared" ca="1" si="415"/>
        <v/>
      </c>
      <c r="V929" s="152" t="str">
        <f t="shared" ca="1" si="416"/>
        <v/>
      </c>
      <c r="W929" s="153" t="str">
        <f t="shared" ca="1" si="417"/>
        <v/>
      </c>
      <c r="X929" s="153" t="str">
        <f t="shared" ca="1" si="418"/>
        <v/>
      </c>
      <c r="Y929" s="153" t="str">
        <f t="shared" ca="1" si="419"/>
        <v/>
      </c>
      <c r="Z929" s="153" t="str">
        <f t="shared" ca="1" si="420"/>
        <v/>
      </c>
      <c r="AA929" s="152" t="str">
        <f t="shared" ca="1" si="421"/>
        <v/>
      </c>
      <c r="AB929" s="152" t="str">
        <f t="shared" ca="1" si="422"/>
        <v/>
      </c>
      <c r="AC929" s="154" t="str">
        <f t="shared" ca="1" si="423"/>
        <v/>
      </c>
      <c r="AD929" s="154" t="str">
        <f t="shared" ca="1" si="424"/>
        <v/>
      </c>
      <c r="AE929" s="3">
        <f t="shared" ca="1" si="425"/>
        <v>0</v>
      </c>
      <c r="AF929" s="3">
        <f t="shared" ca="1" si="426"/>
        <v>0</v>
      </c>
      <c r="AG929" s="3" t="str">
        <f t="shared" ca="1" si="433"/>
        <v/>
      </c>
      <c r="AH929" s="4" t="str">
        <f t="shared" ca="1" si="427"/>
        <v/>
      </c>
      <c r="AI929" s="75">
        <f t="shared" ca="1" si="428"/>
        <v>-81.180141999199762</v>
      </c>
      <c r="AJ929" s="75">
        <f t="shared" ca="1" si="429"/>
        <v>-81.180141999199762</v>
      </c>
    </row>
    <row r="930" spans="1:36" ht="14.25">
      <c r="A930" s="41">
        <f t="shared" si="430"/>
        <v>864</v>
      </c>
      <c r="B930" s="150">
        <f>IF(ISNUMBER(A930),INDEX('MetaTrader Import'!$H$13:$J$5893,TRUNC(((A930-$A$39+1)-1)/3)+1,MOD((A930-$A$39+1)-1,3)+1),"")</f>
        <v>0</v>
      </c>
      <c r="C930" s="43">
        <f t="shared" ca="1" si="407"/>
        <v>18.497806533591159</v>
      </c>
      <c r="D930" s="43">
        <f t="shared" ca="1" si="408"/>
        <v>7.5026500332970258E-2</v>
      </c>
      <c r="E930" s="43">
        <f t="shared" ca="1" si="409"/>
        <v>18.57283303392413</v>
      </c>
      <c r="F930" s="43">
        <f t="shared" ca="1" si="410"/>
        <v>1.857283303392413</v>
      </c>
      <c r="G930" s="43">
        <f>IF(A930&lt;&gt;"",IF(A930&lt;Data!$G$11*0.25,$C$13/$G$32,IF(A930&gt;Data!$G$11*0.25,$C$13,$C$13*10)),"")</f>
        <v>2</v>
      </c>
      <c r="H930" s="43">
        <f>IF(A930&lt;&gt;"",IF(Data!$G$9="constant",$C$13,IF(Data!$G$9="squeeze",G930,F930)),"")</f>
        <v>2</v>
      </c>
      <c r="I930" s="38">
        <f ca="1">IF(ISNUMBER(A930),NORMINV(RAND(),0,IF(AND(Data!$G$9="squeeze",A930&lt;Data!$G$11*0.25),$H$32,1)*$C$30*$C$13)*($C$14*$C$12),"")</f>
        <v>7.0437831947117756E-4</v>
      </c>
      <c r="J930" s="42">
        <f ca="1">IFERROR(IF(Data!$C$6="Real",B930,I930+J929+($C$14*$C$12)*(NORMINV(RAND(),$C$15,CHOOSE($G$13,$C$13,F930,G930)))),"")</f>
        <v>1.3485094082796885</v>
      </c>
      <c r="K930" s="88">
        <f>IF(ISNUMBER(A930), IF($G$16="fixed",$G$17,MIN(H930*Data!$C$7*$C$16*0.5,$C$17*Data!$C$7))*$C$12,"")</f>
        <v>8.0000000000000007E-5</v>
      </c>
      <c r="L930" s="42">
        <f t="shared" ca="1" si="434"/>
        <v>1.3485094082796885</v>
      </c>
      <c r="M930" s="44">
        <f t="shared" ca="1" si="435"/>
        <v>1.3485494082796885</v>
      </c>
      <c r="N930" s="44">
        <f t="shared" ca="1" si="436"/>
        <v>1.3484694082796884</v>
      </c>
      <c r="O930" s="108">
        <f t="shared" ca="1" si="411"/>
        <v>2.2101539158606971</v>
      </c>
      <c r="P930" s="102">
        <f t="shared" ca="1" si="412"/>
        <v>11.595542205112656</v>
      </c>
      <c r="Q930" s="102">
        <f t="shared" ca="1" si="413"/>
        <v>-0.30714060693366024</v>
      </c>
      <c r="R930" s="120">
        <f t="shared" ca="1" si="431"/>
        <v>1</v>
      </c>
      <c r="S930" s="54">
        <f t="shared" ca="1" si="432"/>
        <v>0</v>
      </c>
      <c r="T930" s="5" t="str">
        <f t="shared" ca="1" si="414"/>
        <v/>
      </c>
      <c r="U930" s="152" t="str">
        <f t="shared" ca="1" si="415"/>
        <v/>
      </c>
      <c r="V930" s="152" t="str">
        <f t="shared" ca="1" si="416"/>
        <v/>
      </c>
      <c r="W930" s="153" t="str">
        <f t="shared" ca="1" si="417"/>
        <v/>
      </c>
      <c r="X930" s="153" t="str">
        <f t="shared" ca="1" si="418"/>
        <v/>
      </c>
      <c r="Y930" s="153" t="str">
        <f t="shared" ca="1" si="419"/>
        <v/>
      </c>
      <c r="Z930" s="153" t="str">
        <f t="shared" ca="1" si="420"/>
        <v/>
      </c>
      <c r="AA930" s="152" t="str">
        <f t="shared" ca="1" si="421"/>
        <v/>
      </c>
      <c r="AB930" s="152" t="str">
        <f t="shared" ca="1" si="422"/>
        <v/>
      </c>
      <c r="AC930" s="154" t="str">
        <f t="shared" ca="1" si="423"/>
        <v/>
      </c>
      <c r="AD930" s="154" t="str">
        <f t="shared" ca="1" si="424"/>
        <v/>
      </c>
      <c r="AE930" s="3">
        <f t="shared" ca="1" si="425"/>
        <v>0</v>
      </c>
      <c r="AF930" s="3">
        <f t="shared" ca="1" si="426"/>
        <v>0</v>
      </c>
      <c r="AG930" s="3" t="str">
        <f t="shared" ca="1" si="433"/>
        <v/>
      </c>
      <c r="AH930" s="4" t="str">
        <f t="shared" ca="1" si="427"/>
        <v/>
      </c>
      <c r="AI930" s="75">
        <f t="shared" ca="1" si="428"/>
        <v>-81.180141999199762</v>
      </c>
      <c r="AJ930" s="75">
        <f t="shared" ca="1" si="429"/>
        <v>-81.180141999199762</v>
      </c>
    </row>
    <row r="931" spans="1:36" ht="14.25">
      <c r="A931" s="41">
        <f t="shared" si="430"/>
        <v>865</v>
      </c>
      <c r="B931" s="150">
        <f ca="1">IF(ISNUMBER(A931),INDEX('MetaTrader Import'!$H$13:$J$5893,TRUNC(((A931-$A$39+1)-1)/3)+1,MOD((A931-$A$39+1)-1,3)+1),"")</f>
        <v>0</v>
      </c>
      <c r="C931" s="43">
        <f t="shared" ca="1" si="407"/>
        <v>18.57283303392413</v>
      </c>
      <c r="D931" s="43">
        <f t="shared" ca="1" si="408"/>
        <v>1.7465813072984162</v>
      </c>
      <c r="E931" s="43">
        <f t="shared" ca="1" si="409"/>
        <v>20.319414341222547</v>
      </c>
      <c r="F931" s="43">
        <f t="shared" ca="1" si="410"/>
        <v>2.0319414341222548</v>
      </c>
      <c r="G931" s="43">
        <f>IF(A931&lt;&gt;"",IF(A931&lt;Data!$G$11*0.25,$C$13/$G$32,IF(A931&gt;Data!$G$11*0.25,$C$13,$C$13*10)),"")</f>
        <v>2</v>
      </c>
      <c r="H931" s="43">
        <f>IF(A931&lt;&gt;"",IF(Data!$G$9="constant",$C$13,IF(Data!$G$9="squeeze",G931,F931)),"")</f>
        <v>2</v>
      </c>
      <c r="I931" s="38">
        <f ca="1">IF(ISNUMBER(A931),NORMINV(RAND(),0,IF(AND(Data!$G$9="squeeze",A931&lt;Data!$G$11*0.25),$H$32,1)*$C$30*$C$13)*($C$14*$C$12),"")</f>
        <v>3.2482205712714302E-4</v>
      </c>
      <c r="J931" s="42">
        <f ca="1">IFERROR(IF(Data!$C$6="Real",B931,I931+J930+($C$14*$C$12)*(NORMINV(RAND(),$C$15,CHOOSE($G$13,$C$13,F931,G931)))),"")</f>
        <v>1.348740211752427</v>
      </c>
      <c r="K931" s="88">
        <f>IF(ISNUMBER(A931), IF($G$16="fixed",$G$17,MIN(H931*Data!$C$7*$C$16*0.5,$C$17*Data!$C$7))*$C$12,"")</f>
        <v>8.0000000000000007E-5</v>
      </c>
      <c r="L931" s="42">
        <f t="shared" ca="1" si="434"/>
        <v>1.348740211752427</v>
      </c>
      <c r="M931" s="44">
        <f t="shared" ca="1" si="435"/>
        <v>1.348780211752427</v>
      </c>
      <c r="N931" s="44">
        <f t="shared" ca="1" si="436"/>
        <v>1.3487002117524269</v>
      </c>
      <c r="O931" s="108">
        <f t="shared" ca="1" si="411"/>
        <v>2.7207378379418241</v>
      </c>
      <c r="P931" s="102">
        <f t="shared" ca="1" si="412"/>
        <v>13.875655623784814</v>
      </c>
      <c r="Q931" s="102">
        <f t="shared" ca="1" si="413"/>
        <v>-0.13602249086955903</v>
      </c>
      <c r="R931" s="120">
        <f t="shared" ca="1" si="431"/>
        <v>1</v>
      </c>
      <c r="S931" s="54">
        <f t="shared" ca="1" si="432"/>
        <v>0</v>
      </c>
      <c r="T931" s="5" t="str">
        <f t="shared" ca="1" si="414"/>
        <v/>
      </c>
      <c r="U931" s="152" t="str">
        <f t="shared" ca="1" si="415"/>
        <v/>
      </c>
      <c r="V931" s="152" t="str">
        <f t="shared" ca="1" si="416"/>
        <v/>
      </c>
      <c r="W931" s="153" t="str">
        <f t="shared" ca="1" si="417"/>
        <v/>
      </c>
      <c r="X931" s="153" t="str">
        <f t="shared" ca="1" si="418"/>
        <v/>
      </c>
      <c r="Y931" s="153" t="str">
        <f t="shared" ca="1" si="419"/>
        <v/>
      </c>
      <c r="Z931" s="153" t="str">
        <f t="shared" ca="1" si="420"/>
        <v/>
      </c>
      <c r="AA931" s="152" t="str">
        <f t="shared" ca="1" si="421"/>
        <v/>
      </c>
      <c r="AB931" s="152" t="str">
        <f t="shared" ca="1" si="422"/>
        <v/>
      </c>
      <c r="AC931" s="154" t="str">
        <f t="shared" ca="1" si="423"/>
        <v/>
      </c>
      <c r="AD931" s="154" t="str">
        <f t="shared" ca="1" si="424"/>
        <v/>
      </c>
      <c r="AE931" s="3">
        <f t="shared" ca="1" si="425"/>
        <v>0</v>
      </c>
      <c r="AF931" s="3">
        <f t="shared" ca="1" si="426"/>
        <v>0</v>
      </c>
      <c r="AG931" s="3" t="str">
        <f t="shared" ca="1" si="433"/>
        <v/>
      </c>
      <c r="AH931" s="4" t="str">
        <f t="shared" ca="1" si="427"/>
        <v/>
      </c>
      <c r="AI931" s="75">
        <f t="shared" ca="1" si="428"/>
        <v>-81.180141999199762</v>
      </c>
      <c r="AJ931" s="75">
        <f t="shared" ca="1" si="429"/>
        <v>-81.180141999199762</v>
      </c>
    </row>
    <row r="932" spans="1:36" ht="14.25">
      <c r="A932" s="41">
        <f t="shared" si="430"/>
        <v>866</v>
      </c>
      <c r="B932" s="150">
        <f ca="1">IF(ISNUMBER(A932),INDEX('MetaTrader Import'!$H$13:$J$5893,TRUNC(((A932-$A$39+1)-1)/3)+1,MOD((A932-$A$39+1)-1,3)+1),"")</f>
        <v>0</v>
      </c>
      <c r="C932" s="43">
        <f t="shared" ca="1" si="407"/>
        <v>20.319414341222547</v>
      </c>
      <c r="D932" s="43">
        <f t="shared" ca="1" si="408"/>
        <v>-0.46803795831471112</v>
      </c>
      <c r="E932" s="43">
        <f t="shared" ca="1" si="409"/>
        <v>19.851376382907837</v>
      </c>
      <c r="F932" s="43">
        <f t="shared" ca="1" si="410"/>
        <v>1.9851376382907837</v>
      </c>
      <c r="G932" s="43">
        <f>IF(A932&lt;&gt;"",IF(A932&lt;Data!$G$11*0.25,$C$13/$G$32,IF(A932&gt;Data!$G$11*0.25,$C$13,$C$13*10)),"")</f>
        <v>2</v>
      </c>
      <c r="H932" s="43">
        <f>IF(A932&lt;&gt;"",IF(Data!$G$9="constant",$C$13,IF(Data!$G$9="squeeze",G932,F932)),"")</f>
        <v>2</v>
      </c>
      <c r="I932" s="38">
        <f ca="1">IF(ISNUMBER(A932),NORMINV(RAND(),0,IF(AND(Data!$G$9="squeeze",A932&lt;Data!$G$11*0.25),$H$32,1)*$C$30*$C$13)*($C$14*$C$12),"")</f>
        <v>1.7657539879891871E-5</v>
      </c>
      <c r="J932" s="42">
        <f ca="1">IFERROR(IF(Data!$C$6="Real",B932,I932+J931+($C$14*$C$12)*(NORMINV(RAND(),$C$15,CHOOSE($G$13,$C$13,F932,G932)))),"")</f>
        <v>1.3488285145809842</v>
      </c>
      <c r="K932" s="88">
        <f>IF(ISNUMBER(A932), IF($G$16="fixed",$G$17,MIN(H932*Data!$C$7*$C$16*0.5,$C$17*Data!$C$7))*$C$12,"")</f>
        <v>8.0000000000000007E-5</v>
      </c>
      <c r="L932" s="42">
        <f t="shared" ca="1" si="434"/>
        <v>1.3488285145809842</v>
      </c>
      <c r="M932" s="44">
        <f t="shared" ca="1" si="435"/>
        <v>1.3488685145809842</v>
      </c>
      <c r="N932" s="44">
        <f t="shared" ca="1" si="436"/>
        <v>1.3487885145809841</v>
      </c>
      <c r="O932" s="108">
        <f t="shared" ca="1" si="411"/>
        <v>3.0386364155589751</v>
      </c>
      <c r="P932" s="102">
        <f t="shared" ca="1" si="412"/>
        <v>15.208365436004017</v>
      </c>
      <c r="Q932" s="102">
        <f t="shared" ca="1" si="413"/>
        <v>7.5763268672105255E-2</v>
      </c>
      <c r="R932" s="120">
        <f t="shared" ca="1" si="431"/>
        <v>1</v>
      </c>
      <c r="S932" s="54">
        <f t="shared" ca="1" si="432"/>
        <v>0</v>
      </c>
      <c r="T932" s="5" t="str">
        <f t="shared" ca="1" si="414"/>
        <v/>
      </c>
      <c r="U932" s="152" t="str">
        <f t="shared" ca="1" si="415"/>
        <v/>
      </c>
      <c r="V932" s="152" t="str">
        <f t="shared" ca="1" si="416"/>
        <v/>
      </c>
      <c r="W932" s="153" t="str">
        <f t="shared" ca="1" si="417"/>
        <v/>
      </c>
      <c r="X932" s="153" t="str">
        <f t="shared" ca="1" si="418"/>
        <v/>
      </c>
      <c r="Y932" s="153" t="str">
        <f t="shared" ca="1" si="419"/>
        <v/>
      </c>
      <c r="Z932" s="153" t="str">
        <f t="shared" ca="1" si="420"/>
        <v/>
      </c>
      <c r="AA932" s="152" t="str">
        <f t="shared" ca="1" si="421"/>
        <v/>
      </c>
      <c r="AB932" s="152" t="str">
        <f t="shared" ca="1" si="422"/>
        <v/>
      </c>
      <c r="AC932" s="154" t="str">
        <f t="shared" ca="1" si="423"/>
        <v/>
      </c>
      <c r="AD932" s="154" t="str">
        <f t="shared" ca="1" si="424"/>
        <v/>
      </c>
      <c r="AE932" s="3">
        <f t="shared" ca="1" si="425"/>
        <v>0</v>
      </c>
      <c r="AF932" s="3">
        <f t="shared" ca="1" si="426"/>
        <v>0</v>
      </c>
      <c r="AG932" s="3" t="str">
        <f t="shared" ca="1" si="433"/>
        <v/>
      </c>
      <c r="AH932" s="4" t="str">
        <f t="shared" ca="1" si="427"/>
        <v/>
      </c>
      <c r="AI932" s="75">
        <f t="shared" ca="1" si="428"/>
        <v>-81.180141999199762</v>
      </c>
      <c r="AJ932" s="75">
        <f t="shared" ca="1" si="429"/>
        <v>-81.180141999199762</v>
      </c>
    </row>
    <row r="933" spans="1:36" ht="14.25">
      <c r="A933" s="41">
        <f t="shared" si="430"/>
        <v>867</v>
      </c>
      <c r="B933" s="150">
        <f>IF(ISNUMBER(A933),INDEX('MetaTrader Import'!$H$13:$J$5893,TRUNC(((A933-$A$39+1)-1)/3)+1,MOD((A933-$A$39+1)-1,3)+1),"")</f>
        <v>0</v>
      </c>
      <c r="C933" s="43">
        <f t="shared" ca="1" si="407"/>
        <v>19.851376382907837</v>
      </c>
      <c r="D933" s="43">
        <f t="shared" ca="1" si="408"/>
        <v>0.96718027252387107</v>
      </c>
      <c r="E933" s="43">
        <f t="shared" ca="1" si="409"/>
        <v>20.81855665543171</v>
      </c>
      <c r="F933" s="43">
        <f t="shared" ca="1" si="410"/>
        <v>2.0818556655431708</v>
      </c>
      <c r="G933" s="43">
        <f>IF(A933&lt;&gt;"",IF(A933&lt;Data!$G$11*0.25,$C$13/$G$32,IF(A933&gt;Data!$G$11*0.25,$C$13,$C$13*10)),"")</f>
        <v>2</v>
      </c>
      <c r="H933" s="43">
        <f>IF(A933&lt;&gt;"",IF(Data!$G$9="constant",$C$13,IF(Data!$G$9="squeeze",G933,F933)),"")</f>
        <v>2</v>
      </c>
      <c r="I933" s="38">
        <f ca="1">IF(ISNUMBER(A933),NORMINV(RAND(),0,IF(AND(Data!$G$9="squeeze",A933&lt;Data!$G$11*0.25),$H$32,1)*$C$30*$C$13)*($C$14*$C$12),"")</f>
        <v>9.2813515456740422E-5</v>
      </c>
      <c r="J933" s="42">
        <f ca="1">IFERROR(IF(Data!$C$6="Real",B933,I933+J932+($C$14*$C$12)*(NORMINV(RAND(),$C$15,CHOOSE($G$13,$C$13,F933,G933)))),"")</f>
        <v>1.3489285825566697</v>
      </c>
      <c r="K933" s="88">
        <f>IF(ISNUMBER(A933), IF($G$16="fixed",$G$17,MIN(H933*Data!$C$7*$C$16*0.5,$C$17*Data!$C$7))*$C$12,"")</f>
        <v>8.0000000000000007E-5</v>
      </c>
      <c r="L933" s="42">
        <f t="shared" ca="1" si="434"/>
        <v>1.3489285825566697</v>
      </c>
      <c r="M933" s="44">
        <f t="shared" ca="1" si="435"/>
        <v>1.3489685825566697</v>
      </c>
      <c r="N933" s="44">
        <f t="shared" ca="1" si="436"/>
        <v>1.3488885825566697</v>
      </c>
      <c r="O933" s="108">
        <f t="shared" ca="1" si="411"/>
        <v>3.3028139327036281</v>
      </c>
      <c r="P933" s="102">
        <f t="shared" ca="1" si="412"/>
        <v>16.190272369044244</v>
      </c>
      <c r="Q933" s="102">
        <f t="shared" ca="1" si="413"/>
        <v>0.28530157744219725</v>
      </c>
      <c r="R933" s="120">
        <f t="shared" ca="1" si="431"/>
        <v>1</v>
      </c>
      <c r="S933" s="54">
        <f t="shared" ca="1" si="432"/>
        <v>0</v>
      </c>
      <c r="T933" s="5" t="str">
        <f t="shared" ca="1" si="414"/>
        <v/>
      </c>
      <c r="U933" s="152" t="str">
        <f t="shared" ca="1" si="415"/>
        <v/>
      </c>
      <c r="V933" s="152" t="str">
        <f t="shared" ca="1" si="416"/>
        <v/>
      </c>
      <c r="W933" s="153" t="str">
        <f t="shared" ca="1" si="417"/>
        <v/>
      </c>
      <c r="X933" s="153" t="str">
        <f t="shared" ca="1" si="418"/>
        <v/>
      </c>
      <c r="Y933" s="153" t="str">
        <f t="shared" ca="1" si="419"/>
        <v/>
      </c>
      <c r="Z933" s="153" t="str">
        <f t="shared" ca="1" si="420"/>
        <v/>
      </c>
      <c r="AA933" s="152" t="str">
        <f t="shared" ca="1" si="421"/>
        <v/>
      </c>
      <c r="AB933" s="152" t="str">
        <f t="shared" ca="1" si="422"/>
        <v/>
      </c>
      <c r="AC933" s="154" t="str">
        <f t="shared" ca="1" si="423"/>
        <v/>
      </c>
      <c r="AD933" s="154" t="str">
        <f t="shared" ca="1" si="424"/>
        <v/>
      </c>
      <c r="AE933" s="3">
        <f t="shared" ca="1" si="425"/>
        <v>0</v>
      </c>
      <c r="AF933" s="3">
        <f t="shared" ca="1" si="426"/>
        <v>0</v>
      </c>
      <c r="AG933" s="3" t="str">
        <f t="shared" ca="1" si="433"/>
        <v/>
      </c>
      <c r="AH933" s="4" t="str">
        <f t="shared" ca="1" si="427"/>
        <v/>
      </c>
      <c r="AI933" s="75">
        <f t="shared" ca="1" si="428"/>
        <v>-81.180141999199762</v>
      </c>
      <c r="AJ933" s="75">
        <f t="shared" ca="1" si="429"/>
        <v>-81.180141999199762</v>
      </c>
    </row>
    <row r="934" spans="1:36" ht="14.25">
      <c r="A934" s="41">
        <f t="shared" si="430"/>
        <v>868</v>
      </c>
      <c r="B934" s="150">
        <f ca="1">IF(ISNUMBER(A934),INDEX('MetaTrader Import'!$H$13:$J$5893,TRUNC(((A934-$A$39+1)-1)/3)+1,MOD((A934-$A$39+1)-1,3)+1),"")</f>
        <v>0</v>
      </c>
      <c r="C934" s="43">
        <f t="shared" ca="1" si="407"/>
        <v>20.81855665543171</v>
      </c>
      <c r="D934" s="43">
        <f t="shared" ca="1" si="408"/>
        <v>0.60424310917920687</v>
      </c>
      <c r="E934" s="43">
        <f t="shared" ca="1" si="409"/>
        <v>21.422799764610918</v>
      </c>
      <c r="F934" s="43">
        <f t="shared" ca="1" si="410"/>
        <v>2.1422799764610918</v>
      </c>
      <c r="G934" s="43">
        <f>IF(A934&lt;&gt;"",IF(A934&lt;Data!$G$11*0.25,$C$13/$G$32,IF(A934&gt;Data!$G$11*0.25,$C$13,$C$13*10)),"")</f>
        <v>2</v>
      </c>
      <c r="H934" s="43">
        <f>IF(A934&lt;&gt;"",IF(Data!$G$9="constant",$C$13,IF(Data!$G$9="squeeze",G934,F934)),"")</f>
        <v>2</v>
      </c>
      <c r="I934" s="38">
        <f ca="1">IF(ISNUMBER(A934),NORMINV(RAND(),0,IF(AND(Data!$G$9="squeeze",A934&lt;Data!$G$11*0.25),$H$32,1)*$C$30*$C$13)*($C$14*$C$12),"")</f>
        <v>2.9866124691138547E-4</v>
      </c>
      <c r="J934" s="42">
        <f ca="1">IFERROR(IF(Data!$C$6="Real",B934,I934+J933+($C$14*$C$12)*(NORMINV(RAND(),$C$15,CHOOSE($G$13,$C$13,F934,G934)))),"")</f>
        <v>1.3492795012246126</v>
      </c>
      <c r="K934" s="88">
        <f>IF(ISNUMBER(A934), IF($G$16="fixed",$G$17,MIN(H934*Data!$C$7*$C$16*0.5,$C$17*Data!$C$7))*$C$12,"")</f>
        <v>8.0000000000000007E-5</v>
      </c>
      <c r="L934" s="42">
        <f t="shared" ca="1" si="434"/>
        <v>1.3492795012246126</v>
      </c>
      <c r="M934" s="44">
        <f t="shared" ca="1" si="435"/>
        <v>1.3493195012246126</v>
      </c>
      <c r="N934" s="44">
        <f t="shared" ca="1" si="436"/>
        <v>1.3492395012246126</v>
      </c>
      <c r="O934" s="108">
        <f t="shared" ca="1" si="411"/>
        <v>3.6077254503672336</v>
      </c>
      <c r="P934" s="102">
        <f t="shared" ca="1" si="412"/>
        <v>17.246795735613109</v>
      </c>
      <c r="Q934" s="102">
        <f t="shared" ca="1" si="413"/>
        <v>0.48623335168659088</v>
      </c>
      <c r="R934" s="120">
        <f t="shared" ca="1" si="431"/>
        <v>1</v>
      </c>
      <c r="S934" s="54">
        <f t="shared" ca="1" si="432"/>
        <v>0</v>
      </c>
      <c r="T934" s="5" t="str">
        <f t="shared" ca="1" si="414"/>
        <v/>
      </c>
      <c r="U934" s="152" t="str">
        <f t="shared" ca="1" si="415"/>
        <v/>
      </c>
      <c r="V934" s="152" t="str">
        <f t="shared" ca="1" si="416"/>
        <v/>
      </c>
      <c r="W934" s="153" t="str">
        <f t="shared" ca="1" si="417"/>
        <v/>
      </c>
      <c r="X934" s="153" t="str">
        <f t="shared" ca="1" si="418"/>
        <v/>
      </c>
      <c r="Y934" s="153" t="str">
        <f t="shared" ca="1" si="419"/>
        <v/>
      </c>
      <c r="Z934" s="153" t="str">
        <f t="shared" ca="1" si="420"/>
        <v/>
      </c>
      <c r="AA934" s="152" t="str">
        <f t="shared" ca="1" si="421"/>
        <v/>
      </c>
      <c r="AB934" s="152" t="str">
        <f t="shared" ca="1" si="422"/>
        <v/>
      </c>
      <c r="AC934" s="154" t="str">
        <f t="shared" ca="1" si="423"/>
        <v/>
      </c>
      <c r="AD934" s="154" t="str">
        <f t="shared" ca="1" si="424"/>
        <v/>
      </c>
      <c r="AE934" s="3">
        <f t="shared" ca="1" si="425"/>
        <v>0</v>
      </c>
      <c r="AF934" s="3">
        <f t="shared" ca="1" si="426"/>
        <v>0</v>
      </c>
      <c r="AG934" s="3" t="str">
        <f t="shared" ca="1" si="433"/>
        <v/>
      </c>
      <c r="AH934" s="4" t="str">
        <f t="shared" ca="1" si="427"/>
        <v/>
      </c>
      <c r="AI934" s="75">
        <f t="shared" ca="1" si="428"/>
        <v>-81.180141999199762</v>
      </c>
      <c r="AJ934" s="75">
        <f t="shared" ca="1" si="429"/>
        <v>-81.180141999199762</v>
      </c>
    </row>
    <row r="935" spans="1:36" ht="14.25">
      <c r="A935" s="41">
        <f t="shared" si="430"/>
        <v>869</v>
      </c>
      <c r="B935" s="150">
        <f ca="1">IF(ISNUMBER(A935),INDEX('MetaTrader Import'!$H$13:$J$5893,TRUNC(((A935-$A$39+1)-1)/3)+1,MOD((A935-$A$39+1)-1,3)+1),"")</f>
        <v>0</v>
      </c>
      <c r="C935" s="43">
        <f t="shared" ca="1" si="407"/>
        <v>21.422799764610918</v>
      </c>
      <c r="D935" s="43">
        <f t="shared" ca="1" si="408"/>
        <v>8.7008590865611968E-2</v>
      </c>
      <c r="E935" s="43">
        <f t="shared" ca="1" si="409"/>
        <v>21.50980835547653</v>
      </c>
      <c r="F935" s="43">
        <f t="shared" ca="1" si="410"/>
        <v>2.150980835547653</v>
      </c>
      <c r="G935" s="43">
        <f>IF(A935&lt;&gt;"",IF(A935&lt;Data!$G$11*0.25,$C$13/$G$32,IF(A935&gt;Data!$G$11*0.25,$C$13,$C$13*10)),"")</f>
        <v>2</v>
      </c>
      <c r="H935" s="43">
        <f>IF(A935&lt;&gt;"",IF(Data!$G$9="constant",$C$13,IF(Data!$G$9="squeeze",G935,F935)),"")</f>
        <v>2</v>
      </c>
      <c r="I935" s="38">
        <f ca="1">IF(ISNUMBER(A935),NORMINV(RAND(),0,IF(AND(Data!$G$9="squeeze",A935&lt;Data!$G$11*0.25),$H$32,1)*$C$30*$C$13)*($C$14*$C$12),"")</f>
        <v>2.4059716012168748E-4</v>
      </c>
      <c r="J935" s="42">
        <f ca="1">IFERROR(IF(Data!$C$6="Real",B935,I935+J934+($C$14*$C$12)*(NORMINV(RAND(),$C$15,CHOOSE($G$13,$C$13,F935,G935)))),"")</f>
        <v>1.3496606377178668</v>
      </c>
      <c r="K935" s="88">
        <f>IF(ISNUMBER(A935), IF($G$16="fixed",$G$17,MIN(H935*Data!$C$7*$C$16*0.5,$C$17*Data!$C$7))*$C$12,"")</f>
        <v>8.0000000000000007E-5</v>
      </c>
      <c r="L935" s="42">
        <f t="shared" ca="1" si="434"/>
        <v>1.3496606377178668</v>
      </c>
      <c r="M935" s="44">
        <f t="shared" ca="1" si="435"/>
        <v>1.3497006377178669</v>
      </c>
      <c r="N935" s="44">
        <f t="shared" ca="1" si="436"/>
        <v>1.3496206377178668</v>
      </c>
      <c r="O935" s="108">
        <f t="shared" ca="1" si="411"/>
        <v>3.9463522815317607</v>
      </c>
      <c r="P935" s="102">
        <f t="shared" ca="1" si="412"/>
        <v>18.36215330733733</v>
      </c>
      <c r="Q935" s="102">
        <f t="shared" ca="1" si="413"/>
        <v>0.65635911108595335</v>
      </c>
      <c r="R935" s="120">
        <f t="shared" ca="1" si="431"/>
        <v>1</v>
      </c>
      <c r="S935" s="54">
        <f t="shared" ca="1" si="432"/>
        <v>0</v>
      </c>
      <c r="T935" s="5" t="str">
        <f t="shared" ca="1" si="414"/>
        <v/>
      </c>
      <c r="U935" s="152" t="str">
        <f t="shared" ca="1" si="415"/>
        <v/>
      </c>
      <c r="V935" s="152" t="str">
        <f t="shared" ca="1" si="416"/>
        <v/>
      </c>
      <c r="W935" s="153" t="str">
        <f t="shared" ca="1" si="417"/>
        <v/>
      </c>
      <c r="X935" s="153" t="str">
        <f t="shared" ca="1" si="418"/>
        <v/>
      </c>
      <c r="Y935" s="153" t="str">
        <f t="shared" ca="1" si="419"/>
        <v/>
      </c>
      <c r="Z935" s="153" t="str">
        <f t="shared" ca="1" si="420"/>
        <v/>
      </c>
      <c r="AA935" s="152" t="str">
        <f t="shared" ca="1" si="421"/>
        <v/>
      </c>
      <c r="AB935" s="152" t="str">
        <f t="shared" ca="1" si="422"/>
        <v/>
      </c>
      <c r="AC935" s="154" t="str">
        <f t="shared" ca="1" si="423"/>
        <v/>
      </c>
      <c r="AD935" s="154" t="str">
        <f t="shared" ca="1" si="424"/>
        <v/>
      </c>
      <c r="AE935" s="3">
        <f t="shared" ca="1" si="425"/>
        <v>0</v>
      </c>
      <c r="AF935" s="3">
        <f t="shared" ca="1" si="426"/>
        <v>0</v>
      </c>
      <c r="AG935" s="3" t="str">
        <f t="shared" ca="1" si="433"/>
        <v/>
      </c>
      <c r="AH935" s="4" t="str">
        <f t="shared" ca="1" si="427"/>
        <v/>
      </c>
      <c r="AI935" s="75">
        <f t="shared" ca="1" si="428"/>
        <v>-81.180141999199762</v>
      </c>
      <c r="AJ935" s="75">
        <f t="shared" ca="1" si="429"/>
        <v>-81.180141999199762</v>
      </c>
    </row>
    <row r="936" spans="1:36" ht="14.25">
      <c r="A936" s="41">
        <f t="shared" si="430"/>
        <v>870</v>
      </c>
      <c r="B936" s="150">
        <f>IF(ISNUMBER(A936),INDEX('MetaTrader Import'!$H$13:$J$5893,TRUNC(((A936-$A$39+1)-1)/3)+1,MOD((A936-$A$39+1)-1,3)+1),"")</f>
        <v>0</v>
      </c>
      <c r="C936" s="43">
        <f t="shared" ca="1" si="407"/>
        <v>21.50980835547653</v>
      </c>
      <c r="D936" s="43">
        <f t="shared" ca="1" si="408"/>
        <v>0.14626148262171523</v>
      </c>
      <c r="E936" s="43">
        <f t="shared" ca="1" si="409"/>
        <v>21.656069838098244</v>
      </c>
      <c r="F936" s="43">
        <f t="shared" ca="1" si="410"/>
        <v>2.1656069838098242</v>
      </c>
      <c r="G936" s="43">
        <f>IF(A936&lt;&gt;"",IF(A936&lt;Data!$G$11*0.25,$C$13/$G$32,IF(A936&gt;Data!$G$11*0.25,$C$13,$C$13*10)),"")</f>
        <v>2</v>
      </c>
      <c r="H936" s="43">
        <f>IF(A936&lt;&gt;"",IF(Data!$G$9="constant",$C$13,IF(Data!$G$9="squeeze",G936,F936)),"")</f>
        <v>2</v>
      </c>
      <c r="I936" s="38">
        <f ca="1">IF(ISNUMBER(A936),NORMINV(RAND(),0,IF(AND(Data!$G$9="squeeze",A936&lt;Data!$G$11*0.25),$H$32,1)*$C$30*$C$13)*($C$14*$C$12),"")</f>
        <v>-4.5567373192848389E-4</v>
      </c>
      <c r="J936" s="42">
        <f ca="1">IFERROR(IF(Data!$C$6="Real",B936,I936+J935+($C$14*$C$12)*(NORMINV(RAND(),$C$15,CHOOSE($G$13,$C$13,F936,G936)))),"")</f>
        <v>1.34877955683005</v>
      </c>
      <c r="K936" s="88">
        <f>IF(ISNUMBER(A936), IF($G$16="fixed",$G$17,MIN(H936*Data!$C$7*$C$16*0.5,$C$17*Data!$C$7))*$C$12,"")</f>
        <v>8.0000000000000007E-5</v>
      </c>
      <c r="L936" s="42">
        <f t="shared" ca="1" si="434"/>
        <v>1.34877955683005</v>
      </c>
      <c r="M936" s="44">
        <f t="shared" ca="1" si="435"/>
        <v>1.3488195568300501</v>
      </c>
      <c r="N936" s="44">
        <f t="shared" ca="1" si="436"/>
        <v>1.34873955683005</v>
      </c>
      <c r="O936" s="108">
        <f t="shared" ca="1" si="411"/>
        <v>3.8885134497446918</v>
      </c>
      <c r="P936" s="102">
        <f t="shared" ca="1" si="412"/>
        <v>18.211004052235801</v>
      </c>
      <c r="Q936" s="102">
        <f t="shared" ca="1" si="413"/>
        <v>0.79159894467869463</v>
      </c>
      <c r="R936" s="120">
        <f t="shared" ca="1" si="431"/>
        <v>1</v>
      </c>
      <c r="S936" s="54">
        <f t="shared" ca="1" si="432"/>
        <v>0</v>
      </c>
      <c r="T936" s="5" t="str">
        <f t="shared" ca="1" si="414"/>
        <v/>
      </c>
      <c r="U936" s="152" t="str">
        <f t="shared" ca="1" si="415"/>
        <v/>
      </c>
      <c r="V936" s="152" t="str">
        <f t="shared" ca="1" si="416"/>
        <v/>
      </c>
      <c r="W936" s="153" t="str">
        <f t="shared" ca="1" si="417"/>
        <v/>
      </c>
      <c r="X936" s="153" t="str">
        <f t="shared" ca="1" si="418"/>
        <v/>
      </c>
      <c r="Y936" s="153" t="str">
        <f t="shared" ca="1" si="419"/>
        <v/>
      </c>
      <c r="Z936" s="153" t="str">
        <f t="shared" ca="1" si="420"/>
        <v/>
      </c>
      <c r="AA936" s="152" t="str">
        <f t="shared" ca="1" si="421"/>
        <v/>
      </c>
      <c r="AB936" s="152" t="str">
        <f t="shared" ca="1" si="422"/>
        <v/>
      </c>
      <c r="AC936" s="154" t="str">
        <f t="shared" ca="1" si="423"/>
        <v/>
      </c>
      <c r="AD936" s="154" t="str">
        <f t="shared" ca="1" si="424"/>
        <v/>
      </c>
      <c r="AE936" s="3">
        <f t="shared" ca="1" si="425"/>
        <v>0</v>
      </c>
      <c r="AF936" s="3">
        <f t="shared" ca="1" si="426"/>
        <v>0</v>
      </c>
      <c r="AG936" s="3" t="str">
        <f t="shared" ca="1" si="433"/>
        <v/>
      </c>
      <c r="AH936" s="4" t="str">
        <f t="shared" ca="1" si="427"/>
        <v/>
      </c>
      <c r="AI936" s="75">
        <f t="shared" ca="1" si="428"/>
        <v>-81.180141999199762</v>
      </c>
      <c r="AJ936" s="75">
        <f t="shared" ca="1" si="429"/>
        <v>-81.180141999199762</v>
      </c>
    </row>
    <row r="937" spans="1:36" ht="14.25">
      <c r="A937" s="41">
        <f t="shared" si="430"/>
        <v>871</v>
      </c>
      <c r="B937" s="150">
        <f ca="1">IF(ISNUMBER(A937),INDEX('MetaTrader Import'!$H$13:$J$5893,TRUNC(((A937-$A$39+1)-1)/3)+1,MOD((A937-$A$39+1)-1,3)+1),"")</f>
        <v>0</v>
      </c>
      <c r="C937" s="43">
        <f t="shared" ca="1" si="407"/>
        <v>21.656069838098244</v>
      </c>
      <c r="D937" s="43">
        <f t="shared" ca="1" si="408"/>
        <v>-0.57401756951531868</v>
      </c>
      <c r="E937" s="43">
        <f t="shared" ca="1" si="409"/>
        <v>21.082052268582924</v>
      </c>
      <c r="F937" s="43">
        <f t="shared" ca="1" si="410"/>
        <v>2.1082052268582925</v>
      </c>
      <c r="G937" s="43">
        <f>IF(A937&lt;&gt;"",IF(A937&lt;Data!$G$11*0.25,$C$13/$G$32,IF(A937&gt;Data!$G$11*0.25,$C$13,$C$13*10)),"")</f>
        <v>2</v>
      </c>
      <c r="H937" s="43">
        <f>IF(A937&lt;&gt;"",IF(Data!$G$9="constant",$C$13,IF(Data!$G$9="squeeze",G937,F937)),"")</f>
        <v>2</v>
      </c>
      <c r="I937" s="38">
        <f ca="1">IF(ISNUMBER(A937),NORMINV(RAND(),0,IF(AND(Data!$G$9="squeeze",A937&lt;Data!$G$11*0.25),$H$32,1)*$C$30*$C$13)*($C$14*$C$12),"")</f>
        <v>2.6328572563184854E-4</v>
      </c>
      <c r="J937" s="42">
        <f ca="1">IFERROR(IF(Data!$C$6="Real",B937,I937+J936+($C$14*$C$12)*(NORMINV(RAND(),$C$15,CHOOSE($G$13,$C$13,F937,G937)))),"")</f>
        <v>1.3491827467216635</v>
      </c>
      <c r="K937" s="88">
        <f>IF(ISNUMBER(A937), IF($G$16="fixed",$G$17,MIN(H937*Data!$C$7*$C$16*0.5,$C$17*Data!$C$7))*$C$12,"")</f>
        <v>8.0000000000000007E-5</v>
      </c>
      <c r="L937" s="42">
        <f t="shared" ca="1" si="434"/>
        <v>1.3491827467216635</v>
      </c>
      <c r="M937" s="44">
        <f t="shared" ca="1" si="435"/>
        <v>1.3492227467216635</v>
      </c>
      <c r="N937" s="44">
        <f t="shared" ca="1" si="436"/>
        <v>1.3491427467216635</v>
      </c>
      <c r="O937" s="108">
        <f t="shared" ca="1" si="411"/>
        <v>3.7488313470759631</v>
      </c>
      <c r="P937" s="102">
        <f t="shared" ca="1" si="412"/>
        <v>17.778534255166214</v>
      </c>
      <c r="Q937" s="102">
        <f t="shared" ca="1" si="413"/>
        <v>0.8883663438374455</v>
      </c>
      <c r="R937" s="120">
        <f t="shared" ca="1" si="431"/>
        <v>1</v>
      </c>
      <c r="S937" s="54">
        <f t="shared" ca="1" si="432"/>
        <v>0</v>
      </c>
      <c r="T937" s="5" t="str">
        <f t="shared" ca="1" si="414"/>
        <v/>
      </c>
      <c r="U937" s="152" t="str">
        <f t="shared" ca="1" si="415"/>
        <v/>
      </c>
      <c r="V937" s="152" t="str">
        <f t="shared" ca="1" si="416"/>
        <v/>
      </c>
      <c r="W937" s="153" t="str">
        <f t="shared" ca="1" si="417"/>
        <v/>
      </c>
      <c r="X937" s="153" t="str">
        <f t="shared" ca="1" si="418"/>
        <v/>
      </c>
      <c r="Y937" s="153" t="str">
        <f t="shared" ca="1" si="419"/>
        <v/>
      </c>
      <c r="Z937" s="153" t="str">
        <f t="shared" ca="1" si="420"/>
        <v/>
      </c>
      <c r="AA937" s="152" t="str">
        <f t="shared" ca="1" si="421"/>
        <v/>
      </c>
      <c r="AB937" s="152" t="str">
        <f t="shared" ca="1" si="422"/>
        <v/>
      </c>
      <c r="AC937" s="154" t="str">
        <f t="shared" ca="1" si="423"/>
        <v/>
      </c>
      <c r="AD937" s="154" t="str">
        <f t="shared" ca="1" si="424"/>
        <v/>
      </c>
      <c r="AE937" s="3">
        <f t="shared" ca="1" si="425"/>
        <v>0</v>
      </c>
      <c r="AF937" s="3">
        <f t="shared" ca="1" si="426"/>
        <v>0</v>
      </c>
      <c r="AG937" s="3" t="str">
        <f t="shared" ca="1" si="433"/>
        <v/>
      </c>
      <c r="AH937" s="4" t="str">
        <f t="shared" ca="1" si="427"/>
        <v/>
      </c>
      <c r="AI937" s="75">
        <f t="shared" ca="1" si="428"/>
        <v>-81.180141999199762</v>
      </c>
      <c r="AJ937" s="75">
        <f t="shared" ca="1" si="429"/>
        <v>-81.180141999199762</v>
      </c>
    </row>
    <row r="938" spans="1:36" ht="14.25">
      <c r="A938" s="41">
        <f t="shared" si="430"/>
        <v>872</v>
      </c>
      <c r="B938" s="150">
        <f ca="1">IF(ISNUMBER(A938),INDEX('MetaTrader Import'!$H$13:$J$5893,TRUNC(((A938-$A$39+1)-1)/3)+1,MOD((A938-$A$39+1)-1,3)+1),"")</f>
        <v>0</v>
      </c>
      <c r="C938" s="43">
        <f t="shared" ca="1" si="407"/>
        <v>21.082052268582924</v>
      </c>
      <c r="D938" s="43">
        <f t="shared" ca="1" si="408"/>
        <v>-1.7941170923559873</v>
      </c>
      <c r="E938" s="43">
        <f t="shared" ca="1" si="409"/>
        <v>19.287935176226938</v>
      </c>
      <c r="F938" s="43">
        <f t="shared" ca="1" si="410"/>
        <v>1.9287935176226938</v>
      </c>
      <c r="G938" s="43">
        <f>IF(A938&lt;&gt;"",IF(A938&lt;Data!$G$11*0.25,$C$13/$G$32,IF(A938&gt;Data!$G$11*0.25,$C$13,$C$13*10)),"")</f>
        <v>2</v>
      </c>
      <c r="H938" s="43">
        <f>IF(A938&lt;&gt;"",IF(Data!$G$9="constant",$C$13,IF(Data!$G$9="squeeze",G938,F938)),"")</f>
        <v>2</v>
      </c>
      <c r="I938" s="38">
        <f ca="1">IF(ISNUMBER(A938),NORMINV(RAND(),0,IF(AND(Data!$G$9="squeeze",A938&lt;Data!$G$11*0.25),$H$32,1)*$C$30*$C$13)*($C$14*$C$12),"")</f>
        <v>4.4798325506916576E-4</v>
      </c>
      <c r="J938" s="42">
        <f ca="1">IFERROR(IF(Data!$C$6="Real",B938,I938+J937+($C$14*$C$12)*(NORMINV(RAND(),$C$15,CHOOSE($G$13,$C$13,F938,G938)))),"")</f>
        <v>1.3495107251794203</v>
      </c>
      <c r="K938" s="88">
        <f>IF(ISNUMBER(A938), IF($G$16="fixed",$G$17,MIN(H938*Data!$C$7*$C$16*0.5,$C$17*Data!$C$7))*$C$12,"")</f>
        <v>8.0000000000000007E-5</v>
      </c>
      <c r="L938" s="42">
        <f t="shared" ca="1" si="434"/>
        <v>1.3495107251794203</v>
      </c>
      <c r="M938" s="44">
        <f t="shared" ca="1" si="435"/>
        <v>1.3495507251794203</v>
      </c>
      <c r="N938" s="44">
        <f t="shared" ca="1" si="436"/>
        <v>1.3494707251794202</v>
      </c>
      <c r="O938" s="108">
        <f t="shared" ca="1" si="411"/>
        <v>3.3876583081483163</v>
      </c>
      <c r="P938" s="102">
        <f t="shared" ca="1" si="412"/>
        <v>16.354606148560688</v>
      </c>
      <c r="Q938" s="102">
        <f t="shared" ca="1" si="413"/>
        <v>0.89907893561527275</v>
      </c>
      <c r="R938" s="120">
        <f t="shared" ca="1" si="431"/>
        <v>1</v>
      </c>
      <c r="S938" s="54">
        <f t="shared" ca="1" si="432"/>
        <v>0</v>
      </c>
      <c r="T938" s="5" t="str">
        <f t="shared" ca="1" si="414"/>
        <v/>
      </c>
      <c r="U938" s="152" t="str">
        <f t="shared" ca="1" si="415"/>
        <v/>
      </c>
      <c r="V938" s="152" t="str">
        <f t="shared" ca="1" si="416"/>
        <v/>
      </c>
      <c r="W938" s="153" t="str">
        <f t="shared" ca="1" si="417"/>
        <v/>
      </c>
      <c r="X938" s="153" t="str">
        <f t="shared" ca="1" si="418"/>
        <v/>
      </c>
      <c r="Y938" s="153" t="str">
        <f t="shared" ca="1" si="419"/>
        <v/>
      </c>
      <c r="Z938" s="153" t="str">
        <f t="shared" ca="1" si="420"/>
        <v/>
      </c>
      <c r="AA938" s="152" t="str">
        <f t="shared" ca="1" si="421"/>
        <v/>
      </c>
      <c r="AB938" s="152" t="str">
        <f t="shared" ca="1" si="422"/>
        <v/>
      </c>
      <c r="AC938" s="154" t="str">
        <f t="shared" ca="1" si="423"/>
        <v/>
      </c>
      <c r="AD938" s="154" t="str">
        <f t="shared" ca="1" si="424"/>
        <v/>
      </c>
      <c r="AE938" s="3">
        <f t="shared" ca="1" si="425"/>
        <v>0</v>
      </c>
      <c r="AF938" s="3">
        <f t="shared" ca="1" si="426"/>
        <v>0</v>
      </c>
      <c r="AG938" s="3" t="str">
        <f t="shared" ca="1" si="433"/>
        <v/>
      </c>
      <c r="AH938" s="4" t="str">
        <f t="shared" ca="1" si="427"/>
        <v/>
      </c>
      <c r="AI938" s="75">
        <f t="shared" ca="1" si="428"/>
        <v>-81.180141999199762</v>
      </c>
      <c r="AJ938" s="75">
        <f t="shared" ca="1" si="429"/>
        <v>-81.180141999199762</v>
      </c>
    </row>
    <row r="939" spans="1:36" ht="14.25">
      <c r="A939" s="41">
        <f t="shared" si="430"/>
        <v>873</v>
      </c>
      <c r="B939" s="150">
        <f>IF(ISNUMBER(A939),INDEX('MetaTrader Import'!$H$13:$J$5893,TRUNC(((A939-$A$39+1)-1)/3)+1,MOD((A939-$A$39+1)-1,3)+1),"")</f>
        <v>0</v>
      </c>
      <c r="C939" s="43">
        <f t="shared" ca="1" si="407"/>
        <v>19.287935176226938</v>
      </c>
      <c r="D939" s="43">
        <f t="shared" ca="1" si="408"/>
        <v>-0.17330277850400566</v>
      </c>
      <c r="E939" s="43">
        <f t="shared" ca="1" si="409"/>
        <v>19.114632397722932</v>
      </c>
      <c r="F939" s="43">
        <f t="shared" ca="1" si="410"/>
        <v>1.9114632397722933</v>
      </c>
      <c r="G939" s="43">
        <f>IF(A939&lt;&gt;"",IF(A939&lt;Data!$G$11*0.25,$C$13/$G$32,IF(A939&gt;Data!$G$11*0.25,$C$13,$C$13*10)),"")</f>
        <v>2</v>
      </c>
      <c r="H939" s="43">
        <f>IF(A939&lt;&gt;"",IF(Data!$G$9="constant",$C$13,IF(Data!$G$9="squeeze",G939,F939)),"")</f>
        <v>2</v>
      </c>
      <c r="I939" s="38">
        <f ca="1">IF(ISNUMBER(A939),NORMINV(RAND(),0,IF(AND(Data!$G$9="squeeze",A939&lt;Data!$G$11*0.25),$H$32,1)*$C$30*$C$13)*($C$14*$C$12),"")</f>
        <v>6.8699997291447445E-4</v>
      </c>
      <c r="J939" s="42">
        <f ca="1">IFERROR(IF(Data!$C$6="Real",B939,I939+J938+($C$14*$C$12)*(NORMINV(RAND(),$C$15,CHOOSE($G$13,$C$13,F939,G939)))),"")</f>
        <v>1.350484950450209</v>
      </c>
      <c r="K939" s="88">
        <f>IF(ISNUMBER(A939), IF($G$16="fixed",$G$17,MIN(H939*Data!$C$7*$C$16*0.5,$C$17*Data!$C$7))*$C$12,"")</f>
        <v>8.0000000000000007E-5</v>
      </c>
      <c r="L939" s="42">
        <f t="shared" ca="1" si="434"/>
        <v>1.350484950450209</v>
      </c>
      <c r="M939" s="44">
        <f t="shared" ca="1" si="435"/>
        <v>1.350524950450209</v>
      </c>
      <c r="N939" s="44">
        <f t="shared" ca="1" si="436"/>
        <v>1.350444950450209</v>
      </c>
      <c r="O939" s="108">
        <f t="shared" ca="1" si="411"/>
        <v>3.2804826342460656</v>
      </c>
      <c r="P939" s="102">
        <f t="shared" ca="1" si="412"/>
        <v>15.879968779452529</v>
      </c>
      <c r="Q939" s="102">
        <f t="shared" ca="1" si="413"/>
        <v>0.86175505025906518</v>
      </c>
      <c r="R939" s="120">
        <f t="shared" ca="1" si="431"/>
        <v>1</v>
      </c>
      <c r="S939" s="54">
        <f t="shared" ca="1" si="432"/>
        <v>0</v>
      </c>
      <c r="T939" s="5" t="str">
        <f t="shared" ca="1" si="414"/>
        <v/>
      </c>
      <c r="U939" s="152" t="str">
        <f t="shared" ca="1" si="415"/>
        <v/>
      </c>
      <c r="V939" s="152" t="str">
        <f t="shared" ca="1" si="416"/>
        <v/>
      </c>
      <c r="W939" s="153" t="str">
        <f t="shared" ca="1" si="417"/>
        <v/>
      </c>
      <c r="X939" s="153" t="str">
        <f t="shared" ca="1" si="418"/>
        <v/>
      </c>
      <c r="Y939" s="153" t="str">
        <f t="shared" ca="1" si="419"/>
        <v/>
      </c>
      <c r="Z939" s="153" t="str">
        <f t="shared" ca="1" si="420"/>
        <v/>
      </c>
      <c r="AA939" s="152" t="str">
        <f t="shared" ca="1" si="421"/>
        <v/>
      </c>
      <c r="AB939" s="152" t="str">
        <f t="shared" ca="1" si="422"/>
        <v/>
      </c>
      <c r="AC939" s="154" t="str">
        <f t="shared" ca="1" si="423"/>
        <v/>
      </c>
      <c r="AD939" s="154" t="str">
        <f t="shared" ca="1" si="424"/>
        <v/>
      </c>
      <c r="AE939" s="3">
        <f t="shared" ca="1" si="425"/>
        <v>0</v>
      </c>
      <c r="AF939" s="3">
        <f t="shared" ca="1" si="426"/>
        <v>0</v>
      </c>
      <c r="AG939" s="3" t="str">
        <f t="shared" ca="1" si="433"/>
        <v/>
      </c>
      <c r="AH939" s="4" t="str">
        <f t="shared" ca="1" si="427"/>
        <v/>
      </c>
      <c r="AI939" s="75">
        <f t="shared" ca="1" si="428"/>
        <v>-81.180141999199762</v>
      </c>
      <c r="AJ939" s="75">
        <f t="shared" ca="1" si="429"/>
        <v>-81.180141999199762</v>
      </c>
    </row>
    <row r="940" spans="1:36" ht="14.25">
      <c r="A940" s="41">
        <f t="shared" si="430"/>
        <v>874</v>
      </c>
      <c r="B940" s="150">
        <f ca="1">IF(ISNUMBER(A940),INDEX('MetaTrader Import'!$H$13:$J$5893,TRUNC(((A940-$A$39+1)-1)/3)+1,MOD((A940-$A$39+1)-1,3)+1),"")</f>
        <v>0</v>
      </c>
      <c r="C940" s="43">
        <f t="shared" ca="1" si="407"/>
        <v>19.114632397722932</v>
      </c>
      <c r="D940" s="43">
        <f t="shared" ca="1" si="408"/>
        <v>-3.055801181876816E-3</v>
      </c>
      <c r="E940" s="43">
        <f t="shared" ca="1" si="409"/>
        <v>19.111576596541056</v>
      </c>
      <c r="F940" s="43">
        <f t="shared" ca="1" si="410"/>
        <v>1.9111576596541056</v>
      </c>
      <c r="G940" s="43">
        <f>IF(A940&lt;&gt;"",IF(A940&lt;Data!$G$11*0.25,$C$13/$G$32,IF(A940&gt;Data!$G$11*0.25,$C$13,$C$13*10)),"")</f>
        <v>2</v>
      </c>
      <c r="H940" s="43">
        <f>IF(A940&lt;&gt;"",IF(Data!$G$9="constant",$C$13,IF(Data!$G$9="squeeze",G940,F940)),"")</f>
        <v>2</v>
      </c>
      <c r="I940" s="38">
        <f ca="1">IF(ISNUMBER(A940),NORMINV(RAND(),0,IF(AND(Data!$G$9="squeeze",A940&lt;Data!$G$11*0.25),$H$32,1)*$C$30*$C$13)*($C$14*$C$12),"")</f>
        <v>-2.0066780581281274E-4</v>
      </c>
      <c r="J940" s="42">
        <f ca="1">IFERROR(IF(Data!$C$6="Real",B940,I940+J939+($C$14*$C$12)*(NORMINV(RAND(),$C$15,CHOOSE($G$13,$C$13,F940,G940)))),"")</f>
        <v>1.3498468032185504</v>
      </c>
      <c r="K940" s="88">
        <f>IF(ISNUMBER(A940), IF($G$16="fixed",$G$17,MIN(H940*Data!$C$7*$C$16*0.5,$C$17*Data!$C$7))*$C$12,"")</f>
        <v>8.0000000000000007E-5</v>
      </c>
      <c r="L940" s="42">
        <f t="shared" ca="1" si="434"/>
        <v>1.3498468032185504</v>
      </c>
      <c r="M940" s="44">
        <f t="shared" ca="1" si="435"/>
        <v>1.3498868032185505</v>
      </c>
      <c r="N940" s="44">
        <f t="shared" ca="1" si="436"/>
        <v>1.3498068032185504</v>
      </c>
      <c r="O940" s="108">
        <f t="shared" ca="1" si="411"/>
        <v>2.9434840975184735</v>
      </c>
      <c r="P940" s="102">
        <f t="shared" ca="1" si="412"/>
        <v>14.615168055688212</v>
      </c>
      <c r="Q940" s="102">
        <f t="shared" ca="1" si="413"/>
        <v>0.75327250252420319</v>
      </c>
      <c r="R940" s="120">
        <f t="shared" ca="1" si="431"/>
        <v>1</v>
      </c>
      <c r="S940" s="54">
        <f t="shared" ca="1" si="432"/>
        <v>0</v>
      </c>
      <c r="T940" s="5" t="str">
        <f t="shared" ca="1" si="414"/>
        <v/>
      </c>
      <c r="U940" s="152" t="str">
        <f t="shared" ca="1" si="415"/>
        <v/>
      </c>
      <c r="V940" s="152" t="str">
        <f t="shared" ca="1" si="416"/>
        <v/>
      </c>
      <c r="W940" s="153" t="str">
        <f t="shared" ca="1" si="417"/>
        <v/>
      </c>
      <c r="X940" s="153" t="str">
        <f t="shared" ca="1" si="418"/>
        <v/>
      </c>
      <c r="Y940" s="153" t="str">
        <f t="shared" ca="1" si="419"/>
        <v/>
      </c>
      <c r="Z940" s="153" t="str">
        <f t="shared" ca="1" si="420"/>
        <v/>
      </c>
      <c r="AA940" s="152" t="str">
        <f t="shared" ca="1" si="421"/>
        <v/>
      </c>
      <c r="AB940" s="152" t="str">
        <f t="shared" ca="1" si="422"/>
        <v/>
      </c>
      <c r="AC940" s="154" t="str">
        <f t="shared" ca="1" si="423"/>
        <v/>
      </c>
      <c r="AD940" s="154" t="str">
        <f t="shared" ca="1" si="424"/>
        <v/>
      </c>
      <c r="AE940" s="3">
        <f t="shared" ca="1" si="425"/>
        <v>0</v>
      </c>
      <c r="AF940" s="3">
        <f t="shared" ca="1" si="426"/>
        <v>0</v>
      </c>
      <c r="AG940" s="3" t="str">
        <f t="shared" ca="1" si="433"/>
        <v/>
      </c>
      <c r="AH940" s="4" t="str">
        <f t="shared" ca="1" si="427"/>
        <v/>
      </c>
      <c r="AI940" s="75">
        <f t="shared" ca="1" si="428"/>
        <v>-81.180141999199762</v>
      </c>
      <c r="AJ940" s="75">
        <f t="shared" ca="1" si="429"/>
        <v>-81.180141999199762</v>
      </c>
    </row>
    <row r="941" spans="1:36" ht="14.25">
      <c r="A941" s="41">
        <f t="shared" si="430"/>
        <v>875</v>
      </c>
      <c r="B941" s="150">
        <f ca="1">IF(ISNUMBER(A941),INDEX('MetaTrader Import'!$H$13:$J$5893,TRUNC(((A941-$A$39+1)-1)/3)+1,MOD((A941-$A$39+1)-1,3)+1),"")</f>
        <v>0</v>
      </c>
      <c r="C941" s="43">
        <f t="shared" ca="1" si="407"/>
        <v>19.111576596541056</v>
      </c>
      <c r="D941" s="43">
        <f t="shared" ca="1" si="408"/>
        <v>-0.64238260688364002</v>
      </c>
      <c r="E941" s="43">
        <f t="shared" ca="1" si="409"/>
        <v>18.469193989657416</v>
      </c>
      <c r="F941" s="43">
        <f t="shared" ca="1" si="410"/>
        <v>1.8469193989657415</v>
      </c>
      <c r="G941" s="43">
        <f>IF(A941&lt;&gt;"",IF(A941&lt;Data!$G$11*0.25,$C$13/$G$32,IF(A941&gt;Data!$G$11*0.25,$C$13,$C$13*10)),"")</f>
        <v>2</v>
      </c>
      <c r="H941" s="43">
        <f>IF(A941&lt;&gt;"",IF(Data!$G$9="constant",$C$13,IF(Data!$G$9="squeeze",G941,F941)),"")</f>
        <v>2</v>
      </c>
      <c r="I941" s="38">
        <f ca="1">IF(ISNUMBER(A941),NORMINV(RAND(),0,IF(AND(Data!$G$9="squeeze",A941&lt;Data!$G$11*0.25),$H$32,1)*$C$30*$C$13)*($C$14*$C$12),"")</f>
        <v>1.8632690581760927E-4</v>
      </c>
      <c r="J941" s="42">
        <f ca="1">IFERROR(IF(Data!$C$6="Real",B941,I941+J940+($C$14*$C$12)*(NORMINV(RAND(),$C$15,CHOOSE($G$13,$C$13,F941,G941)))),"")</f>
        <v>1.350630009286961</v>
      </c>
      <c r="K941" s="88">
        <f>IF(ISNUMBER(A941), IF($G$16="fixed",$G$17,MIN(H941*Data!$C$7*$C$16*0.5,$C$17*Data!$C$7))*$C$12,"")</f>
        <v>8.0000000000000007E-5</v>
      </c>
      <c r="L941" s="42">
        <f t="shared" ca="1" si="434"/>
        <v>1.350630009286961</v>
      </c>
      <c r="M941" s="44">
        <f t="shared" ca="1" si="435"/>
        <v>1.350670009286961</v>
      </c>
      <c r="N941" s="44">
        <f t="shared" ca="1" si="436"/>
        <v>1.3505900092869609</v>
      </c>
      <c r="O941" s="108">
        <f t="shared" ca="1" si="411"/>
        <v>2.7189932329813358</v>
      </c>
      <c r="P941" s="102">
        <f t="shared" ca="1" si="412"/>
        <v>13.589978111591353</v>
      </c>
      <c r="Q941" s="102">
        <f t="shared" ca="1" si="413"/>
        <v>0.58956590650958984</v>
      </c>
      <c r="R941" s="120">
        <f t="shared" ca="1" si="431"/>
        <v>1</v>
      </c>
      <c r="S941" s="54">
        <f t="shared" ca="1" si="432"/>
        <v>0</v>
      </c>
      <c r="T941" s="5" t="str">
        <f t="shared" ca="1" si="414"/>
        <v/>
      </c>
      <c r="U941" s="152" t="str">
        <f t="shared" ca="1" si="415"/>
        <v/>
      </c>
      <c r="V941" s="152" t="str">
        <f t="shared" ca="1" si="416"/>
        <v/>
      </c>
      <c r="W941" s="153" t="str">
        <f t="shared" ca="1" si="417"/>
        <v/>
      </c>
      <c r="X941" s="153" t="str">
        <f t="shared" ca="1" si="418"/>
        <v/>
      </c>
      <c r="Y941" s="153" t="str">
        <f t="shared" ca="1" si="419"/>
        <v/>
      </c>
      <c r="Z941" s="153" t="str">
        <f t="shared" ca="1" si="420"/>
        <v/>
      </c>
      <c r="AA941" s="152" t="str">
        <f t="shared" ca="1" si="421"/>
        <v/>
      </c>
      <c r="AB941" s="152" t="str">
        <f t="shared" ca="1" si="422"/>
        <v/>
      </c>
      <c r="AC941" s="154" t="str">
        <f t="shared" ca="1" si="423"/>
        <v/>
      </c>
      <c r="AD941" s="154" t="str">
        <f t="shared" ca="1" si="424"/>
        <v/>
      </c>
      <c r="AE941" s="3">
        <f t="shared" ca="1" si="425"/>
        <v>0</v>
      </c>
      <c r="AF941" s="3">
        <f t="shared" ca="1" si="426"/>
        <v>0</v>
      </c>
      <c r="AG941" s="3" t="str">
        <f t="shared" ca="1" si="433"/>
        <v/>
      </c>
      <c r="AH941" s="4" t="str">
        <f t="shared" ca="1" si="427"/>
        <v/>
      </c>
      <c r="AI941" s="75">
        <f t="shared" ca="1" si="428"/>
        <v>-81.180141999199762</v>
      </c>
      <c r="AJ941" s="75">
        <f t="shared" ca="1" si="429"/>
        <v>-81.180141999199762</v>
      </c>
    </row>
    <row r="942" spans="1:36" ht="14.25">
      <c r="A942" s="41">
        <f t="shared" si="430"/>
        <v>876</v>
      </c>
      <c r="B942" s="150">
        <f>IF(ISNUMBER(A942),INDEX('MetaTrader Import'!$H$13:$J$5893,TRUNC(((A942-$A$39+1)-1)/3)+1,MOD((A942-$A$39+1)-1,3)+1),"")</f>
        <v>0</v>
      </c>
      <c r="C942" s="43">
        <f t="shared" ca="1" si="407"/>
        <v>18.469193989657416</v>
      </c>
      <c r="D942" s="43">
        <f t="shared" ca="1" si="408"/>
        <v>-0.24161156057375521</v>
      </c>
      <c r="E942" s="43">
        <f t="shared" ca="1" si="409"/>
        <v>18.227582429083661</v>
      </c>
      <c r="F942" s="43">
        <f t="shared" ca="1" si="410"/>
        <v>1.8227582429083662</v>
      </c>
      <c r="G942" s="43">
        <f>IF(A942&lt;&gt;"",IF(A942&lt;Data!$G$11*0.25,$C$13/$G$32,IF(A942&gt;Data!$G$11*0.25,$C$13,$C$13*10)),"")</f>
        <v>2</v>
      </c>
      <c r="H942" s="43">
        <f>IF(A942&lt;&gt;"",IF(Data!$G$9="constant",$C$13,IF(Data!$G$9="squeeze",G942,F942)),"")</f>
        <v>2</v>
      </c>
      <c r="I942" s="38">
        <f ca="1">IF(ISNUMBER(A942),NORMINV(RAND(),0,IF(AND(Data!$G$9="squeeze",A942&lt;Data!$G$11*0.25),$H$32,1)*$C$30*$C$13)*($C$14*$C$12),"")</f>
        <v>-3.1899175229103185E-4</v>
      </c>
      <c r="J942" s="42">
        <f ca="1">IFERROR(IF(Data!$C$6="Real",B942,I942+J941+($C$14*$C$12)*(NORMINV(RAND(),$C$15,CHOOSE($G$13,$C$13,F942,G942)))),"")</f>
        <v>1.3505624912735994</v>
      </c>
      <c r="K942" s="88">
        <f>IF(ISNUMBER(A942), IF($G$16="fixed",$G$17,MIN(H942*Data!$C$7*$C$16*0.5,$C$17*Data!$C$7))*$C$12,"")</f>
        <v>8.0000000000000007E-5</v>
      </c>
      <c r="L942" s="42">
        <f t="shared" ca="1" si="434"/>
        <v>1.3505624912735994</v>
      </c>
      <c r="M942" s="44">
        <f t="shared" ca="1" si="435"/>
        <v>1.3506024912735994</v>
      </c>
      <c r="N942" s="44">
        <f t="shared" ca="1" si="436"/>
        <v>1.3505224912735994</v>
      </c>
      <c r="O942" s="108">
        <f t="shared" ca="1" si="411"/>
        <v>2.3165368816861172</v>
      </c>
      <c r="P942" s="102">
        <f t="shared" ca="1" si="412"/>
        <v>11.575948580360183</v>
      </c>
      <c r="Q942" s="102">
        <f t="shared" ca="1" si="413"/>
        <v>0.33636749735623905</v>
      </c>
      <c r="R942" s="120">
        <f t="shared" ca="1" si="431"/>
        <v>1</v>
      </c>
      <c r="S942" s="54">
        <f t="shared" ca="1" si="432"/>
        <v>0</v>
      </c>
      <c r="T942" s="5" t="str">
        <f t="shared" ca="1" si="414"/>
        <v/>
      </c>
      <c r="U942" s="152" t="str">
        <f t="shared" ca="1" si="415"/>
        <v/>
      </c>
      <c r="V942" s="152" t="str">
        <f t="shared" ca="1" si="416"/>
        <v/>
      </c>
      <c r="W942" s="153" t="str">
        <f t="shared" ca="1" si="417"/>
        <v/>
      </c>
      <c r="X942" s="153" t="str">
        <f t="shared" ca="1" si="418"/>
        <v/>
      </c>
      <c r="Y942" s="153" t="str">
        <f t="shared" ca="1" si="419"/>
        <v/>
      </c>
      <c r="Z942" s="153" t="str">
        <f t="shared" ca="1" si="420"/>
        <v/>
      </c>
      <c r="AA942" s="152" t="str">
        <f t="shared" ca="1" si="421"/>
        <v/>
      </c>
      <c r="AB942" s="152" t="str">
        <f t="shared" ca="1" si="422"/>
        <v/>
      </c>
      <c r="AC942" s="154" t="str">
        <f t="shared" ca="1" si="423"/>
        <v/>
      </c>
      <c r="AD942" s="154" t="str">
        <f t="shared" ca="1" si="424"/>
        <v/>
      </c>
      <c r="AE942" s="3">
        <f t="shared" ca="1" si="425"/>
        <v>0</v>
      </c>
      <c r="AF942" s="3">
        <f t="shared" ca="1" si="426"/>
        <v>0</v>
      </c>
      <c r="AG942" s="3" t="str">
        <f t="shared" ca="1" si="433"/>
        <v/>
      </c>
      <c r="AH942" s="4" t="str">
        <f t="shared" ca="1" si="427"/>
        <v/>
      </c>
      <c r="AI942" s="75">
        <f t="shared" ca="1" si="428"/>
        <v>-81.180141999199762</v>
      </c>
      <c r="AJ942" s="75">
        <f t="shared" ca="1" si="429"/>
        <v>-81.180141999199762</v>
      </c>
    </row>
    <row r="943" spans="1:36" ht="14.25">
      <c r="A943" s="41">
        <f t="shared" si="430"/>
        <v>877</v>
      </c>
      <c r="B943" s="150">
        <f ca="1">IF(ISNUMBER(A943),INDEX('MetaTrader Import'!$H$13:$J$5893,TRUNC(((A943-$A$39+1)-1)/3)+1,MOD((A943-$A$39+1)-1,3)+1),"")</f>
        <v>0</v>
      </c>
      <c r="C943" s="43">
        <f t="shared" ca="1" si="407"/>
        <v>18.227582429083661</v>
      </c>
      <c r="D943" s="43">
        <f t="shared" ca="1" si="408"/>
        <v>2.5150438008408593</v>
      </c>
      <c r="E943" s="43">
        <f t="shared" ca="1" si="409"/>
        <v>20.742626229924522</v>
      </c>
      <c r="F943" s="43">
        <f t="shared" ca="1" si="410"/>
        <v>2.0742626229924523</v>
      </c>
      <c r="G943" s="43">
        <f>IF(A943&lt;&gt;"",IF(A943&lt;Data!$G$11*0.25,$C$13/$G$32,IF(A943&gt;Data!$G$11*0.25,$C$13,$C$13*10)),"")</f>
        <v>2</v>
      </c>
      <c r="H943" s="43">
        <f>IF(A943&lt;&gt;"",IF(Data!$G$9="constant",$C$13,IF(Data!$G$9="squeeze",G943,F943)),"")</f>
        <v>2</v>
      </c>
      <c r="I943" s="38">
        <f ca="1">IF(ISNUMBER(A943),NORMINV(RAND(),0,IF(AND(Data!$G$9="squeeze",A943&lt;Data!$G$11*0.25),$H$32,1)*$C$30*$C$13)*($C$14*$C$12),"")</f>
        <v>4.9545276413511918E-4</v>
      </c>
      <c r="J943" s="42">
        <f ca="1">IFERROR(IF(Data!$C$6="Real",B943,I943+J942+($C$14*$C$12)*(NORMINV(RAND(),$C$15,CHOOSE($G$13,$C$13,F943,G943)))),"")</f>
        <v>1.3504747925598721</v>
      </c>
      <c r="K943" s="88">
        <f>IF(ISNUMBER(A943), IF($G$16="fixed",$G$17,MIN(H943*Data!$C$7*$C$16*0.5,$C$17*Data!$C$7))*$C$12,"")</f>
        <v>8.0000000000000007E-5</v>
      </c>
      <c r="L943" s="42">
        <f t="shared" ca="1" si="434"/>
        <v>1.3504747925598721</v>
      </c>
      <c r="M943" s="44">
        <f t="shared" ca="1" si="435"/>
        <v>1.3505147925598722</v>
      </c>
      <c r="N943" s="44">
        <f t="shared" ca="1" si="436"/>
        <v>1.3504347925598721</v>
      </c>
      <c r="O943" s="108">
        <f t="shared" ca="1" si="411"/>
        <v>1.8713112032335752</v>
      </c>
      <c r="P943" s="102">
        <f t="shared" ca="1" si="412"/>
        <v>9.2257943118985946</v>
      </c>
      <c r="Q943" s="102">
        <f t="shared" ca="1" si="413"/>
        <v>-5.8203387639186692E-3</v>
      </c>
      <c r="R943" s="120">
        <f t="shared" ca="1" si="431"/>
        <v>1</v>
      </c>
      <c r="S943" s="54">
        <f t="shared" ca="1" si="432"/>
        <v>0</v>
      </c>
      <c r="T943" s="5" t="str">
        <f t="shared" ca="1" si="414"/>
        <v/>
      </c>
      <c r="U943" s="152" t="str">
        <f t="shared" ca="1" si="415"/>
        <v/>
      </c>
      <c r="V943" s="152" t="str">
        <f t="shared" ca="1" si="416"/>
        <v/>
      </c>
      <c r="W943" s="153" t="str">
        <f t="shared" ca="1" si="417"/>
        <v/>
      </c>
      <c r="X943" s="153" t="str">
        <f t="shared" ca="1" si="418"/>
        <v/>
      </c>
      <c r="Y943" s="153" t="str">
        <f t="shared" ca="1" si="419"/>
        <v/>
      </c>
      <c r="Z943" s="153" t="str">
        <f t="shared" ca="1" si="420"/>
        <v/>
      </c>
      <c r="AA943" s="152" t="str">
        <f t="shared" ca="1" si="421"/>
        <v/>
      </c>
      <c r="AB943" s="152" t="str">
        <f t="shared" ca="1" si="422"/>
        <v/>
      </c>
      <c r="AC943" s="154" t="str">
        <f t="shared" ca="1" si="423"/>
        <v/>
      </c>
      <c r="AD943" s="154" t="str">
        <f t="shared" ca="1" si="424"/>
        <v/>
      </c>
      <c r="AE943" s="3">
        <f t="shared" ca="1" si="425"/>
        <v>0</v>
      </c>
      <c r="AF943" s="3">
        <f t="shared" ca="1" si="426"/>
        <v>0</v>
      </c>
      <c r="AG943" s="3" t="str">
        <f t="shared" ca="1" si="433"/>
        <v/>
      </c>
      <c r="AH943" s="4" t="str">
        <f t="shared" ca="1" si="427"/>
        <v/>
      </c>
      <c r="AI943" s="75">
        <f t="shared" ca="1" si="428"/>
        <v>-81.180141999199762</v>
      </c>
      <c r="AJ943" s="75">
        <f t="shared" ca="1" si="429"/>
        <v>-81.180141999199762</v>
      </c>
    </row>
    <row r="944" spans="1:36" ht="14.25">
      <c r="A944" s="41">
        <f t="shared" si="430"/>
        <v>878</v>
      </c>
      <c r="B944" s="150">
        <f ca="1">IF(ISNUMBER(A944),INDEX('MetaTrader Import'!$H$13:$J$5893,TRUNC(((A944-$A$39+1)-1)/3)+1,MOD((A944-$A$39+1)-1,3)+1),"")</f>
        <v>0</v>
      </c>
      <c r="C944" s="43">
        <f t="shared" ca="1" si="407"/>
        <v>20.742626229924522</v>
      </c>
      <c r="D944" s="43">
        <f t="shared" ca="1" si="408"/>
        <v>-0.49177086040450058</v>
      </c>
      <c r="E944" s="43">
        <f t="shared" ca="1" si="409"/>
        <v>20.250855369520021</v>
      </c>
      <c r="F944" s="43">
        <f t="shared" ca="1" si="410"/>
        <v>2.0250855369520022</v>
      </c>
      <c r="G944" s="43">
        <f>IF(A944&lt;&gt;"",IF(A944&lt;Data!$G$11*0.25,$C$13/$G$32,IF(A944&gt;Data!$G$11*0.25,$C$13,$C$13*10)),"")</f>
        <v>2</v>
      </c>
      <c r="H944" s="43">
        <f>IF(A944&lt;&gt;"",IF(Data!$G$9="constant",$C$13,IF(Data!$G$9="squeeze",G944,F944)),"")</f>
        <v>2</v>
      </c>
      <c r="I944" s="38">
        <f ca="1">IF(ISNUMBER(A944),NORMINV(RAND(),0,IF(AND(Data!$G$9="squeeze",A944&lt;Data!$G$11*0.25),$H$32,1)*$C$30*$C$13)*($C$14*$C$12),"")</f>
        <v>-2.1408268515727108E-4</v>
      </c>
      <c r="J944" s="42">
        <f ca="1">IFERROR(IF(Data!$C$6="Real",B944,I944+J943+($C$14*$C$12)*(NORMINV(RAND(),$C$15,CHOOSE($G$13,$C$13,F944,G944)))),"")</f>
        <v>1.3503576542817277</v>
      </c>
      <c r="K944" s="88">
        <f>IF(ISNUMBER(A944), IF($G$16="fixed",$G$17,MIN(H944*Data!$C$7*$C$16*0.5,$C$17*Data!$C$7))*$C$12,"")</f>
        <v>8.0000000000000007E-5</v>
      </c>
      <c r="L944" s="42">
        <f t="shared" ca="1" si="434"/>
        <v>1.3503576542817277</v>
      </c>
      <c r="M944" s="44">
        <f t="shared" ca="1" si="435"/>
        <v>1.3503976542817278</v>
      </c>
      <c r="N944" s="44">
        <f t="shared" ca="1" si="436"/>
        <v>1.3503176542817277</v>
      </c>
      <c r="O944" s="108">
        <f t="shared" ca="1" si="411"/>
        <v>1.5322320371091078</v>
      </c>
      <c r="P944" s="102">
        <f t="shared" ca="1" si="412"/>
        <v>7.6080517052924561</v>
      </c>
      <c r="Q944" s="102">
        <f t="shared" ca="1" si="413"/>
        <v>-0.35389468813324587</v>
      </c>
      <c r="R944" s="120">
        <f t="shared" ca="1" si="431"/>
        <v>1</v>
      </c>
      <c r="S944" s="54">
        <f t="shared" ca="1" si="432"/>
        <v>0</v>
      </c>
      <c r="T944" s="5" t="str">
        <f t="shared" ca="1" si="414"/>
        <v/>
      </c>
      <c r="U944" s="152" t="str">
        <f t="shared" ca="1" si="415"/>
        <v/>
      </c>
      <c r="V944" s="152" t="str">
        <f t="shared" ca="1" si="416"/>
        <v/>
      </c>
      <c r="W944" s="153" t="str">
        <f t="shared" ca="1" si="417"/>
        <v/>
      </c>
      <c r="X944" s="153" t="str">
        <f t="shared" ca="1" si="418"/>
        <v/>
      </c>
      <c r="Y944" s="153" t="str">
        <f t="shared" ca="1" si="419"/>
        <v/>
      </c>
      <c r="Z944" s="153" t="str">
        <f t="shared" ca="1" si="420"/>
        <v/>
      </c>
      <c r="AA944" s="152" t="str">
        <f t="shared" ca="1" si="421"/>
        <v/>
      </c>
      <c r="AB944" s="152" t="str">
        <f t="shared" ca="1" si="422"/>
        <v/>
      </c>
      <c r="AC944" s="154" t="str">
        <f t="shared" ca="1" si="423"/>
        <v/>
      </c>
      <c r="AD944" s="154" t="str">
        <f t="shared" ca="1" si="424"/>
        <v/>
      </c>
      <c r="AE944" s="3">
        <f t="shared" ca="1" si="425"/>
        <v>0</v>
      </c>
      <c r="AF944" s="3">
        <f t="shared" ca="1" si="426"/>
        <v>0</v>
      </c>
      <c r="AG944" s="3" t="str">
        <f t="shared" ca="1" si="433"/>
        <v/>
      </c>
      <c r="AH944" s="4" t="str">
        <f t="shared" ca="1" si="427"/>
        <v/>
      </c>
      <c r="AI944" s="75">
        <f t="shared" ca="1" si="428"/>
        <v>-81.180141999199762</v>
      </c>
      <c r="AJ944" s="75">
        <f t="shared" ca="1" si="429"/>
        <v>-81.180141999199762</v>
      </c>
    </row>
    <row r="945" spans="1:36" ht="14.25">
      <c r="A945" s="41">
        <f t="shared" si="430"/>
        <v>879</v>
      </c>
      <c r="B945" s="150">
        <f>IF(ISNUMBER(A945),INDEX('MetaTrader Import'!$H$13:$J$5893,TRUNC(((A945-$A$39+1)-1)/3)+1,MOD((A945-$A$39+1)-1,3)+1),"")</f>
        <v>0</v>
      </c>
      <c r="C945" s="43">
        <f t="shared" ca="1" si="407"/>
        <v>20.250855369520021</v>
      </c>
      <c r="D945" s="43">
        <f t="shared" ca="1" si="408"/>
        <v>-0.48113390815168067</v>
      </c>
      <c r="E945" s="43">
        <f t="shared" ca="1" si="409"/>
        <v>19.769721461368341</v>
      </c>
      <c r="F945" s="43">
        <f t="shared" ca="1" si="410"/>
        <v>1.9769721461368341</v>
      </c>
      <c r="G945" s="43">
        <f>IF(A945&lt;&gt;"",IF(A945&lt;Data!$G$11*0.25,$C$13/$G$32,IF(A945&gt;Data!$G$11*0.25,$C$13,$C$13*10)),"")</f>
        <v>2</v>
      </c>
      <c r="H945" s="43">
        <f>IF(A945&lt;&gt;"",IF(Data!$G$9="constant",$C$13,IF(Data!$G$9="squeeze",G945,F945)),"")</f>
        <v>2</v>
      </c>
      <c r="I945" s="38">
        <f ca="1">IF(ISNUMBER(A945),NORMINV(RAND(),0,IF(AND(Data!$G$9="squeeze",A945&lt;Data!$G$11*0.25),$H$32,1)*$C$30*$C$13)*($C$14*$C$12),"")</f>
        <v>3.6288369995576738E-4</v>
      </c>
      <c r="J945" s="42">
        <f ca="1">IFERROR(IF(Data!$C$6="Real",B945,I945+J944+($C$14*$C$12)*(NORMINV(RAND(),$C$15,CHOOSE($G$13,$C$13,F945,G945)))),"")</f>
        <v>1.3501926618709419</v>
      </c>
      <c r="K945" s="88">
        <f>IF(ISNUMBER(A945), IF($G$16="fixed",$G$17,MIN(H945*Data!$C$7*$C$16*0.5,$C$17*Data!$C$7))*$C$12,"")</f>
        <v>8.0000000000000007E-5</v>
      </c>
      <c r="L945" s="42">
        <f t="shared" ca="1" si="434"/>
        <v>1.3501926618709419</v>
      </c>
      <c r="M945" s="44">
        <f t="shared" ca="1" si="435"/>
        <v>1.3502326618709419</v>
      </c>
      <c r="N945" s="44">
        <f t="shared" ca="1" si="436"/>
        <v>1.3501526618709419</v>
      </c>
      <c r="O945" s="108">
        <f t="shared" ca="1" si="411"/>
        <v>1.3767789449590624</v>
      </c>
      <c r="P945" s="102">
        <f t="shared" ca="1" si="412"/>
        <v>7.1347505025419817</v>
      </c>
      <c r="Q945" s="102">
        <f t="shared" ca="1" si="413"/>
        <v>-0.62035985784198555</v>
      </c>
      <c r="R945" s="120">
        <f t="shared" ca="1" si="431"/>
        <v>1</v>
      </c>
      <c r="S945" s="54">
        <f t="shared" ca="1" si="432"/>
        <v>0</v>
      </c>
      <c r="T945" s="5" t="str">
        <f t="shared" ca="1" si="414"/>
        <v/>
      </c>
      <c r="U945" s="152" t="str">
        <f t="shared" ca="1" si="415"/>
        <v/>
      </c>
      <c r="V945" s="152" t="str">
        <f t="shared" ca="1" si="416"/>
        <v/>
      </c>
      <c r="W945" s="153" t="str">
        <f t="shared" ca="1" si="417"/>
        <v/>
      </c>
      <c r="X945" s="153" t="str">
        <f t="shared" ca="1" si="418"/>
        <v/>
      </c>
      <c r="Y945" s="153" t="str">
        <f t="shared" ca="1" si="419"/>
        <v/>
      </c>
      <c r="Z945" s="153" t="str">
        <f t="shared" ca="1" si="420"/>
        <v/>
      </c>
      <c r="AA945" s="152" t="str">
        <f t="shared" ca="1" si="421"/>
        <v/>
      </c>
      <c r="AB945" s="152" t="str">
        <f t="shared" ca="1" si="422"/>
        <v/>
      </c>
      <c r="AC945" s="154" t="str">
        <f t="shared" ca="1" si="423"/>
        <v/>
      </c>
      <c r="AD945" s="154" t="str">
        <f t="shared" ca="1" si="424"/>
        <v/>
      </c>
      <c r="AE945" s="3">
        <f t="shared" ca="1" si="425"/>
        <v>0</v>
      </c>
      <c r="AF945" s="3">
        <f t="shared" ca="1" si="426"/>
        <v>0</v>
      </c>
      <c r="AG945" s="3" t="str">
        <f t="shared" ca="1" si="433"/>
        <v/>
      </c>
      <c r="AH945" s="4" t="str">
        <f t="shared" ca="1" si="427"/>
        <v/>
      </c>
      <c r="AI945" s="75">
        <f t="shared" ca="1" si="428"/>
        <v>-81.180141999199762</v>
      </c>
      <c r="AJ945" s="75">
        <f t="shared" ca="1" si="429"/>
        <v>-81.180141999199762</v>
      </c>
    </row>
    <row r="946" spans="1:36" ht="14.25">
      <c r="A946" s="41">
        <f t="shared" si="430"/>
        <v>880</v>
      </c>
      <c r="B946" s="150">
        <f ca="1">IF(ISNUMBER(A946),INDEX('MetaTrader Import'!$H$13:$J$5893,TRUNC(((A946-$A$39+1)-1)/3)+1,MOD((A946-$A$39+1)-1,3)+1),"")</f>
        <v>0</v>
      </c>
      <c r="C946" s="43">
        <f t="shared" ca="1" si="407"/>
        <v>19.769721461368341</v>
      </c>
      <c r="D946" s="43">
        <f t="shared" ca="1" si="408"/>
        <v>-0.67341879280152828</v>
      </c>
      <c r="E946" s="43">
        <f t="shared" ca="1" si="409"/>
        <v>19.096302668566814</v>
      </c>
      <c r="F946" s="43">
        <f t="shared" ca="1" si="410"/>
        <v>1.9096302668566814</v>
      </c>
      <c r="G946" s="43">
        <f>IF(A946&lt;&gt;"",IF(A946&lt;Data!$G$11*0.25,$C$13/$G$32,IF(A946&gt;Data!$G$11*0.25,$C$13,$C$13*10)),"")</f>
        <v>2</v>
      </c>
      <c r="H946" s="43">
        <f>IF(A946&lt;&gt;"",IF(Data!$G$9="constant",$C$13,IF(Data!$G$9="squeeze",G946,F946)),"")</f>
        <v>2</v>
      </c>
      <c r="I946" s="38">
        <f ca="1">IF(ISNUMBER(A946),NORMINV(RAND(),0,IF(AND(Data!$G$9="squeeze",A946&lt;Data!$G$11*0.25),$H$32,1)*$C$30*$C$13)*($C$14*$C$12),"")</f>
        <v>-8.1009315180586336E-4</v>
      </c>
      <c r="J946" s="42">
        <f ca="1">IFERROR(IF(Data!$C$6="Real",B946,I946+J945+($C$14*$C$12)*(NORMINV(RAND(),$C$15,CHOOSE($G$13,$C$13,F946,G946)))),"")</f>
        <v>1.3499702133784037</v>
      </c>
      <c r="K946" s="88">
        <f>IF(ISNUMBER(A946), IF($G$16="fixed",$G$17,MIN(H946*Data!$C$7*$C$16*0.5,$C$17*Data!$C$7))*$C$12,"")</f>
        <v>8.0000000000000007E-5</v>
      </c>
      <c r="L946" s="42">
        <f t="shared" ca="1" si="434"/>
        <v>1.3499702133784037</v>
      </c>
      <c r="M946" s="44">
        <f t="shared" ca="1" si="435"/>
        <v>1.3500102133784038</v>
      </c>
      <c r="N946" s="44">
        <f t="shared" ca="1" si="436"/>
        <v>1.3499302133784037</v>
      </c>
      <c r="O946" s="108">
        <f t="shared" ca="1" si="411"/>
        <v>1.1715413793407157</v>
      </c>
      <c r="P946" s="102">
        <f t="shared" ca="1" si="412"/>
        <v>6.6462668982119339</v>
      </c>
      <c r="Q946" s="102">
        <f t="shared" ca="1" si="413"/>
        <v>-0.81795962104487641</v>
      </c>
      <c r="R946" s="120">
        <f t="shared" ca="1" si="431"/>
        <v>1</v>
      </c>
      <c r="S946" s="54">
        <f t="shared" ca="1" si="432"/>
        <v>0</v>
      </c>
      <c r="T946" s="5" t="str">
        <f t="shared" ca="1" si="414"/>
        <v/>
      </c>
      <c r="U946" s="152" t="str">
        <f t="shared" ca="1" si="415"/>
        <v/>
      </c>
      <c r="V946" s="152" t="str">
        <f t="shared" ca="1" si="416"/>
        <v/>
      </c>
      <c r="W946" s="153" t="str">
        <f t="shared" ca="1" si="417"/>
        <v/>
      </c>
      <c r="X946" s="153" t="str">
        <f t="shared" ca="1" si="418"/>
        <v/>
      </c>
      <c r="Y946" s="153" t="str">
        <f t="shared" ca="1" si="419"/>
        <v/>
      </c>
      <c r="Z946" s="153" t="str">
        <f t="shared" ca="1" si="420"/>
        <v/>
      </c>
      <c r="AA946" s="152" t="str">
        <f t="shared" ca="1" si="421"/>
        <v/>
      </c>
      <c r="AB946" s="152" t="str">
        <f t="shared" ca="1" si="422"/>
        <v/>
      </c>
      <c r="AC946" s="154" t="str">
        <f t="shared" ca="1" si="423"/>
        <v/>
      </c>
      <c r="AD946" s="154" t="str">
        <f t="shared" ca="1" si="424"/>
        <v/>
      </c>
      <c r="AE946" s="3">
        <f t="shared" ca="1" si="425"/>
        <v>0</v>
      </c>
      <c r="AF946" s="3">
        <f t="shared" ca="1" si="426"/>
        <v>0</v>
      </c>
      <c r="AG946" s="3" t="str">
        <f t="shared" ca="1" si="433"/>
        <v/>
      </c>
      <c r="AH946" s="4" t="str">
        <f t="shared" ca="1" si="427"/>
        <v/>
      </c>
      <c r="AI946" s="75">
        <f t="shared" ca="1" si="428"/>
        <v>-81.180141999199762</v>
      </c>
      <c r="AJ946" s="75">
        <f t="shared" ca="1" si="429"/>
        <v>-81.180141999199762</v>
      </c>
    </row>
    <row r="947" spans="1:36" ht="14.25">
      <c r="A947" s="41">
        <f t="shared" si="430"/>
        <v>881</v>
      </c>
      <c r="B947" s="150">
        <f ca="1">IF(ISNUMBER(A947),INDEX('MetaTrader Import'!$H$13:$J$5893,TRUNC(((A947-$A$39+1)-1)/3)+1,MOD((A947-$A$39+1)-1,3)+1),"")</f>
        <v>0</v>
      </c>
      <c r="C947" s="43">
        <f t="shared" ca="1" si="407"/>
        <v>19.096302668566814</v>
      </c>
      <c r="D947" s="43">
        <f t="shared" ca="1" si="408"/>
        <v>-0.28411382065630869</v>
      </c>
      <c r="E947" s="43">
        <f t="shared" ca="1" si="409"/>
        <v>18.812188847910505</v>
      </c>
      <c r="F947" s="43">
        <f t="shared" ca="1" si="410"/>
        <v>1.8812188847910505</v>
      </c>
      <c r="G947" s="43">
        <f>IF(A947&lt;&gt;"",IF(A947&lt;Data!$G$11*0.25,$C$13/$G$32,IF(A947&gt;Data!$G$11*0.25,$C$13,$C$13*10)),"")</f>
        <v>2</v>
      </c>
      <c r="H947" s="43">
        <f>IF(A947&lt;&gt;"",IF(Data!$G$9="constant",$C$13,IF(Data!$G$9="squeeze",G947,F947)),"")</f>
        <v>2</v>
      </c>
      <c r="I947" s="38">
        <f ca="1">IF(ISNUMBER(A947),NORMINV(RAND(),0,IF(AND(Data!$G$9="squeeze",A947&lt;Data!$G$11*0.25),$H$32,1)*$C$30*$C$13)*($C$14*$C$12),"")</f>
        <v>2.9310546593969544E-5</v>
      </c>
      <c r="J947" s="42">
        <f ca="1">IFERROR(IF(Data!$C$6="Real",B947,I947+J946+($C$14*$C$12)*(NORMINV(RAND(),$C$15,CHOOSE($G$13,$C$13,F947,G947)))),"")</f>
        <v>1.3501278258025666</v>
      </c>
      <c r="K947" s="88">
        <f>IF(ISNUMBER(A947), IF($G$16="fixed",$G$17,MIN(H947*Data!$C$7*$C$16*0.5,$C$17*Data!$C$7))*$C$12,"")</f>
        <v>8.0000000000000007E-5</v>
      </c>
      <c r="L947" s="42">
        <f t="shared" ca="1" si="434"/>
        <v>1.3501278258025666</v>
      </c>
      <c r="M947" s="44">
        <f t="shared" ca="1" si="435"/>
        <v>1.3501678258025667</v>
      </c>
      <c r="N947" s="44">
        <f t="shared" ca="1" si="436"/>
        <v>1.3500878258025666</v>
      </c>
      <c r="O947" s="108">
        <f t="shared" ca="1" si="411"/>
        <v>0.98700766985169797</v>
      </c>
      <c r="P947" s="102">
        <f t="shared" ca="1" si="412"/>
        <v>6.1464692706967368</v>
      </c>
      <c r="Q947" s="102">
        <f t="shared" ca="1" si="413"/>
        <v>-0.96415765628090988</v>
      </c>
      <c r="R947" s="120">
        <f t="shared" ca="1" si="431"/>
        <v>1</v>
      </c>
      <c r="S947" s="54">
        <f t="shared" ca="1" si="432"/>
        <v>0</v>
      </c>
      <c r="T947" s="5" t="str">
        <f t="shared" ca="1" si="414"/>
        <v/>
      </c>
      <c r="U947" s="152" t="str">
        <f t="shared" ca="1" si="415"/>
        <v/>
      </c>
      <c r="V947" s="152" t="str">
        <f t="shared" ca="1" si="416"/>
        <v/>
      </c>
      <c r="W947" s="153" t="str">
        <f t="shared" ca="1" si="417"/>
        <v/>
      </c>
      <c r="X947" s="153" t="str">
        <f t="shared" ca="1" si="418"/>
        <v/>
      </c>
      <c r="Y947" s="153" t="str">
        <f t="shared" ca="1" si="419"/>
        <v/>
      </c>
      <c r="Z947" s="153" t="str">
        <f t="shared" ca="1" si="420"/>
        <v/>
      </c>
      <c r="AA947" s="152" t="str">
        <f t="shared" ca="1" si="421"/>
        <v/>
      </c>
      <c r="AB947" s="152" t="str">
        <f t="shared" ca="1" si="422"/>
        <v/>
      </c>
      <c r="AC947" s="154" t="str">
        <f t="shared" ca="1" si="423"/>
        <v/>
      </c>
      <c r="AD947" s="154" t="str">
        <f t="shared" ca="1" si="424"/>
        <v/>
      </c>
      <c r="AE947" s="3">
        <f t="shared" ca="1" si="425"/>
        <v>0</v>
      </c>
      <c r="AF947" s="3">
        <f t="shared" ca="1" si="426"/>
        <v>0</v>
      </c>
      <c r="AG947" s="3" t="str">
        <f t="shared" ca="1" si="433"/>
        <v/>
      </c>
      <c r="AH947" s="4" t="str">
        <f t="shared" ca="1" si="427"/>
        <v/>
      </c>
      <c r="AI947" s="75">
        <f t="shared" ca="1" si="428"/>
        <v>-81.180141999199762</v>
      </c>
      <c r="AJ947" s="75">
        <f t="shared" ca="1" si="429"/>
        <v>-81.180141999199762</v>
      </c>
    </row>
    <row r="948" spans="1:36" ht="14.25">
      <c r="A948" s="41">
        <f t="shared" si="430"/>
        <v>882</v>
      </c>
      <c r="B948" s="150">
        <f>IF(ISNUMBER(A948),INDEX('MetaTrader Import'!$H$13:$J$5893,TRUNC(((A948-$A$39+1)-1)/3)+1,MOD((A948-$A$39+1)-1,3)+1),"")</f>
        <v>0</v>
      </c>
      <c r="C948" s="43">
        <f t="shared" ca="1" si="407"/>
        <v>18.812188847910505</v>
      </c>
      <c r="D948" s="43">
        <f t="shared" ca="1" si="408"/>
        <v>1.2200770766572389</v>
      </c>
      <c r="E948" s="43">
        <f t="shared" ca="1" si="409"/>
        <v>20.032265924567746</v>
      </c>
      <c r="F948" s="43">
        <f t="shared" ca="1" si="410"/>
        <v>2.0032265924567745</v>
      </c>
      <c r="G948" s="43">
        <f>IF(A948&lt;&gt;"",IF(A948&lt;Data!$G$11*0.25,$C$13/$G$32,IF(A948&gt;Data!$G$11*0.25,$C$13,$C$13*10)),"")</f>
        <v>2</v>
      </c>
      <c r="H948" s="43">
        <f>IF(A948&lt;&gt;"",IF(Data!$G$9="constant",$C$13,IF(Data!$G$9="squeeze",G948,F948)),"")</f>
        <v>2</v>
      </c>
      <c r="I948" s="38">
        <f ca="1">IF(ISNUMBER(A948),NORMINV(RAND(),0,IF(AND(Data!$G$9="squeeze",A948&lt;Data!$G$11*0.25),$H$32,1)*$C$30*$C$13)*($C$14*$C$12),"")</f>
        <v>1.5311002256056358E-4</v>
      </c>
      <c r="J948" s="42">
        <f ca="1">IFERROR(IF(Data!$C$6="Real",B948,I948+J947+($C$14*$C$12)*(NORMINV(RAND(),$C$15,CHOOSE($G$13,$C$13,F948,G948)))),"")</f>
        <v>1.3508418476642055</v>
      </c>
      <c r="K948" s="88">
        <f>IF(ISNUMBER(A948), IF($G$16="fixed",$G$17,MIN(H948*Data!$C$7*$C$16*0.5,$C$17*Data!$C$7))*$C$12,"")</f>
        <v>8.0000000000000007E-5</v>
      </c>
      <c r="L948" s="42">
        <f t="shared" ca="1" si="434"/>
        <v>1.3508418476642055</v>
      </c>
      <c r="M948" s="44">
        <f t="shared" ca="1" si="435"/>
        <v>1.3508818476642055</v>
      </c>
      <c r="N948" s="44">
        <f t="shared" ca="1" si="436"/>
        <v>1.3508018476642054</v>
      </c>
      <c r="O948" s="108">
        <f t="shared" ca="1" si="411"/>
        <v>0.96316630376887458</v>
      </c>
      <c r="P948" s="102">
        <f t="shared" ca="1" si="412"/>
        <v>6.0467088894008461</v>
      </c>
      <c r="Q948" s="102">
        <f t="shared" ca="1" si="413"/>
        <v>-1.0524313023720937</v>
      </c>
      <c r="R948" s="120">
        <f t="shared" ca="1" si="431"/>
        <v>1</v>
      </c>
      <c r="S948" s="54">
        <f t="shared" ca="1" si="432"/>
        <v>0</v>
      </c>
      <c r="T948" s="5" t="str">
        <f t="shared" ca="1" si="414"/>
        <v/>
      </c>
      <c r="U948" s="152" t="str">
        <f t="shared" ca="1" si="415"/>
        <v/>
      </c>
      <c r="V948" s="152" t="str">
        <f t="shared" ca="1" si="416"/>
        <v/>
      </c>
      <c r="W948" s="153" t="str">
        <f t="shared" ca="1" si="417"/>
        <v/>
      </c>
      <c r="X948" s="153" t="str">
        <f t="shared" ca="1" si="418"/>
        <v/>
      </c>
      <c r="Y948" s="153" t="str">
        <f t="shared" ca="1" si="419"/>
        <v/>
      </c>
      <c r="Z948" s="153" t="str">
        <f t="shared" ca="1" si="420"/>
        <v/>
      </c>
      <c r="AA948" s="152" t="str">
        <f t="shared" ca="1" si="421"/>
        <v/>
      </c>
      <c r="AB948" s="152" t="str">
        <f t="shared" ca="1" si="422"/>
        <v/>
      </c>
      <c r="AC948" s="154" t="str">
        <f t="shared" ca="1" si="423"/>
        <v/>
      </c>
      <c r="AD948" s="154" t="str">
        <f t="shared" ca="1" si="424"/>
        <v/>
      </c>
      <c r="AE948" s="3">
        <f t="shared" ca="1" si="425"/>
        <v>0</v>
      </c>
      <c r="AF948" s="3">
        <f t="shared" ca="1" si="426"/>
        <v>0</v>
      </c>
      <c r="AG948" s="3" t="str">
        <f t="shared" ca="1" si="433"/>
        <v/>
      </c>
      <c r="AH948" s="4" t="str">
        <f t="shared" ca="1" si="427"/>
        <v/>
      </c>
      <c r="AI948" s="75">
        <f t="shared" ca="1" si="428"/>
        <v>-81.180141999199762</v>
      </c>
      <c r="AJ948" s="75">
        <f t="shared" ca="1" si="429"/>
        <v>-81.180141999199762</v>
      </c>
    </row>
    <row r="949" spans="1:36" ht="14.25">
      <c r="A949" s="41">
        <f t="shared" si="430"/>
        <v>883</v>
      </c>
      <c r="B949" s="150">
        <f ca="1">IF(ISNUMBER(A949),INDEX('MetaTrader Import'!$H$13:$J$5893,TRUNC(((A949-$A$39+1)-1)/3)+1,MOD((A949-$A$39+1)-1,3)+1),"")</f>
        <v>0</v>
      </c>
      <c r="C949" s="43">
        <f t="shared" ca="1" si="407"/>
        <v>20.032265924567746</v>
      </c>
      <c r="D949" s="43">
        <f t="shared" ca="1" si="408"/>
        <v>-1.4637254357782821</v>
      </c>
      <c r="E949" s="43">
        <f t="shared" ca="1" si="409"/>
        <v>18.568540488789463</v>
      </c>
      <c r="F949" s="43">
        <f t="shared" ca="1" si="410"/>
        <v>1.8568540488789462</v>
      </c>
      <c r="G949" s="43">
        <f>IF(A949&lt;&gt;"",IF(A949&lt;Data!$G$11*0.25,$C$13/$G$32,IF(A949&gt;Data!$G$11*0.25,$C$13,$C$13*10)),"")</f>
        <v>2</v>
      </c>
      <c r="H949" s="43">
        <f>IF(A949&lt;&gt;"",IF(Data!$G$9="constant",$C$13,IF(Data!$G$9="squeeze",G949,F949)),"")</f>
        <v>2</v>
      </c>
      <c r="I949" s="38">
        <f ca="1">IF(ISNUMBER(A949),NORMINV(RAND(),0,IF(AND(Data!$G$9="squeeze",A949&lt;Data!$G$11*0.25),$H$32,1)*$C$30*$C$13)*($C$14*$C$12),"")</f>
        <v>9.1754738042452934E-5</v>
      </c>
      <c r="J949" s="42">
        <f ca="1">IFERROR(IF(Data!$C$6="Real",B949,I949+J948+($C$14*$C$12)*(NORMINV(RAND(),$C$15,CHOOSE($G$13,$C$13,F949,G949)))),"")</f>
        <v>1.3513542959238036</v>
      </c>
      <c r="K949" s="88">
        <f>IF(ISNUMBER(A949), IF($G$16="fixed",$G$17,MIN(H949*Data!$C$7*$C$16*0.5,$C$17*Data!$C$7))*$C$12,"")</f>
        <v>8.0000000000000007E-5</v>
      </c>
      <c r="L949" s="42">
        <f t="shared" ca="1" si="434"/>
        <v>1.3513542959238036</v>
      </c>
      <c r="M949" s="44">
        <f t="shared" ca="1" si="435"/>
        <v>1.3513942959238037</v>
      </c>
      <c r="N949" s="44">
        <f t="shared" ca="1" si="436"/>
        <v>1.3513142959238036</v>
      </c>
      <c r="O949" s="108">
        <f t="shared" ca="1" si="411"/>
        <v>1.0993685824430039</v>
      </c>
      <c r="P949" s="102">
        <f t="shared" ca="1" si="412"/>
        <v>6.6406677988573675</v>
      </c>
      <c r="Q949" s="102">
        <f t="shared" ca="1" si="413"/>
        <v>-1.0594425813975994</v>
      </c>
      <c r="R949" s="120">
        <f t="shared" ca="1" si="431"/>
        <v>1</v>
      </c>
      <c r="S949" s="54">
        <f t="shared" ca="1" si="432"/>
        <v>0</v>
      </c>
      <c r="T949" s="5" t="str">
        <f t="shared" ca="1" si="414"/>
        <v/>
      </c>
      <c r="U949" s="152" t="str">
        <f t="shared" ca="1" si="415"/>
        <v/>
      </c>
      <c r="V949" s="152" t="str">
        <f t="shared" ca="1" si="416"/>
        <v/>
      </c>
      <c r="W949" s="153" t="str">
        <f t="shared" ca="1" si="417"/>
        <v/>
      </c>
      <c r="X949" s="153" t="str">
        <f t="shared" ca="1" si="418"/>
        <v/>
      </c>
      <c r="Y949" s="153" t="str">
        <f t="shared" ca="1" si="419"/>
        <v/>
      </c>
      <c r="Z949" s="153" t="str">
        <f t="shared" ca="1" si="420"/>
        <v/>
      </c>
      <c r="AA949" s="152" t="str">
        <f t="shared" ca="1" si="421"/>
        <v/>
      </c>
      <c r="AB949" s="152" t="str">
        <f t="shared" ca="1" si="422"/>
        <v/>
      </c>
      <c r="AC949" s="154" t="str">
        <f t="shared" ca="1" si="423"/>
        <v/>
      </c>
      <c r="AD949" s="154" t="str">
        <f t="shared" ca="1" si="424"/>
        <v/>
      </c>
      <c r="AE949" s="3">
        <f t="shared" ca="1" si="425"/>
        <v>0</v>
      </c>
      <c r="AF949" s="3">
        <f t="shared" ca="1" si="426"/>
        <v>0</v>
      </c>
      <c r="AG949" s="3" t="str">
        <f t="shared" ca="1" si="433"/>
        <v/>
      </c>
      <c r="AH949" s="4" t="str">
        <f t="shared" ca="1" si="427"/>
        <v/>
      </c>
      <c r="AI949" s="75">
        <f t="shared" ca="1" si="428"/>
        <v>-81.180141999199762</v>
      </c>
      <c r="AJ949" s="75">
        <f t="shared" ca="1" si="429"/>
        <v>-81.180141999199762</v>
      </c>
    </row>
    <row r="950" spans="1:36" ht="14.25">
      <c r="A950" s="41">
        <f t="shared" si="430"/>
        <v>884</v>
      </c>
      <c r="B950" s="150">
        <f ca="1">IF(ISNUMBER(A950),INDEX('MetaTrader Import'!$H$13:$J$5893,TRUNC(((A950-$A$39+1)-1)/3)+1,MOD((A950-$A$39+1)-1,3)+1),"")</f>
        <v>0</v>
      </c>
      <c r="C950" s="43">
        <f t="shared" ca="1" si="407"/>
        <v>18.568540488789463</v>
      </c>
      <c r="D950" s="43">
        <f t="shared" ca="1" si="408"/>
        <v>-5.2842584178247387E-2</v>
      </c>
      <c r="E950" s="43">
        <f t="shared" ca="1" si="409"/>
        <v>18.515697904611216</v>
      </c>
      <c r="F950" s="43">
        <f t="shared" ca="1" si="410"/>
        <v>1.8515697904611215</v>
      </c>
      <c r="G950" s="43">
        <f>IF(A950&lt;&gt;"",IF(A950&lt;Data!$G$11*0.25,$C$13/$G$32,IF(A950&gt;Data!$G$11*0.25,$C$13,$C$13*10)),"")</f>
        <v>2</v>
      </c>
      <c r="H950" s="43">
        <f>IF(A950&lt;&gt;"",IF(Data!$G$9="constant",$C$13,IF(Data!$G$9="squeeze",G950,F950)),"")</f>
        <v>2</v>
      </c>
      <c r="I950" s="38">
        <f ca="1">IF(ISNUMBER(A950),NORMINV(RAND(),0,IF(AND(Data!$G$9="squeeze",A950&lt;Data!$G$11*0.25),$H$32,1)*$C$30*$C$13)*($C$14*$C$12),"")</f>
        <v>-6.8893769511093272E-4</v>
      </c>
      <c r="J950" s="42">
        <f ca="1">IFERROR(IF(Data!$C$6="Real",B950,I950+J949+($C$14*$C$12)*(NORMINV(RAND(),$C$15,CHOOSE($G$13,$C$13,F950,G950)))),"")</f>
        <v>1.3506559052651599</v>
      </c>
      <c r="K950" s="88">
        <f>IF(ISNUMBER(A950), IF($G$16="fixed",$G$17,MIN(H950*Data!$C$7*$C$16*0.5,$C$17*Data!$C$7))*$C$12,"")</f>
        <v>8.0000000000000007E-5</v>
      </c>
      <c r="L950" s="42">
        <f t="shared" ca="1" si="434"/>
        <v>1.3506559052651599</v>
      </c>
      <c r="M950" s="44">
        <f t="shared" ca="1" si="435"/>
        <v>1.3506959052651599</v>
      </c>
      <c r="N950" s="44">
        <f t="shared" ca="1" si="436"/>
        <v>1.3506159052651598</v>
      </c>
      <c r="O950" s="108">
        <f t="shared" ca="1" si="411"/>
        <v>1.0957695267005805</v>
      </c>
      <c r="P950" s="102">
        <f t="shared" ca="1" si="412"/>
        <v>6.633471805267507</v>
      </c>
      <c r="Q950" s="102">
        <f t="shared" ca="1" si="413"/>
        <v>-0.99688737272517436</v>
      </c>
      <c r="R950" s="120">
        <f t="shared" ca="1" si="431"/>
        <v>1</v>
      </c>
      <c r="S950" s="54">
        <f t="shared" ca="1" si="432"/>
        <v>0</v>
      </c>
      <c r="T950" s="5" t="str">
        <f t="shared" ca="1" si="414"/>
        <v/>
      </c>
      <c r="U950" s="152" t="str">
        <f t="shared" ca="1" si="415"/>
        <v/>
      </c>
      <c r="V950" s="152" t="str">
        <f t="shared" ca="1" si="416"/>
        <v/>
      </c>
      <c r="W950" s="153" t="str">
        <f t="shared" ca="1" si="417"/>
        <v/>
      </c>
      <c r="X950" s="153" t="str">
        <f t="shared" ca="1" si="418"/>
        <v/>
      </c>
      <c r="Y950" s="153" t="str">
        <f t="shared" ca="1" si="419"/>
        <v/>
      </c>
      <c r="Z950" s="153" t="str">
        <f t="shared" ca="1" si="420"/>
        <v/>
      </c>
      <c r="AA950" s="152" t="str">
        <f t="shared" ca="1" si="421"/>
        <v/>
      </c>
      <c r="AB950" s="152" t="str">
        <f t="shared" ca="1" si="422"/>
        <v/>
      </c>
      <c r="AC950" s="154" t="str">
        <f t="shared" ca="1" si="423"/>
        <v/>
      </c>
      <c r="AD950" s="154" t="str">
        <f t="shared" ca="1" si="424"/>
        <v/>
      </c>
      <c r="AE950" s="3">
        <f t="shared" ca="1" si="425"/>
        <v>0</v>
      </c>
      <c r="AF950" s="3">
        <f t="shared" ca="1" si="426"/>
        <v>0</v>
      </c>
      <c r="AG950" s="3" t="str">
        <f t="shared" ca="1" si="433"/>
        <v/>
      </c>
      <c r="AH950" s="4" t="str">
        <f t="shared" ca="1" si="427"/>
        <v/>
      </c>
      <c r="AI950" s="75">
        <f t="shared" ca="1" si="428"/>
        <v>-81.180141999199762</v>
      </c>
      <c r="AJ950" s="75">
        <f t="shared" ca="1" si="429"/>
        <v>-81.180141999199762</v>
      </c>
    </row>
    <row r="951" spans="1:36" ht="14.25">
      <c r="A951" s="41">
        <f t="shared" si="430"/>
        <v>885</v>
      </c>
      <c r="B951" s="150">
        <f>IF(ISNUMBER(A951),INDEX('MetaTrader Import'!$H$13:$J$5893,TRUNC(((A951-$A$39+1)-1)/3)+1,MOD((A951-$A$39+1)-1,3)+1),"")</f>
        <v>0</v>
      </c>
      <c r="C951" s="43">
        <f t="shared" ca="1" si="407"/>
        <v>18.515697904611216</v>
      </c>
      <c r="D951" s="43">
        <f t="shared" ca="1" si="408"/>
        <v>0.81726453205620264</v>
      </c>
      <c r="E951" s="43">
        <f t="shared" ca="1" si="409"/>
        <v>19.332962436667419</v>
      </c>
      <c r="F951" s="43">
        <f t="shared" ca="1" si="410"/>
        <v>1.9332962436667418</v>
      </c>
      <c r="G951" s="43">
        <f>IF(A951&lt;&gt;"",IF(A951&lt;Data!$G$11*0.25,$C$13/$G$32,IF(A951&gt;Data!$G$11*0.25,$C$13,$C$13*10)),"")</f>
        <v>2</v>
      </c>
      <c r="H951" s="43">
        <f>IF(A951&lt;&gt;"",IF(Data!$G$9="constant",$C$13,IF(Data!$G$9="squeeze",G951,F951)),"")</f>
        <v>2</v>
      </c>
      <c r="I951" s="38">
        <f ca="1">IF(ISNUMBER(A951),NORMINV(RAND(),0,IF(AND(Data!$G$9="squeeze",A951&lt;Data!$G$11*0.25),$H$32,1)*$C$30*$C$13)*($C$14*$C$12),"")</f>
        <v>-5.6414224820083942E-5</v>
      </c>
      <c r="J951" s="42">
        <f ca="1">IFERROR(IF(Data!$C$6="Real",B951,I951+J950+($C$14*$C$12)*(NORMINV(RAND(),$C$15,CHOOSE($G$13,$C$13,F951,G951)))),"")</f>
        <v>1.3509946630351355</v>
      </c>
      <c r="K951" s="88">
        <f>IF(ISNUMBER(A951), IF($G$16="fixed",$G$17,MIN(H951*Data!$C$7*$C$16*0.5,$C$17*Data!$C$7))*$C$12,"")</f>
        <v>8.0000000000000007E-5</v>
      </c>
      <c r="L951" s="42">
        <f t="shared" ca="1" si="434"/>
        <v>1.3509946630351355</v>
      </c>
      <c r="M951" s="44">
        <f t="shared" ca="1" si="435"/>
        <v>1.3510346630351355</v>
      </c>
      <c r="N951" s="44">
        <f t="shared" ca="1" si="436"/>
        <v>1.3509546630351355</v>
      </c>
      <c r="O951" s="108">
        <f t="shared" ca="1" si="411"/>
        <v>0.88957724738679211</v>
      </c>
      <c r="P951" s="102">
        <f t="shared" ca="1" si="412"/>
        <v>5.6412120679259976</v>
      </c>
      <c r="Q951" s="102">
        <f t="shared" ca="1" si="413"/>
        <v>-0.92156905941036726</v>
      </c>
      <c r="R951" s="120">
        <f t="shared" ca="1" si="431"/>
        <v>1</v>
      </c>
      <c r="S951" s="54">
        <f t="shared" ca="1" si="432"/>
        <v>0</v>
      </c>
      <c r="T951" s="5" t="str">
        <f t="shared" ca="1" si="414"/>
        <v/>
      </c>
      <c r="U951" s="152" t="str">
        <f t="shared" ca="1" si="415"/>
        <v/>
      </c>
      <c r="V951" s="152" t="str">
        <f t="shared" ca="1" si="416"/>
        <v/>
      </c>
      <c r="W951" s="153" t="str">
        <f t="shared" ca="1" si="417"/>
        <v/>
      </c>
      <c r="X951" s="153" t="str">
        <f t="shared" ca="1" si="418"/>
        <v/>
      </c>
      <c r="Y951" s="153" t="str">
        <f t="shared" ca="1" si="419"/>
        <v/>
      </c>
      <c r="Z951" s="153" t="str">
        <f t="shared" ca="1" si="420"/>
        <v/>
      </c>
      <c r="AA951" s="152" t="str">
        <f t="shared" ca="1" si="421"/>
        <v/>
      </c>
      <c r="AB951" s="152" t="str">
        <f t="shared" ca="1" si="422"/>
        <v/>
      </c>
      <c r="AC951" s="154" t="str">
        <f t="shared" ca="1" si="423"/>
        <v/>
      </c>
      <c r="AD951" s="154" t="str">
        <f t="shared" ca="1" si="424"/>
        <v/>
      </c>
      <c r="AE951" s="3">
        <f t="shared" ca="1" si="425"/>
        <v>0</v>
      </c>
      <c r="AF951" s="3">
        <f t="shared" ca="1" si="426"/>
        <v>0</v>
      </c>
      <c r="AG951" s="3" t="str">
        <f t="shared" ca="1" si="433"/>
        <v/>
      </c>
      <c r="AH951" s="4" t="str">
        <f t="shared" ca="1" si="427"/>
        <v/>
      </c>
      <c r="AI951" s="75">
        <f t="shared" ca="1" si="428"/>
        <v>-81.180141999199762</v>
      </c>
      <c r="AJ951" s="75">
        <f t="shared" ca="1" si="429"/>
        <v>-81.180141999199762</v>
      </c>
    </row>
    <row r="952" spans="1:36" ht="14.25">
      <c r="A952" s="41">
        <f t="shared" si="430"/>
        <v>886</v>
      </c>
      <c r="B952" s="150">
        <f ca="1">IF(ISNUMBER(A952),INDEX('MetaTrader Import'!$H$13:$J$5893,TRUNC(((A952-$A$39+1)-1)/3)+1,MOD((A952-$A$39+1)-1,3)+1),"")</f>
        <v>0</v>
      </c>
      <c r="C952" s="43">
        <f t="shared" ca="1" si="407"/>
        <v>19.332962436667419</v>
      </c>
      <c r="D952" s="43">
        <f t="shared" ca="1" si="408"/>
        <v>-1.1756446315876978</v>
      </c>
      <c r="E952" s="43">
        <f t="shared" ca="1" si="409"/>
        <v>18.157317805079721</v>
      </c>
      <c r="F952" s="43">
        <f t="shared" ca="1" si="410"/>
        <v>1.815731780507972</v>
      </c>
      <c r="G952" s="43">
        <f>IF(A952&lt;&gt;"",IF(A952&lt;Data!$G$11*0.25,$C$13/$G$32,IF(A952&gt;Data!$G$11*0.25,$C$13,$C$13*10)),"")</f>
        <v>2</v>
      </c>
      <c r="H952" s="43">
        <f>IF(A952&lt;&gt;"",IF(Data!$G$9="constant",$C$13,IF(Data!$G$9="squeeze",G952,F952)),"")</f>
        <v>2</v>
      </c>
      <c r="I952" s="38">
        <f ca="1">IF(ISNUMBER(A952),NORMINV(RAND(),0,IF(AND(Data!$G$9="squeeze",A952&lt;Data!$G$11*0.25),$H$32,1)*$C$30*$C$13)*($C$14*$C$12),"")</f>
        <v>-5.5295131428726091E-4</v>
      </c>
      <c r="J952" s="42">
        <f ca="1">IFERROR(IF(Data!$C$6="Real",B952,I952+J951+($C$14*$C$12)*(NORMINV(RAND(),$C$15,CHOOSE($G$13,$C$13,F952,G952)))),"")</f>
        <v>1.3506017150482643</v>
      </c>
      <c r="K952" s="88">
        <f>IF(ISNUMBER(A952), IF($G$16="fixed",$G$17,MIN(H952*Data!$C$7*$C$16*0.5,$C$17*Data!$C$7))*$C$12,"")</f>
        <v>8.0000000000000007E-5</v>
      </c>
      <c r="L952" s="42">
        <f t="shared" ca="1" si="434"/>
        <v>1.3506017150482643</v>
      </c>
      <c r="M952" s="44">
        <f t="shared" ca="1" si="435"/>
        <v>1.3506417150482644</v>
      </c>
      <c r="N952" s="44">
        <f t="shared" ca="1" si="436"/>
        <v>1.3505617150482643</v>
      </c>
      <c r="O952" s="108">
        <f t="shared" ca="1" si="411"/>
        <v>0.62123414734886562</v>
      </c>
      <c r="P952" s="102">
        <f t="shared" ca="1" si="412"/>
        <v>4.6550399932648707</v>
      </c>
      <c r="Q952" s="102">
        <f t="shared" ca="1" si="413"/>
        <v>-0.83836921364868433</v>
      </c>
      <c r="R952" s="120">
        <f t="shared" ca="1" si="431"/>
        <v>1</v>
      </c>
      <c r="S952" s="54">
        <f t="shared" ca="1" si="432"/>
        <v>0</v>
      </c>
      <c r="T952" s="5" t="str">
        <f t="shared" ca="1" si="414"/>
        <v/>
      </c>
      <c r="U952" s="152" t="str">
        <f t="shared" ca="1" si="415"/>
        <v/>
      </c>
      <c r="V952" s="152" t="str">
        <f t="shared" ca="1" si="416"/>
        <v/>
      </c>
      <c r="W952" s="153" t="str">
        <f t="shared" ca="1" si="417"/>
        <v/>
      </c>
      <c r="X952" s="153" t="str">
        <f t="shared" ca="1" si="418"/>
        <v/>
      </c>
      <c r="Y952" s="153" t="str">
        <f t="shared" ca="1" si="419"/>
        <v/>
      </c>
      <c r="Z952" s="153" t="str">
        <f t="shared" ca="1" si="420"/>
        <v/>
      </c>
      <c r="AA952" s="152" t="str">
        <f t="shared" ca="1" si="421"/>
        <v/>
      </c>
      <c r="AB952" s="152" t="str">
        <f t="shared" ca="1" si="422"/>
        <v/>
      </c>
      <c r="AC952" s="154" t="str">
        <f t="shared" ca="1" si="423"/>
        <v/>
      </c>
      <c r="AD952" s="154" t="str">
        <f t="shared" ca="1" si="424"/>
        <v/>
      </c>
      <c r="AE952" s="3">
        <f t="shared" ca="1" si="425"/>
        <v>0</v>
      </c>
      <c r="AF952" s="3">
        <f t="shared" ca="1" si="426"/>
        <v>0</v>
      </c>
      <c r="AG952" s="3" t="str">
        <f t="shared" ca="1" si="433"/>
        <v/>
      </c>
      <c r="AH952" s="4" t="str">
        <f t="shared" ca="1" si="427"/>
        <v/>
      </c>
      <c r="AI952" s="75">
        <f t="shared" ca="1" si="428"/>
        <v>-81.180141999199762</v>
      </c>
      <c r="AJ952" s="75">
        <f t="shared" ca="1" si="429"/>
        <v>-81.180141999199762</v>
      </c>
    </row>
    <row r="953" spans="1:36" ht="14.25">
      <c r="A953" s="41">
        <f t="shared" si="430"/>
        <v>887</v>
      </c>
      <c r="B953" s="150">
        <f ca="1">IF(ISNUMBER(A953),INDEX('MetaTrader Import'!$H$13:$J$5893,TRUNC(((A953-$A$39+1)-1)/3)+1,MOD((A953-$A$39+1)-1,3)+1),"")</f>
        <v>0</v>
      </c>
      <c r="C953" s="43">
        <f t="shared" ca="1" si="407"/>
        <v>18.157317805079721</v>
      </c>
      <c r="D953" s="43">
        <f t="shared" ca="1" si="408"/>
        <v>-0.24601012128677613</v>
      </c>
      <c r="E953" s="43">
        <f t="shared" ca="1" si="409"/>
        <v>17.911307683792945</v>
      </c>
      <c r="F953" s="43">
        <f t="shared" ca="1" si="410"/>
        <v>1.7911307683792945</v>
      </c>
      <c r="G953" s="43">
        <f>IF(A953&lt;&gt;"",IF(A953&lt;Data!$G$11*0.25,$C$13/$G$32,IF(A953&gt;Data!$G$11*0.25,$C$13,$C$13*10)),"")</f>
        <v>2</v>
      </c>
      <c r="H953" s="43">
        <f>IF(A953&lt;&gt;"",IF(Data!$G$9="constant",$C$13,IF(Data!$G$9="squeeze",G953,F953)),"")</f>
        <v>2</v>
      </c>
      <c r="I953" s="38">
        <f ca="1">IF(ISNUMBER(A953),NORMINV(RAND(),0,IF(AND(Data!$G$9="squeeze",A953&lt;Data!$G$11*0.25),$H$32,1)*$C$30*$C$13)*($C$14*$C$12),"")</f>
        <v>-2.4439037147476478E-4</v>
      </c>
      <c r="J953" s="42">
        <f ca="1">IFERROR(IF(Data!$C$6="Real",B953,I953+J952+($C$14*$C$12)*(NORMINV(RAND(),$C$15,CHOOSE($G$13,$C$13,F953,G953)))),"")</f>
        <v>1.3504232589055021</v>
      </c>
      <c r="K953" s="88">
        <f>IF(ISNUMBER(A953), IF($G$16="fixed",$G$17,MIN(H953*Data!$C$7*$C$16*0.5,$C$17*Data!$C$7))*$C$12,"")</f>
        <v>8.0000000000000007E-5</v>
      </c>
      <c r="L953" s="42">
        <f t="shared" ca="1" si="434"/>
        <v>1.3504232589055021</v>
      </c>
      <c r="M953" s="44">
        <f t="shared" ca="1" si="435"/>
        <v>1.3504632589055021</v>
      </c>
      <c r="N953" s="44">
        <f t="shared" ca="1" si="436"/>
        <v>1.350383258905502</v>
      </c>
      <c r="O953" s="108">
        <f t="shared" ca="1" si="411"/>
        <v>0.35130770217228768</v>
      </c>
      <c r="P953" s="102">
        <f t="shared" ca="1" si="412"/>
        <v>3.8859933622299829</v>
      </c>
      <c r="Q953" s="102">
        <f t="shared" ca="1" si="413"/>
        <v>-0.76820957148766966</v>
      </c>
      <c r="R953" s="120">
        <f t="shared" ca="1" si="431"/>
        <v>1</v>
      </c>
      <c r="S953" s="54">
        <f t="shared" ca="1" si="432"/>
        <v>0</v>
      </c>
      <c r="T953" s="5" t="str">
        <f t="shared" ca="1" si="414"/>
        <v/>
      </c>
      <c r="U953" s="152" t="str">
        <f t="shared" ca="1" si="415"/>
        <v/>
      </c>
      <c r="V953" s="152" t="str">
        <f t="shared" ca="1" si="416"/>
        <v/>
      </c>
      <c r="W953" s="153" t="str">
        <f t="shared" ca="1" si="417"/>
        <v/>
      </c>
      <c r="X953" s="153" t="str">
        <f t="shared" ca="1" si="418"/>
        <v/>
      </c>
      <c r="Y953" s="153" t="str">
        <f t="shared" ca="1" si="419"/>
        <v/>
      </c>
      <c r="Z953" s="153" t="str">
        <f t="shared" ca="1" si="420"/>
        <v/>
      </c>
      <c r="AA953" s="152" t="str">
        <f t="shared" ca="1" si="421"/>
        <v/>
      </c>
      <c r="AB953" s="152" t="str">
        <f t="shared" ca="1" si="422"/>
        <v/>
      </c>
      <c r="AC953" s="154" t="str">
        <f t="shared" ca="1" si="423"/>
        <v/>
      </c>
      <c r="AD953" s="154" t="str">
        <f t="shared" ca="1" si="424"/>
        <v/>
      </c>
      <c r="AE953" s="3">
        <f t="shared" ca="1" si="425"/>
        <v>0</v>
      </c>
      <c r="AF953" s="3">
        <f t="shared" ca="1" si="426"/>
        <v>0</v>
      </c>
      <c r="AG953" s="3" t="str">
        <f t="shared" ca="1" si="433"/>
        <v/>
      </c>
      <c r="AH953" s="4" t="str">
        <f t="shared" ca="1" si="427"/>
        <v/>
      </c>
      <c r="AI953" s="75">
        <f t="shared" ca="1" si="428"/>
        <v>-81.180141999199762</v>
      </c>
      <c r="AJ953" s="75">
        <f t="shared" ca="1" si="429"/>
        <v>-81.180141999199762</v>
      </c>
    </row>
    <row r="954" spans="1:36" ht="14.25">
      <c r="A954" s="41">
        <f t="shared" si="430"/>
        <v>888</v>
      </c>
      <c r="B954" s="150">
        <f>IF(ISNUMBER(A954),INDEX('MetaTrader Import'!$H$13:$J$5893,TRUNC(((A954-$A$39+1)-1)/3)+1,MOD((A954-$A$39+1)-1,3)+1),"")</f>
        <v>0</v>
      </c>
      <c r="C954" s="43">
        <f t="shared" ca="1" si="407"/>
        <v>17.911307683792945</v>
      </c>
      <c r="D954" s="43">
        <f t="shared" ca="1" si="408"/>
        <v>-0.85342966278717569</v>
      </c>
      <c r="E954" s="43">
        <f t="shared" ca="1" si="409"/>
        <v>17.05787802100577</v>
      </c>
      <c r="F954" s="43">
        <f t="shared" ca="1" si="410"/>
        <v>1.705787802100577</v>
      </c>
      <c r="G954" s="43">
        <f>IF(A954&lt;&gt;"",IF(A954&lt;Data!$G$11*0.25,$C$13/$G$32,IF(A954&gt;Data!$G$11*0.25,$C$13,$C$13*10)),"")</f>
        <v>2</v>
      </c>
      <c r="H954" s="43">
        <f>IF(A954&lt;&gt;"",IF(Data!$G$9="constant",$C$13,IF(Data!$G$9="squeeze",G954,F954)),"")</f>
        <v>2</v>
      </c>
      <c r="I954" s="38">
        <f ca="1">IF(ISNUMBER(A954),NORMINV(RAND(),0,IF(AND(Data!$G$9="squeeze",A954&lt;Data!$G$11*0.25),$H$32,1)*$C$30*$C$13)*($C$14*$C$12),"")</f>
        <v>-6.1745488222926309E-4</v>
      </c>
      <c r="J954" s="42">
        <f ca="1">IFERROR(IF(Data!$C$6="Real",B954,I954+J953+($C$14*$C$12)*(NORMINV(RAND(),$C$15,CHOOSE($G$13,$C$13,F954,G954)))),"")</f>
        <v>1.3493681363948451</v>
      </c>
      <c r="K954" s="88">
        <f>IF(ISNUMBER(A954), IF($G$16="fixed",$G$17,MIN(H954*Data!$C$7*$C$16*0.5,$C$17*Data!$C$7))*$C$12,"")</f>
        <v>8.0000000000000007E-5</v>
      </c>
      <c r="L954" s="42">
        <f t="shared" ca="1" si="434"/>
        <v>1.3493681363948451</v>
      </c>
      <c r="M954" s="44">
        <f t="shared" ca="1" si="435"/>
        <v>1.3494081363948451</v>
      </c>
      <c r="N954" s="44">
        <f t="shared" ca="1" si="436"/>
        <v>1.3493281363948451</v>
      </c>
      <c r="O954" s="108">
        <f t="shared" ca="1" si="411"/>
        <v>6.3360216482463302E-2</v>
      </c>
      <c r="P954" s="102">
        <f t="shared" ca="1" si="412"/>
        <v>4.8658516613878877</v>
      </c>
      <c r="Q954" s="102">
        <f t="shared" ca="1" si="413"/>
        <v>-0.64258377958533075</v>
      </c>
      <c r="R954" s="120">
        <f t="shared" ca="1" si="431"/>
        <v>1</v>
      </c>
      <c r="S954" s="54">
        <f t="shared" ca="1" si="432"/>
        <v>0</v>
      </c>
      <c r="T954" s="5" t="str">
        <f t="shared" ca="1" si="414"/>
        <v/>
      </c>
      <c r="U954" s="152" t="str">
        <f t="shared" ca="1" si="415"/>
        <v/>
      </c>
      <c r="V954" s="152" t="str">
        <f t="shared" ca="1" si="416"/>
        <v/>
      </c>
      <c r="W954" s="153" t="str">
        <f t="shared" ca="1" si="417"/>
        <v/>
      </c>
      <c r="X954" s="153" t="str">
        <f t="shared" ca="1" si="418"/>
        <v/>
      </c>
      <c r="Y954" s="153" t="str">
        <f t="shared" ca="1" si="419"/>
        <v/>
      </c>
      <c r="Z954" s="153" t="str">
        <f t="shared" ca="1" si="420"/>
        <v/>
      </c>
      <c r="AA954" s="152" t="str">
        <f t="shared" ca="1" si="421"/>
        <v/>
      </c>
      <c r="AB954" s="152" t="str">
        <f t="shared" ca="1" si="422"/>
        <v/>
      </c>
      <c r="AC954" s="154" t="str">
        <f t="shared" ca="1" si="423"/>
        <v/>
      </c>
      <c r="AD954" s="154" t="str">
        <f t="shared" ca="1" si="424"/>
        <v/>
      </c>
      <c r="AE954" s="3">
        <f t="shared" ca="1" si="425"/>
        <v>0</v>
      </c>
      <c r="AF954" s="3">
        <f t="shared" ca="1" si="426"/>
        <v>0</v>
      </c>
      <c r="AG954" s="3" t="str">
        <f t="shared" ca="1" si="433"/>
        <v/>
      </c>
      <c r="AH954" s="4" t="str">
        <f t="shared" ca="1" si="427"/>
        <v/>
      </c>
      <c r="AI954" s="75">
        <f t="shared" ca="1" si="428"/>
        <v>-81.180141999199762</v>
      </c>
      <c r="AJ954" s="75">
        <f t="shared" ca="1" si="429"/>
        <v>-81.180141999199762</v>
      </c>
    </row>
    <row r="955" spans="1:36" ht="14.25">
      <c r="A955" s="41">
        <f t="shared" si="430"/>
        <v>889</v>
      </c>
      <c r="B955" s="150">
        <f ca="1">IF(ISNUMBER(A955),INDEX('MetaTrader Import'!$H$13:$J$5893,TRUNC(((A955-$A$39+1)-1)/3)+1,MOD((A955-$A$39+1)-1,3)+1),"")</f>
        <v>0</v>
      </c>
      <c r="C955" s="43">
        <f t="shared" ca="1" si="407"/>
        <v>17.05787802100577</v>
      </c>
      <c r="D955" s="43">
        <f t="shared" ca="1" si="408"/>
        <v>-1.8308076111983467</v>
      </c>
      <c r="E955" s="43">
        <f t="shared" ca="1" si="409"/>
        <v>15.227070409807423</v>
      </c>
      <c r="F955" s="43">
        <f t="shared" ca="1" si="410"/>
        <v>1.5227070409807424</v>
      </c>
      <c r="G955" s="43">
        <f>IF(A955&lt;&gt;"",IF(A955&lt;Data!$G$11*0.25,$C$13/$G$32,IF(A955&gt;Data!$G$11*0.25,$C$13,$C$13*10)),"")</f>
        <v>2</v>
      </c>
      <c r="H955" s="43">
        <f>IF(A955&lt;&gt;"",IF(Data!$G$9="constant",$C$13,IF(Data!$G$9="squeeze",G955,F955)),"")</f>
        <v>2</v>
      </c>
      <c r="I955" s="38">
        <f ca="1">IF(ISNUMBER(A955),NORMINV(RAND(),0,IF(AND(Data!$G$9="squeeze",A955&lt;Data!$G$11*0.25),$H$32,1)*$C$30*$C$13)*($C$14*$C$12),"")</f>
        <v>7.0135643315530707E-4</v>
      </c>
      <c r="J955" s="42">
        <f ca="1">IFERROR(IF(Data!$C$6="Real",B955,I955+J954+($C$14*$C$12)*(NORMINV(RAND(),$C$15,CHOOSE($G$13,$C$13,F955,G955)))),"")</f>
        <v>1.3503158550739522</v>
      </c>
      <c r="K955" s="88">
        <f>IF(ISNUMBER(A955), IF($G$16="fixed",$G$17,MIN(H955*Data!$C$7*$C$16*0.5,$C$17*Data!$C$7))*$C$12,"")</f>
        <v>8.0000000000000007E-5</v>
      </c>
      <c r="L955" s="42">
        <f t="shared" ca="1" si="434"/>
        <v>1.3503158550739522</v>
      </c>
      <c r="M955" s="44">
        <f t="shared" ca="1" si="435"/>
        <v>1.3503558550739523</v>
      </c>
      <c r="N955" s="44">
        <f t="shared" ca="1" si="436"/>
        <v>1.3502758550739522</v>
      </c>
      <c r="O955" s="108">
        <f t="shared" ca="1" si="411"/>
        <v>-0.13009916364145216</v>
      </c>
      <c r="P955" s="102">
        <f t="shared" ca="1" si="412"/>
        <v>4.6105002865391729</v>
      </c>
      <c r="Q955" s="102">
        <f t="shared" ca="1" si="413"/>
        <v>-0.5201428030258165</v>
      </c>
      <c r="R955" s="120">
        <f t="shared" ca="1" si="431"/>
        <v>1</v>
      </c>
      <c r="S955" s="54">
        <f t="shared" ca="1" si="432"/>
        <v>0</v>
      </c>
      <c r="T955" s="5" t="str">
        <f t="shared" ca="1" si="414"/>
        <v/>
      </c>
      <c r="U955" s="152" t="str">
        <f t="shared" ca="1" si="415"/>
        <v/>
      </c>
      <c r="V955" s="152" t="str">
        <f t="shared" ca="1" si="416"/>
        <v/>
      </c>
      <c r="W955" s="153" t="str">
        <f t="shared" ca="1" si="417"/>
        <v/>
      </c>
      <c r="X955" s="153" t="str">
        <f t="shared" ca="1" si="418"/>
        <v/>
      </c>
      <c r="Y955" s="153" t="str">
        <f t="shared" ca="1" si="419"/>
        <v/>
      </c>
      <c r="Z955" s="153" t="str">
        <f t="shared" ca="1" si="420"/>
        <v/>
      </c>
      <c r="AA955" s="152" t="str">
        <f t="shared" ca="1" si="421"/>
        <v/>
      </c>
      <c r="AB955" s="152" t="str">
        <f t="shared" ca="1" si="422"/>
        <v/>
      </c>
      <c r="AC955" s="154" t="str">
        <f t="shared" ca="1" si="423"/>
        <v/>
      </c>
      <c r="AD955" s="154" t="str">
        <f t="shared" ca="1" si="424"/>
        <v/>
      </c>
      <c r="AE955" s="3">
        <f t="shared" ca="1" si="425"/>
        <v>0</v>
      </c>
      <c r="AF955" s="3">
        <f t="shared" ca="1" si="426"/>
        <v>0</v>
      </c>
      <c r="AG955" s="3" t="str">
        <f t="shared" ca="1" si="433"/>
        <v/>
      </c>
      <c r="AH955" s="4" t="str">
        <f t="shared" ca="1" si="427"/>
        <v/>
      </c>
      <c r="AI955" s="75">
        <f t="shared" ca="1" si="428"/>
        <v>-81.180141999199762</v>
      </c>
      <c r="AJ955" s="75">
        <f t="shared" ca="1" si="429"/>
        <v>-81.180141999199762</v>
      </c>
    </row>
    <row r="956" spans="1:36" ht="14.25">
      <c r="A956" s="41">
        <f t="shared" si="430"/>
        <v>890</v>
      </c>
      <c r="B956" s="150">
        <f ca="1">IF(ISNUMBER(A956),INDEX('MetaTrader Import'!$H$13:$J$5893,TRUNC(((A956-$A$39+1)-1)/3)+1,MOD((A956-$A$39+1)-1,3)+1),"")</f>
        <v>0</v>
      </c>
      <c r="C956" s="43">
        <f t="shared" ca="1" si="407"/>
        <v>15.227070409807423</v>
      </c>
      <c r="D956" s="43">
        <f t="shared" ca="1" si="408"/>
        <v>0.56030972238269339</v>
      </c>
      <c r="E956" s="43">
        <f t="shared" ca="1" si="409"/>
        <v>15.787380132190115</v>
      </c>
      <c r="F956" s="43">
        <f t="shared" ca="1" si="410"/>
        <v>1.5787380132190116</v>
      </c>
      <c r="G956" s="43">
        <f>IF(A956&lt;&gt;"",IF(A956&lt;Data!$G$11*0.25,$C$13/$G$32,IF(A956&gt;Data!$G$11*0.25,$C$13,$C$13*10)),"")</f>
        <v>2</v>
      </c>
      <c r="H956" s="43">
        <f>IF(A956&lt;&gt;"",IF(Data!$G$9="constant",$C$13,IF(Data!$G$9="squeeze",G956,F956)),"")</f>
        <v>2</v>
      </c>
      <c r="I956" s="38">
        <f ca="1">IF(ISNUMBER(A956),NORMINV(RAND(),0,IF(AND(Data!$G$9="squeeze",A956&lt;Data!$G$11*0.25),$H$32,1)*$C$30*$C$13)*($C$14*$C$12),"")</f>
        <v>4.2807256884608145E-4</v>
      </c>
      <c r="J956" s="42">
        <f ca="1">IFERROR(IF(Data!$C$6="Real",B956,I956+J955+($C$14*$C$12)*(NORMINV(RAND(),$C$15,CHOOSE($G$13,$C$13,F956,G956)))),"")</f>
        <v>1.3501560878237755</v>
      </c>
      <c r="K956" s="88">
        <f>IF(ISNUMBER(A956), IF($G$16="fixed",$G$17,MIN(H956*Data!$C$7*$C$16*0.5,$C$17*Data!$C$7))*$C$12,"")</f>
        <v>8.0000000000000007E-5</v>
      </c>
      <c r="L956" s="42">
        <f t="shared" ca="1" si="434"/>
        <v>1.3501560878237755</v>
      </c>
      <c r="M956" s="44">
        <f t="shared" ca="1" si="435"/>
        <v>1.3501960878237755</v>
      </c>
      <c r="N956" s="44">
        <f t="shared" ca="1" si="436"/>
        <v>1.3501160878237755</v>
      </c>
      <c r="O956" s="108">
        <f t="shared" ca="1" si="411"/>
        <v>-0.15647904588517964</v>
      </c>
      <c r="P956" s="102">
        <f t="shared" ca="1" si="412"/>
        <v>4.6465147536571978</v>
      </c>
      <c r="Q956" s="102">
        <f t="shared" ca="1" si="413"/>
        <v>-0.39036164972987236</v>
      </c>
      <c r="R956" s="120">
        <f t="shared" ca="1" si="431"/>
        <v>1</v>
      </c>
      <c r="S956" s="54">
        <f t="shared" ca="1" si="432"/>
        <v>0</v>
      </c>
      <c r="T956" s="5" t="str">
        <f t="shared" ca="1" si="414"/>
        <v/>
      </c>
      <c r="U956" s="152" t="str">
        <f t="shared" ca="1" si="415"/>
        <v/>
      </c>
      <c r="V956" s="152" t="str">
        <f t="shared" ca="1" si="416"/>
        <v/>
      </c>
      <c r="W956" s="153" t="str">
        <f t="shared" ca="1" si="417"/>
        <v/>
      </c>
      <c r="X956" s="153" t="str">
        <f t="shared" ca="1" si="418"/>
        <v/>
      </c>
      <c r="Y956" s="153" t="str">
        <f t="shared" ca="1" si="419"/>
        <v/>
      </c>
      <c r="Z956" s="153" t="str">
        <f t="shared" ca="1" si="420"/>
        <v/>
      </c>
      <c r="AA956" s="152" t="str">
        <f t="shared" ca="1" si="421"/>
        <v/>
      </c>
      <c r="AB956" s="152" t="str">
        <f t="shared" ca="1" si="422"/>
        <v/>
      </c>
      <c r="AC956" s="154" t="str">
        <f t="shared" ca="1" si="423"/>
        <v/>
      </c>
      <c r="AD956" s="154" t="str">
        <f t="shared" ca="1" si="424"/>
        <v/>
      </c>
      <c r="AE956" s="3">
        <f t="shared" ca="1" si="425"/>
        <v>0</v>
      </c>
      <c r="AF956" s="3">
        <f t="shared" ca="1" si="426"/>
        <v>0</v>
      </c>
      <c r="AG956" s="3" t="str">
        <f t="shared" ca="1" si="433"/>
        <v/>
      </c>
      <c r="AH956" s="4" t="str">
        <f t="shared" ca="1" si="427"/>
        <v/>
      </c>
      <c r="AI956" s="75">
        <f t="shared" ca="1" si="428"/>
        <v>-81.180141999199762</v>
      </c>
      <c r="AJ956" s="75">
        <f t="shared" ca="1" si="429"/>
        <v>-81.180141999199762</v>
      </c>
    </row>
    <row r="957" spans="1:36" ht="14.25">
      <c r="A957" s="41">
        <f t="shared" si="430"/>
        <v>891</v>
      </c>
      <c r="B957" s="150">
        <f>IF(ISNUMBER(A957),INDEX('MetaTrader Import'!$H$13:$J$5893,TRUNC(((A957-$A$39+1)-1)/3)+1,MOD((A957-$A$39+1)-1,3)+1),"")</f>
        <v>0</v>
      </c>
      <c r="C957" s="43">
        <f t="shared" ca="1" si="407"/>
        <v>15.787380132190115</v>
      </c>
      <c r="D957" s="43">
        <f t="shared" ca="1" si="408"/>
        <v>0.60950253355501549</v>
      </c>
      <c r="E957" s="43">
        <f t="shared" ca="1" si="409"/>
        <v>16.396882665745132</v>
      </c>
      <c r="F957" s="43">
        <f t="shared" ca="1" si="410"/>
        <v>1.6396882665745132</v>
      </c>
      <c r="G957" s="43">
        <f>IF(A957&lt;&gt;"",IF(A957&lt;Data!$G$11*0.25,$C$13/$G$32,IF(A957&gt;Data!$G$11*0.25,$C$13,$C$13*10)),"")</f>
        <v>2</v>
      </c>
      <c r="H957" s="43">
        <f>IF(A957&lt;&gt;"",IF(Data!$G$9="constant",$C$13,IF(Data!$G$9="squeeze",G957,F957)),"")</f>
        <v>2</v>
      </c>
      <c r="I957" s="38">
        <f ca="1">IF(ISNUMBER(A957),NORMINV(RAND(),0,IF(AND(Data!$G$9="squeeze",A957&lt;Data!$G$11*0.25),$H$32,1)*$C$30*$C$13)*($C$14*$C$12),"")</f>
        <v>4.8474016217700896E-4</v>
      </c>
      <c r="J957" s="42">
        <f ca="1">IFERROR(IF(Data!$C$6="Real",B957,I957+J956+($C$14*$C$12)*(NORMINV(RAND(),$C$15,CHOOSE($G$13,$C$13,F957,G957)))),"")</f>
        <v>1.3506635794206647</v>
      </c>
      <c r="K957" s="88">
        <f>IF(ISNUMBER(A957), IF($G$16="fixed",$G$17,MIN(H957*Data!$C$7*$C$16*0.5,$C$17*Data!$C$7))*$C$12,"")</f>
        <v>8.0000000000000007E-5</v>
      </c>
      <c r="L957" s="42">
        <f t="shared" ca="1" si="434"/>
        <v>1.3506635794206647</v>
      </c>
      <c r="M957" s="44">
        <f t="shared" ca="1" si="435"/>
        <v>1.3507035794206648</v>
      </c>
      <c r="N957" s="44">
        <f t="shared" ca="1" si="436"/>
        <v>1.3506235794206647</v>
      </c>
      <c r="O957" s="108">
        <f t="shared" ca="1" si="411"/>
        <v>-5.8351123324711693E-2</v>
      </c>
      <c r="P957" s="102">
        <f t="shared" ca="1" si="412"/>
        <v>4.6748926425185653</v>
      </c>
      <c r="Q957" s="102">
        <f t="shared" ca="1" si="413"/>
        <v>-0.2854738095406627</v>
      </c>
      <c r="R957" s="120">
        <f t="shared" ca="1" si="431"/>
        <v>1</v>
      </c>
      <c r="S957" s="54">
        <f t="shared" ca="1" si="432"/>
        <v>0</v>
      </c>
      <c r="T957" s="5" t="str">
        <f t="shared" ca="1" si="414"/>
        <v/>
      </c>
      <c r="U957" s="152" t="str">
        <f t="shared" ca="1" si="415"/>
        <v/>
      </c>
      <c r="V957" s="152" t="str">
        <f t="shared" ca="1" si="416"/>
        <v/>
      </c>
      <c r="W957" s="153" t="str">
        <f t="shared" ca="1" si="417"/>
        <v/>
      </c>
      <c r="X957" s="153" t="str">
        <f t="shared" ca="1" si="418"/>
        <v/>
      </c>
      <c r="Y957" s="153" t="str">
        <f t="shared" ca="1" si="419"/>
        <v/>
      </c>
      <c r="Z957" s="153" t="str">
        <f t="shared" ca="1" si="420"/>
        <v/>
      </c>
      <c r="AA957" s="152" t="str">
        <f t="shared" ca="1" si="421"/>
        <v/>
      </c>
      <c r="AB957" s="152" t="str">
        <f t="shared" ca="1" si="422"/>
        <v/>
      </c>
      <c r="AC957" s="154" t="str">
        <f t="shared" ca="1" si="423"/>
        <v/>
      </c>
      <c r="AD957" s="154" t="str">
        <f t="shared" ca="1" si="424"/>
        <v/>
      </c>
      <c r="AE957" s="3">
        <f t="shared" ca="1" si="425"/>
        <v>0</v>
      </c>
      <c r="AF957" s="3">
        <f t="shared" ca="1" si="426"/>
        <v>0</v>
      </c>
      <c r="AG957" s="3" t="str">
        <f t="shared" ca="1" si="433"/>
        <v/>
      </c>
      <c r="AH957" s="4" t="str">
        <f t="shared" ca="1" si="427"/>
        <v/>
      </c>
      <c r="AI957" s="75">
        <f t="shared" ca="1" si="428"/>
        <v>-81.180141999199762</v>
      </c>
      <c r="AJ957" s="75">
        <f t="shared" ca="1" si="429"/>
        <v>-81.180141999199762</v>
      </c>
    </row>
    <row r="958" spans="1:36" ht="14.25">
      <c r="A958" s="41">
        <f t="shared" si="430"/>
        <v>892</v>
      </c>
      <c r="B958" s="150">
        <f ca="1">IF(ISNUMBER(A958),INDEX('MetaTrader Import'!$H$13:$J$5893,TRUNC(((A958-$A$39+1)-1)/3)+1,MOD((A958-$A$39+1)-1,3)+1),"")</f>
        <v>0</v>
      </c>
      <c r="C958" s="43">
        <f t="shared" ca="1" si="407"/>
        <v>16.396882665745132</v>
      </c>
      <c r="D958" s="43">
        <f t="shared" ca="1" si="408"/>
        <v>2.4344932034657871</v>
      </c>
      <c r="E958" s="43">
        <f t="shared" ca="1" si="409"/>
        <v>18.83137586921092</v>
      </c>
      <c r="F958" s="43">
        <f t="shared" ca="1" si="410"/>
        <v>1.883137586921092</v>
      </c>
      <c r="G958" s="43">
        <f>IF(A958&lt;&gt;"",IF(A958&lt;Data!$G$11*0.25,$C$13/$G$32,IF(A958&gt;Data!$G$11*0.25,$C$13,$C$13*10)),"")</f>
        <v>2</v>
      </c>
      <c r="H958" s="43">
        <f>IF(A958&lt;&gt;"",IF(Data!$G$9="constant",$C$13,IF(Data!$G$9="squeeze",G958,F958)),"")</f>
        <v>2</v>
      </c>
      <c r="I958" s="38">
        <f ca="1">IF(ISNUMBER(A958),NORMINV(RAND(),0,IF(AND(Data!$G$9="squeeze",A958&lt;Data!$G$11*0.25),$H$32,1)*$C$30*$C$13)*($C$14*$C$12),"")</f>
        <v>-5.9511325423872337E-4</v>
      </c>
      <c r="J958" s="42">
        <f ca="1">IFERROR(IF(Data!$C$6="Real",B958,I958+J957+($C$14*$C$12)*(NORMINV(RAND(),$C$15,CHOOSE($G$13,$C$13,F958,G958)))),"")</f>
        <v>1.3500833970800432</v>
      </c>
      <c r="K958" s="88">
        <f>IF(ISNUMBER(A958), IF($G$16="fixed",$G$17,MIN(H958*Data!$C$7*$C$16*0.5,$C$17*Data!$C$7))*$C$12,"")</f>
        <v>8.0000000000000007E-5</v>
      </c>
      <c r="L958" s="42">
        <f t="shared" ca="1" si="434"/>
        <v>1.3500833970800432</v>
      </c>
      <c r="M958" s="44">
        <f t="shared" ca="1" si="435"/>
        <v>1.3501233970800433</v>
      </c>
      <c r="N958" s="44">
        <f t="shared" ca="1" si="436"/>
        <v>1.3500433970800432</v>
      </c>
      <c r="O958" s="108">
        <f t="shared" ca="1" si="411"/>
        <v>-0.13393585223688989</v>
      </c>
      <c r="P958" s="102">
        <f t="shared" ca="1" si="412"/>
        <v>4.758520265672523</v>
      </c>
      <c r="Q958" s="102">
        <f t="shared" ca="1" si="413"/>
        <v>-0.22099591523635803</v>
      </c>
      <c r="R958" s="120">
        <f t="shared" ca="1" si="431"/>
        <v>1</v>
      </c>
      <c r="S958" s="54">
        <f t="shared" ca="1" si="432"/>
        <v>0</v>
      </c>
      <c r="T958" s="5" t="str">
        <f t="shared" ca="1" si="414"/>
        <v/>
      </c>
      <c r="U958" s="152" t="str">
        <f t="shared" ca="1" si="415"/>
        <v/>
      </c>
      <c r="V958" s="152" t="str">
        <f t="shared" ca="1" si="416"/>
        <v/>
      </c>
      <c r="W958" s="153" t="str">
        <f t="shared" ca="1" si="417"/>
        <v/>
      </c>
      <c r="X958" s="153" t="str">
        <f t="shared" ca="1" si="418"/>
        <v/>
      </c>
      <c r="Y958" s="153" t="str">
        <f t="shared" ca="1" si="419"/>
        <v/>
      </c>
      <c r="Z958" s="153" t="str">
        <f t="shared" ca="1" si="420"/>
        <v/>
      </c>
      <c r="AA958" s="152" t="str">
        <f t="shared" ca="1" si="421"/>
        <v/>
      </c>
      <c r="AB958" s="152" t="str">
        <f t="shared" ca="1" si="422"/>
        <v/>
      </c>
      <c r="AC958" s="154" t="str">
        <f t="shared" ca="1" si="423"/>
        <v/>
      </c>
      <c r="AD958" s="154" t="str">
        <f t="shared" ca="1" si="424"/>
        <v/>
      </c>
      <c r="AE958" s="3">
        <f t="shared" ca="1" si="425"/>
        <v>0</v>
      </c>
      <c r="AF958" s="3">
        <f t="shared" ca="1" si="426"/>
        <v>0</v>
      </c>
      <c r="AG958" s="3" t="str">
        <f t="shared" ca="1" si="433"/>
        <v/>
      </c>
      <c r="AH958" s="4" t="str">
        <f t="shared" ca="1" si="427"/>
        <v/>
      </c>
      <c r="AI958" s="75">
        <f t="shared" ca="1" si="428"/>
        <v>-81.180141999199762</v>
      </c>
      <c r="AJ958" s="75">
        <f t="shared" ca="1" si="429"/>
        <v>-81.180141999199762</v>
      </c>
    </row>
    <row r="959" spans="1:36" ht="14.25">
      <c r="A959" s="41">
        <f t="shared" si="430"/>
        <v>893</v>
      </c>
      <c r="B959" s="150">
        <f ca="1">IF(ISNUMBER(A959),INDEX('MetaTrader Import'!$H$13:$J$5893,TRUNC(((A959-$A$39+1)-1)/3)+1,MOD((A959-$A$39+1)-1,3)+1),"")</f>
        <v>0</v>
      </c>
      <c r="C959" s="43">
        <f t="shared" ca="1" si="407"/>
        <v>18.83137586921092</v>
      </c>
      <c r="D959" s="43">
        <f t="shared" ca="1" si="408"/>
        <v>0.45492077923330571</v>
      </c>
      <c r="E959" s="43">
        <f t="shared" ca="1" si="409"/>
        <v>19.286296648444225</v>
      </c>
      <c r="F959" s="43">
        <f t="shared" ca="1" si="410"/>
        <v>1.9286296648444226</v>
      </c>
      <c r="G959" s="43">
        <f>IF(A959&lt;&gt;"",IF(A959&lt;Data!$G$11*0.25,$C$13/$G$32,IF(A959&gt;Data!$G$11*0.25,$C$13,$C$13*10)),"")</f>
        <v>2</v>
      </c>
      <c r="H959" s="43">
        <f>IF(A959&lt;&gt;"",IF(Data!$G$9="constant",$C$13,IF(Data!$G$9="squeeze",G959,F959)),"")</f>
        <v>2</v>
      </c>
      <c r="I959" s="38">
        <f ca="1">IF(ISNUMBER(A959),NORMINV(RAND(),0,IF(AND(Data!$G$9="squeeze",A959&lt;Data!$G$11*0.25),$H$32,1)*$C$30*$C$13)*($C$14*$C$12),"")</f>
        <v>1.1631711418970292E-6</v>
      </c>
      <c r="J959" s="42">
        <f ca="1">IFERROR(IF(Data!$C$6="Real",B959,I959+J958+($C$14*$C$12)*(NORMINV(RAND(),$C$15,CHOOSE($G$13,$C$13,F959,G959)))),"")</f>
        <v>1.3502735413653928</v>
      </c>
      <c r="K959" s="88">
        <f>IF(ISNUMBER(A959), IF($G$16="fixed",$G$17,MIN(H959*Data!$C$7*$C$16*0.5,$C$17*Data!$C$7))*$C$12,"")</f>
        <v>8.0000000000000007E-5</v>
      </c>
      <c r="L959" s="42">
        <f t="shared" ca="1" si="434"/>
        <v>1.3502735413653928</v>
      </c>
      <c r="M959" s="44">
        <f t="shared" ca="1" si="435"/>
        <v>1.3503135413653928</v>
      </c>
      <c r="N959" s="44">
        <f t="shared" ca="1" si="436"/>
        <v>1.3502335413653928</v>
      </c>
      <c r="O959" s="108">
        <f t="shared" ca="1" si="411"/>
        <v>-0.18147417928761542</v>
      </c>
      <c r="P959" s="102">
        <f t="shared" ca="1" si="412"/>
        <v>4.7697111143311357</v>
      </c>
      <c r="Q959" s="102">
        <f t="shared" ca="1" si="413"/>
        <v>-0.18650491688209889</v>
      </c>
      <c r="R959" s="120">
        <f t="shared" ca="1" si="431"/>
        <v>1</v>
      </c>
      <c r="S959" s="54">
        <f t="shared" ca="1" si="432"/>
        <v>0</v>
      </c>
      <c r="T959" s="5" t="str">
        <f t="shared" ca="1" si="414"/>
        <v/>
      </c>
      <c r="U959" s="152" t="str">
        <f t="shared" ca="1" si="415"/>
        <v/>
      </c>
      <c r="V959" s="152" t="str">
        <f t="shared" ca="1" si="416"/>
        <v/>
      </c>
      <c r="W959" s="153" t="str">
        <f t="shared" ca="1" si="417"/>
        <v/>
      </c>
      <c r="X959" s="153" t="str">
        <f t="shared" ca="1" si="418"/>
        <v/>
      </c>
      <c r="Y959" s="153" t="str">
        <f t="shared" ca="1" si="419"/>
        <v/>
      </c>
      <c r="Z959" s="153" t="str">
        <f t="shared" ca="1" si="420"/>
        <v/>
      </c>
      <c r="AA959" s="152" t="str">
        <f t="shared" ca="1" si="421"/>
        <v/>
      </c>
      <c r="AB959" s="152" t="str">
        <f t="shared" ca="1" si="422"/>
        <v/>
      </c>
      <c r="AC959" s="154" t="str">
        <f t="shared" ca="1" si="423"/>
        <v/>
      </c>
      <c r="AD959" s="154" t="str">
        <f t="shared" ca="1" si="424"/>
        <v/>
      </c>
      <c r="AE959" s="3">
        <f t="shared" ca="1" si="425"/>
        <v>0</v>
      </c>
      <c r="AF959" s="3">
        <f t="shared" ca="1" si="426"/>
        <v>0</v>
      </c>
      <c r="AG959" s="3" t="str">
        <f t="shared" ca="1" si="433"/>
        <v/>
      </c>
      <c r="AH959" s="4" t="str">
        <f t="shared" ca="1" si="427"/>
        <v/>
      </c>
      <c r="AI959" s="75">
        <f t="shared" ca="1" si="428"/>
        <v>-81.180141999199762</v>
      </c>
      <c r="AJ959" s="75">
        <f t="shared" ca="1" si="429"/>
        <v>-81.180141999199762</v>
      </c>
    </row>
    <row r="960" spans="1:36" ht="14.25">
      <c r="A960" s="41">
        <f t="shared" si="430"/>
        <v>894</v>
      </c>
      <c r="B960" s="150">
        <f>IF(ISNUMBER(A960),INDEX('MetaTrader Import'!$H$13:$J$5893,TRUNC(((A960-$A$39+1)-1)/3)+1,MOD((A960-$A$39+1)-1,3)+1),"")</f>
        <v>0</v>
      </c>
      <c r="C960" s="43">
        <f t="shared" ca="1" si="407"/>
        <v>19.286296648444225</v>
      </c>
      <c r="D960" s="43">
        <f t="shared" ca="1" si="408"/>
        <v>-0.61593861841870035</v>
      </c>
      <c r="E960" s="43">
        <f t="shared" ca="1" si="409"/>
        <v>18.670358030025525</v>
      </c>
      <c r="F960" s="43">
        <f t="shared" ca="1" si="410"/>
        <v>1.8670358030025525</v>
      </c>
      <c r="G960" s="43">
        <f>IF(A960&lt;&gt;"",IF(A960&lt;Data!$G$11*0.25,$C$13/$G$32,IF(A960&gt;Data!$G$11*0.25,$C$13,$C$13*10)),"")</f>
        <v>2</v>
      </c>
      <c r="H960" s="43">
        <f>IF(A960&lt;&gt;"",IF(Data!$G$9="constant",$C$13,IF(Data!$G$9="squeeze",G960,F960)),"")</f>
        <v>2</v>
      </c>
      <c r="I960" s="38">
        <f ca="1">IF(ISNUMBER(A960),NORMINV(RAND(),0,IF(AND(Data!$G$9="squeeze",A960&lt;Data!$G$11*0.25),$H$32,1)*$C$30*$C$13)*($C$14*$C$12),"")</f>
        <v>2.6604104993446141E-4</v>
      </c>
      <c r="J960" s="42">
        <f ca="1">IFERROR(IF(Data!$C$6="Real",B960,I960+J959+($C$14*$C$12)*(NORMINV(RAND(),$C$15,CHOOSE($G$13,$C$13,F960,G960)))),"")</f>
        <v>1.3510384397764685</v>
      </c>
      <c r="K960" s="88">
        <f>IF(ISNUMBER(A960), IF($G$16="fixed",$G$17,MIN(H960*Data!$C$7*$C$16*0.5,$C$17*Data!$C$7))*$C$12,"")</f>
        <v>8.0000000000000007E-5</v>
      </c>
      <c r="L960" s="42">
        <f t="shared" ca="1" si="434"/>
        <v>1.3510384397764685</v>
      </c>
      <c r="M960" s="44">
        <f t="shared" ca="1" si="435"/>
        <v>1.3510784397764686</v>
      </c>
      <c r="N960" s="44">
        <f t="shared" ca="1" si="436"/>
        <v>1.3509984397764685</v>
      </c>
      <c r="O960" s="108">
        <f t="shared" ca="1" si="411"/>
        <v>-8.1924559639107955E-2</v>
      </c>
      <c r="P960" s="102">
        <f t="shared" ca="1" si="412"/>
        <v>4.9995393736725058</v>
      </c>
      <c r="Q960" s="102">
        <f t="shared" ca="1" si="413"/>
        <v>-0.14965417286945709</v>
      </c>
      <c r="R960" s="120">
        <f t="shared" ca="1" si="431"/>
        <v>1</v>
      </c>
      <c r="S960" s="54">
        <f t="shared" ca="1" si="432"/>
        <v>0</v>
      </c>
      <c r="T960" s="5" t="str">
        <f t="shared" ca="1" si="414"/>
        <v/>
      </c>
      <c r="U960" s="152" t="str">
        <f t="shared" ca="1" si="415"/>
        <v/>
      </c>
      <c r="V960" s="152" t="str">
        <f t="shared" ca="1" si="416"/>
        <v/>
      </c>
      <c r="W960" s="153" t="str">
        <f t="shared" ca="1" si="417"/>
        <v/>
      </c>
      <c r="X960" s="153" t="str">
        <f t="shared" ca="1" si="418"/>
        <v/>
      </c>
      <c r="Y960" s="153" t="str">
        <f t="shared" ca="1" si="419"/>
        <v/>
      </c>
      <c r="Z960" s="153" t="str">
        <f t="shared" ca="1" si="420"/>
        <v/>
      </c>
      <c r="AA960" s="152" t="str">
        <f t="shared" ca="1" si="421"/>
        <v/>
      </c>
      <c r="AB960" s="152" t="str">
        <f t="shared" ca="1" si="422"/>
        <v/>
      </c>
      <c r="AC960" s="154" t="str">
        <f t="shared" ca="1" si="423"/>
        <v/>
      </c>
      <c r="AD960" s="154" t="str">
        <f t="shared" ca="1" si="424"/>
        <v/>
      </c>
      <c r="AE960" s="3">
        <f t="shared" ca="1" si="425"/>
        <v>0</v>
      </c>
      <c r="AF960" s="3">
        <f t="shared" ca="1" si="426"/>
        <v>0</v>
      </c>
      <c r="AG960" s="3" t="str">
        <f t="shared" ca="1" si="433"/>
        <v/>
      </c>
      <c r="AH960" s="4" t="str">
        <f t="shared" ca="1" si="427"/>
        <v/>
      </c>
      <c r="AI960" s="75">
        <f t="shared" ca="1" si="428"/>
        <v>-81.180141999199762</v>
      </c>
      <c r="AJ960" s="75">
        <f t="shared" ca="1" si="429"/>
        <v>-81.180141999199762</v>
      </c>
    </row>
    <row r="961" spans="1:36" ht="14.25">
      <c r="A961" s="41">
        <f t="shared" si="430"/>
        <v>895</v>
      </c>
      <c r="B961" s="150">
        <f ca="1">IF(ISNUMBER(A961),INDEX('MetaTrader Import'!$H$13:$J$5893,TRUNC(((A961-$A$39+1)-1)/3)+1,MOD((A961-$A$39+1)-1,3)+1),"")</f>
        <v>0</v>
      </c>
      <c r="C961" s="43">
        <f t="shared" ca="1" si="407"/>
        <v>18.670358030025525</v>
      </c>
      <c r="D961" s="43">
        <f t="shared" ca="1" si="408"/>
        <v>-8.2573323019266315E-2</v>
      </c>
      <c r="E961" s="43">
        <f t="shared" ca="1" si="409"/>
        <v>18.587784707006261</v>
      </c>
      <c r="F961" s="43">
        <f t="shared" ca="1" si="410"/>
        <v>1.8587784707006261</v>
      </c>
      <c r="G961" s="43">
        <f>IF(A961&lt;&gt;"",IF(A961&lt;Data!$G$11*0.25,$C$13/$G$32,IF(A961&gt;Data!$G$11*0.25,$C$13,$C$13*10)),"")</f>
        <v>2</v>
      </c>
      <c r="H961" s="43">
        <f>IF(A961&lt;&gt;"",IF(Data!$G$9="constant",$C$13,IF(Data!$G$9="squeeze",G961,F961)),"")</f>
        <v>2</v>
      </c>
      <c r="I961" s="38">
        <f ca="1">IF(ISNUMBER(A961),NORMINV(RAND(),0,IF(AND(Data!$G$9="squeeze",A961&lt;Data!$G$11*0.25),$H$32,1)*$C$30*$C$13)*($C$14*$C$12),"")</f>
        <v>-5.1088535343078961E-4</v>
      </c>
      <c r="J961" s="42">
        <f ca="1">IFERROR(IF(Data!$C$6="Real",B961,I961+J960+($C$14*$C$12)*(NORMINV(RAND(),$C$15,CHOOSE($G$13,$C$13,F961,G961)))),"")</f>
        <v>1.3511476491171894</v>
      </c>
      <c r="K961" s="88">
        <f>IF(ISNUMBER(A961), IF($G$16="fixed",$G$17,MIN(H961*Data!$C$7*$C$16*0.5,$C$17*Data!$C$7))*$C$12,"")</f>
        <v>8.0000000000000007E-5</v>
      </c>
      <c r="L961" s="42">
        <f t="shared" ca="1" si="434"/>
        <v>1.3511476491171894</v>
      </c>
      <c r="M961" s="44">
        <f t="shared" ca="1" si="435"/>
        <v>1.3511876491171895</v>
      </c>
      <c r="N961" s="44">
        <f t="shared" ca="1" si="436"/>
        <v>1.3511076491171894</v>
      </c>
      <c r="O961" s="108">
        <f t="shared" ca="1" si="411"/>
        <v>-4.8835670732946417E-2</v>
      </c>
      <c r="P961" s="102">
        <f t="shared" ca="1" si="412"/>
        <v>5.1023845757021933</v>
      </c>
      <c r="Q961" s="102">
        <f t="shared" ca="1" si="413"/>
        <v>-0.11656321918382641</v>
      </c>
      <c r="R961" s="120">
        <f t="shared" ca="1" si="431"/>
        <v>1</v>
      </c>
      <c r="S961" s="54">
        <f t="shared" ca="1" si="432"/>
        <v>0</v>
      </c>
      <c r="T961" s="5" t="str">
        <f t="shared" ca="1" si="414"/>
        <v/>
      </c>
      <c r="U961" s="152" t="str">
        <f t="shared" ca="1" si="415"/>
        <v/>
      </c>
      <c r="V961" s="152" t="str">
        <f t="shared" ca="1" si="416"/>
        <v/>
      </c>
      <c r="W961" s="153" t="str">
        <f t="shared" ca="1" si="417"/>
        <v/>
      </c>
      <c r="X961" s="153" t="str">
        <f t="shared" ca="1" si="418"/>
        <v/>
      </c>
      <c r="Y961" s="153" t="str">
        <f t="shared" ca="1" si="419"/>
        <v/>
      </c>
      <c r="Z961" s="153" t="str">
        <f t="shared" ca="1" si="420"/>
        <v/>
      </c>
      <c r="AA961" s="152" t="str">
        <f t="shared" ca="1" si="421"/>
        <v/>
      </c>
      <c r="AB961" s="152" t="str">
        <f t="shared" ca="1" si="422"/>
        <v/>
      </c>
      <c r="AC961" s="154" t="str">
        <f t="shared" ca="1" si="423"/>
        <v/>
      </c>
      <c r="AD961" s="154" t="str">
        <f t="shared" ca="1" si="424"/>
        <v/>
      </c>
      <c r="AE961" s="3">
        <f t="shared" ca="1" si="425"/>
        <v>0</v>
      </c>
      <c r="AF961" s="3">
        <f t="shared" ca="1" si="426"/>
        <v>0</v>
      </c>
      <c r="AG961" s="3" t="str">
        <f t="shared" ca="1" si="433"/>
        <v/>
      </c>
      <c r="AH961" s="4" t="str">
        <f t="shared" ca="1" si="427"/>
        <v/>
      </c>
      <c r="AI961" s="75">
        <f t="shared" ca="1" si="428"/>
        <v>-81.180141999199762</v>
      </c>
      <c r="AJ961" s="75">
        <f t="shared" ca="1" si="429"/>
        <v>-81.180141999199762</v>
      </c>
    </row>
    <row r="962" spans="1:36" ht="14.25">
      <c r="A962" s="41">
        <f t="shared" si="430"/>
        <v>896</v>
      </c>
      <c r="B962" s="150">
        <f ca="1">IF(ISNUMBER(A962),INDEX('MetaTrader Import'!$H$13:$J$5893,TRUNC(((A962-$A$39+1)-1)/3)+1,MOD((A962-$A$39+1)-1,3)+1),"")</f>
        <v>0</v>
      </c>
      <c r="C962" s="43">
        <f t="shared" ca="1" si="407"/>
        <v>18.587784707006261</v>
      </c>
      <c r="D962" s="43">
        <f t="shared" ca="1" si="408"/>
        <v>-1.4030524233168662</v>
      </c>
      <c r="E962" s="43">
        <f t="shared" ca="1" si="409"/>
        <v>17.184732283689396</v>
      </c>
      <c r="F962" s="43">
        <f t="shared" ca="1" si="410"/>
        <v>1.7184732283689397</v>
      </c>
      <c r="G962" s="43">
        <f>IF(A962&lt;&gt;"",IF(A962&lt;Data!$G$11*0.25,$C$13/$G$32,IF(A962&gt;Data!$G$11*0.25,$C$13,$C$13*10)),"")</f>
        <v>2</v>
      </c>
      <c r="H962" s="43">
        <f>IF(A962&lt;&gt;"",IF(Data!$G$9="constant",$C$13,IF(Data!$G$9="squeeze",G962,F962)),"")</f>
        <v>2</v>
      </c>
      <c r="I962" s="38">
        <f ca="1">IF(ISNUMBER(A962),NORMINV(RAND(),0,IF(AND(Data!$G$9="squeeze",A962&lt;Data!$G$11*0.25),$H$32,1)*$C$30*$C$13)*($C$14*$C$12),"")</f>
        <v>8.455154021824317E-5</v>
      </c>
      <c r="J962" s="42">
        <f ca="1">IFERROR(IF(Data!$C$6="Real",B962,I962+J961+($C$14*$C$12)*(NORMINV(RAND(),$C$15,CHOOSE($G$13,$C$13,F962,G962)))),"")</f>
        <v>1.3514770943802623</v>
      </c>
      <c r="K962" s="88">
        <f>IF(ISNUMBER(A962), IF($G$16="fixed",$G$17,MIN(H962*Data!$C$7*$C$16*0.5,$C$17*Data!$C$7))*$C$12,"")</f>
        <v>8.0000000000000007E-5</v>
      </c>
      <c r="L962" s="42">
        <f t="shared" ca="1" si="434"/>
        <v>1.3514770943802623</v>
      </c>
      <c r="M962" s="44">
        <f t="shared" ca="1" si="435"/>
        <v>1.3515170943802624</v>
      </c>
      <c r="N962" s="44">
        <f t="shared" ca="1" si="436"/>
        <v>1.3514370943802623</v>
      </c>
      <c r="O962" s="108">
        <f t="shared" ca="1" si="411"/>
        <v>6.959537874563175E-2</v>
      </c>
      <c r="P962" s="102">
        <f t="shared" ca="1" si="412"/>
        <v>5.5041380969196982</v>
      </c>
      <c r="Q962" s="102">
        <f t="shared" ca="1" si="413"/>
        <v>-8.2194494244943225E-2</v>
      </c>
      <c r="R962" s="120">
        <f t="shared" ca="1" si="431"/>
        <v>1</v>
      </c>
      <c r="S962" s="54">
        <f t="shared" ca="1" si="432"/>
        <v>0</v>
      </c>
      <c r="T962" s="5" t="str">
        <f t="shared" ca="1" si="414"/>
        <v/>
      </c>
      <c r="U962" s="152" t="str">
        <f t="shared" ca="1" si="415"/>
        <v/>
      </c>
      <c r="V962" s="152" t="str">
        <f t="shared" ca="1" si="416"/>
        <v/>
      </c>
      <c r="W962" s="153" t="str">
        <f t="shared" ca="1" si="417"/>
        <v/>
      </c>
      <c r="X962" s="153" t="str">
        <f t="shared" ca="1" si="418"/>
        <v/>
      </c>
      <c r="Y962" s="153" t="str">
        <f t="shared" ca="1" si="419"/>
        <v/>
      </c>
      <c r="Z962" s="153" t="str">
        <f t="shared" ca="1" si="420"/>
        <v/>
      </c>
      <c r="AA962" s="152" t="str">
        <f t="shared" ca="1" si="421"/>
        <v/>
      </c>
      <c r="AB962" s="152" t="str">
        <f t="shared" ca="1" si="422"/>
        <v/>
      </c>
      <c r="AC962" s="154" t="str">
        <f t="shared" ca="1" si="423"/>
        <v/>
      </c>
      <c r="AD962" s="154" t="str">
        <f t="shared" ca="1" si="424"/>
        <v/>
      </c>
      <c r="AE962" s="3">
        <f t="shared" ca="1" si="425"/>
        <v>0</v>
      </c>
      <c r="AF962" s="3">
        <f t="shared" ca="1" si="426"/>
        <v>0</v>
      </c>
      <c r="AG962" s="3" t="str">
        <f t="shared" ca="1" si="433"/>
        <v/>
      </c>
      <c r="AH962" s="4" t="str">
        <f t="shared" ca="1" si="427"/>
        <v/>
      </c>
      <c r="AI962" s="75">
        <f t="shared" ca="1" si="428"/>
        <v>-81.180141999199762</v>
      </c>
      <c r="AJ962" s="75">
        <f t="shared" ca="1" si="429"/>
        <v>-81.180141999199762</v>
      </c>
    </row>
    <row r="963" spans="1:36" ht="14.25">
      <c r="A963" s="41">
        <f t="shared" si="430"/>
        <v>897</v>
      </c>
      <c r="B963" s="150">
        <f>IF(ISNUMBER(A963),INDEX('MetaTrader Import'!$H$13:$J$5893,TRUNC(((A963-$A$39+1)-1)/3)+1,MOD((A963-$A$39+1)-1,3)+1),"")</f>
        <v>0</v>
      </c>
      <c r="C963" s="43">
        <f t="shared" ref="C963:C1026" ca="1" si="437">IF(A963&lt;&gt;"",E962,"")</f>
        <v>17.184732283689396</v>
      </c>
      <c r="D963" s="43">
        <f t="shared" ref="D963:D1026" ca="1" si="438">IF(A963&lt;&gt;"",NORMINV(RAND(),($C$23-C963)*$C$28,$C$27)+NORMINV(RAND(),IF(RAND()&gt;$C$26,$C$25,0),$C$27),"")</f>
        <v>-0.39273588612628163</v>
      </c>
      <c r="E963" s="43">
        <f t="shared" ref="E963:E1026" ca="1" si="439">IF(A963&lt;&gt;"",C963+D963,"")</f>
        <v>16.791996397563114</v>
      </c>
      <c r="F963" s="43">
        <f t="shared" ref="F963:F1026" ca="1" si="440">IF(A963&lt;&gt;"",$C$13*ABS(E963)/$C$23,"")</f>
        <v>1.6791996397563114</v>
      </c>
      <c r="G963" s="43">
        <f>IF(A963&lt;&gt;"",IF(A963&lt;Data!$G$11*0.25,$C$13/$G$32,IF(A963&gt;Data!$G$11*0.25,$C$13,$C$13*10)),"")</f>
        <v>2</v>
      </c>
      <c r="H963" s="43">
        <f>IF(A963&lt;&gt;"",IF(Data!$G$9="constant",$C$13,IF(Data!$G$9="squeeze",G963,F963)),"")</f>
        <v>2</v>
      </c>
      <c r="I963" s="38">
        <f ca="1">IF(ISNUMBER(A963),NORMINV(RAND(),0,IF(AND(Data!$G$9="squeeze",A963&lt;Data!$G$11*0.25),$H$32,1)*$C$30*$C$13)*($C$14*$C$12),"")</f>
        <v>-8.448913807721141E-4</v>
      </c>
      <c r="J963" s="42">
        <f ca="1">IFERROR(IF(Data!$C$6="Real",B963,I963+J962+($C$14*$C$12)*(NORMINV(RAND(),$C$15,CHOOSE($G$13,$C$13,F963,G963)))),"")</f>
        <v>1.3503023810378099</v>
      </c>
      <c r="K963" s="88">
        <f>IF(ISNUMBER(A963), IF($G$16="fixed",$G$17,MIN(H963*Data!$C$7*$C$16*0.5,$C$17*Data!$C$7))*$C$12,"")</f>
        <v>8.0000000000000007E-5</v>
      </c>
      <c r="L963" s="42">
        <f t="shared" ca="1" si="434"/>
        <v>1.3503023810378099</v>
      </c>
      <c r="M963" s="44">
        <f t="shared" ca="1" si="435"/>
        <v>1.3503423810378099</v>
      </c>
      <c r="N963" s="44">
        <f t="shared" ca="1" si="436"/>
        <v>1.3502623810378098</v>
      </c>
      <c r="O963" s="108">
        <f t="shared" ref="O963:O1026" ca="1" si="441">IF(ISNUMBER(A963),$G$12*SLOPE(L949:L963,A949:A963),"")</f>
        <v>5.0166175304487498E-2</v>
      </c>
      <c r="P963" s="102">
        <f t="shared" ref="P963:P1026" ca="1" si="442">IF(ISNUMBER(A963),STDEV(L949:L963)*$G$12,"")</f>
        <v>5.5294701710201331</v>
      </c>
      <c r="Q963" s="102">
        <f t="shared" ref="Q963:Q1026" ca="1" si="443">IF(ISNUMBER(A963),SLOPE(P949:P963,A949:A963),"")</f>
        <v>-4.7748724155656612E-2</v>
      </c>
      <c r="R963" s="120">
        <f t="shared" ca="1" si="431"/>
        <v>1</v>
      </c>
      <c r="S963" s="54">
        <f t="shared" ca="1" si="432"/>
        <v>0</v>
      </c>
      <c r="T963" s="5" t="str">
        <f t="shared" ref="T963:T1026" ca="1" si="444">IF(ISNUMBER(A963),IF(S963=1,L963,IF(AG962="Y","",IF(ISNUMBER(T962),T962,""))),"")</f>
        <v/>
      </c>
      <c r="U963" s="152" t="str">
        <f t="shared" ref="U963:U1026" ca="1" si="445">IF(NOT(ISNUMBER(T963)),"",IF(S963=1,T963,IF(M963&gt;U962,M963,IF(ISNUMBER(U962),U962,""))))</f>
        <v/>
      </c>
      <c r="V963" s="152" t="str">
        <f t="shared" ref="V963:V1026" ca="1" si="446">IF(NOT(ISNUMBER(T963)),"",IF(S963=1,T963,IF(N963&lt;V962,N963,IF(ISNUMBER(V962),V962,""))))</f>
        <v/>
      </c>
      <c r="W963" s="153" t="str">
        <f t="shared" ref="W963:W1026" ca="1" si="447">IF(NOT(ISNUMBER(T963)),"",MIN($F$24,IF(TRUNC((U963-T963)/$E$24*$G$12)+0&gt;IF(ISNUMBER(W962),W962,0),TRUNC((U963-T963)/$E$24*$G$12)+0,IF(ISNUMBER(W962),W962,0))))</f>
        <v/>
      </c>
      <c r="X963" s="153" t="str">
        <f t="shared" ref="X963:X1026" ca="1" si="448">IF(NOT(ISNUMBER(T963)),"",MIN($F$24,IF(-TRUNC((V963-T963)/$E$24*$G$12)+0&gt;IF(ISNUMBER(X962),X962,0),-TRUNC((V963-T963)/$E$24*$G$12)+0,IF(ISNUMBER(X962),X962,0))))</f>
        <v/>
      </c>
      <c r="Y963" s="153" t="str">
        <f t="shared" ref="Y963:Y1026" ca="1" si="449">IF(ISNUMBER(W963),(IF(W963=0,0,1))*IF(ABS($I$24)=2,POWER(2,W963-1),W963)*SIGN($I$24)*$K$24,"")</f>
        <v/>
      </c>
      <c r="Z963" s="153" t="str">
        <f t="shared" ref="Z963:Z1026" ca="1" si="450">IF(ISNUMBER(X963),(IF(X963=0,0,1))*IF(ABS($I$24)=2,POWER(2,X963-1),X963)*SIGN($I$24)*$K$24,"")</f>
        <v/>
      </c>
      <c r="AA963" s="152" t="str">
        <f t="shared" ref="AA963:AA1026" ca="1" si="451">IF(OR(NOT(ISNUMBER(T963)),W963&lt;1),"",IF(OR(NOT(ISNUMBER(W962)),W962=0),IF(SIGN(Y963)=1,M963,N963),(Y962*AA962+(Y963-Y962)*IF(SIGN(Y963)=1,M963,N963))/Y963))</f>
        <v/>
      </c>
      <c r="AB963" s="152" t="str">
        <f t="shared" ref="AB963:AB1026" ca="1" si="452">IF(OR(NOT(ISNUMBER(T963)),X963&lt;1),"",IF(OR(NOT(ISNUMBER(X962)),X962=0),IF(SIGN(Z963)=1,N963,M963),(Z962*AB962+(Z963-Z962)*IF(SIGN(Z963)=1,N963,M963))/Z963))</f>
        <v/>
      </c>
      <c r="AC963" s="154" t="str">
        <f t="shared" ref="AC963:AC1026" ca="1" si="453">IFERROR(-SIGN(Y963)*(AA963-IF(SIGN(Y963)=1,N963,M963))*$G$12*ABS(Y963),"")</f>
        <v/>
      </c>
      <c r="AD963" s="154" t="str">
        <f t="shared" ref="AD963:AD1026" ca="1" si="454">IFERROR(SIGN(Z963)*(AB963-IF(SIGN(Z963)=1,M963,N963))*$G$12*ABS(Z963),"")</f>
        <v/>
      </c>
      <c r="AE963" s="3">
        <f t="shared" ref="AE963:AE1026" ca="1" si="455">IF(ISNUMBER(A963),IFERROR((IF(ISNUMBER(AC963),AC963,0)+IF(ISNUMBER(AD963),AD963,0))/(ABS(Y963)+ABS(Z963)),0),"")</f>
        <v>0</v>
      </c>
      <c r="AF963" s="3">
        <f t="shared" ref="AF963:AF1026" ca="1" si="456">IF(ISNUMBER(A963),IF(ISNUMBER(AC963),AC963,0)+IF(ISNUMBER(AD963),AD963,0),"")</f>
        <v>0</v>
      </c>
      <c r="AG963" s="3" t="str">
        <f t="shared" ca="1" si="433"/>
        <v/>
      </c>
      <c r="AH963" s="4" t="str">
        <f t="shared" ref="AH963:AH1026" ca="1" si="457">IF(AG963="y",AF963*10*$C$11,"")</f>
        <v/>
      </c>
      <c r="AI963" s="75">
        <f t="shared" ref="AI963:AI1026" ca="1" si="458">IF(ISNUMBER(A963),IF(ISNUMBER(AH963),AJ963,AF963*10*$C$11+AJ963),"")</f>
        <v>-81.180141999199762</v>
      </c>
      <c r="AJ963" s="75">
        <f t="shared" ref="AJ963:AJ1026" ca="1" si="459">IF(ISNUMBER(A963),AJ962+IF(ISNUMBER(AH963),AH963,0),"")</f>
        <v>-81.180141999199762</v>
      </c>
    </row>
    <row r="964" spans="1:36" ht="14.25">
      <c r="A964" s="41">
        <f t="shared" ref="A964:A1027" si="460">IFERROR(IF(A963+1&gt;$C$19,"",A963+1),"")</f>
        <v>898</v>
      </c>
      <c r="B964" s="150">
        <f ca="1">IF(ISNUMBER(A964),INDEX('MetaTrader Import'!$H$13:$J$5893,TRUNC(((A964-$A$39+1)-1)/3)+1,MOD((A964-$A$39+1)-1,3)+1),"")</f>
        <v>0</v>
      </c>
      <c r="C964" s="43">
        <f t="shared" ca="1" si="437"/>
        <v>16.791996397563114</v>
      </c>
      <c r="D964" s="43">
        <f t="shared" ca="1" si="438"/>
        <v>1.2068507394063166</v>
      </c>
      <c r="E964" s="43">
        <f t="shared" ca="1" si="439"/>
        <v>17.998847136969431</v>
      </c>
      <c r="F964" s="43">
        <f t="shared" ca="1" si="440"/>
        <v>1.7998847136969431</v>
      </c>
      <c r="G964" s="43">
        <f>IF(A964&lt;&gt;"",IF(A964&lt;Data!$G$11*0.25,$C$13/$G$32,IF(A964&gt;Data!$G$11*0.25,$C$13,$C$13*10)),"")</f>
        <v>2</v>
      </c>
      <c r="H964" s="43">
        <f>IF(A964&lt;&gt;"",IF(Data!$G$9="constant",$C$13,IF(Data!$G$9="squeeze",G964,F964)),"")</f>
        <v>2</v>
      </c>
      <c r="I964" s="38">
        <f ca="1">IF(ISNUMBER(A964),NORMINV(RAND(),0,IF(AND(Data!$G$9="squeeze",A964&lt;Data!$G$11*0.25),$H$32,1)*$C$30*$C$13)*($C$14*$C$12),"")</f>
        <v>-1.5553813075692879E-4</v>
      </c>
      <c r="J964" s="42">
        <f ca="1">IFERROR(IF(Data!$C$6="Real",B964,I964+J963+($C$14*$C$12)*(NORMINV(RAND(),$C$15,CHOOSE($G$13,$C$13,F964,G964)))),"")</f>
        <v>1.350111022296844</v>
      </c>
      <c r="K964" s="88">
        <f>IF(ISNUMBER(A964), IF($G$16="fixed",$G$17,MIN(H964*Data!$C$7*$C$16*0.5,$C$17*Data!$C$7))*$C$12,"")</f>
        <v>8.0000000000000007E-5</v>
      </c>
      <c r="L964" s="42">
        <f t="shared" ca="1" si="434"/>
        <v>1.350111022296844</v>
      </c>
      <c r="M964" s="44">
        <f t="shared" ca="1" si="435"/>
        <v>1.350151022296844</v>
      </c>
      <c r="N964" s="44">
        <f t="shared" ca="1" si="436"/>
        <v>1.3500710222968439</v>
      </c>
      <c r="O964" s="108">
        <f t="shared" ca="1" si="441"/>
        <v>0.14857774030690996</v>
      </c>
      <c r="P964" s="102">
        <f t="shared" ca="1" si="442"/>
        <v>5.2261177703331994</v>
      </c>
      <c r="Q964" s="102">
        <f t="shared" ca="1" si="443"/>
        <v>-2.0692283905687685E-3</v>
      </c>
      <c r="R964" s="120">
        <f t="shared" ref="R964:R1027" ca="1" si="461">IF(ISNUMBER(A964),R963+S963,"")</f>
        <v>1</v>
      </c>
      <c r="S964" s="54">
        <f t="shared" ref="S964:S1027" ca="1" si="462">IF(ISNUMBER(A964),IF(AND(R964&lt;$M$24,Q964&lt;$F$28,ABS(O964)&lt;$F$27,P964&lt;$F$26,NOT(ISNUMBER(T963))),1,0),"")</f>
        <v>0</v>
      </c>
      <c r="T964" s="5" t="str">
        <f t="shared" ca="1" si="444"/>
        <v/>
      </c>
      <c r="U964" s="152" t="str">
        <f t="shared" ca="1" si="445"/>
        <v/>
      </c>
      <c r="V964" s="152" t="str">
        <f t="shared" ca="1" si="446"/>
        <v/>
      </c>
      <c r="W964" s="153" t="str">
        <f t="shared" ca="1" si="447"/>
        <v/>
      </c>
      <c r="X964" s="153" t="str">
        <f t="shared" ca="1" si="448"/>
        <v/>
      </c>
      <c r="Y964" s="153" t="str">
        <f t="shared" ca="1" si="449"/>
        <v/>
      </c>
      <c r="Z964" s="153" t="str">
        <f t="shared" ca="1" si="450"/>
        <v/>
      </c>
      <c r="AA964" s="152" t="str">
        <f t="shared" ca="1" si="451"/>
        <v/>
      </c>
      <c r="AB964" s="152" t="str">
        <f t="shared" ca="1" si="452"/>
        <v/>
      </c>
      <c r="AC964" s="154" t="str">
        <f t="shared" ca="1" si="453"/>
        <v/>
      </c>
      <c r="AD964" s="154" t="str">
        <f t="shared" ca="1" si="454"/>
        <v/>
      </c>
      <c r="AE964" s="3">
        <f t="shared" ca="1" si="455"/>
        <v>0</v>
      </c>
      <c r="AF964" s="3">
        <f t="shared" ca="1" si="456"/>
        <v>0</v>
      </c>
      <c r="AG964" s="3" t="str">
        <f t="shared" ref="AG964:AG1027" ca="1" si="463">IF(NOT(ISNUMBER(T964)),"",IF(OR(AF964&gt;$G$24,AF964&lt;-$H$24,A964+1&gt;$C$19),"Y","N"))</f>
        <v/>
      </c>
      <c r="AH964" s="4" t="str">
        <f t="shared" ca="1" si="457"/>
        <v/>
      </c>
      <c r="AI964" s="75">
        <f t="shared" ca="1" si="458"/>
        <v>-81.180141999199762</v>
      </c>
      <c r="AJ964" s="75">
        <f t="shared" ca="1" si="459"/>
        <v>-81.180141999199762</v>
      </c>
    </row>
    <row r="965" spans="1:36" ht="14.25">
      <c r="A965" s="41">
        <f t="shared" si="460"/>
        <v>899</v>
      </c>
      <c r="B965" s="150">
        <f ca="1">IF(ISNUMBER(A965),INDEX('MetaTrader Import'!$H$13:$J$5893,TRUNC(((A965-$A$39+1)-1)/3)+1,MOD((A965-$A$39+1)-1,3)+1),"")</f>
        <v>0</v>
      </c>
      <c r="C965" s="43">
        <f t="shared" ca="1" si="437"/>
        <v>17.998847136969431</v>
      </c>
      <c r="D965" s="43">
        <f t="shared" ca="1" si="438"/>
        <v>0.90690402501913081</v>
      </c>
      <c r="E965" s="43">
        <f t="shared" ca="1" si="439"/>
        <v>18.905751161988562</v>
      </c>
      <c r="F965" s="43">
        <f t="shared" ca="1" si="440"/>
        <v>1.8905751161988562</v>
      </c>
      <c r="G965" s="43">
        <f>IF(A965&lt;&gt;"",IF(A965&lt;Data!$G$11*0.25,$C$13/$G$32,IF(A965&gt;Data!$G$11*0.25,$C$13,$C$13*10)),"")</f>
        <v>2</v>
      </c>
      <c r="H965" s="43">
        <f>IF(A965&lt;&gt;"",IF(Data!$G$9="constant",$C$13,IF(Data!$G$9="squeeze",G965,F965)),"")</f>
        <v>2</v>
      </c>
      <c r="I965" s="38">
        <f ca="1">IF(ISNUMBER(A965),NORMINV(RAND(),0,IF(AND(Data!$G$9="squeeze",A965&lt;Data!$G$11*0.25),$H$32,1)*$C$30*$C$13)*($C$14*$C$12),"")</f>
        <v>3.0018457391193636E-4</v>
      </c>
      <c r="J965" s="42">
        <f ca="1">IFERROR(IF(Data!$C$6="Real",B965,I965+J964+($C$14*$C$12)*(NORMINV(RAND(),$C$15,CHOOSE($G$13,$C$13,F965,G965)))),"")</f>
        <v>1.3501485975555134</v>
      </c>
      <c r="K965" s="88">
        <f>IF(ISNUMBER(A965), IF($G$16="fixed",$G$17,MIN(H965*Data!$C$7*$C$16*0.5,$C$17*Data!$C$7))*$C$12,"")</f>
        <v>8.0000000000000007E-5</v>
      </c>
      <c r="L965" s="42">
        <f t="shared" ca="1" si="434"/>
        <v>1.3501485975555134</v>
      </c>
      <c r="M965" s="44">
        <f t="shared" ca="1" si="435"/>
        <v>1.3501885975555135</v>
      </c>
      <c r="N965" s="44">
        <f t="shared" ca="1" si="436"/>
        <v>1.3501085975555134</v>
      </c>
      <c r="O965" s="108">
        <f t="shared" ca="1" si="441"/>
        <v>0.10124556132703624</v>
      </c>
      <c r="P965" s="102">
        <f t="shared" ca="1" si="442"/>
        <v>5.2870243424521837</v>
      </c>
      <c r="Q965" s="102">
        <f t="shared" ca="1" si="443"/>
        <v>4.9979296248226834E-2</v>
      </c>
      <c r="R965" s="120">
        <f t="shared" ca="1" si="461"/>
        <v>1</v>
      </c>
      <c r="S965" s="54">
        <f t="shared" ca="1" si="462"/>
        <v>0</v>
      </c>
      <c r="T965" s="5" t="str">
        <f t="shared" ca="1" si="444"/>
        <v/>
      </c>
      <c r="U965" s="152" t="str">
        <f t="shared" ca="1" si="445"/>
        <v/>
      </c>
      <c r="V965" s="152" t="str">
        <f t="shared" ca="1" si="446"/>
        <v/>
      </c>
      <c r="W965" s="153" t="str">
        <f t="shared" ca="1" si="447"/>
        <v/>
      </c>
      <c r="X965" s="153" t="str">
        <f t="shared" ca="1" si="448"/>
        <v/>
      </c>
      <c r="Y965" s="153" t="str">
        <f t="shared" ca="1" si="449"/>
        <v/>
      </c>
      <c r="Z965" s="153" t="str">
        <f t="shared" ca="1" si="450"/>
        <v/>
      </c>
      <c r="AA965" s="152" t="str">
        <f t="shared" ca="1" si="451"/>
        <v/>
      </c>
      <c r="AB965" s="152" t="str">
        <f t="shared" ca="1" si="452"/>
        <v/>
      </c>
      <c r="AC965" s="154" t="str">
        <f t="shared" ca="1" si="453"/>
        <v/>
      </c>
      <c r="AD965" s="154" t="str">
        <f t="shared" ca="1" si="454"/>
        <v/>
      </c>
      <c r="AE965" s="3">
        <f t="shared" ca="1" si="455"/>
        <v>0</v>
      </c>
      <c r="AF965" s="3">
        <f t="shared" ca="1" si="456"/>
        <v>0</v>
      </c>
      <c r="AG965" s="3" t="str">
        <f t="shared" ca="1" si="463"/>
        <v/>
      </c>
      <c r="AH965" s="4" t="str">
        <f t="shared" ca="1" si="457"/>
        <v/>
      </c>
      <c r="AI965" s="75">
        <f t="shared" ca="1" si="458"/>
        <v>-81.180141999199762</v>
      </c>
      <c r="AJ965" s="75">
        <f t="shared" ca="1" si="459"/>
        <v>-81.180141999199762</v>
      </c>
    </row>
    <row r="966" spans="1:36" ht="14.25">
      <c r="A966" s="41">
        <f t="shared" si="460"/>
        <v>900</v>
      </c>
      <c r="B966" s="150">
        <f>IF(ISNUMBER(A966),INDEX('MetaTrader Import'!$H$13:$J$5893,TRUNC(((A966-$A$39+1)-1)/3)+1,MOD((A966-$A$39+1)-1,3)+1),"")</f>
        <v>0</v>
      </c>
      <c r="C966" s="43">
        <f t="shared" ca="1" si="437"/>
        <v>18.905751161988562</v>
      </c>
      <c r="D966" s="43">
        <f t="shared" ca="1" si="438"/>
        <v>-0.10453948360140264</v>
      </c>
      <c r="E966" s="43">
        <f t="shared" ca="1" si="439"/>
        <v>18.801211678387158</v>
      </c>
      <c r="F966" s="43">
        <f t="shared" ca="1" si="440"/>
        <v>1.8801211678387157</v>
      </c>
      <c r="G966" s="43">
        <f>IF(A966&lt;&gt;"",IF(A966&lt;Data!$G$11*0.25,$C$13/$G$32,IF(A966&gt;Data!$G$11*0.25,$C$13,$C$13*10)),"")</f>
        <v>2</v>
      </c>
      <c r="H966" s="43">
        <f>IF(A966&lt;&gt;"",IF(Data!$G$9="constant",$C$13,IF(Data!$G$9="squeeze",G966,F966)),"")</f>
        <v>2</v>
      </c>
      <c r="I966" s="38">
        <f ca="1">IF(ISNUMBER(A966),NORMINV(RAND(),0,IF(AND(Data!$G$9="squeeze",A966&lt;Data!$G$11*0.25),$H$32,1)*$C$30*$C$13)*($C$14*$C$12),"")</f>
        <v>-1.3475114841037227E-4</v>
      </c>
      <c r="J966" s="42">
        <f ca="1">IFERROR(IF(Data!$C$6="Real",B966,I966+J965+($C$14*$C$12)*(NORMINV(RAND(),$C$15,CHOOSE($G$13,$C$13,F966,G966)))),"")</f>
        <v>1.3500283261412673</v>
      </c>
      <c r="K966" s="88">
        <f>IF(ISNUMBER(A966), IF($G$16="fixed",$G$17,MIN(H966*Data!$C$7*$C$16*0.5,$C$17*Data!$C$7))*$C$12,"")</f>
        <v>8.0000000000000007E-5</v>
      </c>
      <c r="L966" s="42">
        <f t="shared" ref="L966:L1029" ca="1" si="464">IFERROR(J966,"")</f>
        <v>1.3500283261412673</v>
      </c>
      <c r="M966" s="44">
        <f t="shared" ref="M966:M1029" ca="1" si="465">IFERROR(L966+K966*0.5,"")</f>
        <v>1.3500683261412674</v>
      </c>
      <c r="N966" s="44">
        <f t="shared" ref="N966:N1029" ca="1" si="466">IFERROR(L966-K966*0.5,"")</f>
        <v>1.3499883261412673</v>
      </c>
      <c r="O966" s="108">
        <f t="shared" ca="1" si="441"/>
        <v>0.13875159555175914</v>
      </c>
      <c r="P966" s="102">
        <f t="shared" ca="1" si="442"/>
        <v>5.1948179956543656</v>
      </c>
      <c r="Q966" s="102">
        <f t="shared" ca="1" si="443"/>
        <v>7.6181124945945727E-2</v>
      </c>
      <c r="R966" s="120">
        <f t="shared" ca="1" si="461"/>
        <v>1</v>
      </c>
      <c r="S966" s="54">
        <f t="shared" ca="1" si="462"/>
        <v>0</v>
      </c>
      <c r="T966" s="5" t="str">
        <f t="shared" ca="1" si="444"/>
        <v/>
      </c>
      <c r="U966" s="152" t="str">
        <f t="shared" ca="1" si="445"/>
        <v/>
      </c>
      <c r="V966" s="152" t="str">
        <f t="shared" ca="1" si="446"/>
        <v/>
      </c>
      <c r="W966" s="153" t="str">
        <f t="shared" ca="1" si="447"/>
        <v/>
      </c>
      <c r="X966" s="153" t="str">
        <f t="shared" ca="1" si="448"/>
        <v/>
      </c>
      <c r="Y966" s="153" t="str">
        <f t="shared" ca="1" si="449"/>
        <v/>
      </c>
      <c r="Z966" s="153" t="str">
        <f t="shared" ca="1" si="450"/>
        <v/>
      </c>
      <c r="AA966" s="152" t="str">
        <f t="shared" ca="1" si="451"/>
        <v/>
      </c>
      <c r="AB966" s="152" t="str">
        <f t="shared" ca="1" si="452"/>
        <v/>
      </c>
      <c r="AC966" s="154" t="str">
        <f t="shared" ca="1" si="453"/>
        <v/>
      </c>
      <c r="AD966" s="154" t="str">
        <f t="shared" ca="1" si="454"/>
        <v/>
      </c>
      <c r="AE966" s="3">
        <f t="shared" ca="1" si="455"/>
        <v>0</v>
      </c>
      <c r="AF966" s="3">
        <f t="shared" ca="1" si="456"/>
        <v>0</v>
      </c>
      <c r="AG966" s="3" t="str">
        <f t="shared" ca="1" si="463"/>
        <v/>
      </c>
      <c r="AH966" s="4" t="str">
        <f t="shared" ca="1" si="457"/>
        <v/>
      </c>
      <c r="AI966" s="75">
        <f t="shared" ca="1" si="458"/>
        <v>-81.180141999199762</v>
      </c>
      <c r="AJ966" s="75">
        <f t="shared" ca="1" si="459"/>
        <v>-81.180141999199762</v>
      </c>
    </row>
    <row r="967" spans="1:36" ht="14.25">
      <c r="A967" s="41">
        <f t="shared" si="460"/>
        <v>901</v>
      </c>
      <c r="B967" s="150">
        <f ca="1">IF(ISNUMBER(A967),INDEX('MetaTrader Import'!$H$13:$J$5893,TRUNC(((A967-$A$39+1)-1)/3)+1,MOD((A967-$A$39+1)-1,3)+1),"")</f>
        <v>0</v>
      </c>
      <c r="C967" s="43">
        <f t="shared" ca="1" si="437"/>
        <v>18.801211678387158</v>
      </c>
      <c r="D967" s="43">
        <f t="shared" ca="1" si="438"/>
        <v>1.1473140251283116</v>
      </c>
      <c r="E967" s="43">
        <f t="shared" ca="1" si="439"/>
        <v>19.948525703515472</v>
      </c>
      <c r="F967" s="43">
        <f t="shared" ca="1" si="440"/>
        <v>1.9948525703515472</v>
      </c>
      <c r="G967" s="43">
        <f>IF(A967&lt;&gt;"",IF(A967&lt;Data!$G$11*0.25,$C$13/$G$32,IF(A967&gt;Data!$G$11*0.25,$C$13,$C$13*10)),"")</f>
        <v>2</v>
      </c>
      <c r="H967" s="43">
        <f>IF(A967&lt;&gt;"",IF(Data!$G$9="constant",$C$13,IF(Data!$G$9="squeeze",G967,F967)),"")</f>
        <v>2</v>
      </c>
      <c r="I967" s="38">
        <f ca="1">IF(ISNUMBER(A967),NORMINV(RAND(),0,IF(AND(Data!$G$9="squeeze",A967&lt;Data!$G$11*0.25),$H$32,1)*$C$30*$C$13)*($C$14*$C$12),"")</f>
        <v>-7.7037964972153966E-4</v>
      </c>
      <c r="J967" s="42">
        <f ca="1">IFERROR(IF(Data!$C$6="Real",B967,I967+J966+($C$14*$C$12)*(NORMINV(RAND(),$C$15,CHOOSE($G$13,$C$13,F967,G967)))),"")</f>
        <v>1.3495144763105285</v>
      </c>
      <c r="K967" s="88">
        <f>IF(ISNUMBER(A967), IF($G$16="fixed",$G$17,MIN(H967*Data!$C$7*$C$16*0.5,$C$17*Data!$C$7))*$C$12,"")</f>
        <v>8.0000000000000007E-5</v>
      </c>
      <c r="L967" s="42">
        <f t="shared" ca="1" si="464"/>
        <v>1.3495144763105285</v>
      </c>
      <c r="M967" s="44">
        <f t="shared" ca="1" si="465"/>
        <v>1.3495544763105285</v>
      </c>
      <c r="N967" s="44">
        <f t="shared" ca="1" si="466"/>
        <v>1.3494744763105284</v>
      </c>
      <c r="O967" s="108">
        <f t="shared" ca="1" si="441"/>
        <v>-2.9963649376138091E-2</v>
      </c>
      <c r="P967" s="102">
        <f t="shared" ca="1" si="442"/>
        <v>5.6460340658583705</v>
      </c>
      <c r="Q967" s="102">
        <f t="shared" ca="1" si="443"/>
        <v>8.7081274952274107E-2</v>
      </c>
      <c r="R967" s="120">
        <f t="shared" ca="1" si="461"/>
        <v>1</v>
      </c>
      <c r="S967" s="54">
        <f t="shared" ca="1" si="462"/>
        <v>0</v>
      </c>
      <c r="T967" s="5" t="str">
        <f t="shared" ca="1" si="444"/>
        <v/>
      </c>
      <c r="U967" s="152" t="str">
        <f t="shared" ca="1" si="445"/>
        <v/>
      </c>
      <c r="V967" s="152" t="str">
        <f t="shared" ca="1" si="446"/>
        <v/>
      </c>
      <c r="W967" s="153" t="str">
        <f t="shared" ca="1" si="447"/>
        <v/>
      </c>
      <c r="X967" s="153" t="str">
        <f t="shared" ca="1" si="448"/>
        <v/>
      </c>
      <c r="Y967" s="153" t="str">
        <f t="shared" ca="1" si="449"/>
        <v/>
      </c>
      <c r="Z967" s="153" t="str">
        <f t="shared" ca="1" si="450"/>
        <v/>
      </c>
      <c r="AA967" s="152" t="str">
        <f t="shared" ca="1" si="451"/>
        <v/>
      </c>
      <c r="AB967" s="152" t="str">
        <f t="shared" ca="1" si="452"/>
        <v/>
      </c>
      <c r="AC967" s="154" t="str">
        <f t="shared" ca="1" si="453"/>
        <v/>
      </c>
      <c r="AD967" s="154" t="str">
        <f t="shared" ca="1" si="454"/>
        <v/>
      </c>
      <c r="AE967" s="3">
        <f t="shared" ca="1" si="455"/>
        <v>0</v>
      </c>
      <c r="AF967" s="3">
        <f t="shared" ca="1" si="456"/>
        <v>0</v>
      </c>
      <c r="AG967" s="3" t="str">
        <f t="shared" ca="1" si="463"/>
        <v/>
      </c>
      <c r="AH967" s="4" t="str">
        <f t="shared" ca="1" si="457"/>
        <v/>
      </c>
      <c r="AI967" s="75">
        <f t="shared" ca="1" si="458"/>
        <v>-81.180141999199762</v>
      </c>
      <c r="AJ967" s="75">
        <f t="shared" ca="1" si="459"/>
        <v>-81.180141999199762</v>
      </c>
    </row>
    <row r="968" spans="1:36" ht="14.25">
      <c r="A968" s="41">
        <f t="shared" si="460"/>
        <v>902</v>
      </c>
      <c r="B968" s="150">
        <f ca="1">IF(ISNUMBER(A968),INDEX('MetaTrader Import'!$H$13:$J$5893,TRUNC(((A968-$A$39+1)-1)/3)+1,MOD((A968-$A$39+1)-1,3)+1),"")</f>
        <v>0</v>
      </c>
      <c r="C968" s="43">
        <f t="shared" ca="1" si="437"/>
        <v>19.948525703515472</v>
      </c>
      <c r="D968" s="43">
        <f t="shared" ca="1" si="438"/>
        <v>-2.1187508730264404</v>
      </c>
      <c r="E968" s="43">
        <f t="shared" ca="1" si="439"/>
        <v>17.829774830489033</v>
      </c>
      <c r="F968" s="43">
        <f t="shared" ca="1" si="440"/>
        <v>1.7829774830489034</v>
      </c>
      <c r="G968" s="43">
        <f>IF(A968&lt;&gt;"",IF(A968&lt;Data!$G$11*0.25,$C$13/$G$32,IF(A968&gt;Data!$G$11*0.25,$C$13,$C$13*10)),"")</f>
        <v>2</v>
      </c>
      <c r="H968" s="43">
        <f>IF(A968&lt;&gt;"",IF(Data!$G$9="constant",$C$13,IF(Data!$G$9="squeeze",G968,F968)),"")</f>
        <v>2</v>
      </c>
      <c r="I968" s="38">
        <f ca="1">IF(ISNUMBER(A968),NORMINV(RAND(),0,IF(AND(Data!$G$9="squeeze",A968&lt;Data!$G$11*0.25),$H$32,1)*$C$30*$C$13)*($C$14*$C$12),"")</f>
        <v>3.2234293988497864E-4</v>
      </c>
      <c r="J968" s="42">
        <f ca="1">IFERROR(IF(Data!$C$6="Real",B968,I968+J967+($C$14*$C$12)*(NORMINV(RAND(),$C$15,CHOOSE($G$13,$C$13,F968,G968)))),"")</f>
        <v>1.3501907888326596</v>
      </c>
      <c r="K968" s="88">
        <f>IF(ISNUMBER(A968), IF($G$16="fixed",$G$17,MIN(H968*Data!$C$7*$C$16*0.5,$C$17*Data!$C$7))*$C$12,"")</f>
        <v>8.0000000000000007E-5</v>
      </c>
      <c r="L968" s="42">
        <f t="shared" ca="1" si="464"/>
        <v>1.3501907888326596</v>
      </c>
      <c r="M968" s="44">
        <f t="shared" ca="1" si="465"/>
        <v>1.3502307888326597</v>
      </c>
      <c r="N968" s="44">
        <f t="shared" ca="1" si="466"/>
        <v>1.3501507888326596</v>
      </c>
      <c r="O968" s="108">
        <f t="shared" ca="1" si="441"/>
        <v>-4.1758278212741411E-2</v>
      </c>
      <c r="P968" s="102">
        <f t="shared" ca="1" si="442"/>
        <v>5.6525054585402863</v>
      </c>
      <c r="Q968" s="102">
        <f t="shared" ca="1" si="443"/>
        <v>7.2631184343962527E-2</v>
      </c>
      <c r="R968" s="120">
        <f t="shared" ca="1" si="461"/>
        <v>1</v>
      </c>
      <c r="S968" s="54">
        <f t="shared" ca="1" si="462"/>
        <v>0</v>
      </c>
      <c r="T968" s="5" t="str">
        <f t="shared" ca="1" si="444"/>
        <v/>
      </c>
      <c r="U968" s="152" t="str">
        <f t="shared" ca="1" si="445"/>
        <v/>
      </c>
      <c r="V968" s="152" t="str">
        <f t="shared" ca="1" si="446"/>
        <v/>
      </c>
      <c r="W968" s="153" t="str">
        <f t="shared" ca="1" si="447"/>
        <v/>
      </c>
      <c r="X968" s="153" t="str">
        <f t="shared" ca="1" si="448"/>
        <v/>
      </c>
      <c r="Y968" s="153" t="str">
        <f t="shared" ca="1" si="449"/>
        <v/>
      </c>
      <c r="Z968" s="153" t="str">
        <f t="shared" ca="1" si="450"/>
        <v/>
      </c>
      <c r="AA968" s="152" t="str">
        <f t="shared" ca="1" si="451"/>
        <v/>
      </c>
      <c r="AB968" s="152" t="str">
        <f t="shared" ca="1" si="452"/>
        <v/>
      </c>
      <c r="AC968" s="154" t="str">
        <f t="shared" ca="1" si="453"/>
        <v/>
      </c>
      <c r="AD968" s="154" t="str">
        <f t="shared" ca="1" si="454"/>
        <v/>
      </c>
      <c r="AE968" s="3">
        <f t="shared" ca="1" si="455"/>
        <v>0</v>
      </c>
      <c r="AF968" s="3">
        <f t="shared" ca="1" si="456"/>
        <v>0</v>
      </c>
      <c r="AG968" s="3" t="str">
        <f t="shared" ca="1" si="463"/>
        <v/>
      </c>
      <c r="AH968" s="4" t="str">
        <f t="shared" ca="1" si="457"/>
        <v/>
      </c>
      <c r="AI968" s="75">
        <f t="shared" ca="1" si="458"/>
        <v>-81.180141999199762</v>
      </c>
      <c r="AJ968" s="75">
        <f t="shared" ca="1" si="459"/>
        <v>-81.180141999199762</v>
      </c>
    </row>
    <row r="969" spans="1:36" ht="14.25">
      <c r="A969" s="41">
        <f t="shared" si="460"/>
        <v>903</v>
      </c>
      <c r="B969" s="150">
        <f>IF(ISNUMBER(A969),INDEX('MetaTrader Import'!$H$13:$J$5893,TRUNC(((A969-$A$39+1)-1)/3)+1,MOD((A969-$A$39+1)-1,3)+1),"")</f>
        <v>0</v>
      </c>
      <c r="C969" s="43">
        <f t="shared" ca="1" si="437"/>
        <v>17.829774830489033</v>
      </c>
      <c r="D969" s="43">
        <f t="shared" ca="1" si="438"/>
        <v>1.1995614964215766</v>
      </c>
      <c r="E969" s="43">
        <f t="shared" ca="1" si="439"/>
        <v>19.02933632691061</v>
      </c>
      <c r="F969" s="43">
        <f t="shared" ca="1" si="440"/>
        <v>1.9029336326910609</v>
      </c>
      <c r="G969" s="43">
        <f>IF(A969&lt;&gt;"",IF(A969&lt;Data!$G$11*0.25,$C$13/$G$32,IF(A969&gt;Data!$G$11*0.25,$C$13,$C$13*10)),"")</f>
        <v>2</v>
      </c>
      <c r="H969" s="43">
        <f>IF(A969&lt;&gt;"",IF(Data!$G$9="constant",$C$13,IF(Data!$G$9="squeeze",G969,F969)),"")</f>
        <v>2</v>
      </c>
      <c r="I969" s="38">
        <f ca="1">IF(ISNUMBER(A969),NORMINV(RAND(),0,IF(AND(Data!$G$9="squeeze",A969&lt;Data!$G$11*0.25),$H$32,1)*$C$30*$C$13)*($C$14*$C$12),"")</f>
        <v>-2.5540493064860553E-4</v>
      </c>
      <c r="J969" s="42">
        <f ca="1">IFERROR(IF(Data!$C$6="Real",B969,I969+J968+($C$14*$C$12)*(NORMINV(RAND(),$C$15,CHOOSE($G$13,$C$13,F969,G969)))),"")</f>
        <v>1.3501935726470267</v>
      </c>
      <c r="K969" s="88">
        <f>IF(ISNUMBER(A969), IF($G$16="fixed",$G$17,MIN(H969*Data!$C$7*$C$16*0.5,$C$17*Data!$C$7))*$C$12,"")</f>
        <v>8.0000000000000007E-5</v>
      </c>
      <c r="L969" s="42">
        <f t="shared" ca="1" si="464"/>
        <v>1.3501935726470267</v>
      </c>
      <c r="M969" s="44">
        <f t="shared" ca="1" si="465"/>
        <v>1.3502335726470267</v>
      </c>
      <c r="N969" s="44">
        <f t="shared" ca="1" si="466"/>
        <v>1.3501535726470266</v>
      </c>
      <c r="O969" s="108">
        <f t="shared" ca="1" si="441"/>
        <v>-0.34601802532949599</v>
      </c>
      <c r="P969" s="102">
        <f t="shared" ca="1" si="442"/>
        <v>5.0252924242774837</v>
      </c>
      <c r="Q969" s="102">
        <f t="shared" ca="1" si="443"/>
        <v>6.4187747511055646E-2</v>
      </c>
      <c r="R969" s="120">
        <f t="shared" ca="1" si="461"/>
        <v>1</v>
      </c>
      <c r="S969" s="54">
        <f t="shared" ca="1" si="462"/>
        <v>0</v>
      </c>
      <c r="T969" s="5" t="str">
        <f t="shared" ca="1" si="444"/>
        <v/>
      </c>
      <c r="U969" s="152" t="str">
        <f t="shared" ca="1" si="445"/>
        <v/>
      </c>
      <c r="V969" s="152" t="str">
        <f t="shared" ca="1" si="446"/>
        <v/>
      </c>
      <c r="W969" s="153" t="str">
        <f t="shared" ca="1" si="447"/>
        <v/>
      </c>
      <c r="X969" s="153" t="str">
        <f t="shared" ca="1" si="448"/>
        <v/>
      </c>
      <c r="Y969" s="153" t="str">
        <f t="shared" ca="1" si="449"/>
        <v/>
      </c>
      <c r="Z969" s="153" t="str">
        <f t="shared" ca="1" si="450"/>
        <v/>
      </c>
      <c r="AA969" s="152" t="str">
        <f t="shared" ca="1" si="451"/>
        <v/>
      </c>
      <c r="AB969" s="152" t="str">
        <f t="shared" ca="1" si="452"/>
        <v/>
      </c>
      <c r="AC969" s="154" t="str">
        <f t="shared" ca="1" si="453"/>
        <v/>
      </c>
      <c r="AD969" s="154" t="str">
        <f t="shared" ca="1" si="454"/>
        <v/>
      </c>
      <c r="AE969" s="3">
        <f t="shared" ca="1" si="455"/>
        <v>0</v>
      </c>
      <c r="AF969" s="3">
        <f t="shared" ca="1" si="456"/>
        <v>0</v>
      </c>
      <c r="AG969" s="3" t="str">
        <f t="shared" ca="1" si="463"/>
        <v/>
      </c>
      <c r="AH969" s="4" t="str">
        <f t="shared" ca="1" si="457"/>
        <v/>
      </c>
      <c r="AI969" s="75">
        <f t="shared" ca="1" si="458"/>
        <v>-81.180141999199762</v>
      </c>
      <c r="AJ969" s="75">
        <f t="shared" ca="1" si="459"/>
        <v>-81.180141999199762</v>
      </c>
    </row>
    <row r="970" spans="1:36" ht="14.25">
      <c r="A970" s="41">
        <f t="shared" si="460"/>
        <v>904</v>
      </c>
      <c r="B970" s="150">
        <f ca="1">IF(ISNUMBER(A970),INDEX('MetaTrader Import'!$H$13:$J$5893,TRUNC(((A970-$A$39+1)-1)/3)+1,MOD((A970-$A$39+1)-1,3)+1),"")</f>
        <v>0</v>
      </c>
      <c r="C970" s="43">
        <f t="shared" ca="1" si="437"/>
        <v>19.02933632691061</v>
      </c>
      <c r="D970" s="43">
        <f t="shared" ca="1" si="438"/>
        <v>1.827933084978222</v>
      </c>
      <c r="E970" s="43">
        <f t="shared" ca="1" si="439"/>
        <v>20.857269411888833</v>
      </c>
      <c r="F970" s="43">
        <f t="shared" ca="1" si="440"/>
        <v>2.0857269411888835</v>
      </c>
      <c r="G970" s="43">
        <f>IF(A970&lt;&gt;"",IF(A970&lt;Data!$G$11*0.25,$C$13/$G$32,IF(A970&gt;Data!$G$11*0.25,$C$13,$C$13*10)),"")</f>
        <v>2</v>
      </c>
      <c r="H970" s="43">
        <f>IF(A970&lt;&gt;"",IF(Data!$G$9="constant",$C$13,IF(Data!$G$9="squeeze",G970,F970)),"")</f>
        <v>2</v>
      </c>
      <c r="I970" s="38">
        <f ca="1">IF(ISNUMBER(A970),NORMINV(RAND(),0,IF(AND(Data!$G$9="squeeze",A970&lt;Data!$G$11*0.25),$H$32,1)*$C$30*$C$13)*($C$14*$C$12),"")</f>
        <v>-3.4843014706376047E-4</v>
      </c>
      <c r="J970" s="42">
        <f ca="1">IFERROR(IF(Data!$C$6="Real",B970,I970+J969+($C$14*$C$12)*(NORMINV(RAND(),$C$15,CHOOSE($G$13,$C$13,F970,G970)))),"")</f>
        <v>1.3493253915067775</v>
      </c>
      <c r="K970" s="88">
        <f>IF(ISNUMBER(A970), IF($G$16="fixed",$G$17,MIN(H970*Data!$C$7*$C$16*0.5,$C$17*Data!$C$7))*$C$12,"")</f>
        <v>8.0000000000000007E-5</v>
      </c>
      <c r="L970" s="42">
        <f t="shared" ca="1" si="464"/>
        <v>1.3493253915067775</v>
      </c>
      <c r="M970" s="44">
        <f t="shared" ca="1" si="465"/>
        <v>1.3493653915067776</v>
      </c>
      <c r="N970" s="44">
        <f t="shared" ca="1" si="466"/>
        <v>1.3492853915067775</v>
      </c>
      <c r="O970" s="108">
        <f t="shared" ca="1" si="441"/>
        <v>-0.62602615819868601</v>
      </c>
      <c r="P970" s="102">
        <f t="shared" ca="1" si="442"/>
        <v>5.7139513525541288</v>
      </c>
      <c r="Q970" s="102">
        <f t="shared" ca="1" si="443"/>
        <v>6.5095599021924452E-2</v>
      </c>
      <c r="R970" s="120">
        <f t="shared" ca="1" si="461"/>
        <v>1</v>
      </c>
      <c r="S970" s="54">
        <f t="shared" ca="1" si="462"/>
        <v>0</v>
      </c>
      <c r="T970" s="5" t="str">
        <f t="shared" ca="1" si="444"/>
        <v/>
      </c>
      <c r="U970" s="152" t="str">
        <f t="shared" ca="1" si="445"/>
        <v/>
      </c>
      <c r="V970" s="152" t="str">
        <f t="shared" ca="1" si="446"/>
        <v/>
      </c>
      <c r="W970" s="153" t="str">
        <f t="shared" ca="1" si="447"/>
        <v/>
      </c>
      <c r="X970" s="153" t="str">
        <f t="shared" ca="1" si="448"/>
        <v/>
      </c>
      <c r="Y970" s="153" t="str">
        <f t="shared" ca="1" si="449"/>
        <v/>
      </c>
      <c r="Z970" s="153" t="str">
        <f t="shared" ca="1" si="450"/>
        <v/>
      </c>
      <c r="AA970" s="152" t="str">
        <f t="shared" ca="1" si="451"/>
        <v/>
      </c>
      <c r="AB970" s="152" t="str">
        <f t="shared" ca="1" si="452"/>
        <v/>
      </c>
      <c r="AC970" s="154" t="str">
        <f t="shared" ca="1" si="453"/>
        <v/>
      </c>
      <c r="AD970" s="154" t="str">
        <f t="shared" ca="1" si="454"/>
        <v/>
      </c>
      <c r="AE970" s="3">
        <f t="shared" ca="1" si="455"/>
        <v>0</v>
      </c>
      <c r="AF970" s="3">
        <f t="shared" ca="1" si="456"/>
        <v>0</v>
      </c>
      <c r="AG970" s="3" t="str">
        <f t="shared" ca="1" si="463"/>
        <v/>
      </c>
      <c r="AH970" s="4" t="str">
        <f t="shared" ca="1" si="457"/>
        <v/>
      </c>
      <c r="AI970" s="75">
        <f t="shared" ca="1" si="458"/>
        <v>-81.180141999199762</v>
      </c>
      <c r="AJ970" s="75">
        <f t="shared" ca="1" si="459"/>
        <v>-81.180141999199762</v>
      </c>
    </row>
    <row r="971" spans="1:36" ht="14.25">
      <c r="A971" s="41">
        <f t="shared" si="460"/>
        <v>905</v>
      </c>
      <c r="B971" s="150">
        <f ca="1">IF(ISNUMBER(A971),INDEX('MetaTrader Import'!$H$13:$J$5893,TRUNC(((A971-$A$39+1)-1)/3)+1,MOD((A971-$A$39+1)-1,3)+1),"")</f>
        <v>0</v>
      </c>
      <c r="C971" s="43">
        <f t="shared" ca="1" si="437"/>
        <v>20.857269411888833</v>
      </c>
      <c r="D971" s="43">
        <f t="shared" ca="1" si="438"/>
        <v>-0.37992012048174589</v>
      </c>
      <c r="E971" s="43">
        <f t="shared" ca="1" si="439"/>
        <v>20.477349291407087</v>
      </c>
      <c r="F971" s="43">
        <f t="shared" ca="1" si="440"/>
        <v>2.0477349291407085</v>
      </c>
      <c r="G971" s="43">
        <f>IF(A971&lt;&gt;"",IF(A971&lt;Data!$G$11*0.25,$C$13/$G$32,IF(A971&gt;Data!$G$11*0.25,$C$13,$C$13*10)),"")</f>
        <v>2</v>
      </c>
      <c r="H971" s="43">
        <f>IF(A971&lt;&gt;"",IF(Data!$G$9="constant",$C$13,IF(Data!$G$9="squeeze",G971,F971)),"")</f>
        <v>2</v>
      </c>
      <c r="I971" s="38">
        <f ca="1">IF(ISNUMBER(A971),NORMINV(RAND(),0,IF(AND(Data!$G$9="squeeze",A971&lt;Data!$G$11*0.25),$H$32,1)*$C$30*$C$13)*($C$14*$C$12),"")</f>
        <v>-8.6834882854579904E-5</v>
      </c>
      <c r="J971" s="42">
        <f ca="1">IFERROR(IF(Data!$C$6="Real",B971,I971+J970+($C$14*$C$12)*(NORMINV(RAND(),$C$15,CHOOSE($G$13,$C$13,F971,G971)))),"")</f>
        <v>1.3490785714509508</v>
      </c>
      <c r="K971" s="88">
        <f>IF(ISNUMBER(A971), IF($G$16="fixed",$G$17,MIN(H971*Data!$C$7*$C$16*0.5,$C$17*Data!$C$7))*$C$12,"")</f>
        <v>8.0000000000000007E-5</v>
      </c>
      <c r="L971" s="42">
        <f t="shared" ca="1" si="464"/>
        <v>1.3490785714509508</v>
      </c>
      <c r="M971" s="44">
        <f t="shared" ca="1" si="465"/>
        <v>1.3491185714509508</v>
      </c>
      <c r="N971" s="44">
        <f t="shared" ca="1" si="466"/>
        <v>1.3490385714509507</v>
      </c>
      <c r="O971" s="108">
        <f t="shared" ca="1" si="441"/>
        <v>-0.97801339196168513</v>
      </c>
      <c r="P971" s="102">
        <f t="shared" ca="1" si="442"/>
        <v>6.5393547278626425</v>
      </c>
      <c r="Q971" s="102">
        <f t="shared" ca="1" si="443"/>
        <v>8.37266230259677E-2</v>
      </c>
      <c r="R971" s="120">
        <f t="shared" ca="1" si="461"/>
        <v>1</v>
      </c>
      <c r="S971" s="54">
        <f t="shared" ca="1" si="462"/>
        <v>0</v>
      </c>
      <c r="T971" s="5" t="str">
        <f t="shared" ca="1" si="444"/>
        <v/>
      </c>
      <c r="U971" s="152" t="str">
        <f t="shared" ca="1" si="445"/>
        <v/>
      </c>
      <c r="V971" s="152" t="str">
        <f t="shared" ca="1" si="446"/>
        <v/>
      </c>
      <c r="W971" s="153" t="str">
        <f t="shared" ca="1" si="447"/>
        <v/>
      </c>
      <c r="X971" s="153" t="str">
        <f t="shared" ca="1" si="448"/>
        <v/>
      </c>
      <c r="Y971" s="153" t="str">
        <f t="shared" ca="1" si="449"/>
        <v/>
      </c>
      <c r="Z971" s="153" t="str">
        <f t="shared" ca="1" si="450"/>
        <v/>
      </c>
      <c r="AA971" s="152" t="str">
        <f t="shared" ca="1" si="451"/>
        <v/>
      </c>
      <c r="AB971" s="152" t="str">
        <f t="shared" ca="1" si="452"/>
        <v/>
      </c>
      <c r="AC971" s="154" t="str">
        <f t="shared" ca="1" si="453"/>
        <v/>
      </c>
      <c r="AD971" s="154" t="str">
        <f t="shared" ca="1" si="454"/>
        <v/>
      </c>
      <c r="AE971" s="3">
        <f t="shared" ca="1" si="455"/>
        <v>0</v>
      </c>
      <c r="AF971" s="3">
        <f t="shared" ca="1" si="456"/>
        <v>0</v>
      </c>
      <c r="AG971" s="3" t="str">
        <f t="shared" ca="1" si="463"/>
        <v/>
      </c>
      <c r="AH971" s="4" t="str">
        <f t="shared" ca="1" si="457"/>
        <v/>
      </c>
      <c r="AI971" s="75">
        <f t="shared" ca="1" si="458"/>
        <v>-81.180141999199762</v>
      </c>
      <c r="AJ971" s="75">
        <f t="shared" ca="1" si="459"/>
        <v>-81.180141999199762</v>
      </c>
    </row>
    <row r="972" spans="1:36" ht="14.25">
      <c r="A972" s="41">
        <f t="shared" si="460"/>
        <v>906</v>
      </c>
      <c r="B972" s="150">
        <f>IF(ISNUMBER(A972),INDEX('MetaTrader Import'!$H$13:$J$5893,TRUNC(((A972-$A$39+1)-1)/3)+1,MOD((A972-$A$39+1)-1,3)+1),"")</f>
        <v>0</v>
      </c>
      <c r="C972" s="43">
        <f t="shared" ca="1" si="437"/>
        <v>20.477349291407087</v>
      </c>
      <c r="D972" s="43">
        <f t="shared" ca="1" si="438"/>
        <v>19.834612554133063</v>
      </c>
      <c r="E972" s="43">
        <f t="shared" ca="1" si="439"/>
        <v>40.311961845540154</v>
      </c>
      <c r="F972" s="43">
        <f t="shared" ca="1" si="440"/>
        <v>4.0311961845540152</v>
      </c>
      <c r="G972" s="43">
        <f>IF(A972&lt;&gt;"",IF(A972&lt;Data!$G$11*0.25,$C$13/$G$32,IF(A972&gt;Data!$G$11*0.25,$C$13,$C$13*10)),"")</f>
        <v>2</v>
      </c>
      <c r="H972" s="43">
        <f>IF(A972&lt;&gt;"",IF(Data!$G$9="constant",$C$13,IF(Data!$G$9="squeeze",G972,F972)),"")</f>
        <v>2</v>
      </c>
      <c r="I972" s="38">
        <f ca="1">IF(ISNUMBER(A972),NORMINV(RAND(),0,IF(AND(Data!$G$9="squeeze",A972&lt;Data!$G$11*0.25),$H$32,1)*$C$30*$C$13)*($C$14*$C$12),"")</f>
        <v>4.6564143055265606E-4</v>
      </c>
      <c r="J972" s="42">
        <f ca="1">IFERROR(IF(Data!$C$6="Real",B972,I972+J971+($C$14*$C$12)*(NORMINV(RAND(),$C$15,CHOOSE($G$13,$C$13,F972,G972)))),"")</f>
        <v>1.3493309515122265</v>
      </c>
      <c r="K972" s="88">
        <f>IF(ISNUMBER(A972), IF($G$16="fixed",$G$17,MIN(H972*Data!$C$7*$C$16*0.5,$C$17*Data!$C$7))*$C$12,"")</f>
        <v>8.0000000000000007E-5</v>
      </c>
      <c r="L972" s="42">
        <f t="shared" ca="1" si="464"/>
        <v>1.3493309515122265</v>
      </c>
      <c r="M972" s="44">
        <f t="shared" ca="1" si="465"/>
        <v>1.3493709515122265</v>
      </c>
      <c r="N972" s="44">
        <f t="shared" ca="1" si="466"/>
        <v>1.3492909515122264</v>
      </c>
      <c r="O972" s="108">
        <f t="shared" ca="1" si="441"/>
        <v>-1.0834252836936669</v>
      </c>
      <c r="P972" s="102">
        <f t="shared" ca="1" si="442"/>
        <v>6.8197621433283437</v>
      </c>
      <c r="Q972" s="102">
        <f t="shared" ca="1" si="443"/>
        <v>0.10341848647624452</v>
      </c>
      <c r="R972" s="120">
        <f t="shared" ca="1" si="461"/>
        <v>1</v>
      </c>
      <c r="S972" s="54">
        <f t="shared" ca="1" si="462"/>
        <v>0</v>
      </c>
      <c r="T972" s="5" t="str">
        <f t="shared" ca="1" si="444"/>
        <v/>
      </c>
      <c r="U972" s="152" t="str">
        <f t="shared" ca="1" si="445"/>
        <v/>
      </c>
      <c r="V972" s="152" t="str">
        <f t="shared" ca="1" si="446"/>
        <v/>
      </c>
      <c r="W972" s="153" t="str">
        <f t="shared" ca="1" si="447"/>
        <v/>
      </c>
      <c r="X972" s="153" t="str">
        <f t="shared" ca="1" si="448"/>
        <v/>
      </c>
      <c r="Y972" s="153" t="str">
        <f t="shared" ca="1" si="449"/>
        <v/>
      </c>
      <c r="Z972" s="153" t="str">
        <f t="shared" ca="1" si="450"/>
        <v/>
      </c>
      <c r="AA972" s="152" t="str">
        <f t="shared" ca="1" si="451"/>
        <v/>
      </c>
      <c r="AB972" s="152" t="str">
        <f t="shared" ca="1" si="452"/>
        <v/>
      </c>
      <c r="AC972" s="154" t="str">
        <f t="shared" ca="1" si="453"/>
        <v/>
      </c>
      <c r="AD972" s="154" t="str">
        <f t="shared" ca="1" si="454"/>
        <v/>
      </c>
      <c r="AE972" s="3">
        <f t="shared" ca="1" si="455"/>
        <v>0</v>
      </c>
      <c r="AF972" s="3">
        <f t="shared" ca="1" si="456"/>
        <v>0</v>
      </c>
      <c r="AG972" s="3" t="str">
        <f t="shared" ca="1" si="463"/>
        <v/>
      </c>
      <c r="AH972" s="4" t="str">
        <f t="shared" ca="1" si="457"/>
        <v/>
      </c>
      <c r="AI972" s="75">
        <f t="shared" ca="1" si="458"/>
        <v>-81.180141999199762</v>
      </c>
      <c r="AJ972" s="75">
        <f t="shared" ca="1" si="459"/>
        <v>-81.180141999199762</v>
      </c>
    </row>
    <row r="973" spans="1:36" ht="14.25">
      <c r="A973" s="41">
        <f t="shared" si="460"/>
        <v>907</v>
      </c>
      <c r="B973" s="150">
        <f ca="1">IF(ISNUMBER(A973),INDEX('MetaTrader Import'!$H$13:$J$5893,TRUNC(((A973-$A$39+1)-1)/3)+1,MOD((A973-$A$39+1)-1,3)+1),"")</f>
        <v>0</v>
      </c>
      <c r="C973" s="43">
        <f t="shared" ca="1" si="437"/>
        <v>40.311961845540154</v>
      </c>
      <c r="D973" s="43">
        <f t="shared" ca="1" si="438"/>
        <v>-1.5831117694183479</v>
      </c>
      <c r="E973" s="43">
        <f t="shared" ca="1" si="439"/>
        <v>38.728850076121809</v>
      </c>
      <c r="F973" s="43">
        <f t="shared" ca="1" si="440"/>
        <v>3.8728850076121808</v>
      </c>
      <c r="G973" s="43">
        <f>IF(A973&lt;&gt;"",IF(A973&lt;Data!$G$11*0.25,$C$13/$G$32,IF(A973&gt;Data!$G$11*0.25,$C$13,$C$13*10)),"")</f>
        <v>2</v>
      </c>
      <c r="H973" s="43">
        <f>IF(A973&lt;&gt;"",IF(Data!$G$9="constant",$C$13,IF(Data!$G$9="squeeze",G973,F973)),"")</f>
        <v>2</v>
      </c>
      <c r="I973" s="38">
        <f ca="1">IF(ISNUMBER(A973),NORMINV(RAND(),0,IF(AND(Data!$G$9="squeeze",A973&lt;Data!$G$11*0.25),$H$32,1)*$C$30*$C$13)*($C$14*$C$12),"")</f>
        <v>-2.9171564051093348E-5</v>
      </c>
      <c r="J973" s="42">
        <f ca="1">IFERROR(IF(Data!$C$6="Real",B973,I973+J972+($C$14*$C$12)*(NORMINV(RAND(),$C$15,CHOOSE($G$13,$C$13,F973,G973)))),"")</f>
        <v>1.3495932433954172</v>
      </c>
      <c r="K973" s="88">
        <f>IF(ISNUMBER(A973), IF($G$16="fixed",$G$17,MIN(H973*Data!$C$7*$C$16*0.5,$C$17*Data!$C$7))*$C$12,"")</f>
        <v>8.0000000000000007E-5</v>
      </c>
      <c r="L973" s="42">
        <f t="shared" ca="1" si="464"/>
        <v>1.3495932433954172</v>
      </c>
      <c r="M973" s="44">
        <f t="shared" ca="1" si="465"/>
        <v>1.3496332433954172</v>
      </c>
      <c r="N973" s="44">
        <f t="shared" ca="1" si="466"/>
        <v>1.3495532433954172</v>
      </c>
      <c r="O973" s="108">
        <f t="shared" ca="1" si="441"/>
        <v>-1.2414367337898946</v>
      </c>
      <c r="P973" s="102">
        <f t="shared" ca="1" si="442"/>
        <v>6.9695398851704322</v>
      </c>
      <c r="Q973" s="102">
        <f t="shared" ca="1" si="443"/>
        <v>0.12158390591693745</v>
      </c>
      <c r="R973" s="120">
        <f t="shared" ca="1" si="461"/>
        <v>1</v>
      </c>
      <c r="S973" s="54">
        <f t="shared" ca="1" si="462"/>
        <v>0</v>
      </c>
      <c r="T973" s="5" t="str">
        <f t="shared" ca="1" si="444"/>
        <v/>
      </c>
      <c r="U973" s="152" t="str">
        <f t="shared" ca="1" si="445"/>
        <v/>
      </c>
      <c r="V973" s="152" t="str">
        <f t="shared" ca="1" si="446"/>
        <v/>
      </c>
      <c r="W973" s="153" t="str">
        <f t="shared" ca="1" si="447"/>
        <v/>
      </c>
      <c r="X973" s="153" t="str">
        <f t="shared" ca="1" si="448"/>
        <v/>
      </c>
      <c r="Y973" s="153" t="str">
        <f t="shared" ca="1" si="449"/>
        <v/>
      </c>
      <c r="Z973" s="153" t="str">
        <f t="shared" ca="1" si="450"/>
        <v/>
      </c>
      <c r="AA973" s="152" t="str">
        <f t="shared" ca="1" si="451"/>
        <v/>
      </c>
      <c r="AB973" s="152" t="str">
        <f t="shared" ca="1" si="452"/>
        <v/>
      </c>
      <c r="AC973" s="154" t="str">
        <f t="shared" ca="1" si="453"/>
        <v/>
      </c>
      <c r="AD973" s="154" t="str">
        <f t="shared" ca="1" si="454"/>
        <v/>
      </c>
      <c r="AE973" s="3">
        <f t="shared" ca="1" si="455"/>
        <v>0</v>
      </c>
      <c r="AF973" s="3">
        <f t="shared" ca="1" si="456"/>
        <v>0</v>
      </c>
      <c r="AG973" s="3" t="str">
        <f t="shared" ca="1" si="463"/>
        <v/>
      </c>
      <c r="AH973" s="4" t="str">
        <f t="shared" ca="1" si="457"/>
        <v/>
      </c>
      <c r="AI973" s="75">
        <f t="shared" ca="1" si="458"/>
        <v>-81.180141999199762</v>
      </c>
      <c r="AJ973" s="75">
        <f t="shared" ca="1" si="459"/>
        <v>-81.180141999199762</v>
      </c>
    </row>
    <row r="974" spans="1:36" ht="14.25">
      <c r="A974" s="41">
        <f t="shared" si="460"/>
        <v>908</v>
      </c>
      <c r="B974" s="150">
        <f ca="1">IF(ISNUMBER(A974),INDEX('MetaTrader Import'!$H$13:$J$5893,TRUNC(((A974-$A$39+1)-1)/3)+1,MOD((A974-$A$39+1)-1,3)+1),"")</f>
        <v>0</v>
      </c>
      <c r="C974" s="43">
        <f t="shared" ca="1" si="437"/>
        <v>38.728850076121809</v>
      </c>
      <c r="D974" s="43">
        <f t="shared" ca="1" si="438"/>
        <v>-2.7402693426825158</v>
      </c>
      <c r="E974" s="43">
        <f t="shared" ca="1" si="439"/>
        <v>35.988580733439292</v>
      </c>
      <c r="F974" s="43">
        <f t="shared" ca="1" si="440"/>
        <v>3.598858073343929</v>
      </c>
      <c r="G974" s="43">
        <f>IF(A974&lt;&gt;"",IF(A974&lt;Data!$G$11*0.25,$C$13/$G$32,IF(A974&gt;Data!$G$11*0.25,$C$13,$C$13*10)),"")</f>
        <v>2</v>
      </c>
      <c r="H974" s="43">
        <f>IF(A974&lt;&gt;"",IF(Data!$G$9="constant",$C$13,IF(Data!$G$9="squeeze",G974,F974)),"")</f>
        <v>2</v>
      </c>
      <c r="I974" s="38">
        <f ca="1">IF(ISNUMBER(A974),NORMINV(RAND(),0,IF(AND(Data!$G$9="squeeze",A974&lt;Data!$G$11*0.25),$H$32,1)*$C$30*$C$13)*($C$14*$C$12),"")</f>
        <v>4.4300552889297331E-4</v>
      </c>
      <c r="J974" s="42">
        <f ca="1">IFERROR(IF(Data!$C$6="Real",B974,I974+J973+($C$14*$C$12)*(NORMINV(RAND(),$C$15,CHOOSE($G$13,$C$13,F974,G974)))),"")</f>
        <v>1.3504130162572749</v>
      </c>
      <c r="K974" s="88">
        <f>IF(ISNUMBER(A974), IF($G$16="fixed",$G$17,MIN(H974*Data!$C$7*$C$16*0.5,$C$17*Data!$C$7))*$C$12,"")</f>
        <v>8.0000000000000007E-5</v>
      </c>
      <c r="L974" s="42">
        <f t="shared" ca="1" si="464"/>
        <v>1.3504130162572749</v>
      </c>
      <c r="M974" s="44">
        <f t="shared" ca="1" si="465"/>
        <v>1.350453016257275</v>
      </c>
      <c r="N974" s="44">
        <f t="shared" ca="1" si="466"/>
        <v>1.3503730162572749</v>
      </c>
      <c r="O974" s="108">
        <f t="shared" ca="1" si="441"/>
        <v>-1.122672541013733</v>
      </c>
      <c r="P974" s="102">
        <f t="shared" ca="1" si="442"/>
        <v>7.001157724945652</v>
      </c>
      <c r="Q974" s="102">
        <f t="shared" ca="1" si="443"/>
        <v>0.13296301124405013</v>
      </c>
      <c r="R974" s="120">
        <f t="shared" ca="1" si="461"/>
        <v>1</v>
      </c>
      <c r="S974" s="54">
        <f t="shared" ca="1" si="462"/>
        <v>0</v>
      </c>
      <c r="T974" s="5" t="str">
        <f t="shared" ca="1" si="444"/>
        <v/>
      </c>
      <c r="U974" s="152" t="str">
        <f t="shared" ca="1" si="445"/>
        <v/>
      </c>
      <c r="V974" s="152" t="str">
        <f t="shared" ca="1" si="446"/>
        <v/>
      </c>
      <c r="W974" s="153" t="str">
        <f t="shared" ca="1" si="447"/>
        <v/>
      </c>
      <c r="X974" s="153" t="str">
        <f t="shared" ca="1" si="448"/>
        <v/>
      </c>
      <c r="Y974" s="153" t="str">
        <f t="shared" ca="1" si="449"/>
        <v/>
      </c>
      <c r="Z974" s="153" t="str">
        <f t="shared" ca="1" si="450"/>
        <v/>
      </c>
      <c r="AA974" s="152" t="str">
        <f t="shared" ca="1" si="451"/>
        <v/>
      </c>
      <c r="AB974" s="152" t="str">
        <f t="shared" ca="1" si="452"/>
        <v/>
      </c>
      <c r="AC974" s="154" t="str">
        <f t="shared" ca="1" si="453"/>
        <v/>
      </c>
      <c r="AD974" s="154" t="str">
        <f t="shared" ca="1" si="454"/>
        <v/>
      </c>
      <c r="AE974" s="3">
        <f t="shared" ca="1" si="455"/>
        <v>0</v>
      </c>
      <c r="AF974" s="3">
        <f t="shared" ca="1" si="456"/>
        <v>0</v>
      </c>
      <c r="AG974" s="3" t="str">
        <f t="shared" ca="1" si="463"/>
        <v/>
      </c>
      <c r="AH974" s="4" t="str">
        <f t="shared" ca="1" si="457"/>
        <v/>
      </c>
      <c r="AI974" s="75">
        <f t="shared" ca="1" si="458"/>
        <v>-81.180141999199762</v>
      </c>
      <c r="AJ974" s="75">
        <f t="shared" ca="1" si="459"/>
        <v>-81.180141999199762</v>
      </c>
    </row>
    <row r="975" spans="1:36" ht="14.25">
      <c r="A975" s="41">
        <f t="shared" si="460"/>
        <v>909</v>
      </c>
      <c r="B975" s="150">
        <f>IF(ISNUMBER(A975),INDEX('MetaTrader Import'!$H$13:$J$5893,TRUNC(((A975-$A$39+1)-1)/3)+1,MOD((A975-$A$39+1)-1,3)+1),"")</f>
        <v>0</v>
      </c>
      <c r="C975" s="43">
        <f t="shared" ca="1" si="437"/>
        <v>35.988580733439292</v>
      </c>
      <c r="D975" s="43">
        <f t="shared" ca="1" si="438"/>
        <v>0.74619286249558758</v>
      </c>
      <c r="E975" s="43">
        <f t="shared" ca="1" si="439"/>
        <v>36.734773595934882</v>
      </c>
      <c r="F975" s="43">
        <f t="shared" ca="1" si="440"/>
        <v>3.6734773595934884</v>
      </c>
      <c r="G975" s="43">
        <f>IF(A975&lt;&gt;"",IF(A975&lt;Data!$G$11*0.25,$C$13/$G$32,IF(A975&gt;Data!$G$11*0.25,$C$13,$C$13*10)),"")</f>
        <v>2</v>
      </c>
      <c r="H975" s="43">
        <f>IF(A975&lt;&gt;"",IF(Data!$G$9="constant",$C$13,IF(Data!$G$9="squeeze",G975,F975)),"")</f>
        <v>2</v>
      </c>
      <c r="I975" s="38">
        <f ca="1">IF(ISNUMBER(A975),NORMINV(RAND(),0,IF(AND(Data!$G$9="squeeze",A975&lt;Data!$G$11*0.25),$H$32,1)*$C$30*$C$13)*($C$14*$C$12),"")</f>
        <v>1.492676724320233E-4</v>
      </c>
      <c r="J975" s="42">
        <f ca="1">IFERROR(IF(Data!$C$6="Real",B975,I975+J974+($C$14*$C$12)*(NORMINV(RAND(),$C$15,CHOOSE($G$13,$C$13,F975,G975)))),"")</f>
        <v>1.3505830605475839</v>
      </c>
      <c r="K975" s="88">
        <f>IF(ISNUMBER(A975), IF($G$16="fixed",$G$17,MIN(H975*Data!$C$7*$C$16*0.5,$C$17*Data!$C$7))*$C$12,"")</f>
        <v>8.0000000000000007E-5</v>
      </c>
      <c r="L975" s="42">
        <f t="shared" ca="1" si="464"/>
        <v>1.3505830605475839</v>
      </c>
      <c r="M975" s="44">
        <f t="shared" ca="1" si="465"/>
        <v>1.350623060547584</v>
      </c>
      <c r="N975" s="44">
        <f t="shared" ca="1" si="466"/>
        <v>1.3505430605475839</v>
      </c>
      <c r="O975" s="108">
        <f t="shared" ca="1" si="441"/>
        <v>-0.74783611863447708</v>
      </c>
      <c r="P975" s="102">
        <f t="shared" ca="1" si="442"/>
        <v>6.6681634350652601</v>
      </c>
      <c r="Q975" s="102">
        <f t="shared" ca="1" si="443"/>
        <v>0.1346143288388546</v>
      </c>
      <c r="R975" s="120">
        <f t="shared" ca="1" si="461"/>
        <v>1</v>
      </c>
      <c r="S975" s="54">
        <f t="shared" ca="1" si="462"/>
        <v>0</v>
      </c>
      <c r="T975" s="5" t="str">
        <f t="shared" ca="1" si="444"/>
        <v/>
      </c>
      <c r="U975" s="152" t="str">
        <f t="shared" ca="1" si="445"/>
        <v/>
      </c>
      <c r="V975" s="152" t="str">
        <f t="shared" ca="1" si="446"/>
        <v/>
      </c>
      <c r="W975" s="153" t="str">
        <f t="shared" ca="1" si="447"/>
        <v/>
      </c>
      <c r="X975" s="153" t="str">
        <f t="shared" ca="1" si="448"/>
        <v/>
      </c>
      <c r="Y975" s="153" t="str">
        <f t="shared" ca="1" si="449"/>
        <v/>
      </c>
      <c r="Z975" s="153" t="str">
        <f t="shared" ca="1" si="450"/>
        <v/>
      </c>
      <c r="AA975" s="152" t="str">
        <f t="shared" ca="1" si="451"/>
        <v/>
      </c>
      <c r="AB975" s="152" t="str">
        <f t="shared" ca="1" si="452"/>
        <v/>
      </c>
      <c r="AC975" s="154" t="str">
        <f t="shared" ca="1" si="453"/>
        <v/>
      </c>
      <c r="AD975" s="154" t="str">
        <f t="shared" ca="1" si="454"/>
        <v/>
      </c>
      <c r="AE975" s="3">
        <f t="shared" ca="1" si="455"/>
        <v>0</v>
      </c>
      <c r="AF975" s="3">
        <f t="shared" ca="1" si="456"/>
        <v>0</v>
      </c>
      <c r="AG975" s="3" t="str">
        <f t="shared" ca="1" si="463"/>
        <v/>
      </c>
      <c r="AH975" s="4" t="str">
        <f t="shared" ca="1" si="457"/>
        <v/>
      </c>
      <c r="AI975" s="75">
        <f t="shared" ca="1" si="458"/>
        <v>-81.180141999199762</v>
      </c>
      <c r="AJ975" s="75">
        <f t="shared" ca="1" si="459"/>
        <v>-81.180141999199762</v>
      </c>
    </row>
    <row r="976" spans="1:36" ht="14.25">
      <c r="A976" s="41">
        <f t="shared" si="460"/>
        <v>910</v>
      </c>
      <c r="B976" s="150">
        <f ca="1">IF(ISNUMBER(A976),INDEX('MetaTrader Import'!$H$13:$J$5893,TRUNC(((A976-$A$39+1)-1)/3)+1,MOD((A976-$A$39+1)-1,3)+1),"")</f>
        <v>0</v>
      </c>
      <c r="C976" s="43">
        <f t="shared" ca="1" si="437"/>
        <v>36.734773595934882</v>
      </c>
      <c r="D976" s="43">
        <f t="shared" ca="1" si="438"/>
        <v>-2.1527297657434783</v>
      </c>
      <c r="E976" s="43">
        <f t="shared" ca="1" si="439"/>
        <v>34.582043830191402</v>
      </c>
      <c r="F976" s="43">
        <f t="shared" ca="1" si="440"/>
        <v>3.4582043830191402</v>
      </c>
      <c r="G976" s="43">
        <f>IF(A976&lt;&gt;"",IF(A976&lt;Data!$G$11*0.25,$C$13/$G$32,IF(A976&gt;Data!$G$11*0.25,$C$13,$C$13*10)),"")</f>
        <v>2</v>
      </c>
      <c r="H976" s="43">
        <f>IF(A976&lt;&gt;"",IF(Data!$G$9="constant",$C$13,IF(Data!$G$9="squeeze",G976,F976)),"")</f>
        <v>2</v>
      </c>
      <c r="I976" s="38">
        <f ca="1">IF(ISNUMBER(A976),NORMINV(RAND(),0,IF(AND(Data!$G$9="squeeze",A976&lt;Data!$G$11*0.25),$H$32,1)*$C$30*$C$13)*($C$14*$C$12),"")</f>
        <v>9.2714464339112374E-5</v>
      </c>
      <c r="J976" s="42">
        <f ca="1">IFERROR(IF(Data!$C$6="Real",B976,I976+J975+($C$14*$C$12)*(NORMINV(RAND(),$C$15,CHOOSE($G$13,$C$13,F976,G976)))),"")</f>
        <v>1.3503605758411996</v>
      </c>
      <c r="K976" s="88">
        <f>IF(ISNUMBER(A976), IF($G$16="fixed",$G$17,MIN(H976*Data!$C$7*$C$16*0.5,$C$17*Data!$C$7))*$C$12,"")</f>
        <v>8.0000000000000007E-5</v>
      </c>
      <c r="L976" s="42">
        <f t="shared" ca="1" si="464"/>
        <v>1.3503605758411996</v>
      </c>
      <c r="M976" s="44">
        <f t="shared" ca="1" si="465"/>
        <v>1.3504005758411997</v>
      </c>
      <c r="N976" s="44">
        <f t="shared" ca="1" si="466"/>
        <v>1.3503205758411996</v>
      </c>
      <c r="O976" s="108">
        <f t="shared" ca="1" si="441"/>
        <v>-0.38115466018516309</v>
      </c>
      <c r="P976" s="102">
        <f t="shared" ca="1" si="442"/>
        <v>6.0636841565314086</v>
      </c>
      <c r="Q976" s="102">
        <f t="shared" ca="1" si="443"/>
        <v>0.11813272716618682</v>
      </c>
      <c r="R976" s="120">
        <f t="shared" ca="1" si="461"/>
        <v>1</v>
      </c>
      <c r="S976" s="54">
        <f t="shared" ca="1" si="462"/>
        <v>0</v>
      </c>
      <c r="T976" s="5" t="str">
        <f t="shared" ca="1" si="444"/>
        <v/>
      </c>
      <c r="U976" s="152" t="str">
        <f t="shared" ca="1" si="445"/>
        <v/>
      </c>
      <c r="V976" s="152" t="str">
        <f t="shared" ca="1" si="446"/>
        <v/>
      </c>
      <c r="W976" s="153" t="str">
        <f t="shared" ca="1" si="447"/>
        <v/>
      </c>
      <c r="X976" s="153" t="str">
        <f t="shared" ca="1" si="448"/>
        <v/>
      </c>
      <c r="Y976" s="153" t="str">
        <f t="shared" ca="1" si="449"/>
        <v/>
      </c>
      <c r="Z976" s="153" t="str">
        <f t="shared" ca="1" si="450"/>
        <v/>
      </c>
      <c r="AA976" s="152" t="str">
        <f t="shared" ca="1" si="451"/>
        <v/>
      </c>
      <c r="AB976" s="152" t="str">
        <f t="shared" ca="1" si="452"/>
        <v/>
      </c>
      <c r="AC976" s="154" t="str">
        <f t="shared" ca="1" si="453"/>
        <v/>
      </c>
      <c r="AD976" s="154" t="str">
        <f t="shared" ca="1" si="454"/>
        <v/>
      </c>
      <c r="AE976" s="3">
        <f t="shared" ca="1" si="455"/>
        <v>0</v>
      </c>
      <c r="AF976" s="3">
        <f t="shared" ca="1" si="456"/>
        <v>0</v>
      </c>
      <c r="AG976" s="3" t="str">
        <f t="shared" ca="1" si="463"/>
        <v/>
      </c>
      <c r="AH976" s="4" t="str">
        <f t="shared" ca="1" si="457"/>
        <v/>
      </c>
      <c r="AI976" s="75">
        <f t="shared" ca="1" si="458"/>
        <v>-81.180141999199762</v>
      </c>
      <c r="AJ976" s="75">
        <f t="shared" ca="1" si="459"/>
        <v>-81.180141999199762</v>
      </c>
    </row>
    <row r="977" spans="1:36" ht="14.25">
      <c r="A977" s="41">
        <f t="shared" si="460"/>
        <v>911</v>
      </c>
      <c r="B977" s="150">
        <f ca="1">IF(ISNUMBER(A977),INDEX('MetaTrader Import'!$H$13:$J$5893,TRUNC(((A977-$A$39+1)-1)/3)+1,MOD((A977-$A$39+1)-1,3)+1),"")</f>
        <v>0</v>
      </c>
      <c r="C977" s="43">
        <f t="shared" ca="1" si="437"/>
        <v>34.582043830191402</v>
      </c>
      <c r="D977" s="43">
        <f t="shared" ca="1" si="438"/>
        <v>-2.1908930678112601</v>
      </c>
      <c r="E977" s="43">
        <f t="shared" ca="1" si="439"/>
        <v>32.391150762380143</v>
      </c>
      <c r="F977" s="43">
        <f t="shared" ca="1" si="440"/>
        <v>3.2391150762380141</v>
      </c>
      <c r="G977" s="43">
        <f>IF(A977&lt;&gt;"",IF(A977&lt;Data!$G$11*0.25,$C$13/$G$32,IF(A977&gt;Data!$G$11*0.25,$C$13,$C$13*10)),"")</f>
        <v>2</v>
      </c>
      <c r="H977" s="43">
        <f>IF(A977&lt;&gt;"",IF(Data!$G$9="constant",$C$13,IF(Data!$G$9="squeeze",G977,F977)),"")</f>
        <v>2</v>
      </c>
      <c r="I977" s="38">
        <f ca="1">IF(ISNUMBER(A977),NORMINV(RAND(),0,IF(AND(Data!$G$9="squeeze",A977&lt;Data!$G$11*0.25),$H$32,1)*$C$30*$C$13)*($C$14*$C$12),"")</f>
        <v>6.0964908686746307E-4</v>
      </c>
      <c r="J977" s="42">
        <f ca="1">IFERROR(IF(Data!$C$6="Real",B977,I977+J976+($C$14*$C$12)*(NORMINV(RAND(),$C$15,CHOOSE($G$13,$C$13,F977,G977)))),"")</f>
        <v>1.3515185222520478</v>
      </c>
      <c r="K977" s="88">
        <f>IF(ISNUMBER(A977), IF($G$16="fixed",$G$17,MIN(H977*Data!$C$7*$C$16*0.5,$C$17*Data!$C$7))*$C$12,"")</f>
        <v>8.0000000000000007E-5</v>
      </c>
      <c r="L977" s="42">
        <f t="shared" ca="1" si="464"/>
        <v>1.3515185222520478</v>
      </c>
      <c r="M977" s="44">
        <f t="shared" ca="1" si="465"/>
        <v>1.3515585222520479</v>
      </c>
      <c r="N977" s="44">
        <f t="shared" ca="1" si="466"/>
        <v>1.3514785222520478</v>
      </c>
      <c r="O977" s="108">
        <f t="shared" ca="1" si="441"/>
        <v>0.39725037885380526</v>
      </c>
      <c r="P977" s="102">
        <f t="shared" ca="1" si="442"/>
        <v>6.1341831779754372</v>
      </c>
      <c r="Q977" s="102">
        <f t="shared" ca="1" si="443"/>
        <v>0.11145906027572991</v>
      </c>
      <c r="R977" s="120">
        <f t="shared" ca="1" si="461"/>
        <v>1</v>
      </c>
      <c r="S977" s="54">
        <f t="shared" ca="1" si="462"/>
        <v>0</v>
      </c>
      <c r="T977" s="5" t="str">
        <f t="shared" ca="1" si="444"/>
        <v/>
      </c>
      <c r="U977" s="152" t="str">
        <f t="shared" ca="1" si="445"/>
        <v/>
      </c>
      <c r="V977" s="152" t="str">
        <f t="shared" ca="1" si="446"/>
        <v/>
      </c>
      <c r="W977" s="153" t="str">
        <f t="shared" ca="1" si="447"/>
        <v/>
      </c>
      <c r="X977" s="153" t="str">
        <f t="shared" ca="1" si="448"/>
        <v/>
      </c>
      <c r="Y977" s="153" t="str">
        <f t="shared" ca="1" si="449"/>
        <v/>
      </c>
      <c r="Z977" s="153" t="str">
        <f t="shared" ca="1" si="450"/>
        <v/>
      </c>
      <c r="AA977" s="152" t="str">
        <f t="shared" ca="1" si="451"/>
        <v/>
      </c>
      <c r="AB977" s="152" t="str">
        <f t="shared" ca="1" si="452"/>
        <v/>
      </c>
      <c r="AC977" s="154" t="str">
        <f t="shared" ca="1" si="453"/>
        <v/>
      </c>
      <c r="AD977" s="154" t="str">
        <f t="shared" ca="1" si="454"/>
        <v/>
      </c>
      <c r="AE977" s="3">
        <f t="shared" ca="1" si="455"/>
        <v>0</v>
      </c>
      <c r="AF977" s="3">
        <f t="shared" ca="1" si="456"/>
        <v>0</v>
      </c>
      <c r="AG977" s="3" t="str">
        <f t="shared" ca="1" si="463"/>
        <v/>
      </c>
      <c r="AH977" s="4" t="str">
        <f t="shared" ca="1" si="457"/>
        <v/>
      </c>
      <c r="AI977" s="75">
        <f t="shared" ca="1" si="458"/>
        <v>-81.180141999199762</v>
      </c>
      <c r="AJ977" s="75">
        <f t="shared" ca="1" si="459"/>
        <v>-81.180141999199762</v>
      </c>
    </row>
    <row r="978" spans="1:36" ht="14.25">
      <c r="A978" s="41">
        <f t="shared" si="460"/>
        <v>912</v>
      </c>
      <c r="B978" s="150">
        <f>IF(ISNUMBER(A978),INDEX('MetaTrader Import'!$H$13:$J$5893,TRUNC(((A978-$A$39+1)-1)/3)+1,MOD((A978-$A$39+1)-1,3)+1),"")</f>
        <v>0</v>
      </c>
      <c r="C978" s="43">
        <f t="shared" ca="1" si="437"/>
        <v>32.391150762380143</v>
      </c>
      <c r="D978" s="43">
        <f t="shared" ca="1" si="438"/>
        <v>0.57477431891213548</v>
      </c>
      <c r="E978" s="43">
        <f t="shared" ca="1" si="439"/>
        <v>32.965925081292276</v>
      </c>
      <c r="F978" s="43">
        <f t="shared" ca="1" si="440"/>
        <v>3.2965925081292276</v>
      </c>
      <c r="G978" s="43">
        <f>IF(A978&lt;&gt;"",IF(A978&lt;Data!$G$11*0.25,$C$13/$G$32,IF(A978&gt;Data!$G$11*0.25,$C$13,$C$13*10)),"")</f>
        <v>2</v>
      </c>
      <c r="H978" s="43">
        <f>IF(A978&lt;&gt;"",IF(Data!$G$9="constant",$C$13,IF(Data!$G$9="squeeze",G978,F978)),"")</f>
        <v>2</v>
      </c>
      <c r="I978" s="38">
        <f ca="1">IF(ISNUMBER(A978),NORMINV(RAND(),0,IF(AND(Data!$G$9="squeeze",A978&lt;Data!$G$11*0.25),$H$32,1)*$C$30*$C$13)*($C$14*$C$12),"")</f>
        <v>6.1829231945948675E-4</v>
      </c>
      <c r="J978" s="42">
        <f ca="1">IFERROR(IF(Data!$C$6="Real",B978,I978+J977+($C$14*$C$12)*(NORMINV(RAND(),$C$15,CHOOSE($G$13,$C$13,F978,G978)))),"")</f>
        <v>1.3521516975816075</v>
      </c>
      <c r="K978" s="88">
        <f>IF(ISNUMBER(A978), IF($G$16="fixed",$G$17,MIN(H978*Data!$C$7*$C$16*0.5,$C$17*Data!$C$7))*$C$12,"")</f>
        <v>8.0000000000000007E-5</v>
      </c>
      <c r="L978" s="42">
        <f t="shared" ca="1" si="464"/>
        <v>1.3521516975816075</v>
      </c>
      <c r="M978" s="44">
        <f t="shared" ca="1" si="465"/>
        <v>1.3521916975816075</v>
      </c>
      <c r="N978" s="44">
        <f t="shared" ca="1" si="466"/>
        <v>1.3521116975816074</v>
      </c>
      <c r="O978" s="108">
        <f t="shared" ca="1" si="441"/>
        <v>0.99683729987535918</v>
      </c>
      <c r="P978" s="102">
        <f t="shared" ca="1" si="442"/>
        <v>8.1973713425312305</v>
      </c>
      <c r="Q978" s="102">
        <f t="shared" ca="1" si="443"/>
        <v>0.15483871004112401</v>
      </c>
      <c r="R978" s="120">
        <f t="shared" ca="1" si="461"/>
        <v>1</v>
      </c>
      <c r="S978" s="54">
        <f t="shared" ca="1" si="462"/>
        <v>0</v>
      </c>
      <c r="T978" s="5" t="str">
        <f t="shared" ca="1" si="444"/>
        <v/>
      </c>
      <c r="U978" s="152" t="str">
        <f t="shared" ca="1" si="445"/>
        <v/>
      </c>
      <c r="V978" s="152" t="str">
        <f t="shared" ca="1" si="446"/>
        <v/>
      </c>
      <c r="W978" s="153" t="str">
        <f t="shared" ca="1" si="447"/>
        <v/>
      </c>
      <c r="X978" s="153" t="str">
        <f t="shared" ca="1" si="448"/>
        <v/>
      </c>
      <c r="Y978" s="153" t="str">
        <f t="shared" ca="1" si="449"/>
        <v/>
      </c>
      <c r="Z978" s="153" t="str">
        <f t="shared" ca="1" si="450"/>
        <v/>
      </c>
      <c r="AA978" s="152" t="str">
        <f t="shared" ca="1" si="451"/>
        <v/>
      </c>
      <c r="AB978" s="152" t="str">
        <f t="shared" ca="1" si="452"/>
        <v/>
      </c>
      <c r="AC978" s="154" t="str">
        <f t="shared" ca="1" si="453"/>
        <v/>
      </c>
      <c r="AD978" s="154" t="str">
        <f t="shared" ca="1" si="454"/>
        <v/>
      </c>
      <c r="AE978" s="3">
        <f t="shared" ca="1" si="455"/>
        <v>0</v>
      </c>
      <c r="AF978" s="3">
        <f t="shared" ca="1" si="456"/>
        <v>0</v>
      </c>
      <c r="AG978" s="3" t="str">
        <f t="shared" ca="1" si="463"/>
        <v/>
      </c>
      <c r="AH978" s="4" t="str">
        <f t="shared" ca="1" si="457"/>
        <v/>
      </c>
      <c r="AI978" s="75">
        <f t="shared" ca="1" si="458"/>
        <v>-81.180141999199762</v>
      </c>
      <c r="AJ978" s="75">
        <f t="shared" ca="1" si="459"/>
        <v>-81.180141999199762</v>
      </c>
    </row>
    <row r="979" spans="1:36" ht="14.25">
      <c r="A979" s="41">
        <f t="shared" si="460"/>
        <v>913</v>
      </c>
      <c r="B979" s="150">
        <f ca="1">IF(ISNUMBER(A979),INDEX('MetaTrader Import'!$H$13:$J$5893,TRUNC(((A979-$A$39+1)-1)/3)+1,MOD((A979-$A$39+1)-1,3)+1),"")</f>
        <v>0</v>
      </c>
      <c r="C979" s="43">
        <f t="shared" ca="1" si="437"/>
        <v>32.965925081292276</v>
      </c>
      <c r="D979" s="43">
        <f t="shared" ca="1" si="438"/>
        <v>-0.37452906174712336</v>
      </c>
      <c r="E979" s="43">
        <f t="shared" ca="1" si="439"/>
        <v>32.591396019545151</v>
      </c>
      <c r="F979" s="43">
        <f t="shared" ca="1" si="440"/>
        <v>3.2591396019545149</v>
      </c>
      <c r="G979" s="43">
        <f>IF(A979&lt;&gt;"",IF(A979&lt;Data!$G$11*0.25,$C$13/$G$32,IF(A979&gt;Data!$G$11*0.25,$C$13,$C$13*10)),"")</f>
        <v>2</v>
      </c>
      <c r="H979" s="43">
        <f>IF(A979&lt;&gt;"",IF(Data!$G$9="constant",$C$13,IF(Data!$G$9="squeeze",G979,F979)),"")</f>
        <v>2</v>
      </c>
      <c r="I979" s="38">
        <f ca="1">IF(ISNUMBER(A979),NORMINV(RAND(),0,IF(AND(Data!$G$9="squeeze",A979&lt;Data!$G$11*0.25),$H$32,1)*$C$30*$C$13)*($C$14*$C$12),"")</f>
        <v>-6.3794633877476857E-4</v>
      </c>
      <c r="J979" s="42">
        <f ca="1">IFERROR(IF(Data!$C$6="Real",B979,I979+J978+($C$14*$C$12)*(NORMINV(RAND(),$C$15,CHOOSE($G$13,$C$13,F979,G979)))),"")</f>
        <v>1.3513939344143211</v>
      </c>
      <c r="K979" s="88">
        <f>IF(ISNUMBER(A979), IF($G$16="fixed",$G$17,MIN(H979*Data!$C$7*$C$16*0.5,$C$17*Data!$C$7))*$C$12,"")</f>
        <v>8.0000000000000007E-5</v>
      </c>
      <c r="L979" s="42">
        <f t="shared" ca="1" si="464"/>
        <v>1.3513939344143211</v>
      </c>
      <c r="M979" s="44">
        <f t="shared" ca="1" si="465"/>
        <v>1.3514339344143211</v>
      </c>
      <c r="N979" s="44">
        <f t="shared" ca="1" si="466"/>
        <v>1.3513539344143211</v>
      </c>
      <c r="O979" s="108">
        <f t="shared" ca="1" si="441"/>
        <v>1.2862624836637264</v>
      </c>
      <c r="P979" s="102">
        <f t="shared" ca="1" si="442"/>
        <v>8.7805705359972226</v>
      </c>
      <c r="Q979" s="102">
        <f t="shared" ca="1" si="443"/>
        <v>0.19460290972528732</v>
      </c>
      <c r="R979" s="120">
        <f t="shared" ca="1" si="461"/>
        <v>1</v>
      </c>
      <c r="S979" s="54">
        <f t="shared" ca="1" si="462"/>
        <v>0</v>
      </c>
      <c r="T979" s="5" t="str">
        <f t="shared" ca="1" si="444"/>
        <v/>
      </c>
      <c r="U979" s="152" t="str">
        <f t="shared" ca="1" si="445"/>
        <v/>
      </c>
      <c r="V979" s="152" t="str">
        <f t="shared" ca="1" si="446"/>
        <v/>
      </c>
      <c r="W979" s="153" t="str">
        <f t="shared" ca="1" si="447"/>
        <v/>
      </c>
      <c r="X979" s="153" t="str">
        <f t="shared" ca="1" si="448"/>
        <v/>
      </c>
      <c r="Y979" s="153" t="str">
        <f t="shared" ca="1" si="449"/>
        <v/>
      </c>
      <c r="Z979" s="153" t="str">
        <f t="shared" ca="1" si="450"/>
        <v/>
      </c>
      <c r="AA979" s="152" t="str">
        <f t="shared" ca="1" si="451"/>
        <v/>
      </c>
      <c r="AB979" s="152" t="str">
        <f t="shared" ca="1" si="452"/>
        <v/>
      </c>
      <c r="AC979" s="154" t="str">
        <f t="shared" ca="1" si="453"/>
        <v/>
      </c>
      <c r="AD979" s="154" t="str">
        <f t="shared" ca="1" si="454"/>
        <v/>
      </c>
      <c r="AE979" s="3">
        <f t="shared" ca="1" si="455"/>
        <v>0</v>
      </c>
      <c r="AF979" s="3">
        <f t="shared" ca="1" si="456"/>
        <v>0</v>
      </c>
      <c r="AG979" s="3" t="str">
        <f t="shared" ca="1" si="463"/>
        <v/>
      </c>
      <c r="AH979" s="4" t="str">
        <f t="shared" ca="1" si="457"/>
        <v/>
      </c>
      <c r="AI979" s="75">
        <f t="shared" ca="1" si="458"/>
        <v>-81.180141999199762</v>
      </c>
      <c r="AJ979" s="75">
        <f t="shared" ca="1" si="459"/>
        <v>-81.180141999199762</v>
      </c>
    </row>
    <row r="980" spans="1:36" ht="14.25">
      <c r="A980" s="41">
        <f t="shared" si="460"/>
        <v>914</v>
      </c>
      <c r="B980" s="150">
        <f ca="1">IF(ISNUMBER(A980),INDEX('MetaTrader Import'!$H$13:$J$5893,TRUNC(((A980-$A$39+1)-1)/3)+1,MOD((A980-$A$39+1)-1,3)+1),"")</f>
        <v>0</v>
      </c>
      <c r="C980" s="43">
        <f t="shared" ca="1" si="437"/>
        <v>32.591396019545151</v>
      </c>
      <c r="D980" s="43">
        <f t="shared" ca="1" si="438"/>
        <v>-0.35544314860928572</v>
      </c>
      <c r="E980" s="43">
        <f t="shared" ca="1" si="439"/>
        <v>32.235952870935868</v>
      </c>
      <c r="F980" s="43">
        <f t="shared" ca="1" si="440"/>
        <v>3.2235952870935867</v>
      </c>
      <c r="G980" s="43">
        <f>IF(A980&lt;&gt;"",IF(A980&lt;Data!$G$11*0.25,$C$13/$G$32,IF(A980&gt;Data!$G$11*0.25,$C$13,$C$13*10)),"")</f>
        <v>2</v>
      </c>
      <c r="H980" s="43">
        <f>IF(A980&lt;&gt;"",IF(Data!$G$9="constant",$C$13,IF(Data!$G$9="squeeze",G980,F980)),"")</f>
        <v>2</v>
      </c>
      <c r="I980" s="38">
        <f ca="1">IF(ISNUMBER(A980),NORMINV(RAND(),0,IF(AND(Data!$G$9="squeeze",A980&lt;Data!$G$11*0.25),$H$32,1)*$C$30*$C$13)*($C$14*$C$12),"")</f>
        <v>3.4555057405640216E-4</v>
      </c>
      <c r="J980" s="42">
        <f ca="1">IFERROR(IF(Data!$C$6="Real",B980,I980+J979+($C$14*$C$12)*(NORMINV(RAND(),$C$15,CHOOSE($G$13,$C$13,F980,G980)))),"")</f>
        <v>1.3521509112043812</v>
      </c>
      <c r="K980" s="88">
        <f>IF(ISNUMBER(A980), IF($G$16="fixed",$G$17,MIN(H980*Data!$C$7*$C$16*0.5,$C$17*Data!$C$7))*$C$12,"")</f>
        <v>8.0000000000000007E-5</v>
      </c>
      <c r="L980" s="42">
        <f t="shared" ca="1" si="464"/>
        <v>1.3521509112043812</v>
      </c>
      <c r="M980" s="44">
        <f t="shared" ca="1" si="465"/>
        <v>1.3521909112043813</v>
      </c>
      <c r="N980" s="44">
        <f t="shared" ca="1" si="466"/>
        <v>1.3521109112043812</v>
      </c>
      <c r="O980" s="108">
        <f t="shared" ca="1" si="441"/>
        <v>1.7298493632485004</v>
      </c>
      <c r="P980" s="102">
        <f t="shared" ca="1" si="442"/>
        <v>10.03911121379727</v>
      </c>
      <c r="Q980" s="102">
        <f t="shared" ca="1" si="443"/>
        <v>0.25487633996619419</v>
      </c>
      <c r="R980" s="120">
        <f t="shared" ca="1" si="461"/>
        <v>1</v>
      </c>
      <c r="S980" s="54">
        <f t="shared" ca="1" si="462"/>
        <v>0</v>
      </c>
      <c r="T980" s="5" t="str">
        <f t="shared" ca="1" si="444"/>
        <v/>
      </c>
      <c r="U980" s="152" t="str">
        <f t="shared" ca="1" si="445"/>
        <v/>
      </c>
      <c r="V980" s="152" t="str">
        <f t="shared" ca="1" si="446"/>
        <v/>
      </c>
      <c r="W980" s="153" t="str">
        <f t="shared" ca="1" si="447"/>
        <v/>
      </c>
      <c r="X980" s="153" t="str">
        <f t="shared" ca="1" si="448"/>
        <v/>
      </c>
      <c r="Y980" s="153" t="str">
        <f t="shared" ca="1" si="449"/>
        <v/>
      </c>
      <c r="Z980" s="153" t="str">
        <f t="shared" ca="1" si="450"/>
        <v/>
      </c>
      <c r="AA980" s="152" t="str">
        <f t="shared" ca="1" si="451"/>
        <v/>
      </c>
      <c r="AB980" s="152" t="str">
        <f t="shared" ca="1" si="452"/>
        <v/>
      </c>
      <c r="AC980" s="154" t="str">
        <f t="shared" ca="1" si="453"/>
        <v/>
      </c>
      <c r="AD980" s="154" t="str">
        <f t="shared" ca="1" si="454"/>
        <v/>
      </c>
      <c r="AE980" s="3">
        <f t="shared" ca="1" si="455"/>
        <v>0</v>
      </c>
      <c r="AF980" s="3">
        <f t="shared" ca="1" si="456"/>
        <v>0</v>
      </c>
      <c r="AG980" s="3" t="str">
        <f t="shared" ca="1" si="463"/>
        <v/>
      </c>
      <c r="AH980" s="4" t="str">
        <f t="shared" ca="1" si="457"/>
        <v/>
      </c>
      <c r="AI980" s="75">
        <f t="shared" ca="1" si="458"/>
        <v>-81.180141999199762</v>
      </c>
      <c r="AJ980" s="75">
        <f t="shared" ca="1" si="459"/>
        <v>-81.180141999199762</v>
      </c>
    </row>
    <row r="981" spans="1:36" ht="14.25">
      <c r="A981" s="41">
        <f t="shared" si="460"/>
        <v>915</v>
      </c>
      <c r="B981" s="150">
        <f>IF(ISNUMBER(A981),INDEX('MetaTrader Import'!$H$13:$J$5893,TRUNC(((A981-$A$39+1)-1)/3)+1,MOD((A981-$A$39+1)-1,3)+1),"")</f>
        <v>0</v>
      </c>
      <c r="C981" s="43">
        <f t="shared" ca="1" si="437"/>
        <v>32.235952870935868</v>
      </c>
      <c r="D981" s="43">
        <f t="shared" ca="1" si="438"/>
        <v>-3.428872178150455</v>
      </c>
      <c r="E981" s="43">
        <f t="shared" ca="1" si="439"/>
        <v>28.807080692785412</v>
      </c>
      <c r="F981" s="43">
        <f t="shared" ca="1" si="440"/>
        <v>2.8807080692785414</v>
      </c>
      <c r="G981" s="43">
        <f>IF(A981&lt;&gt;"",IF(A981&lt;Data!$G$11*0.25,$C$13/$G$32,IF(A981&gt;Data!$G$11*0.25,$C$13,$C$13*10)),"")</f>
        <v>2</v>
      </c>
      <c r="H981" s="43">
        <f>IF(A981&lt;&gt;"",IF(Data!$G$9="constant",$C$13,IF(Data!$G$9="squeeze",G981,F981)),"")</f>
        <v>2</v>
      </c>
      <c r="I981" s="38">
        <f ca="1">IF(ISNUMBER(A981),NORMINV(RAND(),0,IF(AND(Data!$G$9="squeeze",A981&lt;Data!$G$11*0.25),$H$32,1)*$C$30*$C$13)*($C$14*$C$12),"")</f>
        <v>3.3353562929702561E-4</v>
      </c>
      <c r="J981" s="42">
        <f ca="1">IFERROR(IF(Data!$C$6="Real",B981,I981+J980+($C$14*$C$12)*(NORMINV(RAND(),$C$15,CHOOSE($G$13,$C$13,F981,G981)))),"")</f>
        <v>1.3526815720289838</v>
      </c>
      <c r="K981" s="88">
        <f>IF(ISNUMBER(A981), IF($G$16="fixed",$G$17,MIN(H981*Data!$C$7*$C$16*0.5,$C$17*Data!$C$7))*$C$12,"")</f>
        <v>8.0000000000000007E-5</v>
      </c>
      <c r="L981" s="42">
        <f t="shared" ca="1" si="464"/>
        <v>1.3526815720289838</v>
      </c>
      <c r="M981" s="44">
        <f t="shared" ca="1" si="465"/>
        <v>1.3527215720289838</v>
      </c>
      <c r="N981" s="44">
        <f t="shared" ca="1" si="466"/>
        <v>1.3526415720289837</v>
      </c>
      <c r="O981" s="108">
        <f t="shared" ca="1" si="441"/>
        <v>2.2002269860254553</v>
      </c>
      <c r="P981" s="102">
        <f t="shared" ca="1" si="442"/>
        <v>11.578621986999906</v>
      </c>
      <c r="Q981" s="102">
        <f t="shared" ca="1" si="443"/>
        <v>0.33403133365956816</v>
      </c>
      <c r="R981" s="120">
        <f t="shared" ca="1" si="461"/>
        <v>1</v>
      </c>
      <c r="S981" s="54">
        <f t="shared" ca="1" si="462"/>
        <v>0</v>
      </c>
      <c r="T981" s="5" t="str">
        <f t="shared" ca="1" si="444"/>
        <v/>
      </c>
      <c r="U981" s="152" t="str">
        <f t="shared" ca="1" si="445"/>
        <v/>
      </c>
      <c r="V981" s="152" t="str">
        <f t="shared" ca="1" si="446"/>
        <v/>
      </c>
      <c r="W981" s="153" t="str">
        <f t="shared" ca="1" si="447"/>
        <v/>
      </c>
      <c r="X981" s="153" t="str">
        <f t="shared" ca="1" si="448"/>
        <v/>
      </c>
      <c r="Y981" s="153" t="str">
        <f t="shared" ca="1" si="449"/>
        <v/>
      </c>
      <c r="Z981" s="153" t="str">
        <f t="shared" ca="1" si="450"/>
        <v/>
      </c>
      <c r="AA981" s="152" t="str">
        <f t="shared" ca="1" si="451"/>
        <v/>
      </c>
      <c r="AB981" s="152" t="str">
        <f t="shared" ca="1" si="452"/>
        <v/>
      </c>
      <c r="AC981" s="154" t="str">
        <f t="shared" ca="1" si="453"/>
        <v/>
      </c>
      <c r="AD981" s="154" t="str">
        <f t="shared" ca="1" si="454"/>
        <v/>
      </c>
      <c r="AE981" s="3">
        <f t="shared" ca="1" si="455"/>
        <v>0</v>
      </c>
      <c r="AF981" s="3">
        <f t="shared" ca="1" si="456"/>
        <v>0</v>
      </c>
      <c r="AG981" s="3" t="str">
        <f t="shared" ca="1" si="463"/>
        <v/>
      </c>
      <c r="AH981" s="4" t="str">
        <f t="shared" ca="1" si="457"/>
        <v/>
      </c>
      <c r="AI981" s="75">
        <f t="shared" ca="1" si="458"/>
        <v>-81.180141999199762</v>
      </c>
      <c r="AJ981" s="75">
        <f t="shared" ca="1" si="459"/>
        <v>-81.180141999199762</v>
      </c>
    </row>
    <row r="982" spans="1:36" ht="14.25">
      <c r="A982" s="41">
        <f t="shared" si="460"/>
        <v>916</v>
      </c>
      <c r="B982" s="150">
        <f ca="1">IF(ISNUMBER(A982),INDEX('MetaTrader Import'!$H$13:$J$5893,TRUNC(((A982-$A$39+1)-1)/3)+1,MOD((A982-$A$39+1)-1,3)+1),"")</f>
        <v>0</v>
      </c>
      <c r="C982" s="43">
        <f t="shared" ca="1" si="437"/>
        <v>28.807080692785412</v>
      </c>
      <c r="D982" s="43">
        <f t="shared" ca="1" si="438"/>
        <v>0.2176127932576486</v>
      </c>
      <c r="E982" s="43">
        <f t="shared" ca="1" si="439"/>
        <v>29.024693486043059</v>
      </c>
      <c r="F982" s="43">
        <f t="shared" ca="1" si="440"/>
        <v>2.9024693486043058</v>
      </c>
      <c r="G982" s="43">
        <f>IF(A982&lt;&gt;"",IF(A982&lt;Data!$G$11*0.25,$C$13/$G$32,IF(A982&gt;Data!$G$11*0.25,$C$13,$C$13*10)),"")</f>
        <v>2</v>
      </c>
      <c r="H982" s="43">
        <f>IF(A982&lt;&gt;"",IF(Data!$G$9="constant",$C$13,IF(Data!$G$9="squeeze",G982,F982)),"")</f>
        <v>2</v>
      </c>
      <c r="I982" s="38">
        <f ca="1">IF(ISNUMBER(A982),NORMINV(RAND(),0,IF(AND(Data!$G$9="squeeze",A982&lt;Data!$G$11*0.25),$H$32,1)*$C$30*$C$13)*($C$14*$C$12),"")</f>
        <v>7.5554867212434065E-4</v>
      </c>
      <c r="J982" s="42">
        <f ca="1">IFERROR(IF(Data!$C$6="Real",B982,I982+J981+($C$14*$C$12)*(NORMINV(RAND(),$C$15,CHOOSE($G$13,$C$13,F982,G982)))),"")</f>
        <v>1.35294690087577</v>
      </c>
      <c r="K982" s="88">
        <f>IF(ISNUMBER(A982), IF($G$16="fixed",$G$17,MIN(H982*Data!$C$7*$C$16*0.5,$C$17*Data!$C$7))*$C$12,"")</f>
        <v>8.0000000000000007E-5</v>
      </c>
      <c r="L982" s="42">
        <f t="shared" ca="1" si="464"/>
        <v>1.35294690087577</v>
      </c>
      <c r="M982" s="44">
        <f t="shared" ca="1" si="465"/>
        <v>1.35298690087577</v>
      </c>
      <c r="N982" s="44">
        <f t="shared" ca="1" si="466"/>
        <v>1.3529069008757699</v>
      </c>
      <c r="O982" s="108">
        <f t="shared" ca="1" si="441"/>
        <v>2.4953638014408388</v>
      </c>
      <c r="P982" s="102">
        <f t="shared" ca="1" si="442"/>
        <v>12.691680342920526</v>
      </c>
      <c r="Q982" s="102">
        <f t="shared" ca="1" si="443"/>
        <v>0.4311053740019809</v>
      </c>
      <c r="R982" s="120">
        <f t="shared" ca="1" si="461"/>
        <v>1</v>
      </c>
      <c r="S982" s="54">
        <f t="shared" ca="1" si="462"/>
        <v>0</v>
      </c>
      <c r="T982" s="5" t="str">
        <f t="shared" ca="1" si="444"/>
        <v/>
      </c>
      <c r="U982" s="152" t="str">
        <f t="shared" ca="1" si="445"/>
        <v/>
      </c>
      <c r="V982" s="152" t="str">
        <f t="shared" ca="1" si="446"/>
        <v/>
      </c>
      <c r="W982" s="153" t="str">
        <f t="shared" ca="1" si="447"/>
        <v/>
      </c>
      <c r="X982" s="153" t="str">
        <f t="shared" ca="1" si="448"/>
        <v/>
      </c>
      <c r="Y982" s="153" t="str">
        <f t="shared" ca="1" si="449"/>
        <v/>
      </c>
      <c r="Z982" s="153" t="str">
        <f t="shared" ca="1" si="450"/>
        <v/>
      </c>
      <c r="AA982" s="152" t="str">
        <f t="shared" ca="1" si="451"/>
        <v/>
      </c>
      <c r="AB982" s="152" t="str">
        <f t="shared" ca="1" si="452"/>
        <v/>
      </c>
      <c r="AC982" s="154" t="str">
        <f t="shared" ca="1" si="453"/>
        <v/>
      </c>
      <c r="AD982" s="154" t="str">
        <f t="shared" ca="1" si="454"/>
        <v/>
      </c>
      <c r="AE982" s="3">
        <f t="shared" ca="1" si="455"/>
        <v>0</v>
      </c>
      <c r="AF982" s="3">
        <f t="shared" ca="1" si="456"/>
        <v>0</v>
      </c>
      <c r="AG982" s="3" t="str">
        <f t="shared" ca="1" si="463"/>
        <v/>
      </c>
      <c r="AH982" s="4" t="str">
        <f t="shared" ca="1" si="457"/>
        <v/>
      </c>
      <c r="AI982" s="75">
        <f t="shared" ca="1" si="458"/>
        <v>-81.180141999199762</v>
      </c>
      <c r="AJ982" s="75">
        <f t="shared" ca="1" si="459"/>
        <v>-81.180141999199762</v>
      </c>
    </row>
    <row r="983" spans="1:36" ht="14.25">
      <c r="A983" s="41">
        <f t="shared" si="460"/>
        <v>917</v>
      </c>
      <c r="B983" s="150">
        <f ca="1">IF(ISNUMBER(A983),INDEX('MetaTrader Import'!$H$13:$J$5893,TRUNC(((A983-$A$39+1)-1)/3)+1,MOD((A983-$A$39+1)-1,3)+1),"")</f>
        <v>0</v>
      </c>
      <c r="C983" s="43">
        <f t="shared" ca="1" si="437"/>
        <v>29.024693486043059</v>
      </c>
      <c r="D983" s="43">
        <f t="shared" ca="1" si="438"/>
        <v>-0.85705297914358092</v>
      </c>
      <c r="E983" s="43">
        <f t="shared" ca="1" si="439"/>
        <v>28.167640506899478</v>
      </c>
      <c r="F983" s="43">
        <f t="shared" ca="1" si="440"/>
        <v>2.8167640506899478</v>
      </c>
      <c r="G983" s="43">
        <f>IF(A983&lt;&gt;"",IF(A983&lt;Data!$G$11*0.25,$C$13/$G$32,IF(A983&gt;Data!$G$11*0.25,$C$13,$C$13*10)),"")</f>
        <v>2</v>
      </c>
      <c r="H983" s="43">
        <f>IF(A983&lt;&gt;"",IF(Data!$G$9="constant",$C$13,IF(Data!$G$9="squeeze",G983,F983)),"")</f>
        <v>2</v>
      </c>
      <c r="I983" s="38">
        <f ca="1">IF(ISNUMBER(A983),NORMINV(RAND(),0,IF(AND(Data!$G$9="squeeze",A983&lt;Data!$G$11*0.25),$H$32,1)*$C$30*$C$13)*($C$14*$C$12),"")</f>
        <v>-1.3919995890961028E-4</v>
      </c>
      <c r="J983" s="42">
        <f ca="1">IFERROR(IF(Data!$C$6="Real",B983,I983+J982+($C$14*$C$12)*(NORMINV(RAND(),$C$15,CHOOSE($G$13,$C$13,F983,G983)))),"")</f>
        <v>1.3528440843676621</v>
      </c>
      <c r="K983" s="88">
        <f>IF(ISNUMBER(A983), IF($G$16="fixed",$G$17,MIN(H983*Data!$C$7*$C$16*0.5,$C$17*Data!$C$7))*$C$12,"")</f>
        <v>8.0000000000000007E-5</v>
      </c>
      <c r="L983" s="42">
        <f t="shared" ca="1" si="464"/>
        <v>1.3528440843676621</v>
      </c>
      <c r="M983" s="44">
        <f t="shared" ca="1" si="465"/>
        <v>1.3528840843676622</v>
      </c>
      <c r="N983" s="44">
        <f t="shared" ca="1" si="466"/>
        <v>1.3528040843676621</v>
      </c>
      <c r="O983" s="108">
        <f t="shared" ca="1" si="441"/>
        <v>2.8354420473938324</v>
      </c>
      <c r="P983" s="102">
        <f t="shared" ca="1" si="442"/>
        <v>13.606646624642805</v>
      </c>
      <c r="Q983" s="102">
        <f t="shared" ca="1" si="443"/>
        <v>0.52607544590314059</v>
      </c>
      <c r="R983" s="120">
        <f t="shared" ca="1" si="461"/>
        <v>1</v>
      </c>
      <c r="S983" s="54">
        <f t="shared" ca="1" si="462"/>
        <v>0</v>
      </c>
      <c r="T983" s="5" t="str">
        <f t="shared" ca="1" si="444"/>
        <v/>
      </c>
      <c r="U983" s="152" t="str">
        <f t="shared" ca="1" si="445"/>
        <v/>
      </c>
      <c r="V983" s="152" t="str">
        <f t="shared" ca="1" si="446"/>
        <v/>
      </c>
      <c r="W983" s="153" t="str">
        <f t="shared" ca="1" si="447"/>
        <v/>
      </c>
      <c r="X983" s="153" t="str">
        <f t="shared" ca="1" si="448"/>
        <v/>
      </c>
      <c r="Y983" s="153" t="str">
        <f t="shared" ca="1" si="449"/>
        <v/>
      </c>
      <c r="Z983" s="153" t="str">
        <f t="shared" ca="1" si="450"/>
        <v/>
      </c>
      <c r="AA983" s="152" t="str">
        <f t="shared" ca="1" si="451"/>
        <v/>
      </c>
      <c r="AB983" s="152" t="str">
        <f t="shared" ca="1" si="452"/>
        <v/>
      </c>
      <c r="AC983" s="154" t="str">
        <f t="shared" ca="1" si="453"/>
        <v/>
      </c>
      <c r="AD983" s="154" t="str">
        <f t="shared" ca="1" si="454"/>
        <v/>
      </c>
      <c r="AE983" s="3">
        <f t="shared" ca="1" si="455"/>
        <v>0</v>
      </c>
      <c r="AF983" s="3">
        <f t="shared" ca="1" si="456"/>
        <v>0</v>
      </c>
      <c r="AG983" s="3" t="str">
        <f t="shared" ca="1" si="463"/>
        <v/>
      </c>
      <c r="AH983" s="4" t="str">
        <f t="shared" ca="1" si="457"/>
        <v/>
      </c>
      <c r="AI983" s="75">
        <f t="shared" ca="1" si="458"/>
        <v>-81.180141999199762</v>
      </c>
      <c r="AJ983" s="75">
        <f t="shared" ca="1" si="459"/>
        <v>-81.180141999199762</v>
      </c>
    </row>
    <row r="984" spans="1:36" ht="14.25">
      <c r="A984" s="41">
        <f t="shared" si="460"/>
        <v>918</v>
      </c>
      <c r="B984" s="150">
        <f>IF(ISNUMBER(A984),INDEX('MetaTrader Import'!$H$13:$J$5893,TRUNC(((A984-$A$39+1)-1)/3)+1,MOD((A984-$A$39+1)-1,3)+1),"")</f>
        <v>0</v>
      </c>
      <c r="C984" s="43">
        <f t="shared" ca="1" si="437"/>
        <v>28.167640506899478</v>
      </c>
      <c r="D984" s="43">
        <f t="shared" ca="1" si="438"/>
        <v>-0.21118172003065161</v>
      </c>
      <c r="E984" s="43">
        <f t="shared" ca="1" si="439"/>
        <v>27.956458786868826</v>
      </c>
      <c r="F984" s="43">
        <f t="shared" ca="1" si="440"/>
        <v>2.7956458786868827</v>
      </c>
      <c r="G984" s="43">
        <f>IF(A984&lt;&gt;"",IF(A984&lt;Data!$G$11*0.25,$C$13/$G$32,IF(A984&gt;Data!$G$11*0.25,$C$13,$C$13*10)),"")</f>
        <v>2</v>
      </c>
      <c r="H984" s="43">
        <f>IF(A984&lt;&gt;"",IF(Data!$G$9="constant",$C$13,IF(Data!$G$9="squeeze",G984,F984)),"")</f>
        <v>2</v>
      </c>
      <c r="I984" s="38">
        <f ca="1">IF(ISNUMBER(A984),NORMINV(RAND(),0,IF(AND(Data!$G$9="squeeze",A984&lt;Data!$G$11*0.25),$H$32,1)*$C$30*$C$13)*($C$14*$C$12),"")</f>
        <v>-1.1478327079705163E-4</v>
      </c>
      <c r="J984" s="42">
        <f ca="1">IFERROR(IF(Data!$C$6="Real",B984,I984+J983+($C$14*$C$12)*(NORMINV(RAND(),$C$15,CHOOSE($G$13,$C$13,F984,G984)))),"")</f>
        <v>1.3528467977515779</v>
      </c>
      <c r="K984" s="88">
        <f>IF(ISNUMBER(A984), IF($G$16="fixed",$G$17,MIN(H984*Data!$C$7*$C$16*0.5,$C$17*Data!$C$7))*$C$12,"")</f>
        <v>8.0000000000000007E-5</v>
      </c>
      <c r="L984" s="42">
        <f t="shared" ca="1" si="464"/>
        <v>1.3528467977515779</v>
      </c>
      <c r="M984" s="44">
        <f t="shared" ca="1" si="465"/>
        <v>1.3528867977515779</v>
      </c>
      <c r="N984" s="44">
        <f t="shared" ca="1" si="466"/>
        <v>1.3528067977515779</v>
      </c>
      <c r="O984" s="108">
        <f t="shared" ca="1" si="441"/>
        <v>3.0822334600376879</v>
      </c>
      <c r="P984" s="102">
        <f t="shared" ca="1" si="442"/>
        <v>14.233832358537617</v>
      </c>
      <c r="Q984" s="102">
        <f t="shared" ca="1" si="443"/>
        <v>0.59039714172236712</v>
      </c>
      <c r="R984" s="120">
        <f t="shared" ca="1" si="461"/>
        <v>1</v>
      </c>
      <c r="S984" s="54">
        <f t="shared" ca="1" si="462"/>
        <v>0</v>
      </c>
      <c r="T984" s="5" t="str">
        <f t="shared" ca="1" si="444"/>
        <v/>
      </c>
      <c r="U984" s="152" t="str">
        <f t="shared" ca="1" si="445"/>
        <v/>
      </c>
      <c r="V984" s="152" t="str">
        <f t="shared" ca="1" si="446"/>
        <v/>
      </c>
      <c r="W984" s="153" t="str">
        <f t="shared" ca="1" si="447"/>
        <v/>
      </c>
      <c r="X984" s="153" t="str">
        <f t="shared" ca="1" si="448"/>
        <v/>
      </c>
      <c r="Y984" s="153" t="str">
        <f t="shared" ca="1" si="449"/>
        <v/>
      </c>
      <c r="Z984" s="153" t="str">
        <f t="shared" ca="1" si="450"/>
        <v/>
      </c>
      <c r="AA984" s="152" t="str">
        <f t="shared" ca="1" si="451"/>
        <v/>
      </c>
      <c r="AB984" s="152" t="str">
        <f t="shared" ca="1" si="452"/>
        <v/>
      </c>
      <c r="AC984" s="154" t="str">
        <f t="shared" ca="1" si="453"/>
        <v/>
      </c>
      <c r="AD984" s="154" t="str">
        <f t="shared" ca="1" si="454"/>
        <v/>
      </c>
      <c r="AE984" s="3">
        <f t="shared" ca="1" si="455"/>
        <v>0</v>
      </c>
      <c r="AF984" s="3">
        <f t="shared" ca="1" si="456"/>
        <v>0</v>
      </c>
      <c r="AG984" s="3" t="str">
        <f t="shared" ca="1" si="463"/>
        <v/>
      </c>
      <c r="AH984" s="4" t="str">
        <f t="shared" ca="1" si="457"/>
        <v/>
      </c>
      <c r="AI984" s="75">
        <f t="shared" ca="1" si="458"/>
        <v>-81.180141999199762</v>
      </c>
      <c r="AJ984" s="75">
        <f t="shared" ca="1" si="459"/>
        <v>-81.180141999199762</v>
      </c>
    </row>
    <row r="985" spans="1:36" ht="14.25">
      <c r="A985" s="41">
        <f t="shared" si="460"/>
        <v>919</v>
      </c>
      <c r="B985" s="150">
        <f ca="1">IF(ISNUMBER(A985),INDEX('MetaTrader Import'!$H$13:$J$5893,TRUNC(((A985-$A$39+1)-1)/3)+1,MOD((A985-$A$39+1)-1,3)+1),"")</f>
        <v>0</v>
      </c>
      <c r="C985" s="43">
        <f t="shared" ca="1" si="437"/>
        <v>27.956458786868826</v>
      </c>
      <c r="D985" s="43">
        <f t="shared" ca="1" si="438"/>
        <v>0.17566851950795639</v>
      </c>
      <c r="E985" s="43">
        <f t="shared" ca="1" si="439"/>
        <v>28.13212730637678</v>
      </c>
      <c r="F985" s="43">
        <f t="shared" ca="1" si="440"/>
        <v>2.813212730637678</v>
      </c>
      <c r="G985" s="43">
        <f>IF(A985&lt;&gt;"",IF(A985&lt;Data!$G$11*0.25,$C$13/$G$32,IF(A985&gt;Data!$G$11*0.25,$C$13,$C$13*10)),"")</f>
        <v>2</v>
      </c>
      <c r="H985" s="43">
        <f>IF(A985&lt;&gt;"",IF(Data!$G$9="constant",$C$13,IF(Data!$G$9="squeeze",G985,F985)),"")</f>
        <v>2</v>
      </c>
      <c r="I985" s="38">
        <f ca="1">IF(ISNUMBER(A985),NORMINV(RAND(),0,IF(AND(Data!$G$9="squeeze",A985&lt;Data!$G$11*0.25),$H$32,1)*$C$30*$C$13)*($C$14*$C$12),"")</f>
        <v>3.0444891743461159E-4</v>
      </c>
      <c r="J985" s="42">
        <f ca="1">IFERROR(IF(Data!$C$6="Real",B985,I985+J984+($C$14*$C$12)*(NORMINV(RAND(),$C$15,CHOOSE($G$13,$C$13,F985,G985)))),"")</f>
        <v>1.3528499844875495</v>
      </c>
      <c r="K985" s="88">
        <f>IF(ISNUMBER(A985), IF($G$16="fixed",$G$17,MIN(H985*Data!$C$7*$C$16*0.5,$C$17*Data!$C$7))*$C$12,"")</f>
        <v>8.0000000000000007E-5</v>
      </c>
      <c r="L985" s="42">
        <f t="shared" ca="1" si="464"/>
        <v>1.3528499844875495</v>
      </c>
      <c r="M985" s="44">
        <f t="shared" ca="1" si="465"/>
        <v>1.3528899844875495</v>
      </c>
      <c r="N985" s="44">
        <f t="shared" ca="1" si="466"/>
        <v>1.3528099844875494</v>
      </c>
      <c r="O985" s="108">
        <f t="shared" ca="1" si="441"/>
        <v>2.9870117628692832</v>
      </c>
      <c r="P985" s="102">
        <f t="shared" ca="1" si="442"/>
        <v>13.915896579048269</v>
      </c>
      <c r="Q985" s="102">
        <f t="shared" ca="1" si="443"/>
        <v>0.63355876981133508</v>
      </c>
      <c r="R985" s="120">
        <f t="shared" ca="1" si="461"/>
        <v>1</v>
      </c>
      <c r="S985" s="54">
        <f t="shared" ca="1" si="462"/>
        <v>0</v>
      </c>
      <c r="T985" s="5" t="str">
        <f t="shared" ca="1" si="444"/>
        <v/>
      </c>
      <c r="U985" s="152" t="str">
        <f t="shared" ca="1" si="445"/>
        <v/>
      </c>
      <c r="V985" s="152" t="str">
        <f t="shared" ca="1" si="446"/>
        <v/>
      </c>
      <c r="W985" s="153" t="str">
        <f t="shared" ca="1" si="447"/>
        <v/>
      </c>
      <c r="X985" s="153" t="str">
        <f t="shared" ca="1" si="448"/>
        <v/>
      </c>
      <c r="Y985" s="153" t="str">
        <f t="shared" ca="1" si="449"/>
        <v/>
      </c>
      <c r="Z985" s="153" t="str">
        <f t="shared" ca="1" si="450"/>
        <v/>
      </c>
      <c r="AA985" s="152" t="str">
        <f t="shared" ca="1" si="451"/>
        <v/>
      </c>
      <c r="AB985" s="152" t="str">
        <f t="shared" ca="1" si="452"/>
        <v/>
      </c>
      <c r="AC985" s="154" t="str">
        <f t="shared" ca="1" si="453"/>
        <v/>
      </c>
      <c r="AD985" s="154" t="str">
        <f t="shared" ca="1" si="454"/>
        <v/>
      </c>
      <c r="AE985" s="3">
        <f t="shared" ca="1" si="455"/>
        <v>0</v>
      </c>
      <c r="AF985" s="3">
        <f t="shared" ca="1" si="456"/>
        <v>0</v>
      </c>
      <c r="AG985" s="3" t="str">
        <f t="shared" ca="1" si="463"/>
        <v/>
      </c>
      <c r="AH985" s="4" t="str">
        <f t="shared" ca="1" si="457"/>
        <v/>
      </c>
      <c r="AI985" s="75">
        <f t="shared" ca="1" si="458"/>
        <v>-81.180141999199762</v>
      </c>
      <c r="AJ985" s="75">
        <f t="shared" ca="1" si="459"/>
        <v>-81.180141999199762</v>
      </c>
    </row>
    <row r="986" spans="1:36" ht="14.25">
      <c r="A986" s="41">
        <f t="shared" si="460"/>
        <v>920</v>
      </c>
      <c r="B986" s="150">
        <f ca="1">IF(ISNUMBER(A986),INDEX('MetaTrader Import'!$H$13:$J$5893,TRUNC(((A986-$A$39+1)-1)/3)+1,MOD((A986-$A$39+1)-1,3)+1),"")</f>
        <v>0</v>
      </c>
      <c r="C986" s="43">
        <f t="shared" ca="1" si="437"/>
        <v>28.13212730637678</v>
      </c>
      <c r="D986" s="43">
        <f t="shared" ca="1" si="438"/>
        <v>-0.96444680044120812</v>
      </c>
      <c r="E986" s="43">
        <f t="shared" ca="1" si="439"/>
        <v>27.167680505935571</v>
      </c>
      <c r="F986" s="43">
        <f t="shared" ca="1" si="440"/>
        <v>2.716768050593557</v>
      </c>
      <c r="G986" s="43">
        <f>IF(A986&lt;&gt;"",IF(A986&lt;Data!$G$11*0.25,$C$13/$G$32,IF(A986&gt;Data!$G$11*0.25,$C$13,$C$13*10)),"")</f>
        <v>2</v>
      </c>
      <c r="H986" s="43">
        <f>IF(A986&lt;&gt;"",IF(Data!$G$9="constant",$C$13,IF(Data!$G$9="squeeze",G986,F986)),"")</f>
        <v>2</v>
      </c>
      <c r="I986" s="38">
        <f ca="1">IF(ISNUMBER(A986),NORMINV(RAND(),0,IF(AND(Data!$G$9="squeeze",A986&lt;Data!$G$11*0.25),$H$32,1)*$C$30*$C$13)*($C$14*$C$12),"")</f>
        <v>-1.5550527006057526E-4</v>
      </c>
      <c r="J986" s="42">
        <f ca="1">IFERROR(IF(Data!$C$6="Real",B986,I986+J985+($C$14*$C$12)*(NORMINV(RAND(),$C$15,CHOOSE($G$13,$C$13,F986,G986)))),"")</f>
        <v>1.3523488880965071</v>
      </c>
      <c r="K986" s="88">
        <f>IF(ISNUMBER(A986), IF($G$16="fixed",$G$17,MIN(H986*Data!$C$7*$C$16*0.5,$C$17*Data!$C$7))*$C$12,"")</f>
        <v>8.0000000000000007E-5</v>
      </c>
      <c r="L986" s="42">
        <f t="shared" ca="1" si="464"/>
        <v>1.3523488880965071</v>
      </c>
      <c r="M986" s="44">
        <f t="shared" ca="1" si="465"/>
        <v>1.3523888880965071</v>
      </c>
      <c r="N986" s="44">
        <f t="shared" ca="1" si="466"/>
        <v>1.3523088880965071</v>
      </c>
      <c r="O986" s="108">
        <f t="shared" ca="1" si="441"/>
        <v>2.5701176312479337</v>
      </c>
      <c r="P986" s="102">
        <f t="shared" ca="1" si="442"/>
        <v>12.541749842694969</v>
      </c>
      <c r="Q986" s="102">
        <f t="shared" ca="1" si="443"/>
        <v>0.63665702154852055</v>
      </c>
      <c r="R986" s="120">
        <f t="shared" ca="1" si="461"/>
        <v>1</v>
      </c>
      <c r="S986" s="54">
        <f t="shared" ca="1" si="462"/>
        <v>0</v>
      </c>
      <c r="T986" s="5" t="str">
        <f t="shared" ca="1" si="444"/>
        <v/>
      </c>
      <c r="U986" s="152" t="str">
        <f t="shared" ca="1" si="445"/>
        <v/>
      </c>
      <c r="V986" s="152" t="str">
        <f t="shared" ca="1" si="446"/>
        <v/>
      </c>
      <c r="W986" s="153" t="str">
        <f t="shared" ca="1" si="447"/>
        <v/>
      </c>
      <c r="X986" s="153" t="str">
        <f t="shared" ca="1" si="448"/>
        <v/>
      </c>
      <c r="Y986" s="153" t="str">
        <f t="shared" ca="1" si="449"/>
        <v/>
      </c>
      <c r="Z986" s="153" t="str">
        <f t="shared" ca="1" si="450"/>
        <v/>
      </c>
      <c r="AA986" s="152" t="str">
        <f t="shared" ca="1" si="451"/>
        <v/>
      </c>
      <c r="AB986" s="152" t="str">
        <f t="shared" ca="1" si="452"/>
        <v/>
      </c>
      <c r="AC986" s="154" t="str">
        <f t="shared" ca="1" si="453"/>
        <v/>
      </c>
      <c r="AD986" s="154" t="str">
        <f t="shared" ca="1" si="454"/>
        <v/>
      </c>
      <c r="AE986" s="3">
        <f t="shared" ca="1" si="455"/>
        <v>0</v>
      </c>
      <c r="AF986" s="3">
        <f t="shared" ca="1" si="456"/>
        <v>0</v>
      </c>
      <c r="AG986" s="3" t="str">
        <f t="shared" ca="1" si="463"/>
        <v/>
      </c>
      <c r="AH986" s="4" t="str">
        <f t="shared" ca="1" si="457"/>
        <v/>
      </c>
      <c r="AI986" s="75">
        <f t="shared" ca="1" si="458"/>
        <v>-81.180141999199762</v>
      </c>
      <c r="AJ986" s="75">
        <f t="shared" ca="1" si="459"/>
        <v>-81.180141999199762</v>
      </c>
    </row>
    <row r="987" spans="1:36" ht="14.25">
      <c r="A987" s="41">
        <f t="shared" si="460"/>
        <v>921</v>
      </c>
      <c r="B987" s="150">
        <f>IF(ISNUMBER(A987),INDEX('MetaTrader Import'!$H$13:$J$5893,TRUNC(((A987-$A$39+1)-1)/3)+1,MOD((A987-$A$39+1)-1,3)+1),"")</f>
        <v>0</v>
      </c>
      <c r="C987" s="43">
        <f t="shared" ca="1" si="437"/>
        <v>27.167680505935571</v>
      </c>
      <c r="D987" s="43">
        <f t="shared" ca="1" si="438"/>
        <v>2.6991554602972059</v>
      </c>
      <c r="E987" s="43">
        <f t="shared" ca="1" si="439"/>
        <v>29.866835966232777</v>
      </c>
      <c r="F987" s="43">
        <f t="shared" ca="1" si="440"/>
        <v>2.9866835966232776</v>
      </c>
      <c r="G987" s="43">
        <f>IF(A987&lt;&gt;"",IF(A987&lt;Data!$G$11*0.25,$C$13/$G$32,IF(A987&gt;Data!$G$11*0.25,$C$13,$C$13*10)),"")</f>
        <v>2</v>
      </c>
      <c r="H987" s="43">
        <f>IF(A987&lt;&gt;"",IF(Data!$G$9="constant",$C$13,IF(Data!$G$9="squeeze",G987,F987)),"")</f>
        <v>2</v>
      </c>
      <c r="I987" s="38">
        <f ca="1">IF(ISNUMBER(A987),NORMINV(RAND(),0,IF(AND(Data!$G$9="squeeze",A987&lt;Data!$G$11*0.25),$H$32,1)*$C$30*$C$13)*($C$14*$C$12),"")</f>
        <v>-2.1545577759109788E-4</v>
      </c>
      <c r="J987" s="42">
        <f ca="1">IFERROR(IF(Data!$C$6="Real",B987,I987+J986+($C$14*$C$12)*(NORMINV(RAND(),$C$15,CHOOSE($G$13,$C$13,F987,G987)))),"")</f>
        <v>1.352465977034182</v>
      </c>
      <c r="K987" s="88">
        <f>IF(ISNUMBER(A987), IF($G$16="fixed",$G$17,MIN(H987*Data!$C$7*$C$16*0.5,$C$17*Data!$C$7))*$C$12,"")</f>
        <v>8.0000000000000007E-5</v>
      </c>
      <c r="L987" s="42">
        <f t="shared" ca="1" si="464"/>
        <v>1.352465977034182</v>
      </c>
      <c r="M987" s="44">
        <f t="shared" ca="1" si="465"/>
        <v>1.3525059770341821</v>
      </c>
      <c r="N987" s="44">
        <f t="shared" ca="1" si="466"/>
        <v>1.352425977034182</v>
      </c>
      <c r="O987" s="108">
        <f t="shared" ca="1" si="441"/>
        <v>2.1378072999256474</v>
      </c>
      <c r="P987" s="102">
        <f t="shared" ca="1" si="442"/>
        <v>11.007000099666632</v>
      </c>
      <c r="Q987" s="102">
        <f t="shared" ca="1" si="443"/>
        <v>0.58796104474175914</v>
      </c>
      <c r="R987" s="120">
        <f t="shared" ca="1" si="461"/>
        <v>1</v>
      </c>
      <c r="S987" s="54">
        <f t="shared" ca="1" si="462"/>
        <v>0</v>
      </c>
      <c r="T987" s="5" t="str">
        <f t="shared" ca="1" si="444"/>
        <v/>
      </c>
      <c r="U987" s="152" t="str">
        <f t="shared" ca="1" si="445"/>
        <v/>
      </c>
      <c r="V987" s="152" t="str">
        <f t="shared" ca="1" si="446"/>
        <v/>
      </c>
      <c r="W987" s="153" t="str">
        <f t="shared" ca="1" si="447"/>
        <v/>
      </c>
      <c r="X987" s="153" t="str">
        <f t="shared" ca="1" si="448"/>
        <v/>
      </c>
      <c r="Y987" s="153" t="str">
        <f t="shared" ca="1" si="449"/>
        <v/>
      </c>
      <c r="Z987" s="153" t="str">
        <f t="shared" ca="1" si="450"/>
        <v/>
      </c>
      <c r="AA987" s="152" t="str">
        <f t="shared" ca="1" si="451"/>
        <v/>
      </c>
      <c r="AB987" s="152" t="str">
        <f t="shared" ca="1" si="452"/>
        <v/>
      </c>
      <c r="AC987" s="154" t="str">
        <f t="shared" ca="1" si="453"/>
        <v/>
      </c>
      <c r="AD987" s="154" t="str">
        <f t="shared" ca="1" si="454"/>
        <v/>
      </c>
      <c r="AE987" s="3">
        <f t="shared" ca="1" si="455"/>
        <v>0</v>
      </c>
      <c r="AF987" s="3">
        <f t="shared" ca="1" si="456"/>
        <v>0</v>
      </c>
      <c r="AG987" s="3" t="str">
        <f t="shared" ca="1" si="463"/>
        <v/>
      </c>
      <c r="AH987" s="4" t="str">
        <f t="shared" ca="1" si="457"/>
        <v/>
      </c>
      <c r="AI987" s="75">
        <f t="shared" ca="1" si="458"/>
        <v>-81.180141999199762</v>
      </c>
      <c r="AJ987" s="75">
        <f t="shared" ca="1" si="459"/>
        <v>-81.180141999199762</v>
      </c>
    </row>
    <row r="988" spans="1:36" ht="14.25">
      <c r="A988" s="41">
        <f t="shared" si="460"/>
        <v>922</v>
      </c>
      <c r="B988" s="150">
        <f ca="1">IF(ISNUMBER(A988),INDEX('MetaTrader Import'!$H$13:$J$5893,TRUNC(((A988-$A$39+1)-1)/3)+1,MOD((A988-$A$39+1)-1,3)+1),"")</f>
        <v>0</v>
      </c>
      <c r="C988" s="43">
        <f t="shared" ca="1" si="437"/>
        <v>29.866835966232777</v>
      </c>
      <c r="D988" s="43">
        <f t="shared" ca="1" si="438"/>
        <v>1.839538407529234</v>
      </c>
      <c r="E988" s="43">
        <f t="shared" ca="1" si="439"/>
        <v>31.70637437376201</v>
      </c>
      <c r="F988" s="43">
        <f t="shared" ca="1" si="440"/>
        <v>3.1706374373762012</v>
      </c>
      <c r="G988" s="43">
        <f>IF(A988&lt;&gt;"",IF(A988&lt;Data!$G$11*0.25,$C$13/$G$32,IF(A988&gt;Data!$G$11*0.25,$C$13,$C$13*10)),"")</f>
        <v>2</v>
      </c>
      <c r="H988" s="43">
        <f>IF(A988&lt;&gt;"",IF(Data!$G$9="constant",$C$13,IF(Data!$G$9="squeeze",G988,F988)),"")</f>
        <v>2</v>
      </c>
      <c r="I988" s="38">
        <f ca="1">IF(ISNUMBER(A988),NORMINV(RAND(),0,IF(AND(Data!$G$9="squeeze",A988&lt;Data!$G$11*0.25),$H$32,1)*$C$30*$C$13)*($C$14*$C$12),"")</f>
        <v>3.575292004226271E-4</v>
      </c>
      <c r="J988" s="42">
        <f ca="1">IFERROR(IF(Data!$C$6="Real",B988,I988+J987+($C$14*$C$12)*(NORMINV(RAND(),$C$15,CHOOSE($G$13,$C$13,F988,G988)))),"")</f>
        <v>1.3528213713584012</v>
      </c>
      <c r="K988" s="88">
        <f>IF(ISNUMBER(A988), IF($G$16="fixed",$G$17,MIN(H988*Data!$C$7*$C$16*0.5,$C$17*Data!$C$7))*$C$12,"")</f>
        <v>8.0000000000000007E-5</v>
      </c>
      <c r="L988" s="42">
        <f t="shared" ca="1" si="464"/>
        <v>1.3528213713584012</v>
      </c>
      <c r="M988" s="44">
        <f t="shared" ca="1" si="465"/>
        <v>1.3528613713584012</v>
      </c>
      <c r="N988" s="44">
        <f t="shared" ca="1" si="466"/>
        <v>1.3527813713584012</v>
      </c>
      <c r="O988" s="108">
        <f t="shared" ca="1" si="441"/>
        <v>1.7573208904999424</v>
      </c>
      <c r="P988" s="102">
        <f t="shared" ca="1" si="442"/>
        <v>9.4021530895496515</v>
      </c>
      <c r="Q988" s="102">
        <f t="shared" ca="1" si="443"/>
        <v>0.48846883546206771</v>
      </c>
      <c r="R988" s="120">
        <f t="shared" ca="1" si="461"/>
        <v>1</v>
      </c>
      <c r="S988" s="54">
        <f t="shared" ca="1" si="462"/>
        <v>0</v>
      </c>
      <c r="T988" s="5" t="str">
        <f t="shared" ca="1" si="444"/>
        <v/>
      </c>
      <c r="U988" s="152" t="str">
        <f t="shared" ca="1" si="445"/>
        <v/>
      </c>
      <c r="V988" s="152" t="str">
        <f t="shared" ca="1" si="446"/>
        <v/>
      </c>
      <c r="W988" s="153" t="str">
        <f t="shared" ca="1" si="447"/>
        <v/>
      </c>
      <c r="X988" s="153" t="str">
        <f t="shared" ca="1" si="448"/>
        <v/>
      </c>
      <c r="Y988" s="153" t="str">
        <f t="shared" ca="1" si="449"/>
        <v/>
      </c>
      <c r="Z988" s="153" t="str">
        <f t="shared" ca="1" si="450"/>
        <v/>
      </c>
      <c r="AA988" s="152" t="str">
        <f t="shared" ca="1" si="451"/>
        <v/>
      </c>
      <c r="AB988" s="152" t="str">
        <f t="shared" ca="1" si="452"/>
        <v/>
      </c>
      <c r="AC988" s="154" t="str">
        <f t="shared" ca="1" si="453"/>
        <v/>
      </c>
      <c r="AD988" s="154" t="str">
        <f t="shared" ca="1" si="454"/>
        <v/>
      </c>
      <c r="AE988" s="3">
        <f t="shared" ca="1" si="455"/>
        <v>0</v>
      </c>
      <c r="AF988" s="3">
        <f t="shared" ca="1" si="456"/>
        <v>0</v>
      </c>
      <c r="AG988" s="3" t="str">
        <f t="shared" ca="1" si="463"/>
        <v/>
      </c>
      <c r="AH988" s="4" t="str">
        <f t="shared" ca="1" si="457"/>
        <v/>
      </c>
      <c r="AI988" s="75">
        <f t="shared" ca="1" si="458"/>
        <v>-81.180141999199762</v>
      </c>
      <c r="AJ988" s="75">
        <f t="shared" ca="1" si="459"/>
        <v>-81.180141999199762</v>
      </c>
    </row>
    <row r="989" spans="1:36" ht="14.25">
      <c r="A989" s="41">
        <f t="shared" si="460"/>
        <v>923</v>
      </c>
      <c r="B989" s="150">
        <f ca="1">IF(ISNUMBER(A989),INDEX('MetaTrader Import'!$H$13:$J$5893,TRUNC(((A989-$A$39+1)-1)/3)+1,MOD((A989-$A$39+1)-1,3)+1),"")</f>
        <v>0</v>
      </c>
      <c r="C989" s="43">
        <f t="shared" ca="1" si="437"/>
        <v>31.70637437376201</v>
      </c>
      <c r="D989" s="43">
        <f t="shared" ca="1" si="438"/>
        <v>-1.5475869134514471</v>
      </c>
      <c r="E989" s="43">
        <f t="shared" ca="1" si="439"/>
        <v>30.158787460310563</v>
      </c>
      <c r="F989" s="43">
        <f t="shared" ca="1" si="440"/>
        <v>3.0158787460310563</v>
      </c>
      <c r="G989" s="43">
        <f>IF(A989&lt;&gt;"",IF(A989&lt;Data!$G$11*0.25,$C$13/$G$32,IF(A989&gt;Data!$G$11*0.25,$C$13,$C$13*10)),"")</f>
        <v>2</v>
      </c>
      <c r="H989" s="43">
        <f>IF(A989&lt;&gt;"",IF(Data!$G$9="constant",$C$13,IF(Data!$G$9="squeeze",G989,F989)),"")</f>
        <v>2</v>
      </c>
      <c r="I989" s="38">
        <f ca="1">IF(ISNUMBER(A989),NORMINV(RAND(),0,IF(AND(Data!$G$9="squeeze",A989&lt;Data!$G$11*0.25),$H$32,1)*$C$30*$C$13)*($C$14*$C$12),"")</f>
        <v>6.2634126153720898E-4</v>
      </c>
      <c r="J989" s="42">
        <f ca="1">IFERROR(IF(Data!$C$6="Real",B989,I989+J988+($C$14*$C$12)*(NORMINV(RAND(),$C$15,CHOOSE($G$13,$C$13,F989,G989)))),"")</f>
        <v>1.353325239957526</v>
      </c>
      <c r="K989" s="88">
        <f>IF(ISNUMBER(A989), IF($G$16="fixed",$G$17,MIN(H989*Data!$C$7*$C$16*0.5,$C$17*Data!$C$7))*$C$12,"")</f>
        <v>8.0000000000000007E-5</v>
      </c>
      <c r="L989" s="42">
        <f t="shared" ca="1" si="464"/>
        <v>1.353325239957526</v>
      </c>
      <c r="M989" s="44">
        <f t="shared" ca="1" si="465"/>
        <v>1.353365239957526</v>
      </c>
      <c r="N989" s="44">
        <f t="shared" ca="1" si="466"/>
        <v>1.3532852399575259</v>
      </c>
      <c r="O989" s="108">
        <f t="shared" ca="1" si="441"/>
        <v>1.6217321641367861</v>
      </c>
      <c r="P989" s="102">
        <f t="shared" ca="1" si="442"/>
        <v>8.8244409070462453</v>
      </c>
      <c r="Q989" s="102">
        <f t="shared" ca="1" si="443"/>
        <v>0.36674928416915709</v>
      </c>
      <c r="R989" s="120">
        <f t="shared" ca="1" si="461"/>
        <v>1</v>
      </c>
      <c r="S989" s="54">
        <f t="shared" ca="1" si="462"/>
        <v>0</v>
      </c>
      <c r="T989" s="5" t="str">
        <f t="shared" ca="1" si="444"/>
        <v/>
      </c>
      <c r="U989" s="152" t="str">
        <f t="shared" ca="1" si="445"/>
        <v/>
      </c>
      <c r="V989" s="152" t="str">
        <f t="shared" ca="1" si="446"/>
        <v/>
      </c>
      <c r="W989" s="153" t="str">
        <f t="shared" ca="1" si="447"/>
        <v/>
      </c>
      <c r="X989" s="153" t="str">
        <f t="shared" ca="1" si="448"/>
        <v/>
      </c>
      <c r="Y989" s="153" t="str">
        <f t="shared" ca="1" si="449"/>
        <v/>
      </c>
      <c r="Z989" s="153" t="str">
        <f t="shared" ca="1" si="450"/>
        <v/>
      </c>
      <c r="AA989" s="152" t="str">
        <f t="shared" ca="1" si="451"/>
        <v/>
      </c>
      <c r="AB989" s="152" t="str">
        <f t="shared" ca="1" si="452"/>
        <v/>
      </c>
      <c r="AC989" s="154" t="str">
        <f t="shared" ca="1" si="453"/>
        <v/>
      </c>
      <c r="AD989" s="154" t="str">
        <f t="shared" ca="1" si="454"/>
        <v/>
      </c>
      <c r="AE989" s="3">
        <f t="shared" ca="1" si="455"/>
        <v>0</v>
      </c>
      <c r="AF989" s="3">
        <f t="shared" ca="1" si="456"/>
        <v>0</v>
      </c>
      <c r="AG989" s="3" t="str">
        <f t="shared" ca="1" si="463"/>
        <v/>
      </c>
      <c r="AH989" s="4" t="str">
        <f t="shared" ca="1" si="457"/>
        <v/>
      </c>
      <c r="AI989" s="75">
        <f t="shared" ca="1" si="458"/>
        <v>-81.180141999199762</v>
      </c>
      <c r="AJ989" s="75">
        <f t="shared" ca="1" si="459"/>
        <v>-81.180141999199762</v>
      </c>
    </row>
    <row r="990" spans="1:36" ht="14.25">
      <c r="A990" s="41">
        <f t="shared" si="460"/>
        <v>924</v>
      </c>
      <c r="B990" s="150">
        <f>IF(ISNUMBER(A990),INDEX('MetaTrader Import'!$H$13:$J$5893,TRUNC(((A990-$A$39+1)-1)/3)+1,MOD((A990-$A$39+1)-1,3)+1),"")</f>
        <v>0</v>
      </c>
      <c r="C990" s="43">
        <f t="shared" ca="1" si="437"/>
        <v>30.158787460310563</v>
      </c>
      <c r="D990" s="43">
        <f t="shared" ca="1" si="438"/>
        <v>-1.1631544201910988</v>
      </c>
      <c r="E990" s="43">
        <f t="shared" ca="1" si="439"/>
        <v>28.995633040119465</v>
      </c>
      <c r="F990" s="43">
        <f t="shared" ca="1" si="440"/>
        <v>2.8995633040119464</v>
      </c>
      <c r="G990" s="43">
        <f>IF(A990&lt;&gt;"",IF(A990&lt;Data!$G$11*0.25,$C$13/$G$32,IF(A990&gt;Data!$G$11*0.25,$C$13,$C$13*10)),"")</f>
        <v>2</v>
      </c>
      <c r="H990" s="43">
        <f>IF(A990&lt;&gt;"",IF(Data!$G$9="constant",$C$13,IF(Data!$G$9="squeeze",G990,F990)),"")</f>
        <v>2</v>
      </c>
      <c r="I990" s="38">
        <f ca="1">IF(ISNUMBER(A990),NORMINV(RAND(),0,IF(AND(Data!$G$9="squeeze",A990&lt;Data!$G$11*0.25),$H$32,1)*$C$30*$C$13)*($C$14*$C$12),"")</f>
        <v>2.0283275201749724E-5</v>
      </c>
      <c r="J990" s="42">
        <f ca="1">IFERROR(IF(Data!$C$6="Real",B990,I990+J989+($C$14*$C$12)*(NORMINV(RAND(),$C$15,CHOOSE($G$13,$C$13,F990,G990)))),"")</f>
        <v>1.3539719101853651</v>
      </c>
      <c r="K990" s="88">
        <f>IF(ISNUMBER(A990), IF($G$16="fixed",$G$17,MIN(H990*Data!$C$7*$C$16*0.5,$C$17*Data!$C$7))*$C$12,"")</f>
        <v>8.0000000000000007E-5</v>
      </c>
      <c r="L990" s="42">
        <f t="shared" ca="1" si="464"/>
        <v>1.3539719101853651</v>
      </c>
      <c r="M990" s="44">
        <f t="shared" ca="1" si="465"/>
        <v>1.3540119101853652</v>
      </c>
      <c r="N990" s="44">
        <f t="shared" ca="1" si="466"/>
        <v>1.3539319101853651</v>
      </c>
      <c r="O990" s="108">
        <f t="shared" ca="1" si="441"/>
        <v>1.5923870883841618</v>
      </c>
      <c r="P990" s="102">
        <f t="shared" ca="1" si="442"/>
        <v>8.672880875062182</v>
      </c>
      <c r="Q990" s="102">
        <f t="shared" ca="1" si="443"/>
        <v>0.22521488385827468</v>
      </c>
      <c r="R990" s="120">
        <f t="shared" ca="1" si="461"/>
        <v>1</v>
      </c>
      <c r="S990" s="54">
        <f t="shared" ca="1" si="462"/>
        <v>0</v>
      </c>
      <c r="T990" s="5" t="str">
        <f t="shared" ca="1" si="444"/>
        <v/>
      </c>
      <c r="U990" s="152" t="str">
        <f t="shared" ca="1" si="445"/>
        <v/>
      </c>
      <c r="V990" s="152" t="str">
        <f t="shared" ca="1" si="446"/>
        <v/>
      </c>
      <c r="W990" s="153" t="str">
        <f t="shared" ca="1" si="447"/>
        <v/>
      </c>
      <c r="X990" s="153" t="str">
        <f t="shared" ca="1" si="448"/>
        <v/>
      </c>
      <c r="Y990" s="153" t="str">
        <f t="shared" ca="1" si="449"/>
        <v/>
      </c>
      <c r="Z990" s="153" t="str">
        <f t="shared" ca="1" si="450"/>
        <v/>
      </c>
      <c r="AA990" s="152" t="str">
        <f t="shared" ca="1" si="451"/>
        <v/>
      </c>
      <c r="AB990" s="152" t="str">
        <f t="shared" ca="1" si="452"/>
        <v/>
      </c>
      <c r="AC990" s="154" t="str">
        <f t="shared" ca="1" si="453"/>
        <v/>
      </c>
      <c r="AD990" s="154" t="str">
        <f t="shared" ca="1" si="454"/>
        <v/>
      </c>
      <c r="AE990" s="3">
        <f t="shared" ca="1" si="455"/>
        <v>0</v>
      </c>
      <c r="AF990" s="3">
        <f t="shared" ca="1" si="456"/>
        <v>0</v>
      </c>
      <c r="AG990" s="3" t="str">
        <f t="shared" ca="1" si="463"/>
        <v/>
      </c>
      <c r="AH990" s="4" t="str">
        <f t="shared" ca="1" si="457"/>
        <v/>
      </c>
      <c r="AI990" s="75">
        <f t="shared" ca="1" si="458"/>
        <v>-81.180141999199762</v>
      </c>
      <c r="AJ990" s="75">
        <f t="shared" ca="1" si="459"/>
        <v>-81.180141999199762</v>
      </c>
    </row>
    <row r="991" spans="1:36" ht="14.25">
      <c r="A991" s="41">
        <f t="shared" si="460"/>
        <v>925</v>
      </c>
      <c r="B991" s="150">
        <f ca="1">IF(ISNUMBER(A991),INDEX('MetaTrader Import'!$H$13:$J$5893,TRUNC(((A991-$A$39+1)-1)/3)+1,MOD((A991-$A$39+1)-1,3)+1),"")</f>
        <v>0</v>
      </c>
      <c r="C991" s="43">
        <f t="shared" ca="1" si="437"/>
        <v>28.995633040119465</v>
      </c>
      <c r="D991" s="43">
        <f t="shared" ca="1" si="438"/>
        <v>17.799464025397633</v>
      </c>
      <c r="E991" s="43">
        <f t="shared" ca="1" si="439"/>
        <v>46.795097065517098</v>
      </c>
      <c r="F991" s="43">
        <f t="shared" ca="1" si="440"/>
        <v>4.6795097065517099</v>
      </c>
      <c r="G991" s="43">
        <f>IF(A991&lt;&gt;"",IF(A991&lt;Data!$G$11*0.25,$C$13/$G$32,IF(A991&gt;Data!$G$11*0.25,$C$13,$C$13*10)),"")</f>
        <v>2</v>
      </c>
      <c r="H991" s="43">
        <f>IF(A991&lt;&gt;"",IF(Data!$G$9="constant",$C$13,IF(Data!$G$9="squeeze",G991,F991)),"")</f>
        <v>2</v>
      </c>
      <c r="I991" s="38">
        <f ca="1">IF(ISNUMBER(A991),NORMINV(RAND(),0,IF(AND(Data!$G$9="squeeze",A991&lt;Data!$G$11*0.25),$H$32,1)*$C$30*$C$13)*($C$14*$C$12),"")</f>
        <v>-4.4532370925599277E-4</v>
      </c>
      <c r="J991" s="42">
        <f ca="1">IFERROR(IF(Data!$C$6="Real",B991,I991+J990+($C$14*$C$12)*(NORMINV(RAND(),$C$15,CHOOSE($G$13,$C$13,F991,G991)))),"")</f>
        <v>1.3529907396641618</v>
      </c>
      <c r="K991" s="88">
        <f>IF(ISNUMBER(A991), IF($G$16="fixed",$G$17,MIN(H991*Data!$C$7*$C$16*0.5,$C$17*Data!$C$7))*$C$12,"")</f>
        <v>8.0000000000000007E-5</v>
      </c>
      <c r="L991" s="42">
        <f t="shared" ca="1" si="464"/>
        <v>1.3529907396641618</v>
      </c>
      <c r="M991" s="44">
        <f t="shared" ca="1" si="465"/>
        <v>1.3530307396641619</v>
      </c>
      <c r="N991" s="44">
        <f t="shared" ca="1" si="466"/>
        <v>1.3529507396641618</v>
      </c>
      <c r="O991" s="108">
        <f t="shared" ca="1" si="441"/>
        <v>1.1331519791573017</v>
      </c>
      <c r="P991" s="102">
        <f t="shared" ca="1" si="442"/>
        <v>6.5581374992511128</v>
      </c>
      <c r="Q991" s="102">
        <f t="shared" ca="1" si="443"/>
        <v>6.3813574797307081E-3</v>
      </c>
      <c r="R991" s="120">
        <f t="shared" ca="1" si="461"/>
        <v>1</v>
      </c>
      <c r="S991" s="54">
        <f t="shared" ca="1" si="462"/>
        <v>0</v>
      </c>
      <c r="T991" s="5" t="str">
        <f t="shared" ca="1" si="444"/>
        <v/>
      </c>
      <c r="U991" s="152" t="str">
        <f t="shared" ca="1" si="445"/>
        <v/>
      </c>
      <c r="V991" s="152" t="str">
        <f t="shared" ca="1" si="446"/>
        <v/>
      </c>
      <c r="W991" s="153" t="str">
        <f t="shared" ca="1" si="447"/>
        <v/>
      </c>
      <c r="X991" s="153" t="str">
        <f t="shared" ca="1" si="448"/>
        <v/>
      </c>
      <c r="Y991" s="153" t="str">
        <f t="shared" ca="1" si="449"/>
        <v/>
      </c>
      <c r="Z991" s="153" t="str">
        <f t="shared" ca="1" si="450"/>
        <v/>
      </c>
      <c r="AA991" s="152" t="str">
        <f t="shared" ca="1" si="451"/>
        <v/>
      </c>
      <c r="AB991" s="152" t="str">
        <f t="shared" ca="1" si="452"/>
        <v/>
      </c>
      <c r="AC991" s="154" t="str">
        <f t="shared" ca="1" si="453"/>
        <v/>
      </c>
      <c r="AD991" s="154" t="str">
        <f t="shared" ca="1" si="454"/>
        <v/>
      </c>
      <c r="AE991" s="3">
        <f t="shared" ca="1" si="455"/>
        <v>0</v>
      </c>
      <c r="AF991" s="3">
        <f t="shared" ca="1" si="456"/>
        <v>0</v>
      </c>
      <c r="AG991" s="3" t="str">
        <f t="shared" ca="1" si="463"/>
        <v/>
      </c>
      <c r="AH991" s="4" t="str">
        <f t="shared" ca="1" si="457"/>
        <v/>
      </c>
      <c r="AI991" s="75">
        <f t="shared" ca="1" si="458"/>
        <v>-81.180141999199762</v>
      </c>
      <c r="AJ991" s="75">
        <f t="shared" ca="1" si="459"/>
        <v>-81.180141999199762</v>
      </c>
    </row>
    <row r="992" spans="1:36" ht="14.25">
      <c r="A992" s="41">
        <f t="shared" si="460"/>
        <v>926</v>
      </c>
      <c r="B992" s="150">
        <f ca="1">IF(ISNUMBER(A992),INDEX('MetaTrader Import'!$H$13:$J$5893,TRUNC(((A992-$A$39+1)-1)/3)+1,MOD((A992-$A$39+1)-1,3)+1),"")</f>
        <v>0</v>
      </c>
      <c r="C992" s="43">
        <f t="shared" ca="1" si="437"/>
        <v>46.795097065517098</v>
      </c>
      <c r="D992" s="43">
        <f t="shared" ca="1" si="438"/>
        <v>-3.8941137184954107</v>
      </c>
      <c r="E992" s="43">
        <f t="shared" ca="1" si="439"/>
        <v>42.900983347021686</v>
      </c>
      <c r="F992" s="43">
        <f t="shared" ca="1" si="440"/>
        <v>4.2900983347021686</v>
      </c>
      <c r="G992" s="43">
        <f>IF(A992&lt;&gt;"",IF(A992&lt;Data!$G$11*0.25,$C$13/$G$32,IF(A992&gt;Data!$G$11*0.25,$C$13,$C$13*10)),"")</f>
        <v>2</v>
      </c>
      <c r="H992" s="43">
        <f>IF(A992&lt;&gt;"",IF(Data!$G$9="constant",$C$13,IF(Data!$G$9="squeeze",G992,F992)),"")</f>
        <v>2</v>
      </c>
      <c r="I992" s="38">
        <f ca="1">IF(ISNUMBER(A992),NORMINV(RAND(),0,IF(AND(Data!$G$9="squeeze",A992&lt;Data!$G$11*0.25),$H$32,1)*$C$30*$C$13)*($C$14*$C$12),"")</f>
        <v>5.180964040911992E-4</v>
      </c>
      <c r="J992" s="42">
        <f ca="1">IFERROR(IF(Data!$C$6="Real",B992,I992+J991+($C$14*$C$12)*(NORMINV(RAND(),$C$15,CHOOSE($G$13,$C$13,F992,G992)))),"")</f>
        <v>1.3533263312259161</v>
      </c>
      <c r="K992" s="88">
        <f>IF(ISNUMBER(A992), IF($G$16="fixed",$G$17,MIN(H992*Data!$C$7*$C$16*0.5,$C$17*Data!$C$7))*$C$12,"")</f>
        <v>8.0000000000000007E-5</v>
      </c>
      <c r="L992" s="42">
        <f t="shared" ca="1" si="464"/>
        <v>1.3533263312259161</v>
      </c>
      <c r="M992" s="44">
        <f t="shared" ca="1" si="465"/>
        <v>1.3533663312259161</v>
      </c>
      <c r="N992" s="44">
        <f t="shared" ca="1" si="466"/>
        <v>1.353286331225916</v>
      </c>
      <c r="O992" s="108">
        <f t="shared" ca="1" si="441"/>
        <v>0.99472216979126382</v>
      </c>
      <c r="P992" s="102">
        <f t="shared" ca="1" si="442"/>
        <v>6.027910921909502</v>
      </c>
      <c r="Q992" s="102">
        <f t="shared" ca="1" si="443"/>
        <v>-0.22545948037223731</v>
      </c>
      <c r="R992" s="120">
        <f t="shared" ca="1" si="461"/>
        <v>1</v>
      </c>
      <c r="S992" s="54">
        <f t="shared" ca="1" si="462"/>
        <v>0</v>
      </c>
      <c r="T992" s="5" t="str">
        <f t="shared" ca="1" si="444"/>
        <v/>
      </c>
      <c r="U992" s="152" t="str">
        <f t="shared" ca="1" si="445"/>
        <v/>
      </c>
      <c r="V992" s="152" t="str">
        <f t="shared" ca="1" si="446"/>
        <v/>
      </c>
      <c r="W992" s="153" t="str">
        <f t="shared" ca="1" si="447"/>
        <v/>
      </c>
      <c r="X992" s="153" t="str">
        <f t="shared" ca="1" si="448"/>
        <v/>
      </c>
      <c r="Y992" s="153" t="str">
        <f t="shared" ca="1" si="449"/>
        <v/>
      </c>
      <c r="Z992" s="153" t="str">
        <f t="shared" ca="1" si="450"/>
        <v/>
      </c>
      <c r="AA992" s="152" t="str">
        <f t="shared" ca="1" si="451"/>
        <v/>
      </c>
      <c r="AB992" s="152" t="str">
        <f t="shared" ca="1" si="452"/>
        <v/>
      </c>
      <c r="AC992" s="154" t="str">
        <f t="shared" ca="1" si="453"/>
        <v/>
      </c>
      <c r="AD992" s="154" t="str">
        <f t="shared" ca="1" si="454"/>
        <v/>
      </c>
      <c r="AE992" s="3">
        <f t="shared" ca="1" si="455"/>
        <v>0</v>
      </c>
      <c r="AF992" s="3">
        <f t="shared" ca="1" si="456"/>
        <v>0</v>
      </c>
      <c r="AG992" s="3" t="str">
        <f t="shared" ca="1" si="463"/>
        <v/>
      </c>
      <c r="AH992" s="4" t="str">
        <f t="shared" ca="1" si="457"/>
        <v/>
      </c>
      <c r="AI992" s="75">
        <f t="shared" ca="1" si="458"/>
        <v>-81.180141999199762</v>
      </c>
      <c r="AJ992" s="75">
        <f t="shared" ca="1" si="459"/>
        <v>-81.180141999199762</v>
      </c>
    </row>
    <row r="993" spans="1:36" ht="14.25">
      <c r="A993" s="41">
        <f t="shared" si="460"/>
        <v>927</v>
      </c>
      <c r="B993" s="150">
        <f>IF(ISNUMBER(A993),INDEX('MetaTrader Import'!$H$13:$J$5893,TRUNC(((A993-$A$39+1)-1)/3)+1,MOD((A993-$A$39+1)-1,3)+1),"")</f>
        <v>0</v>
      </c>
      <c r="C993" s="43">
        <f t="shared" ca="1" si="437"/>
        <v>42.900983347021686</v>
      </c>
      <c r="D993" s="43">
        <f t="shared" ca="1" si="438"/>
        <v>-0.85167887134425468</v>
      </c>
      <c r="E993" s="43">
        <f t="shared" ca="1" si="439"/>
        <v>42.049304475677431</v>
      </c>
      <c r="F993" s="43">
        <f t="shared" ca="1" si="440"/>
        <v>4.2049304475677429</v>
      </c>
      <c r="G993" s="43">
        <f>IF(A993&lt;&gt;"",IF(A993&lt;Data!$G$11*0.25,$C$13/$G$32,IF(A993&gt;Data!$G$11*0.25,$C$13,$C$13*10)),"")</f>
        <v>2</v>
      </c>
      <c r="H993" s="43">
        <f>IF(A993&lt;&gt;"",IF(Data!$G$9="constant",$C$13,IF(Data!$G$9="squeeze",G993,F993)),"")</f>
        <v>2</v>
      </c>
      <c r="I993" s="38">
        <f ca="1">IF(ISNUMBER(A993),NORMINV(RAND(),0,IF(AND(Data!$G$9="squeeze",A993&lt;Data!$G$11*0.25),$H$32,1)*$C$30*$C$13)*($C$14*$C$12),"")</f>
        <v>-1.4334795695139185E-4</v>
      </c>
      <c r="J993" s="42">
        <f ca="1">IFERROR(IF(Data!$C$6="Real",B993,I993+J992+($C$14*$C$12)*(NORMINV(RAND(),$C$15,CHOOSE($G$13,$C$13,F993,G993)))),"")</f>
        <v>1.3533360872034361</v>
      </c>
      <c r="K993" s="88">
        <f>IF(ISNUMBER(A993), IF($G$16="fixed",$G$17,MIN(H993*Data!$C$7*$C$16*0.5,$C$17*Data!$C$7))*$C$12,"")</f>
        <v>8.0000000000000007E-5</v>
      </c>
      <c r="L993" s="42">
        <f t="shared" ca="1" si="464"/>
        <v>1.3533360872034361</v>
      </c>
      <c r="M993" s="44">
        <f t="shared" ca="1" si="465"/>
        <v>1.3533760872034362</v>
      </c>
      <c r="N993" s="44">
        <f t="shared" ca="1" si="466"/>
        <v>1.3532960872034361</v>
      </c>
      <c r="O993" s="108">
        <f t="shared" ca="1" si="441"/>
        <v>0.97507398561270342</v>
      </c>
      <c r="P993" s="102">
        <f t="shared" ca="1" si="442"/>
        <v>5.9762151292468939</v>
      </c>
      <c r="Q993" s="102">
        <f t="shared" ca="1" si="443"/>
        <v>-0.39926493599608393</v>
      </c>
      <c r="R993" s="120">
        <f t="shared" ca="1" si="461"/>
        <v>1</v>
      </c>
      <c r="S993" s="54">
        <f t="shared" ca="1" si="462"/>
        <v>0</v>
      </c>
      <c r="T993" s="5" t="str">
        <f t="shared" ca="1" si="444"/>
        <v/>
      </c>
      <c r="U993" s="152" t="str">
        <f t="shared" ca="1" si="445"/>
        <v/>
      </c>
      <c r="V993" s="152" t="str">
        <f t="shared" ca="1" si="446"/>
        <v/>
      </c>
      <c r="W993" s="153" t="str">
        <f t="shared" ca="1" si="447"/>
        <v/>
      </c>
      <c r="X993" s="153" t="str">
        <f t="shared" ca="1" si="448"/>
        <v/>
      </c>
      <c r="Y993" s="153" t="str">
        <f t="shared" ca="1" si="449"/>
        <v/>
      </c>
      <c r="Z993" s="153" t="str">
        <f t="shared" ca="1" si="450"/>
        <v/>
      </c>
      <c r="AA993" s="152" t="str">
        <f t="shared" ca="1" si="451"/>
        <v/>
      </c>
      <c r="AB993" s="152" t="str">
        <f t="shared" ca="1" si="452"/>
        <v/>
      </c>
      <c r="AC993" s="154" t="str">
        <f t="shared" ca="1" si="453"/>
        <v/>
      </c>
      <c r="AD993" s="154" t="str">
        <f t="shared" ca="1" si="454"/>
        <v/>
      </c>
      <c r="AE993" s="3">
        <f t="shared" ca="1" si="455"/>
        <v>0</v>
      </c>
      <c r="AF993" s="3">
        <f t="shared" ca="1" si="456"/>
        <v>0</v>
      </c>
      <c r="AG993" s="3" t="str">
        <f t="shared" ca="1" si="463"/>
        <v/>
      </c>
      <c r="AH993" s="4" t="str">
        <f t="shared" ca="1" si="457"/>
        <v/>
      </c>
      <c r="AI993" s="75">
        <f t="shared" ca="1" si="458"/>
        <v>-81.180141999199762</v>
      </c>
      <c r="AJ993" s="75">
        <f t="shared" ca="1" si="459"/>
        <v>-81.180141999199762</v>
      </c>
    </row>
    <row r="994" spans="1:36" ht="14.25">
      <c r="A994" s="41">
        <f t="shared" si="460"/>
        <v>928</v>
      </c>
      <c r="B994" s="150">
        <f ca="1">IF(ISNUMBER(A994),INDEX('MetaTrader Import'!$H$13:$J$5893,TRUNC(((A994-$A$39+1)-1)/3)+1,MOD((A994-$A$39+1)-1,3)+1),"")</f>
        <v>0</v>
      </c>
      <c r="C994" s="43">
        <f t="shared" ca="1" si="437"/>
        <v>42.049304475677431</v>
      </c>
      <c r="D994" s="43">
        <f t="shared" ca="1" si="438"/>
        <v>-0.79264274928572442</v>
      </c>
      <c r="E994" s="43">
        <f t="shared" ca="1" si="439"/>
        <v>41.256661726391705</v>
      </c>
      <c r="F994" s="43">
        <f t="shared" ca="1" si="440"/>
        <v>4.1256661726391703</v>
      </c>
      <c r="G994" s="43">
        <f>IF(A994&lt;&gt;"",IF(A994&lt;Data!$G$11*0.25,$C$13/$G$32,IF(A994&gt;Data!$G$11*0.25,$C$13,$C$13*10)),"")</f>
        <v>2</v>
      </c>
      <c r="H994" s="43">
        <f>IF(A994&lt;&gt;"",IF(Data!$G$9="constant",$C$13,IF(Data!$G$9="squeeze",G994,F994)),"")</f>
        <v>2</v>
      </c>
      <c r="I994" s="38">
        <f ca="1">IF(ISNUMBER(A994),NORMINV(RAND(),0,IF(AND(Data!$G$9="squeeze",A994&lt;Data!$G$11*0.25),$H$32,1)*$C$30*$C$13)*($C$14*$C$12),"")</f>
        <v>-1.8783820196026768E-5</v>
      </c>
      <c r="J994" s="42">
        <f ca="1">IFERROR(IF(Data!$C$6="Real",B994,I994+J993+($C$14*$C$12)*(NORMINV(RAND(),$C$15,CHOOSE($G$13,$C$13,F994,G994)))),"")</f>
        <v>1.3528941244751516</v>
      </c>
      <c r="K994" s="88">
        <f>IF(ISNUMBER(A994), IF($G$16="fixed",$G$17,MIN(H994*Data!$C$7*$C$16*0.5,$C$17*Data!$C$7))*$C$12,"")</f>
        <v>8.0000000000000007E-5</v>
      </c>
      <c r="L994" s="42">
        <f t="shared" ca="1" si="464"/>
        <v>1.3528941244751516</v>
      </c>
      <c r="M994" s="44">
        <f t="shared" ca="1" si="465"/>
        <v>1.3529341244751516</v>
      </c>
      <c r="N994" s="44">
        <f t="shared" ca="1" si="466"/>
        <v>1.3528541244751515</v>
      </c>
      <c r="O994" s="108">
        <f t="shared" ca="1" si="441"/>
        <v>0.58613172793015822</v>
      </c>
      <c r="P994" s="102">
        <f t="shared" ca="1" si="442"/>
        <v>4.4894861278373925</v>
      </c>
      <c r="Q994" s="102">
        <f t="shared" ca="1" si="443"/>
        <v>-0.58564308179440994</v>
      </c>
      <c r="R994" s="120">
        <f t="shared" ca="1" si="461"/>
        <v>1</v>
      </c>
      <c r="S994" s="54">
        <f t="shared" ca="1" si="462"/>
        <v>0</v>
      </c>
      <c r="T994" s="5" t="str">
        <f t="shared" ca="1" si="444"/>
        <v/>
      </c>
      <c r="U994" s="152" t="str">
        <f t="shared" ca="1" si="445"/>
        <v/>
      </c>
      <c r="V994" s="152" t="str">
        <f t="shared" ca="1" si="446"/>
        <v/>
      </c>
      <c r="W994" s="153" t="str">
        <f t="shared" ca="1" si="447"/>
        <v/>
      </c>
      <c r="X994" s="153" t="str">
        <f t="shared" ca="1" si="448"/>
        <v/>
      </c>
      <c r="Y994" s="153" t="str">
        <f t="shared" ca="1" si="449"/>
        <v/>
      </c>
      <c r="Z994" s="153" t="str">
        <f t="shared" ca="1" si="450"/>
        <v/>
      </c>
      <c r="AA994" s="152" t="str">
        <f t="shared" ca="1" si="451"/>
        <v/>
      </c>
      <c r="AB994" s="152" t="str">
        <f t="shared" ca="1" si="452"/>
        <v/>
      </c>
      <c r="AC994" s="154" t="str">
        <f t="shared" ca="1" si="453"/>
        <v/>
      </c>
      <c r="AD994" s="154" t="str">
        <f t="shared" ca="1" si="454"/>
        <v/>
      </c>
      <c r="AE994" s="3">
        <f t="shared" ca="1" si="455"/>
        <v>0</v>
      </c>
      <c r="AF994" s="3">
        <f t="shared" ca="1" si="456"/>
        <v>0</v>
      </c>
      <c r="AG994" s="3" t="str">
        <f t="shared" ca="1" si="463"/>
        <v/>
      </c>
      <c r="AH994" s="4" t="str">
        <f t="shared" ca="1" si="457"/>
        <v/>
      </c>
      <c r="AI994" s="75">
        <f t="shared" ca="1" si="458"/>
        <v>-81.180141999199762</v>
      </c>
      <c r="AJ994" s="75">
        <f t="shared" ca="1" si="459"/>
        <v>-81.180141999199762</v>
      </c>
    </row>
    <row r="995" spans="1:36" ht="14.25">
      <c r="A995" s="41">
        <f t="shared" si="460"/>
        <v>929</v>
      </c>
      <c r="B995" s="150">
        <f ca="1">IF(ISNUMBER(A995),INDEX('MetaTrader Import'!$H$13:$J$5893,TRUNC(((A995-$A$39+1)-1)/3)+1,MOD((A995-$A$39+1)-1,3)+1),"")</f>
        <v>0</v>
      </c>
      <c r="C995" s="43">
        <f t="shared" ca="1" si="437"/>
        <v>41.256661726391705</v>
      </c>
      <c r="D995" s="43">
        <f t="shared" ca="1" si="438"/>
        <v>1.7275858417045555</v>
      </c>
      <c r="E995" s="43">
        <f t="shared" ca="1" si="439"/>
        <v>42.984247568096258</v>
      </c>
      <c r="F995" s="43">
        <f t="shared" ca="1" si="440"/>
        <v>4.2984247568096254</v>
      </c>
      <c r="G995" s="43">
        <f>IF(A995&lt;&gt;"",IF(A995&lt;Data!$G$11*0.25,$C$13/$G$32,IF(A995&gt;Data!$G$11*0.25,$C$13,$C$13*10)),"")</f>
        <v>2</v>
      </c>
      <c r="H995" s="43">
        <f>IF(A995&lt;&gt;"",IF(Data!$G$9="constant",$C$13,IF(Data!$G$9="squeeze",G995,F995)),"")</f>
        <v>2</v>
      </c>
      <c r="I995" s="38">
        <f ca="1">IF(ISNUMBER(A995),NORMINV(RAND(),0,IF(AND(Data!$G$9="squeeze",A995&lt;Data!$G$11*0.25),$H$32,1)*$C$30*$C$13)*($C$14*$C$12),"")</f>
        <v>3.1959127925529986E-4</v>
      </c>
      <c r="J995" s="42">
        <f ca="1">IFERROR(IF(Data!$C$6="Real",B995,I995+J994+($C$14*$C$12)*(NORMINV(RAND(),$C$15,CHOOSE($G$13,$C$13,F995,G995)))),"")</f>
        <v>1.3534310293730525</v>
      </c>
      <c r="K995" s="88">
        <f>IF(ISNUMBER(A995), IF($G$16="fixed",$G$17,MIN(H995*Data!$C$7*$C$16*0.5,$C$17*Data!$C$7))*$C$12,"")</f>
        <v>8.0000000000000007E-5</v>
      </c>
      <c r="L995" s="42">
        <f t="shared" ca="1" si="464"/>
        <v>1.3534310293730525</v>
      </c>
      <c r="M995" s="44">
        <f t="shared" ca="1" si="465"/>
        <v>1.3534710293730525</v>
      </c>
      <c r="N995" s="44">
        <f t="shared" ca="1" si="466"/>
        <v>1.3533910293730524</v>
      </c>
      <c r="O995" s="108">
        <f t="shared" ca="1" si="441"/>
        <v>0.49411656113894165</v>
      </c>
      <c r="P995" s="102">
        <f t="shared" ca="1" si="442"/>
        <v>4.1248528915955731</v>
      </c>
      <c r="Q995" s="102">
        <f t="shared" ca="1" si="443"/>
        <v>-0.72985345196106632</v>
      </c>
      <c r="R995" s="120">
        <f t="shared" ca="1" si="461"/>
        <v>1</v>
      </c>
      <c r="S995" s="54">
        <f t="shared" ca="1" si="462"/>
        <v>0</v>
      </c>
      <c r="T995" s="5" t="str">
        <f t="shared" ca="1" si="444"/>
        <v/>
      </c>
      <c r="U995" s="152" t="str">
        <f t="shared" ca="1" si="445"/>
        <v/>
      </c>
      <c r="V995" s="152" t="str">
        <f t="shared" ca="1" si="446"/>
        <v/>
      </c>
      <c r="W995" s="153" t="str">
        <f t="shared" ca="1" si="447"/>
        <v/>
      </c>
      <c r="X995" s="153" t="str">
        <f t="shared" ca="1" si="448"/>
        <v/>
      </c>
      <c r="Y995" s="153" t="str">
        <f t="shared" ca="1" si="449"/>
        <v/>
      </c>
      <c r="Z995" s="153" t="str">
        <f t="shared" ca="1" si="450"/>
        <v/>
      </c>
      <c r="AA995" s="152" t="str">
        <f t="shared" ca="1" si="451"/>
        <v/>
      </c>
      <c r="AB995" s="152" t="str">
        <f t="shared" ca="1" si="452"/>
        <v/>
      </c>
      <c r="AC995" s="154" t="str">
        <f t="shared" ca="1" si="453"/>
        <v/>
      </c>
      <c r="AD995" s="154" t="str">
        <f t="shared" ca="1" si="454"/>
        <v/>
      </c>
      <c r="AE995" s="3">
        <f t="shared" ca="1" si="455"/>
        <v>0</v>
      </c>
      <c r="AF995" s="3">
        <f t="shared" ca="1" si="456"/>
        <v>0</v>
      </c>
      <c r="AG995" s="3" t="str">
        <f t="shared" ca="1" si="463"/>
        <v/>
      </c>
      <c r="AH995" s="4" t="str">
        <f t="shared" ca="1" si="457"/>
        <v/>
      </c>
      <c r="AI995" s="75">
        <f t="shared" ca="1" si="458"/>
        <v>-81.180141999199762</v>
      </c>
      <c r="AJ995" s="75">
        <f t="shared" ca="1" si="459"/>
        <v>-81.180141999199762</v>
      </c>
    </row>
    <row r="996" spans="1:36" ht="14.25">
      <c r="A996" s="41">
        <f t="shared" si="460"/>
        <v>930</v>
      </c>
      <c r="B996" s="150">
        <f>IF(ISNUMBER(A996),INDEX('MetaTrader Import'!$H$13:$J$5893,TRUNC(((A996-$A$39+1)-1)/3)+1,MOD((A996-$A$39+1)-1,3)+1),"")</f>
        <v>0</v>
      </c>
      <c r="C996" s="43">
        <f t="shared" ca="1" si="437"/>
        <v>42.984247568096258</v>
      </c>
      <c r="D996" s="43">
        <f t="shared" ca="1" si="438"/>
        <v>-4.1234721559076801</v>
      </c>
      <c r="E996" s="43">
        <f t="shared" ca="1" si="439"/>
        <v>38.86077541218858</v>
      </c>
      <c r="F996" s="43">
        <f t="shared" ca="1" si="440"/>
        <v>3.886077541218858</v>
      </c>
      <c r="G996" s="43">
        <f>IF(A996&lt;&gt;"",IF(A996&lt;Data!$G$11*0.25,$C$13/$G$32,IF(A996&gt;Data!$G$11*0.25,$C$13,$C$13*10)),"")</f>
        <v>2</v>
      </c>
      <c r="H996" s="43">
        <f>IF(A996&lt;&gt;"",IF(Data!$G$9="constant",$C$13,IF(Data!$G$9="squeeze",G996,F996)),"")</f>
        <v>2</v>
      </c>
      <c r="I996" s="38">
        <f ca="1">IF(ISNUMBER(A996),NORMINV(RAND(),0,IF(AND(Data!$G$9="squeeze",A996&lt;Data!$G$11*0.25),$H$32,1)*$C$30*$C$13)*($C$14*$C$12),"")</f>
        <v>5.7713702075337409E-4</v>
      </c>
      <c r="J996" s="42">
        <f ca="1">IFERROR(IF(Data!$C$6="Real",B996,I996+J995+($C$14*$C$12)*(NORMINV(RAND(),$C$15,CHOOSE($G$13,$C$13,F996,G996)))),"")</f>
        <v>1.3541306243300997</v>
      </c>
      <c r="K996" s="88">
        <f>IF(ISNUMBER(A996), IF($G$16="fixed",$G$17,MIN(H996*Data!$C$7*$C$16*0.5,$C$17*Data!$C$7))*$C$12,"")</f>
        <v>8.0000000000000007E-5</v>
      </c>
      <c r="L996" s="42">
        <f t="shared" ca="1" si="464"/>
        <v>1.3541306243300997</v>
      </c>
      <c r="M996" s="44">
        <f t="shared" ca="1" si="465"/>
        <v>1.3541706243300997</v>
      </c>
      <c r="N996" s="44">
        <f t="shared" ca="1" si="466"/>
        <v>1.3540906243300996</v>
      </c>
      <c r="O996" s="108">
        <f t="shared" ca="1" si="441"/>
        <v>0.68289900604341058</v>
      </c>
      <c r="P996" s="102">
        <f t="shared" ca="1" si="442"/>
        <v>4.9304389604389121</v>
      </c>
      <c r="Q996" s="102">
        <f t="shared" ca="1" si="443"/>
        <v>-0.78881579716441497</v>
      </c>
      <c r="R996" s="120">
        <f t="shared" ca="1" si="461"/>
        <v>1</v>
      </c>
      <c r="S996" s="54">
        <f t="shared" ca="1" si="462"/>
        <v>0</v>
      </c>
      <c r="T996" s="5" t="str">
        <f t="shared" ca="1" si="444"/>
        <v/>
      </c>
      <c r="U996" s="152" t="str">
        <f t="shared" ca="1" si="445"/>
        <v/>
      </c>
      <c r="V996" s="152" t="str">
        <f t="shared" ca="1" si="446"/>
        <v/>
      </c>
      <c r="W996" s="153" t="str">
        <f t="shared" ca="1" si="447"/>
        <v/>
      </c>
      <c r="X996" s="153" t="str">
        <f t="shared" ca="1" si="448"/>
        <v/>
      </c>
      <c r="Y996" s="153" t="str">
        <f t="shared" ca="1" si="449"/>
        <v/>
      </c>
      <c r="Z996" s="153" t="str">
        <f t="shared" ca="1" si="450"/>
        <v/>
      </c>
      <c r="AA996" s="152" t="str">
        <f t="shared" ca="1" si="451"/>
        <v/>
      </c>
      <c r="AB996" s="152" t="str">
        <f t="shared" ca="1" si="452"/>
        <v/>
      </c>
      <c r="AC996" s="154" t="str">
        <f t="shared" ca="1" si="453"/>
        <v/>
      </c>
      <c r="AD996" s="154" t="str">
        <f t="shared" ca="1" si="454"/>
        <v/>
      </c>
      <c r="AE996" s="3">
        <f t="shared" ca="1" si="455"/>
        <v>0</v>
      </c>
      <c r="AF996" s="3">
        <f t="shared" ca="1" si="456"/>
        <v>0</v>
      </c>
      <c r="AG996" s="3" t="str">
        <f t="shared" ca="1" si="463"/>
        <v/>
      </c>
      <c r="AH996" s="4" t="str">
        <f t="shared" ca="1" si="457"/>
        <v/>
      </c>
      <c r="AI996" s="75">
        <f t="shared" ca="1" si="458"/>
        <v>-81.180141999199762</v>
      </c>
      <c r="AJ996" s="75">
        <f t="shared" ca="1" si="459"/>
        <v>-81.180141999199762</v>
      </c>
    </row>
    <row r="997" spans="1:36" ht="14.25">
      <c r="A997" s="41">
        <f t="shared" si="460"/>
        <v>931</v>
      </c>
      <c r="B997" s="150">
        <f ca="1">IF(ISNUMBER(A997),INDEX('MetaTrader Import'!$H$13:$J$5893,TRUNC(((A997-$A$39+1)-1)/3)+1,MOD((A997-$A$39+1)-1,3)+1),"")</f>
        <v>0</v>
      </c>
      <c r="C997" s="43">
        <f t="shared" ca="1" si="437"/>
        <v>38.86077541218858</v>
      </c>
      <c r="D997" s="43">
        <f t="shared" ca="1" si="438"/>
        <v>-1.4119822605652774</v>
      </c>
      <c r="E997" s="43">
        <f t="shared" ca="1" si="439"/>
        <v>37.448793151623306</v>
      </c>
      <c r="F997" s="43">
        <f t="shared" ca="1" si="440"/>
        <v>3.7448793151623305</v>
      </c>
      <c r="G997" s="43">
        <f>IF(A997&lt;&gt;"",IF(A997&lt;Data!$G$11*0.25,$C$13/$G$32,IF(A997&gt;Data!$G$11*0.25,$C$13,$C$13*10)),"")</f>
        <v>2</v>
      </c>
      <c r="H997" s="43">
        <f>IF(A997&lt;&gt;"",IF(Data!$G$9="constant",$C$13,IF(Data!$G$9="squeeze",G997,F997)),"")</f>
        <v>2</v>
      </c>
      <c r="I997" s="38">
        <f ca="1">IF(ISNUMBER(A997),NORMINV(RAND(),0,IF(AND(Data!$G$9="squeeze",A997&lt;Data!$G$11*0.25),$H$32,1)*$C$30*$C$13)*($C$14*$C$12),"")</f>
        <v>-3.7116066257504284E-4</v>
      </c>
      <c r="J997" s="42">
        <f ca="1">IFERROR(IF(Data!$C$6="Real",B997,I997+J996+($C$14*$C$12)*(NORMINV(RAND(),$C$15,CHOOSE($G$13,$C$13,F997,G997)))),"")</f>
        <v>1.3539579503689763</v>
      </c>
      <c r="K997" s="88">
        <f>IF(ISNUMBER(A997), IF($G$16="fixed",$G$17,MIN(H997*Data!$C$7*$C$16*0.5,$C$17*Data!$C$7))*$C$12,"")</f>
        <v>8.0000000000000007E-5</v>
      </c>
      <c r="L997" s="42">
        <f t="shared" ca="1" si="464"/>
        <v>1.3539579503689763</v>
      </c>
      <c r="M997" s="44">
        <f t="shared" ca="1" si="465"/>
        <v>1.3539979503689763</v>
      </c>
      <c r="N997" s="44">
        <f t="shared" ca="1" si="466"/>
        <v>1.3539179503689762</v>
      </c>
      <c r="O997" s="108">
        <f t="shared" ca="1" si="441"/>
        <v>0.85256933470894447</v>
      </c>
      <c r="P997" s="102">
        <f t="shared" ca="1" si="442"/>
        <v>5.3743617609472629</v>
      </c>
      <c r="Q997" s="102">
        <f t="shared" ca="1" si="443"/>
        <v>-0.78113489423389104</v>
      </c>
      <c r="R997" s="120">
        <f t="shared" ca="1" si="461"/>
        <v>1</v>
      </c>
      <c r="S997" s="54">
        <f t="shared" ca="1" si="462"/>
        <v>0</v>
      </c>
      <c r="T997" s="5" t="str">
        <f t="shared" ca="1" si="444"/>
        <v/>
      </c>
      <c r="U997" s="152" t="str">
        <f t="shared" ca="1" si="445"/>
        <v/>
      </c>
      <c r="V997" s="152" t="str">
        <f t="shared" ca="1" si="446"/>
        <v/>
      </c>
      <c r="W997" s="153" t="str">
        <f t="shared" ca="1" si="447"/>
        <v/>
      </c>
      <c r="X997" s="153" t="str">
        <f t="shared" ca="1" si="448"/>
        <v/>
      </c>
      <c r="Y997" s="153" t="str">
        <f t="shared" ca="1" si="449"/>
        <v/>
      </c>
      <c r="Z997" s="153" t="str">
        <f t="shared" ca="1" si="450"/>
        <v/>
      </c>
      <c r="AA997" s="152" t="str">
        <f t="shared" ca="1" si="451"/>
        <v/>
      </c>
      <c r="AB997" s="152" t="str">
        <f t="shared" ca="1" si="452"/>
        <v/>
      </c>
      <c r="AC997" s="154" t="str">
        <f t="shared" ca="1" si="453"/>
        <v/>
      </c>
      <c r="AD997" s="154" t="str">
        <f t="shared" ca="1" si="454"/>
        <v/>
      </c>
      <c r="AE997" s="3">
        <f t="shared" ca="1" si="455"/>
        <v>0</v>
      </c>
      <c r="AF997" s="3">
        <f t="shared" ca="1" si="456"/>
        <v>0</v>
      </c>
      <c r="AG997" s="3" t="str">
        <f t="shared" ca="1" si="463"/>
        <v/>
      </c>
      <c r="AH997" s="4" t="str">
        <f t="shared" ca="1" si="457"/>
        <v/>
      </c>
      <c r="AI997" s="75">
        <f t="shared" ca="1" si="458"/>
        <v>-81.180141999199762</v>
      </c>
      <c r="AJ997" s="75">
        <f t="shared" ca="1" si="459"/>
        <v>-81.180141999199762</v>
      </c>
    </row>
    <row r="998" spans="1:36" ht="14.25">
      <c r="A998" s="41">
        <f t="shared" si="460"/>
        <v>932</v>
      </c>
      <c r="B998" s="150">
        <f ca="1">IF(ISNUMBER(A998),INDEX('MetaTrader Import'!$H$13:$J$5893,TRUNC(((A998-$A$39+1)-1)/3)+1,MOD((A998-$A$39+1)-1,3)+1),"")</f>
        <v>0</v>
      </c>
      <c r="C998" s="43">
        <f t="shared" ca="1" si="437"/>
        <v>37.448793151623306</v>
      </c>
      <c r="D998" s="43">
        <f t="shared" ca="1" si="438"/>
        <v>6.3143804926279357E-2</v>
      </c>
      <c r="E998" s="43">
        <f t="shared" ca="1" si="439"/>
        <v>37.511936956549583</v>
      </c>
      <c r="F998" s="43">
        <f t="shared" ca="1" si="440"/>
        <v>3.7511936956549583</v>
      </c>
      <c r="G998" s="43">
        <f>IF(A998&lt;&gt;"",IF(A998&lt;Data!$G$11*0.25,$C$13/$G$32,IF(A998&gt;Data!$G$11*0.25,$C$13,$C$13*10)),"")</f>
        <v>2</v>
      </c>
      <c r="H998" s="43">
        <f>IF(A998&lt;&gt;"",IF(Data!$G$9="constant",$C$13,IF(Data!$G$9="squeeze",G998,F998)),"")</f>
        <v>2</v>
      </c>
      <c r="I998" s="38">
        <f ca="1">IF(ISNUMBER(A998),NORMINV(RAND(),0,IF(AND(Data!$G$9="squeeze",A998&lt;Data!$G$11*0.25),$H$32,1)*$C$30*$C$13)*($C$14*$C$12),"")</f>
        <v>-9.3031893950084243E-4</v>
      </c>
      <c r="J998" s="42">
        <f ca="1">IFERROR(IF(Data!$C$6="Real",B998,I998+J997+($C$14*$C$12)*(NORMINV(RAND(),$C$15,CHOOSE($G$13,$C$13,F998,G998)))),"")</f>
        <v>1.3525947346759979</v>
      </c>
      <c r="K998" s="88">
        <f>IF(ISNUMBER(A998), IF($G$16="fixed",$G$17,MIN(H998*Data!$C$7*$C$16*0.5,$C$17*Data!$C$7))*$C$12,"")</f>
        <v>8.0000000000000007E-5</v>
      </c>
      <c r="L998" s="42">
        <f t="shared" ca="1" si="464"/>
        <v>1.3525947346759979</v>
      </c>
      <c r="M998" s="44">
        <f t="shared" ca="1" si="465"/>
        <v>1.3526347346759979</v>
      </c>
      <c r="N998" s="44">
        <f t="shared" ca="1" si="466"/>
        <v>1.3525547346759978</v>
      </c>
      <c r="O998" s="108">
        <f t="shared" ca="1" si="441"/>
        <v>0.61595068448456425</v>
      </c>
      <c r="P998" s="102">
        <f t="shared" ca="1" si="442"/>
        <v>5.5187968498768836</v>
      </c>
      <c r="Q998" s="102">
        <f t="shared" ca="1" si="443"/>
        <v>-0.71756793966672794</v>
      </c>
      <c r="R998" s="120">
        <f t="shared" ca="1" si="461"/>
        <v>1</v>
      </c>
      <c r="S998" s="54">
        <f t="shared" ca="1" si="462"/>
        <v>0</v>
      </c>
      <c r="T998" s="5" t="str">
        <f t="shared" ca="1" si="444"/>
        <v/>
      </c>
      <c r="U998" s="152" t="str">
        <f t="shared" ca="1" si="445"/>
        <v/>
      </c>
      <c r="V998" s="152" t="str">
        <f t="shared" ca="1" si="446"/>
        <v/>
      </c>
      <c r="W998" s="153" t="str">
        <f t="shared" ca="1" si="447"/>
        <v/>
      </c>
      <c r="X998" s="153" t="str">
        <f t="shared" ca="1" si="448"/>
        <v/>
      </c>
      <c r="Y998" s="153" t="str">
        <f t="shared" ca="1" si="449"/>
        <v/>
      </c>
      <c r="Z998" s="153" t="str">
        <f t="shared" ca="1" si="450"/>
        <v/>
      </c>
      <c r="AA998" s="152" t="str">
        <f t="shared" ca="1" si="451"/>
        <v/>
      </c>
      <c r="AB998" s="152" t="str">
        <f t="shared" ca="1" si="452"/>
        <v/>
      </c>
      <c r="AC998" s="154" t="str">
        <f t="shared" ca="1" si="453"/>
        <v/>
      </c>
      <c r="AD998" s="154" t="str">
        <f t="shared" ca="1" si="454"/>
        <v/>
      </c>
      <c r="AE998" s="3">
        <f t="shared" ca="1" si="455"/>
        <v>0</v>
      </c>
      <c r="AF998" s="3">
        <f t="shared" ca="1" si="456"/>
        <v>0</v>
      </c>
      <c r="AG998" s="3" t="str">
        <f t="shared" ca="1" si="463"/>
        <v/>
      </c>
      <c r="AH998" s="4" t="str">
        <f t="shared" ca="1" si="457"/>
        <v/>
      </c>
      <c r="AI998" s="75">
        <f t="shared" ca="1" si="458"/>
        <v>-81.180141999199762</v>
      </c>
      <c r="AJ998" s="75">
        <f t="shared" ca="1" si="459"/>
        <v>-81.180141999199762</v>
      </c>
    </row>
    <row r="999" spans="1:36" ht="14.25">
      <c r="A999" s="41">
        <f t="shared" si="460"/>
        <v>933</v>
      </c>
      <c r="B999" s="150">
        <f>IF(ISNUMBER(A999),INDEX('MetaTrader Import'!$H$13:$J$5893,TRUNC(((A999-$A$39+1)-1)/3)+1,MOD((A999-$A$39+1)-1,3)+1),"")</f>
        <v>0</v>
      </c>
      <c r="C999" s="43">
        <f t="shared" ca="1" si="437"/>
        <v>37.511936956549583</v>
      </c>
      <c r="D999" s="43">
        <f t="shared" ca="1" si="438"/>
        <v>-3.8698176137854676</v>
      </c>
      <c r="E999" s="43">
        <f t="shared" ca="1" si="439"/>
        <v>33.642119342764119</v>
      </c>
      <c r="F999" s="43">
        <f t="shared" ca="1" si="440"/>
        <v>3.3642119342764119</v>
      </c>
      <c r="G999" s="43">
        <f>IF(A999&lt;&gt;"",IF(A999&lt;Data!$G$11*0.25,$C$13/$G$32,IF(A999&gt;Data!$G$11*0.25,$C$13,$C$13*10)),"")</f>
        <v>2</v>
      </c>
      <c r="H999" s="43">
        <f>IF(A999&lt;&gt;"",IF(Data!$G$9="constant",$C$13,IF(Data!$G$9="squeeze",G999,F999)),"")</f>
        <v>2</v>
      </c>
      <c r="I999" s="38">
        <f ca="1">IF(ISNUMBER(A999),NORMINV(RAND(),0,IF(AND(Data!$G$9="squeeze",A999&lt;Data!$G$11*0.25),$H$32,1)*$C$30*$C$13)*($C$14*$C$12),"")</f>
        <v>1.715941567264764E-4</v>
      </c>
      <c r="J999" s="42">
        <f ca="1">IFERROR(IF(Data!$C$6="Real",B999,I999+J998+($C$14*$C$12)*(NORMINV(RAND(),$C$15,CHOOSE($G$13,$C$13,F999,G999)))),"")</f>
        <v>1.3526686120560258</v>
      </c>
      <c r="K999" s="88">
        <f>IF(ISNUMBER(A999), IF($G$16="fixed",$G$17,MIN(H999*Data!$C$7*$C$16*0.5,$C$17*Data!$C$7))*$C$12,"")</f>
        <v>8.0000000000000007E-5</v>
      </c>
      <c r="L999" s="42">
        <f t="shared" ca="1" si="464"/>
        <v>1.3526686120560258</v>
      </c>
      <c r="M999" s="44">
        <f t="shared" ca="1" si="465"/>
        <v>1.3527086120560259</v>
      </c>
      <c r="N999" s="44">
        <f t="shared" ca="1" si="466"/>
        <v>1.3526286120560258</v>
      </c>
      <c r="O999" s="108">
        <f t="shared" ca="1" si="441"/>
        <v>0.40748197794540242</v>
      </c>
      <c r="P999" s="102">
        <f t="shared" ca="1" si="442"/>
        <v>5.6078233248642482</v>
      </c>
      <c r="Q999" s="102">
        <f t="shared" ca="1" si="443"/>
        <v>-0.60497055306086545</v>
      </c>
      <c r="R999" s="120">
        <f t="shared" ca="1" si="461"/>
        <v>1</v>
      </c>
      <c r="S999" s="54">
        <f t="shared" ca="1" si="462"/>
        <v>0</v>
      </c>
      <c r="T999" s="5" t="str">
        <f t="shared" ca="1" si="444"/>
        <v/>
      </c>
      <c r="U999" s="152" t="str">
        <f t="shared" ca="1" si="445"/>
        <v/>
      </c>
      <c r="V999" s="152" t="str">
        <f t="shared" ca="1" si="446"/>
        <v/>
      </c>
      <c r="W999" s="153" t="str">
        <f t="shared" ca="1" si="447"/>
        <v/>
      </c>
      <c r="X999" s="153" t="str">
        <f t="shared" ca="1" si="448"/>
        <v/>
      </c>
      <c r="Y999" s="153" t="str">
        <f t="shared" ca="1" si="449"/>
        <v/>
      </c>
      <c r="Z999" s="153" t="str">
        <f t="shared" ca="1" si="450"/>
        <v/>
      </c>
      <c r="AA999" s="152" t="str">
        <f t="shared" ca="1" si="451"/>
        <v/>
      </c>
      <c r="AB999" s="152" t="str">
        <f t="shared" ca="1" si="452"/>
        <v/>
      </c>
      <c r="AC999" s="154" t="str">
        <f t="shared" ca="1" si="453"/>
        <v/>
      </c>
      <c r="AD999" s="154" t="str">
        <f t="shared" ca="1" si="454"/>
        <v/>
      </c>
      <c r="AE999" s="3">
        <f t="shared" ca="1" si="455"/>
        <v>0</v>
      </c>
      <c r="AF999" s="3">
        <f t="shared" ca="1" si="456"/>
        <v>0</v>
      </c>
      <c r="AG999" s="3" t="str">
        <f t="shared" ca="1" si="463"/>
        <v/>
      </c>
      <c r="AH999" s="4" t="str">
        <f t="shared" ca="1" si="457"/>
        <v/>
      </c>
      <c r="AI999" s="75">
        <f t="shared" ca="1" si="458"/>
        <v>-81.180141999199762</v>
      </c>
      <c r="AJ999" s="75">
        <f t="shared" ca="1" si="459"/>
        <v>-81.180141999199762</v>
      </c>
    </row>
    <row r="1000" spans="1:36" ht="14.25">
      <c r="A1000" s="41">
        <f t="shared" si="460"/>
        <v>934</v>
      </c>
      <c r="B1000" s="150">
        <f ca="1">IF(ISNUMBER(A1000),INDEX('MetaTrader Import'!$H$13:$J$5893,TRUNC(((A1000-$A$39+1)-1)/3)+1,MOD((A1000-$A$39+1)-1,3)+1),"")</f>
        <v>0</v>
      </c>
      <c r="C1000" s="43">
        <f t="shared" ca="1" si="437"/>
        <v>33.642119342764119</v>
      </c>
      <c r="D1000" s="43">
        <f t="shared" ca="1" si="438"/>
        <v>-0.15432180635047524</v>
      </c>
      <c r="E1000" s="43">
        <f t="shared" ca="1" si="439"/>
        <v>33.487797536413645</v>
      </c>
      <c r="F1000" s="43">
        <f t="shared" ca="1" si="440"/>
        <v>3.3487797536413644</v>
      </c>
      <c r="G1000" s="43">
        <f>IF(A1000&lt;&gt;"",IF(A1000&lt;Data!$G$11*0.25,$C$13/$G$32,IF(A1000&gt;Data!$G$11*0.25,$C$13,$C$13*10)),"")</f>
        <v>2</v>
      </c>
      <c r="H1000" s="43">
        <f>IF(A1000&lt;&gt;"",IF(Data!$G$9="constant",$C$13,IF(Data!$G$9="squeeze",G1000,F1000)),"")</f>
        <v>2</v>
      </c>
      <c r="I1000" s="38">
        <f ca="1">IF(ISNUMBER(A1000),NORMINV(RAND(),0,IF(AND(Data!$G$9="squeeze",A1000&lt;Data!$G$11*0.25),$H$32,1)*$C$30*$C$13)*($C$14*$C$12),"")</f>
        <v>-3.0735675483003198E-4</v>
      </c>
      <c r="J1000" s="42">
        <f ca="1">IFERROR(IF(Data!$C$6="Real",B1000,I1000+J999+($C$14*$C$12)*(NORMINV(RAND(),$C$15,CHOOSE($G$13,$C$13,F1000,G1000)))),"")</f>
        <v>1.3527090525425678</v>
      </c>
      <c r="K1000" s="88">
        <f>IF(ISNUMBER(A1000), IF($G$16="fixed",$G$17,MIN(H1000*Data!$C$7*$C$16*0.5,$C$17*Data!$C$7))*$C$12,"")</f>
        <v>8.0000000000000007E-5</v>
      </c>
      <c r="L1000" s="42">
        <f t="shared" ca="1" si="464"/>
        <v>1.3527090525425678</v>
      </c>
      <c r="M1000" s="44">
        <f t="shared" ca="1" si="465"/>
        <v>1.3527490525425678</v>
      </c>
      <c r="N1000" s="44">
        <f t="shared" ca="1" si="466"/>
        <v>1.3526690525425678</v>
      </c>
      <c r="O1000" s="108">
        <f t="shared" ca="1" si="441"/>
        <v>0.21639766387474399</v>
      </c>
      <c r="P1000" s="102">
        <f t="shared" ca="1" si="442"/>
        <v>5.6714912222351677</v>
      </c>
      <c r="Q1000" s="102">
        <f t="shared" ca="1" si="443"/>
        <v>-0.46905817331444877</v>
      </c>
      <c r="R1000" s="120">
        <f t="shared" ca="1" si="461"/>
        <v>1</v>
      </c>
      <c r="S1000" s="54">
        <f t="shared" ca="1" si="462"/>
        <v>0</v>
      </c>
      <c r="T1000" s="5" t="str">
        <f t="shared" ca="1" si="444"/>
        <v/>
      </c>
      <c r="U1000" s="152" t="str">
        <f t="shared" ca="1" si="445"/>
        <v/>
      </c>
      <c r="V1000" s="152" t="str">
        <f t="shared" ca="1" si="446"/>
        <v/>
      </c>
      <c r="W1000" s="153" t="str">
        <f t="shared" ca="1" si="447"/>
        <v/>
      </c>
      <c r="X1000" s="153" t="str">
        <f t="shared" ca="1" si="448"/>
        <v/>
      </c>
      <c r="Y1000" s="153" t="str">
        <f t="shared" ca="1" si="449"/>
        <v/>
      </c>
      <c r="Z1000" s="153" t="str">
        <f t="shared" ca="1" si="450"/>
        <v/>
      </c>
      <c r="AA1000" s="152" t="str">
        <f t="shared" ca="1" si="451"/>
        <v/>
      </c>
      <c r="AB1000" s="152" t="str">
        <f t="shared" ca="1" si="452"/>
        <v/>
      </c>
      <c r="AC1000" s="154" t="str">
        <f t="shared" ca="1" si="453"/>
        <v/>
      </c>
      <c r="AD1000" s="154" t="str">
        <f t="shared" ca="1" si="454"/>
        <v/>
      </c>
      <c r="AE1000" s="3">
        <f t="shared" ca="1" si="455"/>
        <v>0</v>
      </c>
      <c r="AF1000" s="3">
        <f t="shared" ca="1" si="456"/>
        <v>0</v>
      </c>
      <c r="AG1000" s="3" t="str">
        <f t="shared" ca="1" si="463"/>
        <v/>
      </c>
      <c r="AH1000" s="4" t="str">
        <f t="shared" ca="1" si="457"/>
        <v/>
      </c>
      <c r="AI1000" s="75">
        <f t="shared" ca="1" si="458"/>
        <v>-81.180141999199762</v>
      </c>
      <c r="AJ1000" s="75">
        <f t="shared" ca="1" si="459"/>
        <v>-81.180141999199762</v>
      </c>
    </row>
    <row r="1001" spans="1:36" ht="14.25">
      <c r="A1001" s="41">
        <f t="shared" si="460"/>
        <v>935</v>
      </c>
      <c r="B1001" s="150">
        <f ca="1">IF(ISNUMBER(A1001),INDEX('MetaTrader Import'!$H$13:$J$5893,TRUNC(((A1001-$A$39+1)-1)/3)+1,MOD((A1001-$A$39+1)-1,3)+1),"")</f>
        <v>0</v>
      </c>
      <c r="C1001" s="43">
        <f t="shared" ca="1" si="437"/>
        <v>33.487797536413645</v>
      </c>
      <c r="D1001" s="43">
        <f t="shared" ca="1" si="438"/>
        <v>-1.4784427500195347</v>
      </c>
      <c r="E1001" s="43">
        <f t="shared" ca="1" si="439"/>
        <v>32.009354786394113</v>
      </c>
      <c r="F1001" s="43">
        <f t="shared" ca="1" si="440"/>
        <v>3.2009354786394111</v>
      </c>
      <c r="G1001" s="43">
        <f>IF(A1001&lt;&gt;"",IF(A1001&lt;Data!$G$11*0.25,$C$13/$G$32,IF(A1001&gt;Data!$G$11*0.25,$C$13,$C$13*10)),"")</f>
        <v>2</v>
      </c>
      <c r="H1001" s="43">
        <f>IF(A1001&lt;&gt;"",IF(Data!$G$9="constant",$C$13,IF(Data!$G$9="squeeze",G1001,F1001)),"")</f>
        <v>2</v>
      </c>
      <c r="I1001" s="38">
        <f ca="1">IF(ISNUMBER(A1001),NORMINV(RAND(),0,IF(AND(Data!$G$9="squeeze",A1001&lt;Data!$G$11*0.25),$H$32,1)*$C$30*$C$13)*($C$14*$C$12),"")</f>
        <v>6.4353426015157354E-5</v>
      </c>
      <c r="J1001" s="42">
        <f ca="1">IFERROR(IF(Data!$C$6="Real",B1001,I1001+J1000+($C$14*$C$12)*(NORMINV(RAND(),$C$15,CHOOSE($G$13,$C$13,F1001,G1001)))),"")</f>
        <v>1.351985279526549</v>
      </c>
      <c r="K1001" s="88">
        <f>IF(ISNUMBER(A1001), IF($G$16="fixed",$G$17,MIN(H1001*Data!$C$7*$C$16*0.5,$C$17*Data!$C$7))*$C$12,"")</f>
        <v>8.0000000000000007E-5</v>
      </c>
      <c r="L1001" s="42">
        <f t="shared" ca="1" si="464"/>
        <v>1.351985279526549</v>
      </c>
      <c r="M1001" s="44">
        <f t="shared" ca="1" si="465"/>
        <v>1.3520252795265491</v>
      </c>
      <c r="N1001" s="44">
        <f t="shared" ca="1" si="466"/>
        <v>1.351945279526549</v>
      </c>
      <c r="O1001" s="108">
        <f t="shared" ca="1" si="441"/>
        <v>-0.29376701789193432</v>
      </c>
      <c r="P1001" s="102">
        <f t="shared" ca="1" si="442"/>
        <v>6.0920018078924976</v>
      </c>
      <c r="Q1001" s="102">
        <f t="shared" ca="1" si="443"/>
        <v>-0.33245005940521805</v>
      </c>
      <c r="R1001" s="120">
        <f t="shared" ca="1" si="461"/>
        <v>1</v>
      </c>
      <c r="S1001" s="54">
        <f t="shared" ca="1" si="462"/>
        <v>0</v>
      </c>
      <c r="T1001" s="5" t="str">
        <f t="shared" ca="1" si="444"/>
        <v/>
      </c>
      <c r="U1001" s="152" t="str">
        <f t="shared" ca="1" si="445"/>
        <v/>
      </c>
      <c r="V1001" s="152" t="str">
        <f t="shared" ca="1" si="446"/>
        <v/>
      </c>
      <c r="W1001" s="153" t="str">
        <f t="shared" ca="1" si="447"/>
        <v/>
      </c>
      <c r="X1001" s="153" t="str">
        <f t="shared" ca="1" si="448"/>
        <v/>
      </c>
      <c r="Y1001" s="153" t="str">
        <f t="shared" ca="1" si="449"/>
        <v/>
      </c>
      <c r="Z1001" s="153" t="str">
        <f t="shared" ca="1" si="450"/>
        <v/>
      </c>
      <c r="AA1001" s="152" t="str">
        <f t="shared" ca="1" si="451"/>
        <v/>
      </c>
      <c r="AB1001" s="152" t="str">
        <f t="shared" ca="1" si="452"/>
        <v/>
      </c>
      <c r="AC1001" s="154" t="str">
        <f t="shared" ca="1" si="453"/>
        <v/>
      </c>
      <c r="AD1001" s="154" t="str">
        <f t="shared" ca="1" si="454"/>
        <v/>
      </c>
      <c r="AE1001" s="3">
        <f t="shared" ca="1" si="455"/>
        <v>0</v>
      </c>
      <c r="AF1001" s="3">
        <f t="shared" ca="1" si="456"/>
        <v>0</v>
      </c>
      <c r="AG1001" s="3" t="str">
        <f t="shared" ca="1" si="463"/>
        <v/>
      </c>
      <c r="AH1001" s="4" t="str">
        <f t="shared" ca="1" si="457"/>
        <v/>
      </c>
      <c r="AI1001" s="75">
        <f t="shared" ca="1" si="458"/>
        <v>-81.180141999199762</v>
      </c>
      <c r="AJ1001" s="75">
        <f t="shared" ca="1" si="459"/>
        <v>-81.180141999199762</v>
      </c>
    </row>
    <row r="1002" spans="1:36" ht="14.25">
      <c r="A1002" s="41">
        <f t="shared" si="460"/>
        <v>936</v>
      </c>
      <c r="B1002" s="150">
        <f>IF(ISNUMBER(A1002),INDEX('MetaTrader Import'!$H$13:$J$5893,TRUNC(((A1002-$A$39+1)-1)/3)+1,MOD((A1002-$A$39+1)-1,3)+1),"")</f>
        <v>0</v>
      </c>
      <c r="C1002" s="43">
        <f t="shared" ca="1" si="437"/>
        <v>32.009354786394113</v>
      </c>
      <c r="D1002" s="43">
        <f t="shared" ca="1" si="438"/>
        <v>0.77186224088710353</v>
      </c>
      <c r="E1002" s="43">
        <f t="shared" ca="1" si="439"/>
        <v>32.781217027281215</v>
      </c>
      <c r="F1002" s="43">
        <f t="shared" ca="1" si="440"/>
        <v>3.2781217027281215</v>
      </c>
      <c r="G1002" s="43">
        <f>IF(A1002&lt;&gt;"",IF(A1002&lt;Data!$G$11*0.25,$C$13/$G$32,IF(A1002&gt;Data!$G$11*0.25,$C$13,$C$13*10)),"")</f>
        <v>2</v>
      </c>
      <c r="H1002" s="43">
        <f>IF(A1002&lt;&gt;"",IF(Data!$G$9="constant",$C$13,IF(Data!$G$9="squeeze",G1002,F1002)),"")</f>
        <v>2</v>
      </c>
      <c r="I1002" s="38">
        <f ca="1">IF(ISNUMBER(A1002),NORMINV(RAND(),0,IF(AND(Data!$G$9="squeeze",A1002&lt;Data!$G$11*0.25),$H$32,1)*$C$30*$C$13)*($C$14*$C$12),"")</f>
        <v>6.2294370878203105E-4</v>
      </c>
      <c r="J1002" s="42">
        <f ca="1">IFERROR(IF(Data!$C$6="Real",B1002,I1002+J1001+($C$14*$C$12)*(NORMINV(RAND(),$C$15,CHOOSE($G$13,$C$13,F1002,G1002)))),"")</f>
        <v>1.3523534690672949</v>
      </c>
      <c r="K1002" s="88">
        <f>IF(ISNUMBER(A1002), IF($G$16="fixed",$G$17,MIN(H1002*Data!$C$7*$C$16*0.5,$C$17*Data!$C$7))*$C$12,"")</f>
        <v>8.0000000000000007E-5</v>
      </c>
      <c r="L1002" s="42">
        <f t="shared" ca="1" si="464"/>
        <v>1.3523534690672949</v>
      </c>
      <c r="M1002" s="44">
        <f t="shared" ca="1" si="465"/>
        <v>1.352393469067295</v>
      </c>
      <c r="N1002" s="44">
        <f t="shared" ca="1" si="466"/>
        <v>1.3523134690672949</v>
      </c>
      <c r="O1002" s="108">
        <f t="shared" ca="1" si="441"/>
        <v>-0.66544431192365283</v>
      </c>
      <c r="P1002" s="102">
        <f t="shared" ca="1" si="442"/>
        <v>6.1828469876280909</v>
      </c>
      <c r="Q1002" s="102">
        <f t="shared" ca="1" si="443"/>
        <v>-0.21438599425054125</v>
      </c>
      <c r="R1002" s="120">
        <f t="shared" ca="1" si="461"/>
        <v>1</v>
      </c>
      <c r="S1002" s="54">
        <f t="shared" ca="1" si="462"/>
        <v>0</v>
      </c>
      <c r="T1002" s="5" t="str">
        <f t="shared" ca="1" si="444"/>
        <v/>
      </c>
      <c r="U1002" s="152" t="str">
        <f t="shared" ca="1" si="445"/>
        <v/>
      </c>
      <c r="V1002" s="152" t="str">
        <f t="shared" ca="1" si="446"/>
        <v/>
      </c>
      <c r="W1002" s="153" t="str">
        <f t="shared" ca="1" si="447"/>
        <v/>
      </c>
      <c r="X1002" s="153" t="str">
        <f t="shared" ca="1" si="448"/>
        <v/>
      </c>
      <c r="Y1002" s="153" t="str">
        <f t="shared" ca="1" si="449"/>
        <v/>
      </c>
      <c r="Z1002" s="153" t="str">
        <f t="shared" ca="1" si="450"/>
        <v/>
      </c>
      <c r="AA1002" s="152" t="str">
        <f t="shared" ca="1" si="451"/>
        <v/>
      </c>
      <c r="AB1002" s="152" t="str">
        <f t="shared" ca="1" si="452"/>
        <v/>
      </c>
      <c r="AC1002" s="154" t="str">
        <f t="shared" ca="1" si="453"/>
        <v/>
      </c>
      <c r="AD1002" s="154" t="str">
        <f t="shared" ca="1" si="454"/>
        <v/>
      </c>
      <c r="AE1002" s="3">
        <f t="shared" ca="1" si="455"/>
        <v>0</v>
      </c>
      <c r="AF1002" s="3">
        <f t="shared" ca="1" si="456"/>
        <v>0</v>
      </c>
      <c r="AG1002" s="3" t="str">
        <f t="shared" ca="1" si="463"/>
        <v/>
      </c>
      <c r="AH1002" s="4" t="str">
        <f t="shared" ca="1" si="457"/>
        <v/>
      </c>
      <c r="AI1002" s="75">
        <f t="shared" ca="1" si="458"/>
        <v>-81.180141999199762</v>
      </c>
      <c r="AJ1002" s="75">
        <f t="shared" ca="1" si="459"/>
        <v>-81.180141999199762</v>
      </c>
    </row>
    <row r="1003" spans="1:36" ht="14.25">
      <c r="A1003" s="41">
        <f t="shared" si="460"/>
        <v>937</v>
      </c>
      <c r="B1003" s="150">
        <f ca="1">IF(ISNUMBER(A1003),INDEX('MetaTrader Import'!$H$13:$J$5893,TRUNC(((A1003-$A$39+1)-1)/3)+1,MOD((A1003-$A$39+1)-1,3)+1),"")</f>
        <v>0</v>
      </c>
      <c r="C1003" s="43">
        <f t="shared" ca="1" si="437"/>
        <v>32.781217027281215</v>
      </c>
      <c r="D1003" s="43">
        <f t="shared" ca="1" si="438"/>
        <v>0.23048455136987167</v>
      </c>
      <c r="E1003" s="43">
        <f t="shared" ca="1" si="439"/>
        <v>33.011701578651085</v>
      </c>
      <c r="F1003" s="43">
        <f t="shared" ca="1" si="440"/>
        <v>3.3011701578651085</v>
      </c>
      <c r="G1003" s="43">
        <f>IF(A1003&lt;&gt;"",IF(A1003&lt;Data!$G$11*0.25,$C$13/$G$32,IF(A1003&gt;Data!$G$11*0.25,$C$13,$C$13*10)),"")</f>
        <v>2</v>
      </c>
      <c r="H1003" s="43">
        <f>IF(A1003&lt;&gt;"",IF(Data!$G$9="constant",$C$13,IF(Data!$G$9="squeeze",G1003,F1003)),"")</f>
        <v>2</v>
      </c>
      <c r="I1003" s="38">
        <f ca="1">IF(ISNUMBER(A1003),NORMINV(RAND(),0,IF(AND(Data!$G$9="squeeze",A1003&lt;Data!$G$11*0.25),$H$32,1)*$C$30*$C$13)*($C$14*$C$12),"")</f>
        <v>-7.4834988241975661E-5</v>
      </c>
      <c r="J1003" s="42">
        <f ca="1">IFERROR(IF(Data!$C$6="Real",B1003,I1003+J1002+($C$14*$C$12)*(NORMINV(RAND(),$C$15,CHOOSE($G$13,$C$13,F1003,G1003)))),"")</f>
        <v>1.3518033272866923</v>
      </c>
      <c r="K1003" s="88">
        <f>IF(ISNUMBER(A1003), IF($G$16="fixed",$G$17,MIN(H1003*Data!$C$7*$C$16*0.5,$C$17*Data!$C$7))*$C$12,"")</f>
        <v>8.0000000000000007E-5</v>
      </c>
      <c r="L1003" s="42">
        <f t="shared" ca="1" si="464"/>
        <v>1.3518033272866923</v>
      </c>
      <c r="M1003" s="44">
        <f t="shared" ca="1" si="465"/>
        <v>1.3518433272866923</v>
      </c>
      <c r="N1003" s="44">
        <f t="shared" ca="1" si="466"/>
        <v>1.3517633272866922</v>
      </c>
      <c r="O1003" s="108">
        <f t="shared" ca="1" si="441"/>
        <v>-1.0690976739403033</v>
      </c>
      <c r="P1003" s="102">
        <f t="shared" ca="1" si="442"/>
        <v>7.0132670369659413</v>
      </c>
      <c r="Q1003" s="102">
        <f t="shared" ca="1" si="443"/>
        <v>-0.10418508132276555</v>
      </c>
      <c r="R1003" s="120">
        <f t="shared" ca="1" si="461"/>
        <v>1</v>
      </c>
      <c r="S1003" s="54">
        <f t="shared" ca="1" si="462"/>
        <v>0</v>
      </c>
      <c r="T1003" s="5" t="str">
        <f t="shared" ca="1" si="444"/>
        <v/>
      </c>
      <c r="U1003" s="152" t="str">
        <f t="shared" ca="1" si="445"/>
        <v/>
      </c>
      <c r="V1003" s="152" t="str">
        <f t="shared" ca="1" si="446"/>
        <v/>
      </c>
      <c r="W1003" s="153" t="str">
        <f t="shared" ca="1" si="447"/>
        <v/>
      </c>
      <c r="X1003" s="153" t="str">
        <f t="shared" ca="1" si="448"/>
        <v/>
      </c>
      <c r="Y1003" s="153" t="str">
        <f t="shared" ca="1" si="449"/>
        <v/>
      </c>
      <c r="Z1003" s="153" t="str">
        <f t="shared" ca="1" si="450"/>
        <v/>
      </c>
      <c r="AA1003" s="152" t="str">
        <f t="shared" ca="1" si="451"/>
        <v/>
      </c>
      <c r="AB1003" s="152" t="str">
        <f t="shared" ca="1" si="452"/>
        <v/>
      </c>
      <c r="AC1003" s="154" t="str">
        <f t="shared" ca="1" si="453"/>
        <v/>
      </c>
      <c r="AD1003" s="154" t="str">
        <f t="shared" ca="1" si="454"/>
        <v/>
      </c>
      <c r="AE1003" s="3">
        <f t="shared" ca="1" si="455"/>
        <v>0</v>
      </c>
      <c r="AF1003" s="3">
        <f t="shared" ca="1" si="456"/>
        <v>0</v>
      </c>
      <c r="AG1003" s="3" t="str">
        <f t="shared" ca="1" si="463"/>
        <v/>
      </c>
      <c r="AH1003" s="4" t="str">
        <f t="shared" ca="1" si="457"/>
        <v/>
      </c>
      <c r="AI1003" s="75">
        <f t="shared" ca="1" si="458"/>
        <v>-81.180141999199762</v>
      </c>
      <c r="AJ1003" s="75">
        <f t="shared" ca="1" si="459"/>
        <v>-81.180141999199762</v>
      </c>
    </row>
    <row r="1004" spans="1:36" ht="14.25">
      <c r="A1004" s="41">
        <f t="shared" si="460"/>
        <v>938</v>
      </c>
      <c r="B1004" s="150">
        <f ca="1">IF(ISNUMBER(A1004),INDEX('MetaTrader Import'!$H$13:$J$5893,TRUNC(((A1004-$A$39+1)-1)/3)+1,MOD((A1004-$A$39+1)-1,3)+1),"")</f>
        <v>0</v>
      </c>
      <c r="C1004" s="43">
        <f t="shared" ca="1" si="437"/>
        <v>33.011701578651085</v>
      </c>
      <c r="D1004" s="43">
        <f t="shared" ca="1" si="438"/>
        <v>-3.9895585408080847</v>
      </c>
      <c r="E1004" s="43">
        <f t="shared" ca="1" si="439"/>
        <v>29.022143037843001</v>
      </c>
      <c r="F1004" s="43">
        <f t="shared" ca="1" si="440"/>
        <v>2.9022143037843002</v>
      </c>
      <c r="G1004" s="43">
        <f>IF(A1004&lt;&gt;"",IF(A1004&lt;Data!$G$11*0.25,$C$13/$G$32,IF(A1004&gt;Data!$G$11*0.25,$C$13,$C$13*10)),"")</f>
        <v>2</v>
      </c>
      <c r="H1004" s="43">
        <f>IF(A1004&lt;&gt;"",IF(Data!$G$9="constant",$C$13,IF(Data!$G$9="squeeze",G1004,F1004)),"")</f>
        <v>2</v>
      </c>
      <c r="I1004" s="38">
        <f ca="1">IF(ISNUMBER(A1004),NORMINV(RAND(),0,IF(AND(Data!$G$9="squeeze",A1004&lt;Data!$G$11*0.25),$H$32,1)*$C$30*$C$13)*($C$14*$C$12),"")</f>
        <v>-1.8886213552259283E-4</v>
      </c>
      <c r="J1004" s="42">
        <f ca="1">IFERROR(IF(Data!$C$6="Real",B1004,I1004+J1003+($C$14*$C$12)*(NORMINV(RAND(),$C$15,CHOOSE($G$13,$C$13,F1004,G1004)))),"")</f>
        <v>1.3510904111232556</v>
      </c>
      <c r="K1004" s="88">
        <f>IF(ISNUMBER(A1004), IF($G$16="fixed",$G$17,MIN(H1004*Data!$C$7*$C$16*0.5,$C$17*Data!$C$7))*$C$12,"")</f>
        <v>8.0000000000000007E-5</v>
      </c>
      <c r="L1004" s="42">
        <f t="shared" ca="1" si="464"/>
        <v>1.3510904111232556</v>
      </c>
      <c r="M1004" s="44">
        <f t="shared" ca="1" si="465"/>
        <v>1.3511304111232556</v>
      </c>
      <c r="N1004" s="44">
        <f t="shared" ca="1" si="466"/>
        <v>1.3510504111232555</v>
      </c>
      <c r="O1004" s="108">
        <f t="shared" ca="1" si="441"/>
        <v>-1.4706589030765953</v>
      </c>
      <c r="P1004" s="102">
        <f t="shared" ca="1" si="442"/>
        <v>8.5508555650548175</v>
      </c>
      <c r="Q1004" s="102">
        <f t="shared" ca="1" si="443"/>
        <v>3.6481218352076517E-2</v>
      </c>
      <c r="R1004" s="120">
        <f t="shared" ca="1" si="461"/>
        <v>1</v>
      </c>
      <c r="S1004" s="54">
        <f t="shared" ca="1" si="462"/>
        <v>0</v>
      </c>
      <c r="T1004" s="5" t="str">
        <f t="shared" ca="1" si="444"/>
        <v/>
      </c>
      <c r="U1004" s="152" t="str">
        <f t="shared" ca="1" si="445"/>
        <v/>
      </c>
      <c r="V1004" s="152" t="str">
        <f t="shared" ca="1" si="446"/>
        <v/>
      </c>
      <c r="W1004" s="153" t="str">
        <f t="shared" ca="1" si="447"/>
        <v/>
      </c>
      <c r="X1004" s="153" t="str">
        <f t="shared" ca="1" si="448"/>
        <v/>
      </c>
      <c r="Y1004" s="153" t="str">
        <f t="shared" ca="1" si="449"/>
        <v/>
      </c>
      <c r="Z1004" s="153" t="str">
        <f t="shared" ca="1" si="450"/>
        <v/>
      </c>
      <c r="AA1004" s="152" t="str">
        <f t="shared" ca="1" si="451"/>
        <v/>
      </c>
      <c r="AB1004" s="152" t="str">
        <f t="shared" ca="1" si="452"/>
        <v/>
      </c>
      <c r="AC1004" s="154" t="str">
        <f t="shared" ca="1" si="453"/>
        <v/>
      </c>
      <c r="AD1004" s="154" t="str">
        <f t="shared" ca="1" si="454"/>
        <v/>
      </c>
      <c r="AE1004" s="3">
        <f t="shared" ca="1" si="455"/>
        <v>0</v>
      </c>
      <c r="AF1004" s="3">
        <f t="shared" ca="1" si="456"/>
        <v>0</v>
      </c>
      <c r="AG1004" s="3" t="str">
        <f t="shared" ca="1" si="463"/>
        <v/>
      </c>
      <c r="AH1004" s="4" t="str">
        <f t="shared" ca="1" si="457"/>
        <v/>
      </c>
      <c r="AI1004" s="75">
        <f t="shared" ca="1" si="458"/>
        <v>-81.180141999199762</v>
      </c>
      <c r="AJ1004" s="75">
        <f t="shared" ca="1" si="459"/>
        <v>-81.180141999199762</v>
      </c>
    </row>
    <row r="1005" spans="1:36" ht="14.25">
      <c r="A1005" s="41">
        <f t="shared" si="460"/>
        <v>939</v>
      </c>
      <c r="B1005" s="150">
        <f>IF(ISNUMBER(A1005),INDEX('MetaTrader Import'!$H$13:$J$5893,TRUNC(((A1005-$A$39+1)-1)/3)+1,MOD((A1005-$A$39+1)-1,3)+1),"")</f>
        <v>0</v>
      </c>
      <c r="C1005" s="43">
        <f t="shared" ca="1" si="437"/>
        <v>29.022143037843001</v>
      </c>
      <c r="D1005" s="43">
        <f t="shared" ca="1" si="438"/>
        <v>-1.1427717133876929</v>
      </c>
      <c r="E1005" s="43">
        <f t="shared" ca="1" si="439"/>
        <v>27.87937132445531</v>
      </c>
      <c r="F1005" s="43">
        <f t="shared" ca="1" si="440"/>
        <v>2.7879371324455309</v>
      </c>
      <c r="G1005" s="43">
        <f>IF(A1005&lt;&gt;"",IF(A1005&lt;Data!$G$11*0.25,$C$13/$G$32,IF(A1005&gt;Data!$G$11*0.25,$C$13,$C$13*10)),"")</f>
        <v>2</v>
      </c>
      <c r="H1005" s="43">
        <f>IF(A1005&lt;&gt;"",IF(Data!$G$9="constant",$C$13,IF(Data!$G$9="squeeze",G1005,F1005)),"")</f>
        <v>2</v>
      </c>
      <c r="I1005" s="38">
        <f ca="1">IF(ISNUMBER(A1005),NORMINV(RAND(),0,IF(AND(Data!$G$9="squeeze",A1005&lt;Data!$G$11*0.25),$H$32,1)*$C$30*$C$13)*($C$14*$C$12),"")</f>
        <v>-2.1303305262454817E-4</v>
      </c>
      <c r="J1005" s="42">
        <f ca="1">IFERROR(IF(Data!$C$6="Real",B1005,I1005+J1004+($C$14*$C$12)*(NORMINV(RAND(),$C$15,CHOOSE($G$13,$C$13,F1005,G1005)))),"")</f>
        <v>1.3511084430414713</v>
      </c>
      <c r="K1005" s="88">
        <f>IF(ISNUMBER(A1005), IF($G$16="fixed",$G$17,MIN(H1005*Data!$C$7*$C$16*0.5,$C$17*Data!$C$7))*$C$12,"")</f>
        <v>8.0000000000000007E-5</v>
      </c>
      <c r="L1005" s="42">
        <f t="shared" ca="1" si="464"/>
        <v>1.3511084430414713</v>
      </c>
      <c r="M1005" s="44">
        <f t="shared" ca="1" si="465"/>
        <v>1.3511484430414713</v>
      </c>
      <c r="N1005" s="44">
        <f t="shared" ca="1" si="466"/>
        <v>1.3510684430414712</v>
      </c>
      <c r="O1005" s="108">
        <f t="shared" ca="1" si="441"/>
        <v>-1.6031339149095476</v>
      </c>
      <c r="P1005" s="102">
        <f t="shared" ca="1" si="442"/>
        <v>9.1232015613112392</v>
      </c>
      <c r="Q1005" s="102">
        <f t="shared" ca="1" si="443"/>
        <v>0.1881029718123253</v>
      </c>
      <c r="R1005" s="120">
        <f t="shared" ca="1" si="461"/>
        <v>1</v>
      </c>
      <c r="S1005" s="54">
        <f t="shared" ca="1" si="462"/>
        <v>0</v>
      </c>
      <c r="T1005" s="5" t="str">
        <f t="shared" ca="1" si="444"/>
        <v/>
      </c>
      <c r="U1005" s="152" t="str">
        <f t="shared" ca="1" si="445"/>
        <v/>
      </c>
      <c r="V1005" s="152" t="str">
        <f t="shared" ca="1" si="446"/>
        <v/>
      </c>
      <c r="W1005" s="153" t="str">
        <f t="shared" ca="1" si="447"/>
        <v/>
      </c>
      <c r="X1005" s="153" t="str">
        <f t="shared" ca="1" si="448"/>
        <v/>
      </c>
      <c r="Y1005" s="153" t="str">
        <f t="shared" ca="1" si="449"/>
        <v/>
      </c>
      <c r="Z1005" s="153" t="str">
        <f t="shared" ca="1" si="450"/>
        <v/>
      </c>
      <c r="AA1005" s="152" t="str">
        <f t="shared" ca="1" si="451"/>
        <v/>
      </c>
      <c r="AB1005" s="152" t="str">
        <f t="shared" ca="1" si="452"/>
        <v/>
      </c>
      <c r="AC1005" s="154" t="str">
        <f t="shared" ca="1" si="453"/>
        <v/>
      </c>
      <c r="AD1005" s="154" t="str">
        <f t="shared" ca="1" si="454"/>
        <v/>
      </c>
      <c r="AE1005" s="3">
        <f t="shared" ca="1" si="455"/>
        <v>0</v>
      </c>
      <c r="AF1005" s="3">
        <f t="shared" ca="1" si="456"/>
        <v>0</v>
      </c>
      <c r="AG1005" s="3" t="str">
        <f t="shared" ca="1" si="463"/>
        <v/>
      </c>
      <c r="AH1005" s="4" t="str">
        <f t="shared" ca="1" si="457"/>
        <v/>
      </c>
      <c r="AI1005" s="75">
        <f t="shared" ca="1" si="458"/>
        <v>-81.180141999199762</v>
      </c>
      <c r="AJ1005" s="75">
        <f t="shared" ca="1" si="459"/>
        <v>-81.180141999199762</v>
      </c>
    </row>
    <row r="1006" spans="1:36" ht="14.25">
      <c r="A1006" s="41">
        <f t="shared" si="460"/>
        <v>940</v>
      </c>
      <c r="B1006" s="150">
        <f ca="1">IF(ISNUMBER(A1006),INDEX('MetaTrader Import'!$H$13:$J$5893,TRUNC(((A1006-$A$39+1)-1)/3)+1,MOD((A1006-$A$39+1)-1,3)+1),"")</f>
        <v>0</v>
      </c>
      <c r="C1006" s="43">
        <f t="shared" ca="1" si="437"/>
        <v>27.87937132445531</v>
      </c>
      <c r="D1006" s="43">
        <f t="shared" ca="1" si="438"/>
        <v>0.78689168131072229</v>
      </c>
      <c r="E1006" s="43">
        <f t="shared" ca="1" si="439"/>
        <v>28.666263005766034</v>
      </c>
      <c r="F1006" s="43">
        <f t="shared" ca="1" si="440"/>
        <v>2.8666263005766033</v>
      </c>
      <c r="G1006" s="43">
        <f>IF(A1006&lt;&gt;"",IF(A1006&lt;Data!$G$11*0.25,$C$13/$G$32,IF(A1006&gt;Data!$G$11*0.25,$C$13,$C$13*10)),"")</f>
        <v>2</v>
      </c>
      <c r="H1006" s="43">
        <f>IF(A1006&lt;&gt;"",IF(Data!$G$9="constant",$C$13,IF(Data!$G$9="squeeze",G1006,F1006)),"")</f>
        <v>2</v>
      </c>
      <c r="I1006" s="38">
        <f ca="1">IF(ISNUMBER(A1006),NORMINV(RAND(),0,IF(AND(Data!$G$9="squeeze",A1006&lt;Data!$G$11*0.25),$H$32,1)*$C$30*$C$13)*($C$14*$C$12),"")</f>
        <v>-5.2611355198243571E-4</v>
      </c>
      <c r="J1006" s="42">
        <f ca="1">IFERROR(IF(Data!$C$6="Real",B1006,I1006+J1005+($C$14*$C$12)*(NORMINV(RAND(),$C$15,CHOOSE($G$13,$C$13,F1006,G1006)))),"")</f>
        <v>1.3498932815636875</v>
      </c>
      <c r="K1006" s="88">
        <f>IF(ISNUMBER(A1006), IF($G$16="fixed",$G$17,MIN(H1006*Data!$C$7*$C$16*0.5,$C$17*Data!$C$7))*$C$12,"")</f>
        <v>8.0000000000000007E-5</v>
      </c>
      <c r="L1006" s="42">
        <f t="shared" ca="1" si="464"/>
        <v>1.3498932815636875</v>
      </c>
      <c r="M1006" s="44">
        <f t="shared" ca="1" si="465"/>
        <v>1.3499332815636875</v>
      </c>
      <c r="N1006" s="44">
        <f t="shared" ca="1" si="466"/>
        <v>1.3498532815636874</v>
      </c>
      <c r="O1006" s="108">
        <f t="shared" ca="1" si="441"/>
        <v>-2.2174670471074576</v>
      </c>
      <c r="P1006" s="102">
        <f t="shared" ca="1" si="442"/>
        <v>11.574801814318192</v>
      </c>
      <c r="Q1006" s="102">
        <f t="shared" ca="1" si="443"/>
        <v>0.33898520412368499</v>
      </c>
      <c r="R1006" s="120">
        <f t="shared" ca="1" si="461"/>
        <v>1</v>
      </c>
      <c r="S1006" s="54">
        <f t="shared" ca="1" si="462"/>
        <v>0</v>
      </c>
      <c r="T1006" s="5" t="str">
        <f t="shared" ca="1" si="444"/>
        <v/>
      </c>
      <c r="U1006" s="152" t="str">
        <f t="shared" ca="1" si="445"/>
        <v/>
      </c>
      <c r="V1006" s="152" t="str">
        <f t="shared" ca="1" si="446"/>
        <v/>
      </c>
      <c r="W1006" s="153" t="str">
        <f t="shared" ca="1" si="447"/>
        <v/>
      </c>
      <c r="X1006" s="153" t="str">
        <f t="shared" ca="1" si="448"/>
        <v/>
      </c>
      <c r="Y1006" s="153" t="str">
        <f t="shared" ca="1" si="449"/>
        <v/>
      </c>
      <c r="Z1006" s="153" t="str">
        <f t="shared" ca="1" si="450"/>
        <v/>
      </c>
      <c r="AA1006" s="152" t="str">
        <f t="shared" ca="1" si="451"/>
        <v/>
      </c>
      <c r="AB1006" s="152" t="str">
        <f t="shared" ca="1" si="452"/>
        <v/>
      </c>
      <c r="AC1006" s="154" t="str">
        <f t="shared" ca="1" si="453"/>
        <v/>
      </c>
      <c r="AD1006" s="154" t="str">
        <f t="shared" ca="1" si="454"/>
        <v/>
      </c>
      <c r="AE1006" s="3">
        <f t="shared" ca="1" si="455"/>
        <v>0</v>
      </c>
      <c r="AF1006" s="3">
        <f t="shared" ca="1" si="456"/>
        <v>0</v>
      </c>
      <c r="AG1006" s="3" t="str">
        <f t="shared" ca="1" si="463"/>
        <v/>
      </c>
      <c r="AH1006" s="4" t="str">
        <f t="shared" ca="1" si="457"/>
        <v/>
      </c>
      <c r="AI1006" s="75">
        <f t="shared" ca="1" si="458"/>
        <v>-81.180141999199762</v>
      </c>
      <c r="AJ1006" s="75">
        <f t="shared" ca="1" si="459"/>
        <v>-81.180141999199762</v>
      </c>
    </row>
    <row r="1007" spans="1:36" ht="14.25">
      <c r="A1007" s="41">
        <f t="shared" si="460"/>
        <v>941</v>
      </c>
      <c r="B1007" s="150">
        <f ca="1">IF(ISNUMBER(A1007),INDEX('MetaTrader Import'!$H$13:$J$5893,TRUNC(((A1007-$A$39+1)-1)/3)+1,MOD((A1007-$A$39+1)-1,3)+1),"")</f>
        <v>0</v>
      </c>
      <c r="C1007" s="43">
        <f t="shared" ca="1" si="437"/>
        <v>28.666263005766034</v>
      </c>
      <c r="D1007" s="43">
        <f t="shared" ca="1" si="438"/>
        <v>0.81832547898641084</v>
      </c>
      <c r="E1007" s="43">
        <f t="shared" ca="1" si="439"/>
        <v>29.484588484752443</v>
      </c>
      <c r="F1007" s="43">
        <f t="shared" ca="1" si="440"/>
        <v>2.9484588484752443</v>
      </c>
      <c r="G1007" s="43">
        <f>IF(A1007&lt;&gt;"",IF(A1007&lt;Data!$G$11*0.25,$C$13/$G$32,IF(A1007&gt;Data!$G$11*0.25,$C$13,$C$13*10)),"")</f>
        <v>2</v>
      </c>
      <c r="H1007" s="43">
        <f>IF(A1007&lt;&gt;"",IF(Data!$G$9="constant",$C$13,IF(Data!$G$9="squeeze",G1007,F1007)),"")</f>
        <v>2</v>
      </c>
      <c r="I1007" s="38">
        <f ca="1">IF(ISNUMBER(A1007),NORMINV(RAND(),0,IF(AND(Data!$G$9="squeeze",A1007&lt;Data!$G$11*0.25),$H$32,1)*$C$30*$C$13)*($C$14*$C$12),"")</f>
        <v>-1.4796510928274476E-4</v>
      </c>
      <c r="J1007" s="42">
        <f ca="1">IFERROR(IF(Data!$C$6="Real",B1007,I1007+J1006+($C$14*$C$12)*(NORMINV(RAND(),$C$15,CHOOSE($G$13,$C$13,F1007,G1007)))),"")</f>
        <v>1.3497889568107038</v>
      </c>
      <c r="K1007" s="88">
        <f>IF(ISNUMBER(A1007), IF($G$16="fixed",$G$17,MIN(H1007*Data!$C$7*$C$16*0.5,$C$17*Data!$C$7))*$C$12,"")</f>
        <v>8.0000000000000007E-5</v>
      </c>
      <c r="L1007" s="42">
        <f t="shared" ca="1" si="464"/>
        <v>1.3497889568107038</v>
      </c>
      <c r="M1007" s="44">
        <f t="shared" ca="1" si="465"/>
        <v>1.3498289568107038</v>
      </c>
      <c r="N1007" s="44">
        <f t="shared" ca="1" si="466"/>
        <v>1.3497489568107037</v>
      </c>
      <c r="O1007" s="108">
        <f t="shared" ca="1" si="441"/>
        <v>-2.6513745606045789</v>
      </c>
      <c r="P1007" s="102">
        <f t="shared" ca="1" si="442"/>
        <v>13.225223099155125</v>
      </c>
      <c r="Q1007" s="102">
        <f t="shared" ca="1" si="443"/>
        <v>0.4980619795066823</v>
      </c>
      <c r="R1007" s="120">
        <f t="shared" ca="1" si="461"/>
        <v>1</v>
      </c>
      <c r="S1007" s="54">
        <f t="shared" ca="1" si="462"/>
        <v>0</v>
      </c>
      <c r="T1007" s="5" t="str">
        <f t="shared" ca="1" si="444"/>
        <v/>
      </c>
      <c r="U1007" s="152" t="str">
        <f t="shared" ca="1" si="445"/>
        <v/>
      </c>
      <c r="V1007" s="152" t="str">
        <f t="shared" ca="1" si="446"/>
        <v/>
      </c>
      <c r="W1007" s="153" t="str">
        <f t="shared" ca="1" si="447"/>
        <v/>
      </c>
      <c r="X1007" s="153" t="str">
        <f t="shared" ca="1" si="448"/>
        <v/>
      </c>
      <c r="Y1007" s="153" t="str">
        <f t="shared" ca="1" si="449"/>
        <v/>
      </c>
      <c r="Z1007" s="153" t="str">
        <f t="shared" ca="1" si="450"/>
        <v/>
      </c>
      <c r="AA1007" s="152" t="str">
        <f t="shared" ca="1" si="451"/>
        <v/>
      </c>
      <c r="AB1007" s="152" t="str">
        <f t="shared" ca="1" si="452"/>
        <v/>
      </c>
      <c r="AC1007" s="154" t="str">
        <f t="shared" ca="1" si="453"/>
        <v/>
      </c>
      <c r="AD1007" s="154" t="str">
        <f t="shared" ca="1" si="454"/>
        <v/>
      </c>
      <c r="AE1007" s="3">
        <f t="shared" ca="1" si="455"/>
        <v>0</v>
      </c>
      <c r="AF1007" s="3">
        <f t="shared" ca="1" si="456"/>
        <v>0</v>
      </c>
      <c r="AG1007" s="3" t="str">
        <f t="shared" ca="1" si="463"/>
        <v/>
      </c>
      <c r="AH1007" s="4" t="str">
        <f t="shared" ca="1" si="457"/>
        <v/>
      </c>
      <c r="AI1007" s="75">
        <f t="shared" ca="1" si="458"/>
        <v>-81.180141999199762</v>
      </c>
      <c r="AJ1007" s="75">
        <f t="shared" ca="1" si="459"/>
        <v>-81.180141999199762</v>
      </c>
    </row>
    <row r="1008" spans="1:36" ht="14.25">
      <c r="A1008" s="41">
        <f t="shared" si="460"/>
        <v>942</v>
      </c>
      <c r="B1008" s="150">
        <f>IF(ISNUMBER(A1008),INDEX('MetaTrader Import'!$H$13:$J$5893,TRUNC(((A1008-$A$39+1)-1)/3)+1,MOD((A1008-$A$39+1)-1,3)+1),"")</f>
        <v>0</v>
      </c>
      <c r="C1008" s="43">
        <f t="shared" ca="1" si="437"/>
        <v>29.484588484752443</v>
      </c>
      <c r="D1008" s="43">
        <f t="shared" ca="1" si="438"/>
        <v>-0.8960618161038667</v>
      </c>
      <c r="E1008" s="43">
        <f t="shared" ca="1" si="439"/>
        <v>28.588526668648576</v>
      </c>
      <c r="F1008" s="43">
        <f t="shared" ca="1" si="440"/>
        <v>2.8588526668648577</v>
      </c>
      <c r="G1008" s="43">
        <f>IF(A1008&lt;&gt;"",IF(A1008&lt;Data!$G$11*0.25,$C$13/$G$32,IF(A1008&gt;Data!$G$11*0.25,$C$13,$C$13*10)),"")</f>
        <v>2</v>
      </c>
      <c r="H1008" s="43">
        <f>IF(A1008&lt;&gt;"",IF(Data!$G$9="constant",$C$13,IF(Data!$G$9="squeeze",G1008,F1008)),"")</f>
        <v>2</v>
      </c>
      <c r="I1008" s="38">
        <f ca="1">IF(ISNUMBER(A1008),NORMINV(RAND(),0,IF(AND(Data!$G$9="squeeze",A1008&lt;Data!$G$11*0.25),$H$32,1)*$C$30*$C$13)*($C$14*$C$12),"")</f>
        <v>-2.753763886984954E-4</v>
      </c>
      <c r="J1008" s="42">
        <f ca="1">IFERROR(IF(Data!$C$6="Real",B1008,I1008+J1007+($C$14*$C$12)*(NORMINV(RAND(),$C$15,CHOOSE($G$13,$C$13,F1008,G1008)))),"")</f>
        <v>1.349733610720119</v>
      </c>
      <c r="K1008" s="88">
        <f>IF(ISNUMBER(A1008), IF($G$16="fixed",$G$17,MIN(H1008*Data!$C$7*$C$16*0.5,$C$17*Data!$C$7))*$C$12,"")</f>
        <v>8.0000000000000007E-5</v>
      </c>
      <c r="L1008" s="42">
        <f t="shared" ca="1" si="464"/>
        <v>1.349733610720119</v>
      </c>
      <c r="M1008" s="44">
        <f t="shared" ca="1" si="465"/>
        <v>1.349773610720119</v>
      </c>
      <c r="N1008" s="44">
        <f t="shared" ca="1" si="466"/>
        <v>1.349693610720119</v>
      </c>
      <c r="O1008" s="108">
        <f t="shared" ca="1" si="441"/>
        <v>-2.9699963740560067</v>
      </c>
      <c r="P1008" s="102">
        <f t="shared" ca="1" si="442"/>
        <v>14.335803491837364</v>
      </c>
      <c r="Q1008" s="102">
        <f t="shared" ca="1" si="443"/>
        <v>0.65772155571192692</v>
      </c>
      <c r="R1008" s="120">
        <f t="shared" ca="1" si="461"/>
        <v>1</v>
      </c>
      <c r="S1008" s="54">
        <f t="shared" ca="1" si="462"/>
        <v>0</v>
      </c>
      <c r="T1008" s="5" t="str">
        <f t="shared" ca="1" si="444"/>
        <v/>
      </c>
      <c r="U1008" s="152" t="str">
        <f t="shared" ca="1" si="445"/>
        <v/>
      </c>
      <c r="V1008" s="152" t="str">
        <f t="shared" ca="1" si="446"/>
        <v/>
      </c>
      <c r="W1008" s="153" t="str">
        <f t="shared" ca="1" si="447"/>
        <v/>
      </c>
      <c r="X1008" s="153" t="str">
        <f t="shared" ca="1" si="448"/>
        <v/>
      </c>
      <c r="Y1008" s="153" t="str">
        <f t="shared" ca="1" si="449"/>
        <v/>
      </c>
      <c r="Z1008" s="153" t="str">
        <f t="shared" ca="1" si="450"/>
        <v/>
      </c>
      <c r="AA1008" s="152" t="str">
        <f t="shared" ca="1" si="451"/>
        <v/>
      </c>
      <c r="AB1008" s="152" t="str">
        <f t="shared" ca="1" si="452"/>
        <v/>
      </c>
      <c r="AC1008" s="154" t="str">
        <f t="shared" ca="1" si="453"/>
        <v/>
      </c>
      <c r="AD1008" s="154" t="str">
        <f t="shared" ca="1" si="454"/>
        <v/>
      </c>
      <c r="AE1008" s="3">
        <f t="shared" ca="1" si="455"/>
        <v>0</v>
      </c>
      <c r="AF1008" s="3">
        <f t="shared" ca="1" si="456"/>
        <v>0</v>
      </c>
      <c r="AG1008" s="3" t="str">
        <f t="shared" ca="1" si="463"/>
        <v/>
      </c>
      <c r="AH1008" s="4" t="str">
        <f t="shared" ca="1" si="457"/>
        <v/>
      </c>
      <c r="AI1008" s="75">
        <f t="shared" ca="1" si="458"/>
        <v>-81.180141999199762</v>
      </c>
      <c r="AJ1008" s="75">
        <f t="shared" ca="1" si="459"/>
        <v>-81.180141999199762</v>
      </c>
    </row>
    <row r="1009" spans="1:36" ht="14.25">
      <c r="A1009" s="41">
        <f t="shared" si="460"/>
        <v>943</v>
      </c>
      <c r="B1009" s="150">
        <f ca="1">IF(ISNUMBER(A1009),INDEX('MetaTrader Import'!$H$13:$J$5893,TRUNC(((A1009-$A$39+1)-1)/3)+1,MOD((A1009-$A$39+1)-1,3)+1),"")</f>
        <v>0</v>
      </c>
      <c r="C1009" s="43">
        <f t="shared" ca="1" si="437"/>
        <v>28.588526668648576</v>
      </c>
      <c r="D1009" s="43">
        <f t="shared" ca="1" si="438"/>
        <v>-0.88446202303587462</v>
      </c>
      <c r="E1009" s="43">
        <f t="shared" ca="1" si="439"/>
        <v>27.704064645612704</v>
      </c>
      <c r="F1009" s="43">
        <f t="shared" ca="1" si="440"/>
        <v>2.7704064645612703</v>
      </c>
      <c r="G1009" s="43">
        <f>IF(A1009&lt;&gt;"",IF(A1009&lt;Data!$G$11*0.25,$C$13/$G$32,IF(A1009&gt;Data!$G$11*0.25,$C$13,$C$13*10)),"")</f>
        <v>2</v>
      </c>
      <c r="H1009" s="43">
        <f>IF(A1009&lt;&gt;"",IF(Data!$G$9="constant",$C$13,IF(Data!$G$9="squeeze",G1009,F1009)),"")</f>
        <v>2</v>
      </c>
      <c r="I1009" s="38">
        <f ca="1">IF(ISNUMBER(A1009),NORMINV(RAND(),0,IF(AND(Data!$G$9="squeeze",A1009&lt;Data!$G$11*0.25),$H$32,1)*$C$30*$C$13)*($C$14*$C$12),"")</f>
        <v>2.7988528377708973E-4</v>
      </c>
      <c r="J1009" s="42">
        <f ca="1">IFERROR(IF(Data!$C$6="Real",B1009,I1009+J1008+($C$14*$C$12)*(NORMINV(RAND(),$C$15,CHOOSE($G$13,$C$13,F1009,G1009)))),"")</f>
        <v>1.3493156493683625</v>
      </c>
      <c r="K1009" s="88">
        <f>IF(ISNUMBER(A1009), IF($G$16="fixed",$G$17,MIN(H1009*Data!$C$7*$C$16*0.5,$C$17*Data!$C$7))*$C$12,"")</f>
        <v>8.0000000000000007E-5</v>
      </c>
      <c r="L1009" s="42">
        <f t="shared" ca="1" si="464"/>
        <v>1.3493156493683625</v>
      </c>
      <c r="M1009" s="44">
        <f t="shared" ca="1" si="465"/>
        <v>1.3493556493683625</v>
      </c>
      <c r="N1009" s="44">
        <f t="shared" ca="1" si="466"/>
        <v>1.3492756493683624</v>
      </c>
      <c r="O1009" s="108">
        <f t="shared" ca="1" si="441"/>
        <v>-3.3907237162665465</v>
      </c>
      <c r="P1009" s="102">
        <f t="shared" ca="1" si="442"/>
        <v>15.673659123270115</v>
      </c>
      <c r="Q1009" s="102">
        <f t="shared" ca="1" si="443"/>
        <v>0.7784938785106098</v>
      </c>
      <c r="R1009" s="120">
        <f t="shared" ca="1" si="461"/>
        <v>1</v>
      </c>
      <c r="S1009" s="54">
        <f t="shared" ca="1" si="462"/>
        <v>0</v>
      </c>
      <c r="T1009" s="5" t="str">
        <f t="shared" ca="1" si="444"/>
        <v/>
      </c>
      <c r="U1009" s="152" t="str">
        <f t="shared" ca="1" si="445"/>
        <v/>
      </c>
      <c r="V1009" s="152" t="str">
        <f t="shared" ca="1" si="446"/>
        <v/>
      </c>
      <c r="W1009" s="153" t="str">
        <f t="shared" ca="1" si="447"/>
        <v/>
      </c>
      <c r="X1009" s="153" t="str">
        <f t="shared" ca="1" si="448"/>
        <v/>
      </c>
      <c r="Y1009" s="153" t="str">
        <f t="shared" ca="1" si="449"/>
        <v/>
      </c>
      <c r="Z1009" s="153" t="str">
        <f t="shared" ca="1" si="450"/>
        <v/>
      </c>
      <c r="AA1009" s="152" t="str">
        <f t="shared" ca="1" si="451"/>
        <v/>
      </c>
      <c r="AB1009" s="152" t="str">
        <f t="shared" ca="1" si="452"/>
        <v/>
      </c>
      <c r="AC1009" s="154" t="str">
        <f t="shared" ca="1" si="453"/>
        <v/>
      </c>
      <c r="AD1009" s="154" t="str">
        <f t="shared" ca="1" si="454"/>
        <v/>
      </c>
      <c r="AE1009" s="3">
        <f t="shared" ca="1" si="455"/>
        <v>0</v>
      </c>
      <c r="AF1009" s="3">
        <f t="shared" ca="1" si="456"/>
        <v>0</v>
      </c>
      <c r="AG1009" s="3" t="str">
        <f t="shared" ca="1" si="463"/>
        <v/>
      </c>
      <c r="AH1009" s="4" t="str">
        <f t="shared" ca="1" si="457"/>
        <v/>
      </c>
      <c r="AI1009" s="75">
        <f t="shared" ca="1" si="458"/>
        <v>-81.180141999199762</v>
      </c>
      <c r="AJ1009" s="75">
        <f t="shared" ca="1" si="459"/>
        <v>-81.180141999199762</v>
      </c>
    </row>
    <row r="1010" spans="1:36" ht="14.25">
      <c r="A1010" s="41">
        <f t="shared" si="460"/>
        <v>944</v>
      </c>
      <c r="B1010" s="150">
        <f ca="1">IF(ISNUMBER(A1010),INDEX('MetaTrader Import'!$H$13:$J$5893,TRUNC(((A1010-$A$39+1)-1)/3)+1,MOD((A1010-$A$39+1)-1,3)+1),"")</f>
        <v>0</v>
      </c>
      <c r="C1010" s="43">
        <f t="shared" ca="1" si="437"/>
        <v>27.704064645612704</v>
      </c>
      <c r="D1010" s="43">
        <f t="shared" ca="1" si="438"/>
        <v>1.7654165195454481</v>
      </c>
      <c r="E1010" s="43">
        <f t="shared" ca="1" si="439"/>
        <v>29.46948116515815</v>
      </c>
      <c r="F1010" s="43">
        <f t="shared" ca="1" si="440"/>
        <v>2.9469481165158151</v>
      </c>
      <c r="G1010" s="43">
        <f>IF(A1010&lt;&gt;"",IF(A1010&lt;Data!$G$11*0.25,$C$13/$G$32,IF(A1010&gt;Data!$G$11*0.25,$C$13,$C$13*10)),"")</f>
        <v>2</v>
      </c>
      <c r="H1010" s="43">
        <f>IF(A1010&lt;&gt;"",IF(Data!$G$9="constant",$C$13,IF(Data!$G$9="squeeze",G1010,F1010)),"")</f>
        <v>2</v>
      </c>
      <c r="I1010" s="38">
        <f ca="1">IF(ISNUMBER(A1010),NORMINV(RAND(),0,IF(AND(Data!$G$9="squeeze",A1010&lt;Data!$G$11*0.25),$H$32,1)*$C$30*$C$13)*($C$14*$C$12),"")</f>
        <v>-6.4702074007924983E-5</v>
      </c>
      <c r="J1010" s="42">
        <f ca="1">IFERROR(IF(Data!$C$6="Real",B1010,I1010+J1009+($C$14*$C$12)*(NORMINV(RAND(),$C$15,CHOOSE($G$13,$C$13,F1010,G1010)))),"")</f>
        <v>1.3487471068871515</v>
      </c>
      <c r="K1010" s="88">
        <f>IF(ISNUMBER(A1010), IF($G$16="fixed",$G$17,MIN(H1010*Data!$C$7*$C$16*0.5,$C$17*Data!$C$7))*$C$12,"")</f>
        <v>8.0000000000000007E-5</v>
      </c>
      <c r="L1010" s="42">
        <f t="shared" ca="1" si="464"/>
        <v>1.3487471068871515</v>
      </c>
      <c r="M1010" s="44">
        <f t="shared" ca="1" si="465"/>
        <v>1.3487871068871515</v>
      </c>
      <c r="N1010" s="44">
        <f t="shared" ca="1" si="466"/>
        <v>1.3487071068871515</v>
      </c>
      <c r="O1010" s="108">
        <f t="shared" ca="1" si="441"/>
        <v>-3.6723825969942379</v>
      </c>
      <c r="P1010" s="102">
        <f t="shared" ca="1" si="442"/>
        <v>16.758403266430612</v>
      </c>
      <c r="Q1010" s="102">
        <f t="shared" ca="1" si="443"/>
        <v>0.87602323744056498</v>
      </c>
      <c r="R1010" s="120">
        <f t="shared" ca="1" si="461"/>
        <v>1</v>
      </c>
      <c r="S1010" s="54">
        <f t="shared" ca="1" si="462"/>
        <v>0</v>
      </c>
      <c r="T1010" s="5" t="str">
        <f t="shared" ca="1" si="444"/>
        <v/>
      </c>
      <c r="U1010" s="152" t="str">
        <f t="shared" ca="1" si="445"/>
        <v/>
      </c>
      <c r="V1010" s="152" t="str">
        <f t="shared" ca="1" si="446"/>
        <v/>
      </c>
      <c r="W1010" s="153" t="str">
        <f t="shared" ca="1" si="447"/>
        <v/>
      </c>
      <c r="X1010" s="153" t="str">
        <f t="shared" ca="1" si="448"/>
        <v/>
      </c>
      <c r="Y1010" s="153" t="str">
        <f t="shared" ca="1" si="449"/>
        <v/>
      </c>
      <c r="Z1010" s="153" t="str">
        <f t="shared" ca="1" si="450"/>
        <v/>
      </c>
      <c r="AA1010" s="152" t="str">
        <f t="shared" ca="1" si="451"/>
        <v/>
      </c>
      <c r="AB1010" s="152" t="str">
        <f t="shared" ca="1" si="452"/>
        <v/>
      </c>
      <c r="AC1010" s="154" t="str">
        <f t="shared" ca="1" si="453"/>
        <v/>
      </c>
      <c r="AD1010" s="154" t="str">
        <f t="shared" ca="1" si="454"/>
        <v/>
      </c>
      <c r="AE1010" s="3">
        <f t="shared" ca="1" si="455"/>
        <v>0</v>
      </c>
      <c r="AF1010" s="3">
        <f t="shared" ca="1" si="456"/>
        <v>0</v>
      </c>
      <c r="AG1010" s="3" t="str">
        <f t="shared" ca="1" si="463"/>
        <v/>
      </c>
      <c r="AH1010" s="4" t="str">
        <f t="shared" ca="1" si="457"/>
        <v/>
      </c>
      <c r="AI1010" s="75">
        <f t="shared" ca="1" si="458"/>
        <v>-81.180141999199762</v>
      </c>
      <c r="AJ1010" s="75">
        <f t="shared" ca="1" si="459"/>
        <v>-81.180141999199762</v>
      </c>
    </row>
    <row r="1011" spans="1:36" ht="14.25">
      <c r="A1011" s="41">
        <f t="shared" si="460"/>
        <v>945</v>
      </c>
      <c r="B1011" s="150">
        <f>IF(ISNUMBER(A1011),INDEX('MetaTrader Import'!$H$13:$J$5893,TRUNC(((A1011-$A$39+1)-1)/3)+1,MOD((A1011-$A$39+1)-1,3)+1),"")</f>
        <v>0</v>
      </c>
      <c r="C1011" s="43">
        <f t="shared" ca="1" si="437"/>
        <v>29.46948116515815</v>
      </c>
      <c r="D1011" s="43">
        <f t="shared" ca="1" si="438"/>
        <v>-3.4466827178005874</v>
      </c>
      <c r="E1011" s="43">
        <f t="shared" ca="1" si="439"/>
        <v>26.022798447357562</v>
      </c>
      <c r="F1011" s="43">
        <f t="shared" ca="1" si="440"/>
        <v>2.6022798447357562</v>
      </c>
      <c r="G1011" s="43">
        <f>IF(A1011&lt;&gt;"",IF(A1011&lt;Data!$G$11*0.25,$C$13/$G$32,IF(A1011&gt;Data!$G$11*0.25,$C$13,$C$13*10)),"")</f>
        <v>2</v>
      </c>
      <c r="H1011" s="43">
        <f>IF(A1011&lt;&gt;"",IF(Data!$G$9="constant",$C$13,IF(Data!$G$9="squeeze",G1011,F1011)),"")</f>
        <v>2</v>
      </c>
      <c r="I1011" s="38">
        <f ca="1">IF(ISNUMBER(A1011),NORMINV(RAND(),0,IF(AND(Data!$G$9="squeeze",A1011&lt;Data!$G$11*0.25),$H$32,1)*$C$30*$C$13)*($C$14*$C$12),"")</f>
        <v>4.5288593660886723E-5</v>
      </c>
      <c r="J1011" s="42">
        <f ca="1">IFERROR(IF(Data!$C$6="Real",B1011,I1011+J1010+($C$14*$C$12)*(NORMINV(RAND(),$C$15,CHOOSE($G$13,$C$13,F1011,G1011)))),"")</f>
        <v>1.3493190440631093</v>
      </c>
      <c r="K1011" s="88">
        <f>IF(ISNUMBER(A1011), IF($G$16="fixed",$G$17,MIN(H1011*Data!$C$7*$C$16*0.5,$C$17*Data!$C$7))*$C$12,"")</f>
        <v>8.0000000000000007E-5</v>
      </c>
      <c r="L1011" s="42">
        <f t="shared" ca="1" si="464"/>
        <v>1.3493190440631093</v>
      </c>
      <c r="M1011" s="44">
        <f t="shared" ca="1" si="465"/>
        <v>1.3493590440631094</v>
      </c>
      <c r="N1011" s="44">
        <f t="shared" ca="1" si="466"/>
        <v>1.3492790440631093</v>
      </c>
      <c r="O1011" s="108">
        <f t="shared" ca="1" si="441"/>
        <v>-3.4438899643653826</v>
      </c>
      <c r="P1011" s="102">
        <f t="shared" ca="1" si="442"/>
        <v>15.859585836712579</v>
      </c>
      <c r="Q1011" s="102">
        <f t="shared" ca="1" si="443"/>
        <v>0.92897908268439677</v>
      </c>
      <c r="R1011" s="120">
        <f t="shared" ca="1" si="461"/>
        <v>1</v>
      </c>
      <c r="S1011" s="54">
        <f t="shared" ca="1" si="462"/>
        <v>0</v>
      </c>
      <c r="T1011" s="5" t="str">
        <f t="shared" ca="1" si="444"/>
        <v/>
      </c>
      <c r="U1011" s="152" t="str">
        <f t="shared" ca="1" si="445"/>
        <v/>
      </c>
      <c r="V1011" s="152" t="str">
        <f t="shared" ca="1" si="446"/>
        <v/>
      </c>
      <c r="W1011" s="153" t="str">
        <f t="shared" ca="1" si="447"/>
        <v/>
      </c>
      <c r="X1011" s="153" t="str">
        <f t="shared" ca="1" si="448"/>
        <v/>
      </c>
      <c r="Y1011" s="153" t="str">
        <f t="shared" ca="1" si="449"/>
        <v/>
      </c>
      <c r="Z1011" s="153" t="str">
        <f t="shared" ca="1" si="450"/>
        <v/>
      </c>
      <c r="AA1011" s="152" t="str">
        <f t="shared" ca="1" si="451"/>
        <v/>
      </c>
      <c r="AB1011" s="152" t="str">
        <f t="shared" ca="1" si="452"/>
        <v/>
      </c>
      <c r="AC1011" s="154" t="str">
        <f t="shared" ca="1" si="453"/>
        <v/>
      </c>
      <c r="AD1011" s="154" t="str">
        <f t="shared" ca="1" si="454"/>
        <v/>
      </c>
      <c r="AE1011" s="3">
        <f t="shared" ca="1" si="455"/>
        <v>0</v>
      </c>
      <c r="AF1011" s="3">
        <f t="shared" ca="1" si="456"/>
        <v>0</v>
      </c>
      <c r="AG1011" s="3" t="str">
        <f t="shared" ca="1" si="463"/>
        <v/>
      </c>
      <c r="AH1011" s="4" t="str">
        <f t="shared" ca="1" si="457"/>
        <v/>
      </c>
      <c r="AI1011" s="75">
        <f t="shared" ca="1" si="458"/>
        <v>-81.180141999199762</v>
      </c>
      <c r="AJ1011" s="75">
        <f t="shared" ca="1" si="459"/>
        <v>-81.180141999199762</v>
      </c>
    </row>
    <row r="1012" spans="1:36" ht="14.25">
      <c r="A1012" s="41">
        <f t="shared" si="460"/>
        <v>946</v>
      </c>
      <c r="B1012" s="150">
        <f ca="1">IF(ISNUMBER(A1012),INDEX('MetaTrader Import'!$H$13:$J$5893,TRUNC(((A1012-$A$39+1)-1)/3)+1,MOD((A1012-$A$39+1)-1,3)+1),"")</f>
        <v>0</v>
      </c>
      <c r="C1012" s="43">
        <f t="shared" ca="1" si="437"/>
        <v>26.022798447357562</v>
      </c>
      <c r="D1012" s="43">
        <f t="shared" ca="1" si="438"/>
        <v>0.41915056628370384</v>
      </c>
      <c r="E1012" s="43">
        <f t="shared" ca="1" si="439"/>
        <v>26.441949013641267</v>
      </c>
      <c r="F1012" s="43">
        <f t="shared" ca="1" si="440"/>
        <v>2.6441949013641266</v>
      </c>
      <c r="G1012" s="43">
        <f>IF(A1012&lt;&gt;"",IF(A1012&lt;Data!$G$11*0.25,$C$13/$G$32,IF(A1012&gt;Data!$G$11*0.25,$C$13,$C$13*10)),"")</f>
        <v>2</v>
      </c>
      <c r="H1012" s="43">
        <f>IF(A1012&lt;&gt;"",IF(Data!$G$9="constant",$C$13,IF(Data!$G$9="squeeze",G1012,F1012)),"")</f>
        <v>2</v>
      </c>
      <c r="I1012" s="38">
        <f ca="1">IF(ISNUMBER(A1012),NORMINV(RAND(),0,IF(AND(Data!$G$9="squeeze",A1012&lt;Data!$G$11*0.25),$H$32,1)*$C$30*$C$13)*($C$14*$C$12),"")</f>
        <v>-2.6607908615071548E-4</v>
      </c>
      <c r="J1012" s="42">
        <f ca="1">IFERROR(IF(Data!$C$6="Real",B1012,I1012+J1011+($C$14*$C$12)*(NORMINV(RAND(),$C$15,CHOOSE($G$13,$C$13,F1012,G1012)))),"")</f>
        <v>1.3501847560790132</v>
      </c>
      <c r="K1012" s="88">
        <f>IF(ISNUMBER(A1012), IF($G$16="fixed",$G$17,MIN(H1012*Data!$C$7*$C$16*0.5,$C$17*Data!$C$7))*$C$12,"")</f>
        <v>8.0000000000000007E-5</v>
      </c>
      <c r="L1012" s="42">
        <f t="shared" ca="1" si="464"/>
        <v>1.3501847560790132</v>
      </c>
      <c r="M1012" s="44">
        <f t="shared" ca="1" si="465"/>
        <v>1.3502247560790133</v>
      </c>
      <c r="N1012" s="44">
        <f t="shared" ca="1" si="466"/>
        <v>1.3501447560790132</v>
      </c>
      <c r="O1012" s="108">
        <f t="shared" ca="1" si="441"/>
        <v>-2.8764625928318712</v>
      </c>
      <c r="P1012" s="102">
        <f t="shared" ca="1" si="442"/>
        <v>13.943914936595634</v>
      </c>
      <c r="Q1012" s="102">
        <f t="shared" ca="1" si="443"/>
        <v>0.90769399659599459</v>
      </c>
      <c r="R1012" s="120">
        <f t="shared" ca="1" si="461"/>
        <v>1</v>
      </c>
      <c r="S1012" s="54">
        <f t="shared" ca="1" si="462"/>
        <v>0</v>
      </c>
      <c r="T1012" s="5" t="str">
        <f t="shared" ca="1" si="444"/>
        <v/>
      </c>
      <c r="U1012" s="152" t="str">
        <f t="shared" ca="1" si="445"/>
        <v/>
      </c>
      <c r="V1012" s="152" t="str">
        <f t="shared" ca="1" si="446"/>
        <v/>
      </c>
      <c r="W1012" s="153" t="str">
        <f t="shared" ca="1" si="447"/>
        <v/>
      </c>
      <c r="X1012" s="153" t="str">
        <f t="shared" ca="1" si="448"/>
        <v/>
      </c>
      <c r="Y1012" s="153" t="str">
        <f t="shared" ca="1" si="449"/>
        <v/>
      </c>
      <c r="Z1012" s="153" t="str">
        <f t="shared" ca="1" si="450"/>
        <v/>
      </c>
      <c r="AA1012" s="152" t="str">
        <f t="shared" ca="1" si="451"/>
        <v/>
      </c>
      <c r="AB1012" s="152" t="str">
        <f t="shared" ca="1" si="452"/>
        <v/>
      </c>
      <c r="AC1012" s="154" t="str">
        <f t="shared" ca="1" si="453"/>
        <v/>
      </c>
      <c r="AD1012" s="154" t="str">
        <f t="shared" ca="1" si="454"/>
        <v/>
      </c>
      <c r="AE1012" s="3">
        <f t="shared" ca="1" si="455"/>
        <v>0</v>
      </c>
      <c r="AF1012" s="3">
        <f t="shared" ca="1" si="456"/>
        <v>0</v>
      </c>
      <c r="AG1012" s="3" t="str">
        <f t="shared" ca="1" si="463"/>
        <v/>
      </c>
      <c r="AH1012" s="4" t="str">
        <f t="shared" ca="1" si="457"/>
        <v/>
      </c>
      <c r="AI1012" s="75">
        <f t="shared" ca="1" si="458"/>
        <v>-81.180141999199762</v>
      </c>
      <c r="AJ1012" s="75">
        <f t="shared" ca="1" si="459"/>
        <v>-81.180141999199762</v>
      </c>
    </row>
    <row r="1013" spans="1:36" ht="14.25">
      <c r="A1013" s="41">
        <f t="shared" si="460"/>
        <v>947</v>
      </c>
      <c r="B1013" s="150">
        <f ca="1">IF(ISNUMBER(A1013),INDEX('MetaTrader Import'!$H$13:$J$5893,TRUNC(((A1013-$A$39+1)-1)/3)+1,MOD((A1013-$A$39+1)-1,3)+1),"")</f>
        <v>0</v>
      </c>
      <c r="C1013" s="43">
        <f t="shared" ca="1" si="437"/>
        <v>26.441949013641267</v>
      </c>
      <c r="D1013" s="43">
        <f t="shared" ca="1" si="438"/>
        <v>-1.8926847191901262</v>
      </c>
      <c r="E1013" s="43">
        <f t="shared" ca="1" si="439"/>
        <v>24.549264294451142</v>
      </c>
      <c r="F1013" s="43">
        <f t="shared" ca="1" si="440"/>
        <v>2.4549264294451141</v>
      </c>
      <c r="G1013" s="43">
        <f>IF(A1013&lt;&gt;"",IF(A1013&lt;Data!$G$11*0.25,$C$13/$G$32,IF(A1013&gt;Data!$G$11*0.25,$C$13,$C$13*10)),"")</f>
        <v>2</v>
      </c>
      <c r="H1013" s="43">
        <f>IF(A1013&lt;&gt;"",IF(Data!$G$9="constant",$C$13,IF(Data!$G$9="squeeze",G1013,F1013)),"")</f>
        <v>2</v>
      </c>
      <c r="I1013" s="38">
        <f ca="1">IF(ISNUMBER(A1013),NORMINV(RAND(),0,IF(AND(Data!$G$9="squeeze",A1013&lt;Data!$G$11*0.25),$H$32,1)*$C$30*$C$13)*($C$14*$C$12),"")</f>
        <v>2.3497059930489874E-4</v>
      </c>
      <c r="J1013" s="42">
        <f ca="1">IFERROR(IF(Data!$C$6="Real",B1013,I1013+J1012+($C$14*$C$12)*(NORMINV(RAND(),$C$15,CHOOSE($G$13,$C$13,F1013,G1013)))),"")</f>
        <v>1.3495301344192974</v>
      </c>
      <c r="K1013" s="88">
        <f>IF(ISNUMBER(A1013), IF($G$16="fixed",$G$17,MIN(H1013*Data!$C$7*$C$16*0.5,$C$17*Data!$C$7))*$C$12,"")</f>
        <v>8.0000000000000007E-5</v>
      </c>
      <c r="L1013" s="42">
        <f t="shared" ca="1" si="464"/>
        <v>1.3495301344192974</v>
      </c>
      <c r="M1013" s="44">
        <f t="shared" ca="1" si="465"/>
        <v>1.3495701344192974</v>
      </c>
      <c r="N1013" s="44">
        <f t="shared" ca="1" si="466"/>
        <v>1.3494901344192973</v>
      </c>
      <c r="O1013" s="108">
        <f t="shared" ca="1" si="441"/>
        <v>-2.7274238952938936</v>
      </c>
      <c r="P1013" s="102">
        <f t="shared" ca="1" si="442"/>
        <v>13.500108256583088</v>
      </c>
      <c r="Q1013" s="102">
        <f t="shared" ca="1" si="443"/>
        <v>0.84883491327795246</v>
      </c>
      <c r="R1013" s="120">
        <f t="shared" ca="1" si="461"/>
        <v>1</v>
      </c>
      <c r="S1013" s="54">
        <f t="shared" ca="1" si="462"/>
        <v>0</v>
      </c>
      <c r="T1013" s="5" t="str">
        <f t="shared" ca="1" si="444"/>
        <v/>
      </c>
      <c r="U1013" s="152" t="str">
        <f t="shared" ca="1" si="445"/>
        <v/>
      </c>
      <c r="V1013" s="152" t="str">
        <f t="shared" ca="1" si="446"/>
        <v/>
      </c>
      <c r="W1013" s="153" t="str">
        <f t="shared" ca="1" si="447"/>
        <v/>
      </c>
      <c r="X1013" s="153" t="str">
        <f t="shared" ca="1" si="448"/>
        <v/>
      </c>
      <c r="Y1013" s="153" t="str">
        <f t="shared" ca="1" si="449"/>
        <v/>
      </c>
      <c r="Z1013" s="153" t="str">
        <f t="shared" ca="1" si="450"/>
        <v/>
      </c>
      <c r="AA1013" s="152" t="str">
        <f t="shared" ca="1" si="451"/>
        <v/>
      </c>
      <c r="AB1013" s="152" t="str">
        <f t="shared" ca="1" si="452"/>
        <v/>
      </c>
      <c r="AC1013" s="154" t="str">
        <f t="shared" ca="1" si="453"/>
        <v/>
      </c>
      <c r="AD1013" s="154" t="str">
        <f t="shared" ca="1" si="454"/>
        <v/>
      </c>
      <c r="AE1013" s="3">
        <f t="shared" ca="1" si="455"/>
        <v>0</v>
      </c>
      <c r="AF1013" s="3">
        <f t="shared" ca="1" si="456"/>
        <v>0</v>
      </c>
      <c r="AG1013" s="3" t="str">
        <f t="shared" ca="1" si="463"/>
        <v/>
      </c>
      <c r="AH1013" s="4" t="str">
        <f t="shared" ca="1" si="457"/>
        <v/>
      </c>
      <c r="AI1013" s="75">
        <f t="shared" ca="1" si="458"/>
        <v>-81.180141999199762</v>
      </c>
      <c r="AJ1013" s="75">
        <f t="shared" ca="1" si="459"/>
        <v>-81.180141999199762</v>
      </c>
    </row>
    <row r="1014" spans="1:36" ht="14.25">
      <c r="A1014" s="41">
        <f t="shared" si="460"/>
        <v>948</v>
      </c>
      <c r="B1014" s="150">
        <f>IF(ISNUMBER(A1014),INDEX('MetaTrader Import'!$H$13:$J$5893,TRUNC(((A1014-$A$39+1)-1)/3)+1,MOD((A1014-$A$39+1)-1,3)+1),"")</f>
        <v>0</v>
      </c>
      <c r="C1014" s="43">
        <f t="shared" ca="1" si="437"/>
        <v>24.549264294451142</v>
      </c>
      <c r="D1014" s="43">
        <f t="shared" ca="1" si="438"/>
        <v>-0.85507350852436581</v>
      </c>
      <c r="E1014" s="43">
        <f t="shared" ca="1" si="439"/>
        <v>23.694190785926775</v>
      </c>
      <c r="F1014" s="43">
        <f t="shared" ca="1" si="440"/>
        <v>2.3694190785926774</v>
      </c>
      <c r="G1014" s="43">
        <f>IF(A1014&lt;&gt;"",IF(A1014&lt;Data!$G$11*0.25,$C$13/$G$32,IF(A1014&gt;Data!$G$11*0.25,$C$13,$C$13*10)),"")</f>
        <v>2</v>
      </c>
      <c r="H1014" s="43">
        <f>IF(A1014&lt;&gt;"",IF(Data!$G$9="constant",$C$13,IF(Data!$G$9="squeeze",G1014,F1014)),"")</f>
        <v>2</v>
      </c>
      <c r="I1014" s="38">
        <f ca="1">IF(ISNUMBER(A1014),NORMINV(RAND(),0,IF(AND(Data!$G$9="squeeze",A1014&lt;Data!$G$11*0.25),$H$32,1)*$C$30*$C$13)*($C$14*$C$12),"")</f>
        <v>-1.9148705502855426E-4</v>
      </c>
      <c r="J1014" s="42">
        <f ca="1">IFERROR(IF(Data!$C$6="Real",B1014,I1014+J1013+($C$14*$C$12)*(NORMINV(RAND(),$C$15,CHOOSE($G$13,$C$13,F1014,G1014)))),"")</f>
        <v>1.3489008297405478</v>
      </c>
      <c r="K1014" s="88">
        <f>IF(ISNUMBER(A1014), IF($G$16="fixed",$G$17,MIN(H1014*Data!$C$7*$C$16*0.5,$C$17*Data!$C$7))*$C$12,"")</f>
        <v>8.0000000000000007E-5</v>
      </c>
      <c r="L1014" s="42">
        <f t="shared" ca="1" si="464"/>
        <v>1.3489008297405478</v>
      </c>
      <c r="M1014" s="44">
        <f t="shared" ca="1" si="465"/>
        <v>1.3489408297405479</v>
      </c>
      <c r="N1014" s="44">
        <f t="shared" ca="1" si="466"/>
        <v>1.3488608297405478</v>
      </c>
      <c r="O1014" s="108">
        <f t="shared" ca="1" si="441"/>
        <v>-2.6051535354102984</v>
      </c>
      <c r="P1014" s="102">
        <f t="shared" ca="1" si="442"/>
        <v>13.037174039955451</v>
      </c>
      <c r="Q1014" s="102">
        <f t="shared" ca="1" si="443"/>
        <v>0.75244140451990749</v>
      </c>
      <c r="R1014" s="120">
        <f t="shared" ca="1" si="461"/>
        <v>1</v>
      </c>
      <c r="S1014" s="54">
        <f t="shared" ca="1" si="462"/>
        <v>0</v>
      </c>
      <c r="T1014" s="5" t="str">
        <f t="shared" ca="1" si="444"/>
        <v/>
      </c>
      <c r="U1014" s="152" t="str">
        <f t="shared" ca="1" si="445"/>
        <v/>
      </c>
      <c r="V1014" s="152" t="str">
        <f t="shared" ca="1" si="446"/>
        <v/>
      </c>
      <c r="W1014" s="153" t="str">
        <f t="shared" ca="1" si="447"/>
        <v/>
      </c>
      <c r="X1014" s="153" t="str">
        <f t="shared" ca="1" si="448"/>
        <v/>
      </c>
      <c r="Y1014" s="153" t="str">
        <f t="shared" ca="1" si="449"/>
        <v/>
      </c>
      <c r="Z1014" s="153" t="str">
        <f t="shared" ca="1" si="450"/>
        <v/>
      </c>
      <c r="AA1014" s="152" t="str">
        <f t="shared" ca="1" si="451"/>
        <v/>
      </c>
      <c r="AB1014" s="152" t="str">
        <f t="shared" ca="1" si="452"/>
        <v/>
      </c>
      <c r="AC1014" s="154" t="str">
        <f t="shared" ca="1" si="453"/>
        <v/>
      </c>
      <c r="AD1014" s="154" t="str">
        <f t="shared" ca="1" si="454"/>
        <v/>
      </c>
      <c r="AE1014" s="3">
        <f t="shared" ca="1" si="455"/>
        <v>0</v>
      </c>
      <c r="AF1014" s="3">
        <f t="shared" ca="1" si="456"/>
        <v>0</v>
      </c>
      <c r="AG1014" s="3" t="str">
        <f t="shared" ca="1" si="463"/>
        <v/>
      </c>
      <c r="AH1014" s="4" t="str">
        <f t="shared" ca="1" si="457"/>
        <v/>
      </c>
      <c r="AI1014" s="75">
        <f t="shared" ca="1" si="458"/>
        <v>-81.180141999199762</v>
      </c>
      <c r="AJ1014" s="75">
        <f t="shared" ca="1" si="459"/>
        <v>-81.180141999199762</v>
      </c>
    </row>
    <row r="1015" spans="1:36" ht="14.25">
      <c r="A1015" s="41">
        <f t="shared" si="460"/>
        <v>949</v>
      </c>
      <c r="B1015" s="150">
        <f ca="1">IF(ISNUMBER(A1015),INDEX('MetaTrader Import'!$H$13:$J$5893,TRUNC(((A1015-$A$39+1)-1)/3)+1,MOD((A1015-$A$39+1)-1,3)+1),"")</f>
        <v>0</v>
      </c>
      <c r="C1015" s="43">
        <f t="shared" ca="1" si="437"/>
        <v>23.694190785926775</v>
      </c>
      <c r="D1015" s="43">
        <f t="shared" ca="1" si="438"/>
        <v>-0.55675494724869956</v>
      </c>
      <c r="E1015" s="43">
        <f t="shared" ca="1" si="439"/>
        <v>23.137435838678076</v>
      </c>
      <c r="F1015" s="43">
        <f t="shared" ca="1" si="440"/>
        <v>2.3137435838678075</v>
      </c>
      <c r="G1015" s="43">
        <f>IF(A1015&lt;&gt;"",IF(A1015&lt;Data!$G$11*0.25,$C$13/$G$32,IF(A1015&gt;Data!$G$11*0.25,$C$13,$C$13*10)),"")</f>
        <v>2</v>
      </c>
      <c r="H1015" s="43">
        <f>IF(A1015&lt;&gt;"",IF(Data!$G$9="constant",$C$13,IF(Data!$G$9="squeeze",G1015,F1015)),"")</f>
        <v>2</v>
      </c>
      <c r="I1015" s="38">
        <f ca="1">IF(ISNUMBER(A1015),NORMINV(RAND(),0,IF(AND(Data!$G$9="squeeze",A1015&lt;Data!$G$11*0.25),$H$32,1)*$C$30*$C$13)*($C$14*$C$12),"")</f>
        <v>-1.7997254208941419E-4</v>
      </c>
      <c r="J1015" s="42">
        <f ca="1">IFERROR(IF(Data!$C$6="Real",B1015,I1015+J1014+($C$14*$C$12)*(NORMINV(RAND(),$C$15,CHOOSE($G$13,$C$13,F1015,G1015)))),"")</f>
        <v>1.3488650619134359</v>
      </c>
      <c r="K1015" s="88">
        <f>IF(ISNUMBER(A1015), IF($G$16="fixed",$G$17,MIN(H1015*Data!$C$7*$C$16*0.5,$C$17*Data!$C$7))*$C$12,"")</f>
        <v>8.0000000000000007E-5</v>
      </c>
      <c r="L1015" s="42">
        <f t="shared" ca="1" si="464"/>
        <v>1.3488650619134359</v>
      </c>
      <c r="M1015" s="44">
        <f t="shared" ca="1" si="465"/>
        <v>1.348905061913436</v>
      </c>
      <c r="N1015" s="44">
        <f t="shared" ca="1" si="466"/>
        <v>1.3488250619134359</v>
      </c>
      <c r="O1015" s="108">
        <f t="shared" ca="1" si="441"/>
        <v>-2.3457070534541922</v>
      </c>
      <c r="P1015" s="102">
        <f t="shared" ca="1" si="442"/>
        <v>11.973845570133605</v>
      </c>
      <c r="Q1015" s="102">
        <f t="shared" ca="1" si="443"/>
        <v>0.60475037138730259</v>
      </c>
      <c r="R1015" s="120">
        <f t="shared" ca="1" si="461"/>
        <v>1</v>
      </c>
      <c r="S1015" s="54">
        <f t="shared" ca="1" si="462"/>
        <v>0</v>
      </c>
      <c r="T1015" s="5" t="str">
        <f t="shared" ca="1" si="444"/>
        <v/>
      </c>
      <c r="U1015" s="152" t="str">
        <f t="shared" ca="1" si="445"/>
        <v/>
      </c>
      <c r="V1015" s="152" t="str">
        <f t="shared" ca="1" si="446"/>
        <v/>
      </c>
      <c r="W1015" s="153" t="str">
        <f t="shared" ca="1" si="447"/>
        <v/>
      </c>
      <c r="X1015" s="153" t="str">
        <f t="shared" ca="1" si="448"/>
        <v/>
      </c>
      <c r="Y1015" s="153" t="str">
        <f t="shared" ca="1" si="449"/>
        <v/>
      </c>
      <c r="Z1015" s="153" t="str">
        <f t="shared" ca="1" si="450"/>
        <v/>
      </c>
      <c r="AA1015" s="152" t="str">
        <f t="shared" ca="1" si="451"/>
        <v/>
      </c>
      <c r="AB1015" s="152" t="str">
        <f t="shared" ca="1" si="452"/>
        <v/>
      </c>
      <c r="AC1015" s="154" t="str">
        <f t="shared" ca="1" si="453"/>
        <v/>
      </c>
      <c r="AD1015" s="154" t="str">
        <f t="shared" ca="1" si="454"/>
        <v/>
      </c>
      <c r="AE1015" s="3">
        <f t="shared" ca="1" si="455"/>
        <v>0</v>
      </c>
      <c r="AF1015" s="3">
        <f t="shared" ca="1" si="456"/>
        <v>0</v>
      </c>
      <c r="AG1015" s="3" t="str">
        <f t="shared" ca="1" si="463"/>
        <v/>
      </c>
      <c r="AH1015" s="4" t="str">
        <f t="shared" ca="1" si="457"/>
        <v/>
      </c>
      <c r="AI1015" s="75">
        <f t="shared" ca="1" si="458"/>
        <v>-81.180141999199762</v>
      </c>
      <c r="AJ1015" s="75">
        <f t="shared" ca="1" si="459"/>
        <v>-81.180141999199762</v>
      </c>
    </row>
    <row r="1016" spans="1:36" ht="14.25">
      <c r="A1016" s="41">
        <f t="shared" si="460"/>
        <v>950</v>
      </c>
      <c r="B1016" s="150">
        <f ca="1">IF(ISNUMBER(A1016),INDEX('MetaTrader Import'!$H$13:$J$5893,TRUNC(((A1016-$A$39+1)-1)/3)+1,MOD((A1016-$A$39+1)-1,3)+1),"")</f>
        <v>0</v>
      </c>
      <c r="C1016" s="43">
        <f t="shared" ca="1" si="437"/>
        <v>23.137435838678076</v>
      </c>
      <c r="D1016" s="43">
        <f t="shared" ca="1" si="438"/>
        <v>-1.6902184745414477</v>
      </c>
      <c r="E1016" s="43">
        <f t="shared" ca="1" si="439"/>
        <v>21.447217364136627</v>
      </c>
      <c r="F1016" s="43">
        <f t="shared" ca="1" si="440"/>
        <v>2.1447217364136626</v>
      </c>
      <c r="G1016" s="43">
        <f>IF(A1016&lt;&gt;"",IF(A1016&lt;Data!$G$11*0.25,$C$13/$G$32,IF(A1016&gt;Data!$G$11*0.25,$C$13,$C$13*10)),"")</f>
        <v>2</v>
      </c>
      <c r="H1016" s="43">
        <f>IF(A1016&lt;&gt;"",IF(Data!$G$9="constant",$C$13,IF(Data!$G$9="squeeze",G1016,F1016)),"")</f>
        <v>2</v>
      </c>
      <c r="I1016" s="38">
        <f ca="1">IF(ISNUMBER(A1016),NORMINV(RAND(),0,IF(AND(Data!$G$9="squeeze",A1016&lt;Data!$G$11*0.25),$H$32,1)*$C$30*$C$13)*($C$14*$C$12),"")</f>
        <v>3.8488289109448381E-4</v>
      </c>
      <c r="J1016" s="42">
        <f ca="1">IFERROR(IF(Data!$C$6="Real",B1016,I1016+J1015+($C$14*$C$12)*(NORMINV(RAND(),$C$15,CHOOSE($G$13,$C$13,F1016,G1016)))),"")</f>
        <v>1.3493123942317928</v>
      </c>
      <c r="K1016" s="88">
        <f>IF(ISNUMBER(A1016), IF($G$16="fixed",$G$17,MIN(H1016*Data!$C$7*$C$16*0.5,$C$17*Data!$C$7))*$C$12,"")</f>
        <v>8.0000000000000007E-5</v>
      </c>
      <c r="L1016" s="42">
        <f t="shared" ca="1" si="464"/>
        <v>1.3493123942317928</v>
      </c>
      <c r="M1016" s="44">
        <f t="shared" ca="1" si="465"/>
        <v>1.3493523942317929</v>
      </c>
      <c r="N1016" s="44">
        <f t="shared" ca="1" si="466"/>
        <v>1.3492723942317928</v>
      </c>
      <c r="O1016" s="108">
        <f t="shared" ca="1" si="441"/>
        <v>-2.043934402588083</v>
      </c>
      <c r="P1016" s="102">
        <f t="shared" ca="1" si="442"/>
        <v>11.039182317899208</v>
      </c>
      <c r="Q1016" s="102">
        <f t="shared" ca="1" si="443"/>
        <v>0.42319893672512449</v>
      </c>
      <c r="R1016" s="120">
        <f t="shared" ca="1" si="461"/>
        <v>1</v>
      </c>
      <c r="S1016" s="54">
        <f t="shared" ca="1" si="462"/>
        <v>0</v>
      </c>
      <c r="T1016" s="5" t="str">
        <f t="shared" ca="1" si="444"/>
        <v/>
      </c>
      <c r="U1016" s="152" t="str">
        <f t="shared" ca="1" si="445"/>
        <v/>
      </c>
      <c r="V1016" s="152" t="str">
        <f t="shared" ca="1" si="446"/>
        <v/>
      </c>
      <c r="W1016" s="153" t="str">
        <f t="shared" ca="1" si="447"/>
        <v/>
      </c>
      <c r="X1016" s="153" t="str">
        <f t="shared" ca="1" si="448"/>
        <v/>
      </c>
      <c r="Y1016" s="153" t="str">
        <f t="shared" ca="1" si="449"/>
        <v/>
      </c>
      <c r="Z1016" s="153" t="str">
        <f t="shared" ca="1" si="450"/>
        <v/>
      </c>
      <c r="AA1016" s="152" t="str">
        <f t="shared" ca="1" si="451"/>
        <v/>
      </c>
      <c r="AB1016" s="152" t="str">
        <f t="shared" ca="1" si="452"/>
        <v/>
      </c>
      <c r="AC1016" s="154" t="str">
        <f t="shared" ca="1" si="453"/>
        <v/>
      </c>
      <c r="AD1016" s="154" t="str">
        <f t="shared" ca="1" si="454"/>
        <v/>
      </c>
      <c r="AE1016" s="3">
        <f t="shared" ca="1" si="455"/>
        <v>0</v>
      </c>
      <c r="AF1016" s="3">
        <f t="shared" ca="1" si="456"/>
        <v>0</v>
      </c>
      <c r="AG1016" s="3" t="str">
        <f t="shared" ca="1" si="463"/>
        <v/>
      </c>
      <c r="AH1016" s="4" t="str">
        <f t="shared" ca="1" si="457"/>
        <v/>
      </c>
      <c r="AI1016" s="75">
        <f t="shared" ca="1" si="458"/>
        <v>-81.180141999199762</v>
      </c>
      <c r="AJ1016" s="75">
        <f t="shared" ca="1" si="459"/>
        <v>-81.180141999199762</v>
      </c>
    </row>
    <row r="1017" spans="1:36" ht="14.25">
      <c r="A1017" s="41">
        <f t="shared" si="460"/>
        <v>951</v>
      </c>
      <c r="B1017" s="150">
        <f>IF(ISNUMBER(A1017),INDEX('MetaTrader Import'!$H$13:$J$5893,TRUNC(((A1017-$A$39+1)-1)/3)+1,MOD((A1017-$A$39+1)-1,3)+1),"")</f>
        <v>0</v>
      </c>
      <c r="C1017" s="43">
        <f t="shared" ca="1" si="437"/>
        <v>21.447217364136627</v>
      </c>
      <c r="D1017" s="43">
        <f t="shared" ca="1" si="438"/>
        <v>-1.6489077401485996</v>
      </c>
      <c r="E1017" s="43">
        <f t="shared" ca="1" si="439"/>
        <v>19.798309623988025</v>
      </c>
      <c r="F1017" s="43">
        <f t="shared" ca="1" si="440"/>
        <v>1.9798309623988026</v>
      </c>
      <c r="G1017" s="43">
        <f>IF(A1017&lt;&gt;"",IF(A1017&lt;Data!$G$11*0.25,$C$13/$G$32,IF(A1017&gt;Data!$G$11*0.25,$C$13,$C$13*10)),"")</f>
        <v>2</v>
      </c>
      <c r="H1017" s="43">
        <f>IF(A1017&lt;&gt;"",IF(Data!$G$9="constant",$C$13,IF(Data!$G$9="squeeze",G1017,F1017)),"")</f>
        <v>2</v>
      </c>
      <c r="I1017" s="38">
        <f ca="1">IF(ISNUMBER(A1017),NORMINV(RAND(),0,IF(AND(Data!$G$9="squeeze",A1017&lt;Data!$G$11*0.25),$H$32,1)*$C$30*$C$13)*($C$14*$C$12),"")</f>
        <v>-3.7501755405679475E-5</v>
      </c>
      <c r="J1017" s="42">
        <f ca="1">IFERROR(IF(Data!$C$6="Real",B1017,I1017+J1016+($C$14*$C$12)*(NORMINV(RAND(),$C$15,CHOOSE($G$13,$C$13,F1017,G1017)))),"")</f>
        <v>1.3495380634873873</v>
      </c>
      <c r="K1017" s="88">
        <f>IF(ISNUMBER(A1017), IF($G$16="fixed",$G$17,MIN(H1017*Data!$C$7*$C$16*0.5,$C$17*Data!$C$7))*$C$12,"")</f>
        <v>8.0000000000000007E-5</v>
      </c>
      <c r="L1017" s="42">
        <f t="shared" ca="1" si="464"/>
        <v>1.3495380634873873</v>
      </c>
      <c r="M1017" s="44">
        <f t="shared" ca="1" si="465"/>
        <v>1.3495780634873873</v>
      </c>
      <c r="N1017" s="44">
        <f t="shared" ca="1" si="466"/>
        <v>1.3494980634873872</v>
      </c>
      <c r="O1017" s="108">
        <f t="shared" ca="1" si="441"/>
        <v>-1.485087237083246</v>
      </c>
      <c r="P1017" s="102">
        <f t="shared" ca="1" si="442"/>
        <v>8.9390552166177546</v>
      </c>
      <c r="Q1017" s="102">
        <f t="shared" ca="1" si="443"/>
        <v>0.17407139927333135</v>
      </c>
      <c r="R1017" s="120">
        <f t="shared" ca="1" si="461"/>
        <v>1</v>
      </c>
      <c r="S1017" s="54">
        <f t="shared" ca="1" si="462"/>
        <v>0</v>
      </c>
      <c r="T1017" s="5" t="str">
        <f t="shared" ca="1" si="444"/>
        <v/>
      </c>
      <c r="U1017" s="152" t="str">
        <f t="shared" ca="1" si="445"/>
        <v/>
      </c>
      <c r="V1017" s="152" t="str">
        <f t="shared" ca="1" si="446"/>
        <v/>
      </c>
      <c r="W1017" s="153" t="str">
        <f t="shared" ca="1" si="447"/>
        <v/>
      </c>
      <c r="X1017" s="153" t="str">
        <f t="shared" ca="1" si="448"/>
        <v/>
      </c>
      <c r="Y1017" s="153" t="str">
        <f t="shared" ca="1" si="449"/>
        <v/>
      </c>
      <c r="Z1017" s="153" t="str">
        <f t="shared" ca="1" si="450"/>
        <v/>
      </c>
      <c r="AA1017" s="152" t="str">
        <f t="shared" ca="1" si="451"/>
        <v/>
      </c>
      <c r="AB1017" s="152" t="str">
        <f t="shared" ca="1" si="452"/>
        <v/>
      </c>
      <c r="AC1017" s="154" t="str">
        <f t="shared" ca="1" si="453"/>
        <v/>
      </c>
      <c r="AD1017" s="154" t="str">
        <f t="shared" ca="1" si="454"/>
        <v/>
      </c>
      <c r="AE1017" s="3">
        <f t="shared" ca="1" si="455"/>
        <v>0</v>
      </c>
      <c r="AF1017" s="3">
        <f t="shared" ca="1" si="456"/>
        <v>0</v>
      </c>
      <c r="AG1017" s="3" t="str">
        <f t="shared" ca="1" si="463"/>
        <v/>
      </c>
      <c r="AH1017" s="4" t="str">
        <f t="shared" ca="1" si="457"/>
        <v/>
      </c>
      <c r="AI1017" s="75">
        <f t="shared" ca="1" si="458"/>
        <v>-81.180141999199762</v>
      </c>
      <c r="AJ1017" s="75">
        <f t="shared" ca="1" si="459"/>
        <v>-81.180141999199762</v>
      </c>
    </row>
    <row r="1018" spans="1:36" ht="14.25">
      <c r="A1018" s="41">
        <f t="shared" si="460"/>
        <v>952</v>
      </c>
      <c r="B1018" s="150">
        <f ca="1">IF(ISNUMBER(A1018),INDEX('MetaTrader Import'!$H$13:$J$5893,TRUNC(((A1018-$A$39+1)-1)/3)+1,MOD((A1018-$A$39+1)-1,3)+1),"")</f>
        <v>0</v>
      </c>
      <c r="C1018" s="43">
        <f t="shared" ca="1" si="437"/>
        <v>19.798309623988025</v>
      </c>
      <c r="D1018" s="43">
        <f t="shared" ca="1" si="438"/>
        <v>-2.7030422686435527</v>
      </c>
      <c r="E1018" s="43">
        <f t="shared" ca="1" si="439"/>
        <v>17.095267355344472</v>
      </c>
      <c r="F1018" s="43">
        <f t="shared" ca="1" si="440"/>
        <v>1.7095267355344472</v>
      </c>
      <c r="G1018" s="43">
        <f>IF(A1018&lt;&gt;"",IF(A1018&lt;Data!$G$11*0.25,$C$13/$G$32,IF(A1018&gt;Data!$G$11*0.25,$C$13,$C$13*10)),"")</f>
        <v>2</v>
      </c>
      <c r="H1018" s="43">
        <f>IF(A1018&lt;&gt;"",IF(Data!$G$9="constant",$C$13,IF(Data!$G$9="squeeze",G1018,F1018)),"")</f>
        <v>2</v>
      </c>
      <c r="I1018" s="38">
        <f ca="1">IF(ISNUMBER(A1018),NORMINV(RAND(),0,IF(AND(Data!$G$9="squeeze",A1018&lt;Data!$G$11*0.25),$H$32,1)*$C$30*$C$13)*($C$14*$C$12),"")</f>
        <v>-3.489124535676189E-4</v>
      </c>
      <c r="J1018" s="42">
        <f ca="1">IFERROR(IF(Data!$C$6="Real",B1018,I1018+J1017+($C$14*$C$12)*(NORMINV(RAND(),$C$15,CHOOSE($G$13,$C$13,F1018,G1018)))),"")</f>
        <v>1.349238630234181</v>
      </c>
      <c r="K1018" s="88">
        <f>IF(ISNUMBER(A1018), IF($G$16="fixed",$G$17,MIN(H1018*Data!$C$7*$C$16*0.5,$C$17*Data!$C$7))*$C$12,"")</f>
        <v>8.0000000000000007E-5</v>
      </c>
      <c r="L1018" s="42">
        <f t="shared" ca="1" si="464"/>
        <v>1.349238630234181</v>
      </c>
      <c r="M1018" s="44">
        <f t="shared" ca="1" si="465"/>
        <v>1.349278630234181</v>
      </c>
      <c r="N1018" s="44">
        <f t="shared" ca="1" si="466"/>
        <v>1.349198630234181</v>
      </c>
      <c r="O1018" s="108">
        <f t="shared" ca="1" si="441"/>
        <v>-1.0577315514840233</v>
      </c>
      <c r="P1018" s="102">
        <f t="shared" ca="1" si="442"/>
        <v>7.1189206840831876</v>
      </c>
      <c r="Q1018" s="102">
        <f t="shared" ca="1" si="443"/>
        <v>-0.10667681518570747</v>
      </c>
      <c r="R1018" s="120">
        <f t="shared" ca="1" si="461"/>
        <v>1</v>
      </c>
      <c r="S1018" s="54">
        <f t="shared" ca="1" si="462"/>
        <v>0</v>
      </c>
      <c r="T1018" s="5" t="str">
        <f t="shared" ca="1" si="444"/>
        <v/>
      </c>
      <c r="U1018" s="152" t="str">
        <f t="shared" ca="1" si="445"/>
        <v/>
      </c>
      <c r="V1018" s="152" t="str">
        <f t="shared" ca="1" si="446"/>
        <v/>
      </c>
      <c r="W1018" s="153" t="str">
        <f t="shared" ca="1" si="447"/>
        <v/>
      </c>
      <c r="X1018" s="153" t="str">
        <f t="shared" ca="1" si="448"/>
        <v/>
      </c>
      <c r="Y1018" s="153" t="str">
        <f t="shared" ca="1" si="449"/>
        <v/>
      </c>
      <c r="Z1018" s="153" t="str">
        <f t="shared" ca="1" si="450"/>
        <v/>
      </c>
      <c r="AA1018" s="152" t="str">
        <f t="shared" ca="1" si="451"/>
        <v/>
      </c>
      <c r="AB1018" s="152" t="str">
        <f t="shared" ca="1" si="452"/>
        <v/>
      </c>
      <c r="AC1018" s="154" t="str">
        <f t="shared" ca="1" si="453"/>
        <v/>
      </c>
      <c r="AD1018" s="154" t="str">
        <f t="shared" ca="1" si="454"/>
        <v/>
      </c>
      <c r="AE1018" s="3">
        <f t="shared" ca="1" si="455"/>
        <v>0</v>
      </c>
      <c r="AF1018" s="3">
        <f t="shared" ca="1" si="456"/>
        <v>0</v>
      </c>
      <c r="AG1018" s="3" t="str">
        <f t="shared" ca="1" si="463"/>
        <v/>
      </c>
      <c r="AH1018" s="4" t="str">
        <f t="shared" ca="1" si="457"/>
        <v/>
      </c>
      <c r="AI1018" s="75">
        <f t="shared" ca="1" si="458"/>
        <v>-81.180141999199762</v>
      </c>
      <c r="AJ1018" s="75">
        <f t="shared" ca="1" si="459"/>
        <v>-81.180141999199762</v>
      </c>
    </row>
    <row r="1019" spans="1:36" ht="14.25">
      <c r="A1019" s="41">
        <f t="shared" si="460"/>
        <v>953</v>
      </c>
      <c r="B1019" s="150">
        <f ca="1">IF(ISNUMBER(A1019),INDEX('MetaTrader Import'!$H$13:$J$5893,TRUNC(((A1019-$A$39+1)-1)/3)+1,MOD((A1019-$A$39+1)-1,3)+1),"")</f>
        <v>0</v>
      </c>
      <c r="C1019" s="43">
        <f t="shared" ca="1" si="437"/>
        <v>17.095267355344472</v>
      </c>
      <c r="D1019" s="43">
        <f t="shared" ca="1" si="438"/>
        <v>-0.40665335803276442</v>
      </c>
      <c r="E1019" s="43">
        <f t="shared" ca="1" si="439"/>
        <v>16.688613997311709</v>
      </c>
      <c r="F1019" s="43">
        <f t="shared" ca="1" si="440"/>
        <v>1.668861399731171</v>
      </c>
      <c r="G1019" s="43">
        <f>IF(A1019&lt;&gt;"",IF(A1019&lt;Data!$G$11*0.25,$C$13/$G$32,IF(A1019&gt;Data!$G$11*0.25,$C$13,$C$13*10)),"")</f>
        <v>2</v>
      </c>
      <c r="H1019" s="43">
        <f>IF(A1019&lt;&gt;"",IF(Data!$G$9="constant",$C$13,IF(Data!$G$9="squeeze",G1019,F1019)),"")</f>
        <v>2</v>
      </c>
      <c r="I1019" s="38">
        <f ca="1">IF(ISNUMBER(A1019),NORMINV(RAND(),0,IF(AND(Data!$G$9="squeeze",A1019&lt;Data!$G$11*0.25),$H$32,1)*$C$30*$C$13)*($C$14*$C$12),"")</f>
        <v>-7.1197219513301332E-4</v>
      </c>
      <c r="J1019" s="42">
        <f ca="1">IFERROR(IF(Data!$C$6="Real",B1019,I1019+J1018+($C$14*$C$12)*(NORMINV(RAND(),$C$15,CHOOSE($G$13,$C$13,F1019,G1019)))),"")</f>
        <v>1.3493889197702937</v>
      </c>
      <c r="K1019" s="88">
        <f>IF(ISNUMBER(A1019), IF($G$16="fixed",$G$17,MIN(H1019*Data!$C$7*$C$16*0.5,$C$17*Data!$C$7))*$C$12,"")</f>
        <v>8.0000000000000007E-5</v>
      </c>
      <c r="L1019" s="42">
        <f t="shared" ca="1" si="464"/>
        <v>1.3493889197702937</v>
      </c>
      <c r="M1019" s="44">
        <f t="shared" ca="1" si="465"/>
        <v>1.3494289197702938</v>
      </c>
      <c r="N1019" s="44">
        <f t="shared" ca="1" si="466"/>
        <v>1.3493489197702937</v>
      </c>
      <c r="O1019" s="108">
        <f t="shared" ca="1" si="441"/>
        <v>-0.70489749096313326</v>
      </c>
      <c r="P1019" s="102">
        <f t="shared" ca="1" si="442"/>
        <v>5.888111380238036</v>
      </c>
      <c r="Q1019" s="102">
        <f t="shared" ca="1" si="443"/>
        <v>-0.37464149589232593</v>
      </c>
      <c r="R1019" s="120">
        <f t="shared" ca="1" si="461"/>
        <v>1</v>
      </c>
      <c r="S1019" s="54">
        <f t="shared" ca="1" si="462"/>
        <v>0</v>
      </c>
      <c r="T1019" s="5" t="str">
        <f t="shared" ca="1" si="444"/>
        <v/>
      </c>
      <c r="U1019" s="152" t="str">
        <f t="shared" ca="1" si="445"/>
        <v/>
      </c>
      <c r="V1019" s="152" t="str">
        <f t="shared" ca="1" si="446"/>
        <v/>
      </c>
      <c r="W1019" s="153" t="str">
        <f t="shared" ca="1" si="447"/>
        <v/>
      </c>
      <c r="X1019" s="153" t="str">
        <f t="shared" ca="1" si="448"/>
        <v/>
      </c>
      <c r="Y1019" s="153" t="str">
        <f t="shared" ca="1" si="449"/>
        <v/>
      </c>
      <c r="Z1019" s="153" t="str">
        <f t="shared" ca="1" si="450"/>
        <v/>
      </c>
      <c r="AA1019" s="152" t="str">
        <f t="shared" ca="1" si="451"/>
        <v/>
      </c>
      <c r="AB1019" s="152" t="str">
        <f t="shared" ca="1" si="452"/>
        <v/>
      </c>
      <c r="AC1019" s="154" t="str">
        <f t="shared" ca="1" si="453"/>
        <v/>
      </c>
      <c r="AD1019" s="154" t="str">
        <f t="shared" ca="1" si="454"/>
        <v/>
      </c>
      <c r="AE1019" s="3">
        <f t="shared" ca="1" si="455"/>
        <v>0</v>
      </c>
      <c r="AF1019" s="3">
        <f t="shared" ca="1" si="456"/>
        <v>0</v>
      </c>
      <c r="AG1019" s="3" t="str">
        <f t="shared" ca="1" si="463"/>
        <v/>
      </c>
      <c r="AH1019" s="4" t="str">
        <f t="shared" ca="1" si="457"/>
        <v/>
      </c>
      <c r="AI1019" s="75">
        <f t="shared" ca="1" si="458"/>
        <v>-81.180141999199762</v>
      </c>
      <c r="AJ1019" s="75">
        <f t="shared" ca="1" si="459"/>
        <v>-81.180141999199762</v>
      </c>
    </row>
    <row r="1020" spans="1:36" ht="14.25">
      <c r="A1020" s="41">
        <f t="shared" si="460"/>
        <v>954</v>
      </c>
      <c r="B1020" s="150">
        <f>IF(ISNUMBER(A1020),INDEX('MetaTrader Import'!$H$13:$J$5893,TRUNC(((A1020-$A$39+1)-1)/3)+1,MOD((A1020-$A$39+1)-1,3)+1),"")</f>
        <v>0</v>
      </c>
      <c r="C1020" s="43">
        <f t="shared" ca="1" si="437"/>
        <v>16.688613997311709</v>
      </c>
      <c r="D1020" s="43">
        <f t="shared" ca="1" si="438"/>
        <v>0.56798788368260844</v>
      </c>
      <c r="E1020" s="43">
        <f t="shared" ca="1" si="439"/>
        <v>17.256601880994317</v>
      </c>
      <c r="F1020" s="43">
        <f t="shared" ca="1" si="440"/>
        <v>1.7256601880994318</v>
      </c>
      <c r="G1020" s="43">
        <f>IF(A1020&lt;&gt;"",IF(A1020&lt;Data!$G$11*0.25,$C$13/$G$32,IF(A1020&gt;Data!$G$11*0.25,$C$13,$C$13*10)),"")</f>
        <v>2</v>
      </c>
      <c r="H1020" s="43">
        <f>IF(A1020&lt;&gt;"",IF(Data!$G$9="constant",$C$13,IF(Data!$G$9="squeeze",G1020,F1020)),"")</f>
        <v>2</v>
      </c>
      <c r="I1020" s="38">
        <f ca="1">IF(ISNUMBER(A1020),NORMINV(RAND(),0,IF(AND(Data!$G$9="squeeze",A1020&lt;Data!$G$11*0.25),$H$32,1)*$C$30*$C$13)*($C$14*$C$12),"")</f>
        <v>2.1552129116899669E-4</v>
      </c>
      <c r="J1020" s="42">
        <f ca="1">IFERROR(IF(Data!$C$6="Real",B1020,I1020+J1019+($C$14*$C$12)*(NORMINV(RAND(),$C$15,CHOOSE($G$13,$C$13,F1020,G1020)))),"")</f>
        <v>1.3493203362421056</v>
      </c>
      <c r="K1020" s="88">
        <f>IF(ISNUMBER(A1020), IF($G$16="fixed",$G$17,MIN(H1020*Data!$C$7*$C$16*0.5,$C$17*Data!$C$7))*$C$12,"")</f>
        <v>8.0000000000000007E-5</v>
      </c>
      <c r="L1020" s="42">
        <f t="shared" ca="1" si="464"/>
        <v>1.3493203362421056</v>
      </c>
      <c r="M1020" s="44">
        <f t="shared" ca="1" si="465"/>
        <v>1.3493603362421056</v>
      </c>
      <c r="N1020" s="44">
        <f t="shared" ca="1" si="466"/>
        <v>1.3492803362421055</v>
      </c>
      <c r="O1020" s="108">
        <f t="shared" ca="1" si="441"/>
        <v>-0.30328978753616348</v>
      </c>
      <c r="P1020" s="102">
        <f t="shared" ca="1" si="442"/>
        <v>3.9395502985422697</v>
      </c>
      <c r="Q1020" s="102">
        <f t="shared" ca="1" si="443"/>
        <v>-0.6654576602310952</v>
      </c>
      <c r="R1020" s="120">
        <f t="shared" ca="1" si="461"/>
        <v>1</v>
      </c>
      <c r="S1020" s="54">
        <f t="shared" ca="1" si="462"/>
        <v>0</v>
      </c>
      <c r="T1020" s="5" t="str">
        <f t="shared" ca="1" si="444"/>
        <v/>
      </c>
      <c r="U1020" s="152" t="str">
        <f t="shared" ca="1" si="445"/>
        <v/>
      </c>
      <c r="V1020" s="152" t="str">
        <f t="shared" ca="1" si="446"/>
        <v/>
      </c>
      <c r="W1020" s="153" t="str">
        <f t="shared" ca="1" si="447"/>
        <v/>
      </c>
      <c r="X1020" s="153" t="str">
        <f t="shared" ca="1" si="448"/>
        <v/>
      </c>
      <c r="Y1020" s="153" t="str">
        <f t="shared" ca="1" si="449"/>
        <v/>
      </c>
      <c r="Z1020" s="153" t="str">
        <f t="shared" ca="1" si="450"/>
        <v/>
      </c>
      <c r="AA1020" s="152" t="str">
        <f t="shared" ca="1" si="451"/>
        <v/>
      </c>
      <c r="AB1020" s="152" t="str">
        <f t="shared" ca="1" si="452"/>
        <v/>
      </c>
      <c r="AC1020" s="154" t="str">
        <f t="shared" ca="1" si="453"/>
        <v/>
      </c>
      <c r="AD1020" s="154" t="str">
        <f t="shared" ca="1" si="454"/>
        <v/>
      </c>
      <c r="AE1020" s="3">
        <f t="shared" ca="1" si="455"/>
        <v>0</v>
      </c>
      <c r="AF1020" s="3">
        <f t="shared" ca="1" si="456"/>
        <v>0</v>
      </c>
      <c r="AG1020" s="3" t="str">
        <f t="shared" ca="1" si="463"/>
        <v/>
      </c>
      <c r="AH1020" s="4" t="str">
        <f t="shared" ca="1" si="457"/>
        <v/>
      </c>
      <c r="AI1020" s="75">
        <f t="shared" ca="1" si="458"/>
        <v>-81.180141999199762</v>
      </c>
      <c r="AJ1020" s="75">
        <f t="shared" ca="1" si="459"/>
        <v>-81.180141999199762</v>
      </c>
    </row>
    <row r="1021" spans="1:36" ht="14.25">
      <c r="A1021" s="41">
        <f t="shared" si="460"/>
        <v>955</v>
      </c>
      <c r="B1021" s="150">
        <f ca="1">IF(ISNUMBER(A1021),INDEX('MetaTrader Import'!$H$13:$J$5893,TRUNC(((A1021-$A$39+1)-1)/3)+1,MOD((A1021-$A$39+1)-1,3)+1),"")</f>
        <v>0</v>
      </c>
      <c r="C1021" s="43">
        <f t="shared" ca="1" si="437"/>
        <v>17.256601880994317</v>
      </c>
      <c r="D1021" s="43">
        <f t="shared" ca="1" si="438"/>
        <v>1.9455213648619021</v>
      </c>
      <c r="E1021" s="43">
        <f t="shared" ca="1" si="439"/>
        <v>19.202123245856221</v>
      </c>
      <c r="F1021" s="43">
        <f t="shared" ca="1" si="440"/>
        <v>1.9202123245856222</v>
      </c>
      <c r="G1021" s="43">
        <f>IF(A1021&lt;&gt;"",IF(A1021&lt;Data!$G$11*0.25,$C$13/$G$32,IF(A1021&gt;Data!$G$11*0.25,$C$13,$C$13*10)),"")</f>
        <v>2</v>
      </c>
      <c r="H1021" s="43">
        <f>IF(A1021&lt;&gt;"",IF(Data!$G$9="constant",$C$13,IF(Data!$G$9="squeeze",G1021,F1021)),"")</f>
        <v>2</v>
      </c>
      <c r="I1021" s="38">
        <f ca="1">IF(ISNUMBER(A1021),NORMINV(RAND(),0,IF(AND(Data!$G$9="squeeze",A1021&lt;Data!$G$11*0.25),$H$32,1)*$C$30*$C$13)*($C$14*$C$12),"")</f>
        <v>3.8954928177757051E-4</v>
      </c>
      <c r="J1021" s="42">
        <f ca="1">IFERROR(IF(Data!$C$6="Real",B1021,I1021+J1020+($C$14*$C$12)*(NORMINV(RAND(),$C$15,CHOOSE($G$13,$C$13,F1021,G1021)))),"")</f>
        <v>1.3492681102001256</v>
      </c>
      <c r="K1021" s="88">
        <f>IF(ISNUMBER(A1021), IF($G$16="fixed",$G$17,MIN(H1021*Data!$C$7*$C$16*0.5,$C$17*Data!$C$7))*$C$12,"")</f>
        <v>8.0000000000000007E-5</v>
      </c>
      <c r="L1021" s="42">
        <f t="shared" ca="1" si="464"/>
        <v>1.3492681102001256</v>
      </c>
      <c r="M1021" s="44">
        <f t="shared" ca="1" si="465"/>
        <v>1.3493081102001256</v>
      </c>
      <c r="N1021" s="44">
        <f t="shared" ca="1" si="466"/>
        <v>1.3492281102001256</v>
      </c>
      <c r="O1021" s="108">
        <f t="shared" ca="1" si="441"/>
        <v>-0.19806663113648901</v>
      </c>
      <c r="P1021" s="102">
        <f t="shared" ca="1" si="442"/>
        <v>3.7102367099265559</v>
      </c>
      <c r="Q1021" s="102">
        <f t="shared" ca="1" si="443"/>
        <v>-0.8734479025465981</v>
      </c>
      <c r="R1021" s="120">
        <f t="shared" ca="1" si="461"/>
        <v>1</v>
      </c>
      <c r="S1021" s="54">
        <f t="shared" ca="1" si="462"/>
        <v>0</v>
      </c>
      <c r="T1021" s="5" t="str">
        <f t="shared" ca="1" si="444"/>
        <v/>
      </c>
      <c r="U1021" s="152" t="str">
        <f t="shared" ca="1" si="445"/>
        <v/>
      </c>
      <c r="V1021" s="152" t="str">
        <f t="shared" ca="1" si="446"/>
        <v/>
      </c>
      <c r="W1021" s="153" t="str">
        <f t="shared" ca="1" si="447"/>
        <v/>
      </c>
      <c r="X1021" s="153" t="str">
        <f t="shared" ca="1" si="448"/>
        <v/>
      </c>
      <c r="Y1021" s="153" t="str">
        <f t="shared" ca="1" si="449"/>
        <v/>
      </c>
      <c r="Z1021" s="153" t="str">
        <f t="shared" ca="1" si="450"/>
        <v/>
      </c>
      <c r="AA1021" s="152" t="str">
        <f t="shared" ca="1" si="451"/>
        <v/>
      </c>
      <c r="AB1021" s="152" t="str">
        <f t="shared" ca="1" si="452"/>
        <v/>
      </c>
      <c r="AC1021" s="154" t="str">
        <f t="shared" ca="1" si="453"/>
        <v/>
      </c>
      <c r="AD1021" s="154" t="str">
        <f t="shared" ca="1" si="454"/>
        <v/>
      </c>
      <c r="AE1021" s="3">
        <f t="shared" ca="1" si="455"/>
        <v>0</v>
      </c>
      <c r="AF1021" s="3">
        <f t="shared" ca="1" si="456"/>
        <v>0</v>
      </c>
      <c r="AG1021" s="3" t="str">
        <f t="shared" ca="1" si="463"/>
        <v/>
      </c>
      <c r="AH1021" s="4" t="str">
        <f t="shared" ca="1" si="457"/>
        <v/>
      </c>
      <c r="AI1021" s="75">
        <f t="shared" ca="1" si="458"/>
        <v>-81.180141999199762</v>
      </c>
      <c r="AJ1021" s="75">
        <f t="shared" ca="1" si="459"/>
        <v>-81.180141999199762</v>
      </c>
    </row>
    <row r="1022" spans="1:36" ht="14.25">
      <c r="A1022" s="41">
        <f t="shared" si="460"/>
        <v>956</v>
      </c>
      <c r="B1022" s="150">
        <f ca="1">IF(ISNUMBER(A1022),INDEX('MetaTrader Import'!$H$13:$J$5893,TRUNC(((A1022-$A$39+1)-1)/3)+1,MOD((A1022-$A$39+1)-1,3)+1),"")</f>
        <v>0</v>
      </c>
      <c r="C1022" s="43">
        <f t="shared" ca="1" si="437"/>
        <v>19.202123245856221</v>
      </c>
      <c r="D1022" s="43">
        <f t="shared" ca="1" si="438"/>
        <v>0.94533284858075328</v>
      </c>
      <c r="E1022" s="43">
        <f t="shared" ca="1" si="439"/>
        <v>20.147456094436976</v>
      </c>
      <c r="F1022" s="43">
        <f t="shared" ca="1" si="440"/>
        <v>2.0147456094436977</v>
      </c>
      <c r="G1022" s="43">
        <f>IF(A1022&lt;&gt;"",IF(A1022&lt;Data!$G$11*0.25,$C$13/$G$32,IF(A1022&gt;Data!$G$11*0.25,$C$13,$C$13*10)),"")</f>
        <v>2</v>
      </c>
      <c r="H1022" s="43">
        <f>IF(A1022&lt;&gt;"",IF(Data!$G$9="constant",$C$13,IF(Data!$G$9="squeeze",G1022,F1022)),"")</f>
        <v>2</v>
      </c>
      <c r="I1022" s="38">
        <f ca="1">IF(ISNUMBER(A1022),NORMINV(RAND(),0,IF(AND(Data!$G$9="squeeze",A1022&lt;Data!$G$11*0.25),$H$32,1)*$C$30*$C$13)*($C$14*$C$12),"")</f>
        <v>-6.5680260291176072E-5</v>
      </c>
      <c r="J1022" s="42">
        <f ca="1">IFERROR(IF(Data!$C$6="Real",B1022,I1022+J1021+($C$14*$C$12)*(NORMINV(RAND(),$C$15,CHOOSE($G$13,$C$13,F1022,G1022)))),"")</f>
        <v>1.3495024980287809</v>
      </c>
      <c r="K1022" s="88">
        <f>IF(ISNUMBER(A1022), IF($G$16="fixed",$G$17,MIN(H1022*Data!$C$7*$C$16*0.5,$C$17*Data!$C$7))*$C$12,"")</f>
        <v>8.0000000000000007E-5</v>
      </c>
      <c r="L1022" s="42">
        <f t="shared" ca="1" si="464"/>
        <v>1.3495024980287809</v>
      </c>
      <c r="M1022" s="44">
        <f t="shared" ca="1" si="465"/>
        <v>1.3495424980287809</v>
      </c>
      <c r="N1022" s="44">
        <f t="shared" ca="1" si="466"/>
        <v>1.3494624980287808</v>
      </c>
      <c r="O1022" s="108">
        <f t="shared" ca="1" si="441"/>
        <v>-4.1726041155424172E-2</v>
      </c>
      <c r="P1022" s="102">
        <f t="shared" ca="1" si="442"/>
        <v>3.5456432671365929</v>
      </c>
      <c r="Q1022" s="102">
        <f t="shared" ca="1" si="443"/>
        <v>-1.0103103545636818</v>
      </c>
      <c r="R1022" s="120">
        <f t="shared" ca="1" si="461"/>
        <v>1</v>
      </c>
      <c r="S1022" s="54">
        <f t="shared" ca="1" si="462"/>
        <v>0</v>
      </c>
      <c r="T1022" s="5" t="str">
        <f t="shared" ca="1" si="444"/>
        <v/>
      </c>
      <c r="U1022" s="152" t="str">
        <f t="shared" ca="1" si="445"/>
        <v/>
      </c>
      <c r="V1022" s="152" t="str">
        <f t="shared" ca="1" si="446"/>
        <v/>
      </c>
      <c r="W1022" s="153" t="str">
        <f t="shared" ca="1" si="447"/>
        <v/>
      </c>
      <c r="X1022" s="153" t="str">
        <f t="shared" ca="1" si="448"/>
        <v/>
      </c>
      <c r="Y1022" s="153" t="str">
        <f t="shared" ca="1" si="449"/>
        <v/>
      </c>
      <c r="Z1022" s="153" t="str">
        <f t="shared" ca="1" si="450"/>
        <v/>
      </c>
      <c r="AA1022" s="152" t="str">
        <f t="shared" ca="1" si="451"/>
        <v/>
      </c>
      <c r="AB1022" s="152" t="str">
        <f t="shared" ca="1" si="452"/>
        <v/>
      </c>
      <c r="AC1022" s="154" t="str">
        <f t="shared" ca="1" si="453"/>
        <v/>
      </c>
      <c r="AD1022" s="154" t="str">
        <f t="shared" ca="1" si="454"/>
        <v/>
      </c>
      <c r="AE1022" s="3">
        <f t="shared" ca="1" si="455"/>
        <v>0</v>
      </c>
      <c r="AF1022" s="3">
        <f t="shared" ca="1" si="456"/>
        <v>0</v>
      </c>
      <c r="AG1022" s="3" t="str">
        <f t="shared" ca="1" si="463"/>
        <v/>
      </c>
      <c r="AH1022" s="4" t="str">
        <f t="shared" ca="1" si="457"/>
        <v/>
      </c>
      <c r="AI1022" s="75">
        <f t="shared" ca="1" si="458"/>
        <v>-81.180141999199762</v>
      </c>
      <c r="AJ1022" s="75">
        <f t="shared" ca="1" si="459"/>
        <v>-81.180141999199762</v>
      </c>
    </row>
    <row r="1023" spans="1:36" ht="14.25">
      <c r="A1023" s="41">
        <f t="shared" si="460"/>
        <v>957</v>
      </c>
      <c r="B1023" s="150">
        <f>IF(ISNUMBER(A1023),INDEX('MetaTrader Import'!$H$13:$J$5893,TRUNC(((A1023-$A$39+1)-1)/3)+1,MOD((A1023-$A$39+1)-1,3)+1),"")</f>
        <v>0</v>
      </c>
      <c r="C1023" s="43">
        <f t="shared" ca="1" si="437"/>
        <v>20.147456094436976</v>
      </c>
      <c r="D1023" s="43">
        <f t="shared" ca="1" si="438"/>
        <v>1.2447257098269768</v>
      </c>
      <c r="E1023" s="43">
        <f t="shared" ca="1" si="439"/>
        <v>21.392181804263952</v>
      </c>
      <c r="F1023" s="43">
        <f t="shared" ca="1" si="440"/>
        <v>2.1392181804263952</v>
      </c>
      <c r="G1023" s="43">
        <f>IF(A1023&lt;&gt;"",IF(A1023&lt;Data!$G$11*0.25,$C$13/$G$32,IF(A1023&gt;Data!$G$11*0.25,$C$13,$C$13*10)),"")</f>
        <v>2</v>
      </c>
      <c r="H1023" s="43">
        <f>IF(A1023&lt;&gt;"",IF(Data!$G$9="constant",$C$13,IF(Data!$G$9="squeeze",G1023,F1023)),"")</f>
        <v>2</v>
      </c>
      <c r="I1023" s="38">
        <f ca="1">IF(ISNUMBER(A1023),NORMINV(RAND(),0,IF(AND(Data!$G$9="squeeze",A1023&lt;Data!$G$11*0.25),$H$32,1)*$C$30*$C$13)*($C$14*$C$12),"")</f>
        <v>-2.0316325604296238E-4</v>
      </c>
      <c r="J1023" s="42">
        <f ca="1">IFERROR(IF(Data!$C$6="Real",B1023,I1023+J1022+($C$14*$C$12)*(NORMINV(RAND(),$C$15,CHOOSE($G$13,$C$13,F1023,G1023)))),"")</f>
        <v>1.3498700100617627</v>
      </c>
      <c r="K1023" s="88">
        <f>IF(ISNUMBER(A1023), IF($G$16="fixed",$G$17,MIN(H1023*Data!$C$7*$C$16*0.5,$C$17*Data!$C$7))*$C$12,"")</f>
        <v>8.0000000000000007E-5</v>
      </c>
      <c r="L1023" s="42">
        <f t="shared" ca="1" si="464"/>
        <v>1.3498700100617627</v>
      </c>
      <c r="M1023" s="44">
        <f t="shared" ca="1" si="465"/>
        <v>1.3499100100617627</v>
      </c>
      <c r="N1023" s="44">
        <f t="shared" ca="1" si="466"/>
        <v>1.3498300100617626</v>
      </c>
      <c r="O1023" s="108">
        <f t="shared" ca="1" si="441"/>
        <v>0.20091005911554438</v>
      </c>
      <c r="P1023" s="102">
        <f t="shared" ca="1" si="442"/>
        <v>3.6679872264521731</v>
      </c>
      <c r="Q1023" s="102">
        <f t="shared" ca="1" si="443"/>
        <v>-1.0778134112640314</v>
      </c>
      <c r="R1023" s="120">
        <f t="shared" ca="1" si="461"/>
        <v>1</v>
      </c>
      <c r="S1023" s="54">
        <f t="shared" ca="1" si="462"/>
        <v>0</v>
      </c>
      <c r="T1023" s="5" t="str">
        <f t="shared" ca="1" si="444"/>
        <v/>
      </c>
      <c r="U1023" s="152" t="str">
        <f t="shared" ca="1" si="445"/>
        <v/>
      </c>
      <c r="V1023" s="152" t="str">
        <f t="shared" ca="1" si="446"/>
        <v/>
      </c>
      <c r="W1023" s="153" t="str">
        <f t="shared" ca="1" si="447"/>
        <v/>
      </c>
      <c r="X1023" s="153" t="str">
        <f t="shared" ca="1" si="448"/>
        <v/>
      </c>
      <c r="Y1023" s="153" t="str">
        <f t="shared" ca="1" si="449"/>
        <v/>
      </c>
      <c r="Z1023" s="153" t="str">
        <f t="shared" ca="1" si="450"/>
        <v/>
      </c>
      <c r="AA1023" s="152" t="str">
        <f t="shared" ca="1" si="451"/>
        <v/>
      </c>
      <c r="AB1023" s="152" t="str">
        <f t="shared" ca="1" si="452"/>
        <v/>
      </c>
      <c r="AC1023" s="154" t="str">
        <f t="shared" ca="1" si="453"/>
        <v/>
      </c>
      <c r="AD1023" s="154" t="str">
        <f t="shared" ca="1" si="454"/>
        <v/>
      </c>
      <c r="AE1023" s="3">
        <f t="shared" ca="1" si="455"/>
        <v>0</v>
      </c>
      <c r="AF1023" s="3">
        <f t="shared" ca="1" si="456"/>
        <v>0</v>
      </c>
      <c r="AG1023" s="3" t="str">
        <f t="shared" ca="1" si="463"/>
        <v/>
      </c>
      <c r="AH1023" s="4" t="str">
        <f t="shared" ca="1" si="457"/>
        <v/>
      </c>
      <c r="AI1023" s="75">
        <f t="shared" ca="1" si="458"/>
        <v>-81.180141999199762</v>
      </c>
      <c r="AJ1023" s="75">
        <f t="shared" ca="1" si="459"/>
        <v>-81.180141999199762</v>
      </c>
    </row>
    <row r="1024" spans="1:36" ht="14.25">
      <c r="A1024" s="41">
        <f t="shared" si="460"/>
        <v>958</v>
      </c>
      <c r="B1024" s="150">
        <f ca="1">IF(ISNUMBER(A1024),INDEX('MetaTrader Import'!$H$13:$J$5893,TRUNC(((A1024-$A$39+1)-1)/3)+1,MOD((A1024-$A$39+1)-1,3)+1),"")</f>
        <v>0</v>
      </c>
      <c r="C1024" s="43">
        <f t="shared" ca="1" si="437"/>
        <v>21.392181804263952</v>
      </c>
      <c r="D1024" s="43">
        <f t="shared" ca="1" si="438"/>
        <v>1.1636167678532554</v>
      </c>
      <c r="E1024" s="43">
        <f t="shared" ca="1" si="439"/>
        <v>22.555798572117208</v>
      </c>
      <c r="F1024" s="43">
        <f t="shared" ca="1" si="440"/>
        <v>2.2555798572117207</v>
      </c>
      <c r="G1024" s="43">
        <f>IF(A1024&lt;&gt;"",IF(A1024&lt;Data!$G$11*0.25,$C$13/$G$32,IF(A1024&gt;Data!$G$11*0.25,$C$13,$C$13*10)),"")</f>
        <v>2</v>
      </c>
      <c r="H1024" s="43">
        <f>IF(A1024&lt;&gt;"",IF(Data!$G$9="constant",$C$13,IF(Data!$G$9="squeeze",G1024,F1024)),"")</f>
        <v>2</v>
      </c>
      <c r="I1024" s="38">
        <f ca="1">IF(ISNUMBER(A1024),NORMINV(RAND(),0,IF(AND(Data!$G$9="squeeze",A1024&lt;Data!$G$11*0.25),$H$32,1)*$C$30*$C$13)*($C$14*$C$12),"")</f>
        <v>-1.825889071285087E-4</v>
      </c>
      <c r="J1024" s="42">
        <f ca="1">IFERROR(IF(Data!$C$6="Real",B1024,I1024+J1023+($C$14*$C$12)*(NORMINV(RAND(),$C$15,CHOOSE($G$13,$C$13,F1024,G1024)))),"")</f>
        <v>1.3497253351613163</v>
      </c>
      <c r="K1024" s="88">
        <f>IF(ISNUMBER(A1024), IF($G$16="fixed",$G$17,MIN(H1024*Data!$C$7*$C$16*0.5,$C$17*Data!$C$7))*$C$12,"")</f>
        <v>8.0000000000000007E-5</v>
      </c>
      <c r="L1024" s="42">
        <f t="shared" ca="1" si="464"/>
        <v>1.3497253351613163</v>
      </c>
      <c r="M1024" s="44">
        <f t="shared" ca="1" si="465"/>
        <v>1.3497653351613164</v>
      </c>
      <c r="N1024" s="44">
        <f t="shared" ca="1" si="466"/>
        <v>1.3496853351613163</v>
      </c>
      <c r="O1024" s="108">
        <f t="shared" ca="1" si="441"/>
        <v>0.28308850014292986</v>
      </c>
      <c r="P1024" s="102">
        <f t="shared" ca="1" si="442"/>
        <v>3.7883935936986202</v>
      </c>
      <c r="Q1024" s="102">
        <f t="shared" ca="1" si="443"/>
        <v>-1.0659825183659088</v>
      </c>
      <c r="R1024" s="120">
        <f t="shared" ca="1" si="461"/>
        <v>1</v>
      </c>
      <c r="S1024" s="54">
        <f t="shared" ca="1" si="462"/>
        <v>0</v>
      </c>
      <c r="T1024" s="5" t="str">
        <f t="shared" ca="1" si="444"/>
        <v/>
      </c>
      <c r="U1024" s="152" t="str">
        <f t="shared" ca="1" si="445"/>
        <v/>
      </c>
      <c r="V1024" s="152" t="str">
        <f t="shared" ca="1" si="446"/>
        <v/>
      </c>
      <c r="W1024" s="153" t="str">
        <f t="shared" ca="1" si="447"/>
        <v/>
      </c>
      <c r="X1024" s="153" t="str">
        <f t="shared" ca="1" si="448"/>
        <v/>
      </c>
      <c r="Y1024" s="153" t="str">
        <f t="shared" ca="1" si="449"/>
        <v/>
      </c>
      <c r="Z1024" s="153" t="str">
        <f t="shared" ca="1" si="450"/>
        <v/>
      </c>
      <c r="AA1024" s="152" t="str">
        <f t="shared" ca="1" si="451"/>
        <v/>
      </c>
      <c r="AB1024" s="152" t="str">
        <f t="shared" ca="1" si="452"/>
        <v/>
      </c>
      <c r="AC1024" s="154" t="str">
        <f t="shared" ca="1" si="453"/>
        <v/>
      </c>
      <c r="AD1024" s="154" t="str">
        <f t="shared" ca="1" si="454"/>
        <v/>
      </c>
      <c r="AE1024" s="3">
        <f t="shared" ca="1" si="455"/>
        <v>0</v>
      </c>
      <c r="AF1024" s="3">
        <f t="shared" ca="1" si="456"/>
        <v>0</v>
      </c>
      <c r="AG1024" s="3" t="str">
        <f t="shared" ca="1" si="463"/>
        <v/>
      </c>
      <c r="AH1024" s="4" t="str">
        <f t="shared" ca="1" si="457"/>
        <v/>
      </c>
      <c r="AI1024" s="75">
        <f t="shared" ca="1" si="458"/>
        <v>-81.180141999199762</v>
      </c>
      <c r="AJ1024" s="75">
        <f t="shared" ca="1" si="459"/>
        <v>-81.180141999199762</v>
      </c>
    </row>
    <row r="1025" spans="1:36" ht="14.25">
      <c r="A1025" s="41">
        <f t="shared" si="460"/>
        <v>959</v>
      </c>
      <c r="B1025" s="150">
        <f ca="1">IF(ISNUMBER(A1025),INDEX('MetaTrader Import'!$H$13:$J$5893,TRUNC(((A1025-$A$39+1)-1)/3)+1,MOD((A1025-$A$39+1)-1,3)+1),"")</f>
        <v>0</v>
      </c>
      <c r="C1025" s="43">
        <f t="shared" ca="1" si="437"/>
        <v>22.555798572117208</v>
      </c>
      <c r="D1025" s="43">
        <f t="shared" ca="1" si="438"/>
        <v>-0.89686987622392356</v>
      </c>
      <c r="E1025" s="43">
        <f t="shared" ca="1" si="439"/>
        <v>21.658928695893284</v>
      </c>
      <c r="F1025" s="43">
        <f t="shared" ca="1" si="440"/>
        <v>2.1658928695893285</v>
      </c>
      <c r="G1025" s="43">
        <f>IF(A1025&lt;&gt;"",IF(A1025&lt;Data!$G$11*0.25,$C$13/$G$32,IF(A1025&gt;Data!$G$11*0.25,$C$13,$C$13*10)),"")</f>
        <v>2</v>
      </c>
      <c r="H1025" s="43">
        <f>IF(A1025&lt;&gt;"",IF(Data!$G$9="constant",$C$13,IF(Data!$G$9="squeeze",G1025,F1025)),"")</f>
        <v>2</v>
      </c>
      <c r="I1025" s="38">
        <f ca="1">IF(ISNUMBER(A1025),NORMINV(RAND(),0,IF(AND(Data!$G$9="squeeze",A1025&lt;Data!$G$11*0.25),$H$32,1)*$C$30*$C$13)*($C$14*$C$12),"")</f>
        <v>5.0163922286525133E-4</v>
      </c>
      <c r="J1025" s="42">
        <f ca="1">IFERROR(IF(Data!$C$6="Real",B1025,I1025+J1024+($C$14*$C$12)*(NORMINV(RAND(),$C$15,CHOOSE($G$13,$C$13,F1025,G1025)))),"")</f>
        <v>1.3503181979539565</v>
      </c>
      <c r="K1025" s="88">
        <f>IF(ISNUMBER(A1025), IF($G$16="fixed",$G$17,MIN(H1025*Data!$C$7*$C$16*0.5,$C$17*Data!$C$7))*$C$12,"")</f>
        <v>8.0000000000000007E-5</v>
      </c>
      <c r="L1025" s="42">
        <f t="shared" ca="1" si="464"/>
        <v>1.3503181979539565</v>
      </c>
      <c r="M1025" s="44">
        <f t="shared" ca="1" si="465"/>
        <v>1.3503581979539565</v>
      </c>
      <c r="N1025" s="44">
        <f t="shared" ca="1" si="466"/>
        <v>1.3502781979539564</v>
      </c>
      <c r="O1025" s="108">
        <f t="shared" ca="1" si="441"/>
        <v>0.33641029495029562</v>
      </c>
      <c r="P1025" s="102">
        <f t="shared" ca="1" si="442"/>
        <v>4.0725769770240499</v>
      </c>
      <c r="Q1025" s="102">
        <f t="shared" ca="1" si="443"/>
        <v>-0.97360697418873765</v>
      </c>
      <c r="R1025" s="120">
        <f t="shared" ca="1" si="461"/>
        <v>1</v>
      </c>
      <c r="S1025" s="54">
        <f t="shared" ca="1" si="462"/>
        <v>0</v>
      </c>
      <c r="T1025" s="5" t="str">
        <f t="shared" ca="1" si="444"/>
        <v/>
      </c>
      <c r="U1025" s="152" t="str">
        <f t="shared" ca="1" si="445"/>
        <v/>
      </c>
      <c r="V1025" s="152" t="str">
        <f t="shared" ca="1" si="446"/>
        <v/>
      </c>
      <c r="W1025" s="153" t="str">
        <f t="shared" ca="1" si="447"/>
        <v/>
      </c>
      <c r="X1025" s="153" t="str">
        <f t="shared" ca="1" si="448"/>
        <v/>
      </c>
      <c r="Y1025" s="153" t="str">
        <f t="shared" ca="1" si="449"/>
        <v/>
      </c>
      <c r="Z1025" s="153" t="str">
        <f t="shared" ca="1" si="450"/>
        <v/>
      </c>
      <c r="AA1025" s="152" t="str">
        <f t="shared" ca="1" si="451"/>
        <v/>
      </c>
      <c r="AB1025" s="152" t="str">
        <f t="shared" ca="1" si="452"/>
        <v/>
      </c>
      <c r="AC1025" s="154" t="str">
        <f t="shared" ca="1" si="453"/>
        <v/>
      </c>
      <c r="AD1025" s="154" t="str">
        <f t="shared" ca="1" si="454"/>
        <v/>
      </c>
      <c r="AE1025" s="3">
        <f t="shared" ca="1" si="455"/>
        <v>0</v>
      </c>
      <c r="AF1025" s="3">
        <f t="shared" ca="1" si="456"/>
        <v>0</v>
      </c>
      <c r="AG1025" s="3" t="str">
        <f t="shared" ca="1" si="463"/>
        <v/>
      </c>
      <c r="AH1025" s="4" t="str">
        <f t="shared" ca="1" si="457"/>
        <v/>
      </c>
      <c r="AI1025" s="75">
        <f t="shared" ca="1" si="458"/>
        <v>-81.180141999199762</v>
      </c>
      <c r="AJ1025" s="75">
        <f t="shared" ca="1" si="459"/>
        <v>-81.180141999199762</v>
      </c>
    </row>
    <row r="1026" spans="1:36" ht="14.25">
      <c r="A1026" s="41">
        <f t="shared" si="460"/>
        <v>960</v>
      </c>
      <c r="B1026" s="150">
        <f>IF(ISNUMBER(A1026),INDEX('MetaTrader Import'!$H$13:$J$5893,TRUNC(((A1026-$A$39+1)-1)/3)+1,MOD((A1026-$A$39+1)-1,3)+1),"")</f>
        <v>0</v>
      </c>
      <c r="C1026" s="43">
        <f t="shared" ca="1" si="437"/>
        <v>21.658928695893284</v>
      </c>
      <c r="D1026" s="43">
        <f t="shared" ca="1" si="438"/>
        <v>-0.27070590742297496</v>
      </c>
      <c r="E1026" s="43">
        <f t="shared" ca="1" si="439"/>
        <v>21.388222788470308</v>
      </c>
      <c r="F1026" s="43">
        <f t="shared" ca="1" si="440"/>
        <v>2.138822278847031</v>
      </c>
      <c r="G1026" s="43">
        <f>IF(A1026&lt;&gt;"",IF(A1026&lt;Data!$G$11*0.25,$C$13/$G$32,IF(A1026&gt;Data!$G$11*0.25,$C$13,$C$13*10)),"")</f>
        <v>2</v>
      </c>
      <c r="H1026" s="43">
        <f>IF(A1026&lt;&gt;"",IF(Data!$G$9="constant",$C$13,IF(Data!$G$9="squeeze",G1026,F1026)),"")</f>
        <v>2</v>
      </c>
      <c r="I1026" s="38">
        <f ca="1">IF(ISNUMBER(A1026),NORMINV(RAND(),0,IF(AND(Data!$G$9="squeeze",A1026&lt;Data!$G$11*0.25),$H$32,1)*$C$30*$C$13)*($C$14*$C$12),"")</f>
        <v>3.8051378583502679E-4</v>
      </c>
      <c r="J1026" s="42">
        <f ca="1">IFERROR(IF(Data!$C$6="Real",B1026,I1026+J1025+($C$14*$C$12)*(NORMINV(RAND(),$C$15,CHOOSE($G$13,$C$13,F1026,G1026)))),"")</f>
        <v>1.3510911063481226</v>
      </c>
      <c r="K1026" s="88">
        <f>IF(ISNUMBER(A1026), IF($G$16="fixed",$G$17,MIN(H1026*Data!$C$7*$C$16*0.5,$C$17*Data!$C$7))*$C$12,"")</f>
        <v>8.0000000000000007E-5</v>
      </c>
      <c r="L1026" s="42">
        <f t="shared" ca="1" si="464"/>
        <v>1.3510911063481226</v>
      </c>
      <c r="M1026" s="44">
        <f t="shared" ca="1" si="465"/>
        <v>1.3511311063481226</v>
      </c>
      <c r="N1026" s="44">
        <f t="shared" ca="1" si="466"/>
        <v>1.3510511063481225</v>
      </c>
      <c r="O1026" s="108">
        <f t="shared" ca="1" si="441"/>
        <v>0.69025941475838892</v>
      </c>
      <c r="P1026" s="102">
        <f t="shared" ca="1" si="442"/>
        <v>5.7712235584586322</v>
      </c>
      <c r="Q1026" s="102">
        <f t="shared" ca="1" si="443"/>
        <v>-0.81913924100547952</v>
      </c>
      <c r="R1026" s="120">
        <f t="shared" ca="1" si="461"/>
        <v>1</v>
      </c>
      <c r="S1026" s="54">
        <f t="shared" ca="1" si="462"/>
        <v>0</v>
      </c>
      <c r="T1026" s="5" t="str">
        <f t="shared" ca="1" si="444"/>
        <v/>
      </c>
      <c r="U1026" s="152" t="str">
        <f t="shared" ca="1" si="445"/>
        <v/>
      </c>
      <c r="V1026" s="152" t="str">
        <f t="shared" ca="1" si="446"/>
        <v/>
      </c>
      <c r="W1026" s="153" t="str">
        <f t="shared" ca="1" si="447"/>
        <v/>
      </c>
      <c r="X1026" s="153" t="str">
        <f t="shared" ca="1" si="448"/>
        <v/>
      </c>
      <c r="Y1026" s="153" t="str">
        <f t="shared" ca="1" si="449"/>
        <v/>
      </c>
      <c r="Z1026" s="153" t="str">
        <f t="shared" ca="1" si="450"/>
        <v/>
      </c>
      <c r="AA1026" s="152" t="str">
        <f t="shared" ca="1" si="451"/>
        <v/>
      </c>
      <c r="AB1026" s="152" t="str">
        <f t="shared" ca="1" si="452"/>
        <v/>
      </c>
      <c r="AC1026" s="154" t="str">
        <f t="shared" ca="1" si="453"/>
        <v/>
      </c>
      <c r="AD1026" s="154" t="str">
        <f t="shared" ca="1" si="454"/>
        <v/>
      </c>
      <c r="AE1026" s="3">
        <f t="shared" ca="1" si="455"/>
        <v>0</v>
      </c>
      <c r="AF1026" s="3">
        <f t="shared" ca="1" si="456"/>
        <v>0</v>
      </c>
      <c r="AG1026" s="3" t="str">
        <f t="shared" ca="1" si="463"/>
        <v/>
      </c>
      <c r="AH1026" s="4" t="str">
        <f t="shared" ca="1" si="457"/>
        <v/>
      </c>
      <c r="AI1026" s="75">
        <f t="shared" ca="1" si="458"/>
        <v>-81.180141999199762</v>
      </c>
      <c r="AJ1026" s="75">
        <f t="shared" ca="1" si="459"/>
        <v>-81.180141999199762</v>
      </c>
    </row>
    <row r="1027" spans="1:36" ht="14.25">
      <c r="A1027" s="41">
        <f t="shared" si="460"/>
        <v>961</v>
      </c>
      <c r="B1027" s="150">
        <f ca="1">IF(ISNUMBER(A1027),INDEX('MetaTrader Import'!$H$13:$J$5893,TRUNC(((A1027-$A$39+1)-1)/3)+1,MOD((A1027-$A$39+1)-1,3)+1),"")</f>
        <v>0</v>
      </c>
      <c r="C1027" s="43">
        <f t="shared" ref="C1027:C1090" ca="1" si="467">IF(A1027&lt;&gt;"",E1026,"")</f>
        <v>21.388222788470308</v>
      </c>
      <c r="D1027" s="43">
        <f t="shared" ref="D1027:D1090" ca="1" si="468">IF(A1027&lt;&gt;"",NORMINV(RAND(),($C$23-C1027)*$C$28,$C$27)+NORMINV(RAND(),IF(RAND()&gt;$C$26,$C$25,0),$C$27),"")</f>
        <v>1.7904525152479174</v>
      </c>
      <c r="E1027" s="43">
        <f t="shared" ref="E1027:E1090" ca="1" si="469">IF(A1027&lt;&gt;"",C1027+D1027,"")</f>
        <v>23.178675303718226</v>
      </c>
      <c r="F1027" s="43">
        <f t="shared" ref="F1027:F1090" ca="1" si="470">IF(A1027&lt;&gt;"",$C$13*ABS(E1027)/$C$23,"")</f>
        <v>2.3178675303718226</v>
      </c>
      <c r="G1027" s="43">
        <f>IF(A1027&lt;&gt;"",IF(A1027&lt;Data!$G$11*0.25,$C$13/$G$32,IF(A1027&gt;Data!$G$11*0.25,$C$13,$C$13*10)),"")</f>
        <v>2</v>
      </c>
      <c r="H1027" s="43">
        <f>IF(A1027&lt;&gt;"",IF(Data!$G$9="constant",$C$13,IF(Data!$G$9="squeeze",G1027,F1027)),"")</f>
        <v>2</v>
      </c>
      <c r="I1027" s="38">
        <f ca="1">IF(ISNUMBER(A1027),NORMINV(RAND(),0,IF(AND(Data!$G$9="squeeze",A1027&lt;Data!$G$11*0.25),$H$32,1)*$C$30*$C$13)*($C$14*$C$12),"")</f>
        <v>7.0262268032150415E-5</v>
      </c>
      <c r="J1027" s="42">
        <f ca="1">IFERROR(IF(Data!$C$6="Real",B1027,I1027+J1026+($C$14*$C$12)*(NORMINV(RAND(),$C$15,CHOOSE($G$13,$C$13,F1027,G1027)))),"")</f>
        <v>1.3506942008889289</v>
      </c>
      <c r="K1027" s="88">
        <f>IF(ISNUMBER(A1027), IF($G$16="fixed",$G$17,MIN(H1027*Data!$C$7*$C$16*0.5,$C$17*Data!$C$7))*$C$12,"")</f>
        <v>8.0000000000000007E-5</v>
      </c>
      <c r="L1027" s="42">
        <f t="shared" ca="1" si="464"/>
        <v>1.3506942008889289</v>
      </c>
      <c r="M1027" s="44">
        <f t="shared" ca="1" si="465"/>
        <v>1.3507342008889289</v>
      </c>
      <c r="N1027" s="44">
        <f t="shared" ca="1" si="466"/>
        <v>1.3506542008889288</v>
      </c>
      <c r="O1027" s="108">
        <f t="shared" ref="O1027:O1090" ca="1" si="471">IF(ISNUMBER(A1027),$G$12*SLOPE(L1013:L1027,A1013:A1027),"")</f>
        <v>1.1289405212758468</v>
      </c>
      <c r="P1027" s="102">
        <f t="shared" ref="P1027:P1090" ca="1" si="472">IF(ISNUMBER(A1027),STDEV(L1013:L1027)*$G$12,"")</f>
        <v>6.2663059059011248</v>
      </c>
      <c r="Q1027" s="102">
        <f t="shared" ref="Q1027:Q1090" ca="1" si="473">IF(ISNUMBER(A1027),SLOPE(P1013:P1027,A1013:A1027),"")</f>
        <v>-0.67099803814573644</v>
      </c>
      <c r="R1027" s="120">
        <f t="shared" ca="1" si="461"/>
        <v>1</v>
      </c>
      <c r="S1027" s="54">
        <f t="shared" ca="1" si="462"/>
        <v>0</v>
      </c>
      <c r="T1027" s="5" t="str">
        <f t="shared" ref="T1027:T1090" ca="1" si="474">IF(ISNUMBER(A1027),IF(S1027=1,L1027,IF(AG1026="Y","",IF(ISNUMBER(T1026),T1026,""))),"")</f>
        <v/>
      </c>
      <c r="U1027" s="152" t="str">
        <f t="shared" ref="U1027:U1090" ca="1" si="475">IF(NOT(ISNUMBER(T1027)),"",IF(S1027=1,T1027,IF(M1027&gt;U1026,M1027,IF(ISNUMBER(U1026),U1026,""))))</f>
        <v/>
      </c>
      <c r="V1027" s="152" t="str">
        <f t="shared" ref="V1027:V1090" ca="1" si="476">IF(NOT(ISNUMBER(T1027)),"",IF(S1027=1,T1027,IF(N1027&lt;V1026,N1027,IF(ISNUMBER(V1026),V1026,""))))</f>
        <v/>
      </c>
      <c r="W1027" s="153" t="str">
        <f t="shared" ref="W1027:W1090" ca="1" si="477">IF(NOT(ISNUMBER(T1027)),"",MIN($F$24,IF(TRUNC((U1027-T1027)/$E$24*$G$12)+0&gt;IF(ISNUMBER(W1026),W1026,0),TRUNC((U1027-T1027)/$E$24*$G$12)+0,IF(ISNUMBER(W1026),W1026,0))))</f>
        <v/>
      </c>
      <c r="X1027" s="153" t="str">
        <f t="shared" ref="X1027:X1090" ca="1" si="478">IF(NOT(ISNUMBER(T1027)),"",MIN($F$24,IF(-TRUNC((V1027-T1027)/$E$24*$G$12)+0&gt;IF(ISNUMBER(X1026),X1026,0),-TRUNC((V1027-T1027)/$E$24*$G$12)+0,IF(ISNUMBER(X1026),X1026,0))))</f>
        <v/>
      </c>
      <c r="Y1027" s="153" t="str">
        <f t="shared" ref="Y1027:Y1090" ca="1" si="479">IF(ISNUMBER(W1027),(IF(W1027=0,0,1))*IF(ABS($I$24)=2,POWER(2,W1027-1),W1027)*SIGN($I$24)*$K$24,"")</f>
        <v/>
      </c>
      <c r="Z1027" s="153" t="str">
        <f t="shared" ref="Z1027:Z1090" ca="1" si="480">IF(ISNUMBER(X1027),(IF(X1027=0,0,1))*IF(ABS($I$24)=2,POWER(2,X1027-1),X1027)*SIGN($I$24)*$K$24,"")</f>
        <v/>
      </c>
      <c r="AA1027" s="152" t="str">
        <f t="shared" ref="AA1027:AA1090" ca="1" si="481">IF(OR(NOT(ISNUMBER(T1027)),W1027&lt;1),"",IF(OR(NOT(ISNUMBER(W1026)),W1026=0),IF(SIGN(Y1027)=1,M1027,N1027),(Y1026*AA1026+(Y1027-Y1026)*IF(SIGN(Y1027)=1,M1027,N1027))/Y1027))</f>
        <v/>
      </c>
      <c r="AB1027" s="152" t="str">
        <f t="shared" ref="AB1027:AB1090" ca="1" si="482">IF(OR(NOT(ISNUMBER(T1027)),X1027&lt;1),"",IF(OR(NOT(ISNUMBER(X1026)),X1026=0),IF(SIGN(Z1027)=1,N1027,M1027),(Z1026*AB1026+(Z1027-Z1026)*IF(SIGN(Z1027)=1,N1027,M1027))/Z1027))</f>
        <v/>
      </c>
      <c r="AC1027" s="154" t="str">
        <f t="shared" ref="AC1027:AC1090" ca="1" si="483">IFERROR(-SIGN(Y1027)*(AA1027-IF(SIGN(Y1027)=1,N1027,M1027))*$G$12*ABS(Y1027),"")</f>
        <v/>
      </c>
      <c r="AD1027" s="154" t="str">
        <f t="shared" ref="AD1027:AD1090" ca="1" si="484">IFERROR(SIGN(Z1027)*(AB1027-IF(SIGN(Z1027)=1,M1027,N1027))*$G$12*ABS(Z1027),"")</f>
        <v/>
      </c>
      <c r="AE1027" s="3">
        <f t="shared" ref="AE1027:AE1090" ca="1" si="485">IF(ISNUMBER(A1027),IFERROR((IF(ISNUMBER(AC1027),AC1027,0)+IF(ISNUMBER(AD1027),AD1027,0))/(ABS(Y1027)+ABS(Z1027)),0),"")</f>
        <v>0</v>
      </c>
      <c r="AF1027" s="3">
        <f t="shared" ref="AF1027:AF1090" ca="1" si="486">IF(ISNUMBER(A1027),IF(ISNUMBER(AC1027),AC1027,0)+IF(ISNUMBER(AD1027),AD1027,0),"")</f>
        <v>0</v>
      </c>
      <c r="AG1027" s="3" t="str">
        <f t="shared" ca="1" si="463"/>
        <v/>
      </c>
      <c r="AH1027" s="4" t="str">
        <f t="shared" ref="AH1027:AH1090" ca="1" si="487">IF(AG1027="y",AF1027*10*$C$11,"")</f>
        <v/>
      </c>
      <c r="AI1027" s="75">
        <f t="shared" ref="AI1027:AI1090" ca="1" si="488">IF(ISNUMBER(A1027),IF(ISNUMBER(AH1027),AJ1027,AF1027*10*$C$11+AJ1027),"")</f>
        <v>-81.180141999199762</v>
      </c>
      <c r="AJ1027" s="75">
        <f t="shared" ref="AJ1027:AJ1090" ca="1" si="489">IF(ISNUMBER(A1027),AJ1026+IF(ISNUMBER(AH1027),AH1027,0),"")</f>
        <v>-81.180141999199762</v>
      </c>
    </row>
    <row r="1028" spans="1:36" ht="14.25">
      <c r="A1028" s="41">
        <f t="shared" ref="A1028:A1091" si="490">IFERROR(IF(A1027+1&gt;$C$19,"",A1027+1),"")</f>
        <v>962</v>
      </c>
      <c r="B1028" s="150">
        <f ca="1">IF(ISNUMBER(A1028),INDEX('MetaTrader Import'!$H$13:$J$5893,TRUNC(((A1028-$A$39+1)-1)/3)+1,MOD((A1028-$A$39+1)-1,3)+1),"")</f>
        <v>0</v>
      </c>
      <c r="C1028" s="43">
        <f t="shared" ca="1" si="467"/>
        <v>23.178675303718226</v>
      </c>
      <c r="D1028" s="43">
        <f t="shared" ca="1" si="468"/>
        <v>-2.7938640227985552</v>
      </c>
      <c r="E1028" s="43">
        <f t="shared" ca="1" si="469"/>
        <v>20.384811280919671</v>
      </c>
      <c r="F1028" s="43">
        <f t="shared" ca="1" si="470"/>
        <v>2.0384811280919672</v>
      </c>
      <c r="G1028" s="43">
        <f>IF(A1028&lt;&gt;"",IF(A1028&lt;Data!$G$11*0.25,$C$13/$G$32,IF(A1028&gt;Data!$G$11*0.25,$C$13,$C$13*10)),"")</f>
        <v>2</v>
      </c>
      <c r="H1028" s="43">
        <f>IF(A1028&lt;&gt;"",IF(Data!$G$9="constant",$C$13,IF(Data!$G$9="squeeze",G1028,F1028)),"")</f>
        <v>2</v>
      </c>
      <c r="I1028" s="38">
        <f ca="1">IF(ISNUMBER(A1028),NORMINV(RAND(),0,IF(AND(Data!$G$9="squeeze",A1028&lt;Data!$G$11*0.25),$H$32,1)*$C$30*$C$13)*($C$14*$C$12),"")</f>
        <v>-3.6189264692989263E-4</v>
      </c>
      <c r="J1028" s="42">
        <f ca="1">IFERROR(IF(Data!$C$6="Real",B1028,I1028+J1027+($C$14*$C$12)*(NORMINV(RAND(),$C$15,CHOOSE($G$13,$C$13,F1028,G1028)))),"")</f>
        <v>1.3500948740184409</v>
      </c>
      <c r="K1028" s="88">
        <f>IF(ISNUMBER(A1028), IF($G$16="fixed",$G$17,MIN(H1028*Data!$C$7*$C$16*0.5,$C$17*Data!$C$7))*$C$12,"")</f>
        <v>8.0000000000000007E-5</v>
      </c>
      <c r="L1028" s="42">
        <f t="shared" ca="1" si="464"/>
        <v>1.3500948740184409</v>
      </c>
      <c r="M1028" s="44">
        <f t="shared" ca="1" si="465"/>
        <v>1.3501348740184409</v>
      </c>
      <c r="N1028" s="44">
        <f t="shared" ca="1" si="466"/>
        <v>1.3500548740184408</v>
      </c>
      <c r="O1028" s="108">
        <f t="shared" ca="1" si="471"/>
        <v>1.2125606927554933</v>
      </c>
      <c r="P1028" s="102">
        <f t="shared" ca="1" si="472"/>
        <v>6.3659945253074177</v>
      </c>
      <c r="Q1028" s="102">
        <f t="shared" ca="1" si="473"/>
        <v>-0.50562477840585685</v>
      </c>
      <c r="R1028" s="120">
        <f t="shared" ref="R1028:R1091" ca="1" si="491">IF(ISNUMBER(A1028),R1027+S1027,"")</f>
        <v>1</v>
      </c>
      <c r="S1028" s="54">
        <f t="shared" ref="S1028:S1091" ca="1" si="492">IF(ISNUMBER(A1028),IF(AND(R1028&lt;$M$24,Q1028&lt;$F$28,ABS(O1028)&lt;$F$27,P1028&lt;$F$26,NOT(ISNUMBER(T1027))),1,0),"")</f>
        <v>0</v>
      </c>
      <c r="T1028" s="5" t="str">
        <f t="shared" ca="1" si="474"/>
        <v/>
      </c>
      <c r="U1028" s="152" t="str">
        <f t="shared" ca="1" si="475"/>
        <v/>
      </c>
      <c r="V1028" s="152" t="str">
        <f t="shared" ca="1" si="476"/>
        <v/>
      </c>
      <c r="W1028" s="153" t="str">
        <f t="shared" ca="1" si="477"/>
        <v/>
      </c>
      <c r="X1028" s="153" t="str">
        <f t="shared" ca="1" si="478"/>
        <v/>
      </c>
      <c r="Y1028" s="153" t="str">
        <f t="shared" ca="1" si="479"/>
        <v/>
      </c>
      <c r="Z1028" s="153" t="str">
        <f t="shared" ca="1" si="480"/>
        <v/>
      </c>
      <c r="AA1028" s="152" t="str">
        <f t="shared" ca="1" si="481"/>
        <v/>
      </c>
      <c r="AB1028" s="152" t="str">
        <f t="shared" ca="1" si="482"/>
        <v/>
      </c>
      <c r="AC1028" s="154" t="str">
        <f t="shared" ca="1" si="483"/>
        <v/>
      </c>
      <c r="AD1028" s="154" t="str">
        <f t="shared" ca="1" si="484"/>
        <v/>
      </c>
      <c r="AE1028" s="3">
        <f t="shared" ca="1" si="485"/>
        <v>0</v>
      </c>
      <c r="AF1028" s="3">
        <f t="shared" ca="1" si="486"/>
        <v>0</v>
      </c>
      <c r="AG1028" s="3" t="str">
        <f t="shared" ref="AG1028:AG1091" ca="1" si="493">IF(NOT(ISNUMBER(T1028)),"",IF(OR(AF1028&gt;$G$24,AF1028&lt;-$H$24,A1028+1&gt;$C$19),"Y","N"))</f>
        <v/>
      </c>
      <c r="AH1028" s="4" t="str">
        <f t="shared" ca="1" si="487"/>
        <v/>
      </c>
      <c r="AI1028" s="75">
        <f t="shared" ca="1" si="488"/>
        <v>-81.180141999199762</v>
      </c>
      <c r="AJ1028" s="75">
        <f t="shared" ca="1" si="489"/>
        <v>-81.180141999199762</v>
      </c>
    </row>
    <row r="1029" spans="1:36" ht="14.25">
      <c r="A1029" s="41">
        <f t="shared" si="490"/>
        <v>963</v>
      </c>
      <c r="B1029" s="150">
        <f>IF(ISNUMBER(A1029),INDEX('MetaTrader Import'!$H$13:$J$5893,TRUNC(((A1029-$A$39+1)-1)/3)+1,MOD((A1029-$A$39+1)-1,3)+1),"")</f>
        <v>0</v>
      </c>
      <c r="C1029" s="43">
        <f t="shared" ca="1" si="467"/>
        <v>20.384811280919671</v>
      </c>
      <c r="D1029" s="43">
        <f t="shared" ca="1" si="468"/>
        <v>-3.5182819945158728</v>
      </c>
      <c r="E1029" s="43">
        <f t="shared" ca="1" si="469"/>
        <v>16.866529286403797</v>
      </c>
      <c r="F1029" s="43">
        <f t="shared" ca="1" si="470"/>
        <v>1.6866529286403797</v>
      </c>
      <c r="G1029" s="43">
        <f>IF(A1029&lt;&gt;"",IF(A1029&lt;Data!$G$11*0.25,$C$13/$G$32,IF(A1029&gt;Data!$G$11*0.25,$C$13,$C$13*10)),"")</f>
        <v>2</v>
      </c>
      <c r="H1029" s="43">
        <f>IF(A1029&lt;&gt;"",IF(Data!$G$9="constant",$C$13,IF(Data!$G$9="squeeze",G1029,F1029)),"")</f>
        <v>2</v>
      </c>
      <c r="I1029" s="38">
        <f ca="1">IF(ISNUMBER(A1029),NORMINV(RAND(),0,IF(AND(Data!$G$9="squeeze",A1029&lt;Data!$G$11*0.25),$H$32,1)*$C$30*$C$13)*($C$14*$C$12),"")</f>
        <v>-8.644559918538313E-5</v>
      </c>
      <c r="J1029" s="42">
        <f ca="1">IFERROR(IF(Data!$C$6="Real",B1029,I1029+J1028+($C$14*$C$12)*(NORMINV(RAND(),$C$15,CHOOSE($G$13,$C$13,F1029,G1029)))),"")</f>
        <v>1.3504509346223506</v>
      </c>
      <c r="K1029" s="88">
        <f>IF(ISNUMBER(A1029), IF($G$16="fixed",$G$17,MIN(H1029*Data!$C$7*$C$16*0.5,$C$17*Data!$C$7))*$C$12,"")</f>
        <v>8.0000000000000007E-5</v>
      </c>
      <c r="L1029" s="42">
        <f t="shared" ca="1" si="464"/>
        <v>1.3504509346223506</v>
      </c>
      <c r="M1029" s="44">
        <f t="shared" ca="1" si="465"/>
        <v>1.3504909346223506</v>
      </c>
      <c r="N1029" s="44">
        <f t="shared" ca="1" si="466"/>
        <v>1.3504109346223505</v>
      </c>
      <c r="O1029" s="108">
        <f t="shared" ca="1" si="471"/>
        <v>1.185225407028994</v>
      </c>
      <c r="P1029" s="102">
        <f t="shared" ca="1" si="472"/>
        <v>6.2766194218629732</v>
      </c>
      <c r="Q1029" s="102">
        <f t="shared" ca="1" si="473"/>
        <v>-0.33023361054403633</v>
      </c>
      <c r="R1029" s="120">
        <f t="shared" ca="1" si="491"/>
        <v>1</v>
      </c>
      <c r="S1029" s="54">
        <f t="shared" ca="1" si="492"/>
        <v>0</v>
      </c>
      <c r="T1029" s="5" t="str">
        <f t="shared" ca="1" si="474"/>
        <v/>
      </c>
      <c r="U1029" s="152" t="str">
        <f t="shared" ca="1" si="475"/>
        <v/>
      </c>
      <c r="V1029" s="152" t="str">
        <f t="shared" ca="1" si="476"/>
        <v/>
      </c>
      <c r="W1029" s="153" t="str">
        <f t="shared" ca="1" si="477"/>
        <v/>
      </c>
      <c r="X1029" s="153" t="str">
        <f t="shared" ca="1" si="478"/>
        <v/>
      </c>
      <c r="Y1029" s="153" t="str">
        <f t="shared" ca="1" si="479"/>
        <v/>
      </c>
      <c r="Z1029" s="153" t="str">
        <f t="shared" ca="1" si="480"/>
        <v/>
      </c>
      <c r="AA1029" s="152" t="str">
        <f t="shared" ca="1" si="481"/>
        <v/>
      </c>
      <c r="AB1029" s="152" t="str">
        <f t="shared" ca="1" si="482"/>
        <v/>
      </c>
      <c r="AC1029" s="154" t="str">
        <f t="shared" ca="1" si="483"/>
        <v/>
      </c>
      <c r="AD1029" s="154" t="str">
        <f t="shared" ca="1" si="484"/>
        <v/>
      </c>
      <c r="AE1029" s="3">
        <f t="shared" ca="1" si="485"/>
        <v>0</v>
      </c>
      <c r="AF1029" s="3">
        <f t="shared" ca="1" si="486"/>
        <v>0</v>
      </c>
      <c r="AG1029" s="3" t="str">
        <f t="shared" ca="1" si="493"/>
        <v/>
      </c>
      <c r="AH1029" s="4" t="str">
        <f t="shared" ca="1" si="487"/>
        <v/>
      </c>
      <c r="AI1029" s="75">
        <f t="shared" ca="1" si="488"/>
        <v>-81.180141999199762</v>
      </c>
      <c r="AJ1029" s="75">
        <f t="shared" ca="1" si="489"/>
        <v>-81.180141999199762</v>
      </c>
    </row>
    <row r="1030" spans="1:36" ht="14.25">
      <c r="A1030" s="41">
        <f t="shared" si="490"/>
        <v>964</v>
      </c>
      <c r="B1030" s="150">
        <f ca="1">IF(ISNUMBER(A1030),INDEX('MetaTrader Import'!$H$13:$J$5893,TRUNC(((A1030-$A$39+1)-1)/3)+1,MOD((A1030-$A$39+1)-1,3)+1),"")</f>
        <v>0</v>
      </c>
      <c r="C1030" s="43">
        <f t="shared" ca="1" si="467"/>
        <v>16.866529286403797</v>
      </c>
      <c r="D1030" s="43">
        <f t="shared" ca="1" si="468"/>
        <v>19.58358148127336</v>
      </c>
      <c r="E1030" s="43">
        <f t="shared" ca="1" si="469"/>
        <v>36.45011076767716</v>
      </c>
      <c r="F1030" s="43">
        <f t="shared" ca="1" si="470"/>
        <v>3.645011076767716</v>
      </c>
      <c r="G1030" s="43">
        <f>IF(A1030&lt;&gt;"",IF(A1030&lt;Data!$G$11*0.25,$C$13/$G$32,IF(A1030&gt;Data!$G$11*0.25,$C$13,$C$13*10)),"")</f>
        <v>2</v>
      </c>
      <c r="H1030" s="43">
        <f>IF(A1030&lt;&gt;"",IF(Data!$G$9="constant",$C$13,IF(Data!$G$9="squeeze",G1030,F1030)),"")</f>
        <v>2</v>
      </c>
      <c r="I1030" s="38">
        <f ca="1">IF(ISNUMBER(A1030),NORMINV(RAND(),0,IF(AND(Data!$G$9="squeeze",A1030&lt;Data!$G$11*0.25),$H$32,1)*$C$30*$C$13)*($C$14*$C$12),"")</f>
        <v>-2.515679568555874E-4</v>
      </c>
      <c r="J1030" s="42">
        <f ca="1">IFERROR(IF(Data!$C$6="Real",B1030,I1030+J1029+($C$14*$C$12)*(NORMINV(RAND(),$C$15,CHOOSE($G$13,$C$13,F1030,G1030)))),"")</f>
        <v>1.3499148123961136</v>
      </c>
      <c r="K1030" s="88">
        <f>IF(ISNUMBER(A1030), IF($G$16="fixed",$G$17,MIN(H1030*Data!$C$7*$C$16*0.5,$C$17*Data!$C$7))*$C$12,"")</f>
        <v>8.0000000000000007E-5</v>
      </c>
      <c r="L1030" s="42">
        <f t="shared" ref="L1030:L1093" ca="1" si="494">IFERROR(J1030,"")</f>
        <v>1.3499148123961136</v>
      </c>
      <c r="M1030" s="44">
        <f t="shared" ref="M1030:M1093" ca="1" si="495">IFERROR(L1030+K1030*0.5,"")</f>
        <v>1.3499548123961136</v>
      </c>
      <c r="N1030" s="44">
        <f t="shared" ref="N1030:N1093" ca="1" si="496">IFERROR(L1030-K1030*0.5,"")</f>
        <v>1.3498748123961135</v>
      </c>
      <c r="O1030" s="108">
        <f t="shared" ca="1" si="471"/>
        <v>0.95827929693260394</v>
      </c>
      <c r="P1030" s="102">
        <f t="shared" ca="1" si="472"/>
        <v>5.7483015175929051</v>
      </c>
      <c r="Q1030" s="102">
        <f t="shared" ca="1" si="473"/>
        <v>-0.17428636579069001</v>
      </c>
      <c r="R1030" s="120">
        <f t="shared" ca="1" si="491"/>
        <v>1</v>
      </c>
      <c r="S1030" s="54">
        <f t="shared" ca="1" si="492"/>
        <v>0</v>
      </c>
      <c r="T1030" s="5" t="str">
        <f t="shared" ca="1" si="474"/>
        <v/>
      </c>
      <c r="U1030" s="152" t="str">
        <f t="shared" ca="1" si="475"/>
        <v/>
      </c>
      <c r="V1030" s="152" t="str">
        <f t="shared" ca="1" si="476"/>
        <v/>
      </c>
      <c r="W1030" s="153" t="str">
        <f t="shared" ca="1" si="477"/>
        <v/>
      </c>
      <c r="X1030" s="153" t="str">
        <f t="shared" ca="1" si="478"/>
        <v/>
      </c>
      <c r="Y1030" s="153" t="str">
        <f t="shared" ca="1" si="479"/>
        <v/>
      </c>
      <c r="Z1030" s="153" t="str">
        <f t="shared" ca="1" si="480"/>
        <v/>
      </c>
      <c r="AA1030" s="152" t="str">
        <f t="shared" ca="1" si="481"/>
        <v/>
      </c>
      <c r="AB1030" s="152" t="str">
        <f t="shared" ca="1" si="482"/>
        <v/>
      </c>
      <c r="AC1030" s="154" t="str">
        <f t="shared" ca="1" si="483"/>
        <v/>
      </c>
      <c r="AD1030" s="154" t="str">
        <f t="shared" ca="1" si="484"/>
        <v/>
      </c>
      <c r="AE1030" s="3">
        <f t="shared" ca="1" si="485"/>
        <v>0</v>
      </c>
      <c r="AF1030" s="3">
        <f t="shared" ca="1" si="486"/>
        <v>0</v>
      </c>
      <c r="AG1030" s="3" t="str">
        <f t="shared" ca="1" si="493"/>
        <v/>
      </c>
      <c r="AH1030" s="4" t="str">
        <f t="shared" ca="1" si="487"/>
        <v/>
      </c>
      <c r="AI1030" s="75">
        <f t="shared" ca="1" si="488"/>
        <v>-81.180141999199762</v>
      </c>
      <c r="AJ1030" s="75">
        <f t="shared" ca="1" si="489"/>
        <v>-81.180141999199762</v>
      </c>
    </row>
    <row r="1031" spans="1:36" ht="14.25">
      <c r="A1031" s="41">
        <f t="shared" si="490"/>
        <v>965</v>
      </c>
      <c r="B1031" s="150">
        <f ca="1">IF(ISNUMBER(A1031),INDEX('MetaTrader Import'!$H$13:$J$5893,TRUNC(((A1031-$A$39+1)-1)/3)+1,MOD((A1031-$A$39+1)-1,3)+1),"")</f>
        <v>0</v>
      </c>
      <c r="C1031" s="43">
        <f t="shared" ca="1" si="467"/>
        <v>36.45011076767716</v>
      </c>
      <c r="D1031" s="43">
        <f t="shared" ca="1" si="468"/>
        <v>-0.29271984521065497</v>
      </c>
      <c r="E1031" s="43">
        <f t="shared" ca="1" si="469"/>
        <v>36.157390922466504</v>
      </c>
      <c r="F1031" s="43">
        <f t="shared" ca="1" si="470"/>
        <v>3.6157390922466504</v>
      </c>
      <c r="G1031" s="43">
        <f>IF(A1031&lt;&gt;"",IF(A1031&lt;Data!$G$11*0.25,$C$13/$G$32,IF(A1031&gt;Data!$G$11*0.25,$C$13,$C$13*10)),"")</f>
        <v>2</v>
      </c>
      <c r="H1031" s="43">
        <f>IF(A1031&lt;&gt;"",IF(Data!$G$9="constant",$C$13,IF(Data!$G$9="squeeze",G1031,F1031)),"")</f>
        <v>2</v>
      </c>
      <c r="I1031" s="38">
        <f ca="1">IF(ISNUMBER(A1031),NORMINV(RAND(),0,IF(AND(Data!$G$9="squeeze",A1031&lt;Data!$G$11*0.25),$H$32,1)*$C$30*$C$13)*($C$14*$C$12),"")</f>
        <v>-2.0982801950868952E-4</v>
      </c>
      <c r="J1031" s="42">
        <f ca="1">IFERROR(IF(Data!$C$6="Real",B1031,I1031+J1030+($C$14*$C$12)*(NORMINV(RAND(),$C$15,CHOOSE($G$13,$C$13,F1031,G1031)))),"")</f>
        <v>1.3500528884996117</v>
      </c>
      <c r="K1031" s="88">
        <f>IF(ISNUMBER(A1031), IF($G$16="fixed",$G$17,MIN(H1031*Data!$C$7*$C$16*0.5,$C$17*Data!$C$7))*$C$12,"")</f>
        <v>8.0000000000000007E-5</v>
      </c>
      <c r="L1031" s="42">
        <f t="shared" ca="1" si="494"/>
        <v>1.3500528884996117</v>
      </c>
      <c r="M1031" s="44">
        <f t="shared" ca="1" si="495"/>
        <v>1.3500928884996117</v>
      </c>
      <c r="N1031" s="44">
        <f t="shared" ca="1" si="496"/>
        <v>1.3500128884996117</v>
      </c>
      <c r="O1031" s="108">
        <f t="shared" ca="1" si="471"/>
        <v>0.85617035785995332</v>
      </c>
      <c r="P1031" s="102">
        <f t="shared" ca="1" si="472"/>
        <v>5.5701593120656101</v>
      </c>
      <c r="Q1031" s="102">
        <f t="shared" ca="1" si="473"/>
        <v>-2.7263254623149141E-2</v>
      </c>
      <c r="R1031" s="120">
        <f t="shared" ca="1" si="491"/>
        <v>1</v>
      </c>
      <c r="S1031" s="54">
        <f t="shared" ca="1" si="492"/>
        <v>0</v>
      </c>
      <c r="T1031" s="5" t="str">
        <f t="shared" ca="1" si="474"/>
        <v/>
      </c>
      <c r="U1031" s="152" t="str">
        <f t="shared" ca="1" si="475"/>
        <v/>
      </c>
      <c r="V1031" s="152" t="str">
        <f t="shared" ca="1" si="476"/>
        <v/>
      </c>
      <c r="W1031" s="153" t="str">
        <f t="shared" ca="1" si="477"/>
        <v/>
      </c>
      <c r="X1031" s="153" t="str">
        <f t="shared" ca="1" si="478"/>
        <v/>
      </c>
      <c r="Y1031" s="153" t="str">
        <f t="shared" ca="1" si="479"/>
        <v/>
      </c>
      <c r="Z1031" s="153" t="str">
        <f t="shared" ca="1" si="480"/>
        <v/>
      </c>
      <c r="AA1031" s="152" t="str">
        <f t="shared" ca="1" si="481"/>
        <v/>
      </c>
      <c r="AB1031" s="152" t="str">
        <f t="shared" ca="1" si="482"/>
        <v/>
      </c>
      <c r="AC1031" s="154" t="str">
        <f t="shared" ca="1" si="483"/>
        <v/>
      </c>
      <c r="AD1031" s="154" t="str">
        <f t="shared" ca="1" si="484"/>
        <v/>
      </c>
      <c r="AE1031" s="3">
        <f t="shared" ca="1" si="485"/>
        <v>0</v>
      </c>
      <c r="AF1031" s="3">
        <f t="shared" ca="1" si="486"/>
        <v>0</v>
      </c>
      <c r="AG1031" s="3" t="str">
        <f t="shared" ca="1" si="493"/>
        <v/>
      </c>
      <c r="AH1031" s="4" t="str">
        <f t="shared" ca="1" si="487"/>
        <v/>
      </c>
      <c r="AI1031" s="75">
        <f t="shared" ca="1" si="488"/>
        <v>-81.180141999199762</v>
      </c>
      <c r="AJ1031" s="75">
        <f t="shared" ca="1" si="489"/>
        <v>-81.180141999199762</v>
      </c>
    </row>
    <row r="1032" spans="1:36" ht="14.25">
      <c r="A1032" s="41">
        <f t="shared" si="490"/>
        <v>966</v>
      </c>
      <c r="B1032" s="150">
        <f>IF(ISNUMBER(A1032),INDEX('MetaTrader Import'!$H$13:$J$5893,TRUNC(((A1032-$A$39+1)-1)/3)+1,MOD((A1032-$A$39+1)-1,3)+1),"")</f>
        <v>0</v>
      </c>
      <c r="C1032" s="43">
        <f t="shared" ca="1" si="467"/>
        <v>36.157390922466504</v>
      </c>
      <c r="D1032" s="43">
        <f t="shared" ca="1" si="468"/>
        <v>-1.2324992643945587</v>
      </c>
      <c r="E1032" s="43">
        <f t="shared" ca="1" si="469"/>
        <v>34.924891658071942</v>
      </c>
      <c r="F1032" s="43">
        <f t="shared" ca="1" si="470"/>
        <v>3.4924891658071942</v>
      </c>
      <c r="G1032" s="43">
        <f>IF(A1032&lt;&gt;"",IF(A1032&lt;Data!$G$11*0.25,$C$13/$G$32,IF(A1032&gt;Data!$G$11*0.25,$C$13,$C$13*10)),"")</f>
        <v>2</v>
      </c>
      <c r="H1032" s="43">
        <f>IF(A1032&lt;&gt;"",IF(Data!$G$9="constant",$C$13,IF(Data!$G$9="squeeze",G1032,F1032)),"")</f>
        <v>2</v>
      </c>
      <c r="I1032" s="38">
        <f ca="1">IF(ISNUMBER(A1032),NORMINV(RAND(),0,IF(AND(Data!$G$9="squeeze",A1032&lt;Data!$G$11*0.25),$H$32,1)*$C$30*$C$13)*($C$14*$C$12),"")</f>
        <v>-7.8200599005999008E-5</v>
      </c>
      <c r="J1032" s="42">
        <f ca="1">IFERROR(IF(Data!$C$6="Real",B1032,I1032+J1031+($C$14*$C$12)*(NORMINV(RAND(),$C$15,CHOOSE($G$13,$C$13,F1032,G1032)))),"")</f>
        <v>1.3502361447368716</v>
      </c>
      <c r="K1032" s="88">
        <f>IF(ISNUMBER(A1032), IF($G$16="fixed",$G$17,MIN(H1032*Data!$C$7*$C$16*0.5,$C$17*Data!$C$7))*$C$12,"")</f>
        <v>8.0000000000000007E-5</v>
      </c>
      <c r="L1032" s="42">
        <f t="shared" ca="1" si="494"/>
        <v>1.3502361447368716</v>
      </c>
      <c r="M1032" s="44">
        <f t="shared" ca="1" si="495"/>
        <v>1.3502761447368716</v>
      </c>
      <c r="N1032" s="44">
        <f t="shared" ca="1" si="496"/>
        <v>1.3501961447368716</v>
      </c>
      <c r="O1032" s="108">
        <f t="shared" ca="1" si="471"/>
        <v>0.83790618442143783</v>
      </c>
      <c r="P1032" s="102">
        <f t="shared" ca="1" si="472"/>
        <v>5.5395557620984102</v>
      </c>
      <c r="Q1032" s="102">
        <f t="shared" ca="1" si="473"/>
        <v>7.8523361350861562E-2</v>
      </c>
      <c r="R1032" s="120">
        <f t="shared" ca="1" si="491"/>
        <v>1</v>
      </c>
      <c r="S1032" s="54">
        <f t="shared" ca="1" si="492"/>
        <v>0</v>
      </c>
      <c r="T1032" s="5" t="str">
        <f t="shared" ca="1" si="474"/>
        <v/>
      </c>
      <c r="U1032" s="152" t="str">
        <f t="shared" ca="1" si="475"/>
        <v/>
      </c>
      <c r="V1032" s="152" t="str">
        <f t="shared" ca="1" si="476"/>
        <v/>
      </c>
      <c r="W1032" s="153" t="str">
        <f t="shared" ca="1" si="477"/>
        <v/>
      </c>
      <c r="X1032" s="153" t="str">
        <f t="shared" ca="1" si="478"/>
        <v/>
      </c>
      <c r="Y1032" s="153" t="str">
        <f t="shared" ca="1" si="479"/>
        <v/>
      </c>
      <c r="Z1032" s="153" t="str">
        <f t="shared" ca="1" si="480"/>
        <v/>
      </c>
      <c r="AA1032" s="152" t="str">
        <f t="shared" ca="1" si="481"/>
        <v/>
      </c>
      <c r="AB1032" s="152" t="str">
        <f t="shared" ca="1" si="482"/>
        <v/>
      </c>
      <c r="AC1032" s="154" t="str">
        <f t="shared" ca="1" si="483"/>
        <v/>
      </c>
      <c r="AD1032" s="154" t="str">
        <f t="shared" ca="1" si="484"/>
        <v/>
      </c>
      <c r="AE1032" s="3">
        <f t="shared" ca="1" si="485"/>
        <v>0</v>
      </c>
      <c r="AF1032" s="3">
        <f t="shared" ca="1" si="486"/>
        <v>0</v>
      </c>
      <c r="AG1032" s="3" t="str">
        <f t="shared" ca="1" si="493"/>
        <v/>
      </c>
      <c r="AH1032" s="4" t="str">
        <f t="shared" ca="1" si="487"/>
        <v/>
      </c>
      <c r="AI1032" s="75">
        <f t="shared" ca="1" si="488"/>
        <v>-81.180141999199762</v>
      </c>
      <c r="AJ1032" s="75">
        <f t="shared" ca="1" si="489"/>
        <v>-81.180141999199762</v>
      </c>
    </row>
    <row r="1033" spans="1:36" ht="14.25">
      <c r="A1033" s="41">
        <f t="shared" si="490"/>
        <v>967</v>
      </c>
      <c r="B1033" s="150">
        <f ca="1">IF(ISNUMBER(A1033),INDEX('MetaTrader Import'!$H$13:$J$5893,TRUNC(((A1033-$A$39+1)-1)/3)+1,MOD((A1033-$A$39+1)-1,3)+1),"")</f>
        <v>0</v>
      </c>
      <c r="C1033" s="43">
        <f t="shared" ca="1" si="467"/>
        <v>34.924891658071942</v>
      </c>
      <c r="D1033" s="43">
        <f t="shared" ca="1" si="468"/>
        <v>-0.95255914390186969</v>
      </c>
      <c r="E1033" s="43">
        <f t="shared" ca="1" si="469"/>
        <v>33.97233251417007</v>
      </c>
      <c r="F1033" s="43">
        <f t="shared" ca="1" si="470"/>
        <v>3.3972332514170072</v>
      </c>
      <c r="G1033" s="43">
        <f>IF(A1033&lt;&gt;"",IF(A1033&lt;Data!$G$11*0.25,$C$13/$G$32,IF(A1033&gt;Data!$G$11*0.25,$C$13,$C$13*10)),"")</f>
        <v>2</v>
      </c>
      <c r="H1033" s="43">
        <f>IF(A1033&lt;&gt;"",IF(Data!$G$9="constant",$C$13,IF(Data!$G$9="squeeze",G1033,F1033)),"")</f>
        <v>2</v>
      </c>
      <c r="I1033" s="38">
        <f ca="1">IF(ISNUMBER(A1033),NORMINV(RAND(),0,IF(AND(Data!$G$9="squeeze",A1033&lt;Data!$G$11*0.25),$H$32,1)*$C$30*$C$13)*($C$14*$C$12),"")</f>
        <v>2.1655919871957821E-4</v>
      </c>
      <c r="J1033" s="42">
        <f ca="1">IFERROR(IF(Data!$C$6="Real",B1033,I1033+J1032+($C$14*$C$12)*(NORMINV(RAND(),$C$15,CHOOSE($G$13,$C$13,F1033,G1033)))),"")</f>
        <v>1.3500804780056899</v>
      </c>
      <c r="K1033" s="88">
        <f>IF(ISNUMBER(A1033), IF($G$16="fixed",$G$17,MIN(H1033*Data!$C$7*$C$16*0.5,$C$17*Data!$C$7))*$C$12,"")</f>
        <v>8.0000000000000007E-5</v>
      </c>
      <c r="L1033" s="42">
        <f t="shared" ca="1" si="494"/>
        <v>1.3500804780056899</v>
      </c>
      <c r="M1033" s="44">
        <f t="shared" ca="1" si="495"/>
        <v>1.3501204780056899</v>
      </c>
      <c r="N1033" s="44">
        <f t="shared" ca="1" si="496"/>
        <v>1.3500404780056898</v>
      </c>
      <c r="O1033" s="108">
        <f t="shared" ca="1" si="471"/>
        <v>0.67024149693269341</v>
      </c>
      <c r="P1033" s="102">
        <f t="shared" ca="1" si="472"/>
        <v>5.1887115498404377</v>
      </c>
      <c r="Q1033" s="102">
        <f t="shared" ca="1" si="473"/>
        <v>0.13567609771214734</v>
      </c>
      <c r="R1033" s="120">
        <f t="shared" ca="1" si="491"/>
        <v>1</v>
      </c>
      <c r="S1033" s="54">
        <f t="shared" ca="1" si="492"/>
        <v>0</v>
      </c>
      <c r="T1033" s="5" t="str">
        <f t="shared" ca="1" si="474"/>
        <v/>
      </c>
      <c r="U1033" s="152" t="str">
        <f t="shared" ca="1" si="475"/>
        <v/>
      </c>
      <c r="V1033" s="152" t="str">
        <f t="shared" ca="1" si="476"/>
        <v/>
      </c>
      <c r="W1033" s="153" t="str">
        <f t="shared" ca="1" si="477"/>
        <v/>
      </c>
      <c r="X1033" s="153" t="str">
        <f t="shared" ca="1" si="478"/>
        <v/>
      </c>
      <c r="Y1033" s="153" t="str">
        <f t="shared" ca="1" si="479"/>
        <v/>
      </c>
      <c r="Z1033" s="153" t="str">
        <f t="shared" ca="1" si="480"/>
        <v/>
      </c>
      <c r="AA1033" s="152" t="str">
        <f t="shared" ca="1" si="481"/>
        <v/>
      </c>
      <c r="AB1033" s="152" t="str">
        <f t="shared" ca="1" si="482"/>
        <v/>
      </c>
      <c r="AC1033" s="154" t="str">
        <f t="shared" ca="1" si="483"/>
        <v/>
      </c>
      <c r="AD1033" s="154" t="str">
        <f t="shared" ca="1" si="484"/>
        <v/>
      </c>
      <c r="AE1033" s="3">
        <f t="shared" ca="1" si="485"/>
        <v>0</v>
      </c>
      <c r="AF1033" s="3">
        <f t="shared" ca="1" si="486"/>
        <v>0</v>
      </c>
      <c r="AG1033" s="3" t="str">
        <f t="shared" ca="1" si="493"/>
        <v/>
      </c>
      <c r="AH1033" s="4" t="str">
        <f t="shared" ca="1" si="487"/>
        <v/>
      </c>
      <c r="AI1033" s="75">
        <f t="shared" ca="1" si="488"/>
        <v>-81.180141999199762</v>
      </c>
      <c r="AJ1033" s="75">
        <f t="shared" ca="1" si="489"/>
        <v>-81.180141999199762</v>
      </c>
    </row>
    <row r="1034" spans="1:36" ht="14.25">
      <c r="A1034" s="41">
        <f t="shared" si="490"/>
        <v>968</v>
      </c>
      <c r="B1034" s="150">
        <f ca="1">IF(ISNUMBER(A1034),INDEX('MetaTrader Import'!$H$13:$J$5893,TRUNC(((A1034-$A$39+1)-1)/3)+1,MOD((A1034-$A$39+1)-1,3)+1),"")</f>
        <v>0</v>
      </c>
      <c r="C1034" s="43">
        <f t="shared" ca="1" si="467"/>
        <v>33.97233251417007</v>
      </c>
      <c r="D1034" s="43">
        <f t="shared" ca="1" si="468"/>
        <v>0.27929441783673803</v>
      </c>
      <c r="E1034" s="43">
        <f t="shared" ca="1" si="469"/>
        <v>34.251626932006808</v>
      </c>
      <c r="F1034" s="43">
        <f t="shared" ca="1" si="470"/>
        <v>3.4251626932006807</v>
      </c>
      <c r="G1034" s="43">
        <f>IF(A1034&lt;&gt;"",IF(A1034&lt;Data!$G$11*0.25,$C$13/$G$32,IF(A1034&gt;Data!$G$11*0.25,$C$13,$C$13*10)),"")</f>
        <v>2</v>
      </c>
      <c r="H1034" s="43">
        <f>IF(A1034&lt;&gt;"",IF(Data!$G$9="constant",$C$13,IF(Data!$G$9="squeeze",G1034,F1034)),"")</f>
        <v>2</v>
      </c>
      <c r="I1034" s="38">
        <f ca="1">IF(ISNUMBER(A1034),NORMINV(RAND(),0,IF(AND(Data!$G$9="squeeze",A1034&lt;Data!$G$11*0.25),$H$32,1)*$C$30*$C$13)*($C$14*$C$12),"")</f>
        <v>-5.3406534527111044E-4</v>
      </c>
      <c r="J1034" s="42">
        <f ca="1">IFERROR(IF(Data!$C$6="Real",B1034,I1034+J1033+($C$14*$C$12)*(NORMINV(RAND(),$C$15,CHOOSE($G$13,$C$13,F1034,G1034)))),"")</f>
        <v>1.3493062847318795</v>
      </c>
      <c r="K1034" s="88">
        <f>IF(ISNUMBER(A1034), IF($G$16="fixed",$G$17,MIN(H1034*Data!$C$7*$C$16*0.5,$C$17*Data!$C$7))*$C$12,"")</f>
        <v>8.0000000000000007E-5</v>
      </c>
      <c r="L1034" s="42">
        <f t="shared" ca="1" si="494"/>
        <v>1.3493062847318795</v>
      </c>
      <c r="M1034" s="44">
        <f t="shared" ca="1" si="495"/>
        <v>1.3493462847318796</v>
      </c>
      <c r="N1034" s="44">
        <f t="shared" ca="1" si="496"/>
        <v>1.3492662847318795</v>
      </c>
      <c r="O1034" s="108">
        <f t="shared" ca="1" si="471"/>
        <v>0.32190236661254285</v>
      </c>
      <c r="P1034" s="102">
        <f t="shared" ca="1" si="472"/>
        <v>5.262160013896608</v>
      </c>
      <c r="Q1034" s="102">
        <f t="shared" ca="1" si="473"/>
        <v>0.16639266961584279</v>
      </c>
      <c r="R1034" s="120">
        <f t="shared" ca="1" si="491"/>
        <v>1</v>
      </c>
      <c r="S1034" s="54">
        <f t="shared" ca="1" si="492"/>
        <v>0</v>
      </c>
      <c r="T1034" s="5" t="str">
        <f t="shared" ca="1" si="474"/>
        <v/>
      </c>
      <c r="U1034" s="152" t="str">
        <f t="shared" ca="1" si="475"/>
        <v/>
      </c>
      <c r="V1034" s="152" t="str">
        <f t="shared" ca="1" si="476"/>
        <v/>
      </c>
      <c r="W1034" s="153" t="str">
        <f t="shared" ca="1" si="477"/>
        <v/>
      </c>
      <c r="X1034" s="153" t="str">
        <f t="shared" ca="1" si="478"/>
        <v/>
      </c>
      <c r="Y1034" s="153" t="str">
        <f t="shared" ca="1" si="479"/>
        <v/>
      </c>
      <c r="Z1034" s="153" t="str">
        <f t="shared" ca="1" si="480"/>
        <v/>
      </c>
      <c r="AA1034" s="152" t="str">
        <f t="shared" ca="1" si="481"/>
        <v/>
      </c>
      <c r="AB1034" s="152" t="str">
        <f t="shared" ca="1" si="482"/>
        <v/>
      </c>
      <c r="AC1034" s="154" t="str">
        <f t="shared" ca="1" si="483"/>
        <v/>
      </c>
      <c r="AD1034" s="154" t="str">
        <f t="shared" ca="1" si="484"/>
        <v/>
      </c>
      <c r="AE1034" s="3">
        <f t="shared" ca="1" si="485"/>
        <v>0</v>
      </c>
      <c r="AF1034" s="3">
        <f t="shared" ca="1" si="486"/>
        <v>0</v>
      </c>
      <c r="AG1034" s="3" t="str">
        <f t="shared" ca="1" si="493"/>
        <v/>
      </c>
      <c r="AH1034" s="4" t="str">
        <f t="shared" ca="1" si="487"/>
        <v/>
      </c>
      <c r="AI1034" s="75">
        <f t="shared" ca="1" si="488"/>
        <v>-81.180141999199762</v>
      </c>
      <c r="AJ1034" s="75">
        <f t="shared" ca="1" si="489"/>
        <v>-81.180141999199762</v>
      </c>
    </row>
    <row r="1035" spans="1:36" ht="14.25">
      <c r="A1035" s="41">
        <f t="shared" si="490"/>
        <v>969</v>
      </c>
      <c r="B1035" s="150">
        <f>IF(ISNUMBER(A1035),INDEX('MetaTrader Import'!$H$13:$J$5893,TRUNC(((A1035-$A$39+1)-1)/3)+1,MOD((A1035-$A$39+1)-1,3)+1),"")</f>
        <v>0</v>
      </c>
      <c r="C1035" s="43">
        <f t="shared" ca="1" si="467"/>
        <v>34.251626932006808</v>
      </c>
      <c r="D1035" s="43">
        <f t="shared" ca="1" si="468"/>
        <v>-1.9431375196903788</v>
      </c>
      <c r="E1035" s="43">
        <f t="shared" ca="1" si="469"/>
        <v>32.308489412316426</v>
      </c>
      <c r="F1035" s="43">
        <f t="shared" ca="1" si="470"/>
        <v>3.2308489412316428</v>
      </c>
      <c r="G1035" s="43">
        <f>IF(A1035&lt;&gt;"",IF(A1035&lt;Data!$G$11*0.25,$C$13/$G$32,IF(A1035&gt;Data!$G$11*0.25,$C$13,$C$13*10)),"")</f>
        <v>2</v>
      </c>
      <c r="H1035" s="43">
        <f>IF(A1035&lt;&gt;"",IF(Data!$G$9="constant",$C$13,IF(Data!$G$9="squeeze",G1035,F1035)),"")</f>
        <v>2</v>
      </c>
      <c r="I1035" s="38">
        <f ca="1">IF(ISNUMBER(A1035),NORMINV(RAND(),0,IF(AND(Data!$G$9="squeeze",A1035&lt;Data!$G$11*0.25),$H$32,1)*$C$30*$C$13)*($C$14*$C$12),"")</f>
        <v>2.9590776522340746E-4</v>
      </c>
      <c r="J1035" s="42">
        <f ca="1">IFERROR(IF(Data!$C$6="Real",B1035,I1035+J1034+($C$14*$C$12)*(NORMINV(RAND(),$C$15,CHOOSE($G$13,$C$13,F1035,G1035)))),"")</f>
        <v>1.3495878425836245</v>
      </c>
      <c r="K1035" s="88">
        <f>IF(ISNUMBER(A1035), IF($G$16="fixed",$G$17,MIN(H1035*Data!$C$7*$C$16*0.5,$C$17*Data!$C$7))*$C$12,"")</f>
        <v>8.0000000000000007E-5</v>
      </c>
      <c r="L1035" s="42">
        <f t="shared" ca="1" si="494"/>
        <v>1.3495878425836245</v>
      </c>
      <c r="M1035" s="44">
        <f t="shared" ca="1" si="495"/>
        <v>1.3496278425836246</v>
      </c>
      <c r="N1035" s="44">
        <f t="shared" ca="1" si="496"/>
        <v>1.3495478425836245</v>
      </c>
      <c r="O1035" s="108">
        <f t="shared" ca="1" si="471"/>
        <v>2.7308656832528543E-2</v>
      </c>
      <c r="P1035" s="102">
        <f t="shared" ca="1" si="472"/>
        <v>5.0585415945882151</v>
      </c>
      <c r="Q1035" s="102">
        <f t="shared" ca="1" si="473"/>
        <v>0.13858114786816877</v>
      </c>
      <c r="R1035" s="120">
        <f t="shared" ca="1" si="491"/>
        <v>1</v>
      </c>
      <c r="S1035" s="54">
        <f t="shared" ca="1" si="492"/>
        <v>0</v>
      </c>
      <c r="T1035" s="5" t="str">
        <f t="shared" ca="1" si="474"/>
        <v/>
      </c>
      <c r="U1035" s="152" t="str">
        <f t="shared" ca="1" si="475"/>
        <v/>
      </c>
      <c r="V1035" s="152" t="str">
        <f t="shared" ca="1" si="476"/>
        <v/>
      </c>
      <c r="W1035" s="153" t="str">
        <f t="shared" ca="1" si="477"/>
        <v/>
      </c>
      <c r="X1035" s="153" t="str">
        <f t="shared" ca="1" si="478"/>
        <v/>
      </c>
      <c r="Y1035" s="153" t="str">
        <f t="shared" ca="1" si="479"/>
        <v/>
      </c>
      <c r="Z1035" s="153" t="str">
        <f t="shared" ca="1" si="480"/>
        <v/>
      </c>
      <c r="AA1035" s="152" t="str">
        <f t="shared" ca="1" si="481"/>
        <v/>
      </c>
      <c r="AB1035" s="152" t="str">
        <f t="shared" ca="1" si="482"/>
        <v/>
      </c>
      <c r="AC1035" s="154" t="str">
        <f t="shared" ca="1" si="483"/>
        <v/>
      </c>
      <c r="AD1035" s="154" t="str">
        <f t="shared" ca="1" si="484"/>
        <v/>
      </c>
      <c r="AE1035" s="3">
        <f t="shared" ca="1" si="485"/>
        <v>0</v>
      </c>
      <c r="AF1035" s="3">
        <f t="shared" ca="1" si="486"/>
        <v>0</v>
      </c>
      <c r="AG1035" s="3" t="str">
        <f t="shared" ca="1" si="493"/>
        <v/>
      </c>
      <c r="AH1035" s="4" t="str">
        <f t="shared" ca="1" si="487"/>
        <v/>
      </c>
      <c r="AI1035" s="75">
        <f t="shared" ca="1" si="488"/>
        <v>-81.180141999199762</v>
      </c>
      <c r="AJ1035" s="75">
        <f t="shared" ca="1" si="489"/>
        <v>-81.180141999199762</v>
      </c>
    </row>
    <row r="1036" spans="1:36" ht="14.25">
      <c r="A1036" s="41">
        <f t="shared" si="490"/>
        <v>970</v>
      </c>
      <c r="B1036" s="150">
        <f ca="1">IF(ISNUMBER(A1036),INDEX('MetaTrader Import'!$H$13:$J$5893,TRUNC(((A1036-$A$39+1)-1)/3)+1,MOD((A1036-$A$39+1)-1,3)+1),"")</f>
        <v>0</v>
      </c>
      <c r="C1036" s="43">
        <f t="shared" ca="1" si="467"/>
        <v>32.308489412316426</v>
      </c>
      <c r="D1036" s="43">
        <f t="shared" ca="1" si="468"/>
        <v>-1.862206513364701</v>
      </c>
      <c r="E1036" s="43">
        <f t="shared" ca="1" si="469"/>
        <v>30.446282898951726</v>
      </c>
      <c r="F1036" s="43">
        <f t="shared" ca="1" si="470"/>
        <v>3.0446282898951726</v>
      </c>
      <c r="G1036" s="43">
        <f>IF(A1036&lt;&gt;"",IF(A1036&lt;Data!$G$11*0.25,$C$13/$G$32,IF(A1036&gt;Data!$G$11*0.25,$C$13,$C$13*10)),"")</f>
        <v>2</v>
      </c>
      <c r="H1036" s="43">
        <f>IF(A1036&lt;&gt;"",IF(Data!$G$9="constant",$C$13,IF(Data!$G$9="squeeze",G1036,F1036)),"")</f>
        <v>2</v>
      </c>
      <c r="I1036" s="38">
        <f ca="1">IF(ISNUMBER(A1036),NORMINV(RAND(),0,IF(AND(Data!$G$9="squeeze",A1036&lt;Data!$G$11*0.25),$H$32,1)*$C$30*$C$13)*($C$14*$C$12),"")</f>
        <v>3.0898729060273267E-4</v>
      </c>
      <c r="J1036" s="42">
        <f ca="1">IFERROR(IF(Data!$C$6="Real",B1036,I1036+J1035+($C$14*$C$12)*(NORMINV(RAND(),$C$15,CHOOSE($G$13,$C$13,F1036,G1036)))),"")</f>
        <v>1.3499877409360337</v>
      </c>
      <c r="K1036" s="88">
        <f>IF(ISNUMBER(A1036), IF($G$16="fixed",$G$17,MIN(H1036*Data!$C$7*$C$16*0.5,$C$17*Data!$C$7))*$C$12,"")</f>
        <v>8.0000000000000007E-5</v>
      </c>
      <c r="L1036" s="42">
        <f t="shared" ca="1" si="494"/>
        <v>1.3499877409360337</v>
      </c>
      <c r="M1036" s="44">
        <f t="shared" ca="1" si="495"/>
        <v>1.3500277409360337</v>
      </c>
      <c r="N1036" s="44">
        <f t="shared" ca="1" si="496"/>
        <v>1.3499477409360336</v>
      </c>
      <c r="O1036" s="108">
        <f t="shared" ca="1" si="471"/>
        <v>-0.19178598903657473</v>
      </c>
      <c r="P1036" s="102">
        <f t="shared" ca="1" si="472"/>
        <v>4.6243251721490104</v>
      </c>
      <c r="Q1036" s="102">
        <f t="shared" ca="1" si="473"/>
        <v>8.9366001256044478E-2</v>
      </c>
      <c r="R1036" s="120">
        <f t="shared" ca="1" si="491"/>
        <v>1</v>
      </c>
      <c r="S1036" s="54">
        <f t="shared" ca="1" si="492"/>
        <v>0</v>
      </c>
      <c r="T1036" s="5" t="str">
        <f t="shared" ca="1" si="474"/>
        <v/>
      </c>
      <c r="U1036" s="152" t="str">
        <f t="shared" ca="1" si="475"/>
        <v/>
      </c>
      <c r="V1036" s="152" t="str">
        <f t="shared" ca="1" si="476"/>
        <v/>
      </c>
      <c r="W1036" s="153" t="str">
        <f t="shared" ca="1" si="477"/>
        <v/>
      </c>
      <c r="X1036" s="153" t="str">
        <f t="shared" ca="1" si="478"/>
        <v/>
      </c>
      <c r="Y1036" s="153" t="str">
        <f t="shared" ca="1" si="479"/>
        <v/>
      </c>
      <c r="Z1036" s="153" t="str">
        <f t="shared" ca="1" si="480"/>
        <v/>
      </c>
      <c r="AA1036" s="152" t="str">
        <f t="shared" ca="1" si="481"/>
        <v/>
      </c>
      <c r="AB1036" s="152" t="str">
        <f t="shared" ca="1" si="482"/>
        <v/>
      </c>
      <c r="AC1036" s="154" t="str">
        <f t="shared" ca="1" si="483"/>
        <v/>
      </c>
      <c r="AD1036" s="154" t="str">
        <f t="shared" ca="1" si="484"/>
        <v/>
      </c>
      <c r="AE1036" s="3">
        <f t="shared" ca="1" si="485"/>
        <v>0</v>
      </c>
      <c r="AF1036" s="3">
        <f t="shared" ca="1" si="486"/>
        <v>0</v>
      </c>
      <c r="AG1036" s="3" t="str">
        <f t="shared" ca="1" si="493"/>
        <v/>
      </c>
      <c r="AH1036" s="4" t="str">
        <f t="shared" ca="1" si="487"/>
        <v/>
      </c>
      <c r="AI1036" s="75">
        <f t="shared" ca="1" si="488"/>
        <v>-81.180141999199762</v>
      </c>
      <c r="AJ1036" s="75">
        <f t="shared" ca="1" si="489"/>
        <v>-81.180141999199762</v>
      </c>
    </row>
    <row r="1037" spans="1:36" ht="14.25">
      <c r="A1037" s="41">
        <f t="shared" si="490"/>
        <v>971</v>
      </c>
      <c r="B1037" s="150">
        <f ca="1">IF(ISNUMBER(A1037),INDEX('MetaTrader Import'!$H$13:$J$5893,TRUNC(((A1037-$A$39+1)-1)/3)+1,MOD((A1037-$A$39+1)-1,3)+1),"")</f>
        <v>0</v>
      </c>
      <c r="C1037" s="43">
        <f t="shared" ca="1" si="467"/>
        <v>30.446282898951726</v>
      </c>
      <c r="D1037" s="43">
        <f t="shared" ca="1" si="468"/>
        <v>-1.7061627722131985</v>
      </c>
      <c r="E1037" s="43">
        <f t="shared" ca="1" si="469"/>
        <v>28.740120126738528</v>
      </c>
      <c r="F1037" s="43">
        <f t="shared" ca="1" si="470"/>
        <v>2.8740120126738526</v>
      </c>
      <c r="G1037" s="43">
        <f>IF(A1037&lt;&gt;"",IF(A1037&lt;Data!$G$11*0.25,$C$13/$G$32,IF(A1037&gt;Data!$G$11*0.25,$C$13,$C$13*10)),"")</f>
        <v>2</v>
      </c>
      <c r="H1037" s="43">
        <f>IF(A1037&lt;&gt;"",IF(Data!$G$9="constant",$C$13,IF(Data!$G$9="squeeze",G1037,F1037)),"")</f>
        <v>2</v>
      </c>
      <c r="I1037" s="38">
        <f ca="1">IF(ISNUMBER(A1037),NORMINV(RAND(),0,IF(AND(Data!$G$9="squeeze",A1037&lt;Data!$G$11*0.25),$H$32,1)*$C$30*$C$13)*($C$14*$C$12),"")</f>
        <v>-1.9884291280120847E-5</v>
      </c>
      <c r="J1037" s="42">
        <f ca="1">IFERROR(IF(Data!$C$6="Real",B1037,I1037+J1036+($C$14*$C$12)*(NORMINV(RAND(),$C$15,CHOOSE($G$13,$C$13,F1037,G1037)))),"")</f>
        <v>1.3500382856048914</v>
      </c>
      <c r="K1037" s="88">
        <f>IF(ISNUMBER(A1037), IF($G$16="fixed",$G$17,MIN(H1037*Data!$C$7*$C$16*0.5,$C$17*Data!$C$7))*$C$12,"")</f>
        <v>8.0000000000000007E-5</v>
      </c>
      <c r="L1037" s="42">
        <f t="shared" ca="1" si="494"/>
        <v>1.3500382856048914</v>
      </c>
      <c r="M1037" s="44">
        <f t="shared" ca="1" si="495"/>
        <v>1.3500782856048914</v>
      </c>
      <c r="N1037" s="44">
        <f t="shared" ca="1" si="496"/>
        <v>1.3499982856048913</v>
      </c>
      <c r="O1037" s="108">
        <f t="shared" ca="1" si="471"/>
        <v>-0.35697761435790221</v>
      </c>
      <c r="P1037" s="102">
        <f t="shared" ca="1" si="472"/>
        <v>4.3616717074740761</v>
      </c>
      <c r="Q1037" s="102">
        <f t="shared" ca="1" si="473"/>
        <v>2.5617246582253412E-2</v>
      </c>
      <c r="R1037" s="120">
        <f t="shared" ca="1" si="491"/>
        <v>1</v>
      </c>
      <c r="S1037" s="54">
        <f t="shared" ca="1" si="492"/>
        <v>0</v>
      </c>
      <c r="T1037" s="5" t="str">
        <f t="shared" ca="1" si="474"/>
        <v/>
      </c>
      <c r="U1037" s="152" t="str">
        <f t="shared" ca="1" si="475"/>
        <v/>
      </c>
      <c r="V1037" s="152" t="str">
        <f t="shared" ca="1" si="476"/>
        <v/>
      </c>
      <c r="W1037" s="153" t="str">
        <f t="shared" ca="1" si="477"/>
        <v/>
      </c>
      <c r="X1037" s="153" t="str">
        <f t="shared" ca="1" si="478"/>
        <v/>
      </c>
      <c r="Y1037" s="153" t="str">
        <f t="shared" ca="1" si="479"/>
        <v/>
      </c>
      <c r="Z1037" s="153" t="str">
        <f t="shared" ca="1" si="480"/>
        <v/>
      </c>
      <c r="AA1037" s="152" t="str">
        <f t="shared" ca="1" si="481"/>
        <v/>
      </c>
      <c r="AB1037" s="152" t="str">
        <f t="shared" ca="1" si="482"/>
        <v/>
      </c>
      <c r="AC1037" s="154" t="str">
        <f t="shared" ca="1" si="483"/>
        <v/>
      </c>
      <c r="AD1037" s="154" t="str">
        <f t="shared" ca="1" si="484"/>
        <v/>
      </c>
      <c r="AE1037" s="3">
        <f t="shared" ca="1" si="485"/>
        <v>0</v>
      </c>
      <c r="AF1037" s="3">
        <f t="shared" ca="1" si="486"/>
        <v>0</v>
      </c>
      <c r="AG1037" s="3" t="str">
        <f t="shared" ca="1" si="493"/>
        <v/>
      </c>
      <c r="AH1037" s="4" t="str">
        <f t="shared" ca="1" si="487"/>
        <v/>
      </c>
      <c r="AI1037" s="75">
        <f t="shared" ca="1" si="488"/>
        <v>-81.180141999199762</v>
      </c>
      <c r="AJ1037" s="75">
        <f t="shared" ca="1" si="489"/>
        <v>-81.180141999199762</v>
      </c>
    </row>
    <row r="1038" spans="1:36" ht="14.25">
      <c r="A1038" s="41">
        <f t="shared" si="490"/>
        <v>972</v>
      </c>
      <c r="B1038" s="150">
        <f>IF(ISNUMBER(A1038),INDEX('MetaTrader Import'!$H$13:$J$5893,TRUNC(((A1038-$A$39+1)-1)/3)+1,MOD((A1038-$A$39+1)-1,3)+1),"")</f>
        <v>0</v>
      </c>
      <c r="C1038" s="43">
        <f t="shared" ca="1" si="467"/>
        <v>28.740120126738528</v>
      </c>
      <c r="D1038" s="43">
        <f t="shared" ca="1" si="468"/>
        <v>-3.3445736319238932</v>
      </c>
      <c r="E1038" s="43">
        <f t="shared" ca="1" si="469"/>
        <v>25.395546494814635</v>
      </c>
      <c r="F1038" s="43">
        <f t="shared" ca="1" si="470"/>
        <v>2.5395546494814636</v>
      </c>
      <c r="G1038" s="43">
        <f>IF(A1038&lt;&gt;"",IF(A1038&lt;Data!$G$11*0.25,$C$13/$G$32,IF(A1038&gt;Data!$G$11*0.25,$C$13,$C$13*10)),"")</f>
        <v>2</v>
      </c>
      <c r="H1038" s="43">
        <f>IF(A1038&lt;&gt;"",IF(Data!$G$9="constant",$C$13,IF(Data!$G$9="squeeze",G1038,F1038)),"")</f>
        <v>2</v>
      </c>
      <c r="I1038" s="38">
        <f ca="1">IF(ISNUMBER(A1038),NORMINV(RAND(),0,IF(AND(Data!$G$9="squeeze",A1038&lt;Data!$G$11*0.25),$H$32,1)*$C$30*$C$13)*($C$14*$C$12),"")</f>
        <v>1.3976948203786807E-4</v>
      </c>
      <c r="J1038" s="42">
        <f ca="1">IFERROR(IF(Data!$C$6="Real",B1038,I1038+J1037+($C$14*$C$12)*(NORMINV(RAND(),$C$15,CHOOSE($G$13,$C$13,F1038,G1038)))),"")</f>
        <v>1.3495454893205618</v>
      </c>
      <c r="K1038" s="88">
        <f>IF(ISNUMBER(A1038), IF($G$16="fixed",$G$17,MIN(H1038*Data!$C$7*$C$16*0.5,$C$17*Data!$C$7))*$C$12,"")</f>
        <v>8.0000000000000007E-5</v>
      </c>
      <c r="L1038" s="42">
        <f t="shared" ca="1" si="494"/>
        <v>1.3495454893205618</v>
      </c>
      <c r="M1038" s="44">
        <f t="shared" ca="1" si="495"/>
        <v>1.3495854893205619</v>
      </c>
      <c r="N1038" s="44">
        <f t="shared" ca="1" si="496"/>
        <v>1.3495054893205618</v>
      </c>
      <c r="O1038" s="108">
        <f t="shared" ca="1" si="471"/>
        <v>-0.55950014334218579</v>
      </c>
      <c r="P1038" s="102">
        <f t="shared" ca="1" si="472"/>
        <v>4.5581561019271435</v>
      </c>
      <c r="Q1038" s="102">
        <f t="shared" ca="1" si="473"/>
        <v>-3.2638243822399729E-2</v>
      </c>
      <c r="R1038" s="120">
        <f t="shared" ca="1" si="491"/>
        <v>1</v>
      </c>
      <c r="S1038" s="54">
        <f t="shared" ca="1" si="492"/>
        <v>0</v>
      </c>
      <c r="T1038" s="5" t="str">
        <f t="shared" ca="1" si="474"/>
        <v/>
      </c>
      <c r="U1038" s="152" t="str">
        <f t="shared" ca="1" si="475"/>
        <v/>
      </c>
      <c r="V1038" s="152" t="str">
        <f t="shared" ca="1" si="476"/>
        <v/>
      </c>
      <c r="W1038" s="153" t="str">
        <f t="shared" ca="1" si="477"/>
        <v/>
      </c>
      <c r="X1038" s="153" t="str">
        <f t="shared" ca="1" si="478"/>
        <v/>
      </c>
      <c r="Y1038" s="153" t="str">
        <f t="shared" ca="1" si="479"/>
        <v/>
      </c>
      <c r="Z1038" s="153" t="str">
        <f t="shared" ca="1" si="480"/>
        <v/>
      </c>
      <c r="AA1038" s="152" t="str">
        <f t="shared" ca="1" si="481"/>
        <v/>
      </c>
      <c r="AB1038" s="152" t="str">
        <f t="shared" ca="1" si="482"/>
        <v/>
      </c>
      <c r="AC1038" s="154" t="str">
        <f t="shared" ca="1" si="483"/>
        <v/>
      </c>
      <c r="AD1038" s="154" t="str">
        <f t="shared" ca="1" si="484"/>
        <v/>
      </c>
      <c r="AE1038" s="3">
        <f t="shared" ca="1" si="485"/>
        <v>0</v>
      </c>
      <c r="AF1038" s="3">
        <f t="shared" ca="1" si="486"/>
        <v>0</v>
      </c>
      <c r="AG1038" s="3" t="str">
        <f t="shared" ca="1" si="493"/>
        <v/>
      </c>
      <c r="AH1038" s="4" t="str">
        <f t="shared" ca="1" si="487"/>
        <v/>
      </c>
      <c r="AI1038" s="75">
        <f t="shared" ca="1" si="488"/>
        <v>-81.180141999199762</v>
      </c>
      <c r="AJ1038" s="75">
        <f t="shared" ca="1" si="489"/>
        <v>-81.180141999199762</v>
      </c>
    </row>
    <row r="1039" spans="1:36" ht="14.25">
      <c r="A1039" s="41">
        <f t="shared" si="490"/>
        <v>973</v>
      </c>
      <c r="B1039" s="150">
        <f ca="1">IF(ISNUMBER(A1039),INDEX('MetaTrader Import'!$H$13:$J$5893,TRUNC(((A1039-$A$39+1)-1)/3)+1,MOD((A1039-$A$39+1)-1,3)+1),"")</f>
        <v>0</v>
      </c>
      <c r="C1039" s="43">
        <f t="shared" ca="1" si="467"/>
        <v>25.395546494814635</v>
      </c>
      <c r="D1039" s="43">
        <f t="shared" ca="1" si="468"/>
        <v>-0.94163576614493305</v>
      </c>
      <c r="E1039" s="43">
        <f t="shared" ca="1" si="469"/>
        <v>24.453910728669701</v>
      </c>
      <c r="F1039" s="43">
        <f t="shared" ca="1" si="470"/>
        <v>2.4453910728669701</v>
      </c>
      <c r="G1039" s="43">
        <f>IF(A1039&lt;&gt;"",IF(A1039&lt;Data!$G$11*0.25,$C$13/$G$32,IF(A1039&gt;Data!$G$11*0.25,$C$13,$C$13*10)),"")</f>
        <v>2</v>
      </c>
      <c r="H1039" s="43">
        <f>IF(A1039&lt;&gt;"",IF(Data!$G$9="constant",$C$13,IF(Data!$G$9="squeeze",G1039,F1039)),"")</f>
        <v>2</v>
      </c>
      <c r="I1039" s="38">
        <f ca="1">IF(ISNUMBER(A1039),NORMINV(RAND(),0,IF(AND(Data!$G$9="squeeze",A1039&lt;Data!$G$11*0.25),$H$32,1)*$C$30*$C$13)*($C$14*$C$12),"")</f>
        <v>-3.7339265137485666E-5</v>
      </c>
      <c r="J1039" s="42">
        <f ca="1">IFERROR(IF(Data!$C$6="Real",B1039,I1039+J1038+($C$14*$C$12)*(NORMINV(RAND(),$C$15,CHOOSE($G$13,$C$13,F1039,G1039)))),"")</f>
        <v>1.349115289736774</v>
      </c>
      <c r="K1039" s="88">
        <f>IF(ISNUMBER(A1039), IF($G$16="fixed",$G$17,MIN(H1039*Data!$C$7*$C$16*0.5,$C$17*Data!$C$7))*$C$12,"")</f>
        <v>8.0000000000000007E-5</v>
      </c>
      <c r="L1039" s="42">
        <f t="shared" ca="1" si="494"/>
        <v>1.349115289736774</v>
      </c>
      <c r="M1039" s="44">
        <f t="shared" ca="1" si="495"/>
        <v>1.349155289736774</v>
      </c>
      <c r="N1039" s="44">
        <f t="shared" ca="1" si="496"/>
        <v>1.3490752897367739</v>
      </c>
      <c r="O1039" s="108">
        <f t="shared" ca="1" si="471"/>
        <v>-0.89931822764379088</v>
      </c>
      <c r="P1039" s="102">
        <f t="shared" ca="1" si="472"/>
        <v>5.1288308787676682</v>
      </c>
      <c r="Q1039" s="102">
        <f t="shared" ca="1" si="473"/>
        <v>-7.6365857439980422E-2</v>
      </c>
      <c r="R1039" s="120">
        <f t="shared" ca="1" si="491"/>
        <v>1</v>
      </c>
      <c r="S1039" s="54">
        <f t="shared" ca="1" si="492"/>
        <v>0</v>
      </c>
      <c r="T1039" s="5" t="str">
        <f t="shared" ca="1" si="474"/>
        <v/>
      </c>
      <c r="U1039" s="152" t="str">
        <f t="shared" ca="1" si="475"/>
        <v/>
      </c>
      <c r="V1039" s="152" t="str">
        <f t="shared" ca="1" si="476"/>
        <v/>
      </c>
      <c r="W1039" s="153" t="str">
        <f t="shared" ca="1" si="477"/>
        <v/>
      </c>
      <c r="X1039" s="153" t="str">
        <f t="shared" ca="1" si="478"/>
        <v/>
      </c>
      <c r="Y1039" s="153" t="str">
        <f t="shared" ca="1" si="479"/>
        <v/>
      </c>
      <c r="Z1039" s="153" t="str">
        <f t="shared" ca="1" si="480"/>
        <v/>
      </c>
      <c r="AA1039" s="152" t="str">
        <f t="shared" ca="1" si="481"/>
        <v/>
      </c>
      <c r="AB1039" s="152" t="str">
        <f t="shared" ca="1" si="482"/>
        <v/>
      </c>
      <c r="AC1039" s="154" t="str">
        <f t="shared" ca="1" si="483"/>
        <v/>
      </c>
      <c r="AD1039" s="154" t="str">
        <f t="shared" ca="1" si="484"/>
        <v/>
      </c>
      <c r="AE1039" s="3">
        <f t="shared" ca="1" si="485"/>
        <v>0</v>
      </c>
      <c r="AF1039" s="3">
        <f t="shared" ca="1" si="486"/>
        <v>0</v>
      </c>
      <c r="AG1039" s="3" t="str">
        <f t="shared" ca="1" si="493"/>
        <v/>
      </c>
      <c r="AH1039" s="4" t="str">
        <f t="shared" ca="1" si="487"/>
        <v/>
      </c>
      <c r="AI1039" s="75">
        <f t="shared" ca="1" si="488"/>
        <v>-81.180141999199762</v>
      </c>
      <c r="AJ1039" s="75">
        <f t="shared" ca="1" si="489"/>
        <v>-81.180141999199762</v>
      </c>
    </row>
    <row r="1040" spans="1:36" ht="14.25">
      <c r="A1040" s="41">
        <f t="shared" si="490"/>
        <v>974</v>
      </c>
      <c r="B1040" s="150">
        <f ca="1">IF(ISNUMBER(A1040),INDEX('MetaTrader Import'!$H$13:$J$5893,TRUNC(((A1040-$A$39+1)-1)/3)+1,MOD((A1040-$A$39+1)-1,3)+1),"")</f>
        <v>0</v>
      </c>
      <c r="C1040" s="43">
        <f t="shared" ca="1" si="467"/>
        <v>24.453910728669701</v>
      </c>
      <c r="D1040" s="43">
        <f t="shared" ca="1" si="468"/>
        <v>0.80811889067473186</v>
      </c>
      <c r="E1040" s="43">
        <f t="shared" ca="1" si="469"/>
        <v>25.262029619344432</v>
      </c>
      <c r="F1040" s="43">
        <f t="shared" ca="1" si="470"/>
        <v>2.5262029619344433</v>
      </c>
      <c r="G1040" s="43">
        <f>IF(A1040&lt;&gt;"",IF(A1040&lt;Data!$G$11*0.25,$C$13/$G$32,IF(A1040&gt;Data!$G$11*0.25,$C$13,$C$13*10)),"")</f>
        <v>2</v>
      </c>
      <c r="H1040" s="43">
        <f>IF(A1040&lt;&gt;"",IF(Data!$G$9="constant",$C$13,IF(Data!$G$9="squeeze",G1040,F1040)),"")</f>
        <v>2</v>
      </c>
      <c r="I1040" s="38">
        <f ca="1">IF(ISNUMBER(A1040),NORMINV(RAND(),0,IF(AND(Data!$G$9="squeeze",A1040&lt;Data!$G$11*0.25),$H$32,1)*$C$30*$C$13)*($C$14*$C$12),"")</f>
        <v>-2.8889604951438762E-4</v>
      </c>
      <c r="J1040" s="42">
        <f ca="1">IFERROR(IF(Data!$C$6="Real",B1040,I1040+J1039+($C$14*$C$12)*(NORMINV(RAND(),$C$15,CHOOSE($G$13,$C$13,F1040,G1040)))),"")</f>
        <v>1.3486537087021853</v>
      </c>
      <c r="K1040" s="88">
        <f>IF(ISNUMBER(A1040), IF($G$16="fixed",$G$17,MIN(H1040*Data!$C$7*$C$16*0.5,$C$17*Data!$C$7))*$C$12,"")</f>
        <v>8.0000000000000007E-5</v>
      </c>
      <c r="L1040" s="42">
        <f t="shared" ca="1" si="494"/>
        <v>1.3486537087021853</v>
      </c>
      <c r="M1040" s="44">
        <f t="shared" ca="1" si="495"/>
        <v>1.3486937087021853</v>
      </c>
      <c r="N1040" s="44">
        <f t="shared" ca="1" si="496"/>
        <v>1.3486137087021852</v>
      </c>
      <c r="O1040" s="108">
        <f t="shared" ca="1" si="471"/>
        <v>-1.1633548646760188</v>
      </c>
      <c r="P1040" s="102">
        <f t="shared" ca="1" si="472"/>
        <v>6.1664038710342606</v>
      </c>
      <c r="Q1040" s="102">
        <f t="shared" ca="1" si="473"/>
        <v>-9.0821897031130638E-2</v>
      </c>
      <c r="R1040" s="120">
        <f t="shared" ca="1" si="491"/>
        <v>1</v>
      </c>
      <c r="S1040" s="54">
        <f t="shared" ca="1" si="492"/>
        <v>0</v>
      </c>
      <c r="T1040" s="5" t="str">
        <f t="shared" ca="1" si="474"/>
        <v/>
      </c>
      <c r="U1040" s="152" t="str">
        <f t="shared" ca="1" si="475"/>
        <v/>
      </c>
      <c r="V1040" s="152" t="str">
        <f t="shared" ca="1" si="476"/>
        <v/>
      </c>
      <c r="W1040" s="153" t="str">
        <f t="shared" ca="1" si="477"/>
        <v/>
      </c>
      <c r="X1040" s="153" t="str">
        <f t="shared" ca="1" si="478"/>
        <v/>
      </c>
      <c r="Y1040" s="153" t="str">
        <f t="shared" ca="1" si="479"/>
        <v/>
      </c>
      <c r="Z1040" s="153" t="str">
        <f t="shared" ca="1" si="480"/>
        <v/>
      </c>
      <c r="AA1040" s="152" t="str">
        <f t="shared" ca="1" si="481"/>
        <v/>
      </c>
      <c r="AB1040" s="152" t="str">
        <f t="shared" ca="1" si="482"/>
        <v/>
      </c>
      <c r="AC1040" s="154" t="str">
        <f t="shared" ca="1" si="483"/>
        <v/>
      </c>
      <c r="AD1040" s="154" t="str">
        <f t="shared" ca="1" si="484"/>
        <v/>
      </c>
      <c r="AE1040" s="3">
        <f t="shared" ca="1" si="485"/>
        <v>0</v>
      </c>
      <c r="AF1040" s="3">
        <f t="shared" ca="1" si="486"/>
        <v>0</v>
      </c>
      <c r="AG1040" s="3" t="str">
        <f t="shared" ca="1" si="493"/>
        <v/>
      </c>
      <c r="AH1040" s="4" t="str">
        <f t="shared" ca="1" si="487"/>
        <v/>
      </c>
      <c r="AI1040" s="75">
        <f t="shared" ca="1" si="488"/>
        <v>-81.180141999199762</v>
      </c>
      <c r="AJ1040" s="75">
        <f t="shared" ca="1" si="489"/>
        <v>-81.180141999199762</v>
      </c>
    </row>
    <row r="1041" spans="1:36" ht="14.25">
      <c r="A1041" s="41">
        <f t="shared" si="490"/>
        <v>975</v>
      </c>
      <c r="B1041" s="150">
        <f>IF(ISNUMBER(A1041),INDEX('MetaTrader Import'!$H$13:$J$5893,TRUNC(((A1041-$A$39+1)-1)/3)+1,MOD((A1041-$A$39+1)-1,3)+1),"")</f>
        <v>0</v>
      </c>
      <c r="C1041" s="43">
        <f t="shared" ca="1" si="467"/>
        <v>25.262029619344432</v>
      </c>
      <c r="D1041" s="43">
        <f t="shared" ca="1" si="468"/>
        <v>-0.43845447047886188</v>
      </c>
      <c r="E1041" s="43">
        <f t="shared" ca="1" si="469"/>
        <v>24.823575148865569</v>
      </c>
      <c r="F1041" s="43">
        <f t="shared" ca="1" si="470"/>
        <v>2.4823575148865569</v>
      </c>
      <c r="G1041" s="43">
        <f>IF(A1041&lt;&gt;"",IF(A1041&lt;Data!$G$11*0.25,$C$13/$G$32,IF(A1041&gt;Data!$G$11*0.25,$C$13,$C$13*10)),"")</f>
        <v>2</v>
      </c>
      <c r="H1041" s="43">
        <f>IF(A1041&lt;&gt;"",IF(Data!$G$9="constant",$C$13,IF(Data!$G$9="squeeze",G1041,F1041)),"")</f>
        <v>2</v>
      </c>
      <c r="I1041" s="38">
        <f ca="1">IF(ISNUMBER(A1041),NORMINV(RAND(),0,IF(AND(Data!$G$9="squeeze",A1041&lt;Data!$G$11*0.25),$H$32,1)*$C$30*$C$13)*($C$14*$C$12),"")</f>
        <v>-3.0951223914620649E-4</v>
      </c>
      <c r="J1041" s="42">
        <f ca="1">IFERROR(IF(Data!$C$6="Real",B1041,I1041+J1040+($C$14*$C$12)*(NORMINV(RAND(),$C$15,CHOOSE($G$13,$C$13,F1041,G1041)))),"")</f>
        <v>1.3482626437096548</v>
      </c>
      <c r="K1041" s="88">
        <f>IF(ISNUMBER(A1041), IF($G$16="fixed",$G$17,MIN(H1041*Data!$C$7*$C$16*0.5,$C$17*Data!$C$7))*$C$12,"")</f>
        <v>8.0000000000000007E-5</v>
      </c>
      <c r="L1041" s="42">
        <f t="shared" ca="1" si="494"/>
        <v>1.3482626437096548</v>
      </c>
      <c r="M1041" s="44">
        <f t="shared" ca="1" si="495"/>
        <v>1.3483026437096548</v>
      </c>
      <c r="N1041" s="44">
        <f t="shared" ca="1" si="496"/>
        <v>1.3482226437096547</v>
      </c>
      <c r="O1041" s="108">
        <f t="shared" ca="1" si="471"/>
        <v>-1.2448807353730125</v>
      </c>
      <c r="P1041" s="102">
        <f t="shared" ca="1" si="472"/>
        <v>6.646328320933276</v>
      </c>
      <c r="Q1041" s="102">
        <f t="shared" ca="1" si="473"/>
        <v>-5.2225019098139584E-2</v>
      </c>
      <c r="R1041" s="120">
        <f t="shared" ca="1" si="491"/>
        <v>1</v>
      </c>
      <c r="S1041" s="54">
        <f t="shared" ca="1" si="492"/>
        <v>0</v>
      </c>
      <c r="T1041" s="5" t="str">
        <f t="shared" ca="1" si="474"/>
        <v/>
      </c>
      <c r="U1041" s="152" t="str">
        <f t="shared" ca="1" si="475"/>
        <v/>
      </c>
      <c r="V1041" s="152" t="str">
        <f t="shared" ca="1" si="476"/>
        <v/>
      </c>
      <c r="W1041" s="153" t="str">
        <f t="shared" ca="1" si="477"/>
        <v/>
      </c>
      <c r="X1041" s="153" t="str">
        <f t="shared" ca="1" si="478"/>
        <v/>
      </c>
      <c r="Y1041" s="153" t="str">
        <f t="shared" ca="1" si="479"/>
        <v/>
      </c>
      <c r="Z1041" s="153" t="str">
        <f t="shared" ca="1" si="480"/>
        <v/>
      </c>
      <c r="AA1041" s="152" t="str">
        <f t="shared" ca="1" si="481"/>
        <v/>
      </c>
      <c r="AB1041" s="152" t="str">
        <f t="shared" ca="1" si="482"/>
        <v/>
      </c>
      <c r="AC1041" s="154" t="str">
        <f t="shared" ca="1" si="483"/>
        <v/>
      </c>
      <c r="AD1041" s="154" t="str">
        <f t="shared" ca="1" si="484"/>
        <v/>
      </c>
      <c r="AE1041" s="3">
        <f t="shared" ca="1" si="485"/>
        <v>0</v>
      </c>
      <c r="AF1041" s="3">
        <f t="shared" ca="1" si="486"/>
        <v>0</v>
      </c>
      <c r="AG1041" s="3" t="str">
        <f t="shared" ca="1" si="493"/>
        <v/>
      </c>
      <c r="AH1041" s="4" t="str">
        <f t="shared" ca="1" si="487"/>
        <v/>
      </c>
      <c r="AI1041" s="75">
        <f t="shared" ca="1" si="488"/>
        <v>-81.180141999199762</v>
      </c>
      <c r="AJ1041" s="75">
        <f t="shared" ca="1" si="489"/>
        <v>-81.180141999199762</v>
      </c>
    </row>
    <row r="1042" spans="1:36" ht="14.25">
      <c r="A1042" s="41">
        <f t="shared" si="490"/>
        <v>976</v>
      </c>
      <c r="B1042" s="150">
        <f ca="1">IF(ISNUMBER(A1042),INDEX('MetaTrader Import'!$H$13:$J$5893,TRUNC(((A1042-$A$39+1)-1)/3)+1,MOD((A1042-$A$39+1)-1,3)+1),"")</f>
        <v>0</v>
      </c>
      <c r="C1042" s="43">
        <f t="shared" ca="1" si="467"/>
        <v>24.823575148865569</v>
      </c>
      <c r="D1042" s="43">
        <f t="shared" ca="1" si="468"/>
        <v>8.399051122493717E-2</v>
      </c>
      <c r="E1042" s="43">
        <f t="shared" ca="1" si="469"/>
        <v>24.907565660090505</v>
      </c>
      <c r="F1042" s="43">
        <f t="shared" ca="1" si="470"/>
        <v>2.4907565660090505</v>
      </c>
      <c r="G1042" s="43">
        <f>IF(A1042&lt;&gt;"",IF(A1042&lt;Data!$G$11*0.25,$C$13/$G$32,IF(A1042&gt;Data!$G$11*0.25,$C$13,$C$13*10)),"")</f>
        <v>2</v>
      </c>
      <c r="H1042" s="43">
        <f>IF(A1042&lt;&gt;"",IF(Data!$G$9="constant",$C$13,IF(Data!$G$9="squeeze",G1042,F1042)),"")</f>
        <v>2</v>
      </c>
      <c r="I1042" s="38">
        <f ca="1">IF(ISNUMBER(A1042),NORMINV(RAND(),0,IF(AND(Data!$G$9="squeeze",A1042&lt;Data!$G$11*0.25),$H$32,1)*$C$30*$C$13)*($C$14*$C$12),"")</f>
        <v>1.2280038975639499E-4</v>
      </c>
      <c r="J1042" s="42">
        <f ca="1">IFERROR(IF(Data!$C$6="Real",B1042,I1042+J1041+($C$14*$C$12)*(NORMINV(RAND(),$C$15,CHOOSE($G$13,$C$13,F1042,G1042)))),"")</f>
        <v>1.3475759282860813</v>
      </c>
      <c r="K1042" s="88">
        <f>IF(ISNUMBER(A1042), IF($G$16="fixed",$G$17,MIN(H1042*Data!$C$7*$C$16*0.5,$C$17*Data!$C$7))*$C$12,"")</f>
        <v>8.0000000000000007E-5</v>
      </c>
      <c r="L1042" s="42">
        <f t="shared" ca="1" si="494"/>
        <v>1.3475759282860813</v>
      </c>
      <c r="M1042" s="44">
        <f t="shared" ca="1" si="495"/>
        <v>1.3476159282860813</v>
      </c>
      <c r="N1042" s="44">
        <f t="shared" ca="1" si="496"/>
        <v>1.3475359282860813</v>
      </c>
      <c r="O1042" s="108">
        <f t="shared" ca="1" si="471"/>
        <v>-1.5104704989305735</v>
      </c>
      <c r="P1042" s="102">
        <f t="shared" ca="1" si="472"/>
        <v>8.1399333148944155</v>
      </c>
      <c r="Q1042" s="102">
        <f t="shared" ca="1" si="473"/>
        <v>3.4731819459113182E-2</v>
      </c>
      <c r="R1042" s="120">
        <f t="shared" ca="1" si="491"/>
        <v>1</v>
      </c>
      <c r="S1042" s="54">
        <f t="shared" ca="1" si="492"/>
        <v>0</v>
      </c>
      <c r="T1042" s="5" t="str">
        <f t="shared" ca="1" si="474"/>
        <v/>
      </c>
      <c r="U1042" s="152" t="str">
        <f t="shared" ca="1" si="475"/>
        <v/>
      </c>
      <c r="V1042" s="152" t="str">
        <f t="shared" ca="1" si="476"/>
        <v/>
      </c>
      <c r="W1042" s="153" t="str">
        <f t="shared" ca="1" si="477"/>
        <v/>
      </c>
      <c r="X1042" s="153" t="str">
        <f t="shared" ca="1" si="478"/>
        <v/>
      </c>
      <c r="Y1042" s="153" t="str">
        <f t="shared" ca="1" si="479"/>
        <v/>
      </c>
      <c r="Z1042" s="153" t="str">
        <f t="shared" ca="1" si="480"/>
        <v/>
      </c>
      <c r="AA1042" s="152" t="str">
        <f t="shared" ca="1" si="481"/>
        <v/>
      </c>
      <c r="AB1042" s="152" t="str">
        <f t="shared" ca="1" si="482"/>
        <v/>
      </c>
      <c r="AC1042" s="154" t="str">
        <f t="shared" ca="1" si="483"/>
        <v/>
      </c>
      <c r="AD1042" s="154" t="str">
        <f t="shared" ca="1" si="484"/>
        <v/>
      </c>
      <c r="AE1042" s="3">
        <f t="shared" ca="1" si="485"/>
        <v>0</v>
      </c>
      <c r="AF1042" s="3">
        <f t="shared" ca="1" si="486"/>
        <v>0</v>
      </c>
      <c r="AG1042" s="3" t="str">
        <f t="shared" ca="1" si="493"/>
        <v/>
      </c>
      <c r="AH1042" s="4" t="str">
        <f t="shared" ca="1" si="487"/>
        <v/>
      </c>
      <c r="AI1042" s="75">
        <f t="shared" ca="1" si="488"/>
        <v>-81.180141999199762</v>
      </c>
      <c r="AJ1042" s="75">
        <f t="shared" ca="1" si="489"/>
        <v>-81.180141999199762</v>
      </c>
    </row>
    <row r="1043" spans="1:36" ht="14.25">
      <c r="A1043" s="41">
        <f t="shared" si="490"/>
        <v>977</v>
      </c>
      <c r="B1043" s="150">
        <f ca="1">IF(ISNUMBER(A1043),INDEX('MetaTrader Import'!$H$13:$J$5893,TRUNC(((A1043-$A$39+1)-1)/3)+1,MOD((A1043-$A$39+1)-1,3)+1),"")</f>
        <v>0</v>
      </c>
      <c r="C1043" s="43">
        <f t="shared" ca="1" si="467"/>
        <v>24.907565660090505</v>
      </c>
      <c r="D1043" s="43">
        <f t="shared" ca="1" si="468"/>
        <v>1.9522413595847712</v>
      </c>
      <c r="E1043" s="43">
        <f t="shared" ca="1" si="469"/>
        <v>26.859807019675277</v>
      </c>
      <c r="F1043" s="43">
        <f t="shared" ca="1" si="470"/>
        <v>2.6859807019675275</v>
      </c>
      <c r="G1043" s="43">
        <f>IF(A1043&lt;&gt;"",IF(A1043&lt;Data!$G$11*0.25,$C$13/$G$32,IF(A1043&gt;Data!$G$11*0.25,$C$13,$C$13*10)),"")</f>
        <v>2</v>
      </c>
      <c r="H1043" s="43">
        <f>IF(A1043&lt;&gt;"",IF(Data!$G$9="constant",$C$13,IF(Data!$G$9="squeeze",G1043,F1043)),"")</f>
        <v>2</v>
      </c>
      <c r="I1043" s="38">
        <f ca="1">IF(ISNUMBER(A1043),NORMINV(RAND(),0,IF(AND(Data!$G$9="squeeze",A1043&lt;Data!$G$11*0.25),$H$32,1)*$C$30*$C$13)*($C$14*$C$12),"")</f>
        <v>1.3188136397353478E-4</v>
      </c>
      <c r="J1043" s="42">
        <f ca="1">IFERROR(IF(Data!$C$6="Real",B1043,I1043+J1042+($C$14*$C$12)*(NORMINV(RAND(),$C$15,CHOOSE($G$13,$C$13,F1043,G1043)))),"")</f>
        <v>1.3470378428568195</v>
      </c>
      <c r="K1043" s="88">
        <f>IF(ISNUMBER(A1043), IF($G$16="fixed",$G$17,MIN(H1043*Data!$C$7*$C$16*0.5,$C$17*Data!$C$7))*$C$12,"")</f>
        <v>8.0000000000000007E-5</v>
      </c>
      <c r="L1043" s="42">
        <f t="shared" ca="1" si="494"/>
        <v>1.3470378428568195</v>
      </c>
      <c r="M1043" s="44">
        <f t="shared" ca="1" si="495"/>
        <v>1.3470778428568195</v>
      </c>
      <c r="N1043" s="44">
        <f t="shared" ca="1" si="496"/>
        <v>1.3469978428568194</v>
      </c>
      <c r="O1043" s="108">
        <f t="shared" ca="1" si="471"/>
        <v>-1.9704509898413247</v>
      </c>
      <c r="P1043" s="102">
        <f t="shared" ca="1" si="472"/>
        <v>10.186093766649854</v>
      </c>
      <c r="Q1043" s="102">
        <f t="shared" ca="1" si="473"/>
        <v>0.1689993891183128</v>
      </c>
      <c r="R1043" s="120">
        <f t="shared" ca="1" si="491"/>
        <v>1</v>
      </c>
      <c r="S1043" s="54">
        <f t="shared" ca="1" si="492"/>
        <v>0</v>
      </c>
      <c r="T1043" s="5" t="str">
        <f t="shared" ca="1" si="474"/>
        <v/>
      </c>
      <c r="U1043" s="152" t="str">
        <f t="shared" ca="1" si="475"/>
        <v/>
      </c>
      <c r="V1043" s="152" t="str">
        <f t="shared" ca="1" si="476"/>
        <v/>
      </c>
      <c r="W1043" s="153" t="str">
        <f t="shared" ca="1" si="477"/>
        <v/>
      </c>
      <c r="X1043" s="153" t="str">
        <f t="shared" ca="1" si="478"/>
        <v/>
      </c>
      <c r="Y1043" s="153" t="str">
        <f t="shared" ca="1" si="479"/>
        <v/>
      </c>
      <c r="Z1043" s="153" t="str">
        <f t="shared" ca="1" si="480"/>
        <v/>
      </c>
      <c r="AA1043" s="152" t="str">
        <f t="shared" ca="1" si="481"/>
        <v/>
      </c>
      <c r="AB1043" s="152" t="str">
        <f t="shared" ca="1" si="482"/>
        <v/>
      </c>
      <c r="AC1043" s="154" t="str">
        <f t="shared" ca="1" si="483"/>
        <v/>
      </c>
      <c r="AD1043" s="154" t="str">
        <f t="shared" ca="1" si="484"/>
        <v/>
      </c>
      <c r="AE1043" s="3">
        <f t="shared" ca="1" si="485"/>
        <v>0</v>
      </c>
      <c r="AF1043" s="3">
        <f t="shared" ca="1" si="486"/>
        <v>0</v>
      </c>
      <c r="AG1043" s="3" t="str">
        <f t="shared" ca="1" si="493"/>
        <v/>
      </c>
      <c r="AH1043" s="4" t="str">
        <f t="shared" ca="1" si="487"/>
        <v/>
      </c>
      <c r="AI1043" s="75">
        <f t="shared" ca="1" si="488"/>
        <v>-81.180141999199762</v>
      </c>
      <c r="AJ1043" s="75">
        <f t="shared" ca="1" si="489"/>
        <v>-81.180141999199762</v>
      </c>
    </row>
    <row r="1044" spans="1:36" ht="14.25">
      <c r="A1044" s="41">
        <f t="shared" si="490"/>
        <v>978</v>
      </c>
      <c r="B1044" s="150">
        <f>IF(ISNUMBER(A1044),INDEX('MetaTrader Import'!$H$13:$J$5893,TRUNC(((A1044-$A$39+1)-1)/3)+1,MOD((A1044-$A$39+1)-1,3)+1),"")</f>
        <v>0</v>
      </c>
      <c r="C1044" s="43">
        <f t="shared" ca="1" si="467"/>
        <v>26.859807019675277</v>
      </c>
      <c r="D1044" s="43">
        <f t="shared" ca="1" si="468"/>
        <v>0.62888118753468836</v>
      </c>
      <c r="E1044" s="43">
        <f t="shared" ca="1" si="469"/>
        <v>27.488688207209965</v>
      </c>
      <c r="F1044" s="43">
        <f t="shared" ca="1" si="470"/>
        <v>2.7488688207209964</v>
      </c>
      <c r="G1044" s="43">
        <f>IF(A1044&lt;&gt;"",IF(A1044&lt;Data!$G$11*0.25,$C$13/$G$32,IF(A1044&gt;Data!$G$11*0.25,$C$13,$C$13*10)),"")</f>
        <v>2</v>
      </c>
      <c r="H1044" s="43">
        <f>IF(A1044&lt;&gt;"",IF(Data!$G$9="constant",$C$13,IF(Data!$G$9="squeeze",G1044,F1044)),"")</f>
        <v>2</v>
      </c>
      <c r="I1044" s="38">
        <f ca="1">IF(ISNUMBER(A1044),NORMINV(RAND(),0,IF(AND(Data!$G$9="squeeze",A1044&lt;Data!$G$11*0.25),$H$32,1)*$C$30*$C$13)*($C$14*$C$12),"")</f>
        <v>-5.7407119769444415E-4</v>
      </c>
      <c r="J1044" s="42">
        <f ca="1">IFERROR(IF(Data!$C$6="Real",B1044,I1044+J1043+($C$14*$C$12)*(NORMINV(RAND(),$C$15,CHOOSE($G$13,$C$13,F1044,G1044)))),"")</f>
        <v>1.3460921977535458</v>
      </c>
      <c r="K1044" s="88">
        <f>IF(ISNUMBER(A1044), IF($G$16="fixed",$G$17,MIN(H1044*Data!$C$7*$C$16*0.5,$C$17*Data!$C$7))*$C$12,"")</f>
        <v>8.0000000000000007E-5</v>
      </c>
      <c r="L1044" s="42">
        <f t="shared" ca="1" si="494"/>
        <v>1.3460921977535458</v>
      </c>
      <c r="M1044" s="44">
        <f t="shared" ca="1" si="495"/>
        <v>1.3461321977535459</v>
      </c>
      <c r="N1044" s="44">
        <f t="shared" ca="1" si="496"/>
        <v>1.3460521977535458</v>
      </c>
      <c r="O1044" s="108">
        <f t="shared" ca="1" si="471"/>
        <v>-2.4559314711098166</v>
      </c>
      <c r="P1044" s="102">
        <f t="shared" ca="1" si="472"/>
        <v>12.656435154920885</v>
      </c>
      <c r="Q1044" s="102">
        <f t="shared" ca="1" si="473"/>
        <v>0.34882870752393824</v>
      </c>
      <c r="R1044" s="120">
        <f t="shared" ca="1" si="491"/>
        <v>1</v>
      </c>
      <c r="S1044" s="54">
        <f t="shared" ca="1" si="492"/>
        <v>0</v>
      </c>
      <c r="T1044" s="5" t="str">
        <f t="shared" ca="1" si="474"/>
        <v/>
      </c>
      <c r="U1044" s="152" t="str">
        <f t="shared" ca="1" si="475"/>
        <v/>
      </c>
      <c r="V1044" s="152" t="str">
        <f t="shared" ca="1" si="476"/>
        <v/>
      </c>
      <c r="W1044" s="153" t="str">
        <f t="shared" ca="1" si="477"/>
        <v/>
      </c>
      <c r="X1044" s="153" t="str">
        <f t="shared" ca="1" si="478"/>
        <v/>
      </c>
      <c r="Y1044" s="153" t="str">
        <f t="shared" ca="1" si="479"/>
        <v/>
      </c>
      <c r="Z1044" s="153" t="str">
        <f t="shared" ca="1" si="480"/>
        <v/>
      </c>
      <c r="AA1044" s="152" t="str">
        <f t="shared" ca="1" si="481"/>
        <v/>
      </c>
      <c r="AB1044" s="152" t="str">
        <f t="shared" ca="1" si="482"/>
        <v/>
      </c>
      <c r="AC1044" s="154" t="str">
        <f t="shared" ca="1" si="483"/>
        <v/>
      </c>
      <c r="AD1044" s="154" t="str">
        <f t="shared" ca="1" si="484"/>
        <v/>
      </c>
      <c r="AE1044" s="3">
        <f t="shared" ca="1" si="485"/>
        <v>0</v>
      </c>
      <c r="AF1044" s="3">
        <f t="shared" ca="1" si="486"/>
        <v>0</v>
      </c>
      <c r="AG1044" s="3" t="str">
        <f t="shared" ca="1" si="493"/>
        <v/>
      </c>
      <c r="AH1044" s="4" t="str">
        <f t="shared" ca="1" si="487"/>
        <v/>
      </c>
      <c r="AI1044" s="75">
        <f t="shared" ca="1" si="488"/>
        <v>-81.180141999199762</v>
      </c>
      <c r="AJ1044" s="75">
        <f t="shared" ca="1" si="489"/>
        <v>-81.180141999199762</v>
      </c>
    </row>
    <row r="1045" spans="1:36" ht="14.25">
      <c r="A1045" s="41">
        <f t="shared" si="490"/>
        <v>979</v>
      </c>
      <c r="B1045" s="150">
        <f ca="1">IF(ISNUMBER(A1045),INDEX('MetaTrader Import'!$H$13:$J$5893,TRUNC(((A1045-$A$39+1)-1)/3)+1,MOD((A1045-$A$39+1)-1,3)+1),"")</f>
        <v>0</v>
      </c>
      <c r="C1045" s="43">
        <f t="shared" ca="1" si="467"/>
        <v>27.488688207209965</v>
      </c>
      <c r="D1045" s="43">
        <f t="shared" ca="1" si="468"/>
        <v>5.3339734833971808E-2</v>
      </c>
      <c r="E1045" s="43">
        <f t="shared" ca="1" si="469"/>
        <v>27.542027942043937</v>
      </c>
      <c r="F1045" s="43">
        <f t="shared" ca="1" si="470"/>
        <v>2.7542027942043936</v>
      </c>
      <c r="G1045" s="43">
        <f>IF(A1045&lt;&gt;"",IF(A1045&lt;Data!$G$11*0.25,$C$13/$G$32,IF(A1045&gt;Data!$G$11*0.25,$C$13,$C$13*10)),"")</f>
        <v>2</v>
      </c>
      <c r="H1045" s="43">
        <f>IF(A1045&lt;&gt;"",IF(Data!$G$9="constant",$C$13,IF(Data!$G$9="squeeze",G1045,F1045)),"")</f>
        <v>2</v>
      </c>
      <c r="I1045" s="38">
        <f ca="1">IF(ISNUMBER(A1045),NORMINV(RAND(),0,IF(AND(Data!$G$9="squeeze",A1045&lt;Data!$G$11*0.25),$H$32,1)*$C$30*$C$13)*($C$14*$C$12),"")</f>
        <v>-3.4942334331935277E-5</v>
      </c>
      <c r="J1045" s="42">
        <f ca="1">IFERROR(IF(Data!$C$6="Real",B1045,I1045+J1044+($C$14*$C$12)*(NORMINV(RAND(),$C$15,CHOOSE($G$13,$C$13,F1045,G1045)))),"")</f>
        <v>1.3457726892525737</v>
      </c>
      <c r="K1045" s="88">
        <f>IF(ISNUMBER(A1045), IF($G$16="fixed",$G$17,MIN(H1045*Data!$C$7*$C$16*0.5,$C$17*Data!$C$7))*$C$12,"")</f>
        <v>8.0000000000000007E-5</v>
      </c>
      <c r="L1045" s="42">
        <f t="shared" ca="1" si="494"/>
        <v>1.3457726892525737</v>
      </c>
      <c r="M1045" s="44">
        <f t="shared" ca="1" si="495"/>
        <v>1.3458126892525737</v>
      </c>
      <c r="N1045" s="44">
        <f t="shared" ca="1" si="496"/>
        <v>1.3457326892525736</v>
      </c>
      <c r="O1045" s="108">
        <f t="shared" ca="1" si="471"/>
        <v>-3.0187976826603267</v>
      </c>
      <c r="P1045" s="102">
        <f t="shared" ca="1" si="472"/>
        <v>14.911661492699277</v>
      </c>
      <c r="Q1045" s="102">
        <f t="shared" ca="1" si="473"/>
        <v>0.54715883091967177</v>
      </c>
      <c r="R1045" s="120">
        <f t="shared" ca="1" si="491"/>
        <v>1</v>
      </c>
      <c r="S1045" s="54">
        <f t="shared" ca="1" si="492"/>
        <v>0</v>
      </c>
      <c r="T1045" s="5" t="str">
        <f t="shared" ca="1" si="474"/>
        <v/>
      </c>
      <c r="U1045" s="152" t="str">
        <f t="shared" ca="1" si="475"/>
        <v/>
      </c>
      <c r="V1045" s="152" t="str">
        <f t="shared" ca="1" si="476"/>
        <v/>
      </c>
      <c r="W1045" s="153" t="str">
        <f t="shared" ca="1" si="477"/>
        <v/>
      </c>
      <c r="X1045" s="153" t="str">
        <f t="shared" ca="1" si="478"/>
        <v/>
      </c>
      <c r="Y1045" s="153" t="str">
        <f t="shared" ca="1" si="479"/>
        <v/>
      </c>
      <c r="Z1045" s="153" t="str">
        <f t="shared" ca="1" si="480"/>
        <v/>
      </c>
      <c r="AA1045" s="152" t="str">
        <f t="shared" ca="1" si="481"/>
        <v/>
      </c>
      <c r="AB1045" s="152" t="str">
        <f t="shared" ca="1" si="482"/>
        <v/>
      </c>
      <c r="AC1045" s="154" t="str">
        <f t="shared" ca="1" si="483"/>
        <v/>
      </c>
      <c r="AD1045" s="154" t="str">
        <f t="shared" ca="1" si="484"/>
        <v/>
      </c>
      <c r="AE1045" s="3">
        <f t="shared" ca="1" si="485"/>
        <v>0</v>
      </c>
      <c r="AF1045" s="3">
        <f t="shared" ca="1" si="486"/>
        <v>0</v>
      </c>
      <c r="AG1045" s="3" t="str">
        <f t="shared" ca="1" si="493"/>
        <v/>
      </c>
      <c r="AH1045" s="4" t="str">
        <f t="shared" ca="1" si="487"/>
        <v/>
      </c>
      <c r="AI1045" s="75">
        <f t="shared" ca="1" si="488"/>
        <v>-81.180141999199762</v>
      </c>
      <c r="AJ1045" s="75">
        <f t="shared" ca="1" si="489"/>
        <v>-81.180141999199762</v>
      </c>
    </row>
    <row r="1046" spans="1:36" ht="14.25">
      <c r="A1046" s="41">
        <f t="shared" si="490"/>
        <v>980</v>
      </c>
      <c r="B1046" s="150">
        <f ca="1">IF(ISNUMBER(A1046),INDEX('MetaTrader Import'!$H$13:$J$5893,TRUNC(((A1046-$A$39+1)-1)/3)+1,MOD((A1046-$A$39+1)-1,3)+1),"")</f>
        <v>0</v>
      </c>
      <c r="C1046" s="43">
        <f t="shared" ca="1" si="467"/>
        <v>27.542027942043937</v>
      </c>
      <c r="D1046" s="43">
        <f t="shared" ca="1" si="468"/>
        <v>-0.33968512247563287</v>
      </c>
      <c r="E1046" s="43">
        <f t="shared" ca="1" si="469"/>
        <v>27.202342819568305</v>
      </c>
      <c r="F1046" s="43">
        <f t="shared" ca="1" si="470"/>
        <v>2.7202342819568304</v>
      </c>
      <c r="G1046" s="43">
        <f>IF(A1046&lt;&gt;"",IF(A1046&lt;Data!$G$11*0.25,$C$13/$G$32,IF(A1046&gt;Data!$G$11*0.25,$C$13,$C$13*10)),"")</f>
        <v>2</v>
      </c>
      <c r="H1046" s="43">
        <f>IF(A1046&lt;&gt;"",IF(Data!$G$9="constant",$C$13,IF(Data!$G$9="squeeze",G1046,F1046)),"")</f>
        <v>2</v>
      </c>
      <c r="I1046" s="38">
        <f ca="1">IF(ISNUMBER(A1046),NORMINV(RAND(),0,IF(AND(Data!$G$9="squeeze",A1046&lt;Data!$G$11*0.25),$H$32,1)*$C$30*$C$13)*($C$14*$C$12),"")</f>
        <v>2.107741292246005E-4</v>
      </c>
      <c r="J1046" s="42">
        <f ca="1">IFERROR(IF(Data!$C$6="Real",B1046,I1046+J1045+($C$14*$C$12)*(NORMINV(RAND(),$C$15,CHOOSE($G$13,$C$13,F1046,G1046)))),"")</f>
        <v>1.3461428983245676</v>
      </c>
      <c r="K1046" s="88">
        <f>IF(ISNUMBER(A1046), IF($G$16="fixed",$G$17,MIN(H1046*Data!$C$7*$C$16*0.5,$C$17*Data!$C$7))*$C$12,"")</f>
        <v>8.0000000000000007E-5</v>
      </c>
      <c r="L1046" s="42">
        <f t="shared" ca="1" si="494"/>
        <v>1.3461428983245676</v>
      </c>
      <c r="M1046" s="44">
        <f t="shared" ca="1" si="495"/>
        <v>1.3461828983245676</v>
      </c>
      <c r="N1046" s="44">
        <f t="shared" ca="1" si="496"/>
        <v>1.3461028983245675</v>
      </c>
      <c r="O1046" s="108">
        <f t="shared" ca="1" si="471"/>
        <v>-3.3017283415150347</v>
      </c>
      <c r="P1046" s="102">
        <f t="shared" ca="1" si="472"/>
        <v>15.870028703248616</v>
      </c>
      <c r="Q1046" s="102">
        <f t="shared" ca="1" si="473"/>
        <v>0.73163207165297917</v>
      </c>
      <c r="R1046" s="120">
        <f t="shared" ca="1" si="491"/>
        <v>1</v>
      </c>
      <c r="S1046" s="54">
        <f t="shared" ca="1" si="492"/>
        <v>0</v>
      </c>
      <c r="T1046" s="5" t="str">
        <f t="shared" ca="1" si="474"/>
        <v/>
      </c>
      <c r="U1046" s="152" t="str">
        <f t="shared" ca="1" si="475"/>
        <v/>
      </c>
      <c r="V1046" s="152" t="str">
        <f t="shared" ca="1" si="476"/>
        <v/>
      </c>
      <c r="W1046" s="153" t="str">
        <f t="shared" ca="1" si="477"/>
        <v/>
      </c>
      <c r="X1046" s="153" t="str">
        <f t="shared" ca="1" si="478"/>
        <v/>
      </c>
      <c r="Y1046" s="153" t="str">
        <f t="shared" ca="1" si="479"/>
        <v/>
      </c>
      <c r="Z1046" s="153" t="str">
        <f t="shared" ca="1" si="480"/>
        <v/>
      </c>
      <c r="AA1046" s="152" t="str">
        <f t="shared" ca="1" si="481"/>
        <v/>
      </c>
      <c r="AB1046" s="152" t="str">
        <f t="shared" ca="1" si="482"/>
        <v/>
      </c>
      <c r="AC1046" s="154" t="str">
        <f t="shared" ca="1" si="483"/>
        <v/>
      </c>
      <c r="AD1046" s="154" t="str">
        <f t="shared" ca="1" si="484"/>
        <v/>
      </c>
      <c r="AE1046" s="3">
        <f t="shared" ca="1" si="485"/>
        <v>0</v>
      </c>
      <c r="AF1046" s="3">
        <f t="shared" ca="1" si="486"/>
        <v>0</v>
      </c>
      <c r="AG1046" s="3" t="str">
        <f t="shared" ca="1" si="493"/>
        <v/>
      </c>
      <c r="AH1046" s="4" t="str">
        <f t="shared" ca="1" si="487"/>
        <v/>
      </c>
      <c r="AI1046" s="75">
        <f t="shared" ca="1" si="488"/>
        <v>-81.180141999199762</v>
      </c>
      <c r="AJ1046" s="75">
        <f t="shared" ca="1" si="489"/>
        <v>-81.180141999199762</v>
      </c>
    </row>
    <row r="1047" spans="1:36" ht="14.25">
      <c r="A1047" s="41">
        <f t="shared" si="490"/>
        <v>981</v>
      </c>
      <c r="B1047" s="150">
        <f>IF(ISNUMBER(A1047),INDEX('MetaTrader Import'!$H$13:$J$5893,TRUNC(((A1047-$A$39+1)-1)/3)+1,MOD((A1047-$A$39+1)-1,3)+1),"")</f>
        <v>0</v>
      </c>
      <c r="C1047" s="43">
        <f t="shared" ca="1" si="467"/>
        <v>27.202342819568305</v>
      </c>
      <c r="D1047" s="43">
        <f t="shared" ca="1" si="468"/>
        <v>-3.0168152443610161</v>
      </c>
      <c r="E1047" s="43">
        <f t="shared" ca="1" si="469"/>
        <v>24.185527575207288</v>
      </c>
      <c r="F1047" s="43">
        <f t="shared" ca="1" si="470"/>
        <v>2.4185527575207288</v>
      </c>
      <c r="G1047" s="43">
        <f>IF(A1047&lt;&gt;"",IF(A1047&lt;Data!$G$11*0.25,$C$13/$G$32,IF(A1047&gt;Data!$G$11*0.25,$C$13,$C$13*10)),"")</f>
        <v>2</v>
      </c>
      <c r="H1047" s="43">
        <f>IF(A1047&lt;&gt;"",IF(Data!$G$9="constant",$C$13,IF(Data!$G$9="squeeze",G1047,F1047)),"")</f>
        <v>2</v>
      </c>
      <c r="I1047" s="38">
        <f ca="1">IF(ISNUMBER(A1047),NORMINV(RAND(),0,IF(AND(Data!$G$9="squeeze",A1047&lt;Data!$G$11*0.25),$H$32,1)*$C$30*$C$13)*($C$14*$C$12),"")</f>
        <v>-1.11702088736306E-4</v>
      </c>
      <c r="J1047" s="42">
        <f ca="1">IFERROR(IF(Data!$C$6="Real",B1047,I1047+J1046+($C$14*$C$12)*(NORMINV(RAND(),$C$15,CHOOSE($G$13,$C$13,F1047,G1047)))),"")</f>
        <v>1.3462473698832726</v>
      </c>
      <c r="K1047" s="88">
        <f>IF(ISNUMBER(A1047), IF($G$16="fixed",$G$17,MIN(H1047*Data!$C$7*$C$16*0.5,$C$17*Data!$C$7))*$C$12,"")</f>
        <v>8.0000000000000007E-5</v>
      </c>
      <c r="L1047" s="42">
        <f t="shared" ca="1" si="494"/>
        <v>1.3462473698832726</v>
      </c>
      <c r="M1047" s="44">
        <f t="shared" ca="1" si="495"/>
        <v>1.3462873698832727</v>
      </c>
      <c r="N1047" s="44">
        <f t="shared" ca="1" si="496"/>
        <v>1.3462073698832726</v>
      </c>
      <c r="O1047" s="108">
        <f t="shared" ca="1" si="471"/>
        <v>-3.3665396795104972</v>
      </c>
      <c r="P1047" s="102">
        <f t="shared" ca="1" si="472"/>
        <v>16.085758296743499</v>
      </c>
      <c r="Q1047" s="102">
        <f t="shared" ca="1" si="473"/>
        <v>0.88383891725608488</v>
      </c>
      <c r="R1047" s="120">
        <f t="shared" ca="1" si="491"/>
        <v>1</v>
      </c>
      <c r="S1047" s="54">
        <f t="shared" ca="1" si="492"/>
        <v>0</v>
      </c>
      <c r="T1047" s="5" t="str">
        <f t="shared" ca="1" si="474"/>
        <v/>
      </c>
      <c r="U1047" s="152" t="str">
        <f t="shared" ca="1" si="475"/>
        <v/>
      </c>
      <c r="V1047" s="152" t="str">
        <f t="shared" ca="1" si="476"/>
        <v/>
      </c>
      <c r="W1047" s="153" t="str">
        <f t="shared" ca="1" si="477"/>
        <v/>
      </c>
      <c r="X1047" s="153" t="str">
        <f t="shared" ca="1" si="478"/>
        <v/>
      </c>
      <c r="Y1047" s="153" t="str">
        <f t="shared" ca="1" si="479"/>
        <v/>
      </c>
      <c r="Z1047" s="153" t="str">
        <f t="shared" ca="1" si="480"/>
        <v/>
      </c>
      <c r="AA1047" s="152" t="str">
        <f t="shared" ca="1" si="481"/>
        <v/>
      </c>
      <c r="AB1047" s="152" t="str">
        <f t="shared" ca="1" si="482"/>
        <v/>
      </c>
      <c r="AC1047" s="154" t="str">
        <f t="shared" ca="1" si="483"/>
        <v/>
      </c>
      <c r="AD1047" s="154" t="str">
        <f t="shared" ca="1" si="484"/>
        <v/>
      </c>
      <c r="AE1047" s="3">
        <f t="shared" ca="1" si="485"/>
        <v>0</v>
      </c>
      <c r="AF1047" s="3">
        <f t="shared" ca="1" si="486"/>
        <v>0</v>
      </c>
      <c r="AG1047" s="3" t="str">
        <f t="shared" ca="1" si="493"/>
        <v/>
      </c>
      <c r="AH1047" s="4" t="str">
        <f t="shared" ca="1" si="487"/>
        <v/>
      </c>
      <c r="AI1047" s="75">
        <f t="shared" ca="1" si="488"/>
        <v>-81.180141999199762</v>
      </c>
      <c r="AJ1047" s="75">
        <f t="shared" ca="1" si="489"/>
        <v>-81.180141999199762</v>
      </c>
    </row>
    <row r="1048" spans="1:36" ht="14.25">
      <c r="A1048" s="41">
        <f t="shared" si="490"/>
        <v>982</v>
      </c>
      <c r="B1048" s="150">
        <f ca="1">IF(ISNUMBER(A1048),INDEX('MetaTrader Import'!$H$13:$J$5893,TRUNC(((A1048-$A$39+1)-1)/3)+1,MOD((A1048-$A$39+1)-1,3)+1),"")</f>
        <v>0</v>
      </c>
      <c r="C1048" s="43">
        <f t="shared" ca="1" si="467"/>
        <v>24.185527575207288</v>
      </c>
      <c r="D1048" s="43">
        <f t="shared" ca="1" si="468"/>
        <v>-0.37691323324494941</v>
      </c>
      <c r="E1048" s="43">
        <f t="shared" ca="1" si="469"/>
        <v>23.80861434196234</v>
      </c>
      <c r="F1048" s="43">
        <f t="shared" ca="1" si="470"/>
        <v>2.380861434196234</v>
      </c>
      <c r="G1048" s="43">
        <f>IF(A1048&lt;&gt;"",IF(A1048&lt;Data!$G$11*0.25,$C$13/$G$32,IF(A1048&gt;Data!$G$11*0.25,$C$13,$C$13*10)),"")</f>
        <v>2</v>
      </c>
      <c r="H1048" s="43">
        <f>IF(A1048&lt;&gt;"",IF(Data!$G$9="constant",$C$13,IF(Data!$G$9="squeeze",G1048,F1048)),"")</f>
        <v>2</v>
      </c>
      <c r="I1048" s="38">
        <f ca="1">IF(ISNUMBER(A1048),NORMINV(RAND(),0,IF(AND(Data!$G$9="squeeze",A1048&lt;Data!$G$11*0.25),$H$32,1)*$C$30*$C$13)*($C$14*$C$12),"")</f>
        <v>-7.0202432399999674E-4</v>
      </c>
      <c r="J1048" s="42">
        <f ca="1">IFERROR(IF(Data!$C$6="Real",B1048,I1048+J1047+($C$14*$C$12)*(NORMINV(RAND(),$C$15,CHOOSE($G$13,$C$13,F1048,G1048)))),"")</f>
        <v>1.3452846836381107</v>
      </c>
      <c r="K1048" s="88">
        <f>IF(ISNUMBER(A1048), IF($G$16="fixed",$G$17,MIN(H1048*Data!$C$7*$C$16*0.5,$C$17*Data!$C$7))*$C$12,"")</f>
        <v>8.0000000000000007E-5</v>
      </c>
      <c r="L1048" s="42">
        <f t="shared" ca="1" si="494"/>
        <v>1.3452846836381107</v>
      </c>
      <c r="M1048" s="44">
        <f t="shared" ca="1" si="495"/>
        <v>1.3453246836381108</v>
      </c>
      <c r="N1048" s="44">
        <f t="shared" ca="1" si="496"/>
        <v>1.3452446836381107</v>
      </c>
      <c r="O1048" s="108">
        <f t="shared" ca="1" si="471"/>
        <v>-3.5740425429341176</v>
      </c>
      <c r="P1048" s="102">
        <f t="shared" ca="1" si="472"/>
        <v>16.890491852290157</v>
      </c>
      <c r="Q1048" s="102">
        <f t="shared" ca="1" si="473"/>
        <v>1.0084749723453257</v>
      </c>
      <c r="R1048" s="120">
        <f t="shared" ca="1" si="491"/>
        <v>1</v>
      </c>
      <c r="S1048" s="54">
        <f t="shared" ca="1" si="492"/>
        <v>0</v>
      </c>
      <c r="T1048" s="5" t="str">
        <f t="shared" ca="1" si="474"/>
        <v/>
      </c>
      <c r="U1048" s="152" t="str">
        <f t="shared" ca="1" si="475"/>
        <v/>
      </c>
      <c r="V1048" s="152" t="str">
        <f t="shared" ca="1" si="476"/>
        <v/>
      </c>
      <c r="W1048" s="153" t="str">
        <f t="shared" ca="1" si="477"/>
        <v/>
      </c>
      <c r="X1048" s="153" t="str">
        <f t="shared" ca="1" si="478"/>
        <v/>
      </c>
      <c r="Y1048" s="153" t="str">
        <f t="shared" ca="1" si="479"/>
        <v/>
      </c>
      <c r="Z1048" s="153" t="str">
        <f t="shared" ca="1" si="480"/>
        <v/>
      </c>
      <c r="AA1048" s="152" t="str">
        <f t="shared" ca="1" si="481"/>
        <v/>
      </c>
      <c r="AB1048" s="152" t="str">
        <f t="shared" ca="1" si="482"/>
        <v/>
      </c>
      <c r="AC1048" s="154" t="str">
        <f t="shared" ca="1" si="483"/>
        <v/>
      </c>
      <c r="AD1048" s="154" t="str">
        <f t="shared" ca="1" si="484"/>
        <v/>
      </c>
      <c r="AE1048" s="3">
        <f t="shared" ca="1" si="485"/>
        <v>0</v>
      </c>
      <c r="AF1048" s="3">
        <f t="shared" ca="1" si="486"/>
        <v>0</v>
      </c>
      <c r="AG1048" s="3" t="str">
        <f t="shared" ca="1" si="493"/>
        <v/>
      </c>
      <c r="AH1048" s="4" t="str">
        <f t="shared" ca="1" si="487"/>
        <v/>
      </c>
      <c r="AI1048" s="75">
        <f t="shared" ca="1" si="488"/>
        <v>-81.180141999199762</v>
      </c>
      <c r="AJ1048" s="75">
        <f t="shared" ca="1" si="489"/>
        <v>-81.180141999199762</v>
      </c>
    </row>
    <row r="1049" spans="1:36" ht="14.25">
      <c r="A1049" s="41">
        <f t="shared" si="490"/>
        <v>983</v>
      </c>
      <c r="B1049" s="150">
        <f ca="1">IF(ISNUMBER(A1049),INDEX('MetaTrader Import'!$H$13:$J$5893,TRUNC(((A1049-$A$39+1)-1)/3)+1,MOD((A1049-$A$39+1)-1,3)+1),"")</f>
        <v>0</v>
      </c>
      <c r="C1049" s="43">
        <f t="shared" ca="1" si="467"/>
        <v>23.80861434196234</v>
      </c>
      <c r="D1049" s="43">
        <f t="shared" ca="1" si="468"/>
        <v>-2.6769632339005827</v>
      </c>
      <c r="E1049" s="43">
        <f t="shared" ca="1" si="469"/>
        <v>21.131651108061757</v>
      </c>
      <c r="F1049" s="43">
        <f t="shared" ca="1" si="470"/>
        <v>2.1131651108061758</v>
      </c>
      <c r="G1049" s="43">
        <f>IF(A1049&lt;&gt;"",IF(A1049&lt;Data!$G$11*0.25,$C$13/$G$32,IF(A1049&gt;Data!$G$11*0.25,$C$13,$C$13*10)),"")</f>
        <v>2</v>
      </c>
      <c r="H1049" s="43">
        <f>IF(A1049&lt;&gt;"",IF(Data!$G$9="constant",$C$13,IF(Data!$G$9="squeeze",G1049,F1049)),"")</f>
        <v>2</v>
      </c>
      <c r="I1049" s="38">
        <f ca="1">IF(ISNUMBER(A1049),NORMINV(RAND(),0,IF(AND(Data!$G$9="squeeze",A1049&lt;Data!$G$11*0.25),$H$32,1)*$C$30*$C$13)*($C$14*$C$12),"")</f>
        <v>6.5194135814537638E-4</v>
      </c>
      <c r="J1049" s="42">
        <f ca="1">IFERROR(IF(Data!$C$6="Real",B1049,I1049+J1048+($C$14*$C$12)*(NORMINV(RAND(),$C$15,CHOOSE($G$13,$C$13,F1049,G1049)))),"")</f>
        <v>1.3457804754609408</v>
      </c>
      <c r="K1049" s="88">
        <f>IF(ISNUMBER(A1049), IF($G$16="fixed",$G$17,MIN(H1049*Data!$C$7*$C$16*0.5,$C$17*Data!$C$7))*$C$12,"")</f>
        <v>8.0000000000000007E-5</v>
      </c>
      <c r="L1049" s="42">
        <f t="shared" ca="1" si="494"/>
        <v>1.3457804754609408</v>
      </c>
      <c r="M1049" s="44">
        <f t="shared" ca="1" si="495"/>
        <v>1.3458204754609409</v>
      </c>
      <c r="N1049" s="44">
        <f t="shared" ca="1" si="496"/>
        <v>1.3457404754609408</v>
      </c>
      <c r="O1049" s="108">
        <f t="shared" ca="1" si="471"/>
        <v>-3.7075171586110542</v>
      </c>
      <c r="P1049" s="102">
        <f t="shared" ca="1" si="472"/>
        <v>17.257989724838936</v>
      </c>
      <c r="Q1049" s="102">
        <f t="shared" ca="1" si="473"/>
        <v>1.1026049292839983</v>
      </c>
      <c r="R1049" s="120">
        <f t="shared" ca="1" si="491"/>
        <v>1</v>
      </c>
      <c r="S1049" s="54">
        <f t="shared" ca="1" si="492"/>
        <v>0</v>
      </c>
      <c r="T1049" s="5" t="str">
        <f t="shared" ca="1" si="474"/>
        <v/>
      </c>
      <c r="U1049" s="152" t="str">
        <f t="shared" ca="1" si="475"/>
        <v/>
      </c>
      <c r="V1049" s="152" t="str">
        <f t="shared" ca="1" si="476"/>
        <v/>
      </c>
      <c r="W1049" s="153" t="str">
        <f t="shared" ca="1" si="477"/>
        <v/>
      </c>
      <c r="X1049" s="153" t="str">
        <f t="shared" ca="1" si="478"/>
        <v/>
      </c>
      <c r="Y1049" s="153" t="str">
        <f t="shared" ca="1" si="479"/>
        <v/>
      </c>
      <c r="Z1049" s="153" t="str">
        <f t="shared" ca="1" si="480"/>
        <v/>
      </c>
      <c r="AA1049" s="152" t="str">
        <f t="shared" ca="1" si="481"/>
        <v/>
      </c>
      <c r="AB1049" s="152" t="str">
        <f t="shared" ca="1" si="482"/>
        <v/>
      </c>
      <c r="AC1049" s="154" t="str">
        <f t="shared" ca="1" si="483"/>
        <v/>
      </c>
      <c r="AD1049" s="154" t="str">
        <f t="shared" ca="1" si="484"/>
        <v/>
      </c>
      <c r="AE1049" s="3">
        <f t="shared" ca="1" si="485"/>
        <v>0</v>
      </c>
      <c r="AF1049" s="3">
        <f t="shared" ca="1" si="486"/>
        <v>0</v>
      </c>
      <c r="AG1049" s="3" t="str">
        <f t="shared" ca="1" si="493"/>
        <v/>
      </c>
      <c r="AH1049" s="4" t="str">
        <f t="shared" ca="1" si="487"/>
        <v/>
      </c>
      <c r="AI1049" s="75">
        <f t="shared" ca="1" si="488"/>
        <v>-81.180141999199762</v>
      </c>
      <c r="AJ1049" s="75">
        <f t="shared" ca="1" si="489"/>
        <v>-81.180141999199762</v>
      </c>
    </row>
    <row r="1050" spans="1:36" ht="14.25">
      <c r="A1050" s="41">
        <f t="shared" si="490"/>
        <v>984</v>
      </c>
      <c r="B1050" s="150">
        <f>IF(ISNUMBER(A1050),INDEX('MetaTrader Import'!$H$13:$J$5893,TRUNC(((A1050-$A$39+1)-1)/3)+1,MOD((A1050-$A$39+1)-1,3)+1),"")</f>
        <v>0</v>
      </c>
      <c r="C1050" s="43">
        <f t="shared" ca="1" si="467"/>
        <v>21.131651108061757</v>
      </c>
      <c r="D1050" s="43">
        <f t="shared" ca="1" si="468"/>
        <v>2.0714998338809991</v>
      </c>
      <c r="E1050" s="43">
        <f t="shared" ca="1" si="469"/>
        <v>23.203150941942756</v>
      </c>
      <c r="F1050" s="43">
        <f t="shared" ca="1" si="470"/>
        <v>2.3203150941942754</v>
      </c>
      <c r="G1050" s="43">
        <f>IF(A1050&lt;&gt;"",IF(A1050&lt;Data!$G$11*0.25,$C$13/$G$32,IF(A1050&gt;Data!$G$11*0.25,$C$13,$C$13*10)),"")</f>
        <v>2</v>
      </c>
      <c r="H1050" s="43">
        <f>IF(A1050&lt;&gt;"",IF(Data!$G$9="constant",$C$13,IF(Data!$G$9="squeeze",G1050,F1050)),"")</f>
        <v>2</v>
      </c>
      <c r="I1050" s="38">
        <f ca="1">IF(ISNUMBER(A1050),NORMINV(RAND(),0,IF(AND(Data!$G$9="squeeze",A1050&lt;Data!$G$11*0.25),$H$32,1)*$C$30*$C$13)*($C$14*$C$12),"")</f>
        <v>-4.6002840891315363E-4</v>
      </c>
      <c r="J1050" s="42">
        <f ca="1">IFERROR(IF(Data!$C$6="Real",B1050,I1050+J1049+($C$14*$C$12)*(NORMINV(RAND(),$C$15,CHOOSE($G$13,$C$13,F1050,G1050)))),"")</f>
        <v>1.3461436398944733</v>
      </c>
      <c r="K1050" s="88">
        <f>IF(ISNUMBER(A1050), IF($G$16="fixed",$G$17,MIN(H1050*Data!$C$7*$C$16*0.5,$C$17*Data!$C$7))*$C$12,"")</f>
        <v>8.0000000000000007E-5</v>
      </c>
      <c r="L1050" s="42">
        <f t="shared" ca="1" si="494"/>
        <v>1.3461436398944733</v>
      </c>
      <c r="M1050" s="44">
        <f t="shared" ca="1" si="495"/>
        <v>1.3461836398944733</v>
      </c>
      <c r="N1050" s="44">
        <f t="shared" ca="1" si="496"/>
        <v>1.3461036398944732</v>
      </c>
      <c r="O1050" s="108">
        <f t="shared" ca="1" si="471"/>
        <v>-3.5438338057299235</v>
      </c>
      <c r="P1050" s="102">
        <f t="shared" ca="1" si="472"/>
        <v>16.816796529015665</v>
      </c>
      <c r="Q1050" s="102">
        <f t="shared" ca="1" si="473"/>
        <v>1.137045138236342</v>
      </c>
      <c r="R1050" s="120">
        <f t="shared" ca="1" si="491"/>
        <v>1</v>
      </c>
      <c r="S1050" s="54">
        <f t="shared" ca="1" si="492"/>
        <v>0</v>
      </c>
      <c r="T1050" s="5" t="str">
        <f t="shared" ca="1" si="474"/>
        <v/>
      </c>
      <c r="U1050" s="152" t="str">
        <f t="shared" ca="1" si="475"/>
        <v/>
      </c>
      <c r="V1050" s="152" t="str">
        <f t="shared" ca="1" si="476"/>
        <v/>
      </c>
      <c r="W1050" s="153" t="str">
        <f t="shared" ca="1" si="477"/>
        <v/>
      </c>
      <c r="X1050" s="153" t="str">
        <f t="shared" ca="1" si="478"/>
        <v/>
      </c>
      <c r="Y1050" s="153" t="str">
        <f t="shared" ca="1" si="479"/>
        <v/>
      </c>
      <c r="Z1050" s="153" t="str">
        <f t="shared" ca="1" si="480"/>
        <v/>
      </c>
      <c r="AA1050" s="152" t="str">
        <f t="shared" ca="1" si="481"/>
        <v/>
      </c>
      <c r="AB1050" s="152" t="str">
        <f t="shared" ca="1" si="482"/>
        <v/>
      </c>
      <c r="AC1050" s="154" t="str">
        <f t="shared" ca="1" si="483"/>
        <v/>
      </c>
      <c r="AD1050" s="154" t="str">
        <f t="shared" ca="1" si="484"/>
        <v/>
      </c>
      <c r="AE1050" s="3">
        <f t="shared" ca="1" si="485"/>
        <v>0</v>
      </c>
      <c r="AF1050" s="3">
        <f t="shared" ca="1" si="486"/>
        <v>0</v>
      </c>
      <c r="AG1050" s="3" t="str">
        <f t="shared" ca="1" si="493"/>
        <v/>
      </c>
      <c r="AH1050" s="4" t="str">
        <f t="shared" ca="1" si="487"/>
        <v/>
      </c>
      <c r="AI1050" s="75">
        <f t="shared" ca="1" si="488"/>
        <v>-81.180141999199762</v>
      </c>
      <c r="AJ1050" s="75">
        <f t="shared" ca="1" si="489"/>
        <v>-81.180141999199762</v>
      </c>
    </row>
    <row r="1051" spans="1:36" ht="14.25">
      <c r="A1051" s="41">
        <f t="shared" si="490"/>
        <v>985</v>
      </c>
      <c r="B1051" s="150">
        <f ca="1">IF(ISNUMBER(A1051),INDEX('MetaTrader Import'!$H$13:$J$5893,TRUNC(((A1051-$A$39+1)-1)/3)+1,MOD((A1051-$A$39+1)-1,3)+1),"")</f>
        <v>0</v>
      </c>
      <c r="C1051" s="43">
        <f t="shared" ca="1" si="467"/>
        <v>23.203150941942756</v>
      </c>
      <c r="D1051" s="43">
        <f t="shared" ca="1" si="468"/>
        <v>2.0882875143223369</v>
      </c>
      <c r="E1051" s="43">
        <f t="shared" ca="1" si="469"/>
        <v>25.291438456265091</v>
      </c>
      <c r="F1051" s="43">
        <f t="shared" ca="1" si="470"/>
        <v>2.5291438456265092</v>
      </c>
      <c r="G1051" s="43">
        <f>IF(A1051&lt;&gt;"",IF(A1051&lt;Data!$G$11*0.25,$C$13/$G$32,IF(A1051&gt;Data!$G$11*0.25,$C$13,$C$13*10)),"")</f>
        <v>2</v>
      </c>
      <c r="H1051" s="43">
        <f>IF(A1051&lt;&gt;"",IF(Data!$G$9="constant",$C$13,IF(Data!$G$9="squeeze",G1051,F1051)),"")</f>
        <v>2</v>
      </c>
      <c r="I1051" s="38">
        <f ca="1">IF(ISNUMBER(A1051),NORMINV(RAND(),0,IF(AND(Data!$G$9="squeeze",A1051&lt;Data!$G$11*0.25),$H$32,1)*$C$30*$C$13)*($C$14*$C$12),"")</f>
        <v>2.8985403175858988E-4</v>
      </c>
      <c r="J1051" s="42">
        <f ca="1">IFERROR(IF(Data!$C$6="Real",B1051,I1051+J1050+($C$14*$C$12)*(NORMINV(RAND(),$C$15,CHOOSE($G$13,$C$13,F1051,G1051)))),"")</f>
        <v>1.3465337779068014</v>
      </c>
      <c r="K1051" s="88">
        <f>IF(ISNUMBER(A1051), IF($G$16="fixed",$G$17,MIN(H1051*Data!$C$7*$C$16*0.5,$C$17*Data!$C$7))*$C$12,"")</f>
        <v>8.0000000000000007E-5</v>
      </c>
      <c r="L1051" s="42">
        <f t="shared" ca="1" si="494"/>
        <v>1.3465337779068014</v>
      </c>
      <c r="M1051" s="44">
        <f t="shared" ca="1" si="495"/>
        <v>1.3465737779068014</v>
      </c>
      <c r="N1051" s="44">
        <f t="shared" ca="1" si="496"/>
        <v>1.3464937779068014</v>
      </c>
      <c r="O1051" s="108">
        <f t="shared" ca="1" si="471"/>
        <v>-3.0453520387515987</v>
      </c>
      <c r="P1051" s="102">
        <f t="shared" ca="1" si="472"/>
        <v>15.391284644063756</v>
      </c>
      <c r="Q1051" s="102">
        <f t="shared" ca="1" si="473"/>
        <v>1.0814475989436689</v>
      </c>
      <c r="R1051" s="120">
        <f t="shared" ca="1" si="491"/>
        <v>1</v>
      </c>
      <c r="S1051" s="54">
        <f t="shared" ca="1" si="492"/>
        <v>0</v>
      </c>
      <c r="T1051" s="5" t="str">
        <f t="shared" ca="1" si="474"/>
        <v/>
      </c>
      <c r="U1051" s="152" t="str">
        <f t="shared" ca="1" si="475"/>
        <v/>
      </c>
      <c r="V1051" s="152" t="str">
        <f t="shared" ca="1" si="476"/>
        <v/>
      </c>
      <c r="W1051" s="153" t="str">
        <f t="shared" ca="1" si="477"/>
        <v/>
      </c>
      <c r="X1051" s="153" t="str">
        <f t="shared" ca="1" si="478"/>
        <v/>
      </c>
      <c r="Y1051" s="153" t="str">
        <f t="shared" ca="1" si="479"/>
        <v/>
      </c>
      <c r="Z1051" s="153" t="str">
        <f t="shared" ca="1" si="480"/>
        <v/>
      </c>
      <c r="AA1051" s="152" t="str">
        <f t="shared" ca="1" si="481"/>
        <v/>
      </c>
      <c r="AB1051" s="152" t="str">
        <f t="shared" ca="1" si="482"/>
        <v/>
      </c>
      <c r="AC1051" s="154" t="str">
        <f t="shared" ca="1" si="483"/>
        <v/>
      </c>
      <c r="AD1051" s="154" t="str">
        <f t="shared" ca="1" si="484"/>
        <v/>
      </c>
      <c r="AE1051" s="3">
        <f t="shared" ca="1" si="485"/>
        <v>0</v>
      </c>
      <c r="AF1051" s="3">
        <f t="shared" ca="1" si="486"/>
        <v>0</v>
      </c>
      <c r="AG1051" s="3" t="str">
        <f t="shared" ca="1" si="493"/>
        <v/>
      </c>
      <c r="AH1051" s="4" t="str">
        <f t="shared" ca="1" si="487"/>
        <v/>
      </c>
      <c r="AI1051" s="75">
        <f t="shared" ca="1" si="488"/>
        <v>-81.180141999199762</v>
      </c>
      <c r="AJ1051" s="75">
        <f t="shared" ca="1" si="489"/>
        <v>-81.180141999199762</v>
      </c>
    </row>
    <row r="1052" spans="1:36" ht="14.25">
      <c r="A1052" s="41">
        <f t="shared" si="490"/>
        <v>986</v>
      </c>
      <c r="B1052" s="150">
        <f ca="1">IF(ISNUMBER(A1052),INDEX('MetaTrader Import'!$H$13:$J$5893,TRUNC(((A1052-$A$39+1)-1)/3)+1,MOD((A1052-$A$39+1)-1,3)+1),"")</f>
        <v>0</v>
      </c>
      <c r="C1052" s="43">
        <f t="shared" ca="1" si="467"/>
        <v>25.291438456265091</v>
      </c>
      <c r="D1052" s="43">
        <f t="shared" ca="1" si="468"/>
        <v>-1.0067916677402167</v>
      </c>
      <c r="E1052" s="43">
        <f t="shared" ca="1" si="469"/>
        <v>24.284646788524874</v>
      </c>
      <c r="F1052" s="43">
        <f t="shared" ca="1" si="470"/>
        <v>2.4284646788524875</v>
      </c>
      <c r="G1052" s="43">
        <f>IF(A1052&lt;&gt;"",IF(A1052&lt;Data!$G$11*0.25,$C$13/$G$32,IF(A1052&gt;Data!$G$11*0.25,$C$13,$C$13*10)),"")</f>
        <v>2</v>
      </c>
      <c r="H1052" s="43">
        <f>IF(A1052&lt;&gt;"",IF(Data!$G$9="constant",$C$13,IF(Data!$G$9="squeeze",G1052,F1052)),"")</f>
        <v>2</v>
      </c>
      <c r="I1052" s="38">
        <f ca="1">IF(ISNUMBER(A1052),NORMINV(RAND(),0,IF(AND(Data!$G$9="squeeze",A1052&lt;Data!$G$11*0.25),$H$32,1)*$C$30*$C$13)*($C$14*$C$12),"")</f>
        <v>2.0058332153771792E-4</v>
      </c>
      <c r="J1052" s="42">
        <f ca="1">IFERROR(IF(Data!$C$6="Real",B1052,I1052+J1051+($C$14*$C$12)*(NORMINV(RAND(),$C$15,CHOOSE($G$13,$C$13,F1052,G1052)))),"")</f>
        <v>1.3471073629049697</v>
      </c>
      <c r="K1052" s="88">
        <f>IF(ISNUMBER(A1052), IF($G$16="fixed",$G$17,MIN(H1052*Data!$C$7*$C$16*0.5,$C$17*Data!$C$7))*$C$12,"")</f>
        <v>8.0000000000000007E-5</v>
      </c>
      <c r="L1052" s="42">
        <f t="shared" ca="1" si="494"/>
        <v>1.3471073629049697</v>
      </c>
      <c r="M1052" s="44">
        <f t="shared" ca="1" si="495"/>
        <v>1.3471473629049697</v>
      </c>
      <c r="N1052" s="44">
        <f t="shared" ca="1" si="496"/>
        <v>1.3470673629049696</v>
      </c>
      <c r="O1052" s="108">
        <f t="shared" ca="1" si="471"/>
        <v>-2.2656768657992834</v>
      </c>
      <c r="P1052" s="102">
        <f t="shared" ca="1" si="472"/>
        <v>13.264759275942081</v>
      </c>
      <c r="Q1052" s="102">
        <f t="shared" ca="1" si="473"/>
        <v>0.92672911405754621</v>
      </c>
      <c r="R1052" s="120">
        <f t="shared" ca="1" si="491"/>
        <v>1</v>
      </c>
      <c r="S1052" s="54">
        <f t="shared" ca="1" si="492"/>
        <v>0</v>
      </c>
      <c r="T1052" s="5" t="str">
        <f t="shared" ca="1" si="474"/>
        <v/>
      </c>
      <c r="U1052" s="152" t="str">
        <f t="shared" ca="1" si="475"/>
        <v/>
      </c>
      <c r="V1052" s="152" t="str">
        <f t="shared" ca="1" si="476"/>
        <v/>
      </c>
      <c r="W1052" s="153" t="str">
        <f t="shared" ca="1" si="477"/>
        <v/>
      </c>
      <c r="X1052" s="153" t="str">
        <f t="shared" ca="1" si="478"/>
        <v/>
      </c>
      <c r="Y1052" s="153" t="str">
        <f t="shared" ca="1" si="479"/>
        <v/>
      </c>
      <c r="Z1052" s="153" t="str">
        <f t="shared" ca="1" si="480"/>
        <v/>
      </c>
      <c r="AA1052" s="152" t="str">
        <f t="shared" ca="1" si="481"/>
        <v/>
      </c>
      <c r="AB1052" s="152" t="str">
        <f t="shared" ca="1" si="482"/>
        <v/>
      </c>
      <c r="AC1052" s="154" t="str">
        <f t="shared" ca="1" si="483"/>
        <v/>
      </c>
      <c r="AD1052" s="154" t="str">
        <f t="shared" ca="1" si="484"/>
        <v/>
      </c>
      <c r="AE1052" s="3">
        <f t="shared" ca="1" si="485"/>
        <v>0</v>
      </c>
      <c r="AF1052" s="3">
        <f t="shared" ca="1" si="486"/>
        <v>0</v>
      </c>
      <c r="AG1052" s="3" t="str">
        <f t="shared" ca="1" si="493"/>
        <v/>
      </c>
      <c r="AH1052" s="4" t="str">
        <f t="shared" ca="1" si="487"/>
        <v/>
      </c>
      <c r="AI1052" s="75">
        <f t="shared" ca="1" si="488"/>
        <v>-81.180141999199762</v>
      </c>
      <c r="AJ1052" s="75">
        <f t="shared" ca="1" si="489"/>
        <v>-81.180141999199762</v>
      </c>
    </row>
    <row r="1053" spans="1:36" ht="14.25">
      <c r="A1053" s="41">
        <f t="shared" si="490"/>
        <v>987</v>
      </c>
      <c r="B1053" s="150">
        <f>IF(ISNUMBER(A1053),INDEX('MetaTrader Import'!$H$13:$J$5893,TRUNC(((A1053-$A$39+1)-1)/3)+1,MOD((A1053-$A$39+1)-1,3)+1),"")</f>
        <v>0</v>
      </c>
      <c r="C1053" s="43">
        <f t="shared" ca="1" si="467"/>
        <v>24.284646788524874</v>
      </c>
      <c r="D1053" s="43">
        <f t="shared" ca="1" si="468"/>
        <v>-0.60403889343034411</v>
      </c>
      <c r="E1053" s="43">
        <f t="shared" ca="1" si="469"/>
        <v>23.680607895094528</v>
      </c>
      <c r="F1053" s="43">
        <f t="shared" ca="1" si="470"/>
        <v>2.3680607895094528</v>
      </c>
      <c r="G1053" s="43">
        <f>IF(A1053&lt;&gt;"",IF(A1053&lt;Data!$G$11*0.25,$C$13/$G$32,IF(A1053&gt;Data!$G$11*0.25,$C$13,$C$13*10)),"")</f>
        <v>2</v>
      </c>
      <c r="H1053" s="43">
        <f>IF(A1053&lt;&gt;"",IF(Data!$G$9="constant",$C$13,IF(Data!$G$9="squeeze",G1053,F1053)),"")</f>
        <v>2</v>
      </c>
      <c r="I1053" s="38">
        <f ca="1">IF(ISNUMBER(A1053),NORMINV(RAND(),0,IF(AND(Data!$G$9="squeeze",A1053&lt;Data!$G$11*0.25),$H$32,1)*$C$30*$C$13)*($C$14*$C$12),"")</f>
        <v>2.7807614322686324E-4</v>
      </c>
      <c r="J1053" s="42">
        <f ca="1">IFERROR(IF(Data!$C$6="Real",B1053,I1053+J1052+($C$14*$C$12)*(NORMINV(RAND(),$C$15,CHOOSE($G$13,$C$13,F1053,G1053)))),"")</f>
        <v>1.3463905663074713</v>
      </c>
      <c r="K1053" s="88">
        <f>IF(ISNUMBER(A1053), IF($G$16="fixed",$G$17,MIN(H1053*Data!$C$7*$C$16*0.5,$C$17*Data!$C$7))*$C$12,"")</f>
        <v>8.0000000000000007E-5</v>
      </c>
      <c r="L1053" s="42">
        <f t="shared" ca="1" si="494"/>
        <v>1.3463905663074713</v>
      </c>
      <c r="M1053" s="44">
        <f t="shared" ca="1" si="495"/>
        <v>1.3464305663074714</v>
      </c>
      <c r="N1053" s="44">
        <f t="shared" ca="1" si="496"/>
        <v>1.3463505663074713</v>
      </c>
      <c r="O1053" s="108">
        <f t="shared" ca="1" si="471"/>
        <v>-1.701323969889931</v>
      </c>
      <c r="P1053" s="102">
        <f t="shared" ca="1" si="472"/>
        <v>11.334641897613109</v>
      </c>
      <c r="Q1053" s="102">
        <f t="shared" ca="1" si="473"/>
        <v>0.69757479323875871</v>
      </c>
      <c r="R1053" s="120">
        <f t="shared" ca="1" si="491"/>
        <v>1</v>
      </c>
      <c r="S1053" s="54">
        <f t="shared" ca="1" si="492"/>
        <v>0</v>
      </c>
      <c r="T1053" s="5" t="str">
        <f t="shared" ca="1" si="474"/>
        <v/>
      </c>
      <c r="U1053" s="152" t="str">
        <f t="shared" ca="1" si="475"/>
        <v/>
      </c>
      <c r="V1053" s="152" t="str">
        <f t="shared" ca="1" si="476"/>
        <v/>
      </c>
      <c r="W1053" s="153" t="str">
        <f t="shared" ca="1" si="477"/>
        <v/>
      </c>
      <c r="X1053" s="153" t="str">
        <f t="shared" ca="1" si="478"/>
        <v/>
      </c>
      <c r="Y1053" s="153" t="str">
        <f t="shared" ca="1" si="479"/>
        <v/>
      </c>
      <c r="Z1053" s="153" t="str">
        <f t="shared" ca="1" si="480"/>
        <v/>
      </c>
      <c r="AA1053" s="152" t="str">
        <f t="shared" ca="1" si="481"/>
        <v/>
      </c>
      <c r="AB1053" s="152" t="str">
        <f t="shared" ca="1" si="482"/>
        <v/>
      </c>
      <c r="AC1053" s="154" t="str">
        <f t="shared" ca="1" si="483"/>
        <v/>
      </c>
      <c r="AD1053" s="154" t="str">
        <f t="shared" ca="1" si="484"/>
        <v/>
      </c>
      <c r="AE1053" s="3">
        <f t="shared" ca="1" si="485"/>
        <v>0</v>
      </c>
      <c r="AF1053" s="3">
        <f t="shared" ca="1" si="486"/>
        <v>0</v>
      </c>
      <c r="AG1053" s="3" t="str">
        <f t="shared" ca="1" si="493"/>
        <v/>
      </c>
      <c r="AH1053" s="4" t="str">
        <f t="shared" ca="1" si="487"/>
        <v/>
      </c>
      <c r="AI1053" s="75">
        <f t="shared" ca="1" si="488"/>
        <v>-81.180141999199762</v>
      </c>
      <c r="AJ1053" s="75">
        <f t="shared" ca="1" si="489"/>
        <v>-81.180141999199762</v>
      </c>
    </row>
    <row r="1054" spans="1:36" ht="14.25">
      <c r="A1054" s="41">
        <f t="shared" si="490"/>
        <v>988</v>
      </c>
      <c r="B1054" s="150">
        <f ca="1">IF(ISNUMBER(A1054),INDEX('MetaTrader Import'!$H$13:$J$5893,TRUNC(((A1054-$A$39+1)-1)/3)+1,MOD((A1054-$A$39+1)-1,3)+1),"")</f>
        <v>0</v>
      </c>
      <c r="C1054" s="43">
        <f t="shared" ca="1" si="467"/>
        <v>23.680607895094528</v>
      </c>
      <c r="D1054" s="43">
        <f t="shared" ca="1" si="468"/>
        <v>-0.84525018111459094</v>
      </c>
      <c r="E1054" s="43">
        <f t="shared" ca="1" si="469"/>
        <v>22.835357713979938</v>
      </c>
      <c r="F1054" s="43">
        <f t="shared" ca="1" si="470"/>
        <v>2.283535771397994</v>
      </c>
      <c r="G1054" s="43">
        <f>IF(A1054&lt;&gt;"",IF(A1054&lt;Data!$G$11*0.25,$C$13/$G$32,IF(A1054&gt;Data!$G$11*0.25,$C$13,$C$13*10)),"")</f>
        <v>2</v>
      </c>
      <c r="H1054" s="43">
        <f>IF(A1054&lt;&gt;"",IF(Data!$G$9="constant",$C$13,IF(Data!$G$9="squeeze",G1054,F1054)),"")</f>
        <v>2</v>
      </c>
      <c r="I1054" s="38">
        <f ca="1">IF(ISNUMBER(A1054),NORMINV(RAND(),0,IF(AND(Data!$G$9="squeeze",A1054&lt;Data!$G$11*0.25),$H$32,1)*$C$30*$C$13)*($C$14*$C$12),"")</f>
        <v>-2.1939315320687573E-4</v>
      </c>
      <c r="J1054" s="42">
        <f ca="1">IFERROR(IF(Data!$C$6="Real",B1054,I1054+J1053+($C$14*$C$12)*(NORMINV(RAND(),$C$15,CHOOSE($G$13,$C$13,F1054,G1054)))),"")</f>
        <v>1.345890364546807</v>
      </c>
      <c r="K1054" s="88">
        <f>IF(ISNUMBER(A1054), IF($G$16="fixed",$G$17,MIN(H1054*Data!$C$7*$C$16*0.5,$C$17*Data!$C$7))*$C$12,"")</f>
        <v>8.0000000000000007E-5</v>
      </c>
      <c r="L1054" s="42">
        <f t="shared" ca="1" si="494"/>
        <v>1.345890364546807</v>
      </c>
      <c r="M1054" s="44">
        <f t="shared" ca="1" si="495"/>
        <v>1.345930364546807</v>
      </c>
      <c r="N1054" s="44">
        <f t="shared" ca="1" si="496"/>
        <v>1.345850364546807</v>
      </c>
      <c r="O1054" s="108">
        <f t="shared" ca="1" si="471"/>
        <v>-1.272259859047109</v>
      </c>
      <c r="P1054" s="102">
        <f t="shared" ca="1" si="472"/>
        <v>9.569506223903014</v>
      </c>
      <c r="Q1054" s="102">
        <f t="shared" ca="1" si="473"/>
        <v>0.41639533921664079</v>
      </c>
      <c r="R1054" s="120">
        <f t="shared" ca="1" si="491"/>
        <v>1</v>
      </c>
      <c r="S1054" s="54">
        <f t="shared" ca="1" si="492"/>
        <v>0</v>
      </c>
      <c r="T1054" s="5" t="str">
        <f t="shared" ca="1" si="474"/>
        <v/>
      </c>
      <c r="U1054" s="152" t="str">
        <f t="shared" ca="1" si="475"/>
        <v/>
      </c>
      <c r="V1054" s="152" t="str">
        <f t="shared" ca="1" si="476"/>
        <v/>
      </c>
      <c r="W1054" s="153" t="str">
        <f t="shared" ca="1" si="477"/>
        <v/>
      </c>
      <c r="X1054" s="153" t="str">
        <f t="shared" ca="1" si="478"/>
        <v/>
      </c>
      <c r="Y1054" s="153" t="str">
        <f t="shared" ca="1" si="479"/>
        <v/>
      </c>
      <c r="Z1054" s="153" t="str">
        <f t="shared" ca="1" si="480"/>
        <v/>
      </c>
      <c r="AA1054" s="152" t="str">
        <f t="shared" ca="1" si="481"/>
        <v/>
      </c>
      <c r="AB1054" s="152" t="str">
        <f t="shared" ca="1" si="482"/>
        <v/>
      </c>
      <c r="AC1054" s="154" t="str">
        <f t="shared" ca="1" si="483"/>
        <v/>
      </c>
      <c r="AD1054" s="154" t="str">
        <f t="shared" ca="1" si="484"/>
        <v/>
      </c>
      <c r="AE1054" s="3">
        <f t="shared" ca="1" si="485"/>
        <v>0</v>
      </c>
      <c r="AF1054" s="3">
        <f t="shared" ca="1" si="486"/>
        <v>0</v>
      </c>
      <c r="AG1054" s="3" t="str">
        <f t="shared" ca="1" si="493"/>
        <v/>
      </c>
      <c r="AH1054" s="4" t="str">
        <f t="shared" ca="1" si="487"/>
        <v/>
      </c>
      <c r="AI1054" s="75">
        <f t="shared" ca="1" si="488"/>
        <v>-81.180141999199762</v>
      </c>
      <c r="AJ1054" s="75">
        <f t="shared" ca="1" si="489"/>
        <v>-81.180141999199762</v>
      </c>
    </row>
    <row r="1055" spans="1:36" ht="14.25">
      <c r="A1055" s="41">
        <f t="shared" si="490"/>
        <v>989</v>
      </c>
      <c r="B1055" s="150">
        <f ca="1">IF(ISNUMBER(A1055),INDEX('MetaTrader Import'!$H$13:$J$5893,TRUNC(((A1055-$A$39+1)-1)/3)+1,MOD((A1055-$A$39+1)-1,3)+1),"")</f>
        <v>0</v>
      </c>
      <c r="C1055" s="43">
        <f t="shared" ca="1" si="467"/>
        <v>22.835357713979938</v>
      </c>
      <c r="D1055" s="43">
        <f t="shared" ca="1" si="468"/>
        <v>-0.11931179416670235</v>
      </c>
      <c r="E1055" s="43">
        <f t="shared" ca="1" si="469"/>
        <v>22.716045919813237</v>
      </c>
      <c r="F1055" s="43">
        <f t="shared" ca="1" si="470"/>
        <v>2.2716045919813235</v>
      </c>
      <c r="G1055" s="43">
        <f>IF(A1055&lt;&gt;"",IF(A1055&lt;Data!$G$11*0.25,$C$13/$G$32,IF(A1055&gt;Data!$G$11*0.25,$C$13,$C$13*10)),"")</f>
        <v>2</v>
      </c>
      <c r="H1055" s="43">
        <f>IF(A1055&lt;&gt;"",IF(Data!$G$9="constant",$C$13,IF(Data!$G$9="squeeze",G1055,F1055)),"")</f>
        <v>2</v>
      </c>
      <c r="I1055" s="38">
        <f ca="1">IF(ISNUMBER(A1055),NORMINV(RAND(),0,IF(AND(Data!$G$9="squeeze",A1055&lt;Data!$G$11*0.25),$H$32,1)*$C$30*$C$13)*($C$14*$C$12),"")</f>
        <v>2.3169357581579152E-4</v>
      </c>
      <c r="J1055" s="42">
        <f ca="1">IFERROR(IF(Data!$C$6="Real",B1055,I1055+J1054+($C$14*$C$12)*(NORMINV(RAND(),$C$15,CHOOSE($G$13,$C$13,F1055,G1055)))),"")</f>
        <v>1.3462793675590232</v>
      </c>
      <c r="K1055" s="88">
        <f>IF(ISNUMBER(A1055), IF($G$16="fixed",$G$17,MIN(H1055*Data!$C$7*$C$16*0.5,$C$17*Data!$C$7))*$C$12,"")</f>
        <v>8.0000000000000007E-5</v>
      </c>
      <c r="L1055" s="42">
        <f t="shared" ca="1" si="494"/>
        <v>1.3462793675590232</v>
      </c>
      <c r="M1055" s="44">
        <f t="shared" ca="1" si="495"/>
        <v>1.3463193675590233</v>
      </c>
      <c r="N1055" s="44">
        <f t="shared" ca="1" si="496"/>
        <v>1.3462393675590232</v>
      </c>
      <c r="O1055" s="108">
        <f t="shared" ca="1" si="471"/>
        <v>-0.76264939110532692</v>
      </c>
      <c r="P1055" s="102">
        <f t="shared" ca="1" si="472"/>
        <v>7.7012384291172493</v>
      </c>
      <c r="Q1055" s="102">
        <f t="shared" ca="1" si="473"/>
        <v>0.10229457815701234</v>
      </c>
      <c r="R1055" s="120">
        <f t="shared" ca="1" si="491"/>
        <v>1</v>
      </c>
      <c r="S1055" s="54">
        <f t="shared" ca="1" si="492"/>
        <v>0</v>
      </c>
      <c r="T1055" s="5" t="str">
        <f t="shared" ca="1" si="474"/>
        <v/>
      </c>
      <c r="U1055" s="152" t="str">
        <f t="shared" ca="1" si="475"/>
        <v/>
      </c>
      <c r="V1055" s="152" t="str">
        <f t="shared" ca="1" si="476"/>
        <v/>
      </c>
      <c r="W1055" s="153" t="str">
        <f t="shared" ca="1" si="477"/>
        <v/>
      </c>
      <c r="X1055" s="153" t="str">
        <f t="shared" ca="1" si="478"/>
        <v/>
      </c>
      <c r="Y1055" s="153" t="str">
        <f t="shared" ca="1" si="479"/>
        <v/>
      </c>
      <c r="Z1055" s="153" t="str">
        <f t="shared" ca="1" si="480"/>
        <v/>
      </c>
      <c r="AA1055" s="152" t="str">
        <f t="shared" ca="1" si="481"/>
        <v/>
      </c>
      <c r="AB1055" s="152" t="str">
        <f t="shared" ca="1" si="482"/>
        <v/>
      </c>
      <c r="AC1055" s="154" t="str">
        <f t="shared" ca="1" si="483"/>
        <v/>
      </c>
      <c r="AD1055" s="154" t="str">
        <f t="shared" ca="1" si="484"/>
        <v/>
      </c>
      <c r="AE1055" s="3">
        <f t="shared" ca="1" si="485"/>
        <v>0</v>
      </c>
      <c r="AF1055" s="3">
        <f t="shared" ca="1" si="486"/>
        <v>0</v>
      </c>
      <c r="AG1055" s="3" t="str">
        <f t="shared" ca="1" si="493"/>
        <v/>
      </c>
      <c r="AH1055" s="4" t="str">
        <f t="shared" ca="1" si="487"/>
        <v/>
      </c>
      <c r="AI1055" s="75">
        <f t="shared" ca="1" si="488"/>
        <v>-81.180141999199762</v>
      </c>
      <c r="AJ1055" s="75">
        <f t="shared" ca="1" si="489"/>
        <v>-81.180141999199762</v>
      </c>
    </row>
    <row r="1056" spans="1:36" ht="14.25">
      <c r="A1056" s="41">
        <f t="shared" si="490"/>
        <v>990</v>
      </c>
      <c r="B1056" s="150">
        <f>IF(ISNUMBER(A1056),INDEX('MetaTrader Import'!$H$13:$J$5893,TRUNC(((A1056-$A$39+1)-1)/3)+1,MOD((A1056-$A$39+1)-1,3)+1),"")</f>
        <v>0</v>
      </c>
      <c r="C1056" s="43">
        <f t="shared" ca="1" si="467"/>
        <v>22.716045919813237</v>
      </c>
      <c r="D1056" s="43">
        <f t="shared" ca="1" si="468"/>
        <v>-0.25026890987791917</v>
      </c>
      <c r="E1056" s="43">
        <f t="shared" ca="1" si="469"/>
        <v>22.465777009935316</v>
      </c>
      <c r="F1056" s="43">
        <f t="shared" ca="1" si="470"/>
        <v>2.2465777009935315</v>
      </c>
      <c r="G1056" s="43">
        <f>IF(A1056&lt;&gt;"",IF(A1056&lt;Data!$G$11*0.25,$C$13/$G$32,IF(A1056&gt;Data!$G$11*0.25,$C$13,$C$13*10)),"")</f>
        <v>2</v>
      </c>
      <c r="H1056" s="43">
        <f>IF(A1056&lt;&gt;"",IF(Data!$G$9="constant",$C$13,IF(Data!$G$9="squeeze",G1056,F1056)),"")</f>
        <v>2</v>
      </c>
      <c r="I1056" s="38">
        <f ca="1">IF(ISNUMBER(A1056),NORMINV(RAND(),0,IF(AND(Data!$G$9="squeeze",A1056&lt;Data!$G$11*0.25),$H$32,1)*$C$30*$C$13)*($C$14*$C$12),"")</f>
        <v>-1.0661217953726911E-4</v>
      </c>
      <c r="J1056" s="42">
        <f ca="1">IFERROR(IF(Data!$C$6="Real",B1056,I1056+J1055+($C$14*$C$12)*(NORMINV(RAND(),$C$15,CHOOSE($G$13,$C$13,F1056,G1056)))),"")</f>
        <v>1.345551844623655</v>
      </c>
      <c r="K1056" s="88">
        <f>IF(ISNUMBER(A1056), IF($G$16="fixed",$G$17,MIN(H1056*Data!$C$7*$C$16*0.5,$C$17*Data!$C$7))*$C$12,"")</f>
        <v>8.0000000000000007E-5</v>
      </c>
      <c r="L1056" s="42">
        <f t="shared" ca="1" si="494"/>
        <v>1.345551844623655</v>
      </c>
      <c r="M1056" s="44">
        <f t="shared" ca="1" si="495"/>
        <v>1.345591844623655</v>
      </c>
      <c r="N1056" s="44">
        <f t="shared" ca="1" si="496"/>
        <v>1.3455118446236549</v>
      </c>
      <c r="O1056" s="108">
        <f t="shared" ca="1" si="471"/>
        <v>-0.4618546140442516</v>
      </c>
      <c r="P1056" s="102">
        <f t="shared" ca="1" si="472"/>
        <v>6.1290478729811078</v>
      </c>
      <c r="Q1056" s="102">
        <f t="shared" ca="1" si="473"/>
        <v>-0.24288037165920145</v>
      </c>
      <c r="R1056" s="120">
        <f t="shared" ca="1" si="491"/>
        <v>1</v>
      </c>
      <c r="S1056" s="54">
        <f t="shared" ca="1" si="492"/>
        <v>0</v>
      </c>
      <c r="T1056" s="5" t="str">
        <f t="shared" ca="1" si="474"/>
        <v/>
      </c>
      <c r="U1056" s="152" t="str">
        <f t="shared" ca="1" si="475"/>
        <v/>
      </c>
      <c r="V1056" s="152" t="str">
        <f t="shared" ca="1" si="476"/>
        <v/>
      </c>
      <c r="W1056" s="153" t="str">
        <f t="shared" ca="1" si="477"/>
        <v/>
      </c>
      <c r="X1056" s="153" t="str">
        <f t="shared" ca="1" si="478"/>
        <v/>
      </c>
      <c r="Y1056" s="153" t="str">
        <f t="shared" ca="1" si="479"/>
        <v/>
      </c>
      <c r="Z1056" s="153" t="str">
        <f t="shared" ca="1" si="480"/>
        <v/>
      </c>
      <c r="AA1056" s="152" t="str">
        <f t="shared" ca="1" si="481"/>
        <v/>
      </c>
      <c r="AB1056" s="152" t="str">
        <f t="shared" ca="1" si="482"/>
        <v/>
      </c>
      <c r="AC1056" s="154" t="str">
        <f t="shared" ca="1" si="483"/>
        <v/>
      </c>
      <c r="AD1056" s="154" t="str">
        <f t="shared" ca="1" si="484"/>
        <v/>
      </c>
      <c r="AE1056" s="3">
        <f t="shared" ca="1" si="485"/>
        <v>0</v>
      </c>
      <c r="AF1056" s="3">
        <f t="shared" ca="1" si="486"/>
        <v>0</v>
      </c>
      <c r="AG1056" s="3" t="str">
        <f t="shared" ca="1" si="493"/>
        <v/>
      </c>
      <c r="AH1056" s="4" t="str">
        <f t="shared" ca="1" si="487"/>
        <v/>
      </c>
      <c r="AI1056" s="75">
        <f t="shared" ca="1" si="488"/>
        <v>-81.180141999199762</v>
      </c>
      <c r="AJ1056" s="75">
        <f t="shared" ca="1" si="489"/>
        <v>-81.180141999199762</v>
      </c>
    </row>
    <row r="1057" spans="1:36" ht="14.25">
      <c r="A1057" s="41">
        <f t="shared" si="490"/>
        <v>991</v>
      </c>
      <c r="B1057" s="150">
        <f ca="1">IF(ISNUMBER(A1057),INDEX('MetaTrader Import'!$H$13:$J$5893,TRUNC(((A1057-$A$39+1)-1)/3)+1,MOD((A1057-$A$39+1)-1,3)+1),"")</f>
        <v>0</v>
      </c>
      <c r="C1057" s="43">
        <f t="shared" ca="1" si="467"/>
        <v>22.465777009935316</v>
      </c>
      <c r="D1057" s="43">
        <f t="shared" ca="1" si="468"/>
        <v>0.45970139376869101</v>
      </c>
      <c r="E1057" s="43">
        <f t="shared" ca="1" si="469"/>
        <v>22.925478403704005</v>
      </c>
      <c r="F1057" s="43">
        <f t="shared" ca="1" si="470"/>
        <v>2.2925478403704007</v>
      </c>
      <c r="G1057" s="43">
        <f>IF(A1057&lt;&gt;"",IF(A1057&lt;Data!$G$11*0.25,$C$13/$G$32,IF(A1057&gt;Data!$G$11*0.25,$C$13,$C$13*10)),"")</f>
        <v>2</v>
      </c>
      <c r="H1057" s="43">
        <f>IF(A1057&lt;&gt;"",IF(Data!$G$9="constant",$C$13,IF(Data!$G$9="squeeze",G1057,F1057)),"")</f>
        <v>2</v>
      </c>
      <c r="I1057" s="38">
        <f ca="1">IF(ISNUMBER(A1057),NORMINV(RAND(),0,IF(AND(Data!$G$9="squeeze",A1057&lt;Data!$G$11*0.25),$H$32,1)*$C$30*$C$13)*($C$14*$C$12),"")</f>
        <v>-7.4798464309897743E-4</v>
      </c>
      <c r="J1057" s="42">
        <f ca="1">IFERROR(IF(Data!$C$6="Real",B1057,I1057+J1056+($C$14*$C$12)*(NORMINV(RAND(),$C$15,CHOOSE($G$13,$C$13,F1057,G1057)))),"")</f>
        <v>1.3450979580749372</v>
      </c>
      <c r="K1057" s="88">
        <f>IF(ISNUMBER(A1057), IF($G$16="fixed",$G$17,MIN(H1057*Data!$C$7*$C$16*0.5,$C$17*Data!$C$7))*$C$12,"")</f>
        <v>8.0000000000000007E-5</v>
      </c>
      <c r="L1057" s="42">
        <f t="shared" ca="1" si="494"/>
        <v>1.3450979580749372</v>
      </c>
      <c r="M1057" s="44">
        <f t="shared" ca="1" si="495"/>
        <v>1.3451379580749372</v>
      </c>
      <c r="N1057" s="44">
        <f t="shared" ca="1" si="496"/>
        <v>1.3450579580749371</v>
      </c>
      <c r="O1057" s="108">
        <f t="shared" ca="1" si="471"/>
        <v>-0.37392162782648053</v>
      </c>
      <c r="P1057" s="102">
        <f t="shared" ca="1" si="472"/>
        <v>5.6351296303905274</v>
      </c>
      <c r="Q1057" s="102">
        <f t="shared" ca="1" si="473"/>
        <v>-0.55588141897003218</v>
      </c>
      <c r="R1057" s="120">
        <f t="shared" ca="1" si="491"/>
        <v>1</v>
      </c>
      <c r="S1057" s="54">
        <f t="shared" ca="1" si="492"/>
        <v>0</v>
      </c>
      <c r="T1057" s="5" t="str">
        <f t="shared" ca="1" si="474"/>
        <v/>
      </c>
      <c r="U1057" s="152" t="str">
        <f t="shared" ca="1" si="475"/>
        <v/>
      </c>
      <c r="V1057" s="152" t="str">
        <f t="shared" ca="1" si="476"/>
        <v/>
      </c>
      <c r="W1057" s="153" t="str">
        <f t="shared" ca="1" si="477"/>
        <v/>
      </c>
      <c r="X1057" s="153" t="str">
        <f t="shared" ca="1" si="478"/>
        <v/>
      </c>
      <c r="Y1057" s="153" t="str">
        <f t="shared" ca="1" si="479"/>
        <v/>
      </c>
      <c r="Z1057" s="153" t="str">
        <f t="shared" ca="1" si="480"/>
        <v/>
      </c>
      <c r="AA1057" s="152" t="str">
        <f t="shared" ca="1" si="481"/>
        <v/>
      </c>
      <c r="AB1057" s="152" t="str">
        <f t="shared" ca="1" si="482"/>
        <v/>
      </c>
      <c r="AC1057" s="154" t="str">
        <f t="shared" ca="1" si="483"/>
        <v/>
      </c>
      <c r="AD1057" s="154" t="str">
        <f t="shared" ca="1" si="484"/>
        <v/>
      </c>
      <c r="AE1057" s="3">
        <f t="shared" ca="1" si="485"/>
        <v>0</v>
      </c>
      <c r="AF1057" s="3">
        <f t="shared" ca="1" si="486"/>
        <v>0</v>
      </c>
      <c r="AG1057" s="3" t="str">
        <f t="shared" ca="1" si="493"/>
        <v/>
      </c>
      <c r="AH1057" s="4" t="str">
        <f t="shared" ca="1" si="487"/>
        <v/>
      </c>
      <c r="AI1057" s="75">
        <f t="shared" ca="1" si="488"/>
        <v>-81.180141999199762</v>
      </c>
      <c r="AJ1057" s="75">
        <f t="shared" ca="1" si="489"/>
        <v>-81.180141999199762</v>
      </c>
    </row>
    <row r="1058" spans="1:36" ht="14.25">
      <c r="A1058" s="41">
        <f t="shared" si="490"/>
        <v>992</v>
      </c>
      <c r="B1058" s="150">
        <f ca="1">IF(ISNUMBER(A1058),INDEX('MetaTrader Import'!$H$13:$J$5893,TRUNC(((A1058-$A$39+1)-1)/3)+1,MOD((A1058-$A$39+1)-1,3)+1),"")</f>
        <v>0</v>
      </c>
      <c r="C1058" s="43">
        <f t="shared" ca="1" si="467"/>
        <v>22.925478403704005</v>
      </c>
      <c r="D1058" s="43">
        <f t="shared" ca="1" si="468"/>
        <v>-2.075871193575058</v>
      </c>
      <c r="E1058" s="43">
        <f t="shared" ca="1" si="469"/>
        <v>20.849607210128948</v>
      </c>
      <c r="F1058" s="43">
        <f t="shared" ca="1" si="470"/>
        <v>2.0849607210128949</v>
      </c>
      <c r="G1058" s="43">
        <f>IF(A1058&lt;&gt;"",IF(A1058&lt;Data!$G$11*0.25,$C$13/$G$32,IF(A1058&gt;Data!$G$11*0.25,$C$13,$C$13*10)),"")</f>
        <v>2</v>
      </c>
      <c r="H1058" s="43">
        <f>IF(A1058&lt;&gt;"",IF(Data!$G$9="constant",$C$13,IF(Data!$G$9="squeeze",G1058,F1058)),"")</f>
        <v>2</v>
      </c>
      <c r="I1058" s="38">
        <f ca="1">IF(ISNUMBER(A1058),NORMINV(RAND(),0,IF(AND(Data!$G$9="squeeze",A1058&lt;Data!$G$11*0.25),$H$32,1)*$C$30*$C$13)*($C$14*$C$12),"")</f>
        <v>1.8937158390402775E-5</v>
      </c>
      <c r="J1058" s="42">
        <f ca="1">IFERROR(IF(Data!$C$6="Real",B1058,I1058+J1057+($C$14*$C$12)*(NORMINV(RAND(),$C$15,CHOOSE($G$13,$C$13,F1058,G1058)))),"")</f>
        <v>1.3445598500765896</v>
      </c>
      <c r="K1058" s="88">
        <f>IF(ISNUMBER(A1058), IF($G$16="fixed",$G$17,MIN(H1058*Data!$C$7*$C$16*0.5,$C$17*Data!$C$7))*$C$12,"")</f>
        <v>8.0000000000000007E-5</v>
      </c>
      <c r="L1058" s="42">
        <f t="shared" ca="1" si="494"/>
        <v>1.3445598500765896</v>
      </c>
      <c r="M1058" s="44">
        <f t="shared" ca="1" si="495"/>
        <v>1.3445998500765897</v>
      </c>
      <c r="N1058" s="44">
        <f t="shared" ca="1" si="496"/>
        <v>1.3445198500765896</v>
      </c>
      <c r="O1058" s="108">
        <f t="shared" ca="1" si="471"/>
        <v>-0.48575539915810378</v>
      </c>
      <c r="P1058" s="102">
        <f t="shared" ca="1" si="472"/>
        <v>6.2565677515596114</v>
      </c>
      <c r="Q1058" s="102">
        <f t="shared" ca="1" si="473"/>
        <v>-0.78593905861396662</v>
      </c>
      <c r="R1058" s="120">
        <f t="shared" ca="1" si="491"/>
        <v>1</v>
      </c>
      <c r="S1058" s="54">
        <f t="shared" ca="1" si="492"/>
        <v>0</v>
      </c>
      <c r="T1058" s="5" t="str">
        <f t="shared" ca="1" si="474"/>
        <v/>
      </c>
      <c r="U1058" s="152" t="str">
        <f t="shared" ca="1" si="475"/>
        <v/>
      </c>
      <c r="V1058" s="152" t="str">
        <f t="shared" ca="1" si="476"/>
        <v/>
      </c>
      <c r="W1058" s="153" t="str">
        <f t="shared" ca="1" si="477"/>
        <v/>
      </c>
      <c r="X1058" s="153" t="str">
        <f t="shared" ca="1" si="478"/>
        <v/>
      </c>
      <c r="Y1058" s="153" t="str">
        <f t="shared" ca="1" si="479"/>
        <v/>
      </c>
      <c r="Z1058" s="153" t="str">
        <f t="shared" ca="1" si="480"/>
        <v/>
      </c>
      <c r="AA1058" s="152" t="str">
        <f t="shared" ca="1" si="481"/>
        <v/>
      </c>
      <c r="AB1058" s="152" t="str">
        <f t="shared" ca="1" si="482"/>
        <v/>
      </c>
      <c r="AC1058" s="154" t="str">
        <f t="shared" ca="1" si="483"/>
        <v/>
      </c>
      <c r="AD1058" s="154" t="str">
        <f t="shared" ca="1" si="484"/>
        <v/>
      </c>
      <c r="AE1058" s="3">
        <f t="shared" ca="1" si="485"/>
        <v>0</v>
      </c>
      <c r="AF1058" s="3">
        <f t="shared" ca="1" si="486"/>
        <v>0</v>
      </c>
      <c r="AG1058" s="3" t="str">
        <f t="shared" ca="1" si="493"/>
        <v/>
      </c>
      <c r="AH1058" s="4" t="str">
        <f t="shared" ca="1" si="487"/>
        <v/>
      </c>
      <c r="AI1058" s="75">
        <f t="shared" ca="1" si="488"/>
        <v>-81.180141999199762</v>
      </c>
      <c r="AJ1058" s="75">
        <f t="shared" ca="1" si="489"/>
        <v>-81.180141999199762</v>
      </c>
    </row>
    <row r="1059" spans="1:36" ht="14.25">
      <c r="A1059" s="41">
        <f t="shared" si="490"/>
        <v>993</v>
      </c>
      <c r="B1059" s="150">
        <f>IF(ISNUMBER(A1059),INDEX('MetaTrader Import'!$H$13:$J$5893,TRUNC(((A1059-$A$39+1)-1)/3)+1,MOD((A1059-$A$39+1)-1,3)+1),"")</f>
        <v>0</v>
      </c>
      <c r="C1059" s="43">
        <f t="shared" ca="1" si="467"/>
        <v>20.849607210128948</v>
      </c>
      <c r="D1059" s="43">
        <f t="shared" ca="1" si="468"/>
        <v>0.21663436949261239</v>
      </c>
      <c r="E1059" s="43">
        <f t="shared" ca="1" si="469"/>
        <v>21.066241579621561</v>
      </c>
      <c r="F1059" s="43">
        <f t="shared" ca="1" si="470"/>
        <v>2.1066241579621563</v>
      </c>
      <c r="G1059" s="43">
        <f>IF(A1059&lt;&gt;"",IF(A1059&lt;Data!$G$11*0.25,$C$13/$G$32,IF(A1059&gt;Data!$G$11*0.25,$C$13,$C$13*10)),"")</f>
        <v>2</v>
      </c>
      <c r="H1059" s="43">
        <f>IF(A1059&lt;&gt;"",IF(Data!$G$9="constant",$C$13,IF(Data!$G$9="squeeze",G1059,F1059)),"")</f>
        <v>2</v>
      </c>
      <c r="I1059" s="38">
        <f ca="1">IF(ISNUMBER(A1059),NORMINV(RAND(),0,IF(AND(Data!$G$9="squeeze",A1059&lt;Data!$G$11*0.25),$H$32,1)*$C$30*$C$13)*($C$14*$C$12),"")</f>
        <v>3.2120387971688928E-4</v>
      </c>
      <c r="J1059" s="42">
        <f ca="1">IFERROR(IF(Data!$C$6="Real",B1059,I1059+J1058+($C$14*$C$12)*(NORMINV(RAND(),$C$15,CHOOSE($G$13,$C$13,F1059,G1059)))),"")</f>
        <v>1.3450180418470772</v>
      </c>
      <c r="K1059" s="88">
        <f>IF(ISNUMBER(A1059), IF($G$16="fixed",$G$17,MIN(H1059*Data!$C$7*$C$16*0.5,$C$17*Data!$C$7))*$C$12,"")</f>
        <v>8.0000000000000007E-5</v>
      </c>
      <c r="L1059" s="42">
        <f t="shared" ca="1" si="494"/>
        <v>1.3450180418470772</v>
      </c>
      <c r="M1059" s="44">
        <f t="shared" ca="1" si="495"/>
        <v>1.3450580418470772</v>
      </c>
      <c r="N1059" s="44">
        <f t="shared" ca="1" si="496"/>
        <v>1.3449780418470771</v>
      </c>
      <c r="O1059" s="108">
        <f t="shared" ca="1" si="471"/>
        <v>-0.66472580093781697</v>
      </c>
      <c r="P1059" s="102">
        <f t="shared" ca="1" si="472"/>
        <v>6.6536528619485074</v>
      </c>
      <c r="Q1059" s="102">
        <f t="shared" ca="1" si="473"/>
        <v>-0.92145436649368384</v>
      </c>
      <c r="R1059" s="120">
        <f t="shared" ca="1" si="491"/>
        <v>1</v>
      </c>
      <c r="S1059" s="54">
        <f t="shared" ca="1" si="492"/>
        <v>0</v>
      </c>
      <c r="T1059" s="5" t="str">
        <f t="shared" ca="1" si="474"/>
        <v/>
      </c>
      <c r="U1059" s="152" t="str">
        <f t="shared" ca="1" si="475"/>
        <v/>
      </c>
      <c r="V1059" s="152" t="str">
        <f t="shared" ca="1" si="476"/>
        <v/>
      </c>
      <c r="W1059" s="153" t="str">
        <f t="shared" ca="1" si="477"/>
        <v/>
      </c>
      <c r="X1059" s="153" t="str">
        <f t="shared" ca="1" si="478"/>
        <v/>
      </c>
      <c r="Y1059" s="153" t="str">
        <f t="shared" ca="1" si="479"/>
        <v/>
      </c>
      <c r="Z1059" s="153" t="str">
        <f t="shared" ca="1" si="480"/>
        <v/>
      </c>
      <c r="AA1059" s="152" t="str">
        <f t="shared" ca="1" si="481"/>
        <v/>
      </c>
      <c r="AB1059" s="152" t="str">
        <f t="shared" ca="1" si="482"/>
        <v/>
      </c>
      <c r="AC1059" s="154" t="str">
        <f t="shared" ca="1" si="483"/>
        <v/>
      </c>
      <c r="AD1059" s="154" t="str">
        <f t="shared" ca="1" si="484"/>
        <v/>
      </c>
      <c r="AE1059" s="3">
        <f t="shared" ca="1" si="485"/>
        <v>0</v>
      </c>
      <c r="AF1059" s="3">
        <f t="shared" ca="1" si="486"/>
        <v>0</v>
      </c>
      <c r="AG1059" s="3" t="str">
        <f t="shared" ca="1" si="493"/>
        <v/>
      </c>
      <c r="AH1059" s="4" t="str">
        <f t="shared" ca="1" si="487"/>
        <v/>
      </c>
      <c r="AI1059" s="75">
        <f t="shared" ca="1" si="488"/>
        <v>-81.180141999199762</v>
      </c>
      <c r="AJ1059" s="75">
        <f t="shared" ca="1" si="489"/>
        <v>-81.180141999199762</v>
      </c>
    </row>
    <row r="1060" spans="1:36" ht="14.25">
      <c r="A1060" s="41">
        <f t="shared" si="490"/>
        <v>994</v>
      </c>
      <c r="B1060" s="150">
        <f ca="1">IF(ISNUMBER(A1060),INDEX('MetaTrader Import'!$H$13:$J$5893,TRUNC(((A1060-$A$39+1)-1)/3)+1,MOD((A1060-$A$39+1)-1,3)+1),"")</f>
        <v>0</v>
      </c>
      <c r="C1060" s="43">
        <f t="shared" ca="1" si="467"/>
        <v>21.066241579621561</v>
      </c>
      <c r="D1060" s="43">
        <f t="shared" ca="1" si="468"/>
        <v>3.3071221542226441</v>
      </c>
      <c r="E1060" s="43">
        <f t="shared" ca="1" si="469"/>
        <v>24.373363733844204</v>
      </c>
      <c r="F1060" s="43">
        <f t="shared" ca="1" si="470"/>
        <v>2.4373363733844204</v>
      </c>
      <c r="G1060" s="43">
        <f>IF(A1060&lt;&gt;"",IF(A1060&lt;Data!$G$11*0.25,$C$13/$G$32,IF(A1060&gt;Data!$G$11*0.25,$C$13,$C$13*10)),"")</f>
        <v>2</v>
      </c>
      <c r="H1060" s="43">
        <f>IF(A1060&lt;&gt;"",IF(Data!$G$9="constant",$C$13,IF(Data!$G$9="squeeze",G1060,F1060)),"")</f>
        <v>2</v>
      </c>
      <c r="I1060" s="38">
        <f ca="1">IF(ISNUMBER(A1060),NORMINV(RAND(),0,IF(AND(Data!$G$9="squeeze",A1060&lt;Data!$G$11*0.25),$H$32,1)*$C$30*$C$13)*($C$14*$C$12),"")</f>
        <v>-2.8710631175513942E-4</v>
      </c>
      <c r="J1060" s="42">
        <f ca="1">IFERROR(IF(Data!$C$6="Real",B1060,I1060+J1059+($C$14*$C$12)*(NORMINV(RAND(),$C$15,CHOOSE($G$13,$C$13,F1060,G1060)))),"")</f>
        <v>1.3447719534464271</v>
      </c>
      <c r="K1060" s="88">
        <f>IF(ISNUMBER(A1060), IF($G$16="fixed",$G$17,MIN(H1060*Data!$C$7*$C$16*0.5,$C$17*Data!$C$7))*$C$12,"")</f>
        <v>8.0000000000000007E-5</v>
      </c>
      <c r="L1060" s="42">
        <f t="shared" ca="1" si="494"/>
        <v>1.3447719534464271</v>
      </c>
      <c r="M1060" s="44">
        <f t="shared" ca="1" si="495"/>
        <v>1.3448119534464271</v>
      </c>
      <c r="N1060" s="44">
        <f t="shared" ca="1" si="496"/>
        <v>1.344731953446427</v>
      </c>
      <c r="O1060" s="108">
        <f t="shared" ca="1" si="471"/>
        <v>-0.95814373506965456</v>
      </c>
      <c r="P1060" s="102">
        <f t="shared" ca="1" si="472"/>
        <v>7.2181252379005238</v>
      </c>
      <c r="Q1060" s="102">
        <f t="shared" ca="1" si="473"/>
        <v>-0.95698431856317401</v>
      </c>
      <c r="R1060" s="120">
        <f t="shared" ca="1" si="491"/>
        <v>1</v>
      </c>
      <c r="S1060" s="54">
        <f t="shared" ca="1" si="492"/>
        <v>0</v>
      </c>
      <c r="T1060" s="5" t="str">
        <f t="shared" ca="1" si="474"/>
        <v/>
      </c>
      <c r="U1060" s="152" t="str">
        <f t="shared" ca="1" si="475"/>
        <v/>
      </c>
      <c r="V1060" s="152" t="str">
        <f t="shared" ca="1" si="476"/>
        <v/>
      </c>
      <c r="W1060" s="153" t="str">
        <f t="shared" ca="1" si="477"/>
        <v/>
      </c>
      <c r="X1060" s="153" t="str">
        <f t="shared" ca="1" si="478"/>
        <v/>
      </c>
      <c r="Y1060" s="153" t="str">
        <f t="shared" ca="1" si="479"/>
        <v/>
      </c>
      <c r="Z1060" s="153" t="str">
        <f t="shared" ca="1" si="480"/>
        <v/>
      </c>
      <c r="AA1060" s="152" t="str">
        <f t="shared" ca="1" si="481"/>
        <v/>
      </c>
      <c r="AB1060" s="152" t="str">
        <f t="shared" ca="1" si="482"/>
        <v/>
      </c>
      <c r="AC1060" s="154" t="str">
        <f t="shared" ca="1" si="483"/>
        <v/>
      </c>
      <c r="AD1060" s="154" t="str">
        <f t="shared" ca="1" si="484"/>
        <v/>
      </c>
      <c r="AE1060" s="3">
        <f t="shared" ca="1" si="485"/>
        <v>0</v>
      </c>
      <c r="AF1060" s="3">
        <f t="shared" ca="1" si="486"/>
        <v>0</v>
      </c>
      <c r="AG1060" s="3" t="str">
        <f t="shared" ca="1" si="493"/>
        <v/>
      </c>
      <c r="AH1060" s="4" t="str">
        <f t="shared" ca="1" si="487"/>
        <v/>
      </c>
      <c r="AI1060" s="75">
        <f t="shared" ca="1" si="488"/>
        <v>-81.180141999199762</v>
      </c>
      <c r="AJ1060" s="75">
        <f t="shared" ca="1" si="489"/>
        <v>-81.180141999199762</v>
      </c>
    </row>
    <row r="1061" spans="1:36" ht="14.25">
      <c r="A1061" s="41">
        <f t="shared" si="490"/>
        <v>995</v>
      </c>
      <c r="B1061" s="150">
        <f ca="1">IF(ISNUMBER(A1061),INDEX('MetaTrader Import'!$H$13:$J$5893,TRUNC(((A1061-$A$39+1)-1)/3)+1,MOD((A1061-$A$39+1)-1,3)+1),"")</f>
        <v>0</v>
      </c>
      <c r="C1061" s="43">
        <f t="shared" ca="1" si="467"/>
        <v>24.373363733844204</v>
      </c>
      <c r="D1061" s="43">
        <f t="shared" ca="1" si="468"/>
        <v>-0.16881430966690525</v>
      </c>
      <c r="E1061" s="43">
        <f t="shared" ca="1" si="469"/>
        <v>24.204549424177298</v>
      </c>
      <c r="F1061" s="43">
        <f t="shared" ca="1" si="470"/>
        <v>2.42045494241773</v>
      </c>
      <c r="G1061" s="43">
        <f>IF(A1061&lt;&gt;"",IF(A1061&lt;Data!$G$11*0.25,$C$13/$G$32,IF(A1061&gt;Data!$G$11*0.25,$C$13,$C$13*10)),"")</f>
        <v>2</v>
      </c>
      <c r="H1061" s="43">
        <f>IF(A1061&lt;&gt;"",IF(Data!$G$9="constant",$C$13,IF(Data!$G$9="squeeze",G1061,F1061)),"")</f>
        <v>2</v>
      </c>
      <c r="I1061" s="38">
        <f ca="1">IF(ISNUMBER(A1061),NORMINV(RAND(),0,IF(AND(Data!$G$9="squeeze",A1061&lt;Data!$G$11*0.25),$H$32,1)*$C$30*$C$13)*($C$14*$C$12),"")</f>
        <v>7.0164101515544875E-4</v>
      </c>
      <c r="J1061" s="42">
        <f ca="1">IFERROR(IF(Data!$C$6="Real",B1061,I1061+J1060+($C$14*$C$12)*(NORMINV(RAND(),$C$15,CHOOSE($G$13,$C$13,F1061,G1061)))),"")</f>
        <v>1.3457378944757554</v>
      </c>
      <c r="K1061" s="88">
        <f>IF(ISNUMBER(A1061), IF($G$16="fixed",$G$17,MIN(H1061*Data!$C$7*$C$16*0.5,$C$17*Data!$C$7))*$C$12,"")</f>
        <v>8.0000000000000007E-5</v>
      </c>
      <c r="L1061" s="42">
        <f t="shared" ca="1" si="494"/>
        <v>1.3457378944757554</v>
      </c>
      <c r="M1061" s="44">
        <f t="shared" ca="1" si="495"/>
        <v>1.3457778944757555</v>
      </c>
      <c r="N1061" s="44">
        <f t="shared" ca="1" si="496"/>
        <v>1.3456978944757554</v>
      </c>
      <c r="O1061" s="108">
        <f t="shared" ca="1" si="471"/>
        <v>-0.86856182679447991</v>
      </c>
      <c r="P1061" s="102">
        <f t="shared" ca="1" si="472"/>
        <v>7.1507928334140898</v>
      </c>
      <c r="Q1061" s="102">
        <f t="shared" ca="1" si="473"/>
        <v>-0.93933874524770533</v>
      </c>
      <c r="R1061" s="120">
        <f t="shared" ca="1" si="491"/>
        <v>1</v>
      </c>
      <c r="S1061" s="54">
        <f t="shared" ca="1" si="492"/>
        <v>0</v>
      </c>
      <c r="T1061" s="5" t="str">
        <f t="shared" ca="1" si="474"/>
        <v/>
      </c>
      <c r="U1061" s="152" t="str">
        <f t="shared" ca="1" si="475"/>
        <v/>
      </c>
      <c r="V1061" s="152" t="str">
        <f t="shared" ca="1" si="476"/>
        <v/>
      </c>
      <c r="W1061" s="153" t="str">
        <f t="shared" ca="1" si="477"/>
        <v/>
      </c>
      <c r="X1061" s="153" t="str">
        <f t="shared" ca="1" si="478"/>
        <v/>
      </c>
      <c r="Y1061" s="153" t="str">
        <f t="shared" ca="1" si="479"/>
        <v/>
      </c>
      <c r="Z1061" s="153" t="str">
        <f t="shared" ca="1" si="480"/>
        <v/>
      </c>
      <c r="AA1061" s="152" t="str">
        <f t="shared" ca="1" si="481"/>
        <v/>
      </c>
      <c r="AB1061" s="152" t="str">
        <f t="shared" ca="1" si="482"/>
        <v/>
      </c>
      <c r="AC1061" s="154" t="str">
        <f t="shared" ca="1" si="483"/>
        <v/>
      </c>
      <c r="AD1061" s="154" t="str">
        <f t="shared" ca="1" si="484"/>
        <v/>
      </c>
      <c r="AE1061" s="3">
        <f t="shared" ca="1" si="485"/>
        <v>0</v>
      </c>
      <c r="AF1061" s="3">
        <f t="shared" ca="1" si="486"/>
        <v>0</v>
      </c>
      <c r="AG1061" s="3" t="str">
        <f t="shared" ca="1" si="493"/>
        <v/>
      </c>
      <c r="AH1061" s="4" t="str">
        <f t="shared" ca="1" si="487"/>
        <v/>
      </c>
      <c r="AI1061" s="75">
        <f t="shared" ca="1" si="488"/>
        <v>-81.180141999199762</v>
      </c>
      <c r="AJ1061" s="75">
        <f t="shared" ca="1" si="489"/>
        <v>-81.180141999199762</v>
      </c>
    </row>
    <row r="1062" spans="1:36" ht="14.25">
      <c r="A1062" s="41">
        <f t="shared" si="490"/>
        <v>996</v>
      </c>
      <c r="B1062" s="150">
        <f>IF(ISNUMBER(A1062),INDEX('MetaTrader Import'!$H$13:$J$5893,TRUNC(((A1062-$A$39+1)-1)/3)+1,MOD((A1062-$A$39+1)-1,3)+1),"")</f>
        <v>0</v>
      </c>
      <c r="C1062" s="43">
        <f t="shared" ca="1" si="467"/>
        <v>24.204549424177298</v>
      </c>
      <c r="D1062" s="43">
        <f t="shared" ca="1" si="468"/>
        <v>-1.4641004044830257</v>
      </c>
      <c r="E1062" s="43">
        <f t="shared" ca="1" si="469"/>
        <v>22.740449019694271</v>
      </c>
      <c r="F1062" s="43">
        <f t="shared" ca="1" si="470"/>
        <v>2.2740449019694271</v>
      </c>
      <c r="G1062" s="43">
        <f>IF(A1062&lt;&gt;"",IF(A1062&lt;Data!$G$11*0.25,$C$13/$G$32,IF(A1062&gt;Data!$G$11*0.25,$C$13,$C$13*10)),"")</f>
        <v>2</v>
      </c>
      <c r="H1062" s="43">
        <f>IF(A1062&lt;&gt;"",IF(Data!$G$9="constant",$C$13,IF(Data!$G$9="squeeze",G1062,F1062)),"")</f>
        <v>2</v>
      </c>
      <c r="I1062" s="38">
        <f ca="1">IF(ISNUMBER(A1062),NORMINV(RAND(),0,IF(AND(Data!$G$9="squeeze",A1062&lt;Data!$G$11*0.25),$H$32,1)*$C$30*$C$13)*($C$14*$C$12),"")</f>
        <v>-1.0330590814239492E-4</v>
      </c>
      <c r="J1062" s="42">
        <f ca="1">IFERROR(IF(Data!$C$6="Real",B1062,I1062+J1061+($C$14*$C$12)*(NORMINV(RAND(),$C$15,CHOOSE($G$13,$C$13,F1062,G1062)))),"")</f>
        <v>1.3456741046433089</v>
      </c>
      <c r="K1062" s="88">
        <f>IF(ISNUMBER(A1062), IF($G$16="fixed",$G$17,MIN(H1062*Data!$C$7*$C$16*0.5,$C$17*Data!$C$7))*$C$12,"")</f>
        <v>8.0000000000000007E-5</v>
      </c>
      <c r="L1062" s="42">
        <f t="shared" ca="1" si="494"/>
        <v>1.3456741046433089</v>
      </c>
      <c r="M1062" s="44">
        <f t="shared" ca="1" si="495"/>
        <v>1.345714104643309</v>
      </c>
      <c r="N1062" s="44">
        <f t="shared" ca="1" si="496"/>
        <v>1.3456341046433089</v>
      </c>
      <c r="O1062" s="108">
        <f t="shared" ca="1" si="471"/>
        <v>-0.75061393668618415</v>
      </c>
      <c r="P1062" s="102">
        <f t="shared" ca="1" si="472"/>
        <v>7.023585988110046</v>
      </c>
      <c r="Q1062" s="102">
        <f t="shared" ca="1" si="473"/>
        <v>-0.88756951228700387</v>
      </c>
      <c r="R1062" s="120">
        <f t="shared" ca="1" si="491"/>
        <v>1</v>
      </c>
      <c r="S1062" s="54">
        <f t="shared" ca="1" si="492"/>
        <v>0</v>
      </c>
      <c r="T1062" s="5" t="str">
        <f t="shared" ca="1" si="474"/>
        <v/>
      </c>
      <c r="U1062" s="152" t="str">
        <f t="shared" ca="1" si="475"/>
        <v/>
      </c>
      <c r="V1062" s="152" t="str">
        <f t="shared" ca="1" si="476"/>
        <v/>
      </c>
      <c r="W1062" s="153" t="str">
        <f t="shared" ca="1" si="477"/>
        <v/>
      </c>
      <c r="X1062" s="153" t="str">
        <f t="shared" ca="1" si="478"/>
        <v/>
      </c>
      <c r="Y1062" s="153" t="str">
        <f t="shared" ca="1" si="479"/>
        <v/>
      </c>
      <c r="Z1062" s="153" t="str">
        <f t="shared" ca="1" si="480"/>
        <v/>
      </c>
      <c r="AA1062" s="152" t="str">
        <f t="shared" ca="1" si="481"/>
        <v/>
      </c>
      <c r="AB1062" s="152" t="str">
        <f t="shared" ca="1" si="482"/>
        <v/>
      </c>
      <c r="AC1062" s="154" t="str">
        <f t="shared" ca="1" si="483"/>
        <v/>
      </c>
      <c r="AD1062" s="154" t="str">
        <f t="shared" ca="1" si="484"/>
        <v/>
      </c>
      <c r="AE1062" s="3">
        <f t="shared" ca="1" si="485"/>
        <v>0</v>
      </c>
      <c r="AF1062" s="3">
        <f t="shared" ca="1" si="486"/>
        <v>0</v>
      </c>
      <c r="AG1062" s="3" t="str">
        <f t="shared" ca="1" si="493"/>
        <v/>
      </c>
      <c r="AH1062" s="4" t="str">
        <f t="shared" ca="1" si="487"/>
        <v/>
      </c>
      <c r="AI1062" s="75">
        <f t="shared" ca="1" si="488"/>
        <v>-81.180141999199762</v>
      </c>
      <c r="AJ1062" s="75">
        <f t="shared" ca="1" si="489"/>
        <v>-81.180141999199762</v>
      </c>
    </row>
    <row r="1063" spans="1:36" ht="14.25">
      <c r="A1063" s="41">
        <f t="shared" si="490"/>
        <v>997</v>
      </c>
      <c r="B1063" s="150">
        <f ca="1">IF(ISNUMBER(A1063),INDEX('MetaTrader Import'!$H$13:$J$5893,TRUNC(((A1063-$A$39+1)-1)/3)+1,MOD((A1063-$A$39+1)-1,3)+1),"")</f>
        <v>0</v>
      </c>
      <c r="C1063" s="43">
        <f t="shared" ca="1" si="467"/>
        <v>22.740449019694271</v>
      </c>
      <c r="D1063" s="43">
        <f t="shared" ca="1" si="468"/>
        <v>0.57655635374878667</v>
      </c>
      <c r="E1063" s="43">
        <f t="shared" ca="1" si="469"/>
        <v>23.317005373443056</v>
      </c>
      <c r="F1063" s="43">
        <f t="shared" ca="1" si="470"/>
        <v>2.3317005373443056</v>
      </c>
      <c r="G1063" s="43">
        <f>IF(A1063&lt;&gt;"",IF(A1063&lt;Data!$G$11*0.25,$C$13/$G$32,IF(A1063&gt;Data!$G$11*0.25,$C$13,$C$13*10)),"")</f>
        <v>2</v>
      </c>
      <c r="H1063" s="43">
        <f>IF(A1063&lt;&gt;"",IF(Data!$G$9="constant",$C$13,IF(Data!$G$9="squeeze",G1063,F1063)),"")</f>
        <v>2</v>
      </c>
      <c r="I1063" s="38">
        <f ca="1">IF(ISNUMBER(A1063),NORMINV(RAND(),0,IF(AND(Data!$G$9="squeeze",A1063&lt;Data!$G$11*0.25),$H$32,1)*$C$30*$C$13)*($C$14*$C$12),"")</f>
        <v>3.0071137736032889E-7</v>
      </c>
      <c r="J1063" s="42">
        <f ca="1">IFERROR(IF(Data!$C$6="Real",B1063,I1063+J1062+($C$14*$C$12)*(NORMINV(RAND(),$C$15,CHOOSE($G$13,$C$13,F1063,G1063)))),"")</f>
        <v>1.3455432894474049</v>
      </c>
      <c r="K1063" s="88">
        <f>IF(ISNUMBER(A1063), IF($G$16="fixed",$G$17,MIN(H1063*Data!$C$7*$C$16*0.5,$C$17*Data!$C$7))*$C$12,"")</f>
        <v>8.0000000000000007E-5</v>
      </c>
      <c r="L1063" s="42">
        <f t="shared" ca="1" si="494"/>
        <v>1.3455432894474049</v>
      </c>
      <c r="M1063" s="44">
        <f t="shared" ca="1" si="495"/>
        <v>1.3455832894474049</v>
      </c>
      <c r="N1063" s="44">
        <f t="shared" ca="1" si="496"/>
        <v>1.3455032894474048</v>
      </c>
      <c r="O1063" s="108">
        <f t="shared" ca="1" si="471"/>
        <v>-0.91994929988718577</v>
      </c>
      <c r="P1063" s="102">
        <f t="shared" ca="1" si="472"/>
        <v>6.9399565730079837</v>
      </c>
      <c r="Q1063" s="102">
        <f t="shared" ca="1" si="473"/>
        <v>-0.7825337263002583</v>
      </c>
      <c r="R1063" s="120">
        <f t="shared" ca="1" si="491"/>
        <v>1</v>
      </c>
      <c r="S1063" s="54">
        <f t="shared" ca="1" si="492"/>
        <v>0</v>
      </c>
      <c r="T1063" s="5" t="str">
        <f t="shared" ca="1" si="474"/>
        <v/>
      </c>
      <c r="U1063" s="152" t="str">
        <f t="shared" ca="1" si="475"/>
        <v/>
      </c>
      <c r="V1063" s="152" t="str">
        <f t="shared" ca="1" si="476"/>
        <v/>
      </c>
      <c r="W1063" s="153" t="str">
        <f t="shared" ca="1" si="477"/>
        <v/>
      </c>
      <c r="X1063" s="153" t="str">
        <f t="shared" ca="1" si="478"/>
        <v/>
      </c>
      <c r="Y1063" s="153" t="str">
        <f t="shared" ca="1" si="479"/>
        <v/>
      </c>
      <c r="Z1063" s="153" t="str">
        <f t="shared" ca="1" si="480"/>
        <v/>
      </c>
      <c r="AA1063" s="152" t="str">
        <f t="shared" ca="1" si="481"/>
        <v/>
      </c>
      <c r="AB1063" s="152" t="str">
        <f t="shared" ca="1" si="482"/>
        <v/>
      </c>
      <c r="AC1063" s="154" t="str">
        <f t="shared" ca="1" si="483"/>
        <v/>
      </c>
      <c r="AD1063" s="154" t="str">
        <f t="shared" ca="1" si="484"/>
        <v/>
      </c>
      <c r="AE1063" s="3">
        <f t="shared" ca="1" si="485"/>
        <v>0</v>
      </c>
      <c r="AF1063" s="3">
        <f t="shared" ca="1" si="486"/>
        <v>0</v>
      </c>
      <c r="AG1063" s="3" t="str">
        <f t="shared" ca="1" si="493"/>
        <v/>
      </c>
      <c r="AH1063" s="4" t="str">
        <f t="shared" ca="1" si="487"/>
        <v/>
      </c>
      <c r="AI1063" s="75">
        <f t="shared" ca="1" si="488"/>
        <v>-81.180141999199762</v>
      </c>
      <c r="AJ1063" s="75">
        <f t="shared" ca="1" si="489"/>
        <v>-81.180141999199762</v>
      </c>
    </row>
    <row r="1064" spans="1:36" ht="14.25">
      <c r="A1064" s="41">
        <f t="shared" si="490"/>
        <v>998</v>
      </c>
      <c r="B1064" s="150">
        <f ca="1">IF(ISNUMBER(A1064),INDEX('MetaTrader Import'!$H$13:$J$5893,TRUNC(((A1064-$A$39+1)-1)/3)+1,MOD((A1064-$A$39+1)-1,3)+1),"")</f>
        <v>0</v>
      </c>
      <c r="C1064" s="43">
        <f t="shared" ca="1" si="467"/>
        <v>23.317005373443056</v>
      </c>
      <c r="D1064" s="43">
        <f t="shared" ca="1" si="468"/>
        <v>-2.329798560808217</v>
      </c>
      <c r="E1064" s="43">
        <f t="shared" ca="1" si="469"/>
        <v>20.987206812634838</v>
      </c>
      <c r="F1064" s="43">
        <f t="shared" ca="1" si="470"/>
        <v>2.098720681263484</v>
      </c>
      <c r="G1064" s="43">
        <f>IF(A1064&lt;&gt;"",IF(A1064&lt;Data!$G$11*0.25,$C$13/$G$32,IF(A1064&gt;Data!$G$11*0.25,$C$13,$C$13*10)),"")</f>
        <v>2</v>
      </c>
      <c r="H1064" s="43">
        <f>IF(A1064&lt;&gt;"",IF(Data!$G$9="constant",$C$13,IF(Data!$G$9="squeeze",G1064,F1064)),"")</f>
        <v>2</v>
      </c>
      <c r="I1064" s="38">
        <f ca="1">IF(ISNUMBER(A1064),NORMINV(RAND(),0,IF(AND(Data!$G$9="squeeze",A1064&lt;Data!$G$11*0.25),$H$32,1)*$C$30*$C$13)*($C$14*$C$12),"")</f>
        <v>7.7835106276680807E-4</v>
      </c>
      <c r="J1064" s="42">
        <f ca="1">IFERROR(IF(Data!$C$6="Real",B1064,I1064+J1063+($C$14*$C$12)*(NORMINV(RAND(),$C$15,CHOOSE($G$13,$C$13,F1064,G1064)))),"")</f>
        <v>1.3459585929187363</v>
      </c>
      <c r="K1064" s="88">
        <f>IF(ISNUMBER(A1064), IF($G$16="fixed",$G$17,MIN(H1064*Data!$C$7*$C$16*0.5,$C$17*Data!$C$7))*$C$12,"")</f>
        <v>8.0000000000000007E-5</v>
      </c>
      <c r="L1064" s="42">
        <f t="shared" ca="1" si="494"/>
        <v>1.3459585929187363</v>
      </c>
      <c r="M1064" s="44">
        <f t="shared" ca="1" si="495"/>
        <v>1.3459985929187364</v>
      </c>
      <c r="N1064" s="44">
        <f t="shared" ca="1" si="496"/>
        <v>1.3459185929187363</v>
      </c>
      <c r="O1064" s="108">
        <f t="shared" ca="1" si="471"/>
        <v>-0.85303991049294281</v>
      </c>
      <c r="P1064" s="102">
        <f t="shared" ca="1" si="472"/>
        <v>6.962815765024815</v>
      </c>
      <c r="Q1064" s="102">
        <f t="shared" ca="1" si="473"/>
        <v>-0.63088889529997594</v>
      </c>
      <c r="R1064" s="120">
        <f t="shared" ca="1" si="491"/>
        <v>1</v>
      </c>
      <c r="S1064" s="54">
        <f t="shared" ca="1" si="492"/>
        <v>0</v>
      </c>
      <c r="T1064" s="5" t="str">
        <f t="shared" ca="1" si="474"/>
        <v/>
      </c>
      <c r="U1064" s="152" t="str">
        <f t="shared" ca="1" si="475"/>
        <v/>
      </c>
      <c r="V1064" s="152" t="str">
        <f t="shared" ca="1" si="476"/>
        <v/>
      </c>
      <c r="W1064" s="153" t="str">
        <f t="shared" ca="1" si="477"/>
        <v/>
      </c>
      <c r="X1064" s="153" t="str">
        <f t="shared" ca="1" si="478"/>
        <v/>
      </c>
      <c r="Y1064" s="153" t="str">
        <f t="shared" ca="1" si="479"/>
        <v/>
      </c>
      <c r="Z1064" s="153" t="str">
        <f t="shared" ca="1" si="480"/>
        <v/>
      </c>
      <c r="AA1064" s="152" t="str">
        <f t="shared" ca="1" si="481"/>
        <v/>
      </c>
      <c r="AB1064" s="152" t="str">
        <f t="shared" ca="1" si="482"/>
        <v/>
      </c>
      <c r="AC1064" s="154" t="str">
        <f t="shared" ca="1" si="483"/>
        <v/>
      </c>
      <c r="AD1064" s="154" t="str">
        <f t="shared" ca="1" si="484"/>
        <v/>
      </c>
      <c r="AE1064" s="3">
        <f t="shared" ca="1" si="485"/>
        <v>0</v>
      </c>
      <c r="AF1064" s="3">
        <f t="shared" ca="1" si="486"/>
        <v>0</v>
      </c>
      <c r="AG1064" s="3" t="str">
        <f t="shared" ca="1" si="493"/>
        <v/>
      </c>
      <c r="AH1064" s="4" t="str">
        <f t="shared" ca="1" si="487"/>
        <v/>
      </c>
      <c r="AI1064" s="75">
        <f t="shared" ca="1" si="488"/>
        <v>-81.180141999199762</v>
      </c>
      <c r="AJ1064" s="75">
        <f t="shared" ca="1" si="489"/>
        <v>-81.180141999199762</v>
      </c>
    </row>
    <row r="1065" spans="1:36" ht="14.25">
      <c r="A1065" s="41">
        <f t="shared" si="490"/>
        <v>999</v>
      </c>
      <c r="B1065" s="150">
        <f>IF(ISNUMBER(A1065),INDEX('MetaTrader Import'!$H$13:$J$5893,TRUNC(((A1065-$A$39+1)-1)/3)+1,MOD((A1065-$A$39+1)-1,3)+1),"")</f>
        <v>0</v>
      </c>
      <c r="C1065" s="43">
        <f t="shared" ca="1" si="467"/>
        <v>20.987206812634838</v>
      </c>
      <c r="D1065" s="43">
        <f t="shared" ca="1" si="468"/>
        <v>2.3360730680412574</v>
      </c>
      <c r="E1065" s="43">
        <f t="shared" ca="1" si="469"/>
        <v>23.323279880676097</v>
      </c>
      <c r="F1065" s="43">
        <f t="shared" ca="1" si="470"/>
        <v>2.3323279880676098</v>
      </c>
      <c r="G1065" s="43">
        <f>IF(A1065&lt;&gt;"",IF(A1065&lt;Data!$G$11*0.25,$C$13/$G$32,IF(A1065&gt;Data!$G$11*0.25,$C$13,$C$13*10)),"")</f>
        <v>2</v>
      </c>
      <c r="H1065" s="43">
        <f>IF(A1065&lt;&gt;"",IF(Data!$G$9="constant",$C$13,IF(Data!$G$9="squeeze",G1065,F1065)),"")</f>
        <v>2</v>
      </c>
      <c r="I1065" s="38">
        <f ca="1">IF(ISNUMBER(A1065),NORMINV(RAND(),0,IF(AND(Data!$G$9="squeeze",A1065&lt;Data!$G$11*0.25),$H$32,1)*$C$30*$C$13)*($C$14*$C$12),"")</f>
        <v>-6.9422426383121004E-4</v>
      </c>
      <c r="J1065" s="42">
        <f ca="1">IFERROR(IF(Data!$C$6="Real",B1065,I1065+J1064+($C$14*$C$12)*(NORMINV(RAND(),$C$15,CHOOSE($G$13,$C$13,F1065,G1065)))),"")</f>
        <v>1.3454557010095574</v>
      </c>
      <c r="K1065" s="88">
        <f>IF(ISNUMBER(A1065), IF($G$16="fixed",$G$17,MIN(H1065*Data!$C$7*$C$16*0.5,$C$17*Data!$C$7))*$C$12,"")</f>
        <v>8.0000000000000007E-5</v>
      </c>
      <c r="L1065" s="42">
        <f t="shared" ca="1" si="494"/>
        <v>1.3454557010095574</v>
      </c>
      <c r="M1065" s="44">
        <f t="shared" ca="1" si="495"/>
        <v>1.3454957010095574</v>
      </c>
      <c r="N1065" s="44">
        <f t="shared" ca="1" si="496"/>
        <v>1.3454157010095573</v>
      </c>
      <c r="O1065" s="108">
        <f t="shared" ca="1" si="471"/>
        <v>-0.81445356944829084</v>
      </c>
      <c r="P1065" s="102">
        <f t="shared" ca="1" si="472"/>
        <v>6.9117968377389598</v>
      </c>
      <c r="Q1065" s="102">
        <f t="shared" ca="1" si="473"/>
        <v>-0.45635657893459763</v>
      </c>
      <c r="R1065" s="120">
        <f t="shared" ca="1" si="491"/>
        <v>1</v>
      </c>
      <c r="S1065" s="54">
        <f t="shared" ca="1" si="492"/>
        <v>0</v>
      </c>
      <c r="T1065" s="5" t="str">
        <f t="shared" ca="1" si="474"/>
        <v/>
      </c>
      <c r="U1065" s="152" t="str">
        <f t="shared" ca="1" si="475"/>
        <v/>
      </c>
      <c r="V1065" s="152" t="str">
        <f t="shared" ca="1" si="476"/>
        <v/>
      </c>
      <c r="W1065" s="153" t="str">
        <f t="shared" ca="1" si="477"/>
        <v/>
      </c>
      <c r="X1065" s="153" t="str">
        <f t="shared" ca="1" si="478"/>
        <v/>
      </c>
      <c r="Y1065" s="153" t="str">
        <f t="shared" ca="1" si="479"/>
        <v/>
      </c>
      <c r="Z1065" s="153" t="str">
        <f t="shared" ca="1" si="480"/>
        <v/>
      </c>
      <c r="AA1065" s="152" t="str">
        <f t="shared" ca="1" si="481"/>
        <v/>
      </c>
      <c r="AB1065" s="152" t="str">
        <f t="shared" ca="1" si="482"/>
        <v/>
      </c>
      <c r="AC1065" s="154" t="str">
        <f t="shared" ca="1" si="483"/>
        <v/>
      </c>
      <c r="AD1065" s="154" t="str">
        <f t="shared" ca="1" si="484"/>
        <v/>
      </c>
      <c r="AE1065" s="3">
        <f t="shared" ca="1" si="485"/>
        <v>0</v>
      </c>
      <c r="AF1065" s="3">
        <f t="shared" ca="1" si="486"/>
        <v>0</v>
      </c>
      <c r="AG1065" s="3" t="str">
        <f t="shared" ca="1" si="493"/>
        <v/>
      </c>
      <c r="AH1065" s="4" t="str">
        <f t="shared" ca="1" si="487"/>
        <v/>
      </c>
      <c r="AI1065" s="75">
        <f t="shared" ca="1" si="488"/>
        <v>-81.180141999199762</v>
      </c>
      <c r="AJ1065" s="75">
        <f t="shared" ca="1" si="489"/>
        <v>-81.180141999199762</v>
      </c>
    </row>
    <row r="1066" spans="1:36" ht="14.25">
      <c r="A1066" s="41">
        <f t="shared" si="490"/>
        <v>1000</v>
      </c>
      <c r="B1066" s="150">
        <f ca="1">IF(ISNUMBER(A1066),INDEX('MetaTrader Import'!$H$13:$J$5893,TRUNC(((A1066-$A$39+1)-1)/3)+1,MOD((A1066-$A$39+1)-1,3)+1),"")</f>
        <v>0</v>
      </c>
      <c r="C1066" s="43">
        <f t="shared" ca="1" si="467"/>
        <v>23.323279880676097</v>
      </c>
      <c r="D1066" s="43">
        <f t="shared" ca="1" si="468"/>
        <v>-0.26270004575521277</v>
      </c>
      <c r="E1066" s="43">
        <f t="shared" ca="1" si="469"/>
        <v>23.060579834920883</v>
      </c>
      <c r="F1066" s="43">
        <f t="shared" ca="1" si="470"/>
        <v>2.3060579834920882</v>
      </c>
      <c r="G1066" s="43">
        <f>IF(A1066&lt;&gt;"",IF(A1066&lt;Data!$G$11*0.25,$C$13/$G$32,IF(A1066&gt;Data!$G$11*0.25,$C$13,$C$13*10)),"")</f>
        <v>2</v>
      </c>
      <c r="H1066" s="43">
        <f>IF(A1066&lt;&gt;"",IF(Data!$G$9="constant",$C$13,IF(Data!$G$9="squeeze",G1066,F1066)),"")</f>
        <v>2</v>
      </c>
      <c r="I1066" s="38">
        <f ca="1">IF(ISNUMBER(A1066),NORMINV(RAND(),0,IF(AND(Data!$G$9="squeeze",A1066&lt;Data!$G$11*0.25),$H$32,1)*$C$30*$C$13)*($C$14*$C$12),"")</f>
        <v>6.3093700878141346E-5</v>
      </c>
      <c r="J1066" s="42">
        <f ca="1">IFERROR(IF(Data!$C$6="Real",B1066,I1066+J1065+($C$14*$C$12)*(NORMINV(RAND(),$C$15,CHOOSE($G$13,$C$13,F1066,G1066)))),"")</f>
        <v>1.3454124914881531</v>
      </c>
      <c r="K1066" s="88">
        <f>IF(ISNUMBER(A1066), IF($G$16="fixed",$G$17,MIN(H1066*Data!$C$7*$C$16*0.5,$C$17*Data!$C$7))*$C$12,"")</f>
        <v>8.0000000000000007E-5</v>
      </c>
      <c r="L1066" s="42">
        <f t="shared" ca="1" si="494"/>
        <v>1.3454124914881531</v>
      </c>
      <c r="M1066" s="44">
        <f t="shared" ca="1" si="495"/>
        <v>1.3454524914881532</v>
      </c>
      <c r="N1066" s="44">
        <f t="shared" ca="1" si="496"/>
        <v>1.3453724914881531</v>
      </c>
      <c r="O1066" s="108">
        <f t="shared" ca="1" si="471"/>
        <v>-0.65063235934252428</v>
      </c>
      <c r="P1066" s="102">
        <f t="shared" ca="1" si="472"/>
        <v>6.5478639453459682</v>
      </c>
      <c r="Q1066" s="102">
        <f t="shared" ca="1" si="473"/>
        <v>-0.29627649698025321</v>
      </c>
      <c r="R1066" s="120">
        <f t="shared" ca="1" si="491"/>
        <v>1</v>
      </c>
      <c r="S1066" s="54">
        <f t="shared" ca="1" si="492"/>
        <v>0</v>
      </c>
      <c r="T1066" s="5" t="str">
        <f t="shared" ca="1" si="474"/>
        <v/>
      </c>
      <c r="U1066" s="152" t="str">
        <f t="shared" ca="1" si="475"/>
        <v/>
      </c>
      <c r="V1066" s="152" t="str">
        <f t="shared" ca="1" si="476"/>
        <v/>
      </c>
      <c r="W1066" s="153" t="str">
        <f t="shared" ca="1" si="477"/>
        <v/>
      </c>
      <c r="X1066" s="153" t="str">
        <f t="shared" ca="1" si="478"/>
        <v/>
      </c>
      <c r="Y1066" s="153" t="str">
        <f t="shared" ca="1" si="479"/>
        <v/>
      </c>
      <c r="Z1066" s="153" t="str">
        <f t="shared" ca="1" si="480"/>
        <v/>
      </c>
      <c r="AA1066" s="152" t="str">
        <f t="shared" ca="1" si="481"/>
        <v/>
      </c>
      <c r="AB1066" s="152" t="str">
        <f t="shared" ca="1" si="482"/>
        <v/>
      </c>
      <c r="AC1066" s="154" t="str">
        <f t="shared" ca="1" si="483"/>
        <v/>
      </c>
      <c r="AD1066" s="154" t="str">
        <f t="shared" ca="1" si="484"/>
        <v/>
      </c>
      <c r="AE1066" s="3">
        <f t="shared" ca="1" si="485"/>
        <v>0</v>
      </c>
      <c r="AF1066" s="3">
        <f t="shared" ca="1" si="486"/>
        <v>0</v>
      </c>
      <c r="AG1066" s="3" t="str">
        <f t="shared" ca="1" si="493"/>
        <v/>
      </c>
      <c r="AH1066" s="4" t="str">
        <f t="shared" ca="1" si="487"/>
        <v/>
      </c>
      <c r="AI1066" s="75">
        <f t="shared" ca="1" si="488"/>
        <v>-81.180141999199762</v>
      </c>
      <c r="AJ1066" s="75">
        <f t="shared" ca="1" si="489"/>
        <v>-81.180141999199762</v>
      </c>
    </row>
    <row r="1067" spans="1:36" ht="14.25">
      <c r="A1067" s="41" t="str">
        <f t="shared" si="490"/>
        <v/>
      </c>
      <c r="B1067" s="150" t="str">
        <f>IF(ISNUMBER(A1067),INDEX('MetaTrader Import'!$H$13:$J$5893,TRUNC(((A1067-$A$39+1)-1)/3)+1,MOD((A1067-$A$39+1)-1,3)+1),"")</f>
        <v/>
      </c>
      <c r="C1067" s="43" t="str">
        <f t="shared" si="467"/>
        <v/>
      </c>
      <c r="D1067" s="43" t="str">
        <f t="shared" ca="1" si="468"/>
        <v/>
      </c>
      <c r="E1067" s="43" t="str">
        <f t="shared" si="469"/>
        <v/>
      </c>
      <c r="F1067" s="43" t="str">
        <f t="shared" si="470"/>
        <v/>
      </c>
      <c r="G1067" s="43" t="str">
        <f>IF(A1067&lt;&gt;"",IF(A1067&lt;Data!$G$11*0.25,$C$13/$G$32,IF(A1067&gt;Data!$G$11*0.25,$C$13,$C$13*10)),"")</f>
        <v/>
      </c>
      <c r="H1067" s="43" t="str">
        <f>IF(A1067&lt;&gt;"",IF(Data!$G$9="constant",$C$13,IF(Data!$G$9="squeeze",G1067,F1067)),"")</f>
        <v/>
      </c>
      <c r="I1067" s="38" t="str">
        <f ca="1">IF(ISNUMBER(A1067),NORMINV(RAND(),0,IF(AND(Data!$G$9="squeeze",A1067&lt;Data!$G$11*0.25),$H$32,1)*$C$30*$C$13)*($C$14*$C$12),"")</f>
        <v/>
      </c>
      <c r="J1067" s="42" t="str">
        <f ca="1">IFERROR(IF(Data!$C$6="Real",B1067,I1067+J1066+($C$14*$C$12)*(NORMINV(RAND(),$C$15,CHOOSE($G$13,$C$13,F1067,G1067)))),"")</f>
        <v/>
      </c>
      <c r="K1067" s="88" t="str">
        <f>IF(ISNUMBER(A1067), IF($G$16="fixed",$G$17,MIN(H1067*Data!$C$7*$C$16*0.5,$C$17*Data!$C$7))*$C$12,"")</f>
        <v/>
      </c>
      <c r="L1067" s="42" t="str">
        <f t="shared" ca="1" si="494"/>
        <v/>
      </c>
      <c r="M1067" s="44" t="str">
        <f t="shared" ca="1" si="495"/>
        <v/>
      </c>
      <c r="N1067" s="44" t="str">
        <f t="shared" ca="1" si="496"/>
        <v/>
      </c>
      <c r="O1067" s="108" t="str">
        <f t="shared" si="471"/>
        <v/>
      </c>
      <c r="P1067" s="102" t="str">
        <f t="shared" si="472"/>
        <v/>
      </c>
      <c r="Q1067" s="102" t="str">
        <f t="shared" si="473"/>
        <v/>
      </c>
      <c r="R1067" s="120" t="str">
        <f t="shared" si="491"/>
        <v/>
      </c>
      <c r="S1067" s="54" t="str">
        <f t="shared" si="492"/>
        <v/>
      </c>
      <c r="T1067" s="5" t="str">
        <f t="shared" si="474"/>
        <v/>
      </c>
      <c r="U1067" s="152" t="str">
        <f t="shared" si="475"/>
        <v/>
      </c>
      <c r="V1067" s="152" t="str">
        <f t="shared" si="476"/>
        <v/>
      </c>
      <c r="W1067" s="153" t="str">
        <f t="shared" si="477"/>
        <v/>
      </c>
      <c r="X1067" s="153" t="str">
        <f t="shared" si="478"/>
        <v/>
      </c>
      <c r="Y1067" s="153" t="str">
        <f t="shared" si="479"/>
        <v/>
      </c>
      <c r="Z1067" s="153" t="str">
        <f t="shared" si="480"/>
        <v/>
      </c>
      <c r="AA1067" s="152" t="str">
        <f t="shared" si="481"/>
        <v/>
      </c>
      <c r="AB1067" s="152" t="str">
        <f t="shared" si="482"/>
        <v/>
      </c>
      <c r="AC1067" s="154" t="str">
        <f t="shared" si="483"/>
        <v/>
      </c>
      <c r="AD1067" s="154" t="str">
        <f t="shared" si="484"/>
        <v/>
      </c>
      <c r="AE1067" s="3" t="str">
        <f t="shared" si="485"/>
        <v/>
      </c>
      <c r="AF1067" s="3" t="str">
        <f t="shared" si="486"/>
        <v/>
      </c>
      <c r="AG1067" s="3" t="str">
        <f t="shared" si="493"/>
        <v/>
      </c>
      <c r="AH1067" s="4" t="str">
        <f t="shared" si="487"/>
        <v/>
      </c>
      <c r="AI1067" s="75" t="str">
        <f t="shared" si="488"/>
        <v/>
      </c>
      <c r="AJ1067" s="75" t="str">
        <f t="shared" si="489"/>
        <v/>
      </c>
    </row>
    <row r="1068" spans="1:36" ht="14.25">
      <c r="A1068" s="41" t="str">
        <f t="shared" si="490"/>
        <v/>
      </c>
      <c r="B1068" s="150" t="str">
        <f>IF(ISNUMBER(A1068),INDEX('MetaTrader Import'!$H$13:$J$5893,TRUNC(((A1068-$A$39+1)-1)/3)+1,MOD((A1068-$A$39+1)-1,3)+1),"")</f>
        <v/>
      </c>
      <c r="C1068" s="43" t="str">
        <f t="shared" si="467"/>
        <v/>
      </c>
      <c r="D1068" s="43" t="str">
        <f t="shared" ca="1" si="468"/>
        <v/>
      </c>
      <c r="E1068" s="43" t="str">
        <f t="shared" si="469"/>
        <v/>
      </c>
      <c r="F1068" s="43" t="str">
        <f t="shared" si="470"/>
        <v/>
      </c>
      <c r="G1068" s="43" t="str">
        <f>IF(A1068&lt;&gt;"",IF(A1068&lt;Data!$G$11*0.25,$C$13/$G$32,IF(A1068&gt;Data!$G$11*0.25,$C$13,$C$13*10)),"")</f>
        <v/>
      </c>
      <c r="H1068" s="43" t="str">
        <f>IF(A1068&lt;&gt;"",IF(Data!$G$9="constant",$C$13,IF(Data!$G$9="squeeze",G1068,F1068)),"")</f>
        <v/>
      </c>
      <c r="I1068" s="38" t="str">
        <f ca="1">IF(ISNUMBER(A1068),NORMINV(RAND(),0,IF(AND(Data!$G$9="squeeze",A1068&lt;Data!$G$11*0.25),$H$32,1)*$C$30*$C$13)*($C$14*$C$12),"")</f>
        <v/>
      </c>
      <c r="J1068" s="42" t="str">
        <f ca="1">IFERROR(IF(Data!$C$6="Real",B1068,I1068+J1067+($C$14*$C$12)*(NORMINV(RAND(),$C$15,CHOOSE($G$13,$C$13,F1068,G1068)))),"")</f>
        <v/>
      </c>
      <c r="K1068" s="88" t="str">
        <f>IF(ISNUMBER(A1068), IF($G$16="fixed",$G$17,MIN(H1068*Data!$C$7*$C$16*0.5,$C$17*Data!$C$7))*$C$12,"")</f>
        <v/>
      </c>
      <c r="L1068" s="42" t="str">
        <f t="shared" ca="1" si="494"/>
        <v/>
      </c>
      <c r="M1068" s="44" t="str">
        <f t="shared" ca="1" si="495"/>
        <v/>
      </c>
      <c r="N1068" s="44" t="str">
        <f t="shared" ca="1" si="496"/>
        <v/>
      </c>
      <c r="O1068" s="108" t="str">
        <f t="shared" si="471"/>
        <v/>
      </c>
      <c r="P1068" s="102" t="str">
        <f t="shared" si="472"/>
        <v/>
      </c>
      <c r="Q1068" s="102" t="str">
        <f t="shared" si="473"/>
        <v/>
      </c>
      <c r="R1068" s="120" t="str">
        <f t="shared" si="491"/>
        <v/>
      </c>
      <c r="S1068" s="54" t="str">
        <f t="shared" si="492"/>
        <v/>
      </c>
      <c r="T1068" s="5" t="str">
        <f t="shared" si="474"/>
        <v/>
      </c>
      <c r="U1068" s="152" t="str">
        <f t="shared" si="475"/>
        <v/>
      </c>
      <c r="V1068" s="152" t="str">
        <f t="shared" si="476"/>
        <v/>
      </c>
      <c r="W1068" s="153" t="str">
        <f t="shared" si="477"/>
        <v/>
      </c>
      <c r="X1068" s="153" t="str">
        <f t="shared" si="478"/>
        <v/>
      </c>
      <c r="Y1068" s="153" t="str">
        <f t="shared" si="479"/>
        <v/>
      </c>
      <c r="Z1068" s="153" t="str">
        <f t="shared" si="480"/>
        <v/>
      </c>
      <c r="AA1068" s="152" t="str">
        <f t="shared" si="481"/>
        <v/>
      </c>
      <c r="AB1068" s="152" t="str">
        <f t="shared" si="482"/>
        <v/>
      </c>
      <c r="AC1068" s="154" t="str">
        <f t="shared" si="483"/>
        <v/>
      </c>
      <c r="AD1068" s="154" t="str">
        <f t="shared" si="484"/>
        <v/>
      </c>
      <c r="AE1068" s="3" t="str">
        <f t="shared" si="485"/>
        <v/>
      </c>
      <c r="AF1068" s="3" t="str">
        <f t="shared" si="486"/>
        <v/>
      </c>
      <c r="AG1068" s="3" t="str">
        <f t="shared" si="493"/>
        <v/>
      </c>
      <c r="AH1068" s="4" t="str">
        <f t="shared" si="487"/>
        <v/>
      </c>
      <c r="AI1068" s="75" t="str">
        <f t="shared" si="488"/>
        <v/>
      </c>
      <c r="AJ1068" s="75" t="str">
        <f t="shared" si="489"/>
        <v/>
      </c>
    </row>
    <row r="1069" spans="1:36" ht="14.25">
      <c r="A1069" s="41" t="str">
        <f t="shared" si="490"/>
        <v/>
      </c>
      <c r="B1069" s="150" t="str">
        <f>IF(ISNUMBER(A1069),INDEX('MetaTrader Import'!$H$13:$J$5893,TRUNC(((A1069-$A$39+1)-1)/3)+1,MOD((A1069-$A$39+1)-1,3)+1),"")</f>
        <v/>
      </c>
      <c r="C1069" s="43" t="str">
        <f t="shared" si="467"/>
        <v/>
      </c>
      <c r="D1069" s="43" t="str">
        <f t="shared" ca="1" si="468"/>
        <v/>
      </c>
      <c r="E1069" s="43" t="str">
        <f t="shared" si="469"/>
        <v/>
      </c>
      <c r="F1069" s="43" t="str">
        <f t="shared" si="470"/>
        <v/>
      </c>
      <c r="G1069" s="43" t="str">
        <f>IF(A1069&lt;&gt;"",IF(A1069&lt;Data!$G$11*0.25,$C$13/$G$32,IF(A1069&gt;Data!$G$11*0.25,$C$13,$C$13*10)),"")</f>
        <v/>
      </c>
      <c r="H1069" s="43" t="str">
        <f>IF(A1069&lt;&gt;"",IF(Data!$G$9="constant",$C$13,IF(Data!$G$9="squeeze",G1069,F1069)),"")</f>
        <v/>
      </c>
      <c r="I1069" s="38" t="str">
        <f ca="1">IF(ISNUMBER(A1069),NORMINV(RAND(),0,IF(AND(Data!$G$9="squeeze",A1069&lt;Data!$G$11*0.25),$H$32,1)*$C$30*$C$13)*($C$14*$C$12),"")</f>
        <v/>
      </c>
      <c r="J1069" s="42" t="str">
        <f ca="1">IFERROR(IF(Data!$C$6="Real",B1069,I1069+J1068+($C$14*$C$12)*(NORMINV(RAND(),$C$15,CHOOSE($G$13,$C$13,F1069,G1069)))),"")</f>
        <v/>
      </c>
      <c r="K1069" s="88" t="str">
        <f>IF(ISNUMBER(A1069), IF($G$16="fixed",$G$17,MIN(H1069*Data!$C$7*$C$16*0.5,$C$17*Data!$C$7))*$C$12,"")</f>
        <v/>
      </c>
      <c r="L1069" s="42" t="str">
        <f t="shared" ca="1" si="494"/>
        <v/>
      </c>
      <c r="M1069" s="44" t="str">
        <f t="shared" ca="1" si="495"/>
        <v/>
      </c>
      <c r="N1069" s="44" t="str">
        <f t="shared" ca="1" si="496"/>
        <v/>
      </c>
      <c r="O1069" s="108" t="str">
        <f t="shared" si="471"/>
        <v/>
      </c>
      <c r="P1069" s="102" t="str">
        <f t="shared" si="472"/>
        <v/>
      </c>
      <c r="Q1069" s="102" t="str">
        <f t="shared" si="473"/>
        <v/>
      </c>
      <c r="R1069" s="120" t="str">
        <f t="shared" si="491"/>
        <v/>
      </c>
      <c r="S1069" s="54" t="str">
        <f t="shared" si="492"/>
        <v/>
      </c>
      <c r="T1069" s="5" t="str">
        <f t="shared" si="474"/>
        <v/>
      </c>
      <c r="U1069" s="152" t="str">
        <f t="shared" si="475"/>
        <v/>
      </c>
      <c r="V1069" s="152" t="str">
        <f t="shared" si="476"/>
        <v/>
      </c>
      <c r="W1069" s="153" t="str">
        <f t="shared" si="477"/>
        <v/>
      </c>
      <c r="X1069" s="153" t="str">
        <f t="shared" si="478"/>
        <v/>
      </c>
      <c r="Y1069" s="153" t="str">
        <f t="shared" si="479"/>
        <v/>
      </c>
      <c r="Z1069" s="153" t="str">
        <f t="shared" si="480"/>
        <v/>
      </c>
      <c r="AA1069" s="152" t="str">
        <f t="shared" si="481"/>
        <v/>
      </c>
      <c r="AB1069" s="152" t="str">
        <f t="shared" si="482"/>
        <v/>
      </c>
      <c r="AC1069" s="154" t="str">
        <f t="shared" si="483"/>
        <v/>
      </c>
      <c r="AD1069" s="154" t="str">
        <f t="shared" si="484"/>
        <v/>
      </c>
      <c r="AE1069" s="3" t="str">
        <f t="shared" si="485"/>
        <v/>
      </c>
      <c r="AF1069" s="3" t="str">
        <f t="shared" si="486"/>
        <v/>
      </c>
      <c r="AG1069" s="3" t="str">
        <f t="shared" si="493"/>
        <v/>
      </c>
      <c r="AH1069" s="4" t="str">
        <f t="shared" si="487"/>
        <v/>
      </c>
      <c r="AI1069" s="75" t="str">
        <f t="shared" si="488"/>
        <v/>
      </c>
      <c r="AJ1069" s="75" t="str">
        <f t="shared" si="489"/>
        <v/>
      </c>
    </row>
    <row r="1070" spans="1:36" ht="14.25">
      <c r="A1070" s="41" t="str">
        <f t="shared" si="490"/>
        <v/>
      </c>
      <c r="B1070" s="150" t="str">
        <f>IF(ISNUMBER(A1070),INDEX('MetaTrader Import'!$H$13:$J$5893,TRUNC(((A1070-$A$39+1)-1)/3)+1,MOD((A1070-$A$39+1)-1,3)+1),"")</f>
        <v/>
      </c>
      <c r="C1070" s="43" t="str">
        <f t="shared" si="467"/>
        <v/>
      </c>
      <c r="D1070" s="43" t="str">
        <f t="shared" ca="1" si="468"/>
        <v/>
      </c>
      <c r="E1070" s="43" t="str">
        <f t="shared" si="469"/>
        <v/>
      </c>
      <c r="F1070" s="43" t="str">
        <f t="shared" si="470"/>
        <v/>
      </c>
      <c r="G1070" s="43" t="str">
        <f>IF(A1070&lt;&gt;"",IF(A1070&lt;Data!$G$11*0.25,$C$13/$G$32,IF(A1070&gt;Data!$G$11*0.25,$C$13,$C$13*10)),"")</f>
        <v/>
      </c>
      <c r="H1070" s="43" t="str">
        <f>IF(A1070&lt;&gt;"",IF(Data!$G$9="constant",$C$13,IF(Data!$G$9="squeeze",G1070,F1070)),"")</f>
        <v/>
      </c>
      <c r="I1070" s="38" t="str">
        <f ca="1">IF(ISNUMBER(A1070),NORMINV(RAND(),0,IF(AND(Data!$G$9="squeeze",A1070&lt;Data!$G$11*0.25),$H$32,1)*$C$30*$C$13)*($C$14*$C$12),"")</f>
        <v/>
      </c>
      <c r="J1070" s="42" t="str">
        <f ca="1">IFERROR(IF(Data!$C$6="Real",B1070,I1070+J1069+($C$14*$C$12)*(NORMINV(RAND(),$C$15,CHOOSE($G$13,$C$13,F1070,G1070)))),"")</f>
        <v/>
      </c>
      <c r="K1070" s="88" t="str">
        <f>IF(ISNUMBER(A1070), IF($G$16="fixed",$G$17,MIN(H1070*Data!$C$7*$C$16*0.5,$C$17*Data!$C$7))*$C$12,"")</f>
        <v/>
      </c>
      <c r="L1070" s="42" t="str">
        <f t="shared" ca="1" si="494"/>
        <v/>
      </c>
      <c r="M1070" s="44" t="str">
        <f t="shared" ca="1" si="495"/>
        <v/>
      </c>
      <c r="N1070" s="44" t="str">
        <f t="shared" ca="1" si="496"/>
        <v/>
      </c>
      <c r="O1070" s="108" t="str">
        <f t="shared" si="471"/>
        <v/>
      </c>
      <c r="P1070" s="102" t="str">
        <f t="shared" si="472"/>
        <v/>
      </c>
      <c r="Q1070" s="102" t="str">
        <f t="shared" si="473"/>
        <v/>
      </c>
      <c r="R1070" s="120" t="str">
        <f t="shared" si="491"/>
        <v/>
      </c>
      <c r="S1070" s="54" t="str">
        <f t="shared" si="492"/>
        <v/>
      </c>
      <c r="T1070" s="5" t="str">
        <f t="shared" si="474"/>
        <v/>
      </c>
      <c r="U1070" s="152" t="str">
        <f t="shared" si="475"/>
        <v/>
      </c>
      <c r="V1070" s="152" t="str">
        <f t="shared" si="476"/>
        <v/>
      </c>
      <c r="W1070" s="153" t="str">
        <f t="shared" si="477"/>
        <v/>
      </c>
      <c r="X1070" s="153" t="str">
        <f t="shared" si="478"/>
        <v/>
      </c>
      <c r="Y1070" s="153" t="str">
        <f t="shared" si="479"/>
        <v/>
      </c>
      <c r="Z1070" s="153" t="str">
        <f t="shared" si="480"/>
        <v/>
      </c>
      <c r="AA1070" s="152" t="str">
        <f t="shared" si="481"/>
        <v/>
      </c>
      <c r="AB1070" s="152" t="str">
        <f t="shared" si="482"/>
        <v/>
      </c>
      <c r="AC1070" s="154" t="str">
        <f t="shared" si="483"/>
        <v/>
      </c>
      <c r="AD1070" s="154" t="str">
        <f t="shared" si="484"/>
        <v/>
      </c>
      <c r="AE1070" s="3" t="str">
        <f t="shared" si="485"/>
        <v/>
      </c>
      <c r="AF1070" s="3" t="str">
        <f t="shared" si="486"/>
        <v/>
      </c>
      <c r="AG1070" s="3" t="str">
        <f t="shared" si="493"/>
        <v/>
      </c>
      <c r="AH1070" s="4" t="str">
        <f t="shared" si="487"/>
        <v/>
      </c>
      <c r="AI1070" s="75" t="str">
        <f t="shared" si="488"/>
        <v/>
      </c>
      <c r="AJ1070" s="75" t="str">
        <f t="shared" si="489"/>
        <v/>
      </c>
    </row>
    <row r="1071" spans="1:36" ht="14.25">
      <c r="A1071" s="41" t="str">
        <f t="shared" si="490"/>
        <v/>
      </c>
      <c r="B1071" s="150" t="str">
        <f>IF(ISNUMBER(A1071),INDEX('MetaTrader Import'!$H$13:$J$5893,TRUNC(((A1071-$A$39+1)-1)/3)+1,MOD((A1071-$A$39+1)-1,3)+1),"")</f>
        <v/>
      </c>
      <c r="C1071" s="43" t="str">
        <f t="shared" si="467"/>
        <v/>
      </c>
      <c r="D1071" s="43" t="str">
        <f t="shared" ca="1" si="468"/>
        <v/>
      </c>
      <c r="E1071" s="43" t="str">
        <f t="shared" si="469"/>
        <v/>
      </c>
      <c r="F1071" s="43" t="str">
        <f t="shared" si="470"/>
        <v/>
      </c>
      <c r="G1071" s="43" t="str">
        <f>IF(A1071&lt;&gt;"",IF(A1071&lt;Data!$G$11*0.25,$C$13/$G$32,IF(A1071&gt;Data!$G$11*0.25,$C$13,$C$13*10)),"")</f>
        <v/>
      </c>
      <c r="H1071" s="43" t="str">
        <f>IF(A1071&lt;&gt;"",IF(Data!$G$9="constant",$C$13,IF(Data!$G$9="squeeze",G1071,F1071)),"")</f>
        <v/>
      </c>
      <c r="I1071" s="38" t="str">
        <f ca="1">IF(ISNUMBER(A1071),NORMINV(RAND(),0,IF(AND(Data!$G$9="squeeze",A1071&lt;Data!$G$11*0.25),$H$32,1)*$C$30*$C$13)*($C$14*$C$12),"")</f>
        <v/>
      </c>
      <c r="J1071" s="42" t="str">
        <f ca="1">IFERROR(IF(Data!$C$6="Real",B1071,I1071+J1070+($C$14*$C$12)*(NORMINV(RAND(),$C$15,CHOOSE($G$13,$C$13,F1071,G1071)))),"")</f>
        <v/>
      </c>
      <c r="K1071" s="88" t="str">
        <f>IF(ISNUMBER(A1071), IF($G$16="fixed",$G$17,MIN(H1071*Data!$C$7*$C$16*0.5,$C$17*Data!$C$7))*$C$12,"")</f>
        <v/>
      </c>
      <c r="L1071" s="42" t="str">
        <f t="shared" ca="1" si="494"/>
        <v/>
      </c>
      <c r="M1071" s="44" t="str">
        <f t="shared" ca="1" si="495"/>
        <v/>
      </c>
      <c r="N1071" s="44" t="str">
        <f t="shared" ca="1" si="496"/>
        <v/>
      </c>
      <c r="O1071" s="108" t="str">
        <f t="shared" si="471"/>
        <v/>
      </c>
      <c r="P1071" s="102" t="str">
        <f t="shared" si="472"/>
        <v/>
      </c>
      <c r="Q1071" s="102" t="str">
        <f t="shared" si="473"/>
        <v/>
      </c>
      <c r="R1071" s="120" t="str">
        <f t="shared" si="491"/>
        <v/>
      </c>
      <c r="S1071" s="54" t="str">
        <f t="shared" si="492"/>
        <v/>
      </c>
      <c r="T1071" s="5" t="str">
        <f t="shared" si="474"/>
        <v/>
      </c>
      <c r="U1071" s="152" t="str">
        <f t="shared" si="475"/>
        <v/>
      </c>
      <c r="V1071" s="152" t="str">
        <f t="shared" si="476"/>
        <v/>
      </c>
      <c r="W1071" s="153" t="str">
        <f t="shared" si="477"/>
        <v/>
      </c>
      <c r="X1071" s="153" t="str">
        <f t="shared" si="478"/>
        <v/>
      </c>
      <c r="Y1071" s="153" t="str">
        <f t="shared" si="479"/>
        <v/>
      </c>
      <c r="Z1071" s="153" t="str">
        <f t="shared" si="480"/>
        <v/>
      </c>
      <c r="AA1071" s="152" t="str">
        <f t="shared" si="481"/>
        <v/>
      </c>
      <c r="AB1071" s="152" t="str">
        <f t="shared" si="482"/>
        <v/>
      </c>
      <c r="AC1071" s="154" t="str">
        <f t="shared" si="483"/>
        <v/>
      </c>
      <c r="AD1071" s="154" t="str">
        <f t="shared" si="484"/>
        <v/>
      </c>
      <c r="AE1071" s="3" t="str">
        <f t="shared" si="485"/>
        <v/>
      </c>
      <c r="AF1071" s="3" t="str">
        <f t="shared" si="486"/>
        <v/>
      </c>
      <c r="AG1071" s="3" t="str">
        <f t="shared" si="493"/>
        <v/>
      </c>
      <c r="AH1071" s="4" t="str">
        <f t="shared" si="487"/>
        <v/>
      </c>
      <c r="AI1071" s="75" t="str">
        <f t="shared" si="488"/>
        <v/>
      </c>
      <c r="AJ1071" s="75" t="str">
        <f t="shared" si="489"/>
        <v/>
      </c>
    </row>
    <row r="1072" spans="1:36" ht="14.25">
      <c r="A1072" s="41" t="str">
        <f t="shared" si="490"/>
        <v/>
      </c>
      <c r="B1072" s="150" t="str">
        <f>IF(ISNUMBER(A1072),INDEX('MetaTrader Import'!$H$13:$J$5893,TRUNC(((A1072-$A$39+1)-1)/3)+1,MOD((A1072-$A$39+1)-1,3)+1),"")</f>
        <v/>
      </c>
      <c r="C1072" s="43" t="str">
        <f t="shared" si="467"/>
        <v/>
      </c>
      <c r="D1072" s="43" t="str">
        <f t="shared" ca="1" si="468"/>
        <v/>
      </c>
      <c r="E1072" s="43" t="str">
        <f t="shared" si="469"/>
        <v/>
      </c>
      <c r="F1072" s="43" t="str">
        <f t="shared" si="470"/>
        <v/>
      </c>
      <c r="G1072" s="43" t="str">
        <f>IF(A1072&lt;&gt;"",IF(A1072&lt;Data!$G$11*0.25,$C$13/$G$32,IF(A1072&gt;Data!$G$11*0.25,$C$13,$C$13*10)),"")</f>
        <v/>
      </c>
      <c r="H1072" s="43" t="str">
        <f>IF(A1072&lt;&gt;"",IF(Data!$G$9="constant",$C$13,IF(Data!$G$9="squeeze",G1072,F1072)),"")</f>
        <v/>
      </c>
      <c r="I1072" s="38" t="str">
        <f ca="1">IF(ISNUMBER(A1072),NORMINV(RAND(),0,IF(AND(Data!$G$9="squeeze",A1072&lt;Data!$G$11*0.25),$H$32,1)*$C$30*$C$13)*($C$14*$C$12),"")</f>
        <v/>
      </c>
      <c r="J1072" s="42" t="str">
        <f ca="1">IFERROR(IF(Data!$C$6="Real",B1072,I1072+J1071+($C$14*$C$12)*(NORMINV(RAND(),$C$15,CHOOSE($G$13,$C$13,F1072,G1072)))),"")</f>
        <v/>
      </c>
      <c r="K1072" s="88" t="str">
        <f>IF(ISNUMBER(A1072), IF($G$16="fixed",$G$17,MIN(H1072*Data!$C$7*$C$16*0.5,$C$17*Data!$C$7))*$C$12,"")</f>
        <v/>
      </c>
      <c r="L1072" s="42" t="str">
        <f t="shared" ca="1" si="494"/>
        <v/>
      </c>
      <c r="M1072" s="44" t="str">
        <f t="shared" ca="1" si="495"/>
        <v/>
      </c>
      <c r="N1072" s="44" t="str">
        <f t="shared" ca="1" si="496"/>
        <v/>
      </c>
      <c r="O1072" s="108" t="str">
        <f t="shared" si="471"/>
        <v/>
      </c>
      <c r="P1072" s="102" t="str">
        <f t="shared" si="472"/>
        <v/>
      </c>
      <c r="Q1072" s="102" t="str">
        <f t="shared" si="473"/>
        <v/>
      </c>
      <c r="R1072" s="120" t="str">
        <f t="shared" si="491"/>
        <v/>
      </c>
      <c r="S1072" s="54" t="str">
        <f t="shared" si="492"/>
        <v/>
      </c>
      <c r="T1072" s="5" t="str">
        <f t="shared" si="474"/>
        <v/>
      </c>
      <c r="U1072" s="152" t="str">
        <f t="shared" si="475"/>
        <v/>
      </c>
      <c r="V1072" s="152" t="str">
        <f t="shared" si="476"/>
        <v/>
      </c>
      <c r="W1072" s="153" t="str">
        <f t="shared" si="477"/>
        <v/>
      </c>
      <c r="X1072" s="153" t="str">
        <f t="shared" si="478"/>
        <v/>
      </c>
      <c r="Y1072" s="153" t="str">
        <f t="shared" si="479"/>
        <v/>
      </c>
      <c r="Z1072" s="153" t="str">
        <f t="shared" si="480"/>
        <v/>
      </c>
      <c r="AA1072" s="152" t="str">
        <f t="shared" si="481"/>
        <v/>
      </c>
      <c r="AB1072" s="152" t="str">
        <f t="shared" si="482"/>
        <v/>
      </c>
      <c r="AC1072" s="154" t="str">
        <f t="shared" si="483"/>
        <v/>
      </c>
      <c r="AD1072" s="154" t="str">
        <f t="shared" si="484"/>
        <v/>
      </c>
      <c r="AE1072" s="3" t="str">
        <f t="shared" si="485"/>
        <v/>
      </c>
      <c r="AF1072" s="3" t="str">
        <f t="shared" si="486"/>
        <v/>
      </c>
      <c r="AG1072" s="3" t="str">
        <f t="shared" si="493"/>
        <v/>
      </c>
      <c r="AH1072" s="4" t="str">
        <f t="shared" si="487"/>
        <v/>
      </c>
      <c r="AI1072" s="75" t="str">
        <f t="shared" si="488"/>
        <v/>
      </c>
      <c r="AJ1072" s="75" t="str">
        <f t="shared" si="489"/>
        <v/>
      </c>
    </row>
    <row r="1073" spans="1:36" ht="14.25">
      <c r="A1073" s="41" t="str">
        <f t="shared" si="490"/>
        <v/>
      </c>
      <c r="B1073" s="150" t="str">
        <f>IF(ISNUMBER(A1073),INDEX('MetaTrader Import'!$H$13:$J$5893,TRUNC(((A1073-$A$39+1)-1)/3)+1,MOD((A1073-$A$39+1)-1,3)+1),"")</f>
        <v/>
      </c>
      <c r="C1073" s="43" t="str">
        <f t="shared" si="467"/>
        <v/>
      </c>
      <c r="D1073" s="43" t="str">
        <f t="shared" ca="1" si="468"/>
        <v/>
      </c>
      <c r="E1073" s="43" t="str">
        <f t="shared" si="469"/>
        <v/>
      </c>
      <c r="F1073" s="43" t="str">
        <f t="shared" si="470"/>
        <v/>
      </c>
      <c r="G1073" s="43" t="str">
        <f>IF(A1073&lt;&gt;"",IF(A1073&lt;Data!$G$11*0.25,$C$13/$G$32,IF(A1073&gt;Data!$G$11*0.25,$C$13,$C$13*10)),"")</f>
        <v/>
      </c>
      <c r="H1073" s="43" t="str">
        <f>IF(A1073&lt;&gt;"",IF(Data!$G$9="constant",$C$13,IF(Data!$G$9="squeeze",G1073,F1073)),"")</f>
        <v/>
      </c>
      <c r="I1073" s="38" t="str">
        <f ca="1">IF(ISNUMBER(A1073),NORMINV(RAND(),0,IF(AND(Data!$G$9="squeeze",A1073&lt;Data!$G$11*0.25),$H$32,1)*$C$30*$C$13)*($C$14*$C$12),"")</f>
        <v/>
      </c>
      <c r="J1073" s="42" t="str">
        <f ca="1">IFERROR(IF(Data!$C$6="Real",B1073,I1073+J1072+($C$14*$C$12)*(NORMINV(RAND(),$C$15,CHOOSE($G$13,$C$13,F1073,G1073)))),"")</f>
        <v/>
      </c>
      <c r="K1073" s="88" t="str">
        <f>IF(ISNUMBER(A1073), IF($G$16="fixed",$G$17,MIN(H1073*Data!$C$7*$C$16*0.5,$C$17*Data!$C$7))*$C$12,"")</f>
        <v/>
      </c>
      <c r="L1073" s="42" t="str">
        <f t="shared" ca="1" si="494"/>
        <v/>
      </c>
      <c r="M1073" s="44" t="str">
        <f t="shared" ca="1" si="495"/>
        <v/>
      </c>
      <c r="N1073" s="44" t="str">
        <f t="shared" ca="1" si="496"/>
        <v/>
      </c>
      <c r="O1073" s="108" t="str">
        <f t="shared" si="471"/>
        <v/>
      </c>
      <c r="P1073" s="102" t="str">
        <f t="shared" si="472"/>
        <v/>
      </c>
      <c r="Q1073" s="102" t="str">
        <f t="shared" si="473"/>
        <v/>
      </c>
      <c r="R1073" s="120" t="str">
        <f t="shared" si="491"/>
        <v/>
      </c>
      <c r="S1073" s="54" t="str">
        <f t="shared" si="492"/>
        <v/>
      </c>
      <c r="T1073" s="5" t="str">
        <f t="shared" si="474"/>
        <v/>
      </c>
      <c r="U1073" s="152" t="str">
        <f t="shared" si="475"/>
        <v/>
      </c>
      <c r="V1073" s="152" t="str">
        <f t="shared" si="476"/>
        <v/>
      </c>
      <c r="W1073" s="153" t="str">
        <f t="shared" si="477"/>
        <v/>
      </c>
      <c r="X1073" s="153" t="str">
        <f t="shared" si="478"/>
        <v/>
      </c>
      <c r="Y1073" s="153" t="str">
        <f t="shared" si="479"/>
        <v/>
      </c>
      <c r="Z1073" s="153" t="str">
        <f t="shared" si="480"/>
        <v/>
      </c>
      <c r="AA1073" s="152" t="str">
        <f t="shared" si="481"/>
        <v/>
      </c>
      <c r="AB1073" s="152" t="str">
        <f t="shared" si="482"/>
        <v/>
      </c>
      <c r="AC1073" s="154" t="str">
        <f t="shared" si="483"/>
        <v/>
      </c>
      <c r="AD1073" s="154" t="str">
        <f t="shared" si="484"/>
        <v/>
      </c>
      <c r="AE1073" s="3" t="str">
        <f t="shared" si="485"/>
        <v/>
      </c>
      <c r="AF1073" s="3" t="str">
        <f t="shared" si="486"/>
        <v/>
      </c>
      <c r="AG1073" s="3" t="str">
        <f t="shared" si="493"/>
        <v/>
      </c>
      <c r="AH1073" s="4" t="str">
        <f t="shared" si="487"/>
        <v/>
      </c>
      <c r="AI1073" s="75" t="str">
        <f t="shared" si="488"/>
        <v/>
      </c>
      <c r="AJ1073" s="75" t="str">
        <f t="shared" si="489"/>
        <v/>
      </c>
    </row>
    <row r="1074" spans="1:36" ht="14.25">
      <c r="A1074" s="41" t="str">
        <f t="shared" si="490"/>
        <v/>
      </c>
      <c r="B1074" s="150" t="str">
        <f>IF(ISNUMBER(A1074),INDEX('MetaTrader Import'!$H$13:$J$5893,TRUNC(((A1074-$A$39+1)-1)/3)+1,MOD((A1074-$A$39+1)-1,3)+1),"")</f>
        <v/>
      </c>
      <c r="C1074" s="43" t="str">
        <f t="shared" si="467"/>
        <v/>
      </c>
      <c r="D1074" s="43" t="str">
        <f t="shared" ca="1" si="468"/>
        <v/>
      </c>
      <c r="E1074" s="43" t="str">
        <f t="shared" si="469"/>
        <v/>
      </c>
      <c r="F1074" s="43" t="str">
        <f t="shared" si="470"/>
        <v/>
      </c>
      <c r="G1074" s="43" t="str">
        <f>IF(A1074&lt;&gt;"",IF(A1074&lt;Data!$G$11*0.25,$C$13/$G$32,IF(A1074&gt;Data!$G$11*0.25,$C$13,$C$13*10)),"")</f>
        <v/>
      </c>
      <c r="H1074" s="43" t="str">
        <f>IF(A1074&lt;&gt;"",IF(Data!$G$9="constant",$C$13,IF(Data!$G$9="squeeze",G1074,F1074)),"")</f>
        <v/>
      </c>
      <c r="I1074" s="38" t="str">
        <f ca="1">IF(ISNUMBER(A1074),NORMINV(RAND(),0,IF(AND(Data!$G$9="squeeze",A1074&lt;Data!$G$11*0.25),$H$32,1)*$C$30*$C$13)*($C$14*$C$12),"")</f>
        <v/>
      </c>
      <c r="J1074" s="42" t="str">
        <f ca="1">IFERROR(IF(Data!$C$6="Real",B1074,I1074+J1073+($C$14*$C$12)*(NORMINV(RAND(),$C$15,CHOOSE($G$13,$C$13,F1074,G1074)))),"")</f>
        <v/>
      </c>
      <c r="K1074" s="88" t="str">
        <f>IF(ISNUMBER(A1074), IF($G$16="fixed",$G$17,MIN(H1074*Data!$C$7*$C$16*0.5,$C$17*Data!$C$7))*$C$12,"")</f>
        <v/>
      </c>
      <c r="L1074" s="42" t="str">
        <f t="shared" ca="1" si="494"/>
        <v/>
      </c>
      <c r="M1074" s="44" t="str">
        <f t="shared" ca="1" si="495"/>
        <v/>
      </c>
      <c r="N1074" s="44" t="str">
        <f t="shared" ca="1" si="496"/>
        <v/>
      </c>
      <c r="O1074" s="108" t="str">
        <f t="shared" si="471"/>
        <v/>
      </c>
      <c r="P1074" s="102" t="str">
        <f t="shared" si="472"/>
        <v/>
      </c>
      <c r="Q1074" s="102" t="str">
        <f t="shared" si="473"/>
        <v/>
      </c>
      <c r="R1074" s="120" t="str">
        <f t="shared" si="491"/>
        <v/>
      </c>
      <c r="S1074" s="54" t="str">
        <f t="shared" si="492"/>
        <v/>
      </c>
      <c r="T1074" s="5" t="str">
        <f t="shared" si="474"/>
        <v/>
      </c>
      <c r="U1074" s="152" t="str">
        <f t="shared" si="475"/>
        <v/>
      </c>
      <c r="V1074" s="152" t="str">
        <f t="shared" si="476"/>
        <v/>
      </c>
      <c r="W1074" s="153" t="str">
        <f t="shared" si="477"/>
        <v/>
      </c>
      <c r="X1074" s="153" t="str">
        <f t="shared" si="478"/>
        <v/>
      </c>
      <c r="Y1074" s="153" t="str">
        <f t="shared" si="479"/>
        <v/>
      </c>
      <c r="Z1074" s="153" t="str">
        <f t="shared" si="480"/>
        <v/>
      </c>
      <c r="AA1074" s="152" t="str">
        <f t="shared" si="481"/>
        <v/>
      </c>
      <c r="AB1074" s="152" t="str">
        <f t="shared" si="482"/>
        <v/>
      </c>
      <c r="AC1074" s="154" t="str">
        <f t="shared" si="483"/>
        <v/>
      </c>
      <c r="AD1074" s="154" t="str">
        <f t="shared" si="484"/>
        <v/>
      </c>
      <c r="AE1074" s="3" t="str">
        <f t="shared" si="485"/>
        <v/>
      </c>
      <c r="AF1074" s="3" t="str">
        <f t="shared" si="486"/>
        <v/>
      </c>
      <c r="AG1074" s="3" t="str">
        <f t="shared" si="493"/>
        <v/>
      </c>
      <c r="AH1074" s="4" t="str">
        <f t="shared" si="487"/>
        <v/>
      </c>
      <c r="AI1074" s="75" t="str">
        <f t="shared" si="488"/>
        <v/>
      </c>
      <c r="AJ1074" s="75" t="str">
        <f t="shared" si="489"/>
        <v/>
      </c>
    </row>
    <row r="1075" spans="1:36" ht="14.25">
      <c r="A1075" s="41" t="str">
        <f t="shared" si="490"/>
        <v/>
      </c>
      <c r="B1075" s="150" t="str">
        <f>IF(ISNUMBER(A1075),INDEX('MetaTrader Import'!$H$13:$J$5893,TRUNC(((A1075-$A$39+1)-1)/3)+1,MOD((A1075-$A$39+1)-1,3)+1),"")</f>
        <v/>
      </c>
      <c r="C1075" s="43" t="str">
        <f t="shared" si="467"/>
        <v/>
      </c>
      <c r="D1075" s="43" t="str">
        <f t="shared" ca="1" si="468"/>
        <v/>
      </c>
      <c r="E1075" s="43" t="str">
        <f t="shared" si="469"/>
        <v/>
      </c>
      <c r="F1075" s="43" t="str">
        <f t="shared" si="470"/>
        <v/>
      </c>
      <c r="G1075" s="43" t="str">
        <f>IF(A1075&lt;&gt;"",IF(A1075&lt;Data!$G$11*0.25,$C$13/$G$32,IF(A1075&gt;Data!$G$11*0.25,$C$13,$C$13*10)),"")</f>
        <v/>
      </c>
      <c r="H1075" s="43" t="str">
        <f>IF(A1075&lt;&gt;"",IF(Data!$G$9="constant",$C$13,IF(Data!$G$9="squeeze",G1075,F1075)),"")</f>
        <v/>
      </c>
      <c r="I1075" s="38" t="str">
        <f ca="1">IF(ISNUMBER(A1075),NORMINV(RAND(),0,IF(AND(Data!$G$9="squeeze",A1075&lt;Data!$G$11*0.25),$H$32,1)*$C$30*$C$13)*($C$14*$C$12),"")</f>
        <v/>
      </c>
      <c r="J1075" s="42" t="str">
        <f ca="1">IFERROR(IF(Data!$C$6="Real",B1075,I1075+J1074+($C$14*$C$12)*(NORMINV(RAND(),$C$15,CHOOSE($G$13,$C$13,F1075,G1075)))),"")</f>
        <v/>
      </c>
      <c r="K1075" s="88" t="str">
        <f>IF(ISNUMBER(A1075), IF($G$16="fixed",$G$17,MIN(H1075*Data!$C$7*$C$16*0.5,$C$17*Data!$C$7))*$C$12,"")</f>
        <v/>
      </c>
      <c r="L1075" s="42" t="str">
        <f t="shared" ca="1" si="494"/>
        <v/>
      </c>
      <c r="M1075" s="44" t="str">
        <f t="shared" ca="1" si="495"/>
        <v/>
      </c>
      <c r="N1075" s="44" t="str">
        <f t="shared" ca="1" si="496"/>
        <v/>
      </c>
      <c r="O1075" s="108" t="str">
        <f t="shared" si="471"/>
        <v/>
      </c>
      <c r="P1075" s="102" t="str">
        <f t="shared" si="472"/>
        <v/>
      </c>
      <c r="Q1075" s="102" t="str">
        <f t="shared" si="473"/>
        <v/>
      </c>
      <c r="R1075" s="120" t="str">
        <f t="shared" si="491"/>
        <v/>
      </c>
      <c r="S1075" s="54" t="str">
        <f t="shared" si="492"/>
        <v/>
      </c>
      <c r="T1075" s="5" t="str">
        <f t="shared" si="474"/>
        <v/>
      </c>
      <c r="U1075" s="152" t="str">
        <f t="shared" si="475"/>
        <v/>
      </c>
      <c r="V1075" s="152" t="str">
        <f t="shared" si="476"/>
        <v/>
      </c>
      <c r="W1075" s="153" t="str">
        <f t="shared" si="477"/>
        <v/>
      </c>
      <c r="X1075" s="153" t="str">
        <f t="shared" si="478"/>
        <v/>
      </c>
      <c r="Y1075" s="153" t="str">
        <f t="shared" si="479"/>
        <v/>
      </c>
      <c r="Z1075" s="153" t="str">
        <f t="shared" si="480"/>
        <v/>
      </c>
      <c r="AA1075" s="152" t="str">
        <f t="shared" si="481"/>
        <v/>
      </c>
      <c r="AB1075" s="152" t="str">
        <f t="shared" si="482"/>
        <v/>
      </c>
      <c r="AC1075" s="154" t="str">
        <f t="shared" si="483"/>
        <v/>
      </c>
      <c r="AD1075" s="154" t="str">
        <f t="shared" si="484"/>
        <v/>
      </c>
      <c r="AE1075" s="3" t="str">
        <f t="shared" si="485"/>
        <v/>
      </c>
      <c r="AF1075" s="3" t="str">
        <f t="shared" si="486"/>
        <v/>
      </c>
      <c r="AG1075" s="3" t="str">
        <f t="shared" si="493"/>
        <v/>
      </c>
      <c r="AH1075" s="4" t="str">
        <f t="shared" si="487"/>
        <v/>
      </c>
      <c r="AI1075" s="75" t="str">
        <f t="shared" si="488"/>
        <v/>
      </c>
      <c r="AJ1075" s="75" t="str">
        <f t="shared" si="489"/>
        <v/>
      </c>
    </row>
    <row r="1076" spans="1:36" ht="14.25">
      <c r="A1076" s="41" t="str">
        <f t="shared" si="490"/>
        <v/>
      </c>
      <c r="B1076" s="150" t="str">
        <f>IF(ISNUMBER(A1076),INDEX('MetaTrader Import'!$H$13:$J$5893,TRUNC(((A1076-$A$39+1)-1)/3)+1,MOD((A1076-$A$39+1)-1,3)+1),"")</f>
        <v/>
      </c>
      <c r="C1076" s="43" t="str">
        <f t="shared" si="467"/>
        <v/>
      </c>
      <c r="D1076" s="43" t="str">
        <f t="shared" ca="1" si="468"/>
        <v/>
      </c>
      <c r="E1076" s="43" t="str">
        <f t="shared" si="469"/>
        <v/>
      </c>
      <c r="F1076" s="43" t="str">
        <f t="shared" si="470"/>
        <v/>
      </c>
      <c r="G1076" s="43" t="str">
        <f>IF(A1076&lt;&gt;"",IF(A1076&lt;Data!$G$11*0.25,$C$13/$G$32,IF(A1076&gt;Data!$G$11*0.25,$C$13,$C$13*10)),"")</f>
        <v/>
      </c>
      <c r="H1076" s="43" t="str">
        <f>IF(A1076&lt;&gt;"",IF(Data!$G$9="constant",$C$13,IF(Data!$G$9="squeeze",G1076,F1076)),"")</f>
        <v/>
      </c>
      <c r="I1076" s="38" t="str">
        <f ca="1">IF(ISNUMBER(A1076),NORMINV(RAND(),0,IF(AND(Data!$G$9="squeeze",A1076&lt;Data!$G$11*0.25),$H$32,1)*$C$30*$C$13)*($C$14*$C$12),"")</f>
        <v/>
      </c>
      <c r="J1076" s="42" t="str">
        <f ca="1">IFERROR(IF(Data!$C$6="Real",B1076,I1076+J1075+($C$14*$C$12)*(NORMINV(RAND(),$C$15,CHOOSE($G$13,$C$13,F1076,G1076)))),"")</f>
        <v/>
      </c>
      <c r="K1076" s="88" t="str">
        <f>IF(ISNUMBER(A1076), IF($G$16="fixed",$G$17,MIN(H1076*Data!$C$7*$C$16*0.5,$C$17*Data!$C$7))*$C$12,"")</f>
        <v/>
      </c>
      <c r="L1076" s="42" t="str">
        <f t="shared" ca="1" si="494"/>
        <v/>
      </c>
      <c r="M1076" s="44" t="str">
        <f t="shared" ca="1" si="495"/>
        <v/>
      </c>
      <c r="N1076" s="44" t="str">
        <f t="shared" ca="1" si="496"/>
        <v/>
      </c>
      <c r="O1076" s="108" t="str">
        <f t="shared" si="471"/>
        <v/>
      </c>
      <c r="P1076" s="102" t="str">
        <f t="shared" si="472"/>
        <v/>
      </c>
      <c r="Q1076" s="102" t="str">
        <f t="shared" si="473"/>
        <v/>
      </c>
      <c r="R1076" s="120" t="str">
        <f t="shared" si="491"/>
        <v/>
      </c>
      <c r="S1076" s="54" t="str">
        <f t="shared" si="492"/>
        <v/>
      </c>
      <c r="T1076" s="5" t="str">
        <f t="shared" si="474"/>
        <v/>
      </c>
      <c r="U1076" s="152" t="str">
        <f t="shared" si="475"/>
        <v/>
      </c>
      <c r="V1076" s="152" t="str">
        <f t="shared" si="476"/>
        <v/>
      </c>
      <c r="W1076" s="153" t="str">
        <f t="shared" si="477"/>
        <v/>
      </c>
      <c r="X1076" s="153" t="str">
        <f t="shared" si="478"/>
        <v/>
      </c>
      <c r="Y1076" s="153" t="str">
        <f t="shared" si="479"/>
        <v/>
      </c>
      <c r="Z1076" s="153" t="str">
        <f t="shared" si="480"/>
        <v/>
      </c>
      <c r="AA1076" s="152" t="str">
        <f t="shared" si="481"/>
        <v/>
      </c>
      <c r="AB1076" s="152" t="str">
        <f t="shared" si="482"/>
        <v/>
      </c>
      <c r="AC1076" s="154" t="str">
        <f t="shared" si="483"/>
        <v/>
      </c>
      <c r="AD1076" s="154" t="str">
        <f t="shared" si="484"/>
        <v/>
      </c>
      <c r="AE1076" s="3" t="str">
        <f t="shared" si="485"/>
        <v/>
      </c>
      <c r="AF1076" s="3" t="str">
        <f t="shared" si="486"/>
        <v/>
      </c>
      <c r="AG1076" s="3" t="str">
        <f t="shared" si="493"/>
        <v/>
      </c>
      <c r="AH1076" s="4" t="str">
        <f t="shared" si="487"/>
        <v/>
      </c>
      <c r="AI1076" s="75" t="str">
        <f t="shared" si="488"/>
        <v/>
      </c>
      <c r="AJ1076" s="75" t="str">
        <f t="shared" si="489"/>
        <v/>
      </c>
    </row>
    <row r="1077" spans="1:36" ht="14.25">
      <c r="A1077" s="41" t="str">
        <f t="shared" si="490"/>
        <v/>
      </c>
      <c r="B1077" s="150" t="str">
        <f>IF(ISNUMBER(A1077),INDEX('MetaTrader Import'!$H$13:$J$5893,TRUNC(((A1077-$A$39+1)-1)/3)+1,MOD((A1077-$A$39+1)-1,3)+1),"")</f>
        <v/>
      </c>
      <c r="C1077" s="43" t="str">
        <f t="shared" si="467"/>
        <v/>
      </c>
      <c r="D1077" s="43" t="str">
        <f t="shared" ca="1" si="468"/>
        <v/>
      </c>
      <c r="E1077" s="43" t="str">
        <f t="shared" si="469"/>
        <v/>
      </c>
      <c r="F1077" s="43" t="str">
        <f t="shared" si="470"/>
        <v/>
      </c>
      <c r="G1077" s="43" t="str">
        <f>IF(A1077&lt;&gt;"",IF(A1077&lt;Data!$G$11*0.25,$C$13/$G$32,IF(A1077&gt;Data!$G$11*0.25,$C$13,$C$13*10)),"")</f>
        <v/>
      </c>
      <c r="H1077" s="43" t="str">
        <f>IF(A1077&lt;&gt;"",IF(Data!$G$9="constant",$C$13,IF(Data!$G$9="squeeze",G1077,F1077)),"")</f>
        <v/>
      </c>
      <c r="I1077" s="38" t="str">
        <f ca="1">IF(ISNUMBER(A1077),NORMINV(RAND(),0,IF(AND(Data!$G$9="squeeze",A1077&lt;Data!$G$11*0.25),$H$32,1)*$C$30*$C$13)*($C$14*$C$12),"")</f>
        <v/>
      </c>
      <c r="J1077" s="42" t="str">
        <f ca="1">IFERROR(IF(Data!$C$6="Real",B1077,I1077+J1076+($C$14*$C$12)*(NORMINV(RAND(),$C$15,CHOOSE($G$13,$C$13,F1077,G1077)))),"")</f>
        <v/>
      </c>
      <c r="K1077" s="88" t="str">
        <f>IF(ISNUMBER(A1077), IF($G$16="fixed",$G$17,MIN(H1077*Data!$C$7*$C$16*0.5,$C$17*Data!$C$7))*$C$12,"")</f>
        <v/>
      </c>
      <c r="L1077" s="42" t="str">
        <f t="shared" ca="1" si="494"/>
        <v/>
      </c>
      <c r="M1077" s="44" t="str">
        <f t="shared" ca="1" si="495"/>
        <v/>
      </c>
      <c r="N1077" s="44" t="str">
        <f t="shared" ca="1" si="496"/>
        <v/>
      </c>
      <c r="O1077" s="108" t="str">
        <f t="shared" si="471"/>
        <v/>
      </c>
      <c r="P1077" s="102" t="str">
        <f t="shared" si="472"/>
        <v/>
      </c>
      <c r="Q1077" s="102" t="str">
        <f t="shared" si="473"/>
        <v/>
      </c>
      <c r="R1077" s="120" t="str">
        <f t="shared" si="491"/>
        <v/>
      </c>
      <c r="S1077" s="54" t="str">
        <f t="shared" si="492"/>
        <v/>
      </c>
      <c r="T1077" s="5" t="str">
        <f t="shared" si="474"/>
        <v/>
      </c>
      <c r="U1077" s="152" t="str">
        <f t="shared" si="475"/>
        <v/>
      </c>
      <c r="V1077" s="152" t="str">
        <f t="shared" si="476"/>
        <v/>
      </c>
      <c r="W1077" s="153" t="str">
        <f t="shared" si="477"/>
        <v/>
      </c>
      <c r="X1077" s="153" t="str">
        <f t="shared" si="478"/>
        <v/>
      </c>
      <c r="Y1077" s="153" t="str">
        <f t="shared" si="479"/>
        <v/>
      </c>
      <c r="Z1077" s="153" t="str">
        <f t="shared" si="480"/>
        <v/>
      </c>
      <c r="AA1077" s="152" t="str">
        <f t="shared" si="481"/>
        <v/>
      </c>
      <c r="AB1077" s="152" t="str">
        <f t="shared" si="482"/>
        <v/>
      </c>
      <c r="AC1077" s="154" t="str">
        <f t="shared" si="483"/>
        <v/>
      </c>
      <c r="AD1077" s="154" t="str">
        <f t="shared" si="484"/>
        <v/>
      </c>
      <c r="AE1077" s="3" t="str">
        <f t="shared" si="485"/>
        <v/>
      </c>
      <c r="AF1077" s="3" t="str">
        <f t="shared" si="486"/>
        <v/>
      </c>
      <c r="AG1077" s="3" t="str">
        <f t="shared" si="493"/>
        <v/>
      </c>
      <c r="AH1077" s="4" t="str">
        <f t="shared" si="487"/>
        <v/>
      </c>
      <c r="AI1077" s="75" t="str">
        <f t="shared" si="488"/>
        <v/>
      </c>
      <c r="AJ1077" s="75" t="str">
        <f t="shared" si="489"/>
        <v/>
      </c>
    </row>
    <row r="1078" spans="1:36" ht="14.25">
      <c r="A1078" s="41" t="str">
        <f t="shared" si="490"/>
        <v/>
      </c>
      <c r="B1078" s="150" t="str">
        <f>IF(ISNUMBER(A1078),INDEX('MetaTrader Import'!$H$13:$J$5893,TRUNC(((A1078-$A$39+1)-1)/3)+1,MOD((A1078-$A$39+1)-1,3)+1),"")</f>
        <v/>
      </c>
      <c r="C1078" s="43" t="str">
        <f t="shared" si="467"/>
        <v/>
      </c>
      <c r="D1078" s="43" t="str">
        <f t="shared" ca="1" si="468"/>
        <v/>
      </c>
      <c r="E1078" s="43" t="str">
        <f t="shared" si="469"/>
        <v/>
      </c>
      <c r="F1078" s="43" t="str">
        <f t="shared" si="470"/>
        <v/>
      </c>
      <c r="G1078" s="43" t="str">
        <f>IF(A1078&lt;&gt;"",IF(A1078&lt;Data!$G$11*0.25,$C$13/$G$32,IF(A1078&gt;Data!$G$11*0.25,$C$13,$C$13*10)),"")</f>
        <v/>
      </c>
      <c r="H1078" s="43" t="str">
        <f>IF(A1078&lt;&gt;"",IF(Data!$G$9="constant",$C$13,IF(Data!$G$9="squeeze",G1078,F1078)),"")</f>
        <v/>
      </c>
      <c r="I1078" s="38" t="str">
        <f ca="1">IF(ISNUMBER(A1078),NORMINV(RAND(),0,IF(AND(Data!$G$9="squeeze",A1078&lt;Data!$G$11*0.25),$H$32,1)*$C$30*$C$13)*($C$14*$C$12),"")</f>
        <v/>
      </c>
      <c r="J1078" s="42" t="str">
        <f ca="1">IFERROR(IF(Data!$C$6="Real",B1078,I1078+J1077+($C$14*$C$12)*(NORMINV(RAND(),$C$15,CHOOSE($G$13,$C$13,F1078,G1078)))),"")</f>
        <v/>
      </c>
      <c r="K1078" s="88" t="str">
        <f>IF(ISNUMBER(A1078), IF($G$16="fixed",$G$17,MIN(H1078*Data!$C$7*$C$16*0.5,$C$17*Data!$C$7))*$C$12,"")</f>
        <v/>
      </c>
      <c r="L1078" s="42" t="str">
        <f t="shared" ca="1" si="494"/>
        <v/>
      </c>
      <c r="M1078" s="44" t="str">
        <f t="shared" ca="1" si="495"/>
        <v/>
      </c>
      <c r="N1078" s="44" t="str">
        <f t="shared" ca="1" si="496"/>
        <v/>
      </c>
      <c r="O1078" s="108" t="str">
        <f t="shared" si="471"/>
        <v/>
      </c>
      <c r="P1078" s="102" t="str">
        <f t="shared" si="472"/>
        <v/>
      </c>
      <c r="Q1078" s="102" t="str">
        <f t="shared" si="473"/>
        <v/>
      </c>
      <c r="R1078" s="120" t="str">
        <f t="shared" si="491"/>
        <v/>
      </c>
      <c r="S1078" s="54" t="str">
        <f t="shared" si="492"/>
        <v/>
      </c>
      <c r="T1078" s="5" t="str">
        <f t="shared" si="474"/>
        <v/>
      </c>
      <c r="U1078" s="152" t="str">
        <f t="shared" si="475"/>
        <v/>
      </c>
      <c r="V1078" s="152" t="str">
        <f t="shared" si="476"/>
        <v/>
      </c>
      <c r="W1078" s="153" t="str">
        <f t="shared" si="477"/>
        <v/>
      </c>
      <c r="X1078" s="153" t="str">
        <f t="shared" si="478"/>
        <v/>
      </c>
      <c r="Y1078" s="153" t="str">
        <f t="shared" si="479"/>
        <v/>
      </c>
      <c r="Z1078" s="153" t="str">
        <f t="shared" si="480"/>
        <v/>
      </c>
      <c r="AA1078" s="152" t="str">
        <f t="shared" si="481"/>
        <v/>
      </c>
      <c r="AB1078" s="152" t="str">
        <f t="shared" si="482"/>
        <v/>
      </c>
      <c r="AC1078" s="154" t="str">
        <f t="shared" si="483"/>
        <v/>
      </c>
      <c r="AD1078" s="154" t="str">
        <f t="shared" si="484"/>
        <v/>
      </c>
      <c r="AE1078" s="3" t="str">
        <f t="shared" si="485"/>
        <v/>
      </c>
      <c r="AF1078" s="3" t="str">
        <f t="shared" si="486"/>
        <v/>
      </c>
      <c r="AG1078" s="3" t="str">
        <f t="shared" si="493"/>
        <v/>
      </c>
      <c r="AH1078" s="4" t="str">
        <f t="shared" si="487"/>
        <v/>
      </c>
      <c r="AI1078" s="75" t="str">
        <f t="shared" si="488"/>
        <v/>
      </c>
      <c r="AJ1078" s="75" t="str">
        <f t="shared" si="489"/>
        <v/>
      </c>
    </row>
    <row r="1079" spans="1:36" ht="14.25">
      <c r="A1079" s="41" t="str">
        <f t="shared" si="490"/>
        <v/>
      </c>
      <c r="B1079" s="150" t="str">
        <f>IF(ISNUMBER(A1079),INDEX('MetaTrader Import'!$H$13:$J$5893,TRUNC(((A1079-$A$39+1)-1)/3)+1,MOD((A1079-$A$39+1)-1,3)+1),"")</f>
        <v/>
      </c>
      <c r="C1079" s="43" t="str">
        <f t="shared" si="467"/>
        <v/>
      </c>
      <c r="D1079" s="43" t="str">
        <f t="shared" ca="1" si="468"/>
        <v/>
      </c>
      <c r="E1079" s="43" t="str">
        <f t="shared" si="469"/>
        <v/>
      </c>
      <c r="F1079" s="43" t="str">
        <f t="shared" si="470"/>
        <v/>
      </c>
      <c r="G1079" s="43" t="str">
        <f>IF(A1079&lt;&gt;"",IF(A1079&lt;Data!$G$11*0.25,$C$13/$G$32,IF(A1079&gt;Data!$G$11*0.25,$C$13,$C$13*10)),"")</f>
        <v/>
      </c>
      <c r="H1079" s="43" t="str">
        <f>IF(A1079&lt;&gt;"",IF(Data!$G$9="constant",$C$13,IF(Data!$G$9="squeeze",G1079,F1079)),"")</f>
        <v/>
      </c>
      <c r="I1079" s="38" t="str">
        <f ca="1">IF(ISNUMBER(A1079),NORMINV(RAND(),0,IF(AND(Data!$G$9="squeeze",A1079&lt;Data!$G$11*0.25),$H$32,1)*$C$30*$C$13)*($C$14*$C$12),"")</f>
        <v/>
      </c>
      <c r="J1079" s="42" t="str">
        <f ca="1">IFERROR(IF(Data!$C$6="Real",B1079,I1079+J1078+($C$14*$C$12)*(NORMINV(RAND(),$C$15,CHOOSE($G$13,$C$13,F1079,G1079)))),"")</f>
        <v/>
      </c>
      <c r="K1079" s="88" t="str">
        <f>IF(ISNUMBER(A1079), IF($G$16="fixed",$G$17,MIN(H1079*Data!$C$7*$C$16*0.5,$C$17*Data!$C$7))*$C$12,"")</f>
        <v/>
      </c>
      <c r="L1079" s="42" t="str">
        <f t="shared" ca="1" si="494"/>
        <v/>
      </c>
      <c r="M1079" s="44" t="str">
        <f t="shared" ca="1" si="495"/>
        <v/>
      </c>
      <c r="N1079" s="44" t="str">
        <f t="shared" ca="1" si="496"/>
        <v/>
      </c>
      <c r="O1079" s="108" t="str">
        <f t="shared" si="471"/>
        <v/>
      </c>
      <c r="P1079" s="102" t="str">
        <f t="shared" si="472"/>
        <v/>
      </c>
      <c r="Q1079" s="102" t="str">
        <f t="shared" si="473"/>
        <v/>
      </c>
      <c r="R1079" s="120" t="str">
        <f t="shared" si="491"/>
        <v/>
      </c>
      <c r="S1079" s="54" t="str">
        <f t="shared" si="492"/>
        <v/>
      </c>
      <c r="T1079" s="5" t="str">
        <f t="shared" si="474"/>
        <v/>
      </c>
      <c r="U1079" s="152" t="str">
        <f t="shared" si="475"/>
        <v/>
      </c>
      <c r="V1079" s="152" t="str">
        <f t="shared" si="476"/>
        <v/>
      </c>
      <c r="W1079" s="153" t="str">
        <f t="shared" si="477"/>
        <v/>
      </c>
      <c r="X1079" s="153" t="str">
        <f t="shared" si="478"/>
        <v/>
      </c>
      <c r="Y1079" s="153" t="str">
        <f t="shared" si="479"/>
        <v/>
      </c>
      <c r="Z1079" s="153" t="str">
        <f t="shared" si="480"/>
        <v/>
      </c>
      <c r="AA1079" s="152" t="str">
        <f t="shared" si="481"/>
        <v/>
      </c>
      <c r="AB1079" s="152" t="str">
        <f t="shared" si="482"/>
        <v/>
      </c>
      <c r="AC1079" s="154" t="str">
        <f t="shared" si="483"/>
        <v/>
      </c>
      <c r="AD1079" s="154" t="str">
        <f t="shared" si="484"/>
        <v/>
      </c>
      <c r="AE1079" s="3" t="str">
        <f t="shared" si="485"/>
        <v/>
      </c>
      <c r="AF1079" s="3" t="str">
        <f t="shared" si="486"/>
        <v/>
      </c>
      <c r="AG1079" s="3" t="str">
        <f t="shared" si="493"/>
        <v/>
      </c>
      <c r="AH1079" s="4" t="str">
        <f t="shared" si="487"/>
        <v/>
      </c>
      <c r="AI1079" s="75" t="str">
        <f t="shared" si="488"/>
        <v/>
      </c>
      <c r="AJ1079" s="75" t="str">
        <f t="shared" si="489"/>
        <v/>
      </c>
    </row>
    <row r="1080" spans="1:36" ht="14.25">
      <c r="A1080" s="41" t="str">
        <f t="shared" si="490"/>
        <v/>
      </c>
      <c r="B1080" s="150" t="str">
        <f>IF(ISNUMBER(A1080),INDEX('MetaTrader Import'!$H$13:$J$5893,TRUNC(((A1080-$A$39+1)-1)/3)+1,MOD((A1080-$A$39+1)-1,3)+1),"")</f>
        <v/>
      </c>
      <c r="C1080" s="43" t="str">
        <f t="shared" si="467"/>
        <v/>
      </c>
      <c r="D1080" s="43" t="str">
        <f t="shared" ca="1" si="468"/>
        <v/>
      </c>
      <c r="E1080" s="43" t="str">
        <f t="shared" si="469"/>
        <v/>
      </c>
      <c r="F1080" s="43" t="str">
        <f t="shared" si="470"/>
        <v/>
      </c>
      <c r="G1080" s="43" t="str">
        <f>IF(A1080&lt;&gt;"",IF(A1080&lt;Data!$G$11*0.25,$C$13/$G$32,IF(A1080&gt;Data!$G$11*0.25,$C$13,$C$13*10)),"")</f>
        <v/>
      </c>
      <c r="H1080" s="43" t="str">
        <f>IF(A1080&lt;&gt;"",IF(Data!$G$9="constant",$C$13,IF(Data!$G$9="squeeze",G1080,F1080)),"")</f>
        <v/>
      </c>
      <c r="I1080" s="38" t="str">
        <f ca="1">IF(ISNUMBER(A1080),NORMINV(RAND(),0,IF(AND(Data!$G$9="squeeze",A1080&lt;Data!$G$11*0.25),$H$32,1)*$C$30*$C$13)*($C$14*$C$12),"")</f>
        <v/>
      </c>
      <c r="J1080" s="42" t="str">
        <f ca="1">IFERROR(IF(Data!$C$6="Real",B1080,I1080+J1079+($C$14*$C$12)*(NORMINV(RAND(),$C$15,CHOOSE($G$13,$C$13,F1080,G1080)))),"")</f>
        <v/>
      </c>
      <c r="K1080" s="88" t="str">
        <f>IF(ISNUMBER(A1080), IF($G$16="fixed",$G$17,MIN(H1080*Data!$C$7*$C$16*0.5,$C$17*Data!$C$7))*$C$12,"")</f>
        <v/>
      </c>
      <c r="L1080" s="42" t="str">
        <f t="shared" ca="1" si="494"/>
        <v/>
      </c>
      <c r="M1080" s="44" t="str">
        <f t="shared" ca="1" si="495"/>
        <v/>
      </c>
      <c r="N1080" s="44" t="str">
        <f t="shared" ca="1" si="496"/>
        <v/>
      </c>
      <c r="O1080" s="108" t="str">
        <f t="shared" si="471"/>
        <v/>
      </c>
      <c r="P1080" s="102" t="str">
        <f t="shared" si="472"/>
        <v/>
      </c>
      <c r="Q1080" s="102" t="str">
        <f t="shared" si="473"/>
        <v/>
      </c>
      <c r="R1080" s="120" t="str">
        <f t="shared" si="491"/>
        <v/>
      </c>
      <c r="S1080" s="54" t="str">
        <f t="shared" si="492"/>
        <v/>
      </c>
      <c r="T1080" s="5" t="str">
        <f t="shared" si="474"/>
        <v/>
      </c>
      <c r="U1080" s="152" t="str">
        <f t="shared" si="475"/>
        <v/>
      </c>
      <c r="V1080" s="152" t="str">
        <f t="shared" si="476"/>
        <v/>
      </c>
      <c r="W1080" s="153" t="str">
        <f t="shared" si="477"/>
        <v/>
      </c>
      <c r="X1080" s="153" t="str">
        <f t="shared" si="478"/>
        <v/>
      </c>
      <c r="Y1080" s="153" t="str">
        <f t="shared" si="479"/>
        <v/>
      </c>
      <c r="Z1080" s="153" t="str">
        <f t="shared" si="480"/>
        <v/>
      </c>
      <c r="AA1080" s="152" t="str">
        <f t="shared" si="481"/>
        <v/>
      </c>
      <c r="AB1080" s="152" t="str">
        <f t="shared" si="482"/>
        <v/>
      </c>
      <c r="AC1080" s="154" t="str">
        <f t="shared" si="483"/>
        <v/>
      </c>
      <c r="AD1080" s="154" t="str">
        <f t="shared" si="484"/>
        <v/>
      </c>
      <c r="AE1080" s="3" t="str">
        <f t="shared" si="485"/>
        <v/>
      </c>
      <c r="AF1080" s="3" t="str">
        <f t="shared" si="486"/>
        <v/>
      </c>
      <c r="AG1080" s="3" t="str">
        <f t="shared" si="493"/>
        <v/>
      </c>
      <c r="AH1080" s="4" t="str">
        <f t="shared" si="487"/>
        <v/>
      </c>
      <c r="AI1080" s="75" t="str">
        <f t="shared" si="488"/>
        <v/>
      </c>
      <c r="AJ1080" s="75" t="str">
        <f t="shared" si="489"/>
        <v/>
      </c>
    </row>
    <row r="1081" spans="1:36" ht="14.25">
      <c r="A1081" s="41" t="str">
        <f t="shared" si="490"/>
        <v/>
      </c>
      <c r="B1081" s="150" t="str">
        <f>IF(ISNUMBER(A1081),INDEX('MetaTrader Import'!$H$13:$J$5893,TRUNC(((A1081-$A$39+1)-1)/3)+1,MOD((A1081-$A$39+1)-1,3)+1),"")</f>
        <v/>
      </c>
      <c r="C1081" s="43" t="str">
        <f t="shared" si="467"/>
        <v/>
      </c>
      <c r="D1081" s="43" t="str">
        <f t="shared" ca="1" si="468"/>
        <v/>
      </c>
      <c r="E1081" s="43" t="str">
        <f t="shared" si="469"/>
        <v/>
      </c>
      <c r="F1081" s="43" t="str">
        <f t="shared" si="470"/>
        <v/>
      </c>
      <c r="G1081" s="43" t="str">
        <f>IF(A1081&lt;&gt;"",IF(A1081&lt;Data!$G$11*0.25,$C$13/$G$32,IF(A1081&gt;Data!$G$11*0.25,$C$13,$C$13*10)),"")</f>
        <v/>
      </c>
      <c r="H1081" s="43" t="str">
        <f>IF(A1081&lt;&gt;"",IF(Data!$G$9="constant",$C$13,IF(Data!$G$9="squeeze",G1081,F1081)),"")</f>
        <v/>
      </c>
      <c r="I1081" s="38" t="str">
        <f ca="1">IF(ISNUMBER(A1081),NORMINV(RAND(),0,IF(AND(Data!$G$9="squeeze",A1081&lt;Data!$G$11*0.25),$H$32,1)*$C$30*$C$13)*($C$14*$C$12),"")</f>
        <v/>
      </c>
      <c r="J1081" s="42" t="str">
        <f ca="1">IFERROR(IF(Data!$C$6="Real",B1081,I1081+J1080+($C$14*$C$12)*(NORMINV(RAND(),$C$15,CHOOSE($G$13,$C$13,F1081,G1081)))),"")</f>
        <v/>
      </c>
      <c r="K1081" s="88" t="str">
        <f>IF(ISNUMBER(A1081), IF($G$16="fixed",$G$17,MIN(H1081*Data!$C$7*$C$16*0.5,$C$17*Data!$C$7))*$C$12,"")</f>
        <v/>
      </c>
      <c r="L1081" s="42" t="str">
        <f t="shared" ca="1" si="494"/>
        <v/>
      </c>
      <c r="M1081" s="44" t="str">
        <f t="shared" ca="1" si="495"/>
        <v/>
      </c>
      <c r="N1081" s="44" t="str">
        <f t="shared" ca="1" si="496"/>
        <v/>
      </c>
      <c r="O1081" s="108" t="str">
        <f t="shared" si="471"/>
        <v/>
      </c>
      <c r="P1081" s="102" t="str">
        <f t="shared" si="472"/>
        <v/>
      </c>
      <c r="Q1081" s="102" t="str">
        <f t="shared" si="473"/>
        <v/>
      </c>
      <c r="R1081" s="120" t="str">
        <f t="shared" si="491"/>
        <v/>
      </c>
      <c r="S1081" s="54" t="str">
        <f t="shared" si="492"/>
        <v/>
      </c>
      <c r="T1081" s="5" t="str">
        <f t="shared" si="474"/>
        <v/>
      </c>
      <c r="U1081" s="152" t="str">
        <f t="shared" si="475"/>
        <v/>
      </c>
      <c r="V1081" s="152" t="str">
        <f t="shared" si="476"/>
        <v/>
      </c>
      <c r="W1081" s="153" t="str">
        <f t="shared" si="477"/>
        <v/>
      </c>
      <c r="X1081" s="153" t="str">
        <f t="shared" si="478"/>
        <v/>
      </c>
      <c r="Y1081" s="153" t="str">
        <f t="shared" si="479"/>
        <v/>
      </c>
      <c r="Z1081" s="153" t="str">
        <f t="shared" si="480"/>
        <v/>
      </c>
      <c r="AA1081" s="152" t="str">
        <f t="shared" si="481"/>
        <v/>
      </c>
      <c r="AB1081" s="152" t="str">
        <f t="shared" si="482"/>
        <v/>
      </c>
      <c r="AC1081" s="154" t="str">
        <f t="shared" si="483"/>
        <v/>
      </c>
      <c r="AD1081" s="154" t="str">
        <f t="shared" si="484"/>
        <v/>
      </c>
      <c r="AE1081" s="3" t="str">
        <f t="shared" si="485"/>
        <v/>
      </c>
      <c r="AF1081" s="3" t="str">
        <f t="shared" si="486"/>
        <v/>
      </c>
      <c r="AG1081" s="3" t="str">
        <f t="shared" si="493"/>
        <v/>
      </c>
      <c r="AH1081" s="4" t="str">
        <f t="shared" si="487"/>
        <v/>
      </c>
      <c r="AI1081" s="75" t="str">
        <f t="shared" si="488"/>
        <v/>
      </c>
      <c r="AJ1081" s="75" t="str">
        <f t="shared" si="489"/>
        <v/>
      </c>
    </row>
    <row r="1082" spans="1:36" ht="14.25">
      <c r="A1082" s="41" t="str">
        <f t="shared" si="490"/>
        <v/>
      </c>
      <c r="B1082" s="150" t="str">
        <f>IF(ISNUMBER(A1082),INDEX('MetaTrader Import'!$H$13:$J$5893,TRUNC(((A1082-$A$39+1)-1)/3)+1,MOD((A1082-$A$39+1)-1,3)+1),"")</f>
        <v/>
      </c>
      <c r="C1082" s="43" t="str">
        <f t="shared" si="467"/>
        <v/>
      </c>
      <c r="D1082" s="43" t="str">
        <f t="shared" ca="1" si="468"/>
        <v/>
      </c>
      <c r="E1082" s="43" t="str">
        <f t="shared" si="469"/>
        <v/>
      </c>
      <c r="F1082" s="43" t="str">
        <f t="shared" si="470"/>
        <v/>
      </c>
      <c r="G1082" s="43" t="str">
        <f>IF(A1082&lt;&gt;"",IF(A1082&lt;Data!$G$11*0.25,$C$13/$G$32,IF(A1082&gt;Data!$G$11*0.25,$C$13,$C$13*10)),"")</f>
        <v/>
      </c>
      <c r="H1082" s="43" t="str">
        <f>IF(A1082&lt;&gt;"",IF(Data!$G$9="constant",$C$13,IF(Data!$G$9="squeeze",G1082,F1082)),"")</f>
        <v/>
      </c>
      <c r="I1082" s="38" t="str">
        <f ca="1">IF(ISNUMBER(A1082),NORMINV(RAND(),0,IF(AND(Data!$G$9="squeeze",A1082&lt;Data!$G$11*0.25),$H$32,1)*$C$30*$C$13)*($C$14*$C$12),"")</f>
        <v/>
      </c>
      <c r="J1082" s="42" t="str">
        <f ca="1">IFERROR(IF(Data!$C$6="Real",B1082,I1082+J1081+($C$14*$C$12)*(NORMINV(RAND(),$C$15,CHOOSE($G$13,$C$13,F1082,G1082)))),"")</f>
        <v/>
      </c>
      <c r="K1082" s="88" t="str">
        <f>IF(ISNUMBER(A1082), IF($G$16="fixed",$G$17,MIN(H1082*Data!$C$7*$C$16*0.5,$C$17*Data!$C$7))*$C$12,"")</f>
        <v/>
      </c>
      <c r="L1082" s="42" t="str">
        <f t="shared" ca="1" si="494"/>
        <v/>
      </c>
      <c r="M1082" s="44" t="str">
        <f t="shared" ca="1" si="495"/>
        <v/>
      </c>
      <c r="N1082" s="44" t="str">
        <f t="shared" ca="1" si="496"/>
        <v/>
      </c>
      <c r="O1082" s="108" t="str">
        <f t="shared" si="471"/>
        <v/>
      </c>
      <c r="P1082" s="102" t="str">
        <f t="shared" si="472"/>
        <v/>
      </c>
      <c r="Q1082" s="102" t="str">
        <f t="shared" si="473"/>
        <v/>
      </c>
      <c r="R1082" s="120" t="str">
        <f t="shared" si="491"/>
        <v/>
      </c>
      <c r="S1082" s="54" t="str">
        <f t="shared" si="492"/>
        <v/>
      </c>
      <c r="T1082" s="5" t="str">
        <f t="shared" si="474"/>
        <v/>
      </c>
      <c r="U1082" s="152" t="str">
        <f t="shared" si="475"/>
        <v/>
      </c>
      <c r="V1082" s="152" t="str">
        <f t="shared" si="476"/>
        <v/>
      </c>
      <c r="W1082" s="153" t="str">
        <f t="shared" si="477"/>
        <v/>
      </c>
      <c r="X1082" s="153" t="str">
        <f t="shared" si="478"/>
        <v/>
      </c>
      <c r="Y1082" s="153" t="str">
        <f t="shared" si="479"/>
        <v/>
      </c>
      <c r="Z1082" s="153" t="str">
        <f t="shared" si="480"/>
        <v/>
      </c>
      <c r="AA1082" s="152" t="str">
        <f t="shared" si="481"/>
        <v/>
      </c>
      <c r="AB1082" s="152" t="str">
        <f t="shared" si="482"/>
        <v/>
      </c>
      <c r="AC1082" s="154" t="str">
        <f t="shared" si="483"/>
        <v/>
      </c>
      <c r="AD1082" s="154" t="str">
        <f t="shared" si="484"/>
        <v/>
      </c>
      <c r="AE1082" s="3" t="str">
        <f t="shared" si="485"/>
        <v/>
      </c>
      <c r="AF1082" s="3" t="str">
        <f t="shared" si="486"/>
        <v/>
      </c>
      <c r="AG1082" s="3" t="str">
        <f t="shared" si="493"/>
        <v/>
      </c>
      <c r="AH1082" s="4" t="str">
        <f t="shared" si="487"/>
        <v/>
      </c>
      <c r="AI1082" s="75" t="str">
        <f t="shared" si="488"/>
        <v/>
      </c>
      <c r="AJ1082" s="75" t="str">
        <f t="shared" si="489"/>
        <v/>
      </c>
    </row>
    <row r="1083" spans="1:36" ht="14.25">
      <c r="A1083" s="41" t="str">
        <f t="shared" si="490"/>
        <v/>
      </c>
      <c r="B1083" s="150" t="str">
        <f>IF(ISNUMBER(A1083),INDEX('MetaTrader Import'!$H$13:$J$5893,TRUNC(((A1083-$A$39+1)-1)/3)+1,MOD((A1083-$A$39+1)-1,3)+1),"")</f>
        <v/>
      </c>
      <c r="C1083" s="43" t="str">
        <f t="shared" si="467"/>
        <v/>
      </c>
      <c r="D1083" s="43" t="str">
        <f t="shared" ca="1" si="468"/>
        <v/>
      </c>
      <c r="E1083" s="43" t="str">
        <f t="shared" si="469"/>
        <v/>
      </c>
      <c r="F1083" s="43" t="str">
        <f t="shared" si="470"/>
        <v/>
      </c>
      <c r="G1083" s="43" t="str">
        <f>IF(A1083&lt;&gt;"",IF(A1083&lt;Data!$G$11*0.25,$C$13/$G$32,IF(A1083&gt;Data!$G$11*0.25,$C$13,$C$13*10)),"")</f>
        <v/>
      </c>
      <c r="H1083" s="43" t="str">
        <f>IF(A1083&lt;&gt;"",IF(Data!$G$9="constant",$C$13,IF(Data!$G$9="squeeze",G1083,F1083)),"")</f>
        <v/>
      </c>
      <c r="I1083" s="38" t="str">
        <f ca="1">IF(ISNUMBER(A1083),NORMINV(RAND(),0,IF(AND(Data!$G$9="squeeze",A1083&lt;Data!$G$11*0.25),$H$32,1)*$C$30*$C$13)*($C$14*$C$12),"")</f>
        <v/>
      </c>
      <c r="J1083" s="42" t="str">
        <f ca="1">IFERROR(IF(Data!$C$6="Real",B1083,I1083+J1082+($C$14*$C$12)*(NORMINV(RAND(),$C$15,CHOOSE($G$13,$C$13,F1083,G1083)))),"")</f>
        <v/>
      </c>
      <c r="K1083" s="88" t="str">
        <f>IF(ISNUMBER(A1083), IF($G$16="fixed",$G$17,MIN(H1083*Data!$C$7*$C$16*0.5,$C$17*Data!$C$7))*$C$12,"")</f>
        <v/>
      </c>
      <c r="L1083" s="42" t="str">
        <f t="shared" ca="1" si="494"/>
        <v/>
      </c>
      <c r="M1083" s="44" t="str">
        <f t="shared" ca="1" si="495"/>
        <v/>
      </c>
      <c r="N1083" s="44" t="str">
        <f t="shared" ca="1" si="496"/>
        <v/>
      </c>
      <c r="O1083" s="108" t="str">
        <f t="shared" si="471"/>
        <v/>
      </c>
      <c r="P1083" s="102" t="str">
        <f t="shared" si="472"/>
        <v/>
      </c>
      <c r="Q1083" s="102" t="str">
        <f t="shared" si="473"/>
        <v/>
      </c>
      <c r="R1083" s="120" t="str">
        <f t="shared" si="491"/>
        <v/>
      </c>
      <c r="S1083" s="54" t="str">
        <f t="shared" si="492"/>
        <v/>
      </c>
      <c r="T1083" s="5" t="str">
        <f t="shared" si="474"/>
        <v/>
      </c>
      <c r="U1083" s="152" t="str">
        <f t="shared" si="475"/>
        <v/>
      </c>
      <c r="V1083" s="152" t="str">
        <f t="shared" si="476"/>
        <v/>
      </c>
      <c r="W1083" s="153" t="str">
        <f t="shared" si="477"/>
        <v/>
      </c>
      <c r="X1083" s="153" t="str">
        <f t="shared" si="478"/>
        <v/>
      </c>
      <c r="Y1083" s="153" t="str">
        <f t="shared" si="479"/>
        <v/>
      </c>
      <c r="Z1083" s="153" t="str">
        <f t="shared" si="480"/>
        <v/>
      </c>
      <c r="AA1083" s="152" t="str">
        <f t="shared" si="481"/>
        <v/>
      </c>
      <c r="AB1083" s="152" t="str">
        <f t="shared" si="482"/>
        <v/>
      </c>
      <c r="AC1083" s="154" t="str">
        <f t="shared" si="483"/>
        <v/>
      </c>
      <c r="AD1083" s="154" t="str">
        <f t="shared" si="484"/>
        <v/>
      </c>
      <c r="AE1083" s="3" t="str">
        <f t="shared" si="485"/>
        <v/>
      </c>
      <c r="AF1083" s="3" t="str">
        <f t="shared" si="486"/>
        <v/>
      </c>
      <c r="AG1083" s="3" t="str">
        <f t="shared" si="493"/>
        <v/>
      </c>
      <c r="AH1083" s="4" t="str">
        <f t="shared" si="487"/>
        <v/>
      </c>
      <c r="AI1083" s="75" t="str">
        <f t="shared" si="488"/>
        <v/>
      </c>
      <c r="AJ1083" s="75" t="str">
        <f t="shared" si="489"/>
        <v/>
      </c>
    </row>
    <row r="1084" spans="1:36" ht="14.25">
      <c r="A1084" s="41" t="str">
        <f t="shared" si="490"/>
        <v/>
      </c>
      <c r="B1084" s="150" t="str">
        <f>IF(ISNUMBER(A1084),INDEX('MetaTrader Import'!$H$13:$J$5893,TRUNC(((A1084-$A$39+1)-1)/3)+1,MOD((A1084-$A$39+1)-1,3)+1),"")</f>
        <v/>
      </c>
      <c r="C1084" s="43" t="str">
        <f t="shared" si="467"/>
        <v/>
      </c>
      <c r="D1084" s="43" t="str">
        <f t="shared" ca="1" si="468"/>
        <v/>
      </c>
      <c r="E1084" s="43" t="str">
        <f t="shared" si="469"/>
        <v/>
      </c>
      <c r="F1084" s="43" t="str">
        <f t="shared" si="470"/>
        <v/>
      </c>
      <c r="G1084" s="43" t="str">
        <f>IF(A1084&lt;&gt;"",IF(A1084&lt;Data!$G$11*0.25,$C$13/$G$32,IF(A1084&gt;Data!$G$11*0.25,$C$13,$C$13*10)),"")</f>
        <v/>
      </c>
      <c r="H1084" s="43" t="str">
        <f>IF(A1084&lt;&gt;"",IF(Data!$G$9="constant",$C$13,IF(Data!$G$9="squeeze",G1084,F1084)),"")</f>
        <v/>
      </c>
      <c r="I1084" s="38" t="str">
        <f ca="1">IF(ISNUMBER(A1084),NORMINV(RAND(),0,IF(AND(Data!$G$9="squeeze",A1084&lt;Data!$G$11*0.25),$H$32,1)*$C$30*$C$13)*($C$14*$C$12),"")</f>
        <v/>
      </c>
      <c r="J1084" s="42" t="str">
        <f ca="1">IFERROR(IF(Data!$C$6="Real",B1084,I1084+J1083+($C$14*$C$12)*(NORMINV(RAND(),$C$15,CHOOSE($G$13,$C$13,F1084,G1084)))),"")</f>
        <v/>
      </c>
      <c r="K1084" s="88" t="str">
        <f>IF(ISNUMBER(A1084), IF($G$16="fixed",$G$17,MIN(H1084*Data!$C$7*$C$16*0.5,$C$17*Data!$C$7))*$C$12,"")</f>
        <v/>
      </c>
      <c r="L1084" s="42" t="str">
        <f t="shared" ca="1" si="494"/>
        <v/>
      </c>
      <c r="M1084" s="44" t="str">
        <f t="shared" ca="1" si="495"/>
        <v/>
      </c>
      <c r="N1084" s="44" t="str">
        <f t="shared" ca="1" si="496"/>
        <v/>
      </c>
      <c r="O1084" s="108" t="str">
        <f t="shared" si="471"/>
        <v/>
      </c>
      <c r="P1084" s="102" t="str">
        <f t="shared" si="472"/>
        <v/>
      </c>
      <c r="Q1084" s="102" t="str">
        <f t="shared" si="473"/>
        <v/>
      </c>
      <c r="R1084" s="120" t="str">
        <f t="shared" si="491"/>
        <v/>
      </c>
      <c r="S1084" s="54" t="str">
        <f t="shared" si="492"/>
        <v/>
      </c>
      <c r="T1084" s="5" t="str">
        <f t="shared" si="474"/>
        <v/>
      </c>
      <c r="U1084" s="152" t="str">
        <f t="shared" si="475"/>
        <v/>
      </c>
      <c r="V1084" s="152" t="str">
        <f t="shared" si="476"/>
        <v/>
      </c>
      <c r="W1084" s="153" t="str">
        <f t="shared" si="477"/>
        <v/>
      </c>
      <c r="X1084" s="153" t="str">
        <f t="shared" si="478"/>
        <v/>
      </c>
      <c r="Y1084" s="153" t="str">
        <f t="shared" si="479"/>
        <v/>
      </c>
      <c r="Z1084" s="153" t="str">
        <f t="shared" si="480"/>
        <v/>
      </c>
      <c r="AA1084" s="152" t="str">
        <f t="shared" si="481"/>
        <v/>
      </c>
      <c r="AB1084" s="152" t="str">
        <f t="shared" si="482"/>
        <v/>
      </c>
      <c r="AC1084" s="154" t="str">
        <f t="shared" si="483"/>
        <v/>
      </c>
      <c r="AD1084" s="154" t="str">
        <f t="shared" si="484"/>
        <v/>
      </c>
      <c r="AE1084" s="3" t="str">
        <f t="shared" si="485"/>
        <v/>
      </c>
      <c r="AF1084" s="3" t="str">
        <f t="shared" si="486"/>
        <v/>
      </c>
      <c r="AG1084" s="3" t="str">
        <f t="shared" si="493"/>
        <v/>
      </c>
      <c r="AH1084" s="4" t="str">
        <f t="shared" si="487"/>
        <v/>
      </c>
      <c r="AI1084" s="75" t="str">
        <f t="shared" si="488"/>
        <v/>
      </c>
      <c r="AJ1084" s="75" t="str">
        <f t="shared" si="489"/>
        <v/>
      </c>
    </row>
    <row r="1085" spans="1:36" ht="14.25">
      <c r="A1085" s="41" t="str">
        <f t="shared" si="490"/>
        <v/>
      </c>
      <c r="B1085" s="150" t="str">
        <f>IF(ISNUMBER(A1085),INDEX('MetaTrader Import'!$H$13:$J$5893,TRUNC(((A1085-$A$39+1)-1)/3)+1,MOD((A1085-$A$39+1)-1,3)+1),"")</f>
        <v/>
      </c>
      <c r="C1085" s="43" t="str">
        <f t="shared" si="467"/>
        <v/>
      </c>
      <c r="D1085" s="43" t="str">
        <f t="shared" ca="1" si="468"/>
        <v/>
      </c>
      <c r="E1085" s="43" t="str">
        <f t="shared" si="469"/>
        <v/>
      </c>
      <c r="F1085" s="43" t="str">
        <f t="shared" si="470"/>
        <v/>
      </c>
      <c r="G1085" s="43" t="str">
        <f>IF(A1085&lt;&gt;"",IF(A1085&lt;Data!$G$11*0.25,$C$13/$G$32,IF(A1085&gt;Data!$G$11*0.25,$C$13,$C$13*10)),"")</f>
        <v/>
      </c>
      <c r="H1085" s="43" t="str">
        <f>IF(A1085&lt;&gt;"",IF(Data!$G$9="constant",$C$13,IF(Data!$G$9="squeeze",G1085,F1085)),"")</f>
        <v/>
      </c>
      <c r="I1085" s="38" t="str">
        <f ca="1">IF(ISNUMBER(A1085),NORMINV(RAND(),0,IF(AND(Data!$G$9="squeeze",A1085&lt;Data!$G$11*0.25),$H$32,1)*$C$30*$C$13)*($C$14*$C$12),"")</f>
        <v/>
      </c>
      <c r="J1085" s="42" t="str">
        <f ca="1">IFERROR(IF(Data!$C$6="Real",B1085,I1085+J1084+($C$14*$C$12)*(NORMINV(RAND(),$C$15,CHOOSE($G$13,$C$13,F1085,G1085)))),"")</f>
        <v/>
      </c>
      <c r="K1085" s="88" t="str">
        <f>IF(ISNUMBER(A1085), IF($G$16="fixed",$G$17,MIN(H1085*Data!$C$7*$C$16*0.5,$C$17*Data!$C$7))*$C$12,"")</f>
        <v/>
      </c>
      <c r="L1085" s="42" t="str">
        <f t="shared" ca="1" si="494"/>
        <v/>
      </c>
      <c r="M1085" s="44" t="str">
        <f t="shared" ca="1" si="495"/>
        <v/>
      </c>
      <c r="N1085" s="44" t="str">
        <f t="shared" ca="1" si="496"/>
        <v/>
      </c>
      <c r="O1085" s="108" t="str">
        <f t="shared" si="471"/>
        <v/>
      </c>
      <c r="P1085" s="102" t="str">
        <f t="shared" si="472"/>
        <v/>
      </c>
      <c r="Q1085" s="102" t="str">
        <f t="shared" si="473"/>
        <v/>
      </c>
      <c r="R1085" s="120" t="str">
        <f t="shared" si="491"/>
        <v/>
      </c>
      <c r="S1085" s="54" t="str">
        <f t="shared" si="492"/>
        <v/>
      </c>
      <c r="T1085" s="5" t="str">
        <f t="shared" si="474"/>
        <v/>
      </c>
      <c r="U1085" s="152" t="str">
        <f t="shared" si="475"/>
        <v/>
      </c>
      <c r="V1085" s="152" t="str">
        <f t="shared" si="476"/>
        <v/>
      </c>
      <c r="W1085" s="153" t="str">
        <f t="shared" si="477"/>
        <v/>
      </c>
      <c r="X1085" s="153" t="str">
        <f t="shared" si="478"/>
        <v/>
      </c>
      <c r="Y1085" s="153" t="str">
        <f t="shared" si="479"/>
        <v/>
      </c>
      <c r="Z1085" s="153" t="str">
        <f t="shared" si="480"/>
        <v/>
      </c>
      <c r="AA1085" s="152" t="str">
        <f t="shared" si="481"/>
        <v/>
      </c>
      <c r="AB1085" s="152" t="str">
        <f t="shared" si="482"/>
        <v/>
      </c>
      <c r="AC1085" s="154" t="str">
        <f t="shared" si="483"/>
        <v/>
      </c>
      <c r="AD1085" s="154" t="str">
        <f t="shared" si="484"/>
        <v/>
      </c>
      <c r="AE1085" s="3" t="str">
        <f t="shared" si="485"/>
        <v/>
      </c>
      <c r="AF1085" s="3" t="str">
        <f t="shared" si="486"/>
        <v/>
      </c>
      <c r="AG1085" s="3" t="str">
        <f t="shared" si="493"/>
        <v/>
      </c>
      <c r="AH1085" s="4" t="str">
        <f t="shared" si="487"/>
        <v/>
      </c>
      <c r="AI1085" s="75" t="str">
        <f t="shared" si="488"/>
        <v/>
      </c>
      <c r="AJ1085" s="75" t="str">
        <f t="shared" si="489"/>
        <v/>
      </c>
    </row>
    <row r="1086" spans="1:36" ht="14.25">
      <c r="A1086" s="41" t="str">
        <f t="shared" si="490"/>
        <v/>
      </c>
      <c r="B1086" s="150" t="str">
        <f>IF(ISNUMBER(A1086),INDEX('MetaTrader Import'!$H$13:$J$5893,TRUNC(((A1086-$A$39+1)-1)/3)+1,MOD((A1086-$A$39+1)-1,3)+1),"")</f>
        <v/>
      </c>
      <c r="C1086" s="43" t="str">
        <f t="shared" si="467"/>
        <v/>
      </c>
      <c r="D1086" s="43" t="str">
        <f t="shared" ca="1" si="468"/>
        <v/>
      </c>
      <c r="E1086" s="43" t="str">
        <f t="shared" si="469"/>
        <v/>
      </c>
      <c r="F1086" s="43" t="str">
        <f t="shared" si="470"/>
        <v/>
      </c>
      <c r="G1086" s="43" t="str">
        <f>IF(A1086&lt;&gt;"",IF(A1086&lt;Data!$G$11*0.25,$C$13/$G$32,IF(A1086&gt;Data!$G$11*0.25,$C$13,$C$13*10)),"")</f>
        <v/>
      </c>
      <c r="H1086" s="43" t="str">
        <f>IF(A1086&lt;&gt;"",IF(Data!$G$9="constant",$C$13,IF(Data!$G$9="squeeze",G1086,F1086)),"")</f>
        <v/>
      </c>
      <c r="I1086" s="38" t="str">
        <f ca="1">IF(ISNUMBER(A1086),NORMINV(RAND(),0,IF(AND(Data!$G$9="squeeze",A1086&lt;Data!$G$11*0.25),$H$32,1)*$C$30*$C$13)*($C$14*$C$12),"")</f>
        <v/>
      </c>
      <c r="J1086" s="42" t="str">
        <f ca="1">IFERROR(IF(Data!$C$6="Real",B1086,I1086+J1085+($C$14*$C$12)*(NORMINV(RAND(),$C$15,CHOOSE($G$13,$C$13,F1086,G1086)))),"")</f>
        <v/>
      </c>
      <c r="K1086" s="88" t="str">
        <f>IF(ISNUMBER(A1086), IF($G$16="fixed",$G$17,MIN(H1086*Data!$C$7*$C$16*0.5,$C$17*Data!$C$7))*$C$12,"")</f>
        <v/>
      </c>
      <c r="L1086" s="42" t="str">
        <f t="shared" ca="1" si="494"/>
        <v/>
      </c>
      <c r="M1086" s="44" t="str">
        <f t="shared" ca="1" si="495"/>
        <v/>
      </c>
      <c r="N1086" s="44" t="str">
        <f t="shared" ca="1" si="496"/>
        <v/>
      </c>
      <c r="O1086" s="108" t="str">
        <f t="shared" si="471"/>
        <v/>
      </c>
      <c r="P1086" s="102" t="str">
        <f t="shared" si="472"/>
        <v/>
      </c>
      <c r="Q1086" s="102" t="str">
        <f t="shared" si="473"/>
        <v/>
      </c>
      <c r="R1086" s="120" t="str">
        <f t="shared" si="491"/>
        <v/>
      </c>
      <c r="S1086" s="54" t="str">
        <f t="shared" si="492"/>
        <v/>
      </c>
      <c r="T1086" s="5" t="str">
        <f t="shared" si="474"/>
        <v/>
      </c>
      <c r="U1086" s="152" t="str">
        <f t="shared" si="475"/>
        <v/>
      </c>
      <c r="V1086" s="152" t="str">
        <f t="shared" si="476"/>
        <v/>
      </c>
      <c r="W1086" s="153" t="str">
        <f t="shared" si="477"/>
        <v/>
      </c>
      <c r="X1086" s="153" t="str">
        <f t="shared" si="478"/>
        <v/>
      </c>
      <c r="Y1086" s="153" t="str">
        <f t="shared" si="479"/>
        <v/>
      </c>
      <c r="Z1086" s="153" t="str">
        <f t="shared" si="480"/>
        <v/>
      </c>
      <c r="AA1086" s="152" t="str">
        <f t="shared" si="481"/>
        <v/>
      </c>
      <c r="AB1086" s="152" t="str">
        <f t="shared" si="482"/>
        <v/>
      </c>
      <c r="AC1086" s="154" t="str">
        <f t="shared" si="483"/>
        <v/>
      </c>
      <c r="AD1086" s="154" t="str">
        <f t="shared" si="484"/>
        <v/>
      </c>
      <c r="AE1086" s="3" t="str">
        <f t="shared" si="485"/>
        <v/>
      </c>
      <c r="AF1086" s="3" t="str">
        <f t="shared" si="486"/>
        <v/>
      </c>
      <c r="AG1086" s="3" t="str">
        <f t="shared" si="493"/>
        <v/>
      </c>
      <c r="AH1086" s="4" t="str">
        <f t="shared" si="487"/>
        <v/>
      </c>
      <c r="AI1086" s="75" t="str">
        <f t="shared" si="488"/>
        <v/>
      </c>
      <c r="AJ1086" s="75" t="str">
        <f t="shared" si="489"/>
        <v/>
      </c>
    </row>
    <row r="1087" spans="1:36" ht="14.25">
      <c r="A1087" s="41" t="str">
        <f t="shared" si="490"/>
        <v/>
      </c>
      <c r="B1087" s="150" t="str">
        <f>IF(ISNUMBER(A1087),INDEX('MetaTrader Import'!$H$13:$J$5893,TRUNC(((A1087-$A$39+1)-1)/3)+1,MOD((A1087-$A$39+1)-1,3)+1),"")</f>
        <v/>
      </c>
      <c r="C1087" s="43" t="str">
        <f t="shared" si="467"/>
        <v/>
      </c>
      <c r="D1087" s="43" t="str">
        <f t="shared" ca="1" si="468"/>
        <v/>
      </c>
      <c r="E1087" s="43" t="str">
        <f t="shared" si="469"/>
        <v/>
      </c>
      <c r="F1087" s="43" t="str">
        <f t="shared" si="470"/>
        <v/>
      </c>
      <c r="G1087" s="43" t="str">
        <f>IF(A1087&lt;&gt;"",IF(A1087&lt;Data!$G$11*0.25,$C$13/$G$32,IF(A1087&gt;Data!$G$11*0.25,$C$13,$C$13*10)),"")</f>
        <v/>
      </c>
      <c r="H1087" s="43" t="str">
        <f>IF(A1087&lt;&gt;"",IF(Data!$G$9="constant",$C$13,IF(Data!$G$9="squeeze",G1087,F1087)),"")</f>
        <v/>
      </c>
      <c r="I1087" s="38" t="str">
        <f ca="1">IF(ISNUMBER(A1087),NORMINV(RAND(),0,IF(AND(Data!$G$9="squeeze",A1087&lt;Data!$G$11*0.25),$H$32,1)*$C$30*$C$13)*($C$14*$C$12),"")</f>
        <v/>
      </c>
      <c r="J1087" s="42" t="str">
        <f ca="1">IFERROR(IF(Data!$C$6="Real",B1087,I1087+J1086+($C$14*$C$12)*(NORMINV(RAND(),$C$15,CHOOSE($G$13,$C$13,F1087,G1087)))),"")</f>
        <v/>
      </c>
      <c r="K1087" s="88" t="str">
        <f>IF(ISNUMBER(A1087), IF($G$16="fixed",$G$17,MIN(H1087*Data!$C$7*$C$16*0.5,$C$17*Data!$C$7))*$C$12,"")</f>
        <v/>
      </c>
      <c r="L1087" s="42" t="str">
        <f t="shared" ca="1" si="494"/>
        <v/>
      </c>
      <c r="M1087" s="44" t="str">
        <f t="shared" ca="1" si="495"/>
        <v/>
      </c>
      <c r="N1087" s="44" t="str">
        <f t="shared" ca="1" si="496"/>
        <v/>
      </c>
      <c r="O1087" s="108" t="str">
        <f t="shared" si="471"/>
        <v/>
      </c>
      <c r="P1087" s="102" t="str">
        <f t="shared" si="472"/>
        <v/>
      </c>
      <c r="Q1087" s="102" t="str">
        <f t="shared" si="473"/>
        <v/>
      </c>
      <c r="R1087" s="120" t="str">
        <f t="shared" si="491"/>
        <v/>
      </c>
      <c r="S1087" s="54" t="str">
        <f t="shared" si="492"/>
        <v/>
      </c>
      <c r="T1087" s="5" t="str">
        <f t="shared" si="474"/>
        <v/>
      </c>
      <c r="U1087" s="152" t="str">
        <f t="shared" si="475"/>
        <v/>
      </c>
      <c r="V1087" s="152" t="str">
        <f t="shared" si="476"/>
        <v/>
      </c>
      <c r="W1087" s="153" t="str">
        <f t="shared" si="477"/>
        <v/>
      </c>
      <c r="X1087" s="153" t="str">
        <f t="shared" si="478"/>
        <v/>
      </c>
      <c r="Y1087" s="153" t="str">
        <f t="shared" si="479"/>
        <v/>
      </c>
      <c r="Z1087" s="153" t="str">
        <f t="shared" si="480"/>
        <v/>
      </c>
      <c r="AA1087" s="152" t="str">
        <f t="shared" si="481"/>
        <v/>
      </c>
      <c r="AB1087" s="152" t="str">
        <f t="shared" si="482"/>
        <v/>
      </c>
      <c r="AC1087" s="154" t="str">
        <f t="shared" si="483"/>
        <v/>
      </c>
      <c r="AD1087" s="154" t="str">
        <f t="shared" si="484"/>
        <v/>
      </c>
      <c r="AE1087" s="3" t="str">
        <f t="shared" si="485"/>
        <v/>
      </c>
      <c r="AF1087" s="3" t="str">
        <f t="shared" si="486"/>
        <v/>
      </c>
      <c r="AG1087" s="3" t="str">
        <f t="shared" si="493"/>
        <v/>
      </c>
      <c r="AH1087" s="4" t="str">
        <f t="shared" si="487"/>
        <v/>
      </c>
      <c r="AI1087" s="75" t="str">
        <f t="shared" si="488"/>
        <v/>
      </c>
      <c r="AJ1087" s="75" t="str">
        <f t="shared" si="489"/>
        <v/>
      </c>
    </row>
    <row r="1088" spans="1:36" ht="14.25">
      <c r="A1088" s="41" t="str">
        <f t="shared" si="490"/>
        <v/>
      </c>
      <c r="B1088" s="150" t="str">
        <f>IF(ISNUMBER(A1088),INDEX('MetaTrader Import'!$H$13:$J$5893,TRUNC(((A1088-$A$39+1)-1)/3)+1,MOD((A1088-$A$39+1)-1,3)+1),"")</f>
        <v/>
      </c>
      <c r="C1088" s="43" t="str">
        <f t="shared" si="467"/>
        <v/>
      </c>
      <c r="D1088" s="43" t="str">
        <f t="shared" ca="1" si="468"/>
        <v/>
      </c>
      <c r="E1088" s="43" t="str">
        <f t="shared" si="469"/>
        <v/>
      </c>
      <c r="F1088" s="43" t="str">
        <f t="shared" si="470"/>
        <v/>
      </c>
      <c r="G1088" s="43" t="str">
        <f>IF(A1088&lt;&gt;"",IF(A1088&lt;Data!$G$11*0.25,$C$13/$G$32,IF(A1088&gt;Data!$G$11*0.25,$C$13,$C$13*10)),"")</f>
        <v/>
      </c>
      <c r="H1088" s="43" t="str">
        <f>IF(A1088&lt;&gt;"",IF(Data!$G$9="constant",$C$13,IF(Data!$G$9="squeeze",G1088,F1088)),"")</f>
        <v/>
      </c>
      <c r="I1088" s="38" t="str">
        <f ca="1">IF(ISNUMBER(A1088),NORMINV(RAND(),0,IF(AND(Data!$G$9="squeeze",A1088&lt;Data!$G$11*0.25),$H$32,1)*$C$30*$C$13)*($C$14*$C$12),"")</f>
        <v/>
      </c>
      <c r="J1088" s="42" t="str">
        <f ca="1">IFERROR(IF(Data!$C$6="Real",B1088,I1088+J1087+($C$14*$C$12)*(NORMINV(RAND(),$C$15,CHOOSE($G$13,$C$13,F1088,G1088)))),"")</f>
        <v/>
      </c>
      <c r="K1088" s="88" t="str">
        <f>IF(ISNUMBER(A1088), IF($G$16="fixed",$G$17,MIN(H1088*Data!$C$7*$C$16*0.5,$C$17*Data!$C$7))*$C$12,"")</f>
        <v/>
      </c>
      <c r="L1088" s="42" t="str">
        <f t="shared" ca="1" si="494"/>
        <v/>
      </c>
      <c r="M1088" s="44" t="str">
        <f t="shared" ca="1" si="495"/>
        <v/>
      </c>
      <c r="N1088" s="44" t="str">
        <f t="shared" ca="1" si="496"/>
        <v/>
      </c>
      <c r="O1088" s="108" t="str">
        <f t="shared" si="471"/>
        <v/>
      </c>
      <c r="P1088" s="102" t="str">
        <f t="shared" si="472"/>
        <v/>
      </c>
      <c r="Q1088" s="102" t="str">
        <f t="shared" si="473"/>
        <v/>
      </c>
      <c r="R1088" s="120" t="str">
        <f t="shared" si="491"/>
        <v/>
      </c>
      <c r="S1088" s="54" t="str">
        <f t="shared" si="492"/>
        <v/>
      </c>
      <c r="T1088" s="5" t="str">
        <f t="shared" si="474"/>
        <v/>
      </c>
      <c r="U1088" s="152" t="str">
        <f t="shared" si="475"/>
        <v/>
      </c>
      <c r="V1088" s="152" t="str">
        <f t="shared" si="476"/>
        <v/>
      </c>
      <c r="W1088" s="153" t="str">
        <f t="shared" si="477"/>
        <v/>
      </c>
      <c r="X1088" s="153" t="str">
        <f t="shared" si="478"/>
        <v/>
      </c>
      <c r="Y1088" s="153" t="str">
        <f t="shared" si="479"/>
        <v/>
      </c>
      <c r="Z1088" s="153" t="str">
        <f t="shared" si="480"/>
        <v/>
      </c>
      <c r="AA1088" s="152" t="str">
        <f t="shared" si="481"/>
        <v/>
      </c>
      <c r="AB1088" s="152" t="str">
        <f t="shared" si="482"/>
        <v/>
      </c>
      <c r="AC1088" s="154" t="str">
        <f t="shared" si="483"/>
        <v/>
      </c>
      <c r="AD1088" s="154" t="str">
        <f t="shared" si="484"/>
        <v/>
      </c>
      <c r="AE1088" s="3" t="str">
        <f t="shared" si="485"/>
        <v/>
      </c>
      <c r="AF1088" s="3" t="str">
        <f t="shared" si="486"/>
        <v/>
      </c>
      <c r="AG1088" s="3" t="str">
        <f t="shared" si="493"/>
        <v/>
      </c>
      <c r="AH1088" s="4" t="str">
        <f t="shared" si="487"/>
        <v/>
      </c>
      <c r="AI1088" s="75" t="str">
        <f t="shared" si="488"/>
        <v/>
      </c>
      <c r="AJ1088" s="75" t="str">
        <f t="shared" si="489"/>
        <v/>
      </c>
    </row>
    <row r="1089" spans="1:36" ht="14.25">
      <c r="A1089" s="41" t="str">
        <f t="shared" si="490"/>
        <v/>
      </c>
      <c r="B1089" s="150" t="str">
        <f>IF(ISNUMBER(A1089),INDEX('MetaTrader Import'!$H$13:$J$5893,TRUNC(((A1089-$A$39+1)-1)/3)+1,MOD((A1089-$A$39+1)-1,3)+1),"")</f>
        <v/>
      </c>
      <c r="C1089" s="43" t="str">
        <f t="shared" si="467"/>
        <v/>
      </c>
      <c r="D1089" s="43" t="str">
        <f t="shared" ca="1" si="468"/>
        <v/>
      </c>
      <c r="E1089" s="43" t="str">
        <f t="shared" si="469"/>
        <v/>
      </c>
      <c r="F1089" s="43" t="str">
        <f t="shared" si="470"/>
        <v/>
      </c>
      <c r="G1089" s="43" t="str">
        <f>IF(A1089&lt;&gt;"",IF(A1089&lt;Data!$G$11*0.25,$C$13/$G$32,IF(A1089&gt;Data!$G$11*0.25,$C$13,$C$13*10)),"")</f>
        <v/>
      </c>
      <c r="H1089" s="43" t="str">
        <f>IF(A1089&lt;&gt;"",IF(Data!$G$9="constant",$C$13,IF(Data!$G$9="squeeze",G1089,F1089)),"")</f>
        <v/>
      </c>
      <c r="I1089" s="38" t="str">
        <f ca="1">IF(ISNUMBER(A1089),NORMINV(RAND(),0,IF(AND(Data!$G$9="squeeze",A1089&lt;Data!$G$11*0.25),$H$32,1)*$C$30*$C$13)*($C$14*$C$12),"")</f>
        <v/>
      </c>
      <c r="J1089" s="42" t="str">
        <f ca="1">IFERROR(IF(Data!$C$6="Real",B1089,I1089+J1088+($C$14*$C$12)*(NORMINV(RAND(),$C$15,CHOOSE($G$13,$C$13,F1089,G1089)))),"")</f>
        <v/>
      </c>
      <c r="K1089" s="88" t="str">
        <f>IF(ISNUMBER(A1089), IF($G$16="fixed",$G$17,MIN(H1089*Data!$C$7*$C$16*0.5,$C$17*Data!$C$7))*$C$12,"")</f>
        <v/>
      </c>
      <c r="L1089" s="42" t="str">
        <f t="shared" ca="1" si="494"/>
        <v/>
      </c>
      <c r="M1089" s="44" t="str">
        <f t="shared" ca="1" si="495"/>
        <v/>
      </c>
      <c r="N1089" s="44" t="str">
        <f t="shared" ca="1" si="496"/>
        <v/>
      </c>
      <c r="O1089" s="108" t="str">
        <f t="shared" si="471"/>
        <v/>
      </c>
      <c r="P1089" s="102" t="str">
        <f t="shared" si="472"/>
        <v/>
      </c>
      <c r="Q1089" s="102" t="str">
        <f t="shared" si="473"/>
        <v/>
      </c>
      <c r="R1089" s="120" t="str">
        <f t="shared" si="491"/>
        <v/>
      </c>
      <c r="S1089" s="54" t="str">
        <f t="shared" si="492"/>
        <v/>
      </c>
      <c r="T1089" s="5" t="str">
        <f t="shared" si="474"/>
        <v/>
      </c>
      <c r="U1089" s="152" t="str">
        <f t="shared" si="475"/>
        <v/>
      </c>
      <c r="V1089" s="152" t="str">
        <f t="shared" si="476"/>
        <v/>
      </c>
      <c r="W1089" s="153" t="str">
        <f t="shared" si="477"/>
        <v/>
      </c>
      <c r="X1089" s="153" t="str">
        <f t="shared" si="478"/>
        <v/>
      </c>
      <c r="Y1089" s="153" t="str">
        <f t="shared" si="479"/>
        <v/>
      </c>
      <c r="Z1089" s="153" t="str">
        <f t="shared" si="480"/>
        <v/>
      </c>
      <c r="AA1089" s="152" t="str">
        <f t="shared" si="481"/>
        <v/>
      </c>
      <c r="AB1089" s="152" t="str">
        <f t="shared" si="482"/>
        <v/>
      </c>
      <c r="AC1089" s="154" t="str">
        <f t="shared" si="483"/>
        <v/>
      </c>
      <c r="AD1089" s="154" t="str">
        <f t="shared" si="484"/>
        <v/>
      </c>
      <c r="AE1089" s="3" t="str">
        <f t="shared" si="485"/>
        <v/>
      </c>
      <c r="AF1089" s="3" t="str">
        <f t="shared" si="486"/>
        <v/>
      </c>
      <c r="AG1089" s="3" t="str">
        <f t="shared" si="493"/>
        <v/>
      </c>
      <c r="AH1089" s="4" t="str">
        <f t="shared" si="487"/>
        <v/>
      </c>
      <c r="AI1089" s="75" t="str">
        <f t="shared" si="488"/>
        <v/>
      </c>
      <c r="AJ1089" s="75" t="str">
        <f t="shared" si="489"/>
        <v/>
      </c>
    </row>
    <row r="1090" spans="1:36" ht="14.25">
      <c r="A1090" s="41" t="str">
        <f t="shared" si="490"/>
        <v/>
      </c>
      <c r="B1090" s="150" t="str">
        <f>IF(ISNUMBER(A1090),INDEX('MetaTrader Import'!$H$13:$J$5893,TRUNC(((A1090-$A$39+1)-1)/3)+1,MOD((A1090-$A$39+1)-1,3)+1),"")</f>
        <v/>
      </c>
      <c r="C1090" s="43" t="str">
        <f t="shared" si="467"/>
        <v/>
      </c>
      <c r="D1090" s="43" t="str">
        <f t="shared" ca="1" si="468"/>
        <v/>
      </c>
      <c r="E1090" s="43" t="str">
        <f t="shared" si="469"/>
        <v/>
      </c>
      <c r="F1090" s="43" t="str">
        <f t="shared" si="470"/>
        <v/>
      </c>
      <c r="G1090" s="43" t="str">
        <f>IF(A1090&lt;&gt;"",IF(A1090&lt;Data!$G$11*0.25,$C$13/$G$32,IF(A1090&gt;Data!$G$11*0.25,$C$13,$C$13*10)),"")</f>
        <v/>
      </c>
      <c r="H1090" s="43" t="str">
        <f>IF(A1090&lt;&gt;"",IF(Data!$G$9="constant",$C$13,IF(Data!$G$9="squeeze",G1090,F1090)),"")</f>
        <v/>
      </c>
      <c r="I1090" s="38" t="str">
        <f ca="1">IF(ISNUMBER(A1090),NORMINV(RAND(),0,IF(AND(Data!$G$9="squeeze",A1090&lt;Data!$G$11*0.25),$H$32,1)*$C$30*$C$13)*($C$14*$C$12),"")</f>
        <v/>
      </c>
      <c r="J1090" s="42" t="str">
        <f ca="1">IFERROR(IF(Data!$C$6="Real",B1090,I1090+J1089+($C$14*$C$12)*(NORMINV(RAND(),$C$15,CHOOSE($G$13,$C$13,F1090,G1090)))),"")</f>
        <v/>
      </c>
      <c r="K1090" s="88" t="str">
        <f>IF(ISNUMBER(A1090), IF($G$16="fixed",$G$17,MIN(H1090*Data!$C$7*$C$16*0.5,$C$17*Data!$C$7))*$C$12,"")</f>
        <v/>
      </c>
      <c r="L1090" s="42" t="str">
        <f t="shared" ca="1" si="494"/>
        <v/>
      </c>
      <c r="M1090" s="44" t="str">
        <f t="shared" ca="1" si="495"/>
        <v/>
      </c>
      <c r="N1090" s="44" t="str">
        <f t="shared" ca="1" si="496"/>
        <v/>
      </c>
      <c r="O1090" s="108" t="str">
        <f t="shared" si="471"/>
        <v/>
      </c>
      <c r="P1090" s="102" t="str">
        <f t="shared" si="472"/>
        <v/>
      </c>
      <c r="Q1090" s="102" t="str">
        <f t="shared" si="473"/>
        <v/>
      </c>
      <c r="R1090" s="120" t="str">
        <f t="shared" si="491"/>
        <v/>
      </c>
      <c r="S1090" s="54" t="str">
        <f t="shared" si="492"/>
        <v/>
      </c>
      <c r="T1090" s="5" t="str">
        <f t="shared" si="474"/>
        <v/>
      </c>
      <c r="U1090" s="152" t="str">
        <f t="shared" si="475"/>
        <v/>
      </c>
      <c r="V1090" s="152" t="str">
        <f t="shared" si="476"/>
        <v/>
      </c>
      <c r="W1090" s="153" t="str">
        <f t="shared" si="477"/>
        <v/>
      </c>
      <c r="X1090" s="153" t="str">
        <f t="shared" si="478"/>
        <v/>
      </c>
      <c r="Y1090" s="153" t="str">
        <f t="shared" si="479"/>
        <v/>
      </c>
      <c r="Z1090" s="153" t="str">
        <f t="shared" si="480"/>
        <v/>
      </c>
      <c r="AA1090" s="152" t="str">
        <f t="shared" si="481"/>
        <v/>
      </c>
      <c r="AB1090" s="152" t="str">
        <f t="shared" si="482"/>
        <v/>
      </c>
      <c r="AC1090" s="154" t="str">
        <f t="shared" si="483"/>
        <v/>
      </c>
      <c r="AD1090" s="154" t="str">
        <f t="shared" si="484"/>
        <v/>
      </c>
      <c r="AE1090" s="3" t="str">
        <f t="shared" si="485"/>
        <v/>
      </c>
      <c r="AF1090" s="3" t="str">
        <f t="shared" si="486"/>
        <v/>
      </c>
      <c r="AG1090" s="3" t="str">
        <f t="shared" si="493"/>
        <v/>
      </c>
      <c r="AH1090" s="4" t="str">
        <f t="shared" si="487"/>
        <v/>
      </c>
      <c r="AI1090" s="75" t="str">
        <f t="shared" si="488"/>
        <v/>
      </c>
      <c r="AJ1090" s="75" t="str">
        <f t="shared" si="489"/>
        <v/>
      </c>
    </row>
    <row r="1091" spans="1:36" ht="14.25">
      <c r="A1091" s="41" t="str">
        <f t="shared" si="490"/>
        <v/>
      </c>
      <c r="B1091" s="150" t="str">
        <f>IF(ISNUMBER(A1091),INDEX('MetaTrader Import'!$H$13:$J$5893,TRUNC(((A1091-$A$39+1)-1)/3)+1,MOD((A1091-$A$39+1)-1,3)+1),"")</f>
        <v/>
      </c>
      <c r="C1091" s="43" t="str">
        <f t="shared" ref="C1091:C1154" si="497">IF(A1091&lt;&gt;"",E1090,"")</f>
        <v/>
      </c>
      <c r="D1091" s="43" t="str">
        <f t="shared" ref="D1091:D1154" ca="1" si="498">IF(A1091&lt;&gt;"",NORMINV(RAND(),($C$23-C1091)*$C$28,$C$27)+NORMINV(RAND(),IF(RAND()&gt;$C$26,$C$25,0),$C$27),"")</f>
        <v/>
      </c>
      <c r="E1091" s="43" t="str">
        <f t="shared" ref="E1091:E1154" si="499">IF(A1091&lt;&gt;"",C1091+D1091,"")</f>
        <v/>
      </c>
      <c r="F1091" s="43" t="str">
        <f t="shared" ref="F1091:F1154" si="500">IF(A1091&lt;&gt;"",$C$13*ABS(E1091)/$C$23,"")</f>
        <v/>
      </c>
      <c r="G1091" s="43" t="str">
        <f>IF(A1091&lt;&gt;"",IF(A1091&lt;Data!$G$11*0.25,$C$13/$G$32,IF(A1091&gt;Data!$G$11*0.25,$C$13,$C$13*10)),"")</f>
        <v/>
      </c>
      <c r="H1091" s="43" t="str">
        <f>IF(A1091&lt;&gt;"",IF(Data!$G$9="constant",$C$13,IF(Data!$G$9="squeeze",G1091,F1091)),"")</f>
        <v/>
      </c>
      <c r="I1091" s="38" t="str">
        <f ca="1">IF(ISNUMBER(A1091),NORMINV(RAND(),0,IF(AND(Data!$G$9="squeeze",A1091&lt;Data!$G$11*0.25),$H$32,1)*$C$30*$C$13)*($C$14*$C$12),"")</f>
        <v/>
      </c>
      <c r="J1091" s="42" t="str">
        <f ca="1">IFERROR(IF(Data!$C$6="Real",B1091,I1091+J1090+($C$14*$C$12)*(NORMINV(RAND(),$C$15,CHOOSE($G$13,$C$13,F1091,G1091)))),"")</f>
        <v/>
      </c>
      <c r="K1091" s="88" t="str">
        <f>IF(ISNUMBER(A1091), IF($G$16="fixed",$G$17,MIN(H1091*Data!$C$7*$C$16*0.5,$C$17*Data!$C$7))*$C$12,"")</f>
        <v/>
      </c>
      <c r="L1091" s="42" t="str">
        <f t="shared" ca="1" si="494"/>
        <v/>
      </c>
      <c r="M1091" s="44" t="str">
        <f t="shared" ca="1" si="495"/>
        <v/>
      </c>
      <c r="N1091" s="44" t="str">
        <f t="shared" ca="1" si="496"/>
        <v/>
      </c>
      <c r="O1091" s="108" t="str">
        <f t="shared" ref="O1091:O1154" si="501">IF(ISNUMBER(A1091),$G$12*SLOPE(L1077:L1091,A1077:A1091),"")</f>
        <v/>
      </c>
      <c r="P1091" s="102" t="str">
        <f t="shared" ref="P1091:P1154" si="502">IF(ISNUMBER(A1091),STDEV(L1077:L1091)*$G$12,"")</f>
        <v/>
      </c>
      <c r="Q1091" s="102" t="str">
        <f t="shared" ref="Q1091:Q1154" si="503">IF(ISNUMBER(A1091),SLOPE(P1077:P1091,A1077:A1091),"")</f>
        <v/>
      </c>
      <c r="R1091" s="120" t="str">
        <f t="shared" si="491"/>
        <v/>
      </c>
      <c r="S1091" s="54" t="str">
        <f t="shared" si="492"/>
        <v/>
      </c>
      <c r="T1091" s="5" t="str">
        <f t="shared" ref="T1091:T1154" si="504">IF(ISNUMBER(A1091),IF(S1091=1,L1091,IF(AG1090="Y","",IF(ISNUMBER(T1090),T1090,""))),"")</f>
        <v/>
      </c>
      <c r="U1091" s="152" t="str">
        <f t="shared" ref="U1091:U1154" si="505">IF(NOT(ISNUMBER(T1091)),"",IF(S1091=1,T1091,IF(M1091&gt;U1090,M1091,IF(ISNUMBER(U1090),U1090,""))))</f>
        <v/>
      </c>
      <c r="V1091" s="152" t="str">
        <f t="shared" ref="V1091:V1154" si="506">IF(NOT(ISNUMBER(T1091)),"",IF(S1091=1,T1091,IF(N1091&lt;V1090,N1091,IF(ISNUMBER(V1090),V1090,""))))</f>
        <v/>
      </c>
      <c r="W1091" s="153" t="str">
        <f t="shared" ref="W1091:W1154" si="507">IF(NOT(ISNUMBER(T1091)),"",MIN($F$24,IF(TRUNC((U1091-T1091)/$E$24*$G$12)+0&gt;IF(ISNUMBER(W1090),W1090,0),TRUNC((U1091-T1091)/$E$24*$G$12)+0,IF(ISNUMBER(W1090),W1090,0))))</f>
        <v/>
      </c>
      <c r="X1091" s="153" t="str">
        <f t="shared" ref="X1091:X1154" si="508">IF(NOT(ISNUMBER(T1091)),"",MIN($F$24,IF(-TRUNC((V1091-T1091)/$E$24*$G$12)+0&gt;IF(ISNUMBER(X1090),X1090,0),-TRUNC((V1091-T1091)/$E$24*$G$12)+0,IF(ISNUMBER(X1090),X1090,0))))</f>
        <v/>
      </c>
      <c r="Y1091" s="153" t="str">
        <f t="shared" ref="Y1091:Y1154" si="509">IF(ISNUMBER(W1091),(IF(W1091=0,0,1))*IF(ABS($I$24)=2,POWER(2,W1091-1),W1091)*SIGN($I$24)*$K$24,"")</f>
        <v/>
      </c>
      <c r="Z1091" s="153" t="str">
        <f t="shared" ref="Z1091:Z1154" si="510">IF(ISNUMBER(X1091),(IF(X1091=0,0,1))*IF(ABS($I$24)=2,POWER(2,X1091-1),X1091)*SIGN($I$24)*$K$24,"")</f>
        <v/>
      </c>
      <c r="AA1091" s="152" t="str">
        <f t="shared" ref="AA1091:AA1154" si="511">IF(OR(NOT(ISNUMBER(T1091)),W1091&lt;1),"",IF(OR(NOT(ISNUMBER(W1090)),W1090=0),IF(SIGN(Y1091)=1,M1091,N1091),(Y1090*AA1090+(Y1091-Y1090)*IF(SIGN(Y1091)=1,M1091,N1091))/Y1091))</f>
        <v/>
      </c>
      <c r="AB1091" s="152" t="str">
        <f t="shared" ref="AB1091:AB1154" si="512">IF(OR(NOT(ISNUMBER(T1091)),X1091&lt;1),"",IF(OR(NOT(ISNUMBER(X1090)),X1090=0),IF(SIGN(Z1091)=1,N1091,M1091),(Z1090*AB1090+(Z1091-Z1090)*IF(SIGN(Z1091)=1,N1091,M1091))/Z1091))</f>
        <v/>
      </c>
      <c r="AC1091" s="154" t="str">
        <f t="shared" ref="AC1091:AC1154" si="513">IFERROR(-SIGN(Y1091)*(AA1091-IF(SIGN(Y1091)=1,N1091,M1091))*$G$12*ABS(Y1091),"")</f>
        <v/>
      </c>
      <c r="AD1091" s="154" t="str">
        <f t="shared" ref="AD1091:AD1154" si="514">IFERROR(SIGN(Z1091)*(AB1091-IF(SIGN(Z1091)=1,M1091,N1091))*$G$12*ABS(Z1091),"")</f>
        <v/>
      </c>
      <c r="AE1091" s="3" t="str">
        <f t="shared" ref="AE1091:AE1154" si="515">IF(ISNUMBER(A1091),IFERROR((IF(ISNUMBER(AC1091),AC1091,0)+IF(ISNUMBER(AD1091),AD1091,0))/(ABS(Y1091)+ABS(Z1091)),0),"")</f>
        <v/>
      </c>
      <c r="AF1091" s="3" t="str">
        <f t="shared" ref="AF1091:AF1154" si="516">IF(ISNUMBER(A1091),IF(ISNUMBER(AC1091),AC1091,0)+IF(ISNUMBER(AD1091),AD1091,0),"")</f>
        <v/>
      </c>
      <c r="AG1091" s="3" t="str">
        <f t="shared" si="493"/>
        <v/>
      </c>
      <c r="AH1091" s="4" t="str">
        <f t="shared" ref="AH1091:AH1154" si="517">IF(AG1091="y",AF1091*10*$C$11,"")</f>
        <v/>
      </c>
      <c r="AI1091" s="75" t="str">
        <f t="shared" ref="AI1091:AI1154" si="518">IF(ISNUMBER(A1091),IF(ISNUMBER(AH1091),AJ1091,AF1091*10*$C$11+AJ1091),"")</f>
        <v/>
      </c>
      <c r="AJ1091" s="75" t="str">
        <f t="shared" ref="AJ1091:AJ1154" si="519">IF(ISNUMBER(A1091),AJ1090+IF(ISNUMBER(AH1091),AH1091,0),"")</f>
        <v/>
      </c>
    </row>
    <row r="1092" spans="1:36" ht="14.25">
      <c r="A1092" s="41" t="str">
        <f t="shared" ref="A1092:A1155" si="520">IFERROR(IF(A1091+1&gt;$C$19,"",A1091+1),"")</f>
        <v/>
      </c>
      <c r="B1092" s="150" t="str">
        <f>IF(ISNUMBER(A1092),INDEX('MetaTrader Import'!$H$13:$J$5893,TRUNC(((A1092-$A$39+1)-1)/3)+1,MOD((A1092-$A$39+1)-1,3)+1),"")</f>
        <v/>
      </c>
      <c r="C1092" s="43" t="str">
        <f t="shared" si="497"/>
        <v/>
      </c>
      <c r="D1092" s="43" t="str">
        <f t="shared" ca="1" si="498"/>
        <v/>
      </c>
      <c r="E1092" s="43" t="str">
        <f t="shared" si="499"/>
        <v/>
      </c>
      <c r="F1092" s="43" t="str">
        <f t="shared" si="500"/>
        <v/>
      </c>
      <c r="G1092" s="43" t="str">
        <f>IF(A1092&lt;&gt;"",IF(A1092&lt;Data!$G$11*0.25,$C$13/$G$32,IF(A1092&gt;Data!$G$11*0.25,$C$13,$C$13*10)),"")</f>
        <v/>
      </c>
      <c r="H1092" s="43" t="str">
        <f>IF(A1092&lt;&gt;"",IF(Data!$G$9="constant",$C$13,IF(Data!$G$9="squeeze",G1092,F1092)),"")</f>
        <v/>
      </c>
      <c r="I1092" s="38" t="str">
        <f ca="1">IF(ISNUMBER(A1092),NORMINV(RAND(),0,IF(AND(Data!$G$9="squeeze",A1092&lt;Data!$G$11*0.25),$H$32,1)*$C$30*$C$13)*($C$14*$C$12),"")</f>
        <v/>
      </c>
      <c r="J1092" s="42" t="str">
        <f ca="1">IFERROR(IF(Data!$C$6="Real",B1092,I1092+J1091+($C$14*$C$12)*(NORMINV(RAND(),$C$15,CHOOSE($G$13,$C$13,F1092,G1092)))),"")</f>
        <v/>
      </c>
      <c r="K1092" s="88" t="str">
        <f>IF(ISNUMBER(A1092), IF($G$16="fixed",$G$17,MIN(H1092*Data!$C$7*$C$16*0.5,$C$17*Data!$C$7))*$C$12,"")</f>
        <v/>
      </c>
      <c r="L1092" s="42" t="str">
        <f t="shared" ca="1" si="494"/>
        <v/>
      </c>
      <c r="M1092" s="44" t="str">
        <f t="shared" ca="1" si="495"/>
        <v/>
      </c>
      <c r="N1092" s="44" t="str">
        <f t="shared" ca="1" si="496"/>
        <v/>
      </c>
      <c r="O1092" s="108" t="str">
        <f t="shared" si="501"/>
        <v/>
      </c>
      <c r="P1092" s="102" t="str">
        <f t="shared" si="502"/>
        <v/>
      </c>
      <c r="Q1092" s="102" t="str">
        <f t="shared" si="503"/>
        <v/>
      </c>
      <c r="R1092" s="120" t="str">
        <f t="shared" ref="R1092:R1155" si="521">IF(ISNUMBER(A1092),R1091+S1091,"")</f>
        <v/>
      </c>
      <c r="S1092" s="54" t="str">
        <f t="shared" ref="S1092:S1155" si="522">IF(ISNUMBER(A1092),IF(AND(R1092&lt;$M$24,Q1092&lt;$F$28,ABS(O1092)&lt;$F$27,P1092&lt;$F$26,NOT(ISNUMBER(T1091))),1,0),"")</f>
        <v/>
      </c>
      <c r="T1092" s="5" t="str">
        <f t="shared" si="504"/>
        <v/>
      </c>
      <c r="U1092" s="152" t="str">
        <f t="shared" si="505"/>
        <v/>
      </c>
      <c r="V1092" s="152" t="str">
        <f t="shared" si="506"/>
        <v/>
      </c>
      <c r="W1092" s="153" t="str">
        <f t="shared" si="507"/>
        <v/>
      </c>
      <c r="X1092" s="153" t="str">
        <f t="shared" si="508"/>
        <v/>
      </c>
      <c r="Y1092" s="153" t="str">
        <f t="shared" si="509"/>
        <v/>
      </c>
      <c r="Z1092" s="153" t="str">
        <f t="shared" si="510"/>
        <v/>
      </c>
      <c r="AA1092" s="152" t="str">
        <f t="shared" si="511"/>
        <v/>
      </c>
      <c r="AB1092" s="152" t="str">
        <f t="shared" si="512"/>
        <v/>
      </c>
      <c r="AC1092" s="154" t="str">
        <f t="shared" si="513"/>
        <v/>
      </c>
      <c r="AD1092" s="154" t="str">
        <f t="shared" si="514"/>
        <v/>
      </c>
      <c r="AE1092" s="3" t="str">
        <f t="shared" si="515"/>
        <v/>
      </c>
      <c r="AF1092" s="3" t="str">
        <f t="shared" si="516"/>
        <v/>
      </c>
      <c r="AG1092" s="3" t="str">
        <f t="shared" ref="AG1092:AG1155" si="523">IF(NOT(ISNUMBER(T1092)),"",IF(OR(AF1092&gt;$G$24,AF1092&lt;-$H$24,A1092+1&gt;$C$19),"Y","N"))</f>
        <v/>
      </c>
      <c r="AH1092" s="4" t="str">
        <f t="shared" si="517"/>
        <v/>
      </c>
      <c r="AI1092" s="75" t="str">
        <f t="shared" si="518"/>
        <v/>
      </c>
      <c r="AJ1092" s="75" t="str">
        <f t="shared" si="519"/>
        <v/>
      </c>
    </row>
    <row r="1093" spans="1:36" ht="14.25">
      <c r="A1093" s="41" t="str">
        <f t="shared" si="520"/>
        <v/>
      </c>
      <c r="B1093" s="150" t="str">
        <f>IF(ISNUMBER(A1093),INDEX('MetaTrader Import'!$H$13:$J$5893,TRUNC(((A1093-$A$39+1)-1)/3)+1,MOD((A1093-$A$39+1)-1,3)+1),"")</f>
        <v/>
      </c>
      <c r="C1093" s="43" t="str">
        <f t="shared" si="497"/>
        <v/>
      </c>
      <c r="D1093" s="43" t="str">
        <f t="shared" ca="1" si="498"/>
        <v/>
      </c>
      <c r="E1093" s="43" t="str">
        <f t="shared" si="499"/>
        <v/>
      </c>
      <c r="F1093" s="43" t="str">
        <f t="shared" si="500"/>
        <v/>
      </c>
      <c r="G1093" s="43" t="str">
        <f>IF(A1093&lt;&gt;"",IF(A1093&lt;Data!$G$11*0.25,$C$13/$G$32,IF(A1093&gt;Data!$G$11*0.25,$C$13,$C$13*10)),"")</f>
        <v/>
      </c>
      <c r="H1093" s="43" t="str">
        <f>IF(A1093&lt;&gt;"",IF(Data!$G$9="constant",$C$13,IF(Data!$G$9="squeeze",G1093,F1093)),"")</f>
        <v/>
      </c>
      <c r="I1093" s="38" t="str">
        <f ca="1">IF(ISNUMBER(A1093),NORMINV(RAND(),0,IF(AND(Data!$G$9="squeeze",A1093&lt;Data!$G$11*0.25),$H$32,1)*$C$30*$C$13)*($C$14*$C$12),"")</f>
        <v/>
      </c>
      <c r="J1093" s="42" t="str">
        <f ca="1">IFERROR(IF(Data!$C$6="Real",B1093,I1093+J1092+($C$14*$C$12)*(NORMINV(RAND(),$C$15,CHOOSE($G$13,$C$13,F1093,G1093)))),"")</f>
        <v/>
      </c>
      <c r="K1093" s="88" t="str">
        <f>IF(ISNUMBER(A1093), IF($G$16="fixed",$G$17,MIN(H1093*Data!$C$7*$C$16*0.5,$C$17*Data!$C$7))*$C$12,"")</f>
        <v/>
      </c>
      <c r="L1093" s="42" t="str">
        <f t="shared" ca="1" si="494"/>
        <v/>
      </c>
      <c r="M1093" s="44" t="str">
        <f t="shared" ca="1" si="495"/>
        <v/>
      </c>
      <c r="N1093" s="44" t="str">
        <f t="shared" ca="1" si="496"/>
        <v/>
      </c>
      <c r="O1093" s="108" t="str">
        <f t="shared" si="501"/>
        <v/>
      </c>
      <c r="P1093" s="102" t="str">
        <f t="shared" si="502"/>
        <v/>
      </c>
      <c r="Q1093" s="102" t="str">
        <f t="shared" si="503"/>
        <v/>
      </c>
      <c r="R1093" s="120" t="str">
        <f t="shared" si="521"/>
        <v/>
      </c>
      <c r="S1093" s="54" t="str">
        <f t="shared" si="522"/>
        <v/>
      </c>
      <c r="T1093" s="5" t="str">
        <f t="shared" si="504"/>
        <v/>
      </c>
      <c r="U1093" s="152" t="str">
        <f t="shared" si="505"/>
        <v/>
      </c>
      <c r="V1093" s="152" t="str">
        <f t="shared" si="506"/>
        <v/>
      </c>
      <c r="W1093" s="153" t="str">
        <f t="shared" si="507"/>
        <v/>
      </c>
      <c r="X1093" s="153" t="str">
        <f t="shared" si="508"/>
        <v/>
      </c>
      <c r="Y1093" s="153" t="str">
        <f t="shared" si="509"/>
        <v/>
      </c>
      <c r="Z1093" s="153" t="str">
        <f t="shared" si="510"/>
        <v/>
      </c>
      <c r="AA1093" s="152" t="str">
        <f t="shared" si="511"/>
        <v/>
      </c>
      <c r="AB1093" s="152" t="str">
        <f t="shared" si="512"/>
        <v/>
      </c>
      <c r="AC1093" s="154" t="str">
        <f t="shared" si="513"/>
        <v/>
      </c>
      <c r="AD1093" s="154" t="str">
        <f t="shared" si="514"/>
        <v/>
      </c>
      <c r="AE1093" s="3" t="str">
        <f t="shared" si="515"/>
        <v/>
      </c>
      <c r="AF1093" s="3" t="str">
        <f t="shared" si="516"/>
        <v/>
      </c>
      <c r="AG1093" s="3" t="str">
        <f t="shared" si="523"/>
        <v/>
      </c>
      <c r="AH1093" s="4" t="str">
        <f t="shared" si="517"/>
        <v/>
      </c>
      <c r="AI1093" s="75" t="str">
        <f t="shared" si="518"/>
        <v/>
      </c>
      <c r="AJ1093" s="75" t="str">
        <f t="shared" si="519"/>
        <v/>
      </c>
    </row>
    <row r="1094" spans="1:36" ht="14.25">
      <c r="A1094" s="41" t="str">
        <f t="shared" si="520"/>
        <v/>
      </c>
      <c r="B1094" s="150" t="str">
        <f>IF(ISNUMBER(A1094),INDEX('MetaTrader Import'!$H$13:$J$5893,TRUNC(((A1094-$A$39+1)-1)/3)+1,MOD((A1094-$A$39+1)-1,3)+1),"")</f>
        <v/>
      </c>
      <c r="C1094" s="43" t="str">
        <f t="shared" si="497"/>
        <v/>
      </c>
      <c r="D1094" s="43" t="str">
        <f t="shared" ca="1" si="498"/>
        <v/>
      </c>
      <c r="E1094" s="43" t="str">
        <f t="shared" si="499"/>
        <v/>
      </c>
      <c r="F1094" s="43" t="str">
        <f t="shared" si="500"/>
        <v/>
      </c>
      <c r="G1094" s="43" t="str">
        <f>IF(A1094&lt;&gt;"",IF(A1094&lt;Data!$G$11*0.25,$C$13/$G$32,IF(A1094&gt;Data!$G$11*0.25,$C$13,$C$13*10)),"")</f>
        <v/>
      </c>
      <c r="H1094" s="43" t="str">
        <f>IF(A1094&lt;&gt;"",IF(Data!$G$9="constant",$C$13,IF(Data!$G$9="squeeze",G1094,F1094)),"")</f>
        <v/>
      </c>
      <c r="I1094" s="38" t="str">
        <f ca="1">IF(ISNUMBER(A1094),NORMINV(RAND(),0,IF(AND(Data!$G$9="squeeze",A1094&lt;Data!$G$11*0.25),$H$32,1)*$C$30*$C$13)*($C$14*$C$12),"")</f>
        <v/>
      </c>
      <c r="J1094" s="42" t="str">
        <f ca="1">IFERROR(IF(Data!$C$6="Real",B1094,I1094+J1093+($C$14*$C$12)*(NORMINV(RAND(),$C$15,CHOOSE($G$13,$C$13,F1094,G1094)))),"")</f>
        <v/>
      </c>
      <c r="K1094" s="88" t="str">
        <f>IF(ISNUMBER(A1094), IF($G$16="fixed",$G$17,MIN(H1094*Data!$C$7*$C$16*0.5,$C$17*Data!$C$7))*$C$12,"")</f>
        <v/>
      </c>
      <c r="L1094" s="42" t="str">
        <f t="shared" ref="L1094:L1157" ca="1" si="524">IFERROR(J1094,"")</f>
        <v/>
      </c>
      <c r="M1094" s="44" t="str">
        <f t="shared" ref="M1094:M1157" ca="1" si="525">IFERROR(L1094+K1094*0.5,"")</f>
        <v/>
      </c>
      <c r="N1094" s="44" t="str">
        <f t="shared" ref="N1094:N1157" ca="1" si="526">IFERROR(L1094-K1094*0.5,"")</f>
        <v/>
      </c>
      <c r="O1094" s="108" t="str">
        <f t="shared" si="501"/>
        <v/>
      </c>
      <c r="P1094" s="102" t="str">
        <f t="shared" si="502"/>
        <v/>
      </c>
      <c r="Q1094" s="102" t="str">
        <f t="shared" si="503"/>
        <v/>
      </c>
      <c r="R1094" s="120" t="str">
        <f t="shared" si="521"/>
        <v/>
      </c>
      <c r="S1094" s="54" t="str">
        <f t="shared" si="522"/>
        <v/>
      </c>
      <c r="T1094" s="5" t="str">
        <f t="shared" si="504"/>
        <v/>
      </c>
      <c r="U1094" s="152" t="str">
        <f t="shared" si="505"/>
        <v/>
      </c>
      <c r="V1094" s="152" t="str">
        <f t="shared" si="506"/>
        <v/>
      </c>
      <c r="W1094" s="153" t="str">
        <f t="shared" si="507"/>
        <v/>
      </c>
      <c r="X1094" s="153" t="str">
        <f t="shared" si="508"/>
        <v/>
      </c>
      <c r="Y1094" s="153" t="str">
        <f t="shared" si="509"/>
        <v/>
      </c>
      <c r="Z1094" s="153" t="str">
        <f t="shared" si="510"/>
        <v/>
      </c>
      <c r="AA1094" s="152" t="str">
        <f t="shared" si="511"/>
        <v/>
      </c>
      <c r="AB1094" s="152" t="str">
        <f t="shared" si="512"/>
        <v/>
      </c>
      <c r="AC1094" s="154" t="str">
        <f t="shared" si="513"/>
        <v/>
      </c>
      <c r="AD1094" s="154" t="str">
        <f t="shared" si="514"/>
        <v/>
      </c>
      <c r="AE1094" s="3" t="str">
        <f t="shared" si="515"/>
        <v/>
      </c>
      <c r="AF1094" s="3" t="str">
        <f t="shared" si="516"/>
        <v/>
      </c>
      <c r="AG1094" s="3" t="str">
        <f t="shared" si="523"/>
        <v/>
      </c>
      <c r="AH1094" s="4" t="str">
        <f t="shared" si="517"/>
        <v/>
      </c>
      <c r="AI1094" s="75" t="str">
        <f t="shared" si="518"/>
        <v/>
      </c>
      <c r="AJ1094" s="75" t="str">
        <f t="shared" si="519"/>
        <v/>
      </c>
    </row>
    <row r="1095" spans="1:36" ht="14.25">
      <c r="A1095" s="41" t="str">
        <f t="shared" si="520"/>
        <v/>
      </c>
      <c r="B1095" s="150" t="str">
        <f>IF(ISNUMBER(A1095),INDEX('MetaTrader Import'!$H$13:$J$5893,TRUNC(((A1095-$A$39+1)-1)/3)+1,MOD((A1095-$A$39+1)-1,3)+1),"")</f>
        <v/>
      </c>
      <c r="C1095" s="43" t="str">
        <f t="shared" si="497"/>
        <v/>
      </c>
      <c r="D1095" s="43" t="str">
        <f t="shared" ca="1" si="498"/>
        <v/>
      </c>
      <c r="E1095" s="43" t="str">
        <f t="shared" si="499"/>
        <v/>
      </c>
      <c r="F1095" s="43" t="str">
        <f t="shared" si="500"/>
        <v/>
      </c>
      <c r="G1095" s="43" t="str">
        <f>IF(A1095&lt;&gt;"",IF(A1095&lt;Data!$G$11*0.25,$C$13/$G$32,IF(A1095&gt;Data!$G$11*0.25,$C$13,$C$13*10)),"")</f>
        <v/>
      </c>
      <c r="H1095" s="43" t="str">
        <f>IF(A1095&lt;&gt;"",IF(Data!$G$9="constant",$C$13,IF(Data!$G$9="squeeze",G1095,F1095)),"")</f>
        <v/>
      </c>
      <c r="I1095" s="38" t="str">
        <f ca="1">IF(ISNUMBER(A1095),NORMINV(RAND(),0,IF(AND(Data!$G$9="squeeze",A1095&lt;Data!$G$11*0.25),$H$32,1)*$C$30*$C$13)*($C$14*$C$12),"")</f>
        <v/>
      </c>
      <c r="J1095" s="42" t="str">
        <f ca="1">IFERROR(IF(Data!$C$6="Real",B1095,I1095+J1094+($C$14*$C$12)*(NORMINV(RAND(),$C$15,CHOOSE($G$13,$C$13,F1095,G1095)))),"")</f>
        <v/>
      </c>
      <c r="K1095" s="88" t="str">
        <f>IF(ISNUMBER(A1095), IF($G$16="fixed",$G$17,MIN(H1095*Data!$C$7*$C$16*0.5,$C$17*Data!$C$7))*$C$12,"")</f>
        <v/>
      </c>
      <c r="L1095" s="42" t="str">
        <f t="shared" ca="1" si="524"/>
        <v/>
      </c>
      <c r="M1095" s="44" t="str">
        <f t="shared" ca="1" si="525"/>
        <v/>
      </c>
      <c r="N1095" s="44" t="str">
        <f t="shared" ca="1" si="526"/>
        <v/>
      </c>
      <c r="O1095" s="108" t="str">
        <f t="shared" si="501"/>
        <v/>
      </c>
      <c r="P1095" s="102" t="str">
        <f t="shared" si="502"/>
        <v/>
      </c>
      <c r="Q1095" s="102" t="str">
        <f t="shared" si="503"/>
        <v/>
      </c>
      <c r="R1095" s="120" t="str">
        <f t="shared" si="521"/>
        <v/>
      </c>
      <c r="S1095" s="54" t="str">
        <f t="shared" si="522"/>
        <v/>
      </c>
      <c r="T1095" s="5" t="str">
        <f t="shared" si="504"/>
        <v/>
      </c>
      <c r="U1095" s="152" t="str">
        <f t="shared" si="505"/>
        <v/>
      </c>
      <c r="V1095" s="152" t="str">
        <f t="shared" si="506"/>
        <v/>
      </c>
      <c r="W1095" s="153" t="str">
        <f t="shared" si="507"/>
        <v/>
      </c>
      <c r="X1095" s="153" t="str">
        <f t="shared" si="508"/>
        <v/>
      </c>
      <c r="Y1095" s="153" t="str">
        <f t="shared" si="509"/>
        <v/>
      </c>
      <c r="Z1095" s="153" t="str">
        <f t="shared" si="510"/>
        <v/>
      </c>
      <c r="AA1095" s="152" t="str">
        <f t="shared" si="511"/>
        <v/>
      </c>
      <c r="AB1095" s="152" t="str">
        <f t="shared" si="512"/>
        <v/>
      </c>
      <c r="AC1095" s="154" t="str">
        <f t="shared" si="513"/>
        <v/>
      </c>
      <c r="AD1095" s="154" t="str">
        <f t="shared" si="514"/>
        <v/>
      </c>
      <c r="AE1095" s="3" t="str">
        <f t="shared" si="515"/>
        <v/>
      </c>
      <c r="AF1095" s="3" t="str">
        <f t="shared" si="516"/>
        <v/>
      </c>
      <c r="AG1095" s="3" t="str">
        <f t="shared" si="523"/>
        <v/>
      </c>
      <c r="AH1095" s="4" t="str">
        <f t="shared" si="517"/>
        <v/>
      </c>
      <c r="AI1095" s="75" t="str">
        <f t="shared" si="518"/>
        <v/>
      </c>
      <c r="AJ1095" s="75" t="str">
        <f t="shared" si="519"/>
        <v/>
      </c>
    </row>
    <row r="1096" spans="1:36" ht="14.25">
      <c r="A1096" s="41" t="str">
        <f t="shared" si="520"/>
        <v/>
      </c>
      <c r="B1096" s="150" t="str">
        <f>IF(ISNUMBER(A1096),INDEX('MetaTrader Import'!$H$13:$J$5893,TRUNC(((A1096-$A$39+1)-1)/3)+1,MOD((A1096-$A$39+1)-1,3)+1),"")</f>
        <v/>
      </c>
      <c r="C1096" s="43" t="str">
        <f t="shared" si="497"/>
        <v/>
      </c>
      <c r="D1096" s="43" t="str">
        <f t="shared" ca="1" si="498"/>
        <v/>
      </c>
      <c r="E1096" s="43" t="str">
        <f t="shared" si="499"/>
        <v/>
      </c>
      <c r="F1096" s="43" t="str">
        <f t="shared" si="500"/>
        <v/>
      </c>
      <c r="G1096" s="43" t="str">
        <f>IF(A1096&lt;&gt;"",IF(A1096&lt;Data!$G$11*0.25,$C$13/$G$32,IF(A1096&gt;Data!$G$11*0.25,$C$13,$C$13*10)),"")</f>
        <v/>
      </c>
      <c r="H1096" s="43" t="str">
        <f>IF(A1096&lt;&gt;"",IF(Data!$G$9="constant",$C$13,IF(Data!$G$9="squeeze",G1096,F1096)),"")</f>
        <v/>
      </c>
      <c r="I1096" s="38" t="str">
        <f ca="1">IF(ISNUMBER(A1096),NORMINV(RAND(),0,IF(AND(Data!$G$9="squeeze",A1096&lt;Data!$G$11*0.25),$H$32,1)*$C$30*$C$13)*($C$14*$C$12),"")</f>
        <v/>
      </c>
      <c r="J1096" s="42" t="str">
        <f ca="1">IFERROR(IF(Data!$C$6="Real",B1096,I1096+J1095+($C$14*$C$12)*(NORMINV(RAND(),$C$15,CHOOSE($G$13,$C$13,F1096,G1096)))),"")</f>
        <v/>
      </c>
      <c r="K1096" s="88" t="str">
        <f>IF(ISNUMBER(A1096), IF($G$16="fixed",$G$17,MIN(H1096*Data!$C$7*$C$16*0.5,$C$17*Data!$C$7))*$C$12,"")</f>
        <v/>
      </c>
      <c r="L1096" s="42" t="str">
        <f t="shared" ca="1" si="524"/>
        <v/>
      </c>
      <c r="M1096" s="44" t="str">
        <f t="shared" ca="1" si="525"/>
        <v/>
      </c>
      <c r="N1096" s="44" t="str">
        <f t="shared" ca="1" si="526"/>
        <v/>
      </c>
      <c r="O1096" s="108" t="str">
        <f t="shared" si="501"/>
        <v/>
      </c>
      <c r="P1096" s="102" t="str">
        <f t="shared" si="502"/>
        <v/>
      </c>
      <c r="Q1096" s="102" t="str">
        <f t="shared" si="503"/>
        <v/>
      </c>
      <c r="R1096" s="120" t="str">
        <f t="shared" si="521"/>
        <v/>
      </c>
      <c r="S1096" s="54" t="str">
        <f t="shared" si="522"/>
        <v/>
      </c>
      <c r="T1096" s="5" t="str">
        <f t="shared" si="504"/>
        <v/>
      </c>
      <c r="U1096" s="152" t="str">
        <f t="shared" si="505"/>
        <v/>
      </c>
      <c r="V1096" s="152" t="str">
        <f t="shared" si="506"/>
        <v/>
      </c>
      <c r="W1096" s="153" t="str">
        <f t="shared" si="507"/>
        <v/>
      </c>
      <c r="X1096" s="153" t="str">
        <f t="shared" si="508"/>
        <v/>
      </c>
      <c r="Y1096" s="153" t="str">
        <f t="shared" si="509"/>
        <v/>
      </c>
      <c r="Z1096" s="153" t="str">
        <f t="shared" si="510"/>
        <v/>
      </c>
      <c r="AA1096" s="152" t="str">
        <f t="shared" si="511"/>
        <v/>
      </c>
      <c r="AB1096" s="152" t="str">
        <f t="shared" si="512"/>
        <v/>
      </c>
      <c r="AC1096" s="154" t="str">
        <f t="shared" si="513"/>
        <v/>
      </c>
      <c r="AD1096" s="154" t="str">
        <f t="shared" si="514"/>
        <v/>
      </c>
      <c r="AE1096" s="3" t="str">
        <f t="shared" si="515"/>
        <v/>
      </c>
      <c r="AF1096" s="3" t="str">
        <f t="shared" si="516"/>
        <v/>
      </c>
      <c r="AG1096" s="3" t="str">
        <f t="shared" si="523"/>
        <v/>
      </c>
      <c r="AH1096" s="4" t="str">
        <f t="shared" si="517"/>
        <v/>
      </c>
      <c r="AI1096" s="75" t="str">
        <f t="shared" si="518"/>
        <v/>
      </c>
      <c r="AJ1096" s="75" t="str">
        <f t="shared" si="519"/>
        <v/>
      </c>
    </row>
    <row r="1097" spans="1:36" ht="14.25">
      <c r="A1097" s="41" t="str">
        <f t="shared" si="520"/>
        <v/>
      </c>
      <c r="B1097" s="150" t="str">
        <f>IF(ISNUMBER(A1097),INDEX('MetaTrader Import'!$H$13:$J$5893,TRUNC(((A1097-$A$39+1)-1)/3)+1,MOD((A1097-$A$39+1)-1,3)+1),"")</f>
        <v/>
      </c>
      <c r="C1097" s="43" t="str">
        <f t="shared" si="497"/>
        <v/>
      </c>
      <c r="D1097" s="43" t="str">
        <f t="shared" ca="1" si="498"/>
        <v/>
      </c>
      <c r="E1097" s="43" t="str">
        <f t="shared" si="499"/>
        <v/>
      </c>
      <c r="F1097" s="43" t="str">
        <f t="shared" si="500"/>
        <v/>
      </c>
      <c r="G1097" s="43" t="str">
        <f>IF(A1097&lt;&gt;"",IF(A1097&lt;Data!$G$11*0.25,$C$13/$G$32,IF(A1097&gt;Data!$G$11*0.25,$C$13,$C$13*10)),"")</f>
        <v/>
      </c>
      <c r="H1097" s="43" t="str">
        <f>IF(A1097&lt;&gt;"",IF(Data!$G$9="constant",$C$13,IF(Data!$G$9="squeeze",G1097,F1097)),"")</f>
        <v/>
      </c>
      <c r="I1097" s="38" t="str">
        <f ca="1">IF(ISNUMBER(A1097),NORMINV(RAND(),0,IF(AND(Data!$G$9="squeeze",A1097&lt;Data!$G$11*0.25),$H$32,1)*$C$30*$C$13)*($C$14*$C$12),"")</f>
        <v/>
      </c>
      <c r="J1097" s="42" t="str">
        <f ca="1">IFERROR(IF(Data!$C$6="Real",B1097,I1097+J1096+($C$14*$C$12)*(NORMINV(RAND(),$C$15,CHOOSE($G$13,$C$13,F1097,G1097)))),"")</f>
        <v/>
      </c>
      <c r="K1097" s="88" t="str">
        <f>IF(ISNUMBER(A1097), IF($G$16="fixed",$G$17,MIN(H1097*Data!$C$7*$C$16*0.5,$C$17*Data!$C$7))*$C$12,"")</f>
        <v/>
      </c>
      <c r="L1097" s="42" t="str">
        <f t="shared" ca="1" si="524"/>
        <v/>
      </c>
      <c r="M1097" s="44" t="str">
        <f t="shared" ca="1" si="525"/>
        <v/>
      </c>
      <c r="N1097" s="44" t="str">
        <f t="shared" ca="1" si="526"/>
        <v/>
      </c>
      <c r="O1097" s="108" t="str">
        <f t="shared" si="501"/>
        <v/>
      </c>
      <c r="P1097" s="102" t="str">
        <f t="shared" si="502"/>
        <v/>
      </c>
      <c r="Q1097" s="102" t="str">
        <f t="shared" si="503"/>
        <v/>
      </c>
      <c r="R1097" s="120" t="str">
        <f t="shared" si="521"/>
        <v/>
      </c>
      <c r="S1097" s="54" t="str">
        <f t="shared" si="522"/>
        <v/>
      </c>
      <c r="T1097" s="5" t="str">
        <f t="shared" si="504"/>
        <v/>
      </c>
      <c r="U1097" s="152" t="str">
        <f t="shared" si="505"/>
        <v/>
      </c>
      <c r="V1097" s="152" t="str">
        <f t="shared" si="506"/>
        <v/>
      </c>
      <c r="W1097" s="153" t="str">
        <f t="shared" si="507"/>
        <v/>
      </c>
      <c r="X1097" s="153" t="str">
        <f t="shared" si="508"/>
        <v/>
      </c>
      <c r="Y1097" s="153" t="str">
        <f t="shared" si="509"/>
        <v/>
      </c>
      <c r="Z1097" s="153" t="str">
        <f t="shared" si="510"/>
        <v/>
      </c>
      <c r="AA1097" s="152" t="str">
        <f t="shared" si="511"/>
        <v/>
      </c>
      <c r="AB1097" s="152" t="str">
        <f t="shared" si="512"/>
        <v/>
      </c>
      <c r="AC1097" s="154" t="str">
        <f t="shared" si="513"/>
        <v/>
      </c>
      <c r="AD1097" s="154" t="str">
        <f t="shared" si="514"/>
        <v/>
      </c>
      <c r="AE1097" s="3" t="str">
        <f t="shared" si="515"/>
        <v/>
      </c>
      <c r="AF1097" s="3" t="str">
        <f t="shared" si="516"/>
        <v/>
      </c>
      <c r="AG1097" s="3" t="str">
        <f t="shared" si="523"/>
        <v/>
      </c>
      <c r="AH1097" s="4" t="str">
        <f t="shared" si="517"/>
        <v/>
      </c>
      <c r="AI1097" s="75" t="str">
        <f t="shared" si="518"/>
        <v/>
      </c>
      <c r="AJ1097" s="75" t="str">
        <f t="shared" si="519"/>
        <v/>
      </c>
    </row>
    <row r="1098" spans="1:36" ht="14.25">
      <c r="A1098" s="41" t="str">
        <f t="shared" si="520"/>
        <v/>
      </c>
      <c r="B1098" s="150" t="str">
        <f>IF(ISNUMBER(A1098),INDEX('MetaTrader Import'!$H$13:$J$5893,TRUNC(((A1098-$A$39+1)-1)/3)+1,MOD((A1098-$A$39+1)-1,3)+1),"")</f>
        <v/>
      </c>
      <c r="C1098" s="43" t="str">
        <f t="shared" si="497"/>
        <v/>
      </c>
      <c r="D1098" s="43" t="str">
        <f t="shared" ca="1" si="498"/>
        <v/>
      </c>
      <c r="E1098" s="43" t="str">
        <f t="shared" si="499"/>
        <v/>
      </c>
      <c r="F1098" s="43" t="str">
        <f t="shared" si="500"/>
        <v/>
      </c>
      <c r="G1098" s="43" t="str">
        <f>IF(A1098&lt;&gt;"",IF(A1098&lt;Data!$G$11*0.25,$C$13/$G$32,IF(A1098&gt;Data!$G$11*0.25,$C$13,$C$13*10)),"")</f>
        <v/>
      </c>
      <c r="H1098" s="43" t="str">
        <f>IF(A1098&lt;&gt;"",IF(Data!$G$9="constant",$C$13,IF(Data!$G$9="squeeze",G1098,F1098)),"")</f>
        <v/>
      </c>
      <c r="I1098" s="38" t="str">
        <f ca="1">IF(ISNUMBER(A1098),NORMINV(RAND(),0,IF(AND(Data!$G$9="squeeze",A1098&lt;Data!$G$11*0.25),$H$32,1)*$C$30*$C$13)*($C$14*$C$12),"")</f>
        <v/>
      </c>
      <c r="J1098" s="42" t="str">
        <f ca="1">IFERROR(IF(Data!$C$6="Real",B1098,I1098+J1097+($C$14*$C$12)*(NORMINV(RAND(),$C$15,CHOOSE($G$13,$C$13,F1098,G1098)))),"")</f>
        <v/>
      </c>
      <c r="K1098" s="88" t="str">
        <f>IF(ISNUMBER(A1098), IF($G$16="fixed",$G$17,MIN(H1098*Data!$C$7*$C$16*0.5,$C$17*Data!$C$7))*$C$12,"")</f>
        <v/>
      </c>
      <c r="L1098" s="42" t="str">
        <f t="shared" ca="1" si="524"/>
        <v/>
      </c>
      <c r="M1098" s="44" t="str">
        <f t="shared" ca="1" si="525"/>
        <v/>
      </c>
      <c r="N1098" s="44" t="str">
        <f t="shared" ca="1" si="526"/>
        <v/>
      </c>
      <c r="O1098" s="108" t="str">
        <f t="shared" si="501"/>
        <v/>
      </c>
      <c r="P1098" s="102" t="str">
        <f t="shared" si="502"/>
        <v/>
      </c>
      <c r="Q1098" s="102" t="str">
        <f t="shared" si="503"/>
        <v/>
      </c>
      <c r="R1098" s="120" t="str">
        <f t="shared" si="521"/>
        <v/>
      </c>
      <c r="S1098" s="54" t="str">
        <f t="shared" si="522"/>
        <v/>
      </c>
      <c r="T1098" s="5" t="str">
        <f t="shared" si="504"/>
        <v/>
      </c>
      <c r="U1098" s="152" t="str">
        <f t="shared" si="505"/>
        <v/>
      </c>
      <c r="V1098" s="152" t="str">
        <f t="shared" si="506"/>
        <v/>
      </c>
      <c r="W1098" s="153" t="str">
        <f t="shared" si="507"/>
        <v/>
      </c>
      <c r="X1098" s="153" t="str">
        <f t="shared" si="508"/>
        <v/>
      </c>
      <c r="Y1098" s="153" t="str">
        <f t="shared" si="509"/>
        <v/>
      </c>
      <c r="Z1098" s="153" t="str">
        <f t="shared" si="510"/>
        <v/>
      </c>
      <c r="AA1098" s="152" t="str">
        <f t="shared" si="511"/>
        <v/>
      </c>
      <c r="AB1098" s="152" t="str">
        <f t="shared" si="512"/>
        <v/>
      </c>
      <c r="AC1098" s="154" t="str">
        <f t="shared" si="513"/>
        <v/>
      </c>
      <c r="AD1098" s="154" t="str">
        <f t="shared" si="514"/>
        <v/>
      </c>
      <c r="AE1098" s="3" t="str">
        <f t="shared" si="515"/>
        <v/>
      </c>
      <c r="AF1098" s="3" t="str">
        <f t="shared" si="516"/>
        <v/>
      </c>
      <c r="AG1098" s="3" t="str">
        <f t="shared" si="523"/>
        <v/>
      </c>
      <c r="AH1098" s="4" t="str">
        <f t="shared" si="517"/>
        <v/>
      </c>
      <c r="AI1098" s="75" t="str">
        <f t="shared" si="518"/>
        <v/>
      </c>
      <c r="AJ1098" s="75" t="str">
        <f t="shared" si="519"/>
        <v/>
      </c>
    </row>
    <row r="1099" spans="1:36" ht="14.25">
      <c r="A1099" s="41" t="str">
        <f t="shared" si="520"/>
        <v/>
      </c>
      <c r="B1099" s="150" t="str">
        <f>IF(ISNUMBER(A1099),INDEX('MetaTrader Import'!$H$13:$J$5893,TRUNC(((A1099-$A$39+1)-1)/3)+1,MOD((A1099-$A$39+1)-1,3)+1),"")</f>
        <v/>
      </c>
      <c r="C1099" s="43" t="str">
        <f t="shared" si="497"/>
        <v/>
      </c>
      <c r="D1099" s="43" t="str">
        <f t="shared" ca="1" si="498"/>
        <v/>
      </c>
      <c r="E1099" s="43" t="str">
        <f t="shared" si="499"/>
        <v/>
      </c>
      <c r="F1099" s="43" t="str">
        <f t="shared" si="500"/>
        <v/>
      </c>
      <c r="G1099" s="43" t="str">
        <f>IF(A1099&lt;&gt;"",IF(A1099&lt;Data!$G$11*0.25,$C$13/$G$32,IF(A1099&gt;Data!$G$11*0.25,$C$13,$C$13*10)),"")</f>
        <v/>
      </c>
      <c r="H1099" s="43" t="str">
        <f>IF(A1099&lt;&gt;"",IF(Data!$G$9="constant",$C$13,IF(Data!$G$9="squeeze",G1099,F1099)),"")</f>
        <v/>
      </c>
      <c r="I1099" s="38" t="str">
        <f ca="1">IF(ISNUMBER(A1099),NORMINV(RAND(),0,IF(AND(Data!$G$9="squeeze",A1099&lt;Data!$G$11*0.25),$H$32,1)*$C$30*$C$13)*($C$14*$C$12),"")</f>
        <v/>
      </c>
      <c r="J1099" s="42" t="str">
        <f ca="1">IFERROR(IF(Data!$C$6="Real",B1099,I1099+J1098+($C$14*$C$12)*(NORMINV(RAND(),$C$15,CHOOSE($G$13,$C$13,F1099,G1099)))),"")</f>
        <v/>
      </c>
      <c r="K1099" s="88" t="str">
        <f>IF(ISNUMBER(A1099), IF($G$16="fixed",$G$17,MIN(H1099*Data!$C$7*$C$16*0.5,$C$17*Data!$C$7))*$C$12,"")</f>
        <v/>
      </c>
      <c r="L1099" s="42" t="str">
        <f t="shared" ca="1" si="524"/>
        <v/>
      </c>
      <c r="M1099" s="44" t="str">
        <f t="shared" ca="1" si="525"/>
        <v/>
      </c>
      <c r="N1099" s="44" t="str">
        <f t="shared" ca="1" si="526"/>
        <v/>
      </c>
      <c r="O1099" s="108" t="str">
        <f t="shared" si="501"/>
        <v/>
      </c>
      <c r="P1099" s="102" t="str">
        <f t="shared" si="502"/>
        <v/>
      </c>
      <c r="Q1099" s="102" t="str">
        <f t="shared" si="503"/>
        <v/>
      </c>
      <c r="R1099" s="120" t="str">
        <f t="shared" si="521"/>
        <v/>
      </c>
      <c r="S1099" s="54" t="str">
        <f t="shared" si="522"/>
        <v/>
      </c>
      <c r="T1099" s="5" t="str">
        <f t="shared" si="504"/>
        <v/>
      </c>
      <c r="U1099" s="152" t="str">
        <f t="shared" si="505"/>
        <v/>
      </c>
      <c r="V1099" s="152" t="str">
        <f t="shared" si="506"/>
        <v/>
      </c>
      <c r="W1099" s="153" t="str">
        <f t="shared" si="507"/>
        <v/>
      </c>
      <c r="X1099" s="153" t="str">
        <f t="shared" si="508"/>
        <v/>
      </c>
      <c r="Y1099" s="153" t="str">
        <f t="shared" si="509"/>
        <v/>
      </c>
      <c r="Z1099" s="153" t="str">
        <f t="shared" si="510"/>
        <v/>
      </c>
      <c r="AA1099" s="152" t="str">
        <f t="shared" si="511"/>
        <v/>
      </c>
      <c r="AB1099" s="152" t="str">
        <f t="shared" si="512"/>
        <v/>
      </c>
      <c r="AC1099" s="154" t="str">
        <f t="shared" si="513"/>
        <v/>
      </c>
      <c r="AD1099" s="154" t="str">
        <f t="shared" si="514"/>
        <v/>
      </c>
      <c r="AE1099" s="3" t="str">
        <f t="shared" si="515"/>
        <v/>
      </c>
      <c r="AF1099" s="3" t="str">
        <f t="shared" si="516"/>
        <v/>
      </c>
      <c r="AG1099" s="3" t="str">
        <f t="shared" si="523"/>
        <v/>
      </c>
      <c r="AH1099" s="4" t="str">
        <f t="shared" si="517"/>
        <v/>
      </c>
      <c r="AI1099" s="75" t="str">
        <f t="shared" si="518"/>
        <v/>
      </c>
      <c r="AJ1099" s="75" t="str">
        <f t="shared" si="519"/>
        <v/>
      </c>
    </row>
    <row r="1100" spans="1:36" ht="14.25">
      <c r="A1100" s="41" t="str">
        <f t="shared" si="520"/>
        <v/>
      </c>
      <c r="B1100" s="150" t="str">
        <f>IF(ISNUMBER(A1100),INDEX('MetaTrader Import'!$H$13:$J$5893,TRUNC(((A1100-$A$39+1)-1)/3)+1,MOD((A1100-$A$39+1)-1,3)+1),"")</f>
        <v/>
      </c>
      <c r="C1100" s="43" t="str">
        <f t="shared" si="497"/>
        <v/>
      </c>
      <c r="D1100" s="43" t="str">
        <f t="shared" ca="1" si="498"/>
        <v/>
      </c>
      <c r="E1100" s="43" t="str">
        <f t="shared" si="499"/>
        <v/>
      </c>
      <c r="F1100" s="43" t="str">
        <f t="shared" si="500"/>
        <v/>
      </c>
      <c r="G1100" s="43" t="str">
        <f>IF(A1100&lt;&gt;"",IF(A1100&lt;Data!$G$11*0.25,$C$13/$G$32,IF(A1100&gt;Data!$G$11*0.25,$C$13,$C$13*10)),"")</f>
        <v/>
      </c>
      <c r="H1100" s="43" t="str">
        <f>IF(A1100&lt;&gt;"",IF(Data!$G$9="constant",$C$13,IF(Data!$G$9="squeeze",G1100,F1100)),"")</f>
        <v/>
      </c>
      <c r="I1100" s="38" t="str">
        <f ca="1">IF(ISNUMBER(A1100),NORMINV(RAND(),0,IF(AND(Data!$G$9="squeeze",A1100&lt;Data!$G$11*0.25),$H$32,1)*$C$30*$C$13)*($C$14*$C$12),"")</f>
        <v/>
      </c>
      <c r="J1100" s="42" t="str">
        <f ca="1">IFERROR(IF(Data!$C$6="Real",B1100,I1100+J1099+($C$14*$C$12)*(NORMINV(RAND(),$C$15,CHOOSE($G$13,$C$13,F1100,G1100)))),"")</f>
        <v/>
      </c>
      <c r="K1100" s="88" t="str">
        <f>IF(ISNUMBER(A1100), IF($G$16="fixed",$G$17,MIN(H1100*Data!$C$7*$C$16*0.5,$C$17*Data!$C$7))*$C$12,"")</f>
        <v/>
      </c>
      <c r="L1100" s="42" t="str">
        <f t="shared" ca="1" si="524"/>
        <v/>
      </c>
      <c r="M1100" s="44" t="str">
        <f t="shared" ca="1" si="525"/>
        <v/>
      </c>
      <c r="N1100" s="44" t="str">
        <f t="shared" ca="1" si="526"/>
        <v/>
      </c>
      <c r="O1100" s="108" t="str">
        <f t="shared" si="501"/>
        <v/>
      </c>
      <c r="P1100" s="102" t="str">
        <f t="shared" si="502"/>
        <v/>
      </c>
      <c r="Q1100" s="102" t="str">
        <f t="shared" si="503"/>
        <v/>
      </c>
      <c r="R1100" s="120" t="str">
        <f t="shared" si="521"/>
        <v/>
      </c>
      <c r="S1100" s="54" t="str">
        <f t="shared" si="522"/>
        <v/>
      </c>
      <c r="T1100" s="5" t="str">
        <f t="shared" si="504"/>
        <v/>
      </c>
      <c r="U1100" s="152" t="str">
        <f t="shared" si="505"/>
        <v/>
      </c>
      <c r="V1100" s="152" t="str">
        <f t="shared" si="506"/>
        <v/>
      </c>
      <c r="W1100" s="153" t="str">
        <f t="shared" si="507"/>
        <v/>
      </c>
      <c r="X1100" s="153" t="str">
        <f t="shared" si="508"/>
        <v/>
      </c>
      <c r="Y1100" s="153" t="str">
        <f t="shared" si="509"/>
        <v/>
      </c>
      <c r="Z1100" s="153" t="str">
        <f t="shared" si="510"/>
        <v/>
      </c>
      <c r="AA1100" s="152" t="str">
        <f t="shared" si="511"/>
        <v/>
      </c>
      <c r="AB1100" s="152" t="str">
        <f t="shared" si="512"/>
        <v/>
      </c>
      <c r="AC1100" s="154" t="str">
        <f t="shared" si="513"/>
        <v/>
      </c>
      <c r="AD1100" s="154" t="str">
        <f t="shared" si="514"/>
        <v/>
      </c>
      <c r="AE1100" s="3" t="str">
        <f t="shared" si="515"/>
        <v/>
      </c>
      <c r="AF1100" s="3" t="str">
        <f t="shared" si="516"/>
        <v/>
      </c>
      <c r="AG1100" s="3" t="str">
        <f t="shared" si="523"/>
        <v/>
      </c>
      <c r="AH1100" s="4" t="str">
        <f t="shared" si="517"/>
        <v/>
      </c>
      <c r="AI1100" s="75" t="str">
        <f t="shared" si="518"/>
        <v/>
      </c>
      <c r="AJ1100" s="75" t="str">
        <f t="shared" si="519"/>
        <v/>
      </c>
    </row>
    <row r="1101" spans="1:36" ht="14.25">
      <c r="A1101" s="41" t="str">
        <f t="shared" si="520"/>
        <v/>
      </c>
      <c r="B1101" s="150" t="str">
        <f>IF(ISNUMBER(A1101),INDEX('MetaTrader Import'!$H$13:$J$5893,TRUNC(((A1101-$A$39+1)-1)/3)+1,MOD((A1101-$A$39+1)-1,3)+1),"")</f>
        <v/>
      </c>
      <c r="C1101" s="43" t="str">
        <f t="shared" si="497"/>
        <v/>
      </c>
      <c r="D1101" s="43" t="str">
        <f t="shared" ca="1" si="498"/>
        <v/>
      </c>
      <c r="E1101" s="43" t="str">
        <f t="shared" si="499"/>
        <v/>
      </c>
      <c r="F1101" s="43" t="str">
        <f t="shared" si="500"/>
        <v/>
      </c>
      <c r="G1101" s="43" t="str">
        <f>IF(A1101&lt;&gt;"",IF(A1101&lt;Data!$G$11*0.25,$C$13/$G$32,IF(A1101&gt;Data!$G$11*0.25,$C$13,$C$13*10)),"")</f>
        <v/>
      </c>
      <c r="H1101" s="43" t="str">
        <f>IF(A1101&lt;&gt;"",IF(Data!$G$9="constant",$C$13,IF(Data!$G$9="squeeze",G1101,F1101)),"")</f>
        <v/>
      </c>
      <c r="I1101" s="38" t="str">
        <f ca="1">IF(ISNUMBER(A1101),NORMINV(RAND(),0,IF(AND(Data!$G$9="squeeze",A1101&lt;Data!$G$11*0.25),$H$32,1)*$C$30*$C$13)*($C$14*$C$12),"")</f>
        <v/>
      </c>
      <c r="J1101" s="42" t="str">
        <f ca="1">IFERROR(IF(Data!$C$6="Real",B1101,I1101+J1100+($C$14*$C$12)*(NORMINV(RAND(),$C$15,CHOOSE($G$13,$C$13,F1101,G1101)))),"")</f>
        <v/>
      </c>
      <c r="K1101" s="88" t="str">
        <f>IF(ISNUMBER(A1101), IF($G$16="fixed",$G$17,MIN(H1101*Data!$C$7*$C$16*0.5,$C$17*Data!$C$7))*$C$12,"")</f>
        <v/>
      </c>
      <c r="L1101" s="42" t="str">
        <f t="shared" ca="1" si="524"/>
        <v/>
      </c>
      <c r="M1101" s="44" t="str">
        <f t="shared" ca="1" si="525"/>
        <v/>
      </c>
      <c r="N1101" s="44" t="str">
        <f t="shared" ca="1" si="526"/>
        <v/>
      </c>
      <c r="O1101" s="108" t="str">
        <f t="shared" si="501"/>
        <v/>
      </c>
      <c r="P1101" s="102" t="str">
        <f t="shared" si="502"/>
        <v/>
      </c>
      <c r="Q1101" s="102" t="str">
        <f t="shared" si="503"/>
        <v/>
      </c>
      <c r="R1101" s="120" t="str">
        <f t="shared" si="521"/>
        <v/>
      </c>
      <c r="S1101" s="54" t="str">
        <f t="shared" si="522"/>
        <v/>
      </c>
      <c r="T1101" s="5" t="str">
        <f t="shared" si="504"/>
        <v/>
      </c>
      <c r="U1101" s="152" t="str">
        <f t="shared" si="505"/>
        <v/>
      </c>
      <c r="V1101" s="152" t="str">
        <f t="shared" si="506"/>
        <v/>
      </c>
      <c r="W1101" s="153" t="str">
        <f t="shared" si="507"/>
        <v/>
      </c>
      <c r="X1101" s="153" t="str">
        <f t="shared" si="508"/>
        <v/>
      </c>
      <c r="Y1101" s="153" t="str">
        <f t="shared" si="509"/>
        <v/>
      </c>
      <c r="Z1101" s="153" t="str">
        <f t="shared" si="510"/>
        <v/>
      </c>
      <c r="AA1101" s="152" t="str">
        <f t="shared" si="511"/>
        <v/>
      </c>
      <c r="AB1101" s="152" t="str">
        <f t="shared" si="512"/>
        <v/>
      </c>
      <c r="AC1101" s="154" t="str">
        <f t="shared" si="513"/>
        <v/>
      </c>
      <c r="AD1101" s="154" t="str">
        <f t="shared" si="514"/>
        <v/>
      </c>
      <c r="AE1101" s="3" t="str">
        <f t="shared" si="515"/>
        <v/>
      </c>
      <c r="AF1101" s="3" t="str">
        <f t="shared" si="516"/>
        <v/>
      </c>
      <c r="AG1101" s="3" t="str">
        <f t="shared" si="523"/>
        <v/>
      </c>
      <c r="AH1101" s="4" t="str">
        <f t="shared" si="517"/>
        <v/>
      </c>
      <c r="AI1101" s="75" t="str">
        <f t="shared" si="518"/>
        <v/>
      </c>
      <c r="AJ1101" s="75" t="str">
        <f t="shared" si="519"/>
        <v/>
      </c>
    </row>
    <row r="1102" spans="1:36" ht="14.25">
      <c r="A1102" s="41" t="str">
        <f t="shared" si="520"/>
        <v/>
      </c>
      <c r="B1102" s="150" t="str">
        <f>IF(ISNUMBER(A1102),INDEX('MetaTrader Import'!$H$13:$J$5893,TRUNC(((A1102-$A$39+1)-1)/3)+1,MOD((A1102-$A$39+1)-1,3)+1),"")</f>
        <v/>
      </c>
      <c r="C1102" s="43" t="str">
        <f t="shared" si="497"/>
        <v/>
      </c>
      <c r="D1102" s="43" t="str">
        <f t="shared" ca="1" si="498"/>
        <v/>
      </c>
      <c r="E1102" s="43" t="str">
        <f t="shared" si="499"/>
        <v/>
      </c>
      <c r="F1102" s="43" t="str">
        <f t="shared" si="500"/>
        <v/>
      </c>
      <c r="G1102" s="43" t="str">
        <f>IF(A1102&lt;&gt;"",IF(A1102&lt;Data!$G$11*0.25,$C$13/$G$32,IF(A1102&gt;Data!$G$11*0.25,$C$13,$C$13*10)),"")</f>
        <v/>
      </c>
      <c r="H1102" s="43" t="str">
        <f>IF(A1102&lt;&gt;"",IF(Data!$G$9="constant",$C$13,IF(Data!$G$9="squeeze",G1102,F1102)),"")</f>
        <v/>
      </c>
      <c r="I1102" s="38" t="str">
        <f ca="1">IF(ISNUMBER(A1102),NORMINV(RAND(),0,IF(AND(Data!$G$9="squeeze",A1102&lt;Data!$G$11*0.25),$H$32,1)*$C$30*$C$13)*($C$14*$C$12),"")</f>
        <v/>
      </c>
      <c r="J1102" s="42" t="str">
        <f ca="1">IFERROR(IF(Data!$C$6="Real",B1102,I1102+J1101+($C$14*$C$12)*(NORMINV(RAND(),$C$15,CHOOSE($G$13,$C$13,F1102,G1102)))),"")</f>
        <v/>
      </c>
      <c r="K1102" s="88" t="str">
        <f>IF(ISNUMBER(A1102), IF($G$16="fixed",$G$17,MIN(H1102*Data!$C$7*$C$16*0.5,$C$17*Data!$C$7))*$C$12,"")</f>
        <v/>
      </c>
      <c r="L1102" s="42" t="str">
        <f t="shared" ca="1" si="524"/>
        <v/>
      </c>
      <c r="M1102" s="44" t="str">
        <f t="shared" ca="1" si="525"/>
        <v/>
      </c>
      <c r="N1102" s="44" t="str">
        <f t="shared" ca="1" si="526"/>
        <v/>
      </c>
      <c r="O1102" s="108" t="str">
        <f t="shared" si="501"/>
        <v/>
      </c>
      <c r="P1102" s="102" t="str">
        <f t="shared" si="502"/>
        <v/>
      </c>
      <c r="Q1102" s="102" t="str">
        <f t="shared" si="503"/>
        <v/>
      </c>
      <c r="R1102" s="120" t="str">
        <f t="shared" si="521"/>
        <v/>
      </c>
      <c r="S1102" s="54" t="str">
        <f t="shared" si="522"/>
        <v/>
      </c>
      <c r="T1102" s="5" t="str">
        <f t="shared" si="504"/>
        <v/>
      </c>
      <c r="U1102" s="152" t="str">
        <f t="shared" si="505"/>
        <v/>
      </c>
      <c r="V1102" s="152" t="str">
        <f t="shared" si="506"/>
        <v/>
      </c>
      <c r="W1102" s="153" t="str">
        <f t="shared" si="507"/>
        <v/>
      </c>
      <c r="X1102" s="153" t="str">
        <f t="shared" si="508"/>
        <v/>
      </c>
      <c r="Y1102" s="153" t="str">
        <f t="shared" si="509"/>
        <v/>
      </c>
      <c r="Z1102" s="153" t="str">
        <f t="shared" si="510"/>
        <v/>
      </c>
      <c r="AA1102" s="152" t="str">
        <f t="shared" si="511"/>
        <v/>
      </c>
      <c r="AB1102" s="152" t="str">
        <f t="shared" si="512"/>
        <v/>
      </c>
      <c r="AC1102" s="154" t="str">
        <f t="shared" si="513"/>
        <v/>
      </c>
      <c r="AD1102" s="154" t="str">
        <f t="shared" si="514"/>
        <v/>
      </c>
      <c r="AE1102" s="3" t="str">
        <f t="shared" si="515"/>
        <v/>
      </c>
      <c r="AF1102" s="3" t="str">
        <f t="shared" si="516"/>
        <v/>
      </c>
      <c r="AG1102" s="3" t="str">
        <f t="shared" si="523"/>
        <v/>
      </c>
      <c r="AH1102" s="4" t="str">
        <f t="shared" si="517"/>
        <v/>
      </c>
      <c r="AI1102" s="75" t="str">
        <f t="shared" si="518"/>
        <v/>
      </c>
      <c r="AJ1102" s="75" t="str">
        <f t="shared" si="519"/>
        <v/>
      </c>
    </row>
    <row r="1103" spans="1:36" ht="14.25">
      <c r="A1103" s="41" t="str">
        <f t="shared" si="520"/>
        <v/>
      </c>
      <c r="B1103" s="150" t="str">
        <f>IF(ISNUMBER(A1103),INDEX('MetaTrader Import'!$H$13:$J$5893,TRUNC(((A1103-$A$39+1)-1)/3)+1,MOD((A1103-$A$39+1)-1,3)+1),"")</f>
        <v/>
      </c>
      <c r="C1103" s="43" t="str">
        <f t="shared" si="497"/>
        <v/>
      </c>
      <c r="D1103" s="43" t="str">
        <f t="shared" ca="1" si="498"/>
        <v/>
      </c>
      <c r="E1103" s="43" t="str">
        <f t="shared" si="499"/>
        <v/>
      </c>
      <c r="F1103" s="43" t="str">
        <f t="shared" si="500"/>
        <v/>
      </c>
      <c r="G1103" s="43" t="str">
        <f>IF(A1103&lt;&gt;"",IF(A1103&lt;Data!$G$11*0.25,$C$13/$G$32,IF(A1103&gt;Data!$G$11*0.25,$C$13,$C$13*10)),"")</f>
        <v/>
      </c>
      <c r="H1103" s="43" t="str">
        <f>IF(A1103&lt;&gt;"",IF(Data!$G$9="constant",$C$13,IF(Data!$G$9="squeeze",G1103,F1103)),"")</f>
        <v/>
      </c>
      <c r="I1103" s="38" t="str">
        <f ca="1">IF(ISNUMBER(A1103),NORMINV(RAND(),0,IF(AND(Data!$G$9="squeeze",A1103&lt;Data!$G$11*0.25),$H$32,1)*$C$30*$C$13)*($C$14*$C$12),"")</f>
        <v/>
      </c>
      <c r="J1103" s="42" t="str">
        <f ca="1">IFERROR(IF(Data!$C$6="Real",B1103,I1103+J1102+($C$14*$C$12)*(NORMINV(RAND(),$C$15,CHOOSE($G$13,$C$13,F1103,G1103)))),"")</f>
        <v/>
      </c>
      <c r="K1103" s="88" t="str">
        <f>IF(ISNUMBER(A1103), IF($G$16="fixed",$G$17,MIN(H1103*Data!$C$7*$C$16*0.5,$C$17*Data!$C$7))*$C$12,"")</f>
        <v/>
      </c>
      <c r="L1103" s="42" t="str">
        <f t="shared" ca="1" si="524"/>
        <v/>
      </c>
      <c r="M1103" s="44" t="str">
        <f t="shared" ca="1" si="525"/>
        <v/>
      </c>
      <c r="N1103" s="44" t="str">
        <f t="shared" ca="1" si="526"/>
        <v/>
      </c>
      <c r="O1103" s="108" t="str">
        <f t="shared" si="501"/>
        <v/>
      </c>
      <c r="P1103" s="102" t="str">
        <f t="shared" si="502"/>
        <v/>
      </c>
      <c r="Q1103" s="102" t="str">
        <f t="shared" si="503"/>
        <v/>
      </c>
      <c r="R1103" s="120" t="str">
        <f t="shared" si="521"/>
        <v/>
      </c>
      <c r="S1103" s="54" t="str">
        <f t="shared" si="522"/>
        <v/>
      </c>
      <c r="T1103" s="5" t="str">
        <f t="shared" si="504"/>
        <v/>
      </c>
      <c r="U1103" s="152" t="str">
        <f t="shared" si="505"/>
        <v/>
      </c>
      <c r="V1103" s="152" t="str">
        <f t="shared" si="506"/>
        <v/>
      </c>
      <c r="W1103" s="153" t="str">
        <f t="shared" si="507"/>
        <v/>
      </c>
      <c r="X1103" s="153" t="str">
        <f t="shared" si="508"/>
        <v/>
      </c>
      <c r="Y1103" s="153" t="str">
        <f t="shared" si="509"/>
        <v/>
      </c>
      <c r="Z1103" s="153" t="str">
        <f t="shared" si="510"/>
        <v/>
      </c>
      <c r="AA1103" s="152" t="str">
        <f t="shared" si="511"/>
        <v/>
      </c>
      <c r="AB1103" s="152" t="str">
        <f t="shared" si="512"/>
        <v/>
      </c>
      <c r="AC1103" s="154" t="str">
        <f t="shared" si="513"/>
        <v/>
      </c>
      <c r="AD1103" s="154" t="str">
        <f t="shared" si="514"/>
        <v/>
      </c>
      <c r="AE1103" s="3" t="str">
        <f t="shared" si="515"/>
        <v/>
      </c>
      <c r="AF1103" s="3" t="str">
        <f t="shared" si="516"/>
        <v/>
      </c>
      <c r="AG1103" s="3" t="str">
        <f t="shared" si="523"/>
        <v/>
      </c>
      <c r="AH1103" s="4" t="str">
        <f t="shared" si="517"/>
        <v/>
      </c>
      <c r="AI1103" s="75" t="str">
        <f t="shared" si="518"/>
        <v/>
      </c>
      <c r="AJ1103" s="75" t="str">
        <f t="shared" si="519"/>
        <v/>
      </c>
    </row>
    <row r="1104" spans="1:36" ht="14.25">
      <c r="A1104" s="41" t="str">
        <f t="shared" si="520"/>
        <v/>
      </c>
      <c r="B1104" s="150" t="str">
        <f>IF(ISNUMBER(A1104),INDEX('MetaTrader Import'!$H$13:$J$5893,TRUNC(((A1104-$A$39+1)-1)/3)+1,MOD((A1104-$A$39+1)-1,3)+1),"")</f>
        <v/>
      </c>
      <c r="C1104" s="43" t="str">
        <f t="shared" si="497"/>
        <v/>
      </c>
      <c r="D1104" s="43" t="str">
        <f t="shared" ca="1" si="498"/>
        <v/>
      </c>
      <c r="E1104" s="43" t="str">
        <f t="shared" si="499"/>
        <v/>
      </c>
      <c r="F1104" s="43" t="str">
        <f t="shared" si="500"/>
        <v/>
      </c>
      <c r="G1104" s="43" t="str">
        <f>IF(A1104&lt;&gt;"",IF(A1104&lt;Data!$G$11*0.25,$C$13/$G$32,IF(A1104&gt;Data!$G$11*0.25,$C$13,$C$13*10)),"")</f>
        <v/>
      </c>
      <c r="H1104" s="43" t="str">
        <f>IF(A1104&lt;&gt;"",IF(Data!$G$9="constant",$C$13,IF(Data!$G$9="squeeze",G1104,F1104)),"")</f>
        <v/>
      </c>
      <c r="I1104" s="38" t="str">
        <f ca="1">IF(ISNUMBER(A1104),NORMINV(RAND(),0,IF(AND(Data!$G$9="squeeze",A1104&lt;Data!$G$11*0.25),$H$32,1)*$C$30*$C$13)*($C$14*$C$12),"")</f>
        <v/>
      </c>
      <c r="J1104" s="42" t="str">
        <f ca="1">IFERROR(IF(Data!$C$6="Real",B1104,I1104+J1103+($C$14*$C$12)*(NORMINV(RAND(),$C$15,CHOOSE($G$13,$C$13,F1104,G1104)))),"")</f>
        <v/>
      </c>
      <c r="K1104" s="88" t="str">
        <f>IF(ISNUMBER(A1104), IF($G$16="fixed",$G$17,MIN(H1104*Data!$C$7*$C$16*0.5,$C$17*Data!$C$7))*$C$12,"")</f>
        <v/>
      </c>
      <c r="L1104" s="42" t="str">
        <f t="shared" ca="1" si="524"/>
        <v/>
      </c>
      <c r="M1104" s="44" t="str">
        <f t="shared" ca="1" si="525"/>
        <v/>
      </c>
      <c r="N1104" s="44" t="str">
        <f t="shared" ca="1" si="526"/>
        <v/>
      </c>
      <c r="O1104" s="108" t="str">
        <f t="shared" si="501"/>
        <v/>
      </c>
      <c r="P1104" s="102" t="str">
        <f t="shared" si="502"/>
        <v/>
      </c>
      <c r="Q1104" s="102" t="str">
        <f t="shared" si="503"/>
        <v/>
      </c>
      <c r="R1104" s="120" t="str">
        <f t="shared" si="521"/>
        <v/>
      </c>
      <c r="S1104" s="54" t="str">
        <f t="shared" si="522"/>
        <v/>
      </c>
      <c r="T1104" s="5" t="str">
        <f t="shared" si="504"/>
        <v/>
      </c>
      <c r="U1104" s="152" t="str">
        <f t="shared" si="505"/>
        <v/>
      </c>
      <c r="V1104" s="152" t="str">
        <f t="shared" si="506"/>
        <v/>
      </c>
      <c r="W1104" s="153" t="str">
        <f t="shared" si="507"/>
        <v/>
      </c>
      <c r="X1104" s="153" t="str">
        <f t="shared" si="508"/>
        <v/>
      </c>
      <c r="Y1104" s="153" t="str">
        <f t="shared" si="509"/>
        <v/>
      </c>
      <c r="Z1104" s="153" t="str">
        <f t="shared" si="510"/>
        <v/>
      </c>
      <c r="AA1104" s="152" t="str">
        <f t="shared" si="511"/>
        <v/>
      </c>
      <c r="AB1104" s="152" t="str">
        <f t="shared" si="512"/>
        <v/>
      </c>
      <c r="AC1104" s="154" t="str">
        <f t="shared" si="513"/>
        <v/>
      </c>
      <c r="AD1104" s="154" t="str">
        <f t="shared" si="514"/>
        <v/>
      </c>
      <c r="AE1104" s="3" t="str">
        <f t="shared" si="515"/>
        <v/>
      </c>
      <c r="AF1104" s="3" t="str">
        <f t="shared" si="516"/>
        <v/>
      </c>
      <c r="AG1104" s="3" t="str">
        <f t="shared" si="523"/>
        <v/>
      </c>
      <c r="AH1104" s="4" t="str">
        <f t="shared" si="517"/>
        <v/>
      </c>
      <c r="AI1104" s="75" t="str">
        <f t="shared" si="518"/>
        <v/>
      </c>
      <c r="AJ1104" s="75" t="str">
        <f t="shared" si="519"/>
        <v/>
      </c>
    </row>
    <row r="1105" spans="1:36" ht="14.25">
      <c r="A1105" s="41" t="str">
        <f t="shared" si="520"/>
        <v/>
      </c>
      <c r="B1105" s="150" t="str">
        <f>IF(ISNUMBER(A1105),INDEX('MetaTrader Import'!$H$13:$J$5893,TRUNC(((A1105-$A$39+1)-1)/3)+1,MOD((A1105-$A$39+1)-1,3)+1),"")</f>
        <v/>
      </c>
      <c r="C1105" s="43" t="str">
        <f t="shared" si="497"/>
        <v/>
      </c>
      <c r="D1105" s="43" t="str">
        <f t="shared" ca="1" si="498"/>
        <v/>
      </c>
      <c r="E1105" s="43" t="str">
        <f t="shared" si="499"/>
        <v/>
      </c>
      <c r="F1105" s="43" t="str">
        <f t="shared" si="500"/>
        <v/>
      </c>
      <c r="G1105" s="43" t="str">
        <f>IF(A1105&lt;&gt;"",IF(A1105&lt;Data!$G$11*0.25,$C$13/$G$32,IF(A1105&gt;Data!$G$11*0.25,$C$13,$C$13*10)),"")</f>
        <v/>
      </c>
      <c r="H1105" s="43" t="str">
        <f>IF(A1105&lt;&gt;"",IF(Data!$G$9="constant",$C$13,IF(Data!$G$9="squeeze",G1105,F1105)),"")</f>
        <v/>
      </c>
      <c r="I1105" s="38" t="str">
        <f ca="1">IF(ISNUMBER(A1105),NORMINV(RAND(),0,IF(AND(Data!$G$9="squeeze",A1105&lt;Data!$G$11*0.25),$H$32,1)*$C$30*$C$13)*($C$14*$C$12),"")</f>
        <v/>
      </c>
      <c r="J1105" s="42" t="str">
        <f ca="1">IFERROR(IF(Data!$C$6="Real",B1105,I1105+J1104+($C$14*$C$12)*(NORMINV(RAND(),$C$15,CHOOSE($G$13,$C$13,F1105,G1105)))),"")</f>
        <v/>
      </c>
      <c r="K1105" s="88" t="str">
        <f>IF(ISNUMBER(A1105), IF($G$16="fixed",$G$17,MIN(H1105*Data!$C$7*$C$16*0.5,$C$17*Data!$C$7))*$C$12,"")</f>
        <v/>
      </c>
      <c r="L1105" s="42" t="str">
        <f t="shared" ca="1" si="524"/>
        <v/>
      </c>
      <c r="M1105" s="44" t="str">
        <f t="shared" ca="1" si="525"/>
        <v/>
      </c>
      <c r="N1105" s="44" t="str">
        <f t="shared" ca="1" si="526"/>
        <v/>
      </c>
      <c r="O1105" s="108" t="str">
        <f t="shared" si="501"/>
        <v/>
      </c>
      <c r="P1105" s="102" t="str">
        <f t="shared" si="502"/>
        <v/>
      </c>
      <c r="Q1105" s="102" t="str">
        <f t="shared" si="503"/>
        <v/>
      </c>
      <c r="R1105" s="120" t="str">
        <f t="shared" si="521"/>
        <v/>
      </c>
      <c r="S1105" s="54" t="str">
        <f t="shared" si="522"/>
        <v/>
      </c>
      <c r="T1105" s="5" t="str">
        <f t="shared" si="504"/>
        <v/>
      </c>
      <c r="U1105" s="152" t="str">
        <f t="shared" si="505"/>
        <v/>
      </c>
      <c r="V1105" s="152" t="str">
        <f t="shared" si="506"/>
        <v/>
      </c>
      <c r="W1105" s="153" t="str">
        <f t="shared" si="507"/>
        <v/>
      </c>
      <c r="X1105" s="153" t="str">
        <f t="shared" si="508"/>
        <v/>
      </c>
      <c r="Y1105" s="153" t="str">
        <f t="shared" si="509"/>
        <v/>
      </c>
      <c r="Z1105" s="153" t="str">
        <f t="shared" si="510"/>
        <v/>
      </c>
      <c r="AA1105" s="152" t="str">
        <f t="shared" si="511"/>
        <v/>
      </c>
      <c r="AB1105" s="152" t="str">
        <f t="shared" si="512"/>
        <v/>
      </c>
      <c r="AC1105" s="154" t="str">
        <f t="shared" si="513"/>
        <v/>
      </c>
      <c r="AD1105" s="154" t="str">
        <f t="shared" si="514"/>
        <v/>
      </c>
      <c r="AE1105" s="3" t="str">
        <f t="shared" si="515"/>
        <v/>
      </c>
      <c r="AF1105" s="3" t="str">
        <f t="shared" si="516"/>
        <v/>
      </c>
      <c r="AG1105" s="3" t="str">
        <f t="shared" si="523"/>
        <v/>
      </c>
      <c r="AH1105" s="4" t="str">
        <f t="shared" si="517"/>
        <v/>
      </c>
      <c r="AI1105" s="75" t="str">
        <f t="shared" si="518"/>
        <v/>
      </c>
      <c r="AJ1105" s="75" t="str">
        <f t="shared" si="519"/>
        <v/>
      </c>
    </row>
    <row r="1106" spans="1:36" ht="14.25">
      <c r="A1106" s="41" t="str">
        <f t="shared" si="520"/>
        <v/>
      </c>
      <c r="B1106" s="150" t="str">
        <f>IF(ISNUMBER(A1106),INDEX('MetaTrader Import'!$H$13:$J$5893,TRUNC(((A1106-$A$39+1)-1)/3)+1,MOD((A1106-$A$39+1)-1,3)+1),"")</f>
        <v/>
      </c>
      <c r="C1106" s="43" t="str">
        <f t="shared" si="497"/>
        <v/>
      </c>
      <c r="D1106" s="43" t="str">
        <f t="shared" ca="1" si="498"/>
        <v/>
      </c>
      <c r="E1106" s="43" t="str">
        <f t="shared" si="499"/>
        <v/>
      </c>
      <c r="F1106" s="43" t="str">
        <f t="shared" si="500"/>
        <v/>
      </c>
      <c r="G1106" s="43" t="str">
        <f>IF(A1106&lt;&gt;"",IF(A1106&lt;Data!$G$11*0.25,$C$13/$G$32,IF(A1106&gt;Data!$G$11*0.25,$C$13,$C$13*10)),"")</f>
        <v/>
      </c>
      <c r="H1106" s="43" t="str">
        <f>IF(A1106&lt;&gt;"",IF(Data!$G$9="constant",$C$13,IF(Data!$G$9="squeeze",G1106,F1106)),"")</f>
        <v/>
      </c>
      <c r="I1106" s="38" t="str">
        <f ca="1">IF(ISNUMBER(A1106),NORMINV(RAND(),0,IF(AND(Data!$G$9="squeeze",A1106&lt;Data!$G$11*0.25),$H$32,1)*$C$30*$C$13)*($C$14*$C$12),"")</f>
        <v/>
      </c>
      <c r="J1106" s="42" t="str">
        <f ca="1">IFERROR(IF(Data!$C$6="Real",B1106,I1106+J1105+($C$14*$C$12)*(NORMINV(RAND(),$C$15,CHOOSE($G$13,$C$13,F1106,G1106)))),"")</f>
        <v/>
      </c>
      <c r="K1106" s="88" t="str">
        <f>IF(ISNUMBER(A1106), IF($G$16="fixed",$G$17,MIN(H1106*Data!$C$7*$C$16*0.5,$C$17*Data!$C$7))*$C$12,"")</f>
        <v/>
      </c>
      <c r="L1106" s="42" t="str">
        <f t="shared" ca="1" si="524"/>
        <v/>
      </c>
      <c r="M1106" s="44" t="str">
        <f t="shared" ca="1" si="525"/>
        <v/>
      </c>
      <c r="N1106" s="44" t="str">
        <f t="shared" ca="1" si="526"/>
        <v/>
      </c>
      <c r="O1106" s="108" t="str">
        <f t="shared" si="501"/>
        <v/>
      </c>
      <c r="P1106" s="102" t="str">
        <f t="shared" si="502"/>
        <v/>
      </c>
      <c r="Q1106" s="102" t="str">
        <f t="shared" si="503"/>
        <v/>
      </c>
      <c r="R1106" s="120" t="str">
        <f t="shared" si="521"/>
        <v/>
      </c>
      <c r="S1106" s="54" t="str">
        <f t="shared" si="522"/>
        <v/>
      </c>
      <c r="T1106" s="5" t="str">
        <f t="shared" si="504"/>
        <v/>
      </c>
      <c r="U1106" s="152" t="str">
        <f t="shared" si="505"/>
        <v/>
      </c>
      <c r="V1106" s="152" t="str">
        <f t="shared" si="506"/>
        <v/>
      </c>
      <c r="W1106" s="153" t="str">
        <f t="shared" si="507"/>
        <v/>
      </c>
      <c r="X1106" s="153" t="str">
        <f t="shared" si="508"/>
        <v/>
      </c>
      <c r="Y1106" s="153" t="str">
        <f t="shared" si="509"/>
        <v/>
      </c>
      <c r="Z1106" s="153" t="str">
        <f t="shared" si="510"/>
        <v/>
      </c>
      <c r="AA1106" s="152" t="str">
        <f t="shared" si="511"/>
        <v/>
      </c>
      <c r="AB1106" s="152" t="str">
        <f t="shared" si="512"/>
        <v/>
      </c>
      <c r="AC1106" s="154" t="str">
        <f t="shared" si="513"/>
        <v/>
      </c>
      <c r="AD1106" s="154" t="str">
        <f t="shared" si="514"/>
        <v/>
      </c>
      <c r="AE1106" s="3" t="str">
        <f t="shared" si="515"/>
        <v/>
      </c>
      <c r="AF1106" s="3" t="str">
        <f t="shared" si="516"/>
        <v/>
      </c>
      <c r="AG1106" s="3" t="str">
        <f t="shared" si="523"/>
        <v/>
      </c>
      <c r="AH1106" s="4" t="str">
        <f t="shared" si="517"/>
        <v/>
      </c>
      <c r="AI1106" s="75" t="str">
        <f t="shared" si="518"/>
        <v/>
      </c>
      <c r="AJ1106" s="75" t="str">
        <f t="shared" si="519"/>
        <v/>
      </c>
    </row>
    <row r="1107" spans="1:36" ht="14.25">
      <c r="A1107" s="41" t="str">
        <f t="shared" si="520"/>
        <v/>
      </c>
      <c r="B1107" s="150" t="str">
        <f>IF(ISNUMBER(A1107),INDEX('MetaTrader Import'!$H$13:$J$5893,TRUNC(((A1107-$A$39+1)-1)/3)+1,MOD((A1107-$A$39+1)-1,3)+1),"")</f>
        <v/>
      </c>
      <c r="C1107" s="43" t="str">
        <f t="shared" si="497"/>
        <v/>
      </c>
      <c r="D1107" s="43" t="str">
        <f t="shared" ca="1" si="498"/>
        <v/>
      </c>
      <c r="E1107" s="43" t="str">
        <f t="shared" si="499"/>
        <v/>
      </c>
      <c r="F1107" s="43" t="str">
        <f t="shared" si="500"/>
        <v/>
      </c>
      <c r="G1107" s="43" t="str">
        <f>IF(A1107&lt;&gt;"",IF(A1107&lt;Data!$G$11*0.25,$C$13/$G$32,IF(A1107&gt;Data!$G$11*0.25,$C$13,$C$13*10)),"")</f>
        <v/>
      </c>
      <c r="H1107" s="43" t="str">
        <f>IF(A1107&lt;&gt;"",IF(Data!$G$9="constant",$C$13,IF(Data!$G$9="squeeze",G1107,F1107)),"")</f>
        <v/>
      </c>
      <c r="I1107" s="38" t="str">
        <f ca="1">IF(ISNUMBER(A1107),NORMINV(RAND(),0,IF(AND(Data!$G$9="squeeze",A1107&lt;Data!$G$11*0.25),$H$32,1)*$C$30*$C$13)*($C$14*$C$12),"")</f>
        <v/>
      </c>
      <c r="J1107" s="42" t="str">
        <f ca="1">IFERROR(IF(Data!$C$6="Real",B1107,I1107+J1106+($C$14*$C$12)*(NORMINV(RAND(),$C$15,CHOOSE($G$13,$C$13,F1107,G1107)))),"")</f>
        <v/>
      </c>
      <c r="K1107" s="88" t="str">
        <f>IF(ISNUMBER(A1107), IF($G$16="fixed",$G$17,MIN(H1107*Data!$C$7*$C$16*0.5,$C$17*Data!$C$7))*$C$12,"")</f>
        <v/>
      </c>
      <c r="L1107" s="42" t="str">
        <f t="shared" ca="1" si="524"/>
        <v/>
      </c>
      <c r="M1107" s="44" t="str">
        <f t="shared" ca="1" si="525"/>
        <v/>
      </c>
      <c r="N1107" s="44" t="str">
        <f t="shared" ca="1" si="526"/>
        <v/>
      </c>
      <c r="O1107" s="108" t="str">
        <f t="shared" si="501"/>
        <v/>
      </c>
      <c r="P1107" s="102" t="str">
        <f t="shared" si="502"/>
        <v/>
      </c>
      <c r="Q1107" s="102" t="str">
        <f t="shared" si="503"/>
        <v/>
      </c>
      <c r="R1107" s="120" t="str">
        <f t="shared" si="521"/>
        <v/>
      </c>
      <c r="S1107" s="54" t="str">
        <f t="shared" si="522"/>
        <v/>
      </c>
      <c r="T1107" s="5" t="str">
        <f t="shared" si="504"/>
        <v/>
      </c>
      <c r="U1107" s="152" t="str">
        <f t="shared" si="505"/>
        <v/>
      </c>
      <c r="V1107" s="152" t="str">
        <f t="shared" si="506"/>
        <v/>
      </c>
      <c r="W1107" s="153" t="str">
        <f t="shared" si="507"/>
        <v/>
      </c>
      <c r="X1107" s="153" t="str">
        <f t="shared" si="508"/>
        <v/>
      </c>
      <c r="Y1107" s="153" t="str">
        <f t="shared" si="509"/>
        <v/>
      </c>
      <c r="Z1107" s="153" t="str">
        <f t="shared" si="510"/>
        <v/>
      </c>
      <c r="AA1107" s="152" t="str">
        <f t="shared" si="511"/>
        <v/>
      </c>
      <c r="AB1107" s="152" t="str">
        <f t="shared" si="512"/>
        <v/>
      </c>
      <c r="AC1107" s="154" t="str">
        <f t="shared" si="513"/>
        <v/>
      </c>
      <c r="AD1107" s="154" t="str">
        <f t="shared" si="514"/>
        <v/>
      </c>
      <c r="AE1107" s="3" t="str">
        <f t="shared" si="515"/>
        <v/>
      </c>
      <c r="AF1107" s="3" t="str">
        <f t="shared" si="516"/>
        <v/>
      </c>
      <c r="AG1107" s="3" t="str">
        <f t="shared" si="523"/>
        <v/>
      </c>
      <c r="AH1107" s="4" t="str">
        <f t="shared" si="517"/>
        <v/>
      </c>
      <c r="AI1107" s="75" t="str">
        <f t="shared" si="518"/>
        <v/>
      </c>
      <c r="AJ1107" s="75" t="str">
        <f t="shared" si="519"/>
        <v/>
      </c>
    </row>
    <row r="1108" spans="1:36" ht="14.25">
      <c r="A1108" s="41" t="str">
        <f t="shared" si="520"/>
        <v/>
      </c>
      <c r="B1108" s="150" t="str">
        <f>IF(ISNUMBER(A1108),INDEX('MetaTrader Import'!$H$13:$J$5893,TRUNC(((A1108-$A$39+1)-1)/3)+1,MOD((A1108-$A$39+1)-1,3)+1),"")</f>
        <v/>
      </c>
      <c r="C1108" s="43" t="str">
        <f t="shared" si="497"/>
        <v/>
      </c>
      <c r="D1108" s="43" t="str">
        <f t="shared" ca="1" si="498"/>
        <v/>
      </c>
      <c r="E1108" s="43" t="str">
        <f t="shared" si="499"/>
        <v/>
      </c>
      <c r="F1108" s="43" t="str">
        <f t="shared" si="500"/>
        <v/>
      </c>
      <c r="G1108" s="43" t="str">
        <f>IF(A1108&lt;&gt;"",IF(A1108&lt;Data!$G$11*0.25,$C$13/$G$32,IF(A1108&gt;Data!$G$11*0.25,$C$13,$C$13*10)),"")</f>
        <v/>
      </c>
      <c r="H1108" s="43" t="str">
        <f>IF(A1108&lt;&gt;"",IF(Data!$G$9="constant",$C$13,IF(Data!$G$9="squeeze",G1108,F1108)),"")</f>
        <v/>
      </c>
      <c r="I1108" s="38" t="str">
        <f ca="1">IF(ISNUMBER(A1108),NORMINV(RAND(),0,IF(AND(Data!$G$9="squeeze",A1108&lt;Data!$G$11*0.25),$H$32,1)*$C$30*$C$13)*($C$14*$C$12),"")</f>
        <v/>
      </c>
      <c r="J1108" s="42" t="str">
        <f ca="1">IFERROR(IF(Data!$C$6="Real",B1108,I1108+J1107+($C$14*$C$12)*(NORMINV(RAND(),$C$15,CHOOSE($G$13,$C$13,F1108,G1108)))),"")</f>
        <v/>
      </c>
      <c r="K1108" s="88" t="str">
        <f>IF(ISNUMBER(A1108), IF($G$16="fixed",$G$17,MIN(H1108*Data!$C$7*$C$16*0.5,$C$17*Data!$C$7))*$C$12,"")</f>
        <v/>
      </c>
      <c r="L1108" s="42" t="str">
        <f t="shared" ca="1" si="524"/>
        <v/>
      </c>
      <c r="M1108" s="44" t="str">
        <f t="shared" ca="1" si="525"/>
        <v/>
      </c>
      <c r="N1108" s="44" t="str">
        <f t="shared" ca="1" si="526"/>
        <v/>
      </c>
      <c r="O1108" s="108" t="str">
        <f t="shared" si="501"/>
        <v/>
      </c>
      <c r="P1108" s="102" t="str">
        <f t="shared" si="502"/>
        <v/>
      </c>
      <c r="Q1108" s="102" t="str">
        <f t="shared" si="503"/>
        <v/>
      </c>
      <c r="R1108" s="120" t="str">
        <f t="shared" si="521"/>
        <v/>
      </c>
      <c r="S1108" s="54" t="str">
        <f t="shared" si="522"/>
        <v/>
      </c>
      <c r="T1108" s="5" t="str">
        <f t="shared" si="504"/>
        <v/>
      </c>
      <c r="U1108" s="152" t="str">
        <f t="shared" si="505"/>
        <v/>
      </c>
      <c r="V1108" s="152" t="str">
        <f t="shared" si="506"/>
        <v/>
      </c>
      <c r="W1108" s="153" t="str">
        <f t="shared" si="507"/>
        <v/>
      </c>
      <c r="X1108" s="153" t="str">
        <f t="shared" si="508"/>
        <v/>
      </c>
      <c r="Y1108" s="153" t="str">
        <f t="shared" si="509"/>
        <v/>
      </c>
      <c r="Z1108" s="153" t="str">
        <f t="shared" si="510"/>
        <v/>
      </c>
      <c r="AA1108" s="152" t="str">
        <f t="shared" si="511"/>
        <v/>
      </c>
      <c r="AB1108" s="152" t="str">
        <f t="shared" si="512"/>
        <v/>
      </c>
      <c r="AC1108" s="154" t="str">
        <f t="shared" si="513"/>
        <v/>
      </c>
      <c r="AD1108" s="154" t="str">
        <f t="shared" si="514"/>
        <v/>
      </c>
      <c r="AE1108" s="3" t="str">
        <f t="shared" si="515"/>
        <v/>
      </c>
      <c r="AF1108" s="3" t="str">
        <f t="shared" si="516"/>
        <v/>
      </c>
      <c r="AG1108" s="3" t="str">
        <f t="shared" si="523"/>
        <v/>
      </c>
      <c r="AH1108" s="4" t="str">
        <f t="shared" si="517"/>
        <v/>
      </c>
      <c r="AI1108" s="75" t="str">
        <f t="shared" si="518"/>
        <v/>
      </c>
      <c r="AJ1108" s="75" t="str">
        <f t="shared" si="519"/>
        <v/>
      </c>
    </row>
    <row r="1109" spans="1:36" ht="14.25">
      <c r="A1109" s="41" t="str">
        <f t="shared" si="520"/>
        <v/>
      </c>
      <c r="B1109" s="150" t="str">
        <f>IF(ISNUMBER(A1109),INDEX('MetaTrader Import'!$H$13:$J$5893,TRUNC(((A1109-$A$39+1)-1)/3)+1,MOD((A1109-$A$39+1)-1,3)+1),"")</f>
        <v/>
      </c>
      <c r="C1109" s="43" t="str">
        <f t="shared" si="497"/>
        <v/>
      </c>
      <c r="D1109" s="43" t="str">
        <f t="shared" ca="1" si="498"/>
        <v/>
      </c>
      <c r="E1109" s="43" t="str">
        <f t="shared" si="499"/>
        <v/>
      </c>
      <c r="F1109" s="43" t="str">
        <f t="shared" si="500"/>
        <v/>
      </c>
      <c r="G1109" s="43" t="str">
        <f>IF(A1109&lt;&gt;"",IF(A1109&lt;Data!$G$11*0.25,$C$13/$G$32,IF(A1109&gt;Data!$G$11*0.25,$C$13,$C$13*10)),"")</f>
        <v/>
      </c>
      <c r="H1109" s="43" t="str">
        <f>IF(A1109&lt;&gt;"",IF(Data!$G$9="constant",$C$13,IF(Data!$G$9="squeeze",G1109,F1109)),"")</f>
        <v/>
      </c>
      <c r="I1109" s="38" t="str">
        <f ca="1">IF(ISNUMBER(A1109),NORMINV(RAND(),0,IF(AND(Data!$G$9="squeeze",A1109&lt;Data!$G$11*0.25),$H$32,1)*$C$30*$C$13)*($C$14*$C$12),"")</f>
        <v/>
      </c>
      <c r="J1109" s="42" t="str">
        <f ca="1">IFERROR(IF(Data!$C$6="Real",B1109,I1109+J1108+($C$14*$C$12)*(NORMINV(RAND(),$C$15,CHOOSE($G$13,$C$13,F1109,G1109)))),"")</f>
        <v/>
      </c>
      <c r="K1109" s="88" t="str">
        <f>IF(ISNUMBER(A1109), IF($G$16="fixed",$G$17,MIN(H1109*Data!$C$7*$C$16*0.5,$C$17*Data!$C$7))*$C$12,"")</f>
        <v/>
      </c>
      <c r="L1109" s="42" t="str">
        <f t="shared" ca="1" si="524"/>
        <v/>
      </c>
      <c r="M1109" s="44" t="str">
        <f t="shared" ca="1" si="525"/>
        <v/>
      </c>
      <c r="N1109" s="44" t="str">
        <f t="shared" ca="1" si="526"/>
        <v/>
      </c>
      <c r="O1109" s="108" t="str">
        <f t="shared" si="501"/>
        <v/>
      </c>
      <c r="P1109" s="102" t="str">
        <f t="shared" si="502"/>
        <v/>
      </c>
      <c r="Q1109" s="102" t="str">
        <f t="shared" si="503"/>
        <v/>
      </c>
      <c r="R1109" s="120" t="str">
        <f t="shared" si="521"/>
        <v/>
      </c>
      <c r="S1109" s="54" t="str">
        <f t="shared" si="522"/>
        <v/>
      </c>
      <c r="T1109" s="5" t="str">
        <f t="shared" si="504"/>
        <v/>
      </c>
      <c r="U1109" s="152" t="str">
        <f t="shared" si="505"/>
        <v/>
      </c>
      <c r="V1109" s="152" t="str">
        <f t="shared" si="506"/>
        <v/>
      </c>
      <c r="W1109" s="153" t="str">
        <f t="shared" si="507"/>
        <v/>
      </c>
      <c r="X1109" s="153" t="str">
        <f t="shared" si="508"/>
        <v/>
      </c>
      <c r="Y1109" s="153" t="str">
        <f t="shared" si="509"/>
        <v/>
      </c>
      <c r="Z1109" s="153" t="str">
        <f t="shared" si="510"/>
        <v/>
      </c>
      <c r="AA1109" s="152" t="str">
        <f t="shared" si="511"/>
        <v/>
      </c>
      <c r="AB1109" s="152" t="str">
        <f t="shared" si="512"/>
        <v/>
      </c>
      <c r="AC1109" s="154" t="str">
        <f t="shared" si="513"/>
        <v/>
      </c>
      <c r="AD1109" s="154" t="str">
        <f t="shared" si="514"/>
        <v/>
      </c>
      <c r="AE1109" s="3" t="str">
        <f t="shared" si="515"/>
        <v/>
      </c>
      <c r="AF1109" s="3" t="str">
        <f t="shared" si="516"/>
        <v/>
      </c>
      <c r="AG1109" s="3" t="str">
        <f t="shared" si="523"/>
        <v/>
      </c>
      <c r="AH1109" s="4" t="str">
        <f t="shared" si="517"/>
        <v/>
      </c>
      <c r="AI1109" s="75" t="str">
        <f t="shared" si="518"/>
        <v/>
      </c>
      <c r="AJ1109" s="75" t="str">
        <f t="shared" si="519"/>
        <v/>
      </c>
    </row>
    <row r="1110" spans="1:36" ht="14.25">
      <c r="A1110" s="41" t="str">
        <f t="shared" si="520"/>
        <v/>
      </c>
      <c r="B1110" s="150" t="str">
        <f>IF(ISNUMBER(A1110),INDEX('MetaTrader Import'!$H$13:$J$5893,TRUNC(((A1110-$A$39+1)-1)/3)+1,MOD((A1110-$A$39+1)-1,3)+1),"")</f>
        <v/>
      </c>
      <c r="C1110" s="43" t="str">
        <f t="shared" si="497"/>
        <v/>
      </c>
      <c r="D1110" s="43" t="str">
        <f t="shared" ca="1" si="498"/>
        <v/>
      </c>
      <c r="E1110" s="43" t="str">
        <f t="shared" si="499"/>
        <v/>
      </c>
      <c r="F1110" s="43" t="str">
        <f t="shared" si="500"/>
        <v/>
      </c>
      <c r="G1110" s="43" t="str">
        <f>IF(A1110&lt;&gt;"",IF(A1110&lt;Data!$G$11*0.25,$C$13/$G$32,IF(A1110&gt;Data!$G$11*0.25,$C$13,$C$13*10)),"")</f>
        <v/>
      </c>
      <c r="H1110" s="43" t="str">
        <f>IF(A1110&lt;&gt;"",IF(Data!$G$9="constant",$C$13,IF(Data!$G$9="squeeze",G1110,F1110)),"")</f>
        <v/>
      </c>
      <c r="I1110" s="38" t="str">
        <f ca="1">IF(ISNUMBER(A1110),NORMINV(RAND(),0,IF(AND(Data!$G$9="squeeze",A1110&lt;Data!$G$11*0.25),$H$32,1)*$C$30*$C$13)*($C$14*$C$12),"")</f>
        <v/>
      </c>
      <c r="J1110" s="42" t="str">
        <f ca="1">IFERROR(IF(Data!$C$6="Real",B1110,I1110+J1109+($C$14*$C$12)*(NORMINV(RAND(),$C$15,CHOOSE($G$13,$C$13,F1110,G1110)))),"")</f>
        <v/>
      </c>
      <c r="K1110" s="88" t="str">
        <f>IF(ISNUMBER(A1110), IF($G$16="fixed",$G$17,MIN(H1110*Data!$C$7*$C$16*0.5,$C$17*Data!$C$7))*$C$12,"")</f>
        <v/>
      </c>
      <c r="L1110" s="42" t="str">
        <f t="shared" ca="1" si="524"/>
        <v/>
      </c>
      <c r="M1110" s="44" t="str">
        <f t="shared" ca="1" si="525"/>
        <v/>
      </c>
      <c r="N1110" s="44" t="str">
        <f t="shared" ca="1" si="526"/>
        <v/>
      </c>
      <c r="O1110" s="108" t="str">
        <f t="shared" si="501"/>
        <v/>
      </c>
      <c r="P1110" s="102" t="str">
        <f t="shared" si="502"/>
        <v/>
      </c>
      <c r="Q1110" s="102" t="str">
        <f t="shared" si="503"/>
        <v/>
      </c>
      <c r="R1110" s="120" t="str">
        <f t="shared" si="521"/>
        <v/>
      </c>
      <c r="S1110" s="54" t="str">
        <f t="shared" si="522"/>
        <v/>
      </c>
      <c r="T1110" s="5" t="str">
        <f t="shared" si="504"/>
        <v/>
      </c>
      <c r="U1110" s="152" t="str">
        <f t="shared" si="505"/>
        <v/>
      </c>
      <c r="V1110" s="152" t="str">
        <f t="shared" si="506"/>
        <v/>
      </c>
      <c r="W1110" s="153" t="str">
        <f t="shared" si="507"/>
        <v/>
      </c>
      <c r="X1110" s="153" t="str">
        <f t="shared" si="508"/>
        <v/>
      </c>
      <c r="Y1110" s="153" t="str">
        <f t="shared" si="509"/>
        <v/>
      </c>
      <c r="Z1110" s="153" t="str">
        <f t="shared" si="510"/>
        <v/>
      </c>
      <c r="AA1110" s="152" t="str">
        <f t="shared" si="511"/>
        <v/>
      </c>
      <c r="AB1110" s="152" t="str">
        <f t="shared" si="512"/>
        <v/>
      </c>
      <c r="AC1110" s="154" t="str">
        <f t="shared" si="513"/>
        <v/>
      </c>
      <c r="AD1110" s="154" t="str">
        <f t="shared" si="514"/>
        <v/>
      </c>
      <c r="AE1110" s="3" t="str">
        <f t="shared" si="515"/>
        <v/>
      </c>
      <c r="AF1110" s="3" t="str">
        <f t="shared" si="516"/>
        <v/>
      </c>
      <c r="AG1110" s="3" t="str">
        <f t="shared" si="523"/>
        <v/>
      </c>
      <c r="AH1110" s="4" t="str">
        <f t="shared" si="517"/>
        <v/>
      </c>
      <c r="AI1110" s="75" t="str">
        <f t="shared" si="518"/>
        <v/>
      </c>
      <c r="AJ1110" s="75" t="str">
        <f t="shared" si="519"/>
        <v/>
      </c>
    </row>
    <row r="1111" spans="1:36" ht="14.25">
      <c r="A1111" s="41" t="str">
        <f t="shared" si="520"/>
        <v/>
      </c>
      <c r="B1111" s="150" t="str">
        <f>IF(ISNUMBER(A1111),INDEX('MetaTrader Import'!$H$13:$J$5893,TRUNC(((A1111-$A$39+1)-1)/3)+1,MOD((A1111-$A$39+1)-1,3)+1),"")</f>
        <v/>
      </c>
      <c r="C1111" s="43" t="str">
        <f t="shared" si="497"/>
        <v/>
      </c>
      <c r="D1111" s="43" t="str">
        <f t="shared" ca="1" si="498"/>
        <v/>
      </c>
      <c r="E1111" s="43" t="str">
        <f t="shared" si="499"/>
        <v/>
      </c>
      <c r="F1111" s="43" t="str">
        <f t="shared" si="500"/>
        <v/>
      </c>
      <c r="G1111" s="43" t="str">
        <f>IF(A1111&lt;&gt;"",IF(A1111&lt;Data!$G$11*0.25,$C$13/$G$32,IF(A1111&gt;Data!$G$11*0.25,$C$13,$C$13*10)),"")</f>
        <v/>
      </c>
      <c r="H1111" s="43" t="str">
        <f>IF(A1111&lt;&gt;"",IF(Data!$G$9="constant",$C$13,IF(Data!$G$9="squeeze",G1111,F1111)),"")</f>
        <v/>
      </c>
      <c r="I1111" s="38" t="str">
        <f ca="1">IF(ISNUMBER(A1111),NORMINV(RAND(),0,IF(AND(Data!$G$9="squeeze",A1111&lt;Data!$G$11*0.25),$H$32,1)*$C$30*$C$13)*($C$14*$C$12),"")</f>
        <v/>
      </c>
      <c r="J1111" s="42" t="str">
        <f ca="1">IFERROR(IF(Data!$C$6="Real",B1111,I1111+J1110+($C$14*$C$12)*(NORMINV(RAND(),$C$15,CHOOSE($G$13,$C$13,F1111,G1111)))),"")</f>
        <v/>
      </c>
      <c r="K1111" s="88" t="str">
        <f>IF(ISNUMBER(A1111), IF($G$16="fixed",$G$17,MIN(H1111*Data!$C$7*$C$16*0.5,$C$17*Data!$C$7))*$C$12,"")</f>
        <v/>
      </c>
      <c r="L1111" s="42" t="str">
        <f t="shared" ca="1" si="524"/>
        <v/>
      </c>
      <c r="M1111" s="44" t="str">
        <f t="shared" ca="1" si="525"/>
        <v/>
      </c>
      <c r="N1111" s="44" t="str">
        <f t="shared" ca="1" si="526"/>
        <v/>
      </c>
      <c r="O1111" s="108" t="str">
        <f t="shared" si="501"/>
        <v/>
      </c>
      <c r="P1111" s="102" t="str">
        <f t="shared" si="502"/>
        <v/>
      </c>
      <c r="Q1111" s="102" t="str">
        <f t="shared" si="503"/>
        <v/>
      </c>
      <c r="R1111" s="120" t="str">
        <f t="shared" si="521"/>
        <v/>
      </c>
      <c r="S1111" s="54" t="str">
        <f t="shared" si="522"/>
        <v/>
      </c>
      <c r="T1111" s="5" t="str">
        <f t="shared" si="504"/>
        <v/>
      </c>
      <c r="U1111" s="152" t="str">
        <f t="shared" si="505"/>
        <v/>
      </c>
      <c r="V1111" s="152" t="str">
        <f t="shared" si="506"/>
        <v/>
      </c>
      <c r="W1111" s="153" t="str">
        <f t="shared" si="507"/>
        <v/>
      </c>
      <c r="X1111" s="153" t="str">
        <f t="shared" si="508"/>
        <v/>
      </c>
      <c r="Y1111" s="153" t="str">
        <f t="shared" si="509"/>
        <v/>
      </c>
      <c r="Z1111" s="153" t="str">
        <f t="shared" si="510"/>
        <v/>
      </c>
      <c r="AA1111" s="152" t="str">
        <f t="shared" si="511"/>
        <v/>
      </c>
      <c r="AB1111" s="152" t="str">
        <f t="shared" si="512"/>
        <v/>
      </c>
      <c r="AC1111" s="154" t="str">
        <f t="shared" si="513"/>
        <v/>
      </c>
      <c r="AD1111" s="154" t="str">
        <f t="shared" si="514"/>
        <v/>
      </c>
      <c r="AE1111" s="3" t="str">
        <f t="shared" si="515"/>
        <v/>
      </c>
      <c r="AF1111" s="3" t="str">
        <f t="shared" si="516"/>
        <v/>
      </c>
      <c r="AG1111" s="3" t="str">
        <f t="shared" si="523"/>
        <v/>
      </c>
      <c r="AH1111" s="4" t="str">
        <f t="shared" si="517"/>
        <v/>
      </c>
      <c r="AI1111" s="75" t="str">
        <f t="shared" si="518"/>
        <v/>
      </c>
      <c r="AJ1111" s="75" t="str">
        <f t="shared" si="519"/>
        <v/>
      </c>
    </row>
    <row r="1112" spans="1:36" ht="14.25">
      <c r="A1112" s="41" t="str">
        <f t="shared" si="520"/>
        <v/>
      </c>
      <c r="B1112" s="150" t="str">
        <f>IF(ISNUMBER(A1112),INDEX('MetaTrader Import'!$H$13:$J$5893,TRUNC(((A1112-$A$39+1)-1)/3)+1,MOD((A1112-$A$39+1)-1,3)+1),"")</f>
        <v/>
      </c>
      <c r="C1112" s="43" t="str">
        <f t="shared" si="497"/>
        <v/>
      </c>
      <c r="D1112" s="43" t="str">
        <f t="shared" ca="1" si="498"/>
        <v/>
      </c>
      <c r="E1112" s="43" t="str">
        <f t="shared" si="499"/>
        <v/>
      </c>
      <c r="F1112" s="43" t="str">
        <f t="shared" si="500"/>
        <v/>
      </c>
      <c r="G1112" s="43" t="str">
        <f>IF(A1112&lt;&gt;"",IF(A1112&lt;Data!$G$11*0.25,$C$13/$G$32,IF(A1112&gt;Data!$G$11*0.25,$C$13,$C$13*10)),"")</f>
        <v/>
      </c>
      <c r="H1112" s="43" t="str">
        <f>IF(A1112&lt;&gt;"",IF(Data!$G$9="constant",$C$13,IF(Data!$G$9="squeeze",G1112,F1112)),"")</f>
        <v/>
      </c>
      <c r="I1112" s="38" t="str">
        <f ca="1">IF(ISNUMBER(A1112),NORMINV(RAND(),0,IF(AND(Data!$G$9="squeeze",A1112&lt;Data!$G$11*0.25),$H$32,1)*$C$30*$C$13)*($C$14*$C$12),"")</f>
        <v/>
      </c>
      <c r="J1112" s="42" t="str">
        <f ca="1">IFERROR(IF(Data!$C$6="Real",B1112,I1112+J1111+($C$14*$C$12)*(NORMINV(RAND(),$C$15,CHOOSE($G$13,$C$13,F1112,G1112)))),"")</f>
        <v/>
      </c>
      <c r="K1112" s="88" t="str">
        <f>IF(ISNUMBER(A1112), IF($G$16="fixed",$G$17,MIN(H1112*Data!$C$7*$C$16*0.5,$C$17*Data!$C$7))*$C$12,"")</f>
        <v/>
      </c>
      <c r="L1112" s="42" t="str">
        <f t="shared" ca="1" si="524"/>
        <v/>
      </c>
      <c r="M1112" s="44" t="str">
        <f t="shared" ca="1" si="525"/>
        <v/>
      </c>
      <c r="N1112" s="44" t="str">
        <f t="shared" ca="1" si="526"/>
        <v/>
      </c>
      <c r="O1112" s="108" t="str">
        <f t="shared" si="501"/>
        <v/>
      </c>
      <c r="P1112" s="102" t="str">
        <f t="shared" si="502"/>
        <v/>
      </c>
      <c r="Q1112" s="102" t="str">
        <f t="shared" si="503"/>
        <v/>
      </c>
      <c r="R1112" s="120" t="str">
        <f t="shared" si="521"/>
        <v/>
      </c>
      <c r="S1112" s="54" t="str">
        <f t="shared" si="522"/>
        <v/>
      </c>
      <c r="T1112" s="5" t="str">
        <f t="shared" si="504"/>
        <v/>
      </c>
      <c r="U1112" s="152" t="str">
        <f t="shared" si="505"/>
        <v/>
      </c>
      <c r="V1112" s="152" t="str">
        <f t="shared" si="506"/>
        <v/>
      </c>
      <c r="W1112" s="153" t="str">
        <f t="shared" si="507"/>
        <v/>
      </c>
      <c r="X1112" s="153" t="str">
        <f t="shared" si="508"/>
        <v/>
      </c>
      <c r="Y1112" s="153" t="str">
        <f t="shared" si="509"/>
        <v/>
      </c>
      <c r="Z1112" s="153" t="str">
        <f t="shared" si="510"/>
        <v/>
      </c>
      <c r="AA1112" s="152" t="str">
        <f t="shared" si="511"/>
        <v/>
      </c>
      <c r="AB1112" s="152" t="str">
        <f t="shared" si="512"/>
        <v/>
      </c>
      <c r="AC1112" s="154" t="str">
        <f t="shared" si="513"/>
        <v/>
      </c>
      <c r="AD1112" s="154" t="str">
        <f t="shared" si="514"/>
        <v/>
      </c>
      <c r="AE1112" s="3" t="str">
        <f t="shared" si="515"/>
        <v/>
      </c>
      <c r="AF1112" s="3" t="str">
        <f t="shared" si="516"/>
        <v/>
      </c>
      <c r="AG1112" s="3" t="str">
        <f t="shared" si="523"/>
        <v/>
      </c>
      <c r="AH1112" s="4" t="str">
        <f t="shared" si="517"/>
        <v/>
      </c>
      <c r="AI1112" s="75" t="str">
        <f t="shared" si="518"/>
        <v/>
      </c>
      <c r="AJ1112" s="75" t="str">
        <f t="shared" si="519"/>
        <v/>
      </c>
    </row>
    <row r="1113" spans="1:36" ht="14.25">
      <c r="A1113" s="41" t="str">
        <f t="shared" si="520"/>
        <v/>
      </c>
      <c r="B1113" s="150" t="str">
        <f>IF(ISNUMBER(A1113),INDEX('MetaTrader Import'!$H$13:$J$5893,TRUNC(((A1113-$A$39+1)-1)/3)+1,MOD((A1113-$A$39+1)-1,3)+1),"")</f>
        <v/>
      </c>
      <c r="C1113" s="43" t="str">
        <f t="shared" si="497"/>
        <v/>
      </c>
      <c r="D1113" s="43" t="str">
        <f t="shared" ca="1" si="498"/>
        <v/>
      </c>
      <c r="E1113" s="43" t="str">
        <f t="shared" si="499"/>
        <v/>
      </c>
      <c r="F1113" s="43" t="str">
        <f t="shared" si="500"/>
        <v/>
      </c>
      <c r="G1113" s="43" t="str">
        <f>IF(A1113&lt;&gt;"",IF(A1113&lt;Data!$G$11*0.25,$C$13/$G$32,IF(A1113&gt;Data!$G$11*0.25,$C$13,$C$13*10)),"")</f>
        <v/>
      </c>
      <c r="H1113" s="43" t="str">
        <f>IF(A1113&lt;&gt;"",IF(Data!$G$9="constant",$C$13,IF(Data!$G$9="squeeze",G1113,F1113)),"")</f>
        <v/>
      </c>
      <c r="I1113" s="38" t="str">
        <f ca="1">IF(ISNUMBER(A1113),NORMINV(RAND(),0,IF(AND(Data!$G$9="squeeze",A1113&lt;Data!$G$11*0.25),$H$32,1)*$C$30*$C$13)*($C$14*$C$12),"")</f>
        <v/>
      </c>
      <c r="J1113" s="42" t="str">
        <f ca="1">IFERROR(IF(Data!$C$6="Real",B1113,I1113+J1112+($C$14*$C$12)*(NORMINV(RAND(),$C$15,CHOOSE($G$13,$C$13,F1113,G1113)))),"")</f>
        <v/>
      </c>
      <c r="K1113" s="88" t="str">
        <f>IF(ISNUMBER(A1113), IF($G$16="fixed",$G$17,MIN(H1113*Data!$C$7*$C$16*0.5,$C$17*Data!$C$7))*$C$12,"")</f>
        <v/>
      </c>
      <c r="L1113" s="42" t="str">
        <f t="shared" ca="1" si="524"/>
        <v/>
      </c>
      <c r="M1113" s="44" t="str">
        <f t="shared" ca="1" si="525"/>
        <v/>
      </c>
      <c r="N1113" s="44" t="str">
        <f t="shared" ca="1" si="526"/>
        <v/>
      </c>
      <c r="O1113" s="108" t="str">
        <f t="shared" si="501"/>
        <v/>
      </c>
      <c r="P1113" s="102" t="str">
        <f t="shared" si="502"/>
        <v/>
      </c>
      <c r="Q1113" s="102" t="str">
        <f t="shared" si="503"/>
        <v/>
      </c>
      <c r="R1113" s="120" t="str">
        <f t="shared" si="521"/>
        <v/>
      </c>
      <c r="S1113" s="54" t="str">
        <f t="shared" si="522"/>
        <v/>
      </c>
      <c r="T1113" s="5" t="str">
        <f t="shared" si="504"/>
        <v/>
      </c>
      <c r="U1113" s="152" t="str">
        <f t="shared" si="505"/>
        <v/>
      </c>
      <c r="V1113" s="152" t="str">
        <f t="shared" si="506"/>
        <v/>
      </c>
      <c r="W1113" s="153" t="str">
        <f t="shared" si="507"/>
        <v/>
      </c>
      <c r="X1113" s="153" t="str">
        <f t="shared" si="508"/>
        <v/>
      </c>
      <c r="Y1113" s="153" t="str">
        <f t="shared" si="509"/>
        <v/>
      </c>
      <c r="Z1113" s="153" t="str">
        <f t="shared" si="510"/>
        <v/>
      </c>
      <c r="AA1113" s="152" t="str">
        <f t="shared" si="511"/>
        <v/>
      </c>
      <c r="AB1113" s="152" t="str">
        <f t="shared" si="512"/>
        <v/>
      </c>
      <c r="AC1113" s="154" t="str">
        <f t="shared" si="513"/>
        <v/>
      </c>
      <c r="AD1113" s="154" t="str">
        <f t="shared" si="514"/>
        <v/>
      </c>
      <c r="AE1113" s="3" t="str">
        <f t="shared" si="515"/>
        <v/>
      </c>
      <c r="AF1113" s="3" t="str">
        <f t="shared" si="516"/>
        <v/>
      </c>
      <c r="AG1113" s="3" t="str">
        <f t="shared" si="523"/>
        <v/>
      </c>
      <c r="AH1113" s="4" t="str">
        <f t="shared" si="517"/>
        <v/>
      </c>
      <c r="AI1113" s="75" t="str">
        <f t="shared" si="518"/>
        <v/>
      </c>
      <c r="AJ1113" s="75" t="str">
        <f t="shared" si="519"/>
        <v/>
      </c>
    </row>
    <row r="1114" spans="1:36" ht="14.25">
      <c r="A1114" s="41" t="str">
        <f t="shared" si="520"/>
        <v/>
      </c>
      <c r="B1114" s="150" t="str">
        <f>IF(ISNUMBER(A1114),INDEX('MetaTrader Import'!$H$13:$J$5893,TRUNC(((A1114-$A$39+1)-1)/3)+1,MOD((A1114-$A$39+1)-1,3)+1),"")</f>
        <v/>
      </c>
      <c r="C1114" s="43" t="str">
        <f t="shared" si="497"/>
        <v/>
      </c>
      <c r="D1114" s="43" t="str">
        <f t="shared" ca="1" si="498"/>
        <v/>
      </c>
      <c r="E1114" s="43" t="str">
        <f t="shared" si="499"/>
        <v/>
      </c>
      <c r="F1114" s="43" t="str">
        <f t="shared" si="500"/>
        <v/>
      </c>
      <c r="G1114" s="43" t="str">
        <f>IF(A1114&lt;&gt;"",IF(A1114&lt;Data!$G$11*0.25,$C$13/$G$32,IF(A1114&gt;Data!$G$11*0.25,$C$13,$C$13*10)),"")</f>
        <v/>
      </c>
      <c r="H1114" s="43" t="str">
        <f>IF(A1114&lt;&gt;"",IF(Data!$G$9="constant",$C$13,IF(Data!$G$9="squeeze",G1114,F1114)),"")</f>
        <v/>
      </c>
      <c r="I1114" s="38" t="str">
        <f ca="1">IF(ISNUMBER(A1114),NORMINV(RAND(),0,IF(AND(Data!$G$9="squeeze",A1114&lt;Data!$G$11*0.25),$H$32,1)*$C$30*$C$13)*($C$14*$C$12),"")</f>
        <v/>
      </c>
      <c r="J1114" s="42" t="str">
        <f ca="1">IFERROR(IF(Data!$C$6="Real",B1114,I1114+J1113+($C$14*$C$12)*(NORMINV(RAND(),$C$15,CHOOSE($G$13,$C$13,F1114,G1114)))),"")</f>
        <v/>
      </c>
      <c r="K1114" s="88" t="str">
        <f>IF(ISNUMBER(A1114), IF($G$16="fixed",$G$17,MIN(H1114*Data!$C$7*$C$16*0.5,$C$17*Data!$C$7))*$C$12,"")</f>
        <v/>
      </c>
      <c r="L1114" s="42" t="str">
        <f t="shared" ca="1" si="524"/>
        <v/>
      </c>
      <c r="M1114" s="44" t="str">
        <f t="shared" ca="1" si="525"/>
        <v/>
      </c>
      <c r="N1114" s="44" t="str">
        <f t="shared" ca="1" si="526"/>
        <v/>
      </c>
      <c r="O1114" s="108" t="str">
        <f t="shared" si="501"/>
        <v/>
      </c>
      <c r="P1114" s="102" t="str">
        <f t="shared" si="502"/>
        <v/>
      </c>
      <c r="Q1114" s="102" t="str">
        <f t="shared" si="503"/>
        <v/>
      </c>
      <c r="R1114" s="120" t="str">
        <f t="shared" si="521"/>
        <v/>
      </c>
      <c r="S1114" s="54" t="str">
        <f t="shared" si="522"/>
        <v/>
      </c>
      <c r="T1114" s="5" t="str">
        <f t="shared" si="504"/>
        <v/>
      </c>
      <c r="U1114" s="152" t="str">
        <f t="shared" si="505"/>
        <v/>
      </c>
      <c r="V1114" s="152" t="str">
        <f t="shared" si="506"/>
        <v/>
      </c>
      <c r="W1114" s="153" t="str">
        <f t="shared" si="507"/>
        <v/>
      </c>
      <c r="X1114" s="153" t="str">
        <f t="shared" si="508"/>
        <v/>
      </c>
      <c r="Y1114" s="153" t="str">
        <f t="shared" si="509"/>
        <v/>
      </c>
      <c r="Z1114" s="153" t="str">
        <f t="shared" si="510"/>
        <v/>
      </c>
      <c r="AA1114" s="152" t="str">
        <f t="shared" si="511"/>
        <v/>
      </c>
      <c r="AB1114" s="152" t="str">
        <f t="shared" si="512"/>
        <v/>
      </c>
      <c r="AC1114" s="154" t="str">
        <f t="shared" si="513"/>
        <v/>
      </c>
      <c r="AD1114" s="154" t="str">
        <f t="shared" si="514"/>
        <v/>
      </c>
      <c r="AE1114" s="3" t="str">
        <f t="shared" si="515"/>
        <v/>
      </c>
      <c r="AF1114" s="3" t="str">
        <f t="shared" si="516"/>
        <v/>
      </c>
      <c r="AG1114" s="3" t="str">
        <f t="shared" si="523"/>
        <v/>
      </c>
      <c r="AH1114" s="4" t="str">
        <f t="shared" si="517"/>
        <v/>
      </c>
      <c r="AI1114" s="75" t="str">
        <f t="shared" si="518"/>
        <v/>
      </c>
      <c r="AJ1114" s="75" t="str">
        <f t="shared" si="519"/>
        <v/>
      </c>
    </row>
    <row r="1115" spans="1:36" ht="14.25">
      <c r="A1115" s="41" t="str">
        <f t="shared" si="520"/>
        <v/>
      </c>
      <c r="B1115" s="150" t="str">
        <f>IF(ISNUMBER(A1115),INDEX('MetaTrader Import'!$H$13:$J$5893,TRUNC(((A1115-$A$39+1)-1)/3)+1,MOD((A1115-$A$39+1)-1,3)+1),"")</f>
        <v/>
      </c>
      <c r="C1115" s="43" t="str">
        <f t="shared" si="497"/>
        <v/>
      </c>
      <c r="D1115" s="43" t="str">
        <f t="shared" ca="1" si="498"/>
        <v/>
      </c>
      <c r="E1115" s="43" t="str">
        <f t="shared" si="499"/>
        <v/>
      </c>
      <c r="F1115" s="43" t="str">
        <f t="shared" si="500"/>
        <v/>
      </c>
      <c r="G1115" s="43" t="str">
        <f>IF(A1115&lt;&gt;"",IF(A1115&lt;Data!$G$11*0.25,$C$13/$G$32,IF(A1115&gt;Data!$G$11*0.25,$C$13,$C$13*10)),"")</f>
        <v/>
      </c>
      <c r="H1115" s="43" t="str">
        <f>IF(A1115&lt;&gt;"",IF(Data!$G$9="constant",$C$13,IF(Data!$G$9="squeeze",G1115,F1115)),"")</f>
        <v/>
      </c>
      <c r="I1115" s="38" t="str">
        <f ca="1">IF(ISNUMBER(A1115),NORMINV(RAND(),0,IF(AND(Data!$G$9="squeeze",A1115&lt;Data!$G$11*0.25),$H$32,1)*$C$30*$C$13)*($C$14*$C$12),"")</f>
        <v/>
      </c>
      <c r="J1115" s="42" t="str">
        <f ca="1">IFERROR(IF(Data!$C$6="Real",B1115,I1115+J1114+($C$14*$C$12)*(NORMINV(RAND(),$C$15,CHOOSE($G$13,$C$13,F1115,G1115)))),"")</f>
        <v/>
      </c>
      <c r="K1115" s="88" t="str">
        <f>IF(ISNUMBER(A1115), IF($G$16="fixed",$G$17,MIN(H1115*Data!$C$7*$C$16*0.5,$C$17*Data!$C$7))*$C$12,"")</f>
        <v/>
      </c>
      <c r="L1115" s="42" t="str">
        <f t="shared" ca="1" si="524"/>
        <v/>
      </c>
      <c r="M1115" s="44" t="str">
        <f t="shared" ca="1" si="525"/>
        <v/>
      </c>
      <c r="N1115" s="44" t="str">
        <f t="shared" ca="1" si="526"/>
        <v/>
      </c>
      <c r="O1115" s="108" t="str">
        <f t="shared" si="501"/>
        <v/>
      </c>
      <c r="P1115" s="102" t="str">
        <f t="shared" si="502"/>
        <v/>
      </c>
      <c r="Q1115" s="102" t="str">
        <f t="shared" si="503"/>
        <v/>
      </c>
      <c r="R1115" s="120" t="str">
        <f t="shared" si="521"/>
        <v/>
      </c>
      <c r="S1115" s="54" t="str">
        <f t="shared" si="522"/>
        <v/>
      </c>
      <c r="T1115" s="5" t="str">
        <f t="shared" si="504"/>
        <v/>
      </c>
      <c r="U1115" s="152" t="str">
        <f t="shared" si="505"/>
        <v/>
      </c>
      <c r="V1115" s="152" t="str">
        <f t="shared" si="506"/>
        <v/>
      </c>
      <c r="W1115" s="153" t="str">
        <f t="shared" si="507"/>
        <v/>
      </c>
      <c r="X1115" s="153" t="str">
        <f t="shared" si="508"/>
        <v/>
      </c>
      <c r="Y1115" s="153" t="str">
        <f t="shared" si="509"/>
        <v/>
      </c>
      <c r="Z1115" s="153" t="str">
        <f t="shared" si="510"/>
        <v/>
      </c>
      <c r="AA1115" s="152" t="str">
        <f t="shared" si="511"/>
        <v/>
      </c>
      <c r="AB1115" s="152" t="str">
        <f t="shared" si="512"/>
        <v/>
      </c>
      <c r="AC1115" s="154" t="str">
        <f t="shared" si="513"/>
        <v/>
      </c>
      <c r="AD1115" s="154" t="str">
        <f t="shared" si="514"/>
        <v/>
      </c>
      <c r="AE1115" s="3" t="str">
        <f t="shared" si="515"/>
        <v/>
      </c>
      <c r="AF1115" s="3" t="str">
        <f t="shared" si="516"/>
        <v/>
      </c>
      <c r="AG1115" s="3" t="str">
        <f t="shared" si="523"/>
        <v/>
      </c>
      <c r="AH1115" s="4" t="str">
        <f t="shared" si="517"/>
        <v/>
      </c>
      <c r="AI1115" s="75" t="str">
        <f t="shared" si="518"/>
        <v/>
      </c>
      <c r="AJ1115" s="75" t="str">
        <f t="shared" si="519"/>
        <v/>
      </c>
    </row>
    <row r="1116" spans="1:36" ht="14.25">
      <c r="A1116" s="41" t="str">
        <f t="shared" si="520"/>
        <v/>
      </c>
      <c r="B1116" s="150" t="str">
        <f>IF(ISNUMBER(A1116),INDEX('MetaTrader Import'!$H$13:$J$5893,TRUNC(((A1116-$A$39+1)-1)/3)+1,MOD((A1116-$A$39+1)-1,3)+1),"")</f>
        <v/>
      </c>
      <c r="C1116" s="43" t="str">
        <f t="shared" si="497"/>
        <v/>
      </c>
      <c r="D1116" s="43" t="str">
        <f t="shared" ca="1" si="498"/>
        <v/>
      </c>
      <c r="E1116" s="43" t="str">
        <f t="shared" si="499"/>
        <v/>
      </c>
      <c r="F1116" s="43" t="str">
        <f t="shared" si="500"/>
        <v/>
      </c>
      <c r="G1116" s="43" t="str">
        <f>IF(A1116&lt;&gt;"",IF(A1116&lt;Data!$G$11*0.25,$C$13/$G$32,IF(A1116&gt;Data!$G$11*0.25,$C$13,$C$13*10)),"")</f>
        <v/>
      </c>
      <c r="H1116" s="43" t="str">
        <f>IF(A1116&lt;&gt;"",IF(Data!$G$9="constant",$C$13,IF(Data!$G$9="squeeze",G1116,F1116)),"")</f>
        <v/>
      </c>
      <c r="I1116" s="38" t="str">
        <f ca="1">IF(ISNUMBER(A1116),NORMINV(RAND(),0,IF(AND(Data!$G$9="squeeze",A1116&lt;Data!$G$11*0.25),$H$32,1)*$C$30*$C$13)*($C$14*$C$12),"")</f>
        <v/>
      </c>
      <c r="J1116" s="42" t="str">
        <f ca="1">IFERROR(IF(Data!$C$6="Real",B1116,I1116+J1115+($C$14*$C$12)*(NORMINV(RAND(),$C$15,CHOOSE($G$13,$C$13,F1116,G1116)))),"")</f>
        <v/>
      </c>
      <c r="K1116" s="88" t="str">
        <f>IF(ISNUMBER(A1116), IF($G$16="fixed",$G$17,MIN(H1116*Data!$C$7*$C$16*0.5,$C$17*Data!$C$7))*$C$12,"")</f>
        <v/>
      </c>
      <c r="L1116" s="42" t="str">
        <f t="shared" ca="1" si="524"/>
        <v/>
      </c>
      <c r="M1116" s="44" t="str">
        <f t="shared" ca="1" si="525"/>
        <v/>
      </c>
      <c r="N1116" s="44" t="str">
        <f t="shared" ca="1" si="526"/>
        <v/>
      </c>
      <c r="O1116" s="108" t="str">
        <f t="shared" si="501"/>
        <v/>
      </c>
      <c r="P1116" s="102" t="str">
        <f t="shared" si="502"/>
        <v/>
      </c>
      <c r="Q1116" s="102" t="str">
        <f t="shared" si="503"/>
        <v/>
      </c>
      <c r="R1116" s="120" t="str">
        <f t="shared" si="521"/>
        <v/>
      </c>
      <c r="S1116" s="54" t="str">
        <f t="shared" si="522"/>
        <v/>
      </c>
      <c r="T1116" s="5" t="str">
        <f t="shared" si="504"/>
        <v/>
      </c>
      <c r="U1116" s="152" t="str">
        <f t="shared" si="505"/>
        <v/>
      </c>
      <c r="V1116" s="152" t="str">
        <f t="shared" si="506"/>
        <v/>
      </c>
      <c r="W1116" s="153" t="str">
        <f t="shared" si="507"/>
        <v/>
      </c>
      <c r="X1116" s="153" t="str">
        <f t="shared" si="508"/>
        <v/>
      </c>
      <c r="Y1116" s="153" t="str">
        <f t="shared" si="509"/>
        <v/>
      </c>
      <c r="Z1116" s="153" t="str">
        <f t="shared" si="510"/>
        <v/>
      </c>
      <c r="AA1116" s="152" t="str">
        <f t="shared" si="511"/>
        <v/>
      </c>
      <c r="AB1116" s="152" t="str">
        <f t="shared" si="512"/>
        <v/>
      </c>
      <c r="AC1116" s="154" t="str">
        <f t="shared" si="513"/>
        <v/>
      </c>
      <c r="AD1116" s="154" t="str">
        <f t="shared" si="514"/>
        <v/>
      </c>
      <c r="AE1116" s="3" t="str">
        <f t="shared" si="515"/>
        <v/>
      </c>
      <c r="AF1116" s="3" t="str">
        <f t="shared" si="516"/>
        <v/>
      </c>
      <c r="AG1116" s="3" t="str">
        <f t="shared" si="523"/>
        <v/>
      </c>
      <c r="AH1116" s="4" t="str">
        <f t="shared" si="517"/>
        <v/>
      </c>
      <c r="AI1116" s="75" t="str">
        <f t="shared" si="518"/>
        <v/>
      </c>
      <c r="AJ1116" s="75" t="str">
        <f t="shared" si="519"/>
        <v/>
      </c>
    </row>
    <row r="1117" spans="1:36" ht="14.25">
      <c r="A1117" s="41" t="str">
        <f t="shared" si="520"/>
        <v/>
      </c>
      <c r="B1117" s="150" t="str">
        <f>IF(ISNUMBER(A1117),INDEX('MetaTrader Import'!$H$13:$J$5893,TRUNC(((A1117-$A$39+1)-1)/3)+1,MOD((A1117-$A$39+1)-1,3)+1),"")</f>
        <v/>
      </c>
      <c r="C1117" s="43" t="str">
        <f t="shared" si="497"/>
        <v/>
      </c>
      <c r="D1117" s="43" t="str">
        <f t="shared" ca="1" si="498"/>
        <v/>
      </c>
      <c r="E1117" s="43" t="str">
        <f t="shared" si="499"/>
        <v/>
      </c>
      <c r="F1117" s="43" t="str">
        <f t="shared" si="500"/>
        <v/>
      </c>
      <c r="G1117" s="43" t="str">
        <f>IF(A1117&lt;&gt;"",IF(A1117&lt;Data!$G$11*0.25,$C$13/$G$32,IF(A1117&gt;Data!$G$11*0.25,$C$13,$C$13*10)),"")</f>
        <v/>
      </c>
      <c r="H1117" s="43" t="str">
        <f>IF(A1117&lt;&gt;"",IF(Data!$G$9="constant",$C$13,IF(Data!$G$9="squeeze",G1117,F1117)),"")</f>
        <v/>
      </c>
      <c r="I1117" s="38" t="str">
        <f ca="1">IF(ISNUMBER(A1117),NORMINV(RAND(),0,IF(AND(Data!$G$9="squeeze",A1117&lt;Data!$G$11*0.25),$H$32,1)*$C$30*$C$13)*($C$14*$C$12),"")</f>
        <v/>
      </c>
      <c r="J1117" s="42" t="str">
        <f ca="1">IFERROR(IF(Data!$C$6="Real",B1117,I1117+J1116+($C$14*$C$12)*(NORMINV(RAND(),$C$15,CHOOSE($G$13,$C$13,F1117,G1117)))),"")</f>
        <v/>
      </c>
      <c r="K1117" s="88" t="str">
        <f>IF(ISNUMBER(A1117), IF($G$16="fixed",$G$17,MIN(H1117*Data!$C$7*$C$16*0.5,$C$17*Data!$C$7))*$C$12,"")</f>
        <v/>
      </c>
      <c r="L1117" s="42" t="str">
        <f t="shared" ca="1" si="524"/>
        <v/>
      </c>
      <c r="M1117" s="44" t="str">
        <f t="shared" ca="1" si="525"/>
        <v/>
      </c>
      <c r="N1117" s="44" t="str">
        <f t="shared" ca="1" si="526"/>
        <v/>
      </c>
      <c r="O1117" s="108" t="str">
        <f t="shared" si="501"/>
        <v/>
      </c>
      <c r="P1117" s="102" t="str">
        <f t="shared" si="502"/>
        <v/>
      </c>
      <c r="Q1117" s="102" t="str">
        <f t="shared" si="503"/>
        <v/>
      </c>
      <c r="R1117" s="120" t="str">
        <f t="shared" si="521"/>
        <v/>
      </c>
      <c r="S1117" s="54" t="str">
        <f t="shared" si="522"/>
        <v/>
      </c>
      <c r="T1117" s="5" t="str">
        <f t="shared" si="504"/>
        <v/>
      </c>
      <c r="U1117" s="152" t="str">
        <f t="shared" si="505"/>
        <v/>
      </c>
      <c r="V1117" s="152" t="str">
        <f t="shared" si="506"/>
        <v/>
      </c>
      <c r="W1117" s="153" t="str">
        <f t="shared" si="507"/>
        <v/>
      </c>
      <c r="X1117" s="153" t="str">
        <f t="shared" si="508"/>
        <v/>
      </c>
      <c r="Y1117" s="153" t="str">
        <f t="shared" si="509"/>
        <v/>
      </c>
      <c r="Z1117" s="153" t="str">
        <f t="shared" si="510"/>
        <v/>
      </c>
      <c r="AA1117" s="152" t="str">
        <f t="shared" si="511"/>
        <v/>
      </c>
      <c r="AB1117" s="152" t="str">
        <f t="shared" si="512"/>
        <v/>
      </c>
      <c r="AC1117" s="154" t="str">
        <f t="shared" si="513"/>
        <v/>
      </c>
      <c r="AD1117" s="154" t="str">
        <f t="shared" si="514"/>
        <v/>
      </c>
      <c r="AE1117" s="3" t="str">
        <f t="shared" si="515"/>
        <v/>
      </c>
      <c r="AF1117" s="3" t="str">
        <f t="shared" si="516"/>
        <v/>
      </c>
      <c r="AG1117" s="3" t="str">
        <f t="shared" si="523"/>
        <v/>
      </c>
      <c r="AH1117" s="4" t="str">
        <f t="shared" si="517"/>
        <v/>
      </c>
      <c r="AI1117" s="75" t="str">
        <f t="shared" si="518"/>
        <v/>
      </c>
      <c r="AJ1117" s="75" t="str">
        <f t="shared" si="519"/>
        <v/>
      </c>
    </row>
    <row r="1118" spans="1:36" ht="14.25">
      <c r="A1118" s="41" t="str">
        <f t="shared" si="520"/>
        <v/>
      </c>
      <c r="B1118" s="150" t="str">
        <f>IF(ISNUMBER(A1118),INDEX('MetaTrader Import'!$H$13:$J$5893,TRUNC(((A1118-$A$39+1)-1)/3)+1,MOD((A1118-$A$39+1)-1,3)+1),"")</f>
        <v/>
      </c>
      <c r="C1118" s="43" t="str">
        <f t="shared" si="497"/>
        <v/>
      </c>
      <c r="D1118" s="43" t="str">
        <f t="shared" ca="1" si="498"/>
        <v/>
      </c>
      <c r="E1118" s="43" t="str">
        <f t="shared" si="499"/>
        <v/>
      </c>
      <c r="F1118" s="43" t="str">
        <f t="shared" si="500"/>
        <v/>
      </c>
      <c r="G1118" s="43" t="str">
        <f>IF(A1118&lt;&gt;"",IF(A1118&lt;Data!$G$11*0.25,$C$13/$G$32,IF(A1118&gt;Data!$G$11*0.25,$C$13,$C$13*10)),"")</f>
        <v/>
      </c>
      <c r="H1118" s="43" t="str">
        <f>IF(A1118&lt;&gt;"",IF(Data!$G$9="constant",$C$13,IF(Data!$G$9="squeeze",G1118,F1118)),"")</f>
        <v/>
      </c>
      <c r="I1118" s="38" t="str">
        <f ca="1">IF(ISNUMBER(A1118),NORMINV(RAND(),0,IF(AND(Data!$G$9="squeeze",A1118&lt;Data!$G$11*0.25),$H$32,1)*$C$30*$C$13)*($C$14*$C$12),"")</f>
        <v/>
      </c>
      <c r="J1118" s="42" t="str">
        <f ca="1">IFERROR(IF(Data!$C$6="Real",B1118,I1118+J1117+($C$14*$C$12)*(NORMINV(RAND(),$C$15,CHOOSE($G$13,$C$13,F1118,G1118)))),"")</f>
        <v/>
      </c>
      <c r="K1118" s="88" t="str">
        <f>IF(ISNUMBER(A1118), IF($G$16="fixed",$G$17,MIN(H1118*Data!$C$7*$C$16*0.5,$C$17*Data!$C$7))*$C$12,"")</f>
        <v/>
      </c>
      <c r="L1118" s="42" t="str">
        <f t="shared" ca="1" si="524"/>
        <v/>
      </c>
      <c r="M1118" s="44" t="str">
        <f t="shared" ca="1" si="525"/>
        <v/>
      </c>
      <c r="N1118" s="44" t="str">
        <f t="shared" ca="1" si="526"/>
        <v/>
      </c>
      <c r="O1118" s="108" t="str">
        <f t="shared" si="501"/>
        <v/>
      </c>
      <c r="P1118" s="102" t="str">
        <f t="shared" si="502"/>
        <v/>
      </c>
      <c r="Q1118" s="102" t="str">
        <f t="shared" si="503"/>
        <v/>
      </c>
      <c r="R1118" s="120" t="str">
        <f t="shared" si="521"/>
        <v/>
      </c>
      <c r="S1118" s="54" t="str">
        <f t="shared" si="522"/>
        <v/>
      </c>
      <c r="T1118" s="5" t="str">
        <f t="shared" si="504"/>
        <v/>
      </c>
      <c r="U1118" s="152" t="str">
        <f t="shared" si="505"/>
        <v/>
      </c>
      <c r="V1118" s="152" t="str">
        <f t="shared" si="506"/>
        <v/>
      </c>
      <c r="W1118" s="153" t="str">
        <f t="shared" si="507"/>
        <v/>
      </c>
      <c r="X1118" s="153" t="str">
        <f t="shared" si="508"/>
        <v/>
      </c>
      <c r="Y1118" s="153" t="str">
        <f t="shared" si="509"/>
        <v/>
      </c>
      <c r="Z1118" s="153" t="str">
        <f t="shared" si="510"/>
        <v/>
      </c>
      <c r="AA1118" s="152" t="str">
        <f t="shared" si="511"/>
        <v/>
      </c>
      <c r="AB1118" s="152" t="str">
        <f t="shared" si="512"/>
        <v/>
      </c>
      <c r="AC1118" s="154" t="str">
        <f t="shared" si="513"/>
        <v/>
      </c>
      <c r="AD1118" s="154" t="str">
        <f t="shared" si="514"/>
        <v/>
      </c>
      <c r="AE1118" s="3" t="str">
        <f t="shared" si="515"/>
        <v/>
      </c>
      <c r="AF1118" s="3" t="str">
        <f t="shared" si="516"/>
        <v/>
      </c>
      <c r="AG1118" s="3" t="str">
        <f t="shared" si="523"/>
        <v/>
      </c>
      <c r="AH1118" s="4" t="str">
        <f t="shared" si="517"/>
        <v/>
      </c>
      <c r="AI1118" s="75" t="str">
        <f t="shared" si="518"/>
        <v/>
      </c>
      <c r="AJ1118" s="75" t="str">
        <f t="shared" si="519"/>
        <v/>
      </c>
    </row>
    <row r="1119" spans="1:36" ht="14.25">
      <c r="A1119" s="41" t="str">
        <f t="shared" si="520"/>
        <v/>
      </c>
      <c r="B1119" s="150" t="str">
        <f>IF(ISNUMBER(A1119),INDEX('MetaTrader Import'!$H$13:$J$5893,TRUNC(((A1119-$A$39+1)-1)/3)+1,MOD((A1119-$A$39+1)-1,3)+1),"")</f>
        <v/>
      </c>
      <c r="C1119" s="43" t="str">
        <f t="shared" si="497"/>
        <v/>
      </c>
      <c r="D1119" s="43" t="str">
        <f t="shared" ca="1" si="498"/>
        <v/>
      </c>
      <c r="E1119" s="43" t="str">
        <f t="shared" si="499"/>
        <v/>
      </c>
      <c r="F1119" s="43" t="str">
        <f t="shared" si="500"/>
        <v/>
      </c>
      <c r="G1119" s="43" t="str">
        <f>IF(A1119&lt;&gt;"",IF(A1119&lt;Data!$G$11*0.25,$C$13/$G$32,IF(A1119&gt;Data!$G$11*0.25,$C$13,$C$13*10)),"")</f>
        <v/>
      </c>
      <c r="H1119" s="43" t="str">
        <f>IF(A1119&lt;&gt;"",IF(Data!$G$9="constant",$C$13,IF(Data!$G$9="squeeze",G1119,F1119)),"")</f>
        <v/>
      </c>
      <c r="I1119" s="38" t="str">
        <f ca="1">IF(ISNUMBER(A1119),NORMINV(RAND(),0,IF(AND(Data!$G$9="squeeze",A1119&lt;Data!$G$11*0.25),$H$32,1)*$C$30*$C$13)*($C$14*$C$12),"")</f>
        <v/>
      </c>
      <c r="J1119" s="42" t="str">
        <f ca="1">IFERROR(IF(Data!$C$6="Real",B1119,I1119+J1118+($C$14*$C$12)*(NORMINV(RAND(),$C$15,CHOOSE($G$13,$C$13,F1119,G1119)))),"")</f>
        <v/>
      </c>
      <c r="K1119" s="88" t="str">
        <f>IF(ISNUMBER(A1119), IF($G$16="fixed",$G$17,MIN(H1119*Data!$C$7*$C$16*0.5,$C$17*Data!$C$7))*$C$12,"")</f>
        <v/>
      </c>
      <c r="L1119" s="42" t="str">
        <f t="shared" ca="1" si="524"/>
        <v/>
      </c>
      <c r="M1119" s="44" t="str">
        <f t="shared" ca="1" si="525"/>
        <v/>
      </c>
      <c r="N1119" s="44" t="str">
        <f t="shared" ca="1" si="526"/>
        <v/>
      </c>
      <c r="O1119" s="108" t="str">
        <f t="shared" si="501"/>
        <v/>
      </c>
      <c r="P1119" s="102" t="str">
        <f t="shared" si="502"/>
        <v/>
      </c>
      <c r="Q1119" s="102" t="str">
        <f t="shared" si="503"/>
        <v/>
      </c>
      <c r="R1119" s="120" t="str">
        <f t="shared" si="521"/>
        <v/>
      </c>
      <c r="S1119" s="54" t="str">
        <f t="shared" si="522"/>
        <v/>
      </c>
      <c r="T1119" s="5" t="str">
        <f t="shared" si="504"/>
        <v/>
      </c>
      <c r="U1119" s="152" t="str">
        <f t="shared" si="505"/>
        <v/>
      </c>
      <c r="V1119" s="152" t="str">
        <f t="shared" si="506"/>
        <v/>
      </c>
      <c r="W1119" s="153" t="str">
        <f t="shared" si="507"/>
        <v/>
      </c>
      <c r="X1119" s="153" t="str">
        <f t="shared" si="508"/>
        <v/>
      </c>
      <c r="Y1119" s="153" t="str">
        <f t="shared" si="509"/>
        <v/>
      </c>
      <c r="Z1119" s="153" t="str">
        <f t="shared" si="510"/>
        <v/>
      </c>
      <c r="AA1119" s="152" t="str">
        <f t="shared" si="511"/>
        <v/>
      </c>
      <c r="AB1119" s="152" t="str">
        <f t="shared" si="512"/>
        <v/>
      </c>
      <c r="AC1119" s="154" t="str">
        <f t="shared" si="513"/>
        <v/>
      </c>
      <c r="AD1119" s="154" t="str">
        <f t="shared" si="514"/>
        <v/>
      </c>
      <c r="AE1119" s="3" t="str">
        <f t="shared" si="515"/>
        <v/>
      </c>
      <c r="AF1119" s="3" t="str">
        <f t="shared" si="516"/>
        <v/>
      </c>
      <c r="AG1119" s="3" t="str">
        <f t="shared" si="523"/>
        <v/>
      </c>
      <c r="AH1119" s="4" t="str">
        <f t="shared" si="517"/>
        <v/>
      </c>
      <c r="AI1119" s="75" t="str">
        <f t="shared" si="518"/>
        <v/>
      </c>
      <c r="AJ1119" s="75" t="str">
        <f t="shared" si="519"/>
        <v/>
      </c>
    </row>
    <row r="1120" spans="1:36" ht="14.25">
      <c r="A1120" s="41" t="str">
        <f t="shared" si="520"/>
        <v/>
      </c>
      <c r="B1120" s="150" t="str">
        <f>IF(ISNUMBER(A1120),INDEX('MetaTrader Import'!$H$13:$J$5893,TRUNC(((A1120-$A$39+1)-1)/3)+1,MOD((A1120-$A$39+1)-1,3)+1),"")</f>
        <v/>
      </c>
      <c r="C1120" s="43" t="str">
        <f t="shared" si="497"/>
        <v/>
      </c>
      <c r="D1120" s="43" t="str">
        <f t="shared" ca="1" si="498"/>
        <v/>
      </c>
      <c r="E1120" s="43" t="str">
        <f t="shared" si="499"/>
        <v/>
      </c>
      <c r="F1120" s="43" t="str">
        <f t="shared" si="500"/>
        <v/>
      </c>
      <c r="G1120" s="43" t="str">
        <f>IF(A1120&lt;&gt;"",IF(A1120&lt;Data!$G$11*0.25,$C$13/$G$32,IF(A1120&gt;Data!$G$11*0.25,$C$13,$C$13*10)),"")</f>
        <v/>
      </c>
      <c r="H1120" s="43" t="str">
        <f>IF(A1120&lt;&gt;"",IF(Data!$G$9="constant",$C$13,IF(Data!$G$9="squeeze",G1120,F1120)),"")</f>
        <v/>
      </c>
      <c r="I1120" s="38" t="str">
        <f ca="1">IF(ISNUMBER(A1120),NORMINV(RAND(),0,IF(AND(Data!$G$9="squeeze",A1120&lt;Data!$G$11*0.25),$H$32,1)*$C$30*$C$13)*($C$14*$C$12),"")</f>
        <v/>
      </c>
      <c r="J1120" s="42" t="str">
        <f ca="1">IFERROR(IF(Data!$C$6="Real",B1120,I1120+J1119+($C$14*$C$12)*(NORMINV(RAND(),$C$15,CHOOSE($G$13,$C$13,F1120,G1120)))),"")</f>
        <v/>
      </c>
      <c r="K1120" s="88" t="str">
        <f>IF(ISNUMBER(A1120), IF($G$16="fixed",$G$17,MIN(H1120*Data!$C$7*$C$16*0.5,$C$17*Data!$C$7))*$C$12,"")</f>
        <v/>
      </c>
      <c r="L1120" s="42" t="str">
        <f t="shared" ca="1" si="524"/>
        <v/>
      </c>
      <c r="M1120" s="44" t="str">
        <f t="shared" ca="1" si="525"/>
        <v/>
      </c>
      <c r="N1120" s="44" t="str">
        <f t="shared" ca="1" si="526"/>
        <v/>
      </c>
      <c r="O1120" s="108" t="str">
        <f t="shared" si="501"/>
        <v/>
      </c>
      <c r="P1120" s="102" t="str">
        <f t="shared" si="502"/>
        <v/>
      </c>
      <c r="Q1120" s="102" t="str">
        <f t="shared" si="503"/>
        <v/>
      </c>
      <c r="R1120" s="120" t="str">
        <f t="shared" si="521"/>
        <v/>
      </c>
      <c r="S1120" s="54" t="str">
        <f t="shared" si="522"/>
        <v/>
      </c>
      <c r="T1120" s="5" t="str">
        <f t="shared" si="504"/>
        <v/>
      </c>
      <c r="U1120" s="152" t="str">
        <f t="shared" si="505"/>
        <v/>
      </c>
      <c r="V1120" s="152" t="str">
        <f t="shared" si="506"/>
        <v/>
      </c>
      <c r="W1120" s="153" t="str">
        <f t="shared" si="507"/>
        <v/>
      </c>
      <c r="X1120" s="153" t="str">
        <f t="shared" si="508"/>
        <v/>
      </c>
      <c r="Y1120" s="153" t="str">
        <f t="shared" si="509"/>
        <v/>
      </c>
      <c r="Z1120" s="153" t="str">
        <f t="shared" si="510"/>
        <v/>
      </c>
      <c r="AA1120" s="152" t="str">
        <f t="shared" si="511"/>
        <v/>
      </c>
      <c r="AB1120" s="152" t="str">
        <f t="shared" si="512"/>
        <v/>
      </c>
      <c r="AC1120" s="154" t="str">
        <f t="shared" si="513"/>
        <v/>
      </c>
      <c r="AD1120" s="154" t="str">
        <f t="shared" si="514"/>
        <v/>
      </c>
      <c r="AE1120" s="3" t="str">
        <f t="shared" si="515"/>
        <v/>
      </c>
      <c r="AF1120" s="3" t="str">
        <f t="shared" si="516"/>
        <v/>
      </c>
      <c r="AG1120" s="3" t="str">
        <f t="shared" si="523"/>
        <v/>
      </c>
      <c r="AH1120" s="4" t="str">
        <f t="shared" si="517"/>
        <v/>
      </c>
      <c r="AI1120" s="75" t="str">
        <f t="shared" si="518"/>
        <v/>
      </c>
      <c r="AJ1120" s="75" t="str">
        <f t="shared" si="519"/>
        <v/>
      </c>
    </row>
    <row r="1121" spans="1:36" ht="14.25">
      <c r="A1121" s="41" t="str">
        <f t="shared" si="520"/>
        <v/>
      </c>
      <c r="B1121" s="150" t="str">
        <f>IF(ISNUMBER(A1121),INDEX('MetaTrader Import'!$H$13:$J$5893,TRUNC(((A1121-$A$39+1)-1)/3)+1,MOD((A1121-$A$39+1)-1,3)+1),"")</f>
        <v/>
      </c>
      <c r="C1121" s="43" t="str">
        <f t="shared" si="497"/>
        <v/>
      </c>
      <c r="D1121" s="43" t="str">
        <f t="shared" ca="1" si="498"/>
        <v/>
      </c>
      <c r="E1121" s="43" t="str">
        <f t="shared" si="499"/>
        <v/>
      </c>
      <c r="F1121" s="43" t="str">
        <f t="shared" si="500"/>
        <v/>
      </c>
      <c r="G1121" s="43" t="str">
        <f>IF(A1121&lt;&gt;"",IF(A1121&lt;Data!$G$11*0.25,$C$13/$G$32,IF(A1121&gt;Data!$G$11*0.25,$C$13,$C$13*10)),"")</f>
        <v/>
      </c>
      <c r="H1121" s="43" t="str">
        <f>IF(A1121&lt;&gt;"",IF(Data!$G$9="constant",$C$13,IF(Data!$G$9="squeeze",G1121,F1121)),"")</f>
        <v/>
      </c>
      <c r="I1121" s="38" t="str">
        <f ca="1">IF(ISNUMBER(A1121),NORMINV(RAND(),0,IF(AND(Data!$G$9="squeeze",A1121&lt;Data!$G$11*0.25),$H$32,1)*$C$30*$C$13)*($C$14*$C$12),"")</f>
        <v/>
      </c>
      <c r="J1121" s="42" t="str">
        <f ca="1">IFERROR(IF(Data!$C$6="Real",B1121,I1121+J1120+($C$14*$C$12)*(NORMINV(RAND(),$C$15,CHOOSE($G$13,$C$13,F1121,G1121)))),"")</f>
        <v/>
      </c>
      <c r="K1121" s="88" t="str">
        <f>IF(ISNUMBER(A1121), IF($G$16="fixed",$G$17,MIN(H1121*Data!$C$7*$C$16*0.5,$C$17*Data!$C$7))*$C$12,"")</f>
        <v/>
      </c>
      <c r="L1121" s="42" t="str">
        <f t="shared" ca="1" si="524"/>
        <v/>
      </c>
      <c r="M1121" s="44" t="str">
        <f t="shared" ca="1" si="525"/>
        <v/>
      </c>
      <c r="N1121" s="44" t="str">
        <f t="shared" ca="1" si="526"/>
        <v/>
      </c>
      <c r="O1121" s="108" t="str">
        <f t="shared" si="501"/>
        <v/>
      </c>
      <c r="P1121" s="102" t="str">
        <f t="shared" si="502"/>
        <v/>
      </c>
      <c r="Q1121" s="102" t="str">
        <f t="shared" si="503"/>
        <v/>
      </c>
      <c r="R1121" s="120" t="str">
        <f t="shared" si="521"/>
        <v/>
      </c>
      <c r="S1121" s="54" t="str">
        <f t="shared" si="522"/>
        <v/>
      </c>
      <c r="T1121" s="5" t="str">
        <f t="shared" si="504"/>
        <v/>
      </c>
      <c r="U1121" s="152" t="str">
        <f t="shared" si="505"/>
        <v/>
      </c>
      <c r="V1121" s="152" t="str">
        <f t="shared" si="506"/>
        <v/>
      </c>
      <c r="W1121" s="153" t="str">
        <f t="shared" si="507"/>
        <v/>
      </c>
      <c r="X1121" s="153" t="str">
        <f t="shared" si="508"/>
        <v/>
      </c>
      <c r="Y1121" s="153" t="str">
        <f t="shared" si="509"/>
        <v/>
      </c>
      <c r="Z1121" s="153" t="str">
        <f t="shared" si="510"/>
        <v/>
      </c>
      <c r="AA1121" s="152" t="str">
        <f t="shared" si="511"/>
        <v/>
      </c>
      <c r="AB1121" s="152" t="str">
        <f t="shared" si="512"/>
        <v/>
      </c>
      <c r="AC1121" s="154" t="str">
        <f t="shared" si="513"/>
        <v/>
      </c>
      <c r="AD1121" s="154" t="str">
        <f t="shared" si="514"/>
        <v/>
      </c>
      <c r="AE1121" s="3" t="str">
        <f t="shared" si="515"/>
        <v/>
      </c>
      <c r="AF1121" s="3" t="str">
        <f t="shared" si="516"/>
        <v/>
      </c>
      <c r="AG1121" s="3" t="str">
        <f t="shared" si="523"/>
        <v/>
      </c>
      <c r="AH1121" s="4" t="str">
        <f t="shared" si="517"/>
        <v/>
      </c>
      <c r="AI1121" s="75" t="str">
        <f t="shared" si="518"/>
        <v/>
      </c>
      <c r="AJ1121" s="75" t="str">
        <f t="shared" si="519"/>
        <v/>
      </c>
    </row>
    <row r="1122" spans="1:36" ht="14.25">
      <c r="A1122" s="41" t="str">
        <f t="shared" si="520"/>
        <v/>
      </c>
      <c r="B1122" s="150" t="str">
        <f>IF(ISNUMBER(A1122),INDEX('MetaTrader Import'!$H$13:$J$5893,TRUNC(((A1122-$A$39+1)-1)/3)+1,MOD((A1122-$A$39+1)-1,3)+1),"")</f>
        <v/>
      </c>
      <c r="C1122" s="43" t="str">
        <f t="shared" si="497"/>
        <v/>
      </c>
      <c r="D1122" s="43" t="str">
        <f t="shared" ca="1" si="498"/>
        <v/>
      </c>
      <c r="E1122" s="43" t="str">
        <f t="shared" si="499"/>
        <v/>
      </c>
      <c r="F1122" s="43" t="str">
        <f t="shared" si="500"/>
        <v/>
      </c>
      <c r="G1122" s="43" t="str">
        <f>IF(A1122&lt;&gt;"",IF(A1122&lt;Data!$G$11*0.25,$C$13/$G$32,IF(A1122&gt;Data!$G$11*0.25,$C$13,$C$13*10)),"")</f>
        <v/>
      </c>
      <c r="H1122" s="43" t="str">
        <f>IF(A1122&lt;&gt;"",IF(Data!$G$9="constant",$C$13,IF(Data!$G$9="squeeze",G1122,F1122)),"")</f>
        <v/>
      </c>
      <c r="I1122" s="38" t="str">
        <f ca="1">IF(ISNUMBER(A1122),NORMINV(RAND(),0,IF(AND(Data!$G$9="squeeze",A1122&lt;Data!$G$11*0.25),$H$32,1)*$C$30*$C$13)*($C$14*$C$12),"")</f>
        <v/>
      </c>
      <c r="J1122" s="42" t="str">
        <f ca="1">IFERROR(IF(Data!$C$6="Real",B1122,I1122+J1121+($C$14*$C$12)*(NORMINV(RAND(),$C$15,CHOOSE($G$13,$C$13,F1122,G1122)))),"")</f>
        <v/>
      </c>
      <c r="K1122" s="88" t="str">
        <f>IF(ISNUMBER(A1122), IF($G$16="fixed",$G$17,MIN(H1122*Data!$C$7*$C$16*0.5,$C$17*Data!$C$7))*$C$12,"")</f>
        <v/>
      </c>
      <c r="L1122" s="42" t="str">
        <f t="shared" ca="1" si="524"/>
        <v/>
      </c>
      <c r="M1122" s="44" t="str">
        <f t="shared" ca="1" si="525"/>
        <v/>
      </c>
      <c r="N1122" s="44" t="str">
        <f t="shared" ca="1" si="526"/>
        <v/>
      </c>
      <c r="O1122" s="108" t="str">
        <f t="shared" si="501"/>
        <v/>
      </c>
      <c r="P1122" s="102" t="str">
        <f t="shared" si="502"/>
        <v/>
      </c>
      <c r="Q1122" s="102" t="str">
        <f t="shared" si="503"/>
        <v/>
      </c>
      <c r="R1122" s="120" t="str">
        <f t="shared" si="521"/>
        <v/>
      </c>
      <c r="S1122" s="54" t="str">
        <f t="shared" si="522"/>
        <v/>
      </c>
      <c r="T1122" s="5" t="str">
        <f t="shared" si="504"/>
        <v/>
      </c>
      <c r="U1122" s="152" t="str">
        <f t="shared" si="505"/>
        <v/>
      </c>
      <c r="V1122" s="152" t="str">
        <f t="shared" si="506"/>
        <v/>
      </c>
      <c r="W1122" s="153" t="str">
        <f t="shared" si="507"/>
        <v/>
      </c>
      <c r="X1122" s="153" t="str">
        <f t="shared" si="508"/>
        <v/>
      </c>
      <c r="Y1122" s="153" t="str">
        <f t="shared" si="509"/>
        <v/>
      </c>
      <c r="Z1122" s="153" t="str">
        <f t="shared" si="510"/>
        <v/>
      </c>
      <c r="AA1122" s="152" t="str">
        <f t="shared" si="511"/>
        <v/>
      </c>
      <c r="AB1122" s="152" t="str">
        <f t="shared" si="512"/>
        <v/>
      </c>
      <c r="AC1122" s="154" t="str">
        <f t="shared" si="513"/>
        <v/>
      </c>
      <c r="AD1122" s="154" t="str">
        <f t="shared" si="514"/>
        <v/>
      </c>
      <c r="AE1122" s="3" t="str">
        <f t="shared" si="515"/>
        <v/>
      </c>
      <c r="AF1122" s="3" t="str">
        <f t="shared" si="516"/>
        <v/>
      </c>
      <c r="AG1122" s="3" t="str">
        <f t="shared" si="523"/>
        <v/>
      </c>
      <c r="AH1122" s="4" t="str">
        <f t="shared" si="517"/>
        <v/>
      </c>
      <c r="AI1122" s="75" t="str">
        <f t="shared" si="518"/>
        <v/>
      </c>
      <c r="AJ1122" s="75" t="str">
        <f t="shared" si="519"/>
        <v/>
      </c>
    </row>
    <row r="1123" spans="1:36" ht="14.25">
      <c r="A1123" s="41" t="str">
        <f t="shared" si="520"/>
        <v/>
      </c>
      <c r="B1123" s="150" t="str">
        <f>IF(ISNUMBER(A1123),INDEX('MetaTrader Import'!$H$13:$J$5893,TRUNC(((A1123-$A$39+1)-1)/3)+1,MOD((A1123-$A$39+1)-1,3)+1),"")</f>
        <v/>
      </c>
      <c r="C1123" s="43" t="str">
        <f t="shared" si="497"/>
        <v/>
      </c>
      <c r="D1123" s="43" t="str">
        <f t="shared" ca="1" si="498"/>
        <v/>
      </c>
      <c r="E1123" s="43" t="str">
        <f t="shared" si="499"/>
        <v/>
      </c>
      <c r="F1123" s="43" t="str">
        <f t="shared" si="500"/>
        <v/>
      </c>
      <c r="G1123" s="43" t="str">
        <f>IF(A1123&lt;&gt;"",IF(A1123&lt;Data!$G$11*0.25,$C$13/$G$32,IF(A1123&gt;Data!$G$11*0.25,$C$13,$C$13*10)),"")</f>
        <v/>
      </c>
      <c r="H1123" s="43" t="str">
        <f>IF(A1123&lt;&gt;"",IF(Data!$G$9="constant",$C$13,IF(Data!$G$9="squeeze",G1123,F1123)),"")</f>
        <v/>
      </c>
      <c r="I1123" s="38" t="str">
        <f ca="1">IF(ISNUMBER(A1123),NORMINV(RAND(),0,IF(AND(Data!$G$9="squeeze",A1123&lt;Data!$G$11*0.25),$H$32,1)*$C$30*$C$13)*($C$14*$C$12),"")</f>
        <v/>
      </c>
      <c r="J1123" s="42" t="str">
        <f ca="1">IFERROR(IF(Data!$C$6="Real",B1123,I1123+J1122+($C$14*$C$12)*(NORMINV(RAND(),$C$15,CHOOSE($G$13,$C$13,F1123,G1123)))),"")</f>
        <v/>
      </c>
      <c r="K1123" s="88" t="str">
        <f>IF(ISNUMBER(A1123), IF($G$16="fixed",$G$17,MIN(H1123*Data!$C$7*$C$16*0.5,$C$17*Data!$C$7))*$C$12,"")</f>
        <v/>
      </c>
      <c r="L1123" s="42" t="str">
        <f t="shared" ca="1" si="524"/>
        <v/>
      </c>
      <c r="M1123" s="44" t="str">
        <f t="shared" ca="1" si="525"/>
        <v/>
      </c>
      <c r="N1123" s="44" t="str">
        <f t="shared" ca="1" si="526"/>
        <v/>
      </c>
      <c r="O1123" s="108" t="str">
        <f t="shared" si="501"/>
        <v/>
      </c>
      <c r="P1123" s="102" t="str">
        <f t="shared" si="502"/>
        <v/>
      </c>
      <c r="Q1123" s="102" t="str">
        <f t="shared" si="503"/>
        <v/>
      </c>
      <c r="R1123" s="120" t="str">
        <f t="shared" si="521"/>
        <v/>
      </c>
      <c r="S1123" s="54" t="str">
        <f t="shared" si="522"/>
        <v/>
      </c>
      <c r="T1123" s="5" t="str">
        <f t="shared" si="504"/>
        <v/>
      </c>
      <c r="U1123" s="152" t="str">
        <f t="shared" si="505"/>
        <v/>
      </c>
      <c r="V1123" s="152" t="str">
        <f t="shared" si="506"/>
        <v/>
      </c>
      <c r="W1123" s="153" t="str">
        <f t="shared" si="507"/>
        <v/>
      </c>
      <c r="X1123" s="153" t="str">
        <f t="shared" si="508"/>
        <v/>
      </c>
      <c r="Y1123" s="153" t="str">
        <f t="shared" si="509"/>
        <v/>
      </c>
      <c r="Z1123" s="153" t="str">
        <f t="shared" si="510"/>
        <v/>
      </c>
      <c r="AA1123" s="152" t="str">
        <f t="shared" si="511"/>
        <v/>
      </c>
      <c r="AB1123" s="152" t="str">
        <f t="shared" si="512"/>
        <v/>
      </c>
      <c r="AC1123" s="154" t="str">
        <f t="shared" si="513"/>
        <v/>
      </c>
      <c r="AD1123" s="154" t="str">
        <f t="shared" si="514"/>
        <v/>
      </c>
      <c r="AE1123" s="3" t="str">
        <f t="shared" si="515"/>
        <v/>
      </c>
      <c r="AF1123" s="3" t="str">
        <f t="shared" si="516"/>
        <v/>
      </c>
      <c r="AG1123" s="3" t="str">
        <f t="shared" si="523"/>
        <v/>
      </c>
      <c r="AH1123" s="4" t="str">
        <f t="shared" si="517"/>
        <v/>
      </c>
      <c r="AI1123" s="75" t="str">
        <f t="shared" si="518"/>
        <v/>
      </c>
      <c r="AJ1123" s="75" t="str">
        <f t="shared" si="519"/>
        <v/>
      </c>
    </row>
    <row r="1124" spans="1:36" ht="14.25">
      <c r="A1124" s="41" t="str">
        <f t="shared" si="520"/>
        <v/>
      </c>
      <c r="B1124" s="150" t="str">
        <f>IF(ISNUMBER(A1124),INDEX('MetaTrader Import'!$H$13:$J$5893,TRUNC(((A1124-$A$39+1)-1)/3)+1,MOD((A1124-$A$39+1)-1,3)+1),"")</f>
        <v/>
      </c>
      <c r="C1124" s="43" t="str">
        <f t="shared" si="497"/>
        <v/>
      </c>
      <c r="D1124" s="43" t="str">
        <f t="shared" ca="1" si="498"/>
        <v/>
      </c>
      <c r="E1124" s="43" t="str">
        <f t="shared" si="499"/>
        <v/>
      </c>
      <c r="F1124" s="43" t="str">
        <f t="shared" si="500"/>
        <v/>
      </c>
      <c r="G1124" s="43" t="str">
        <f>IF(A1124&lt;&gt;"",IF(A1124&lt;Data!$G$11*0.25,$C$13/$G$32,IF(A1124&gt;Data!$G$11*0.25,$C$13,$C$13*10)),"")</f>
        <v/>
      </c>
      <c r="H1124" s="43" t="str">
        <f>IF(A1124&lt;&gt;"",IF(Data!$G$9="constant",$C$13,IF(Data!$G$9="squeeze",G1124,F1124)),"")</f>
        <v/>
      </c>
      <c r="I1124" s="38" t="str">
        <f ca="1">IF(ISNUMBER(A1124),NORMINV(RAND(),0,IF(AND(Data!$G$9="squeeze",A1124&lt;Data!$G$11*0.25),$H$32,1)*$C$30*$C$13)*($C$14*$C$12),"")</f>
        <v/>
      </c>
      <c r="J1124" s="42" t="str">
        <f ca="1">IFERROR(IF(Data!$C$6="Real",B1124,I1124+J1123+($C$14*$C$12)*(NORMINV(RAND(),$C$15,CHOOSE($G$13,$C$13,F1124,G1124)))),"")</f>
        <v/>
      </c>
      <c r="K1124" s="88" t="str">
        <f>IF(ISNUMBER(A1124), IF($G$16="fixed",$G$17,MIN(H1124*Data!$C$7*$C$16*0.5,$C$17*Data!$C$7))*$C$12,"")</f>
        <v/>
      </c>
      <c r="L1124" s="42" t="str">
        <f t="shared" ca="1" si="524"/>
        <v/>
      </c>
      <c r="M1124" s="44" t="str">
        <f t="shared" ca="1" si="525"/>
        <v/>
      </c>
      <c r="N1124" s="44" t="str">
        <f t="shared" ca="1" si="526"/>
        <v/>
      </c>
      <c r="O1124" s="108" t="str">
        <f t="shared" si="501"/>
        <v/>
      </c>
      <c r="P1124" s="102" t="str">
        <f t="shared" si="502"/>
        <v/>
      </c>
      <c r="Q1124" s="102" t="str">
        <f t="shared" si="503"/>
        <v/>
      </c>
      <c r="R1124" s="120" t="str">
        <f t="shared" si="521"/>
        <v/>
      </c>
      <c r="S1124" s="54" t="str">
        <f t="shared" si="522"/>
        <v/>
      </c>
      <c r="T1124" s="5" t="str">
        <f t="shared" si="504"/>
        <v/>
      </c>
      <c r="U1124" s="152" t="str">
        <f t="shared" si="505"/>
        <v/>
      </c>
      <c r="V1124" s="152" t="str">
        <f t="shared" si="506"/>
        <v/>
      </c>
      <c r="W1124" s="153" t="str">
        <f t="shared" si="507"/>
        <v/>
      </c>
      <c r="X1124" s="153" t="str">
        <f t="shared" si="508"/>
        <v/>
      </c>
      <c r="Y1124" s="153" t="str">
        <f t="shared" si="509"/>
        <v/>
      </c>
      <c r="Z1124" s="153" t="str">
        <f t="shared" si="510"/>
        <v/>
      </c>
      <c r="AA1124" s="152" t="str">
        <f t="shared" si="511"/>
        <v/>
      </c>
      <c r="AB1124" s="152" t="str">
        <f t="shared" si="512"/>
        <v/>
      </c>
      <c r="AC1124" s="154" t="str">
        <f t="shared" si="513"/>
        <v/>
      </c>
      <c r="AD1124" s="154" t="str">
        <f t="shared" si="514"/>
        <v/>
      </c>
      <c r="AE1124" s="3" t="str">
        <f t="shared" si="515"/>
        <v/>
      </c>
      <c r="AF1124" s="3" t="str">
        <f t="shared" si="516"/>
        <v/>
      </c>
      <c r="AG1124" s="3" t="str">
        <f t="shared" si="523"/>
        <v/>
      </c>
      <c r="AH1124" s="4" t="str">
        <f t="shared" si="517"/>
        <v/>
      </c>
      <c r="AI1124" s="75" t="str">
        <f t="shared" si="518"/>
        <v/>
      </c>
      <c r="AJ1124" s="75" t="str">
        <f t="shared" si="519"/>
        <v/>
      </c>
    </row>
    <row r="1125" spans="1:36" ht="14.25">
      <c r="A1125" s="41" t="str">
        <f t="shared" si="520"/>
        <v/>
      </c>
      <c r="B1125" s="150" t="str">
        <f>IF(ISNUMBER(A1125),INDEX('MetaTrader Import'!$H$13:$J$5893,TRUNC(((A1125-$A$39+1)-1)/3)+1,MOD((A1125-$A$39+1)-1,3)+1),"")</f>
        <v/>
      </c>
      <c r="C1125" s="43" t="str">
        <f t="shared" si="497"/>
        <v/>
      </c>
      <c r="D1125" s="43" t="str">
        <f t="shared" ca="1" si="498"/>
        <v/>
      </c>
      <c r="E1125" s="43" t="str">
        <f t="shared" si="499"/>
        <v/>
      </c>
      <c r="F1125" s="43" t="str">
        <f t="shared" si="500"/>
        <v/>
      </c>
      <c r="G1125" s="43" t="str">
        <f>IF(A1125&lt;&gt;"",IF(A1125&lt;Data!$G$11*0.25,$C$13/$G$32,IF(A1125&gt;Data!$G$11*0.25,$C$13,$C$13*10)),"")</f>
        <v/>
      </c>
      <c r="H1125" s="43" t="str">
        <f>IF(A1125&lt;&gt;"",IF(Data!$G$9="constant",$C$13,IF(Data!$G$9="squeeze",G1125,F1125)),"")</f>
        <v/>
      </c>
      <c r="I1125" s="38" t="str">
        <f ca="1">IF(ISNUMBER(A1125),NORMINV(RAND(),0,IF(AND(Data!$G$9="squeeze",A1125&lt;Data!$G$11*0.25),$H$32,1)*$C$30*$C$13)*($C$14*$C$12),"")</f>
        <v/>
      </c>
      <c r="J1125" s="42" t="str">
        <f ca="1">IFERROR(IF(Data!$C$6="Real",B1125,I1125+J1124+($C$14*$C$12)*(NORMINV(RAND(),$C$15,CHOOSE($G$13,$C$13,F1125,G1125)))),"")</f>
        <v/>
      </c>
      <c r="K1125" s="88" t="str">
        <f>IF(ISNUMBER(A1125), IF($G$16="fixed",$G$17,MIN(H1125*Data!$C$7*$C$16*0.5,$C$17*Data!$C$7))*$C$12,"")</f>
        <v/>
      </c>
      <c r="L1125" s="42" t="str">
        <f t="shared" ca="1" si="524"/>
        <v/>
      </c>
      <c r="M1125" s="44" t="str">
        <f t="shared" ca="1" si="525"/>
        <v/>
      </c>
      <c r="N1125" s="44" t="str">
        <f t="shared" ca="1" si="526"/>
        <v/>
      </c>
      <c r="O1125" s="108" t="str">
        <f t="shared" si="501"/>
        <v/>
      </c>
      <c r="P1125" s="102" t="str">
        <f t="shared" si="502"/>
        <v/>
      </c>
      <c r="Q1125" s="102" t="str">
        <f t="shared" si="503"/>
        <v/>
      </c>
      <c r="R1125" s="120" t="str">
        <f t="shared" si="521"/>
        <v/>
      </c>
      <c r="S1125" s="54" t="str">
        <f t="shared" si="522"/>
        <v/>
      </c>
      <c r="T1125" s="5" t="str">
        <f t="shared" si="504"/>
        <v/>
      </c>
      <c r="U1125" s="152" t="str">
        <f t="shared" si="505"/>
        <v/>
      </c>
      <c r="V1125" s="152" t="str">
        <f t="shared" si="506"/>
        <v/>
      </c>
      <c r="W1125" s="153" t="str">
        <f t="shared" si="507"/>
        <v/>
      </c>
      <c r="X1125" s="153" t="str">
        <f t="shared" si="508"/>
        <v/>
      </c>
      <c r="Y1125" s="153" t="str">
        <f t="shared" si="509"/>
        <v/>
      </c>
      <c r="Z1125" s="153" t="str">
        <f t="shared" si="510"/>
        <v/>
      </c>
      <c r="AA1125" s="152" t="str">
        <f t="shared" si="511"/>
        <v/>
      </c>
      <c r="AB1125" s="152" t="str">
        <f t="shared" si="512"/>
        <v/>
      </c>
      <c r="AC1125" s="154" t="str">
        <f t="shared" si="513"/>
        <v/>
      </c>
      <c r="AD1125" s="154" t="str">
        <f t="shared" si="514"/>
        <v/>
      </c>
      <c r="AE1125" s="3" t="str">
        <f t="shared" si="515"/>
        <v/>
      </c>
      <c r="AF1125" s="3" t="str">
        <f t="shared" si="516"/>
        <v/>
      </c>
      <c r="AG1125" s="3" t="str">
        <f t="shared" si="523"/>
        <v/>
      </c>
      <c r="AH1125" s="4" t="str">
        <f t="shared" si="517"/>
        <v/>
      </c>
      <c r="AI1125" s="75" t="str">
        <f t="shared" si="518"/>
        <v/>
      </c>
      <c r="AJ1125" s="75" t="str">
        <f t="shared" si="519"/>
        <v/>
      </c>
    </row>
    <row r="1126" spans="1:36" ht="14.25">
      <c r="A1126" s="41" t="str">
        <f t="shared" si="520"/>
        <v/>
      </c>
      <c r="B1126" s="150" t="str">
        <f>IF(ISNUMBER(A1126),INDEX('MetaTrader Import'!$H$13:$J$5893,TRUNC(((A1126-$A$39+1)-1)/3)+1,MOD((A1126-$A$39+1)-1,3)+1),"")</f>
        <v/>
      </c>
      <c r="C1126" s="43" t="str">
        <f t="shared" si="497"/>
        <v/>
      </c>
      <c r="D1126" s="43" t="str">
        <f t="shared" ca="1" si="498"/>
        <v/>
      </c>
      <c r="E1126" s="43" t="str">
        <f t="shared" si="499"/>
        <v/>
      </c>
      <c r="F1126" s="43" t="str">
        <f t="shared" si="500"/>
        <v/>
      </c>
      <c r="G1126" s="43" t="str">
        <f>IF(A1126&lt;&gt;"",IF(A1126&lt;Data!$G$11*0.25,$C$13/$G$32,IF(A1126&gt;Data!$G$11*0.25,$C$13,$C$13*10)),"")</f>
        <v/>
      </c>
      <c r="H1126" s="43" t="str">
        <f>IF(A1126&lt;&gt;"",IF(Data!$G$9="constant",$C$13,IF(Data!$G$9="squeeze",G1126,F1126)),"")</f>
        <v/>
      </c>
      <c r="I1126" s="38" t="str">
        <f ca="1">IF(ISNUMBER(A1126),NORMINV(RAND(),0,IF(AND(Data!$G$9="squeeze",A1126&lt;Data!$G$11*0.25),$H$32,1)*$C$30*$C$13)*($C$14*$C$12),"")</f>
        <v/>
      </c>
      <c r="J1126" s="42" t="str">
        <f ca="1">IFERROR(IF(Data!$C$6="Real",B1126,I1126+J1125+($C$14*$C$12)*(NORMINV(RAND(),$C$15,CHOOSE($G$13,$C$13,F1126,G1126)))),"")</f>
        <v/>
      </c>
      <c r="K1126" s="88" t="str">
        <f>IF(ISNUMBER(A1126), IF($G$16="fixed",$G$17,MIN(H1126*Data!$C$7*$C$16*0.5,$C$17*Data!$C$7))*$C$12,"")</f>
        <v/>
      </c>
      <c r="L1126" s="42" t="str">
        <f t="shared" ca="1" si="524"/>
        <v/>
      </c>
      <c r="M1126" s="44" t="str">
        <f t="shared" ca="1" si="525"/>
        <v/>
      </c>
      <c r="N1126" s="44" t="str">
        <f t="shared" ca="1" si="526"/>
        <v/>
      </c>
      <c r="O1126" s="108" t="str">
        <f t="shared" si="501"/>
        <v/>
      </c>
      <c r="P1126" s="102" t="str">
        <f t="shared" si="502"/>
        <v/>
      </c>
      <c r="Q1126" s="102" t="str">
        <f t="shared" si="503"/>
        <v/>
      </c>
      <c r="R1126" s="120" t="str">
        <f t="shared" si="521"/>
        <v/>
      </c>
      <c r="S1126" s="54" t="str">
        <f t="shared" si="522"/>
        <v/>
      </c>
      <c r="T1126" s="5" t="str">
        <f t="shared" si="504"/>
        <v/>
      </c>
      <c r="U1126" s="152" t="str">
        <f t="shared" si="505"/>
        <v/>
      </c>
      <c r="V1126" s="152" t="str">
        <f t="shared" si="506"/>
        <v/>
      </c>
      <c r="W1126" s="153" t="str">
        <f t="shared" si="507"/>
        <v/>
      </c>
      <c r="X1126" s="153" t="str">
        <f t="shared" si="508"/>
        <v/>
      </c>
      <c r="Y1126" s="153" t="str">
        <f t="shared" si="509"/>
        <v/>
      </c>
      <c r="Z1126" s="153" t="str">
        <f t="shared" si="510"/>
        <v/>
      </c>
      <c r="AA1126" s="152" t="str">
        <f t="shared" si="511"/>
        <v/>
      </c>
      <c r="AB1126" s="152" t="str">
        <f t="shared" si="512"/>
        <v/>
      </c>
      <c r="AC1126" s="154" t="str">
        <f t="shared" si="513"/>
        <v/>
      </c>
      <c r="AD1126" s="154" t="str">
        <f t="shared" si="514"/>
        <v/>
      </c>
      <c r="AE1126" s="3" t="str">
        <f t="shared" si="515"/>
        <v/>
      </c>
      <c r="AF1126" s="3" t="str">
        <f t="shared" si="516"/>
        <v/>
      </c>
      <c r="AG1126" s="3" t="str">
        <f t="shared" si="523"/>
        <v/>
      </c>
      <c r="AH1126" s="4" t="str">
        <f t="shared" si="517"/>
        <v/>
      </c>
      <c r="AI1126" s="75" t="str">
        <f t="shared" si="518"/>
        <v/>
      </c>
      <c r="AJ1126" s="75" t="str">
        <f t="shared" si="519"/>
        <v/>
      </c>
    </row>
    <row r="1127" spans="1:36" ht="14.25">
      <c r="A1127" s="41" t="str">
        <f t="shared" si="520"/>
        <v/>
      </c>
      <c r="B1127" s="150" t="str">
        <f>IF(ISNUMBER(A1127),INDEX('MetaTrader Import'!$H$13:$J$5893,TRUNC(((A1127-$A$39+1)-1)/3)+1,MOD((A1127-$A$39+1)-1,3)+1),"")</f>
        <v/>
      </c>
      <c r="C1127" s="43" t="str">
        <f t="shared" si="497"/>
        <v/>
      </c>
      <c r="D1127" s="43" t="str">
        <f t="shared" ca="1" si="498"/>
        <v/>
      </c>
      <c r="E1127" s="43" t="str">
        <f t="shared" si="499"/>
        <v/>
      </c>
      <c r="F1127" s="43" t="str">
        <f t="shared" si="500"/>
        <v/>
      </c>
      <c r="G1127" s="43" t="str">
        <f>IF(A1127&lt;&gt;"",IF(A1127&lt;Data!$G$11*0.25,$C$13/$G$32,IF(A1127&gt;Data!$G$11*0.25,$C$13,$C$13*10)),"")</f>
        <v/>
      </c>
      <c r="H1127" s="43" t="str">
        <f>IF(A1127&lt;&gt;"",IF(Data!$G$9="constant",$C$13,IF(Data!$G$9="squeeze",G1127,F1127)),"")</f>
        <v/>
      </c>
      <c r="I1127" s="38" t="str">
        <f ca="1">IF(ISNUMBER(A1127),NORMINV(RAND(),0,IF(AND(Data!$G$9="squeeze",A1127&lt;Data!$G$11*0.25),$H$32,1)*$C$30*$C$13)*($C$14*$C$12),"")</f>
        <v/>
      </c>
      <c r="J1127" s="42" t="str">
        <f ca="1">IFERROR(IF(Data!$C$6="Real",B1127,I1127+J1126+($C$14*$C$12)*(NORMINV(RAND(),$C$15,CHOOSE($G$13,$C$13,F1127,G1127)))),"")</f>
        <v/>
      </c>
      <c r="K1127" s="88" t="str">
        <f>IF(ISNUMBER(A1127), IF($G$16="fixed",$G$17,MIN(H1127*Data!$C$7*$C$16*0.5,$C$17*Data!$C$7))*$C$12,"")</f>
        <v/>
      </c>
      <c r="L1127" s="42" t="str">
        <f t="shared" ca="1" si="524"/>
        <v/>
      </c>
      <c r="M1127" s="44" t="str">
        <f t="shared" ca="1" si="525"/>
        <v/>
      </c>
      <c r="N1127" s="44" t="str">
        <f t="shared" ca="1" si="526"/>
        <v/>
      </c>
      <c r="O1127" s="108" t="str">
        <f t="shared" si="501"/>
        <v/>
      </c>
      <c r="P1127" s="102" t="str">
        <f t="shared" si="502"/>
        <v/>
      </c>
      <c r="Q1127" s="102" t="str">
        <f t="shared" si="503"/>
        <v/>
      </c>
      <c r="R1127" s="120" t="str">
        <f t="shared" si="521"/>
        <v/>
      </c>
      <c r="S1127" s="54" t="str">
        <f t="shared" si="522"/>
        <v/>
      </c>
      <c r="T1127" s="5" t="str">
        <f t="shared" si="504"/>
        <v/>
      </c>
      <c r="U1127" s="152" t="str">
        <f t="shared" si="505"/>
        <v/>
      </c>
      <c r="V1127" s="152" t="str">
        <f t="shared" si="506"/>
        <v/>
      </c>
      <c r="W1127" s="153" t="str">
        <f t="shared" si="507"/>
        <v/>
      </c>
      <c r="X1127" s="153" t="str">
        <f t="shared" si="508"/>
        <v/>
      </c>
      <c r="Y1127" s="153" t="str">
        <f t="shared" si="509"/>
        <v/>
      </c>
      <c r="Z1127" s="153" t="str">
        <f t="shared" si="510"/>
        <v/>
      </c>
      <c r="AA1127" s="152" t="str">
        <f t="shared" si="511"/>
        <v/>
      </c>
      <c r="AB1127" s="152" t="str">
        <f t="shared" si="512"/>
        <v/>
      </c>
      <c r="AC1127" s="154" t="str">
        <f t="shared" si="513"/>
        <v/>
      </c>
      <c r="AD1127" s="154" t="str">
        <f t="shared" si="514"/>
        <v/>
      </c>
      <c r="AE1127" s="3" t="str">
        <f t="shared" si="515"/>
        <v/>
      </c>
      <c r="AF1127" s="3" t="str">
        <f t="shared" si="516"/>
        <v/>
      </c>
      <c r="AG1127" s="3" t="str">
        <f t="shared" si="523"/>
        <v/>
      </c>
      <c r="AH1127" s="4" t="str">
        <f t="shared" si="517"/>
        <v/>
      </c>
      <c r="AI1127" s="75" t="str">
        <f t="shared" si="518"/>
        <v/>
      </c>
      <c r="AJ1127" s="75" t="str">
        <f t="shared" si="519"/>
        <v/>
      </c>
    </row>
    <row r="1128" spans="1:36" ht="14.25">
      <c r="A1128" s="41" t="str">
        <f t="shared" si="520"/>
        <v/>
      </c>
      <c r="B1128" s="150" t="str">
        <f>IF(ISNUMBER(A1128),INDEX('MetaTrader Import'!$H$13:$J$5893,TRUNC(((A1128-$A$39+1)-1)/3)+1,MOD((A1128-$A$39+1)-1,3)+1),"")</f>
        <v/>
      </c>
      <c r="C1128" s="43" t="str">
        <f t="shared" si="497"/>
        <v/>
      </c>
      <c r="D1128" s="43" t="str">
        <f t="shared" ca="1" si="498"/>
        <v/>
      </c>
      <c r="E1128" s="43" t="str">
        <f t="shared" si="499"/>
        <v/>
      </c>
      <c r="F1128" s="43" t="str">
        <f t="shared" si="500"/>
        <v/>
      </c>
      <c r="G1128" s="43" t="str">
        <f>IF(A1128&lt;&gt;"",IF(A1128&lt;Data!$G$11*0.25,$C$13/$G$32,IF(A1128&gt;Data!$G$11*0.25,$C$13,$C$13*10)),"")</f>
        <v/>
      </c>
      <c r="H1128" s="43" t="str">
        <f>IF(A1128&lt;&gt;"",IF(Data!$G$9="constant",$C$13,IF(Data!$G$9="squeeze",G1128,F1128)),"")</f>
        <v/>
      </c>
      <c r="I1128" s="38" t="str">
        <f ca="1">IF(ISNUMBER(A1128),NORMINV(RAND(),0,IF(AND(Data!$G$9="squeeze",A1128&lt;Data!$G$11*0.25),$H$32,1)*$C$30*$C$13)*($C$14*$C$12),"")</f>
        <v/>
      </c>
      <c r="J1128" s="42" t="str">
        <f ca="1">IFERROR(IF(Data!$C$6="Real",B1128,I1128+J1127+($C$14*$C$12)*(NORMINV(RAND(),$C$15,CHOOSE($G$13,$C$13,F1128,G1128)))),"")</f>
        <v/>
      </c>
      <c r="K1128" s="88" t="str">
        <f>IF(ISNUMBER(A1128), IF($G$16="fixed",$G$17,MIN(H1128*Data!$C$7*$C$16*0.5,$C$17*Data!$C$7))*$C$12,"")</f>
        <v/>
      </c>
      <c r="L1128" s="42" t="str">
        <f t="shared" ca="1" si="524"/>
        <v/>
      </c>
      <c r="M1128" s="44" t="str">
        <f t="shared" ca="1" si="525"/>
        <v/>
      </c>
      <c r="N1128" s="44" t="str">
        <f t="shared" ca="1" si="526"/>
        <v/>
      </c>
      <c r="O1128" s="108" t="str">
        <f t="shared" si="501"/>
        <v/>
      </c>
      <c r="P1128" s="102" t="str">
        <f t="shared" si="502"/>
        <v/>
      </c>
      <c r="Q1128" s="102" t="str">
        <f t="shared" si="503"/>
        <v/>
      </c>
      <c r="R1128" s="120" t="str">
        <f t="shared" si="521"/>
        <v/>
      </c>
      <c r="S1128" s="54" t="str">
        <f t="shared" si="522"/>
        <v/>
      </c>
      <c r="T1128" s="5" t="str">
        <f t="shared" si="504"/>
        <v/>
      </c>
      <c r="U1128" s="152" t="str">
        <f t="shared" si="505"/>
        <v/>
      </c>
      <c r="V1128" s="152" t="str">
        <f t="shared" si="506"/>
        <v/>
      </c>
      <c r="W1128" s="153" t="str">
        <f t="shared" si="507"/>
        <v/>
      </c>
      <c r="X1128" s="153" t="str">
        <f t="shared" si="508"/>
        <v/>
      </c>
      <c r="Y1128" s="153" t="str">
        <f t="shared" si="509"/>
        <v/>
      </c>
      <c r="Z1128" s="153" t="str">
        <f t="shared" si="510"/>
        <v/>
      </c>
      <c r="AA1128" s="152" t="str">
        <f t="shared" si="511"/>
        <v/>
      </c>
      <c r="AB1128" s="152" t="str">
        <f t="shared" si="512"/>
        <v/>
      </c>
      <c r="AC1128" s="154" t="str">
        <f t="shared" si="513"/>
        <v/>
      </c>
      <c r="AD1128" s="154" t="str">
        <f t="shared" si="514"/>
        <v/>
      </c>
      <c r="AE1128" s="3" t="str">
        <f t="shared" si="515"/>
        <v/>
      </c>
      <c r="AF1128" s="3" t="str">
        <f t="shared" si="516"/>
        <v/>
      </c>
      <c r="AG1128" s="3" t="str">
        <f t="shared" si="523"/>
        <v/>
      </c>
      <c r="AH1128" s="4" t="str">
        <f t="shared" si="517"/>
        <v/>
      </c>
      <c r="AI1128" s="75" t="str">
        <f t="shared" si="518"/>
        <v/>
      </c>
      <c r="AJ1128" s="75" t="str">
        <f t="shared" si="519"/>
        <v/>
      </c>
    </row>
    <row r="1129" spans="1:36" ht="14.25">
      <c r="A1129" s="41" t="str">
        <f t="shared" si="520"/>
        <v/>
      </c>
      <c r="B1129" s="150" t="str">
        <f>IF(ISNUMBER(A1129),INDEX('MetaTrader Import'!$H$13:$J$5893,TRUNC(((A1129-$A$39+1)-1)/3)+1,MOD((A1129-$A$39+1)-1,3)+1),"")</f>
        <v/>
      </c>
      <c r="C1129" s="43" t="str">
        <f t="shared" si="497"/>
        <v/>
      </c>
      <c r="D1129" s="43" t="str">
        <f t="shared" ca="1" si="498"/>
        <v/>
      </c>
      <c r="E1129" s="43" t="str">
        <f t="shared" si="499"/>
        <v/>
      </c>
      <c r="F1129" s="43" t="str">
        <f t="shared" si="500"/>
        <v/>
      </c>
      <c r="G1129" s="43" t="str">
        <f>IF(A1129&lt;&gt;"",IF(A1129&lt;Data!$G$11*0.25,$C$13/$G$32,IF(A1129&gt;Data!$G$11*0.25,$C$13,$C$13*10)),"")</f>
        <v/>
      </c>
      <c r="H1129" s="43" t="str">
        <f>IF(A1129&lt;&gt;"",IF(Data!$G$9="constant",$C$13,IF(Data!$G$9="squeeze",G1129,F1129)),"")</f>
        <v/>
      </c>
      <c r="I1129" s="38" t="str">
        <f ca="1">IF(ISNUMBER(A1129),NORMINV(RAND(),0,IF(AND(Data!$G$9="squeeze",A1129&lt;Data!$G$11*0.25),$H$32,1)*$C$30*$C$13)*($C$14*$C$12),"")</f>
        <v/>
      </c>
      <c r="J1129" s="42" t="str">
        <f ca="1">IFERROR(IF(Data!$C$6="Real",B1129,I1129+J1128+($C$14*$C$12)*(NORMINV(RAND(),$C$15,CHOOSE($G$13,$C$13,F1129,G1129)))),"")</f>
        <v/>
      </c>
      <c r="K1129" s="88" t="str">
        <f>IF(ISNUMBER(A1129), IF($G$16="fixed",$G$17,MIN(H1129*Data!$C$7*$C$16*0.5,$C$17*Data!$C$7))*$C$12,"")</f>
        <v/>
      </c>
      <c r="L1129" s="42" t="str">
        <f t="shared" ca="1" si="524"/>
        <v/>
      </c>
      <c r="M1129" s="44" t="str">
        <f t="shared" ca="1" si="525"/>
        <v/>
      </c>
      <c r="N1129" s="44" t="str">
        <f t="shared" ca="1" si="526"/>
        <v/>
      </c>
      <c r="O1129" s="108" t="str">
        <f t="shared" si="501"/>
        <v/>
      </c>
      <c r="P1129" s="102" t="str">
        <f t="shared" si="502"/>
        <v/>
      </c>
      <c r="Q1129" s="102" t="str">
        <f t="shared" si="503"/>
        <v/>
      </c>
      <c r="R1129" s="120" t="str">
        <f t="shared" si="521"/>
        <v/>
      </c>
      <c r="S1129" s="54" t="str">
        <f t="shared" si="522"/>
        <v/>
      </c>
      <c r="T1129" s="5" t="str">
        <f t="shared" si="504"/>
        <v/>
      </c>
      <c r="U1129" s="152" t="str">
        <f t="shared" si="505"/>
        <v/>
      </c>
      <c r="V1129" s="152" t="str">
        <f t="shared" si="506"/>
        <v/>
      </c>
      <c r="W1129" s="153" t="str">
        <f t="shared" si="507"/>
        <v/>
      </c>
      <c r="X1129" s="153" t="str">
        <f t="shared" si="508"/>
        <v/>
      </c>
      <c r="Y1129" s="153" t="str">
        <f t="shared" si="509"/>
        <v/>
      </c>
      <c r="Z1129" s="153" t="str">
        <f t="shared" si="510"/>
        <v/>
      </c>
      <c r="AA1129" s="152" t="str">
        <f t="shared" si="511"/>
        <v/>
      </c>
      <c r="AB1129" s="152" t="str">
        <f t="shared" si="512"/>
        <v/>
      </c>
      <c r="AC1129" s="154" t="str">
        <f t="shared" si="513"/>
        <v/>
      </c>
      <c r="AD1129" s="154" t="str">
        <f t="shared" si="514"/>
        <v/>
      </c>
      <c r="AE1129" s="3" t="str">
        <f t="shared" si="515"/>
        <v/>
      </c>
      <c r="AF1129" s="3" t="str">
        <f t="shared" si="516"/>
        <v/>
      </c>
      <c r="AG1129" s="3" t="str">
        <f t="shared" si="523"/>
        <v/>
      </c>
      <c r="AH1129" s="4" t="str">
        <f t="shared" si="517"/>
        <v/>
      </c>
      <c r="AI1129" s="75" t="str">
        <f t="shared" si="518"/>
        <v/>
      </c>
      <c r="AJ1129" s="75" t="str">
        <f t="shared" si="519"/>
        <v/>
      </c>
    </row>
    <row r="1130" spans="1:36" ht="14.25">
      <c r="A1130" s="41" t="str">
        <f t="shared" si="520"/>
        <v/>
      </c>
      <c r="B1130" s="150" t="str">
        <f>IF(ISNUMBER(A1130),INDEX('MetaTrader Import'!$H$13:$J$5893,TRUNC(((A1130-$A$39+1)-1)/3)+1,MOD((A1130-$A$39+1)-1,3)+1),"")</f>
        <v/>
      </c>
      <c r="C1130" s="43" t="str">
        <f t="shared" si="497"/>
        <v/>
      </c>
      <c r="D1130" s="43" t="str">
        <f t="shared" ca="1" si="498"/>
        <v/>
      </c>
      <c r="E1130" s="43" t="str">
        <f t="shared" si="499"/>
        <v/>
      </c>
      <c r="F1130" s="43" t="str">
        <f t="shared" si="500"/>
        <v/>
      </c>
      <c r="G1130" s="43" t="str">
        <f>IF(A1130&lt;&gt;"",IF(A1130&lt;Data!$G$11*0.25,$C$13/$G$32,IF(A1130&gt;Data!$G$11*0.25,$C$13,$C$13*10)),"")</f>
        <v/>
      </c>
      <c r="H1130" s="43" t="str">
        <f>IF(A1130&lt;&gt;"",IF(Data!$G$9="constant",$C$13,IF(Data!$G$9="squeeze",G1130,F1130)),"")</f>
        <v/>
      </c>
      <c r="I1130" s="38" t="str">
        <f ca="1">IF(ISNUMBER(A1130),NORMINV(RAND(),0,IF(AND(Data!$G$9="squeeze",A1130&lt;Data!$G$11*0.25),$H$32,1)*$C$30*$C$13)*($C$14*$C$12),"")</f>
        <v/>
      </c>
      <c r="J1130" s="42" t="str">
        <f ca="1">IFERROR(IF(Data!$C$6="Real",B1130,I1130+J1129+($C$14*$C$12)*(NORMINV(RAND(),$C$15,CHOOSE($G$13,$C$13,F1130,G1130)))),"")</f>
        <v/>
      </c>
      <c r="K1130" s="88" t="str">
        <f>IF(ISNUMBER(A1130), IF($G$16="fixed",$G$17,MIN(H1130*Data!$C$7*$C$16*0.5,$C$17*Data!$C$7))*$C$12,"")</f>
        <v/>
      </c>
      <c r="L1130" s="42" t="str">
        <f t="shared" ca="1" si="524"/>
        <v/>
      </c>
      <c r="M1130" s="44" t="str">
        <f t="shared" ca="1" si="525"/>
        <v/>
      </c>
      <c r="N1130" s="44" t="str">
        <f t="shared" ca="1" si="526"/>
        <v/>
      </c>
      <c r="O1130" s="108" t="str">
        <f t="shared" si="501"/>
        <v/>
      </c>
      <c r="P1130" s="102" t="str">
        <f t="shared" si="502"/>
        <v/>
      </c>
      <c r="Q1130" s="102" t="str">
        <f t="shared" si="503"/>
        <v/>
      </c>
      <c r="R1130" s="120" t="str">
        <f t="shared" si="521"/>
        <v/>
      </c>
      <c r="S1130" s="54" t="str">
        <f t="shared" si="522"/>
        <v/>
      </c>
      <c r="T1130" s="5" t="str">
        <f t="shared" si="504"/>
        <v/>
      </c>
      <c r="U1130" s="152" t="str">
        <f t="shared" si="505"/>
        <v/>
      </c>
      <c r="V1130" s="152" t="str">
        <f t="shared" si="506"/>
        <v/>
      </c>
      <c r="W1130" s="153" t="str">
        <f t="shared" si="507"/>
        <v/>
      </c>
      <c r="X1130" s="153" t="str">
        <f t="shared" si="508"/>
        <v/>
      </c>
      <c r="Y1130" s="153" t="str">
        <f t="shared" si="509"/>
        <v/>
      </c>
      <c r="Z1130" s="153" t="str">
        <f t="shared" si="510"/>
        <v/>
      </c>
      <c r="AA1130" s="152" t="str">
        <f t="shared" si="511"/>
        <v/>
      </c>
      <c r="AB1130" s="152" t="str">
        <f t="shared" si="512"/>
        <v/>
      </c>
      <c r="AC1130" s="154" t="str">
        <f t="shared" si="513"/>
        <v/>
      </c>
      <c r="AD1130" s="154" t="str">
        <f t="shared" si="514"/>
        <v/>
      </c>
      <c r="AE1130" s="3" t="str">
        <f t="shared" si="515"/>
        <v/>
      </c>
      <c r="AF1130" s="3" t="str">
        <f t="shared" si="516"/>
        <v/>
      </c>
      <c r="AG1130" s="3" t="str">
        <f t="shared" si="523"/>
        <v/>
      </c>
      <c r="AH1130" s="4" t="str">
        <f t="shared" si="517"/>
        <v/>
      </c>
      <c r="AI1130" s="75" t="str">
        <f t="shared" si="518"/>
        <v/>
      </c>
      <c r="AJ1130" s="75" t="str">
        <f t="shared" si="519"/>
        <v/>
      </c>
    </row>
    <row r="1131" spans="1:36" ht="14.25">
      <c r="A1131" s="41" t="str">
        <f t="shared" si="520"/>
        <v/>
      </c>
      <c r="B1131" s="150" t="str">
        <f>IF(ISNUMBER(A1131),INDEX('MetaTrader Import'!$H$13:$J$5893,TRUNC(((A1131-$A$39+1)-1)/3)+1,MOD((A1131-$A$39+1)-1,3)+1),"")</f>
        <v/>
      </c>
      <c r="C1131" s="43" t="str">
        <f t="shared" si="497"/>
        <v/>
      </c>
      <c r="D1131" s="43" t="str">
        <f t="shared" ca="1" si="498"/>
        <v/>
      </c>
      <c r="E1131" s="43" t="str">
        <f t="shared" si="499"/>
        <v/>
      </c>
      <c r="F1131" s="43" t="str">
        <f t="shared" si="500"/>
        <v/>
      </c>
      <c r="G1131" s="43" t="str">
        <f>IF(A1131&lt;&gt;"",IF(A1131&lt;Data!$G$11*0.25,$C$13/$G$32,IF(A1131&gt;Data!$G$11*0.25,$C$13,$C$13*10)),"")</f>
        <v/>
      </c>
      <c r="H1131" s="43" t="str">
        <f>IF(A1131&lt;&gt;"",IF(Data!$G$9="constant",$C$13,IF(Data!$G$9="squeeze",G1131,F1131)),"")</f>
        <v/>
      </c>
      <c r="I1131" s="38" t="str">
        <f ca="1">IF(ISNUMBER(A1131),NORMINV(RAND(),0,IF(AND(Data!$G$9="squeeze",A1131&lt;Data!$G$11*0.25),$H$32,1)*$C$30*$C$13)*($C$14*$C$12),"")</f>
        <v/>
      </c>
      <c r="J1131" s="42" t="str">
        <f ca="1">IFERROR(IF(Data!$C$6="Real",B1131,I1131+J1130+($C$14*$C$12)*(NORMINV(RAND(),$C$15,CHOOSE($G$13,$C$13,F1131,G1131)))),"")</f>
        <v/>
      </c>
      <c r="K1131" s="88" t="str">
        <f>IF(ISNUMBER(A1131), IF($G$16="fixed",$G$17,MIN(H1131*Data!$C$7*$C$16*0.5,$C$17*Data!$C$7))*$C$12,"")</f>
        <v/>
      </c>
      <c r="L1131" s="42" t="str">
        <f t="shared" ca="1" si="524"/>
        <v/>
      </c>
      <c r="M1131" s="44" t="str">
        <f t="shared" ca="1" si="525"/>
        <v/>
      </c>
      <c r="N1131" s="44" t="str">
        <f t="shared" ca="1" si="526"/>
        <v/>
      </c>
      <c r="O1131" s="108" t="str">
        <f t="shared" si="501"/>
        <v/>
      </c>
      <c r="P1131" s="102" t="str">
        <f t="shared" si="502"/>
        <v/>
      </c>
      <c r="Q1131" s="102" t="str">
        <f t="shared" si="503"/>
        <v/>
      </c>
      <c r="R1131" s="120" t="str">
        <f t="shared" si="521"/>
        <v/>
      </c>
      <c r="S1131" s="54" t="str">
        <f t="shared" si="522"/>
        <v/>
      </c>
      <c r="T1131" s="5" t="str">
        <f t="shared" si="504"/>
        <v/>
      </c>
      <c r="U1131" s="152" t="str">
        <f t="shared" si="505"/>
        <v/>
      </c>
      <c r="V1131" s="152" t="str">
        <f t="shared" si="506"/>
        <v/>
      </c>
      <c r="W1131" s="153" t="str">
        <f t="shared" si="507"/>
        <v/>
      </c>
      <c r="X1131" s="153" t="str">
        <f t="shared" si="508"/>
        <v/>
      </c>
      <c r="Y1131" s="153" t="str">
        <f t="shared" si="509"/>
        <v/>
      </c>
      <c r="Z1131" s="153" t="str">
        <f t="shared" si="510"/>
        <v/>
      </c>
      <c r="AA1131" s="152" t="str">
        <f t="shared" si="511"/>
        <v/>
      </c>
      <c r="AB1131" s="152" t="str">
        <f t="shared" si="512"/>
        <v/>
      </c>
      <c r="AC1131" s="154" t="str">
        <f t="shared" si="513"/>
        <v/>
      </c>
      <c r="AD1131" s="154" t="str">
        <f t="shared" si="514"/>
        <v/>
      </c>
      <c r="AE1131" s="3" t="str">
        <f t="shared" si="515"/>
        <v/>
      </c>
      <c r="AF1131" s="3" t="str">
        <f t="shared" si="516"/>
        <v/>
      </c>
      <c r="AG1131" s="3" t="str">
        <f t="shared" si="523"/>
        <v/>
      </c>
      <c r="AH1131" s="4" t="str">
        <f t="shared" si="517"/>
        <v/>
      </c>
      <c r="AI1131" s="75" t="str">
        <f t="shared" si="518"/>
        <v/>
      </c>
      <c r="AJ1131" s="75" t="str">
        <f t="shared" si="519"/>
        <v/>
      </c>
    </row>
    <row r="1132" spans="1:36" ht="14.25">
      <c r="A1132" s="41" t="str">
        <f t="shared" si="520"/>
        <v/>
      </c>
      <c r="B1132" s="150" t="str">
        <f>IF(ISNUMBER(A1132),INDEX('MetaTrader Import'!$H$13:$J$5893,TRUNC(((A1132-$A$39+1)-1)/3)+1,MOD((A1132-$A$39+1)-1,3)+1),"")</f>
        <v/>
      </c>
      <c r="C1132" s="43" t="str">
        <f t="shared" si="497"/>
        <v/>
      </c>
      <c r="D1132" s="43" t="str">
        <f t="shared" ca="1" si="498"/>
        <v/>
      </c>
      <c r="E1132" s="43" t="str">
        <f t="shared" si="499"/>
        <v/>
      </c>
      <c r="F1132" s="43" t="str">
        <f t="shared" si="500"/>
        <v/>
      </c>
      <c r="G1132" s="43" t="str">
        <f>IF(A1132&lt;&gt;"",IF(A1132&lt;Data!$G$11*0.25,$C$13/$G$32,IF(A1132&gt;Data!$G$11*0.25,$C$13,$C$13*10)),"")</f>
        <v/>
      </c>
      <c r="H1132" s="43" t="str">
        <f>IF(A1132&lt;&gt;"",IF(Data!$G$9="constant",$C$13,IF(Data!$G$9="squeeze",G1132,F1132)),"")</f>
        <v/>
      </c>
      <c r="I1132" s="38" t="str">
        <f ca="1">IF(ISNUMBER(A1132),NORMINV(RAND(),0,IF(AND(Data!$G$9="squeeze",A1132&lt;Data!$G$11*0.25),$H$32,1)*$C$30*$C$13)*($C$14*$C$12),"")</f>
        <v/>
      </c>
      <c r="J1132" s="42" t="str">
        <f ca="1">IFERROR(IF(Data!$C$6="Real",B1132,I1132+J1131+($C$14*$C$12)*(NORMINV(RAND(),$C$15,CHOOSE($G$13,$C$13,F1132,G1132)))),"")</f>
        <v/>
      </c>
      <c r="K1132" s="88" t="str">
        <f>IF(ISNUMBER(A1132), IF($G$16="fixed",$G$17,MIN(H1132*Data!$C$7*$C$16*0.5,$C$17*Data!$C$7))*$C$12,"")</f>
        <v/>
      </c>
      <c r="L1132" s="42" t="str">
        <f t="shared" ca="1" si="524"/>
        <v/>
      </c>
      <c r="M1132" s="44" t="str">
        <f t="shared" ca="1" si="525"/>
        <v/>
      </c>
      <c r="N1132" s="44" t="str">
        <f t="shared" ca="1" si="526"/>
        <v/>
      </c>
      <c r="O1132" s="108" t="str">
        <f t="shared" si="501"/>
        <v/>
      </c>
      <c r="P1132" s="102" t="str">
        <f t="shared" si="502"/>
        <v/>
      </c>
      <c r="Q1132" s="102" t="str">
        <f t="shared" si="503"/>
        <v/>
      </c>
      <c r="R1132" s="120" t="str">
        <f t="shared" si="521"/>
        <v/>
      </c>
      <c r="S1132" s="54" t="str">
        <f t="shared" si="522"/>
        <v/>
      </c>
      <c r="T1132" s="5" t="str">
        <f t="shared" si="504"/>
        <v/>
      </c>
      <c r="U1132" s="152" t="str">
        <f t="shared" si="505"/>
        <v/>
      </c>
      <c r="V1132" s="152" t="str">
        <f t="shared" si="506"/>
        <v/>
      </c>
      <c r="W1132" s="153" t="str">
        <f t="shared" si="507"/>
        <v/>
      </c>
      <c r="X1132" s="153" t="str">
        <f t="shared" si="508"/>
        <v/>
      </c>
      <c r="Y1132" s="153" t="str">
        <f t="shared" si="509"/>
        <v/>
      </c>
      <c r="Z1132" s="153" t="str">
        <f t="shared" si="510"/>
        <v/>
      </c>
      <c r="AA1132" s="152" t="str">
        <f t="shared" si="511"/>
        <v/>
      </c>
      <c r="AB1132" s="152" t="str">
        <f t="shared" si="512"/>
        <v/>
      </c>
      <c r="AC1132" s="154" t="str">
        <f t="shared" si="513"/>
        <v/>
      </c>
      <c r="AD1132" s="154" t="str">
        <f t="shared" si="514"/>
        <v/>
      </c>
      <c r="AE1132" s="3" t="str">
        <f t="shared" si="515"/>
        <v/>
      </c>
      <c r="AF1132" s="3" t="str">
        <f t="shared" si="516"/>
        <v/>
      </c>
      <c r="AG1132" s="3" t="str">
        <f t="shared" si="523"/>
        <v/>
      </c>
      <c r="AH1132" s="4" t="str">
        <f t="shared" si="517"/>
        <v/>
      </c>
      <c r="AI1132" s="75" t="str">
        <f t="shared" si="518"/>
        <v/>
      </c>
      <c r="AJ1132" s="75" t="str">
        <f t="shared" si="519"/>
        <v/>
      </c>
    </row>
    <row r="1133" spans="1:36" ht="14.25">
      <c r="A1133" s="41" t="str">
        <f t="shared" si="520"/>
        <v/>
      </c>
      <c r="B1133" s="150" t="str">
        <f>IF(ISNUMBER(A1133),INDEX('MetaTrader Import'!$H$13:$J$5893,TRUNC(((A1133-$A$39+1)-1)/3)+1,MOD((A1133-$A$39+1)-1,3)+1),"")</f>
        <v/>
      </c>
      <c r="C1133" s="43" t="str">
        <f t="shared" si="497"/>
        <v/>
      </c>
      <c r="D1133" s="43" t="str">
        <f t="shared" ca="1" si="498"/>
        <v/>
      </c>
      <c r="E1133" s="43" t="str">
        <f t="shared" si="499"/>
        <v/>
      </c>
      <c r="F1133" s="43" t="str">
        <f t="shared" si="500"/>
        <v/>
      </c>
      <c r="G1133" s="43" t="str">
        <f>IF(A1133&lt;&gt;"",IF(A1133&lt;Data!$G$11*0.25,$C$13/$G$32,IF(A1133&gt;Data!$G$11*0.25,$C$13,$C$13*10)),"")</f>
        <v/>
      </c>
      <c r="H1133" s="43" t="str">
        <f>IF(A1133&lt;&gt;"",IF(Data!$G$9="constant",$C$13,IF(Data!$G$9="squeeze",G1133,F1133)),"")</f>
        <v/>
      </c>
      <c r="I1133" s="38" t="str">
        <f ca="1">IF(ISNUMBER(A1133),NORMINV(RAND(),0,IF(AND(Data!$G$9="squeeze",A1133&lt;Data!$G$11*0.25),$H$32,1)*$C$30*$C$13)*($C$14*$C$12),"")</f>
        <v/>
      </c>
      <c r="J1133" s="42" t="str">
        <f ca="1">IFERROR(IF(Data!$C$6="Real",B1133,I1133+J1132+($C$14*$C$12)*(NORMINV(RAND(),$C$15,CHOOSE($G$13,$C$13,F1133,G1133)))),"")</f>
        <v/>
      </c>
      <c r="K1133" s="88" t="str">
        <f>IF(ISNUMBER(A1133), IF($G$16="fixed",$G$17,MIN(H1133*Data!$C$7*$C$16*0.5,$C$17*Data!$C$7))*$C$12,"")</f>
        <v/>
      </c>
      <c r="L1133" s="42" t="str">
        <f t="shared" ca="1" si="524"/>
        <v/>
      </c>
      <c r="M1133" s="44" t="str">
        <f t="shared" ca="1" si="525"/>
        <v/>
      </c>
      <c r="N1133" s="44" t="str">
        <f t="shared" ca="1" si="526"/>
        <v/>
      </c>
      <c r="O1133" s="108" t="str">
        <f t="shared" si="501"/>
        <v/>
      </c>
      <c r="P1133" s="102" t="str">
        <f t="shared" si="502"/>
        <v/>
      </c>
      <c r="Q1133" s="102" t="str">
        <f t="shared" si="503"/>
        <v/>
      </c>
      <c r="R1133" s="120" t="str">
        <f t="shared" si="521"/>
        <v/>
      </c>
      <c r="S1133" s="54" t="str">
        <f t="shared" si="522"/>
        <v/>
      </c>
      <c r="T1133" s="5" t="str">
        <f t="shared" si="504"/>
        <v/>
      </c>
      <c r="U1133" s="152" t="str">
        <f t="shared" si="505"/>
        <v/>
      </c>
      <c r="V1133" s="152" t="str">
        <f t="shared" si="506"/>
        <v/>
      </c>
      <c r="W1133" s="153" t="str">
        <f t="shared" si="507"/>
        <v/>
      </c>
      <c r="X1133" s="153" t="str">
        <f t="shared" si="508"/>
        <v/>
      </c>
      <c r="Y1133" s="153" t="str">
        <f t="shared" si="509"/>
        <v/>
      </c>
      <c r="Z1133" s="153" t="str">
        <f t="shared" si="510"/>
        <v/>
      </c>
      <c r="AA1133" s="152" t="str">
        <f t="shared" si="511"/>
        <v/>
      </c>
      <c r="AB1133" s="152" t="str">
        <f t="shared" si="512"/>
        <v/>
      </c>
      <c r="AC1133" s="154" t="str">
        <f t="shared" si="513"/>
        <v/>
      </c>
      <c r="AD1133" s="154" t="str">
        <f t="shared" si="514"/>
        <v/>
      </c>
      <c r="AE1133" s="3" t="str">
        <f t="shared" si="515"/>
        <v/>
      </c>
      <c r="AF1133" s="3" t="str">
        <f t="shared" si="516"/>
        <v/>
      </c>
      <c r="AG1133" s="3" t="str">
        <f t="shared" si="523"/>
        <v/>
      </c>
      <c r="AH1133" s="4" t="str">
        <f t="shared" si="517"/>
        <v/>
      </c>
      <c r="AI1133" s="75" t="str">
        <f t="shared" si="518"/>
        <v/>
      </c>
      <c r="AJ1133" s="75" t="str">
        <f t="shared" si="519"/>
        <v/>
      </c>
    </row>
    <row r="1134" spans="1:36" ht="14.25">
      <c r="A1134" s="41" t="str">
        <f t="shared" si="520"/>
        <v/>
      </c>
      <c r="B1134" s="150" t="str">
        <f>IF(ISNUMBER(A1134),INDEX('MetaTrader Import'!$H$13:$J$5893,TRUNC(((A1134-$A$39+1)-1)/3)+1,MOD((A1134-$A$39+1)-1,3)+1),"")</f>
        <v/>
      </c>
      <c r="C1134" s="43" t="str">
        <f t="shared" si="497"/>
        <v/>
      </c>
      <c r="D1134" s="43" t="str">
        <f t="shared" ca="1" si="498"/>
        <v/>
      </c>
      <c r="E1134" s="43" t="str">
        <f t="shared" si="499"/>
        <v/>
      </c>
      <c r="F1134" s="43" t="str">
        <f t="shared" si="500"/>
        <v/>
      </c>
      <c r="G1134" s="43" t="str">
        <f>IF(A1134&lt;&gt;"",IF(A1134&lt;Data!$G$11*0.25,$C$13/$G$32,IF(A1134&gt;Data!$G$11*0.25,$C$13,$C$13*10)),"")</f>
        <v/>
      </c>
      <c r="H1134" s="43" t="str">
        <f>IF(A1134&lt;&gt;"",IF(Data!$G$9="constant",$C$13,IF(Data!$G$9="squeeze",G1134,F1134)),"")</f>
        <v/>
      </c>
      <c r="I1134" s="38" t="str">
        <f ca="1">IF(ISNUMBER(A1134),NORMINV(RAND(),0,IF(AND(Data!$G$9="squeeze",A1134&lt;Data!$G$11*0.25),$H$32,1)*$C$30*$C$13)*($C$14*$C$12),"")</f>
        <v/>
      </c>
      <c r="J1134" s="42" t="str">
        <f ca="1">IFERROR(IF(Data!$C$6="Real",B1134,I1134+J1133+($C$14*$C$12)*(NORMINV(RAND(),$C$15,CHOOSE($G$13,$C$13,F1134,G1134)))),"")</f>
        <v/>
      </c>
      <c r="K1134" s="88" t="str">
        <f>IF(ISNUMBER(A1134), IF($G$16="fixed",$G$17,MIN(H1134*Data!$C$7*$C$16*0.5,$C$17*Data!$C$7))*$C$12,"")</f>
        <v/>
      </c>
      <c r="L1134" s="42" t="str">
        <f t="shared" ca="1" si="524"/>
        <v/>
      </c>
      <c r="M1134" s="44" t="str">
        <f t="shared" ca="1" si="525"/>
        <v/>
      </c>
      <c r="N1134" s="44" t="str">
        <f t="shared" ca="1" si="526"/>
        <v/>
      </c>
      <c r="O1134" s="108" t="str">
        <f t="shared" si="501"/>
        <v/>
      </c>
      <c r="P1134" s="102" t="str">
        <f t="shared" si="502"/>
        <v/>
      </c>
      <c r="Q1134" s="102" t="str">
        <f t="shared" si="503"/>
        <v/>
      </c>
      <c r="R1134" s="120" t="str">
        <f t="shared" si="521"/>
        <v/>
      </c>
      <c r="S1134" s="54" t="str">
        <f t="shared" si="522"/>
        <v/>
      </c>
      <c r="T1134" s="5" t="str">
        <f t="shared" si="504"/>
        <v/>
      </c>
      <c r="U1134" s="152" t="str">
        <f t="shared" si="505"/>
        <v/>
      </c>
      <c r="V1134" s="152" t="str">
        <f t="shared" si="506"/>
        <v/>
      </c>
      <c r="W1134" s="153" t="str">
        <f t="shared" si="507"/>
        <v/>
      </c>
      <c r="X1134" s="153" t="str">
        <f t="shared" si="508"/>
        <v/>
      </c>
      <c r="Y1134" s="153" t="str">
        <f t="shared" si="509"/>
        <v/>
      </c>
      <c r="Z1134" s="153" t="str">
        <f t="shared" si="510"/>
        <v/>
      </c>
      <c r="AA1134" s="152" t="str">
        <f t="shared" si="511"/>
        <v/>
      </c>
      <c r="AB1134" s="152" t="str">
        <f t="shared" si="512"/>
        <v/>
      </c>
      <c r="AC1134" s="154" t="str">
        <f t="shared" si="513"/>
        <v/>
      </c>
      <c r="AD1134" s="154" t="str">
        <f t="shared" si="514"/>
        <v/>
      </c>
      <c r="AE1134" s="3" t="str">
        <f t="shared" si="515"/>
        <v/>
      </c>
      <c r="AF1134" s="3" t="str">
        <f t="shared" si="516"/>
        <v/>
      </c>
      <c r="AG1134" s="3" t="str">
        <f t="shared" si="523"/>
        <v/>
      </c>
      <c r="AH1134" s="4" t="str">
        <f t="shared" si="517"/>
        <v/>
      </c>
      <c r="AI1134" s="75" t="str">
        <f t="shared" si="518"/>
        <v/>
      </c>
      <c r="AJ1134" s="75" t="str">
        <f t="shared" si="519"/>
        <v/>
      </c>
    </row>
    <row r="1135" spans="1:36" ht="14.25">
      <c r="A1135" s="41" t="str">
        <f t="shared" si="520"/>
        <v/>
      </c>
      <c r="B1135" s="150" t="str">
        <f>IF(ISNUMBER(A1135),INDEX('MetaTrader Import'!$H$13:$J$5893,TRUNC(((A1135-$A$39+1)-1)/3)+1,MOD((A1135-$A$39+1)-1,3)+1),"")</f>
        <v/>
      </c>
      <c r="C1135" s="43" t="str">
        <f t="shared" si="497"/>
        <v/>
      </c>
      <c r="D1135" s="43" t="str">
        <f t="shared" ca="1" si="498"/>
        <v/>
      </c>
      <c r="E1135" s="43" t="str">
        <f t="shared" si="499"/>
        <v/>
      </c>
      <c r="F1135" s="43" t="str">
        <f t="shared" si="500"/>
        <v/>
      </c>
      <c r="G1135" s="43" t="str">
        <f>IF(A1135&lt;&gt;"",IF(A1135&lt;Data!$G$11*0.25,$C$13/$G$32,IF(A1135&gt;Data!$G$11*0.25,$C$13,$C$13*10)),"")</f>
        <v/>
      </c>
      <c r="H1135" s="43" t="str">
        <f>IF(A1135&lt;&gt;"",IF(Data!$G$9="constant",$C$13,IF(Data!$G$9="squeeze",G1135,F1135)),"")</f>
        <v/>
      </c>
      <c r="I1135" s="38" t="str">
        <f ca="1">IF(ISNUMBER(A1135),NORMINV(RAND(),0,IF(AND(Data!$G$9="squeeze",A1135&lt;Data!$G$11*0.25),$H$32,1)*$C$30*$C$13)*($C$14*$C$12),"")</f>
        <v/>
      </c>
      <c r="J1135" s="42" t="str">
        <f ca="1">IFERROR(IF(Data!$C$6="Real",B1135,I1135+J1134+($C$14*$C$12)*(NORMINV(RAND(),$C$15,CHOOSE($G$13,$C$13,F1135,G1135)))),"")</f>
        <v/>
      </c>
      <c r="K1135" s="88" t="str">
        <f>IF(ISNUMBER(A1135), IF($G$16="fixed",$G$17,MIN(H1135*Data!$C$7*$C$16*0.5,$C$17*Data!$C$7))*$C$12,"")</f>
        <v/>
      </c>
      <c r="L1135" s="42" t="str">
        <f t="shared" ca="1" si="524"/>
        <v/>
      </c>
      <c r="M1135" s="44" t="str">
        <f t="shared" ca="1" si="525"/>
        <v/>
      </c>
      <c r="N1135" s="44" t="str">
        <f t="shared" ca="1" si="526"/>
        <v/>
      </c>
      <c r="O1135" s="108" t="str">
        <f t="shared" si="501"/>
        <v/>
      </c>
      <c r="P1135" s="102" t="str">
        <f t="shared" si="502"/>
        <v/>
      </c>
      <c r="Q1135" s="102" t="str">
        <f t="shared" si="503"/>
        <v/>
      </c>
      <c r="R1135" s="120" t="str">
        <f t="shared" si="521"/>
        <v/>
      </c>
      <c r="S1135" s="54" t="str">
        <f t="shared" si="522"/>
        <v/>
      </c>
      <c r="T1135" s="5" t="str">
        <f t="shared" si="504"/>
        <v/>
      </c>
      <c r="U1135" s="152" t="str">
        <f t="shared" si="505"/>
        <v/>
      </c>
      <c r="V1135" s="152" t="str">
        <f t="shared" si="506"/>
        <v/>
      </c>
      <c r="W1135" s="153" t="str">
        <f t="shared" si="507"/>
        <v/>
      </c>
      <c r="X1135" s="153" t="str">
        <f t="shared" si="508"/>
        <v/>
      </c>
      <c r="Y1135" s="153" t="str">
        <f t="shared" si="509"/>
        <v/>
      </c>
      <c r="Z1135" s="153" t="str">
        <f t="shared" si="510"/>
        <v/>
      </c>
      <c r="AA1135" s="152" t="str">
        <f t="shared" si="511"/>
        <v/>
      </c>
      <c r="AB1135" s="152" t="str">
        <f t="shared" si="512"/>
        <v/>
      </c>
      <c r="AC1135" s="154" t="str">
        <f t="shared" si="513"/>
        <v/>
      </c>
      <c r="AD1135" s="154" t="str">
        <f t="shared" si="514"/>
        <v/>
      </c>
      <c r="AE1135" s="3" t="str">
        <f t="shared" si="515"/>
        <v/>
      </c>
      <c r="AF1135" s="3" t="str">
        <f t="shared" si="516"/>
        <v/>
      </c>
      <c r="AG1135" s="3" t="str">
        <f t="shared" si="523"/>
        <v/>
      </c>
      <c r="AH1135" s="4" t="str">
        <f t="shared" si="517"/>
        <v/>
      </c>
      <c r="AI1135" s="75" t="str">
        <f t="shared" si="518"/>
        <v/>
      </c>
      <c r="AJ1135" s="75" t="str">
        <f t="shared" si="519"/>
        <v/>
      </c>
    </row>
    <row r="1136" spans="1:36" ht="14.25">
      <c r="A1136" s="41" t="str">
        <f t="shared" si="520"/>
        <v/>
      </c>
      <c r="B1136" s="150" t="str">
        <f>IF(ISNUMBER(A1136),INDEX('MetaTrader Import'!$H$13:$J$5893,TRUNC(((A1136-$A$39+1)-1)/3)+1,MOD((A1136-$A$39+1)-1,3)+1),"")</f>
        <v/>
      </c>
      <c r="C1136" s="43" t="str">
        <f t="shared" si="497"/>
        <v/>
      </c>
      <c r="D1136" s="43" t="str">
        <f t="shared" ca="1" si="498"/>
        <v/>
      </c>
      <c r="E1136" s="43" t="str">
        <f t="shared" si="499"/>
        <v/>
      </c>
      <c r="F1136" s="43" t="str">
        <f t="shared" si="500"/>
        <v/>
      </c>
      <c r="G1136" s="43" t="str">
        <f>IF(A1136&lt;&gt;"",IF(A1136&lt;Data!$G$11*0.25,$C$13/$G$32,IF(A1136&gt;Data!$G$11*0.25,$C$13,$C$13*10)),"")</f>
        <v/>
      </c>
      <c r="H1136" s="43" t="str">
        <f>IF(A1136&lt;&gt;"",IF(Data!$G$9="constant",$C$13,IF(Data!$G$9="squeeze",G1136,F1136)),"")</f>
        <v/>
      </c>
      <c r="I1136" s="38" t="str">
        <f ca="1">IF(ISNUMBER(A1136),NORMINV(RAND(),0,IF(AND(Data!$G$9="squeeze",A1136&lt;Data!$G$11*0.25),$H$32,1)*$C$30*$C$13)*($C$14*$C$12),"")</f>
        <v/>
      </c>
      <c r="J1136" s="42" t="str">
        <f ca="1">IFERROR(IF(Data!$C$6="Real",B1136,I1136+J1135+($C$14*$C$12)*(NORMINV(RAND(),$C$15,CHOOSE($G$13,$C$13,F1136,G1136)))),"")</f>
        <v/>
      </c>
      <c r="K1136" s="88" t="str">
        <f>IF(ISNUMBER(A1136), IF($G$16="fixed",$G$17,MIN(H1136*Data!$C$7*$C$16*0.5,$C$17*Data!$C$7))*$C$12,"")</f>
        <v/>
      </c>
      <c r="L1136" s="42" t="str">
        <f t="shared" ca="1" si="524"/>
        <v/>
      </c>
      <c r="M1136" s="44" t="str">
        <f t="shared" ca="1" si="525"/>
        <v/>
      </c>
      <c r="N1136" s="44" t="str">
        <f t="shared" ca="1" si="526"/>
        <v/>
      </c>
      <c r="O1136" s="108" t="str">
        <f t="shared" si="501"/>
        <v/>
      </c>
      <c r="P1136" s="102" t="str">
        <f t="shared" si="502"/>
        <v/>
      </c>
      <c r="Q1136" s="102" t="str">
        <f t="shared" si="503"/>
        <v/>
      </c>
      <c r="R1136" s="120" t="str">
        <f t="shared" si="521"/>
        <v/>
      </c>
      <c r="S1136" s="54" t="str">
        <f t="shared" si="522"/>
        <v/>
      </c>
      <c r="T1136" s="5" t="str">
        <f t="shared" si="504"/>
        <v/>
      </c>
      <c r="U1136" s="152" t="str">
        <f t="shared" si="505"/>
        <v/>
      </c>
      <c r="V1136" s="152" t="str">
        <f t="shared" si="506"/>
        <v/>
      </c>
      <c r="W1136" s="153" t="str">
        <f t="shared" si="507"/>
        <v/>
      </c>
      <c r="X1136" s="153" t="str">
        <f t="shared" si="508"/>
        <v/>
      </c>
      <c r="Y1136" s="153" t="str">
        <f t="shared" si="509"/>
        <v/>
      </c>
      <c r="Z1136" s="153" t="str">
        <f t="shared" si="510"/>
        <v/>
      </c>
      <c r="AA1136" s="152" t="str">
        <f t="shared" si="511"/>
        <v/>
      </c>
      <c r="AB1136" s="152" t="str">
        <f t="shared" si="512"/>
        <v/>
      </c>
      <c r="AC1136" s="154" t="str">
        <f t="shared" si="513"/>
        <v/>
      </c>
      <c r="AD1136" s="154" t="str">
        <f t="shared" si="514"/>
        <v/>
      </c>
      <c r="AE1136" s="3" t="str">
        <f t="shared" si="515"/>
        <v/>
      </c>
      <c r="AF1136" s="3" t="str">
        <f t="shared" si="516"/>
        <v/>
      </c>
      <c r="AG1136" s="3" t="str">
        <f t="shared" si="523"/>
        <v/>
      </c>
      <c r="AH1136" s="4" t="str">
        <f t="shared" si="517"/>
        <v/>
      </c>
      <c r="AI1136" s="75" t="str">
        <f t="shared" si="518"/>
        <v/>
      </c>
      <c r="AJ1136" s="75" t="str">
        <f t="shared" si="519"/>
        <v/>
      </c>
    </row>
    <row r="1137" spans="1:36" ht="14.25">
      <c r="A1137" s="41" t="str">
        <f t="shared" si="520"/>
        <v/>
      </c>
      <c r="B1137" s="150" t="str">
        <f>IF(ISNUMBER(A1137),INDEX('MetaTrader Import'!$H$13:$J$5893,TRUNC(((A1137-$A$39+1)-1)/3)+1,MOD((A1137-$A$39+1)-1,3)+1),"")</f>
        <v/>
      </c>
      <c r="C1137" s="43" t="str">
        <f t="shared" si="497"/>
        <v/>
      </c>
      <c r="D1137" s="43" t="str">
        <f t="shared" ca="1" si="498"/>
        <v/>
      </c>
      <c r="E1137" s="43" t="str">
        <f t="shared" si="499"/>
        <v/>
      </c>
      <c r="F1137" s="43" t="str">
        <f t="shared" si="500"/>
        <v/>
      </c>
      <c r="G1137" s="43" t="str">
        <f>IF(A1137&lt;&gt;"",IF(A1137&lt;Data!$G$11*0.25,$C$13/$G$32,IF(A1137&gt;Data!$G$11*0.25,$C$13,$C$13*10)),"")</f>
        <v/>
      </c>
      <c r="H1137" s="43" t="str">
        <f>IF(A1137&lt;&gt;"",IF(Data!$G$9="constant",$C$13,IF(Data!$G$9="squeeze",G1137,F1137)),"")</f>
        <v/>
      </c>
      <c r="I1137" s="38" t="str">
        <f ca="1">IF(ISNUMBER(A1137),NORMINV(RAND(),0,IF(AND(Data!$G$9="squeeze",A1137&lt;Data!$G$11*0.25),$H$32,1)*$C$30*$C$13)*($C$14*$C$12),"")</f>
        <v/>
      </c>
      <c r="J1137" s="42" t="str">
        <f ca="1">IFERROR(IF(Data!$C$6="Real",B1137,I1137+J1136+($C$14*$C$12)*(NORMINV(RAND(),$C$15,CHOOSE($G$13,$C$13,F1137,G1137)))),"")</f>
        <v/>
      </c>
      <c r="K1137" s="88" t="str">
        <f>IF(ISNUMBER(A1137), IF($G$16="fixed",$G$17,MIN(H1137*Data!$C$7*$C$16*0.5,$C$17*Data!$C$7))*$C$12,"")</f>
        <v/>
      </c>
      <c r="L1137" s="42" t="str">
        <f t="shared" ca="1" si="524"/>
        <v/>
      </c>
      <c r="M1137" s="44" t="str">
        <f t="shared" ca="1" si="525"/>
        <v/>
      </c>
      <c r="N1137" s="44" t="str">
        <f t="shared" ca="1" si="526"/>
        <v/>
      </c>
      <c r="O1137" s="108" t="str">
        <f t="shared" si="501"/>
        <v/>
      </c>
      <c r="P1137" s="102" t="str">
        <f t="shared" si="502"/>
        <v/>
      </c>
      <c r="Q1137" s="102" t="str">
        <f t="shared" si="503"/>
        <v/>
      </c>
      <c r="R1137" s="120" t="str">
        <f t="shared" si="521"/>
        <v/>
      </c>
      <c r="S1137" s="54" t="str">
        <f t="shared" si="522"/>
        <v/>
      </c>
      <c r="T1137" s="5" t="str">
        <f t="shared" si="504"/>
        <v/>
      </c>
      <c r="U1137" s="152" t="str">
        <f t="shared" si="505"/>
        <v/>
      </c>
      <c r="V1137" s="152" t="str">
        <f t="shared" si="506"/>
        <v/>
      </c>
      <c r="W1137" s="153" t="str">
        <f t="shared" si="507"/>
        <v/>
      </c>
      <c r="X1137" s="153" t="str">
        <f t="shared" si="508"/>
        <v/>
      </c>
      <c r="Y1137" s="153" t="str">
        <f t="shared" si="509"/>
        <v/>
      </c>
      <c r="Z1137" s="153" t="str">
        <f t="shared" si="510"/>
        <v/>
      </c>
      <c r="AA1137" s="152" t="str">
        <f t="shared" si="511"/>
        <v/>
      </c>
      <c r="AB1137" s="152" t="str">
        <f t="shared" si="512"/>
        <v/>
      </c>
      <c r="AC1137" s="154" t="str">
        <f t="shared" si="513"/>
        <v/>
      </c>
      <c r="AD1137" s="154" t="str">
        <f t="shared" si="514"/>
        <v/>
      </c>
      <c r="AE1137" s="3" t="str">
        <f t="shared" si="515"/>
        <v/>
      </c>
      <c r="AF1137" s="3" t="str">
        <f t="shared" si="516"/>
        <v/>
      </c>
      <c r="AG1137" s="3" t="str">
        <f t="shared" si="523"/>
        <v/>
      </c>
      <c r="AH1137" s="4" t="str">
        <f t="shared" si="517"/>
        <v/>
      </c>
      <c r="AI1137" s="75" t="str">
        <f t="shared" si="518"/>
        <v/>
      </c>
      <c r="AJ1137" s="75" t="str">
        <f t="shared" si="519"/>
        <v/>
      </c>
    </row>
    <row r="1138" spans="1:36" ht="14.25">
      <c r="A1138" s="41" t="str">
        <f t="shared" si="520"/>
        <v/>
      </c>
      <c r="B1138" s="150" t="str">
        <f>IF(ISNUMBER(A1138),INDEX('MetaTrader Import'!$H$13:$J$5893,TRUNC(((A1138-$A$39+1)-1)/3)+1,MOD((A1138-$A$39+1)-1,3)+1),"")</f>
        <v/>
      </c>
      <c r="C1138" s="43" t="str">
        <f t="shared" si="497"/>
        <v/>
      </c>
      <c r="D1138" s="43" t="str">
        <f t="shared" ca="1" si="498"/>
        <v/>
      </c>
      <c r="E1138" s="43" t="str">
        <f t="shared" si="499"/>
        <v/>
      </c>
      <c r="F1138" s="43" t="str">
        <f t="shared" si="500"/>
        <v/>
      </c>
      <c r="G1138" s="43" t="str">
        <f>IF(A1138&lt;&gt;"",IF(A1138&lt;Data!$G$11*0.25,$C$13/$G$32,IF(A1138&gt;Data!$G$11*0.25,$C$13,$C$13*10)),"")</f>
        <v/>
      </c>
      <c r="H1138" s="43" t="str">
        <f>IF(A1138&lt;&gt;"",IF(Data!$G$9="constant",$C$13,IF(Data!$G$9="squeeze",G1138,F1138)),"")</f>
        <v/>
      </c>
      <c r="I1138" s="38" t="str">
        <f ca="1">IF(ISNUMBER(A1138),NORMINV(RAND(),0,IF(AND(Data!$G$9="squeeze",A1138&lt;Data!$G$11*0.25),$H$32,1)*$C$30*$C$13)*($C$14*$C$12),"")</f>
        <v/>
      </c>
      <c r="J1138" s="42" t="str">
        <f ca="1">IFERROR(IF(Data!$C$6="Real",B1138,I1138+J1137+($C$14*$C$12)*(NORMINV(RAND(),$C$15,CHOOSE($G$13,$C$13,F1138,G1138)))),"")</f>
        <v/>
      </c>
      <c r="K1138" s="88" t="str">
        <f>IF(ISNUMBER(A1138), IF($G$16="fixed",$G$17,MIN(H1138*Data!$C$7*$C$16*0.5,$C$17*Data!$C$7))*$C$12,"")</f>
        <v/>
      </c>
      <c r="L1138" s="42" t="str">
        <f t="shared" ca="1" si="524"/>
        <v/>
      </c>
      <c r="M1138" s="44" t="str">
        <f t="shared" ca="1" si="525"/>
        <v/>
      </c>
      <c r="N1138" s="44" t="str">
        <f t="shared" ca="1" si="526"/>
        <v/>
      </c>
      <c r="O1138" s="108" t="str">
        <f t="shared" si="501"/>
        <v/>
      </c>
      <c r="P1138" s="102" t="str">
        <f t="shared" si="502"/>
        <v/>
      </c>
      <c r="Q1138" s="102" t="str">
        <f t="shared" si="503"/>
        <v/>
      </c>
      <c r="R1138" s="120" t="str">
        <f t="shared" si="521"/>
        <v/>
      </c>
      <c r="S1138" s="54" t="str">
        <f t="shared" si="522"/>
        <v/>
      </c>
      <c r="T1138" s="5" t="str">
        <f t="shared" si="504"/>
        <v/>
      </c>
      <c r="U1138" s="152" t="str">
        <f t="shared" si="505"/>
        <v/>
      </c>
      <c r="V1138" s="152" t="str">
        <f t="shared" si="506"/>
        <v/>
      </c>
      <c r="W1138" s="153" t="str">
        <f t="shared" si="507"/>
        <v/>
      </c>
      <c r="X1138" s="153" t="str">
        <f t="shared" si="508"/>
        <v/>
      </c>
      <c r="Y1138" s="153" t="str">
        <f t="shared" si="509"/>
        <v/>
      </c>
      <c r="Z1138" s="153" t="str">
        <f t="shared" si="510"/>
        <v/>
      </c>
      <c r="AA1138" s="152" t="str">
        <f t="shared" si="511"/>
        <v/>
      </c>
      <c r="AB1138" s="152" t="str">
        <f t="shared" si="512"/>
        <v/>
      </c>
      <c r="AC1138" s="154" t="str">
        <f t="shared" si="513"/>
        <v/>
      </c>
      <c r="AD1138" s="154" t="str">
        <f t="shared" si="514"/>
        <v/>
      </c>
      <c r="AE1138" s="3" t="str">
        <f t="shared" si="515"/>
        <v/>
      </c>
      <c r="AF1138" s="3" t="str">
        <f t="shared" si="516"/>
        <v/>
      </c>
      <c r="AG1138" s="3" t="str">
        <f t="shared" si="523"/>
        <v/>
      </c>
      <c r="AH1138" s="4" t="str">
        <f t="shared" si="517"/>
        <v/>
      </c>
      <c r="AI1138" s="75" t="str">
        <f t="shared" si="518"/>
        <v/>
      </c>
      <c r="AJ1138" s="75" t="str">
        <f t="shared" si="519"/>
        <v/>
      </c>
    </row>
    <row r="1139" spans="1:36" ht="14.25">
      <c r="A1139" s="41" t="str">
        <f t="shared" si="520"/>
        <v/>
      </c>
      <c r="B1139" s="150" t="str">
        <f>IF(ISNUMBER(A1139),INDEX('MetaTrader Import'!$H$13:$J$5893,TRUNC(((A1139-$A$39+1)-1)/3)+1,MOD((A1139-$A$39+1)-1,3)+1),"")</f>
        <v/>
      </c>
      <c r="C1139" s="43" t="str">
        <f t="shared" si="497"/>
        <v/>
      </c>
      <c r="D1139" s="43" t="str">
        <f t="shared" ca="1" si="498"/>
        <v/>
      </c>
      <c r="E1139" s="43" t="str">
        <f t="shared" si="499"/>
        <v/>
      </c>
      <c r="F1139" s="43" t="str">
        <f t="shared" si="500"/>
        <v/>
      </c>
      <c r="G1139" s="43" t="str">
        <f>IF(A1139&lt;&gt;"",IF(A1139&lt;Data!$G$11*0.25,$C$13/$G$32,IF(A1139&gt;Data!$G$11*0.25,$C$13,$C$13*10)),"")</f>
        <v/>
      </c>
      <c r="H1139" s="43" t="str">
        <f>IF(A1139&lt;&gt;"",IF(Data!$G$9="constant",$C$13,IF(Data!$G$9="squeeze",G1139,F1139)),"")</f>
        <v/>
      </c>
      <c r="I1139" s="38" t="str">
        <f ca="1">IF(ISNUMBER(A1139),NORMINV(RAND(),0,IF(AND(Data!$G$9="squeeze",A1139&lt;Data!$G$11*0.25),$H$32,1)*$C$30*$C$13)*($C$14*$C$12),"")</f>
        <v/>
      </c>
      <c r="J1139" s="42" t="str">
        <f ca="1">IFERROR(IF(Data!$C$6="Real",B1139,I1139+J1138+($C$14*$C$12)*(NORMINV(RAND(),$C$15,CHOOSE($G$13,$C$13,F1139,G1139)))),"")</f>
        <v/>
      </c>
      <c r="K1139" s="88" t="str">
        <f>IF(ISNUMBER(A1139), IF($G$16="fixed",$G$17,MIN(H1139*Data!$C$7*$C$16*0.5,$C$17*Data!$C$7))*$C$12,"")</f>
        <v/>
      </c>
      <c r="L1139" s="42" t="str">
        <f t="shared" ca="1" si="524"/>
        <v/>
      </c>
      <c r="M1139" s="44" t="str">
        <f t="shared" ca="1" si="525"/>
        <v/>
      </c>
      <c r="N1139" s="44" t="str">
        <f t="shared" ca="1" si="526"/>
        <v/>
      </c>
      <c r="O1139" s="108" t="str">
        <f t="shared" si="501"/>
        <v/>
      </c>
      <c r="P1139" s="102" t="str">
        <f t="shared" si="502"/>
        <v/>
      </c>
      <c r="Q1139" s="102" t="str">
        <f t="shared" si="503"/>
        <v/>
      </c>
      <c r="R1139" s="120" t="str">
        <f t="shared" si="521"/>
        <v/>
      </c>
      <c r="S1139" s="54" t="str">
        <f t="shared" si="522"/>
        <v/>
      </c>
      <c r="T1139" s="5" t="str">
        <f t="shared" si="504"/>
        <v/>
      </c>
      <c r="U1139" s="152" t="str">
        <f t="shared" si="505"/>
        <v/>
      </c>
      <c r="V1139" s="152" t="str">
        <f t="shared" si="506"/>
        <v/>
      </c>
      <c r="W1139" s="153" t="str">
        <f t="shared" si="507"/>
        <v/>
      </c>
      <c r="X1139" s="153" t="str">
        <f t="shared" si="508"/>
        <v/>
      </c>
      <c r="Y1139" s="153" t="str">
        <f t="shared" si="509"/>
        <v/>
      </c>
      <c r="Z1139" s="153" t="str">
        <f t="shared" si="510"/>
        <v/>
      </c>
      <c r="AA1139" s="152" t="str">
        <f t="shared" si="511"/>
        <v/>
      </c>
      <c r="AB1139" s="152" t="str">
        <f t="shared" si="512"/>
        <v/>
      </c>
      <c r="AC1139" s="154" t="str">
        <f t="shared" si="513"/>
        <v/>
      </c>
      <c r="AD1139" s="154" t="str">
        <f t="shared" si="514"/>
        <v/>
      </c>
      <c r="AE1139" s="3" t="str">
        <f t="shared" si="515"/>
        <v/>
      </c>
      <c r="AF1139" s="3" t="str">
        <f t="shared" si="516"/>
        <v/>
      </c>
      <c r="AG1139" s="3" t="str">
        <f t="shared" si="523"/>
        <v/>
      </c>
      <c r="AH1139" s="4" t="str">
        <f t="shared" si="517"/>
        <v/>
      </c>
      <c r="AI1139" s="75" t="str">
        <f t="shared" si="518"/>
        <v/>
      </c>
      <c r="AJ1139" s="75" t="str">
        <f t="shared" si="519"/>
        <v/>
      </c>
    </row>
    <row r="1140" spans="1:36" ht="14.25">
      <c r="A1140" s="41" t="str">
        <f t="shared" si="520"/>
        <v/>
      </c>
      <c r="B1140" s="150" t="str">
        <f>IF(ISNUMBER(A1140),INDEX('MetaTrader Import'!$H$13:$J$5893,TRUNC(((A1140-$A$39+1)-1)/3)+1,MOD((A1140-$A$39+1)-1,3)+1),"")</f>
        <v/>
      </c>
      <c r="C1140" s="43" t="str">
        <f t="shared" si="497"/>
        <v/>
      </c>
      <c r="D1140" s="43" t="str">
        <f t="shared" ca="1" si="498"/>
        <v/>
      </c>
      <c r="E1140" s="43" t="str">
        <f t="shared" si="499"/>
        <v/>
      </c>
      <c r="F1140" s="43" t="str">
        <f t="shared" si="500"/>
        <v/>
      </c>
      <c r="G1140" s="43" t="str">
        <f>IF(A1140&lt;&gt;"",IF(A1140&lt;Data!$G$11*0.25,$C$13/$G$32,IF(A1140&gt;Data!$G$11*0.25,$C$13,$C$13*10)),"")</f>
        <v/>
      </c>
      <c r="H1140" s="43" t="str">
        <f>IF(A1140&lt;&gt;"",IF(Data!$G$9="constant",$C$13,IF(Data!$G$9="squeeze",G1140,F1140)),"")</f>
        <v/>
      </c>
      <c r="I1140" s="38" t="str">
        <f ca="1">IF(ISNUMBER(A1140),NORMINV(RAND(),0,IF(AND(Data!$G$9="squeeze",A1140&lt;Data!$G$11*0.25),$H$32,1)*$C$30*$C$13)*($C$14*$C$12),"")</f>
        <v/>
      </c>
      <c r="J1140" s="42" t="str">
        <f ca="1">IFERROR(IF(Data!$C$6="Real",B1140,I1140+J1139+($C$14*$C$12)*(NORMINV(RAND(),$C$15,CHOOSE($G$13,$C$13,F1140,G1140)))),"")</f>
        <v/>
      </c>
      <c r="K1140" s="88" t="str">
        <f>IF(ISNUMBER(A1140), IF($G$16="fixed",$G$17,MIN(H1140*Data!$C$7*$C$16*0.5,$C$17*Data!$C$7))*$C$12,"")</f>
        <v/>
      </c>
      <c r="L1140" s="42" t="str">
        <f t="shared" ca="1" si="524"/>
        <v/>
      </c>
      <c r="M1140" s="44" t="str">
        <f t="shared" ca="1" si="525"/>
        <v/>
      </c>
      <c r="N1140" s="44" t="str">
        <f t="shared" ca="1" si="526"/>
        <v/>
      </c>
      <c r="O1140" s="108" t="str">
        <f t="shared" si="501"/>
        <v/>
      </c>
      <c r="P1140" s="102" t="str">
        <f t="shared" si="502"/>
        <v/>
      </c>
      <c r="Q1140" s="102" t="str">
        <f t="shared" si="503"/>
        <v/>
      </c>
      <c r="R1140" s="120" t="str">
        <f t="shared" si="521"/>
        <v/>
      </c>
      <c r="S1140" s="54" t="str">
        <f t="shared" si="522"/>
        <v/>
      </c>
      <c r="T1140" s="5" t="str">
        <f t="shared" si="504"/>
        <v/>
      </c>
      <c r="U1140" s="152" t="str">
        <f t="shared" si="505"/>
        <v/>
      </c>
      <c r="V1140" s="152" t="str">
        <f t="shared" si="506"/>
        <v/>
      </c>
      <c r="W1140" s="153" t="str">
        <f t="shared" si="507"/>
        <v/>
      </c>
      <c r="X1140" s="153" t="str">
        <f t="shared" si="508"/>
        <v/>
      </c>
      <c r="Y1140" s="153" t="str">
        <f t="shared" si="509"/>
        <v/>
      </c>
      <c r="Z1140" s="153" t="str">
        <f t="shared" si="510"/>
        <v/>
      </c>
      <c r="AA1140" s="152" t="str">
        <f t="shared" si="511"/>
        <v/>
      </c>
      <c r="AB1140" s="152" t="str">
        <f t="shared" si="512"/>
        <v/>
      </c>
      <c r="AC1140" s="154" t="str">
        <f t="shared" si="513"/>
        <v/>
      </c>
      <c r="AD1140" s="154" t="str">
        <f t="shared" si="514"/>
        <v/>
      </c>
      <c r="AE1140" s="3" t="str">
        <f t="shared" si="515"/>
        <v/>
      </c>
      <c r="AF1140" s="3" t="str">
        <f t="shared" si="516"/>
        <v/>
      </c>
      <c r="AG1140" s="3" t="str">
        <f t="shared" si="523"/>
        <v/>
      </c>
      <c r="AH1140" s="4" t="str">
        <f t="shared" si="517"/>
        <v/>
      </c>
      <c r="AI1140" s="75" t="str">
        <f t="shared" si="518"/>
        <v/>
      </c>
      <c r="AJ1140" s="75" t="str">
        <f t="shared" si="519"/>
        <v/>
      </c>
    </row>
    <row r="1141" spans="1:36" ht="14.25">
      <c r="A1141" s="41" t="str">
        <f t="shared" si="520"/>
        <v/>
      </c>
      <c r="B1141" s="150" t="str">
        <f>IF(ISNUMBER(A1141),INDEX('MetaTrader Import'!$H$13:$J$5893,TRUNC(((A1141-$A$39+1)-1)/3)+1,MOD((A1141-$A$39+1)-1,3)+1),"")</f>
        <v/>
      </c>
      <c r="C1141" s="43" t="str">
        <f t="shared" si="497"/>
        <v/>
      </c>
      <c r="D1141" s="43" t="str">
        <f t="shared" ca="1" si="498"/>
        <v/>
      </c>
      <c r="E1141" s="43" t="str">
        <f t="shared" si="499"/>
        <v/>
      </c>
      <c r="F1141" s="43" t="str">
        <f t="shared" si="500"/>
        <v/>
      </c>
      <c r="G1141" s="43" t="str">
        <f>IF(A1141&lt;&gt;"",IF(A1141&lt;Data!$G$11*0.25,$C$13/$G$32,IF(A1141&gt;Data!$G$11*0.25,$C$13,$C$13*10)),"")</f>
        <v/>
      </c>
      <c r="H1141" s="43" t="str">
        <f>IF(A1141&lt;&gt;"",IF(Data!$G$9="constant",$C$13,IF(Data!$G$9="squeeze",G1141,F1141)),"")</f>
        <v/>
      </c>
      <c r="I1141" s="38" t="str">
        <f ca="1">IF(ISNUMBER(A1141),NORMINV(RAND(),0,IF(AND(Data!$G$9="squeeze",A1141&lt;Data!$G$11*0.25),$H$32,1)*$C$30*$C$13)*($C$14*$C$12),"")</f>
        <v/>
      </c>
      <c r="J1141" s="42" t="str">
        <f ca="1">IFERROR(IF(Data!$C$6="Real",B1141,I1141+J1140+($C$14*$C$12)*(NORMINV(RAND(),$C$15,CHOOSE($G$13,$C$13,F1141,G1141)))),"")</f>
        <v/>
      </c>
      <c r="K1141" s="88" t="str">
        <f>IF(ISNUMBER(A1141), IF($G$16="fixed",$G$17,MIN(H1141*Data!$C$7*$C$16*0.5,$C$17*Data!$C$7))*$C$12,"")</f>
        <v/>
      </c>
      <c r="L1141" s="42" t="str">
        <f t="shared" ca="1" si="524"/>
        <v/>
      </c>
      <c r="M1141" s="44" t="str">
        <f t="shared" ca="1" si="525"/>
        <v/>
      </c>
      <c r="N1141" s="44" t="str">
        <f t="shared" ca="1" si="526"/>
        <v/>
      </c>
      <c r="O1141" s="108" t="str">
        <f t="shared" si="501"/>
        <v/>
      </c>
      <c r="P1141" s="102" t="str">
        <f t="shared" si="502"/>
        <v/>
      </c>
      <c r="Q1141" s="102" t="str">
        <f t="shared" si="503"/>
        <v/>
      </c>
      <c r="R1141" s="120" t="str">
        <f t="shared" si="521"/>
        <v/>
      </c>
      <c r="S1141" s="54" t="str">
        <f t="shared" si="522"/>
        <v/>
      </c>
      <c r="T1141" s="5" t="str">
        <f t="shared" si="504"/>
        <v/>
      </c>
      <c r="U1141" s="152" t="str">
        <f t="shared" si="505"/>
        <v/>
      </c>
      <c r="V1141" s="152" t="str">
        <f t="shared" si="506"/>
        <v/>
      </c>
      <c r="W1141" s="153" t="str">
        <f t="shared" si="507"/>
        <v/>
      </c>
      <c r="X1141" s="153" t="str">
        <f t="shared" si="508"/>
        <v/>
      </c>
      <c r="Y1141" s="153" t="str">
        <f t="shared" si="509"/>
        <v/>
      </c>
      <c r="Z1141" s="153" t="str">
        <f t="shared" si="510"/>
        <v/>
      </c>
      <c r="AA1141" s="152" t="str">
        <f t="shared" si="511"/>
        <v/>
      </c>
      <c r="AB1141" s="152" t="str">
        <f t="shared" si="512"/>
        <v/>
      </c>
      <c r="AC1141" s="154" t="str">
        <f t="shared" si="513"/>
        <v/>
      </c>
      <c r="AD1141" s="154" t="str">
        <f t="shared" si="514"/>
        <v/>
      </c>
      <c r="AE1141" s="3" t="str">
        <f t="shared" si="515"/>
        <v/>
      </c>
      <c r="AF1141" s="3" t="str">
        <f t="shared" si="516"/>
        <v/>
      </c>
      <c r="AG1141" s="3" t="str">
        <f t="shared" si="523"/>
        <v/>
      </c>
      <c r="AH1141" s="4" t="str">
        <f t="shared" si="517"/>
        <v/>
      </c>
      <c r="AI1141" s="75" t="str">
        <f t="shared" si="518"/>
        <v/>
      </c>
      <c r="AJ1141" s="75" t="str">
        <f t="shared" si="519"/>
        <v/>
      </c>
    </row>
    <row r="1142" spans="1:36" ht="14.25">
      <c r="A1142" s="41" t="str">
        <f t="shared" si="520"/>
        <v/>
      </c>
      <c r="B1142" s="150" t="str">
        <f>IF(ISNUMBER(A1142),INDEX('MetaTrader Import'!$H$13:$J$5893,TRUNC(((A1142-$A$39+1)-1)/3)+1,MOD((A1142-$A$39+1)-1,3)+1),"")</f>
        <v/>
      </c>
      <c r="C1142" s="43" t="str">
        <f t="shared" si="497"/>
        <v/>
      </c>
      <c r="D1142" s="43" t="str">
        <f t="shared" ca="1" si="498"/>
        <v/>
      </c>
      <c r="E1142" s="43" t="str">
        <f t="shared" si="499"/>
        <v/>
      </c>
      <c r="F1142" s="43" t="str">
        <f t="shared" si="500"/>
        <v/>
      </c>
      <c r="G1142" s="43" t="str">
        <f>IF(A1142&lt;&gt;"",IF(A1142&lt;Data!$G$11*0.25,$C$13/$G$32,IF(A1142&gt;Data!$G$11*0.25,$C$13,$C$13*10)),"")</f>
        <v/>
      </c>
      <c r="H1142" s="43" t="str">
        <f>IF(A1142&lt;&gt;"",IF(Data!$G$9="constant",$C$13,IF(Data!$G$9="squeeze",G1142,F1142)),"")</f>
        <v/>
      </c>
      <c r="I1142" s="38" t="str">
        <f ca="1">IF(ISNUMBER(A1142),NORMINV(RAND(),0,IF(AND(Data!$G$9="squeeze",A1142&lt;Data!$G$11*0.25),$H$32,1)*$C$30*$C$13)*($C$14*$C$12),"")</f>
        <v/>
      </c>
      <c r="J1142" s="42" t="str">
        <f ca="1">IFERROR(IF(Data!$C$6="Real",B1142,I1142+J1141+($C$14*$C$12)*(NORMINV(RAND(),$C$15,CHOOSE($G$13,$C$13,F1142,G1142)))),"")</f>
        <v/>
      </c>
      <c r="K1142" s="88" t="str">
        <f>IF(ISNUMBER(A1142), IF($G$16="fixed",$G$17,MIN(H1142*Data!$C$7*$C$16*0.5,$C$17*Data!$C$7))*$C$12,"")</f>
        <v/>
      </c>
      <c r="L1142" s="42" t="str">
        <f t="shared" ca="1" si="524"/>
        <v/>
      </c>
      <c r="M1142" s="44" t="str">
        <f t="shared" ca="1" si="525"/>
        <v/>
      </c>
      <c r="N1142" s="44" t="str">
        <f t="shared" ca="1" si="526"/>
        <v/>
      </c>
      <c r="O1142" s="108" t="str">
        <f t="shared" si="501"/>
        <v/>
      </c>
      <c r="P1142" s="102" t="str">
        <f t="shared" si="502"/>
        <v/>
      </c>
      <c r="Q1142" s="102" t="str">
        <f t="shared" si="503"/>
        <v/>
      </c>
      <c r="R1142" s="120" t="str">
        <f t="shared" si="521"/>
        <v/>
      </c>
      <c r="S1142" s="54" t="str">
        <f t="shared" si="522"/>
        <v/>
      </c>
      <c r="T1142" s="5" t="str">
        <f t="shared" si="504"/>
        <v/>
      </c>
      <c r="U1142" s="152" t="str">
        <f t="shared" si="505"/>
        <v/>
      </c>
      <c r="V1142" s="152" t="str">
        <f t="shared" si="506"/>
        <v/>
      </c>
      <c r="W1142" s="153" t="str">
        <f t="shared" si="507"/>
        <v/>
      </c>
      <c r="X1142" s="153" t="str">
        <f t="shared" si="508"/>
        <v/>
      </c>
      <c r="Y1142" s="153" t="str">
        <f t="shared" si="509"/>
        <v/>
      </c>
      <c r="Z1142" s="153" t="str">
        <f t="shared" si="510"/>
        <v/>
      </c>
      <c r="AA1142" s="152" t="str">
        <f t="shared" si="511"/>
        <v/>
      </c>
      <c r="AB1142" s="152" t="str">
        <f t="shared" si="512"/>
        <v/>
      </c>
      <c r="AC1142" s="154" t="str">
        <f t="shared" si="513"/>
        <v/>
      </c>
      <c r="AD1142" s="154" t="str">
        <f t="shared" si="514"/>
        <v/>
      </c>
      <c r="AE1142" s="3" t="str">
        <f t="shared" si="515"/>
        <v/>
      </c>
      <c r="AF1142" s="3" t="str">
        <f t="shared" si="516"/>
        <v/>
      </c>
      <c r="AG1142" s="3" t="str">
        <f t="shared" si="523"/>
        <v/>
      </c>
      <c r="AH1142" s="4" t="str">
        <f t="shared" si="517"/>
        <v/>
      </c>
      <c r="AI1142" s="75" t="str">
        <f t="shared" si="518"/>
        <v/>
      </c>
      <c r="AJ1142" s="75" t="str">
        <f t="shared" si="519"/>
        <v/>
      </c>
    </row>
    <row r="1143" spans="1:36" ht="14.25">
      <c r="A1143" s="41" t="str">
        <f t="shared" si="520"/>
        <v/>
      </c>
      <c r="B1143" s="150" t="str">
        <f>IF(ISNUMBER(A1143),INDEX('MetaTrader Import'!$H$13:$J$5893,TRUNC(((A1143-$A$39+1)-1)/3)+1,MOD((A1143-$A$39+1)-1,3)+1),"")</f>
        <v/>
      </c>
      <c r="C1143" s="43" t="str">
        <f t="shared" si="497"/>
        <v/>
      </c>
      <c r="D1143" s="43" t="str">
        <f t="shared" ca="1" si="498"/>
        <v/>
      </c>
      <c r="E1143" s="43" t="str">
        <f t="shared" si="499"/>
        <v/>
      </c>
      <c r="F1143" s="43" t="str">
        <f t="shared" si="500"/>
        <v/>
      </c>
      <c r="G1143" s="43" t="str">
        <f>IF(A1143&lt;&gt;"",IF(A1143&lt;Data!$G$11*0.25,$C$13/$G$32,IF(A1143&gt;Data!$G$11*0.25,$C$13,$C$13*10)),"")</f>
        <v/>
      </c>
      <c r="H1143" s="43" t="str">
        <f>IF(A1143&lt;&gt;"",IF(Data!$G$9="constant",$C$13,IF(Data!$G$9="squeeze",G1143,F1143)),"")</f>
        <v/>
      </c>
      <c r="I1143" s="38" t="str">
        <f ca="1">IF(ISNUMBER(A1143),NORMINV(RAND(),0,IF(AND(Data!$G$9="squeeze",A1143&lt;Data!$G$11*0.25),$H$32,1)*$C$30*$C$13)*($C$14*$C$12),"")</f>
        <v/>
      </c>
      <c r="J1143" s="42" t="str">
        <f ca="1">IFERROR(IF(Data!$C$6="Real",B1143,I1143+J1142+($C$14*$C$12)*(NORMINV(RAND(),$C$15,CHOOSE($G$13,$C$13,F1143,G1143)))),"")</f>
        <v/>
      </c>
      <c r="K1143" s="88" t="str">
        <f>IF(ISNUMBER(A1143), IF($G$16="fixed",$G$17,MIN(H1143*Data!$C$7*$C$16*0.5,$C$17*Data!$C$7))*$C$12,"")</f>
        <v/>
      </c>
      <c r="L1143" s="42" t="str">
        <f t="shared" ca="1" si="524"/>
        <v/>
      </c>
      <c r="M1143" s="44" t="str">
        <f t="shared" ca="1" si="525"/>
        <v/>
      </c>
      <c r="N1143" s="44" t="str">
        <f t="shared" ca="1" si="526"/>
        <v/>
      </c>
      <c r="O1143" s="108" t="str">
        <f t="shared" si="501"/>
        <v/>
      </c>
      <c r="P1143" s="102" t="str">
        <f t="shared" si="502"/>
        <v/>
      </c>
      <c r="Q1143" s="102" t="str">
        <f t="shared" si="503"/>
        <v/>
      </c>
      <c r="R1143" s="120" t="str">
        <f t="shared" si="521"/>
        <v/>
      </c>
      <c r="S1143" s="54" t="str">
        <f t="shared" si="522"/>
        <v/>
      </c>
      <c r="T1143" s="5" t="str">
        <f t="shared" si="504"/>
        <v/>
      </c>
      <c r="U1143" s="152" t="str">
        <f t="shared" si="505"/>
        <v/>
      </c>
      <c r="V1143" s="152" t="str">
        <f t="shared" si="506"/>
        <v/>
      </c>
      <c r="W1143" s="153" t="str">
        <f t="shared" si="507"/>
        <v/>
      </c>
      <c r="X1143" s="153" t="str">
        <f t="shared" si="508"/>
        <v/>
      </c>
      <c r="Y1143" s="153" t="str">
        <f t="shared" si="509"/>
        <v/>
      </c>
      <c r="Z1143" s="153" t="str">
        <f t="shared" si="510"/>
        <v/>
      </c>
      <c r="AA1143" s="152" t="str">
        <f t="shared" si="511"/>
        <v/>
      </c>
      <c r="AB1143" s="152" t="str">
        <f t="shared" si="512"/>
        <v/>
      </c>
      <c r="AC1143" s="154" t="str">
        <f t="shared" si="513"/>
        <v/>
      </c>
      <c r="AD1143" s="154" t="str">
        <f t="shared" si="514"/>
        <v/>
      </c>
      <c r="AE1143" s="3" t="str">
        <f t="shared" si="515"/>
        <v/>
      </c>
      <c r="AF1143" s="3" t="str">
        <f t="shared" si="516"/>
        <v/>
      </c>
      <c r="AG1143" s="3" t="str">
        <f t="shared" si="523"/>
        <v/>
      </c>
      <c r="AH1143" s="4" t="str">
        <f t="shared" si="517"/>
        <v/>
      </c>
      <c r="AI1143" s="75" t="str">
        <f t="shared" si="518"/>
        <v/>
      </c>
      <c r="AJ1143" s="75" t="str">
        <f t="shared" si="519"/>
        <v/>
      </c>
    </row>
    <row r="1144" spans="1:36" ht="14.25">
      <c r="A1144" s="41" t="str">
        <f t="shared" si="520"/>
        <v/>
      </c>
      <c r="B1144" s="150" t="str">
        <f>IF(ISNUMBER(A1144),INDEX('MetaTrader Import'!$H$13:$J$5893,TRUNC(((A1144-$A$39+1)-1)/3)+1,MOD((A1144-$A$39+1)-1,3)+1),"")</f>
        <v/>
      </c>
      <c r="C1144" s="43" t="str">
        <f t="shared" si="497"/>
        <v/>
      </c>
      <c r="D1144" s="43" t="str">
        <f t="shared" ca="1" si="498"/>
        <v/>
      </c>
      <c r="E1144" s="43" t="str">
        <f t="shared" si="499"/>
        <v/>
      </c>
      <c r="F1144" s="43" t="str">
        <f t="shared" si="500"/>
        <v/>
      </c>
      <c r="G1144" s="43" t="str">
        <f>IF(A1144&lt;&gt;"",IF(A1144&lt;Data!$G$11*0.25,$C$13/$G$32,IF(A1144&gt;Data!$G$11*0.25,$C$13,$C$13*10)),"")</f>
        <v/>
      </c>
      <c r="H1144" s="43" t="str">
        <f>IF(A1144&lt;&gt;"",IF(Data!$G$9="constant",$C$13,IF(Data!$G$9="squeeze",G1144,F1144)),"")</f>
        <v/>
      </c>
      <c r="I1144" s="38" t="str">
        <f ca="1">IF(ISNUMBER(A1144),NORMINV(RAND(),0,IF(AND(Data!$G$9="squeeze",A1144&lt;Data!$G$11*0.25),$H$32,1)*$C$30*$C$13)*($C$14*$C$12),"")</f>
        <v/>
      </c>
      <c r="J1144" s="42" t="str">
        <f ca="1">IFERROR(IF(Data!$C$6="Real",B1144,I1144+J1143+($C$14*$C$12)*(NORMINV(RAND(),$C$15,CHOOSE($G$13,$C$13,F1144,G1144)))),"")</f>
        <v/>
      </c>
      <c r="K1144" s="88" t="str">
        <f>IF(ISNUMBER(A1144), IF($G$16="fixed",$G$17,MIN(H1144*Data!$C$7*$C$16*0.5,$C$17*Data!$C$7))*$C$12,"")</f>
        <v/>
      </c>
      <c r="L1144" s="42" t="str">
        <f t="shared" ca="1" si="524"/>
        <v/>
      </c>
      <c r="M1144" s="44" t="str">
        <f t="shared" ca="1" si="525"/>
        <v/>
      </c>
      <c r="N1144" s="44" t="str">
        <f t="shared" ca="1" si="526"/>
        <v/>
      </c>
      <c r="O1144" s="108" t="str">
        <f t="shared" si="501"/>
        <v/>
      </c>
      <c r="P1144" s="102" t="str">
        <f t="shared" si="502"/>
        <v/>
      </c>
      <c r="Q1144" s="102" t="str">
        <f t="shared" si="503"/>
        <v/>
      </c>
      <c r="R1144" s="120" t="str">
        <f t="shared" si="521"/>
        <v/>
      </c>
      <c r="S1144" s="54" t="str">
        <f t="shared" si="522"/>
        <v/>
      </c>
      <c r="T1144" s="5" t="str">
        <f t="shared" si="504"/>
        <v/>
      </c>
      <c r="U1144" s="152" t="str">
        <f t="shared" si="505"/>
        <v/>
      </c>
      <c r="V1144" s="152" t="str">
        <f t="shared" si="506"/>
        <v/>
      </c>
      <c r="W1144" s="153" t="str">
        <f t="shared" si="507"/>
        <v/>
      </c>
      <c r="X1144" s="153" t="str">
        <f t="shared" si="508"/>
        <v/>
      </c>
      <c r="Y1144" s="153" t="str">
        <f t="shared" si="509"/>
        <v/>
      </c>
      <c r="Z1144" s="153" t="str">
        <f t="shared" si="510"/>
        <v/>
      </c>
      <c r="AA1144" s="152" t="str">
        <f t="shared" si="511"/>
        <v/>
      </c>
      <c r="AB1144" s="152" t="str">
        <f t="shared" si="512"/>
        <v/>
      </c>
      <c r="AC1144" s="154" t="str">
        <f t="shared" si="513"/>
        <v/>
      </c>
      <c r="AD1144" s="154" t="str">
        <f t="shared" si="514"/>
        <v/>
      </c>
      <c r="AE1144" s="3" t="str">
        <f t="shared" si="515"/>
        <v/>
      </c>
      <c r="AF1144" s="3" t="str">
        <f t="shared" si="516"/>
        <v/>
      </c>
      <c r="AG1144" s="3" t="str">
        <f t="shared" si="523"/>
        <v/>
      </c>
      <c r="AH1144" s="4" t="str">
        <f t="shared" si="517"/>
        <v/>
      </c>
      <c r="AI1144" s="75" t="str">
        <f t="shared" si="518"/>
        <v/>
      </c>
      <c r="AJ1144" s="75" t="str">
        <f t="shared" si="519"/>
        <v/>
      </c>
    </row>
    <row r="1145" spans="1:36" ht="14.25">
      <c r="A1145" s="41" t="str">
        <f t="shared" si="520"/>
        <v/>
      </c>
      <c r="B1145" s="150" t="str">
        <f>IF(ISNUMBER(A1145),INDEX('MetaTrader Import'!$H$13:$J$5893,TRUNC(((A1145-$A$39+1)-1)/3)+1,MOD((A1145-$A$39+1)-1,3)+1),"")</f>
        <v/>
      </c>
      <c r="C1145" s="43" t="str">
        <f t="shared" si="497"/>
        <v/>
      </c>
      <c r="D1145" s="43" t="str">
        <f t="shared" ca="1" si="498"/>
        <v/>
      </c>
      <c r="E1145" s="43" t="str">
        <f t="shared" si="499"/>
        <v/>
      </c>
      <c r="F1145" s="43" t="str">
        <f t="shared" si="500"/>
        <v/>
      </c>
      <c r="G1145" s="43" t="str">
        <f>IF(A1145&lt;&gt;"",IF(A1145&lt;Data!$G$11*0.25,$C$13/$G$32,IF(A1145&gt;Data!$G$11*0.25,$C$13,$C$13*10)),"")</f>
        <v/>
      </c>
      <c r="H1145" s="43" t="str">
        <f>IF(A1145&lt;&gt;"",IF(Data!$G$9="constant",$C$13,IF(Data!$G$9="squeeze",G1145,F1145)),"")</f>
        <v/>
      </c>
      <c r="I1145" s="38" t="str">
        <f ca="1">IF(ISNUMBER(A1145),NORMINV(RAND(),0,IF(AND(Data!$G$9="squeeze",A1145&lt;Data!$G$11*0.25),$H$32,1)*$C$30*$C$13)*($C$14*$C$12),"")</f>
        <v/>
      </c>
      <c r="J1145" s="42" t="str">
        <f ca="1">IFERROR(IF(Data!$C$6="Real",B1145,I1145+J1144+($C$14*$C$12)*(NORMINV(RAND(),$C$15,CHOOSE($G$13,$C$13,F1145,G1145)))),"")</f>
        <v/>
      </c>
      <c r="K1145" s="88" t="str">
        <f>IF(ISNUMBER(A1145), IF($G$16="fixed",$G$17,MIN(H1145*Data!$C$7*$C$16*0.5,$C$17*Data!$C$7))*$C$12,"")</f>
        <v/>
      </c>
      <c r="L1145" s="42" t="str">
        <f t="shared" ca="1" si="524"/>
        <v/>
      </c>
      <c r="M1145" s="44" t="str">
        <f t="shared" ca="1" si="525"/>
        <v/>
      </c>
      <c r="N1145" s="44" t="str">
        <f t="shared" ca="1" si="526"/>
        <v/>
      </c>
      <c r="O1145" s="108" t="str">
        <f t="shared" si="501"/>
        <v/>
      </c>
      <c r="P1145" s="102" t="str">
        <f t="shared" si="502"/>
        <v/>
      </c>
      <c r="Q1145" s="102" t="str">
        <f t="shared" si="503"/>
        <v/>
      </c>
      <c r="R1145" s="120" t="str">
        <f t="shared" si="521"/>
        <v/>
      </c>
      <c r="S1145" s="54" t="str">
        <f t="shared" si="522"/>
        <v/>
      </c>
      <c r="T1145" s="5" t="str">
        <f t="shared" si="504"/>
        <v/>
      </c>
      <c r="U1145" s="152" t="str">
        <f t="shared" si="505"/>
        <v/>
      </c>
      <c r="V1145" s="152" t="str">
        <f t="shared" si="506"/>
        <v/>
      </c>
      <c r="W1145" s="153" t="str">
        <f t="shared" si="507"/>
        <v/>
      </c>
      <c r="X1145" s="153" t="str">
        <f t="shared" si="508"/>
        <v/>
      </c>
      <c r="Y1145" s="153" t="str">
        <f t="shared" si="509"/>
        <v/>
      </c>
      <c r="Z1145" s="153" t="str">
        <f t="shared" si="510"/>
        <v/>
      </c>
      <c r="AA1145" s="152" t="str">
        <f t="shared" si="511"/>
        <v/>
      </c>
      <c r="AB1145" s="152" t="str">
        <f t="shared" si="512"/>
        <v/>
      </c>
      <c r="AC1145" s="154" t="str">
        <f t="shared" si="513"/>
        <v/>
      </c>
      <c r="AD1145" s="154" t="str">
        <f t="shared" si="514"/>
        <v/>
      </c>
      <c r="AE1145" s="3" t="str">
        <f t="shared" si="515"/>
        <v/>
      </c>
      <c r="AF1145" s="3" t="str">
        <f t="shared" si="516"/>
        <v/>
      </c>
      <c r="AG1145" s="3" t="str">
        <f t="shared" si="523"/>
        <v/>
      </c>
      <c r="AH1145" s="4" t="str">
        <f t="shared" si="517"/>
        <v/>
      </c>
      <c r="AI1145" s="75" t="str">
        <f t="shared" si="518"/>
        <v/>
      </c>
      <c r="AJ1145" s="75" t="str">
        <f t="shared" si="519"/>
        <v/>
      </c>
    </row>
    <row r="1146" spans="1:36" ht="14.25">
      <c r="A1146" s="41" t="str">
        <f t="shared" si="520"/>
        <v/>
      </c>
      <c r="B1146" s="150" t="str">
        <f>IF(ISNUMBER(A1146),INDEX('MetaTrader Import'!$H$13:$J$5893,TRUNC(((A1146-$A$39+1)-1)/3)+1,MOD((A1146-$A$39+1)-1,3)+1),"")</f>
        <v/>
      </c>
      <c r="C1146" s="43" t="str">
        <f t="shared" si="497"/>
        <v/>
      </c>
      <c r="D1146" s="43" t="str">
        <f t="shared" ca="1" si="498"/>
        <v/>
      </c>
      <c r="E1146" s="43" t="str">
        <f t="shared" si="499"/>
        <v/>
      </c>
      <c r="F1146" s="43" t="str">
        <f t="shared" si="500"/>
        <v/>
      </c>
      <c r="G1146" s="43" t="str">
        <f>IF(A1146&lt;&gt;"",IF(A1146&lt;Data!$G$11*0.25,$C$13/$G$32,IF(A1146&gt;Data!$G$11*0.25,$C$13,$C$13*10)),"")</f>
        <v/>
      </c>
      <c r="H1146" s="43" t="str">
        <f>IF(A1146&lt;&gt;"",IF(Data!$G$9="constant",$C$13,IF(Data!$G$9="squeeze",G1146,F1146)),"")</f>
        <v/>
      </c>
      <c r="I1146" s="38" t="str">
        <f ca="1">IF(ISNUMBER(A1146),NORMINV(RAND(),0,IF(AND(Data!$G$9="squeeze",A1146&lt;Data!$G$11*0.25),$H$32,1)*$C$30*$C$13)*($C$14*$C$12),"")</f>
        <v/>
      </c>
      <c r="J1146" s="42" t="str">
        <f ca="1">IFERROR(IF(Data!$C$6="Real",B1146,I1146+J1145+($C$14*$C$12)*(NORMINV(RAND(),$C$15,CHOOSE($G$13,$C$13,F1146,G1146)))),"")</f>
        <v/>
      </c>
      <c r="K1146" s="88" t="str">
        <f>IF(ISNUMBER(A1146), IF($G$16="fixed",$G$17,MIN(H1146*Data!$C$7*$C$16*0.5,$C$17*Data!$C$7))*$C$12,"")</f>
        <v/>
      </c>
      <c r="L1146" s="42" t="str">
        <f t="shared" ca="1" si="524"/>
        <v/>
      </c>
      <c r="M1146" s="44" t="str">
        <f t="shared" ca="1" si="525"/>
        <v/>
      </c>
      <c r="N1146" s="44" t="str">
        <f t="shared" ca="1" si="526"/>
        <v/>
      </c>
      <c r="O1146" s="108" t="str">
        <f t="shared" si="501"/>
        <v/>
      </c>
      <c r="P1146" s="102" t="str">
        <f t="shared" si="502"/>
        <v/>
      </c>
      <c r="Q1146" s="102" t="str">
        <f t="shared" si="503"/>
        <v/>
      </c>
      <c r="R1146" s="120" t="str">
        <f t="shared" si="521"/>
        <v/>
      </c>
      <c r="S1146" s="54" t="str">
        <f t="shared" si="522"/>
        <v/>
      </c>
      <c r="T1146" s="5" t="str">
        <f t="shared" si="504"/>
        <v/>
      </c>
      <c r="U1146" s="152" t="str">
        <f t="shared" si="505"/>
        <v/>
      </c>
      <c r="V1146" s="152" t="str">
        <f t="shared" si="506"/>
        <v/>
      </c>
      <c r="W1146" s="153" t="str">
        <f t="shared" si="507"/>
        <v/>
      </c>
      <c r="X1146" s="153" t="str">
        <f t="shared" si="508"/>
        <v/>
      </c>
      <c r="Y1146" s="153" t="str">
        <f t="shared" si="509"/>
        <v/>
      </c>
      <c r="Z1146" s="153" t="str">
        <f t="shared" si="510"/>
        <v/>
      </c>
      <c r="AA1146" s="152" t="str">
        <f t="shared" si="511"/>
        <v/>
      </c>
      <c r="AB1146" s="152" t="str">
        <f t="shared" si="512"/>
        <v/>
      </c>
      <c r="AC1146" s="154" t="str">
        <f t="shared" si="513"/>
        <v/>
      </c>
      <c r="AD1146" s="154" t="str">
        <f t="shared" si="514"/>
        <v/>
      </c>
      <c r="AE1146" s="3" t="str">
        <f t="shared" si="515"/>
        <v/>
      </c>
      <c r="AF1146" s="3" t="str">
        <f t="shared" si="516"/>
        <v/>
      </c>
      <c r="AG1146" s="3" t="str">
        <f t="shared" si="523"/>
        <v/>
      </c>
      <c r="AH1146" s="4" t="str">
        <f t="shared" si="517"/>
        <v/>
      </c>
      <c r="AI1146" s="75" t="str">
        <f t="shared" si="518"/>
        <v/>
      </c>
      <c r="AJ1146" s="75" t="str">
        <f t="shared" si="519"/>
        <v/>
      </c>
    </row>
    <row r="1147" spans="1:36" ht="14.25">
      <c r="A1147" s="41" t="str">
        <f t="shared" si="520"/>
        <v/>
      </c>
      <c r="B1147" s="150" t="str">
        <f>IF(ISNUMBER(A1147),INDEX('MetaTrader Import'!$H$13:$J$5893,TRUNC(((A1147-$A$39+1)-1)/3)+1,MOD((A1147-$A$39+1)-1,3)+1),"")</f>
        <v/>
      </c>
      <c r="C1147" s="43" t="str">
        <f t="shared" si="497"/>
        <v/>
      </c>
      <c r="D1147" s="43" t="str">
        <f t="shared" ca="1" si="498"/>
        <v/>
      </c>
      <c r="E1147" s="43" t="str">
        <f t="shared" si="499"/>
        <v/>
      </c>
      <c r="F1147" s="43" t="str">
        <f t="shared" si="500"/>
        <v/>
      </c>
      <c r="G1147" s="43" t="str">
        <f>IF(A1147&lt;&gt;"",IF(A1147&lt;Data!$G$11*0.25,$C$13/$G$32,IF(A1147&gt;Data!$G$11*0.25,$C$13,$C$13*10)),"")</f>
        <v/>
      </c>
      <c r="H1147" s="43" t="str">
        <f>IF(A1147&lt;&gt;"",IF(Data!$G$9="constant",$C$13,IF(Data!$G$9="squeeze",G1147,F1147)),"")</f>
        <v/>
      </c>
      <c r="I1147" s="38" t="str">
        <f ca="1">IF(ISNUMBER(A1147),NORMINV(RAND(),0,IF(AND(Data!$G$9="squeeze",A1147&lt;Data!$G$11*0.25),$H$32,1)*$C$30*$C$13)*($C$14*$C$12),"")</f>
        <v/>
      </c>
      <c r="J1147" s="42" t="str">
        <f ca="1">IFERROR(IF(Data!$C$6="Real",B1147,I1147+J1146+($C$14*$C$12)*(NORMINV(RAND(),$C$15,CHOOSE($G$13,$C$13,F1147,G1147)))),"")</f>
        <v/>
      </c>
      <c r="K1147" s="88" t="str">
        <f>IF(ISNUMBER(A1147), IF($G$16="fixed",$G$17,MIN(H1147*Data!$C$7*$C$16*0.5,$C$17*Data!$C$7))*$C$12,"")</f>
        <v/>
      </c>
      <c r="L1147" s="42" t="str">
        <f t="shared" ca="1" si="524"/>
        <v/>
      </c>
      <c r="M1147" s="44" t="str">
        <f t="shared" ca="1" si="525"/>
        <v/>
      </c>
      <c r="N1147" s="44" t="str">
        <f t="shared" ca="1" si="526"/>
        <v/>
      </c>
      <c r="O1147" s="108" t="str">
        <f t="shared" si="501"/>
        <v/>
      </c>
      <c r="P1147" s="102" t="str">
        <f t="shared" si="502"/>
        <v/>
      </c>
      <c r="Q1147" s="102" t="str">
        <f t="shared" si="503"/>
        <v/>
      </c>
      <c r="R1147" s="120" t="str">
        <f t="shared" si="521"/>
        <v/>
      </c>
      <c r="S1147" s="54" t="str">
        <f t="shared" si="522"/>
        <v/>
      </c>
      <c r="T1147" s="5" t="str">
        <f t="shared" si="504"/>
        <v/>
      </c>
      <c r="U1147" s="152" t="str">
        <f t="shared" si="505"/>
        <v/>
      </c>
      <c r="V1147" s="152" t="str">
        <f t="shared" si="506"/>
        <v/>
      </c>
      <c r="W1147" s="153" t="str">
        <f t="shared" si="507"/>
        <v/>
      </c>
      <c r="X1147" s="153" t="str">
        <f t="shared" si="508"/>
        <v/>
      </c>
      <c r="Y1147" s="153" t="str">
        <f t="shared" si="509"/>
        <v/>
      </c>
      <c r="Z1147" s="153" t="str">
        <f t="shared" si="510"/>
        <v/>
      </c>
      <c r="AA1147" s="152" t="str">
        <f t="shared" si="511"/>
        <v/>
      </c>
      <c r="AB1147" s="152" t="str">
        <f t="shared" si="512"/>
        <v/>
      </c>
      <c r="AC1147" s="154" t="str">
        <f t="shared" si="513"/>
        <v/>
      </c>
      <c r="AD1147" s="154" t="str">
        <f t="shared" si="514"/>
        <v/>
      </c>
      <c r="AE1147" s="3" t="str">
        <f t="shared" si="515"/>
        <v/>
      </c>
      <c r="AF1147" s="3" t="str">
        <f t="shared" si="516"/>
        <v/>
      </c>
      <c r="AG1147" s="3" t="str">
        <f t="shared" si="523"/>
        <v/>
      </c>
      <c r="AH1147" s="4" t="str">
        <f t="shared" si="517"/>
        <v/>
      </c>
      <c r="AI1147" s="75" t="str">
        <f t="shared" si="518"/>
        <v/>
      </c>
      <c r="AJ1147" s="75" t="str">
        <f t="shared" si="519"/>
        <v/>
      </c>
    </row>
    <row r="1148" spans="1:36" ht="14.25">
      <c r="A1148" s="41" t="str">
        <f t="shared" si="520"/>
        <v/>
      </c>
      <c r="B1148" s="150" t="str">
        <f>IF(ISNUMBER(A1148),INDEX('MetaTrader Import'!$H$13:$J$5893,TRUNC(((A1148-$A$39+1)-1)/3)+1,MOD((A1148-$A$39+1)-1,3)+1),"")</f>
        <v/>
      </c>
      <c r="C1148" s="43" t="str">
        <f t="shared" si="497"/>
        <v/>
      </c>
      <c r="D1148" s="43" t="str">
        <f t="shared" ca="1" si="498"/>
        <v/>
      </c>
      <c r="E1148" s="43" t="str">
        <f t="shared" si="499"/>
        <v/>
      </c>
      <c r="F1148" s="43" t="str">
        <f t="shared" si="500"/>
        <v/>
      </c>
      <c r="G1148" s="43" t="str">
        <f>IF(A1148&lt;&gt;"",IF(A1148&lt;Data!$G$11*0.25,$C$13/$G$32,IF(A1148&gt;Data!$G$11*0.25,$C$13,$C$13*10)),"")</f>
        <v/>
      </c>
      <c r="H1148" s="43" t="str">
        <f>IF(A1148&lt;&gt;"",IF(Data!$G$9="constant",$C$13,IF(Data!$G$9="squeeze",G1148,F1148)),"")</f>
        <v/>
      </c>
      <c r="I1148" s="38" t="str">
        <f ca="1">IF(ISNUMBER(A1148),NORMINV(RAND(),0,IF(AND(Data!$G$9="squeeze",A1148&lt;Data!$G$11*0.25),$H$32,1)*$C$30*$C$13)*($C$14*$C$12),"")</f>
        <v/>
      </c>
      <c r="J1148" s="42" t="str">
        <f ca="1">IFERROR(IF(Data!$C$6="Real",B1148,I1148+J1147+($C$14*$C$12)*(NORMINV(RAND(),$C$15,CHOOSE($G$13,$C$13,F1148,G1148)))),"")</f>
        <v/>
      </c>
      <c r="K1148" s="88" t="str">
        <f>IF(ISNUMBER(A1148), IF($G$16="fixed",$G$17,MIN(H1148*Data!$C$7*$C$16*0.5,$C$17*Data!$C$7))*$C$12,"")</f>
        <v/>
      </c>
      <c r="L1148" s="42" t="str">
        <f t="shared" ca="1" si="524"/>
        <v/>
      </c>
      <c r="M1148" s="44" t="str">
        <f t="shared" ca="1" si="525"/>
        <v/>
      </c>
      <c r="N1148" s="44" t="str">
        <f t="shared" ca="1" si="526"/>
        <v/>
      </c>
      <c r="O1148" s="108" t="str">
        <f t="shared" si="501"/>
        <v/>
      </c>
      <c r="P1148" s="102" t="str">
        <f t="shared" si="502"/>
        <v/>
      </c>
      <c r="Q1148" s="102" t="str">
        <f t="shared" si="503"/>
        <v/>
      </c>
      <c r="R1148" s="120" t="str">
        <f t="shared" si="521"/>
        <v/>
      </c>
      <c r="S1148" s="54" t="str">
        <f t="shared" si="522"/>
        <v/>
      </c>
      <c r="T1148" s="5" t="str">
        <f t="shared" si="504"/>
        <v/>
      </c>
      <c r="U1148" s="152" t="str">
        <f t="shared" si="505"/>
        <v/>
      </c>
      <c r="V1148" s="152" t="str">
        <f t="shared" si="506"/>
        <v/>
      </c>
      <c r="W1148" s="153" t="str">
        <f t="shared" si="507"/>
        <v/>
      </c>
      <c r="X1148" s="153" t="str">
        <f t="shared" si="508"/>
        <v/>
      </c>
      <c r="Y1148" s="153" t="str">
        <f t="shared" si="509"/>
        <v/>
      </c>
      <c r="Z1148" s="153" t="str">
        <f t="shared" si="510"/>
        <v/>
      </c>
      <c r="AA1148" s="152" t="str">
        <f t="shared" si="511"/>
        <v/>
      </c>
      <c r="AB1148" s="152" t="str">
        <f t="shared" si="512"/>
        <v/>
      </c>
      <c r="AC1148" s="154" t="str">
        <f t="shared" si="513"/>
        <v/>
      </c>
      <c r="AD1148" s="154" t="str">
        <f t="shared" si="514"/>
        <v/>
      </c>
      <c r="AE1148" s="3" t="str">
        <f t="shared" si="515"/>
        <v/>
      </c>
      <c r="AF1148" s="3" t="str">
        <f t="shared" si="516"/>
        <v/>
      </c>
      <c r="AG1148" s="3" t="str">
        <f t="shared" si="523"/>
        <v/>
      </c>
      <c r="AH1148" s="4" t="str">
        <f t="shared" si="517"/>
        <v/>
      </c>
      <c r="AI1148" s="75" t="str">
        <f t="shared" si="518"/>
        <v/>
      </c>
      <c r="AJ1148" s="75" t="str">
        <f t="shared" si="519"/>
        <v/>
      </c>
    </row>
    <row r="1149" spans="1:36" ht="14.25">
      <c r="A1149" s="41" t="str">
        <f t="shared" si="520"/>
        <v/>
      </c>
      <c r="B1149" s="150" t="str">
        <f>IF(ISNUMBER(A1149),INDEX('MetaTrader Import'!$H$13:$J$5893,TRUNC(((A1149-$A$39+1)-1)/3)+1,MOD((A1149-$A$39+1)-1,3)+1),"")</f>
        <v/>
      </c>
      <c r="C1149" s="43" t="str">
        <f t="shared" si="497"/>
        <v/>
      </c>
      <c r="D1149" s="43" t="str">
        <f t="shared" ca="1" si="498"/>
        <v/>
      </c>
      <c r="E1149" s="43" t="str">
        <f t="shared" si="499"/>
        <v/>
      </c>
      <c r="F1149" s="43" t="str">
        <f t="shared" si="500"/>
        <v/>
      </c>
      <c r="G1149" s="43" t="str">
        <f>IF(A1149&lt;&gt;"",IF(A1149&lt;Data!$G$11*0.25,$C$13/$G$32,IF(A1149&gt;Data!$G$11*0.25,$C$13,$C$13*10)),"")</f>
        <v/>
      </c>
      <c r="H1149" s="43" t="str">
        <f>IF(A1149&lt;&gt;"",IF(Data!$G$9="constant",$C$13,IF(Data!$G$9="squeeze",G1149,F1149)),"")</f>
        <v/>
      </c>
      <c r="I1149" s="38" t="str">
        <f ca="1">IF(ISNUMBER(A1149),NORMINV(RAND(),0,IF(AND(Data!$G$9="squeeze",A1149&lt;Data!$G$11*0.25),$H$32,1)*$C$30*$C$13)*($C$14*$C$12),"")</f>
        <v/>
      </c>
      <c r="J1149" s="42" t="str">
        <f ca="1">IFERROR(IF(Data!$C$6="Real",B1149,I1149+J1148+($C$14*$C$12)*(NORMINV(RAND(),$C$15,CHOOSE($G$13,$C$13,F1149,G1149)))),"")</f>
        <v/>
      </c>
      <c r="K1149" s="88" t="str">
        <f>IF(ISNUMBER(A1149), IF($G$16="fixed",$G$17,MIN(H1149*Data!$C$7*$C$16*0.5,$C$17*Data!$C$7))*$C$12,"")</f>
        <v/>
      </c>
      <c r="L1149" s="42" t="str">
        <f t="shared" ca="1" si="524"/>
        <v/>
      </c>
      <c r="M1149" s="44" t="str">
        <f t="shared" ca="1" si="525"/>
        <v/>
      </c>
      <c r="N1149" s="44" t="str">
        <f t="shared" ca="1" si="526"/>
        <v/>
      </c>
      <c r="O1149" s="108" t="str">
        <f t="shared" si="501"/>
        <v/>
      </c>
      <c r="P1149" s="102" t="str">
        <f t="shared" si="502"/>
        <v/>
      </c>
      <c r="Q1149" s="102" t="str">
        <f t="shared" si="503"/>
        <v/>
      </c>
      <c r="R1149" s="120" t="str">
        <f t="shared" si="521"/>
        <v/>
      </c>
      <c r="S1149" s="54" t="str">
        <f t="shared" si="522"/>
        <v/>
      </c>
      <c r="T1149" s="5" t="str">
        <f t="shared" si="504"/>
        <v/>
      </c>
      <c r="U1149" s="152" t="str">
        <f t="shared" si="505"/>
        <v/>
      </c>
      <c r="V1149" s="152" t="str">
        <f t="shared" si="506"/>
        <v/>
      </c>
      <c r="W1149" s="153" t="str">
        <f t="shared" si="507"/>
        <v/>
      </c>
      <c r="X1149" s="153" t="str">
        <f t="shared" si="508"/>
        <v/>
      </c>
      <c r="Y1149" s="153" t="str">
        <f t="shared" si="509"/>
        <v/>
      </c>
      <c r="Z1149" s="153" t="str">
        <f t="shared" si="510"/>
        <v/>
      </c>
      <c r="AA1149" s="152" t="str">
        <f t="shared" si="511"/>
        <v/>
      </c>
      <c r="AB1149" s="152" t="str">
        <f t="shared" si="512"/>
        <v/>
      </c>
      <c r="AC1149" s="154" t="str">
        <f t="shared" si="513"/>
        <v/>
      </c>
      <c r="AD1149" s="154" t="str">
        <f t="shared" si="514"/>
        <v/>
      </c>
      <c r="AE1149" s="3" t="str">
        <f t="shared" si="515"/>
        <v/>
      </c>
      <c r="AF1149" s="3" t="str">
        <f t="shared" si="516"/>
        <v/>
      </c>
      <c r="AG1149" s="3" t="str">
        <f t="shared" si="523"/>
        <v/>
      </c>
      <c r="AH1149" s="4" t="str">
        <f t="shared" si="517"/>
        <v/>
      </c>
      <c r="AI1149" s="75" t="str">
        <f t="shared" si="518"/>
        <v/>
      </c>
      <c r="AJ1149" s="75" t="str">
        <f t="shared" si="519"/>
        <v/>
      </c>
    </row>
    <row r="1150" spans="1:36" ht="14.25">
      <c r="A1150" s="41" t="str">
        <f t="shared" si="520"/>
        <v/>
      </c>
      <c r="B1150" s="150" t="str">
        <f>IF(ISNUMBER(A1150),INDEX('MetaTrader Import'!$H$13:$J$5893,TRUNC(((A1150-$A$39+1)-1)/3)+1,MOD((A1150-$A$39+1)-1,3)+1),"")</f>
        <v/>
      </c>
      <c r="C1150" s="43" t="str">
        <f t="shared" si="497"/>
        <v/>
      </c>
      <c r="D1150" s="43" t="str">
        <f t="shared" ca="1" si="498"/>
        <v/>
      </c>
      <c r="E1150" s="43" t="str">
        <f t="shared" si="499"/>
        <v/>
      </c>
      <c r="F1150" s="43" t="str">
        <f t="shared" si="500"/>
        <v/>
      </c>
      <c r="G1150" s="43" t="str">
        <f>IF(A1150&lt;&gt;"",IF(A1150&lt;Data!$G$11*0.25,$C$13/$G$32,IF(A1150&gt;Data!$G$11*0.25,$C$13,$C$13*10)),"")</f>
        <v/>
      </c>
      <c r="H1150" s="43" t="str">
        <f>IF(A1150&lt;&gt;"",IF(Data!$G$9="constant",$C$13,IF(Data!$G$9="squeeze",G1150,F1150)),"")</f>
        <v/>
      </c>
      <c r="I1150" s="38" t="str">
        <f ca="1">IF(ISNUMBER(A1150),NORMINV(RAND(),0,IF(AND(Data!$G$9="squeeze",A1150&lt;Data!$G$11*0.25),$H$32,1)*$C$30*$C$13)*($C$14*$C$12),"")</f>
        <v/>
      </c>
      <c r="J1150" s="42" t="str">
        <f ca="1">IFERROR(IF(Data!$C$6="Real",B1150,I1150+J1149+($C$14*$C$12)*(NORMINV(RAND(),$C$15,CHOOSE($G$13,$C$13,F1150,G1150)))),"")</f>
        <v/>
      </c>
      <c r="K1150" s="88" t="str">
        <f>IF(ISNUMBER(A1150), IF($G$16="fixed",$G$17,MIN(H1150*Data!$C$7*$C$16*0.5,$C$17*Data!$C$7))*$C$12,"")</f>
        <v/>
      </c>
      <c r="L1150" s="42" t="str">
        <f t="shared" ca="1" si="524"/>
        <v/>
      </c>
      <c r="M1150" s="44" t="str">
        <f t="shared" ca="1" si="525"/>
        <v/>
      </c>
      <c r="N1150" s="44" t="str">
        <f t="shared" ca="1" si="526"/>
        <v/>
      </c>
      <c r="O1150" s="108" t="str">
        <f t="shared" si="501"/>
        <v/>
      </c>
      <c r="P1150" s="102" t="str">
        <f t="shared" si="502"/>
        <v/>
      </c>
      <c r="Q1150" s="102" t="str">
        <f t="shared" si="503"/>
        <v/>
      </c>
      <c r="R1150" s="120" t="str">
        <f t="shared" si="521"/>
        <v/>
      </c>
      <c r="S1150" s="54" t="str">
        <f t="shared" si="522"/>
        <v/>
      </c>
      <c r="T1150" s="5" t="str">
        <f t="shared" si="504"/>
        <v/>
      </c>
      <c r="U1150" s="152" t="str">
        <f t="shared" si="505"/>
        <v/>
      </c>
      <c r="V1150" s="152" t="str">
        <f t="shared" si="506"/>
        <v/>
      </c>
      <c r="W1150" s="153" t="str">
        <f t="shared" si="507"/>
        <v/>
      </c>
      <c r="X1150" s="153" t="str">
        <f t="shared" si="508"/>
        <v/>
      </c>
      <c r="Y1150" s="153" t="str">
        <f t="shared" si="509"/>
        <v/>
      </c>
      <c r="Z1150" s="153" t="str">
        <f t="shared" si="510"/>
        <v/>
      </c>
      <c r="AA1150" s="152" t="str">
        <f t="shared" si="511"/>
        <v/>
      </c>
      <c r="AB1150" s="152" t="str">
        <f t="shared" si="512"/>
        <v/>
      </c>
      <c r="AC1150" s="154" t="str">
        <f t="shared" si="513"/>
        <v/>
      </c>
      <c r="AD1150" s="154" t="str">
        <f t="shared" si="514"/>
        <v/>
      </c>
      <c r="AE1150" s="3" t="str">
        <f t="shared" si="515"/>
        <v/>
      </c>
      <c r="AF1150" s="3" t="str">
        <f t="shared" si="516"/>
        <v/>
      </c>
      <c r="AG1150" s="3" t="str">
        <f t="shared" si="523"/>
        <v/>
      </c>
      <c r="AH1150" s="4" t="str">
        <f t="shared" si="517"/>
        <v/>
      </c>
      <c r="AI1150" s="75" t="str">
        <f t="shared" si="518"/>
        <v/>
      </c>
      <c r="AJ1150" s="75" t="str">
        <f t="shared" si="519"/>
        <v/>
      </c>
    </row>
    <row r="1151" spans="1:36" ht="14.25">
      <c r="A1151" s="41" t="str">
        <f t="shared" si="520"/>
        <v/>
      </c>
      <c r="B1151" s="150" t="str">
        <f>IF(ISNUMBER(A1151),INDEX('MetaTrader Import'!$H$13:$J$5893,TRUNC(((A1151-$A$39+1)-1)/3)+1,MOD((A1151-$A$39+1)-1,3)+1),"")</f>
        <v/>
      </c>
      <c r="C1151" s="43" t="str">
        <f t="shared" si="497"/>
        <v/>
      </c>
      <c r="D1151" s="43" t="str">
        <f t="shared" ca="1" si="498"/>
        <v/>
      </c>
      <c r="E1151" s="43" t="str">
        <f t="shared" si="499"/>
        <v/>
      </c>
      <c r="F1151" s="43" t="str">
        <f t="shared" si="500"/>
        <v/>
      </c>
      <c r="G1151" s="43" t="str">
        <f>IF(A1151&lt;&gt;"",IF(A1151&lt;Data!$G$11*0.25,$C$13/$G$32,IF(A1151&gt;Data!$G$11*0.25,$C$13,$C$13*10)),"")</f>
        <v/>
      </c>
      <c r="H1151" s="43" t="str">
        <f>IF(A1151&lt;&gt;"",IF(Data!$G$9="constant",$C$13,IF(Data!$G$9="squeeze",G1151,F1151)),"")</f>
        <v/>
      </c>
      <c r="I1151" s="38" t="str">
        <f ca="1">IF(ISNUMBER(A1151),NORMINV(RAND(),0,IF(AND(Data!$G$9="squeeze",A1151&lt;Data!$G$11*0.25),$H$32,1)*$C$30*$C$13)*($C$14*$C$12),"")</f>
        <v/>
      </c>
      <c r="J1151" s="42" t="str">
        <f ca="1">IFERROR(IF(Data!$C$6="Real",B1151,I1151+J1150+($C$14*$C$12)*(NORMINV(RAND(),$C$15,CHOOSE($G$13,$C$13,F1151,G1151)))),"")</f>
        <v/>
      </c>
      <c r="K1151" s="88" t="str">
        <f>IF(ISNUMBER(A1151), IF($G$16="fixed",$G$17,MIN(H1151*Data!$C$7*$C$16*0.5,$C$17*Data!$C$7))*$C$12,"")</f>
        <v/>
      </c>
      <c r="L1151" s="42" t="str">
        <f t="shared" ca="1" si="524"/>
        <v/>
      </c>
      <c r="M1151" s="44" t="str">
        <f t="shared" ca="1" si="525"/>
        <v/>
      </c>
      <c r="N1151" s="44" t="str">
        <f t="shared" ca="1" si="526"/>
        <v/>
      </c>
      <c r="O1151" s="108" t="str">
        <f t="shared" si="501"/>
        <v/>
      </c>
      <c r="P1151" s="102" t="str">
        <f t="shared" si="502"/>
        <v/>
      </c>
      <c r="Q1151" s="102" t="str">
        <f t="shared" si="503"/>
        <v/>
      </c>
      <c r="R1151" s="120" t="str">
        <f t="shared" si="521"/>
        <v/>
      </c>
      <c r="S1151" s="54" t="str">
        <f t="shared" si="522"/>
        <v/>
      </c>
      <c r="T1151" s="5" t="str">
        <f t="shared" si="504"/>
        <v/>
      </c>
      <c r="U1151" s="152" t="str">
        <f t="shared" si="505"/>
        <v/>
      </c>
      <c r="V1151" s="152" t="str">
        <f t="shared" si="506"/>
        <v/>
      </c>
      <c r="W1151" s="153" t="str">
        <f t="shared" si="507"/>
        <v/>
      </c>
      <c r="X1151" s="153" t="str">
        <f t="shared" si="508"/>
        <v/>
      </c>
      <c r="Y1151" s="153" t="str">
        <f t="shared" si="509"/>
        <v/>
      </c>
      <c r="Z1151" s="153" t="str">
        <f t="shared" si="510"/>
        <v/>
      </c>
      <c r="AA1151" s="152" t="str">
        <f t="shared" si="511"/>
        <v/>
      </c>
      <c r="AB1151" s="152" t="str">
        <f t="shared" si="512"/>
        <v/>
      </c>
      <c r="AC1151" s="154" t="str">
        <f t="shared" si="513"/>
        <v/>
      </c>
      <c r="AD1151" s="154" t="str">
        <f t="shared" si="514"/>
        <v/>
      </c>
      <c r="AE1151" s="3" t="str">
        <f t="shared" si="515"/>
        <v/>
      </c>
      <c r="AF1151" s="3" t="str">
        <f t="shared" si="516"/>
        <v/>
      </c>
      <c r="AG1151" s="3" t="str">
        <f t="shared" si="523"/>
        <v/>
      </c>
      <c r="AH1151" s="4" t="str">
        <f t="shared" si="517"/>
        <v/>
      </c>
      <c r="AI1151" s="75" t="str">
        <f t="shared" si="518"/>
        <v/>
      </c>
      <c r="AJ1151" s="75" t="str">
        <f t="shared" si="519"/>
        <v/>
      </c>
    </row>
    <row r="1152" spans="1:36" ht="14.25">
      <c r="A1152" s="41" t="str">
        <f t="shared" si="520"/>
        <v/>
      </c>
      <c r="B1152" s="150" t="str">
        <f>IF(ISNUMBER(A1152),INDEX('MetaTrader Import'!$H$13:$J$5893,TRUNC(((A1152-$A$39+1)-1)/3)+1,MOD((A1152-$A$39+1)-1,3)+1),"")</f>
        <v/>
      </c>
      <c r="C1152" s="43" t="str">
        <f t="shared" si="497"/>
        <v/>
      </c>
      <c r="D1152" s="43" t="str">
        <f t="shared" ca="1" si="498"/>
        <v/>
      </c>
      <c r="E1152" s="43" t="str">
        <f t="shared" si="499"/>
        <v/>
      </c>
      <c r="F1152" s="43" t="str">
        <f t="shared" si="500"/>
        <v/>
      </c>
      <c r="G1152" s="43" t="str">
        <f>IF(A1152&lt;&gt;"",IF(A1152&lt;Data!$G$11*0.25,$C$13/$G$32,IF(A1152&gt;Data!$G$11*0.25,$C$13,$C$13*10)),"")</f>
        <v/>
      </c>
      <c r="H1152" s="43" t="str">
        <f>IF(A1152&lt;&gt;"",IF(Data!$G$9="constant",$C$13,IF(Data!$G$9="squeeze",G1152,F1152)),"")</f>
        <v/>
      </c>
      <c r="I1152" s="38" t="str">
        <f ca="1">IF(ISNUMBER(A1152),NORMINV(RAND(),0,IF(AND(Data!$G$9="squeeze",A1152&lt;Data!$G$11*0.25),$H$32,1)*$C$30*$C$13)*($C$14*$C$12),"")</f>
        <v/>
      </c>
      <c r="J1152" s="42" t="str">
        <f ca="1">IFERROR(IF(Data!$C$6="Real",B1152,I1152+J1151+($C$14*$C$12)*(NORMINV(RAND(),$C$15,CHOOSE($G$13,$C$13,F1152,G1152)))),"")</f>
        <v/>
      </c>
      <c r="K1152" s="88" t="str">
        <f>IF(ISNUMBER(A1152), IF($G$16="fixed",$G$17,MIN(H1152*Data!$C$7*$C$16*0.5,$C$17*Data!$C$7))*$C$12,"")</f>
        <v/>
      </c>
      <c r="L1152" s="42" t="str">
        <f t="shared" ca="1" si="524"/>
        <v/>
      </c>
      <c r="M1152" s="44" t="str">
        <f t="shared" ca="1" si="525"/>
        <v/>
      </c>
      <c r="N1152" s="44" t="str">
        <f t="shared" ca="1" si="526"/>
        <v/>
      </c>
      <c r="O1152" s="108" t="str">
        <f t="shared" si="501"/>
        <v/>
      </c>
      <c r="P1152" s="102" t="str">
        <f t="shared" si="502"/>
        <v/>
      </c>
      <c r="Q1152" s="102" t="str">
        <f t="shared" si="503"/>
        <v/>
      </c>
      <c r="R1152" s="120" t="str">
        <f t="shared" si="521"/>
        <v/>
      </c>
      <c r="S1152" s="54" t="str">
        <f t="shared" si="522"/>
        <v/>
      </c>
      <c r="T1152" s="5" t="str">
        <f t="shared" si="504"/>
        <v/>
      </c>
      <c r="U1152" s="152" t="str">
        <f t="shared" si="505"/>
        <v/>
      </c>
      <c r="V1152" s="152" t="str">
        <f t="shared" si="506"/>
        <v/>
      </c>
      <c r="W1152" s="153" t="str">
        <f t="shared" si="507"/>
        <v/>
      </c>
      <c r="X1152" s="153" t="str">
        <f t="shared" si="508"/>
        <v/>
      </c>
      <c r="Y1152" s="153" t="str">
        <f t="shared" si="509"/>
        <v/>
      </c>
      <c r="Z1152" s="153" t="str">
        <f t="shared" si="510"/>
        <v/>
      </c>
      <c r="AA1152" s="152" t="str">
        <f t="shared" si="511"/>
        <v/>
      </c>
      <c r="AB1152" s="152" t="str">
        <f t="shared" si="512"/>
        <v/>
      </c>
      <c r="AC1152" s="154" t="str">
        <f t="shared" si="513"/>
        <v/>
      </c>
      <c r="AD1152" s="154" t="str">
        <f t="shared" si="514"/>
        <v/>
      </c>
      <c r="AE1152" s="3" t="str">
        <f t="shared" si="515"/>
        <v/>
      </c>
      <c r="AF1152" s="3" t="str">
        <f t="shared" si="516"/>
        <v/>
      </c>
      <c r="AG1152" s="3" t="str">
        <f t="shared" si="523"/>
        <v/>
      </c>
      <c r="AH1152" s="4" t="str">
        <f t="shared" si="517"/>
        <v/>
      </c>
      <c r="AI1152" s="75" t="str">
        <f t="shared" si="518"/>
        <v/>
      </c>
      <c r="AJ1152" s="75" t="str">
        <f t="shared" si="519"/>
        <v/>
      </c>
    </row>
    <row r="1153" spans="1:36" ht="14.25">
      <c r="A1153" s="41" t="str">
        <f t="shared" si="520"/>
        <v/>
      </c>
      <c r="B1153" s="150" t="str">
        <f>IF(ISNUMBER(A1153),INDEX('MetaTrader Import'!$H$13:$J$5893,TRUNC(((A1153-$A$39+1)-1)/3)+1,MOD((A1153-$A$39+1)-1,3)+1),"")</f>
        <v/>
      </c>
      <c r="C1153" s="43" t="str">
        <f t="shared" si="497"/>
        <v/>
      </c>
      <c r="D1153" s="43" t="str">
        <f t="shared" ca="1" si="498"/>
        <v/>
      </c>
      <c r="E1153" s="43" t="str">
        <f t="shared" si="499"/>
        <v/>
      </c>
      <c r="F1153" s="43" t="str">
        <f t="shared" si="500"/>
        <v/>
      </c>
      <c r="G1153" s="43" t="str">
        <f>IF(A1153&lt;&gt;"",IF(A1153&lt;Data!$G$11*0.25,$C$13/$G$32,IF(A1153&gt;Data!$G$11*0.25,$C$13,$C$13*10)),"")</f>
        <v/>
      </c>
      <c r="H1153" s="43" t="str">
        <f>IF(A1153&lt;&gt;"",IF(Data!$G$9="constant",$C$13,IF(Data!$G$9="squeeze",G1153,F1153)),"")</f>
        <v/>
      </c>
      <c r="I1153" s="38" t="str">
        <f ca="1">IF(ISNUMBER(A1153),NORMINV(RAND(),0,IF(AND(Data!$G$9="squeeze",A1153&lt;Data!$G$11*0.25),$H$32,1)*$C$30*$C$13)*($C$14*$C$12),"")</f>
        <v/>
      </c>
      <c r="J1153" s="42" t="str">
        <f ca="1">IFERROR(IF(Data!$C$6="Real",B1153,I1153+J1152+($C$14*$C$12)*(NORMINV(RAND(),$C$15,CHOOSE($G$13,$C$13,F1153,G1153)))),"")</f>
        <v/>
      </c>
      <c r="K1153" s="88" t="str">
        <f>IF(ISNUMBER(A1153), IF($G$16="fixed",$G$17,MIN(H1153*Data!$C$7*$C$16*0.5,$C$17*Data!$C$7))*$C$12,"")</f>
        <v/>
      </c>
      <c r="L1153" s="42" t="str">
        <f t="shared" ca="1" si="524"/>
        <v/>
      </c>
      <c r="M1153" s="44" t="str">
        <f t="shared" ca="1" si="525"/>
        <v/>
      </c>
      <c r="N1153" s="44" t="str">
        <f t="shared" ca="1" si="526"/>
        <v/>
      </c>
      <c r="O1153" s="108" t="str">
        <f t="shared" si="501"/>
        <v/>
      </c>
      <c r="P1153" s="102" t="str">
        <f t="shared" si="502"/>
        <v/>
      </c>
      <c r="Q1153" s="102" t="str">
        <f t="shared" si="503"/>
        <v/>
      </c>
      <c r="R1153" s="120" t="str">
        <f t="shared" si="521"/>
        <v/>
      </c>
      <c r="S1153" s="54" t="str">
        <f t="shared" si="522"/>
        <v/>
      </c>
      <c r="T1153" s="5" t="str">
        <f t="shared" si="504"/>
        <v/>
      </c>
      <c r="U1153" s="152" t="str">
        <f t="shared" si="505"/>
        <v/>
      </c>
      <c r="V1153" s="152" t="str">
        <f t="shared" si="506"/>
        <v/>
      </c>
      <c r="W1153" s="153" t="str">
        <f t="shared" si="507"/>
        <v/>
      </c>
      <c r="X1153" s="153" t="str">
        <f t="shared" si="508"/>
        <v/>
      </c>
      <c r="Y1153" s="153" t="str">
        <f t="shared" si="509"/>
        <v/>
      </c>
      <c r="Z1153" s="153" t="str">
        <f t="shared" si="510"/>
        <v/>
      </c>
      <c r="AA1153" s="152" t="str">
        <f t="shared" si="511"/>
        <v/>
      </c>
      <c r="AB1153" s="152" t="str">
        <f t="shared" si="512"/>
        <v/>
      </c>
      <c r="AC1153" s="154" t="str">
        <f t="shared" si="513"/>
        <v/>
      </c>
      <c r="AD1153" s="154" t="str">
        <f t="shared" si="514"/>
        <v/>
      </c>
      <c r="AE1153" s="3" t="str">
        <f t="shared" si="515"/>
        <v/>
      </c>
      <c r="AF1153" s="3" t="str">
        <f t="shared" si="516"/>
        <v/>
      </c>
      <c r="AG1153" s="3" t="str">
        <f t="shared" si="523"/>
        <v/>
      </c>
      <c r="AH1153" s="4" t="str">
        <f t="shared" si="517"/>
        <v/>
      </c>
      <c r="AI1153" s="75" t="str">
        <f t="shared" si="518"/>
        <v/>
      </c>
      <c r="AJ1153" s="75" t="str">
        <f t="shared" si="519"/>
        <v/>
      </c>
    </row>
    <row r="1154" spans="1:36" ht="14.25">
      <c r="A1154" s="41" t="str">
        <f t="shared" si="520"/>
        <v/>
      </c>
      <c r="B1154" s="150" t="str">
        <f>IF(ISNUMBER(A1154),INDEX('MetaTrader Import'!$H$13:$J$5893,TRUNC(((A1154-$A$39+1)-1)/3)+1,MOD((A1154-$A$39+1)-1,3)+1),"")</f>
        <v/>
      </c>
      <c r="C1154" s="43" t="str">
        <f t="shared" si="497"/>
        <v/>
      </c>
      <c r="D1154" s="43" t="str">
        <f t="shared" ca="1" si="498"/>
        <v/>
      </c>
      <c r="E1154" s="43" t="str">
        <f t="shared" si="499"/>
        <v/>
      </c>
      <c r="F1154" s="43" t="str">
        <f t="shared" si="500"/>
        <v/>
      </c>
      <c r="G1154" s="43" t="str">
        <f>IF(A1154&lt;&gt;"",IF(A1154&lt;Data!$G$11*0.25,$C$13/$G$32,IF(A1154&gt;Data!$G$11*0.25,$C$13,$C$13*10)),"")</f>
        <v/>
      </c>
      <c r="H1154" s="43" t="str">
        <f>IF(A1154&lt;&gt;"",IF(Data!$G$9="constant",$C$13,IF(Data!$G$9="squeeze",G1154,F1154)),"")</f>
        <v/>
      </c>
      <c r="I1154" s="38" t="str">
        <f ca="1">IF(ISNUMBER(A1154),NORMINV(RAND(),0,IF(AND(Data!$G$9="squeeze",A1154&lt;Data!$G$11*0.25),$H$32,1)*$C$30*$C$13)*($C$14*$C$12),"")</f>
        <v/>
      </c>
      <c r="J1154" s="42" t="str">
        <f ca="1">IFERROR(IF(Data!$C$6="Real",B1154,I1154+J1153+($C$14*$C$12)*(NORMINV(RAND(),$C$15,CHOOSE($G$13,$C$13,F1154,G1154)))),"")</f>
        <v/>
      </c>
      <c r="K1154" s="88" t="str">
        <f>IF(ISNUMBER(A1154), IF($G$16="fixed",$G$17,MIN(H1154*Data!$C$7*$C$16*0.5,$C$17*Data!$C$7))*$C$12,"")</f>
        <v/>
      </c>
      <c r="L1154" s="42" t="str">
        <f t="shared" ca="1" si="524"/>
        <v/>
      </c>
      <c r="M1154" s="44" t="str">
        <f t="shared" ca="1" si="525"/>
        <v/>
      </c>
      <c r="N1154" s="44" t="str">
        <f t="shared" ca="1" si="526"/>
        <v/>
      </c>
      <c r="O1154" s="108" t="str">
        <f t="shared" si="501"/>
        <v/>
      </c>
      <c r="P1154" s="102" t="str">
        <f t="shared" si="502"/>
        <v/>
      </c>
      <c r="Q1154" s="102" t="str">
        <f t="shared" si="503"/>
        <v/>
      </c>
      <c r="R1154" s="120" t="str">
        <f t="shared" si="521"/>
        <v/>
      </c>
      <c r="S1154" s="54" t="str">
        <f t="shared" si="522"/>
        <v/>
      </c>
      <c r="T1154" s="5" t="str">
        <f t="shared" si="504"/>
        <v/>
      </c>
      <c r="U1154" s="152" t="str">
        <f t="shared" si="505"/>
        <v/>
      </c>
      <c r="V1154" s="152" t="str">
        <f t="shared" si="506"/>
        <v/>
      </c>
      <c r="W1154" s="153" t="str">
        <f t="shared" si="507"/>
        <v/>
      </c>
      <c r="X1154" s="153" t="str">
        <f t="shared" si="508"/>
        <v/>
      </c>
      <c r="Y1154" s="153" t="str">
        <f t="shared" si="509"/>
        <v/>
      </c>
      <c r="Z1154" s="153" t="str">
        <f t="shared" si="510"/>
        <v/>
      </c>
      <c r="AA1154" s="152" t="str">
        <f t="shared" si="511"/>
        <v/>
      </c>
      <c r="AB1154" s="152" t="str">
        <f t="shared" si="512"/>
        <v/>
      </c>
      <c r="AC1154" s="154" t="str">
        <f t="shared" si="513"/>
        <v/>
      </c>
      <c r="AD1154" s="154" t="str">
        <f t="shared" si="514"/>
        <v/>
      </c>
      <c r="AE1154" s="3" t="str">
        <f t="shared" si="515"/>
        <v/>
      </c>
      <c r="AF1154" s="3" t="str">
        <f t="shared" si="516"/>
        <v/>
      </c>
      <c r="AG1154" s="3" t="str">
        <f t="shared" si="523"/>
        <v/>
      </c>
      <c r="AH1154" s="4" t="str">
        <f t="shared" si="517"/>
        <v/>
      </c>
      <c r="AI1154" s="75" t="str">
        <f t="shared" si="518"/>
        <v/>
      </c>
      <c r="AJ1154" s="75" t="str">
        <f t="shared" si="519"/>
        <v/>
      </c>
    </row>
    <row r="1155" spans="1:36" ht="14.25">
      <c r="A1155" s="41" t="str">
        <f t="shared" si="520"/>
        <v/>
      </c>
      <c r="B1155" s="150" t="str">
        <f>IF(ISNUMBER(A1155),INDEX('MetaTrader Import'!$H$13:$J$5893,TRUNC(((A1155-$A$39+1)-1)/3)+1,MOD((A1155-$A$39+1)-1,3)+1),"")</f>
        <v/>
      </c>
      <c r="C1155" s="43" t="str">
        <f t="shared" ref="C1155:C1218" si="527">IF(A1155&lt;&gt;"",E1154,"")</f>
        <v/>
      </c>
      <c r="D1155" s="43" t="str">
        <f t="shared" ref="D1155:D1218" ca="1" si="528">IF(A1155&lt;&gt;"",NORMINV(RAND(),($C$23-C1155)*$C$28,$C$27)+NORMINV(RAND(),IF(RAND()&gt;$C$26,$C$25,0),$C$27),"")</f>
        <v/>
      </c>
      <c r="E1155" s="43" t="str">
        <f t="shared" ref="E1155:E1218" si="529">IF(A1155&lt;&gt;"",C1155+D1155,"")</f>
        <v/>
      </c>
      <c r="F1155" s="43" t="str">
        <f t="shared" ref="F1155:F1218" si="530">IF(A1155&lt;&gt;"",$C$13*ABS(E1155)/$C$23,"")</f>
        <v/>
      </c>
      <c r="G1155" s="43" t="str">
        <f>IF(A1155&lt;&gt;"",IF(A1155&lt;Data!$G$11*0.25,$C$13/$G$32,IF(A1155&gt;Data!$G$11*0.25,$C$13,$C$13*10)),"")</f>
        <v/>
      </c>
      <c r="H1155" s="43" t="str">
        <f>IF(A1155&lt;&gt;"",IF(Data!$G$9="constant",$C$13,IF(Data!$G$9="squeeze",G1155,F1155)),"")</f>
        <v/>
      </c>
      <c r="I1155" s="38" t="str">
        <f ca="1">IF(ISNUMBER(A1155),NORMINV(RAND(),0,IF(AND(Data!$G$9="squeeze",A1155&lt;Data!$G$11*0.25),$H$32,1)*$C$30*$C$13)*($C$14*$C$12),"")</f>
        <v/>
      </c>
      <c r="J1155" s="42" t="str">
        <f ca="1">IFERROR(IF(Data!$C$6="Real",B1155,I1155+J1154+($C$14*$C$12)*(NORMINV(RAND(),$C$15,CHOOSE($G$13,$C$13,F1155,G1155)))),"")</f>
        <v/>
      </c>
      <c r="K1155" s="88" t="str">
        <f>IF(ISNUMBER(A1155), IF($G$16="fixed",$G$17,MIN(H1155*Data!$C$7*$C$16*0.5,$C$17*Data!$C$7))*$C$12,"")</f>
        <v/>
      </c>
      <c r="L1155" s="42" t="str">
        <f t="shared" ca="1" si="524"/>
        <v/>
      </c>
      <c r="M1155" s="44" t="str">
        <f t="shared" ca="1" si="525"/>
        <v/>
      </c>
      <c r="N1155" s="44" t="str">
        <f t="shared" ca="1" si="526"/>
        <v/>
      </c>
      <c r="O1155" s="108" t="str">
        <f t="shared" ref="O1155:O1218" si="531">IF(ISNUMBER(A1155),$G$12*SLOPE(L1141:L1155,A1141:A1155),"")</f>
        <v/>
      </c>
      <c r="P1155" s="102" t="str">
        <f t="shared" ref="P1155:P1218" si="532">IF(ISNUMBER(A1155),STDEV(L1141:L1155)*$G$12,"")</f>
        <v/>
      </c>
      <c r="Q1155" s="102" t="str">
        <f t="shared" ref="Q1155:Q1218" si="533">IF(ISNUMBER(A1155),SLOPE(P1141:P1155,A1141:A1155),"")</f>
        <v/>
      </c>
      <c r="R1155" s="120" t="str">
        <f t="shared" si="521"/>
        <v/>
      </c>
      <c r="S1155" s="54" t="str">
        <f t="shared" si="522"/>
        <v/>
      </c>
      <c r="T1155" s="5" t="str">
        <f t="shared" ref="T1155:T1218" si="534">IF(ISNUMBER(A1155),IF(S1155=1,L1155,IF(AG1154="Y","",IF(ISNUMBER(T1154),T1154,""))),"")</f>
        <v/>
      </c>
      <c r="U1155" s="152" t="str">
        <f t="shared" ref="U1155:U1218" si="535">IF(NOT(ISNUMBER(T1155)),"",IF(S1155=1,T1155,IF(M1155&gt;U1154,M1155,IF(ISNUMBER(U1154),U1154,""))))</f>
        <v/>
      </c>
      <c r="V1155" s="152" t="str">
        <f t="shared" ref="V1155:V1218" si="536">IF(NOT(ISNUMBER(T1155)),"",IF(S1155=1,T1155,IF(N1155&lt;V1154,N1155,IF(ISNUMBER(V1154),V1154,""))))</f>
        <v/>
      </c>
      <c r="W1155" s="153" t="str">
        <f t="shared" ref="W1155:W1218" si="537">IF(NOT(ISNUMBER(T1155)),"",MIN($F$24,IF(TRUNC((U1155-T1155)/$E$24*$G$12)+0&gt;IF(ISNUMBER(W1154),W1154,0),TRUNC((U1155-T1155)/$E$24*$G$12)+0,IF(ISNUMBER(W1154),W1154,0))))</f>
        <v/>
      </c>
      <c r="X1155" s="153" t="str">
        <f t="shared" ref="X1155:X1218" si="538">IF(NOT(ISNUMBER(T1155)),"",MIN($F$24,IF(-TRUNC((V1155-T1155)/$E$24*$G$12)+0&gt;IF(ISNUMBER(X1154),X1154,0),-TRUNC((V1155-T1155)/$E$24*$G$12)+0,IF(ISNUMBER(X1154),X1154,0))))</f>
        <v/>
      </c>
      <c r="Y1155" s="153" t="str">
        <f t="shared" ref="Y1155:Y1218" si="539">IF(ISNUMBER(W1155),(IF(W1155=0,0,1))*IF(ABS($I$24)=2,POWER(2,W1155-1),W1155)*SIGN($I$24)*$K$24,"")</f>
        <v/>
      </c>
      <c r="Z1155" s="153" t="str">
        <f t="shared" ref="Z1155:Z1218" si="540">IF(ISNUMBER(X1155),(IF(X1155=0,0,1))*IF(ABS($I$24)=2,POWER(2,X1155-1),X1155)*SIGN($I$24)*$K$24,"")</f>
        <v/>
      </c>
      <c r="AA1155" s="152" t="str">
        <f t="shared" ref="AA1155:AA1218" si="541">IF(OR(NOT(ISNUMBER(T1155)),W1155&lt;1),"",IF(OR(NOT(ISNUMBER(W1154)),W1154=0),IF(SIGN(Y1155)=1,M1155,N1155),(Y1154*AA1154+(Y1155-Y1154)*IF(SIGN(Y1155)=1,M1155,N1155))/Y1155))</f>
        <v/>
      </c>
      <c r="AB1155" s="152" t="str">
        <f t="shared" ref="AB1155:AB1218" si="542">IF(OR(NOT(ISNUMBER(T1155)),X1155&lt;1),"",IF(OR(NOT(ISNUMBER(X1154)),X1154=0),IF(SIGN(Z1155)=1,N1155,M1155),(Z1154*AB1154+(Z1155-Z1154)*IF(SIGN(Z1155)=1,N1155,M1155))/Z1155))</f>
        <v/>
      </c>
      <c r="AC1155" s="154" t="str">
        <f t="shared" ref="AC1155:AC1218" si="543">IFERROR(-SIGN(Y1155)*(AA1155-IF(SIGN(Y1155)=1,N1155,M1155))*$G$12*ABS(Y1155),"")</f>
        <v/>
      </c>
      <c r="AD1155" s="154" t="str">
        <f t="shared" ref="AD1155:AD1218" si="544">IFERROR(SIGN(Z1155)*(AB1155-IF(SIGN(Z1155)=1,M1155,N1155))*$G$12*ABS(Z1155),"")</f>
        <v/>
      </c>
      <c r="AE1155" s="3" t="str">
        <f t="shared" ref="AE1155:AE1218" si="545">IF(ISNUMBER(A1155),IFERROR((IF(ISNUMBER(AC1155),AC1155,0)+IF(ISNUMBER(AD1155),AD1155,0))/(ABS(Y1155)+ABS(Z1155)),0),"")</f>
        <v/>
      </c>
      <c r="AF1155" s="3" t="str">
        <f t="shared" ref="AF1155:AF1218" si="546">IF(ISNUMBER(A1155),IF(ISNUMBER(AC1155),AC1155,0)+IF(ISNUMBER(AD1155),AD1155,0),"")</f>
        <v/>
      </c>
      <c r="AG1155" s="3" t="str">
        <f t="shared" si="523"/>
        <v/>
      </c>
      <c r="AH1155" s="4" t="str">
        <f t="shared" ref="AH1155:AH1218" si="547">IF(AG1155="y",AF1155*10*$C$11,"")</f>
        <v/>
      </c>
      <c r="AI1155" s="75" t="str">
        <f t="shared" ref="AI1155:AI1218" si="548">IF(ISNUMBER(A1155),IF(ISNUMBER(AH1155),AJ1155,AF1155*10*$C$11+AJ1155),"")</f>
        <v/>
      </c>
      <c r="AJ1155" s="75" t="str">
        <f t="shared" ref="AJ1155:AJ1218" si="549">IF(ISNUMBER(A1155),AJ1154+IF(ISNUMBER(AH1155),AH1155,0),"")</f>
        <v/>
      </c>
    </row>
    <row r="1156" spans="1:36" ht="14.25">
      <c r="A1156" s="41" t="str">
        <f t="shared" ref="A1156:A1219" si="550">IFERROR(IF(A1155+1&gt;$C$19,"",A1155+1),"")</f>
        <v/>
      </c>
      <c r="B1156" s="150" t="str">
        <f>IF(ISNUMBER(A1156),INDEX('MetaTrader Import'!$H$13:$J$5893,TRUNC(((A1156-$A$39+1)-1)/3)+1,MOD((A1156-$A$39+1)-1,3)+1),"")</f>
        <v/>
      </c>
      <c r="C1156" s="43" t="str">
        <f t="shared" si="527"/>
        <v/>
      </c>
      <c r="D1156" s="43" t="str">
        <f t="shared" ca="1" si="528"/>
        <v/>
      </c>
      <c r="E1156" s="43" t="str">
        <f t="shared" si="529"/>
        <v/>
      </c>
      <c r="F1156" s="43" t="str">
        <f t="shared" si="530"/>
        <v/>
      </c>
      <c r="G1156" s="43" t="str">
        <f>IF(A1156&lt;&gt;"",IF(A1156&lt;Data!$G$11*0.25,$C$13/$G$32,IF(A1156&gt;Data!$G$11*0.25,$C$13,$C$13*10)),"")</f>
        <v/>
      </c>
      <c r="H1156" s="43" t="str">
        <f>IF(A1156&lt;&gt;"",IF(Data!$G$9="constant",$C$13,IF(Data!$G$9="squeeze",G1156,F1156)),"")</f>
        <v/>
      </c>
      <c r="I1156" s="38" t="str">
        <f ca="1">IF(ISNUMBER(A1156),NORMINV(RAND(),0,IF(AND(Data!$G$9="squeeze",A1156&lt;Data!$G$11*0.25),$H$32,1)*$C$30*$C$13)*($C$14*$C$12),"")</f>
        <v/>
      </c>
      <c r="J1156" s="42" t="str">
        <f ca="1">IFERROR(IF(Data!$C$6="Real",B1156,I1156+J1155+($C$14*$C$12)*(NORMINV(RAND(),$C$15,CHOOSE($G$13,$C$13,F1156,G1156)))),"")</f>
        <v/>
      </c>
      <c r="K1156" s="88" t="str">
        <f>IF(ISNUMBER(A1156), IF($G$16="fixed",$G$17,MIN(H1156*Data!$C$7*$C$16*0.5,$C$17*Data!$C$7))*$C$12,"")</f>
        <v/>
      </c>
      <c r="L1156" s="42" t="str">
        <f t="shared" ca="1" si="524"/>
        <v/>
      </c>
      <c r="M1156" s="44" t="str">
        <f t="shared" ca="1" si="525"/>
        <v/>
      </c>
      <c r="N1156" s="44" t="str">
        <f t="shared" ca="1" si="526"/>
        <v/>
      </c>
      <c r="O1156" s="108" t="str">
        <f t="shared" si="531"/>
        <v/>
      </c>
      <c r="P1156" s="102" t="str">
        <f t="shared" si="532"/>
        <v/>
      </c>
      <c r="Q1156" s="102" t="str">
        <f t="shared" si="533"/>
        <v/>
      </c>
      <c r="R1156" s="120" t="str">
        <f t="shared" ref="R1156:R1219" si="551">IF(ISNUMBER(A1156),R1155+S1155,"")</f>
        <v/>
      </c>
      <c r="S1156" s="54" t="str">
        <f t="shared" ref="S1156:S1219" si="552">IF(ISNUMBER(A1156),IF(AND(R1156&lt;$M$24,Q1156&lt;$F$28,ABS(O1156)&lt;$F$27,P1156&lt;$F$26,NOT(ISNUMBER(T1155))),1,0),"")</f>
        <v/>
      </c>
      <c r="T1156" s="5" t="str">
        <f t="shared" si="534"/>
        <v/>
      </c>
      <c r="U1156" s="152" t="str">
        <f t="shared" si="535"/>
        <v/>
      </c>
      <c r="V1156" s="152" t="str">
        <f t="shared" si="536"/>
        <v/>
      </c>
      <c r="W1156" s="153" t="str">
        <f t="shared" si="537"/>
        <v/>
      </c>
      <c r="X1156" s="153" t="str">
        <f t="shared" si="538"/>
        <v/>
      </c>
      <c r="Y1156" s="153" t="str">
        <f t="shared" si="539"/>
        <v/>
      </c>
      <c r="Z1156" s="153" t="str">
        <f t="shared" si="540"/>
        <v/>
      </c>
      <c r="AA1156" s="152" t="str">
        <f t="shared" si="541"/>
        <v/>
      </c>
      <c r="AB1156" s="152" t="str">
        <f t="shared" si="542"/>
        <v/>
      </c>
      <c r="AC1156" s="154" t="str">
        <f t="shared" si="543"/>
        <v/>
      </c>
      <c r="AD1156" s="154" t="str">
        <f t="shared" si="544"/>
        <v/>
      </c>
      <c r="AE1156" s="3" t="str">
        <f t="shared" si="545"/>
        <v/>
      </c>
      <c r="AF1156" s="3" t="str">
        <f t="shared" si="546"/>
        <v/>
      </c>
      <c r="AG1156" s="3" t="str">
        <f t="shared" ref="AG1156:AG1219" si="553">IF(NOT(ISNUMBER(T1156)),"",IF(OR(AF1156&gt;$G$24,AF1156&lt;-$H$24,A1156+1&gt;$C$19),"Y","N"))</f>
        <v/>
      </c>
      <c r="AH1156" s="4" t="str">
        <f t="shared" si="547"/>
        <v/>
      </c>
      <c r="AI1156" s="75" t="str">
        <f t="shared" si="548"/>
        <v/>
      </c>
      <c r="AJ1156" s="75" t="str">
        <f t="shared" si="549"/>
        <v/>
      </c>
    </row>
    <row r="1157" spans="1:36" ht="14.25">
      <c r="A1157" s="41" t="str">
        <f t="shared" si="550"/>
        <v/>
      </c>
      <c r="B1157" s="150" t="str">
        <f>IF(ISNUMBER(A1157),INDEX('MetaTrader Import'!$H$13:$J$5893,TRUNC(((A1157-$A$39+1)-1)/3)+1,MOD((A1157-$A$39+1)-1,3)+1),"")</f>
        <v/>
      </c>
      <c r="C1157" s="43" t="str">
        <f t="shared" si="527"/>
        <v/>
      </c>
      <c r="D1157" s="43" t="str">
        <f t="shared" ca="1" si="528"/>
        <v/>
      </c>
      <c r="E1157" s="43" t="str">
        <f t="shared" si="529"/>
        <v/>
      </c>
      <c r="F1157" s="43" t="str">
        <f t="shared" si="530"/>
        <v/>
      </c>
      <c r="G1157" s="43" t="str">
        <f>IF(A1157&lt;&gt;"",IF(A1157&lt;Data!$G$11*0.25,$C$13/$G$32,IF(A1157&gt;Data!$G$11*0.25,$C$13,$C$13*10)),"")</f>
        <v/>
      </c>
      <c r="H1157" s="43" t="str">
        <f>IF(A1157&lt;&gt;"",IF(Data!$G$9="constant",$C$13,IF(Data!$G$9="squeeze",G1157,F1157)),"")</f>
        <v/>
      </c>
      <c r="I1157" s="38" t="str">
        <f ca="1">IF(ISNUMBER(A1157),NORMINV(RAND(),0,IF(AND(Data!$G$9="squeeze",A1157&lt;Data!$G$11*0.25),$H$32,1)*$C$30*$C$13)*($C$14*$C$12),"")</f>
        <v/>
      </c>
      <c r="J1157" s="42" t="str">
        <f ca="1">IFERROR(IF(Data!$C$6="Real",B1157,I1157+J1156+($C$14*$C$12)*(NORMINV(RAND(),$C$15,CHOOSE($G$13,$C$13,F1157,G1157)))),"")</f>
        <v/>
      </c>
      <c r="K1157" s="88" t="str">
        <f>IF(ISNUMBER(A1157), IF($G$16="fixed",$G$17,MIN(H1157*Data!$C$7*$C$16*0.5,$C$17*Data!$C$7))*$C$12,"")</f>
        <v/>
      </c>
      <c r="L1157" s="42" t="str">
        <f t="shared" ca="1" si="524"/>
        <v/>
      </c>
      <c r="M1157" s="44" t="str">
        <f t="shared" ca="1" si="525"/>
        <v/>
      </c>
      <c r="N1157" s="44" t="str">
        <f t="shared" ca="1" si="526"/>
        <v/>
      </c>
      <c r="O1157" s="108" t="str">
        <f t="shared" si="531"/>
        <v/>
      </c>
      <c r="P1157" s="102" t="str">
        <f t="shared" si="532"/>
        <v/>
      </c>
      <c r="Q1157" s="102" t="str">
        <f t="shared" si="533"/>
        <v/>
      </c>
      <c r="R1157" s="120" t="str">
        <f t="shared" si="551"/>
        <v/>
      </c>
      <c r="S1157" s="54" t="str">
        <f t="shared" si="552"/>
        <v/>
      </c>
      <c r="T1157" s="5" t="str">
        <f t="shared" si="534"/>
        <v/>
      </c>
      <c r="U1157" s="152" t="str">
        <f t="shared" si="535"/>
        <v/>
      </c>
      <c r="V1157" s="152" t="str">
        <f t="shared" si="536"/>
        <v/>
      </c>
      <c r="W1157" s="153" t="str">
        <f t="shared" si="537"/>
        <v/>
      </c>
      <c r="X1157" s="153" t="str">
        <f t="shared" si="538"/>
        <v/>
      </c>
      <c r="Y1157" s="153" t="str">
        <f t="shared" si="539"/>
        <v/>
      </c>
      <c r="Z1157" s="153" t="str">
        <f t="shared" si="540"/>
        <v/>
      </c>
      <c r="AA1157" s="152" t="str">
        <f t="shared" si="541"/>
        <v/>
      </c>
      <c r="AB1157" s="152" t="str">
        <f t="shared" si="542"/>
        <v/>
      </c>
      <c r="AC1157" s="154" t="str">
        <f t="shared" si="543"/>
        <v/>
      </c>
      <c r="AD1157" s="154" t="str">
        <f t="shared" si="544"/>
        <v/>
      </c>
      <c r="AE1157" s="3" t="str">
        <f t="shared" si="545"/>
        <v/>
      </c>
      <c r="AF1157" s="3" t="str">
        <f t="shared" si="546"/>
        <v/>
      </c>
      <c r="AG1157" s="3" t="str">
        <f t="shared" si="553"/>
        <v/>
      </c>
      <c r="AH1157" s="4" t="str">
        <f t="shared" si="547"/>
        <v/>
      </c>
      <c r="AI1157" s="75" t="str">
        <f t="shared" si="548"/>
        <v/>
      </c>
      <c r="AJ1157" s="75" t="str">
        <f t="shared" si="549"/>
        <v/>
      </c>
    </row>
    <row r="1158" spans="1:36" ht="14.25">
      <c r="A1158" s="41" t="str">
        <f t="shared" si="550"/>
        <v/>
      </c>
      <c r="B1158" s="150" t="str">
        <f>IF(ISNUMBER(A1158),INDEX('MetaTrader Import'!$H$13:$J$5893,TRUNC(((A1158-$A$39+1)-1)/3)+1,MOD((A1158-$A$39+1)-1,3)+1),"")</f>
        <v/>
      </c>
      <c r="C1158" s="43" t="str">
        <f t="shared" si="527"/>
        <v/>
      </c>
      <c r="D1158" s="43" t="str">
        <f t="shared" ca="1" si="528"/>
        <v/>
      </c>
      <c r="E1158" s="43" t="str">
        <f t="shared" si="529"/>
        <v/>
      </c>
      <c r="F1158" s="43" t="str">
        <f t="shared" si="530"/>
        <v/>
      </c>
      <c r="G1158" s="43" t="str">
        <f>IF(A1158&lt;&gt;"",IF(A1158&lt;Data!$G$11*0.25,$C$13/$G$32,IF(A1158&gt;Data!$G$11*0.25,$C$13,$C$13*10)),"")</f>
        <v/>
      </c>
      <c r="H1158" s="43" t="str">
        <f>IF(A1158&lt;&gt;"",IF(Data!$G$9="constant",$C$13,IF(Data!$G$9="squeeze",G1158,F1158)),"")</f>
        <v/>
      </c>
      <c r="I1158" s="38" t="str">
        <f ca="1">IF(ISNUMBER(A1158),NORMINV(RAND(),0,IF(AND(Data!$G$9="squeeze",A1158&lt;Data!$G$11*0.25),$H$32,1)*$C$30*$C$13)*($C$14*$C$12),"")</f>
        <v/>
      </c>
      <c r="J1158" s="42" t="str">
        <f ca="1">IFERROR(IF(Data!$C$6="Real",B1158,I1158+J1157+($C$14*$C$12)*(NORMINV(RAND(),$C$15,CHOOSE($G$13,$C$13,F1158,G1158)))),"")</f>
        <v/>
      </c>
      <c r="K1158" s="88" t="str">
        <f>IF(ISNUMBER(A1158), IF($G$16="fixed",$G$17,MIN(H1158*Data!$C$7*$C$16*0.5,$C$17*Data!$C$7))*$C$12,"")</f>
        <v/>
      </c>
      <c r="L1158" s="42" t="str">
        <f t="shared" ref="L1158:L1221" ca="1" si="554">IFERROR(J1158,"")</f>
        <v/>
      </c>
      <c r="M1158" s="44" t="str">
        <f t="shared" ref="M1158:M1221" ca="1" si="555">IFERROR(L1158+K1158*0.5,"")</f>
        <v/>
      </c>
      <c r="N1158" s="44" t="str">
        <f t="shared" ref="N1158:N1221" ca="1" si="556">IFERROR(L1158-K1158*0.5,"")</f>
        <v/>
      </c>
      <c r="O1158" s="108" t="str">
        <f t="shared" si="531"/>
        <v/>
      </c>
      <c r="P1158" s="102" t="str">
        <f t="shared" si="532"/>
        <v/>
      </c>
      <c r="Q1158" s="102" t="str">
        <f t="shared" si="533"/>
        <v/>
      </c>
      <c r="R1158" s="120" t="str">
        <f t="shared" si="551"/>
        <v/>
      </c>
      <c r="S1158" s="54" t="str">
        <f t="shared" si="552"/>
        <v/>
      </c>
      <c r="T1158" s="5" t="str">
        <f t="shared" si="534"/>
        <v/>
      </c>
      <c r="U1158" s="152" t="str">
        <f t="shared" si="535"/>
        <v/>
      </c>
      <c r="V1158" s="152" t="str">
        <f t="shared" si="536"/>
        <v/>
      </c>
      <c r="W1158" s="153" t="str">
        <f t="shared" si="537"/>
        <v/>
      </c>
      <c r="X1158" s="153" t="str">
        <f t="shared" si="538"/>
        <v/>
      </c>
      <c r="Y1158" s="153" t="str">
        <f t="shared" si="539"/>
        <v/>
      </c>
      <c r="Z1158" s="153" t="str">
        <f t="shared" si="540"/>
        <v/>
      </c>
      <c r="AA1158" s="152" t="str">
        <f t="shared" si="541"/>
        <v/>
      </c>
      <c r="AB1158" s="152" t="str">
        <f t="shared" si="542"/>
        <v/>
      </c>
      <c r="AC1158" s="154" t="str">
        <f t="shared" si="543"/>
        <v/>
      </c>
      <c r="AD1158" s="154" t="str">
        <f t="shared" si="544"/>
        <v/>
      </c>
      <c r="AE1158" s="3" t="str">
        <f t="shared" si="545"/>
        <v/>
      </c>
      <c r="AF1158" s="3" t="str">
        <f t="shared" si="546"/>
        <v/>
      </c>
      <c r="AG1158" s="3" t="str">
        <f t="shared" si="553"/>
        <v/>
      </c>
      <c r="AH1158" s="4" t="str">
        <f t="shared" si="547"/>
        <v/>
      </c>
      <c r="AI1158" s="75" t="str">
        <f t="shared" si="548"/>
        <v/>
      </c>
      <c r="AJ1158" s="75" t="str">
        <f t="shared" si="549"/>
        <v/>
      </c>
    </row>
    <row r="1159" spans="1:36" ht="14.25">
      <c r="A1159" s="41" t="str">
        <f t="shared" si="550"/>
        <v/>
      </c>
      <c r="B1159" s="150" t="str">
        <f>IF(ISNUMBER(A1159),INDEX('MetaTrader Import'!$H$13:$J$5893,TRUNC(((A1159-$A$39+1)-1)/3)+1,MOD((A1159-$A$39+1)-1,3)+1),"")</f>
        <v/>
      </c>
      <c r="C1159" s="43" t="str">
        <f t="shared" si="527"/>
        <v/>
      </c>
      <c r="D1159" s="43" t="str">
        <f t="shared" ca="1" si="528"/>
        <v/>
      </c>
      <c r="E1159" s="43" t="str">
        <f t="shared" si="529"/>
        <v/>
      </c>
      <c r="F1159" s="43" t="str">
        <f t="shared" si="530"/>
        <v/>
      </c>
      <c r="G1159" s="43" t="str">
        <f>IF(A1159&lt;&gt;"",IF(A1159&lt;Data!$G$11*0.25,$C$13/$G$32,IF(A1159&gt;Data!$G$11*0.25,$C$13,$C$13*10)),"")</f>
        <v/>
      </c>
      <c r="H1159" s="43" t="str">
        <f>IF(A1159&lt;&gt;"",IF(Data!$G$9="constant",$C$13,IF(Data!$G$9="squeeze",G1159,F1159)),"")</f>
        <v/>
      </c>
      <c r="I1159" s="38" t="str">
        <f ca="1">IF(ISNUMBER(A1159),NORMINV(RAND(),0,IF(AND(Data!$G$9="squeeze",A1159&lt;Data!$G$11*0.25),$H$32,1)*$C$30*$C$13)*($C$14*$C$12),"")</f>
        <v/>
      </c>
      <c r="J1159" s="42" t="str">
        <f ca="1">IFERROR(IF(Data!$C$6="Real",B1159,I1159+J1158+($C$14*$C$12)*(NORMINV(RAND(),$C$15,CHOOSE($G$13,$C$13,F1159,G1159)))),"")</f>
        <v/>
      </c>
      <c r="K1159" s="88" t="str">
        <f>IF(ISNUMBER(A1159), IF($G$16="fixed",$G$17,MIN(H1159*Data!$C$7*$C$16*0.5,$C$17*Data!$C$7))*$C$12,"")</f>
        <v/>
      </c>
      <c r="L1159" s="42" t="str">
        <f t="shared" ca="1" si="554"/>
        <v/>
      </c>
      <c r="M1159" s="44" t="str">
        <f t="shared" ca="1" si="555"/>
        <v/>
      </c>
      <c r="N1159" s="44" t="str">
        <f t="shared" ca="1" si="556"/>
        <v/>
      </c>
      <c r="O1159" s="108" t="str">
        <f t="shared" si="531"/>
        <v/>
      </c>
      <c r="P1159" s="102" t="str">
        <f t="shared" si="532"/>
        <v/>
      </c>
      <c r="Q1159" s="102" t="str">
        <f t="shared" si="533"/>
        <v/>
      </c>
      <c r="R1159" s="120" t="str">
        <f t="shared" si="551"/>
        <v/>
      </c>
      <c r="S1159" s="54" t="str">
        <f t="shared" si="552"/>
        <v/>
      </c>
      <c r="T1159" s="5" t="str">
        <f t="shared" si="534"/>
        <v/>
      </c>
      <c r="U1159" s="152" t="str">
        <f t="shared" si="535"/>
        <v/>
      </c>
      <c r="V1159" s="152" t="str">
        <f t="shared" si="536"/>
        <v/>
      </c>
      <c r="W1159" s="153" t="str">
        <f t="shared" si="537"/>
        <v/>
      </c>
      <c r="X1159" s="153" t="str">
        <f t="shared" si="538"/>
        <v/>
      </c>
      <c r="Y1159" s="153" t="str">
        <f t="shared" si="539"/>
        <v/>
      </c>
      <c r="Z1159" s="153" t="str">
        <f t="shared" si="540"/>
        <v/>
      </c>
      <c r="AA1159" s="152" t="str">
        <f t="shared" si="541"/>
        <v/>
      </c>
      <c r="AB1159" s="152" t="str">
        <f t="shared" si="542"/>
        <v/>
      </c>
      <c r="AC1159" s="154" t="str">
        <f t="shared" si="543"/>
        <v/>
      </c>
      <c r="AD1159" s="154" t="str">
        <f t="shared" si="544"/>
        <v/>
      </c>
      <c r="AE1159" s="3" t="str">
        <f t="shared" si="545"/>
        <v/>
      </c>
      <c r="AF1159" s="3" t="str">
        <f t="shared" si="546"/>
        <v/>
      </c>
      <c r="AG1159" s="3" t="str">
        <f t="shared" si="553"/>
        <v/>
      </c>
      <c r="AH1159" s="4" t="str">
        <f t="shared" si="547"/>
        <v/>
      </c>
      <c r="AI1159" s="75" t="str">
        <f t="shared" si="548"/>
        <v/>
      </c>
      <c r="AJ1159" s="75" t="str">
        <f t="shared" si="549"/>
        <v/>
      </c>
    </row>
    <row r="1160" spans="1:36" ht="14.25">
      <c r="A1160" s="41" t="str">
        <f t="shared" si="550"/>
        <v/>
      </c>
      <c r="B1160" s="150" t="str">
        <f>IF(ISNUMBER(A1160),INDEX('MetaTrader Import'!$H$13:$J$5893,TRUNC(((A1160-$A$39+1)-1)/3)+1,MOD((A1160-$A$39+1)-1,3)+1),"")</f>
        <v/>
      </c>
      <c r="C1160" s="43" t="str">
        <f t="shared" si="527"/>
        <v/>
      </c>
      <c r="D1160" s="43" t="str">
        <f t="shared" ca="1" si="528"/>
        <v/>
      </c>
      <c r="E1160" s="43" t="str">
        <f t="shared" si="529"/>
        <v/>
      </c>
      <c r="F1160" s="43" t="str">
        <f t="shared" si="530"/>
        <v/>
      </c>
      <c r="G1160" s="43" t="str">
        <f>IF(A1160&lt;&gt;"",IF(A1160&lt;Data!$G$11*0.25,$C$13/$G$32,IF(A1160&gt;Data!$G$11*0.25,$C$13,$C$13*10)),"")</f>
        <v/>
      </c>
      <c r="H1160" s="43" t="str">
        <f>IF(A1160&lt;&gt;"",IF(Data!$G$9="constant",$C$13,IF(Data!$G$9="squeeze",G1160,F1160)),"")</f>
        <v/>
      </c>
      <c r="I1160" s="38" t="str">
        <f ca="1">IF(ISNUMBER(A1160),NORMINV(RAND(),0,IF(AND(Data!$G$9="squeeze",A1160&lt;Data!$G$11*0.25),$H$32,1)*$C$30*$C$13)*($C$14*$C$12),"")</f>
        <v/>
      </c>
      <c r="J1160" s="42" t="str">
        <f ca="1">IFERROR(IF(Data!$C$6="Real",B1160,I1160+J1159+($C$14*$C$12)*(NORMINV(RAND(),$C$15,CHOOSE($G$13,$C$13,F1160,G1160)))),"")</f>
        <v/>
      </c>
      <c r="K1160" s="88" t="str">
        <f>IF(ISNUMBER(A1160), IF($G$16="fixed",$G$17,MIN(H1160*Data!$C$7*$C$16*0.5,$C$17*Data!$C$7))*$C$12,"")</f>
        <v/>
      </c>
      <c r="L1160" s="42" t="str">
        <f t="shared" ca="1" si="554"/>
        <v/>
      </c>
      <c r="M1160" s="44" t="str">
        <f t="shared" ca="1" si="555"/>
        <v/>
      </c>
      <c r="N1160" s="44" t="str">
        <f t="shared" ca="1" si="556"/>
        <v/>
      </c>
      <c r="O1160" s="108" t="str">
        <f t="shared" si="531"/>
        <v/>
      </c>
      <c r="P1160" s="102" t="str">
        <f t="shared" si="532"/>
        <v/>
      </c>
      <c r="Q1160" s="102" t="str">
        <f t="shared" si="533"/>
        <v/>
      </c>
      <c r="R1160" s="120" t="str">
        <f t="shared" si="551"/>
        <v/>
      </c>
      <c r="S1160" s="54" t="str">
        <f t="shared" si="552"/>
        <v/>
      </c>
      <c r="T1160" s="5" t="str">
        <f t="shared" si="534"/>
        <v/>
      </c>
      <c r="U1160" s="152" t="str">
        <f t="shared" si="535"/>
        <v/>
      </c>
      <c r="V1160" s="152" t="str">
        <f t="shared" si="536"/>
        <v/>
      </c>
      <c r="W1160" s="153" t="str">
        <f t="shared" si="537"/>
        <v/>
      </c>
      <c r="X1160" s="153" t="str">
        <f t="shared" si="538"/>
        <v/>
      </c>
      <c r="Y1160" s="153" t="str">
        <f t="shared" si="539"/>
        <v/>
      </c>
      <c r="Z1160" s="153" t="str">
        <f t="shared" si="540"/>
        <v/>
      </c>
      <c r="AA1160" s="152" t="str">
        <f t="shared" si="541"/>
        <v/>
      </c>
      <c r="AB1160" s="152" t="str">
        <f t="shared" si="542"/>
        <v/>
      </c>
      <c r="AC1160" s="154" t="str">
        <f t="shared" si="543"/>
        <v/>
      </c>
      <c r="AD1160" s="154" t="str">
        <f t="shared" si="544"/>
        <v/>
      </c>
      <c r="AE1160" s="3" t="str">
        <f t="shared" si="545"/>
        <v/>
      </c>
      <c r="AF1160" s="3" t="str">
        <f t="shared" si="546"/>
        <v/>
      </c>
      <c r="AG1160" s="3" t="str">
        <f t="shared" si="553"/>
        <v/>
      </c>
      <c r="AH1160" s="4" t="str">
        <f t="shared" si="547"/>
        <v/>
      </c>
      <c r="AI1160" s="75" t="str">
        <f t="shared" si="548"/>
        <v/>
      </c>
      <c r="AJ1160" s="75" t="str">
        <f t="shared" si="549"/>
        <v/>
      </c>
    </row>
    <row r="1161" spans="1:36" ht="14.25">
      <c r="A1161" s="41" t="str">
        <f t="shared" si="550"/>
        <v/>
      </c>
      <c r="B1161" s="150" t="str">
        <f>IF(ISNUMBER(A1161),INDEX('MetaTrader Import'!$H$13:$J$5893,TRUNC(((A1161-$A$39+1)-1)/3)+1,MOD((A1161-$A$39+1)-1,3)+1),"")</f>
        <v/>
      </c>
      <c r="C1161" s="43" t="str">
        <f t="shared" si="527"/>
        <v/>
      </c>
      <c r="D1161" s="43" t="str">
        <f t="shared" ca="1" si="528"/>
        <v/>
      </c>
      <c r="E1161" s="43" t="str">
        <f t="shared" si="529"/>
        <v/>
      </c>
      <c r="F1161" s="43" t="str">
        <f t="shared" si="530"/>
        <v/>
      </c>
      <c r="G1161" s="43" t="str">
        <f>IF(A1161&lt;&gt;"",IF(A1161&lt;Data!$G$11*0.25,$C$13/$G$32,IF(A1161&gt;Data!$G$11*0.25,$C$13,$C$13*10)),"")</f>
        <v/>
      </c>
      <c r="H1161" s="43" t="str">
        <f>IF(A1161&lt;&gt;"",IF(Data!$G$9="constant",$C$13,IF(Data!$G$9="squeeze",G1161,F1161)),"")</f>
        <v/>
      </c>
      <c r="I1161" s="38" t="str">
        <f ca="1">IF(ISNUMBER(A1161),NORMINV(RAND(),0,IF(AND(Data!$G$9="squeeze",A1161&lt;Data!$G$11*0.25),$H$32,1)*$C$30*$C$13)*($C$14*$C$12),"")</f>
        <v/>
      </c>
      <c r="J1161" s="42" t="str">
        <f ca="1">IFERROR(IF(Data!$C$6="Real",B1161,I1161+J1160+($C$14*$C$12)*(NORMINV(RAND(),$C$15,CHOOSE($G$13,$C$13,F1161,G1161)))),"")</f>
        <v/>
      </c>
      <c r="K1161" s="88" t="str">
        <f>IF(ISNUMBER(A1161), IF($G$16="fixed",$G$17,MIN(H1161*Data!$C$7*$C$16*0.5,$C$17*Data!$C$7))*$C$12,"")</f>
        <v/>
      </c>
      <c r="L1161" s="42" t="str">
        <f t="shared" ca="1" si="554"/>
        <v/>
      </c>
      <c r="M1161" s="44" t="str">
        <f t="shared" ca="1" si="555"/>
        <v/>
      </c>
      <c r="N1161" s="44" t="str">
        <f t="shared" ca="1" si="556"/>
        <v/>
      </c>
      <c r="O1161" s="108" t="str">
        <f t="shared" si="531"/>
        <v/>
      </c>
      <c r="P1161" s="102" t="str">
        <f t="shared" si="532"/>
        <v/>
      </c>
      <c r="Q1161" s="102" t="str">
        <f t="shared" si="533"/>
        <v/>
      </c>
      <c r="R1161" s="120" t="str">
        <f t="shared" si="551"/>
        <v/>
      </c>
      <c r="S1161" s="54" t="str">
        <f t="shared" si="552"/>
        <v/>
      </c>
      <c r="T1161" s="5" t="str">
        <f t="shared" si="534"/>
        <v/>
      </c>
      <c r="U1161" s="152" t="str">
        <f t="shared" si="535"/>
        <v/>
      </c>
      <c r="V1161" s="152" t="str">
        <f t="shared" si="536"/>
        <v/>
      </c>
      <c r="W1161" s="153" t="str">
        <f t="shared" si="537"/>
        <v/>
      </c>
      <c r="X1161" s="153" t="str">
        <f t="shared" si="538"/>
        <v/>
      </c>
      <c r="Y1161" s="153" t="str">
        <f t="shared" si="539"/>
        <v/>
      </c>
      <c r="Z1161" s="153" t="str">
        <f t="shared" si="540"/>
        <v/>
      </c>
      <c r="AA1161" s="152" t="str">
        <f t="shared" si="541"/>
        <v/>
      </c>
      <c r="AB1161" s="152" t="str">
        <f t="shared" si="542"/>
        <v/>
      </c>
      <c r="AC1161" s="154" t="str">
        <f t="shared" si="543"/>
        <v/>
      </c>
      <c r="AD1161" s="154" t="str">
        <f t="shared" si="544"/>
        <v/>
      </c>
      <c r="AE1161" s="3" t="str">
        <f t="shared" si="545"/>
        <v/>
      </c>
      <c r="AF1161" s="3" t="str">
        <f t="shared" si="546"/>
        <v/>
      </c>
      <c r="AG1161" s="3" t="str">
        <f t="shared" si="553"/>
        <v/>
      </c>
      <c r="AH1161" s="4" t="str">
        <f t="shared" si="547"/>
        <v/>
      </c>
      <c r="AI1161" s="75" t="str">
        <f t="shared" si="548"/>
        <v/>
      </c>
      <c r="AJ1161" s="75" t="str">
        <f t="shared" si="549"/>
        <v/>
      </c>
    </row>
    <row r="1162" spans="1:36" ht="14.25">
      <c r="A1162" s="41" t="str">
        <f t="shared" si="550"/>
        <v/>
      </c>
      <c r="B1162" s="150" t="str">
        <f>IF(ISNUMBER(A1162),INDEX('MetaTrader Import'!$H$13:$J$5893,TRUNC(((A1162-$A$39+1)-1)/3)+1,MOD((A1162-$A$39+1)-1,3)+1),"")</f>
        <v/>
      </c>
      <c r="C1162" s="43" t="str">
        <f t="shared" si="527"/>
        <v/>
      </c>
      <c r="D1162" s="43" t="str">
        <f t="shared" ca="1" si="528"/>
        <v/>
      </c>
      <c r="E1162" s="43" t="str">
        <f t="shared" si="529"/>
        <v/>
      </c>
      <c r="F1162" s="43" t="str">
        <f t="shared" si="530"/>
        <v/>
      </c>
      <c r="G1162" s="43" t="str">
        <f>IF(A1162&lt;&gt;"",IF(A1162&lt;Data!$G$11*0.25,$C$13/$G$32,IF(A1162&gt;Data!$G$11*0.25,$C$13,$C$13*10)),"")</f>
        <v/>
      </c>
      <c r="H1162" s="43" t="str">
        <f>IF(A1162&lt;&gt;"",IF(Data!$G$9="constant",$C$13,IF(Data!$G$9="squeeze",G1162,F1162)),"")</f>
        <v/>
      </c>
      <c r="I1162" s="38" t="str">
        <f ca="1">IF(ISNUMBER(A1162),NORMINV(RAND(),0,IF(AND(Data!$G$9="squeeze",A1162&lt;Data!$G$11*0.25),$H$32,1)*$C$30*$C$13)*($C$14*$C$12),"")</f>
        <v/>
      </c>
      <c r="J1162" s="42" t="str">
        <f ca="1">IFERROR(IF(Data!$C$6="Real",B1162,I1162+J1161+($C$14*$C$12)*(NORMINV(RAND(),$C$15,CHOOSE($G$13,$C$13,F1162,G1162)))),"")</f>
        <v/>
      </c>
      <c r="K1162" s="88" t="str">
        <f>IF(ISNUMBER(A1162), IF($G$16="fixed",$G$17,MIN(H1162*Data!$C$7*$C$16*0.5,$C$17*Data!$C$7))*$C$12,"")</f>
        <v/>
      </c>
      <c r="L1162" s="42" t="str">
        <f t="shared" ca="1" si="554"/>
        <v/>
      </c>
      <c r="M1162" s="44" t="str">
        <f t="shared" ca="1" si="555"/>
        <v/>
      </c>
      <c r="N1162" s="44" t="str">
        <f t="shared" ca="1" si="556"/>
        <v/>
      </c>
      <c r="O1162" s="108" t="str">
        <f t="shared" si="531"/>
        <v/>
      </c>
      <c r="P1162" s="102" t="str">
        <f t="shared" si="532"/>
        <v/>
      </c>
      <c r="Q1162" s="102" t="str">
        <f t="shared" si="533"/>
        <v/>
      </c>
      <c r="R1162" s="120" t="str">
        <f t="shared" si="551"/>
        <v/>
      </c>
      <c r="S1162" s="54" t="str">
        <f t="shared" si="552"/>
        <v/>
      </c>
      <c r="T1162" s="5" t="str">
        <f t="shared" si="534"/>
        <v/>
      </c>
      <c r="U1162" s="152" t="str">
        <f t="shared" si="535"/>
        <v/>
      </c>
      <c r="V1162" s="152" t="str">
        <f t="shared" si="536"/>
        <v/>
      </c>
      <c r="W1162" s="153" t="str">
        <f t="shared" si="537"/>
        <v/>
      </c>
      <c r="X1162" s="153" t="str">
        <f t="shared" si="538"/>
        <v/>
      </c>
      <c r="Y1162" s="153" t="str">
        <f t="shared" si="539"/>
        <v/>
      </c>
      <c r="Z1162" s="153" t="str">
        <f t="shared" si="540"/>
        <v/>
      </c>
      <c r="AA1162" s="152" t="str">
        <f t="shared" si="541"/>
        <v/>
      </c>
      <c r="AB1162" s="152" t="str">
        <f t="shared" si="542"/>
        <v/>
      </c>
      <c r="AC1162" s="154" t="str">
        <f t="shared" si="543"/>
        <v/>
      </c>
      <c r="AD1162" s="154" t="str">
        <f t="shared" si="544"/>
        <v/>
      </c>
      <c r="AE1162" s="3" t="str">
        <f t="shared" si="545"/>
        <v/>
      </c>
      <c r="AF1162" s="3" t="str">
        <f t="shared" si="546"/>
        <v/>
      </c>
      <c r="AG1162" s="3" t="str">
        <f t="shared" si="553"/>
        <v/>
      </c>
      <c r="AH1162" s="4" t="str">
        <f t="shared" si="547"/>
        <v/>
      </c>
      <c r="AI1162" s="75" t="str">
        <f t="shared" si="548"/>
        <v/>
      </c>
      <c r="AJ1162" s="75" t="str">
        <f t="shared" si="549"/>
        <v/>
      </c>
    </row>
    <row r="1163" spans="1:36" ht="14.25">
      <c r="A1163" s="41" t="str">
        <f t="shared" si="550"/>
        <v/>
      </c>
      <c r="B1163" s="150" t="str">
        <f>IF(ISNUMBER(A1163),INDEX('MetaTrader Import'!$H$13:$J$5893,TRUNC(((A1163-$A$39+1)-1)/3)+1,MOD((A1163-$A$39+1)-1,3)+1),"")</f>
        <v/>
      </c>
      <c r="C1163" s="43" t="str">
        <f t="shared" si="527"/>
        <v/>
      </c>
      <c r="D1163" s="43" t="str">
        <f t="shared" ca="1" si="528"/>
        <v/>
      </c>
      <c r="E1163" s="43" t="str">
        <f t="shared" si="529"/>
        <v/>
      </c>
      <c r="F1163" s="43" t="str">
        <f t="shared" si="530"/>
        <v/>
      </c>
      <c r="G1163" s="43" t="str">
        <f>IF(A1163&lt;&gt;"",IF(A1163&lt;Data!$G$11*0.25,$C$13/$G$32,IF(A1163&gt;Data!$G$11*0.25,$C$13,$C$13*10)),"")</f>
        <v/>
      </c>
      <c r="H1163" s="43" t="str">
        <f>IF(A1163&lt;&gt;"",IF(Data!$G$9="constant",$C$13,IF(Data!$G$9="squeeze",G1163,F1163)),"")</f>
        <v/>
      </c>
      <c r="I1163" s="38" t="str">
        <f ca="1">IF(ISNUMBER(A1163),NORMINV(RAND(),0,IF(AND(Data!$G$9="squeeze",A1163&lt;Data!$G$11*0.25),$H$32,1)*$C$30*$C$13)*($C$14*$C$12),"")</f>
        <v/>
      </c>
      <c r="J1163" s="42" t="str">
        <f ca="1">IFERROR(IF(Data!$C$6="Real",B1163,I1163+J1162+($C$14*$C$12)*(NORMINV(RAND(),$C$15,CHOOSE($G$13,$C$13,F1163,G1163)))),"")</f>
        <v/>
      </c>
      <c r="K1163" s="88" t="str">
        <f>IF(ISNUMBER(A1163), IF($G$16="fixed",$G$17,MIN(H1163*Data!$C$7*$C$16*0.5,$C$17*Data!$C$7))*$C$12,"")</f>
        <v/>
      </c>
      <c r="L1163" s="42" t="str">
        <f t="shared" ca="1" si="554"/>
        <v/>
      </c>
      <c r="M1163" s="44" t="str">
        <f t="shared" ca="1" si="555"/>
        <v/>
      </c>
      <c r="N1163" s="44" t="str">
        <f t="shared" ca="1" si="556"/>
        <v/>
      </c>
      <c r="O1163" s="108" t="str">
        <f t="shared" si="531"/>
        <v/>
      </c>
      <c r="P1163" s="102" t="str">
        <f t="shared" si="532"/>
        <v/>
      </c>
      <c r="Q1163" s="102" t="str">
        <f t="shared" si="533"/>
        <v/>
      </c>
      <c r="R1163" s="120" t="str">
        <f t="shared" si="551"/>
        <v/>
      </c>
      <c r="S1163" s="54" t="str">
        <f t="shared" si="552"/>
        <v/>
      </c>
      <c r="T1163" s="5" t="str">
        <f t="shared" si="534"/>
        <v/>
      </c>
      <c r="U1163" s="152" t="str">
        <f t="shared" si="535"/>
        <v/>
      </c>
      <c r="V1163" s="152" t="str">
        <f t="shared" si="536"/>
        <v/>
      </c>
      <c r="W1163" s="153" t="str">
        <f t="shared" si="537"/>
        <v/>
      </c>
      <c r="X1163" s="153" t="str">
        <f t="shared" si="538"/>
        <v/>
      </c>
      <c r="Y1163" s="153" t="str">
        <f t="shared" si="539"/>
        <v/>
      </c>
      <c r="Z1163" s="153" t="str">
        <f t="shared" si="540"/>
        <v/>
      </c>
      <c r="AA1163" s="152" t="str">
        <f t="shared" si="541"/>
        <v/>
      </c>
      <c r="AB1163" s="152" t="str">
        <f t="shared" si="542"/>
        <v/>
      </c>
      <c r="AC1163" s="154" t="str">
        <f t="shared" si="543"/>
        <v/>
      </c>
      <c r="AD1163" s="154" t="str">
        <f t="shared" si="544"/>
        <v/>
      </c>
      <c r="AE1163" s="3" t="str">
        <f t="shared" si="545"/>
        <v/>
      </c>
      <c r="AF1163" s="3" t="str">
        <f t="shared" si="546"/>
        <v/>
      </c>
      <c r="AG1163" s="3" t="str">
        <f t="shared" si="553"/>
        <v/>
      </c>
      <c r="AH1163" s="4" t="str">
        <f t="shared" si="547"/>
        <v/>
      </c>
      <c r="AI1163" s="75" t="str">
        <f t="shared" si="548"/>
        <v/>
      </c>
      <c r="AJ1163" s="75" t="str">
        <f t="shared" si="549"/>
        <v/>
      </c>
    </row>
    <row r="1164" spans="1:36" ht="14.25">
      <c r="A1164" s="41" t="str">
        <f t="shared" si="550"/>
        <v/>
      </c>
      <c r="B1164" s="150" t="str">
        <f>IF(ISNUMBER(A1164),INDEX('MetaTrader Import'!$H$13:$J$5893,TRUNC(((A1164-$A$39+1)-1)/3)+1,MOD((A1164-$A$39+1)-1,3)+1),"")</f>
        <v/>
      </c>
      <c r="C1164" s="43" t="str">
        <f t="shared" si="527"/>
        <v/>
      </c>
      <c r="D1164" s="43" t="str">
        <f t="shared" ca="1" si="528"/>
        <v/>
      </c>
      <c r="E1164" s="43" t="str">
        <f t="shared" si="529"/>
        <v/>
      </c>
      <c r="F1164" s="43" t="str">
        <f t="shared" si="530"/>
        <v/>
      </c>
      <c r="G1164" s="43" t="str">
        <f>IF(A1164&lt;&gt;"",IF(A1164&lt;Data!$G$11*0.25,$C$13/$G$32,IF(A1164&gt;Data!$G$11*0.25,$C$13,$C$13*10)),"")</f>
        <v/>
      </c>
      <c r="H1164" s="43" t="str">
        <f>IF(A1164&lt;&gt;"",IF(Data!$G$9="constant",$C$13,IF(Data!$G$9="squeeze",G1164,F1164)),"")</f>
        <v/>
      </c>
      <c r="I1164" s="38" t="str">
        <f ca="1">IF(ISNUMBER(A1164),NORMINV(RAND(),0,IF(AND(Data!$G$9="squeeze",A1164&lt;Data!$G$11*0.25),$H$32,1)*$C$30*$C$13)*($C$14*$C$12),"")</f>
        <v/>
      </c>
      <c r="J1164" s="42" t="str">
        <f ca="1">IFERROR(IF(Data!$C$6="Real",B1164,I1164+J1163+($C$14*$C$12)*(NORMINV(RAND(),$C$15,CHOOSE($G$13,$C$13,F1164,G1164)))),"")</f>
        <v/>
      </c>
      <c r="K1164" s="88" t="str">
        <f>IF(ISNUMBER(A1164), IF($G$16="fixed",$G$17,MIN(H1164*Data!$C$7*$C$16*0.5,$C$17*Data!$C$7))*$C$12,"")</f>
        <v/>
      </c>
      <c r="L1164" s="42" t="str">
        <f t="shared" ca="1" si="554"/>
        <v/>
      </c>
      <c r="M1164" s="44" t="str">
        <f t="shared" ca="1" si="555"/>
        <v/>
      </c>
      <c r="N1164" s="44" t="str">
        <f t="shared" ca="1" si="556"/>
        <v/>
      </c>
      <c r="O1164" s="108" t="str">
        <f t="shared" si="531"/>
        <v/>
      </c>
      <c r="P1164" s="102" t="str">
        <f t="shared" si="532"/>
        <v/>
      </c>
      <c r="Q1164" s="102" t="str">
        <f t="shared" si="533"/>
        <v/>
      </c>
      <c r="R1164" s="120" t="str">
        <f t="shared" si="551"/>
        <v/>
      </c>
      <c r="S1164" s="54" t="str">
        <f t="shared" si="552"/>
        <v/>
      </c>
      <c r="T1164" s="5" t="str">
        <f t="shared" si="534"/>
        <v/>
      </c>
      <c r="U1164" s="152" t="str">
        <f t="shared" si="535"/>
        <v/>
      </c>
      <c r="V1164" s="152" t="str">
        <f t="shared" si="536"/>
        <v/>
      </c>
      <c r="W1164" s="153" t="str">
        <f t="shared" si="537"/>
        <v/>
      </c>
      <c r="X1164" s="153" t="str">
        <f t="shared" si="538"/>
        <v/>
      </c>
      <c r="Y1164" s="153" t="str">
        <f t="shared" si="539"/>
        <v/>
      </c>
      <c r="Z1164" s="153" t="str">
        <f t="shared" si="540"/>
        <v/>
      </c>
      <c r="AA1164" s="152" t="str">
        <f t="shared" si="541"/>
        <v/>
      </c>
      <c r="AB1164" s="152" t="str">
        <f t="shared" si="542"/>
        <v/>
      </c>
      <c r="AC1164" s="154" t="str">
        <f t="shared" si="543"/>
        <v/>
      </c>
      <c r="AD1164" s="154" t="str">
        <f t="shared" si="544"/>
        <v/>
      </c>
      <c r="AE1164" s="3" t="str">
        <f t="shared" si="545"/>
        <v/>
      </c>
      <c r="AF1164" s="3" t="str">
        <f t="shared" si="546"/>
        <v/>
      </c>
      <c r="AG1164" s="3" t="str">
        <f t="shared" si="553"/>
        <v/>
      </c>
      <c r="AH1164" s="4" t="str">
        <f t="shared" si="547"/>
        <v/>
      </c>
      <c r="AI1164" s="75" t="str">
        <f t="shared" si="548"/>
        <v/>
      </c>
      <c r="AJ1164" s="75" t="str">
        <f t="shared" si="549"/>
        <v/>
      </c>
    </row>
    <row r="1165" spans="1:36" ht="14.25">
      <c r="A1165" s="41" t="str">
        <f t="shared" si="550"/>
        <v/>
      </c>
      <c r="B1165" s="150" t="str">
        <f>IF(ISNUMBER(A1165),INDEX('MetaTrader Import'!$H$13:$J$5893,TRUNC(((A1165-$A$39+1)-1)/3)+1,MOD((A1165-$A$39+1)-1,3)+1),"")</f>
        <v/>
      </c>
      <c r="C1165" s="43" t="str">
        <f t="shared" si="527"/>
        <v/>
      </c>
      <c r="D1165" s="43" t="str">
        <f t="shared" ca="1" si="528"/>
        <v/>
      </c>
      <c r="E1165" s="43" t="str">
        <f t="shared" si="529"/>
        <v/>
      </c>
      <c r="F1165" s="43" t="str">
        <f t="shared" si="530"/>
        <v/>
      </c>
      <c r="G1165" s="43" t="str">
        <f>IF(A1165&lt;&gt;"",IF(A1165&lt;Data!$G$11*0.25,$C$13/$G$32,IF(A1165&gt;Data!$G$11*0.25,$C$13,$C$13*10)),"")</f>
        <v/>
      </c>
      <c r="H1165" s="43" t="str">
        <f>IF(A1165&lt;&gt;"",IF(Data!$G$9="constant",$C$13,IF(Data!$G$9="squeeze",G1165,F1165)),"")</f>
        <v/>
      </c>
      <c r="I1165" s="38" t="str">
        <f ca="1">IF(ISNUMBER(A1165),NORMINV(RAND(),0,IF(AND(Data!$G$9="squeeze",A1165&lt;Data!$G$11*0.25),$H$32,1)*$C$30*$C$13)*($C$14*$C$12),"")</f>
        <v/>
      </c>
      <c r="J1165" s="42" t="str">
        <f ca="1">IFERROR(IF(Data!$C$6="Real",B1165,I1165+J1164+($C$14*$C$12)*(NORMINV(RAND(),$C$15,CHOOSE($G$13,$C$13,F1165,G1165)))),"")</f>
        <v/>
      </c>
      <c r="K1165" s="88" t="str">
        <f>IF(ISNUMBER(A1165), IF($G$16="fixed",$G$17,MIN(H1165*Data!$C$7*$C$16*0.5,$C$17*Data!$C$7))*$C$12,"")</f>
        <v/>
      </c>
      <c r="L1165" s="42" t="str">
        <f t="shared" ca="1" si="554"/>
        <v/>
      </c>
      <c r="M1165" s="44" t="str">
        <f t="shared" ca="1" si="555"/>
        <v/>
      </c>
      <c r="N1165" s="44" t="str">
        <f t="shared" ca="1" si="556"/>
        <v/>
      </c>
      <c r="O1165" s="108" t="str">
        <f t="shared" si="531"/>
        <v/>
      </c>
      <c r="P1165" s="102" t="str">
        <f t="shared" si="532"/>
        <v/>
      </c>
      <c r="Q1165" s="102" t="str">
        <f t="shared" si="533"/>
        <v/>
      </c>
      <c r="R1165" s="120" t="str">
        <f t="shared" si="551"/>
        <v/>
      </c>
      <c r="S1165" s="54" t="str">
        <f t="shared" si="552"/>
        <v/>
      </c>
      <c r="T1165" s="5" t="str">
        <f t="shared" si="534"/>
        <v/>
      </c>
      <c r="U1165" s="152" t="str">
        <f t="shared" si="535"/>
        <v/>
      </c>
      <c r="V1165" s="152" t="str">
        <f t="shared" si="536"/>
        <v/>
      </c>
      <c r="W1165" s="153" t="str">
        <f t="shared" si="537"/>
        <v/>
      </c>
      <c r="X1165" s="153" t="str">
        <f t="shared" si="538"/>
        <v/>
      </c>
      <c r="Y1165" s="153" t="str">
        <f t="shared" si="539"/>
        <v/>
      </c>
      <c r="Z1165" s="153" t="str">
        <f t="shared" si="540"/>
        <v/>
      </c>
      <c r="AA1165" s="152" t="str">
        <f t="shared" si="541"/>
        <v/>
      </c>
      <c r="AB1165" s="152" t="str">
        <f t="shared" si="542"/>
        <v/>
      </c>
      <c r="AC1165" s="154" t="str">
        <f t="shared" si="543"/>
        <v/>
      </c>
      <c r="AD1165" s="154" t="str">
        <f t="shared" si="544"/>
        <v/>
      </c>
      <c r="AE1165" s="3" t="str">
        <f t="shared" si="545"/>
        <v/>
      </c>
      <c r="AF1165" s="3" t="str">
        <f t="shared" si="546"/>
        <v/>
      </c>
      <c r="AG1165" s="3" t="str">
        <f t="shared" si="553"/>
        <v/>
      </c>
      <c r="AH1165" s="4" t="str">
        <f t="shared" si="547"/>
        <v/>
      </c>
      <c r="AI1165" s="75" t="str">
        <f t="shared" si="548"/>
        <v/>
      </c>
      <c r="AJ1165" s="75" t="str">
        <f t="shared" si="549"/>
        <v/>
      </c>
    </row>
    <row r="1166" spans="1:36" ht="14.25">
      <c r="A1166" s="41" t="str">
        <f t="shared" si="550"/>
        <v/>
      </c>
      <c r="B1166" s="150" t="str">
        <f>IF(ISNUMBER(A1166),INDEX('MetaTrader Import'!$H$13:$J$5893,TRUNC(((A1166-$A$39+1)-1)/3)+1,MOD((A1166-$A$39+1)-1,3)+1),"")</f>
        <v/>
      </c>
      <c r="C1166" s="43" t="str">
        <f t="shared" si="527"/>
        <v/>
      </c>
      <c r="D1166" s="43" t="str">
        <f t="shared" ca="1" si="528"/>
        <v/>
      </c>
      <c r="E1166" s="43" t="str">
        <f t="shared" si="529"/>
        <v/>
      </c>
      <c r="F1166" s="43" t="str">
        <f t="shared" si="530"/>
        <v/>
      </c>
      <c r="G1166" s="43" t="str">
        <f>IF(A1166&lt;&gt;"",IF(A1166&lt;Data!$G$11*0.25,$C$13/$G$32,IF(A1166&gt;Data!$G$11*0.25,$C$13,$C$13*10)),"")</f>
        <v/>
      </c>
      <c r="H1166" s="43" t="str">
        <f>IF(A1166&lt;&gt;"",IF(Data!$G$9="constant",$C$13,IF(Data!$G$9="squeeze",G1166,F1166)),"")</f>
        <v/>
      </c>
      <c r="I1166" s="38" t="str">
        <f ca="1">IF(ISNUMBER(A1166),NORMINV(RAND(),0,IF(AND(Data!$G$9="squeeze",A1166&lt;Data!$G$11*0.25),$H$32,1)*$C$30*$C$13)*($C$14*$C$12),"")</f>
        <v/>
      </c>
      <c r="J1166" s="42" t="str">
        <f ca="1">IFERROR(IF(Data!$C$6="Real",B1166,I1166+J1165+($C$14*$C$12)*(NORMINV(RAND(),$C$15,CHOOSE($G$13,$C$13,F1166,G1166)))),"")</f>
        <v/>
      </c>
      <c r="K1166" s="88" t="str">
        <f>IF(ISNUMBER(A1166), IF($G$16="fixed",$G$17,MIN(H1166*Data!$C$7*$C$16*0.5,$C$17*Data!$C$7))*$C$12,"")</f>
        <v/>
      </c>
      <c r="L1166" s="42" t="str">
        <f t="shared" ca="1" si="554"/>
        <v/>
      </c>
      <c r="M1166" s="44" t="str">
        <f t="shared" ca="1" si="555"/>
        <v/>
      </c>
      <c r="N1166" s="44" t="str">
        <f t="shared" ca="1" si="556"/>
        <v/>
      </c>
      <c r="O1166" s="108" t="str">
        <f t="shared" si="531"/>
        <v/>
      </c>
      <c r="P1166" s="102" t="str">
        <f t="shared" si="532"/>
        <v/>
      </c>
      <c r="Q1166" s="102" t="str">
        <f t="shared" si="533"/>
        <v/>
      </c>
      <c r="R1166" s="120" t="str">
        <f t="shared" si="551"/>
        <v/>
      </c>
      <c r="S1166" s="54" t="str">
        <f t="shared" si="552"/>
        <v/>
      </c>
      <c r="T1166" s="5" t="str">
        <f t="shared" si="534"/>
        <v/>
      </c>
      <c r="U1166" s="152" t="str">
        <f t="shared" si="535"/>
        <v/>
      </c>
      <c r="V1166" s="152" t="str">
        <f t="shared" si="536"/>
        <v/>
      </c>
      <c r="W1166" s="153" t="str">
        <f t="shared" si="537"/>
        <v/>
      </c>
      <c r="X1166" s="153" t="str">
        <f t="shared" si="538"/>
        <v/>
      </c>
      <c r="Y1166" s="153" t="str">
        <f t="shared" si="539"/>
        <v/>
      </c>
      <c r="Z1166" s="153" t="str">
        <f t="shared" si="540"/>
        <v/>
      </c>
      <c r="AA1166" s="152" t="str">
        <f t="shared" si="541"/>
        <v/>
      </c>
      <c r="AB1166" s="152" t="str">
        <f t="shared" si="542"/>
        <v/>
      </c>
      <c r="AC1166" s="154" t="str">
        <f t="shared" si="543"/>
        <v/>
      </c>
      <c r="AD1166" s="154" t="str">
        <f t="shared" si="544"/>
        <v/>
      </c>
      <c r="AE1166" s="3" t="str">
        <f t="shared" si="545"/>
        <v/>
      </c>
      <c r="AF1166" s="3" t="str">
        <f t="shared" si="546"/>
        <v/>
      </c>
      <c r="AG1166" s="3" t="str">
        <f t="shared" si="553"/>
        <v/>
      </c>
      <c r="AH1166" s="4" t="str">
        <f t="shared" si="547"/>
        <v/>
      </c>
      <c r="AI1166" s="75" t="str">
        <f t="shared" si="548"/>
        <v/>
      </c>
      <c r="AJ1166" s="75" t="str">
        <f t="shared" si="549"/>
        <v/>
      </c>
    </row>
    <row r="1167" spans="1:36" ht="14.25">
      <c r="A1167" s="41" t="str">
        <f t="shared" si="550"/>
        <v/>
      </c>
      <c r="B1167" s="150" t="str">
        <f>IF(ISNUMBER(A1167),INDEX('MetaTrader Import'!$H$13:$J$5893,TRUNC(((A1167-$A$39+1)-1)/3)+1,MOD((A1167-$A$39+1)-1,3)+1),"")</f>
        <v/>
      </c>
      <c r="C1167" s="43" t="str">
        <f t="shared" si="527"/>
        <v/>
      </c>
      <c r="D1167" s="43" t="str">
        <f t="shared" ca="1" si="528"/>
        <v/>
      </c>
      <c r="E1167" s="43" t="str">
        <f t="shared" si="529"/>
        <v/>
      </c>
      <c r="F1167" s="43" t="str">
        <f t="shared" si="530"/>
        <v/>
      </c>
      <c r="G1167" s="43" t="str">
        <f>IF(A1167&lt;&gt;"",IF(A1167&lt;Data!$G$11*0.25,$C$13/$G$32,IF(A1167&gt;Data!$G$11*0.25,$C$13,$C$13*10)),"")</f>
        <v/>
      </c>
      <c r="H1167" s="43" t="str">
        <f>IF(A1167&lt;&gt;"",IF(Data!$G$9="constant",$C$13,IF(Data!$G$9="squeeze",G1167,F1167)),"")</f>
        <v/>
      </c>
      <c r="I1167" s="38" t="str">
        <f ca="1">IF(ISNUMBER(A1167),NORMINV(RAND(),0,IF(AND(Data!$G$9="squeeze",A1167&lt;Data!$G$11*0.25),$H$32,1)*$C$30*$C$13)*($C$14*$C$12),"")</f>
        <v/>
      </c>
      <c r="J1167" s="42" t="str">
        <f ca="1">IFERROR(IF(Data!$C$6="Real",B1167,I1167+J1166+($C$14*$C$12)*(NORMINV(RAND(),$C$15,CHOOSE($G$13,$C$13,F1167,G1167)))),"")</f>
        <v/>
      </c>
      <c r="K1167" s="88" t="str">
        <f>IF(ISNUMBER(A1167), IF($G$16="fixed",$G$17,MIN(H1167*Data!$C$7*$C$16*0.5,$C$17*Data!$C$7))*$C$12,"")</f>
        <v/>
      </c>
      <c r="L1167" s="42" t="str">
        <f t="shared" ca="1" si="554"/>
        <v/>
      </c>
      <c r="M1167" s="44" t="str">
        <f t="shared" ca="1" si="555"/>
        <v/>
      </c>
      <c r="N1167" s="44" t="str">
        <f t="shared" ca="1" si="556"/>
        <v/>
      </c>
      <c r="O1167" s="108" t="str">
        <f t="shared" si="531"/>
        <v/>
      </c>
      <c r="P1167" s="102" t="str">
        <f t="shared" si="532"/>
        <v/>
      </c>
      <c r="Q1167" s="102" t="str">
        <f t="shared" si="533"/>
        <v/>
      </c>
      <c r="R1167" s="120" t="str">
        <f t="shared" si="551"/>
        <v/>
      </c>
      <c r="S1167" s="54" t="str">
        <f t="shared" si="552"/>
        <v/>
      </c>
      <c r="T1167" s="5" t="str">
        <f t="shared" si="534"/>
        <v/>
      </c>
      <c r="U1167" s="152" t="str">
        <f t="shared" si="535"/>
        <v/>
      </c>
      <c r="V1167" s="152" t="str">
        <f t="shared" si="536"/>
        <v/>
      </c>
      <c r="W1167" s="153" t="str">
        <f t="shared" si="537"/>
        <v/>
      </c>
      <c r="X1167" s="153" t="str">
        <f t="shared" si="538"/>
        <v/>
      </c>
      <c r="Y1167" s="153" t="str">
        <f t="shared" si="539"/>
        <v/>
      </c>
      <c r="Z1167" s="153" t="str">
        <f t="shared" si="540"/>
        <v/>
      </c>
      <c r="AA1167" s="152" t="str">
        <f t="shared" si="541"/>
        <v/>
      </c>
      <c r="AB1167" s="152" t="str">
        <f t="shared" si="542"/>
        <v/>
      </c>
      <c r="AC1167" s="154" t="str">
        <f t="shared" si="543"/>
        <v/>
      </c>
      <c r="AD1167" s="154" t="str">
        <f t="shared" si="544"/>
        <v/>
      </c>
      <c r="AE1167" s="3" t="str">
        <f t="shared" si="545"/>
        <v/>
      </c>
      <c r="AF1167" s="3" t="str">
        <f t="shared" si="546"/>
        <v/>
      </c>
      <c r="AG1167" s="3" t="str">
        <f t="shared" si="553"/>
        <v/>
      </c>
      <c r="AH1167" s="4" t="str">
        <f t="shared" si="547"/>
        <v/>
      </c>
      <c r="AI1167" s="75" t="str">
        <f t="shared" si="548"/>
        <v/>
      </c>
      <c r="AJ1167" s="75" t="str">
        <f t="shared" si="549"/>
        <v/>
      </c>
    </row>
    <row r="1168" spans="1:36" ht="14.25">
      <c r="A1168" s="41" t="str">
        <f t="shared" si="550"/>
        <v/>
      </c>
      <c r="B1168" s="150" t="str">
        <f>IF(ISNUMBER(A1168),INDEX('MetaTrader Import'!$H$13:$J$5893,TRUNC(((A1168-$A$39+1)-1)/3)+1,MOD((A1168-$A$39+1)-1,3)+1),"")</f>
        <v/>
      </c>
      <c r="C1168" s="43" t="str">
        <f t="shared" si="527"/>
        <v/>
      </c>
      <c r="D1168" s="43" t="str">
        <f t="shared" ca="1" si="528"/>
        <v/>
      </c>
      <c r="E1168" s="43" t="str">
        <f t="shared" si="529"/>
        <v/>
      </c>
      <c r="F1168" s="43" t="str">
        <f t="shared" si="530"/>
        <v/>
      </c>
      <c r="G1168" s="43" t="str">
        <f>IF(A1168&lt;&gt;"",IF(A1168&lt;Data!$G$11*0.25,$C$13/$G$32,IF(A1168&gt;Data!$G$11*0.25,$C$13,$C$13*10)),"")</f>
        <v/>
      </c>
      <c r="H1168" s="43" t="str">
        <f>IF(A1168&lt;&gt;"",IF(Data!$G$9="constant",$C$13,IF(Data!$G$9="squeeze",G1168,F1168)),"")</f>
        <v/>
      </c>
      <c r="I1168" s="38" t="str">
        <f ca="1">IF(ISNUMBER(A1168),NORMINV(RAND(),0,IF(AND(Data!$G$9="squeeze",A1168&lt;Data!$G$11*0.25),$H$32,1)*$C$30*$C$13)*($C$14*$C$12),"")</f>
        <v/>
      </c>
      <c r="J1168" s="42" t="str">
        <f ca="1">IFERROR(IF(Data!$C$6="Real",B1168,I1168+J1167+($C$14*$C$12)*(NORMINV(RAND(),$C$15,CHOOSE($G$13,$C$13,F1168,G1168)))),"")</f>
        <v/>
      </c>
      <c r="K1168" s="88" t="str">
        <f>IF(ISNUMBER(A1168), IF($G$16="fixed",$G$17,MIN(H1168*Data!$C$7*$C$16*0.5,$C$17*Data!$C$7))*$C$12,"")</f>
        <v/>
      </c>
      <c r="L1168" s="42" t="str">
        <f t="shared" ca="1" si="554"/>
        <v/>
      </c>
      <c r="M1168" s="44" t="str">
        <f t="shared" ca="1" si="555"/>
        <v/>
      </c>
      <c r="N1168" s="44" t="str">
        <f t="shared" ca="1" si="556"/>
        <v/>
      </c>
      <c r="O1168" s="108" t="str">
        <f t="shared" si="531"/>
        <v/>
      </c>
      <c r="P1168" s="102" t="str">
        <f t="shared" si="532"/>
        <v/>
      </c>
      <c r="Q1168" s="102" t="str">
        <f t="shared" si="533"/>
        <v/>
      </c>
      <c r="R1168" s="120" t="str">
        <f t="shared" si="551"/>
        <v/>
      </c>
      <c r="S1168" s="54" t="str">
        <f t="shared" si="552"/>
        <v/>
      </c>
      <c r="T1168" s="5" t="str">
        <f t="shared" si="534"/>
        <v/>
      </c>
      <c r="U1168" s="152" t="str">
        <f t="shared" si="535"/>
        <v/>
      </c>
      <c r="V1168" s="152" t="str">
        <f t="shared" si="536"/>
        <v/>
      </c>
      <c r="W1168" s="153" t="str">
        <f t="shared" si="537"/>
        <v/>
      </c>
      <c r="X1168" s="153" t="str">
        <f t="shared" si="538"/>
        <v/>
      </c>
      <c r="Y1168" s="153" t="str">
        <f t="shared" si="539"/>
        <v/>
      </c>
      <c r="Z1168" s="153" t="str">
        <f t="shared" si="540"/>
        <v/>
      </c>
      <c r="AA1168" s="152" t="str">
        <f t="shared" si="541"/>
        <v/>
      </c>
      <c r="AB1168" s="152" t="str">
        <f t="shared" si="542"/>
        <v/>
      </c>
      <c r="AC1168" s="154" t="str">
        <f t="shared" si="543"/>
        <v/>
      </c>
      <c r="AD1168" s="154" t="str">
        <f t="shared" si="544"/>
        <v/>
      </c>
      <c r="AE1168" s="3" t="str">
        <f t="shared" si="545"/>
        <v/>
      </c>
      <c r="AF1168" s="3" t="str">
        <f t="shared" si="546"/>
        <v/>
      </c>
      <c r="AG1168" s="3" t="str">
        <f t="shared" si="553"/>
        <v/>
      </c>
      <c r="AH1168" s="4" t="str">
        <f t="shared" si="547"/>
        <v/>
      </c>
      <c r="AI1168" s="75" t="str">
        <f t="shared" si="548"/>
        <v/>
      </c>
      <c r="AJ1168" s="75" t="str">
        <f t="shared" si="549"/>
        <v/>
      </c>
    </row>
    <row r="1169" spans="1:36" ht="14.25">
      <c r="A1169" s="41" t="str">
        <f t="shared" si="550"/>
        <v/>
      </c>
      <c r="B1169" s="150" t="str">
        <f>IF(ISNUMBER(A1169),INDEX('MetaTrader Import'!$H$13:$J$5893,TRUNC(((A1169-$A$39+1)-1)/3)+1,MOD((A1169-$A$39+1)-1,3)+1),"")</f>
        <v/>
      </c>
      <c r="C1169" s="43" t="str">
        <f t="shared" si="527"/>
        <v/>
      </c>
      <c r="D1169" s="43" t="str">
        <f t="shared" ca="1" si="528"/>
        <v/>
      </c>
      <c r="E1169" s="43" t="str">
        <f t="shared" si="529"/>
        <v/>
      </c>
      <c r="F1169" s="43" t="str">
        <f t="shared" si="530"/>
        <v/>
      </c>
      <c r="G1169" s="43" t="str">
        <f>IF(A1169&lt;&gt;"",IF(A1169&lt;Data!$G$11*0.25,$C$13/$G$32,IF(A1169&gt;Data!$G$11*0.25,$C$13,$C$13*10)),"")</f>
        <v/>
      </c>
      <c r="H1169" s="43" t="str">
        <f>IF(A1169&lt;&gt;"",IF(Data!$G$9="constant",$C$13,IF(Data!$G$9="squeeze",G1169,F1169)),"")</f>
        <v/>
      </c>
      <c r="I1169" s="38" t="str">
        <f ca="1">IF(ISNUMBER(A1169),NORMINV(RAND(),0,IF(AND(Data!$G$9="squeeze",A1169&lt;Data!$G$11*0.25),$H$32,1)*$C$30*$C$13)*($C$14*$C$12),"")</f>
        <v/>
      </c>
      <c r="J1169" s="42" t="str">
        <f ca="1">IFERROR(IF(Data!$C$6="Real",B1169,I1169+J1168+($C$14*$C$12)*(NORMINV(RAND(),$C$15,CHOOSE($G$13,$C$13,F1169,G1169)))),"")</f>
        <v/>
      </c>
      <c r="K1169" s="88" t="str">
        <f>IF(ISNUMBER(A1169), IF($G$16="fixed",$G$17,MIN(H1169*Data!$C$7*$C$16*0.5,$C$17*Data!$C$7))*$C$12,"")</f>
        <v/>
      </c>
      <c r="L1169" s="42" t="str">
        <f t="shared" ca="1" si="554"/>
        <v/>
      </c>
      <c r="M1169" s="44" t="str">
        <f t="shared" ca="1" si="555"/>
        <v/>
      </c>
      <c r="N1169" s="44" t="str">
        <f t="shared" ca="1" si="556"/>
        <v/>
      </c>
      <c r="O1169" s="108" t="str">
        <f t="shared" si="531"/>
        <v/>
      </c>
      <c r="P1169" s="102" t="str">
        <f t="shared" si="532"/>
        <v/>
      </c>
      <c r="Q1169" s="102" t="str">
        <f t="shared" si="533"/>
        <v/>
      </c>
      <c r="R1169" s="120" t="str">
        <f t="shared" si="551"/>
        <v/>
      </c>
      <c r="S1169" s="54" t="str">
        <f t="shared" si="552"/>
        <v/>
      </c>
      <c r="T1169" s="5" t="str">
        <f t="shared" si="534"/>
        <v/>
      </c>
      <c r="U1169" s="152" t="str">
        <f t="shared" si="535"/>
        <v/>
      </c>
      <c r="V1169" s="152" t="str">
        <f t="shared" si="536"/>
        <v/>
      </c>
      <c r="W1169" s="153" t="str">
        <f t="shared" si="537"/>
        <v/>
      </c>
      <c r="X1169" s="153" t="str">
        <f t="shared" si="538"/>
        <v/>
      </c>
      <c r="Y1169" s="153" t="str">
        <f t="shared" si="539"/>
        <v/>
      </c>
      <c r="Z1169" s="153" t="str">
        <f t="shared" si="540"/>
        <v/>
      </c>
      <c r="AA1169" s="152" t="str">
        <f t="shared" si="541"/>
        <v/>
      </c>
      <c r="AB1169" s="152" t="str">
        <f t="shared" si="542"/>
        <v/>
      </c>
      <c r="AC1169" s="154" t="str">
        <f t="shared" si="543"/>
        <v/>
      </c>
      <c r="AD1169" s="154" t="str">
        <f t="shared" si="544"/>
        <v/>
      </c>
      <c r="AE1169" s="3" t="str">
        <f t="shared" si="545"/>
        <v/>
      </c>
      <c r="AF1169" s="3" t="str">
        <f t="shared" si="546"/>
        <v/>
      </c>
      <c r="AG1169" s="3" t="str">
        <f t="shared" si="553"/>
        <v/>
      </c>
      <c r="AH1169" s="4" t="str">
        <f t="shared" si="547"/>
        <v/>
      </c>
      <c r="AI1169" s="75" t="str">
        <f t="shared" si="548"/>
        <v/>
      </c>
      <c r="AJ1169" s="75" t="str">
        <f t="shared" si="549"/>
        <v/>
      </c>
    </row>
    <row r="1170" spans="1:36" ht="14.25">
      <c r="A1170" s="41" t="str">
        <f t="shared" si="550"/>
        <v/>
      </c>
      <c r="B1170" s="150" t="str">
        <f>IF(ISNUMBER(A1170),INDEX('MetaTrader Import'!$H$13:$J$5893,TRUNC(((A1170-$A$39+1)-1)/3)+1,MOD((A1170-$A$39+1)-1,3)+1),"")</f>
        <v/>
      </c>
      <c r="C1170" s="43" t="str">
        <f t="shared" si="527"/>
        <v/>
      </c>
      <c r="D1170" s="43" t="str">
        <f t="shared" ca="1" si="528"/>
        <v/>
      </c>
      <c r="E1170" s="43" t="str">
        <f t="shared" si="529"/>
        <v/>
      </c>
      <c r="F1170" s="43" t="str">
        <f t="shared" si="530"/>
        <v/>
      </c>
      <c r="G1170" s="43" t="str">
        <f>IF(A1170&lt;&gt;"",IF(A1170&lt;Data!$G$11*0.25,$C$13/$G$32,IF(A1170&gt;Data!$G$11*0.25,$C$13,$C$13*10)),"")</f>
        <v/>
      </c>
      <c r="H1170" s="43" t="str">
        <f>IF(A1170&lt;&gt;"",IF(Data!$G$9="constant",$C$13,IF(Data!$G$9="squeeze",G1170,F1170)),"")</f>
        <v/>
      </c>
      <c r="I1170" s="38" t="str">
        <f ca="1">IF(ISNUMBER(A1170),NORMINV(RAND(),0,IF(AND(Data!$G$9="squeeze",A1170&lt;Data!$G$11*0.25),$H$32,1)*$C$30*$C$13)*($C$14*$C$12),"")</f>
        <v/>
      </c>
      <c r="J1170" s="42" t="str">
        <f ca="1">IFERROR(IF(Data!$C$6="Real",B1170,I1170+J1169+($C$14*$C$12)*(NORMINV(RAND(),$C$15,CHOOSE($G$13,$C$13,F1170,G1170)))),"")</f>
        <v/>
      </c>
      <c r="K1170" s="88" t="str">
        <f>IF(ISNUMBER(A1170), IF($G$16="fixed",$G$17,MIN(H1170*Data!$C$7*$C$16*0.5,$C$17*Data!$C$7))*$C$12,"")</f>
        <v/>
      </c>
      <c r="L1170" s="42" t="str">
        <f t="shared" ca="1" si="554"/>
        <v/>
      </c>
      <c r="M1170" s="44" t="str">
        <f t="shared" ca="1" si="555"/>
        <v/>
      </c>
      <c r="N1170" s="44" t="str">
        <f t="shared" ca="1" si="556"/>
        <v/>
      </c>
      <c r="O1170" s="108" t="str">
        <f t="shared" si="531"/>
        <v/>
      </c>
      <c r="P1170" s="102" t="str">
        <f t="shared" si="532"/>
        <v/>
      </c>
      <c r="Q1170" s="102" t="str">
        <f t="shared" si="533"/>
        <v/>
      </c>
      <c r="R1170" s="120" t="str">
        <f t="shared" si="551"/>
        <v/>
      </c>
      <c r="S1170" s="54" t="str">
        <f t="shared" si="552"/>
        <v/>
      </c>
      <c r="T1170" s="5" t="str">
        <f t="shared" si="534"/>
        <v/>
      </c>
      <c r="U1170" s="152" t="str">
        <f t="shared" si="535"/>
        <v/>
      </c>
      <c r="V1170" s="152" t="str">
        <f t="shared" si="536"/>
        <v/>
      </c>
      <c r="W1170" s="153" t="str">
        <f t="shared" si="537"/>
        <v/>
      </c>
      <c r="X1170" s="153" t="str">
        <f t="shared" si="538"/>
        <v/>
      </c>
      <c r="Y1170" s="153" t="str">
        <f t="shared" si="539"/>
        <v/>
      </c>
      <c r="Z1170" s="153" t="str">
        <f t="shared" si="540"/>
        <v/>
      </c>
      <c r="AA1170" s="152" t="str">
        <f t="shared" si="541"/>
        <v/>
      </c>
      <c r="AB1170" s="152" t="str">
        <f t="shared" si="542"/>
        <v/>
      </c>
      <c r="AC1170" s="154" t="str">
        <f t="shared" si="543"/>
        <v/>
      </c>
      <c r="AD1170" s="154" t="str">
        <f t="shared" si="544"/>
        <v/>
      </c>
      <c r="AE1170" s="3" t="str">
        <f t="shared" si="545"/>
        <v/>
      </c>
      <c r="AF1170" s="3" t="str">
        <f t="shared" si="546"/>
        <v/>
      </c>
      <c r="AG1170" s="3" t="str">
        <f t="shared" si="553"/>
        <v/>
      </c>
      <c r="AH1170" s="4" t="str">
        <f t="shared" si="547"/>
        <v/>
      </c>
      <c r="AI1170" s="75" t="str">
        <f t="shared" si="548"/>
        <v/>
      </c>
      <c r="AJ1170" s="75" t="str">
        <f t="shared" si="549"/>
        <v/>
      </c>
    </row>
    <row r="1171" spans="1:36" ht="14.25">
      <c r="A1171" s="41" t="str">
        <f t="shared" si="550"/>
        <v/>
      </c>
      <c r="B1171" s="150" t="str">
        <f>IF(ISNUMBER(A1171),INDEX('MetaTrader Import'!$H$13:$J$5893,TRUNC(((A1171-$A$39+1)-1)/3)+1,MOD((A1171-$A$39+1)-1,3)+1),"")</f>
        <v/>
      </c>
      <c r="C1171" s="43" t="str">
        <f t="shared" si="527"/>
        <v/>
      </c>
      <c r="D1171" s="43" t="str">
        <f t="shared" ca="1" si="528"/>
        <v/>
      </c>
      <c r="E1171" s="43" t="str">
        <f t="shared" si="529"/>
        <v/>
      </c>
      <c r="F1171" s="43" t="str">
        <f t="shared" si="530"/>
        <v/>
      </c>
      <c r="G1171" s="43" t="str">
        <f>IF(A1171&lt;&gt;"",IF(A1171&lt;Data!$G$11*0.25,$C$13/$G$32,IF(A1171&gt;Data!$G$11*0.25,$C$13,$C$13*10)),"")</f>
        <v/>
      </c>
      <c r="H1171" s="43" t="str">
        <f>IF(A1171&lt;&gt;"",IF(Data!$G$9="constant",$C$13,IF(Data!$G$9="squeeze",G1171,F1171)),"")</f>
        <v/>
      </c>
      <c r="I1171" s="38" t="str">
        <f ca="1">IF(ISNUMBER(A1171),NORMINV(RAND(),0,IF(AND(Data!$G$9="squeeze",A1171&lt;Data!$G$11*0.25),$H$32,1)*$C$30*$C$13)*($C$14*$C$12),"")</f>
        <v/>
      </c>
      <c r="J1171" s="42" t="str">
        <f ca="1">IFERROR(IF(Data!$C$6="Real",B1171,I1171+J1170+($C$14*$C$12)*(NORMINV(RAND(),$C$15,CHOOSE($G$13,$C$13,F1171,G1171)))),"")</f>
        <v/>
      </c>
      <c r="K1171" s="88" t="str">
        <f>IF(ISNUMBER(A1171), IF($G$16="fixed",$G$17,MIN(H1171*Data!$C$7*$C$16*0.5,$C$17*Data!$C$7))*$C$12,"")</f>
        <v/>
      </c>
      <c r="L1171" s="42" t="str">
        <f t="shared" ca="1" si="554"/>
        <v/>
      </c>
      <c r="M1171" s="44" t="str">
        <f t="shared" ca="1" si="555"/>
        <v/>
      </c>
      <c r="N1171" s="44" t="str">
        <f t="shared" ca="1" si="556"/>
        <v/>
      </c>
      <c r="O1171" s="108" t="str">
        <f t="shared" si="531"/>
        <v/>
      </c>
      <c r="P1171" s="102" t="str">
        <f t="shared" si="532"/>
        <v/>
      </c>
      <c r="Q1171" s="102" t="str">
        <f t="shared" si="533"/>
        <v/>
      </c>
      <c r="R1171" s="120" t="str">
        <f t="shared" si="551"/>
        <v/>
      </c>
      <c r="S1171" s="54" t="str">
        <f t="shared" si="552"/>
        <v/>
      </c>
      <c r="T1171" s="5" t="str">
        <f t="shared" si="534"/>
        <v/>
      </c>
      <c r="U1171" s="152" t="str">
        <f t="shared" si="535"/>
        <v/>
      </c>
      <c r="V1171" s="152" t="str">
        <f t="shared" si="536"/>
        <v/>
      </c>
      <c r="W1171" s="153" t="str">
        <f t="shared" si="537"/>
        <v/>
      </c>
      <c r="X1171" s="153" t="str">
        <f t="shared" si="538"/>
        <v/>
      </c>
      <c r="Y1171" s="153" t="str">
        <f t="shared" si="539"/>
        <v/>
      </c>
      <c r="Z1171" s="153" t="str">
        <f t="shared" si="540"/>
        <v/>
      </c>
      <c r="AA1171" s="152" t="str">
        <f t="shared" si="541"/>
        <v/>
      </c>
      <c r="AB1171" s="152" t="str">
        <f t="shared" si="542"/>
        <v/>
      </c>
      <c r="AC1171" s="154" t="str">
        <f t="shared" si="543"/>
        <v/>
      </c>
      <c r="AD1171" s="154" t="str">
        <f t="shared" si="544"/>
        <v/>
      </c>
      <c r="AE1171" s="3" t="str">
        <f t="shared" si="545"/>
        <v/>
      </c>
      <c r="AF1171" s="3" t="str">
        <f t="shared" si="546"/>
        <v/>
      </c>
      <c r="AG1171" s="3" t="str">
        <f t="shared" si="553"/>
        <v/>
      </c>
      <c r="AH1171" s="4" t="str">
        <f t="shared" si="547"/>
        <v/>
      </c>
      <c r="AI1171" s="75" t="str">
        <f t="shared" si="548"/>
        <v/>
      </c>
      <c r="AJ1171" s="75" t="str">
        <f t="shared" si="549"/>
        <v/>
      </c>
    </row>
    <row r="1172" spans="1:36" ht="14.25">
      <c r="A1172" s="41" t="str">
        <f t="shared" si="550"/>
        <v/>
      </c>
      <c r="B1172" s="150" t="str">
        <f>IF(ISNUMBER(A1172),INDEX('MetaTrader Import'!$H$13:$J$5893,TRUNC(((A1172-$A$39+1)-1)/3)+1,MOD((A1172-$A$39+1)-1,3)+1),"")</f>
        <v/>
      </c>
      <c r="C1172" s="43" t="str">
        <f t="shared" si="527"/>
        <v/>
      </c>
      <c r="D1172" s="43" t="str">
        <f t="shared" ca="1" si="528"/>
        <v/>
      </c>
      <c r="E1172" s="43" t="str">
        <f t="shared" si="529"/>
        <v/>
      </c>
      <c r="F1172" s="43" t="str">
        <f t="shared" si="530"/>
        <v/>
      </c>
      <c r="G1172" s="43" t="str">
        <f>IF(A1172&lt;&gt;"",IF(A1172&lt;Data!$G$11*0.25,$C$13/$G$32,IF(A1172&gt;Data!$G$11*0.25,$C$13,$C$13*10)),"")</f>
        <v/>
      </c>
      <c r="H1172" s="43" t="str">
        <f>IF(A1172&lt;&gt;"",IF(Data!$G$9="constant",$C$13,IF(Data!$G$9="squeeze",G1172,F1172)),"")</f>
        <v/>
      </c>
      <c r="I1172" s="38" t="str">
        <f ca="1">IF(ISNUMBER(A1172),NORMINV(RAND(),0,IF(AND(Data!$G$9="squeeze",A1172&lt;Data!$G$11*0.25),$H$32,1)*$C$30*$C$13)*($C$14*$C$12),"")</f>
        <v/>
      </c>
      <c r="J1172" s="42" t="str">
        <f ca="1">IFERROR(IF(Data!$C$6="Real",B1172,I1172+J1171+($C$14*$C$12)*(NORMINV(RAND(),$C$15,CHOOSE($G$13,$C$13,F1172,G1172)))),"")</f>
        <v/>
      </c>
      <c r="K1172" s="88" t="str">
        <f>IF(ISNUMBER(A1172), IF($G$16="fixed",$G$17,MIN(H1172*Data!$C$7*$C$16*0.5,$C$17*Data!$C$7))*$C$12,"")</f>
        <v/>
      </c>
      <c r="L1172" s="42" t="str">
        <f t="shared" ca="1" si="554"/>
        <v/>
      </c>
      <c r="M1172" s="44" t="str">
        <f t="shared" ca="1" si="555"/>
        <v/>
      </c>
      <c r="N1172" s="44" t="str">
        <f t="shared" ca="1" si="556"/>
        <v/>
      </c>
      <c r="O1172" s="108" t="str">
        <f t="shared" si="531"/>
        <v/>
      </c>
      <c r="P1172" s="102" t="str">
        <f t="shared" si="532"/>
        <v/>
      </c>
      <c r="Q1172" s="102" t="str">
        <f t="shared" si="533"/>
        <v/>
      </c>
      <c r="R1172" s="120" t="str">
        <f t="shared" si="551"/>
        <v/>
      </c>
      <c r="S1172" s="54" t="str">
        <f t="shared" si="552"/>
        <v/>
      </c>
      <c r="T1172" s="5" t="str">
        <f t="shared" si="534"/>
        <v/>
      </c>
      <c r="U1172" s="152" t="str">
        <f t="shared" si="535"/>
        <v/>
      </c>
      <c r="V1172" s="152" t="str">
        <f t="shared" si="536"/>
        <v/>
      </c>
      <c r="W1172" s="153" t="str">
        <f t="shared" si="537"/>
        <v/>
      </c>
      <c r="X1172" s="153" t="str">
        <f t="shared" si="538"/>
        <v/>
      </c>
      <c r="Y1172" s="153" t="str">
        <f t="shared" si="539"/>
        <v/>
      </c>
      <c r="Z1172" s="153" t="str">
        <f t="shared" si="540"/>
        <v/>
      </c>
      <c r="AA1172" s="152" t="str">
        <f t="shared" si="541"/>
        <v/>
      </c>
      <c r="AB1172" s="152" t="str">
        <f t="shared" si="542"/>
        <v/>
      </c>
      <c r="AC1172" s="154" t="str">
        <f t="shared" si="543"/>
        <v/>
      </c>
      <c r="AD1172" s="154" t="str">
        <f t="shared" si="544"/>
        <v/>
      </c>
      <c r="AE1172" s="3" t="str">
        <f t="shared" si="545"/>
        <v/>
      </c>
      <c r="AF1172" s="3" t="str">
        <f t="shared" si="546"/>
        <v/>
      </c>
      <c r="AG1172" s="3" t="str">
        <f t="shared" si="553"/>
        <v/>
      </c>
      <c r="AH1172" s="4" t="str">
        <f t="shared" si="547"/>
        <v/>
      </c>
      <c r="AI1172" s="75" t="str">
        <f t="shared" si="548"/>
        <v/>
      </c>
      <c r="AJ1172" s="75" t="str">
        <f t="shared" si="549"/>
        <v/>
      </c>
    </row>
    <row r="1173" spans="1:36" ht="14.25">
      <c r="A1173" s="41" t="str">
        <f t="shared" si="550"/>
        <v/>
      </c>
      <c r="B1173" s="150" t="str">
        <f>IF(ISNUMBER(A1173),INDEX('MetaTrader Import'!$H$13:$J$5893,TRUNC(((A1173-$A$39+1)-1)/3)+1,MOD((A1173-$A$39+1)-1,3)+1),"")</f>
        <v/>
      </c>
      <c r="C1173" s="43" t="str">
        <f t="shared" si="527"/>
        <v/>
      </c>
      <c r="D1173" s="43" t="str">
        <f t="shared" ca="1" si="528"/>
        <v/>
      </c>
      <c r="E1173" s="43" t="str">
        <f t="shared" si="529"/>
        <v/>
      </c>
      <c r="F1173" s="43" t="str">
        <f t="shared" si="530"/>
        <v/>
      </c>
      <c r="G1173" s="43" t="str">
        <f>IF(A1173&lt;&gt;"",IF(A1173&lt;Data!$G$11*0.25,$C$13/$G$32,IF(A1173&gt;Data!$G$11*0.25,$C$13,$C$13*10)),"")</f>
        <v/>
      </c>
      <c r="H1173" s="43" t="str">
        <f>IF(A1173&lt;&gt;"",IF(Data!$G$9="constant",$C$13,IF(Data!$G$9="squeeze",G1173,F1173)),"")</f>
        <v/>
      </c>
      <c r="I1173" s="38" t="str">
        <f ca="1">IF(ISNUMBER(A1173),NORMINV(RAND(),0,IF(AND(Data!$G$9="squeeze",A1173&lt;Data!$G$11*0.25),$H$32,1)*$C$30*$C$13)*($C$14*$C$12),"")</f>
        <v/>
      </c>
      <c r="J1173" s="42" t="str">
        <f ca="1">IFERROR(IF(Data!$C$6="Real",B1173,I1173+J1172+($C$14*$C$12)*(NORMINV(RAND(),$C$15,CHOOSE($G$13,$C$13,F1173,G1173)))),"")</f>
        <v/>
      </c>
      <c r="K1173" s="88" t="str">
        <f>IF(ISNUMBER(A1173), IF($G$16="fixed",$G$17,MIN(H1173*Data!$C$7*$C$16*0.5,$C$17*Data!$C$7))*$C$12,"")</f>
        <v/>
      </c>
      <c r="L1173" s="42" t="str">
        <f t="shared" ca="1" si="554"/>
        <v/>
      </c>
      <c r="M1173" s="44" t="str">
        <f t="shared" ca="1" si="555"/>
        <v/>
      </c>
      <c r="N1173" s="44" t="str">
        <f t="shared" ca="1" si="556"/>
        <v/>
      </c>
      <c r="O1173" s="108" t="str">
        <f t="shared" si="531"/>
        <v/>
      </c>
      <c r="P1173" s="102" t="str">
        <f t="shared" si="532"/>
        <v/>
      </c>
      <c r="Q1173" s="102" t="str">
        <f t="shared" si="533"/>
        <v/>
      </c>
      <c r="R1173" s="120" t="str">
        <f t="shared" si="551"/>
        <v/>
      </c>
      <c r="S1173" s="54" t="str">
        <f t="shared" si="552"/>
        <v/>
      </c>
      <c r="T1173" s="5" t="str">
        <f t="shared" si="534"/>
        <v/>
      </c>
      <c r="U1173" s="152" t="str">
        <f t="shared" si="535"/>
        <v/>
      </c>
      <c r="V1173" s="152" t="str">
        <f t="shared" si="536"/>
        <v/>
      </c>
      <c r="W1173" s="153" t="str">
        <f t="shared" si="537"/>
        <v/>
      </c>
      <c r="X1173" s="153" t="str">
        <f t="shared" si="538"/>
        <v/>
      </c>
      <c r="Y1173" s="153" t="str">
        <f t="shared" si="539"/>
        <v/>
      </c>
      <c r="Z1173" s="153" t="str">
        <f t="shared" si="540"/>
        <v/>
      </c>
      <c r="AA1173" s="152" t="str">
        <f t="shared" si="541"/>
        <v/>
      </c>
      <c r="AB1173" s="152" t="str">
        <f t="shared" si="542"/>
        <v/>
      </c>
      <c r="AC1173" s="154" t="str">
        <f t="shared" si="543"/>
        <v/>
      </c>
      <c r="AD1173" s="154" t="str">
        <f t="shared" si="544"/>
        <v/>
      </c>
      <c r="AE1173" s="3" t="str">
        <f t="shared" si="545"/>
        <v/>
      </c>
      <c r="AF1173" s="3" t="str">
        <f t="shared" si="546"/>
        <v/>
      </c>
      <c r="AG1173" s="3" t="str">
        <f t="shared" si="553"/>
        <v/>
      </c>
      <c r="AH1173" s="4" t="str">
        <f t="shared" si="547"/>
        <v/>
      </c>
      <c r="AI1173" s="75" t="str">
        <f t="shared" si="548"/>
        <v/>
      </c>
      <c r="AJ1173" s="75" t="str">
        <f t="shared" si="549"/>
        <v/>
      </c>
    </row>
    <row r="1174" spans="1:36" ht="14.25">
      <c r="A1174" s="41" t="str">
        <f t="shared" si="550"/>
        <v/>
      </c>
      <c r="B1174" s="150" t="str">
        <f>IF(ISNUMBER(A1174),INDEX('MetaTrader Import'!$H$13:$J$5893,TRUNC(((A1174-$A$39+1)-1)/3)+1,MOD((A1174-$A$39+1)-1,3)+1),"")</f>
        <v/>
      </c>
      <c r="C1174" s="43" t="str">
        <f t="shared" si="527"/>
        <v/>
      </c>
      <c r="D1174" s="43" t="str">
        <f t="shared" ca="1" si="528"/>
        <v/>
      </c>
      <c r="E1174" s="43" t="str">
        <f t="shared" si="529"/>
        <v/>
      </c>
      <c r="F1174" s="43" t="str">
        <f t="shared" si="530"/>
        <v/>
      </c>
      <c r="G1174" s="43" t="str">
        <f>IF(A1174&lt;&gt;"",IF(A1174&lt;Data!$G$11*0.25,$C$13/$G$32,IF(A1174&gt;Data!$G$11*0.25,$C$13,$C$13*10)),"")</f>
        <v/>
      </c>
      <c r="H1174" s="43" t="str">
        <f>IF(A1174&lt;&gt;"",IF(Data!$G$9="constant",$C$13,IF(Data!$G$9="squeeze",G1174,F1174)),"")</f>
        <v/>
      </c>
      <c r="I1174" s="38" t="str">
        <f ca="1">IF(ISNUMBER(A1174),NORMINV(RAND(),0,IF(AND(Data!$G$9="squeeze",A1174&lt;Data!$G$11*0.25),$H$32,1)*$C$30*$C$13)*($C$14*$C$12),"")</f>
        <v/>
      </c>
      <c r="J1174" s="42" t="str">
        <f ca="1">IFERROR(IF(Data!$C$6="Real",B1174,I1174+J1173+($C$14*$C$12)*(NORMINV(RAND(),$C$15,CHOOSE($G$13,$C$13,F1174,G1174)))),"")</f>
        <v/>
      </c>
      <c r="K1174" s="88" t="str">
        <f>IF(ISNUMBER(A1174), IF($G$16="fixed",$G$17,MIN(H1174*Data!$C$7*$C$16*0.5,$C$17*Data!$C$7))*$C$12,"")</f>
        <v/>
      </c>
      <c r="L1174" s="42" t="str">
        <f t="shared" ca="1" si="554"/>
        <v/>
      </c>
      <c r="M1174" s="44" t="str">
        <f t="shared" ca="1" si="555"/>
        <v/>
      </c>
      <c r="N1174" s="44" t="str">
        <f t="shared" ca="1" si="556"/>
        <v/>
      </c>
      <c r="O1174" s="108" t="str">
        <f t="shared" si="531"/>
        <v/>
      </c>
      <c r="P1174" s="102" t="str">
        <f t="shared" si="532"/>
        <v/>
      </c>
      <c r="Q1174" s="102" t="str">
        <f t="shared" si="533"/>
        <v/>
      </c>
      <c r="R1174" s="120" t="str">
        <f t="shared" si="551"/>
        <v/>
      </c>
      <c r="S1174" s="54" t="str">
        <f t="shared" si="552"/>
        <v/>
      </c>
      <c r="T1174" s="5" t="str">
        <f t="shared" si="534"/>
        <v/>
      </c>
      <c r="U1174" s="152" t="str">
        <f t="shared" si="535"/>
        <v/>
      </c>
      <c r="V1174" s="152" t="str">
        <f t="shared" si="536"/>
        <v/>
      </c>
      <c r="W1174" s="153" t="str">
        <f t="shared" si="537"/>
        <v/>
      </c>
      <c r="X1174" s="153" t="str">
        <f t="shared" si="538"/>
        <v/>
      </c>
      <c r="Y1174" s="153" t="str">
        <f t="shared" si="539"/>
        <v/>
      </c>
      <c r="Z1174" s="153" t="str">
        <f t="shared" si="540"/>
        <v/>
      </c>
      <c r="AA1174" s="152" t="str">
        <f t="shared" si="541"/>
        <v/>
      </c>
      <c r="AB1174" s="152" t="str">
        <f t="shared" si="542"/>
        <v/>
      </c>
      <c r="AC1174" s="154" t="str">
        <f t="shared" si="543"/>
        <v/>
      </c>
      <c r="AD1174" s="154" t="str">
        <f t="shared" si="544"/>
        <v/>
      </c>
      <c r="AE1174" s="3" t="str">
        <f t="shared" si="545"/>
        <v/>
      </c>
      <c r="AF1174" s="3" t="str">
        <f t="shared" si="546"/>
        <v/>
      </c>
      <c r="AG1174" s="3" t="str">
        <f t="shared" si="553"/>
        <v/>
      </c>
      <c r="AH1174" s="4" t="str">
        <f t="shared" si="547"/>
        <v/>
      </c>
      <c r="AI1174" s="75" t="str">
        <f t="shared" si="548"/>
        <v/>
      </c>
      <c r="AJ1174" s="75" t="str">
        <f t="shared" si="549"/>
        <v/>
      </c>
    </row>
    <row r="1175" spans="1:36" ht="14.25">
      <c r="A1175" s="41" t="str">
        <f t="shared" si="550"/>
        <v/>
      </c>
      <c r="B1175" s="150" t="str">
        <f>IF(ISNUMBER(A1175),INDEX('MetaTrader Import'!$H$13:$J$5893,TRUNC(((A1175-$A$39+1)-1)/3)+1,MOD((A1175-$A$39+1)-1,3)+1),"")</f>
        <v/>
      </c>
      <c r="C1175" s="43" t="str">
        <f t="shared" si="527"/>
        <v/>
      </c>
      <c r="D1175" s="43" t="str">
        <f t="shared" ca="1" si="528"/>
        <v/>
      </c>
      <c r="E1175" s="43" t="str">
        <f t="shared" si="529"/>
        <v/>
      </c>
      <c r="F1175" s="43" t="str">
        <f t="shared" si="530"/>
        <v/>
      </c>
      <c r="G1175" s="43" t="str">
        <f>IF(A1175&lt;&gt;"",IF(A1175&lt;Data!$G$11*0.25,$C$13/$G$32,IF(A1175&gt;Data!$G$11*0.25,$C$13,$C$13*10)),"")</f>
        <v/>
      </c>
      <c r="H1175" s="43" t="str">
        <f>IF(A1175&lt;&gt;"",IF(Data!$G$9="constant",$C$13,IF(Data!$G$9="squeeze",G1175,F1175)),"")</f>
        <v/>
      </c>
      <c r="I1175" s="38" t="str">
        <f ca="1">IF(ISNUMBER(A1175),NORMINV(RAND(),0,IF(AND(Data!$G$9="squeeze",A1175&lt;Data!$G$11*0.25),$H$32,1)*$C$30*$C$13)*($C$14*$C$12),"")</f>
        <v/>
      </c>
      <c r="J1175" s="42" t="str">
        <f ca="1">IFERROR(IF(Data!$C$6="Real",B1175,I1175+J1174+($C$14*$C$12)*(NORMINV(RAND(),$C$15,CHOOSE($G$13,$C$13,F1175,G1175)))),"")</f>
        <v/>
      </c>
      <c r="K1175" s="88" t="str">
        <f>IF(ISNUMBER(A1175), IF($G$16="fixed",$G$17,MIN(H1175*Data!$C$7*$C$16*0.5,$C$17*Data!$C$7))*$C$12,"")</f>
        <v/>
      </c>
      <c r="L1175" s="42" t="str">
        <f t="shared" ca="1" si="554"/>
        <v/>
      </c>
      <c r="M1175" s="44" t="str">
        <f t="shared" ca="1" si="555"/>
        <v/>
      </c>
      <c r="N1175" s="44" t="str">
        <f t="shared" ca="1" si="556"/>
        <v/>
      </c>
      <c r="O1175" s="108" t="str">
        <f t="shared" si="531"/>
        <v/>
      </c>
      <c r="P1175" s="102" t="str">
        <f t="shared" si="532"/>
        <v/>
      </c>
      <c r="Q1175" s="102" t="str">
        <f t="shared" si="533"/>
        <v/>
      </c>
      <c r="R1175" s="120" t="str">
        <f t="shared" si="551"/>
        <v/>
      </c>
      <c r="S1175" s="54" t="str">
        <f t="shared" si="552"/>
        <v/>
      </c>
      <c r="T1175" s="5" t="str">
        <f t="shared" si="534"/>
        <v/>
      </c>
      <c r="U1175" s="152" t="str">
        <f t="shared" si="535"/>
        <v/>
      </c>
      <c r="V1175" s="152" t="str">
        <f t="shared" si="536"/>
        <v/>
      </c>
      <c r="W1175" s="153" t="str">
        <f t="shared" si="537"/>
        <v/>
      </c>
      <c r="X1175" s="153" t="str">
        <f t="shared" si="538"/>
        <v/>
      </c>
      <c r="Y1175" s="153" t="str">
        <f t="shared" si="539"/>
        <v/>
      </c>
      <c r="Z1175" s="153" t="str">
        <f t="shared" si="540"/>
        <v/>
      </c>
      <c r="AA1175" s="152" t="str">
        <f t="shared" si="541"/>
        <v/>
      </c>
      <c r="AB1175" s="152" t="str">
        <f t="shared" si="542"/>
        <v/>
      </c>
      <c r="AC1175" s="154" t="str">
        <f t="shared" si="543"/>
        <v/>
      </c>
      <c r="AD1175" s="154" t="str">
        <f t="shared" si="544"/>
        <v/>
      </c>
      <c r="AE1175" s="3" t="str">
        <f t="shared" si="545"/>
        <v/>
      </c>
      <c r="AF1175" s="3" t="str">
        <f t="shared" si="546"/>
        <v/>
      </c>
      <c r="AG1175" s="3" t="str">
        <f t="shared" si="553"/>
        <v/>
      </c>
      <c r="AH1175" s="4" t="str">
        <f t="shared" si="547"/>
        <v/>
      </c>
      <c r="AI1175" s="75" t="str">
        <f t="shared" si="548"/>
        <v/>
      </c>
      <c r="AJ1175" s="75" t="str">
        <f t="shared" si="549"/>
        <v/>
      </c>
    </row>
    <row r="1176" spans="1:36" ht="14.25">
      <c r="A1176" s="41" t="str">
        <f t="shared" si="550"/>
        <v/>
      </c>
      <c r="B1176" s="150" t="str">
        <f>IF(ISNUMBER(A1176),INDEX('MetaTrader Import'!$H$13:$J$5893,TRUNC(((A1176-$A$39+1)-1)/3)+1,MOD((A1176-$A$39+1)-1,3)+1),"")</f>
        <v/>
      </c>
      <c r="C1176" s="43" t="str">
        <f t="shared" si="527"/>
        <v/>
      </c>
      <c r="D1176" s="43" t="str">
        <f t="shared" ca="1" si="528"/>
        <v/>
      </c>
      <c r="E1176" s="43" t="str">
        <f t="shared" si="529"/>
        <v/>
      </c>
      <c r="F1176" s="43" t="str">
        <f t="shared" si="530"/>
        <v/>
      </c>
      <c r="G1176" s="43" t="str">
        <f>IF(A1176&lt;&gt;"",IF(A1176&lt;Data!$G$11*0.25,$C$13/$G$32,IF(A1176&gt;Data!$G$11*0.25,$C$13,$C$13*10)),"")</f>
        <v/>
      </c>
      <c r="H1176" s="43" t="str">
        <f>IF(A1176&lt;&gt;"",IF(Data!$G$9="constant",$C$13,IF(Data!$G$9="squeeze",G1176,F1176)),"")</f>
        <v/>
      </c>
      <c r="I1176" s="38" t="str">
        <f ca="1">IF(ISNUMBER(A1176),NORMINV(RAND(),0,IF(AND(Data!$G$9="squeeze",A1176&lt;Data!$G$11*0.25),$H$32,1)*$C$30*$C$13)*($C$14*$C$12),"")</f>
        <v/>
      </c>
      <c r="J1176" s="42" t="str">
        <f ca="1">IFERROR(IF(Data!$C$6="Real",B1176,I1176+J1175+($C$14*$C$12)*(NORMINV(RAND(),$C$15,CHOOSE($G$13,$C$13,F1176,G1176)))),"")</f>
        <v/>
      </c>
      <c r="K1176" s="88" t="str">
        <f>IF(ISNUMBER(A1176), IF($G$16="fixed",$G$17,MIN(H1176*Data!$C$7*$C$16*0.5,$C$17*Data!$C$7))*$C$12,"")</f>
        <v/>
      </c>
      <c r="L1176" s="42" t="str">
        <f t="shared" ca="1" si="554"/>
        <v/>
      </c>
      <c r="M1176" s="44" t="str">
        <f t="shared" ca="1" si="555"/>
        <v/>
      </c>
      <c r="N1176" s="44" t="str">
        <f t="shared" ca="1" si="556"/>
        <v/>
      </c>
      <c r="O1176" s="108" t="str">
        <f t="shared" si="531"/>
        <v/>
      </c>
      <c r="P1176" s="102" t="str">
        <f t="shared" si="532"/>
        <v/>
      </c>
      <c r="Q1176" s="102" t="str">
        <f t="shared" si="533"/>
        <v/>
      </c>
      <c r="R1176" s="120" t="str">
        <f t="shared" si="551"/>
        <v/>
      </c>
      <c r="S1176" s="54" t="str">
        <f t="shared" si="552"/>
        <v/>
      </c>
      <c r="T1176" s="5" t="str">
        <f t="shared" si="534"/>
        <v/>
      </c>
      <c r="U1176" s="152" t="str">
        <f t="shared" si="535"/>
        <v/>
      </c>
      <c r="V1176" s="152" t="str">
        <f t="shared" si="536"/>
        <v/>
      </c>
      <c r="W1176" s="153" t="str">
        <f t="shared" si="537"/>
        <v/>
      </c>
      <c r="X1176" s="153" t="str">
        <f t="shared" si="538"/>
        <v/>
      </c>
      <c r="Y1176" s="153" t="str">
        <f t="shared" si="539"/>
        <v/>
      </c>
      <c r="Z1176" s="153" t="str">
        <f t="shared" si="540"/>
        <v/>
      </c>
      <c r="AA1176" s="152" t="str">
        <f t="shared" si="541"/>
        <v/>
      </c>
      <c r="AB1176" s="152" t="str">
        <f t="shared" si="542"/>
        <v/>
      </c>
      <c r="AC1176" s="154" t="str">
        <f t="shared" si="543"/>
        <v/>
      </c>
      <c r="AD1176" s="154" t="str">
        <f t="shared" si="544"/>
        <v/>
      </c>
      <c r="AE1176" s="3" t="str">
        <f t="shared" si="545"/>
        <v/>
      </c>
      <c r="AF1176" s="3" t="str">
        <f t="shared" si="546"/>
        <v/>
      </c>
      <c r="AG1176" s="3" t="str">
        <f t="shared" si="553"/>
        <v/>
      </c>
      <c r="AH1176" s="4" t="str">
        <f t="shared" si="547"/>
        <v/>
      </c>
      <c r="AI1176" s="75" t="str">
        <f t="shared" si="548"/>
        <v/>
      </c>
      <c r="AJ1176" s="75" t="str">
        <f t="shared" si="549"/>
        <v/>
      </c>
    </row>
    <row r="1177" spans="1:36" ht="14.25">
      <c r="A1177" s="41" t="str">
        <f t="shared" si="550"/>
        <v/>
      </c>
      <c r="B1177" s="150" t="str">
        <f>IF(ISNUMBER(A1177),INDEX('MetaTrader Import'!$H$13:$J$5893,TRUNC(((A1177-$A$39+1)-1)/3)+1,MOD((A1177-$A$39+1)-1,3)+1),"")</f>
        <v/>
      </c>
      <c r="C1177" s="43" t="str">
        <f t="shared" si="527"/>
        <v/>
      </c>
      <c r="D1177" s="43" t="str">
        <f t="shared" ca="1" si="528"/>
        <v/>
      </c>
      <c r="E1177" s="43" t="str">
        <f t="shared" si="529"/>
        <v/>
      </c>
      <c r="F1177" s="43" t="str">
        <f t="shared" si="530"/>
        <v/>
      </c>
      <c r="G1177" s="43" t="str">
        <f>IF(A1177&lt;&gt;"",IF(A1177&lt;Data!$G$11*0.25,$C$13/$G$32,IF(A1177&gt;Data!$G$11*0.25,$C$13,$C$13*10)),"")</f>
        <v/>
      </c>
      <c r="H1177" s="43" t="str">
        <f>IF(A1177&lt;&gt;"",IF(Data!$G$9="constant",$C$13,IF(Data!$G$9="squeeze",G1177,F1177)),"")</f>
        <v/>
      </c>
      <c r="I1177" s="38" t="str">
        <f ca="1">IF(ISNUMBER(A1177),NORMINV(RAND(),0,IF(AND(Data!$G$9="squeeze",A1177&lt;Data!$G$11*0.25),$H$32,1)*$C$30*$C$13)*($C$14*$C$12),"")</f>
        <v/>
      </c>
      <c r="J1177" s="42" t="str">
        <f ca="1">IFERROR(IF(Data!$C$6="Real",B1177,I1177+J1176+($C$14*$C$12)*(NORMINV(RAND(),$C$15,CHOOSE($G$13,$C$13,F1177,G1177)))),"")</f>
        <v/>
      </c>
      <c r="K1177" s="88" t="str">
        <f>IF(ISNUMBER(A1177), IF($G$16="fixed",$G$17,MIN(H1177*Data!$C$7*$C$16*0.5,$C$17*Data!$C$7))*$C$12,"")</f>
        <v/>
      </c>
      <c r="L1177" s="42" t="str">
        <f t="shared" ca="1" si="554"/>
        <v/>
      </c>
      <c r="M1177" s="44" t="str">
        <f t="shared" ca="1" si="555"/>
        <v/>
      </c>
      <c r="N1177" s="44" t="str">
        <f t="shared" ca="1" si="556"/>
        <v/>
      </c>
      <c r="O1177" s="108" t="str">
        <f t="shared" si="531"/>
        <v/>
      </c>
      <c r="P1177" s="102" t="str">
        <f t="shared" si="532"/>
        <v/>
      </c>
      <c r="Q1177" s="102" t="str">
        <f t="shared" si="533"/>
        <v/>
      </c>
      <c r="R1177" s="120" t="str">
        <f t="shared" si="551"/>
        <v/>
      </c>
      <c r="S1177" s="54" t="str">
        <f t="shared" si="552"/>
        <v/>
      </c>
      <c r="T1177" s="5" t="str">
        <f t="shared" si="534"/>
        <v/>
      </c>
      <c r="U1177" s="152" t="str">
        <f t="shared" si="535"/>
        <v/>
      </c>
      <c r="V1177" s="152" t="str">
        <f t="shared" si="536"/>
        <v/>
      </c>
      <c r="W1177" s="153" t="str">
        <f t="shared" si="537"/>
        <v/>
      </c>
      <c r="X1177" s="153" t="str">
        <f t="shared" si="538"/>
        <v/>
      </c>
      <c r="Y1177" s="153" t="str">
        <f t="shared" si="539"/>
        <v/>
      </c>
      <c r="Z1177" s="153" t="str">
        <f t="shared" si="540"/>
        <v/>
      </c>
      <c r="AA1177" s="152" t="str">
        <f t="shared" si="541"/>
        <v/>
      </c>
      <c r="AB1177" s="152" t="str">
        <f t="shared" si="542"/>
        <v/>
      </c>
      <c r="AC1177" s="154" t="str">
        <f t="shared" si="543"/>
        <v/>
      </c>
      <c r="AD1177" s="154" t="str">
        <f t="shared" si="544"/>
        <v/>
      </c>
      <c r="AE1177" s="3" t="str">
        <f t="shared" si="545"/>
        <v/>
      </c>
      <c r="AF1177" s="3" t="str">
        <f t="shared" si="546"/>
        <v/>
      </c>
      <c r="AG1177" s="3" t="str">
        <f t="shared" si="553"/>
        <v/>
      </c>
      <c r="AH1177" s="4" t="str">
        <f t="shared" si="547"/>
        <v/>
      </c>
      <c r="AI1177" s="75" t="str">
        <f t="shared" si="548"/>
        <v/>
      </c>
      <c r="AJ1177" s="75" t="str">
        <f t="shared" si="549"/>
        <v/>
      </c>
    </row>
    <row r="1178" spans="1:36" ht="14.25">
      <c r="A1178" s="41" t="str">
        <f t="shared" si="550"/>
        <v/>
      </c>
      <c r="B1178" s="150" t="str">
        <f>IF(ISNUMBER(A1178),INDEX('MetaTrader Import'!$H$13:$J$5893,TRUNC(((A1178-$A$39+1)-1)/3)+1,MOD((A1178-$A$39+1)-1,3)+1),"")</f>
        <v/>
      </c>
      <c r="C1178" s="43" t="str">
        <f t="shared" si="527"/>
        <v/>
      </c>
      <c r="D1178" s="43" t="str">
        <f t="shared" ca="1" si="528"/>
        <v/>
      </c>
      <c r="E1178" s="43" t="str">
        <f t="shared" si="529"/>
        <v/>
      </c>
      <c r="F1178" s="43" t="str">
        <f t="shared" si="530"/>
        <v/>
      </c>
      <c r="G1178" s="43" t="str">
        <f>IF(A1178&lt;&gt;"",IF(A1178&lt;Data!$G$11*0.25,$C$13/$G$32,IF(A1178&gt;Data!$G$11*0.25,$C$13,$C$13*10)),"")</f>
        <v/>
      </c>
      <c r="H1178" s="43" t="str">
        <f>IF(A1178&lt;&gt;"",IF(Data!$G$9="constant",$C$13,IF(Data!$G$9="squeeze",G1178,F1178)),"")</f>
        <v/>
      </c>
      <c r="I1178" s="38" t="str">
        <f ca="1">IF(ISNUMBER(A1178),NORMINV(RAND(),0,IF(AND(Data!$G$9="squeeze",A1178&lt;Data!$G$11*0.25),$H$32,1)*$C$30*$C$13)*($C$14*$C$12),"")</f>
        <v/>
      </c>
      <c r="J1178" s="42" t="str">
        <f ca="1">IFERROR(IF(Data!$C$6="Real",B1178,I1178+J1177+($C$14*$C$12)*(NORMINV(RAND(),$C$15,CHOOSE($G$13,$C$13,F1178,G1178)))),"")</f>
        <v/>
      </c>
      <c r="K1178" s="88" t="str">
        <f>IF(ISNUMBER(A1178), IF($G$16="fixed",$G$17,MIN(H1178*Data!$C$7*$C$16*0.5,$C$17*Data!$C$7))*$C$12,"")</f>
        <v/>
      </c>
      <c r="L1178" s="42" t="str">
        <f t="shared" ca="1" si="554"/>
        <v/>
      </c>
      <c r="M1178" s="44" t="str">
        <f t="shared" ca="1" si="555"/>
        <v/>
      </c>
      <c r="N1178" s="44" t="str">
        <f t="shared" ca="1" si="556"/>
        <v/>
      </c>
      <c r="O1178" s="108" t="str">
        <f t="shared" si="531"/>
        <v/>
      </c>
      <c r="P1178" s="102" t="str">
        <f t="shared" si="532"/>
        <v/>
      </c>
      <c r="Q1178" s="102" t="str">
        <f t="shared" si="533"/>
        <v/>
      </c>
      <c r="R1178" s="120" t="str">
        <f t="shared" si="551"/>
        <v/>
      </c>
      <c r="S1178" s="54" t="str">
        <f t="shared" si="552"/>
        <v/>
      </c>
      <c r="T1178" s="5" t="str">
        <f t="shared" si="534"/>
        <v/>
      </c>
      <c r="U1178" s="152" t="str">
        <f t="shared" si="535"/>
        <v/>
      </c>
      <c r="V1178" s="152" t="str">
        <f t="shared" si="536"/>
        <v/>
      </c>
      <c r="W1178" s="153" t="str">
        <f t="shared" si="537"/>
        <v/>
      </c>
      <c r="X1178" s="153" t="str">
        <f t="shared" si="538"/>
        <v/>
      </c>
      <c r="Y1178" s="153" t="str">
        <f t="shared" si="539"/>
        <v/>
      </c>
      <c r="Z1178" s="153" t="str">
        <f t="shared" si="540"/>
        <v/>
      </c>
      <c r="AA1178" s="152" t="str">
        <f t="shared" si="541"/>
        <v/>
      </c>
      <c r="AB1178" s="152" t="str">
        <f t="shared" si="542"/>
        <v/>
      </c>
      <c r="AC1178" s="154" t="str">
        <f t="shared" si="543"/>
        <v/>
      </c>
      <c r="AD1178" s="154" t="str">
        <f t="shared" si="544"/>
        <v/>
      </c>
      <c r="AE1178" s="3" t="str">
        <f t="shared" si="545"/>
        <v/>
      </c>
      <c r="AF1178" s="3" t="str">
        <f t="shared" si="546"/>
        <v/>
      </c>
      <c r="AG1178" s="3" t="str">
        <f t="shared" si="553"/>
        <v/>
      </c>
      <c r="AH1178" s="4" t="str">
        <f t="shared" si="547"/>
        <v/>
      </c>
      <c r="AI1178" s="75" t="str">
        <f t="shared" si="548"/>
        <v/>
      </c>
      <c r="AJ1178" s="75" t="str">
        <f t="shared" si="549"/>
        <v/>
      </c>
    </row>
    <row r="1179" spans="1:36" ht="14.25">
      <c r="A1179" s="41" t="str">
        <f t="shared" si="550"/>
        <v/>
      </c>
      <c r="B1179" s="150" t="str">
        <f>IF(ISNUMBER(A1179),INDEX('MetaTrader Import'!$H$13:$J$5893,TRUNC(((A1179-$A$39+1)-1)/3)+1,MOD((A1179-$A$39+1)-1,3)+1),"")</f>
        <v/>
      </c>
      <c r="C1179" s="43" t="str">
        <f t="shared" si="527"/>
        <v/>
      </c>
      <c r="D1179" s="43" t="str">
        <f t="shared" ca="1" si="528"/>
        <v/>
      </c>
      <c r="E1179" s="43" t="str">
        <f t="shared" si="529"/>
        <v/>
      </c>
      <c r="F1179" s="43" t="str">
        <f t="shared" si="530"/>
        <v/>
      </c>
      <c r="G1179" s="43" t="str">
        <f>IF(A1179&lt;&gt;"",IF(A1179&lt;Data!$G$11*0.25,$C$13/$G$32,IF(A1179&gt;Data!$G$11*0.25,$C$13,$C$13*10)),"")</f>
        <v/>
      </c>
      <c r="H1179" s="43" t="str">
        <f>IF(A1179&lt;&gt;"",IF(Data!$G$9="constant",$C$13,IF(Data!$G$9="squeeze",G1179,F1179)),"")</f>
        <v/>
      </c>
      <c r="I1179" s="38" t="str">
        <f ca="1">IF(ISNUMBER(A1179),NORMINV(RAND(),0,IF(AND(Data!$G$9="squeeze",A1179&lt;Data!$G$11*0.25),$H$32,1)*$C$30*$C$13)*($C$14*$C$12),"")</f>
        <v/>
      </c>
      <c r="J1179" s="42" t="str">
        <f ca="1">IFERROR(IF(Data!$C$6="Real",B1179,I1179+J1178+($C$14*$C$12)*(NORMINV(RAND(),$C$15,CHOOSE($G$13,$C$13,F1179,G1179)))),"")</f>
        <v/>
      </c>
      <c r="K1179" s="88" t="str">
        <f>IF(ISNUMBER(A1179), IF($G$16="fixed",$G$17,MIN(H1179*Data!$C$7*$C$16*0.5,$C$17*Data!$C$7))*$C$12,"")</f>
        <v/>
      </c>
      <c r="L1179" s="42" t="str">
        <f t="shared" ca="1" si="554"/>
        <v/>
      </c>
      <c r="M1179" s="44" t="str">
        <f t="shared" ca="1" si="555"/>
        <v/>
      </c>
      <c r="N1179" s="44" t="str">
        <f t="shared" ca="1" si="556"/>
        <v/>
      </c>
      <c r="O1179" s="108" t="str">
        <f t="shared" si="531"/>
        <v/>
      </c>
      <c r="P1179" s="102" t="str">
        <f t="shared" si="532"/>
        <v/>
      </c>
      <c r="Q1179" s="102" t="str">
        <f t="shared" si="533"/>
        <v/>
      </c>
      <c r="R1179" s="120" t="str">
        <f t="shared" si="551"/>
        <v/>
      </c>
      <c r="S1179" s="54" t="str">
        <f t="shared" si="552"/>
        <v/>
      </c>
      <c r="T1179" s="5" t="str">
        <f t="shared" si="534"/>
        <v/>
      </c>
      <c r="U1179" s="152" t="str">
        <f t="shared" si="535"/>
        <v/>
      </c>
      <c r="V1179" s="152" t="str">
        <f t="shared" si="536"/>
        <v/>
      </c>
      <c r="W1179" s="153" t="str">
        <f t="shared" si="537"/>
        <v/>
      </c>
      <c r="X1179" s="153" t="str">
        <f t="shared" si="538"/>
        <v/>
      </c>
      <c r="Y1179" s="153" t="str">
        <f t="shared" si="539"/>
        <v/>
      </c>
      <c r="Z1179" s="153" t="str">
        <f t="shared" si="540"/>
        <v/>
      </c>
      <c r="AA1179" s="152" t="str">
        <f t="shared" si="541"/>
        <v/>
      </c>
      <c r="AB1179" s="152" t="str">
        <f t="shared" si="542"/>
        <v/>
      </c>
      <c r="AC1179" s="154" t="str">
        <f t="shared" si="543"/>
        <v/>
      </c>
      <c r="AD1179" s="154" t="str">
        <f t="shared" si="544"/>
        <v/>
      </c>
      <c r="AE1179" s="3" t="str">
        <f t="shared" si="545"/>
        <v/>
      </c>
      <c r="AF1179" s="3" t="str">
        <f t="shared" si="546"/>
        <v/>
      </c>
      <c r="AG1179" s="3" t="str">
        <f t="shared" si="553"/>
        <v/>
      </c>
      <c r="AH1179" s="4" t="str">
        <f t="shared" si="547"/>
        <v/>
      </c>
      <c r="AI1179" s="75" t="str">
        <f t="shared" si="548"/>
        <v/>
      </c>
      <c r="AJ1179" s="75" t="str">
        <f t="shared" si="549"/>
        <v/>
      </c>
    </row>
    <row r="1180" spans="1:36" ht="14.25">
      <c r="A1180" s="41" t="str">
        <f t="shared" si="550"/>
        <v/>
      </c>
      <c r="B1180" s="150" t="str">
        <f>IF(ISNUMBER(A1180),INDEX('MetaTrader Import'!$H$13:$J$5893,TRUNC(((A1180-$A$39+1)-1)/3)+1,MOD((A1180-$A$39+1)-1,3)+1),"")</f>
        <v/>
      </c>
      <c r="C1180" s="43" t="str">
        <f t="shared" si="527"/>
        <v/>
      </c>
      <c r="D1180" s="43" t="str">
        <f t="shared" ca="1" si="528"/>
        <v/>
      </c>
      <c r="E1180" s="43" t="str">
        <f t="shared" si="529"/>
        <v/>
      </c>
      <c r="F1180" s="43" t="str">
        <f t="shared" si="530"/>
        <v/>
      </c>
      <c r="G1180" s="43" t="str">
        <f>IF(A1180&lt;&gt;"",IF(A1180&lt;Data!$G$11*0.25,$C$13/$G$32,IF(A1180&gt;Data!$G$11*0.25,$C$13,$C$13*10)),"")</f>
        <v/>
      </c>
      <c r="H1180" s="43" t="str">
        <f>IF(A1180&lt;&gt;"",IF(Data!$G$9="constant",$C$13,IF(Data!$G$9="squeeze",G1180,F1180)),"")</f>
        <v/>
      </c>
      <c r="I1180" s="38" t="str">
        <f ca="1">IF(ISNUMBER(A1180),NORMINV(RAND(),0,IF(AND(Data!$G$9="squeeze",A1180&lt;Data!$G$11*0.25),$H$32,1)*$C$30*$C$13)*($C$14*$C$12),"")</f>
        <v/>
      </c>
      <c r="J1180" s="42" t="str">
        <f ca="1">IFERROR(IF(Data!$C$6="Real",B1180,I1180+J1179+($C$14*$C$12)*(NORMINV(RAND(),$C$15,CHOOSE($G$13,$C$13,F1180,G1180)))),"")</f>
        <v/>
      </c>
      <c r="K1180" s="88" t="str">
        <f>IF(ISNUMBER(A1180), IF($G$16="fixed",$G$17,MIN(H1180*Data!$C$7*$C$16*0.5,$C$17*Data!$C$7))*$C$12,"")</f>
        <v/>
      </c>
      <c r="L1180" s="42" t="str">
        <f t="shared" ca="1" si="554"/>
        <v/>
      </c>
      <c r="M1180" s="44" t="str">
        <f t="shared" ca="1" si="555"/>
        <v/>
      </c>
      <c r="N1180" s="44" t="str">
        <f t="shared" ca="1" si="556"/>
        <v/>
      </c>
      <c r="O1180" s="108" t="str">
        <f t="shared" si="531"/>
        <v/>
      </c>
      <c r="P1180" s="102" t="str">
        <f t="shared" si="532"/>
        <v/>
      </c>
      <c r="Q1180" s="102" t="str">
        <f t="shared" si="533"/>
        <v/>
      </c>
      <c r="R1180" s="120" t="str">
        <f t="shared" si="551"/>
        <v/>
      </c>
      <c r="S1180" s="54" t="str">
        <f t="shared" si="552"/>
        <v/>
      </c>
      <c r="T1180" s="5" t="str">
        <f t="shared" si="534"/>
        <v/>
      </c>
      <c r="U1180" s="152" t="str">
        <f t="shared" si="535"/>
        <v/>
      </c>
      <c r="V1180" s="152" t="str">
        <f t="shared" si="536"/>
        <v/>
      </c>
      <c r="W1180" s="153" t="str">
        <f t="shared" si="537"/>
        <v/>
      </c>
      <c r="X1180" s="153" t="str">
        <f t="shared" si="538"/>
        <v/>
      </c>
      <c r="Y1180" s="153" t="str">
        <f t="shared" si="539"/>
        <v/>
      </c>
      <c r="Z1180" s="153" t="str">
        <f t="shared" si="540"/>
        <v/>
      </c>
      <c r="AA1180" s="152" t="str">
        <f t="shared" si="541"/>
        <v/>
      </c>
      <c r="AB1180" s="152" t="str">
        <f t="shared" si="542"/>
        <v/>
      </c>
      <c r="AC1180" s="154" t="str">
        <f t="shared" si="543"/>
        <v/>
      </c>
      <c r="AD1180" s="154" t="str">
        <f t="shared" si="544"/>
        <v/>
      </c>
      <c r="AE1180" s="3" t="str">
        <f t="shared" si="545"/>
        <v/>
      </c>
      <c r="AF1180" s="3" t="str">
        <f t="shared" si="546"/>
        <v/>
      </c>
      <c r="AG1180" s="3" t="str">
        <f t="shared" si="553"/>
        <v/>
      </c>
      <c r="AH1180" s="4" t="str">
        <f t="shared" si="547"/>
        <v/>
      </c>
      <c r="AI1180" s="75" t="str">
        <f t="shared" si="548"/>
        <v/>
      </c>
      <c r="AJ1180" s="75" t="str">
        <f t="shared" si="549"/>
        <v/>
      </c>
    </row>
    <row r="1181" spans="1:36" ht="14.25">
      <c r="A1181" s="41" t="str">
        <f t="shared" si="550"/>
        <v/>
      </c>
      <c r="B1181" s="150" t="str">
        <f>IF(ISNUMBER(A1181),INDEX('MetaTrader Import'!$H$13:$J$5893,TRUNC(((A1181-$A$39+1)-1)/3)+1,MOD((A1181-$A$39+1)-1,3)+1),"")</f>
        <v/>
      </c>
      <c r="C1181" s="43" t="str">
        <f t="shared" si="527"/>
        <v/>
      </c>
      <c r="D1181" s="43" t="str">
        <f t="shared" ca="1" si="528"/>
        <v/>
      </c>
      <c r="E1181" s="43" t="str">
        <f t="shared" si="529"/>
        <v/>
      </c>
      <c r="F1181" s="43" t="str">
        <f t="shared" si="530"/>
        <v/>
      </c>
      <c r="G1181" s="43" t="str">
        <f>IF(A1181&lt;&gt;"",IF(A1181&lt;Data!$G$11*0.25,$C$13/$G$32,IF(A1181&gt;Data!$G$11*0.25,$C$13,$C$13*10)),"")</f>
        <v/>
      </c>
      <c r="H1181" s="43" t="str">
        <f>IF(A1181&lt;&gt;"",IF(Data!$G$9="constant",$C$13,IF(Data!$G$9="squeeze",G1181,F1181)),"")</f>
        <v/>
      </c>
      <c r="I1181" s="38" t="str">
        <f ca="1">IF(ISNUMBER(A1181),NORMINV(RAND(),0,IF(AND(Data!$G$9="squeeze",A1181&lt;Data!$G$11*0.25),$H$32,1)*$C$30*$C$13)*($C$14*$C$12),"")</f>
        <v/>
      </c>
      <c r="J1181" s="42" t="str">
        <f ca="1">IFERROR(IF(Data!$C$6="Real",B1181,I1181+J1180+($C$14*$C$12)*(NORMINV(RAND(),$C$15,CHOOSE($G$13,$C$13,F1181,G1181)))),"")</f>
        <v/>
      </c>
      <c r="K1181" s="88" t="str">
        <f>IF(ISNUMBER(A1181), IF($G$16="fixed",$G$17,MIN(H1181*Data!$C$7*$C$16*0.5,$C$17*Data!$C$7))*$C$12,"")</f>
        <v/>
      </c>
      <c r="L1181" s="42" t="str">
        <f t="shared" ca="1" si="554"/>
        <v/>
      </c>
      <c r="M1181" s="44" t="str">
        <f t="shared" ca="1" si="555"/>
        <v/>
      </c>
      <c r="N1181" s="44" t="str">
        <f t="shared" ca="1" si="556"/>
        <v/>
      </c>
      <c r="O1181" s="108" t="str">
        <f t="shared" si="531"/>
        <v/>
      </c>
      <c r="P1181" s="102" t="str">
        <f t="shared" si="532"/>
        <v/>
      </c>
      <c r="Q1181" s="102" t="str">
        <f t="shared" si="533"/>
        <v/>
      </c>
      <c r="R1181" s="120" t="str">
        <f t="shared" si="551"/>
        <v/>
      </c>
      <c r="S1181" s="54" t="str">
        <f t="shared" si="552"/>
        <v/>
      </c>
      <c r="T1181" s="5" t="str">
        <f t="shared" si="534"/>
        <v/>
      </c>
      <c r="U1181" s="152" t="str">
        <f t="shared" si="535"/>
        <v/>
      </c>
      <c r="V1181" s="152" t="str">
        <f t="shared" si="536"/>
        <v/>
      </c>
      <c r="W1181" s="153" t="str">
        <f t="shared" si="537"/>
        <v/>
      </c>
      <c r="X1181" s="153" t="str">
        <f t="shared" si="538"/>
        <v/>
      </c>
      <c r="Y1181" s="153" t="str">
        <f t="shared" si="539"/>
        <v/>
      </c>
      <c r="Z1181" s="153" t="str">
        <f t="shared" si="540"/>
        <v/>
      </c>
      <c r="AA1181" s="152" t="str">
        <f t="shared" si="541"/>
        <v/>
      </c>
      <c r="AB1181" s="152" t="str">
        <f t="shared" si="542"/>
        <v/>
      </c>
      <c r="AC1181" s="154" t="str">
        <f t="shared" si="543"/>
        <v/>
      </c>
      <c r="AD1181" s="154" t="str">
        <f t="shared" si="544"/>
        <v/>
      </c>
      <c r="AE1181" s="3" t="str">
        <f t="shared" si="545"/>
        <v/>
      </c>
      <c r="AF1181" s="3" t="str">
        <f t="shared" si="546"/>
        <v/>
      </c>
      <c r="AG1181" s="3" t="str">
        <f t="shared" si="553"/>
        <v/>
      </c>
      <c r="AH1181" s="4" t="str">
        <f t="shared" si="547"/>
        <v/>
      </c>
      <c r="AI1181" s="75" t="str">
        <f t="shared" si="548"/>
        <v/>
      </c>
      <c r="AJ1181" s="75" t="str">
        <f t="shared" si="549"/>
        <v/>
      </c>
    </row>
    <row r="1182" spans="1:36" ht="14.25">
      <c r="A1182" s="41" t="str">
        <f t="shared" si="550"/>
        <v/>
      </c>
      <c r="B1182" s="150" t="str">
        <f>IF(ISNUMBER(A1182),INDEX('MetaTrader Import'!$H$13:$J$5893,TRUNC(((A1182-$A$39+1)-1)/3)+1,MOD((A1182-$A$39+1)-1,3)+1),"")</f>
        <v/>
      </c>
      <c r="C1182" s="43" t="str">
        <f t="shared" si="527"/>
        <v/>
      </c>
      <c r="D1182" s="43" t="str">
        <f t="shared" ca="1" si="528"/>
        <v/>
      </c>
      <c r="E1182" s="43" t="str">
        <f t="shared" si="529"/>
        <v/>
      </c>
      <c r="F1182" s="43" t="str">
        <f t="shared" si="530"/>
        <v/>
      </c>
      <c r="G1182" s="43" t="str">
        <f>IF(A1182&lt;&gt;"",IF(A1182&lt;Data!$G$11*0.25,$C$13/$G$32,IF(A1182&gt;Data!$G$11*0.25,$C$13,$C$13*10)),"")</f>
        <v/>
      </c>
      <c r="H1182" s="43" t="str">
        <f>IF(A1182&lt;&gt;"",IF(Data!$G$9="constant",$C$13,IF(Data!$G$9="squeeze",G1182,F1182)),"")</f>
        <v/>
      </c>
      <c r="I1182" s="38" t="str">
        <f ca="1">IF(ISNUMBER(A1182),NORMINV(RAND(),0,IF(AND(Data!$G$9="squeeze",A1182&lt;Data!$G$11*0.25),$H$32,1)*$C$30*$C$13)*($C$14*$C$12),"")</f>
        <v/>
      </c>
      <c r="J1182" s="42" t="str">
        <f ca="1">IFERROR(IF(Data!$C$6="Real",B1182,I1182+J1181+($C$14*$C$12)*(NORMINV(RAND(),$C$15,CHOOSE($G$13,$C$13,F1182,G1182)))),"")</f>
        <v/>
      </c>
      <c r="K1182" s="88" t="str">
        <f>IF(ISNUMBER(A1182), IF($G$16="fixed",$G$17,MIN(H1182*Data!$C$7*$C$16*0.5,$C$17*Data!$C$7))*$C$12,"")</f>
        <v/>
      </c>
      <c r="L1182" s="42" t="str">
        <f t="shared" ca="1" si="554"/>
        <v/>
      </c>
      <c r="M1182" s="44" t="str">
        <f t="shared" ca="1" si="555"/>
        <v/>
      </c>
      <c r="N1182" s="44" t="str">
        <f t="shared" ca="1" si="556"/>
        <v/>
      </c>
      <c r="O1182" s="108" t="str">
        <f t="shared" si="531"/>
        <v/>
      </c>
      <c r="P1182" s="102" t="str">
        <f t="shared" si="532"/>
        <v/>
      </c>
      <c r="Q1182" s="102" t="str">
        <f t="shared" si="533"/>
        <v/>
      </c>
      <c r="R1182" s="120" t="str">
        <f t="shared" si="551"/>
        <v/>
      </c>
      <c r="S1182" s="54" t="str">
        <f t="shared" si="552"/>
        <v/>
      </c>
      <c r="T1182" s="5" t="str">
        <f t="shared" si="534"/>
        <v/>
      </c>
      <c r="U1182" s="152" t="str">
        <f t="shared" si="535"/>
        <v/>
      </c>
      <c r="V1182" s="152" t="str">
        <f t="shared" si="536"/>
        <v/>
      </c>
      <c r="W1182" s="153" t="str">
        <f t="shared" si="537"/>
        <v/>
      </c>
      <c r="X1182" s="153" t="str">
        <f t="shared" si="538"/>
        <v/>
      </c>
      <c r="Y1182" s="153" t="str">
        <f t="shared" si="539"/>
        <v/>
      </c>
      <c r="Z1182" s="153" t="str">
        <f t="shared" si="540"/>
        <v/>
      </c>
      <c r="AA1182" s="152" t="str">
        <f t="shared" si="541"/>
        <v/>
      </c>
      <c r="AB1182" s="152" t="str">
        <f t="shared" si="542"/>
        <v/>
      </c>
      <c r="AC1182" s="154" t="str">
        <f t="shared" si="543"/>
        <v/>
      </c>
      <c r="AD1182" s="154" t="str">
        <f t="shared" si="544"/>
        <v/>
      </c>
      <c r="AE1182" s="3" t="str">
        <f t="shared" si="545"/>
        <v/>
      </c>
      <c r="AF1182" s="3" t="str">
        <f t="shared" si="546"/>
        <v/>
      </c>
      <c r="AG1182" s="3" t="str">
        <f t="shared" si="553"/>
        <v/>
      </c>
      <c r="AH1182" s="4" t="str">
        <f t="shared" si="547"/>
        <v/>
      </c>
      <c r="AI1182" s="75" t="str">
        <f t="shared" si="548"/>
        <v/>
      </c>
      <c r="AJ1182" s="75" t="str">
        <f t="shared" si="549"/>
        <v/>
      </c>
    </row>
    <row r="1183" spans="1:36" ht="14.25">
      <c r="A1183" s="41" t="str">
        <f t="shared" si="550"/>
        <v/>
      </c>
      <c r="B1183" s="150" t="str">
        <f>IF(ISNUMBER(A1183),INDEX('MetaTrader Import'!$H$13:$J$5893,TRUNC(((A1183-$A$39+1)-1)/3)+1,MOD((A1183-$A$39+1)-1,3)+1),"")</f>
        <v/>
      </c>
      <c r="C1183" s="43" t="str">
        <f t="shared" si="527"/>
        <v/>
      </c>
      <c r="D1183" s="43" t="str">
        <f t="shared" ca="1" si="528"/>
        <v/>
      </c>
      <c r="E1183" s="43" t="str">
        <f t="shared" si="529"/>
        <v/>
      </c>
      <c r="F1183" s="43" t="str">
        <f t="shared" si="530"/>
        <v/>
      </c>
      <c r="G1183" s="43" t="str">
        <f>IF(A1183&lt;&gt;"",IF(A1183&lt;Data!$G$11*0.25,$C$13/$G$32,IF(A1183&gt;Data!$G$11*0.25,$C$13,$C$13*10)),"")</f>
        <v/>
      </c>
      <c r="H1183" s="43" t="str">
        <f>IF(A1183&lt;&gt;"",IF(Data!$G$9="constant",$C$13,IF(Data!$G$9="squeeze",G1183,F1183)),"")</f>
        <v/>
      </c>
      <c r="I1183" s="38" t="str">
        <f ca="1">IF(ISNUMBER(A1183),NORMINV(RAND(),0,IF(AND(Data!$G$9="squeeze",A1183&lt;Data!$G$11*0.25),$H$32,1)*$C$30*$C$13)*($C$14*$C$12),"")</f>
        <v/>
      </c>
      <c r="J1183" s="42" t="str">
        <f ca="1">IFERROR(IF(Data!$C$6="Real",B1183,I1183+J1182+($C$14*$C$12)*(NORMINV(RAND(),$C$15,CHOOSE($G$13,$C$13,F1183,G1183)))),"")</f>
        <v/>
      </c>
      <c r="K1183" s="88" t="str">
        <f>IF(ISNUMBER(A1183), IF($G$16="fixed",$G$17,MIN(H1183*Data!$C$7*$C$16*0.5,$C$17*Data!$C$7))*$C$12,"")</f>
        <v/>
      </c>
      <c r="L1183" s="42" t="str">
        <f t="shared" ca="1" si="554"/>
        <v/>
      </c>
      <c r="M1183" s="44" t="str">
        <f t="shared" ca="1" si="555"/>
        <v/>
      </c>
      <c r="N1183" s="44" t="str">
        <f t="shared" ca="1" si="556"/>
        <v/>
      </c>
      <c r="O1183" s="108" t="str">
        <f t="shared" si="531"/>
        <v/>
      </c>
      <c r="P1183" s="102" t="str">
        <f t="shared" si="532"/>
        <v/>
      </c>
      <c r="Q1183" s="102" t="str">
        <f t="shared" si="533"/>
        <v/>
      </c>
      <c r="R1183" s="120" t="str">
        <f t="shared" si="551"/>
        <v/>
      </c>
      <c r="S1183" s="54" t="str">
        <f t="shared" si="552"/>
        <v/>
      </c>
      <c r="T1183" s="5" t="str">
        <f t="shared" si="534"/>
        <v/>
      </c>
      <c r="U1183" s="152" t="str">
        <f t="shared" si="535"/>
        <v/>
      </c>
      <c r="V1183" s="152" t="str">
        <f t="shared" si="536"/>
        <v/>
      </c>
      <c r="W1183" s="153" t="str">
        <f t="shared" si="537"/>
        <v/>
      </c>
      <c r="X1183" s="153" t="str">
        <f t="shared" si="538"/>
        <v/>
      </c>
      <c r="Y1183" s="153" t="str">
        <f t="shared" si="539"/>
        <v/>
      </c>
      <c r="Z1183" s="153" t="str">
        <f t="shared" si="540"/>
        <v/>
      </c>
      <c r="AA1183" s="152" t="str">
        <f t="shared" si="541"/>
        <v/>
      </c>
      <c r="AB1183" s="152" t="str">
        <f t="shared" si="542"/>
        <v/>
      </c>
      <c r="AC1183" s="154" t="str">
        <f t="shared" si="543"/>
        <v/>
      </c>
      <c r="AD1183" s="154" t="str">
        <f t="shared" si="544"/>
        <v/>
      </c>
      <c r="AE1183" s="3" t="str">
        <f t="shared" si="545"/>
        <v/>
      </c>
      <c r="AF1183" s="3" t="str">
        <f t="shared" si="546"/>
        <v/>
      </c>
      <c r="AG1183" s="3" t="str">
        <f t="shared" si="553"/>
        <v/>
      </c>
      <c r="AH1183" s="4" t="str">
        <f t="shared" si="547"/>
        <v/>
      </c>
      <c r="AI1183" s="75" t="str">
        <f t="shared" si="548"/>
        <v/>
      </c>
      <c r="AJ1183" s="75" t="str">
        <f t="shared" si="549"/>
        <v/>
      </c>
    </row>
    <row r="1184" spans="1:36" ht="14.25">
      <c r="A1184" s="41" t="str">
        <f t="shared" si="550"/>
        <v/>
      </c>
      <c r="B1184" s="150" t="str">
        <f>IF(ISNUMBER(A1184),INDEX('MetaTrader Import'!$H$13:$J$5893,TRUNC(((A1184-$A$39+1)-1)/3)+1,MOD((A1184-$A$39+1)-1,3)+1),"")</f>
        <v/>
      </c>
      <c r="C1184" s="43" t="str">
        <f t="shared" si="527"/>
        <v/>
      </c>
      <c r="D1184" s="43" t="str">
        <f t="shared" ca="1" si="528"/>
        <v/>
      </c>
      <c r="E1184" s="43" t="str">
        <f t="shared" si="529"/>
        <v/>
      </c>
      <c r="F1184" s="43" t="str">
        <f t="shared" si="530"/>
        <v/>
      </c>
      <c r="G1184" s="43" t="str">
        <f>IF(A1184&lt;&gt;"",IF(A1184&lt;Data!$G$11*0.25,$C$13/$G$32,IF(A1184&gt;Data!$G$11*0.25,$C$13,$C$13*10)),"")</f>
        <v/>
      </c>
      <c r="H1184" s="43" t="str">
        <f>IF(A1184&lt;&gt;"",IF(Data!$G$9="constant",$C$13,IF(Data!$G$9="squeeze",G1184,F1184)),"")</f>
        <v/>
      </c>
      <c r="I1184" s="38" t="str">
        <f ca="1">IF(ISNUMBER(A1184),NORMINV(RAND(),0,IF(AND(Data!$G$9="squeeze",A1184&lt;Data!$G$11*0.25),$H$32,1)*$C$30*$C$13)*($C$14*$C$12),"")</f>
        <v/>
      </c>
      <c r="J1184" s="42" t="str">
        <f ca="1">IFERROR(IF(Data!$C$6="Real",B1184,I1184+J1183+($C$14*$C$12)*(NORMINV(RAND(),$C$15,CHOOSE($G$13,$C$13,F1184,G1184)))),"")</f>
        <v/>
      </c>
      <c r="K1184" s="88" t="str">
        <f>IF(ISNUMBER(A1184), IF($G$16="fixed",$G$17,MIN(H1184*Data!$C$7*$C$16*0.5,$C$17*Data!$C$7))*$C$12,"")</f>
        <v/>
      </c>
      <c r="L1184" s="42" t="str">
        <f t="shared" ca="1" si="554"/>
        <v/>
      </c>
      <c r="M1184" s="44" t="str">
        <f t="shared" ca="1" si="555"/>
        <v/>
      </c>
      <c r="N1184" s="44" t="str">
        <f t="shared" ca="1" si="556"/>
        <v/>
      </c>
      <c r="O1184" s="108" t="str">
        <f t="shared" si="531"/>
        <v/>
      </c>
      <c r="P1184" s="102" t="str">
        <f t="shared" si="532"/>
        <v/>
      </c>
      <c r="Q1184" s="102" t="str">
        <f t="shared" si="533"/>
        <v/>
      </c>
      <c r="R1184" s="120" t="str">
        <f t="shared" si="551"/>
        <v/>
      </c>
      <c r="S1184" s="54" t="str">
        <f t="shared" si="552"/>
        <v/>
      </c>
      <c r="T1184" s="5" t="str">
        <f t="shared" si="534"/>
        <v/>
      </c>
      <c r="U1184" s="152" t="str">
        <f t="shared" si="535"/>
        <v/>
      </c>
      <c r="V1184" s="152" t="str">
        <f t="shared" si="536"/>
        <v/>
      </c>
      <c r="W1184" s="153" t="str">
        <f t="shared" si="537"/>
        <v/>
      </c>
      <c r="X1184" s="153" t="str">
        <f t="shared" si="538"/>
        <v/>
      </c>
      <c r="Y1184" s="153" t="str">
        <f t="shared" si="539"/>
        <v/>
      </c>
      <c r="Z1184" s="153" t="str">
        <f t="shared" si="540"/>
        <v/>
      </c>
      <c r="AA1184" s="152" t="str">
        <f t="shared" si="541"/>
        <v/>
      </c>
      <c r="AB1184" s="152" t="str">
        <f t="shared" si="542"/>
        <v/>
      </c>
      <c r="AC1184" s="154" t="str">
        <f t="shared" si="543"/>
        <v/>
      </c>
      <c r="AD1184" s="154" t="str">
        <f t="shared" si="544"/>
        <v/>
      </c>
      <c r="AE1184" s="3" t="str">
        <f t="shared" si="545"/>
        <v/>
      </c>
      <c r="AF1184" s="3" t="str">
        <f t="shared" si="546"/>
        <v/>
      </c>
      <c r="AG1184" s="3" t="str">
        <f t="shared" si="553"/>
        <v/>
      </c>
      <c r="AH1184" s="4" t="str">
        <f t="shared" si="547"/>
        <v/>
      </c>
      <c r="AI1184" s="75" t="str">
        <f t="shared" si="548"/>
        <v/>
      </c>
      <c r="AJ1184" s="75" t="str">
        <f t="shared" si="549"/>
        <v/>
      </c>
    </row>
    <row r="1185" spans="1:36" ht="14.25">
      <c r="A1185" s="41" t="str">
        <f t="shared" si="550"/>
        <v/>
      </c>
      <c r="B1185" s="150" t="str">
        <f>IF(ISNUMBER(A1185),INDEX('MetaTrader Import'!$H$13:$J$5893,TRUNC(((A1185-$A$39+1)-1)/3)+1,MOD((A1185-$A$39+1)-1,3)+1),"")</f>
        <v/>
      </c>
      <c r="C1185" s="43" t="str">
        <f t="shared" si="527"/>
        <v/>
      </c>
      <c r="D1185" s="43" t="str">
        <f t="shared" ca="1" si="528"/>
        <v/>
      </c>
      <c r="E1185" s="43" t="str">
        <f t="shared" si="529"/>
        <v/>
      </c>
      <c r="F1185" s="43" t="str">
        <f t="shared" si="530"/>
        <v/>
      </c>
      <c r="G1185" s="43" t="str">
        <f>IF(A1185&lt;&gt;"",IF(A1185&lt;Data!$G$11*0.25,$C$13/$G$32,IF(A1185&gt;Data!$G$11*0.25,$C$13,$C$13*10)),"")</f>
        <v/>
      </c>
      <c r="H1185" s="43" t="str">
        <f>IF(A1185&lt;&gt;"",IF(Data!$G$9="constant",$C$13,IF(Data!$G$9="squeeze",G1185,F1185)),"")</f>
        <v/>
      </c>
      <c r="I1185" s="38" t="str">
        <f ca="1">IF(ISNUMBER(A1185),NORMINV(RAND(),0,IF(AND(Data!$G$9="squeeze",A1185&lt;Data!$G$11*0.25),$H$32,1)*$C$30*$C$13)*($C$14*$C$12),"")</f>
        <v/>
      </c>
      <c r="J1185" s="42" t="str">
        <f ca="1">IFERROR(IF(Data!$C$6="Real",B1185,I1185+J1184+($C$14*$C$12)*(NORMINV(RAND(),$C$15,CHOOSE($G$13,$C$13,F1185,G1185)))),"")</f>
        <v/>
      </c>
      <c r="K1185" s="88" t="str">
        <f>IF(ISNUMBER(A1185), IF($G$16="fixed",$G$17,MIN(H1185*Data!$C$7*$C$16*0.5,$C$17*Data!$C$7))*$C$12,"")</f>
        <v/>
      </c>
      <c r="L1185" s="42" t="str">
        <f t="shared" ca="1" si="554"/>
        <v/>
      </c>
      <c r="M1185" s="44" t="str">
        <f t="shared" ca="1" si="555"/>
        <v/>
      </c>
      <c r="N1185" s="44" t="str">
        <f t="shared" ca="1" si="556"/>
        <v/>
      </c>
      <c r="O1185" s="108" t="str">
        <f t="shared" si="531"/>
        <v/>
      </c>
      <c r="P1185" s="102" t="str">
        <f t="shared" si="532"/>
        <v/>
      </c>
      <c r="Q1185" s="102" t="str">
        <f t="shared" si="533"/>
        <v/>
      </c>
      <c r="R1185" s="120" t="str">
        <f t="shared" si="551"/>
        <v/>
      </c>
      <c r="S1185" s="54" t="str">
        <f t="shared" si="552"/>
        <v/>
      </c>
      <c r="T1185" s="5" t="str">
        <f t="shared" si="534"/>
        <v/>
      </c>
      <c r="U1185" s="152" t="str">
        <f t="shared" si="535"/>
        <v/>
      </c>
      <c r="V1185" s="152" t="str">
        <f t="shared" si="536"/>
        <v/>
      </c>
      <c r="W1185" s="153" t="str">
        <f t="shared" si="537"/>
        <v/>
      </c>
      <c r="X1185" s="153" t="str">
        <f t="shared" si="538"/>
        <v/>
      </c>
      <c r="Y1185" s="153" t="str">
        <f t="shared" si="539"/>
        <v/>
      </c>
      <c r="Z1185" s="153" t="str">
        <f t="shared" si="540"/>
        <v/>
      </c>
      <c r="AA1185" s="152" t="str">
        <f t="shared" si="541"/>
        <v/>
      </c>
      <c r="AB1185" s="152" t="str">
        <f t="shared" si="542"/>
        <v/>
      </c>
      <c r="AC1185" s="154" t="str">
        <f t="shared" si="543"/>
        <v/>
      </c>
      <c r="AD1185" s="154" t="str">
        <f t="shared" si="544"/>
        <v/>
      </c>
      <c r="AE1185" s="3" t="str">
        <f t="shared" si="545"/>
        <v/>
      </c>
      <c r="AF1185" s="3" t="str">
        <f t="shared" si="546"/>
        <v/>
      </c>
      <c r="AG1185" s="3" t="str">
        <f t="shared" si="553"/>
        <v/>
      </c>
      <c r="AH1185" s="4" t="str">
        <f t="shared" si="547"/>
        <v/>
      </c>
      <c r="AI1185" s="75" t="str">
        <f t="shared" si="548"/>
        <v/>
      </c>
      <c r="AJ1185" s="75" t="str">
        <f t="shared" si="549"/>
        <v/>
      </c>
    </row>
    <row r="1186" spans="1:36" ht="14.25">
      <c r="A1186" s="41" t="str">
        <f t="shared" si="550"/>
        <v/>
      </c>
      <c r="B1186" s="150" t="str">
        <f>IF(ISNUMBER(A1186),INDEX('MetaTrader Import'!$H$13:$J$5893,TRUNC(((A1186-$A$39+1)-1)/3)+1,MOD((A1186-$A$39+1)-1,3)+1),"")</f>
        <v/>
      </c>
      <c r="C1186" s="43" t="str">
        <f t="shared" si="527"/>
        <v/>
      </c>
      <c r="D1186" s="43" t="str">
        <f t="shared" ca="1" si="528"/>
        <v/>
      </c>
      <c r="E1186" s="43" t="str">
        <f t="shared" si="529"/>
        <v/>
      </c>
      <c r="F1186" s="43" t="str">
        <f t="shared" si="530"/>
        <v/>
      </c>
      <c r="G1186" s="43" t="str">
        <f>IF(A1186&lt;&gt;"",IF(A1186&lt;Data!$G$11*0.25,$C$13/$G$32,IF(A1186&gt;Data!$G$11*0.25,$C$13,$C$13*10)),"")</f>
        <v/>
      </c>
      <c r="H1186" s="43" t="str">
        <f>IF(A1186&lt;&gt;"",IF(Data!$G$9="constant",$C$13,IF(Data!$G$9="squeeze",G1186,F1186)),"")</f>
        <v/>
      </c>
      <c r="I1186" s="38" t="str">
        <f ca="1">IF(ISNUMBER(A1186),NORMINV(RAND(),0,IF(AND(Data!$G$9="squeeze",A1186&lt;Data!$G$11*0.25),$H$32,1)*$C$30*$C$13)*($C$14*$C$12),"")</f>
        <v/>
      </c>
      <c r="J1186" s="42" t="str">
        <f ca="1">IFERROR(IF(Data!$C$6="Real",B1186,I1186+J1185+($C$14*$C$12)*(NORMINV(RAND(),$C$15,CHOOSE($G$13,$C$13,F1186,G1186)))),"")</f>
        <v/>
      </c>
      <c r="K1186" s="88" t="str">
        <f>IF(ISNUMBER(A1186), IF($G$16="fixed",$G$17,MIN(H1186*Data!$C$7*$C$16*0.5,$C$17*Data!$C$7))*$C$12,"")</f>
        <v/>
      </c>
      <c r="L1186" s="42" t="str">
        <f t="shared" ca="1" si="554"/>
        <v/>
      </c>
      <c r="M1186" s="44" t="str">
        <f t="shared" ca="1" si="555"/>
        <v/>
      </c>
      <c r="N1186" s="44" t="str">
        <f t="shared" ca="1" si="556"/>
        <v/>
      </c>
      <c r="O1186" s="108" t="str">
        <f t="shared" si="531"/>
        <v/>
      </c>
      <c r="P1186" s="102" t="str">
        <f t="shared" si="532"/>
        <v/>
      </c>
      <c r="Q1186" s="102" t="str">
        <f t="shared" si="533"/>
        <v/>
      </c>
      <c r="R1186" s="120" t="str">
        <f t="shared" si="551"/>
        <v/>
      </c>
      <c r="S1186" s="54" t="str">
        <f t="shared" si="552"/>
        <v/>
      </c>
      <c r="T1186" s="5" t="str">
        <f t="shared" si="534"/>
        <v/>
      </c>
      <c r="U1186" s="152" t="str">
        <f t="shared" si="535"/>
        <v/>
      </c>
      <c r="V1186" s="152" t="str">
        <f t="shared" si="536"/>
        <v/>
      </c>
      <c r="W1186" s="153" t="str">
        <f t="shared" si="537"/>
        <v/>
      </c>
      <c r="X1186" s="153" t="str">
        <f t="shared" si="538"/>
        <v/>
      </c>
      <c r="Y1186" s="153" t="str">
        <f t="shared" si="539"/>
        <v/>
      </c>
      <c r="Z1186" s="153" t="str">
        <f t="shared" si="540"/>
        <v/>
      </c>
      <c r="AA1186" s="152" t="str">
        <f t="shared" si="541"/>
        <v/>
      </c>
      <c r="AB1186" s="152" t="str">
        <f t="shared" si="542"/>
        <v/>
      </c>
      <c r="AC1186" s="154" t="str">
        <f t="shared" si="543"/>
        <v/>
      </c>
      <c r="AD1186" s="154" t="str">
        <f t="shared" si="544"/>
        <v/>
      </c>
      <c r="AE1186" s="3" t="str">
        <f t="shared" si="545"/>
        <v/>
      </c>
      <c r="AF1186" s="3" t="str">
        <f t="shared" si="546"/>
        <v/>
      </c>
      <c r="AG1186" s="3" t="str">
        <f t="shared" si="553"/>
        <v/>
      </c>
      <c r="AH1186" s="4" t="str">
        <f t="shared" si="547"/>
        <v/>
      </c>
      <c r="AI1186" s="75" t="str">
        <f t="shared" si="548"/>
        <v/>
      </c>
      <c r="AJ1186" s="75" t="str">
        <f t="shared" si="549"/>
        <v/>
      </c>
    </row>
    <row r="1187" spans="1:36" ht="14.25">
      <c r="A1187" s="41" t="str">
        <f t="shared" si="550"/>
        <v/>
      </c>
      <c r="B1187" s="150" t="str">
        <f>IF(ISNUMBER(A1187),INDEX('MetaTrader Import'!$H$13:$J$5893,TRUNC(((A1187-$A$39+1)-1)/3)+1,MOD((A1187-$A$39+1)-1,3)+1),"")</f>
        <v/>
      </c>
      <c r="C1187" s="43" t="str">
        <f t="shared" si="527"/>
        <v/>
      </c>
      <c r="D1187" s="43" t="str">
        <f t="shared" ca="1" si="528"/>
        <v/>
      </c>
      <c r="E1187" s="43" t="str">
        <f t="shared" si="529"/>
        <v/>
      </c>
      <c r="F1187" s="43" t="str">
        <f t="shared" si="530"/>
        <v/>
      </c>
      <c r="G1187" s="43" t="str">
        <f>IF(A1187&lt;&gt;"",IF(A1187&lt;Data!$G$11*0.25,$C$13/$G$32,IF(A1187&gt;Data!$G$11*0.25,$C$13,$C$13*10)),"")</f>
        <v/>
      </c>
      <c r="H1187" s="43" t="str">
        <f>IF(A1187&lt;&gt;"",IF(Data!$G$9="constant",$C$13,IF(Data!$G$9="squeeze",G1187,F1187)),"")</f>
        <v/>
      </c>
      <c r="I1187" s="38" t="str">
        <f ca="1">IF(ISNUMBER(A1187),NORMINV(RAND(),0,IF(AND(Data!$G$9="squeeze",A1187&lt;Data!$G$11*0.25),$H$32,1)*$C$30*$C$13)*($C$14*$C$12),"")</f>
        <v/>
      </c>
      <c r="J1187" s="42" t="str">
        <f ca="1">IFERROR(IF(Data!$C$6="Real",B1187,I1187+J1186+($C$14*$C$12)*(NORMINV(RAND(),$C$15,CHOOSE($G$13,$C$13,F1187,G1187)))),"")</f>
        <v/>
      </c>
      <c r="K1187" s="88" t="str">
        <f>IF(ISNUMBER(A1187), IF($G$16="fixed",$G$17,MIN(H1187*Data!$C$7*$C$16*0.5,$C$17*Data!$C$7))*$C$12,"")</f>
        <v/>
      </c>
      <c r="L1187" s="42" t="str">
        <f t="shared" ca="1" si="554"/>
        <v/>
      </c>
      <c r="M1187" s="44" t="str">
        <f t="shared" ca="1" si="555"/>
        <v/>
      </c>
      <c r="N1187" s="44" t="str">
        <f t="shared" ca="1" si="556"/>
        <v/>
      </c>
      <c r="O1187" s="108" t="str">
        <f t="shared" si="531"/>
        <v/>
      </c>
      <c r="P1187" s="102" t="str">
        <f t="shared" si="532"/>
        <v/>
      </c>
      <c r="Q1187" s="102" t="str">
        <f t="shared" si="533"/>
        <v/>
      </c>
      <c r="R1187" s="120" t="str">
        <f t="shared" si="551"/>
        <v/>
      </c>
      <c r="S1187" s="54" t="str">
        <f t="shared" si="552"/>
        <v/>
      </c>
      <c r="T1187" s="5" t="str">
        <f t="shared" si="534"/>
        <v/>
      </c>
      <c r="U1187" s="152" t="str">
        <f t="shared" si="535"/>
        <v/>
      </c>
      <c r="V1187" s="152" t="str">
        <f t="shared" si="536"/>
        <v/>
      </c>
      <c r="W1187" s="153" t="str">
        <f t="shared" si="537"/>
        <v/>
      </c>
      <c r="X1187" s="153" t="str">
        <f t="shared" si="538"/>
        <v/>
      </c>
      <c r="Y1187" s="153" t="str">
        <f t="shared" si="539"/>
        <v/>
      </c>
      <c r="Z1187" s="153" t="str">
        <f t="shared" si="540"/>
        <v/>
      </c>
      <c r="AA1187" s="152" t="str">
        <f t="shared" si="541"/>
        <v/>
      </c>
      <c r="AB1187" s="152" t="str">
        <f t="shared" si="542"/>
        <v/>
      </c>
      <c r="AC1187" s="154" t="str">
        <f t="shared" si="543"/>
        <v/>
      </c>
      <c r="AD1187" s="154" t="str">
        <f t="shared" si="544"/>
        <v/>
      </c>
      <c r="AE1187" s="3" t="str">
        <f t="shared" si="545"/>
        <v/>
      </c>
      <c r="AF1187" s="3" t="str">
        <f t="shared" si="546"/>
        <v/>
      </c>
      <c r="AG1187" s="3" t="str">
        <f t="shared" si="553"/>
        <v/>
      </c>
      <c r="AH1187" s="4" t="str">
        <f t="shared" si="547"/>
        <v/>
      </c>
      <c r="AI1187" s="75" t="str">
        <f t="shared" si="548"/>
        <v/>
      </c>
      <c r="AJ1187" s="75" t="str">
        <f t="shared" si="549"/>
        <v/>
      </c>
    </row>
    <row r="1188" spans="1:36" ht="14.25">
      <c r="A1188" s="41" t="str">
        <f t="shared" si="550"/>
        <v/>
      </c>
      <c r="B1188" s="150" t="str">
        <f>IF(ISNUMBER(A1188),INDEX('MetaTrader Import'!$H$13:$J$5893,TRUNC(((A1188-$A$39+1)-1)/3)+1,MOD((A1188-$A$39+1)-1,3)+1),"")</f>
        <v/>
      </c>
      <c r="C1188" s="43" t="str">
        <f t="shared" si="527"/>
        <v/>
      </c>
      <c r="D1188" s="43" t="str">
        <f t="shared" ca="1" si="528"/>
        <v/>
      </c>
      <c r="E1188" s="43" t="str">
        <f t="shared" si="529"/>
        <v/>
      </c>
      <c r="F1188" s="43" t="str">
        <f t="shared" si="530"/>
        <v/>
      </c>
      <c r="G1188" s="43" t="str">
        <f>IF(A1188&lt;&gt;"",IF(A1188&lt;Data!$G$11*0.25,$C$13/$G$32,IF(A1188&gt;Data!$G$11*0.25,$C$13,$C$13*10)),"")</f>
        <v/>
      </c>
      <c r="H1188" s="43" t="str">
        <f>IF(A1188&lt;&gt;"",IF(Data!$G$9="constant",$C$13,IF(Data!$G$9="squeeze",G1188,F1188)),"")</f>
        <v/>
      </c>
      <c r="I1188" s="38" t="str">
        <f ca="1">IF(ISNUMBER(A1188),NORMINV(RAND(),0,IF(AND(Data!$G$9="squeeze",A1188&lt;Data!$G$11*0.25),$H$32,1)*$C$30*$C$13)*($C$14*$C$12),"")</f>
        <v/>
      </c>
      <c r="J1188" s="42" t="str">
        <f ca="1">IFERROR(IF(Data!$C$6="Real",B1188,I1188+J1187+($C$14*$C$12)*(NORMINV(RAND(),$C$15,CHOOSE($G$13,$C$13,F1188,G1188)))),"")</f>
        <v/>
      </c>
      <c r="K1188" s="88" t="str">
        <f>IF(ISNUMBER(A1188), IF($G$16="fixed",$G$17,MIN(H1188*Data!$C$7*$C$16*0.5,$C$17*Data!$C$7))*$C$12,"")</f>
        <v/>
      </c>
      <c r="L1188" s="42" t="str">
        <f t="shared" ca="1" si="554"/>
        <v/>
      </c>
      <c r="M1188" s="44" t="str">
        <f t="shared" ca="1" si="555"/>
        <v/>
      </c>
      <c r="N1188" s="44" t="str">
        <f t="shared" ca="1" si="556"/>
        <v/>
      </c>
      <c r="O1188" s="108" t="str">
        <f t="shared" si="531"/>
        <v/>
      </c>
      <c r="P1188" s="102" t="str">
        <f t="shared" si="532"/>
        <v/>
      </c>
      <c r="Q1188" s="102" t="str">
        <f t="shared" si="533"/>
        <v/>
      </c>
      <c r="R1188" s="120" t="str">
        <f t="shared" si="551"/>
        <v/>
      </c>
      <c r="S1188" s="54" t="str">
        <f t="shared" si="552"/>
        <v/>
      </c>
      <c r="T1188" s="5" t="str">
        <f t="shared" si="534"/>
        <v/>
      </c>
      <c r="U1188" s="152" t="str">
        <f t="shared" si="535"/>
        <v/>
      </c>
      <c r="V1188" s="152" t="str">
        <f t="shared" si="536"/>
        <v/>
      </c>
      <c r="W1188" s="153" t="str">
        <f t="shared" si="537"/>
        <v/>
      </c>
      <c r="X1188" s="153" t="str">
        <f t="shared" si="538"/>
        <v/>
      </c>
      <c r="Y1188" s="153" t="str">
        <f t="shared" si="539"/>
        <v/>
      </c>
      <c r="Z1188" s="153" t="str">
        <f t="shared" si="540"/>
        <v/>
      </c>
      <c r="AA1188" s="152" t="str">
        <f t="shared" si="541"/>
        <v/>
      </c>
      <c r="AB1188" s="152" t="str">
        <f t="shared" si="542"/>
        <v/>
      </c>
      <c r="AC1188" s="154" t="str">
        <f t="shared" si="543"/>
        <v/>
      </c>
      <c r="AD1188" s="154" t="str">
        <f t="shared" si="544"/>
        <v/>
      </c>
      <c r="AE1188" s="3" t="str">
        <f t="shared" si="545"/>
        <v/>
      </c>
      <c r="AF1188" s="3" t="str">
        <f t="shared" si="546"/>
        <v/>
      </c>
      <c r="AG1188" s="3" t="str">
        <f t="shared" si="553"/>
        <v/>
      </c>
      <c r="AH1188" s="4" t="str">
        <f t="shared" si="547"/>
        <v/>
      </c>
      <c r="AI1188" s="75" t="str">
        <f t="shared" si="548"/>
        <v/>
      </c>
      <c r="AJ1188" s="75" t="str">
        <f t="shared" si="549"/>
        <v/>
      </c>
    </row>
    <row r="1189" spans="1:36" ht="14.25">
      <c r="A1189" s="41" t="str">
        <f t="shared" si="550"/>
        <v/>
      </c>
      <c r="B1189" s="150" t="str">
        <f>IF(ISNUMBER(A1189),INDEX('MetaTrader Import'!$H$13:$J$5893,TRUNC(((A1189-$A$39+1)-1)/3)+1,MOD((A1189-$A$39+1)-1,3)+1),"")</f>
        <v/>
      </c>
      <c r="C1189" s="43" t="str">
        <f t="shared" si="527"/>
        <v/>
      </c>
      <c r="D1189" s="43" t="str">
        <f t="shared" ca="1" si="528"/>
        <v/>
      </c>
      <c r="E1189" s="43" t="str">
        <f t="shared" si="529"/>
        <v/>
      </c>
      <c r="F1189" s="43" t="str">
        <f t="shared" si="530"/>
        <v/>
      </c>
      <c r="G1189" s="43" t="str">
        <f>IF(A1189&lt;&gt;"",IF(A1189&lt;Data!$G$11*0.25,$C$13/$G$32,IF(A1189&gt;Data!$G$11*0.25,$C$13,$C$13*10)),"")</f>
        <v/>
      </c>
      <c r="H1189" s="43" t="str">
        <f>IF(A1189&lt;&gt;"",IF(Data!$G$9="constant",$C$13,IF(Data!$G$9="squeeze",G1189,F1189)),"")</f>
        <v/>
      </c>
      <c r="I1189" s="38" t="str">
        <f ca="1">IF(ISNUMBER(A1189),NORMINV(RAND(),0,IF(AND(Data!$G$9="squeeze",A1189&lt;Data!$G$11*0.25),$H$32,1)*$C$30*$C$13)*($C$14*$C$12),"")</f>
        <v/>
      </c>
      <c r="J1189" s="42" t="str">
        <f ca="1">IFERROR(IF(Data!$C$6="Real",B1189,I1189+J1188+($C$14*$C$12)*(NORMINV(RAND(),$C$15,CHOOSE($G$13,$C$13,F1189,G1189)))),"")</f>
        <v/>
      </c>
      <c r="K1189" s="88" t="str">
        <f>IF(ISNUMBER(A1189), IF($G$16="fixed",$G$17,MIN(H1189*Data!$C$7*$C$16*0.5,$C$17*Data!$C$7))*$C$12,"")</f>
        <v/>
      </c>
      <c r="L1189" s="42" t="str">
        <f t="shared" ca="1" si="554"/>
        <v/>
      </c>
      <c r="M1189" s="44" t="str">
        <f t="shared" ca="1" si="555"/>
        <v/>
      </c>
      <c r="N1189" s="44" t="str">
        <f t="shared" ca="1" si="556"/>
        <v/>
      </c>
      <c r="O1189" s="108" t="str">
        <f t="shared" si="531"/>
        <v/>
      </c>
      <c r="P1189" s="102" t="str">
        <f t="shared" si="532"/>
        <v/>
      </c>
      <c r="Q1189" s="102" t="str">
        <f t="shared" si="533"/>
        <v/>
      </c>
      <c r="R1189" s="120" t="str">
        <f t="shared" si="551"/>
        <v/>
      </c>
      <c r="S1189" s="54" t="str">
        <f t="shared" si="552"/>
        <v/>
      </c>
      <c r="T1189" s="5" t="str">
        <f t="shared" si="534"/>
        <v/>
      </c>
      <c r="U1189" s="152" t="str">
        <f t="shared" si="535"/>
        <v/>
      </c>
      <c r="V1189" s="152" t="str">
        <f t="shared" si="536"/>
        <v/>
      </c>
      <c r="W1189" s="153" t="str">
        <f t="shared" si="537"/>
        <v/>
      </c>
      <c r="X1189" s="153" t="str">
        <f t="shared" si="538"/>
        <v/>
      </c>
      <c r="Y1189" s="153" t="str">
        <f t="shared" si="539"/>
        <v/>
      </c>
      <c r="Z1189" s="153" t="str">
        <f t="shared" si="540"/>
        <v/>
      </c>
      <c r="AA1189" s="152" t="str">
        <f t="shared" si="541"/>
        <v/>
      </c>
      <c r="AB1189" s="152" t="str">
        <f t="shared" si="542"/>
        <v/>
      </c>
      <c r="AC1189" s="154" t="str">
        <f t="shared" si="543"/>
        <v/>
      </c>
      <c r="AD1189" s="154" t="str">
        <f t="shared" si="544"/>
        <v/>
      </c>
      <c r="AE1189" s="3" t="str">
        <f t="shared" si="545"/>
        <v/>
      </c>
      <c r="AF1189" s="3" t="str">
        <f t="shared" si="546"/>
        <v/>
      </c>
      <c r="AG1189" s="3" t="str">
        <f t="shared" si="553"/>
        <v/>
      </c>
      <c r="AH1189" s="4" t="str">
        <f t="shared" si="547"/>
        <v/>
      </c>
      <c r="AI1189" s="75" t="str">
        <f t="shared" si="548"/>
        <v/>
      </c>
      <c r="AJ1189" s="75" t="str">
        <f t="shared" si="549"/>
        <v/>
      </c>
    </row>
    <row r="1190" spans="1:36" ht="14.25">
      <c r="A1190" s="41" t="str">
        <f t="shared" si="550"/>
        <v/>
      </c>
      <c r="B1190" s="150" t="str">
        <f>IF(ISNUMBER(A1190),INDEX('MetaTrader Import'!$H$13:$J$5893,TRUNC(((A1190-$A$39+1)-1)/3)+1,MOD((A1190-$A$39+1)-1,3)+1),"")</f>
        <v/>
      </c>
      <c r="C1190" s="43" t="str">
        <f t="shared" si="527"/>
        <v/>
      </c>
      <c r="D1190" s="43" t="str">
        <f t="shared" ca="1" si="528"/>
        <v/>
      </c>
      <c r="E1190" s="43" t="str">
        <f t="shared" si="529"/>
        <v/>
      </c>
      <c r="F1190" s="43" t="str">
        <f t="shared" si="530"/>
        <v/>
      </c>
      <c r="G1190" s="43" t="str">
        <f>IF(A1190&lt;&gt;"",IF(A1190&lt;Data!$G$11*0.25,$C$13/$G$32,IF(A1190&gt;Data!$G$11*0.25,$C$13,$C$13*10)),"")</f>
        <v/>
      </c>
      <c r="H1190" s="43" t="str">
        <f>IF(A1190&lt;&gt;"",IF(Data!$G$9="constant",$C$13,IF(Data!$G$9="squeeze",G1190,F1190)),"")</f>
        <v/>
      </c>
      <c r="I1190" s="38" t="str">
        <f ca="1">IF(ISNUMBER(A1190),NORMINV(RAND(),0,IF(AND(Data!$G$9="squeeze",A1190&lt;Data!$G$11*0.25),$H$32,1)*$C$30*$C$13)*($C$14*$C$12),"")</f>
        <v/>
      </c>
      <c r="J1190" s="42" t="str">
        <f ca="1">IFERROR(IF(Data!$C$6="Real",B1190,I1190+J1189+($C$14*$C$12)*(NORMINV(RAND(),$C$15,CHOOSE($G$13,$C$13,F1190,G1190)))),"")</f>
        <v/>
      </c>
      <c r="K1190" s="88" t="str">
        <f>IF(ISNUMBER(A1190), IF($G$16="fixed",$G$17,MIN(H1190*Data!$C$7*$C$16*0.5,$C$17*Data!$C$7))*$C$12,"")</f>
        <v/>
      </c>
      <c r="L1190" s="42" t="str">
        <f t="shared" ca="1" si="554"/>
        <v/>
      </c>
      <c r="M1190" s="44" t="str">
        <f t="shared" ca="1" si="555"/>
        <v/>
      </c>
      <c r="N1190" s="44" t="str">
        <f t="shared" ca="1" si="556"/>
        <v/>
      </c>
      <c r="O1190" s="108" t="str">
        <f t="shared" si="531"/>
        <v/>
      </c>
      <c r="P1190" s="102" t="str">
        <f t="shared" si="532"/>
        <v/>
      </c>
      <c r="Q1190" s="102" t="str">
        <f t="shared" si="533"/>
        <v/>
      </c>
      <c r="R1190" s="120" t="str">
        <f t="shared" si="551"/>
        <v/>
      </c>
      <c r="S1190" s="54" t="str">
        <f t="shared" si="552"/>
        <v/>
      </c>
      <c r="T1190" s="5" t="str">
        <f t="shared" si="534"/>
        <v/>
      </c>
      <c r="U1190" s="152" t="str">
        <f t="shared" si="535"/>
        <v/>
      </c>
      <c r="V1190" s="152" t="str">
        <f t="shared" si="536"/>
        <v/>
      </c>
      <c r="W1190" s="153" t="str">
        <f t="shared" si="537"/>
        <v/>
      </c>
      <c r="X1190" s="153" t="str">
        <f t="shared" si="538"/>
        <v/>
      </c>
      <c r="Y1190" s="153" t="str">
        <f t="shared" si="539"/>
        <v/>
      </c>
      <c r="Z1190" s="153" t="str">
        <f t="shared" si="540"/>
        <v/>
      </c>
      <c r="AA1190" s="152" t="str">
        <f t="shared" si="541"/>
        <v/>
      </c>
      <c r="AB1190" s="152" t="str">
        <f t="shared" si="542"/>
        <v/>
      </c>
      <c r="AC1190" s="154" t="str">
        <f t="shared" si="543"/>
        <v/>
      </c>
      <c r="AD1190" s="154" t="str">
        <f t="shared" si="544"/>
        <v/>
      </c>
      <c r="AE1190" s="3" t="str">
        <f t="shared" si="545"/>
        <v/>
      </c>
      <c r="AF1190" s="3" t="str">
        <f t="shared" si="546"/>
        <v/>
      </c>
      <c r="AG1190" s="3" t="str">
        <f t="shared" si="553"/>
        <v/>
      </c>
      <c r="AH1190" s="4" t="str">
        <f t="shared" si="547"/>
        <v/>
      </c>
      <c r="AI1190" s="75" t="str">
        <f t="shared" si="548"/>
        <v/>
      </c>
      <c r="AJ1190" s="75" t="str">
        <f t="shared" si="549"/>
        <v/>
      </c>
    </row>
    <row r="1191" spans="1:36" ht="14.25">
      <c r="A1191" s="41" t="str">
        <f t="shared" si="550"/>
        <v/>
      </c>
      <c r="B1191" s="150" t="str">
        <f>IF(ISNUMBER(A1191),INDEX('MetaTrader Import'!$H$13:$J$5893,TRUNC(((A1191-$A$39+1)-1)/3)+1,MOD((A1191-$A$39+1)-1,3)+1),"")</f>
        <v/>
      </c>
      <c r="C1191" s="43" t="str">
        <f t="shared" si="527"/>
        <v/>
      </c>
      <c r="D1191" s="43" t="str">
        <f t="shared" ca="1" si="528"/>
        <v/>
      </c>
      <c r="E1191" s="43" t="str">
        <f t="shared" si="529"/>
        <v/>
      </c>
      <c r="F1191" s="43" t="str">
        <f t="shared" si="530"/>
        <v/>
      </c>
      <c r="G1191" s="43" t="str">
        <f>IF(A1191&lt;&gt;"",IF(A1191&lt;Data!$G$11*0.25,$C$13/$G$32,IF(A1191&gt;Data!$G$11*0.25,$C$13,$C$13*10)),"")</f>
        <v/>
      </c>
      <c r="H1191" s="43" t="str">
        <f>IF(A1191&lt;&gt;"",IF(Data!$G$9="constant",$C$13,IF(Data!$G$9="squeeze",G1191,F1191)),"")</f>
        <v/>
      </c>
      <c r="I1191" s="38" t="str">
        <f ca="1">IF(ISNUMBER(A1191),NORMINV(RAND(),0,IF(AND(Data!$G$9="squeeze",A1191&lt;Data!$G$11*0.25),$H$32,1)*$C$30*$C$13)*($C$14*$C$12),"")</f>
        <v/>
      </c>
      <c r="J1191" s="42" t="str">
        <f ca="1">IFERROR(IF(Data!$C$6="Real",B1191,I1191+J1190+($C$14*$C$12)*(NORMINV(RAND(),$C$15,CHOOSE($G$13,$C$13,F1191,G1191)))),"")</f>
        <v/>
      </c>
      <c r="K1191" s="88" t="str">
        <f>IF(ISNUMBER(A1191), IF($G$16="fixed",$G$17,MIN(H1191*Data!$C$7*$C$16*0.5,$C$17*Data!$C$7))*$C$12,"")</f>
        <v/>
      </c>
      <c r="L1191" s="42" t="str">
        <f t="shared" ca="1" si="554"/>
        <v/>
      </c>
      <c r="M1191" s="44" t="str">
        <f t="shared" ca="1" si="555"/>
        <v/>
      </c>
      <c r="N1191" s="44" t="str">
        <f t="shared" ca="1" si="556"/>
        <v/>
      </c>
      <c r="O1191" s="108" t="str">
        <f t="shared" si="531"/>
        <v/>
      </c>
      <c r="P1191" s="102" t="str">
        <f t="shared" si="532"/>
        <v/>
      </c>
      <c r="Q1191" s="102" t="str">
        <f t="shared" si="533"/>
        <v/>
      </c>
      <c r="R1191" s="120" t="str">
        <f t="shared" si="551"/>
        <v/>
      </c>
      <c r="S1191" s="54" t="str">
        <f t="shared" si="552"/>
        <v/>
      </c>
      <c r="T1191" s="5" t="str">
        <f t="shared" si="534"/>
        <v/>
      </c>
      <c r="U1191" s="152" t="str">
        <f t="shared" si="535"/>
        <v/>
      </c>
      <c r="V1191" s="152" t="str">
        <f t="shared" si="536"/>
        <v/>
      </c>
      <c r="W1191" s="153" t="str">
        <f t="shared" si="537"/>
        <v/>
      </c>
      <c r="X1191" s="153" t="str">
        <f t="shared" si="538"/>
        <v/>
      </c>
      <c r="Y1191" s="153" t="str">
        <f t="shared" si="539"/>
        <v/>
      </c>
      <c r="Z1191" s="153" t="str">
        <f t="shared" si="540"/>
        <v/>
      </c>
      <c r="AA1191" s="152" t="str">
        <f t="shared" si="541"/>
        <v/>
      </c>
      <c r="AB1191" s="152" t="str">
        <f t="shared" si="542"/>
        <v/>
      </c>
      <c r="AC1191" s="154" t="str">
        <f t="shared" si="543"/>
        <v/>
      </c>
      <c r="AD1191" s="154" t="str">
        <f t="shared" si="544"/>
        <v/>
      </c>
      <c r="AE1191" s="3" t="str">
        <f t="shared" si="545"/>
        <v/>
      </c>
      <c r="AF1191" s="3" t="str">
        <f t="shared" si="546"/>
        <v/>
      </c>
      <c r="AG1191" s="3" t="str">
        <f t="shared" si="553"/>
        <v/>
      </c>
      <c r="AH1191" s="4" t="str">
        <f t="shared" si="547"/>
        <v/>
      </c>
      <c r="AI1191" s="75" t="str">
        <f t="shared" si="548"/>
        <v/>
      </c>
      <c r="AJ1191" s="75" t="str">
        <f t="shared" si="549"/>
        <v/>
      </c>
    </row>
    <row r="1192" spans="1:36" ht="14.25">
      <c r="A1192" s="41" t="str">
        <f t="shared" si="550"/>
        <v/>
      </c>
      <c r="B1192" s="150" t="str">
        <f>IF(ISNUMBER(A1192),INDEX('MetaTrader Import'!$H$13:$J$5893,TRUNC(((A1192-$A$39+1)-1)/3)+1,MOD((A1192-$A$39+1)-1,3)+1),"")</f>
        <v/>
      </c>
      <c r="C1192" s="43" t="str">
        <f t="shared" si="527"/>
        <v/>
      </c>
      <c r="D1192" s="43" t="str">
        <f t="shared" ca="1" si="528"/>
        <v/>
      </c>
      <c r="E1192" s="43" t="str">
        <f t="shared" si="529"/>
        <v/>
      </c>
      <c r="F1192" s="43" t="str">
        <f t="shared" si="530"/>
        <v/>
      </c>
      <c r="G1192" s="43" t="str">
        <f>IF(A1192&lt;&gt;"",IF(A1192&lt;Data!$G$11*0.25,$C$13/$G$32,IF(A1192&gt;Data!$G$11*0.25,$C$13,$C$13*10)),"")</f>
        <v/>
      </c>
      <c r="H1192" s="43" t="str">
        <f>IF(A1192&lt;&gt;"",IF(Data!$G$9="constant",$C$13,IF(Data!$G$9="squeeze",G1192,F1192)),"")</f>
        <v/>
      </c>
      <c r="I1192" s="38" t="str">
        <f ca="1">IF(ISNUMBER(A1192),NORMINV(RAND(),0,IF(AND(Data!$G$9="squeeze",A1192&lt;Data!$G$11*0.25),$H$32,1)*$C$30*$C$13)*($C$14*$C$12),"")</f>
        <v/>
      </c>
      <c r="J1192" s="42" t="str">
        <f ca="1">IFERROR(IF(Data!$C$6="Real",B1192,I1192+J1191+($C$14*$C$12)*(NORMINV(RAND(),$C$15,CHOOSE($G$13,$C$13,F1192,G1192)))),"")</f>
        <v/>
      </c>
      <c r="K1192" s="88" t="str">
        <f>IF(ISNUMBER(A1192), IF($G$16="fixed",$G$17,MIN(H1192*Data!$C$7*$C$16*0.5,$C$17*Data!$C$7))*$C$12,"")</f>
        <v/>
      </c>
      <c r="L1192" s="42" t="str">
        <f t="shared" ca="1" si="554"/>
        <v/>
      </c>
      <c r="M1192" s="44" t="str">
        <f t="shared" ca="1" si="555"/>
        <v/>
      </c>
      <c r="N1192" s="44" t="str">
        <f t="shared" ca="1" si="556"/>
        <v/>
      </c>
      <c r="O1192" s="108" t="str">
        <f t="shared" si="531"/>
        <v/>
      </c>
      <c r="P1192" s="102" t="str">
        <f t="shared" si="532"/>
        <v/>
      </c>
      <c r="Q1192" s="102" t="str">
        <f t="shared" si="533"/>
        <v/>
      </c>
      <c r="R1192" s="120" t="str">
        <f t="shared" si="551"/>
        <v/>
      </c>
      <c r="S1192" s="54" t="str">
        <f t="shared" si="552"/>
        <v/>
      </c>
      <c r="T1192" s="5" t="str">
        <f t="shared" si="534"/>
        <v/>
      </c>
      <c r="U1192" s="152" t="str">
        <f t="shared" si="535"/>
        <v/>
      </c>
      <c r="V1192" s="152" t="str">
        <f t="shared" si="536"/>
        <v/>
      </c>
      <c r="W1192" s="153" t="str">
        <f t="shared" si="537"/>
        <v/>
      </c>
      <c r="X1192" s="153" t="str">
        <f t="shared" si="538"/>
        <v/>
      </c>
      <c r="Y1192" s="153" t="str">
        <f t="shared" si="539"/>
        <v/>
      </c>
      <c r="Z1192" s="153" t="str">
        <f t="shared" si="540"/>
        <v/>
      </c>
      <c r="AA1192" s="152" t="str">
        <f t="shared" si="541"/>
        <v/>
      </c>
      <c r="AB1192" s="152" t="str">
        <f t="shared" si="542"/>
        <v/>
      </c>
      <c r="AC1192" s="154" t="str">
        <f t="shared" si="543"/>
        <v/>
      </c>
      <c r="AD1192" s="154" t="str">
        <f t="shared" si="544"/>
        <v/>
      </c>
      <c r="AE1192" s="3" t="str">
        <f t="shared" si="545"/>
        <v/>
      </c>
      <c r="AF1192" s="3" t="str">
        <f t="shared" si="546"/>
        <v/>
      </c>
      <c r="AG1192" s="3" t="str">
        <f t="shared" si="553"/>
        <v/>
      </c>
      <c r="AH1192" s="4" t="str">
        <f t="shared" si="547"/>
        <v/>
      </c>
      <c r="AI1192" s="75" t="str">
        <f t="shared" si="548"/>
        <v/>
      </c>
      <c r="AJ1192" s="75" t="str">
        <f t="shared" si="549"/>
        <v/>
      </c>
    </row>
    <row r="1193" spans="1:36" ht="14.25">
      <c r="A1193" s="41" t="str">
        <f t="shared" si="550"/>
        <v/>
      </c>
      <c r="B1193" s="150" t="str">
        <f>IF(ISNUMBER(A1193),INDEX('MetaTrader Import'!$H$13:$J$5893,TRUNC(((A1193-$A$39+1)-1)/3)+1,MOD((A1193-$A$39+1)-1,3)+1),"")</f>
        <v/>
      </c>
      <c r="C1193" s="43" t="str">
        <f t="shared" si="527"/>
        <v/>
      </c>
      <c r="D1193" s="43" t="str">
        <f t="shared" ca="1" si="528"/>
        <v/>
      </c>
      <c r="E1193" s="43" t="str">
        <f t="shared" si="529"/>
        <v/>
      </c>
      <c r="F1193" s="43" t="str">
        <f t="shared" si="530"/>
        <v/>
      </c>
      <c r="G1193" s="43" t="str">
        <f>IF(A1193&lt;&gt;"",IF(A1193&lt;Data!$G$11*0.25,$C$13/$G$32,IF(A1193&gt;Data!$G$11*0.25,$C$13,$C$13*10)),"")</f>
        <v/>
      </c>
      <c r="H1193" s="43" t="str">
        <f>IF(A1193&lt;&gt;"",IF(Data!$G$9="constant",$C$13,IF(Data!$G$9="squeeze",G1193,F1193)),"")</f>
        <v/>
      </c>
      <c r="I1193" s="38" t="str">
        <f ca="1">IF(ISNUMBER(A1193),NORMINV(RAND(),0,IF(AND(Data!$G$9="squeeze",A1193&lt;Data!$G$11*0.25),$H$32,1)*$C$30*$C$13)*($C$14*$C$12),"")</f>
        <v/>
      </c>
      <c r="J1193" s="42" t="str">
        <f ca="1">IFERROR(IF(Data!$C$6="Real",B1193,I1193+J1192+($C$14*$C$12)*(NORMINV(RAND(),$C$15,CHOOSE($G$13,$C$13,F1193,G1193)))),"")</f>
        <v/>
      </c>
      <c r="K1193" s="88" t="str">
        <f>IF(ISNUMBER(A1193), IF($G$16="fixed",$G$17,MIN(H1193*Data!$C$7*$C$16*0.5,$C$17*Data!$C$7))*$C$12,"")</f>
        <v/>
      </c>
      <c r="L1193" s="42" t="str">
        <f t="shared" ca="1" si="554"/>
        <v/>
      </c>
      <c r="M1193" s="44" t="str">
        <f t="shared" ca="1" si="555"/>
        <v/>
      </c>
      <c r="N1193" s="44" t="str">
        <f t="shared" ca="1" si="556"/>
        <v/>
      </c>
      <c r="O1193" s="108" t="str">
        <f t="shared" si="531"/>
        <v/>
      </c>
      <c r="P1193" s="102" t="str">
        <f t="shared" si="532"/>
        <v/>
      </c>
      <c r="Q1193" s="102" t="str">
        <f t="shared" si="533"/>
        <v/>
      </c>
      <c r="R1193" s="120" t="str">
        <f t="shared" si="551"/>
        <v/>
      </c>
      <c r="S1193" s="54" t="str">
        <f t="shared" si="552"/>
        <v/>
      </c>
      <c r="T1193" s="5" t="str">
        <f t="shared" si="534"/>
        <v/>
      </c>
      <c r="U1193" s="152" t="str">
        <f t="shared" si="535"/>
        <v/>
      </c>
      <c r="V1193" s="152" t="str">
        <f t="shared" si="536"/>
        <v/>
      </c>
      <c r="W1193" s="153" t="str">
        <f t="shared" si="537"/>
        <v/>
      </c>
      <c r="X1193" s="153" t="str">
        <f t="shared" si="538"/>
        <v/>
      </c>
      <c r="Y1193" s="153" t="str">
        <f t="shared" si="539"/>
        <v/>
      </c>
      <c r="Z1193" s="153" t="str">
        <f t="shared" si="540"/>
        <v/>
      </c>
      <c r="AA1193" s="152" t="str">
        <f t="shared" si="541"/>
        <v/>
      </c>
      <c r="AB1193" s="152" t="str">
        <f t="shared" si="542"/>
        <v/>
      </c>
      <c r="AC1193" s="154" t="str">
        <f t="shared" si="543"/>
        <v/>
      </c>
      <c r="AD1193" s="154" t="str">
        <f t="shared" si="544"/>
        <v/>
      </c>
      <c r="AE1193" s="3" t="str">
        <f t="shared" si="545"/>
        <v/>
      </c>
      <c r="AF1193" s="3" t="str">
        <f t="shared" si="546"/>
        <v/>
      </c>
      <c r="AG1193" s="3" t="str">
        <f t="shared" si="553"/>
        <v/>
      </c>
      <c r="AH1193" s="4" t="str">
        <f t="shared" si="547"/>
        <v/>
      </c>
      <c r="AI1193" s="75" t="str">
        <f t="shared" si="548"/>
        <v/>
      </c>
      <c r="AJ1193" s="75" t="str">
        <f t="shared" si="549"/>
        <v/>
      </c>
    </row>
    <row r="1194" spans="1:36" ht="14.25">
      <c r="A1194" s="41" t="str">
        <f t="shared" si="550"/>
        <v/>
      </c>
      <c r="B1194" s="150" t="str">
        <f>IF(ISNUMBER(A1194),INDEX('MetaTrader Import'!$H$13:$J$5893,TRUNC(((A1194-$A$39+1)-1)/3)+1,MOD((A1194-$A$39+1)-1,3)+1),"")</f>
        <v/>
      </c>
      <c r="C1194" s="43" t="str">
        <f t="shared" si="527"/>
        <v/>
      </c>
      <c r="D1194" s="43" t="str">
        <f t="shared" ca="1" si="528"/>
        <v/>
      </c>
      <c r="E1194" s="43" t="str">
        <f t="shared" si="529"/>
        <v/>
      </c>
      <c r="F1194" s="43" t="str">
        <f t="shared" si="530"/>
        <v/>
      </c>
      <c r="G1194" s="43" t="str">
        <f>IF(A1194&lt;&gt;"",IF(A1194&lt;Data!$G$11*0.25,$C$13/$G$32,IF(A1194&gt;Data!$G$11*0.25,$C$13,$C$13*10)),"")</f>
        <v/>
      </c>
      <c r="H1194" s="43" t="str">
        <f>IF(A1194&lt;&gt;"",IF(Data!$G$9="constant",$C$13,IF(Data!$G$9="squeeze",G1194,F1194)),"")</f>
        <v/>
      </c>
      <c r="I1194" s="38" t="str">
        <f ca="1">IF(ISNUMBER(A1194),NORMINV(RAND(),0,IF(AND(Data!$G$9="squeeze",A1194&lt;Data!$G$11*0.25),$H$32,1)*$C$30*$C$13)*($C$14*$C$12),"")</f>
        <v/>
      </c>
      <c r="J1194" s="42" t="str">
        <f ca="1">IFERROR(IF(Data!$C$6="Real",B1194,I1194+J1193+($C$14*$C$12)*(NORMINV(RAND(),$C$15,CHOOSE($G$13,$C$13,F1194,G1194)))),"")</f>
        <v/>
      </c>
      <c r="K1194" s="88" t="str">
        <f>IF(ISNUMBER(A1194), IF($G$16="fixed",$G$17,MIN(H1194*Data!$C$7*$C$16*0.5,$C$17*Data!$C$7))*$C$12,"")</f>
        <v/>
      </c>
      <c r="L1194" s="42" t="str">
        <f t="shared" ca="1" si="554"/>
        <v/>
      </c>
      <c r="M1194" s="44" t="str">
        <f t="shared" ca="1" si="555"/>
        <v/>
      </c>
      <c r="N1194" s="44" t="str">
        <f t="shared" ca="1" si="556"/>
        <v/>
      </c>
      <c r="O1194" s="108" t="str">
        <f t="shared" si="531"/>
        <v/>
      </c>
      <c r="P1194" s="102" t="str">
        <f t="shared" si="532"/>
        <v/>
      </c>
      <c r="Q1194" s="102" t="str">
        <f t="shared" si="533"/>
        <v/>
      </c>
      <c r="R1194" s="120" t="str">
        <f t="shared" si="551"/>
        <v/>
      </c>
      <c r="S1194" s="54" t="str">
        <f t="shared" si="552"/>
        <v/>
      </c>
      <c r="T1194" s="5" t="str">
        <f t="shared" si="534"/>
        <v/>
      </c>
      <c r="U1194" s="152" t="str">
        <f t="shared" si="535"/>
        <v/>
      </c>
      <c r="V1194" s="152" t="str">
        <f t="shared" si="536"/>
        <v/>
      </c>
      <c r="W1194" s="153" t="str">
        <f t="shared" si="537"/>
        <v/>
      </c>
      <c r="X1194" s="153" t="str">
        <f t="shared" si="538"/>
        <v/>
      </c>
      <c r="Y1194" s="153" t="str">
        <f t="shared" si="539"/>
        <v/>
      </c>
      <c r="Z1194" s="153" t="str">
        <f t="shared" si="540"/>
        <v/>
      </c>
      <c r="AA1194" s="152" t="str">
        <f t="shared" si="541"/>
        <v/>
      </c>
      <c r="AB1194" s="152" t="str">
        <f t="shared" si="542"/>
        <v/>
      </c>
      <c r="AC1194" s="154" t="str">
        <f t="shared" si="543"/>
        <v/>
      </c>
      <c r="AD1194" s="154" t="str">
        <f t="shared" si="544"/>
        <v/>
      </c>
      <c r="AE1194" s="3" t="str">
        <f t="shared" si="545"/>
        <v/>
      </c>
      <c r="AF1194" s="3" t="str">
        <f t="shared" si="546"/>
        <v/>
      </c>
      <c r="AG1194" s="3" t="str">
        <f t="shared" si="553"/>
        <v/>
      </c>
      <c r="AH1194" s="4" t="str">
        <f t="shared" si="547"/>
        <v/>
      </c>
      <c r="AI1194" s="75" t="str">
        <f t="shared" si="548"/>
        <v/>
      </c>
      <c r="AJ1194" s="75" t="str">
        <f t="shared" si="549"/>
        <v/>
      </c>
    </row>
    <row r="1195" spans="1:36" ht="14.25">
      <c r="A1195" s="41" t="str">
        <f t="shared" si="550"/>
        <v/>
      </c>
      <c r="B1195" s="150" t="str">
        <f>IF(ISNUMBER(A1195),INDEX('MetaTrader Import'!$H$13:$J$5893,TRUNC(((A1195-$A$39+1)-1)/3)+1,MOD((A1195-$A$39+1)-1,3)+1),"")</f>
        <v/>
      </c>
      <c r="C1195" s="43" t="str">
        <f t="shared" si="527"/>
        <v/>
      </c>
      <c r="D1195" s="43" t="str">
        <f t="shared" ca="1" si="528"/>
        <v/>
      </c>
      <c r="E1195" s="43" t="str">
        <f t="shared" si="529"/>
        <v/>
      </c>
      <c r="F1195" s="43" t="str">
        <f t="shared" si="530"/>
        <v/>
      </c>
      <c r="G1195" s="43" t="str">
        <f>IF(A1195&lt;&gt;"",IF(A1195&lt;Data!$G$11*0.25,$C$13/$G$32,IF(A1195&gt;Data!$G$11*0.25,$C$13,$C$13*10)),"")</f>
        <v/>
      </c>
      <c r="H1195" s="43" t="str">
        <f>IF(A1195&lt;&gt;"",IF(Data!$G$9="constant",$C$13,IF(Data!$G$9="squeeze",G1195,F1195)),"")</f>
        <v/>
      </c>
      <c r="I1195" s="38" t="str">
        <f ca="1">IF(ISNUMBER(A1195),NORMINV(RAND(),0,IF(AND(Data!$G$9="squeeze",A1195&lt;Data!$G$11*0.25),$H$32,1)*$C$30*$C$13)*($C$14*$C$12),"")</f>
        <v/>
      </c>
      <c r="J1195" s="42" t="str">
        <f ca="1">IFERROR(IF(Data!$C$6="Real",B1195,I1195+J1194+($C$14*$C$12)*(NORMINV(RAND(),$C$15,CHOOSE($G$13,$C$13,F1195,G1195)))),"")</f>
        <v/>
      </c>
      <c r="K1195" s="88" t="str">
        <f>IF(ISNUMBER(A1195), IF($G$16="fixed",$G$17,MIN(H1195*Data!$C$7*$C$16*0.5,$C$17*Data!$C$7))*$C$12,"")</f>
        <v/>
      </c>
      <c r="L1195" s="42" t="str">
        <f t="shared" ca="1" si="554"/>
        <v/>
      </c>
      <c r="M1195" s="44" t="str">
        <f t="shared" ca="1" si="555"/>
        <v/>
      </c>
      <c r="N1195" s="44" t="str">
        <f t="shared" ca="1" si="556"/>
        <v/>
      </c>
      <c r="O1195" s="108" t="str">
        <f t="shared" si="531"/>
        <v/>
      </c>
      <c r="P1195" s="102" t="str">
        <f t="shared" si="532"/>
        <v/>
      </c>
      <c r="Q1195" s="102" t="str">
        <f t="shared" si="533"/>
        <v/>
      </c>
      <c r="R1195" s="120" t="str">
        <f t="shared" si="551"/>
        <v/>
      </c>
      <c r="S1195" s="54" t="str">
        <f t="shared" si="552"/>
        <v/>
      </c>
      <c r="T1195" s="5" t="str">
        <f t="shared" si="534"/>
        <v/>
      </c>
      <c r="U1195" s="152" t="str">
        <f t="shared" si="535"/>
        <v/>
      </c>
      <c r="V1195" s="152" t="str">
        <f t="shared" si="536"/>
        <v/>
      </c>
      <c r="W1195" s="153" t="str">
        <f t="shared" si="537"/>
        <v/>
      </c>
      <c r="X1195" s="153" t="str">
        <f t="shared" si="538"/>
        <v/>
      </c>
      <c r="Y1195" s="153" t="str">
        <f t="shared" si="539"/>
        <v/>
      </c>
      <c r="Z1195" s="153" t="str">
        <f t="shared" si="540"/>
        <v/>
      </c>
      <c r="AA1195" s="152" t="str">
        <f t="shared" si="541"/>
        <v/>
      </c>
      <c r="AB1195" s="152" t="str">
        <f t="shared" si="542"/>
        <v/>
      </c>
      <c r="AC1195" s="154" t="str">
        <f t="shared" si="543"/>
        <v/>
      </c>
      <c r="AD1195" s="154" t="str">
        <f t="shared" si="544"/>
        <v/>
      </c>
      <c r="AE1195" s="3" t="str">
        <f t="shared" si="545"/>
        <v/>
      </c>
      <c r="AF1195" s="3" t="str">
        <f t="shared" si="546"/>
        <v/>
      </c>
      <c r="AG1195" s="3" t="str">
        <f t="shared" si="553"/>
        <v/>
      </c>
      <c r="AH1195" s="4" t="str">
        <f t="shared" si="547"/>
        <v/>
      </c>
      <c r="AI1195" s="75" t="str">
        <f t="shared" si="548"/>
        <v/>
      </c>
      <c r="AJ1195" s="75" t="str">
        <f t="shared" si="549"/>
        <v/>
      </c>
    </row>
    <row r="1196" spans="1:36" ht="14.25">
      <c r="A1196" s="41" t="str">
        <f t="shared" si="550"/>
        <v/>
      </c>
      <c r="B1196" s="150" t="str">
        <f>IF(ISNUMBER(A1196),INDEX('MetaTrader Import'!$H$13:$J$5893,TRUNC(((A1196-$A$39+1)-1)/3)+1,MOD((A1196-$A$39+1)-1,3)+1),"")</f>
        <v/>
      </c>
      <c r="C1196" s="43" t="str">
        <f t="shared" si="527"/>
        <v/>
      </c>
      <c r="D1196" s="43" t="str">
        <f t="shared" ca="1" si="528"/>
        <v/>
      </c>
      <c r="E1196" s="43" t="str">
        <f t="shared" si="529"/>
        <v/>
      </c>
      <c r="F1196" s="43" t="str">
        <f t="shared" si="530"/>
        <v/>
      </c>
      <c r="G1196" s="43" t="str">
        <f>IF(A1196&lt;&gt;"",IF(A1196&lt;Data!$G$11*0.25,$C$13/$G$32,IF(A1196&gt;Data!$G$11*0.25,$C$13,$C$13*10)),"")</f>
        <v/>
      </c>
      <c r="H1196" s="43" t="str">
        <f>IF(A1196&lt;&gt;"",IF(Data!$G$9="constant",$C$13,IF(Data!$G$9="squeeze",G1196,F1196)),"")</f>
        <v/>
      </c>
      <c r="I1196" s="38" t="str">
        <f ca="1">IF(ISNUMBER(A1196),NORMINV(RAND(),0,IF(AND(Data!$G$9="squeeze",A1196&lt;Data!$G$11*0.25),$H$32,1)*$C$30*$C$13)*($C$14*$C$12),"")</f>
        <v/>
      </c>
      <c r="J1196" s="42" t="str">
        <f ca="1">IFERROR(IF(Data!$C$6="Real",B1196,I1196+J1195+($C$14*$C$12)*(NORMINV(RAND(),$C$15,CHOOSE($G$13,$C$13,F1196,G1196)))),"")</f>
        <v/>
      </c>
      <c r="K1196" s="88" t="str">
        <f>IF(ISNUMBER(A1196), IF($G$16="fixed",$G$17,MIN(H1196*Data!$C$7*$C$16*0.5,$C$17*Data!$C$7))*$C$12,"")</f>
        <v/>
      </c>
      <c r="L1196" s="42" t="str">
        <f t="shared" ca="1" si="554"/>
        <v/>
      </c>
      <c r="M1196" s="44" t="str">
        <f t="shared" ca="1" si="555"/>
        <v/>
      </c>
      <c r="N1196" s="44" t="str">
        <f t="shared" ca="1" si="556"/>
        <v/>
      </c>
      <c r="O1196" s="108" t="str">
        <f t="shared" si="531"/>
        <v/>
      </c>
      <c r="P1196" s="102" t="str">
        <f t="shared" si="532"/>
        <v/>
      </c>
      <c r="Q1196" s="102" t="str">
        <f t="shared" si="533"/>
        <v/>
      </c>
      <c r="R1196" s="120" t="str">
        <f t="shared" si="551"/>
        <v/>
      </c>
      <c r="S1196" s="54" t="str">
        <f t="shared" si="552"/>
        <v/>
      </c>
      <c r="T1196" s="5" t="str">
        <f t="shared" si="534"/>
        <v/>
      </c>
      <c r="U1196" s="152" t="str">
        <f t="shared" si="535"/>
        <v/>
      </c>
      <c r="V1196" s="152" t="str">
        <f t="shared" si="536"/>
        <v/>
      </c>
      <c r="W1196" s="153" t="str">
        <f t="shared" si="537"/>
        <v/>
      </c>
      <c r="X1196" s="153" t="str">
        <f t="shared" si="538"/>
        <v/>
      </c>
      <c r="Y1196" s="153" t="str">
        <f t="shared" si="539"/>
        <v/>
      </c>
      <c r="Z1196" s="153" t="str">
        <f t="shared" si="540"/>
        <v/>
      </c>
      <c r="AA1196" s="152" t="str">
        <f t="shared" si="541"/>
        <v/>
      </c>
      <c r="AB1196" s="152" t="str">
        <f t="shared" si="542"/>
        <v/>
      </c>
      <c r="AC1196" s="154" t="str">
        <f t="shared" si="543"/>
        <v/>
      </c>
      <c r="AD1196" s="154" t="str">
        <f t="shared" si="544"/>
        <v/>
      </c>
      <c r="AE1196" s="3" t="str">
        <f t="shared" si="545"/>
        <v/>
      </c>
      <c r="AF1196" s="3" t="str">
        <f t="shared" si="546"/>
        <v/>
      </c>
      <c r="AG1196" s="3" t="str">
        <f t="shared" si="553"/>
        <v/>
      </c>
      <c r="AH1196" s="4" t="str">
        <f t="shared" si="547"/>
        <v/>
      </c>
      <c r="AI1196" s="75" t="str">
        <f t="shared" si="548"/>
        <v/>
      </c>
      <c r="AJ1196" s="75" t="str">
        <f t="shared" si="549"/>
        <v/>
      </c>
    </row>
    <row r="1197" spans="1:36" ht="14.25">
      <c r="A1197" s="41" t="str">
        <f t="shared" si="550"/>
        <v/>
      </c>
      <c r="B1197" s="150" t="str">
        <f>IF(ISNUMBER(A1197),INDEX('MetaTrader Import'!$H$13:$J$5893,TRUNC(((A1197-$A$39+1)-1)/3)+1,MOD((A1197-$A$39+1)-1,3)+1),"")</f>
        <v/>
      </c>
      <c r="C1197" s="43" t="str">
        <f t="shared" si="527"/>
        <v/>
      </c>
      <c r="D1197" s="43" t="str">
        <f t="shared" ca="1" si="528"/>
        <v/>
      </c>
      <c r="E1197" s="43" t="str">
        <f t="shared" si="529"/>
        <v/>
      </c>
      <c r="F1197" s="43" t="str">
        <f t="shared" si="530"/>
        <v/>
      </c>
      <c r="G1197" s="43" t="str">
        <f>IF(A1197&lt;&gt;"",IF(A1197&lt;Data!$G$11*0.25,$C$13/$G$32,IF(A1197&gt;Data!$G$11*0.25,$C$13,$C$13*10)),"")</f>
        <v/>
      </c>
      <c r="H1197" s="43" t="str">
        <f>IF(A1197&lt;&gt;"",IF(Data!$G$9="constant",$C$13,IF(Data!$G$9="squeeze",G1197,F1197)),"")</f>
        <v/>
      </c>
      <c r="I1197" s="38" t="str">
        <f ca="1">IF(ISNUMBER(A1197),NORMINV(RAND(),0,IF(AND(Data!$G$9="squeeze",A1197&lt;Data!$G$11*0.25),$H$32,1)*$C$30*$C$13)*($C$14*$C$12),"")</f>
        <v/>
      </c>
      <c r="J1197" s="42" t="str">
        <f ca="1">IFERROR(IF(Data!$C$6="Real",B1197,I1197+J1196+($C$14*$C$12)*(NORMINV(RAND(),$C$15,CHOOSE($G$13,$C$13,F1197,G1197)))),"")</f>
        <v/>
      </c>
      <c r="K1197" s="88" t="str">
        <f>IF(ISNUMBER(A1197), IF($G$16="fixed",$G$17,MIN(H1197*Data!$C$7*$C$16*0.5,$C$17*Data!$C$7))*$C$12,"")</f>
        <v/>
      </c>
      <c r="L1197" s="42" t="str">
        <f t="shared" ca="1" si="554"/>
        <v/>
      </c>
      <c r="M1197" s="44" t="str">
        <f t="shared" ca="1" si="555"/>
        <v/>
      </c>
      <c r="N1197" s="44" t="str">
        <f t="shared" ca="1" si="556"/>
        <v/>
      </c>
      <c r="O1197" s="108" t="str">
        <f t="shared" si="531"/>
        <v/>
      </c>
      <c r="P1197" s="102" t="str">
        <f t="shared" si="532"/>
        <v/>
      </c>
      <c r="Q1197" s="102" t="str">
        <f t="shared" si="533"/>
        <v/>
      </c>
      <c r="R1197" s="120" t="str">
        <f t="shared" si="551"/>
        <v/>
      </c>
      <c r="S1197" s="54" t="str">
        <f t="shared" si="552"/>
        <v/>
      </c>
      <c r="T1197" s="5" t="str">
        <f t="shared" si="534"/>
        <v/>
      </c>
      <c r="U1197" s="152" t="str">
        <f t="shared" si="535"/>
        <v/>
      </c>
      <c r="V1197" s="152" t="str">
        <f t="shared" si="536"/>
        <v/>
      </c>
      <c r="W1197" s="153" t="str">
        <f t="shared" si="537"/>
        <v/>
      </c>
      <c r="X1197" s="153" t="str">
        <f t="shared" si="538"/>
        <v/>
      </c>
      <c r="Y1197" s="153" t="str">
        <f t="shared" si="539"/>
        <v/>
      </c>
      <c r="Z1197" s="153" t="str">
        <f t="shared" si="540"/>
        <v/>
      </c>
      <c r="AA1197" s="152" t="str">
        <f t="shared" si="541"/>
        <v/>
      </c>
      <c r="AB1197" s="152" t="str">
        <f t="shared" si="542"/>
        <v/>
      </c>
      <c r="AC1197" s="154" t="str">
        <f t="shared" si="543"/>
        <v/>
      </c>
      <c r="AD1197" s="154" t="str">
        <f t="shared" si="544"/>
        <v/>
      </c>
      <c r="AE1197" s="3" t="str">
        <f t="shared" si="545"/>
        <v/>
      </c>
      <c r="AF1197" s="3" t="str">
        <f t="shared" si="546"/>
        <v/>
      </c>
      <c r="AG1197" s="3" t="str">
        <f t="shared" si="553"/>
        <v/>
      </c>
      <c r="AH1197" s="4" t="str">
        <f t="shared" si="547"/>
        <v/>
      </c>
      <c r="AI1197" s="75" t="str">
        <f t="shared" si="548"/>
        <v/>
      </c>
      <c r="AJ1197" s="75" t="str">
        <f t="shared" si="549"/>
        <v/>
      </c>
    </row>
    <row r="1198" spans="1:36" ht="14.25">
      <c r="A1198" s="41" t="str">
        <f t="shared" si="550"/>
        <v/>
      </c>
      <c r="B1198" s="150" t="str">
        <f>IF(ISNUMBER(A1198),INDEX('MetaTrader Import'!$H$13:$J$5893,TRUNC(((A1198-$A$39+1)-1)/3)+1,MOD((A1198-$A$39+1)-1,3)+1),"")</f>
        <v/>
      </c>
      <c r="C1198" s="43" t="str">
        <f t="shared" si="527"/>
        <v/>
      </c>
      <c r="D1198" s="43" t="str">
        <f t="shared" ca="1" si="528"/>
        <v/>
      </c>
      <c r="E1198" s="43" t="str">
        <f t="shared" si="529"/>
        <v/>
      </c>
      <c r="F1198" s="43" t="str">
        <f t="shared" si="530"/>
        <v/>
      </c>
      <c r="G1198" s="43" t="str">
        <f>IF(A1198&lt;&gt;"",IF(A1198&lt;Data!$G$11*0.25,$C$13/$G$32,IF(A1198&gt;Data!$G$11*0.25,$C$13,$C$13*10)),"")</f>
        <v/>
      </c>
      <c r="H1198" s="43" t="str">
        <f>IF(A1198&lt;&gt;"",IF(Data!$G$9="constant",$C$13,IF(Data!$G$9="squeeze",G1198,F1198)),"")</f>
        <v/>
      </c>
      <c r="I1198" s="38" t="str">
        <f ca="1">IF(ISNUMBER(A1198),NORMINV(RAND(),0,IF(AND(Data!$G$9="squeeze",A1198&lt;Data!$G$11*0.25),$H$32,1)*$C$30*$C$13)*($C$14*$C$12),"")</f>
        <v/>
      </c>
      <c r="J1198" s="42" t="str">
        <f ca="1">IFERROR(IF(Data!$C$6="Real",B1198,I1198+J1197+($C$14*$C$12)*(NORMINV(RAND(),$C$15,CHOOSE($G$13,$C$13,F1198,G1198)))),"")</f>
        <v/>
      </c>
      <c r="K1198" s="88" t="str">
        <f>IF(ISNUMBER(A1198), IF($G$16="fixed",$G$17,MIN(H1198*Data!$C$7*$C$16*0.5,$C$17*Data!$C$7))*$C$12,"")</f>
        <v/>
      </c>
      <c r="L1198" s="42" t="str">
        <f t="shared" ca="1" si="554"/>
        <v/>
      </c>
      <c r="M1198" s="44" t="str">
        <f t="shared" ca="1" si="555"/>
        <v/>
      </c>
      <c r="N1198" s="44" t="str">
        <f t="shared" ca="1" si="556"/>
        <v/>
      </c>
      <c r="O1198" s="108" t="str">
        <f t="shared" si="531"/>
        <v/>
      </c>
      <c r="P1198" s="102" t="str">
        <f t="shared" si="532"/>
        <v/>
      </c>
      <c r="Q1198" s="102" t="str">
        <f t="shared" si="533"/>
        <v/>
      </c>
      <c r="R1198" s="120" t="str">
        <f t="shared" si="551"/>
        <v/>
      </c>
      <c r="S1198" s="54" t="str">
        <f t="shared" si="552"/>
        <v/>
      </c>
      <c r="T1198" s="5" t="str">
        <f t="shared" si="534"/>
        <v/>
      </c>
      <c r="U1198" s="152" t="str">
        <f t="shared" si="535"/>
        <v/>
      </c>
      <c r="V1198" s="152" t="str">
        <f t="shared" si="536"/>
        <v/>
      </c>
      <c r="W1198" s="153" t="str">
        <f t="shared" si="537"/>
        <v/>
      </c>
      <c r="X1198" s="153" t="str">
        <f t="shared" si="538"/>
        <v/>
      </c>
      <c r="Y1198" s="153" t="str">
        <f t="shared" si="539"/>
        <v/>
      </c>
      <c r="Z1198" s="153" t="str">
        <f t="shared" si="540"/>
        <v/>
      </c>
      <c r="AA1198" s="152" t="str">
        <f t="shared" si="541"/>
        <v/>
      </c>
      <c r="AB1198" s="152" t="str">
        <f t="shared" si="542"/>
        <v/>
      </c>
      <c r="AC1198" s="154" t="str">
        <f t="shared" si="543"/>
        <v/>
      </c>
      <c r="AD1198" s="154" t="str">
        <f t="shared" si="544"/>
        <v/>
      </c>
      <c r="AE1198" s="3" t="str">
        <f t="shared" si="545"/>
        <v/>
      </c>
      <c r="AF1198" s="3" t="str">
        <f t="shared" si="546"/>
        <v/>
      </c>
      <c r="AG1198" s="3" t="str">
        <f t="shared" si="553"/>
        <v/>
      </c>
      <c r="AH1198" s="4" t="str">
        <f t="shared" si="547"/>
        <v/>
      </c>
      <c r="AI1198" s="75" t="str">
        <f t="shared" si="548"/>
        <v/>
      </c>
      <c r="AJ1198" s="75" t="str">
        <f t="shared" si="549"/>
        <v/>
      </c>
    </row>
    <row r="1199" spans="1:36" ht="14.25">
      <c r="A1199" s="41" t="str">
        <f t="shared" si="550"/>
        <v/>
      </c>
      <c r="B1199" s="150" t="str">
        <f>IF(ISNUMBER(A1199),INDEX('MetaTrader Import'!$H$13:$J$5893,TRUNC(((A1199-$A$39+1)-1)/3)+1,MOD((A1199-$A$39+1)-1,3)+1),"")</f>
        <v/>
      </c>
      <c r="C1199" s="43" t="str">
        <f t="shared" si="527"/>
        <v/>
      </c>
      <c r="D1199" s="43" t="str">
        <f t="shared" ca="1" si="528"/>
        <v/>
      </c>
      <c r="E1199" s="43" t="str">
        <f t="shared" si="529"/>
        <v/>
      </c>
      <c r="F1199" s="43" t="str">
        <f t="shared" si="530"/>
        <v/>
      </c>
      <c r="G1199" s="43" t="str">
        <f>IF(A1199&lt;&gt;"",IF(A1199&lt;Data!$G$11*0.25,$C$13/$G$32,IF(A1199&gt;Data!$G$11*0.25,$C$13,$C$13*10)),"")</f>
        <v/>
      </c>
      <c r="H1199" s="43" t="str">
        <f>IF(A1199&lt;&gt;"",IF(Data!$G$9="constant",$C$13,IF(Data!$G$9="squeeze",G1199,F1199)),"")</f>
        <v/>
      </c>
      <c r="I1199" s="38" t="str">
        <f ca="1">IF(ISNUMBER(A1199),NORMINV(RAND(),0,IF(AND(Data!$G$9="squeeze",A1199&lt;Data!$G$11*0.25),$H$32,1)*$C$30*$C$13)*($C$14*$C$12),"")</f>
        <v/>
      </c>
      <c r="J1199" s="42" t="str">
        <f ca="1">IFERROR(IF(Data!$C$6="Real",B1199,I1199+J1198+($C$14*$C$12)*(NORMINV(RAND(),$C$15,CHOOSE($G$13,$C$13,F1199,G1199)))),"")</f>
        <v/>
      </c>
      <c r="K1199" s="88" t="str">
        <f>IF(ISNUMBER(A1199), IF($G$16="fixed",$G$17,MIN(H1199*Data!$C$7*$C$16*0.5,$C$17*Data!$C$7))*$C$12,"")</f>
        <v/>
      </c>
      <c r="L1199" s="42" t="str">
        <f t="shared" ca="1" si="554"/>
        <v/>
      </c>
      <c r="M1199" s="44" t="str">
        <f t="shared" ca="1" si="555"/>
        <v/>
      </c>
      <c r="N1199" s="44" t="str">
        <f t="shared" ca="1" si="556"/>
        <v/>
      </c>
      <c r="O1199" s="108" t="str">
        <f t="shared" si="531"/>
        <v/>
      </c>
      <c r="P1199" s="102" t="str">
        <f t="shared" si="532"/>
        <v/>
      </c>
      <c r="Q1199" s="102" t="str">
        <f t="shared" si="533"/>
        <v/>
      </c>
      <c r="R1199" s="120" t="str">
        <f t="shared" si="551"/>
        <v/>
      </c>
      <c r="S1199" s="54" t="str">
        <f t="shared" si="552"/>
        <v/>
      </c>
      <c r="T1199" s="5" t="str">
        <f t="shared" si="534"/>
        <v/>
      </c>
      <c r="U1199" s="152" t="str">
        <f t="shared" si="535"/>
        <v/>
      </c>
      <c r="V1199" s="152" t="str">
        <f t="shared" si="536"/>
        <v/>
      </c>
      <c r="W1199" s="153" t="str">
        <f t="shared" si="537"/>
        <v/>
      </c>
      <c r="X1199" s="153" t="str">
        <f t="shared" si="538"/>
        <v/>
      </c>
      <c r="Y1199" s="153" t="str">
        <f t="shared" si="539"/>
        <v/>
      </c>
      <c r="Z1199" s="153" t="str">
        <f t="shared" si="540"/>
        <v/>
      </c>
      <c r="AA1199" s="152" t="str">
        <f t="shared" si="541"/>
        <v/>
      </c>
      <c r="AB1199" s="152" t="str">
        <f t="shared" si="542"/>
        <v/>
      </c>
      <c r="AC1199" s="154" t="str">
        <f t="shared" si="543"/>
        <v/>
      </c>
      <c r="AD1199" s="154" t="str">
        <f t="shared" si="544"/>
        <v/>
      </c>
      <c r="AE1199" s="3" t="str">
        <f t="shared" si="545"/>
        <v/>
      </c>
      <c r="AF1199" s="3" t="str">
        <f t="shared" si="546"/>
        <v/>
      </c>
      <c r="AG1199" s="3" t="str">
        <f t="shared" si="553"/>
        <v/>
      </c>
      <c r="AH1199" s="4" t="str">
        <f t="shared" si="547"/>
        <v/>
      </c>
      <c r="AI1199" s="75" t="str">
        <f t="shared" si="548"/>
        <v/>
      </c>
      <c r="AJ1199" s="75" t="str">
        <f t="shared" si="549"/>
        <v/>
      </c>
    </row>
    <row r="1200" spans="1:36" ht="14.25">
      <c r="A1200" s="41" t="str">
        <f t="shared" si="550"/>
        <v/>
      </c>
      <c r="B1200" s="150" t="str">
        <f>IF(ISNUMBER(A1200),INDEX('MetaTrader Import'!$H$13:$J$5893,TRUNC(((A1200-$A$39+1)-1)/3)+1,MOD((A1200-$A$39+1)-1,3)+1),"")</f>
        <v/>
      </c>
      <c r="C1200" s="43" t="str">
        <f t="shared" si="527"/>
        <v/>
      </c>
      <c r="D1200" s="43" t="str">
        <f t="shared" ca="1" si="528"/>
        <v/>
      </c>
      <c r="E1200" s="43" t="str">
        <f t="shared" si="529"/>
        <v/>
      </c>
      <c r="F1200" s="43" t="str">
        <f t="shared" si="530"/>
        <v/>
      </c>
      <c r="G1200" s="43" t="str">
        <f>IF(A1200&lt;&gt;"",IF(A1200&lt;Data!$G$11*0.25,$C$13/$G$32,IF(A1200&gt;Data!$G$11*0.25,$C$13,$C$13*10)),"")</f>
        <v/>
      </c>
      <c r="H1200" s="43" t="str">
        <f>IF(A1200&lt;&gt;"",IF(Data!$G$9="constant",$C$13,IF(Data!$G$9="squeeze",G1200,F1200)),"")</f>
        <v/>
      </c>
      <c r="I1200" s="38" t="str">
        <f ca="1">IF(ISNUMBER(A1200),NORMINV(RAND(),0,IF(AND(Data!$G$9="squeeze",A1200&lt;Data!$G$11*0.25),$H$32,1)*$C$30*$C$13)*($C$14*$C$12),"")</f>
        <v/>
      </c>
      <c r="J1200" s="42" t="str">
        <f ca="1">IFERROR(IF(Data!$C$6="Real",B1200,I1200+J1199+($C$14*$C$12)*(NORMINV(RAND(),$C$15,CHOOSE($G$13,$C$13,F1200,G1200)))),"")</f>
        <v/>
      </c>
      <c r="K1200" s="88" t="str">
        <f>IF(ISNUMBER(A1200), IF($G$16="fixed",$G$17,MIN(H1200*Data!$C$7*$C$16*0.5,$C$17*Data!$C$7))*$C$12,"")</f>
        <v/>
      </c>
      <c r="L1200" s="42" t="str">
        <f t="shared" ca="1" si="554"/>
        <v/>
      </c>
      <c r="M1200" s="44" t="str">
        <f t="shared" ca="1" si="555"/>
        <v/>
      </c>
      <c r="N1200" s="44" t="str">
        <f t="shared" ca="1" si="556"/>
        <v/>
      </c>
      <c r="O1200" s="108" t="str">
        <f t="shared" si="531"/>
        <v/>
      </c>
      <c r="P1200" s="102" t="str">
        <f t="shared" si="532"/>
        <v/>
      </c>
      <c r="Q1200" s="102" t="str">
        <f t="shared" si="533"/>
        <v/>
      </c>
      <c r="R1200" s="120" t="str">
        <f t="shared" si="551"/>
        <v/>
      </c>
      <c r="S1200" s="54" t="str">
        <f t="shared" si="552"/>
        <v/>
      </c>
      <c r="T1200" s="5" t="str">
        <f t="shared" si="534"/>
        <v/>
      </c>
      <c r="U1200" s="152" t="str">
        <f t="shared" si="535"/>
        <v/>
      </c>
      <c r="V1200" s="152" t="str">
        <f t="shared" si="536"/>
        <v/>
      </c>
      <c r="W1200" s="153" t="str">
        <f t="shared" si="537"/>
        <v/>
      </c>
      <c r="X1200" s="153" t="str">
        <f t="shared" si="538"/>
        <v/>
      </c>
      <c r="Y1200" s="153" t="str">
        <f t="shared" si="539"/>
        <v/>
      </c>
      <c r="Z1200" s="153" t="str">
        <f t="shared" si="540"/>
        <v/>
      </c>
      <c r="AA1200" s="152" t="str">
        <f t="shared" si="541"/>
        <v/>
      </c>
      <c r="AB1200" s="152" t="str">
        <f t="shared" si="542"/>
        <v/>
      </c>
      <c r="AC1200" s="154" t="str">
        <f t="shared" si="543"/>
        <v/>
      </c>
      <c r="AD1200" s="154" t="str">
        <f t="shared" si="544"/>
        <v/>
      </c>
      <c r="AE1200" s="3" t="str">
        <f t="shared" si="545"/>
        <v/>
      </c>
      <c r="AF1200" s="3" t="str">
        <f t="shared" si="546"/>
        <v/>
      </c>
      <c r="AG1200" s="3" t="str">
        <f t="shared" si="553"/>
        <v/>
      </c>
      <c r="AH1200" s="4" t="str">
        <f t="shared" si="547"/>
        <v/>
      </c>
      <c r="AI1200" s="75" t="str">
        <f t="shared" si="548"/>
        <v/>
      </c>
      <c r="AJ1200" s="75" t="str">
        <f t="shared" si="549"/>
        <v/>
      </c>
    </row>
    <row r="1201" spans="1:36" ht="14.25">
      <c r="A1201" s="41" t="str">
        <f t="shared" si="550"/>
        <v/>
      </c>
      <c r="B1201" s="150" t="str">
        <f>IF(ISNUMBER(A1201),INDEX('MetaTrader Import'!$H$13:$J$5893,TRUNC(((A1201-$A$39+1)-1)/3)+1,MOD((A1201-$A$39+1)-1,3)+1),"")</f>
        <v/>
      </c>
      <c r="C1201" s="43" t="str">
        <f t="shared" si="527"/>
        <v/>
      </c>
      <c r="D1201" s="43" t="str">
        <f t="shared" ca="1" si="528"/>
        <v/>
      </c>
      <c r="E1201" s="43" t="str">
        <f t="shared" si="529"/>
        <v/>
      </c>
      <c r="F1201" s="43" t="str">
        <f t="shared" si="530"/>
        <v/>
      </c>
      <c r="G1201" s="43" t="str">
        <f>IF(A1201&lt;&gt;"",IF(A1201&lt;Data!$G$11*0.25,$C$13/$G$32,IF(A1201&gt;Data!$G$11*0.25,$C$13,$C$13*10)),"")</f>
        <v/>
      </c>
      <c r="H1201" s="43" t="str">
        <f>IF(A1201&lt;&gt;"",IF(Data!$G$9="constant",$C$13,IF(Data!$G$9="squeeze",G1201,F1201)),"")</f>
        <v/>
      </c>
      <c r="I1201" s="38" t="str">
        <f ca="1">IF(ISNUMBER(A1201),NORMINV(RAND(),0,IF(AND(Data!$G$9="squeeze",A1201&lt;Data!$G$11*0.25),$H$32,1)*$C$30*$C$13)*($C$14*$C$12),"")</f>
        <v/>
      </c>
      <c r="J1201" s="42" t="str">
        <f ca="1">IFERROR(IF(Data!$C$6="Real",B1201,I1201+J1200+($C$14*$C$12)*(NORMINV(RAND(),$C$15,CHOOSE($G$13,$C$13,F1201,G1201)))),"")</f>
        <v/>
      </c>
      <c r="K1201" s="88" t="str">
        <f>IF(ISNUMBER(A1201), IF($G$16="fixed",$G$17,MIN(H1201*Data!$C$7*$C$16*0.5,$C$17*Data!$C$7))*$C$12,"")</f>
        <v/>
      </c>
      <c r="L1201" s="42" t="str">
        <f t="shared" ca="1" si="554"/>
        <v/>
      </c>
      <c r="M1201" s="44" t="str">
        <f t="shared" ca="1" si="555"/>
        <v/>
      </c>
      <c r="N1201" s="44" t="str">
        <f t="shared" ca="1" si="556"/>
        <v/>
      </c>
      <c r="O1201" s="108" t="str">
        <f t="shared" si="531"/>
        <v/>
      </c>
      <c r="P1201" s="102" t="str">
        <f t="shared" si="532"/>
        <v/>
      </c>
      <c r="Q1201" s="102" t="str">
        <f t="shared" si="533"/>
        <v/>
      </c>
      <c r="R1201" s="120" t="str">
        <f t="shared" si="551"/>
        <v/>
      </c>
      <c r="S1201" s="54" t="str">
        <f t="shared" si="552"/>
        <v/>
      </c>
      <c r="T1201" s="5" t="str">
        <f t="shared" si="534"/>
        <v/>
      </c>
      <c r="U1201" s="152" t="str">
        <f t="shared" si="535"/>
        <v/>
      </c>
      <c r="V1201" s="152" t="str">
        <f t="shared" si="536"/>
        <v/>
      </c>
      <c r="W1201" s="153" t="str">
        <f t="shared" si="537"/>
        <v/>
      </c>
      <c r="X1201" s="153" t="str">
        <f t="shared" si="538"/>
        <v/>
      </c>
      <c r="Y1201" s="153" t="str">
        <f t="shared" si="539"/>
        <v/>
      </c>
      <c r="Z1201" s="153" t="str">
        <f t="shared" si="540"/>
        <v/>
      </c>
      <c r="AA1201" s="152" t="str">
        <f t="shared" si="541"/>
        <v/>
      </c>
      <c r="AB1201" s="152" t="str">
        <f t="shared" si="542"/>
        <v/>
      </c>
      <c r="AC1201" s="154" t="str">
        <f t="shared" si="543"/>
        <v/>
      </c>
      <c r="AD1201" s="154" t="str">
        <f t="shared" si="544"/>
        <v/>
      </c>
      <c r="AE1201" s="3" t="str">
        <f t="shared" si="545"/>
        <v/>
      </c>
      <c r="AF1201" s="3" t="str">
        <f t="shared" si="546"/>
        <v/>
      </c>
      <c r="AG1201" s="3" t="str">
        <f t="shared" si="553"/>
        <v/>
      </c>
      <c r="AH1201" s="4" t="str">
        <f t="shared" si="547"/>
        <v/>
      </c>
      <c r="AI1201" s="75" t="str">
        <f t="shared" si="548"/>
        <v/>
      </c>
      <c r="AJ1201" s="75" t="str">
        <f t="shared" si="549"/>
        <v/>
      </c>
    </row>
    <row r="1202" spans="1:36" ht="14.25">
      <c r="A1202" s="41" t="str">
        <f t="shared" si="550"/>
        <v/>
      </c>
      <c r="B1202" s="150" t="str">
        <f>IF(ISNUMBER(A1202),INDEX('MetaTrader Import'!$H$13:$J$5893,TRUNC(((A1202-$A$39+1)-1)/3)+1,MOD((A1202-$A$39+1)-1,3)+1),"")</f>
        <v/>
      </c>
      <c r="C1202" s="43" t="str">
        <f t="shared" si="527"/>
        <v/>
      </c>
      <c r="D1202" s="43" t="str">
        <f t="shared" ca="1" si="528"/>
        <v/>
      </c>
      <c r="E1202" s="43" t="str">
        <f t="shared" si="529"/>
        <v/>
      </c>
      <c r="F1202" s="43" t="str">
        <f t="shared" si="530"/>
        <v/>
      </c>
      <c r="G1202" s="43" t="str">
        <f>IF(A1202&lt;&gt;"",IF(A1202&lt;Data!$G$11*0.25,$C$13/$G$32,IF(A1202&gt;Data!$G$11*0.25,$C$13,$C$13*10)),"")</f>
        <v/>
      </c>
      <c r="H1202" s="43" t="str">
        <f>IF(A1202&lt;&gt;"",IF(Data!$G$9="constant",$C$13,IF(Data!$G$9="squeeze",G1202,F1202)),"")</f>
        <v/>
      </c>
      <c r="I1202" s="38" t="str">
        <f ca="1">IF(ISNUMBER(A1202),NORMINV(RAND(),0,IF(AND(Data!$G$9="squeeze",A1202&lt;Data!$G$11*0.25),$H$32,1)*$C$30*$C$13)*($C$14*$C$12),"")</f>
        <v/>
      </c>
      <c r="J1202" s="42" t="str">
        <f ca="1">IFERROR(IF(Data!$C$6="Real",B1202,I1202+J1201+($C$14*$C$12)*(NORMINV(RAND(),$C$15,CHOOSE($G$13,$C$13,F1202,G1202)))),"")</f>
        <v/>
      </c>
      <c r="K1202" s="88" t="str">
        <f>IF(ISNUMBER(A1202), IF($G$16="fixed",$G$17,MIN(H1202*Data!$C$7*$C$16*0.5,$C$17*Data!$C$7))*$C$12,"")</f>
        <v/>
      </c>
      <c r="L1202" s="42" t="str">
        <f t="shared" ca="1" si="554"/>
        <v/>
      </c>
      <c r="M1202" s="44" t="str">
        <f t="shared" ca="1" si="555"/>
        <v/>
      </c>
      <c r="N1202" s="44" t="str">
        <f t="shared" ca="1" si="556"/>
        <v/>
      </c>
      <c r="O1202" s="108" t="str">
        <f t="shared" si="531"/>
        <v/>
      </c>
      <c r="P1202" s="102" t="str">
        <f t="shared" si="532"/>
        <v/>
      </c>
      <c r="Q1202" s="102" t="str">
        <f t="shared" si="533"/>
        <v/>
      </c>
      <c r="R1202" s="120" t="str">
        <f t="shared" si="551"/>
        <v/>
      </c>
      <c r="S1202" s="54" t="str">
        <f t="shared" si="552"/>
        <v/>
      </c>
      <c r="T1202" s="5" t="str">
        <f t="shared" si="534"/>
        <v/>
      </c>
      <c r="U1202" s="152" t="str">
        <f t="shared" si="535"/>
        <v/>
      </c>
      <c r="V1202" s="152" t="str">
        <f t="shared" si="536"/>
        <v/>
      </c>
      <c r="W1202" s="153" t="str">
        <f t="shared" si="537"/>
        <v/>
      </c>
      <c r="X1202" s="153" t="str">
        <f t="shared" si="538"/>
        <v/>
      </c>
      <c r="Y1202" s="153" t="str">
        <f t="shared" si="539"/>
        <v/>
      </c>
      <c r="Z1202" s="153" t="str">
        <f t="shared" si="540"/>
        <v/>
      </c>
      <c r="AA1202" s="152" t="str">
        <f t="shared" si="541"/>
        <v/>
      </c>
      <c r="AB1202" s="152" t="str">
        <f t="shared" si="542"/>
        <v/>
      </c>
      <c r="AC1202" s="154" t="str">
        <f t="shared" si="543"/>
        <v/>
      </c>
      <c r="AD1202" s="154" t="str">
        <f t="shared" si="544"/>
        <v/>
      </c>
      <c r="AE1202" s="3" t="str">
        <f t="shared" si="545"/>
        <v/>
      </c>
      <c r="AF1202" s="3" t="str">
        <f t="shared" si="546"/>
        <v/>
      </c>
      <c r="AG1202" s="3" t="str">
        <f t="shared" si="553"/>
        <v/>
      </c>
      <c r="AH1202" s="4" t="str">
        <f t="shared" si="547"/>
        <v/>
      </c>
      <c r="AI1202" s="75" t="str">
        <f t="shared" si="548"/>
        <v/>
      </c>
      <c r="AJ1202" s="75" t="str">
        <f t="shared" si="549"/>
        <v/>
      </c>
    </row>
    <row r="1203" spans="1:36" ht="14.25">
      <c r="A1203" s="41" t="str">
        <f t="shared" si="550"/>
        <v/>
      </c>
      <c r="B1203" s="150" t="str">
        <f>IF(ISNUMBER(A1203),INDEX('MetaTrader Import'!$H$13:$J$5893,TRUNC(((A1203-$A$39+1)-1)/3)+1,MOD((A1203-$A$39+1)-1,3)+1),"")</f>
        <v/>
      </c>
      <c r="C1203" s="43" t="str">
        <f t="shared" si="527"/>
        <v/>
      </c>
      <c r="D1203" s="43" t="str">
        <f t="shared" ca="1" si="528"/>
        <v/>
      </c>
      <c r="E1203" s="43" t="str">
        <f t="shared" si="529"/>
        <v/>
      </c>
      <c r="F1203" s="43" t="str">
        <f t="shared" si="530"/>
        <v/>
      </c>
      <c r="G1203" s="43" t="str">
        <f>IF(A1203&lt;&gt;"",IF(A1203&lt;Data!$G$11*0.25,$C$13/$G$32,IF(A1203&gt;Data!$G$11*0.25,$C$13,$C$13*10)),"")</f>
        <v/>
      </c>
      <c r="H1203" s="43" t="str">
        <f>IF(A1203&lt;&gt;"",IF(Data!$G$9="constant",$C$13,IF(Data!$G$9="squeeze",G1203,F1203)),"")</f>
        <v/>
      </c>
      <c r="I1203" s="38" t="str">
        <f ca="1">IF(ISNUMBER(A1203),NORMINV(RAND(),0,IF(AND(Data!$G$9="squeeze",A1203&lt;Data!$G$11*0.25),$H$32,1)*$C$30*$C$13)*($C$14*$C$12),"")</f>
        <v/>
      </c>
      <c r="J1203" s="42" t="str">
        <f ca="1">IFERROR(IF(Data!$C$6="Real",B1203,I1203+J1202+($C$14*$C$12)*(NORMINV(RAND(),$C$15,CHOOSE($G$13,$C$13,F1203,G1203)))),"")</f>
        <v/>
      </c>
      <c r="K1203" s="88" t="str">
        <f>IF(ISNUMBER(A1203), IF($G$16="fixed",$G$17,MIN(H1203*Data!$C$7*$C$16*0.5,$C$17*Data!$C$7))*$C$12,"")</f>
        <v/>
      </c>
      <c r="L1203" s="42" t="str">
        <f t="shared" ca="1" si="554"/>
        <v/>
      </c>
      <c r="M1203" s="44" t="str">
        <f t="shared" ca="1" si="555"/>
        <v/>
      </c>
      <c r="N1203" s="44" t="str">
        <f t="shared" ca="1" si="556"/>
        <v/>
      </c>
      <c r="O1203" s="108" t="str">
        <f t="shared" si="531"/>
        <v/>
      </c>
      <c r="P1203" s="102" t="str">
        <f t="shared" si="532"/>
        <v/>
      </c>
      <c r="Q1203" s="102" t="str">
        <f t="shared" si="533"/>
        <v/>
      </c>
      <c r="R1203" s="120" t="str">
        <f t="shared" si="551"/>
        <v/>
      </c>
      <c r="S1203" s="54" t="str">
        <f t="shared" si="552"/>
        <v/>
      </c>
      <c r="T1203" s="5" t="str">
        <f t="shared" si="534"/>
        <v/>
      </c>
      <c r="U1203" s="152" t="str">
        <f t="shared" si="535"/>
        <v/>
      </c>
      <c r="V1203" s="152" t="str">
        <f t="shared" si="536"/>
        <v/>
      </c>
      <c r="W1203" s="153" t="str">
        <f t="shared" si="537"/>
        <v/>
      </c>
      <c r="X1203" s="153" t="str">
        <f t="shared" si="538"/>
        <v/>
      </c>
      <c r="Y1203" s="153" t="str">
        <f t="shared" si="539"/>
        <v/>
      </c>
      <c r="Z1203" s="153" t="str">
        <f t="shared" si="540"/>
        <v/>
      </c>
      <c r="AA1203" s="152" t="str">
        <f t="shared" si="541"/>
        <v/>
      </c>
      <c r="AB1203" s="152" t="str">
        <f t="shared" si="542"/>
        <v/>
      </c>
      <c r="AC1203" s="154" t="str">
        <f t="shared" si="543"/>
        <v/>
      </c>
      <c r="AD1203" s="154" t="str">
        <f t="shared" si="544"/>
        <v/>
      </c>
      <c r="AE1203" s="3" t="str">
        <f t="shared" si="545"/>
        <v/>
      </c>
      <c r="AF1203" s="3" t="str">
        <f t="shared" si="546"/>
        <v/>
      </c>
      <c r="AG1203" s="3" t="str">
        <f t="shared" si="553"/>
        <v/>
      </c>
      <c r="AH1203" s="4" t="str">
        <f t="shared" si="547"/>
        <v/>
      </c>
      <c r="AI1203" s="75" t="str">
        <f t="shared" si="548"/>
        <v/>
      </c>
      <c r="AJ1203" s="75" t="str">
        <f t="shared" si="549"/>
        <v/>
      </c>
    </row>
    <row r="1204" spans="1:36" ht="14.25">
      <c r="A1204" s="41" t="str">
        <f t="shared" si="550"/>
        <v/>
      </c>
      <c r="B1204" s="150" t="str">
        <f>IF(ISNUMBER(A1204),INDEX('MetaTrader Import'!$H$13:$J$5893,TRUNC(((A1204-$A$39+1)-1)/3)+1,MOD((A1204-$A$39+1)-1,3)+1),"")</f>
        <v/>
      </c>
      <c r="C1204" s="43" t="str">
        <f t="shared" si="527"/>
        <v/>
      </c>
      <c r="D1204" s="43" t="str">
        <f t="shared" ca="1" si="528"/>
        <v/>
      </c>
      <c r="E1204" s="43" t="str">
        <f t="shared" si="529"/>
        <v/>
      </c>
      <c r="F1204" s="43" t="str">
        <f t="shared" si="530"/>
        <v/>
      </c>
      <c r="G1204" s="43" t="str">
        <f>IF(A1204&lt;&gt;"",IF(A1204&lt;Data!$G$11*0.25,$C$13/$G$32,IF(A1204&gt;Data!$G$11*0.25,$C$13,$C$13*10)),"")</f>
        <v/>
      </c>
      <c r="H1204" s="43" t="str">
        <f>IF(A1204&lt;&gt;"",IF(Data!$G$9="constant",$C$13,IF(Data!$G$9="squeeze",G1204,F1204)),"")</f>
        <v/>
      </c>
      <c r="I1204" s="38" t="str">
        <f ca="1">IF(ISNUMBER(A1204),NORMINV(RAND(),0,IF(AND(Data!$G$9="squeeze",A1204&lt;Data!$G$11*0.25),$H$32,1)*$C$30*$C$13)*($C$14*$C$12),"")</f>
        <v/>
      </c>
      <c r="J1204" s="42" t="str">
        <f ca="1">IFERROR(IF(Data!$C$6="Real",B1204,I1204+J1203+($C$14*$C$12)*(NORMINV(RAND(),$C$15,CHOOSE($G$13,$C$13,F1204,G1204)))),"")</f>
        <v/>
      </c>
      <c r="K1204" s="88" t="str">
        <f>IF(ISNUMBER(A1204), IF($G$16="fixed",$G$17,MIN(H1204*Data!$C$7*$C$16*0.5,$C$17*Data!$C$7))*$C$12,"")</f>
        <v/>
      </c>
      <c r="L1204" s="42" t="str">
        <f t="shared" ca="1" si="554"/>
        <v/>
      </c>
      <c r="M1204" s="44" t="str">
        <f t="shared" ca="1" si="555"/>
        <v/>
      </c>
      <c r="N1204" s="44" t="str">
        <f t="shared" ca="1" si="556"/>
        <v/>
      </c>
      <c r="O1204" s="108" t="str">
        <f t="shared" si="531"/>
        <v/>
      </c>
      <c r="P1204" s="102" t="str">
        <f t="shared" si="532"/>
        <v/>
      </c>
      <c r="Q1204" s="102" t="str">
        <f t="shared" si="533"/>
        <v/>
      </c>
      <c r="R1204" s="120" t="str">
        <f t="shared" si="551"/>
        <v/>
      </c>
      <c r="S1204" s="54" t="str">
        <f t="shared" si="552"/>
        <v/>
      </c>
      <c r="T1204" s="5" t="str">
        <f t="shared" si="534"/>
        <v/>
      </c>
      <c r="U1204" s="152" t="str">
        <f t="shared" si="535"/>
        <v/>
      </c>
      <c r="V1204" s="152" t="str">
        <f t="shared" si="536"/>
        <v/>
      </c>
      <c r="W1204" s="153" t="str">
        <f t="shared" si="537"/>
        <v/>
      </c>
      <c r="X1204" s="153" t="str">
        <f t="shared" si="538"/>
        <v/>
      </c>
      <c r="Y1204" s="153" t="str">
        <f t="shared" si="539"/>
        <v/>
      </c>
      <c r="Z1204" s="153" t="str">
        <f t="shared" si="540"/>
        <v/>
      </c>
      <c r="AA1204" s="152" t="str">
        <f t="shared" si="541"/>
        <v/>
      </c>
      <c r="AB1204" s="152" t="str">
        <f t="shared" si="542"/>
        <v/>
      </c>
      <c r="AC1204" s="154" t="str">
        <f t="shared" si="543"/>
        <v/>
      </c>
      <c r="AD1204" s="154" t="str">
        <f t="shared" si="544"/>
        <v/>
      </c>
      <c r="AE1204" s="3" t="str">
        <f t="shared" si="545"/>
        <v/>
      </c>
      <c r="AF1204" s="3" t="str">
        <f t="shared" si="546"/>
        <v/>
      </c>
      <c r="AG1204" s="3" t="str">
        <f t="shared" si="553"/>
        <v/>
      </c>
      <c r="AH1204" s="4" t="str">
        <f t="shared" si="547"/>
        <v/>
      </c>
      <c r="AI1204" s="75" t="str">
        <f t="shared" si="548"/>
        <v/>
      </c>
      <c r="AJ1204" s="75" t="str">
        <f t="shared" si="549"/>
        <v/>
      </c>
    </row>
    <row r="1205" spans="1:36" ht="14.25">
      <c r="A1205" s="41" t="str">
        <f t="shared" si="550"/>
        <v/>
      </c>
      <c r="B1205" s="150" t="str">
        <f>IF(ISNUMBER(A1205),INDEX('MetaTrader Import'!$H$13:$J$5893,TRUNC(((A1205-$A$39+1)-1)/3)+1,MOD((A1205-$A$39+1)-1,3)+1),"")</f>
        <v/>
      </c>
      <c r="C1205" s="43" t="str">
        <f t="shared" si="527"/>
        <v/>
      </c>
      <c r="D1205" s="43" t="str">
        <f t="shared" ca="1" si="528"/>
        <v/>
      </c>
      <c r="E1205" s="43" t="str">
        <f t="shared" si="529"/>
        <v/>
      </c>
      <c r="F1205" s="43" t="str">
        <f t="shared" si="530"/>
        <v/>
      </c>
      <c r="G1205" s="43" t="str">
        <f>IF(A1205&lt;&gt;"",IF(A1205&lt;Data!$G$11*0.25,$C$13/$G$32,IF(A1205&gt;Data!$G$11*0.25,$C$13,$C$13*10)),"")</f>
        <v/>
      </c>
      <c r="H1205" s="43" t="str">
        <f>IF(A1205&lt;&gt;"",IF(Data!$G$9="constant",$C$13,IF(Data!$G$9="squeeze",G1205,F1205)),"")</f>
        <v/>
      </c>
      <c r="I1205" s="38" t="str">
        <f ca="1">IF(ISNUMBER(A1205),NORMINV(RAND(),0,IF(AND(Data!$G$9="squeeze",A1205&lt;Data!$G$11*0.25),$H$32,1)*$C$30*$C$13)*($C$14*$C$12),"")</f>
        <v/>
      </c>
      <c r="J1205" s="42" t="str">
        <f ca="1">IFERROR(IF(Data!$C$6="Real",B1205,I1205+J1204+($C$14*$C$12)*(NORMINV(RAND(),$C$15,CHOOSE($G$13,$C$13,F1205,G1205)))),"")</f>
        <v/>
      </c>
      <c r="K1205" s="88" t="str">
        <f>IF(ISNUMBER(A1205), IF($G$16="fixed",$G$17,MIN(H1205*Data!$C$7*$C$16*0.5,$C$17*Data!$C$7))*$C$12,"")</f>
        <v/>
      </c>
      <c r="L1205" s="42" t="str">
        <f t="shared" ca="1" si="554"/>
        <v/>
      </c>
      <c r="M1205" s="44" t="str">
        <f t="shared" ca="1" si="555"/>
        <v/>
      </c>
      <c r="N1205" s="44" t="str">
        <f t="shared" ca="1" si="556"/>
        <v/>
      </c>
      <c r="O1205" s="108" t="str">
        <f t="shared" si="531"/>
        <v/>
      </c>
      <c r="P1205" s="102" t="str">
        <f t="shared" si="532"/>
        <v/>
      </c>
      <c r="Q1205" s="102" t="str">
        <f t="shared" si="533"/>
        <v/>
      </c>
      <c r="R1205" s="120" t="str">
        <f t="shared" si="551"/>
        <v/>
      </c>
      <c r="S1205" s="54" t="str">
        <f t="shared" si="552"/>
        <v/>
      </c>
      <c r="T1205" s="5" t="str">
        <f t="shared" si="534"/>
        <v/>
      </c>
      <c r="U1205" s="152" t="str">
        <f t="shared" si="535"/>
        <v/>
      </c>
      <c r="V1205" s="152" t="str">
        <f t="shared" si="536"/>
        <v/>
      </c>
      <c r="W1205" s="153" t="str">
        <f t="shared" si="537"/>
        <v/>
      </c>
      <c r="X1205" s="153" t="str">
        <f t="shared" si="538"/>
        <v/>
      </c>
      <c r="Y1205" s="153" t="str">
        <f t="shared" si="539"/>
        <v/>
      </c>
      <c r="Z1205" s="153" t="str">
        <f t="shared" si="540"/>
        <v/>
      </c>
      <c r="AA1205" s="152" t="str">
        <f t="shared" si="541"/>
        <v/>
      </c>
      <c r="AB1205" s="152" t="str">
        <f t="shared" si="542"/>
        <v/>
      </c>
      <c r="AC1205" s="154" t="str">
        <f t="shared" si="543"/>
        <v/>
      </c>
      <c r="AD1205" s="154" t="str">
        <f t="shared" si="544"/>
        <v/>
      </c>
      <c r="AE1205" s="3" t="str">
        <f t="shared" si="545"/>
        <v/>
      </c>
      <c r="AF1205" s="3" t="str">
        <f t="shared" si="546"/>
        <v/>
      </c>
      <c r="AG1205" s="3" t="str">
        <f t="shared" si="553"/>
        <v/>
      </c>
      <c r="AH1205" s="4" t="str">
        <f t="shared" si="547"/>
        <v/>
      </c>
      <c r="AI1205" s="75" t="str">
        <f t="shared" si="548"/>
        <v/>
      </c>
      <c r="AJ1205" s="75" t="str">
        <f t="shared" si="549"/>
        <v/>
      </c>
    </row>
    <row r="1206" spans="1:36" ht="14.25">
      <c r="A1206" s="41" t="str">
        <f t="shared" si="550"/>
        <v/>
      </c>
      <c r="B1206" s="150" t="str">
        <f>IF(ISNUMBER(A1206),INDEX('MetaTrader Import'!$H$13:$J$5893,TRUNC(((A1206-$A$39+1)-1)/3)+1,MOD((A1206-$A$39+1)-1,3)+1),"")</f>
        <v/>
      </c>
      <c r="C1206" s="43" t="str">
        <f t="shared" si="527"/>
        <v/>
      </c>
      <c r="D1206" s="43" t="str">
        <f t="shared" ca="1" si="528"/>
        <v/>
      </c>
      <c r="E1206" s="43" t="str">
        <f t="shared" si="529"/>
        <v/>
      </c>
      <c r="F1206" s="43" t="str">
        <f t="shared" si="530"/>
        <v/>
      </c>
      <c r="G1206" s="43" t="str">
        <f>IF(A1206&lt;&gt;"",IF(A1206&lt;Data!$G$11*0.25,$C$13/$G$32,IF(A1206&gt;Data!$G$11*0.25,$C$13,$C$13*10)),"")</f>
        <v/>
      </c>
      <c r="H1206" s="43" t="str">
        <f>IF(A1206&lt;&gt;"",IF(Data!$G$9="constant",$C$13,IF(Data!$G$9="squeeze",G1206,F1206)),"")</f>
        <v/>
      </c>
      <c r="I1206" s="38" t="str">
        <f ca="1">IF(ISNUMBER(A1206),NORMINV(RAND(),0,IF(AND(Data!$G$9="squeeze",A1206&lt;Data!$G$11*0.25),$H$32,1)*$C$30*$C$13)*($C$14*$C$12),"")</f>
        <v/>
      </c>
      <c r="J1206" s="42" t="str">
        <f ca="1">IFERROR(IF(Data!$C$6="Real",B1206,I1206+J1205+($C$14*$C$12)*(NORMINV(RAND(),$C$15,CHOOSE($G$13,$C$13,F1206,G1206)))),"")</f>
        <v/>
      </c>
      <c r="K1206" s="88" t="str">
        <f>IF(ISNUMBER(A1206), IF($G$16="fixed",$G$17,MIN(H1206*Data!$C$7*$C$16*0.5,$C$17*Data!$C$7))*$C$12,"")</f>
        <v/>
      </c>
      <c r="L1206" s="42" t="str">
        <f t="shared" ca="1" si="554"/>
        <v/>
      </c>
      <c r="M1206" s="44" t="str">
        <f t="shared" ca="1" si="555"/>
        <v/>
      </c>
      <c r="N1206" s="44" t="str">
        <f t="shared" ca="1" si="556"/>
        <v/>
      </c>
      <c r="O1206" s="108" t="str">
        <f t="shared" si="531"/>
        <v/>
      </c>
      <c r="P1206" s="102" t="str">
        <f t="shared" si="532"/>
        <v/>
      </c>
      <c r="Q1206" s="102" t="str">
        <f t="shared" si="533"/>
        <v/>
      </c>
      <c r="R1206" s="120" t="str">
        <f t="shared" si="551"/>
        <v/>
      </c>
      <c r="S1206" s="54" t="str">
        <f t="shared" si="552"/>
        <v/>
      </c>
      <c r="T1206" s="5" t="str">
        <f t="shared" si="534"/>
        <v/>
      </c>
      <c r="U1206" s="152" t="str">
        <f t="shared" si="535"/>
        <v/>
      </c>
      <c r="V1206" s="152" t="str">
        <f t="shared" si="536"/>
        <v/>
      </c>
      <c r="W1206" s="153" t="str">
        <f t="shared" si="537"/>
        <v/>
      </c>
      <c r="X1206" s="153" t="str">
        <f t="shared" si="538"/>
        <v/>
      </c>
      <c r="Y1206" s="153" t="str">
        <f t="shared" si="539"/>
        <v/>
      </c>
      <c r="Z1206" s="153" t="str">
        <f t="shared" si="540"/>
        <v/>
      </c>
      <c r="AA1206" s="152" t="str">
        <f t="shared" si="541"/>
        <v/>
      </c>
      <c r="AB1206" s="152" t="str">
        <f t="shared" si="542"/>
        <v/>
      </c>
      <c r="AC1206" s="154" t="str">
        <f t="shared" si="543"/>
        <v/>
      </c>
      <c r="AD1206" s="154" t="str">
        <f t="shared" si="544"/>
        <v/>
      </c>
      <c r="AE1206" s="3" t="str">
        <f t="shared" si="545"/>
        <v/>
      </c>
      <c r="AF1206" s="3" t="str">
        <f t="shared" si="546"/>
        <v/>
      </c>
      <c r="AG1206" s="3" t="str">
        <f t="shared" si="553"/>
        <v/>
      </c>
      <c r="AH1206" s="4" t="str">
        <f t="shared" si="547"/>
        <v/>
      </c>
      <c r="AI1206" s="75" t="str">
        <f t="shared" si="548"/>
        <v/>
      </c>
      <c r="AJ1206" s="75" t="str">
        <f t="shared" si="549"/>
        <v/>
      </c>
    </row>
    <row r="1207" spans="1:36" ht="14.25">
      <c r="A1207" s="41" t="str">
        <f t="shared" si="550"/>
        <v/>
      </c>
      <c r="B1207" s="150" t="str">
        <f>IF(ISNUMBER(A1207),INDEX('MetaTrader Import'!$H$13:$J$5893,TRUNC(((A1207-$A$39+1)-1)/3)+1,MOD((A1207-$A$39+1)-1,3)+1),"")</f>
        <v/>
      </c>
      <c r="C1207" s="43" t="str">
        <f t="shared" si="527"/>
        <v/>
      </c>
      <c r="D1207" s="43" t="str">
        <f t="shared" ca="1" si="528"/>
        <v/>
      </c>
      <c r="E1207" s="43" t="str">
        <f t="shared" si="529"/>
        <v/>
      </c>
      <c r="F1207" s="43" t="str">
        <f t="shared" si="530"/>
        <v/>
      </c>
      <c r="G1207" s="43" t="str">
        <f>IF(A1207&lt;&gt;"",IF(A1207&lt;Data!$G$11*0.25,$C$13/$G$32,IF(A1207&gt;Data!$G$11*0.25,$C$13,$C$13*10)),"")</f>
        <v/>
      </c>
      <c r="H1207" s="43" t="str">
        <f>IF(A1207&lt;&gt;"",IF(Data!$G$9="constant",$C$13,IF(Data!$G$9="squeeze",G1207,F1207)),"")</f>
        <v/>
      </c>
      <c r="I1207" s="38" t="str">
        <f ca="1">IF(ISNUMBER(A1207),NORMINV(RAND(),0,IF(AND(Data!$G$9="squeeze",A1207&lt;Data!$G$11*0.25),$H$32,1)*$C$30*$C$13)*($C$14*$C$12),"")</f>
        <v/>
      </c>
      <c r="J1207" s="42" t="str">
        <f ca="1">IFERROR(IF(Data!$C$6="Real",B1207,I1207+J1206+($C$14*$C$12)*(NORMINV(RAND(),$C$15,CHOOSE($G$13,$C$13,F1207,G1207)))),"")</f>
        <v/>
      </c>
      <c r="K1207" s="88" t="str">
        <f>IF(ISNUMBER(A1207), IF($G$16="fixed",$G$17,MIN(H1207*Data!$C$7*$C$16*0.5,$C$17*Data!$C$7))*$C$12,"")</f>
        <v/>
      </c>
      <c r="L1207" s="42" t="str">
        <f t="shared" ca="1" si="554"/>
        <v/>
      </c>
      <c r="M1207" s="44" t="str">
        <f t="shared" ca="1" si="555"/>
        <v/>
      </c>
      <c r="N1207" s="44" t="str">
        <f t="shared" ca="1" si="556"/>
        <v/>
      </c>
      <c r="O1207" s="108" t="str">
        <f t="shared" si="531"/>
        <v/>
      </c>
      <c r="P1207" s="102" t="str">
        <f t="shared" si="532"/>
        <v/>
      </c>
      <c r="Q1207" s="102" t="str">
        <f t="shared" si="533"/>
        <v/>
      </c>
      <c r="R1207" s="120" t="str">
        <f t="shared" si="551"/>
        <v/>
      </c>
      <c r="S1207" s="54" t="str">
        <f t="shared" si="552"/>
        <v/>
      </c>
      <c r="T1207" s="5" t="str">
        <f t="shared" si="534"/>
        <v/>
      </c>
      <c r="U1207" s="152" t="str">
        <f t="shared" si="535"/>
        <v/>
      </c>
      <c r="V1207" s="152" t="str">
        <f t="shared" si="536"/>
        <v/>
      </c>
      <c r="W1207" s="153" t="str">
        <f t="shared" si="537"/>
        <v/>
      </c>
      <c r="X1207" s="153" t="str">
        <f t="shared" si="538"/>
        <v/>
      </c>
      <c r="Y1207" s="153" t="str">
        <f t="shared" si="539"/>
        <v/>
      </c>
      <c r="Z1207" s="153" t="str">
        <f t="shared" si="540"/>
        <v/>
      </c>
      <c r="AA1207" s="152" t="str">
        <f t="shared" si="541"/>
        <v/>
      </c>
      <c r="AB1207" s="152" t="str">
        <f t="shared" si="542"/>
        <v/>
      </c>
      <c r="AC1207" s="154" t="str">
        <f t="shared" si="543"/>
        <v/>
      </c>
      <c r="AD1207" s="154" t="str">
        <f t="shared" si="544"/>
        <v/>
      </c>
      <c r="AE1207" s="3" t="str">
        <f t="shared" si="545"/>
        <v/>
      </c>
      <c r="AF1207" s="3" t="str">
        <f t="shared" si="546"/>
        <v/>
      </c>
      <c r="AG1207" s="3" t="str">
        <f t="shared" si="553"/>
        <v/>
      </c>
      <c r="AH1207" s="4" t="str">
        <f t="shared" si="547"/>
        <v/>
      </c>
      <c r="AI1207" s="75" t="str">
        <f t="shared" si="548"/>
        <v/>
      </c>
      <c r="AJ1207" s="75" t="str">
        <f t="shared" si="549"/>
        <v/>
      </c>
    </row>
    <row r="1208" spans="1:36" ht="14.25">
      <c r="A1208" s="41" t="str">
        <f t="shared" si="550"/>
        <v/>
      </c>
      <c r="B1208" s="150" t="str">
        <f>IF(ISNUMBER(A1208),INDEX('MetaTrader Import'!$H$13:$J$5893,TRUNC(((A1208-$A$39+1)-1)/3)+1,MOD((A1208-$A$39+1)-1,3)+1),"")</f>
        <v/>
      </c>
      <c r="C1208" s="43" t="str">
        <f t="shared" si="527"/>
        <v/>
      </c>
      <c r="D1208" s="43" t="str">
        <f t="shared" ca="1" si="528"/>
        <v/>
      </c>
      <c r="E1208" s="43" t="str">
        <f t="shared" si="529"/>
        <v/>
      </c>
      <c r="F1208" s="43" t="str">
        <f t="shared" si="530"/>
        <v/>
      </c>
      <c r="G1208" s="43" t="str">
        <f>IF(A1208&lt;&gt;"",IF(A1208&lt;Data!$G$11*0.25,$C$13/$G$32,IF(A1208&gt;Data!$G$11*0.25,$C$13,$C$13*10)),"")</f>
        <v/>
      </c>
      <c r="H1208" s="43" t="str">
        <f>IF(A1208&lt;&gt;"",IF(Data!$G$9="constant",$C$13,IF(Data!$G$9="squeeze",G1208,F1208)),"")</f>
        <v/>
      </c>
      <c r="I1208" s="38" t="str">
        <f ca="1">IF(ISNUMBER(A1208),NORMINV(RAND(),0,IF(AND(Data!$G$9="squeeze",A1208&lt;Data!$G$11*0.25),$H$32,1)*$C$30*$C$13)*($C$14*$C$12),"")</f>
        <v/>
      </c>
      <c r="J1208" s="42" t="str">
        <f ca="1">IFERROR(IF(Data!$C$6="Real",B1208,I1208+J1207+($C$14*$C$12)*(NORMINV(RAND(),$C$15,CHOOSE($G$13,$C$13,F1208,G1208)))),"")</f>
        <v/>
      </c>
      <c r="K1208" s="88" t="str">
        <f>IF(ISNUMBER(A1208), IF($G$16="fixed",$G$17,MIN(H1208*Data!$C$7*$C$16*0.5,$C$17*Data!$C$7))*$C$12,"")</f>
        <v/>
      </c>
      <c r="L1208" s="42" t="str">
        <f t="shared" ca="1" si="554"/>
        <v/>
      </c>
      <c r="M1208" s="44" t="str">
        <f t="shared" ca="1" si="555"/>
        <v/>
      </c>
      <c r="N1208" s="44" t="str">
        <f t="shared" ca="1" si="556"/>
        <v/>
      </c>
      <c r="O1208" s="108" t="str">
        <f t="shared" si="531"/>
        <v/>
      </c>
      <c r="P1208" s="102" t="str">
        <f t="shared" si="532"/>
        <v/>
      </c>
      <c r="Q1208" s="102" t="str">
        <f t="shared" si="533"/>
        <v/>
      </c>
      <c r="R1208" s="120" t="str">
        <f t="shared" si="551"/>
        <v/>
      </c>
      <c r="S1208" s="54" t="str">
        <f t="shared" si="552"/>
        <v/>
      </c>
      <c r="T1208" s="5" t="str">
        <f t="shared" si="534"/>
        <v/>
      </c>
      <c r="U1208" s="152" t="str">
        <f t="shared" si="535"/>
        <v/>
      </c>
      <c r="V1208" s="152" t="str">
        <f t="shared" si="536"/>
        <v/>
      </c>
      <c r="W1208" s="153" t="str">
        <f t="shared" si="537"/>
        <v/>
      </c>
      <c r="X1208" s="153" t="str">
        <f t="shared" si="538"/>
        <v/>
      </c>
      <c r="Y1208" s="153" t="str">
        <f t="shared" si="539"/>
        <v/>
      </c>
      <c r="Z1208" s="153" t="str">
        <f t="shared" si="540"/>
        <v/>
      </c>
      <c r="AA1208" s="152" t="str">
        <f t="shared" si="541"/>
        <v/>
      </c>
      <c r="AB1208" s="152" t="str">
        <f t="shared" si="542"/>
        <v/>
      </c>
      <c r="AC1208" s="154" t="str">
        <f t="shared" si="543"/>
        <v/>
      </c>
      <c r="AD1208" s="154" t="str">
        <f t="shared" si="544"/>
        <v/>
      </c>
      <c r="AE1208" s="3" t="str">
        <f t="shared" si="545"/>
        <v/>
      </c>
      <c r="AF1208" s="3" t="str">
        <f t="shared" si="546"/>
        <v/>
      </c>
      <c r="AG1208" s="3" t="str">
        <f t="shared" si="553"/>
        <v/>
      </c>
      <c r="AH1208" s="4" t="str">
        <f t="shared" si="547"/>
        <v/>
      </c>
      <c r="AI1208" s="75" t="str">
        <f t="shared" si="548"/>
        <v/>
      </c>
      <c r="AJ1208" s="75" t="str">
        <f t="shared" si="549"/>
        <v/>
      </c>
    </row>
    <row r="1209" spans="1:36" ht="14.25">
      <c r="A1209" s="41" t="str">
        <f t="shared" si="550"/>
        <v/>
      </c>
      <c r="B1209" s="150" t="str">
        <f>IF(ISNUMBER(A1209),INDEX('MetaTrader Import'!$H$13:$J$5893,TRUNC(((A1209-$A$39+1)-1)/3)+1,MOD((A1209-$A$39+1)-1,3)+1),"")</f>
        <v/>
      </c>
      <c r="C1209" s="43" t="str">
        <f t="shared" si="527"/>
        <v/>
      </c>
      <c r="D1209" s="43" t="str">
        <f t="shared" ca="1" si="528"/>
        <v/>
      </c>
      <c r="E1209" s="43" t="str">
        <f t="shared" si="529"/>
        <v/>
      </c>
      <c r="F1209" s="43" t="str">
        <f t="shared" si="530"/>
        <v/>
      </c>
      <c r="G1209" s="43" t="str">
        <f>IF(A1209&lt;&gt;"",IF(A1209&lt;Data!$G$11*0.25,$C$13/$G$32,IF(A1209&gt;Data!$G$11*0.25,$C$13,$C$13*10)),"")</f>
        <v/>
      </c>
      <c r="H1209" s="43" t="str">
        <f>IF(A1209&lt;&gt;"",IF(Data!$G$9="constant",$C$13,IF(Data!$G$9="squeeze",G1209,F1209)),"")</f>
        <v/>
      </c>
      <c r="I1209" s="38" t="str">
        <f ca="1">IF(ISNUMBER(A1209),NORMINV(RAND(),0,IF(AND(Data!$G$9="squeeze",A1209&lt;Data!$G$11*0.25),$H$32,1)*$C$30*$C$13)*($C$14*$C$12),"")</f>
        <v/>
      </c>
      <c r="J1209" s="42" t="str">
        <f ca="1">IFERROR(IF(Data!$C$6="Real",B1209,I1209+J1208+($C$14*$C$12)*(NORMINV(RAND(),$C$15,CHOOSE($G$13,$C$13,F1209,G1209)))),"")</f>
        <v/>
      </c>
      <c r="K1209" s="88" t="str">
        <f>IF(ISNUMBER(A1209), IF($G$16="fixed",$G$17,MIN(H1209*Data!$C$7*$C$16*0.5,$C$17*Data!$C$7))*$C$12,"")</f>
        <v/>
      </c>
      <c r="L1209" s="42" t="str">
        <f t="shared" ca="1" si="554"/>
        <v/>
      </c>
      <c r="M1209" s="44" t="str">
        <f t="shared" ca="1" si="555"/>
        <v/>
      </c>
      <c r="N1209" s="44" t="str">
        <f t="shared" ca="1" si="556"/>
        <v/>
      </c>
      <c r="O1209" s="108" t="str">
        <f t="shared" si="531"/>
        <v/>
      </c>
      <c r="P1209" s="102" t="str">
        <f t="shared" si="532"/>
        <v/>
      </c>
      <c r="Q1209" s="102" t="str">
        <f t="shared" si="533"/>
        <v/>
      </c>
      <c r="R1209" s="120" t="str">
        <f t="shared" si="551"/>
        <v/>
      </c>
      <c r="S1209" s="54" t="str">
        <f t="shared" si="552"/>
        <v/>
      </c>
      <c r="T1209" s="5" t="str">
        <f t="shared" si="534"/>
        <v/>
      </c>
      <c r="U1209" s="152" t="str">
        <f t="shared" si="535"/>
        <v/>
      </c>
      <c r="V1209" s="152" t="str">
        <f t="shared" si="536"/>
        <v/>
      </c>
      <c r="W1209" s="153" t="str">
        <f t="shared" si="537"/>
        <v/>
      </c>
      <c r="X1209" s="153" t="str">
        <f t="shared" si="538"/>
        <v/>
      </c>
      <c r="Y1209" s="153" t="str">
        <f t="shared" si="539"/>
        <v/>
      </c>
      <c r="Z1209" s="153" t="str">
        <f t="shared" si="540"/>
        <v/>
      </c>
      <c r="AA1209" s="152" t="str">
        <f t="shared" si="541"/>
        <v/>
      </c>
      <c r="AB1209" s="152" t="str">
        <f t="shared" si="542"/>
        <v/>
      </c>
      <c r="AC1209" s="154" t="str">
        <f t="shared" si="543"/>
        <v/>
      </c>
      <c r="AD1209" s="154" t="str">
        <f t="shared" si="544"/>
        <v/>
      </c>
      <c r="AE1209" s="3" t="str">
        <f t="shared" si="545"/>
        <v/>
      </c>
      <c r="AF1209" s="3" t="str">
        <f t="shared" si="546"/>
        <v/>
      </c>
      <c r="AG1209" s="3" t="str">
        <f t="shared" si="553"/>
        <v/>
      </c>
      <c r="AH1209" s="4" t="str">
        <f t="shared" si="547"/>
        <v/>
      </c>
      <c r="AI1209" s="75" t="str">
        <f t="shared" si="548"/>
        <v/>
      </c>
      <c r="AJ1209" s="75" t="str">
        <f t="shared" si="549"/>
        <v/>
      </c>
    </row>
    <row r="1210" spans="1:36" ht="14.25">
      <c r="A1210" s="41" t="str">
        <f t="shared" si="550"/>
        <v/>
      </c>
      <c r="B1210" s="150" t="str">
        <f>IF(ISNUMBER(A1210),INDEX('MetaTrader Import'!$H$13:$J$5893,TRUNC(((A1210-$A$39+1)-1)/3)+1,MOD((A1210-$A$39+1)-1,3)+1),"")</f>
        <v/>
      </c>
      <c r="C1210" s="43" t="str">
        <f t="shared" si="527"/>
        <v/>
      </c>
      <c r="D1210" s="43" t="str">
        <f t="shared" ca="1" si="528"/>
        <v/>
      </c>
      <c r="E1210" s="43" t="str">
        <f t="shared" si="529"/>
        <v/>
      </c>
      <c r="F1210" s="43" t="str">
        <f t="shared" si="530"/>
        <v/>
      </c>
      <c r="G1210" s="43" t="str">
        <f>IF(A1210&lt;&gt;"",IF(A1210&lt;Data!$G$11*0.25,$C$13/$G$32,IF(A1210&gt;Data!$G$11*0.25,$C$13,$C$13*10)),"")</f>
        <v/>
      </c>
      <c r="H1210" s="43" t="str">
        <f>IF(A1210&lt;&gt;"",IF(Data!$G$9="constant",$C$13,IF(Data!$G$9="squeeze",G1210,F1210)),"")</f>
        <v/>
      </c>
      <c r="I1210" s="38" t="str">
        <f ca="1">IF(ISNUMBER(A1210),NORMINV(RAND(),0,IF(AND(Data!$G$9="squeeze",A1210&lt;Data!$G$11*0.25),$H$32,1)*$C$30*$C$13)*($C$14*$C$12),"")</f>
        <v/>
      </c>
      <c r="J1210" s="42" t="str">
        <f ca="1">IFERROR(IF(Data!$C$6="Real",B1210,I1210+J1209+($C$14*$C$12)*(NORMINV(RAND(),$C$15,CHOOSE($G$13,$C$13,F1210,G1210)))),"")</f>
        <v/>
      </c>
      <c r="K1210" s="88" t="str">
        <f>IF(ISNUMBER(A1210), IF($G$16="fixed",$G$17,MIN(H1210*Data!$C$7*$C$16*0.5,$C$17*Data!$C$7))*$C$12,"")</f>
        <v/>
      </c>
      <c r="L1210" s="42" t="str">
        <f t="shared" ca="1" si="554"/>
        <v/>
      </c>
      <c r="M1210" s="44" t="str">
        <f t="shared" ca="1" si="555"/>
        <v/>
      </c>
      <c r="N1210" s="44" t="str">
        <f t="shared" ca="1" si="556"/>
        <v/>
      </c>
      <c r="O1210" s="108" t="str">
        <f t="shared" si="531"/>
        <v/>
      </c>
      <c r="P1210" s="102" t="str">
        <f t="shared" si="532"/>
        <v/>
      </c>
      <c r="Q1210" s="102" t="str">
        <f t="shared" si="533"/>
        <v/>
      </c>
      <c r="R1210" s="120" t="str">
        <f t="shared" si="551"/>
        <v/>
      </c>
      <c r="S1210" s="54" t="str">
        <f t="shared" si="552"/>
        <v/>
      </c>
      <c r="T1210" s="5" t="str">
        <f t="shared" si="534"/>
        <v/>
      </c>
      <c r="U1210" s="152" t="str">
        <f t="shared" si="535"/>
        <v/>
      </c>
      <c r="V1210" s="152" t="str">
        <f t="shared" si="536"/>
        <v/>
      </c>
      <c r="W1210" s="153" t="str">
        <f t="shared" si="537"/>
        <v/>
      </c>
      <c r="X1210" s="153" t="str">
        <f t="shared" si="538"/>
        <v/>
      </c>
      <c r="Y1210" s="153" t="str">
        <f t="shared" si="539"/>
        <v/>
      </c>
      <c r="Z1210" s="153" t="str">
        <f t="shared" si="540"/>
        <v/>
      </c>
      <c r="AA1210" s="152" t="str">
        <f t="shared" si="541"/>
        <v/>
      </c>
      <c r="AB1210" s="152" t="str">
        <f t="shared" si="542"/>
        <v/>
      </c>
      <c r="AC1210" s="154" t="str">
        <f t="shared" si="543"/>
        <v/>
      </c>
      <c r="AD1210" s="154" t="str">
        <f t="shared" si="544"/>
        <v/>
      </c>
      <c r="AE1210" s="3" t="str">
        <f t="shared" si="545"/>
        <v/>
      </c>
      <c r="AF1210" s="3" t="str">
        <f t="shared" si="546"/>
        <v/>
      </c>
      <c r="AG1210" s="3" t="str">
        <f t="shared" si="553"/>
        <v/>
      </c>
      <c r="AH1210" s="4" t="str">
        <f t="shared" si="547"/>
        <v/>
      </c>
      <c r="AI1210" s="75" t="str">
        <f t="shared" si="548"/>
        <v/>
      </c>
      <c r="AJ1210" s="75" t="str">
        <f t="shared" si="549"/>
        <v/>
      </c>
    </row>
    <row r="1211" spans="1:36" ht="14.25">
      <c r="A1211" s="41" t="str">
        <f t="shared" si="550"/>
        <v/>
      </c>
      <c r="B1211" s="150" t="str">
        <f>IF(ISNUMBER(A1211),INDEX('MetaTrader Import'!$H$13:$J$5893,TRUNC(((A1211-$A$39+1)-1)/3)+1,MOD((A1211-$A$39+1)-1,3)+1),"")</f>
        <v/>
      </c>
      <c r="C1211" s="43" t="str">
        <f t="shared" si="527"/>
        <v/>
      </c>
      <c r="D1211" s="43" t="str">
        <f t="shared" ca="1" si="528"/>
        <v/>
      </c>
      <c r="E1211" s="43" t="str">
        <f t="shared" si="529"/>
        <v/>
      </c>
      <c r="F1211" s="43" t="str">
        <f t="shared" si="530"/>
        <v/>
      </c>
      <c r="G1211" s="43" t="str">
        <f>IF(A1211&lt;&gt;"",IF(A1211&lt;Data!$G$11*0.25,$C$13/$G$32,IF(A1211&gt;Data!$G$11*0.25,$C$13,$C$13*10)),"")</f>
        <v/>
      </c>
      <c r="H1211" s="43" t="str">
        <f>IF(A1211&lt;&gt;"",IF(Data!$G$9="constant",$C$13,IF(Data!$G$9="squeeze",G1211,F1211)),"")</f>
        <v/>
      </c>
      <c r="I1211" s="38" t="str">
        <f ca="1">IF(ISNUMBER(A1211),NORMINV(RAND(),0,IF(AND(Data!$G$9="squeeze",A1211&lt;Data!$G$11*0.25),$H$32,1)*$C$30*$C$13)*($C$14*$C$12),"")</f>
        <v/>
      </c>
      <c r="J1211" s="42" t="str">
        <f ca="1">IFERROR(IF(Data!$C$6="Real",B1211,I1211+J1210+($C$14*$C$12)*(NORMINV(RAND(),$C$15,CHOOSE($G$13,$C$13,F1211,G1211)))),"")</f>
        <v/>
      </c>
      <c r="K1211" s="88" t="str">
        <f>IF(ISNUMBER(A1211), IF($G$16="fixed",$G$17,MIN(H1211*Data!$C$7*$C$16*0.5,$C$17*Data!$C$7))*$C$12,"")</f>
        <v/>
      </c>
      <c r="L1211" s="42" t="str">
        <f t="shared" ca="1" si="554"/>
        <v/>
      </c>
      <c r="M1211" s="44" t="str">
        <f t="shared" ca="1" si="555"/>
        <v/>
      </c>
      <c r="N1211" s="44" t="str">
        <f t="shared" ca="1" si="556"/>
        <v/>
      </c>
      <c r="O1211" s="108" t="str">
        <f t="shared" si="531"/>
        <v/>
      </c>
      <c r="P1211" s="102" t="str">
        <f t="shared" si="532"/>
        <v/>
      </c>
      <c r="Q1211" s="102" t="str">
        <f t="shared" si="533"/>
        <v/>
      </c>
      <c r="R1211" s="120" t="str">
        <f t="shared" si="551"/>
        <v/>
      </c>
      <c r="S1211" s="54" t="str">
        <f t="shared" si="552"/>
        <v/>
      </c>
      <c r="T1211" s="5" t="str">
        <f t="shared" si="534"/>
        <v/>
      </c>
      <c r="U1211" s="152" t="str">
        <f t="shared" si="535"/>
        <v/>
      </c>
      <c r="V1211" s="152" t="str">
        <f t="shared" si="536"/>
        <v/>
      </c>
      <c r="W1211" s="153" t="str">
        <f t="shared" si="537"/>
        <v/>
      </c>
      <c r="X1211" s="153" t="str">
        <f t="shared" si="538"/>
        <v/>
      </c>
      <c r="Y1211" s="153" t="str">
        <f t="shared" si="539"/>
        <v/>
      </c>
      <c r="Z1211" s="153" t="str">
        <f t="shared" si="540"/>
        <v/>
      </c>
      <c r="AA1211" s="152" t="str">
        <f t="shared" si="541"/>
        <v/>
      </c>
      <c r="AB1211" s="152" t="str">
        <f t="shared" si="542"/>
        <v/>
      </c>
      <c r="AC1211" s="154" t="str">
        <f t="shared" si="543"/>
        <v/>
      </c>
      <c r="AD1211" s="154" t="str">
        <f t="shared" si="544"/>
        <v/>
      </c>
      <c r="AE1211" s="3" t="str">
        <f t="shared" si="545"/>
        <v/>
      </c>
      <c r="AF1211" s="3" t="str">
        <f t="shared" si="546"/>
        <v/>
      </c>
      <c r="AG1211" s="3" t="str">
        <f t="shared" si="553"/>
        <v/>
      </c>
      <c r="AH1211" s="4" t="str">
        <f t="shared" si="547"/>
        <v/>
      </c>
      <c r="AI1211" s="75" t="str">
        <f t="shared" si="548"/>
        <v/>
      </c>
      <c r="AJ1211" s="75" t="str">
        <f t="shared" si="549"/>
        <v/>
      </c>
    </row>
    <row r="1212" spans="1:36" ht="14.25">
      <c r="A1212" s="41" t="str">
        <f t="shared" si="550"/>
        <v/>
      </c>
      <c r="B1212" s="150" t="str">
        <f>IF(ISNUMBER(A1212),INDEX('MetaTrader Import'!$H$13:$J$5893,TRUNC(((A1212-$A$39+1)-1)/3)+1,MOD((A1212-$A$39+1)-1,3)+1),"")</f>
        <v/>
      </c>
      <c r="C1212" s="43" t="str">
        <f t="shared" si="527"/>
        <v/>
      </c>
      <c r="D1212" s="43" t="str">
        <f t="shared" ca="1" si="528"/>
        <v/>
      </c>
      <c r="E1212" s="43" t="str">
        <f t="shared" si="529"/>
        <v/>
      </c>
      <c r="F1212" s="43" t="str">
        <f t="shared" si="530"/>
        <v/>
      </c>
      <c r="G1212" s="43" t="str">
        <f>IF(A1212&lt;&gt;"",IF(A1212&lt;Data!$G$11*0.25,$C$13/$G$32,IF(A1212&gt;Data!$G$11*0.25,$C$13,$C$13*10)),"")</f>
        <v/>
      </c>
      <c r="H1212" s="43" t="str">
        <f>IF(A1212&lt;&gt;"",IF(Data!$G$9="constant",$C$13,IF(Data!$G$9="squeeze",G1212,F1212)),"")</f>
        <v/>
      </c>
      <c r="I1212" s="38" t="str">
        <f ca="1">IF(ISNUMBER(A1212),NORMINV(RAND(),0,IF(AND(Data!$G$9="squeeze",A1212&lt;Data!$G$11*0.25),$H$32,1)*$C$30*$C$13)*($C$14*$C$12),"")</f>
        <v/>
      </c>
      <c r="J1212" s="42" t="str">
        <f ca="1">IFERROR(IF(Data!$C$6="Real",B1212,I1212+J1211+($C$14*$C$12)*(NORMINV(RAND(),$C$15,CHOOSE($G$13,$C$13,F1212,G1212)))),"")</f>
        <v/>
      </c>
      <c r="K1212" s="88" t="str">
        <f>IF(ISNUMBER(A1212), IF($G$16="fixed",$G$17,MIN(H1212*Data!$C$7*$C$16*0.5,$C$17*Data!$C$7))*$C$12,"")</f>
        <v/>
      </c>
      <c r="L1212" s="42" t="str">
        <f t="shared" ca="1" si="554"/>
        <v/>
      </c>
      <c r="M1212" s="44" t="str">
        <f t="shared" ca="1" si="555"/>
        <v/>
      </c>
      <c r="N1212" s="44" t="str">
        <f t="shared" ca="1" si="556"/>
        <v/>
      </c>
      <c r="O1212" s="108" t="str">
        <f t="shared" si="531"/>
        <v/>
      </c>
      <c r="P1212" s="102" t="str">
        <f t="shared" si="532"/>
        <v/>
      </c>
      <c r="Q1212" s="102" t="str">
        <f t="shared" si="533"/>
        <v/>
      </c>
      <c r="R1212" s="120" t="str">
        <f t="shared" si="551"/>
        <v/>
      </c>
      <c r="S1212" s="54" t="str">
        <f t="shared" si="552"/>
        <v/>
      </c>
      <c r="T1212" s="5" t="str">
        <f t="shared" si="534"/>
        <v/>
      </c>
      <c r="U1212" s="152" t="str">
        <f t="shared" si="535"/>
        <v/>
      </c>
      <c r="V1212" s="152" t="str">
        <f t="shared" si="536"/>
        <v/>
      </c>
      <c r="W1212" s="153" t="str">
        <f t="shared" si="537"/>
        <v/>
      </c>
      <c r="X1212" s="153" t="str">
        <f t="shared" si="538"/>
        <v/>
      </c>
      <c r="Y1212" s="153" t="str">
        <f t="shared" si="539"/>
        <v/>
      </c>
      <c r="Z1212" s="153" t="str">
        <f t="shared" si="540"/>
        <v/>
      </c>
      <c r="AA1212" s="152" t="str">
        <f t="shared" si="541"/>
        <v/>
      </c>
      <c r="AB1212" s="152" t="str">
        <f t="shared" si="542"/>
        <v/>
      </c>
      <c r="AC1212" s="154" t="str">
        <f t="shared" si="543"/>
        <v/>
      </c>
      <c r="AD1212" s="154" t="str">
        <f t="shared" si="544"/>
        <v/>
      </c>
      <c r="AE1212" s="3" t="str">
        <f t="shared" si="545"/>
        <v/>
      </c>
      <c r="AF1212" s="3" t="str">
        <f t="shared" si="546"/>
        <v/>
      </c>
      <c r="AG1212" s="3" t="str">
        <f t="shared" si="553"/>
        <v/>
      </c>
      <c r="AH1212" s="4" t="str">
        <f t="shared" si="547"/>
        <v/>
      </c>
      <c r="AI1212" s="75" t="str">
        <f t="shared" si="548"/>
        <v/>
      </c>
      <c r="AJ1212" s="75" t="str">
        <f t="shared" si="549"/>
        <v/>
      </c>
    </row>
    <row r="1213" spans="1:36" ht="14.25">
      <c r="A1213" s="41" t="str">
        <f t="shared" si="550"/>
        <v/>
      </c>
      <c r="B1213" s="150" t="str">
        <f>IF(ISNUMBER(A1213),INDEX('MetaTrader Import'!$H$13:$J$5893,TRUNC(((A1213-$A$39+1)-1)/3)+1,MOD((A1213-$A$39+1)-1,3)+1),"")</f>
        <v/>
      </c>
      <c r="C1213" s="43" t="str">
        <f t="shared" si="527"/>
        <v/>
      </c>
      <c r="D1213" s="43" t="str">
        <f t="shared" ca="1" si="528"/>
        <v/>
      </c>
      <c r="E1213" s="43" t="str">
        <f t="shared" si="529"/>
        <v/>
      </c>
      <c r="F1213" s="43" t="str">
        <f t="shared" si="530"/>
        <v/>
      </c>
      <c r="G1213" s="43" t="str">
        <f>IF(A1213&lt;&gt;"",IF(A1213&lt;Data!$G$11*0.25,$C$13/$G$32,IF(A1213&gt;Data!$G$11*0.25,$C$13,$C$13*10)),"")</f>
        <v/>
      </c>
      <c r="H1213" s="43" t="str">
        <f>IF(A1213&lt;&gt;"",IF(Data!$G$9="constant",$C$13,IF(Data!$G$9="squeeze",G1213,F1213)),"")</f>
        <v/>
      </c>
      <c r="I1213" s="38" t="str">
        <f ca="1">IF(ISNUMBER(A1213),NORMINV(RAND(),0,IF(AND(Data!$G$9="squeeze",A1213&lt;Data!$G$11*0.25),$H$32,1)*$C$30*$C$13)*($C$14*$C$12),"")</f>
        <v/>
      </c>
      <c r="J1213" s="42" t="str">
        <f ca="1">IFERROR(IF(Data!$C$6="Real",B1213,I1213+J1212+($C$14*$C$12)*(NORMINV(RAND(),$C$15,CHOOSE($G$13,$C$13,F1213,G1213)))),"")</f>
        <v/>
      </c>
      <c r="K1213" s="88" t="str">
        <f>IF(ISNUMBER(A1213), IF($G$16="fixed",$G$17,MIN(H1213*Data!$C$7*$C$16*0.5,$C$17*Data!$C$7))*$C$12,"")</f>
        <v/>
      </c>
      <c r="L1213" s="42" t="str">
        <f t="shared" ca="1" si="554"/>
        <v/>
      </c>
      <c r="M1213" s="44" t="str">
        <f t="shared" ca="1" si="555"/>
        <v/>
      </c>
      <c r="N1213" s="44" t="str">
        <f t="shared" ca="1" si="556"/>
        <v/>
      </c>
      <c r="O1213" s="108" t="str">
        <f t="shared" si="531"/>
        <v/>
      </c>
      <c r="P1213" s="102" t="str">
        <f t="shared" si="532"/>
        <v/>
      </c>
      <c r="Q1213" s="102" t="str">
        <f t="shared" si="533"/>
        <v/>
      </c>
      <c r="R1213" s="120" t="str">
        <f t="shared" si="551"/>
        <v/>
      </c>
      <c r="S1213" s="54" t="str">
        <f t="shared" si="552"/>
        <v/>
      </c>
      <c r="T1213" s="5" t="str">
        <f t="shared" si="534"/>
        <v/>
      </c>
      <c r="U1213" s="152" t="str">
        <f t="shared" si="535"/>
        <v/>
      </c>
      <c r="V1213" s="152" t="str">
        <f t="shared" si="536"/>
        <v/>
      </c>
      <c r="W1213" s="153" t="str">
        <f t="shared" si="537"/>
        <v/>
      </c>
      <c r="X1213" s="153" t="str">
        <f t="shared" si="538"/>
        <v/>
      </c>
      <c r="Y1213" s="153" t="str">
        <f t="shared" si="539"/>
        <v/>
      </c>
      <c r="Z1213" s="153" t="str">
        <f t="shared" si="540"/>
        <v/>
      </c>
      <c r="AA1213" s="152" t="str">
        <f t="shared" si="541"/>
        <v/>
      </c>
      <c r="AB1213" s="152" t="str">
        <f t="shared" si="542"/>
        <v/>
      </c>
      <c r="AC1213" s="154" t="str">
        <f t="shared" si="543"/>
        <v/>
      </c>
      <c r="AD1213" s="154" t="str">
        <f t="shared" si="544"/>
        <v/>
      </c>
      <c r="AE1213" s="3" t="str">
        <f t="shared" si="545"/>
        <v/>
      </c>
      <c r="AF1213" s="3" t="str">
        <f t="shared" si="546"/>
        <v/>
      </c>
      <c r="AG1213" s="3" t="str">
        <f t="shared" si="553"/>
        <v/>
      </c>
      <c r="AH1213" s="4" t="str">
        <f t="shared" si="547"/>
        <v/>
      </c>
      <c r="AI1213" s="75" t="str">
        <f t="shared" si="548"/>
        <v/>
      </c>
      <c r="AJ1213" s="75" t="str">
        <f t="shared" si="549"/>
        <v/>
      </c>
    </row>
    <row r="1214" spans="1:36" ht="14.25">
      <c r="A1214" s="41" t="str">
        <f t="shared" si="550"/>
        <v/>
      </c>
      <c r="B1214" s="150" t="str">
        <f>IF(ISNUMBER(A1214),INDEX('MetaTrader Import'!$H$13:$J$5893,TRUNC(((A1214-$A$39+1)-1)/3)+1,MOD((A1214-$A$39+1)-1,3)+1),"")</f>
        <v/>
      </c>
      <c r="C1214" s="43" t="str">
        <f t="shared" si="527"/>
        <v/>
      </c>
      <c r="D1214" s="43" t="str">
        <f t="shared" ca="1" si="528"/>
        <v/>
      </c>
      <c r="E1214" s="43" t="str">
        <f t="shared" si="529"/>
        <v/>
      </c>
      <c r="F1214" s="43" t="str">
        <f t="shared" si="530"/>
        <v/>
      </c>
      <c r="G1214" s="43" t="str">
        <f>IF(A1214&lt;&gt;"",IF(A1214&lt;Data!$G$11*0.25,$C$13/$G$32,IF(A1214&gt;Data!$G$11*0.25,$C$13,$C$13*10)),"")</f>
        <v/>
      </c>
      <c r="H1214" s="43" t="str">
        <f>IF(A1214&lt;&gt;"",IF(Data!$G$9="constant",$C$13,IF(Data!$G$9="squeeze",G1214,F1214)),"")</f>
        <v/>
      </c>
      <c r="I1214" s="38" t="str">
        <f ca="1">IF(ISNUMBER(A1214),NORMINV(RAND(),0,IF(AND(Data!$G$9="squeeze",A1214&lt;Data!$G$11*0.25),$H$32,1)*$C$30*$C$13)*($C$14*$C$12),"")</f>
        <v/>
      </c>
      <c r="J1214" s="42" t="str">
        <f ca="1">IFERROR(IF(Data!$C$6="Real",B1214,I1214+J1213+($C$14*$C$12)*(NORMINV(RAND(),$C$15,CHOOSE($G$13,$C$13,F1214,G1214)))),"")</f>
        <v/>
      </c>
      <c r="K1214" s="88" t="str">
        <f>IF(ISNUMBER(A1214), IF($G$16="fixed",$G$17,MIN(H1214*Data!$C$7*$C$16*0.5,$C$17*Data!$C$7))*$C$12,"")</f>
        <v/>
      </c>
      <c r="L1214" s="42" t="str">
        <f t="shared" ca="1" si="554"/>
        <v/>
      </c>
      <c r="M1214" s="44" t="str">
        <f t="shared" ca="1" si="555"/>
        <v/>
      </c>
      <c r="N1214" s="44" t="str">
        <f t="shared" ca="1" si="556"/>
        <v/>
      </c>
      <c r="O1214" s="108" t="str">
        <f t="shared" si="531"/>
        <v/>
      </c>
      <c r="P1214" s="102" t="str">
        <f t="shared" si="532"/>
        <v/>
      </c>
      <c r="Q1214" s="102" t="str">
        <f t="shared" si="533"/>
        <v/>
      </c>
      <c r="R1214" s="120" t="str">
        <f t="shared" si="551"/>
        <v/>
      </c>
      <c r="S1214" s="54" t="str">
        <f t="shared" si="552"/>
        <v/>
      </c>
      <c r="T1214" s="5" t="str">
        <f t="shared" si="534"/>
        <v/>
      </c>
      <c r="U1214" s="152" t="str">
        <f t="shared" si="535"/>
        <v/>
      </c>
      <c r="V1214" s="152" t="str">
        <f t="shared" si="536"/>
        <v/>
      </c>
      <c r="W1214" s="153" t="str">
        <f t="shared" si="537"/>
        <v/>
      </c>
      <c r="X1214" s="153" t="str">
        <f t="shared" si="538"/>
        <v/>
      </c>
      <c r="Y1214" s="153" t="str">
        <f t="shared" si="539"/>
        <v/>
      </c>
      <c r="Z1214" s="153" t="str">
        <f t="shared" si="540"/>
        <v/>
      </c>
      <c r="AA1214" s="152" t="str">
        <f t="shared" si="541"/>
        <v/>
      </c>
      <c r="AB1214" s="152" t="str">
        <f t="shared" si="542"/>
        <v/>
      </c>
      <c r="AC1214" s="154" t="str">
        <f t="shared" si="543"/>
        <v/>
      </c>
      <c r="AD1214" s="154" t="str">
        <f t="shared" si="544"/>
        <v/>
      </c>
      <c r="AE1214" s="3" t="str">
        <f t="shared" si="545"/>
        <v/>
      </c>
      <c r="AF1214" s="3" t="str">
        <f t="shared" si="546"/>
        <v/>
      </c>
      <c r="AG1214" s="3" t="str">
        <f t="shared" si="553"/>
        <v/>
      </c>
      <c r="AH1214" s="4" t="str">
        <f t="shared" si="547"/>
        <v/>
      </c>
      <c r="AI1214" s="75" t="str">
        <f t="shared" si="548"/>
        <v/>
      </c>
      <c r="AJ1214" s="75" t="str">
        <f t="shared" si="549"/>
        <v/>
      </c>
    </row>
    <row r="1215" spans="1:36" ht="14.25">
      <c r="A1215" s="41" t="str">
        <f t="shared" si="550"/>
        <v/>
      </c>
      <c r="B1215" s="150" t="str">
        <f>IF(ISNUMBER(A1215),INDEX('MetaTrader Import'!$H$13:$J$5893,TRUNC(((A1215-$A$39+1)-1)/3)+1,MOD((A1215-$A$39+1)-1,3)+1),"")</f>
        <v/>
      </c>
      <c r="C1215" s="43" t="str">
        <f t="shared" si="527"/>
        <v/>
      </c>
      <c r="D1215" s="43" t="str">
        <f t="shared" ca="1" si="528"/>
        <v/>
      </c>
      <c r="E1215" s="43" t="str">
        <f t="shared" si="529"/>
        <v/>
      </c>
      <c r="F1215" s="43" t="str">
        <f t="shared" si="530"/>
        <v/>
      </c>
      <c r="G1215" s="43" t="str">
        <f>IF(A1215&lt;&gt;"",IF(A1215&lt;Data!$G$11*0.25,$C$13/$G$32,IF(A1215&gt;Data!$G$11*0.25,$C$13,$C$13*10)),"")</f>
        <v/>
      </c>
      <c r="H1215" s="43" t="str">
        <f>IF(A1215&lt;&gt;"",IF(Data!$G$9="constant",$C$13,IF(Data!$G$9="squeeze",G1215,F1215)),"")</f>
        <v/>
      </c>
      <c r="I1215" s="38" t="str">
        <f ca="1">IF(ISNUMBER(A1215),NORMINV(RAND(),0,IF(AND(Data!$G$9="squeeze",A1215&lt;Data!$G$11*0.25),$H$32,1)*$C$30*$C$13)*($C$14*$C$12),"")</f>
        <v/>
      </c>
      <c r="J1215" s="42" t="str">
        <f ca="1">IFERROR(IF(Data!$C$6="Real",B1215,I1215+J1214+($C$14*$C$12)*(NORMINV(RAND(),$C$15,CHOOSE($G$13,$C$13,F1215,G1215)))),"")</f>
        <v/>
      </c>
      <c r="K1215" s="88" t="str">
        <f>IF(ISNUMBER(A1215), IF($G$16="fixed",$G$17,MIN(H1215*Data!$C$7*$C$16*0.5,$C$17*Data!$C$7))*$C$12,"")</f>
        <v/>
      </c>
      <c r="L1215" s="42" t="str">
        <f t="shared" ca="1" si="554"/>
        <v/>
      </c>
      <c r="M1215" s="44" t="str">
        <f t="shared" ca="1" si="555"/>
        <v/>
      </c>
      <c r="N1215" s="44" t="str">
        <f t="shared" ca="1" si="556"/>
        <v/>
      </c>
      <c r="O1215" s="108" t="str">
        <f t="shared" si="531"/>
        <v/>
      </c>
      <c r="P1215" s="102" t="str">
        <f t="shared" si="532"/>
        <v/>
      </c>
      <c r="Q1215" s="102" t="str">
        <f t="shared" si="533"/>
        <v/>
      </c>
      <c r="R1215" s="120" t="str">
        <f t="shared" si="551"/>
        <v/>
      </c>
      <c r="S1215" s="54" t="str">
        <f t="shared" si="552"/>
        <v/>
      </c>
      <c r="T1215" s="5" t="str">
        <f t="shared" si="534"/>
        <v/>
      </c>
      <c r="U1215" s="152" t="str">
        <f t="shared" si="535"/>
        <v/>
      </c>
      <c r="V1215" s="152" t="str">
        <f t="shared" si="536"/>
        <v/>
      </c>
      <c r="W1215" s="153" t="str">
        <f t="shared" si="537"/>
        <v/>
      </c>
      <c r="X1215" s="153" t="str">
        <f t="shared" si="538"/>
        <v/>
      </c>
      <c r="Y1215" s="153" t="str">
        <f t="shared" si="539"/>
        <v/>
      </c>
      <c r="Z1215" s="153" t="str">
        <f t="shared" si="540"/>
        <v/>
      </c>
      <c r="AA1215" s="152" t="str">
        <f t="shared" si="541"/>
        <v/>
      </c>
      <c r="AB1215" s="152" t="str">
        <f t="shared" si="542"/>
        <v/>
      </c>
      <c r="AC1215" s="154" t="str">
        <f t="shared" si="543"/>
        <v/>
      </c>
      <c r="AD1215" s="154" t="str">
        <f t="shared" si="544"/>
        <v/>
      </c>
      <c r="AE1215" s="3" t="str">
        <f t="shared" si="545"/>
        <v/>
      </c>
      <c r="AF1215" s="3" t="str">
        <f t="shared" si="546"/>
        <v/>
      </c>
      <c r="AG1215" s="3" t="str">
        <f t="shared" si="553"/>
        <v/>
      </c>
      <c r="AH1215" s="4" t="str">
        <f t="shared" si="547"/>
        <v/>
      </c>
      <c r="AI1215" s="75" t="str">
        <f t="shared" si="548"/>
        <v/>
      </c>
      <c r="AJ1215" s="75" t="str">
        <f t="shared" si="549"/>
        <v/>
      </c>
    </row>
    <row r="1216" spans="1:36" ht="14.25">
      <c r="A1216" s="41" t="str">
        <f t="shared" si="550"/>
        <v/>
      </c>
      <c r="B1216" s="150" t="str">
        <f>IF(ISNUMBER(A1216),INDEX('MetaTrader Import'!$H$13:$J$5893,TRUNC(((A1216-$A$39+1)-1)/3)+1,MOD((A1216-$A$39+1)-1,3)+1),"")</f>
        <v/>
      </c>
      <c r="C1216" s="43" t="str">
        <f t="shared" si="527"/>
        <v/>
      </c>
      <c r="D1216" s="43" t="str">
        <f t="shared" ca="1" si="528"/>
        <v/>
      </c>
      <c r="E1216" s="43" t="str">
        <f t="shared" si="529"/>
        <v/>
      </c>
      <c r="F1216" s="43" t="str">
        <f t="shared" si="530"/>
        <v/>
      </c>
      <c r="G1216" s="43" t="str">
        <f>IF(A1216&lt;&gt;"",IF(A1216&lt;Data!$G$11*0.25,$C$13/$G$32,IF(A1216&gt;Data!$G$11*0.25,$C$13,$C$13*10)),"")</f>
        <v/>
      </c>
      <c r="H1216" s="43" t="str">
        <f>IF(A1216&lt;&gt;"",IF(Data!$G$9="constant",$C$13,IF(Data!$G$9="squeeze",G1216,F1216)),"")</f>
        <v/>
      </c>
      <c r="I1216" s="38" t="str">
        <f ca="1">IF(ISNUMBER(A1216),NORMINV(RAND(),0,IF(AND(Data!$G$9="squeeze",A1216&lt;Data!$G$11*0.25),$H$32,1)*$C$30*$C$13)*($C$14*$C$12),"")</f>
        <v/>
      </c>
      <c r="J1216" s="42" t="str">
        <f ca="1">IFERROR(IF(Data!$C$6="Real",B1216,I1216+J1215+($C$14*$C$12)*(NORMINV(RAND(),$C$15,CHOOSE($G$13,$C$13,F1216,G1216)))),"")</f>
        <v/>
      </c>
      <c r="K1216" s="88" t="str">
        <f>IF(ISNUMBER(A1216), IF($G$16="fixed",$G$17,MIN(H1216*Data!$C$7*$C$16*0.5,$C$17*Data!$C$7))*$C$12,"")</f>
        <v/>
      </c>
      <c r="L1216" s="42" t="str">
        <f t="shared" ca="1" si="554"/>
        <v/>
      </c>
      <c r="M1216" s="44" t="str">
        <f t="shared" ca="1" si="555"/>
        <v/>
      </c>
      <c r="N1216" s="44" t="str">
        <f t="shared" ca="1" si="556"/>
        <v/>
      </c>
      <c r="O1216" s="108" t="str">
        <f t="shared" si="531"/>
        <v/>
      </c>
      <c r="P1216" s="102" t="str">
        <f t="shared" si="532"/>
        <v/>
      </c>
      <c r="Q1216" s="102" t="str">
        <f t="shared" si="533"/>
        <v/>
      </c>
      <c r="R1216" s="120" t="str">
        <f t="shared" si="551"/>
        <v/>
      </c>
      <c r="S1216" s="54" t="str">
        <f t="shared" si="552"/>
        <v/>
      </c>
      <c r="T1216" s="5" t="str">
        <f t="shared" si="534"/>
        <v/>
      </c>
      <c r="U1216" s="152" t="str">
        <f t="shared" si="535"/>
        <v/>
      </c>
      <c r="V1216" s="152" t="str">
        <f t="shared" si="536"/>
        <v/>
      </c>
      <c r="W1216" s="153" t="str">
        <f t="shared" si="537"/>
        <v/>
      </c>
      <c r="X1216" s="153" t="str">
        <f t="shared" si="538"/>
        <v/>
      </c>
      <c r="Y1216" s="153" t="str">
        <f t="shared" si="539"/>
        <v/>
      </c>
      <c r="Z1216" s="153" t="str">
        <f t="shared" si="540"/>
        <v/>
      </c>
      <c r="AA1216" s="152" t="str">
        <f t="shared" si="541"/>
        <v/>
      </c>
      <c r="AB1216" s="152" t="str">
        <f t="shared" si="542"/>
        <v/>
      </c>
      <c r="AC1216" s="154" t="str">
        <f t="shared" si="543"/>
        <v/>
      </c>
      <c r="AD1216" s="154" t="str">
        <f t="shared" si="544"/>
        <v/>
      </c>
      <c r="AE1216" s="3" t="str">
        <f t="shared" si="545"/>
        <v/>
      </c>
      <c r="AF1216" s="3" t="str">
        <f t="shared" si="546"/>
        <v/>
      </c>
      <c r="AG1216" s="3" t="str">
        <f t="shared" si="553"/>
        <v/>
      </c>
      <c r="AH1216" s="4" t="str">
        <f t="shared" si="547"/>
        <v/>
      </c>
      <c r="AI1216" s="75" t="str">
        <f t="shared" si="548"/>
        <v/>
      </c>
      <c r="AJ1216" s="75" t="str">
        <f t="shared" si="549"/>
        <v/>
      </c>
    </row>
    <row r="1217" spans="1:36" ht="14.25">
      <c r="A1217" s="41" t="str">
        <f t="shared" si="550"/>
        <v/>
      </c>
      <c r="B1217" s="150" t="str">
        <f>IF(ISNUMBER(A1217),INDEX('MetaTrader Import'!$H$13:$J$5893,TRUNC(((A1217-$A$39+1)-1)/3)+1,MOD((A1217-$A$39+1)-1,3)+1),"")</f>
        <v/>
      </c>
      <c r="C1217" s="43" t="str">
        <f t="shared" si="527"/>
        <v/>
      </c>
      <c r="D1217" s="43" t="str">
        <f t="shared" ca="1" si="528"/>
        <v/>
      </c>
      <c r="E1217" s="43" t="str">
        <f t="shared" si="529"/>
        <v/>
      </c>
      <c r="F1217" s="43" t="str">
        <f t="shared" si="530"/>
        <v/>
      </c>
      <c r="G1217" s="43" t="str">
        <f>IF(A1217&lt;&gt;"",IF(A1217&lt;Data!$G$11*0.25,$C$13/$G$32,IF(A1217&gt;Data!$G$11*0.25,$C$13,$C$13*10)),"")</f>
        <v/>
      </c>
      <c r="H1217" s="43" t="str">
        <f>IF(A1217&lt;&gt;"",IF(Data!$G$9="constant",$C$13,IF(Data!$G$9="squeeze",G1217,F1217)),"")</f>
        <v/>
      </c>
      <c r="I1217" s="38" t="str">
        <f ca="1">IF(ISNUMBER(A1217),NORMINV(RAND(),0,IF(AND(Data!$G$9="squeeze",A1217&lt;Data!$G$11*0.25),$H$32,1)*$C$30*$C$13)*($C$14*$C$12),"")</f>
        <v/>
      </c>
      <c r="J1217" s="42" t="str">
        <f ca="1">IFERROR(IF(Data!$C$6="Real",B1217,I1217+J1216+($C$14*$C$12)*(NORMINV(RAND(),$C$15,CHOOSE($G$13,$C$13,F1217,G1217)))),"")</f>
        <v/>
      </c>
      <c r="K1217" s="88" t="str">
        <f>IF(ISNUMBER(A1217), IF($G$16="fixed",$G$17,MIN(H1217*Data!$C$7*$C$16*0.5,$C$17*Data!$C$7))*$C$12,"")</f>
        <v/>
      </c>
      <c r="L1217" s="42" t="str">
        <f t="shared" ca="1" si="554"/>
        <v/>
      </c>
      <c r="M1217" s="44" t="str">
        <f t="shared" ca="1" si="555"/>
        <v/>
      </c>
      <c r="N1217" s="44" t="str">
        <f t="shared" ca="1" si="556"/>
        <v/>
      </c>
      <c r="O1217" s="108" t="str">
        <f t="shared" si="531"/>
        <v/>
      </c>
      <c r="P1217" s="102" t="str">
        <f t="shared" si="532"/>
        <v/>
      </c>
      <c r="Q1217" s="102" t="str">
        <f t="shared" si="533"/>
        <v/>
      </c>
      <c r="R1217" s="120" t="str">
        <f t="shared" si="551"/>
        <v/>
      </c>
      <c r="S1217" s="54" t="str">
        <f t="shared" si="552"/>
        <v/>
      </c>
      <c r="T1217" s="5" t="str">
        <f t="shared" si="534"/>
        <v/>
      </c>
      <c r="U1217" s="152" t="str">
        <f t="shared" si="535"/>
        <v/>
      </c>
      <c r="V1217" s="152" t="str">
        <f t="shared" si="536"/>
        <v/>
      </c>
      <c r="W1217" s="153" t="str">
        <f t="shared" si="537"/>
        <v/>
      </c>
      <c r="X1217" s="153" t="str">
        <f t="shared" si="538"/>
        <v/>
      </c>
      <c r="Y1217" s="153" t="str">
        <f t="shared" si="539"/>
        <v/>
      </c>
      <c r="Z1217" s="153" t="str">
        <f t="shared" si="540"/>
        <v/>
      </c>
      <c r="AA1217" s="152" t="str">
        <f t="shared" si="541"/>
        <v/>
      </c>
      <c r="AB1217" s="152" t="str">
        <f t="shared" si="542"/>
        <v/>
      </c>
      <c r="AC1217" s="154" t="str">
        <f t="shared" si="543"/>
        <v/>
      </c>
      <c r="AD1217" s="154" t="str">
        <f t="shared" si="544"/>
        <v/>
      </c>
      <c r="AE1217" s="3" t="str">
        <f t="shared" si="545"/>
        <v/>
      </c>
      <c r="AF1217" s="3" t="str">
        <f t="shared" si="546"/>
        <v/>
      </c>
      <c r="AG1217" s="3" t="str">
        <f t="shared" si="553"/>
        <v/>
      </c>
      <c r="AH1217" s="4" t="str">
        <f t="shared" si="547"/>
        <v/>
      </c>
      <c r="AI1217" s="75" t="str">
        <f t="shared" si="548"/>
        <v/>
      </c>
      <c r="AJ1217" s="75" t="str">
        <f t="shared" si="549"/>
        <v/>
      </c>
    </row>
    <row r="1218" spans="1:36" ht="14.25">
      <c r="A1218" s="41" t="str">
        <f t="shared" si="550"/>
        <v/>
      </c>
      <c r="B1218" s="150" t="str">
        <f>IF(ISNUMBER(A1218),INDEX('MetaTrader Import'!$H$13:$J$5893,TRUNC(((A1218-$A$39+1)-1)/3)+1,MOD((A1218-$A$39+1)-1,3)+1),"")</f>
        <v/>
      </c>
      <c r="C1218" s="43" t="str">
        <f t="shared" si="527"/>
        <v/>
      </c>
      <c r="D1218" s="43" t="str">
        <f t="shared" ca="1" si="528"/>
        <v/>
      </c>
      <c r="E1218" s="43" t="str">
        <f t="shared" si="529"/>
        <v/>
      </c>
      <c r="F1218" s="43" t="str">
        <f t="shared" si="530"/>
        <v/>
      </c>
      <c r="G1218" s="43" t="str">
        <f>IF(A1218&lt;&gt;"",IF(A1218&lt;Data!$G$11*0.25,$C$13/$G$32,IF(A1218&gt;Data!$G$11*0.25,$C$13,$C$13*10)),"")</f>
        <v/>
      </c>
      <c r="H1218" s="43" t="str">
        <f>IF(A1218&lt;&gt;"",IF(Data!$G$9="constant",$C$13,IF(Data!$G$9="squeeze",G1218,F1218)),"")</f>
        <v/>
      </c>
      <c r="I1218" s="38" t="str">
        <f ca="1">IF(ISNUMBER(A1218),NORMINV(RAND(),0,IF(AND(Data!$G$9="squeeze",A1218&lt;Data!$G$11*0.25),$H$32,1)*$C$30*$C$13)*($C$14*$C$12),"")</f>
        <v/>
      </c>
      <c r="J1218" s="42" t="str">
        <f ca="1">IFERROR(IF(Data!$C$6="Real",B1218,I1218+J1217+($C$14*$C$12)*(NORMINV(RAND(),$C$15,CHOOSE($G$13,$C$13,F1218,G1218)))),"")</f>
        <v/>
      </c>
      <c r="K1218" s="88" t="str">
        <f>IF(ISNUMBER(A1218), IF($G$16="fixed",$G$17,MIN(H1218*Data!$C$7*$C$16*0.5,$C$17*Data!$C$7))*$C$12,"")</f>
        <v/>
      </c>
      <c r="L1218" s="42" t="str">
        <f t="shared" ca="1" si="554"/>
        <v/>
      </c>
      <c r="M1218" s="44" t="str">
        <f t="shared" ca="1" si="555"/>
        <v/>
      </c>
      <c r="N1218" s="44" t="str">
        <f t="shared" ca="1" si="556"/>
        <v/>
      </c>
      <c r="O1218" s="108" t="str">
        <f t="shared" si="531"/>
        <v/>
      </c>
      <c r="P1218" s="102" t="str">
        <f t="shared" si="532"/>
        <v/>
      </c>
      <c r="Q1218" s="102" t="str">
        <f t="shared" si="533"/>
        <v/>
      </c>
      <c r="R1218" s="120" t="str">
        <f t="shared" si="551"/>
        <v/>
      </c>
      <c r="S1218" s="54" t="str">
        <f t="shared" si="552"/>
        <v/>
      </c>
      <c r="T1218" s="5" t="str">
        <f t="shared" si="534"/>
        <v/>
      </c>
      <c r="U1218" s="152" t="str">
        <f t="shared" si="535"/>
        <v/>
      </c>
      <c r="V1218" s="152" t="str">
        <f t="shared" si="536"/>
        <v/>
      </c>
      <c r="W1218" s="153" t="str">
        <f t="shared" si="537"/>
        <v/>
      </c>
      <c r="X1218" s="153" t="str">
        <f t="shared" si="538"/>
        <v/>
      </c>
      <c r="Y1218" s="153" t="str">
        <f t="shared" si="539"/>
        <v/>
      </c>
      <c r="Z1218" s="153" t="str">
        <f t="shared" si="540"/>
        <v/>
      </c>
      <c r="AA1218" s="152" t="str">
        <f t="shared" si="541"/>
        <v/>
      </c>
      <c r="AB1218" s="152" t="str">
        <f t="shared" si="542"/>
        <v/>
      </c>
      <c r="AC1218" s="154" t="str">
        <f t="shared" si="543"/>
        <v/>
      </c>
      <c r="AD1218" s="154" t="str">
        <f t="shared" si="544"/>
        <v/>
      </c>
      <c r="AE1218" s="3" t="str">
        <f t="shared" si="545"/>
        <v/>
      </c>
      <c r="AF1218" s="3" t="str">
        <f t="shared" si="546"/>
        <v/>
      </c>
      <c r="AG1218" s="3" t="str">
        <f t="shared" si="553"/>
        <v/>
      </c>
      <c r="AH1218" s="4" t="str">
        <f t="shared" si="547"/>
        <v/>
      </c>
      <c r="AI1218" s="75" t="str">
        <f t="shared" si="548"/>
        <v/>
      </c>
      <c r="AJ1218" s="75" t="str">
        <f t="shared" si="549"/>
        <v/>
      </c>
    </row>
    <row r="1219" spans="1:36" ht="14.25">
      <c r="A1219" s="41" t="str">
        <f t="shared" si="550"/>
        <v/>
      </c>
      <c r="B1219" s="150" t="str">
        <f>IF(ISNUMBER(A1219),INDEX('MetaTrader Import'!$H$13:$J$5893,TRUNC(((A1219-$A$39+1)-1)/3)+1,MOD((A1219-$A$39+1)-1,3)+1),"")</f>
        <v/>
      </c>
      <c r="C1219" s="43" t="str">
        <f t="shared" ref="C1219:C1282" si="557">IF(A1219&lt;&gt;"",E1218,"")</f>
        <v/>
      </c>
      <c r="D1219" s="43" t="str">
        <f t="shared" ref="D1219:D1282" ca="1" si="558">IF(A1219&lt;&gt;"",NORMINV(RAND(),($C$23-C1219)*$C$28,$C$27)+NORMINV(RAND(),IF(RAND()&gt;$C$26,$C$25,0),$C$27),"")</f>
        <v/>
      </c>
      <c r="E1219" s="43" t="str">
        <f t="shared" ref="E1219:E1282" si="559">IF(A1219&lt;&gt;"",C1219+D1219,"")</f>
        <v/>
      </c>
      <c r="F1219" s="43" t="str">
        <f t="shared" ref="F1219:F1282" si="560">IF(A1219&lt;&gt;"",$C$13*ABS(E1219)/$C$23,"")</f>
        <v/>
      </c>
      <c r="G1219" s="43" t="str">
        <f>IF(A1219&lt;&gt;"",IF(A1219&lt;Data!$G$11*0.25,$C$13/$G$32,IF(A1219&gt;Data!$G$11*0.25,$C$13,$C$13*10)),"")</f>
        <v/>
      </c>
      <c r="H1219" s="43" t="str">
        <f>IF(A1219&lt;&gt;"",IF(Data!$G$9="constant",$C$13,IF(Data!$G$9="squeeze",G1219,F1219)),"")</f>
        <v/>
      </c>
      <c r="I1219" s="38" t="str">
        <f ca="1">IF(ISNUMBER(A1219),NORMINV(RAND(),0,IF(AND(Data!$G$9="squeeze",A1219&lt;Data!$G$11*0.25),$H$32,1)*$C$30*$C$13)*($C$14*$C$12),"")</f>
        <v/>
      </c>
      <c r="J1219" s="42" t="str">
        <f ca="1">IFERROR(IF(Data!$C$6="Real",B1219,I1219+J1218+($C$14*$C$12)*(NORMINV(RAND(),$C$15,CHOOSE($G$13,$C$13,F1219,G1219)))),"")</f>
        <v/>
      </c>
      <c r="K1219" s="88" t="str">
        <f>IF(ISNUMBER(A1219), IF($G$16="fixed",$G$17,MIN(H1219*Data!$C$7*$C$16*0.5,$C$17*Data!$C$7))*$C$12,"")</f>
        <v/>
      </c>
      <c r="L1219" s="42" t="str">
        <f t="shared" ca="1" si="554"/>
        <v/>
      </c>
      <c r="M1219" s="44" t="str">
        <f t="shared" ca="1" si="555"/>
        <v/>
      </c>
      <c r="N1219" s="44" t="str">
        <f t="shared" ca="1" si="556"/>
        <v/>
      </c>
      <c r="O1219" s="108" t="str">
        <f t="shared" ref="O1219:O1282" si="561">IF(ISNUMBER(A1219),$G$12*SLOPE(L1205:L1219,A1205:A1219),"")</f>
        <v/>
      </c>
      <c r="P1219" s="102" t="str">
        <f t="shared" ref="P1219:P1282" si="562">IF(ISNUMBER(A1219),STDEV(L1205:L1219)*$G$12,"")</f>
        <v/>
      </c>
      <c r="Q1219" s="102" t="str">
        <f t="shared" ref="Q1219:Q1282" si="563">IF(ISNUMBER(A1219),SLOPE(P1205:P1219,A1205:A1219),"")</f>
        <v/>
      </c>
      <c r="R1219" s="120" t="str">
        <f t="shared" si="551"/>
        <v/>
      </c>
      <c r="S1219" s="54" t="str">
        <f t="shared" si="552"/>
        <v/>
      </c>
      <c r="T1219" s="5" t="str">
        <f t="shared" ref="T1219:T1282" si="564">IF(ISNUMBER(A1219),IF(S1219=1,L1219,IF(AG1218="Y","",IF(ISNUMBER(T1218),T1218,""))),"")</f>
        <v/>
      </c>
      <c r="U1219" s="152" t="str">
        <f t="shared" ref="U1219:U1282" si="565">IF(NOT(ISNUMBER(T1219)),"",IF(S1219=1,T1219,IF(M1219&gt;U1218,M1219,IF(ISNUMBER(U1218),U1218,""))))</f>
        <v/>
      </c>
      <c r="V1219" s="152" t="str">
        <f t="shared" ref="V1219:V1282" si="566">IF(NOT(ISNUMBER(T1219)),"",IF(S1219=1,T1219,IF(N1219&lt;V1218,N1219,IF(ISNUMBER(V1218),V1218,""))))</f>
        <v/>
      </c>
      <c r="W1219" s="153" t="str">
        <f t="shared" ref="W1219:W1282" si="567">IF(NOT(ISNUMBER(T1219)),"",MIN($F$24,IF(TRUNC((U1219-T1219)/$E$24*$G$12)+0&gt;IF(ISNUMBER(W1218),W1218,0),TRUNC((U1219-T1219)/$E$24*$G$12)+0,IF(ISNUMBER(W1218),W1218,0))))</f>
        <v/>
      </c>
      <c r="X1219" s="153" t="str">
        <f t="shared" ref="X1219:X1282" si="568">IF(NOT(ISNUMBER(T1219)),"",MIN($F$24,IF(-TRUNC((V1219-T1219)/$E$24*$G$12)+0&gt;IF(ISNUMBER(X1218),X1218,0),-TRUNC((V1219-T1219)/$E$24*$G$12)+0,IF(ISNUMBER(X1218),X1218,0))))</f>
        <v/>
      </c>
      <c r="Y1219" s="153" t="str">
        <f t="shared" ref="Y1219:Y1282" si="569">IF(ISNUMBER(W1219),(IF(W1219=0,0,1))*IF(ABS($I$24)=2,POWER(2,W1219-1),W1219)*SIGN($I$24)*$K$24,"")</f>
        <v/>
      </c>
      <c r="Z1219" s="153" t="str">
        <f t="shared" ref="Z1219:Z1282" si="570">IF(ISNUMBER(X1219),(IF(X1219=0,0,1))*IF(ABS($I$24)=2,POWER(2,X1219-1),X1219)*SIGN($I$24)*$K$24,"")</f>
        <v/>
      </c>
      <c r="AA1219" s="152" t="str">
        <f t="shared" ref="AA1219:AA1282" si="571">IF(OR(NOT(ISNUMBER(T1219)),W1219&lt;1),"",IF(OR(NOT(ISNUMBER(W1218)),W1218=0),IF(SIGN(Y1219)=1,M1219,N1219),(Y1218*AA1218+(Y1219-Y1218)*IF(SIGN(Y1219)=1,M1219,N1219))/Y1219))</f>
        <v/>
      </c>
      <c r="AB1219" s="152" t="str">
        <f t="shared" ref="AB1219:AB1282" si="572">IF(OR(NOT(ISNUMBER(T1219)),X1219&lt;1),"",IF(OR(NOT(ISNUMBER(X1218)),X1218=0),IF(SIGN(Z1219)=1,N1219,M1219),(Z1218*AB1218+(Z1219-Z1218)*IF(SIGN(Z1219)=1,N1219,M1219))/Z1219))</f>
        <v/>
      </c>
      <c r="AC1219" s="154" t="str">
        <f t="shared" ref="AC1219:AC1282" si="573">IFERROR(-SIGN(Y1219)*(AA1219-IF(SIGN(Y1219)=1,N1219,M1219))*$G$12*ABS(Y1219),"")</f>
        <v/>
      </c>
      <c r="AD1219" s="154" t="str">
        <f t="shared" ref="AD1219:AD1282" si="574">IFERROR(SIGN(Z1219)*(AB1219-IF(SIGN(Z1219)=1,M1219,N1219))*$G$12*ABS(Z1219),"")</f>
        <v/>
      </c>
      <c r="AE1219" s="3" t="str">
        <f t="shared" ref="AE1219:AE1282" si="575">IF(ISNUMBER(A1219),IFERROR((IF(ISNUMBER(AC1219),AC1219,0)+IF(ISNUMBER(AD1219),AD1219,0))/(ABS(Y1219)+ABS(Z1219)),0),"")</f>
        <v/>
      </c>
      <c r="AF1219" s="3" t="str">
        <f t="shared" ref="AF1219:AF1282" si="576">IF(ISNUMBER(A1219),IF(ISNUMBER(AC1219),AC1219,0)+IF(ISNUMBER(AD1219),AD1219,0),"")</f>
        <v/>
      </c>
      <c r="AG1219" s="3" t="str">
        <f t="shared" si="553"/>
        <v/>
      </c>
      <c r="AH1219" s="4" t="str">
        <f t="shared" ref="AH1219:AH1282" si="577">IF(AG1219="y",AF1219*10*$C$11,"")</f>
        <v/>
      </c>
      <c r="AI1219" s="75" t="str">
        <f t="shared" ref="AI1219:AI1282" si="578">IF(ISNUMBER(A1219),IF(ISNUMBER(AH1219),AJ1219,AF1219*10*$C$11+AJ1219),"")</f>
        <v/>
      </c>
      <c r="AJ1219" s="75" t="str">
        <f t="shared" ref="AJ1219:AJ1282" si="579">IF(ISNUMBER(A1219),AJ1218+IF(ISNUMBER(AH1219),AH1219,0),"")</f>
        <v/>
      </c>
    </row>
    <row r="1220" spans="1:36" ht="14.25">
      <c r="A1220" s="41" t="str">
        <f t="shared" ref="A1220:A1283" si="580">IFERROR(IF(A1219+1&gt;$C$19,"",A1219+1),"")</f>
        <v/>
      </c>
      <c r="B1220" s="150" t="str">
        <f>IF(ISNUMBER(A1220),INDEX('MetaTrader Import'!$H$13:$J$5893,TRUNC(((A1220-$A$39+1)-1)/3)+1,MOD((A1220-$A$39+1)-1,3)+1),"")</f>
        <v/>
      </c>
      <c r="C1220" s="43" t="str">
        <f t="shared" si="557"/>
        <v/>
      </c>
      <c r="D1220" s="43" t="str">
        <f t="shared" ca="1" si="558"/>
        <v/>
      </c>
      <c r="E1220" s="43" t="str">
        <f t="shared" si="559"/>
        <v/>
      </c>
      <c r="F1220" s="43" t="str">
        <f t="shared" si="560"/>
        <v/>
      </c>
      <c r="G1220" s="43" t="str">
        <f>IF(A1220&lt;&gt;"",IF(A1220&lt;Data!$G$11*0.25,$C$13/$G$32,IF(A1220&gt;Data!$G$11*0.25,$C$13,$C$13*10)),"")</f>
        <v/>
      </c>
      <c r="H1220" s="43" t="str">
        <f>IF(A1220&lt;&gt;"",IF(Data!$G$9="constant",$C$13,IF(Data!$G$9="squeeze",G1220,F1220)),"")</f>
        <v/>
      </c>
      <c r="I1220" s="38" t="str">
        <f ca="1">IF(ISNUMBER(A1220),NORMINV(RAND(),0,IF(AND(Data!$G$9="squeeze",A1220&lt;Data!$G$11*0.25),$H$32,1)*$C$30*$C$13)*($C$14*$C$12),"")</f>
        <v/>
      </c>
      <c r="J1220" s="42" t="str">
        <f ca="1">IFERROR(IF(Data!$C$6="Real",B1220,I1220+J1219+($C$14*$C$12)*(NORMINV(RAND(),$C$15,CHOOSE($G$13,$C$13,F1220,G1220)))),"")</f>
        <v/>
      </c>
      <c r="K1220" s="88" t="str">
        <f>IF(ISNUMBER(A1220), IF($G$16="fixed",$G$17,MIN(H1220*Data!$C$7*$C$16*0.5,$C$17*Data!$C$7))*$C$12,"")</f>
        <v/>
      </c>
      <c r="L1220" s="42" t="str">
        <f t="shared" ca="1" si="554"/>
        <v/>
      </c>
      <c r="M1220" s="44" t="str">
        <f t="shared" ca="1" si="555"/>
        <v/>
      </c>
      <c r="N1220" s="44" t="str">
        <f t="shared" ca="1" si="556"/>
        <v/>
      </c>
      <c r="O1220" s="108" t="str">
        <f t="shared" si="561"/>
        <v/>
      </c>
      <c r="P1220" s="102" t="str">
        <f t="shared" si="562"/>
        <v/>
      </c>
      <c r="Q1220" s="102" t="str">
        <f t="shared" si="563"/>
        <v/>
      </c>
      <c r="R1220" s="120" t="str">
        <f t="shared" ref="R1220:R1283" si="581">IF(ISNUMBER(A1220),R1219+S1219,"")</f>
        <v/>
      </c>
      <c r="S1220" s="54" t="str">
        <f t="shared" ref="S1220:S1283" si="582">IF(ISNUMBER(A1220),IF(AND(R1220&lt;$M$24,Q1220&lt;$F$28,ABS(O1220)&lt;$F$27,P1220&lt;$F$26,NOT(ISNUMBER(T1219))),1,0),"")</f>
        <v/>
      </c>
      <c r="T1220" s="5" t="str">
        <f t="shared" si="564"/>
        <v/>
      </c>
      <c r="U1220" s="152" t="str">
        <f t="shared" si="565"/>
        <v/>
      </c>
      <c r="V1220" s="152" t="str">
        <f t="shared" si="566"/>
        <v/>
      </c>
      <c r="W1220" s="153" t="str">
        <f t="shared" si="567"/>
        <v/>
      </c>
      <c r="X1220" s="153" t="str">
        <f t="shared" si="568"/>
        <v/>
      </c>
      <c r="Y1220" s="153" t="str">
        <f t="shared" si="569"/>
        <v/>
      </c>
      <c r="Z1220" s="153" t="str">
        <f t="shared" si="570"/>
        <v/>
      </c>
      <c r="AA1220" s="152" t="str">
        <f t="shared" si="571"/>
        <v/>
      </c>
      <c r="AB1220" s="152" t="str">
        <f t="shared" si="572"/>
        <v/>
      </c>
      <c r="AC1220" s="154" t="str">
        <f t="shared" si="573"/>
        <v/>
      </c>
      <c r="AD1220" s="154" t="str">
        <f t="shared" si="574"/>
        <v/>
      </c>
      <c r="AE1220" s="3" t="str">
        <f t="shared" si="575"/>
        <v/>
      </c>
      <c r="AF1220" s="3" t="str">
        <f t="shared" si="576"/>
        <v/>
      </c>
      <c r="AG1220" s="3" t="str">
        <f t="shared" ref="AG1220:AG1283" si="583">IF(NOT(ISNUMBER(T1220)),"",IF(OR(AF1220&gt;$G$24,AF1220&lt;-$H$24,A1220+1&gt;$C$19),"Y","N"))</f>
        <v/>
      </c>
      <c r="AH1220" s="4" t="str">
        <f t="shared" si="577"/>
        <v/>
      </c>
      <c r="AI1220" s="75" t="str">
        <f t="shared" si="578"/>
        <v/>
      </c>
      <c r="AJ1220" s="75" t="str">
        <f t="shared" si="579"/>
        <v/>
      </c>
    </row>
    <row r="1221" spans="1:36" ht="14.25">
      <c r="A1221" s="41" t="str">
        <f t="shared" si="580"/>
        <v/>
      </c>
      <c r="B1221" s="150" t="str">
        <f>IF(ISNUMBER(A1221),INDEX('MetaTrader Import'!$H$13:$J$5893,TRUNC(((A1221-$A$39+1)-1)/3)+1,MOD((A1221-$A$39+1)-1,3)+1),"")</f>
        <v/>
      </c>
      <c r="C1221" s="43" t="str">
        <f t="shared" si="557"/>
        <v/>
      </c>
      <c r="D1221" s="43" t="str">
        <f t="shared" ca="1" si="558"/>
        <v/>
      </c>
      <c r="E1221" s="43" t="str">
        <f t="shared" si="559"/>
        <v/>
      </c>
      <c r="F1221" s="43" t="str">
        <f t="shared" si="560"/>
        <v/>
      </c>
      <c r="G1221" s="43" t="str">
        <f>IF(A1221&lt;&gt;"",IF(A1221&lt;Data!$G$11*0.25,$C$13/$G$32,IF(A1221&gt;Data!$G$11*0.25,$C$13,$C$13*10)),"")</f>
        <v/>
      </c>
      <c r="H1221" s="43" t="str">
        <f>IF(A1221&lt;&gt;"",IF(Data!$G$9="constant",$C$13,IF(Data!$G$9="squeeze",G1221,F1221)),"")</f>
        <v/>
      </c>
      <c r="I1221" s="38" t="str">
        <f ca="1">IF(ISNUMBER(A1221),NORMINV(RAND(),0,IF(AND(Data!$G$9="squeeze",A1221&lt;Data!$G$11*0.25),$H$32,1)*$C$30*$C$13)*($C$14*$C$12),"")</f>
        <v/>
      </c>
      <c r="J1221" s="42" t="str">
        <f ca="1">IFERROR(IF(Data!$C$6="Real",B1221,I1221+J1220+($C$14*$C$12)*(NORMINV(RAND(),$C$15,CHOOSE($G$13,$C$13,F1221,G1221)))),"")</f>
        <v/>
      </c>
      <c r="K1221" s="88" t="str">
        <f>IF(ISNUMBER(A1221), IF($G$16="fixed",$G$17,MIN(H1221*Data!$C$7*$C$16*0.5,$C$17*Data!$C$7))*$C$12,"")</f>
        <v/>
      </c>
      <c r="L1221" s="42" t="str">
        <f t="shared" ca="1" si="554"/>
        <v/>
      </c>
      <c r="M1221" s="44" t="str">
        <f t="shared" ca="1" si="555"/>
        <v/>
      </c>
      <c r="N1221" s="44" t="str">
        <f t="shared" ca="1" si="556"/>
        <v/>
      </c>
      <c r="O1221" s="108" t="str">
        <f t="shared" si="561"/>
        <v/>
      </c>
      <c r="P1221" s="102" t="str">
        <f t="shared" si="562"/>
        <v/>
      </c>
      <c r="Q1221" s="102" t="str">
        <f t="shared" si="563"/>
        <v/>
      </c>
      <c r="R1221" s="120" t="str">
        <f t="shared" si="581"/>
        <v/>
      </c>
      <c r="S1221" s="54" t="str">
        <f t="shared" si="582"/>
        <v/>
      </c>
      <c r="T1221" s="5" t="str">
        <f t="shared" si="564"/>
        <v/>
      </c>
      <c r="U1221" s="152" t="str">
        <f t="shared" si="565"/>
        <v/>
      </c>
      <c r="V1221" s="152" t="str">
        <f t="shared" si="566"/>
        <v/>
      </c>
      <c r="W1221" s="153" t="str">
        <f t="shared" si="567"/>
        <v/>
      </c>
      <c r="X1221" s="153" t="str">
        <f t="shared" si="568"/>
        <v/>
      </c>
      <c r="Y1221" s="153" t="str">
        <f t="shared" si="569"/>
        <v/>
      </c>
      <c r="Z1221" s="153" t="str">
        <f t="shared" si="570"/>
        <v/>
      </c>
      <c r="AA1221" s="152" t="str">
        <f t="shared" si="571"/>
        <v/>
      </c>
      <c r="AB1221" s="152" t="str">
        <f t="shared" si="572"/>
        <v/>
      </c>
      <c r="AC1221" s="154" t="str">
        <f t="shared" si="573"/>
        <v/>
      </c>
      <c r="AD1221" s="154" t="str">
        <f t="shared" si="574"/>
        <v/>
      </c>
      <c r="AE1221" s="3" t="str">
        <f t="shared" si="575"/>
        <v/>
      </c>
      <c r="AF1221" s="3" t="str">
        <f t="shared" si="576"/>
        <v/>
      </c>
      <c r="AG1221" s="3" t="str">
        <f t="shared" si="583"/>
        <v/>
      </c>
      <c r="AH1221" s="4" t="str">
        <f t="shared" si="577"/>
        <v/>
      </c>
      <c r="AI1221" s="75" t="str">
        <f t="shared" si="578"/>
        <v/>
      </c>
      <c r="AJ1221" s="75" t="str">
        <f t="shared" si="579"/>
        <v/>
      </c>
    </row>
    <row r="1222" spans="1:36" ht="14.25">
      <c r="A1222" s="41" t="str">
        <f t="shared" si="580"/>
        <v/>
      </c>
      <c r="B1222" s="150" t="str">
        <f>IF(ISNUMBER(A1222),INDEX('MetaTrader Import'!$H$13:$J$5893,TRUNC(((A1222-$A$39+1)-1)/3)+1,MOD((A1222-$A$39+1)-1,3)+1),"")</f>
        <v/>
      </c>
      <c r="C1222" s="43" t="str">
        <f t="shared" si="557"/>
        <v/>
      </c>
      <c r="D1222" s="43" t="str">
        <f t="shared" ca="1" si="558"/>
        <v/>
      </c>
      <c r="E1222" s="43" t="str">
        <f t="shared" si="559"/>
        <v/>
      </c>
      <c r="F1222" s="43" t="str">
        <f t="shared" si="560"/>
        <v/>
      </c>
      <c r="G1222" s="43" t="str">
        <f>IF(A1222&lt;&gt;"",IF(A1222&lt;Data!$G$11*0.25,$C$13/$G$32,IF(A1222&gt;Data!$G$11*0.25,$C$13,$C$13*10)),"")</f>
        <v/>
      </c>
      <c r="H1222" s="43" t="str">
        <f>IF(A1222&lt;&gt;"",IF(Data!$G$9="constant",$C$13,IF(Data!$G$9="squeeze",G1222,F1222)),"")</f>
        <v/>
      </c>
      <c r="I1222" s="38" t="str">
        <f ca="1">IF(ISNUMBER(A1222),NORMINV(RAND(),0,IF(AND(Data!$G$9="squeeze",A1222&lt;Data!$G$11*0.25),$H$32,1)*$C$30*$C$13)*($C$14*$C$12),"")</f>
        <v/>
      </c>
      <c r="J1222" s="42" t="str">
        <f ca="1">IFERROR(IF(Data!$C$6="Real",B1222,I1222+J1221+($C$14*$C$12)*(NORMINV(RAND(),$C$15,CHOOSE($G$13,$C$13,F1222,G1222)))),"")</f>
        <v/>
      </c>
      <c r="K1222" s="88" t="str">
        <f>IF(ISNUMBER(A1222), IF($G$16="fixed",$G$17,MIN(H1222*Data!$C$7*$C$16*0.5,$C$17*Data!$C$7))*$C$12,"")</f>
        <v/>
      </c>
      <c r="L1222" s="42" t="str">
        <f t="shared" ref="L1222:L1285" ca="1" si="584">IFERROR(J1222,"")</f>
        <v/>
      </c>
      <c r="M1222" s="44" t="str">
        <f t="shared" ref="M1222:M1285" ca="1" si="585">IFERROR(L1222+K1222*0.5,"")</f>
        <v/>
      </c>
      <c r="N1222" s="44" t="str">
        <f t="shared" ref="N1222:N1285" ca="1" si="586">IFERROR(L1222-K1222*0.5,"")</f>
        <v/>
      </c>
      <c r="O1222" s="108" t="str">
        <f t="shared" si="561"/>
        <v/>
      </c>
      <c r="P1222" s="102" t="str">
        <f t="shared" si="562"/>
        <v/>
      </c>
      <c r="Q1222" s="102" t="str">
        <f t="shared" si="563"/>
        <v/>
      </c>
      <c r="R1222" s="120" t="str">
        <f t="shared" si="581"/>
        <v/>
      </c>
      <c r="S1222" s="54" t="str">
        <f t="shared" si="582"/>
        <v/>
      </c>
      <c r="T1222" s="5" t="str">
        <f t="shared" si="564"/>
        <v/>
      </c>
      <c r="U1222" s="152" t="str">
        <f t="shared" si="565"/>
        <v/>
      </c>
      <c r="V1222" s="152" t="str">
        <f t="shared" si="566"/>
        <v/>
      </c>
      <c r="W1222" s="153" t="str">
        <f t="shared" si="567"/>
        <v/>
      </c>
      <c r="X1222" s="153" t="str">
        <f t="shared" si="568"/>
        <v/>
      </c>
      <c r="Y1222" s="153" t="str">
        <f t="shared" si="569"/>
        <v/>
      </c>
      <c r="Z1222" s="153" t="str">
        <f t="shared" si="570"/>
        <v/>
      </c>
      <c r="AA1222" s="152" t="str">
        <f t="shared" si="571"/>
        <v/>
      </c>
      <c r="AB1222" s="152" t="str">
        <f t="shared" si="572"/>
        <v/>
      </c>
      <c r="AC1222" s="154" t="str">
        <f t="shared" si="573"/>
        <v/>
      </c>
      <c r="AD1222" s="154" t="str">
        <f t="shared" si="574"/>
        <v/>
      </c>
      <c r="AE1222" s="3" t="str">
        <f t="shared" si="575"/>
        <v/>
      </c>
      <c r="AF1222" s="3" t="str">
        <f t="shared" si="576"/>
        <v/>
      </c>
      <c r="AG1222" s="3" t="str">
        <f t="shared" si="583"/>
        <v/>
      </c>
      <c r="AH1222" s="4" t="str">
        <f t="shared" si="577"/>
        <v/>
      </c>
      <c r="AI1222" s="75" t="str">
        <f t="shared" si="578"/>
        <v/>
      </c>
      <c r="AJ1222" s="75" t="str">
        <f t="shared" si="579"/>
        <v/>
      </c>
    </row>
    <row r="1223" spans="1:36" ht="14.25">
      <c r="A1223" s="41" t="str">
        <f t="shared" si="580"/>
        <v/>
      </c>
      <c r="B1223" s="150" t="str">
        <f>IF(ISNUMBER(A1223),INDEX('MetaTrader Import'!$H$13:$J$5893,TRUNC(((A1223-$A$39+1)-1)/3)+1,MOD((A1223-$A$39+1)-1,3)+1),"")</f>
        <v/>
      </c>
      <c r="C1223" s="43" t="str">
        <f t="shared" si="557"/>
        <v/>
      </c>
      <c r="D1223" s="43" t="str">
        <f t="shared" ca="1" si="558"/>
        <v/>
      </c>
      <c r="E1223" s="43" t="str">
        <f t="shared" si="559"/>
        <v/>
      </c>
      <c r="F1223" s="43" t="str">
        <f t="shared" si="560"/>
        <v/>
      </c>
      <c r="G1223" s="43" t="str">
        <f>IF(A1223&lt;&gt;"",IF(A1223&lt;Data!$G$11*0.25,$C$13/$G$32,IF(A1223&gt;Data!$G$11*0.25,$C$13,$C$13*10)),"")</f>
        <v/>
      </c>
      <c r="H1223" s="43" t="str">
        <f>IF(A1223&lt;&gt;"",IF(Data!$G$9="constant",$C$13,IF(Data!$G$9="squeeze",G1223,F1223)),"")</f>
        <v/>
      </c>
      <c r="I1223" s="38" t="str">
        <f ca="1">IF(ISNUMBER(A1223),NORMINV(RAND(),0,IF(AND(Data!$G$9="squeeze",A1223&lt;Data!$G$11*0.25),$H$32,1)*$C$30*$C$13)*($C$14*$C$12),"")</f>
        <v/>
      </c>
      <c r="J1223" s="42" t="str">
        <f ca="1">IFERROR(IF(Data!$C$6="Real",B1223,I1223+J1222+($C$14*$C$12)*(NORMINV(RAND(),$C$15,CHOOSE($G$13,$C$13,F1223,G1223)))),"")</f>
        <v/>
      </c>
      <c r="K1223" s="88" t="str">
        <f>IF(ISNUMBER(A1223), IF($G$16="fixed",$G$17,MIN(H1223*Data!$C$7*$C$16*0.5,$C$17*Data!$C$7))*$C$12,"")</f>
        <v/>
      </c>
      <c r="L1223" s="42" t="str">
        <f t="shared" ca="1" si="584"/>
        <v/>
      </c>
      <c r="M1223" s="44" t="str">
        <f t="shared" ca="1" si="585"/>
        <v/>
      </c>
      <c r="N1223" s="44" t="str">
        <f t="shared" ca="1" si="586"/>
        <v/>
      </c>
      <c r="O1223" s="108" t="str">
        <f t="shared" si="561"/>
        <v/>
      </c>
      <c r="P1223" s="102" t="str">
        <f t="shared" si="562"/>
        <v/>
      </c>
      <c r="Q1223" s="102" t="str">
        <f t="shared" si="563"/>
        <v/>
      </c>
      <c r="R1223" s="120" t="str">
        <f t="shared" si="581"/>
        <v/>
      </c>
      <c r="S1223" s="54" t="str">
        <f t="shared" si="582"/>
        <v/>
      </c>
      <c r="T1223" s="5" t="str">
        <f t="shared" si="564"/>
        <v/>
      </c>
      <c r="U1223" s="152" t="str">
        <f t="shared" si="565"/>
        <v/>
      </c>
      <c r="V1223" s="152" t="str">
        <f t="shared" si="566"/>
        <v/>
      </c>
      <c r="W1223" s="153" t="str">
        <f t="shared" si="567"/>
        <v/>
      </c>
      <c r="X1223" s="153" t="str">
        <f t="shared" si="568"/>
        <v/>
      </c>
      <c r="Y1223" s="153" t="str">
        <f t="shared" si="569"/>
        <v/>
      </c>
      <c r="Z1223" s="153" t="str">
        <f t="shared" si="570"/>
        <v/>
      </c>
      <c r="AA1223" s="152" t="str">
        <f t="shared" si="571"/>
        <v/>
      </c>
      <c r="AB1223" s="152" t="str">
        <f t="shared" si="572"/>
        <v/>
      </c>
      <c r="AC1223" s="154" t="str">
        <f t="shared" si="573"/>
        <v/>
      </c>
      <c r="AD1223" s="154" t="str">
        <f t="shared" si="574"/>
        <v/>
      </c>
      <c r="AE1223" s="3" t="str">
        <f t="shared" si="575"/>
        <v/>
      </c>
      <c r="AF1223" s="3" t="str">
        <f t="shared" si="576"/>
        <v/>
      </c>
      <c r="AG1223" s="3" t="str">
        <f t="shared" si="583"/>
        <v/>
      </c>
      <c r="AH1223" s="4" t="str">
        <f t="shared" si="577"/>
        <v/>
      </c>
      <c r="AI1223" s="75" t="str">
        <f t="shared" si="578"/>
        <v/>
      </c>
      <c r="AJ1223" s="75" t="str">
        <f t="shared" si="579"/>
        <v/>
      </c>
    </row>
    <row r="1224" spans="1:36" ht="14.25">
      <c r="A1224" s="41" t="str">
        <f t="shared" si="580"/>
        <v/>
      </c>
      <c r="B1224" s="150" t="str">
        <f>IF(ISNUMBER(A1224),INDEX('MetaTrader Import'!$H$13:$J$5893,TRUNC(((A1224-$A$39+1)-1)/3)+1,MOD((A1224-$A$39+1)-1,3)+1),"")</f>
        <v/>
      </c>
      <c r="C1224" s="43" t="str">
        <f t="shared" si="557"/>
        <v/>
      </c>
      <c r="D1224" s="43" t="str">
        <f t="shared" ca="1" si="558"/>
        <v/>
      </c>
      <c r="E1224" s="43" t="str">
        <f t="shared" si="559"/>
        <v/>
      </c>
      <c r="F1224" s="43" t="str">
        <f t="shared" si="560"/>
        <v/>
      </c>
      <c r="G1224" s="43" t="str">
        <f>IF(A1224&lt;&gt;"",IF(A1224&lt;Data!$G$11*0.25,$C$13/$G$32,IF(A1224&gt;Data!$G$11*0.25,$C$13,$C$13*10)),"")</f>
        <v/>
      </c>
      <c r="H1224" s="43" t="str">
        <f>IF(A1224&lt;&gt;"",IF(Data!$G$9="constant",$C$13,IF(Data!$G$9="squeeze",G1224,F1224)),"")</f>
        <v/>
      </c>
      <c r="I1224" s="38" t="str">
        <f ca="1">IF(ISNUMBER(A1224),NORMINV(RAND(),0,IF(AND(Data!$G$9="squeeze",A1224&lt;Data!$G$11*0.25),$H$32,1)*$C$30*$C$13)*($C$14*$C$12),"")</f>
        <v/>
      </c>
      <c r="J1224" s="42" t="str">
        <f ca="1">IFERROR(IF(Data!$C$6="Real",B1224,I1224+J1223+($C$14*$C$12)*(NORMINV(RAND(),$C$15,CHOOSE($G$13,$C$13,F1224,G1224)))),"")</f>
        <v/>
      </c>
      <c r="K1224" s="88" t="str">
        <f>IF(ISNUMBER(A1224), IF($G$16="fixed",$G$17,MIN(H1224*Data!$C$7*$C$16*0.5,$C$17*Data!$C$7))*$C$12,"")</f>
        <v/>
      </c>
      <c r="L1224" s="42" t="str">
        <f t="shared" ca="1" si="584"/>
        <v/>
      </c>
      <c r="M1224" s="44" t="str">
        <f t="shared" ca="1" si="585"/>
        <v/>
      </c>
      <c r="N1224" s="44" t="str">
        <f t="shared" ca="1" si="586"/>
        <v/>
      </c>
      <c r="O1224" s="108" t="str">
        <f t="shared" si="561"/>
        <v/>
      </c>
      <c r="P1224" s="102" t="str">
        <f t="shared" si="562"/>
        <v/>
      </c>
      <c r="Q1224" s="102" t="str">
        <f t="shared" si="563"/>
        <v/>
      </c>
      <c r="R1224" s="120" t="str">
        <f t="shared" si="581"/>
        <v/>
      </c>
      <c r="S1224" s="54" t="str">
        <f t="shared" si="582"/>
        <v/>
      </c>
      <c r="T1224" s="5" t="str">
        <f t="shared" si="564"/>
        <v/>
      </c>
      <c r="U1224" s="152" t="str">
        <f t="shared" si="565"/>
        <v/>
      </c>
      <c r="V1224" s="152" t="str">
        <f t="shared" si="566"/>
        <v/>
      </c>
      <c r="W1224" s="153" t="str">
        <f t="shared" si="567"/>
        <v/>
      </c>
      <c r="X1224" s="153" t="str">
        <f t="shared" si="568"/>
        <v/>
      </c>
      <c r="Y1224" s="153" t="str">
        <f t="shared" si="569"/>
        <v/>
      </c>
      <c r="Z1224" s="153" t="str">
        <f t="shared" si="570"/>
        <v/>
      </c>
      <c r="AA1224" s="152" t="str">
        <f t="shared" si="571"/>
        <v/>
      </c>
      <c r="AB1224" s="152" t="str">
        <f t="shared" si="572"/>
        <v/>
      </c>
      <c r="AC1224" s="154" t="str">
        <f t="shared" si="573"/>
        <v/>
      </c>
      <c r="AD1224" s="154" t="str">
        <f t="shared" si="574"/>
        <v/>
      </c>
      <c r="AE1224" s="3" t="str">
        <f t="shared" si="575"/>
        <v/>
      </c>
      <c r="AF1224" s="3" t="str">
        <f t="shared" si="576"/>
        <v/>
      </c>
      <c r="AG1224" s="3" t="str">
        <f t="shared" si="583"/>
        <v/>
      </c>
      <c r="AH1224" s="4" t="str">
        <f t="shared" si="577"/>
        <v/>
      </c>
      <c r="AI1224" s="75" t="str">
        <f t="shared" si="578"/>
        <v/>
      </c>
      <c r="AJ1224" s="75" t="str">
        <f t="shared" si="579"/>
        <v/>
      </c>
    </row>
    <row r="1225" spans="1:36" ht="14.25">
      <c r="A1225" s="41" t="str">
        <f t="shared" si="580"/>
        <v/>
      </c>
      <c r="B1225" s="150" t="str">
        <f>IF(ISNUMBER(A1225),INDEX('MetaTrader Import'!$H$13:$J$5893,TRUNC(((A1225-$A$39+1)-1)/3)+1,MOD((A1225-$A$39+1)-1,3)+1),"")</f>
        <v/>
      </c>
      <c r="C1225" s="43" t="str">
        <f t="shared" si="557"/>
        <v/>
      </c>
      <c r="D1225" s="43" t="str">
        <f t="shared" ca="1" si="558"/>
        <v/>
      </c>
      <c r="E1225" s="43" t="str">
        <f t="shared" si="559"/>
        <v/>
      </c>
      <c r="F1225" s="43" t="str">
        <f t="shared" si="560"/>
        <v/>
      </c>
      <c r="G1225" s="43" t="str">
        <f>IF(A1225&lt;&gt;"",IF(A1225&lt;Data!$G$11*0.25,$C$13/$G$32,IF(A1225&gt;Data!$G$11*0.25,$C$13,$C$13*10)),"")</f>
        <v/>
      </c>
      <c r="H1225" s="43" t="str">
        <f>IF(A1225&lt;&gt;"",IF(Data!$G$9="constant",$C$13,IF(Data!$G$9="squeeze",G1225,F1225)),"")</f>
        <v/>
      </c>
      <c r="I1225" s="38" t="str">
        <f ca="1">IF(ISNUMBER(A1225),NORMINV(RAND(),0,IF(AND(Data!$G$9="squeeze",A1225&lt;Data!$G$11*0.25),$H$32,1)*$C$30*$C$13)*($C$14*$C$12),"")</f>
        <v/>
      </c>
      <c r="J1225" s="42" t="str">
        <f ca="1">IFERROR(IF(Data!$C$6="Real",B1225,I1225+J1224+($C$14*$C$12)*(NORMINV(RAND(),$C$15,CHOOSE($G$13,$C$13,F1225,G1225)))),"")</f>
        <v/>
      </c>
      <c r="K1225" s="88" t="str">
        <f>IF(ISNUMBER(A1225), IF($G$16="fixed",$G$17,MIN(H1225*Data!$C$7*$C$16*0.5,$C$17*Data!$C$7))*$C$12,"")</f>
        <v/>
      </c>
      <c r="L1225" s="42" t="str">
        <f t="shared" ca="1" si="584"/>
        <v/>
      </c>
      <c r="M1225" s="44" t="str">
        <f t="shared" ca="1" si="585"/>
        <v/>
      </c>
      <c r="N1225" s="44" t="str">
        <f t="shared" ca="1" si="586"/>
        <v/>
      </c>
      <c r="O1225" s="108" t="str">
        <f t="shared" si="561"/>
        <v/>
      </c>
      <c r="P1225" s="102" t="str">
        <f t="shared" si="562"/>
        <v/>
      </c>
      <c r="Q1225" s="102" t="str">
        <f t="shared" si="563"/>
        <v/>
      </c>
      <c r="R1225" s="120" t="str">
        <f t="shared" si="581"/>
        <v/>
      </c>
      <c r="S1225" s="54" t="str">
        <f t="shared" si="582"/>
        <v/>
      </c>
      <c r="T1225" s="5" t="str">
        <f t="shared" si="564"/>
        <v/>
      </c>
      <c r="U1225" s="152" t="str">
        <f t="shared" si="565"/>
        <v/>
      </c>
      <c r="V1225" s="152" t="str">
        <f t="shared" si="566"/>
        <v/>
      </c>
      <c r="W1225" s="153" t="str">
        <f t="shared" si="567"/>
        <v/>
      </c>
      <c r="X1225" s="153" t="str">
        <f t="shared" si="568"/>
        <v/>
      </c>
      <c r="Y1225" s="153" t="str">
        <f t="shared" si="569"/>
        <v/>
      </c>
      <c r="Z1225" s="153" t="str">
        <f t="shared" si="570"/>
        <v/>
      </c>
      <c r="AA1225" s="152" t="str">
        <f t="shared" si="571"/>
        <v/>
      </c>
      <c r="AB1225" s="152" t="str">
        <f t="shared" si="572"/>
        <v/>
      </c>
      <c r="AC1225" s="154" t="str">
        <f t="shared" si="573"/>
        <v/>
      </c>
      <c r="AD1225" s="154" t="str">
        <f t="shared" si="574"/>
        <v/>
      </c>
      <c r="AE1225" s="3" t="str">
        <f t="shared" si="575"/>
        <v/>
      </c>
      <c r="AF1225" s="3" t="str">
        <f t="shared" si="576"/>
        <v/>
      </c>
      <c r="AG1225" s="3" t="str">
        <f t="shared" si="583"/>
        <v/>
      </c>
      <c r="AH1225" s="4" t="str">
        <f t="shared" si="577"/>
        <v/>
      </c>
      <c r="AI1225" s="75" t="str">
        <f t="shared" si="578"/>
        <v/>
      </c>
      <c r="AJ1225" s="75" t="str">
        <f t="shared" si="579"/>
        <v/>
      </c>
    </row>
    <row r="1226" spans="1:36" ht="14.25">
      <c r="A1226" s="41" t="str">
        <f t="shared" si="580"/>
        <v/>
      </c>
      <c r="B1226" s="150" t="str">
        <f>IF(ISNUMBER(A1226),INDEX('MetaTrader Import'!$H$13:$J$5893,TRUNC(((A1226-$A$39+1)-1)/3)+1,MOD((A1226-$A$39+1)-1,3)+1),"")</f>
        <v/>
      </c>
      <c r="C1226" s="43" t="str">
        <f t="shared" si="557"/>
        <v/>
      </c>
      <c r="D1226" s="43" t="str">
        <f t="shared" ca="1" si="558"/>
        <v/>
      </c>
      <c r="E1226" s="43" t="str">
        <f t="shared" si="559"/>
        <v/>
      </c>
      <c r="F1226" s="43" t="str">
        <f t="shared" si="560"/>
        <v/>
      </c>
      <c r="G1226" s="43" t="str">
        <f>IF(A1226&lt;&gt;"",IF(A1226&lt;Data!$G$11*0.25,$C$13/$G$32,IF(A1226&gt;Data!$G$11*0.25,$C$13,$C$13*10)),"")</f>
        <v/>
      </c>
      <c r="H1226" s="43" t="str">
        <f>IF(A1226&lt;&gt;"",IF(Data!$G$9="constant",$C$13,IF(Data!$G$9="squeeze",G1226,F1226)),"")</f>
        <v/>
      </c>
      <c r="I1226" s="38" t="str">
        <f ca="1">IF(ISNUMBER(A1226),NORMINV(RAND(),0,IF(AND(Data!$G$9="squeeze",A1226&lt;Data!$G$11*0.25),$H$32,1)*$C$30*$C$13)*($C$14*$C$12),"")</f>
        <v/>
      </c>
      <c r="J1226" s="42" t="str">
        <f ca="1">IFERROR(IF(Data!$C$6="Real",B1226,I1226+J1225+($C$14*$C$12)*(NORMINV(RAND(),$C$15,CHOOSE($G$13,$C$13,F1226,G1226)))),"")</f>
        <v/>
      </c>
      <c r="K1226" s="88" t="str">
        <f>IF(ISNUMBER(A1226), IF($G$16="fixed",$G$17,MIN(H1226*Data!$C$7*$C$16*0.5,$C$17*Data!$C$7))*$C$12,"")</f>
        <v/>
      </c>
      <c r="L1226" s="42" t="str">
        <f t="shared" ca="1" si="584"/>
        <v/>
      </c>
      <c r="M1226" s="44" t="str">
        <f t="shared" ca="1" si="585"/>
        <v/>
      </c>
      <c r="N1226" s="44" t="str">
        <f t="shared" ca="1" si="586"/>
        <v/>
      </c>
      <c r="O1226" s="108" t="str">
        <f t="shared" si="561"/>
        <v/>
      </c>
      <c r="P1226" s="102" t="str">
        <f t="shared" si="562"/>
        <v/>
      </c>
      <c r="Q1226" s="102" t="str">
        <f t="shared" si="563"/>
        <v/>
      </c>
      <c r="R1226" s="120" t="str">
        <f t="shared" si="581"/>
        <v/>
      </c>
      <c r="S1226" s="54" t="str">
        <f t="shared" si="582"/>
        <v/>
      </c>
      <c r="T1226" s="5" t="str">
        <f t="shared" si="564"/>
        <v/>
      </c>
      <c r="U1226" s="152" t="str">
        <f t="shared" si="565"/>
        <v/>
      </c>
      <c r="V1226" s="152" t="str">
        <f t="shared" si="566"/>
        <v/>
      </c>
      <c r="W1226" s="153" t="str">
        <f t="shared" si="567"/>
        <v/>
      </c>
      <c r="X1226" s="153" t="str">
        <f t="shared" si="568"/>
        <v/>
      </c>
      <c r="Y1226" s="153" t="str">
        <f t="shared" si="569"/>
        <v/>
      </c>
      <c r="Z1226" s="153" t="str">
        <f t="shared" si="570"/>
        <v/>
      </c>
      <c r="AA1226" s="152" t="str">
        <f t="shared" si="571"/>
        <v/>
      </c>
      <c r="AB1226" s="152" t="str">
        <f t="shared" si="572"/>
        <v/>
      </c>
      <c r="AC1226" s="154" t="str">
        <f t="shared" si="573"/>
        <v/>
      </c>
      <c r="AD1226" s="154" t="str">
        <f t="shared" si="574"/>
        <v/>
      </c>
      <c r="AE1226" s="3" t="str">
        <f t="shared" si="575"/>
        <v/>
      </c>
      <c r="AF1226" s="3" t="str">
        <f t="shared" si="576"/>
        <v/>
      </c>
      <c r="AG1226" s="3" t="str">
        <f t="shared" si="583"/>
        <v/>
      </c>
      <c r="AH1226" s="4" t="str">
        <f t="shared" si="577"/>
        <v/>
      </c>
      <c r="AI1226" s="75" t="str">
        <f t="shared" si="578"/>
        <v/>
      </c>
      <c r="AJ1226" s="75" t="str">
        <f t="shared" si="579"/>
        <v/>
      </c>
    </row>
    <row r="1227" spans="1:36" ht="14.25">
      <c r="A1227" s="41" t="str">
        <f t="shared" si="580"/>
        <v/>
      </c>
      <c r="B1227" s="150" t="str">
        <f>IF(ISNUMBER(A1227),INDEX('MetaTrader Import'!$H$13:$J$5893,TRUNC(((A1227-$A$39+1)-1)/3)+1,MOD((A1227-$A$39+1)-1,3)+1),"")</f>
        <v/>
      </c>
      <c r="C1227" s="43" t="str">
        <f t="shared" si="557"/>
        <v/>
      </c>
      <c r="D1227" s="43" t="str">
        <f t="shared" ca="1" si="558"/>
        <v/>
      </c>
      <c r="E1227" s="43" t="str">
        <f t="shared" si="559"/>
        <v/>
      </c>
      <c r="F1227" s="43" t="str">
        <f t="shared" si="560"/>
        <v/>
      </c>
      <c r="G1227" s="43" t="str">
        <f>IF(A1227&lt;&gt;"",IF(A1227&lt;Data!$G$11*0.25,$C$13/$G$32,IF(A1227&gt;Data!$G$11*0.25,$C$13,$C$13*10)),"")</f>
        <v/>
      </c>
      <c r="H1227" s="43" t="str">
        <f>IF(A1227&lt;&gt;"",IF(Data!$G$9="constant",$C$13,IF(Data!$G$9="squeeze",G1227,F1227)),"")</f>
        <v/>
      </c>
      <c r="I1227" s="38" t="str">
        <f ca="1">IF(ISNUMBER(A1227),NORMINV(RAND(),0,IF(AND(Data!$G$9="squeeze",A1227&lt;Data!$G$11*0.25),$H$32,1)*$C$30*$C$13)*($C$14*$C$12),"")</f>
        <v/>
      </c>
      <c r="J1227" s="42" t="str">
        <f ca="1">IFERROR(IF(Data!$C$6="Real",B1227,I1227+J1226+($C$14*$C$12)*(NORMINV(RAND(),$C$15,CHOOSE($G$13,$C$13,F1227,G1227)))),"")</f>
        <v/>
      </c>
      <c r="K1227" s="88" t="str">
        <f>IF(ISNUMBER(A1227), IF($G$16="fixed",$G$17,MIN(H1227*Data!$C$7*$C$16*0.5,$C$17*Data!$C$7))*$C$12,"")</f>
        <v/>
      </c>
      <c r="L1227" s="42" t="str">
        <f t="shared" ca="1" si="584"/>
        <v/>
      </c>
      <c r="M1227" s="44" t="str">
        <f t="shared" ca="1" si="585"/>
        <v/>
      </c>
      <c r="N1227" s="44" t="str">
        <f t="shared" ca="1" si="586"/>
        <v/>
      </c>
      <c r="O1227" s="108" t="str">
        <f t="shared" si="561"/>
        <v/>
      </c>
      <c r="P1227" s="102" t="str">
        <f t="shared" si="562"/>
        <v/>
      </c>
      <c r="Q1227" s="102" t="str">
        <f t="shared" si="563"/>
        <v/>
      </c>
      <c r="R1227" s="120" t="str">
        <f t="shared" si="581"/>
        <v/>
      </c>
      <c r="S1227" s="54" t="str">
        <f t="shared" si="582"/>
        <v/>
      </c>
      <c r="T1227" s="5" t="str">
        <f t="shared" si="564"/>
        <v/>
      </c>
      <c r="U1227" s="152" t="str">
        <f t="shared" si="565"/>
        <v/>
      </c>
      <c r="V1227" s="152" t="str">
        <f t="shared" si="566"/>
        <v/>
      </c>
      <c r="W1227" s="153" t="str">
        <f t="shared" si="567"/>
        <v/>
      </c>
      <c r="X1227" s="153" t="str">
        <f t="shared" si="568"/>
        <v/>
      </c>
      <c r="Y1227" s="153" t="str">
        <f t="shared" si="569"/>
        <v/>
      </c>
      <c r="Z1227" s="153" t="str">
        <f t="shared" si="570"/>
        <v/>
      </c>
      <c r="AA1227" s="152" t="str">
        <f t="shared" si="571"/>
        <v/>
      </c>
      <c r="AB1227" s="152" t="str">
        <f t="shared" si="572"/>
        <v/>
      </c>
      <c r="AC1227" s="154" t="str">
        <f t="shared" si="573"/>
        <v/>
      </c>
      <c r="AD1227" s="154" t="str">
        <f t="shared" si="574"/>
        <v/>
      </c>
      <c r="AE1227" s="3" t="str">
        <f t="shared" si="575"/>
        <v/>
      </c>
      <c r="AF1227" s="3" t="str">
        <f t="shared" si="576"/>
        <v/>
      </c>
      <c r="AG1227" s="3" t="str">
        <f t="shared" si="583"/>
        <v/>
      </c>
      <c r="AH1227" s="4" t="str">
        <f t="shared" si="577"/>
        <v/>
      </c>
      <c r="AI1227" s="75" t="str">
        <f t="shared" si="578"/>
        <v/>
      </c>
      <c r="AJ1227" s="75" t="str">
        <f t="shared" si="579"/>
        <v/>
      </c>
    </row>
    <row r="1228" spans="1:36" ht="14.25">
      <c r="A1228" s="41" t="str">
        <f t="shared" si="580"/>
        <v/>
      </c>
      <c r="B1228" s="150" t="str">
        <f>IF(ISNUMBER(A1228),INDEX('MetaTrader Import'!$H$13:$J$5893,TRUNC(((A1228-$A$39+1)-1)/3)+1,MOD((A1228-$A$39+1)-1,3)+1),"")</f>
        <v/>
      </c>
      <c r="C1228" s="43" t="str">
        <f t="shared" si="557"/>
        <v/>
      </c>
      <c r="D1228" s="43" t="str">
        <f t="shared" ca="1" si="558"/>
        <v/>
      </c>
      <c r="E1228" s="43" t="str">
        <f t="shared" si="559"/>
        <v/>
      </c>
      <c r="F1228" s="43" t="str">
        <f t="shared" si="560"/>
        <v/>
      </c>
      <c r="G1228" s="43" t="str">
        <f>IF(A1228&lt;&gt;"",IF(A1228&lt;Data!$G$11*0.25,$C$13/$G$32,IF(A1228&gt;Data!$G$11*0.25,$C$13,$C$13*10)),"")</f>
        <v/>
      </c>
      <c r="H1228" s="43" t="str">
        <f>IF(A1228&lt;&gt;"",IF(Data!$G$9="constant",$C$13,IF(Data!$G$9="squeeze",G1228,F1228)),"")</f>
        <v/>
      </c>
      <c r="I1228" s="38" t="str">
        <f ca="1">IF(ISNUMBER(A1228),NORMINV(RAND(),0,IF(AND(Data!$G$9="squeeze",A1228&lt;Data!$G$11*0.25),$H$32,1)*$C$30*$C$13)*($C$14*$C$12),"")</f>
        <v/>
      </c>
      <c r="J1228" s="42" t="str">
        <f ca="1">IFERROR(IF(Data!$C$6="Real",B1228,I1228+J1227+($C$14*$C$12)*(NORMINV(RAND(),$C$15,CHOOSE($G$13,$C$13,F1228,G1228)))),"")</f>
        <v/>
      </c>
      <c r="K1228" s="88" t="str">
        <f>IF(ISNUMBER(A1228), IF($G$16="fixed",$G$17,MIN(H1228*Data!$C$7*$C$16*0.5,$C$17*Data!$C$7))*$C$12,"")</f>
        <v/>
      </c>
      <c r="L1228" s="42" t="str">
        <f t="shared" ca="1" si="584"/>
        <v/>
      </c>
      <c r="M1228" s="44" t="str">
        <f t="shared" ca="1" si="585"/>
        <v/>
      </c>
      <c r="N1228" s="44" t="str">
        <f t="shared" ca="1" si="586"/>
        <v/>
      </c>
      <c r="O1228" s="108" t="str">
        <f t="shared" si="561"/>
        <v/>
      </c>
      <c r="P1228" s="102" t="str">
        <f t="shared" si="562"/>
        <v/>
      </c>
      <c r="Q1228" s="102" t="str">
        <f t="shared" si="563"/>
        <v/>
      </c>
      <c r="R1228" s="120" t="str">
        <f t="shared" si="581"/>
        <v/>
      </c>
      <c r="S1228" s="54" t="str">
        <f t="shared" si="582"/>
        <v/>
      </c>
      <c r="T1228" s="5" t="str">
        <f t="shared" si="564"/>
        <v/>
      </c>
      <c r="U1228" s="152" t="str">
        <f t="shared" si="565"/>
        <v/>
      </c>
      <c r="V1228" s="152" t="str">
        <f t="shared" si="566"/>
        <v/>
      </c>
      <c r="W1228" s="153" t="str">
        <f t="shared" si="567"/>
        <v/>
      </c>
      <c r="X1228" s="153" t="str">
        <f t="shared" si="568"/>
        <v/>
      </c>
      <c r="Y1228" s="153" t="str">
        <f t="shared" si="569"/>
        <v/>
      </c>
      <c r="Z1228" s="153" t="str">
        <f t="shared" si="570"/>
        <v/>
      </c>
      <c r="AA1228" s="152" t="str">
        <f t="shared" si="571"/>
        <v/>
      </c>
      <c r="AB1228" s="152" t="str">
        <f t="shared" si="572"/>
        <v/>
      </c>
      <c r="AC1228" s="154" t="str">
        <f t="shared" si="573"/>
        <v/>
      </c>
      <c r="AD1228" s="154" t="str">
        <f t="shared" si="574"/>
        <v/>
      </c>
      <c r="AE1228" s="3" t="str">
        <f t="shared" si="575"/>
        <v/>
      </c>
      <c r="AF1228" s="3" t="str">
        <f t="shared" si="576"/>
        <v/>
      </c>
      <c r="AG1228" s="3" t="str">
        <f t="shared" si="583"/>
        <v/>
      </c>
      <c r="AH1228" s="4" t="str">
        <f t="shared" si="577"/>
        <v/>
      </c>
      <c r="AI1228" s="75" t="str">
        <f t="shared" si="578"/>
        <v/>
      </c>
      <c r="AJ1228" s="75" t="str">
        <f t="shared" si="579"/>
        <v/>
      </c>
    </row>
    <row r="1229" spans="1:36" ht="14.25">
      <c r="A1229" s="41" t="str">
        <f t="shared" si="580"/>
        <v/>
      </c>
      <c r="B1229" s="150" t="str">
        <f>IF(ISNUMBER(A1229),INDEX('MetaTrader Import'!$H$13:$J$5893,TRUNC(((A1229-$A$39+1)-1)/3)+1,MOD((A1229-$A$39+1)-1,3)+1),"")</f>
        <v/>
      </c>
      <c r="C1229" s="43" t="str">
        <f t="shared" si="557"/>
        <v/>
      </c>
      <c r="D1229" s="43" t="str">
        <f t="shared" ca="1" si="558"/>
        <v/>
      </c>
      <c r="E1229" s="43" t="str">
        <f t="shared" si="559"/>
        <v/>
      </c>
      <c r="F1229" s="43" t="str">
        <f t="shared" si="560"/>
        <v/>
      </c>
      <c r="G1229" s="43" t="str">
        <f>IF(A1229&lt;&gt;"",IF(A1229&lt;Data!$G$11*0.25,$C$13/$G$32,IF(A1229&gt;Data!$G$11*0.25,$C$13,$C$13*10)),"")</f>
        <v/>
      </c>
      <c r="H1229" s="43" t="str">
        <f>IF(A1229&lt;&gt;"",IF(Data!$G$9="constant",$C$13,IF(Data!$G$9="squeeze",G1229,F1229)),"")</f>
        <v/>
      </c>
      <c r="I1229" s="38" t="str">
        <f ca="1">IF(ISNUMBER(A1229),NORMINV(RAND(),0,IF(AND(Data!$G$9="squeeze",A1229&lt;Data!$G$11*0.25),$H$32,1)*$C$30*$C$13)*($C$14*$C$12),"")</f>
        <v/>
      </c>
      <c r="J1229" s="42" t="str">
        <f ca="1">IFERROR(IF(Data!$C$6="Real",B1229,I1229+J1228+($C$14*$C$12)*(NORMINV(RAND(),$C$15,CHOOSE($G$13,$C$13,F1229,G1229)))),"")</f>
        <v/>
      </c>
      <c r="K1229" s="88" t="str">
        <f>IF(ISNUMBER(A1229), IF($G$16="fixed",$G$17,MIN(H1229*Data!$C$7*$C$16*0.5,$C$17*Data!$C$7))*$C$12,"")</f>
        <v/>
      </c>
      <c r="L1229" s="42" t="str">
        <f t="shared" ca="1" si="584"/>
        <v/>
      </c>
      <c r="M1229" s="44" t="str">
        <f t="shared" ca="1" si="585"/>
        <v/>
      </c>
      <c r="N1229" s="44" t="str">
        <f t="shared" ca="1" si="586"/>
        <v/>
      </c>
      <c r="O1229" s="108" t="str">
        <f t="shared" si="561"/>
        <v/>
      </c>
      <c r="P1229" s="102" t="str">
        <f t="shared" si="562"/>
        <v/>
      </c>
      <c r="Q1229" s="102" t="str">
        <f t="shared" si="563"/>
        <v/>
      </c>
      <c r="R1229" s="120" t="str">
        <f t="shared" si="581"/>
        <v/>
      </c>
      <c r="S1229" s="54" t="str">
        <f t="shared" si="582"/>
        <v/>
      </c>
      <c r="T1229" s="5" t="str">
        <f t="shared" si="564"/>
        <v/>
      </c>
      <c r="U1229" s="152" t="str">
        <f t="shared" si="565"/>
        <v/>
      </c>
      <c r="V1229" s="152" t="str">
        <f t="shared" si="566"/>
        <v/>
      </c>
      <c r="W1229" s="153" t="str">
        <f t="shared" si="567"/>
        <v/>
      </c>
      <c r="X1229" s="153" t="str">
        <f t="shared" si="568"/>
        <v/>
      </c>
      <c r="Y1229" s="153" t="str">
        <f t="shared" si="569"/>
        <v/>
      </c>
      <c r="Z1229" s="153" t="str">
        <f t="shared" si="570"/>
        <v/>
      </c>
      <c r="AA1229" s="152" t="str">
        <f t="shared" si="571"/>
        <v/>
      </c>
      <c r="AB1229" s="152" t="str">
        <f t="shared" si="572"/>
        <v/>
      </c>
      <c r="AC1229" s="154" t="str">
        <f t="shared" si="573"/>
        <v/>
      </c>
      <c r="AD1229" s="154" t="str">
        <f t="shared" si="574"/>
        <v/>
      </c>
      <c r="AE1229" s="3" t="str">
        <f t="shared" si="575"/>
        <v/>
      </c>
      <c r="AF1229" s="3" t="str">
        <f t="shared" si="576"/>
        <v/>
      </c>
      <c r="AG1229" s="3" t="str">
        <f t="shared" si="583"/>
        <v/>
      </c>
      <c r="AH1229" s="4" t="str">
        <f t="shared" si="577"/>
        <v/>
      </c>
      <c r="AI1229" s="75" t="str">
        <f t="shared" si="578"/>
        <v/>
      </c>
      <c r="AJ1229" s="75" t="str">
        <f t="shared" si="579"/>
        <v/>
      </c>
    </row>
    <row r="1230" spans="1:36" ht="14.25">
      <c r="A1230" s="41" t="str">
        <f t="shared" si="580"/>
        <v/>
      </c>
      <c r="B1230" s="150" t="str">
        <f>IF(ISNUMBER(A1230),INDEX('MetaTrader Import'!$H$13:$J$5893,TRUNC(((A1230-$A$39+1)-1)/3)+1,MOD((A1230-$A$39+1)-1,3)+1),"")</f>
        <v/>
      </c>
      <c r="C1230" s="43" t="str">
        <f t="shared" si="557"/>
        <v/>
      </c>
      <c r="D1230" s="43" t="str">
        <f t="shared" ca="1" si="558"/>
        <v/>
      </c>
      <c r="E1230" s="43" t="str">
        <f t="shared" si="559"/>
        <v/>
      </c>
      <c r="F1230" s="43" t="str">
        <f t="shared" si="560"/>
        <v/>
      </c>
      <c r="G1230" s="43" t="str">
        <f>IF(A1230&lt;&gt;"",IF(A1230&lt;Data!$G$11*0.25,$C$13/$G$32,IF(A1230&gt;Data!$G$11*0.25,$C$13,$C$13*10)),"")</f>
        <v/>
      </c>
      <c r="H1230" s="43" t="str">
        <f>IF(A1230&lt;&gt;"",IF(Data!$G$9="constant",$C$13,IF(Data!$G$9="squeeze",G1230,F1230)),"")</f>
        <v/>
      </c>
      <c r="I1230" s="38" t="str">
        <f ca="1">IF(ISNUMBER(A1230),NORMINV(RAND(),0,IF(AND(Data!$G$9="squeeze",A1230&lt;Data!$G$11*0.25),$H$32,1)*$C$30*$C$13)*($C$14*$C$12),"")</f>
        <v/>
      </c>
      <c r="J1230" s="42" t="str">
        <f ca="1">IFERROR(IF(Data!$C$6="Real",B1230,I1230+J1229+($C$14*$C$12)*(NORMINV(RAND(),$C$15,CHOOSE($G$13,$C$13,F1230,G1230)))),"")</f>
        <v/>
      </c>
      <c r="K1230" s="88" t="str">
        <f>IF(ISNUMBER(A1230), IF($G$16="fixed",$G$17,MIN(H1230*Data!$C$7*$C$16*0.5,$C$17*Data!$C$7))*$C$12,"")</f>
        <v/>
      </c>
      <c r="L1230" s="42" t="str">
        <f t="shared" ca="1" si="584"/>
        <v/>
      </c>
      <c r="M1230" s="44" t="str">
        <f t="shared" ca="1" si="585"/>
        <v/>
      </c>
      <c r="N1230" s="44" t="str">
        <f t="shared" ca="1" si="586"/>
        <v/>
      </c>
      <c r="O1230" s="108" t="str">
        <f t="shared" si="561"/>
        <v/>
      </c>
      <c r="P1230" s="102" t="str">
        <f t="shared" si="562"/>
        <v/>
      </c>
      <c r="Q1230" s="102" t="str">
        <f t="shared" si="563"/>
        <v/>
      </c>
      <c r="R1230" s="120" t="str">
        <f t="shared" si="581"/>
        <v/>
      </c>
      <c r="S1230" s="54" t="str">
        <f t="shared" si="582"/>
        <v/>
      </c>
      <c r="T1230" s="5" t="str">
        <f t="shared" si="564"/>
        <v/>
      </c>
      <c r="U1230" s="152" t="str">
        <f t="shared" si="565"/>
        <v/>
      </c>
      <c r="V1230" s="152" t="str">
        <f t="shared" si="566"/>
        <v/>
      </c>
      <c r="W1230" s="153" t="str">
        <f t="shared" si="567"/>
        <v/>
      </c>
      <c r="X1230" s="153" t="str">
        <f t="shared" si="568"/>
        <v/>
      </c>
      <c r="Y1230" s="153" t="str">
        <f t="shared" si="569"/>
        <v/>
      </c>
      <c r="Z1230" s="153" t="str">
        <f t="shared" si="570"/>
        <v/>
      </c>
      <c r="AA1230" s="152" t="str">
        <f t="shared" si="571"/>
        <v/>
      </c>
      <c r="AB1230" s="152" t="str">
        <f t="shared" si="572"/>
        <v/>
      </c>
      <c r="AC1230" s="154" t="str">
        <f t="shared" si="573"/>
        <v/>
      </c>
      <c r="AD1230" s="154" t="str">
        <f t="shared" si="574"/>
        <v/>
      </c>
      <c r="AE1230" s="3" t="str">
        <f t="shared" si="575"/>
        <v/>
      </c>
      <c r="AF1230" s="3" t="str">
        <f t="shared" si="576"/>
        <v/>
      </c>
      <c r="AG1230" s="3" t="str">
        <f t="shared" si="583"/>
        <v/>
      </c>
      <c r="AH1230" s="4" t="str">
        <f t="shared" si="577"/>
        <v/>
      </c>
      <c r="AI1230" s="75" t="str">
        <f t="shared" si="578"/>
        <v/>
      </c>
      <c r="AJ1230" s="75" t="str">
        <f t="shared" si="579"/>
        <v/>
      </c>
    </row>
    <row r="1231" spans="1:36" ht="14.25">
      <c r="A1231" s="41" t="str">
        <f t="shared" si="580"/>
        <v/>
      </c>
      <c r="B1231" s="150" t="str">
        <f>IF(ISNUMBER(A1231),INDEX('MetaTrader Import'!$H$13:$J$5893,TRUNC(((A1231-$A$39+1)-1)/3)+1,MOD((A1231-$A$39+1)-1,3)+1),"")</f>
        <v/>
      </c>
      <c r="C1231" s="43" t="str">
        <f t="shared" si="557"/>
        <v/>
      </c>
      <c r="D1231" s="43" t="str">
        <f t="shared" ca="1" si="558"/>
        <v/>
      </c>
      <c r="E1231" s="43" t="str">
        <f t="shared" si="559"/>
        <v/>
      </c>
      <c r="F1231" s="43" t="str">
        <f t="shared" si="560"/>
        <v/>
      </c>
      <c r="G1231" s="43" t="str">
        <f>IF(A1231&lt;&gt;"",IF(A1231&lt;Data!$G$11*0.25,$C$13/$G$32,IF(A1231&gt;Data!$G$11*0.25,$C$13,$C$13*10)),"")</f>
        <v/>
      </c>
      <c r="H1231" s="43" t="str">
        <f>IF(A1231&lt;&gt;"",IF(Data!$G$9="constant",$C$13,IF(Data!$G$9="squeeze",G1231,F1231)),"")</f>
        <v/>
      </c>
      <c r="I1231" s="38" t="str">
        <f ca="1">IF(ISNUMBER(A1231),NORMINV(RAND(),0,IF(AND(Data!$G$9="squeeze",A1231&lt;Data!$G$11*0.25),$H$32,1)*$C$30*$C$13)*($C$14*$C$12),"")</f>
        <v/>
      </c>
      <c r="J1231" s="42" t="str">
        <f ca="1">IFERROR(IF(Data!$C$6="Real",B1231,I1231+J1230+($C$14*$C$12)*(NORMINV(RAND(),$C$15,CHOOSE($G$13,$C$13,F1231,G1231)))),"")</f>
        <v/>
      </c>
      <c r="K1231" s="88" t="str">
        <f>IF(ISNUMBER(A1231), IF($G$16="fixed",$G$17,MIN(H1231*Data!$C$7*$C$16*0.5,$C$17*Data!$C$7))*$C$12,"")</f>
        <v/>
      </c>
      <c r="L1231" s="42" t="str">
        <f t="shared" ca="1" si="584"/>
        <v/>
      </c>
      <c r="M1231" s="44" t="str">
        <f t="shared" ca="1" si="585"/>
        <v/>
      </c>
      <c r="N1231" s="44" t="str">
        <f t="shared" ca="1" si="586"/>
        <v/>
      </c>
      <c r="O1231" s="108" t="str">
        <f t="shared" si="561"/>
        <v/>
      </c>
      <c r="P1231" s="102" t="str">
        <f t="shared" si="562"/>
        <v/>
      </c>
      <c r="Q1231" s="102" t="str">
        <f t="shared" si="563"/>
        <v/>
      </c>
      <c r="R1231" s="120" t="str">
        <f t="shared" si="581"/>
        <v/>
      </c>
      <c r="S1231" s="54" t="str">
        <f t="shared" si="582"/>
        <v/>
      </c>
      <c r="T1231" s="5" t="str">
        <f t="shared" si="564"/>
        <v/>
      </c>
      <c r="U1231" s="152" t="str">
        <f t="shared" si="565"/>
        <v/>
      </c>
      <c r="V1231" s="152" t="str">
        <f t="shared" si="566"/>
        <v/>
      </c>
      <c r="W1231" s="153" t="str">
        <f t="shared" si="567"/>
        <v/>
      </c>
      <c r="X1231" s="153" t="str">
        <f t="shared" si="568"/>
        <v/>
      </c>
      <c r="Y1231" s="153" t="str">
        <f t="shared" si="569"/>
        <v/>
      </c>
      <c r="Z1231" s="153" t="str">
        <f t="shared" si="570"/>
        <v/>
      </c>
      <c r="AA1231" s="152" t="str">
        <f t="shared" si="571"/>
        <v/>
      </c>
      <c r="AB1231" s="152" t="str">
        <f t="shared" si="572"/>
        <v/>
      </c>
      <c r="AC1231" s="154" t="str">
        <f t="shared" si="573"/>
        <v/>
      </c>
      <c r="AD1231" s="154" t="str">
        <f t="shared" si="574"/>
        <v/>
      </c>
      <c r="AE1231" s="3" t="str">
        <f t="shared" si="575"/>
        <v/>
      </c>
      <c r="AF1231" s="3" t="str">
        <f t="shared" si="576"/>
        <v/>
      </c>
      <c r="AG1231" s="3" t="str">
        <f t="shared" si="583"/>
        <v/>
      </c>
      <c r="AH1231" s="4" t="str">
        <f t="shared" si="577"/>
        <v/>
      </c>
      <c r="AI1231" s="75" t="str">
        <f t="shared" si="578"/>
        <v/>
      </c>
      <c r="AJ1231" s="75" t="str">
        <f t="shared" si="579"/>
        <v/>
      </c>
    </row>
    <row r="1232" spans="1:36" ht="14.25">
      <c r="A1232" s="41" t="str">
        <f t="shared" si="580"/>
        <v/>
      </c>
      <c r="B1232" s="150" t="str">
        <f>IF(ISNUMBER(A1232),INDEX('MetaTrader Import'!$H$13:$J$5893,TRUNC(((A1232-$A$39+1)-1)/3)+1,MOD((A1232-$A$39+1)-1,3)+1),"")</f>
        <v/>
      </c>
      <c r="C1232" s="43" t="str">
        <f t="shared" si="557"/>
        <v/>
      </c>
      <c r="D1232" s="43" t="str">
        <f t="shared" ca="1" si="558"/>
        <v/>
      </c>
      <c r="E1232" s="43" t="str">
        <f t="shared" si="559"/>
        <v/>
      </c>
      <c r="F1232" s="43" t="str">
        <f t="shared" si="560"/>
        <v/>
      </c>
      <c r="G1232" s="43" t="str">
        <f>IF(A1232&lt;&gt;"",IF(A1232&lt;Data!$G$11*0.25,$C$13/$G$32,IF(A1232&gt;Data!$G$11*0.25,$C$13,$C$13*10)),"")</f>
        <v/>
      </c>
      <c r="H1232" s="43" t="str">
        <f>IF(A1232&lt;&gt;"",IF(Data!$G$9="constant",$C$13,IF(Data!$G$9="squeeze",G1232,F1232)),"")</f>
        <v/>
      </c>
      <c r="I1232" s="38" t="str">
        <f ca="1">IF(ISNUMBER(A1232),NORMINV(RAND(),0,IF(AND(Data!$G$9="squeeze",A1232&lt;Data!$G$11*0.25),$H$32,1)*$C$30*$C$13)*($C$14*$C$12),"")</f>
        <v/>
      </c>
      <c r="J1232" s="42" t="str">
        <f ca="1">IFERROR(IF(Data!$C$6="Real",B1232,I1232+J1231+($C$14*$C$12)*(NORMINV(RAND(),$C$15,CHOOSE($G$13,$C$13,F1232,G1232)))),"")</f>
        <v/>
      </c>
      <c r="K1232" s="88" t="str">
        <f>IF(ISNUMBER(A1232), IF($G$16="fixed",$G$17,MIN(H1232*Data!$C$7*$C$16*0.5,$C$17*Data!$C$7))*$C$12,"")</f>
        <v/>
      </c>
      <c r="L1232" s="42" t="str">
        <f t="shared" ca="1" si="584"/>
        <v/>
      </c>
      <c r="M1232" s="44" t="str">
        <f t="shared" ca="1" si="585"/>
        <v/>
      </c>
      <c r="N1232" s="44" t="str">
        <f t="shared" ca="1" si="586"/>
        <v/>
      </c>
      <c r="O1232" s="108" t="str">
        <f t="shared" si="561"/>
        <v/>
      </c>
      <c r="P1232" s="102" t="str">
        <f t="shared" si="562"/>
        <v/>
      </c>
      <c r="Q1232" s="102" t="str">
        <f t="shared" si="563"/>
        <v/>
      </c>
      <c r="R1232" s="120" t="str">
        <f t="shared" si="581"/>
        <v/>
      </c>
      <c r="S1232" s="54" t="str">
        <f t="shared" si="582"/>
        <v/>
      </c>
      <c r="T1232" s="5" t="str">
        <f t="shared" si="564"/>
        <v/>
      </c>
      <c r="U1232" s="152" t="str">
        <f t="shared" si="565"/>
        <v/>
      </c>
      <c r="V1232" s="152" t="str">
        <f t="shared" si="566"/>
        <v/>
      </c>
      <c r="W1232" s="153" t="str">
        <f t="shared" si="567"/>
        <v/>
      </c>
      <c r="X1232" s="153" t="str">
        <f t="shared" si="568"/>
        <v/>
      </c>
      <c r="Y1232" s="153" t="str">
        <f t="shared" si="569"/>
        <v/>
      </c>
      <c r="Z1232" s="153" t="str">
        <f t="shared" si="570"/>
        <v/>
      </c>
      <c r="AA1232" s="152" t="str">
        <f t="shared" si="571"/>
        <v/>
      </c>
      <c r="AB1232" s="152" t="str">
        <f t="shared" si="572"/>
        <v/>
      </c>
      <c r="AC1232" s="154" t="str">
        <f t="shared" si="573"/>
        <v/>
      </c>
      <c r="AD1232" s="154" t="str">
        <f t="shared" si="574"/>
        <v/>
      </c>
      <c r="AE1232" s="3" t="str">
        <f t="shared" si="575"/>
        <v/>
      </c>
      <c r="AF1232" s="3" t="str">
        <f t="shared" si="576"/>
        <v/>
      </c>
      <c r="AG1232" s="3" t="str">
        <f t="shared" si="583"/>
        <v/>
      </c>
      <c r="AH1232" s="4" t="str">
        <f t="shared" si="577"/>
        <v/>
      </c>
      <c r="AI1232" s="75" t="str">
        <f t="shared" si="578"/>
        <v/>
      </c>
      <c r="AJ1232" s="75" t="str">
        <f t="shared" si="579"/>
        <v/>
      </c>
    </row>
    <row r="1233" spans="1:36" ht="14.25">
      <c r="A1233" s="41" t="str">
        <f t="shared" si="580"/>
        <v/>
      </c>
      <c r="B1233" s="150" t="str">
        <f>IF(ISNUMBER(A1233),INDEX('MetaTrader Import'!$H$13:$J$5893,TRUNC(((A1233-$A$39+1)-1)/3)+1,MOD((A1233-$A$39+1)-1,3)+1),"")</f>
        <v/>
      </c>
      <c r="C1233" s="43" t="str">
        <f t="shared" si="557"/>
        <v/>
      </c>
      <c r="D1233" s="43" t="str">
        <f t="shared" ca="1" si="558"/>
        <v/>
      </c>
      <c r="E1233" s="43" t="str">
        <f t="shared" si="559"/>
        <v/>
      </c>
      <c r="F1233" s="43" t="str">
        <f t="shared" si="560"/>
        <v/>
      </c>
      <c r="G1233" s="43" t="str">
        <f>IF(A1233&lt;&gt;"",IF(A1233&lt;Data!$G$11*0.25,$C$13/$G$32,IF(A1233&gt;Data!$G$11*0.25,$C$13,$C$13*10)),"")</f>
        <v/>
      </c>
      <c r="H1233" s="43" t="str">
        <f>IF(A1233&lt;&gt;"",IF(Data!$G$9="constant",$C$13,IF(Data!$G$9="squeeze",G1233,F1233)),"")</f>
        <v/>
      </c>
      <c r="I1233" s="38" t="str">
        <f ca="1">IF(ISNUMBER(A1233),NORMINV(RAND(),0,IF(AND(Data!$G$9="squeeze",A1233&lt;Data!$G$11*0.25),$H$32,1)*$C$30*$C$13)*($C$14*$C$12),"")</f>
        <v/>
      </c>
      <c r="J1233" s="42" t="str">
        <f ca="1">IFERROR(IF(Data!$C$6="Real",B1233,I1233+J1232+($C$14*$C$12)*(NORMINV(RAND(),$C$15,CHOOSE($G$13,$C$13,F1233,G1233)))),"")</f>
        <v/>
      </c>
      <c r="K1233" s="88" t="str">
        <f>IF(ISNUMBER(A1233), IF($G$16="fixed",$G$17,MIN(H1233*Data!$C$7*$C$16*0.5,$C$17*Data!$C$7))*$C$12,"")</f>
        <v/>
      </c>
      <c r="L1233" s="42" t="str">
        <f t="shared" ca="1" si="584"/>
        <v/>
      </c>
      <c r="M1233" s="44" t="str">
        <f t="shared" ca="1" si="585"/>
        <v/>
      </c>
      <c r="N1233" s="44" t="str">
        <f t="shared" ca="1" si="586"/>
        <v/>
      </c>
      <c r="O1233" s="108" t="str">
        <f t="shared" si="561"/>
        <v/>
      </c>
      <c r="P1233" s="102" t="str">
        <f t="shared" si="562"/>
        <v/>
      </c>
      <c r="Q1233" s="102" t="str">
        <f t="shared" si="563"/>
        <v/>
      </c>
      <c r="R1233" s="120" t="str">
        <f t="shared" si="581"/>
        <v/>
      </c>
      <c r="S1233" s="54" t="str">
        <f t="shared" si="582"/>
        <v/>
      </c>
      <c r="T1233" s="5" t="str">
        <f t="shared" si="564"/>
        <v/>
      </c>
      <c r="U1233" s="152" t="str">
        <f t="shared" si="565"/>
        <v/>
      </c>
      <c r="V1233" s="152" t="str">
        <f t="shared" si="566"/>
        <v/>
      </c>
      <c r="W1233" s="153" t="str">
        <f t="shared" si="567"/>
        <v/>
      </c>
      <c r="X1233" s="153" t="str">
        <f t="shared" si="568"/>
        <v/>
      </c>
      <c r="Y1233" s="153" t="str">
        <f t="shared" si="569"/>
        <v/>
      </c>
      <c r="Z1233" s="153" t="str">
        <f t="shared" si="570"/>
        <v/>
      </c>
      <c r="AA1233" s="152" t="str">
        <f t="shared" si="571"/>
        <v/>
      </c>
      <c r="AB1233" s="152" t="str">
        <f t="shared" si="572"/>
        <v/>
      </c>
      <c r="AC1233" s="154" t="str">
        <f t="shared" si="573"/>
        <v/>
      </c>
      <c r="AD1233" s="154" t="str">
        <f t="shared" si="574"/>
        <v/>
      </c>
      <c r="AE1233" s="3" t="str">
        <f t="shared" si="575"/>
        <v/>
      </c>
      <c r="AF1233" s="3" t="str">
        <f t="shared" si="576"/>
        <v/>
      </c>
      <c r="AG1233" s="3" t="str">
        <f t="shared" si="583"/>
        <v/>
      </c>
      <c r="AH1233" s="4" t="str">
        <f t="shared" si="577"/>
        <v/>
      </c>
      <c r="AI1233" s="75" t="str">
        <f t="shared" si="578"/>
        <v/>
      </c>
      <c r="AJ1233" s="75" t="str">
        <f t="shared" si="579"/>
        <v/>
      </c>
    </row>
    <row r="1234" spans="1:36" ht="14.25">
      <c r="A1234" s="41" t="str">
        <f t="shared" si="580"/>
        <v/>
      </c>
      <c r="B1234" s="150" t="str">
        <f>IF(ISNUMBER(A1234),INDEX('MetaTrader Import'!$H$13:$J$5893,TRUNC(((A1234-$A$39+1)-1)/3)+1,MOD((A1234-$A$39+1)-1,3)+1),"")</f>
        <v/>
      </c>
      <c r="C1234" s="43" t="str">
        <f t="shared" si="557"/>
        <v/>
      </c>
      <c r="D1234" s="43" t="str">
        <f t="shared" ca="1" si="558"/>
        <v/>
      </c>
      <c r="E1234" s="43" t="str">
        <f t="shared" si="559"/>
        <v/>
      </c>
      <c r="F1234" s="43" t="str">
        <f t="shared" si="560"/>
        <v/>
      </c>
      <c r="G1234" s="43" t="str">
        <f>IF(A1234&lt;&gt;"",IF(A1234&lt;Data!$G$11*0.25,$C$13/$G$32,IF(A1234&gt;Data!$G$11*0.25,$C$13,$C$13*10)),"")</f>
        <v/>
      </c>
      <c r="H1234" s="43" t="str">
        <f>IF(A1234&lt;&gt;"",IF(Data!$G$9="constant",$C$13,IF(Data!$G$9="squeeze",G1234,F1234)),"")</f>
        <v/>
      </c>
      <c r="I1234" s="38" t="str">
        <f ca="1">IF(ISNUMBER(A1234),NORMINV(RAND(),0,IF(AND(Data!$G$9="squeeze",A1234&lt;Data!$G$11*0.25),$H$32,1)*$C$30*$C$13)*($C$14*$C$12),"")</f>
        <v/>
      </c>
      <c r="J1234" s="42" t="str">
        <f ca="1">IFERROR(IF(Data!$C$6="Real",B1234,I1234+J1233+($C$14*$C$12)*(NORMINV(RAND(),$C$15,CHOOSE($G$13,$C$13,F1234,G1234)))),"")</f>
        <v/>
      </c>
      <c r="K1234" s="88" t="str">
        <f>IF(ISNUMBER(A1234), IF($G$16="fixed",$G$17,MIN(H1234*Data!$C$7*$C$16*0.5,$C$17*Data!$C$7))*$C$12,"")</f>
        <v/>
      </c>
      <c r="L1234" s="42" t="str">
        <f t="shared" ca="1" si="584"/>
        <v/>
      </c>
      <c r="M1234" s="44" t="str">
        <f t="shared" ca="1" si="585"/>
        <v/>
      </c>
      <c r="N1234" s="44" t="str">
        <f t="shared" ca="1" si="586"/>
        <v/>
      </c>
      <c r="O1234" s="108" t="str">
        <f t="shared" si="561"/>
        <v/>
      </c>
      <c r="P1234" s="102" t="str">
        <f t="shared" si="562"/>
        <v/>
      </c>
      <c r="Q1234" s="102" t="str">
        <f t="shared" si="563"/>
        <v/>
      </c>
      <c r="R1234" s="120" t="str">
        <f t="shared" si="581"/>
        <v/>
      </c>
      <c r="S1234" s="54" t="str">
        <f t="shared" si="582"/>
        <v/>
      </c>
      <c r="T1234" s="5" t="str">
        <f t="shared" si="564"/>
        <v/>
      </c>
      <c r="U1234" s="152" t="str">
        <f t="shared" si="565"/>
        <v/>
      </c>
      <c r="V1234" s="152" t="str">
        <f t="shared" si="566"/>
        <v/>
      </c>
      <c r="W1234" s="153" t="str">
        <f t="shared" si="567"/>
        <v/>
      </c>
      <c r="X1234" s="153" t="str">
        <f t="shared" si="568"/>
        <v/>
      </c>
      <c r="Y1234" s="153" t="str">
        <f t="shared" si="569"/>
        <v/>
      </c>
      <c r="Z1234" s="153" t="str">
        <f t="shared" si="570"/>
        <v/>
      </c>
      <c r="AA1234" s="152" t="str">
        <f t="shared" si="571"/>
        <v/>
      </c>
      <c r="AB1234" s="152" t="str">
        <f t="shared" si="572"/>
        <v/>
      </c>
      <c r="AC1234" s="154" t="str">
        <f t="shared" si="573"/>
        <v/>
      </c>
      <c r="AD1234" s="154" t="str">
        <f t="shared" si="574"/>
        <v/>
      </c>
      <c r="AE1234" s="3" t="str">
        <f t="shared" si="575"/>
        <v/>
      </c>
      <c r="AF1234" s="3" t="str">
        <f t="shared" si="576"/>
        <v/>
      </c>
      <c r="AG1234" s="3" t="str">
        <f t="shared" si="583"/>
        <v/>
      </c>
      <c r="AH1234" s="4" t="str">
        <f t="shared" si="577"/>
        <v/>
      </c>
      <c r="AI1234" s="75" t="str">
        <f t="shared" si="578"/>
        <v/>
      </c>
      <c r="AJ1234" s="75" t="str">
        <f t="shared" si="579"/>
        <v/>
      </c>
    </row>
    <row r="1235" spans="1:36" ht="14.25">
      <c r="A1235" s="41" t="str">
        <f t="shared" si="580"/>
        <v/>
      </c>
      <c r="B1235" s="150" t="str">
        <f>IF(ISNUMBER(A1235),INDEX('MetaTrader Import'!$H$13:$J$5893,TRUNC(((A1235-$A$39+1)-1)/3)+1,MOD((A1235-$A$39+1)-1,3)+1),"")</f>
        <v/>
      </c>
      <c r="C1235" s="43" t="str">
        <f t="shared" si="557"/>
        <v/>
      </c>
      <c r="D1235" s="43" t="str">
        <f t="shared" ca="1" si="558"/>
        <v/>
      </c>
      <c r="E1235" s="43" t="str">
        <f t="shared" si="559"/>
        <v/>
      </c>
      <c r="F1235" s="43" t="str">
        <f t="shared" si="560"/>
        <v/>
      </c>
      <c r="G1235" s="43" t="str">
        <f>IF(A1235&lt;&gt;"",IF(A1235&lt;Data!$G$11*0.25,$C$13/$G$32,IF(A1235&gt;Data!$G$11*0.25,$C$13,$C$13*10)),"")</f>
        <v/>
      </c>
      <c r="H1235" s="43" t="str">
        <f>IF(A1235&lt;&gt;"",IF(Data!$G$9="constant",$C$13,IF(Data!$G$9="squeeze",G1235,F1235)),"")</f>
        <v/>
      </c>
      <c r="I1235" s="38" t="str">
        <f ca="1">IF(ISNUMBER(A1235),NORMINV(RAND(),0,IF(AND(Data!$G$9="squeeze",A1235&lt;Data!$G$11*0.25),$H$32,1)*$C$30*$C$13)*($C$14*$C$12),"")</f>
        <v/>
      </c>
      <c r="J1235" s="42" t="str">
        <f ca="1">IFERROR(IF(Data!$C$6="Real",B1235,I1235+J1234+($C$14*$C$12)*(NORMINV(RAND(),$C$15,CHOOSE($G$13,$C$13,F1235,G1235)))),"")</f>
        <v/>
      </c>
      <c r="K1235" s="88" t="str">
        <f>IF(ISNUMBER(A1235), IF($G$16="fixed",$G$17,MIN(H1235*Data!$C$7*$C$16*0.5,$C$17*Data!$C$7))*$C$12,"")</f>
        <v/>
      </c>
      <c r="L1235" s="42" t="str">
        <f t="shared" ca="1" si="584"/>
        <v/>
      </c>
      <c r="M1235" s="44" t="str">
        <f t="shared" ca="1" si="585"/>
        <v/>
      </c>
      <c r="N1235" s="44" t="str">
        <f t="shared" ca="1" si="586"/>
        <v/>
      </c>
      <c r="O1235" s="108" t="str">
        <f t="shared" si="561"/>
        <v/>
      </c>
      <c r="P1235" s="102" t="str">
        <f t="shared" si="562"/>
        <v/>
      </c>
      <c r="Q1235" s="102" t="str">
        <f t="shared" si="563"/>
        <v/>
      </c>
      <c r="R1235" s="120" t="str">
        <f t="shared" si="581"/>
        <v/>
      </c>
      <c r="S1235" s="54" t="str">
        <f t="shared" si="582"/>
        <v/>
      </c>
      <c r="T1235" s="5" t="str">
        <f t="shared" si="564"/>
        <v/>
      </c>
      <c r="U1235" s="152" t="str">
        <f t="shared" si="565"/>
        <v/>
      </c>
      <c r="V1235" s="152" t="str">
        <f t="shared" si="566"/>
        <v/>
      </c>
      <c r="W1235" s="153" t="str">
        <f t="shared" si="567"/>
        <v/>
      </c>
      <c r="X1235" s="153" t="str">
        <f t="shared" si="568"/>
        <v/>
      </c>
      <c r="Y1235" s="153" t="str">
        <f t="shared" si="569"/>
        <v/>
      </c>
      <c r="Z1235" s="153" t="str">
        <f t="shared" si="570"/>
        <v/>
      </c>
      <c r="AA1235" s="152" t="str">
        <f t="shared" si="571"/>
        <v/>
      </c>
      <c r="AB1235" s="152" t="str">
        <f t="shared" si="572"/>
        <v/>
      </c>
      <c r="AC1235" s="154" t="str">
        <f t="shared" si="573"/>
        <v/>
      </c>
      <c r="AD1235" s="154" t="str">
        <f t="shared" si="574"/>
        <v/>
      </c>
      <c r="AE1235" s="3" t="str">
        <f t="shared" si="575"/>
        <v/>
      </c>
      <c r="AF1235" s="3" t="str">
        <f t="shared" si="576"/>
        <v/>
      </c>
      <c r="AG1235" s="3" t="str">
        <f t="shared" si="583"/>
        <v/>
      </c>
      <c r="AH1235" s="4" t="str">
        <f t="shared" si="577"/>
        <v/>
      </c>
      <c r="AI1235" s="75" t="str">
        <f t="shared" si="578"/>
        <v/>
      </c>
      <c r="AJ1235" s="75" t="str">
        <f t="shared" si="579"/>
        <v/>
      </c>
    </row>
    <row r="1236" spans="1:36" ht="14.25">
      <c r="A1236" s="41" t="str">
        <f t="shared" si="580"/>
        <v/>
      </c>
      <c r="B1236" s="150" t="str">
        <f>IF(ISNUMBER(A1236),INDEX('MetaTrader Import'!$H$13:$J$5893,TRUNC(((A1236-$A$39+1)-1)/3)+1,MOD((A1236-$A$39+1)-1,3)+1),"")</f>
        <v/>
      </c>
      <c r="C1236" s="43" t="str">
        <f t="shared" si="557"/>
        <v/>
      </c>
      <c r="D1236" s="43" t="str">
        <f t="shared" ca="1" si="558"/>
        <v/>
      </c>
      <c r="E1236" s="43" t="str">
        <f t="shared" si="559"/>
        <v/>
      </c>
      <c r="F1236" s="43" t="str">
        <f t="shared" si="560"/>
        <v/>
      </c>
      <c r="G1236" s="43" t="str">
        <f>IF(A1236&lt;&gt;"",IF(A1236&lt;Data!$G$11*0.25,$C$13/$G$32,IF(A1236&gt;Data!$G$11*0.25,$C$13,$C$13*10)),"")</f>
        <v/>
      </c>
      <c r="H1236" s="43" t="str">
        <f>IF(A1236&lt;&gt;"",IF(Data!$G$9="constant",$C$13,IF(Data!$G$9="squeeze",G1236,F1236)),"")</f>
        <v/>
      </c>
      <c r="I1236" s="38" t="str">
        <f ca="1">IF(ISNUMBER(A1236),NORMINV(RAND(),0,IF(AND(Data!$G$9="squeeze",A1236&lt;Data!$G$11*0.25),$H$32,1)*$C$30*$C$13)*($C$14*$C$12),"")</f>
        <v/>
      </c>
      <c r="J1236" s="42" t="str">
        <f ca="1">IFERROR(IF(Data!$C$6="Real",B1236,I1236+J1235+($C$14*$C$12)*(NORMINV(RAND(),$C$15,CHOOSE($G$13,$C$13,F1236,G1236)))),"")</f>
        <v/>
      </c>
      <c r="K1236" s="88" t="str">
        <f>IF(ISNUMBER(A1236), IF($G$16="fixed",$G$17,MIN(H1236*Data!$C$7*$C$16*0.5,$C$17*Data!$C$7))*$C$12,"")</f>
        <v/>
      </c>
      <c r="L1236" s="42" t="str">
        <f t="shared" ca="1" si="584"/>
        <v/>
      </c>
      <c r="M1236" s="44" t="str">
        <f t="shared" ca="1" si="585"/>
        <v/>
      </c>
      <c r="N1236" s="44" t="str">
        <f t="shared" ca="1" si="586"/>
        <v/>
      </c>
      <c r="O1236" s="108" t="str">
        <f t="shared" si="561"/>
        <v/>
      </c>
      <c r="P1236" s="102" t="str">
        <f t="shared" si="562"/>
        <v/>
      </c>
      <c r="Q1236" s="102" t="str">
        <f t="shared" si="563"/>
        <v/>
      </c>
      <c r="R1236" s="120" t="str">
        <f t="shared" si="581"/>
        <v/>
      </c>
      <c r="S1236" s="54" t="str">
        <f t="shared" si="582"/>
        <v/>
      </c>
      <c r="T1236" s="5" t="str">
        <f t="shared" si="564"/>
        <v/>
      </c>
      <c r="U1236" s="152" t="str">
        <f t="shared" si="565"/>
        <v/>
      </c>
      <c r="V1236" s="152" t="str">
        <f t="shared" si="566"/>
        <v/>
      </c>
      <c r="W1236" s="153" t="str">
        <f t="shared" si="567"/>
        <v/>
      </c>
      <c r="X1236" s="153" t="str">
        <f t="shared" si="568"/>
        <v/>
      </c>
      <c r="Y1236" s="153" t="str">
        <f t="shared" si="569"/>
        <v/>
      </c>
      <c r="Z1236" s="153" t="str">
        <f t="shared" si="570"/>
        <v/>
      </c>
      <c r="AA1236" s="152" t="str">
        <f t="shared" si="571"/>
        <v/>
      </c>
      <c r="AB1236" s="152" t="str">
        <f t="shared" si="572"/>
        <v/>
      </c>
      <c r="AC1236" s="154" t="str">
        <f t="shared" si="573"/>
        <v/>
      </c>
      <c r="AD1236" s="154" t="str">
        <f t="shared" si="574"/>
        <v/>
      </c>
      <c r="AE1236" s="3" t="str">
        <f t="shared" si="575"/>
        <v/>
      </c>
      <c r="AF1236" s="3" t="str">
        <f t="shared" si="576"/>
        <v/>
      </c>
      <c r="AG1236" s="3" t="str">
        <f t="shared" si="583"/>
        <v/>
      </c>
      <c r="AH1236" s="4" t="str">
        <f t="shared" si="577"/>
        <v/>
      </c>
      <c r="AI1236" s="75" t="str">
        <f t="shared" si="578"/>
        <v/>
      </c>
      <c r="AJ1236" s="75" t="str">
        <f t="shared" si="579"/>
        <v/>
      </c>
    </row>
    <row r="1237" spans="1:36" ht="14.25">
      <c r="A1237" s="41" t="str">
        <f t="shared" si="580"/>
        <v/>
      </c>
      <c r="B1237" s="150" t="str">
        <f>IF(ISNUMBER(A1237),INDEX('MetaTrader Import'!$H$13:$J$5893,TRUNC(((A1237-$A$39+1)-1)/3)+1,MOD((A1237-$A$39+1)-1,3)+1),"")</f>
        <v/>
      </c>
      <c r="C1237" s="43" t="str">
        <f t="shared" si="557"/>
        <v/>
      </c>
      <c r="D1237" s="43" t="str">
        <f t="shared" ca="1" si="558"/>
        <v/>
      </c>
      <c r="E1237" s="43" t="str">
        <f t="shared" si="559"/>
        <v/>
      </c>
      <c r="F1237" s="43" t="str">
        <f t="shared" si="560"/>
        <v/>
      </c>
      <c r="G1237" s="43" t="str">
        <f>IF(A1237&lt;&gt;"",IF(A1237&lt;Data!$G$11*0.25,$C$13/$G$32,IF(A1237&gt;Data!$G$11*0.25,$C$13,$C$13*10)),"")</f>
        <v/>
      </c>
      <c r="H1237" s="43" t="str">
        <f>IF(A1237&lt;&gt;"",IF(Data!$G$9="constant",$C$13,IF(Data!$G$9="squeeze",G1237,F1237)),"")</f>
        <v/>
      </c>
      <c r="I1237" s="38" t="str">
        <f ca="1">IF(ISNUMBER(A1237),NORMINV(RAND(),0,IF(AND(Data!$G$9="squeeze",A1237&lt;Data!$G$11*0.25),$H$32,1)*$C$30*$C$13)*($C$14*$C$12),"")</f>
        <v/>
      </c>
      <c r="J1237" s="42" t="str">
        <f ca="1">IFERROR(IF(Data!$C$6="Real",B1237,I1237+J1236+($C$14*$C$12)*(NORMINV(RAND(),$C$15,CHOOSE($G$13,$C$13,F1237,G1237)))),"")</f>
        <v/>
      </c>
      <c r="K1237" s="88" t="str">
        <f>IF(ISNUMBER(A1237), IF($G$16="fixed",$G$17,MIN(H1237*Data!$C$7*$C$16*0.5,$C$17*Data!$C$7))*$C$12,"")</f>
        <v/>
      </c>
      <c r="L1237" s="42" t="str">
        <f t="shared" ca="1" si="584"/>
        <v/>
      </c>
      <c r="M1237" s="44" t="str">
        <f t="shared" ca="1" si="585"/>
        <v/>
      </c>
      <c r="N1237" s="44" t="str">
        <f t="shared" ca="1" si="586"/>
        <v/>
      </c>
      <c r="O1237" s="108" t="str">
        <f t="shared" si="561"/>
        <v/>
      </c>
      <c r="P1237" s="102" t="str">
        <f t="shared" si="562"/>
        <v/>
      </c>
      <c r="Q1237" s="102" t="str">
        <f t="shared" si="563"/>
        <v/>
      </c>
      <c r="R1237" s="120" t="str">
        <f t="shared" si="581"/>
        <v/>
      </c>
      <c r="S1237" s="54" t="str">
        <f t="shared" si="582"/>
        <v/>
      </c>
      <c r="T1237" s="5" t="str">
        <f t="shared" si="564"/>
        <v/>
      </c>
      <c r="U1237" s="152" t="str">
        <f t="shared" si="565"/>
        <v/>
      </c>
      <c r="V1237" s="152" t="str">
        <f t="shared" si="566"/>
        <v/>
      </c>
      <c r="W1237" s="153" t="str">
        <f t="shared" si="567"/>
        <v/>
      </c>
      <c r="X1237" s="153" t="str">
        <f t="shared" si="568"/>
        <v/>
      </c>
      <c r="Y1237" s="153" t="str">
        <f t="shared" si="569"/>
        <v/>
      </c>
      <c r="Z1237" s="153" t="str">
        <f t="shared" si="570"/>
        <v/>
      </c>
      <c r="AA1237" s="152" t="str">
        <f t="shared" si="571"/>
        <v/>
      </c>
      <c r="AB1237" s="152" t="str">
        <f t="shared" si="572"/>
        <v/>
      </c>
      <c r="AC1237" s="154" t="str">
        <f t="shared" si="573"/>
        <v/>
      </c>
      <c r="AD1237" s="154" t="str">
        <f t="shared" si="574"/>
        <v/>
      </c>
      <c r="AE1237" s="3" t="str">
        <f t="shared" si="575"/>
        <v/>
      </c>
      <c r="AF1237" s="3" t="str">
        <f t="shared" si="576"/>
        <v/>
      </c>
      <c r="AG1237" s="3" t="str">
        <f t="shared" si="583"/>
        <v/>
      </c>
      <c r="AH1237" s="4" t="str">
        <f t="shared" si="577"/>
        <v/>
      </c>
      <c r="AI1237" s="75" t="str">
        <f t="shared" si="578"/>
        <v/>
      </c>
      <c r="AJ1237" s="75" t="str">
        <f t="shared" si="579"/>
        <v/>
      </c>
    </row>
    <row r="1238" spans="1:36" ht="14.25">
      <c r="A1238" s="41" t="str">
        <f t="shared" si="580"/>
        <v/>
      </c>
      <c r="B1238" s="150" t="str">
        <f>IF(ISNUMBER(A1238),INDEX('MetaTrader Import'!$H$13:$J$5893,TRUNC(((A1238-$A$39+1)-1)/3)+1,MOD((A1238-$A$39+1)-1,3)+1),"")</f>
        <v/>
      </c>
      <c r="C1238" s="43" t="str">
        <f t="shared" si="557"/>
        <v/>
      </c>
      <c r="D1238" s="43" t="str">
        <f t="shared" ca="1" si="558"/>
        <v/>
      </c>
      <c r="E1238" s="43" t="str">
        <f t="shared" si="559"/>
        <v/>
      </c>
      <c r="F1238" s="43" t="str">
        <f t="shared" si="560"/>
        <v/>
      </c>
      <c r="G1238" s="43" t="str">
        <f>IF(A1238&lt;&gt;"",IF(A1238&lt;Data!$G$11*0.25,$C$13/$G$32,IF(A1238&gt;Data!$G$11*0.25,$C$13,$C$13*10)),"")</f>
        <v/>
      </c>
      <c r="H1238" s="43" t="str">
        <f>IF(A1238&lt;&gt;"",IF(Data!$G$9="constant",$C$13,IF(Data!$G$9="squeeze",G1238,F1238)),"")</f>
        <v/>
      </c>
      <c r="I1238" s="38" t="str">
        <f ca="1">IF(ISNUMBER(A1238),NORMINV(RAND(),0,IF(AND(Data!$G$9="squeeze",A1238&lt;Data!$G$11*0.25),$H$32,1)*$C$30*$C$13)*($C$14*$C$12),"")</f>
        <v/>
      </c>
      <c r="J1238" s="42" t="str">
        <f ca="1">IFERROR(IF(Data!$C$6="Real",B1238,I1238+J1237+($C$14*$C$12)*(NORMINV(RAND(),$C$15,CHOOSE($G$13,$C$13,F1238,G1238)))),"")</f>
        <v/>
      </c>
      <c r="K1238" s="88" t="str">
        <f>IF(ISNUMBER(A1238), IF($G$16="fixed",$G$17,MIN(H1238*Data!$C$7*$C$16*0.5,$C$17*Data!$C$7))*$C$12,"")</f>
        <v/>
      </c>
      <c r="L1238" s="42" t="str">
        <f t="shared" ca="1" si="584"/>
        <v/>
      </c>
      <c r="M1238" s="44" t="str">
        <f t="shared" ca="1" si="585"/>
        <v/>
      </c>
      <c r="N1238" s="44" t="str">
        <f t="shared" ca="1" si="586"/>
        <v/>
      </c>
      <c r="O1238" s="108" t="str">
        <f t="shared" si="561"/>
        <v/>
      </c>
      <c r="P1238" s="102" t="str">
        <f t="shared" si="562"/>
        <v/>
      </c>
      <c r="Q1238" s="102" t="str">
        <f t="shared" si="563"/>
        <v/>
      </c>
      <c r="R1238" s="120" t="str">
        <f t="shared" si="581"/>
        <v/>
      </c>
      <c r="S1238" s="54" t="str">
        <f t="shared" si="582"/>
        <v/>
      </c>
      <c r="T1238" s="5" t="str">
        <f t="shared" si="564"/>
        <v/>
      </c>
      <c r="U1238" s="152" t="str">
        <f t="shared" si="565"/>
        <v/>
      </c>
      <c r="V1238" s="152" t="str">
        <f t="shared" si="566"/>
        <v/>
      </c>
      <c r="W1238" s="153" t="str">
        <f t="shared" si="567"/>
        <v/>
      </c>
      <c r="X1238" s="153" t="str">
        <f t="shared" si="568"/>
        <v/>
      </c>
      <c r="Y1238" s="153" t="str">
        <f t="shared" si="569"/>
        <v/>
      </c>
      <c r="Z1238" s="153" t="str">
        <f t="shared" si="570"/>
        <v/>
      </c>
      <c r="AA1238" s="152" t="str">
        <f t="shared" si="571"/>
        <v/>
      </c>
      <c r="AB1238" s="152" t="str">
        <f t="shared" si="572"/>
        <v/>
      </c>
      <c r="AC1238" s="154" t="str">
        <f t="shared" si="573"/>
        <v/>
      </c>
      <c r="AD1238" s="154" t="str">
        <f t="shared" si="574"/>
        <v/>
      </c>
      <c r="AE1238" s="3" t="str">
        <f t="shared" si="575"/>
        <v/>
      </c>
      <c r="AF1238" s="3" t="str">
        <f t="shared" si="576"/>
        <v/>
      </c>
      <c r="AG1238" s="3" t="str">
        <f t="shared" si="583"/>
        <v/>
      </c>
      <c r="AH1238" s="4" t="str">
        <f t="shared" si="577"/>
        <v/>
      </c>
      <c r="AI1238" s="75" t="str">
        <f t="shared" si="578"/>
        <v/>
      </c>
      <c r="AJ1238" s="75" t="str">
        <f t="shared" si="579"/>
        <v/>
      </c>
    </row>
    <row r="1239" spans="1:36" ht="14.25">
      <c r="A1239" s="41" t="str">
        <f t="shared" si="580"/>
        <v/>
      </c>
      <c r="B1239" s="150" t="str">
        <f>IF(ISNUMBER(A1239),INDEX('MetaTrader Import'!$H$13:$J$5893,TRUNC(((A1239-$A$39+1)-1)/3)+1,MOD((A1239-$A$39+1)-1,3)+1),"")</f>
        <v/>
      </c>
      <c r="C1239" s="43" t="str">
        <f t="shared" si="557"/>
        <v/>
      </c>
      <c r="D1239" s="43" t="str">
        <f t="shared" ca="1" si="558"/>
        <v/>
      </c>
      <c r="E1239" s="43" t="str">
        <f t="shared" si="559"/>
        <v/>
      </c>
      <c r="F1239" s="43" t="str">
        <f t="shared" si="560"/>
        <v/>
      </c>
      <c r="G1239" s="43" t="str">
        <f>IF(A1239&lt;&gt;"",IF(A1239&lt;Data!$G$11*0.25,$C$13/$G$32,IF(A1239&gt;Data!$G$11*0.25,$C$13,$C$13*10)),"")</f>
        <v/>
      </c>
      <c r="H1239" s="43" t="str">
        <f>IF(A1239&lt;&gt;"",IF(Data!$G$9="constant",$C$13,IF(Data!$G$9="squeeze",G1239,F1239)),"")</f>
        <v/>
      </c>
      <c r="I1239" s="38" t="str">
        <f ca="1">IF(ISNUMBER(A1239),NORMINV(RAND(),0,IF(AND(Data!$G$9="squeeze",A1239&lt;Data!$G$11*0.25),$H$32,1)*$C$30*$C$13)*($C$14*$C$12),"")</f>
        <v/>
      </c>
      <c r="J1239" s="42" t="str">
        <f ca="1">IFERROR(IF(Data!$C$6="Real",B1239,I1239+J1238+($C$14*$C$12)*(NORMINV(RAND(),$C$15,CHOOSE($G$13,$C$13,F1239,G1239)))),"")</f>
        <v/>
      </c>
      <c r="K1239" s="88" t="str">
        <f>IF(ISNUMBER(A1239), IF($G$16="fixed",$G$17,MIN(H1239*Data!$C$7*$C$16*0.5,$C$17*Data!$C$7))*$C$12,"")</f>
        <v/>
      </c>
      <c r="L1239" s="42" t="str">
        <f t="shared" ca="1" si="584"/>
        <v/>
      </c>
      <c r="M1239" s="44" t="str">
        <f t="shared" ca="1" si="585"/>
        <v/>
      </c>
      <c r="N1239" s="44" t="str">
        <f t="shared" ca="1" si="586"/>
        <v/>
      </c>
      <c r="O1239" s="108" t="str">
        <f t="shared" si="561"/>
        <v/>
      </c>
      <c r="P1239" s="102" t="str">
        <f t="shared" si="562"/>
        <v/>
      </c>
      <c r="Q1239" s="102" t="str">
        <f t="shared" si="563"/>
        <v/>
      </c>
      <c r="R1239" s="120" t="str">
        <f t="shared" si="581"/>
        <v/>
      </c>
      <c r="S1239" s="54" t="str">
        <f t="shared" si="582"/>
        <v/>
      </c>
      <c r="T1239" s="5" t="str">
        <f t="shared" si="564"/>
        <v/>
      </c>
      <c r="U1239" s="152" t="str">
        <f t="shared" si="565"/>
        <v/>
      </c>
      <c r="V1239" s="152" t="str">
        <f t="shared" si="566"/>
        <v/>
      </c>
      <c r="W1239" s="153" t="str">
        <f t="shared" si="567"/>
        <v/>
      </c>
      <c r="X1239" s="153" t="str">
        <f t="shared" si="568"/>
        <v/>
      </c>
      <c r="Y1239" s="153" t="str">
        <f t="shared" si="569"/>
        <v/>
      </c>
      <c r="Z1239" s="153" t="str">
        <f t="shared" si="570"/>
        <v/>
      </c>
      <c r="AA1239" s="152" t="str">
        <f t="shared" si="571"/>
        <v/>
      </c>
      <c r="AB1239" s="152" t="str">
        <f t="shared" si="572"/>
        <v/>
      </c>
      <c r="AC1239" s="154" t="str">
        <f t="shared" si="573"/>
        <v/>
      </c>
      <c r="AD1239" s="154" t="str">
        <f t="shared" si="574"/>
        <v/>
      </c>
      <c r="AE1239" s="3" t="str">
        <f t="shared" si="575"/>
        <v/>
      </c>
      <c r="AF1239" s="3" t="str">
        <f t="shared" si="576"/>
        <v/>
      </c>
      <c r="AG1239" s="3" t="str">
        <f t="shared" si="583"/>
        <v/>
      </c>
      <c r="AH1239" s="4" t="str">
        <f t="shared" si="577"/>
        <v/>
      </c>
      <c r="AI1239" s="75" t="str">
        <f t="shared" si="578"/>
        <v/>
      </c>
      <c r="AJ1239" s="75" t="str">
        <f t="shared" si="579"/>
        <v/>
      </c>
    </row>
    <row r="1240" spans="1:36" ht="14.25">
      <c r="A1240" s="41" t="str">
        <f t="shared" si="580"/>
        <v/>
      </c>
      <c r="B1240" s="150" t="str">
        <f>IF(ISNUMBER(A1240),INDEX('MetaTrader Import'!$H$13:$J$5893,TRUNC(((A1240-$A$39+1)-1)/3)+1,MOD((A1240-$A$39+1)-1,3)+1),"")</f>
        <v/>
      </c>
      <c r="C1240" s="43" t="str">
        <f t="shared" si="557"/>
        <v/>
      </c>
      <c r="D1240" s="43" t="str">
        <f t="shared" ca="1" si="558"/>
        <v/>
      </c>
      <c r="E1240" s="43" t="str">
        <f t="shared" si="559"/>
        <v/>
      </c>
      <c r="F1240" s="43" t="str">
        <f t="shared" si="560"/>
        <v/>
      </c>
      <c r="G1240" s="43" t="str">
        <f>IF(A1240&lt;&gt;"",IF(A1240&lt;Data!$G$11*0.25,$C$13/$G$32,IF(A1240&gt;Data!$G$11*0.25,$C$13,$C$13*10)),"")</f>
        <v/>
      </c>
      <c r="H1240" s="43" t="str">
        <f>IF(A1240&lt;&gt;"",IF(Data!$G$9="constant",$C$13,IF(Data!$G$9="squeeze",G1240,F1240)),"")</f>
        <v/>
      </c>
      <c r="I1240" s="38" t="str">
        <f ca="1">IF(ISNUMBER(A1240),NORMINV(RAND(),0,IF(AND(Data!$G$9="squeeze",A1240&lt;Data!$G$11*0.25),$H$32,1)*$C$30*$C$13)*($C$14*$C$12),"")</f>
        <v/>
      </c>
      <c r="J1240" s="42" t="str">
        <f ca="1">IFERROR(IF(Data!$C$6="Real",B1240,I1240+J1239+($C$14*$C$12)*(NORMINV(RAND(),$C$15,CHOOSE($G$13,$C$13,F1240,G1240)))),"")</f>
        <v/>
      </c>
      <c r="K1240" s="88" t="str">
        <f>IF(ISNUMBER(A1240), IF($G$16="fixed",$G$17,MIN(H1240*Data!$C$7*$C$16*0.5,$C$17*Data!$C$7))*$C$12,"")</f>
        <v/>
      </c>
      <c r="L1240" s="42" t="str">
        <f t="shared" ca="1" si="584"/>
        <v/>
      </c>
      <c r="M1240" s="44" t="str">
        <f t="shared" ca="1" si="585"/>
        <v/>
      </c>
      <c r="N1240" s="44" t="str">
        <f t="shared" ca="1" si="586"/>
        <v/>
      </c>
      <c r="O1240" s="108" t="str">
        <f t="shared" si="561"/>
        <v/>
      </c>
      <c r="P1240" s="102" t="str">
        <f t="shared" si="562"/>
        <v/>
      </c>
      <c r="Q1240" s="102" t="str">
        <f t="shared" si="563"/>
        <v/>
      </c>
      <c r="R1240" s="120" t="str">
        <f t="shared" si="581"/>
        <v/>
      </c>
      <c r="S1240" s="54" t="str">
        <f t="shared" si="582"/>
        <v/>
      </c>
      <c r="T1240" s="5" t="str">
        <f t="shared" si="564"/>
        <v/>
      </c>
      <c r="U1240" s="152" t="str">
        <f t="shared" si="565"/>
        <v/>
      </c>
      <c r="V1240" s="152" t="str">
        <f t="shared" si="566"/>
        <v/>
      </c>
      <c r="W1240" s="153" t="str">
        <f t="shared" si="567"/>
        <v/>
      </c>
      <c r="X1240" s="153" t="str">
        <f t="shared" si="568"/>
        <v/>
      </c>
      <c r="Y1240" s="153" t="str">
        <f t="shared" si="569"/>
        <v/>
      </c>
      <c r="Z1240" s="153" t="str">
        <f t="shared" si="570"/>
        <v/>
      </c>
      <c r="AA1240" s="152" t="str">
        <f t="shared" si="571"/>
        <v/>
      </c>
      <c r="AB1240" s="152" t="str">
        <f t="shared" si="572"/>
        <v/>
      </c>
      <c r="AC1240" s="154" t="str">
        <f t="shared" si="573"/>
        <v/>
      </c>
      <c r="AD1240" s="154" t="str">
        <f t="shared" si="574"/>
        <v/>
      </c>
      <c r="AE1240" s="3" t="str">
        <f t="shared" si="575"/>
        <v/>
      </c>
      <c r="AF1240" s="3" t="str">
        <f t="shared" si="576"/>
        <v/>
      </c>
      <c r="AG1240" s="3" t="str">
        <f t="shared" si="583"/>
        <v/>
      </c>
      <c r="AH1240" s="4" t="str">
        <f t="shared" si="577"/>
        <v/>
      </c>
      <c r="AI1240" s="75" t="str">
        <f t="shared" si="578"/>
        <v/>
      </c>
      <c r="AJ1240" s="75" t="str">
        <f t="shared" si="579"/>
        <v/>
      </c>
    </row>
    <row r="1241" spans="1:36" ht="14.25">
      <c r="A1241" s="41" t="str">
        <f t="shared" si="580"/>
        <v/>
      </c>
      <c r="B1241" s="150" t="str">
        <f>IF(ISNUMBER(A1241),INDEX('MetaTrader Import'!$H$13:$J$5893,TRUNC(((A1241-$A$39+1)-1)/3)+1,MOD((A1241-$A$39+1)-1,3)+1),"")</f>
        <v/>
      </c>
      <c r="C1241" s="43" t="str">
        <f t="shared" si="557"/>
        <v/>
      </c>
      <c r="D1241" s="43" t="str">
        <f t="shared" ca="1" si="558"/>
        <v/>
      </c>
      <c r="E1241" s="43" t="str">
        <f t="shared" si="559"/>
        <v/>
      </c>
      <c r="F1241" s="43" t="str">
        <f t="shared" si="560"/>
        <v/>
      </c>
      <c r="G1241" s="43" t="str">
        <f>IF(A1241&lt;&gt;"",IF(A1241&lt;Data!$G$11*0.25,$C$13/$G$32,IF(A1241&gt;Data!$G$11*0.25,$C$13,$C$13*10)),"")</f>
        <v/>
      </c>
      <c r="H1241" s="43" t="str">
        <f>IF(A1241&lt;&gt;"",IF(Data!$G$9="constant",$C$13,IF(Data!$G$9="squeeze",G1241,F1241)),"")</f>
        <v/>
      </c>
      <c r="I1241" s="38" t="str">
        <f ca="1">IF(ISNUMBER(A1241),NORMINV(RAND(),0,IF(AND(Data!$G$9="squeeze",A1241&lt;Data!$G$11*0.25),$H$32,1)*$C$30*$C$13)*($C$14*$C$12),"")</f>
        <v/>
      </c>
      <c r="J1241" s="42" t="str">
        <f ca="1">IFERROR(IF(Data!$C$6="Real",B1241,I1241+J1240+($C$14*$C$12)*(NORMINV(RAND(),$C$15,CHOOSE($G$13,$C$13,F1241,G1241)))),"")</f>
        <v/>
      </c>
      <c r="K1241" s="88" t="str">
        <f>IF(ISNUMBER(A1241), IF($G$16="fixed",$G$17,MIN(H1241*Data!$C$7*$C$16*0.5,$C$17*Data!$C$7))*$C$12,"")</f>
        <v/>
      </c>
      <c r="L1241" s="42" t="str">
        <f t="shared" ca="1" si="584"/>
        <v/>
      </c>
      <c r="M1241" s="44" t="str">
        <f t="shared" ca="1" si="585"/>
        <v/>
      </c>
      <c r="N1241" s="44" t="str">
        <f t="shared" ca="1" si="586"/>
        <v/>
      </c>
      <c r="O1241" s="108" t="str">
        <f t="shared" si="561"/>
        <v/>
      </c>
      <c r="P1241" s="102" t="str">
        <f t="shared" si="562"/>
        <v/>
      </c>
      <c r="Q1241" s="102" t="str">
        <f t="shared" si="563"/>
        <v/>
      </c>
      <c r="R1241" s="120" t="str">
        <f t="shared" si="581"/>
        <v/>
      </c>
      <c r="S1241" s="54" t="str">
        <f t="shared" si="582"/>
        <v/>
      </c>
      <c r="T1241" s="5" t="str">
        <f t="shared" si="564"/>
        <v/>
      </c>
      <c r="U1241" s="152" t="str">
        <f t="shared" si="565"/>
        <v/>
      </c>
      <c r="V1241" s="152" t="str">
        <f t="shared" si="566"/>
        <v/>
      </c>
      <c r="W1241" s="153" t="str">
        <f t="shared" si="567"/>
        <v/>
      </c>
      <c r="X1241" s="153" t="str">
        <f t="shared" si="568"/>
        <v/>
      </c>
      <c r="Y1241" s="153" t="str">
        <f t="shared" si="569"/>
        <v/>
      </c>
      <c r="Z1241" s="153" t="str">
        <f t="shared" si="570"/>
        <v/>
      </c>
      <c r="AA1241" s="152" t="str">
        <f t="shared" si="571"/>
        <v/>
      </c>
      <c r="AB1241" s="152" t="str">
        <f t="shared" si="572"/>
        <v/>
      </c>
      <c r="AC1241" s="154" t="str">
        <f t="shared" si="573"/>
        <v/>
      </c>
      <c r="AD1241" s="154" t="str">
        <f t="shared" si="574"/>
        <v/>
      </c>
      <c r="AE1241" s="3" t="str">
        <f t="shared" si="575"/>
        <v/>
      </c>
      <c r="AF1241" s="3" t="str">
        <f t="shared" si="576"/>
        <v/>
      </c>
      <c r="AG1241" s="3" t="str">
        <f t="shared" si="583"/>
        <v/>
      </c>
      <c r="AH1241" s="4" t="str">
        <f t="shared" si="577"/>
        <v/>
      </c>
      <c r="AI1241" s="75" t="str">
        <f t="shared" si="578"/>
        <v/>
      </c>
      <c r="AJ1241" s="75" t="str">
        <f t="shared" si="579"/>
        <v/>
      </c>
    </row>
    <row r="1242" spans="1:36" ht="14.25">
      <c r="A1242" s="41" t="str">
        <f t="shared" si="580"/>
        <v/>
      </c>
      <c r="B1242" s="150" t="str">
        <f>IF(ISNUMBER(A1242),INDEX('MetaTrader Import'!$H$13:$J$5893,TRUNC(((A1242-$A$39+1)-1)/3)+1,MOD((A1242-$A$39+1)-1,3)+1),"")</f>
        <v/>
      </c>
      <c r="C1242" s="43" t="str">
        <f t="shared" si="557"/>
        <v/>
      </c>
      <c r="D1242" s="43" t="str">
        <f t="shared" ca="1" si="558"/>
        <v/>
      </c>
      <c r="E1242" s="43" t="str">
        <f t="shared" si="559"/>
        <v/>
      </c>
      <c r="F1242" s="43" t="str">
        <f t="shared" si="560"/>
        <v/>
      </c>
      <c r="G1242" s="43" t="str">
        <f>IF(A1242&lt;&gt;"",IF(A1242&lt;Data!$G$11*0.25,$C$13/$G$32,IF(A1242&gt;Data!$G$11*0.25,$C$13,$C$13*10)),"")</f>
        <v/>
      </c>
      <c r="H1242" s="43" t="str">
        <f>IF(A1242&lt;&gt;"",IF(Data!$G$9="constant",$C$13,IF(Data!$G$9="squeeze",G1242,F1242)),"")</f>
        <v/>
      </c>
      <c r="I1242" s="38" t="str">
        <f ca="1">IF(ISNUMBER(A1242),NORMINV(RAND(),0,IF(AND(Data!$G$9="squeeze",A1242&lt;Data!$G$11*0.25),$H$32,1)*$C$30*$C$13)*($C$14*$C$12),"")</f>
        <v/>
      </c>
      <c r="J1242" s="42" t="str">
        <f ca="1">IFERROR(IF(Data!$C$6="Real",B1242,I1242+J1241+($C$14*$C$12)*(NORMINV(RAND(),$C$15,CHOOSE($G$13,$C$13,F1242,G1242)))),"")</f>
        <v/>
      </c>
      <c r="K1242" s="88" t="str">
        <f>IF(ISNUMBER(A1242), IF($G$16="fixed",$G$17,MIN(H1242*Data!$C$7*$C$16*0.5,$C$17*Data!$C$7))*$C$12,"")</f>
        <v/>
      </c>
      <c r="L1242" s="42" t="str">
        <f t="shared" ca="1" si="584"/>
        <v/>
      </c>
      <c r="M1242" s="44" t="str">
        <f t="shared" ca="1" si="585"/>
        <v/>
      </c>
      <c r="N1242" s="44" t="str">
        <f t="shared" ca="1" si="586"/>
        <v/>
      </c>
      <c r="O1242" s="108" t="str">
        <f t="shared" si="561"/>
        <v/>
      </c>
      <c r="P1242" s="102" t="str">
        <f t="shared" si="562"/>
        <v/>
      </c>
      <c r="Q1242" s="102" t="str">
        <f t="shared" si="563"/>
        <v/>
      </c>
      <c r="R1242" s="120" t="str">
        <f t="shared" si="581"/>
        <v/>
      </c>
      <c r="S1242" s="54" t="str">
        <f t="shared" si="582"/>
        <v/>
      </c>
      <c r="T1242" s="5" t="str">
        <f t="shared" si="564"/>
        <v/>
      </c>
      <c r="U1242" s="152" t="str">
        <f t="shared" si="565"/>
        <v/>
      </c>
      <c r="V1242" s="152" t="str">
        <f t="shared" si="566"/>
        <v/>
      </c>
      <c r="W1242" s="153" t="str">
        <f t="shared" si="567"/>
        <v/>
      </c>
      <c r="X1242" s="153" t="str">
        <f t="shared" si="568"/>
        <v/>
      </c>
      <c r="Y1242" s="153" t="str">
        <f t="shared" si="569"/>
        <v/>
      </c>
      <c r="Z1242" s="153" t="str">
        <f t="shared" si="570"/>
        <v/>
      </c>
      <c r="AA1242" s="152" t="str">
        <f t="shared" si="571"/>
        <v/>
      </c>
      <c r="AB1242" s="152" t="str">
        <f t="shared" si="572"/>
        <v/>
      </c>
      <c r="AC1242" s="154" t="str">
        <f t="shared" si="573"/>
        <v/>
      </c>
      <c r="AD1242" s="154" t="str">
        <f t="shared" si="574"/>
        <v/>
      </c>
      <c r="AE1242" s="3" t="str">
        <f t="shared" si="575"/>
        <v/>
      </c>
      <c r="AF1242" s="3" t="str">
        <f t="shared" si="576"/>
        <v/>
      </c>
      <c r="AG1242" s="3" t="str">
        <f t="shared" si="583"/>
        <v/>
      </c>
      <c r="AH1242" s="4" t="str">
        <f t="shared" si="577"/>
        <v/>
      </c>
      <c r="AI1242" s="75" t="str">
        <f t="shared" si="578"/>
        <v/>
      </c>
      <c r="AJ1242" s="75" t="str">
        <f t="shared" si="579"/>
        <v/>
      </c>
    </row>
    <row r="1243" spans="1:36" ht="14.25">
      <c r="A1243" s="41" t="str">
        <f t="shared" si="580"/>
        <v/>
      </c>
      <c r="B1243" s="150" t="str">
        <f>IF(ISNUMBER(A1243),INDEX('MetaTrader Import'!$H$13:$J$5893,TRUNC(((A1243-$A$39+1)-1)/3)+1,MOD((A1243-$A$39+1)-1,3)+1),"")</f>
        <v/>
      </c>
      <c r="C1243" s="43" t="str">
        <f t="shared" si="557"/>
        <v/>
      </c>
      <c r="D1243" s="43" t="str">
        <f t="shared" ca="1" si="558"/>
        <v/>
      </c>
      <c r="E1243" s="43" t="str">
        <f t="shared" si="559"/>
        <v/>
      </c>
      <c r="F1243" s="43" t="str">
        <f t="shared" si="560"/>
        <v/>
      </c>
      <c r="G1243" s="43" t="str">
        <f>IF(A1243&lt;&gt;"",IF(A1243&lt;Data!$G$11*0.25,$C$13/$G$32,IF(A1243&gt;Data!$G$11*0.25,$C$13,$C$13*10)),"")</f>
        <v/>
      </c>
      <c r="H1243" s="43" t="str">
        <f>IF(A1243&lt;&gt;"",IF(Data!$G$9="constant",$C$13,IF(Data!$G$9="squeeze",G1243,F1243)),"")</f>
        <v/>
      </c>
      <c r="I1243" s="38" t="str">
        <f ca="1">IF(ISNUMBER(A1243),NORMINV(RAND(),0,IF(AND(Data!$G$9="squeeze",A1243&lt;Data!$G$11*0.25),$H$32,1)*$C$30*$C$13)*($C$14*$C$12),"")</f>
        <v/>
      </c>
      <c r="J1243" s="42" t="str">
        <f ca="1">IFERROR(IF(Data!$C$6="Real",B1243,I1243+J1242+($C$14*$C$12)*(NORMINV(RAND(),$C$15,CHOOSE($G$13,$C$13,F1243,G1243)))),"")</f>
        <v/>
      </c>
      <c r="K1243" s="88" t="str">
        <f>IF(ISNUMBER(A1243), IF($G$16="fixed",$G$17,MIN(H1243*Data!$C$7*$C$16*0.5,$C$17*Data!$C$7))*$C$12,"")</f>
        <v/>
      </c>
      <c r="L1243" s="42" t="str">
        <f t="shared" ca="1" si="584"/>
        <v/>
      </c>
      <c r="M1243" s="44" t="str">
        <f t="shared" ca="1" si="585"/>
        <v/>
      </c>
      <c r="N1243" s="44" t="str">
        <f t="shared" ca="1" si="586"/>
        <v/>
      </c>
      <c r="O1243" s="108" t="str">
        <f t="shared" si="561"/>
        <v/>
      </c>
      <c r="P1243" s="102" t="str">
        <f t="shared" si="562"/>
        <v/>
      </c>
      <c r="Q1243" s="102" t="str">
        <f t="shared" si="563"/>
        <v/>
      </c>
      <c r="R1243" s="120" t="str">
        <f t="shared" si="581"/>
        <v/>
      </c>
      <c r="S1243" s="54" t="str">
        <f t="shared" si="582"/>
        <v/>
      </c>
      <c r="T1243" s="5" t="str">
        <f t="shared" si="564"/>
        <v/>
      </c>
      <c r="U1243" s="152" t="str">
        <f t="shared" si="565"/>
        <v/>
      </c>
      <c r="V1243" s="152" t="str">
        <f t="shared" si="566"/>
        <v/>
      </c>
      <c r="W1243" s="153" t="str">
        <f t="shared" si="567"/>
        <v/>
      </c>
      <c r="X1243" s="153" t="str">
        <f t="shared" si="568"/>
        <v/>
      </c>
      <c r="Y1243" s="153" t="str">
        <f t="shared" si="569"/>
        <v/>
      </c>
      <c r="Z1243" s="153" t="str">
        <f t="shared" si="570"/>
        <v/>
      </c>
      <c r="AA1243" s="152" t="str">
        <f t="shared" si="571"/>
        <v/>
      </c>
      <c r="AB1243" s="152" t="str">
        <f t="shared" si="572"/>
        <v/>
      </c>
      <c r="AC1243" s="154" t="str">
        <f t="shared" si="573"/>
        <v/>
      </c>
      <c r="AD1243" s="154" t="str">
        <f t="shared" si="574"/>
        <v/>
      </c>
      <c r="AE1243" s="3" t="str">
        <f t="shared" si="575"/>
        <v/>
      </c>
      <c r="AF1243" s="3" t="str">
        <f t="shared" si="576"/>
        <v/>
      </c>
      <c r="AG1243" s="3" t="str">
        <f t="shared" si="583"/>
        <v/>
      </c>
      <c r="AH1243" s="4" t="str">
        <f t="shared" si="577"/>
        <v/>
      </c>
      <c r="AI1243" s="75" t="str">
        <f t="shared" si="578"/>
        <v/>
      </c>
      <c r="AJ1243" s="75" t="str">
        <f t="shared" si="579"/>
        <v/>
      </c>
    </row>
    <row r="1244" spans="1:36" ht="14.25">
      <c r="A1244" s="41" t="str">
        <f t="shared" si="580"/>
        <v/>
      </c>
      <c r="B1244" s="150" t="str">
        <f>IF(ISNUMBER(A1244),INDEX('MetaTrader Import'!$H$13:$J$5893,TRUNC(((A1244-$A$39+1)-1)/3)+1,MOD((A1244-$A$39+1)-1,3)+1),"")</f>
        <v/>
      </c>
      <c r="C1244" s="43" t="str">
        <f t="shared" si="557"/>
        <v/>
      </c>
      <c r="D1244" s="43" t="str">
        <f t="shared" ca="1" si="558"/>
        <v/>
      </c>
      <c r="E1244" s="43" t="str">
        <f t="shared" si="559"/>
        <v/>
      </c>
      <c r="F1244" s="43" t="str">
        <f t="shared" si="560"/>
        <v/>
      </c>
      <c r="G1244" s="43" t="str">
        <f>IF(A1244&lt;&gt;"",IF(A1244&lt;Data!$G$11*0.25,$C$13/$G$32,IF(A1244&gt;Data!$G$11*0.25,$C$13,$C$13*10)),"")</f>
        <v/>
      </c>
      <c r="H1244" s="43" t="str">
        <f>IF(A1244&lt;&gt;"",IF(Data!$G$9="constant",$C$13,IF(Data!$G$9="squeeze",G1244,F1244)),"")</f>
        <v/>
      </c>
      <c r="I1244" s="38" t="str">
        <f ca="1">IF(ISNUMBER(A1244),NORMINV(RAND(),0,IF(AND(Data!$G$9="squeeze",A1244&lt;Data!$G$11*0.25),$H$32,1)*$C$30*$C$13)*($C$14*$C$12),"")</f>
        <v/>
      </c>
      <c r="J1244" s="42" t="str">
        <f ca="1">IFERROR(IF(Data!$C$6="Real",B1244,I1244+J1243+($C$14*$C$12)*(NORMINV(RAND(),$C$15,CHOOSE($G$13,$C$13,F1244,G1244)))),"")</f>
        <v/>
      </c>
      <c r="K1244" s="88" t="str">
        <f>IF(ISNUMBER(A1244), IF($G$16="fixed",$G$17,MIN(H1244*Data!$C$7*$C$16*0.5,$C$17*Data!$C$7))*$C$12,"")</f>
        <v/>
      </c>
      <c r="L1244" s="42" t="str">
        <f t="shared" ca="1" si="584"/>
        <v/>
      </c>
      <c r="M1244" s="44" t="str">
        <f t="shared" ca="1" si="585"/>
        <v/>
      </c>
      <c r="N1244" s="44" t="str">
        <f t="shared" ca="1" si="586"/>
        <v/>
      </c>
      <c r="O1244" s="108" t="str">
        <f t="shared" si="561"/>
        <v/>
      </c>
      <c r="P1244" s="102" t="str">
        <f t="shared" si="562"/>
        <v/>
      </c>
      <c r="Q1244" s="102" t="str">
        <f t="shared" si="563"/>
        <v/>
      </c>
      <c r="R1244" s="120" t="str">
        <f t="shared" si="581"/>
        <v/>
      </c>
      <c r="S1244" s="54" t="str">
        <f t="shared" si="582"/>
        <v/>
      </c>
      <c r="T1244" s="5" t="str">
        <f t="shared" si="564"/>
        <v/>
      </c>
      <c r="U1244" s="152" t="str">
        <f t="shared" si="565"/>
        <v/>
      </c>
      <c r="V1244" s="152" t="str">
        <f t="shared" si="566"/>
        <v/>
      </c>
      <c r="W1244" s="153" t="str">
        <f t="shared" si="567"/>
        <v/>
      </c>
      <c r="X1244" s="153" t="str">
        <f t="shared" si="568"/>
        <v/>
      </c>
      <c r="Y1244" s="153" t="str">
        <f t="shared" si="569"/>
        <v/>
      </c>
      <c r="Z1244" s="153" t="str">
        <f t="shared" si="570"/>
        <v/>
      </c>
      <c r="AA1244" s="152" t="str">
        <f t="shared" si="571"/>
        <v/>
      </c>
      <c r="AB1244" s="152" t="str">
        <f t="shared" si="572"/>
        <v/>
      </c>
      <c r="AC1244" s="154" t="str">
        <f t="shared" si="573"/>
        <v/>
      </c>
      <c r="AD1244" s="154" t="str">
        <f t="shared" si="574"/>
        <v/>
      </c>
      <c r="AE1244" s="3" t="str">
        <f t="shared" si="575"/>
        <v/>
      </c>
      <c r="AF1244" s="3" t="str">
        <f t="shared" si="576"/>
        <v/>
      </c>
      <c r="AG1244" s="3" t="str">
        <f t="shared" si="583"/>
        <v/>
      </c>
      <c r="AH1244" s="4" t="str">
        <f t="shared" si="577"/>
        <v/>
      </c>
      <c r="AI1244" s="75" t="str">
        <f t="shared" si="578"/>
        <v/>
      </c>
      <c r="AJ1244" s="75" t="str">
        <f t="shared" si="579"/>
        <v/>
      </c>
    </row>
    <row r="1245" spans="1:36" ht="14.25">
      <c r="A1245" s="41" t="str">
        <f t="shared" si="580"/>
        <v/>
      </c>
      <c r="B1245" s="150" t="str">
        <f>IF(ISNUMBER(A1245),INDEX('MetaTrader Import'!$H$13:$J$5893,TRUNC(((A1245-$A$39+1)-1)/3)+1,MOD((A1245-$A$39+1)-1,3)+1),"")</f>
        <v/>
      </c>
      <c r="C1245" s="43" t="str">
        <f t="shared" si="557"/>
        <v/>
      </c>
      <c r="D1245" s="43" t="str">
        <f t="shared" ca="1" si="558"/>
        <v/>
      </c>
      <c r="E1245" s="43" t="str">
        <f t="shared" si="559"/>
        <v/>
      </c>
      <c r="F1245" s="43" t="str">
        <f t="shared" si="560"/>
        <v/>
      </c>
      <c r="G1245" s="43" t="str">
        <f>IF(A1245&lt;&gt;"",IF(A1245&lt;Data!$G$11*0.25,$C$13/$G$32,IF(A1245&gt;Data!$G$11*0.25,$C$13,$C$13*10)),"")</f>
        <v/>
      </c>
      <c r="H1245" s="43" t="str">
        <f>IF(A1245&lt;&gt;"",IF(Data!$G$9="constant",$C$13,IF(Data!$G$9="squeeze",G1245,F1245)),"")</f>
        <v/>
      </c>
      <c r="I1245" s="38" t="str">
        <f ca="1">IF(ISNUMBER(A1245),NORMINV(RAND(),0,IF(AND(Data!$G$9="squeeze",A1245&lt;Data!$G$11*0.25),$H$32,1)*$C$30*$C$13)*($C$14*$C$12),"")</f>
        <v/>
      </c>
      <c r="J1245" s="42" t="str">
        <f ca="1">IFERROR(IF(Data!$C$6="Real",B1245,I1245+J1244+($C$14*$C$12)*(NORMINV(RAND(),$C$15,CHOOSE($G$13,$C$13,F1245,G1245)))),"")</f>
        <v/>
      </c>
      <c r="K1245" s="88" t="str">
        <f>IF(ISNUMBER(A1245), IF($G$16="fixed",$G$17,MIN(H1245*Data!$C$7*$C$16*0.5,$C$17*Data!$C$7))*$C$12,"")</f>
        <v/>
      </c>
      <c r="L1245" s="42" t="str">
        <f t="shared" ca="1" si="584"/>
        <v/>
      </c>
      <c r="M1245" s="44" t="str">
        <f t="shared" ca="1" si="585"/>
        <v/>
      </c>
      <c r="N1245" s="44" t="str">
        <f t="shared" ca="1" si="586"/>
        <v/>
      </c>
      <c r="O1245" s="108" t="str">
        <f t="shared" si="561"/>
        <v/>
      </c>
      <c r="P1245" s="102" t="str">
        <f t="shared" si="562"/>
        <v/>
      </c>
      <c r="Q1245" s="102" t="str">
        <f t="shared" si="563"/>
        <v/>
      </c>
      <c r="R1245" s="120" t="str">
        <f t="shared" si="581"/>
        <v/>
      </c>
      <c r="S1245" s="54" t="str">
        <f t="shared" si="582"/>
        <v/>
      </c>
      <c r="T1245" s="5" t="str">
        <f t="shared" si="564"/>
        <v/>
      </c>
      <c r="U1245" s="152" t="str">
        <f t="shared" si="565"/>
        <v/>
      </c>
      <c r="V1245" s="152" t="str">
        <f t="shared" si="566"/>
        <v/>
      </c>
      <c r="W1245" s="153" t="str">
        <f t="shared" si="567"/>
        <v/>
      </c>
      <c r="X1245" s="153" t="str">
        <f t="shared" si="568"/>
        <v/>
      </c>
      <c r="Y1245" s="153" t="str">
        <f t="shared" si="569"/>
        <v/>
      </c>
      <c r="Z1245" s="153" t="str">
        <f t="shared" si="570"/>
        <v/>
      </c>
      <c r="AA1245" s="152" t="str">
        <f t="shared" si="571"/>
        <v/>
      </c>
      <c r="AB1245" s="152" t="str">
        <f t="shared" si="572"/>
        <v/>
      </c>
      <c r="AC1245" s="154" t="str">
        <f t="shared" si="573"/>
        <v/>
      </c>
      <c r="AD1245" s="154" t="str">
        <f t="shared" si="574"/>
        <v/>
      </c>
      <c r="AE1245" s="3" t="str">
        <f t="shared" si="575"/>
        <v/>
      </c>
      <c r="AF1245" s="3" t="str">
        <f t="shared" si="576"/>
        <v/>
      </c>
      <c r="AG1245" s="3" t="str">
        <f t="shared" si="583"/>
        <v/>
      </c>
      <c r="AH1245" s="4" t="str">
        <f t="shared" si="577"/>
        <v/>
      </c>
      <c r="AI1245" s="75" t="str">
        <f t="shared" si="578"/>
        <v/>
      </c>
      <c r="AJ1245" s="75" t="str">
        <f t="shared" si="579"/>
        <v/>
      </c>
    </row>
    <row r="1246" spans="1:36" ht="14.25">
      <c r="A1246" s="41" t="str">
        <f t="shared" si="580"/>
        <v/>
      </c>
      <c r="B1246" s="150" t="str">
        <f>IF(ISNUMBER(A1246),INDEX('MetaTrader Import'!$H$13:$J$5893,TRUNC(((A1246-$A$39+1)-1)/3)+1,MOD((A1246-$A$39+1)-1,3)+1),"")</f>
        <v/>
      </c>
      <c r="C1246" s="43" t="str">
        <f t="shared" si="557"/>
        <v/>
      </c>
      <c r="D1246" s="43" t="str">
        <f t="shared" ca="1" si="558"/>
        <v/>
      </c>
      <c r="E1246" s="43" t="str">
        <f t="shared" si="559"/>
        <v/>
      </c>
      <c r="F1246" s="43" t="str">
        <f t="shared" si="560"/>
        <v/>
      </c>
      <c r="G1246" s="43" t="str">
        <f>IF(A1246&lt;&gt;"",IF(A1246&lt;Data!$G$11*0.25,$C$13/$G$32,IF(A1246&gt;Data!$G$11*0.25,$C$13,$C$13*10)),"")</f>
        <v/>
      </c>
      <c r="H1246" s="43" t="str">
        <f>IF(A1246&lt;&gt;"",IF(Data!$G$9="constant",$C$13,IF(Data!$G$9="squeeze",G1246,F1246)),"")</f>
        <v/>
      </c>
      <c r="I1246" s="38" t="str">
        <f ca="1">IF(ISNUMBER(A1246),NORMINV(RAND(),0,IF(AND(Data!$G$9="squeeze",A1246&lt;Data!$G$11*0.25),$H$32,1)*$C$30*$C$13)*($C$14*$C$12),"")</f>
        <v/>
      </c>
      <c r="J1246" s="42" t="str">
        <f ca="1">IFERROR(IF(Data!$C$6="Real",B1246,I1246+J1245+($C$14*$C$12)*(NORMINV(RAND(),$C$15,CHOOSE($G$13,$C$13,F1246,G1246)))),"")</f>
        <v/>
      </c>
      <c r="K1246" s="88" t="str">
        <f>IF(ISNUMBER(A1246), IF($G$16="fixed",$G$17,MIN(H1246*Data!$C$7*$C$16*0.5,$C$17*Data!$C$7))*$C$12,"")</f>
        <v/>
      </c>
      <c r="L1246" s="42" t="str">
        <f t="shared" ca="1" si="584"/>
        <v/>
      </c>
      <c r="M1246" s="44" t="str">
        <f t="shared" ca="1" si="585"/>
        <v/>
      </c>
      <c r="N1246" s="44" t="str">
        <f t="shared" ca="1" si="586"/>
        <v/>
      </c>
      <c r="O1246" s="108" t="str">
        <f t="shared" si="561"/>
        <v/>
      </c>
      <c r="P1246" s="102" t="str">
        <f t="shared" si="562"/>
        <v/>
      </c>
      <c r="Q1246" s="102" t="str">
        <f t="shared" si="563"/>
        <v/>
      </c>
      <c r="R1246" s="120" t="str">
        <f t="shared" si="581"/>
        <v/>
      </c>
      <c r="S1246" s="54" t="str">
        <f t="shared" si="582"/>
        <v/>
      </c>
      <c r="T1246" s="5" t="str">
        <f t="shared" si="564"/>
        <v/>
      </c>
      <c r="U1246" s="152" t="str">
        <f t="shared" si="565"/>
        <v/>
      </c>
      <c r="V1246" s="152" t="str">
        <f t="shared" si="566"/>
        <v/>
      </c>
      <c r="W1246" s="153" t="str">
        <f t="shared" si="567"/>
        <v/>
      </c>
      <c r="X1246" s="153" t="str">
        <f t="shared" si="568"/>
        <v/>
      </c>
      <c r="Y1246" s="153" t="str">
        <f t="shared" si="569"/>
        <v/>
      </c>
      <c r="Z1246" s="153" t="str">
        <f t="shared" si="570"/>
        <v/>
      </c>
      <c r="AA1246" s="152" t="str">
        <f t="shared" si="571"/>
        <v/>
      </c>
      <c r="AB1246" s="152" t="str">
        <f t="shared" si="572"/>
        <v/>
      </c>
      <c r="AC1246" s="154" t="str">
        <f t="shared" si="573"/>
        <v/>
      </c>
      <c r="AD1246" s="154" t="str">
        <f t="shared" si="574"/>
        <v/>
      </c>
      <c r="AE1246" s="3" t="str">
        <f t="shared" si="575"/>
        <v/>
      </c>
      <c r="AF1246" s="3" t="str">
        <f t="shared" si="576"/>
        <v/>
      </c>
      <c r="AG1246" s="3" t="str">
        <f t="shared" si="583"/>
        <v/>
      </c>
      <c r="AH1246" s="4" t="str">
        <f t="shared" si="577"/>
        <v/>
      </c>
      <c r="AI1246" s="75" t="str">
        <f t="shared" si="578"/>
        <v/>
      </c>
      <c r="AJ1246" s="75" t="str">
        <f t="shared" si="579"/>
        <v/>
      </c>
    </row>
    <row r="1247" spans="1:36" ht="14.25">
      <c r="A1247" s="41" t="str">
        <f t="shared" si="580"/>
        <v/>
      </c>
      <c r="B1247" s="150" t="str">
        <f>IF(ISNUMBER(A1247),INDEX('MetaTrader Import'!$H$13:$J$5893,TRUNC(((A1247-$A$39+1)-1)/3)+1,MOD((A1247-$A$39+1)-1,3)+1),"")</f>
        <v/>
      </c>
      <c r="C1247" s="43" t="str">
        <f t="shared" si="557"/>
        <v/>
      </c>
      <c r="D1247" s="43" t="str">
        <f t="shared" ca="1" si="558"/>
        <v/>
      </c>
      <c r="E1247" s="43" t="str">
        <f t="shared" si="559"/>
        <v/>
      </c>
      <c r="F1247" s="43" t="str">
        <f t="shared" si="560"/>
        <v/>
      </c>
      <c r="G1247" s="43" t="str">
        <f>IF(A1247&lt;&gt;"",IF(A1247&lt;Data!$G$11*0.25,$C$13/$G$32,IF(A1247&gt;Data!$G$11*0.25,$C$13,$C$13*10)),"")</f>
        <v/>
      </c>
      <c r="H1247" s="43" t="str">
        <f>IF(A1247&lt;&gt;"",IF(Data!$G$9="constant",$C$13,IF(Data!$G$9="squeeze",G1247,F1247)),"")</f>
        <v/>
      </c>
      <c r="I1247" s="38" t="str">
        <f ca="1">IF(ISNUMBER(A1247),NORMINV(RAND(),0,IF(AND(Data!$G$9="squeeze",A1247&lt;Data!$G$11*0.25),$H$32,1)*$C$30*$C$13)*($C$14*$C$12),"")</f>
        <v/>
      </c>
      <c r="J1247" s="42" t="str">
        <f ca="1">IFERROR(IF(Data!$C$6="Real",B1247,I1247+J1246+($C$14*$C$12)*(NORMINV(RAND(),$C$15,CHOOSE($G$13,$C$13,F1247,G1247)))),"")</f>
        <v/>
      </c>
      <c r="K1247" s="88" t="str">
        <f>IF(ISNUMBER(A1247), IF($G$16="fixed",$G$17,MIN(H1247*Data!$C$7*$C$16*0.5,$C$17*Data!$C$7))*$C$12,"")</f>
        <v/>
      </c>
      <c r="L1247" s="42" t="str">
        <f t="shared" ca="1" si="584"/>
        <v/>
      </c>
      <c r="M1247" s="44" t="str">
        <f t="shared" ca="1" si="585"/>
        <v/>
      </c>
      <c r="N1247" s="44" t="str">
        <f t="shared" ca="1" si="586"/>
        <v/>
      </c>
      <c r="O1247" s="108" t="str">
        <f t="shared" si="561"/>
        <v/>
      </c>
      <c r="P1247" s="102" t="str">
        <f t="shared" si="562"/>
        <v/>
      </c>
      <c r="Q1247" s="102" t="str">
        <f t="shared" si="563"/>
        <v/>
      </c>
      <c r="R1247" s="120" t="str">
        <f t="shared" si="581"/>
        <v/>
      </c>
      <c r="S1247" s="54" t="str">
        <f t="shared" si="582"/>
        <v/>
      </c>
      <c r="T1247" s="5" t="str">
        <f t="shared" si="564"/>
        <v/>
      </c>
      <c r="U1247" s="152" t="str">
        <f t="shared" si="565"/>
        <v/>
      </c>
      <c r="V1247" s="152" t="str">
        <f t="shared" si="566"/>
        <v/>
      </c>
      <c r="W1247" s="153" t="str">
        <f t="shared" si="567"/>
        <v/>
      </c>
      <c r="X1247" s="153" t="str">
        <f t="shared" si="568"/>
        <v/>
      </c>
      <c r="Y1247" s="153" t="str">
        <f t="shared" si="569"/>
        <v/>
      </c>
      <c r="Z1247" s="153" t="str">
        <f t="shared" si="570"/>
        <v/>
      </c>
      <c r="AA1247" s="152" t="str">
        <f t="shared" si="571"/>
        <v/>
      </c>
      <c r="AB1247" s="152" t="str">
        <f t="shared" si="572"/>
        <v/>
      </c>
      <c r="AC1247" s="154" t="str">
        <f t="shared" si="573"/>
        <v/>
      </c>
      <c r="AD1247" s="154" t="str">
        <f t="shared" si="574"/>
        <v/>
      </c>
      <c r="AE1247" s="3" t="str">
        <f t="shared" si="575"/>
        <v/>
      </c>
      <c r="AF1247" s="3" t="str">
        <f t="shared" si="576"/>
        <v/>
      </c>
      <c r="AG1247" s="3" t="str">
        <f t="shared" si="583"/>
        <v/>
      </c>
      <c r="AH1247" s="4" t="str">
        <f t="shared" si="577"/>
        <v/>
      </c>
      <c r="AI1247" s="75" t="str">
        <f t="shared" si="578"/>
        <v/>
      </c>
      <c r="AJ1247" s="75" t="str">
        <f t="shared" si="579"/>
        <v/>
      </c>
    </row>
    <row r="1248" spans="1:36" ht="14.25">
      <c r="A1248" s="41" t="str">
        <f t="shared" si="580"/>
        <v/>
      </c>
      <c r="B1248" s="150" t="str">
        <f>IF(ISNUMBER(A1248),INDEX('MetaTrader Import'!$H$13:$J$5893,TRUNC(((A1248-$A$39+1)-1)/3)+1,MOD((A1248-$A$39+1)-1,3)+1),"")</f>
        <v/>
      </c>
      <c r="C1248" s="43" t="str">
        <f t="shared" si="557"/>
        <v/>
      </c>
      <c r="D1248" s="43" t="str">
        <f t="shared" ca="1" si="558"/>
        <v/>
      </c>
      <c r="E1248" s="43" t="str">
        <f t="shared" si="559"/>
        <v/>
      </c>
      <c r="F1248" s="43" t="str">
        <f t="shared" si="560"/>
        <v/>
      </c>
      <c r="G1248" s="43" t="str">
        <f>IF(A1248&lt;&gt;"",IF(A1248&lt;Data!$G$11*0.25,$C$13/$G$32,IF(A1248&gt;Data!$G$11*0.25,$C$13,$C$13*10)),"")</f>
        <v/>
      </c>
      <c r="H1248" s="43" t="str">
        <f>IF(A1248&lt;&gt;"",IF(Data!$G$9="constant",$C$13,IF(Data!$G$9="squeeze",G1248,F1248)),"")</f>
        <v/>
      </c>
      <c r="I1248" s="38" t="str">
        <f ca="1">IF(ISNUMBER(A1248),NORMINV(RAND(),0,IF(AND(Data!$G$9="squeeze",A1248&lt;Data!$G$11*0.25),$H$32,1)*$C$30*$C$13)*($C$14*$C$12),"")</f>
        <v/>
      </c>
      <c r="J1248" s="42" t="str">
        <f ca="1">IFERROR(IF(Data!$C$6="Real",B1248,I1248+J1247+($C$14*$C$12)*(NORMINV(RAND(),$C$15,CHOOSE($G$13,$C$13,F1248,G1248)))),"")</f>
        <v/>
      </c>
      <c r="K1248" s="88" t="str">
        <f>IF(ISNUMBER(A1248), IF($G$16="fixed",$G$17,MIN(H1248*Data!$C$7*$C$16*0.5,$C$17*Data!$C$7))*$C$12,"")</f>
        <v/>
      </c>
      <c r="L1248" s="42" t="str">
        <f t="shared" ca="1" si="584"/>
        <v/>
      </c>
      <c r="M1248" s="44" t="str">
        <f t="shared" ca="1" si="585"/>
        <v/>
      </c>
      <c r="N1248" s="44" t="str">
        <f t="shared" ca="1" si="586"/>
        <v/>
      </c>
      <c r="O1248" s="108" t="str">
        <f t="shared" si="561"/>
        <v/>
      </c>
      <c r="P1248" s="102" t="str">
        <f t="shared" si="562"/>
        <v/>
      </c>
      <c r="Q1248" s="102" t="str">
        <f t="shared" si="563"/>
        <v/>
      </c>
      <c r="R1248" s="120" t="str">
        <f t="shared" si="581"/>
        <v/>
      </c>
      <c r="S1248" s="54" t="str">
        <f t="shared" si="582"/>
        <v/>
      </c>
      <c r="T1248" s="5" t="str">
        <f t="shared" si="564"/>
        <v/>
      </c>
      <c r="U1248" s="152" t="str">
        <f t="shared" si="565"/>
        <v/>
      </c>
      <c r="V1248" s="152" t="str">
        <f t="shared" si="566"/>
        <v/>
      </c>
      <c r="W1248" s="153" t="str">
        <f t="shared" si="567"/>
        <v/>
      </c>
      <c r="X1248" s="153" t="str">
        <f t="shared" si="568"/>
        <v/>
      </c>
      <c r="Y1248" s="153" t="str">
        <f t="shared" si="569"/>
        <v/>
      </c>
      <c r="Z1248" s="153" t="str">
        <f t="shared" si="570"/>
        <v/>
      </c>
      <c r="AA1248" s="152" t="str">
        <f t="shared" si="571"/>
        <v/>
      </c>
      <c r="AB1248" s="152" t="str">
        <f t="shared" si="572"/>
        <v/>
      </c>
      <c r="AC1248" s="154" t="str">
        <f t="shared" si="573"/>
        <v/>
      </c>
      <c r="AD1248" s="154" t="str">
        <f t="shared" si="574"/>
        <v/>
      </c>
      <c r="AE1248" s="3" t="str">
        <f t="shared" si="575"/>
        <v/>
      </c>
      <c r="AF1248" s="3" t="str">
        <f t="shared" si="576"/>
        <v/>
      </c>
      <c r="AG1248" s="3" t="str">
        <f t="shared" si="583"/>
        <v/>
      </c>
      <c r="AH1248" s="4" t="str">
        <f t="shared" si="577"/>
        <v/>
      </c>
      <c r="AI1248" s="75" t="str">
        <f t="shared" si="578"/>
        <v/>
      </c>
      <c r="AJ1248" s="75" t="str">
        <f t="shared" si="579"/>
        <v/>
      </c>
    </row>
    <row r="1249" spans="1:36" ht="14.25">
      <c r="A1249" s="41" t="str">
        <f t="shared" si="580"/>
        <v/>
      </c>
      <c r="B1249" s="150" t="str">
        <f>IF(ISNUMBER(A1249),INDEX('MetaTrader Import'!$H$13:$J$5893,TRUNC(((A1249-$A$39+1)-1)/3)+1,MOD((A1249-$A$39+1)-1,3)+1),"")</f>
        <v/>
      </c>
      <c r="C1249" s="43" t="str">
        <f t="shared" si="557"/>
        <v/>
      </c>
      <c r="D1249" s="43" t="str">
        <f t="shared" ca="1" si="558"/>
        <v/>
      </c>
      <c r="E1249" s="43" t="str">
        <f t="shared" si="559"/>
        <v/>
      </c>
      <c r="F1249" s="43" t="str">
        <f t="shared" si="560"/>
        <v/>
      </c>
      <c r="G1249" s="43" t="str">
        <f>IF(A1249&lt;&gt;"",IF(A1249&lt;Data!$G$11*0.25,$C$13/$G$32,IF(A1249&gt;Data!$G$11*0.25,$C$13,$C$13*10)),"")</f>
        <v/>
      </c>
      <c r="H1249" s="43" t="str">
        <f>IF(A1249&lt;&gt;"",IF(Data!$G$9="constant",$C$13,IF(Data!$G$9="squeeze",G1249,F1249)),"")</f>
        <v/>
      </c>
      <c r="I1249" s="38" t="str">
        <f ca="1">IF(ISNUMBER(A1249),NORMINV(RAND(),0,IF(AND(Data!$G$9="squeeze",A1249&lt;Data!$G$11*0.25),$H$32,1)*$C$30*$C$13)*($C$14*$C$12),"")</f>
        <v/>
      </c>
      <c r="J1249" s="42" t="str">
        <f ca="1">IFERROR(IF(Data!$C$6="Real",B1249,I1249+J1248+($C$14*$C$12)*(NORMINV(RAND(),$C$15,CHOOSE($G$13,$C$13,F1249,G1249)))),"")</f>
        <v/>
      </c>
      <c r="K1249" s="88" t="str">
        <f>IF(ISNUMBER(A1249), IF($G$16="fixed",$G$17,MIN(H1249*Data!$C$7*$C$16*0.5,$C$17*Data!$C$7))*$C$12,"")</f>
        <v/>
      </c>
      <c r="L1249" s="42" t="str">
        <f t="shared" ca="1" si="584"/>
        <v/>
      </c>
      <c r="M1249" s="44" t="str">
        <f t="shared" ca="1" si="585"/>
        <v/>
      </c>
      <c r="N1249" s="44" t="str">
        <f t="shared" ca="1" si="586"/>
        <v/>
      </c>
      <c r="O1249" s="108" t="str">
        <f t="shared" si="561"/>
        <v/>
      </c>
      <c r="P1249" s="102" t="str">
        <f t="shared" si="562"/>
        <v/>
      </c>
      <c r="Q1249" s="102" t="str">
        <f t="shared" si="563"/>
        <v/>
      </c>
      <c r="R1249" s="120" t="str">
        <f t="shared" si="581"/>
        <v/>
      </c>
      <c r="S1249" s="54" t="str">
        <f t="shared" si="582"/>
        <v/>
      </c>
      <c r="T1249" s="5" t="str">
        <f t="shared" si="564"/>
        <v/>
      </c>
      <c r="U1249" s="152" t="str">
        <f t="shared" si="565"/>
        <v/>
      </c>
      <c r="V1249" s="152" t="str">
        <f t="shared" si="566"/>
        <v/>
      </c>
      <c r="W1249" s="153" t="str">
        <f t="shared" si="567"/>
        <v/>
      </c>
      <c r="X1249" s="153" t="str">
        <f t="shared" si="568"/>
        <v/>
      </c>
      <c r="Y1249" s="153" t="str">
        <f t="shared" si="569"/>
        <v/>
      </c>
      <c r="Z1249" s="153" t="str">
        <f t="shared" si="570"/>
        <v/>
      </c>
      <c r="AA1249" s="152" t="str">
        <f t="shared" si="571"/>
        <v/>
      </c>
      <c r="AB1249" s="152" t="str">
        <f t="shared" si="572"/>
        <v/>
      </c>
      <c r="AC1249" s="154" t="str">
        <f t="shared" si="573"/>
        <v/>
      </c>
      <c r="AD1249" s="154" t="str">
        <f t="shared" si="574"/>
        <v/>
      </c>
      <c r="AE1249" s="3" t="str">
        <f t="shared" si="575"/>
        <v/>
      </c>
      <c r="AF1249" s="3" t="str">
        <f t="shared" si="576"/>
        <v/>
      </c>
      <c r="AG1249" s="3" t="str">
        <f t="shared" si="583"/>
        <v/>
      </c>
      <c r="AH1249" s="4" t="str">
        <f t="shared" si="577"/>
        <v/>
      </c>
      <c r="AI1249" s="75" t="str">
        <f t="shared" si="578"/>
        <v/>
      </c>
      <c r="AJ1249" s="75" t="str">
        <f t="shared" si="579"/>
        <v/>
      </c>
    </row>
    <row r="1250" spans="1:36" ht="14.25">
      <c r="A1250" s="41" t="str">
        <f t="shared" si="580"/>
        <v/>
      </c>
      <c r="B1250" s="150" t="str">
        <f>IF(ISNUMBER(A1250),INDEX('MetaTrader Import'!$H$13:$J$5893,TRUNC(((A1250-$A$39+1)-1)/3)+1,MOD((A1250-$A$39+1)-1,3)+1),"")</f>
        <v/>
      </c>
      <c r="C1250" s="43" t="str">
        <f t="shared" si="557"/>
        <v/>
      </c>
      <c r="D1250" s="43" t="str">
        <f t="shared" ca="1" si="558"/>
        <v/>
      </c>
      <c r="E1250" s="43" t="str">
        <f t="shared" si="559"/>
        <v/>
      </c>
      <c r="F1250" s="43" t="str">
        <f t="shared" si="560"/>
        <v/>
      </c>
      <c r="G1250" s="43" t="str">
        <f>IF(A1250&lt;&gt;"",IF(A1250&lt;Data!$G$11*0.25,$C$13/$G$32,IF(A1250&gt;Data!$G$11*0.25,$C$13,$C$13*10)),"")</f>
        <v/>
      </c>
      <c r="H1250" s="43" t="str">
        <f>IF(A1250&lt;&gt;"",IF(Data!$G$9="constant",$C$13,IF(Data!$G$9="squeeze",G1250,F1250)),"")</f>
        <v/>
      </c>
      <c r="I1250" s="38" t="str">
        <f ca="1">IF(ISNUMBER(A1250),NORMINV(RAND(),0,IF(AND(Data!$G$9="squeeze",A1250&lt;Data!$G$11*0.25),$H$32,1)*$C$30*$C$13)*($C$14*$C$12),"")</f>
        <v/>
      </c>
      <c r="J1250" s="42" t="str">
        <f ca="1">IFERROR(IF(Data!$C$6="Real",B1250,I1250+J1249+($C$14*$C$12)*(NORMINV(RAND(),$C$15,CHOOSE($G$13,$C$13,F1250,G1250)))),"")</f>
        <v/>
      </c>
      <c r="K1250" s="88" t="str">
        <f>IF(ISNUMBER(A1250), IF($G$16="fixed",$G$17,MIN(H1250*Data!$C$7*$C$16*0.5,$C$17*Data!$C$7))*$C$12,"")</f>
        <v/>
      </c>
      <c r="L1250" s="42" t="str">
        <f t="shared" ca="1" si="584"/>
        <v/>
      </c>
      <c r="M1250" s="44" t="str">
        <f t="shared" ca="1" si="585"/>
        <v/>
      </c>
      <c r="N1250" s="44" t="str">
        <f t="shared" ca="1" si="586"/>
        <v/>
      </c>
      <c r="O1250" s="108" t="str">
        <f t="shared" si="561"/>
        <v/>
      </c>
      <c r="P1250" s="102" t="str">
        <f t="shared" si="562"/>
        <v/>
      </c>
      <c r="Q1250" s="102" t="str">
        <f t="shared" si="563"/>
        <v/>
      </c>
      <c r="R1250" s="120" t="str">
        <f t="shared" si="581"/>
        <v/>
      </c>
      <c r="S1250" s="54" t="str">
        <f t="shared" si="582"/>
        <v/>
      </c>
      <c r="T1250" s="5" t="str">
        <f t="shared" si="564"/>
        <v/>
      </c>
      <c r="U1250" s="152" t="str">
        <f t="shared" si="565"/>
        <v/>
      </c>
      <c r="V1250" s="152" t="str">
        <f t="shared" si="566"/>
        <v/>
      </c>
      <c r="W1250" s="153" t="str">
        <f t="shared" si="567"/>
        <v/>
      </c>
      <c r="X1250" s="153" t="str">
        <f t="shared" si="568"/>
        <v/>
      </c>
      <c r="Y1250" s="153" t="str">
        <f t="shared" si="569"/>
        <v/>
      </c>
      <c r="Z1250" s="153" t="str">
        <f t="shared" si="570"/>
        <v/>
      </c>
      <c r="AA1250" s="152" t="str">
        <f t="shared" si="571"/>
        <v/>
      </c>
      <c r="AB1250" s="152" t="str">
        <f t="shared" si="572"/>
        <v/>
      </c>
      <c r="AC1250" s="154" t="str">
        <f t="shared" si="573"/>
        <v/>
      </c>
      <c r="AD1250" s="154" t="str">
        <f t="shared" si="574"/>
        <v/>
      </c>
      <c r="AE1250" s="3" t="str">
        <f t="shared" si="575"/>
        <v/>
      </c>
      <c r="AF1250" s="3" t="str">
        <f t="shared" si="576"/>
        <v/>
      </c>
      <c r="AG1250" s="3" t="str">
        <f t="shared" si="583"/>
        <v/>
      </c>
      <c r="AH1250" s="4" t="str">
        <f t="shared" si="577"/>
        <v/>
      </c>
      <c r="AI1250" s="75" t="str">
        <f t="shared" si="578"/>
        <v/>
      </c>
      <c r="AJ1250" s="75" t="str">
        <f t="shared" si="579"/>
        <v/>
      </c>
    </row>
    <row r="1251" spans="1:36" ht="14.25">
      <c r="A1251" s="41" t="str">
        <f t="shared" si="580"/>
        <v/>
      </c>
      <c r="B1251" s="150" t="str">
        <f>IF(ISNUMBER(A1251),INDEX('MetaTrader Import'!$H$13:$J$5893,TRUNC(((A1251-$A$39+1)-1)/3)+1,MOD((A1251-$A$39+1)-1,3)+1),"")</f>
        <v/>
      </c>
      <c r="C1251" s="43" t="str">
        <f t="shared" si="557"/>
        <v/>
      </c>
      <c r="D1251" s="43" t="str">
        <f t="shared" ca="1" si="558"/>
        <v/>
      </c>
      <c r="E1251" s="43" t="str">
        <f t="shared" si="559"/>
        <v/>
      </c>
      <c r="F1251" s="43" t="str">
        <f t="shared" si="560"/>
        <v/>
      </c>
      <c r="G1251" s="43" t="str">
        <f>IF(A1251&lt;&gt;"",IF(A1251&lt;Data!$G$11*0.25,$C$13/$G$32,IF(A1251&gt;Data!$G$11*0.25,$C$13,$C$13*10)),"")</f>
        <v/>
      </c>
      <c r="H1251" s="43" t="str">
        <f>IF(A1251&lt;&gt;"",IF(Data!$G$9="constant",$C$13,IF(Data!$G$9="squeeze",G1251,F1251)),"")</f>
        <v/>
      </c>
      <c r="I1251" s="38" t="str">
        <f ca="1">IF(ISNUMBER(A1251),NORMINV(RAND(),0,IF(AND(Data!$G$9="squeeze",A1251&lt;Data!$G$11*0.25),$H$32,1)*$C$30*$C$13)*($C$14*$C$12),"")</f>
        <v/>
      </c>
      <c r="J1251" s="42" t="str">
        <f ca="1">IFERROR(IF(Data!$C$6="Real",B1251,I1251+J1250+($C$14*$C$12)*(NORMINV(RAND(),$C$15,CHOOSE($G$13,$C$13,F1251,G1251)))),"")</f>
        <v/>
      </c>
      <c r="K1251" s="88" t="str">
        <f>IF(ISNUMBER(A1251), IF($G$16="fixed",$G$17,MIN(H1251*Data!$C$7*$C$16*0.5,$C$17*Data!$C$7))*$C$12,"")</f>
        <v/>
      </c>
      <c r="L1251" s="42" t="str">
        <f t="shared" ca="1" si="584"/>
        <v/>
      </c>
      <c r="M1251" s="44" t="str">
        <f t="shared" ca="1" si="585"/>
        <v/>
      </c>
      <c r="N1251" s="44" t="str">
        <f t="shared" ca="1" si="586"/>
        <v/>
      </c>
      <c r="O1251" s="108" t="str">
        <f t="shared" si="561"/>
        <v/>
      </c>
      <c r="P1251" s="102" t="str">
        <f t="shared" si="562"/>
        <v/>
      </c>
      <c r="Q1251" s="102" t="str">
        <f t="shared" si="563"/>
        <v/>
      </c>
      <c r="R1251" s="120" t="str">
        <f t="shared" si="581"/>
        <v/>
      </c>
      <c r="S1251" s="54" t="str">
        <f t="shared" si="582"/>
        <v/>
      </c>
      <c r="T1251" s="5" t="str">
        <f t="shared" si="564"/>
        <v/>
      </c>
      <c r="U1251" s="152" t="str">
        <f t="shared" si="565"/>
        <v/>
      </c>
      <c r="V1251" s="152" t="str">
        <f t="shared" si="566"/>
        <v/>
      </c>
      <c r="W1251" s="153" t="str">
        <f t="shared" si="567"/>
        <v/>
      </c>
      <c r="X1251" s="153" t="str">
        <f t="shared" si="568"/>
        <v/>
      </c>
      <c r="Y1251" s="153" t="str">
        <f t="shared" si="569"/>
        <v/>
      </c>
      <c r="Z1251" s="153" t="str">
        <f t="shared" si="570"/>
        <v/>
      </c>
      <c r="AA1251" s="152" t="str">
        <f t="shared" si="571"/>
        <v/>
      </c>
      <c r="AB1251" s="152" t="str">
        <f t="shared" si="572"/>
        <v/>
      </c>
      <c r="AC1251" s="154" t="str">
        <f t="shared" si="573"/>
        <v/>
      </c>
      <c r="AD1251" s="154" t="str">
        <f t="shared" si="574"/>
        <v/>
      </c>
      <c r="AE1251" s="3" t="str">
        <f t="shared" si="575"/>
        <v/>
      </c>
      <c r="AF1251" s="3" t="str">
        <f t="shared" si="576"/>
        <v/>
      </c>
      <c r="AG1251" s="3" t="str">
        <f t="shared" si="583"/>
        <v/>
      </c>
      <c r="AH1251" s="4" t="str">
        <f t="shared" si="577"/>
        <v/>
      </c>
      <c r="AI1251" s="75" t="str">
        <f t="shared" si="578"/>
        <v/>
      </c>
      <c r="AJ1251" s="75" t="str">
        <f t="shared" si="579"/>
        <v/>
      </c>
    </row>
    <row r="1252" spans="1:36" ht="14.25">
      <c r="A1252" s="41" t="str">
        <f t="shared" si="580"/>
        <v/>
      </c>
      <c r="B1252" s="150" t="str">
        <f>IF(ISNUMBER(A1252),INDEX('MetaTrader Import'!$H$13:$J$5893,TRUNC(((A1252-$A$39+1)-1)/3)+1,MOD((A1252-$A$39+1)-1,3)+1),"")</f>
        <v/>
      </c>
      <c r="C1252" s="43" t="str">
        <f t="shared" si="557"/>
        <v/>
      </c>
      <c r="D1252" s="43" t="str">
        <f t="shared" ca="1" si="558"/>
        <v/>
      </c>
      <c r="E1252" s="43" t="str">
        <f t="shared" si="559"/>
        <v/>
      </c>
      <c r="F1252" s="43" t="str">
        <f t="shared" si="560"/>
        <v/>
      </c>
      <c r="G1252" s="43" t="str">
        <f>IF(A1252&lt;&gt;"",IF(A1252&lt;Data!$G$11*0.25,$C$13/$G$32,IF(A1252&gt;Data!$G$11*0.25,$C$13,$C$13*10)),"")</f>
        <v/>
      </c>
      <c r="H1252" s="43" t="str">
        <f>IF(A1252&lt;&gt;"",IF(Data!$G$9="constant",$C$13,IF(Data!$G$9="squeeze",G1252,F1252)),"")</f>
        <v/>
      </c>
      <c r="I1252" s="38" t="str">
        <f ca="1">IF(ISNUMBER(A1252),NORMINV(RAND(),0,IF(AND(Data!$G$9="squeeze",A1252&lt;Data!$G$11*0.25),$H$32,1)*$C$30*$C$13)*($C$14*$C$12),"")</f>
        <v/>
      </c>
      <c r="J1252" s="42" t="str">
        <f ca="1">IFERROR(IF(Data!$C$6="Real",B1252,I1252+J1251+($C$14*$C$12)*(NORMINV(RAND(),$C$15,CHOOSE($G$13,$C$13,F1252,G1252)))),"")</f>
        <v/>
      </c>
      <c r="K1252" s="88" t="str">
        <f>IF(ISNUMBER(A1252), IF($G$16="fixed",$G$17,MIN(H1252*Data!$C$7*$C$16*0.5,$C$17*Data!$C$7))*$C$12,"")</f>
        <v/>
      </c>
      <c r="L1252" s="42" t="str">
        <f t="shared" ca="1" si="584"/>
        <v/>
      </c>
      <c r="M1252" s="44" t="str">
        <f t="shared" ca="1" si="585"/>
        <v/>
      </c>
      <c r="N1252" s="44" t="str">
        <f t="shared" ca="1" si="586"/>
        <v/>
      </c>
      <c r="O1252" s="108" t="str">
        <f t="shared" si="561"/>
        <v/>
      </c>
      <c r="P1252" s="102" t="str">
        <f t="shared" si="562"/>
        <v/>
      </c>
      <c r="Q1252" s="102" t="str">
        <f t="shared" si="563"/>
        <v/>
      </c>
      <c r="R1252" s="120" t="str">
        <f t="shared" si="581"/>
        <v/>
      </c>
      <c r="S1252" s="54" t="str">
        <f t="shared" si="582"/>
        <v/>
      </c>
      <c r="T1252" s="5" t="str">
        <f t="shared" si="564"/>
        <v/>
      </c>
      <c r="U1252" s="152" t="str">
        <f t="shared" si="565"/>
        <v/>
      </c>
      <c r="V1252" s="152" t="str">
        <f t="shared" si="566"/>
        <v/>
      </c>
      <c r="W1252" s="153" t="str">
        <f t="shared" si="567"/>
        <v/>
      </c>
      <c r="X1252" s="153" t="str">
        <f t="shared" si="568"/>
        <v/>
      </c>
      <c r="Y1252" s="153" t="str">
        <f t="shared" si="569"/>
        <v/>
      </c>
      <c r="Z1252" s="153" t="str">
        <f t="shared" si="570"/>
        <v/>
      </c>
      <c r="AA1252" s="152" t="str">
        <f t="shared" si="571"/>
        <v/>
      </c>
      <c r="AB1252" s="152" t="str">
        <f t="shared" si="572"/>
        <v/>
      </c>
      <c r="AC1252" s="154" t="str">
        <f t="shared" si="573"/>
        <v/>
      </c>
      <c r="AD1252" s="154" t="str">
        <f t="shared" si="574"/>
        <v/>
      </c>
      <c r="AE1252" s="3" t="str">
        <f t="shared" si="575"/>
        <v/>
      </c>
      <c r="AF1252" s="3" t="str">
        <f t="shared" si="576"/>
        <v/>
      </c>
      <c r="AG1252" s="3" t="str">
        <f t="shared" si="583"/>
        <v/>
      </c>
      <c r="AH1252" s="4" t="str">
        <f t="shared" si="577"/>
        <v/>
      </c>
      <c r="AI1252" s="75" t="str">
        <f t="shared" si="578"/>
        <v/>
      </c>
      <c r="AJ1252" s="75" t="str">
        <f t="shared" si="579"/>
        <v/>
      </c>
    </row>
    <row r="1253" spans="1:36" ht="14.25">
      <c r="A1253" s="41" t="str">
        <f t="shared" si="580"/>
        <v/>
      </c>
      <c r="B1253" s="150" t="str">
        <f>IF(ISNUMBER(A1253),INDEX('MetaTrader Import'!$H$13:$J$5893,TRUNC(((A1253-$A$39+1)-1)/3)+1,MOD((A1253-$A$39+1)-1,3)+1),"")</f>
        <v/>
      </c>
      <c r="C1253" s="43" t="str">
        <f t="shared" si="557"/>
        <v/>
      </c>
      <c r="D1253" s="43" t="str">
        <f t="shared" ca="1" si="558"/>
        <v/>
      </c>
      <c r="E1253" s="43" t="str">
        <f t="shared" si="559"/>
        <v/>
      </c>
      <c r="F1253" s="43" t="str">
        <f t="shared" si="560"/>
        <v/>
      </c>
      <c r="G1253" s="43" t="str">
        <f>IF(A1253&lt;&gt;"",IF(A1253&lt;Data!$G$11*0.25,$C$13/$G$32,IF(A1253&gt;Data!$G$11*0.25,$C$13,$C$13*10)),"")</f>
        <v/>
      </c>
      <c r="H1253" s="43" t="str">
        <f>IF(A1253&lt;&gt;"",IF(Data!$G$9="constant",$C$13,IF(Data!$G$9="squeeze",G1253,F1253)),"")</f>
        <v/>
      </c>
      <c r="I1253" s="38" t="str">
        <f ca="1">IF(ISNUMBER(A1253),NORMINV(RAND(),0,IF(AND(Data!$G$9="squeeze",A1253&lt;Data!$G$11*0.25),$H$32,1)*$C$30*$C$13)*($C$14*$C$12),"")</f>
        <v/>
      </c>
      <c r="J1253" s="42" t="str">
        <f ca="1">IFERROR(IF(Data!$C$6="Real",B1253,I1253+J1252+($C$14*$C$12)*(NORMINV(RAND(),$C$15,CHOOSE($G$13,$C$13,F1253,G1253)))),"")</f>
        <v/>
      </c>
      <c r="K1253" s="88" t="str">
        <f>IF(ISNUMBER(A1253), IF($G$16="fixed",$G$17,MIN(H1253*Data!$C$7*$C$16*0.5,$C$17*Data!$C$7))*$C$12,"")</f>
        <v/>
      </c>
      <c r="L1253" s="42" t="str">
        <f t="shared" ca="1" si="584"/>
        <v/>
      </c>
      <c r="M1253" s="44" t="str">
        <f t="shared" ca="1" si="585"/>
        <v/>
      </c>
      <c r="N1253" s="44" t="str">
        <f t="shared" ca="1" si="586"/>
        <v/>
      </c>
      <c r="O1253" s="108" t="str">
        <f t="shared" si="561"/>
        <v/>
      </c>
      <c r="P1253" s="102" t="str">
        <f t="shared" si="562"/>
        <v/>
      </c>
      <c r="Q1253" s="102" t="str">
        <f t="shared" si="563"/>
        <v/>
      </c>
      <c r="R1253" s="120" t="str">
        <f t="shared" si="581"/>
        <v/>
      </c>
      <c r="S1253" s="54" t="str">
        <f t="shared" si="582"/>
        <v/>
      </c>
      <c r="T1253" s="5" t="str">
        <f t="shared" si="564"/>
        <v/>
      </c>
      <c r="U1253" s="152" t="str">
        <f t="shared" si="565"/>
        <v/>
      </c>
      <c r="V1253" s="152" t="str">
        <f t="shared" si="566"/>
        <v/>
      </c>
      <c r="W1253" s="153" t="str">
        <f t="shared" si="567"/>
        <v/>
      </c>
      <c r="X1253" s="153" t="str">
        <f t="shared" si="568"/>
        <v/>
      </c>
      <c r="Y1253" s="153" t="str">
        <f t="shared" si="569"/>
        <v/>
      </c>
      <c r="Z1253" s="153" t="str">
        <f t="shared" si="570"/>
        <v/>
      </c>
      <c r="AA1253" s="152" t="str">
        <f t="shared" si="571"/>
        <v/>
      </c>
      <c r="AB1253" s="152" t="str">
        <f t="shared" si="572"/>
        <v/>
      </c>
      <c r="AC1253" s="154" t="str">
        <f t="shared" si="573"/>
        <v/>
      </c>
      <c r="AD1253" s="154" t="str">
        <f t="shared" si="574"/>
        <v/>
      </c>
      <c r="AE1253" s="3" t="str">
        <f t="shared" si="575"/>
        <v/>
      </c>
      <c r="AF1253" s="3" t="str">
        <f t="shared" si="576"/>
        <v/>
      </c>
      <c r="AG1253" s="3" t="str">
        <f t="shared" si="583"/>
        <v/>
      </c>
      <c r="AH1253" s="4" t="str">
        <f t="shared" si="577"/>
        <v/>
      </c>
      <c r="AI1253" s="75" t="str">
        <f t="shared" si="578"/>
        <v/>
      </c>
      <c r="AJ1253" s="75" t="str">
        <f t="shared" si="579"/>
        <v/>
      </c>
    </row>
    <row r="1254" spans="1:36" ht="14.25">
      <c r="A1254" s="41" t="str">
        <f t="shared" si="580"/>
        <v/>
      </c>
      <c r="B1254" s="150" t="str">
        <f>IF(ISNUMBER(A1254),INDEX('MetaTrader Import'!$H$13:$J$5893,TRUNC(((A1254-$A$39+1)-1)/3)+1,MOD((A1254-$A$39+1)-1,3)+1),"")</f>
        <v/>
      </c>
      <c r="C1254" s="43" t="str">
        <f t="shared" si="557"/>
        <v/>
      </c>
      <c r="D1254" s="43" t="str">
        <f t="shared" ca="1" si="558"/>
        <v/>
      </c>
      <c r="E1254" s="43" t="str">
        <f t="shared" si="559"/>
        <v/>
      </c>
      <c r="F1254" s="43" t="str">
        <f t="shared" si="560"/>
        <v/>
      </c>
      <c r="G1254" s="43" t="str">
        <f>IF(A1254&lt;&gt;"",IF(A1254&lt;Data!$G$11*0.25,$C$13/$G$32,IF(A1254&gt;Data!$G$11*0.25,$C$13,$C$13*10)),"")</f>
        <v/>
      </c>
      <c r="H1254" s="43" t="str">
        <f>IF(A1254&lt;&gt;"",IF(Data!$G$9="constant",$C$13,IF(Data!$G$9="squeeze",G1254,F1254)),"")</f>
        <v/>
      </c>
      <c r="I1254" s="38" t="str">
        <f ca="1">IF(ISNUMBER(A1254),NORMINV(RAND(),0,IF(AND(Data!$G$9="squeeze",A1254&lt;Data!$G$11*0.25),$H$32,1)*$C$30*$C$13)*($C$14*$C$12),"")</f>
        <v/>
      </c>
      <c r="J1254" s="42" t="str">
        <f ca="1">IFERROR(IF(Data!$C$6="Real",B1254,I1254+J1253+($C$14*$C$12)*(NORMINV(RAND(),$C$15,CHOOSE($G$13,$C$13,F1254,G1254)))),"")</f>
        <v/>
      </c>
      <c r="K1254" s="88" t="str">
        <f>IF(ISNUMBER(A1254), IF($G$16="fixed",$G$17,MIN(H1254*Data!$C$7*$C$16*0.5,$C$17*Data!$C$7))*$C$12,"")</f>
        <v/>
      </c>
      <c r="L1254" s="42" t="str">
        <f t="shared" ca="1" si="584"/>
        <v/>
      </c>
      <c r="M1254" s="44" t="str">
        <f t="shared" ca="1" si="585"/>
        <v/>
      </c>
      <c r="N1254" s="44" t="str">
        <f t="shared" ca="1" si="586"/>
        <v/>
      </c>
      <c r="O1254" s="108" t="str">
        <f t="shared" si="561"/>
        <v/>
      </c>
      <c r="P1254" s="102" t="str">
        <f t="shared" si="562"/>
        <v/>
      </c>
      <c r="Q1254" s="102" t="str">
        <f t="shared" si="563"/>
        <v/>
      </c>
      <c r="R1254" s="120" t="str">
        <f t="shared" si="581"/>
        <v/>
      </c>
      <c r="S1254" s="54" t="str">
        <f t="shared" si="582"/>
        <v/>
      </c>
      <c r="T1254" s="5" t="str">
        <f t="shared" si="564"/>
        <v/>
      </c>
      <c r="U1254" s="152" t="str">
        <f t="shared" si="565"/>
        <v/>
      </c>
      <c r="V1254" s="152" t="str">
        <f t="shared" si="566"/>
        <v/>
      </c>
      <c r="W1254" s="153" t="str">
        <f t="shared" si="567"/>
        <v/>
      </c>
      <c r="X1254" s="153" t="str">
        <f t="shared" si="568"/>
        <v/>
      </c>
      <c r="Y1254" s="153" t="str">
        <f t="shared" si="569"/>
        <v/>
      </c>
      <c r="Z1254" s="153" t="str">
        <f t="shared" si="570"/>
        <v/>
      </c>
      <c r="AA1254" s="152" t="str">
        <f t="shared" si="571"/>
        <v/>
      </c>
      <c r="AB1254" s="152" t="str">
        <f t="shared" si="572"/>
        <v/>
      </c>
      <c r="AC1254" s="154" t="str">
        <f t="shared" si="573"/>
        <v/>
      </c>
      <c r="AD1254" s="154" t="str">
        <f t="shared" si="574"/>
        <v/>
      </c>
      <c r="AE1254" s="3" t="str">
        <f t="shared" si="575"/>
        <v/>
      </c>
      <c r="AF1254" s="3" t="str">
        <f t="shared" si="576"/>
        <v/>
      </c>
      <c r="AG1254" s="3" t="str">
        <f t="shared" si="583"/>
        <v/>
      </c>
      <c r="AH1254" s="4" t="str">
        <f t="shared" si="577"/>
        <v/>
      </c>
      <c r="AI1254" s="75" t="str">
        <f t="shared" si="578"/>
        <v/>
      </c>
      <c r="AJ1254" s="75" t="str">
        <f t="shared" si="579"/>
        <v/>
      </c>
    </row>
    <row r="1255" spans="1:36" ht="14.25">
      <c r="A1255" s="41" t="str">
        <f t="shared" si="580"/>
        <v/>
      </c>
      <c r="B1255" s="150" t="str">
        <f>IF(ISNUMBER(A1255),INDEX('MetaTrader Import'!$H$13:$J$5893,TRUNC(((A1255-$A$39+1)-1)/3)+1,MOD((A1255-$A$39+1)-1,3)+1),"")</f>
        <v/>
      </c>
      <c r="C1255" s="43" t="str">
        <f t="shared" si="557"/>
        <v/>
      </c>
      <c r="D1255" s="43" t="str">
        <f t="shared" ca="1" si="558"/>
        <v/>
      </c>
      <c r="E1255" s="43" t="str">
        <f t="shared" si="559"/>
        <v/>
      </c>
      <c r="F1255" s="43" t="str">
        <f t="shared" si="560"/>
        <v/>
      </c>
      <c r="G1255" s="43" t="str">
        <f>IF(A1255&lt;&gt;"",IF(A1255&lt;Data!$G$11*0.25,$C$13/$G$32,IF(A1255&gt;Data!$G$11*0.25,$C$13,$C$13*10)),"")</f>
        <v/>
      </c>
      <c r="H1255" s="43" t="str">
        <f>IF(A1255&lt;&gt;"",IF(Data!$G$9="constant",$C$13,IF(Data!$G$9="squeeze",G1255,F1255)),"")</f>
        <v/>
      </c>
      <c r="I1255" s="38" t="str">
        <f ca="1">IF(ISNUMBER(A1255),NORMINV(RAND(),0,IF(AND(Data!$G$9="squeeze",A1255&lt;Data!$G$11*0.25),$H$32,1)*$C$30*$C$13)*($C$14*$C$12),"")</f>
        <v/>
      </c>
      <c r="J1255" s="42" t="str">
        <f ca="1">IFERROR(IF(Data!$C$6="Real",B1255,I1255+J1254+($C$14*$C$12)*(NORMINV(RAND(),$C$15,CHOOSE($G$13,$C$13,F1255,G1255)))),"")</f>
        <v/>
      </c>
      <c r="K1255" s="88" t="str">
        <f>IF(ISNUMBER(A1255), IF($G$16="fixed",$G$17,MIN(H1255*Data!$C$7*$C$16*0.5,$C$17*Data!$C$7))*$C$12,"")</f>
        <v/>
      </c>
      <c r="L1255" s="42" t="str">
        <f t="shared" ca="1" si="584"/>
        <v/>
      </c>
      <c r="M1255" s="44" t="str">
        <f t="shared" ca="1" si="585"/>
        <v/>
      </c>
      <c r="N1255" s="44" t="str">
        <f t="shared" ca="1" si="586"/>
        <v/>
      </c>
      <c r="O1255" s="108" t="str">
        <f t="shared" si="561"/>
        <v/>
      </c>
      <c r="P1255" s="102" t="str">
        <f t="shared" si="562"/>
        <v/>
      </c>
      <c r="Q1255" s="102" t="str">
        <f t="shared" si="563"/>
        <v/>
      </c>
      <c r="R1255" s="120" t="str">
        <f t="shared" si="581"/>
        <v/>
      </c>
      <c r="S1255" s="54" t="str">
        <f t="shared" si="582"/>
        <v/>
      </c>
      <c r="T1255" s="5" t="str">
        <f t="shared" si="564"/>
        <v/>
      </c>
      <c r="U1255" s="152" t="str">
        <f t="shared" si="565"/>
        <v/>
      </c>
      <c r="V1255" s="152" t="str">
        <f t="shared" si="566"/>
        <v/>
      </c>
      <c r="W1255" s="153" t="str">
        <f t="shared" si="567"/>
        <v/>
      </c>
      <c r="X1255" s="153" t="str">
        <f t="shared" si="568"/>
        <v/>
      </c>
      <c r="Y1255" s="153" t="str">
        <f t="shared" si="569"/>
        <v/>
      </c>
      <c r="Z1255" s="153" t="str">
        <f t="shared" si="570"/>
        <v/>
      </c>
      <c r="AA1255" s="152" t="str">
        <f t="shared" si="571"/>
        <v/>
      </c>
      <c r="AB1255" s="152" t="str">
        <f t="shared" si="572"/>
        <v/>
      </c>
      <c r="AC1255" s="154" t="str">
        <f t="shared" si="573"/>
        <v/>
      </c>
      <c r="AD1255" s="154" t="str">
        <f t="shared" si="574"/>
        <v/>
      </c>
      <c r="AE1255" s="3" t="str">
        <f t="shared" si="575"/>
        <v/>
      </c>
      <c r="AF1255" s="3" t="str">
        <f t="shared" si="576"/>
        <v/>
      </c>
      <c r="AG1255" s="3" t="str">
        <f t="shared" si="583"/>
        <v/>
      </c>
      <c r="AH1255" s="4" t="str">
        <f t="shared" si="577"/>
        <v/>
      </c>
      <c r="AI1255" s="75" t="str">
        <f t="shared" si="578"/>
        <v/>
      </c>
      <c r="AJ1255" s="75" t="str">
        <f t="shared" si="579"/>
        <v/>
      </c>
    </row>
    <row r="1256" spans="1:36" ht="14.25">
      <c r="A1256" s="41" t="str">
        <f t="shared" si="580"/>
        <v/>
      </c>
      <c r="B1256" s="150" t="str">
        <f>IF(ISNUMBER(A1256),INDEX('MetaTrader Import'!$H$13:$J$5893,TRUNC(((A1256-$A$39+1)-1)/3)+1,MOD((A1256-$A$39+1)-1,3)+1),"")</f>
        <v/>
      </c>
      <c r="C1256" s="43" t="str">
        <f t="shared" si="557"/>
        <v/>
      </c>
      <c r="D1256" s="43" t="str">
        <f t="shared" ca="1" si="558"/>
        <v/>
      </c>
      <c r="E1256" s="43" t="str">
        <f t="shared" si="559"/>
        <v/>
      </c>
      <c r="F1256" s="43" t="str">
        <f t="shared" si="560"/>
        <v/>
      </c>
      <c r="G1256" s="43" t="str">
        <f>IF(A1256&lt;&gt;"",IF(A1256&lt;Data!$G$11*0.25,$C$13/$G$32,IF(A1256&gt;Data!$G$11*0.25,$C$13,$C$13*10)),"")</f>
        <v/>
      </c>
      <c r="H1256" s="43" t="str">
        <f>IF(A1256&lt;&gt;"",IF(Data!$G$9="constant",$C$13,IF(Data!$G$9="squeeze",G1256,F1256)),"")</f>
        <v/>
      </c>
      <c r="I1256" s="38" t="str">
        <f ca="1">IF(ISNUMBER(A1256),NORMINV(RAND(),0,IF(AND(Data!$G$9="squeeze",A1256&lt;Data!$G$11*0.25),$H$32,1)*$C$30*$C$13)*($C$14*$C$12),"")</f>
        <v/>
      </c>
      <c r="J1256" s="42" t="str">
        <f ca="1">IFERROR(IF(Data!$C$6="Real",B1256,I1256+J1255+($C$14*$C$12)*(NORMINV(RAND(),$C$15,CHOOSE($G$13,$C$13,F1256,G1256)))),"")</f>
        <v/>
      </c>
      <c r="K1256" s="88" t="str">
        <f>IF(ISNUMBER(A1256), IF($G$16="fixed",$G$17,MIN(H1256*Data!$C$7*$C$16*0.5,$C$17*Data!$C$7))*$C$12,"")</f>
        <v/>
      </c>
      <c r="L1256" s="42" t="str">
        <f t="shared" ca="1" si="584"/>
        <v/>
      </c>
      <c r="M1256" s="44" t="str">
        <f t="shared" ca="1" si="585"/>
        <v/>
      </c>
      <c r="N1256" s="44" t="str">
        <f t="shared" ca="1" si="586"/>
        <v/>
      </c>
      <c r="O1256" s="108" t="str">
        <f t="shared" si="561"/>
        <v/>
      </c>
      <c r="P1256" s="102" t="str">
        <f t="shared" si="562"/>
        <v/>
      </c>
      <c r="Q1256" s="102" t="str">
        <f t="shared" si="563"/>
        <v/>
      </c>
      <c r="R1256" s="120" t="str">
        <f t="shared" si="581"/>
        <v/>
      </c>
      <c r="S1256" s="54" t="str">
        <f t="shared" si="582"/>
        <v/>
      </c>
      <c r="T1256" s="5" t="str">
        <f t="shared" si="564"/>
        <v/>
      </c>
      <c r="U1256" s="152" t="str">
        <f t="shared" si="565"/>
        <v/>
      </c>
      <c r="V1256" s="152" t="str">
        <f t="shared" si="566"/>
        <v/>
      </c>
      <c r="W1256" s="153" t="str">
        <f t="shared" si="567"/>
        <v/>
      </c>
      <c r="X1256" s="153" t="str">
        <f t="shared" si="568"/>
        <v/>
      </c>
      <c r="Y1256" s="153" t="str">
        <f t="shared" si="569"/>
        <v/>
      </c>
      <c r="Z1256" s="153" t="str">
        <f t="shared" si="570"/>
        <v/>
      </c>
      <c r="AA1256" s="152" t="str">
        <f t="shared" si="571"/>
        <v/>
      </c>
      <c r="AB1256" s="152" t="str">
        <f t="shared" si="572"/>
        <v/>
      </c>
      <c r="AC1256" s="154" t="str">
        <f t="shared" si="573"/>
        <v/>
      </c>
      <c r="AD1256" s="154" t="str">
        <f t="shared" si="574"/>
        <v/>
      </c>
      <c r="AE1256" s="3" t="str">
        <f t="shared" si="575"/>
        <v/>
      </c>
      <c r="AF1256" s="3" t="str">
        <f t="shared" si="576"/>
        <v/>
      </c>
      <c r="AG1256" s="3" t="str">
        <f t="shared" si="583"/>
        <v/>
      </c>
      <c r="AH1256" s="4" t="str">
        <f t="shared" si="577"/>
        <v/>
      </c>
      <c r="AI1256" s="75" t="str">
        <f t="shared" si="578"/>
        <v/>
      </c>
      <c r="AJ1256" s="75" t="str">
        <f t="shared" si="579"/>
        <v/>
      </c>
    </row>
    <row r="1257" spans="1:36" ht="14.25">
      <c r="A1257" s="41" t="str">
        <f t="shared" si="580"/>
        <v/>
      </c>
      <c r="B1257" s="150" t="str">
        <f>IF(ISNUMBER(A1257),INDEX('MetaTrader Import'!$H$13:$J$5893,TRUNC(((A1257-$A$39+1)-1)/3)+1,MOD((A1257-$A$39+1)-1,3)+1),"")</f>
        <v/>
      </c>
      <c r="C1257" s="43" t="str">
        <f t="shared" si="557"/>
        <v/>
      </c>
      <c r="D1257" s="43" t="str">
        <f t="shared" ca="1" si="558"/>
        <v/>
      </c>
      <c r="E1257" s="43" t="str">
        <f t="shared" si="559"/>
        <v/>
      </c>
      <c r="F1257" s="43" t="str">
        <f t="shared" si="560"/>
        <v/>
      </c>
      <c r="G1257" s="43" t="str">
        <f>IF(A1257&lt;&gt;"",IF(A1257&lt;Data!$G$11*0.25,$C$13/$G$32,IF(A1257&gt;Data!$G$11*0.25,$C$13,$C$13*10)),"")</f>
        <v/>
      </c>
      <c r="H1257" s="43" t="str">
        <f>IF(A1257&lt;&gt;"",IF(Data!$G$9="constant",$C$13,IF(Data!$G$9="squeeze",G1257,F1257)),"")</f>
        <v/>
      </c>
      <c r="I1257" s="38" t="str">
        <f ca="1">IF(ISNUMBER(A1257),NORMINV(RAND(),0,IF(AND(Data!$G$9="squeeze",A1257&lt;Data!$G$11*0.25),$H$32,1)*$C$30*$C$13)*($C$14*$C$12),"")</f>
        <v/>
      </c>
      <c r="J1257" s="42" t="str">
        <f ca="1">IFERROR(IF(Data!$C$6="Real",B1257,I1257+J1256+($C$14*$C$12)*(NORMINV(RAND(),$C$15,CHOOSE($G$13,$C$13,F1257,G1257)))),"")</f>
        <v/>
      </c>
      <c r="K1257" s="88" t="str">
        <f>IF(ISNUMBER(A1257), IF($G$16="fixed",$G$17,MIN(H1257*Data!$C$7*$C$16*0.5,$C$17*Data!$C$7))*$C$12,"")</f>
        <v/>
      </c>
      <c r="L1257" s="42" t="str">
        <f t="shared" ca="1" si="584"/>
        <v/>
      </c>
      <c r="M1257" s="44" t="str">
        <f t="shared" ca="1" si="585"/>
        <v/>
      </c>
      <c r="N1257" s="44" t="str">
        <f t="shared" ca="1" si="586"/>
        <v/>
      </c>
      <c r="O1257" s="108" t="str">
        <f t="shared" si="561"/>
        <v/>
      </c>
      <c r="P1257" s="102" t="str">
        <f t="shared" si="562"/>
        <v/>
      </c>
      <c r="Q1257" s="102" t="str">
        <f t="shared" si="563"/>
        <v/>
      </c>
      <c r="R1257" s="120" t="str">
        <f t="shared" si="581"/>
        <v/>
      </c>
      <c r="S1257" s="54" t="str">
        <f t="shared" si="582"/>
        <v/>
      </c>
      <c r="T1257" s="5" t="str">
        <f t="shared" si="564"/>
        <v/>
      </c>
      <c r="U1257" s="152" t="str">
        <f t="shared" si="565"/>
        <v/>
      </c>
      <c r="V1257" s="152" t="str">
        <f t="shared" si="566"/>
        <v/>
      </c>
      <c r="W1257" s="153" t="str">
        <f t="shared" si="567"/>
        <v/>
      </c>
      <c r="X1257" s="153" t="str">
        <f t="shared" si="568"/>
        <v/>
      </c>
      <c r="Y1257" s="153" t="str">
        <f t="shared" si="569"/>
        <v/>
      </c>
      <c r="Z1257" s="153" t="str">
        <f t="shared" si="570"/>
        <v/>
      </c>
      <c r="AA1257" s="152" t="str">
        <f t="shared" si="571"/>
        <v/>
      </c>
      <c r="AB1257" s="152" t="str">
        <f t="shared" si="572"/>
        <v/>
      </c>
      <c r="AC1257" s="154" t="str">
        <f t="shared" si="573"/>
        <v/>
      </c>
      <c r="AD1257" s="154" t="str">
        <f t="shared" si="574"/>
        <v/>
      </c>
      <c r="AE1257" s="3" t="str">
        <f t="shared" si="575"/>
        <v/>
      </c>
      <c r="AF1257" s="3" t="str">
        <f t="shared" si="576"/>
        <v/>
      </c>
      <c r="AG1257" s="3" t="str">
        <f t="shared" si="583"/>
        <v/>
      </c>
      <c r="AH1257" s="4" t="str">
        <f t="shared" si="577"/>
        <v/>
      </c>
      <c r="AI1257" s="75" t="str">
        <f t="shared" si="578"/>
        <v/>
      </c>
      <c r="AJ1257" s="75" t="str">
        <f t="shared" si="579"/>
        <v/>
      </c>
    </row>
    <row r="1258" spans="1:36" ht="14.25">
      <c r="A1258" s="41" t="str">
        <f t="shared" si="580"/>
        <v/>
      </c>
      <c r="B1258" s="150" t="str">
        <f>IF(ISNUMBER(A1258),INDEX('MetaTrader Import'!$H$13:$J$5893,TRUNC(((A1258-$A$39+1)-1)/3)+1,MOD((A1258-$A$39+1)-1,3)+1),"")</f>
        <v/>
      </c>
      <c r="C1258" s="43" t="str">
        <f t="shared" si="557"/>
        <v/>
      </c>
      <c r="D1258" s="43" t="str">
        <f t="shared" ca="1" si="558"/>
        <v/>
      </c>
      <c r="E1258" s="43" t="str">
        <f t="shared" si="559"/>
        <v/>
      </c>
      <c r="F1258" s="43" t="str">
        <f t="shared" si="560"/>
        <v/>
      </c>
      <c r="G1258" s="43" t="str">
        <f>IF(A1258&lt;&gt;"",IF(A1258&lt;Data!$G$11*0.25,$C$13/$G$32,IF(A1258&gt;Data!$G$11*0.25,$C$13,$C$13*10)),"")</f>
        <v/>
      </c>
      <c r="H1258" s="43" t="str">
        <f>IF(A1258&lt;&gt;"",IF(Data!$G$9="constant",$C$13,IF(Data!$G$9="squeeze",G1258,F1258)),"")</f>
        <v/>
      </c>
      <c r="I1258" s="38" t="str">
        <f ca="1">IF(ISNUMBER(A1258),NORMINV(RAND(),0,IF(AND(Data!$G$9="squeeze",A1258&lt;Data!$G$11*0.25),$H$32,1)*$C$30*$C$13)*($C$14*$C$12),"")</f>
        <v/>
      </c>
      <c r="J1258" s="42" t="str">
        <f ca="1">IFERROR(IF(Data!$C$6="Real",B1258,I1258+J1257+($C$14*$C$12)*(NORMINV(RAND(),$C$15,CHOOSE($G$13,$C$13,F1258,G1258)))),"")</f>
        <v/>
      </c>
      <c r="K1258" s="88" t="str">
        <f>IF(ISNUMBER(A1258), IF($G$16="fixed",$G$17,MIN(H1258*Data!$C$7*$C$16*0.5,$C$17*Data!$C$7))*$C$12,"")</f>
        <v/>
      </c>
      <c r="L1258" s="42" t="str">
        <f t="shared" ca="1" si="584"/>
        <v/>
      </c>
      <c r="M1258" s="44" t="str">
        <f t="shared" ca="1" si="585"/>
        <v/>
      </c>
      <c r="N1258" s="44" t="str">
        <f t="shared" ca="1" si="586"/>
        <v/>
      </c>
      <c r="O1258" s="108" t="str">
        <f t="shared" si="561"/>
        <v/>
      </c>
      <c r="P1258" s="102" t="str">
        <f t="shared" si="562"/>
        <v/>
      </c>
      <c r="Q1258" s="102" t="str">
        <f t="shared" si="563"/>
        <v/>
      </c>
      <c r="R1258" s="120" t="str">
        <f t="shared" si="581"/>
        <v/>
      </c>
      <c r="S1258" s="54" t="str">
        <f t="shared" si="582"/>
        <v/>
      </c>
      <c r="T1258" s="5" t="str">
        <f t="shared" si="564"/>
        <v/>
      </c>
      <c r="U1258" s="152" t="str">
        <f t="shared" si="565"/>
        <v/>
      </c>
      <c r="V1258" s="152" t="str">
        <f t="shared" si="566"/>
        <v/>
      </c>
      <c r="W1258" s="153" t="str">
        <f t="shared" si="567"/>
        <v/>
      </c>
      <c r="X1258" s="153" t="str">
        <f t="shared" si="568"/>
        <v/>
      </c>
      <c r="Y1258" s="153" t="str">
        <f t="shared" si="569"/>
        <v/>
      </c>
      <c r="Z1258" s="153" t="str">
        <f t="shared" si="570"/>
        <v/>
      </c>
      <c r="AA1258" s="152" t="str">
        <f t="shared" si="571"/>
        <v/>
      </c>
      <c r="AB1258" s="152" t="str">
        <f t="shared" si="572"/>
        <v/>
      </c>
      <c r="AC1258" s="154" t="str">
        <f t="shared" si="573"/>
        <v/>
      </c>
      <c r="AD1258" s="154" t="str">
        <f t="shared" si="574"/>
        <v/>
      </c>
      <c r="AE1258" s="3" t="str">
        <f t="shared" si="575"/>
        <v/>
      </c>
      <c r="AF1258" s="3" t="str">
        <f t="shared" si="576"/>
        <v/>
      </c>
      <c r="AG1258" s="3" t="str">
        <f t="shared" si="583"/>
        <v/>
      </c>
      <c r="AH1258" s="4" t="str">
        <f t="shared" si="577"/>
        <v/>
      </c>
      <c r="AI1258" s="75" t="str">
        <f t="shared" si="578"/>
        <v/>
      </c>
      <c r="AJ1258" s="75" t="str">
        <f t="shared" si="579"/>
        <v/>
      </c>
    </row>
    <row r="1259" spans="1:36" ht="14.25">
      <c r="A1259" s="41" t="str">
        <f t="shared" si="580"/>
        <v/>
      </c>
      <c r="B1259" s="150" t="str">
        <f>IF(ISNUMBER(A1259),INDEX('MetaTrader Import'!$H$13:$J$5893,TRUNC(((A1259-$A$39+1)-1)/3)+1,MOD((A1259-$A$39+1)-1,3)+1),"")</f>
        <v/>
      </c>
      <c r="C1259" s="43" t="str">
        <f t="shared" si="557"/>
        <v/>
      </c>
      <c r="D1259" s="43" t="str">
        <f t="shared" ca="1" si="558"/>
        <v/>
      </c>
      <c r="E1259" s="43" t="str">
        <f t="shared" si="559"/>
        <v/>
      </c>
      <c r="F1259" s="43" t="str">
        <f t="shared" si="560"/>
        <v/>
      </c>
      <c r="G1259" s="43" t="str">
        <f>IF(A1259&lt;&gt;"",IF(A1259&lt;Data!$G$11*0.25,$C$13/$G$32,IF(A1259&gt;Data!$G$11*0.25,$C$13,$C$13*10)),"")</f>
        <v/>
      </c>
      <c r="H1259" s="43" t="str">
        <f>IF(A1259&lt;&gt;"",IF(Data!$G$9="constant",$C$13,IF(Data!$G$9="squeeze",G1259,F1259)),"")</f>
        <v/>
      </c>
      <c r="I1259" s="38" t="str">
        <f ca="1">IF(ISNUMBER(A1259),NORMINV(RAND(),0,IF(AND(Data!$G$9="squeeze",A1259&lt;Data!$G$11*0.25),$H$32,1)*$C$30*$C$13)*($C$14*$C$12),"")</f>
        <v/>
      </c>
      <c r="J1259" s="42" t="str">
        <f ca="1">IFERROR(IF(Data!$C$6="Real",B1259,I1259+J1258+($C$14*$C$12)*(NORMINV(RAND(),$C$15,CHOOSE($G$13,$C$13,F1259,G1259)))),"")</f>
        <v/>
      </c>
      <c r="K1259" s="88" t="str">
        <f>IF(ISNUMBER(A1259), IF($G$16="fixed",$G$17,MIN(H1259*Data!$C$7*$C$16*0.5,$C$17*Data!$C$7))*$C$12,"")</f>
        <v/>
      </c>
      <c r="L1259" s="42" t="str">
        <f t="shared" ca="1" si="584"/>
        <v/>
      </c>
      <c r="M1259" s="44" t="str">
        <f t="shared" ca="1" si="585"/>
        <v/>
      </c>
      <c r="N1259" s="44" t="str">
        <f t="shared" ca="1" si="586"/>
        <v/>
      </c>
      <c r="O1259" s="108" t="str">
        <f t="shared" si="561"/>
        <v/>
      </c>
      <c r="P1259" s="102" t="str">
        <f t="shared" si="562"/>
        <v/>
      </c>
      <c r="Q1259" s="102" t="str">
        <f t="shared" si="563"/>
        <v/>
      </c>
      <c r="R1259" s="120" t="str">
        <f t="shared" si="581"/>
        <v/>
      </c>
      <c r="S1259" s="54" t="str">
        <f t="shared" si="582"/>
        <v/>
      </c>
      <c r="T1259" s="5" t="str">
        <f t="shared" si="564"/>
        <v/>
      </c>
      <c r="U1259" s="152" t="str">
        <f t="shared" si="565"/>
        <v/>
      </c>
      <c r="V1259" s="152" t="str">
        <f t="shared" si="566"/>
        <v/>
      </c>
      <c r="W1259" s="153" t="str">
        <f t="shared" si="567"/>
        <v/>
      </c>
      <c r="X1259" s="153" t="str">
        <f t="shared" si="568"/>
        <v/>
      </c>
      <c r="Y1259" s="153" t="str">
        <f t="shared" si="569"/>
        <v/>
      </c>
      <c r="Z1259" s="153" t="str">
        <f t="shared" si="570"/>
        <v/>
      </c>
      <c r="AA1259" s="152" t="str">
        <f t="shared" si="571"/>
        <v/>
      </c>
      <c r="AB1259" s="152" t="str">
        <f t="shared" si="572"/>
        <v/>
      </c>
      <c r="AC1259" s="154" t="str">
        <f t="shared" si="573"/>
        <v/>
      </c>
      <c r="AD1259" s="154" t="str">
        <f t="shared" si="574"/>
        <v/>
      </c>
      <c r="AE1259" s="3" t="str">
        <f t="shared" si="575"/>
        <v/>
      </c>
      <c r="AF1259" s="3" t="str">
        <f t="shared" si="576"/>
        <v/>
      </c>
      <c r="AG1259" s="3" t="str">
        <f t="shared" si="583"/>
        <v/>
      </c>
      <c r="AH1259" s="4" t="str">
        <f t="shared" si="577"/>
        <v/>
      </c>
      <c r="AI1259" s="75" t="str">
        <f t="shared" si="578"/>
        <v/>
      </c>
      <c r="AJ1259" s="75" t="str">
        <f t="shared" si="579"/>
        <v/>
      </c>
    </row>
    <row r="1260" spans="1:36" ht="14.25">
      <c r="A1260" s="41" t="str">
        <f t="shared" si="580"/>
        <v/>
      </c>
      <c r="B1260" s="150" t="str">
        <f>IF(ISNUMBER(A1260),INDEX('MetaTrader Import'!$H$13:$J$5893,TRUNC(((A1260-$A$39+1)-1)/3)+1,MOD((A1260-$A$39+1)-1,3)+1),"")</f>
        <v/>
      </c>
      <c r="C1260" s="43" t="str">
        <f t="shared" si="557"/>
        <v/>
      </c>
      <c r="D1260" s="43" t="str">
        <f t="shared" ca="1" si="558"/>
        <v/>
      </c>
      <c r="E1260" s="43" t="str">
        <f t="shared" si="559"/>
        <v/>
      </c>
      <c r="F1260" s="43" t="str">
        <f t="shared" si="560"/>
        <v/>
      </c>
      <c r="G1260" s="43" t="str">
        <f>IF(A1260&lt;&gt;"",IF(A1260&lt;Data!$G$11*0.25,$C$13/$G$32,IF(A1260&gt;Data!$G$11*0.25,$C$13,$C$13*10)),"")</f>
        <v/>
      </c>
      <c r="H1260" s="43" t="str">
        <f>IF(A1260&lt;&gt;"",IF(Data!$G$9="constant",$C$13,IF(Data!$G$9="squeeze",G1260,F1260)),"")</f>
        <v/>
      </c>
      <c r="I1260" s="38" t="str">
        <f ca="1">IF(ISNUMBER(A1260),NORMINV(RAND(),0,IF(AND(Data!$G$9="squeeze",A1260&lt;Data!$G$11*0.25),$H$32,1)*$C$30*$C$13)*($C$14*$C$12),"")</f>
        <v/>
      </c>
      <c r="J1260" s="42" t="str">
        <f ca="1">IFERROR(IF(Data!$C$6="Real",B1260,I1260+J1259+($C$14*$C$12)*(NORMINV(RAND(),$C$15,CHOOSE($G$13,$C$13,F1260,G1260)))),"")</f>
        <v/>
      </c>
      <c r="K1260" s="88" t="str">
        <f>IF(ISNUMBER(A1260), IF($G$16="fixed",$G$17,MIN(H1260*Data!$C$7*$C$16*0.5,$C$17*Data!$C$7))*$C$12,"")</f>
        <v/>
      </c>
      <c r="L1260" s="42" t="str">
        <f t="shared" ca="1" si="584"/>
        <v/>
      </c>
      <c r="M1260" s="44" t="str">
        <f t="shared" ca="1" si="585"/>
        <v/>
      </c>
      <c r="N1260" s="44" t="str">
        <f t="shared" ca="1" si="586"/>
        <v/>
      </c>
      <c r="O1260" s="108" t="str">
        <f t="shared" si="561"/>
        <v/>
      </c>
      <c r="P1260" s="102" t="str">
        <f t="shared" si="562"/>
        <v/>
      </c>
      <c r="Q1260" s="102" t="str">
        <f t="shared" si="563"/>
        <v/>
      </c>
      <c r="R1260" s="120" t="str">
        <f t="shared" si="581"/>
        <v/>
      </c>
      <c r="S1260" s="54" t="str">
        <f t="shared" si="582"/>
        <v/>
      </c>
      <c r="T1260" s="5" t="str">
        <f t="shared" si="564"/>
        <v/>
      </c>
      <c r="U1260" s="152" t="str">
        <f t="shared" si="565"/>
        <v/>
      </c>
      <c r="V1260" s="152" t="str">
        <f t="shared" si="566"/>
        <v/>
      </c>
      <c r="W1260" s="153" t="str">
        <f t="shared" si="567"/>
        <v/>
      </c>
      <c r="X1260" s="153" t="str">
        <f t="shared" si="568"/>
        <v/>
      </c>
      <c r="Y1260" s="153" t="str">
        <f t="shared" si="569"/>
        <v/>
      </c>
      <c r="Z1260" s="153" t="str">
        <f t="shared" si="570"/>
        <v/>
      </c>
      <c r="AA1260" s="152" t="str">
        <f t="shared" si="571"/>
        <v/>
      </c>
      <c r="AB1260" s="152" t="str">
        <f t="shared" si="572"/>
        <v/>
      </c>
      <c r="AC1260" s="154" t="str">
        <f t="shared" si="573"/>
        <v/>
      </c>
      <c r="AD1260" s="154" t="str">
        <f t="shared" si="574"/>
        <v/>
      </c>
      <c r="AE1260" s="3" t="str">
        <f t="shared" si="575"/>
        <v/>
      </c>
      <c r="AF1260" s="3" t="str">
        <f t="shared" si="576"/>
        <v/>
      </c>
      <c r="AG1260" s="3" t="str">
        <f t="shared" si="583"/>
        <v/>
      </c>
      <c r="AH1260" s="4" t="str">
        <f t="shared" si="577"/>
        <v/>
      </c>
      <c r="AI1260" s="75" t="str">
        <f t="shared" si="578"/>
        <v/>
      </c>
      <c r="AJ1260" s="75" t="str">
        <f t="shared" si="579"/>
        <v/>
      </c>
    </row>
    <row r="1261" spans="1:36" ht="14.25">
      <c r="A1261" s="41" t="str">
        <f t="shared" si="580"/>
        <v/>
      </c>
      <c r="B1261" s="150" t="str">
        <f>IF(ISNUMBER(A1261),INDEX('MetaTrader Import'!$H$13:$J$5893,TRUNC(((A1261-$A$39+1)-1)/3)+1,MOD((A1261-$A$39+1)-1,3)+1),"")</f>
        <v/>
      </c>
      <c r="C1261" s="43" t="str">
        <f t="shared" si="557"/>
        <v/>
      </c>
      <c r="D1261" s="43" t="str">
        <f t="shared" ca="1" si="558"/>
        <v/>
      </c>
      <c r="E1261" s="43" t="str">
        <f t="shared" si="559"/>
        <v/>
      </c>
      <c r="F1261" s="43" t="str">
        <f t="shared" si="560"/>
        <v/>
      </c>
      <c r="G1261" s="43" t="str">
        <f>IF(A1261&lt;&gt;"",IF(A1261&lt;Data!$G$11*0.25,$C$13/$G$32,IF(A1261&gt;Data!$G$11*0.25,$C$13,$C$13*10)),"")</f>
        <v/>
      </c>
      <c r="H1261" s="43" t="str">
        <f>IF(A1261&lt;&gt;"",IF(Data!$G$9="constant",$C$13,IF(Data!$G$9="squeeze",G1261,F1261)),"")</f>
        <v/>
      </c>
      <c r="I1261" s="38" t="str">
        <f ca="1">IF(ISNUMBER(A1261),NORMINV(RAND(),0,IF(AND(Data!$G$9="squeeze",A1261&lt;Data!$G$11*0.25),$H$32,1)*$C$30*$C$13)*($C$14*$C$12),"")</f>
        <v/>
      </c>
      <c r="J1261" s="42" t="str">
        <f ca="1">IFERROR(IF(Data!$C$6="Real",B1261,I1261+J1260+($C$14*$C$12)*(NORMINV(RAND(),$C$15,CHOOSE($G$13,$C$13,F1261,G1261)))),"")</f>
        <v/>
      </c>
      <c r="K1261" s="88" t="str">
        <f>IF(ISNUMBER(A1261), IF($G$16="fixed",$G$17,MIN(H1261*Data!$C$7*$C$16*0.5,$C$17*Data!$C$7))*$C$12,"")</f>
        <v/>
      </c>
      <c r="L1261" s="42" t="str">
        <f t="shared" ca="1" si="584"/>
        <v/>
      </c>
      <c r="M1261" s="44" t="str">
        <f t="shared" ca="1" si="585"/>
        <v/>
      </c>
      <c r="N1261" s="44" t="str">
        <f t="shared" ca="1" si="586"/>
        <v/>
      </c>
      <c r="O1261" s="108" t="str">
        <f t="shared" si="561"/>
        <v/>
      </c>
      <c r="P1261" s="102" t="str">
        <f t="shared" si="562"/>
        <v/>
      </c>
      <c r="Q1261" s="102" t="str">
        <f t="shared" si="563"/>
        <v/>
      </c>
      <c r="R1261" s="120" t="str">
        <f t="shared" si="581"/>
        <v/>
      </c>
      <c r="S1261" s="54" t="str">
        <f t="shared" si="582"/>
        <v/>
      </c>
      <c r="T1261" s="5" t="str">
        <f t="shared" si="564"/>
        <v/>
      </c>
      <c r="U1261" s="152" t="str">
        <f t="shared" si="565"/>
        <v/>
      </c>
      <c r="V1261" s="152" t="str">
        <f t="shared" si="566"/>
        <v/>
      </c>
      <c r="W1261" s="153" t="str">
        <f t="shared" si="567"/>
        <v/>
      </c>
      <c r="X1261" s="153" t="str">
        <f t="shared" si="568"/>
        <v/>
      </c>
      <c r="Y1261" s="153" t="str">
        <f t="shared" si="569"/>
        <v/>
      </c>
      <c r="Z1261" s="153" t="str">
        <f t="shared" si="570"/>
        <v/>
      </c>
      <c r="AA1261" s="152" t="str">
        <f t="shared" si="571"/>
        <v/>
      </c>
      <c r="AB1261" s="152" t="str">
        <f t="shared" si="572"/>
        <v/>
      </c>
      <c r="AC1261" s="154" t="str">
        <f t="shared" si="573"/>
        <v/>
      </c>
      <c r="AD1261" s="154" t="str">
        <f t="shared" si="574"/>
        <v/>
      </c>
      <c r="AE1261" s="3" t="str">
        <f t="shared" si="575"/>
        <v/>
      </c>
      <c r="AF1261" s="3" t="str">
        <f t="shared" si="576"/>
        <v/>
      </c>
      <c r="AG1261" s="3" t="str">
        <f t="shared" si="583"/>
        <v/>
      </c>
      <c r="AH1261" s="4" t="str">
        <f t="shared" si="577"/>
        <v/>
      </c>
      <c r="AI1261" s="75" t="str">
        <f t="shared" si="578"/>
        <v/>
      </c>
      <c r="AJ1261" s="75" t="str">
        <f t="shared" si="579"/>
        <v/>
      </c>
    </row>
    <row r="1262" spans="1:36" ht="14.25">
      <c r="A1262" s="41" t="str">
        <f t="shared" si="580"/>
        <v/>
      </c>
      <c r="B1262" s="150" t="str">
        <f>IF(ISNUMBER(A1262),INDEX('MetaTrader Import'!$H$13:$J$5893,TRUNC(((A1262-$A$39+1)-1)/3)+1,MOD((A1262-$A$39+1)-1,3)+1),"")</f>
        <v/>
      </c>
      <c r="C1262" s="43" t="str">
        <f t="shared" si="557"/>
        <v/>
      </c>
      <c r="D1262" s="43" t="str">
        <f t="shared" ca="1" si="558"/>
        <v/>
      </c>
      <c r="E1262" s="43" t="str">
        <f t="shared" si="559"/>
        <v/>
      </c>
      <c r="F1262" s="43" t="str">
        <f t="shared" si="560"/>
        <v/>
      </c>
      <c r="G1262" s="43" t="str">
        <f>IF(A1262&lt;&gt;"",IF(A1262&lt;Data!$G$11*0.25,$C$13/$G$32,IF(A1262&gt;Data!$G$11*0.25,$C$13,$C$13*10)),"")</f>
        <v/>
      </c>
      <c r="H1262" s="43" t="str">
        <f>IF(A1262&lt;&gt;"",IF(Data!$G$9="constant",$C$13,IF(Data!$G$9="squeeze",G1262,F1262)),"")</f>
        <v/>
      </c>
      <c r="I1262" s="38" t="str">
        <f ca="1">IF(ISNUMBER(A1262),NORMINV(RAND(),0,IF(AND(Data!$G$9="squeeze",A1262&lt;Data!$G$11*0.25),$H$32,1)*$C$30*$C$13)*($C$14*$C$12),"")</f>
        <v/>
      </c>
      <c r="J1262" s="42" t="str">
        <f ca="1">IFERROR(IF(Data!$C$6="Real",B1262,I1262+J1261+($C$14*$C$12)*(NORMINV(RAND(),$C$15,CHOOSE($G$13,$C$13,F1262,G1262)))),"")</f>
        <v/>
      </c>
      <c r="K1262" s="88" t="str">
        <f>IF(ISNUMBER(A1262), IF($G$16="fixed",$G$17,MIN(H1262*Data!$C$7*$C$16*0.5,$C$17*Data!$C$7))*$C$12,"")</f>
        <v/>
      </c>
      <c r="L1262" s="42" t="str">
        <f t="shared" ca="1" si="584"/>
        <v/>
      </c>
      <c r="M1262" s="44" t="str">
        <f t="shared" ca="1" si="585"/>
        <v/>
      </c>
      <c r="N1262" s="44" t="str">
        <f t="shared" ca="1" si="586"/>
        <v/>
      </c>
      <c r="O1262" s="108" t="str">
        <f t="shared" si="561"/>
        <v/>
      </c>
      <c r="P1262" s="102" t="str">
        <f t="shared" si="562"/>
        <v/>
      </c>
      <c r="Q1262" s="102" t="str">
        <f t="shared" si="563"/>
        <v/>
      </c>
      <c r="R1262" s="120" t="str">
        <f t="shared" si="581"/>
        <v/>
      </c>
      <c r="S1262" s="54" t="str">
        <f t="shared" si="582"/>
        <v/>
      </c>
      <c r="T1262" s="5" t="str">
        <f t="shared" si="564"/>
        <v/>
      </c>
      <c r="U1262" s="152" t="str">
        <f t="shared" si="565"/>
        <v/>
      </c>
      <c r="V1262" s="152" t="str">
        <f t="shared" si="566"/>
        <v/>
      </c>
      <c r="W1262" s="153" t="str">
        <f t="shared" si="567"/>
        <v/>
      </c>
      <c r="X1262" s="153" t="str">
        <f t="shared" si="568"/>
        <v/>
      </c>
      <c r="Y1262" s="153" t="str">
        <f t="shared" si="569"/>
        <v/>
      </c>
      <c r="Z1262" s="153" t="str">
        <f t="shared" si="570"/>
        <v/>
      </c>
      <c r="AA1262" s="152" t="str">
        <f t="shared" si="571"/>
        <v/>
      </c>
      <c r="AB1262" s="152" t="str">
        <f t="shared" si="572"/>
        <v/>
      </c>
      <c r="AC1262" s="154" t="str">
        <f t="shared" si="573"/>
        <v/>
      </c>
      <c r="AD1262" s="154" t="str">
        <f t="shared" si="574"/>
        <v/>
      </c>
      <c r="AE1262" s="3" t="str">
        <f t="shared" si="575"/>
        <v/>
      </c>
      <c r="AF1262" s="3" t="str">
        <f t="shared" si="576"/>
        <v/>
      </c>
      <c r="AG1262" s="3" t="str">
        <f t="shared" si="583"/>
        <v/>
      </c>
      <c r="AH1262" s="4" t="str">
        <f t="shared" si="577"/>
        <v/>
      </c>
      <c r="AI1262" s="75" t="str">
        <f t="shared" si="578"/>
        <v/>
      </c>
      <c r="AJ1262" s="75" t="str">
        <f t="shared" si="579"/>
        <v/>
      </c>
    </row>
    <row r="1263" spans="1:36" ht="14.25">
      <c r="A1263" s="41" t="str">
        <f t="shared" si="580"/>
        <v/>
      </c>
      <c r="B1263" s="150" t="str">
        <f>IF(ISNUMBER(A1263),INDEX('MetaTrader Import'!$H$13:$J$5893,TRUNC(((A1263-$A$39+1)-1)/3)+1,MOD((A1263-$A$39+1)-1,3)+1),"")</f>
        <v/>
      </c>
      <c r="C1263" s="43" t="str">
        <f t="shared" si="557"/>
        <v/>
      </c>
      <c r="D1263" s="43" t="str">
        <f t="shared" ca="1" si="558"/>
        <v/>
      </c>
      <c r="E1263" s="43" t="str">
        <f t="shared" si="559"/>
        <v/>
      </c>
      <c r="F1263" s="43" t="str">
        <f t="shared" si="560"/>
        <v/>
      </c>
      <c r="G1263" s="43" t="str">
        <f>IF(A1263&lt;&gt;"",IF(A1263&lt;Data!$G$11*0.25,$C$13/$G$32,IF(A1263&gt;Data!$G$11*0.25,$C$13,$C$13*10)),"")</f>
        <v/>
      </c>
      <c r="H1263" s="43" t="str">
        <f>IF(A1263&lt;&gt;"",IF(Data!$G$9="constant",$C$13,IF(Data!$G$9="squeeze",G1263,F1263)),"")</f>
        <v/>
      </c>
      <c r="I1263" s="38" t="str">
        <f ca="1">IF(ISNUMBER(A1263),NORMINV(RAND(),0,IF(AND(Data!$G$9="squeeze",A1263&lt;Data!$G$11*0.25),$H$32,1)*$C$30*$C$13)*($C$14*$C$12),"")</f>
        <v/>
      </c>
      <c r="J1263" s="42" t="str">
        <f ca="1">IFERROR(IF(Data!$C$6="Real",B1263,I1263+J1262+($C$14*$C$12)*(NORMINV(RAND(),$C$15,CHOOSE($G$13,$C$13,F1263,G1263)))),"")</f>
        <v/>
      </c>
      <c r="K1263" s="88" t="str">
        <f>IF(ISNUMBER(A1263), IF($G$16="fixed",$G$17,MIN(H1263*Data!$C$7*$C$16*0.5,$C$17*Data!$C$7))*$C$12,"")</f>
        <v/>
      </c>
      <c r="L1263" s="42" t="str">
        <f t="shared" ca="1" si="584"/>
        <v/>
      </c>
      <c r="M1263" s="44" t="str">
        <f t="shared" ca="1" si="585"/>
        <v/>
      </c>
      <c r="N1263" s="44" t="str">
        <f t="shared" ca="1" si="586"/>
        <v/>
      </c>
      <c r="O1263" s="108" t="str">
        <f t="shared" si="561"/>
        <v/>
      </c>
      <c r="P1263" s="102" t="str">
        <f t="shared" si="562"/>
        <v/>
      </c>
      <c r="Q1263" s="102" t="str">
        <f t="shared" si="563"/>
        <v/>
      </c>
      <c r="R1263" s="120" t="str">
        <f t="shared" si="581"/>
        <v/>
      </c>
      <c r="S1263" s="54" t="str">
        <f t="shared" si="582"/>
        <v/>
      </c>
      <c r="T1263" s="5" t="str">
        <f t="shared" si="564"/>
        <v/>
      </c>
      <c r="U1263" s="152" t="str">
        <f t="shared" si="565"/>
        <v/>
      </c>
      <c r="V1263" s="152" t="str">
        <f t="shared" si="566"/>
        <v/>
      </c>
      <c r="W1263" s="153" t="str">
        <f t="shared" si="567"/>
        <v/>
      </c>
      <c r="X1263" s="153" t="str">
        <f t="shared" si="568"/>
        <v/>
      </c>
      <c r="Y1263" s="153" t="str">
        <f t="shared" si="569"/>
        <v/>
      </c>
      <c r="Z1263" s="153" t="str">
        <f t="shared" si="570"/>
        <v/>
      </c>
      <c r="AA1263" s="152" t="str">
        <f t="shared" si="571"/>
        <v/>
      </c>
      <c r="AB1263" s="152" t="str">
        <f t="shared" si="572"/>
        <v/>
      </c>
      <c r="AC1263" s="154" t="str">
        <f t="shared" si="573"/>
        <v/>
      </c>
      <c r="AD1263" s="154" t="str">
        <f t="shared" si="574"/>
        <v/>
      </c>
      <c r="AE1263" s="3" t="str">
        <f t="shared" si="575"/>
        <v/>
      </c>
      <c r="AF1263" s="3" t="str">
        <f t="shared" si="576"/>
        <v/>
      </c>
      <c r="AG1263" s="3" t="str">
        <f t="shared" si="583"/>
        <v/>
      </c>
      <c r="AH1263" s="4" t="str">
        <f t="shared" si="577"/>
        <v/>
      </c>
      <c r="AI1263" s="75" t="str">
        <f t="shared" si="578"/>
        <v/>
      </c>
      <c r="AJ1263" s="75" t="str">
        <f t="shared" si="579"/>
        <v/>
      </c>
    </row>
    <row r="1264" spans="1:36" ht="14.25">
      <c r="A1264" s="41" t="str">
        <f t="shared" si="580"/>
        <v/>
      </c>
      <c r="B1264" s="150" t="str">
        <f>IF(ISNUMBER(A1264),INDEX('MetaTrader Import'!$H$13:$J$5893,TRUNC(((A1264-$A$39+1)-1)/3)+1,MOD((A1264-$A$39+1)-1,3)+1),"")</f>
        <v/>
      </c>
      <c r="C1264" s="43" t="str">
        <f t="shared" si="557"/>
        <v/>
      </c>
      <c r="D1264" s="43" t="str">
        <f t="shared" ca="1" si="558"/>
        <v/>
      </c>
      <c r="E1264" s="43" t="str">
        <f t="shared" si="559"/>
        <v/>
      </c>
      <c r="F1264" s="43" t="str">
        <f t="shared" si="560"/>
        <v/>
      </c>
      <c r="G1264" s="43" t="str">
        <f>IF(A1264&lt;&gt;"",IF(A1264&lt;Data!$G$11*0.25,$C$13/$G$32,IF(A1264&gt;Data!$G$11*0.25,$C$13,$C$13*10)),"")</f>
        <v/>
      </c>
      <c r="H1264" s="43" t="str">
        <f>IF(A1264&lt;&gt;"",IF(Data!$G$9="constant",$C$13,IF(Data!$G$9="squeeze",G1264,F1264)),"")</f>
        <v/>
      </c>
      <c r="I1264" s="38" t="str">
        <f ca="1">IF(ISNUMBER(A1264),NORMINV(RAND(),0,IF(AND(Data!$G$9="squeeze",A1264&lt;Data!$G$11*0.25),$H$32,1)*$C$30*$C$13)*($C$14*$C$12),"")</f>
        <v/>
      </c>
      <c r="J1264" s="42" t="str">
        <f ca="1">IFERROR(IF(Data!$C$6="Real",B1264,I1264+J1263+($C$14*$C$12)*(NORMINV(RAND(),$C$15,CHOOSE($G$13,$C$13,F1264,G1264)))),"")</f>
        <v/>
      </c>
      <c r="K1264" s="88" t="str">
        <f>IF(ISNUMBER(A1264), IF($G$16="fixed",$G$17,MIN(H1264*Data!$C$7*$C$16*0.5,$C$17*Data!$C$7))*$C$12,"")</f>
        <v/>
      </c>
      <c r="L1264" s="42" t="str">
        <f t="shared" ca="1" si="584"/>
        <v/>
      </c>
      <c r="M1264" s="44" t="str">
        <f t="shared" ca="1" si="585"/>
        <v/>
      </c>
      <c r="N1264" s="44" t="str">
        <f t="shared" ca="1" si="586"/>
        <v/>
      </c>
      <c r="O1264" s="108" t="str">
        <f t="shared" si="561"/>
        <v/>
      </c>
      <c r="P1264" s="102" t="str">
        <f t="shared" si="562"/>
        <v/>
      </c>
      <c r="Q1264" s="102" t="str">
        <f t="shared" si="563"/>
        <v/>
      </c>
      <c r="R1264" s="120" t="str">
        <f t="shared" si="581"/>
        <v/>
      </c>
      <c r="S1264" s="54" t="str">
        <f t="shared" si="582"/>
        <v/>
      </c>
      <c r="T1264" s="5" t="str">
        <f t="shared" si="564"/>
        <v/>
      </c>
      <c r="U1264" s="152" t="str">
        <f t="shared" si="565"/>
        <v/>
      </c>
      <c r="V1264" s="152" t="str">
        <f t="shared" si="566"/>
        <v/>
      </c>
      <c r="W1264" s="153" t="str">
        <f t="shared" si="567"/>
        <v/>
      </c>
      <c r="X1264" s="153" t="str">
        <f t="shared" si="568"/>
        <v/>
      </c>
      <c r="Y1264" s="153" t="str">
        <f t="shared" si="569"/>
        <v/>
      </c>
      <c r="Z1264" s="153" t="str">
        <f t="shared" si="570"/>
        <v/>
      </c>
      <c r="AA1264" s="152" t="str">
        <f t="shared" si="571"/>
        <v/>
      </c>
      <c r="AB1264" s="152" t="str">
        <f t="shared" si="572"/>
        <v/>
      </c>
      <c r="AC1264" s="154" t="str">
        <f t="shared" si="573"/>
        <v/>
      </c>
      <c r="AD1264" s="154" t="str">
        <f t="shared" si="574"/>
        <v/>
      </c>
      <c r="AE1264" s="3" t="str">
        <f t="shared" si="575"/>
        <v/>
      </c>
      <c r="AF1264" s="3" t="str">
        <f t="shared" si="576"/>
        <v/>
      </c>
      <c r="AG1264" s="3" t="str">
        <f t="shared" si="583"/>
        <v/>
      </c>
      <c r="AH1264" s="4" t="str">
        <f t="shared" si="577"/>
        <v/>
      </c>
      <c r="AI1264" s="75" t="str">
        <f t="shared" si="578"/>
        <v/>
      </c>
      <c r="AJ1264" s="75" t="str">
        <f t="shared" si="579"/>
        <v/>
      </c>
    </row>
    <row r="1265" spans="1:36" ht="14.25">
      <c r="A1265" s="41" t="str">
        <f t="shared" si="580"/>
        <v/>
      </c>
      <c r="B1265" s="150" t="str">
        <f>IF(ISNUMBER(A1265),INDEX('MetaTrader Import'!$H$13:$J$5893,TRUNC(((A1265-$A$39+1)-1)/3)+1,MOD((A1265-$A$39+1)-1,3)+1),"")</f>
        <v/>
      </c>
      <c r="C1265" s="43" t="str">
        <f t="shared" si="557"/>
        <v/>
      </c>
      <c r="D1265" s="43" t="str">
        <f t="shared" ca="1" si="558"/>
        <v/>
      </c>
      <c r="E1265" s="43" t="str">
        <f t="shared" si="559"/>
        <v/>
      </c>
      <c r="F1265" s="43" t="str">
        <f t="shared" si="560"/>
        <v/>
      </c>
      <c r="G1265" s="43" t="str">
        <f>IF(A1265&lt;&gt;"",IF(A1265&lt;Data!$G$11*0.25,$C$13/$G$32,IF(A1265&gt;Data!$G$11*0.25,$C$13,$C$13*10)),"")</f>
        <v/>
      </c>
      <c r="H1265" s="43" t="str">
        <f>IF(A1265&lt;&gt;"",IF(Data!$G$9="constant",$C$13,IF(Data!$G$9="squeeze",G1265,F1265)),"")</f>
        <v/>
      </c>
      <c r="I1265" s="38" t="str">
        <f ca="1">IF(ISNUMBER(A1265),NORMINV(RAND(),0,IF(AND(Data!$G$9="squeeze",A1265&lt;Data!$G$11*0.25),$H$32,1)*$C$30*$C$13)*($C$14*$C$12),"")</f>
        <v/>
      </c>
      <c r="J1265" s="42" t="str">
        <f ca="1">IFERROR(IF(Data!$C$6="Real",B1265,I1265+J1264+($C$14*$C$12)*(NORMINV(RAND(),$C$15,CHOOSE($G$13,$C$13,F1265,G1265)))),"")</f>
        <v/>
      </c>
      <c r="K1265" s="88" t="str">
        <f>IF(ISNUMBER(A1265), IF($G$16="fixed",$G$17,MIN(H1265*Data!$C$7*$C$16*0.5,$C$17*Data!$C$7))*$C$12,"")</f>
        <v/>
      </c>
      <c r="L1265" s="42" t="str">
        <f t="shared" ca="1" si="584"/>
        <v/>
      </c>
      <c r="M1265" s="44" t="str">
        <f t="shared" ca="1" si="585"/>
        <v/>
      </c>
      <c r="N1265" s="44" t="str">
        <f t="shared" ca="1" si="586"/>
        <v/>
      </c>
      <c r="O1265" s="108" t="str">
        <f t="shared" si="561"/>
        <v/>
      </c>
      <c r="P1265" s="102" t="str">
        <f t="shared" si="562"/>
        <v/>
      </c>
      <c r="Q1265" s="102" t="str">
        <f t="shared" si="563"/>
        <v/>
      </c>
      <c r="R1265" s="120" t="str">
        <f t="shared" si="581"/>
        <v/>
      </c>
      <c r="S1265" s="54" t="str">
        <f t="shared" si="582"/>
        <v/>
      </c>
      <c r="T1265" s="5" t="str">
        <f t="shared" si="564"/>
        <v/>
      </c>
      <c r="U1265" s="152" t="str">
        <f t="shared" si="565"/>
        <v/>
      </c>
      <c r="V1265" s="152" t="str">
        <f t="shared" si="566"/>
        <v/>
      </c>
      <c r="W1265" s="153" t="str">
        <f t="shared" si="567"/>
        <v/>
      </c>
      <c r="X1265" s="153" t="str">
        <f t="shared" si="568"/>
        <v/>
      </c>
      <c r="Y1265" s="153" t="str">
        <f t="shared" si="569"/>
        <v/>
      </c>
      <c r="Z1265" s="153" t="str">
        <f t="shared" si="570"/>
        <v/>
      </c>
      <c r="AA1265" s="152" t="str">
        <f t="shared" si="571"/>
        <v/>
      </c>
      <c r="AB1265" s="152" t="str">
        <f t="shared" si="572"/>
        <v/>
      </c>
      <c r="AC1265" s="154" t="str">
        <f t="shared" si="573"/>
        <v/>
      </c>
      <c r="AD1265" s="154" t="str">
        <f t="shared" si="574"/>
        <v/>
      </c>
      <c r="AE1265" s="3" t="str">
        <f t="shared" si="575"/>
        <v/>
      </c>
      <c r="AF1265" s="3" t="str">
        <f t="shared" si="576"/>
        <v/>
      </c>
      <c r="AG1265" s="3" t="str">
        <f t="shared" si="583"/>
        <v/>
      </c>
      <c r="AH1265" s="4" t="str">
        <f t="shared" si="577"/>
        <v/>
      </c>
      <c r="AI1265" s="75" t="str">
        <f t="shared" si="578"/>
        <v/>
      </c>
      <c r="AJ1265" s="75" t="str">
        <f t="shared" si="579"/>
        <v/>
      </c>
    </row>
    <row r="1266" spans="1:36" ht="14.25">
      <c r="A1266" s="41" t="str">
        <f t="shared" si="580"/>
        <v/>
      </c>
      <c r="B1266" s="150" t="str">
        <f>IF(ISNUMBER(A1266),INDEX('MetaTrader Import'!$H$13:$J$5893,TRUNC(((A1266-$A$39+1)-1)/3)+1,MOD((A1266-$A$39+1)-1,3)+1),"")</f>
        <v/>
      </c>
      <c r="C1266" s="43" t="str">
        <f t="shared" si="557"/>
        <v/>
      </c>
      <c r="D1266" s="43" t="str">
        <f t="shared" ca="1" si="558"/>
        <v/>
      </c>
      <c r="E1266" s="43" t="str">
        <f t="shared" si="559"/>
        <v/>
      </c>
      <c r="F1266" s="43" t="str">
        <f t="shared" si="560"/>
        <v/>
      </c>
      <c r="G1266" s="43" t="str">
        <f>IF(A1266&lt;&gt;"",IF(A1266&lt;Data!$G$11*0.25,$C$13/$G$32,IF(A1266&gt;Data!$G$11*0.25,$C$13,$C$13*10)),"")</f>
        <v/>
      </c>
      <c r="H1266" s="43" t="str">
        <f>IF(A1266&lt;&gt;"",IF(Data!$G$9="constant",$C$13,IF(Data!$G$9="squeeze",G1266,F1266)),"")</f>
        <v/>
      </c>
      <c r="I1266" s="38" t="str">
        <f ca="1">IF(ISNUMBER(A1266),NORMINV(RAND(),0,IF(AND(Data!$G$9="squeeze",A1266&lt;Data!$G$11*0.25),$H$32,1)*$C$30*$C$13)*($C$14*$C$12),"")</f>
        <v/>
      </c>
      <c r="J1266" s="42" t="str">
        <f ca="1">IFERROR(IF(Data!$C$6="Real",B1266,I1266+J1265+($C$14*$C$12)*(NORMINV(RAND(),$C$15,CHOOSE($G$13,$C$13,F1266,G1266)))),"")</f>
        <v/>
      </c>
      <c r="K1266" s="88" t="str">
        <f>IF(ISNUMBER(A1266), IF($G$16="fixed",$G$17,MIN(H1266*Data!$C$7*$C$16*0.5,$C$17*Data!$C$7))*$C$12,"")</f>
        <v/>
      </c>
      <c r="L1266" s="42" t="str">
        <f t="shared" ca="1" si="584"/>
        <v/>
      </c>
      <c r="M1266" s="44" t="str">
        <f t="shared" ca="1" si="585"/>
        <v/>
      </c>
      <c r="N1266" s="44" t="str">
        <f t="shared" ca="1" si="586"/>
        <v/>
      </c>
      <c r="O1266" s="108" t="str">
        <f t="shared" si="561"/>
        <v/>
      </c>
      <c r="P1266" s="102" t="str">
        <f t="shared" si="562"/>
        <v/>
      </c>
      <c r="Q1266" s="102" t="str">
        <f t="shared" si="563"/>
        <v/>
      </c>
      <c r="R1266" s="120" t="str">
        <f t="shared" si="581"/>
        <v/>
      </c>
      <c r="S1266" s="54" t="str">
        <f t="shared" si="582"/>
        <v/>
      </c>
      <c r="T1266" s="5" t="str">
        <f t="shared" si="564"/>
        <v/>
      </c>
      <c r="U1266" s="152" t="str">
        <f t="shared" si="565"/>
        <v/>
      </c>
      <c r="V1266" s="152" t="str">
        <f t="shared" si="566"/>
        <v/>
      </c>
      <c r="W1266" s="153" t="str">
        <f t="shared" si="567"/>
        <v/>
      </c>
      <c r="X1266" s="153" t="str">
        <f t="shared" si="568"/>
        <v/>
      </c>
      <c r="Y1266" s="153" t="str">
        <f t="shared" si="569"/>
        <v/>
      </c>
      <c r="Z1266" s="153" t="str">
        <f t="shared" si="570"/>
        <v/>
      </c>
      <c r="AA1266" s="152" t="str">
        <f t="shared" si="571"/>
        <v/>
      </c>
      <c r="AB1266" s="152" t="str">
        <f t="shared" si="572"/>
        <v/>
      </c>
      <c r="AC1266" s="154" t="str">
        <f t="shared" si="573"/>
        <v/>
      </c>
      <c r="AD1266" s="154" t="str">
        <f t="shared" si="574"/>
        <v/>
      </c>
      <c r="AE1266" s="3" t="str">
        <f t="shared" si="575"/>
        <v/>
      </c>
      <c r="AF1266" s="3" t="str">
        <f t="shared" si="576"/>
        <v/>
      </c>
      <c r="AG1266" s="3" t="str">
        <f t="shared" si="583"/>
        <v/>
      </c>
      <c r="AH1266" s="4" t="str">
        <f t="shared" si="577"/>
        <v/>
      </c>
      <c r="AI1266" s="75" t="str">
        <f t="shared" si="578"/>
        <v/>
      </c>
      <c r="AJ1266" s="75" t="str">
        <f t="shared" si="579"/>
        <v/>
      </c>
    </row>
    <row r="1267" spans="1:36" ht="14.25">
      <c r="A1267" s="41" t="str">
        <f t="shared" si="580"/>
        <v/>
      </c>
      <c r="B1267" s="150" t="str">
        <f>IF(ISNUMBER(A1267),INDEX('MetaTrader Import'!$H$13:$J$5893,TRUNC(((A1267-$A$39+1)-1)/3)+1,MOD((A1267-$A$39+1)-1,3)+1),"")</f>
        <v/>
      </c>
      <c r="C1267" s="43" t="str">
        <f t="shared" si="557"/>
        <v/>
      </c>
      <c r="D1267" s="43" t="str">
        <f t="shared" ca="1" si="558"/>
        <v/>
      </c>
      <c r="E1267" s="43" t="str">
        <f t="shared" si="559"/>
        <v/>
      </c>
      <c r="F1267" s="43" t="str">
        <f t="shared" si="560"/>
        <v/>
      </c>
      <c r="G1267" s="43" t="str">
        <f>IF(A1267&lt;&gt;"",IF(A1267&lt;Data!$G$11*0.25,$C$13/$G$32,IF(A1267&gt;Data!$G$11*0.25,$C$13,$C$13*10)),"")</f>
        <v/>
      </c>
      <c r="H1267" s="43" t="str">
        <f>IF(A1267&lt;&gt;"",IF(Data!$G$9="constant",$C$13,IF(Data!$G$9="squeeze",G1267,F1267)),"")</f>
        <v/>
      </c>
      <c r="I1267" s="38" t="str">
        <f ca="1">IF(ISNUMBER(A1267),NORMINV(RAND(),0,IF(AND(Data!$G$9="squeeze",A1267&lt;Data!$G$11*0.25),$H$32,1)*$C$30*$C$13)*($C$14*$C$12),"")</f>
        <v/>
      </c>
      <c r="J1267" s="42" t="str">
        <f ca="1">IFERROR(IF(Data!$C$6="Real",B1267,I1267+J1266+($C$14*$C$12)*(NORMINV(RAND(),$C$15,CHOOSE($G$13,$C$13,F1267,G1267)))),"")</f>
        <v/>
      </c>
      <c r="K1267" s="88" t="str">
        <f>IF(ISNUMBER(A1267), IF($G$16="fixed",$G$17,MIN(H1267*Data!$C$7*$C$16*0.5,$C$17*Data!$C$7))*$C$12,"")</f>
        <v/>
      </c>
      <c r="L1267" s="42" t="str">
        <f t="shared" ca="1" si="584"/>
        <v/>
      </c>
      <c r="M1267" s="44" t="str">
        <f t="shared" ca="1" si="585"/>
        <v/>
      </c>
      <c r="N1267" s="44" t="str">
        <f t="shared" ca="1" si="586"/>
        <v/>
      </c>
      <c r="O1267" s="108" t="str">
        <f t="shared" si="561"/>
        <v/>
      </c>
      <c r="P1267" s="102" t="str">
        <f t="shared" si="562"/>
        <v/>
      </c>
      <c r="Q1267" s="102" t="str">
        <f t="shared" si="563"/>
        <v/>
      </c>
      <c r="R1267" s="120" t="str">
        <f t="shared" si="581"/>
        <v/>
      </c>
      <c r="S1267" s="54" t="str">
        <f t="shared" si="582"/>
        <v/>
      </c>
      <c r="T1267" s="5" t="str">
        <f t="shared" si="564"/>
        <v/>
      </c>
      <c r="U1267" s="152" t="str">
        <f t="shared" si="565"/>
        <v/>
      </c>
      <c r="V1267" s="152" t="str">
        <f t="shared" si="566"/>
        <v/>
      </c>
      <c r="W1267" s="153" t="str">
        <f t="shared" si="567"/>
        <v/>
      </c>
      <c r="X1267" s="153" t="str">
        <f t="shared" si="568"/>
        <v/>
      </c>
      <c r="Y1267" s="153" t="str">
        <f t="shared" si="569"/>
        <v/>
      </c>
      <c r="Z1267" s="153" t="str">
        <f t="shared" si="570"/>
        <v/>
      </c>
      <c r="AA1267" s="152" t="str">
        <f t="shared" si="571"/>
        <v/>
      </c>
      <c r="AB1267" s="152" t="str">
        <f t="shared" si="572"/>
        <v/>
      </c>
      <c r="AC1267" s="154" t="str">
        <f t="shared" si="573"/>
        <v/>
      </c>
      <c r="AD1267" s="154" t="str">
        <f t="shared" si="574"/>
        <v/>
      </c>
      <c r="AE1267" s="3" t="str">
        <f t="shared" si="575"/>
        <v/>
      </c>
      <c r="AF1267" s="3" t="str">
        <f t="shared" si="576"/>
        <v/>
      </c>
      <c r="AG1267" s="3" t="str">
        <f t="shared" si="583"/>
        <v/>
      </c>
      <c r="AH1267" s="4" t="str">
        <f t="shared" si="577"/>
        <v/>
      </c>
      <c r="AI1267" s="75" t="str">
        <f t="shared" si="578"/>
        <v/>
      </c>
      <c r="AJ1267" s="75" t="str">
        <f t="shared" si="579"/>
        <v/>
      </c>
    </row>
    <row r="1268" spans="1:36" ht="14.25">
      <c r="A1268" s="41" t="str">
        <f t="shared" si="580"/>
        <v/>
      </c>
      <c r="B1268" s="150" t="str">
        <f>IF(ISNUMBER(A1268),INDEX('MetaTrader Import'!$H$13:$J$5893,TRUNC(((A1268-$A$39+1)-1)/3)+1,MOD((A1268-$A$39+1)-1,3)+1),"")</f>
        <v/>
      </c>
      <c r="C1268" s="43" t="str">
        <f t="shared" si="557"/>
        <v/>
      </c>
      <c r="D1268" s="43" t="str">
        <f t="shared" ca="1" si="558"/>
        <v/>
      </c>
      <c r="E1268" s="43" t="str">
        <f t="shared" si="559"/>
        <v/>
      </c>
      <c r="F1268" s="43" t="str">
        <f t="shared" si="560"/>
        <v/>
      </c>
      <c r="G1268" s="43" t="str">
        <f>IF(A1268&lt;&gt;"",IF(A1268&lt;Data!$G$11*0.25,$C$13/$G$32,IF(A1268&gt;Data!$G$11*0.25,$C$13,$C$13*10)),"")</f>
        <v/>
      </c>
      <c r="H1268" s="43" t="str">
        <f>IF(A1268&lt;&gt;"",IF(Data!$G$9="constant",$C$13,IF(Data!$G$9="squeeze",G1268,F1268)),"")</f>
        <v/>
      </c>
      <c r="I1268" s="38" t="str">
        <f ca="1">IF(ISNUMBER(A1268),NORMINV(RAND(),0,IF(AND(Data!$G$9="squeeze",A1268&lt;Data!$G$11*0.25),$H$32,1)*$C$30*$C$13)*($C$14*$C$12),"")</f>
        <v/>
      </c>
      <c r="J1268" s="42" t="str">
        <f ca="1">IFERROR(IF(Data!$C$6="Real",B1268,I1268+J1267+($C$14*$C$12)*(NORMINV(RAND(),$C$15,CHOOSE($G$13,$C$13,F1268,G1268)))),"")</f>
        <v/>
      </c>
      <c r="K1268" s="88" t="str">
        <f>IF(ISNUMBER(A1268), IF($G$16="fixed",$G$17,MIN(H1268*Data!$C$7*$C$16*0.5,$C$17*Data!$C$7))*$C$12,"")</f>
        <v/>
      </c>
      <c r="L1268" s="42" t="str">
        <f t="shared" ca="1" si="584"/>
        <v/>
      </c>
      <c r="M1268" s="44" t="str">
        <f t="shared" ca="1" si="585"/>
        <v/>
      </c>
      <c r="N1268" s="44" t="str">
        <f t="shared" ca="1" si="586"/>
        <v/>
      </c>
      <c r="O1268" s="108" t="str">
        <f t="shared" si="561"/>
        <v/>
      </c>
      <c r="P1268" s="102" t="str">
        <f t="shared" si="562"/>
        <v/>
      </c>
      <c r="Q1268" s="102" t="str">
        <f t="shared" si="563"/>
        <v/>
      </c>
      <c r="R1268" s="120" t="str">
        <f t="shared" si="581"/>
        <v/>
      </c>
      <c r="S1268" s="54" t="str">
        <f t="shared" si="582"/>
        <v/>
      </c>
      <c r="T1268" s="5" t="str">
        <f t="shared" si="564"/>
        <v/>
      </c>
      <c r="U1268" s="152" t="str">
        <f t="shared" si="565"/>
        <v/>
      </c>
      <c r="V1268" s="152" t="str">
        <f t="shared" si="566"/>
        <v/>
      </c>
      <c r="W1268" s="153" t="str">
        <f t="shared" si="567"/>
        <v/>
      </c>
      <c r="X1268" s="153" t="str">
        <f t="shared" si="568"/>
        <v/>
      </c>
      <c r="Y1268" s="153" t="str">
        <f t="shared" si="569"/>
        <v/>
      </c>
      <c r="Z1268" s="153" t="str">
        <f t="shared" si="570"/>
        <v/>
      </c>
      <c r="AA1268" s="152" t="str">
        <f t="shared" si="571"/>
        <v/>
      </c>
      <c r="AB1268" s="152" t="str">
        <f t="shared" si="572"/>
        <v/>
      </c>
      <c r="AC1268" s="154" t="str">
        <f t="shared" si="573"/>
        <v/>
      </c>
      <c r="AD1268" s="154" t="str">
        <f t="shared" si="574"/>
        <v/>
      </c>
      <c r="AE1268" s="3" t="str">
        <f t="shared" si="575"/>
        <v/>
      </c>
      <c r="AF1268" s="3" t="str">
        <f t="shared" si="576"/>
        <v/>
      </c>
      <c r="AG1268" s="3" t="str">
        <f t="shared" si="583"/>
        <v/>
      </c>
      <c r="AH1268" s="4" t="str">
        <f t="shared" si="577"/>
        <v/>
      </c>
      <c r="AI1268" s="75" t="str">
        <f t="shared" si="578"/>
        <v/>
      </c>
      <c r="AJ1268" s="75" t="str">
        <f t="shared" si="579"/>
        <v/>
      </c>
    </row>
    <row r="1269" spans="1:36" ht="14.25">
      <c r="A1269" s="41" t="str">
        <f t="shared" si="580"/>
        <v/>
      </c>
      <c r="B1269" s="150" t="str">
        <f>IF(ISNUMBER(A1269),INDEX('MetaTrader Import'!$H$13:$J$5893,TRUNC(((A1269-$A$39+1)-1)/3)+1,MOD((A1269-$A$39+1)-1,3)+1),"")</f>
        <v/>
      </c>
      <c r="C1269" s="43" t="str">
        <f t="shared" si="557"/>
        <v/>
      </c>
      <c r="D1269" s="43" t="str">
        <f t="shared" ca="1" si="558"/>
        <v/>
      </c>
      <c r="E1269" s="43" t="str">
        <f t="shared" si="559"/>
        <v/>
      </c>
      <c r="F1269" s="43" t="str">
        <f t="shared" si="560"/>
        <v/>
      </c>
      <c r="G1269" s="43" t="str">
        <f>IF(A1269&lt;&gt;"",IF(A1269&lt;Data!$G$11*0.25,$C$13/$G$32,IF(A1269&gt;Data!$G$11*0.25,$C$13,$C$13*10)),"")</f>
        <v/>
      </c>
      <c r="H1269" s="43" t="str">
        <f>IF(A1269&lt;&gt;"",IF(Data!$G$9="constant",$C$13,IF(Data!$G$9="squeeze",G1269,F1269)),"")</f>
        <v/>
      </c>
      <c r="I1269" s="38" t="str">
        <f ca="1">IF(ISNUMBER(A1269),NORMINV(RAND(),0,IF(AND(Data!$G$9="squeeze",A1269&lt;Data!$G$11*0.25),$H$32,1)*$C$30*$C$13)*($C$14*$C$12),"")</f>
        <v/>
      </c>
      <c r="J1269" s="42" t="str">
        <f ca="1">IFERROR(IF(Data!$C$6="Real",B1269,I1269+J1268+($C$14*$C$12)*(NORMINV(RAND(),$C$15,CHOOSE($G$13,$C$13,F1269,G1269)))),"")</f>
        <v/>
      </c>
      <c r="K1269" s="88" t="str">
        <f>IF(ISNUMBER(A1269), IF($G$16="fixed",$G$17,MIN(H1269*Data!$C$7*$C$16*0.5,$C$17*Data!$C$7))*$C$12,"")</f>
        <v/>
      </c>
      <c r="L1269" s="42" t="str">
        <f t="shared" ca="1" si="584"/>
        <v/>
      </c>
      <c r="M1269" s="44" t="str">
        <f t="shared" ca="1" si="585"/>
        <v/>
      </c>
      <c r="N1269" s="44" t="str">
        <f t="shared" ca="1" si="586"/>
        <v/>
      </c>
      <c r="O1269" s="108" t="str">
        <f t="shared" si="561"/>
        <v/>
      </c>
      <c r="P1269" s="102" t="str">
        <f t="shared" si="562"/>
        <v/>
      </c>
      <c r="Q1269" s="102" t="str">
        <f t="shared" si="563"/>
        <v/>
      </c>
      <c r="R1269" s="120" t="str">
        <f t="shared" si="581"/>
        <v/>
      </c>
      <c r="S1269" s="54" t="str">
        <f t="shared" si="582"/>
        <v/>
      </c>
      <c r="T1269" s="5" t="str">
        <f t="shared" si="564"/>
        <v/>
      </c>
      <c r="U1269" s="152" t="str">
        <f t="shared" si="565"/>
        <v/>
      </c>
      <c r="V1269" s="152" t="str">
        <f t="shared" si="566"/>
        <v/>
      </c>
      <c r="W1269" s="153" t="str">
        <f t="shared" si="567"/>
        <v/>
      </c>
      <c r="X1269" s="153" t="str">
        <f t="shared" si="568"/>
        <v/>
      </c>
      <c r="Y1269" s="153" t="str">
        <f t="shared" si="569"/>
        <v/>
      </c>
      <c r="Z1269" s="153" t="str">
        <f t="shared" si="570"/>
        <v/>
      </c>
      <c r="AA1269" s="152" t="str">
        <f t="shared" si="571"/>
        <v/>
      </c>
      <c r="AB1269" s="152" t="str">
        <f t="shared" si="572"/>
        <v/>
      </c>
      <c r="AC1269" s="154" t="str">
        <f t="shared" si="573"/>
        <v/>
      </c>
      <c r="AD1269" s="154" t="str">
        <f t="shared" si="574"/>
        <v/>
      </c>
      <c r="AE1269" s="3" t="str">
        <f t="shared" si="575"/>
        <v/>
      </c>
      <c r="AF1269" s="3" t="str">
        <f t="shared" si="576"/>
        <v/>
      </c>
      <c r="AG1269" s="3" t="str">
        <f t="shared" si="583"/>
        <v/>
      </c>
      <c r="AH1269" s="4" t="str">
        <f t="shared" si="577"/>
        <v/>
      </c>
      <c r="AI1269" s="75" t="str">
        <f t="shared" si="578"/>
        <v/>
      </c>
      <c r="AJ1269" s="75" t="str">
        <f t="shared" si="579"/>
        <v/>
      </c>
    </row>
    <row r="1270" spans="1:36" ht="14.25">
      <c r="A1270" s="41" t="str">
        <f t="shared" si="580"/>
        <v/>
      </c>
      <c r="B1270" s="150" t="str">
        <f>IF(ISNUMBER(A1270),INDEX('MetaTrader Import'!$H$13:$J$5893,TRUNC(((A1270-$A$39+1)-1)/3)+1,MOD((A1270-$A$39+1)-1,3)+1),"")</f>
        <v/>
      </c>
      <c r="C1270" s="43" t="str">
        <f t="shared" si="557"/>
        <v/>
      </c>
      <c r="D1270" s="43" t="str">
        <f t="shared" ca="1" si="558"/>
        <v/>
      </c>
      <c r="E1270" s="43" t="str">
        <f t="shared" si="559"/>
        <v/>
      </c>
      <c r="F1270" s="43" t="str">
        <f t="shared" si="560"/>
        <v/>
      </c>
      <c r="G1270" s="43" t="str">
        <f>IF(A1270&lt;&gt;"",IF(A1270&lt;Data!$G$11*0.25,$C$13/$G$32,IF(A1270&gt;Data!$G$11*0.25,$C$13,$C$13*10)),"")</f>
        <v/>
      </c>
      <c r="H1270" s="43" t="str">
        <f>IF(A1270&lt;&gt;"",IF(Data!$G$9="constant",$C$13,IF(Data!$G$9="squeeze",G1270,F1270)),"")</f>
        <v/>
      </c>
      <c r="I1270" s="38" t="str">
        <f ca="1">IF(ISNUMBER(A1270),NORMINV(RAND(),0,IF(AND(Data!$G$9="squeeze",A1270&lt;Data!$G$11*0.25),$H$32,1)*$C$30*$C$13)*($C$14*$C$12),"")</f>
        <v/>
      </c>
      <c r="J1270" s="42" t="str">
        <f ca="1">IFERROR(IF(Data!$C$6="Real",B1270,I1270+J1269+($C$14*$C$12)*(NORMINV(RAND(),$C$15,CHOOSE($G$13,$C$13,F1270,G1270)))),"")</f>
        <v/>
      </c>
      <c r="K1270" s="88" t="str">
        <f>IF(ISNUMBER(A1270), IF($G$16="fixed",$G$17,MIN(H1270*Data!$C$7*$C$16*0.5,$C$17*Data!$C$7))*$C$12,"")</f>
        <v/>
      </c>
      <c r="L1270" s="42" t="str">
        <f t="shared" ca="1" si="584"/>
        <v/>
      </c>
      <c r="M1270" s="44" t="str">
        <f t="shared" ca="1" si="585"/>
        <v/>
      </c>
      <c r="N1270" s="44" t="str">
        <f t="shared" ca="1" si="586"/>
        <v/>
      </c>
      <c r="O1270" s="108" t="str">
        <f t="shared" si="561"/>
        <v/>
      </c>
      <c r="P1270" s="102" t="str">
        <f t="shared" si="562"/>
        <v/>
      </c>
      <c r="Q1270" s="102" t="str">
        <f t="shared" si="563"/>
        <v/>
      </c>
      <c r="R1270" s="120" t="str">
        <f t="shared" si="581"/>
        <v/>
      </c>
      <c r="S1270" s="54" t="str">
        <f t="shared" si="582"/>
        <v/>
      </c>
      <c r="T1270" s="5" t="str">
        <f t="shared" si="564"/>
        <v/>
      </c>
      <c r="U1270" s="152" t="str">
        <f t="shared" si="565"/>
        <v/>
      </c>
      <c r="V1270" s="152" t="str">
        <f t="shared" si="566"/>
        <v/>
      </c>
      <c r="W1270" s="153" t="str">
        <f t="shared" si="567"/>
        <v/>
      </c>
      <c r="X1270" s="153" t="str">
        <f t="shared" si="568"/>
        <v/>
      </c>
      <c r="Y1270" s="153" t="str">
        <f t="shared" si="569"/>
        <v/>
      </c>
      <c r="Z1270" s="153" t="str">
        <f t="shared" si="570"/>
        <v/>
      </c>
      <c r="AA1270" s="152" t="str">
        <f t="shared" si="571"/>
        <v/>
      </c>
      <c r="AB1270" s="152" t="str">
        <f t="shared" si="572"/>
        <v/>
      </c>
      <c r="AC1270" s="154" t="str">
        <f t="shared" si="573"/>
        <v/>
      </c>
      <c r="AD1270" s="154" t="str">
        <f t="shared" si="574"/>
        <v/>
      </c>
      <c r="AE1270" s="3" t="str">
        <f t="shared" si="575"/>
        <v/>
      </c>
      <c r="AF1270" s="3" t="str">
        <f t="shared" si="576"/>
        <v/>
      </c>
      <c r="AG1270" s="3" t="str">
        <f t="shared" si="583"/>
        <v/>
      </c>
      <c r="AH1270" s="4" t="str">
        <f t="shared" si="577"/>
        <v/>
      </c>
      <c r="AI1270" s="75" t="str">
        <f t="shared" si="578"/>
        <v/>
      </c>
      <c r="AJ1270" s="75" t="str">
        <f t="shared" si="579"/>
        <v/>
      </c>
    </row>
    <row r="1271" spans="1:36" ht="14.25">
      <c r="A1271" s="41" t="str">
        <f t="shared" si="580"/>
        <v/>
      </c>
      <c r="B1271" s="150" t="str">
        <f>IF(ISNUMBER(A1271),INDEX('MetaTrader Import'!$H$13:$J$5893,TRUNC(((A1271-$A$39+1)-1)/3)+1,MOD((A1271-$A$39+1)-1,3)+1),"")</f>
        <v/>
      </c>
      <c r="C1271" s="43" t="str">
        <f t="shared" si="557"/>
        <v/>
      </c>
      <c r="D1271" s="43" t="str">
        <f t="shared" ca="1" si="558"/>
        <v/>
      </c>
      <c r="E1271" s="43" t="str">
        <f t="shared" si="559"/>
        <v/>
      </c>
      <c r="F1271" s="43" t="str">
        <f t="shared" si="560"/>
        <v/>
      </c>
      <c r="G1271" s="43" t="str">
        <f>IF(A1271&lt;&gt;"",IF(A1271&lt;Data!$G$11*0.25,$C$13/$G$32,IF(A1271&gt;Data!$G$11*0.25,$C$13,$C$13*10)),"")</f>
        <v/>
      </c>
      <c r="H1271" s="43" t="str">
        <f>IF(A1271&lt;&gt;"",IF(Data!$G$9="constant",$C$13,IF(Data!$G$9="squeeze",G1271,F1271)),"")</f>
        <v/>
      </c>
      <c r="I1271" s="38" t="str">
        <f ca="1">IF(ISNUMBER(A1271),NORMINV(RAND(),0,IF(AND(Data!$G$9="squeeze",A1271&lt;Data!$G$11*0.25),$H$32,1)*$C$30*$C$13)*($C$14*$C$12),"")</f>
        <v/>
      </c>
      <c r="J1271" s="42" t="str">
        <f ca="1">IFERROR(IF(Data!$C$6="Real",B1271,I1271+J1270+($C$14*$C$12)*(NORMINV(RAND(),$C$15,CHOOSE($G$13,$C$13,F1271,G1271)))),"")</f>
        <v/>
      </c>
      <c r="K1271" s="88" t="str">
        <f>IF(ISNUMBER(A1271), IF($G$16="fixed",$G$17,MIN(H1271*Data!$C$7*$C$16*0.5,$C$17*Data!$C$7))*$C$12,"")</f>
        <v/>
      </c>
      <c r="L1271" s="42" t="str">
        <f t="shared" ca="1" si="584"/>
        <v/>
      </c>
      <c r="M1271" s="44" t="str">
        <f t="shared" ca="1" si="585"/>
        <v/>
      </c>
      <c r="N1271" s="44" t="str">
        <f t="shared" ca="1" si="586"/>
        <v/>
      </c>
      <c r="O1271" s="108" t="str">
        <f t="shared" si="561"/>
        <v/>
      </c>
      <c r="P1271" s="102" t="str">
        <f t="shared" si="562"/>
        <v/>
      </c>
      <c r="Q1271" s="102" t="str">
        <f t="shared" si="563"/>
        <v/>
      </c>
      <c r="R1271" s="120" t="str">
        <f t="shared" si="581"/>
        <v/>
      </c>
      <c r="S1271" s="54" t="str">
        <f t="shared" si="582"/>
        <v/>
      </c>
      <c r="T1271" s="5" t="str">
        <f t="shared" si="564"/>
        <v/>
      </c>
      <c r="U1271" s="152" t="str">
        <f t="shared" si="565"/>
        <v/>
      </c>
      <c r="V1271" s="152" t="str">
        <f t="shared" si="566"/>
        <v/>
      </c>
      <c r="W1271" s="153" t="str">
        <f t="shared" si="567"/>
        <v/>
      </c>
      <c r="X1271" s="153" t="str">
        <f t="shared" si="568"/>
        <v/>
      </c>
      <c r="Y1271" s="153" t="str">
        <f t="shared" si="569"/>
        <v/>
      </c>
      <c r="Z1271" s="153" t="str">
        <f t="shared" si="570"/>
        <v/>
      </c>
      <c r="AA1271" s="152" t="str">
        <f t="shared" si="571"/>
        <v/>
      </c>
      <c r="AB1271" s="152" t="str">
        <f t="shared" si="572"/>
        <v/>
      </c>
      <c r="AC1271" s="154" t="str">
        <f t="shared" si="573"/>
        <v/>
      </c>
      <c r="AD1271" s="154" t="str">
        <f t="shared" si="574"/>
        <v/>
      </c>
      <c r="AE1271" s="3" t="str">
        <f t="shared" si="575"/>
        <v/>
      </c>
      <c r="AF1271" s="3" t="str">
        <f t="shared" si="576"/>
        <v/>
      </c>
      <c r="AG1271" s="3" t="str">
        <f t="shared" si="583"/>
        <v/>
      </c>
      <c r="AH1271" s="4" t="str">
        <f t="shared" si="577"/>
        <v/>
      </c>
      <c r="AI1271" s="75" t="str">
        <f t="shared" si="578"/>
        <v/>
      </c>
      <c r="AJ1271" s="75" t="str">
        <f t="shared" si="579"/>
        <v/>
      </c>
    </row>
    <row r="1272" spans="1:36" ht="14.25">
      <c r="A1272" s="41" t="str">
        <f t="shared" si="580"/>
        <v/>
      </c>
      <c r="B1272" s="150" t="str">
        <f>IF(ISNUMBER(A1272),INDEX('MetaTrader Import'!$H$13:$J$5893,TRUNC(((A1272-$A$39+1)-1)/3)+1,MOD((A1272-$A$39+1)-1,3)+1),"")</f>
        <v/>
      </c>
      <c r="C1272" s="43" t="str">
        <f t="shared" si="557"/>
        <v/>
      </c>
      <c r="D1272" s="43" t="str">
        <f t="shared" ca="1" si="558"/>
        <v/>
      </c>
      <c r="E1272" s="43" t="str">
        <f t="shared" si="559"/>
        <v/>
      </c>
      <c r="F1272" s="43" t="str">
        <f t="shared" si="560"/>
        <v/>
      </c>
      <c r="G1272" s="43" t="str">
        <f>IF(A1272&lt;&gt;"",IF(A1272&lt;Data!$G$11*0.25,$C$13/$G$32,IF(A1272&gt;Data!$G$11*0.25,$C$13,$C$13*10)),"")</f>
        <v/>
      </c>
      <c r="H1272" s="43" t="str">
        <f>IF(A1272&lt;&gt;"",IF(Data!$G$9="constant",$C$13,IF(Data!$G$9="squeeze",G1272,F1272)),"")</f>
        <v/>
      </c>
      <c r="I1272" s="38" t="str">
        <f ca="1">IF(ISNUMBER(A1272),NORMINV(RAND(),0,IF(AND(Data!$G$9="squeeze",A1272&lt;Data!$G$11*0.25),$H$32,1)*$C$30*$C$13)*($C$14*$C$12),"")</f>
        <v/>
      </c>
      <c r="J1272" s="42" t="str">
        <f ca="1">IFERROR(IF(Data!$C$6="Real",B1272,I1272+J1271+($C$14*$C$12)*(NORMINV(RAND(),$C$15,CHOOSE($G$13,$C$13,F1272,G1272)))),"")</f>
        <v/>
      </c>
      <c r="K1272" s="88" t="str">
        <f>IF(ISNUMBER(A1272), IF($G$16="fixed",$G$17,MIN(H1272*Data!$C$7*$C$16*0.5,$C$17*Data!$C$7))*$C$12,"")</f>
        <v/>
      </c>
      <c r="L1272" s="42" t="str">
        <f t="shared" ca="1" si="584"/>
        <v/>
      </c>
      <c r="M1272" s="44" t="str">
        <f t="shared" ca="1" si="585"/>
        <v/>
      </c>
      <c r="N1272" s="44" t="str">
        <f t="shared" ca="1" si="586"/>
        <v/>
      </c>
      <c r="O1272" s="108" t="str">
        <f t="shared" si="561"/>
        <v/>
      </c>
      <c r="P1272" s="102" t="str">
        <f t="shared" si="562"/>
        <v/>
      </c>
      <c r="Q1272" s="102" t="str">
        <f t="shared" si="563"/>
        <v/>
      </c>
      <c r="R1272" s="120" t="str">
        <f t="shared" si="581"/>
        <v/>
      </c>
      <c r="S1272" s="54" t="str">
        <f t="shared" si="582"/>
        <v/>
      </c>
      <c r="T1272" s="5" t="str">
        <f t="shared" si="564"/>
        <v/>
      </c>
      <c r="U1272" s="152" t="str">
        <f t="shared" si="565"/>
        <v/>
      </c>
      <c r="V1272" s="152" t="str">
        <f t="shared" si="566"/>
        <v/>
      </c>
      <c r="W1272" s="153" t="str">
        <f t="shared" si="567"/>
        <v/>
      </c>
      <c r="X1272" s="153" t="str">
        <f t="shared" si="568"/>
        <v/>
      </c>
      <c r="Y1272" s="153" t="str">
        <f t="shared" si="569"/>
        <v/>
      </c>
      <c r="Z1272" s="153" t="str">
        <f t="shared" si="570"/>
        <v/>
      </c>
      <c r="AA1272" s="152" t="str">
        <f t="shared" si="571"/>
        <v/>
      </c>
      <c r="AB1272" s="152" t="str">
        <f t="shared" si="572"/>
        <v/>
      </c>
      <c r="AC1272" s="154" t="str">
        <f t="shared" si="573"/>
        <v/>
      </c>
      <c r="AD1272" s="154" t="str">
        <f t="shared" si="574"/>
        <v/>
      </c>
      <c r="AE1272" s="3" t="str">
        <f t="shared" si="575"/>
        <v/>
      </c>
      <c r="AF1272" s="3" t="str">
        <f t="shared" si="576"/>
        <v/>
      </c>
      <c r="AG1272" s="3" t="str">
        <f t="shared" si="583"/>
        <v/>
      </c>
      <c r="AH1272" s="4" t="str">
        <f t="shared" si="577"/>
        <v/>
      </c>
      <c r="AI1272" s="75" t="str">
        <f t="shared" si="578"/>
        <v/>
      </c>
      <c r="AJ1272" s="75" t="str">
        <f t="shared" si="579"/>
        <v/>
      </c>
    </row>
    <row r="1273" spans="1:36" ht="14.25">
      <c r="A1273" s="41" t="str">
        <f t="shared" si="580"/>
        <v/>
      </c>
      <c r="B1273" s="150" t="str">
        <f>IF(ISNUMBER(A1273),INDEX('MetaTrader Import'!$H$13:$J$5893,TRUNC(((A1273-$A$39+1)-1)/3)+1,MOD((A1273-$A$39+1)-1,3)+1),"")</f>
        <v/>
      </c>
      <c r="C1273" s="43" t="str">
        <f t="shared" si="557"/>
        <v/>
      </c>
      <c r="D1273" s="43" t="str">
        <f t="shared" ca="1" si="558"/>
        <v/>
      </c>
      <c r="E1273" s="43" t="str">
        <f t="shared" si="559"/>
        <v/>
      </c>
      <c r="F1273" s="43" t="str">
        <f t="shared" si="560"/>
        <v/>
      </c>
      <c r="G1273" s="43" t="str">
        <f>IF(A1273&lt;&gt;"",IF(A1273&lt;Data!$G$11*0.25,$C$13/$G$32,IF(A1273&gt;Data!$G$11*0.25,$C$13,$C$13*10)),"")</f>
        <v/>
      </c>
      <c r="H1273" s="43" t="str">
        <f>IF(A1273&lt;&gt;"",IF(Data!$G$9="constant",$C$13,IF(Data!$G$9="squeeze",G1273,F1273)),"")</f>
        <v/>
      </c>
      <c r="I1273" s="38" t="str">
        <f ca="1">IF(ISNUMBER(A1273),NORMINV(RAND(),0,IF(AND(Data!$G$9="squeeze",A1273&lt;Data!$G$11*0.25),$H$32,1)*$C$30*$C$13)*($C$14*$C$12),"")</f>
        <v/>
      </c>
      <c r="J1273" s="42" t="str">
        <f ca="1">IFERROR(IF(Data!$C$6="Real",B1273,I1273+J1272+($C$14*$C$12)*(NORMINV(RAND(),$C$15,CHOOSE($G$13,$C$13,F1273,G1273)))),"")</f>
        <v/>
      </c>
      <c r="K1273" s="88" t="str">
        <f>IF(ISNUMBER(A1273), IF($G$16="fixed",$G$17,MIN(H1273*Data!$C$7*$C$16*0.5,$C$17*Data!$C$7))*$C$12,"")</f>
        <v/>
      </c>
      <c r="L1273" s="42" t="str">
        <f t="shared" ca="1" si="584"/>
        <v/>
      </c>
      <c r="M1273" s="44" t="str">
        <f t="shared" ca="1" si="585"/>
        <v/>
      </c>
      <c r="N1273" s="44" t="str">
        <f t="shared" ca="1" si="586"/>
        <v/>
      </c>
      <c r="O1273" s="108" t="str">
        <f t="shared" si="561"/>
        <v/>
      </c>
      <c r="P1273" s="102" t="str">
        <f t="shared" si="562"/>
        <v/>
      </c>
      <c r="Q1273" s="102" t="str">
        <f t="shared" si="563"/>
        <v/>
      </c>
      <c r="R1273" s="120" t="str">
        <f t="shared" si="581"/>
        <v/>
      </c>
      <c r="S1273" s="54" t="str">
        <f t="shared" si="582"/>
        <v/>
      </c>
      <c r="T1273" s="5" t="str">
        <f t="shared" si="564"/>
        <v/>
      </c>
      <c r="U1273" s="152" t="str">
        <f t="shared" si="565"/>
        <v/>
      </c>
      <c r="V1273" s="152" t="str">
        <f t="shared" si="566"/>
        <v/>
      </c>
      <c r="W1273" s="153" t="str">
        <f t="shared" si="567"/>
        <v/>
      </c>
      <c r="X1273" s="153" t="str">
        <f t="shared" si="568"/>
        <v/>
      </c>
      <c r="Y1273" s="153" t="str">
        <f t="shared" si="569"/>
        <v/>
      </c>
      <c r="Z1273" s="153" t="str">
        <f t="shared" si="570"/>
        <v/>
      </c>
      <c r="AA1273" s="152" t="str">
        <f t="shared" si="571"/>
        <v/>
      </c>
      <c r="AB1273" s="152" t="str">
        <f t="shared" si="572"/>
        <v/>
      </c>
      <c r="AC1273" s="154" t="str">
        <f t="shared" si="573"/>
        <v/>
      </c>
      <c r="AD1273" s="154" t="str">
        <f t="shared" si="574"/>
        <v/>
      </c>
      <c r="AE1273" s="3" t="str">
        <f t="shared" si="575"/>
        <v/>
      </c>
      <c r="AF1273" s="3" t="str">
        <f t="shared" si="576"/>
        <v/>
      </c>
      <c r="AG1273" s="3" t="str">
        <f t="shared" si="583"/>
        <v/>
      </c>
      <c r="AH1273" s="4" t="str">
        <f t="shared" si="577"/>
        <v/>
      </c>
      <c r="AI1273" s="75" t="str">
        <f t="shared" si="578"/>
        <v/>
      </c>
      <c r="AJ1273" s="75" t="str">
        <f t="shared" si="579"/>
        <v/>
      </c>
    </row>
    <row r="1274" spans="1:36" ht="14.25">
      <c r="A1274" s="41" t="str">
        <f t="shared" si="580"/>
        <v/>
      </c>
      <c r="B1274" s="150" t="str">
        <f>IF(ISNUMBER(A1274),INDEX('MetaTrader Import'!$H$13:$J$5893,TRUNC(((A1274-$A$39+1)-1)/3)+1,MOD((A1274-$A$39+1)-1,3)+1),"")</f>
        <v/>
      </c>
      <c r="C1274" s="43" t="str">
        <f t="shared" si="557"/>
        <v/>
      </c>
      <c r="D1274" s="43" t="str">
        <f t="shared" ca="1" si="558"/>
        <v/>
      </c>
      <c r="E1274" s="43" t="str">
        <f t="shared" si="559"/>
        <v/>
      </c>
      <c r="F1274" s="43" t="str">
        <f t="shared" si="560"/>
        <v/>
      </c>
      <c r="G1274" s="43" t="str">
        <f>IF(A1274&lt;&gt;"",IF(A1274&lt;Data!$G$11*0.25,$C$13/$G$32,IF(A1274&gt;Data!$G$11*0.25,$C$13,$C$13*10)),"")</f>
        <v/>
      </c>
      <c r="H1274" s="43" t="str">
        <f>IF(A1274&lt;&gt;"",IF(Data!$G$9="constant",$C$13,IF(Data!$G$9="squeeze",G1274,F1274)),"")</f>
        <v/>
      </c>
      <c r="I1274" s="38" t="str">
        <f ca="1">IF(ISNUMBER(A1274),NORMINV(RAND(),0,IF(AND(Data!$G$9="squeeze",A1274&lt;Data!$G$11*0.25),$H$32,1)*$C$30*$C$13)*($C$14*$C$12),"")</f>
        <v/>
      </c>
      <c r="J1274" s="42" t="str">
        <f ca="1">IFERROR(IF(Data!$C$6="Real",B1274,I1274+J1273+($C$14*$C$12)*(NORMINV(RAND(),$C$15,CHOOSE($G$13,$C$13,F1274,G1274)))),"")</f>
        <v/>
      </c>
      <c r="K1274" s="88" t="str">
        <f>IF(ISNUMBER(A1274), IF($G$16="fixed",$G$17,MIN(H1274*Data!$C$7*$C$16*0.5,$C$17*Data!$C$7))*$C$12,"")</f>
        <v/>
      </c>
      <c r="L1274" s="42" t="str">
        <f t="shared" ca="1" si="584"/>
        <v/>
      </c>
      <c r="M1274" s="44" t="str">
        <f t="shared" ca="1" si="585"/>
        <v/>
      </c>
      <c r="N1274" s="44" t="str">
        <f t="shared" ca="1" si="586"/>
        <v/>
      </c>
      <c r="O1274" s="108" t="str">
        <f t="shared" si="561"/>
        <v/>
      </c>
      <c r="P1274" s="102" t="str">
        <f t="shared" si="562"/>
        <v/>
      </c>
      <c r="Q1274" s="102" t="str">
        <f t="shared" si="563"/>
        <v/>
      </c>
      <c r="R1274" s="120" t="str">
        <f t="shared" si="581"/>
        <v/>
      </c>
      <c r="S1274" s="54" t="str">
        <f t="shared" si="582"/>
        <v/>
      </c>
      <c r="T1274" s="5" t="str">
        <f t="shared" si="564"/>
        <v/>
      </c>
      <c r="U1274" s="152" t="str">
        <f t="shared" si="565"/>
        <v/>
      </c>
      <c r="V1274" s="152" t="str">
        <f t="shared" si="566"/>
        <v/>
      </c>
      <c r="W1274" s="153" t="str">
        <f t="shared" si="567"/>
        <v/>
      </c>
      <c r="X1274" s="153" t="str">
        <f t="shared" si="568"/>
        <v/>
      </c>
      <c r="Y1274" s="153" t="str">
        <f t="shared" si="569"/>
        <v/>
      </c>
      <c r="Z1274" s="153" t="str">
        <f t="shared" si="570"/>
        <v/>
      </c>
      <c r="AA1274" s="152" t="str">
        <f t="shared" si="571"/>
        <v/>
      </c>
      <c r="AB1274" s="152" t="str">
        <f t="shared" si="572"/>
        <v/>
      </c>
      <c r="AC1274" s="154" t="str">
        <f t="shared" si="573"/>
        <v/>
      </c>
      <c r="AD1274" s="154" t="str">
        <f t="shared" si="574"/>
        <v/>
      </c>
      <c r="AE1274" s="3" t="str">
        <f t="shared" si="575"/>
        <v/>
      </c>
      <c r="AF1274" s="3" t="str">
        <f t="shared" si="576"/>
        <v/>
      </c>
      <c r="AG1274" s="3" t="str">
        <f t="shared" si="583"/>
        <v/>
      </c>
      <c r="AH1274" s="4" t="str">
        <f t="shared" si="577"/>
        <v/>
      </c>
      <c r="AI1274" s="75" t="str">
        <f t="shared" si="578"/>
        <v/>
      </c>
      <c r="AJ1274" s="75" t="str">
        <f t="shared" si="579"/>
        <v/>
      </c>
    </row>
    <row r="1275" spans="1:36" ht="14.25">
      <c r="A1275" s="41" t="str">
        <f t="shared" si="580"/>
        <v/>
      </c>
      <c r="B1275" s="150" t="str">
        <f>IF(ISNUMBER(A1275),INDEX('MetaTrader Import'!$H$13:$J$5893,TRUNC(((A1275-$A$39+1)-1)/3)+1,MOD((A1275-$A$39+1)-1,3)+1),"")</f>
        <v/>
      </c>
      <c r="C1275" s="43" t="str">
        <f t="shared" si="557"/>
        <v/>
      </c>
      <c r="D1275" s="43" t="str">
        <f t="shared" ca="1" si="558"/>
        <v/>
      </c>
      <c r="E1275" s="43" t="str">
        <f t="shared" si="559"/>
        <v/>
      </c>
      <c r="F1275" s="43" t="str">
        <f t="shared" si="560"/>
        <v/>
      </c>
      <c r="G1275" s="43" t="str">
        <f>IF(A1275&lt;&gt;"",IF(A1275&lt;Data!$G$11*0.25,$C$13/$G$32,IF(A1275&gt;Data!$G$11*0.25,$C$13,$C$13*10)),"")</f>
        <v/>
      </c>
      <c r="H1275" s="43" t="str">
        <f>IF(A1275&lt;&gt;"",IF(Data!$G$9="constant",$C$13,IF(Data!$G$9="squeeze",G1275,F1275)),"")</f>
        <v/>
      </c>
      <c r="I1275" s="38" t="str">
        <f ca="1">IF(ISNUMBER(A1275),NORMINV(RAND(),0,IF(AND(Data!$G$9="squeeze",A1275&lt;Data!$G$11*0.25),$H$32,1)*$C$30*$C$13)*($C$14*$C$12),"")</f>
        <v/>
      </c>
      <c r="J1275" s="42" t="str">
        <f ca="1">IFERROR(IF(Data!$C$6="Real",B1275,I1275+J1274+($C$14*$C$12)*(NORMINV(RAND(),$C$15,CHOOSE($G$13,$C$13,F1275,G1275)))),"")</f>
        <v/>
      </c>
      <c r="K1275" s="88" t="str">
        <f>IF(ISNUMBER(A1275), IF($G$16="fixed",$G$17,MIN(H1275*Data!$C$7*$C$16*0.5,$C$17*Data!$C$7))*$C$12,"")</f>
        <v/>
      </c>
      <c r="L1275" s="42" t="str">
        <f t="shared" ca="1" si="584"/>
        <v/>
      </c>
      <c r="M1275" s="44" t="str">
        <f t="shared" ca="1" si="585"/>
        <v/>
      </c>
      <c r="N1275" s="44" t="str">
        <f t="shared" ca="1" si="586"/>
        <v/>
      </c>
      <c r="O1275" s="108" t="str">
        <f t="shared" si="561"/>
        <v/>
      </c>
      <c r="P1275" s="102" t="str">
        <f t="shared" si="562"/>
        <v/>
      </c>
      <c r="Q1275" s="102" t="str">
        <f t="shared" si="563"/>
        <v/>
      </c>
      <c r="R1275" s="120" t="str">
        <f t="shared" si="581"/>
        <v/>
      </c>
      <c r="S1275" s="54" t="str">
        <f t="shared" si="582"/>
        <v/>
      </c>
      <c r="T1275" s="5" t="str">
        <f t="shared" si="564"/>
        <v/>
      </c>
      <c r="U1275" s="152" t="str">
        <f t="shared" si="565"/>
        <v/>
      </c>
      <c r="V1275" s="152" t="str">
        <f t="shared" si="566"/>
        <v/>
      </c>
      <c r="W1275" s="153" t="str">
        <f t="shared" si="567"/>
        <v/>
      </c>
      <c r="X1275" s="153" t="str">
        <f t="shared" si="568"/>
        <v/>
      </c>
      <c r="Y1275" s="153" t="str">
        <f t="shared" si="569"/>
        <v/>
      </c>
      <c r="Z1275" s="153" t="str">
        <f t="shared" si="570"/>
        <v/>
      </c>
      <c r="AA1275" s="152" t="str">
        <f t="shared" si="571"/>
        <v/>
      </c>
      <c r="AB1275" s="152" t="str">
        <f t="shared" si="572"/>
        <v/>
      </c>
      <c r="AC1275" s="154" t="str">
        <f t="shared" si="573"/>
        <v/>
      </c>
      <c r="AD1275" s="154" t="str">
        <f t="shared" si="574"/>
        <v/>
      </c>
      <c r="AE1275" s="3" t="str">
        <f t="shared" si="575"/>
        <v/>
      </c>
      <c r="AF1275" s="3" t="str">
        <f t="shared" si="576"/>
        <v/>
      </c>
      <c r="AG1275" s="3" t="str">
        <f t="shared" si="583"/>
        <v/>
      </c>
      <c r="AH1275" s="4" t="str">
        <f t="shared" si="577"/>
        <v/>
      </c>
      <c r="AI1275" s="75" t="str">
        <f t="shared" si="578"/>
        <v/>
      </c>
      <c r="AJ1275" s="75" t="str">
        <f t="shared" si="579"/>
        <v/>
      </c>
    </row>
    <row r="1276" spans="1:36" ht="14.25">
      <c r="A1276" s="41" t="str">
        <f t="shared" si="580"/>
        <v/>
      </c>
      <c r="B1276" s="150" t="str">
        <f>IF(ISNUMBER(A1276),INDEX('MetaTrader Import'!$H$13:$J$5893,TRUNC(((A1276-$A$39+1)-1)/3)+1,MOD((A1276-$A$39+1)-1,3)+1),"")</f>
        <v/>
      </c>
      <c r="C1276" s="43" t="str">
        <f t="shared" si="557"/>
        <v/>
      </c>
      <c r="D1276" s="43" t="str">
        <f t="shared" ca="1" si="558"/>
        <v/>
      </c>
      <c r="E1276" s="43" t="str">
        <f t="shared" si="559"/>
        <v/>
      </c>
      <c r="F1276" s="43" t="str">
        <f t="shared" si="560"/>
        <v/>
      </c>
      <c r="G1276" s="43" t="str">
        <f>IF(A1276&lt;&gt;"",IF(A1276&lt;Data!$G$11*0.25,$C$13/$G$32,IF(A1276&gt;Data!$G$11*0.25,$C$13,$C$13*10)),"")</f>
        <v/>
      </c>
      <c r="H1276" s="43" t="str">
        <f>IF(A1276&lt;&gt;"",IF(Data!$G$9="constant",$C$13,IF(Data!$G$9="squeeze",G1276,F1276)),"")</f>
        <v/>
      </c>
      <c r="I1276" s="38" t="str">
        <f ca="1">IF(ISNUMBER(A1276),NORMINV(RAND(),0,IF(AND(Data!$G$9="squeeze",A1276&lt;Data!$G$11*0.25),$H$32,1)*$C$30*$C$13)*($C$14*$C$12),"")</f>
        <v/>
      </c>
      <c r="J1276" s="42" t="str">
        <f ca="1">IFERROR(IF(Data!$C$6="Real",B1276,I1276+J1275+($C$14*$C$12)*(NORMINV(RAND(),$C$15,CHOOSE($G$13,$C$13,F1276,G1276)))),"")</f>
        <v/>
      </c>
      <c r="K1276" s="88" t="str">
        <f>IF(ISNUMBER(A1276), IF($G$16="fixed",$G$17,MIN(H1276*Data!$C$7*$C$16*0.5,$C$17*Data!$C$7))*$C$12,"")</f>
        <v/>
      </c>
      <c r="L1276" s="42" t="str">
        <f t="shared" ca="1" si="584"/>
        <v/>
      </c>
      <c r="M1276" s="44" t="str">
        <f t="shared" ca="1" si="585"/>
        <v/>
      </c>
      <c r="N1276" s="44" t="str">
        <f t="shared" ca="1" si="586"/>
        <v/>
      </c>
      <c r="O1276" s="108" t="str">
        <f t="shared" si="561"/>
        <v/>
      </c>
      <c r="P1276" s="102" t="str">
        <f t="shared" si="562"/>
        <v/>
      </c>
      <c r="Q1276" s="102" t="str">
        <f t="shared" si="563"/>
        <v/>
      </c>
      <c r="R1276" s="120" t="str">
        <f t="shared" si="581"/>
        <v/>
      </c>
      <c r="S1276" s="54" t="str">
        <f t="shared" si="582"/>
        <v/>
      </c>
      <c r="T1276" s="5" t="str">
        <f t="shared" si="564"/>
        <v/>
      </c>
      <c r="U1276" s="152" t="str">
        <f t="shared" si="565"/>
        <v/>
      </c>
      <c r="V1276" s="152" t="str">
        <f t="shared" si="566"/>
        <v/>
      </c>
      <c r="W1276" s="153" t="str">
        <f t="shared" si="567"/>
        <v/>
      </c>
      <c r="X1276" s="153" t="str">
        <f t="shared" si="568"/>
        <v/>
      </c>
      <c r="Y1276" s="153" t="str">
        <f t="shared" si="569"/>
        <v/>
      </c>
      <c r="Z1276" s="153" t="str">
        <f t="shared" si="570"/>
        <v/>
      </c>
      <c r="AA1276" s="152" t="str">
        <f t="shared" si="571"/>
        <v/>
      </c>
      <c r="AB1276" s="152" t="str">
        <f t="shared" si="572"/>
        <v/>
      </c>
      <c r="AC1276" s="154" t="str">
        <f t="shared" si="573"/>
        <v/>
      </c>
      <c r="AD1276" s="154" t="str">
        <f t="shared" si="574"/>
        <v/>
      </c>
      <c r="AE1276" s="3" t="str">
        <f t="shared" si="575"/>
        <v/>
      </c>
      <c r="AF1276" s="3" t="str">
        <f t="shared" si="576"/>
        <v/>
      </c>
      <c r="AG1276" s="3" t="str">
        <f t="shared" si="583"/>
        <v/>
      </c>
      <c r="AH1276" s="4" t="str">
        <f t="shared" si="577"/>
        <v/>
      </c>
      <c r="AI1276" s="75" t="str">
        <f t="shared" si="578"/>
        <v/>
      </c>
      <c r="AJ1276" s="75" t="str">
        <f t="shared" si="579"/>
        <v/>
      </c>
    </row>
    <row r="1277" spans="1:36" ht="14.25">
      <c r="A1277" s="41" t="str">
        <f t="shared" si="580"/>
        <v/>
      </c>
      <c r="B1277" s="150" t="str">
        <f>IF(ISNUMBER(A1277),INDEX('MetaTrader Import'!$H$13:$J$5893,TRUNC(((A1277-$A$39+1)-1)/3)+1,MOD((A1277-$A$39+1)-1,3)+1),"")</f>
        <v/>
      </c>
      <c r="C1277" s="43" t="str">
        <f t="shared" si="557"/>
        <v/>
      </c>
      <c r="D1277" s="43" t="str">
        <f t="shared" ca="1" si="558"/>
        <v/>
      </c>
      <c r="E1277" s="43" t="str">
        <f t="shared" si="559"/>
        <v/>
      </c>
      <c r="F1277" s="43" t="str">
        <f t="shared" si="560"/>
        <v/>
      </c>
      <c r="G1277" s="43" t="str">
        <f>IF(A1277&lt;&gt;"",IF(A1277&lt;Data!$G$11*0.25,$C$13/$G$32,IF(A1277&gt;Data!$G$11*0.25,$C$13,$C$13*10)),"")</f>
        <v/>
      </c>
      <c r="H1277" s="43" t="str">
        <f>IF(A1277&lt;&gt;"",IF(Data!$G$9="constant",$C$13,IF(Data!$G$9="squeeze",G1277,F1277)),"")</f>
        <v/>
      </c>
      <c r="I1277" s="38" t="str">
        <f ca="1">IF(ISNUMBER(A1277),NORMINV(RAND(),0,IF(AND(Data!$G$9="squeeze",A1277&lt;Data!$G$11*0.25),$H$32,1)*$C$30*$C$13)*($C$14*$C$12),"")</f>
        <v/>
      </c>
      <c r="J1277" s="42" t="str">
        <f ca="1">IFERROR(IF(Data!$C$6="Real",B1277,I1277+J1276+($C$14*$C$12)*(NORMINV(RAND(),$C$15,CHOOSE($G$13,$C$13,F1277,G1277)))),"")</f>
        <v/>
      </c>
      <c r="K1277" s="88" t="str">
        <f>IF(ISNUMBER(A1277), IF($G$16="fixed",$G$17,MIN(H1277*Data!$C$7*$C$16*0.5,$C$17*Data!$C$7))*$C$12,"")</f>
        <v/>
      </c>
      <c r="L1277" s="42" t="str">
        <f t="shared" ca="1" si="584"/>
        <v/>
      </c>
      <c r="M1277" s="44" t="str">
        <f t="shared" ca="1" si="585"/>
        <v/>
      </c>
      <c r="N1277" s="44" t="str">
        <f t="shared" ca="1" si="586"/>
        <v/>
      </c>
      <c r="O1277" s="108" t="str">
        <f t="shared" si="561"/>
        <v/>
      </c>
      <c r="P1277" s="102" t="str">
        <f t="shared" si="562"/>
        <v/>
      </c>
      <c r="Q1277" s="102" t="str">
        <f t="shared" si="563"/>
        <v/>
      </c>
      <c r="R1277" s="120" t="str">
        <f t="shared" si="581"/>
        <v/>
      </c>
      <c r="S1277" s="54" t="str">
        <f t="shared" si="582"/>
        <v/>
      </c>
      <c r="T1277" s="5" t="str">
        <f t="shared" si="564"/>
        <v/>
      </c>
      <c r="U1277" s="152" t="str">
        <f t="shared" si="565"/>
        <v/>
      </c>
      <c r="V1277" s="152" t="str">
        <f t="shared" si="566"/>
        <v/>
      </c>
      <c r="W1277" s="153" t="str">
        <f t="shared" si="567"/>
        <v/>
      </c>
      <c r="X1277" s="153" t="str">
        <f t="shared" si="568"/>
        <v/>
      </c>
      <c r="Y1277" s="153" t="str">
        <f t="shared" si="569"/>
        <v/>
      </c>
      <c r="Z1277" s="153" t="str">
        <f t="shared" si="570"/>
        <v/>
      </c>
      <c r="AA1277" s="152" t="str">
        <f t="shared" si="571"/>
        <v/>
      </c>
      <c r="AB1277" s="152" t="str">
        <f t="shared" si="572"/>
        <v/>
      </c>
      <c r="AC1277" s="154" t="str">
        <f t="shared" si="573"/>
        <v/>
      </c>
      <c r="AD1277" s="154" t="str">
        <f t="shared" si="574"/>
        <v/>
      </c>
      <c r="AE1277" s="3" t="str">
        <f t="shared" si="575"/>
        <v/>
      </c>
      <c r="AF1277" s="3" t="str">
        <f t="shared" si="576"/>
        <v/>
      </c>
      <c r="AG1277" s="3" t="str">
        <f t="shared" si="583"/>
        <v/>
      </c>
      <c r="AH1277" s="4" t="str">
        <f t="shared" si="577"/>
        <v/>
      </c>
      <c r="AI1277" s="75" t="str">
        <f t="shared" si="578"/>
        <v/>
      </c>
      <c r="AJ1277" s="75" t="str">
        <f t="shared" si="579"/>
        <v/>
      </c>
    </row>
    <row r="1278" spans="1:36" ht="14.25">
      <c r="A1278" s="41" t="str">
        <f t="shared" si="580"/>
        <v/>
      </c>
      <c r="B1278" s="150" t="str">
        <f>IF(ISNUMBER(A1278),INDEX('MetaTrader Import'!$H$13:$J$5893,TRUNC(((A1278-$A$39+1)-1)/3)+1,MOD((A1278-$A$39+1)-1,3)+1),"")</f>
        <v/>
      </c>
      <c r="C1278" s="43" t="str">
        <f t="shared" si="557"/>
        <v/>
      </c>
      <c r="D1278" s="43" t="str">
        <f t="shared" ca="1" si="558"/>
        <v/>
      </c>
      <c r="E1278" s="43" t="str">
        <f t="shared" si="559"/>
        <v/>
      </c>
      <c r="F1278" s="43" t="str">
        <f t="shared" si="560"/>
        <v/>
      </c>
      <c r="G1278" s="43" t="str">
        <f>IF(A1278&lt;&gt;"",IF(A1278&lt;Data!$G$11*0.25,$C$13/$G$32,IF(A1278&gt;Data!$G$11*0.25,$C$13,$C$13*10)),"")</f>
        <v/>
      </c>
      <c r="H1278" s="43" t="str">
        <f>IF(A1278&lt;&gt;"",IF(Data!$G$9="constant",$C$13,IF(Data!$G$9="squeeze",G1278,F1278)),"")</f>
        <v/>
      </c>
      <c r="I1278" s="38" t="str">
        <f ca="1">IF(ISNUMBER(A1278),NORMINV(RAND(),0,IF(AND(Data!$G$9="squeeze",A1278&lt;Data!$G$11*0.25),$H$32,1)*$C$30*$C$13)*($C$14*$C$12),"")</f>
        <v/>
      </c>
      <c r="J1278" s="42" t="str">
        <f ca="1">IFERROR(IF(Data!$C$6="Real",B1278,I1278+J1277+($C$14*$C$12)*(NORMINV(RAND(),$C$15,CHOOSE($G$13,$C$13,F1278,G1278)))),"")</f>
        <v/>
      </c>
      <c r="K1278" s="88" t="str">
        <f>IF(ISNUMBER(A1278), IF($G$16="fixed",$G$17,MIN(H1278*Data!$C$7*$C$16*0.5,$C$17*Data!$C$7))*$C$12,"")</f>
        <v/>
      </c>
      <c r="L1278" s="42" t="str">
        <f t="shared" ca="1" si="584"/>
        <v/>
      </c>
      <c r="M1278" s="44" t="str">
        <f t="shared" ca="1" si="585"/>
        <v/>
      </c>
      <c r="N1278" s="44" t="str">
        <f t="shared" ca="1" si="586"/>
        <v/>
      </c>
      <c r="O1278" s="108" t="str">
        <f t="shared" si="561"/>
        <v/>
      </c>
      <c r="P1278" s="102" t="str">
        <f t="shared" si="562"/>
        <v/>
      </c>
      <c r="Q1278" s="102" t="str">
        <f t="shared" si="563"/>
        <v/>
      </c>
      <c r="R1278" s="120" t="str">
        <f t="shared" si="581"/>
        <v/>
      </c>
      <c r="S1278" s="54" t="str">
        <f t="shared" si="582"/>
        <v/>
      </c>
      <c r="T1278" s="5" t="str">
        <f t="shared" si="564"/>
        <v/>
      </c>
      <c r="U1278" s="152" t="str">
        <f t="shared" si="565"/>
        <v/>
      </c>
      <c r="V1278" s="152" t="str">
        <f t="shared" si="566"/>
        <v/>
      </c>
      <c r="W1278" s="153" t="str">
        <f t="shared" si="567"/>
        <v/>
      </c>
      <c r="X1278" s="153" t="str">
        <f t="shared" si="568"/>
        <v/>
      </c>
      <c r="Y1278" s="153" t="str">
        <f t="shared" si="569"/>
        <v/>
      </c>
      <c r="Z1278" s="153" t="str">
        <f t="shared" si="570"/>
        <v/>
      </c>
      <c r="AA1278" s="152" t="str">
        <f t="shared" si="571"/>
        <v/>
      </c>
      <c r="AB1278" s="152" t="str">
        <f t="shared" si="572"/>
        <v/>
      </c>
      <c r="AC1278" s="154" t="str">
        <f t="shared" si="573"/>
        <v/>
      </c>
      <c r="AD1278" s="154" t="str">
        <f t="shared" si="574"/>
        <v/>
      </c>
      <c r="AE1278" s="3" t="str">
        <f t="shared" si="575"/>
        <v/>
      </c>
      <c r="AF1278" s="3" t="str">
        <f t="shared" si="576"/>
        <v/>
      </c>
      <c r="AG1278" s="3" t="str">
        <f t="shared" si="583"/>
        <v/>
      </c>
      <c r="AH1278" s="4" t="str">
        <f t="shared" si="577"/>
        <v/>
      </c>
      <c r="AI1278" s="75" t="str">
        <f t="shared" si="578"/>
        <v/>
      </c>
      <c r="AJ1278" s="75" t="str">
        <f t="shared" si="579"/>
        <v/>
      </c>
    </row>
    <row r="1279" spans="1:36" ht="14.25">
      <c r="A1279" s="41" t="str">
        <f t="shared" si="580"/>
        <v/>
      </c>
      <c r="B1279" s="150" t="str">
        <f>IF(ISNUMBER(A1279),INDEX('MetaTrader Import'!$H$13:$J$5893,TRUNC(((A1279-$A$39+1)-1)/3)+1,MOD((A1279-$A$39+1)-1,3)+1),"")</f>
        <v/>
      </c>
      <c r="C1279" s="43" t="str">
        <f t="shared" si="557"/>
        <v/>
      </c>
      <c r="D1279" s="43" t="str">
        <f t="shared" ca="1" si="558"/>
        <v/>
      </c>
      <c r="E1279" s="43" t="str">
        <f t="shared" si="559"/>
        <v/>
      </c>
      <c r="F1279" s="43" t="str">
        <f t="shared" si="560"/>
        <v/>
      </c>
      <c r="G1279" s="43" t="str">
        <f>IF(A1279&lt;&gt;"",IF(A1279&lt;Data!$G$11*0.25,$C$13/$G$32,IF(A1279&gt;Data!$G$11*0.25,$C$13,$C$13*10)),"")</f>
        <v/>
      </c>
      <c r="H1279" s="43" t="str">
        <f>IF(A1279&lt;&gt;"",IF(Data!$G$9="constant",$C$13,IF(Data!$G$9="squeeze",G1279,F1279)),"")</f>
        <v/>
      </c>
      <c r="I1279" s="38" t="str">
        <f ca="1">IF(ISNUMBER(A1279),NORMINV(RAND(),0,IF(AND(Data!$G$9="squeeze",A1279&lt;Data!$G$11*0.25),$H$32,1)*$C$30*$C$13)*($C$14*$C$12),"")</f>
        <v/>
      </c>
      <c r="J1279" s="42" t="str">
        <f ca="1">IFERROR(IF(Data!$C$6="Real",B1279,I1279+J1278+($C$14*$C$12)*(NORMINV(RAND(),$C$15,CHOOSE($G$13,$C$13,F1279,G1279)))),"")</f>
        <v/>
      </c>
      <c r="K1279" s="88" t="str">
        <f>IF(ISNUMBER(A1279), IF($G$16="fixed",$G$17,MIN(H1279*Data!$C$7*$C$16*0.5,$C$17*Data!$C$7))*$C$12,"")</f>
        <v/>
      </c>
      <c r="L1279" s="42" t="str">
        <f t="shared" ca="1" si="584"/>
        <v/>
      </c>
      <c r="M1279" s="44" t="str">
        <f t="shared" ca="1" si="585"/>
        <v/>
      </c>
      <c r="N1279" s="44" t="str">
        <f t="shared" ca="1" si="586"/>
        <v/>
      </c>
      <c r="O1279" s="108" t="str">
        <f t="shared" si="561"/>
        <v/>
      </c>
      <c r="P1279" s="102" t="str">
        <f t="shared" si="562"/>
        <v/>
      </c>
      <c r="Q1279" s="102" t="str">
        <f t="shared" si="563"/>
        <v/>
      </c>
      <c r="R1279" s="120" t="str">
        <f t="shared" si="581"/>
        <v/>
      </c>
      <c r="S1279" s="54" t="str">
        <f t="shared" si="582"/>
        <v/>
      </c>
      <c r="T1279" s="5" t="str">
        <f t="shared" si="564"/>
        <v/>
      </c>
      <c r="U1279" s="152" t="str">
        <f t="shared" si="565"/>
        <v/>
      </c>
      <c r="V1279" s="152" t="str">
        <f t="shared" si="566"/>
        <v/>
      </c>
      <c r="W1279" s="153" t="str">
        <f t="shared" si="567"/>
        <v/>
      </c>
      <c r="X1279" s="153" t="str">
        <f t="shared" si="568"/>
        <v/>
      </c>
      <c r="Y1279" s="153" t="str">
        <f t="shared" si="569"/>
        <v/>
      </c>
      <c r="Z1279" s="153" t="str">
        <f t="shared" si="570"/>
        <v/>
      </c>
      <c r="AA1279" s="152" t="str">
        <f t="shared" si="571"/>
        <v/>
      </c>
      <c r="AB1279" s="152" t="str">
        <f t="shared" si="572"/>
        <v/>
      </c>
      <c r="AC1279" s="154" t="str">
        <f t="shared" si="573"/>
        <v/>
      </c>
      <c r="AD1279" s="154" t="str">
        <f t="shared" si="574"/>
        <v/>
      </c>
      <c r="AE1279" s="3" t="str">
        <f t="shared" si="575"/>
        <v/>
      </c>
      <c r="AF1279" s="3" t="str">
        <f t="shared" si="576"/>
        <v/>
      </c>
      <c r="AG1279" s="3" t="str">
        <f t="shared" si="583"/>
        <v/>
      </c>
      <c r="AH1279" s="4" t="str">
        <f t="shared" si="577"/>
        <v/>
      </c>
      <c r="AI1279" s="75" t="str">
        <f t="shared" si="578"/>
        <v/>
      </c>
      <c r="AJ1279" s="75" t="str">
        <f t="shared" si="579"/>
        <v/>
      </c>
    </row>
    <row r="1280" spans="1:36" ht="14.25">
      <c r="A1280" s="41" t="str">
        <f t="shared" si="580"/>
        <v/>
      </c>
      <c r="B1280" s="150" t="str">
        <f>IF(ISNUMBER(A1280),INDEX('MetaTrader Import'!$H$13:$J$5893,TRUNC(((A1280-$A$39+1)-1)/3)+1,MOD((A1280-$A$39+1)-1,3)+1),"")</f>
        <v/>
      </c>
      <c r="C1280" s="43" t="str">
        <f t="shared" si="557"/>
        <v/>
      </c>
      <c r="D1280" s="43" t="str">
        <f t="shared" ca="1" si="558"/>
        <v/>
      </c>
      <c r="E1280" s="43" t="str">
        <f t="shared" si="559"/>
        <v/>
      </c>
      <c r="F1280" s="43" t="str">
        <f t="shared" si="560"/>
        <v/>
      </c>
      <c r="G1280" s="43" t="str">
        <f>IF(A1280&lt;&gt;"",IF(A1280&lt;Data!$G$11*0.25,$C$13/$G$32,IF(A1280&gt;Data!$G$11*0.25,$C$13,$C$13*10)),"")</f>
        <v/>
      </c>
      <c r="H1280" s="43" t="str">
        <f>IF(A1280&lt;&gt;"",IF(Data!$G$9="constant",$C$13,IF(Data!$G$9="squeeze",G1280,F1280)),"")</f>
        <v/>
      </c>
      <c r="I1280" s="38" t="str">
        <f ca="1">IF(ISNUMBER(A1280),NORMINV(RAND(),0,IF(AND(Data!$G$9="squeeze",A1280&lt;Data!$G$11*0.25),$H$32,1)*$C$30*$C$13)*($C$14*$C$12),"")</f>
        <v/>
      </c>
      <c r="J1280" s="42" t="str">
        <f ca="1">IFERROR(IF(Data!$C$6="Real",B1280,I1280+J1279+($C$14*$C$12)*(NORMINV(RAND(),$C$15,CHOOSE($G$13,$C$13,F1280,G1280)))),"")</f>
        <v/>
      </c>
      <c r="K1280" s="88" t="str">
        <f>IF(ISNUMBER(A1280), IF($G$16="fixed",$G$17,MIN(H1280*Data!$C$7*$C$16*0.5,$C$17*Data!$C$7))*$C$12,"")</f>
        <v/>
      </c>
      <c r="L1280" s="42" t="str">
        <f t="shared" ca="1" si="584"/>
        <v/>
      </c>
      <c r="M1280" s="44" t="str">
        <f t="shared" ca="1" si="585"/>
        <v/>
      </c>
      <c r="N1280" s="44" t="str">
        <f t="shared" ca="1" si="586"/>
        <v/>
      </c>
      <c r="O1280" s="108" t="str">
        <f t="shared" si="561"/>
        <v/>
      </c>
      <c r="P1280" s="102" t="str">
        <f t="shared" si="562"/>
        <v/>
      </c>
      <c r="Q1280" s="102" t="str">
        <f t="shared" si="563"/>
        <v/>
      </c>
      <c r="R1280" s="120" t="str">
        <f t="shared" si="581"/>
        <v/>
      </c>
      <c r="S1280" s="54" t="str">
        <f t="shared" si="582"/>
        <v/>
      </c>
      <c r="T1280" s="5" t="str">
        <f t="shared" si="564"/>
        <v/>
      </c>
      <c r="U1280" s="152" t="str">
        <f t="shared" si="565"/>
        <v/>
      </c>
      <c r="V1280" s="152" t="str">
        <f t="shared" si="566"/>
        <v/>
      </c>
      <c r="W1280" s="153" t="str">
        <f t="shared" si="567"/>
        <v/>
      </c>
      <c r="X1280" s="153" t="str">
        <f t="shared" si="568"/>
        <v/>
      </c>
      <c r="Y1280" s="153" t="str">
        <f t="shared" si="569"/>
        <v/>
      </c>
      <c r="Z1280" s="153" t="str">
        <f t="shared" si="570"/>
        <v/>
      </c>
      <c r="AA1280" s="152" t="str">
        <f t="shared" si="571"/>
        <v/>
      </c>
      <c r="AB1280" s="152" t="str">
        <f t="shared" si="572"/>
        <v/>
      </c>
      <c r="AC1280" s="154" t="str">
        <f t="shared" si="573"/>
        <v/>
      </c>
      <c r="AD1280" s="154" t="str">
        <f t="shared" si="574"/>
        <v/>
      </c>
      <c r="AE1280" s="3" t="str">
        <f t="shared" si="575"/>
        <v/>
      </c>
      <c r="AF1280" s="3" t="str">
        <f t="shared" si="576"/>
        <v/>
      </c>
      <c r="AG1280" s="3" t="str">
        <f t="shared" si="583"/>
        <v/>
      </c>
      <c r="AH1280" s="4" t="str">
        <f t="shared" si="577"/>
        <v/>
      </c>
      <c r="AI1280" s="75" t="str">
        <f t="shared" si="578"/>
        <v/>
      </c>
      <c r="AJ1280" s="75" t="str">
        <f t="shared" si="579"/>
        <v/>
      </c>
    </row>
    <row r="1281" spans="1:36" ht="14.25">
      <c r="A1281" s="41" t="str">
        <f t="shared" si="580"/>
        <v/>
      </c>
      <c r="B1281" s="150" t="str">
        <f>IF(ISNUMBER(A1281),INDEX('MetaTrader Import'!$H$13:$J$5893,TRUNC(((A1281-$A$39+1)-1)/3)+1,MOD((A1281-$A$39+1)-1,3)+1),"")</f>
        <v/>
      </c>
      <c r="C1281" s="43" t="str">
        <f t="shared" si="557"/>
        <v/>
      </c>
      <c r="D1281" s="43" t="str">
        <f t="shared" ca="1" si="558"/>
        <v/>
      </c>
      <c r="E1281" s="43" t="str">
        <f t="shared" si="559"/>
        <v/>
      </c>
      <c r="F1281" s="43" t="str">
        <f t="shared" si="560"/>
        <v/>
      </c>
      <c r="G1281" s="43" t="str">
        <f>IF(A1281&lt;&gt;"",IF(A1281&lt;Data!$G$11*0.25,$C$13/$G$32,IF(A1281&gt;Data!$G$11*0.25,$C$13,$C$13*10)),"")</f>
        <v/>
      </c>
      <c r="H1281" s="43" t="str">
        <f>IF(A1281&lt;&gt;"",IF(Data!$G$9="constant",$C$13,IF(Data!$G$9="squeeze",G1281,F1281)),"")</f>
        <v/>
      </c>
      <c r="I1281" s="38" t="str">
        <f ca="1">IF(ISNUMBER(A1281),NORMINV(RAND(),0,IF(AND(Data!$G$9="squeeze",A1281&lt;Data!$G$11*0.25),$H$32,1)*$C$30*$C$13)*($C$14*$C$12),"")</f>
        <v/>
      </c>
      <c r="J1281" s="42" t="str">
        <f ca="1">IFERROR(IF(Data!$C$6="Real",B1281,I1281+J1280+($C$14*$C$12)*(NORMINV(RAND(),$C$15,CHOOSE($G$13,$C$13,F1281,G1281)))),"")</f>
        <v/>
      </c>
      <c r="K1281" s="88" t="str">
        <f>IF(ISNUMBER(A1281), IF($G$16="fixed",$G$17,MIN(H1281*Data!$C$7*$C$16*0.5,$C$17*Data!$C$7))*$C$12,"")</f>
        <v/>
      </c>
      <c r="L1281" s="42" t="str">
        <f t="shared" ca="1" si="584"/>
        <v/>
      </c>
      <c r="M1281" s="44" t="str">
        <f t="shared" ca="1" si="585"/>
        <v/>
      </c>
      <c r="N1281" s="44" t="str">
        <f t="shared" ca="1" si="586"/>
        <v/>
      </c>
      <c r="O1281" s="108" t="str">
        <f t="shared" si="561"/>
        <v/>
      </c>
      <c r="P1281" s="102" t="str">
        <f t="shared" si="562"/>
        <v/>
      </c>
      <c r="Q1281" s="102" t="str">
        <f t="shared" si="563"/>
        <v/>
      </c>
      <c r="R1281" s="120" t="str">
        <f t="shared" si="581"/>
        <v/>
      </c>
      <c r="S1281" s="54" t="str">
        <f t="shared" si="582"/>
        <v/>
      </c>
      <c r="T1281" s="5" t="str">
        <f t="shared" si="564"/>
        <v/>
      </c>
      <c r="U1281" s="152" t="str">
        <f t="shared" si="565"/>
        <v/>
      </c>
      <c r="V1281" s="152" t="str">
        <f t="shared" si="566"/>
        <v/>
      </c>
      <c r="W1281" s="153" t="str">
        <f t="shared" si="567"/>
        <v/>
      </c>
      <c r="X1281" s="153" t="str">
        <f t="shared" si="568"/>
        <v/>
      </c>
      <c r="Y1281" s="153" t="str">
        <f t="shared" si="569"/>
        <v/>
      </c>
      <c r="Z1281" s="153" t="str">
        <f t="shared" si="570"/>
        <v/>
      </c>
      <c r="AA1281" s="152" t="str">
        <f t="shared" si="571"/>
        <v/>
      </c>
      <c r="AB1281" s="152" t="str">
        <f t="shared" si="572"/>
        <v/>
      </c>
      <c r="AC1281" s="154" t="str">
        <f t="shared" si="573"/>
        <v/>
      </c>
      <c r="AD1281" s="154" t="str">
        <f t="shared" si="574"/>
        <v/>
      </c>
      <c r="AE1281" s="3" t="str">
        <f t="shared" si="575"/>
        <v/>
      </c>
      <c r="AF1281" s="3" t="str">
        <f t="shared" si="576"/>
        <v/>
      </c>
      <c r="AG1281" s="3" t="str">
        <f t="shared" si="583"/>
        <v/>
      </c>
      <c r="AH1281" s="4" t="str">
        <f t="shared" si="577"/>
        <v/>
      </c>
      <c r="AI1281" s="75" t="str">
        <f t="shared" si="578"/>
        <v/>
      </c>
      <c r="AJ1281" s="75" t="str">
        <f t="shared" si="579"/>
        <v/>
      </c>
    </row>
    <row r="1282" spans="1:36" ht="14.25">
      <c r="A1282" s="41" t="str">
        <f t="shared" si="580"/>
        <v/>
      </c>
      <c r="B1282" s="150" t="str">
        <f>IF(ISNUMBER(A1282),INDEX('MetaTrader Import'!$H$13:$J$5893,TRUNC(((A1282-$A$39+1)-1)/3)+1,MOD((A1282-$A$39+1)-1,3)+1),"")</f>
        <v/>
      </c>
      <c r="C1282" s="43" t="str">
        <f t="shared" si="557"/>
        <v/>
      </c>
      <c r="D1282" s="43" t="str">
        <f t="shared" ca="1" si="558"/>
        <v/>
      </c>
      <c r="E1282" s="43" t="str">
        <f t="shared" si="559"/>
        <v/>
      </c>
      <c r="F1282" s="43" t="str">
        <f t="shared" si="560"/>
        <v/>
      </c>
      <c r="G1282" s="43" t="str">
        <f>IF(A1282&lt;&gt;"",IF(A1282&lt;Data!$G$11*0.25,$C$13/$G$32,IF(A1282&gt;Data!$G$11*0.25,$C$13,$C$13*10)),"")</f>
        <v/>
      </c>
      <c r="H1282" s="43" t="str">
        <f>IF(A1282&lt;&gt;"",IF(Data!$G$9="constant",$C$13,IF(Data!$G$9="squeeze",G1282,F1282)),"")</f>
        <v/>
      </c>
      <c r="I1282" s="38" t="str">
        <f ca="1">IF(ISNUMBER(A1282),NORMINV(RAND(),0,IF(AND(Data!$G$9="squeeze",A1282&lt;Data!$G$11*0.25),$H$32,1)*$C$30*$C$13)*($C$14*$C$12),"")</f>
        <v/>
      </c>
      <c r="J1282" s="42" t="str">
        <f ca="1">IFERROR(IF(Data!$C$6="Real",B1282,I1282+J1281+($C$14*$C$12)*(NORMINV(RAND(),$C$15,CHOOSE($G$13,$C$13,F1282,G1282)))),"")</f>
        <v/>
      </c>
      <c r="K1282" s="88" t="str">
        <f>IF(ISNUMBER(A1282), IF($G$16="fixed",$G$17,MIN(H1282*Data!$C$7*$C$16*0.5,$C$17*Data!$C$7))*$C$12,"")</f>
        <v/>
      </c>
      <c r="L1282" s="42" t="str">
        <f t="shared" ca="1" si="584"/>
        <v/>
      </c>
      <c r="M1282" s="44" t="str">
        <f t="shared" ca="1" si="585"/>
        <v/>
      </c>
      <c r="N1282" s="44" t="str">
        <f t="shared" ca="1" si="586"/>
        <v/>
      </c>
      <c r="O1282" s="108" t="str">
        <f t="shared" si="561"/>
        <v/>
      </c>
      <c r="P1282" s="102" t="str">
        <f t="shared" si="562"/>
        <v/>
      </c>
      <c r="Q1282" s="102" t="str">
        <f t="shared" si="563"/>
        <v/>
      </c>
      <c r="R1282" s="120" t="str">
        <f t="shared" si="581"/>
        <v/>
      </c>
      <c r="S1282" s="54" t="str">
        <f t="shared" si="582"/>
        <v/>
      </c>
      <c r="T1282" s="5" t="str">
        <f t="shared" si="564"/>
        <v/>
      </c>
      <c r="U1282" s="152" t="str">
        <f t="shared" si="565"/>
        <v/>
      </c>
      <c r="V1282" s="152" t="str">
        <f t="shared" si="566"/>
        <v/>
      </c>
      <c r="W1282" s="153" t="str">
        <f t="shared" si="567"/>
        <v/>
      </c>
      <c r="X1282" s="153" t="str">
        <f t="shared" si="568"/>
        <v/>
      </c>
      <c r="Y1282" s="153" t="str">
        <f t="shared" si="569"/>
        <v/>
      </c>
      <c r="Z1282" s="153" t="str">
        <f t="shared" si="570"/>
        <v/>
      </c>
      <c r="AA1282" s="152" t="str">
        <f t="shared" si="571"/>
        <v/>
      </c>
      <c r="AB1282" s="152" t="str">
        <f t="shared" si="572"/>
        <v/>
      </c>
      <c r="AC1282" s="154" t="str">
        <f t="shared" si="573"/>
        <v/>
      </c>
      <c r="AD1282" s="154" t="str">
        <f t="shared" si="574"/>
        <v/>
      </c>
      <c r="AE1282" s="3" t="str">
        <f t="shared" si="575"/>
        <v/>
      </c>
      <c r="AF1282" s="3" t="str">
        <f t="shared" si="576"/>
        <v/>
      </c>
      <c r="AG1282" s="3" t="str">
        <f t="shared" si="583"/>
        <v/>
      </c>
      <c r="AH1282" s="4" t="str">
        <f t="shared" si="577"/>
        <v/>
      </c>
      <c r="AI1282" s="75" t="str">
        <f t="shared" si="578"/>
        <v/>
      </c>
      <c r="AJ1282" s="75" t="str">
        <f t="shared" si="579"/>
        <v/>
      </c>
    </row>
    <row r="1283" spans="1:36" ht="14.25">
      <c r="A1283" s="41" t="str">
        <f t="shared" si="580"/>
        <v/>
      </c>
      <c r="B1283" s="150" t="str">
        <f>IF(ISNUMBER(A1283),INDEX('MetaTrader Import'!$H$13:$J$5893,TRUNC(((A1283-$A$39+1)-1)/3)+1,MOD((A1283-$A$39+1)-1,3)+1),"")</f>
        <v/>
      </c>
      <c r="C1283" s="43" t="str">
        <f t="shared" ref="C1283:C1346" si="587">IF(A1283&lt;&gt;"",E1282,"")</f>
        <v/>
      </c>
      <c r="D1283" s="43" t="str">
        <f t="shared" ref="D1283:D1346" ca="1" si="588">IF(A1283&lt;&gt;"",NORMINV(RAND(),($C$23-C1283)*$C$28,$C$27)+NORMINV(RAND(),IF(RAND()&gt;$C$26,$C$25,0),$C$27),"")</f>
        <v/>
      </c>
      <c r="E1283" s="43" t="str">
        <f t="shared" ref="E1283:E1346" si="589">IF(A1283&lt;&gt;"",C1283+D1283,"")</f>
        <v/>
      </c>
      <c r="F1283" s="43" t="str">
        <f t="shared" ref="F1283:F1346" si="590">IF(A1283&lt;&gt;"",$C$13*ABS(E1283)/$C$23,"")</f>
        <v/>
      </c>
      <c r="G1283" s="43" t="str">
        <f>IF(A1283&lt;&gt;"",IF(A1283&lt;Data!$G$11*0.25,$C$13/$G$32,IF(A1283&gt;Data!$G$11*0.25,$C$13,$C$13*10)),"")</f>
        <v/>
      </c>
      <c r="H1283" s="43" t="str">
        <f>IF(A1283&lt;&gt;"",IF(Data!$G$9="constant",$C$13,IF(Data!$G$9="squeeze",G1283,F1283)),"")</f>
        <v/>
      </c>
      <c r="I1283" s="38" t="str">
        <f ca="1">IF(ISNUMBER(A1283),NORMINV(RAND(),0,IF(AND(Data!$G$9="squeeze",A1283&lt;Data!$G$11*0.25),$H$32,1)*$C$30*$C$13)*($C$14*$C$12),"")</f>
        <v/>
      </c>
      <c r="J1283" s="42" t="str">
        <f ca="1">IFERROR(IF(Data!$C$6="Real",B1283,I1283+J1282+($C$14*$C$12)*(NORMINV(RAND(),$C$15,CHOOSE($G$13,$C$13,F1283,G1283)))),"")</f>
        <v/>
      </c>
      <c r="K1283" s="88" t="str">
        <f>IF(ISNUMBER(A1283), IF($G$16="fixed",$G$17,MIN(H1283*Data!$C$7*$C$16*0.5,$C$17*Data!$C$7))*$C$12,"")</f>
        <v/>
      </c>
      <c r="L1283" s="42" t="str">
        <f t="shared" ca="1" si="584"/>
        <v/>
      </c>
      <c r="M1283" s="44" t="str">
        <f t="shared" ca="1" si="585"/>
        <v/>
      </c>
      <c r="N1283" s="44" t="str">
        <f t="shared" ca="1" si="586"/>
        <v/>
      </c>
      <c r="O1283" s="108" t="str">
        <f t="shared" ref="O1283:O1346" si="591">IF(ISNUMBER(A1283),$G$12*SLOPE(L1269:L1283,A1269:A1283),"")</f>
        <v/>
      </c>
      <c r="P1283" s="102" t="str">
        <f t="shared" ref="P1283:P1346" si="592">IF(ISNUMBER(A1283),STDEV(L1269:L1283)*$G$12,"")</f>
        <v/>
      </c>
      <c r="Q1283" s="102" t="str">
        <f t="shared" ref="Q1283:Q1346" si="593">IF(ISNUMBER(A1283),SLOPE(P1269:P1283,A1269:A1283),"")</f>
        <v/>
      </c>
      <c r="R1283" s="120" t="str">
        <f t="shared" si="581"/>
        <v/>
      </c>
      <c r="S1283" s="54" t="str">
        <f t="shared" si="582"/>
        <v/>
      </c>
      <c r="T1283" s="5" t="str">
        <f t="shared" ref="T1283:T1346" si="594">IF(ISNUMBER(A1283),IF(S1283=1,L1283,IF(AG1282="Y","",IF(ISNUMBER(T1282),T1282,""))),"")</f>
        <v/>
      </c>
      <c r="U1283" s="152" t="str">
        <f t="shared" ref="U1283:U1346" si="595">IF(NOT(ISNUMBER(T1283)),"",IF(S1283=1,T1283,IF(M1283&gt;U1282,M1283,IF(ISNUMBER(U1282),U1282,""))))</f>
        <v/>
      </c>
      <c r="V1283" s="152" t="str">
        <f t="shared" ref="V1283:V1346" si="596">IF(NOT(ISNUMBER(T1283)),"",IF(S1283=1,T1283,IF(N1283&lt;V1282,N1283,IF(ISNUMBER(V1282),V1282,""))))</f>
        <v/>
      </c>
      <c r="W1283" s="153" t="str">
        <f t="shared" ref="W1283:W1346" si="597">IF(NOT(ISNUMBER(T1283)),"",MIN($F$24,IF(TRUNC((U1283-T1283)/$E$24*$G$12)+0&gt;IF(ISNUMBER(W1282),W1282,0),TRUNC((U1283-T1283)/$E$24*$G$12)+0,IF(ISNUMBER(W1282),W1282,0))))</f>
        <v/>
      </c>
      <c r="X1283" s="153" t="str">
        <f t="shared" ref="X1283:X1346" si="598">IF(NOT(ISNUMBER(T1283)),"",MIN($F$24,IF(-TRUNC((V1283-T1283)/$E$24*$G$12)+0&gt;IF(ISNUMBER(X1282),X1282,0),-TRUNC((V1283-T1283)/$E$24*$G$12)+0,IF(ISNUMBER(X1282),X1282,0))))</f>
        <v/>
      </c>
      <c r="Y1283" s="153" t="str">
        <f t="shared" ref="Y1283:Y1346" si="599">IF(ISNUMBER(W1283),(IF(W1283=0,0,1))*IF(ABS($I$24)=2,POWER(2,W1283-1),W1283)*SIGN($I$24)*$K$24,"")</f>
        <v/>
      </c>
      <c r="Z1283" s="153" t="str">
        <f t="shared" ref="Z1283:Z1346" si="600">IF(ISNUMBER(X1283),(IF(X1283=0,0,1))*IF(ABS($I$24)=2,POWER(2,X1283-1),X1283)*SIGN($I$24)*$K$24,"")</f>
        <v/>
      </c>
      <c r="AA1283" s="152" t="str">
        <f t="shared" ref="AA1283:AA1346" si="601">IF(OR(NOT(ISNUMBER(T1283)),W1283&lt;1),"",IF(OR(NOT(ISNUMBER(W1282)),W1282=0),IF(SIGN(Y1283)=1,M1283,N1283),(Y1282*AA1282+(Y1283-Y1282)*IF(SIGN(Y1283)=1,M1283,N1283))/Y1283))</f>
        <v/>
      </c>
      <c r="AB1283" s="152" t="str">
        <f t="shared" ref="AB1283:AB1346" si="602">IF(OR(NOT(ISNUMBER(T1283)),X1283&lt;1),"",IF(OR(NOT(ISNUMBER(X1282)),X1282=0),IF(SIGN(Z1283)=1,N1283,M1283),(Z1282*AB1282+(Z1283-Z1282)*IF(SIGN(Z1283)=1,N1283,M1283))/Z1283))</f>
        <v/>
      </c>
      <c r="AC1283" s="154" t="str">
        <f t="shared" ref="AC1283:AC1346" si="603">IFERROR(-SIGN(Y1283)*(AA1283-IF(SIGN(Y1283)=1,N1283,M1283))*$G$12*ABS(Y1283),"")</f>
        <v/>
      </c>
      <c r="AD1283" s="154" t="str">
        <f t="shared" ref="AD1283:AD1346" si="604">IFERROR(SIGN(Z1283)*(AB1283-IF(SIGN(Z1283)=1,M1283,N1283))*$G$12*ABS(Z1283),"")</f>
        <v/>
      </c>
      <c r="AE1283" s="3" t="str">
        <f t="shared" ref="AE1283:AE1346" si="605">IF(ISNUMBER(A1283),IFERROR((IF(ISNUMBER(AC1283),AC1283,0)+IF(ISNUMBER(AD1283),AD1283,0))/(ABS(Y1283)+ABS(Z1283)),0),"")</f>
        <v/>
      </c>
      <c r="AF1283" s="3" t="str">
        <f t="shared" ref="AF1283:AF1346" si="606">IF(ISNUMBER(A1283),IF(ISNUMBER(AC1283),AC1283,0)+IF(ISNUMBER(AD1283),AD1283,0),"")</f>
        <v/>
      </c>
      <c r="AG1283" s="3" t="str">
        <f t="shared" si="583"/>
        <v/>
      </c>
      <c r="AH1283" s="4" t="str">
        <f t="shared" ref="AH1283:AH1346" si="607">IF(AG1283="y",AF1283*10*$C$11,"")</f>
        <v/>
      </c>
      <c r="AI1283" s="75" t="str">
        <f t="shared" ref="AI1283:AI1346" si="608">IF(ISNUMBER(A1283),IF(ISNUMBER(AH1283),AJ1283,AF1283*10*$C$11+AJ1283),"")</f>
        <v/>
      </c>
      <c r="AJ1283" s="75" t="str">
        <f t="shared" ref="AJ1283:AJ1346" si="609">IF(ISNUMBER(A1283),AJ1282+IF(ISNUMBER(AH1283),AH1283,0),"")</f>
        <v/>
      </c>
    </row>
    <row r="1284" spans="1:36" ht="14.25">
      <c r="A1284" s="41" t="str">
        <f t="shared" ref="A1284:A1347" si="610">IFERROR(IF(A1283+1&gt;$C$19,"",A1283+1),"")</f>
        <v/>
      </c>
      <c r="B1284" s="150" t="str">
        <f>IF(ISNUMBER(A1284),INDEX('MetaTrader Import'!$H$13:$J$5893,TRUNC(((A1284-$A$39+1)-1)/3)+1,MOD((A1284-$A$39+1)-1,3)+1),"")</f>
        <v/>
      </c>
      <c r="C1284" s="43" t="str">
        <f t="shared" si="587"/>
        <v/>
      </c>
      <c r="D1284" s="43" t="str">
        <f t="shared" ca="1" si="588"/>
        <v/>
      </c>
      <c r="E1284" s="43" t="str">
        <f t="shared" si="589"/>
        <v/>
      </c>
      <c r="F1284" s="43" t="str">
        <f t="shared" si="590"/>
        <v/>
      </c>
      <c r="G1284" s="43" t="str">
        <f>IF(A1284&lt;&gt;"",IF(A1284&lt;Data!$G$11*0.25,$C$13/$G$32,IF(A1284&gt;Data!$G$11*0.25,$C$13,$C$13*10)),"")</f>
        <v/>
      </c>
      <c r="H1284" s="43" t="str">
        <f>IF(A1284&lt;&gt;"",IF(Data!$G$9="constant",$C$13,IF(Data!$G$9="squeeze",G1284,F1284)),"")</f>
        <v/>
      </c>
      <c r="I1284" s="38" t="str">
        <f ca="1">IF(ISNUMBER(A1284),NORMINV(RAND(),0,IF(AND(Data!$G$9="squeeze",A1284&lt;Data!$G$11*0.25),$H$32,1)*$C$30*$C$13)*($C$14*$C$12),"")</f>
        <v/>
      </c>
      <c r="J1284" s="42" t="str">
        <f ca="1">IFERROR(IF(Data!$C$6="Real",B1284,I1284+J1283+($C$14*$C$12)*(NORMINV(RAND(),$C$15,CHOOSE($G$13,$C$13,F1284,G1284)))),"")</f>
        <v/>
      </c>
      <c r="K1284" s="88" t="str">
        <f>IF(ISNUMBER(A1284), IF($G$16="fixed",$G$17,MIN(H1284*Data!$C$7*$C$16*0.5,$C$17*Data!$C$7))*$C$12,"")</f>
        <v/>
      </c>
      <c r="L1284" s="42" t="str">
        <f t="shared" ca="1" si="584"/>
        <v/>
      </c>
      <c r="M1284" s="44" t="str">
        <f t="shared" ca="1" si="585"/>
        <v/>
      </c>
      <c r="N1284" s="44" t="str">
        <f t="shared" ca="1" si="586"/>
        <v/>
      </c>
      <c r="O1284" s="108" t="str">
        <f t="shared" si="591"/>
        <v/>
      </c>
      <c r="P1284" s="102" t="str">
        <f t="shared" si="592"/>
        <v/>
      </c>
      <c r="Q1284" s="102" t="str">
        <f t="shared" si="593"/>
        <v/>
      </c>
      <c r="R1284" s="120" t="str">
        <f t="shared" ref="R1284:R1347" si="611">IF(ISNUMBER(A1284),R1283+S1283,"")</f>
        <v/>
      </c>
      <c r="S1284" s="54" t="str">
        <f t="shared" ref="S1284:S1347" si="612">IF(ISNUMBER(A1284),IF(AND(R1284&lt;$M$24,Q1284&lt;$F$28,ABS(O1284)&lt;$F$27,P1284&lt;$F$26,NOT(ISNUMBER(T1283))),1,0),"")</f>
        <v/>
      </c>
      <c r="T1284" s="5" t="str">
        <f t="shared" si="594"/>
        <v/>
      </c>
      <c r="U1284" s="152" t="str">
        <f t="shared" si="595"/>
        <v/>
      </c>
      <c r="V1284" s="152" t="str">
        <f t="shared" si="596"/>
        <v/>
      </c>
      <c r="W1284" s="153" t="str">
        <f t="shared" si="597"/>
        <v/>
      </c>
      <c r="X1284" s="153" t="str">
        <f t="shared" si="598"/>
        <v/>
      </c>
      <c r="Y1284" s="153" t="str">
        <f t="shared" si="599"/>
        <v/>
      </c>
      <c r="Z1284" s="153" t="str">
        <f t="shared" si="600"/>
        <v/>
      </c>
      <c r="AA1284" s="152" t="str">
        <f t="shared" si="601"/>
        <v/>
      </c>
      <c r="AB1284" s="152" t="str">
        <f t="shared" si="602"/>
        <v/>
      </c>
      <c r="AC1284" s="154" t="str">
        <f t="shared" si="603"/>
        <v/>
      </c>
      <c r="AD1284" s="154" t="str">
        <f t="shared" si="604"/>
        <v/>
      </c>
      <c r="AE1284" s="3" t="str">
        <f t="shared" si="605"/>
        <v/>
      </c>
      <c r="AF1284" s="3" t="str">
        <f t="shared" si="606"/>
        <v/>
      </c>
      <c r="AG1284" s="3" t="str">
        <f t="shared" ref="AG1284:AG1347" si="613">IF(NOT(ISNUMBER(T1284)),"",IF(OR(AF1284&gt;$G$24,AF1284&lt;-$H$24,A1284+1&gt;$C$19),"Y","N"))</f>
        <v/>
      </c>
      <c r="AH1284" s="4" t="str">
        <f t="shared" si="607"/>
        <v/>
      </c>
      <c r="AI1284" s="75" t="str">
        <f t="shared" si="608"/>
        <v/>
      </c>
      <c r="AJ1284" s="75" t="str">
        <f t="shared" si="609"/>
        <v/>
      </c>
    </row>
    <row r="1285" spans="1:36" ht="14.25">
      <c r="A1285" s="41" t="str">
        <f t="shared" si="610"/>
        <v/>
      </c>
      <c r="B1285" s="150" t="str">
        <f>IF(ISNUMBER(A1285),INDEX('MetaTrader Import'!$H$13:$J$5893,TRUNC(((A1285-$A$39+1)-1)/3)+1,MOD((A1285-$A$39+1)-1,3)+1),"")</f>
        <v/>
      </c>
      <c r="C1285" s="43" t="str">
        <f t="shared" si="587"/>
        <v/>
      </c>
      <c r="D1285" s="43" t="str">
        <f t="shared" ca="1" si="588"/>
        <v/>
      </c>
      <c r="E1285" s="43" t="str">
        <f t="shared" si="589"/>
        <v/>
      </c>
      <c r="F1285" s="43" t="str">
        <f t="shared" si="590"/>
        <v/>
      </c>
      <c r="G1285" s="43" t="str">
        <f>IF(A1285&lt;&gt;"",IF(A1285&lt;Data!$G$11*0.25,$C$13/$G$32,IF(A1285&gt;Data!$G$11*0.25,$C$13,$C$13*10)),"")</f>
        <v/>
      </c>
      <c r="H1285" s="43" t="str">
        <f>IF(A1285&lt;&gt;"",IF(Data!$G$9="constant",$C$13,IF(Data!$G$9="squeeze",G1285,F1285)),"")</f>
        <v/>
      </c>
      <c r="I1285" s="38" t="str">
        <f ca="1">IF(ISNUMBER(A1285),NORMINV(RAND(),0,IF(AND(Data!$G$9="squeeze",A1285&lt;Data!$G$11*0.25),$H$32,1)*$C$30*$C$13)*($C$14*$C$12),"")</f>
        <v/>
      </c>
      <c r="J1285" s="42" t="str">
        <f ca="1">IFERROR(IF(Data!$C$6="Real",B1285,I1285+J1284+($C$14*$C$12)*(NORMINV(RAND(),$C$15,CHOOSE($G$13,$C$13,F1285,G1285)))),"")</f>
        <v/>
      </c>
      <c r="K1285" s="88" t="str">
        <f>IF(ISNUMBER(A1285), IF($G$16="fixed",$G$17,MIN(H1285*Data!$C$7*$C$16*0.5,$C$17*Data!$C$7))*$C$12,"")</f>
        <v/>
      </c>
      <c r="L1285" s="42" t="str">
        <f t="shared" ca="1" si="584"/>
        <v/>
      </c>
      <c r="M1285" s="44" t="str">
        <f t="shared" ca="1" si="585"/>
        <v/>
      </c>
      <c r="N1285" s="44" t="str">
        <f t="shared" ca="1" si="586"/>
        <v/>
      </c>
      <c r="O1285" s="108" t="str">
        <f t="shared" si="591"/>
        <v/>
      </c>
      <c r="P1285" s="102" t="str">
        <f t="shared" si="592"/>
        <v/>
      </c>
      <c r="Q1285" s="102" t="str">
        <f t="shared" si="593"/>
        <v/>
      </c>
      <c r="R1285" s="120" t="str">
        <f t="shared" si="611"/>
        <v/>
      </c>
      <c r="S1285" s="54" t="str">
        <f t="shared" si="612"/>
        <v/>
      </c>
      <c r="T1285" s="5" t="str">
        <f t="shared" si="594"/>
        <v/>
      </c>
      <c r="U1285" s="152" t="str">
        <f t="shared" si="595"/>
        <v/>
      </c>
      <c r="V1285" s="152" t="str">
        <f t="shared" si="596"/>
        <v/>
      </c>
      <c r="W1285" s="153" t="str">
        <f t="shared" si="597"/>
        <v/>
      </c>
      <c r="X1285" s="153" t="str">
        <f t="shared" si="598"/>
        <v/>
      </c>
      <c r="Y1285" s="153" t="str">
        <f t="shared" si="599"/>
        <v/>
      </c>
      <c r="Z1285" s="153" t="str">
        <f t="shared" si="600"/>
        <v/>
      </c>
      <c r="AA1285" s="152" t="str">
        <f t="shared" si="601"/>
        <v/>
      </c>
      <c r="AB1285" s="152" t="str">
        <f t="shared" si="602"/>
        <v/>
      </c>
      <c r="AC1285" s="154" t="str">
        <f t="shared" si="603"/>
        <v/>
      </c>
      <c r="AD1285" s="154" t="str">
        <f t="shared" si="604"/>
        <v/>
      </c>
      <c r="AE1285" s="3" t="str">
        <f t="shared" si="605"/>
        <v/>
      </c>
      <c r="AF1285" s="3" t="str">
        <f t="shared" si="606"/>
        <v/>
      </c>
      <c r="AG1285" s="3" t="str">
        <f t="shared" si="613"/>
        <v/>
      </c>
      <c r="AH1285" s="4" t="str">
        <f t="shared" si="607"/>
        <v/>
      </c>
      <c r="AI1285" s="75" t="str">
        <f t="shared" si="608"/>
        <v/>
      </c>
      <c r="AJ1285" s="75" t="str">
        <f t="shared" si="609"/>
        <v/>
      </c>
    </row>
    <row r="1286" spans="1:36" ht="14.25">
      <c r="A1286" s="41" t="str">
        <f t="shared" si="610"/>
        <v/>
      </c>
      <c r="B1286" s="150" t="str">
        <f>IF(ISNUMBER(A1286),INDEX('MetaTrader Import'!$H$13:$J$5893,TRUNC(((A1286-$A$39+1)-1)/3)+1,MOD((A1286-$A$39+1)-1,3)+1),"")</f>
        <v/>
      </c>
      <c r="C1286" s="43" t="str">
        <f t="shared" si="587"/>
        <v/>
      </c>
      <c r="D1286" s="43" t="str">
        <f t="shared" ca="1" si="588"/>
        <v/>
      </c>
      <c r="E1286" s="43" t="str">
        <f t="shared" si="589"/>
        <v/>
      </c>
      <c r="F1286" s="43" t="str">
        <f t="shared" si="590"/>
        <v/>
      </c>
      <c r="G1286" s="43" t="str">
        <f>IF(A1286&lt;&gt;"",IF(A1286&lt;Data!$G$11*0.25,$C$13/$G$32,IF(A1286&gt;Data!$G$11*0.25,$C$13,$C$13*10)),"")</f>
        <v/>
      </c>
      <c r="H1286" s="43" t="str">
        <f>IF(A1286&lt;&gt;"",IF(Data!$G$9="constant",$C$13,IF(Data!$G$9="squeeze",G1286,F1286)),"")</f>
        <v/>
      </c>
      <c r="I1286" s="38" t="str">
        <f ca="1">IF(ISNUMBER(A1286),NORMINV(RAND(),0,IF(AND(Data!$G$9="squeeze",A1286&lt;Data!$G$11*0.25),$H$32,1)*$C$30*$C$13)*($C$14*$C$12),"")</f>
        <v/>
      </c>
      <c r="J1286" s="42" t="str">
        <f ca="1">IFERROR(IF(Data!$C$6="Real",B1286,I1286+J1285+($C$14*$C$12)*(NORMINV(RAND(),$C$15,CHOOSE($G$13,$C$13,F1286,G1286)))),"")</f>
        <v/>
      </c>
      <c r="K1286" s="88" t="str">
        <f>IF(ISNUMBER(A1286), IF($G$16="fixed",$G$17,MIN(H1286*Data!$C$7*$C$16*0.5,$C$17*Data!$C$7))*$C$12,"")</f>
        <v/>
      </c>
      <c r="L1286" s="42" t="str">
        <f t="shared" ref="L1286:L1349" ca="1" si="614">IFERROR(J1286,"")</f>
        <v/>
      </c>
      <c r="M1286" s="44" t="str">
        <f t="shared" ref="M1286:M1349" ca="1" si="615">IFERROR(L1286+K1286*0.5,"")</f>
        <v/>
      </c>
      <c r="N1286" s="44" t="str">
        <f t="shared" ref="N1286:N1349" ca="1" si="616">IFERROR(L1286-K1286*0.5,"")</f>
        <v/>
      </c>
      <c r="O1286" s="108" t="str">
        <f t="shared" si="591"/>
        <v/>
      </c>
      <c r="P1286" s="102" t="str">
        <f t="shared" si="592"/>
        <v/>
      </c>
      <c r="Q1286" s="102" t="str">
        <f t="shared" si="593"/>
        <v/>
      </c>
      <c r="R1286" s="120" t="str">
        <f t="shared" si="611"/>
        <v/>
      </c>
      <c r="S1286" s="54" t="str">
        <f t="shared" si="612"/>
        <v/>
      </c>
      <c r="T1286" s="5" t="str">
        <f t="shared" si="594"/>
        <v/>
      </c>
      <c r="U1286" s="152" t="str">
        <f t="shared" si="595"/>
        <v/>
      </c>
      <c r="V1286" s="152" t="str">
        <f t="shared" si="596"/>
        <v/>
      </c>
      <c r="W1286" s="153" t="str">
        <f t="shared" si="597"/>
        <v/>
      </c>
      <c r="X1286" s="153" t="str">
        <f t="shared" si="598"/>
        <v/>
      </c>
      <c r="Y1286" s="153" t="str">
        <f t="shared" si="599"/>
        <v/>
      </c>
      <c r="Z1286" s="153" t="str">
        <f t="shared" si="600"/>
        <v/>
      </c>
      <c r="AA1286" s="152" t="str">
        <f t="shared" si="601"/>
        <v/>
      </c>
      <c r="AB1286" s="152" t="str">
        <f t="shared" si="602"/>
        <v/>
      </c>
      <c r="AC1286" s="154" t="str">
        <f t="shared" si="603"/>
        <v/>
      </c>
      <c r="AD1286" s="154" t="str">
        <f t="shared" si="604"/>
        <v/>
      </c>
      <c r="AE1286" s="3" t="str">
        <f t="shared" si="605"/>
        <v/>
      </c>
      <c r="AF1286" s="3" t="str">
        <f t="shared" si="606"/>
        <v/>
      </c>
      <c r="AG1286" s="3" t="str">
        <f t="shared" si="613"/>
        <v/>
      </c>
      <c r="AH1286" s="4" t="str">
        <f t="shared" si="607"/>
        <v/>
      </c>
      <c r="AI1286" s="75" t="str">
        <f t="shared" si="608"/>
        <v/>
      </c>
      <c r="AJ1286" s="75" t="str">
        <f t="shared" si="609"/>
        <v/>
      </c>
    </row>
    <row r="1287" spans="1:36" ht="14.25">
      <c r="A1287" s="41" t="str">
        <f t="shared" si="610"/>
        <v/>
      </c>
      <c r="B1287" s="150" t="str">
        <f>IF(ISNUMBER(A1287),INDEX('MetaTrader Import'!$H$13:$J$5893,TRUNC(((A1287-$A$39+1)-1)/3)+1,MOD((A1287-$A$39+1)-1,3)+1),"")</f>
        <v/>
      </c>
      <c r="C1287" s="43" t="str">
        <f t="shared" si="587"/>
        <v/>
      </c>
      <c r="D1287" s="43" t="str">
        <f t="shared" ca="1" si="588"/>
        <v/>
      </c>
      <c r="E1287" s="43" t="str">
        <f t="shared" si="589"/>
        <v/>
      </c>
      <c r="F1287" s="43" t="str">
        <f t="shared" si="590"/>
        <v/>
      </c>
      <c r="G1287" s="43" t="str">
        <f>IF(A1287&lt;&gt;"",IF(A1287&lt;Data!$G$11*0.25,$C$13/$G$32,IF(A1287&gt;Data!$G$11*0.25,$C$13,$C$13*10)),"")</f>
        <v/>
      </c>
      <c r="H1287" s="43" t="str">
        <f>IF(A1287&lt;&gt;"",IF(Data!$G$9="constant",$C$13,IF(Data!$G$9="squeeze",G1287,F1287)),"")</f>
        <v/>
      </c>
      <c r="I1287" s="38" t="str">
        <f ca="1">IF(ISNUMBER(A1287),NORMINV(RAND(),0,IF(AND(Data!$G$9="squeeze",A1287&lt;Data!$G$11*0.25),$H$32,1)*$C$30*$C$13)*($C$14*$C$12),"")</f>
        <v/>
      </c>
      <c r="J1287" s="42" t="str">
        <f ca="1">IFERROR(IF(Data!$C$6="Real",B1287,I1287+J1286+($C$14*$C$12)*(NORMINV(RAND(),$C$15,CHOOSE($G$13,$C$13,F1287,G1287)))),"")</f>
        <v/>
      </c>
      <c r="K1287" s="88" t="str">
        <f>IF(ISNUMBER(A1287), IF($G$16="fixed",$G$17,MIN(H1287*Data!$C$7*$C$16*0.5,$C$17*Data!$C$7))*$C$12,"")</f>
        <v/>
      </c>
      <c r="L1287" s="42" t="str">
        <f t="shared" ca="1" si="614"/>
        <v/>
      </c>
      <c r="M1287" s="44" t="str">
        <f t="shared" ca="1" si="615"/>
        <v/>
      </c>
      <c r="N1287" s="44" t="str">
        <f t="shared" ca="1" si="616"/>
        <v/>
      </c>
      <c r="O1287" s="108" t="str">
        <f t="shared" si="591"/>
        <v/>
      </c>
      <c r="P1287" s="102" t="str">
        <f t="shared" si="592"/>
        <v/>
      </c>
      <c r="Q1287" s="102" t="str">
        <f t="shared" si="593"/>
        <v/>
      </c>
      <c r="R1287" s="120" t="str">
        <f t="shared" si="611"/>
        <v/>
      </c>
      <c r="S1287" s="54" t="str">
        <f t="shared" si="612"/>
        <v/>
      </c>
      <c r="T1287" s="5" t="str">
        <f t="shared" si="594"/>
        <v/>
      </c>
      <c r="U1287" s="152" t="str">
        <f t="shared" si="595"/>
        <v/>
      </c>
      <c r="V1287" s="152" t="str">
        <f t="shared" si="596"/>
        <v/>
      </c>
      <c r="W1287" s="153" t="str">
        <f t="shared" si="597"/>
        <v/>
      </c>
      <c r="X1287" s="153" t="str">
        <f t="shared" si="598"/>
        <v/>
      </c>
      <c r="Y1287" s="153" t="str">
        <f t="shared" si="599"/>
        <v/>
      </c>
      <c r="Z1287" s="153" t="str">
        <f t="shared" si="600"/>
        <v/>
      </c>
      <c r="AA1287" s="152" t="str">
        <f t="shared" si="601"/>
        <v/>
      </c>
      <c r="AB1287" s="152" t="str">
        <f t="shared" si="602"/>
        <v/>
      </c>
      <c r="AC1287" s="154" t="str">
        <f t="shared" si="603"/>
        <v/>
      </c>
      <c r="AD1287" s="154" t="str">
        <f t="shared" si="604"/>
        <v/>
      </c>
      <c r="AE1287" s="3" t="str">
        <f t="shared" si="605"/>
        <v/>
      </c>
      <c r="AF1287" s="3" t="str">
        <f t="shared" si="606"/>
        <v/>
      </c>
      <c r="AG1287" s="3" t="str">
        <f t="shared" si="613"/>
        <v/>
      </c>
      <c r="AH1287" s="4" t="str">
        <f t="shared" si="607"/>
        <v/>
      </c>
      <c r="AI1287" s="75" t="str">
        <f t="shared" si="608"/>
        <v/>
      </c>
      <c r="AJ1287" s="75" t="str">
        <f t="shared" si="609"/>
        <v/>
      </c>
    </row>
    <row r="1288" spans="1:36" ht="14.25">
      <c r="A1288" s="41" t="str">
        <f t="shared" si="610"/>
        <v/>
      </c>
      <c r="B1288" s="150" t="str">
        <f>IF(ISNUMBER(A1288),INDEX('MetaTrader Import'!$H$13:$J$5893,TRUNC(((A1288-$A$39+1)-1)/3)+1,MOD((A1288-$A$39+1)-1,3)+1),"")</f>
        <v/>
      </c>
      <c r="C1288" s="43" t="str">
        <f t="shared" si="587"/>
        <v/>
      </c>
      <c r="D1288" s="43" t="str">
        <f t="shared" ca="1" si="588"/>
        <v/>
      </c>
      <c r="E1288" s="43" t="str">
        <f t="shared" si="589"/>
        <v/>
      </c>
      <c r="F1288" s="43" t="str">
        <f t="shared" si="590"/>
        <v/>
      </c>
      <c r="G1288" s="43" t="str">
        <f>IF(A1288&lt;&gt;"",IF(A1288&lt;Data!$G$11*0.25,$C$13/$G$32,IF(A1288&gt;Data!$G$11*0.25,$C$13,$C$13*10)),"")</f>
        <v/>
      </c>
      <c r="H1288" s="43" t="str">
        <f>IF(A1288&lt;&gt;"",IF(Data!$G$9="constant",$C$13,IF(Data!$G$9="squeeze",G1288,F1288)),"")</f>
        <v/>
      </c>
      <c r="I1288" s="38" t="str">
        <f ca="1">IF(ISNUMBER(A1288),NORMINV(RAND(),0,IF(AND(Data!$G$9="squeeze",A1288&lt;Data!$G$11*0.25),$H$32,1)*$C$30*$C$13)*($C$14*$C$12),"")</f>
        <v/>
      </c>
      <c r="J1288" s="42" t="str">
        <f ca="1">IFERROR(IF(Data!$C$6="Real",B1288,I1288+J1287+($C$14*$C$12)*(NORMINV(RAND(),$C$15,CHOOSE($G$13,$C$13,F1288,G1288)))),"")</f>
        <v/>
      </c>
      <c r="K1288" s="88" t="str">
        <f>IF(ISNUMBER(A1288), IF($G$16="fixed",$G$17,MIN(H1288*Data!$C$7*$C$16*0.5,$C$17*Data!$C$7))*$C$12,"")</f>
        <v/>
      </c>
      <c r="L1288" s="42" t="str">
        <f t="shared" ca="1" si="614"/>
        <v/>
      </c>
      <c r="M1288" s="44" t="str">
        <f t="shared" ca="1" si="615"/>
        <v/>
      </c>
      <c r="N1288" s="44" t="str">
        <f t="shared" ca="1" si="616"/>
        <v/>
      </c>
      <c r="O1288" s="108" t="str">
        <f t="shared" si="591"/>
        <v/>
      </c>
      <c r="P1288" s="102" t="str">
        <f t="shared" si="592"/>
        <v/>
      </c>
      <c r="Q1288" s="102" t="str">
        <f t="shared" si="593"/>
        <v/>
      </c>
      <c r="R1288" s="120" t="str">
        <f t="shared" si="611"/>
        <v/>
      </c>
      <c r="S1288" s="54" t="str">
        <f t="shared" si="612"/>
        <v/>
      </c>
      <c r="T1288" s="5" t="str">
        <f t="shared" si="594"/>
        <v/>
      </c>
      <c r="U1288" s="152" t="str">
        <f t="shared" si="595"/>
        <v/>
      </c>
      <c r="V1288" s="152" t="str">
        <f t="shared" si="596"/>
        <v/>
      </c>
      <c r="W1288" s="153" t="str">
        <f t="shared" si="597"/>
        <v/>
      </c>
      <c r="X1288" s="153" t="str">
        <f t="shared" si="598"/>
        <v/>
      </c>
      <c r="Y1288" s="153" t="str">
        <f t="shared" si="599"/>
        <v/>
      </c>
      <c r="Z1288" s="153" t="str">
        <f t="shared" si="600"/>
        <v/>
      </c>
      <c r="AA1288" s="152" t="str">
        <f t="shared" si="601"/>
        <v/>
      </c>
      <c r="AB1288" s="152" t="str">
        <f t="shared" si="602"/>
        <v/>
      </c>
      <c r="AC1288" s="154" t="str">
        <f t="shared" si="603"/>
        <v/>
      </c>
      <c r="AD1288" s="154" t="str">
        <f t="shared" si="604"/>
        <v/>
      </c>
      <c r="AE1288" s="3" t="str">
        <f t="shared" si="605"/>
        <v/>
      </c>
      <c r="AF1288" s="3" t="str">
        <f t="shared" si="606"/>
        <v/>
      </c>
      <c r="AG1288" s="3" t="str">
        <f t="shared" si="613"/>
        <v/>
      </c>
      <c r="AH1288" s="4" t="str">
        <f t="shared" si="607"/>
        <v/>
      </c>
      <c r="AI1288" s="75" t="str">
        <f t="shared" si="608"/>
        <v/>
      </c>
      <c r="AJ1288" s="75" t="str">
        <f t="shared" si="609"/>
        <v/>
      </c>
    </row>
    <row r="1289" spans="1:36" ht="14.25">
      <c r="A1289" s="41" t="str">
        <f t="shared" si="610"/>
        <v/>
      </c>
      <c r="B1289" s="150" t="str">
        <f>IF(ISNUMBER(A1289),INDEX('MetaTrader Import'!$H$13:$J$5893,TRUNC(((A1289-$A$39+1)-1)/3)+1,MOD((A1289-$A$39+1)-1,3)+1),"")</f>
        <v/>
      </c>
      <c r="C1289" s="43" t="str">
        <f t="shared" si="587"/>
        <v/>
      </c>
      <c r="D1289" s="43" t="str">
        <f t="shared" ca="1" si="588"/>
        <v/>
      </c>
      <c r="E1289" s="43" t="str">
        <f t="shared" si="589"/>
        <v/>
      </c>
      <c r="F1289" s="43" t="str">
        <f t="shared" si="590"/>
        <v/>
      </c>
      <c r="G1289" s="43" t="str">
        <f>IF(A1289&lt;&gt;"",IF(A1289&lt;Data!$G$11*0.25,$C$13/$G$32,IF(A1289&gt;Data!$G$11*0.25,$C$13,$C$13*10)),"")</f>
        <v/>
      </c>
      <c r="H1289" s="43" t="str">
        <f>IF(A1289&lt;&gt;"",IF(Data!$G$9="constant",$C$13,IF(Data!$G$9="squeeze",G1289,F1289)),"")</f>
        <v/>
      </c>
      <c r="I1289" s="38" t="str">
        <f ca="1">IF(ISNUMBER(A1289),NORMINV(RAND(),0,IF(AND(Data!$G$9="squeeze",A1289&lt;Data!$G$11*0.25),$H$32,1)*$C$30*$C$13)*($C$14*$C$12),"")</f>
        <v/>
      </c>
      <c r="J1289" s="42" t="str">
        <f ca="1">IFERROR(IF(Data!$C$6="Real",B1289,I1289+J1288+($C$14*$C$12)*(NORMINV(RAND(),$C$15,CHOOSE($G$13,$C$13,F1289,G1289)))),"")</f>
        <v/>
      </c>
      <c r="K1289" s="88" t="str">
        <f>IF(ISNUMBER(A1289), IF($G$16="fixed",$G$17,MIN(H1289*Data!$C$7*$C$16*0.5,$C$17*Data!$C$7))*$C$12,"")</f>
        <v/>
      </c>
      <c r="L1289" s="42" t="str">
        <f t="shared" ca="1" si="614"/>
        <v/>
      </c>
      <c r="M1289" s="44" t="str">
        <f t="shared" ca="1" si="615"/>
        <v/>
      </c>
      <c r="N1289" s="44" t="str">
        <f t="shared" ca="1" si="616"/>
        <v/>
      </c>
      <c r="O1289" s="108" t="str">
        <f t="shared" si="591"/>
        <v/>
      </c>
      <c r="P1289" s="102" t="str">
        <f t="shared" si="592"/>
        <v/>
      </c>
      <c r="Q1289" s="102" t="str">
        <f t="shared" si="593"/>
        <v/>
      </c>
      <c r="R1289" s="120" t="str">
        <f t="shared" si="611"/>
        <v/>
      </c>
      <c r="S1289" s="54" t="str">
        <f t="shared" si="612"/>
        <v/>
      </c>
      <c r="T1289" s="5" t="str">
        <f t="shared" si="594"/>
        <v/>
      </c>
      <c r="U1289" s="152" t="str">
        <f t="shared" si="595"/>
        <v/>
      </c>
      <c r="V1289" s="152" t="str">
        <f t="shared" si="596"/>
        <v/>
      </c>
      <c r="W1289" s="153" t="str">
        <f t="shared" si="597"/>
        <v/>
      </c>
      <c r="X1289" s="153" t="str">
        <f t="shared" si="598"/>
        <v/>
      </c>
      <c r="Y1289" s="153" t="str">
        <f t="shared" si="599"/>
        <v/>
      </c>
      <c r="Z1289" s="153" t="str">
        <f t="shared" si="600"/>
        <v/>
      </c>
      <c r="AA1289" s="152" t="str">
        <f t="shared" si="601"/>
        <v/>
      </c>
      <c r="AB1289" s="152" t="str">
        <f t="shared" si="602"/>
        <v/>
      </c>
      <c r="AC1289" s="154" t="str">
        <f t="shared" si="603"/>
        <v/>
      </c>
      <c r="AD1289" s="154" t="str">
        <f t="shared" si="604"/>
        <v/>
      </c>
      <c r="AE1289" s="3" t="str">
        <f t="shared" si="605"/>
        <v/>
      </c>
      <c r="AF1289" s="3" t="str">
        <f t="shared" si="606"/>
        <v/>
      </c>
      <c r="AG1289" s="3" t="str">
        <f t="shared" si="613"/>
        <v/>
      </c>
      <c r="AH1289" s="4" t="str">
        <f t="shared" si="607"/>
        <v/>
      </c>
      <c r="AI1289" s="75" t="str">
        <f t="shared" si="608"/>
        <v/>
      </c>
      <c r="AJ1289" s="75" t="str">
        <f t="shared" si="609"/>
        <v/>
      </c>
    </row>
    <row r="1290" spans="1:36" ht="14.25">
      <c r="A1290" s="41" t="str">
        <f t="shared" si="610"/>
        <v/>
      </c>
      <c r="B1290" s="150" t="str">
        <f>IF(ISNUMBER(A1290),INDEX('MetaTrader Import'!$H$13:$J$5893,TRUNC(((A1290-$A$39+1)-1)/3)+1,MOD((A1290-$A$39+1)-1,3)+1),"")</f>
        <v/>
      </c>
      <c r="C1290" s="43" t="str">
        <f t="shared" si="587"/>
        <v/>
      </c>
      <c r="D1290" s="43" t="str">
        <f t="shared" ca="1" si="588"/>
        <v/>
      </c>
      <c r="E1290" s="43" t="str">
        <f t="shared" si="589"/>
        <v/>
      </c>
      <c r="F1290" s="43" t="str">
        <f t="shared" si="590"/>
        <v/>
      </c>
      <c r="G1290" s="43" t="str">
        <f>IF(A1290&lt;&gt;"",IF(A1290&lt;Data!$G$11*0.25,$C$13/$G$32,IF(A1290&gt;Data!$G$11*0.25,$C$13,$C$13*10)),"")</f>
        <v/>
      </c>
      <c r="H1290" s="43" t="str">
        <f>IF(A1290&lt;&gt;"",IF(Data!$G$9="constant",$C$13,IF(Data!$G$9="squeeze",G1290,F1290)),"")</f>
        <v/>
      </c>
      <c r="I1290" s="38" t="str">
        <f ca="1">IF(ISNUMBER(A1290),NORMINV(RAND(),0,IF(AND(Data!$G$9="squeeze",A1290&lt;Data!$G$11*0.25),$H$32,1)*$C$30*$C$13)*($C$14*$C$12),"")</f>
        <v/>
      </c>
      <c r="J1290" s="42" t="str">
        <f ca="1">IFERROR(IF(Data!$C$6="Real",B1290,I1290+J1289+($C$14*$C$12)*(NORMINV(RAND(),$C$15,CHOOSE($G$13,$C$13,F1290,G1290)))),"")</f>
        <v/>
      </c>
      <c r="K1290" s="88" t="str">
        <f>IF(ISNUMBER(A1290), IF($G$16="fixed",$G$17,MIN(H1290*Data!$C$7*$C$16*0.5,$C$17*Data!$C$7))*$C$12,"")</f>
        <v/>
      </c>
      <c r="L1290" s="42" t="str">
        <f t="shared" ca="1" si="614"/>
        <v/>
      </c>
      <c r="M1290" s="44" t="str">
        <f t="shared" ca="1" si="615"/>
        <v/>
      </c>
      <c r="N1290" s="44" t="str">
        <f t="shared" ca="1" si="616"/>
        <v/>
      </c>
      <c r="O1290" s="108" t="str">
        <f t="shared" si="591"/>
        <v/>
      </c>
      <c r="P1290" s="102" t="str">
        <f t="shared" si="592"/>
        <v/>
      </c>
      <c r="Q1290" s="102" t="str">
        <f t="shared" si="593"/>
        <v/>
      </c>
      <c r="R1290" s="120" t="str">
        <f t="shared" si="611"/>
        <v/>
      </c>
      <c r="S1290" s="54" t="str">
        <f t="shared" si="612"/>
        <v/>
      </c>
      <c r="T1290" s="5" t="str">
        <f t="shared" si="594"/>
        <v/>
      </c>
      <c r="U1290" s="152" t="str">
        <f t="shared" si="595"/>
        <v/>
      </c>
      <c r="V1290" s="152" t="str">
        <f t="shared" si="596"/>
        <v/>
      </c>
      <c r="W1290" s="153" t="str">
        <f t="shared" si="597"/>
        <v/>
      </c>
      <c r="X1290" s="153" t="str">
        <f t="shared" si="598"/>
        <v/>
      </c>
      <c r="Y1290" s="153" t="str">
        <f t="shared" si="599"/>
        <v/>
      </c>
      <c r="Z1290" s="153" t="str">
        <f t="shared" si="600"/>
        <v/>
      </c>
      <c r="AA1290" s="152" t="str">
        <f t="shared" si="601"/>
        <v/>
      </c>
      <c r="AB1290" s="152" t="str">
        <f t="shared" si="602"/>
        <v/>
      </c>
      <c r="AC1290" s="154" t="str">
        <f t="shared" si="603"/>
        <v/>
      </c>
      <c r="AD1290" s="154" t="str">
        <f t="shared" si="604"/>
        <v/>
      </c>
      <c r="AE1290" s="3" t="str">
        <f t="shared" si="605"/>
        <v/>
      </c>
      <c r="AF1290" s="3" t="str">
        <f t="shared" si="606"/>
        <v/>
      </c>
      <c r="AG1290" s="3" t="str">
        <f t="shared" si="613"/>
        <v/>
      </c>
      <c r="AH1290" s="4" t="str">
        <f t="shared" si="607"/>
        <v/>
      </c>
      <c r="AI1290" s="75" t="str">
        <f t="shared" si="608"/>
        <v/>
      </c>
      <c r="AJ1290" s="75" t="str">
        <f t="shared" si="609"/>
        <v/>
      </c>
    </row>
    <row r="1291" spans="1:36" ht="14.25">
      <c r="A1291" s="41" t="str">
        <f t="shared" si="610"/>
        <v/>
      </c>
      <c r="B1291" s="150" t="str">
        <f>IF(ISNUMBER(A1291),INDEX('MetaTrader Import'!$H$13:$J$5893,TRUNC(((A1291-$A$39+1)-1)/3)+1,MOD((A1291-$A$39+1)-1,3)+1),"")</f>
        <v/>
      </c>
      <c r="C1291" s="43" t="str">
        <f t="shared" si="587"/>
        <v/>
      </c>
      <c r="D1291" s="43" t="str">
        <f t="shared" ca="1" si="588"/>
        <v/>
      </c>
      <c r="E1291" s="43" t="str">
        <f t="shared" si="589"/>
        <v/>
      </c>
      <c r="F1291" s="43" t="str">
        <f t="shared" si="590"/>
        <v/>
      </c>
      <c r="G1291" s="43" t="str">
        <f>IF(A1291&lt;&gt;"",IF(A1291&lt;Data!$G$11*0.25,$C$13/$G$32,IF(A1291&gt;Data!$G$11*0.25,$C$13,$C$13*10)),"")</f>
        <v/>
      </c>
      <c r="H1291" s="43" t="str">
        <f>IF(A1291&lt;&gt;"",IF(Data!$G$9="constant",$C$13,IF(Data!$G$9="squeeze",G1291,F1291)),"")</f>
        <v/>
      </c>
      <c r="I1291" s="38" t="str">
        <f ca="1">IF(ISNUMBER(A1291),NORMINV(RAND(),0,IF(AND(Data!$G$9="squeeze",A1291&lt;Data!$G$11*0.25),$H$32,1)*$C$30*$C$13)*($C$14*$C$12),"")</f>
        <v/>
      </c>
      <c r="J1291" s="42" t="str">
        <f ca="1">IFERROR(IF(Data!$C$6="Real",B1291,I1291+J1290+($C$14*$C$12)*(NORMINV(RAND(),$C$15,CHOOSE($G$13,$C$13,F1291,G1291)))),"")</f>
        <v/>
      </c>
      <c r="K1291" s="88" t="str">
        <f>IF(ISNUMBER(A1291), IF($G$16="fixed",$G$17,MIN(H1291*Data!$C$7*$C$16*0.5,$C$17*Data!$C$7))*$C$12,"")</f>
        <v/>
      </c>
      <c r="L1291" s="42" t="str">
        <f t="shared" ca="1" si="614"/>
        <v/>
      </c>
      <c r="M1291" s="44" t="str">
        <f t="shared" ca="1" si="615"/>
        <v/>
      </c>
      <c r="N1291" s="44" t="str">
        <f t="shared" ca="1" si="616"/>
        <v/>
      </c>
      <c r="O1291" s="108" t="str">
        <f t="shared" si="591"/>
        <v/>
      </c>
      <c r="P1291" s="102" t="str">
        <f t="shared" si="592"/>
        <v/>
      </c>
      <c r="Q1291" s="102" t="str">
        <f t="shared" si="593"/>
        <v/>
      </c>
      <c r="R1291" s="120" t="str">
        <f t="shared" si="611"/>
        <v/>
      </c>
      <c r="S1291" s="54" t="str">
        <f t="shared" si="612"/>
        <v/>
      </c>
      <c r="T1291" s="5" t="str">
        <f t="shared" si="594"/>
        <v/>
      </c>
      <c r="U1291" s="152" t="str">
        <f t="shared" si="595"/>
        <v/>
      </c>
      <c r="V1291" s="152" t="str">
        <f t="shared" si="596"/>
        <v/>
      </c>
      <c r="W1291" s="153" t="str">
        <f t="shared" si="597"/>
        <v/>
      </c>
      <c r="X1291" s="153" t="str">
        <f t="shared" si="598"/>
        <v/>
      </c>
      <c r="Y1291" s="153" t="str">
        <f t="shared" si="599"/>
        <v/>
      </c>
      <c r="Z1291" s="153" t="str">
        <f t="shared" si="600"/>
        <v/>
      </c>
      <c r="AA1291" s="152" t="str">
        <f t="shared" si="601"/>
        <v/>
      </c>
      <c r="AB1291" s="152" t="str">
        <f t="shared" si="602"/>
        <v/>
      </c>
      <c r="AC1291" s="154" t="str">
        <f t="shared" si="603"/>
        <v/>
      </c>
      <c r="AD1291" s="154" t="str">
        <f t="shared" si="604"/>
        <v/>
      </c>
      <c r="AE1291" s="3" t="str">
        <f t="shared" si="605"/>
        <v/>
      </c>
      <c r="AF1291" s="3" t="str">
        <f t="shared" si="606"/>
        <v/>
      </c>
      <c r="AG1291" s="3" t="str">
        <f t="shared" si="613"/>
        <v/>
      </c>
      <c r="AH1291" s="4" t="str">
        <f t="shared" si="607"/>
        <v/>
      </c>
      <c r="AI1291" s="75" t="str">
        <f t="shared" si="608"/>
        <v/>
      </c>
      <c r="AJ1291" s="75" t="str">
        <f t="shared" si="609"/>
        <v/>
      </c>
    </row>
    <row r="1292" spans="1:36" ht="14.25">
      <c r="A1292" s="41" t="str">
        <f t="shared" si="610"/>
        <v/>
      </c>
      <c r="B1292" s="150" t="str">
        <f>IF(ISNUMBER(A1292),INDEX('MetaTrader Import'!$H$13:$J$5893,TRUNC(((A1292-$A$39+1)-1)/3)+1,MOD((A1292-$A$39+1)-1,3)+1),"")</f>
        <v/>
      </c>
      <c r="C1292" s="43" t="str">
        <f t="shared" si="587"/>
        <v/>
      </c>
      <c r="D1292" s="43" t="str">
        <f t="shared" ca="1" si="588"/>
        <v/>
      </c>
      <c r="E1292" s="43" t="str">
        <f t="shared" si="589"/>
        <v/>
      </c>
      <c r="F1292" s="43" t="str">
        <f t="shared" si="590"/>
        <v/>
      </c>
      <c r="G1292" s="43" t="str">
        <f>IF(A1292&lt;&gt;"",IF(A1292&lt;Data!$G$11*0.25,$C$13/$G$32,IF(A1292&gt;Data!$G$11*0.25,$C$13,$C$13*10)),"")</f>
        <v/>
      </c>
      <c r="H1292" s="43" t="str">
        <f>IF(A1292&lt;&gt;"",IF(Data!$G$9="constant",$C$13,IF(Data!$G$9="squeeze",G1292,F1292)),"")</f>
        <v/>
      </c>
      <c r="I1292" s="38" t="str">
        <f ca="1">IF(ISNUMBER(A1292),NORMINV(RAND(),0,IF(AND(Data!$G$9="squeeze",A1292&lt;Data!$G$11*0.25),$H$32,1)*$C$30*$C$13)*($C$14*$C$12),"")</f>
        <v/>
      </c>
      <c r="J1292" s="42" t="str">
        <f ca="1">IFERROR(IF(Data!$C$6="Real",B1292,I1292+J1291+($C$14*$C$12)*(NORMINV(RAND(),$C$15,CHOOSE($G$13,$C$13,F1292,G1292)))),"")</f>
        <v/>
      </c>
      <c r="K1292" s="88" t="str">
        <f>IF(ISNUMBER(A1292), IF($G$16="fixed",$G$17,MIN(H1292*Data!$C$7*$C$16*0.5,$C$17*Data!$C$7))*$C$12,"")</f>
        <v/>
      </c>
      <c r="L1292" s="42" t="str">
        <f t="shared" ca="1" si="614"/>
        <v/>
      </c>
      <c r="M1292" s="44" t="str">
        <f t="shared" ca="1" si="615"/>
        <v/>
      </c>
      <c r="N1292" s="44" t="str">
        <f t="shared" ca="1" si="616"/>
        <v/>
      </c>
      <c r="O1292" s="108" t="str">
        <f t="shared" si="591"/>
        <v/>
      </c>
      <c r="P1292" s="102" t="str">
        <f t="shared" si="592"/>
        <v/>
      </c>
      <c r="Q1292" s="102" t="str">
        <f t="shared" si="593"/>
        <v/>
      </c>
      <c r="R1292" s="120" t="str">
        <f t="shared" si="611"/>
        <v/>
      </c>
      <c r="S1292" s="54" t="str">
        <f t="shared" si="612"/>
        <v/>
      </c>
      <c r="T1292" s="5" t="str">
        <f t="shared" si="594"/>
        <v/>
      </c>
      <c r="U1292" s="152" t="str">
        <f t="shared" si="595"/>
        <v/>
      </c>
      <c r="V1292" s="152" t="str">
        <f t="shared" si="596"/>
        <v/>
      </c>
      <c r="W1292" s="153" t="str">
        <f t="shared" si="597"/>
        <v/>
      </c>
      <c r="X1292" s="153" t="str">
        <f t="shared" si="598"/>
        <v/>
      </c>
      <c r="Y1292" s="153" t="str">
        <f t="shared" si="599"/>
        <v/>
      </c>
      <c r="Z1292" s="153" t="str">
        <f t="shared" si="600"/>
        <v/>
      </c>
      <c r="AA1292" s="152" t="str">
        <f t="shared" si="601"/>
        <v/>
      </c>
      <c r="AB1292" s="152" t="str">
        <f t="shared" si="602"/>
        <v/>
      </c>
      <c r="AC1292" s="154" t="str">
        <f t="shared" si="603"/>
        <v/>
      </c>
      <c r="AD1292" s="154" t="str">
        <f t="shared" si="604"/>
        <v/>
      </c>
      <c r="AE1292" s="3" t="str">
        <f t="shared" si="605"/>
        <v/>
      </c>
      <c r="AF1292" s="3" t="str">
        <f t="shared" si="606"/>
        <v/>
      </c>
      <c r="AG1292" s="3" t="str">
        <f t="shared" si="613"/>
        <v/>
      </c>
      <c r="AH1292" s="4" t="str">
        <f t="shared" si="607"/>
        <v/>
      </c>
      <c r="AI1292" s="75" t="str">
        <f t="shared" si="608"/>
        <v/>
      </c>
      <c r="AJ1292" s="75" t="str">
        <f t="shared" si="609"/>
        <v/>
      </c>
    </row>
    <row r="1293" spans="1:36" ht="14.25">
      <c r="A1293" s="41" t="str">
        <f t="shared" si="610"/>
        <v/>
      </c>
      <c r="B1293" s="150" t="str">
        <f>IF(ISNUMBER(A1293),INDEX('MetaTrader Import'!$H$13:$J$5893,TRUNC(((A1293-$A$39+1)-1)/3)+1,MOD((A1293-$A$39+1)-1,3)+1),"")</f>
        <v/>
      </c>
      <c r="C1293" s="43" t="str">
        <f t="shared" si="587"/>
        <v/>
      </c>
      <c r="D1293" s="43" t="str">
        <f t="shared" ca="1" si="588"/>
        <v/>
      </c>
      <c r="E1293" s="43" t="str">
        <f t="shared" si="589"/>
        <v/>
      </c>
      <c r="F1293" s="43" t="str">
        <f t="shared" si="590"/>
        <v/>
      </c>
      <c r="G1293" s="43" t="str">
        <f>IF(A1293&lt;&gt;"",IF(A1293&lt;Data!$G$11*0.25,$C$13/$G$32,IF(A1293&gt;Data!$G$11*0.25,$C$13,$C$13*10)),"")</f>
        <v/>
      </c>
      <c r="H1293" s="43" t="str">
        <f>IF(A1293&lt;&gt;"",IF(Data!$G$9="constant",$C$13,IF(Data!$G$9="squeeze",G1293,F1293)),"")</f>
        <v/>
      </c>
      <c r="I1293" s="38" t="str">
        <f ca="1">IF(ISNUMBER(A1293),NORMINV(RAND(),0,IF(AND(Data!$G$9="squeeze",A1293&lt;Data!$G$11*0.25),$H$32,1)*$C$30*$C$13)*($C$14*$C$12),"")</f>
        <v/>
      </c>
      <c r="J1293" s="42" t="str">
        <f ca="1">IFERROR(IF(Data!$C$6="Real",B1293,I1293+J1292+($C$14*$C$12)*(NORMINV(RAND(),$C$15,CHOOSE($G$13,$C$13,F1293,G1293)))),"")</f>
        <v/>
      </c>
      <c r="K1293" s="88" t="str">
        <f>IF(ISNUMBER(A1293), IF($G$16="fixed",$G$17,MIN(H1293*Data!$C$7*$C$16*0.5,$C$17*Data!$C$7))*$C$12,"")</f>
        <v/>
      </c>
      <c r="L1293" s="42" t="str">
        <f t="shared" ca="1" si="614"/>
        <v/>
      </c>
      <c r="M1293" s="44" t="str">
        <f t="shared" ca="1" si="615"/>
        <v/>
      </c>
      <c r="N1293" s="44" t="str">
        <f t="shared" ca="1" si="616"/>
        <v/>
      </c>
      <c r="O1293" s="108" t="str">
        <f t="shared" si="591"/>
        <v/>
      </c>
      <c r="P1293" s="102" t="str">
        <f t="shared" si="592"/>
        <v/>
      </c>
      <c r="Q1293" s="102" t="str">
        <f t="shared" si="593"/>
        <v/>
      </c>
      <c r="R1293" s="120" t="str">
        <f t="shared" si="611"/>
        <v/>
      </c>
      <c r="S1293" s="54" t="str">
        <f t="shared" si="612"/>
        <v/>
      </c>
      <c r="T1293" s="5" t="str">
        <f t="shared" si="594"/>
        <v/>
      </c>
      <c r="U1293" s="152" t="str">
        <f t="shared" si="595"/>
        <v/>
      </c>
      <c r="V1293" s="152" t="str">
        <f t="shared" si="596"/>
        <v/>
      </c>
      <c r="W1293" s="153" t="str">
        <f t="shared" si="597"/>
        <v/>
      </c>
      <c r="X1293" s="153" t="str">
        <f t="shared" si="598"/>
        <v/>
      </c>
      <c r="Y1293" s="153" t="str">
        <f t="shared" si="599"/>
        <v/>
      </c>
      <c r="Z1293" s="153" t="str">
        <f t="shared" si="600"/>
        <v/>
      </c>
      <c r="AA1293" s="152" t="str">
        <f t="shared" si="601"/>
        <v/>
      </c>
      <c r="AB1293" s="152" t="str">
        <f t="shared" si="602"/>
        <v/>
      </c>
      <c r="AC1293" s="154" t="str">
        <f t="shared" si="603"/>
        <v/>
      </c>
      <c r="AD1293" s="154" t="str">
        <f t="shared" si="604"/>
        <v/>
      </c>
      <c r="AE1293" s="3" t="str">
        <f t="shared" si="605"/>
        <v/>
      </c>
      <c r="AF1293" s="3" t="str">
        <f t="shared" si="606"/>
        <v/>
      </c>
      <c r="AG1293" s="3" t="str">
        <f t="shared" si="613"/>
        <v/>
      </c>
      <c r="AH1293" s="4" t="str">
        <f t="shared" si="607"/>
        <v/>
      </c>
      <c r="AI1293" s="75" t="str">
        <f t="shared" si="608"/>
        <v/>
      </c>
      <c r="AJ1293" s="75" t="str">
        <f t="shared" si="609"/>
        <v/>
      </c>
    </row>
    <row r="1294" spans="1:36" ht="14.25">
      <c r="A1294" s="41" t="str">
        <f t="shared" si="610"/>
        <v/>
      </c>
      <c r="B1294" s="150" t="str">
        <f>IF(ISNUMBER(A1294),INDEX('MetaTrader Import'!$H$13:$J$5893,TRUNC(((A1294-$A$39+1)-1)/3)+1,MOD((A1294-$A$39+1)-1,3)+1),"")</f>
        <v/>
      </c>
      <c r="C1294" s="43" t="str">
        <f t="shared" si="587"/>
        <v/>
      </c>
      <c r="D1294" s="43" t="str">
        <f t="shared" ca="1" si="588"/>
        <v/>
      </c>
      <c r="E1294" s="43" t="str">
        <f t="shared" si="589"/>
        <v/>
      </c>
      <c r="F1294" s="43" t="str">
        <f t="shared" si="590"/>
        <v/>
      </c>
      <c r="G1294" s="43" t="str">
        <f>IF(A1294&lt;&gt;"",IF(A1294&lt;Data!$G$11*0.25,$C$13/$G$32,IF(A1294&gt;Data!$G$11*0.25,$C$13,$C$13*10)),"")</f>
        <v/>
      </c>
      <c r="H1294" s="43" t="str">
        <f>IF(A1294&lt;&gt;"",IF(Data!$G$9="constant",$C$13,IF(Data!$G$9="squeeze",G1294,F1294)),"")</f>
        <v/>
      </c>
      <c r="I1294" s="38" t="str">
        <f ca="1">IF(ISNUMBER(A1294),NORMINV(RAND(),0,IF(AND(Data!$G$9="squeeze",A1294&lt;Data!$G$11*0.25),$H$32,1)*$C$30*$C$13)*($C$14*$C$12),"")</f>
        <v/>
      </c>
      <c r="J1294" s="42" t="str">
        <f ca="1">IFERROR(IF(Data!$C$6="Real",B1294,I1294+J1293+($C$14*$C$12)*(NORMINV(RAND(),$C$15,CHOOSE($G$13,$C$13,F1294,G1294)))),"")</f>
        <v/>
      </c>
      <c r="K1294" s="88" t="str">
        <f>IF(ISNUMBER(A1294), IF($G$16="fixed",$G$17,MIN(H1294*Data!$C$7*$C$16*0.5,$C$17*Data!$C$7))*$C$12,"")</f>
        <v/>
      </c>
      <c r="L1294" s="42" t="str">
        <f t="shared" ca="1" si="614"/>
        <v/>
      </c>
      <c r="M1294" s="44" t="str">
        <f t="shared" ca="1" si="615"/>
        <v/>
      </c>
      <c r="N1294" s="44" t="str">
        <f t="shared" ca="1" si="616"/>
        <v/>
      </c>
      <c r="O1294" s="108" t="str">
        <f t="shared" si="591"/>
        <v/>
      </c>
      <c r="P1294" s="102" t="str">
        <f t="shared" si="592"/>
        <v/>
      </c>
      <c r="Q1294" s="102" t="str">
        <f t="shared" si="593"/>
        <v/>
      </c>
      <c r="R1294" s="120" t="str">
        <f t="shared" si="611"/>
        <v/>
      </c>
      <c r="S1294" s="54" t="str">
        <f t="shared" si="612"/>
        <v/>
      </c>
      <c r="T1294" s="5" t="str">
        <f t="shared" si="594"/>
        <v/>
      </c>
      <c r="U1294" s="152" t="str">
        <f t="shared" si="595"/>
        <v/>
      </c>
      <c r="V1294" s="152" t="str">
        <f t="shared" si="596"/>
        <v/>
      </c>
      <c r="W1294" s="153" t="str">
        <f t="shared" si="597"/>
        <v/>
      </c>
      <c r="X1294" s="153" t="str">
        <f t="shared" si="598"/>
        <v/>
      </c>
      <c r="Y1294" s="153" t="str">
        <f t="shared" si="599"/>
        <v/>
      </c>
      <c r="Z1294" s="153" t="str">
        <f t="shared" si="600"/>
        <v/>
      </c>
      <c r="AA1294" s="152" t="str">
        <f t="shared" si="601"/>
        <v/>
      </c>
      <c r="AB1294" s="152" t="str">
        <f t="shared" si="602"/>
        <v/>
      </c>
      <c r="AC1294" s="154" t="str">
        <f t="shared" si="603"/>
        <v/>
      </c>
      <c r="AD1294" s="154" t="str">
        <f t="shared" si="604"/>
        <v/>
      </c>
      <c r="AE1294" s="3" t="str">
        <f t="shared" si="605"/>
        <v/>
      </c>
      <c r="AF1294" s="3" t="str">
        <f t="shared" si="606"/>
        <v/>
      </c>
      <c r="AG1294" s="3" t="str">
        <f t="shared" si="613"/>
        <v/>
      </c>
      <c r="AH1294" s="4" t="str">
        <f t="shared" si="607"/>
        <v/>
      </c>
      <c r="AI1294" s="75" t="str">
        <f t="shared" si="608"/>
        <v/>
      </c>
      <c r="AJ1294" s="75" t="str">
        <f t="shared" si="609"/>
        <v/>
      </c>
    </row>
    <row r="1295" spans="1:36" ht="14.25">
      <c r="A1295" s="41" t="str">
        <f t="shared" si="610"/>
        <v/>
      </c>
      <c r="B1295" s="150" t="str">
        <f>IF(ISNUMBER(A1295),INDEX('MetaTrader Import'!$H$13:$J$5893,TRUNC(((A1295-$A$39+1)-1)/3)+1,MOD((A1295-$A$39+1)-1,3)+1),"")</f>
        <v/>
      </c>
      <c r="C1295" s="43" t="str">
        <f t="shared" si="587"/>
        <v/>
      </c>
      <c r="D1295" s="43" t="str">
        <f t="shared" ca="1" si="588"/>
        <v/>
      </c>
      <c r="E1295" s="43" t="str">
        <f t="shared" si="589"/>
        <v/>
      </c>
      <c r="F1295" s="43" t="str">
        <f t="shared" si="590"/>
        <v/>
      </c>
      <c r="G1295" s="43" t="str">
        <f>IF(A1295&lt;&gt;"",IF(A1295&lt;Data!$G$11*0.25,$C$13/$G$32,IF(A1295&gt;Data!$G$11*0.25,$C$13,$C$13*10)),"")</f>
        <v/>
      </c>
      <c r="H1295" s="43" t="str">
        <f>IF(A1295&lt;&gt;"",IF(Data!$G$9="constant",$C$13,IF(Data!$G$9="squeeze",G1295,F1295)),"")</f>
        <v/>
      </c>
      <c r="I1295" s="38" t="str">
        <f ca="1">IF(ISNUMBER(A1295),NORMINV(RAND(),0,IF(AND(Data!$G$9="squeeze",A1295&lt;Data!$G$11*0.25),$H$32,1)*$C$30*$C$13)*($C$14*$C$12),"")</f>
        <v/>
      </c>
      <c r="J1295" s="42" t="str">
        <f ca="1">IFERROR(IF(Data!$C$6="Real",B1295,I1295+J1294+($C$14*$C$12)*(NORMINV(RAND(),$C$15,CHOOSE($G$13,$C$13,F1295,G1295)))),"")</f>
        <v/>
      </c>
      <c r="K1295" s="88" t="str">
        <f>IF(ISNUMBER(A1295), IF($G$16="fixed",$G$17,MIN(H1295*Data!$C$7*$C$16*0.5,$C$17*Data!$C$7))*$C$12,"")</f>
        <v/>
      </c>
      <c r="L1295" s="42" t="str">
        <f t="shared" ca="1" si="614"/>
        <v/>
      </c>
      <c r="M1295" s="44" t="str">
        <f t="shared" ca="1" si="615"/>
        <v/>
      </c>
      <c r="N1295" s="44" t="str">
        <f t="shared" ca="1" si="616"/>
        <v/>
      </c>
      <c r="O1295" s="108" t="str">
        <f t="shared" si="591"/>
        <v/>
      </c>
      <c r="P1295" s="102" t="str">
        <f t="shared" si="592"/>
        <v/>
      </c>
      <c r="Q1295" s="102" t="str">
        <f t="shared" si="593"/>
        <v/>
      </c>
      <c r="R1295" s="120" t="str">
        <f t="shared" si="611"/>
        <v/>
      </c>
      <c r="S1295" s="54" t="str">
        <f t="shared" si="612"/>
        <v/>
      </c>
      <c r="T1295" s="5" t="str">
        <f t="shared" si="594"/>
        <v/>
      </c>
      <c r="U1295" s="152" t="str">
        <f t="shared" si="595"/>
        <v/>
      </c>
      <c r="V1295" s="152" t="str">
        <f t="shared" si="596"/>
        <v/>
      </c>
      <c r="W1295" s="153" t="str">
        <f t="shared" si="597"/>
        <v/>
      </c>
      <c r="X1295" s="153" t="str">
        <f t="shared" si="598"/>
        <v/>
      </c>
      <c r="Y1295" s="153" t="str">
        <f t="shared" si="599"/>
        <v/>
      </c>
      <c r="Z1295" s="153" t="str">
        <f t="shared" si="600"/>
        <v/>
      </c>
      <c r="AA1295" s="152" t="str">
        <f t="shared" si="601"/>
        <v/>
      </c>
      <c r="AB1295" s="152" t="str">
        <f t="shared" si="602"/>
        <v/>
      </c>
      <c r="AC1295" s="154" t="str">
        <f t="shared" si="603"/>
        <v/>
      </c>
      <c r="AD1295" s="154" t="str">
        <f t="shared" si="604"/>
        <v/>
      </c>
      <c r="AE1295" s="3" t="str">
        <f t="shared" si="605"/>
        <v/>
      </c>
      <c r="AF1295" s="3" t="str">
        <f t="shared" si="606"/>
        <v/>
      </c>
      <c r="AG1295" s="3" t="str">
        <f t="shared" si="613"/>
        <v/>
      </c>
      <c r="AH1295" s="4" t="str">
        <f t="shared" si="607"/>
        <v/>
      </c>
      <c r="AI1295" s="75" t="str">
        <f t="shared" si="608"/>
        <v/>
      </c>
      <c r="AJ1295" s="75" t="str">
        <f t="shared" si="609"/>
        <v/>
      </c>
    </row>
    <row r="1296" spans="1:36" ht="14.25">
      <c r="A1296" s="41" t="str">
        <f t="shared" si="610"/>
        <v/>
      </c>
      <c r="B1296" s="150" t="str">
        <f>IF(ISNUMBER(A1296),INDEX('MetaTrader Import'!$H$13:$J$5893,TRUNC(((A1296-$A$39+1)-1)/3)+1,MOD((A1296-$A$39+1)-1,3)+1),"")</f>
        <v/>
      </c>
      <c r="C1296" s="43" t="str">
        <f t="shared" si="587"/>
        <v/>
      </c>
      <c r="D1296" s="43" t="str">
        <f t="shared" ca="1" si="588"/>
        <v/>
      </c>
      <c r="E1296" s="43" t="str">
        <f t="shared" si="589"/>
        <v/>
      </c>
      <c r="F1296" s="43" t="str">
        <f t="shared" si="590"/>
        <v/>
      </c>
      <c r="G1296" s="43" t="str">
        <f>IF(A1296&lt;&gt;"",IF(A1296&lt;Data!$G$11*0.25,$C$13/$G$32,IF(A1296&gt;Data!$G$11*0.25,$C$13,$C$13*10)),"")</f>
        <v/>
      </c>
      <c r="H1296" s="43" t="str">
        <f>IF(A1296&lt;&gt;"",IF(Data!$G$9="constant",$C$13,IF(Data!$G$9="squeeze",G1296,F1296)),"")</f>
        <v/>
      </c>
      <c r="I1296" s="38" t="str">
        <f ca="1">IF(ISNUMBER(A1296),NORMINV(RAND(),0,IF(AND(Data!$G$9="squeeze",A1296&lt;Data!$G$11*0.25),$H$32,1)*$C$30*$C$13)*($C$14*$C$12),"")</f>
        <v/>
      </c>
      <c r="J1296" s="42" t="str">
        <f ca="1">IFERROR(IF(Data!$C$6="Real",B1296,I1296+J1295+($C$14*$C$12)*(NORMINV(RAND(),$C$15,CHOOSE($G$13,$C$13,F1296,G1296)))),"")</f>
        <v/>
      </c>
      <c r="K1296" s="88" t="str">
        <f>IF(ISNUMBER(A1296), IF($G$16="fixed",$G$17,MIN(H1296*Data!$C$7*$C$16*0.5,$C$17*Data!$C$7))*$C$12,"")</f>
        <v/>
      </c>
      <c r="L1296" s="42" t="str">
        <f t="shared" ca="1" si="614"/>
        <v/>
      </c>
      <c r="M1296" s="44" t="str">
        <f t="shared" ca="1" si="615"/>
        <v/>
      </c>
      <c r="N1296" s="44" t="str">
        <f t="shared" ca="1" si="616"/>
        <v/>
      </c>
      <c r="O1296" s="108" t="str">
        <f t="shared" si="591"/>
        <v/>
      </c>
      <c r="P1296" s="102" t="str">
        <f t="shared" si="592"/>
        <v/>
      </c>
      <c r="Q1296" s="102" t="str">
        <f t="shared" si="593"/>
        <v/>
      </c>
      <c r="R1296" s="120" t="str">
        <f t="shared" si="611"/>
        <v/>
      </c>
      <c r="S1296" s="54" t="str">
        <f t="shared" si="612"/>
        <v/>
      </c>
      <c r="T1296" s="5" t="str">
        <f t="shared" si="594"/>
        <v/>
      </c>
      <c r="U1296" s="152" t="str">
        <f t="shared" si="595"/>
        <v/>
      </c>
      <c r="V1296" s="152" t="str">
        <f t="shared" si="596"/>
        <v/>
      </c>
      <c r="W1296" s="153" t="str">
        <f t="shared" si="597"/>
        <v/>
      </c>
      <c r="X1296" s="153" t="str">
        <f t="shared" si="598"/>
        <v/>
      </c>
      <c r="Y1296" s="153" t="str">
        <f t="shared" si="599"/>
        <v/>
      </c>
      <c r="Z1296" s="153" t="str">
        <f t="shared" si="600"/>
        <v/>
      </c>
      <c r="AA1296" s="152" t="str">
        <f t="shared" si="601"/>
        <v/>
      </c>
      <c r="AB1296" s="152" t="str">
        <f t="shared" si="602"/>
        <v/>
      </c>
      <c r="AC1296" s="154" t="str">
        <f t="shared" si="603"/>
        <v/>
      </c>
      <c r="AD1296" s="154" t="str">
        <f t="shared" si="604"/>
        <v/>
      </c>
      <c r="AE1296" s="3" t="str">
        <f t="shared" si="605"/>
        <v/>
      </c>
      <c r="AF1296" s="3" t="str">
        <f t="shared" si="606"/>
        <v/>
      </c>
      <c r="AG1296" s="3" t="str">
        <f t="shared" si="613"/>
        <v/>
      </c>
      <c r="AH1296" s="4" t="str">
        <f t="shared" si="607"/>
        <v/>
      </c>
      <c r="AI1296" s="75" t="str">
        <f t="shared" si="608"/>
        <v/>
      </c>
      <c r="AJ1296" s="75" t="str">
        <f t="shared" si="609"/>
        <v/>
      </c>
    </row>
    <row r="1297" spans="1:36" ht="14.25">
      <c r="A1297" s="41" t="str">
        <f t="shared" si="610"/>
        <v/>
      </c>
      <c r="B1297" s="150" t="str">
        <f>IF(ISNUMBER(A1297),INDEX('MetaTrader Import'!$H$13:$J$5893,TRUNC(((A1297-$A$39+1)-1)/3)+1,MOD((A1297-$A$39+1)-1,3)+1),"")</f>
        <v/>
      </c>
      <c r="C1297" s="43" t="str">
        <f t="shared" si="587"/>
        <v/>
      </c>
      <c r="D1297" s="43" t="str">
        <f t="shared" ca="1" si="588"/>
        <v/>
      </c>
      <c r="E1297" s="43" t="str">
        <f t="shared" si="589"/>
        <v/>
      </c>
      <c r="F1297" s="43" t="str">
        <f t="shared" si="590"/>
        <v/>
      </c>
      <c r="G1297" s="43" t="str">
        <f>IF(A1297&lt;&gt;"",IF(A1297&lt;Data!$G$11*0.25,$C$13/$G$32,IF(A1297&gt;Data!$G$11*0.25,$C$13,$C$13*10)),"")</f>
        <v/>
      </c>
      <c r="H1297" s="43" t="str">
        <f>IF(A1297&lt;&gt;"",IF(Data!$G$9="constant",$C$13,IF(Data!$G$9="squeeze",G1297,F1297)),"")</f>
        <v/>
      </c>
      <c r="I1297" s="38" t="str">
        <f ca="1">IF(ISNUMBER(A1297),NORMINV(RAND(),0,IF(AND(Data!$G$9="squeeze",A1297&lt;Data!$G$11*0.25),$H$32,1)*$C$30*$C$13)*($C$14*$C$12),"")</f>
        <v/>
      </c>
      <c r="J1297" s="42" t="str">
        <f ca="1">IFERROR(IF(Data!$C$6="Real",B1297,I1297+J1296+($C$14*$C$12)*(NORMINV(RAND(),$C$15,CHOOSE($G$13,$C$13,F1297,G1297)))),"")</f>
        <v/>
      </c>
      <c r="K1297" s="88" t="str">
        <f>IF(ISNUMBER(A1297), IF($G$16="fixed",$G$17,MIN(H1297*Data!$C$7*$C$16*0.5,$C$17*Data!$C$7))*$C$12,"")</f>
        <v/>
      </c>
      <c r="L1297" s="42" t="str">
        <f t="shared" ca="1" si="614"/>
        <v/>
      </c>
      <c r="M1297" s="44" t="str">
        <f t="shared" ca="1" si="615"/>
        <v/>
      </c>
      <c r="N1297" s="44" t="str">
        <f t="shared" ca="1" si="616"/>
        <v/>
      </c>
      <c r="O1297" s="108" t="str">
        <f t="shared" si="591"/>
        <v/>
      </c>
      <c r="P1297" s="102" t="str">
        <f t="shared" si="592"/>
        <v/>
      </c>
      <c r="Q1297" s="102" t="str">
        <f t="shared" si="593"/>
        <v/>
      </c>
      <c r="R1297" s="120" t="str">
        <f t="shared" si="611"/>
        <v/>
      </c>
      <c r="S1297" s="54" t="str">
        <f t="shared" si="612"/>
        <v/>
      </c>
      <c r="T1297" s="5" t="str">
        <f t="shared" si="594"/>
        <v/>
      </c>
      <c r="U1297" s="152" t="str">
        <f t="shared" si="595"/>
        <v/>
      </c>
      <c r="V1297" s="152" t="str">
        <f t="shared" si="596"/>
        <v/>
      </c>
      <c r="W1297" s="153" t="str">
        <f t="shared" si="597"/>
        <v/>
      </c>
      <c r="X1297" s="153" t="str">
        <f t="shared" si="598"/>
        <v/>
      </c>
      <c r="Y1297" s="153" t="str">
        <f t="shared" si="599"/>
        <v/>
      </c>
      <c r="Z1297" s="153" t="str">
        <f t="shared" si="600"/>
        <v/>
      </c>
      <c r="AA1297" s="152" t="str">
        <f t="shared" si="601"/>
        <v/>
      </c>
      <c r="AB1297" s="152" t="str">
        <f t="shared" si="602"/>
        <v/>
      </c>
      <c r="AC1297" s="154" t="str">
        <f t="shared" si="603"/>
        <v/>
      </c>
      <c r="AD1297" s="154" t="str">
        <f t="shared" si="604"/>
        <v/>
      </c>
      <c r="AE1297" s="3" t="str">
        <f t="shared" si="605"/>
        <v/>
      </c>
      <c r="AF1297" s="3" t="str">
        <f t="shared" si="606"/>
        <v/>
      </c>
      <c r="AG1297" s="3" t="str">
        <f t="shared" si="613"/>
        <v/>
      </c>
      <c r="AH1297" s="4" t="str">
        <f t="shared" si="607"/>
        <v/>
      </c>
      <c r="AI1297" s="75" t="str">
        <f t="shared" si="608"/>
        <v/>
      </c>
      <c r="AJ1297" s="75" t="str">
        <f t="shared" si="609"/>
        <v/>
      </c>
    </row>
    <row r="1298" spans="1:36" ht="14.25">
      <c r="A1298" s="41" t="str">
        <f t="shared" si="610"/>
        <v/>
      </c>
      <c r="B1298" s="150" t="str">
        <f>IF(ISNUMBER(A1298),INDEX('MetaTrader Import'!$H$13:$J$5893,TRUNC(((A1298-$A$39+1)-1)/3)+1,MOD((A1298-$A$39+1)-1,3)+1),"")</f>
        <v/>
      </c>
      <c r="C1298" s="43" t="str">
        <f t="shared" si="587"/>
        <v/>
      </c>
      <c r="D1298" s="43" t="str">
        <f t="shared" ca="1" si="588"/>
        <v/>
      </c>
      <c r="E1298" s="43" t="str">
        <f t="shared" si="589"/>
        <v/>
      </c>
      <c r="F1298" s="43" t="str">
        <f t="shared" si="590"/>
        <v/>
      </c>
      <c r="G1298" s="43" t="str">
        <f>IF(A1298&lt;&gt;"",IF(A1298&lt;Data!$G$11*0.25,$C$13/$G$32,IF(A1298&gt;Data!$G$11*0.25,$C$13,$C$13*10)),"")</f>
        <v/>
      </c>
      <c r="H1298" s="43" t="str">
        <f>IF(A1298&lt;&gt;"",IF(Data!$G$9="constant",$C$13,IF(Data!$G$9="squeeze",G1298,F1298)),"")</f>
        <v/>
      </c>
      <c r="I1298" s="38" t="str">
        <f ca="1">IF(ISNUMBER(A1298),NORMINV(RAND(),0,IF(AND(Data!$G$9="squeeze",A1298&lt;Data!$G$11*0.25),$H$32,1)*$C$30*$C$13)*($C$14*$C$12),"")</f>
        <v/>
      </c>
      <c r="J1298" s="42" t="str">
        <f ca="1">IFERROR(IF(Data!$C$6="Real",B1298,I1298+J1297+($C$14*$C$12)*(NORMINV(RAND(),$C$15,CHOOSE($G$13,$C$13,F1298,G1298)))),"")</f>
        <v/>
      </c>
      <c r="K1298" s="88" t="str">
        <f>IF(ISNUMBER(A1298), IF($G$16="fixed",$G$17,MIN(H1298*Data!$C$7*$C$16*0.5,$C$17*Data!$C$7))*$C$12,"")</f>
        <v/>
      </c>
      <c r="L1298" s="42" t="str">
        <f t="shared" ca="1" si="614"/>
        <v/>
      </c>
      <c r="M1298" s="44" t="str">
        <f t="shared" ca="1" si="615"/>
        <v/>
      </c>
      <c r="N1298" s="44" t="str">
        <f t="shared" ca="1" si="616"/>
        <v/>
      </c>
      <c r="O1298" s="108" t="str">
        <f t="shared" si="591"/>
        <v/>
      </c>
      <c r="P1298" s="102" t="str">
        <f t="shared" si="592"/>
        <v/>
      </c>
      <c r="Q1298" s="102" t="str">
        <f t="shared" si="593"/>
        <v/>
      </c>
      <c r="R1298" s="120" t="str">
        <f t="shared" si="611"/>
        <v/>
      </c>
      <c r="S1298" s="54" t="str">
        <f t="shared" si="612"/>
        <v/>
      </c>
      <c r="T1298" s="5" t="str">
        <f t="shared" si="594"/>
        <v/>
      </c>
      <c r="U1298" s="152" t="str">
        <f t="shared" si="595"/>
        <v/>
      </c>
      <c r="V1298" s="152" t="str">
        <f t="shared" si="596"/>
        <v/>
      </c>
      <c r="W1298" s="153" t="str">
        <f t="shared" si="597"/>
        <v/>
      </c>
      <c r="X1298" s="153" t="str">
        <f t="shared" si="598"/>
        <v/>
      </c>
      <c r="Y1298" s="153" t="str">
        <f t="shared" si="599"/>
        <v/>
      </c>
      <c r="Z1298" s="153" t="str">
        <f t="shared" si="600"/>
        <v/>
      </c>
      <c r="AA1298" s="152" t="str">
        <f t="shared" si="601"/>
        <v/>
      </c>
      <c r="AB1298" s="152" t="str">
        <f t="shared" si="602"/>
        <v/>
      </c>
      <c r="AC1298" s="154" t="str">
        <f t="shared" si="603"/>
        <v/>
      </c>
      <c r="AD1298" s="154" t="str">
        <f t="shared" si="604"/>
        <v/>
      </c>
      <c r="AE1298" s="3" t="str">
        <f t="shared" si="605"/>
        <v/>
      </c>
      <c r="AF1298" s="3" t="str">
        <f t="shared" si="606"/>
        <v/>
      </c>
      <c r="AG1298" s="3" t="str">
        <f t="shared" si="613"/>
        <v/>
      </c>
      <c r="AH1298" s="4" t="str">
        <f t="shared" si="607"/>
        <v/>
      </c>
      <c r="AI1298" s="75" t="str">
        <f t="shared" si="608"/>
        <v/>
      </c>
      <c r="AJ1298" s="75" t="str">
        <f t="shared" si="609"/>
        <v/>
      </c>
    </row>
    <row r="1299" spans="1:36" ht="14.25">
      <c r="A1299" s="41" t="str">
        <f t="shared" si="610"/>
        <v/>
      </c>
      <c r="B1299" s="150" t="str">
        <f>IF(ISNUMBER(A1299),INDEX('MetaTrader Import'!$H$13:$J$5893,TRUNC(((A1299-$A$39+1)-1)/3)+1,MOD((A1299-$A$39+1)-1,3)+1),"")</f>
        <v/>
      </c>
      <c r="C1299" s="43" t="str">
        <f t="shared" si="587"/>
        <v/>
      </c>
      <c r="D1299" s="43" t="str">
        <f t="shared" ca="1" si="588"/>
        <v/>
      </c>
      <c r="E1299" s="43" t="str">
        <f t="shared" si="589"/>
        <v/>
      </c>
      <c r="F1299" s="43" t="str">
        <f t="shared" si="590"/>
        <v/>
      </c>
      <c r="G1299" s="43" t="str">
        <f>IF(A1299&lt;&gt;"",IF(A1299&lt;Data!$G$11*0.25,$C$13/$G$32,IF(A1299&gt;Data!$G$11*0.25,$C$13,$C$13*10)),"")</f>
        <v/>
      </c>
      <c r="H1299" s="43" t="str">
        <f>IF(A1299&lt;&gt;"",IF(Data!$G$9="constant",$C$13,IF(Data!$G$9="squeeze",G1299,F1299)),"")</f>
        <v/>
      </c>
      <c r="I1299" s="38" t="str">
        <f ca="1">IF(ISNUMBER(A1299),NORMINV(RAND(),0,IF(AND(Data!$G$9="squeeze",A1299&lt;Data!$G$11*0.25),$H$32,1)*$C$30*$C$13)*($C$14*$C$12),"")</f>
        <v/>
      </c>
      <c r="J1299" s="42" t="str">
        <f ca="1">IFERROR(IF(Data!$C$6="Real",B1299,I1299+J1298+($C$14*$C$12)*(NORMINV(RAND(),$C$15,CHOOSE($G$13,$C$13,F1299,G1299)))),"")</f>
        <v/>
      </c>
      <c r="K1299" s="88" t="str">
        <f>IF(ISNUMBER(A1299), IF($G$16="fixed",$G$17,MIN(H1299*Data!$C$7*$C$16*0.5,$C$17*Data!$C$7))*$C$12,"")</f>
        <v/>
      </c>
      <c r="L1299" s="42" t="str">
        <f t="shared" ca="1" si="614"/>
        <v/>
      </c>
      <c r="M1299" s="44" t="str">
        <f t="shared" ca="1" si="615"/>
        <v/>
      </c>
      <c r="N1299" s="44" t="str">
        <f t="shared" ca="1" si="616"/>
        <v/>
      </c>
      <c r="O1299" s="108" t="str">
        <f t="shared" si="591"/>
        <v/>
      </c>
      <c r="P1299" s="102" t="str">
        <f t="shared" si="592"/>
        <v/>
      </c>
      <c r="Q1299" s="102" t="str">
        <f t="shared" si="593"/>
        <v/>
      </c>
      <c r="R1299" s="120" t="str">
        <f t="shared" si="611"/>
        <v/>
      </c>
      <c r="S1299" s="54" t="str">
        <f t="shared" si="612"/>
        <v/>
      </c>
      <c r="T1299" s="5" t="str">
        <f t="shared" si="594"/>
        <v/>
      </c>
      <c r="U1299" s="152" t="str">
        <f t="shared" si="595"/>
        <v/>
      </c>
      <c r="V1299" s="152" t="str">
        <f t="shared" si="596"/>
        <v/>
      </c>
      <c r="W1299" s="153" t="str">
        <f t="shared" si="597"/>
        <v/>
      </c>
      <c r="X1299" s="153" t="str">
        <f t="shared" si="598"/>
        <v/>
      </c>
      <c r="Y1299" s="153" t="str">
        <f t="shared" si="599"/>
        <v/>
      </c>
      <c r="Z1299" s="153" t="str">
        <f t="shared" si="600"/>
        <v/>
      </c>
      <c r="AA1299" s="152" t="str">
        <f t="shared" si="601"/>
        <v/>
      </c>
      <c r="AB1299" s="152" t="str">
        <f t="shared" si="602"/>
        <v/>
      </c>
      <c r="AC1299" s="154" t="str">
        <f t="shared" si="603"/>
        <v/>
      </c>
      <c r="AD1299" s="154" t="str">
        <f t="shared" si="604"/>
        <v/>
      </c>
      <c r="AE1299" s="3" t="str">
        <f t="shared" si="605"/>
        <v/>
      </c>
      <c r="AF1299" s="3" t="str">
        <f t="shared" si="606"/>
        <v/>
      </c>
      <c r="AG1299" s="3" t="str">
        <f t="shared" si="613"/>
        <v/>
      </c>
      <c r="AH1299" s="4" t="str">
        <f t="shared" si="607"/>
        <v/>
      </c>
      <c r="AI1299" s="75" t="str">
        <f t="shared" si="608"/>
        <v/>
      </c>
      <c r="AJ1299" s="75" t="str">
        <f t="shared" si="609"/>
        <v/>
      </c>
    </row>
    <row r="1300" spans="1:36" ht="14.25">
      <c r="A1300" s="41" t="str">
        <f t="shared" si="610"/>
        <v/>
      </c>
      <c r="B1300" s="150" t="str">
        <f>IF(ISNUMBER(A1300),INDEX('MetaTrader Import'!$H$13:$J$5893,TRUNC(((A1300-$A$39+1)-1)/3)+1,MOD((A1300-$A$39+1)-1,3)+1),"")</f>
        <v/>
      </c>
      <c r="C1300" s="43" t="str">
        <f t="shared" si="587"/>
        <v/>
      </c>
      <c r="D1300" s="43" t="str">
        <f t="shared" ca="1" si="588"/>
        <v/>
      </c>
      <c r="E1300" s="43" t="str">
        <f t="shared" si="589"/>
        <v/>
      </c>
      <c r="F1300" s="43" t="str">
        <f t="shared" si="590"/>
        <v/>
      </c>
      <c r="G1300" s="43" t="str">
        <f>IF(A1300&lt;&gt;"",IF(A1300&lt;Data!$G$11*0.25,$C$13/$G$32,IF(A1300&gt;Data!$G$11*0.25,$C$13,$C$13*10)),"")</f>
        <v/>
      </c>
      <c r="H1300" s="43" t="str">
        <f>IF(A1300&lt;&gt;"",IF(Data!$G$9="constant",$C$13,IF(Data!$G$9="squeeze",G1300,F1300)),"")</f>
        <v/>
      </c>
      <c r="I1300" s="38" t="str">
        <f ca="1">IF(ISNUMBER(A1300),NORMINV(RAND(),0,IF(AND(Data!$G$9="squeeze",A1300&lt;Data!$G$11*0.25),$H$32,1)*$C$30*$C$13)*($C$14*$C$12),"")</f>
        <v/>
      </c>
      <c r="J1300" s="42" t="str">
        <f ca="1">IFERROR(IF(Data!$C$6="Real",B1300,I1300+J1299+($C$14*$C$12)*(NORMINV(RAND(),$C$15,CHOOSE($G$13,$C$13,F1300,G1300)))),"")</f>
        <v/>
      </c>
      <c r="K1300" s="88" t="str">
        <f>IF(ISNUMBER(A1300), IF($G$16="fixed",$G$17,MIN(H1300*Data!$C$7*$C$16*0.5,$C$17*Data!$C$7))*$C$12,"")</f>
        <v/>
      </c>
      <c r="L1300" s="42" t="str">
        <f t="shared" ca="1" si="614"/>
        <v/>
      </c>
      <c r="M1300" s="44" t="str">
        <f t="shared" ca="1" si="615"/>
        <v/>
      </c>
      <c r="N1300" s="44" t="str">
        <f t="shared" ca="1" si="616"/>
        <v/>
      </c>
      <c r="O1300" s="108" t="str">
        <f t="shared" si="591"/>
        <v/>
      </c>
      <c r="P1300" s="102" t="str">
        <f t="shared" si="592"/>
        <v/>
      </c>
      <c r="Q1300" s="102" t="str">
        <f t="shared" si="593"/>
        <v/>
      </c>
      <c r="R1300" s="120" t="str">
        <f t="shared" si="611"/>
        <v/>
      </c>
      <c r="S1300" s="54" t="str">
        <f t="shared" si="612"/>
        <v/>
      </c>
      <c r="T1300" s="5" t="str">
        <f t="shared" si="594"/>
        <v/>
      </c>
      <c r="U1300" s="152" t="str">
        <f t="shared" si="595"/>
        <v/>
      </c>
      <c r="V1300" s="152" t="str">
        <f t="shared" si="596"/>
        <v/>
      </c>
      <c r="W1300" s="153" t="str">
        <f t="shared" si="597"/>
        <v/>
      </c>
      <c r="X1300" s="153" t="str">
        <f t="shared" si="598"/>
        <v/>
      </c>
      <c r="Y1300" s="153" t="str">
        <f t="shared" si="599"/>
        <v/>
      </c>
      <c r="Z1300" s="153" t="str">
        <f t="shared" si="600"/>
        <v/>
      </c>
      <c r="AA1300" s="152" t="str">
        <f t="shared" si="601"/>
        <v/>
      </c>
      <c r="AB1300" s="152" t="str">
        <f t="shared" si="602"/>
        <v/>
      </c>
      <c r="AC1300" s="154" t="str">
        <f t="shared" si="603"/>
        <v/>
      </c>
      <c r="AD1300" s="154" t="str">
        <f t="shared" si="604"/>
        <v/>
      </c>
      <c r="AE1300" s="3" t="str">
        <f t="shared" si="605"/>
        <v/>
      </c>
      <c r="AF1300" s="3" t="str">
        <f t="shared" si="606"/>
        <v/>
      </c>
      <c r="AG1300" s="3" t="str">
        <f t="shared" si="613"/>
        <v/>
      </c>
      <c r="AH1300" s="4" t="str">
        <f t="shared" si="607"/>
        <v/>
      </c>
      <c r="AI1300" s="75" t="str">
        <f t="shared" si="608"/>
        <v/>
      </c>
      <c r="AJ1300" s="75" t="str">
        <f t="shared" si="609"/>
        <v/>
      </c>
    </row>
    <row r="1301" spans="1:36" ht="14.25">
      <c r="A1301" s="41" t="str">
        <f t="shared" si="610"/>
        <v/>
      </c>
      <c r="B1301" s="150" t="str">
        <f>IF(ISNUMBER(A1301),INDEX('MetaTrader Import'!$H$13:$J$5893,TRUNC(((A1301-$A$39+1)-1)/3)+1,MOD((A1301-$A$39+1)-1,3)+1),"")</f>
        <v/>
      </c>
      <c r="C1301" s="43" t="str">
        <f t="shared" si="587"/>
        <v/>
      </c>
      <c r="D1301" s="43" t="str">
        <f t="shared" ca="1" si="588"/>
        <v/>
      </c>
      <c r="E1301" s="43" t="str">
        <f t="shared" si="589"/>
        <v/>
      </c>
      <c r="F1301" s="43" t="str">
        <f t="shared" si="590"/>
        <v/>
      </c>
      <c r="G1301" s="43" t="str">
        <f>IF(A1301&lt;&gt;"",IF(A1301&lt;Data!$G$11*0.25,$C$13/$G$32,IF(A1301&gt;Data!$G$11*0.25,$C$13,$C$13*10)),"")</f>
        <v/>
      </c>
      <c r="H1301" s="43" t="str">
        <f>IF(A1301&lt;&gt;"",IF(Data!$G$9="constant",$C$13,IF(Data!$G$9="squeeze",G1301,F1301)),"")</f>
        <v/>
      </c>
      <c r="I1301" s="38" t="str">
        <f ca="1">IF(ISNUMBER(A1301),NORMINV(RAND(),0,IF(AND(Data!$G$9="squeeze",A1301&lt;Data!$G$11*0.25),$H$32,1)*$C$30*$C$13)*($C$14*$C$12),"")</f>
        <v/>
      </c>
      <c r="J1301" s="42" t="str">
        <f ca="1">IFERROR(IF(Data!$C$6="Real",B1301,I1301+J1300+($C$14*$C$12)*(NORMINV(RAND(),$C$15,CHOOSE($G$13,$C$13,F1301,G1301)))),"")</f>
        <v/>
      </c>
      <c r="K1301" s="88" t="str">
        <f>IF(ISNUMBER(A1301), IF($G$16="fixed",$G$17,MIN(H1301*Data!$C$7*$C$16*0.5,$C$17*Data!$C$7))*$C$12,"")</f>
        <v/>
      </c>
      <c r="L1301" s="42" t="str">
        <f t="shared" ca="1" si="614"/>
        <v/>
      </c>
      <c r="M1301" s="44" t="str">
        <f t="shared" ca="1" si="615"/>
        <v/>
      </c>
      <c r="N1301" s="44" t="str">
        <f t="shared" ca="1" si="616"/>
        <v/>
      </c>
      <c r="O1301" s="108" t="str">
        <f t="shared" si="591"/>
        <v/>
      </c>
      <c r="P1301" s="102" t="str">
        <f t="shared" si="592"/>
        <v/>
      </c>
      <c r="Q1301" s="102" t="str">
        <f t="shared" si="593"/>
        <v/>
      </c>
      <c r="R1301" s="120" t="str">
        <f t="shared" si="611"/>
        <v/>
      </c>
      <c r="S1301" s="54" t="str">
        <f t="shared" si="612"/>
        <v/>
      </c>
      <c r="T1301" s="5" t="str">
        <f t="shared" si="594"/>
        <v/>
      </c>
      <c r="U1301" s="152" t="str">
        <f t="shared" si="595"/>
        <v/>
      </c>
      <c r="V1301" s="152" t="str">
        <f t="shared" si="596"/>
        <v/>
      </c>
      <c r="W1301" s="153" t="str">
        <f t="shared" si="597"/>
        <v/>
      </c>
      <c r="X1301" s="153" t="str">
        <f t="shared" si="598"/>
        <v/>
      </c>
      <c r="Y1301" s="153" t="str">
        <f t="shared" si="599"/>
        <v/>
      </c>
      <c r="Z1301" s="153" t="str">
        <f t="shared" si="600"/>
        <v/>
      </c>
      <c r="AA1301" s="152" t="str">
        <f t="shared" si="601"/>
        <v/>
      </c>
      <c r="AB1301" s="152" t="str">
        <f t="shared" si="602"/>
        <v/>
      </c>
      <c r="AC1301" s="154" t="str">
        <f t="shared" si="603"/>
        <v/>
      </c>
      <c r="AD1301" s="154" t="str">
        <f t="shared" si="604"/>
        <v/>
      </c>
      <c r="AE1301" s="3" t="str">
        <f t="shared" si="605"/>
        <v/>
      </c>
      <c r="AF1301" s="3" t="str">
        <f t="shared" si="606"/>
        <v/>
      </c>
      <c r="AG1301" s="3" t="str">
        <f t="shared" si="613"/>
        <v/>
      </c>
      <c r="AH1301" s="4" t="str">
        <f t="shared" si="607"/>
        <v/>
      </c>
      <c r="AI1301" s="75" t="str">
        <f t="shared" si="608"/>
        <v/>
      </c>
      <c r="AJ1301" s="75" t="str">
        <f t="shared" si="609"/>
        <v/>
      </c>
    </row>
    <row r="1302" spans="1:36" ht="14.25">
      <c r="A1302" s="41" t="str">
        <f t="shared" si="610"/>
        <v/>
      </c>
      <c r="B1302" s="150" t="str">
        <f>IF(ISNUMBER(A1302),INDEX('MetaTrader Import'!$H$13:$J$5893,TRUNC(((A1302-$A$39+1)-1)/3)+1,MOD((A1302-$A$39+1)-1,3)+1),"")</f>
        <v/>
      </c>
      <c r="C1302" s="43" t="str">
        <f t="shared" si="587"/>
        <v/>
      </c>
      <c r="D1302" s="43" t="str">
        <f t="shared" ca="1" si="588"/>
        <v/>
      </c>
      <c r="E1302" s="43" t="str">
        <f t="shared" si="589"/>
        <v/>
      </c>
      <c r="F1302" s="43" t="str">
        <f t="shared" si="590"/>
        <v/>
      </c>
      <c r="G1302" s="43" t="str">
        <f>IF(A1302&lt;&gt;"",IF(A1302&lt;Data!$G$11*0.25,$C$13/$G$32,IF(A1302&gt;Data!$G$11*0.25,$C$13,$C$13*10)),"")</f>
        <v/>
      </c>
      <c r="H1302" s="43" t="str">
        <f>IF(A1302&lt;&gt;"",IF(Data!$G$9="constant",$C$13,IF(Data!$G$9="squeeze",G1302,F1302)),"")</f>
        <v/>
      </c>
      <c r="I1302" s="38" t="str">
        <f ca="1">IF(ISNUMBER(A1302),NORMINV(RAND(),0,IF(AND(Data!$G$9="squeeze",A1302&lt;Data!$G$11*0.25),$H$32,1)*$C$30*$C$13)*($C$14*$C$12),"")</f>
        <v/>
      </c>
      <c r="J1302" s="42" t="str">
        <f ca="1">IFERROR(IF(Data!$C$6="Real",B1302,I1302+J1301+($C$14*$C$12)*(NORMINV(RAND(),$C$15,CHOOSE($G$13,$C$13,F1302,G1302)))),"")</f>
        <v/>
      </c>
      <c r="K1302" s="88" t="str">
        <f>IF(ISNUMBER(A1302), IF($G$16="fixed",$G$17,MIN(H1302*Data!$C$7*$C$16*0.5,$C$17*Data!$C$7))*$C$12,"")</f>
        <v/>
      </c>
      <c r="L1302" s="42" t="str">
        <f t="shared" ca="1" si="614"/>
        <v/>
      </c>
      <c r="M1302" s="44" t="str">
        <f t="shared" ca="1" si="615"/>
        <v/>
      </c>
      <c r="N1302" s="44" t="str">
        <f t="shared" ca="1" si="616"/>
        <v/>
      </c>
      <c r="O1302" s="108" t="str">
        <f t="shared" si="591"/>
        <v/>
      </c>
      <c r="P1302" s="102" t="str">
        <f t="shared" si="592"/>
        <v/>
      </c>
      <c r="Q1302" s="102" t="str">
        <f t="shared" si="593"/>
        <v/>
      </c>
      <c r="R1302" s="120" t="str">
        <f t="shared" si="611"/>
        <v/>
      </c>
      <c r="S1302" s="54" t="str">
        <f t="shared" si="612"/>
        <v/>
      </c>
      <c r="T1302" s="5" t="str">
        <f t="shared" si="594"/>
        <v/>
      </c>
      <c r="U1302" s="152" t="str">
        <f t="shared" si="595"/>
        <v/>
      </c>
      <c r="V1302" s="152" t="str">
        <f t="shared" si="596"/>
        <v/>
      </c>
      <c r="W1302" s="153" t="str">
        <f t="shared" si="597"/>
        <v/>
      </c>
      <c r="X1302" s="153" t="str">
        <f t="shared" si="598"/>
        <v/>
      </c>
      <c r="Y1302" s="153" t="str">
        <f t="shared" si="599"/>
        <v/>
      </c>
      <c r="Z1302" s="153" t="str">
        <f t="shared" si="600"/>
        <v/>
      </c>
      <c r="AA1302" s="152" t="str">
        <f t="shared" si="601"/>
        <v/>
      </c>
      <c r="AB1302" s="152" t="str">
        <f t="shared" si="602"/>
        <v/>
      </c>
      <c r="AC1302" s="154" t="str">
        <f t="shared" si="603"/>
        <v/>
      </c>
      <c r="AD1302" s="154" t="str">
        <f t="shared" si="604"/>
        <v/>
      </c>
      <c r="AE1302" s="3" t="str">
        <f t="shared" si="605"/>
        <v/>
      </c>
      <c r="AF1302" s="3" t="str">
        <f t="shared" si="606"/>
        <v/>
      </c>
      <c r="AG1302" s="3" t="str">
        <f t="shared" si="613"/>
        <v/>
      </c>
      <c r="AH1302" s="4" t="str">
        <f t="shared" si="607"/>
        <v/>
      </c>
      <c r="AI1302" s="75" t="str">
        <f t="shared" si="608"/>
        <v/>
      </c>
      <c r="AJ1302" s="75" t="str">
        <f t="shared" si="609"/>
        <v/>
      </c>
    </row>
    <row r="1303" spans="1:36" ht="14.25">
      <c r="A1303" s="41" t="str">
        <f t="shared" si="610"/>
        <v/>
      </c>
      <c r="B1303" s="150" t="str">
        <f>IF(ISNUMBER(A1303),INDEX('MetaTrader Import'!$H$13:$J$5893,TRUNC(((A1303-$A$39+1)-1)/3)+1,MOD((A1303-$A$39+1)-1,3)+1),"")</f>
        <v/>
      </c>
      <c r="C1303" s="43" t="str">
        <f t="shared" si="587"/>
        <v/>
      </c>
      <c r="D1303" s="43" t="str">
        <f t="shared" ca="1" si="588"/>
        <v/>
      </c>
      <c r="E1303" s="43" t="str">
        <f t="shared" si="589"/>
        <v/>
      </c>
      <c r="F1303" s="43" t="str">
        <f t="shared" si="590"/>
        <v/>
      </c>
      <c r="G1303" s="43" t="str">
        <f>IF(A1303&lt;&gt;"",IF(A1303&lt;Data!$G$11*0.25,$C$13/$G$32,IF(A1303&gt;Data!$G$11*0.25,$C$13,$C$13*10)),"")</f>
        <v/>
      </c>
      <c r="H1303" s="43" t="str">
        <f>IF(A1303&lt;&gt;"",IF(Data!$G$9="constant",$C$13,IF(Data!$G$9="squeeze",G1303,F1303)),"")</f>
        <v/>
      </c>
      <c r="I1303" s="38" t="str">
        <f ca="1">IF(ISNUMBER(A1303),NORMINV(RAND(),0,IF(AND(Data!$G$9="squeeze",A1303&lt;Data!$G$11*0.25),$H$32,1)*$C$30*$C$13)*($C$14*$C$12),"")</f>
        <v/>
      </c>
      <c r="J1303" s="42" t="str">
        <f ca="1">IFERROR(IF(Data!$C$6="Real",B1303,I1303+J1302+($C$14*$C$12)*(NORMINV(RAND(),$C$15,CHOOSE($G$13,$C$13,F1303,G1303)))),"")</f>
        <v/>
      </c>
      <c r="K1303" s="88" t="str">
        <f>IF(ISNUMBER(A1303), IF($G$16="fixed",$G$17,MIN(H1303*Data!$C$7*$C$16*0.5,$C$17*Data!$C$7))*$C$12,"")</f>
        <v/>
      </c>
      <c r="L1303" s="42" t="str">
        <f t="shared" ca="1" si="614"/>
        <v/>
      </c>
      <c r="M1303" s="44" t="str">
        <f t="shared" ca="1" si="615"/>
        <v/>
      </c>
      <c r="N1303" s="44" t="str">
        <f t="shared" ca="1" si="616"/>
        <v/>
      </c>
      <c r="O1303" s="108" t="str">
        <f t="shared" si="591"/>
        <v/>
      </c>
      <c r="P1303" s="102" t="str">
        <f t="shared" si="592"/>
        <v/>
      </c>
      <c r="Q1303" s="102" t="str">
        <f t="shared" si="593"/>
        <v/>
      </c>
      <c r="R1303" s="120" t="str">
        <f t="shared" si="611"/>
        <v/>
      </c>
      <c r="S1303" s="54" t="str">
        <f t="shared" si="612"/>
        <v/>
      </c>
      <c r="T1303" s="5" t="str">
        <f t="shared" si="594"/>
        <v/>
      </c>
      <c r="U1303" s="152" t="str">
        <f t="shared" si="595"/>
        <v/>
      </c>
      <c r="V1303" s="152" t="str">
        <f t="shared" si="596"/>
        <v/>
      </c>
      <c r="W1303" s="153" t="str">
        <f t="shared" si="597"/>
        <v/>
      </c>
      <c r="X1303" s="153" t="str">
        <f t="shared" si="598"/>
        <v/>
      </c>
      <c r="Y1303" s="153" t="str">
        <f t="shared" si="599"/>
        <v/>
      </c>
      <c r="Z1303" s="153" t="str">
        <f t="shared" si="600"/>
        <v/>
      </c>
      <c r="AA1303" s="152" t="str">
        <f t="shared" si="601"/>
        <v/>
      </c>
      <c r="AB1303" s="152" t="str">
        <f t="shared" si="602"/>
        <v/>
      </c>
      <c r="AC1303" s="154" t="str">
        <f t="shared" si="603"/>
        <v/>
      </c>
      <c r="AD1303" s="154" t="str">
        <f t="shared" si="604"/>
        <v/>
      </c>
      <c r="AE1303" s="3" t="str">
        <f t="shared" si="605"/>
        <v/>
      </c>
      <c r="AF1303" s="3" t="str">
        <f t="shared" si="606"/>
        <v/>
      </c>
      <c r="AG1303" s="3" t="str">
        <f t="shared" si="613"/>
        <v/>
      </c>
      <c r="AH1303" s="4" t="str">
        <f t="shared" si="607"/>
        <v/>
      </c>
      <c r="AI1303" s="75" t="str">
        <f t="shared" si="608"/>
        <v/>
      </c>
      <c r="AJ1303" s="75" t="str">
        <f t="shared" si="609"/>
        <v/>
      </c>
    </row>
    <row r="1304" spans="1:36" ht="14.25">
      <c r="A1304" s="41" t="str">
        <f t="shared" si="610"/>
        <v/>
      </c>
      <c r="B1304" s="150" t="str">
        <f>IF(ISNUMBER(A1304),INDEX('MetaTrader Import'!$H$13:$J$5893,TRUNC(((A1304-$A$39+1)-1)/3)+1,MOD((A1304-$A$39+1)-1,3)+1),"")</f>
        <v/>
      </c>
      <c r="C1304" s="43" t="str">
        <f t="shared" si="587"/>
        <v/>
      </c>
      <c r="D1304" s="43" t="str">
        <f t="shared" ca="1" si="588"/>
        <v/>
      </c>
      <c r="E1304" s="43" t="str">
        <f t="shared" si="589"/>
        <v/>
      </c>
      <c r="F1304" s="43" t="str">
        <f t="shared" si="590"/>
        <v/>
      </c>
      <c r="G1304" s="43" t="str">
        <f>IF(A1304&lt;&gt;"",IF(A1304&lt;Data!$G$11*0.25,$C$13/$G$32,IF(A1304&gt;Data!$G$11*0.25,$C$13,$C$13*10)),"")</f>
        <v/>
      </c>
      <c r="H1304" s="43" t="str">
        <f>IF(A1304&lt;&gt;"",IF(Data!$G$9="constant",$C$13,IF(Data!$G$9="squeeze",G1304,F1304)),"")</f>
        <v/>
      </c>
      <c r="I1304" s="38" t="str">
        <f ca="1">IF(ISNUMBER(A1304),NORMINV(RAND(),0,IF(AND(Data!$G$9="squeeze",A1304&lt;Data!$G$11*0.25),$H$32,1)*$C$30*$C$13)*($C$14*$C$12),"")</f>
        <v/>
      </c>
      <c r="J1304" s="42" t="str">
        <f ca="1">IFERROR(IF(Data!$C$6="Real",B1304,I1304+J1303+($C$14*$C$12)*(NORMINV(RAND(),$C$15,CHOOSE($G$13,$C$13,F1304,G1304)))),"")</f>
        <v/>
      </c>
      <c r="K1304" s="88" t="str">
        <f>IF(ISNUMBER(A1304), IF($G$16="fixed",$G$17,MIN(H1304*Data!$C$7*$C$16*0.5,$C$17*Data!$C$7))*$C$12,"")</f>
        <v/>
      </c>
      <c r="L1304" s="42" t="str">
        <f t="shared" ca="1" si="614"/>
        <v/>
      </c>
      <c r="M1304" s="44" t="str">
        <f t="shared" ca="1" si="615"/>
        <v/>
      </c>
      <c r="N1304" s="44" t="str">
        <f t="shared" ca="1" si="616"/>
        <v/>
      </c>
      <c r="O1304" s="108" t="str">
        <f t="shared" si="591"/>
        <v/>
      </c>
      <c r="P1304" s="102" t="str">
        <f t="shared" si="592"/>
        <v/>
      </c>
      <c r="Q1304" s="102" t="str">
        <f t="shared" si="593"/>
        <v/>
      </c>
      <c r="R1304" s="120" t="str">
        <f t="shared" si="611"/>
        <v/>
      </c>
      <c r="S1304" s="54" t="str">
        <f t="shared" si="612"/>
        <v/>
      </c>
      <c r="T1304" s="5" t="str">
        <f t="shared" si="594"/>
        <v/>
      </c>
      <c r="U1304" s="152" t="str">
        <f t="shared" si="595"/>
        <v/>
      </c>
      <c r="V1304" s="152" t="str">
        <f t="shared" si="596"/>
        <v/>
      </c>
      <c r="W1304" s="153" t="str">
        <f t="shared" si="597"/>
        <v/>
      </c>
      <c r="X1304" s="153" t="str">
        <f t="shared" si="598"/>
        <v/>
      </c>
      <c r="Y1304" s="153" t="str">
        <f t="shared" si="599"/>
        <v/>
      </c>
      <c r="Z1304" s="153" t="str">
        <f t="shared" si="600"/>
        <v/>
      </c>
      <c r="AA1304" s="152" t="str">
        <f t="shared" si="601"/>
        <v/>
      </c>
      <c r="AB1304" s="152" t="str">
        <f t="shared" si="602"/>
        <v/>
      </c>
      <c r="AC1304" s="154" t="str">
        <f t="shared" si="603"/>
        <v/>
      </c>
      <c r="AD1304" s="154" t="str">
        <f t="shared" si="604"/>
        <v/>
      </c>
      <c r="AE1304" s="3" t="str">
        <f t="shared" si="605"/>
        <v/>
      </c>
      <c r="AF1304" s="3" t="str">
        <f t="shared" si="606"/>
        <v/>
      </c>
      <c r="AG1304" s="3" t="str">
        <f t="shared" si="613"/>
        <v/>
      </c>
      <c r="AH1304" s="4" t="str">
        <f t="shared" si="607"/>
        <v/>
      </c>
      <c r="AI1304" s="75" t="str">
        <f t="shared" si="608"/>
        <v/>
      </c>
      <c r="AJ1304" s="75" t="str">
        <f t="shared" si="609"/>
        <v/>
      </c>
    </row>
    <row r="1305" spans="1:36" ht="14.25">
      <c r="A1305" s="41" t="str">
        <f t="shared" si="610"/>
        <v/>
      </c>
      <c r="B1305" s="150" t="str">
        <f>IF(ISNUMBER(A1305),INDEX('MetaTrader Import'!$H$13:$J$5893,TRUNC(((A1305-$A$39+1)-1)/3)+1,MOD((A1305-$A$39+1)-1,3)+1),"")</f>
        <v/>
      </c>
      <c r="C1305" s="43" t="str">
        <f t="shared" si="587"/>
        <v/>
      </c>
      <c r="D1305" s="43" t="str">
        <f t="shared" ca="1" si="588"/>
        <v/>
      </c>
      <c r="E1305" s="43" t="str">
        <f t="shared" si="589"/>
        <v/>
      </c>
      <c r="F1305" s="43" t="str">
        <f t="shared" si="590"/>
        <v/>
      </c>
      <c r="G1305" s="43" t="str">
        <f>IF(A1305&lt;&gt;"",IF(A1305&lt;Data!$G$11*0.25,$C$13/$G$32,IF(A1305&gt;Data!$G$11*0.25,$C$13,$C$13*10)),"")</f>
        <v/>
      </c>
      <c r="H1305" s="43" t="str">
        <f>IF(A1305&lt;&gt;"",IF(Data!$G$9="constant",$C$13,IF(Data!$G$9="squeeze",G1305,F1305)),"")</f>
        <v/>
      </c>
      <c r="I1305" s="38" t="str">
        <f ca="1">IF(ISNUMBER(A1305),NORMINV(RAND(),0,IF(AND(Data!$G$9="squeeze",A1305&lt;Data!$G$11*0.25),$H$32,1)*$C$30*$C$13)*($C$14*$C$12),"")</f>
        <v/>
      </c>
      <c r="J1305" s="42" t="str">
        <f ca="1">IFERROR(IF(Data!$C$6="Real",B1305,I1305+J1304+($C$14*$C$12)*(NORMINV(RAND(),$C$15,CHOOSE($G$13,$C$13,F1305,G1305)))),"")</f>
        <v/>
      </c>
      <c r="K1305" s="88" t="str">
        <f>IF(ISNUMBER(A1305), IF($G$16="fixed",$G$17,MIN(H1305*Data!$C$7*$C$16*0.5,$C$17*Data!$C$7))*$C$12,"")</f>
        <v/>
      </c>
      <c r="L1305" s="42" t="str">
        <f t="shared" ca="1" si="614"/>
        <v/>
      </c>
      <c r="M1305" s="44" t="str">
        <f t="shared" ca="1" si="615"/>
        <v/>
      </c>
      <c r="N1305" s="44" t="str">
        <f t="shared" ca="1" si="616"/>
        <v/>
      </c>
      <c r="O1305" s="108" t="str">
        <f t="shared" si="591"/>
        <v/>
      </c>
      <c r="P1305" s="102" t="str">
        <f t="shared" si="592"/>
        <v/>
      </c>
      <c r="Q1305" s="102" t="str">
        <f t="shared" si="593"/>
        <v/>
      </c>
      <c r="R1305" s="120" t="str">
        <f t="shared" si="611"/>
        <v/>
      </c>
      <c r="S1305" s="54" t="str">
        <f t="shared" si="612"/>
        <v/>
      </c>
      <c r="T1305" s="5" t="str">
        <f t="shared" si="594"/>
        <v/>
      </c>
      <c r="U1305" s="152" t="str">
        <f t="shared" si="595"/>
        <v/>
      </c>
      <c r="V1305" s="152" t="str">
        <f t="shared" si="596"/>
        <v/>
      </c>
      <c r="W1305" s="153" t="str">
        <f t="shared" si="597"/>
        <v/>
      </c>
      <c r="X1305" s="153" t="str">
        <f t="shared" si="598"/>
        <v/>
      </c>
      <c r="Y1305" s="153" t="str">
        <f t="shared" si="599"/>
        <v/>
      </c>
      <c r="Z1305" s="153" t="str">
        <f t="shared" si="600"/>
        <v/>
      </c>
      <c r="AA1305" s="152" t="str">
        <f t="shared" si="601"/>
        <v/>
      </c>
      <c r="AB1305" s="152" t="str">
        <f t="shared" si="602"/>
        <v/>
      </c>
      <c r="AC1305" s="154" t="str">
        <f t="shared" si="603"/>
        <v/>
      </c>
      <c r="AD1305" s="154" t="str">
        <f t="shared" si="604"/>
        <v/>
      </c>
      <c r="AE1305" s="3" t="str">
        <f t="shared" si="605"/>
        <v/>
      </c>
      <c r="AF1305" s="3" t="str">
        <f t="shared" si="606"/>
        <v/>
      </c>
      <c r="AG1305" s="3" t="str">
        <f t="shared" si="613"/>
        <v/>
      </c>
      <c r="AH1305" s="4" t="str">
        <f t="shared" si="607"/>
        <v/>
      </c>
      <c r="AI1305" s="75" t="str">
        <f t="shared" si="608"/>
        <v/>
      </c>
      <c r="AJ1305" s="75" t="str">
        <f t="shared" si="609"/>
        <v/>
      </c>
    </row>
    <row r="1306" spans="1:36" ht="14.25">
      <c r="A1306" s="41" t="str">
        <f t="shared" si="610"/>
        <v/>
      </c>
      <c r="B1306" s="150" t="str">
        <f>IF(ISNUMBER(A1306),INDEX('MetaTrader Import'!$H$13:$J$5893,TRUNC(((A1306-$A$39+1)-1)/3)+1,MOD((A1306-$A$39+1)-1,3)+1),"")</f>
        <v/>
      </c>
      <c r="C1306" s="43" t="str">
        <f t="shared" si="587"/>
        <v/>
      </c>
      <c r="D1306" s="43" t="str">
        <f t="shared" ca="1" si="588"/>
        <v/>
      </c>
      <c r="E1306" s="43" t="str">
        <f t="shared" si="589"/>
        <v/>
      </c>
      <c r="F1306" s="43" t="str">
        <f t="shared" si="590"/>
        <v/>
      </c>
      <c r="G1306" s="43" t="str">
        <f>IF(A1306&lt;&gt;"",IF(A1306&lt;Data!$G$11*0.25,$C$13/$G$32,IF(A1306&gt;Data!$G$11*0.25,$C$13,$C$13*10)),"")</f>
        <v/>
      </c>
      <c r="H1306" s="43" t="str">
        <f>IF(A1306&lt;&gt;"",IF(Data!$G$9="constant",$C$13,IF(Data!$G$9="squeeze",G1306,F1306)),"")</f>
        <v/>
      </c>
      <c r="I1306" s="38" t="str">
        <f ca="1">IF(ISNUMBER(A1306),NORMINV(RAND(),0,IF(AND(Data!$G$9="squeeze",A1306&lt;Data!$G$11*0.25),$H$32,1)*$C$30*$C$13)*($C$14*$C$12),"")</f>
        <v/>
      </c>
      <c r="J1306" s="42" t="str">
        <f ca="1">IFERROR(IF(Data!$C$6="Real",B1306,I1306+J1305+($C$14*$C$12)*(NORMINV(RAND(),$C$15,CHOOSE($G$13,$C$13,F1306,G1306)))),"")</f>
        <v/>
      </c>
      <c r="K1306" s="88" t="str">
        <f>IF(ISNUMBER(A1306), IF($G$16="fixed",$G$17,MIN(H1306*Data!$C$7*$C$16*0.5,$C$17*Data!$C$7))*$C$12,"")</f>
        <v/>
      </c>
      <c r="L1306" s="42" t="str">
        <f t="shared" ca="1" si="614"/>
        <v/>
      </c>
      <c r="M1306" s="44" t="str">
        <f t="shared" ca="1" si="615"/>
        <v/>
      </c>
      <c r="N1306" s="44" t="str">
        <f t="shared" ca="1" si="616"/>
        <v/>
      </c>
      <c r="O1306" s="108" t="str">
        <f t="shared" si="591"/>
        <v/>
      </c>
      <c r="P1306" s="102" t="str">
        <f t="shared" si="592"/>
        <v/>
      </c>
      <c r="Q1306" s="102" t="str">
        <f t="shared" si="593"/>
        <v/>
      </c>
      <c r="R1306" s="120" t="str">
        <f t="shared" si="611"/>
        <v/>
      </c>
      <c r="S1306" s="54" t="str">
        <f t="shared" si="612"/>
        <v/>
      </c>
      <c r="T1306" s="5" t="str">
        <f t="shared" si="594"/>
        <v/>
      </c>
      <c r="U1306" s="152" t="str">
        <f t="shared" si="595"/>
        <v/>
      </c>
      <c r="V1306" s="152" t="str">
        <f t="shared" si="596"/>
        <v/>
      </c>
      <c r="W1306" s="153" t="str">
        <f t="shared" si="597"/>
        <v/>
      </c>
      <c r="X1306" s="153" t="str">
        <f t="shared" si="598"/>
        <v/>
      </c>
      <c r="Y1306" s="153" t="str">
        <f t="shared" si="599"/>
        <v/>
      </c>
      <c r="Z1306" s="153" t="str">
        <f t="shared" si="600"/>
        <v/>
      </c>
      <c r="AA1306" s="152" t="str">
        <f t="shared" si="601"/>
        <v/>
      </c>
      <c r="AB1306" s="152" t="str">
        <f t="shared" si="602"/>
        <v/>
      </c>
      <c r="AC1306" s="154" t="str">
        <f t="shared" si="603"/>
        <v/>
      </c>
      <c r="AD1306" s="154" t="str">
        <f t="shared" si="604"/>
        <v/>
      </c>
      <c r="AE1306" s="3" t="str">
        <f t="shared" si="605"/>
        <v/>
      </c>
      <c r="AF1306" s="3" t="str">
        <f t="shared" si="606"/>
        <v/>
      </c>
      <c r="AG1306" s="3" t="str">
        <f t="shared" si="613"/>
        <v/>
      </c>
      <c r="AH1306" s="4" t="str">
        <f t="shared" si="607"/>
        <v/>
      </c>
      <c r="AI1306" s="75" t="str">
        <f t="shared" si="608"/>
        <v/>
      </c>
      <c r="AJ1306" s="75" t="str">
        <f t="shared" si="609"/>
        <v/>
      </c>
    </row>
    <row r="1307" spans="1:36" ht="14.25">
      <c r="A1307" s="41" t="str">
        <f t="shared" si="610"/>
        <v/>
      </c>
      <c r="B1307" s="150" t="str">
        <f>IF(ISNUMBER(A1307),INDEX('MetaTrader Import'!$H$13:$J$5893,TRUNC(((A1307-$A$39+1)-1)/3)+1,MOD((A1307-$A$39+1)-1,3)+1),"")</f>
        <v/>
      </c>
      <c r="C1307" s="43" t="str">
        <f t="shared" si="587"/>
        <v/>
      </c>
      <c r="D1307" s="43" t="str">
        <f t="shared" ca="1" si="588"/>
        <v/>
      </c>
      <c r="E1307" s="43" t="str">
        <f t="shared" si="589"/>
        <v/>
      </c>
      <c r="F1307" s="43" t="str">
        <f t="shared" si="590"/>
        <v/>
      </c>
      <c r="G1307" s="43" t="str">
        <f>IF(A1307&lt;&gt;"",IF(A1307&lt;Data!$G$11*0.25,$C$13/$G$32,IF(A1307&gt;Data!$G$11*0.25,$C$13,$C$13*10)),"")</f>
        <v/>
      </c>
      <c r="H1307" s="43" t="str">
        <f>IF(A1307&lt;&gt;"",IF(Data!$G$9="constant",$C$13,IF(Data!$G$9="squeeze",G1307,F1307)),"")</f>
        <v/>
      </c>
      <c r="I1307" s="38" t="str">
        <f ca="1">IF(ISNUMBER(A1307),NORMINV(RAND(),0,IF(AND(Data!$G$9="squeeze",A1307&lt;Data!$G$11*0.25),$H$32,1)*$C$30*$C$13)*($C$14*$C$12),"")</f>
        <v/>
      </c>
      <c r="J1307" s="42" t="str">
        <f ca="1">IFERROR(IF(Data!$C$6="Real",B1307,I1307+J1306+($C$14*$C$12)*(NORMINV(RAND(),$C$15,CHOOSE($G$13,$C$13,F1307,G1307)))),"")</f>
        <v/>
      </c>
      <c r="K1307" s="88" t="str">
        <f>IF(ISNUMBER(A1307), IF($G$16="fixed",$G$17,MIN(H1307*Data!$C$7*$C$16*0.5,$C$17*Data!$C$7))*$C$12,"")</f>
        <v/>
      </c>
      <c r="L1307" s="42" t="str">
        <f t="shared" ca="1" si="614"/>
        <v/>
      </c>
      <c r="M1307" s="44" t="str">
        <f t="shared" ca="1" si="615"/>
        <v/>
      </c>
      <c r="N1307" s="44" t="str">
        <f t="shared" ca="1" si="616"/>
        <v/>
      </c>
      <c r="O1307" s="108" t="str">
        <f t="shared" si="591"/>
        <v/>
      </c>
      <c r="P1307" s="102" t="str">
        <f t="shared" si="592"/>
        <v/>
      </c>
      <c r="Q1307" s="102" t="str">
        <f t="shared" si="593"/>
        <v/>
      </c>
      <c r="R1307" s="120" t="str">
        <f t="shared" si="611"/>
        <v/>
      </c>
      <c r="S1307" s="54" t="str">
        <f t="shared" si="612"/>
        <v/>
      </c>
      <c r="T1307" s="5" t="str">
        <f t="shared" si="594"/>
        <v/>
      </c>
      <c r="U1307" s="152" t="str">
        <f t="shared" si="595"/>
        <v/>
      </c>
      <c r="V1307" s="152" t="str">
        <f t="shared" si="596"/>
        <v/>
      </c>
      <c r="W1307" s="153" t="str">
        <f t="shared" si="597"/>
        <v/>
      </c>
      <c r="X1307" s="153" t="str">
        <f t="shared" si="598"/>
        <v/>
      </c>
      <c r="Y1307" s="153" t="str">
        <f t="shared" si="599"/>
        <v/>
      </c>
      <c r="Z1307" s="153" t="str">
        <f t="shared" si="600"/>
        <v/>
      </c>
      <c r="AA1307" s="152" t="str">
        <f t="shared" si="601"/>
        <v/>
      </c>
      <c r="AB1307" s="152" t="str">
        <f t="shared" si="602"/>
        <v/>
      </c>
      <c r="AC1307" s="154" t="str">
        <f t="shared" si="603"/>
        <v/>
      </c>
      <c r="AD1307" s="154" t="str">
        <f t="shared" si="604"/>
        <v/>
      </c>
      <c r="AE1307" s="3" t="str">
        <f t="shared" si="605"/>
        <v/>
      </c>
      <c r="AF1307" s="3" t="str">
        <f t="shared" si="606"/>
        <v/>
      </c>
      <c r="AG1307" s="3" t="str">
        <f t="shared" si="613"/>
        <v/>
      </c>
      <c r="AH1307" s="4" t="str">
        <f t="shared" si="607"/>
        <v/>
      </c>
      <c r="AI1307" s="75" t="str">
        <f t="shared" si="608"/>
        <v/>
      </c>
      <c r="AJ1307" s="75" t="str">
        <f t="shared" si="609"/>
        <v/>
      </c>
    </row>
    <row r="1308" spans="1:36" ht="14.25">
      <c r="A1308" s="41" t="str">
        <f t="shared" si="610"/>
        <v/>
      </c>
      <c r="B1308" s="150" t="str">
        <f>IF(ISNUMBER(A1308),INDEX('MetaTrader Import'!$H$13:$J$5893,TRUNC(((A1308-$A$39+1)-1)/3)+1,MOD((A1308-$A$39+1)-1,3)+1),"")</f>
        <v/>
      </c>
      <c r="C1308" s="43" t="str">
        <f t="shared" si="587"/>
        <v/>
      </c>
      <c r="D1308" s="43" t="str">
        <f t="shared" ca="1" si="588"/>
        <v/>
      </c>
      <c r="E1308" s="43" t="str">
        <f t="shared" si="589"/>
        <v/>
      </c>
      <c r="F1308" s="43" t="str">
        <f t="shared" si="590"/>
        <v/>
      </c>
      <c r="G1308" s="43" t="str">
        <f>IF(A1308&lt;&gt;"",IF(A1308&lt;Data!$G$11*0.25,$C$13/$G$32,IF(A1308&gt;Data!$G$11*0.25,$C$13,$C$13*10)),"")</f>
        <v/>
      </c>
      <c r="H1308" s="43" t="str">
        <f>IF(A1308&lt;&gt;"",IF(Data!$G$9="constant",$C$13,IF(Data!$G$9="squeeze",G1308,F1308)),"")</f>
        <v/>
      </c>
      <c r="I1308" s="38" t="str">
        <f ca="1">IF(ISNUMBER(A1308),NORMINV(RAND(),0,IF(AND(Data!$G$9="squeeze",A1308&lt;Data!$G$11*0.25),$H$32,1)*$C$30*$C$13)*($C$14*$C$12),"")</f>
        <v/>
      </c>
      <c r="J1308" s="42" t="str">
        <f ca="1">IFERROR(IF(Data!$C$6="Real",B1308,I1308+J1307+($C$14*$C$12)*(NORMINV(RAND(),$C$15,CHOOSE($G$13,$C$13,F1308,G1308)))),"")</f>
        <v/>
      </c>
      <c r="K1308" s="88" t="str">
        <f>IF(ISNUMBER(A1308), IF($G$16="fixed",$G$17,MIN(H1308*Data!$C$7*$C$16*0.5,$C$17*Data!$C$7))*$C$12,"")</f>
        <v/>
      </c>
      <c r="L1308" s="42" t="str">
        <f t="shared" ca="1" si="614"/>
        <v/>
      </c>
      <c r="M1308" s="44" t="str">
        <f t="shared" ca="1" si="615"/>
        <v/>
      </c>
      <c r="N1308" s="44" t="str">
        <f t="shared" ca="1" si="616"/>
        <v/>
      </c>
      <c r="O1308" s="108" t="str">
        <f t="shared" si="591"/>
        <v/>
      </c>
      <c r="P1308" s="102" t="str">
        <f t="shared" si="592"/>
        <v/>
      </c>
      <c r="Q1308" s="102" t="str">
        <f t="shared" si="593"/>
        <v/>
      </c>
      <c r="R1308" s="120" t="str">
        <f t="shared" si="611"/>
        <v/>
      </c>
      <c r="S1308" s="54" t="str">
        <f t="shared" si="612"/>
        <v/>
      </c>
      <c r="T1308" s="5" t="str">
        <f t="shared" si="594"/>
        <v/>
      </c>
      <c r="U1308" s="152" t="str">
        <f t="shared" si="595"/>
        <v/>
      </c>
      <c r="V1308" s="152" t="str">
        <f t="shared" si="596"/>
        <v/>
      </c>
      <c r="W1308" s="153" t="str">
        <f t="shared" si="597"/>
        <v/>
      </c>
      <c r="X1308" s="153" t="str">
        <f t="shared" si="598"/>
        <v/>
      </c>
      <c r="Y1308" s="153" t="str">
        <f t="shared" si="599"/>
        <v/>
      </c>
      <c r="Z1308" s="153" t="str">
        <f t="shared" si="600"/>
        <v/>
      </c>
      <c r="AA1308" s="152" t="str">
        <f t="shared" si="601"/>
        <v/>
      </c>
      <c r="AB1308" s="152" t="str">
        <f t="shared" si="602"/>
        <v/>
      </c>
      <c r="AC1308" s="154" t="str">
        <f t="shared" si="603"/>
        <v/>
      </c>
      <c r="AD1308" s="154" t="str">
        <f t="shared" si="604"/>
        <v/>
      </c>
      <c r="AE1308" s="3" t="str">
        <f t="shared" si="605"/>
        <v/>
      </c>
      <c r="AF1308" s="3" t="str">
        <f t="shared" si="606"/>
        <v/>
      </c>
      <c r="AG1308" s="3" t="str">
        <f t="shared" si="613"/>
        <v/>
      </c>
      <c r="AH1308" s="4" t="str">
        <f t="shared" si="607"/>
        <v/>
      </c>
      <c r="AI1308" s="75" t="str">
        <f t="shared" si="608"/>
        <v/>
      </c>
      <c r="AJ1308" s="75" t="str">
        <f t="shared" si="609"/>
        <v/>
      </c>
    </row>
    <row r="1309" spans="1:36" ht="14.25">
      <c r="A1309" s="41" t="str">
        <f t="shared" si="610"/>
        <v/>
      </c>
      <c r="B1309" s="150" t="str">
        <f>IF(ISNUMBER(A1309),INDEX('MetaTrader Import'!$H$13:$J$5893,TRUNC(((A1309-$A$39+1)-1)/3)+1,MOD((A1309-$A$39+1)-1,3)+1),"")</f>
        <v/>
      </c>
      <c r="C1309" s="43" t="str">
        <f t="shared" si="587"/>
        <v/>
      </c>
      <c r="D1309" s="43" t="str">
        <f t="shared" ca="1" si="588"/>
        <v/>
      </c>
      <c r="E1309" s="43" t="str">
        <f t="shared" si="589"/>
        <v/>
      </c>
      <c r="F1309" s="43" t="str">
        <f t="shared" si="590"/>
        <v/>
      </c>
      <c r="G1309" s="43" t="str">
        <f>IF(A1309&lt;&gt;"",IF(A1309&lt;Data!$G$11*0.25,$C$13/$G$32,IF(A1309&gt;Data!$G$11*0.25,$C$13,$C$13*10)),"")</f>
        <v/>
      </c>
      <c r="H1309" s="43" t="str">
        <f>IF(A1309&lt;&gt;"",IF(Data!$G$9="constant",$C$13,IF(Data!$G$9="squeeze",G1309,F1309)),"")</f>
        <v/>
      </c>
      <c r="I1309" s="38" t="str">
        <f ca="1">IF(ISNUMBER(A1309),NORMINV(RAND(),0,IF(AND(Data!$G$9="squeeze",A1309&lt;Data!$G$11*0.25),$H$32,1)*$C$30*$C$13)*($C$14*$C$12),"")</f>
        <v/>
      </c>
      <c r="J1309" s="42" t="str">
        <f ca="1">IFERROR(IF(Data!$C$6="Real",B1309,I1309+J1308+($C$14*$C$12)*(NORMINV(RAND(),$C$15,CHOOSE($G$13,$C$13,F1309,G1309)))),"")</f>
        <v/>
      </c>
      <c r="K1309" s="88" t="str">
        <f>IF(ISNUMBER(A1309), IF($G$16="fixed",$G$17,MIN(H1309*Data!$C$7*$C$16*0.5,$C$17*Data!$C$7))*$C$12,"")</f>
        <v/>
      </c>
      <c r="L1309" s="42" t="str">
        <f t="shared" ca="1" si="614"/>
        <v/>
      </c>
      <c r="M1309" s="44" t="str">
        <f t="shared" ca="1" si="615"/>
        <v/>
      </c>
      <c r="N1309" s="44" t="str">
        <f t="shared" ca="1" si="616"/>
        <v/>
      </c>
      <c r="O1309" s="108" t="str">
        <f t="shared" si="591"/>
        <v/>
      </c>
      <c r="P1309" s="102" t="str">
        <f t="shared" si="592"/>
        <v/>
      </c>
      <c r="Q1309" s="102" t="str">
        <f t="shared" si="593"/>
        <v/>
      </c>
      <c r="R1309" s="120" t="str">
        <f t="shared" si="611"/>
        <v/>
      </c>
      <c r="S1309" s="54" t="str">
        <f t="shared" si="612"/>
        <v/>
      </c>
      <c r="T1309" s="5" t="str">
        <f t="shared" si="594"/>
        <v/>
      </c>
      <c r="U1309" s="152" t="str">
        <f t="shared" si="595"/>
        <v/>
      </c>
      <c r="V1309" s="152" t="str">
        <f t="shared" si="596"/>
        <v/>
      </c>
      <c r="W1309" s="153" t="str">
        <f t="shared" si="597"/>
        <v/>
      </c>
      <c r="X1309" s="153" t="str">
        <f t="shared" si="598"/>
        <v/>
      </c>
      <c r="Y1309" s="153" t="str">
        <f t="shared" si="599"/>
        <v/>
      </c>
      <c r="Z1309" s="153" t="str">
        <f t="shared" si="600"/>
        <v/>
      </c>
      <c r="AA1309" s="152" t="str">
        <f t="shared" si="601"/>
        <v/>
      </c>
      <c r="AB1309" s="152" t="str">
        <f t="shared" si="602"/>
        <v/>
      </c>
      <c r="AC1309" s="154" t="str">
        <f t="shared" si="603"/>
        <v/>
      </c>
      <c r="AD1309" s="154" t="str">
        <f t="shared" si="604"/>
        <v/>
      </c>
      <c r="AE1309" s="3" t="str">
        <f t="shared" si="605"/>
        <v/>
      </c>
      <c r="AF1309" s="3" t="str">
        <f t="shared" si="606"/>
        <v/>
      </c>
      <c r="AG1309" s="3" t="str">
        <f t="shared" si="613"/>
        <v/>
      </c>
      <c r="AH1309" s="4" t="str">
        <f t="shared" si="607"/>
        <v/>
      </c>
      <c r="AI1309" s="75" t="str">
        <f t="shared" si="608"/>
        <v/>
      </c>
      <c r="AJ1309" s="75" t="str">
        <f t="shared" si="609"/>
        <v/>
      </c>
    </row>
    <row r="1310" spans="1:36" ht="14.25">
      <c r="A1310" s="41" t="str">
        <f t="shared" si="610"/>
        <v/>
      </c>
      <c r="B1310" s="150" t="str">
        <f>IF(ISNUMBER(A1310),INDEX('MetaTrader Import'!$H$13:$J$5893,TRUNC(((A1310-$A$39+1)-1)/3)+1,MOD((A1310-$A$39+1)-1,3)+1),"")</f>
        <v/>
      </c>
      <c r="C1310" s="43" t="str">
        <f t="shared" si="587"/>
        <v/>
      </c>
      <c r="D1310" s="43" t="str">
        <f t="shared" ca="1" si="588"/>
        <v/>
      </c>
      <c r="E1310" s="43" t="str">
        <f t="shared" si="589"/>
        <v/>
      </c>
      <c r="F1310" s="43" t="str">
        <f t="shared" si="590"/>
        <v/>
      </c>
      <c r="G1310" s="43" t="str">
        <f>IF(A1310&lt;&gt;"",IF(A1310&lt;Data!$G$11*0.25,$C$13/$G$32,IF(A1310&gt;Data!$G$11*0.25,$C$13,$C$13*10)),"")</f>
        <v/>
      </c>
      <c r="H1310" s="43" t="str">
        <f>IF(A1310&lt;&gt;"",IF(Data!$G$9="constant",$C$13,IF(Data!$G$9="squeeze",G1310,F1310)),"")</f>
        <v/>
      </c>
      <c r="I1310" s="38" t="str">
        <f ca="1">IF(ISNUMBER(A1310),NORMINV(RAND(),0,IF(AND(Data!$G$9="squeeze",A1310&lt;Data!$G$11*0.25),$H$32,1)*$C$30*$C$13)*($C$14*$C$12),"")</f>
        <v/>
      </c>
      <c r="J1310" s="42" t="str">
        <f ca="1">IFERROR(IF(Data!$C$6="Real",B1310,I1310+J1309+($C$14*$C$12)*(NORMINV(RAND(),$C$15,CHOOSE($G$13,$C$13,F1310,G1310)))),"")</f>
        <v/>
      </c>
      <c r="K1310" s="88" t="str">
        <f>IF(ISNUMBER(A1310), IF($G$16="fixed",$G$17,MIN(H1310*Data!$C$7*$C$16*0.5,$C$17*Data!$C$7))*$C$12,"")</f>
        <v/>
      </c>
      <c r="L1310" s="42" t="str">
        <f t="shared" ca="1" si="614"/>
        <v/>
      </c>
      <c r="M1310" s="44" t="str">
        <f t="shared" ca="1" si="615"/>
        <v/>
      </c>
      <c r="N1310" s="44" t="str">
        <f t="shared" ca="1" si="616"/>
        <v/>
      </c>
      <c r="O1310" s="108" t="str">
        <f t="shared" si="591"/>
        <v/>
      </c>
      <c r="P1310" s="102" t="str">
        <f t="shared" si="592"/>
        <v/>
      </c>
      <c r="Q1310" s="102" t="str">
        <f t="shared" si="593"/>
        <v/>
      </c>
      <c r="R1310" s="120" t="str">
        <f t="shared" si="611"/>
        <v/>
      </c>
      <c r="S1310" s="54" t="str">
        <f t="shared" si="612"/>
        <v/>
      </c>
      <c r="T1310" s="5" t="str">
        <f t="shared" si="594"/>
        <v/>
      </c>
      <c r="U1310" s="152" t="str">
        <f t="shared" si="595"/>
        <v/>
      </c>
      <c r="V1310" s="152" t="str">
        <f t="shared" si="596"/>
        <v/>
      </c>
      <c r="W1310" s="153" t="str">
        <f t="shared" si="597"/>
        <v/>
      </c>
      <c r="X1310" s="153" t="str">
        <f t="shared" si="598"/>
        <v/>
      </c>
      <c r="Y1310" s="153" t="str">
        <f t="shared" si="599"/>
        <v/>
      </c>
      <c r="Z1310" s="153" t="str">
        <f t="shared" si="600"/>
        <v/>
      </c>
      <c r="AA1310" s="152" t="str">
        <f t="shared" si="601"/>
        <v/>
      </c>
      <c r="AB1310" s="152" t="str">
        <f t="shared" si="602"/>
        <v/>
      </c>
      <c r="AC1310" s="154" t="str">
        <f t="shared" si="603"/>
        <v/>
      </c>
      <c r="AD1310" s="154" t="str">
        <f t="shared" si="604"/>
        <v/>
      </c>
      <c r="AE1310" s="3" t="str">
        <f t="shared" si="605"/>
        <v/>
      </c>
      <c r="AF1310" s="3" t="str">
        <f t="shared" si="606"/>
        <v/>
      </c>
      <c r="AG1310" s="3" t="str">
        <f t="shared" si="613"/>
        <v/>
      </c>
      <c r="AH1310" s="4" t="str">
        <f t="shared" si="607"/>
        <v/>
      </c>
      <c r="AI1310" s="75" t="str">
        <f t="shared" si="608"/>
        <v/>
      </c>
      <c r="AJ1310" s="75" t="str">
        <f t="shared" si="609"/>
        <v/>
      </c>
    </row>
    <row r="1311" spans="1:36" ht="14.25">
      <c r="A1311" s="41" t="str">
        <f t="shared" si="610"/>
        <v/>
      </c>
      <c r="B1311" s="150" t="str">
        <f>IF(ISNUMBER(A1311),INDEX('MetaTrader Import'!$H$13:$J$5893,TRUNC(((A1311-$A$39+1)-1)/3)+1,MOD((A1311-$A$39+1)-1,3)+1),"")</f>
        <v/>
      </c>
      <c r="C1311" s="43" t="str">
        <f t="shared" si="587"/>
        <v/>
      </c>
      <c r="D1311" s="43" t="str">
        <f t="shared" ca="1" si="588"/>
        <v/>
      </c>
      <c r="E1311" s="43" t="str">
        <f t="shared" si="589"/>
        <v/>
      </c>
      <c r="F1311" s="43" t="str">
        <f t="shared" si="590"/>
        <v/>
      </c>
      <c r="G1311" s="43" t="str">
        <f>IF(A1311&lt;&gt;"",IF(A1311&lt;Data!$G$11*0.25,$C$13/$G$32,IF(A1311&gt;Data!$G$11*0.25,$C$13,$C$13*10)),"")</f>
        <v/>
      </c>
      <c r="H1311" s="43" t="str">
        <f>IF(A1311&lt;&gt;"",IF(Data!$G$9="constant",$C$13,IF(Data!$G$9="squeeze",G1311,F1311)),"")</f>
        <v/>
      </c>
      <c r="I1311" s="38" t="str">
        <f ca="1">IF(ISNUMBER(A1311),NORMINV(RAND(),0,IF(AND(Data!$G$9="squeeze",A1311&lt;Data!$G$11*0.25),$H$32,1)*$C$30*$C$13)*($C$14*$C$12),"")</f>
        <v/>
      </c>
      <c r="J1311" s="42" t="str">
        <f ca="1">IFERROR(IF(Data!$C$6="Real",B1311,I1311+J1310+($C$14*$C$12)*(NORMINV(RAND(),$C$15,CHOOSE($G$13,$C$13,F1311,G1311)))),"")</f>
        <v/>
      </c>
      <c r="K1311" s="88" t="str">
        <f>IF(ISNUMBER(A1311), IF($G$16="fixed",$G$17,MIN(H1311*Data!$C$7*$C$16*0.5,$C$17*Data!$C$7))*$C$12,"")</f>
        <v/>
      </c>
      <c r="L1311" s="42" t="str">
        <f t="shared" ca="1" si="614"/>
        <v/>
      </c>
      <c r="M1311" s="44" t="str">
        <f t="shared" ca="1" si="615"/>
        <v/>
      </c>
      <c r="N1311" s="44" t="str">
        <f t="shared" ca="1" si="616"/>
        <v/>
      </c>
      <c r="O1311" s="108" t="str">
        <f t="shared" si="591"/>
        <v/>
      </c>
      <c r="P1311" s="102" t="str">
        <f t="shared" si="592"/>
        <v/>
      </c>
      <c r="Q1311" s="102" t="str">
        <f t="shared" si="593"/>
        <v/>
      </c>
      <c r="R1311" s="120" t="str">
        <f t="shared" si="611"/>
        <v/>
      </c>
      <c r="S1311" s="54" t="str">
        <f t="shared" si="612"/>
        <v/>
      </c>
      <c r="T1311" s="5" t="str">
        <f t="shared" si="594"/>
        <v/>
      </c>
      <c r="U1311" s="152" t="str">
        <f t="shared" si="595"/>
        <v/>
      </c>
      <c r="V1311" s="152" t="str">
        <f t="shared" si="596"/>
        <v/>
      </c>
      <c r="W1311" s="153" t="str">
        <f t="shared" si="597"/>
        <v/>
      </c>
      <c r="X1311" s="153" t="str">
        <f t="shared" si="598"/>
        <v/>
      </c>
      <c r="Y1311" s="153" t="str">
        <f t="shared" si="599"/>
        <v/>
      </c>
      <c r="Z1311" s="153" t="str">
        <f t="shared" si="600"/>
        <v/>
      </c>
      <c r="AA1311" s="152" t="str">
        <f t="shared" si="601"/>
        <v/>
      </c>
      <c r="AB1311" s="152" t="str">
        <f t="shared" si="602"/>
        <v/>
      </c>
      <c r="AC1311" s="154" t="str">
        <f t="shared" si="603"/>
        <v/>
      </c>
      <c r="AD1311" s="154" t="str">
        <f t="shared" si="604"/>
        <v/>
      </c>
      <c r="AE1311" s="3" t="str">
        <f t="shared" si="605"/>
        <v/>
      </c>
      <c r="AF1311" s="3" t="str">
        <f t="shared" si="606"/>
        <v/>
      </c>
      <c r="AG1311" s="3" t="str">
        <f t="shared" si="613"/>
        <v/>
      </c>
      <c r="AH1311" s="4" t="str">
        <f t="shared" si="607"/>
        <v/>
      </c>
      <c r="AI1311" s="75" t="str">
        <f t="shared" si="608"/>
        <v/>
      </c>
      <c r="AJ1311" s="75" t="str">
        <f t="shared" si="609"/>
        <v/>
      </c>
    </row>
    <row r="1312" spans="1:36" ht="14.25">
      <c r="A1312" s="41" t="str">
        <f t="shared" si="610"/>
        <v/>
      </c>
      <c r="B1312" s="150" t="str">
        <f>IF(ISNUMBER(A1312),INDEX('MetaTrader Import'!$H$13:$J$5893,TRUNC(((A1312-$A$39+1)-1)/3)+1,MOD((A1312-$A$39+1)-1,3)+1),"")</f>
        <v/>
      </c>
      <c r="C1312" s="43" t="str">
        <f t="shared" si="587"/>
        <v/>
      </c>
      <c r="D1312" s="43" t="str">
        <f t="shared" ca="1" si="588"/>
        <v/>
      </c>
      <c r="E1312" s="43" t="str">
        <f t="shared" si="589"/>
        <v/>
      </c>
      <c r="F1312" s="43" t="str">
        <f t="shared" si="590"/>
        <v/>
      </c>
      <c r="G1312" s="43" t="str">
        <f>IF(A1312&lt;&gt;"",IF(A1312&lt;Data!$G$11*0.25,$C$13/$G$32,IF(A1312&gt;Data!$G$11*0.25,$C$13,$C$13*10)),"")</f>
        <v/>
      </c>
      <c r="H1312" s="43" t="str">
        <f>IF(A1312&lt;&gt;"",IF(Data!$G$9="constant",$C$13,IF(Data!$G$9="squeeze",G1312,F1312)),"")</f>
        <v/>
      </c>
      <c r="I1312" s="38" t="str">
        <f ca="1">IF(ISNUMBER(A1312),NORMINV(RAND(),0,IF(AND(Data!$G$9="squeeze",A1312&lt;Data!$G$11*0.25),$H$32,1)*$C$30*$C$13)*($C$14*$C$12),"")</f>
        <v/>
      </c>
      <c r="J1312" s="42" t="str">
        <f ca="1">IFERROR(IF(Data!$C$6="Real",B1312,I1312+J1311+($C$14*$C$12)*(NORMINV(RAND(),$C$15,CHOOSE($G$13,$C$13,F1312,G1312)))),"")</f>
        <v/>
      </c>
      <c r="K1312" s="88" t="str">
        <f>IF(ISNUMBER(A1312), IF($G$16="fixed",$G$17,MIN(H1312*Data!$C$7*$C$16*0.5,$C$17*Data!$C$7))*$C$12,"")</f>
        <v/>
      </c>
      <c r="L1312" s="42" t="str">
        <f t="shared" ca="1" si="614"/>
        <v/>
      </c>
      <c r="M1312" s="44" t="str">
        <f t="shared" ca="1" si="615"/>
        <v/>
      </c>
      <c r="N1312" s="44" t="str">
        <f t="shared" ca="1" si="616"/>
        <v/>
      </c>
      <c r="O1312" s="108" t="str">
        <f t="shared" si="591"/>
        <v/>
      </c>
      <c r="P1312" s="102" t="str">
        <f t="shared" si="592"/>
        <v/>
      </c>
      <c r="Q1312" s="102" t="str">
        <f t="shared" si="593"/>
        <v/>
      </c>
      <c r="R1312" s="120" t="str">
        <f t="shared" si="611"/>
        <v/>
      </c>
      <c r="S1312" s="54" t="str">
        <f t="shared" si="612"/>
        <v/>
      </c>
      <c r="T1312" s="5" t="str">
        <f t="shared" si="594"/>
        <v/>
      </c>
      <c r="U1312" s="152" t="str">
        <f t="shared" si="595"/>
        <v/>
      </c>
      <c r="V1312" s="152" t="str">
        <f t="shared" si="596"/>
        <v/>
      </c>
      <c r="W1312" s="153" t="str">
        <f t="shared" si="597"/>
        <v/>
      </c>
      <c r="X1312" s="153" t="str">
        <f t="shared" si="598"/>
        <v/>
      </c>
      <c r="Y1312" s="153" t="str">
        <f t="shared" si="599"/>
        <v/>
      </c>
      <c r="Z1312" s="153" t="str">
        <f t="shared" si="600"/>
        <v/>
      </c>
      <c r="AA1312" s="152" t="str">
        <f t="shared" si="601"/>
        <v/>
      </c>
      <c r="AB1312" s="152" t="str">
        <f t="shared" si="602"/>
        <v/>
      </c>
      <c r="AC1312" s="154" t="str">
        <f t="shared" si="603"/>
        <v/>
      </c>
      <c r="AD1312" s="154" t="str">
        <f t="shared" si="604"/>
        <v/>
      </c>
      <c r="AE1312" s="3" t="str">
        <f t="shared" si="605"/>
        <v/>
      </c>
      <c r="AF1312" s="3" t="str">
        <f t="shared" si="606"/>
        <v/>
      </c>
      <c r="AG1312" s="3" t="str">
        <f t="shared" si="613"/>
        <v/>
      </c>
      <c r="AH1312" s="4" t="str">
        <f t="shared" si="607"/>
        <v/>
      </c>
      <c r="AI1312" s="75" t="str">
        <f t="shared" si="608"/>
        <v/>
      </c>
      <c r="AJ1312" s="75" t="str">
        <f t="shared" si="609"/>
        <v/>
      </c>
    </row>
    <row r="1313" spans="1:36" ht="14.25">
      <c r="A1313" s="41" t="str">
        <f t="shared" si="610"/>
        <v/>
      </c>
      <c r="B1313" s="150" t="str">
        <f>IF(ISNUMBER(A1313),INDEX('MetaTrader Import'!$H$13:$J$5893,TRUNC(((A1313-$A$39+1)-1)/3)+1,MOD((A1313-$A$39+1)-1,3)+1),"")</f>
        <v/>
      </c>
      <c r="C1313" s="43" t="str">
        <f t="shared" si="587"/>
        <v/>
      </c>
      <c r="D1313" s="43" t="str">
        <f t="shared" ca="1" si="588"/>
        <v/>
      </c>
      <c r="E1313" s="43" t="str">
        <f t="shared" si="589"/>
        <v/>
      </c>
      <c r="F1313" s="43" t="str">
        <f t="shared" si="590"/>
        <v/>
      </c>
      <c r="G1313" s="43" t="str">
        <f>IF(A1313&lt;&gt;"",IF(A1313&lt;Data!$G$11*0.25,$C$13/$G$32,IF(A1313&gt;Data!$G$11*0.25,$C$13,$C$13*10)),"")</f>
        <v/>
      </c>
      <c r="H1313" s="43" t="str">
        <f>IF(A1313&lt;&gt;"",IF(Data!$G$9="constant",$C$13,IF(Data!$G$9="squeeze",G1313,F1313)),"")</f>
        <v/>
      </c>
      <c r="I1313" s="38" t="str">
        <f ca="1">IF(ISNUMBER(A1313),NORMINV(RAND(),0,IF(AND(Data!$G$9="squeeze",A1313&lt;Data!$G$11*0.25),$H$32,1)*$C$30*$C$13)*($C$14*$C$12),"")</f>
        <v/>
      </c>
      <c r="J1313" s="42" t="str">
        <f ca="1">IFERROR(IF(Data!$C$6="Real",B1313,I1313+J1312+($C$14*$C$12)*(NORMINV(RAND(),$C$15,CHOOSE($G$13,$C$13,F1313,G1313)))),"")</f>
        <v/>
      </c>
      <c r="K1313" s="88" t="str">
        <f>IF(ISNUMBER(A1313), IF($G$16="fixed",$G$17,MIN(H1313*Data!$C$7*$C$16*0.5,$C$17*Data!$C$7))*$C$12,"")</f>
        <v/>
      </c>
      <c r="L1313" s="42" t="str">
        <f t="shared" ca="1" si="614"/>
        <v/>
      </c>
      <c r="M1313" s="44" t="str">
        <f t="shared" ca="1" si="615"/>
        <v/>
      </c>
      <c r="N1313" s="44" t="str">
        <f t="shared" ca="1" si="616"/>
        <v/>
      </c>
      <c r="O1313" s="108" t="str">
        <f t="shared" si="591"/>
        <v/>
      </c>
      <c r="P1313" s="102" t="str">
        <f t="shared" si="592"/>
        <v/>
      </c>
      <c r="Q1313" s="102" t="str">
        <f t="shared" si="593"/>
        <v/>
      </c>
      <c r="R1313" s="120" t="str">
        <f t="shared" si="611"/>
        <v/>
      </c>
      <c r="S1313" s="54" t="str">
        <f t="shared" si="612"/>
        <v/>
      </c>
      <c r="T1313" s="5" t="str">
        <f t="shared" si="594"/>
        <v/>
      </c>
      <c r="U1313" s="152" t="str">
        <f t="shared" si="595"/>
        <v/>
      </c>
      <c r="V1313" s="152" t="str">
        <f t="shared" si="596"/>
        <v/>
      </c>
      <c r="W1313" s="153" t="str">
        <f t="shared" si="597"/>
        <v/>
      </c>
      <c r="X1313" s="153" t="str">
        <f t="shared" si="598"/>
        <v/>
      </c>
      <c r="Y1313" s="153" t="str">
        <f t="shared" si="599"/>
        <v/>
      </c>
      <c r="Z1313" s="153" t="str">
        <f t="shared" si="600"/>
        <v/>
      </c>
      <c r="AA1313" s="152" t="str">
        <f t="shared" si="601"/>
        <v/>
      </c>
      <c r="AB1313" s="152" t="str">
        <f t="shared" si="602"/>
        <v/>
      </c>
      <c r="AC1313" s="154" t="str">
        <f t="shared" si="603"/>
        <v/>
      </c>
      <c r="AD1313" s="154" t="str">
        <f t="shared" si="604"/>
        <v/>
      </c>
      <c r="AE1313" s="3" t="str">
        <f t="shared" si="605"/>
        <v/>
      </c>
      <c r="AF1313" s="3" t="str">
        <f t="shared" si="606"/>
        <v/>
      </c>
      <c r="AG1313" s="3" t="str">
        <f t="shared" si="613"/>
        <v/>
      </c>
      <c r="AH1313" s="4" t="str">
        <f t="shared" si="607"/>
        <v/>
      </c>
      <c r="AI1313" s="75" t="str">
        <f t="shared" si="608"/>
        <v/>
      </c>
      <c r="AJ1313" s="75" t="str">
        <f t="shared" si="609"/>
        <v/>
      </c>
    </row>
    <row r="1314" spans="1:36" ht="14.25">
      <c r="A1314" s="41" t="str">
        <f t="shared" si="610"/>
        <v/>
      </c>
      <c r="B1314" s="150" t="str">
        <f>IF(ISNUMBER(A1314),INDEX('MetaTrader Import'!$H$13:$J$5893,TRUNC(((A1314-$A$39+1)-1)/3)+1,MOD((A1314-$A$39+1)-1,3)+1),"")</f>
        <v/>
      </c>
      <c r="C1314" s="43" t="str">
        <f t="shared" si="587"/>
        <v/>
      </c>
      <c r="D1314" s="43" t="str">
        <f t="shared" ca="1" si="588"/>
        <v/>
      </c>
      <c r="E1314" s="43" t="str">
        <f t="shared" si="589"/>
        <v/>
      </c>
      <c r="F1314" s="43" t="str">
        <f t="shared" si="590"/>
        <v/>
      </c>
      <c r="G1314" s="43" t="str">
        <f>IF(A1314&lt;&gt;"",IF(A1314&lt;Data!$G$11*0.25,$C$13/$G$32,IF(A1314&gt;Data!$G$11*0.25,$C$13,$C$13*10)),"")</f>
        <v/>
      </c>
      <c r="H1314" s="43" t="str">
        <f>IF(A1314&lt;&gt;"",IF(Data!$G$9="constant",$C$13,IF(Data!$G$9="squeeze",G1314,F1314)),"")</f>
        <v/>
      </c>
      <c r="I1314" s="38" t="str">
        <f ca="1">IF(ISNUMBER(A1314),NORMINV(RAND(),0,IF(AND(Data!$G$9="squeeze",A1314&lt;Data!$G$11*0.25),$H$32,1)*$C$30*$C$13)*($C$14*$C$12),"")</f>
        <v/>
      </c>
      <c r="J1314" s="42" t="str">
        <f ca="1">IFERROR(IF(Data!$C$6="Real",B1314,I1314+J1313+($C$14*$C$12)*(NORMINV(RAND(),$C$15,CHOOSE($G$13,$C$13,F1314,G1314)))),"")</f>
        <v/>
      </c>
      <c r="K1314" s="88" t="str">
        <f>IF(ISNUMBER(A1314), IF($G$16="fixed",$G$17,MIN(H1314*Data!$C$7*$C$16*0.5,$C$17*Data!$C$7))*$C$12,"")</f>
        <v/>
      </c>
      <c r="L1314" s="42" t="str">
        <f t="shared" ca="1" si="614"/>
        <v/>
      </c>
      <c r="M1314" s="44" t="str">
        <f t="shared" ca="1" si="615"/>
        <v/>
      </c>
      <c r="N1314" s="44" t="str">
        <f t="shared" ca="1" si="616"/>
        <v/>
      </c>
      <c r="O1314" s="108" t="str">
        <f t="shared" si="591"/>
        <v/>
      </c>
      <c r="P1314" s="102" t="str">
        <f t="shared" si="592"/>
        <v/>
      </c>
      <c r="Q1314" s="102" t="str">
        <f t="shared" si="593"/>
        <v/>
      </c>
      <c r="R1314" s="120" t="str">
        <f t="shared" si="611"/>
        <v/>
      </c>
      <c r="S1314" s="54" t="str">
        <f t="shared" si="612"/>
        <v/>
      </c>
      <c r="T1314" s="5" t="str">
        <f t="shared" si="594"/>
        <v/>
      </c>
      <c r="U1314" s="152" t="str">
        <f t="shared" si="595"/>
        <v/>
      </c>
      <c r="V1314" s="152" t="str">
        <f t="shared" si="596"/>
        <v/>
      </c>
      <c r="W1314" s="153" t="str">
        <f t="shared" si="597"/>
        <v/>
      </c>
      <c r="X1314" s="153" t="str">
        <f t="shared" si="598"/>
        <v/>
      </c>
      <c r="Y1314" s="153" t="str">
        <f t="shared" si="599"/>
        <v/>
      </c>
      <c r="Z1314" s="153" t="str">
        <f t="shared" si="600"/>
        <v/>
      </c>
      <c r="AA1314" s="152" t="str">
        <f t="shared" si="601"/>
        <v/>
      </c>
      <c r="AB1314" s="152" t="str">
        <f t="shared" si="602"/>
        <v/>
      </c>
      <c r="AC1314" s="154" t="str">
        <f t="shared" si="603"/>
        <v/>
      </c>
      <c r="AD1314" s="154" t="str">
        <f t="shared" si="604"/>
        <v/>
      </c>
      <c r="AE1314" s="3" t="str">
        <f t="shared" si="605"/>
        <v/>
      </c>
      <c r="AF1314" s="3" t="str">
        <f t="shared" si="606"/>
        <v/>
      </c>
      <c r="AG1314" s="3" t="str">
        <f t="shared" si="613"/>
        <v/>
      </c>
      <c r="AH1314" s="4" t="str">
        <f t="shared" si="607"/>
        <v/>
      </c>
      <c r="AI1314" s="75" t="str">
        <f t="shared" si="608"/>
        <v/>
      </c>
      <c r="AJ1314" s="75" t="str">
        <f t="shared" si="609"/>
        <v/>
      </c>
    </row>
    <row r="1315" spans="1:36" ht="14.25">
      <c r="A1315" s="41" t="str">
        <f t="shared" si="610"/>
        <v/>
      </c>
      <c r="B1315" s="150" t="str">
        <f>IF(ISNUMBER(A1315),INDEX('MetaTrader Import'!$H$13:$J$5893,TRUNC(((A1315-$A$39+1)-1)/3)+1,MOD((A1315-$A$39+1)-1,3)+1),"")</f>
        <v/>
      </c>
      <c r="C1315" s="43" t="str">
        <f t="shared" si="587"/>
        <v/>
      </c>
      <c r="D1315" s="43" t="str">
        <f t="shared" ca="1" si="588"/>
        <v/>
      </c>
      <c r="E1315" s="43" t="str">
        <f t="shared" si="589"/>
        <v/>
      </c>
      <c r="F1315" s="43" t="str">
        <f t="shared" si="590"/>
        <v/>
      </c>
      <c r="G1315" s="43" t="str">
        <f>IF(A1315&lt;&gt;"",IF(A1315&lt;Data!$G$11*0.25,$C$13/$G$32,IF(A1315&gt;Data!$G$11*0.25,$C$13,$C$13*10)),"")</f>
        <v/>
      </c>
      <c r="H1315" s="43" t="str">
        <f>IF(A1315&lt;&gt;"",IF(Data!$G$9="constant",$C$13,IF(Data!$G$9="squeeze",G1315,F1315)),"")</f>
        <v/>
      </c>
      <c r="I1315" s="38" t="str">
        <f ca="1">IF(ISNUMBER(A1315),NORMINV(RAND(),0,IF(AND(Data!$G$9="squeeze",A1315&lt;Data!$G$11*0.25),$H$32,1)*$C$30*$C$13)*($C$14*$C$12),"")</f>
        <v/>
      </c>
      <c r="J1315" s="42" t="str">
        <f ca="1">IFERROR(IF(Data!$C$6="Real",B1315,I1315+J1314+($C$14*$C$12)*(NORMINV(RAND(),$C$15,CHOOSE($G$13,$C$13,F1315,G1315)))),"")</f>
        <v/>
      </c>
      <c r="K1315" s="88" t="str">
        <f>IF(ISNUMBER(A1315), IF($G$16="fixed",$G$17,MIN(H1315*Data!$C$7*$C$16*0.5,$C$17*Data!$C$7))*$C$12,"")</f>
        <v/>
      </c>
      <c r="L1315" s="42" t="str">
        <f t="shared" ca="1" si="614"/>
        <v/>
      </c>
      <c r="M1315" s="44" t="str">
        <f t="shared" ca="1" si="615"/>
        <v/>
      </c>
      <c r="N1315" s="44" t="str">
        <f t="shared" ca="1" si="616"/>
        <v/>
      </c>
      <c r="O1315" s="108" t="str">
        <f t="shared" si="591"/>
        <v/>
      </c>
      <c r="P1315" s="102" t="str">
        <f t="shared" si="592"/>
        <v/>
      </c>
      <c r="Q1315" s="102" t="str">
        <f t="shared" si="593"/>
        <v/>
      </c>
      <c r="R1315" s="120" t="str">
        <f t="shared" si="611"/>
        <v/>
      </c>
      <c r="S1315" s="54" t="str">
        <f t="shared" si="612"/>
        <v/>
      </c>
      <c r="T1315" s="5" t="str">
        <f t="shared" si="594"/>
        <v/>
      </c>
      <c r="U1315" s="152" t="str">
        <f t="shared" si="595"/>
        <v/>
      </c>
      <c r="V1315" s="152" t="str">
        <f t="shared" si="596"/>
        <v/>
      </c>
      <c r="W1315" s="153" t="str">
        <f t="shared" si="597"/>
        <v/>
      </c>
      <c r="X1315" s="153" t="str">
        <f t="shared" si="598"/>
        <v/>
      </c>
      <c r="Y1315" s="153" t="str">
        <f t="shared" si="599"/>
        <v/>
      </c>
      <c r="Z1315" s="153" t="str">
        <f t="shared" si="600"/>
        <v/>
      </c>
      <c r="AA1315" s="152" t="str">
        <f t="shared" si="601"/>
        <v/>
      </c>
      <c r="AB1315" s="152" t="str">
        <f t="shared" si="602"/>
        <v/>
      </c>
      <c r="AC1315" s="154" t="str">
        <f t="shared" si="603"/>
        <v/>
      </c>
      <c r="AD1315" s="154" t="str">
        <f t="shared" si="604"/>
        <v/>
      </c>
      <c r="AE1315" s="3" t="str">
        <f t="shared" si="605"/>
        <v/>
      </c>
      <c r="AF1315" s="3" t="str">
        <f t="shared" si="606"/>
        <v/>
      </c>
      <c r="AG1315" s="3" t="str">
        <f t="shared" si="613"/>
        <v/>
      </c>
      <c r="AH1315" s="4" t="str">
        <f t="shared" si="607"/>
        <v/>
      </c>
      <c r="AI1315" s="75" t="str">
        <f t="shared" si="608"/>
        <v/>
      </c>
      <c r="AJ1315" s="75" t="str">
        <f t="shared" si="609"/>
        <v/>
      </c>
    </row>
    <row r="1316" spans="1:36" ht="14.25">
      <c r="A1316" s="41" t="str">
        <f t="shared" si="610"/>
        <v/>
      </c>
      <c r="B1316" s="150" t="str">
        <f>IF(ISNUMBER(A1316),INDEX('MetaTrader Import'!$H$13:$J$5893,TRUNC(((A1316-$A$39+1)-1)/3)+1,MOD((A1316-$A$39+1)-1,3)+1),"")</f>
        <v/>
      </c>
      <c r="C1316" s="43" t="str">
        <f t="shared" si="587"/>
        <v/>
      </c>
      <c r="D1316" s="43" t="str">
        <f t="shared" ca="1" si="588"/>
        <v/>
      </c>
      <c r="E1316" s="43" t="str">
        <f t="shared" si="589"/>
        <v/>
      </c>
      <c r="F1316" s="43" t="str">
        <f t="shared" si="590"/>
        <v/>
      </c>
      <c r="G1316" s="43" t="str">
        <f>IF(A1316&lt;&gt;"",IF(A1316&lt;Data!$G$11*0.25,$C$13/$G$32,IF(A1316&gt;Data!$G$11*0.25,$C$13,$C$13*10)),"")</f>
        <v/>
      </c>
      <c r="H1316" s="43" t="str">
        <f>IF(A1316&lt;&gt;"",IF(Data!$G$9="constant",$C$13,IF(Data!$G$9="squeeze",G1316,F1316)),"")</f>
        <v/>
      </c>
      <c r="I1316" s="38" t="str">
        <f ca="1">IF(ISNUMBER(A1316),NORMINV(RAND(),0,IF(AND(Data!$G$9="squeeze",A1316&lt;Data!$G$11*0.25),$H$32,1)*$C$30*$C$13)*($C$14*$C$12),"")</f>
        <v/>
      </c>
      <c r="J1316" s="42" t="str">
        <f ca="1">IFERROR(IF(Data!$C$6="Real",B1316,I1316+J1315+($C$14*$C$12)*(NORMINV(RAND(),$C$15,CHOOSE($G$13,$C$13,F1316,G1316)))),"")</f>
        <v/>
      </c>
      <c r="K1316" s="88" t="str">
        <f>IF(ISNUMBER(A1316), IF($G$16="fixed",$G$17,MIN(H1316*Data!$C$7*$C$16*0.5,$C$17*Data!$C$7))*$C$12,"")</f>
        <v/>
      </c>
      <c r="L1316" s="42" t="str">
        <f t="shared" ca="1" si="614"/>
        <v/>
      </c>
      <c r="M1316" s="44" t="str">
        <f t="shared" ca="1" si="615"/>
        <v/>
      </c>
      <c r="N1316" s="44" t="str">
        <f t="shared" ca="1" si="616"/>
        <v/>
      </c>
      <c r="O1316" s="108" t="str">
        <f t="shared" si="591"/>
        <v/>
      </c>
      <c r="P1316" s="102" t="str">
        <f t="shared" si="592"/>
        <v/>
      </c>
      <c r="Q1316" s="102" t="str">
        <f t="shared" si="593"/>
        <v/>
      </c>
      <c r="R1316" s="120" t="str">
        <f t="shared" si="611"/>
        <v/>
      </c>
      <c r="S1316" s="54" t="str">
        <f t="shared" si="612"/>
        <v/>
      </c>
      <c r="T1316" s="5" t="str">
        <f t="shared" si="594"/>
        <v/>
      </c>
      <c r="U1316" s="152" t="str">
        <f t="shared" si="595"/>
        <v/>
      </c>
      <c r="V1316" s="152" t="str">
        <f t="shared" si="596"/>
        <v/>
      </c>
      <c r="W1316" s="153" t="str">
        <f t="shared" si="597"/>
        <v/>
      </c>
      <c r="X1316" s="153" t="str">
        <f t="shared" si="598"/>
        <v/>
      </c>
      <c r="Y1316" s="153" t="str">
        <f t="shared" si="599"/>
        <v/>
      </c>
      <c r="Z1316" s="153" t="str">
        <f t="shared" si="600"/>
        <v/>
      </c>
      <c r="AA1316" s="152" t="str">
        <f t="shared" si="601"/>
        <v/>
      </c>
      <c r="AB1316" s="152" t="str">
        <f t="shared" si="602"/>
        <v/>
      </c>
      <c r="AC1316" s="154" t="str">
        <f t="shared" si="603"/>
        <v/>
      </c>
      <c r="AD1316" s="154" t="str">
        <f t="shared" si="604"/>
        <v/>
      </c>
      <c r="AE1316" s="3" t="str">
        <f t="shared" si="605"/>
        <v/>
      </c>
      <c r="AF1316" s="3" t="str">
        <f t="shared" si="606"/>
        <v/>
      </c>
      <c r="AG1316" s="3" t="str">
        <f t="shared" si="613"/>
        <v/>
      </c>
      <c r="AH1316" s="4" t="str">
        <f t="shared" si="607"/>
        <v/>
      </c>
      <c r="AI1316" s="75" t="str">
        <f t="shared" si="608"/>
        <v/>
      </c>
      <c r="AJ1316" s="75" t="str">
        <f t="shared" si="609"/>
        <v/>
      </c>
    </row>
    <row r="1317" spans="1:36" ht="14.25">
      <c r="A1317" s="41" t="str">
        <f t="shared" si="610"/>
        <v/>
      </c>
      <c r="B1317" s="150" t="str">
        <f>IF(ISNUMBER(A1317),INDEX('MetaTrader Import'!$H$13:$J$5893,TRUNC(((A1317-$A$39+1)-1)/3)+1,MOD((A1317-$A$39+1)-1,3)+1),"")</f>
        <v/>
      </c>
      <c r="C1317" s="43" t="str">
        <f t="shared" si="587"/>
        <v/>
      </c>
      <c r="D1317" s="43" t="str">
        <f t="shared" ca="1" si="588"/>
        <v/>
      </c>
      <c r="E1317" s="43" t="str">
        <f t="shared" si="589"/>
        <v/>
      </c>
      <c r="F1317" s="43" t="str">
        <f t="shared" si="590"/>
        <v/>
      </c>
      <c r="G1317" s="43" t="str">
        <f>IF(A1317&lt;&gt;"",IF(A1317&lt;Data!$G$11*0.25,$C$13/$G$32,IF(A1317&gt;Data!$G$11*0.25,$C$13,$C$13*10)),"")</f>
        <v/>
      </c>
      <c r="H1317" s="43" t="str">
        <f>IF(A1317&lt;&gt;"",IF(Data!$G$9="constant",$C$13,IF(Data!$G$9="squeeze",G1317,F1317)),"")</f>
        <v/>
      </c>
      <c r="I1317" s="38" t="str">
        <f ca="1">IF(ISNUMBER(A1317),NORMINV(RAND(),0,IF(AND(Data!$G$9="squeeze",A1317&lt;Data!$G$11*0.25),$H$32,1)*$C$30*$C$13)*($C$14*$C$12),"")</f>
        <v/>
      </c>
      <c r="J1317" s="42" t="str">
        <f ca="1">IFERROR(IF(Data!$C$6="Real",B1317,I1317+J1316+($C$14*$C$12)*(NORMINV(RAND(),$C$15,CHOOSE($G$13,$C$13,F1317,G1317)))),"")</f>
        <v/>
      </c>
      <c r="K1317" s="88" t="str">
        <f>IF(ISNUMBER(A1317), IF($G$16="fixed",$G$17,MIN(H1317*Data!$C$7*$C$16*0.5,$C$17*Data!$C$7))*$C$12,"")</f>
        <v/>
      </c>
      <c r="L1317" s="42" t="str">
        <f t="shared" ca="1" si="614"/>
        <v/>
      </c>
      <c r="M1317" s="44" t="str">
        <f t="shared" ca="1" si="615"/>
        <v/>
      </c>
      <c r="N1317" s="44" t="str">
        <f t="shared" ca="1" si="616"/>
        <v/>
      </c>
      <c r="O1317" s="108" t="str">
        <f t="shared" si="591"/>
        <v/>
      </c>
      <c r="P1317" s="102" t="str">
        <f t="shared" si="592"/>
        <v/>
      </c>
      <c r="Q1317" s="102" t="str">
        <f t="shared" si="593"/>
        <v/>
      </c>
      <c r="R1317" s="120" t="str">
        <f t="shared" si="611"/>
        <v/>
      </c>
      <c r="S1317" s="54" t="str">
        <f t="shared" si="612"/>
        <v/>
      </c>
      <c r="T1317" s="5" t="str">
        <f t="shared" si="594"/>
        <v/>
      </c>
      <c r="U1317" s="152" t="str">
        <f t="shared" si="595"/>
        <v/>
      </c>
      <c r="V1317" s="152" t="str">
        <f t="shared" si="596"/>
        <v/>
      </c>
      <c r="W1317" s="153" t="str">
        <f t="shared" si="597"/>
        <v/>
      </c>
      <c r="X1317" s="153" t="str">
        <f t="shared" si="598"/>
        <v/>
      </c>
      <c r="Y1317" s="153" t="str">
        <f t="shared" si="599"/>
        <v/>
      </c>
      <c r="Z1317" s="153" t="str">
        <f t="shared" si="600"/>
        <v/>
      </c>
      <c r="AA1317" s="152" t="str">
        <f t="shared" si="601"/>
        <v/>
      </c>
      <c r="AB1317" s="152" t="str">
        <f t="shared" si="602"/>
        <v/>
      </c>
      <c r="AC1317" s="154" t="str">
        <f t="shared" si="603"/>
        <v/>
      </c>
      <c r="AD1317" s="154" t="str">
        <f t="shared" si="604"/>
        <v/>
      </c>
      <c r="AE1317" s="3" t="str">
        <f t="shared" si="605"/>
        <v/>
      </c>
      <c r="AF1317" s="3" t="str">
        <f t="shared" si="606"/>
        <v/>
      </c>
      <c r="AG1317" s="3" t="str">
        <f t="shared" si="613"/>
        <v/>
      </c>
      <c r="AH1317" s="4" t="str">
        <f t="shared" si="607"/>
        <v/>
      </c>
      <c r="AI1317" s="75" t="str">
        <f t="shared" si="608"/>
        <v/>
      </c>
      <c r="AJ1317" s="75" t="str">
        <f t="shared" si="609"/>
        <v/>
      </c>
    </row>
    <row r="1318" spans="1:36" ht="14.25">
      <c r="A1318" s="41" t="str">
        <f t="shared" si="610"/>
        <v/>
      </c>
      <c r="B1318" s="150" t="str">
        <f>IF(ISNUMBER(A1318),INDEX('MetaTrader Import'!$H$13:$J$5893,TRUNC(((A1318-$A$39+1)-1)/3)+1,MOD((A1318-$A$39+1)-1,3)+1),"")</f>
        <v/>
      </c>
      <c r="C1318" s="43" t="str">
        <f t="shared" si="587"/>
        <v/>
      </c>
      <c r="D1318" s="43" t="str">
        <f t="shared" ca="1" si="588"/>
        <v/>
      </c>
      <c r="E1318" s="43" t="str">
        <f t="shared" si="589"/>
        <v/>
      </c>
      <c r="F1318" s="43" t="str">
        <f t="shared" si="590"/>
        <v/>
      </c>
      <c r="G1318" s="43" t="str">
        <f>IF(A1318&lt;&gt;"",IF(A1318&lt;Data!$G$11*0.25,$C$13/$G$32,IF(A1318&gt;Data!$G$11*0.25,$C$13,$C$13*10)),"")</f>
        <v/>
      </c>
      <c r="H1318" s="43" t="str">
        <f>IF(A1318&lt;&gt;"",IF(Data!$G$9="constant",$C$13,IF(Data!$G$9="squeeze",G1318,F1318)),"")</f>
        <v/>
      </c>
      <c r="I1318" s="38" t="str">
        <f ca="1">IF(ISNUMBER(A1318),NORMINV(RAND(),0,IF(AND(Data!$G$9="squeeze",A1318&lt;Data!$G$11*0.25),$H$32,1)*$C$30*$C$13)*($C$14*$C$12),"")</f>
        <v/>
      </c>
      <c r="J1318" s="42" t="str">
        <f ca="1">IFERROR(IF(Data!$C$6="Real",B1318,I1318+J1317+($C$14*$C$12)*(NORMINV(RAND(),$C$15,CHOOSE($G$13,$C$13,F1318,G1318)))),"")</f>
        <v/>
      </c>
      <c r="K1318" s="88" t="str">
        <f>IF(ISNUMBER(A1318), IF($G$16="fixed",$G$17,MIN(H1318*Data!$C$7*$C$16*0.5,$C$17*Data!$C$7))*$C$12,"")</f>
        <v/>
      </c>
      <c r="L1318" s="42" t="str">
        <f t="shared" ca="1" si="614"/>
        <v/>
      </c>
      <c r="M1318" s="44" t="str">
        <f t="shared" ca="1" si="615"/>
        <v/>
      </c>
      <c r="N1318" s="44" t="str">
        <f t="shared" ca="1" si="616"/>
        <v/>
      </c>
      <c r="O1318" s="108" t="str">
        <f t="shared" si="591"/>
        <v/>
      </c>
      <c r="P1318" s="102" t="str">
        <f t="shared" si="592"/>
        <v/>
      </c>
      <c r="Q1318" s="102" t="str">
        <f t="shared" si="593"/>
        <v/>
      </c>
      <c r="R1318" s="120" t="str">
        <f t="shared" si="611"/>
        <v/>
      </c>
      <c r="S1318" s="54" t="str">
        <f t="shared" si="612"/>
        <v/>
      </c>
      <c r="T1318" s="5" t="str">
        <f t="shared" si="594"/>
        <v/>
      </c>
      <c r="U1318" s="152" t="str">
        <f t="shared" si="595"/>
        <v/>
      </c>
      <c r="V1318" s="152" t="str">
        <f t="shared" si="596"/>
        <v/>
      </c>
      <c r="W1318" s="153" t="str">
        <f t="shared" si="597"/>
        <v/>
      </c>
      <c r="X1318" s="153" t="str">
        <f t="shared" si="598"/>
        <v/>
      </c>
      <c r="Y1318" s="153" t="str">
        <f t="shared" si="599"/>
        <v/>
      </c>
      <c r="Z1318" s="153" t="str">
        <f t="shared" si="600"/>
        <v/>
      </c>
      <c r="AA1318" s="152" t="str">
        <f t="shared" si="601"/>
        <v/>
      </c>
      <c r="AB1318" s="152" t="str">
        <f t="shared" si="602"/>
        <v/>
      </c>
      <c r="AC1318" s="154" t="str">
        <f t="shared" si="603"/>
        <v/>
      </c>
      <c r="AD1318" s="154" t="str">
        <f t="shared" si="604"/>
        <v/>
      </c>
      <c r="AE1318" s="3" t="str">
        <f t="shared" si="605"/>
        <v/>
      </c>
      <c r="AF1318" s="3" t="str">
        <f t="shared" si="606"/>
        <v/>
      </c>
      <c r="AG1318" s="3" t="str">
        <f t="shared" si="613"/>
        <v/>
      </c>
      <c r="AH1318" s="4" t="str">
        <f t="shared" si="607"/>
        <v/>
      </c>
      <c r="AI1318" s="75" t="str">
        <f t="shared" si="608"/>
        <v/>
      </c>
      <c r="AJ1318" s="75" t="str">
        <f t="shared" si="609"/>
        <v/>
      </c>
    </row>
    <row r="1319" spans="1:36" ht="14.25">
      <c r="A1319" s="41" t="str">
        <f t="shared" si="610"/>
        <v/>
      </c>
      <c r="B1319" s="150" t="str">
        <f>IF(ISNUMBER(A1319),INDEX('MetaTrader Import'!$H$13:$J$5893,TRUNC(((A1319-$A$39+1)-1)/3)+1,MOD((A1319-$A$39+1)-1,3)+1),"")</f>
        <v/>
      </c>
      <c r="C1319" s="43" t="str">
        <f t="shared" si="587"/>
        <v/>
      </c>
      <c r="D1319" s="43" t="str">
        <f t="shared" ca="1" si="588"/>
        <v/>
      </c>
      <c r="E1319" s="43" t="str">
        <f t="shared" si="589"/>
        <v/>
      </c>
      <c r="F1319" s="43" t="str">
        <f t="shared" si="590"/>
        <v/>
      </c>
      <c r="G1319" s="43" t="str">
        <f>IF(A1319&lt;&gt;"",IF(A1319&lt;Data!$G$11*0.25,$C$13/$G$32,IF(A1319&gt;Data!$G$11*0.25,$C$13,$C$13*10)),"")</f>
        <v/>
      </c>
      <c r="H1319" s="43" t="str">
        <f>IF(A1319&lt;&gt;"",IF(Data!$G$9="constant",$C$13,IF(Data!$G$9="squeeze",G1319,F1319)),"")</f>
        <v/>
      </c>
      <c r="I1319" s="38" t="str">
        <f ca="1">IF(ISNUMBER(A1319),NORMINV(RAND(),0,IF(AND(Data!$G$9="squeeze",A1319&lt;Data!$G$11*0.25),$H$32,1)*$C$30*$C$13)*($C$14*$C$12),"")</f>
        <v/>
      </c>
      <c r="J1319" s="42" t="str">
        <f ca="1">IFERROR(IF(Data!$C$6="Real",B1319,I1319+J1318+($C$14*$C$12)*(NORMINV(RAND(),$C$15,CHOOSE($G$13,$C$13,F1319,G1319)))),"")</f>
        <v/>
      </c>
      <c r="K1319" s="88" t="str">
        <f>IF(ISNUMBER(A1319), IF($G$16="fixed",$G$17,MIN(H1319*Data!$C$7*$C$16*0.5,$C$17*Data!$C$7))*$C$12,"")</f>
        <v/>
      </c>
      <c r="L1319" s="42" t="str">
        <f t="shared" ca="1" si="614"/>
        <v/>
      </c>
      <c r="M1319" s="44" t="str">
        <f t="shared" ca="1" si="615"/>
        <v/>
      </c>
      <c r="N1319" s="44" t="str">
        <f t="shared" ca="1" si="616"/>
        <v/>
      </c>
      <c r="O1319" s="108" t="str">
        <f t="shared" si="591"/>
        <v/>
      </c>
      <c r="P1319" s="102" t="str">
        <f t="shared" si="592"/>
        <v/>
      </c>
      <c r="Q1319" s="102" t="str">
        <f t="shared" si="593"/>
        <v/>
      </c>
      <c r="R1319" s="120" t="str">
        <f t="shared" si="611"/>
        <v/>
      </c>
      <c r="S1319" s="54" t="str">
        <f t="shared" si="612"/>
        <v/>
      </c>
      <c r="T1319" s="5" t="str">
        <f t="shared" si="594"/>
        <v/>
      </c>
      <c r="U1319" s="152" t="str">
        <f t="shared" si="595"/>
        <v/>
      </c>
      <c r="V1319" s="152" t="str">
        <f t="shared" si="596"/>
        <v/>
      </c>
      <c r="W1319" s="153" t="str">
        <f t="shared" si="597"/>
        <v/>
      </c>
      <c r="X1319" s="153" t="str">
        <f t="shared" si="598"/>
        <v/>
      </c>
      <c r="Y1319" s="153" t="str">
        <f t="shared" si="599"/>
        <v/>
      </c>
      <c r="Z1319" s="153" t="str">
        <f t="shared" si="600"/>
        <v/>
      </c>
      <c r="AA1319" s="152" t="str">
        <f t="shared" si="601"/>
        <v/>
      </c>
      <c r="AB1319" s="152" t="str">
        <f t="shared" si="602"/>
        <v/>
      </c>
      <c r="AC1319" s="154" t="str">
        <f t="shared" si="603"/>
        <v/>
      </c>
      <c r="AD1319" s="154" t="str">
        <f t="shared" si="604"/>
        <v/>
      </c>
      <c r="AE1319" s="3" t="str">
        <f t="shared" si="605"/>
        <v/>
      </c>
      <c r="AF1319" s="3" t="str">
        <f t="shared" si="606"/>
        <v/>
      </c>
      <c r="AG1319" s="3" t="str">
        <f t="shared" si="613"/>
        <v/>
      </c>
      <c r="AH1319" s="4" t="str">
        <f t="shared" si="607"/>
        <v/>
      </c>
      <c r="AI1319" s="75" t="str">
        <f t="shared" si="608"/>
        <v/>
      </c>
      <c r="AJ1319" s="75" t="str">
        <f t="shared" si="609"/>
        <v/>
      </c>
    </row>
    <row r="1320" spans="1:36" ht="14.25">
      <c r="A1320" s="41" t="str">
        <f t="shared" si="610"/>
        <v/>
      </c>
      <c r="B1320" s="150" t="str">
        <f>IF(ISNUMBER(A1320),INDEX('MetaTrader Import'!$H$13:$J$5893,TRUNC(((A1320-$A$39+1)-1)/3)+1,MOD((A1320-$A$39+1)-1,3)+1),"")</f>
        <v/>
      </c>
      <c r="C1320" s="43" t="str">
        <f t="shared" si="587"/>
        <v/>
      </c>
      <c r="D1320" s="43" t="str">
        <f t="shared" ca="1" si="588"/>
        <v/>
      </c>
      <c r="E1320" s="43" t="str">
        <f t="shared" si="589"/>
        <v/>
      </c>
      <c r="F1320" s="43" t="str">
        <f t="shared" si="590"/>
        <v/>
      </c>
      <c r="G1320" s="43" t="str">
        <f>IF(A1320&lt;&gt;"",IF(A1320&lt;Data!$G$11*0.25,$C$13/$G$32,IF(A1320&gt;Data!$G$11*0.25,$C$13,$C$13*10)),"")</f>
        <v/>
      </c>
      <c r="H1320" s="43" t="str">
        <f>IF(A1320&lt;&gt;"",IF(Data!$G$9="constant",$C$13,IF(Data!$G$9="squeeze",G1320,F1320)),"")</f>
        <v/>
      </c>
      <c r="I1320" s="38" t="str">
        <f ca="1">IF(ISNUMBER(A1320),NORMINV(RAND(),0,IF(AND(Data!$G$9="squeeze",A1320&lt;Data!$G$11*0.25),$H$32,1)*$C$30*$C$13)*($C$14*$C$12),"")</f>
        <v/>
      </c>
      <c r="J1320" s="42" t="str">
        <f ca="1">IFERROR(IF(Data!$C$6="Real",B1320,I1320+J1319+($C$14*$C$12)*(NORMINV(RAND(),$C$15,CHOOSE($G$13,$C$13,F1320,G1320)))),"")</f>
        <v/>
      </c>
      <c r="K1320" s="88" t="str">
        <f>IF(ISNUMBER(A1320), IF($G$16="fixed",$G$17,MIN(H1320*Data!$C$7*$C$16*0.5,$C$17*Data!$C$7))*$C$12,"")</f>
        <v/>
      </c>
      <c r="L1320" s="42" t="str">
        <f t="shared" ca="1" si="614"/>
        <v/>
      </c>
      <c r="M1320" s="44" t="str">
        <f t="shared" ca="1" si="615"/>
        <v/>
      </c>
      <c r="N1320" s="44" t="str">
        <f t="shared" ca="1" si="616"/>
        <v/>
      </c>
      <c r="O1320" s="108" t="str">
        <f t="shared" si="591"/>
        <v/>
      </c>
      <c r="P1320" s="102" t="str">
        <f t="shared" si="592"/>
        <v/>
      </c>
      <c r="Q1320" s="102" t="str">
        <f t="shared" si="593"/>
        <v/>
      </c>
      <c r="R1320" s="120" t="str">
        <f t="shared" si="611"/>
        <v/>
      </c>
      <c r="S1320" s="54" t="str">
        <f t="shared" si="612"/>
        <v/>
      </c>
      <c r="T1320" s="5" t="str">
        <f t="shared" si="594"/>
        <v/>
      </c>
      <c r="U1320" s="152" t="str">
        <f t="shared" si="595"/>
        <v/>
      </c>
      <c r="V1320" s="152" t="str">
        <f t="shared" si="596"/>
        <v/>
      </c>
      <c r="W1320" s="153" t="str">
        <f t="shared" si="597"/>
        <v/>
      </c>
      <c r="X1320" s="153" t="str">
        <f t="shared" si="598"/>
        <v/>
      </c>
      <c r="Y1320" s="153" t="str">
        <f t="shared" si="599"/>
        <v/>
      </c>
      <c r="Z1320" s="153" t="str">
        <f t="shared" si="600"/>
        <v/>
      </c>
      <c r="AA1320" s="152" t="str">
        <f t="shared" si="601"/>
        <v/>
      </c>
      <c r="AB1320" s="152" t="str">
        <f t="shared" si="602"/>
        <v/>
      </c>
      <c r="AC1320" s="154" t="str">
        <f t="shared" si="603"/>
        <v/>
      </c>
      <c r="AD1320" s="154" t="str">
        <f t="shared" si="604"/>
        <v/>
      </c>
      <c r="AE1320" s="3" t="str">
        <f t="shared" si="605"/>
        <v/>
      </c>
      <c r="AF1320" s="3" t="str">
        <f t="shared" si="606"/>
        <v/>
      </c>
      <c r="AG1320" s="3" t="str">
        <f t="shared" si="613"/>
        <v/>
      </c>
      <c r="AH1320" s="4" t="str">
        <f t="shared" si="607"/>
        <v/>
      </c>
      <c r="AI1320" s="75" t="str">
        <f t="shared" si="608"/>
        <v/>
      </c>
      <c r="AJ1320" s="75" t="str">
        <f t="shared" si="609"/>
        <v/>
      </c>
    </row>
    <row r="1321" spans="1:36" ht="14.25">
      <c r="A1321" s="41" t="str">
        <f t="shared" si="610"/>
        <v/>
      </c>
      <c r="B1321" s="150" t="str">
        <f>IF(ISNUMBER(A1321),INDEX('MetaTrader Import'!$H$13:$J$5893,TRUNC(((A1321-$A$39+1)-1)/3)+1,MOD((A1321-$A$39+1)-1,3)+1),"")</f>
        <v/>
      </c>
      <c r="C1321" s="43" t="str">
        <f t="shared" si="587"/>
        <v/>
      </c>
      <c r="D1321" s="43" t="str">
        <f t="shared" ca="1" si="588"/>
        <v/>
      </c>
      <c r="E1321" s="43" t="str">
        <f t="shared" si="589"/>
        <v/>
      </c>
      <c r="F1321" s="43" t="str">
        <f t="shared" si="590"/>
        <v/>
      </c>
      <c r="G1321" s="43" t="str">
        <f>IF(A1321&lt;&gt;"",IF(A1321&lt;Data!$G$11*0.25,$C$13/$G$32,IF(A1321&gt;Data!$G$11*0.25,$C$13,$C$13*10)),"")</f>
        <v/>
      </c>
      <c r="H1321" s="43" t="str">
        <f>IF(A1321&lt;&gt;"",IF(Data!$G$9="constant",$C$13,IF(Data!$G$9="squeeze",G1321,F1321)),"")</f>
        <v/>
      </c>
      <c r="I1321" s="38" t="str">
        <f ca="1">IF(ISNUMBER(A1321),NORMINV(RAND(),0,IF(AND(Data!$G$9="squeeze",A1321&lt;Data!$G$11*0.25),$H$32,1)*$C$30*$C$13)*($C$14*$C$12),"")</f>
        <v/>
      </c>
      <c r="J1321" s="42" t="str">
        <f ca="1">IFERROR(IF(Data!$C$6="Real",B1321,I1321+J1320+($C$14*$C$12)*(NORMINV(RAND(),$C$15,CHOOSE($G$13,$C$13,F1321,G1321)))),"")</f>
        <v/>
      </c>
      <c r="K1321" s="88" t="str">
        <f>IF(ISNUMBER(A1321), IF($G$16="fixed",$G$17,MIN(H1321*Data!$C$7*$C$16*0.5,$C$17*Data!$C$7))*$C$12,"")</f>
        <v/>
      </c>
      <c r="L1321" s="42" t="str">
        <f t="shared" ca="1" si="614"/>
        <v/>
      </c>
      <c r="M1321" s="44" t="str">
        <f t="shared" ca="1" si="615"/>
        <v/>
      </c>
      <c r="N1321" s="44" t="str">
        <f t="shared" ca="1" si="616"/>
        <v/>
      </c>
      <c r="O1321" s="108" t="str">
        <f t="shared" si="591"/>
        <v/>
      </c>
      <c r="P1321" s="102" t="str">
        <f t="shared" si="592"/>
        <v/>
      </c>
      <c r="Q1321" s="102" t="str">
        <f t="shared" si="593"/>
        <v/>
      </c>
      <c r="R1321" s="120" t="str">
        <f t="shared" si="611"/>
        <v/>
      </c>
      <c r="S1321" s="54" t="str">
        <f t="shared" si="612"/>
        <v/>
      </c>
      <c r="T1321" s="5" t="str">
        <f t="shared" si="594"/>
        <v/>
      </c>
      <c r="U1321" s="152" t="str">
        <f t="shared" si="595"/>
        <v/>
      </c>
      <c r="V1321" s="152" t="str">
        <f t="shared" si="596"/>
        <v/>
      </c>
      <c r="W1321" s="153" t="str">
        <f t="shared" si="597"/>
        <v/>
      </c>
      <c r="X1321" s="153" t="str">
        <f t="shared" si="598"/>
        <v/>
      </c>
      <c r="Y1321" s="153" t="str">
        <f t="shared" si="599"/>
        <v/>
      </c>
      <c r="Z1321" s="153" t="str">
        <f t="shared" si="600"/>
        <v/>
      </c>
      <c r="AA1321" s="152" t="str">
        <f t="shared" si="601"/>
        <v/>
      </c>
      <c r="AB1321" s="152" t="str">
        <f t="shared" si="602"/>
        <v/>
      </c>
      <c r="AC1321" s="154" t="str">
        <f t="shared" si="603"/>
        <v/>
      </c>
      <c r="AD1321" s="154" t="str">
        <f t="shared" si="604"/>
        <v/>
      </c>
      <c r="AE1321" s="3" t="str">
        <f t="shared" si="605"/>
        <v/>
      </c>
      <c r="AF1321" s="3" t="str">
        <f t="shared" si="606"/>
        <v/>
      </c>
      <c r="AG1321" s="3" t="str">
        <f t="shared" si="613"/>
        <v/>
      </c>
      <c r="AH1321" s="4" t="str">
        <f t="shared" si="607"/>
        <v/>
      </c>
      <c r="AI1321" s="75" t="str">
        <f t="shared" si="608"/>
        <v/>
      </c>
      <c r="AJ1321" s="75" t="str">
        <f t="shared" si="609"/>
        <v/>
      </c>
    </row>
    <row r="1322" spans="1:36" ht="14.25">
      <c r="A1322" s="41" t="str">
        <f t="shared" si="610"/>
        <v/>
      </c>
      <c r="B1322" s="150" t="str">
        <f>IF(ISNUMBER(A1322),INDEX('MetaTrader Import'!$H$13:$J$5893,TRUNC(((A1322-$A$39+1)-1)/3)+1,MOD((A1322-$A$39+1)-1,3)+1),"")</f>
        <v/>
      </c>
      <c r="C1322" s="43" t="str">
        <f t="shared" si="587"/>
        <v/>
      </c>
      <c r="D1322" s="43" t="str">
        <f t="shared" ca="1" si="588"/>
        <v/>
      </c>
      <c r="E1322" s="43" t="str">
        <f t="shared" si="589"/>
        <v/>
      </c>
      <c r="F1322" s="43" t="str">
        <f t="shared" si="590"/>
        <v/>
      </c>
      <c r="G1322" s="43" t="str">
        <f>IF(A1322&lt;&gt;"",IF(A1322&lt;Data!$G$11*0.25,$C$13/$G$32,IF(A1322&gt;Data!$G$11*0.25,$C$13,$C$13*10)),"")</f>
        <v/>
      </c>
      <c r="H1322" s="43" t="str">
        <f>IF(A1322&lt;&gt;"",IF(Data!$G$9="constant",$C$13,IF(Data!$G$9="squeeze",G1322,F1322)),"")</f>
        <v/>
      </c>
      <c r="I1322" s="38" t="str">
        <f ca="1">IF(ISNUMBER(A1322),NORMINV(RAND(),0,IF(AND(Data!$G$9="squeeze",A1322&lt;Data!$G$11*0.25),$H$32,1)*$C$30*$C$13)*($C$14*$C$12),"")</f>
        <v/>
      </c>
      <c r="J1322" s="42" t="str">
        <f ca="1">IFERROR(IF(Data!$C$6="Real",B1322,I1322+J1321+($C$14*$C$12)*(NORMINV(RAND(),$C$15,CHOOSE($G$13,$C$13,F1322,G1322)))),"")</f>
        <v/>
      </c>
      <c r="K1322" s="88" t="str">
        <f>IF(ISNUMBER(A1322), IF($G$16="fixed",$G$17,MIN(H1322*Data!$C$7*$C$16*0.5,$C$17*Data!$C$7))*$C$12,"")</f>
        <v/>
      </c>
      <c r="L1322" s="42" t="str">
        <f t="shared" ca="1" si="614"/>
        <v/>
      </c>
      <c r="M1322" s="44" t="str">
        <f t="shared" ca="1" si="615"/>
        <v/>
      </c>
      <c r="N1322" s="44" t="str">
        <f t="shared" ca="1" si="616"/>
        <v/>
      </c>
      <c r="O1322" s="108" t="str">
        <f t="shared" si="591"/>
        <v/>
      </c>
      <c r="P1322" s="102" t="str">
        <f t="shared" si="592"/>
        <v/>
      </c>
      <c r="Q1322" s="102" t="str">
        <f t="shared" si="593"/>
        <v/>
      </c>
      <c r="R1322" s="120" t="str">
        <f t="shared" si="611"/>
        <v/>
      </c>
      <c r="S1322" s="54" t="str">
        <f t="shared" si="612"/>
        <v/>
      </c>
      <c r="T1322" s="5" t="str">
        <f t="shared" si="594"/>
        <v/>
      </c>
      <c r="U1322" s="152" t="str">
        <f t="shared" si="595"/>
        <v/>
      </c>
      <c r="V1322" s="152" t="str">
        <f t="shared" si="596"/>
        <v/>
      </c>
      <c r="W1322" s="153" t="str">
        <f t="shared" si="597"/>
        <v/>
      </c>
      <c r="X1322" s="153" t="str">
        <f t="shared" si="598"/>
        <v/>
      </c>
      <c r="Y1322" s="153" t="str">
        <f t="shared" si="599"/>
        <v/>
      </c>
      <c r="Z1322" s="153" t="str">
        <f t="shared" si="600"/>
        <v/>
      </c>
      <c r="AA1322" s="152" t="str">
        <f t="shared" si="601"/>
        <v/>
      </c>
      <c r="AB1322" s="152" t="str">
        <f t="shared" si="602"/>
        <v/>
      </c>
      <c r="AC1322" s="154" t="str">
        <f t="shared" si="603"/>
        <v/>
      </c>
      <c r="AD1322" s="154" t="str">
        <f t="shared" si="604"/>
        <v/>
      </c>
      <c r="AE1322" s="3" t="str">
        <f t="shared" si="605"/>
        <v/>
      </c>
      <c r="AF1322" s="3" t="str">
        <f t="shared" si="606"/>
        <v/>
      </c>
      <c r="AG1322" s="3" t="str">
        <f t="shared" si="613"/>
        <v/>
      </c>
      <c r="AH1322" s="4" t="str">
        <f t="shared" si="607"/>
        <v/>
      </c>
      <c r="AI1322" s="75" t="str">
        <f t="shared" si="608"/>
        <v/>
      </c>
      <c r="AJ1322" s="75" t="str">
        <f t="shared" si="609"/>
        <v/>
      </c>
    </row>
    <row r="1323" spans="1:36" ht="14.25">
      <c r="A1323" s="41" t="str">
        <f t="shared" si="610"/>
        <v/>
      </c>
      <c r="B1323" s="150" t="str">
        <f>IF(ISNUMBER(A1323),INDEX('MetaTrader Import'!$H$13:$J$5893,TRUNC(((A1323-$A$39+1)-1)/3)+1,MOD((A1323-$A$39+1)-1,3)+1),"")</f>
        <v/>
      </c>
      <c r="C1323" s="43" t="str">
        <f t="shared" si="587"/>
        <v/>
      </c>
      <c r="D1323" s="43" t="str">
        <f t="shared" ca="1" si="588"/>
        <v/>
      </c>
      <c r="E1323" s="43" t="str">
        <f t="shared" si="589"/>
        <v/>
      </c>
      <c r="F1323" s="43" t="str">
        <f t="shared" si="590"/>
        <v/>
      </c>
      <c r="G1323" s="43" t="str">
        <f>IF(A1323&lt;&gt;"",IF(A1323&lt;Data!$G$11*0.25,$C$13/$G$32,IF(A1323&gt;Data!$G$11*0.25,$C$13,$C$13*10)),"")</f>
        <v/>
      </c>
      <c r="H1323" s="43" t="str">
        <f>IF(A1323&lt;&gt;"",IF(Data!$G$9="constant",$C$13,IF(Data!$G$9="squeeze",G1323,F1323)),"")</f>
        <v/>
      </c>
      <c r="I1323" s="38" t="str">
        <f ca="1">IF(ISNUMBER(A1323),NORMINV(RAND(),0,IF(AND(Data!$G$9="squeeze",A1323&lt;Data!$G$11*0.25),$H$32,1)*$C$30*$C$13)*($C$14*$C$12),"")</f>
        <v/>
      </c>
      <c r="J1323" s="42" t="str">
        <f ca="1">IFERROR(IF(Data!$C$6="Real",B1323,I1323+J1322+($C$14*$C$12)*(NORMINV(RAND(),$C$15,CHOOSE($G$13,$C$13,F1323,G1323)))),"")</f>
        <v/>
      </c>
      <c r="K1323" s="88" t="str">
        <f>IF(ISNUMBER(A1323), IF($G$16="fixed",$G$17,MIN(H1323*Data!$C$7*$C$16*0.5,$C$17*Data!$C$7))*$C$12,"")</f>
        <v/>
      </c>
      <c r="L1323" s="42" t="str">
        <f t="shared" ca="1" si="614"/>
        <v/>
      </c>
      <c r="M1323" s="44" t="str">
        <f t="shared" ca="1" si="615"/>
        <v/>
      </c>
      <c r="N1323" s="44" t="str">
        <f t="shared" ca="1" si="616"/>
        <v/>
      </c>
      <c r="O1323" s="108" t="str">
        <f t="shared" si="591"/>
        <v/>
      </c>
      <c r="P1323" s="102" t="str">
        <f t="shared" si="592"/>
        <v/>
      </c>
      <c r="Q1323" s="102" t="str">
        <f t="shared" si="593"/>
        <v/>
      </c>
      <c r="R1323" s="120" t="str">
        <f t="shared" si="611"/>
        <v/>
      </c>
      <c r="S1323" s="54" t="str">
        <f t="shared" si="612"/>
        <v/>
      </c>
      <c r="T1323" s="5" t="str">
        <f t="shared" si="594"/>
        <v/>
      </c>
      <c r="U1323" s="152" t="str">
        <f t="shared" si="595"/>
        <v/>
      </c>
      <c r="V1323" s="152" t="str">
        <f t="shared" si="596"/>
        <v/>
      </c>
      <c r="W1323" s="153" t="str">
        <f t="shared" si="597"/>
        <v/>
      </c>
      <c r="X1323" s="153" t="str">
        <f t="shared" si="598"/>
        <v/>
      </c>
      <c r="Y1323" s="153" t="str">
        <f t="shared" si="599"/>
        <v/>
      </c>
      <c r="Z1323" s="153" t="str">
        <f t="shared" si="600"/>
        <v/>
      </c>
      <c r="AA1323" s="152" t="str">
        <f t="shared" si="601"/>
        <v/>
      </c>
      <c r="AB1323" s="152" t="str">
        <f t="shared" si="602"/>
        <v/>
      </c>
      <c r="AC1323" s="154" t="str">
        <f t="shared" si="603"/>
        <v/>
      </c>
      <c r="AD1323" s="154" t="str">
        <f t="shared" si="604"/>
        <v/>
      </c>
      <c r="AE1323" s="3" t="str">
        <f t="shared" si="605"/>
        <v/>
      </c>
      <c r="AF1323" s="3" t="str">
        <f t="shared" si="606"/>
        <v/>
      </c>
      <c r="AG1323" s="3" t="str">
        <f t="shared" si="613"/>
        <v/>
      </c>
      <c r="AH1323" s="4" t="str">
        <f t="shared" si="607"/>
        <v/>
      </c>
      <c r="AI1323" s="75" t="str">
        <f t="shared" si="608"/>
        <v/>
      </c>
      <c r="AJ1323" s="75" t="str">
        <f t="shared" si="609"/>
        <v/>
      </c>
    </row>
    <row r="1324" spans="1:36" ht="14.25">
      <c r="A1324" s="41" t="str">
        <f t="shared" si="610"/>
        <v/>
      </c>
      <c r="B1324" s="150" t="str">
        <f>IF(ISNUMBER(A1324),INDEX('MetaTrader Import'!$H$13:$J$5893,TRUNC(((A1324-$A$39+1)-1)/3)+1,MOD((A1324-$A$39+1)-1,3)+1),"")</f>
        <v/>
      </c>
      <c r="C1324" s="43" t="str">
        <f t="shared" si="587"/>
        <v/>
      </c>
      <c r="D1324" s="43" t="str">
        <f t="shared" ca="1" si="588"/>
        <v/>
      </c>
      <c r="E1324" s="43" t="str">
        <f t="shared" si="589"/>
        <v/>
      </c>
      <c r="F1324" s="43" t="str">
        <f t="shared" si="590"/>
        <v/>
      </c>
      <c r="G1324" s="43" t="str">
        <f>IF(A1324&lt;&gt;"",IF(A1324&lt;Data!$G$11*0.25,$C$13/$G$32,IF(A1324&gt;Data!$G$11*0.25,$C$13,$C$13*10)),"")</f>
        <v/>
      </c>
      <c r="H1324" s="43" t="str">
        <f>IF(A1324&lt;&gt;"",IF(Data!$G$9="constant",$C$13,IF(Data!$G$9="squeeze",G1324,F1324)),"")</f>
        <v/>
      </c>
      <c r="I1324" s="38" t="str">
        <f ca="1">IF(ISNUMBER(A1324),NORMINV(RAND(),0,IF(AND(Data!$G$9="squeeze",A1324&lt;Data!$G$11*0.25),$H$32,1)*$C$30*$C$13)*($C$14*$C$12),"")</f>
        <v/>
      </c>
      <c r="J1324" s="42" t="str">
        <f ca="1">IFERROR(IF(Data!$C$6="Real",B1324,I1324+J1323+($C$14*$C$12)*(NORMINV(RAND(),$C$15,CHOOSE($G$13,$C$13,F1324,G1324)))),"")</f>
        <v/>
      </c>
      <c r="K1324" s="88" t="str">
        <f>IF(ISNUMBER(A1324), IF($G$16="fixed",$G$17,MIN(H1324*Data!$C$7*$C$16*0.5,$C$17*Data!$C$7))*$C$12,"")</f>
        <v/>
      </c>
      <c r="L1324" s="42" t="str">
        <f t="shared" ca="1" si="614"/>
        <v/>
      </c>
      <c r="M1324" s="44" t="str">
        <f t="shared" ca="1" si="615"/>
        <v/>
      </c>
      <c r="N1324" s="44" t="str">
        <f t="shared" ca="1" si="616"/>
        <v/>
      </c>
      <c r="O1324" s="108" t="str">
        <f t="shared" si="591"/>
        <v/>
      </c>
      <c r="P1324" s="102" t="str">
        <f t="shared" si="592"/>
        <v/>
      </c>
      <c r="Q1324" s="102" t="str">
        <f t="shared" si="593"/>
        <v/>
      </c>
      <c r="R1324" s="120" t="str">
        <f t="shared" si="611"/>
        <v/>
      </c>
      <c r="S1324" s="54" t="str">
        <f t="shared" si="612"/>
        <v/>
      </c>
      <c r="T1324" s="5" t="str">
        <f t="shared" si="594"/>
        <v/>
      </c>
      <c r="U1324" s="152" t="str">
        <f t="shared" si="595"/>
        <v/>
      </c>
      <c r="V1324" s="152" t="str">
        <f t="shared" si="596"/>
        <v/>
      </c>
      <c r="W1324" s="153" t="str">
        <f t="shared" si="597"/>
        <v/>
      </c>
      <c r="X1324" s="153" t="str">
        <f t="shared" si="598"/>
        <v/>
      </c>
      <c r="Y1324" s="153" t="str">
        <f t="shared" si="599"/>
        <v/>
      </c>
      <c r="Z1324" s="153" t="str">
        <f t="shared" si="600"/>
        <v/>
      </c>
      <c r="AA1324" s="152" t="str">
        <f t="shared" si="601"/>
        <v/>
      </c>
      <c r="AB1324" s="152" t="str">
        <f t="shared" si="602"/>
        <v/>
      </c>
      <c r="AC1324" s="154" t="str">
        <f t="shared" si="603"/>
        <v/>
      </c>
      <c r="AD1324" s="154" t="str">
        <f t="shared" si="604"/>
        <v/>
      </c>
      <c r="AE1324" s="3" t="str">
        <f t="shared" si="605"/>
        <v/>
      </c>
      <c r="AF1324" s="3" t="str">
        <f t="shared" si="606"/>
        <v/>
      </c>
      <c r="AG1324" s="3" t="str">
        <f t="shared" si="613"/>
        <v/>
      </c>
      <c r="AH1324" s="4" t="str">
        <f t="shared" si="607"/>
        <v/>
      </c>
      <c r="AI1324" s="75" t="str">
        <f t="shared" si="608"/>
        <v/>
      </c>
      <c r="AJ1324" s="75" t="str">
        <f t="shared" si="609"/>
        <v/>
      </c>
    </row>
    <row r="1325" spans="1:36" ht="14.25">
      <c r="A1325" s="41" t="str">
        <f t="shared" si="610"/>
        <v/>
      </c>
      <c r="B1325" s="150" t="str">
        <f>IF(ISNUMBER(A1325),INDEX('MetaTrader Import'!$H$13:$J$5893,TRUNC(((A1325-$A$39+1)-1)/3)+1,MOD((A1325-$A$39+1)-1,3)+1),"")</f>
        <v/>
      </c>
      <c r="C1325" s="43" t="str">
        <f t="shared" si="587"/>
        <v/>
      </c>
      <c r="D1325" s="43" t="str">
        <f t="shared" ca="1" si="588"/>
        <v/>
      </c>
      <c r="E1325" s="43" t="str">
        <f t="shared" si="589"/>
        <v/>
      </c>
      <c r="F1325" s="43" t="str">
        <f t="shared" si="590"/>
        <v/>
      </c>
      <c r="G1325" s="43" t="str">
        <f>IF(A1325&lt;&gt;"",IF(A1325&lt;Data!$G$11*0.25,$C$13/$G$32,IF(A1325&gt;Data!$G$11*0.25,$C$13,$C$13*10)),"")</f>
        <v/>
      </c>
      <c r="H1325" s="43" t="str">
        <f>IF(A1325&lt;&gt;"",IF(Data!$G$9="constant",$C$13,IF(Data!$G$9="squeeze",G1325,F1325)),"")</f>
        <v/>
      </c>
      <c r="I1325" s="38" t="str">
        <f ca="1">IF(ISNUMBER(A1325),NORMINV(RAND(),0,IF(AND(Data!$G$9="squeeze",A1325&lt;Data!$G$11*0.25),$H$32,1)*$C$30*$C$13)*($C$14*$C$12),"")</f>
        <v/>
      </c>
      <c r="J1325" s="42" t="str">
        <f ca="1">IFERROR(IF(Data!$C$6="Real",B1325,I1325+J1324+($C$14*$C$12)*(NORMINV(RAND(),$C$15,CHOOSE($G$13,$C$13,F1325,G1325)))),"")</f>
        <v/>
      </c>
      <c r="K1325" s="88" t="str">
        <f>IF(ISNUMBER(A1325), IF($G$16="fixed",$G$17,MIN(H1325*Data!$C$7*$C$16*0.5,$C$17*Data!$C$7))*$C$12,"")</f>
        <v/>
      </c>
      <c r="L1325" s="42" t="str">
        <f t="shared" ca="1" si="614"/>
        <v/>
      </c>
      <c r="M1325" s="44" t="str">
        <f t="shared" ca="1" si="615"/>
        <v/>
      </c>
      <c r="N1325" s="44" t="str">
        <f t="shared" ca="1" si="616"/>
        <v/>
      </c>
      <c r="O1325" s="108" t="str">
        <f t="shared" si="591"/>
        <v/>
      </c>
      <c r="P1325" s="102" t="str">
        <f t="shared" si="592"/>
        <v/>
      </c>
      <c r="Q1325" s="102" t="str">
        <f t="shared" si="593"/>
        <v/>
      </c>
      <c r="R1325" s="120" t="str">
        <f t="shared" si="611"/>
        <v/>
      </c>
      <c r="S1325" s="54" t="str">
        <f t="shared" si="612"/>
        <v/>
      </c>
      <c r="T1325" s="5" t="str">
        <f t="shared" si="594"/>
        <v/>
      </c>
      <c r="U1325" s="152" t="str">
        <f t="shared" si="595"/>
        <v/>
      </c>
      <c r="V1325" s="152" t="str">
        <f t="shared" si="596"/>
        <v/>
      </c>
      <c r="W1325" s="153" t="str">
        <f t="shared" si="597"/>
        <v/>
      </c>
      <c r="X1325" s="153" t="str">
        <f t="shared" si="598"/>
        <v/>
      </c>
      <c r="Y1325" s="153" t="str">
        <f t="shared" si="599"/>
        <v/>
      </c>
      <c r="Z1325" s="153" t="str">
        <f t="shared" si="600"/>
        <v/>
      </c>
      <c r="AA1325" s="152" t="str">
        <f t="shared" si="601"/>
        <v/>
      </c>
      <c r="AB1325" s="152" t="str">
        <f t="shared" si="602"/>
        <v/>
      </c>
      <c r="AC1325" s="154" t="str">
        <f t="shared" si="603"/>
        <v/>
      </c>
      <c r="AD1325" s="154" t="str">
        <f t="shared" si="604"/>
        <v/>
      </c>
      <c r="AE1325" s="3" t="str">
        <f t="shared" si="605"/>
        <v/>
      </c>
      <c r="AF1325" s="3" t="str">
        <f t="shared" si="606"/>
        <v/>
      </c>
      <c r="AG1325" s="3" t="str">
        <f t="shared" si="613"/>
        <v/>
      </c>
      <c r="AH1325" s="4" t="str">
        <f t="shared" si="607"/>
        <v/>
      </c>
      <c r="AI1325" s="75" t="str">
        <f t="shared" si="608"/>
        <v/>
      </c>
      <c r="AJ1325" s="75" t="str">
        <f t="shared" si="609"/>
        <v/>
      </c>
    </row>
    <row r="1326" spans="1:36" ht="14.25">
      <c r="A1326" s="41" t="str">
        <f t="shared" si="610"/>
        <v/>
      </c>
      <c r="B1326" s="150" t="str">
        <f>IF(ISNUMBER(A1326),INDEX('MetaTrader Import'!$H$13:$J$5893,TRUNC(((A1326-$A$39+1)-1)/3)+1,MOD((A1326-$A$39+1)-1,3)+1),"")</f>
        <v/>
      </c>
      <c r="C1326" s="43" t="str">
        <f t="shared" si="587"/>
        <v/>
      </c>
      <c r="D1326" s="43" t="str">
        <f t="shared" ca="1" si="588"/>
        <v/>
      </c>
      <c r="E1326" s="43" t="str">
        <f t="shared" si="589"/>
        <v/>
      </c>
      <c r="F1326" s="43" t="str">
        <f t="shared" si="590"/>
        <v/>
      </c>
      <c r="G1326" s="43" t="str">
        <f>IF(A1326&lt;&gt;"",IF(A1326&lt;Data!$G$11*0.25,$C$13/$G$32,IF(A1326&gt;Data!$G$11*0.25,$C$13,$C$13*10)),"")</f>
        <v/>
      </c>
      <c r="H1326" s="43" t="str">
        <f>IF(A1326&lt;&gt;"",IF(Data!$G$9="constant",$C$13,IF(Data!$G$9="squeeze",G1326,F1326)),"")</f>
        <v/>
      </c>
      <c r="I1326" s="38" t="str">
        <f ca="1">IF(ISNUMBER(A1326),NORMINV(RAND(),0,IF(AND(Data!$G$9="squeeze",A1326&lt;Data!$G$11*0.25),$H$32,1)*$C$30*$C$13)*($C$14*$C$12),"")</f>
        <v/>
      </c>
      <c r="J1326" s="42" t="str">
        <f ca="1">IFERROR(IF(Data!$C$6="Real",B1326,I1326+J1325+($C$14*$C$12)*(NORMINV(RAND(),$C$15,CHOOSE($G$13,$C$13,F1326,G1326)))),"")</f>
        <v/>
      </c>
      <c r="K1326" s="88" t="str">
        <f>IF(ISNUMBER(A1326), IF($G$16="fixed",$G$17,MIN(H1326*Data!$C$7*$C$16*0.5,$C$17*Data!$C$7))*$C$12,"")</f>
        <v/>
      </c>
      <c r="L1326" s="42" t="str">
        <f t="shared" ca="1" si="614"/>
        <v/>
      </c>
      <c r="M1326" s="44" t="str">
        <f t="shared" ca="1" si="615"/>
        <v/>
      </c>
      <c r="N1326" s="44" t="str">
        <f t="shared" ca="1" si="616"/>
        <v/>
      </c>
      <c r="O1326" s="108" t="str">
        <f t="shared" si="591"/>
        <v/>
      </c>
      <c r="P1326" s="102" t="str">
        <f t="shared" si="592"/>
        <v/>
      </c>
      <c r="Q1326" s="102" t="str">
        <f t="shared" si="593"/>
        <v/>
      </c>
      <c r="R1326" s="120" t="str">
        <f t="shared" si="611"/>
        <v/>
      </c>
      <c r="S1326" s="54" t="str">
        <f t="shared" si="612"/>
        <v/>
      </c>
      <c r="T1326" s="5" t="str">
        <f t="shared" si="594"/>
        <v/>
      </c>
      <c r="U1326" s="152" t="str">
        <f t="shared" si="595"/>
        <v/>
      </c>
      <c r="V1326" s="152" t="str">
        <f t="shared" si="596"/>
        <v/>
      </c>
      <c r="W1326" s="153" t="str">
        <f t="shared" si="597"/>
        <v/>
      </c>
      <c r="X1326" s="153" t="str">
        <f t="shared" si="598"/>
        <v/>
      </c>
      <c r="Y1326" s="153" t="str">
        <f t="shared" si="599"/>
        <v/>
      </c>
      <c r="Z1326" s="153" t="str">
        <f t="shared" si="600"/>
        <v/>
      </c>
      <c r="AA1326" s="152" t="str">
        <f t="shared" si="601"/>
        <v/>
      </c>
      <c r="AB1326" s="152" t="str">
        <f t="shared" si="602"/>
        <v/>
      </c>
      <c r="AC1326" s="154" t="str">
        <f t="shared" si="603"/>
        <v/>
      </c>
      <c r="AD1326" s="154" t="str">
        <f t="shared" si="604"/>
        <v/>
      </c>
      <c r="AE1326" s="3" t="str">
        <f t="shared" si="605"/>
        <v/>
      </c>
      <c r="AF1326" s="3" t="str">
        <f t="shared" si="606"/>
        <v/>
      </c>
      <c r="AG1326" s="3" t="str">
        <f t="shared" si="613"/>
        <v/>
      </c>
      <c r="AH1326" s="4" t="str">
        <f t="shared" si="607"/>
        <v/>
      </c>
      <c r="AI1326" s="75" t="str">
        <f t="shared" si="608"/>
        <v/>
      </c>
      <c r="AJ1326" s="75" t="str">
        <f t="shared" si="609"/>
        <v/>
      </c>
    </row>
    <row r="1327" spans="1:36" ht="14.25">
      <c r="A1327" s="41" t="str">
        <f t="shared" si="610"/>
        <v/>
      </c>
      <c r="B1327" s="150" t="str">
        <f>IF(ISNUMBER(A1327),INDEX('MetaTrader Import'!$H$13:$J$5893,TRUNC(((A1327-$A$39+1)-1)/3)+1,MOD((A1327-$A$39+1)-1,3)+1),"")</f>
        <v/>
      </c>
      <c r="C1327" s="43" t="str">
        <f t="shared" si="587"/>
        <v/>
      </c>
      <c r="D1327" s="43" t="str">
        <f t="shared" ca="1" si="588"/>
        <v/>
      </c>
      <c r="E1327" s="43" t="str">
        <f t="shared" si="589"/>
        <v/>
      </c>
      <c r="F1327" s="43" t="str">
        <f t="shared" si="590"/>
        <v/>
      </c>
      <c r="G1327" s="43" t="str">
        <f>IF(A1327&lt;&gt;"",IF(A1327&lt;Data!$G$11*0.25,$C$13/$G$32,IF(A1327&gt;Data!$G$11*0.25,$C$13,$C$13*10)),"")</f>
        <v/>
      </c>
      <c r="H1327" s="43" t="str">
        <f>IF(A1327&lt;&gt;"",IF(Data!$G$9="constant",$C$13,IF(Data!$G$9="squeeze",G1327,F1327)),"")</f>
        <v/>
      </c>
      <c r="I1327" s="38" t="str">
        <f ca="1">IF(ISNUMBER(A1327),NORMINV(RAND(),0,IF(AND(Data!$G$9="squeeze",A1327&lt;Data!$G$11*0.25),$H$32,1)*$C$30*$C$13)*($C$14*$C$12),"")</f>
        <v/>
      </c>
      <c r="J1327" s="42" t="str">
        <f ca="1">IFERROR(IF(Data!$C$6="Real",B1327,I1327+J1326+($C$14*$C$12)*(NORMINV(RAND(),$C$15,CHOOSE($G$13,$C$13,F1327,G1327)))),"")</f>
        <v/>
      </c>
      <c r="K1327" s="88" t="str">
        <f>IF(ISNUMBER(A1327), IF($G$16="fixed",$G$17,MIN(H1327*Data!$C$7*$C$16*0.5,$C$17*Data!$C$7))*$C$12,"")</f>
        <v/>
      </c>
      <c r="L1327" s="42" t="str">
        <f t="shared" ca="1" si="614"/>
        <v/>
      </c>
      <c r="M1327" s="44" t="str">
        <f t="shared" ca="1" si="615"/>
        <v/>
      </c>
      <c r="N1327" s="44" t="str">
        <f t="shared" ca="1" si="616"/>
        <v/>
      </c>
      <c r="O1327" s="108" t="str">
        <f t="shared" si="591"/>
        <v/>
      </c>
      <c r="P1327" s="102" t="str">
        <f t="shared" si="592"/>
        <v/>
      </c>
      <c r="Q1327" s="102" t="str">
        <f t="shared" si="593"/>
        <v/>
      </c>
      <c r="R1327" s="120" t="str">
        <f t="shared" si="611"/>
        <v/>
      </c>
      <c r="S1327" s="54" t="str">
        <f t="shared" si="612"/>
        <v/>
      </c>
      <c r="T1327" s="5" t="str">
        <f t="shared" si="594"/>
        <v/>
      </c>
      <c r="U1327" s="152" t="str">
        <f t="shared" si="595"/>
        <v/>
      </c>
      <c r="V1327" s="152" t="str">
        <f t="shared" si="596"/>
        <v/>
      </c>
      <c r="W1327" s="153" t="str">
        <f t="shared" si="597"/>
        <v/>
      </c>
      <c r="X1327" s="153" t="str">
        <f t="shared" si="598"/>
        <v/>
      </c>
      <c r="Y1327" s="153" t="str">
        <f t="shared" si="599"/>
        <v/>
      </c>
      <c r="Z1327" s="153" t="str">
        <f t="shared" si="600"/>
        <v/>
      </c>
      <c r="AA1327" s="152" t="str">
        <f t="shared" si="601"/>
        <v/>
      </c>
      <c r="AB1327" s="152" t="str">
        <f t="shared" si="602"/>
        <v/>
      </c>
      <c r="AC1327" s="154" t="str">
        <f t="shared" si="603"/>
        <v/>
      </c>
      <c r="AD1327" s="154" t="str">
        <f t="shared" si="604"/>
        <v/>
      </c>
      <c r="AE1327" s="3" t="str">
        <f t="shared" si="605"/>
        <v/>
      </c>
      <c r="AF1327" s="3" t="str">
        <f t="shared" si="606"/>
        <v/>
      </c>
      <c r="AG1327" s="3" t="str">
        <f t="shared" si="613"/>
        <v/>
      </c>
      <c r="AH1327" s="4" t="str">
        <f t="shared" si="607"/>
        <v/>
      </c>
      <c r="AI1327" s="75" t="str">
        <f t="shared" si="608"/>
        <v/>
      </c>
      <c r="AJ1327" s="75" t="str">
        <f t="shared" si="609"/>
        <v/>
      </c>
    </row>
    <row r="1328" spans="1:36" ht="14.25">
      <c r="A1328" s="41" t="str">
        <f t="shared" si="610"/>
        <v/>
      </c>
      <c r="B1328" s="150" t="str">
        <f>IF(ISNUMBER(A1328),INDEX('MetaTrader Import'!$H$13:$J$5893,TRUNC(((A1328-$A$39+1)-1)/3)+1,MOD((A1328-$A$39+1)-1,3)+1),"")</f>
        <v/>
      </c>
      <c r="C1328" s="43" t="str">
        <f t="shared" si="587"/>
        <v/>
      </c>
      <c r="D1328" s="43" t="str">
        <f t="shared" ca="1" si="588"/>
        <v/>
      </c>
      <c r="E1328" s="43" t="str">
        <f t="shared" si="589"/>
        <v/>
      </c>
      <c r="F1328" s="43" t="str">
        <f t="shared" si="590"/>
        <v/>
      </c>
      <c r="G1328" s="43" t="str">
        <f>IF(A1328&lt;&gt;"",IF(A1328&lt;Data!$G$11*0.25,$C$13/$G$32,IF(A1328&gt;Data!$G$11*0.25,$C$13,$C$13*10)),"")</f>
        <v/>
      </c>
      <c r="H1328" s="43" t="str">
        <f>IF(A1328&lt;&gt;"",IF(Data!$G$9="constant",$C$13,IF(Data!$G$9="squeeze",G1328,F1328)),"")</f>
        <v/>
      </c>
      <c r="I1328" s="38" t="str">
        <f ca="1">IF(ISNUMBER(A1328),NORMINV(RAND(),0,IF(AND(Data!$G$9="squeeze",A1328&lt;Data!$G$11*0.25),$H$32,1)*$C$30*$C$13)*($C$14*$C$12),"")</f>
        <v/>
      </c>
      <c r="J1328" s="42" t="str">
        <f ca="1">IFERROR(IF(Data!$C$6="Real",B1328,I1328+J1327+($C$14*$C$12)*(NORMINV(RAND(),$C$15,CHOOSE($G$13,$C$13,F1328,G1328)))),"")</f>
        <v/>
      </c>
      <c r="K1328" s="88" t="str">
        <f>IF(ISNUMBER(A1328), IF($G$16="fixed",$G$17,MIN(H1328*Data!$C$7*$C$16*0.5,$C$17*Data!$C$7))*$C$12,"")</f>
        <v/>
      </c>
      <c r="L1328" s="42" t="str">
        <f t="shared" ca="1" si="614"/>
        <v/>
      </c>
      <c r="M1328" s="44" t="str">
        <f t="shared" ca="1" si="615"/>
        <v/>
      </c>
      <c r="N1328" s="44" t="str">
        <f t="shared" ca="1" si="616"/>
        <v/>
      </c>
      <c r="O1328" s="108" t="str">
        <f t="shared" si="591"/>
        <v/>
      </c>
      <c r="P1328" s="102" t="str">
        <f t="shared" si="592"/>
        <v/>
      </c>
      <c r="Q1328" s="102" t="str">
        <f t="shared" si="593"/>
        <v/>
      </c>
      <c r="R1328" s="120" t="str">
        <f t="shared" si="611"/>
        <v/>
      </c>
      <c r="S1328" s="54" t="str">
        <f t="shared" si="612"/>
        <v/>
      </c>
      <c r="T1328" s="5" t="str">
        <f t="shared" si="594"/>
        <v/>
      </c>
      <c r="U1328" s="152" t="str">
        <f t="shared" si="595"/>
        <v/>
      </c>
      <c r="V1328" s="152" t="str">
        <f t="shared" si="596"/>
        <v/>
      </c>
      <c r="W1328" s="153" t="str">
        <f t="shared" si="597"/>
        <v/>
      </c>
      <c r="X1328" s="153" t="str">
        <f t="shared" si="598"/>
        <v/>
      </c>
      <c r="Y1328" s="153" t="str">
        <f t="shared" si="599"/>
        <v/>
      </c>
      <c r="Z1328" s="153" t="str">
        <f t="shared" si="600"/>
        <v/>
      </c>
      <c r="AA1328" s="152" t="str">
        <f t="shared" si="601"/>
        <v/>
      </c>
      <c r="AB1328" s="152" t="str">
        <f t="shared" si="602"/>
        <v/>
      </c>
      <c r="AC1328" s="154" t="str">
        <f t="shared" si="603"/>
        <v/>
      </c>
      <c r="AD1328" s="154" t="str">
        <f t="shared" si="604"/>
        <v/>
      </c>
      <c r="AE1328" s="3" t="str">
        <f t="shared" si="605"/>
        <v/>
      </c>
      <c r="AF1328" s="3" t="str">
        <f t="shared" si="606"/>
        <v/>
      </c>
      <c r="AG1328" s="3" t="str">
        <f t="shared" si="613"/>
        <v/>
      </c>
      <c r="AH1328" s="4" t="str">
        <f t="shared" si="607"/>
        <v/>
      </c>
      <c r="AI1328" s="75" t="str">
        <f t="shared" si="608"/>
        <v/>
      </c>
      <c r="AJ1328" s="75" t="str">
        <f t="shared" si="609"/>
        <v/>
      </c>
    </row>
    <row r="1329" spans="1:36" ht="14.25">
      <c r="A1329" s="41" t="str">
        <f t="shared" si="610"/>
        <v/>
      </c>
      <c r="B1329" s="150" t="str">
        <f>IF(ISNUMBER(A1329),INDEX('MetaTrader Import'!$H$13:$J$5893,TRUNC(((A1329-$A$39+1)-1)/3)+1,MOD((A1329-$A$39+1)-1,3)+1),"")</f>
        <v/>
      </c>
      <c r="C1329" s="43" t="str">
        <f t="shared" si="587"/>
        <v/>
      </c>
      <c r="D1329" s="43" t="str">
        <f t="shared" ca="1" si="588"/>
        <v/>
      </c>
      <c r="E1329" s="43" t="str">
        <f t="shared" si="589"/>
        <v/>
      </c>
      <c r="F1329" s="43" t="str">
        <f t="shared" si="590"/>
        <v/>
      </c>
      <c r="G1329" s="43" t="str">
        <f>IF(A1329&lt;&gt;"",IF(A1329&lt;Data!$G$11*0.25,$C$13/$G$32,IF(A1329&gt;Data!$G$11*0.25,$C$13,$C$13*10)),"")</f>
        <v/>
      </c>
      <c r="H1329" s="43" t="str">
        <f>IF(A1329&lt;&gt;"",IF(Data!$G$9="constant",$C$13,IF(Data!$G$9="squeeze",G1329,F1329)),"")</f>
        <v/>
      </c>
      <c r="I1329" s="38" t="str">
        <f ca="1">IF(ISNUMBER(A1329),NORMINV(RAND(),0,IF(AND(Data!$G$9="squeeze",A1329&lt;Data!$G$11*0.25),$H$32,1)*$C$30*$C$13)*($C$14*$C$12),"")</f>
        <v/>
      </c>
      <c r="J1329" s="42" t="str">
        <f ca="1">IFERROR(IF(Data!$C$6="Real",B1329,I1329+J1328+($C$14*$C$12)*(NORMINV(RAND(),$C$15,CHOOSE($G$13,$C$13,F1329,G1329)))),"")</f>
        <v/>
      </c>
      <c r="K1329" s="88" t="str">
        <f>IF(ISNUMBER(A1329), IF($G$16="fixed",$G$17,MIN(H1329*Data!$C$7*$C$16*0.5,$C$17*Data!$C$7))*$C$12,"")</f>
        <v/>
      </c>
      <c r="L1329" s="42" t="str">
        <f t="shared" ca="1" si="614"/>
        <v/>
      </c>
      <c r="M1329" s="44" t="str">
        <f t="shared" ca="1" si="615"/>
        <v/>
      </c>
      <c r="N1329" s="44" t="str">
        <f t="shared" ca="1" si="616"/>
        <v/>
      </c>
      <c r="O1329" s="108" t="str">
        <f t="shared" si="591"/>
        <v/>
      </c>
      <c r="P1329" s="102" t="str">
        <f t="shared" si="592"/>
        <v/>
      </c>
      <c r="Q1329" s="102" t="str">
        <f t="shared" si="593"/>
        <v/>
      </c>
      <c r="R1329" s="120" t="str">
        <f t="shared" si="611"/>
        <v/>
      </c>
      <c r="S1329" s="54" t="str">
        <f t="shared" si="612"/>
        <v/>
      </c>
      <c r="T1329" s="5" t="str">
        <f t="shared" si="594"/>
        <v/>
      </c>
      <c r="U1329" s="152" t="str">
        <f t="shared" si="595"/>
        <v/>
      </c>
      <c r="V1329" s="152" t="str">
        <f t="shared" si="596"/>
        <v/>
      </c>
      <c r="W1329" s="153" t="str">
        <f t="shared" si="597"/>
        <v/>
      </c>
      <c r="X1329" s="153" t="str">
        <f t="shared" si="598"/>
        <v/>
      </c>
      <c r="Y1329" s="153" t="str">
        <f t="shared" si="599"/>
        <v/>
      </c>
      <c r="Z1329" s="153" t="str">
        <f t="shared" si="600"/>
        <v/>
      </c>
      <c r="AA1329" s="152" t="str">
        <f t="shared" si="601"/>
        <v/>
      </c>
      <c r="AB1329" s="152" t="str">
        <f t="shared" si="602"/>
        <v/>
      </c>
      <c r="AC1329" s="154" t="str">
        <f t="shared" si="603"/>
        <v/>
      </c>
      <c r="AD1329" s="154" t="str">
        <f t="shared" si="604"/>
        <v/>
      </c>
      <c r="AE1329" s="3" t="str">
        <f t="shared" si="605"/>
        <v/>
      </c>
      <c r="AF1329" s="3" t="str">
        <f t="shared" si="606"/>
        <v/>
      </c>
      <c r="AG1329" s="3" t="str">
        <f t="shared" si="613"/>
        <v/>
      </c>
      <c r="AH1329" s="4" t="str">
        <f t="shared" si="607"/>
        <v/>
      </c>
      <c r="AI1329" s="75" t="str">
        <f t="shared" si="608"/>
        <v/>
      </c>
      <c r="AJ1329" s="75" t="str">
        <f t="shared" si="609"/>
        <v/>
      </c>
    </row>
    <row r="1330" spans="1:36" ht="14.25">
      <c r="A1330" s="41" t="str">
        <f t="shared" si="610"/>
        <v/>
      </c>
      <c r="B1330" s="150" t="str">
        <f>IF(ISNUMBER(A1330),INDEX('MetaTrader Import'!$H$13:$J$5893,TRUNC(((A1330-$A$39+1)-1)/3)+1,MOD((A1330-$A$39+1)-1,3)+1),"")</f>
        <v/>
      </c>
      <c r="C1330" s="43" t="str">
        <f t="shared" si="587"/>
        <v/>
      </c>
      <c r="D1330" s="43" t="str">
        <f t="shared" ca="1" si="588"/>
        <v/>
      </c>
      <c r="E1330" s="43" t="str">
        <f t="shared" si="589"/>
        <v/>
      </c>
      <c r="F1330" s="43" t="str">
        <f t="shared" si="590"/>
        <v/>
      </c>
      <c r="G1330" s="43" t="str">
        <f>IF(A1330&lt;&gt;"",IF(A1330&lt;Data!$G$11*0.25,$C$13/$G$32,IF(A1330&gt;Data!$G$11*0.25,$C$13,$C$13*10)),"")</f>
        <v/>
      </c>
      <c r="H1330" s="43" t="str">
        <f>IF(A1330&lt;&gt;"",IF(Data!$G$9="constant",$C$13,IF(Data!$G$9="squeeze",G1330,F1330)),"")</f>
        <v/>
      </c>
      <c r="I1330" s="38" t="str">
        <f ca="1">IF(ISNUMBER(A1330),NORMINV(RAND(),0,IF(AND(Data!$G$9="squeeze",A1330&lt;Data!$G$11*0.25),$H$32,1)*$C$30*$C$13)*($C$14*$C$12),"")</f>
        <v/>
      </c>
      <c r="J1330" s="42" t="str">
        <f ca="1">IFERROR(IF(Data!$C$6="Real",B1330,I1330+J1329+($C$14*$C$12)*(NORMINV(RAND(),$C$15,CHOOSE($G$13,$C$13,F1330,G1330)))),"")</f>
        <v/>
      </c>
      <c r="K1330" s="88" t="str">
        <f>IF(ISNUMBER(A1330), IF($G$16="fixed",$G$17,MIN(H1330*Data!$C$7*$C$16*0.5,$C$17*Data!$C$7))*$C$12,"")</f>
        <v/>
      </c>
      <c r="L1330" s="42" t="str">
        <f t="shared" ca="1" si="614"/>
        <v/>
      </c>
      <c r="M1330" s="44" t="str">
        <f t="shared" ca="1" si="615"/>
        <v/>
      </c>
      <c r="N1330" s="44" t="str">
        <f t="shared" ca="1" si="616"/>
        <v/>
      </c>
      <c r="O1330" s="108" t="str">
        <f t="shared" si="591"/>
        <v/>
      </c>
      <c r="P1330" s="102" t="str">
        <f t="shared" si="592"/>
        <v/>
      </c>
      <c r="Q1330" s="102" t="str">
        <f t="shared" si="593"/>
        <v/>
      </c>
      <c r="R1330" s="120" t="str">
        <f t="shared" si="611"/>
        <v/>
      </c>
      <c r="S1330" s="54" t="str">
        <f t="shared" si="612"/>
        <v/>
      </c>
      <c r="T1330" s="5" t="str">
        <f t="shared" si="594"/>
        <v/>
      </c>
      <c r="U1330" s="152" t="str">
        <f t="shared" si="595"/>
        <v/>
      </c>
      <c r="V1330" s="152" t="str">
        <f t="shared" si="596"/>
        <v/>
      </c>
      <c r="W1330" s="153" t="str">
        <f t="shared" si="597"/>
        <v/>
      </c>
      <c r="X1330" s="153" t="str">
        <f t="shared" si="598"/>
        <v/>
      </c>
      <c r="Y1330" s="153" t="str">
        <f t="shared" si="599"/>
        <v/>
      </c>
      <c r="Z1330" s="153" t="str">
        <f t="shared" si="600"/>
        <v/>
      </c>
      <c r="AA1330" s="152" t="str">
        <f t="shared" si="601"/>
        <v/>
      </c>
      <c r="AB1330" s="152" t="str">
        <f t="shared" si="602"/>
        <v/>
      </c>
      <c r="AC1330" s="154" t="str">
        <f t="shared" si="603"/>
        <v/>
      </c>
      <c r="AD1330" s="154" t="str">
        <f t="shared" si="604"/>
        <v/>
      </c>
      <c r="AE1330" s="3" t="str">
        <f t="shared" si="605"/>
        <v/>
      </c>
      <c r="AF1330" s="3" t="str">
        <f t="shared" si="606"/>
        <v/>
      </c>
      <c r="AG1330" s="3" t="str">
        <f t="shared" si="613"/>
        <v/>
      </c>
      <c r="AH1330" s="4" t="str">
        <f t="shared" si="607"/>
        <v/>
      </c>
      <c r="AI1330" s="75" t="str">
        <f t="shared" si="608"/>
        <v/>
      </c>
      <c r="AJ1330" s="75" t="str">
        <f t="shared" si="609"/>
        <v/>
      </c>
    </row>
    <row r="1331" spans="1:36" ht="14.25">
      <c r="A1331" s="41" t="str">
        <f t="shared" si="610"/>
        <v/>
      </c>
      <c r="B1331" s="150" t="str">
        <f>IF(ISNUMBER(A1331),INDEX('MetaTrader Import'!$H$13:$J$5893,TRUNC(((A1331-$A$39+1)-1)/3)+1,MOD((A1331-$A$39+1)-1,3)+1),"")</f>
        <v/>
      </c>
      <c r="C1331" s="43" t="str">
        <f t="shared" si="587"/>
        <v/>
      </c>
      <c r="D1331" s="43" t="str">
        <f t="shared" ca="1" si="588"/>
        <v/>
      </c>
      <c r="E1331" s="43" t="str">
        <f t="shared" si="589"/>
        <v/>
      </c>
      <c r="F1331" s="43" t="str">
        <f t="shared" si="590"/>
        <v/>
      </c>
      <c r="G1331" s="43" t="str">
        <f>IF(A1331&lt;&gt;"",IF(A1331&lt;Data!$G$11*0.25,$C$13/$G$32,IF(A1331&gt;Data!$G$11*0.25,$C$13,$C$13*10)),"")</f>
        <v/>
      </c>
      <c r="H1331" s="43" t="str">
        <f>IF(A1331&lt;&gt;"",IF(Data!$G$9="constant",$C$13,IF(Data!$G$9="squeeze",G1331,F1331)),"")</f>
        <v/>
      </c>
      <c r="I1331" s="38" t="str">
        <f ca="1">IF(ISNUMBER(A1331),NORMINV(RAND(),0,IF(AND(Data!$G$9="squeeze",A1331&lt;Data!$G$11*0.25),$H$32,1)*$C$30*$C$13)*($C$14*$C$12),"")</f>
        <v/>
      </c>
      <c r="J1331" s="42" t="str">
        <f ca="1">IFERROR(IF(Data!$C$6="Real",B1331,I1331+J1330+($C$14*$C$12)*(NORMINV(RAND(),$C$15,CHOOSE($G$13,$C$13,F1331,G1331)))),"")</f>
        <v/>
      </c>
      <c r="K1331" s="88" t="str">
        <f>IF(ISNUMBER(A1331), IF($G$16="fixed",$G$17,MIN(H1331*Data!$C$7*$C$16*0.5,$C$17*Data!$C$7))*$C$12,"")</f>
        <v/>
      </c>
      <c r="L1331" s="42" t="str">
        <f t="shared" ca="1" si="614"/>
        <v/>
      </c>
      <c r="M1331" s="44" t="str">
        <f t="shared" ca="1" si="615"/>
        <v/>
      </c>
      <c r="N1331" s="44" t="str">
        <f t="shared" ca="1" si="616"/>
        <v/>
      </c>
      <c r="O1331" s="108" t="str">
        <f t="shared" si="591"/>
        <v/>
      </c>
      <c r="P1331" s="102" t="str">
        <f t="shared" si="592"/>
        <v/>
      </c>
      <c r="Q1331" s="102" t="str">
        <f t="shared" si="593"/>
        <v/>
      </c>
      <c r="R1331" s="120" t="str">
        <f t="shared" si="611"/>
        <v/>
      </c>
      <c r="S1331" s="54" t="str">
        <f t="shared" si="612"/>
        <v/>
      </c>
      <c r="T1331" s="5" t="str">
        <f t="shared" si="594"/>
        <v/>
      </c>
      <c r="U1331" s="152" t="str">
        <f t="shared" si="595"/>
        <v/>
      </c>
      <c r="V1331" s="152" t="str">
        <f t="shared" si="596"/>
        <v/>
      </c>
      <c r="W1331" s="153" t="str">
        <f t="shared" si="597"/>
        <v/>
      </c>
      <c r="X1331" s="153" t="str">
        <f t="shared" si="598"/>
        <v/>
      </c>
      <c r="Y1331" s="153" t="str">
        <f t="shared" si="599"/>
        <v/>
      </c>
      <c r="Z1331" s="153" t="str">
        <f t="shared" si="600"/>
        <v/>
      </c>
      <c r="AA1331" s="152" t="str">
        <f t="shared" si="601"/>
        <v/>
      </c>
      <c r="AB1331" s="152" t="str">
        <f t="shared" si="602"/>
        <v/>
      </c>
      <c r="AC1331" s="154" t="str">
        <f t="shared" si="603"/>
        <v/>
      </c>
      <c r="AD1331" s="154" t="str">
        <f t="shared" si="604"/>
        <v/>
      </c>
      <c r="AE1331" s="3" t="str">
        <f t="shared" si="605"/>
        <v/>
      </c>
      <c r="AF1331" s="3" t="str">
        <f t="shared" si="606"/>
        <v/>
      </c>
      <c r="AG1331" s="3" t="str">
        <f t="shared" si="613"/>
        <v/>
      </c>
      <c r="AH1331" s="4" t="str">
        <f t="shared" si="607"/>
        <v/>
      </c>
      <c r="AI1331" s="75" t="str">
        <f t="shared" si="608"/>
        <v/>
      </c>
      <c r="AJ1331" s="75" t="str">
        <f t="shared" si="609"/>
        <v/>
      </c>
    </row>
    <row r="1332" spans="1:36" ht="14.25">
      <c r="A1332" s="41" t="str">
        <f t="shared" si="610"/>
        <v/>
      </c>
      <c r="B1332" s="150" t="str">
        <f>IF(ISNUMBER(A1332),INDEX('MetaTrader Import'!$H$13:$J$5893,TRUNC(((A1332-$A$39+1)-1)/3)+1,MOD((A1332-$A$39+1)-1,3)+1),"")</f>
        <v/>
      </c>
      <c r="C1332" s="43" t="str">
        <f t="shared" si="587"/>
        <v/>
      </c>
      <c r="D1332" s="43" t="str">
        <f t="shared" ca="1" si="588"/>
        <v/>
      </c>
      <c r="E1332" s="43" t="str">
        <f t="shared" si="589"/>
        <v/>
      </c>
      <c r="F1332" s="43" t="str">
        <f t="shared" si="590"/>
        <v/>
      </c>
      <c r="G1332" s="43" t="str">
        <f>IF(A1332&lt;&gt;"",IF(A1332&lt;Data!$G$11*0.25,$C$13/$G$32,IF(A1332&gt;Data!$G$11*0.25,$C$13,$C$13*10)),"")</f>
        <v/>
      </c>
      <c r="H1332" s="43" t="str">
        <f>IF(A1332&lt;&gt;"",IF(Data!$G$9="constant",$C$13,IF(Data!$G$9="squeeze",G1332,F1332)),"")</f>
        <v/>
      </c>
      <c r="I1332" s="38" t="str">
        <f ca="1">IF(ISNUMBER(A1332),NORMINV(RAND(),0,IF(AND(Data!$G$9="squeeze",A1332&lt;Data!$G$11*0.25),$H$32,1)*$C$30*$C$13)*($C$14*$C$12),"")</f>
        <v/>
      </c>
      <c r="J1332" s="42" t="str">
        <f ca="1">IFERROR(IF(Data!$C$6="Real",B1332,I1332+J1331+($C$14*$C$12)*(NORMINV(RAND(),$C$15,CHOOSE($G$13,$C$13,F1332,G1332)))),"")</f>
        <v/>
      </c>
      <c r="K1332" s="88" t="str">
        <f>IF(ISNUMBER(A1332), IF($G$16="fixed",$G$17,MIN(H1332*Data!$C$7*$C$16*0.5,$C$17*Data!$C$7))*$C$12,"")</f>
        <v/>
      </c>
      <c r="L1332" s="42" t="str">
        <f t="shared" ca="1" si="614"/>
        <v/>
      </c>
      <c r="M1332" s="44" t="str">
        <f t="shared" ca="1" si="615"/>
        <v/>
      </c>
      <c r="N1332" s="44" t="str">
        <f t="shared" ca="1" si="616"/>
        <v/>
      </c>
      <c r="O1332" s="108" t="str">
        <f t="shared" si="591"/>
        <v/>
      </c>
      <c r="P1332" s="102" t="str">
        <f t="shared" si="592"/>
        <v/>
      </c>
      <c r="Q1332" s="102" t="str">
        <f t="shared" si="593"/>
        <v/>
      </c>
      <c r="R1332" s="120" t="str">
        <f t="shared" si="611"/>
        <v/>
      </c>
      <c r="S1332" s="54" t="str">
        <f t="shared" si="612"/>
        <v/>
      </c>
      <c r="T1332" s="5" t="str">
        <f t="shared" si="594"/>
        <v/>
      </c>
      <c r="U1332" s="152" t="str">
        <f t="shared" si="595"/>
        <v/>
      </c>
      <c r="V1332" s="152" t="str">
        <f t="shared" si="596"/>
        <v/>
      </c>
      <c r="W1332" s="153" t="str">
        <f t="shared" si="597"/>
        <v/>
      </c>
      <c r="X1332" s="153" t="str">
        <f t="shared" si="598"/>
        <v/>
      </c>
      <c r="Y1332" s="153" t="str">
        <f t="shared" si="599"/>
        <v/>
      </c>
      <c r="Z1332" s="153" t="str">
        <f t="shared" si="600"/>
        <v/>
      </c>
      <c r="AA1332" s="152" t="str">
        <f t="shared" si="601"/>
        <v/>
      </c>
      <c r="AB1332" s="152" t="str">
        <f t="shared" si="602"/>
        <v/>
      </c>
      <c r="AC1332" s="154" t="str">
        <f t="shared" si="603"/>
        <v/>
      </c>
      <c r="AD1332" s="154" t="str">
        <f t="shared" si="604"/>
        <v/>
      </c>
      <c r="AE1332" s="3" t="str">
        <f t="shared" si="605"/>
        <v/>
      </c>
      <c r="AF1332" s="3" t="str">
        <f t="shared" si="606"/>
        <v/>
      </c>
      <c r="AG1332" s="3" t="str">
        <f t="shared" si="613"/>
        <v/>
      </c>
      <c r="AH1332" s="4" t="str">
        <f t="shared" si="607"/>
        <v/>
      </c>
      <c r="AI1332" s="75" t="str">
        <f t="shared" si="608"/>
        <v/>
      </c>
      <c r="AJ1332" s="75" t="str">
        <f t="shared" si="609"/>
        <v/>
      </c>
    </row>
    <row r="1333" spans="1:36" ht="14.25">
      <c r="A1333" s="41" t="str">
        <f t="shared" si="610"/>
        <v/>
      </c>
      <c r="B1333" s="150" t="str">
        <f>IF(ISNUMBER(A1333),INDEX('MetaTrader Import'!$H$13:$J$5893,TRUNC(((A1333-$A$39+1)-1)/3)+1,MOD((A1333-$A$39+1)-1,3)+1),"")</f>
        <v/>
      </c>
      <c r="C1333" s="43" t="str">
        <f t="shared" si="587"/>
        <v/>
      </c>
      <c r="D1333" s="43" t="str">
        <f t="shared" ca="1" si="588"/>
        <v/>
      </c>
      <c r="E1333" s="43" t="str">
        <f t="shared" si="589"/>
        <v/>
      </c>
      <c r="F1333" s="43" t="str">
        <f t="shared" si="590"/>
        <v/>
      </c>
      <c r="G1333" s="43" t="str">
        <f>IF(A1333&lt;&gt;"",IF(A1333&lt;Data!$G$11*0.25,$C$13/$G$32,IF(A1333&gt;Data!$G$11*0.25,$C$13,$C$13*10)),"")</f>
        <v/>
      </c>
      <c r="H1333" s="43" t="str">
        <f>IF(A1333&lt;&gt;"",IF(Data!$G$9="constant",$C$13,IF(Data!$G$9="squeeze",G1333,F1333)),"")</f>
        <v/>
      </c>
      <c r="I1333" s="38" t="str">
        <f ca="1">IF(ISNUMBER(A1333),NORMINV(RAND(),0,IF(AND(Data!$G$9="squeeze",A1333&lt;Data!$G$11*0.25),$H$32,1)*$C$30*$C$13)*($C$14*$C$12),"")</f>
        <v/>
      </c>
      <c r="J1333" s="42" t="str">
        <f ca="1">IFERROR(IF(Data!$C$6="Real",B1333,I1333+J1332+($C$14*$C$12)*(NORMINV(RAND(),$C$15,CHOOSE($G$13,$C$13,F1333,G1333)))),"")</f>
        <v/>
      </c>
      <c r="K1333" s="88" t="str">
        <f>IF(ISNUMBER(A1333), IF($G$16="fixed",$G$17,MIN(H1333*Data!$C$7*$C$16*0.5,$C$17*Data!$C$7))*$C$12,"")</f>
        <v/>
      </c>
      <c r="L1333" s="42" t="str">
        <f t="shared" ca="1" si="614"/>
        <v/>
      </c>
      <c r="M1333" s="44" t="str">
        <f t="shared" ca="1" si="615"/>
        <v/>
      </c>
      <c r="N1333" s="44" t="str">
        <f t="shared" ca="1" si="616"/>
        <v/>
      </c>
      <c r="O1333" s="108" t="str">
        <f t="shared" si="591"/>
        <v/>
      </c>
      <c r="P1333" s="102" t="str">
        <f t="shared" si="592"/>
        <v/>
      </c>
      <c r="Q1333" s="102" t="str">
        <f t="shared" si="593"/>
        <v/>
      </c>
      <c r="R1333" s="120" t="str">
        <f t="shared" si="611"/>
        <v/>
      </c>
      <c r="S1333" s="54" t="str">
        <f t="shared" si="612"/>
        <v/>
      </c>
      <c r="T1333" s="5" t="str">
        <f t="shared" si="594"/>
        <v/>
      </c>
      <c r="U1333" s="152" t="str">
        <f t="shared" si="595"/>
        <v/>
      </c>
      <c r="V1333" s="152" t="str">
        <f t="shared" si="596"/>
        <v/>
      </c>
      <c r="W1333" s="153" t="str">
        <f t="shared" si="597"/>
        <v/>
      </c>
      <c r="X1333" s="153" t="str">
        <f t="shared" si="598"/>
        <v/>
      </c>
      <c r="Y1333" s="153" t="str">
        <f t="shared" si="599"/>
        <v/>
      </c>
      <c r="Z1333" s="153" t="str">
        <f t="shared" si="600"/>
        <v/>
      </c>
      <c r="AA1333" s="152" t="str">
        <f t="shared" si="601"/>
        <v/>
      </c>
      <c r="AB1333" s="152" t="str">
        <f t="shared" si="602"/>
        <v/>
      </c>
      <c r="AC1333" s="154" t="str">
        <f t="shared" si="603"/>
        <v/>
      </c>
      <c r="AD1333" s="154" t="str">
        <f t="shared" si="604"/>
        <v/>
      </c>
      <c r="AE1333" s="3" t="str">
        <f t="shared" si="605"/>
        <v/>
      </c>
      <c r="AF1333" s="3" t="str">
        <f t="shared" si="606"/>
        <v/>
      </c>
      <c r="AG1333" s="3" t="str">
        <f t="shared" si="613"/>
        <v/>
      </c>
      <c r="AH1333" s="4" t="str">
        <f t="shared" si="607"/>
        <v/>
      </c>
      <c r="AI1333" s="75" t="str">
        <f t="shared" si="608"/>
        <v/>
      </c>
      <c r="AJ1333" s="75" t="str">
        <f t="shared" si="609"/>
        <v/>
      </c>
    </row>
    <row r="1334" spans="1:36" ht="14.25">
      <c r="A1334" s="41" t="str">
        <f t="shared" si="610"/>
        <v/>
      </c>
      <c r="B1334" s="150" t="str">
        <f>IF(ISNUMBER(A1334),INDEX('MetaTrader Import'!$H$13:$J$5893,TRUNC(((A1334-$A$39+1)-1)/3)+1,MOD((A1334-$A$39+1)-1,3)+1),"")</f>
        <v/>
      </c>
      <c r="C1334" s="43" t="str">
        <f t="shared" si="587"/>
        <v/>
      </c>
      <c r="D1334" s="43" t="str">
        <f t="shared" ca="1" si="588"/>
        <v/>
      </c>
      <c r="E1334" s="43" t="str">
        <f t="shared" si="589"/>
        <v/>
      </c>
      <c r="F1334" s="43" t="str">
        <f t="shared" si="590"/>
        <v/>
      </c>
      <c r="G1334" s="43" t="str">
        <f>IF(A1334&lt;&gt;"",IF(A1334&lt;Data!$G$11*0.25,$C$13/$G$32,IF(A1334&gt;Data!$G$11*0.25,$C$13,$C$13*10)),"")</f>
        <v/>
      </c>
      <c r="H1334" s="43" t="str">
        <f>IF(A1334&lt;&gt;"",IF(Data!$G$9="constant",$C$13,IF(Data!$G$9="squeeze",G1334,F1334)),"")</f>
        <v/>
      </c>
      <c r="I1334" s="38" t="str">
        <f ca="1">IF(ISNUMBER(A1334),NORMINV(RAND(),0,IF(AND(Data!$G$9="squeeze",A1334&lt;Data!$G$11*0.25),$H$32,1)*$C$30*$C$13)*($C$14*$C$12),"")</f>
        <v/>
      </c>
      <c r="J1334" s="42" t="str">
        <f ca="1">IFERROR(IF(Data!$C$6="Real",B1334,I1334+J1333+($C$14*$C$12)*(NORMINV(RAND(),$C$15,CHOOSE($G$13,$C$13,F1334,G1334)))),"")</f>
        <v/>
      </c>
      <c r="K1334" s="88" t="str">
        <f>IF(ISNUMBER(A1334), IF($G$16="fixed",$G$17,MIN(H1334*Data!$C$7*$C$16*0.5,$C$17*Data!$C$7))*$C$12,"")</f>
        <v/>
      </c>
      <c r="L1334" s="42" t="str">
        <f t="shared" ca="1" si="614"/>
        <v/>
      </c>
      <c r="M1334" s="44" t="str">
        <f t="shared" ca="1" si="615"/>
        <v/>
      </c>
      <c r="N1334" s="44" t="str">
        <f t="shared" ca="1" si="616"/>
        <v/>
      </c>
      <c r="O1334" s="108" t="str">
        <f t="shared" si="591"/>
        <v/>
      </c>
      <c r="P1334" s="102" t="str">
        <f t="shared" si="592"/>
        <v/>
      </c>
      <c r="Q1334" s="102" t="str">
        <f t="shared" si="593"/>
        <v/>
      </c>
      <c r="R1334" s="120" t="str">
        <f t="shared" si="611"/>
        <v/>
      </c>
      <c r="S1334" s="54" t="str">
        <f t="shared" si="612"/>
        <v/>
      </c>
      <c r="T1334" s="5" t="str">
        <f t="shared" si="594"/>
        <v/>
      </c>
      <c r="U1334" s="152" t="str">
        <f t="shared" si="595"/>
        <v/>
      </c>
      <c r="V1334" s="152" t="str">
        <f t="shared" si="596"/>
        <v/>
      </c>
      <c r="W1334" s="153" t="str">
        <f t="shared" si="597"/>
        <v/>
      </c>
      <c r="X1334" s="153" t="str">
        <f t="shared" si="598"/>
        <v/>
      </c>
      <c r="Y1334" s="153" t="str">
        <f t="shared" si="599"/>
        <v/>
      </c>
      <c r="Z1334" s="153" t="str">
        <f t="shared" si="600"/>
        <v/>
      </c>
      <c r="AA1334" s="152" t="str">
        <f t="shared" si="601"/>
        <v/>
      </c>
      <c r="AB1334" s="152" t="str">
        <f t="shared" si="602"/>
        <v/>
      </c>
      <c r="AC1334" s="154" t="str">
        <f t="shared" si="603"/>
        <v/>
      </c>
      <c r="AD1334" s="154" t="str">
        <f t="shared" si="604"/>
        <v/>
      </c>
      <c r="AE1334" s="3" t="str">
        <f t="shared" si="605"/>
        <v/>
      </c>
      <c r="AF1334" s="3" t="str">
        <f t="shared" si="606"/>
        <v/>
      </c>
      <c r="AG1334" s="3" t="str">
        <f t="shared" si="613"/>
        <v/>
      </c>
      <c r="AH1334" s="4" t="str">
        <f t="shared" si="607"/>
        <v/>
      </c>
      <c r="AI1334" s="75" t="str">
        <f t="shared" si="608"/>
        <v/>
      </c>
      <c r="AJ1334" s="75" t="str">
        <f t="shared" si="609"/>
        <v/>
      </c>
    </row>
    <row r="1335" spans="1:36" ht="14.25">
      <c r="A1335" s="41" t="str">
        <f t="shared" si="610"/>
        <v/>
      </c>
      <c r="B1335" s="150" t="str">
        <f>IF(ISNUMBER(A1335),INDEX('MetaTrader Import'!$H$13:$J$5893,TRUNC(((A1335-$A$39+1)-1)/3)+1,MOD((A1335-$A$39+1)-1,3)+1),"")</f>
        <v/>
      </c>
      <c r="C1335" s="43" t="str">
        <f t="shared" si="587"/>
        <v/>
      </c>
      <c r="D1335" s="43" t="str">
        <f t="shared" ca="1" si="588"/>
        <v/>
      </c>
      <c r="E1335" s="43" t="str">
        <f t="shared" si="589"/>
        <v/>
      </c>
      <c r="F1335" s="43" t="str">
        <f t="shared" si="590"/>
        <v/>
      </c>
      <c r="G1335" s="43" t="str">
        <f>IF(A1335&lt;&gt;"",IF(A1335&lt;Data!$G$11*0.25,$C$13/$G$32,IF(A1335&gt;Data!$G$11*0.25,$C$13,$C$13*10)),"")</f>
        <v/>
      </c>
      <c r="H1335" s="43" t="str">
        <f>IF(A1335&lt;&gt;"",IF(Data!$G$9="constant",$C$13,IF(Data!$G$9="squeeze",G1335,F1335)),"")</f>
        <v/>
      </c>
      <c r="I1335" s="38" t="str">
        <f ca="1">IF(ISNUMBER(A1335),NORMINV(RAND(),0,IF(AND(Data!$G$9="squeeze",A1335&lt;Data!$G$11*0.25),$H$32,1)*$C$30*$C$13)*($C$14*$C$12),"")</f>
        <v/>
      </c>
      <c r="J1335" s="42" t="str">
        <f ca="1">IFERROR(IF(Data!$C$6="Real",B1335,I1335+J1334+($C$14*$C$12)*(NORMINV(RAND(),$C$15,CHOOSE($G$13,$C$13,F1335,G1335)))),"")</f>
        <v/>
      </c>
      <c r="K1335" s="88" t="str">
        <f>IF(ISNUMBER(A1335), IF($G$16="fixed",$G$17,MIN(H1335*Data!$C$7*$C$16*0.5,$C$17*Data!$C$7))*$C$12,"")</f>
        <v/>
      </c>
      <c r="L1335" s="42" t="str">
        <f t="shared" ca="1" si="614"/>
        <v/>
      </c>
      <c r="M1335" s="44" t="str">
        <f t="shared" ca="1" si="615"/>
        <v/>
      </c>
      <c r="N1335" s="44" t="str">
        <f t="shared" ca="1" si="616"/>
        <v/>
      </c>
      <c r="O1335" s="108" t="str">
        <f t="shared" si="591"/>
        <v/>
      </c>
      <c r="P1335" s="102" t="str">
        <f t="shared" si="592"/>
        <v/>
      </c>
      <c r="Q1335" s="102" t="str">
        <f t="shared" si="593"/>
        <v/>
      </c>
      <c r="R1335" s="120" t="str">
        <f t="shared" si="611"/>
        <v/>
      </c>
      <c r="S1335" s="54" t="str">
        <f t="shared" si="612"/>
        <v/>
      </c>
      <c r="T1335" s="5" t="str">
        <f t="shared" si="594"/>
        <v/>
      </c>
      <c r="U1335" s="152" t="str">
        <f t="shared" si="595"/>
        <v/>
      </c>
      <c r="V1335" s="152" t="str">
        <f t="shared" si="596"/>
        <v/>
      </c>
      <c r="W1335" s="153" t="str">
        <f t="shared" si="597"/>
        <v/>
      </c>
      <c r="X1335" s="153" t="str">
        <f t="shared" si="598"/>
        <v/>
      </c>
      <c r="Y1335" s="153" t="str">
        <f t="shared" si="599"/>
        <v/>
      </c>
      <c r="Z1335" s="153" t="str">
        <f t="shared" si="600"/>
        <v/>
      </c>
      <c r="AA1335" s="152" t="str">
        <f t="shared" si="601"/>
        <v/>
      </c>
      <c r="AB1335" s="152" t="str">
        <f t="shared" si="602"/>
        <v/>
      </c>
      <c r="AC1335" s="154" t="str">
        <f t="shared" si="603"/>
        <v/>
      </c>
      <c r="AD1335" s="154" t="str">
        <f t="shared" si="604"/>
        <v/>
      </c>
      <c r="AE1335" s="3" t="str">
        <f t="shared" si="605"/>
        <v/>
      </c>
      <c r="AF1335" s="3" t="str">
        <f t="shared" si="606"/>
        <v/>
      </c>
      <c r="AG1335" s="3" t="str">
        <f t="shared" si="613"/>
        <v/>
      </c>
      <c r="AH1335" s="4" t="str">
        <f t="shared" si="607"/>
        <v/>
      </c>
      <c r="AI1335" s="75" t="str">
        <f t="shared" si="608"/>
        <v/>
      </c>
      <c r="AJ1335" s="75" t="str">
        <f t="shared" si="609"/>
        <v/>
      </c>
    </row>
    <row r="1336" spans="1:36" ht="14.25">
      <c r="A1336" s="41" t="str">
        <f t="shared" si="610"/>
        <v/>
      </c>
      <c r="B1336" s="150" t="str">
        <f>IF(ISNUMBER(A1336),INDEX('MetaTrader Import'!$H$13:$J$5893,TRUNC(((A1336-$A$39+1)-1)/3)+1,MOD((A1336-$A$39+1)-1,3)+1),"")</f>
        <v/>
      </c>
      <c r="C1336" s="43" t="str">
        <f t="shared" si="587"/>
        <v/>
      </c>
      <c r="D1336" s="43" t="str">
        <f t="shared" ca="1" si="588"/>
        <v/>
      </c>
      <c r="E1336" s="43" t="str">
        <f t="shared" si="589"/>
        <v/>
      </c>
      <c r="F1336" s="43" t="str">
        <f t="shared" si="590"/>
        <v/>
      </c>
      <c r="G1336" s="43" t="str">
        <f>IF(A1336&lt;&gt;"",IF(A1336&lt;Data!$G$11*0.25,$C$13/$G$32,IF(A1336&gt;Data!$G$11*0.25,$C$13,$C$13*10)),"")</f>
        <v/>
      </c>
      <c r="H1336" s="43" t="str">
        <f>IF(A1336&lt;&gt;"",IF(Data!$G$9="constant",$C$13,IF(Data!$G$9="squeeze",G1336,F1336)),"")</f>
        <v/>
      </c>
      <c r="I1336" s="38" t="str">
        <f ca="1">IF(ISNUMBER(A1336),NORMINV(RAND(),0,IF(AND(Data!$G$9="squeeze",A1336&lt;Data!$G$11*0.25),$H$32,1)*$C$30*$C$13)*($C$14*$C$12),"")</f>
        <v/>
      </c>
      <c r="J1336" s="42" t="str">
        <f ca="1">IFERROR(IF(Data!$C$6="Real",B1336,I1336+J1335+($C$14*$C$12)*(NORMINV(RAND(),$C$15,CHOOSE($G$13,$C$13,F1336,G1336)))),"")</f>
        <v/>
      </c>
      <c r="K1336" s="88" t="str">
        <f>IF(ISNUMBER(A1336), IF($G$16="fixed",$G$17,MIN(H1336*Data!$C$7*$C$16*0.5,$C$17*Data!$C$7))*$C$12,"")</f>
        <v/>
      </c>
      <c r="L1336" s="42" t="str">
        <f t="shared" ca="1" si="614"/>
        <v/>
      </c>
      <c r="M1336" s="44" t="str">
        <f t="shared" ca="1" si="615"/>
        <v/>
      </c>
      <c r="N1336" s="44" t="str">
        <f t="shared" ca="1" si="616"/>
        <v/>
      </c>
      <c r="O1336" s="108" t="str">
        <f t="shared" si="591"/>
        <v/>
      </c>
      <c r="P1336" s="102" t="str">
        <f t="shared" si="592"/>
        <v/>
      </c>
      <c r="Q1336" s="102" t="str">
        <f t="shared" si="593"/>
        <v/>
      </c>
      <c r="R1336" s="120" t="str">
        <f t="shared" si="611"/>
        <v/>
      </c>
      <c r="S1336" s="54" t="str">
        <f t="shared" si="612"/>
        <v/>
      </c>
      <c r="T1336" s="5" t="str">
        <f t="shared" si="594"/>
        <v/>
      </c>
      <c r="U1336" s="152" t="str">
        <f t="shared" si="595"/>
        <v/>
      </c>
      <c r="V1336" s="152" t="str">
        <f t="shared" si="596"/>
        <v/>
      </c>
      <c r="W1336" s="153" t="str">
        <f t="shared" si="597"/>
        <v/>
      </c>
      <c r="X1336" s="153" t="str">
        <f t="shared" si="598"/>
        <v/>
      </c>
      <c r="Y1336" s="153" t="str">
        <f t="shared" si="599"/>
        <v/>
      </c>
      <c r="Z1336" s="153" t="str">
        <f t="shared" si="600"/>
        <v/>
      </c>
      <c r="AA1336" s="152" t="str">
        <f t="shared" si="601"/>
        <v/>
      </c>
      <c r="AB1336" s="152" t="str">
        <f t="shared" si="602"/>
        <v/>
      </c>
      <c r="AC1336" s="154" t="str">
        <f t="shared" si="603"/>
        <v/>
      </c>
      <c r="AD1336" s="154" t="str">
        <f t="shared" si="604"/>
        <v/>
      </c>
      <c r="AE1336" s="3" t="str">
        <f t="shared" si="605"/>
        <v/>
      </c>
      <c r="AF1336" s="3" t="str">
        <f t="shared" si="606"/>
        <v/>
      </c>
      <c r="AG1336" s="3" t="str">
        <f t="shared" si="613"/>
        <v/>
      </c>
      <c r="AH1336" s="4" t="str">
        <f t="shared" si="607"/>
        <v/>
      </c>
      <c r="AI1336" s="75" t="str">
        <f t="shared" si="608"/>
        <v/>
      </c>
      <c r="AJ1336" s="75" t="str">
        <f t="shared" si="609"/>
        <v/>
      </c>
    </row>
    <row r="1337" spans="1:36" ht="14.25">
      <c r="A1337" s="41" t="str">
        <f t="shared" si="610"/>
        <v/>
      </c>
      <c r="B1337" s="150" t="str">
        <f>IF(ISNUMBER(A1337),INDEX('MetaTrader Import'!$H$13:$J$5893,TRUNC(((A1337-$A$39+1)-1)/3)+1,MOD((A1337-$A$39+1)-1,3)+1),"")</f>
        <v/>
      </c>
      <c r="C1337" s="43" t="str">
        <f t="shared" si="587"/>
        <v/>
      </c>
      <c r="D1337" s="43" t="str">
        <f t="shared" ca="1" si="588"/>
        <v/>
      </c>
      <c r="E1337" s="43" t="str">
        <f t="shared" si="589"/>
        <v/>
      </c>
      <c r="F1337" s="43" t="str">
        <f t="shared" si="590"/>
        <v/>
      </c>
      <c r="G1337" s="43" t="str">
        <f>IF(A1337&lt;&gt;"",IF(A1337&lt;Data!$G$11*0.25,$C$13/$G$32,IF(A1337&gt;Data!$G$11*0.25,$C$13,$C$13*10)),"")</f>
        <v/>
      </c>
      <c r="H1337" s="43" t="str">
        <f>IF(A1337&lt;&gt;"",IF(Data!$G$9="constant",$C$13,IF(Data!$G$9="squeeze",G1337,F1337)),"")</f>
        <v/>
      </c>
      <c r="I1337" s="38" t="str">
        <f ca="1">IF(ISNUMBER(A1337),NORMINV(RAND(),0,IF(AND(Data!$G$9="squeeze",A1337&lt;Data!$G$11*0.25),$H$32,1)*$C$30*$C$13)*($C$14*$C$12),"")</f>
        <v/>
      </c>
      <c r="J1337" s="42" t="str">
        <f ca="1">IFERROR(IF(Data!$C$6="Real",B1337,I1337+J1336+($C$14*$C$12)*(NORMINV(RAND(),$C$15,CHOOSE($G$13,$C$13,F1337,G1337)))),"")</f>
        <v/>
      </c>
      <c r="K1337" s="88" t="str">
        <f>IF(ISNUMBER(A1337), IF($G$16="fixed",$G$17,MIN(H1337*Data!$C$7*$C$16*0.5,$C$17*Data!$C$7))*$C$12,"")</f>
        <v/>
      </c>
      <c r="L1337" s="42" t="str">
        <f t="shared" ca="1" si="614"/>
        <v/>
      </c>
      <c r="M1337" s="44" t="str">
        <f t="shared" ca="1" si="615"/>
        <v/>
      </c>
      <c r="N1337" s="44" t="str">
        <f t="shared" ca="1" si="616"/>
        <v/>
      </c>
      <c r="O1337" s="108" t="str">
        <f t="shared" si="591"/>
        <v/>
      </c>
      <c r="P1337" s="102" t="str">
        <f t="shared" si="592"/>
        <v/>
      </c>
      <c r="Q1337" s="102" t="str">
        <f t="shared" si="593"/>
        <v/>
      </c>
      <c r="R1337" s="120" t="str">
        <f t="shared" si="611"/>
        <v/>
      </c>
      <c r="S1337" s="54" t="str">
        <f t="shared" si="612"/>
        <v/>
      </c>
      <c r="T1337" s="5" t="str">
        <f t="shared" si="594"/>
        <v/>
      </c>
      <c r="U1337" s="152" t="str">
        <f t="shared" si="595"/>
        <v/>
      </c>
      <c r="V1337" s="152" t="str">
        <f t="shared" si="596"/>
        <v/>
      </c>
      <c r="W1337" s="153" t="str">
        <f t="shared" si="597"/>
        <v/>
      </c>
      <c r="X1337" s="153" t="str">
        <f t="shared" si="598"/>
        <v/>
      </c>
      <c r="Y1337" s="153" t="str">
        <f t="shared" si="599"/>
        <v/>
      </c>
      <c r="Z1337" s="153" t="str">
        <f t="shared" si="600"/>
        <v/>
      </c>
      <c r="AA1337" s="152" t="str">
        <f t="shared" si="601"/>
        <v/>
      </c>
      <c r="AB1337" s="152" t="str">
        <f t="shared" si="602"/>
        <v/>
      </c>
      <c r="AC1337" s="154" t="str">
        <f t="shared" si="603"/>
        <v/>
      </c>
      <c r="AD1337" s="154" t="str">
        <f t="shared" si="604"/>
        <v/>
      </c>
      <c r="AE1337" s="3" t="str">
        <f t="shared" si="605"/>
        <v/>
      </c>
      <c r="AF1337" s="3" t="str">
        <f t="shared" si="606"/>
        <v/>
      </c>
      <c r="AG1337" s="3" t="str">
        <f t="shared" si="613"/>
        <v/>
      </c>
      <c r="AH1337" s="4" t="str">
        <f t="shared" si="607"/>
        <v/>
      </c>
      <c r="AI1337" s="75" t="str">
        <f t="shared" si="608"/>
        <v/>
      </c>
      <c r="AJ1337" s="75" t="str">
        <f t="shared" si="609"/>
        <v/>
      </c>
    </row>
    <row r="1338" spans="1:36" ht="14.25">
      <c r="A1338" s="41" t="str">
        <f t="shared" si="610"/>
        <v/>
      </c>
      <c r="B1338" s="150" t="str">
        <f>IF(ISNUMBER(A1338),INDEX('MetaTrader Import'!$H$13:$J$5893,TRUNC(((A1338-$A$39+1)-1)/3)+1,MOD((A1338-$A$39+1)-1,3)+1),"")</f>
        <v/>
      </c>
      <c r="C1338" s="43" t="str">
        <f t="shared" si="587"/>
        <v/>
      </c>
      <c r="D1338" s="43" t="str">
        <f t="shared" ca="1" si="588"/>
        <v/>
      </c>
      <c r="E1338" s="43" t="str">
        <f t="shared" si="589"/>
        <v/>
      </c>
      <c r="F1338" s="43" t="str">
        <f t="shared" si="590"/>
        <v/>
      </c>
      <c r="G1338" s="43" t="str">
        <f>IF(A1338&lt;&gt;"",IF(A1338&lt;Data!$G$11*0.25,$C$13/$G$32,IF(A1338&gt;Data!$G$11*0.25,$C$13,$C$13*10)),"")</f>
        <v/>
      </c>
      <c r="H1338" s="43" t="str">
        <f>IF(A1338&lt;&gt;"",IF(Data!$G$9="constant",$C$13,IF(Data!$G$9="squeeze",G1338,F1338)),"")</f>
        <v/>
      </c>
      <c r="I1338" s="38" t="str">
        <f ca="1">IF(ISNUMBER(A1338),NORMINV(RAND(),0,IF(AND(Data!$G$9="squeeze",A1338&lt;Data!$G$11*0.25),$H$32,1)*$C$30*$C$13)*($C$14*$C$12),"")</f>
        <v/>
      </c>
      <c r="J1338" s="42" t="str">
        <f ca="1">IFERROR(IF(Data!$C$6="Real",B1338,I1338+J1337+($C$14*$C$12)*(NORMINV(RAND(),$C$15,CHOOSE($G$13,$C$13,F1338,G1338)))),"")</f>
        <v/>
      </c>
      <c r="K1338" s="88" t="str">
        <f>IF(ISNUMBER(A1338), IF($G$16="fixed",$G$17,MIN(H1338*Data!$C$7*$C$16*0.5,$C$17*Data!$C$7))*$C$12,"")</f>
        <v/>
      </c>
      <c r="L1338" s="42" t="str">
        <f t="shared" ca="1" si="614"/>
        <v/>
      </c>
      <c r="M1338" s="44" t="str">
        <f t="shared" ca="1" si="615"/>
        <v/>
      </c>
      <c r="N1338" s="44" t="str">
        <f t="shared" ca="1" si="616"/>
        <v/>
      </c>
      <c r="O1338" s="108" t="str">
        <f t="shared" si="591"/>
        <v/>
      </c>
      <c r="P1338" s="102" t="str">
        <f t="shared" si="592"/>
        <v/>
      </c>
      <c r="Q1338" s="102" t="str">
        <f t="shared" si="593"/>
        <v/>
      </c>
      <c r="R1338" s="120" t="str">
        <f t="shared" si="611"/>
        <v/>
      </c>
      <c r="S1338" s="54" t="str">
        <f t="shared" si="612"/>
        <v/>
      </c>
      <c r="T1338" s="5" t="str">
        <f t="shared" si="594"/>
        <v/>
      </c>
      <c r="U1338" s="152" t="str">
        <f t="shared" si="595"/>
        <v/>
      </c>
      <c r="V1338" s="152" t="str">
        <f t="shared" si="596"/>
        <v/>
      </c>
      <c r="W1338" s="153" t="str">
        <f t="shared" si="597"/>
        <v/>
      </c>
      <c r="X1338" s="153" t="str">
        <f t="shared" si="598"/>
        <v/>
      </c>
      <c r="Y1338" s="153" t="str">
        <f t="shared" si="599"/>
        <v/>
      </c>
      <c r="Z1338" s="153" t="str">
        <f t="shared" si="600"/>
        <v/>
      </c>
      <c r="AA1338" s="152" t="str">
        <f t="shared" si="601"/>
        <v/>
      </c>
      <c r="AB1338" s="152" t="str">
        <f t="shared" si="602"/>
        <v/>
      </c>
      <c r="AC1338" s="154" t="str">
        <f t="shared" si="603"/>
        <v/>
      </c>
      <c r="AD1338" s="154" t="str">
        <f t="shared" si="604"/>
        <v/>
      </c>
      <c r="AE1338" s="3" t="str">
        <f t="shared" si="605"/>
        <v/>
      </c>
      <c r="AF1338" s="3" t="str">
        <f t="shared" si="606"/>
        <v/>
      </c>
      <c r="AG1338" s="3" t="str">
        <f t="shared" si="613"/>
        <v/>
      </c>
      <c r="AH1338" s="4" t="str">
        <f t="shared" si="607"/>
        <v/>
      </c>
      <c r="AI1338" s="75" t="str">
        <f t="shared" si="608"/>
        <v/>
      </c>
      <c r="AJ1338" s="75" t="str">
        <f t="shared" si="609"/>
        <v/>
      </c>
    </row>
    <row r="1339" spans="1:36" ht="14.25">
      <c r="A1339" s="41" t="str">
        <f t="shared" si="610"/>
        <v/>
      </c>
      <c r="B1339" s="150" t="str">
        <f>IF(ISNUMBER(A1339),INDEX('MetaTrader Import'!$H$13:$J$5893,TRUNC(((A1339-$A$39+1)-1)/3)+1,MOD((A1339-$A$39+1)-1,3)+1),"")</f>
        <v/>
      </c>
      <c r="C1339" s="43" t="str">
        <f t="shared" si="587"/>
        <v/>
      </c>
      <c r="D1339" s="43" t="str">
        <f t="shared" ca="1" si="588"/>
        <v/>
      </c>
      <c r="E1339" s="43" t="str">
        <f t="shared" si="589"/>
        <v/>
      </c>
      <c r="F1339" s="43" t="str">
        <f t="shared" si="590"/>
        <v/>
      </c>
      <c r="G1339" s="43" t="str">
        <f>IF(A1339&lt;&gt;"",IF(A1339&lt;Data!$G$11*0.25,$C$13/$G$32,IF(A1339&gt;Data!$G$11*0.25,$C$13,$C$13*10)),"")</f>
        <v/>
      </c>
      <c r="H1339" s="43" t="str">
        <f>IF(A1339&lt;&gt;"",IF(Data!$G$9="constant",$C$13,IF(Data!$G$9="squeeze",G1339,F1339)),"")</f>
        <v/>
      </c>
      <c r="I1339" s="38" t="str">
        <f ca="1">IF(ISNUMBER(A1339),NORMINV(RAND(),0,IF(AND(Data!$G$9="squeeze",A1339&lt;Data!$G$11*0.25),$H$32,1)*$C$30*$C$13)*($C$14*$C$12),"")</f>
        <v/>
      </c>
      <c r="J1339" s="42" t="str">
        <f ca="1">IFERROR(IF(Data!$C$6="Real",B1339,I1339+J1338+($C$14*$C$12)*(NORMINV(RAND(),$C$15,CHOOSE($G$13,$C$13,F1339,G1339)))),"")</f>
        <v/>
      </c>
      <c r="K1339" s="88" t="str">
        <f>IF(ISNUMBER(A1339), IF($G$16="fixed",$G$17,MIN(H1339*Data!$C$7*$C$16*0.5,$C$17*Data!$C$7))*$C$12,"")</f>
        <v/>
      </c>
      <c r="L1339" s="42" t="str">
        <f t="shared" ca="1" si="614"/>
        <v/>
      </c>
      <c r="M1339" s="44" t="str">
        <f t="shared" ca="1" si="615"/>
        <v/>
      </c>
      <c r="N1339" s="44" t="str">
        <f t="shared" ca="1" si="616"/>
        <v/>
      </c>
      <c r="O1339" s="108" t="str">
        <f t="shared" si="591"/>
        <v/>
      </c>
      <c r="P1339" s="102" t="str">
        <f t="shared" si="592"/>
        <v/>
      </c>
      <c r="Q1339" s="102" t="str">
        <f t="shared" si="593"/>
        <v/>
      </c>
      <c r="R1339" s="120" t="str">
        <f t="shared" si="611"/>
        <v/>
      </c>
      <c r="S1339" s="54" t="str">
        <f t="shared" si="612"/>
        <v/>
      </c>
      <c r="T1339" s="5" t="str">
        <f t="shared" si="594"/>
        <v/>
      </c>
      <c r="U1339" s="152" t="str">
        <f t="shared" si="595"/>
        <v/>
      </c>
      <c r="V1339" s="152" t="str">
        <f t="shared" si="596"/>
        <v/>
      </c>
      <c r="W1339" s="153" t="str">
        <f t="shared" si="597"/>
        <v/>
      </c>
      <c r="X1339" s="153" t="str">
        <f t="shared" si="598"/>
        <v/>
      </c>
      <c r="Y1339" s="153" t="str">
        <f t="shared" si="599"/>
        <v/>
      </c>
      <c r="Z1339" s="153" t="str">
        <f t="shared" si="600"/>
        <v/>
      </c>
      <c r="AA1339" s="152" t="str">
        <f t="shared" si="601"/>
        <v/>
      </c>
      <c r="AB1339" s="152" t="str">
        <f t="shared" si="602"/>
        <v/>
      </c>
      <c r="AC1339" s="154" t="str">
        <f t="shared" si="603"/>
        <v/>
      </c>
      <c r="AD1339" s="154" t="str">
        <f t="shared" si="604"/>
        <v/>
      </c>
      <c r="AE1339" s="3" t="str">
        <f t="shared" si="605"/>
        <v/>
      </c>
      <c r="AF1339" s="3" t="str">
        <f t="shared" si="606"/>
        <v/>
      </c>
      <c r="AG1339" s="3" t="str">
        <f t="shared" si="613"/>
        <v/>
      </c>
      <c r="AH1339" s="4" t="str">
        <f t="shared" si="607"/>
        <v/>
      </c>
      <c r="AI1339" s="75" t="str">
        <f t="shared" si="608"/>
        <v/>
      </c>
      <c r="AJ1339" s="75" t="str">
        <f t="shared" si="609"/>
        <v/>
      </c>
    </row>
    <row r="1340" spans="1:36" ht="14.25">
      <c r="A1340" s="41" t="str">
        <f t="shared" si="610"/>
        <v/>
      </c>
      <c r="B1340" s="150" t="str">
        <f>IF(ISNUMBER(A1340),INDEX('MetaTrader Import'!$H$13:$J$5893,TRUNC(((A1340-$A$39+1)-1)/3)+1,MOD((A1340-$A$39+1)-1,3)+1),"")</f>
        <v/>
      </c>
      <c r="C1340" s="43" t="str">
        <f t="shared" si="587"/>
        <v/>
      </c>
      <c r="D1340" s="43" t="str">
        <f t="shared" ca="1" si="588"/>
        <v/>
      </c>
      <c r="E1340" s="43" t="str">
        <f t="shared" si="589"/>
        <v/>
      </c>
      <c r="F1340" s="43" t="str">
        <f t="shared" si="590"/>
        <v/>
      </c>
      <c r="G1340" s="43" t="str">
        <f>IF(A1340&lt;&gt;"",IF(A1340&lt;Data!$G$11*0.25,$C$13/$G$32,IF(A1340&gt;Data!$G$11*0.25,$C$13,$C$13*10)),"")</f>
        <v/>
      </c>
      <c r="H1340" s="43" t="str">
        <f>IF(A1340&lt;&gt;"",IF(Data!$G$9="constant",$C$13,IF(Data!$G$9="squeeze",G1340,F1340)),"")</f>
        <v/>
      </c>
      <c r="I1340" s="38" t="str">
        <f ca="1">IF(ISNUMBER(A1340),NORMINV(RAND(),0,IF(AND(Data!$G$9="squeeze",A1340&lt;Data!$G$11*0.25),$H$32,1)*$C$30*$C$13)*($C$14*$C$12),"")</f>
        <v/>
      </c>
      <c r="J1340" s="42" t="str">
        <f ca="1">IFERROR(IF(Data!$C$6="Real",B1340,I1340+J1339+($C$14*$C$12)*(NORMINV(RAND(),$C$15,CHOOSE($G$13,$C$13,F1340,G1340)))),"")</f>
        <v/>
      </c>
      <c r="K1340" s="88" t="str">
        <f>IF(ISNUMBER(A1340), IF($G$16="fixed",$G$17,MIN(H1340*Data!$C$7*$C$16*0.5,$C$17*Data!$C$7))*$C$12,"")</f>
        <v/>
      </c>
      <c r="L1340" s="42" t="str">
        <f t="shared" ca="1" si="614"/>
        <v/>
      </c>
      <c r="M1340" s="44" t="str">
        <f t="shared" ca="1" si="615"/>
        <v/>
      </c>
      <c r="N1340" s="44" t="str">
        <f t="shared" ca="1" si="616"/>
        <v/>
      </c>
      <c r="O1340" s="108" t="str">
        <f t="shared" si="591"/>
        <v/>
      </c>
      <c r="P1340" s="102" t="str">
        <f t="shared" si="592"/>
        <v/>
      </c>
      <c r="Q1340" s="102" t="str">
        <f t="shared" si="593"/>
        <v/>
      </c>
      <c r="R1340" s="120" t="str">
        <f t="shared" si="611"/>
        <v/>
      </c>
      <c r="S1340" s="54" t="str">
        <f t="shared" si="612"/>
        <v/>
      </c>
      <c r="T1340" s="5" t="str">
        <f t="shared" si="594"/>
        <v/>
      </c>
      <c r="U1340" s="152" t="str">
        <f t="shared" si="595"/>
        <v/>
      </c>
      <c r="V1340" s="152" t="str">
        <f t="shared" si="596"/>
        <v/>
      </c>
      <c r="W1340" s="153" t="str">
        <f t="shared" si="597"/>
        <v/>
      </c>
      <c r="X1340" s="153" t="str">
        <f t="shared" si="598"/>
        <v/>
      </c>
      <c r="Y1340" s="153" t="str">
        <f t="shared" si="599"/>
        <v/>
      </c>
      <c r="Z1340" s="153" t="str">
        <f t="shared" si="600"/>
        <v/>
      </c>
      <c r="AA1340" s="152" t="str">
        <f t="shared" si="601"/>
        <v/>
      </c>
      <c r="AB1340" s="152" t="str">
        <f t="shared" si="602"/>
        <v/>
      </c>
      <c r="AC1340" s="154" t="str">
        <f t="shared" si="603"/>
        <v/>
      </c>
      <c r="AD1340" s="154" t="str">
        <f t="shared" si="604"/>
        <v/>
      </c>
      <c r="AE1340" s="3" t="str">
        <f t="shared" si="605"/>
        <v/>
      </c>
      <c r="AF1340" s="3" t="str">
        <f t="shared" si="606"/>
        <v/>
      </c>
      <c r="AG1340" s="3" t="str">
        <f t="shared" si="613"/>
        <v/>
      </c>
      <c r="AH1340" s="4" t="str">
        <f t="shared" si="607"/>
        <v/>
      </c>
      <c r="AI1340" s="75" t="str">
        <f t="shared" si="608"/>
        <v/>
      </c>
      <c r="AJ1340" s="75" t="str">
        <f t="shared" si="609"/>
        <v/>
      </c>
    </row>
    <row r="1341" spans="1:36" ht="14.25">
      <c r="A1341" s="41" t="str">
        <f t="shared" si="610"/>
        <v/>
      </c>
      <c r="B1341" s="150" t="str">
        <f>IF(ISNUMBER(A1341),INDEX('MetaTrader Import'!$H$13:$J$5893,TRUNC(((A1341-$A$39+1)-1)/3)+1,MOD((A1341-$A$39+1)-1,3)+1),"")</f>
        <v/>
      </c>
      <c r="C1341" s="43" t="str">
        <f t="shared" si="587"/>
        <v/>
      </c>
      <c r="D1341" s="43" t="str">
        <f t="shared" ca="1" si="588"/>
        <v/>
      </c>
      <c r="E1341" s="43" t="str">
        <f t="shared" si="589"/>
        <v/>
      </c>
      <c r="F1341" s="43" t="str">
        <f t="shared" si="590"/>
        <v/>
      </c>
      <c r="G1341" s="43" t="str">
        <f>IF(A1341&lt;&gt;"",IF(A1341&lt;Data!$G$11*0.25,$C$13/$G$32,IF(A1341&gt;Data!$G$11*0.25,$C$13,$C$13*10)),"")</f>
        <v/>
      </c>
      <c r="H1341" s="43" t="str">
        <f>IF(A1341&lt;&gt;"",IF(Data!$G$9="constant",$C$13,IF(Data!$G$9="squeeze",G1341,F1341)),"")</f>
        <v/>
      </c>
      <c r="I1341" s="38" t="str">
        <f ca="1">IF(ISNUMBER(A1341),NORMINV(RAND(),0,IF(AND(Data!$G$9="squeeze",A1341&lt;Data!$G$11*0.25),$H$32,1)*$C$30*$C$13)*($C$14*$C$12),"")</f>
        <v/>
      </c>
      <c r="J1341" s="42" t="str">
        <f ca="1">IFERROR(IF(Data!$C$6="Real",B1341,I1341+J1340+($C$14*$C$12)*(NORMINV(RAND(),$C$15,CHOOSE($G$13,$C$13,F1341,G1341)))),"")</f>
        <v/>
      </c>
      <c r="K1341" s="88" t="str">
        <f>IF(ISNUMBER(A1341), IF($G$16="fixed",$G$17,MIN(H1341*Data!$C$7*$C$16*0.5,$C$17*Data!$C$7))*$C$12,"")</f>
        <v/>
      </c>
      <c r="L1341" s="42" t="str">
        <f t="shared" ca="1" si="614"/>
        <v/>
      </c>
      <c r="M1341" s="44" t="str">
        <f t="shared" ca="1" si="615"/>
        <v/>
      </c>
      <c r="N1341" s="44" t="str">
        <f t="shared" ca="1" si="616"/>
        <v/>
      </c>
      <c r="O1341" s="108" t="str">
        <f t="shared" si="591"/>
        <v/>
      </c>
      <c r="P1341" s="102" t="str">
        <f t="shared" si="592"/>
        <v/>
      </c>
      <c r="Q1341" s="102" t="str">
        <f t="shared" si="593"/>
        <v/>
      </c>
      <c r="R1341" s="120" t="str">
        <f t="shared" si="611"/>
        <v/>
      </c>
      <c r="S1341" s="54" t="str">
        <f t="shared" si="612"/>
        <v/>
      </c>
      <c r="T1341" s="5" t="str">
        <f t="shared" si="594"/>
        <v/>
      </c>
      <c r="U1341" s="152" t="str">
        <f t="shared" si="595"/>
        <v/>
      </c>
      <c r="V1341" s="152" t="str">
        <f t="shared" si="596"/>
        <v/>
      </c>
      <c r="W1341" s="153" t="str">
        <f t="shared" si="597"/>
        <v/>
      </c>
      <c r="X1341" s="153" t="str">
        <f t="shared" si="598"/>
        <v/>
      </c>
      <c r="Y1341" s="153" t="str">
        <f t="shared" si="599"/>
        <v/>
      </c>
      <c r="Z1341" s="153" t="str">
        <f t="shared" si="600"/>
        <v/>
      </c>
      <c r="AA1341" s="152" t="str">
        <f t="shared" si="601"/>
        <v/>
      </c>
      <c r="AB1341" s="152" t="str">
        <f t="shared" si="602"/>
        <v/>
      </c>
      <c r="AC1341" s="154" t="str">
        <f t="shared" si="603"/>
        <v/>
      </c>
      <c r="AD1341" s="154" t="str">
        <f t="shared" si="604"/>
        <v/>
      </c>
      <c r="AE1341" s="3" t="str">
        <f t="shared" si="605"/>
        <v/>
      </c>
      <c r="AF1341" s="3" t="str">
        <f t="shared" si="606"/>
        <v/>
      </c>
      <c r="AG1341" s="3" t="str">
        <f t="shared" si="613"/>
        <v/>
      </c>
      <c r="AH1341" s="4" t="str">
        <f t="shared" si="607"/>
        <v/>
      </c>
      <c r="AI1341" s="75" t="str">
        <f t="shared" si="608"/>
        <v/>
      </c>
      <c r="AJ1341" s="75" t="str">
        <f t="shared" si="609"/>
        <v/>
      </c>
    </row>
    <row r="1342" spans="1:36" ht="14.25">
      <c r="A1342" s="41" t="str">
        <f t="shared" si="610"/>
        <v/>
      </c>
      <c r="B1342" s="150" t="str">
        <f>IF(ISNUMBER(A1342),INDEX('MetaTrader Import'!$H$13:$J$5893,TRUNC(((A1342-$A$39+1)-1)/3)+1,MOD((A1342-$A$39+1)-1,3)+1),"")</f>
        <v/>
      </c>
      <c r="C1342" s="43" t="str">
        <f t="shared" si="587"/>
        <v/>
      </c>
      <c r="D1342" s="43" t="str">
        <f t="shared" ca="1" si="588"/>
        <v/>
      </c>
      <c r="E1342" s="43" t="str">
        <f t="shared" si="589"/>
        <v/>
      </c>
      <c r="F1342" s="43" t="str">
        <f t="shared" si="590"/>
        <v/>
      </c>
      <c r="G1342" s="43" t="str">
        <f>IF(A1342&lt;&gt;"",IF(A1342&lt;Data!$G$11*0.25,$C$13/$G$32,IF(A1342&gt;Data!$G$11*0.25,$C$13,$C$13*10)),"")</f>
        <v/>
      </c>
      <c r="H1342" s="43" t="str">
        <f>IF(A1342&lt;&gt;"",IF(Data!$G$9="constant",$C$13,IF(Data!$G$9="squeeze",G1342,F1342)),"")</f>
        <v/>
      </c>
      <c r="I1342" s="38" t="str">
        <f ca="1">IF(ISNUMBER(A1342),NORMINV(RAND(),0,IF(AND(Data!$G$9="squeeze",A1342&lt;Data!$G$11*0.25),$H$32,1)*$C$30*$C$13)*($C$14*$C$12),"")</f>
        <v/>
      </c>
      <c r="J1342" s="42" t="str">
        <f ca="1">IFERROR(IF(Data!$C$6="Real",B1342,I1342+J1341+($C$14*$C$12)*(NORMINV(RAND(),$C$15,CHOOSE($G$13,$C$13,F1342,G1342)))),"")</f>
        <v/>
      </c>
      <c r="K1342" s="88" t="str">
        <f>IF(ISNUMBER(A1342), IF($G$16="fixed",$G$17,MIN(H1342*Data!$C$7*$C$16*0.5,$C$17*Data!$C$7))*$C$12,"")</f>
        <v/>
      </c>
      <c r="L1342" s="42" t="str">
        <f t="shared" ca="1" si="614"/>
        <v/>
      </c>
      <c r="M1342" s="44" t="str">
        <f t="shared" ca="1" si="615"/>
        <v/>
      </c>
      <c r="N1342" s="44" t="str">
        <f t="shared" ca="1" si="616"/>
        <v/>
      </c>
      <c r="O1342" s="108" t="str">
        <f t="shared" si="591"/>
        <v/>
      </c>
      <c r="P1342" s="102" t="str">
        <f t="shared" si="592"/>
        <v/>
      </c>
      <c r="Q1342" s="102" t="str">
        <f t="shared" si="593"/>
        <v/>
      </c>
      <c r="R1342" s="120" t="str">
        <f t="shared" si="611"/>
        <v/>
      </c>
      <c r="S1342" s="54" t="str">
        <f t="shared" si="612"/>
        <v/>
      </c>
      <c r="T1342" s="5" t="str">
        <f t="shared" si="594"/>
        <v/>
      </c>
      <c r="U1342" s="152" t="str">
        <f t="shared" si="595"/>
        <v/>
      </c>
      <c r="V1342" s="152" t="str">
        <f t="shared" si="596"/>
        <v/>
      </c>
      <c r="W1342" s="153" t="str">
        <f t="shared" si="597"/>
        <v/>
      </c>
      <c r="X1342" s="153" t="str">
        <f t="shared" si="598"/>
        <v/>
      </c>
      <c r="Y1342" s="153" t="str">
        <f t="shared" si="599"/>
        <v/>
      </c>
      <c r="Z1342" s="153" t="str">
        <f t="shared" si="600"/>
        <v/>
      </c>
      <c r="AA1342" s="152" t="str">
        <f t="shared" si="601"/>
        <v/>
      </c>
      <c r="AB1342" s="152" t="str">
        <f t="shared" si="602"/>
        <v/>
      </c>
      <c r="AC1342" s="154" t="str">
        <f t="shared" si="603"/>
        <v/>
      </c>
      <c r="AD1342" s="154" t="str">
        <f t="shared" si="604"/>
        <v/>
      </c>
      <c r="AE1342" s="3" t="str">
        <f t="shared" si="605"/>
        <v/>
      </c>
      <c r="AF1342" s="3" t="str">
        <f t="shared" si="606"/>
        <v/>
      </c>
      <c r="AG1342" s="3" t="str">
        <f t="shared" si="613"/>
        <v/>
      </c>
      <c r="AH1342" s="4" t="str">
        <f t="shared" si="607"/>
        <v/>
      </c>
      <c r="AI1342" s="75" t="str">
        <f t="shared" si="608"/>
        <v/>
      </c>
      <c r="AJ1342" s="75" t="str">
        <f t="shared" si="609"/>
        <v/>
      </c>
    </row>
    <row r="1343" spans="1:36" ht="14.25">
      <c r="A1343" s="41" t="str">
        <f t="shared" si="610"/>
        <v/>
      </c>
      <c r="B1343" s="150" t="str">
        <f>IF(ISNUMBER(A1343),INDEX('MetaTrader Import'!$H$13:$J$5893,TRUNC(((A1343-$A$39+1)-1)/3)+1,MOD((A1343-$A$39+1)-1,3)+1),"")</f>
        <v/>
      </c>
      <c r="C1343" s="43" t="str">
        <f t="shared" si="587"/>
        <v/>
      </c>
      <c r="D1343" s="43" t="str">
        <f t="shared" ca="1" si="588"/>
        <v/>
      </c>
      <c r="E1343" s="43" t="str">
        <f t="shared" si="589"/>
        <v/>
      </c>
      <c r="F1343" s="43" t="str">
        <f t="shared" si="590"/>
        <v/>
      </c>
      <c r="G1343" s="43" t="str">
        <f>IF(A1343&lt;&gt;"",IF(A1343&lt;Data!$G$11*0.25,$C$13/$G$32,IF(A1343&gt;Data!$G$11*0.25,$C$13,$C$13*10)),"")</f>
        <v/>
      </c>
      <c r="H1343" s="43" t="str">
        <f>IF(A1343&lt;&gt;"",IF(Data!$G$9="constant",$C$13,IF(Data!$G$9="squeeze",G1343,F1343)),"")</f>
        <v/>
      </c>
      <c r="I1343" s="38" t="str">
        <f ca="1">IF(ISNUMBER(A1343),NORMINV(RAND(),0,IF(AND(Data!$G$9="squeeze",A1343&lt;Data!$G$11*0.25),$H$32,1)*$C$30*$C$13)*($C$14*$C$12),"")</f>
        <v/>
      </c>
      <c r="J1343" s="42" t="str">
        <f ca="1">IFERROR(IF(Data!$C$6="Real",B1343,I1343+J1342+($C$14*$C$12)*(NORMINV(RAND(),$C$15,CHOOSE($G$13,$C$13,F1343,G1343)))),"")</f>
        <v/>
      </c>
      <c r="K1343" s="88" t="str">
        <f>IF(ISNUMBER(A1343), IF($G$16="fixed",$G$17,MIN(H1343*Data!$C$7*$C$16*0.5,$C$17*Data!$C$7))*$C$12,"")</f>
        <v/>
      </c>
      <c r="L1343" s="42" t="str">
        <f t="shared" ca="1" si="614"/>
        <v/>
      </c>
      <c r="M1343" s="44" t="str">
        <f t="shared" ca="1" si="615"/>
        <v/>
      </c>
      <c r="N1343" s="44" t="str">
        <f t="shared" ca="1" si="616"/>
        <v/>
      </c>
      <c r="O1343" s="108" t="str">
        <f t="shared" si="591"/>
        <v/>
      </c>
      <c r="P1343" s="102" t="str">
        <f t="shared" si="592"/>
        <v/>
      </c>
      <c r="Q1343" s="102" t="str">
        <f t="shared" si="593"/>
        <v/>
      </c>
      <c r="R1343" s="120" t="str">
        <f t="shared" si="611"/>
        <v/>
      </c>
      <c r="S1343" s="54" t="str">
        <f t="shared" si="612"/>
        <v/>
      </c>
      <c r="T1343" s="5" t="str">
        <f t="shared" si="594"/>
        <v/>
      </c>
      <c r="U1343" s="152" t="str">
        <f t="shared" si="595"/>
        <v/>
      </c>
      <c r="V1343" s="152" t="str">
        <f t="shared" si="596"/>
        <v/>
      </c>
      <c r="W1343" s="153" t="str">
        <f t="shared" si="597"/>
        <v/>
      </c>
      <c r="X1343" s="153" t="str">
        <f t="shared" si="598"/>
        <v/>
      </c>
      <c r="Y1343" s="153" t="str">
        <f t="shared" si="599"/>
        <v/>
      </c>
      <c r="Z1343" s="153" t="str">
        <f t="shared" si="600"/>
        <v/>
      </c>
      <c r="AA1343" s="152" t="str">
        <f t="shared" si="601"/>
        <v/>
      </c>
      <c r="AB1343" s="152" t="str">
        <f t="shared" si="602"/>
        <v/>
      </c>
      <c r="AC1343" s="154" t="str">
        <f t="shared" si="603"/>
        <v/>
      </c>
      <c r="AD1343" s="154" t="str">
        <f t="shared" si="604"/>
        <v/>
      </c>
      <c r="AE1343" s="3" t="str">
        <f t="shared" si="605"/>
        <v/>
      </c>
      <c r="AF1343" s="3" t="str">
        <f t="shared" si="606"/>
        <v/>
      </c>
      <c r="AG1343" s="3" t="str">
        <f t="shared" si="613"/>
        <v/>
      </c>
      <c r="AH1343" s="4" t="str">
        <f t="shared" si="607"/>
        <v/>
      </c>
      <c r="AI1343" s="75" t="str">
        <f t="shared" si="608"/>
        <v/>
      </c>
      <c r="AJ1343" s="75" t="str">
        <f t="shared" si="609"/>
        <v/>
      </c>
    </row>
    <row r="1344" spans="1:36" ht="14.25">
      <c r="A1344" s="41" t="str">
        <f t="shared" si="610"/>
        <v/>
      </c>
      <c r="B1344" s="150" t="str">
        <f>IF(ISNUMBER(A1344),INDEX('MetaTrader Import'!$H$13:$J$5893,TRUNC(((A1344-$A$39+1)-1)/3)+1,MOD((A1344-$A$39+1)-1,3)+1),"")</f>
        <v/>
      </c>
      <c r="C1344" s="43" t="str">
        <f t="shared" si="587"/>
        <v/>
      </c>
      <c r="D1344" s="43" t="str">
        <f t="shared" ca="1" si="588"/>
        <v/>
      </c>
      <c r="E1344" s="43" t="str">
        <f t="shared" si="589"/>
        <v/>
      </c>
      <c r="F1344" s="43" t="str">
        <f t="shared" si="590"/>
        <v/>
      </c>
      <c r="G1344" s="43" t="str">
        <f>IF(A1344&lt;&gt;"",IF(A1344&lt;Data!$G$11*0.25,$C$13/$G$32,IF(A1344&gt;Data!$G$11*0.25,$C$13,$C$13*10)),"")</f>
        <v/>
      </c>
      <c r="H1344" s="43" t="str">
        <f>IF(A1344&lt;&gt;"",IF(Data!$G$9="constant",$C$13,IF(Data!$G$9="squeeze",G1344,F1344)),"")</f>
        <v/>
      </c>
      <c r="I1344" s="38" t="str">
        <f ca="1">IF(ISNUMBER(A1344),NORMINV(RAND(),0,IF(AND(Data!$G$9="squeeze",A1344&lt;Data!$G$11*0.25),$H$32,1)*$C$30*$C$13)*($C$14*$C$12),"")</f>
        <v/>
      </c>
      <c r="J1344" s="42" t="str">
        <f ca="1">IFERROR(IF(Data!$C$6="Real",B1344,I1344+J1343+($C$14*$C$12)*(NORMINV(RAND(),$C$15,CHOOSE($G$13,$C$13,F1344,G1344)))),"")</f>
        <v/>
      </c>
      <c r="K1344" s="88" t="str">
        <f>IF(ISNUMBER(A1344), IF($G$16="fixed",$G$17,MIN(H1344*Data!$C$7*$C$16*0.5,$C$17*Data!$C$7))*$C$12,"")</f>
        <v/>
      </c>
      <c r="L1344" s="42" t="str">
        <f t="shared" ca="1" si="614"/>
        <v/>
      </c>
      <c r="M1344" s="44" t="str">
        <f t="shared" ca="1" si="615"/>
        <v/>
      </c>
      <c r="N1344" s="44" t="str">
        <f t="shared" ca="1" si="616"/>
        <v/>
      </c>
      <c r="O1344" s="108" t="str">
        <f t="shared" si="591"/>
        <v/>
      </c>
      <c r="P1344" s="102" t="str">
        <f t="shared" si="592"/>
        <v/>
      </c>
      <c r="Q1344" s="102" t="str">
        <f t="shared" si="593"/>
        <v/>
      </c>
      <c r="R1344" s="120" t="str">
        <f t="shared" si="611"/>
        <v/>
      </c>
      <c r="S1344" s="54" t="str">
        <f t="shared" si="612"/>
        <v/>
      </c>
      <c r="T1344" s="5" t="str">
        <f t="shared" si="594"/>
        <v/>
      </c>
      <c r="U1344" s="152" t="str">
        <f t="shared" si="595"/>
        <v/>
      </c>
      <c r="V1344" s="152" t="str">
        <f t="shared" si="596"/>
        <v/>
      </c>
      <c r="W1344" s="153" t="str">
        <f t="shared" si="597"/>
        <v/>
      </c>
      <c r="X1344" s="153" t="str">
        <f t="shared" si="598"/>
        <v/>
      </c>
      <c r="Y1344" s="153" t="str">
        <f t="shared" si="599"/>
        <v/>
      </c>
      <c r="Z1344" s="153" t="str">
        <f t="shared" si="600"/>
        <v/>
      </c>
      <c r="AA1344" s="152" t="str">
        <f t="shared" si="601"/>
        <v/>
      </c>
      <c r="AB1344" s="152" t="str">
        <f t="shared" si="602"/>
        <v/>
      </c>
      <c r="AC1344" s="154" t="str">
        <f t="shared" si="603"/>
        <v/>
      </c>
      <c r="AD1344" s="154" t="str">
        <f t="shared" si="604"/>
        <v/>
      </c>
      <c r="AE1344" s="3" t="str">
        <f t="shared" si="605"/>
        <v/>
      </c>
      <c r="AF1344" s="3" t="str">
        <f t="shared" si="606"/>
        <v/>
      </c>
      <c r="AG1344" s="3" t="str">
        <f t="shared" si="613"/>
        <v/>
      </c>
      <c r="AH1344" s="4" t="str">
        <f t="shared" si="607"/>
        <v/>
      </c>
      <c r="AI1344" s="75" t="str">
        <f t="shared" si="608"/>
        <v/>
      </c>
      <c r="AJ1344" s="75" t="str">
        <f t="shared" si="609"/>
        <v/>
      </c>
    </row>
    <row r="1345" spans="1:36" ht="14.25">
      <c r="A1345" s="41" t="str">
        <f t="shared" si="610"/>
        <v/>
      </c>
      <c r="B1345" s="150" t="str">
        <f>IF(ISNUMBER(A1345),INDEX('MetaTrader Import'!$H$13:$J$5893,TRUNC(((A1345-$A$39+1)-1)/3)+1,MOD((A1345-$A$39+1)-1,3)+1),"")</f>
        <v/>
      </c>
      <c r="C1345" s="43" t="str">
        <f t="shared" si="587"/>
        <v/>
      </c>
      <c r="D1345" s="43" t="str">
        <f t="shared" ca="1" si="588"/>
        <v/>
      </c>
      <c r="E1345" s="43" t="str">
        <f t="shared" si="589"/>
        <v/>
      </c>
      <c r="F1345" s="43" t="str">
        <f t="shared" si="590"/>
        <v/>
      </c>
      <c r="G1345" s="43" t="str">
        <f>IF(A1345&lt;&gt;"",IF(A1345&lt;Data!$G$11*0.25,$C$13/$G$32,IF(A1345&gt;Data!$G$11*0.25,$C$13,$C$13*10)),"")</f>
        <v/>
      </c>
      <c r="H1345" s="43" t="str">
        <f>IF(A1345&lt;&gt;"",IF(Data!$G$9="constant",$C$13,IF(Data!$G$9="squeeze",G1345,F1345)),"")</f>
        <v/>
      </c>
      <c r="I1345" s="38" t="str">
        <f ca="1">IF(ISNUMBER(A1345),NORMINV(RAND(),0,IF(AND(Data!$G$9="squeeze",A1345&lt;Data!$G$11*0.25),$H$32,1)*$C$30*$C$13)*($C$14*$C$12),"")</f>
        <v/>
      </c>
      <c r="J1345" s="42" t="str">
        <f ca="1">IFERROR(IF(Data!$C$6="Real",B1345,I1345+J1344+($C$14*$C$12)*(NORMINV(RAND(),$C$15,CHOOSE($G$13,$C$13,F1345,G1345)))),"")</f>
        <v/>
      </c>
      <c r="K1345" s="88" t="str">
        <f>IF(ISNUMBER(A1345), IF($G$16="fixed",$G$17,MIN(H1345*Data!$C$7*$C$16*0.5,$C$17*Data!$C$7))*$C$12,"")</f>
        <v/>
      </c>
      <c r="L1345" s="42" t="str">
        <f t="shared" ca="1" si="614"/>
        <v/>
      </c>
      <c r="M1345" s="44" t="str">
        <f t="shared" ca="1" si="615"/>
        <v/>
      </c>
      <c r="N1345" s="44" t="str">
        <f t="shared" ca="1" si="616"/>
        <v/>
      </c>
      <c r="O1345" s="108" t="str">
        <f t="shared" si="591"/>
        <v/>
      </c>
      <c r="P1345" s="102" t="str">
        <f t="shared" si="592"/>
        <v/>
      </c>
      <c r="Q1345" s="102" t="str">
        <f t="shared" si="593"/>
        <v/>
      </c>
      <c r="R1345" s="120" t="str">
        <f t="shared" si="611"/>
        <v/>
      </c>
      <c r="S1345" s="54" t="str">
        <f t="shared" si="612"/>
        <v/>
      </c>
      <c r="T1345" s="5" t="str">
        <f t="shared" si="594"/>
        <v/>
      </c>
      <c r="U1345" s="152" t="str">
        <f t="shared" si="595"/>
        <v/>
      </c>
      <c r="V1345" s="152" t="str">
        <f t="shared" si="596"/>
        <v/>
      </c>
      <c r="W1345" s="153" t="str">
        <f t="shared" si="597"/>
        <v/>
      </c>
      <c r="X1345" s="153" t="str">
        <f t="shared" si="598"/>
        <v/>
      </c>
      <c r="Y1345" s="153" t="str">
        <f t="shared" si="599"/>
        <v/>
      </c>
      <c r="Z1345" s="153" t="str">
        <f t="shared" si="600"/>
        <v/>
      </c>
      <c r="AA1345" s="152" t="str">
        <f t="shared" si="601"/>
        <v/>
      </c>
      <c r="AB1345" s="152" t="str">
        <f t="shared" si="602"/>
        <v/>
      </c>
      <c r="AC1345" s="154" t="str">
        <f t="shared" si="603"/>
        <v/>
      </c>
      <c r="AD1345" s="154" t="str">
        <f t="shared" si="604"/>
        <v/>
      </c>
      <c r="AE1345" s="3" t="str">
        <f t="shared" si="605"/>
        <v/>
      </c>
      <c r="AF1345" s="3" t="str">
        <f t="shared" si="606"/>
        <v/>
      </c>
      <c r="AG1345" s="3" t="str">
        <f t="shared" si="613"/>
        <v/>
      </c>
      <c r="AH1345" s="4" t="str">
        <f t="shared" si="607"/>
        <v/>
      </c>
      <c r="AI1345" s="75" t="str">
        <f t="shared" si="608"/>
        <v/>
      </c>
      <c r="AJ1345" s="75" t="str">
        <f t="shared" si="609"/>
        <v/>
      </c>
    </row>
    <row r="1346" spans="1:36" ht="14.25">
      <c r="A1346" s="41" t="str">
        <f t="shared" si="610"/>
        <v/>
      </c>
      <c r="B1346" s="150" t="str">
        <f>IF(ISNUMBER(A1346),INDEX('MetaTrader Import'!$H$13:$J$5893,TRUNC(((A1346-$A$39+1)-1)/3)+1,MOD((A1346-$A$39+1)-1,3)+1),"")</f>
        <v/>
      </c>
      <c r="C1346" s="43" t="str">
        <f t="shared" si="587"/>
        <v/>
      </c>
      <c r="D1346" s="43" t="str">
        <f t="shared" ca="1" si="588"/>
        <v/>
      </c>
      <c r="E1346" s="43" t="str">
        <f t="shared" si="589"/>
        <v/>
      </c>
      <c r="F1346" s="43" t="str">
        <f t="shared" si="590"/>
        <v/>
      </c>
      <c r="G1346" s="43" t="str">
        <f>IF(A1346&lt;&gt;"",IF(A1346&lt;Data!$G$11*0.25,$C$13/$G$32,IF(A1346&gt;Data!$G$11*0.25,$C$13,$C$13*10)),"")</f>
        <v/>
      </c>
      <c r="H1346" s="43" t="str">
        <f>IF(A1346&lt;&gt;"",IF(Data!$G$9="constant",$C$13,IF(Data!$G$9="squeeze",G1346,F1346)),"")</f>
        <v/>
      </c>
      <c r="I1346" s="38" t="str">
        <f ca="1">IF(ISNUMBER(A1346),NORMINV(RAND(),0,IF(AND(Data!$G$9="squeeze",A1346&lt;Data!$G$11*0.25),$H$32,1)*$C$30*$C$13)*($C$14*$C$12),"")</f>
        <v/>
      </c>
      <c r="J1346" s="42" t="str">
        <f ca="1">IFERROR(IF(Data!$C$6="Real",B1346,I1346+J1345+($C$14*$C$12)*(NORMINV(RAND(),$C$15,CHOOSE($G$13,$C$13,F1346,G1346)))),"")</f>
        <v/>
      </c>
      <c r="K1346" s="88" t="str">
        <f>IF(ISNUMBER(A1346), IF($G$16="fixed",$G$17,MIN(H1346*Data!$C$7*$C$16*0.5,$C$17*Data!$C$7))*$C$12,"")</f>
        <v/>
      </c>
      <c r="L1346" s="42" t="str">
        <f t="shared" ca="1" si="614"/>
        <v/>
      </c>
      <c r="M1346" s="44" t="str">
        <f t="shared" ca="1" si="615"/>
        <v/>
      </c>
      <c r="N1346" s="44" t="str">
        <f t="shared" ca="1" si="616"/>
        <v/>
      </c>
      <c r="O1346" s="108" t="str">
        <f t="shared" si="591"/>
        <v/>
      </c>
      <c r="P1346" s="102" t="str">
        <f t="shared" si="592"/>
        <v/>
      </c>
      <c r="Q1346" s="102" t="str">
        <f t="shared" si="593"/>
        <v/>
      </c>
      <c r="R1346" s="120" t="str">
        <f t="shared" si="611"/>
        <v/>
      </c>
      <c r="S1346" s="54" t="str">
        <f t="shared" si="612"/>
        <v/>
      </c>
      <c r="T1346" s="5" t="str">
        <f t="shared" si="594"/>
        <v/>
      </c>
      <c r="U1346" s="152" t="str">
        <f t="shared" si="595"/>
        <v/>
      </c>
      <c r="V1346" s="152" t="str">
        <f t="shared" si="596"/>
        <v/>
      </c>
      <c r="W1346" s="153" t="str">
        <f t="shared" si="597"/>
        <v/>
      </c>
      <c r="X1346" s="153" t="str">
        <f t="shared" si="598"/>
        <v/>
      </c>
      <c r="Y1346" s="153" t="str">
        <f t="shared" si="599"/>
        <v/>
      </c>
      <c r="Z1346" s="153" t="str">
        <f t="shared" si="600"/>
        <v/>
      </c>
      <c r="AA1346" s="152" t="str">
        <f t="shared" si="601"/>
        <v/>
      </c>
      <c r="AB1346" s="152" t="str">
        <f t="shared" si="602"/>
        <v/>
      </c>
      <c r="AC1346" s="154" t="str">
        <f t="shared" si="603"/>
        <v/>
      </c>
      <c r="AD1346" s="154" t="str">
        <f t="shared" si="604"/>
        <v/>
      </c>
      <c r="AE1346" s="3" t="str">
        <f t="shared" si="605"/>
        <v/>
      </c>
      <c r="AF1346" s="3" t="str">
        <f t="shared" si="606"/>
        <v/>
      </c>
      <c r="AG1346" s="3" t="str">
        <f t="shared" si="613"/>
        <v/>
      </c>
      <c r="AH1346" s="4" t="str">
        <f t="shared" si="607"/>
        <v/>
      </c>
      <c r="AI1346" s="75" t="str">
        <f t="shared" si="608"/>
        <v/>
      </c>
      <c r="AJ1346" s="75" t="str">
        <f t="shared" si="609"/>
        <v/>
      </c>
    </row>
    <row r="1347" spans="1:36" ht="14.25">
      <c r="A1347" s="41" t="str">
        <f t="shared" si="610"/>
        <v/>
      </c>
      <c r="B1347" s="150" t="str">
        <f>IF(ISNUMBER(A1347),INDEX('MetaTrader Import'!$H$13:$J$5893,TRUNC(((A1347-$A$39+1)-1)/3)+1,MOD((A1347-$A$39+1)-1,3)+1),"")</f>
        <v/>
      </c>
      <c r="C1347" s="43" t="str">
        <f t="shared" ref="C1347:C1410" si="617">IF(A1347&lt;&gt;"",E1346,"")</f>
        <v/>
      </c>
      <c r="D1347" s="43" t="str">
        <f t="shared" ref="D1347:D1410" ca="1" si="618">IF(A1347&lt;&gt;"",NORMINV(RAND(),($C$23-C1347)*$C$28,$C$27)+NORMINV(RAND(),IF(RAND()&gt;$C$26,$C$25,0),$C$27),"")</f>
        <v/>
      </c>
      <c r="E1347" s="43" t="str">
        <f t="shared" ref="E1347:E1410" si="619">IF(A1347&lt;&gt;"",C1347+D1347,"")</f>
        <v/>
      </c>
      <c r="F1347" s="43" t="str">
        <f t="shared" ref="F1347:F1410" si="620">IF(A1347&lt;&gt;"",$C$13*ABS(E1347)/$C$23,"")</f>
        <v/>
      </c>
      <c r="G1347" s="43" t="str">
        <f>IF(A1347&lt;&gt;"",IF(A1347&lt;Data!$G$11*0.25,$C$13/$G$32,IF(A1347&gt;Data!$G$11*0.25,$C$13,$C$13*10)),"")</f>
        <v/>
      </c>
      <c r="H1347" s="43" t="str">
        <f>IF(A1347&lt;&gt;"",IF(Data!$G$9="constant",$C$13,IF(Data!$G$9="squeeze",G1347,F1347)),"")</f>
        <v/>
      </c>
      <c r="I1347" s="38" t="str">
        <f ca="1">IF(ISNUMBER(A1347),NORMINV(RAND(),0,IF(AND(Data!$G$9="squeeze",A1347&lt;Data!$G$11*0.25),$H$32,1)*$C$30*$C$13)*($C$14*$C$12),"")</f>
        <v/>
      </c>
      <c r="J1347" s="42" t="str">
        <f ca="1">IFERROR(IF(Data!$C$6="Real",B1347,I1347+J1346+($C$14*$C$12)*(NORMINV(RAND(),$C$15,CHOOSE($G$13,$C$13,F1347,G1347)))),"")</f>
        <v/>
      </c>
      <c r="K1347" s="88" t="str">
        <f>IF(ISNUMBER(A1347), IF($G$16="fixed",$G$17,MIN(H1347*Data!$C$7*$C$16*0.5,$C$17*Data!$C$7))*$C$12,"")</f>
        <v/>
      </c>
      <c r="L1347" s="42" t="str">
        <f t="shared" ca="1" si="614"/>
        <v/>
      </c>
      <c r="M1347" s="44" t="str">
        <f t="shared" ca="1" si="615"/>
        <v/>
      </c>
      <c r="N1347" s="44" t="str">
        <f t="shared" ca="1" si="616"/>
        <v/>
      </c>
      <c r="O1347" s="108" t="str">
        <f t="shared" ref="O1347:O1410" si="621">IF(ISNUMBER(A1347),$G$12*SLOPE(L1333:L1347,A1333:A1347),"")</f>
        <v/>
      </c>
      <c r="P1347" s="102" t="str">
        <f t="shared" ref="P1347:P1410" si="622">IF(ISNUMBER(A1347),STDEV(L1333:L1347)*$G$12,"")</f>
        <v/>
      </c>
      <c r="Q1347" s="102" t="str">
        <f t="shared" ref="Q1347:Q1410" si="623">IF(ISNUMBER(A1347),SLOPE(P1333:P1347,A1333:A1347),"")</f>
        <v/>
      </c>
      <c r="R1347" s="120" t="str">
        <f t="shared" si="611"/>
        <v/>
      </c>
      <c r="S1347" s="54" t="str">
        <f t="shared" si="612"/>
        <v/>
      </c>
      <c r="T1347" s="5" t="str">
        <f t="shared" ref="T1347:T1410" si="624">IF(ISNUMBER(A1347),IF(S1347=1,L1347,IF(AG1346="Y","",IF(ISNUMBER(T1346),T1346,""))),"")</f>
        <v/>
      </c>
      <c r="U1347" s="152" t="str">
        <f t="shared" ref="U1347:U1410" si="625">IF(NOT(ISNUMBER(T1347)),"",IF(S1347=1,T1347,IF(M1347&gt;U1346,M1347,IF(ISNUMBER(U1346),U1346,""))))</f>
        <v/>
      </c>
      <c r="V1347" s="152" t="str">
        <f t="shared" ref="V1347:V1410" si="626">IF(NOT(ISNUMBER(T1347)),"",IF(S1347=1,T1347,IF(N1347&lt;V1346,N1347,IF(ISNUMBER(V1346),V1346,""))))</f>
        <v/>
      </c>
      <c r="W1347" s="153" t="str">
        <f t="shared" ref="W1347:W1410" si="627">IF(NOT(ISNUMBER(T1347)),"",MIN($F$24,IF(TRUNC((U1347-T1347)/$E$24*$G$12)+0&gt;IF(ISNUMBER(W1346),W1346,0),TRUNC((U1347-T1347)/$E$24*$G$12)+0,IF(ISNUMBER(W1346),W1346,0))))</f>
        <v/>
      </c>
      <c r="X1347" s="153" t="str">
        <f t="shared" ref="X1347:X1410" si="628">IF(NOT(ISNUMBER(T1347)),"",MIN($F$24,IF(-TRUNC((V1347-T1347)/$E$24*$G$12)+0&gt;IF(ISNUMBER(X1346),X1346,0),-TRUNC((V1347-T1347)/$E$24*$G$12)+0,IF(ISNUMBER(X1346),X1346,0))))</f>
        <v/>
      </c>
      <c r="Y1347" s="153" t="str">
        <f t="shared" ref="Y1347:Y1410" si="629">IF(ISNUMBER(W1347),(IF(W1347=0,0,1))*IF(ABS($I$24)=2,POWER(2,W1347-1),W1347)*SIGN($I$24)*$K$24,"")</f>
        <v/>
      </c>
      <c r="Z1347" s="153" t="str">
        <f t="shared" ref="Z1347:Z1410" si="630">IF(ISNUMBER(X1347),(IF(X1347=0,0,1))*IF(ABS($I$24)=2,POWER(2,X1347-1),X1347)*SIGN($I$24)*$K$24,"")</f>
        <v/>
      </c>
      <c r="AA1347" s="152" t="str">
        <f t="shared" ref="AA1347:AA1410" si="631">IF(OR(NOT(ISNUMBER(T1347)),W1347&lt;1),"",IF(OR(NOT(ISNUMBER(W1346)),W1346=0),IF(SIGN(Y1347)=1,M1347,N1347),(Y1346*AA1346+(Y1347-Y1346)*IF(SIGN(Y1347)=1,M1347,N1347))/Y1347))</f>
        <v/>
      </c>
      <c r="AB1347" s="152" t="str">
        <f t="shared" ref="AB1347:AB1410" si="632">IF(OR(NOT(ISNUMBER(T1347)),X1347&lt;1),"",IF(OR(NOT(ISNUMBER(X1346)),X1346=0),IF(SIGN(Z1347)=1,N1347,M1347),(Z1346*AB1346+(Z1347-Z1346)*IF(SIGN(Z1347)=1,N1347,M1347))/Z1347))</f>
        <v/>
      </c>
      <c r="AC1347" s="154" t="str">
        <f t="shared" ref="AC1347:AC1410" si="633">IFERROR(-SIGN(Y1347)*(AA1347-IF(SIGN(Y1347)=1,N1347,M1347))*$G$12*ABS(Y1347),"")</f>
        <v/>
      </c>
      <c r="AD1347" s="154" t="str">
        <f t="shared" ref="AD1347:AD1410" si="634">IFERROR(SIGN(Z1347)*(AB1347-IF(SIGN(Z1347)=1,M1347,N1347))*$G$12*ABS(Z1347),"")</f>
        <v/>
      </c>
      <c r="AE1347" s="3" t="str">
        <f t="shared" ref="AE1347:AE1410" si="635">IF(ISNUMBER(A1347),IFERROR((IF(ISNUMBER(AC1347),AC1347,0)+IF(ISNUMBER(AD1347),AD1347,0))/(ABS(Y1347)+ABS(Z1347)),0),"")</f>
        <v/>
      </c>
      <c r="AF1347" s="3" t="str">
        <f t="shared" ref="AF1347:AF1410" si="636">IF(ISNUMBER(A1347),IF(ISNUMBER(AC1347),AC1347,0)+IF(ISNUMBER(AD1347),AD1347,0),"")</f>
        <v/>
      </c>
      <c r="AG1347" s="3" t="str">
        <f t="shared" si="613"/>
        <v/>
      </c>
      <c r="AH1347" s="4" t="str">
        <f t="shared" ref="AH1347:AH1410" si="637">IF(AG1347="y",AF1347*10*$C$11,"")</f>
        <v/>
      </c>
      <c r="AI1347" s="75" t="str">
        <f t="shared" ref="AI1347:AI1410" si="638">IF(ISNUMBER(A1347),IF(ISNUMBER(AH1347),AJ1347,AF1347*10*$C$11+AJ1347),"")</f>
        <v/>
      </c>
      <c r="AJ1347" s="75" t="str">
        <f t="shared" ref="AJ1347:AJ1410" si="639">IF(ISNUMBER(A1347),AJ1346+IF(ISNUMBER(AH1347),AH1347,0),"")</f>
        <v/>
      </c>
    </row>
    <row r="1348" spans="1:36" ht="14.25">
      <c r="A1348" s="41" t="str">
        <f t="shared" ref="A1348:A1411" si="640">IFERROR(IF(A1347+1&gt;$C$19,"",A1347+1),"")</f>
        <v/>
      </c>
      <c r="B1348" s="150" t="str">
        <f>IF(ISNUMBER(A1348),INDEX('MetaTrader Import'!$H$13:$J$5893,TRUNC(((A1348-$A$39+1)-1)/3)+1,MOD((A1348-$A$39+1)-1,3)+1),"")</f>
        <v/>
      </c>
      <c r="C1348" s="43" t="str">
        <f t="shared" si="617"/>
        <v/>
      </c>
      <c r="D1348" s="43" t="str">
        <f t="shared" ca="1" si="618"/>
        <v/>
      </c>
      <c r="E1348" s="43" t="str">
        <f t="shared" si="619"/>
        <v/>
      </c>
      <c r="F1348" s="43" t="str">
        <f t="shared" si="620"/>
        <v/>
      </c>
      <c r="G1348" s="43" t="str">
        <f>IF(A1348&lt;&gt;"",IF(A1348&lt;Data!$G$11*0.25,$C$13/$G$32,IF(A1348&gt;Data!$G$11*0.25,$C$13,$C$13*10)),"")</f>
        <v/>
      </c>
      <c r="H1348" s="43" t="str">
        <f>IF(A1348&lt;&gt;"",IF(Data!$G$9="constant",$C$13,IF(Data!$G$9="squeeze",G1348,F1348)),"")</f>
        <v/>
      </c>
      <c r="I1348" s="38" t="str">
        <f ca="1">IF(ISNUMBER(A1348),NORMINV(RAND(),0,IF(AND(Data!$G$9="squeeze",A1348&lt;Data!$G$11*0.25),$H$32,1)*$C$30*$C$13)*($C$14*$C$12),"")</f>
        <v/>
      </c>
      <c r="J1348" s="42" t="str">
        <f ca="1">IFERROR(IF(Data!$C$6="Real",B1348,I1348+J1347+($C$14*$C$12)*(NORMINV(RAND(),$C$15,CHOOSE($G$13,$C$13,F1348,G1348)))),"")</f>
        <v/>
      </c>
      <c r="K1348" s="88" t="str">
        <f>IF(ISNUMBER(A1348), IF($G$16="fixed",$G$17,MIN(H1348*Data!$C$7*$C$16*0.5,$C$17*Data!$C$7))*$C$12,"")</f>
        <v/>
      </c>
      <c r="L1348" s="42" t="str">
        <f t="shared" ca="1" si="614"/>
        <v/>
      </c>
      <c r="M1348" s="44" t="str">
        <f t="shared" ca="1" si="615"/>
        <v/>
      </c>
      <c r="N1348" s="44" t="str">
        <f t="shared" ca="1" si="616"/>
        <v/>
      </c>
      <c r="O1348" s="108" t="str">
        <f t="shared" si="621"/>
        <v/>
      </c>
      <c r="P1348" s="102" t="str">
        <f t="shared" si="622"/>
        <v/>
      </c>
      <c r="Q1348" s="102" t="str">
        <f t="shared" si="623"/>
        <v/>
      </c>
      <c r="R1348" s="120" t="str">
        <f t="shared" ref="R1348:R1411" si="641">IF(ISNUMBER(A1348),R1347+S1347,"")</f>
        <v/>
      </c>
      <c r="S1348" s="54" t="str">
        <f t="shared" ref="S1348:S1411" si="642">IF(ISNUMBER(A1348),IF(AND(R1348&lt;$M$24,Q1348&lt;$F$28,ABS(O1348)&lt;$F$27,P1348&lt;$F$26,NOT(ISNUMBER(T1347))),1,0),"")</f>
        <v/>
      </c>
      <c r="T1348" s="5" t="str">
        <f t="shared" si="624"/>
        <v/>
      </c>
      <c r="U1348" s="152" t="str">
        <f t="shared" si="625"/>
        <v/>
      </c>
      <c r="V1348" s="152" t="str">
        <f t="shared" si="626"/>
        <v/>
      </c>
      <c r="W1348" s="153" t="str">
        <f t="shared" si="627"/>
        <v/>
      </c>
      <c r="X1348" s="153" t="str">
        <f t="shared" si="628"/>
        <v/>
      </c>
      <c r="Y1348" s="153" t="str">
        <f t="shared" si="629"/>
        <v/>
      </c>
      <c r="Z1348" s="153" t="str">
        <f t="shared" si="630"/>
        <v/>
      </c>
      <c r="AA1348" s="152" t="str">
        <f t="shared" si="631"/>
        <v/>
      </c>
      <c r="AB1348" s="152" t="str">
        <f t="shared" si="632"/>
        <v/>
      </c>
      <c r="AC1348" s="154" t="str">
        <f t="shared" si="633"/>
        <v/>
      </c>
      <c r="AD1348" s="154" t="str">
        <f t="shared" si="634"/>
        <v/>
      </c>
      <c r="AE1348" s="3" t="str">
        <f t="shared" si="635"/>
        <v/>
      </c>
      <c r="AF1348" s="3" t="str">
        <f t="shared" si="636"/>
        <v/>
      </c>
      <c r="AG1348" s="3" t="str">
        <f t="shared" ref="AG1348:AG1411" si="643">IF(NOT(ISNUMBER(T1348)),"",IF(OR(AF1348&gt;$G$24,AF1348&lt;-$H$24,A1348+1&gt;$C$19),"Y","N"))</f>
        <v/>
      </c>
      <c r="AH1348" s="4" t="str">
        <f t="shared" si="637"/>
        <v/>
      </c>
      <c r="AI1348" s="75" t="str">
        <f t="shared" si="638"/>
        <v/>
      </c>
      <c r="AJ1348" s="75" t="str">
        <f t="shared" si="639"/>
        <v/>
      </c>
    </row>
    <row r="1349" spans="1:36" ht="14.25">
      <c r="A1349" s="41" t="str">
        <f t="shared" si="640"/>
        <v/>
      </c>
      <c r="B1349" s="150" t="str">
        <f>IF(ISNUMBER(A1349),INDEX('MetaTrader Import'!$H$13:$J$5893,TRUNC(((A1349-$A$39+1)-1)/3)+1,MOD((A1349-$A$39+1)-1,3)+1),"")</f>
        <v/>
      </c>
      <c r="C1349" s="43" t="str">
        <f t="shared" si="617"/>
        <v/>
      </c>
      <c r="D1349" s="43" t="str">
        <f t="shared" ca="1" si="618"/>
        <v/>
      </c>
      <c r="E1349" s="43" t="str">
        <f t="shared" si="619"/>
        <v/>
      </c>
      <c r="F1349" s="43" t="str">
        <f t="shared" si="620"/>
        <v/>
      </c>
      <c r="G1349" s="43" t="str">
        <f>IF(A1349&lt;&gt;"",IF(A1349&lt;Data!$G$11*0.25,$C$13/$G$32,IF(A1349&gt;Data!$G$11*0.25,$C$13,$C$13*10)),"")</f>
        <v/>
      </c>
      <c r="H1349" s="43" t="str">
        <f>IF(A1349&lt;&gt;"",IF(Data!$G$9="constant",$C$13,IF(Data!$G$9="squeeze",G1349,F1349)),"")</f>
        <v/>
      </c>
      <c r="I1349" s="38" t="str">
        <f ca="1">IF(ISNUMBER(A1349),NORMINV(RAND(),0,IF(AND(Data!$G$9="squeeze",A1349&lt;Data!$G$11*0.25),$H$32,1)*$C$30*$C$13)*($C$14*$C$12),"")</f>
        <v/>
      </c>
      <c r="J1349" s="42" t="str">
        <f ca="1">IFERROR(IF(Data!$C$6="Real",B1349,I1349+J1348+($C$14*$C$12)*(NORMINV(RAND(),$C$15,CHOOSE($G$13,$C$13,F1349,G1349)))),"")</f>
        <v/>
      </c>
      <c r="K1349" s="88" t="str">
        <f>IF(ISNUMBER(A1349), IF($G$16="fixed",$G$17,MIN(H1349*Data!$C$7*$C$16*0.5,$C$17*Data!$C$7))*$C$12,"")</f>
        <v/>
      </c>
      <c r="L1349" s="42" t="str">
        <f t="shared" ca="1" si="614"/>
        <v/>
      </c>
      <c r="M1349" s="44" t="str">
        <f t="shared" ca="1" si="615"/>
        <v/>
      </c>
      <c r="N1349" s="44" t="str">
        <f t="shared" ca="1" si="616"/>
        <v/>
      </c>
      <c r="O1349" s="108" t="str">
        <f t="shared" si="621"/>
        <v/>
      </c>
      <c r="P1349" s="102" t="str">
        <f t="shared" si="622"/>
        <v/>
      </c>
      <c r="Q1349" s="102" t="str">
        <f t="shared" si="623"/>
        <v/>
      </c>
      <c r="R1349" s="120" t="str">
        <f t="shared" si="641"/>
        <v/>
      </c>
      <c r="S1349" s="54" t="str">
        <f t="shared" si="642"/>
        <v/>
      </c>
      <c r="T1349" s="5" t="str">
        <f t="shared" si="624"/>
        <v/>
      </c>
      <c r="U1349" s="152" t="str">
        <f t="shared" si="625"/>
        <v/>
      </c>
      <c r="V1349" s="152" t="str">
        <f t="shared" si="626"/>
        <v/>
      </c>
      <c r="W1349" s="153" t="str">
        <f t="shared" si="627"/>
        <v/>
      </c>
      <c r="X1349" s="153" t="str">
        <f t="shared" si="628"/>
        <v/>
      </c>
      <c r="Y1349" s="153" t="str">
        <f t="shared" si="629"/>
        <v/>
      </c>
      <c r="Z1349" s="153" t="str">
        <f t="shared" si="630"/>
        <v/>
      </c>
      <c r="AA1349" s="152" t="str">
        <f t="shared" si="631"/>
        <v/>
      </c>
      <c r="AB1349" s="152" t="str">
        <f t="shared" si="632"/>
        <v/>
      </c>
      <c r="AC1349" s="154" t="str">
        <f t="shared" si="633"/>
        <v/>
      </c>
      <c r="AD1349" s="154" t="str">
        <f t="shared" si="634"/>
        <v/>
      </c>
      <c r="AE1349" s="3" t="str">
        <f t="shared" si="635"/>
        <v/>
      </c>
      <c r="AF1349" s="3" t="str">
        <f t="shared" si="636"/>
        <v/>
      </c>
      <c r="AG1349" s="3" t="str">
        <f t="shared" si="643"/>
        <v/>
      </c>
      <c r="AH1349" s="4" t="str">
        <f t="shared" si="637"/>
        <v/>
      </c>
      <c r="AI1349" s="75" t="str">
        <f t="shared" si="638"/>
        <v/>
      </c>
      <c r="AJ1349" s="75" t="str">
        <f t="shared" si="639"/>
        <v/>
      </c>
    </row>
    <row r="1350" spans="1:36" ht="14.25">
      <c r="A1350" s="41" t="str">
        <f t="shared" si="640"/>
        <v/>
      </c>
      <c r="B1350" s="150" t="str">
        <f>IF(ISNUMBER(A1350),INDEX('MetaTrader Import'!$H$13:$J$5893,TRUNC(((A1350-$A$39+1)-1)/3)+1,MOD((A1350-$A$39+1)-1,3)+1),"")</f>
        <v/>
      </c>
      <c r="C1350" s="43" t="str">
        <f t="shared" si="617"/>
        <v/>
      </c>
      <c r="D1350" s="43" t="str">
        <f t="shared" ca="1" si="618"/>
        <v/>
      </c>
      <c r="E1350" s="43" t="str">
        <f t="shared" si="619"/>
        <v/>
      </c>
      <c r="F1350" s="43" t="str">
        <f t="shared" si="620"/>
        <v/>
      </c>
      <c r="G1350" s="43" t="str">
        <f>IF(A1350&lt;&gt;"",IF(A1350&lt;Data!$G$11*0.25,$C$13/$G$32,IF(A1350&gt;Data!$G$11*0.25,$C$13,$C$13*10)),"")</f>
        <v/>
      </c>
      <c r="H1350" s="43" t="str">
        <f>IF(A1350&lt;&gt;"",IF(Data!$G$9="constant",$C$13,IF(Data!$G$9="squeeze",G1350,F1350)),"")</f>
        <v/>
      </c>
      <c r="I1350" s="38" t="str">
        <f ca="1">IF(ISNUMBER(A1350),NORMINV(RAND(),0,IF(AND(Data!$G$9="squeeze",A1350&lt;Data!$G$11*0.25),$H$32,1)*$C$30*$C$13)*($C$14*$C$12),"")</f>
        <v/>
      </c>
      <c r="J1350" s="42" t="str">
        <f ca="1">IFERROR(IF(Data!$C$6="Real",B1350,I1350+J1349+($C$14*$C$12)*(NORMINV(RAND(),$C$15,CHOOSE($G$13,$C$13,F1350,G1350)))),"")</f>
        <v/>
      </c>
      <c r="K1350" s="88" t="str">
        <f>IF(ISNUMBER(A1350), IF($G$16="fixed",$G$17,MIN(H1350*Data!$C$7*$C$16*0.5,$C$17*Data!$C$7))*$C$12,"")</f>
        <v/>
      </c>
      <c r="L1350" s="42" t="str">
        <f t="shared" ref="L1350:L1413" ca="1" si="644">IFERROR(J1350,"")</f>
        <v/>
      </c>
      <c r="M1350" s="44" t="str">
        <f t="shared" ref="M1350:M1413" ca="1" si="645">IFERROR(L1350+K1350*0.5,"")</f>
        <v/>
      </c>
      <c r="N1350" s="44" t="str">
        <f t="shared" ref="N1350:N1413" ca="1" si="646">IFERROR(L1350-K1350*0.5,"")</f>
        <v/>
      </c>
      <c r="O1350" s="108" t="str">
        <f t="shared" si="621"/>
        <v/>
      </c>
      <c r="P1350" s="102" t="str">
        <f t="shared" si="622"/>
        <v/>
      </c>
      <c r="Q1350" s="102" t="str">
        <f t="shared" si="623"/>
        <v/>
      </c>
      <c r="R1350" s="120" t="str">
        <f t="shared" si="641"/>
        <v/>
      </c>
      <c r="S1350" s="54" t="str">
        <f t="shared" si="642"/>
        <v/>
      </c>
      <c r="T1350" s="5" t="str">
        <f t="shared" si="624"/>
        <v/>
      </c>
      <c r="U1350" s="152" t="str">
        <f t="shared" si="625"/>
        <v/>
      </c>
      <c r="V1350" s="152" t="str">
        <f t="shared" si="626"/>
        <v/>
      </c>
      <c r="W1350" s="153" t="str">
        <f t="shared" si="627"/>
        <v/>
      </c>
      <c r="X1350" s="153" t="str">
        <f t="shared" si="628"/>
        <v/>
      </c>
      <c r="Y1350" s="153" t="str">
        <f t="shared" si="629"/>
        <v/>
      </c>
      <c r="Z1350" s="153" t="str">
        <f t="shared" si="630"/>
        <v/>
      </c>
      <c r="AA1350" s="152" t="str">
        <f t="shared" si="631"/>
        <v/>
      </c>
      <c r="AB1350" s="152" t="str">
        <f t="shared" si="632"/>
        <v/>
      </c>
      <c r="AC1350" s="154" t="str">
        <f t="shared" si="633"/>
        <v/>
      </c>
      <c r="AD1350" s="154" t="str">
        <f t="shared" si="634"/>
        <v/>
      </c>
      <c r="AE1350" s="3" t="str">
        <f t="shared" si="635"/>
        <v/>
      </c>
      <c r="AF1350" s="3" t="str">
        <f t="shared" si="636"/>
        <v/>
      </c>
      <c r="AG1350" s="3" t="str">
        <f t="shared" si="643"/>
        <v/>
      </c>
      <c r="AH1350" s="4" t="str">
        <f t="shared" si="637"/>
        <v/>
      </c>
      <c r="AI1350" s="75" t="str">
        <f t="shared" si="638"/>
        <v/>
      </c>
      <c r="AJ1350" s="75" t="str">
        <f t="shared" si="639"/>
        <v/>
      </c>
    </row>
    <row r="1351" spans="1:36" ht="14.25">
      <c r="A1351" s="41" t="str">
        <f t="shared" si="640"/>
        <v/>
      </c>
      <c r="B1351" s="150" t="str">
        <f>IF(ISNUMBER(A1351),INDEX('MetaTrader Import'!$H$13:$J$5893,TRUNC(((A1351-$A$39+1)-1)/3)+1,MOD((A1351-$A$39+1)-1,3)+1),"")</f>
        <v/>
      </c>
      <c r="C1351" s="43" t="str">
        <f t="shared" si="617"/>
        <v/>
      </c>
      <c r="D1351" s="43" t="str">
        <f t="shared" ca="1" si="618"/>
        <v/>
      </c>
      <c r="E1351" s="43" t="str">
        <f t="shared" si="619"/>
        <v/>
      </c>
      <c r="F1351" s="43" t="str">
        <f t="shared" si="620"/>
        <v/>
      </c>
      <c r="G1351" s="43" t="str">
        <f>IF(A1351&lt;&gt;"",IF(A1351&lt;Data!$G$11*0.25,$C$13/$G$32,IF(A1351&gt;Data!$G$11*0.25,$C$13,$C$13*10)),"")</f>
        <v/>
      </c>
      <c r="H1351" s="43" t="str">
        <f>IF(A1351&lt;&gt;"",IF(Data!$G$9="constant",$C$13,IF(Data!$G$9="squeeze",G1351,F1351)),"")</f>
        <v/>
      </c>
      <c r="I1351" s="38" t="str">
        <f ca="1">IF(ISNUMBER(A1351),NORMINV(RAND(),0,IF(AND(Data!$G$9="squeeze",A1351&lt;Data!$G$11*0.25),$H$32,1)*$C$30*$C$13)*($C$14*$C$12),"")</f>
        <v/>
      </c>
      <c r="J1351" s="42" t="str">
        <f ca="1">IFERROR(IF(Data!$C$6="Real",B1351,I1351+J1350+($C$14*$C$12)*(NORMINV(RAND(),$C$15,CHOOSE($G$13,$C$13,F1351,G1351)))),"")</f>
        <v/>
      </c>
      <c r="K1351" s="88" t="str">
        <f>IF(ISNUMBER(A1351), IF($G$16="fixed",$G$17,MIN(H1351*Data!$C$7*$C$16*0.5,$C$17*Data!$C$7))*$C$12,"")</f>
        <v/>
      </c>
      <c r="L1351" s="42" t="str">
        <f t="shared" ca="1" si="644"/>
        <v/>
      </c>
      <c r="M1351" s="44" t="str">
        <f t="shared" ca="1" si="645"/>
        <v/>
      </c>
      <c r="N1351" s="44" t="str">
        <f t="shared" ca="1" si="646"/>
        <v/>
      </c>
      <c r="O1351" s="108" t="str">
        <f t="shared" si="621"/>
        <v/>
      </c>
      <c r="P1351" s="102" t="str">
        <f t="shared" si="622"/>
        <v/>
      </c>
      <c r="Q1351" s="102" t="str">
        <f t="shared" si="623"/>
        <v/>
      </c>
      <c r="R1351" s="120" t="str">
        <f t="shared" si="641"/>
        <v/>
      </c>
      <c r="S1351" s="54" t="str">
        <f t="shared" si="642"/>
        <v/>
      </c>
      <c r="T1351" s="5" t="str">
        <f t="shared" si="624"/>
        <v/>
      </c>
      <c r="U1351" s="152" t="str">
        <f t="shared" si="625"/>
        <v/>
      </c>
      <c r="V1351" s="152" t="str">
        <f t="shared" si="626"/>
        <v/>
      </c>
      <c r="W1351" s="153" t="str">
        <f t="shared" si="627"/>
        <v/>
      </c>
      <c r="X1351" s="153" t="str">
        <f t="shared" si="628"/>
        <v/>
      </c>
      <c r="Y1351" s="153" t="str">
        <f t="shared" si="629"/>
        <v/>
      </c>
      <c r="Z1351" s="153" t="str">
        <f t="shared" si="630"/>
        <v/>
      </c>
      <c r="AA1351" s="152" t="str">
        <f t="shared" si="631"/>
        <v/>
      </c>
      <c r="AB1351" s="152" t="str">
        <f t="shared" si="632"/>
        <v/>
      </c>
      <c r="AC1351" s="154" t="str">
        <f t="shared" si="633"/>
        <v/>
      </c>
      <c r="AD1351" s="154" t="str">
        <f t="shared" si="634"/>
        <v/>
      </c>
      <c r="AE1351" s="3" t="str">
        <f t="shared" si="635"/>
        <v/>
      </c>
      <c r="AF1351" s="3" t="str">
        <f t="shared" si="636"/>
        <v/>
      </c>
      <c r="AG1351" s="3" t="str">
        <f t="shared" si="643"/>
        <v/>
      </c>
      <c r="AH1351" s="4" t="str">
        <f t="shared" si="637"/>
        <v/>
      </c>
      <c r="AI1351" s="75" t="str">
        <f t="shared" si="638"/>
        <v/>
      </c>
      <c r="AJ1351" s="75" t="str">
        <f t="shared" si="639"/>
        <v/>
      </c>
    </row>
    <row r="1352" spans="1:36" ht="14.25">
      <c r="A1352" s="41" t="str">
        <f t="shared" si="640"/>
        <v/>
      </c>
      <c r="B1352" s="150" t="str">
        <f>IF(ISNUMBER(A1352),INDEX('MetaTrader Import'!$H$13:$J$5893,TRUNC(((A1352-$A$39+1)-1)/3)+1,MOD((A1352-$A$39+1)-1,3)+1),"")</f>
        <v/>
      </c>
      <c r="C1352" s="43" t="str">
        <f t="shared" si="617"/>
        <v/>
      </c>
      <c r="D1352" s="43" t="str">
        <f t="shared" ca="1" si="618"/>
        <v/>
      </c>
      <c r="E1352" s="43" t="str">
        <f t="shared" si="619"/>
        <v/>
      </c>
      <c r="F1352" s="43" t="str">
        <f t="shared" si="620"/>
        <v/>
      </c>
      <c r="G1352" s="43" t="str">
        <f>IF(A1352&lt;&gt;"",IF(A1352&lt;Data!$G$11*0.25,$C$13/$G$32,IF(A1352&gt;Data!$G$11*0.25,$C$13,$C$13*10)),"")</f>
        <v/>
      </c>
      <c r="H1352" s="43" t="str">
        <f>IF(A1352&lt;&gt;"",IF(Data!$G$9="constant",$C$13,IF(Data!$G$9="squeeze",G1352,F1352)),"")</f>
        <v/>
      </c>
      <c r="I1352" s="38" t="str">
        <f ca="1">IF(ISNUMBER(A1352),NORMINV(RAND(),0,IF(AND(Data!$G$9="squeeze",A1352&lt;Data!$G$11*0.25),$H$32,1)*$C$30*$C$13)*($C$14*$C$12),"")</f>
        <v/>
      </c>
      <c r="J1352" s="42" t="str">
        <f ca="1">IFERROR(IF(Data!$C$6="Real",B1352,I1352+J1351+($C$14*$C$12)*(NORMINV(RAND(),$C$15,CHOOSE($G$13,$C$13,F1352,G1352)))),"")</f>
        <v/>
      </c>
      <c r="K1352" s="88" t="str">
        <f>IF(ISNUMBER(A1352), IF($G$16="fixed",$G$17,MIN(H1352*Data!$C$7*$C$16*0.5,$C$17*Data!$C$7))*$C$12,"")</f>
        <v/>
      </c>
      <c r="L1352" s="42" t="str">
        <f t="shared" ca="1" si="644"/>
        <v/>
      </c>
      <c r="M1352" s="44" t="str">
        <f t="shared" ca="1" si="645"/>
        <v/>
      </c>
      <c r="N1352" s="44" t="str">
        <f t="shared" ca="1" si="646"/>
        <v/>
      </c>
      <c r="O1352" s="108" t="str">
        <f t="shared" si="621"/>
        <v/>
      </c>
      <c r="P1352" s="102" t="str">
        <f t="shared" si="622"/>
        <v/>
      </c>
      <c r="Q1352" s="102" t="str">
        <f t="shared" si="623"/>
        <v/>
      </c>
      <c r="R1352" s="120" t="str">
        <f t="shared" si="641"/>
        <v/>
      </c>
      <c r="S1352" s="54" t="str">
        <f t="shared" si="642"/>
        <v/>
      </c>
      <c r="T1352" s="5" t="str">
        <f t="shared" si="624"/>
        <v/>
      </c>
      <c r="U1352" s="152" t="str">
        <f t="shared" si="625"/>
        <v/>
      </c>
      <c r="V1352" s="152" t="str">
        <f t="shared" si="626"/>
        <v/>
      </c>
      <c r="W1352" s="153" t="str">
        <f t="shared" si="627"/>
        <v/>
      </c>
      <c r="X1352" s="153" t="str">
        <f t="shared" si="628"/>
        <v/>
      </c>
      <c r="Y1352" s="153" t="str">
        <f t="shared" si="629"/>
        <v/>
      </c>
      <c r="Z1352" s="153" t="str">
        <f t="shared" si="630"/>
        <v/>
      </c>
      <c r="AA1352" s="152" t="str">
        <f t="shared" si="631"/>
        <v/>
      </c>
      <c r="AB1352" s="152" t="str">
        <f t="shared" si="632"/>
        <v/>
      </c>
      <c r="AC1352" s="154" t="str">
        <f t="shared" si="633"/>
        <v/>
      </c>
      <c r="AD1352" s="154" t="str">
        <f t="shared" si="634"/>
        <v/>
      </c>
      <c r="AE1352" s="3" t="str">
        <f t="shared" si="635"/>
        <v/>
      </c>
      <c r="AF1352" s="3" t="str">
        <f t="shared" si="636"/>
        <v/>
      </c>
      <c r="AG1352" s="3" t="str">
        <f t="shared" si="643"/>
        <v/>
      </c>
      <c r="AH1352" s="4" t="str">
        <f t="shared" si="637"/>
        <v/>
      </c>
      <c r="AI1352" s="75" t="str">
        <f t="shared" si="638"/>
        <v/>
      </c>
      <c r="AJ1352" s="75" t="str">
        <f t="shared" si="639"/>
        <v/>
      </c>
    </row>
    <row r="1353" spans="1:36" ht="14.25">
      <c r="A1353" s="41" t="str">
        <f t="shared" si="640"/>
        <v/>
      </c>
      <c r="B1353" s="150" t="str">
        <f>IF(ISNUMBER(A1353),INDEX('MetaTrader Import'!$H$13:$J$5893,TRUNC(((A1353-$A$39+1)-1)/3)+1,MOD((A1353-$A$39+1)-1,3)+1),"")</f>
        <v/>
      </c>
      <c r="C1353" s="43" t="str">
        <f t="shared" si="617"/>
        <v/>
      </c>
      <c r="D1353" s="43" t="str">
        <f t="shared" ca="1" si="618"/>
        <v/>
      </c>
      <c r="E1353" s="43" t="str">
        <f t="shared" si="619"/>
        <v/>
      </c>
      <c r="F1353" s="43" t="str">
        <f t="shared" si="620"/>
        <v/>
      </c>
      <c r="G1353" s="43" t="str">
        <f>IF(A1353&lt;&gt;"",IF(A1353&lt;Data!$G$11*0.25,$C$13/$G$32,IF(A1353&gt;Data!$G$11*0.25,$C$13,$C$13*10)),"")</f>
        <v/>
      </c>
      <c r="H1353" s="43" t="str">
        <f>IF(A1353&lt;&gt;"",IF(Data!$G$9="constant",$C$13,IF(Data!$G$9="squeeze",G1353,F1353)),"")</f>
        <v/>
      </c>
      <c r="I1353" s="38" t="str">
        <f ca="1">IF(ISNUMBER(A1353),NORMINV(RAND(),0,IF(AND(Data!$G$9="squeeze",A1353&lt;Data!$G$11*0.25),$H$32,1)*$C$30*$C$13)*($C$14*$C$12),"")</f>
        <v/>
      </c>
      <c r="J1353" s="42" t="str">
        <f ca="1">IFERROR(IF(Data!$C$6="Real",B1353,I1353+J1352+($C$14*$C$12)*(NORMINV(RAND(),$C$15,CHOOSE($G$13,$C$13,F1353,G1353)))),"")</f>
        <v/>
      </c>
      <c r="K1353" s="88" t="str">
        <f>IF(ISNUMBER(A1353), IF($G$16="fixed",$G$17,MIN(H1353*Data!$C$7*$C$16*0.5,$C$17*Data!$C$7))*$C$12,"")</f>
        <v/>
      </c>
      <c r="L1353" s="42" t="str">
        <f t="shared" ca="1" si="644"/>
        <v/>
      </c>
      <c r="M1353" s="44" t="str">
        <f t="shared" ca="1" si="645"/>
        <v/>
      </c>
      <c r="N1353" s="44" t="str">
        <f t="shared" ca="1" si="646"/>
        <v/>
      </c>
      <c r="O1353" s="108" t="str">
        <f t="shared" si="621"/>
        <v/>
      </c>
      <c r="P1353" s="102" t="str">
        <f t="shared" si="622"/>
        <v/>
      </c>
      <c r="Q1353" s="102" t="str">
        <f t="shared" si="623"/>
        <v/>
      </c>
      <c r="R1353" s="120" t="str">
        <f t="shared" si="641"/>
        <v/>
      </c>
      <c r="S1353" s="54" t="str">
        <f t="shared" si="642"/>
        <v/>
      </c>
      <c r="T1353" s="5" t="str">
        <f t="shared" si="624"/>
        <v/>
      </c>
      <c r="U1353" s="152" t="str">
        <f t="shared" si="625"/>
        <v/>
      </c>
      <c r="V1353" s="152" t="str">
        <f t="shared" si="626"/>
        <v/>
      </c>
      <c r="W1353" s="153" t="str">
        <f t="shared" si="627"/>
        <v/>
      </c>
      <c r="X1353" s="153" t="str">
        <f t="shared" si="628"/>
        <v/>
      </c>
      <c r="Y1353" s="153" t="str">
        <f t="shared" si="629"/>
        <v/>
      </c>
      <c r="Z1353" s="153" t="str">
        <f t="shared" si="630"/>
        <v/>
      </c>
      <c r="AA1353" s="152" t="str">
        <f t="shared" si="631"/>
        <v/>
      </c>
      <c r="AB1353" s="152" t="str">
        <f t="shared" si="632"/>
        <v/>
      </c>
      <c r="AC1353" s="154" t="str">
        <f t="shared" si="633"/>
        <v/>
      </c>
      <c r="AD1353" s="154" t="str">
        <f t="shared" si="634"/>
        <v/>
      </c>
      <c r="AE1353" s="3" t="str">
        <f t="shared" si="635"/>
        <v/>
      </c>
      <c r="AF1353" s="3" t="str">
        <f t="shared" si="636"/>
        <v/>
      </c>
      <c r="AG1353" s="3" t="str">
        <f t="shared" si="643"/>
        <v/>
      </c>
      <c r="AH1353" s="4" t="str">
        <f t="shared" si="637"/>
        <v/>
      </c>
      <c r="AI1353" s="75" t="str">
        <f t="shared" si="638"/>
        <v/>
      </c>
      <c r="AJ1353" s="75" t="str">
        <f t="shared" si="639"/>
        <v/>
      </c>
    </row>
    <row r="1354" spans="1:36" ht="14.25">
      <c r="A1354" s="41" t="str">
        <f t="shared" si="640"/>
        <v/>
      </c>
      <c r="B1354" s="150" t="str">
        <f>IF(ISNUMBER(A1354),INDEX('MetaTrader Import'!$H$13:$J$5893,TRUNC(((A1354-$A$39+1)-1)/3)+1,MOD((A1354-$A$39+1)-1,3)+1),"")</f>
        <v/>
      </c>
      <c r="C1354" s="43" t="str">
        <f t="shared" si="617"/>
        <v/>
      </c>
      <c r="D1354" s="43" t="str">
        <f t="shared" ca="1" si="618"/>
        <v/>
      </c>
      <c r="E1354" s="43" t="str">
        <f t="shared" si="619"/>
        <v/>
      </c>
      <c r="F1354" s="43" t="str">
        <f t="shared" si="620"/>
        <v/>
      </c>
      <c r="G1354" s="43" t="str">
        <f>IF(A1354&lt;&gt;"",IF(A1354&lt;Data!$G$11*0.25,$C$13/$G$32,IF(A1354&gt;Data!$G$11*0.25,$C$13,$C$13*10)),"")</f>
        <v/>
      </c>
      <c r="H1354" s="43" t="str">
        <f>IF(A1354&lt;&gt;"",IF(Data!$G$9="constant",$C$13,IF(Data!$G$9="squeeze",G1354,F1354)),"")</f>
        <v/>
      </c>
      <c r="I1354" s="38" t="str">
        <f ca="1">IF(ISNUMBER(A1354),NORMINV(RAND(),0,IF(AND(Data!$G$9="squeeze",A1354&lt;Data!$G$11*0.25),$H$32,1)*$C$30*$C$13)*($C$14*$C$12),"")</f>
        <v/>
      </c>
      <c r="J1354" s="42" t="str">
        <f ca="1">IFERROR(IF(Data!$C$6="Real",B1354,I1354+J1353+($C$14*$C$12)*(NORMINV(RAND(),$C$15,CHOOSE($G$13,$C$13,F1354,G1354)))),"")</f>
        <v/>
      </c>
      <c r="K1354" s="88" t="str">
        <f>IF(ISNUMBER(A1354), IF($G$16="fixed",$G$17,MIN(H1354*Data!$C$7*$C$16*0.5,$C$17*Data!$C$7))*$C$12,"")</f>
        <v/>
      </c>
      <c r="L1354" s="42" t="str">
        <f t="shared" ca="1" si="644"/>
        <v/>
      </c>
      <c r="M1354" s="44" t="str">
        <f t="shared" ca="1" si="645"/>
        <v/>
      </c>
      <c r="N1354" s="44" t="str">
        <f t="shared" ca="1" si="646"/>
        <v/>
      </c>
      <c r="O1354" s="108" t="str">
        <f t="shared" si="621"/>
        <v/>
      </c>
      <c r="P1354" s="102" t="str">
        <f t="shared" si="622"/>
        <v/>
      </c>
      <c r="Q1354" s="102" t="str">
        <f t="shared" si="623"/>
        <v/>
      </c>
      <c r="R1354" s="120" t="str">
        <f t="shared" si="641"/>
        <v/>
      </c>
      <c r="S1354" s="54" t="str">
        <f t="shared" si="642"/>
        <v/>
      </c>
      <c r="T1354" s="5" t="str">
        <f t="shared" si="624"/>
        <v/>
      </c>
      <c r="U1354" s="152" t="str">
        <f t="shared" si="625"/>
        <v/>
      </c>
      <c r="V1354" s="152" t="str">
        <f t="shared" si="626"/>
        <v/>
      </c>
      <c r="W1354" s="153" t="str">
        <f t="shared" si="627"/>
        <v/>
      </c>
      <c r="X1354" s="153" t="str">
        <f t="shared" si="628"/>
        <v/>
      </c>
      <c r="Y1354" s="153" t="str">
        <f t="shared" si="629"/>
        <v/>
      </c>
      <c r="Z1354" s="153" t="str">
        <f t="shared" si="630"/>
        <v/>
      </c>
      <c r="AA1354" s="152" t="str">
        <f t="shared" si="631"/>
        <v/>
      </c>
      <c r="AB1354" s="152" t="str">
        <f t="shared" si="632"/>
        <v/>
      </c>
      <c r="AC1354" s="154" t="str">
        <f t="shared" si="633"/>
        <v/>
      </c>
      <c r="AD1354" s="154" t="str">
        <f t="shared" si="634"/>
        <v/>
      </c>
      <c r="AE1354" s="3" t="str">
        <f t="shared" si="635"/>
        <v/>
      </c>
      <c r="AF1354" s="3" t="str">
        <f t="shared" si="636"/>
        <v/>
      </c>
      <c r="AG1354" s="3" t="str">
        <f t="shared" si="643"/>
        <v/>
      </c>
      <c r="AH1354" s="4" t="str">
        <f t="shared" si="637"/>
        <v/>
      </c>
      <c r="AI1354" s="75" t="str">
        <f t="shared" si="638"/>
        <v/>
      </c>
      <c r="AJ1354" s="75" t="str">
        <f t="shared" si="639"/>
        <v/>
      </c>
    </row>
    <row r="1355" spans="1:36" ht="14.25">
      <c r="A1355" s="41" t="str">
        <f t="shared" si="640"/>
        <v/>
      </c>
      <c r="B1355" s="150" t="str">
        <f>IF(ISNUMBER(A1355),INDEX('MetaTrader Import'!$H$13:$J$5893,TRUNC(((A1355-$A$39+1)-1)/3)+1,MOD((A1355-$A$39+1)-1,3)+1),"")</f>
        <v/>
      </c>
      <c r="C1355" s="43" t="str">
        <f t="shared" si="617"/>
        <v/>
      </c>
      <c r="D1355" s="43" t="str">
        <f t="shared" ca="1" si="618"/>
        <v/>
      </c>
      <c r="E1355" s="43" t="str">
        <f t="shared" si="619"/>
        <v/>
      </c>
      <c r="F1355" s="43" t="str">
        <f t="shared" si="620"/>
        <v/>
      </c>
      <c r="G1355" s="43" t="str">
        <f>IF(A1355&lt;&gt;"",IF(A1355&lt;Data!$G$11*0.25,$C$13/$G$32,IF(A1355&gt;Data!$G$11*0.25,$C$13,$C$13*10)),"")</f>
        <v/>
      </c>
      <c r="H1355" s="43" t="str">
        <f>IF(A1355&lt;&gt;"",IF(Data!$G$9="constant",$C$13,IF(Data!$G$9="squeeze",G1355,F1355)),"")</f>
        <v/>
      </c>
      <c r="I1355" s="38" t="str">
        <f ca="1">IF(ISNUMBER(A1355),NORMINV(RAND(),0,IF(AND(Data!$G$9="squeeze",A1355&lt;Data!$G$11*0.25),$H$32,1)*$C$30*$C$13)*($C$14*$C$12),"")</f>
        <v/>
      </c>
      <c r="J1355" s="42" t="str">
        <f ca="1">IFERROR(IF(Data!$C$6="Real",B1355,I1355+J1354+($C$14*$C$12)*(NORMINV(RAND(),$C$15,CHOOSE($G$13,$C$13,F1355,G1355)))),"")</f>
        <v/>
      </c>
      <c r="K1355" s="88" t="str">
        <f>IF(ISNUMBER(A1355), IF($G$16="fixed",$G$17,MIN(H1355*Data!$C$7*$C$16*0.5,$C$17*Data!$C$7))*$C$12,"")</f>
        <v/>
      </c>
      <c r="L1355" s="42" t="str">
        <f t="shared" ca="1" si="644"/>
        <v/>
      </c>
      <c r="M1355" s="44" t="str">
        <f t="shared" ca="1" si="645"/>
        <v/>
      </c>
      <c r="N1355" s="44" t="str">
        <f t="shared" ca="1" si="646"/>
        <v/>
      </c>
      <c r="O1355" s="108" t="str">
        <f t="shared" si="621"/>
        <v/>
      </c>
      <c r="P1355" s="102" t="str">
        <f t="shared" si="622"/>
        <v/>
      </c>
      <c r="Q1355" s="102" t="str">
        <f t="shared" si="623"/>
        <v/>
      </c>
      <c r="R1355" s="120" t="str">
        <f t="shared" si="641"/>
        <v/>
      </c>
      <c r="S1355" s="54" t="str">
        <f t="shared" si="642"/>
        <v/>
      </c>
      <c r="T1355" s="5" t="str">
        <f t="shared" si="624"/>
        <v/>
      </c>
      <c r="U1355" s="152" t="str">
        <f t="shared" si="625"/>
        <v/>
      </c>
      <c r="V1355" s="152" t="str">
        <f t="shared" si="626"/>
        <v/>
      </c>
      <c r="W1355" s="153" t="str">
        <f t="shared" si="627"/>
        <v/>
      </c>
      <c r="X1355" s="153" t="str">
        <f t="shared" si="628"/>
        <v/>
      </c>
      <c r="Y1355" s="153" t="str">
        <f t="shared" si="629"/>
        <v/>
      </c>
      <c r="Z1355" s="153" t="str">
        <f t="shared" si="630"/>
        <v/>
      </c>
      <c r="AA1355" s="152" t="str">
        <f t="shared" si="631"/>
        <v/>
      </c>
      <c r="AB1355" s="152" t="str">
        <f t="shared" si="632"/>
        <v/>
      </c>
      <c r="AC1355" s="154" t="str">
        <f t="shared" si="633"/>
        <v/>
      </c>
      <c r="AD1355" s="154" t="str">
        <f t="shared" si="634"/>
        <v/>
      </c>
      <c r="AE1355" s="3" t="str">
        <f t="shared" si="635"/>
        <v/>
      </c>
      <c r="AF1355" s="3" t="str">
        <f t="shared" si="636"/>
        <v/>
      </c>
      <c r="AG1355" s="3" t="str">
        <f t="shared" si="643"/>
        <v/>
      </c>
      <c r="AH1355" s="4" t="str">
        <f t="shared" si="637"/>
        <v/>
      </c>
      <c r="AI1355" s="75" t="str">
        <f t="shared" si="638"/>
        <v/>
      </c>
      <c r="AJ1355" s="75" t="str">
        <f t="shared" si="639"/>
        <v/>
      </c>
    </row>
    <row r="1356" spans="1:36" ht="14.25">
      <c r="A1356" s="41" t="str">
        <f t="shared" si="640"/>
        <v/>
      </c>
      <c r="B1356" s="150" t="str">
        <f>IF(ISNUMBER(A1356),INDEX('MetaTrader Import'!$H$13:$J$5893,TRUNC(((A1356-$A$39+1)-1)/3)+1,MOD((A1356-$A$39+1)-1,3)+1),"")</f>
        <v/>
      </c>
      <c r="C1356" s="43" t="str">
        <f t="shared" si="617"/>
        <v/>
      </c>
      <c r="D1356" s="43" t="str">
        <f t="shared" ca="1" si="618"/>
        <v/>
      </c>
      <c r="E1356" s="43" t="str">
        <f t="shared" si="619"/>
        <v/>
      </c>
      <c r="F1356" s="43" t="str">
        <f t="shared" si="620"/>
        <v/>
      </c>
      <c r="G1356" s="43" t="str">
        <f>IF(A1356&lt;&gt;"",IF(A1356&lt;Data!$G$11*0.25,$C$13/$G$32,IF(A1356&gt;Data!$G$11*0.25,$C$13,$C$13*10)),"")</f>
        <v/>
      </c>
      <c r="H1356" s="43" t="str">
        <f>IF(A1356&lt;&gt;"",IF(Data!$G$9="constant",$C$13,IF(Data!$G$9="squeeze",G1356,F1356)),"")</f>
        <v/>
      </c>
      <c r="I1356" s="38" t="str">
        <f ca="1">IF(ISNUMBER(A1356),NORMINV(RAND(),0,IF(AND(Data!$G$9="squeeze",A1356&lt;Data!$G$11*0.25),$H$32,1)*$C$30*$C$13)*($C$14*$C$12),"")</f>
        <v/>
      </c>
      <c r="J1356" s="42" t="str">
        <f ca="1">IFERROR(IF(Data!$C$6="Real",B1356,I1356+J1355+($C$14*$C$12)*(NORMINV(RAND(),$C$15,CHOOSE($G$13,$C$13,F1356,G1356)))),"")</f>
        <v/>
      </c>
      <c r="K1356" s="88" t="str">
        <f>IF(ISNUMBER(A1356), IF($G$16="fixed",$G$17,MIN(H1356*Data!$C$7*$C$16*0.5,$C$17*Data!$C$7))*$C$12,"")</f>
        <v/>
      </c>
      <c r="L1356" s="42" t="str">
        <f t="shared" ca="1" si="644"/>
        <v/>
      </c>
      <c r="M1356" s="44" t="str">
        <f t="shared" ca="1" si="645"/>
        <v/>
      </c>
      <c r="N1356" s="44" t="str">
        <f t="shared" ca="1" si="646"/>
        <v/>
      </c>
      <c r="O1356" s="108" t="str">
        <f t="shared" si="621"/>
        <v/>
      </c>
      <c r="P1356" s="102" t="str">
        <f t="shared" si="622"/>
        <v/>
      </c>
      <c r="Q1356" s="102" t="str">
        <f t="shared" si="623"/>
        <v/>
      </c>
      <c r="R1356" s="120" t="str">
        <f t="shared" si="641"/>
        <v/>
      </c>
      <c r="S1356" s="54" t="str">
        <f t="shared" si="642"/>
        <v/>
      </c>
      <c r="T1356" s="5" t="str">
        <f t="shared" si="624"/>
        <v/>
      </c>
      <c r="U1356" s="152" t="str">
        <f t="shared" si="625"/>
        <v/>
      </c>
      <c r="V1356" s="152" t="str">
        <f t="shared" si="626"/>
        <v/>
      </c>
      <c r="W1356" s="153" t="str">
        <f t="shared" si="627"/>
        <v/>
      </c>
      <c r="X1356" s="153" t="str">
        <f t="shared" si="628"/>
        <v/>
      </c>
      <c r="Y1356" s="153" t="str">
        <f t="shared" si="629"/>
        <v/>
      </c>
      <c r="Z1356" s="153" t="str">
        <f t="shared" si="630"/>
        <v/>
      </c>
      <c r="AA1356" s="152" t="str">
        <f t="shared" si="631"/>
        <v/>
      </c>
      <c r="AB1356" s="152" t="str">
        <f t="shared" si="632"/>
        <v/>
      </c>
      <c r="AC1356" s="154" t="str">
        <f t="shared" si="633"/>
        <v/>
      </c>
      <c r="AD1356" s="154" t="str">
        <f t="shared" si="634"/>
        <v/>
      </c>
      <c r="AE1356" s="3" t="str">
        <f t="shared" si="635"/>
        <v/>
      </c>
      <c r="AF1356" s="3" t="str">
        <f t="shared" si="636"/>
        <v/>
      </c>
      <c r="AG1356" s="3" t="str">
        <f t="shared" si="643"/>
        <v/>
      </c>
      <c r="AH1356" s="4" t="str">
        <f t="shared" si="637"/>
        <v/>
      </c>
      <c r="AI1356" s="75" t="str">
        <f t="shared" si="638"/>
        <v/>
      </c>
      <c r="AJ1356" s="75" t="str">
        <f t="shared" si="639"/>
        <v/>
      </c>
    </row>
    <row r="1357" spans="1:36" ht="14.25">
      <c r="A1357" s="41" t="str">
        <f t="shared" si="640"/>
        <v/>
      </c>
      <c r="B1357" s="150" t="str">
        <f>IF(ISNUMBER(A1357),INDEX('MetaTrader Import'!$H$13:$J$5893,TRUNC(((A1357-$A$39+1)-1)/3)+1,MOD((A1357-$A$39+1)-1,3)+1),"")</f>
        <v/>
      </c>
      <c r="C1357" s="43" t="str">
        <f t="shared" si="617"/>
        <v/>
      </c>
      <c r="D1357" s="43" t="str">
        <f t="shared" ca="1" si="618"/>
        <v/>
      </c>
      <c r="E1357" s="43" t="str">
        <f t="shared" si="619"/>
        <v/>
      </c>
      <c r="F1357" s="43" t="str">
        <f t="shared" si="620"/>
        <v/>
      </c>
      <c r="G1357" s="43" t="str">
        <f>IF(A1357&lt;&gt;"",IF(A1357&lt;Data!$G$11*0.25,$C$13/$G$32,IF(A1357&gt;Data!$G$11*0.25,$C$13,$C$13*10)),"")</f>
        <v/>
      </c>
      <c r="H1357" s="43" t="str">
        <f>IF(A1357&lt;&gt;"",IF(Data!$G$9="constant",$C$13,IF(Data!$G$9="squeeze",G1357,F1357)),"")</f>
        <v/>
      </c>
      <c r="I1357" s="38" t="str">
        <f ca="1">IF(ISNUMBER(A1357),NORMINV(RAND(),0,IF(AND(Data!$G$9="squeeze",A1357&lt;Data!$G$11*0.25),$H$32,1)*$C$30*$C$13)*($C$14*$C$12),"")</f>
        <v/>
      </c>
      <c r="J1357" s="42" t="str">
        <f ca="1">IFERROR(IF(Data!$C$6="Real",B1357,I1357+J1356+($C$14*$C$12)*(NORMINV(RAND(),$C$15,CHOOSE($G$13,$C$13,F1357,G1357)))),"")</f>
        <v/>
      </c>
      <c r="K1357" s="88" t="str">
        <f>IF(ISNUMBER(A1357), IF($G$16="fixed",$G$17,MIN(H1357*Data!$C$7*$C$16*0.5,$C$17*Data!$C$7))*$C$12,"")</f>
        <v/>
      </c>
      <c r="L1357" s="42" t="str">
        <f t="shared" ca="1" si="644"/>
        <v/>
      </c>
      <c r="M1357" s="44" t="str">
        <f t="shared" ca="1" si="645"/>
        <v/>
      </c>
      <c r="N1357" s="44" t="str">
        <f t="shared" ca="1" si="646"/>
        <v/>
      </c>
      <c r="O1357" s="108" t="str">
        <f t="shared" si="621"/>
        <v/>
      </c>
      <c r="P1357" s="102" t="str">
        <f t="shared" si="622"/>
        <v/>
      </c>
      <c r="Q1357" s="102" t="str">
        <f t="shared" si="623"/>
        <v/>
      </c>
      <c r="R1357" s="120" t="str">
        <f t="shared" si="641"/>
        <v/>
      </c>
      <c r="S1357" s="54" t="str">
        <f t="shared" si="642"/>
        <v/>
      </c>
      <c r="T1357" s="5" t="str">
        <f t="shared" si="624"/>
        <v/>
      </c>
      <c r="U1357" s="152" t="str">
        <f t="shared" si="625"/>
        <v/>
      </c>
      <c r="V1357" s="152" t="str">
        <f t="shared" si="626"/>
        <v/>
      </c>
      <c r="W1357" s="153" t="str">
        <f t="shared" si="627"/>
        <v/>
      </c>
      <c r="X1357" s="153" t="str">
        <f t="shared" si="628"/>
        <v/>
      </c>
      <c r="Y1357" s="153" t="str">
        <f t="shared" si="629"/>
        <v/>
      </c>
      <c r="Z1357" s="153" t="str">
        <f t="shared" si="630"/>
        <v/>
      </c>
      <c r="AA1357" s="152" t="str">
        <f t="shared" si="631"/>
        <v/>
      </c>
      <c r="AB1357" s="152" t="str">
        <f t="shared" si="632"/>
        <v/>
      </c>
      <c r="AC1357" s="154" t="str">
        <f t="shared" si="633"/>
        <v/>
      </c>
      <c r="AD1357" s="154" t="str">
        <f t="shared" si="634"/>
        <v/>
      </c>
      <c r="AE1357" s="3" t="str">
        <f t="shared" si="635"/>
        <v/>
      </c>
      <c r="AF1357" s="3" t="str">
        <f t="shared" si="636"/>
        <v/>
      </c>
      <c r="AG1357" s="3" t="str">
        <f t="shared" si="643"/>
        <v/>
      </c>
      <c r="AH1357" s="4" t="str">
        <f t="shared" si="637"/>
        <v/>
      </c>
      <c r="AI1357" s="75" t="str">
        <f t="shared" si="638"/>
        <v/>
      </c>
      <c r="AJ1357" s="75" t="str">
        <f t="shared" si="639"/>
        <v/>
      </c>
    </row>
    <row r="1358" spans="1:36" ht="14.25">
      <c r="A1358" s="41" t="str">
        <f t="shared" si="640"/>
        <v/>
      </c>
      <c r="B1358" s="150" t="str">
        <f>IF(ISNUMBER(A1358),INDEX('MetaTrader Import'!$H$13:$J$5893,TRUNC(((A1358-$A$39+1)-1)/3)+1,MOD((A1358-$A$39+1)-1,3)+1),"")</f>
        <v/>
      </c>
      <c r="C1358" s="43" t="str">
        <f t="shared" si="617"/>
        <v/>
      </c>
      <c r="D1358" s="43" t="str">
        <f t="shared" ca="1" si="618"/>
        <v/>
      </c>
      <c r="E1358" s="43" t="str">
        <f t="shared" si="619"/>
        <v/>
      </c>
      <c r="F1358" s="43" t="str">
        <f t="shared" si="620"/>
        <v/>
      </c>
      <c r="G1358" s="43" t="str">
        <f>IF(A1358&lt;&gt;"",IF(A1358&lt;Data!$G$11*0.25,$C$13/$G$32,IF(A1358&gt;Data!$G$11*0.25,$C$13,$C$13*10)),"")</f>
        <v/>
      </c>
      <c r="H1358" s="43" t="str">
        <f>IF(A1358&lt;&gt;"",IF(Data!$G$9="constant",$C$13,IF(Data!$G$9="squeeze",G1358,F1358)),"")</f>
        <v/>
      </c>
      <c r="I1358" s="38" t="str">
        <f ca="1">IF(ISNUMBER(A1358),NORMINV(RAND(),0,IF(AND(Data!$G$9="squeeze",A1358&lt;Data!$G$11*0.25),$H$32,1)*$C$30*$C$13)*($C$14*$C$12),"")</f>
        <v/>
      </c>
      <c r="J1358" s="42" t="str">
        <f ca="1">IFERROR(IF(Data!$C$6="Real",B1358,I1358+J1357+($C$14*$C$12)*(NORMINV(RAND(),$C$15,CHOOSE($G$13,$C$13,F1358,G1358)))),"")</f>
        <v/>
      </c>
      <c r="K1358" s="88" t="str">
        <f>IF(ISNUMBER(A1358), IF($G$16="fixed",$G$17,MIN(H1358*Data!$C$7*$C$16*0.5,$C$17*Data!$C$7))*$C$12,"")</f>
        <v/>
      </c>
      <c r="L1358" s="42" t="str">
        <f t="shared" ca="1" si="644"/>
        <v/>
      </c>
      <c r="M1358" s="44" t="str">
        <f t="shared" ca="1" si="645"/>
        <v/>
      </c>
      <c r="N1358" s="44" t="str">
        <f t="shared" ca="1" si="646"/>
        <v/>
      </c>
      <c r="O1358" s="108" t="str">
        <f t="shared" si="621"/>
        <v/>
      </c>
      <c r="P1358" s="102" t="str">
        <f t="shared" si="622"/>
        <v/>
      </c>
      <c r="Q1358" s="102" t="str">
        <f t="shared" si="623"/>
        <v/>
      </c>
      <c r="R1358" s="120" t="str">
        <f t="shared" si="641"/>
        <v/>
      </c>
      <c r="S1358" s="54" t="str">
        <f t="shared" si="642"/>
        <v/>
      </c>
      <c r="T1358" s="5" t="str">
        <f t="shared" si="624"/>
        <v/>
      </c>
      <c r="U1358" s="152" t="str">
        <f t="shared" si="625"/>
        <v/>
      </c>
      <c r="V1358" s="152" t="str">
        <f t="shared" si="626"/>
        <v/>
      </c>
      <c r="W1358" s="153" t="str">
        <f t="shared" si="627"/>
        <v/>
      </c>
      <c r="X1358" s="153" t="str">
        <f t="shared" si="628"/>
        <v/>
      </c>
      <c r="Y1358" s="153" t="str">
        <f t="shared" si="629"/>
        <v/>
      </c>
      <c r="Z1358" s="153" t="str">
        <f t="shared" si="630"/>
        <v/>
      </c>
      <c r="AA1358" s="152" t="str">
        <f t="shared" si="631"/>
        <v/>
      </c>
      <c r="AB1358" s="152" t="str">
        <f t="shared" si="632"/>
        <v/>
      </c>
      <c r="AC1358" s="154" t="str">
        <f t="shared" si="633"/>
        <v/>
      </c>
      <c r="AD1358" s="154" t="str">
        <f t="shared" si="634"/>
        <v/>
      </c>
      <c r="AE1358" s="3" t="str">
        <f t="shared" si="635"/>
        <v/>
      </c>
      <c r="AF1358" s="3" t="str">
        <f t="shared" si="636"/>
        <v/>
      </c>
      <c r="AG1358" s="3" t="str">
        <f t="shared" si="643"/>
        <v/>
      </c>
      <c r="AH1358" s="4" t="str">
        <f t="shared" si="637"/>
        <v/>
      </c>
      <c r="AI1358" s="75" t="str">
        <f t="shared" si="638"/>
        <v/>
      </c>
      <c r="AJ1358" s="75" t="str">
        <f t="shared" si="639"/>
        <v/>
      </c>
    </row>
    <row r="1359" spans="1:36" ht="14.25">
      <c r="A1359" s="41" t="str">
        <f t="shared" si="640"/>
        <v/>
      </c>
      <c r="B1359" s="150" t="str">
        <f>IF(ISNUMBER(A1359),INDEX('MetaTrader Import'!$H$13:$J$5893,TRUNC(((A1359-$A$39+1)-1)/3)+1,MOD((A1359-$A$39+1)-1,3)+1),"")</f>
        <v/>
      </c>
      <c r="C1359" s="43" t="str">
        <f t="shared" si="617"/>
        <v/>
      </c>
      <c r="D1359" s="43" t="str">
        <f t="shared" ca="1" si="618"/>
        <v/>
      </c>
      <c r="E1359" s="43" t="str">
        <f t="shared" si="619"/>
        <v/>
      </c>
      <c r="F1359" s="43" t="str">
        <f t="shared" si="620"/>
        <v/>
      </c>
      <c r="G1359" s="43" t="str">
        <f>IF(A1359&lt;&gt;"",IF(A1359&lt;Data!$G$11*0.25,$C$13/$G$32,IF(A1359&gt;Data!$G$11*0.25,$C$13,$C$13*10)),"")</f>
        <v/>
      </c>
      <c r="H1359" s="43" t="str">
        <f>IF(A1359&lt;&gt;"",IF(Data!$G$9="constant",$C$13,IF(Data!$G$9="squeeze",G1359,F1359)),"")</f>
        <v/>
      </c>
      <c r="I1359" s="38" t="str">
        <f ca="1">IF(ISNUMBER(A1359),NORMINV(RAND(),0,IF(AND(Data!$G$9="squeeze",A1359&lt;Data!$G$11*0.25),$H$32,1)*$C$30*$C$13)*($C$14*$C$12),"")</f>
        <v/>
      </c>
      <c r="J1359" s="42" t="str">
        <f ca="1">IFERROR(IF(Data!$C$6="Real",B1359,I1359+J1358+($C$14*$C$12)*(NORMINV(RAND(),$C$15,CHOOSE($G$13,$C$13,F1359,G1359)))),"")</f>
        <v/>
      </c>
      <c r="K1359" s="88" t="str">
        <f>IF(ISNUMBER(A1359), IF($G$16="fixed",$G$17,MIN(H1359*Data!$C$7*$C$16*0.5,$C$17*Data!$C$7))*$C$12,"")</f>
        <v/>
      </c>
      <c r="L1359" s="42" t="str">
        <f t="shared" ca="1" si="644"/>
        <v/>
      </c>
      <c r="M1359" s="44" t="str">
        <f t="shared" ca="1" si="645"/>
        <v/>
      </c>
      <c r="N1359" s="44" t="str">
        <f t="shared" ca="1" si="646"/>
        <v/>
      </c>
      <c r="O1359" s="108" t="str">
        <f t="shared" si="621"/>
        <v/>
      </c>
      <c r="P1359" s="102" t="str">
        <f t="shared" si="622"/>
        <v/>
      </c>
      <c r="Q1359" s="102" t="str">
        <f t="shared" si="623"/>
        <v/>
      </c>
      <c r="R1359" s="120" t="str">
        <f t="shared" si="641"/>
        <v/>
      </c>
      <c r="S1359" s="54" t="str">
        <f t="shared" si="642"/>
        <v/>
      </c>
      <c r="T1359" s="5" t="str">
        <f t="shared" si="624"/>
        <v/>
      </c>
      <c r="U1359" s="152" t="str">
        <f t="shared" si="625"/>
        <v/>
      </c>
      <c r="V1359" s="152" t="str">
        <f t="shared" si="626"/>
        <v/>
      </c>
      <c r="W1359" s="153" t="str">
        <f t="shared" si="627"/>
        <v/>
      </c>
      <c r="X1359" s="153" t="str">
        <f t="shared" si="628"/>
        <v/>
      </c>
      <c r="Y1359" s="153" t="str">
        <f t="shared" si="629"/>
        <v/>
      </c>
      <c r="Z1359" s="153" t="str">
        <f t="shared" si="630"/>
        <v/>
      </c>
      <c r="AA1359" s="152" t="str">
        <f t="shared" si="631"/>
        <v/>
      </c>
      <c r="AB1359" s="152" t="str">
        <f t="shared" si="632"/>
        <v/>
      </c>
      <c r="AC1359" s="154" t="str">
        <f t="shared" si="633"/>
        <v/>
      </c>
      <c r="AD1359" s="154" t="str">
        <f t="shared" si="634"/>
        <v/>
      </c>
      <c r="AE1359" s="3" t="str">
        <f t="shared" si="635"/>
        <v/>
      </c>
      <c r="AF1359" s="3" t="str">
        <f t="shared" si="636"/>
        <v/>
      </c>
      <c r="AG1359" s="3" t="str">
        <f t="shared" si="643"/>
        <v/>
      </c>
      <c r="AH1359" s="4" t="str">
        <f t="shared" si="637"/>
        <v/>
      </c>
      <c r="AI1359" s="75" t="str">
        <f t="shared" si="638"/>
        <v/>
      </c>
      <c r="AJ1359" s="75" t="str">
        <f t="shared" si="639"/>
        <v/>
      </c>
    </row>
    <row r="1360" spans="1:36" ht="14.25">
      <c r="A1360" s="41" t="str">
        <f t="shared" si="640"/>
        <v/>
      </c>
      <c r="B1360" s="150" t="str">
        <f>IF(ISNUMBER(A1360),INDEX('MetaTrader Import'!$H$13:$J$5893,TRUNC(((A1360-$A$39+1)-1)/3)+1,MOD((A1360-$A$39+1)-1,3)+1),"")</f>
        <v/>
      </c>
      <c r="C1360" s="43" t="str">
        <f t="shared" si="617"/>
        <v/>
      </c>
      <c r="D1360" s="43" t="str">
        <f t="shared" ca="1" si="618"/>
        <v/>
      </c>
      <c r="E1360" s="43" t="str">
        <f t="shared" si="619"/>
        <v/>
      </c>
      <c r="F1360" s="43" t="str">
        <f t="shared" si="620"/>
        <v/>
      </c>
      <c r="G1360" s="43" t="str">
        <f>IF(A1360&lt;&gt;"",IF(A1360&lt;Data!$G$11*0.25,$C$13/$G$32,IF(A1360&gt;Data!$G$11*0.25,$C$13,$C$13*10)),"")</f>
        <v/>
      </c>
      <c r="H1360" s="43" t="str">
        <f>IF(A1360&lt;&gt;"",IF(Data!$G$9="constant",$C$13,IF(Data!$G$9="squeeze",G1360,F1360)),"")</f>
        <v/>
      </c>
      <c r="I1360" s="38" t="str">
        <f ca="1">IF(ISNUMBER(A1360),NORMINV(RAND(),0,IF(AND(Data!$G$9="squeeze",A1360&lt;Data!$G$11*0.25),$H$32,1)*$C$30*$C$13)*($C$14*$C$12),"")</f>
        <v/>
      </c>
      <c r="J1360" s="42" t="str">
        <f ca="1">IFERROR(IF(Data!$C$6="Real",B1360,I1360+J1359+($C$14*$C$12)*(NORMINV(RAND(),$C$15,CHOOSE($G$13,$C$13,F1360,G1360)))),"")</f>
        <v/>
      </c>
      <c r="K1360" s="88" t="str">
        <f>IF(ISNUMBER(A1360), IF($G$16="fixed",$G$17,MIN(H1360*Data!$C$7*$C$16*0.5,$C$17*Data!$C$7))*$C$12,"")</f>
        <v/>
      </c>
      <c r="L1360" s="42" t="str">
        <f t="shared" ca="1" si="644"/>
        <v/>
      </c>
      <c r="M1360" s="44" t="str">
        <f t="shared" ca="1" si="645"/>
        <v/>
      </c>
      <c r="N1360" s="44" t="str">
        <f t="shared" ca="1" si="646"/>
        <v/>
      </c>
      <c r="O1360" s="108" t="str">
        <f t="shared" si="621"/>
        <v/>
      </c>
      <c r="P1360" s="102" t="str">
        <f t="shared" si="622"/>
        <v/>
      </c>
      <c r="Q1360" s="102" t="str">
        <f t="shared" si="623"/>
        <v/>
      </c>
      <c r="R1360" s="120" t="str">
        <f t="shared" si="641"/>
        <v/>
      </c>
      <c r="S1360" s="54" t="str">
        <f t="shared" si="642"/>
        <v/>
      </c>
      <c r="T1360" s="5" t="str">
        <f t="shared" si="624"/>
        <v/>
      </c>
      <c r="U1360" s="152" t="str">
        <f t="shared" si="625"/>
        <v/>
      </c>
      <c r="V1360" s="152" t="str">
        <f t="shared" si="626"/>
        <v/>
      </c>
      <c r="W1360" s="153" t="str">
        <f t="shared" si="627"/>
        <v/>
      </c>
      <c r="X1360" s="153" t="str">
        <f t="shared" si="628"/>
        <v/>
      </c>
      <c r="Y1360" s="153" t="str">
        <f t="shared" si="629"/>
        <v/>
      </c>
      <c r="Z1360" s="153" t="str">
        <f t="shared" si="630"/>
        <v/>
      </c>
      <c r="AA1360" s="152" t="str">
        <f t="shared" si="631"/>
        <v/>
      </c>
      <c r="AB1360" s="152" t="str">
        <f t="shared" si="632"/>
        <v/>
      </c>
      <c r="AC1360" s="154" t="str">
        <f t="shared" si="633"/>
        <v/>
      </c>
      <c r="AD1360" s="154" t="str">
        <f t="shared" si="634"/>
        <v/>
      </c>
      <c r="AE1360" s="3" t="str">
        <f t="shared" si="635"/>
        <v/>
      </c>
      <c r="AF1360" s="3" t="str">
        <f t="shared" si="636"/>
        <v/>
      </c>
      <c r="AG1360" s="3" t="str">
        <f t="shared" si="643"/>
        <v/>
      </c>
      <c r="AH1360" s="4" t="str">
        <f t="shared" si="637"/>
        <v/>
      </c>
      <c r="AI1360" s="75" t="str">
        <f t="shared" si="638"/>
        <v/>
      </c>
      <c r="AJ1360" s="75" t="str">
        <f t="shared" si="639"/>
        <v/>
      </c>
    </row>
    <row r="1361" spans="1:36" ht="14.25">
      <c r="A1361" s="41" t="str">
        <f t="shared" si="640"/>
        <v/>
      </c>
      <c r="B1361" s="150" t="str">
        <f>IF(ISNUMBER(A1361),INDEX('MetaTrader Import'!$H$13:$J$5893,TRUNC(((A1361-$A$39+1)-1)/3)+1,MOD((A1361-$A$39+1)-1,3)+1),"")</f>
        <v/>
      </c>
      <c r="C1361" s="43" t="str">
        <f t="shared" si="617"/>
        <v/>
      </c>
      <c r="D1361" s="43" t="str">
        <f t="shared" ca="1" si="618"/>
        <v/>
      </c>
      <c r="E1361" s="43" t="str">
        <f t="shared" si="619"/>
        <v/>
      </c>
      <c r="F1361" s="43" t="str">
        <f t="shared" si="620"/>
        <v/>
      </c>
      <c r="G1361" s="43" t="str">
        <f>IF(A1361&lt;&gt;"",IF(A1361&lt;Data!$G$11*0.25,$C$13/$G$32,IF(A1361&gt;Data!$G$11*0.25,$C$13,$C$13*10)),"")</f>
        <v/>
      </c>
      <c r="H1361" s="43" t="str">
        <f>IF(A1361&lt;&gt;"",IF(Data!$G$9="constant",$C$13,IF(Data!$G$9="squeeze",G1361,F1361)),"")</f>
        <v/>
      </c>
      <c r="I1361" s="38" t="str">
        <f ca="1">IF(ISNUMBER(A1361),NORMINV(RAND(),0,IF(AND(Data!$G$9="squeeze",A1361&lt;Data!$G$11*0.25),$H$32,1)*$C$30*$C$13)*($C$14*$C$12),"")</f>
        <v/>
      </c>
      <c r="J1361" s="42" t="str">
        <f ca="1">IFERROR(IF(Data!$C$6="Real",B1361,I1361+J1360+($C$14*$C$12)*(NORMINV(RAND(),$C$15,CHOOSE($G$13,$C$13,F1361,G1361)))),"")</f>
        <v/>
      </c>
      <c r="K1361" s="88" t="str">
        <f>IF(ISNUMBER(A1361), IF($G$16="fixed",$G$17,MIN(H1361*Data!$C$7*$C$16*0.5,$C$17*Data!$C$7))*$C$12,"")</f>
        <v/>
      </c>
      <c r="L1361" s="42" t="str">
        <f t="shared" ca="1" si="644"/>
        <v/>
      </c>
      <c r="M1361" s="44" t="str">
        <f t="shared" ca="1" si="645"/>
        <v/>
      </c>
      <c r="N1361" s="44" t="str">
        <f t="shared" ca="1" si="646"/>
        <v/>
      </c>
      <c r="O1361" s="108" t="str">
        <f t="shared" si="621"/>
        <v/>
      </c>
      <c r="P1361" s="102" t="str">
        <f t="shared" si="622"/>
        <v/>
      </c>
      <c r="Q1361" s="102" t="str">
        <f t="shared" si="623"/>
        <v/>
      </c>
      <c r="R1361" s="120" t="str">
        <f t="shared" si="641"/>
        <v/>
      </c>
      <c r="S1361" s="54" t="str">
        <f t="shared" si="642"/>
        <v/>
      </c>
      <c r="T1361" s="5" t="str">
        <f t="shared" si="624"/>
        <v/>
      </c>
      <c r="U1361" s="152" t="str">
        <f t="shared" si="625"/>
        <v/>
      </c>
      <c r="V1361" s="152" t="str">
        <f t="shared" si="626"/>
        <v/>
      </c>
      <c r="W1361" s="153" t="str">
        <f t="shared" si="627"/>
        <v/>
      </c>
      <c r="X1361" s="153" t="str">
        <f t="shared" si="628"/>
        <v/>
      </c>
      <c r="Y1361" s="153" t="str">
        <f t="shared" si="629"/>
        <v/>
      </c>
      <c r="Z1361" s="153" t="str">
        <f t="shared" si="630"/>
        <v/>
      </c>
      <c r="AA1361" s="152" t="str">
        <f t="shared" si="631"/>
        <v/>
      </c>
      <c r="AB1361" s="152" t="str">
        <f t="shared" si="632"/>
        <v/>
      </c>
      <c r="AC1361" s="154" t="str">
        <f t="shared" si="633"/>
        <v/>
      </c>
      <c r="AD1361" s="154" t="str">
        <f t="shared" si="634"/>
        <v/>
      </c>
      <c r="AE1361" s="3" t="str">
        <f t="shared" si="635"/>
        <v/>
      </c>
      <c r="AF1361" s="3" t="str">
        <f t="shared" si="636"/>
        <v/>
      </c>
      <c r="AG1361" s="3" t="str">
        <f t="shared" si="643"/>
        <v/>
      </c>
      <c r="AH1361" s="4" t="str">
        <f t="shared" si="637"/>
        <v/>
      </c>
      <c r="AI1361" s="75" t="str">
        <f t="shared" si="638"/>
        <v/>
      </c>
      <c r="AJ1361" s="75" t="str">
        <f t="shared" si="639"/>
        <v/>
      </c>
    </row>
    <row r="1362" spans="1:36" ht="14.25">
      <c r="A1362" s="41" t="str">
        <f t="shared" si="640"/>
        <v/>
      </c>
      <c r="B1362" s="150" t="str">
        <f>IF(ISNUMBER(A1362),INDEX('MetaTrader Import'!$H$13:$J$5893,TRUNC(((A1362-$A$39+1)-1)/3)+1,MOD((A1362-$A$39+1)-1,3)+1),"")</f>
        <v/>
      </c>
      <c r="C1362" s="43" t="str">
        <f t="shared" si="617"/>
        <v/>
      </c>
      <c r="D1362" s="43" t="str">
        <f t="shared" ca="1" si="618"/>
        <v/>
      </c>
      <c r="E1362" s="43" t="str">
        <f t="shared" si="619"/>
        <v/>
      </c>
      <c r="F1362" s="43" t="str">
        <f t="shared" si="620"/>
        <v/>
      </c>
      <c r="G1362" s="43" t="str">
        <f>IF(A1362&lt;&gt;"",IF(A1362&lt;Data!$G$11*0.25,$C$13/$G$32,IF(A1362&gt;Data!$G$11*0.25,$C$13,$C$13*10)),"")</f>
        <v/>
      </c>
      <c r="H1362" s="43" t="str">
        <f>IF(A1362&lt;&gt;"",IF(Data!$G$9="constant",$C$13,IF(Data!$G$9="squeeze",G1362,F1362)),"")</f>
        <v/>
      </c>
      <c r="I1362" s="38" t="str">
        <f ca="1">IF(ISNUMBER(A1362),NORMINV(RAND(),0,IF(AND(Data!$G$9="squeeze",A1362&lt;Data!$G$11*0.25),$H$32,1)*$C$30*$C$13)*($C$14*$C$12),"")</f>
        <v/>
      </c>
      <c r="J1362" s="42" t="str">
        <f ca="1">IFERROR(IF(Data!$C$6="Real",B1362,I1362+J1361+($C$14*$C$12)*(NORMINV(RAND(),$C$15,CHOOSE($G$13,$C$13,F1362,G1362)))),"")</f>
        <v/>
      </c>
      <c r="K1362" s="88" t="str">
        <f>IF(ISNUMBER(A1362), IF($G$16="fixed",$G$17,MIN(H1362*Data!$C$7*$C$16*0.5,$C$17*Data!$C$7))*$C$12,"")</f>
        <v/>
      </c>
      <c r="L1362" s="42" t="str">
        <f t="shared" ca="1" si="644"/>
        <v/>
      </c>
      <c r="M1362" s="44" t="str">
        <f t="shared" ca="1" si="645"/>
        <v/>
      </c>
      <c r="N1362" s="44" t="str">
        <f t="shared" ca="1" si="646"/>
        <v/>
      </c>
      <c r="O1362" s="108" t="str">
        <f t="shared" si="621"/>
        <v/>
      </c>
      <c r="P1362" s="102" t="str">
        <f t="shared" si="622"/>
        <v/>
      </c>
      <c r="Q1362" s="102" t="str">
        <f t="shared" si="623"/>
        <v/>
      </c>
      <c r="R1362" s="120" t="str">
        <f t="shared" si="641"/>
        <v/>
      </c>
      <c r="S1362" s="54" t="str">
        <f t="shared" si="642"/>
        <v/>
      </c>
      <c r="T1362" s="5" t="str">
        <f t="shared" si="624"/>
        <v/>
      </c>
      <c r="U1362" s="152" t="str">
        <f t="shared" si="625"/>
        <v/>
      </c>
      <c r="V1362" s="152" t="str">
        <f t="shared" si="626"/>
        <v/>
      </c>
      <c r="W1362" s="153" t="str">
        <f t="shared" si="627"/>
        <v/>
      </c>
      <c r="X1362" s="153" t="str">
        <f t="shared" si="628"/>
        <v/>
      </c>
      <c r="Y1362" s="153" t="str">
        <f t="shared" si="629"/>
        <v/>
      </c>
      <c r="Z1362" s="153" t="str">
        <f t="shared" si="630"/>
        <v/>
      </c>
      <c r="AA1362" s="152" t="str">
        <f t="shared" si="631"/>
        <v/>
      </c>
      <c r="AB1362" s="152" t="str">
        <f t="shared" si="632"/>
        <v/>
      </c>
      <c r="AC1362" s="154" t="str">
        <f t="shared" si="633"/>
        <v/>
      </c>
      <c r="AD1362" s="154" t="str">
        <f t="shared" si="634"/>
        <v/>
      </c>
      <c r="AE1362" s="3" t="str">
        <f t="shared" si="635"/>
        <v/>
      </c>
      <c r="AF1362" s="3" t="str">
        <f t="shared" si="636"/>
        <v/>
      </c>
      <c r="AG1362" s="3" t="str">
        <f t="shared" si="643"/>
        <v/>
      </c>
      <c r="AH1362" s="4" t="str">
        <f t="shared" si="637"/>
        <v/>
      </c>
      <c r="AI1362" s="75" t="str">
        <f t="shared" si="638"/>
        <v/>
      </c>
      <c r="AJ1362" s="75" t="str">
        <f t="shared" si="639"/>
        <v/>
      </c>
    </row>
    <row r="1363" spans="1:36" ht="14.25">
      <c r="A1363" s="41" t="str">
        <f t="shared" si="640"/>
        <v/>
      </c>
      <c r="B1363" s="150" t="str">
        <f>IF(ISNUMBER(A1363),INDEX('MetaTrader Import'!$H$13:$J$5893,TRUNC(((A1363-$A$39+1)-1)/3)+1,MOD((A1363-$A$39+1)-1,3)+1),"")</f>
        <v/>
      </c>
      <c r="C1363" s="43" t="str">
        <f t="shared" si="617"/>
        <v/>
      </c>
      <c r="D1363" s="43" t="str">
        <f t="shared" ca="1" si="618"/>
        <v/>
      </c>
      <c r="E1363" s="43" t="str">
        <f t="shared" si="619"/>
        <v/>
      </c>
      <c r="F1363" s="43" t="str">
        <f t="shared" si="620"/>
        <v/>
      </c>
      <c r="G1363" s="43" t="str">
        <f>IF(A1363&lt;&gt;"",IF(A1363&lt;Data!$G$11*0.25,$C$13/$G$32,IF(A1363&gt;Data!$G$11*0.25,$C$13,$C$13*10)),"")</f>
        <v/>
      </c>
      <c r="H1363" s="43" t="str">
        <f>IF(A1363&lt;&gt;"",IF(Data!$G$9="constant",$C$13,IF(Data!$G$9="squeeze",G1363,F1363)),"")</f>
        <v/>
      </c>
      <c r="I1363" s="38" t="str">
        <f ca="1">IF(ISNUMBER(A1363),NORMINV(RAND(),0,IF(AND(Data!$G$9="squeeze",A1363&lt;Data!$G$11*0.25),$H$32,1)*$C$30*$C$13)*($C$14*$C$12),"")</f>
        <v/>
      </c>
      <c r="J1363" s="42" t="str">
        <f ca="1">IFERROR(IF(Data!$C$6="Real",B1363,I1363+J1362+($C$14*$C$12)*(NORMINV(RAND(),$C$15,CHOOSE($G$13,$C$13,F1363,G1363)))),"")</f>
        <v/>
      </c>
      <c r="K1363" s="88" t="str">
        <f>IF(ISNUMBER(A1363), IF($G$16="fixed",$G$17,MIN(H1363*Data!$C$7*$C$16*0.5,$C$17*Data!$C$7))*$C$12,"")</f>
        <v/>
      </c>
      <c r="L1363" s="42" t="str">
        <f t="shared" ca="1" si="644"/>
        <v/>
      </c>
      <c r="M1363" s="44" t="str">
        <f t="shared" ca="1" si="645"/>
        <v/>
      </c>
      <c r="N1363" s="44" t="str">
        <f t="shared" ca="1" si="646"/>
        <v/>
      </c>
      <c r="O1363" s="108" t="str">
        <f t="shared" si="621"/>
        <v/>
      </c>
      <c r="P1363" s="102" t="str">
        <f t="shared" si="622"/>
        <v/>
      </c>
      <c r="Q1363" s="102" t="str">
        <f t="shared" si="623"/>
        <v/>
      </c>
      <c r="R1363" s="120" t="str">
        <f t="shared" si="641"/>
        <v/>
      </c>
      <c r="S1363" s="54" t="str">
        <f t="shared" si="642"/>
        <v/>
      </c>
      <c r="T1363" s="5" t="str">
        <f t="shared" si="624"/>
        <v/>
      </c>
      <c r="U1363" s="152" t="str">
        <f t="shared" si="625"/>
        <v/>
      </c>
      <c r="V1363" s="152" t="str">
        <f t="shared" si="626"/>
        <v/>
      </c>
      <c r="W1363" s="153" t="str">
        <f t="shared" si="627"/>
        <v/>
      </c>
      <c r="X1363" s="153" t="str">
        <f t="shared" si="628"/>
        <v/>
      </c>
      <c r="Y1363" s="153" t="str">
        <f t="shared" si="629"/>
        <v/>
      </c>
      <c r="Z1363" s="153" t="str">
        <f t="shared" si="630"/>
        <v/>
      </c>
      <c r="AA1363" s="152" t="str">
        <f t="shared" si="631"/>
        <v/>
      </c>
      <c r="AB1363" s="152" t="str">
        <f t="shared" si="632"/>
        <v/>
      </c>
      <c r="AC1363" s="154" t="str">
        <f t="shared" si="633"/>
        <v/>
      </c>
      <c r="AD1363" s="154" t="str">
        <f t="shared" si="634"/>
        <v/>
      </c>
      <c r="AE1363" s="3" t="str">
        <f t="shared" si="635"/>
        <v/>
      </c>
      <c r="AF1363" s="3" t="str">
        <f t="shared" si="636"/>
        <v/>
      </c>
      <c r="AG1363" s="3" t="str">
        <f t="shared" si="643"/>
        <v/>
      </c>
      <c r="AH1363" s="4" t="str">
        <f t="shared" si="637"/>
        <v/>
      </c>
      <c r="AI1363" s="75" t="str">
        <f t="shared" si="638"/>
        <v/>
      </c>
      <c r="AJ1363" s="75" t="str">
        <f t="shared" si="639"/>
        <v/>
      </c>
    </row>
    <row r="1364" spans="1:36" ht="14.25">
      <c r="A1364" s="41" t="str">
        <f t="shared" si="640"/>
        <v/>
      </c>
      <c r="B1364" s="150" t="str">
        <f>IF(ISNUMBER(A1364),INDEX('MetaTrader Import'!$H$13:$J$5893,TRUNC(((A1364-$A$39+1)-1)/3)+1,MOD((A1364-$A$39+1)-1,3)+1),"")</f>
        <v/>
      </c>
      <c r="C1364" s="43" t="str">
        <f t="shared" si="617"/>
        <v/>
      </c>
      <c r="D1364" s="43" t="str">
        <f t="shared" ca="1" si="618"/>
        <v/>
      </c>
      <c r="E1364" s="43" t="str">
        <f t="shared" si="619"/>
        <v/>
      </c>
      <c r="F1364" s="43" t="str">
        <f t="shared" si="620"/>
        <v/>
      </c>
      <c r="G1364" s="43" t="str">
        <f>IF(A1364&lt;&gt;"",IF(A1364&lt;Data!$G$11*0.25,$C$13/$G$32,IF(A1364&gt;Data!$G$11*0.25,$C$13,$C$13*10)),"")</f>
        <v/>
      </c>
      <c r="H1364" s="43" t="str">
        <f>IF(A1364&lt;&gt;"",IF(Data!$G$9="constant",$C$13,IF(Data!$G$9="squeeze",G1364,F1364)),"")</f>
        <v/>
      </c>
      <c r="I1364" s="38" t="str">
        <f ca="1">IF(ISNUMBER(A1364),NORMINV(RAND(),0,IF(AND(Data!$G$9="squeeze",A1364&lt;Data!$G$11*0.25),$H$32,1)*$C$30*$C$13)*($C$14*$C$12),"")</f>
        <v/>
      </c>
      <c r="J1364" s="42" t="str">
        <f ca="1">IFERROR(IF(Data!$C$6="Real",B1364,I1364+J1363+($C$14*$C$12)*(NORMINV(RAND(),$C$15,CHOOSE($G$13,$C$13,F1364,G1364)))),"")</f>
        <v/>
      </c>
      <c r="K1364" s="88" t="str">
        <f>IF(ISNUMBER(A1364), IF($G$16="fixed",$G$17,MIN(H1364*Data!$C$7*$C$16*0.5,$C$17*Data!$C$7))*$C$12,"")</f>
        <v/>
      </c>
      <c r="L1364" s="42" t="str">
        <f t="shared" ca="1" si="644"/>
        <v/>
      </c>
      <c r="M1364" s="44" t="str">
        <f t="shared" ca="1" si="645"/>
        <v/>
      </c>
      <c r="N1364" s="44" t="str">
        <f t="shared" ca="1" si="646"/>
        <v/>
      </c>
      <c r="O1364" s="108" t="str">
        <f t="shared" si="621"/>
        <v/>
      </c>
      <c r="P1364" s="102" t="str">
        <f t="shared" si="622"/>
        <v/>
      </c>
      <c r="Q1364" s="102" t="str">
        <f t="shared" si="623"/>
        <v/>
      </c>
      <c r="R1364" s="120" t="str">
        <f t="shared" si="641"/>
        <v/>
      </c>
      <c r="S1364" s="54" t="str">
        <f t="shared" si="642"/>
        <v/>
      </c>
      <c r="T1364" s="5" t="str">
        <f t="shared" si="624"/>
        <v/>
      </c>
      <c r="U1364" s="152" t="str">
        <f t="shared" si="625"/>
        <v/>
      </c>
      <c r="V1364" s="152" t="str">
        <f t="shared" si="626"/>
        <v/>
      </c>
      <c r="W1364" s="153" t="str">
        <f t="shared" si="627"/>
        <v/>
      </c>
      <c r="X1364" s="153" t="str">
        <f t="shared" si="628"/>
        <v/>
      </c>
      <c r="Y1364" s="153" t="str">
        <f t="shared" si="629"/>
        <v/>
      </c>
      <c r="Z1364" s="153" t="str">
        <f t="shared" si="630"/>
        <v/>
      </c>
      <c r="AA1364" s="152" t="str">
        <f t="shared" si="631"/>
        <v/>
      </c>
      <c r="AB1364" s="152" t="str">
        <f t="shared" si="632"/>
        <v/>
      </c>
      <c r="AC1364" s="154" t="str">
        <f t="shared" si="633"/>
        <v/>
      </c>
      <c r="AD1364" s="154" t="str">
        <f t="shared" si="634"/>
        <v/>
      </c>
      <c r="AE1364" s="3" t="str">
        <f t="shared" si="635"/>
        <v/>
      </c>
      <c r="AF1364" s="3" t="str">
        <f t="shared" si="636"/>
        <v/>
      </c>
      <c r="AG1364" s="3" t="str">
        <f t="shared" si="643"/>
        <v/>
      </c>
      <c r="AH1364" s="4" t="str">
        <f t="shared" si="637"/>
        <v/>
      </c>
      <c r="AI1364" s="75" t="str">
        <f t="shared" si="638"/>
        <v/>
      </c>
      <c r="AJ1364" s="75" t="str">
        <f t="shared" si="639"/>
        <v/>
      </c>
    </row>
    <row r="1365" spans="1:36" ht="14.25">
      <c r="A1365" s="41" t="str">
        <f t="shared" si="640"/>
        <v/>
      </c>
      <c r="B1365" s="150" t="str">
        <f>IF(ISNUMBER(A1365),INDEX('MetaTrader Import'!$H$13:$J$5893,TRUNC(((A1365-$A$39+1)-1)/3)+1,MOD((A1365-$A$39+1)-1,3)+1),"")</f>
        <v/>
      </c>
      <c r="C1365" s="43" t="str">
        <f t="shared" si="617"/>
        <v/>
      </c>
      <c r="D1365" s="43" t="str">
        <f t="shared" ca="1" si="618"/>
        <v/>
      </c>
      <c r="E1365" s="43" t="str">
        <f t="shared" si="619"/>
        <v/>
      </c>
      <c r="F1365" s="43" t="str">
        <f t="shared" si="620"/>
        <v/>
      </c>
      <c r="G1365" s="43" t="str">
        <f>IF(A1365&lt;&gt;"",IF(A1365&lt;Data!$G$11*0.25,$C$13/$G$32,IF(A1365&gt;Data!$G$11*0.25,$C$13,$C$13*10)),"")</f>
        <v/>
      </c>
      <c r="H1365" s="43" t="str">
        <f>IF(A1365&lt;&gt;"",IF(Data!$G$9="constant",$C$13,IF(Data!$G$9="squeeze",G1365,F1365)),"")</f>
        <v/>
      </c>
      <c r="I1365" s="38" t="str">
        <f ca="1">IF(ISNUMBER(A1365),NORMINV(RAND(),0,IF(AND(Data!$G$9="squeeze",A1365&lt;Data!$G$11*0.25),$H$32,1)*$C$30*$C$13)*($C$14*$C$12),"")</f>
        <v/>
      </c>
      <c r="J1365" s="42" t="str">
        <f ca="1">IFERROR(IF(Data!$C$6="Real",B1365,I1365+J1364+($C$14*$C$12)*(NORMINV(RAND(),$C$15,CHOOSE($G$13,$C$13,F1365,G1365)))),"")</f>
        <v/>
      </c>
      <c r="K1365" s="88" t="str">
        <f>IF(ISNUMBER(A1365), IF($G$16="fixed",$G$17,MIN(H1365*Data!$C$7*$C$16*0.5,$C$17*Data!$C$7))*$C$12,"")</f>
        <v/>
      </c>
      <c r="L1365" s="42" t="str">
        <f t="shared" ca="1" si="644"/>
        <v/>
      </c>
      <c r="M1365" s="44" t="str">
        <f t="shared" ca="1" si="645"/>
        <v/>
      </c>
      <c r="N1365" s="44" t="str">
        <f t="shared" ca="1" si="646"/>
        <v/>
      </c>
      <c r="O1365" s="108" t="str">
        <f t="shared" si="621"/>
        <v/>
      </c>
      <c r="P1365" s="102" t="str">
        <f t="shared" si="622"/>
        <v/>
      </c>
      <c r="Q1365" s="102" t="str">
        <f t="shared" si="623"/>
        <v/>
      </c>
      <c r="R1365" s="120" t="str">
        <f t="shared" si="641"/>
        <v/>
      </c>
      <c r="S1365" s="54" t="str">
        <f t="shared" si="642"/>
        <v/>
      </c>
      <c r="T1365" s="5" t="str">
        <f t="shared" si="624"/>
        <v/>
      </c>
      <c r="U1365" s="152" t="str">
        <f t="shared" si="625"/>
        <v/>
      </c>
      <c r="V1365" s="152" t="str">
        <f t="shared" si="626"/>
        <v/>
      </c>
      <c r="W1365" s="153" t="str">
        <f t="shared" si="627"/>
        <v/>
      </c>
      <c r="X1365" s="153" t="str">
        <f t="shared" si="628"/>
        <v/>
      </c>
      <c r="Y1365" s="153" t="str">
        <f t="shared" si="629"/>
        <v/>
      </c>
      <c r="Z1365" s="153" t="str">
        <f t="shared" si="630"/>
        <v/>
      </c>
      <c r="AA1365" s="152" t="str">
        <f t="shared" si="631"/>
        <v/>
      </c>
      <c r="AB1365" s="152" t="str">
        <f t="shared" si="632"/>
        <v/>
      </c>
      <c r="AC1365" s="154" t="str">
        <f t="shared" si="633"/>
        <v/>
      </c>
      <c r="AD1365" s="154" t="str">
        <f t="shared" si="634"/>
        <v/>
      </c>
      <c r="AE1365" s="3" t="str">
        <f t="shared" si="635"/>
        <v/>
      </c>
      <c r="AF1365" s="3" t="str">
        <f t="shared" si="636"/>
        <v/>
      </c>
      <c r="AG1365" s="3" t="str">
        <f t="shared" si="643"/>
        <v/>
      </c>
      <c r="AH1365" s="4" t="str">
        <f t="shared" si="637"/>
        <v/>
      </c>
      <c r="AI1365" s="75" t="str">
        <f t="shared" si="638"/>
        <v/>
      </c>
      <c r="AJ1365" s="75" t="str">
        <f t="shared" si="639"/>
        <v/>
      </c>
    </row>
    <row r="1366" spans="1:36" ht="14.25">
      <c r="A1366" s="41" t="str">
        <f t="shared" si="640"/>
        <v/>
      </c>
      <c r="B1366" s="150" t="str">
        <f>IF(ISNUMBER(A1366),INDEX('MetaTrader Import'!$H$13:$J$5893,TRUNC(((A1366-$A$39+1)-1)/3)+1,MOD((A1366-$A$39+1)-1,3)+1),"")</f>
        <v/>
      </c>
      <c r="C1366" s="43" t="str">
        <f t="shared" si="617"/>
        <v/>
      </c>
      <c r="D1366" s="43" t="str">
        <f t="shared" ca="1" si="618"/>
        <v/>
      </c>
      <c r="E1366" s="43" t="str">
        <f t="shared" si="619"/>
        <v/>
      </c>
      <c r="F1366" s="43" t="str">
        <f t="shared" si="620"/>
        <v/>
      </c>
      <c r="G1366" s="43" t="str">
        <f>IF(A1366&lt;&gt;"",IF(A1366&lt;Data!$G$11*0.25,$C$13/$G$32,IF(A1366&gt;Data!$G$11*0.25,$C$13,$C$13*10)),"")</f>
        <v/>
      </c>
      <c r="H1366" s="43" t="str">
        <f>IF(A1366&lt;&gt;"",IF(Data!$G$9="constant",$C$13,IF(Data!$G$9="squeeze",G1366,F1366)),"")</f>
        <v/>
      </c>
      <c r="I1366" s="38" t="str">
        <f ca="1">IF(ISNUMBER(A1366),NORMINV(RAND(),0,IF(AND(Data!$G$9="squeeze",A1366&lt;Data!$G$11*0.25),$H$32,1)*$C$30*$C$13)*($C$14*$C$12),"")</f>
        <v/>
      </c>
      <c r="J1366" s="42" t="str">
        <f ca="1">IFERROR(IF(Data!$C$6="Real",B1366,I1366+J1365+($C$14*$C$12)*(NORMINV(RAND(),$C$15,CHOOSE($G$13,$C$13,F1366,G1366)))),"")</f>
        <v/>
      </c>
      <c r="K1366" s="88" t="str">
        <f>IF(ISNUMBER(A1366), IF($G$16="fixed",$G$17,MIN(H1366*Data!$C$7*$C$16*0.5,$C$17*Data!$C$7))*$C$12,"")</f>
        <v/>
      </c>
      <c r="L1366" s="42" t="str">
        <f t="shared" ca="1" si="644"/>
        <v/>
      </c>
      <c r="M1366" s="44" t="str">
        <f t="shared" ca="1" si="645"/>
        <v/>
      </c>
      <c r="N1366" s="44" t="str">
        <f t="shared" ca="1" si="646"/>
        <v/>
      </c>
      <c r="O1366" s="108" t="str">
        <f t="shared" si="621"/>
        <v/>
      </c>
      <c r="P1366" s="102" t="str">
        <f t="shared" si="622"/>
        <v/>
      </c>
      <c r="Q1366" s="102" t="str">
        <f t="shared" si="623"/>
        <v/>
      </c>
      <c r="R1366" s="120" t="str">
        <f t="shared" si="641"/>
        <v/>
      </c>
      <c r="S1366" s="54" t="str">
        <f t="shared" si="642"/>
        <v/>
      </c>
      <c r="T1366" s="5" t="str">
        <f t="shared" si="624"/>
        <v/>
      </c>
      <c r="U1366" s="152" t="str">
        <f t="shared" si="625"/>
        <v/>
      </c>
      <c r="V1366" s="152" t="str">
        <f t="shared" si="626"/>
        <v/>
      </c>
      <c r="W1366" s="153" t="str">
        <f t="shared" si="627"/>
        <v/>
      </c>
      <c r="X1366" s="153" t="str">
        <f t="shared" si="628"/>
        <v/>
      </c>
      <c r="Y1366" s="153" t="str">
        <f t="shared" si="629"/>
        <v/>
      </c>
      <c r="Z1366" s="153" t="str">
        <f t="shared" si="630"/>
        <v/>
      </c>
      <c r="AA1366" s="152" t="str">
        <f t="shared" si="631"/>
        <v/>
      </c>
      <c r="AB1366" s="152" t="str">
        <f t="shared" si="632"/>
        <v/>
      </c>
      <c r="AC1366" s="154" t="str">
        <f t="shared" si="633"/>
        <v/>
      </c>
      <c r="AD1366" s="154" t="str">
        <f t="shared" si="634"/>
        <v/>
      </c>
      <c r="AE1366" s="3" t="str">
        <f t="shared" si="635"/>
        <v/>
      </c>
      <c r="AF1366" s="3" t="str">
        <f t="shared" si="636"/>
        <v/>
      </c>
      <c r="AG1366" s="3" t="str">
        <f t="shared" si="643"/>
        <v/>
      </c>
      <c r="AH1366" s="4" t="str">
        <f t="shared" si="637"/>
        <v/>
      </c>
      <c r="AI1366" s="75" t="str">
        <f t="shared" si="638"/>
        <v/>
      </c>
      <c r="AJ1366" s="75" t="str">
        <f t="shared" si="639"/>
        <v/>
      </c>
    </row>
    <row r="1367" spans="1:36" ht="14.25">
      <c r="A1367" s="41" t="str">
        <f t="shared" si="640"/>
        <v/>
      </c>
      <c r="B1367" s="150" t="str">
        <f>IF(ISNUMBER(A1367),INDEX('MetaTrader Import'!$H$13:$J$5893,TRUNC(((A1367-$A$39+1)-1)/3)+1,MOD((A1367-$A$39+1)-1,3)+1),"")</f>
        <v/>
      </c>
      <c r="C1367" s="43" t="str">
        <f t="shared" si="617"/>
        <v/>
      </c>
      <c r="D1367" s="43" t="str">
        <f t="shared" ca="1" si="618"/>
        <v/>
      </c>
      <c r="E1367" s="43" t="str">
        <f t="shared" si="619"/>
        <v/>
      </c>
      <c r="F1367" s="43" t="str">
        <f t="shared" si="620"/>
        <v/>
      </c>
      <c r="G1367" s="43" t="str">
        <f>IF(A1367&lt;&gt;"",IF(A1367&lt;Data!$G$11*0.25,$C$13/$G$32,IF(A1367&gt;Data!$G$11*0.25,$C$13,$C$13*10)),"")</f>
        <v/>
      </c>
      <c r="H1367" s="43" t="str">
        <f>IF(A1367&lt;&gt;"",IF(Data!$G$9="constant",$C$13,IF(Data!$G$9="squeeze",G1367,F1367)),"")</f>
        <v/>
      </c>
      <c r="I1367" s="38" t="str">
        <f ca="1">IF(ISNUMBER(A1367),NORMINV(RAND(),0,IF(AND(Data!$G$9="squeeze",A1367&lt;Data!$G$11*0.25),$H$32,1)*$C$30*$C$13)*($C$14*$C$12),"")</f>
        <v/>
      </c>
      <c r="J1367" s="42" t="str">
        <f ca="1">IFERROR(IF(Data!$C$6="Real",B1367,I1367+J1366+($C$14*$C$12)*(NORMINV(RAND(),$C$15,CHOOSE($G$13,$C$13,F1367,G1367)))),"")</f>
        <v/>
      </c>
      <c r="K1367" s="88" t="str">
        <f>IF(ISNUMBER(A1367), IF($G$16="fixed",$G$17,MIN(H1367*Data!$C$7*$C$16*0.5,$C$17*Data!$C$7))*$C$12,"")</f>
        <v/>
      </c>
      <c r="L1367" s="42" t="str">
        <f t="shared" ca="1" si="644"/>
        <v/>
      </c>
      <c r="M1367" s="44" t="str">
        <f t="shared" ca="1" si="645"/>
        <v/>
      </c>
      <c r="N1367" s="44" t="str">
        <f t="shared" ca="1" si="646"/>
        <v/>
      </c>
      <c r="O1367" s="108" t="str">
        <f t="shared" si="621"/>
        <v/>
      </c>
      <c r="P1367" s="102" t="str">
        <f t="shared" si="622"/>
        <v/>
      </c>
      <c r="Q1367" s="102" t="str">
        <f t="shared" si="623"/>
        <v/>
      </c>
      <c r="R1367" s="120" t="str">
        <f t="shared" si="641"/>
        <v/>
      </c>
      <c r="S1367" s="54" t="str">
        <f t="shared" si="642"/>
        <v/>
      </c>
      <c r="T1367" s="5" t="str">
        <f t="shared" si="624"/>
        <v/>
      </c>
      <c r="U1367" s="152" t="str">
        <f t="shared" si="625"/>
        <v/>
      </c>
      <c r="V1367" s="152" t="str">
        <f t="shared" si="626"/>
        <v/>
      </c>
      <c r="W1367" s="153" t="str">
        <f t="shared" si="627"/>
        <v/>
      </c>
      <c r="X1367" s="153" t="str">
        <f t="shared" si="628"/>
        <v/>
      </c>
      <c r="Y1367" s="153" t="str">
        <f t="shared" si="629"/>
        <v/>
      </c>
      <c r="Z1367" s="153" t="str">
        <f t="shared" si="630"/>
        <v/>
      </c>
      <c r="AA1367" s="152" t="str">
        <f t="shared" si="631"/>
        <v/>
      </c>
      <c r="AB1367" s="152" t="str">
        <f t="shared" si="632"/>
        <v/>
      </c>
      <c r="AC1367" s="154" t="str">
        <f t="shared" si="633"/>
        <v/>
      </c>
      <c r="AD1367" s="154" t="str">
        <f t="shared" si="634"/>
        <v/>
      </c>
      <c r="AE1367" s="3" t="str">
        <f t="shared" si="635"/>
        <v/>
      </c>
      <c r="AF1367" s="3" t="str">
        <f t="shared" si="636"/>
        <v/>
      </c>
      <c r="AG1367" s="3" t="str">
        <f t="shared" si="643"/>
        <v/>
      </c>
      <c r="AH1367" s="4" t="str">
        <f t="shared" si="637"/>
        <v/>
      </c>
      <c r="AI1367" s="75" t="str">
        <f t="shared" si="638"/>
        <v/>
      </c>
      <c r="AJ1367" s="75" t="str">
        <f t="shared" si="639"/>
        <v/>
      </c>
    </row>
    <row r="1368" spans="1:36" ht="14.25">
      <c r="A1368" s="41" t="str">
        <f t="shared" si="640"/>
        <v/>
      </c>
      <c r="B1368" s="150" t="str">
        <f>IF(ISNUMBER(A1368),INDEX('MetaTrader Import'!$H$13:$J$5893,TRUNC(((A1368-$A$39+1)-1)/3)+1,MOD((A1368-$A$39+1)-1,3)+1),"")</f>
        <v/>
      </c>
      <c r="C1368" s="43" t="str">
        <f t="shared" si="617"/>
        <v/>
      </c>
      <c r="D1368" s="43" t="str">
        <f t="shared" ca="1" si="618"/>
        <v/>
      </c>
      <c r="E1368" s="43" t="str">
        <f t="shared" si="619"/>
        <v/>
      </c>
      <c r="F1368" s="43" t="str">
        <f t="shared" si="620"/>
        <v/>
      </c>
      <c r="G1368" s="43" t="str">
        <f>IF(A1368&lt;&gt;"",IF(A1368&lt;Data!$G$11*0.25,$C$13/$G$32,IF(A1368&gt;Data!$G$11*0.25,$C$13,$C$13*10)),"")</f>
        <v/>
      </c>
      <c r="H1368" s="43" t="str">
        <f>IF(A1368&lt;&gt;"",IF(Data!$G$9="constant",$C$13,IF(Data!$G$9="squeeze",G1368,F1368)),"")</f>
        <v/>
      </c>
      <c r="I1368" s="38" t="str">
        <f ca="1">IF(ISNUMBER(A1368),NORMINV(RAND(),0,IF(AND(Data!$G$9="squeeze",A1368&lt;Data!$G$11*0.25),$H$32,1)*$C$30*$C$13)*($C$14*$C$12),"")</f>
        <v/>
      </c>
      <c r="J1368" s="42" t="str">
        <f ca="1">IFERROR(IF(Data!$C$6="Real",B1368,I1368+J1367+($C$14*$C$12)*(NORMINV(RAND(),$C$15,CHOOSE($G$13,$C$13,F1368,G1368)))),"")</f>
        <v/>
      </c>
      <c r="K1368" s="88" t="str">
        <f>IF(ISNUMBER(A1368), IF($G$16="fixed",$G$17,MIN(H1368*Data!$C$7*$C$16*0.5,$C$17*Data!$C$7))*$C$12,"")</f>
        <v/>
      </c>
      <c r="L1368" s="42" t="str">
        <f t="shared" ca="1" si="644"/>
        <v/>
      </c>
      <c r="M1368" s="44" t="str">
        <f t="shared" ca="1" si="645"/>
        <v/>
      </c>
      <c r="N1368" s="44" t="str">
        <f t="shared" ca="1" si="646"/>
        <v/>
      </c>
      <c r="O1368" s="108" t="str">
        <f t="shared" si="621"/>
        <v/>
      </c>
      <c r="P1368" s="102" t="str">
        <f t="shared" si="622"/>
        <v/>
      </c>
      <c r="Q1368" s="102" t="str">
        <f t="shared" si="623"/>
        <v/>
      </c>
      <c r="R1368" s="120" t="str">
        <f t="shared" si="641"/>
        <v/>
      </c>
      <c r="S1368" s="54" t="str">
        <f t="shared" si="642"/>
        <v/>
      </c>
      <c r="T1368" s="5" t="str">
        <f t="shared" si="624"/>
        <v/>
      </c>
      <c r="U1368" s="152" t="str">
        <f t="shared" si="625"/>
        <v/>
      </c>
      <c r="V1368" s="152" t="str">
        <f t="shared" si="626"/>
        <v/>
      </c>
      <c r="W1368" s="153" t="str">
        <f t="shared" si="627"/>
        <v/>
      </c>
      <c r="X1368" s="153" t="str">
        <f t="shared" si="628"/>
        <v/>
      </c>
      <c r="Y1368" s="153" t="str">
        <f t="shared" si="629"/>
        <v/>
      </c>
      <c r="Z1368" s="153" t="str">
        <f t="shared" si="630"/>
        <v/>
      </c>
      <c r="AA1368" s="152" t="str">
        <f t="shared" si="631"/>
        <v/>
      </c>
      <c r="AB1368" s="152" t="str">
        <f t="shared" si="632"/>
        <v/>
      </c>
      <c r="AC1368" s="154" t="str">
        <f t="shared" si="633"/>
        <v/>
      </c>
      <c r="AD1368" s="154" t="str">
        <f t="shared" si="634"/>
        <v/>
      </c>
      <c r="AE1368" s="3" t="str">
        <f t="shared" si="635"/>
        <v/>
      </c>
      <c r="AF1368" s="3" t="str">
        <f t="shared" si="636"/>
        <v/>
      </c>
      <c r="AG1368" s="3" t="str">
        <f t="shared" si="643"/>
        <v/>
      </c>
      <c r="AH1368" s="4" t="str">
        <f t="shared" si="637"/>
        <v/>
      </c>
      <c r="AI1368" s="75" t="str">
        <f t="shared" si="638"/>
        <v/>
      </c>
      <c r="AJ1368" s="75" t="str">
        <f t="shared" si="639"/>
        <v/>
      </c>
    </row>
    <row r="1369" spans="1:36" ht="14.25">
      <c r="A1369" s="41" t="str">
        <f t="shared" si="640"/>
        <v/>
      </c>
      <c r="B1369" s="150" t="str">
        <f>IF(ISNUMBER(A1369),INDEX('MetaTrader Import'!$H$13:$J$5893,TRUNC(((A1369-$A$39+1)-1)/3)+1,MOD((A1369-$A$39+1)-1,3)+1),"")</f>
        <v/>
      </c>
      <c r="C1369" s="43" t="str">
        <f t="shared" si="617"/>
        <v/>
      </c>
      <c r="D1369" s="43" t="str">
        <f t="shared" ca="1" si="618"/>
        <v/>
      </c>
      <c r="E1369" s="43" t="str">
        <f t="shared" si="619"/>
        <v/>
      </c>
      <c r="F1369" s="43" t="str">
        <f t="shared" si="620"/>
        <v/>
      </c>
      <c r="G1369" s="43" t="str">
        <f>IF(A1369&lt;&gt;"",IF(A1369&lt;Data!$G$11*0.25,$C$13/$G$32,IF(A1369&gt;Data!$G$11*0.25,$C$13,$C$13*10)),"")</f>
        <v/>
      </c>
      <c r="H1369" s="43" t="str">
        <f>IF(A1369&lt;&gt;"",IF(Data!$G$9="constant",$C$13,IF(Data!$G$9="squeeze",G1369,F1369)),"")</f>
        <v/>
      </c>
      <c r="I1369" s="38" t="str">
        <f ca="1">IF(ISNUMBER(A1369),NORMINV(RAND(),0,IF(AND(Data!$G$9="squeeze",A1369&lt;Data!$G$11*0.25),$H$32,1)*$C$30*$C$13)*($C$14*$C$12),"")</f>
        <v/>
      </c>
      <c r="J1369" s="42" t="str">
        <f ca="1">IFERROR(IF(Data!$C$6="Real",B1369,I1369+J1368+($C$14*$C$12)*(NORMINV(RAND(),$C$15,CHOOSE($G$13,$C$13,F1369,G1369)))),"")</f>
        <v/>
      </c>
      <c r="K1369" s="88" t="str">
        <f>IF(ISNUMBER(A1369), IF($G$16="fixed",$G$17,MIN(H1369*Data!$C$7*$C$16*0.5,$C$17*Data!$C$7))*$C$12,"")</f>
        <v/>
      </c>
      <c r="L1369" s="42" t="str">
        <f t="shared" ca="1" si="644"/>
        <v/>
      </c>
      <c r="M1369" s="44" t="str">
        <f t="shared" ca="1" si="645"/>
        <v/>
      </c>
      <c r="N1369" s="44" t="str">
        <f t="shared" ca="1" si="646"/>
        <v/>
      </c>
      <c r="O1369" s="108" t="str">
        <f t="shared" si="621"/>
        <v/>
      </c>
      <c r="P1369" s="102" t="str">
        <f t="shared" si="622"/>
        <v/>
      </c>
      <c r="Q1369" s="102" t="str">
        <f t="shared" si="623"/>
        <v/>
      </c>
      <c r="R1369" s="120" t="str">
        <f t="shared" si="641"/>
        <v/>
      </c>
      <c r="S1369" s="54" t="str">
        <f t="shared" si="642"/>
        <v/>
      </c>
      <c r="T1369" s="5" t="str">
        <f t="shared" si="624"/>
        <v/>
      </c>
      <c r="U1369" s="152" t="str">
        <f t="shared" si="625"/>
        <v/>
      </c>
      <c r="V1369" s="152" t="str">
        <f t="shared" si="626"/>
        <v/>
      </c>
      <c r="W1369" s="153" t="str">
        <f t="shared" si="627"/>
        <v/>
      </c>
      <c r="X1369" s="153" t="str">
        <f t="shared" si="628"/>
        <v/>
      </c>
      <c r="Y1369" s="153" t="str">
        <f t="shared" si="629"/>
        <v/>
      </c>
      <c r="Z1369" s="153" t="str">
        <f t="shared" si="630"/>
        <v/>
      </c>
      <c r="AA1369" s="152" t="str">
        <f t="shared" si="631"/>
        <v/>
      </c>
      <c r="AB1369" s="152" t="str">
        <f t="shared" si="632"/>
        <v/>
      </c>
      <c r="AC1369" s="154" t="str">
        <f t="shared" si="633"/>
        <v/>
      </c>
      <c r="AD1369" s="154" t="str">
        <f t="shared" si="634"/>
        <v/>
      </c>
      <c r="AE1369" s="3" t="str">
        <f t="shared" si="635"/>
        <v/>
      </c>
      <c r="AF1369" s="3" t="str">
        <f t="shared" si="636"/>
        <v/>
      </c>
      <c r="AG1369" s="3" t="str">
        <f t="shared" si="643"/>
        <v/>
      </c>
      <c r="AH1369" s="4" t="str">
        <f t="shared" si="637"/>
        <v/>
      </c>
      <c r="AI1369" s="75" t="str">
        <f t="shared" si="638"/>
        <v/>
      </c>
      <c r="AJ1369" s="75" t="str">
        <f t="shared" si="639"/>
        <v/>
      </c>
    </row>
    <row r="1370" spans="1:36" ht="14.25">
      <c r="A1370" s="41" t="str">
        <f t="shared" si="640"/>
        <v/>
      </c>
      <c r="B1370" s="150" t="str">
        <f>IF(ISNUMBER(A1370),INDEX('MetaTrader Import'!$H$13:$J$5893,TRUNC(((A1370-$A$39+1)-1)/3)+1,MOD((A1370-$A$39+1)-1,3)+1),"")</f>
        <v/>
      </c>
      <c r="C1370" s="43" t="str">
        <f t="shared" si="617"/>
        <v/>
      </c>
      <c r="D1370" s="43" t="str">
        <f t="shared" ca="1" si="618"/>
        <v/>
      </c>
      <c r="E1370" s="43" t="str">
        <f t="shared" si="619"/>
        <v/>
      </c>
      <c r="F1370" s="43" t="str">
        <f t="shared" si="620"/>
        <v/>
      </c>
      <c r="G1370" s="43" t="str">
        <f>IF(A1370&lt;&gt;"",IF(A1370&lt;Data!$G$11*0.25,$C$13/$G$32,IF(A1370&gt;Data!$G$11*0.25,$C$13,$C$13*10)),"")</f>
        <v/>
      </c>
      <c r="H1370" s="43" t="str">
        <f>IF(A1370&lt;&gt;"",IF(Data!$G$9="constant",$C$13,IF(Data!$G$9="squeeze",G1370,F1370)),"")</f>
        <v/>
      </c>
      <c r="I1370" s="38" t="str">
        <f ca="1">IF(ISNUMBER(A1370),NORMINV(RAND(),0,IF(AND(Data!$G$9="squeeze",A1370&lt;Data!$G$11*0.25),$H$32,1)*$C$30*$C$13)*($C$14*$C$12),"")</f>
        <v/>
      </c>
      <c r="J1370" s="42" t="str">
        <f ca="1">IFERROR(IF(Data!$C$6="Real",B1370,I1370+J1369+($C$14*$C$12)*(NORMINV(RAND(),$C$15,CHOOSE($G$13,$C$13,F1370,G1370)))),"")</f>
        <v/>
      </c>
      <c r="K1370" s="88" t="str">
        <f>IF(ISNUMBER(A1370), IF($G$16="fixed",$G$17,MIN(H1370*Data!$C$7*$C$16*0.5,$C$17*Data!$C$7))*$C$12,"")</f>
        <v/>
      </c>
      <c r="L1370" s="42" t="str">
        <f t="shared" ca="1" si="644"/>
        <v/>
      </c>
      <c r="M1370" s="44" t="str">
        <f t="shared" ca="1" si="645"/>
        <v/>
      </c>
      <c r="N1370" s="44" t="str">
        <f t="shared" ca="1" si="646"/>
        <v/>
      </c>
      <c r="O1370" s="108" t="str">
        <f t="shared" si="621"/>
        <v/>
      </c>
      <c r="P1370" s="102" t="str">
        <f t="shared" si="622"/>
        <v/>
      </c>
      <c r="Q1370" s="102" t="str">
        <f t="shared" si="623"/>
        <v/>
      </c>
      <c r="R1370" s="120" t="str">
        <f t="shared" si="641"/>
        <v/>
      </c>
      <c r="S1370" s="54" t="str">
        <f t="shared" si="642"/>
        <v/>
      </c>
      <c r="T1370" s="5" t="str">
        <f t="shared" si="624"/>
        <v/>
      </c>
      <c r="U1370" s="152" t="str">
        <f t="shared" si="625"/>
        <v/>
      </c>
      <c r="V1370" s="152" t="str">
        <f t="shared" si="626"/>
        <v/>
      </c>
      <c r="W1370" s="153" t="str">
        <f t="shared" si="627"/>
        <v/>
      </c>
      <c r="X1370" s="153" t="str">
        <f t="shared" si="628"/>
        <v/>
      </c>
      <c r="Y1370" s="153" t="str">
        <f t="shared" si="629"/>
        <v/>
      </c>
      <c r="Z1370" s="153" t="str">
        <f t="shared" si="630"/>
        <v/>
      </c>
      <c r="AA1370" s="152" t="str">
        <f t="shared" si="631"/>
        <v/>
      </c>
      <c r="AB1370" s="152" t="str">
        <f t="shared" si="632"/>
        <v/>
      </c>
      <c r="AC1370" s="154" t="str">
        <f t="shared" si="633"/>
        <v/>
      </c>
      <c r="AD1370" s="154" t="str">
        <f t="shared" si="634"/>
        <v/>
      </c>
      <c r="AE1370" s="3" t="str">
        <f t="shared" si="635"/>
        <v/>
      </c>
      <c r="AF1370" s="3" t="str">
        <f t="shared" si="636"/>
        <v/>
      </c>
      <c r="AG1370" s="3" t="str">
        <f t="shared" si="643"/>
        <v/>
      </c>
      <c r="AH1370" s="4" t="str">
        <f t="shared" si="637"/>
        <v/>
      </c>
      <c r="AI1370" s="75" t="str">
        <f t="shared" si="638"/>
        <v/>
      </c>
      <c r="AJ1370" s="75" t="str">
        <f t="shared" si="639"/>
        <v/>
      </c>
    </row>
    <row r="1371" spans="1:36" ht="14.25">
      <c r="A1371" s="41" t="str">
        <f t="shared" si="640"/>
        <v/>
      </c>
      <c r="B1371" s="150" t="str">
        <f>IF(ISNUMBER(A1371),INDEX('MetaTrader Import'!$H$13:$J$5893,TRUNC(((A1371-$A$39+1)-1)/3)+1,MOD((A1371-$A$39+1)-1,3)+1),"")</f>
        <v/>
      </c>
      <c r="C1371" s="43" t="str">
        <f t="shared" si="617"/>
        <v/>
      </c>
      <c r="D1371" s="43" t="str">
        <f t="shared" ca="1" si="618"/>
        <v/>
      </c>
      <c r="E1371" s="43" t="str">
        <f t="shared" si="619"/>
        <v/>
      </c>
      <c r="F1371" s="43" t="str">
        <f t="shared" si="620"/>
        <v/>
      </c>
      <c r="G1371" s="43" t="str">
        <f>IF(A1371&lt;&gt;"",IF(A1371&lt;Data!$G$11*0.25,$C$13/$G$32,IF(A1371&gt;Data!$G$11*0.25,$C$13,$C$13*10)),"")</f>
        <v/>
      </c>
      <c r="H1371" s="43" t="str">
        <f>IF(A1371&lt;&gt;"",IF(Data!$G$9="constant",$C$13,IF(Data!$G$9="squeeze",G1371,F1371)),"")</f>
        <v/>
      </c>
      <c r="I1371" s="38" t="str">
        <f ca="1">IF(ISNUMBER(A1371),NORMINV(RAND(),0,IF(AND(Data!$G$9="squeeze",A1371&lt;Data!$G$11*0.25),$H$32,1)*$C$30*$C$13)*($C$14*$C$12),"")</f>
        <v/>
      </c>
      <c r="J1371" s="42" t="str">
        <f ca="1">IFERROR(IF(Data!$C$6="Real",B1371,I1371+J1370+($C$14*$C$12)*(NORMINV(RAND(),$C$15,CHOOSE($G$13,$C$13,F1371,G1371)))),"")</f>
        <v/>
      </c>
      <c r="K1371" s="88" t="str">
        <f>IF(ISNUMBER(A1371), IF($G$16="fixed",$G$17,MIN(H1371*Data!$C$7*$C$16*0.5,$C$17*Data!$C$7))*$C$12,"")</f>
        <v/>
      </c>
      <c r="L1371" s="42" t="str">
        <f t="shared" ca="1" si="644"/>
        <v/>
      </c>
      <c r="M1371" s="44" t="str">
        <f t="shared" ca="1" si="645"/>
        <v/>
      </c>
      <c r="N1371" s="44" t="str">
        <f t="shared" ca="1" si="646"/>
        <v/>
      </c>
      <c r="O1371" s="108" t="str">
        <f t="shared" si="621"/>
        <v/>
      </c>
      <c r="P1371" s="102" t="str">
        <f t="shared" si="622"/>
        <v/>
      </c>
      <c r="Q1371" s="102" t="str">
        <f t="shared" si="623"/>
        <v/>
      </c>
      <c r="R1371" s="120" t="str">
        <f t="shared" si="641"/>
        <v/>
      </c>
      <c r="S1371" s="54" t="str">
        <f t="shared" si="642"/>
        <v/>
      </c>
      <c r="T1371" s="5" t="str">
        <f t="shared" si="624"/>
        <v/>
      </c>
      <c r="U1371" s="152" t="str">
        <f t="shared" si="625"/>
        <v/>
      </c>
      <c r="V1371" s="152" t="str">
        <f t="shared" si="626"/>
        <v/>
      </c>
      <c r="W1371" s="153" t="str">
        <f t="shared" si="627"/>
        <v/>
      </c>
      <c r="X1371" s="153" t="str">
        <f t="shared" si="628"/>
        <v/>
      </c>
      <c r="Y1371" s="153" t="str">
        <f t="shared" si="629"/>
        <v/>
      </c>
      <c r="Z1371" s="153" t="str">
        <f t="shared" si="630"/>
        <v/>
      </c>
      <c r="AA1371" s="152" t="str">
        <f t="shared" si="631"/>
        <v/>
      </c>
      <c r="AB1371" s="152" t="str">
        <f t="shared" si="632"/>
        <v/>
      </c>
      <c r="AC1371" s="154" t="str">
        <f t="shared" si="633"/>
        <v/>
      </c>
      <c r="AD1371" s="154" t="str">
        <f t="shared" si="634"/>
        <v/>
      </c>
      <c r="AE1371" s="3" t="str">
        <f t="shared" si="635"/>
        <v/>
      </c>
      <c r="AF1371" s="3" t="str">
        <f t="shared" si="636"/>
        <v/>
      </c>
      <c r="AG1371" s="3" t="str">
        <f t="shared" si="643"/>
        <v/>
      </c>
      <c r="AH1371" s="4" t="str">
        <f t="shared" si="637"/>
        <v/>
      </c>
      <c r="AI1371" s="75" t="str">
        <f t="shared" si="638"/>
        <v/>
      </c>
      <c r="AJ1371" s="75" t="str">
        <f t="shared" si="639"/>
        <v/>
      </c>
    </row>
    <row r="1372" spans="1:36" ht="14.25">
      <c r="A1372" s="41" t="str">
        <f t="shared" si="640"/>
        <v/>
      </c>
      <c r="B1372" s="150" t="str">
        <f>IF(ISNUMBER(A1372),INDEX('MetaTrader Import'!$H$13:$J$5893,TRUNC(((A1372-$A$39+1)-1)/3)+1,MOD((A1372-$A$39+1)-1,3)+1),"")</f>
        <v/>
      </c>
      <c r="C1372" s="43" t="str">
        <f t="shared" si="617"/>
        <v/>
      </c>
      <c r="D1372" s="43" t="str">
        <f t="shared" ca="1" si="618"/>
        <v/>
      </c>
      <c r="E1372" s="43" t="str">
        <f t="shared" si="619"/>
        <v/>
      </c>
      <c r="F1372" s="43" t="str">
        <f t="shared" si="620"/>
        <v/>
      </c>
      <c r="G1372" s="43" t="str">
        <f>IF(A1372&lt;&gt;"",IF(A1372&lt;Data!$G$11*0.25,$C$13/$G$32,IF(A1372&gt;Data!$G$11*0.25,$C$13,$C$13*10)),"")</f>
        <v/>
      </c>
      <c r="H1372" s="43" t="str">
        <f>IF(A1372&lt;&gt;"",IF(Data!$G$9="constant",$C$13,IF(Data!$G$9="squeeze",G1372,F1372)),"")</f>
        <v/>
      </c>
      <c r="I1372" s="38" t="str">
        <f ca="1">IF(ISNUMBER(A1372),NORMINV(RAND(),0,IF(AND(Data!$G$9="squeeze",A1372&lt;Data!$G$11*0.25),$H$32,1)*$C$30*$C$13)*($C$14*$C$12),"")</f>
        <v/>
      </c>
      <c r="J1372" s="42" t="str">
        <f ca="1">IFERROR(IF(Data!$C$6="Real",B1372,I1372+J1371+($C$14*$C$12)*(NORMINV(RAND(),$C$15,CHOOSE($G$13,$C$13,F1372,G1372)))),"")</f>
        <v/>
      </c>
      <c r="K1372" s="88" t="str">
        <f>IF(ISNUMBER(A1372), IF($G$16="fixed",$G$17,MIN(H1372*Data!$C$7*$C$16*0.5,$C$17*Data!$C$7))*$C$12,"")</f>
        <v/>
      </c>
      <c r="L1372" s="42" t="str">
        <f t="shared" ca="1" si="644"/>
        <v/>
      </c>
      <c r="M1372" s="44" t="str">
        <f t="shared" ca="1" si="645"/>
        <v/>
      </c>
      <c r="N1372" s="44" t="str">
        <f t="shared" ca="1" si="646"/>
        <v/>
      </c>
      <c r="O1372" s="108" t="str">
        <f t="shared" si="621"/>
        <v/>
      </c>
      <c r="P1372" s="102" t="str">
        <f t="shared" si="622"/>
        <v/>
      </c>
      <c r="Q1372" s="102" t="str">
        <f t="shared" si="623"/>
        <v/>
      </c>
      <c r="R1372" s="120" t="str">
        <f t="shared" si="641"/>
        <v/>
      </c>
      <c r="S1372" s="54" t="str">
        <f t="shared" si="642"/>
        <v/>
      </c>
      <c r="T1372" s="5" t="str">
        <f t="shared" si="624"/>
        <v/>
      </c>
      <c r="U1372" s="152" t="str">
        <f t="shared" si="625"/>
        <v/>
      </c>
      <c r="V1372" s="152" t="str">
        <f t="shared" si="626"/>
        <v/>
      </c>
      <c r="W1372" s="153" t="str">
        <f t="shared" si="627"/>
        <v/>
      </c>
      <c r="X1372" s="153" t="str">
        <f t="shared" si="628"/>
        <v/>
      </c>
      <c r="Y1372" s="153" t="str">
        <f t="shared" si="629"/>
        <v/>
      </c>
      <c r="Z1372" s="153" t="str">
        <f t="shared" si="630"/>
        <v/>
      </c>
      <c r="AA1372" s="152" t="str">
        <f t="shared" si="631"/>
        <v/>
      </c>
      <c r="AB1372" s="152" t="str">
        <f t="shared" si="632"/>
        <v/>
      </c>
      <c r="AC1372" s="154" t="str">
        <f t="shared" si="633"/>
        <v/>
      </c>
      <c r="AD1372" s="154" t="str">
        <f t="shared" si="634"/>
        <v/>
      </c>
      <c r="AE1372" s="3" t="str">
        <f t="shared" si="635"/>
        <v/>
      </c>
      <c r="AF1372" s="3" t="str">
        <f t="shared" si="636"/>
        <v/>
      </c>
      <c r="AG1372" s="3" t="str">
        <f t="shared" si="643"/>
        <v/>
      </c>
      <c r="AH1372" s="4" t="str">
        <f t="shared" si="637"/>
        <v/>
      </c>
      <c r="AI1372" s="75" t="str">
        <f t="shared" si="638"/>
        <v/>
      </c>
      <c r="AJ1372" s="75" t="str">
        <f t="shared" si="639"/>
        <v/>
      </c>
    </row>
    <row r="1373" spans="1:36" ht="14.25">
      <c r="A1373" s="41" t="str">
        <f t="shared" si="640"/>
        <v/>
      </c>
      <c r="B1373" s="150" t="str">
        <f>IF(ISNUMBER(A1373),INDEX('MetaTrader Import'!$H$13:$J$5893,TRUNC(((A1373-$A$39+1)-1)/3)+1,MOD((A1373-$A$39+1)-1,3)+1),"")</f>
        <v/>
      </c>
      <c r="C1373" s="43" t="str">
        <f t="shared" si="617"/>
        <v/>
      </c>
      <c r="D1373" s="43" t="str">
        <f t="shared" ca="1" si="618"/>
        <v/>
      </c>
      <c r="E1373" s="43" t="str">
        <f t="shared" si="619"/>
        <v/>
      </c>
      <c r="F1373" s="43" t="str">
        <f t="shared" si="620"/>
        <v/>
      </c>
      <c r="G1373" s="43" t="str">
        <f>IF(A1373&lt;&gt;"",IF(A1373&lt;Data!$G$11*0.25,$C$13/$G$32,IF(A1373&gt;Data!$G$11*0.25,$C$13,$C$13*10)),"")</f>
        <v/>
      </c>
      <c r="H1373" s="43" t="str">
        <f>IF(A1373&lt;&gt;"",IF(Data!$G$9="constant",$C$13,IF(Data!$G$9="squeeze",G1373,F1373)),"")</f>
        <v/>
      </c>
      <c r="I1373" s="38" t="str">
        <f ca="1">IF(ISNUMBER(A1373),NORMINV(RAND(),0,IF(AND(Data!$G$9="squeeze",A1373&lt;Data!$G$11*0.25),$H$32,1)*$C$30*$C$13)*($C$14*$C$12),"")</f>
        <v/>
      </c>
      <c r="J1373" s="42" t="str">
        <f ca="1">IFERROR(IF(Data!$C$6="Real",B1373,I1373+J1372+($C$14*$C$12)*(NORMINV(RAND(),$C$15,CHOOSE($G$13,$C$13,F1373,G1373)))),"")</f>
        <v/>
      </c>
      <c r="K1373" s="88" t="str">
        <f>IF(ISNUMBER(A1373), IF($G$16="fixed",$G$17,MIN(H1373*Data!$C$7*$C$16*0.5,$C$17*Data!$C$7))*$C$12,"")</f>
        <v/>
      </c>
      <c r="L1373" s="42" t="str">
        <f t="shared" ca="1" si="644"/>
        <v/>
      </c>
      <c r="M1373" s="44" t="str">
        <f t="shared" ca="1" si="645"/>
        <v/>
      </c>
      <c r="N1373" s="44" t="str">
        <f t="shared" ca="1" si="646"/>
        <v/>
      </c>
      <c r="O1373" s="108" t="str">
        <f t="shared" si="621"/>
        <v/>
      </c>
      <c r="P1373" s="102" t="str">
        <f t="shared" si="622"/>
        <v/>
      </c>
      <c r="Q1373" s="102" t="str">
        <f t="shared" si="623"/>
        <v/>
      </c>
      <c r="R1373" s="120" t="str">
        <f t="shared" si="641"/>
        <v/>
      </c>
      <c r="S1373" s="54" t="str">
        <f t="shared" si="642"/>
        <v/>
      </c>
      <c r="T1373" s="5" t="str">
        <f t="shared" si="624"/>
        <v/>
      </c>
      <c r="U1373" s="152" t="str">
        <f t="shared" si="625"/>
        <v/>
      </c>
      <c r="V1373" s="152" t="str">
        <f t="shared" si="626"/>
        <v/>
      </c>
      <c r="W1373" s="153" t="str">
        <f t="shared" si="627"/>
        <v/>
      </c>
      <c r="X1373" s="153" t="str">
        <f t="shared" si="628"/>
        <v/>
      </c>
      <c r="Y1373" s="153" t="str">
        <f t="shared" si="629"/>
        <v/>
      </c>
      <c r="Z1373" s="153" t="str">
        <f t="shared" si="630"/>
        <v/>
      </c>
      <c r="AA1373" s="152" t="str">
        <f t="shared" si="631"/>
        <v/>
      </c>
      <c r="AB1373" s="152" t="str">
        <f t="shared" si="632"/>
        <v/>
      </c>
      <c r="AC1373" s="154" t="str">
        <f t="shared" si="633"/>
        <v/>
      </c>
      <c r="AD1373" s="154" t="str">
        <f t="shared" si="634"/>
        <v/>
      </c>
      <c r="AE1373" s="3" t="str">
        <f t="shared" si="635"/>
        <v/>
      </c>
      <c r="AF1373" s="3" t="str">
        <f t="shared" si="636"/>
        <v/>
      </c>
      <c r="AG1373" s="3" t="str">
        <f t="shared" si="643"/>
        <v/>
      </c>
      <c r="AH1373" s="4" t="str">
        <f t="shared" si="637"/>
        <v/>
      </c>
      <c r="AI1373" s="75" t="str">
        <f t="shared" si="638"/>
        <v/>
      </c>
      <c r="AJ1373" s="75" t="str">
        <f t="shared" si="639"/>
        <v/>
      </c>
    </row>
    <row r="1374" spans="1:36" ht="14.25">
      <c r="A1374" s="41" t="str">
        <f t="shared" si="640"/>
        <v/>
      </c>
      <c r="B1374" s="150" t="str">
        <f>IF(ISNUMBER(A1374),INDEX('MetaTrader Import'!$H$13:$J$5893,TRUNC(((A1374-$A$39+1)-1)/3)+1,MOD((A1374-$A$39+1)-1,3)+1),"")</f>
        <v/>
      </c>
      <c r="C1374" s="43" t="str">
        <f t="shared" si="617"/>
        <v/>
      </c>
      <c r="D1374" s="43" t="str">
        <f t="shared" ca="1" si="618"/>
        <v/>
      </c>
      <c r="E1374" s="43" t="str">
        <f t="shared" si="619"/>
        <v/>
      </c>
      <c r="F1374" s="43" t="str">
        <f t="shared" si="620"/>
        <v/>
      </c>
      <c r="G1374" s="43" t="str">
        <f>IF(A1374&lt;&gt;"",IF(A1374&lt;Data!$G$11*0.25,$C$13/$G$32,IF(A1374&gt;Data!$G$11*0.25,$C$13,$C$13*10)),"")</f>
        <v/>
      </c>
      <c r="H1374" s="43" t="str">
        <f>IF(A1374&lt;&gt;"",IF(Data!$G$9="constant",$C$13,IF(Data!$G$9="squeeze",G1374,F1374)),"")</f>
        <v/>
      </c>
      <c r="I1374" s="38" t="str">
        <f ca="1">IF(ISNUMBER(A1374),NORMINV(RAND(),0,IF(AND(Data!$G$9="squeeze",A1374&lt;Data!$G$11*0.25),$H$32,1)*$C$30*$C$13)*($C$14*$C$12),"")</f>
        <v/>
      </c>
      <c r="J1374" s="42" t="str">
        <f ca="1">IFERROR(IF(Data!$C$6="Real",B1374,I1374+J1373+($C$14*$C$12)*(NORMINV(RAND(),$C$15,CHOOSE($G$13,$C$13,F1374,G1374)))),"")</f>
        <v/>
      </c>
      <c r="K1374" s="88" t="str">
        <f>IF(ISNUMBER(A1374), IF($G$16="fixed",$G$17,MIN(H1374*Data!$C$7*$C$16*0.5,$C$17*Data!$C$7))*$C$12,"")</f>
        <v/>
      </c>
      <c r="L1374" s="42" t="str">
        <f t="shared" ca="1" si="644"/>
        <v/>
      </c>
      <c r="M1374" s="44" t="str">
        <f t="shared" ca="1" si="645"/>
        <v/>
      </c>
      <c r="N1374" s="44" t="str">
        <f t="shared" ca="1" si="646"/>
        <v/>
      </c>
      <c r="O1374" s="108" t="str">
        <f t="shared" si="621"/>
        <v/>
      </c>
      <c r="P1374" s="102" t="str">
        <f t="shared" si="622"/>
        <v/>
      </c>
      <c r="Q1374" s="102" t="str">
        <f t="shared" si="623"/>
        <v/>
      </c>
      <c r="R1374" s="120" t="str">
        <f t="shared" si="641"/>
        <v/>
      </c>
      <c r="S1374" s="54" t="str">
        <f t="shared" si="642"/>
        <v/>
      </c>
      <c r="T1374" s="5" t="str">
        <f t="shared" si="624"/>
        <v/>
      </c>
      <c r="U1374" s="152" t="str">
        <f t="shared" si="625"/>
        <v/>
      </c>
      <c r="V1374" s="152" t="str">
        <f t="shared" si="626"/>
        <v/>
      </c>
      <c r="W1374" s="153" t="str">
        <f t="shared" si="627"/>
        <v/>
      </c>
      <c r="X1374" s="153" t="str">
        <f t="shared" si="628"/>
        <v/>
      </c>
      <c r="Y1374" s="153" t="str">
        <f t="shared" si="629"/>
        <v/>
      </c>
      <c r="Z1374" s="153" t="str">
        <f t="shared" si="630"/>
        <v/>
      </c>
      <c r="AA1374" s="152" t="str">
        <f t="shared" si="631"/>
        <v/>
      </c>
      <c r="AB1374" s="152" t="str">
        <f t="shared" si="632"/>
        <v/>
      </c>
      <c r="AC1374" s="154" t="str">
        <f t="shared" si="633"/>
        <v/>
      </c>
      <c r="AD1374" s="154" t="str">
        <f t="shared" si="634"/>
        <v/>
      </c>
      <c r="AE1374" s="3" t="str">
        <f t="shared" si="635"/>
        <v/>
      </c>
      <c r="AF1374" s="3" t="str">
        <f t="shared" si="636"/>
        <v/>
      </c>
      <c r="AG1374" s="3" t="str">
        <f t="shared" si="643"/>
        <v/>
      </c>
      <c r="AH1374" s="4" t="str">
        <f t="shared" si="637"/>
        <v/>
      </c>
      <c r="AI1374" s="75" t="str">
        <f t="shared" si="638"/>
        <v/>
      </c>
      <c r="AJ1374" s="75" t="str">
        <f t="shared" si="639"/>
        <v/>
      </c>
    </row>
    <row r="1375" spans="1:36" ht="14.25">
      <c r="A1375" s="41" t="str">
        <f t="shared" si="640"/>
        <v/>
      </c>
      <c r="B1375" s="150" t="str">
        <f>IF(ISNUMBER(A1375),INDEX('MetaTrader Import'!$H$13:$J$5893,TRUNC(((A1375-$A$39+1)-1)/3)+1,MOD((A1375-$A$39+1)-1,3)+1),"")</f>
        <v/>
      </c>
      <c r="C1375" s="43" t="str">
        <f t="shared" si="617"/>
        <v/>
      </c>
      <c r="D1375" s="43" t="str">
        <f t="shared" ca="1" si="618"/>
        <v/>
      </c>
      <c r="E1375" s="43" t="str">
        <f t="shared" si="619"/>
        <v/>
      </c>
      <c r="F1375" s="43" t="str">
        <f t="shared" si="620"/>
        <v/>
      </c>
      <c r="G1375" s="43" t="str">
        <f>IF(A1375&lt;&gt;"",IF(A1375&lt;Data!$G$11*0.25,$C$13/$G$32,IF(A1375&gt;Data!$G$11*0.25,$C$13,$C$13*10)),"")</f>
        <v/>
      </c>
      <c r="H1375" s="43" t="str">
        <f>IF(A1375&lt;&gt;"",IF(Data!$G$9="constant",$C$13,IF(Data!$G$9="squeeze",G1375,F1375)),"")</f>
        <v/>
      </c>
      <c r="I1375" s="38" t="str">
        <f ca="1">IF(ISNUMBER(A1375),NORMINV(RAND(),0,IF(AND(Data!$G$9="squeeze",A1375&lt;Data!$G$11*0.25),$H$32,1)*$C$30*$C$13)*($C$14*$C$12),"")</f>
        <v/>
      </c>
      <c r="J1375" s="42" t="str">
        <f ca="1">IFERROR(IF(Data!$C$6="Real",B1375,I1375+J1374+($C$14*$C$12)*(NORMINV(RAND(),$C$15,CHOOSE($G$13,$C$13,F1375,G1375)))),"")</f>
        <v/>
      </c>
      <c r="K1375" s="88" t="str">
        <f>IF(ISNUMBER(A1375), IF($G$16="fixed",$G$17,MIN(H1375*Data!$C$7*$C$16*0.5,$C$17*Data!$C$7))*$C$12,"")</f>
        <v/>
      </c>
      <c r="L1375" s="42" t="str">
        <f t="shared" ca="1" si="644"/>
        <v/>
      </c>
      <c r="M1375" s="44" t="str">
        <f t="shared" ca="1" si="645"/>
        <v/>
      </c>
      <c r="N1375" s="44" t="str">
        <f t="shared" ca="1" si="646"/>
        <v/>
      </c>
      <c r="O1375" s="108" t="str">
        <f t="shared" si="621"/>
        <v/>
      </c>
      <c r="P1375" s="102" t="str">
        <f t="shared" si="622"/>
        <v/>
      </c>
      <c r="Q1375" s="102" t="str">
        <f t="shared" si="623"/>
        <v/>
      </c>
      <c r="R1375" s="120" t="str">
        <f t="shared" si="641"/>
        <v/>
      </c>
      <c r="S1375" s="54" t="str">
        <f t="shared" si="642"/>
        <v/>
      </c>
      <c r="T1375" s="5" t="str">
        <f t="shared" si="624"/>
        <v/>
      </c>
      <c r="U1375" s="152" t="str">
        <f t="shared" si="625"/>
        <v/>
      </c>
      <c r="V1375" s="152" t="str">
        <f t="shared" si="626"/>
        <v/>
      </c>
      <c r="W1375" s="153" t="str">
        <f t="shared" si="627"/>
        <v/>
      </c>
      <c r="X1375" s="153" t="str">
        <f t="shared" si="628"/>
        <v/>
      </c>
      <c r="Y1375" s="153" t="str">
        <f t="shared" si="629"/>
        <v/>
      </c>
      <c r="Z1375" s="153" t="str">
        <f t="shared" si="630"/>
        <v/>
      </c>
      <c r="AA1375" s="152" t="str">
        <f t="shared" si="631"/>
        <v/>
      </c>
      <c r="AB1375" s="152" t="str">
        <f t="shared" si="632"/>
        <v/>
      </c>
      <c r="AC1375" s="154" t="str">
        <f t="shared" si="633"/>
        <v/>
      </c>
      <c r="AD1375" s="154" t="str">
        <f t="shared" si="634"/>
        <v/>
      </c>
      <c r="AE1375" s="3" t="str">
        <f t="shared" si="635"/>
        <v/>
      </c>
      <c r="AF1375" s="3" t="str">
        <f t="shared" si="636"/>
        <v/>
      </c>
      <c r="AG1375" s="3" t="str">
        <f t="shared" si="643"/>
        <v/>
      </c>
      <c r="AH1375" s="4" t="str">
        <f t="shared" si="637"/>
        <v/>
      </c>
      <c r="AI1375" s="75" t="str">
        <f t="shared" si="638"/>
        <v/>
      </c>
      <c r="AJ1375" s="75" t="str">
        <f t="shared" si="639"/>
        <v/>
      </c>
    </row>
    <row r="1376" spans="1:36" ht="14.25">
      <c r="A1376" s="41" t="str">
        <f t="shared" si="640"/>
        <v/>
      </c>
      <c r="B1376" s="150" t="str">
        <f>IF(ISNUMBER(A1376),INDEX('MetaTrader Import'!$H$13:$J$5893,TRUNC(((A1376-$A$39+1)-1)/3)+1,MOD((A1376-$A$39+1)-1,3)+1),"")</f>
        <v/>
      </c>
      <c r="C1376" s="43" t="str">
        <f t="shared" si="617"/>
        <v/>
      </c>
      <c r="D1376" s="43" t="str">
        <f t="shared" ca="1" si="618"/>
        <v/>
      </c>
      <c r="E1376" s="43" t="str">
        <f t="shared" si="619"/>
        <v/>
      </c>
      <c r="F1376" s="43" t="str">
        <f t="shared" si="620"/>
        <v/>
      </c>
      <c r="G1376" s="43" t="str">
        <f>IF(A1376&lt;&gt;"",IF(A1376&lt;Data!$G$11*0.25,$C$13/$G$32,IF(A1376&gt;Data!$G$11*0.25,$C$13,$C$13*10)),"")</f>
        <v/>
      </c>
      <c r="H1376" s="43" t="str">
        <f>IF(A1376&lt;&gt;"",IF(Data!$G$9="constant",$C$13,IF(Data!$G$9="squeeze",G1376,F1376)),"")</f>
        <v/>
      </c>
      <c r="I1376" s="38" t="str">
        <f ca="1">IF(ISNUMBER(A1376),NORMINV(RAND(),0,IF(AND(Data!$G$9="squeeze",A1376&lt;Data!$G$11*0.25),$H$32,1)*$C$30*$C$13)*($C$14*$C$12),"")</f>
        <v/>
      </c>
      <c r="J1376" s="42" t="str">
        <f ca="1">IFERROR(IF(Data!$C$6="Real",B1376,I1376+J1375+($C$14*$C$12)*(NORMINV(RAND(),$C$15,CHOOSE($G$13,$C$13,F1376,G1376)))),"")</f>
        <v/>
      </c>
      <c r="K1376" s="88" t="str">
        <f>IF(ISNUMBER(A1376), IF($G$16="fixed",$G$17,MIN(H1376*Data!$C$7*$C$16*0.5,$C$17*Data!$C$7))*$C$12,"")</f>
        <v/>
      </c>
      <c r="L1376" s="42" t="str">
        <f t="shared" ca="1" si="644"/>
        <v/>
      </c>
      <c r="M1376" s="44" t="str">
        <f t="shared" ca="1" si="645"/>
        <v/>
      </c>
      <c r="N1376" s="44" t="str">
        <f t="shared" ca="1" si="646"/>
        <v/>
      </c>
      <c r="O1376" s="108" t="str">
        <f t="shared" si="621"/>
        <v/>
      </c>
      <c r="P1376" s="102" t="str">
        <f t="shared" si="622"/>
        <v/>
      </c>
      <c r="Q1376" s="102" t="str">
        <f t="shared" si="623"/>
        <v/>
      </c>
      <c r="R1376" s="120" t="str">
        <f t="shared" si="641"/>
        <v/>
      </c>
      <c r="S1376" s="54" t="str">
        <f t="shared" si="642"/>
        <v/>
      </c>
      <c r="T1376" s="5" t="str">
        <f t="shared" si="624"/>
        <v/>
      </c>
      <c r="U1376" s="152" t="str">
        <f t="shared" si="625"/>
        <v/>
      </c>
      <c r="V1376" s="152" t="str">
        <f t="shared" si="626"/>
        <v/>
      </c>
      <c r="W1376" s="153" t="str">
        <f t="shared" si="627"/>
        <v/>
      </c>
      <c r="X1376" s="153" t="str">
        <f t="shared" si="628"/>
        <v/>
      </c>
      <c r="Y1376" s="153" t="str">
        <f t="shared" si="629"/>
        <v/>
      </c>
      <c r="Z1376" s="153" t="str">
        <f t="shared" si="630"/>
        <v/>
      </c>
      <c r="AA1376" s="152" t="str">
        <f t="shared" si="631"/>
        <v/>
      </c>
      <c r="AB1376" s="152" t="str">
        <f t="shared" si="632"/>
        <v/>
      </c>
      <c r="AC1376" s="154" t="str">
        <f t="shared" si="633"/>
        <v/>
      </c>
      <c r="AD1376" s="154" t="str">
        <f t="shared" si="634"/>
        <v/>
      </c>
      <c r="AE1376" s="3" t="str">
        <f t="shared" si="635"/>
        <v/>
      </c>
      <c r="AF1376" s="3" t="str">
        <f t="shared" si="636"/>
        <v/>
      </c>
      <c r="AG1376" s="3" t="str">
        <f t="shared" si="643"/>
        <v/>
      </c>
      <c r="AH1376" s="4" t="str">
        <f t="shared" si="637"/>
        <v/>
      </c>
      <c r="AI1376" s="75" t="str">
        <f t="shared" si="638"/>
        <v/>
      </c>
      <c r="AJ1376" s="75" t="str">
        <f t="shared" si="639"/>
        <v/>
      </c>
    </row>
    <row r="1377" spans="1:36" ht="14.25">
      <c r="A1377" s="41" t="str">
        <f t="shared" si="640"/>
        <v/>
      </c>
      <c r="B1377" s="150" t="str">
        <f>IF(ISNUMBER(A1377),INDEX('MetaTrader Import'!$H$13:$J$5893,TRUNC(((A1377-$A$39+1)-1)/3)+1,MOD((A1377-$A$39+1)-1,3)+1),"")</f>
        <v/>
      </c>
      <c r="C1377" s="43" t="str">
        <f t="shared" si="617"/>
        <v/>
      </c>
      <c r="D1377" s="43" t="str">
        <f t="shared" ca="1" si="618"/>
        <v/>
      </c>
      <c r="E1377" s="43" t="str">
        <f t="shared" si="619"/>
        <v/>
      </c>
      <c r="F1377" s="43" t="str">
        <f t="shared" si="620"/>
        <v/>
      </c>
      <c r="G1377" s="43" t="str">
        <f>IF(A1377&lt;&gt;"",IF(A1377&lt;Data!$G$11*0.25,$C$13/$G$32,IF(A1377&gt;Data!$G$11*0.25,$C$13,$C$13*10)),"")</f>
        <v/>
      </c>
      <c r="H1377" s="43" t="str">
        <f>IF(A1377&lt;&gt;"",IF(Data!$G$9="constant",$C$13,IF(Data!$G$9="squeeze",G1377,F1377)),"")</f>
        <v/>
      </c>
      <c r="I1377" s="38" t="str">
        <f ca="1">IF(ISNUMBER(A1377),NORMINV(RAND(),0,IF(AND(Data!$G$9="squeeze",A1377&lt;Data!$G$11*0.25),$H$32,1)*$C$30*$C$13)*($C$14*$C$12),"")</f>
        <v/>
      </c>
      <c r="J1377" s="42" t="str">
        <f ca="1">IFERROR(IF(Data!$C$6="Real",B1377,I1377+J1376+($C$14*$C$12)*(NORMINV(RAND(),$C$15,CHOOSE($G$13,$C$13,F1377,G1377)))),"")</f>
        <v/>
      </c>
      <c r="K1377" s="88" t="str">
        <f>IF(ISNUMBER(A1377), IF($G$16="fixed",$G$17,MIN(H1377*Data!$C$7*$C$16*0.5,$C$17*Data!$C$7))*$C$12,"")</f>
        <v/>
      </c>
      <c r="L1377" s="42" t="str">
        <f t="shared" ca="1" si="644"/>
        <v/>
      </c>
      <c r="M1377" s="44" t="str">
        <f t="shared" ca="1" si="645"/>
        <v/>
      </c>
      <c r="N1377" s="44" t="str">
        <f t="shared" ca="1" si="646"/>
        <v/>
      </c>
      <c r="O1377" s="108" t="str">
        <f t="shared" si="621"/>
        <v/>
      </c>
      <c r="P1377" s="102" t="str">
        <f t="shared" si="622"/>
        <v/>
      </c>
      <c r="Q1377" s="102" t="str">
        <f t="shared" si="623"/>
        <v/>
      </c>
      <c r="R1377" s="120" t="str">
        <f t="shared" si="641"/>
        <v/>
      </c>
      <c r="S1377" s="54" t="str">
        <f t="shared" si="642"/>
        <v/>
      </c>
      <c r="T1377" s="5" t="str">
        <f t="shared" si="624"/>
        <v/>
      </c>
      <c r="U1377" s="152" t="str">
        <f t="shared" si="625"/>
        <v/>
      </c>
      <c r="V1377" s="152" t="str">
        <f t="shared" si="626"/>
        <v/>
      </c>
      <c r="W1377" s="153" t="str">
        <f t="shared" si="627"/>
        <v/>
      </c>
      <c r="X1377" s="153" t="str">
        <f t="shared" si="628"/>
        <v/>
      </c>
      <c r="Y1377" s="153" t="str">
        <f t="shared" si="629"/>
        <v/>
      </c>
      <c r="Z1377" s="153" t="str">
        <f t="shared" si="630"/>
        <v/>
      </c>
      <c r="AA1377" s="152" t="str">
        <f t="shared" si="631"/>
        <v/>
      </c>
      <c r="AB1377" s="152" t="str">
        <f t="shared" si="632"/>
        <v/>
      </c>
      <c r="AC1377" s="154" t="str">
        <f t="shared" si="633"/>
        <v/>
      </c>
      <c r="AD1377" s="154" t="str">
        <f t="shared" si="634"/>
        <v/>
      </c>
      <c r="AE1377" s="3" t="str">
        <f t="shared" si="635"/>
        <v/>
      </c>
      <c r="AF1377" s="3" t="str">
        <f t="shared" si="636"/>
        <v/>
      </c>
      <c r="AG1377" s="3" t="str">
        <f t="shared" si="643"/>
        <v/>
      </c>
      <c r="AH1377" s="4" t="str">
        <f t="shared" si="637"/>
        <v/>
      </c>
      <c r="AI1377" s="75" t="str">
        <f t="shared" si="638"/>
        <v/>
      </c>
      <c r="AJ1377" s="75" t="str">
        <f t="shared" si="639"/>
        <v/>
      </c>
    </row>
    <row r="1378" spans="1:36" ht="14.25">
      <c r="A1378" s="41" t="str">
        <f t="shared" si="640"/>
        <v/>
      </c>
      <c r="B1378" s="150" t="str">
        <f>IF(ISNUMBER(A1378),INDEX('MetaTrader Import'!$H$13:$J$5893,TRUNC(((A1378-$A$39+1)-1)/3)+1,MOD((A1378-$A$39+1)-1,3)+1),"")</f>
        <v/>
      </c>
      <c r="C1378" s="43" t="str">
        <f t="shared" si="617"/>
        <v/>
      </c>
      <c r="D1378" s="43" t="str">
        <f t="shared" ca="1" si="618"/>
        <v/>
      </c>
      <c r="E1378" s="43" t="str">
        <f t="shared" si="619"/>
        <v/>
      </c>
      <c r="F1378" s="43" t="str">
        <f t="shared" si="620"/>
        <v/>
      </c>
      <c r="G1378" s="43" t="str">
        <f>IF(A1378&lt;&gt;"",IF(A1378&lt;Data!$G$11*0.25,$C$13/$G$32,IF(A1378&gt;Data!$G$11*0.25,$C$13,$C$13*10)),"")</f>
        <v/>
      </c>
      <c r="H1378" s="43" t="str">
        <f>IF(A1378&lt;&gt;"",IF(Data!$G$9="constant",$C$13,IF(Data!$G$9="squeeze",G1378,F1378)),"")</f>
        <v/>
      </c>
      <c r="I1378" s="38" t="str">
        <f ca="1">IF(ISNUMBER(A1378),NORMINV(RAND(),0,IF(AND(Data!$G$9="squeeze",A1378&lt;Data!$G$11*0.25),$H$32,1)*$C$30*$C$13)*($C$14*$C$12),"")</f>
        <v/>
      </c>
      <c r="J1378" s="42" t="str">
        <f ca="1">IFERROR(IF(Data!$C$6="Real",B1378,I1378+J1377+($C$14*$C$12)*(NORMINV(RAND(),$C$15,CHOOSE($G$13,$C$13,F1378,G1378)))),"")</f>
        <v/>
      </c>
      <c r="K1378" s="88" t="str">
        <f>IF(ISNUMBER(A1378), IF($G$16="fixed",$G$17,MIN(H1378*Data!$C$7*$C$16*0.5,$C$17*Data!$C$7))*$C$12,"")</f>
        <v/>
      </c>
      <c r="L1378" s="42" t="str">
        <f t="shared" ca="1" si="644"/>
        <v/>
      </c>
      <c r="M1378" s="44" t="str">
        <f t="shared" ca="1" si="645"/>
        <v/>
      </c>
      <c r="N1378" s="44" t="str">
        <f t="shared" ca="1" si="646"/>
        <v/>
      </c>
      <c r="O1378" s="108" t="str">
        <f t="shared" si="621"/>
        <v/>
      </c>
      <c r="P1378" s="102" t="str">
        <f t="shared" si="622"/>
        <v/>
      </c>
      <c r="Q1378" s="102" t="str">
        <f t="shared" si="623"/>
        <v/>
      </c>
      <c r="R1378" s="120" t="str">
        <f t="shared" si="641"/>
        <v/>
      </c>
      <c r="S1378" s="54" t="str">
        <f t="shared" si="642"/>
        <v/>
      </c>
      <c r="T1378" s="5" t="str">
        <f t="shared" si="624"/>
        <v/>
      </c>
      <c r="U1378" s="152" t="str">
        <f t="shared" si="625"/>
        <v/>
      </c>
      <c r="V1378" s="152" t="str">
        <f t="shared" si="626"/>
        <v/>
      </c>
      <c r="W1378" s="153" t="str">
        <f t="shared" si="627"/>
        <v/>
      </c>
      <c r="X1378" s="153" t="str">
        <f t="shared" si="628"/>
        <v/>
      </c>
      <c r="Y1378" s="153" t="str">
        <f t="shared" si="629"/>
        <v/>
      </c>
      <c r="Z1378" s="153" t="str">
        <f t="shared" si="630"/>
        <v/>
      </c>
      <c r="AA1378" s="152" t="str">
        <f t="shared" si="631"/>
        <v/>
      </c>
      <c r="AB1378" s="152" t="str">
        <f t="shared" si="632"/>
        <v/>
      </c>
      <c r="AC1378" s="154" t="str">
        <f t="shared" si="633"/>
        <v/>
      </c>
      <c r="AD1378" s="154" t="str">
        <f t="shared" si="634"/>
        <v/>
      </c>
      <c r="AE1378" s="3" t="str">
        <f t="shared" si="635"/>
        <v/>
      </c>
      <c r="AF1378" s="3" t="str">
        <f t="shared" si="636"/>
        <v/>
      </c>
      <c r="AG1378" s="3" t="str">
        <f t="shared" si="643"/>
        <v/>
      </c>
      <c r="AH1378" s="4" t="str">
        <f t="shared" si="637"/>
        <v/>
      </c>
      <c r="AI1378" s="75" t="str">
        <f t="shared" si="638"/>
        <v/>
      </c>
      <c r="AJ1378" s="75" t="str">
        <f t="shared" si="639"/>
        <v/>
      </c>
    </row>
    <row r="1379" spans="1:36" ht="14.25">
      <c r="A1379" s="41" t="str">
        <f t="shared" si="640"/>
        <v/>
      </c>
      <c r="B1379" s="150" t="str">
        <f>IF(ISNUMBER(A1379),INDEX('MetaTrader Import'!$H$13:$J$5893,TRUNC(((A1379-$A$39+1)-1)/3)+1,MOD((A1379-$A$39+1)-1,3)+1),"")</f>
        <v/>
      </c>
      <c r="C1379" s="43" t="str">
        <f t="shared" si="617"/>
        <v/>
      </c>
      <c r="D1379" s="43" t="str">
        <f t="shared" ca="1" si="618"/>
        <v/>
      </c>
      <c r="E1379" s="43" t="str">
        <f t="shared" si="619"/>
        <v/>
      </c>
      <c r="F1379" s="43" t="str">
        <f t="shared" si="620"/>
        <v/>
      </c>
      <c r="G1379" s="43" t="str">
        <f>IF(A1379&lt;&gt;"",IF(A1379&lt;Data!$G$11*0.25,$C$13/$G$32,IF(A1379&gt;Data!$G$11*0.25,$C$13,$C$13*10)),"")</f>
        <v/>
      </c>
      <c r="H1379" s="43" t="str">
        <f>IF(A1379&lt;&gt;"",IF(Data!$G$9="constant",$C$13,IF(Data!$G$9="squeeze",G1379,F1379)),"")</f>
        <v/>
      </c>
      <c r="I1379" s="38" t="str">
        <f ca="1">IF(ISNUMBER(A1379),NORMINV(RAND(),0,IF(AND(Data!$G$9="squeeze",A1379&lt;Data!$G$11*0.25),$H$32,1)*$C$30*$C$13)*($C$14*$C$12),"")</f>
        <v/>
      </c>
      <c r="J1379" s="42" t="str">
        <f ca="1">IFERROR(IF(Data!$C$6="Real",B1379,I1379+J1378+($C$14*$C$12)*(NORMINV(RAND(),$C$15,CHOOSE($G$13,$C$13,F1379,G1379)))),"")</f>
        <v/>
      </c>
      <c r="K1379" s="88" t="str">
        <f>IF(ISNUMBER(A1379), IF($G$16="fixed",$G$17,MIN(H1379*Data!$C$7*$C$16*0.5,$C$17*Data!$C$7))*$C$12,"")</f>
        <v/>
      </c>
      <c r="L1379" s="42" t="str">
        <f t="shared" ca="1" si="644"/>
        <v/>
      </c>
      <c r="M1379" s="44" t="str">
        <f t="shared" ca="1" si="645"/>
        <v/>
      </c>
      <c r="N1379" s="44" t="str">
        <f t="shared" ca="1" si="646"/>
        <v/>
      </c>
      <c r="O1379" s="108" t="str">
        <f t="shared" si="621"/>
        <v/>
      </c>
      <c r="P1379" s="102" t="str">
        <f t="shared" si="622"/>
        <v/>
      </c>
      <c r="Q1379" s="102" t="str">
        <f t="shared" si="623"/>
        <v/>
      </c>
      <c r="R1379" s="120" t="str">
        <f t="shared" si="641"/>
        <v/>
      </c>
      <c r="S1379" s="54" t="str">
        <f t="shared" si="642"/>
        <v/>
      </c>
      <c r="T1379" s="5" t="str">
        <f t="shared" si="624"/>
        <v/>
      </c>
      <c r="U1379" s="152" t="str">
        <f t="shared" si="625"/>
        <v/>
      </c>
      <c r="V1379" s="152" t="str">
        <f t="shared" si="626"/>
        <v/>
      </c>
      <c r="W1379" s="153" t="str">
        <f t="shared" si="627"/>
        <v/>
      </c>
      <c r="X1379" s="153" t="str">
        <f t="shared" si="628"/>
        <v/>
      </c>
      <c r="Y1379" s="153" t="str">
        <f t="shared" si="629"/>
        <v/>
      </c>
      <c r="Z1379" s="153" t="str">
        <f t="shared" si="630"/>
        <v/>
      </c>
      <c r="AA1379" s="152" t="str">
        <f t="shared" si="631"/>
        <v/>
      </c>
      <c r="AB1379" s="152" t="str">
        <f t="shared" si="632"/>
        <v/>
      </c>
      <c r="AC1379" s="154" t="str">
        <f t="shared" si="633"/>
        <v/>
      </c>
      <c r="AD1379" s="154" t="str">
        <f t="shared" si="634"/>
        <v/>
      </c>
      <c r="AE1379" s="3" t="str">
        <f t="shared" si="635"/>
        <v/>
      </c>
      <c r="AF1379" s="3" t="str">
        <f t="shared" si="636"/>
        <v/>
      </c>
      <c r="AG1379" s="3" t="str">
        <f t="shared" si="643"/>
        <v/>
      </c>
      <c r="AH1379" s="4" t="str">
        <f t="shared" si="637"/>
        <v/>
      </c>
      <c r="AI1379" s="75" t="str">
        <f t="shared" si="638"/>
        <v/>
      </c>
      <c r="AJ1379" s="75" t="str">
        <f t="shared" si="639"/>
        <v/>
      </c>
    </row>
    <row r="1380" spans="1:36" ht="14.25">
      <c r="A1380" s="41" t="str">
        <f t="shared" si="640"/>
        <v/>
      </c>
      <c r="B1380" s="150" t="str">
        <f>IF(ISNUMBER(A1380),INDEX('MetaTrader Import'!$H$13:$J$5893,TRUNC(((A1380-$A$39+1)-1)/3)+1,MOD((A1380-$A$39+1)-1,3)+1),"")</f>
        <v/>
      </c>
      <c r="C1380" s="43" t="str">
        <f t="shared" si="617"/>
        <v/>
      </c>
      <c r="D1380" s="43" t="str">
        <f t="shared" ca="1" si="618"/>
        <v/>
      </c>
      <c r="E1380" s="43" t="str">
        <f t="shared" si="619"/>
        <v/>
      </c>
      <c r="F1380" s="43" t="str">
        <f t="shared" si="620"/>
        <v/>
      </c>
      <c r="G1380" s="43" t="str">
        <f>IF(A1380&lt;&gt;"",IF(A1380&lt;Data!$G$11*0.25,$C$13/$G$32,IF(A1380&gt;Data!$G$11*0.25,$C$13,$C$13*10)),"")</f>
        <v/>
      </c>
      <c r="H1380" s="43" t="str">
        <f>IF(A1380&lt;&gt;"",IF(Data!$G$9="constant",$C$13,IF(Data!$G$9="squeeze",G1380,F1380)),"")</f>
        <v/>
      </c>
      <c r="I1380" s="38" t="str">
        <f ca="1">IF(ISNUMBER(A1380),NORMINV(RAND(),0,IF(AND(Data!$G$9="squeeze",A1380&lt;Data!$G$11*0.25),$H$32,1)*$C$30*$C$13)*($C$14*$C$12),"")</f>
        <v/>
      </c>
      <c r="J1380" s="42" t="str">
        <f ca="1">IFERROR(IF(Data!$C$6="Real",B1380,I1380+J1379+($C$14*$C$12)*(NORMINV(RAND(),$C$15,CHOOSE($G$13,$C$13,F1380,G1380)))),"")</f>
        <v/>
      </c>
      <c r="K1380" s="88" t="str">
        <f>IF(ISNUMBER(A1380), IF($G$16="fixed",$G$17,MIN(H1380*Data!$C$7*$C$16*0.5,$C$17*Data!$C$7))*$C$12,"")</f>
        <v/>
      </c>
      <c r="L1380" s="42" t="str">
        <f t="shared" ca="1" si="644"/>
        <v/>
      </c>
      <c r="M1380" s="44" t="str">
        <f t="shared" ca="1" si="645"/>
        <v/>
      </c>
      <c r="N1380" s="44" t="str">
        <f t="shared" ca="1" si="646"/>
        <v/>
      </c>
      <c r="O1380" s="108" t="str">
        <f t="shared" si="621"/>
        <v/>
      </c>
      <c r="P1380" s="102" t="str">
        <f t="shared" si="622"/>
        <v/>
      </c>
      <c r="Q1380" s="102" t="str">
        <f t="shared" si="623"/>
        <v/>
      </c>
      <c r="R1380" s="120" t="str">
        <f t="shared" si="641"/>
        <v/>
      </c>
      <c r="S1380" s="54" t="str">
        <f t="shared" si="642"/>
        <v/>
      </c>
      <c r="T1380" s="5" t="str">
        <f t="shared" si="624"/>
        <v/>
      </c>
      <c r="U1380" s="152" t="str">
        <f t="shared" si="625"/>
        <v/>
      </c>
      <c r="V1380" s="152" t="str">
        <f t="shared" si="626"/>
        <v/>
      </c>
      <c r="W1380" s="153" t="str">
        <f t="shared" si="627"/>
        <v/>
      </c>
      <c r="X1380" s="153" t="str">
        <f t="shared" si="628"/>
        <v/>
      </c>
      <c r="Y1380" s="153" t="str">
        <f t="shared" si="629"/>
        <v/>
      </c>
      <c r="Z1380" s="153" t="str">
        <f t="shared" si="630"/>
        <v/>
      </c>
      <c r="AA1380" s="152" t="str">
        <f t="shared" si="631"/>
        <v/>
      </c>
      <c r="AB1380" s="152" t="str">
        <f t="shared" si="632"/>
        <v/>
      </c>
      <c r="AC1380" s="154" t="str">
        <f t="shared" si="633"/>
        <v/>
      </c>
      <c r="AD1380" s="154" t="str">
        <f t="shared" si="634"/>
        <v/>
      </c>
      <c r="AE1380" s="3" t="str">
        <f t="shared" si="635"/>
        <v/>
      </c>
      <c r="AF1380" s="3" t="str">
        <f t="shared" si="636"/>
        <v/>
      </c>
      <c r="AG1380" s="3" t="str">
        <f t="shared" si="643"/>
        <v/>
      </c>
      <c r="AH1380" s="4" t="str">
        <f t="shared" si="637"/>
        <v/>
      </c>
      <c r="AI1380" s="75" t="str">
        <f t="shared" si="638"/>
        <v/>
      </c>
      <c r="AJ1380" s="75" t="str">
        <f t="shared" si="639"/>
        <v/>
      </c>
    </row>
    <row r="1381" spans="1:36" ht="14.25">
      <c r="A1381" s="41" t="str">
        <f t="shared" si="640"/>
        <v/>
      </c>
      <c r="B1381" s="150" t="str">
        <f>IF(ISNUMBER(A1381),INDEX('MetaTrader Import'!$H$13:$J$5893,TRUNC(((A1381-$A$39+1)-1)/3)+1,MOD((A1381-$A$39+1)-1,3)+1),"")</f>
        <v/>
      </c>
      <c r="C1381" s="43" t="str">
        <f t="shared" si="617"/>
        <v/>
      </c>
      <c r="D1381" s="43" t="str">
        <f t="shared" ca="1" si="618"/>
        <v/>
      </c>
      <c r="E1381" s="43" t="str">
        <f t="shared" si="619"/>
        <v/>
      </c>
      <c r="F1381" s="43" t="str">
        <f t="shared" si="620"/>
        <v/>
      </c>
      <c r="G1381" s="43" t="str">
        <f>IF(A1381&lt;&gt;"",IF(A1381&lt;Data!$G$11*0.25,$C$13/$G$32,IF(A1381&gt;Data!$G$11*0.25,$C$13,$C$13*10)),"")</f>
        <v/>
      </c>
      <c r="H1381" s="43" t="str">
        <f>IF(A1381&lt;&gt;"",IF(Data!$G$9="constant",$C$13,IF(Data!$G$9="squeeze",G1381,F1381)),"")</f>
        <v/>
      </c>
      <c r="I1381" s="38" t="str">
        <f ca="1">IF(ISNUMBER(A1381),NORMINV(RAND(),0,IF(AND(Data!$G$9="squeeze",A1381&lt;Data!$G$11*0.25),$H$32,1)*$C$30*$C$13)*($C$14*$C$12),"")</f>
        <v/>
      </c>
      <c r="J1381" s="42" t="str">
        <f ca="1">IFERROR(IF(Data!$C$6="Real",B1381,I1381+J1380+($C$14*$C$12)*(NORMINV(RAND(),$C$15,CHOOSE($G$13,$C$13,F1381,G1381)))),"")</f>
        <v/>
      </c>
      <c r="K1381" s="88" t="str">
        <f>IF(ISNUMBER(A1381), IF($G$16="fixed",$G$17,MIN(H1381*Data!$C$7*$C$16*0.5,$C$17*Data!$C$7))*$C$12,"")</f>
        <v/>
      </c>
      <c r="L1381" s="42" t="str">
        <f t="shared" ca="1" si="644"/>
        <v/>
      </c>
      <c r="M1381" s="44" t="str">
        <f t="shared" ca="1" si="645"/>
        <v/>
      </c>
      <c r="N1381" s="44" t="str">
        <f t="shared" ca="1" si="646"/>
        <v/>
      </c>
      <c r="O1381" s="108" t="str">
        <f t="shared" si="621"/>
        <v/>
      </c>
      <c r="P1381" s="102" t="str">
        <f t="shared" si="622"/>
        <v/>
      </c>
      <c r="Q1381" s="102" t="str">
        <f t="shared" si="623"/>
        <v/>
      </c>
      <c r="R1381" s="120" t="str">
        <f t="shared" si="641"/>
        <v/>
      </c>
      <c r="S1381" s="54" t="str">
        <f t="shared" si="642"/>
        <v/>
      </c>
      <c r="T1381" s="5" t="str">
        <f t="shared" si="624"/>
        <v/>
      </c>
      <c r="U1381" s="152" t="str">
        <f t="shared" si="625"/>
        <v/>
      </c>
      <c r="V1381" s="152" t="str">
        <f t="shared" si="626"/>
        <v/>
      </c>
      <c r="W1381" s="153" t="str">
        <f t="shared" si="627"/>
        <v/>
      </c>
      <c r="X1381" s="153" t="str">
        <f t="shared" si="628"/>
        <v/>
      </c>
      <c r="Y1381" s="153" t="str">
        <f t="shared" si="629"/>
        <v/>
      </c>
      <c r="Z1381" s="153" t="str">
        <f t="shared" si="630"/>
        <v/>
      </c>
      <c r="AA1381" s="152" t="str">
        <f t="shared" si="631"/>
        <v/>
      </c>
      <c r="AB1381" s="152" t="str">
        <f t="shared" si="632"/>
        <v/>
      </c>
      <c r="AC1381" s="154" t="str">
        <f t="shared" si="633"/>
        <v/>
      </c>
      <c r="AD1381" s="154" t="str">
        <f t="shared" si="634"/>
        <v/>
      </c>
      <c r="AE1381" s="3" t="str">
        <f t="shared" si="635"/>
        <v/>
      </c>
      <c r="AF1381" s="3" t="str">
        <f t="shared" si="636"/>
        <v/>
      </c>
      <c r="AG1381" s="3" t="str">
        <f t="shared" si="643"/>
        <v/>
      </c>
      <c r="AH1381" s="4" t="str">
        <f t="shared" si="637"/>
        <v/>
      </c>
      <c r="AI1381" s="75" t="str">
        <f t="shared" si="638"/>
        <v/>
      </c>
      <c r="AJ1381" s="75" t="str">
        <f t="shared" si="639"/>
        <v/>
      </c>
    </row>
    <row r="1382" spans="1:36" ht="14.25">
      <c r="A1382" s="41" t="str">
        <f t="shared" si="640"/>
        <v/>
      </c>
      <c r="B1382" s="150" t="str">
        <f>IF(ISNUMBER(A1382),INDEX('MetaTrader Import'!$H$13:$J$5893,TRUNC(((A1382-$A$39+1)-1)/3)+1,MOD((A1382-$A$39+1)-1,3)+1),"")</f>
        <v/>
      </c>
      <c r="C1382" s="43" t="str">
        <f t="shared" si="617"/>
        <v/>
      </c>
      <c r="D1382" s="43" t="str">
        <f t="shared" ca="1" si="618"/>
        <v/>
      </c>
      <c r="E1382" s="43" t="str">
        <f t="shared" si="619"/>
        <v/>
      </c>
      <c r="F1382" s="43" t="str">
        <f t="shared" si="620"/>
        <v/>
      </c>
      <c r="G1382" s="43" t="str">
        <f>IF(A1382&lt;&gt;"",IF(A1382&lt;Data!$G$11*0.25,$C$13/$G$32,IF(A1382&gt;Data!$G$11*0.25,$C$13,$C$13*10)),"")</f>
        <v/>
      </c>
      <c r="H1382" s="43" t="str">
        <f>IF(A1382&lt;&gt;"",IF(Data!$G$9="constant",$C$13,IF(Data!$G$9="squeeze",G1382,F1382)),"")</f>
        <v/>
      </c>
      <c r="I1382" s="38" t="str">
        <f ca="1">IF(ISNUMBER(A1382),NORMINV(RAND(),0,IF(AND(Data!$G$9="squeeze",A1382&lt;Data!$G$11*0.25),$H$32,1)*$C$30*$C$13)*($C$14*$C$12),"")</f>
        <v/>
      </c>
      <c r="J1382" s="42" t="str">
        <f ca="1">IFERROR(IF(Data!$C$6="Real",B1382,I1382+J1381+($C$14*$C$12)*(NORMINV(RAND(),$C$15,CHOOSE($G$13,$C$13,F1382,G1382)))),"")</f>
        <v/>
      </c>
      <c r="K1382" s="88" t="str">
        <f>IF(ISNUMBER(A1382), IF($G$16="fixed",$G$17,MIN(H1382*Data!$C$7*$C$16*0.5,$C$17*Data!$C$7))*$C$12,"")</f>
        <v/>
      </c>
      <c r="L1382" s="42" t="str">
        <f t="shared" ca="1" si="644"/>
        <v/>
      </c>
      <c r="M1382" s="44" t="str">
        <f t="shared" ca="1" si="645"/>
        <v/>
      </c>
      <c r="N1382" s="44" t="str">
        <f t="shared" ca="1" si="646"/>
        <v/>
      </c>
      <c r="O1382" s="108" t="str">
        <f t="shared" si="621"/>
        <v/>
      </c>
      <c r="P1382" s="102" t="str">
        <f t="shared" si="622"/>
        <v/>
      </c>
      <c r="Q1382" s="102" t="str">
        <f t="shared" si="623"/>
        <v/>
      </c>
      <c r="R1382" s="120" t="str">
        <f t="shared" si="641"/>
        <v/>
      </c>
      <c r="S1382" s="54" t="str">
        <f t="shared" si="642"/>
        <v/>
      </c>
      <c r="T1382" s="5" t="str">
        <f t="shared" si="624"/>
        <v/>
      </c>
      <c r="U1382" s="152" t="str">
        <f t="shared" si="625"/>
        <v/>
      </c>
      <c r="V1382" s="152" t="str">
        <f t="shared" si="626"/>
        <v/>
      </c>
      <c r="W1382" s="153" t="str">
        <f t="shared" si="627"/>
        <v/>
      </c>
      <c r="X1382" s="153" t="str">
        <f t="shared" si="628"/>
        <v/>
      </c>
      <c r="Y1382" s="153" t="str">
        <f t="shared" si="629"/>
        <v/>
      </c>
      <c r="Z1382" s="153" t="str">
        <f t="shared" si="630"/>
        <v/>
      </c>
      <c r="AA1382" s="152" t="str">
        <f t="shared" si="631"/>
        <v/>
      </c>
      <c r="AB1382" s="152" t="str">
        <f t="shared" si="632"/>
        <v/>
      </c>
      <c r="AC1382" s="154" t="str">
        <f t="shared" si="633"/>
        <v/>
      </c>
      <c r="AD1382" s="154" t="str">
        <f t="shared" si="634"/>
        <v/>
      </c>
      <c r="AE1382" s="3" t="str">
        <f t="shared" si="635"/>
        <v/>
      </c>
      <c r="AF1382" s="3" t="str">
        <f t="shared" si="636"/>
        <v/>
      </c>
      <c r="AG1382" s="3" t="str">
        <f t="shared" si="643"/>
        <v/>
      </c>
      <c r="AH1382" s="4" t="str">
        <f t="shared" si="637"/>
        <v/>
      </c>
      <c r="AI1382" s="75" t="str">
        <f t="shared" si="638"/>
        <v/>
      </c>
      <c r="AJ1382" s="75" t="str">
        <f t="shared" si="639"/>
        <v/>
      </c>
    </row>
    <row r="1383" spans="1:36" ht="14.25">
      <c r="A1383" s="41" t="str">
        <f t="shared" si="640"/>
        <v/>
      </c>
      <c r="B1383" s="150" t="str">
        <f>IF(ISNUMBER(A1383),INDEX('MetaTrader Import'!$H$13:$J$5893,TRUNC(((A1383-$A$39+1)-1)/3)+1,MOD((A1383-$A$39+1)-1,3)+1),"")</f>
        <v/>
      </c>
      <c r="C1383" s="43" t="str">
        <f t="shared" si="617"/>
        <v/>
      </c>
      <c r="D1383" s="43" t="str">
        <f t="shared" ca="1" si="618"/>
        <v/>
      </c>
      <c r="E1383" s="43" t="str">
        <f t="shared" si="619"/>
        <v/>
      </c>
      <c r="F1383" s="43" t="str">
        <f t="shared" si="620"/>
        <v/>
      </c>
      <c r="G1383" s="43" t="str">
        <f>IF(A1383&lt;&gt;"",IF(A1383&lt;Data!$G$11*0.25,$C$13/$G$32,IF(A1383&gt;Data!$G$11*0.25,$C$13,$C$13*10)),"")</f>
        <v/>
      </c>
      <c r="H1383" s="43" t="str">
        <f>IF(A1383&lt;&gt;"",IF(Data!$G$9="constant",$C$13,IF(Data!$G$9="squeeze",G1383,F1383)),"")</f>
        <v/>
      </c>
      <c r="I1383" s="38" t="str">
        <f ca="1">IF(ISNUMBER(A1383),NORMINV(RAND(),0,IF(AND(Data!$G$9="squeeze",A1383&lt;Data!$G$11*0.25),$H$32,1)*$C$30*$C$13)*($C$14*$C$12),"")</f>
        <v/>
      </c>
      <c r="J1383" s="42" t="str">
        <f ca="1">IFERROR(IF(Data!$C$6="Real",B1383,I1383+J1382+($C$14*$C$12)*(NORMINV(RAND(),$C$15,CHOOSE($G$13,$C$13,F1383,G1383)))),"")</f>
        <v/>
      </c>
      <c r="K1383" s="88" t="str">
        <f>IF(ISNUMBER(A1383), IF($G$16="fixed",$G$17,MIN(H1383*Data!$C$7*$C$16*0.5,$C$17*Data!$C$7))*$C$12,"")</f>
        <v/>
      </c>
      <c r="L1383" s="42" t="str">
        <f t="shared" ca="1" si="644"/>
        <v/>
      </c>
      <c r="M1383" s="44" t="str">
        <f t="shared" ca="1" si="645"/>
        <v/>
      </c>
      <c r="N1383" s="44" t="str">
        <f t="shared" ca="1" si="646"/>
        <v/>
      </c>
      <c r="O1383" s="108" t="str">
        <f t="shared" si="621"/>
        <v/>
      </c>
      <c r="P1383" s="102" t="str">
        <f t="shared" si="622"/>
        <v/>
      </c>
      <c r="Q1383" s="102" t="str">
        <f t="shared" si="623"/>
        <v/>
      </c>
      <c r="R1383" s="120" t="str">
        <f t="shared" si="641"/>
        <v/>
      </c>
      <c r="S1383" s="54" t="str">
        <f t="shared" si="642"/>
        <v/>
      </c>
      <c r="T1383" s="5" t="str">
        <f t="shared" si="624"/>
        <v/>
      </c>
      <c r="U1383" s="152" t="str">
        <f t="shared" si="625"/>
        <v/>
      </c>
      <c r="V1383" s="152" t="str">
        <f t="shared" si="626"/>
        <v/>
      </c>
      <c r="W1383" s="153" t="str">
        <f t="shared" si="627"/>
        <v/>
      </c>
      <c r="X1383" s="153" t="str">
        <f t="shared" si="628"/>
        <v/>
      </c>
      <c r="Y1383" s="153" t="str">
        <f t="shared" si="629"/>
        <v/>
      </c>
      <c r="Z1383" s="153" t="str">
        <f t="shared" si="630"/>
        <v/>
      </c>
      <c r="AA1383" s="152" t="str">
        <f t="shared" si="631"/>
        <v/>
      </c>
      <c r="AB1383" s="152" t="str">
        <f t="shared" si="632"/>
        <v/>
      </c>
      <c r="AC1383" s="154" t="str">
        <f t="shared" si="633"/>
        <v/>
      </c>
      <c r="AD1383" s="154" t="str">
        <f t="shared" si="634"/>
        <v/>
      </c>
      <c r="AE1383" s="3" t="str">
        <f t="shared" si="635"/>
        <v/>
      </c>
      <c r="AF1383" s="3" t="str">
        <f t="shared" si="636"/>
        <v/>
      </c>
      <c r="AG1383" s="3" t="str">
        <f t="shared" si="643"/>
        <v/>
      </c>
      <c r="AH1383" s="4" t="str">
        <f t="shared" si="637"/>
        <v/>
      </c>
      <c r="AI1383" s="75" t="str">
        <f t="shared" si="638"/>
        <v/>
      </c>
      <c r="AJ1383" s="75" t="str">
        <f t="shared" si="639"/>
        <v/>
      </c>
    </row>
    <row r="1384" spans="1:36" ht="14.25">
      <c r="A1384" s="41" t="str">
        <f t="shared" si="640"/>
        <v/>
      </c>
      <c r="B1384" s="150" t="str">
        <f>IF(ISNUMBER(A1384),INDEX('MetaTrader Import'!$H$13:$J$5893,TRUNC(((A1384-$A$39+1)-1)/3)+1,MOD((A1384-$A$39+1)-1,3)+1),"")</f>
        <v/>
      </c>
      <c r="C1384" s="43" t="str">
        <f t="shared" si="617"/>
        <v/>
      </c>
      <c r="D1384" s="43" t="str">
        <f t="shared" ca="1" si="618"/>
        <v/>
      </c>
      <c r="E1384" s="43" t="str">
        <f t="shared" si="619"/>
        <v/>
      </c>
      <c r="F1384" s="43" t="str">
        <f t="shared" si="620"/>
        <v/>
      </c>
      <c r="G1384" s="43" t="str">
        <f>IF(A1384&lt;&gt;"",IF(A1384&lt;Data!$G$11*0.25,$C$13/$G$32,IF(A1384&gt;Data!$G$11*0.25,$C$13,$C$13*10)),"")</f>
        <v/>
      </c>
      <c r="H1384" s="43" t="str">
        <f>IF(A1384&lt;&gt;"",IF(Data!$G$9="constant",$C$13,IF(Data!$G$9="squeeze",G1384,F1384)),"")</f>
        <v/>
      </c>
      <c r="I1384" s="38" t="str">
        <f ca="1">IF(ISNUMBER(A1384),NORMINV(RAND(),0,IF(AND(Data!$G$9="squeeze",A1384&lt;Data!$G$11*0.25),$H$32,1)*$C$30*$C$13)*($C$14*$C$12),"")</f>
        <v/>
      </c>
      <c r="J1384" s="42" t="str">
        <f ca="1">IFERROR(IF(Data!$C$6="Real",B1384,I1384+J1383+($C$14*$C$12)*(NORMINV(RAND(),$C$15,CHOOSE($G$13,$C$13,F1384,G1384)))),"")</f>
        <v/>
      </c>
      <c r="K1384" s="88" t="str">
        <f>IF(ISNUMBER(A1384), IF($G$16="fixed",$G$17,MIN(H1384*Data!$C$7*$C$16*0.5,$C$17*Data!$C$7))*$C$12,"")</f>
        <v/>
      </c>
      <c r="L1384" s="42" t="str">
        <f t="shared" ca="1" si="644"/>
        <v/>
      </c>
      <c r="M1384" s="44" t="str">
        <f t="shared" ca="1" si="645"/>
        <v/>
      </c>
      <c r="N1384" s="44" t="str">
        <f t="shared" ca="1" si="646"/>
        <v/>
      </c>
      <c r="O1384" s="108" t="str">
        <f t="shared" si="621"/>
        <v/>
      </c>
      <c r="P1384" s="102" t="str">
        <f t="shared" si="622"/>
        <v/>
      </c>
      <c r="Q1384" s="102" t="str">
        <f t="shared" si="623"/>
        <v/>
      </c>
      <c r="R1384" s="120" t="str">
        <f t="shared" si="641"/>
        <v/>
      </c>
      <c r="S1384" s="54" t="str">
        <f t="shared" si="642"/>
        <v/>
      </c>
      <c r="T1384" s="5" t="str">
        <f t="shared" si="624"/>
        <v/>
      </c>
      <c r="U1384" s="152" t="str">
        <f t="shared" si="625"/>
        <v/>
      </c>
      <c r="V1384" s="152" t="str">
        <f t="shared" si="626"/>
        <v/>
      </c>
      <c r="W1384" s="153" t="str">
        <f t="shared" si="627"/>
        <v/>
      </c>
      <c r="X1384" s="153" t="str">
        <f t="shared" si="628"/>
        <v/>
      </c>
      <c r="Y1384" s="153" t="str">
        <f t="shared" si="629"/>
        <v/>
      </c>
      <c r="Z1384" s="153" t="str">
        <f t="shared" si="630"/>
        <v/>
      </c>
      <c r="AA1384" s="152" t="str">
        <f t="shared" si="631"/>
        <v/>
      </c>
      <c r="AB1384" s="152" t="str">
        <f t="shared" si="632"/>
        <v/>
      </c>
      <c r="AC1384" s="154" t="str">
        <f t="shared" si="633"/>
        <v/>
      </c>
      <c r="AD1384" s="154" t="str">
        <f t="shared" si="634"/>
        <v/>
      </c>
      <c r="AE1384" s="3" t="str">
        <f t="shared" si="635"/>
        <v/>
      </c>
      <c r="AF1384" s="3" t="str">
        <f t="shared" si="636"/>
        <v/>
      </c>
      <c r="AG1384" s="3" t="str">
        <f t="shared" si="643"/>
        <v/>
      </c>
      <c r="AH1384" s="4" t="str">
        <f t="shared" si="637"/>
        <v/>
      </c>
      <c r="AI1384" s="75" t="str">
        <f t="shared" si="638"/>
        <v/>
      </c>
      <c r="AJ1384" s="75" t="str">
        <f t="shared" si="639"/>
        <v/>
      </c>
    </row>
    <row r="1385" spans="1:36" ht="14.25">
      <c r="A1385" s="41" t="str">
        <f t="shared" si="640"/>
        <v/>
      </c>
      <c r="B1385" s="150" t="str">
        <f>IF(ISNUMBER(A1385),INDEX('MetaTrader Import'!$H$13:$J$5893,TRUNC(((A1385-$A$39+1)-1)/3)+1,MOD((A1385-$A$39+1)-1,3)+1),"")</f>
        <v/>
      </c>
      <c r="C1385" s="43" t="str">
        <f t="shared" si="617"/>
        <v/>
      </c>
      <c r="D1385" s="43" t="str">
        <f t="shared" ca="1" si="618"/>
        <v/>
      </c>
      <c r="E1385" s="43" t="str">
        <f t="shared" si="619"/>
        <v/>
      </c>
      <c r="F1385" s="43" t="str">
        <f t="shared" si="620"/>
        <v/>
      </c>
      <c r="G1385" s="43" t="str">
        <f>IF(A1385&lt;&gt;"",IF(A1385&lt;Data!$G$11*0.25,$C$13/$G$32,IF(A1385&gt;Data!$G$11*0.25,$C$13,$C$13*10)),"")</f>
        <v/>
      </c>
      <c r="H1385" s="43" t="str">
        <f>IF(A1385&lt;&gt;"",IF(Data!$G$9="constant",$C$13,IF(Data!$G$9="squeeze",G1385,F1385)),"")</f>
        <v/>
      </c>
      <c r="I1385" s="38" t="str">
        <f ca="1">IF(ISNUMBER(A1385),NORMINV(RAND(),0,IF(AND(Data!$G$9="squeeze",A1385&lt;Data!$G$11*0.25),$H$32,1)*$C$30*$C$13)*($C$14*$C$12),"")</f>
        <v/>
      </c>
      <c r="J1385" s="42" t="str">
        <f ca="1">IFERROR(IF(Data!$C$6="Real",B1385,I1385+J1384+($C$14*$C$12)*(NORMINV(RAND(),$C$15,CHOOSE($G$13,$C$13,F1385,G1385)))),"")</f>
        <v/>
      </c>
      <c r="K1385" s="88" t="str">
        <f>IF(ISNUMBER(A1385), IF($G$16="fixed",$G$17,MIN(H1385*Data!$C$7*$C$16*0.5,$C$17*Data!$C$7))*$C$12,"")</f>
        <v/>
      </c>
      <c r="L1385" s="42" t="str">
        <f t="shared" ca="1" si="644"/>
        <v/>
      </c>
      <c r="M1385" s="44" t="str">
        <f t="shared" ca="1" si="645"/>
        <v/>
      </c>
      <c r="N1385" s="44" t="str">
        <f t="shared" ca="1" si="646"/>
        <v/>
      </c>
      <c r="O1385" s="108" t="str">
        <f t="shared" si="621"/>
        <v/>
      </c>
      <c r="P1385" s="102" t="str">
        <f t="shared" si="622"/>
        <v/>
      </c>
      <c r="Q1385" s="102" t="str">
        <f t="shared" si="623"/>
        <v/>
      </c>
      <c r="R1385" s="120" t="str">
        <f t="shared" si="641"/>
        <v/>
      </c>
      <c r="S1385" s="54" t="str">
        <f t="shared" si="642"/>
        <v/>
      </c>
      <c r="T1385" s="5" t="str">
        <f t="shared" si="624"/>
        <v/>
      </c>
      <c r="U1385" s="152" t="str">
        <f t="shared" si="625"/>
        <v/>
      </c>
      <c r="V1385" s="152" t="str">
        <f t="shared" si="626"/>
        <v/>
      </c>
      <c r="W1385" s="153" t="str">
        <f t="shared" si="627"/>
        <v/>
      </c>
      <c r="X1385" s="153" t="str">
        <f t="shared" si="628"/>
        <v/>
      </c>
      <c r="Y1385" s="153" t="str">
        <f t="shared" si="629"/>
        <v/>
      </c>
      <c r="Z1385" s="153" t="str">
        <f t="shared" si="630"/>
        <v/>
      </c>
      <c r="AA1385" s="152" t="str">
        <f t="shared" si="631"/>
        <v/>
      </c>
      <c r="AB1385" s="152" t="str">
        <f t="shared" si="632"/>
        <v/>
      </c>
      <c r="AC1385" s="154" t="str">
        <f t="shared" si="633"/>
        <v/>
      </c>
      <c r="AD1385" s="154" t="str">
        <f t="shared" si="634"/>
        <v/>
      </c>
      <c r="AE1385" s="3" t="str">
        <f t="shared" si="635"/>
        <v/>
      </c>
      <c r="AF1385" s="3" t="str">
        <f t="shared" si="636"/>
        <v/>
      </c>
      <c r="AG1385" s="3" t="str">
        <f t="shared" si="643"/>
        <v/>
      </c>
      <c r="AH1385" s="4" t="str">
        <f t="shared" si="637"/>
        <v/>
      </c>
      <c r="AI1385" s="75" t="str">
        <f t="shared" si="638"/>
        <v/>
      </c>
      <c r="AJ1385" s="75" t="str">
        <f t="shared" si="639"/>
        <v/>
      </c>
    </row>
    <row r="1386" spans="1:36" ht="14.25">
      <c r="A1386" s="41" t="str">
        <f t="shared" si="640"/>
        <v/>
      </c>
      <c r="B1386" s="150" t="str">
        <f>IF(ISNUMBER(A1386),INDEX('MetaTrader Import'!$H$13:$J$5893,TRUNC(((A1386-$A$39+1)-1)/3)+1,MOD((A1386-$A$39+1)-1,3)+1),"")</f>
        <v/>
      </c>
      <c r="C1386" s="43" t="str">
        <f t="shared" si="617"/>
        <v/>
      </c>
      <c r="D1386" s="43" t="str">
        <f t="shared" ca="1" si="618"/>
        <v/>
      </c>
      <c r="E1386" s="43" t="str">
        <f t="shared" si="619"/>
        <v/>
      </c>
      <c r="F1386" s="43" t="str">
        <f t="shared" si="620"/>
        <v/>
      </c>
      <c r="G1386" s="43" t="str">
        <f>IF(A1386&lt;&gt;"",IF(A1386&lt;Data!$G$11*0.25,$C$13/$G$32,IF(A1386&gt;Data!$G$11*0.25,$C$13,$C$13*10)),"")</f>
        <v/>
      </c>
      <c r="H1386" s="43" t="str">
        <f>IF(A1386&lt;&gt;"",IF(Data!$G$9="constant",$C$13,IF(Data!$G$9="squeeze",G1386,F1386)),"")</f>
        <v/>
      </c>
      <c r="I1386" s="38" t="str">
        <f ca="1">IF(ISNUMBER(A1386),NORMINV(RAND(),0,IF(AND(Data!$G$9="squeeze",A1386&lt;Data!$G$11*0.25),$H$32,1)*$C$30*$C$13)*($C$14*$C$12),"")</f>
        <v/>
      </c>
      <c r="J1386" s="42" t="str">
        <f ca="1">IFERROR(IF(Data!$C$6="Real",B1386,I1386+J1385+($C$14*$C$12)*(NORMINV(RAND(),$C$15,CHOOSE($G$13,$C$13,F1386,G1386)))),"")</f>
        <v/>
      </c>
      <c r="K1386" s="88" t="str">
        <f>IF(ISNUMBER(A1386), IF($G$16="fixed",$G$17,MIN(H1386*Data!$C$7*$C$16*0.5,$C$17*Data!$C$7))*$C$12,"")</f>
        <v/>
      </c>
      <c r="L1386" s="42" t="str">
        <f t="shared" ca="1" si="644"/>
        <v/>
      </c>
      <c r="M1386" s="44" t="str">
        <f t="shared" ca="1" si="645"/>
        <v/>
      </c>
      <c r="N1386" s="44" t="str">
        <f t="shared" ca="1" si="646"/>
        <v/>
      </c>
      <c r="O1386" s="108" t="str">
        <f t="shared" si="621"/>
        <v/>
      </c>
      <c r="P1386" s="102" t="str">
        <f t="shared" si="622"/>
        <v/>
      </c>
      <c r="Q1386" s="102" t="str">
        <f t="shared" si="623"/>
        <v/>
      </c>
      <c r="R1386" s="120" t="str">
        <f t="shared" si="641"/>
        <v/>
      </c>
      <c r="S1386" s="54" t="str">
        <f t="shared" si="642"/>
        <v/>
      </c>
      <c r="T1386" s="5" t="str">
        <f t="shared" si="624"/>
        <v/>
      </c>
      <c r="U1386" s="152" t="str">
        <f t="shared" si="625"/>
        <v/>
      </c>
      <c r="V1386" s="152" t="str">
        <f t="shared" si="626"/>
        <v/>
      </c>
      <c r="W1386" s="153" t="str">
        <f t="shared" si="627"/>
        <v/>
      </c>
      <c r="X1386" s="153" t="str">
        <f t="shared" si="628"/>
        <v/>
      </c>
      <c r="Y1386" s="153" t="str">
        <f t="shared" si="629"/>
        <v/>
      </c>
      <c r="Z1386" s="153" t="str">
        <f t="shared" si="630"/>
        <v/>
      </c>
      <c r="AA1386" s="152" t="str">
        <f t="shared" si="631"/>
        <v/>
      </c>
      <c r="AB1386" s="152" t="str">
        <f t="shared" si="632"/>
        <v/>
      </c>
      <c r="AC1386" s="154" t="str">
        <f t="shared" si="633"/>
        <v/>
      </c>
      <c r="AD1386" s="154" t="str">
        <f t="shared" si="634"/>
        <v/>
      </c>
      <c r="AE1386" s="3" t="str">
        <f t="shared" si="635"/>
        <v/>
      </c>
      <c r="AF1386" s="3" t="str">
        <f t="shared" si="636"/>
        <v/>
      </c>
      <c r="AG1386" s="3" t="str">
        <f t="shared" si="643"/>
        <v/>
      </c>
      <c r="AH1386" s="4" t="str">
        <f t="shared" si="637"/>
        <v/>
      </c>
      <c r="AI1386" s="75" t="str">
        <f t="shared" si="638"/>
        <v/>
      </c>
      <c r="AJ1386" s="75" t="str">
        <f t="shared" si="639"/>
        <v/>
      </c>
    </row>
    <row r="1387" spans="1:36" ht="14.25">
      <c r="A1387" s="41" t="str">
        <f t="shared" si="640"/>
        <v/>
      </c>
      <c r="B1387" s="150" t="str">
        <f>IF(ISNUMBER(A1387),INDEX('MetaTrader Import'!$H$13:$J$5893,TRUNC(((A1387-$A$39+1)-1)/3)+1,MOD((A1387-$A$39+1)-1,3)+1),"")</f>
        <v/>
      </c>
      <c r="C1387" s="43" t="str">
        <f t="shared" si="617"/>
        <v/>
      </c>
      <c r="D1387" s="43" t="str">
        <f t="shared" ca="1" si="618"/>
        <v/>
      </c>
      <c r="E1387" s="43" t="str">
        <f t="shared" si="619"/>
        <v/>
      </c>
      <c r="F1387" s="43" t="str">
        <f t="shared" si="620"/>
        <v/>
      </c>
      <c r="G1387" s="43" t="str">
        <f>IF(A1387&lt;&gt;"",IF(A1387&lt;Data!$G$11*0.25,$C$13/$G$32,IF(A1387&gt;Data!$G$11*0.25,$C$13,$C$13*10)),"")</f>
        <v/>
      </c>
      <c r="H1387" s="43" t="str">
        <f>IF(A1387&lt;&gt;"",IF(Data!$G$9="constant",$C$13,IF(Data!$G$9="squeeze",G1387,F1387)),"")</f>
        <v/>
      </c>
      <c r="I1387" s="38" t="str">
        <f ca="1">IF(ISNUMBER(A1387),NORMINV(RAND(),0,IF(AND(Data!$G$9="squeeze",A1387&lt;Data!$G$11*0.25),$H$32,1)*$C$30*$C$13)*($C$14*$C$12),"")</f>
        <v/>
      </c>
      <c r="J1387" s="42" t="str">
        <f ca="1">IFERROR(IF(Data!$C$6="Real",B1387,I1387+J1386+($C$14*$C$12)*(NORMINV(RAND(),$C$15,CHOOSE($G$13,$C$13,F1387,G1387)))),"")</f>
        <v/>
      </c>
      <c r="K1387" s="88" t="str">
        <f>IF(ISNUMBER(A1387), IF($G$16="fixed",$G$17,MIN(H1387*Data!$C$7*$C$16*0.5,$C$17*Data!$C$7))*$C$12,"")</f>
        <v/>
      </c>
      <c r="L1387" s="42" t="str">
        <f t="shared" ca="1" si="644"/>
        <v/>
      </c>
      <c r="M1387" s="44" t="str">
        <f t="shared" ca="1" si="645"/>
        <v/>
      </c>
      <c r="N1387" s="44" t="str">
        <f t="shared" ca="1" si="646"/>
        <v/>
      </c>
      <c r="O1387" s="108" t="str">
        <f t="shared" si="621"/>
        <v/>
      </c>
      <c r="P1387" s="102" t="str">
        <f t="shared" si="622"/>
        <v/>
      </c>
      <c r="Q1387" s="102" t="str">
        <f t="shared" si="623"/>
        <v/>
      </c>
      <c r="R1387" s="120" t="str">
        <f t="shared" si="641"/>
        <v/>
      </c>
      <c r="S1387" s="54" t="str">
        <f t="shared" si="642"/>
        <v/>
      </c>
      <c r="T1387" s="5" t="str">
        <f t="shared" si="624"/>
        <v/>
      </c>
      <c r="U1387" s="152" t="str">
        <f t="shared" si="625"/>
        <v/>
      </c>
      <c r="V1387" s="152" t="str">
        <f t="shared" si="626"/>
        <v/>
      </c>
      <c r="W1387" s="153" t="str">
        <f t="shared" si="627"/>
        <v/>
      </c>
      <c r="X1387" s="153" t="str">
        <f t="shared" si="628"/>
        <v/>
      </c>
      <c r="Y1387" s="153" t="str">
        <f t="shared" si="629"/>
        <v/>
      </c>
      <c r="Z1387" s="153" t="str">
        <f t="shared" si="630"/>
        <v/>
      </c>
      <c r="AA1387" s="152" t="str">
        <f t="shared" si="631"/>
        <v/>
      </c>
      <c r="AB1387" s="152" t="str">
        <f t="shared" si="632"/>
        <v/>
      </c>
      <c r="AC1387" s="154" t="str">
        <f t="shared" si="633"/>
        <v/>
      </c>
      <c r="AD1387" s="154" t="str">
        <f t="shared" si="634"/>
        <v/>
      </c>
      <c r="AE1387" s="3" t="str">
        <f t="shared" si="635"/>
        <v/>
      </c>
      <c r="AF1387" s="3" t="str">
        <f t="shared" si="636"/>
        <v/>
      </c>
      <c r="AG1387" s="3" t="str">
        <f t="shared" si="643"/>
        <v/>
      </c>
      <c r="AH1387" s="4" t="str">
        <f t="shared" si="637"/>
        <v/>
      </c>
      <c r="AI1387" s="75" t="str">
        <f t="shared" si="638"/>
        <v/>
      </c>
      <c r="AJ1387" s="75" t="str">
        <f t="shared" si="639"/>
        <v/>
      </c>
    </row>
    <row r="1388" spans="1:36" ht="14.25">
      <c r="A1388" s="41" t="str">
        <f t="shared" si="640"/>
        <v/>
      </c>
      <c r="B1388" s="150" t="str">
        <f>IF(ISNUMBER(A1388),INDEX('MetaTrader Import'!$H$13:$J$5893,TRUNC(((A1388-$A$39+1)-1)/3)+1,MOD((A1388-$A$39+1)-1,3)+1),"")</f>
        <v/>
      </c>
      <c r="C1388" s="43" t="str">
        <f t="shared" si="617"/>
        <v/>
      </c>
      <c r="D1388" s="43" t="str">
        <f t="shared" ca="1" si="618"/>
        <v/>
      </c>
      <c r="E1388" s="43" t="str">
        <f t="shared" si="619"/>
        <v/>
      </c>
      <c r="F1388" s="43" t="str">
        <f t="shared" si="620"/>
        <v/>
      </c>
      <c r="G1388" s="43" t="str">
        <f>IF(A1388&lt;&gt;"",IF(A1388&lt;Data!$G$11*0.25,$C$13/$G$32,IF(A1388&gt;Data!$G$11*0.25,$C$13,$C$13*10)),"")</f>
        <v/>
      </c>
      <c r="H1388" s="43" t="str">
        <f>IF(A1388&lt;&gt;"",IF(Data!$G$9="constant",$C$13,IF(Data!$G$9="squeeze",G1388,F1388)),"")</f>
        <v/>
      </c>
      <c r="I1388" s="38" t="str">
        <f ca="1">IF(ISNUMBER(A1388),NORMINV(RAND(),0,IF(AND(Data!$G$9="squeeze",A1388&lt;Data!$G$11*0.25),$H$32,1)*$C$30*$C$13)*($C$14*$C$12),"")</f>
        <v/>
      </c>
      <c r="J1388" s="42" t="str">
        <f ca="1">IFERROR(IF(Data!$C$6="Real",B1388,I1388+J1387+($C$14*$C$12)*(NORMINV(RAND(),$C$15,CHOOSE($G$13,$C$13,F1388,G1388)))),"")</f>
        <v/>
      </c>
      <c r="K1388" s="88" t="str">
        <f>IF(ISNUMBER(A1388), IF($G$16="fixed",$G$17,MIN(H1388*Data!$C$7*$C$16*0.5,$C$17*Data!$C$7))*$C$12,"")</f>
        <v/>
      </c>
      <c r="L1388" s="42" t="str">
        <f t="shared" ca="1" si="644"/>
        <v/>
      </c>
      <c r="M1388" s="44" t="str">
        <f t="shared" ca="1" si="645"/>
        <v/>
      </c>
      <c r="N1388" s="44" t="str">
        <f t="shared" ca="1" si="646"/>
        <v/>
      </c>
      <c r="O1388" s="108" t="str">
        <f t="shared" si="621"/>
        <v/>
      </c>
      <c r="P1388" s="102" t="str">
        <f t="shared" si="622"/>
        <v/>
      </c>
      <c r="Q1388" s="102" t="str">
        <f t="shared" si="623"/>
        <v/>
      </c>
      <c r="R1388" s="120" t="str">
        <f t="shared" si="641"/>
        <v/>
      </c>
      <c r="S1388" s="54" t="str">
        <f t="shared" si="642"/>
        <v/>
      </c>
      <c r="T1388" s="5" t="str">
        <f t="shared" si="624"/>
        <v/>
      </c>
      <c r="U1388" s="152" t="str">
        <f t="shared" si="625"/>
        <v/>
      </c>
      <c r="V1388" s="152" t="str">
        <f t="shared" si="626"/>
        <v/>
      </c>
      <c r="W1388" s="153" t="str">
        <f t="shared" si="627"/>
        <v/>
      </c>
      <c r="X1388" s="153" t="str">
        <f t="shared" si="628"/>
        <v/>
      </c>
      <c r="Y1388" s="153" t="str">
        <f t="shared" si="629"/>
        <v/>
      </c>
      <c r="Z1388" s="153" t="str">
        <f t="shared" si="630"/>
        <v/>
      </c>
      <c r="AA1388" s="152" t="str">
        <f t="shared" si="631"/>
        <v/>
      </c>
      <c r="AB1388" s="152" t="str">
        <f t="shared" si="632"/>
        <v/>
      </c>
      <c r="AC1388" s="154" t="str">
        <f t="shared" si="633"/>
        <v/>
      </c>
      <c r="AD1388" s="154" t="str">
        <f t="shared" si="634"/>
        <v/>
      </c>
      <c r="AE1388" s="3" t="str">
        <f t="shared" si="635"/>
        <v/>
      </c>
      <c r="AF1388" s="3" t="str">
        <f t="shared" si="636"/>
        <v/>
      </c>
      <c r="AG1388" s="3" t="str">
        <f t="shared" si="643"/>
        <v/>
      </c>
      <c r="AH1388" s="4" t="str">
        <f t="shared" si="637"/>
        <v/>
      </c>
      <c r="AI1388" s="75" t="str">
        <f t="shared" si="638"/>
        <v/>
      </c>
      <c r="AJ1388" s="75" t="str">
        <f t="shared" si="639"/>
        <v/>
      </c>
    </row>
    <row r="1389" spans="1:36" ht="14.25">
      <c r="A1389" s="41" t="str">
        <f t="shared" si="640"/>
        <v/>
      </c>
      <c r="B1389" s="150" t="str">
        <f>IF(ISNUMBER(A1389),INDEX('MetaTrader Import'!$H$13:$J$5893,TRUNC(((A1389-$A$39+1)-1)/3)+1,MOD((A1389-$A$39+1)-1,3)+1),"")</f>
        <v/>
      </c>
      <c r="C1389" s="43" t="str">
        <f t="shared" si="617"/>
        <v/>
      </c>
      <c r="D1389" s="43" t="str">
        <f t="shared" ca="1" si="618"/>
        <v/>
      </c>
      <c r="E1389" s="43" t="str">
        <f t="shared" si="619"/>
        <v/>
      </c>
      <c r="F1389" s="43" t="str">
        <f t="shared" si="620"/>
        <v/>
      </c>
      <c r="G1389" s="43" t="str">
        <f>IF(A1389&lt;&gt;"",IF(A1389&lt;Data!$G$11*0.25,$C$13/$G$32,IF(A1389&gt;Data!$G$11*0.25,$C$13,$C$13*10)),"")</f>
        <v/>
      </c>
      <c r="H1389" s="43" t="str">
        <f>IF(A1389&lt;&gt;"",IF(Data!$G$9="constant",$C$13,IF(Data!$G$9="squeeze",G1389,F1389)),"")</f>
        <v/>
      </c>
      <c r="I1389" s="38" t="str">
        <f ca="1">IF(ISNUMBER(A1389),NORMINV(RAND(),0,IF(AND(Data!$G$9="squeeze",A1389&lt;Data!$G$11*0.25),$H$32,1)*$C$30*$C$13)*($C$14*$C$12),"")</f>
        <v/>
      </c>
      <c r="J1389" s="42" t="str">
        <f ca="1">IFERROR(IF(Data!$C$6="Real",B1389,I1389+J1388+($C$14*$C$12)*(NORMINV(RAND(),$C$15,CHOOSE($G$13,$C$13,F1389,G1389)))),"")</f>
        <v/>
      </c>
      <c r="K1389" s="88" t="str">
        <f>IF(ISNUMBER(A1389), IF($G$16="fixed",$G$17,MIN(H1389*Data!$C$7*$C$16*0.5,$C$17*Data!$C$7))*$C$12,"")</f>
        <v/>
      </c>
      <c r="L1389" s="42" t="str">
        <f t="shared" ca="1" si="644"/>
        <v/>
      </c>
      <c r="M1389" s="44" t="str">
        <f t="shared" ca="1" si="645"/>
        <v/>
      </c>
      <c r="N1389" s="44" t="str">
        <f t="shared" ca="1" si="646"/>
        <v/>
      </c>
      <c r="O1389" s="108" t="str">
        <f t="shared" si="621"/>
        <v/>
      </c>
      <c r="P1389" s="102" t="str">
        <f t="shared" si="622"/>
        <v/>
      </c>
      <c r="Q1389" s="102" t="str">
        <f t="shared" si="623"/>
        <v/>
      </c>
      <c r="R1389" s="120" t="str">
        <f t="shared" si="641"/>
        <v/>
      </c>
      <c r="S1389" s="54" t="str">
        <f t="shared" si="642"/>
        <v/>
      </c>
      <c r="T1389" s="5" t="str">
        <f t="shared" si="624"/>
        <v/>
      </c>
      <c r="U1389" s="152" t="str">
        <f t="shared" si="625"/>
        <v/>
      </c>
      <c r="V1389" s="152" t="str">
        <f t="shared" si="626"/>
        <v/>
      </c>
      <c r="W1389" s="153" t="str">
        <f t="shared" si="627"/>
        <v/>
      </c>
      <c r="X1389" s="153" t="str">
        <f t="shared" si="628"/>
        <v/>
      </c>
      <c r="Y1389" s="153" t="str">
        <f t="shared" si="629"/>
        <v/>
      </c>
      <c r="Z1389" s="153" t="str">
        <f t="shared" si="630"/>
        <v/>
      </c>
      <c r="AA1389" s="152" t="str">
        <f t="shared" si="631"/>
        <v/>
      </c>
      <c r="AB1389" s="152" t="str">
        <f t="shared" si="632"/>
        <v/>
      </c>
      <c r="AC1389" s="154" t="str">
        <f t="shared" si="633"/>
        <v/>
      </c>
      <c r="AD1389" s="154" t="str">
        <f t="shared" si="634"/>
        <v/>
      </c>
      <c r="AE1389" s="3" t="str">
        <f t="shared" si="635"/>
        <v/>
      </c>
      <c r="AF1389" s="3" t="str">
        <f t="shared" si="636"/>
        <v/>
      </c>
      <c r="AG1389" s="3" t="str">
        <f t="shared" si="643"/>
        <v/>
      </c>
      <c r="AH1389" s="4" t="str">
        <f t="shared" si="637"/>
        <v/>
      </c>
      <c r="AI1389" s="75" t="str">
        <f t="shared" si="638"/>
        <v/>
      </c>
      <c r="AJ1389" s="75" t="str">
        <f t="shared" si="639"/>
        <v/>
      </c>
    </row>
    <row r="1390" spans="1:36" ht="14.25">
      <c r="A1390" s="41" t="str">
        <f t="shared" si="640"/>
        <v/>
      </c>
      <c r="B1390" s="150" t="str">
        <f>IF(ISNUMBER(A1390),INDEX('MetaTrader Import'!$H$13:$J$5893,TRUNC(((A1390-$A$39+1)-1)/3)+1,MOD((A1390-$A$39+1)-1,3)+1),"")</f>
        <v/>
      </c>
      <c r="C1390" s="43" t="str">
        <f t="shared" si="617"/>
        <v/>
      </c>
      <c r="D1390" s="43" t="str">
        <f t="shared" ca="1" si="618"/>
        <v/>
      </c>
      <c r="E1390" s="43" t="str">
        <f t="shared" si="619"/>
        <v/>
      </c>
      <c r="F1390" s="43" t="str">
        <f t="shared" si="620"/>
        <v/>
      </c>
      <c r="G1390" s="43" t="str">
        <f>IF(A1390&lt;&gt;"",IF(A1390&lt;Data!$G$11*0.25,$C$13/$G$32,IF(A1390&gt;Data!$G$11*0.25,$C$13,$C$13*10)),"")</f>
        <v/>
      </c>
      <c r="H1390" s="43" t="str">
        <f>IF(A1390&lt;&gt;"",IF(Data!$G$9="constant",$C$13,IF(Data!$G$9="squeeze",G1390,F1390)),"")</f>
        <v/>
      </c>
      <c r="I1390" s="38" t="str">
        <f ca="1">IF(ISNUMBER(A1390),NORMINV(RAND(),0,IF(AND(Data!$G$9="squeeze",A1390&lt;Data!$G$11*0.25),$H$32,1)*$C$30*$C$13)*($C$14*$C$12),"")</f>
        <v/>
      </c>
      <c r="J1390" s="42" t="str">
        <f ca="1">IFERROR(IF(Data!$C$6="Real",B1390,I1390+J1389+($C$14*$C$12)*(NORMINV(RAND(),$C$15,CHOOSE($G$13,$C$13,F1390,G1390)))),"")</f>
        <v/>
      </c>
      <c r="K1390" s="88" t="str">
        <f>IF(ISNUMBER(A1390), IF($G$16="fixed",$G$17,MIN(H1390*Data!$C$7*$C$16*0.5,$C$17*Data!$C$7))*$C$12,"")</f>
        <v/>
      </c>
      <c r="L1390" s="42" t="str">
        <f t="shared" ca="1" si="644"/>
        <v/>
      </c>
      <c r="M1390" s="44" t="str">
        <f t="shared" ca="1" si="645"/>
        <v/>
      </c>
      <c r="N1390" s="44" t="str">
        <f t="shared" ca="1" si="646"/>
        <v/>
      </c>
      <c r="O1390" s="108" t="str">
        <f t="shared" si="621"/>
        <v/>
      </c>
      <c r="P1390" s="102" t="str">
        <f t="shared" si="622"/>
        <v/>
      </c>
      <c r="Q1390" s="102" t="str">
        <f t="shared" si="623"/>
        <v/>
      </c>
      <c r="R1390" s="120" t="str">
        <f t="shared" si="641"/>
        <v/>
      </c>
      <c r="S1390" s="54" t="str">
        <f t="shared" si="642"/>
        <v/>
      </c>
      <c r="T1390" s="5" t="str">
        <f t="shared" si="624"/>
        <v/>
      </c>
      <c r="U1390" s="152" t="str">
        <f t="shared" si="625"/>
        <v/>
      </c>
      <c r="V1390" s="152" t="str">
        <f t="shared" si="626"/>
        <v/>
      </c>
      <c r="W1390" s="153" t="str">
        <f t="shared" si="627"/>
        <v/>
      </c>
      <c r="X1390" s="153" t="str">
        <f t="shared" si="628"/>
        <v/>
      </c>
      <c r="Y1390" s="153" t="str">
        <f t="shared" si="629"/>
        <v/>
      </c>
      <c r="Z1390" s="153" t="str">
        <f t="shared" si="630"/>
        <v/>
      </c>
      <c r="AA1390" s="152" t="str">
        <f t="shared" si="631"/>
        <v/>
      </c>
      <c r="AB1390" s="152" t="str">
        <f t="shared" si="632"/>
        <v/>
      </c>
      <c r="AC1390" s="154" t="str">
        <f t="shared" si="633"/>
        <v/>
      </c>
      <c r="AD1390" s="154" t="str">
        <f t="shared" si="634"/>
        <v/>
      </c>
      <c r="AE1390" s="3" t="str">
        <f t="shared" si="635"/>
        <v/>
      </c>
      <c r="AF1390" s="3" t="str">
        <f t="shared" si="636"/>
        <v/>
      </c>
      <c r="AG1390" s="3" t="str">
        <f t="shared" si="643"/>
        <v/>
      </c>
      <c r="AH1390" s="4" t="str">
        <f t="shared" si="637"/>
        <v/>
      </c>
      <c r="AI1390" s="75" t="str">
        <f t="shared" si="638"/>
        <v/>
      </c>
      <c r="AJ1390" s="75" t="str">
        <f t="shared" si="639"/>
        <v/>
      </c>
    </row>
    <row r="1391" spans="1:36" ht="14.25">
      <c r="A1391" s="41" t="str">
        <f t="shared" si="640"/>
        <v/>
      </c>
      <c r="B1391" s="150" t="str">
        <f>IF(ISNUMBER(A1391),INDEX('MetaTrader Import'!$H$13:$J$5893,TRUNC(((A1391-$A$39+1)-1)/3)+1,MOD((A1391-$A$39+1)-1,3)+1),"")</f>
        <v/>
      </c>
      <c r="C1391" s="43" t="str">
        <f t="shared" si="617"/>
        <v/>
      </c>
      <c r="D1391" s="43" t="str">
        <f t="shared" ca="1" si="618"/>
        <v/>
      </c>
      <c r="E1391" s="43" t="str">
        <f t="shared" si="619"/>
        <v/>
      </c>
      <c r="F1391" s="43" t="str">
        <f t="shared" si="620"/>
        <v/>
      </c>
      <c r="G1391" s="43" t="str">
        <f>IF(A1391&lt;&gt;"",IF(A1391&lt;Data!$G$11*0.25,$C$13/$G$32,IF(A1391&gt;Data!$G$11*0.25,$C$13,$C$13*10)),"")</f>
        <v/>
      </c>
      <c r="H1391" s="43" t="str">
        <f>IF(A1391&lt;&gt;"",IF(Data!$G$9="constant",$C$13,IF(Data!$G$9="squeeze",G1391,F1391)),"")</f>
        <v/>
      </c>
      <c r="I1391" s="38" t="str">
        <f ca="1">IF(ISNUMBER(A1391),NORMINV(RAND(),0,IF(AND(Data!$G$9="squeeze",A1391&lt;Data!$G$11*0.25),$H$32,1)*$C$30*$C$13)*($C$14*$C$12),"")</f>
        <v/>
      </c>
      <c r="J1391" s="42" t="str">
        <f ca="1">IFERROR(IF(Data!$C$6="Real",B1391,I1391+J1390+($C$14*$C$12)*(NORMINV(RAND(),$C$15,CHOOSE($G$13,$C$13,F1391,G1391)))),"")</f>
        <v/>
      </c>
      <c r="K1391" s="88" t="str">
        <f>IF(ISNUMBER(A1391), IF($G$16="fixed",$G$17,MIN(H1391*Data!$C$7*$C$16*0.5,$C$17*Data!$C$7))*$C$12,"")</f>
        <v/>
      </c>
      <c r="L1391" s="42" t="str">
        <f t="shared" ca="1" si="644"/>
        <v/>
      </c>
      <c r="M1391" s="44" t="str">
        <f t="shared" ca="1" si="645"/>
        <v/>
      </c>
      <c r="N1391" s="44" t="str">
        <f t="shared" ca="1" si="646"/>
        <v/>
      </c>
      <c r="O1391" s="108" t="str">
        <f t="shared" si="621"/>
        <v/>
      </c>
      <c r="P1391" s="102" t="str">
        <f t="shared" si="622"/>
        <v/>
      </c>
      <c r="Q1391" s="102" t="str">
        <f t="shared" si="623"/>
        <v/>
      </c>
      <c r="R1391" s="120" t="str">
        <f t="shared" si="641"/>
        <v/>
      </c>
      <c r="S1391" s="54" t="str">
        <f t="shared" si="642"/>
        <v/>
      </c>
      <c r="T1391" s="5" t="str">
        <f t="shared" si="624"/>
        <v/>
      </c>
      <c r="U1391" s="152" t="str">
        <f t="shared" si="625"/>
        <v/>
      </c>
      <c r="V1391" s="152" t="str">
        <f t="shared" si="626"/>
        <v/>
      </c>
      <c r="W1391" s="153" t="str">
        <f t="shared" si="627"/>
        <v/>
      </c>
      <c r="X1391" s="153" t="str">
        <f t="shared" si="628"/>
        <v/>
      </c>
      <c r="Y1391" s="153" t="str">
        <f t="shared" si="629"/>
        <v/>
      </c>
      <c r="Z1391" s="153" t="str">
        <f t="shared" si="630"/>
        <v/>
      </c>
      <c r="AA1391" s="152" t="str">
        <f t="shared" si="631"/>
        <v/>
      </c>
      <c r="AB1391" s="152" t="str">
        <f t="shared" si="632"/>
        <v/>
      </c>
      <c r="AC1391" s="154" t="str">
        <f t="shared" si="633"/>
        <v/>
      </c>
      <c r="AD1391" s="154" t="str">
        <f t="shared" si="634"/>
        <v/>
      </c>
      <c r="AE1391" s="3" t="str">
        <f t="shared" si="635"/>
        <v/>
      </c>
      <c r="AF1391" s="3" t="str">
        <f t="shared" si="636"/>
        <v/>
      </c>
      <c r="AG1391" s="3" t="str">
        <f t="shared" si="643"/>
        <v/>
      </c>
      <c r="AH1391" s="4" t="str">
        <f t="shared" si="637"/>
        <v/>
      </c>
      <c r="AI1391" s="75" t="str">
        <f t="shared" si="638"/>
        <v/>
      </c>
      <c r="AJ1391" s="75" t="str">
        <f t="shared" si="639"/>
        <v/>
      </c>
    </row>
    <row r="1392" spans="1:36" ht="14.25">
      <c r="A1392" s="41" t="str">
        <f t="shared" si="640"/>
        <v/>
      </c>
      <c r="B1392" s="150" t="str">
        <f>IF(ISNUMBER(A1392),INDEX('MetaTrader Import'!$H$13:$J$5893,TRUNC(((A1392-$A$39+1)-1)/3)+1,MOD((A1392-$A$39+1)-1,3)+1),"")</f>
        <v/>
      </c>
      <c r="C1392" s="43" t="str">
        <f t="shared" si="617"/>
        <v/>
      </c>
      <c r="D1392" s="43" t="str">
        <f t="shared" ca="1" si="618"/>
        <v/>
      </c>
      <c r="E1392" s="43" t="str">
        <f t="shared" si="619"/>
        <v/>
      </c>
      <c r="F1392" s="43" t="str">
        <f t="shared" si="620"/>
        <v/>
      </c>
      <c r="G1392" s="43" t="str">
        <f>IF(A1392&lt;&gt;"",IF(A1392&lt;Data!$G$11*0.25,$C$13/$G$32,IF(A1392&gt;Data!$G$11*0.25,$C$13,$C$13*10)),"")</f>
        <v/>
      </c>
      <c r="H1392" s="43" t="str">
        <f>IF(A1392&lt;&gt;"",IF(Data!$G$9="constant",$C$13,IF(Data!$G$9="squeeze",G1392,F1392)),"")</f>
        <v/>
      </c>
      <c r="I1392" s="38" t="str">
        <f ca="1">IF(ISNUMBER(A1392),NORMINV(RAND(),0,IF(AND(Data!$G$9="squeeze",A1392&lt;Data!$G$11*0.25),$H$32,1)*$C$30*$C$13)*($C$14*$C$12),"")</f>
        <v/>
      </c>
      <c r="J1392" s="42" t="str">
        <f ca="1">IFERROR(IF(Data!$C$6="Real",B1392,I1392+J1391+($C$14*$C$12)*(NORMINV(RAND(),$C$15,CHOOSE($G$13,$C$13,F1392,G1392)))),"")</f>
        <v/>
      </c>
      <c r="K1392" s="88" t="str">
        <f>IF(ISNUMBER(A1392), IF($G$16="fixed",$G$17,MIN(H1392*Data!$C$7*$C$16*0.5,$C$17*Data!$C$7))*$C$12,"")</f>
        <v/>
      </c>
      <c r="L1392" s="42" t="str">
        <f t="shared" ca="1" si="644"/>
        <v/>
      </c>
      <c r="M1392" s="44" t="str">
        <f t="shared" ca="1" si="645"/>
        <v/>
      </c>
      <c r="N1392" s="44" t="str">
        <f t="shared" ca="1" si="646"/>
        <v/>
      </c>
      <c r="O1392" s="108" t="str">
        <f t="shared" si="621"/>
        <v/>
      </c>
      <c r="P1392" s="102" t="str">
        <f t="shared" si="622"/>
        <v/>
      </c>
      <c r="Q1392" s="102" t="str">
        <f t="shared" si="623"/>
        <v/>
      </c>
      <c r="R1392" s="120" t="str">
        <f t="shared" si="641"/>
        <v/>
      </c>
      <c r="S1392" s="54" t="str">
        <f t="shared" si="642"/>
        <v/>
      </c>
      <c r="T1392" s="5" t="str">
        <f t="shared" si="624"/>
        <v/>
      </c>
      <c r="U1392" s="152" t="str">
        <f t="shared" si="625"/>
        <v/>
      </c>
      <c r="V1392" s="152" t="str">
        <f t="shared" si="626"/>
        <v/>
      </c>
      <c r="W1392" s="153" t="str">
        <f t="shared" si="627"/>
        <v/>
      </c>
      <c r="X1392" s="153" t="str">
        <f t="shared" si="628"/>
        <v/>
      </c>
      <c r="Y1392" s="153" t="str">
        <f t="shared" si="629"/>
        <v/>
      </c>
      <c r="Z1392" s="153" t="str">
        <f t="shared" si="630"/>
        <v/>
      </c>
      <c r="AA1392" s="152" t="str">
        <f t="shared" si="631"/>
        <v/>
      </c>
      <c r="AB1392" s="152" t="str">
        <f t="shared" si="632"/>
        <v/>
      </c>
      <c r="AC1392" s="154" t="str">
        <f t="shared" si="633"/>
        <v/>
      </c>
      <c r="AD1392" s="154" t="str">
        <f t="shared" si="634"/>
        <v/>
      </c>
      <c r="AE1392" s="3" t="str">
        <f t="shared" si="635"/>
        <v/>
      </c>
      <c r="AF1392" s="3" t="str">
        <f t="shared" si="636"/>
        <v/>
      </c>
      <c r="AG1392" s="3" t="str">
        <f t="shared" si="643"/>
        <v/>
      </c>
      <c r="AH1392" s="4" t="str">
        <f t="shared" si="637"/>
        <v/>
      </c>
      <c r="AI1392" s="75" t="str">
        <f t="shared" si="638"/>
        <v/>
      </c>
      <c r="AJ1392" s="75" t="str">
        <f t="shared" si="639"/>
        <v/>
      </c>
    </row>
    <row r="1393" spans="1:36" ht="14.25">
      <c r="A1393" s="41" t="str">
        <f t="shared" si="640"/>
        <v/>
      </c>
      <c r="B1393" s="150" t="str">
        <f>IF(ISNUMBER(A1393),INDEX('MetaTrader Import'!$H$13:$J$5893,TRUNC(((A1393-$A$39+1)-1)/3)+1,MOD((A1393-$A$39+1)-1,3)+1),"")</f>
        <v/>
      </c>
      <c r="C1393" s="43" t="str">
        <f t="shared" si="617"/>
        <v/>
      </c>
      <c r="D1393" s="43" t="str">
        <f t="shared" ca="1" si="618"/>
        <v/>
      </c>
      <c r="E1393" s="43" t="str">
        <f t="shared" si="619"/>
        <v/>
      </c>
      <c r="F1393" s="43" t="str">
        <f t="shared" si="620"/>
        <v/>
      </c>
      <c r="G1393" s="43" t="str">
        <f>IF(A1393&lt;&gt;"",IF(A1393&lt;Data!$G$11*0.25,$C$13/$G$32,IF(A1393&gt;Data!$G$11*0.25,$C$13,$C$13*10)),"")</f>
        <v/>
      </c>
      <c r="H1393" s="43" t="str">
        <f>IF(A1393&lt;&gt;"",IF(Data!$G$9="constant",$C$13,IF(Data!$G$9="squeeze",G1393,F1393)),"")</f>
        <v/>
      </c>
      <c r="I1393" s="38" t="str">
        <f ca="1">IF(ISNUMBER(A1393),NORMINV(RAND(),0,IF(AND(Data!$G$9="squeeze",A1393&lt;Data!$G$11*0.25),$H$32,1)*$C$30*$C$13)*($C$14*$C$12),"")</f>
        <v/>
      </c>
      <c r="J1393" s="42" t="str">
        <f ca="1">IFERROR(IF(Data!$C$6="Real",B1393,I1393+J1392+($C$14*$C$12)*(NORMINV(RAND(),$C$15,CHOOSE($G$13,$C$13,F1393,G1393)))),"")</f>
        <v/>
      </c>
      <c r="K1393" s="88" t="str">
        <f>IF(ISNUMBER(A1393), IF($G$16="fixed",$G$17,MIN(H1393*Data!$C$7*$C$16*0.5,$C$17*Data!$C$7))*$C$12,"")</f>
        <v/>
      </c>
      <c r="L1393" s="42" t="str">
        <f t="shared" ca="1" si="644"/>
        <v/>
      </c>
      <c r="M1393" s="44" t="str">
        <f t="shared" ca="1" si="645"/>
        <v/>
      </c>
      <c r="N1393" s="44" t="str">
        <f t="shared" ca="1" si="646"/>
        <v/>
      </c>
      <c r="O1393" s="108" t="str">
        <f t="shared" si="621"/>
        <v/>
      </c>
      <c r="P1393" s="102" t="str">
        <f t="shared" si="622"/>
        <v/>
      </c>
      <c r="Q1393" s="102" t="str">
        <f t="shared" si="623"/>
        <v/>
      </c>
      <c r="R1393" s="120" t="str">
        <f t="shared" si="641"/>
        <v/>
      </c>
      <c r="S1393" s="54" t="str">
        <f t="shared" si="642"/>
        <v/>
      </c>
      <c r="T1393" s="5" t="str">
        <f t="shared" si="624"/>
        <v/>
      </c>
      <c r="U1393" s="152" t="str">
        <f t="shared" si="625"/>
        <v/>
      </c>
      <c r="V1393" s="152" t="str">
        <f t="shared" si="626"/>
        <v/>
      </c>
      <c r="W1393" s="153" t="str">
        <f t="shared" si="627"/>
        <v/>
      </c>
      <c r="X1393" s="153" t="str">
        <f t="shared" si="628"/>
        <v/>
      </c>
      <c r="Y1393" s="153" t="str">
        <f t="shared" si="629"/>
        <v/>
      </c>
      <c r="Z1393" s="153" t="str">
        <f t="shared" si="630"/>
        <v/>
      </c>
      <c r="AA1393" s="152" t="str">
        <f t="shared" si="631"/>
        <v/>
      </c>
      <c r="AB1393" s="152" t="str">
        <f t="shared" si="632"/>
        <v/>
      </c>
      <c r="AC1393" s="154" t="str">
        <f t="shared" si="633"/>
        <v/>
      </c>
      <c r="AD1393" s="154" t="str">
        <f t="shared" si="634"/>
        <v/>
      </c>
      <c r="AE1393" s="3" t="str">
        <f t="shared" si="635"/>
        <v/>
      </c>
      <c r="AF1393" s="3" t="str">
        <f t="shared" si="636"/>
        <v/>
      </c>
      <c r="AG1393" s="3" t="str">
        <f t="shared" si="643"/>
        <v/>
      </c>
      <c r="AH1393" s="4" t="str">
        <f t="shared" si="637"/>
        <v/>
      </c>
      <c r="AI1393" s="75" t="str">
        <f t="shared" si="638"/>
        <v/>
      </c>
      <c r="AJ1393" s="75" t="str">
        <f t="shared" si="639"/>
        <v/>
      </c>
    </row>
    <row r="1394" spans="1:36" ht="14.25">
      <c r="A1394" s="41" t="str">
        <f t="shared" si="640"/>
        <v/>
      </c>
      <c r="B1394" s="150" t="str">
        <f>IF(ISNUMBER(A1394),INDEX('MetaTrader Import'!$H$13:$J$5893,TRUNC(((A1394-$A$39+1)-1)/3)+1,MOD((A1394-$A$39+1)-1,3)+1),"")</f>
        <v/>
      </c>
      <c r="C1394" s="43" t="str">
        <f t="shared" si="617"/>
        <v/>
      </c>
      <c r="D1394" s="43" t="str">
        <f t="shared" ca="1" si="618"/>
        <v/>
      </c>
      <c r="E1394" s="43" t="str">
        <f t="shared" si="619"/>
        <v/>
      </c>
      <c r="F1394" s="43" t="str">
        <f t="shared" si="620"/>
        <v/>
      </c>
      <c r="G1394" s="43" t="str">
        <f>IF(A1394&lt;&gt;"",IF(A1394&lt;Data!$G$11*0.25,$C$13/$G$32,IF(A1394&gt;Data!$G$11*0.25,$C$13,$C$13*10)),"")</f>
        <v/>
      </c>
      <c r="H1394" s="43" t="str">
        <f>IF(A1394&lt;&gt;"",IF(Data!$G$9="constant",$C$13,IF(Data!$G$9="squeeze",G1394,F1394)),"")</f>
        <v/>
      </c>
      <c r="I1394" s="38" t="str">
        <f ca="1">IF(ISNUMBER(A1394),NORMINV(RAND(),0,IF(AND(Data!$G$9="squeeze",A1394&lt;Data!$G$11*0.25),$H$32,1)*$C$30*$C$13)*($C$14*$C$12),"")</f>
        <v/>
      </c>
      <c r="J1394" s="42" t="str">
        <f ca="1">IFERROR(IF(Data!$C$6="Real",B1394,I1394+J1393+($C$14*$C$12)*(NORMINV(RAND(),$C$15,CHOOSE($G$13,$C$13,F1394,G1394)))),"")</f>
        <v/>
      </c>
      <c r="K1394" s="88" t="str">
        <f>IF(ISNUMBER(A1394), IF($G$16="fixed",$G$17,MIN(H1394*Data!$C$7*$C$16*0.5,$C$17*Data!$C$7))*$C$12,"")</f>
        <v/>
      </c>
      <c r="L1394" s="42" t="str">
        <f t="shared" ca="1" si="644"/>
        <v/>
      </c>
      <c r="M1394" s="44" t="str">
        <f t="shared" ca="1" si="645"/>
        <v/>
      </c>
      <c r="N1394" s="44" t="str">
        <f t="shared" ca="1" si="646"/>
        <v/>
      </c>
      <c r="O1394" s="108" t="str">
        <f t="shared" si="621"/>
        <v/>
      </c>
      <c r="P1394" s="102" t="str">
        <f t="shared" si="622"/>
        <v/>
      </c>
      <c r="Q1394" s="102" t="str">
        <f t="shared" si="623"/>
        <v/>
      </c>
      <c r="R1394" s="120" t="str">
        <f t="shared" si="641"/>
        <v/>
      </c>
      <c r="S1394" s="54" t="str">
        <f t="shared" si="642"/>
        <v/>
      </c>
      <c r="T1394" s="5" t="str">
        <f t="shared" si="624"/>
        <v/>
      </c>
      <c r="U1394" s="152" t="str">
        <f t="shared" si="625"/>
        <v/>
      </c>
      <c r="V1394" s="152" t="str">
        <f t="shared" si="626"/>
        <v/>
      </c>
      <c r="W1394" s="153" t="str">
        <f t="shared" si="627"/>
        <v/>
      </c>
      <c r="X1394" s="153" t="str">
        <f t="shared" si="628"/>
        <v/>
      </c>
      <c r="Y1394" s="153" t="str">
        <f t="shared" si="629"/>
        <v/>
      </c>
      <c r="Z1394" s="153" t="str">
        <f t="shared" si="630"/>
        <v/>
      </c>
      <c r="AA1394" s="152" t="str">
        <f t="shared" si="631"/>
        <v/>
      </c>
      <c r="AB1394" s="152" t="str">
        <f t="shared" si="632"/>
        <v/>
      </c>
      <c r="AC1394" s="154" t="str">
        <f t="shared" si="633"/>
        <v/>
      </c>
      <c r="AD1394" s="154" t="str">
        <f t="shared" si="634"/>
        <v/>
      </c>
      <c r="AE1394" s="3" t="str">
        <f t="shared" si="635"/>
        <v/>
      </c>
      <c r="AF1394" s="3" t="str">
        <f t="shared" si="636"/>
        <v/>
      </c>
      <c r="AG1394" s="3" t="str">
        <f t="shared" si="643"/>
        <v/>
      </c>
      <c r="AH1394" s="4" t="str">
        <f t="shared" si="637"/>
        <v/>
      </c>
      <c r="AI1394" s="75" t="str">
        <f t="shared" si="638"/>
        <v/>
      </c>
      <c r="AJ1394" s="75" t="str">
        <f t="shared" si="639"/>
        <v/>
      </c>
    </row>
    <row r="1395" spans="1:36" ht="14.25">
      <c r="A1395" s="41" t="str">
        <f t="shared" si="640"/>
        <v/>
      </c>
      <c r="B1395" s="150" t="str">
        <f>IF(ISNUMBER(A1395),INDEX('MetaTrader Import'!$H$13:$J$5893,TRUNC(((A1395-$A$39+1)-1)/3)+1,MOD((A1395-$A$39+1)-1,3)+1),"")</f>
        <v/>
      </c>
      <c r="C1395" s="43" t="str">
        <f t="shared" si="617"/>
        <v/>
      </c>
      <c r="D1395" s="43" t="str">
        <f t="shared" ca="1" si="618"/>
        <v/>
      </c>
      <c r="E1395" s="43" t="str">
        <f t="shared" si="619"/>
        <v/>
      </c>
      <c r="F1395" s="43" t="str">
        <f t="shared" si="620"/>
        <v/>
      </c>
      <c r="G1395" s="43" t="str">
        <f>IF(A1395&lt;&gt;"",IF(A1395&lt;Data!$G$11*0.25,$C$13/$G$32,IF(A1395&gt;Data!$G$11*0.25,$C$13,$C$13*10)),"")</f>
        <v/>
      </c>
      <c r="H1395" s="43" t="str">
        <f>IF(A1395&lt;&gt;"",IF(Data!$G$9="constant",$C$13,IF(Data!$G$9="squeeze",G1395,F1395)),"")</f>
        <v/>
      </c>
      <c r="I1395" s="38" t="str">
        <f ca="1">IF(ISNUMBER(A1395),NORMINV(RAND(),0,IF(AND(Data!$G$9="squeeze",A1395&lt;Data!$G$11*0.25),$H$32,1)*$C$30*$C$13)*($C$14*$C$12),"")</f>
        <v/>
      </c>
      <c r="J1395" s="42" t="str">
        <f ca="1">IFERROR(IF(Data!$C$6="Real",B1395,I1395+J1394+($C$14*$C$12)*(NORMINV(RAND(),$C$15,CHOOSE($G$13,$C$13,F1395,G1395)))),"")</f>
        <v/>
      </c>
      <c r="K1395" s="88" t="str">
        <f>IF(ISNUMBER(A1395), IF($G$16="fixed",$G$17,MIN(H1395*Data!$C$7*$C$16*0.5,$C$17*Data!$C$7))*$C$12,"")</f>
        <v/>
      </c>
      <c r="L1395" s="42" t="str">
        <f t="shared" ca="1" si="644"/>
        <v/>
      </c>
      <c r="M1395" s="44" t="str">
        <f t="shared" ca="1" si="645"/>
        <v/>
      </c>
      <c r="N1395" s="44" t="str">
        <f t="shared" ca="1" si="646"/>
        <v/>
      </c>
      <c r="O1395" s="108" t="str">
        <f t="shared" si="621"/>
        <v/>
      </c>
      <c r="P1395" s="102" t="str">
        <f t="shared" si="622"/>
        <v/>
      </c>
      <c r="Q1395" s="102" t="str">
        <f t="shared" si="623"/>
        <v/>
      </c>
      <c r="R1395" s="120" t="str">
        <f t="shared" si="641"/>
        <v/>
      </c>
      <c r="S1395" s="54" t="str">
        <f t="shared" si="642"/>
        <v/>
      </c>
      <c r="T1395" s="5" t="str">
        <f t="shared" si="624"/>
        <v/>
      </c>
      <c r="U1395" s="152" t="str">
        <f t="shared" si="625"/>
        <v/>
      </c>
      <c r="V1395" s="152" t="str">
        <f t="shared" si="626"/>
        <v/>
      </c>
      <c r="W1395" s="153" t="str">
        <f t="shared" si="627"/>
        <v/>
      </c>
      <c r="X1395" s="153" t="str">
        <f t="shared" si="628"/>
        <v/>
      </c>
      <c r="Y1395" s="153" t="str">
        <f t="shared" si="629"/>
        <v/>
      </c>
      <c r="Z1395" s="153" t="str">
        <f t="shared" si="630"/>
        <v/>
      </c>
      <c r="AA1395" s="152" t="str">
        <f t="shared" si="631"/>
        <v/>
      </c>
      <c r="AB1395" s="152" t="str">
        <f t="shared" si="632"/>
        <v/>
      </c>
      <c r="AC1395" s="154" t="str">
        <f t="shared" si="633"/>
        <v/>
      </c>
      <c r="AD1395" s="154" t="str">
        <f t="shared" si="634"/>
        <v/>
      </c>
      <c r="AE1395" s="3" t="str">
        <f t="shared" si="635"/>
        <v/>
      </c>
      <c r="AF1395" s="3" t="str">
        <f t="shared" si="636"/>
        <v/>
      </c>
      <c r="AG1395" s="3" t="str">
        <f t="shared" si="643"/>
        <v/>
      </c>
      <c r="AH1395" s="4" t="str">
        <f t="shared" si="637"/>
        <v/>
      </c>
      <c r="AI1395" s="75" t="str">
        <f t="shared" si="638"/>
        <v/>
      </c>
      <c r="AJ1395" s="75" t="str">
        <f t="shared" si="639"/>
        <v/>
      </c>
    </row>
    <row r="1396" spans="1:36" ht="14.25">
      <c r="A1396" s="41" t="str">
        <f t="shared" si="640"/>
        <v/>
      </c>
      <c r="B1396" s="150" t="str">
        <f>IF(ISNUMBER(A1396),INDEX('MetaTrader Import'!$H$13:$J$5893,TRUNC(((A1396-$A$39+1)-1)/3)+1,MOD((A1396-$A$39+1)-1,3)+1),"")</f>
        <v/>
      </c>
      <c r="C1396" s="43" t="str">
        <f t="shared" si="617"/>
        <v/>
      </c>
      <c r="D1396" s="43" t="str">
        <f t="shared" ca="1" si="618"/>
        <v/>
      </c>
      <c r="E1396" s="43" t="str">
        <f t="shared" si="619"/>
        <v/>
      </c>
      <c r="F1396" s="43" t="str">
        <f t="shared" si="620"/>
        <v/>
      </c>
      <c r="G1396" s="43" t="str">
        <f>IF(A1396&lt;&gt;"",IF(A1396&lt;Data!$G$11*0.25,$C$13/$G$32,IF(A1396&gt;Data!$G$11*0.25,$C$13,$C$13*10)),"")</f>
        <v/>
      </c>
      <c r="H1396" s="43" t="str">
        <f>IF(A1396&lt;&gt;"",IF(Data!$G$9="constant",$C$13,IF(Data!$G$9="squeeze",G1396,F1396)),"")</f>
        <v/>
      </c>
      <c r="I1396" s="38" t="str">
        <f ca="1">IF(ISNUMBER(A1396),NORMINV(RAND(),0,IF(AND(Data!$G$9="squeeze",A1396&lt;Data!$G$11*0.25),$H$32,1)*$C$30*$C$13)*($C$14*$C$12),"")</f>
        <v/>
      </c>
      <c r="J1396" s="42" t="str">
        <f ca="1">IFERROR(IF(Data!$C$6="Real",B1396,I1396+J1395+($C$14*$C$12)*(NORMINV(RAND(),$C$15,CHOOSE($G$13,$C$13,F1396,G1396)))),"")</f>
        <v/>
      </c>
      <c r="K1396" s="88" t="str">
        <f>IF(ISNUMBER(A1396), IF($G$16="fixed",$G$17,MIN(H1396*Data!$C$7*$C$16*0.5,$C$17*Data!$C$7))*$C$12,"")</f>
        <v/>
      </c>
      <c r="L1396" s="42" t="str">
        <f t="shared" ca="1" si="644"/>
        <v/>
      </c>
      <c r="M1396" s="44" t="str">
        <f t="shared" ca="1" si="645"/>
        <v/>
      </c>
      <c r="N1396" s="44" t="str">
        <f t="shared" ca="1" si="646"/>
        <v/>
      </c>
      <c r="O1396" s="108" t="str">
        <f t="shared" si="621"/>
        <v/>
      </c>
      <c r="P1396" s="102" t="str">
        <f t="shared" si="622"/>
        <v/>
      </c>
      <c r="Q1396" s="102" t="str">
        <f t="shared" si="623"/>
        <v/>
      </c>
      <c r="R1396" s="120" t="str">
        <f t="shared" si="641"/>
        <v/>
      </c>
      <c r="S1396" s="54" t="str">
        <f t="shared" si="642"/>
        <v/>
      </c>
      <c r="T1396" s="5" t="str">
        <f t="shared" si="624"/>
        <v/>
      </c>
      <c r="U1396" s="152" t="str">
        <f t="shared" si="625"/>
        <v/>
      </c>
      <c r="V1396" s="152" t="str">
        <f t="shared" si="626"/>
        <v/>
      </c>
      <c r="W1396" s="153" t="str">
        <f t="shared" si="627"/>
        <v/>
      </c>
      <c r="X1396" s="153" t="str">
        <f t="shared" si="628"/>
        <v/>
      </c>
      <c r="Y1396" s="153" t="str">
        <f t="shared" si="629"/>
        <v/>
      </c>
      <c r="Z1396" s="153" t="str">
        <f t="shared" si="630"/>
        <v/>
      </c>
      <c r="AA1396" s="152" t="str">
        <f t="shared" si="631"/>
        <v/>
      </c>
      <c r="AB1396" s="152" t="str">
        <f t="shared" si="632"/>
        <v/>
      </c>
      <c r="AC1396" s="154" t="str">
        <f t="shared" si="633"/>
        <v/>
      </c>
      <c r="AD1396" s="154" t="str">
        <f t="shared" si="634"/>
        <v/>
      </c>
      <c r="AE1396" s="3" t="str">
        <f t="shared" si="635"/>
        <v/>
      </c>
      <c r="AF1396" s="3" t="str">
        <f t="shared" si="636"/>
        <v/>
      </c>
      <c r="AG1396" s="3" t="str">
        <f t="shared" si="643"/>
        <v/>
      </c>
      <c r="AH1396" s="4" t="str">
        <f t="shared" si="637"/>
        <v/>
      </c>
      <c r="AI1396" s="75" t="str">
        <f t="shared" si="638"/>
        <v/>
      </c>
      <c r="AJ1396" s="75" t="str">
        <f t="shared" si="639"/>
        <v/>
      </c>
    </row>
    <row r="1397" spans="1:36" ht="14.25">
      <c r="A1397" s="41" t="str">
        <f t="shared" si="640"/>
        <v/>
      </c>
      <c r="B1397" s="150" t="str">
        <f>IF(ISNUMBER(A1397),INDEX('MetaTrader Import'!$H$13:$J$5893,TRUNC(((A1397-$A$39+1)-1)/3)+1,MOD((A1397-$A$39+1)-1,3)+1),"")</f>
        <v/>
      </c>
      <c r="C1397" s="43" t="str">
        <f t="shared" si="617"/>
        <v/>
      </c>
      <c r="D1397" s="43" t="str">
        <f t="shared" ca="1" si="618"/>
        <v/>
      </c>
      <c r="E1397" s="43" t="str">
        <f t="shared" si="619"/>
        <v/>
      </c>
      <c r="F1397" s="43" t="str">
        <f t="shared" si="620"/>
        <v/>
      </c>
      <c r="G1397" s="43" t="str">
        <f>IF(A1397&lt;&gt;"",IF(A1397&lt;Data!$G$11*0.25,$C$13/$G$32,IF(A1397&gt;Data!$G$11*0.25,$C$13,$C$13*10)),"")</f>
        <v/>
      </c>
      <c r="H1397" s="43" t="str">
        <f>IF(A1397&lt;&gt;"",IF(Data!$G$9="constant",$C$13,IF(Data!$G$9="squeeze",G1397,F1397)),"")</f>
        <v/>
      </c>
      <c r="I1397" s="38" t="str">
        <f ca="1">IF(ISNUMBER(A1397),NORMINV(RAND(),0,IF(AND(Data!$G$9="squeeze",A1397&lt;Data!$G$11*0.25),$H$32,1)*$C$30*$C$13)*($C$14*$C$12),"")</f>
        <v/>
      </c>
      <c r="J1397" s="42" t="str">
        <f ca="1">IFERROR(IF(Data!$C$6="Real",B1397,I1397+J1396+($C$14*$C$12)*(NORMINV(RAND(),$C$15,CHOOSE($G$13,$C$13,F1397,G1397)))),"")</f>
        <v/>
      </c>
      <c r="K1397" s="88" t="str">
        <f>IF(ISNUMBER(A1397), IF($G$16="fixed",$G$17,MIN(H1397*Data!$C$7*$C$16*0.5,$C$17*Data!$C$7))*$C$12,"")</f>
        <v/>
      </c>
      <c r="L1397" s="42" t="str">
        <f t="shared" ca="1" si="644"/>
        <v/>
      </c>
      <c r="M1397" s="44" t="str">
        <f t="shared" ca="1" si="645"/>
        <v/>
      </c>
      <c r="N1397" s="44" t="str">
        <f t="shared" ca="1" si="646"/>
        <v/>
      </c>
      <c r="O1397" s="108" t="str">
        <f t="shared" si="621"/>
        <v/>
      </c>
      <c r="P1397" s="102" t="str">
        <f t="shared" si="622"/>
        <v/>
      </c>
      <c r="Q1397" s="102" t="str">
        <f t="shared" si="623"/>
        <v/>
      </c>
      <c r="R1397" s="120" t="str">
        <f t="shared" si="641"/>
        <v/>
      </c>
      <c r="S1397" s="54" t="str">
        <f t="shared" si="642"/>
        <v/>
      </c>
      <c r="T1397" s="5" t="str">
        <f t="shared" si="624"/>
        <v/>
      </c>
      <c r="U1397" s="152" t="str">
        <f t="shared" si="625"/>
        <v/>
      </c>
      <c r="V1397" s="152" t="str">
        <f t="shared" si="626"/>
        <v/>
      </c>
      <c r="W1397" s="153" t="str">
        <f t="shared" si="627"/>
        <v/>
      </c>
      <c r="X1397" s="153" t="str">
        <f t="shared" si="628"/>
        <v/>
      </c>
      <c r="Y1397" s="153" t="str">
        <f t="shared" si="629"/>
        <v/>
      </c>
      <c r="Z1397" s="153" t="str">
        <f t="shared" si="630"/>
        <v/>
      </c>
      <c r="AA1397" s="152" t="str">
        <f t="shared" si="631"/>
        <v/>
      </c>
      <c r="AB1397" s="152" t="str">
        <f t="shared" si="632"/>
        <v/>
      </c>
      <c r="AC1397" s="154" t="str">
        <f t="shared" si="633"/>
        <v/>
      </c>
      <c r="AD1397" s="154" t="str">
        <f t="shared" si="634"/>
        <v/>
      </c>
      <c r="AE1397" s="3" t="str">
        <f t="shared" si="635"/>
        <v/>
      </c>
      <c r="AF1397" s="3" t="str">
        <f t="shared" si="636"/>
        <v/>
      </c>
      <c r="AG1397" s="3" t="str">
        <f t="shared" si="643"/>
        <v/>
      </c>
      <c r="AH1397" s="4" t="str">
        <f t="shared" si="637"/>
        <v/>
      </c>
      <c r="AI1397" s="75" t="str">
        <f t="shared" si="638"/>
        <v/>
      </c>
      <c r="AJ1397" s="75" t="str">
        <f t="shared" si="639"/>
        <v/>
      </c>
    </row>
    <row r="1398" spans="1:36" ht="14.25">
      <c r="A1398" s="41" t="str">
        <f t="shared" si="640"/>
        <v/>
      </c>
      <c r="B1398" s="150" t="str">
        <f>IF(ISNUMBER(A1398),INDEX('MetaTrader Import'!$H$13:$J$5893,TRUNC(((A1398-$A$39+1)-1)/3)+1,MOD((A1398-$A$39+1)-1,3)+1),"")</f>
        <v/>
      </c>
      <c r="C1398" s="43" t="str">
        <f t="shared" si="617"/>
        <v/>
      </c>
      <c r="D1398" s="43" t="str">
        <f t="shared" ca="1" si="618"/>
        <v/>
      </c>
      <c r="E1398" s="43" t="str">
        <f t="shared" si="619"/>
        <v/>
      </c>
      <c r="F1398" s="43" t="str">
        <f t="shared" si="620"/>
        <v/>
      </c>
      <c r="G1398" s="43" t="str">
        <f>IF(A1398&lt;&gt;"",IF(A1398&lt;Data!$G$11*0.25,$C$13/$G$32,IF(A1398&gt;Data!$G$11*0.25,$C$13,$C$13*10)),"")</f>
        <v/>
      </c>
      <c r="H1398" s="43" t="str">
        <f>IF(A1398&lt;&gt;"",IF(Data!$G$9="constant",$C$13,IF(Data!$G$9="squeeze",G1398,F1398)),"")</f>
        <v/>
      </c>
      <c r="I1398" s="38" t="str">
        <f ca="1">IF(ISNUMBER(A1398),NORMINV(RAND(),0,IF(AND(Data!$G$9="squeeze",A1398&lt;Data!$G$11*0.25),$H$32,1)*$C$30*$C$13)*($C$14*$C$12),"")</f>
        <v/>
      </c>
      <c r="J1398" s="42" t="str">
        <f ca="1">IFERROR(IF(Data!$C$6="Real",B1398,I1398+J1397+($C$14*$C$12)*(NORMINV(RAND(),$C$15,CHOOSE($G$13,$C$13,F1398,G1398)))),"")</f>
        <v/>
      </c>
      <c r="K1398" s="88" t="str">
        <f>IF(ISNUMBER(A1398), IF($G$16="fixed",$G$17,MIN(H1398*Data!$C$7*$C$16*0.5,$C$17*Data!$C$7))*$C$12,"")</f>
        <v/>
      </c>
      <c r="L1398" s="42" t="str">
        <f t="shared" ca="1" si="644"/>
        <v/>
      </c>
      <c r="M1398" s="44" t="str">
        <f t="shared" ca="1" si="645"/>
        <v/>
      </c>
      <c r="N1398" s="44" t="str">
        <f t="shared" ca="1" si="646"/>
        <v/>
      </c>
      <c r="O1398" s="108" t="str">
        <f t="shared" si="621"/>
        <v/>
      </c>
      <c r="P1398" s="102" t="str">
        <f t="shared" si="622"/>
        <v/>
      </c>
      <c r="Q1398" s="102" t="str">
        <f t="shared" si="623"/>
        <v/>
      </c>
      <c r="R1398" s="120" t="str">
        <f t="shared" si="641"/>
        <v/>
      </c>
      <c r="S1398" s="54" t="str">
        <f t="shared" si="642"/>
        <v/>
      </c>
      <c r="T1398" s="5" t="str">
        <f t="shared" si="624"/>
        <v/>
      </c>
      <c r="U1398" s="152" t="str">
        <f t="shared" si="625"/>
        <v/>
      </c>
      <c r="V1398" s="152" t="str">
        <f t="shared" si="626"/>
        <v/>
      </c>
      <c r="W1398" s="153" t="str">
        <f t="shared" si="627"/>
        <v/>
      </c>
      <c r="X1398" s="153" t="str">
        <f t="shared" si="628"/>
        <v/>
      </c>
      <c r="Y1398" s="153" t="str">
        <f t="shared" si="629"/>
        <v/>
      </c>
      <c r="Z1398" s="153" t="str">
        <f t="shared" si="630"/>
        <v/>
      </c>
      <c r="AA1398" s="152" t="str">
        <f t="shared" si="631"/>
        <v/>
      </c>
      <c r="AB1398" s="152" t="str">
        <f t="shared" si="632"/>
        <v/>
      </c>
      <c r="AC1398" s="154" t="str">
        <f t="shared" si="633"/>
        <v/>
      </c>
      <c r="AD1398" s="154" t="str">
        <f t="shared" si="634"/>
        <v/>
      </c>
      <c r="AE1398" s="3" t="str">
        <f t="shared" si="635"/>
        <v/>
      </c>
      <c r="AF1398" s="3" t="str">
        <f t="shared" si="636"/>
        <v/>
      </c>
      <c r="AG1398" s="3" t="str">
        <f t="shared" si="643"/>
        <v/>
      </c>
      <c r="AH1398" s="4" t="str">
        <f t="shared" si="637"/>
        <v/>
      </c>
      <c r="AI1398" s="75" t="str">
        <f t="shared" si="638"/>
        <v/>
      </c>
      <c r="AJ1398" s="75" t="str">
        <f t="shared" si="639"/>
        <v/>
      </c>
    </row>
    <row r="1399" spans="1:36" ht="14.25">
      <c r="A1399" s="41" t="str">
        <f t="shared" si="640"/>
        <v/>
      </c>
      <c r="B1399" s="150" t="str">
        <f>IF(ISNUMBER(A1399),INDEX('MetaTrader Import'!$H$13:$J$5893,TRUNC(((A1399-$A$39+1)-1)/3)+1,MOD((A1399-$A$39+1)-1,3)+1),"")</f>
        <v/>
      </c>
      <c r="C1399" s="43" t="str">
        <f t="shared" si="617"/>
        <v/>
      </c>
      <c r="D1399" s="43" t="str">
        <f t="shared" ca="1" si="618"/>
        <v/>
      </c>
      <c r="E1399" s="43" t="str">
        <f t="shared" si="619"/>
        <v/>
      </c>
      <c r="F1399" s="43" t="str">
        <f t="shared" si="620"/>
        <v/>
      </c>
      <c r="G1399" s="43" t="str">
        <f>IF(A1399&lt;&gt;"",IF(A1399&lt;Data!$G$11*0.25,$C$13/$G$32,IF(A1399&gt;Data!$G$11*0.25,$C$13,$C$13*10)),"")</f>
        <v/>
      </c>
      <c r="H1399" s="43" t="str">
        <f>IF(A1399&lt;&gt;"",IF(Data!$G$9="constant",$C$13,IF(Data!$G$9="squeeze",G1399,F1399)),"")</f>
        <v/>
      </c>
      <c r="I1399" s="38" t="str">
        <f ca="1">IF(ISNUMBER(A1399),NORMINV(RAND(),0,IF(AND(Data!$G$9="squeeze",A1399&lt;Data!$G$11*0.25),$H$32,1)*$C$30*$C$13)*($C$14*$C$12),"")</f>
        <v/>
      </c>
      <c r="J1399" s="42" t="str">
        <f ca="1">IFERROR(IF(Data!$C$6="Real",B1399,I1399+J1398+($C$14*$C$12)*(NORMINV(RAND(),$C$15,CHOOSE($G$13,$C$13,F1399,G1399)))),"")</f>
        <v/>
      </c>
      <c r="K1399" s="88" t="str">
        <f>IF(ISNUMBER(A1399), IF($G$16="fixed",$G$17,MIN(H1399*Data!$C$7*$C$16*0.5,$C$17*Data!$C$7))*$C$12,"")</f>
        <v/>
      </c>
      <c r="L1399" s="42" t="str">
        <f t="shared" ca="1" si="644"/>
        <v/>
      </c>
      <c r="M1399" s="44" t="str">
        <f t="shared" ca="1" si="645"/>
        <v/>
      </c>
      <c r="N1399" s="44" t="str">
        <f t="shared" ca="1" si="646"/>
        <v/>
      </c>
      <c r="O1399" s="108" t="str">
        <f t="shared" si="621"/>
        <v/>
      </c>
      <c r="P1399" s="102" t="str">
        <f t="shared" si="622"/>
        <v/>
      </c>
      <c r="Q1399" s="102" t="str">
        <f t="shared" si="623"/>
        <v/>
      </c>
      <c r="R1399" s="120" t="str">
        <f t="shared" si="641"/>
        <v/>
      </c>
      <c r="S1399" s="54" t="str">
        <f t="shared" si="642"/>
        <v/>
      </c>
      <c r="T1399" s="5" t="str">
        <f t="shared" si="624"/>
        <v/>
      </c>
      <c r="U1399" s="152" t="str">
        <f t="shared" si="625"/>
        <v/>
      </c>
      <c r="V1399" s="152" t="str">
        <f t="shared" si="626"/>
        <v/>
      </c>
      <c r="W1399" s="153" t="str">
        <f t="shared" si="627"/>
        <v/>
      </c>
      <c r="X1399" s="153" t="str">
        <f t="shared" si="628"/>
        <v/>
      </c>
      <c r="Y1399" s="153" t="str">
        <f t="shared" si="629"/>
        <v/>
      </c>
      <c r="Z1399" s="153" t="str">
        <f t="shared" si="630"/>
        <v/>
      </c>
      <c r="AA1399" s="152" t="str">
        <f t="shared" si="631"/>
        <v/>
      </c>
      <c r="AB1399" s="152" t="str">
        <f t="shared" si="632"/>
        <v/>
      </c>
      <c r="AC1399" s="154" t="str">
        <f t="shared" si="633"/>
        <v/>
      </c>
      <c r="AD1399" s="154" t="str">
        <f t="shared" si="634"/>
        <v/>
      </c>
      <c r="AE1399" s="3" t="str">
        <f t="shared" si="635"/>
        <v/>
      </c>
      <c r="AF1399" s="3" t="str">
        <f t="shared" si="636"/>
        <v/>
      </c>
      <c r="AG1399" s="3" t="str">
        <f t="shared" si="643"/>
        <v/>
      </c>
      <c r="AH1399" s="4" t="str">
        <f t="shared" si="637"/>
        <v/>
      </c>
      <c r="AI1399" s="75" t="str">
        <f t="shared" si="638"/>
        <v/>
      </c>
      <c r="AJ1399" s="75" t="str">
        <f t="shared" si="639"/>
        <v/>
      </c>
    </row>
    <row r="1400" spans="1:36" ht="14.25">
      <c r="A1400" s="41" t="str">
        <f t="shared" si="640"/>
        <v/>
      </c>
      <c r="B1400" s="150" t="str">
        <f>IF(ISNUMBER(A1400),INDEX('MetaTrader Import'!$H$13:$J$5893,TRUNC(((A1400-$A$39+1)-1)/3)+1,MOD((A1400-$A$39+1)-1,3)+1),"")</f>
        <v/>
      </c>
      <c r="C1400" s="43" t="str">
        <f t="shared" si="617"/>
        <v/>
      </c>
      <c r="D1400" s="43" t="str">
        <f t="shared" ca="1" si="618"/>
        <v/>
      </c>
      <c r="E1400" s="43" t="str">
        <f t="shared" si="619"/>
        <v/>
      </c>
      <c r="F1400" s="43" t="str">
        <f t="shared" si="620"/>
        <v/>
      </c>
      <c r="G1400" s="43" t="str">
        <f>IF(A1400&lt;&gt;"",IF(A1400&lt;Data!$G$11*0.25,$C$13/$G$32,IF(A1400&gt;Data!$G$11*0.25,$C$13,$C$13*10)),"")</f>
        <v/>
      </c>
      <c r="H1400" s="43" t="str">
        <f>IF(A1400&lt;&gt;"",IF(Data!$G$9="constant",$C$13,IF(Data!$G$9="squeeze",G1400,F1400)),"")</f>
        <v/>
      </c>
      <c r="I1400" s="38" t="str">
        <f ca="1">IF(ISNUMBER(A1400),NORMINV(RAND(),0,IF(AND(Data!$G$9="squeeze",A1400&lt;Data!$G$11*0.25),$H$32,1)*$C$30*$C$13)*($C$14*$C$12),"")</f>
        <v/>
      </c>
      <c r="J1400" s="42" t="str">
        <f ca="1">IFERROR(IF(Data!$C$6="Real",B1400,I1400+J1399+($C$14*$C$12)*(NORMINV(RAND(),$C$15,CHOOSE($G$13,$C$13,F1400,G1400)))),"")</f>
        <v/>
      </c>
      <c r="K1400" s="88" t="str">
        <f>IF(ISNUMBER(A1400), IF($G$16="fixed",$G$17,MIN(H1400*Data!$C$7*$C$16*0.5,$C$17*Data!$C$7))*$C$12,"")</f>
        <v/>
      </c>
      <c r="L1400" s="42" t="str">
        <f t="shared" ca="1" si="644"/>
        <v/>
      </c>
      <c r="M1400" s="44" t="str">
        <f t="shared" ca="1" si="645"/>
        <v/>
      </c>
      <c r="N1400" s="44" t="str">
        <f t="shared" ca="1" si="646"/>
        <v/>
      </c>
      <c r="O1400" s="108" t="str">
        <f t="shared" si="621"/>
        <v/>
      </c>
      <c r="P1400" s="102" t="str">
        <f t="shared" si="622"/>
        <v/>
      </c>
      <c r="Q1400" s="102" t="str">
        <f t="shared" si="623"/>
        <v/>
      </c>
      <c r="R1400" s="120" t="str">
        <f t="shared" si="641"/>
        <v/>
      </c>
      <c r="S1400" s="54" t="str">
        <f t="shared" si="642"/>
        <v/>
      </c>
      <c r="T1400" s="5" t="str">
        <f t="shared" si="624"/>
        <v/>
      </c>
      <c r="U1400" s="152" t="str">
        <f t="shared" si="625"/>
        <v/>
      </c>
      <c r="V1400" s="152" t="str">
        <f t="shared" si="626"/>
        <v/>
      </c>
      <c r="W1400" s="153" t="str">
        <f t="shared" si="627"/>
        <v/>
      </c>
      <c r="X1400" s="153" t="str">
        <f t="shared" si="628"/>
        <v/>
      </c>
      <c r="Y1400" s="153" t="str">
        <f t="shared" si="629"/>
        <v/>
      </c>
      <c r="Z1400" s="153" t="str">
        <f t="shared" si="630"/>
        <v/>
      </c>
      <c r="AA1400" s="152" t="str">
        <f t="shared" si="631"/>
        <v/>
      </c>
      <c r="AB1400" s="152" t="str">
        <f t="shared" si="632"/>
        <v/>
      </c>
      <c r="AC1400" s="154" t="str">
        <f t="shared" si="633"/>
        <v/>
      </c>
      <c r="AD1400" s="154" t="str">
        <f t="shared" si="634"/>
        <v/>
      </c>
      <c r="AE1400" s="3" t="str">
        <f t="shared" si="635"/>
        <v/>
      </c>
      <c r="AF1400" s="3" t="str">
        <f t="shared" si="636"/>
        <v/>
      </c>
      <c r="AG1400" s="3" t="str">
        <f t="shared" si="643"/>
        <v/>
      </c>
      <c r="AH1400" s="4" t="str">
        <f t="shared" si="637"/>
        <v/>
      </c>
      <c r="AI1400" s="75" t="str">
        <f t="shared" si="638"/>
        <v/>
      </c>
      <c r="AJ1400" s="75" t="str">
        <f t="shared" si="639"/>
        <v/>
      </c>
    </row>
    <row r="1401" spans="1:36" ht="14.25">
      <c r="A1401" s="41" t="str">
        <f t="shared" si="640"/>
        <v/>
      </c>
      <c r="B1401" s="150" t="str">
        <f>IF(ISNUMBER(A1401),INDEX('MetaTrader Import'!$H$13:$J$5893,TRUNC(((A1401-$A$39+1)-1)/3)+1,MOD((A1401-$A$39+1)-1,3)+1),"")</f>
        <v/>
      </c>
      <c r="C1401" s="43" t="str">
        <f t="shared" si="617"/>
        <v/>
      </c>
      <c r="D1401" s="43" t="str">
        <f t="shared" ca="1" si="618"/>
        <v/>
      </c>
      <c r="E1401" s="43" t="str">
        <f t="shared" si="619"/>
        <v/>
      </c>
      <c r="F1401" s="43" t="str">
        <f t="shared" si="620"/>
        <v/>
      </c>
      <c r="G1401" s="43" t="str">
        <f>IF(A1401&lt;&gt;"",IF(A1401&lt;Data!$G$11*0.25,$C$13/$G$32,IF(A1401&gt;Data!$G$11*0.25,$C$13,$C$13*10)),"")</f>
        <v/>
      </c>
      <c r="H1401" s="43" t="str">
        <f>IF(A1401&lt;&gt;"",IF(Data!$G$9="constant",$C$13,IF(Data!$G$9="squeeze",G1401,F1401)),"")</f>
        <v/>
      </c>
      <c r="I1401" s="38" t="str">
        <f ca="1">IF(ISNUMBER(A1401),NORMINV(RAND(),0,IF(AND(Data!$G$9="squeeze",A1401&lt;Data!$G$11*0.25),$H$32,1)*$C$30*$C$13)*($C$14*$C$12),"")</f>
        <v/>
      </c>
      <c r="J1401" s="42" t="str">
        <f ca="1">IFERROR(IF(Data!$C$6="Real",B1401,I1401+J1400+($C$14*$C$12)*(NORMINV(RAND(),$C$15,CHOOSE($G$13,$C$13,F1401,G1401)))),"")</f>
        <v/>
      </c>
      <c r="K1401" s="88" t="str">
        <f>IF(ISNUMBER(A1401), IF($G$16="fixed",$G$17,MIN(H1401*Data!$C$7*$C$16*0.5,$C$17*Data!$C$7))*$C$12,"")</f>
        <v/>
      </c>
      <c r="L1401" s="42" t="str">
        <f t="shared" ca="1" si="644"/>
        <v/>
      </c>
      <c r="M1401" s="44" t="str">
        <f t="shared" ca="1" si="645"/>
        <v/>
      </c>
      <c r="N1401" s="44" t="str">
        <f t="shared" ca="1" si="646"/>
        <v/>
      </c>
      <c r="O1401" s="108" t="str">
        <f t="shared" si="621"/>
        <v/>
      </c>
      <c r="P1401" s="102" t="str">
        <f t="shared" si="622"/>
        <v/>
      </c>
      <c r="Q1401" s="102" t="str">
        <f t="shared" si="623"/>
        <v/>
      </c>
      <c r="R1401" s="120" t="str">
        <f t="shared" si="641"/>
        <v/>
      </c>
      <c r="S1401" s="54" t="str">
        <f t="shared" si="642"/>
        <v/>
      </c>
      <c r="T1401" s="5" t="str">
        <f t="shared" si="624"/>
        <v/>
      </c>
      <c r="U1401" s="152" t="str">
        <f t="shared" si="625"/>
        <v/>
      </c>
      <c r="V1401" s="152" t="str">
        <f t="shared" si="626"/>
        <v/>
      </c>
      <c r="W1401" s="153" t="str">
        <f t="shared" si="627"/>
        <v/>
      </c>
      <c r="X1401" s="153" t="str">
        <f t="shared" si="628"/>
        <v/>
      </c>
      <c r="Y1401" s="153" t="str">
        <f t="shared" si="629"/>
        <v/>
      </c>
      <c r="Z1401" s="153" t="str">
        <f t="shared" si="630"/>
        <v/>
      </c>
      <c r="AA1401" s="152" t="str">
        <f t="shared" si="631"/>
        <v/>
      </c>
      <c r="AB1401" s="152" t="str">
        <f t="shared" si="632"/>
        <v/>
      </c>
      <c r="AC1401" s="154" t="str">
        <f t="shared" si="633"/>
        <v/>
      </c>
      <c r="AD1401" s="154" t="str">
        <f t="shared" si="634"/>
        <v/>
      </c>
      <c r="AE1401" s="3" t="str">
        <f t="shared" si="635"/>
        <v/>
      </c>
      <c r="AF1401" s="3" t="str">
        <f t="shared" si="636"/>
        <v/>
      </c>
      <c r="AG1401" s="3" t="str">
        <f t="shared" si="643"/>
        <v/>
      </c>
      <c r="AH1401" s="4" t="str">
        <f t="shared" si="637"/>
        <v/>
      </c>
      <c r="AI1401" s="75" t="str">
        <f t="shared" si="638"/>
        <v/>
      </c>
      <c r="AJ1401" s="75" t="str">
        <f t="shared" si="639"/>
        <v/>
      </c>
    </row>
    <row r="1402" spans="1:36" ht="14.25">
      <c r="A1402" s="41" t="str">
        <f t="shared" si="640"/>
        <v/>
      </c>
      <c r="B1402" s="150" t="str">
        <f>IF(ISNUMBER(A1402),INDEX('MetaTrader Import'!$H$13:$J$5893,TRUNC(((A1402-$A$39+1)-1)/3)+1,MOD((A1402-$A$39+1)-1,3)+1),"")</f>
        <v/>
      </c>
      <c r="C1402" s="43" t="str">
        <f t="shared" si="617"/>
        <v/>
      </c>
      <c r="D1402" s="43" t="str">
        <f t="shared" ca="1" si="618"/>
        <v/>
      </c>
      <c r="E1402" s="43" t="str">
        <f t="shared" si="619"/>
        <v/>
      </c>
      <c r="F1402" s="43" t="str">
        <f t="shared" si="620"/>
        <v/>
      </c>
      <c r="G1402" s="43" t="str">
        <f>IF(A1402&lt;&gt;"",IF(A1402&lt;Data!$G$11*0.25,$C$13/$G$32,IF(A1402&gt;Data!$G$11*0.25,$C$13,$C$13*10)),"")</f>
        <v/>
      </c>
      <c r="H1402" s="43" t="str">
        <f>IF(A1402&lt;&gt;"",IF(Data!$G$9="constant",$C$13,IF(Data!$G$9="squeeze",G1402,F1402)),"")</f>
        <v/>
      </c>
      <c r="I1402" s="38" t="str">
        <f ca="1">IF(ISNUMBER(A1402),NORMINV(RAND(),0,IF(AND(Data!$G$9="squeeze",A1402&lt;Data!$G$11*0.25),$H$32,1)*$C$30*$C$13)*($C$14*$C$12),"")</f>
        <v/>
      </c>
      <c r="J1402" s="42" t="str">
        <f ca="1">IFERROR(IF(Data!$C$6="Real",B1402,I1402+J1401+($C$14*$C$12)*(NORMINV(RAND(),$C$15,CHOOSE($G$13,$C$13,F1402,G1402)))),"")</f>
        <v/>
      </c>
      <c r="K1402" s="88" t="str">
        <f>IF(ISNUMBER(A1402), IF($G$16="fixed",$G$17,MIN(H1402*Data!$C$7*$C$16*0.5,$C$17*Data!$C$7))*$C$12,"")</f>
        <v/>
      </c>
      <c r="L1402" s="42" t="str">
        <f t="shared" ca="1" si="644"/>
        <v/>
      </c>
      <c r="M1402" s="44" t="str">
        <f t="shared" ca="1" si="645"/>
        <v/>
      </c>
      <c r="N1402" s="44" t="str">
        <f t="shared" ca="1" si="646"/>
        <v/>
      </c>
      <c r="O1402" s="108" t="str">
        <f t="shared" si="621"/>
        <v/>
      </c>
      <c r="P1402" s="102" t="str">
        <f t="shared" si="622"/>
        <v/>
      </c>
      <c r="Q1402" s="102" t="str">
        <f t="shared" si="623"/>
        <v/>
      </c>
      <c r="R1402" s="120" t="str">
        <f t="shared" si="641"/>
        <v/>
      </c>
      <c r="S1402" s="54" t="str">
        <f t="shared" si="642"/>
        <v/>
      </c>
      <c r="T1402" s="5" t="str">
        <f t="shared" si="624"/>
        <v/>
      </c>
      <c r="U1402" s="152" t="str">
        <f t="shared" si="625"/>
        <v/>
      </c>
      <c r="V1402" s="152" t="str">
        <f t="shared" si="626"/>
        <v/>
      </c>
      <c r="W1402" s="153" t="str">
        <f t="shared" si="627"/>
        <v/>
      </c>
      <c r="X1402" s="153" t="str">
        <f t="shared" si="628"/>
        <v/>
      </c>
      <c r="Y1402" s="153" t="str">
        <f t="shared" si="629"/>
        <v/>
      </c>
      <c r="Z1402" s="153" t="str">
        <f t="shared" si="630"/>
        <v/>
      </c>
      <c r="AA1402" s="152" t="str">
        <f t="shared" si="631"/>
        <v/>
      </c>
      <c r="AB1402" s="152" t="str">
        <f t="shared" si="632"/>
        <v/>
      </c>
      <c r="AC1402" s="154" t="str">
        <f t="shared" si="633"/>
        <v/>
      </c>
      <c r="AD1402" s="154" t="str">
        <f t="shared" si="634"/>
        <v/>
      </c>
      <c r="AE1402" s="3" t="str">
        <f t="shared" si="635"/>
        <v/>
      </c>
      <c r="AF1402" s="3" t="str">
        <f t="shared" si="636"/>
        <v/>
      </c>
      <c r="AG1402" s="3" t="str">
        <f t="shared" si="643"/>
        <v/>
      </c>
      <c r="AH1402" s="4" t="str">
        <f t="shared" si="637"/>
        <v/>
      </c>
      <c r="AI1402" s="75" t="str">
        <f t="shared" si="638"/>
        <v/>
      </c>
      <c r="AJ1402" s="75" t="str">
        <f t="shared" si="639"/>
        <v/>
      </c>
    </row>
    <row r="1403" spans="1:36" ht="14.25">
      <c r="A1403" s="41" t="str">
        <f t="shared" si="640"/>
        <v/>
      </c>
      <c r="B1403" s="150" t="str">
        <f>IF(ISNUMBER(A1403),INDEX('MetaTrader Import'!$H$13:$J$5893,TRUNC(((A1403-$A$39+1)-1)/3)+1,MOD((A1403-$A$39+1)-1,3)+1),"")</f>
        <v/>
      </c>
      <c r="C1403" s="43" t="str">
        <f t="shared" si="617"/>
        <v/>
      </c>
      <c r="D1403" s="43" t="str">
        <f t="shared" ca="1" si="618"/>
        <v/>
      </c>
      <c r="E1403" s="43" t="str">
        <f t="shared" si="619"/>
        <v/>
      </c>
      <c r="F1403" s="43" t="str">
        <f t="shared" si="620"/>
        <v/>
      </c>
      <c r="G1403" s="43" t="str">
        <f>IF(A1403&lt;&gt;"",IF(A1403&lt;Data!$G$11*0.25,$C$13/$G$32,IF(A1403&gt;Data!$G$11*0.25,$C$13,$C$13*10)),"")</f>
        <v/>
      </c>
      <c r="H1403" s="43" t="str">
        <f>IF(A1403&lt;&gt;"",IF(Data!$G$9="constant",$C$13,IF(Data!$G$9="squeeze",G1403,F1403)),"")</f>
        <v/>
      </c>
      <c r="I1403" s="38" t="str">
        <f ca="1">IF(ISNUMBER(A1403),NORMINV(RAND(),0,IF(AND(Data!$G$9="squeeze",A1403&lt;Data!$G$11*0.25),$H$32,1)*$C$30*$C$13)*($C$14*$C$12),"")</f>
        <v/>
      </c>
      <c r="J1403" s="42" t="str">
        <f ca="1">IFERROR(IF(Data!$C$6="Real",B1403,I1403+J1402+($C$14*$C$12)*(NORMINV(RAND(),$C$15,CHOOSE($G$13,$C$13,F1403,G1403)))),"")</f>
        <v/>
      </c>
      <c r="K1403" s="88" t="str">
        <f>IF(ISNUMBER(A1403), IF($G$16="fixed",$G$17,MIN(H1403*Data!$C$7*$C$16*0.5,$C$17*Data!$C$7))*$C$12,"")</f>
        <v/>
      </c>
      <c r="L1403" s="42" t="str">
        <f t="shared" ca="1" si="644"/>
        <v/>
      </c>
      <c r="M1403" s="44" t="str">
        <f t="shared" ca="1" si="645"/>
        <v/>
      </c>
      <c r="N1403" s="44" t="str">
        <f t="shared" ca="1" si="646"/>
        <v/>
      </c>
      <c r="O1403" s="108" t="str">
        <f t="shared" si="621"/>
        <v/>
      </c>
      <c r="P1403" s="102" t="str">
        <f t="shared" si="622"/>
        <v/>
      </c>
      <c r="Q1403" s="102" t="str">
        <f t="shared" si="623"/>
        <v/>
      </c>
      <c r="R1403" s="120" t="str">
        <f t="shared" si="641"/>
        <v/>
      </c>
      <c r="S1403" s="54" t="str">
        <f t="shared" si="642"/>
        <v/>
      </c>
      <c r="T1403" s="5" t="str">
        <f t="shared" si="624"/>
        <v/>
      </c>
      <c r="U1403" s="152" t="str">
        <f t="shared" si="625"/>
        <v/>
      </c>
      <c r="V1403" s="152" t="str">
        <f t="shared" si="626"/>
        <v/>
      </c>
      <c r="W1403" s="153" t="str">
        <f t="shared" si="627"/>
        <v/>
      </c>
      <c r="X1403" s="153" t="str">
        <f t="shared" si="628"/>
        <v/>
      </c>
      <c r="Y1403" s="153" t="str">
        <f t="shared" si="629"/>
        <v/>
      </c>
      <c r="Z1403" s="153" t="str">
        <f t="shared" si="630"/>
        <v/>
      </c>
      <c r="AA1403" s="152" t="str">
        <f t="shared" si="631"/>
        <v/>
      </c>
      <c r="AB1403" s="152" t="str">
        <f t="shared" si="632"/>
        <v/>
      </c>
      <c r="AC1403" s="154" t="str">
        <f t="shared" si="633"/>
        <v/>
      </c>
      <c r="AD1403" s="154" t="str">
        <f t="shared" si="634"/>
        <v/>
      </c>
      <c r="AE1403" s="3" t="str">
        <f t="shared" si="635"/>
        <v/>
      </c>
      <c r="AF1403" s="3" t="str">
        <f t="shared" si="636"/>
        <v/>
      </c>
      <c r="AG1403" s="3" t="str">
        <f t="shared" si="643"/>
        <v/>
      </c>
      <c r="AH1403" s="4" t="str">
        <f t="shared" si="637"/>
        <v/>
      </c>
      <c r="AI1403" s="75" t="str">
        <f t="shared" si="638"/>
        <v/>
      </c>
      <c r="AJ1403" s="75" t="str">
        <f t="shared" si="639"/>
        <v/>
      </c>
    </row>
    <row r="1404" spans="1:36" ht="14.25">
      <c r="A1404" s="41" t="str">
        <f t="shared" si="640"/>
        <v/>
      </c>
      <c r="B1404" s="150" t="str">
        <f>IF(ISNUMBER(A1404),INDEX('MetaTrader Import'!$H$13:$J$5893,TRUNC(((A1404-$A$39+1)-1)/3)+1,MOD((A1404-$A$39+1)-1,3)+1),"")</f>
        <v/>
      </c>
      <c r="C1404" s="43" t="str">
        <f t="shared" si="617"/>
        <v/>
      </c>
      <c r="D1404" s="43" t="str">
        <f t="shared" ca="1" si="618"/>
        <v/>
      </c>
      <c r="E1404" s="43" t="str">
        <f t="shared" si="619"/>
        <v/>
      </c>
      <c r="F1404" s="43" t="str">
        <f t="shared" si="620"/>
        <v/>
      </c>
      <c r="G1404" s="43" t="str">
        <f>IF(A1404&lt;&gt;"",IF(A1404&lt;Data!$G$11*0.25,$C$13/$G$32,IF(A1404&gt;Data!$G$11*0.25,$C$13,$C$13*10)),"")</f>
        <v/>
      </c>
      <c r="H1404" s="43" t="str">
        <f>IF(A1404&lt;&gt;"",IF(Data!$G$9="constant",$C$13,IF(Data!$G$9="squeeze",G1404,F1404)),"")</f>
        <v/>
      </c>
      <c r="I1404" s="38" t="str">
        <f ca="1">IF(ISNUMBER(A1404),NORMINV(RAND(),0,IF(AND(Data!$G$9="squeeze",A1404&lt;Data!$G$11*0.25),$H$32,1)*$C$30*$C$13)*($C$14*$C$12),"")</f>
        <v/>
      </c>
      <c r="J1404" s="42" t="str">
        <f ca="1">IFERROR(IF(Data!$C$6="Real",B1404,I1404+J1403+($C$14*$C$12)*(NORMINV(RAND(),$C$15,CHOOSE($G$13,$C$13,F1404,G1404)))),"")</f>
        <v/>
      </c>
      <c r="K1404" s="88" t="str">
        <f>IF(ISNUMBER(A1404), IF($G$16="fixed",$G$17,MIN(H1404*Data!$C$7*$C$16*0.5,$C$17*Data!$C$7))*$C$12,"")</f>
        <v/>
      </c>
      <c r="L1404" s="42" t="str">
        <f t="shared" ca="1" si="644"/>
        <v/>
      </c>
      <c r="M1404" s="44" t="str">
        <f t="shared" ca="1" si="645"/>
        <v/>
      </c>
      <c r="N1404" s="44" t="str">
        <f t="shared" ca="1" si="646"/>
        <v/>
      </c>
      <c r="O1404" s="108" t="str">
        <f t="shared" si="621"/>
        <v/>
      </c>
      <c r="P1404" s="102" t="str">
        <f t="shared" si="622"/>
        <v/>
      </c>
      <c r="Q1404" s="102" t="str">
        <f t="shared" si="623"/>
        <v/>
      </c>
      <c r="R1404" s="120" t="str">
        <f t="shared" si="641"/>
        <v/>
      </c>
      <c r="S1404" s="54" t="str">
        <f t="shared" si="642"/>
        <v/>
      </c>
      <c r="T1404" s="5" t="str">
        <f t="shared" si="624"/>
        <v/>
      </c>
      <c r="U1404" s="152" t="str">
        <f t="shared" si="625"/>
        <v/>
      </c>
      <c r="V1404" s="152" t="str">
        <f t="shared" si="626"/>
        <v/>
      </c>
      <c r="W1404" s="153" t="str">
        <f t="shared" si="627"/>
        <v/>
      </c>
      <c r="X1404" s="153" t="str">
        <f t="shared" si="628"/>
        <v/>
      </c>
      <c r="Y1404" s="153" t="str">
        <f t="shared" si="629"/>
        <v/>
      </c>
      <c r="Z1404" s="153" t="str">
        <f t="shared" si="630"/>
        <v/>
      </c>
      <c r="AA1404" s="152" t="str">
        <f t="shared" si="631"/>
        <v/>
      </c>
      <c r="AB1404" s="152" t="str">
        <f t="shared" si="632"/>
        <v/>
      </c>
      <c r="AC1404" s="154" t="str">
        <f t="shared" si="633"/>
        <v/>
      </c>
      <c r="AD1404" s="154" t="str">
        <f t="shared" si="634"/>
        <v/>
      </c>
      <c r="AE1404" s="3" t="str">
        <f t="shared" si="635"/>
        <v/>
      </c>
      <c r="AF1404" s="3" t="str">
        <f t="shared" si="636"/>
        <v/>
      </c>
      <c r="AG1404" s="3" t="str">
        <f t="shared" si="643"/>
        <v/>
      </c>
      <c r="AH1404" s="4" t="str">
        <f t="shared" si="637"/>
        <v/>
      </c>
      <c r="AI1404" s="75" t="str">
        <f t="shared" si="638"/>
        <v/>
      </c>
      <c r="AJ1404" s="75" t="str">
        <f t="shared" si="639"/>
        <v/>
      </c>
    </row>
    <row r="1405" spans="1:36" ht="14.25">
      <c r="A1405" s="41" t="str">
        <f t="shared" si="640"/>
        <v/>
      </c>
      <c r="B1405" s="150" t="str">
        <f>IF(ISNUMBER(A1405),INDEX('MetaTrader Import'!$H$13:$J$5893,TRUNC(((A1405-$A$39+1)-1)/3)+1,MOD((A1405-$A$39+1)-1,3)+1),"")</f>
        <v/>
      </c>
      <c r="C1405" s="43" t="str">
        <f t="shared" si="617"/>
        <v/>
      </c>
      <c r="D1405" s="43" t="str">
        <f t="shared" ca="1" si="618"/>
        <v/>
      </c>
      <c r="E1405" s="43" t="str">
        <f t="shared" si="619"/>
        <v/>
      </c>
      <c r="F1405" s="43" t="str">
        <f t="shared" si="620"/>
        <v/>
      </c>
      <c r="G1405" s="43" t="str">
        <f>IF(A1405&lt;&gt;"",IF(A1405&lt;Data!$G$11*0.25,$C$13/$G$32,IF(A1405&gt;Data!$G$11*0.25,$C$13,$C$13*10)),"")</f>
        <v/>
      </c>
      <c r="H1405" s="43" t="str">
        <f>IF(A1405&lt;&gt;"",IF(Data!$G$9="constant",$C$13,IF(Data!$G$9="squeeze",G1405,F1405)),"")</f>
        <v/>
      </c>
      <c r="I1405" s="38" t="str">
        <f ca="1">IF(ISNUMBER(A1405),NORMINV(RAND(),0,IF(AND(Data!$G$9="squeeze",A1405&lt;Data!$G$11*0.25),$H$32,1)*$C$30*$C$13)*($C$14*$C$12),"")</f>
        <v/>
      </c>
      <c r="J1405" s="42" t="str">
        <f ca="1">IFERROR(IF(Data!$C$6="Real",B1405,I1405+J1404+($C$14*$C$12)*(NORMINV(RAND(),$C$15,CHOOSE($G$13,$C$13,F1405,G1405)))),"")</f>
        <v/>
      </c>
      <c r="K1405" s="88" t="str">
        <f>IF(ISNUMBER(A1405), IF($G$16="fixed",$G$17,MIN(H1405*Data!$C$7*$C$16*0.5,$C$17*Data!$C$7))*$C$12,"")</f>
        <v/>
      </c>
      <c r="L1405" s="42" t="str">
        <f t="shared" ca="1" si="644"/>
        <v/>
      </c>
      <c r="M1405" s="44" t="str">
        <f t="shared" ca="1" si="645"/>
        <v/>
      </c>
      <c r="N1405" s="44" t="str">
        <f t="shared" ca="1" si="646"/>
        <v/>
      </c>
      <c r="O1405" s="108" t="str">
        <f t="shared" si="621"/>
        <v/>
      </c>
      <c r="P1405" s="102" t="str">
        <f t="shared" si="622"/>
        <v/>
      </c>
      <c r="Q1405" s="102" t="str">
        <f t="shared" si="623"/>
        <v/>
      </c>
      <c r="R1405" s="120" t="str">
        <f t="shared" si="641"/>
        <v/>
      </c>
      <c r="S1405" s="54" t="str">
        <f t="shared" si="642"/>
        <v/>
      </c>
      <c r="T1405" s="5" t="str">
        <f t="shared" si="624"/>
        <v/>
      </c>
      <c r="U1405" s="152" t="str">
        <f t="shared" si="625"/>
        <v/>
      </c>
      <c r="V1405" s="152" t="str">
        <f t="shared" si="626"/>
        <v/>
      </c>
      <c r="W1405" s="153" t="str">
        <f t="shared" si="627"/>
        <v/>
      </c>
      <c r="X1405" s="153" t="str">
        <f t="shared" si="628"/>
        <v/>
      </c>
      <c r="Y1405" s="153" t="str">
        <f t="shared" si="629"/>
        <v/>
      </c>
      <c r="Z1405" s="153" t="str">
        <f t="shared" si="630"/>
        <v/>
      </c>
      <c r="AA1405" s="152" t="str">
        <f t="shared" si="631"/>
        <v/>
      </c>
      <c r="AB1405" s="152" t="str">
        <f t="shared" si="632"/>
        <v/>
      </c>
      <c r="AC1405" s="154" t="str">
        <f t="shared" si="633"/>
        <v/>
      </c>
      <c r="AD1405" s="154" t="str">
        <f t="shared" si="634"/>
        <v/>
      </c>
      <c r="AE1405" s="3" t="str">
        <f t="shared" si="635"/>
        <v/>
      </c>
      <c r="AF1405" s="3" t="str">
        <f t="shared" si="636"/>
        <v/>
      </c>
      <c r="AG1405" s="3" t="str">
        <f t="shared" si="643"/>
        <v/>
      </c>
      <c r="AH1405" s="4" t="str">
        <f t="shared" si="637"/>
        <v/>
      </c>
      <c r="AI1405" s="75" t="str">
        <f t="shared" si="638"/>
        <v/>
      </c>
      <c r="AJ1405" s="75" t="str">
        <f t="shared" si="639"/>
        <v/>
      </c>
    </row>
    <row r="1406" spans="1:36" ht="14.25">
      <c r="A1406" s="41" t="str">
        <f t="shared" si="640"/>
        <v/>
      </c>
      <c r="B1406" s="150" t="str">
        <f>IF(ISNUMBER(A1406),INDEX('MetaTrader Import'!$H$13:$J$5893,TRUNC(((A1406-$A$39+1)-1)/3)+1,MOD((A1406-$A$39+1)-1,3)+1),"")</f>
        <v/>
      </c>
      <c r="C1406" s="43" t="str">
        <f t="shared" si="617"/>
        <v/>
      </c>
      <c r="D1406" s="43" t="str">
        <f t="shared" ca="1" si="618"/>
        <v/>
      </c>
      <c r="E1406" s="43" t="str">
        <f t="shared" si="619"/>
        <v/>
      </c>
      <c r="F1406" s="43" t="str">
        <f t="shared" si="620"/>
        <v/>
      </c>
      <c r="G1406" s="43" t="str">
        <f>IF(A1406&lt;&gt;"",IF(A1406&lt;Data!$G$11*0.25,$C$13/$G$32,IF(A1406&gt;Data!$G$11*0.25,$C$13,$C$13*10)),"")</f>
        <v/>
      </c>
      <c r="H1406" s="43" t="str">
        <f>IF(A1406&lt;&gt;"",IF(Data!$G$9="constant",$C$13,IF(Data!$G$9="squeeze",G1406,F1406)),"")</f>
        <v/>
      </c>
      <c r="I1406" s="38" t="str">
        <f ca="1">IF(ISNUMBER(A1406),NORMINV(RAND(),0,IF(AND(Data!$G$9="squeeze",A1406&lt;Data!$G$11*0.25),$H$32,1)*$C$30*$C$13)*($C$14*$C$12),"")</f>
        <v/>
      </c>
      <c r="J1406" s="42" t="str">
        <f ca="1">IFERROR(IF(Data!$C$6="Real",B1406,I1406+J1405+($C$14*$C$12)*(NORMINV(RAND(),$C$15,CHOOSE($G$13,$C$13,F1406,G1406)))),"")</f>
        <v/>
      </c>
      <c r="K1406" s="88" t="str">
        <f>IF(ISNUMBER(A1406), IF($G$16="fixed",$G$17,MIN(H1406*Data!$C$7*$C$16*0.5,$C$17*Data!$C$7))*$C$12,"")</f>
        <v/>
      </c>
      <c r="L1406" s="42" t="str">
        <f t="shared" ca="1" si="644"/>
        <v/>
      </c>
      <c r="M1406" s="44" t="str">
        <f t="shared" ca="1" si="645"/>
        <v/>
      </c>
      <c r="N1406" s="44" t="str">
        <f t="shared" ca="1" si="646"/>
        <v/>
      </c>
      <c r="O1406" s="108" t="str">
        <f t="shared" si="621"/>
        <v/>
      </c>
      <c r="P1406" s="102" t="str">
        <f t="shared" si="622"/>
        <v/>
      </c>
      <c r="Q1406" s="102" t="str">
        <f t="shared" si="623"/>
        <v/>
      </c>
      <c r="R1406" s="120" t="str">
        <f t="shared" si="641"/>
        <v/>
      </c>
      <c r="S1406" s="54" t="str">
        <f t="shared" si="642"/>
        <v/>
      </c>
      <c r="T1406" s="5" t="str">
        <f t="shared" si="624"/>
        <v/>
      </c>
      <c r="U1406" s="152" t="str">
        <f t="shared" si="625"/>
        <v/>
      </c>
      <c r="V1406" s="152" t="str">
        <f t="shared" si="626"/>
        <v/>
      </c>
      <c r="W1406" s="153" t="str">
        <f t="shared" si="627"/>
        <v/>
      </c>
      <c r="X1406" s="153" t="str">
        <f t="shared" si="628"/>
        <v/>
      </c>
      <c r="Y1406" s="153" t="str">
        <f t="shared" si="629"/>
        <v/>
      </c>
      <c r="Z1406" s="153" t="str">
        <f t="shared" si="630"/>
        <v/>
      </c>
      <c r="AA1406" s="152" t="str">
        <f t="shared" si="631"/>
        <v/>
      </c>
      <c r="AB1406" s="152" t="str">
        <f t="shared" si="632"/>
        <v/>
      </c>
      <c r="AC1406" s="154" t="str">
        <f t="shared" si="633"/>
        <v/>
      </c>
      <c r="AD1406" s="154" t="str">
        <f t="shared" si="634"/>
        <v/>
      </c>
      <c r="AE1406" s="3" t="str">
        <f t="shared" si="635"/>
        <v/>
      </c>
      <c r="AF1406" s="3" t="str">
        <f t="shared" si="636"/>
        <v/>
      </c>
      <c r="AG1406" s="3" t="str">
        <f t="shared" si="643"/>
        <v/>
      </c>
      <c r="AH1406" s="4" t="str">
        <f t="shared" si="637"/>
        <v/>
      </c>
      <c r="AI1406" s="75" t="str">
        <f t="shared" si="638"/>
        <v/>
      </c>
      <c r="AJ1406" s="75" t="str">
        <f t="shared" si="639"/>
        <v/>
      </c>
    </row>
    <row r="1407" spans="1:36" ht="14.25">
      <c r="A1407" s="41" t="str">
        <f t="shared" si="640"/>
        <v/>
      </c>
      <c r="B1407" s="150" t="str">
        <f>IF(ISNUMBER(A1407),INDEX('MetaTrader Import'!$H$13:$J$5893,TRUNC(((A1407-$A$39+1)-1)/3)+1,MOD((A1407-$A$39+1)-1,3)+1),"")</f>
        <v/>
      </c>
      <c r="C1407" s="43" t="str">
        <f t="shared" si="617"/>
        <v/>
      </c>
      <c r="D1407" s="43" t="str">
        <f t="shared" ca="1" si="618"/>
        <v/>
      </c>
      <c r="E1407" s="43" t="str">
        <f t="shared" si="619"/>
        <v/>
      </c>
      <c r="F1407" s="43" t="str">
        <f t="shared" si="620"/>
        <v/>
      </c>
      <c r="G1407" s="43" t="str">
        <f>IF(A1407&lt;&gt;"",IF(A1407&lt;Data!$G$11*0.25,$C$13/$G$32,IF(A1407&gt;Data!$G$11*0.25,$C$13,$C$13*10)),"")</f>
        <v/>
      </c>
      <c r="H1407" s="43" t="str">
        <f>IF(A1407&lt;&gt;"",IF(Data!$G$9="constant",$C$13,IF(Data!$G$9="squeeze",G1407,F1407)),"")</f>
        <v/>
      </c>
      <c r="I1407" s="38" t="str">
        <f ca="1">IF(ISNUMBER(A1407),NORMINV(RAND(),0,IF(AND(Data!$G$9="squeeze",A1407&lt;Data!$G$11*0.25),$H$32,1)*$C$30*$C$13)*($C$14*$C$12),"")</f>
        <v/>
      </c>
      <c r="J1407" s="42" t="str">
        <f ca="1">IFERROR(IF(Data!$C$6="Real",B1407,I1407+J1406+($C$14*$C$12)*(NORMINV(RAND(),$C$15,CHOOSE($G$13,$C$13,F1407,G1407)))),"")</f>
        <v/>
      </c>
      <c r="K1407" s="88" t="str">
        <f>IF(ISNUMBER(A1407), IF($G$16="fixed",$G$17,MIN(H1407*Data!$C$7*$C$16*0.5,$C$17*Data!$C$7))*$C$12,"")</f>
        <v/>
      </c>
      <c r="L1407" s="42" t="str">
        <f t="shared" ca="1" si="644"/>
        <v/>
      </c>
      <c r="M1407" s="44" t="str">
        <f t="shared" ca="1" si="645"/>
        <v/>
      </c>
      <c r="N1407" s="44" t="str">
        <f t="shared" ca="1" si="646"/>
        <v/>
      </c>
      <c r="O1407" s="108" t="str">
        <f t="shared" si="621"/>
        <v/>
      </c>
      <c r="P1407" s="102" t="str">
        <f t="shared" si="622"/>
        <v/>
      </c>
      <c r="Q1407" s="102" t="str">
        <f t="shared" si="623"/>
        <v/>
      </c>
      <c r="R1407" s="120" t="str">
        <f t="shared" si="641"/>
        <v/>
      </c>
      <c r="S1407" s="54" t="str">
        <f t="shared" si="642"/>
        <v/>
      </c>
      <c r="T1407" s="5" t="str">
        <f t="shared" si="624"/>
        <v/>
      </c>
      <c r="U1407" s="152" t="str">
        <f t="shared" si="625"/>
        <v/>
      </c>
      <c r="V1407" s="152" t="str">
        <f t="shared" si="626"/>
        <v/>
      </c>
      <c r="W1407" s="153" t="str">
        <f t="shared" si="627"/>
        <v/>
      </c>
      <c r="X1407" s="153" t="str">
        <f t="shared" si="628"/>
        <v/>
      </c>
      <c r="Y1407" s="153" t="str">
        <f t="shared" si="629"/>
        <v/>
      </c>
      <c r="Z1407" s="153" t="str">
        <f t="shared" si="630"/>
        <v/>
      </c>
      <c r="AA1407" s="152" t="str">
        <f t="shared" si="631"/>
        <v/>
      </c>
      <c r="AB1407" s="152" t="str">
        <f t="shared" si="632"/>
        <v/>
      </c>
      <c r="AC1407" s="154" t="str">
        <f t="shared" si="633"/>
        <v/>
      </c>
      <c r="AD1407" s="154" t="str">
        <f t="shared" si="634"/>
        <v/>
      </c>
      <c r="AE1407" s="3" t="str">
        <f t="shared" si="635"/>
        <v/>
      </c>
      <c r="AF1407" s="3" t="str">
        <f t="shared" si="636"/>
        <v/>
      </c>
      <c r="AG1407" s="3" t="str">
        <f t="shared" si="643"/>
        <v/>
      </c>
      <c r="AH1407" s="4" t="str">
        <f t="shared" si="637"/>
        <v/>
      </c>
      <c r="AI1407" s="75" t="str">
        <f t="shared" si="638"/>
        <v/>
      </c>
      <c r="AJ1407" s="75" t="str">
        <f t="shared" si="639"/>
        <v/>
      </c>
    </row>
    <row r="1408" spans="1:36" ht="14.25">
      <c r="A1408" s="41" t="str">
        <f t="shared" si="640"/>
        <v/>
      </c>
      <c r="B1408" s="150" t="str">
        <f>IF(ISNUMBER(A1408),INDEX('MetaTrader Import'!$H$13:$J$5893,TRUNC(((A1408-$A$39+1)-1)/3)+1,MOD((A1408-$A$39+1)-1,3)+1),"")</f>
        <v/>
      </c>
      <c r="C1408" s="43" t="str">
        <f t="shared" si="617"/>
        <v/>
      </c>
      <c r="D1408" s="43" t="str">
        <f t="shared" ca="1" si="618"/>
        <v/>
      </c>
      <c r="E1408" s="43" t="str">
        <f t="shared" si="619"/>
        <v/>
      </c>
      <c r="F1408" s="43" t="str">
        <f t="shared" si="620"/>
        <v/>
      </c>
      <c r="G1408" s="43" t="str">
        <f>IF(A1408&lt;&gt;"",IF(A1408&lt;Data!$G$11*0.25,$C$13/$G$32,IF(A1408&gt;Data!$G$11*0.25,$C$13,$C$13*10)),"")</f>
        <v/>
      </c>
      <c r="H1408" s="43" t="str">
        <f>IF(A1408&lt;&gt;"",IF(Data!$G$9="constant",$C$13,IF(Data!$G$9="squeeze",G1408,F1408)),"")</f>
        <v/>
      </c>
      <c r="I1408" s="38" t="str">
        <f ca="1">IF(ISNUMBER(A1408),NORMINV(RAND(),0,IF(AND(Data!$G$9="squeeze",A1408&lt;Data!$G$11*0.25),$H$32,1)*$C$30*$C$13)*($C$14*$C$12),"")</f>
        <v/>
      </c>
      <c r="J1408" s="42" t="str">
        <f ca="1">IFERROR(IF(Data!$C$6="Real",B1408,I1408+J1407+($C$14*$C$12)*(NORMINV(RAND(),$C$15,CHOOSE($G$13,$C$13,F1408,G1408)))),"")</f>
        <v/>
      </c>
      <c r="K1408" s="88" t="str">
        <f>IF(ISNUMBER(A1408), IF($G$16="fixed",$G$17,MIN(H1408*Data!$C$7*$C$16*0.5,$C$17*Data!$C$7))*$C$12,"")</f>
        <v/>
      </c>
      <c r="L1408" s="42" t="str">
        <f t="shared" ca="1" si="644"/>
        <v/>
      </c>
      <c r="M1408" s="44" t="str">
        <f t="shared" ca="1" si="645"/>
        <v/>
      </c>
      <c r="N1408" s="44" t="str">
        <f t="shared" ca="1" si="646"/>
        <v/>
      </c>
      <c r="O1408" s="108" t="str">
        <f t="shared" si="621"/>
        <v/>
      </c>
      <c r="P1408" s="102" t="str">
        <f t="shared" si="622"/>
        <v/>
      </c>
      <c r="Q1408" s="102" t="str">
        <f t="shared" si="623"/>
        <v/>
      </c>
      <c r="R1408" s="120" t="str">
        <f t="shared" si="641"/>
        <v/>
      </c>
      <c r="S1408" s="54" t="str">
        <f t="shared" si="642"/>
        <v/>
      </c>
      <c r="T1408" s="5" t="str">
        <f t="shared" si="624"/>
        <v/>
      </c>
      <c r="U1408" s="152" t="str">
        <f t="shared" si="625"/>
        <v/>
      </c>
      <c r="V1408" s="152" t="str">
        <f t="shared" si="626"/>
        <v/>
      </c>
      <c r="W1408" s="153" t="str">
        <f t="shared" si="627"/>
        <v/>
      </c>
      <c r="X1408" s="153" t="str">
        <f t="shared" si="628"/>
        <v/>
      </c>
      <c r="Y1408" s="153" t="str">
        <f t="shared" si="629"/>
        <v/>
      </c>
      <c r="Z1408" s="153" t="str">
        <f t="shared" si="630"/>
        <v/>
      </c>
      <c r="AA1408" s="152" t="str">
        <f t="shared" si="631"/>
        <v/>
      </c>
      <c r="AB1408" s="152" t="str">
        <f t="shared" si="632"/>
        <v/>
      </c>
      <c r="AC1408" s="154" t="str">
        <f t="shared" si="633"/>
        <v/>
      </c>
      <c r="AD1408" s="154" t="str">
        <f t="shared" si="634"/>
        <v/>
      </c>
      <c r="AE1408" s="3" t="str">
        <f t="shared" si="635"/>
        <v/>
      </c>
      <c r="AF1408" s="3" t="str">
        <f t="shared" si="636"/>
        <v/>
      </c>
      <c r="AG1408" s="3" t="str">
        <f t="shared" si="643"/>
        <v/>
      </c>
      <c r="AH1408" s="4" t="str">
        <f t="shared" si="637"/>
        <v/>
      </c>
      <c r="AI1408" s="75" t="str">
        <f t="shared" si="638"/>
        <v/>
      </c>
      <c r="AJ1408" s="75" t="str">
        <f t="shared" si="639"/>
        <v/>
      </c>
    </row>
    <row r="1409" spans="1:36" ht="14.25">
      <c r="A1409" s="41" t="str">
        <f t="shared" si="640"/>
        <v/>
      </c>
      <c r="B1409" s="150" t="str">
        <f>IF(ISNUMBER(A1409),INDEX('MetaTrader Import'!$H$13:$J$5893,TRUNC(((A1409-$A$39+1)-1)/3)+1,MOD((A1409-$A$39+1)-1,3)+1),"")</f>
        <v/>
      </c>
      <c r="C1409" s="43" t="str">
        <f t="shared" si="617"/>
        <v/>
      </c>
      <c r="D1409" s="43" t="str">
        <f t="shared" ca="1" si="618"/>
        <v/>
      </c>
      <c r="E1409" s="43" t="str">
        <f t="shared" si="619"/>
        <v/>
      </c>
      <c r="F1409" s="43" t="str">
        <f t="shared" si="620"/>
        <v/>
      </c>
      <c r="G1409" s="43" t="str">
        <f>IF(A1409&lt;&gt;"",IF(A1409&lt;Data!$G$11*0.25,$C$13/$G$32,IF(A1409&gt;Data!$G$11*0.25,$C$13,$C$13*10)),"")</f>
        <v/>
      </c>
      <c r="H1409" s="43" t="str">
        <f>IF(A1409&lt;&gt;"",IF(Data!$G$9="constant",$C$13,IF(Data!$G$9="squeeze",G1409,F1409)),"")</f>
        <v/>
      </c>
      <c r="I1409" s="38" t="str">
        <f ca="1">IF(ISNUMBER(A1409),NORMINV(RAND(),0,IF(AND(Data!$G$9="squeeze",A1409&lt;Data!$G$11*0.25),$H$32,1)*$C$30*$C$13)*($C$14*$C$12),"")</f>
        <v/>
      </c>
      <c r="J1409" s="42" t="str">
        <f ca="1">IFERROR(IF(Data!$C$6="Real",B1409,I1409+J1408+($C$14*$C$12)*(NORMINV(RAND(),$C$15,CHOOSE($G$13,$C$13,F1409,G1409)))),"")</f>
        <v/>
      </c>
      <c r="K1409" s="88" t="str">
        <f>IF(ISNUMBER(A1409), IF($G$16="fixed",$G$17,MIN(H1409*Data!$C$7*$C$16*0.5,$C$17*Data!$C$7))*$C$12,"")</f>
        <v/>
      </c>
      <c r="L1409" s="42" t="str">
        <f t="shared" ca="1" si="644"/>
        <v/>
      </c>
      <c r="M1409" s="44" t="str">
        <f t="shared" ca="1" si="645"/>
        <v/>
      </c>
      <c r="N1409" s="44" t="str">
        <f t="shared" ca="1" si="646"/>
        <v/>
      </c>
      <c r="O1409" s="108" t="str">
        <f t="shared" si="621"/>
        <v/>
      </c>
      <c r="P1409" s="102" t="str">
        <f t="shared" si="622"/>
        <v/>
      </c>
      <c r="Q1409" s="102" t="str">
        <f t="shared" si="623"/>
        <v/>
      </c>
      <c r="R1409" s="120" t="str">
        <f t="shared" si="641"/>
        <v/>
      </c>
      <c r="S1409" s="54" t="str">
        <f t="shared" si="642"/>
        <v/>
      </c>
      <c r="T1409" s="5" t="str">
        <f t="shared" si="624"/>
        <v/>
      </c>
      <c r="U1409" s="152" t="str">
        <f t="shared" si="625"/>
        <v/>
      </c>
      <c r="V1409" s="152" t="str">
        <f t="shared" si="626"/>
        <v/>
      </c>
      <c r="W1409" s="153" t="str">
        <f t="shared" si="627"/>
        <v/>
      </c>
      <c r="X1409" s="153" t="str">
        <f t="shared" si="628"/>
        <v/>
      </c>
      <c r="Y1409" s="153" t="str">
        <f t="shared" si="629"/>
        <v/>
      </c>
      <c r="Z1409" s="153" t="str">
        <f t="shared" si="630"/>
        <v/>
      </c>
      <c r="AA1409" s="152" t="str">
        <f t="shared" si="631"/>
        <v/>
      </c>
      <c r="AB1409" s="152" t="str">
        <f t="shared" si="632"/>
        <v/>
      </c>
      <c r="AC1409" s="154" t="str">
        <f t="shared" si="633"/>
        <v/>
      </c>
      <c r="AD1409" s="154" t="str">
        <f t="shared" si="634"/>
        <v/>
      </c>
      <c r="AE1409" s="3" t="str">
        <f t="shared" si="635"/>
        <v/>
      </c>
      <c r="AF1409" s="3" t="str">
        <f t="shared" si="636"/>
        <v/>
      </c>
      <c r="AG1409" s="3" t="str">
        <f t="shared" si="643"/>
        <v/>
      </c>
      <c r="AH1409" s="4" t="str">
        <f t="shared" si="637"/>
        <v/>
      </c>
      <c r="AI1409" s="75" t="str">
        <f t="shared" si="638"/>
        <v/>
      </c>
      <c r="AJ1409" s="75" t="str">
        <f t="shared" si="639"/>
        <v/>
      </c>
    </row>
    <row r="1410" spans="1:36" ht="14.25">
      <c r="A1410" s="41" t="str">
        <f t="shared" si="640"/>
        <v/>
      </c>
      <c r="B1410" s="150" t="str">
        <f>IF(ISNUMBER(A1410),INDEX('MetaTrader Import'!$H$13:$J$5893,TRUNC(((A1410-$A$39+1)-1)/3)+1,MOD((A1410-$A$39+1)-1,3)+1),"")</f>
        <v/>
      </c>
      <c r="C1410" s="43" t="str">
        <f t="shared" si="617"/>
        <v/>
      </c>
      <c r="D1410" s="43" t="str">
        <f t="shared" ca="1" si="618"/>
        <v/>
      </c>
      <c r="E1410" s="43" t="str">
        <f t="shared" si="619"/>
        <v/>
      </c>
      <c r="F1410" s="43" t="str">
        <f t="shared" si="620"/>
        <v/>
      </c>
      <c r="G1410" s="43" t="str">
        <f>IF(A1410&lt;&gt;"",IF(A1410&lt;Data!$G$11*0.25,$C$13/$G$32,IF(A1410&gt;Data!$G$11*0.25,$C$13,$C$13*10)),"")</f>
        <v/>
      </c>
      <c r="H1410" s="43" t="str">
        <f>IF(A1410&lt;&gt;"",IF(Data!$G$9="constant",$C$13,IF(Data!$G$9="squeeze",G1410,F1410)),"")</f>
        <v/>
      </c>
      <c r="I1410" s="38" t="str">
        <f ca="1">IF(ISNUMBER(A1410),NORMINV(RAND(),0,IF(AND(Data!$G$9="squeeze",A1410&lt;Data!$G$11*0.25),$H$32,1)*$C$30*$C$13)*($C$14*$C$12),"")</f>
        <v/>
      </c>
      <c r="J1410" s="42" t="str">
        <f ca="1">IFERROR(IF(Data!$C$6="Real",B1410,I1410+J1409+($C$14*$C$12)*(NORMINV(RAND(),$C$15,CHOOSE($G$13,$C$13,F1410,G1410)))),"")</f>
        <v/>
      </c>
      <c r="K1410" s="88" t="str">
        <f>IF(ISNUMBER(A1410), IF($G$16="fixed",$G$17,MIN(H1410*Data!$C$7*$C$16*0.5,$C$17*Data!$C$7))*$C$12,"")</f>
        <v/>
      </c>
      <c r="L1410" s="42" t="str">
        <f t="shared" ca="1" si="644"/>
        <v/>
      </c>
      <c r="M1410" s="44" t="str">
        <f t="shared" ca="1" si="645"/>
        <v/>
      </c>
      <c r="N1410" s="44" t="str">
        <f t="shared" ca="1" si="646"/>
        <v/>
      </c>
      <c r="O1410" s="108" t="str">
        <f t="shared" si="621"/>
        <v/>
      </c>
      <c r="P1410" s="102" t="str">
        <f t="shared" si="622"/>
        <v/>
      </c>
      <c r="Q1410" s="102" t="str">
        <f t="shared" si="623"/>
        <v/>
      </c>
      <c r="R1410" s="120" t="str">
        <f t="shared" si="641"/>
        <v/>
      </c>
      <c r="S1410" s="54" t="str">
        <f t="shared" si="642"/>
        <v/>
      </c>
      <c r="T1410" s="5" t="str">
        <f t="shared" si="624"/>
        <v/>
      </c>
      <c r="U1410" s="152" t="str">
        <f t="shared" si="625"/>
        <v/>
      </c>
      <c r="V1410" s="152" t="str">
        <f t="shared" si="626"/>
        <v/>
      </c>
      <c r="W1410" s="153" t="str">
        <f t="shared" si="627"/>
        <v/>
      </c>
      <c r="X1410" s="153" t="str">
        <f t="shared" si="628"/>
        <v/>
      </c>
      <c r="Y1410" s="153" t="str">
        <f t="shared" si="629"/>
        <v/>
      </c>
      <c r="Z1410" s="153" t="str">
        <f t="shared" si="630"/>
        <v/>
      </c>
      <c r="AA1410" s="152" t="str">
        <f t="shared" si="631"/>
        <v/>
      </c>
      <c r="AB1410" s="152" t="str">
        <f t="shared" si="632"/>
        <v/>
      </c>
      <c r="AC1410" s="154" t="str">
        <f t="shared" si="633"/>
        <v/>
      </c>
      <c r="AD1410" s="154" t="str">
        <f t="shared" si="634"/>
        <v/>
      </c>
      <c r="AE1410" s="3" t="str">
        <f t="shared" si="635"/>
        <v/>
      </c>
      <c r="AF1410" s="3" t="str">
        <f t="shared" si="636"/>
        <v/>
      </c>
      <c r="AG1410" s="3" t="str">
        <f t="shared" si="643"/>
        <v/>
      </c>
      <c r="AH1410" s="4" t="str">
        <f t="shared" si="637"/>
        <v/>
      </c>
      <c r="AI1410" s="75" t="str">
        <f t="shared" si="638"/>
        <v/>
      </c>
      <c r="AJ1410" s="75" t="str">
        <f t="shared" si="639"/>
        <v/>
      </c>
    </row>
    <row r="1411" spans="1:36" ht="14.25">
      <c r="A1411" s="41" t="str">
        <f t="shared" si="640"/>
        <v/>
      </c>
      <c r="B1411" s="150" t="str">
        <f>IF(ISNUMBER(A1411),INDEX('MetaTrader Import'!$H$13:$J$5893,TRUNC(((A1411-$A$39+1)-1)/3)+1,MOD((A1411-$A$39+1)-1,3)+1),"")</f>
        <v/>
      </c>
      <c r="C1411" s="43" t="str">
        <f t="shared" ref="C1411:C1474" si="647">IF(A1411&lt;&gt;"",E1410,"")</f>
        <v/>
      </c>
      <c r="D1411" s="43" t="str">
        <f t="shared" ref="D1411:D1474" ca="1" si="648">IF(A1411&lt;&gt;"",NORMINV(RAND(),($C$23-C1411)*$C$28,$C$27)+NORMINV(RAND(),IF(RAND()&gt;$C$26,$C$25,0),$C$27),"")</f>
        <v/>
      </c>
      <c r="E1411" s="43" t="str">
        <f t="shared" ref="E1411:E1474" si="649">IF(A1411&lt;&gt;"",C1411+D1411,"")</f>
        <v/>
      </c>
      <c r="F1411" s="43" t="str">
        <f t="shared" ref="F1411:F1474" si="650">IF(A1411&lt;&gt;"",$C$13*ABS(E1411)/$C$23,"")</f>
        <v/>
      </c>
      <c r="G1411" s="43" t="str">
        <f>IF(A1411&lt;&gt;"",IF(A1411&lt;Data!$G$11*0.25,$C$13/$G$32,IF(A1411&gt;Data!$G$11*0.25,$C$13,$C$13*10)),"")</f>
        <v/>
      </c>
      <c r="H1411" s="43" t="str">
        <f>IF(A1411&lt;&gt;"",IF(Data!$G$9="constant",$C$13,IF(Data!$G$9="squeeze",G1411,F1411)),"")</f>
        <v/>
      </c>
      <c r="I1411" s="38" t="str">
        <f ca="1">IF(ISNUMBER(A1411),NORMINV(RAND(),0,IF(AND(Data!$G$9="squeeze",A1411&lt;Data!$G$11*0.25),$H$32,1)*$C$30*$C$13)*($C$14*$C$12),"")</f>
        <v/>
      </c>
      <c r="J1411" s="42" t="str">
        <f ca="1">IFERROR(IF(Data!$C$6="Real",B1411,I1411+J1410+($C$14*$C$12)*(NORMINV(RAND(),$C$15,CHOOSE($G$13,$C$13,F1411,G1411)))),"")</f>
        <v/>
      </c>
      <c r="K1411" s="88" t="str">
        <f>IF(ISNUMBER(A1411), IF($G$16="fixed",$G$17,MIN(H1411*Data!$C$7*$C$16*0.5,$C$17*Data!$C$7))*$C$12,"")</f>
        <v/>
      </c>
      <c r="L1411" s="42" t="str">
        <f t="shared" ca="1" si="644"/>
        <v/>
      </c>
      <c r="M1411" s="44" t="str">
        <f t="shared" ca="1" si="645"/>
        <v/>
      </c>
      <c r="N1411" s="44" t="str">
        <f t="shared" ca="1" si="646"/>
        <v/>
      </c>
      <c r="O1411" s="108" t="str">
        <f t="shared" ref="O1411:O1474" si="651">IF(ISNUMBER(A1411),$G$12*SLOPE(L1397:L1411,A1397:A1411),"")</f>
        <v/>
      </c>
      <c r="P1411" s="102" t="str">
        <f t="shared" ref="P1411:P1474" si="652">IF(ISNUMBER(A1411),STDEV(L1397:L1411)*$G$12,"")</f>
        <v/>
      </c>
      <c r="Q1411" s="102" t="str">
        <f t="shared" ref="Q1411:Q1474" si="653">IF(ISNUMBER(A1411),SLOPE(P1397:P1411,A1397:A1411),"")</f>
        <v/>
      </c>
      <c r="R1411" s="120" t="str">
        <f t="shared" si="641"/>
        <v/>
      </c>
      <c r="S1411" s="54" t="str">
        <f t="shared" si="642"/>
        <v/>
      </c>
      <c r="T1411" s="5" t="str">
        <f t="shared" ref="T1411:T1474" si="654">IF(ISNUMBER(A1411),IF(S1411=1,L1411,IF(AG1410="Y","",IF(ISNUMBER(T1410),T1410,""))),"")</f>
        <v/>
      </c>
      <c r="U1411" s="152" t="str">
        <f t="shared" ref="U1411:U1474" si="655">IF(NOT(ISNUMBER(T1411)),"",IF(S1411=1,T1411,IF(M1411&gt;U1410,M1411,IF(ISNUMBER(U1410),U1410,""))))</f>
        <v/>
      </c>
      <c r="V1411" s="152" t="str">
        <f t="shared" ref="V1411:V1474" si="656">IF(NOT(ISNUMBER(T1411)),"",IF(S1411=1,T1411,IF(N1411&lt;V1410,N1411,IF(ISNUMBER(V1410),V1410,""))))</f>
        <v/>
      </c>
      <c r="W1411" s="153" t="str">
        <f t="shared" ref="W1411:W1474" si="657">IF(NOT(ISNUMBER(T1411)),"",MIN($F$24,IF(TRUNC((U1411-T1411)/$E$24*$G$12)+0&gt;IF(ISNUMBER(W1410),W1410,0),TRUNC((U1411-T1411)/$E$24*$G$12)+0,IF(ISNUMBER(W1410),W1410,0))))</f>
        <v/>
      </c>
      <c r="X1411" s="153" t="str">
        <f t="shared" ref="X1411:X1474" si="658">IF(NOT(ISNUMBER(T1411)),"",MIN($F$24,IF(-TRUNC((V1411-T1411)/$E$24*$G$12)+0&gt;IF(ISNUMBER(X1410),X1410,0),-TRUNC((V1411-T1411)/$E$24*$G$12)+0,IF(ISNUMBER(X1410),X1410,0))))</f>
        <v/>
      </c>
      <c r="Y1411" s="153" t="str">
        <f t="shared" ref="Y1411:Y1474" si="659">IF(ISNUMBER(W1411),(IF(W1411=0,0,1))*IF(ABS($I$24)=2,POWER(2,W1411-1),W1411)*SIGN($I$24)*$K$24,"")</f>
        <v/>
      </c>
      <c r="Z1411" s="153" t="str">
        <f t="shared" ref="Z1411:Z1474" si="660">IF(ISNUMBER(X1411),(IF(X1411=0,0,1))*IF(ABS($I$24)=2,POWER(2,X1411-1),X1411)*SIGN($I$24)*$K$24,"")</f>
        <v/>
      </c>
      <c r="AA1411" s="152" t="str">
        <f t="shared" ref="AA1411:AA1474" si="661">IF(OR(NOT(ISNUMBER(T1411)),W1411&lt;1),"",IF(OR(NOT(ISNUMBER(W1410)),W1410=0),IF(SIGN(Y1411)=1,M1411,N1411),(Y1410*AA1410+(Y1411-Y1410)*IF(SIGN(Y1411)=1,M1411,N1411))/Y1411))</f>
        <v/>
      </c>
      <c r="AB1411" s="152" t="str">
        <f t="shared" ref="AB1411:AB1474" si="662">IF(OR(NOT(ISNUMBER(T1411)),X1411&lt;1),"",IF(OR(NOT(ISNUMBER(X1410)),X1410=0),IF(SIGN(Z1411)=1,N1411,M1411),(Z1410*AB1410+(Z1411-Z1410)*IF(SIGN(Z1411)=1,N1411,M1411))/Z1411))</f>
        <v/>
      </c>
      <c r="AC1411" s="154" t="str">
        <f t="shared" ref="AC1411:AC1474" si="663">IFERROR(-SIGN(Y1411)*(AA1411-IF(SIGN(Y1411)=1,N1411,M1411))*$G$12*ABS(Y1411),"")</f>
        <v/>
      </c>
      <c r="AD1411" s="154" t="str">
        <f t="shared" ref="AD1411:AD1474" si="664">IFERROR(SIGN(Z1411)*(AB1411-IF(SIGN(Z1411)=1,M1411,N1411))*$G$12*ABS(Z1411),"")</f>
        <v/>
      </c>
      <c r="AE1411" s="3" t="str">
        <f t="shared" ref="AE1411:AE1474" si="665">IF(ISNUMBER(A1411),IFERROR((IF(ISNUMBER(AC1411),AC1411,0)+IF(ISNUMBER(AD1411),AD1411,0))/(ABS(Y1411)+ABS(Z1411)),0),"")</f>
        <v/>
      </c>
      <c r="AF1411" s="3" t="str">
        <f t="shared" ref="AF1411:AF1474" si="666">IF(ISNUMBER(A1411),IF(ISNUMBER(AC1411),AC1411,0)+IF(ISNUMBER(AD1411),AD1411,0),"")</f>
        <v/>
      </c>
      <c r="AG1411" s="3" t="str">
        <f t="shared" si="643"/>
        <v/>
      </c>
      <c r="AH1411" s="4" t="str">
        <f t="shared" ref="AH1411:AH1474" si="667">IF(AG1411="y",AF1411*10*$C$11,"")</f>
        <v/>
      </c>
      <c r="AI1411" s="75" t="str">
        <f t="shared" ref="AI1411:AI1474" si="668">IF(ISNUMBER(A1411),IF(ISNUMBER(AH1411),AJ1411,AF1411*10*$C$11+AJ1411),"")</f>
        <v/>
      </c>
      <c r="AJ1411" s="75" t="str">
        <f t="shared" ref="AJ1411:AJ1474" si="669">IF(ISNUMBER(A1411),AJ1410+IF(ISNUMBER(AH1411),AH1411,0),"")</f>
        <v/>
      </c>
    </row>
    <row r="1412" spans="1:36" ht="14.25">
      <c r="A1412" s="41" t="str">
        <f t="shared" ref="A1412:A1475" si="670">IFERROR(IF(A1411+1&gt;$C$19,"",A1411+1),"")</f>
        <v/>
      </c>
      <c r="B1412" s="150" t="str">
        <f>IF(ISNUMBER(A1412),INDEX('MetaTrader Import'!$H$13:$J$5893,TRUNC(((A1412-$A$39+1)-1)/3)+1,MOD((A1412-$A$39+1)-1,3)+1),"")</f>
        <v/>
      </c>
      <c r="C1412" s="43" t="str">
        <f t="shared" si="647"/>
        <v/>
      </c>
      <c r="D1412" s="43" t="str">
        <f t="shared" ca="1" si="648"/>
        <v/>
      </c>
      <c r="E1412" s="43" t="str">
        <f t="shared" si="649"/>
        <v/>
      </c>
      <c r="F1412" s="43" t="str">
        <f t="shared" si="650"/>
        <v/>
      </c>
      <c r="G1412" s="43" t="str">
        <f>IF(A1412&lt;&gt;"",IF(A1412&lt;Data!$G$11*0.25,$C$13/$G$32,IF(A1412&gt;Data!$G$11*0.25,$C$13,$C$13*10)),"")</f>
        <v/>
      </c>
      <c r="H1412" s="43" t="str">
        <f>IF(A1412&lt;&gt;"",IF(Data!$G$9="constant",$C$13,IF(Data!$G$9="squeeze",G1412,F1412)),"")</f>
        <v/>
      </c>
      <c r="I1412" s="38" t="str">
        <f ca="1">IF(ISNUMBER(A1412),NORMINV(RAND(),0,IF(AND(Data!$G$9="squeeze",A1412&lt;Data!$G$11*0.25),$H$32,1)*$C$30*$C$13)*($C$14*$C$12),"")</f>
        <v/>
      </c>
      <c r="J1412" s="42" t="str">
        <f ca="1">IFERROR(IF(Data!$C$6="Real",B1412,I1412+J1411+($C$14*$C$12)*(NORMINV(RAND(),$C$15,CHOOSE($G$13,$C$13,F1412,G1412)))),"")</f>
        <v/>
      </c>
      <c r="K1412" s="88" t="str">
        <f>IF(ISNUMBER(A1412), IF($G$16="fixed",$G$17,MIN(H1412*Data!$C$7*$C$16*0.5,$C$17*Data!$C$7))*$C$12,"")</f>
        <v/>
      </c>
      <c r="L1412" s="42" t="str">
        <f t="shared" ca="1" si="644"/>
        <v/>
      </c>
      <c r="M1412" s="44" t="str">
        <f t="shared" ca="1" si="645"/>
        <v/>
      </c>
      <c r="N1412" s="44" t="str">
        <f t="shared" ca="1" si="646"/>
        <v/>
      </c>
      <c r="O1412" s="108" t="str">
        <f t="shared" si="651"/>
        <v/>
      </c>
      <c r="P1412" s="102" t="str">
        <f t="shared" si="652"/>
        <v/>
      </c>
      <c r="Q1412" s="102" t="str">
        <f t="shared" si="653"/>
        <v/>
      </c>
      <c r="R1412" s="120" t="str">
        <f t="shared" ref="R1412:R1475" si="671">IF(ISNUMBER(A1412),R1411+S1411,"")</f>
        <v/>
      </c>
      <c r="S1412" s="54" t="str">
        <f t="shared" ref="S1412:S1475" si="672">IF(ISNUMBER(A1412),IF(AND(R1412&lt;$M$24,Q1412&lt;$F$28,ABS(O1412)&lt;$F$27,P1412&lt;$F$26,NOT(ISNUMBER(T1411))),1,0),"")</f>
        <v/>
      </c>
      <c r="T1412" s="5" t="str">
        <f t="shared" si="654"/>
        <v/>
      </c>
      <c r="U1412" s="152" t="str">
        <f t="shared" si="655"/>
        <v/>
      </c>
      <c r="V1412" s="152" t="str">
        <f t="shared" si="656"/>
        <v/>
      </c>
      <c r="W1412" s="153" t="str">
        <f t="shared" si="657"/>
        <v/>
      </c>
      <c r="X1412" s="153" t="str">
        <f t="shared" si="658"/>
        <v/>
      </c>
      <c r="Y1412" s="153" t="str">
        <f t="shared" si="659"/>
        <v/>
      </c>
      <c r="Z1412" s="153" t="str">
        <f t="shared" si="660"/>
        <v/>
      </c>
      <c r="AA1412" s="152" t="str">
        <f t="shared" si="661"/>
        <v/>
      </c>
      <c r="AB1412" s="152" t="str">
        <f t="shared" si="662"/>
        <v/>
      </c>
      <c r="AC1412" s="154" t="str">
        <f t="shared" si="663"/>
        <v/>
      </c>
      <c r="AD1412" s="154" t="str">
        <f t="shared" si="664"/>
        <v/>
      </c>
      <c r="AE1412" s="3" t="str">
        <f t="shared" si="665"/>
        <v/>
      </c>
      <c r="AF1412" s="3" t="str">
        <f t="shared" si="666"/>
        <v/>
      </c>
      <c r="AG1412" s="3" t="str">
        <f t="shared" ref="AG1412:AG1475" si="673">IF(NOT(ISNUMBER(T1412)),"",IF(OR(AF1412&gt;$G$24,AF1412&lt;-$H$24,A1412+1&gt;$C$19),"Y","N"))</f>
        <v/>
      </c>
      <c r="AH1412" s="4" t="str">
        <f t="shared" si="667"/>
        <v/>
      </c>
      <c r="AI1412" s="75" t="str">
        <f t="shared" si="668"/>
        <v/>
      </c>
      <c r="AJ1412" s="75" t="str">
        <f t="shared" si="669"/>
        <v/>
      </c>
    </row>
    <row r="1413" spans="1:36" ht="14.25">
      <c r="A1413" s="41" t="str">
        <f t="shared" si="670"/>
        <v/>
      </c>
      <c r="B1413" s="150" t="str">
        <f>IF(ISNUMBER(A1413),INDEX('MetaTrader Import'!$H$13:$J$5893,TRUNC(((A1413-$A$39+1)-1)/3)+1,MOD((A1413-$A$39+1)-1,3)+1),"")</f>
        <v/>
      </c>
      <c r="C1413" s="43" t="str">
        <f t="shared" si="647"/>
        <v/>
      </c>
      <c r="D1413" s="43" t="str">
        <f t="shared" ca="1" si="648"/>
        <v/>
      </c>
      <c r="E1413" s="43" t="str">
        <f t="shared" si="649"/>
        <v/>
      </c>
      <c r="F1413" s="43" t="str">
        <f t="shared" si="650"/>
        <v/>
      </c>
      <c r="G1413" s="43" t="str">
        <f>IF(A1413&lt;&gt;"",IF(A1413&lt;Data!$G$11*0.25,$C$13/$G$32,IF(A1413&gt;Data!$G$11*0.25,$C$13,$C$13*10)),"")</f>
        <v/>
      </c>
      <c r="H1413" s="43" t="str">
        <f>IF(A1413&lt;&gt;"",IF(Data!$G$9="constant",$C$13,IF(Data!$G$9="squeeze",G1413,F1413)),"")</f>
        <v/>
      </c>
      <c r="I1413" s="38" t="str">
        <f ca="1">IF(ISNUMBER(A1413),NORMINV(RAND(),0,IF(AND(Data!$G$9="squeeze",A1413&lt;Data!$G$11*0.25),$H$32,1)*$C$30*$C$13)*($C$14*$C$12),"")</f>
        <v/>
      </c>
      <c r="J1413" s="42" t="str">
        <f ca="1">IFERROR(IF(Data!$C$6="Real",B1413,I1413+J1412+($C$14*$C$12)*(NORMINV(RAND(),$C$15,CHOOSE($G$13,$C$13,F1413,G1413)))),"")</f>
        <v/>
      </c>
      <c r="K1413" s="88" t="str">
        <f>IF(ISNUMBER(A1413), IF($G$16="fixed",$G$17,MIN(H1413*Data!$C$7*$C$16*0.5,$C$17*Data!$C$7))*$C$12,"")</f>
        <v/>
      </c>
      <c r="L1413" s="42" t="str">
        <f t="shared" ca="1" si="644"/>
        <v/>
      </c>
      <c r="M1413" s="44" t="str">
        <f t="shared" ca="1" si="645"/>
        <v/>
      </c>
      <c r="N1413" s="44" t="str">
        <f t="shared" ca="1" si="646"/>
        <v/>
      </c>
      <c r="O1413" s="108" t="str">
        <f t="shared" si="651"/>
        <v/>
      </c>
      <c r="P1413" s="102" t="str">
        <f t="shared" si="652"/>
        <v/>
      </c>
      <c r="Q1413" s="102" t="str">
        <f t="shared" si="653"/>
        <v/>
      </c>
      <c r="R1413" s="120" t="str">
        <f t="shared" si="671"/>
        <v/>
      </c>
      <c r="S1413" s="54" t="str">
        <f t="shared" si="672"/>
        <v/>
      </c>
      <c r="T1413" s="5" t="str">
        <f t="shared" si="654"/>
        <v/>
      </c>
      <c r="U1413" s="152" t="str">
        <f t="shared" si="655"/>
        <v/>
      </c>
      <c r="V1413" s="152" t="str">
        <f t="shared" si="656"/>
        <v/>
      </c>
      <c r="W1413" s="153" t="str">
        <f t="shared" si="657"/>
        <v/>
      </c>
      <c r="X1413" s="153" t="str">
        <f t="shared" si="658"/>
        <v/>
      </c>
      <c r="Y1413" s="153" t="str">
        <f t="shared" si="659"/>
        <v/>
      </c>
      <c r="Z1413" s="153" t="str">
        <f t="shared" si="660"/>
        <v/>
      </c>
      <c r="AA1413" s="152" t="str">
        <f t="shared" si="661"/>
        <v/>
      </c>
      <c r="AB1413" s="152" t="str">
        <f t="shared" si="662"/>
        <v/>
      </c>
      <c r="AC1413" s="154" t="str">
        <f t="shared" si="663"/>
        <v/>
      </c>
      <c r="AD1413" s="154" t="str">
        <f t="shared" si="664"/>
        <v/>
      </c>
      <c r="AE1413" s="3" t="str">
        <f t="shared" si="665"/>
        <v/>
      </c>
      <c r="AF1413" s="3" t="str">
        <f t="shared" si="666"/>
        <v/>
      </c>
      <c r="AG1413" s="3" t="str">
        <f t="shared" si="673"/>
        <v/>
      </c>
      <c r="AH1413" s="4" t="str">
        <f t="shared" si="667"/>
        <v/>
      </c>
      <c r="AI1413" s="75" t="str">
        <f t="shared" si="668"/>
        <v/>
      </c>
      <c r="AJ1413" s="75" t="str">
        <f t="shared" si="669"/>
        <v/>
      </c>
    </row>
    <row r="1414" spans="1:36" ht="14.25">
      <c r="A1414" s="41" t="str">
        <f t="shared" si="670"/>
        <v/>
      </c>
      <c r="B1414" s="150" t="str">
        <f>IF(ISNUMBER(A1414),INDEX('MetaTrader Import'!$H$13:$J$5893,TRUNC(((A1414-$A$39+1)-1)/3)+1,MOD((A1414-$A$39+1)-1,3)+1),"")</f>
        <v/>
      </c>
      <c r="C1414" s="43" t="str">
        <f t="shared" si="647"/>
        <v/>
      </c>
      <c r="D1414" s="43" t="str">
        <f t="shared" ca="1" si="648"/>
        <v/>
      </c>
      <c r="E1414" s="43" t="str">
        <f t="shared" si="649"/>
        <v/>
      </c>
      <c r="F1414" s="43" t="str">
        <f t="shared" si="650"/>
        <v/>
      </c>
      <c r="G1414" s="43" t="str">
        <f>IF(A1414&lt;&gt;"",IF(A1414&lt;Data!$G$11*0.25,$C$13/$G$32,IF(A1414&gt;Data!$G$11*0.25,$C$13,$C$13*10)),"")</f>
        <v/>
      </c>
      <c r="H1414" s="43" t="str">
        <f>IF(A1414&lt;&gt;"",IF(Data!$G$9="constant",$C$13,IF(Data!$G$9="squeeze",G1414,F1414)),"")</f>
        <v/>
      </c>
      <c r="I1414" s="38" t="str">
        <f ca="1">IF(ISNUMBER(A1414),NORMINV(RAND(),0,IF(AND(Data!$G$9="squeeze",A1414&lt;Data!$G$11*0.25),$H$32,1)*$C$30*$C$13)*($C$14*$C$12),"")</f>
        <v/>
      </c>
      <c r="J1414" s="42" t="str">
        <f ca="1">IFERROR(IF(Data!$C$6="Real",B1414,I1414+J1413+($C$14*$C$12)*(NORMINV(RAND(),$C$15,CHOOSE($G$13,$C$13,F1414,G1414)))),"")</f>
        <v/>
      </c>
      <c r="K1414" s="88" t="str">
        <f>IF(ISNUMBER(A1414), IF($G$16="fixed",$G$17,MIN(H1414*Data!$C$7*$C$16*0.5,$C$17*Data!$C$7))*$C$12,"")</f>
        <v/>
      </c>
      <c r="L1414" s="42" t="str">
        <f t="shared" ref="L1414:L1477" ca="1" si="674">IFERROR(J1414,"")</f>
        <v/>
      </c>
      <c r="M1414" s="44" t="str">
        <f t="shared" ref="M1414:M1477" ca="1" si="675">IFERROR(L1414+K1414*0.5,"")</f>
        <v/>
      </c>
      <c r="N1414" s="44" t="str">
        <f t="shared" ref="N1414:N1477" ca="1" si="676">IFERROR(L1414-K1414*0.5,"")</f>
        <v/>
      </c>
      <c r="O1414" s="108" t="str">
        <f t="shared" si="651"/>
        <v/>
      </c>
      <c r="P1414" s="102" t="str">
        <f t="shared" si="652"/>
        <v/>
      </c>
      <c r="Q1414" s="102" t="str">
        <f t="shared" si="653"/>
        <v/>
      </c>
      <c r="R1414" s="120" t="str">
        <f t="shared" si="671"/>
        <v/>
      </c>
      <c r="S1414" s="54" t="str">
        <f t="shared" si="672"/>
        <v/>
      </c>
      <c r="T1414" s="5" t="str">
        <f t="shared" si="654"/>
        <v/>
      </c>
      <c r="U1414" s="152" t="str">
        <f t="shared" si="655"/>
        <v/>
      </c>
      <c r="V1414" s="152" t="str">
        <f t="shared" si="656"/>
        <v/>
      </c>
      <c r="W1414" s="153" t="str">
        <f t="shared" si="657"/>
        <v/>
      </c>
      <c r="X1414" s="153" t="str">
        <f t="shared" si="658"/>
        <v/>
      </c>
      <c r="Y1414" s="153" t="str">
        <f t="shared" si="659"/>
        <v/>
      </c>
      <c r="Z1414" s="153" t="str">
        <f t="shared" si="660"/>
        <v/>
      </c>
      <c r="AA1414" s="152" t="str">
        <f t="shared" si="661"/>
        <v/>
      </c>
      <c r="AB1414" s="152" t="str">
        <f t="shared" si="662"/>
        <v/>
      </c>
      <c r="AC1414" s="154" t="str">
        <f t="shared" si="663"/>
        <v/>
      </c>
      <c r="AD1414" s="154" t="str">
        <f t="shared" si="664"/>
        <v/>
      </c>
      <c r="AE1414" s="3" t="str">
        <f t="shared" si="665"/>
        <v/>
      </c>
      <c r="AF1414" s="3" t="str">
        <f t="shared" si="666"/>
        <v/>
      </c>
      <c r="AG1414" s="3" t="str">
        <f t="shared" si="673"/>
        <v/>
      </c>
      <c r="AH1414" s="4" t="str">
        <f t="shared" si="667"/>
        <v/>
      </c>
      <c r="AI1414" s="75" t="str">
        <f t="shared" si="668"/>
        <v/>
      </c>
      <c r="AJ1414" s="75" t="str">
        <f t="shared" si="669"/>
        <v/>
      </c>
    </row>
    <row r="1415" spans="1:36" ht="14.25">
      <c r="A1415" s="41" t="str">
        <f t="shared" si="670"/>
        <v/>
      </c>
      <c r="B1415" s="150" t="str">
        <f>IF(ISNUMBER(A1415),INDEX('MetaTrader Import'!$H$13:$J$5893,TRUNC(((A1415-$A$39+1)-1)/3)+1,MOD((A1415-$A$39+1)-1,3)+1),"")</f>
        <v/>
      </c>
      <c r="C1415" s="43" t="str">
        <f t="shared" si="647"/>
        <v/>
      </c>
      <c r="D1415" s="43" t="str">
        <f t="shared" ca="1" si="648"/>
        <v/>
      </c>
      <c r="E1415" s="43" t="str">
        <f t="shared" si="649"/>
        <v/>
      </c>
      <c r="F1415" s="43" t="str">
        <f t="shared" si="650"/>
        <v/>
      </c>
      <c r="G1415" s="43" t="str">
        <f>IF(A1415&lt;&gt;"",IF(A1415&lt;Data!$G$11*0.25,$C$13/$G$32,IF(A1415&gt;Data!$G$11*0.25,$C$13,$C$13*10)),"")</f>
        <v/>
      </c>
      <c r="H1415" s="43" t="str">
        <f>IF(A1415&lt;&gt;"",IF(Data!$G$9="constant",$C$13,IF(Data!$G$9="squeeze",G1415,F1415)),"")</f>
        <v/>
      </c>
      <c r="I1415" s="38" t="str">
        <f ca="1">IF(ISNUMBER(A1415),NORMINV(RAND(),0,IF(AND(Data!$G$9="squeeze",A1415&lt;Data!$G$11*0.25),$H$32,1)*$C$30*$C$13)*($C$14*$C$12),"")</f>
        <v/>
      </c>
      <c r="J1415" s="42" t="str">
        <f ca="1">IFERROR(IF(Data!$C$6="Real",B1415,I1415+J1414+($C$14*$C$12)*(NORMINV(RAND(),$C$15,CHOOSE($G$13,$C$13,F1415,G1415)))),"")</f>
        <v/>
      </c>
      <c r="K1415" s="88" t="str">
        <f>IF(ISNUMBER(A1415), IF($G$16="fixed",$G$17,MIN(H1415*Data!$C$7*$C$16*0.5,$C$17*Data!$C$7))*$C$12,"")</f>
        <v/>
      </c>
      <c r="L1415" s="42" t="str">
        <f t="shared" ca="1" si="674"/>
        <v/>
      </c>
      <c r="M1415" s="44" t="str">
        <f t="shared" ca="1" si="675"/>
        <v/>
      </c>
      <c r="N1415" s="44" t="str">
        <f t="shared" ca="1" si="676"/>
        <v/>
      </c>
      <c r="O1415" s="108" t="str">
        <f t="shared" si="651"/>
        <v/>
      </c>
      <c r="P1415" s="102" t="str">
        <f t="shared" si="652"/>
        <v/>
      </c>
      <c r="Q1415" s="102" t="str">
        <f t="shared" si="653"/>
        <v/>
      </c>
      <c r="R1415" s="120" t="str">
        <f t="shared" si="671"/>
        <v/>
      </c>
      <c r="S1415" s="54" t="str">
        <f t="shared" si="672"/>
        <v/>
      </c>
      <c r="T1415" s="5" t="str">
        <f t="shared" si="654"/>
        <v/>
      </c>
      <c r="U1415" s="152" t="str">
        <f t="shared" si="655"/>
        <v/>
      </c>
      <c r="V1415" s="152" t="str">
        <f t="shared" si="656"/>
        <v/>
      </c>
      <c r="W1415" s="153" t="str">
        <f t="shared" si="657"/>
        <v/>
      </c>
      <c r="X1415" s="153" t="str">
        <f t="shared" si="658"/>
        <v/>
      </c>
      <c r="Y1415" s="153" t="str">
        <f t="shared" si="659"/>
        <v/>
      </c>
      <c r="Z1415" s="153" t="str">
        <f t="shared" si="660"/>
        <v/>
      </c>
      <c r="AA1415" s="152" t="str">
        <f t="shared" si="661"/>
        <v/>
      </c>
      <c r="AB1415" s="152" t="str">
        <f t="shared" si="662"/>
        <v/>
      </c>
      <c r="AC1415" s="154" t="str">
        <f t="shared" si="663"/>
        <v/>
      </c>
      <c r="AD1415" s="154" t="str">
        <f t="shared" si="664"/>
        <v/>
      </c>
      <c r="AE1415" s="3" t="str">
        <f t="shared" si="665"/>
        <v/>
      </c>
      <c r="AF1415" s="3" t="str">
        <f t="shared" si="666"/>
        <v/>
      </c>
      <c r="AG1415" s="3" t="str">
        <f t="shared" si="673"/>
        <v/>
      </c>
      <c r="AH1415" s="4" t="str">
        <f t="shared" si="667"/>
        <v/>
      </c>
      <c r="AI1415" s="75" t="str">
        <f t="shared" si="668"/>
        <v/>
      </c>
      <c r="AJ1415" s="75" t="str">
        <f t="shared" si="669"/>
        <v/>
      </c>
    </row>
    <row r="1416" spans="1:36" ht="14.25">
      <c r="A1416" s="41" t="str">
        <f t="shared" si="670"/>
        <v/>
      </c>
      <c r="B1416" s="150" t="str">
        <f>IF(ISNUMBER(A1416),INDEX('MetaTrader Import'!$H$13:$J$5893,TRUNC(((A1416-$A$39+1)-1)/3)+1,MOD((A1416-$A$39+1)-1,3)+1),"")</f>
        <v/>
      </c>
      <c r="C1416" s="43" t="str">
        <f t="shared" si="647"/>
        <v/>
      </c>
      <c r="D1416" s="43" t="str">
        <f t="shared" ca="1" si="648"/>
        <v/>
      </c>
      <c r="E1416" s="43" t="str">
        <f t="shared" si="649"/>
        <v/>
      </c>
      <c r="F1416" s="43" t="str">
        <f t="shared" si="650"/>
        <v/>
      </c>
      <c r="G1416" s="43" t="str">
        <f>IF(A1416&lt;&gt;"",IF(A1416&lt;Data!$G$11*0.25,$C$13/$G$32,IF(A1416&gt;Data!$G$11*0.25,$C$13,$C$13*10)),"")</f>
        <v/>
      </c>
      <c r="H1416" s="43" t="str">
        <f>IF(A1416&lt;&gt;"",IF(Data!$G$9="constant",$C$13,IF(Data!$G$9="squeeze",G1416,F1416)),"")</f>
        <v/>
      </c>
      <c r="I1416" s="38" t="str">
        <f ca="1">IF(ISNUMBER(A1416),NORMINV(RAND(),0,IF(AND(Data!$G$9="squeeze",A1416&lt;Data!$G$11*0.25),$H$32,1)*$C$30*$C$13)*($C$14*$C$12),"")</f>
        <v/>
      </c>
      <c r="J1416" s="42" t="str">
        <f ca="1">IFERROR(IF(Data!$C$6="Real",B1416,I1416+J1415+($C$14*$C$12)*(NORMINV(RAND(),$C$15,CHOOSE($G$13,$C$13,F1416,G1416)))),"")</f>
        <v/>
      </c>
      <c r="K1416" s="88" t="str">
        <f>IF(ISNUMBER(A1416), IF($G$16="fixed",$G$17,MIN(H1416*Data!$C$7*$C$16*0.5,$C$17*Data!$C$7))*$C$12,"")</f>
        <v/>
      </c>
      <c r="L1416" s="42" t="str">
        <f t="shared" ca="1" si="674"/>
        <v/>
      </c>
      <c r="M1416" s="44" t="str">
        <f t="shared" ca="1" si="675"/>
        <v/>
      </c>
      <c r="N1416" s="44" t="str">
        <f t="shared" ca="1" si="676"/>
        <v/>
      </c>
      <c r="O1416" s="108" t="str">
        <f t="shared" si="651"/>
        <v/>
      </c>
      <c r="P1416" s="102" t="str">
        <f t="shared" si="652"/>
        <v/>
      </c>
      <c r="Q1416" s="102" t="str">
        <f t="shared" si="653"/>
        <v/>
      </c>
      <c r="R1416" s="120" t="str">
        <f t="shared" si="671"/>
        <v/>
      </c>
      <c r="S1416" s="54" t="str">
        <f t="shared" si="672"/>
        <v/>
      </c>
      <c r="T1416" s="5" t="str">
        <f t="shared" si="654"/>
        <v/>
      </c>
      <c r="U1416" s="152" t="str">
        <f t="shared" si="655"/>
        <v/>
      </c>
      <c r="V1416" s="152" t="str">
        <f t="shared" si="656"/>
        <v/>
      </c>
      <c r="W1416" s="153" t="str">
        <f t="shared" si="657"/>
        <v/>
      </c>
      <c r="X1416" s="153" t="str">
        <f t="shared" si="658"/>
        <v/>
      </c>
      <c r="Y1416" s="153" t="str">
        <f t="shared" si="659"/>
        <v/>
      </c>
      <c r="Z1416" s="153" t="str">
        <f t="shared" si="660"/>
        <v/>
      </c>
      <c r="AA1416" s="152" t="str">
        <f t="shared" si="661"/>
        <v/>
      </c>
      <c r="AB1416" s="152" t="str">
        <f t="shared" si="662"/>
        <v/>
      </c>
      <c r="AC1416" s="154" t="str">
        <f t="shared" si="663"/>
        <v/>
      </c>
      <c r="AD1416" s="154" t="str">
        <f t="shared" si="664"/>
        <v/>
      </c>
      <c r="AE1416" s="3" t="str">
        <f t="shared" si="665"/>
        <v/>
      </c>
      <c r="AF1416" s="3" t="str">
        <f t="shared" si="666"/>
        <v/>
      </c>
      <c r="AG1416" s="3" t="str">
        <f t="shared" si="673"/>
        <v/>
      </c>
      <c r="AH1416" s="4" t="str">
        <f t="shared" si="667"/>
        <v/>
      </c>
      <c r="AI1416" s="75" t="str">
        <f t="shared" si="668"/>
        <v/>
      </c>
      <c r="AJ1416" s="75" t="str">
        <f t="shared" si="669"/>
        <v/>
      </c>
    </row>
    <row r="1417" spans="1:36" ht="14.25">
      <c r="A1417" s="41" t="str">
        <f t="shared" si="670"/>
        <v/>
      </c>
      <c r="B1417" s="150" t="str">
        <f>IF(ISNUMBER(A1417),INDEX('MetaTrader Import'!$H$13:$J$5893,TRUNC(((A1417-$A$39+1)-1)/3)+1,MOD((A1417-$A$39+1)-1,3)+1),"")</f>
        <v/>
      </c>
      <c r="C1417" s="43" t="str">
        <f t="shared" si="647"/>
        <v/>
      </c>
      <c r="D1417" s="43" t="str">
        <f t="shared" ca="1" si="648"/>
        <v/>
      </c>
      <c r="E1417" s="43" t="str">
        <f t="shared" si="649"/>
        <v/>
      </c>
      <c r="F1417" s="43" t="str">
        <f t="shared" si="650"/>
        <v/>
      </c>
      <c r="G1417" s="43" t="str">
        <f>IF(A1417&lt;&gt;"",IF(A1417&lt;Data!$G$11*0.25,$C$13/$G$32,IF(A1417&gt;Data!$G$11*0.25,$C$13,$C$13*10)),"")</f>
        <v/>
      </c>
      <c r="H1417" s="43" t="str">
        <f>IF(A1417&lt;&gt;"",IF(Data!$G$9="constant",$C$13,IF(Data!$G$9="squeeze",G1417,F1417)),"")</f>
        <v/>
      </c>
      <c r="I1417" s="38" t="str">
        <f ca="1">IF(ISNUMBER(A1417),NORMINV(RAND(),0,IF(AND(Data!$G$9="squeeze",A1417&lt;Data!$G$11*0.25),$H$32,1)*$C$30*$C$13)*($C$14*$C$12),"")</f>
        <v/>
      </c>
      <c r="J1417" s="42" t="str">
        <f ca="1">IFERROR(IF(Data!$C$6="Real",B1417,I1417+J1416+($C$14*$C$12)*(NORMINV(RAND(),$C$15,CHOOSE($G$13,$C$13,F1417,G1417)))),"")</f>
        <v/>
      </c>
      <c r="K1417" s="88" t="str">
        <f>IF(ISNUMBER(A1417), IF($G$16="fixed",$G$17,MIN(H1417*Data!$C$7*$C$16*0.5,$C$17*Data!$C$7))*$C$12,"")</f>
        <v/>
      </c>
      <c r="L1417" s="42" t="str">
        <f t="shared" ca="1" si="674"/>
        <v/>
      </c>
      <c r="M1417" s="44" t="str">
        <f t="shared" ca="1" si="675"/>
        <v/>
      </c>
      <c r="N1417" s="44" t="str">
        <f t="shared" ca="1" si="676"/>
        <v/>
      </c>
      <c r="O1417" s="108" t="str">
        <f t="shared" si="651"/>
        <v/>
      </c>
      <c r="P1417" s="102" t="str">
        <f t="shared" si="652"/>
        <v/>
      </c>
      <c r="Q1417" s="102" t="str">
        <f t="shared" si="653"/>
        <v/>
      </c>
      <c r="R1417" s="120" t="str">
        <f t="shared" si="671"/>
        <v/>
      </c>
      <c r="S1417" s="54" t="str">
        <f t="shared" si="672"/>
        <v/>
      </c>
      <c r="T1417" s="5" t="str">
        <f t="shared" si="654"/>
        <v/>
      </c>
      <c r="U1417" s="152" t="str">
        <f t="shared" si="655"/>
        <v/>
      </c>
      <c r="V1417" s="152" t="str">
        <f t="shared" si="656"/>
        <v/>
      </c>
      <c r="W1417" s="153" t="str">
        <f t="shared" si="657"/>
        <v/>
      </c>
      <c r="X1417" s="153" t="str">
        <f t="shared" si="658"/>
        <v/>
      </c>
      <c r="Y1417" s="153" t="str">
        <f t="shared" si="659"/>
        <v/>
      </c>
      <c r="Z1417" s="153" t="str">
        <f t="shared" si="660"/>
        <v/>
      </c>
      <c r="AA1417" s="152" t="str">
        <f t="shared" si="661"/>
        <v/>
      </c>
      <c r="AB1417" s="152" t="str">
        <f t="shared" si="662"/>
        <v/>
      </c>
      <c r="AC1417" s="154" t="str">
        <f t="shared" si="663"/>
        <v/>
      </c>
      <c r="AD1417" s="154" t="str">
        <f t="shared" si="664"/>
        <v/>
      </c>
      <c r="AE1417" s="3" t="str">
        <f t="shared" si="665"/>
        <v/>
      </c>
      <c r="AF1417" s="3" t="str">
        <f t="shared" si="666"/>
        <v/>
      </c>
      <c r="AG1417" s="3" t="str">
        <f t="shared" si="673"/>
        <v/>
      </c>
      <c r="AH1417" s="4" t="str">
        <f t="shared" si="667"/>
        <v/>
      </c>
      <c r="AI1417" s="75" t="str">
        <f t="shared" si="668"/>
        <v/>
      </c>
      <c r="AJ1417" s="75" t="str">
        <f t="shared" si="669"/>
        <v/>
      </c>
    </row>
    <row r="1418" spans="1:36" ht="14.25">
      <c r="A1418" s="41" t="str">
        <f t="shared" si="670"/>
        <v/>
      </c>
      <c r="B1418" s="150" t="str">
        <f>IF(ISNUMBER(A1418),INDEX('MetaTrader Import'!$H$13:$J$5893,TRUNC(((A1418-$A$39+1)-1)/3)+1,MOD((A1418-$A$39+1)-1,3)+1),"")</f>
        <v/>
      </c>
      <c r="C1418" s="43" t="str">
        <f t="shared" si="647"/>
        <v/>
      </c>
      <c r="D1418" s="43" t="str">
        <f t="shared" ca="1" si="648"/>
        <v/>
      </c>
      <c r="E1418" s="43" t="str">
        <f t="shared" si="649"/>
        <v/>
      </c>
      <c r="F1418" s="43" t="str">
        <f t="shared" si="650"/>
        <v/>
      </c>
      <c r="G1418" s="43" t="str">
        <f>IF(A1418&lt;&gt;"",IF(A1418&lt;Data!$G$11*0.25,$C$13/$G$32,IF(A1418&gt;Data!$G$11*0.25,$C$13,$C$13*10)),"")</f>
        <v/>
      </c>
      <c r="H1418" s="43" t="str">
        <f>IF(A1418&lt;&gt;"",IF(Data!$G$9="constant",$C$13,IF(Data!$G$9="squeeze",G1418,F1418)),"")</f>
        <v/>
      </c>
      <c r="I1418" s="38" t="str">
        <f ca="1">IF(ISNUMBER(A1418),NORMINV(RAND(),0,IF(AND(Data!$G$9="squeeze",A1418&lt;Data!$G$11*0.25),$H$32,1)*$C$30*$C$13)*($C$14*$C$12),"")</f>
        <v/>
      </c>
      <c r="J1418" s="42" t="str">
        <f ca="1">IFERROR(IF(Data!$C$6="Real",B1418,I1418+J1417+($C$14*$C$12)*(NORMINV(RAND(),$C$15,CHOOSE($G$13,$C$13,F1418,G1418)))),"")</f>
        <v/>
      </c>
      <c r="K1418" s="88" t="str">
        <f>IF(ISNUMBER(A1418), IF($G$16="fixed",$G$17,MIN(H1418*Data!$C$7*$C$16*0.5,$C$17*Data!$C$7))*$C$12,"")</f>
        <v/>
      </c>
      <c r="L1418" s="42" t="str">
        <f t="shared" ca="1" si="674"/>
        <v/>
      </c>
      <c r="M1418" s="44" t="str">
        <f t="shared" ca="1" si="675"/>
        <v/>
      </c>
      <c r="N1418" s="44" t="str">
        <f t="shared" ca="1" si="676"/>
        <v/>
      </c>
      <c r="O1418" s="108" t="str">
        <f t="shared" si="651"/>
        <v/>
      </c>
      <c r="P1418" s="102" t="str">
        <f t="shared" si="652"/>
        <v/>
      </c>
      <c r="Q1418" s="102" t="str">
        <f t="shared" si="653"/>
        <v/>
      </c>
      <c r="R1418" s="120" t="str">
        <f t="shared" si="671"/>
        <v/>
      </c>
      <c r="S1418" s="54" t="str">
        <f t="shared" si="672"/>
        <v/>
      </c>
      <c r="T1418" s="5" t="str">
        <f t="shared" si="654"/>
        <v/>
      </c>
      <c r="U1418" s="152" t="str">
        <f t="shared" si="655"/>
        <v/>
      </c>
      <c r="V1418" s="152" t="str">
        <f t="shared" si="656"/>
        <v/>
      </c>
      <c r="W1418" s="153" t="str">
        <f t="shared" si="657"/>
        <v/>
      </c>
      <c r="X1418" s="153" t="str">
        <f t="shared" si="658"/>
        <v/>
      </c>
      <c r="Y1418" s="153" t="str">
        <f t="shared" si="659"/>
        <v/>
      </c>
      <c r="Z1418" s="153" t="str">
        <f t="shared" si="660"/>
        <v/>
      </c>
      <c r="AA1418" s="152" t="str">
        <f t="shared" si="661"/>
        <v/>
      </c>
      <c r="AB1418" s="152" t="str">
        <f t="shared" si="662"/>
        <v/>
      </c>
      <c r="AC1418" s="154" t="str">
        <f t="shared" si="663"/>
        <v/>
      </c>
      <c r="AD1418" s="154" t="str">
        <f t="shared" si="664"/>
        <v/>
      </c>
      <c r="AE1418" s="3" t="str">
        <f t="shared" si="665"/>
        <v/>
      </c>
      <c r="AF1418" s="3" t="str">
        <f t="shared" si="666"/>
        <v/>
      </c>
      <c r="AG1418" s="3" t="str">
        <f t="shared" si="673"/>
        <v/>
      </c>
      <c r="AH1418" s="4" t="str">
        <f t="shared" si="667"/>
        <v/>
      </c>
      <c r="AI1418" s="75" t="str">
        <f t="shared" si="668"/>
        <v/>
      </c>
      <c r="AJ1418" s="75" t="str">
        <f t="shared" si="669"/>
        <v/>
      </c>
    </row>
    <row r="1419" spans="1:36" ht="14.25">
      <c r="A1419" s="41" t="str">
        <f t="shared" si="670"/>
        <v/>
      </c>
      <c r="B1419" s="150" t="str">
        <f>IF(ISNUMBER(A1419),INDEX('MetaTrader Import'!$H$13:$J$5893,TRUNC(((A1419-$A$39+1)-1)/3)+1,MOD((A1419-$A$39+1)-1,3)+1),"")</f>
        <v/>
      </c>
      <c r="C1419" s="43" t="str">
        <f t="shared" si="647"/>
        <v/>
      </c>
      <c r="D1419" s="43" t="str">
        <f t="shared" ca="1" si="648"/>
        <v/>
      </c>
      <c r="E1419" s="43" t="str">
        <f t="shared" si="649"/>
        <v/>
      </c>
      <c r="F1419" s="43" t="str">
        <f t="shared" si="650"/>
        <v/>
      </c>
      <c r="G1419" s="43" t="str">
        <f>IF(A1419&lt;&gt;"",IF(A1419&lt;Data!$G$11*0.25,$C$13/$G$32,IF(A1419&gt;Data!$G$11*0.25,$C$13,$C$13*10)),"")</f>
        <v/>
      </c>
      <c r="H1419" s="43" t="str">
        <f>IF(A1419&lt;&gt;"",IF(Data!$G$9="constant",$C$13,IF(Data!$G$9="squeeze",G1419,F1419)),"")</f>
        <v/>
      </c>
      <c r="I1419" s="38" t="str">
        <f ca="1">IF(ISNUMBER(A1419),NORMINV(RAND(),0,IF(AND(Data!$G$9="squeeze",A1419&lt;Data!$G$11*0.25),$H$32,1)*$C$30*$C$13)*($C$14*$C$12),"")</f>
        <v/>
      </c>
      <c r="J1419" s="42" t="str">
        <f ca="1">IFERROR(IF(Data!$C$6="Real",B1419,I1419+J1418+($C$14*$C$12)*(NORMINV(RAND(),$C$15,CHOOSE($G$13,$C$13,F1419,G1419)))),"")</f>
        <v/>
      </c>
      <c r="K1419" s="88" t="str">
        <f>IF(ISNUMBER(A1419), IF($G$16="fixed",$G$17,MIN(H1419*Data!$C$7*$C$16*0.5,$C$17*Data!$C$7))*$C$12,"")</f>
        <v/>
      </c>
      <c r="L1419" s="42" t="str">
        <f t="shared" ca="1" si="674"/>
        <v/>
      </c>
      <c r="M1419" s="44" t="str">
        <f t="shared" ca="1" si="675"/>
        <v/>
      </c>
      <c r="N1419" s="44" t="str">
        <f t="shared" ca="1" si="676"/>
        <v/>
      </c>
      <c r="O1419" s="108" t="str">
        <f t="shared" si="651"/>
        <v/>
      </c>
      <c r="P1419" s="102" t="str">
        <f t="shared" si="652"/>
        <v/>
      </c>
      <c r="Q1419" s="102" t="str">
        <f t="shared" si="653"/>
        <v/>
      </c>
      <c r="R1419" s="120" t="str">
        <f t="shared" si="671"/>
        <v/>
      </c>
      <c r="S1419" s="54" t="str">
        <f t="shared" si="672"/>
        <v/>
      </c>
      <c r="T1419" s="5" t="str">
        <f t="shared" si="654"/>
        <v/>
      </c>
      <c r="U1419" s="152" t="str">
        <f t="shared" si="655"/>
        <v/>
      </c>
      <c r="V1419" s="152" t="str">
        <f t="shared" si="656"/>
        <v/>
      </c>
      <c r="W1419" s="153" t="str">
        <f t="shared" si="657"/>
        <v/>
      </c>
      <c r="X1419" s="153" t="str">
        <f t="shared" si="658"/>
        <v/>
      </c>
      <c r="Y1419" s="153" t="str">
        <f t="shared" si="659"/>
        <v/>
      </c>
      <c r="Z1419" s="153" t="str">
        <f t="shared" si="660"/>
        <v/>
      </c>
      <c r="AA1419" s="152" t="str">
        <f t="shared" si="661"/>
        <v/>
      </c>
      <c r="AB1419" s="152" t="str">
        <f t="shared" si="662"/>
        <v/>
      </c>
      <c r="AC1419" s="154" t="str">
        <f t="shared" si="663"/>
        <v/>
      </c>
      <c r="AD1419" s="154" t="str">
        <f t="shared" si="664"/>
        <v/>
      </c>
      <c r="AE1419" s="3" t="str">
        <f t="shared" si="665"/>
        <v/>
      </c>
      <c r="AF1419" s="3" t="str">
        <f t="shared" si="666"/>
        <v/>
      </c>
      <c r="AG1419" s="3" t="str">
        <f t="shared" si="673"/>
        <v/>
      </c>
      <c r="AH1419" s="4" t="str">
        <f t="shared" si="667"/>
        <v/>
      </c>
      <c r="AI1419" s="75" t="str">
        <f t="shared" si="668"/>
        <v/>
      </c>
      <c r="AJ1419" s="75" t="str">
        <f t="shared" si="669"/>
        <v/>
      </c>
    </row>
    <row r="1420" spans="1:36" ht="14.25">
      <c r="A1420" s="41" t="str">
        <f t="shared" si="670"/>
        <v/>
      </c>
      <c r="B1420" s="150" t="str">
        <f>IF(ISNUMBER(A1420),INDEX('MetaTrader Import'!$H$13:$J$5893,TRUNC(((A1420-$A$39+1)-1)/3)+1,MOD((A1420-$A$39+1)-1,3)+1),"")</f>
        <v/>
      </c>
      <c r="C1420" s="43" t="str">
        <f t="shared" si="647"/>
        <v/>
      </c>
      <c r="D1420" s="43" t="str">
        <f t="shared" ca="1" si="648"/>
        <v/>
      </c>
      <c r="E1420" s="43" t="str">
        <f t="shared" si="649"/>
        <v/>
      </c>
      <c r="F1420" s="43" t="str">
        <f t="shared" si="650"/>
        <v/>
      </c>
      <c r="G1420" s="43" t="str">
        <f>IF(A1420&lt;&gt;"",IF(A1420&lt;Data!$G$11*0.25,$C$13/$G$32,IF(A1420&gt;Data!$G$11*0.25,$C$13,$C$13*10)),"")</f>
        <v/>
      </c>
      <c r="H1420" s="43" t="str">
        <f>IF(A1420&lt;&gt;"",IF(Data!$G$9="constant",$C$13,IF(Data!$G$9="squeeze",G1420,F1420)),"")</f>
        <v/>
      </c>
      <c r="I1420" s="38" t="str">
        <f ca="1">IF(ISNUMBER(A1420),NORMINV(RAND(),0,IF(AND(Data!$G$9="squeeze",A1420&lt;Data!$G$11*0.25),$H$32,1)*$C$30*$C$13)*($C$14*$C$12),"")</f>
        <v/>
      </c>
      <c r="J1420" s="42" t="str">
        <f ca="1">IFERROR(IF(Data!$C$6="Real",B1420,I1420+J1419+($C$14*$C$12)*(NORMINV(RAND(),$C$15,CHOOSE($G$13,$C$13,F1420,G1420)))),"")</f>
        <v/>
      </c>
      <c r="K1420" s="88" t="str">
        <f>IF(ISNUMBER(A1420), IF($G$16="fixed",$G$17,MIN(H1420*Data!$C$7*$C$16*0.5,$C$17*Data!$C$7))*$C$12,"")</f>
        <v/>
      </c>
      <c r="L1420" s="42" t="str">
        <f t="shared" ca="1" si="674"/>
        <v/>
      </c>
      <c r="M1420" s="44" t="str">
        <f t="shared" ca="1" si="675"/>
        <v/>
      </c>
      <c r="N1420" s="44" t="str">
        <f t="shared" ca="1" si="676"/>
        <v/>
      </c>
      <c r="O1420" s="108" t="str">
        <f t="shared" si="651"/>
        <v/>
      </c>
      <c r="P1420" s="102" t="str">
        <f t="shared" si="652"/>
        <v/>
      </c>
      <c r="Q1420" s="102" t="str">
        <f t="shared" si="653"/>
        <v/>
      </c>
      <c r="R1420" s="120" t="str">
        <f t="shared" si="671"/>
        <v/>
      </c>
      <c r="S1420" s="54" t="str">
        <f t="shared" si="672"/>
        <v/>
      </c>
      <c r="T1420" s="5" t="str">
        <f t="shared" si="654"/>
        <v/>
      </c>
      <c r="U1420" s="152" t="str">
        <f t="shared" si="655"/>
        <v/>
      </c>
      <c r="V1420" s="152" t="str">
        <f t="shared" si="656"/>
        <v/>
      </c>
      <c r="W1420" s="153" t="str">
        <f t="shared" si="657"/>
        <v/>
      </c>
      <c r="X1420" s="153" t="str">
        <f t="shared" si="658"/>
        <v/>
      </c>
      <c r="Y1420" s="153" t="str">
        <f t="shared" si="659"/>
        <v/>
      </c>
      <c r="Z1420" s="153" t="str">
        <f t="shared" si="660"/>
        <v/>
      </c>
      <c r="AA1420" s="152" t="str">
        <f t="shared" si="661"/>
        <v/>
      </c>
      <c r="AB1420" s="152" t="str">
        <f t="shared" si="662"/>
        <v/>
      </c>
      <c r="AC1420" s="154" t="str">
        <f t="shared" si="663"/>
        <v/>
      </c>
      <c r="AD1420" s="154" t="str">
        <f t="shared" si="664"/>
        <v/>
      </c>
      <c r="AE1420" s="3" t="str">
        <f t="shared" si="665"/>
        <v/>
      </c>
      <c r="AF1420" s="3" t="str">
        <f t="shared" si="666"/>
        <v/>
      </c>
      <c r="AG1420" s="3" t="str">
        <f t="shared" si="673"/>
        <v/>
      </c>
      <c r="AH1420" s="4" t="str">
        <f t="shared" si="667"/>
        <v/>
      </c>
      <c r="AI1420" s="75" t="str">
        <f t="shared" si="668"/>
        <v/>
      </c>
      <c r="AJ1420" s="75" t="str">
        <f t="shared" si="669"/>
        <v/>
      </c>
    </row>
    <row r="1421" spans="1:36" ht="14.25">
      <c r="A1421" s="41" t="str">
        <f t="shared" si="670"/>
        <v/>
      </c>
      <c r="B1421" s="150" t="str">
        <f>IF(ISNUMBER(A1421),INDEX('MetaTrader Import'!$H$13:$J$5893,TRUNC(((A1421-$A$39+1)-1)/3)+1,MOD((A1421-$A$39+1)-1,3)+1),"")</f>
        <v/>
      </c>
      <c r="C1421" s="43" t="str">
        <f t="shared" si="647"/>
        <v/>
      </c>
      <c r="D1421" s="43" t="str">
        <f t="shared" ca="1" si="648"/>
        <v/>
      </c>
      <c r="E1421" s="43" t="str">
        <f t="shared" si="649"/>
        <v/>
      </c>
      <c r="F1421" s="43" t="str">
        <f t="shared" si="650"/>
        <v/>
      </c>
      <c r="G1421" s="43" t="str">
        <f>IF(A1421&lt;&gt;"",IF(A1421&lt;Data!$G$11*0.25,$C$13/$G$32,IF(A1421&gt;Data!$G$11*0.25,$C$13,$C$13*10)),"")</f>
        <v/>
      </c>
      <c r="H1421" s="43" t="str">
        <f>IF(A1421&lt;&gt;"",IF(Data!$G$9="constant",$C$13,IF(Data!$G$9="squeeze",G1421,F1421)),"")</f>
        <v/>
      </c>
      <c r="I1421" s="38" t="str">
        <f ca="1">IF(ISNUMBER(A1421),NORMINV(RAND(),0,IF(AND(Data!$G$9="squeeze",A1421&lt;Data!$G$11*0.25),$H$32,1)*$C$30*$C$13)*($C$14*$C$12),"")</f>
        <v/>
      </c>
      <c r="J1421" s="42" t="str">
        <f ca="1">IFERROR(IF(Data!$C$6="Real",B1421,I1421+J1420+($C$14*$C$12)*(NORMINV(RAND(),$C$15,CHOOSE($G$13,$C$13,F1421,G1421)))),"")</f>
        <v/>
      </c>
      <c r="K1421" s="88" t="str">
        <f>IF(ISNUMBER(A1421), IF($G$16="fixed",$G$17,MIN(H1421*Data!$C$7*$C$16*0.5,$C$17*Data!$C$7))*$C$12,"")</f>
        <v/>
      </c>
      <c r="L1421" s="42" t="str">
        <f t="shared" ca="1" si="674"/>
        <v/>
      </c>
      <c r="M1421" s="44" t="str">
        <f t="shared" ca="1" si="675"/>
        <v/>
      </c>
      <c r="N1421" s="44" t="str">
        <f t="shared" ca="1" si="676"/>
        <v/>
      </c>
      <c r="O1421" s="108" t="str">
        <f t="shared" si="651"/>
        <v/>
      </c>
      <c r="P1421" s="102" t="str">
        <f t="shared" si="652"/>
        <v/>
      </c>
      <c r="Q1421" s="102" t="str">
        <f t="shared" si="653"/>
        <v/>
      </c>
      <c r="R1421" s="120" t="str">
        <f t="shared" si="671"/>
        <v/>
      </c>
      <c r="S1421" s="54" t="str">
        <f t="shared" si="672"/>
        <v/>
      </c>
      <c r="T1421" s="5" t="str">
        <f t="shared" si="654"/>
        <v/>
      </c>
      <c r="U1421" s="152" t="str">
        <f t="shared" si="655"/>
        <v/>
      </c>
      <c r="V1421" s="152" t="str">
        <f t="shared" si="656"/>
        <v/>
      </c>
      <c r="W1421" s="153" t="str">
        <f t="shared" si="657"/>
        <v/>
      </c>
      <c r="X1421" s="153" t="str">
        <f t="shared" si="658"/>
        <v/>
      </c>
      <c r="Y1421" s="153" t="str">
        <f t="shared" si="659"/>
        <v/>
      </c>
      <c r="Z1421" s="153" t="str">
        <f t="shared" si="660"/>
        <v/>
      </c>
      <c r="AA1421" s="152" t="str">
        <f t="shared" si="661"/>
        <v/>
      </c>
      <c r="AB1421" s="152" t="str">
        <f t="shared" si="662"/>
        <v/>
      </c>
      <c r="AC1421" s="154" t="str">
        <f t="shared" si="663"/>
        <v/>
      </c>
      <c r="AD1421" s="154" t="str">
        <f t="shared" si="664"/>
        <v/>
      </c>
      <c r="AE1421" s="3" t="str">
        <f t="shared" si="665"/>
        <v/>
      </c>
      <c r="AF1421" s="3" t="str">
        <f t="shared" si="666"/>
        <v/>
      </c>
      <c r="AG1421" s="3" t="str">
        <f t="shared" si="673"/>
        <v/>
      </c>
      <c r="AH1421" s="4" t="str">
        <f t="shared" si="667"/>
        <v/>
      </c>
      <c r="AI1421" s="75" t="str">
        <f t="shared" si="668"/>
        <v/>
      </c>
      <c r="AJ1421" s="75" t="str">
        <f t="shared" si="669"/>
        <v/>
      </c>
    </row>
    <row r="1422" spans="1:36" ht="14.25">
      <c r="A1422" s="41" t="str">
        <f t="shared" si="670"/>
        <v/>
      </c>
      <c r="B1422" s="150" t="str">
        <f>IF(ISNUMBER(A1422),INDEX('MetaTrader Import'!$H$13:$J$5893,TRUNC(((A1422-$A$39+1)-1)/3)+1,MOD((A1422-$A$39+1)-1,3)+1),"")</f>
        <v/>
      </c>
      <c r="C1422" s="43" t="str">
        <f t="shared" si="647"/>
        <v/>
      </c>
      <c r="D1422" s="43" t="str">
        <f t="shared" ca="1" si="648"/>
        <v/>
      </c>
      <c r="E1422" s="43" t="str">
        <f t="shared" si="649"/>
        <v/>
      </c>
      <c r="F1422" s="43" t="str">
        <f t="shared" si="650"/>
        <v/>
      </c>
      <c r="G1422" s="43" t="str">
        <f>IF(A1422&lt;&gt;"",IF(A1422&lt;Data!$G$11*0.25,$C$13/$G$32,IF(A1422&gt;Data!$G$11*0.25,$C$13,$C$13*10)),"")</f>
        <v/>
      </c>
      <c r="H1422" s="43" t="str">
        <f>IF(A1422&lt;&gt;"",IF(Data!$G$9="constant",$C$13,IF(Data!$G$9="squeeze",G1422,F1422)),"")</f>
        <v/>
      </c>
      <c r="I1422" s="38" t="str">
        <f ca="1">IF(ISNUMBER(A1422),NORMINV(RAND(),0,IF(AND(Data!$G$9="squeeze",A1422&lt;Data!$G$11*0.25),$H$32,1)*$C$30*$C$13)*($C$14*$C$12),"")</f>
        <v/>
      </c>
      <c r="J1422" s="42" t="str">
        <f ca="1">IFERROR(IF(Data!$C$6="Real",B1422,I1422+J1421+($C$14*$C$12)*(NORMINV(RAND(),$C$15,CHOOSE($G$13,$C$13,F1422,G1422)))),"")</f>
        <v/>
      </c>
      <c r="K1422" s="88" t="str">
        <f>IF(ISNUMBER(A1422), IF($G$16="fixed",$G$17,MIN(H1422*Data!$C$7*$C$16*0.5,$C$17*Data!$C$7))*$C$12,"")</f>
        <v/>
      </c>
      <c r="L1422" s="42" t="str">
        <f t="shared" ca="1" si="674"/>
        <v/>
      </c>
      <c r="M1422" s="44" t="str">
        <f t="shared" ca="1" si="675"/>
        <v/>
      </c>
      <c r="N1422" s="44" t="str">
        <f t="shared" ca="1" si="676"/>
        <v/>
      </c>
      <c r="O1422" s="108" t="str">
        <f t="shared" si="651"/>
        <v/>
      </c>
      <c r="P1422" s="102" t="str">
        <f t="shared" si="652"/>
        <v/>
      </c>
      <c r="Q1422" s="102" t="str">
        <f t="shared" si="653"/>
        <v/>
      </c>
      <c r="R1422" s="120" t="str">
        <f t="shared" si="671"/>
        <v/>
      </c>
      <c r="S1422" s="54" t="str">
        <f t="shared" si="672"/>
        <v/>
      </c>
      <c r="T1422" s="5" t="str">
        <f t="shared" si="654"/>
        <v/>
      </c>
      <c r="U1422" s="152" t="str">
        <f t="shared" si="655"/>
        <v/>
      </c>
      <c r="V1422" s="152" t="str">
        <f t="shared" si="656"/>
        <v/>
      </c>
      <c r="W1422" s="153" t="str">
        <f t="shared" si="657"/>
        <v/>
      </c>
      <c r="X1422" s="153" t="str">
        <f t="shared" si="658"/>
        <v/>
      </c>
      <c r="Y1422" s="153" t="str">
        <f t="shared" si="659"/>
        <v/>
      </c>
      <c r="Z1422" s="153" t="str">
        <f t="shared" si="660"/>
        <v/>
      </c>
      <c r="AA1422" s="152" t="str">
        <f t="shared" si="661"/>
        <v/>
      </c>
      <c r="AB1422" s="152" t="str">
        <f t="shared" si="662"/>
        <v/>
      </c>
      <c r="AC1422" s="154" t="str">
        <f t="shared" si="663"/>
        <v/>
      </c>
      <c r="AD1422" s="154" t="str">
        <f t="shared" si="664"/>
        <v/>
      </c>
      <c r="AE1422" s="3" t="str">
        <f t="shared" si="665"/>
        <v/>
      </c>
      <c r="AF1422" s="3" t="str">
        <f t="shared" si="666"/>
        <v/>
      </c>
      <c r="AG1422" s="3" t="str">
        <f t="shared" si="673"/>
        <v/>
      </c>
      <c r="AH1422" s="4" t="str">
        <f t="shared" si="667"/>
        <v/>
      </c>
      <c r="AI1422" s="75" t="str">
        <f t="shared" si="668"/>
        <v/>
      </c>
      <c r="AJ1422" s="75" t="str">
        <f t="shared" si="669"/>
        <v/>
      </c>
    </row>
    <row r="1423" spans="1:36" ht="14.25">
      <c r="A1423" s="41" t="str">
        <f t="shared" si="670"/>
        <v/>
      </c>
      <c r="B1423" s="150" t="str">
        <f>IF(ISNUMBER(A1423),INDEX('MetaTrader Import'!$H$13:$J$5893,TRUNC(((A1423-$A$39+1)-1)/3)+1,MOD((A1423-$A$39+1)-1,3)+1),"")</f>
        <v/>
      </c>
      <c r="C1423" s="43" t="str">
        <f t="shared" si="647"/>
        <v/>
      </c>
      <c r="D1423" s="43" t="str">
        <f t="shared" ca="1" si="648"/>
        <v/>
      </c>
      <c r="E1423" s="43" t="str">
        <f t="shared" si="649"/>
        <v/>
      </c>
      <c r="F1423" s="43" t="str">
        <f t="shared" si="650"/>
        <v/>
      </c>
      <c r="G1423" s="43" t="str">
        <f>IF(A1423&lt;&gt;"",IF(A1423&lt;Data!$G$11*0.25,$C$13/$G$32,IF(A1423&gt;Data!$G$11*0.25,$C$13,$C$13*10)),"")</f>
        <v/>
      </c>
      <c r="H1423" s="43" t="str">
        <f>IF(A1423&lt;&gt;"",IF(Data!$G$9="constant",$C$13,IF(Data!$G$9="squeeze",G1423,F1423)),"")</f>
        <v/>
      </c>
      <c r="I1423" s="38" t="str">
        <f ca="1">IF(ISNUMBER(A1423),NORMINV(RAND(),0,IF(AND(Data!$G$9="squeeze",A1423&lt;Data!$G$11*0.25),$H$32,1)*$C$30*$C$13)*($C$14*$C$12),"")</f>
        <v/>
      </c>
      <c r="J1423" s="42" t="str">
        <f ca="1">IFERROR(IF(Data!$C$6="Real",B1423,I1423+J1422+($C$14*$C$12)*(NORMINV(RAND(),$C$15,CHOOSE($G$13,$C$13,F1423,G1423)))),"")</f>
        <v/>
      </c>
      <c r="K1423" s="88" t="str">
        <f>IF(ISNUMBER(A1423), IF($G$16="fixed",$G$17,MIN(H1423*Data!$C$7*$C$16*0.5,$C$17*Data!$C$7))*$C$12,"")</f>
        <v/>
      </c>
      <c r="L1423" s="42" t="str">
        <f t="shared" ca="1" si="674"/>
        <v/>
      </c>
      <c r="M1423" s="44" t="str">
        <f t="shared" ca="1" si="675"/>
        <v/>
      </c>
      <c r="N1423" s="44" t="str">
        <f t="shared" ca="1" si="676"/>
        <v/>
      </c>
      <c r="O1423" s="108" t="str">
        <f t="shared" si="651"/>
        <v/>
      </c>
      <c r="P1423" s="102" t="str">
        <f t="shared" si="652"/>
        <v/>
      </c>
      <c r="Q1423" s="102" t="str">
        <f t="shared" si="653"/>
        <v/>
      </c>
      <c r="R1423" s="120" t="str">
        <f t="shared" si="671"/>
        <v/>
      </c>
      <c r="S1423" s="54" t="str">
        <f t="shared" si="672"/>
        <v/>
      </c>
      <c r="T1423" s="5" t="str">
        <f t="shared" si="654"/>
        <v/>
      </c>
      <c r="U1423" s="152" t="str">
        <f t="shared" si="655"/>
        <v/>
      </c>
      <c r="V1423" s="152" t="str">
        <f t="shared" si="656"/>
        <v/>
      </c>
      <c r="W1423" s="153" t="str">
        <f t="shared" si="657"/>
        <v/>
      </c>
      <c r="X1423" s="153" t="str">
        <f t="shared" si="658"/>
        <v/>
      </c>
      <c r="Y1423" s="153" t="str">
        <f t="shared" si="659"/>
        <v/>
      </c>
      <c r="Z1423" s="153" t="str">
        <f t="shared" si="660"/>
        <v/>
      </c>
      <c r="AA1423" s="152" t="str">
        <f t="shared" si="661"/>
        <v/>
      </c>
      <c r="AB1423" s="152" t="str">
        <f t="shared" si="662"/>
        <v/>
      </c>
      <c r="AC1423" s="154" t="str">
        <f t="shared" si="663"/>
        <v/>
      </c>
      <c r="AD1423" s="154" t="str">
        <f t="shared" si="664"/>
        <v/>
      </c>
      <c r="AE1423" s="3" t="str">
        <f t="shared" si="665"/>
        <v/>
      </c>
      <c r="AF1423" s="3" t="str">
        <f t="shared" si="666"/>
        <v/>
      </c>
      <c r="AG1423" s="3" t="str">
        <f t="shared" si="673"/>
        <v/>
      </c>
      <c r="AH1423" s="4" t="str">
        <f t="shared" si="667"/>
        <v/>
      </c>
      <c r="AI1423" s="75" t="str">
        <f t="shared" si="668"/>
        <v/>
      </c>
      <c r="AJ1423" s="75" t="str">
        <f t="shared" si="669"/>
        <v/>
      </c>
    </row>
    <row r="1424" spans="1:36" ht="14.25">
      <c r="A1424" s="41" t="str">
        <f t="shared" si="670"/>
        <v/>
      </c>
      <c r="B1424" s="150" t="str">
        <f>IF(ISNUMBER(A1424),INDEX('MetaTrader Import'!$H$13:$J$5893,TRUNC(((A1424-$A$39+1)-1)/3)+1,MOD((A1424-$A$39+1)-1,3)+1),"")</f>
        <v/>
      </c>
      <c r="C1424" s="43" t="str">
        <f t="shared" si="647"/>
        <v/>
      </c>
      <c r="D1424" s="43" t="str">
        <f t="shared" ca="1" si="648"/>
        <v/>
      </c>
      <c r="E1424" s="43" t="str">
        <f t="shared" si="649"/>
        <v/>
      </c>
      <c r="F1424" s="43" t="str">
        <f t="shared" si="650"/>
        <v/>
      </c>
      <c r="G1424" s="43" t="str">
        <f>IF(A1424&lt;&gt;"",IF(A1424&lt;Data!$G$11*0.25,$C$13/$G$32,IF(A1424&gt;Data!$G$11*0.25,$C$13,$C$13*10)),"")</f>
        <v/>
      </c>
      <c r="H1424" s="43" t="str">
        <f>IF(A1424&lt;&gt;"",IF(Data!$G$9="constant",$C$13,IF(Data!$G$9="squeeze",G1424,F1424)),"")</f>
        <v/>
      </c>
      <c r="I1424" s="38" t="str">
        <f ca="1">IF(ISNUMBER(A1424),NORMINV(RAND(),0,IF(AND(Data!$G$9="squeeze",A1424&lt;Data!$G$11*0.25),$H$32,1)*$C$30*$C$13)*($C$14*$C$12),"")</f>
        <v/>
      </c>
      <c r="J1424" s="42" t="str">
        <f ca="1">IFERROR(IF(Data!$C$6="Real",B1424,I1424+J1423+($C$14*$C$12)*(NORMINV(RAND(),$C$15,CHOOSE($G$13,$C$13,F1424,G1424)))),"")</f>
        <v/>
      </c>
      <c r="K1424" s="88" t="str">
        <f>IF(ISNUMBER(A1424), IF($G$16="fixed",$G$17,MIN(H1424*Data!$C$7*$C$16*0.5,$C$17*Data!$C$7))*$C$12,"")</f>
        <v/>
      </c>
      <c r="L1424" s="42" t="str">
        <f t="shared" ca="1" si="674"/>
        <v/>
      </c>
      <c r="M1424" s="44" t="str">
        <f t="shared" ca="1" si="675"/>
        <v/>
      </c>
      <c r="N1424" s="44" t="str">
        <f t="shared" ca="1" si="676"/>
        <v/>
      </c>
      <c r="O1424" s="108" t="str">
        <f t="shared" si="651"/>
        <v/>
      </c>
      <c r="P1424" s="102" t="str">
        <f t="shared" si="652"/>
        <v/>
      </c>
      <c r="Q1424" s="102" t="str">
        <f t="shared" si="653"/>
        <v/>
      </c>
      <c r="R1424" s="120" t="str">
        <f t="shared" si="671"/>
        <v/>
      </c>
      <c r="S1424" s="54" t="str">
        <f t="shared" si="672"/>
        <v/>
      </c>
      <c r="T1424" s="5" t="str">
        <f t="shared" si="654"/>
        <v/>
      </c>
      <c r="U1424" s="152" t="str">
        <f t="shared" si="655"/>
        <v/>
      </c>
      <c r="V1424" s="152" t="str">
        <f t="shared" si="656"/>
        <v/>
      </c>
      <c r="W1424" s="153" t="str">
        <f t="shared" si="657"/>
        <v/>
      </c>
      <c r="X1424" s="153" t="str">
        <f t="shared" si="658"/>
        <v/>
      </c>
      <c r="Y1424" s="153" t="str">
        <f t="shared" si="659"/>
        <v/>
      </c>
      <c r="Z1424" s="153" t="str">
        <f t="shared" si="660"/>
        <v/>
      </c>
      <c r="AA1424" s="152" t="str">
        <f t="shared" si="661"/>
        <v/>
      </c>
      <c r="AB1424" s="152" t="str">
        <f t="shared" si="662"/>
        <v/>
      </c>
      <c r="AC1424" s="154" t="str">
        <f t="shared" si="663"/>
        <v/>
      </c>
      <c r="AD1424" s="154" t="str">
        <f t="shared" si="664"/>
        <v/>
      </c>
      <c r="AE1424" s="3" t="str">
        <f t="shared" si="665"/>
        <v/>
      </c>
      <c r="AF1424" s="3" t="str">
        <f t="shared" si="666"/>
        <v/>
      </c>
      <c r="AG1424" s="3" t="str">
        <f t="shared" si="673"/>
        <v/>
      </c>
      <c r="AH1424" s="4" t="str">
        <f t="shared" si="667"/>
        <v/>
      </c>
      <c r="AI1424" s="75" t="str">
        <f t="shared" si="668"/>
        <v/>
      </c>
      <c r="AJ1424" s="75" t="str">
        <f t="shared" si="669"/>
        <v/>
      </c>
    </row>
    <row r="1425" spans="1:36" ht="14.25">
      <c r="A1425" s="41" t="str">
        <f t="shared" si="670"/>
        <v/>
      </c>
      <c r="B1425" s="150" t="str">
        <f>IF(ISNUMBER(A1425),INDEX('MetaTrader Import'!$H$13:$J$5893,TRUNC(((A1425-$A$39+1)-1)/3)+1,MOD((A1425-$A$39+1)-1,3)+1),"")</f>
        <v/>
      </c>
      <c r="C1425" s="43" t="str">
        <f t="shared" si="647"/>
        <v/>
      </c>
      <c r="D1425" s="43" t="str">
        <f t="shared" ca="1" si="648"/>
        <v/>
      </c>
      <c r="E1425" s="43" t="str">
        <f t="shared" si="649"/>
        <v/>
      </c>
      <c r="F1425" s="43" t="str">
        <f t="shared" si="650"/>
        <v/>
      </c>
      <c r="G1425" s="43" t="str">
        <f>IF(A1425&lt;&gt;"",IF(A1425&lt;Data!$G$11*0.25,$C$13/$G$32,IF(A1425&gt;Data!$G$11*0.25,$C$13,$C$13*10)),"")</f>
        <v/>
      </c>
      <c r="H1425" s="43" t="str">
        <f>IF(A1425&lt;&gt;"",IF(Data!$G$9="constant",$C$13,IF(Data!$G$9="squeeze",G1425,F1425)),"")</f>
        <v/>
      </c>
      <c r="I1425" s="38" t="str">
        <f ca="1">IF(ISNUMBER(A1425),NORMINV(RAND(),0,IF(AND(Data!$G$9="squeeze",A1425&lt;Data!$G$11*0.25),$H$32,1)*$C$30*$C$13)*($C$14*$C$12),"")</f>
        <v/>
      </c>
      <c r="J1425" s="42" t="str">
        <f ca="1">IFERROR(IF(Data!$C$6="Real",B1425,I1425+J1424+($C$14*$C$12)*(NORMINV(RAND(),$C$15,CHOOSE($G$13,$C$13,F1425,G1425)))),"")</f>
        <v/>
      </c>
      <c r="K1425" s="88" t="str">
        <f>IF(ISNUMBER(A1425), IF($G$16="fixed",$G$17,MIN(H1425*Data!$C$7*$C$16*0.5,$C$17*Data!$C$7))*$C$12,"")</f>
        <v/>
      </c>
      <c r="L1425" s="42" t="str">
        <f t="shared" ca="1" si="674"/>
        <v/>
      </c>
      <c r="M1425" s="44" t="str">
        <f t="shared" ca="1" si="675"/>
        <v/>
      </c>
      <c r="N1425" s="44" t="str">
        <f t="shared" ca="1" si="676"/>
        <v/>
      </c>
      <c r="O1425" s="108" t="str">
        <f t="shared" si="651"/>
        <v/>
      </c>
      <c r="P1425" s="102" t="str">
        <f t="shared" si="652"/>
        <v/>
      </c>
      <c r="Q1425" s="102" t="str">
        <f t="shared" si="653"/>
        <v/>
      </c>
      <c r="R1425" s="120" t="str">
        <f t="shared" si="671"/>
        <v/>
      </c>
      <c r="S1425" s="54" t="str">
        <f t="shared" si="672"/>
        <v/>
      </c>
      <c r="T1425" s="5" t="str">
        <f t="shared" si="654"/>
        <v/>
      </c>
      <c r="U1425" s="152" t="str">
        <f t="shared" si="655"/>
        <v/>
      </c>
      <c r="V1425" s="152" t="str">
        <f t="shared" si="656"/>
        <v/>
      </c>
      <c r="W1425" s="153" t="str">
        <f t="shared" si="657"/>
        <v/>
      </c>
      <c r="X1425" s="153" t="str">
        <f t="shared" si="658"/>
        <v/>
      </c>
      <c r="Y1425" s="153" t="str">
        <f t="shared" si="659"/>
        <v/>
      </c>
      <c r="Z1425" s="153" t="str">
        <f t="shared" si="660"/>
        <v/>
      </c>
      <c r="AA1425" s="152" t="str">
        <f t="shared" si="661"/>
        <v/>
      </c>
      <c r="AB1425" s="152" t="str">
        <f t="shared" si="662"/>
        <v/>
      </c>
      <c r="AC1425" s="154" t="str">
        <f t="shared" si="663"/>
        <v/>
      </c>
      <c r="AD1425" s="154" t="str">
        <f t="shared" si="664"/>
        <v/>
      </c>
      <c r="AE1425" s="3" t="str">
        <f t="shared" si="665"/>
        <v/>
      </c>
      <c r="AF1425" s="3" t="str">
        <f t="shared" si="666"/>
        <v/>
      </c>
      <c r="AG1425" s="3" t="str">
        <f t="shared" si="673"/>
        <v/>
      </c>
      <c r="AH1425" s="4" t="str">
        <f t="shared" si="667"/>
        <v/>
      </c>
      <c r="AI1425" s="75" t="str">
        <f t="shared" si="668"/>
        <v/>
      </c>
      <c r="AJ1425" s="75" t="str">
        <f t="shared" si="669"/>
        <v/>
      </c>
    </row>
    <row r="1426" spans="1:36" ht="14.25">
      <c r="A1426" s="41" t="str">
        <f t="shared" si="670"/>
        <v/>
      </c>
      <c r="B1426" s="150" t="str">
        <f>IF(ISNUMBER(A1426),INDEX('MetaTrader Import'!$H$13:$J$5893,TRUNC(((A1426-$A$39+1)-1)/3)+1,MOD((A1426-$A$39+1)-1,3)+1),"")</f>
        <v/>
      </c>
      <c r="C1426" s="43" t="str">
        <f t="shared" si="647"/>
        <v/>
      </c>
      <c r="D1426" s="43" t="str">
        <f t="shared" ca="1" si="648"/>
        <v/>
      </c>
      <c r="E1426" s="43" t="str">
        <f t="shared" si="649"/>
        <v/>
      </c>
      <c r="F1426" s="43" t="str">
        <f t="shared" si="650"/>
        <v/>
      </c>
      <c r="G1426" s="43" t="str">
        <f>IF(A1426&lt;&gt;"",IF(A1426&lt;Data!$G$11*0.25,$C$13/$G$32,IF(A1426&gt;Data!$G$11*0.25,$C$13,$C$13*10)),"")</f>
        <v/>
      </c>
      <c r="H1426" s="43" t="str">
        <f>IF(A1426&lt;&gt;"",IF(Data!$G$9="constant",$C$13,IF(Data!$G$9="squeeze",G1426,F1426)),"")</f>
        <v/>
      </c>
      <c r="I1426" s="38" t="str">
        <f ca="1">IF(ISNUMBER(A1426),NORMINV(RAND(),0,IF(AND(Data!$G$9="squeeze",A1426&lt;Data!$G$11*0.25),$H$32,1)*$C$30*$C$13)*($C$14*$C$12),"")</f>
        <v/>
      </c>
      <c r="J1426" s="42" t="str">
        <f ca="1">IFERROR(IF(Data!$C$6="Real",B1426,I1426+J1425+($C$14*$C$12)*(NORMINV(RAND(),$C$15,CHOOSE($G$13,$C$13,F1426,G1426)))),"")</f>
        <v/>
      </c>
      <c r="K1426" s="88" t="str">
        <f>IF(ISNUMBER(A1426), IF($G$16="fixed",$G$17,MIN(H1426*Data!$C$7*$C$16*0.5,$C$17*Data!$C$7))*$C$12,"")</f>
        <v/>
      </c>
      <c r="L1426" s="42" t="str">
        <f t="shared" ca="1" si="674"/>
        <v/>
      </c>
      <c r="M1426" s="44" t="str">
        <f t="shared" ca="1" si="675"/>
        <v/>
      </c>
      <c r="N1426" s="44" t="str">
        <f t="shared" ca="1" si="676"/>
        <v/>
      </c>
      <c r="O1426" s="108" t="str">
        <f t="shared" si="651"/>
        <v/>
      </c>
      <c r="P1426" s="102" t="str">
        <f t="shared" si="652"/>
        <v/>
      </c>
      <c r="Q1426" s="102" t="str">
        <f t="shared" si="653"/>
        <v/>
      </c>
      <c r="R1426" s="120" t="str">
        <f t="shared" si="671"/>
        <v/>
      </c>
      <c r="S1426" s="54" t="str">
        <f t="shared" si="672"/>
        <v/>
      </c>
      <c r="T1426" s="5" t="str">
        <f t="shared" si="654"/>
        <v/>
      </c>
      <c r="U1426" s="152" t="str">
        <f t="shared" si="655"/>
        <v/>
      </c>
      <c r="V1426" s="152" t="str">
        <f t="shared" si="656"/>
        <v/>
      </c>
      <c r="W1426" s="153" t="str">
        <f t="shared" si="657"/>
        <v/>
      </c>
      <c r="X1426" s="153" t="str">
        <f t="shared" si="658"/>
        <v/>
      </c>
      <c r="Y1426" s="153" t="str">
        <f t="shared" si="659"/>
        <v/>
      </c>
      <c r="Z1426" s="153" t="str">
        <f t="shared" si="660"/>
        <v/>
      </c>
      <c r="AA1426" s="152" t="str">
        <f t="shared" si="661"/>
        <v/>
      </c>
      <c r="AB1426" s="152" t="str">
        <f t="shared" si="662"/>
        <v/>
      </c>
      <c r="AC1426" s="154" t="str">
        <f t="shared" si="663"/>
        <v/>
      </c>
      <c r="AD1426" s="154" t="str">
        <f t="shared" si="664"/>
        <v/>
      </c>
      <c r="AE1426" s="3" t="str">
        <f t="shared" si="665"/>
        <v/>
      </c>
      <c r="AF1426" s="3" t="str">
        <f t="shared" si="666"/>
        <v/>
      </c>
      <c r="AG1426" s="3" t="str">
        <f t="shared" si="673"/>
        <v/>
      </c>
      <c r="AH1426" s="4" t="str">
        <f t="shared" si="667"/>
        <v/>
      </c>
      <c r="AI1426" s="75" t="str">
        <f t="shared" si="668"/>
        <v/>
      </c>
      <c r="AJ1426" s="75" t="str">
        <f t="shared" si="669"/>
        <v/>
      </c>
    </row>
    <row r="1427" spans="1:36" ht="14.25">
      <c r="A1427" s="41" t="str">
        <f t="shared" si="670"/>
        <v/>
      </c>
      <c r="B1427" s="150" t="str">
        <f>IF(ISNUMBER(A1427),INDEX('MetaTrader Import'!$H$13:$J$5893,TRUNC(((A1427-$A$39+1)-1)/3)+1,MOD((A1427-$A$39+1)-1,3)+1),"")</f>
        <v/>
      </c>
      <c r="C1427" s="43" t="str">
        <f t="shared" si="647"/>
        <v/>
      </c>
      <c r="D1427" s="43" t="str">
        <f t="shared" ca="1" si="648"/>
        <v/>
      </c>
      <c r="E1427" s="43" t="str">
        <f t="shared" si="649"/>
        <v/>
      </c>
      <c r="F1427" s="43" t="str">
        <f t="shared" si="650"/>
        <v/>
      </c>
      <c r="G1427" s="43" t="str">
        <f>IF(A1427&lt;&gt;"",IF(A1427&lt;Data!$G$11*0.25,$C$13/$G$32,IF(A1427&gt;Data!$G$11*0.25,$C$13,$C$13*10)),"")</f>
        <v/>
      </c>
      <c r="H1427" s="43" t="str">
        <f>IF(A1427&lt;&gt;"",IF(Data!$G$9="constant",$C$13,IF(Data!$G$9="squeeze",G1427,F1427)),"")</f>
        <v/>
      </c>
      <c r="I1427" s="38" t="str">
        <f ca="1">IF(ISNUMBER(A1427),NORMINV(RAND(),0,IF(AND(Data!$G$9="squeeze",A1427&lt;Data!$G$11*0.25),$H$32,1)*$C$30*$C$13)*($C$14*$C$12),"")</f>
        <v/>
      </c>
      <c r="J1427" s="42" t="str">
        <f ca="1">IFERROR(IF(Data!$C$6="Real",B1427,I1427+J1426+($C$14*$C$12)*(NORMINV(RAND(),$C$15,CHOOSE($G$13,$C$13,F1427,G1427)))),"")</f>
        <v/>
      </c>
      <c r="K1427" s="88" t="str">
        <f>IF(ISNUMBER(A1427), IF($G$16="fixed",$G$17,MIN(H1427*Data!$C$7*$C$16*0.5,$C$17*Data!$C$7))*$C$12,"")</f>
        <v/>
      </c>
      <c r="L1427" s="42" t="str">
        <f t="shared" ca="1" si="674"/>
        <v/>
      </c>
      <c r="M1427" s="44" t="str">
        <f t="shared" ca="1" si="675"/>
        <v/>
      </c>
      <c r="N1427" s="44" t="str">
        <f t="shared" ca="1" si="676"/>
        <v/>
      </c>
      <c r="O1427" s="108" t="str">
        <f t="shared" si="651"/>
        <v/>
      </c>
      <c r="P1427" s="102" t="str">
        <f t="shared" si="652"/>
        <v/>
      </c>
      <c r="Q1427" s="102" t="str">
        <f t="shared" si="653"/>
        <v/>
      </c>
      <c r="R1427" s="120" t="str">
        <f t="shared" si="671"/>
        <v/>
      </c>
      <c r="S1427" s="54" t="str">
        <f t="shared" si="672"/>
        <v/>
      </c>
      <c r="T1427" s="5" t="str">
        <f t="shared" si="654"/>
        <v/>
      </c>
      <c r="U1427" s="152" t="str">
        <f t="shared" si="655"/>
        <v/>
      </c>
      <c r="V1427" s="152" t="str">
        <f t="shared" si="656"/>
        <v/>
      </c>
      <c r="W1427" s="153" t="str">
        <f t="shared" si="657"/>
        <v/>
      </c>
      <c r="X1427" s="153" t="str">
        <f t="shared" si="658"/>
        <v/>
      </c>
      <c r="Y1427" s="153" t="str">
        <f t="shared" si="659"/>
        <v/>
      </c>
      <c r="Z1427" s="153" t="str">
        <f t="shared" si="660"/>
        <v/>
      </c>
      <c r="AA1427" s="152" t="str">
        <f t="shared" si="661"/>
        <v/>
      </c>
      <c r="AB1427" s="152" t="str">
        <f t="shared" si="662"/>
        <v/>
      </c>
      <c r="AC1427" s="154" t="str">
        <f t="shared" si="663"/>
        <v/>
      </c>
      <c r="AD1427" s="154" t="str">
        <f t="shared" si="664"/>
        <v/>
      </c>
      <c r="AE1427" s="3" t="str">
        <f t="shared" si="665"/>
        <v/>
      </c>
      <c r="AF1427" s="3" t="str">
        <f t="shared" si="666"/>
        <v/>
      </c>
      <c r="AG1427" s="3" t="str">
        <f t="shared" si="673"/>
        <v/>
      </c>
      <c r="AH1427" s="4" t="str">
        <f t="shared" si="667"/>
        <v/>
      </c>
      <c r="AI1427" s="75" t="str">
        <f t="shared" si="668"/>
        <v/>
      </c>
      <c r="AJ1427" s="75" t="str">
        <f t="shared" si="669"/>
        <v/>
      </c>
    </row>
    <row r="1428" spans="1:36" ht="14.25">
      <c r="A1428" s="41" t="str">
        <f t="shared" si="670"/>
        <v/>
      </c>
      <c r="B1428" s="150" t="str">
        <f>IF(ISNUMBER(A1428),INDEX('MetaTrader Import'!$H$13:$J$5893,TRUNC(((A1428-$A$39+1)-1)/3)+1,MOD((A1428-$A$39+1)-1,3)+1),"")</f>
        <v/>
      </c>
      <c r="C1428" s="43" t="str">
        <f t="shared" si="647"/>
        <v/>
      </c>
      <c r="D1428" s="43" t="str">
        <f t="shared" ca="1" si="648"/>
        <v/>
      </c>
      <c r="E1428" s="43" t="str">
        <f t="shared" si="649"/>
        <v/>
      </c>
      <c r="F1428" s="43" t="str">
        <f t="shared" si="650"/>
        <v/>
      </c>
      <c r="G1428" s="43" t="str">
        <f>IF(A1428&lt;&gt;"",IF(A1428&lt;Data!$G$11*0.25,$C$13/$G$32,IF(A1428&gt;Data!$G$11*0.25,$C$13,$C$13*10)),"")</f>
        <v/>
      </c>
      <c r="H1428" s="43" t="str">
        <f>IF(A1428&lt;&gt;"",IF(Data!$G$9="constant",$C$13,IF(Data!$G$9="squeeze",G1428,F1428)),"")</f>
        <v/>
      </c>
      <c r="I1428" s="38" t="str">
        <f ca="1">IF(ISNUMBER(A1428),NORMINV(RAND(),0,IF(AND(Data!$G$9="squeeze",A1428&lt;Data!$G$11*0.25),$H$32,1)*$C$30*$C$13)*($C$14*$C$12),"")</f>
        <v/>
      </c>
      <c r="J1428" s="42" t="str">
        <f ca="1">IFERROR(IF(Data!$C$6="Real",B1428,I1428+J1427+($C$14*$C$12)*(NORMINV(RAND(),$C$15,CHOOSE($G$13,$C$13,F1428,G1428)))),"")</f>
        <v/>
      </c>
      <c r="K1428" s="88" t="str">
        <f>IF(ISNUMBER(A1428), IF($G$16="fixed",$G$17,MIN(H1428*Data!$C$7*$C$16*0.5,$C$17*Data!$C$7))*$C$12,"")</f>
        <v/>
      </c>
      <c r="L1428" s="42" t="str">
        <f t="shared" ca="1" si="674"/>
        <v/>
      </c>
      <c r="M1428" s="44" t="str">
        <f t="shared" ca="1" si="675"/>
        <v/>
      </c>
      <c r="N1428" s="44" t="str">
        <f t="shared" ca="1" si="676"/>
        <v/>
      </c>
      <c r="O1428" s="108" t="str">
        <f t="shared" si="651"/>
        <v/>
      </c>
      <c r="P1428" s="102" t="str">
        <f t="shared" si="652"/>
        <v/>
      </c>
      <c r="Q1428" s="102" t="str">
        <f t="shared" si="653"/>
        <v/>
      </c>
      <c r="R1428" s="120" t="str">
        <f t="shared" si="671"/>
        <v/>
      </c>
      <c r="S1428" s="54" t="str">
        <f t="shared" si="672"/>
        <v/>
      </c>
      <c r="T1428" s="5" t="str">
        <f t="shared" si="654"/>
        <v/>
      </c>
      <c r="U1428" s="152" t="str">
        <f t="shared" si="655"/>
        <v/>
      </c>
      <c r="V1428" s="152" t="str">
        <f t="shared" si="656"/>
        <v/>
      </c>
      <c r="W1428" s="153" t="str">
        <f t="shared" si="657"/>
        <v/>
      </c>
      <c r="X1428" s="153" t="str">
        <f t="shared" si="658"/>
        <v/>
      </c>
      <c r="Y1428" s="153" t="str">
        <f t="shared" si="659"/>
        <v/>
      </c>
      <c r="Z1428" s="153" t="str">
        <f t="shared" si="660"/>
        <v/>
      </c>
      <c r="AA1428" s="152" t="str">
        <f t="shared" si="661"/>
        <v/>
      </c>
      <c r="AB1428" s="152" t="str">
        <f t="shared" si="662"/>
        <v/>
      </c>
      <c r="AC1428" s="154" t="str">
        <f t="shared" si="663"/>
        <v/>
      </c>
      <c r="AD1428" s="154" t="str">
        <f t="shared" si="664"/>
        <v/>
      </c>
      <c r="AE1428" s="3" t="str">
        <f t="shared" si="665"/>
        <v/>
      </c>
      <c r="AF1428" s="3" t="str">
        <f t="shared" si="666"/>
        <v/>
      </c>
      <c r="AG1428" s="3" t="str">
        <f t="shared" si="673"/>
        <v/>
      </c>
      <c r="AH1428" s="4" t="str">
        <f t="shared" si="667"/>
        <v/>
      </c>
      <c r="AI1428" s="75" t="str">
        <f t="shared" si="668"/>
        <v/>
      </c>
      <c r="AJ1428" s="75" t="str">
        <f t="shared" si="669"/>
        <v/>
      </c>
    </row>
    <row r="1429" spans="1:36" ht="14.25">
      <c r="A1429" s="41" t="str">
        <f t="shared" si="670"/>
        <v/>
      </c>
      <c r="B1429" s="150" t="str">
        <f>IF(ISNUMBER(A1429),INDEX('MetaTrader Import'!$H$13:$J$5893,TRUNC(((A1429-$A$39+1)-1)/3)+1,MOD((A1429-$A$39+1)-1,3)+1),"")</f>
        <v/>
      </c>
      <c r="C1429" s="43" t="str">
        <f t="shared" si="647"/>
        <v/>
      </c>
      <c r="D1429" s="43" t="str">
        <f t="shared" ca="1" si="648"/>
        <v/>
      </c>
      <c r="E1429" s="43" t="str">
        <f t="shared" si="649"/>
        <v/>
      </c>
      <c r="F1429" s="43" t="str">
        <f t="shared" si="650"/>
        <v/>
      </c>
      <c r="G1429" s="43" t="str">
        <f>IF(A1429&lt;&gt;"",IF(A1429&lt;Data!$G$11*0.25,$C$13/$G$32,IF(A1429&gt;Data!$G$11*0.25,$C$13,$C$13*10)),"")</f>
        <v/>
      </c>
      <c r="H1429" s="43" t="str">
        <f>IF(A1429&lt;&gt;"",IF(Data!$G$9="constant",$C$13,IF(Data!$G$9="squeeze",G1429,F1429)),"")</f>
        <v/>
      </c>
      <c r="I1429" s="38" t="str">
        <f ca="1">IF(ISNUMBER(A1429),NORMINV(RAND(),0,IF(AND(Data!$G$9="squeeze",A1429&lt;Data!$G$11*0.25),$H$32,1)*$C$30*$C$13)*($C$14*$C$12),"")</f>
        <v/>
      </c>
      <c r="J1429" s="42" t="str">
        <f ca="1">IFERROR(IF(Data!$C$6="Real",B1429,I1429+J1428+($C$14*$C$12)*(NORMINV(RAND(),$C$15,CHOOSE($G$13,$C$13,F1429,G1429)))),"")</f>
        <v/>
      </c>
      <c r="K1429" s="88" t="str">
        <f>IF(ISNUMBER(A1429), IF($G$16="fixed",$G$17,MIN(H1429*Data!$C$7*$C$16*0.5,$C$17*Data!$C$7))*$C$12,"")</f>
        <v/>
      </c>
      <c r="L1429" s="42" t="str">
        <f t="shared" ca="1" si="674"/>
        <v/>
      </c>
      <c r="M1429" s="44" t="str">
        <f t="shared" ca="1" si="675"/>
        <v/>
      </c>
      <c r="N1429" s="44" t="str">
        <f t="shared" ca="1" si="676"/>
        <v/>
      </c>
      <c r="O1429" s="108" t="str">
        <f t="shared" si="651"/>
        <v/>
      </c>
      <c r="P1429" s="102" t="str">
        <f t="shared" si="652"/>
        <v/>
      </c>
      <c r="Q1429" s="102" t="str">
        <f t="shared" si="653"/>
        <v/>
      </c>
      <c r="R1429" s="120" t="str">
        <f t="shared" si="671"/>
        <v/>
      </c>
      <c r="S1429" s="54" t="str">
        <f t="shared" si="672"/>
        <v/>
      </c>
      <c r="T1429" s="5" t="str">
        <f t="shared" si="654"/>
        <v/>
      </c>
      <c r="U1429" s="152" t="str">
        <f t="shared" si="655"/>
        <v/>
      </c>
      <c r="V1429" s="152" t="str">
        <f t="shared" si="656"/>
        <v/>
      </c>
      <c r="W1429" s="153" t="str">
        <f t="shared" si="657"/>
        <v/>
      </c>
      <c r="X1429" s="153" t="str">
        <f t="shared" si="658"/>
        <v/>
      </c>
      <c r="Y1429" s="153" t="str">
        <f t="shared" si="659"/>
        <v/>
      </c>
      <c r="Z1429" s="153" t="str">
        <f t="shared" si="660"/>
        <v/>
      </c>
      <c r="AA1429" s="152" t="str">
        <f t="shared" si="661"/>
        <v/>
      </c>
      <c r="AB1429" s="152" t="str">
        <f t="shared" si="662"/>
        <v/>
      </c>
      <c r="AC1429" s="154" t="str">
        <f t="shared" si="663"/>
        <v/>
      </c>
      <c r="AD1429" s="154" t="str">
        <f t="shared" si="664"/>
        <v/>
      </c>
      <c r="AE1429" s="3" t="str">
        <f t="shared" si="665"/>
        <v/>
      </c>
      <c r="AF1429" s="3" t="str">
        <f t="shared" si="666"/>
        <v/>
      </c>
      <c r="AG1429" s="3" t="str">
        <f t="shared" si="673"/>
        <v/>
      </c>
      <c r="AH1429" s="4" t="str">
        <f t="shared" si="667"/>
        <v/>
      </c>
      <c r="AI1429" s="75" t="str">
        <f t="shared" si="668"/>
        <v/>
      </c>
      <c r="AJ1429" s="75" t="str">
        <f t="shared" si="669"/>
        <v/>
      </c>
    </row>
    <row r="1430" spans="1:36" ht="14.25">
      <c r="A1430" s="41" t="str">
        <f t="shared" si="670"/>
        <v/>
      </c>
      <c r="B1430" s="150" t="str">
        <f>IF(ISNUMBER(A1430),INDEX('MetaTrader Import'!$H$13:$J$5893,TRUNC(((A1430-$A$39+1)-1)/3)+1,MOD((A1430-$A$39+1)-1,3)+1),"")</f>
        <v/>
      </c>
      <c r="C1430" s="43" t="str">
        <f t="shared" si="647"/>
        <v/>
      </c>
      <c r="D1430" s="43" t="str">
        <f t="shared" ca="1" si="648"/>
        <v/>
      </c>
      <c r="E1430" s="43" t="str">
        <f t="shared" si="649"/>
        <v/>
      </c>
      <c r="F1430" s="43" t="str">
        <f t="shared" si="650"/>
        <v/>
      </c>
      <c r="G1430" s="43" t="str">
        <f>IF(A1430&lt;&gt;"",IF(A1430&lt;Data!$G$11*0.25,$C$13/$G$32,IF(A1430&gt;Data!$G$11*0.25,$C$13,$C$13*10)),"")</f>
        <v/>
      </c>
      <c r="H1430" s="43" t="str">
        <f>IF(A1430&lt;&gt;"",IF(Data!$G$9="constant",$C$13,IF(Data!$G$9="squeeze",G1430,F1430)),"")</f>
        <v/>
      </c>
      <c r="I1430" s="38" t="str">
        <f ca="1">IF(ISNUMBER(A1430),NORMINV(RAND(),0,IF(AND(Data!$G$9="squeeze",A1430&lt;Data!$G$11*0.25),$H$32,1)*$C$30*$C$13)*($C$14*$C$12),"")</f>
        <v/>
      </c>
      <c r="J1430" s="42" t="str">
        <f ca="1">IFERROR(IF(Data!$C$6="Real",B1430,I1430+J1429+($C$14*$C$12)*(NORMINV(RAND(),$C$15,CHOOSE($G$13,$C$13,F1430,G1430)))),"")</f>
        <v/>
      </c>
      <c r="K1430" s="88" t="str">
        <f>IF(ISNUMBER(A1430), IF($G$16="fixed",$G$17,MIN(H1430*Data!$C$7*$C$16*0.5,$C$17*Data!$C$7))*$C$12,"")</f>
        <v/>
      </c>
      <c r="L1430" s="42" t="str">
        <f t="shared" ca="1" si="674"/>
        <v/>
      </c>
      <c r="M1430" s="44" t="str">
        <f t="shared" ca="1" si="675"/>
        <v/>
      </c>
      <c r="N1430" s="44" t="str">
        <f t="shared" ca="1" si="676"/>
        <v/>
      </c>
      <c r="O1430" s="108" t="str">
        <f t="shared" si="651"/>
        <v/>
      </c>
      <c r="P1430" s="102" t="str">
        <f t="shared" si="652"/>
        <v/>
      </c>
      <c r="Q1430" s="102" t="str">
        <f t="shared" si="653"/>
        <v/>
      </c>
      <c r="R1430" s="120" t="str">
        <f t="shared" si="671"/>
        <v/>
      </c>
      <c r="S1430" s="54" t="str">
        <f t="shared" si="672"/>
        <v/>
      </c>
      <c r="T1430" s="5" t="str">
        <f t="shared" si="654"/>
        <v/>
      </c>
      <c r="U1430" s="152" t="str">
        <f t="shared" si="655"/>
        <v/>
      </c>
      <c r="V1430" s="152" t="str">
        <f t="shared" si="656"/>
        <v/>
      </c>
      <c r="W1430" s="153" t="str">
        <f t="shared" si="657"/>
        <v/>
      </c>
      <c r="X1430" s="153" t="str">
        <f t="shared" si="658"/>
        <v/>
      </c>
      <c r="Y1430" s="153" t="str">
        <f t="shared" si="659"/>
        <v/>
      </c>
      <c r="Z1430" s="153" t="str">
        <f t="shared" si="660"/>
        <v/>
      </c>
      <c r="AA1430" s="152" t="str">
        <f t="shared" si="661"/>
        <v/>
      </c>
      <c r="AB1430" s="152" t="str">
        <f t="shared" si="662"/>
        <v/>
      </c>
      <c r="AC1430" s="154" t="str">
        <f t="shared" si="663"/>
        <v/>
      </c>
      <c r="AD1430" s="154" t="str">
        <f t="shared" si="664"/>
        <v/>
      </c>
      <c r="AE1430" s="3" t="str">
        <f t="shared" si="665"/>
        <v/>
      </c>
      <c r="AF1430" s="3" t="str">
        <f t="shared" si="666"/>
        <v/>
      </c>
      <c r="AG1430" s="3" t="str">
        <f t="shared" si="673"/>
        <v/>
      </c>
      <c r="AH1430" s="4" t="str">
        <f t="shared" si="667"/>
        <v/>
      </c>
      <c r="AI1430" s="75" t="str">
        <f t="shared" si="668"/>
        <v/>
      </c>
      <c r="AJ1430" s="75" t="str">
        <f t="shared" si="669"/>
        <v/>
      </c>
    </row>
    <row r="1431" spans="1:36" ht="14.25">
      <c r="A1431" s="41" t="str">
        <f t="shared" si="670"/>
        <v/>
      </c>
      <c r="B1431" s="150" t="str">
        <f>IF(ISNUMBER(A1431),INDEX('MetaTrader Import'!$H$13:$J$5893,TRUNC(((A1431-$A$39+1)-1)/3)+1,MOD((A1431-$A$39+1)-1,3)+1),"")</f>
        <v/>
      </c>
      <c r="C1431" s="43" t="str">
        <f t="shared" si="647"/>
        <v/>
      </c>
      <c r="D1431" s="43" t="str">
        <f t="shared" ca="1" si="648"/>
        <v/>
      </c>
      <c r="E1431" s="43" t="str">
        <f t="shared" si="649"/>
        <v/>
      </c>
      <c r="F1431" s="43" t="str">
        <f t="shared" si="650"/>
        <v/>
      </c>
      <c r="G1431" s="43" t="str">
        <f>IF(A1431&lt;&gt;"",IF(A1431&lt;Data!$G$11*0.25,$C$13/$G$32,IF(A1431&gt;Data!$G$11*0.25,$C$13,$C$13*10)),"")</f>
        <v/>
      </c>
      <c r="H1431" s="43" t="str">
        <f>IF(A1431&lt;&gt;"",IF(Data!$G$9="constant",$C$13,IF(Data!$G$9="squeeze",G1431,F1431)),"")</f>
        <v/>
      </c>
      <c r="I1431" s="38" t="str">
        <f ca="1">IF(ISNUMBER(A1431),NORMINV(RAND(),0,IF(AND(Data!$G$9="squeeze",A1431&lt;Data!$G$11*0.25),$H$32,1)*$C$30*$C$13)*($C$14*$C$12),"")</f>
        <v/>
      </c>
      <c r="J1431" s="42" t="str">
        <f ca="1">IFERROR(IF(Data!$C$6="Real",B1431,I1431+J1430+($C$14*$C$12)*(NORMINV(RAND(),$C$15,CHOOSE($G$13,$C$13,F1431,G1431)))),"")</f>
        <v/>
      </c>
      <c r="K1431" s="88" t="str">
        <f>IF(ISNUMBER(A1431), IF($G$16="fixed",$G$17,MIN(H1431*Data!$C$7*$C$16*0.5,$C$17*Data!$C$7))*$C$12,"")</f>
        <v/>
      </c>
      <c r="L1431" s="42" t="str">
        <f t="shared" ca="1" si="674"/>
        <v/>
      </c>
      <c r="M1431" s="44" t="str">
        <f t="shared" ca="1" si="675"/>
        <v/>
      </c>
      <c r="N1431" s="44" t="str">
        <f t="shared" ca="1" si="676"/>
        <v/>
      </c>
      <c r="O1431" s="108" t="str">
        <f t="shared" si="651"/>
        <v/>
      </c>
      <c r="P1431" s="102" t="str">
        <f t="shared" si="652"/>
        <v/>
      </c>
      <c r="Q1431" s="102" t="str">
        <f t="shared" si="653"/>
        <v/>
      </c>
      <c r="R1431" s="120" t="str">
        <f t="shared" si="671"/>
        <v/>
      </c>
      <c r="S1431" s="54" t="str">
        <f t="shared" si="672"/>
        <v/>
      </c>
      <c r="T1431" s="5" t="str">
        <f t="shared" si="654"/>
        <v/>
      </c>
      <c r="U1431" s="152" t="str">
        <f t="shared" si="655"/>
        <v/>
      </c>
      <c r="V1431" s="152" t="str">
        <f t="shared" si="656"/>
        <v/>
      </c>
      <c r="W1431" s="153" t="str">
        <f t="shared" si="657"/>
        <v/>
      </c>
      <c r="X1431" s="153" t="str">
        <f t="shared" si="658"/>
        <v/>
      </c>
      <c r="Y1431" s="153" t="str">
        <f t="shared" si="659"/>
        <v/>
      </c>
      <c r="Z1431" s="153" t="str">
        <f t="shared" si="660"/>
        <v/>
      </c>
      <c r="AA1431" s="152" t="str">
        <f t="shared" si="661"/>
        <v/>
      </c>
      <c r="AB1431" s="152" t="str">
        <f t="shared" si="662"/>
        <v/>
      </c>
      <c r="AC1431" s="154" t="str">
        <f t="shared" si="663"/>
        <v/>
      </c>
      <c r="AD1431" s="154" t="str">
        <f t="shared" si="664"/>
        <v/>
      </c>
      <c r="AE1431" s="3" t="str">
        <f t="shared" si="665"/>
        <v/>
      </c>
      <c r="AF1431" s="3" t="str">
        <f t="shared" si="666"/>
        <v/>
      </c>
      <c r="AG1431" s="3" t="str">
        <f t="shared" si="673"/>
        <v/>
      </c>
      <c r="AH1431" s="4" t="str">
        <f t="shared" si="667"/>
        <v/>
      </c>
      <c r="AI1431" s="75" t="str">
        <f t="shared" si="668"/>
        <v/>
      </c>
      <c r="AJ1431" s="75" t="str">
        <f t="shared" si="669"/>
        <v/>
      </c>
    </row>
    <row r="1432" spans="1:36" ht="14.25">
      <c r="A1432" s="41" t="str">
        <f t="shared" si="670"/>
        <v/>
      </c>
      <c r="B1432" s="150" t="str">
        <f>IF(ISNUMBER(A1432),INDEX('MetaTrader Import'!$H$13:$J$5893,TRUNC(((A1432-$A$39+1)-1)/3)+1,MOD((A1432-$A$39+1)-1,3)+1),"")</f>
        <v/>
      </c>
      <c r="C1432" s="43" t="str">
        <f t="shared" si="647"/>
        <v/>
      </c>
      <c r="D1432" s="43" t="str">
        <f t="shared" ca="1" si="648"/>
        <v/>
      </c>
      <c r="E1432" s="43" t="str">
        <f t="shared" si="649"/>
        <v/>
      </c>
      <c r="F1432" s="43" t="str">
        <f t="shared" si="650"/>
        <v/>
      </c>
      <c r="G1432" s="43" t="str">
        <f>IF(A1432&lt;&gt;"",IF(A1432&lt;Data!$G$11*0.25,$C$13/$G$32,IF(A1432&gt;Data!$G$11*0.25,$C$13,$C$13*10)),"")</f>
        <v/>
      </c>
      <c r="H1432" s="43" t="str">
        <f>IF(A1432&lt;&gt;"",IF(Data!$G$9="constant",$C$13,IF(Data!$G$9="squeeze",G1432,F1432)),"")</f>
        <v/>
      </c>
      <c r="I1432" s="38" t="str">
        <f ca="1">IF(ISNUMBER(A1432),NORMINV(RAND(),0,IF(AND(Data!$G$9="squeeze",A1432&lt;Data!$G$11*0.25),$H$32,1)*$C$30*$C$13)*($C$14*$C$12),"")</f>
        <v/>
      </c>
      <c r="J1432" s="42" t="str">
        <f ca="1">IFERROR(IF(Data!$C$6="Real",B1432,I1432+J1431+($C$14*$C$12)*(NORMINV(RAND(),$C$15,CHOOSE($G$13,$C$13,F1432,G1432)))),"")</f>
        <v/>
      </c>
      <c r="K1432" s="88" t="str">
        <f>IF(ISNUMBER(A1432), IF($G$16="fixed",$G$17,MIN(H1432*Data!$C$7*$C$16*0.5,$C$17*Data!$C$7))*$C$12,"")</f>
        <v/>
      </c>
      <c r="L1432" s="42" t="str">
        <f t="shared" ca="1" si="674"/>
        <v/>
      </c>
      <c r="M1432" s="44" t="str">
        <f t="shared" ca="1" si="675"/>
        <v/>
      </c>
      <c r="N1432" s="44" t="str">
        <f t="shared" ca="1" si="676"/>
        <v/>
      </c>
      <c r="O1432" s="108" t="str">
        <f t="shared" si="651"/>
        <v/>
      </c>
      <c r="P1432" s="102" t="str">
        <f t="shared" si="652"/>
        <v/>
      </c>
      <c r="Q1432" s="102" t="str">
        <f t="shared" si="653"/>
        <v/>
      </c>
      <c r="R1432" s="120" t="str">
        <f t="shared" si="671"/>
        <v/>
      </c>
      <c r="S1432" s="54" t="str">
        <f t="shared" si="672"/>
        <v/>
      </c>
      <c r="T1432" s="5" t="str">
        <f t="shared" si="654"/>
        <v/>
      </c>
      <c r="U1432" s="152" t="str">
        <f t="shared" si="655"/>
        <v/>
      </c>
      <c r="V1432" s="152" t="str">
        <f t="shared" si="656"/>
        <v/>
      </c>
      <c r="W1432" s="153" t="str">
        <f t="shared" si="657"/>
        <v/>
      </c>
      <c r="X1432" s="153" t="str">
        <f t="shared" si="658"/>
        <v/>
      </c>
      <c r="Y1432" s="153" t="str">
        <f t="shared" si="659"/>
        <v/>
      </c>
      <c r="Z1432" s="153" t="str">
        <f t="shared" si="660"/>
        <v/>
      </c>
      <c r="AA1432" s="152" t="str">
        <f t="shared" si="661"/>
        <v/>
      </c>
      <c r="AB1432" s="152" t="str">
        <f t="shared" si="662"/>
        <v/>
      </c>
      <c r="AC1432" s="154" t="str">
        <f t="shared" si="663"/>
        <v/>
      </c>
      <c r="AD1432" s="154" t="str">
        <f t="shared" si="664"/>
        <v/>
      </c>
      <c r="AE1432" s="3" t="str">
        <f t="shared" si="665"/>
        <v/>
      </c>
      <c r="AF1432" s="3" t="str">
        <f t="shared" si="666"/>
        <v/>
      </c>
      <c r="AG1432" s="3" t="str">
        <f t="shared" si="673"/>
        <v/>
      </c>
      <c r="AH1432" s="4" t="str">
        <f t="shared" si="667"/>
        <v/>
      </c>
      <c r="AI1432" s="75" t="str">
        <f t="shared" si="668"/>
        <v/>
      </c>
      <c r="AJ1432" s="75" t="str">
        <f t="shared" si="669"/>
        <v/>
      </c>
    </row>
    <row r="1433" spans="1:36" ht="14.25">
      <c r="A1433" s="41" t="str">
        <f t="shared" si="670"/>
        <v/>
      </c>
      <c r="B1433" s="150" t="str">
        <f>IF(ISNUMBER(A1433),INDEX('MetaTrader Import'!$H$13:$J$5893,TRUNC(((A1433-$A$39+1)-1)/3)+1,MOD((A1433-$A$39+1)-1,3)+1),"")</f>
        <v/>
      </c>
      <c r="C1433" s="43" t="str">
        <f t="shared" si="647"/>
        <v/>
      </c>
      <c r="D1433" s="43" t="str">
        <f t="shared" ca="1" si="648"/>
        <v/>
      </c>
      <c r="E1433" s="43" t="str">
        <f t="shared" si="649"/>
        <v/>
      </c>
      <c r="F1433" s="43" t="str">
        <f t="shared" si="650"/>
        <v/>
      </c>
      <c r="G1433" s="43" t="str">
        <f>IF(A1433&lt;&gt;"",IF(A1433&lt;Data!$G$11*0.25,$C$13/$G$32,IF(A1433&gt;Data!$G$11*0.25,$C$13,$C$13*10)),"")</f>
        <v/>
      </c>
      <c r="H1433" s="43" t="str">
        <f>IF(A1433&lt;&gt;"",IF(Data!$G$9="constant",$C$13,IF(Data!$G$9="squeeze",G1433,F1433)),"")</f>
        <v/>
      </c>
      <c r="I1433" s="38" t="str">
        <f ca="1">IF(ISNUMBER(A1433),NORMINV(RAND(),0,IF(AND(Data!$G$9="squeeze",A1433&lt;Data!$G$11*0.25),$H$32,1)*$C$30*$C$13)*($C$14*$C$12),"")</f>
        <v/>
      </c>
      <c r="J1433" s="42" t="str">
        <f ca="1">IFERROR(IF(Data!$C$6="Real",B1433,I1433+J1432+($C$14*$C$12)*(NORMINV(RAND(),$C$15,CHOOSE($G$13,$C$13,F1433,G1433)))),"")</f>
        <v/>
      </c>
      <c r="K1433" s="88" t="str">
        <f>IF(ISNUMBER(A1433), IF($G$16="fixed",$G$17,MIN(H1433*Data!$C$7*$C$16*0.5,$C$17*Data!$C$7))*$C$12,"")</f>
        <v/>
      </c>
      <c r="L1433" s="42" t="str">
        <f t="shared" ca="1" si="674"/>
        <v/>
      </c>
      <c r="M1433" s="44" t="str">
        <f t="shared" ca="1" si="675"/>
        <v/>
      </c>
      <c r="N1433" s="44" t="str">
        <f t="shared" ca="1" si="676"/>
        <v/>
      </c>
      <c r="O1433" s="108" t="str">
        <f t="shared" si="651"/>
        <v/>
      </c>
      <c r="P1433" s="102" t="str">
        <f t="shared" si="652"/>
        <v/>
      </c>
      <c r="Q1433" s="102" t="str">
        <f t="shared" si="653"/>
        <v/>
      </c>
      <c r="R1433" s="120" t="str">
        <f t="shared" si="671"/>
        <v/>
      </c>
      <c r="S1433" s="54" t="str">
        <f t="shared" si="672"/>
        <v/>
      </c>
      <c r="T1433" s="5" t="str">
        <f t="shared" si="654"/>
        <v/>
      </c>
      <c r="U1433" s="152" t="str">
        <f t="shared" si="655"/>
        <v/>
      </c>
      <c r="V1433" s="152" t="str">
        <f t="shared" si="656"/>
        <v/>
      </c>
      <c r="W1433" s="153" t="str">
        <f t="shared" si="657"/>
        <v/>
      </c>
      <c r="X1433" s="153" t="str">
        <f t="shared" si="658"/>
        <v/>
      </c>
      <c r="Y1433" s="153" t="str">
        <f t="shared" si="659"/>
        <v/>
      </c>
      <c r="Z1433" s="153" t="str">
        <f t="shared" si="660"/>
        <v/>
      </c>
      <c r="AA1433" s="152" t="str">
        <f t="shared" si="661"/>
        <v/>
      </c>
      <c r="AB1433" s="152" t="str">
        <f t="shared" si="662"/>
        <v/>
      </c>
      <c r="AC1433" s="154" t="str">
        <f t="shared" si="663"/>
        <v/>
      </c>
      <c r="AD1433" s="154" t="str">
        <f t="shared" si="664"/>
        <v/>
      </c>
      <c r="AE1433" s="3" t="str">
        <f t="shared" si="665"/>
        <v/>
      </c>
      <c r="AF1433" s="3" t="str">
        <f t="shared" si="666"/>
        <v/>
      </c>
      <c r="AG1433" s="3" t="str">
        <f t="shared" si="673"/>
        <v/>
      </c>
      <c r="AH1433" s="4" t="str">
        <f t="shared" si="667"/>
        <v/>
      </c>
      <c r="AI1433" s="75" t="str">
        <f t="shared" si="668"/>
        <v/>
      </c>
      <c r="AJ1433" s="75" t="str">
        <f t="shared" si="669"/>
        <v/>
      </c>
    </row>
    <row r="1434" spans="1:36" ht="14.25">
      <c r="A1434" s="41" t="str">
        <f t="shared" si="670"/>
        <v/>
      </c>
      <c r="B1434" s="150" t="str">
        <f>IF(ISNUMBER(A1434),INDEX('MetaTrader Import'!$H$13:$J$5893,TRUNC(((A1434-$A$39+1)-1)/3)+1,MOD((A1434-$A$39+1)-1,3)+1),"")</f>
        <v/>
      </c>
      <c r="C1434" s="43" t="str">
        <f t="shared" si="647"/>
        <v/>
      </c>
      <c r="D1434" s="43" t="str">
        <f t="shared" ca="1" si="648"/>
        <v/>
      </c>
      <c r="E1434" s="43" t="str">
        <f t="shared" si="649"/>
        <v/>
      </c>
      <c r="F1434" s="43" t="str">
        <f t="shared" si="650"/>
        <v/>
      </c>
      <c r="G1434" s="43" t="str">
        <f>IF(A1434&lt;&gt;"",IF(A1434&lt;Data!$G$11*0.25,$C$13/$G$32,IF(A1434&gt;Data!$G$11*0.25,$C$13,$C$13*10)),"")</f>
        <v/>
      </c>
      <c r="H1434" s="43" t="str">
        <f>IF(A1434&lt;&gt;"",IF(Data!$G$9="constant",$C$13,IF(Data!$G$9="squeeze",G1434,F1434)),"")</f>
        <v/>
      </c>
      <c r="I1434" s="38" t="str">
        <f ca="1">IF(ISNUMBER(A1434),NORMINV(RAND(),0,IF(AND(Data!$G$9="squeeze",A1434&lt;Data!$G$11*0.25),$H$32,1)*$C$30*$C$13)*($C$14*$C$12),"")</f>
        <v/>
      </c>
      <c r="J1434" s="42" t="str">
        <f ca="1">IFERROR(IF(Data!$C$6="Real",B1434,I1434+J1433+($C$14*$C$12)*(NORMINV(RAND(),$C$15,CHOOSE($G$13,$C$13,F1434,G1434)))),"")</f>
        <v/>
      </c>
      <c r="K1434" s="88" t="str">
        <f>IF(ISNUMBER(A1434), IF($G$16="fixed",$G$17,MIN(H1434*Data!$C$7*$C$16*0.5,$C$17*Data!$C$7))*$C$12,"")</f>
        <v/>
      </c>
      <c r="L1434" s="42" t="str">
        <f t="shared" ca="1" si="674"/>
        <v/>
      </c>
      <c r="M1434" s="44" t="str">
        <f t="shared" ca="1" si="675"/>
        <v/>
      </c>
      <c r="N1434" s="44" t="str">
        <f t="shared" ca="1" si="676"/>
        <v/>
      </c>
      <c r="O1434" s="108" t="str">
        <f t="shared" si="651"/>
        <v/>
      </c>
      <c r="P1434" s="102" t="str">
        <f t="shared" si="652"/>
        <v/>
      </c>
      <c r="Q1434" s="102" t="str">
        <f t="shared" si="653"/>
        <v/>
      </c>
      <c r="R1434" s="120" t="str">
        <f t="shared" si="671"/>
        <v/>
      </c>
      <c r="S1434" s="54" t="str">
        <f t="shared" si="672"/>
        <v/>
      </c>
      <c r="T1434" s="5" t="str">
        <f t="shared" si="654"/>
        <v/>
      </c>
      <c r="U1434" s="152" t="str">
        <f t="shared" si="655"/>
        <v/>
      </c>
      <c r="V1434" s="152" t="str">
        <f t="shared" si="656"/>
        <v/>
      </c>
      <c r="W1434" s="153" t="str">
        <f t="shared" si="657"/>
        <v/>
      </c>
      <c r="X1434" s="153" t="str">
        <f t="shared" si="658"/>
        <v/>
      </c>
      <c r="Y1434" s="153" t="str">
        <f t="shared" si="659"/>
        <v/>
      </c>
      <c r="Z1434" s="153" t="str">
        <f t="shared" si="660"/>
        <v/>
      </c>
      <c r="AA1434" s="152" t="str">
        <f t="shared" si="661"/>
        <v/>
      </c>
      <c r="AB1434" s="152" t="str">
        <f t="shared" si="662"/>
        <v/>
      </c>
      <c r="AC1434" s="154" t="str">
        <f t="shared" si="663"/>
        <v/>
      </c>
      <c r="AD1434" s="154" t="str">
        <f t="shared" si="664"/>
        <v/>
      </c>
      <c r="AE1434" s="3" t="str">
        <f t="shared" si="665"/>
        <v/>
      </c>
      <c r="AF1434" s="3" t="str">
        <f t="shared" si="666"/>
        <v/>
      </c>
      <c r="AG1434" s="3" t="str">
        <f t="shared" si="673"/>
        <v/>
      </c>
      <c r="AH1434" s="4" t="str">
        <f t="shared" si="667"/>
        <v/>
      </c>
      <c r="AI1434" s="75" t="str">
        <f t="shared" si="668"/>
        <v/>
      </c>
      <c r="AJ1434" s="75" t="str">
        <f t="shared" si="669"/>
        <v/>
      </c>
    </row>
    <row r="1435" spans="1:36" ht="14.25">
      <c r="A1435" s="41" t="str">
        <f t="shared" si="670"/>
        <v/>
      </c>
      <c r="B1435" s="150" t="str">
        <f>IF(ISNUMBER(A1435),INDEX('MetaTrader Import'!$H$13:$J$5893,TRUNC(((A1435-$A$39+1)-1)/3)+1,MOD((A1435-$A$39+1)-1,3)+1),"")</f>
        <v/>
      </c>
      <c r="C1435" s="43" t="str">
        <f t="shared" si="647"/>
        <v/>
      </c>
      <c r="D1435" s="43" t="str">
        <f t="shared" ca="1" si="648"/>
        <v/>
      </c>
      <c r="E1435" s="43" t="str">
        <f t="shared" si="649"/>
        <v/>
      </c>
      <c r="F1435" s="43" t="str">
        <f t="shared" si="650"/>
        <v/>
      </c>
      <c r="G1435" s="43" t="str">
        <f>IF(A1435&lt;&gt;"",IF(A1435&lt;Data!$G$11*0.25,$C$13/$G$32,IF(A1435&gt;Data!$G$11*0.25,$C$13,$C$13*10)),"")</f>
        <v/>
      </c>
      <c r="H1435" s="43" t="str">
        <f>IF(A1435&lt;&gt;"",IF(Data!$G$9="constant",$C$13,IF(Data!$G$9="squeeze",G1435,F1435)),"")</f>
        <v/>
      </c>
      <c r="I1435" s="38" t="str">
        <f ca="1">IF(ISNUMBER(A1435),NORMINV(RAND(),0,IF(AND(Data!$G$9="squeeze",A1435&lt;Data!$G$11*0.25),$H$32,1)*$C$30*$C$13)*($C$14*$C$12),"")</f>
        <v/>
      </c>
      <c r="J1435" s="42" t="str">
        <f ca="1">IFERROR(IF(Data!$C$6="Real",B1435,I1435+J1434+($C$14*$C$12)*(NORMINV(RAND(),$C$15,CHOOSE($G$13,$C$13,F1435,G1435)))),"")</f>
        <v/>
      </c>
      <c r="K1435" s="88" t="str">
        <f>IF(ISNUMBER(A1435), IF($G$16="fixed",$G$17,MIN(H1435*Data!$C$7*$C$16*0.5,$C$17*Data!$C$7))*$C$12,"")</f>
        <v/>
      </c>
      <c r="L1435" s="42" t="str">
        <f t="shared" ca="1" si="674"/>
        <v/>
      </c>
      <c r="M1435" s="44" t="str">
        <f t="shared" ca="1" si="675"/>
        <v/>
      </c>
      <c r="N1435" s="44" t="str">
        <f t="shared" ca="1" si="676"/>
        <v/>
      </c>
      <c r="O1435" s="108" t="str">
        <f t="shared" si="651"/>
        <v/>
      </c>
      <c r="P1435" s="102" t="str">
        <f t="shared" si="652"/>
        <v/>
      </c>
      <c r="Q1435" s="102" t="str">
        <f t="shared" si="653"/>
        <v/>
      </c>
      <c r="R1435" s="120" t="str">
        <f t="shared" si="671"/>
        <v/>
      </c>
      <c r="S1435" s="54" t="str">
        <f t="shared" si="672"/>
        <v/>
      </c>
      <c r="T1435" s="5" t="str">
        <f t="shared" si="654"/>
        <v/>
      </c>
      <c r="U1435" s="152" t="str">
        <f t="shared" si="655"/>
        <v/>
      </c>
      <c r="V1435" s="152" t="str">
        <f t="shared" si="656"/>
        <v/>
      </c>
      <c r="W1435" s="153" t="str">
        <f t="shared" si="657"/>
        <v/>
      </c>
      <c r="X1435" s="153" t="str">
        <f t="shared" si="658"/>
        <v/>
      </c>
      <c r="Y1435" s="153" t="str">
        <f t="shared" si="659"/>
        <v/>
      </c>
      <c r="Z1435" s="153" t="str">
        <f t="shared" si="660"/>
        <v/>
      </c>
      <c r="AA1435" s="152" t="str">
        <f t="shared" si="661"/>
        <v/>
      </c>
      <c r="AB1435" s="152" t="str">
        <f t="shared" si="662"/>
        <v/>
      </c>
      <c r="AC1435" s="154" t="str">
        <f t="shared" si="663"/>
        <v/>
      </c>
      <c r="AD1435" s="154" t="str">
        <f t="shared" si="664"/>
        <v/>
      </c>
      <c r="AE1435" s="3" t="str">
        <f t="shared" si="665"/>
        <v/>
      </c>
      <c r="AF1435" s="3" t="str">
        <f t="shared" si="666"/>
        <v/>
      </c>
      <c r="AG1435" s="3" t="str">
        <f t="shared" si="673"/>
        <v/>
      </c>
      <c r="AH1435" s="4" t="str">
        <f t="shared" si="667"/>
        <v/>
      </c>
      <c r="AI1435" s="75" t="str">
        <f t="shared" si="668"/>
        <v/>
      </c>
      <c r="AJ1435" s="75" t="str">
        <f t="shared" si="669"/>
        <v/>
      </c>
    </row>
    <row r="1436" spans="1:36" ht="14.25">
      <c r="A1436" s="41" t="str">
        <f t="shared" si="670"/>
        <v/>
      </c>
      <c r="B1436" s="150" t="str">
        <f>IF(ISNUMBER(A1436),INDEX('MetaTrader Import'!$H$13:$J$5893,TRUNC(((A1436-$A$39+1)-1)/3)+1,MOD((A1436-$A$39+1)-1,3)+1),"")</f>
        <v/>
      </c>
      <c r="C1436" s="43" t="str">
        <f t="shared" si="647"/>
        <v/>
      </c>
      <c r="D1436" s="43" t="str">
        <f t="shared" ca="1" si="648"/>
        <v/>
      </c>
      <c r="E1436" s="43" t="str">
        <f t="shared" si="649"/>
        <v/>
      </c>
      <c r="F1436" s="43" t="str">
        <f t="shared" si="650"/>
        <v/>
      </c>
      <c r="G1436" s="43" t="str">
        <f>IF(A1436&lt;&gt;"",IF(A1436&lt;Data!$G$11*0.25,$C$13/$G$32,IF(A1436&gt;Data!$G$11*0.25,$C$13,$C$13*10)),"")</f>
        <v/>
      </c>
      <c r="H1436" s="43" t="str">
        <f>IF(A1436&lt;&gt;"",IF(Data!$G$9="constant",$C$13,IF(Data!$G$9="squeeze",G1436,F1436)),"")</f>
        <v/>
      </c>
      <c r="I1436" s="38" t="str">
        <f ca="1">IF(ISNUMBER(A1436),NORMINV(RAND(),0,IF(AND(Data!$G$9="squeeze",A1436&lt;Data!$G$11*0.25),$H$32,1)*$C$30*$C$13)*($C$14*$C$12),"")</f>
        <v/>
      </c>
      <c r="J1436" s="42" t="str">
        <f ca="1">IFERROR(IF(Data!$C$6="Real",B1436,I1436+J1435+($C$14*$C$12)*(NORMINV(RAND(),$C$15,CHOOSE($G$13,$C$13,F1436,G1436)))),"")</f>
        <v/>
      </c>
      <c r="K1436" s="88" t="str">
        <f>IF(ISNUMBER(A1436), IF($G$16="fixed",$G$17,MIN(H1436*Data!$C$7*$C$16*0.5,$C$17*Data!$C$7))*$C$12,"")</f>
        <v/>
      </c>
      <c r="L1436" s="42" t="str">
        <f t="shared" ca="1" si="674"/>
        <v/>
      </c>
      <c r="M1436" s="44" t="str">
        <f t="shared" ca="1" si="675"/>
        <v/>
      </c>
      <c r="N1436" s="44" t="str">
        <f t="shared" ca="1" si="676"/>
        <v/>
      </c>
      <c r="O1436" s="108" t="str">
        <f t="shared" si="651"/>
        <v/>
      </c>
      <c r="P1436" s="102" t="str">
        <f t="shared" si="652"/>
        <v/>
      </c>
      <c r="Q1436" s="102" t="str">
        <f t="shared" si="653"/>
        <v/>
      </c>
      <c r="R1436" s="120" t="str">
        <f t="shared" si="671"/>
        <v/>
      </c>
      <c r="S1436" s="54" t="str">
        <f t="shared" si="672"/>
        <v/>
      </c>
      <c r="T1436" s="5" t="str">
        <f t="shared" si="654"/>
        <v/>
      </c>
      <c r="U1436" s="152" t="str">
        <f t="shared" si="655"/>
        <v/>
      </c>
      <c r="V1436" s="152" t="str">
        <f t="shared" si="656"/>
        <v/>
      </c>
      <c r="W1436" s="153" t="str">
        <f t="shared" si="657"/>
        <v/>
      </c>
      <c r="X1436" s="153" t="str">
        <f t="shared" si="658"/>
        <v/>
      </c>
      <c r="Y1436" s="153" t="str">
        <f t="shared" si="659"/>
        <v/>
      </c>
      <c r="Z1436" s="153" t="str">
        <f t="shared" si="660"/>
        <v/>
      </c>
      <c r="AA1436" s="152" t="str">
        <f t="shared" si="661"/>
        <v/>
      </c>
      <c r="AB1436" s="152" t="str">
        <f t="shared" si="662"/>
        <v/>
      </c>
      <c r="AC1436" s="154" t="str">
        <f t="shared" si="663"/>
        <v/>
      </c>
      <c r="AD1436" s="154" t="str">
        <f t="shared" si="664"/>
        <v/>
      </c>
      <c r="AE1436" s="3" t="str">
        <f t="shared" si="665"/>
        <v/>
      </c>
      <c r="AF1436" s="3" t="str">
        <f t="shared" si="666"/>
        <v/>
      </c>
      <c r="AG1436" s="3" t="str">
        <f t="shared" si="673"/>
        <v/>
      </c>
      <c r="AH1436" s="4" t="str">
        <f t="shared" si="667"/>
        <v/>
      </c>
      <c r="AI1436" s="75" t="str">
        <f t="shared" si="668"/>
        <v/>
      </c>
      <c r="AJ1436" s="75" t="str">
        <f t="shared" si="669"/>
        <v/>
      </c>
    </row>
    <row r="1437" spans="1:36" ht="14.25">
      <c r="A1437" s="41" t="str">
        <f t="shared" si="670"/>
        <v/>
      </c>
      <c r="B1437" s="150" t="str">
        <f>IF(ISNUMBER(A1437),INDEX('MetaTrader Import'!$H$13:$J$5893,TRUNC(((A1437-$A$39+1)-1)/3)+1,MOD((A1437-$A$39+1)-1,3)+1),"")</f>
        <v/>
      </c>
      <c r="C1437" s="43" t="str">
        <f t="shared" si="647"/>
        <v/>
      </c>
      <c r="D1437" s="43" t="str">
        <f t="shared" ca="1" si="648"/>
        <v/>
      </c>
      <c r="E1437" s="43" t="str">
        <f t="shared" si="649"/>
        <v/>
      </c>
      <c r="F1437" s="43" t="str">
        <f t="shared" si="650"/>
        <v/>
      </c>
      <c r="G1437" s="43" t="str">
        <f>IF(A1437&lt;&gt;"",IF(A1437&lt;Data!$G$11*0.25,$C$13/$G$32,IF(A1437&gt;Data!$G$11*0.25,$C$13,$C$13*10)),"")</f>
        <v/>
      </c>
      <c r="H1437" s="43" t="str">
        <f>IF(A1437&lt;&gt;"",IF(Data!$G$9="constant",$C$13,IF(Data!$G$9="squeeze",G1437,F1437)),"")</f>
        <v/>
      </c>
      <c r="I1437" s="38" t="str">
        <f ca="1">IF(ISNUMBER(A1437),NORMINV(RAND(),0,IF(AND(Data!$G$9="squeeze",A1437&lt;Data!$G$11*0.25),$H$32,1)*$C$30*$C$13)*($C$14*$C$12),"")</f>
        <v/>
      </c>
      <c r="J1437" s="42" t="str">
        <f ca="1">IFERROR(IF(Data!$C$6="Real",B1437,I1437+J1436+($C$14*$C$12)*(NORMINV(RAND(),$C$15,CHOOSE($G$13,$C$13,F1437,G1437)))),"")</f>
        <v/>
      </c>
      <c r="K1437" s="88" t="str">
        <f>IF(ISNUMBER(A1437), IF($G$16="fixed",$G$17,MIN(H1437*Data!$C$7*$C$16*0.5,$C$17*Data!$C$7))*$C$12,"")</f>
        <v/>
      </c>
      <c r="L1437" s="42" t="str">
        <f t="shared" ca="1" si="674"/>
        <v/>
      </c>
      <c r="M1437" s="44" t="str">
        <f t="shared" ca="1" si="675"/>
        <v/>
      </c>
      <c r="N1437" s="44" t="str">
        <f t="shared" ca="1" si="676"/>
        <v/>
      </c>
      <c r="O1437" s="108" t="str">
        <f t="shared" si="651"/>
        <v/>
      </c>
      <c r="P1437" s="102" t="str">
        <f t="shared" si="652"/>
        <v/>
      </c>
      <c r="Q1437" s="102" t="str">
        <f t="shared" si="653"/>
        <v/>
      </c>
      <c r="R1437" s="120" t="str">
        <f t="shared" si="671"/>
        <v/>
      </c>
      <c r="S1437" s="54" t="str">
        <f t="shared" si="672"/>
        <v/>
      </c>
      <c r="T1437" s="5" t="str">
        <f t="shared" si="654"/>
        <v/>
      </c>
      <c r="U1437" s="152" t="str">
        <f t="shared" si="655"/>
        <v/>
      </c>
      <c r="V1437" s="152" t="str">
        <f t="shared" si="656"/>
        <v/>
      </c>
      <c r="W1437" s="153" t="str">
        <f t="shared" si="657"/>
        <v/>
      </c>
      <c r="X1437" s="153" t="str">
        <f t="shared" si="658"/>
        <v/>
      </c>
      <c r="Y1437" s="153" t="str">
        <f t="shared" si="659"/>
        <v/>
      </c>
      <c r="Z1437" s="153" t="str">
        <f t="shared" si="660"/>
        <v/>
      </c>
      <c r="AA1437" s="152" t="str">
        <f t="shared" si="661"/>
        <v/>
      </c>
      <c r="AB1437" s="152" t="str">
        <f t="shared" si="662"/>
        <v/>
      </c>
      <c r="AC1437" s="154" t="str">
        <f t="shared" si="663"/>
        <v/>
      </c>
      <c r="AD1437" s="154" t="str">
        <f t="shared" si="664"/>
        <v/>
      </c>
      <c r="AE1437" s="3" t="str">
        <f t="shared" si="665"/>
        <v/>
      </c>
      <c r="AF1437" s="3" t="str">
        <f t="shared" si="666"/>
        <v/>
      </c>
      <c r="AG1437" s="3" t="str">
        <f t="shared" si="673"/>
        <v/>
      </c>
      <c r="AH1437" s="4" t="str">
        <f t="shared" si="667"/>
        <v/>
      </c>
      <c r="AI1437" s="75" t="str">
        <f t="shared" si="668"/>
        <v/>
      </c>
      <c r="AJ1437" s="75" t="str">
        <f t="shared" si="669"/>
        <v/>
      </c>
    </row>
    <row r="1438" spans="1:36" ht="14.25">
      <c r="A1438" s="41" t="str">
        <f t="shared" si="670"/>
        <v/>
      </c>
      <c r="B1438" s="150" t="str">
        <f>IF(ISNUMBER(A1438),INDEX('MetaTrader Import'!$H$13:$J$5893,TRUNC(((A1438-$A$39+1)-1)/3)+1,MOD((A1438-$A$39+1)-1,3)+1),"")</f>
        <v/>
      </c>
      <c r="C1438" s="43" t="str">
        <f t="shared" si="647"/>
        <v/>
      </c>
      <c r="D1438" s="43" t="str">
        <f t="shared" ca="1" si="648"/>
        <v/>
      </c>
      <c r="E1438" s="43" t="str">
        <f t="shared" si="649"/>
        <v/>
      </c>
      <c r="F1438" s="43" t="str">
        <f t="shared" si="650"/>
        <v/>
      </c>
      <c r="G1438" s="43" t="str">
        <f>IF(A1438&lt;&gt;"",IF(A1438&lt;Data!$G$11*0.25,$C$13/$G$32,IF(A1438&gt;Data!$G$11*0.25,$C$13,$C$13*10)),"")</f>
        <v/>
      </c>
      <c r="H1438" s="43" t="str">
        <f>IF(A1438&lt;&gt;"",IF(Data!$G$9="constant",$C$13,IF(Data!$G$9="squeeze",G1438,F1438)),"")</f>
        <v/>
      </c>
      <c r="I1438" s="38" t="str">
        <f ca="1">IF(ISNUMBER(A1438),NORMINV(RAND(),0,IF(AND(Data!$G$9="squeeze",A1438&lt;Data!$G$11*0.25),$H$32,1)*$C$30*$C$13)*($C$14*$C$12),"")</f>
        <v/>
      </c>
      <c r="J1438" s="42" t="str">
        <f ca="1">IFERROR(IF(Data!$C$6="Real",B1438,I1438+J1437+($C$14*$C$12)*(NORMINV(RAND(),$C$15,CHOOSE($G$13,$C$13,F1438,G1438)))),"")</f>
        <v/>
      </c>
      <c r="K1438" s="88" t="str">
        <f>IF(ISNUMBER(A1438), IF($G$16="fixed",$G$17,MIN(H1438*Data!$C$7*$C$16*0.5,$C$17*Data!$C$7))*$C$12,"")</f>
        <v/>
      </c>
      <c r="L1438" s="42" t="str">
        <f t="shared" ca="1" si="674"/>
        <v/>
      </c>
      <c r="M1438" s="44" t="str">
        <f t="shared" ca="1" si="675"/>
        <v/>
      </c>
      <c r="N1438" s="44" t="str">
        <f t="shared" ca="1" si="676"/>
        <v/>
      </c>
      <c r="O1438" s="108" t="str">
        <f t="shared" si="651"/>
        <v/>
      </c>
      <c r="P1438" s="102" t="str">
        <f t="shared" si="652"/>
        <v/>
      </c>
      <c r="Q1438" s="102" t="str">
        <f t="shared" si="653"/>
        <v/>
      </c>
      <c r="R1438" s="120" t="str">
        <f t="shared" si="671"/>
        <v/>
      </c>
      <c r="S1438" s="54" t="str">
        <f t="shared" si="672"/>
        <v/>
      </c>
      <c r="T1438" s="5" t="str">
        <f t="shared" si="654"/>
        <v/>
      </c>
      <c r="U1438" s="152" t="str">
        <f t="shared" si="655"/>
        <v/>
      </c>
      <c r="V1438" s="152" t="str">
        <f t="shared" si="656"/>
        <v/>
      </c>
      <c r="W1438" s="153" t="str">
        <f t="shared" si="657"/>
        <v/>
      </c>
      <c r="X1438" s="153" t="str">
        <f t="shared" si="658"/>
        <v/>
      </c>
      <c r="Y1438" s="153" t="str">
        <f t="shared" si="659"/>
        <v/>
      </c>
      <c r="Z1438" s="153" t="str">
        <f t="shared" si="660"/>
        <v/>
      </c>
      <c r="AA1438" s="152" t="str">
        <f t="shared" si="661"/>
        <v/>
      </c>
      <c r="AB1438" s="152" t="str">
        <f t="shared" si="662"/>
        <v/>
      </c>
      <c r="AC1438" s="154" t="str">
        <f t="shared" si="663"/>
        <v/>
      </c>
      <c r="AD1438" s="154" t="str">
        <f t="shared" si="664"/>
        <v/>
      </c>
      <c r="AE1438" s="3" t="str">
        <f t="shared" si="665"/>
        <v/>
      </c>
      <c r="AF1438" s="3" t="str">
        <f t="shared" si="666"/>
        <v/>
      </c>
      <c r="AG1438" s="3" t="str">
        <f t="shared" si="673"/>
        <v/>
      </c>
      <c r="AH1438" s="4" t="str">
        <f t="shared" si="667"/>
        <v/>
      </c>
      <c r="AI1438" s="75" t="str">
        <f t="shared" si="668"/>
        <v/>
      </c>
      <c r="AJ1438" s="75" t="str">
        <f t="shared" si="669"/>
        <v/>
      </c>
    </row>
    <row r="1439" spans="1:36" ht="14.25">
      <c r="A1439" s="41" t="str">
        <f t="shared" si="670"/>
        <v/>
      </c>
      <c r="B1439" s="150" t="str">
        <f>IF(ISNUMBER(A1439),INDEX('MetaTrader Import'!$H$13:$J$5893,TRUNC(((A1439-$A$39+1)-1)/3)+1,MOD((A1439-$A$39+1)-1,3)+1),"")</f>
        <v/>
      </c>
      <c r="C1439" s="43" t="str">
        <f t="shared" si="647"/>
        <v/>
      </c>
      <c r="D1439" s="43" t="str">
        <f t="shared" ca="1" si="648"/>
        <v/>
      </c>
      <c r="E1439" s="43" t="str">
        <f t="shared" si="649"/>
        <v/>
      </c>
      <c r="F1439" s="43" t="str">
        <f t="shared" si="650"/>
        <v/>
      </c>
      <c r="G1439" s="43" t="str">
        <f>IF(A1439&lt;&gt;"",IF(A1439&lt;Data!$G$11*0.25,$C$13/$G$32,IF(A1439&gt;Data!$G$11*0.25,$C$13,$C$13*10)),"")</f>
        <v/>
      </c>
      <c r="H1439" s="43" t="str">
        <f>IF(A1439&lt;&gt;"",IF(Data!$G$9="constant",$C$13,IF(Data!$G$9="squeeze",G1439,F1439)),"")</f>
        <v/>
      </c>
      <c r="I1439" s="38" t="str">
        <f ca="1">IF(ISNUMBER(A1439),NORMINV(RAND(),0,IF(AND(Data!$G$9="squeeze",A1439&lt;Data!$G$11*0.25),$H$32,1)*$C$30*$C$13)*($C$14*$C$12),"")</f>
        <v/>
      </c>
      <c r="J1439" s="42" t="str">
        <f ca="1">IFERROR(IF(Data!$C$6="Real",B1439,I1439+J1438+($C$14*$C$12)*(NORMINV(RAND(),$C$15,CHOOSE($G$13,$C$13,F1439,G1439)))),"")</f>
        <v/>
      </c>
      <c r="K1439" s="88" t="str">
        <f>IF(ISNUMBER(A1439), IF($G$16="fixed",$G$17,MIN(H1439*Data!$C$7*$C$16*0.5,$C$17*Data!$C$7))*$C$12,"")</f>
        <v/>
      </c>
      <c r="L1439" s="42" t="str">
        <f t="shared" ca="1" si="674"/>
        <v/>
      </c>
      <c r="M1439" s="44" t="str">
        <f t="shared" ca="1" si="675"/>
        <v/>
      </c>
      <c r="N1439" s="44" t="str">
        <f t="shared" ca="1" si="676"/>
        <v/>
      </c>
      <c r="O1439" s="108" t="str">
        <f t="shared" si="651"/>
        <v/>
      </c>
      <c r="P1439" s="102" t="str">
        <f t="shared" si="652"/>
        <v/>
      </c>
      <c r="Q1439" s="102" t="str">
        <f t="shared" si="653"/>
        <v/>
      </c>
      <c r="R1439" s="120" t="str">
        <f t="shared" si="671"/>
        <v/>
      </c>
      <c r="S1439" s="54" t="str">
        <f t="shared" si="672"/>
        <v/>
      </c>
      <c r="T1439" s="5" t="str">
        <f t="shared" si="654"/>
        <v/>
      </c>
      <c r="U1439" s="152" t="str">
        <f t="shared" si="655"/>
        <v/>
      </c>
      <c r="V1439" s="152" t="str">
        <f t="shared" si="656"/>
        <v/>
      </c>
      <c r="W1439" s="153" t="str">
        <f t="shared" si="657"/>
        <v/>
      </c>
      <c r="X1439" s="153" t="str">
        <f t="shared" si="658"/>
        <v/>
      </c>
      <c r="Y1439" s="153" t="str">
        <f t="shared" si="659"/>
        <v/>
      </c>
      <c r="Z1439" s="153" t="str">
        <f t="shared" si="660"/>
        <v/>
      </c>
      <c r="AA1439" s="152" t="str">
        <f t="shared" si="661"/>
        <v/>
      </c>
      <c r="AB1439" s="152" t="str">
        <f t="shared" si="662"/>
        <v/>
      </c>
      <c r="AC1439" s="154" t="str">
        <f t="shared" si="663"/>
        <v/>
      </c>
      <c r="AD1439" s="154" t="str">
        <f t="shared" si="664"/>
        <v/>
      </c>
      <c r="AE1439" s="3" t="str">
        <f t="shared" si="665"/>
        <v/>
      </c>
      <c r="AF1439" s="3" t="str">
        <f t="shared" si="666"/>
        <v/>
      </c>
      <c r="AG1439" s="3" t="str">
        <f t="shared" si="673"/>
        <v/>
      </c>
      <c r="AH1439" s="4" t="str">
        <f t="shared" si="667"/>
        <v/>
      </c>
      <c r="AI1439" s="75" t="str">
        <f t="shared" si="668"/>
        <v/>
      </c>
      <c r="AJ1439" s="75" t="str">
        <f t="shared" si="669"/>
        <v/>
      </c>
    </row>
    <row r="1440" spans="1:36" ht="14.25">
      <c r="A1440" s="41" t="str">
        <f t="shared" si="670"/>
        <v/>
      </c>
      <c r="B1440" s="150" t="str">
        <f>IF(ISNUMBER(A1440),INDEX('MetaTrader Import'!$H$13:$J$5893,TRUNC(((A1440-$A$39+1)-1)/3)+1,MOD((A1440-$A$39+1)-1,3)+1),"")</f>
        <v/>
      </c>
      <c r="C1440" s="43" t="str">
        <f t="shared" si="647"/>
        <v/>
      </c>
      <c r="D1440" s="43" t="str">
        <f t="shared" ca="1" si="648"/>
        <v/>
      </c>
      <c r="E1440" s="43" t="str">
        <f t="shared" si="649"/>
        <v/>
      </c>
      <c r="F1440" s="43" t="str">
        <f t="shared" si="650"/>
        <v/>
      </c>
      <c r="G1440" s="43" t="str">
        <f>IF(A1440&lt;&gt;"",IF(A1440&lt;Data!$G$11*0.25,$C$13/$G$32,IF(A1440&gt;Data!$G$11*0.25,$C$13,$C$13*10)),"")</f>
        <v/>
      </c>
      <c r="H1440" s="43" t="str">
        <f>IF(A1440&lt;&gt;"",IF(Data!$G$9="constant",$C$13,IF(Data!$G$9="squeeze",G1440,F1440)),"")</f>
        <v/>
      </c>
      <c r="I1440" s="38" t="str">
        <f ca="1">IF(ISNUMBER(A1440),NORMINV(RAND(),0,IF(AND(Data!$G$9="squeeze",A1440&lt;Data!$G$11*0.25),$H$32,1)*$C$30*$C$13)*($C$14*$C$12),"")</f>
        <v/>
      </c>
      <c r="J1440" s="42" t="str">
        <f ca="1">IFERROR(IF(Data!$C$6="Real",B1440,I1440+J1439+($C$14*$C$12)*(NORMINV(RAND(),$C$15,CHOOSE($G$13,$C$13,F1440,G1440)))),"")</f>
        <v/>
      </c>
      <c r="K1440" s="88" t="str">
        <f>IF(ISNUMBER(A1440), IF($G$16="fixed",$G$17,MIN(H1440*Data!$C$7*$C$16*0.5,$C$17*Data!$C$7))*$C$12,"")</f>
        <v/>
      </c>
      <c r="L1440" s="42" t="str">
        <f t="shared" ca="1" si="674"/>
        <v/>
      </c>
      <c r="M1440" s="44" t="str">
        <f t="shared" ca="1" si="675"/>
        <v/>
      </c>
      <c r="N1440" s="44" t="str">
        <f t="shared" ca="1" si="676"/>
        <v/>
      </c>
      <c r="O1440" s="108" t="str">
        <f t="shared" si="651"/>
        <v/>
      </c>
      <c r="P1440" s="102" t="str">
        <f t="shared" si="652"/>
        <v/>
      </c>
      <c r="Q1440" s="102" t="str">
        <f t="shared" si="653"/>
        <v/>
      </c>
      <c r="R1440" s="120" t="str">
        <f t="shared" si="671"/>
        <v/>
      </c>
      <c r="S1440" s="54" t="str">
        <f t="shared" si="672"/>
        <v/>
      </c>
      <c r="T1440" s="5" t="str">
        <f t="shared" si="654"/>
        <v/>
      </c>
      <c r="U1440" s="152" t="str">
        <f t="shared" si="655"/>
        <v/>
      </c>
      <c r="V1440" s="152" t="str">
        <f t="shared" si="656"/>
        <v/>
      </c>
      <c r="W1440" s="153" t="str">
        <f t="shared" si="657"/>
        <v/>
      </c>
      <c r="X1440" s="153" t="str">
        <f t="shared" si="658"/>
        <v/>
      </c>
      <c r="Y1440" s="153" t="str">
        <f t="shared" si="659"/>
        <v/>
      </c>
      <c r="Z1440" s="153" t="str">
        <f t="shared" si="660"/>
        <v/>
      </c>
      <c r="AA1440" s="152" t="str">
        <f t="shared" si="661"/>
        <v/>
      </c>
      <c r="AB1440" s="152" t="str">
        <f t="shared" si="662"/>
        <v/>
      </c>
      <c r="AC1440" s="154" t="str">
        <f t="shared" si="663"/>
        <v/>
      </c>
      <c r="AD1440" s="154" t="str">
        <f t="shared" si="664"/>
        <v/>
      </c>
      <c r="AE1440" s="3" t="str">
        <f t="shared" si="665"/>
        <v/>
      </c>
      <c r="AF1440" s="3" t="str">
        <f t="shared" si="666"/>
        <v/>
      </c>
      <c r="AG1440" s="3" t="str">
        <f t="shared" si="673"/>
        <v/>
      </c>
      <c r="AH1440" s="4" t="str">
        <f t="shared" si="667"/>
        <v/>
      </c>
      <c r="AI1440" s="75" t="str">
        <f t="shared" si="668"/>
        <v/>
      </c>
      <c r="AJ1440" s="75" t="str">
        <f t="shared" si="669"/>
        <v/>
      </c>
    </row>
    <row r="1441" spans="1:36" ht="14.25">
      <c r="A1441" s="41" t="str">
        <f t="shared" si="670"/>
        <v/>
      </c>
      <c r="B1441" s="150" t="str">
        <f>IF(ISNUMBER(A1441),INDEX('MetaTrader Import'!$H$13:$J$5893,TRUNC(((A1441-$A$39+1)-1)/3)+1,MOD((A1441-$A$39+1)-1,3)+1),"")</f>
        <v/>
      </c>
      <c r="C1441" s="43" t="str">
        <f t="shared" si="647"/>
        <v/>
      </c>
      <c r="D1441" s="43" t="str">
        <f t="shared" ca="1" si="648"/>
        <v/>
      </c>
      <c r="E1441" s="43" t="str">
        <f t="shared" si="649"/>
        <v/>
      </c>
      <c r="F1441" s="43" t="str">
        <f t="shared" si="650"/>
        <v/>
      </c>
      <c r="G1441" s="43" t="str">
        <f>IF(A1441&lt;&gt;"",IF(A1441&lt;Data!$G$11*0.25,$C$13/$G$32,IF(A1441&gt;Data!$G$11*0.25,$C$13,$C$13*10)),"")</f>
        <v/>
      </c>
      <c r="H1441" s="43" t="str">
        <f>IF(A1441&lt;&gt;"",IF(Data!$G$9="constant",$C$13,IF(Data!$G$9="squeeze",G1441,F1441)),"")</f>
        <v/>
      </c>
      <c r="I1441" s="38" t="str">
        <f ca="1">IF(ISNUMBER(A1441),NORMINV(RAND(),0,IF(AND(Data!$G$9="squeeze",A1441&lt;Data!$G$11*0.25),$H$32,1)*$C$30*$C$13)*($C$14*$C$12),"")</f>
        <v/>
      </c>
      <c r="J1441" s="42" t="str">
        <f ca="1">IFERROR(IF(Data!$C$6="Real",B1441,I1441+J1440+($C$14*$C$12)*(NORMINV(RAND(),$C$15,CHOOSE($G$13,$C$13,F1441,G1441)))),"")</f>
        <v/>
      </c>
      <c r="K1441" s="88" t="str">
        <f>IF(ISNUMBER(A1441), IF($G$16="fixed",$G$17,MIN(H1441*Data!$C$7*$C$16*0.5,$C$17*Data!$C$7))*$C$12,"")</f>
        <v/>
      </c>
      <c r="L1441" s="42" t="str">
        <f t="shared" ca="1" si="674"/>
        <v/>
      </c>
      <c r="M1441" s="44" t="str">
        <f t="shared" ca="1" si="675"/>
        <v/>
      </c>
      <c r="N1441" s="44" t="str">
        <f t="shared" ca="1" si="676"/>
        <v/>
      </c>
      <c r="O1441" s="108" t="str">
        <f t="shared" si="651"/>
        <v/>
      </c>
      <c r="P1441" s="102" t="str">
        <f t="shared" si="652"/>
        <v/>
      </c>
      <c r="Q1441" s="102" t="str">
        <f t="shared" si="653"/>
        <v/>
      </c>
      <c r="R1441" s="120" t="str">
        <f t="shared" si="671"/>
        <v/>
      </c>
      <c r="S1441" s="54" t="str">
        <f t="shared" si="672"/>
        <v/>
      </c>
      <c r="T1441" s="5" t="str">
        <f t="shared" si="654"/>
        <v/>
      </c>
      <c r="U1441" s="152" t="str">
        <f t="shared" si="655"/>
        <v/>
      </c>
      <c r="V1441" s="152" t="str">
        <f t="shared" si="656"/>
        <v/>
      </c>
      <c r="W1441" s="153" t="str">
        <f t="shared" si="657"/>
        <v/>
      </c>
      <c r="X1441" s="153" t="str">
        <f t="shared" si="658"/>
        <v/>
      </c>
      <c r="Y1441" s="153" t="str">
        <f t="shared" si="659"/>
        <v/>
      </c>
      <c r="Z1441" s="153" t="str">
        <f t="shared" si="660"/>
        <v/>
      </c>
      <c r="AA1441" s="152" t="str">
        <f t="shared" si="661"/>
        <v/>
      </c>
      <c r="AB1441" s="152" t="str">
        <f t="shared" si="662"/>
        <v/>
      </c>
      <c r="AC1441" s="154" t="str">
        <f t="shared" si="663"/>
        <v/>
      </c>
      <c r="AD1441" s="154" t="str">
        <f t="shared" si="664"/>
        <v/>
      </c>
      <c r="AE1441" s="3" t="str">
        <f t="shared" si="665"/>
        <v/>
      </c>
      <c r="AF1441" s="3" t="str">
        <f t="shared" si="666"/>
        <v/>
      </c>
      <c r="AG1441" s="3" t="str">
        <f t="shared" si="673"/>
        <v/>
      </c>
      <c r="AH1441" s="4" t="str">
        <f t="shared" si="667"/>
        <v/>
      </c>
      <c r="AI1441" s="75" t="str">
        <f t="shared" si="668"/>
        <v/>
      </c>
      <c r="AJ1441" s="75" t="str">
        <f t="shared" si="669"/>
        <v/>
      </c>
    </row>
    <row r="1442" spans="1:36" ht="14.25">
      <c r="A1442" s="41" t="str">
        <f t="shared" si="670"/>
        <v/>
      </c>
      <c r="B1442" s="150" t="str">
        <f>IF(ISNUMBER(A1442),INDEX('MetaTrader Import'!$H$13:$J$5893,TRUNC(((A1442-$A$39+1)-1)/3)+1,MOD((A1442-$A$39+1)-1,3)+1),"")</f>
        <v/>
      </c>
      <c r="C1442" s="43" t="str">
        <f t="shared" si="647"/>
        <v/>
      </c>
      <c r="D1442" s="43" t="str">
        <f t="shared" ca="1" si="648"/>
        <v/>
      </c>
      <c r="E1442" s="43" t="str">
        <f t="shared" si="649"/>
        <v/>
      </c>
      <c r="F1442" s="43" t="str">
        <f t="shared" si="650"/>
        <v/>
      </c>
      <c r="G1442" s="43" t="str">
        <f>IF(A1442&lt;&gt;"",IF(A1442&lt;Data!$G$11*0.25,$C$13/$G$32,IF(A1442&gt;Data!$G$11*0.25,$C$13,$C$13*10)),"")</f>
        <v/>
      </c>
      <c r="H1442" s="43" t="str">
        <f>IF(A1442&lt;&gt;"",IF(Data!$G$9="constant",$C$13,IF(Data!$G$9="squeeze",G1442,F1442)),"")</f>
        <v/>
      </c>
      <c r="I1442" s="38" t="str">
        <f ca="1">IF(ISNUMBER(A1442),NORMINV(RAND(),0,IF(AND(Data!$G$9="squeeze",A1442&lt;Data!$G$11*0.25),$H$32,1)*$C$30*$C$13)*($C$14*$C$12),"")</f>
        <v/>
      </c>
      <c r="J1442" s="42" t="str">
        <f ca="1">IFERROR(IF(Data!$C$6="Real",B1442,I1442+J1441+($C$14*$C$12)*(NORMINV(RAND(),$C$15,CHOOSE($G$13,$C$13,F1442,G1442)))),"")</f>
        <v/>
      </c>
      <c r="K1442" s="88" t="str">
        <f>IF(ISNUMBER(A1442), IF($G$16="fixed",$G$17,MIN(H1442*Data!$C$7*$C$16*0.5,$C$17*Data!$C$7))*$C$12,"")</f>
        <v/>
      </c>
      <c r="L1442" s="42" t="str">
        <f t="shared" ca="1" si="674"/>
        <v/>
      </c>
      <c r="M1442" s="44" t="str">
        <f t="shared" ca="1" si="675"/>
        <v/>
      </c>
      <c r="N1442" s="44" t="str">
        <f t="shared" ca="1" si="676"/>
        <v/>
      </c>
      <c r="O1442" s="108" t="str">
        <f t="shared" si="651"/>
        <v/>
      </c>
      <c r="P1442" s="102" t="str">
        <f t="shared" si="652"/>
        <v/>
      </c>
      <c r="Q1442" s="102" t="str">
        <f t="shared" si="653"/>
        <v/>
      </c>
      <c r="R1442" s="120" t="str">
        <f t="shared" si="671"/>
        <v/>
      </c>
      <c r="S1442" s="54" t="str">
        <f t="shared" si="672"/>
        <v/>
      </c>
      <c r="T1442" s="5" t="str">
        <f t="shared" si="654"/>
        <v/>
      </c>
      <c r="U1442" s="152" t="str">
        <f t="shared" si="655"/>
        <v/>
      </c>
      <c r="V1442" s="152" t="str">
        <f t="shared" si="656"/>
        <v/>
      </c>
      <c r="W1442" s="153" t="str">
        <f t="shared" si="657"/>
        <v/>
      </c>
      <c r="X1442" s="153" t="str">
        <f t="shared" si="658"/>
        <v/>
      </c>
      <c r="Y1442" s="153" t="str">
        <f t="shared" si="659"/>
        <v/>
      </c>
      <c r="Z1442" s="153" t="str">
        <f t="shared" si="660"/>
        <v/>
      </c>
      <c r="AA1442" s="152" t="str">
        <f t="shared" si="661"/>
        <v/>
      </c>
      <c r="AB1442" s="152" t="str">
        <f t="shared" si="662"/>
        <v/>
      </c>
      <c r="AC1442" s="154" t="str">
        <f t="shared" si="663"/>
        <v/>
      </c>
      <c r="AD1442" s="154" t="str">
        <f t="shared" si="664"/>
        <v/>
      </c>
      <c r="AE1442" s="3" t="str">
        <f t="shared" si="665"/>
        <v/>
      </c>
      <c r="AF1442" s="3" t="str">
        <f t="shared" si="666"/>
        <v/>
      </c>
      <c r="AG1442" s="3" t="str">
        <f t="shared" si="673"/>
        <v/>
      </c>
      <c r="AH1442" s="4" t="str">
        <f t="shared" si="667"/>
        <v/>
      </c>
      <c r="AI1442" s="75" t="str">
        <f t="shared" si="668"/>
        <v/>
      </c>
      <c r="AJ1442" s="75" t="str">
        <f t="shared" si="669"/>
        <v/>
      </c>
    </row>
    <row r="1443" spans="1:36" ht="14.25">
      <c r="A1443" s="41" t="str">
        <f t="shared" si="670"/>
        <v/>
      </c>
      <c r="B1443" s="150" t="str">
        <f>IF(ISNUMBER(A1443),INDEX('MetaTrader Import'!$H$13:$J$5893,TRUNC(((A1443-$A$39+1)-1)/3)+1,MOD((A1443-$A$39+1)-1,3)+1),"")</f>
        <v/>
      </c>
      <c r="C1443" s="43" t="str">
        <f t="shared" si="647"/>
        <v/>
      </c>
      <c r="D1443" s="43" t="str">
        <f t="shared" ca="1" si="648"/>
        <v/>
      </c>
      <c r="E1443" s="43" t="str">
        <f t="shared" si="649"/>
        <v/>
      </c>
      <c r="F1443" s="43" t="str">
        <f t="shared" si="650"/>
        <v/>
      </c>
      <c r="G1443" s="43" t="str">
        <f>IF(A1443&lt;&gt;"",IF(A1443&lt;Data!$G$11*0.25,$C$13/$G$32,IF(A1443&gt;Data!$G$11*0.25,$C$13,$C$13*10)),"")</f>
        <v/>
      </c>
      <c r="H1443" s="43" t="str">
        <f>IF(A1443&lt;&gt;"",IF(Data!$G$9="constant",$C$13,IF(Data!$G$9="squeeze",G1443,F1443)),"")</f>
        <v/>
      </c>
      <c r="I1443" s="38" t="str">
        <f ca="1">IF(ISNUMBER(A1443),NORMINV(RAND(),0,IF(AND(Data!$G$9="squeeze",A1443&lt;Data!$G$11*0.25),$H$32,1)*$C$30*$C$13)*($C$14*$C$12),"")</f>
        <v/>
      </c>
      <c r="J1443" s="42" t="str">
        <f ca="1">IFERROR(IF(Data!$C$6="Real",B1443,I1443+J1442+($C$14*$C$12)*(NORMINV(RAND(),$C$15,CHOOSE($G$13,$C$13,F1443,G1443)))),"")</f>
        <v/>
      </c>
      <c r="K1443" s="88" t="str">
        <f>IF(ISNUMBER(A1443), IF($G$16="fixed",$G$17,MIN(H1443*Data!$C$7*$C$16*0.5,$C$17*Data!$C$7))*$C$12,"")</f>
        <v/>
      </c>
      <c r="L1443" s="42" t="str">
        <f t="shared" ca="1" si="674"/>
        <v/>
      </c>
      <c r="M1443" s="44" t="str">
        <f t="shared" ca="1" si="675"/>
        <v/>
      </c>
      <c r="N1443" s="44" t="str">
        <f t="shared" ca="1" si="676"/>
        <v/>
      </c>
      <c r="O1443" s="108" t="str">
        <f t="shared" si="651"/>
        <v/>
      </c>
      <c r="P1443" s="102" t="str">
        <f t="shared" si="652"/>
        <v/>
      </c>
      <c r="Q1443" s="102" t="str">
        <f t="shared" si="653"/>
        <v/>
      </c>
      <c r="R1443" s="120" t="str">
        <f t="shared" si="671"/>
        <v/>
      </c>
      <c r="S1443" s="54" t="str">
        <f t="shared" si="672"/>
        <v/>
      </c>
      <c r="T1443" s="5" t="str">
        <f t="shared" si="654"/>
        <v/>
      </c>
      <c r="U1443" s="152" t="str">
        <f t="shared" si="655"/>
        <v/>
      </c>
      <c r="V1443" s="152" t="str">
        <f t="shared" si="656"/>
        <v/>
      </c>
      <c r="W1443" s="153" t="str">
        <f t="shared" si="657"/>
        <v/>
      </c>
      <c r="X1443" s="153" t="str">
        <f t="shared" si="658"/>
        <v/>
      </c>
      <c r="Y1443" s="153" t="str">
        <f t="shared" si="659"/>
        <v/>
      </c>
      <c r="Z1443" s="153" t="str">
        <f t="shared" si="660"/>
        <v/>
      </c>
      <c r="AA1443" s="152" t="str">
        <f t="shared" si="661"/>
        <v/>
      </c>
      <c r="AB1443" s="152" t="str">
        <f t="shared" si="662"/>
        <v/>
      </c>
      <c r="AC1443" s="154" t="str">
        <f t="shared" si="663"/>
        <v/>
      </c>
      <c r="AD1443" s="154" t="str">
        <f t="shared" si="664"/>
        <v/>
      </c>
      <c r="AE1443" s="3" t="str">
        <f t="shared" si="665"/>
        <v/>
      </c>
      <c r="AF1443" s="3" t="str">
        <f t="shared" si="666"/>
        <v/>
      </c>
      <c r="AG1443" s="3" t="str">
        <f t="shared" si="673"/>
        <v/>
      </c>
      <c r="AH1443" s="4" t="str">
        <f t="shared" si="667"/>
        <v/>
      </c>
      <c r="AI1443" s="75" t="str">
        <f t="shared" si="668"/>
        <v/>
      </c>
      <c r="AJ1443" s="75" t="str">
        <f t="shared" si="669"/>
        <v/>
      </c>
    </row>
    <row r="1444" spans="1:36" ht="14.25">
      <c r="A1444" s="41" t="str">
        <f t="shared" si="670"/>
        <v/>
      </c>
      <c r="B1444" s="150" t="str">
        <f>IF(ISNUMBER(A1444),INDEX('MetaTrader Import'!$H$13:$J$5893,TRUNC(((A1444-$A$39+1)-1)/3)+1,MOD((A1444-$A$39+1)-1,3)+1),"")</f>
        <v/>
      </c>
      <c r="C1444" s="43" t="str">
        <f t="shared" si="647"/>
        <v/>
      </c>
      <c r="D1444" s="43" t="str">
        <f t="shared" ca="1" si="648"/>
        <v/>
      </c>
      <c r="E1444" s="43" t="str">
        <f t="shared" si="649"/>
        <v/>
      </c>
      <c r="F1444" s="43" t="str">
        <f t="shared" si="650"/>
        <v/>
      </c>
      <c r="G1444" s="43" t="str">
        <f>IF(A1444&lt;&gt;"",IF(A1444&lt;Data!$G$11*0.25,$C$13/$G$32,IF(A1444&gt;Data!$G$11*0.25,$C$13,$C$13*10)),"")</f>
        <v/>
      </c>
      <c r="H1444" s="43" t="str">
        <f>IF(A1444&lt;&gt;"",IF(Data!$G$9="constant",$C$13,IF(Data!$G$9="squeeze",G1444,F1444)),"")</f>
        <v/>
      </c>
      <c r="I1444" s="38" t="str">
        <f ca="1">IF(ISNUMBER(A1444),NORMINV(RAND(),0,IF(AND(Data!$G$9="squeeze",A1444&lt;Data!$G$11*0.25),$H$32,1)*$C$30*$C$13)*($C$14*$C$12),"")</f>
        <v/>
      </c>
      <c r="J1444" s="42" t="str">
        <f ca="1">IFERROR(IF(Data!$C$6="Real",B1444,I1444+J1443+($C$14*$C$12)*(NORMINV(RAND(),$C$15,CHOOSE($G$13,$C$13,F1444,G1444)))),"")</f>
        <v/>
      </c>
      <c r="K1444" s="88" t="str">
        <f>IF(ISNUMBER(A1444), IF($G$16="fixed",$G$17,MIN(H1444*Data!$C$7*$C$16*0.5,$C$17*Data!$C$7))*$C$12,"")</f>
        <v/>
      </c>
      <c r="L1444" s="42" t="str">
        <f t="shared" ca="1" si="674"/>
        <v/>
      </c>
      <c r="M1444" s="44" t="str">
        <f t="shared" ca="1" si="675"/>
        <v/>
      </c>
      <c r="N1444" s="44" t="str">
        <f t="shared" ca="1" si="676"/>
        <v/>
      </c>
      <c r="O1444" s="108" t="str">
        <f t="shared" si="651"/>
        <v/>
      </c>
      <c r="P1444" s="102" t="str">
        <f t="shared" si="652"/>
        <v/>
      </c>
      <c r="Q1444" s="102" t="str">
        <f t="shared" si="653"/>
        <v/>
      </c>
      <c r="R1444" s="120" t="str">
        <f t="shared" si="671"/>
        <v/>
      </c>
      <c r="S1444" s="54" t="str">
        <f t="shared" si="672"/>
        <v/>
      </c>
      <c r="T1444" s="5" t="str">
        <f t="shared" si="654"/>
        <v/>
      </c>
      <c r="U1444" s="152" t="str">
        <f t="shared" si="655"/>
        <v/>
      </c>
      <c r="V1444" s="152" t="str">
        <f t="shared" si="656"/>
        <v/>
      </c>
      <c r="W1444" s="153" t="str">
        <f t="shared" si="657"/>
        <v/>
      </c>
      <c r="X1444" s="153" t="str">
        <f t="shared" si="658"/>
        <v/>
      </c>
      <c r="Y1444" s="153" t="str">
        <f t="shared" si="659"/>
        <v/>
      </c>
      <c r="Z1444" s="153" t="str">
        <f t="shared" si="660"/>
        <v/>
      </c>
      <c r="AA1444" s="152" t="str">
        <f t="shared" si="661"/>
        <v/>
      </c>
      <c r="AB1444" s="152" t="str">
        <f t="shared" si="662"/>
        <v/>
      </c>
      <c r="AC1444" s="154" t="str">
        <f t="shared" si="663"/>
        <v/>
      </c>
      <c r="AD1444" s="154" t="str">
        <f t="shared" si="664"/>
        <v/>
      </c>
      <c r="AE1444" s="3" t="str">
        <f t="shared" si="665"/>
        <v/>
      </c>
      <c r="AF1444" s="3" t="str">
        <f t="shared" si="666"/>
        <v/>
      </c>
      <c r="AG1444" s="3" t="str">
        <f t="shared" si="673"/>
        <v/>
      </c>
      <c r="AH1444" s="4" t="str">
        <f t="shared" si="667"/>
        <v/>
      </c>
      <c r="AI1444" s="75" t="str">
        <f t="shared" si="668"/>
        <v/>
      </c>
      <c r="AJ1444" s="75" t="str">
        <f t="shared" si="669"/>
        <v/>
      </c>
    </row>
    <row r="1445" spans="1:36" ht="14.25">
      <c r="A1445" s="41" t="str">
        <f t="shared" si="670"/>
        <v/>
      </c>
      <c r="B1445" s="150" t="str">
        <f>IF(ISNUMBER(A1445),INDEX('MetaTrader Import'!$H$13:$J$5893,TRUNC(((A1445-$A$39+1)-1)/3)+1,MOD((A1445-$A$39+1)-1,3)+1),"")</f>
        <v/>
      </c>
      <c r="C1445" s="43" t="str">
        <f t="shared" si="647"/>
        <v/>
      </c>
      <c r="D1445" s="43" t="str">
        <f t="shared" ca="1" si="648"/>
        <v/>
      </c>
      <c r="E1445" s="43" t="str">
        <f t="shared" si="649"/>
        <v/>
      </c>
      <c r="F1445" s="43" t="str">
        <f t="shared" si="650"/>
        <v/>
      </c>
      <c r="G1445" s="43" t="str">
        <f>IF(A1445&lt;&gt;"",IF(A1445&lt;Data!$G$11*0.25,$C$13/$G$32,IF(A1445&gt;Data!$G$11*0.25,$C$13,$C$13*10)),"")</f>
        <v/>
      </c>
      <c r="H1445" s="43" t="str">
        <f>IF(A1445&lt;&gt;"",IF(Data!$G$9="constant",$C$13,IF(Data!$G$9="squeeze",G1445,F1445)),"")</f>
        <v/>
      </c>
      <c r="I1445" s="38" t="str">
        <f ca="1">IF(ISNUMBER(A1445),NORMINV(RAND(),0,IF(AND(Data!$G$9="squeeze",A1445&lt;Data!$G$11*0.25),$H$32,1)*$C$30*$C$13)*($C$14*$C$12),"")</f>
        <v/>
      </c>
      <c r="J1445" s="42" t="str">
        <f ca="1">IFERROR(IF(Data!$C$6="Real",B1445,I1445+J1444+($C$14*$C$12)*(NORMINV(RAND(),$C$15,CHOOSE($G$13,$C$13,F1445,G1445)))),"")</f>
        <v/>
      </c>
      <c r="K1445" s="88" t="str">
        <f>IF(ISNUMBER(A1445), IF($G$16="fixed",$G$17,MIN(H1445*Data!$C$7*$C$16*0.5,$C$17*Data!$C$7))*$C$12,"")</f>
        <v/>
      </c>
      <c r="L1445" s="42" t="str">
        <f t="shared" ca="1" si="674"/>
        <v/>
      </c>
      <c r="M1445" s="44" t="str">
        <f t="shared" ca="1" si="675"/>
        <v/>
      </c>
      <c r="N1445" s="44" t="str">
        <f t="shared" ca="1" si="676"/>
        <v/>
      </c>
      <c r="O1445" s="108" t="str">
        <f t="shared" si="651"/>
        <v/>
      </c>
      <c r="P1445" s="102" t="str">
        <f t="shared" si="652"/>
        <v/>
      </c>
      <c r="Q1445" s="102" t="str">
        <f t="shared" si="653"/>
        <v/>
      </c>
      <c r="R1445" s="120" t="str">
        <f t="shared" si="671"/>
        <v/>
      </c>
      <c r="S1445" s="54" t="str">
        <f t="shared" si="672"/>
        <v/>
      </c>
      <c r="T1445" s="5" t="str">
        <f t="shared" si="654"/>
        <v/>
      </c>
      <c r="U1445" s="152" t="str">
        <f t="shared" si="655"/>
        <v/>
      </c>
      <c r="V1445" s="152" t="str">
        <f t="shared" si="656"/>
        <v/>
      </c>
      <c r="W1445" s="153" t="str">
        <f t="shared" si="657"/>
        <v/>
      </c>
      <c r="X1445" s="153" t="str">
        <f t="shared" si="658"/>
        <v/>
      </c>
      <c r="Y1445" s="153" t="str">
        <f t="shared" si="659"/>
        <v/>
      </c>
      <c r="Z1445" s="153" t="str">
        <f t="shared" si="660"/>
        <v/>
      </c>
      <c r="AA1445" s="152" t="str">
        <f t="shared" si="661"/>
        <v/>
      </c>
      <c r="AB1445" s="152" t="str">
        <f t="shared" si="662"/>
        <v/>
      </c>
      <c r="AC1445" s="154" t="str">
        <f t="shared" si="663"/>
        <v/>
      </c>
      <c r="AD1445" s="154" t="str">
        <f t="shared" si="664"/>
        <v/>
      </c>
      <c r="AE1445" s="3" t="str">
        <f t="shared" si="665"/>
        <v/>
      </c>
      <c r="AF1445" s="3" t="str">
        <f t="shared" si="666"/>
        <v/>
      </c>
      <c r="AG1445" s="3" t="str">
        <f t="shared" si="673"/>
        <v/>
      </c>
      <c r="AH1445" s="4" t="str">
        <f t="shared" si="667"/>
        <v/>
      </c>
      <c r="AI1445" s="75" t="str">
        <f t="shared" si="668"/>
        <v/>
      </c>
      <c r="AJ1445" s="75" t="str">
        <f t="shared" si="669"/>
        <v/>
      </c>
    </row>
    <row r="1446" spans="1:36" ht="14.25">
      <c r="A1446" s="41" t="str">
        <f t="shared" si="670"/>
        <v/>
      </c>
      <c r="B1446" s="150" t="str">
        <f>IF(ISNUMBER(A1446),INDEX('MetaTrader Import'!$H$13:$J$5893,TRUNC(((A1446-$A$39+1)-1)/3)+1,MOD((A1446-$A$39+1)-1,3)+1),"")</f>
        <v/>
      </c>
      <c r="C1446" s="43" t="str">
        <f t="shared" si="647"/>
        <v/>
      </c>
      <c r="D1446" s="43" t="str">
        <f t="shared" ca="1" si="648"/>
        <v/>
      </c>
      <c r="E1446" s="43" t="str">
        <f t="shared" si="649"/>
        <v/>
      </c>
      <c r="F1446" s="43" t="str">
        <f t="shared" si="650"/>
        <v/>
      </c>
      <c r="G1446" s="43" t="str">
        <f>IF(A1446&lt;&gt;"",IF(A1446&lt;Data!$G$11*0.25,$C$13/$G$32,IF(A1446&gt;Data!$G$11*0.25,$C$13,$C$13*10)),"")</f>
        <v/>
      </c>
      <c r="H1446" s="43" t="str">
        <f>IF(A1446&lt;&gt;"",IF(Data!$G$9="constant",$C$13,IF(Data!$G$9="squeeze",G1446,F1446)),"")</f>
        <v/>
      </c>
      <c r="I1446" s="38" t="str">
        <f ca="1">IF(ISNUMBER(A1446),NORMINV(RAND(),0,IF(AND(Data!$G$9="squeeze",A1446&lt;Data!$G$11*0.25),$H$32,1)*$C$30*$C$13)*($C$14*$C$12),"")</f>
        <v/>
      </c>
      <c r="J1446" s="42" t="str">
        <f ca="1">IFERROR(IF(Data!$C$6="Real",B1446,I1446+J1445+($C$14*$C$12)*(NORMINV(RAND(),$C$15,CHOOSE($G$13,$C$13,F1446,G1446)))),"")</f>
        <v/>
      </c>
      <c r="K1446" s="88" t="str">
        <f>IF(ISNUMBER(A1446), IF($G$16="fixed",$G$17,MIN(H1446*Data!$C$7*$C$16*0.5,$C$17*Data!$C$7))*$C$12,"")</f>
        <v/>
      </c>
      <c r="L1446" s="42" t="str">
        <f t="shared" ca="1" si="674"/>
        <v/>
      </c>
      <c r="M1446" s="44" t="str">
        <f t="shared" ca="1" si="675"/>
        <v/>
      </c>
      <c r="N1446" s="44" t="str">
        <f t="shared" ca="1" si="676"/>
        <v/>
      </c>
      <c r="O1446" s="108" t="str">
        <f t="shared" si="651"/>
        <v/>
      </c>
      <c r="P1446" s="102" t="str">
        <f t="shared" si="652"/>
        <v/>
      </c>
      <c r="Q1446" s="102" t="str">
        <f t="shared" si="653"/>
        <v/>
      </c>
      <c r="R1446" s="120" t="str">
        <f t="shared" si="671"/>
        <v/>
      </c>
      <c r="S1446" s="54" t="str">
        <f t="shared" si="672"/>
        <v/>
      </c>
      <c r="T1446" s="5" t="str">
        <f t="shared" si="654"/>
        <v/>
      </c>
      <c r="U1446" s="152" t="str">
        <f t="shared" si="655"/>
        <v/>
      </c>
      <c r="V1446" s="152" t="str">
        <f t="shared" si="656"/>
        <v/>
      </c>
      <c r="W1446" s="153" t="str">
        <f t="shared" si="657"/>
        <v/>
      </c>
      <c r="X1446" s="153" t="str">
        <f t="shared" si="658"/>
        <v/>
      </c>
      <c r="Y1446" s="153" t="str">
        <f t="shared" si="659"/>
        <v/>
      </c>
      <c r="Z1446" s="153" t="str">
        <f t="shared" si="660"/>
        <v/>
      </c>
      <c r="AA1446" s="152" t="str">
        <f t="shared" si="661"/>
        <v/>
      </c>
      <c r="AB1446" s="152" t="str">
        <f t="shared" si="662"/>
        <v/>
      </c>
      <c r="AC1446" s="154" t="str">
        <f t="shared" si="663"/>
        <v/>
      </c>
      <c r="AD1446" s="154" t="str">
        <f t="shared" si="664"/>
        <v/>
      </c>
      <c r="AE1446" s="3" t="str">
        <f t="shared" si="665"/>
        <v/>
      </c>
      <c r="AF1446" s="3" t="str">
        <f t="shared" si="666"/>
        <v/>
      </c>
      <c r="AG1446" s="3" t="str">
        <f t="shared" si="673"/>
        <v/>
      </c>
      <c r="AH1446" s="4" t="str">
        <f t="shared" si="667"/>
        <v/>
      </c>
      <c r="AI1446" s="75" t="str">
        <f t="shared" si="668"/>
        <v/>
      </c>
      <c r="AJ1446" s="75" t="str">
        <f t="shared" si="669"/>
        <v/>
      </c>
    </row>
    <row r="1447" spans="1:36" ht="14.25">
      <c r="A1447" s="41" t="str">
        <f t="shared" si="670"/>
        <v/>
      </c>
      <c r="B1447" s="150" t="str">
        <f>IF(ISNUMBER(A1447),INDEX('MetaTrader Import'!$H$13:$J$5893,TRUNC(((A1447-$A$39+1)-1)/3)+1,MOD((A1447-$A$39+1)-1,3)+1),"")</f>
        <v/>
      </c>
      <c r="C1447" s="43" t="str">
        <f t="shared" si="647"/>
        <v/>
      </c>
      <c r="D1447" s="43" t="str">
        <f t="shared" ca="1" si="648"/>
        <v/>
      </c>
      <c r="E1447" s="43" t="str">
        <f t="shared" si="649"/>
        <v/>
      </c>
      <c r="F1447" s="43" t="str">
        <f t="shared" si="650"/>
        <v/>
      </c>
      <c r="G1447" s="43" t="str">
        <f>IF(A1447&lt;&gt;"",IF(A1447&lt;Data!$G$11*0.25,$C$13/$G$32,IF(A1447&gt;Data!$G$11*0.25,$C$13,$C$13*10)),"")</f>
        <v/>
      </c>
      <c r="H1447" s="43" t="str">
        <f>IF(A1447&lt;&gt;"",IF(Data!$G$9="constant",$C$13,IF(Data!$G$9="squeeze",G1447,F1447)),"")</f>
        <v/>
      </c>
      <c r="I1447" s="38" t="str">
        <f ca="1">IF(ISNUMBER(A1447),NORMINV(RAND(),0,IF(AND(Data!$G$9="squeeze",A1447&lt;Data!$G$11*0.25),$H$32,1)*$C$30*$C$13)*($C$14*$C$12),"")</f>
        <v/>
      </c>
      <c r="J1447" s="42" t="str">
        <f ca="1">IFERROR(IF(Data!$C$6="Real",B1447,I1447+J1446+($C$14*$C$12)*(NORMINV(RAND(),$C$15,CHOOSE($G$13,$C$13,F1447,G1447)))),"")</f>
        <v/>
      </c>
      <c r="K1447" s="88" t="str">
        <f>IF(ISNUMBER(A1447), IF($G$16="fixed",$G$17,MIN(H1447*Data!$C$7*$C$16*0.5,$C$17*Data!$C$7))*$C$12,"")</f>
        <v/>
      </c>
      <c r="L1447" s="42" t="str">
        <f t="shared" ca="1" si="674"/>
        <v/>
      </c>
      <c r="M1447" s="44" t="str">
        <f t="shared" ca="1" si="675"/>
        <v/>
      </c>
      <c r="N1447" s="44" t="str">
        <f t="shared" ca="1" si="676"/>
        <v/>
      </c>
      <c r="O1447" s="108" t="str">
        <f t="shared" si="651"/>
        <v/>
      </c>
      <c r="P1447" s="102" t="str">
        <f t="shared" si="652"/>
        <v/>
      </c>
      <c r="Q1447" s="102" t="str">
        <f t="shared" si="653"/>
        <v/>
      </c>
      <c r="R1447" s="120" t="str">
        <f t="shared" si="671"/>
        <v/>
      </c>
      <c r="S1447" s="54" t="str">
        <f t="shared" si="672"/>
        <v/>
      </c>
      <c r="T1447" s="5" t="str">
        <f t="shared" si="654"/>
        <v/>
      </c>
      <c r="U1447" s="152" t="str">
        <f t="shared" si="655"/>
        <v/>
      </c>
      <c r="V1447" s="152" t="str">
        <f t="shared" si="656"/>
        <v/>
      </c>
      <c r="W1447" s="153" t="str">
        <f t="shared" si="657"/>
        <v/>
      </c>
      <c r="X1447" s="153" t="str">
        <f t="shared" si="658"/>
        <v/>
      </c>
      <c r="Y1447" s="153" t="str">
        <f t="shared" si="659"/>
        <v/>
      </c>
      <c r="Z1447" s="153" t="str">
        <f t="shared" si="660"/>
        <v/>
      </c>
      <c r="AA1447" s="152" t="str">
        <f t="shared" si="661"/>
        <v/>
      </c>
      <c r="AB1447" s="152" t="str">
        <f t="shared" si="662"/>
        <v/>
      </c>
      <c r="AC1447" s="154" t="str">
        <f t="shared" si="663"/>
        <v/>
      </c>
      <c r="AD1447" s="154" t="str">
        <f t="shared" si="664"/>
        <v/>
      </c>
      <c r="AE1447" s="3" t="str">
        <f t="shared" si="665"/>
        <v/>
      </c>
      <c r="AF1447" s="3" t="str">
        <f t="shared" si="666"/>
        <v/>
      </c>
      <c r="AG1447" s="3" t="str">
        <f t="shared" si="673"/>
        <v/>
      </c>
      <c r="AH1447" s="4" t="str">
        <f t="shared" si="667"/>
        <v/>
      </c>
      <c r="AI1447" s="75" t="str">
        <f t="shared" si="668"/>
        <v/>
      </c>
      <c r="AJ1447" s="75" t="str">
        <f t="shared" si="669"/>
        <v/>
      </c>
    </row>
    <row r="1448" spans="1:36" ht="14.25">
      <c r="A1448" s="41" t="str">
        <f t="shared" si="670"/>
        <v/>
      </c>
      <c r="B1448" s="150" t="str">
        <f>IF(ISNUMBER(A1448),INDEX('MetaTrader Import'!$H$13:$J$5893,TRUNC(((A1448-$A$39+1)-1)/3)+1,MOD((A1448-$A$39+1)-1,3)+1),"")</f>
        <v/>
      </c>
      <c r="C1448" s="43" t="str">
        <f t="shared" si="647"/>
        <v/>
      </c>
      <c r="D1448" s="43" t="str">
        <f t="shared" ca="1" si="648"/>
        <v/>
      </c>
      <c r="E1448" s="43" t="str">
        <f t="shared" si="649"/>
        <v/>
      </c>
      <c r="F1448" s="43" t="str">
        <f t="shared" si="650"/>
        <v/>
      </c>
      <c r="G1448" s="43" t="str">
        <f>IF(A1448&lt;&gt;"",IF(A1448&lt;Data!$G$11*0.25,$C$13/$G$32,IF(A1448&gt;Data!$G$11*0.25,$C$13,$C$13*10)),"")</f>
        <v/>
      </c>
      <c r="H1448" s="43" t="str">
        <f>IF(A1448&lt;&gt;"",IF(Data!$G$9="constant",$C$13,IF(Data!$G$9="squeeze",G1448,F1448)),"")</f>
        <v/>
      </c>
      <c r="I1448" s="38" t="str">
        <f ca="1">IF(ISNUMBER(A1448),NORMINV(RAND(),0,IF(AND(Data!$G$9="squeeze",A1448&lt;Data!$G$11*0.25),$H$32,1)*$C$30*$C$13)*($C$14*$C$12),"")</f>
        <v/>
      </c>
      <c r="J1448" s="42" t="str">
        <f ca="1">IFERROR(IF(Data!$C$6="Real",B1448,I1448+J1447+($C$14*$C$12)*(NORMINV(RAND(),$C$15,CHOOSE($G$13,$C$13,F1448,G1448)))),"")</f>
        <v/>
      </c>
      <c r="K1448" s="88" t="str">
        <f>IF(ISNUMBER(A1448), IF($G$16="fixed",$G$17,MIN(H1448*Data!$C$7*$C$16*0.5,$C$17*Data!$C$7))*$C$12,"")</f>
        <v/>
      </c>
      <c r="L1448" s="42" t="str">
        <f t="shared" ca="1" si="674"/>
        <v/>
      </c>
      <c r="M1448" s="44" t="str">
        <f t="shared" ca="1" si="675"/>
        <v/>
      </c>
      <c r="N1448" s="44" t="str">
        <f t="shared" ca="1" si="676"/>
        <v/>
      </c>
      <c r="O1448" s="108" t="str">
        <f t="shared" si="651"/>
        <v/>
      </c>
      <c r="P1448" s="102" t="str">
        <f t="shared" si="652"/>
        <v/>
      </c>
      <c r="Q1448" s="102" t="str">
        <f t="shared" si="653"/>
        <v/>
      </c>
      <c r="R1448" s="120" t="str">
        <f t="shared" si="671"/>
        <v/>
      </c>
      <c r="S1448" s="54" t="str">
        <f t="shared" si="672"/>
        <v/>
      </c>
      <c r="T1448" s="5" t="str">
        <f t="shared" si="654"/>
        <v/>
      </c>
      <c r="U1448" s="152" t="str">
        <f t="shared" si="655"/>
        <v/>
      </c>
      <c r="V1448" s="152" t="str">
        <f t="shared" si="656"/>
        <v/>
      </c>
      <c r="W1448" s="153" t="str">
        <f t="shared" si="657"/>
        <v/>
      </c>
      <c r="X1448" s="153" t="str">
        <f t="shared" si="658"/>
        <v/>
      </c>
      <c r="Y1448" s="153" t="str">
        <f t="shared" si="659"/>
        <v/>
      </c>
      <c r="Z1448" s="153" t="str">
        <f t="shared" si="660"/>
        <v/>
      </c>
      <c r="AA1448" s="152" t="str">
        <f t="shared" si="661"/>
        <v/>
      </c>
      <c r="AB1448" s="152" t="str">
        <f t="shared" si="662"/>
        <v/>
      </c>
      <c r="AC1448" s="154" t="str">
        <f t="shared" si="663"/>
        <v/>
      </c>
      <c r="AD1448" s="154" t="str">
        <f t="shared" si="664"/>
        <v/>
      </c>
      <c r="AE1448" s="3" t="str">
        <f t="shared" si="665"/>
        <v/>
      </c>
      <c r="AF1448" s="3" t="str">
        <f t="shared" si="666"/>
        <v/>
      </c>
      <c r="AG1448" s="3" t="str">
        <f t="shared" si="673"/>
        <v/>
      </c>
      <c r="AH1448" s="4" t="str">
        <f t="shared" si="667"/>
        <v/>
      </c>
      <c r="AI1448" s="75" t="str">
        <f t="shared" si="668"/>
        <v/>
      </c>
      <c r="AJ1448" s="75" t="str">
        <f t="shared" si="669"/>
        <v/>
      </c>
    </row>
    <row r="1449" spans="1:36" ht="14.25">
      <c r="A1449" s="41" t="str">
        <f t="shared" si="670"/>
        <v/>
      </c>
      <c r="B1449" s="150" t="str">
        <f>IF(ISNUMBER(A1449),INDEX('MetaTrader Import'!$H$13:$J$5893,TRUNC(((A1449-$A$39+1)-1)/3)+1,MOD((A1449-$A$39+1)-1,3)+1),"")</f>
        <v/>
      </c>
      <c r="C1449" s="43" t="str">
        <f t="shared" si="647"/>
        <v/>
      </c>
      <c r="D1449" s="43" t="str">
        <f t="shared" ca="1" si="648"/>
        <v/>
      </c>
      <c r="E1449" s="43" t="str">
        <f t="shared" si="649"/>
        <v/>
      </c>
      <c r="F1449" s="43" t="str">
        <f t="shared" si="650"/>
        <v/>
      </c>
      <c r="G1449" s="43" t="str">
        <f>IF(A1449&lt;&gt;"",IF(A1449&lt;Data!$G$11*0.25,$C$13/$G$32,IF(A1449&gt;Data!$G$11*0.25,$C$13,$C$13*10)),"")</f>
        <v/>
      </c>
      <c r="H1449" s="43" t="str">
        <f>IF(A1449&lt;&gt;"",IF(Data!$G$9="constant",$C$13,IF(Data!$G$9="squeeze",G1449,F1449)),"")</f>
        <v/>
      </c>
      <c r="I1449" s="38" t="str">
        <f ca="1">IF(ISNUMBER(A1449),NORMINV(RAND(),0,IF(AND(Data!$G$9="squeeze",A1449&lt;Data!$G$11*0.25),$H$32,1)*$C$30*$C$13)*($C$14*$C$12),"")</f>
        <v/>
      </c>
      <c r="J1449" s="42" t="str">
        <f ca="1">IFERROR(IF(Data!$C$6="Real",B1449,I1449+J1448+($C$14*$C$12)*(NORMINV(RAND(),$C$15,CHOOSE($G$13,$C$13,F1449,G1449)))),"")</f>
        <v/>
      </c>
      <c r="K1449" s="88" t="str">
        <f>IF(ISNUMBER(A1449), IF($G$16="fixed",$G$17,MIN(H1449*Data!$C$7*$C$16*0.5,$C$17*Data!$C$7))*$C$12,"")</f>
        <v/>
      </c>
      <c r="L1449" s="42" t="str">
        <f t="shared" ca="1" si="674"/>
        <v/>
      </c>
      <c r="M1449" s="44" t="str">
        <f t="shared" ca="1" si="675"/>
        <v/>
      </c>
      <c r="N1449" s="44" t="str">
        <f t="shared" ca="1" si="676"/>
        <v/>
      </c>
      <c r="O1449" s="108" t="str">
        <f t="shared" si="651"/>
        <v/>
      </c>
      <c r="P1449" s="102" t="str">
        <f t="shared" si="652"/>
        <v/>
      </c>
      <c r="Q1449" s="102" t="str">
        <f t="shared" si="653"/>
        <v/>
      </c>
      <c r="R1449" s="120" t="str">
        <f t="shared" si="671"/>
        <v/>
      </c>
      <c r="S1449" s="54" t="str">
        <f t="shared" si="672"/>
        <v/>
      </c>
      <c r="T1449" s="5" t="str">
        <f t="shared" si="654"/>
        <v/>
      </c>
      <c r="U1449" s="152" t="str">
        <f t="shared" si="655"/>
        <v/>
      </c>
      <c r="V1449" s="152" t="str">
        <f t="shared" si="656"/>
        <v/>
      </c>
      <c r="W1449" s="153" t="str">
        <f t="shared" si="657"/>
        <v/>
      </c>
      <c r="X1449" s="153" t="str">
        <f t="shared" si="658"/>
        <v/>
      </c>
      <c r="Y1449" s="153" t="str">
        <f t="shared" si="659"/>
        <v/>
      </c>
      <c r="Z1449" s="153" t="str">
        <f t="shared" si="660"/>
        <v/>
      </c>
      <c r="AA1449" s="152" t="str">
        <f t="shared" si="661"/>
        <v/>
      </c>
      <c r="AB1449" s="152" t="str">
        <f t="shared" si="662"/>
        <v/>
      </c>
      <c r="AC1449" s="154" t="str">
        <f t="shared" si="663"/>
        <v/>
      </c>
      <c r="AD1449" s="154" t="str">
        <f t="shared" si="664"/>
        <v/>
      </c>
      <c r="AE1449" s="3" t="str">
        <f t="shared" si="665"/>
        <v/>
      </c>
      <c r="AF1449" s="3" t="str">
        <f t="shared" si="666"/>
        <v/>
      </c>
      <c r="AG1449" s="3" t="str">
        <f t="shared" si="673"/>
        <v/>
      </c>
      <c r="AH1449" s="4" t="str">
        <f t="shared" si="667"/>
        <v/>
      </c>
      <c r="AI1449" s="75" t="str">
        <f t="shared" si="668"/>
        <v/>
      </c>
      <c r="AJ1449" s="75" t="str">
        <f t="shared" si="669"/>
        <v/>
      </c>
    </row>
    <row r="1450" spans="1:36" ht="14.25">
      <c r="A1450" s="41" t="str">
        <f t="shared" si="670"/>
        <v/>
      </c>
      <c r="B1450" s="150" t="str">
        <f>IF(ISNUMBER(A1450),INDEX('MetaTrader Import'!$H$13:$J$5893,TRUNC(((A1450-$A$39+1)-1)/3)+1,MOD((A1450-$A$39+1)-1,3)+1),"")</f>
        <v/>
      </c>
      <c r="C1450" s="43" t="str">
        <f t="shared" si="647"/>
        <v/>
      </c>
      <c r="D1450" s="43" t="str">
        <f t="shared" ca="1" si="648"/>
        <v/>
      </c>
      <c r="E1450" s="43" t="str">
        <f t="shared" si="649"/>
        <v/>
      </c>
      <c r="F1450" s="43" t="str">
        <f t="shared" si="650"/>
        <v/>
      </c>
      <c r="G1450" s="43" t="str">
        <f>IF(A1450&lt;&gt;"",IF(A1450&lt;Data!$G$11*0.25,$C$13/$G$32,IF(A1450&gt;Data!$G$11*0.25,$C$13,$C$13*10)),"")</f>
        <v/>
      </c>
      <c r="H1450" s="43" t="str">
        <f>IF(A1450&lt;&gt;"",IF(Data!$G$9="constant",$C$13,IF(Data!$G$9="squeeze",G1450,F1450)),"")</f>
        <v/>
      </c>
      <c r="I1450" s="38" t="str">
        <f ca="1">IF(ISNUMBER(A1450),NORMINV(RAND(),0,IF(AND(Data!$G$9="squeeze",A1450&lt;Data!$G$11*0.25),$H$32,1)*$C$30*$C$13)*($C$14*$C$12),"")</f>
        <v/>
      </c>
      <c r="J1450" s="42" t="str">
        <f ca="1">IFERROR(IF(Data!$C$6="Real",B1450,I1450+J1449+($C$14*$C$12)*(NORMINV(RAND(),$C$15,CHOOSE($G$13,$C$13,F1450,G1450)))),"")</f>
        <v/>
      </c>
      <c r="K1450" s="88" t="str">
        <f>IF(ISNUMBER(A1450), IF($G$16="fixed",$G$17,MIN(H1450*Data!$C$7*$C$16*0.5,$C$17*Data!$C$7))*$C$12,"")</f>
        <v/>
      </c>
      <c r="L1450" s="42" t="str">
        <f t="shared" ca="1" si="674"/>
        <v/>
      </c>
      <c r="M1450" s="44" t="str">
        <f t="shared" ca="1" si="675"/>
        <v/>
      </c>
      <c r="N1450" s="44" t="str">
        <f t="shared" ca="1" si="676"/>
        <v/>
      </c>
      <c r="O1450" s="108" t="str">
        <f t="shared" si="651"/>
        <v/>
      </c>
      <c r="P1450" s="102" t="str">
        <f t="shared" si="652"/>
        <v/>
      </c>
      <c r="Q1450" s="102" t="str">
        <f t="shared" si="653"/>
        <v/>
      </c>
      <c r="R1450" s="120" t="str">
        <f t="shared" si="671"/>
        <v/>
      </c>
      <c r="S1450" s="54" t="str">
        <f t="shared" si="672"/>
        <v/>
      </c>
      <c r="T1450" s="5" t="str">
        <f t="shared" si="654"/>
        <v/>
      </c>
      <c r="U1450" s="152" t="str">
        <f t="shared" si="655"/>
        <v/>
      </c>
      <c r="V1450" s="152" t="str">
        <f t="shared" si="656"/>
        <v/>
      </c>
      <c r="W1450" s="153" t="str">
        <f t="shared" si="657"/>
        <v/>
      </c>
      <c r="X1450" s="153" t="str">
        <f t="shared" si="658"/>
        <v/>
      </c>
      <c r="Y1450" s="153" t="str">
        <f t="shared" si="659"/>
        <v/>
      </c>
      <c r="Z1450" s="153" t="str">
        <f t="shared" si="660"/>
        <v/>
      </c>
      <c r="AA1450" s="152" t="str">
        <f t="shared" si="661"/>
        <v/>
      </c>
      <c r="AB1450" s="152" t="str">
        <f t="shared" si="662"/>
        <v/>
      </c>
      <c r="AC1450" s="154" t="str">
        <f t="shared" si="663"/>
        <v/>
      </c>
      <c r="AD1450" s="154" t="str">
        <f t="shared" si="664"/>
        <v/>
      </c>
      <c r="AE1450" s="3" t="str">
        <f t="shared" si="665"/>
        <v/>
      </c>
      <c r="AF1450" s="3" t="str">
        <f t="shared" si="666"/>
        <v/>
      </c>
      <c r="AG1450" s="3" t="str">
        <f t="shared" si="673"/>
        <v/>
      </c>
      <c r="AH1450" s="4" t="str">
        <f t="shared" si="667"/>
        <v/>
      </c>
      <c r="AI1450" s="75" t="str">
        <f t="shared" si="668"/>
        <v/>
      </c>
      <c r="AJ1450" s="75" t="str">
        <f t="shared" si="669"/>
        <v/>
      </c>
    </row>
    <row r="1451" spans="1:36" ht="14.25">
      <c r="A1451" s="41" t="str">
        <f t="shared" si="670"/>
        <v/>
      </c>
      <c r="B1451" s="150" t="str">
        <f>IF(ISNUMBER(A1451),INDEX('MetaTrader Import'!$H$13:$J$5893,TRUNC(((A1451-$A$39+1)-1)/3)+1,MOD((A1451-$A$39+1)-1,3)+1),"")</f>
        <v/>
      </c>
      <c r="C1451" s="43" t="str">
        <f t="shared" si="647"/>
        <v/>
      </c>
      <c r="D1451" s="43" t="str">
        <f t="shared" ca="1" si="648"/>
        <v/>
      </c>
      <c r="E1451" s="43" t="str">
        <f t="shared" si="649"/>
        <v/>
      </c>
      <c r="F1451" s="43" t="str">
        <f t="shared" si="650"/>
        <v/>
      </c>
      <c r="G1451" s="43" t="str">
        <f>IF(A1451&lt;&gt;"",IF(A1451&lt;Data!$G$11*0.25,$C$13/$G$32,IF(A1451&gt;Data!$G$11*0.25,$C$13,$C$13*10)),"")</f>
        <v/>
      </c>
      <c r="H1451" s="43" t="str">
        <f>IF(A1451&lt;&gt;"",IF(Data!$G$9="constant",$C$13,IF(Data!$G$9="squeeze",G1451,F1451)),"")</f>
        <v/>
      </c>
      <c r="I1451" s="38" t="str">
        <f ca="1">IF(ISNUMBER(A1451),NORMINV(RAND(),0,IF(AND(Data!$G$9="squeeze",A1451&lt;Data!$G$11*0.25),$H$32,1)*$C$30*$C$13)*($C$14*$C$12),"")</f>
        <v/>
      </c>
      <c r="J1451" s="42" t="str">
        <f ca="1">IFERROR(IF(Data!$C$6="Real",B1451,I1451+J1450+($C$14*$C$12)*(NORMINV(RAND(),$C$15,CHOOSE($G$13,$C$13,F1451,G1451)))),"")</f>
        <v/>
      </c>
      <c r="K1451" s="88" t="str">
        <f>IF(ISNUMBER(A1451), IF($G$16="fixed",$G$17,MIN(H1451*Data!$C$7*$C$16*0.5,$C$17*Data!$C$7))*$C$12,"")</f>
        <v/>
      </c>
      <c r="L1451" s="42" t="str">
        <f t="shared" ca="1" si="674"/>
        <v/>
      </c>
      <c r="M1451" s="44" t="str">
        <f t="shared" ca="1" si="675"/>
        <v/>
      </c>
      <c r="N1451" s="44" t="str">
        <f t="shared" ca="1" si="676"/>
        <v/>
      </c>
      <c r="O1451" s="108" t="str">
        <f t="shared" si="651"/>
        <v/>
      </c>
      <c r="P1451" s="102" t="str">
        <f t="shared" si="652"/>
        <v/>
      </c>
      <c r="Q1451" s="102" t="str">
        <f t="shared" si="653"/>
        <v/>
      </c>
      <c r="R1451" s="120" t="str">
        <f t="shared" si="671"/>
        <v/>
      </c>
      <c r="S1451" s="54" t="str">
        <f t="shared" si="672"/>
        <v/>
      </c>
      <c r="T1451" s="5" t="str">
        <f t="shared" si="654"/>
        <v/>
      </c>
      <c r="U1451" s="152" t="str">
        <f t="shared" si="655"/>
        <v/>
      </c>
      <c r="V1451" s="152" t="str">
        <f t="shared" si="656"/>
        <v/>
      </c>
      <c r="W1451" s="153" t="str">
        <f t="shared" si="657"/>
        <v/>
      </c>
      <c r="X1451" s="153" t="str">
        <f t="shared" si="658"/>
        <v/>
      </c>
      <c r="Y1451" s="153" t="str">
        <f t="shared" si="659"/>
        <v/>
      </c>
      <c r="Z1451" s="153" t="str">
        <f t="shared" si="660"/>
        <v/>
      </c>
      <c r="AA1451" s="152" t="str">
        <f t="shared" si="661"/>
        <v/>
      </c>
      <c r="AB1451" s="152" t="str">
        <f t="shared" si="662"/>
        <v/>
      </c>
      <c r="AC1451" s="154" t="str">
        <f t="shared" si="663"/>
        <v/>
      </c>
      <c r="AD1451" s="154" t="str">
        <f t="shared" si="664"/>
        <v/>
      </c>
      <c r="AE1451" s="3" t="str">
        <f t="shared" si="665"/>
        <v/>
      </c>
      <c r="AF1451" s="3" t="str">
        <f t="shared" si="666"/>
        <v/>
      </c>
      <c r="AG1451" s="3" t="str">
        <f t="shared" si="673"/>
        <v/>
      </c>
      <c r="AH1451" s="4" t="str">
        <f t="shared" si="667"/>
        <v/>
      </c>
      <c r="AI1451" s="75" t="str">
        <f t="shared" si="668"/>
        <v/>
      </c>
      <c r="AJ1451" s="75" t="str">
        <f t="shared" si="669"/>
        <v/>
      </c>
    </row>
    <row r="1452" spans="1:36" ht="14.25">
      <c r="A1452" s="41" t="str">
        <f t="shared" si="670"/>
        <v/>
      </c>
      <c r="B1452" s="150" t="str">
        <f>IF(ISNUMBER(A1452),INDEX('MetaTrader Import'!$H$13:$J$5893,TRUNC(((A1452-$A$39+1)-1)/3)+1,MOD((A1452-$A$39+1)-1,3)+1),"")</f>
        <v/>
      </c>
      <c r="C1452" s="43" t="str">
        <f t="shared" si="647"/>
        <v/>
      </c>
      <c r="D1452" s="43" t="str">
        <f t="shared" ca="1" si="648"/>
        <v/>
      </c>
      <c r="E1452" s="43" t="str">
        <f t="shared" si="649"/>
        <v/>
      </c>
      <c r="F1452" s="43" t="str">
        <f t="shared" si="650"/>
        <v/>
      </c>
      <c r="G1452" s="43" t="str">
        <f>IF(A1452&lt;&gt;"",IF(A1452&lt;Data!$G$11*0.25,$C$13/$G$32,IF(A1452&gt;Data!$G$11*0.25,$C$13,$C$13*10)),"")</f>
        <v/>
      </c>
      <c r="H1452" s="43" t="str">
        <f>IF(A1452&lt;&gt;"",IF(Data!$G$9="constant",$C$13,IF(Data!$G$9="squeeze",G1452,F1452)),"")</f>
        <v/>
      </c>
      <c r="I1452" s="38" t="str">
        <f ca="1">IF(ISNUMBER(A1452),NORMINV(RAND(),0,IF(AND(Data!$G$9="squeeze",A1452&lt;Data!$G$11*0.25),$H$32,1)*$C$30*$C$13)*($C$14*$C$12),"")</f>
        <v/>
      </c>
      <c r="J1452" s="42" t="str">
        <f ca="1">IFERROR(IF(Data!$C$6="Real",B1452,I1452+J1451+($C$14*$C$12)*(NORMINV(RAND(),$C$15,CHOOSE($G$13,$C$13,F1452,G1452)))),"")</f>
        <v/>
      </c>
      <c r="K1452" s="88" t="str">
        <f>IF(ISNUMBER(A1452), IF($G$16="fixed",$G$17,MIN(H1452*Data!$C$7*$C$16*0.5,$C$17*Data!$C$7))*$C$12,"")</f>
        <v/>
      </c>
      <c r="L1452" s="42" t="str">
        <f t="shared" ca="1" si="674"/>
        <v/>
      </c>
      <c r="M1452" s="44" t="str">
        <f t="shared" ca="1" si="675"/>
        <v/>
      </c>
      <c r="N1452" s="44" t="str">
        <f t="shared" ca="1" si="676"/>
        <v/>
      </c>
      <c r="O1452" s="108" t="str">
        <f t="shared" si="651"/>
        <v/>
      </c>
      <c r="P1452" s="102" t="str">
        <f t="shared" si="652"/>
        <v/>
      </c>
      <c r="Q1452" s="102" t="str">
        <f t="shared" si="653"/>
        <v/>
      </c>
      <c r="R1452" s="120" t="str">
        <f t="shared" si="671"/>
        <v/>
      </c>
      <c r="S1452" s="54" t="str">
        <f t="shared" si="672"/>
        <v/>
      </c>
      <c r="T1452" s="5" t="str">
        <f t="shared" si="654"/>
        <v/>
      </c>
      <c r="U1452" s="152" t="str">
        <f t="shared" si="655"/>
        <v/>
      </c>
      <c r="V1452" s="152" t="str">
        <f t="shared" si="656"/>
        <v/>
      </c>
      <c r="W1452" s="153" t="str">
        <f t="shared" si="657"/>
        <v/>
      </c>
      <c r="X1452" s="153" t="str">
        <f t="shared" si="658"/>
        <v/>
      </c>
      <c r="Y1452" s="153" t="str">
        <f t="shared" si="659"/>
        <v/>
      </c>
      <c r="Z1452" s="153" t="str">
        <f t="shared" si="660"/>
        <v/>
      </c>
      <c r="AA1452" s="152" t="str">
        <f t="shared" si="661"/>
        <v/>
      </c>
      <c r="AB1452" s="152" t="str">
        <f t="shared" si="662"/>
        <v/>
      </c>
      <c r="AC1452" s="154" t="str">
        <f t="shared" si="663"/>
        <v/>
      </c>
      <c r="AD1452" s="154" t="str">
        <f t="shared" si="664"/>
        <v/>
      </c>
      <c r="AE1452" s="3" t="str">
        <f t="shared" si="665"/>
        <v/>
      </c>
      <c r="AF1452" s="3" t="str">
        <f t="shared" si="666"/>
        <v/>
      </c>
      <c r="AG1452" s="3" t="str">
        <f t="shared" si="673"/>
        <v/>
      </c>
      <c r="AH1452" s="4" t="str">
        <f t="shared" si="667"/>
        <v/>
      </c>
      <c r="AI1452" s="75" t="str">
        <f t="shared" si="668"/>
        <v/>
      </c>
      <c r="AJ1452" s="75" t="str">
        <f t="shared" si="669"/>
        <v/>
      </c>
    </row>
    <row r="1453" spans="1:36" ht="14.25">
      <c r="A1453" s="41" t="str">
        <f t="shared" si="670"/>
        <v/>
      </c>
      <c r="B1453" s="150" t="str">
        <f>IF(ISNUMBER(A1453),INDEX('MetaTrader Import'!$H$13:$J$5893,TRUNC(((A1453-$A$39+1)-1)/3)+1,MOD((A1453-$A$39+1)-1,3)+1),"")</f>
        <v/>
      </c>
      <c r="C1453" s="43" t="str">
        <f t="shared" si="647"/>
        <v/>
      </c>
      <c r="D1453" s="43" t="str">
        <f t="shared" ca="1" si="648"/>
        <v/>
      </c>
      <c r="E1453" s="43" t="str">
        <f t="shared" si="649"/>
        <v/>
      </c>
      <c r="F1453" s="43" t="str">
        <f t="shared" si="650"/>
        <v/>
      </c>
      <c r="G1453" s="43" t="str">
        <f>IF(A1453&lt;&gt;"",IF(A1453&lt;Data!$G$11*0.25,$C$13/$G$32,IF(A1453&gt;Data!$G$11*0.25,$C$13,$C$13*10)),"")</f>
        <v/>
      </c>
      <c r="H1453" s="43" t="str">
        <f>IF(A1453&lt;&gt;"",IF(Data!$G$9="constant",$C$13,IF(Data!$G$9="squeeze",G1453,F1453)),"")</f>
        <v/>
      </c>
      <c r="I1453" s="38" t="str">
        <f ca="1">IF(ISNUMBER(A1453),NORMINV(RAND(),0,IF(AND(Data!$G$9="squeeze",A1453&lt;Data!$G$11*0.25),$H$32,1)*$C$30*$C$13)*($C$14*$C$12),"")</f>
        <v/>
      </c>
      <c r="J1453" s="42" t="str">
        <f ca="1">IFERROR(IF(Data!$C$6="Real",B1453,I1453+J1452+($C$14*$C$12)*(NORMINV(RAND(),$C$15,CHOOSE($G$13,$C$13,F1453,G1453)))),"")</f>
        <v/>
      </c>
      <c r="K1453" s="88" t="str">
        <f>IF(ISNUMBER(A1453), IF($G$16="fixed",$G$17,MIN(H1453*Data!$C$7*$C$16*0.5,$C$17*Data!$C$7))*$C$12,"")</f>
        <v/>
      </c>
      <c r="L1453" s="42" t="str">
        <f t="shared" ca="1" si="674"/>
        <v/>
      </c>
      <c r="M1453" s="44" t="str">
        <f t="shared" ca="1" si="675"/>
        <v/>
      </c>
      <c r="N1453" s="44" t="str">
        <f t="shared" ca="1" si="676"/>
        <v/>
      </c>
      <c r="O1453" s="108" t="str">
        <f t="shared" si="651"/>
        <v/>
      </c>
      <c r="P1453" s="102" t="str">
        <f t="shared" si="652"/>
        <v/>
      </c>
      <c r="Q1453" s="102" t="str">
        <f t="shared" si="653"/>
        <v/>
      </c>
      <c r="R1453" s="120" t="str">
        <f t="shared" si="671"/>
        <v/>
      </c>
      <c r="S1453" s="54" t="str">
        <f t="shared" si="672"/>
        <v/>
      </c>
      <c r="T1453" s="5" t="str">
        <f t="shared" si="654"/>
        <v/>
      </c>
      <c r="U1453" s="152" t="str">
        <f t="shared" si="655"/>
        <v/>
      </c>
      <c r="V1453" s="152" t="str">
        <f t="shared" si="656"/>
        <v/>
      </c>
      <c r="W1453" s="153" t="str">
        <f t="shared" si="657"/>
        <v/>
      </c>
      <c r="X1453" s="153" t="str">
        <f t="shared" si="658"/>
        <v/>
      </c>
      <c r="Y1453" s="153" t="str">
        <f t="shared" si="659"/>
        <v/>
      </c>
      <c r="Z1453" s="153" t="str">
        <f t="shared" si="660"/>
        <v/>
      </c>
      <c r="AA1453" s="152" t="str">
        <f t="shared" si="661"/>
        <v/>
      </c>
      <c r="AB1453" s="152" t="str">
        <f t="shared" si="662"/>
        <v/>
      </c>
      <c r="AC1453" s="154" t="str">
        <f t="shared" si="663"/>
        <v/>
      </c>
      <c r="AD1453" s="154" t="str">
        <f t="shared" si="664"/>
        <v/>
      </c>
      <c r="AE1453" s="3" t="str">
        <f t="shared" si="665"/>
        <v/>
      </c>
      <c r="AF1453" s="3" t="str">
        <f t="shared" si="666"/>
        <v/>
      </c>
      <c r="AG1453" s="3" t="str">
        <f t="shared" si="673"/>
        <v/>
      </c>
      <c r="AH1453" s="4" t="str">
        <f t="shared" si="667"/>
        <v/>
      </c>
      <c r="AI1453" s="75" t="str">
        <f t="shared" si="668"/>
        <v/>
      </c>
      <c r="AJ1453" s="75" t="str">
        <f t="shared" si="669"/>
        <v/>
      </c>
    </row>
    <row r="1454" spans="1:36" ht="14.25">
      <c r="A1454" s="41" t="str">
        <f t="shared" si="670"/>
        <v/>
      </c>
      <c r="B1454" s="150" t="str">
        <f>IF(ISNUMBER(A1454),INDEX('MetaTrader Import'!$H$13:$J$5893,TRUNC(((A1454-$A$39+1)-1)/3)+1,MOD((A1454-$A$39+1)-1,3)+1),"")</f>
        <v/>
      </c>
      <c r="C1454" s="43" t="str">
        <f t="shared" si="647"/>
        <v/>
      </c>
      <c r="D1454" s="43" t="str">
        <f t="shared" ca="1" si="648"/>
        <v/>
      </c>
      <c r="E1454" s="43" t="str">
        <f t="shared" si="649"/>
        <v/>
      </c>
      <c r="F1454" s="43" t="str">
        <f t="shared" si="650"/>
        <v/>
      </c>
      <c r="G1454" s="43" t="str">
        <f>IF(A1454&lt;&gt;"",IF(A1454&lt;Data!$G$11*0.25,$C$13/$G$32,IF(A1454&gt;Data!$G$11*0.25,$C$13,$C$13*10)),"")</f>
        <v/>
      </c>
      <c r="H1454" s="43" t="str">
        <f>IF(A1454&lt;&gt;"",IF(Data!$G$9="constant",$C$13,IF(Data!$G$9="squeeze",G1454,F1454)),"")</f>
        <v/>
      </c>
      <c r="I1454" s="38" t="str">
        <f ca="1">IF(ISNUMBER(A1454),NORMINV(RAND(),0,IF(AND(Data!$G$9="squeeze",A1454&lt;Data!$G$11*0.25),$H$32,1)*$C$30*$C$13)*($C$14*$C$12),"")</f>
        <v/>
      </c>
      <c r="J1454" s="42" t="str">
        <f ca="1">IFERROR(IF(Data!$C$6="Real",B1454,I1454+J1453+($C$14*$C$12)*(NORMINV(RAND(),$C$15,CHOOSE($G$13,$C$13,F1454,G1454)))),"")</f>
        <v/>
      </c>
      <c r="K1454" s="88" t="str">
        <f>IF(ISNUMBER(A1454), IF($G$16="fixed",$G$17,MIN(H1454*Data!$C$7*$C$16*0.5,$C$17*Data!$C$7))*$C$12,"")</f>
        <v/>
      </c>
      <c r="L1454" s="42" t="str">
        <f t="shared" ca="1" si="674"/>
        <v/>
      </c>
      <c r="M1454" s="44" t="str">
        <f t="shared" ca="1" si="675"/>
        <v/>
      </c>
      <c r="N1454" s="44" t="str">
        <f t="shared" ca="1" si="676"/>
        <v/>
      </c>
      <c r="O1454" s="108" t="str">
        <f t="shared" si="651"/>
        <v/>
      </c>
      <c r="P1454" s="102" t="str">
        <f t="shared" si="652"/>
        <v/>
      </c>
      <c r="Q1454" s="102" t="str">
        <f t="shared" si="653"/>
        <v/>
      </c>
      <c r="R1454" s="120" t="str">
        <f t="shared" si="671"/>
        <v/>
      </c>
      <c r="S1454" s="54" t="str">
        <f t="shared" si="672"/>
        <v/>
      </c>
      <c r="T1454" s="5" t="str">
        <f t="shared" si="654"/>
        <v/>
      </c>
      <c r="U1454" s="152" t="str">
        <f t="shared" si="655"/>
        <v/>
      </c>
      <c r="V1454" s="152" t="str">
        <f t="shared" si="656"/>
        <v/>
      </c>
      <c r="W1454" s="153" t="str">
        <f t="shared" si="657"/>
        <v/>
      </c>
      <c r="X1454" s="153" t="str">
        <f t="shared" si="658"/>
        <v/>
      </c>
      <c r="Y1454" s="153" t="str">
        <f t="shared" si="659"/>
        <v/>
      </c>
      <c r="Z1454" s="153" t="str">
        <f t="shared" si="660"/>
        <v/>
      </c>
      <c r="AA1454" s="152" t="str">
        <f t="shared" si="661"/>
        <v/>
      </c>
      <c r="AB1454" s="152" t="str">
        <f t="shared" si="662"/>
        <v/>
      </c>
      <c r="AC1454" s="154" t="str">
        <f t="shared" si="663"/>
        <v/>
      </c>
      <c r="AD1454" s="154" t="str">
        <f t="shared" si="664"/>
        <v/>
      </c>
      <c r="AE1454" s="3" t="str">
        <f t="shared" si="665"/>
        <v/>
      </c>
      <c r="AF1454" s="3" t="str">
        <f t="shared" si="666"/>
        <v/>
      </c>
      <c r="AG1454" s="3" t="str">
        <f t="shared" si="673"/>
        <v/>
      </c>
      <c r="AH1454" s="4" t="str">
        <f t="shared" si="667"/>
        <v/>
      </c>
      <c r="AI1454" s="75" t="str">
        <f t="shared" si="668"/>
        <v/>
      </c>
      <c r="AJ1454" s="75" t="str">
        <f t="shared" si="669"/>
        <v/>
      </c>
    </row>
    <row r="1455" spans="1:36" ht="14.25">
      <c r="A1455" s="41" t="str">
        <f t="shared" si="670"/>
        <v/>
      </c>
      <c r="B1455" s="150" t="str">
        <f>IF(ISNUMBER(A1455),INDEX('MetaTrader Import'!$H$13:$J$5893,TRUNC(((A1455-$A$39+1)-1)/3)+1,MOD((A1455-$A$39+1)-1,3)+1),"")</f>
        <v/>
      </c>
      <c r="C1455" s="43" t="str">
        <f t="shared" si="647"/>
        <v/>
      </c>
      <c r="D1455" s="43" t="str">
        <f t="shared" ca="1" si="648"/>
        <v/>
      </c>
      <c r="E1455" s="43" t="str">
        <f t="shared" si="649"/>
        <v/>
      </c>
      <c r="F1455" s="43" t="str">
        <f t="shared" si="650"/>
        <v/>
      </c>
      <c r="G1455" s="43" t="str">
        <f>IF(A1455&lt;&gt;"",IF(A1455&lt;Data!$G$11*0.25,$C$13/$G$32,IF(A1455&gt;Data!$G$11*0.25,$C$13,$C$13*10)),"")</f>
        <v/>
      </c>
      <c r="H1455" s="43" t="str">
        <f>IF(A1455&lt;&gt;"",IF(Data!$G$9="constant",$C$13,IF(Data!$G$9="squeeze",G1455,F1455)),"")</f>
        <v/>
      </c>
      <c r="I1455" s="38" t="str">
        <f ca="1">IF(ISNUMBER(A1455),NORMINV(RAND(),0,IF(AND(Data!$G$9="squeeze",A1455&lt;Data!$G$11*0.25),$H$32,1)*$C$30*$C$13)*($C$14*$C$12),"")</f>
        <v/>
      </c>
      <c r="J1455" s="42" t="str">
        <f ca="1">IFERROR(IF(Data!$C$6="Real",B1455,I1455+J1454+($C$14*$C$12)*(NORMINV(RAND(),$C$15,CHOOSE($G$13,$C$13,F1455,G1455)))),"")</f>
        <v/>
      </c>
      <c r="K1455" s="88" t="str">
        <f>IF(ISNUMBER(A1455), IF($G$16="fixed",$G$17,MIN(H1455*Data!$C$7*$C$16*0.5,$C$17*Data!$C$7))*$C$12,"")</f>
        <v/>
      </c>
      <c r="L1455" s="42" t="str">
        <f t="shared" ca="1" si="674"/>
        <v/>
      </c>
      <c r="M1455" s="44" t="str">
        <f t="shared" ca="1" si="675"/>
        <v/>
      </c>
      <c r="N1455" s="44" t="str">
        <f t="shared" ca="1" si="676"/>
        <v/>
      </c>
      <c r="O1455" s="108" t="str">
        <f t="shared" si="651"/>
        <v/>
      </c>
      <c r="P1455" s="102" t="str">
        <f t="shared" si="652"/>
        <v/>
      </c>
      <c r="Q1455" s="102" t="str">
        <f t="shared" si="653"/>
        <v/>
      </c>
      <c r="R1455" s="120" t="str">
        <f t="shared" si="671"/>
        <v/>
      </c>
      <c r="S1455" s="54" t="str">
        <f t="shared" si="672"/>
        <v/>
      </c>
      <c r="T1455" s="5" t="str">
        <f t="shared" si="654"/>
        <v/>
      </c>
      <c r="U1455" s="152" t="str">
        <f t="shared" si="655"/>
        <v/>
      </c>
      <c r="V1455" s="152" t="str">
        <f t="shared" si="656"/>
        <v/>
      </c>
      <c r="W1455" s="153" t="str">
        <f t="shared" si="657"/>
        <v/>
      </c>
      <c r="X1455" s="153" t="str">
        <f t="shared" si="658"/>
        <v/>
      </c>
      <c r="Y1455" s="153" t="str">
        <f t="shared" si="659"/>
        <v/>
      </c>
      <c r="Z1455" s="153" t="str">
        <f t="shared" si="660"/>
        <v/>
      </c>
      <c r="AA1455" s="152" t="str">
        <f t="shared" si="661"/>
        <v/>
      </c>
      <c r="AB1455" s="152" t="str">
        <f t="shared" si="662"/>
        <v/>
      </c>
      <c r="AC1455" s="154" t="str">
        <f t="shared" si="663"/>
        <v/>
      </c>
      <c r="AD1455" s="154" t="str">
        <f t="shared" si="664"/>
        <v/>
      </c>
      <c r="AE1455" s="3" t="str">
        <f t="shared" si="665"/>
        <v/>
      </c>
      <c r="AF1455" s="3" t="str">
        <f t="shared" si="666"/>
        <v/>
      </c>
      <c r="AG1455" s="3" t="str">
        <f t="shared" si="673"/>
        <v/>
      </c>
      <c r="AH1455" s="4" t="str">
        <f t="shared" si="667"/>
        <v/>
      </c>
      <c r="AI1455" s="75" t="str">
        <f t="shared" si="668"/>
        <v/>
      </c>
      <c r="AJ1455" s="75" t="str">
        <f t="shared" si="669"/>
        <v/>
      </c>
    </row>
    <row r="1456" spans="1:36" ht="14.25">
      <c r="A1456" s="41" t="str">
        <f t="shared" si="670"/>
        <v/>
      </c>
      <c r="B1456" s="150" t="str">
        <f>IF(ISNUMBER(A1456),INDEX('MetaTrader Import'!$H$13:$J$5893,TRUNC(((A1456-$A$39+1)-1)/3)+1,MOD((A1456-$A$39+1)-1,3)+1),"")</f>
        <v/>
      </c>
      <c r="C1456" s="43" t="str">
        <f t="shared" si="647"/>
        <v/>
      </c>
      <c r="D1456" s="43" t="str">
        <f t="shared" ca="1" si="648"/>
        <v/>
      </c>
      <c r="E1456" s="43" t="str">
        <f t="shared" si="649"/>
        <v/>
      </c>
      <c r="F1456" s="43" t="str">
        <f t="shared" si="650"/>
        <v/>
      </c>
      <c r="G1456" s="43" t="str">
        <f>IF(A1456&lt;&gt;"",IF(A1456&lt;Data!$G$11*0.25,$C$13/$G$32,IF(A1456&gt;Data!$G$11*0.25,$C$13,$C$13*10)),"")</f>
        <v/>
      </c>
      <c r="H1456" s="43" t="str">
        <f>IF(A1456&lt;&gt;"",IF(Data!$G$9="constant",$C$13,IF(Data!$G$9="squeeze",G1456,F1456)),"")</f>
        <v/>
      </c>
      <c r="I1456" s="38" t="str">
        <f ca="1">IF(ISNUMBER(A1456),NORMINV(RAND(),0,IF(AND(Data!$G$9="squeeze",A1456&lt;Data!$G$11*0.25),$H$32,1)*$C$30*$C$13)*($C$14*$C$12),"")</f>
        <v/>
      </c>
      <c r="J1456" s="42" t="str">
        <f ca="1">IFERROR(IF(Data!$C$6="Real",B1456,I1456+J1455+($C$14*$C$12)*(NORMINV(RAND(),$C$15,CHOOSE($G$13,$C$13,F1456,G1456)))),"")</f>
        <v/>
      </c>
      <c r="K1456" s="88" t="str">
        <f>IF(ISNUMBER(A1456), IF($G$16="fixed",$G$17,MIN(H1456*Data!$C$7*$C$16*0.5,$C$17*Data!$C$7))*$C$12,"")</f>
        <v/>
      </c>
      <c r="L1456" s="42" t="str">
        <f t="shared" ca="1" si="674"/>
        <v/>
      </c>
      <c r="M1456" s="44" t="str">
        <f t="shared" ca="1" si="675"/>
        <v/>
      </c>
      <c r="N1456" s="44" t="str">
        <f t="shared" ca="1" si="676"/>
        <v/>
      </c>
      <c r="O1456" s="108" t="str">
        <f t="shared" si="651"/>
        <v/>
      </c>
      <c r="P1456" s="102" t="str">
        <f t="shared" si="652"/>
        <v/>
      </c>
      <c r="Q1456" s="102" t="str">
        <f t="shared" si="653"/>
        <v/>
      </c>
      <c r="R1456" s="120" t="str">
        <f t="shared" si="671"/>
        <v/>
      </c>
      <c r="S1456" s="54" t="str">
        <f t="shared" si="672"/>
        <v/>
      </c>
      <c r="T1456" s="5" t="str">
        <f t="shared" si="654"/>
        <v/>
      </c>
      <c r="U1456" s="152" t="str">
        <f t="shared" si="655"/>
        <v/>
      </c>
      <c r="V1456" s="152" t="str">
        <f t="shared" si="656"/>
        <v/>
      </c>
      <c r="W1456" s="153" t="str">
        <f t="shared" si="657"/>
        <v/>
      </c>
      <c r="X1456" s="153" t="str">
        <f t="shared" si="658"/>
        <v/>
      </c>
      <c r="Y1456" s="153" t="str">
        <f t="shared" si="659"/>
        <v/>
      </c>
      <c r="Z1456" s="153" t="str">
        <f t="shared" si="660"/>
        <v/>
      </c>
      <c r="AA1456" s="152" t="str">
        <f t="shared" si="661"/>
        <v/>
      </c>
      <c r="AB1456" s="152" t="str">
        <f t="shared" si="662"/>
        <v/>
      </c>
      <c r="AC1456" s="154" t="str">
        <f t="shared" si="663"/>
        <v/>
      </c>
      <c r="AD1456" s="154" t="str">
        <f t="shared" si="664"/>
        <v/>
      </c>
      <c r="AE1456" s="3" t="str">
        <f t="shared" si="665"/>
        <v/>
      </c>
      <c r="AF1456" s="3" t="str">
        <f t="shared" si="666"/>
        <v/>
      </c>
      <c r="AG1456" s="3" t="str">
        <f t="shared" si="673"/>
        <v/>
      </c>
      <c r="AH1456" s="4" t="str">
        <f t="shared" si="667"/>
        <v/>
      </c>
      <c r="AI1456" s="75" t="str">
        <f t="shared" si="668"/>
        <v/>
      </c>
      <c r="AJ1456" s="75" t="str">
        <f t="shared" si="669"/>
        <v/>
      </c>
    </row>
    <row r="1457" spans="1:36" ht="14.25">
      <c r="A1457" s="41" t="str">
        <f t="shared" si="670"/>
        <v/>
      </c>
      <c r="B1457" s="150" t="str">
        <f>IF(ISNUMBER(A1457),INDEX('MetaTrader Import'!$H$13:$J$5893,TRUNC(((A1457-$A$39+1)-1)/3)+1,MOD((A1457-$A$39+1)-1,3)+1),"")</f>
        <v/>
      </c>
      <c r="C1457" s="43" t="str">
        <f t="shared" si="647"/>
        <v/>
      </c>
      <c r="D1457" s="43" t="str">
        <f t="shared" ca="1" si="648"/>
        <v/>
      </c>
      <c r="E1457" s="43" t="str">
        <f t="shared" si="649"/>
        <v/>
      </c>
      <c r="F1457" s="43" t="str">
        <f t="shared" si="650"/>
        <v/>
      </c>
      <c r="G1457" s="43" t="str">
        <f>IF(A1457&lt;&gt;"",IF(A1457&lt;Data!$G$11*0.25,$C$13/$G$32,IF(A1457&gt;Data!$G$11*0.25,$C$13,$C$13*10)),"")</f>
        <v/>
      </c>
      <c r="H1457" s="43" t="str">
        <f>IF(A1457&lt;&gt;"",IF(Data!$G$9="constant",$C$13,IF(Data!$G$9="squeeze",G1457,F1457)),"")</f>
        <v/>
      </c>
      <c r="I1457" s="38" t="str">
        <f ca="1">IF(ISNUMBER(A1457),NORMINV(RAND(),0,IF(AND(Data!$G$9="squeeze",A1457&lt;Data!$G$11*0.25),$H$32,1)*$C$30*$C$13)*($C$14*$C$12),"")</f>
        <v/>
      </c>
      <c r="J1457" s="42" t="str">
        <f ca="1">IFERROR(IF(Data!$C$6="Real",B1457,I1457+J1456+($C$14*$C$12)*(NORMINV(RAND(),$C$15,CHOOSE($G$13,$C$13,F1457,G1457)))),"")</f>
        <v/>
      </c>
      <c r="K1457" s="88" t="str">
        <f>IF(ISNUMBER(A1457), IF($G$16="fixed",$G$17,MIN(H1457*Data!$C$7*$C$16*0.5,$C$17*Data!$C$7))*$C$12,"")</f>
        <v/>
      </c>
      <c r="L1457" s="42" t="str">
        <f t="shared" ca="1" si="674"/>
        <v/>
      </c>
      <c r="M1457" s="44" t="str">
        <f t="shared" ca="1" si="675"/>
        <v/>
      </c>
      <c r="N1457" s="44" t="str">
        <f t="shared" ca="1" si="676"/>
        <v/>
      </c>
      <c r="O1457" s="108" t="str">
        <f t="shared" si="651"/>
        <v/>
      </c>
      <c r="P1457" s="102" t="str">
        <f t="shared" si="652"/>
        <v/>
      </c>
      <c r="Q1457" s="102" t="str">
        <f t="shared" si="653"/>
        <v/>
      </c>
      <c r="R1457" s="120" t="str">
        <f t="shared" si="671"/>
        <v/>
      </c>
      <c r="S1457" s="54" t="str">
        <f t="shared" si="672"/>
        <v/>
      </c>
      <c r="T1457" s="5" t="str">
        <f t="shared" si="654"/>
        <v/>
      </c>
      <c r="U1457" s="152" t="str">
        <f t="shared" si="655"/>
        <v/>
      </c>
      <c r="V1457" s="152" t="str">
        <f t="shared" si="656"/>
        <v/>
      </c>
      <c r="W1457" s="153" t="str">
        <f t="shared" si="657"/>
        <v/>
      </c>
      <c r="X1457" s="153" t="str">
        <f t="shared" si="658"/>
        <v/>
      </c>
      <c r="Y1457" s="153" t="str">
        <f t="shared" si="659"/>
        <v/>
      </c>
      <c r="Z1457" s="153" t="str">
        <f t="shared" si="660"/>
        <v/>
      </c>
      <c r="AA1457" s="152" t="str">
        <f t="shared" si="661"/>
        <v/>
      </c>
      <c r="AB1457" s="152" t="str">
        <f t="shared" si="662"/>
        <v/>
      </c>
      <c r="AC1457" s="154" t="str">
        <f t="shared" si="663"/>
        <v/>
      </c>
      <c r="AD1457" s="154" t="str">
        <f t="shared" si="664"/>
        <v/>
      </c>
      <c r="AE1457" s="3" t="str">
        <f t="shared" si="665"/>
        <v/>
      </c>
      <c r="AF1457" s="3" t="str">
        <f t="shared" si="666"/>
        <v/>
      </c>
      <c r="AG1457" s="3" t="str">
        <f t="shared" si="673"/>
        <v/>
      </c>
      <c r="AH1457" s="4" t="str">
        <f t="shared" si="667"/>
        <v/>
      </c>
      <c r="AI1457" s="75" t="str">
        <f t="shared" si="668"/>
        <v/>
      </c>
      <c r="AJ1457" s="75" t="str">
        <f t="shared" si="669"/>
        <v/>
      </c>
    </row>
    <row r="1458" spans="1:36" ht="14.25">
      <c r="A1458" s="41" t="str">
        <f t="shared" si="670"/>
        <v/>
      </c>
      <c r="B1458" s="150" t="str">
        <f>IF(ISNUMBER(A1458),INDEX('MetaTrader Import'!$H$13:$J$5893,TRUNC(((A1458-$A$39+1)-1)/3)+1,MOD((A1458-$A$39+1)-1,3)+1),"")</f>
        <v/>
      </c>
      <c r="C1458" s="43" t="str">
        <f t="shared" si="647"/>
        <v/>
      </c>
      <c r="D1458" s="43" t="str">
        <f t="shared" ca="1" si="648"/>
        <v/>
      </c>
      <c r="E1458" s="43" t="str">
        <f t="shared" si="649"/>
        <v/>
      </c>
      <c r="F1458" s="43" t="str">
        <f t="shared" si="650"/>
        <v/>
      </c>
      <c r="G1458" s="43" t="str">
        <f>IF(A1458&lt;&gt;"",IF(A1458&lt;Data!$G$11*0.25,$C$13/$G$32,IF(A1458&gt;Data!$G$11*0.25,$C$13,$C$13*10)),"")</f>
        <v/>
      </c>
      <c r="H1458" s="43" t="str">
        <f>IF(A1458&lt;&gt;"",IF(Data!$G$9="constant",$C$13,IF(Data!$G$9="squeeze",G1458,F1458)),"")</f>
        <v/>
      </c>
      <c r="I1458" s="38" t="str">
        <f ca="1">IF(ISNUMBER(A1458),NORMINV(RAND(),0,IF(AND(Data!$G$9="squeeze",A1458&lt;Data!$G$11*0.25),$H$32,1)*$C$30*$C$13)*($C$14*$C$12),"")</f>
        <v/>
      </c>
      <c r="J1458" s="42" t="str">
        <f ca="1">IFERROR(IF(Data!$C$6="Real",B1458,I1458+J1457+($C$14*$C$12)*(NORMINV(RAND(),$C$15,CHOOSE($G$13,$C$13,F1458,G1458)))),"")</f>
        <v/>
      </c>
      <c r="K1458" s="88" t="str">
        <f>IF(ISNUMBER(A1458), IF($G$16="fixed",$G$17,MIN(H1458*Data!$C$7*$C$16*0.5,$C$17*Data!$C$7))*$C$12,"")</f>
        <v/>
      </c>
      <c r="L1458" s="42" t="str">
        <f t="shared" ca="1" si="674"/>
        <v/>
      </c>
      <c r="M1458" s="44" t="str">
        <f t="shared" ca="1" si="675"/>
        <v/>
      </c>
      <c r="N1458" s="44" t="str">
        <f t="shared" ca="1" si="676"/>
        <v/>
      </c>
      <c r="O1458" s="108" t="str">
        <f t="shared" si="651"/>
        <v/>
      </c>
      <c r="P1458" s="102" t="str">
        <f t="shared" si="652"/>
        <v/>
      </c>
      <c r="Q1458" s="102" t="str">
        <f t="shared" si="653"/>
        <v/>
      </c>
      <c r="R1458" s="120" t="str">
        <f t="shared" si="671"/>
        <v/>
      </c>
      <c r="S1458" s="54" t="str">
        <f t="shared" si="672"/>
        <v/>
      </c>
      <c r="T1458" s="5" t="str">
        <f t="shared" si="654"/>
        <v/>
      </c>
      <c r="U1458" s="152" t="str">
        <f t="shared" si="655"/>
        <v/>
      </c>
      <c r="V1458" s="152" t="str">
        <f t="shared" si="656"/>
        <v/>
      </c>
      <c r="W1458" s="153" t="str">
        <f t="shared" si="657"/>
        <v/>
      </c>
      <c r="X1458" s="153" t="str">
        <f t="shared" si="658"/>
        <v/>
      </c>
      <c r="Y1458" s="153" t="str">
        <f t="shared" si="659"/>
        <v/>
      </c>
      <c r="Z1458" s="153" t="str">
        <f t="shared" si="660"/>
        <v/>
      </c>
      <c r="AA1458" s="152" t="str">
        <f t="shared" si="661"/>
        <v/>
      </c>
      <c r="AB1458" s="152" t="str">
        <f t="shared" si="662"/>
        <v/>
      </c>
      <c r="AC1458" s="154" t="str">
        <f t="shared" si="663"/>
        <v/>
      </c>
      <c r="AD1458" s="154" t="str">
        <f t="shared" si="664"/>
        <v/>
      </c>
      <c r="AE1458" s="3" t="str">
        <f t="shared" si="665"/>
        <v/>
      </c>
      <c r="AF1458" s="3" t="str">
        <f t="shared" si="666"/>
        <v/>
      </c>
      <c r="AG1458" s="3" t="str">
        <f t="shared" si="673"/>
        <v/>
      </c>
      <c r="AH1458" s="4" t="str">
        <f t="shared" si="667"/>
        <v/>
      </c>
      <c r="AI1458" s="75" t="str">
        <f t="shared" si="668"/>
        <v/>
      </c>
      <c r="AJ1458" s="75" t="str">
        <f t="shared" si="669"/>
        <v/>
      </c>
    </row>
    <row r="1459" spans="1:36" ht="14.25">
      <c r="A1459" s="41" t="str">
        <f t="shared" si="670"/>
        <v/>
      </c>
      <c r="B1459" s="150" t="str">
        <f>IF(ISNUMBER(A1459),INDEX('MetaTrader Import'!$H$13:$J$5893,TRUNC(((A1459-$A$39+1)-1)/3)+1,MOD((A1459-$A$39+1)-1,3)+1),"")</f>
        <v/>
      </c>
      <c r="C1459" s="43" t="str">
        <f t="shared" si="647"/>
        <v/>
      </c>
      <c r="D1459" s="43" t="str">
        <f t="shared" ca="1" si="648"/>
        <v/>
      </c>
      <c r="E1459" s="43" t="str">
        <f t="shared" si="649"/>
        <v/>
      </c>
      <c r="F1459" s="43" t="str">
        <f t="shared" si="650"/>
        <v/>
      </c>
      <c r="G1459" s="43" t="str">
        <f>IF(A1459&lt;&gt;"",IF(A1459&lt;Data!$G$11*0.25,$C$13/$G$32,IF(A1459&gt;Data!$G$11*0.25,$C$13,$C$13*10)),"")</f>
        <v/>
      </c>
      <c r="H1459" s="43" t="str">
        <f>IF(A1459&lt;&gt;"",IF(Data!$G$9="constant",$C$13,IF(Data!$G$9="squeeze",G1459,F1459)),"")</f>
        <v/>
      </c>
      <c r="I1459" s="38" t="str">
        <f ca="1">IF(ISNUMBER(A1459),NORMINV(RAND(),0,IF(AND(Data!$G$9="squeeze",A1459&lt;Data!$G$11*0.25),$H$32,1)*$C$30*$C$13)*($C$14*$C$12),"")</f>
        <v/>
      </c>
      <c r="J1459" s="42" t="str">
        <f ca="1">IFERROR(IF(Data!$C$6="Real",B1459,I1459+J1458+($C$14*$C$12)*(NORMINV(RAND(),$C$15,CHOOSE($G$13,$C$13,F1459,G1459)))),"")</f>
        <v/>
      </c>
      <c r="K1459" s="88" t="str">
        <f>IF(ISNUMBER(A1459), IF($G$16="fixed",$G$17,MIN(H1459*Data!$C$7*$C$16*0.5,$C$17*Data!$C$7))*$C$12,"")</f>
        <v/>
      </c>
      <c r="L1459" s="42" t="str">
        <f t="shared" ca="1" si="674"/>
        <v/>
      </c>
      <c r="M1459" s="44" t="str">
        <f t="shared" ca="1" si="675"/>
        <v/>
      </c>
      <c r="N1459" s="44" t="str">
        <f t="shared" ca="1" si="676"/>
        <v/>
      </c>
      <c r="O1459" s="108" t="str">
        <f t="shared" si="651"/>
        <v/>
      </c>
      <c r="P1459" s="102" t="str">
        <f t="shared" si="652"/>
        <v/>
      </c>
      <c r="Q1459" s="102" t="str">
        <f t="shared" si="653"/>
        <v/>
      </c>
      <c r="R1459" s="120" t="str">
        <f t="shared" si="671"/>
        <v/>
      </c>
      <c r="S1459" s="54" t="str">
        <f t="shared" si="672"/>
        <v/>
      </c>
      <c r="T1459" s="5" t="str">
        <f t="shared" si="654"/>
        <v/>
      </c>
      <c r="U1459" s="152" t="str">
        <f t="shared" si="655"/>
        <v/>
      </c>
      <c r="V1459" s="152" t="str">
        <f t="shared" si="656"/>
        <v/>
      </c>
      <c r="W1459" s="153" t="str">
        <f t="shared" si="657"/>
        <v/>
      </c>
      <c r="X1459" s="153" t="str">
        <f t="shared" si="658"/>
        <v/>
      </c>
      <c r="Y1459" s="153" t="str">
        <f t="shared" si="659"/>
        <v/>
      </c>
      <c r="Z1459" s="153" t="str">
        <f t="shared" si="660"/>
        <v/>
      </c>
      <c r="AA1459" s="152" t="str">
        <f t="shared" si="661"/>
        <v/>
      </c>
      <c r="AB1459" s="152" t="str">
        <f t="shared" si="662"/>
        <v/>
      </c>
      <c r="AC1459" s="154" t="str">
        <f t="shared" si="663"/>
        <v/>
      </c>
      <c r="AD1459" s="154" t="str">
        <f t="shared" si="664"/>
        <v/>
      </c>
      <c r="AE1459" s="3" t="str">
        <f t="shared" si="665"/>
        <v/>
      </c>
      <c r="AF1459" s="3" t="str">
        <f t="shared" si="666"/>
        <v/>
      </c>
      <c r="AG1459" s="3" t="str">
        <f t="shared" si="673"/>
        <v/>
      </c>
      <c r="AH1459" s="4" t="str">
        <f t="shared" si="667"/>
        <v/>
      </c>
      <c r="AI1459" s="75" t="str">
        <f t="shared" si="668"/>
        <v/>
      </c>
      <c r="AJ1459" s="75" t="str">
        <f t="shared" si="669"/>
        <v/>
      </c>
    </row>
    <row r="1460" spans="1:36" ht="14.25">
      <c r="A1460" s="41" t="str">
        <f t="shared" si="670"/>
        <v/>
      </c>
      <c r="B1460" s="150" t="str">
        <f>IF(ISNUMBER(A1460),INDEX('MetaTrader Import'!$H$13:$J$5893,TRUNC(((A1460-$A$39+1)-1)/3)+1,MOD((A1460-$A$39+1)-1,3)+1),"")</f>
        <v/>
      </c>
      <c r="C1460" s="43" t="str">
        <f t="shared" si="647"/>
        <v/>
      </c>
      <c r="D1460" s="43" t="str">
        <f t="shared" ca="1" si="648"/>
        <v/>
      </c>
      <c r="E1460" s="43" t="str">
        <f t="shared" si="649"/>
        <v/>
      </c>
      <c r="F1460" s="43" t="str">
        <f t="shared" si="650"/>
        <v/>
      </c>
      <c r="G1460" s="43" t="str">
        <f>IF(A1460&lt;&gt;"",IF(A1460&lt;Data!$G$11*0.25,$C$13/$G$32,IF(A1460&gt;Data!$G$11*0.25,$C$13,$C$13*10)),"")</f>
        <v/>
      </c>
      <c r="H1460" s="43" t="str">
        <f>IF(A1460&lt;&gt;"",IF(Data!$G$9="constant",$C$13,IF(Data!$G$9="squeeze",G1460,F1460)),"")</f>
        <v/>
      </c>
      <c r="I1460" s="38" t="str">
        <f ca="1">IF(ISNUMBER(A1460),NORMINV(RAND(),0,IF(AND(Data!$G$9="squeeze",A1460&lt;Data!$G$11*0.25),$H$32,1)*$C$30*$C$13)*($C$14*$C$12),"")</f>
        <v/>
      </c>
      <c r="J1460" s="42" t="str">
        <f ca="1">IFERROR(IF(Data!$C$6="Real",B1460,I1460+J1459+($C$14*$C$12)*(NORMINV(RAND(),$C$15,CHOOSE($G$13,$C$13,F1460,G1460)))),"")</f>
        <v/>
      </c>
      <c r="K1460" s="88" t="str">
        <f>IF(ISNUMBER(A1460), IF($G$16="fixed",$G$17,MIN(H1460*Data!$C$7*$C$16*0.5,$C$17*Data!$C$7))*$C$12,"")</f>
        <v/>
      </c>
      <c r="L1460" s="42" t="str">
        <f t="shared" ca="1" si="674"/>
        <v/>
      </c>
      <c r="M1460" s="44" t="str">
        <f t="shared" ca="1" si="675"/>
        <v/>
      </c>
      <c r="N1460" s="44" t="str">
        <f t="shared" ca="1" si="676"/>
        <v/>
      </c>
      <c r="O1460" s="108" t="str">
        <f t="shared" si="651"/>
        <v/>
      </c>
      <c r="P1460" s="102" t="str">
        <f t="shared" si="652"/>
        <v/>
      </c>
      <c r="Q1460" s="102" t="str">
        <f t="shared" si="653"/>
        <v/>
      </c>
      <c r="R1460" s="120" t="str">
        <f t="shared" si="671"/>
        <v/>
      </c>
      <c r="S1460" s="54" t="str">
        <f t="shared" si="672"/>
        <v/>
      </c>
      <c r="T1460" s="5" t="str">
        <f t="shared" si="654"/>
        <v/>
      </c>
      <c r="U1460" s="152" t="str">
        <f t="shared" si="655"/>
        <v/>
      </c>
      <c r="V1460" s="152" t="str">
        <f t="shared" si="656"/>
        <v/>
      </c>
      <c r="W1460" s="153" t="str">
        <f t="shared" si="657"/>
        <v/>
      </c>
      <c r="X1460" s="153" t="str">
        <f t="shared" si="658"/>
        <v/>
      </c>
      <c r="Y1460" s="153" t="str">
        <f t="shared" si="659"/>
        <v/>
      </c>
      <c r="Z1460" s="153" t="str">
        <f t="shared" si="660"/>
        <v/>
      </c>
      <c r="AA1460" s="152" t="str">
        <f t="shared" si="661"/>
        <v/>
      </c>
      <c r="AB1460" s="152" t="str">
        <f t="shared" si="662"/>
        <v/>
      </c>
      <c r="AC1460" s="154" t="str">
        <f t="shared" si="663"/>
        <v/>
      </c>
      <c r="AD1460" s="154" t="str">
        <f t="shared" si="664"/>
        <v/>
      </c>
      <c r="AE1460" s="3" t="str">
        <f t="shared" si="665"/>
        <v/>
      </c>
      <c r="AF1460" s="3" t="str">
        <f t="shared" si="666"/>
        <v/>
      </c>
      <c r="AG1460" s="3" t="str">
        <f t="shared" si="673"/>
        <v/>
      </c>
      <c r="AH1460" s="4" t="str">
        <f t="shared" si="667"/>
        <v/>
      </c>
      <c r="AI1460" s="75" t="str">
        <f t="shared" si="668"/>
        <v/>
      </c>
      <c r="AJ1460" s="75" t="str">
        <f t="shared" si="669"/>
        <v/>
      </c>
    </row>
    <row r="1461" spans="1:36" ht="14.25">
      <c r="A1461" s="41" t="str">
        <f t="shared" si="670"/>
        <v/>
      </c>
      <c r="B1461" s="150" t="str">
        <f>IF(ISNUMBER(A1461),INDEX('MetaTrader Import'!$H$13:$J$5893,TRUNC(((A1461-$A$39+1)-1)/3)+1,MOD((A1461-$A$39+1)-1,3)+1),"")</f>
        <v/>
      </c>
      <c r="C1461" s="43" t="str">
        <f t="shared" si="647"/>
        <v/>
      </c>
      <c r="D1461" s="43" t="str">
        <f t="shared" ca="1" si="648"/>
        <v/>
      </c>
      <c r="E1461" s="43" t="str">
        <f t="shared" si="649"/>
        <v/>
      </c>
      <c r="F1461" s="43" t="str">
        <f t="shared" si="650"/>
        <v/>
      </c>
      <c r="G1461" s="43" t="str">
        <f>IF(A1461&lt;&gt;"",IF(A1461&lt;Data!$G$11*0.25,$C$13/$G$32,IF(A1461&gt;Data!$G$11*0.25,$C$13,$C$13*10)),"")</f>
        <v/>
      </c>
      <c r="H1461" s="43" t="str">
        <f>IF(A1461&lt;&gt;"",IF(Data!$G$9="constant",$C$13,IF(Data!$G$9="squeeze",G1461,F1461)),"")</f>
        <v/>
      </c>
      <c r="I1461" s="38" t="str">
        <f ca="1">IF(ISNUMBER(A1461),NORMINV(RAND(),0,IF(AND(Data!$G$9="squeeze",A1461&lt;Data!$G$11*0.25),$H$32,1)*$C$30*$C$13)*($C$14*$C$12),"")</f>
        <v/>
      </c>
      <c r="J1461" s="42" t="str">
        <f ca="1">IFERROR(IF(Data!$C$6="Real",B1461,I1461+J1460+($C$14*$C$12)*(NORMINV(RAND(),$C$15,CHOOSE($G$13,$C$13,F1461,G1461)))),"")</f>
        <v/>
      </c>
      <c r="K1461" s="88" t="str">
        <f>IF(ISNUMBER(A1461), IF($G$16="fixed",$G$17,MIN(H1461*Data!$C$7*$C$16*0.5,$C$17*Data!$C$7))*$C$12,"")</f>
        <v/>
      </c>
      <c r="L1461" s="42" t="str">
        <f t="shared" ca="1" si="674"/>
        <v/>
      </c>
      <c r="M1461" s="44" t="str">
        <f t="shared" ca="1" si="675"/>
        <v/>
      </c>
      <c r="N1461" s="44" t="str">
        <f t="shared" ca="1" si="676"/>
        <v/>
      </c>
      <c r="O1461" s="108" t="str">
        <f t="shared" si="651"/>
        <v/>
      </c>
      <c r="P1461" s="102" t="str">
        <f t="shared" si="652"/>
        <v/>
      </c>
      <c r="Q1461" s="102" t="str">
        <f t="shared" si="653"/>
        <v/>
      </c>
      <c r="R1461" s="120" t="str">
        <f t="shared" si="671"/>
        <v/>
      </c>
      <c r="S1461" s="54" t="str">
        <f t="shared" si="672"/>
        <v/>
      </c>
      <c r="T1461" s="5" t="str">
        <f t="shared" si="654"/>
        <v/>
      </c>
      <c r="U1461" s="152" t="str">
        <f t="shared" si="655"/>
        <v/>
      </c>
      <c r="V1461" s="152" t="str">
        <f t="shared" si="656"/>
        <v/>
      </c>
      <c r="W1461" s="153" t="str">
        <f t="shared" si="657"/>
        <v/>
      </c>
      <c r="X1461" s="153" t="str">
        <f t="shared" si="658"/>
        <v/>
      </c>
      <c r="Y1461" s="153" t="str">
        <f t="shared" si="659"/>
        <v/>
      </c>
      <c r="Z1461" s="153" t="str">
        <f t="shared" si="660"/>
        <v/>
      </c>
      <c r="AA1461" s="152" t="str">
        <f t="shared" si="661"/>
        <v/>
      </c>
      <c r="AB1461" s="152" t="str">
        <f t="shared" si="662"/>
        <v/>
      </c>
      <c r="AC1461" s="154" t="str">
        <f t="shared" si="663"/>
        <v/>
      </c>
      <c r="AD1461" s="154" t="str">
        <f t="shared" si="664"/>
        <v/>
      </c>
      <c r="AE1461" s="3" t="str">
        <f t="shared" si="665"/>
        <v/>
      </c>
      <c r="AF1461" s="3" t="str">
        <f t="shared" si="666"/>
        <v/>
      </c>
      <c r="AG1461" s="3" t="str">
        <f t="shared" si="673"/>
        <v/>
      </c>
      <c r="AH1461" s="4" t="str">
        <f t="shared" si="667"/>
        <v/>
      </c>
      <c r="AI1461" s="75" t="str">
        <f t="shared" si="668"/>
        <v/>
      </c>
      <c r="AJ1461" s="75" t="str">
        <f t="shared" si="669"/>
        <v/>
      </c>
    </row>
    <row r="1462" spans="1:36" ht="14.25">
      <c r="A1462" s="41" t="str">
        <f t="shared" si="670"/>
        <v/>
      </c>
      <c r="B1462" s="150" t="str">
        <f>IF(ISNUMBER(A1462),INDEX('MetaTrader Import'!$H$13:$J$5893,TRUNC(((A1462-$A$39+1)-1)/3)+1,MOD((A1462-$A$39+1)-1,3)+1),"")</f>
        <v/>
      </c>
      <c r="C1462" s="43" t="str">
        <f t="shared" si="647"/>
        <v/>
      </c>
      <c r="D1462" s="43" t="str">
        <f t="shared" ca="1" si="648"/>
        <v/>
      </c>
      <c r="E1462" s="43" t="str">
        <f t="shared" si="649"/>
        <v/>
      </c>
      <c r="F1462" s="43" t="str">
        <f t="shared" si="650"/>
        <v/>
      </c>
      <c r="G1462" s="43" t="str">
        <f>IF(A1462&lt;&gt;"",IF(A1462&lt;Data!$G$11*0.25,$C$13/$G$32,IF(A1462&gt;Data!$G$11*0.25,$C$13,$C$13*10)),"")</f>
        <v/>
      </c>
      <c r="H1462" s="43" t="str">
        <f>IF(A1462&lt;&gt;"",IF(Data!$G$9="constant",$C$13,IF(Data!$G$9="squeeze",G1462,F1462)),"")</f>
        <v/>
      </c>
      <c r="I1462" s="38" t="str">
        <f ca="1">IF(ISNUMBER(A1462),NORMINV(RAND(),0,IF(AND(Data!$G$9="squeeze",A1462&lt;Data!$G$11*0.25),$H$32,1)*$C$30*$C$13)*($C$14*$C$12),"")</f>
        <v/>
      </c>
      <c r="J1462" s="42" t="str">
        <f ca="1">IFERROR(IF(Data!$C$6="Real",B1462,I1462+J1461+($C$14*$C$12)*(NORMINV(RAND(),$C$15,CHOOSE($G$13,$C$13,F1462,G1462)))),"")</f>
        <v/>
      </c>
      <c r="K1462" s="88" t="str">
        <f>IF(ISNUMBER(A1462), IF($G$16="fixed",$G$17,MIN(H1462*Data!$C$7*$C$16*0.5,$C$17*Data!$C$7))*$C$12,"")</f>
        <v/>
      </c>
      <c r="L1462" s="42" t="str">
        <f t="shared" ca="1" si="674"/>
        <v/>
      </c>
      <c r="M1462" s="44" t="str">
        <f t="shared" ca="1" si="675"/>
        <v/>
      </c>
      <c r="N1462" s="44" t="str">
        <f t="shared" ca="1" si="676"/>
        <v/>
      </c>
      <c r="O1462" s="108" t="str">
        <f t="shared" si="651"/>
        <v/>
      </c>
      <c r="P1462" s="102" t="str">
        <f t="shared" si="652"/>
        <v/>
      </c>
      <c r="Q1462" s="102" t="str">
        <f t="shared" si="653"/>
        <v/>
      </c>
      <c r="R1462" s="120" t="str">
        <f t="shared" si="671"/>
        <v/>
      </c>
      <c r="S1462" s="54" t="str">
        <f t="shared" si="672"/>
        <v/>
      </c>
      <c r="T1462" s="5" t="str">
        <f t="shared" si="654"/>
        <v/>
      </c>
      <c r="U1462" s="152" t="str">
        <f t="shared" si="655"/>
        <v/>
      </c>
      <c r="V1462" s="152" t="str">
        <f t="shared" si="656"/>
        <v/>
      </c>
      <c r="W1462" s="153" t="str">
        <f t="shared" si="657"/>
        <v/>
      </c>
      <c r="X1462" s="153" t="str">
        <f t="shared" si="658"/>
        <v/>
      </c>
      <c r="Y1462" s="153" t="str">
        <f t="shared" si="659"/>
        <v/>
      </c>
      <c r="Z1462" s="153" t="str">
        <f t="shared" si="660"/>
        <v/>
      </c>
      <c r="AA1462" s="152" t="str">
        <f t="shared" si="661"/>
        <v/>
      </c>
      <c r="AB1462" s="152" t="str">
        <f t="shared" si="662"/>
        <v/>
      </c>
      <c r="AC1462" s="154" t="str">
        <f t="shared" si="663"/>
        <v/>
      </c>
      <c r="AD1462" s="154" t="str">
        <f t="shared" si="664"/>
        <v/>
      </c>
      <c r="AE1462" s="3" t="str">
        <f t="shared" si="665"/>
        <v/>
      </c>
      <c r="AF1462" s="3" t="str">
        <f t="shared" si="666"/>
        <v/>
      </c>
      <c r="AG1462" s="3" t="str">
        <f t="shared" si="673"/>
        <v/>
      </c>
      <c r="AH1462" s="4" t="str">
        <f t="shared" si="667"/>
        <v/>
      </c>
      <c r="AI1462" s="75" t="str">
        <f t="shared" si="668"/>
        <v/>
      </c>
      <c r="AJ1462" s="75" t="str">
        <f t="shared" si="669"/>
        <v/>
      </c>
    </row>
    <row r="1463" spans="1:36" ht="14.25">
      <c r="A1463" s="41" t="str">
        <f t="shared" si="670"/>
        <v/>
      </c>
      <c r="B1463" s="150" t="str">
        <f>IF(ISNUMBER(A1463),INDEX('MetaTrader Import'!$H$13:$J$5893,TRUNC(((A1463-$A$39+1)-1)/3)+1,MOD((A1463-$A$39+1)-1,3)+1),"")</f>
        <v/>
      </c>
      <c r="C1463" s="43" t="str">
        <f t="shared" si="647"/>
        <v/>
      </c>
      <c r="D1463" s="43" t="str">
        <f t="shared" ca="1" si="648"/>
        <v/>
      </c>
      <c r="E1463" s="43" t="str">
        <f t="shared" si="649"/>
        <v/>
      </c>
      <c r="F1463" s="43" t="str">
        <f t="shared" si="650"/>
        <v/>
      </c>
      <c r="G1463" s="43" t="str">
        <f>IF(A1463&lt;&gt;"",IF(A1463&lt;Data!$G$11*0.25,$C$13/$G$32,IF(A1463&gt;Data!$G$11*0.25,$C$13,$C$13*10)),"")</f>
        <v/>
      </c>
      <c r="H1463" s="43" t="str">
        <f>IF(A1463&lt;&gt;"",IF(Data!$G$9="constant",$C$13,IF(Data!$G$9="squeeze",G1463,F1463)),"")</f>
        <v/>
      </c>
      <c r="I1463" s="38" t="str">
        <f ca="1">IF(ISNUMBER(A1463),NORMINV(RAND(),0,IF(AND(Data!$G$9="squeeze",A1463&lt;Data!$G$11*0.25),$H$32,1)*$C$30*$C$13)*($C$14*$C$12),"")</f>
        <v/>
      </c>
      <c r="J1463" s="42" t="str">
        <f ca="1">IFERROR(IF(Data!$C$6="Real",B1463,I1463+J1462+($C$14*$C$12)*(NORMINV(RAND(),$C$15,CHOOSE($G$13,$C$13,F1463,G1463)))),"")</f>
        <v/>
      </c>
      <c r="K1463" s="88" t="str">
        <f>IF(ISNUMBER(A1463), IF($G$16="fixed",$G$17,MIN(H1463*Data!$C$7*$C$16*0.5,$C$17*Data!$C$7))*$C$12,"")</f>
        <v/>
      </c>
      <c r="L1463" s="42" t="str">
        <f t="shared" ca="1" si="674"/>
        <v/>
      </c>
      <c r="M1463" s="44" t="str">
        <f t="shared" ca="1" si="675"/>
        <v/>
      </c>
      <c r="N1463" s="44" t="str">
        <f t="shared" ca="1" si="676"/>
        <v/>
      </c>
      <c r="O1463" s="108" t="str">
        <f t="shared" si="651"/>
        <v/>
      </c>
      <c r="P1463" s="102" t="str">
        <f t="shared" si="652"/>
        <v/>
      </c>
      <c r="Q1463" s="102" t="str">
        <f t="shared" si="653"/>
        <v/>
      </c>
      <c r="R1463" s="120" t="str">
        <f t="shared" si="671"/>
        <v/>
      </c>
      <c r="S1463" s="54" t="str">
        <f t="shared" si="672"/>
        <v/>
      </c>
      <c r="T1463" s="5" t="str">
        <f t="shared" si="654"/>
        <v/>
      </c>
      <c r="U1463" s="152" t="str">
        <f t="shared" si="655"/>
        <v/>
      </c>
      <c r="V1463" s="152" t="str">
        <f t="shared" si="656"/>
        <v/>
      </c>
      <c r="W1463" s="153" t="str">
        <f t="shared" si="657"/>
        <v/>
      </c>
      <c r="X1463" s="153" t="str">
        <f t="shared" si="658"/>
        <v/>
      </c>
      <c r="Y1463" s="153" t="str">
        <f t="shared" si="659"/>
        <v/>
      </c>
      <c r="Z1463" s="153" t="str">
        <f t="shared" si="660"/>
        <v/>
      </c>
      <c r="AA1463" s="152" t="str">
        <f t="shared" si="661"/>
        <v/>
      </c>
      <c r="AB1463" s="152" t="str">
        <f t="shared" si="662"/>
        <v/>
      </c>
      <c r="AC1463" s="154" t="str">
        <f t="shared" si="663"/>
        <v/>
      </c>
      <c r="AD1463" s="154" t="str">
        <f t="shared" si="664"/>
        <v/>
      </c>
      <c r="AE1463" s="3" t="str">
        <f t="shared" si="665"/>
        <v/>
      </c>
      <c r="AF1463" s="3" t="str">
        <f t="shared" si="666"/>
        <v/>
      </c>
      <c r="AG1463" s="3" t="str">
        <f t="shared" si="673"/>
        <v/>
      </c>
      <c r="AH1463" s="4" t="str">
        <f t="shared" si="667"/>
        <v/>
      </c>
      <c r="AI1463" s="75" t="str">
        <f t="shared" si="668"/>
        <v/>
      </c>
      <c r="AJ1463" s="75" t="str">
        <f t="shared" si="669"/>
        <v/>
      </c>
    </row>
    <row r="1464" spans="1:36" ht="14.25">
      <c r="A1464" s="41" t="str">
        <f t="shared" si="670"/>
        <v/>
      </c>
      <c r="B1464" s="150" t="str">
        <f>IF(ISNUMBER(A1464),INDEX('MetaTrader Import'!$H$13:$J$5893,TRUNC(((A1464-$A$39+1)-1)/3)+1,MOD((A1464-$A$39+1)-1,3)+1),"")</f>
        <v/>
      </c>
      <c r="C1464" s="43" t="str">
        <f t="shared" si="647"/>
        <v/>
      </c>
      <c r="D1464" s="43" t="str">
        <f t="shared" ca="1" si="648"/>
        <v/>
      </c>
      <c r="E1464" s="43" t="str">
        <f t="shared" si="649"/>
        <v/>
      </c>
      <c r="F1464" s="43" t="str">
        <f t="shared" si="650"/>
        <v/>
      </c>
      <c r="G1464" s="43" t="str">
        <f>IF(A1464&lt;&gt;"",IF(A1464&lt;Data!$G$11*0.25,$C$13/$G$32,IF(A1464&gt;Data!$G$11*0.25,$C$13,$C$13*10)),"")</f>
        <v/>
      </c>
      <c r="H1464" s="43" t="str">
        <f>IF(A1464&lt;&gt;"",IF(Data!$G$9="constant",$C$13,IF(Data!$G$9="squeeze",G1464,F1464)),"")</f>
        <v/>
      </c>
      <c r="I1464" s="38" t="str">
        <f ca="1">IF(ISNUMBER(A1464),NORMINV(RAND(),0,IF(AND(Data!$G$9="squeeze",A1464&lt;Data!$G$11*0.25),$H$32,1)*$C$30*$C$13)*($C$14*$C$12),"")</f>
        <v/>
      </c>
      <c r="J1464" s="42" t="str">
        <f ca="1">IFERROR(IF(Data!$C$6="Real",B1464,I1464+J1463+($C$14*$C$12)*(NORMINV(RAND(),$C$15,CHOOSE($G$13,$C$13,F1464,G1464)))),"")</f>
        <v/>
      </c>
      <c r="K1464" s="88" t="str">
        <f>IF(ISNUMBER(A1464), IF($G$16="fixed",$G$17,MIN(H1464*Data!$C$7*$C$16*0.5,$C$17*Data!$C$7))*$C$12,"")</f>
        <v/>
      </c>
      <c r="L1464" s="42" t="str">
        <f t="shared" ca="1" si="674"/>
        <v/>
      </c>
      <c r="M1464" s="44" t="str">
        <f t="shared" ca="1" si="675"/>
        <v/>
      </c>
      <c r="N1464" s="44" t="str">
        <f t="shared" ca="1" si="676"/>
        <v/>
      </c>
      <c r="O1464" s="108" t="str">
        <f t="shared" si="651"/>
        <v/>
      </c>
      <c r="P1464" s="102" t="str">
        <f t="shared" si="652"/>
        <v/>
      </c>
      <c r="Q1464" s="102" t="str">
        <f t="shared" si="653"/>
        <v/>
      </c>
      <c r="R1464" s="120" t="str">
        <f t="shared" si="671"/>
        <v/>
      </c>
      <c r="S1464" s="54" t="str">
        <f t="shared" si="672"/>
        <v/>
      </c>
      <c r="T1464" s="5" t="str">
        <f t="shared" si="654"/>
        <v/>
      </c>
      <c r="U1464" s="152" t="str">
        <f t="shared" si="655"/>
        <v/>
      </c>
      <c r="V1464" s="152" t="str">
        <f t="shared" si="656"/>
        <v/>
      </c>
      <c r="W1464" s="153" t="str">
        <f t="shared" si="657"/>
        <v/>
      </c>
      <c r="X1464" s="153" t="str">
        <f t="shared" si="658"/>
        <v/>
      </c>
      <c r="Y1464" s="153" t="str">
        <f t="shared" si="659"/>
        <v/>
      </c>
      <c r="Z1464" s="153" t="str">
        <f t="shared" si="660"/>
        <v/>
      </c>
      <c r="AA1464" s="152" t="str">
        <f t="shared" si="661"/>
        <v/>
      </c>
      <c r="AB1464" s="152" t="str">
        <f t="shared" si="662"/>
        <v/>
      </c>
      <c r="AC1464" s="154" t="str">
        <f t="shared" si="663"/>
        <v/>
      </c>
      <c r="AD1464" s="154" t="str">
        <f t="shared" si="664"/>
        <v/>
      </c>
      <c r="AE1464" s="3" t="str">
        <f t="shared" si="665"/>
        <v/>
      </c>
      <c r="AF1464" s="3" t="str">
        <f t="shared" si="666"/>
        <v/>
      </c>
      <c r="AG1464" s="3" t="str">
        <f t="shared" si="673"/>
        <v/>
      </c>
      <c r="AH1464" s="4" t="str">
        <f t="shared" si="667"/>
        <v/>
      </c>
      <c r="AI1464" s="75" t="str">
        <f t="shared" si="668"/>
        <v/>
      </c>
      <c r="AJ1464" s="75" t="str">
        <f t="shared" si="669"/>
        <v/>
      </c>
    </row>
    <row r="1465" spans="1:36" ht="14.25">
      <c r="A1465" s="41" t="str">
        <f t="shared" si="670"/>
        <v/>
      </c>
      <c r="B1465" s="150" t="str">
        <f>IF(ISNUMBER(A1465),INDEX('MetaTrader Import'!$H$13:$J$5893,TRUNC(((A1465-$A$39+1)-1)/3)+1,MOD((A1465-$A$39+1)-1,3)+1),"")</f>
        <v/>
      </c>
      <c r="C1465" s="43" t="str">
        <f t="shared" si="647"/>
        <v/>
      </c>
      <c r="D1465" s="43" t="str">
        <f t="shared" ca="1" si="648"/>
        <v/>
      </c>
      <c r="E1465" s="43" t="str">
        <f t="shared" si="649"/>
        <v/>
      </c>
      <c r="F1465" s="43" t="str">
        <f t="shared" si="650"/>
        <v/>
      </c>
      <c r="G1465" s="43" t="str">
        <f>IF(A1465&lt;&gt;"",IF(A1465&lt;Data!$G$11*0.25,$C$13/$G$32,IF(A1465&gt;Data!$G$11*0.25,$C$13,$C$13*10)),"")</f>
        <v/>
      </c>
      <c r="H1465" s="43" t="str">
        <f>IF(A1465&lt;&gt;"",IF(Data!$G$9="constant",$C$13,IF(Data!$G$9="squeeze",G1465,F1465)),"")</f>
        <v/>
      </c>
      <c r="I1465" s="38" t="str">
        <f ca="1">IF(ISNUMBER(A1465),NORMINV(RAND(),0,IF(AND(Data!$G$9="squeeze",A1465&lt;Data!$G$11*0.25),$H$32,1)*$C$30*$C$13)*($C$14*$C$12),"")</f>
        <v/>
      </c>
      <c r="J1465" s="42" t="str">
        <f ca="1">IFERROR(IF(Data!$C$6="Real",B1465,I1465+J1464+($C$14*$C$12)*(NORMINV(RAND(),$C$15,CHOOSE($G$13,$C$13,F1465,G1465)))),"")</f>
        <v/>
      </c>
      <c r="K1465" s="88" t="str">
        <f>IF(ISNUMBER(A1465), IF($G$16="fixed",$G$17,MIN(H1465*Data!$C$7*$C$16*0.5,$C$17*Data!$C$7))*$C$12,"")</f>
        <v/>
      </c>
      <c r="L1465" s="42" t="str">
        <f t="shared" ca="1" si="674"/>
        <v/>
      </c>
      <c r="M1465" s="44" t="str">
        <f t="shared" ca="1" si="675"/>
        <v/>
      </c>
      <c r="N1465" s="44" t="str">
        <f t="shared" ca="1" si="676"/>
        <v/>
      </c>
      <c r="O1465" s="108" t="str">
        <f t="shared" si="651"/>
        <v/>
      </c>
      <c r="P1465" s="102" t="str">
        <f t="shared" si="652"/>
        <v/>
      </c>
      <c r="Q1465" s="102" t="str">
        <f t="shared" si="653"/>
        <v/>
      </c>
      <c r="R1465" s="120" t="str">
        <f t="shared" si="671"/>
        <v/>
      </c>
      <c r="S1465" s="54" t="str">
        <f t="shared" si="672"/>
        <v/>
      </c>
      <c r="T1465" s="5" t="str">
        <f t="shared" si="654"/>
        <v/>
      </c>
      <c r="U1465" s="152" t="str">
        <f t="shared" si="655"/>
        <v/>
      </c>
      <c r="V1465" s="152" t="str">
        <f t="shared" si="656"/>
        <v/>
      </c>
      <c r="W1465" s="153" t="str">
        <f t="shared" si="657"/>
        <v/>
      </c>
      <c r="X1465" s="153" t="str">
        <f t="shared" si="658"/>
        <v/>
      </c>
      <c r="Y1465" s="153" t="str">
        <f t="shared" si="659"/>
        <v/>
      </c>
      <c r="Z1465" s="153" t="str">
        <f t="shared" si="660"/>
        <v/>
      </c>
      <c r="AA1465" s="152" t="str">
        <f t="shared" si="661"/>
        <v/>
      </c>
      <c r="AB1465" s="152" t="str">
        <f t="shared" si="662"/>
        <v/>
      </c>
      <c r="AC1465" s="154" t="str">
        <f t="shared" si="663"/>
        <v/>
      </c>
      <c r="AD1465" s="154" t="str">
        <f t="shared" si="664"/>
        <v/>
      </c>
      <c r="AE1465" s="3" t="str">
        <f t="shared" si="665"/>
        <v/>
      </c>
      <c r="AF1465" s="3" t="str">
        <f t="shared" si="666"/>
        <v/>
      </c>
      <c r="AG1465" s="3" t="str">
        <f t="shared" si="673"/>
        <v/>
      </c>
      <c r="AH1465" s="4" t="str">
        <f t="shared" si="667"/>
        <v/>
      </c>
      <c r="AI1465" s="75" t="str">
        <f t="shared" si="668"/>
        <v/>
      </c>
      <c r="AJ1465" s="75" t="str">
        <f t="shared" si="669"/>
        <v/>
      </c>
    </row>
    <row r="1466" spans="1:36" ht="14.25">
      <c r="A1466" s="41" t="str">
        <f t="shared" si="670"/>
        <v/>
      </c>
      <c r="B1466" s="150" t="str">
        <f>IF(ISNUMBER(A1466),INDEX('MetaTrader Import'!$H$13:$J$5893,TRUNC(((A1466-$A$39+1)-1)/3)+1,MOD((A1466-$A$39+1)-1,3)+1),"")</f>
        <v/>
      </c>
      <c r="C1466" s="43" t="str">
        <f t="shared" si="647"/>
        <v/>
      </c>
      <c r="D1466" s="43" t="str">
        <f t="shared" ca="1" si="648"/>
        <v/>
      </c>
      <c r="E1466" s="43" t="str">
        <f t="shared" si="649"/>
        <v/>
      </c>
      <c r="F1466" s="43" t="str">
        <f t="shared" si="650"/>
        <v/>
      </c>
      <c r="G1466" s="43" t="str">
        <f>IF(A1466&lt;&gt;"",IF(A1466&lt;Data!$G$11*0.25,$C$13/$G$32,IF(A1466&gt;Data!$G$11*0.25,$C$13,$C$13*10)),"")</f>
        <v/>
      </c>
      <c r="H1466" s="43" t="str">
        <f>IF(A1466&lt;&gt;"",IF(Data!$G$9="constant",$C$13,IF(Data!$G$9="squeeze",G1466,F1466)),"")</f>
        <v/>
      </c>
      <c r="I1466" s="38" t="str">
        <f ca="1">IF(ISNUMBER(A1466),NORMINV(RAND(),0,IF(AND(Data!$G$9="squeeze",A1466&lt;Data!$G$11*0.25),$H$32,1)*$C$30*$C$13)*($C$14*$C$12),"")</f>
        <v/>
      </c>
      <c r="J1466" s="42" t="str">
        <f ca="1">IFERROR(IF(Data!$C$6="Real",B1466,I1466+J1465+($C$14*$C$12)*(NORMINV(RAND(),$C$15,CHOOSE($G$13,$C$13,F1466,G1466)))),"")</f>
        <v/>
      </c>
      <c r="K1466" s="88" t="str">
        <f>IF(ISNUMBER(A1466), IF($G$16="fixed",$G$17,MIN(H1466*Data!$C$7*$C$16*0.5,$C$17*Data!$C$7))*$C$12,"")</f>
        <v/>
      </c>
      <c r="L1466" s="42" t="str">
        <f t="shared" ca="1" si="674"/>
        <v/>
      </c>
      <c r="M1466" s="44" t="str">
        <f t="shared" ca="1" si="675"/>
        <v/>
      </c>
      <c r="N1466" s="44" t="str">
        <f t="shared" ca="1" si="676"/>
        <v/>
      </c>
      <c r="O1466" s="108" t="str">
        <f t="shared" si="651"/>
        <v/>
      </c>
      <c r="P1466" s="102" t="str">
        <f t="shared" si="652"/>
        <v/>
      </c>
      <c r="Q1466" s="102" t="str">
        <f t="shared" si="653"/>
        <v/>
      </c>
      <c r="R1466" s="120" t="str">
        <f t="shared" si="671"/>
        <v/>
      </c>
      <c r="S1466" s="54" t="str">
        <f t="shared" si="672"/>
        <v/>
      </c>
      <c r="T1466" s="5" t="str">
        <f t="shared" si="654"/>
        <v/>
      </c>
      <c r="U1466" s="152" t="str">
        <f t="shared" si="655"/>
        <v/>
      </c>
      <c r="V1466" s="152" t="str">
        <f t="shared" si="656"/>
        <v/>
      </c>
      <c r="W1466" s="153" t="str">
        <f t="shared" si="657"/>
        <v/>
      </c>
      <c r="X1466" s="153" t="str">
        <f t="shared" si="658"/>
        <v/>
      </c>
      <c r="Y1466" s="153" t="str">
        <f t="shared" si="659"/>
        <v/>
      </c>
      <c r="Z1466" s="153" t="str">
        <f t="shared" si="660"/>
        <v/>
      </c>
      <c r="AA1466" s="152" t="str">
        <f t="shared" si="661"/>
        <v/>
      </c>
      <c r="AB1466" s="152" t="str">
        <f t="shared" si="662"/>
        <v/>
      </c>
      <c r="AC1466" s="154" t="str">
        <f t="shared" si="663"/>
        <v/>
      </c>
      <c r="AD1466" s="154" t="str">
        <f t="shared" si="664"/>
        <v/>
      </c>
      <c r="AE1466" s="3" t="str">
        <f t="shared" si="665"/>
        <v/>
      </c>
      <c r="AF1466" s="3" t="str">
        <f t="shared" si="666"/>
        <v/>
      </c>
      <c r="AG1466" s="3" t="str">
        <f t="shared" si="673"/>
        <v/>
      </c>
      <c r="AH1466" s="4" t="str">
        <f t="shared" si="667"/>
        <v/>
      </c>
      <c r="AI1466" s="75" t="str">
        <f t="shared" si="668"/>
        <v/>
      </c>
      <c r="AJ1466" s="75" t="str">
        <f t="shared" si="669"/>
        <v/>
      </c>
    </row>
    <row r="1467" spans="1:36" ht="14.25">
      <c r="A1467" s="41" t="str">
        <f t="shared" si="670"/>
        <v/>
      </c>
      <c r="B1467" s="150" t="str">
        <f>IF(ISNUMBER(A1467),INDEX('MetaTrader Import'!$H$13:$J$5893,TRUNC(((A1467-$A$39+1)-1)/3)+1,MOD((A1467-$A$39+1)-1,3)+1),"")</f>
        <v/>
      </c>
      <c r="C1467" s="43" t="str">
        <f t="shared" si="647"/>
        <v/>
      </c>
      <c r="D1467" s="43" t="str">
        <f t="shared" ca="1" si="648"/>
        <v/>
      </c>
      <c r="E1467" s="43" t="str">
        <f t="shared" si="649"/>
        <v/>
      </c>
      <c r="F1467" s="43" t="str">
        <f t="shared" si="650"/>
        <v/>
      </c>
      <c r="G1467" s="43" t="str">
        <f>IF(A1467&lt;&gt;"",IF(A1467&lt;Data!$G$11*0.25,$C$13/$G$32,IF(A1467&gt;Data!$G$11*0.25,$C$13,$C$13*10)),"")</f>
        <v/>
      </c>
      <c r="H1467" s="43" t="str">
        <f>IF(A1467&lt;&gt;"",IF(Data!$G$9="constant",$C$13,IF(Data!$G$9="squeeze",G1467,F1467)),"")</f>
        <v/>
      </c>
      <c r="I1467" s="38" t="str">
        <f ca="1">IF(ISNUMBER(A1467),NORMINV(RAND(),0,IF(AND(Data!$G$9="squeeze",A1467&lt;Data!$G$11*0.25),$H$32,1)*$C$30*$C$13)*($C$14*$C$12),"")</f>
        <v/>
      </c>
      <c r="J1467" s="42" t="str">
        <f ca="1">IFERROR(IF(Data!$C$6="Real",B1467,I1467+J1466+($C$14*$C$12)*(NORMINV(RAND(),$C$15,CHOOSE($G$13,$C$13,F1467,G1467)))),"")</f>
        <v/>
      </c>
      <c r="K1467" s="88" t="str">
        <f>IF(ISNUMBER(A1467), IF($G$16="fixed",$G$17,MIN(H1467*Data!$C$7*$C$16*0.5,$C$17*Data!$C$7))*$C$12,"")</f>
        <v/>
      </c>
      <c r="L1467" s="42" t="str">
        <f t="shared" ca="1" si="674"/>
        <v/>
      </c>
      <c r="M1467" s="44" t="str">
        <f t="shared" ca="1" si="675"/>
        <v/>
      </c>
      <c r="N1467" s="44" t="str">
        <f t="shared" ca="1" si="676"/>
        <v/>
      </c>
      <c r="O1467" s="108" t="str">
        <f t="shared" si="651"/>
        <v/>
      </c>
      <c r="P1467" s="102" t="str">
        <f t="shared" si="652"/>
        <v/>
      </c>
      <c r="Q1467" s="102" t="str">
        <f t="shared" si="653"/>
        <v/>
      </c>
      <c r="R1467" s="120" t="str">
        <f t="shared" si="671"/>
        <v/>
      </c>
      <c r="S1467" s="54" t="str">
        <f t="shared" si="672"/>
        <v/>
      </c>
      <c r="T1467" s="5" t="str">
        <f t="shared" si="654"/>
        <v/>
      </c>
      <c r="U1467" s="152" t="str">
        <f t="shared" si="655"/>
        <v/>
      </c>
      <c r="V1467" s="152" t="str">
        <f t="shared" si="656"/>
        <v/>
      </c>
      <c r="W1467" s="153" t="str">
        <f t="shared" si="657"/>
        <v/>
      </c>
      <c r="X1467" s="153" t="str">
        <f t="shared" si="658"/>
        <v/>
      </c>
      <c r="Y1467" s="153" t="str">
        <f t="shared" si="659"/>
        <v/>
      </c>
      <c r="Z1467" s="153" t="str">
        <f t="shared" si="660"/>
        <v/>
      </c>
      <c r="AA1467" s="152" t="str">
        <f t="shared" si="661"/>
        <v/>
      </c>
      <c r="AB1467" s="152" t="str">
        <f t="shared" si="662"/>
        <v/>
      </c>
      <c r="AC1467" s="154" t="str">
        <f t="shared" si="663"/>
        <v/>
      </c>
      <c r="AD1467" s="154" t="str">
        <f t="shared" si="664"/>
        <v/>
      </c>
      <c r="AE1467" s="3" t="str">
        <f t="shared" si="665"/>
        <v/>
      </c>
      <c r="AF1467" s="3" t="str">
        <f t="shared" si="666"/>
        <v/>
      </c>
      <c r="AG1467" s="3" t="str">
        <f t="shared" si="673"/>
        <v/>
      </c>
      <c r="AH1467" s="4" t="str">
        <f t="shared" si="667"/>
        <v/>
      </c>
      <c r="AI1467" s="75" t="str">
        <f t="shared" si="668"/>
        <v/>
      </c>
      <c r="AJ1467" s="75" t="str">
        <f t="shared" si="669"/>
        <v/>
      </c>
    </row>
    <row r="1468" spans="1:36" ht="14.25">
      <c r="A1468" s="41" t="str">
        <f t="shared" si="670"/>
        <v/>
      </c>
      <c r="B1468" s="150" t="str">
        <f>IF(ISNUMBER(A1468),INDEX('MetaTrader Import'!$H$13:$J$5893,TRUNC(((A1468-$A$39+1)-1)/3)+1,MOD((A1468-$A$39+1)-1,3)+1),"")</f>
        <v/>
      </c>
      <c r="C1468" s="43" t="str">
        <f t="shared" si="647"/>
        <v/>
      </c>
      <c r="D1468" s="43" t="str">
        <f t="shared" ca="1" si="648"/>
        <v/>
      </c>
      <c r="E1468" s="43" t="str">
        <f t="shared" si="649"/>
        <v/>
      </c>
      <c r="F1468" s="43" t="str">
        <f t="shared" si="650"/>
        <v/>
      </c>
      <c r="G1468" s="43" t="str">
        <f>IF(A1468&lt;&gt;"",IF(A1468&lt;Data!$G$11*0.25,$C$13/$G$32,IF(A1468&gt;Data!$G$11*0.25,$C$13,$C$13*10)),"")</f>
        <v/>
      </c>
      <c r="H1468" s="43" t="str">
        <f>IF(A1468&lt;&gt;"",IF(Data!$G$9="constant",$C$13,IF(Data!$G$9="squeeze",G1468,F1468)),"")</f>
        <v/>
      </c>
      <c r="I1468" s="38" t="str">
        <f ca="1">IF(ISNUMBER(A1468),NORMINV(RAND(),0,IF(AND(Data!$G$9="squeeze",A1468&lt;Data!$G$11*0.25),$H$32,1)*$C$30*$C$13)*($C$14*$C$12),"")</f>
        <v/>
      </c>
      <c r="J1468" s="42" t="str">
        <f ca="1">IFERROR(IF(Data!$C$6="Real",B1468,I1468+J1467+($C$14*$C$12)*(NORMINV(RAND(),$C$15,CHOOSE($G$13,$C$13,F1468,G1468)))),"")</f>
        <v/>
      </c>
      <c r="K1468" s="88" t="str">
        <f>IF(ISNUMBER(A1468), IF($G$16="fixed",$G$17,MIN(H1468*Data!$C$7*$C$16*0.5,$C$17*Data!$C$7))*$C$12,"")</f>
        <v/>
      </c>
      <c r="L1468" s="42" t="str">
        <f t="shared" ca="1" si="674"/>
        <v/>
      </c>
      <c r="M1468" s="44" t="str">
        <f t="shared" ca="1" si="675"/>
        <v/>
      </c>
      <c r="N1468" s="44" t="str">
        <f t="shared" ca="1" si="676"/>
        <v/>
      </c>
      <c r="O1468" s="108" t="str">
        <f t="shared" si="651"/>
        <v/>
      </c>
      <c r="P1468" s="102" t="str">
        <f t="shared" si="652"/>
        <v/>
      </c>
      <c r="Q1468" s="102" t="str">
        <f t="shared" si="653"/>
        <v/>
      </c>
      <c r="R1468" s="120" t="str">
        <f t="shared" si="671"/>
        <v/>
      </c>
      <c r="S1468" s="54" t="str">
        <f t="shared" si="672"/>
        <v/>
      </c>
      <c r="T1468" s="5" t="str">
        <f t="shared" si="654"/>
        <v/>
      </c>
      <c r="U1468" s="152" t="str">
        <f t="shared" si="655"/>
        <v/>
      </c>
      <c r="V1468" s="152" t="str">
        <f t="shared" si="656"/>
        <v/>
      </c>
      <c r="W1468" s="153" t="str">
        <f t="shared" si="657"/>
        <v/>
      </c>
      <c r="X1468" s="153" t="str">
        <f t="shared" si="658"/>
        <v/>
      </c>
      <c r="Y1468" s="153" t="str">
        <f t="shared" si="659"/>
        <v/>
      </c>
      <c r="Z1468" s="153" t="str">
        <f t="shared" si="660"/>
        <v/>
      </c>
      <c r="AA1468" s="152" t="str">
        <f t="shared" si="661"/>
        <v/>
      </c>
      <c r="AB1468" s="152" t="str">
        <f t="shared" si="662"/>
        <v/>
      </c>
      <c r="AC1468" s="154" t="str">
        <f t="shared" si="663"/>
        <v/>
      </c>
      <c r="AD1468" s="154" t="str">
        <f t="shared" si="664"/>
        <v/>
      </c>
      <c r="AE1468" s="3" t="str">
        <f t="shared" si="665"/>
        <v/>
      </c>
      <c r="AF1468" s="3" t="str">
        <f t="shared" si="666"/>
        <v/>
      </c>
      <c r="AG1468" s="3" t="str">
        <f t="shared" si="673"/>
        <v/>
      </c>
      <c r="AH1468" s="4" t="str">
        <f t="shared" si="667"/>
        <v/>
      </c>
      <c r="AI1468" s="75" t="str">
        <f t="shared" si="668"/>
        <v/>
      </c>
      <c r="AJ1468" s="75" t="str">
        <f t="shared" si="669"/>
        <v/>
      </c>
    </row>
    <row r="1469" spans="1:36" ht="14.25">
      <c r="A1469" s="41" t="str">
        <f t="shared" si="670"/>
        <v/>
      </c>
      <c r="B1469" s="150" t="str">
        <f>IF(ISNUMBER(A1469),INDEX('MetaTrader Import'!$H$13:$J$5893,TRUNC(((A1469-$A$39+1)-1)/3)+1,MOD((A1469-$A$39+1)-1,3)+1),"")</f>
        <v/>
      </c>
      <c r="C1469" s="43" t="str">
        <f t="shared" si="647"/>
        <v/>
      </c>
      <c r="D1469" s="43" t="str">
        <f t="shared" ca="1" si="648"/>
        <v/>
      </c>
      <c r="E1469" s="43" t="str">
        <f t="shared" si="649"/>
        <v/>
      </c>
      <c r="F1469" s="43" t="str">
        <f t="shared" si="650"/>
        <v/>
      </c>
      <c r="G1469" s="43" t="str">
        <f>IF(A1469&lt;&gt;"",IF(A1469&lt;Data!$G$11*0.25,$C$13/$G$32,IF(A1469&gt;Data!$G$11*0.25,$C$13,$C$13*10)),"")</f>
        <v/>
      </c>
      <c r="H1469" s="43" t="str">
        <f>IF(A1469&lt;&gt;"",IF(Data!$G$9="constant",$C$13,IF(Data!$G$9="squeeze",G1469,F1469)),"")</f>
        <v/>
      </c>
      <c r="I1469" s="38" t="str">
        <f ca="1">IF(ISNUMBER(A1469),NORMINV(RAND(),0,IF(AND(Data!$G$9="squeeze",A1469&lt;Data!$G$11*0.25),$H$32,1)*$C$30*$C$13)*($C$14*$C$12),"")</f>
        <v/>
      </c>
      <c r="J1469" s="42" t="str">
        <f ca="1">IFERROR(IF(Data!$C$6="Real",B1469,I1469+J1468+($C$14*$C$12)*(NORMINV(RAND(),$C$15,CHOOSE($G$13,$C$13,F1469,G1469)))),"")</f>
        <v/>
      </c>
      <c r="K1469" s="88" t="str">
        <f>IF(ISNUMBER(A1469), IF($G$16="fixed",$G$17,MIN(H1469*Data!$C$7*$C$16*0.5,$C$17*Data!$C$7))*$C$12,"")</f>
        <v/>
      </c>
      <c r="L1469" s="42" t="str">
        <f t="shared" ca="1" si="674"/>
        <v/>
      </c>
      <c r="M1469" s="44" t="str">
        <f t="shared" ca="1" si="675"/>
        <v/>
      </c>
      <c r="N1469" s="44" t="str">
        <f t="shared" ca="1" si="676"/>
        <v/>
      </c>
      <c r="O1469" s="108" t="str">
        <f t="shared" si="651"/>
        <v/>
      </c>
      <c r="P1469" s="102" t="str">
        <f t="shared" si="652"/>
        <v/>
      </c>
      <c r="Q1469" s="102" t="str">
        <f t="shared" si="653"/>
        <v/>
      </c>
      <c r="R1469" s="120" t="str">
        <f t="shared" si="671"/>
        <v/>
      </c>
      <c r="S1469" s="54" t="str">
        <f t="shared" si="672"/>
        <v/>
      </c>
      <c r="T1469" s="5" t="str">
        <f t="shared" si="654"/>
        <v/>
      </c>
      <c r="U1469" s="152" t="str">
        <f t="shared" si="655"/>
        <v/>
      </c>
      <c r="V1469" s="152" t="str">
        <f t="shared" si="656"/>
        <v/>
      </c>
      <c r="W1469" s="153" t="str">
        <f t="shared" si="657"/>
        <v/>
      </c>
      <c r="X1469" s="153" t="str">
        <f t="shared" si="658"/>
        <v/>
      </c>
      <c r="Y1469" s="153" t="str">
        <f t="shared" si="659"/>
        <v/>
      </c>
      <c r="Z1469" s="153" t="str">
        <f t="shared" si="660"/>
        <v/>
      </c>
      <c r="AA1469" s="152" t="str">
        <f t="shared" si="661"/>
        <v/>
      </c>
      <c r="AB1469" s="152" t="str">
        <f t="shared" si="662"/>
        <v/>
      </c>
      <c r="AC1469" s="154" t="str">
        <f t="shared" si="663"/>
        <v/>
      </c>
      <c r="AD1469" s="154" t="str">
        <f t="shared" si="664"/>
        <v/>
      </c>
      <c r="AE1469" s="3" t="str">
        <f t="shared" si="665"/>
        <v/>
      </c>
      <c r="AF1469" s="3" t="str">
        <f t="shared" si="666"/>
        <v/>
      </c>
      <c r="AG1469" s="3" t="str">
        <f t="shared" si="673"/>
        <v/>
      </c>
      <c r="AH1469" s="4" t="str">
        <f t="shared" si="667"/>
        <v/>
      </c>
      <c r="AI1469" s="75" t="str">
        <f t="shared" si="668"/>
        <v/>
      </c>
      <c r="AJ1469" s="75" t="str">
        <f t="shared" si="669"/>
        <v/>
      </c>
    </row>
    <row r="1470" spans="1:36" ht="14.25">
      <c r="A1470" s="41" t="str">
        <f t="shared" si="670"/>
        <v/>
      </c>
      <c r="B1470" s="150" t="str">
        <f>IF(ISNUMBER(A1470),INDEX('MetaTrader Import'!$H$13:$J$5893,TRUNC(((A1470-$A$39+1)-1)/3)+1,MOD((A1470-$A$39+1)-1,3)+1),"")</f>
        <v/>
      </c>
      <c r="C1470" s="43" t="str">
        <f t="shared" si="647"/>
        <v/>
      </c>
      <c r="D1470" s="43" t="str">
        <f t="shared" ca="1" si="648"/>
        <v/>
      </c>
      <c r="E1470" s="43" t="str">
        <f t="shared" si="649"/>
        <v/>
      </c>
      <c r="F1470" s="43" t="str">
        <f t="shared" si="650"/>
        <v/>
      </c>
      <c r="G1470" s="43" t="str">
        <f>IF(A1470&lt;&gt;"",IF(A1470&lt;Data!$G$11*0.25,$C$13/$G$32,IF(A1470&gt;Data!$G$11*0.25,$C$13,$C$13*10)),"")</f>
        <v/>
      </c>
      <c r="H1470" s="43" t="str">
        <f>IF(A1470&lt;&gt;"",IF(Data!$G$9="constant",$C$13,IF(Data!$G$9="squeeze",G1470,F1470)),"")</f>
        <v/>
      </c>
      <c r="I1470" s="38" t="str">
        <f ca="1">IF(ISNUMBER(A1470),NORMINV(RAND(),0,IF(AND(Data!$G$9="squeeze",A1470&lt;Data!$G$11*0.25),$H$32,1)*$C$30*$C$13)*($C$14*$C$12),"")</f>
        <v/>
      </c>
      <c r="J1470" s="42" t="str">
        <f ca="1">IFERROR(IF(Data!$C$6="Real",B1470,I1470+J1469+($C$14*$C$12)*(NORMINV(RAND(),$C$15,CHOOSE($G$13,$C$13,F1470,G1470)))),"")</f>
        <v/>
      </c>
      <c r="K1470" s="88" t="str">
        <f>IF(ISNUMBER(A1470), IF($G$16="fixed",$G$17,MIN(H1470*Data!$C$7*$C$16*0.5,$C$17*Data!$C$7))*$C$12,"")</f>
        <v/>
      </c>
      <c r="L1470" s="42" t="str">
        <f t="shared" ca="1" si="674"/>
        <v/>
      </c>
      <c r="M1470" s="44" t="str">
        <f t="shared" ca="1" si="675"/>
        <v/>
      </c>
      <c r="N1470" s="44" t="str">
        <f t="shared" ca="1" si="676"/>
        <v/>
      </c>
      <c r="O1470" s="108" t="str">
        <f t="shared" si="651"/>
        <v/>
      </c>
      <c r="P1470" s="102" t="str">
        <f t="shared" si="652"/>
        <v/>
      </c>
      <c r="Q1470" s="102" t="str">
        <f t="shared" si="653"/>
        <v/>
      </c>
      <c r="R1470" s="120" t="str">
        <f t="shared" si="671"/>
        <v/>
      </c>
      <c r="S1470" s="54" t="str">
        <f t="shared" si="672"/>
        <v/>
      </c>
      <c r="T1470" s="5" t="str">
        <f t="shared" si="654"/>
        <v/>
      </c>
      <c r="U1470" s="152" t="str">
        <f t="shared" si="655"/>
        <v/>
      </c>
      <c r="V1470" s="152" t="str">
        <f t="shared" si="656"/>
        <v/>
      </c>
      <c r="W1470" s="153" t="str">
        <f t="shared" si="657"/>
        <v/>
      </c>
      <c r="X1470" s="153" t="str">
        <f t="shared" si="658"/>
        <v/>
      </c>
      <c r="Y1470" s="153" t="str">
        <f t="shared" si="659"/>
        <v/>
      </c>
      <c r="Z1470" s="153" t="str">
        <f t="shared" si="660"/>
        <v/>
      </c>
      <c r="AA1470" s="152" t="str">
        <f t="shared" si="661"/>
        <v/>
      </c>
      <c r="AB1470" s="152" t="str">
        <f t="shared" si="662"/>
        <v/>
      </c>
      <c r="AC1470" s="154" t="str">
        <f t="shared" si="663"/>
        <v/>
      </c>
      <c r="AD1470" s="154" t="str">
        <f t="shared" si="664"/>
        <v/>
      </c>
      <c r="AE1470" s="3" t="str">
        <f t="shared" si="665"/>
        <v/>
      </c>
      <c r="AF1470" s="3" t="str">
        <f t="shared" si="666"/>
        <v/>
      </c>
      <c r="AG1470" s="3" t="str">
        <f t="shared" si="673"/>
        <v/>
      </c>
      <c r="AH1470" s="4" t="str">
        <f t="shared" si="667"/>
        <v/>
      </c>
      <c r="AI1470" s="75" t="str">
        <f t="shared" si="668"/>
        <v/>
      </c>
      <c r="AJ1470" s="75" t="str">
        <f t="shared" si="669"/>
        <v/>
      </c>
    </row>
    <row r="1471" spans="1:36" ht="14.25">
      <c r="A1471" s="41" t="str">
        <f t="shared" si="670"/>
        <v/>
      </c>
      <c r="B1471" s="150" t="str">
        <f>IF(ISNUMBER(A1471),INDEX('MetaTrader Import'!$H$13:$J$5893,TRUNC(((A1471-$A$39+1)-1)/3)+1,MOD((A1471-$A$39+1)-1,3)+1),"")</f>
        <v/>
      </c>
      <c r="C1471" s="43" t="str">
        <f t="shared" si="647"/>
        <v/>
      </c>
      <c r="D1471" s="43" t="str">
        <f t="shared" ca="1" si="648"/>
        <v/>
      </c>
      <c r="E1471" s="43" t="str">
        <f t="shared" si="649"/>
        <v/>
      </c>
      <c r="F1471" s="43" t="str">
        <f t="shared" si="650"/>
        <v/>
      </c>
      <c r="G1471" s="43" t="str">
        <f>IF(A1471&lt;&gt;"",IF(A1471&lt;Data!$G$11*0.25,$C$13/$G$32,IF(A1471&gt;Data!$G$11*0.25,$C$13,$C$13*10)),"")</f>
        <v/>
      </c>
      <c r="H1471" s="43" t="str">
        <f>IF(A1471&lt;&gt;"",IF(Data!$G$9="constant",$C$13,IF(Data!$G$9="squeeze",G1471,F1471)),"")</f>
        <v/>
      </c>
      <c r="I1471" s="38" t="str">
        <f ca="1">IF(ISNUMBER(A1471),NORMINV(RAND(),0,IF(AND(Data!$G$9="squeeze",A1471&lt;Data!$G$11*0.25),$H$32,1)*$C$30*$C$13)*($C$14*$C$12),"")</f>
        <v/>
      </c>
      <c r="J1471" s="42" t="str">
        <f ca="1">IFERROR(IF(Data!$C$6="Real",B1471,I1471+J1470+($C$14*$C$12)*(NORMINV(RAND(),$C$15,CHOOSE($G$13,$C$13,F1471,G1471)))),"")</f>
        <v/>
      </c>
      <c r="K1471" s="88" t="str">
        <f>IF(ISNUMBER(A1471), IF($G$16="fixed",$G$17,MIN(H1471*Data!$C$7*$C$16*0.5,$C$17*Data!$C$7))*$C$12,"")</f>
        <v/>
      </c>
      <c r="L1471" s="42" t="str">
        <f t="shared" ca="1" si="674"/>
        <v/>
      </c>
      <c r="M1471" s="44" t="str">
        <f t="shared" ca="1" si="675"/>
        <v/>
      </c>
      <c r="N1471" s="44" t="str">
        <f t="shared" ca="1" si="676"/>
        <v/>
      </c>
      <c r="O1471" s="108" t="str">
        <f t="shared" si="651"/>
        <v/>
      </c>
      <c r="P1471" s="102" t="str">
        <f t="shared" si="652"/>
        <v/>
      </c>
      <c r="Q1471" s="102" t="str">
        <f t="shared" si="653"/>
        <v/>
      </c>
      <c r="R1471" s="120" t="str">
        <f t="shared" si="671"/>
        <v/>
      </c>
      <c r="S1471" s="54" t="str">
        <f t="shared" si="672"/>
        <v/>
      </c>
      <c r="T1471" s="5" t="str">
        <f t="shared" si="654"/>
        <v/>
      </c>
      <c r="U1471" s="152" t="str">
        <f t="shared" si="655"/>
        <v/>
      </c>
      <c r="V1471" s="152" t="str">
        <f t="shared" si="656"/>
        <v/>
      </c>
      <c r="W1471" s="153" t="str">
        <f t="shared" si="657"/>
        <v/>
      </c>
      <c r="X1471" s="153" t="str">
        <f t="shared" si="658"/>
        <v/>
      </c>
      <c r="Y1471" s="153" t="str">
        <f t="shared" si="659"/>
        <v/>
      </c>
      <c r="Z1471" s="153" t="str">
        <f t="shared" si="660"/>
        <v/>
      </c>
      <c r="AA1471" s="152" t="str">
        <f t="shared" si="661"/>
        <v/>
      </c>
      <c r="AB1471" s="152" t="str">
        <f t="shared" si="662"/>
        <v/>
      </c>
      <c r="AC1471" s="154" t="str">
        <f t="shared" si="663"/>
        <v/>
      </c>
      <c r="AD1471" s="154" t="str">
        <f t="shared" si="664"/>
        <v/>
      </c>
      <c r="AE1471" s="3" t="str">
        <f t="shared" si="665"/>
        <v/>
      </c>
      <c r="AF1471" s="3" t="str">
        <f t="shared" si="666"/>
        <v/>
      </c>
      <c r="AG1471" s="3" t="str">
        <f t="shared" si="673"/>
        <v/>
      </c>
      <c r="AH1471" s="4" t="str">
        <f t="shared" si="667"/>
        <v/>
      </c>
      <c r="AI1471" s="75" t="str">
        <f t="shared" si="668"/>
        <v/>
      </c>
      <c r="AJ1471" s="75" t="str">
        <f t="shared" si="669"/>
        <v/>
      </c>
    </row>
    <row r="1472" spans="1:36" ht="14.25">
      <c r="A1472" s="41" t="str">
        <f t="shared" si="670"/>
        <v/>
      </c>
      <c r="B1472" s="150" t="str">
        <f>IF(ISNUMBER(A1472),INDEX('MetaTrader Import'!$H$13:$J$5893,TRUNC(((A1472-$A$39+1)-1)/3)+1,MOD((A1472-$A$39+1)-1,3)+1),"")</f>
        <v/>
      </c>
      <c r="C1472" s="43" t="str">
        <f t="shared" si="647"/>
        <v/>
      </c>
      <c r="D1472" s="43" t="str">
        <f t="shared" ca="1" si="648"/>
        <v/>
      </c>
      <c r="E1472" s="43" t="str">
        <f t="shared" si="649"/>
        <v/>
      </c>
      <c r="F1472" s="43" t="str">
        <f t="shared" si="650"/>
        <v/>
      </c>
      <c r="G1472" s="43" t="str">
        <f>IF(A1472&lt;&gt;"",IF(A1472&lt;Data!$G$11*0.25,$C$13/$G$32,IF(A1472&gt;Data!$G$11*0.25,$C$13,$C$13*10)),"")</f>
        <v/>
      </c>
      <c r="H1472" s="43" t="str">
        <f>IF(A1472&lt;&gt;"",IF(Data!$G$9="constant",$C$13,IF(Data!$G$9="squeeze",G1472,F1472)),"")</f>
        <v/>
      </c>
      <c r="I1472" s="38" t="str">
        <f ca="1">IF(ISNUMBER(A1472),NORMINV(RAND(),0,IF(AND(Data!$G$9="squeeze",A1472&lt;Data!$G$11*0.25),$H$32,1)*$C$30*$C$13)*($C$14*$C$12),"")</f>
        <v/>
      </c>
      <c r="J1472" s="42" t="str">
        <f ca="1">IFERROR(IF(Data!$C$6="Real",B1472,I1472+J1471+($C$14*$C$12)*(NORMINV(RAND(),$C$15,CHOOSE($G$13,$C$13,F1472,G1472)))),"")</f>
        <v/>
      </c>
      <c r="K1472" s="88" t="str">
        <f>IF(ISNUMBER(A1472), IF($G$16="fixed",$G$17,MIN(H1472*Data!$C$7*$C$16*0.5,$C$17*Data!$C$7))*$C$12,"")</f>
        <v/>
      </c>
      <c r="L1472" s="42" t="str">
        <f t="shared" ca="1" si="674"/>
        <v/>
      </c>
      <c r="M1472" s="44" t="str">
        <f t="shared" ca="1" si="675"/>
        <v/>
      </c>
      <c r="N1472" s="44" t="str">
        <f t="shared" ca="1" si="676"/>
        <v/>
      </c>
      <c r="O1472" s="108" t="str">
        <f t="shared" si="651"/>
        <v/>
      </c>
      <c r="P1472" s="102" t="str">
        <f t="shared" si="652"/>
        <v/>
      </c>
      <c r="Q1472" s="102" t="str">
        <f t="shared" si="653"/>
        <v/>
      </c>
      <c r="R1472" s="120" t="str">
        <f t="shared" si="671"/>
        <v/>
      </c>
      <c r="S1472" s="54" t="str">
        <f t="shared" si="672"/>
        <v/>
      </c>
      <c r="T1472" s="5" t="str">
        <f t="shared" si="654"/>
        <v/>
      </c>
      <c r="U1472" s="152" t="str">
        <f t="shared" si="655"/>
        <v/>
      </c>
      <c r="V1472" s="152" t="str">
        <f t="shared" si="656"/>
        <v/>
      </c>
      <c r="W1472" s="153" t="str">
        <f t="shared" si="657"/>
        <v/>
      </c>
      <c r="X1472" s="153" t="str">
        <f t="shared" si="658"/>
        <v/>
      </c>
      <c r="Y1472" s="153" t="str">
        <f t="shared" si="659"/>
        <v/>
      </c>
      <c r="Z1472" s="153" t="str">
        <f t="shared" si="660"/>
        <v/>
      </c>
      <c r="AA1472" s="152" t="str">
        <f t="shared" si="661"/>
        <v/>
      </c>
      <c r="AB1472" s="152" t="str">
        <f t="shared" si="662"/>
        <v/>
      </c>
      <c r="AC1472" s="154" t="str">
        <f t="shared" si="663"/>
        <v/>
      </c>
      <c r="AD1472" s="154" t="str">
        <f t="shared" si="664"/>
        <v/>
      </c>
      <c r="AE1472" s="3" t="str">
        <f t="shared" si="665"/>
        <v/>
      </c>
      <c r="AF1472" s="3" t="str">
        <f t="shared" si="666"/>
        <v/>
      </c>
      <c r="AG1472" s="3" t="str">
        <f t="shared" si="673"/>
        <v/>
      </c>
      <c r="AH1472" s="4" t="str">
        <f t="shared" si="667"/>
        <v/>
      </c>
      <c r="AI1472" s="75" t="str">
        <f t="shared" si="668"/>
        <v/>
      </c>
      <c r="AJ1472" s="75" t="str">
        <f t="shared" si="669"/>
        <v/>
      </c>
    </row>
    <row r="1473" spans="1:36" ht="14.25">
      <c r="A1473" s="41" t="str">
        <f t="shared" si="670"/>
        <v/>
      </c>
      <c r="B1473" s="150" t="str">
        <f>IF(ISNUMBER(A1473),INDEX('MetaTrader Import'!$H$13:$J$5893,TRUNC(((A1473-$A$39+1)-1)/3)+1,MOD((A1473-$A$39+1)-1,3)+1),"")</f>
        <v/>
      </c>
      <c r="C1473" s="43" t="str">
        <f t="shared" si="647"/>
        <v/>
      </c>
      <c r="D1473" s="43" t="str">
        <f t="shared" ca="1" si="648"/>
        <v/>
      </c>
      <c r="E1473" s="43" t="str">
        <f t="shared" si="649"/>
        <v/>
      </c>
      <c r="F1473" s="43" t="str">
        <f t="shared" si="650"/>
        <v/>
      </c>
      <c r="G1473" s="43" t="str">
        <f>IF(A1473&lt;&gt;"",IF(A1473&lt;Data!$G$11*0.25,$C$13/$G$32,IF(A1473&gt;Data!$G$11*0.25,$C$13,$C$13*10)),"")</f>
        <v/>
      </c>
      <c r="H1473" s="43" t="str">
        <f>IF(A1473&lt;&gt;"",IF(Data!$G$9="constant",$C$13,IF(Data!$G$9="squeeze",G1473,F1473)),"")</f>
        <v/>
      </c>
      <c r="I1473" s="38" t="str">
        <f ca="1">IF(ISNUMBER(A1473),NORMINV(RAND(),0,IF(AND(Data!$G$9="squeeze",A1473&lt;Data!$G$11*0.25),$H$32,1)*$C$30*$C$13)*($C$14*$C$12),"")</f>
        <v/>
      </c>
      <c r="J1473" s="42" t="str">
        <f ca="1">IFERROR(IF(Data!$C$6="Real",B1473,I1473+J1472+($C$14*$C$12)*(NORMINV(RAND(),$C$15,CHOOSE($G$13,$C$13,F1473,G1473)))),"")</f>
        <v/>
      </c>
      <c r="K1473" s="88" t="str">
        <f>IF(ISNUMBER(A1473), IF($G$16="fixed",$G$17,MIN(H1473*Data!$C$7*$C$16*0.5,$C$17*Data!$C$7))*$C$12,"")</f>
        <v/>
      </c>
      <c r="L1473" s="42" t="str">
        <f t="shared" ca="1" si="674"/>
        <v/>
      </c>
      <c r="M1473" s="44" t="str">
        <f t="shared" ca="1" si="675"/>
        <v/>
      </c>
      <c r="N1473" s="44" t="str">
        <f t="shared" ca="1" si="676"/>
        <v/>
      </c>
      <c r="O1473" s="108" t="str">
        <f t="shared" si="651"/>
        <v/>
      </c>
      <c r="P1473" s="102" t="str">
        <f t="shared" si="652"/>
        <v/>
      </c>
      <c r="Q1473" s="102" t="str">
        <f t="shared" si="653"/>
        <v/>
      </c>
      <c r="R1473" s="120" t="str">
        <f t="shared" si="671"/>
        <v/>
      </c>
      <c r="S1473" s="54" t="str">
        <f t="shared" si="672"/>
        <v/>
      </c>
      <c r="T1473" s="5" t="str">
        <f t="shared" si="654"/>
        <v/>
      </c>
      <c r="U1473" s="152" t="str">
        <f t="shared" si="655"/>
        <v/>
      </c>
      <c r="V1473" s="152" t="str">
        <f t="shared" si="656"/>
        <v/>
      </c>
      <c r="W1473" s="153" t="str">
        <f t="shared" si="657"/>
        <v/>
      </c>
      <c r="X1473" s="153" t="str">
        <f t="shared" si="658"/>
        <v/>
      </c>
      <c r="Y1473" s="153" t="str">
        <f t="shared" si="659"/>
        <v/>
      </c>
      <c r="Z1473" s="153" t="str">
        <f t="shared" si="660"/>
        <v/>
      </c>
      <c r="AA1473" s="152" t="str">
        <f t="shared" si="661"/>
        <v/>
      </c>
      <c r="AB1473" s="152" t="str">
        <f t="shared" si="662"/>
        <v/>
      </c>
      <c r="AC1473" s="154" t="str">
        <f t="shared" si="663"/>
        <v/>
      </c>
      <c r="AD1473" s="154" t="str">
        <f t="shared" si="664"/>
        <v/>
      </c>
      <c r="AE1473" s="3" t="str">
        <f t="shared" si="665"/>
        <v/>
      </c>
      <c r="AF1473" s="3" t="str">
        <f t="shared" si="666"/>
        <v/>
      </c>
      <c r="AG1473" s="3" t="str">
        <f t="shared" si="673"/>
        <v/>
      </c>
      <c r="AH1473" s="4" t="str">
        <f t="shared" si="667"/>
        <v/>
      </c>
      <c r="AI1473" s="75" t="str">
        <f t="shared" si="668"/>
        <v/>
      </c>
      <c r="AJ1473" s="75" t="str">
        <f t="shared" si="669"/>
        <v/>
      </c>
    </row>
    <row r="1474" spans="1:36" ht="14.25">
      <c r="A1474" s="41" t="str">
        <f t="shared" si="670"/>
        <v/>
      </c>
      <c r="B1474" s="150" t="str">
        <f>IF(ISNUMBER(A1474),INDEX('MetaTrader Import'!$H$13:$J$5893,TRUNC(((A1474-$A$39+1)-1)/3)+1,MOD((A1474-$A$39+1)-1,3)+1),"")</f>
        <v/>
      </c>
      <c r="C1474" s="43" t="str">
        <f t="shared" si="647"/>
        <v/>
      </c>
      <c r="D1474" s="43" t="str">
        <f t="shared" ca="1" si="648"/>
        <v/>
      </c>
      <c r="E1474" s="43" t="str">
        <f t="shared" si="649"/>
        <v/>
      </c>
      <c r="F1474" s="43" t="str">
        <f t="shared" si="650"/>
        <v/>
      </c>
      <c r="G1474" s="43" t="str">
        <f>IF(A1474&lt;&gt;"",IF(A1474&lt;Data!$G$11*0.25,$C$13/$G$32,IF(A1474&gt;Data!$G$11*0.25,$C$13,$C$13*10)),"")</f>
        <v/>
      </c>
      <c r="H1474" s="43" t="str">
        <f>IF(A1474&lt;&gt;"",IF(Data!$G$9="constant",$C$13,IF(Data!$G$9="squeeze",G1474,F1474)),"")</f>
        <v/>
      </c>
      <c r="I1474" s="38" t="str">
        <f ca="1">IF(ISNUMBER(A1474),NORMINV(RAND(),0,IF(AND(Data!$G$9="squeeze",A1474&lt;Data!$G$11*0.25),$H$32,1)*$C$30*$C$13)*($C$14*$C$12),"")</f>
        <v/>
      </c>
      <c r="J1474" s="42" t="str">
        <f ca="1">IFERROR(IF(Data!$C$6="Real",B1474,I1474+J1473+($C$14*$C$12)*(NORMINV(RAND(),$C$15,CHOOSE($G$13,$C$13,F1474,G1474)))),"")</f>
        <v/>
      </c>
      <c r="K1474" s="88" t="str">
        <f>IF(ISNUMBER(A1474), IF($G$16="fixed",$G$17,MIN(H1474*Data!$C$7*$C$16*0.5,$C$17*Data!$C$7))*$C$12,"")</f>
        <v/>
      </c>
      <c r="L1474" s="42" t="str">
        <f t="shared" ca="1" si="674"/>
        <v/>
      </c>
      <c r="M1474" s="44" t="str">
        <f t="shared" ca="1" si="675"/>
        <v/>
      </c>
      <c r="N1474" s="44" t="str">
        <f t="shared" ca="1" si="676"/>
        <v/>
      </c>
      <c r="O1474" s="108" t="str">
        <f t="shared" si="651"/>
        <v/>
      </c>
      <c r="P1474" s="102" t="str">
        <f t="shared" si="652"/>
        <v/>
      </c>
      <c r="Q1474" s="102" t="str">
        <f t="shared" si="653"/>
        <v/>
      </c>
      <c r="R1474" s="120" t="str">
        <f t="shared" si="671"/>
        <v/>
      </c>
      <c r="S1474" s="54" t="str">
        <f t="shared" si="672"/>
        <v/>
      </c>
      <c r="T1474" s="5" t="str">
        <f t="shared" si="654"/>
        <v/>
      </c>
      <c r="U1474" s="152" t="str">
        <f t="shared" si="655"/>
        <v/>
      </c>
      <c r="V1474" s="152" t="str">
        <f t="shared" si="656"/>
        <v/>
      </c>
      <c r="W1474" s="153" t="str">
        <f t="shared" si="657"/>
        <v/>
      </c>
      <c r="X1474" s="153" t="str">
        <f t="shared" si="658"/>
        <v/>
      </c>
      <c r="Y1474" s="153" t="str">
        <f t="shared" si="659"/>
        <v/>
      </c>
      <c r="Z1474" s="153" t="str">
        <f t="shared" si="660"/>
        <v/>
      </c>
      <c r="AA1474" s="152" t="str">
        <f t="shared" si="661"/>
        <v/>
      </c>
      <c r="AB1474" s="152" t="str">
        <f t="shared" si="662"/>
        <v/>
      </c>
      <c r="AC1474" s="154" t="str">
        <f t="shared" si="663"/>
        <v/>
      </c>
      <c r="AD1474" s="154" t="str">
        <f t="shared" si="664"/>
        <v/>
      </c>
      <c r="AE1474" s="3" t="str">
        <f t="shared" si="665"/>
        <v/>
      </c>
      <c r="AF1474" s="3" t="str">
        <f t="shared" si="666"/>
        <v/>
      </c>
      <c r="AG1474" s="3" t="str">
        <f t="shared" si="673"/>
        <v/>
      </c>
      <c r="AH1474" s="4" t="str">
        <f t="shared" si="667"/>
        <v/>
      </c>
      <c r="AI1474" s="75" t="str">
        <f t="shared" si="668"/>
        <v/>
      </c>
      <c r="AJ1474" s="75" t="str">
        <f t="shared" si="669"/>
        <v/>
      </c>
    </row>
    <row r="1475" spans="1:36" ht="14.25">
      <c r="A1475" s="41" t="str">
        <f t="shared" si="670"/>
        <v/>
      </c>
      <c r="B1475" s="150" t="str">
        <f>IF(ISNUMBER(A1475),INDEX('MetaTrader Import'!$H$13:$J$5893,TRUNC(((A1475-$A$39+1)-1)/3)+1,MOD((A1475-$A$39+1)-1,3)+1),"")</f>
        <v/>
      </c>
      <c r="C1475" s="43" t="str">
        <f t="shared" ref="C1475:C1538" si="677">IF(A1475&lt;&gt;"",E1474,"")</f>
        <v/>
      </c>
      <c r="D1475" s="43" t="str">
        <f t="shared" ref="D1475:D1538" ca="1" si="678">IF(A1475&lt;&gt;"",NORMINV(RAND(),($C$23-C1475)*$C$28,$C$27)+NORMINV(RAND(),IF(RAND()&gt;$C$26,$C$25,0),$C$27),"")</f>
        <v/>
      </c>
      <c r="E1475" s="43" t="str">
        <f t="shared" ref="E1475:E1538" si="679">IF(A1475&lt;&gt;"",C1475+D1475,"")</f>
        <v/>
      </c>
      <c r="F1475" s="43" t="str">
        <f t="shared" ref="F1475:F1538" si="680">IF(A1475&lt;&gt;"",$C$13*ABS(E1475)/$C$23,"")</f>
        <v/>
      </c>
      <c r="G1475" s="43" t="str">
        <f>IF(A1475&lt;&gt;"",IF(A1475&lt;Data!$G$11*0.25,$C$13/$G$32,IF(A1475&gt;Data!$G$11*0.25,$C$13,$C$13*10)),"")</f>
        <v/>
      </c>
      <c r="H1475" s="43" t="str">
        <f>IF(A1475&lt;&gt;"",IF(Data!$G$9="constant",$C$13,IF(Data!$G$9="squeeze",G1475,F1475)),"")</f>
        <v/>
      </c>
      <c r="I1475" s="38" t="str">
        <f ca="1">IF(ISNUMBER(A1475),NORMINV(RAND(),0,IF(AND(Data!$G$9="squeeze",A1475&lt;Data!$G$11*0.25),$H$32,1)*$C$30*$C$13)*($C$14*$C$12),"")</f>
        <v/>
      </c>
      <c r="J1475" s="42" t="str">
        <f ca="1">IFERROR(IF(Data!$C$6="Real",B1475,I1475+J1474+($C$14*$C$12)*(NORMINV(RAND(),$C$15,CHOOSE($G$13,$C$13,F1475,G1475)))),"")</f>
        <v/>
      </c>
      <c r="K1475" s="88" t="str">
        <f>IF(ISNUMBER(A1475), IF($G$16="fixed",$G$17,MIN(H1475*Data!$C$7*$C$16*0.5,$C$17*Data!$C$7))*$C$12,"")</f>
        <v/>
      </c>
      <c r="L1475" s="42" t="str">
        <f t="shared" ca="1" si="674"/>
        <v/>
      </c>
      <c r="M1475" s="44" t="str">
        <f t="shared" ca="1" si="675"/>
        <v/>
      </c>
      <c r="N1475" s="44" t="str">
        <f t="shared" ca="1" si="676"/>
        <v/>
      </c>
      <c r="O1475" s="108" t="str">
        <f t="shared" ref="O1475:O1538" si="681">IF(ISNUMBER(A1475),$G$12*SLOPE(L1461:L1475,A1461:A1475),"")</f>
        <v/>
      </c>
      <c r="P1475" s="102" t="str">
        <f t="shared" ref="P1475:P1538" si="682">IF(ISNUMBER(A1475),STDEV(L1461:L1475)*$G$12,"")</f>
        <v/>
      </c>
      <c r="Q1475" s="102" t="str">
        <f t="shared" ref="Q1475:Q1538" si="683">IF(ISNUMBER(A1475),SLOPE(P1461:P1475,A1461:A1475),"")</f>
        <v/>
      </c>
      <c r="R1475" s="120" t="str">
        <f t="shared" si="671"/>
        <v/>
      </c>
      <c r="S1475" s="54" t="str">
        <f t="shared" si="672"/>
        <v/>
      </c>
      <c r="T1475" s="5" t="str">
        <f t="shared" ref="T1475:T1538" si="684">IF(ISNUMBER(A1475),IF(S1475=1,L1475,IF(AG1474="Y","",IF(ISNUMBER(T1474),T1474,""))),"")</f>
        <v/>
      </c>
      <c r="U1475" s="152" t="str">
        <f t="shared" ref="U1475:U1538" si="685">IF(NOT(ISNUMBER(T1475)),"",IF(S1475=1,T1475,IF(M1475&gt;U1474,M1475,IF(ISNUMBER(U1474),U1474,""))))</f>
        <v/>
      </c>
      <c r="V1475" s="152" t="str">
        <f t="shared" ref="V1475:V1538" si="686">IF(NOT(ISNUMBER(T1475)),"",IF(S1475=1,T1475,IF(N1475&lt;V1474,N1475,IF(ISNUMBER(V1474),V1474,""))))</f>
        <v/>
      </c>
      <c r="W1475" s="153" t="str">
        <f t="shared" ref="W1475:W1538" si="687">IF(NOT(ISNUMBER(T1475)),"",MIN($F$24,IF(TRUNC((U1475-T1475)/$E$24*$G$12)+0&gt;IF(ISNUMBER(W1474),W1474,0),TRUNC((U1475-T1475)/$E$24*$G$12)+0,IF(ISNUMBER(W1474),W1474,0))))</f>
        <v/>
      </c>
      <c r="X1475" s="153" t="str">
        <f t="shared" ref="X1475:X1538" si="688">IF(NOT(ISNUMBER(T1475)),"",MIN($F$24,IF(-TRUNC((V1475-T1475)/$E$24*$G$12)+0&gt;IF(ISNUMBER(X1474),X1474,0),-TRUNC((V1475-T1475)/$E$24*$G$12)+0,IF(ISNUMBER(X1474),X1474,0))))</f>
        <v/>
      </c>
      <c r="Y1475" s="153" t="str">
        <f t="shared" ref="Y1475:Y1538" si="689">IF(ISNUMBER(W1475),(IF(W1475=0,0,1))*IF(ABS($I$24)=2,POWER(2,W1475-1),W1475)*SIGN($I$24)*$K$24,"")</f>
        <v/>
      </c>
      <c r="Z1475" s="153" t="str">
        <f t="shared" ref="Z1475:Z1538" si="690">IF(ISNUMBER(X1475),(IF(X1475=0,0,1))*IF(ABS($I$24)=2,POWER(2,X1475-1),X1475)*SIGN($I$24)*$K$24,"")</f>
        <v/>
      </c>
      <c r="AA1475" s="152" t="str">
        <f t="shared" ref="AA1475:AA1538" si="691">IF(OR(NOT(ISNUMBER(T1475)),W1475&lt;1),"",IF(OR(NOT(ISNUMBER(W1474)),W1474=0),IF(SIGN(Y1475)=1,M1475,N1475),(Y1474*AA1474+(Y1475-Y1474)*IF(SIGN(Y1475)=1,M1475,N1475))/Y1475))</f>
        <v/>
      </c>
      <c r="AB1475" s="152" t="str">
        <f t="shared" ref="AB1475:AB1538" si="692">IF(OR(NOT(ISNUMBER(T1475)),X1475&lt;1),"",IF(OR(NOT(ISNUMBER(X1474)),X1474=0),IF(SIGN(Z1475)=1,N1475,M1475),(Z1474*AB1474+(Z1475-Z1474)*IF(SIGN(Z1475)=1,N1475,M1475))/Z1475))</f>
        <v/>
      </c>
      <c r="AC1475" s="154" t="str">
        <f t="shared" ref="AC1475:AC1538" si="693">IFERROR(-SIGN(Y1475)*(AA1475-IF(SIGN(Y1475)=1,N1475,M1475))*$G$12*ABS(Y1475),"")</f>
        <v/>
      </c>
      <c r="AD1475" s="154" t="str">
        <f t="shared" ref="AD1475:AD1538" si="694">IFERROR(SIGN(Z1475)*(AB1475-IF(SIGN(Z1475)=1,M1475,N1475))*$G$12*ABS(Z1475),"")</f>
        <v/>
      </c>
      <c r="AE1475" s="3" t="str">
        <f t="shared" ref="AE1475:AE1538" si="695">IF(ISNUMBER(A1475),IFERROR((IF(ISNUMBER(AC1475),AC1475,0)+IF(ISNUMBER(AD1475),AD1475,0))/(ABS(Y1475)+ABS(Z1475)),0),"")</f>
        <v/>
      </c>
      <c r="AF1475" s="3" t="str">
        <f t="shared" ref="AF1475:AF1538" si="696">IF(ISNUMBER(A1475),IF(ISNUMBER(AC1475),AC1475,0)+IF(ISNUMBER(AD1475),AD1475,0),"")</f>
        <v/>
      </c>
      <c r="AG1475" s="3" t="str">
        <f t="shared" si="673"/>
        <v/>
      </c>
      <c r="AH1475" s="4" t="str">
        <f t="shared" ref="AH1475:AH1538" si="697">IF(AG1475="y",AF1475*10*$C$11,"")</f>
        <v/>
      </c>
      <c r="AI1475" s="75" t="str">
        <f t="shared" ref="AI1475:AI1538" si="698">IF(ISNUMBER(A1475),IF(ISNUMBER(AH1475),AJ1475,AF1475*10*$C$11+AJ1475),"")</f>
        <v/>
      </c>
      <c r="AJ1475" s="75" t="str">
        <f t="shared" ref="AJ1475:AJ1538" si="699">IF(ISNUMBER(A1475),AJ1474+IF(ISNUMBER(AH1475),AH1475,0),"")</f>
        <v/>
      </c>
    </row>
    <row r="1476" spans="1:36" ht="14.25">
      <c r="A1476" s="41" t="str">
        <f t="shared" ref="A1476:A1539" si="700">IFERROR(IF(A1475+1&gt;$C$19,"",A1475+1),"")</f>
        <v/>
      </c>
      <c r="B1476" s="150" t="str">
        <f>IF(ISNUMBER(A1476),INDEX('MetaTrader Import'!$H$13:$J$5893,TRUNC(((A1476-$A$39+1)-1)/3)+1,MOD((A1476-$A$39+1)-1,3)+1),"")</f>
        <v/>
      </c>
      <c r="C1476" s="43" t="str">
        <f t="shared" si="677"/>
        <v/>
      </c>
      <c r="D1476" s="43" t="str">
        <f t="shared" ca="1" si="678"/>
        <v/>
      </c>
      <c r="E1476" s="43" t="str">
        <f t="shared" si="679"/>
        <v/>
      </c>
      <c r="F1476" s="43" t="str">
        <f t="shared" si="680"/>
        <v/>
      </c>
      <c r="G1476" s="43" t="str">
        <f>IF(A1476&lt;&gt;"",IF(A1476&lt;Data!$G$11*0.25,$C$13/$G$32,IF(A1476&gt;Data!$G$11*0.25,$C$13,$C$13*10)),"")</f>
        <v/>
      </c>
      <c r="H1476" s="43" t="str">
        <f>IF(A1476&lt;&gt;"",IF(Data!$G$9="constant",$C$13,IF(Data!$G$9="squeeze",G1476,F1476)),"")</f>
        <v/>
      </c>
      <c r="I1476" s="38" t="str">
        <f ca="1">IF(ISNUMBER(A1476),NORMINV(RAND(),0,IF(AND(Data!$G$9="squeeze",A1476&lt;Data!$G$11*0.25),$H$32,1)*$C$30*$C$13)*($C$14*$C$12),"")</f>
        <v/>
      </c>
      <c r="J1476" s="42" t="str">
        <f ca="1">IFERROR(IF(Data!$C$6="Real",B1476,I1476+J1475+($C$14*$C$12)*(NORMINV(RAND(),$C$15,CHOOSE($G$13,$C$13,F1476,G1476)))),"")</f>
        <v/>
      </c>
      <c r="K1476" s="88" t="str">
        <f>IF(ISNUMBER(A1476), IF($G$16="fixed",$G$17,MIN(H1476*Data!$C$7*$C$16*0.5,$C$17*Data!$C$7))*$C$12,"")</f>
        <v/>
      </c>
      <c r="L1476" s="42" t="str">
        <f t="shared" ca="1" si="674"/>
        <v/>
      </c>
      <c r="M1476" s="44" t="str">
        <f t="shared" ca="1" si="675"/>
        <v/>
      </c>
      <c r="N1476" s="44" t="str">
        <f t="shared" ca="1" si="676"/>
        <v/>
      </c>
      <c r="O1476" s="108" t="str">
        <f t="shared" si="681"/>
        <v/>
      </c>
      <c r="P1476" s="102" t="str">
        <f t="shared" si="682"/>
        <v/>
      </c>
      <c r="Q1476" s="102" t="str">
        <f t="shared" si="683"/>
        <v/>
      </c>
      <c r="R1476" s="120" t="str">
        <f t="shared" ref="R1476:R1539" si="701">IF(ISNUMBER(A1476),R1475+S1475,"")</f>
        <v/>
      </c>
      <c r="S1476" s="54" t="str">
        <f t="shared" ref="S1476:S1539" si="702">IF(ISNUMBER(A1476),IF(AND(R1476&lt;$M$24,Q1476&lt;$F$28,ABS(O1476)&lt;$F$27,P1476&lt;$F$26,NOT(ISNUMBER(T1475))),1,0),"")</f>
        <v/>
      </c>
      <c r="T1476" s="5" t="str">
        <f t="shared" si="684"/>
        <v/>
      </c>
      <c r="U1476" s="152" t="str">
        <f t="shared" si="685"/>
        <v/>
      </c>
      <c r="V1476" s="152" t="str">
        <f t="shared" si="686"/>
        <v/>
      </c>
      <c r="W1476" s="153" t="str">
        <f t="shared" si="687"/>
        <v/>
      </c>
      <c r="X1476" s="153" t="str">
        <f t="shared" si="688"/>
        <v/>
      </c>
      <c r="Y1476" s="153" t="str">
        <f t="shared" si="689"/>
        <v/>
      </c>
      <c r="Z1476" s="153" t="str">
        <f t="shared" si="690"/>
        <v/>
      </c>
      <c r="AA1476" s="152" t="str">
        <f t="shared" si="691"/>
        <v/>
      </c>
      <c r="AB1476" s="152" t="str">
        <f t="shared" si="692"/>
        <v/>
      </c>
      <c r="AC1476" s="154" t="str">
        <f t="shared" si="693"/>
        <v/>
      </c>
      <c r="AD1476" s="154" t="str">
        <f t="shared" si="694"/>
        <v/>
      </c>
      <c r="AE1476" s="3" t="str">
        <f t="shared" si="695"/>
        <v/>
      </c>
      <c r="AF1476" s="3" t="str">
        <f t="shared" si="696"/>
        <v/>
      </c>
      <c r="AG1476" s="3" t="str">
        <f t="shared" ref="AG1476:AG1539" si="703">IF(NOT(ISNUMBER(T1476)),"",IF(OR(AF1476&gt;$G$24,AF1476&lt;-$H$24,A1476+1&gt;$C$19),"Y","N"))</f>
        <v/>
      </c>
      <c r="AH1476" s="4" t="str">
        <f t="shared" si="697"/>
        <v/>
      </c>
      <c r="AI1476" s="75" t="str">
        <f t="shared" si="698"/>
        <v/>
      </c>
      <c r="AJ1476" s="75" t="str">
        <f t="shared" si="699"/>
        <v/>
      </c>
    </row>
    <row r="1477" spans="1:36" ht="14.25">
      <c r="A1477" s="41" t="str">
        <f t="shared" si="700"/>
        <v/>
      </c>
      <c r="B1477" s="150" t="str">
        <f>IF(ISNUMBER(A1477),INDEX('MetaTrader Import'!$H$13:$J$5893,TRUNC(((A1477-$A$39+1)-1)/3)+1,MOD((A1477-$A$39+1)-1,3)+1),"")</f>
        <v/>
      </c>
      <c r="C1477" s="43" t="str">
        <f t="shared" si="677"/>
        <v/>
      </c>
      <c r="D1477" s="43" t="str">
        <f t="shared" ca="1" si="678"/>
        <v/>
      </c>
      <c r="E1477" s="43" t="str">
        <f t="shared" si="679"/>
        <v/>
      </c>
      <c r="F1477" s="43" t="str">
        <f t="shared" si="680"/>
        <v/>
      </c>
      <c r="G1477" s="43" t="str">
        <f>IF(A1477&lt;&gt;"",IF(A1477&lt;Data!$G$11*0.25,$C$13/$G$32,IF(A1477&gt;Data!$G$11*0.25,$C$13,$C$13*10)),"")</f>
        <v/>
      </c>
      <c r="H1477" s="43" t="str">
        <f>IF(A1477&lt;&gt;"",IF(Data!$G$9="constant",$C$13,IF(Data!$G$9="squeeze",G1477,F1477)),"")</f>
        <v/>
      </c>
      <c r="I1477" s="38" t="str">
        <f ca="1">IF(ISNUMBER(A1477),NORMINV(RAND(),0,IF(AND(Data!$G$9="squeeze",A1477&lt;Data!$G$11*0.25),$H$32,1)*$C$30*$C$13)*($C$14*$C$12),"")</f>
        <v/>
      </c>
      <c r="J1477" s="42" t="str">
        <f ca="1">IFERROR(IF(Data!$C$6="Real",B1477,I1477+J1476+($C$14*$C$12)*(NORMINV(RAND(),$C$15,CHOOSE($G$13,$C$13,F1477,G1477)))),"")</f>
        <v/>
      </c>
      <c r="K1477" s="88" t="str">
        <f>IF(ISNUMBER(A1477), IF($G$16="fixed",$G$17,MIN(H1477*Data!$C$7*$C$16*0.5,$C$17*Data!$C$7))*$C$12,"")</f>
        <v/>
      </c>
      <c r="L1477" s="42" t="str">
        <f t="shared" ca="1" si="674"/>
        <v/>
      </c>
      <c r="M1477" s="44" t="str">
        <f t="shared" ca="1" si="675"/>
        <v/>
      </c>
      <c r="N1477" s="44" t="str">
        <f t="shared" ca="1" si="676"/>
        <v/>
      </c>
      <c r="O1477" s="108" t="str">
        <f t="shared" si="681"/>
        <v/>
      </c>
      <c r="P1477" s="102" t="str">
        <f t="shared" si="682"/>
        <v/>
      </c>
      <c r="Q1477" s="102" t="str">
        <f t="shared" si="683"/>
        <v/>
      </c>
      <c r="R1477" s="120" t="str">
        <f t="shared" si="701"/>
        <v/>
      </c>
      <c r="S1477" s="54" t="str">
        <f t="shared" si="702"/>
        <v/>
      </c>
      <c r="T1477" s="5" t="str">
        <f t="shared" si="684"/>
        <v/>
      </c>
      <c r="U1477" s="152" t="str">
        <f t="shared" si="685"/>
        <v/>
      </c>
      <c r="V1477" s="152" t="str">
        <f t="shared" si="686"/>
        <v/>
      </c>
      <c r="W1477" s="153" t="str">
        <f t="shared" si="687"/>
        <v/>
      </c>
      <c r="X1477" s="153" t="str">
        <f t="shared" si="688"/>
        <v/>
      </c>
      <c r="Y1477" s="153" t="str">
        <f t="shared" si="689"/>
        <v/>
      </c>
      <c r="Z1477" s="153" t="str">
        <f t="shared" si="690"/>
        <v/>
      </c>
      <c r="AA1477" s="152" t="str">
        <f t="shared" si="691"/>
        <v/>
      </c>
      <c r="AB1477" s="152" t="str">
        <f t="shared" si="692"/>
        <v/>
      </c>
      <c r="AC1477" s="154" t="str">
        <f t="shared" si="693"/>
        <v/>
      </c>
      <c r="AD1477" s="154" t="str">
        <f t="shared" si="694"/>
        <v/>
      </c>
      <c r="AE1477" s="3" t="str">
        <f t="shared" si="695"/>
        <v/>
      </c>
      <c r="AF1477" s="3" t="str">
        <f t="shared" si="696"/>
        <v/>
      </c>
      <c r="AG1477" s="3" t="str">
        <f t="shared" si="703"/>
        <v/>
      </c>
      <c r="AH1477" s="4" t="str">
        <f t="shared" si="697"/>
        <v/>
      </c>
      <c r="AI1477" s="75" t="str">
        <f t="shared" si="698"/>
        <v/>
      </c>
      <c r="AJ1477" s="75" t="str">
        <f t="shared" si="699"/>
        <v/>
      </c>
    </row>
    <row r="1478" spans="1:36" ht="14.25">
      <c r="A1478" s="41" t="str">
        <f t="shared" si="700"/>
        <v/>
      </c>
      <c r="B1478" s="150" t="str">
        <f>IF(ISNUMBER(A1478),INDEX('MetaTrader Import'!$H$13:$J$5893,TRUNC(((A1478-$A$39+1)-1)/3)+1,MOD((A1478-$A$39+1)-1,3)+1),"")</f>
        <v/>
      </c>
      <c r="C1478" s="43" t="str">
        <f t="shared" si="677"/>
        <v/>
      </c>
      <c r="D1478" s="43" t="str">
        <f t="shared" ca="1" si="678"/>
        <v/>
      </c>
      <c r="E1478" s="43" t="str">
        <f t="shared" si="679"/>
        <v/>
      </c>
      <c r="F1478" s="43" t="str">
        <f t="shared" si="680"/>
        <v/>
      </c>
      <c r="G1478" s="43" t="str">
        <f>IF(A1478&lt;&gt;"",IF(A1478&lt;Data!$G$11*0.25,$C$13/$G$32,IF(A1478&gt;Data!$G$11*0.25,$C$13,$C$13*10)),"")</f>
        <v/>
      </c>
      <c r="H1478" s="43" t="str">
        <f>IF(A1478&lt;&gt;"",IF(Data!$G$9="constant",$C$13,IF(Data!$G$9="squeeze",G1478,F1478)),"")</f>
        <v/>
      </c>
      <c r="I1478" s="38" t="str">
        <f ca="1">IF(ISNUMBER(A1478),NORMINV(RAND(),0,IF(AND(Data!$G$9="squeeze",A1478&lt;Data!$G$11*0.25),$H$32,1)*$C$30*$C$13)*($C$14*$C$12),"")</f>
        <v/>
      </c>
      <c r="J1478" s="42" t="str">
        <f ca="1">IFERROR(IF(Data!$C$6="Real",B1478,I1478+J1477+($C$14*$C$12)*(NORMINV(RAND(),$C$15,CHOOSE($G$13,$C$13,F1478,G1478)))),"")</f>
        <v/>
      </c>
      <c r="K1478" s="88" t="str">
        <f>IF(ISNUMBER(A1478), IF($G$16="fixed",$G$17,MIN(H1478*Data!$C$7*$C$16*0.5,$C$17*Data!$C$7))*$C$12,"")</f>
        <v/>
      </c>
      <c r="L1478" s="42" t="str">
        <f t="shared" ref="L1478:L1541" ca="1" si="704">IFERROR(J1478,"")</f>
        <v/>
      </c>
      <c r="M1478" s="44" t="str">
        <f t="shared" ref="M1478:M1541" ca="1" si="705">IFERROR(L1478+K1478*0.5,"")</f>
        <v/>
      </c>
      <c r="N1478" s="44" t="str">
        <f t="shared" ref="N1478:N1541" ca="1" si="706">IFERROR(L1478-K1478*0.5,"")</f>
        <v/>
      </c>
      <c r="O1478" s="108" t="str">
        <f t="shared" si="681"/>
        <v/>
      </c>
      <c r="P1478" s="102" t="str">
        <f t="shared" si="682"/>
        <v/>
      </c>
      <c r="Q1478" s="102" t="str">
        <f t="shared" si="683"/>
        <v/>
      </c>
      <c r="R1478" s="120" t="str">
        <f t="shared" si="701"/>
        <v/>
      </c>
      <c r="S1478" s="54" t="str">
        <f t="shared" si="702"/>
        <v/>
      </c>
      <c r="T1478" s="5" t="str">
        <f t="shared" si="684"/>
        <v/>
      </c>
      <c r="U1478" s="152" t="str">
        <f t="shared" si="685"/>
        <v/>
      </c>
      <c r="V1478" s="152" t="str">
        <f t="shared" si="686"/>
        <v/>
      </c>
      <c r="W1478" s="153" t="str">
        <f t="shared" si="687"/>
        <v/>
      </c>
      <c r="X1478" s="153" t="str">
        <f t="shared" si="688"/>
        <v/>
      </c>
      <c r="Y1478" s="153" t="str">
        <f t="shared" si="689"/>
        <v/>
      </c>
      <c r="Z1478" s="153" t="str">
        <f t="shared" si="690"/>
        <v/>
      </c>
      <c r="AA1478" s="152" t="str">
        <f t="shared" si="691"/>
        <v/>
      </c>
      <c r="AB1478" s="152" t="str">
        <f t="shared" si="692"/>
        <v/>
      </c>
      <c r="AC1478" s="154" t="str">
        <f t="shared" si="693"/>
        <v/>
      </c>
      <c r="AD1478" s="154" t="str">
        <f t="shared" si="694"/>
        <v/>
      </c>
      <c r="AE1478" s="3" t="str">
        <f t="shared" si="695"/>
        <v/>
      </c>
      <c r="AF1478" s="3" t="str">
        <f t="shared" si="696"/>
        <v/>
      </c>
      <c r="AG1478" s="3" t="str">
        <f t="shared" si="703"/>
        <v/>
      </c>
      <c r="AH1478" s="4" t="str">
        <f t="shared" si="697"/>
        <v/>
      </c>
      <c r="AI1478" s="75" t="str">
        <f t="shared" si="698"/>
        <v/>
      </c>
      <c r="AJ1478" s="75" t="str">
        <f t="shared" si="699"/>
        <v/>
      </c>
    </row>
    <row r="1479" spans="1:36" ht="14.25">
      <c r="A1479" s="41" t="str">
        <f t="shared" si="700"/>
        <v/>
      </c>
      <c r="B1479" s="150" t="str">
        <f>IF(ISNUMBER(A1479),INDEX('MetaTrader Import'!$H$13:$J$5893,TRUNC(((A1479-$A$39+1)-1)/3)+1,MOD((A1479-$A$39+1)-1,3)+1),"")</f>
        <v/>
      </c>
      <c r="C1479" s="43" t="str">
        <f t="shared" si="677"/>
        <v/>
      </c>
      <c r="D1479" s="43" t="str">
        <f t="shared" ca="1" si="678"/>
        <v/>
      </c>
      <c r="E1479" s="43" t="str">
        <f t="shared" si="679"/>
        <v/>
      </c>
      <c r="F1479" s="43" t="str">
        <f t="shared" si="680"/>
        <v/>
      </c>
      <c r="G1479" s="43" t="str">
        <f>IF(A1479&lt;&gt;"",IF(A1479&lt;Data!$G$11*0.25,$C$13/$G$32,IF(A1479&gt;Data!$G$11*0.25,$C$13,$C$13*10)),"")</f>
        <v/>
      </c>
      <c r="H1479" s="43" t="str">
        <f>IF(A1479&lt;&gt;"",IF(Data!$G$9="constant",$C$13,IF(Data!$G$9="squeeze",G1479,F1479)),"")</f>
        <v/>
      </c>
      <c r="I1479" s="38" t="str">
        <f ca="1">IF(ISNUMBER(A1479),NORMINV(RAND(),0,IF(AND(Data!$G$9="squeeze",A1479&lt;Data!$G$11*0.25),$H$32,1)*$C$30*$C$13)*($C$14*$C$12),"")</f>
        <v/>
      </c>
      <c r="J1479" s="42" t="str">
        <f ca="1">IFERROR(IF(Data!$C$6="Real",B1479,I1479+J1478+($C$14*$C$12)*(NORMINV(RAND(),$C$15,CHOOSE($G$13,$C$13,F1479,G1479)))),"")</f>
        <v/>
      </c>
      <c r="K1479" s="88" t="str">
        <f>IF(ISNUMBER(A1479), IF($G$16="fixed",$G$17,MIN(H1479*Data!$C$7*$C$16*0.5,$C$17*Data!$C$7))*$C$12,"")</f>
        <v/>
      </c>
      <c r="L1479" s="42" t="str">
        <f t="shared" ca="1" si="704"/>
        <v/>
      </c>
      <c r="M1479" s="44" t="str">
        <f t="shared" ca="1" si="705"/>
        <v/>
      </c>
      <c r="N1479" s="44" t="str">
        <f t="shared" ca="1" si="706"/>
        <v/>
      </c>
      <c r="O1479" s="108" t="str">
        <f t="shared" si="681"/>
        <v/>
      </c>
      <c r="P1479" s="102" t="str">
        <f t="shared" si="682"/>
        <v/>
      </c>
      <c r="Q1479" s="102" t="str">
        <f t="shared" si="683"/>
        <v/>
      </c>
      <c r="R1479" s="120" t="str">
        <f t="shared" si="701"/>
        <v/>
      </c>
      <c r="S1479" s="54" t="str">
        <f t="shared" si="702"/>
        <v/>
      </c>
      <c r="T1479" s="5" t="str">
        <f t="shared" si="684"/>
        <v/>
      </c>
      <c r="U1479" s="152" t="str">
        <f t="shared" si="685"/>
        <v/>
      </c>
      <c r="V1479" s="152" t="str">
        <f t="shared" si="686"/>
        <v/>
      </c>
      <c r="W1479" s="153" t="str">
        <f t="shared" si="687"/>
        <v/>
      </c>
      <c r="X1479" s="153" t="str">
        <f t="shared" si="688"/>
        <v/>
      </c>
      <c r="Y1479" s="153" t="str">
        <f t="shared" si="689"/>
        <v/>
      </c>
      <c r="Z1479" s="153" t="str">
        <f t="shared" si="690"/>
        <v/>
      </c>
      <c r="AA1479" s="152" t="str">
        <f t="shared" si="691"/>
        <v/>
      </c>
      <c r="AB1479" s="152" t="str">
        <f t="shared" si="692"/>
        <v/>
      </c>
      <c r="AC1479" s="154" t="str">
        <f t="shared" si="693"/>
        <v/>
      </c>
      <c r="AD1479" s="154" t="str">
        <f t="shared" si="694"/>
        <v/>
      </c>
      <c r="AE1479" s="3" t="str">
        <f t="shared" si="695"/>
        <v/>
      </c>
      <c r="AF1479" s="3" t="str">
        <f t="shared" si="696"/>
        <v/>
      </c>
      <c r="AG1479" s="3" t="str">
        <f t="shared" si="703"/>
        <v/>
      </c>
      <c r="AH1479" s="4" t="str">
        <f t="shared" si="697"/>
        <v/>
      </c>
      <c r="AI1479" s="75" t="str">
        <f t="shared" si="698"/>
        <v/>
      </c>
      <c r="AJ1479" s="75" t="str">
        <f t="shared" si="699"/>
        <v/>
      </c>
    </row>
    <row r="1480" spans="1:36" ht="14.25">
      <c r="A1480" s="41" t="str">
        <f t="shared" si="700"/>
        <v/>
      </c>
      <c r="B1480" s="150" t="str">
        <f>IF(ISNUMBER(A1480),INDEX('MetaTrader Import'!$H$13:$J$5893,TRUNC(((A1480-$A$39+1)-1)/3)+1,MOD((A1480-$A$39+1)-1,3)+1),"")</f>
        <v/>
      </c>
      <c r="C1480" s="43" t="str">
        <f t="shared" si="677"/>
        <v/>
      </c>
      <c r="D1480" s="43" t="str">
        <f t="shared" ca="1" si="678"/>
        <v/>
      </c>
      <c r="E1480" s="43" t="str">
        <f t="shared" si="679"/>
        <v/>
      </c>
      <c r="F1480" s="43" t="str">
        <f t="shared" si="680"/>
        <v/>
      </c>
      <c r="G1480" s="43" t="str">
        <f>IF(A1480&lt;&gt;"",IF(A1480&lt;Data!$G$11*0.25,$C$13/$G$32,IF(A1480&gt;Data!$G$11*0.25,$C$13,$C$13*10)),"")</f>
        <v/>
      </c>
      <c r="H1480" s="43" t="str">
        <f>IF(A1480&lt;&gt;"",IF(Data!$G$9="constant",$C$13,IF(Data!$G$9="squeeze",G1480,F1480)),"")</f>
        <v/>
      </c>
      <c r="I1480" s="38" t="str">
        <f ca="1">IF(ISNUMBER(A1480),NORMINV(RAND(),0,IF(AND(Data!$G$9="squeeze",A1480&lt;Data!$G$11*0.25),$H$32,1)*$C$30*$C$13)*($C$14*$C$12),"")</f>
        <v/>
      </c>
      <c r="J1480" s="42" t="str">
        <f ca="1">IFERROR(IF(Data!$C$6="Real",B1480,I1480+J1479+($C$14*$C$12)*(NORMINV(RAND(),$C$15,CHOOSE($G$13,$C$13,F1480,G1480)))),"")</f>
        <v/>
      </c>
      <c r="K1480" s="88" t="str">
        <f>IF(ISNUMBER(A1480), IF($G$16="fixed",$G$17,MIN(H1480*Data!$C$7*$C$16*0.5,$C$17*Data!$C$7))*$C$12,"")</f>
        <v/>
      </c>
      <c r="L1480" s="42" t="str">
        <f t="shared" ca="1" si="704"/>
        <v/>
      </c>
      <c r="M1480" s="44" t="str">
        <f t="shared" ca="1" si="705"/>
        <v/>
      </c>
      <c r="N1480" s="44" t="str">
        <f t="shared" ca="1" si="706"/>
        <v/>
      </c>
      <c r="O1480" s="108" t="str">
        <f t="shared" si="681"/>
        <v/>
      </c>
      <c r="P1480" s="102" t="str">
        <f t="shared" si="682"/>
        <v/>
      </c>
      <c r="Q1480" s="102" t="str">
        <f t="shared" si="683"/>
        <v/>
      </c>
      <c r="R1480" s="120" t="str">
        <f t="shared" si="701"/>
        <v/>
      </c>
      <c r="S1480" s="54" t="str">
        <f t="shared" si="702"/>
        <v/>
      </c>
      <c r="T1480" s="5" t="str">
        <f t="shared" si="684"/>
        <v/>
      </c>
      <c r="U1480" s="152" t="str">
        <f t="shared" si="685"/>
        <v/>
      </c>
      <c r="V1480" s="152" t="str">
        <f t="shared" si="686"/>
        <v/>
      </c>
      <c r="W1480" s="153" t="str">
        <f t="shared" si="687"/>
        <v/>
      </c>
      <c r="X1480" s="153" t="str">
        <f t="shared" si="688"/>
        <v/>
      </c>
      <c r="Y1480" s="153" t="str">
        <f t="shared" si="689"/>
        <v/>
      </c>
      <c r="Z1480" s="153" t="str">
        <f t="shared" si="690"/>
        <v/>
      </c>
      <c r="AA1480" s="152" t="str">
        <f t="shared" si="691"/>
        <v/>
      </c>
      <c r="AB1480" s="152" t="str">
        <f t="shared" si="692"/>
        <v/>
      </c>
      <c r="AC1480" s="154" t="str">
        <f t="shared" si="693"/>
        <v/>
      </c>
      <c r="AD1480" s="154" t="str">
        <f t="shared" si="694"/>
        <v/>
      </c>
      <c r="AE1480" s="3" t="str">
        <f t="shared" si="695"/>
        <v/>
      </c>
      <c r="AF1480" s="3" t="str">
        <f t="shared" si="696"/>
        <v/>
      </c>
      <c r="AG1480" s="3" t="str">
        <f t="shared" si="703"/>
        <v/>
      </c>
      <c r="AH1480" s="4" t="str">
        <f t="shared" si="697"/>
        <v/>
      </c>
      <c r="AI1480" s="75" t="str">
        <f t="shared" si="698"/>
        <v/>
      </c>
      <c r="AJ1480" s="75" t="str">
        <f t="shared" si="699"/>
        <v/>
      </c>
    </row>
    <row r="1481" spans="1:36" ht="14.25">
      <c r="A1481" s="41" t="str">
        <f t="shared" si="700"/>
        <v/>
      </c>
      <c r="B1481" s="150" t="str">
        <f>IF(ISNUMBER(A1481),INDEX('MetaTrader Import'!$H$13:$J$5893,TRUNC(((A1481-$A$39+1)-1)/3)+1,MOD((A1481-$A$39+1)-1,3)+1),"")</f>
        <v/>
      </c>
      <c r="C1481" s="43" t="str">
        <f t="shared" si="677"/>
        <v/>
      </c>
      <c r="D1481" s="43" t="str">
        <f t="shared" ca="1" si="678"/>
        <v/>
      </c>
      <c r="E1481" s="43" t="str">
        <f t="shared" si="679"/>
        <v/>
      </c>
      <c r="F1481" s="43" t="str">
        <f t="shared" si="680"/>
        <v/>
      </c>
      <c r="G1481" s="43" t="str">
        <f>IF(A1481&lt;&gt;"",IF(A1481&lt;Data!$G$11*0.25,$C$13/$G$32,IF(A1481&gt;Data!$G$11*0.25,$C$13,$C$13*10)),"")</f>
        <v/>
      </c>
      <c r="H1481" s="43" t="str">
        <f>IF(A1481&lt;&gt;"",IF(Data!$G$9="constant",$C$13,IF(Data!$G$9="squeeze",G1481,F1481)),"")</f>
        <v/>
      </c>
      <c r="I1481" s="38" t="str">
        <f ca="1">IF(ISNUMBER(A1481),NORMINV(RAND(),0,IF(AND(Data!$G$9="squeeze",A1481&lt;Data!$G$11*0.25),$H$32,1)*$C$30*$C$13)*($C$14*$C$12),"")</f>
        <v/>
      </c>
      <c r="J1481" s="42" t="str">
        <f ca="1">IFERROR(IF(Data!$C$6="Real",B1481,I1481+J1480+($C$14*$C$12)*(NORMINV(RAND(),$C$15,CHOOSE($G$13,$C$13,F1481,G1481)))),"")</f>
        <v/>
      </c>
      <c r="K1481" s="88" t="str">
        <f>IF(ISNUMBER(A1481), IF($G$16="fixed",$G$17,MIN(H1481*Data!$C$7*$C$16*0.5,$C$17*Data!$C$7))*$C$12,"")</f>
        <v/>
      </c>
      <c r="L1481" s="42" t="str">
        <f t="shared" ca="1" si="704"/>
        <v/>
      </c>
      <c r="M1481" s="44" t="str">
        <f t="shared" ca="1" si="705"/>
        <v/>
      </c>
      <c r="N1481" s="44" t="str">
        <f t="shared" ca="1" si="706"/>
        <v/>
      </c>
      <c r="O1481" s="108" t="str">
        <f t="shared" si="681"/>
        <v/>
      </c>
      <c r="P1481" s="102" t="str">
        <f t="shared" si="682"/>
        <v/>
      </c>
      <c r="Q1481" s="102" t="str">
        <f t="shared" si="683"/>
        <v/>
      </c>
      <c r="R1481" s="120" t="str">
        <f t="shared" si="701"/>
        <v/>
      </c>
      <c r="S1481" s="54" t="str">
        <f t="shared" si="702"/>
        <v/>
      </c>
      <c r="T1481" s="5" t="str">
        <f t="shared" si="684"/>
        <v/>
      </c>
      <c r="U1481" s="152" t="str">
        <f t="shared" si="685"/>
        <v/>
      </c>
      <c r="V1481" s="152" t="str">
        <f t="shared" si="686"/>
        <v/>
      </c>
      <c r="W1481" s="153" t="str">
        <f t="shared" si="687"/>
        <v/>
      </c>
      <c r="X1481" s="153" t="str">
        <f t="shared" si="688"/>
        <v/>
      </c>
      <c r="Y1481" s="153" t="str">
        <f t="shared" si="689"/>
        <v/>
      </c>
      <c r="Z1481" s="153" t="str">
        <f t="shared" si="690"/>
        <v/>
      </c>
      <c r="AA1481" s="152" t="str">
        <f t="shared" si="691"/>
        <v/>
      </c>
      <c r="AB1481" s="152" t="str">
        <f t="shared" si="692"/>
        <v/>
      </c>
      <c r="AC1481" s="154" t="str">
        <f t="shared" si="693"/>
        <v/>
      </c>
      <c r="AD1481" s="154" t="str">
        <f t="shared" si="694"/>
        <v/>
      </c>
      <c r="AE1481" s="3" t="str">
        <f t="shared" si="695"/>
        <v/>
      </c>
      <c r="AF1481" s="3" t="str">
        <f t="shared" si="696"/>
        <v/>
      </c>
      <c r="AG1481" s="3" t="str">
        <f t="shared" si="703"/>
        <v/>
      </c>
      <c r="AH1481" s="4" t="str">
        <f t="shared" si="697"/>
        <v/>
      </c>
      <c r="AI1481" s="75" t="str">
        <f t="shared" si="698"/>
        <v/>
      </c>
      <c r="AJ1481" s="75" t="str">
        <f t="shared" si="699"/>
        <v/>
      </c>
    </row>
    <row r="1482" spans="1:36" ht="14.25">
      <c r="A1482" s="41" t="str">
        <f t="shared" si="700"/>
        <v/>
      </c>
      <c r="B1482" s="150" t="str">
        <f>IF(ISNUMBER(A1482),INDEX('MetaTrader Import'!$H$13:$J$5893,TRUNC(((A1482-$A$39+1)-1)/3)+1,MOD((A1482-$A$39+1)-1,3)+1),"")</f>
        <v/>
      </c>
      <c r="C1482" s="43" t="str">
        <f t="shared" si="677"/>
        <v/>
      </c>
      <c r="D1482" s="43" t="str">
        <f t="shared" ca="1" si="678"/>
        <v/>
      </c>
      <c r="E1482" s="43" t="str">
        <f t="shared" si="679"/>
        <v/>
      </c>
      <c r="F1482" s="43" t="str">
        <f t="shared" si="680"/>
        <v/>
      </c>
      <c r="G1482" s="43" t="str">
        <f>IF(A1482&lt;&gt;"",IF(A1482&lt;Data!$G$11*0.25,$C$13/$G$32,IF(A1482&gt;Data!$G$11*0.25,$C$13,$C$13*10)),"")</f>
        <v/>
      </c>
      <c r="H1482" s="43" t="str">
        <f>IF(A1482&lt;&gt;"",IF(Data!$G$9="constant",$C$13,IF(Data!$G$9="squeeze",G1482,F1482)),"")</f>
        <v/>
      </c>
      <c r="I1482" s="38" t="str">
        <f ca="1">IF(ISNUMBER(A1482),NORMINV(RAND(),0,IF(AND(Data!$G$9="squeeze",A1482&lt;Data!$G$11*0.25),$H$32,1)*$C$30*$C$13)*($C$14*$C$12),"")</f>
        <v/>
      </c>
      <c r="J1482" s="42" t="str">
        <f ca="1">IFERROR(IF(Data!$C$6="Real",B1482,I1482+J1481+($C$14*$C$12)*(NORMINV(RAND(),$C$15,CHOOSE($G$13,$C$13,F1482,G1482)))),"")</f>
        <v/>
      </c>
      <c r="K1482" s="88" t="str">
        <f>IF(ISNUMBER(A1482), IF($G$16="fixed",$G$17,MIN(H1482*Data!$C$7*$C$16*0.5,$C$17*Data!$C$7))*$C$12,"")</f>
        <v/>
      </c>
      <c r="L1482" s="42" t="str">
        <f t="shared" ca="1" si="704"/>
        <v/>
      </c>
      <c r="M1482" s="44" t="str">
        <f t="shared" ca="1" si="705"/>
        <v/>
      </c>
      <c r="N1482" s="44" t="str">
        <f t="shared" ca="1" si="706"/>
        <v/>
      </c>
      <c r="O1482" s="108" t="str">
        <f t="shared" si="681"/>
        <v/>
      </c>
      <c r="P1482" s="102" t="str">
        <f t="shared" si="682"/>
        <v/>
      </c>
      <c r="Q1482" s="102" t="str">
        <f t="shared" si="683"/>
        <v/>
      </c>
      <c r="R1482" s="120" t="str">
        <f t="shared" si="701"/>
        <v/>
      </c>
      <c r="S1482" s="54" t="str">
        <f t="shared" si="702"/>
        <v/>
      </c>
      <c r="T1482" s="5" t="str">
        <f t="shared" si="684"/>
        <v/>
      </c>
      <c r="U1482" s="152" t="str">
        <f t="shared" si="685"/>
        <v/>
      </c>
      <c r="V1482" s="152" t="str">
        <f t="shared" si="686"/>
        <v/>
      </c>
      <c r="W1482" s="153" t="str">
        <f t="shared" si="687"/>
        <v/>
      </c>
      <c r="X1482" s="153" t="str">
        <f t="shared" si="688"/>
        <v/>
      </c>
      <c r="Y1482" s="153" t="str">
        <f t="shared" si="689"/>
        <v/>
      </c>
      <c r="Z1482" s="153" t="str">
        <f t="shared" si="690"/>
        <v/>
      </c>
      <c r="AA1482" s="152" t="str">
        <f t="shared" si="691"/>
        <v/>
      </c>
      <c r="AB1482" s="152" t="str">
        <f t="shared" si="692"/>
        <v/>
      </c>
      <c r="AC1482" s="154" t="str">
        <f t="shared" si="693"/>
        <v/>
      </c>
      <c r="AD1482" s="154" t="str">
        <f t="shared" si="694"/>
        <v/>
      </c>
      <c r="AE1482" s="3" t="str">
        <f t="shared" si="695"/>
        <v/>
      </c>
      <c r="AF1482" s="3" t="str">
        <f t="shared" si="696"/>
        <v/>
      </c>
      <c r="AG1482" s="3" t="str">
        <f t="shared" si="703"/>
        <v/>
      </c>
      <c r="AH1482" s="4" t="str">
        <f t="shared" si="697"/>
        <v/>
      </c>
      <c r="AI1482" s="75" t="str">
        <f t="shared" si="698"/>
        <v/>
      </c>
      <c r="AJ1482" s="75" t="str">
        <f t="shared" si="699"/>
        <v/>
      </c>
    </row>
    <row r="1483" spans="1:36" ht="14.25">
      <c r="A1483" s="41" t="str">
        <f t="shared" si="700"/>
        <v/>
      </c>
      <c r="B1483" s="150" t="str">
        <f>IF(ISNUMBER(A1483),INDEX('MetaTrader Import'!$H$13:$J$5893,TRUNC(((A1483-$A$39+1)-1)/3)+1,MOD((A1483-$A$39+1)-1,3)+1),"")</f>
        <v/>
      </c>
      <c r="C1483" s="43" t="str">
        <f t="shared" si="677"/>
        <v/>
      </c>
      <c r="D1483" s="43" t="str">
        <f t="shared" ca="1" si="678"/>
        <v/>
      </c>
      <c r="E1483" s="43" t="str">
        <f t="shared" si="679"/>
        <v/>
      </c>
      <c r="F1483" s="43" t="str">
        <f t="shared" si="680"/>
        <v/>
      </c>
      <c r="G1483" s="43" t="str">
        <f>IF(A1483&lt;&gt;"",IF(A1483&lt;Data!$G$11*0.25,$C$13/$G$32,IF(A1483&gt;Data!$G$11*0.25,$C$13,$C$13*10)),"")</f>
        <v/>
      </c>
      <c r="H1483" s="43" t="str">
        <f>IF(A1483&lt;&gt;"",IF(Data!$G$9="constant",$C$13,IF(Data!$G$9="squeeze",G1483,F1483)),"")</f>
        <v/>
      </c>
      <c r="I1483" s="38" t="str">
        <f ca="1">IF(ISNUMBER(A1483),NORMINV(RAND(),0,IF(AND(Data!$G$9="squeeze",A1483&lt;Data!$G$11*0.25),$H$32,1)*$C$30*$C$13)*($C$14*$C$12),"")</f>
        <v/>
      </c>
      <c r="J1483" s="42" t="str">
        <f ca="1">IFERROR(IF(Data!$C$6="Real",B1483,I1483+J1482+($C$14*$C$12)*(NORMINV(RAND(),$C$15,CHOOSE($G$13,$C$13,F1483,G1483)))),"")</f>
        <v/>
      </c>
      <c r="K1483" s="88" t="str">
        <f>IF(ISNUMBER(A1483), IF($G$16="fixed",$G$17,MIN(H1483*Data!$C$7*$C$16*0.5,$C$17*Data!$C$7))*$C$12,"")</f>
        <v/>
      </c>
      <c r="L1483" s="42" t="str">
        <f t="shared" ca="1" si="704"/>
        <v/>
      </c>
      <c r="M1483" s="44" t="str">
        <f t="shared" ca="1" si="705"/>
        <v/>
      </c>
      <c r="N1483" s="44" t="str">
        <f t="shared" ca="1" si="706"/>
        <v/>
      </c>
      <c r="O1483" s="108" t="str">
        <f t="shared" si="681"/>
        <v/>
      </c>
      <c r="P1483" s="102" t="str">
        <f t="shared" si="682"/>
        <v/>
      </c>
      <c r="Q1483" s="102" t="str">
        <f t="shared" si="683"/>
        <v/>
      </c>
      <c r="R1483" s="120" t="str">
        <f t="shared" si="701"/>
        <v/>
      </c>
      <c r="S1483" s="54" t="str">
        <f t="shared" si="702"/>
        <v/>
      </c>
      <c r="T1483" s="5" t="str">
        <f t="shared" si="684"/>
        <v/>
      </c>
      <c r="U1483" s="152" t="str">
        <f t="shared" si="685"/>
        <v/>
      </c>
      <c r="V1483" s="152" t="str">
        <f t="shared" si="686"/>
        <v/>
      </c>
      <c r="W1483" s="153" t="str">
        <f t="shared" si="687"/>
        <v/>
      </c>
      <c r="X1483" s="153" t="str">
        <f t="shared" si="688"/>
        <v/>
      </c>
      <c r="Y1483" s="153" t="str">
        <f t="shared" si="689"/>
        <v/>
      </c>
      <c r="Z1483" s="153" t="str">
        <f t="shared" si="690"/>
        <v/>
      </c>
      <c r="AA1483" s="152" t="str">
        <f t="shared" si="691"/>
        <v/>
      </c>
      <c r="AB1483" s="152" t="str">
        <f t="shared" si="692"/>
        <v/>
      </c>
      <c r="AC1483" s="154" t="str">
        <f t="shared" si="693"/>
        <v/>
      </c>
      <c r="AD1483" s="154" t="str">
        <f t="shared" si="694"/>
        <v/>
      </c>
      <c r="AE1483" s="3" t="str">
        <f t="shared" si="695"/>
        <v/>
      </c>
      <c r="AF1483" s="3" t="str">
        <f t="shared" si="696"/>
        <v/>
      </c>
      <c r="AG1483" s="3" t="str">
        <f t="shared" si="703"/>
        <v/>
      </c>
      <c r="AH1483" s="4" t="str">
        <f t="shared" si="697"/>
        <v/>
      </c>
      <c r="AI1483" s="75" t="str">
        <f t="shared" si="698"/>
        <v/>
      </c>
      <c r="AJ1483" s="75" t="str">
        <f t="shared" si="699"/>
        <v/>
      </c>
    </row>
    <row r="1484" spans="1:36" ht="14.25">
      <c r="A1484" s="41" t="str">
        <f t="shared" si="700"/>
        <v/>
      </c>
      <c r="B1484" s="150" t="str">
        <f>IF(ISNUMBER(A1484),INDEX('MetaTrader Import'!$H$13:$J$5893,TRUNC(((A1484-$A$39+1)-1)/3)+1,MOD((A1484-$A$39+1)-1,3)+1),"")</f>
        <v/>
      </c>
      <c r="C1484" s="43" t="str">
        <f t="shared" si="677"/>
        <v/>
      </c>
      <c r="D1484" s="43" t="str">
        <f t="shared" ca="1" si="678"/>
        <v/>
      </c>
      <c r="E1484" s="43" t="str">
        <f t="shared" si="679"/>
        <v/>
      </c>
      <c r="F1484" s="43" t="str">
        <f t="shared" si="680"/>
        <v/>
      </c>
      <c r="G1484" s="43" t="str">
        <f>IF(A1484&lt;&gt;"",IF(A1484&lt;Data!$G$11*0.25,$C$13/$G$32,IF(A1484&gt;Data!$G$11*0.25,$C$13,$C$13*10)),"")</f>
        <v/>
      </c>
      <c r="H1484" s="43" t="str">
        <f>IF(A1484&lt;&gt;"",IF(Data!$G$9="constant",$C$13,IF(Data!$G$9="squeeze",G1484,F1484)),"")</f>
        <v/>
      </c>
      <c r="I1484" s="38" t="str">
        <f ca="1">IF(ISNUMBER(A1484),NORMINV(RAND(),0,IF(AND(Data!$G$9="squeeze",A1484&lt;Data!$G$11*0.25),$H$32,1)*$C$30*$C$13)*($C$14*$C$12),"")</f>
        <v/>
      </c>
      <c r="J1484" s="42" t="str">
        <f ca="1">IFERROR(IF(Data!$C$6="Real",B1484,I1484+J1483+($C$14*$C$12)*(NORMINV(RAND(),$C$15,CHOOSE($G$13,$C$13,F1484,G1484)))),"")</f>
        <v/>
      </c>
      <c r="K1484" s="88" t="str">
        <f>IF(ISNUMBER(A1484), IF($G$16="fixed",$G$17,MIN(H1484*Data!$C$7*$C$16*0.5,$C$17*Data!$C$7))*$C$12,"")</f>
        <v/>
      </c>
      <c r="L1484" s="42" t="str">
        <f t="shared" ca="1" si="704"/>
        <v/>
      </c>
      <c r="M1484" s="44" t="str">
        <f t="shared" ca="1" si="705"/>
        <v/>
      </c>
      <c r="N1484" s="44" t="str">
        <f t="shared" ca="1" si="706"/>
        <v/>
      </c>
      <c r="O1484" s="108" t="str">
        <f t="shared" si="681"/>
        <v/>
      </c>
      <c r="P1484" s="102" t="str">
        <f t="shared" si="682"/>
        <v/>
      </c>
      <c r="Q1484" s="102" t="str">
        <f t="shared" si="683"/>
        <v/>
      </c>
      <c r="R1484" s="120" t="str">
        <f t="shared" si="701"/>
        <v/>
      </c>
      <c r="S1484" s="54" t="str">
        <f t="shared" si="702"/>
        <v/>
      </c>
      <c r="T1484" s="5" t="str">
        <f t="shared" si="684"/>
        <v/>
      </c>
      <c r="U1484" s="152" t="str">
        <f t="shared" si="685"/>
        <v/>
      </c>
      <c r="V1484" s="152" t="str">
        <f t="shared" si="686"/>
        <v/>
      </c>
      <c r="W1484" s="153" t="str">
        <f t="shared" si="687"/>
        <v/>
      </c>
      <c r="X1484" s="153" t="str">
        <f t="shared" si="688"/>
        <v/>
      </c>
      <c r="Y1484" s="153" t="str">
        <f t="shared" si="689"/>
        <v/>
      </c>
      <c r="Z1484" s="153" t="str">
        <f t="shared" si="690"/>
        <v/>
      </c>
      <c r="AA1484" s="152" t="str">
        <f t="shared" si="691"/>
        <v/>
      </c>
      <c r="AB1484" s="152" t="str">
        <f t="shared" si="692"/>
        <v/>
      </c>
      <c r="AC1484" s="154" t="str">
        <f t="shared" si="693"/>
        <v/>
      </c>
      <c r="AD1484" s="154" t="str">
        <f t="shared" si="694"/>
        <v/>
      </c>
      <c r="AE1484" s="3" t="str">
        <f t="shared" si="695"/>
        <v/>
      </c>
      <c r="AF1484" s="3" t="str">
        <f t="shared" si="696"/>
        <v/>
      </c>
      <c r="AG1484" s="3" t="str">
        <f t="shared" si="703"/>
        <v/>
      </c>
      <c r="AH1484" s="4" t="str">
        <f t="shared" si="697"/>
        <v/>
      </c>
      <c r="AI1484" s="75" t="str">
        <f t="shared" si="698"/>
        <v/>
      </c>
      <c r="AJ1484" s="75" t="str">
        <f t="shared" si="699"/>
        <v/>
      </c>
    </row>
    <row r="1485" spans="1:36" ht="14.25">
      <c r="A1485" s="41" t="str">
        <f t="shared" si="700"/>
        <v/>
      </c>
      <c r="B1485" s="150" t="str">
        <f>IF(ISNUMBER(A1485),INDEX('MetaTrader Import'!$H$13:$J$5893,TRUNC(((A1485-$A$39+1)-1)/3)+1,MOD((A1485-$A$39+1)-1,3)+1),"")</f>
        <v/>
      </c>
      <c r="C1485" s="43" t="str">
        <f t="shared" si="677"/>
        <v/>
      </c>
      <c r="D1485" s="43" t="str">
        <f t="shared" ca="1" si="678"/>
        <v/>
      </c>
      <c r="E1485" s="43" t="str">
        <f t="shared" si="679"/>
        <v/>
      </c>
      <c r="F1485" s="43" t="str">
        <f t="shared" si="680"/>
        <v/>
      </c>
      <c r="G1485" s="43" t="str">
        <f>IF(A1485&lt;&gt;"",IF(A1485&lt;Data!$G$11*0.25,$C$13/$G$32,IF(A1485&gt;Data!$G$11*0.25,$C$13,$C$13*10)),"")</f>
        <v/>
      </c>
      <c r="H1485" s="43" t="str">
        <f>IF(A1485&lt;&gt;"",IF(Data!$G$9="constant",$C$13,IF(Data!$G$9="squeeze",G1485,F1485)),"")</f>
        <v/>
      </c>
      <c r="I1485" s="38" t="str">
        <f ca="1">IF(ISNUMBER(A1485),NORMINV(RAND(),0,IF(AND(Data!$G$9="squeeze",A1485&lt;Data!$G$11*0.25),$H$32,1)*$C$30*$C$13)*($C$14*$C$12),"")</f>
        <v/>
      </c>
      <c r="J1485" s="42" t="str">
        <f ca="1">IFERROR(IF(Data!$C$6="Real",B1485,I1485+J1484+($C$14*$C$12)*(NORMINV(RAND(),$C$15,CHOOSE($G$13,$C$13,F1485,G1485)))),"")</f>
        <v/>
      </c>
      <c r="K1485" s="88" t="str">
        <f>IF(ISNUMBER(A1485), IF($G$16="fixed",$G$17,MIN(H1485*Data!$C$7*$C$16*0.5,$C$17*Data!$C$7))*$C$12,"")</f>
        <v/>
      </c>
      <c r="L1485" s="42" t="str">
        <f t="shared" ca="1" si="704"/>
        <v/>
      </c>
      <c r="M1485" s="44" t="str">
        <f t="shared" ca="1" si="705"/>
        <v/>
      </c>
      <c r="N1485" s="44" t="str">
        <f t="shared" ca="1" si="706"/>
        <v/>
      </c>
      <c r="O1485" s="108" t="str">
        <f t="shared" si="681"/>
        <v/>
      </c>
      <c r="P1485" s="102" t="str">
        <f t="shared" si="682"/>
        <v/>
      </c>
      <c r="Q1485" s="102" t="str">
        <f t="shared" si="683"/>
        <v/>
      </c>
      <c r="R1485" s="120" t="str">
        <f t="shared" si="701"/>
        <v/>
      </c>
      <c r="S1485" s="54" t="str">
        <f t="shared" si="702"/>
        <v/>
      </c>
      <c r="T1485" s="5" t="str">
        <f t="shared" si="684"/>
        <v/>
      </c>
      <c r="U1485" s="152" t="str">
        <f t="shared" si="685"/>
        <v/>
      </c>
      <c r="V1485" s="152" t="str">
        <f t="shared" si="686"/>
        <v/>
      </c>
      <c r="W1485" s="153" t="str">
        <f t="shared" si="687"/>
        <v/>
      </c>
      <c r="X1485" s="153" t="str">
        <f t="shared" si="688"/>
        <v/>
      </c>
      <c r="Y1485" s="153" t="str">
        <f t="shared" si="689"/>
        <v/>
      </c>
      <c r="Z1485" s="153" t="str">
        <f t="shared" si="690"/>
        <v/>
      </c>
      <c r="AA1485" s="152" t="str">
        <f t="shared" si="691"/>
        <v/>
      </c>
      <c r="AB1485" s="152" t="str">
        <f t="shared" si="692"/>
        <v/>
      </c>
      <c r="AC1485" s="154" t="str">
        <f t="shared" si="693"/>
        <v/>
      </c>
      <c r="AD1485" s="154" t="str">
        <f t="shared" si="694"/>
        <v/>
      </c>
      <c r="AE1485" s="3" t="str">
        <f t="shared" si="695"/>
        <v/>
      </c>
      <c r="AF1485" s="3" t="str">
        <f t="shared" si="696"/>
        <v/>
      </c>
      <c r="AG1485" s="3" t="str">
        <f t="shared" si="703"/>
        <v/>
      </c>
      <c r="AH1485" s="4" t="str">
        <f t="shared" si="697"/>
        <v/>
      </c>
      <c r="AI1485" s="75" t="str">
        <f t="shared" si="698"/>
        <v/>
      </c>
      <c r="AJ1485" s="75" t="str">
        <f t="shared" si="699"/>
        <v/>
      </c>
    </row>
    <row r="1486" spans="1:36" ht="14.25">
      <c r="A1486" s="41" t="str">
        <f t="shared" si="700"/>
        <v/>
      </c>
      <c r="B1486" s="150" t="str">
        <f>IF(ISNUMBER(A1486),INDEX('MetaTrader Import'!$H$13:$J$5893,TRUNC(((A1486-$A$39+1)-1)/3)+1,MOD((A1486-$A$39+1)-1,3)+1),"")</f>
        <v/>
      </c>
      <c r="C1486" s="43" t="str">
        <f t="shared" si="677"/>
        <v/>
      </c>
      <c r="D1486" s="43" t="str">
        <f t="shared" ca="1" si="678"/>
        <v/>
      </c>
      <c r="E1486" s="43" t="str">
        <f t="shared" si="679"/>
        <v/>
      </c>
      <c r="F1486" s="43" t="str">
        <f t="shared" si="680"/>
        <v/>
      </c>
      <c r="G1486" s="43" t="str">
        <f>IF(A1486&lt;&gt;"",IF(A1486&lt;Data!$G$11*0.25,$C$13/$G$32,IF(A1486&gt;Data!$G$11*0.25,$C$13,$C$13*10)),"")</f>
        <v/>
      </c>
      <c r="H1486" s="43" t="str">
        <f>IF(A1486&lt;&gt;"",IF(Data!$G$9="constant",$C$13,IF(Data!$G$9="squeeze",G1486,F1486)),"")</f>
        <v/>
      </c>
      <c r="I1486" s="38" t="str">
        <f ca="1">IF(ISNUMBER(A1486),NORMINV(RAND(),0,IF(AND(Data!$G$9="squeeze",A1486&lt;Data!$G$11*0.25),$H$32,1)*$C$30*$C$13)*($C$14*$C$12),"")</f>
        <v/>
      </c>
      <c r="J1486" s="42" t="str">
        <f ca="1">IFERROR(IF(Data!$C$6="Real",B1486,I1486+J1485+($C$14*$C$12)*(NORMINV(RAND(),$C$15,CHOOSE($G$13,$C$13,F1486,G1486)))),"")</f>
        <v/>
      </c>
      <c r="K1486" s="88" t="str">
        <f>IF(ISNUMBER(A1486), IF($G$16="fixed",$G$17,MIN(H1486*Data!$C$7*$C$16*0.5,$C$17*Data!$C$7))*$C$12,"")</f>
        <v/>
      </c>
      <c r="L1486" s="42" t="str">
        <f t="shared" ca="1" si="704"/>
        <v/>
      </c>
      <c r="M1486" s="44" t="str">
        <f t="shared" ca="1" si="705"/>
        <v/>
      </c>
      <c r="N1486" s="44" t="str">
        <f t="shared" ca="1" si="706"/>
        <v/>
      </c>
      <c r="O1486" s="108" t="str">
        <f t="shared" si="681"/>
        <v/>
      </c>
      <c r="P1486" s="102" t="str">
        <f t="shared" si="682"/>
        <v/>
      </c>
      <c r="Q1486" s="102" t="str">
        <f t="shared" si="683"/>
        <v/>
      </c>
      <c r="R1486" s="120" t="str">
        <f t="shared" si="701"/>
        <v/>
      </c>
      <c r="S1486" s="54" t="str">
        <f t="shared" si="702"/>
        <v/>
      </c>
      <c r="T1486" s="5" t="str">
        <f t="shared" si="684"/>
        <v/>
      </c>
      <c r="U1486" s="152" t="str">
        <f t="shared" si="685"/>
        <v/>
      </c>
      <c r="V1486" s="152" t="str">
        <f t="shared" si="686"/>
        <v/>
      </c>
      <c r="W1486" s="153" t="str">
        <f t="shared" si="687"/>
        <v/>
      </c>
      <c r="X1486" s="153" t="str">
        <f t="shared" si="688"/>
        <v/>
      </c>
      <c r="Y1486" s="153" t="str">
        <f t="shared" si="689"/>
        <v/>
      </c>
      <c r="Z1486" s="153" t="str">
        <f t="shared" si="690"/>
        <v/>
      </c>
      <c r="AA1486" s="152" t="str">
        <f t="shared" si="691"/>
        <v/>
      </c>
      <c r="AB1486" s="152" t="str">
        <f t="shared" si="692"/>
        <v/>
      </c>
      <c r="AC1486" s="154" t="str">
        <f t="shared" si="693"/>
        <v/>
      </c>
      <c r="AD1486" s="154" t="str">
        <f t="shared" si="694"/>
        <v/>
      </c>
      <c r="AE1486" s="3" t="str">
        <f t="shared" si="695"/>
        <v/>
      </c>
      <c r="AF1486" s="3" t="str">
        <f t="shared" si="696"/>
        <v/>
      </c>
      <c r="AG1486" s="3" t="str">
        <f t="shared" si="703"/>
        <v/>
      </c>
      <c r="AH1486" s="4" t="str">
        <f t="shared" si="697"/>
        <v/>
      </c>
      <c r="AI1486" s="75" t="str">
        <f t="shared" si="698"/>
        <v/>
      </c>
      <c r="AJ1486" s="75" t="str">
        <f t="shared" si="699"/>
        <v/>
      </c>
    </row>
    <row r="1487" spans="1:36" ht="14.25">
      <c r="A1487" s="41" t="str">
        <f t="shared" si="700"/>
        <v/>
      </c>
      <c r="B1487" s="150" t="str">
        <f>IF(ISNUMBER(A1487),INDEX('MetaTrader Import'!$H$13:$J$5893,TRUNC(((A1487-$A$39+1)-1)/3)+1,MOD((A1487-$A$39+1)-1,3)+1),"")</f>
        <v/>
      </c>
      <c r="C1487" s="43" t="str">
        <f t="shared" si="677"/>
        <v/>
      </c>
      <c r="D1487" s="43" t="str">
        <f t="shared" ca="1" si="678"/>
        <v/>
      </c>
      <c r="E1487" s="43" t="str">
        <f t="shared" si="679"/>
        <v/>
      </c>
      <c r="F1487" s="43" t="str">
        <f t="shared" si="680"/>
        <v/>
      </c>
      <c r="G1487" s="43" t="str">
        <f>IF(A1487&lt;&gt;"",IF(A1487&lt;Data!$G$11*0.25,$C$13/$G$32,IF(A1487&gt;Data!$G$11*0.25,$C$13,$C$13*10)),"")</f>
        <v/>
      </c>
      <c r="H1487" s="43" t="str">
        <f>IF(A1487&lt;&gt;"",IF(Data!$G$9="constant",$C$13,IF(Data!$G$9="squeeze",G1487,F1487)),"")</f>
        <v/>
      </c>
      <c r="I1487" s="38" t="str">
        <f ca="1">IF(ISNUMBER(A1487),NORMINV(RAND(),0,IF(AND(Data!$G$9="squeeze",A1487&lt;Data!$G$11*0.25),$H$32,1)*$C$30*$C$13)*($C$14*$C$12),"")</f>
        <v/>
      </c>
      <c r="J1487" s="42" t="str">
        <f ca="1">IFERROR(IF(Data!$C$6="Real",B1487,I1487+J1486+($C$14*$C$12)*(NORMINV(RAND(),$C$15,CHOOSE($G$13,$C$13,F1487,G1487)))),"")</f>
        <v/>
      </c>
      <c r="K1487" s="88" t="str">
        <f>IF(ISNUMBER(A1487), IF($G$16="fixed",$G$17,MIN(H1487*Data!$C$7*$C$16*0.5,$C$17*Data!$C$7))*$C$12,"")</f>
        <v/>
      </c>
      <c r="L1487" s="42" t="str">
        <f t="shared" ca="1" si="704"/>
        <v/>
      </c>
      <c r="M1487" s="44" t="str">
        <f t="shared" ca="1" si="705"/>
        <v/>
      </c>
      <c r="N1487" s="44" t="str">
        <f t="shared" ca="1" si="706"/>
        <v/>
      </c>
      <c r="O1487" s="108" t="str">
        <f t="shared" si="681"/>
        <v/>
      </c>
      <c r="P1487" s="102" t="str">
        <f t="shared" si="682"/>
        <v/>
      </c>
      <c r="Q1487" s="102" t="str">
        <f t="shared" si="683"/>
        <v/>
      </c>
      <c r="R1487" s="120" t="str">
        <f t="shared" si="701"/>
        <v/>
      </c>
      <c r="S1487" s="54" t="str">
        <f t="shared" si="702"/>
        <v/>
      </c>
      <c r="T1487" s="5" t="str">
        <f t="shared" si="684"/>
        <v/>
      </c>
      <c r="U1487" s="152" t="str">
        <f t="shared" si="685"/>
        <v/>
      </c>
      <c r="V1487" s="152" t="str">
        <f t="shared" si="686"/>
        <v/>
      </c>
      <c r="W1487" s="153" t="str">
        <f t="shared" si="687"/>
        <v/>
      </c>
      <c r="X1487" s="153" t="str">
        <f t="shared" si="688"/>
        <v/>
      </c>
      <c r="Y1487" s="153" t="str">
        <f t="shared" si="689"/>
        <v/>
      </c>
      <c r="Z1487" s="153" t="str">
        <f t="shared" si="690"/>
        <v/>
      </c>
      <c r="AA1487" s="152" t="str">
        <f t="shared" si="691"/>
        <v/>
      </c>
      <c r="AB1487" s="152" t="str">
        <f t="shared" si="692"/>
        <v/>
      </c>
      <c r="AC1487" s="154" t="str">
        <f t="shared" si="693"/>
        <v/>
      </c>
      <c r="AD1487" s="154" t="str">
        <f t="shared" si="694"/>
        <v/>
      </c>
      <c r="AE1487" s="3" t="str">
        <f t="shared" si="695"/>
        <v/>
      </c>
      <c r="AF1487" s="3" t="str">
        <f t="shared" si="696"/>
        <v/>
      </c>
      <c r="AG1487" s="3" t="str">
        <f t="shared" si="703"/>
        <v/>
      </c>
      <c r="AH1487" s="4" t="str">
        <f t="shared" si="697"/>
        <v/>
      </c>
      <c r="AI1487" s="75" t="str">
        <f t="shared" si="698"/>
        <v/>
      </c>
      <c r="AJ1487" s="75" t="str">
        <f t="shared" si="699"/>
        <v/>
      </c>
    </row>
    <row r="1488" spans="1:36" ht="14.25">
      <c r="A1488" s="41" t="str">
        <f t="shared" si="700"/>
        <v/>
      </c>
      <c r="B1488" s="150" t="str">
        <f>IF(ISNUMBER(A1488),INDEX('MetaTrader Import'!$H$13:$J$5893,TRUNC(((A1488-$A$39+1)-1)/3)+1,MOD((A1488-$A$39+1)-1,3)+1),"")</f>
        <v/>
      </c>
      <c r="C1488" s="43" t="str">
        <f t="shared" si="677"/>
        <v/>
      </c>
      <c r="D1488" s="43" t="str">
        <f t="shared" ca="1" si="678"/>
        <v/>
      </c>
      <c r="E1488" s="43" t="str">
        <f t="shared" si="679"/>
        <v/>
      </c>
      <c r="F1488" s="43" t="str">
        <f t="shared" si="680"/>
        <v/>
      </c>
      <c r="G1488" s="43" t="str">
        <f>IF(A1488&lt;&gt;"",IF(A1488&lt;Data!$G$11*0.25,$C$13/$G$32,IF(A1488&gt;Data!$G$11*0.25,$C$13,$C$13*10)),"")</f>
        <v/>
      </c>
      <c r="H1488" s="43" t="str">
        <f>IF(A1488&lt;&gt;"",IF(Data!$G$9="constant",$C$13,IF(Data!$G$9="squeeze",G1488,F1488)),"")</f>
        <v/>
      </c>
      <c r="I1488" s="38" t="str">
        <f ca="1">IF(ISNUMBER(A1488),NORMINV(RAND(),0,IF(AND(Data!$G$9="squeeze",A1488&lt;Data!$G$11*0.25),$H$32,1)*$C$30*$C$13)*($C$14*$C$12),"")</f>
        <v/>
      </c>
      <c r="J1488" s="42" t="str">
        <f ca="1">IFERROR(IF(Data!$C$6="Real",B1488,I1488+J1487+($C$14*$C$12)*(NORMINV(RAND(),$C$15,CHOOSE($G$13,$C$13,F1488,G1488)))),"")</f>
        <v/>
      </c>
      <c r="K1488" s="88" t="str">
        <f>IF(ISNUMBER(A1488), IF($G$16="fixed",$G$17,MIN(H1488*Data!$C$7*$C$16*0.5,$C$17*Data!$C$7))*$C$12,"")</f>
        <v/>
      </c>
      <c r="L1488" s="42" t="str">
        <f t="shared" ca="1" si="704"/>
        <v/>
      </c>
      <c r="M1488" s="44" t="str">
        <f t="shared" ca="1" si="705"/>
        <v/>
      </c>
      <c r="N1488" s="44" t="str">
        <f t="shared" ca="1" si="706"/>
        <v/>
      </c>
      <c r="O1488" s="108" t="str">
        <f t="shared" si="681"/>
        <v/>
      </c>
      <c r="P1488" s="102" t="str">
        <f t="shared" si="682"/>
        <v/>
      </c>
      <c r="Q1488" s="102" t="str">
        <f t="shared" si="683"/>
        <v/>
      </c>
      <c r="R1488" s="120" t="str">
        <f t="shared" si="701"/>
        <v/>
      </c>
      <c r="S1488" s="54" t="str">
        <f t="shared" si="702"/>
        <v/>
      </c>
      <c r="T1488" s="5" t="str">
        <f t="shared" si="684"/>
        <v/>
      </c>
      <c r="U1488" s="152" t="str">
        <f t="shared" si="685"/>
        <v/>
      </c>
      <c r="V1488" s="152" t="str">
        <f t="shared" si="686"/>
        <v/>
      </c>
      <c r="W1488" s="153" t="str">
        <f t="shared" si="687"/>
        <v/>
      </c>
      <c r="X1488" s="153" t="str">
        <f t="shared" si="688"/>
        <v/>
      </c>
      <c r="Y1488" s="153" t="str">
        <f t="shared" si="689"/>
        <v/>
      </c>
      <c r="Z1488" s="153" t="str">
        <f t="shared" si="690"/>
        <v/>
      </c>
      <c r="AA1488" s="152" t="str">
        <f t="shared" si="691"/>
        <v/>
      </c>
      <c r="AB1488" s="152" t="str">
        <f t="shared" si="692"/>
        <v/>
      </c>
      <c r="AC1488" s="154" t="str">
        <f t="shared" si="693"/>
        <v/>
      </c>
      <c r="AD1488" s="154" t="str">
        <f t="shared" si="694"/>
        <v/>
      </c>
      <c r="AE1488" s="3" t="str">
        <f t="shared" si="695"/>
        <v/>
      </c>
      <c r="AF1488" s="3" t="str">
        <f t="shared" si="696"/>
        <v/>
      </c>
      <c r="AG1488" s="3" t="str">
        <f t="shared" si="703"/>
        <v/>
      </c>
      <c r="AH1488" s="4" t="str">
        <f t="shared" si="697"/>
        <v/>
      </c>
      <c r="AI1488" s="75" t="str">
        <f t="shared" si="698"/>
        <v/>
      </c>
      <c r="AJ1488" s="75" t="str">
        <f t="shared" si="699"/>
        <v/>
      </c>
    </row>
    <row r="1489" spans="1:36" ht="14.25">
      <c r="A1489" s="41" t="str">
        <f t="shared" si="700"/>
        <v/>
      </c>
      <c r="B1489" s="150" t="str">
        <f>IF(ISNUMBER(A1489),INDEX('MetaTrader Import'!$H$13:$J$5893,TRUNC(((A1489-$A$39+1)-1)/3)+1,MOD((A1489-$A$39+1)-1,3)+1),"")</f>
        <v/>
      </c>
      <c r="C1489" s="43" t="str">
        <f t="shared" si="677"/>
        <v/>
      </c>
      <c r="D1489" s="43" t="str">
        <f t="shared" ca="1" si="678"/>
        <v/>
      </c>
      <c r="E1489" s="43" t="str">
        <f t="shared" si="679"/>
        <v/>
      </c>
      <c r="F1489" s="43" t="str">
        <f t="shared" si="680"/>
        <v/>
      </c>
      <c r="G1489" s="43" t="str">
        <f>IF(A1489&lt;&gt;"",IF(A1489&lt;Data!$G$11*0.25,$C$13/$G$32,IF(A1489&gt;Data!$G$11*0.25,$C$13,$C$13*10)),"")</f>
        <v/>
      </c>
      <c r="H1489" s="43" t="str">
        <f>IF(A1489&lt;&gt;"",IF(Data!$G$9="constant",$C$13,IF(Data!$G$9="squeeze",G1489,F1489)),"")</f>
        <v/>
      </c>
      <c r="I1489" s="38" t="str">
        <f ca="1">IF(ISNUMBER(A1489),NORMINV(RAND(),0,IF(AND(Data!$G$9="squeeze",A1489&lt;Data!$G$11*0.25),$H$32,1)*$C$30*$C$13)*($C$14*$C$12),"")</f>
        <v/>
      </c>
      <c r="J1489" s="42" t="str">
        <f ca="1">IFERROR(IF(Data!$C$6="Real",B1489,I1489+J1488+($C$14*$C$12)*(NORMINV(RAND(),$C$15,CHOOSE($G$13,$C$13,F1489,G1489)))),"")</f>
        <v/>
      </c>
      <c r="K1489" s="88" t="str">
        <f>IF(ISNUMBER(A1489), IF($G$16="fixed",$G$17,MIN(H1489*Data!$C$7*$C$16*0.5,$C$17*Data!$C$7))*$C$12,"")</f>
        <v/>
      </c>
      <c r="L1489" s="42" t="str">
        <f t="shared" ca="1" si="704"/>
        <v/>
      </c>
      <c r="M1489" s="44" t="str">
        <f t="shared" ca="1" si="705"/>
        <v/>
      </c>
      <c r="N1489" s="44" t="str">
        <f t="shared" ca="1" si="706"/>
        <v/>
      </c>
      <c r="O1489" s="108" t="str">
        <f t="shared" si="681"/>
        <v/>
      </c>
      <c r="P1489" s="102" t="str">
        <f t="shared" si="682"/>
        <v/>
      </c>
      <c r="Q1489" s="102" t="str">
        <f t="shared" si="683"/>
        <v/>
      </c>
      <c r="R1489" s="120" t="str">
        <f t="shared" si="701"/>
        <v/>
      </c>
      <c r="S1489" s="54" t="str">
        <f t="shared" si="702"/>
        <v/>
      </c>
      <c r="T1489" s="5" t="str">
        <f t="shared" si="684"/>
        <v/>
      </c>
      <c r="U1489" s="152" t="str">
        <f t="shared" si="685"/>
        <v/>
      </c>
      <c r="V1489" s="152" t="str">
        <f t="shared" si="686"/>
        <v/>
      </c>
      <c r="W1489" s="153" t="str">
        <f t="shared" si="687"/>
        <v/>
      </c>
      <c r="X1489" s="153" t="str">
        <f t="shared" si="688"/>
        <v/>
      </c>
      <c r="Y1489" s="153" t="str">
        <f t="shared" si="689"/>
        <v/>
      </c>
      <c r="Z1489" s="153" t="str">
        <f t="shared" si="690"/>
        <v/>
      </c>
      <c r="AA1489" s="152" t="str">
        <f t="shared" si="691"/>
        <v/>
      </c>
      <c r="AB1489" s="152" t="str">
        <f t="shared" si="692"/>
        <v/>
      </c>
      <c r="AC1489" s="154" t="str">
        <f t="shared" si="693"/>
        <v/>
      </c>
      <c r="AD1489" s="154" t="str">
        <f t="shared" si="694"/>
        <v/>
      </c>
      <c r="AE1489" s="3" t="str">
        <f t="shared" si="695"/>
        <v/>
      </c>
      <c r="AF1489" s="3" t="str">
        <f t="shared" si="696"/>
        <v/>
      </c>
      <c r="AG1489" s="3" t="str">
        <f t="shared" si="703"/>
        <v/>
      </c>
      <c r="AH1489" s="4" t="str">
        <f t="shared" si="697"/>
        <v/>
      </c>
      <c r="AI1489" s="75" t="str">
        <f t="shared" si="698"/>
        <v/>
      </c>
      <c r="AJ1489" s="75" t="str">
        <f t="shared" si="699"/>
        <v/>
      </c>
    </row>
    <row r="1490" spans="1:36" ht="14.25">
      <c r="A1490" s="41" t="str">
        <f t="shared" si="700"/>
        <v/>
      </c>
      <c r="B1490" s="150" t="str">
        <f>IF(ISNUMBER(A1490),INDEX('MetaTrader Import'!$H$13:$J$5893,TRUNC(((A1490-$A$39+1)-1)/3)+1,MOD((A1490-$A$39+1)-1,3)+1),"")</f>
        <v/>
      </c>
      <c r="C1490" s="43" t="str">
        <f t="shared" si="677"/>
        <v/>
      </c>
      <c r="D1490" s="43" t="str">
        <f t="shared" ca="1" si="678"/>
        <v/>
      </c>
      <c r="E1490" s="43" t="str">
        <f t="shared" si="679"/>
        <v/>
      </c>
      <c r="F1490" s="43" t="str">
        <f t="shared" si="680"/>
        <v/>
      </c>
      <c r="G1490" s="43" t="str">
        <f>IF(A1490&lt;&gt;"",IF(A1490&lt;Data!$G$11*0.25,$C$13/$G$32,IF(A1490&gt;Data!$G$11*0.25,$C$13,$C$13*10)),"")</f>
        <v/>
      </c>
      <c r="H1490" s="43" t="str">
        <f>IF(A1490&lt;&gt;"",IF(Data!$G$9="constant",$C$13,IF(Data!$G$9="squeeze",G1490,F1490)),"")</f>
        <v/>
      </c>
      <c r="I1490" s="38" t="str">
        <f ca="1">IF(ISNUMBER(A1490),NORMINV(RAND(),0,IF(AND(Data!$G$9="squeeze",A1490&lt;Data!$G$11*0.25),$H$32,1)*$C$30*$C$13)*($C$14*$C$12),"")</f>
        <v/>
      </c>
      <c r="J1490" s="42" t="str">
        <f ca="1">IFERROR(IF(Data!$C$6="Real",B1490,I1490+J1489+($C$14*$C$12)*(NORMINV(RAND(),$C$15,CHOOSE($G$13,$C$13,F1490,G1490)))),"")</f>
        <v/>
      </c>
      <c r="K1490" s="88" t="str">
        <f>IF(ISNUMBER(A1490), IF($G$16="fixed",$G$17,MIN(H1490*Data!$C$7*$C$16*0.5,$C$17*Data!$C$7))*$C$12,"")</f>
        <v/>
      </c>
      <c r="L1490" s="42" t="str">
        <f t="shared" ca="1" si="704"/>
        <v/>
      </c>
      <c r="M1490" s="44" t="str">
        <f t="shared" ca="1" si="705"/>
        <v/>
      </c>
      <c r="N1490" s="44" t="str">
        <f t="shared" ca="1" si="706"/>
        <v/>
      </c>
      <c r="O1490" s="108" t="str">
        <f t="shared" si="681"/>
        <v/>
      </c>
      <c r="P1490" s="102" t="str">
        <f t="shared" si="682"/>
        <v/>
      </c>
      <c r="Q1490" s="102" t="str">
        <f t="shared" si="683"/>
        <v/>
      </c>
      <c r="R1490" s="120" t="str">
        <f t="shared" si="701"/>
        <v/>
      </c>
      <c r="S1490" s="54" t="str">
        <f t="shared" si="702"/>
        <v/>
      </c>
      <c r="T1490" s="5" t="str">
        <f t="shared" si="684"/>
        <v/>
      </c>
      <c r="U1490" s="152" t="str">
        <f t="shared" si="685"/>
        <v/>
      </c>
      <c r="V1490" s="152" t="str">
        <f t="shared" si="686"/>
        <v/>
      </c>
      <c r="W1490" s="153" t="str">
        <f t="shared" si="687"/>
        <v/>
      </c>
      <c r="X1490" s="153" t="str">
        <f t="shared" si="688"/>
        <v/>
      </c>
      <c r="Y1490" s="153" t="str">
        <f t="shared" si="689"/>
        <v/>
      </c>
      <c r="Z1490" s="153" t="str">
        <f t="shared" si="690"/>
        <v/>
      </c>
      <c r="AA1490" s="152" t="str">
        <f t="shared" si="691"/>
        <v/>
      </c>
      <c r="AB1490" s="152" t="str">
        <f t="shared" si="692"/>
        <v/>
      </c>
      <c r="AC1490" s="154" t="str">
        <f t="shared" si="693"/>
        <v/>
      </c>
      <c r="AD1490" s="154" t="str">
        <f t="shared" si="694"/>
        <v/>
      </c>
      <c r="AE1490" s="3" t="str">
        <f t="shared" si="695"/>
        <v/>
      </c>
      <c r="AF1490" s="3" t="str">
        <f t="shared" si="696"/>
        <v/>
      </c>
      <c r="AG1490" s="3" t="str">
        <f t="shared" si="703"/>
        <v/>
      </c>
      <c r="AH1490" s="4" t="str">
        <f t="shared" si="697"/>
        <v/>
      </c>
      <c r="AI1490" s="75" t="str">
        <f t="shared" si="698"/>
        <v/>
      </c>
      <c r="AJ1490" s="75" t="str">
        <f t="shared" si="699"/>
        <v/>
      </c>
    </row>
    <row r="1491" spans="1:36" ht="14.25">
      <c r="A1491" s="41" t="str">
        <f t="shared" si="700"/>
        <v/>
      </c>
      <c r="B1491" s="150" t="str">
        <f>IF(ISNUMBER(A1491),INDEX('MetaTrader Import'!$H$13:$J$5893,TRUNC(((A1491-$A$39+1)-1)/3)+1,MOD((A1491-$A$39+1)-1,3)+1),"")</f>
        <v/>
      </c>
      <c r="C1491" s="43" t="str">
        <f t="shared" si="677"/>
        <v/>
      </c>
      <c r="D1491" s="43" t="str">
        <f t="shared" ca="1" si="678"/>
        <v/>
      </c>
      <c r="E1491" s="43" t="str">
        <f t="shared" si="679"/>
        <v/>
      </c>
      <c r="F1491" s="43" t="str">
        <f t="shared" si="680"/>
        <v/>
      </c>
      <c r="G1491" s="43" t="str">
        <f>IF(A1491&lt;&gt;"",IF(A1491&lt;Data!$G$11*0.25,$C$13/$G$32,IF(A1491&gt;Data!$G$11*0.25,$C$13,$C$13*10)),"")</f>
        <v/>
      </c>
      <c r="H1491" s="43" t="str">
        <f>IF(A1491&lt;&gt;"",IF(Data!$G$9="constant",$C$13,IF(Data!$G$9="squeeze",G1491,F1491)),"")</f>
        <v/>
      </c>
      <c r="I1491" s="38" t="str">
        <f ca="1">IF(ISNUMBER(A1491),NORMINV(RAND(),0,IF(AND(Data!$G$9="squeeze",A1491&lt;Data!$G$11*0.25),$H$32,1)*$C$30*$C$13)*($C$14*$C$12),"")</f>
        <v/>
      </c>
      <c r="J1491" s="42" t="str">
        <f ca="1">IFERROR(IF(Data!$C$6="Real",B1491,I1491+J1490+($C$14*$C$12)*(NORMINV(RAND(),$C$15,CHOOSE($G$13,$C$13,F1491,G1491)))),"")</f>
        <v/>
      </c>
      <c r="K1491" s="88" t="str">
        <f>IF(ISNUMBER(A1491), IF($G$16="fixed",$G$17,MIN(H1491*Data!$C$7*$C$16*0.5,$C$17*Data!$C$7))*$C$12,"")</f>
        <v/>
      </c>
      <c r="L1491" s="42" t="str">
        <f t="shared" ca="1" si="704"/>
        <v/>
      </c>
      <c r="M1491" s="44" t="str">
        <f t="shared" ca="1" si="705"/>
        <v/>
      </c>
      <c r="N1491" s="44" t="str">
        <f t="shared" ca="1" si="706"/>
        <v/>
      </c>
      <c r="O1491" s="108" t="str">
        <f t="shared" si="681"/>
        <v/>
      </c>
      <c r="P1491" s="102" t="str">
        <f t="shared" si="682"/>
        <v/>
      </c>
      <c r="Q1491" s="102" t="str">
        <f t="shared" si="683"/>
        <v/>
      </c>
      <c r="R1491" s="120" t="str">
        <f t="shared" si="701"/>
        <v/>
      </c>
      <c r="S1491" s="54" t="str">
        <f t="shared" si="702"/>
        <v/>
      </c>
      <c r="T1491" s="5" t="str">
        <f t="shared" si="684"/>
        <v/>
      </c>
      <c r="U1491" s="152" t="str">
        <f t="shared" si="685"/>
        <v/>
      </c>
      <c r="V1491" s="152" t="str">
        <f t="shared" si="686"/>
        <v/>
      </c>
      <c r="W1491" s="153" t="str">
        <f t="shared" si="687"/>
        <v/>
      </c>
      <c r="X1491" s="153" t="str">
        <f t="shared" si="688"/>
        <v/>
      </c>
      <c r="Y1491" s="153" t="str">
        <f t="shared" si="689"/>
        <v/>
      </c>
      <c r="Z1491" s="153" t="str">
        <f t="shared" si="690"/>
        <v/>
      </c>
      <c r="AA1491" s="152" t="str">
        <f t="shared" si="691"/>
        <v/>
      </c>
      <c r="AB1491" s="152" t="str">
        <f t="shared" si="692"/>
        <v/>
      </c>
      <c r="AC1491" s="154" t="str">
        <f t="shared" si="693"/>
        <v/>
      </c>
      <c r="AD1491" s="154" t="str">
        <f t="shared" si="694"/>
        <v/>
      </c>
      <c r="AE1491" s="3" t="str">
        <f t="shared" si="695"/>
        <v/>
      </c>
      <c r="AF1491" s="3" t="str">
        <f t="shared" si="696"/>
        <v/>
      </c>
      <c r="AG1491" s="3" t="str">
        <f t="shared" si="703"/>
        <v/>
      </c>
      <c r="AH1491" s="4" t="str">
        <f t="shared" si="697"/>
        <v/>
      </c>
      <c r="AI1491" s="75" t="str">
        <f t="shared" si="698"/>
        <v/>
      </c>
      <c r="AJ1491" s="75" t="str">
        <f t="shared" si="699"/>
        <v/>
      </c>
    </row>
    <row r="1492" spans="1:36" ht="14.25">
      <c r="A1492" s="41" t="str">
        <f t="shared" si="700"/>
        <v/>
      </c>
      <c r="B1492" s="150" t="str">
        <f>IF(ISNUMBER(A1492),INDEX('MetaTrader Import'!$H$13:$J$5893,TRUNC(((A1492-$A$39+1)-1)/3)+1,MOD((A1492-$A$39+1)-1,3)+1),"")</f>
        <v/>
      </c>
      <c r="C1492" s="43" t="str">
        <f t="shared" si="677"/>
        <v/>
      </c>
      <c r="D1492" s="43" t="str">
        <f t="shared" ca="1" si="678"/>
        <v/>
      </c>
      <c r="E1492" s="43" t="str">
        <f t="shared" si="679"/>
        <v/>
      </c>
      <c r="F1492" s="43" t="str">
        <f t="shared" si="680"/>
        <v/>
      </c>
      <c r="G1492" s="43" t="str">
        <f>IF(A1492&lt;&gt;"",IF(A1492&lt;Data!$G$11*0.25,$C$13/$G$32,IF(A1492&gt;Data!$G$11*0.25,$C$13,$C$13*10)),"")</f>
        <v/>
      </c>
      <c r="H1492" s="43" t="str">
        <f>IF(A1492&lt;&gt;"",IF(Data!$G$9="constant",$C$13,IF(Data!$G$9="squeeze",G1492,F1492)),"")</f>
        <v/>
      </c>
      <c r="I1492" s="38" t="str">
        <f ca="1">IF(ISNUMBER(A1492),NORMINV(RAND(),0,IF(AND(Data!$G$9="squeeze",A1492&lt;Data!$G$11*0.25),$H$32,1)*$C$30*$C$13)*($C$14*$C$12),"")</f>
        <v/>
      </c>
      <c r="J1492" s="42" t="str">
        <f ca="1">IFERROR(IF(Data!$C$6="Real",B1492,I1492+J1491+($C$14*$C$12)*(NORMINV(RAND(),$C$15,CHOOSE($G$13,$C$13,F1492,G1492)))),"")</f>
        <v/>
      </c>
      <c r="K1492" s="88" t="str">
        <f>IF(ISNUMBER(A1492), IF($G$16="fixed",$G$17,MIN(H1492*Data!$C$7*$C$16*0.5,$C$17*Data!$C$7))*$C$12,"")</f>
        <v/>
      </c>
      <c r="L1492" s="42" t="str">
        <f t="shared" ca="1" si="704"/>
        <v/>
      </c>
      <c r="M1492" s="44" t="str">
        <f t="shared" ca="1" si="705"/>
        <v/>
      </c>
      <c r="N1492" s="44" t="str">
        <f t="shared" ca="1" si="706"/>
        <v/>
      </c>
      <c r="O1492" s="108" t="str">
        <f t="shared" si="681"/>
        <v/>
      </c>
      <c r="P1492" s="102" t="str">
        <f t="shared" si="682"/>
        <v/>
      </c>
      <c r="Q1492" s="102" t="str">
        <f t="shared" si="683"/>
        <v/>
      </c>
      <c r="R1492" s="120" t="str">
        <f t="shared" si="701"/>
        <v/>
      </c>
      <c r="S1492" s="54" t="str">
        <f t="shared" si="702"/>
        <v/>
      </c>
      <c r="T1492" s="5" t="str">
        <f t="shared" si="684"/>
        <v/>
      </c>
      <c r="U1492" s="152" t="str">
        <f t="shared" si="685"/>
        <v/>
      </c>
      <c r="V1492" s="152" t="str">
        <f t="shared" si="686"/>
        <v/>
      </c>
      <c r="W1492" s="153" t="str">
        <f t="shared" si="687"/>
        <v/>
      </c>
      <c r="X1492" s="153" t="str">
        <f t="shared" si="688"/>
        <v/>
      </c>
      <c r="Y1492" s="153" t="str">
        <f t="shared" si="689"/>
        <v/>
      </c>
      <c r="Z1492" s="153" t="str">
        <f t="shared" si="690"/>
        <v/>
      </c>
      <c r="AA1492" s="152" t="str">
        <f t="shared" si="691"/>
        <v/>
      </c>
      <c r="AB1492" s="152" t="str">
        <f t="shared" si="692"/>
        <v/>
      </c>
      <c r="AC1492" s="154" t="str">
        <f t="shared" si="693"/>
        <v/>
      </c>
      <c r="AD1492" s="154" t="str">
        <f t="shared" si="694"/>
        <v/>
      </c>
      <c r="AE1492" s="3" t="str">
        <f t="shared" si="695"/>
        <v/>
      </c>
      <c r="AF1492" s="3" t="str">
        <f t="shared" si="696"/>
        <v/>
      </c>
      <c r="AG1492" s="3" t="str">
        <f t="shared" si="703"/>
        <v/>
      </c>
      <c r="AH1492" s="4" t="str">
        <f t="shared" si="697"/>
        <v/>
      </c>
      <c r="AI1492" s="75" t="str">
        <f t="shared" si="698"/>
        <v/>
      </c>
      <c r="AJ1492" s="75" t="str">
        <f t="shared" si="699"/>
        <v/>
      </c>
    </row>
    <row r="1493" spans="1:36" ht="14.25">
      <c r="A1493" s="41" t="str">
        <f t="shared" si="700"/>
        <v/>
      </c>
      <c r="B1493" s="150" t="str">
        <f>IF(ISNUMBER(A1493),INDEX('MetaTrader Import'!$H$13:$J$5893,TRUNC(((A1493-$A$39+1)-1)/3)+1,MOD((A1493-$A$39+1)-1,3)+1),"")</f>
        <v/>
      </c>
      <c r="C1493" s="43" t="str">
        <f t="shared" si="677"/>
        <v/>
      </c>
      <c r="D1493" s="43" t="str">
        <f t="shared" ca="1" si="678"/>
        <v/>
      </c>
      <c r="E1493" s="43" t="str">
        <f t="shared" si="679"/>
        <v/>
      </c>
      <c r="F1493" s="43" t="str">
        <f t="shared" si="680"/>
        <v/>
      </c>
      <c r="G1493" s="43" t="str">
        <f>IF(A1493&lt;&gt;"",IF(A1493&lt;Data!$G$11*0.25,$C$13/$G$32,IF(A1493&gt;Data!$G$11*0.25,$C$13,$C$13*10)),"")</f>
        <v/>
      </c>
      <c r="H1493" s="43" t="str">
        <f>IF(A1493&lt;&gt;"",IF(Data!$G$9="constant",$C$13,IF(Data!$G$9="squeeze",G1493,F1493)),"")</f>
        <v/>
      </c>
      <c r="I1493" s="38" t="str">
        <f ca="1">IF(ISNUMBER(A1493),NORMINV(RAND(),0,IF(AND(Data!$G$9="squeeze",A1493&lt;Data!$G$11*0.25),$H$32,1)*$C$30*$C$13)*($C$14*$C$12),"")</f>
        <v/>
      </c>
      <c r="J1493" s="42" t="str">
        <f ca="1">IFERROR(IF(Data!$C$6="Real",B1493,I1493+J1492+($C$14*$C$12)*(NORMINV(RAND(),$C$15,CHOOSE($G$13,$C$13,F1493,G1493)))),"")</f>
        <v/>
      </c>
      <c r="K1493" s="88" t="str">
        <f>IF(ISNUMBER(A1493), IF($G$16="fixed",$G$17,MIN(H1493*Data!$C$7*$C$16*0.5,$C$17*Data!$C$7))*$C$12,"")</f>
        <v/>
      </c>
      <c r="L1493" s="42" t="str">
        <f t="shared" ca="1" si="704"/>
        <v/>
      </c>
      <c r="M1493" s="44" t="str">
        <f t="shared" ca="1" si="705"/>
        <v/>
      </c>
      <c r="N1493" s="44" t="str">
        <f t="shared" ca="1" si="706"/>
        <v/>
      </c>
      <c r="O1493" s="108" t="str">
        <f t="shared" si="681"/>
        <v/>
      </c>
      <c r="P1493" s="102" t="str">
        <f t="shared" si="682"/>
        <v/>
      </c>
      <c r="Q1493" s="102" t="str">
        <f t="shared" si="683"/>
        <v/>
      </c>
      <c r="R1493" s="120" t="str">
        <f t="shared" si="701"/>
        <v/>
      </c>
      <c r="S1493" s="54" t="str">
        <f t="shared" si="702"/>
        <v/>
      </c>
      <c r="T1493" s="5" t="str">
        <f t="shared" si="684"/>
        <v/>
      </c>
      <c r="U1493" s="152" t="str">
        <f t="shared" si="685"/>
        <v/>
      </c>
      <c r="V1493" s="152" t="str">
        <f t="shared" si="686"/>
        <v/>
      </c>
      <c r="W1493" s="153" t="str">
        <f t="shared" si="687"/>
        <v/>
      </c>
      <c r="X1493" s="153" t="str">
        <f t="shared" si="688"/>
        <v/>
      </c>
      <c r="Y1493" s="153" t="str">
        <f t="shared" si="689"/>
        <v/>
      </c>
      <c r="Z1493" s="153" t="str">
        <f t="shared" si="690"/>
        <v/>
      </c>
      <c r="AA1493" s="152" t="str">
        <f t="shared" si="691"/>
        <v/>
      </c>
      <c r="AB1493" s="152" t="str">
        <f t="shared" si="692"/>
        <v/>
      </c>
      <c r="AC1493" s="154" t="str">
        <f t="shared" si="693"/>
        <v/>
      </c>
      <c r="AD1493" s="154" t="str">
        <f t="shared" si="694"/>
        <v/>
      </c>
      <c r="AE1493" s="3" t="str">
        <f t="shared" si="695"/>
        <v/>
      </c>
      <c r="AF1493" s="3" t="str">
        <f t="shared" si="696"/>
        <v/>
      </c>
      <c r="AG1493" s="3" t="str">
        <f t="shared" si="703"/>
        <v/>
      </c>
      <c r="AH1493" s="4" t="str">
        <f t="shared" si="697"/>
        <v/>
      </c>
      <c r="AI1493" s="75" t="str">
        <f t="shared" si="698"/>
        <v/>
      </c>
      <c r="AJ1493" s="75" t="str">
        <f t="shared" si="699"/>
        <v/>
      </c>
    </row>
    <row r="1494" spans="1:36" ht="14.25">
      <c r="A1494" s="41" t="str">
        <f t="shared" si="700"/>
        <v/>
      </c>
      <c r="B1494" s="150" t="str">
        <f>IF(ISNUMBER(A1494),INDEX('MetaTrader Import'!$H$13:$J$5893,TRUNC(((A1494-$A$39+1)-1)/3)+1,MOD((A1494-$A$39+1)-1,3)+1),"")</f>
        <v/>
      </c>
      <c r="C1494" s="43" t="str">
        <f t="shared" si="677"/>
        <v/>
      </c>
      <c r="D1494" s="43" t="str">
        <f t="shared" ca="1" si="678"/>
        <v/>
      </c>
      <c r="E1494" s="43" t="str">
        <f t="shared" si="679"/>
        <v/>
      </c>
      <c r="F1494" s="43" t="str">
        <f t="shared" si="680"/>
        <v/>
      </c>
      <c r="G1494" s="43" t="str">
        <f>IF(A1494&lt;&gt;"",IF(A1494&lt;Data!$G$11*0.25,$C$13/$G$32,IF(A1494&gt;Data!$G$11*0.25,$C$13,$C$13*10)),"")</f>
        <v/>
      </c>
      <c r="H1494" s="43" t="str">
        <f>IF(A1494&lt;&gt;"",IF(Data!$G$9="constant",$C$13,IF(Data!$G$9="squeeze",G1494,F1494)),"")</f>
        <v/>
      </c>
      <c r="I1494" s="38" t="str">
        <f ca="1">IF(ISNUMBER(A1494),NORMINV(RAND(),0,IF(AND(Data!$G$9="squeeze",A1494&lt;Data!$G$11*0.25),$H$32,1)*$C$30*$C$13)*($C$14*$C$12),"")</f>
        <v/>
      </c>
      <c r="J1494" s="42" t="str">
        <f ca="1">IFERROR(IF(Data!$C$6="Real",B1494,I1494+J1493+($C$14*$C$12)*(NORMINV(RAND(),$C$15,CHOOSE($G$13,$C$13,F1494,G1494)))),"")</f>
        <v/>
      </c>
      <c r="K1494" s="88" t="str">
        <f>IF(ISNUMBER(A1494), IF($G$16="fixed",$G$17,MIN(H1494*Data!$C$7*$C$16*0.5,$C$17*Data!$C$7))*$C$12,"")</f>
        <v/>
      </c>
      <c r="L1494" s="42" t="str">
        <f t="shared" ca="1" si="704"/>
        <v/>
      </c>
      <c r="M1494" s="44" t="str">
        <f t="shared" ca="1" si="705"/>
        <v/>
      </c>
      <c r="N1494" s="44" t="str">
        <f t="shared" ca="1" si="706"/>
        <v/>
      </c>
      <c r="O1494" s="108" t="str">
        <f t="shared" si="681"/>
        <v/>
      </c>
      <c r="P1494" s="102" t="str">
        <f t="shared" si="682"/>
        <v/>
      </c>
      <c r="Q1494" s="102" t="str">
        <f t="shared" si="683"/>
        <v/>
      </c>
      <c r="R1494" s="120" t="str">
        <f t="shared" si="701"/>
        <v/>
      </c>
      <c r="S1494" s="54" t="str">
        <f t="shared" si="702"/>
        <v/>
      </c>
      <c r="T1494" s="5" t="str">
        <f t="shared" si="684"/>
        <v/>
      </c>
      <c r="U1494" s="152" t="str">
        <f t="shared" si="685"/>
        <v/>
      </c>
      <c r="V1494" s="152" t="str">
        <f t="shared" si="686"/>
        <v/>
      </c>
      <c r="W1494" s="153" t="str">
        <f t="shared" si="687"/>
        <v/>
      </c>
      <c r="X1494" s="153" t="str">
        <f t="shared" si="688"/>
        <v/>
      </c>
      <c r="Y1494" s="153" t="str">
        <f t="shared" si="689"/>
        <v/>
      </c>
      <c r="Z1494" s="153" t="str">
        <f t="shared" si="690"/>
        <v/>
      </c>
      <c r="AA1494" s="152" t="str">
        <f t="shared" si="691"/>
        <v/>
      </c>
      <c r="AB1494" s="152" t="str">
        <f t="shared" si="692"/>
        <v/>
      </c>
      <c r="AC1494" s="154" t="str">
        <f t="shared" si="693"/>
        <v/>
      </c>
      <c r="AD1494" s="154" t="str">
        <f t="shared" si="694"/>
        <v/>
      </c>
      <c r="AE1494" s="3" t="str">
        <f t="shared" si="695"/>
        <v/>
      </c>
      <c r="AF1494" s="3" t="str">
        <f t="shared" si="696"/>
        <v/>
      </c>
      <c r="AG1494" s="3" t="str">
        <f t="shared" si="703"/>
        <v/>
      </c>
      <c r="AH1494" s="4" t="str">
        <f t="shared" si="697"/>
        <v/>
      </c>
      <c r="AI1494" s="75" t="str">
        <f t="shared" si="698"/>
        <v/>
      </c>
      <c r="AJ1494" s="75" t="str">
        <f t="shared" si="699"/>
        <v/>
      </c>
    </row>
    <row r="1495" spans="1:36" ht="14.25">
      <c r="A1495" s="41" t="str">
        <f t="shared" si="700"/>
        <v/>
      </c>
      <c r="B1495" s="150" t="str">
        <f>IF(ISNUMBER(A1495),INDEX('MetaTrader Import'!$H$13:$J$5893,TRUNC(((A1495-$A$39+1)-1)/3)+1,MOD((A1495-$A$39+1)-1,3)+1),"")</f>
        <v/>
      </c>
      <c r="C1495" s="43" t="str">
        <f t="shared" si="677"/>
        <v/>
      </c>
      <c r="D1495" s="43" t="str">
        <f t="shared" ca="1" si="678"/>
        <v/>
      </c>
      <c r="E1495" s="43" t="str">
        <f t="shared" si="679"/>
        <v/>
      </c>
      <c r="F1495" s="43" t="str">
        <f t="shared" si="680"/>
        <v/>
      </c>
      <c r="G1495" s="43" t="str">
        <f>IF(A1495&lt;&gt;"",IF(A1495&lt;Data!$G$11*0.25,$C$13/$G$32,IF(A1495&gt;Data!$G$11*0.25,$C$13,$C$13*10)),"")</f>
        <v/>
      </c>
      <c r="H1495" s="43" t="str">
        <f>IF(A1495&lt;&gt;"",IF(Data!$G$9="constant",$C$13,IF(Data!$G$9="squeeze",G1495,F1495)),"")</f>
        <v/>
      </c>
      <c r="I1495" s="38" t="str">
        <f ca="1">IF(ISNUMBER(A1495),NORMINV(RAND(),0,IF(AND(Data!$G$9="squeeze",A1495&lt;Data!$G$11*0.25),$H$32,1)*$C$30*$C$13)*($C$14*$C$12),"")</f>
        <v/>
      </c>
      <c r="J1495" s="42" t="str">
        <f ca="1">IFERROR(IF(Data!$C$6="Real",B1495,I1495+J1494+($C$14*$C$12)*(NORMINV(RAND(),$C$15,CHOOSE($G$13,$C$13,F1495,G1495)))),"")</f>
        <v/>
      </c>
      <c r="K1495" s="88" t="str">
        <f>IF(ISNUMBER(A1495), IF($G$16="fixed",$G$17,MIN(H1495*Data!$C$7*$C$16*0.5,$C$17*Data!$C$7))*$C$12,"")</f>
        <v/>
      </c>
      <c r="L1495" s="42" t="str">
        <f t="shared" ca="1" si="704"/>
        <v/>
      </c>
      <c r="M1495" s="44" t="str">
        <f t="shared" ca="1" si="705"/>
        <v/>
      </c>
      <c r="N1495" s="44" t="str">
        <f t="shared" ca="1" si="706"/>
        <v/>
      </c>
      <c r="O1495" s="108" t="str">
        <f t="shared" si="681"/>
        <v/>
      </c>
      <c r="P1495" s="102" t="str">
        <f t="shared" si="682"/>
        <v/>
      </c>
      <c r="Q1495" s="102" t="str">
        <f t="shared" si="683"/>
        <v/>
      </c>
      <c r="R1495" s="120" t="str">
        <f t="shared" si="701"/>
        <v/>
      </c>
      <c r="S1495" s="54" t="str">
        <f t="shared" si="702"/>
        <v/>
      </c>
      <c r="T1495" s="5" t="str">
        <f t="shared" si="684"/>
        <v/>
      </c>
      <c r="U1495" s="152" t="str">
        <f t="shared" si="685"/>
        <v/>
      </c>
      <c r="V1495" s="152" t="str">
        <f t="shared" si="686"/>
        <v/>
      </c>
      <c r="W1495" s="153" t="str">
        <f t="shared" si="687"/>
        <v/>
      </c>
      <c r="X1495" s="153" t="str">
        <f t="shared" si="688"/>
        <v/>
      </c>
      <c r="Y1495" s="153" t="str">
        <f t="shared" si="689"/>
        <v/>
      </c>
      <c r="Z1495" s="153" t="str">
        <f t="shared" si="690"/>
        <v/>
      </c>
      <c r="AA1495" s="152" t="str">
        <f t="shared" si="691"/>
        <v/>
      </c>
      <c r="AB1495" s="152" t="str">
        <f t="shared" si="692"/>
        <v/>
      </c>
      <c r="AC1495" s="154" t="str">
        <f t="shared" si="693"/>
        <v/>
      </c>
      <c r="AD1495" s="154" t="str">
        <f t="shared" si="694"/>
        <v/>
      </c>
      <c r="AE1495" s="3" t="str">
        <f t="shared" si="695"/>
        <v/>
      </c>
      <c r="AF1495" s="3" t="str">
        <f t="shared" si="696"/>
        <v/>
      </c>
      <c r="AG1495" s="3" t="str">
        <f t="shared" si="703"/>
        <v/>
      </c>
      <c r="AH1495" s="4" t="str">
        <f t="shared" si="697"/>
        <v/>
      </c>
      <c r="AI1495" s="75" t="str">
        <f t="shared" si="698"/>
        <v/>
      </c>
      <c r="AJ1495" s="75" t="str">
        <f t="shared" si="699"/>
        <v/>
      </c>
    </row>
    <row r="1496" spans="1:36" ht="14.25">
      <c r="A1496" s="41" t="str">
        <f t="shared" si="700"/>
        <v/>
      </c>
      <c r="B1496" s="150" t="str">
        <f>IF(ISNUMBER(A1496),INDEX('MetaTrader Import'!$H$13:$J$5893,TRUNC(((A1496-$A$39+1)-1)/3)+1,MOD((A1496-$A$39+1)-1,3)+1),"")</f>
        <v/>
      </c>
      <c r="C1496" s="43" t="str">
        <f t="shared" si="677"/>
        <v/>
      </c>
      <c r="D1496" s="43" t="str">
        <f t="shared" ca="1" si="678"/>
        <v/>
      </c>
      <c r="E1496" s="43" t="str">
        <f t="shared" si="679"/>
        <v/>
      </c>
      <c r="F1496" s="43" t="str">
        <f t="shared" si="680"/>
        <v/>
      </c>
      <c r="G1496" s="43" t="str">
        <f>IF(A1496&lt;&gt;"",IF(A1496&lt;Data!$G$11*0.25,$C$13/$G$32,IF(A1496&gt;Data!$G$11*0.25,$C$13,$C$13*10)),"")</f>
        <v/>
      </c>
      <c r="H1496" s="43" t="str">
        <f>IF(A1496&lt;&gt;"",IF(Data!$G$9="constant",$C$13,IF(Data!$G$9="squeeze",G1496,F1496)),"")</f>
        <v/>
      </c>
      <c r="I1496" s="38" t="str">
        <f ca="1">IF(ISNUMBER(A1496),NORMINV(RAND(),0,IF(AND(Data!$G$9="squeeze",A1496&lt;Data!$G$11*0.25),$H$32,1)*$C$30*$C$13)*($C$14*$C$12),"")</f>
        <v/>
      </c>
      <c r="J1496" s="42" t="str">
        <f ca="1">IFERROR(IF(Data!$C$6="Real",B1496,I1496+J1495+($C$14*$C$12)*(NORMINV(RAND(),$C$15,CHOOSE($G$13,$C$13,F1496,G1496)))),"")</f>
        <v/>
      </c>
      <c r="K1496" s="88" t="str">
        <f>IF(ISNUMBER(A1496), IF($G$16="fixed",$G$17,MIN(H1496*Data!$C$7*$C$16*0.5,$C$17*Data!$C$7))*$C$12,"")</f>
        <v/>
      </c>
      <c r="L1496" s="42" t="str">
        <f t="shared" ca="1" si="704"/>
        <v/>
      </c>
      <c r="M1496" s="44" t="str">
        <f t="shared" ca="1" si="705"/>
        <v/>
      </c>
      <c r="N1496" s="44" t="str">
        <f t="shared" ca="1" si="706"/>
        <v/>
      </c>
      <c r="O1496" s="108" t="str">
        <f t="shared" si="681"/>
        <v/>
      </c>
      <c r="P1496" s="102" t="str">
        <f t="shared" si="682"/>
        <v/>
      </c>
      <c r="Q1496" s="102" t="str">
        <f t="shared" si="683"/>
        <v/>
      </c>
      <c r="R1496" s="120" t="str">
        <f t="shared" si="701"/>
        <v/>
      </c>
      <c r="S1496" s="54" t="str">
        <f t="shared" si="702"/>
        <v/>
      </c>
      <c r="T1496" s="5" t="str">
        <f t="shared" si="684"/>
        <v/>
      </c>
      <c r="U1496" s="152" t="str">
        <f t="shared" si="685"/>
        <v/>
      </c>
      <c r="V1496" s="152" t="str">
        <f t="shared" si="686"/>
        <v/>
      </c>
      <c r="W1496" s="153" t="str">
        <f t="shared" si="687"/>
        <v/>
      </c>
      <c r="X1496" s="153" t="str">
        <f t="shared" si="688"/>
        <v/>
      </c>
      <c r="Y1496" s="153" t="str">
        <f t="shared" si="689"/>
        <v/>
      </c>
      <c r="Z1496" s="153" t="str">
        <f t="shared" si="690"/>
        <v/>
      </c>
      <c r="AA1496" s="152" t="str">
        <f t="shared" si="691"/>
        <v/>
      </c>
      <c r="AB1496" s="152" t="str">
        <f t="shared" si="692"/>
        <v/>
      </c>
      <c r="AC1496" s="154" t="str">
        <f t="shared" si="693"/>
        <v/>
      </c>
      <c r="AD1496" s="154" t="str">
        <f t="shared" si="694"/>
        <v/>
      </c>
      <c r="AE1496" s="3" t="str">
        <f t="shared" si="695"/>
        <v/>
      </c>
      <c r="AF1496" s="3" t="str">
        <f t="shared" si="696"/>
        <v/>
      </c>
      <c r="AG1496" s="3" t="str">
        <f t="shared" si="703"/>
        <v/>
      </c>
      <c r="AH1496" s="4" t="str">
        <f t="shared" si="697"/>
        <v/>
      </c>
      <c r="AI1496" s="75" t="str">
        <f t="shared" si="698"/>
        <v/>
      </c>
      <c r="AJ1496" s="75" t="str">
        <f t="shared" si="699"/>
        <v/>
      </c>
    </row>
    <row r="1497" spans="1:36" ht="14.25">
      <c r="A1497" s="41" t="str">
        <f t="shared" si="700"/>
        <v/>
      </c>
      <c r="B1497" s="150" t="str">
        <f>IF(ISNUMBER(A1497),INDEX('MetaTrader Import'!$H$13:$J$5893,TRUNC(((A1497-$A$39+1)-1)/3)+1,MOD((A1497-$A$39+1)-1,3)+1),"")</f>
        <v/>
      </c>
      <c r="C1497" s="43" t="str">
        <f t="shared" si="677"/>
        <v/>
      </c>
      <c r="D1497" s="43" t="str">
        <f t="shared" ca="1" si="678"/>
        <v/>
      </c>
      <c r="E1497" s="43" t="str">
        <f t="shared" si="679"/>
        <v/>
      </c>
      <c r="F1497" s="43" t="str">
        <f t="shared" si="680"/>
        <v/>
      </c>
      <c r="G1497" s="43" t="str">
        <f>IF(A1497&lt;&gt;"",IF(A1497&lt;Data!$G$11*0.25,$C$13/$G$32,IF(A1497&gt;Data!$G$11*0.25,$C$13,$C$13*10)),"")</f>
        <v/>
      </c>
      <c r="H1497" s="43" t="str">
        <f>IF(A1497&lt;&gt;"",IF(Data!$G$9="constant",$C$13,IF(Data!$G$9="squeeze",G1497,F1497)),"")</f>
        <v/>
      </c>
      <c r="I1497" s="38" t="str">
        <f ca="1">IF(ISNUMBER(A1497),NORMINV(RAND(),0,IF(AND(Data!$G$9="squeeze",A1497&lt;Data!$G$11*0.25),$H$32,1)*$C$30*$C$13)*($C$14*$C$12),"")</f>
        <v/>
      </c>
      <c r="J1497" s="42" t="str">
        <f ca="1">IFERROR(IF(Data!$C$6="Real",B1497,I1497+J1496+($C$14*$C$12)*(NORMINV(RAND(),$C$15,CHOOSE($G$13,$C$13,F1497,G1497)))),"")</f>
        <v/>
      </c>
      <c r="K1497" s="88" t="str">
        <f>IF(ISNUMBER(A1497), IF($G$16="fixed",$G$17,MIN(H1497*Data!$C$7*$C$16*0.5,$C$17*Data!$C$7))*$C$12,"")</f>
        <v/>
      </c>
      <c r="L1497" s="42" t="str">
        <f t="shared" ca="1" si="704"/>
        <v/>
      </c>
      <c r="M1497" s="44" t="str">
        <f t="shared" ca="1" si="705"/>
        <v/>
      </c>
      <c r="N1497" s="44" t="str">
        <f t="shared" ca="1" si="706"/>
        <v/>
      </c>
      <c r="O1497" s="108" t="str">
        <f t="shared" si="681"/>
        <v/>
      </c>
      <c r="P1497" s="102" t="str">
        <f t="shared" si="682"/>
        <v/>
      </c>
      <c r="Q1497" s="102" t="str">
        <f t="shared" si="683"/>
        <v/>
      </c>
      <c r="R1497" s="120" t="str">
        <f t="shared" si="701"/>
        <v/>
      </c>
      <c r="S1497" s="54" t="str">
        <f t="shared" si="702"/>
        <v/>
      </c>
      <c r="T1497" s="5" t="str">
        <f t="shared" si="684"/>
        <v/>
      </c>
      <c r="U1497" s="152" t="str">
        <f t="shared" si="685"/>
        <v/>
      </c>
      <c r="V1497" s="152" t="str">
        <f t="shared" si="686"/>
        <v/>
      </c>
      <c r="W1497" s="153" t="str">
        <f t="shared" si="687"/>
        <v/>
      </c>
      <c r="X1497" s="153" t="str">
        <f t="shared" si="688"/>
        <v/>
      </c>
      <c r="Y1497" s="153" t="str">
        <f t="shared" si="689"/>
        <v/>
      </c>
      <c r="Z1497" s="153" t="str">
        <f t="shared" si="690"/>
        <v/>
      </c>
      <c r="AA1497" s="152" t="str">
        <f t="shared" si="691"/>
        <v/>
      </c>
      <c r="AB1497" s="152" t="str">
        <f t="shared" si="692"/>
        <v/>
      </c>
      <c r="AC1497" s="154" t="str">
        <f t="shared" si="693"/>
        <v/>
      </c>
      <c r="AD1497" s="154" t="str">
        <f t="shared" si="694"/>
        <v/>
      </c>
      <c r="AE1497" s="3" t="str">
        <f t="shared" si="695"/>
        <v/>
      </c>
      <c r="AF1497" s="3" t="str">
        <f t="shared" si="696"/>
        <v/>
      </c>
      <c r="AG1497" s="3" t="str">
        <f t="shared" si="703"/>
        <v/>
      </c>
      <c r="AH1497" s="4" t="str">
        <f t="shared" si="697"/>
        <v/>
      </c>
      <c r="AI1497" s="75" t="str">
        <f t="shared" si="698"/>
        <v/>
      </c>
      <c r="AJ1497" s="75" t="str">
        <f t="shared" si="699"/>
        <v/>
      </c>
    </row>
    <row r="1498" spans="1:36" ht="14.25">
      <c r="A1498" s="41" t="str">
        <f t="shared" si="700"/>
        <v/>
      </c>
      <c r="B1498" s="150" t="str">
        <f>IF(ISNUMBER(A1498),INDEX('MetaTrader Import'!$H$13:$J$5893,TRUNC(((A1498-$A$39+1)-1)/3)+1,MOD((A1498-$A$39+1)-1,3)+1),"")</f>
        <v/>
      </c>
      <c r="C1498" s="43" t="str">
        <f t="shared" si="677"/>
        <v/>
      </c>
      <c r="D1498" s="43" t="str">
        <f t="shared" ca="1" si="678"/>
        <v/>
      </c>
      <c r="E1498" s="43" t="str">
        <f t="shared" si="679"/>
        <v/>
      </c>
      <c r="F1498" s="43" t="str">
        <f t="shared" si="680"/>
        <v/>
      </c>
      <c r="G1498" s="43" t="str">
        <f>IF(A1498&lt;&gt;"",IF(A1498&lt;Data!$G$11*0.25,$C$13/$G$32,IF(A1498&gt;Data!$G$11*0.25,$C$13,$C$13*10)),"")</f>
        <v/>
      </c>
      <c r="H1498" s="43" t="str">
        <f>IF(A1498&lt;&gt;"",IF(Data!$G$9="constant",$C$13,IF(Data!$G$9="squeeze",G1498,F1498)),"")</f>
        <v/>
      </c>
      <c r="I1498" s="38" t="str">
        <f ca="1">IF(ISNUMBER(A1498),NORMINV(RAND(),0,IF(AND(Data!$G$9="squeeze",A1498&lt;Data!$G$11*0.25),$H$32,1)*$C$30*$C$13)*($C$14*$C$12),"")</f>
        <v/>
      </c>
      <c r="J1498" s="42" t="str">
        <f ca="1">IFERROR(IF(Data!$C$6="Real",B1498,I1498+J1497+($C$14*$C$12)*(NORMINV(RAND(),$C$15,CHOOSE($G$13,$C$13,F1498,G1498)))),"")</f>
        <v/>
      </c>
      <c r="K1498" s="88" t="str">
        <f>IF(ISNUMBER(A1498), IF($G$16="fixed",$G$17,MIN(H1498*Data!$C$7*$C$16*0.5,$C$17*Data!$C$7))*$C$12,"")</f>
        <v/>
      </c>
      <c r="L1498" s="42" t="str">
        <f t="shared" ca="1" si="704"/>
        <v/>
      </c>
      <c r="M1498" s="44" t="str">
        <f t="shared" ca="1" si="705"/>
        <v/>
      </c>
      <c r="N1498" s="44" t="str">
        <f t="shared" ca="1" si="706"/>
        <v/>
      </c>
      <c r="O1498" s="108" t="str">
        <f t="shared" si="681"/>
        <v/>
      </c>
      <c r="P1498" s="102" t="str">
        <f t="shared" si="682"/>
        <v/>
      </c>
      <c r="Q1498" s="102" t="str">
        <f t="shared" si="683"/>
        <v/>
      </c>
      <c r="R1498" s="120" t="str">
        <f t="shared" si="701"/>
        <v/>
      </c>
      <c r="S1498" s="54" t="str">
        <f t="shared" si="702"/>
        <v/>
      </c>
      <c r="T1498" s="5" t="str">
        <f t="shared" si="684"/>
        <v/>
      </c>
      <c r="U1498" s="152" t="str">
        <f t="shared" si="685"/>
        <v/>
      </c>
      <c r="V1498" s="152" t="str">
        <f t="shared" si="686"/>
        <v/>
      </c>
      <c r="W1498" s="153" t="str">
        <f t="shared" si="687"/>
        <v/>
      </c>
      <c r="X1498" s="153" t="str">
        <f t="shared" si="688"/>
        <v/>
      </c>
      <c r="Y1498" s="153" t="str">
        <f t="shared" si="689"/>
        <v/>
      </c>
      <c r="Z1498" s="153" t="str">
        <f t="shared" si="690"/>
        <v/>
      </c>
      <c r="AA1498" s="152" t="str">
        <f t="shared" si="691"/>
        <v/>
      </c>
      <c r="AB1498" s="152" t="str">
        <f t="shared" si="692"/>
        <v/>
      </c>
      <c r="AC1498" s="154" t="str">
        <f t="shared" si="693"/>
        <v/>
      </c>
      <c r="AD1498" s="154" t="str">
        <f t="shared" si="694"/>
        <v/>
      </c>
      <c r="AE1498" s="3" t="str">
        <f t="shared" si="695"/>
        <v/>
      </c>
      <c r="AF1498" s="3" t="str">
        <f t="shared" si="696"/>
        <v/>
      </c>
      <c r="AG1498" s="3" t="str">
        <f t="shared" si="703"/>
        <v/>
      </c>
      <c r="AH1498" s="4" t="str">
        <f t="shared" si="697"/>
        <v/>
      </c>
      <c r="AI1498" s="75" t="str">
        <f t="shared" si="698"/>
        <v/>
      </c>
      <c r="AJ1498" s="75" t="str">
        <f t="shared" si="699"/>
        <v/>
      </c>
    </row>
    <row r="1499" spans="1:36" ht="14.25">
      <c r="A1499" s="41" t="str">
        <f t="shared" si="700"/>
        <v/>
      </c>
      <c r="B1499" s="150" t="str">
        <f>IF(ISNUMBER(A1499),INDEX('MetaTrader Import'!$H$13:$J$5893,TRUNC(((A1499-$A$39+1)-1)/3)+1,MOD((A1499-$A$39+1)-1,3)+1),"")</f>
        <v/>
      </c>
      <c r="C1499" s="43" t="str">
        <f t="shared" si="677"/>
        <v/>
      </c>
      <c r="D1499" s="43" t="str">
        <f t="shared" ca="1" si="678"/>
        <v/>
      </c>
      <c r="E1499" s="43" t="str">
        <f t="shared" si="679"/>
        <v/>
      </c>
      <c r="F1499" s="43" t="str">
        <f t="shared" si="680"/>
        <v/>
      </c>
      <c r="G1499" s="43" t="str">
        <f>IF(A1499&lt;&gt;"",IF(A1499&lt;Data!$G$11*0.25,$C$13/$G$32,IF(A1499&gt;Data!$G$11*0.25,$C$13,$C$13*10)),"")</f>
        <v/>
      </c>
      <c r="H1499" s="43" t="str">
        <f>IF(A1499&lt;&gt;"",IF(Data!$G$9="constant",$C$13,IF(Data!$G$9="squeeze",G1499,F1499)),"")</f>
        <v/>
      </c>
      <c r="I1499" s="38" t="str">
        <f ca="1">IF(ISNUMBER(A1499),NORMINV(RAND(),0,IF(AND(Data!$G$9="squeeze",A1499&lt;Data!$G$11*0.25),$H$32,1)*$C$30*$C$13)*($C$14*$C$12),"")</f>
        <v/>
      </c>
      <c r="J1499" s="42" t="str">
        <f ca="1">IFERROR(IF(Data!$C$6="Real",B1499,I1499+J1498+($C$14*$C$12)*(NORMINV(RAND(),$C$15,CHOOSE($G$13,$C$13,F1499,G1499)))),"")</f>
        <v/>
      </c>
      <c r="K1499" s="88" t="str">
        <f>IF(ISNUMBER(A1499), IF($G$16="fixed",$G$17,MIN(H1499*Data!$C$7*$C$16*0.5,$C$17*Data!$C$7))*$C$12,"")</f>
        <v/>
      </c>
      <c r="L1499" s="42" t="str">
        <f t="shared" ca="1" si="704"/>
        <v/>
      </c>
      <c r="M1499" s="44" t="str">
        <f t="shared" ca="1" si="705"/>
        <v/>
      </c>
      <c r="N1499" s="44" t="str">
        <f t="shared" ca="1" si="706"/>
        <v/>
      </c>
      <c r="O1499" s="108" t="str">
        <f t="shared" si="681"/>
        <v/>
      </c>
      <c r="P1499" s="102" t="str">
        <f t="shared" si="682"/>
        <v/>
      </c>
      <c r="Q1499" s="102" t="str">
        <f t="shared" si="683"/>
        <v/>
      </c>
      <c r="R1499" s="120" t="str">
        <f t="shared" si="701"/>
        <v/>
      </c>
      <c r="S1499" s="54" t="str">
        <f t="shared" si="702"/>
        <v/>
      </c>
      <c r="T1499" s="5" t="str">
        <f t="shared" si="684"/>
        <v/>
      </c>
      <c r="U1499" s="152" t="str">
        <f t="shared" si="685"/>
        <v/>
      </c>
      <c r="V1499" s="152" t="str">
        <f t="shared" si="686"/>
        <v/>
      </c>
      <c r="W1499" s="153" t="str">
        <f t="shared" si="687"/>
        <v/>
      </c>
      <c r="X1499" s="153" t="str">
        <f t="shared" si="688"/>
        <v/>
      </c>
      <c r="Y1499" s="153" t="str">
        <f t="shared" si="689"/>
        <v/>
      </c>
      <c r="Z1499" s="153" t="str">
        <f t="shared" si="690"/>
        <v/>
      </c>
      <c r="AA1499" s="152" t="str">
        <f t="shared" si="691"/>
        <v/>
      </c>
      <c r="AB1499" s="152" t="str">
        <f t="shared" si="692"/>
        <v/>
      </c>
      <c r="AC1499" s="154" t="str">
        <f t="shared" si="693"/>
        <v/>
      </c>
      <c r="AD1499" s="154" t="str">
        <f t="shared" si="694"/>
        <v/>
      </c>
      <c r="AE1499" s="3" t="str">
        <f t="shared" si="695"/>
        <v/>
      </c>
      <c r="AF1499" s="3" t="str">
        <f t="shared" si="696"/>
        <v/>
      </c>
      <c r="AG1499" s="3" t="str">
        <f t="shared" si="703"/>
        <v/>
      </c>
      <c r="AH1499" s="4" t="str">
        <f t="shared" si="697"/>
        <v/>
      </c>
      <c r="AI1499" s="75" t="str">
        <f t="shared" si="698"/>
        <v/>
      </c>
      <c r="AJ1499" s="75" t="str">
        <f t="shared" si="699"/>
        <v/>
      </c>
    </row>
    <row r="1500" spans="1:36" ht="14.25">
      <c r="A1500" s="41" t="str">
        <f t="shared" si="700"/>
        <v/>
      </c>
      <c r="B1500" s="150" t="str">
        <f>IF(ISNUMBER(A1500),INDEX('MetaTrader Import'!$H$13:$J$5893,TRUNC(((A1500-$A$39+1)-1)/3)+1,MOD((A1500-$A$39+1)-1,3)+1),"")</f>
        <v/>
      </c>
      <c r="C1500" s="43" t="str">
        <f t="shared" si="677"/>
        <v/>
      </c>
      <c r="D1500" s="43" t="str">
        <f t="shared" ca="1" si="678"/>
        <v/>
      </c>
      <c r="E1500" s="43" t="str">
        <f t="shared" si="679"/>
        <v/>
      </c>
      <c r="F1500" s="43" t="str">
        <f t="shared" si="680"/>
        <v/>
      </c>
      <c r="G1500" s="43" t="str">
        <f>IF(A1500&lt;&gt;"",IF(A1500&lt;Data!$G$11*0.25,$C$13/$G$32,IF(A1500&gt;Data!$G$11*0.25,$C$13,$C$13*10)),"")</f>
        <v/>
      </c>
      <c r="H1500" s="43" t="str">
        <f>IF(A1500&lt;&gt;"",IF(Data!$G$9="constant",$C$13,IF(Data!$G$9="squeeze",G1500,F1500)),"")</f>
        <v/>
      </c>
      <c r="I1500" s="38" t="str">
        <f ca="1">IF(ISNUMBER(A1500),NORMINV(RAND(),0,IF(AND(Data!$G$9="squeeze",A1500&lt;Data!$G$11*0.25),$H$32,1)*$C$30*$C$13)*($C$14*$C$12),"")</f>
        <v/>
      </c>
      <c r="J1500" s="42" t="str">
        <f ca="1">IFERROR(IF(Data!$C$6="Real",B1500,I1500+J1499+($C$14*$C$12)*(NORMINV(RAND(),$C$15,CHOOSE($G$13,$C$13,F1500,G1500)))),"")</f>
        <v/>
      </c>
      <c r="K1500" s="88" t="str">
        <f>IF(ISNUMBER(A1500), IF($G$16="fixed",$G$17,MIN(H1500*Data!$C$7*$C$16*0.5,$C$17*Data!$C$7))*$C$12,"")</f>
        <v/>
      </c>
      <c r="L1500" s="42" t="str">
        <f t="shared" ca="1" si="704"/>
        <v/>
      </c>
      <c r="M1500" s="44" t="str">
        <f t="shared" ca="1" si="705"/>
        <v/>
      </c>
      <c r="N1500" s="44" t="str">
        <f t="shared" ca="1" si="706"/>
        <v/>
      </c>
      <c r="O1500" s="108" t="str">
        <f t="shared" si="681"/>
        <v/>
      </c>
      <c r="P1500" s="102" t="str">
        <f t="shared" si="682"/>
        <v/>
      </c>
      <c r="Q1500" s="102" t="str">
        <f t="shared" si="683"/>
        <v/>
      </c>
      <c r="R1500" s="120" t="str">
        <f t="shared" si="701"/>
        <v/>
      </c>
      <c r="S1500" s="54" t="str">
        <f t="shared" si="702"/>
        <v/>
      </c>
      <c r="T1500" s="5" t="str">
        <f t="shared" si="684"/>
        <v/>
      </c>
      <c r="U1500" s="152" t="str">
        <f t="shared" si="685"/>
        <v/>
      </c>
      <c r="V1500" s="152" t="str">
        <f t="shared" si="686"/>
        <v/>
      </c>
      <c r="W1500" s="153" t="str">
        <f t="shared" si="687"/>
        <v/>
      </c>
      <c r="X1500" s="153" t="str">
        <f t="shared" si="688"/>
        <v/>
      </c>
      <c r="Y1500" s="153" t="str">
        <f t="shared" si="689"/>
        <v/>
      </c>
      <c r="Z1500" s="153" t="str">
        <f t="shared" si="690"/>
        <v/>
      </c>
      <c r="AA1500" s="152" t="str">
        <f t="shared" si="691"/>
        <v/>
      </c>
      <c r="AB1500" s="152" t="str">
        <f t="shared" si="692"/>
        <v/>
      </c>
      <c r="AC1500" s="154" t="str">
        <f t="shared" si="693"/>
        <v/>
      </c>
      <c r="AD1500" s="154" t="str">
        <f t="shared" si="694"/>
        <v/>
      </c>
      <c r="AE1500" s="3" t="str">
        <f t="shared" si="695"/>
        <v/>
      </c>
      <c r="AF1500" s="3" t="str">
        <f t="shared" si="696"/>
        <v/>
      </c>
      <c r="AG1500" s="3" t="str">
        <f t="shared" si="703"/>
        <v/>
      </c>
      <c r="AH1500" s="4" t="str">
        <f t="shared" si="697"/>
        <v/>
      </c>
      <c r="AI1500" s="75" t="str">
        <f t="shared" si="698"/>
        <v/>
      </c>
      <c r="AJ1500" s="75" t="str">
        <f t="shared" si="699"/>
        <v/>
      </c>
    </row>
    <row r="1501" spans="1:36" ht="14.25">
      <c r="A1501" s="41" t="str">
        <f t="shared" si="700"/>
        <v/>
      </c>
      <c r="B1501" s="150" t="str">
        <f>IF(ISNUMBER(A1501),INDEX('MetaTrader Import'!$H$13:$J$5893,TRUNC(((A1501-$A$39+1)-1)/3)+1,MOD((A1501-$A$39+1)-1,3)+1),"")</f>
        <v/>
      </c>
      <c r="C1501" s="43" t="str">
        <f t="shared" si="677"/>
        <v/>
      </c>
      <c r="D1501" s="43" t="str">
        <f t="shared" ca="1" si="678"/>
        <v/>
      </c>
      <c r="E1501" s="43" t="str">
        <f t="shared" si="679"/>
        <v/>
      </c>
      <c r="F1501" s="43" t="str">
        <f t="shared" si="680"/>
        <v/>
      </c>
      <c r="G1501" s="43" t="str">
        <f>IF(A1501&lt;&gt;"",IF(A1501&lt;Data!$G$11*0.25,$C$13/$G$32,IF(A1501&gt;Data!$G$11*0.25,$C$13,$C$13*10)),"")</f>
        <v/>
      </c>
      <c r="H1501" s="43" t="str">
        <f>IF(A1501&lt;&gt;"",IF(Data!$G$9="constant",$C$13,IF(Data!$G$9="squeeze",G1501,F1501)),"")</f>
        <v/>
      </c>
      <c r="I1501" s="38" t="str">
        <f ca="1">IF(ISNUMBER(A1501),NORMINV(RAND(),0,IF(AND(Data!$G$9="squeeze",A1501&lt;Data!$G$11*0.25),$H$32,1)*$C$30*$C$13)*($C$14*$C$12),"")</f>
        <v/>
      </c>
      <c r="J1501" s="42" t="str">
        <f ca="1">IFERROR(IF(Data!$C$6="Real",B1501,I1501+J1500+($C$14*$C$12)*(NORMINV(RAND(),$C$15,CHOOSE($G$13,$C$13,F1501,G1501)))),"")</f>
        <v/>
      </c>
      <c r="K1501" s="88" t="str">
        <f>IF(ISNUMBER(A1501), IF($G$16="fixed",$G$17,MIN(H1501*Data!$C$7*$C$16*0.5,$C$17*Data!$C$7))*$C$12,"")</f>
        <v/>
      </c>
      <c r="L1501" s="42" t="str">
        <f t="shared" ca="1" si="704"/>
        <v/>
      </c>
      <c r="M1501" s="44" t="str">
        <f t="shared" ca="1" si="705"/>
        <v/>
      </c>
      <c r="N1501" s="44" t="str">
        <f t="shared" ca="1" si="706"/>
        <v/>
      </c>
      <c r="O1501" s="108" t="str">
        <f t="shared" si="681"/>
        <v/>
      </c>
      <c r="P1501" s="102" t="str">
        <f t="shared" si="682"/>
        <v/>
      </c>
      <c r="Q1501" s="102" t="str">
        <f t="shared" si="683"/>
        <v/>
      </c>
      <c r="R1501" s="120" t="str">
        <f t="shared" si="701"/>
        <v/>
      </c>
      <c r="S1501" s="54" t="str">
        <f t="shared" si="702"/>
        <v/>
      </c>
      <c r="T1501" s="5" t="str">
        <f t="shared" si="684"/>
        <v/>
      </c>
      <c r="U1501" s="152" t="str">
        <f t="shared" si="685"/>
        <v/>
      </c>
      <c r="V1501" s="152" t="str">
        <f t="shared" si="686"/>
        <v/>
      </c>
      <c r="W1501" s="153" t="str">
        <f t="shared" si="687"/>
        <v/>
      </c>
      <c r="X1501" s="153" t="str">
        <f t="shared" si="688"/>
        <v/>
      </c>
      <c r="Y1501" s="153" t="str">
        <f t="shared" si="689"/>
        <v/>
      </c>
      <c r="Z1501" s="153" t="str">
        <f t="shared" si="690"/>
        <v/>
      </c>
      <c r="AA1501" s="152" t="str">
        <f t="shared" si="691"/>
        <v/>
      </c>
      <c r="AB1501" s="152" t="str">
        <f t="shared" si="692"/>
        <v/>
      </c>
      <c r="AC1501" s="154" t="str">
        <f t="shared" si="693"/>
        <v/>
      </c>
      <c r="AD1501" s="154" t="str">
        <f t="shared" si="694"/>
        <v/>
      </c>
      <c r="AE1501" s="3" t="str">
        <f t="shared" si="695"/>
        <v/>
      </c>
      <c r="AF1501" s="3" t="str">
        <f t="shared" si="696"/>
        <v/>
      </c>
      <c r="AG1501" s="3" t="str">
        <f t="shared" si="703"/>
        <v/>
      </c>
      <c r="AH1501" s="4" t="str">
        <f t="shared" si="697"/>
        <v/>
      </c>
      <c r="AI1501" s="75" t="str">
        <f t="shared" si="698"/>
        <v/>
      </c>
      <c r="AJ1501" s="75" t="str">
        <f t="shared" si="699"/>
        <v/>
      </c>
    </row>
    <row r="1502" spans="1:36" ht="14.25">
      <c r="A1502" s="41" t="str">
        <f t="shared" si="700"/>
        <v/>
      </c>
      <c r="B1502" s="150" t="str">
        <f>IF(ISNUMBER(A1502),INDEX('MetaTrader Import'!$H$13:$J$5893,TRUNC(((A1502-$A$39+1)-1)/3)+1,MOD((A1502-$A$39+1)-1,3)+1),"")</f>
        <v/>
      </c>
      <c r="C1502" s="43" t="str">
        <f t="shared" si="677"/>
        <v/>
      </c>
      <c r="D1502" s="43" t="str">
        <f t="shared" ca="1" si="678"/>
        <v/>
      </c>
      <c r="E1502" s="43" t="str">
        <f t="shared" si="679"/>
        <v/>
      </c>
      <c r="F1502" s="43" t="str">
        <f t="shared" si="680"/>
        <v/>
      </c>
      <c r="G1502" s="43" t="str">
        <f>IF(A1502&lt;&gt;"",IF(A1502&lt;Data!$G$11*0.25,$C$13/$G$32,IF(A1502&gt;Data!$G$11*0.25,$C$13,$C$13*10)),"")</f>
        <v/>
      </c>
      <c r="H1502" s="43" t="str">
        <f>IF(A1502&lt;&gt;"",IF(Data!$G$9="constant",$C$13,IF(Data!$G$9="squeeze",G1502,F1502)),"")</f>
        <v/>
      </c>
      <c r="I1502" s="38" t="str">
        <f ca="1">IF(ISNUMBER(A1502),NORMINV(RAND(),0,IF(AND(Data!$G$9="squeeze",A1502&lt;Data!$G$11*0.25),$H$32,1)*$C$30*$C$13)*($C$14*$C$12),"")</f>
        <v/>
      </c>
      <c r="J1502" s="42" t="str">
        <f ca="1">IFERROR(IF(Data!$C$6="Real",B1502,I1502+J1501+($C$14*$C$12)*(NORMINV(RAND(),$C$15,CHOOSE($G$13,$C$13,F1502,G1502)))),"")</f>
        <v/>
      </c>
      <c r="K1502" s="88" t="str">
        <f>IF(ISNUMBER(A1502), IF($G$16="fixed",$G$17,MIN(H1502*Data!$C$7*$C$16*0.5,$C$17*Data!$C$7))*$C$12,"")</f>
        <v/>
      </c>
      <c r="L1502" s="42" t="str">
        <f t="shared" ca="1" si="704"/>
        <v/>
      </c>
      <c r="M1502" s="44" t="str">
        <f t="shared" ca="1" si="705"/>
        <v/>
      </c>
      <c r="N1502" s="44" t="str">
        <f t="shared" ca="1" si="706"/>
        <v/>
      </c>
      <c r="O1502" s="108" t="str">
        <f t="shared" si="681"/>
        <v/>
      </c>
      <c r="P1502" s="102" t="str">
        <f t="shared" si="682"/>
        <v/>
      </c>
      <c r="Q1502" s="102" t="str">
        <f t="shared" si="683"/>
        <v/>
      </c>
      <c r="R1502" s="120" t="str">
        <f t="shared" si="701"/>
        <v/>
      </c>
      <c r="S1502" s="54" t="str">
        <f t="shared" si="702"/>
        <v/>
      </c>
      <c r="T1502" s="5" t="str">
        <f t="shared" si="684"/>
        <v/>
      </c>
      <c r="U1502" s="152" t="str">
        <f t="shared" si="685"/>
        <v/>
      </c>
      <c r="V1502" s="152" t="str">
        <f t="shared" si="686"/>
        <v/>
      </c>
      <c r="W1502" s="153" t="str">
        <f t="shared" si="687"/>
        <v/>
      </c>
      <c r="X1502" s="153" t="str">
        <f t="shared" si="688"/>
        <v/>
      </c>
      <c r="Y1502" s="153" t="str">
        <f t="shared" si="689"/>
        <v/>
      </c>
      <c r="Z1502" s="153" t="str">
        <f t="shared" si="690"/>
        <v/>
      </c>
      <c r="AA1502" s="152" t="str">
        <f t="shared" si="691"/>
        <v/>
      </c>
      <c r="AB1502" s="152" t="str">
        <f t="shared" si="692"/>
        <v/>
      </c>
      <c r="AC1502" s="154" t="str">
        <f t="shared" si="693"/>
        <v/>
      </c>
      <c r="AD1502" s="154" t="str">
        <f t="shared" si="694"/>
        <v/>
      </c>
      <c r="AE1502" s="3" t="str">
        <f t="shared" si="695"/>
        <v/>
      </c>
      <c r="AF1502" s="3" t="str">
        <f t="shared" si="696"/>
        <v/>
      </c>
      <c r="AG1502" s="3" t="str">
        <f t="shared" si="703"/>
        <v/>
      </c>
      <c r="AH1502" s="4" t="str">
        <f t="shared" si="697"/>
        <v/>
      </c>
      <c r="AI1502" s="75" t="str">
        <f t="shared" si="698"/>
        <v/>
      </c>
      <c r="AJ1502" s="75" t="str">
        <f t="shared" si="699"/>
        <v/>
      </c>
    </row>
    <row r="1503" spans="1:36" ht="14.25">
      <c r="A1503" s="41" t="str">
        <f t="shared" si="700"/>
        <v/>
      </c>
      <c r="B1503" s="150" t="str">
        <f>IF(ISNUMBER(A1503),INDEX('MetaTrader Import'!$H$13:$J$5893,TRUNC(((A1503-$A$39+1)-1)/3)+1,MOD((A1503-$A$39+1)-1,3)+1),"")</f>
        <v/>
      </c>
      <c r="C1503" s="43" t="str">
        <f t="shared" si="677"/>
        <v/>
      </c>
      <c r="D1503" s="43" t="str">
        <f t="shared" ca="1" si="678"/>
        <v/>
      </c>
      <c r="E1503" s="43" t="str">
        <f t="shared" si="679"/>
        <v/>
      </c>
      <c r="F1503" s="43" t="str">
        <f t="shared" si="680"/>
        <v/>
      </c>
      <c r="G1503" s="43" t="str">
        <f>IF(A1503&lt;&gt;"",IF(A1503&lt;Data!$G$11*0.25,$C$13/$G$32,IF(A1503&gt;Data!$G$11*0.25,$C$13,$C$13*10)),"")</f>
        <v/>
      </c>
      <c r="H1503" s="43" t="str">
        <f>IF(A1503&lt;&gt;"",IF(Data!$G$9="constant",$C$13,IF(Data!$G$9="squeeze",G1503,F1503)),"")</f>
        <v/>
      </c>
      <c r="I1503" s="38" t="str">
        <f ca="1">IF(ISNUMBER(A1503),NORMINV(RAND(),0,IF(AND(Data!$G$9="squeeze",A1503&lt;Data!$G$11*0.25),$H$32,1)*$C$30*$C$13)*($C$14*$C$12),"")</f>
        <v/>
      </c>
      <c r="J1503" s="42" t="str">
        <f ca="1">IFERROR(IF(Data!$C$6="Real",B1503,I1503+J1502+($C$14*$C$12)*(NORMINV(RAND(),$C$15,CHOOSE($G$13,$C$13,F1503,G1503)))),"")</f>
        <v/>
      </c>
      <c r="K1503" s="88" t="str">
        <f>IF(ISNUMBER(A1503), IF($G$16="fixed",$G$17,MIN(H1503*Data!$C$7*$C$16*0.5,$C$17*Data!$C$7))*$C$12,"")</f>
        <v/>
      </c>
      <c r="L1503" s="42" t="str">
        <f t="shared" ca="1" si="704"/>
        <v/>
      </c>
      <c r="M1503" s="44" t="str">
        <f t="shared" ca="1" si="705"/>
        <v/>
      </c>
      <c r="N1503" s="44" t="str">
        <f t="shared" ca="1" si="706"/>
        <v/>
      </c>
      <c r="O1503" s="108" t="str">
        <f t="shared" si="681"/>
        <v/>
      </c>
      <c r="P1503" s="102" t="str">
        <f t="shared" si="682"/>
        <v/>
      </c>
      <c r="Q1503" s="102" t="str">
        <f t="shared" si="683"/>
        <v/>
      </c>
      <c r="R1503" s="120" t="str">
        <f t="shared" si="701"/>
        <v/>
      </c>
      <c r="S1503" s="54" t="str">
        <f t="shared" si="702"/>
        <v/>
      </c>
      <c r="T1503" s="5" t="str">
        <f t="shared" si="684"/>
        <v/>
      </c>
      <c r="U1503" s="152" t="str">
        <f t="shared" si="685"/>
        <v/>
      </c>
      <c r="V1503" s="152" t="str">
        <f t="shared" si="686"/>
        <v/>
      </c>
      <c r="W1503" s="153" t="str">
        <f t="shared" si="687"/>
        <v/>
      </c>
      <c r="X1503" s="153" t="str">
        <f t="shared" si="688"/>
        <v/>
      </c>
      <c r="Y1503" s="153" t="str">
        <f t="shared" si="689"/>
        <v/>
      </c>
      <c r="Z1503" s="153" t="str">
        <f t="shared" si="690"/>
        <v/>
      </c>
      <c r="AA1503" s="152" t="str">
        <f t="shared" si="691"/>
        <v/>
      </c>
      <c r="AB1503" s="152" t="str">
        <f t="shared" si="692"/>
        <v/>
      </c>
      <c r="AC1503" s="154" t="str">
        <f t="shared" si="693"/>
        <v/>
      </c>
      <c r="AD1503" s="154" t="str">
        <f t="shared" si="694"/>
        <v/>
      </c>
      <c r="AE1503" s="3" t="str">
        <f t="shared" si="695"/>
        <v/>
      </c>
      <c r="AF1503" s="3" t="str">
        <f t="shared" si="696"/>
        <v/>
      </c>
      <c r="AG1503" s="3" t="str">
        <f t="shared" si="703"/>
        <v/>
      </c>
      <c r="AH1503" s="4" t="str">
        <f t="shared" si="697"/>
        <v/>
      </c>
      <c r="AI1503" s="75" t="str">
        <f t="shared" si="698"/>
        <v/>
      </c>
      <c r="AJ1503" s="75" t="str">
        <f t="shared" si="699"/>
        <v/>
      </c>
    </row>
    <row r="1504" spans="1:36" ht="14.25">
      <c r="A1504" s="41" t="str">
        <f t="shared" si="700"/>
        <v/>
      </c>
      <c r="B1504" s="150" t="str">
        <f>IF(ISNUMBER(A1504),INDEX('MetaTrader Import'!$H$13:$J$5893,TRUNC(((A1504-$A$39+1)-1)/3)+1,MOD((A1504-$A$39+1)-1,3)+1),"")</f>
        <v/>
      </c>
      <c r="C1504" s="43" t="str">
        <f t="shared" si="677"/>
        <v/>
      </c>
      <c r="D1504" s="43" t="str">
        <f t="shared" ca="1" si="678"/>
        <v/>
      </c>
      <c r="E1504" s="43" t="str">
        <f t="shared" si="679"/>
        <v/>
      </c>
      <c r="F1504" s="43" t="str">
        <f t="shared" si="680"/>
        <v/>
      </c>
      <c r="G1504" s="43" t="str">
        <f>IF(A1504&lt;&gt;"",IF(A1504&lt;Data!$G$11*0.25,$C$13/$G$32,IF(A1504&gt;Data!$G$11*0.25,$C$13,$C$13*10)),"")</f>
        <v/>
      </c>
      <c r="H1504" s="43" t="str">
        <f>IF(A1504&lt;&gt;"",IF(Data!$G$9="constant",$C$13,IF(Data!$G$9="squeeze",G1504,F1504)),"")</f>
        <v/>
      </c>
      <c r="I1504" s="38" t="str">
        <f ca="1">IF(ISNUMBER(A1504),NORMINV(RAND(),0,IF(AND(Data!$G$9="squeeze",A1504&lt;Data!$G$11*0.25),$H$32,1)*$C$30*$C$13)*($C$14*$C$12),"")</f>
        <v/>
      </c>
      <c r="J1504" s="42" t="str">
        <f ca="1">IFERROR(IF(Data!$C$6="Real",B1504,I1504+J1503+($C$14*$C$12)*(NORMINV(RAND(),$C$15,CHOOSE($G$13,$C$13,F1504,G1504)))),"")</f>
        <v/>
      </c>
      <c r="K1504" s="88" t="str">
        <f>IF(ISNUMBER(A1504), IF($G$16="fixed",$G$17,MIN(H1504*Data!$C$7*$C$16*0.5,$C$17*Data!$C$7))*$C$12,"")</f>
        <v/>
      </c>
      <c r="L1504" s="42" t="str">
        <f t="shared" ca="1" si="704"/>
        <v/>
      </c>
      <c r="M1504" s="44" t="str">
        <f t="shared" ca="1" si="705"/>
        <v/>
      </c>
      <c r="N1504" s="44" t="str">
        <f t="shared" ca="1" si="706"/>
        <v/>
      </c>
      <c r="O1504" s="108" t="str">
        <f t="shared" si="681"/>
        <v/>
      </c>
      <c r="P1504" s="102" t="str">
        <f t="shared" si="682"/>
        <v/>
      </c>
      <c r="Q1504" s="102" t="str">
        <f t="shared" si="683"/>
        <v/>
      </c>
      <c r="R1504" s="120" t="str">
        <f t="shared" si="701"/>
        <v/>
      </c>
      <c r="S1504" s="54" t="str">
        <f t="shared" si="702"/>
        <v/>
      </c>
      <c r="T1504" s="5" t="str">
        <f t="shared" si="684"/>
        <v/>
      </c>
      <c r="U1504" s="152" t="str">
        <f t="shared" si="685"/>
        <v/>
      </c>
      <c r="V1504" s="152" t="str">
        <f t="shared" si="686"/>
        <v/>
      </c>
      <c r="W1504" s="153" t="str">
        <f t="shared" si="687"/>
        <v/>
      </c>
      <c r="X1504" s="153" t="str">
        <f t="shared" si="688"/>
        <v/>
      </c>
      <c r="Y1504" s="153" t="str">
        <f t="shared" si="689"/>
        <v/>
      </c>
      <c r="Z1504" s="153" t="str">
        <f t="shared" si="690"/>
        <v/>
      </c>
      <c r="AA1504" s="152" t="str">
        <f t="shared" si="691"/>
        <v/>
      </c>
      <c r="AB1504" s="152" t="str">
        <f t="shared" si="692"/>
        <v/>
      </c>
      <c r="AC1504" s="154" t="str">
        <f t="shared" si="693"/>
        <v/>
      </c>
      <c r="AD1504" s="154" t="str">
        <f t="shared" si="694"/>
        <v/>
      </c>
      <c r="AE1504" s="3" t="str">
        <f t="shared" si="695"/>
        <v/>
      </c>
      <c r="AF1504" s="3" t="str">
        <f t="shared" si="696"/>
        <v/>
      </c>
      <c r="AG1504" s="3" t="str">
        <f t="shared" si="703"/>
        <v/>
      </c>
      <c r="AH1504" s="4" t="str">
        <f t="shared" si="697"/>
        <v/>
      </c>
      <c r="AI1504" s="75" t="str">
        <f t="shared" si="698"/>
        <v/>
      </c>
      <c r="AJ1504" s="75" t="str">
        <f t="shared" si="699"/>
        <v/>
      </c>
    </row>
    <row r="1505" spans="1:36" ht="14.25">
      <c r="A1505" s="41" t="str">
        <f t="shared" si="700"/>
        <v/>
      </c>
      <c r="B1505" s="150" t="str">
        <f>IF(ISNUMBER(A1505),INDEX('MetaTrader Import'!$H$13:$J$5893,TRUNC(((A1505-$A$39+1)-1)/3)+1,MOD((A1505-$A$39+1)-1,3)+1),"")</f>
        <v/>
      </c>
      <c r="C1505" s="43" t="str">
        <f t="shared" si="677"/>
        <v/>
      </c>
      <c r="D1505" s="43" t="str">
        <f t="shared" ca="1" si="678"/>
        <v/>
      </c>
      <c r="E1505" s="43" t="str">
        <f t="shared" si="679"/>
        <v/>
      </c>
      <c r="F1505" s="43" t="str">
        <f t="shared" si="680"/>
        <v/>
      </c>
      <c r="G1505" s="43" t="str">
        <f>IF(A1505&lt;&gt;"",IF(A1505&lt;Data!$G$11*0.25,$C$13/$G$32,IF(A1505&gt;Data!$G$11*0.25,$C$13,$C$13*10)),"")</f>
        <v/>
      </c>
      <c r="H1505" s="43" t="str">
        <f>IF(A1505&lt;&gt;"",IF(Data!$G$9="constant",$C$13,IF(Data!$G$9="squeeze",G1505,F1505)),"")</f>
        <v/>
      </c>
      <c r="I1505" s="38" t="str">
        <f ca="1">IF(ISNUMBER(A1505),NORMINV(RAND(),0,IF(AND(Data!$G$9="squeeze",A1505&lt;Data!$G$11*0.25),$H$32,1)*$C$30*$C$13)*($C$14*$C$12),"")</f>
        <v/>
      </c>
      <c r="J1505" s="42" t="str">
        <f ca="1">IFERROR(IF(Data!$C$6="Real",B1505,I1505+J1504+($C$14*$C$12)*(NORMINV(RAND(),$C$15,CHOOSE($G$13,$C$13,F1505,G1505)))),"")</f>
        <v/>
      </c>
      <c r="K1505" s="88" t="str">
        <f>IF(ISNUMBER(A1505), IF($G$16="fixed",$G$17,MIN(H1505*Data!$C$7*$C$16*0.5,$C$17*Data!$C$7))*$C$12,"")</f>
        <v/>
      </c>
      <c r="L1505" s="42" t="str">
        <f t="shared" ca="1" si="704"/>
        <v/>
      </c>
      <c r="M1505" s="44" t="str">
        <f t="shared" ca="1" si="705"/>
        <v/>
      </c>
      <c r="N1505" s="44" t="str">
        <f t="shared" ca="1" si="706"/>
        <v/>
      </c>
      <c r="O1505" s="108" t="str">
        <f t="shared" si="681"/>
        <v/>
      </c>
      <c r="P1505" s="102" t="str">
        <f t="shared" si="682"/>
        <v/>
      </c>
      <c r="Q1505" s="102" t="str">
        <f t="shared" si="683"/>
        <v/>
      </c>
      <c r="R1505" s="120" t="str">
        <f t="shared" si="701"/>
        <v/>
      </c>
      <c r="S1505" s="54" t="str">
        <f t="shared" si="702"/>
        <v/>
      </c>
      <c r="T1505" s="5" t="str">
        <f t="shared" si="684"/>
        <v/>
      </c>
      <c r="U1505" s="152" t="str">
        <f t="shared" si="685"/>
        <v/>
      </c>
      <c r="V1505" s="152" t="str">
        <f t="shared" si="686"/>
        <v/>
      </c>
      <c r="W1505" s="153" t="str">
        <f t="shared" si="687"/>
        <v/>
      </c>
      <c r="X1505" s="153" t="str">
        <f t="shared" si="688"/>
        <v/>
      </c>
      <c r="Y1505" s="153" t="str">
        <f t="shared" si="689"/>
        <v/>
      </c>
      <c r="Z1505" s="153" t="str">
        <f t="shared" si="690"/>
        <v/>
      </c>
      <c r="AA1505" s="152" t="str">
        <f t="shared" si="691"/>
        <v/>
      </c>
      <c r="AB1505" s="152" t="str">
        <f t="shared" si="692"/>
        <v/>
      </c>
      <c r="AC1505" s="154" t="str">
        <f t="shared" si="693"/>
        <v/>
      </c>
      <c r="AD1505" s="154" t="str">
        <f t="shared" si="694"/>
        <v/>
      </c>
      <c r="AE1505" s="3" t="str">
        <f t="shared" si="695"/>
        <v/>
      </c>
      <c r="AF1505" s="3" t="str">
        <f t="shared" si="696"/>
        <v/>
      </c>
      <c r="AG1505" s="3" t="str">
        <f t="shared" si="703"/>
        <v/>
      </c>
      <c r="AH1505" s="4" t="str">
        <f t="shared" si="697"/>
        <v/>
      </c>
      <c r="AI1505" s="75" t="str">
        <f t="shared" si="698"/>
        <v/>
      </c>
      <c r="AJ1505" s="75" t="str">
        <f t="shared" si="699"/>
        <v/>
      </c>
    </row>
    <row r="1506" spans="1:36" ht="14.25">
      <c r="A1506" s="41" t="str">
        <f t="shared" si="700"/>
        <v/>
      </c>
      <c r="B1506" s="150" t="str">
        <f>IF(ISNUMBER(A1506),INDEX('MetaTrader Import'!$H$13:$J$5893,TRUNC(((A1506-$A$39+1)-1)/3)+1,MOD((A1506-$A$39+1)-1,3)+1),"")</f>
        <v/>
      </c>
      <c r="C1506" s="43" t="str">
        <f t="shared" si="677"/>
        <v/>
      </c>
      <c r="D1506" s="43" t="str">
        <f t="shared" ca="1" si="678"/>
        <v/>
      </c>
      <c r="E1506" s="43" t="str">
        <f t="shared" si="679"/>
        <v/>
      </c>
      <c r="F1506" s="43" t="str">
        <f t="shared" si="680"/>
        <v/>
      </c>
      <c r="G1506" s="43" t="str">
        <f>IF(A1506&lt;&gt;"",IF(A1506&lt;Data!$G$11*0.25,$C$13/$G$32,IF(A1506&gt;Data!$G$11*0.25,$C$13,$C$13*10)),"")</f>
        <v/>
      </c>
      <c r="H1506" s="43" t="str">
        <f>IF(A1506&lt;&gt;"",IF(Data!$G$9="constant",$C$13,IF(Data!$G$9="squeeze",G1506,F1506)),"")</f>
        <v/>
      </c>
      <c r="I1506" s="38" t="str">
        <f ca="1">IF(ISNUMBER(A1506),NORMINV(RAND(),0,IF(AND(Data!$G$9="squeeze",A1506&lt;Data!$G$11*0.25),$H$32,1)*$C$30*$C$13)*($C$14*$C$12),"")</f>
        <v/>
      </c>
      <c r="J1506" s="42" t="str">
        <f ca="1">IFERROR(IF(Data!$C$6="Real",B1506,I1506+J1505+($C$14*$C$12)*(NORMINV(RAND(),$C$15,CHOOSE($G$13,$C$13,F1506,G1506)))),"")</f>
        <v/>
      </c>
      <c r="K1506" s="88" t="str">
        <f>IF(ISNUMBER(A1506), IF($G$16="fixed",$G$17,MIN(H1506*Data!$C$7*$C$16*0.5,$C$17*Data!$C$7))*$C$12,"")</f>
        <v/>
      </c>
      <c r="L1506" s="42" t="str">
        <f t="shared" ca="1" si="704"/>
        <v/>
      </c>
      <c r="M1506" s="44" t="str">
        <f t="shared" ca="1" si="705"/>
        <v/>
      </c>
      <c r="N1506" s="44" t="str">
        <f t="shared" ca="1" si="706"/>
        <v/>
      </c>
      <c r="O1506" s="108" t="str">
        <f t="shared" si="681"/>
        <v/>
      </c>
      <c r="P1506" s="102" t="str">
        <f t="shared" si="682"/>
        <v/>
      </c>
      <c r="Q1506" s="102" t="str">
        <f t="shared" si="683"/>
        <v/>
      </c>
      <c r="R1506" s="120" t="str">
        <f t="shared" si="701"/>
        <v/>
      </c>
      <c r="S1506" s="54" t="str">
        <f t="shared" si="702"/>
        <v/>
      </c>
      <c r="T1506" s="5" t="str">
        <f t="shared" si="684"/>
        <v/>
      </c>
      <c r="U1506" s="152" t="str">
        <f t="shared" si="685"/>
        <v/>
      </c>
      <c r="V1506" s="152" t="str">
        <f t="shared" si="686"/>
        <v/>
      </c>
      <c r="W1506" s="153" t="str">
        <f t="shared" si="687"/>
        <v/>
      </c>
      <c r="X1506" s="153" t="str">
        <f t="shared" si="688"/>
        <v/>
      </c>
      <c r="Y1506" s="153" t="str">
        <f t="shared" si="689"/>
        <v/>
      </c>
      <c r="Z1506" s="153" t="str">
        <f t="shared" si="690"/>
        <v/>
      </c>
      <c r="AA1506" s="152" t="str">
        <f t="shared" si="691"/>
        <v/>
      </c>
      <c r="AB1506" s="152" t="str">
        <f t="shared" si="692"/>
        <v/>
      </c>
      <c r="AC1506" s="154" t="str">
        <f t="shared" si="693"/>
        <v/>
      </c>
      <c r="AD1506" s="154" t="str">
        <f t="shared" si="694"/>
        <v/>
      </c>
      <c r="AE1506" s="3" t="str">
        <f t="shared" si="695"/>
        <v/>
      </c>
      <c r="AF1506" s="3" t="str">
        <f t="shared" si="696"/>
        <v/>
      </c>
      <c r="AG1506" s="3" t="str">
        <f t="shared" si="703"/>
        <v/>
      </c>
      <c r="AH1506" s="4" t="str">
        <f t="shared" si="697"/>
        <v/>
      </c>
      <c r="AI1506" s="75" t="str">
        <f t="shared" si="698"/>
        <v/>
      </c>
      <c r="AJ1506" s="75" t="str">
        <f t="shared" si="699"/>
        <v/>
      </c>
    </row>
    <row r="1507" spans="1:36" ht="14.25">
      <c r="A1507" s="41" t="str">
        <f t="shared" si="700"/>
        <v/>
      </c>
      <c r="B1507" s="150" t="str">
        <f>IF(ISNUMBER(A1507),INDEX('MetaTrader Import'!$H$13:$J$5893,TRUNC(((A1507-$A$39+1)-1)/3)+1,MOD((A1507-$A$39+1)-1,3)+1),"")</f>
        <v/>
      </c>
      <c r="C1507" s="43" t="str">
        <f t="shared" si="677"/>
        <v/>
      </c>
      <c r="D1507" s="43" t="str">
        <f t="shared" ca="1" si="678"/>
        <v/>
      </c>
      <c r="E1507" s="43" t="str">
        <f t="shared" si="679"/>
        <v/>
      </c>
      <c r="F1507" s="43" t="str">
        <f t="shared" si="680"/>
        <v/>
      </c>
      <c r="G1507" s="43" t="str">
        <f>IF(A1507&lt;&gt;"",IF(A1507&lt;Data!$G$11*0.25,$C$13/$G$32,IF(A1507&gt;Data!$G$11*0.25,$C$13,$C$13*10)),"")</f>
        <v/>
      </c>
      <c r="H1507" s="43" t="str">
        <f>IF(A1507&lt;&gt;"",IF(Data!$G$9="constant",$C$13,IF(Data!$G$9="squeeze",G1507,F1507)),"")</f>
        <v/>
      </c>
      <c r="I1507" s="38" t="str">
        <f ca="1">IF(ISNUMBER(A1507),NORMINV(RAND(),0,IF(AND(Data!$G$9="squeeze",A1507&lt;Data!$G$11*0.25),$H$32,1)*$C$30*$C$13)*($C$14*$C$12),"")</f>
        <v/>
      </c>
      <c r="J1507" s="42" t="str">
        <f ca="1">IFERROR(IF(Data!$C$6="Real",B1507,I1507+J1506+($C$14*$C$12)*(NORMINV(RAND(),$C$15,CHOOSE($G$13,$C$13,F1507,G1507)))),"")</f>
        <v/>
      </c>
      <c r="K1507" s="88" t="str">
        <f>IF(ISNUMBER(A1507), IF($G$16="fixed",$G$17,MIN(H1507*Data!$C$7*$C$16*0.5,$C$17*Data!$C$7))*$C$12,"")</f>
        <v/>
      </c>
      <c r="L1507" s="42" t="str">
        <f t="shared" ca="1" si="704"/>
        <v/>
      </c>
      <c r="M1507" s="44" t="str">
        <f t="shared" ca="1" si="705"/>
        <v/>
      </c>
      <c r="N1507" s="44" t="str">
        <f t="shared" ca="1" si="706"/>
        <v/>
      </c>
      <c r="O1507" s="108" t="str">
        <f t="shared" si="681"/>
        <v/>
      </c>
      <c r="P1507" s="102" t="str">
        <f t="shared" si="682"/>
        <v/>
      </c>
      <c r="Q1507" s="102" t="str">
        <f t="shared" si="683"/>
        <v/>
      </c>
      <c r="R1507" s="120" t="str">
        <f t="shared" si="701"/>
        <v/>
      </c>
      <c r="S1507" s="54" t="str">
        <f t="shared" si="702"/>
        <v/>
      </c>
      <c r="T1507" s="5" t="str">
        <f t="shared" si="684"/>
        <v/>
      </c>
      <c r="U1507" s="152" t="str">
        <f t="shared" si="685"/>
        <v/>
      </c>
      <c r="V1507" s="152" t="str">
        <f t="shared" si="686"/>
        <v/>
      </c>
      <c r="W1507" s="153" t="str">
        <f t="shared" si="687"/>
        <v/>
      </c>
      <c r="X1507" s="153" t="str">
        <f t="shared" si="688"/>
        <v/>
      </c>
      <c r="Y1507" s="153" t="str">
        <f t="shared" si="689"/>
        <v/>
      </c>
      <c r="Z1507" s="153" t="str">
        <f t="shared" si="690"/>
        <v/>
      </c>
      <c r="AA1507" s="152" t="str">
        <f t="shared" si="691"/>
        <v/>
      </c>
      <c r="AB1507" s="152" t="str">
        <f t="shared" si="692"/>
        <v/>
      </c>
      <c r="AC1507" s="154" t="str">
        <f t="shared" si="693"/>
        <v/>
      </c>
      <c r="AD1507" s="154" t="str">
        <f t="shared" si="694"/>
        <v/>
      </c>
      <c r="AE1507" s="3" t="str">
        <f t="shared" si="695"/>
        <v/>
      </c>
      <c r="AF1507" s="3" t="str">
        <f t="shared" si="696"/>
        <v/>
      </c>
      <c r="AG1507" s="3" t="str">
        <f t="shared" si="703"/>
        <v/>
      </c>
      <c r="AH1507" s="4" t="str">
        <f t="shared" si="697"/>
        <v/>
      </c>
      <c r="AI1507" s="75" t="str">
        <f t="shared" si="698"/>
        <v/>
      </c>
      <c r="AJ1507" s="75" t="str">
        <f t="shared" si="699"/>
        <v/>
      </c>
    </row>
    <row r="1508" spans="1:36" ht="14.25">
      <c r="A1508" s="41" t="str">
        <f t="shared" si="700"/>
        <v/>
      </c>
      <c r="B1508" s="150" t="str">
        <f>IF(ISNUMBER(A1508),INDEX('MetaTrader Import'!$H$13:$J$5893,TRUNC(((A1508-$A$39+1)-1)/3)+1,MOD((A1508-$A$39+1)-1,3)+1),"")</f>
        <v/>
      </c>
      <c r="C1508" s="43" t="str">
        <f t="shared" si="677"/>
        <v/>
      </c>
      <c r="D1508" s="43" t="str">
        <f t="shared" ca="1" si="678"/>
        <v/>
      </c>
      <c r="E1508" s="43" t="str">
        <f t="shared" si="679"/>
        <v/>
      </c>
      <c r="F1508" s="43" t="str">
        <f t="shared" si="680"/>
        <v/>
      </c>
      <c r="G1508" s="43" t="str">
        <f>IF(A1508&lt;&gt;"",IF(A1508&lt;Data!$G$11*0.25,$C$13/$G$32,IF(A1508&gt;Data!$G$11*0.25,$C$13,$C$13*10)),"")</f>
        <v/>
      </c>
      <c r="H1508" s="43" t="str">
        <f>IF(A1508&lt;&gt;"",IF(Data!$G$9="constant",$C$13,IF(Data!$G$9="squeeze",G1508,F1508)),"")</f>
        <v/>
      </c>
      <c r="I1508" s="38" t="str">
        <f ca="1">IF(ISNUMBER(A1508),NORMINV(RAND(),0,IF(AND(Data!$G$9="squeeze",A1508&lt;Data!$G$11*0.25),$H$32,1)*$C$30*$C$13)*($C$14*$C$12),"")</f>
        <v/>
      </c>
      <c r="J1508" s="42" t="str">
        <f ca="1">IFERROR(IF(Data!$C$6="Real",B1508,I1508+J1507+($C$14*$C$12)*(NORMINV(RAND(),$C$15,CHOOSE($G$13,$C$13,F1508,G1508)))),"")</f>
        <v/>
      </c>
      <c r="K1508" s="88" t="str">
        <f>IF(ISNUMBER(A1508), IF($G$16="fixed",$G$17,MIN(H1508*Data!$C$7*$C$16*0.5,$C$17*Data!$C$7))*$C$12,"")</f>
        <v/>
      </c>
      <c r="L1508" s="42" t="str">
        <f t="shared" ca="1" si="704"/>
        <v/>
      </c>
      <c r="M1508" s="44" t="str">
        <f t="shared" ca="1" si="705"/>
        <v/>
      </c>
      <c r="N1508" s="44" t="str">
        <f t="shared" ca="1" si="706"/>
        <v/>
      </c>
      <c r="O1508" s="108" t="str">
        <f t="shared" si="681"/>
        <v/>
      </c>
      <c r="P1508" s="102" t="str">
        <f t="shared" si="682"/>
        <v/>
      </c>
      <c r="Q1508" s="102" t="str">
        <f t="shared" si="683"/>
        <v/>
      </c>
      <c r="R1508" s="120" t="str">
        <f t="shared" si="701"/>
        <v/>
      </c>
      <c r="S1508" s="54" t="str">
        <f t="shared" si="702"/>
        <v/>
      </c>
      <c r="T1508" s="5" t="str">
        <f t="shared" si="684"/>
        <v/>
      </c>
      <c r="U1508" s="152" t="str">
        <f t="shared" si="685"/>
        <v/>
      </c>
      <c r="V1508" s="152" t="str">
        <f t="shared" si="686"/>
        <v/>
      </c>
      <c r="W1508" s="153" t="str">
        <f t="shared" si="687"/>
        <v/>
      </c>
      <c r="X1508" s="153" t="str">
        <f t="shared" si="688"/>
        <v/>
      </c>
      <c r="Y1508" s="153" t="str">
        <f t="shared" si="689"/>
        <v/>
      </c>
      <c r="Z1508" s="153" t="str">
        <f t="shared" si="690"/>
        <v/>
      </c>
      <c r="AA1508" s="152" t="str">
        <f t="shared" si="691"/>
        <v/>
      </c>
      <c r="AB1508" s="152" t="str">
        <f t="shared" si="692"/>
        <v/>
      </c>
      <c r="AC1508" s="154" t="str">
        <f t="shared" si="693"/>
        <v/>
      </c>
      <c r="AD1508" s="154" t="str">
        <f t="shared" si="694"/>
        <v/>
      </c>
      <c r="AE1508" s="3" t="str">
        <f t="shared" si="695"/>
        <v/>
      </c>
      <c r="AF1508" s="3" t="str">
        <f t="shared" si="696"/>
        <v/>
      </c>
      <c r="AG1508" s="3" t="str">
        <f t="shared" si="703"/>
        <v/>
      </c>
      <c r="AH1508" s="4" t="str">
        <f t="shared" si="697"/>
        <v/>
      </c>
      <c r="AI1508" s="75" t="str">
        <f t="shared" si="698"/>
        <v/>
      </c>
      <c r="AJ1508" s="75" t="str">
        <f t="shared" si="699"/>
        <v/>
      </c>
    </row>
    <row r="1509" spans="1:36" ht="14.25">
      <c r="A1509" s="41" t="str">
        <f t="shared" si="700"/>
        <v/>
      </c>
      <c r="B1509" s="150" t="str">
        <f>IF(ISNUMBER(A1509),INDEX('MetaTrader Import'!$H$13:$J$5893,TRUNC(((A1509-$A$39+1)-1)/3)+1,MOD((A1509-$A$39+1)-1,3)+1),"")</f>
        <v/>
      </c>
      <c r="C1509" s="43" t="str">
        <f t="shared" si="677"/>
        <v/>
      </c>
      <c r="D1509" s="43" t="str">
        <f t="shared" ca="1" si="678"/>
        <v/>
      </c>
      <c r="E1509" s="43" t="str">
        <f t="shared" si="679"/>
        <v/>
      </c>
      <c r="F1509" s="43" t="str">
        <f t="shared" si="680"/>
        <v/>
      </c>
      <c r="G1509" s="43" t="str">
        <f>IF(A1509&lt;&gt;"",IF(A1509&lt;Data!$G$11*0.25,$C$13/$G$32,IF(A1509&gt;Data!$G$11*0.25,$C$13,$C$13*10)),"")</f>
        <v/>
      </c>
      <c r="H1509" s="43" t="str">
        <f>IF(A1509&lt;&gt;"",IF(Data!$G$9="constant",$C$13,IF(Data!$G$9="squeeze",G1509,F1509)),"")</f>
        <v/>
      </c>
      <c r="I1509" s="38" t="str">
        <f ca="1">IF(ISNUMBER(A1509),NORMINV(RAND(),0,IF(AND(Data!$G$9="squeeze",A1509&lt;Data!$G$11*0.25),$H$32,1)*$C$30*$C$13)*($C$14*$C$12),"")</f>
        <v/>
      </c>
      <c r="J1509" s="42" t="str">
        <f ca="1">IFERROR(IF(Data!$C$6="Real",B1509,I1509+J1508+($C$14*$C$12)*(NORMINV(RAND(),$C$15,CHOOSE($G$13,$C$13,F1509,G1509)))),"")</f>
        <v/>
      </c>
      <c r="K1509" s="88" t="str">
        <f>IF(ISNUMBER(A1509), IF($G$16="fixed",$G$17,MIN(H1509*Data!$C$7*$C$16*0.5,$C$17*Data!$C$7))*$C$12,"")</f>
        <v/>
      </c>
      <c r="L1509" s="42" t="str">
        <f t="shared" ca="1" si="704"/>
        <v/>
      </c>
      <c r="M1509" s="44" t="str">
        <f t="shared" ca="1" si="705"/>
        <v/>
      </c>
      <c r="N1509" s="44" t="str">
        <f t="shared" ca="1" si="706"/>
        <v/>
      </c>
      <c r="O1509" s="108" t="str">
        <f t="shared" si="681"/>
        <v/>
      </c>
      <c r="P1509" s="102" t="str">
        <f t="shared" si="682"/>
        <v/>
      </c>
      <c r="Q1509" s="102" t="str">
        <f t="shared" si="683"/>
        <v/>
      </c>
      <c r="R1509" s="120" t="str">
        <f t="shared" si="701"/>
        <v/>
      </c>
      <c r="S1509" s="54" t="str">
        <f t="shared" si="702"/>
        <v/>
      </c>
      <c r="T1509" s="5" t="str">
        <f t="shared" si="684"/>
        <v/>
      </c>
      <c r="U1509" s="152" t="str">
        <f t="shared" si="685"/>
        <v/>
      </c>
      <c r="V1509" s="152" t="str">
        <f t="shared" si="686"/>
        <v/>
      </c>
      <c r="W1509" s="153" t="str">
        <f t="shared" si="687"/>
        <v/>
      </c>
      <c r="X1509" s="153" t="str">
        <f t="shared" si="688"/>
        <v/>
      </c>
      <c r="Y1509" s="153" t="str">
        <f t="shared" si="689"/>
        <v/>
      </c>
      <c r="Z1509" s="153" t="str">
        <f t="shared" si="690"/>
        <v/>
      </c>
      <c r="AA1509" s="152" t="str">
        <f t="shared" si="691"/>
        <v/>
      </c>
      <c r="AB1509" s="152" t="str">
        <f t="shared" si="692"/>
        <v/>
      </c>
      <c r="AC1509" s="154" t="str">
        <f t="shared" si="693"/>
        <v/>
      </c>
      <c r="AD1509" s="154" t="str">
        <f t="shared" si="694"/>
        <v/>
      </c>
      <c r="AE1509" s="3" t="str">
        <f t="shared" si="695"/>
        <v/>
      </c>
      <c r="AF1509" s="3" t="str">
        <f t="shared" si="696"/>
        <v/>
      </c>
      <c r="AG1509" s="3" t="str">
        <f t="shared" si="703"/>
        <v/>
      </c>
      <c r="AH1509" s="4" t="str">
        <f t="shared" si="697"/>
        <v/>
      </c>
      <c r="AI1509" s="75" t="str">
        <f t="shared" si="698"/>
        <v/>
      </c>
      <c r="AJ1509" s="75" t="str">
        <f t="shared" si="699"/>
        <v/>
      </c>
    </row>
    <row r="1510" spans="1:36" ht="14.25">
      <c r="A1510" s="41" t="str">
        <f t="shared" si="700"/>
        <v/>
      </c>
      <c r="B1510" s="150" t="str">
        <f>IF(ISNUMBER(A1510),INDEX('MetaTrader Import'!$H$13:$J$5893,TRUNC(((A1510-$A$39+1)-1)/3)+1,MOD((A1510-$A$39+1)-1,3)+1),"")</f>
        <v/>
      </c>
      <c r="C1510" s="43" t="str">
        <f t="shared" si="677"/>
        <v/>
      </c>
      <c r="D1510" s="43" t="str">
        <f t="shared" ca="1" si="678"/>
        <v/>
      </c>
      <c r="E1510" s="43" t="str">
        <f t="shared" si="679"/>
        <v/>
      </c>
      <c r="F1510" s="43" t="str">
        <f t="shared" si="680"/>
        <v/>
      </c>
      <c r="G1510" s="43" t="str">
        <f>IF(A1510&lt;&gt;"",IF(A1510&lt;Data!$G$11*0.25,$C$13/$G$32,IF(A1510&gt;Data!$G$11*0.25,$C$13,$C$13*10)),"")</f>
        <v/>
      </c>
      <c r="H1510" s="43" t="str">
        <f>IF(A1510&lt;&gt;"",IF(Data!$G$9="constant",$C$13,IF(Data!$G$9="squeeze",G1510,F1510)),"")</f>
        <v/>
      </c>
      <c r="I1510" s="38" t="str">
        <f ca="1">IF(ISNUMBER(A1510),NORMINV(RAND(),0,IF(AND(Data!$G$9="squeeze",A1510&lt;Data!$G$11*0.25),$H$32,1)*$C$30*$C$13)*($C$14*$C$12),"")</f>
        <v/>
      </c>
      <c r="J1510" s="42" t="str">
        <f ca="1">IFERROR(IF(Data!$C$6="Real",B1510,I1510+J1509+($C$14*$C$12)*(NORMINV(RAND(),$C$15,CHOOSE($G$13,$C$13,F1510,G1510)))),"")</f>
        <v/>
      </c>
      <c r="K1510" s="88" t="str">
        <f>IF(ISNUMBER(A1510), IF($G$16="fixed",$G$17,MIN(H1510*Data!$C$7*$C$16*0.5,$C$17*Data!$C$7))*$C$12,"")</f>
        <v/>
      </c>
      <c r="L1510" s="42" t="str">
        <f t="shared" ca="1" si="704"/>
        <v/>
      </c>
      <c r="M1510" s="44" t="str">
        <f t="shared" ca="1" si="705"/>
        <v/>
      </c>
      <c r="N1510" s="44" t="str">
        <f t="shared" ca="1" si="706"/>
        <v/>
      </c>
      <c r="O1510" s="108" t="str">
        <f t="shared" si="681"/>
        <v/>
      </c>
      <c r="P1510" s="102" t="str">
        <f t="shared" si="682"/>
        <v/>
      </c>
      <c r="Q1510" s="102" t="str">
        <f t="shared" si="683"/>
        <v/>
      </c>
      <c r="R1510" s="120" t="str">
        <f t="shared" si="701"/>
        <v/>
      </c>
      <c r="S1510" s="54" t="str">
        <f t="shared" si="702"/>
        <v/>
      </c>
      <c r="T1510" s="5" t="str">
        <f t="shared" si="684"/>
        <v/>
      </c>
      <c r="U1510" s="152" t="str">
        <f t="shared" si="685"/>
        <v/>
      </c>
      <c r="V1510" s="152" t="str">
        <f t="shared" si="686"/>
        <v/>
      </c>
      <c r="W1510" s="153" t="str">
        <f t="shared" si="687"/>
        <v/>
      </c>
      <c r="X1510" s="153" t="str">
        <f t="shared" si="688"/>
        <v/>
      </c>
      <c r="Y1510" s="153" t="str">
        <f t="shared" si="689"/>
        <v/>
      </c>
      <c r="Z1510" s="153" t="str">
        <f t="shared" si="690"/>
        <v/>
      </c>
      <c r="AA1510" s="152" t="str">
        <f t="shared" si="691"/>
        <v/>
      </c>
      <c r="AB1510" s="152" t="str">
        <f t="shared" si="692"/>
        <v/>
      </c>
      <c r="AC1510" s="154" t="str">
        <f t="shared" si="693"/>
        <v/>
      </c>
      <c r="AD1510" s="154" t="str">
        <f t="shared" si="694"/>
        <v/>
      </c>
      <c r="AE1510" s="3" t="str">
        <f t="shared" si="695"/>
        <v/>
      </c>
      <c r="AF1510" s="3" t="str">
        <f t="shared" si="696"/>
        <v/>
      </c>
      <c r="AG1510" s="3" t="str">
        <f t="shared" si="703"/>
        <v/>
      </c>
      <c r="AH1510" s="4" t="str">
        <f t="shared" si="697"/>
        <v/>
      </c>
      <c r="AI1510" s="75" t="str">
        <f t="shared" si="698"/>
        <v/>
      </c>
      <c r="AJ1510" s="75" t="str">
        <f t="shared" si="699"/>
        <v/>
      </c>
    </row>
    <row r="1511" spans="1:36" ht="14.25">
      <c r="A1511" s="41" t="str">
        <f t="shared" si="700"/>
        <v/>
      </c>
      <c r="B1511" s="150" t="str">
        <f>IF(ISNUMBER(A1511),INDEX('MetaTrader Import'!$H$13:$J$5893,TRUNC(((A1511-$A$39+1)-1)/3)+1,MOD((A1511-$A$39+1)-1,3)+1),"")</f>
        <v/>
      </c>
      <c r="C1511" s="43" t="str">
        <f t="shared" si="677"/>
        <v/>
      </c>
      <c r="D1511" s="43" t="str">
        <f t="shared" ca="1" si="678"/>
        <v/>
      </c>
      <c r="E1511" s="43" t="str">
        <f t="shared" si="679"/>
        <v/>
      </c>
      <c r="F1511" s="43" t="str">
        <f t="shared" si="680"/>
        <v/>
      </c>
      <c r="G1511" s="43" t="str">
        <f>IF(A1511&lt;&gt;"",IF(A1511&lt;Data!$G$11*0.25,$C$13/$G$32,IF(A1511&gt;Data!$G$11*0.25,$C$13,$C$13*10)),"")</f>
        <v/>
      </c>
      <c r="H1511" s="43" t="str">
        <f>IF(A1511&lt;&gt;"",IF(Data!$G$9="constant",$C$13,IF(Data!$G$9="squeeze",G1511,F1511)),"")</f>
        <v/>
      </c>
      <c r="I1511" s="38" t="str">
        <f ca="1">IF(ISNUMBER(A1511),NORMINV(RAND(),0,IF(AND(Data!$G$9="squeeze",A1511&lt;Data!$G$11*0.25),$H$32,1)*$C$30*$C$13)*($C$14*$C$12),"")</f>
        <v/>
      </c>
      <c r="J1511" s="42" t="str">
        <f ca="1">IFERROR(IF(Data!$C$6="Real",B1511,I1511+J1510+($C$14*$C$12)*(NORMINV(RAND(),$C$15,CHOOSE($G$13,$C$13,F1511,G1511)))),"")</f>
        <v/>
      </c>
      <c r="K1511" s="88" t="str">
        <f>IF(ISNUMBER(A1511), IF($G$16="fixed",$G$17,MIN(H1511*Data!$C$7*$C$16*0.5,$C$17*Data!$C$7))*$C$12,"")</f>
        <v/>
      </c>
      <c r="L1511" s="42" t="str">
        <f t="shared" ca="1" si="704"/>
        <v/>
      </c>
      <c r="M1511" s="44" t="str">
        <f t="shared" ca="1" si="705"/>
        <v/>
      </c>
      <c r="N1511" s="44" t="str">
        <f t="shared" ca="1" si="706"/>
        <v/>
      </c>
      <c r="O1511" s="108" t="str">
        <f t="shared" si="681"/>
        <v/>
      </c>
      <c r="P1511" s="102" t="str">
        <f t="shared" si="682"/>
        <v/>
      </c>
      <c r="Q1511" s="102" t="str">
        <f t="shared" si="683"/>
        <v/>
      </c>
      <c r="R1511" s="120" t="str">
        <f t="shared" si="701"/>
        <v/>
      </c>
      <c r="S1511" s="54" t="str">
        <f t="shared" si="702"/>
        <v/>
      </c>
      <c r="T1511" s="5" t="str">
        <f t="shared" si="684"/>
        <v/>
      </c>
      <c r="U1511" s="152" t="str">
        <f t="shared" si="685"/>
        <v/>
      </c>
      <c r="V1511" s="152" t="str">
        <f t="shared" si="686"/>
        <v/>
      </c>
      <c r="W1511" s="153" t="str">
        <f t="shared" si="687"/>
        <v/>
      </c>
      <c r="X1511" s="153" t="str">
        <f t="shared" si="688"/>
        <v/>
      </c>
      <c r="Y1511" s="153" t="str">
        <f t="shared" si="689"/>
        <v/>
      </c>
      <c r="Z1511" s="153" t="str">
        <f t="shared" si="690"/>
        <v/>
      </c>
      <c r="AA1511" s="152" t="str">
        <f t="shared" si="691"/>
        <v/>
      </c>
      <c r="AB1511" s="152" t="str">
        <f t="shared" si="692"/>
        <v/>
      </c>
      <c r="AC1511" s="154" t="str">
        <f t="shared" si="693"/>
        <v/>
      </c>
      <c r="AD1511" s="154" t="str">
        <f t="shared" si="694"/>
        <v/>
      </c>
      <c r="AE1511" s="3" t="str">
        <f t="shared" si="695"/>
        <v/>
      </c>
      <c r="AF1511" s="3" t="str">
        <f t="shared" si="696"/>
        <v/>
      </c>
      <c r="AG1511" s="3" t="str">
        <f t="shared" si="703"/>
        <v/>
      </c>
      <c r="AH1511" s="4" t="str">
        <f t="shared" si="697"/>
        <v/>
      </c>
      <c r="AI1511" s="75" t="str">
        <f t="shared" si="698"/>
        <v/>
      </c>
      <c r="AJ1511" s="75" t="str">
        <f t="shared" si="699"/>
        <v/>
      </c>
    </row>
    <row r="1512" spans="1:36" ht="14.25">
      <c r="A1512" s="41" t="str">
        <f t="shared" si="700"/>
        <v/>
      </c>
      <c r="B1512" s="150" t="str">
        <f>IF(ISNUMBER(A1512),INDEX('MetaTrader Import'!$H$13:$J$5893,TRUNC(((A1512-$A$39+1)-1)/3)+1,MOD((A1512-$A$39+1)-1,3)+1),"")</f>
        <v/>
      </c>
      <c r="C1512" s="43" t="str">
        <f t="shared" si="677"/>
        <v/>
      </c>
      <c r="D1512" s="43" t="str">
        <f t="shared" ca="1" si="678"/>
        <v/>
      </c>
      <c r="E1512" s="43" t="str">
        <f t="shared" si="679"/>
        <v/>
      </c>
      <c r="F1512" s="43" t="str">
        <f t="shared" si="680"/>
        <v/>
      </c>
      <c r="G1512" s="43" t="str">
        <f>IF(A1512&lt;&gt;"",IF(A1512&lt;Data!$G$11*0.25,$C$13/$G$32,IF(A1512&gt;Data!$G$11*0.25,$C$13,$C$13*10)),"")</f>
        <v/>
      </c>
      <c r="H1512" s="43" t="str">
        <f>IF(A1512&lt;&gt;"",IF(Data!$G$9="constant",$C$13,IF(Data!$G$9="squeeze",G1512,F1512)),"")</f>
        <v/>
      </c>
      <c r="I1512" s="38" t="str">
        <f ca="1">IF(ISNUMBER(A1512),NORMINV(RAND(),0,IF(AND(Data!$G$9="squeeze",A1512&lt;Data!$G$11*0.25),$H$32,1)*$C$30*$C$13)*($C$14*$C$12),"")</f>
        <v/>
      </c>
      <c r="J1512" s="42" t="str">
        <f ca="1">IFERROR(IF(Data!$C$6="Real",B1512,I1512+J1511+($C$14*$C$12)*(NORMINV(RAND(),$C$15,CHOOSE($G$13,$C$13,F1512,G1512)))),"")</f>
        <v/>
      </c>
      <c r="K1512" s="88" t="str">
        <f>IF(ISNUMBER(A1512), IF($G$16="fixed",$G$17,MIN(H1512*Data!$C$7*$C$16*0.5,$C$17*Data!$C$7))*$C$12,"")</f>
        <v/>
      </c>
      <c r="L1512" s="42" t="str">
        <f t="shared" ca="1" si="704"/>
        <v/>
      </c>
      <c r="M1512" s="44" t="str">
        <f t="shared" ca="1" si="705"/>
        <v/>
      </c>
      <c r="N1512" s="44" t="str">
        <f t="shared" ca="1" si="706"/>
        <v/>
      </c>
      <c r="O1512" s="108" t="str">
        <f t="shared" si="681"/>
        <v/>
      </c>
      <c r="P1512" s="102" t="str">
        <f t="shared" si="682"/>
        <v/>
      </c>
      <c r="Q1512" s="102" t="str">
        <f t="shared" si="683"/>
        <v/>
      </c>
      <c r="R1512" s="120" t="str">
        <f t="shared" si="701"/>
        <v/>
      </c>
      <c r="S1512" s="54" t="str">
        <f t="shared" si="702"/>
        <v/>
      </c>
      <c r="T1512" s="5" t="str">
        <f t="shared" si="684"/>
        <v/>
      </c>
      <c r="U1512" s="152" t="str">
        <f t="shared" si="685"/>
        <v/>
      </c>
      <c r="V1512" s="152" t="str">
        <f t="shared" si="686"/>
        <v/>
      </c>
      <c r="W1512" s="153" t="str">
        <f t="shared" si="687"/>
        <v/>
      </c>
      <c r="X1512" s="153" t="str">
        <f t="shared" si="688"/>
        <v/>
      </c>
      <c r="Y1512" s="153" t="str">
        <f t="shared" si="689"/>
        <v/>
      </c>
      <c r="Z1512" s="153" t="str">
        <f t="shared" si="690"/>
        <v/>
      </c>
      <c r="AA1512" s="152" t="str">
        <f t="shared" si="691"/>
        <v/>
      </c>
      <c r="AB1512" s="152" t="str">
        <f t="shared" si="692"/>
        <v/>
      </c>
      <c r="AC1512" s="154" t="str">
        <f t="shared" si="693"/>
        <v/>
      </c>
      <c r="AD1512" s="154" t="str">
        <f t="shared" si="694"/>
        <v/>
      </c>
      <c r="AE1512" s="3" t="str">
        <f t="shared" si="695"/>
        <v/>
      </c>
      <c r="AF1512" s="3" t="str">
        <f t="shared" si="696"/>
        <v/>
      </c>
      <c r="AG1512" s="3" t="str">
        <f t="shared" si="703"/>
        <v/>
      </c>
      <c r="AH1512" s="4" t="str">
        <f t="shared" si="697"/>
        <v/>
      </c>
      <c r="AI1512" s="75" t="str">
        <f t="shared" si="698"/>
        <v/>
      </c>
      <c r="AJ1512" s="75" t="str">
        <f t="shared" si="699"/>
        <v/>
      </c>
    </row>
    <row r="1513" spans="1:36" ht="14.25">
      <c r="A1513" s="41" t="str">
        <f t="shared" si="700"/>
        <v/>
      </c>
      <c r="B1513" s="150" t="str">
        <f>IF(ISNUMBER(A1513),INDEX('MetaTrader Import'!$H$13:$J$5893,TRUNC(((A1513-$A$39+1)-1)/3)+1,MOD((A1513-$A$39+1)-1,3)+1),"")</f>
        <v/>
      </c>
      <c r="C1513" s="43" t="str">
        <f t="shared" si="677"/>
        <v/>
      </c>
      <c r="D1513" s="43" t="str">
        <f t="shared" ca="1" si="678"/>
        <v/>
      </c>
      <c r="E1513" s="43" t="str">
        <f t="shared" si="679"/>
        <v/>
      </c>
      <c r="F1513" s="43" t="str">
        <f t="shared" si="680"/>
        <v/>
      </c>
      <c r="G1513" s="43" t="str">
        <f>IF(A1513&lt;&gt;"",IF(A1513&lt;Data!$G$11*0.25,$C$13/$G$32,IF(A1513&gt;Data!$G$11*0.25,$C$13,$C$13*10)),"")</f>
        <v/>
      </c>
      <c r="H1513" s="43" t="str">
        <f>IF(A1513&lt;&gt;"",IF(Data!$G$9="constant",$C$13,IF(Data!$G$9="squeeze",G1513,F1513)),"")</f>
        <v/>
      </c>
      <c r="I1513" s="38" t="str">
        <f ca="1">IF(ISNUMBER(A1513),NORMINV(RAND(),0,IF(AND(Data!$G$9="squeeze",A1513&lt;Data!$G$11*0.25),$H$32,1)*$C$30*$C$13)*($C$14*$C$12),"")</f>
        <v/>
      </c>
      <c r="J1513" s="42" t="str">
        <f ca="1">IFERROR(IF(Data!$C$6="Real",B1513,I1513+J1512+($C$14*$C$12)*(NORMINV(RAND(),$C$15,CHOOSE($G$13,$C$13,F1513,G1513)))),"")</f>
        <v/>
      </c>
      <c r="K1513" s="88" t="str">
        <f>IF(ISNUMBER(A1513), IF($G$16="fixed",$G$17,MIN(H1513*Data!$C$7*$C$16*0.5,$C$17*Data!$C$7))*$C$12,"")</f>
        <v/>
      </c>
      <c r="L1513" s="42" t="str">
        <f t="shared" ca="1" si="704"/>
        <v/>
      </c>
      <c r="M1513" s="44" t="str">
        <f t="shared" ca="1" si="705"/>
        <v/>
      </c>
      <c r="N1513" s="44" t="str">
        <f t="shared" ca="1" si="706"/>
        <v/>
      </c>
      <c r="O1513" s="108" t="str">
        <f t="shared" si="681"/>
        <v/>
      </c>
      <c r="P1513" s="102" t="str">
        <f t="shared" si="682"/>
        <v/>
      </c>
      <c r="Q1513" s="102" t="str">
        <f t="shared" si="683"/>
        <v/>
      </c>
      <c r="R1513" s="120" t="str">
        <f t="shared" si="701"/>
        <v/>
      </c>
      <c r="S1513" s="54" t="str">
        <f t="shared" si="702"/>
        <v/>
      </c>
      <c r="T1513" s="5" t="str">
        <f t="shared" si="684"/>
        <v/>
      </c>
      <c r="U1513" s="152" t="str">
        <f t="shared" si="685"/>
        <v/>
      </c>
      <c r="V1513" s="152" t="str">
        <f t="shared" si="686"/>
        <v/>
      </c>
      <c r="W1513" s="153" t="str">
        <f t="shared" si="687"/>
        <v/>
      </c>
      <c r="X1513" s="153" t="str">
        <f t="shared" si="688"/>
        <v/>
      </c>
      <c r="Y1513" s="153" t="str">
        <f t="shared" si="689"/>
        <v/>
      </c>
      <c r="Z1513" s="153" t="str">
        <f t="shared" si="690"/>
        <v/>
      </c>
      <c r="AA1513" s="152" t="str">
        <f t="shared" si="691"/>
        <v/>
      </c>
      <c r="AB1513" s="152" t="str">
        <f t="shared" si="692"/>
        <v/>
      </c>
      <c r="AC1513" s="154" t="str">
        <f t="shared" si="693"/>
        <v/>
      </c>
      <c r="AD1513" s="154" t="str">
        <f t="shared" si="694"/>
        <v/>
      </c>
      <c r="AE1513" s="3" t="str">
        <f t="shared" si="695"/>
        <v/>
      </c>
      <c r="AF1513" s="3" t="str">
        <f t="shared" si="696"/>
        <v/>
      </c>
      <c r="AG1513" s="3" t="str">
        <f t="shared" si="703"/>
        <v/>
      </c>
      <c r="AH1513" s="4" t="str">
        <f t="shared" si="697"/>
        <v/>
      </c>
      <c r="AI1513" s="75" t="str">
        <f t="shared" si="698"/>
        <v/>
      </c>
      <c r="AJ1513" s="75" t="str">
        <f t="shared" si="699"/>
        <v/>
      </c>
    </row>
    <row r="1514" spans="1:36" ht="14.25">
      <c r="A1514" s="41" t="str">
        <f t="shared" si="700"/>
        <v/>
      </c>
      <c r="B1514" s="150" t="str">
        <f>IF(ISNUMBER(A1514),INDEX('MetaTrader Import'!$H$13:$J$5893,TRUNC(((A1514-$A$39+1)-1)/3)+1,MOD((A1514-$A$39+1)-1,3)+1),"")</f>
        <v/>
      </c>
      <c r="C1514" s="43" t="str">
        <f t="shared" si="677"/>
        <v/>
      </c>
      <c r="D1514" s="43" t="str">
        <f t="shared" ca="1" si="678"/>
        <v/>
      </c>
      <c r="E1514" s="43" t="str">
        <f t="shared" si="679"/>
        <v/>
      </c>
      <c r="F1514" s="43" t="str">
        <f t="shared" si="680"/>
        <v/>
      </c>
      <c r="G1514" s="43" t="str">
        <f>IF(A1514&lt;&gt;"",IF(A1514&lt;Data!$G$11*0.25,$C$13/$G$32,IF(A1514&gt;Data!$G$11*0.25,$C$13,$C$13*10)),"")</f>
        <v/>
      </c>
      <c r="H1514" s="43" t="str">
        <f>IF(A1514&lt;&gt;"",IF(Data!$G$9="constant",$C$13,IF(Data!$G$9="squeeze",G1514,F1514)),"")</f>
        <v/>
      </c>
      <c r="I1514" s="38" t="str">
        <f ca="1">IF(ISNUMBER(A1514),NORMINV(RAND(),0,IF(AND(Data!$G$9="squeeze",A1514&lt;Data!$G$11*0.25),$H$32,1)*$C$30*$C$13)*($C$14*$C$12),"")</f>
        <v/>
      </c>
      <c r="J1514" s="42" t="str">
        <f ca="1">IFERROR(IF(Data!$C$6="Real",B1514,I1514+J1513+($C$14*$C$12)*(NORMINV(RAND(),$C$15,CHOOSE($G$13,$C$13,F1514,G1514)))),"")</f>
        <v/>
      </c>
      <c r="K1514" s="88" t="str">
        <f>IF(ISNUMBER(A1514), IF($G$16="fixed",$G$17,MIN(H1514*Data!$C$7*$C$16*0.5,$C$17*Data!$C$7))*$C$12,"")</f>
        <v/>
      </c>
      <c r="L1514" s="42" t="str">
        <f t="shared" ca="1" si="704"/>
        <v/>
      </c>
      <c r="M1514" s="44" t="str">
        <f t="shared" ca="1" si="705"/>
        <v/>
      </c>
      <c r="N1514" s="44" t="str">
        <f t="shared" ca="1" si="706"/>
        <v/>
      </c>
      <c r="O1514" s="108" t="str">
        <f t="shared" si="681"/>
        <v/>
      </c>
      <c r="P1514" s="102" t="str">
        <f t="shared" si="682"/>
        <v/>
      </c>
      <c r="Q1514" s="102" t="str">
        <f t="shared" si="683"/>
        <v/>
      </c>
      <c r="R1514" s="120" t="str">
        <f t="shared" si="701"/>
        <v/>
      </c>
      <c r="S1514" s="54" t="str">
        <f t="shared" si="702"/>
        <v/>
      </c>
      <c r="T1514" s="5" t="str">
        <f t="shared" si="684"/>
        <v/>
      </c>
      <c r="U1514" s="152" t="str">
        <f t="shared" si="685"/>
        <v/>
      </c>
      <c r="V1514" s="152" t="str">
        <f t="shared" si="686"/>
        <v/>
      </c>
      <c r="W1514" s="153" t="str">
        <f t="shared" si="687"/>
        <v/>
      </c>
      <c r="X1514" s="153" t="str">
        <f t="shared" si="688"/>
        <v/>
      </c>
      <c r="Y1514" s="153" t="str">
        <f t="shared" si="689"/>
        <v/>
      </c>
      <c r="Z1514" s="153" t="str">
        <f t="shared" si="690"/>
        <v/>
      </c>
      <c r="AA1514" s="152" t="str">
        <f t="shared" si="691"/>
        <v/>
      </c>
      <c r="AB1514" s="152" t="str">
        <f t="shared" si="692"/>
        <v/>
      </c>
      <c r="AC1514" s="154" t="str">
        <f t="shared" si="693"/>
        <v/>
      </c>
      <c r="AD1514" s="154" t="str">
        <f t="shared" si="694"/>
        <v/>
      </c>
      <c r="AE1514" s="3" t="str">
        <f t="shared" si="695"/>
        <v/>
      </c>
      <c r="AF1514" s="3" t="str">
        <f t="shared" si="696"/>
        <v/>
      </c>
      <c r="AG1514" s="3" t="str">
        <f t="shared" si="703"/>
        <v/>
      </c>
      <c r="AH1514" s="4" t="str">
        <f t="shared" si="697"/>
        <v/>
      </c>
      <c r="AI1514" s="75" t="str">
        <f t="shared" si="698"/>
        <v/>
      </c>
      <c r="AJ1514" s="75" t="str">
        <f t="shared" si="699"/>
        <v/>
      </c>
    </row>
    <row r="1515" spans="1:36" ht="14.25">
      <c r="A1515" s="41" t="str">
        <f t="shared" si="700"/>
        <v/>
      </c>
      <c r="B1515" s="150" t="str">
        <f>IF(ISNUMBER(A1515),INDEX('MetaTrader Import'!$H$13:$J$5893,TRUNC(((A1515-$A$39+1)-1)/3)+1,MOD((A1515-$A$39+1)-1,3)+1),"")</f>
        <v/>
      </c>
      <c r="C1515" s="43" t="str">
        <f t="shared" si="677"/>
        <v/>
      </c>
      <c r="D1515" s="43" t="str">
        <f t="shared" ca="1" si="678"/>
        <v/>
      </c>
      <c r="E1515" s="43" t="str">
        <f t="shared" si="679"/>
        <v/>
      </c>
      <c r="F1515" s="43" t="str">
        <f t="shared" si="680"/>
        <v/>
      </c>
      <c r="G1515" s="43" t="str">
        <f>IF(A1515&lt;&gt;"",IF(A1515&lt;Data!$G$11*0.25,$C$13/$G$32,IF(A1515&gt;Data!$G$11*0.25,$C$13,$C$13*10)),"")</f>
        <v/>
      </c>
      <c r="H1515" s="43" t="str">
        <f>IF(A1515&lt;&gt;"",IF(Data!$G$9="constant",$C$13,IF(Data!$G$9="squeeze",G1515,F1515)),"")</f>
        <v/>
      </c>
      <c r="I1515" s="38" t="str">
        <f ca="1">IF(ISNUMBER(A1515),NORMINV(RAND(),0,IF(AND(Data!$G$9="squeeze",A1515&lt;Data!$G$11*0.25),$H$32,1)*$C$30*$C$13)*($C$14*$C$12),"")</f>
        <v/>
      </c>
      <c r="J1515" s="42" t="str">
        <f ca="1">IFERROR(IF(Data!$C$6="Real",B1515,I1515+J1514+($C$14*$C$12)*(NORMINV(RAND(),$C$15,CHOOSE($G$13,$C$13,F1515,G1515)))),"")</f>
        <v/>
      </c>
      <c r="K1515" s="88" t="str">
        <f>IF(ISNUMBER(A1515), IF($G$16="fixed",$G$17,MIN(H1515*Data!$C$7*$C$16*0.5,$C$17*Data!$C$7))*$C$12,"")</f>
        <v/>
      </c>
      <c r="L1515" s="42" t="str">
        <f t="shared" ca="1" si="704"/>
        <v/>
      </c>
      <c r="M1515" s="44" t="str">
        <f t="shared" ca="1" si="705"/>
        <v/>
      </c>
      <c r="N1515" s="44" t="str">
        <f t="shared" ca="1" si="706"/>
        <v/>
      </c>
      <c r="O1515" s="108" t="str">
        <f t="shared" si="681"/>
        <v/>
      </c>
      <c r="P1515" s="102" t="str">
        <f t="shared" si="682"/>
        <v/>
      </c>
      <c r="Q1515" s="102" t="str">
        <f t="shared" si="683"/>
        <v/>
      </c>
      <c r="R1515" s="120" t="str">
        <f t="shared" si="701"/>
        <v/>
      </c>
      <c r="S1515" s="54" t="str">
        <f t="shared" si="702"/>
        <v/>
      </c>
      <c r="T1515" s="5" t="str">
        <f t="shared" si="684"/>
        <v/>
      </c>
      <c r="U1515" s="152" t="str">
        <f t="shared" si="685"/>
        <v/>
      </c>
      <c r="V1515" s="152" t="str">
        <f t="shared" si="686"/>
        <v/>
      </c>
      <c r="W1515" s="153" t="str">
        <f t="shared" si="687"/>
        <v/>
      </c>
      <c r="X1515" s="153" t="str">
        <f t="shared" si="688"/>
        <v/>
      </c>
      <c r="Y1515" s="153" t="str">
        <f t="shared" si="689"/>
        <v/>
      </c>
      <c r="Z1515" s="153" t="str">
        <f t="shared" si="690"/>
        <v/>
      </c>
      <c r="AA1515" s="152" t="str">
        <f t="shared" si="691"/>
        <v/>
      </c>
      <c r="AB1515" s="152" t="str">
        <f t="shared" si="692"/>
        <v/>
      </c>
      <c r="AC1515" s="154" t="str">
        <f t="shared" si="693"/>
        <v/>
      </c>
      <c r="AD1515" s="154" t="str">
        <f t="shared" si="694"/>
        <v/>
      </c>
      <c r="AE1515" s="3" t="str">
        <f t="shared" si="695"/>
        <v/>
      </c>
      <c r="AF1515" s="3" t="str">
        <f t="shared" si="696"/>
        <v/>
      </c>
      <c r="AG1515" s="3" t="str">
        <f t="shared" si="703"/>
        <v/>
      </c>
      <c r="AH1515" s="4" t="str">
        <f t="shared" si="697"/>
        <v/>
      </c>
      <c r="AI1515" s="75" t="str">
        <f t="shared" si="698"/>
        <v/>
      </c>
      <c r="AJ1515" s="75" t="str">
        <f t="shared" si="699"/>
        <v/>
      </c>
    </row>
    <row r="1516" spans="1:36" ht="14.25">
      <c r="A1516" s="41" t="str">
        <f t="shared" si="700"/>
        <v/>
      </c>
      <c r="B1516" s="150" t="str">
        <f>IF(ISNUMBER(A1516),INDEX('MetaTrader Import'!$H$13:$J$5893,TRUNC(((A1516-$A$39+1)-1)/3)+1,MOD((A1516-$A$39+1)-1,3)+1),"")</f>
        <v/>
      </c>
      <c r="C1516" s="43" t="str">
        <f t="shared" si="677"/>
        <v/>
      </c>
      <c r="D1516" s="43" t="str">
        <f t="shared" ca="1" si="678"/>
        <v/>
      </c>
      <c r="E1516" s="43" t="str">
        <f t="shared" si="679"/>
        <v/>
      </c>
      <c r="F1516" s="43" t="str">
        <f t="shared" si="680"/>
        <v/>
      </c>
      <c r="G1516" s="43" t="str">
        <f>IF(A1516&lt;&gt;"",IF(A1516&lt;Data!$G$11*0.25,$C$13/$G$32,IF(A1516&gt;Data!$G$11*0.25,$C$13,$C$13*10)),"")</f>
        <v/>
      </c>
      <c r="H1516" s="43" t="str">
        <f>IF(A1516&lt;&gt;"",IF(Data!$G$9="constant",$C$13,IF(Data!$G$9="squeeze",G1516,F1516)),"")</f>
        <v/>
      </c>
      <c r="I1516" s="38" t="str">
        <f ca="1">IF(ISNUMBER(A1516),NORMINV(RAND(),0,IF(AND(Data!$G$9="squeeze",A1516&lt;Data!$G$11*0.25),$H$32,1)*$C$30*$C$13)*($C$14*$C$12),"")</f>
        <v/>
      </c>
      <c r="J1516" s="42" t="str">
        <f ca="1">IFERROR(IF(Data!$C$6="Real",B1516,I1516+J1515+($C$14*$C$12)*(NORMINV(RAND(),$C$15,CHOOSE($G$13,$C$13,F1516,G1516)))),"")</f>
        <v/>
      </c>
      <c r="K1516" s="88" t="str">
        <f>IF(ISNUMBER(A1516), IF($G$16="fixed",$G$17,MIN(H1516*Data!$C$7*$C$16*0.5,$C$17*Data!$C$7))*$C$12,"")</f>
        <v/>
      </c>
      <c r="L1516" s="42" t="str">
        <f t="shared" ca="1" si="704"/>
        <v/>
      </c>
      <c r="M1516" s="44" t="str">
        <f t="shared" ca="1" si="705"/>
        <v/>
      </c>
      <c r="N1516" s="44" t="str">
        <f t="shared" ca="1" si="706"/>
        <v/>
      </c>
      <c r="O1516" s="108" t="str">
        <f t="shared" si="681"/>
        <v/>
      </c>
      <c r="P1516" s="102" t="str">
        <f t="shared" si="682"/>
        <v/>
      </c>
      <c r="Q1516" s="102" t="str">
        <f t="shared" si="683"/>
        <v/>
      </c>
      <c r="R1516" s="120" t="str">
        <f t="shared" si="701"/>
        <v/>
      </c>
      <c r="S1516" s="54" t="str">
        <f t="shared" si="702"/>
        <v/>
      </c>
      <c r="T1516" s="5" t="str">
        <f t="shared" si="684"/>
        <v/>
      </c>
      <c r="U1516" s="152" t="str">
        <f t="shared" si="685"/>
        <v/>
      </c>
      <c r="V1516" s="152" t="str">
        <f t="shared" si="686"/>
        <v/>
      </c>
      <c r="W1516" s="153" t="str">
        <f t="shared" si="687"/>
        <v/>
      </c>
      <c r="X1516" s="153" t="str">
        <f t="shared" si="688"/>
        <v/>
      </c>
      <c r="Y1516" s="153" t="str">
        <f t="shared" si="689"/>
        <v/>
      </c>
      <c r="Z1516" s="153" t="str">
        <f t="shared" si="690"/>
        <v/>
      </c>
      <c r="AA1516" s="152" t="str">
        <f t="shared" si="691"/>
        <v/>
      </c>
      <c r="AB1516" s="152" t="str">
        <f t="shared" si="692"/>
        <v/>
      </c>
      <c r="AC1516" s="154" t="str">
        <f t="shared" si="693"/>
        <v/>
      </c>
      <c r="AD1516" s="154" t="str">
        <f t="shared" si="694"/>
        <v/>
      </c>
      <c r="AE1516" s="3" t="str">
        <f t="shared" si="695"/>
        <v/>
      </c>
      <c r="AF1516" s="3" t="str">
        <f t="shared" si="696"/>
        <v/>
      </c>
      <c r="AG1516" s="3" t="str">
        <f t="shared" si="703"/>
        <v/>
      </c>
      <c r="AH1516" s="4" t="str">
        <f t="shared" si="697"/>
        <v/>
      </c>
      <c r="AI1516" s="75" t="str">
        <f t="shared" si="698"/>
        <v/>
      </c>
      <c r="AJ1516" s="75" t="str">
        <f t="shared" si="699"/>
        <v/>
      </c>
    </row>
    <row r="1517" spans="1:36" ht="14.25">
      <c r="A1517" s="41" t="str">
        <f t="shared" si="700"/>
        <v/>
      </c>
      <c r="B1517" s="150" t="str">
        <f>IF(ISNUMBER(A1517),INDEX('MetaTrader Import'!$H$13:$J$5893,TRUNC(((A1517-$A$39+1)-1)/3)+1,MOD((A1517-$A$39+1)-1,3)+1),"")</f>
        <v/>
      </c>
      <c r="C1517" s="43" t="str">
        <f t="shared" si="677"/>
        <v/>
      </c>
      <c r="D1517" s="43" t="str">
        <f t="shared" ca="1" si="678"/>
        <v/>
      </c>
      <c r="E1517" s="43" t="str">
        <f t="shared" si="679"/>
        <v/>
      </c>
      <c r="F1517" s="43" t="str">
        <f t="shared" si="680"/>
        <v/>
      </c>
      <c r="G1517" s="43" t="str">
        <f>IF(A1517&lt;&gt;"",IF(A1517&lt;Data!$G$11*0.25,$C$13/$G$32,IF(A1517&gt;Data!$G$11*0.25,$C$13,$C$13*10)),"")</f>
        <v/>
      </c>
      <c r="H1517" s="43" t="str">
        <f>IF(A1517&lt;&gt;"",IF(Data!$G$9="constant",$C$13,IF(Data!$G$9="squeeze",G1517,F1517)),"")</f>
        <v/>
      </c>
      <c r="I1517" s="38" t="str">
        <f ca="1">IF(ISNUMBER(A1517),NORMINV(RAND(),0,IF(AND(Data!$G$9="squeeze",A1517&lt;Data!$G$11*0.25),$H$32,1)*$C$30*$C$13)*($C$14*$C$12),"")</f>
        <v/>
      </c>
      <c r="J1517" s="42" t="str">
        <f ca="1">IFERROR(IF(Data!$C$6="Real",B1517,I1517+J1516+($C$14*$C$12)*(NORMINV(RAND(),$C$15,CHOOSE($G$13,$C$13,F1517,G1517)))),"")</f>
        <v/>
      </c>
      <c r="K1517" s="88" t="str">
        <f>IF(ISNUMBER(A1517), IF($G$16="fixed",$G$17,MIN(H1517*Data!$C$7*$C$16*0.5,$C$17*Data!$C$7))*$C$12,"")</f>
        <v/>
      </c>
      <c r="L1517" s="42" t="str">
        <f t="shared" ca="1" si="704"/>
        <v/>
      </c>
      <c r="M1517" s="44" t="str">
        <f t="shared" ca="1" si="705"/>
        <v/>
      </c>
      <c r="N1517" s="44" t="str">
        <f t="shared" ca="1" si="706"/>
        <v/>
      </c>
      <c r="O1517" s="108" t="str">
        <f t="shared" si="681"/>
        <v/>
      </c>
      <c r="P1517" s="102" t="str">
        <f t="shared" si="682"/>
        <v/>
      </c>
      <c r="Q1517" s="102" t="str">
        <f t="shared" si="683"/>
        <v/>
      </c>
      <c r="R1517" s="120" t="str">
        <f t="shared" si="701"/>
        <v/>
      </c>
      <c r="S1517" s="54" t="str">
        <f t="shared" si="702"/>
        <v/>
      </c>
      <c r="T1517" s="5" t="str">
        <f t="shared" si="684"/>
        <v/>
      </c>
      <c r="U1517" s="152" t="str">
        <f t="shared" si="685"/>
        <v/>
      </c>
      <c r="V1517" s="152" t="str">
        <f t="shared" si="686"/>
        <v/>
      </c>
      <c r="W1517" s="153" t="str">
        <f t="shared" si="687"/>
        <v/>
      </c>
      <c r="X1517" s="153" t="str">
        <f t="shared" si="688"/>
        <v/>
      </c>
      <c r="Y1517" s="153" t="str">
        <f t="shared" si="689"/>
        <v/>
      </c>
      <c r="Z1517" s="153" t="str">
        <f t="shared" si="690"/>
        <v/>
      </c>
      <c r="AA1517" s="152" t="str">
        <f t="shared" si="691"/>
        <v/>
      </c>
      <c r="AB1517" s="152" t="str">
        <f t="shared" si="692"/>
        <v/>
      </c>
      <c r="AC1517" s="154" t="str">
        <f t="shared" si="693"/>
        <v/>
      </c>
      <c r="AD1517" s="154" t="str">
        <f t="shared" si="694"/>
        <v/>
      </c>
      <c r="AE1517" s="3" t="str">
        <f t="shared" si="695"/>
        <v/>
      </c>
      <c r="AF1517" s="3" t="str">
        <f t="shared" si="696"/>
        <v/>
      </c>
      <c r="AG1517" s="3" t="str">
        <f t="shared" si="703"/>
        <v/>
      </c>
      <c r="AH1517" s="4" t="str">
        <f t="shared" si="697"/>
        <v/>
      </c>
      <c r="AI1517" s="75" t="str">
        <f t="shared" si="698"/>
        <v/>
      </c>
      <c r="AJ1517" s="75" t="str">
        <f t="shared" si="699"/>
        <v/>
      </c>
    </row>
    <row r="1518" spans="1:36" ht="14.25">
      <c r="A1518" s="41" t="str">
        <f t="shared" si="700"/>
        <v/>
      </c>
      <c r="B1518" s="150" t="str">
        <f>IF(ISNUMBER(A1518),INDEX('MetaTrader Import'!$H$13:$J$5893,TRUNC(((A1518-$A$39+1)-1)/3)+1,MOD((A1518-$A$39+1)-1,3)+1),"")</f>
        <v/>
      </c>
      <c r="C1518" s="43" t="str">
        <f t="shared" si="677"/>
        <v/>
      </c>
      <c r="D1518" s="43" t="str">
        <f t="shared" ca="1" si="678"/>
        <v/>
      </c>
      <c r="E1518" s="43" t="str">
        <f t="shared" si="679"/>
        <v/>
      </c>
      <c r="F1518" s="43" t="str">
        <f t="shared" si="680"/>
        <v/>
      </c>
      <c r="G1518" s="43" t="str">
        <f>IF(A1518&lt;&gt;"",IF(A1518&lt;Data!$G$11*0.25,$C$13/$G$32,IF(A1518&gt;Data!$G$11*0.25,$C$13,$C$13*10)),"")</f>
        <v/>
      </c>
      <c r="H1518" s="43" t="str">
        <f>IF(A1518&lt;&gt;"",IF(Data!$G$9="constant",$C$13,IF(Data!$G$9="squeeze",G1518,F1518)),"")</f>
        <v/>
      </c>
      <c r="I1518" s="38" t="str">
        <f ca="1">IF(ISNUMBER(A1518),NORMINV(RAND(),0,IF(AND(Data!$G$9="squeeze",A1518&lt;Data!$G$11*0.25),$H$32,1)*$C$30*$C$13)*($C$14*$C$12),"")</f>
        <v/>
      </c>
      <c r="J1518" s="42" t="str">
        <f ca="1">IFERROR(IF(Data!$C$6="Real",B1518,I1518+J1517+($C$14*$C$12)*(NORMINV(RAND(),$C$15,CHOOSE($G$13,$C$13,F1518,G1518)))),"")</f>
        <v/>
      </c>
      <c r="K1518" s="88" t="str">
        <f>IF(ISNUMBER(A1518), IF($G$16="fixed",$G$17,MIN(H1518*Data!$C$7*$C$16*0.5,$C$17*Data!$C$7))*$C$12,"")</f>
        <v/>
      </c>
      <c r="L1518" s="42" t="str">
        <f t="shared" ca="1" si="704"/>
        <v/>
      </c>
      <c r="M1518" s="44" t="str">
        <f t="shared" ca="1" si="705"/>
        <v/>
      </c>
      <c r="N1518" s="44" t="str">
        <f t="shared" ca="1" si="706"/>
        <v/>
      </c>
      <c r="O1518" s="108" t="str">
        <f t="shared" si="681"/>
        <v/>
      </c>
      <c r="P1518" s="102" t="str">
        <f t="shared" si="682"/>
        <v/>
      </c>
      <c r="Q1518" s="102" t="str">
        <f t="shared" si="683"/>
        <v/>
      </c>
      <c r="R1518" s="120" t="str">
        <f t="shared" si="701"/>
        <v/>
      </c>
      <c r="S1518" s="54" t="str">
        <f t="shared" si="702"/>
        <v/>
      </c>
      <c r="T1518" s="5" t="str">
        <f t="shared" si="684"/>
        <v/>
      </c>
      <c r="U1518" s="152" t="str">
        <f t="shared" si="685"/>
        <v/>
      </c>
      <c r="V1518" s="152" t="str">
        <f t="shared" si="686"/>
        <v/>
      </c>
      <c r="W1518" s="153" t="str">
        <f t="shared" si="687"/>
        <v/>
      </c>
      <c r="X1518" s="153" t="str">
        <f t="shared" si="688"/>
        <v/>
      </c>
      <c r="Y1518" s="153" t="str">
        <f t="shared" si="689"/>
        <v/>
      </c>
      <c r="Z1518" s="153" t="str">
        <f t="shared" si="690"/>
        <v/>
      </c>
      <c r="AA1518" s="152" t="str">
        <f t="shared" si="691"/>
        <v/>
      </c>
      <c r="AB1518" s="152" t="str">
        <f t="shared" si="692"/>
        <v/>
      </c>
      <c r="AC1518" s="154" t="str">
        <f t="shared" si="693"/>
        <v/>
      </c>
      <c r="AD1518" s="154" t="str">
        <f t="shared" si="694"/>
        <v/>
      </c>
      <c r="AE1518" s="3" t="str">
        <f t="shared" si="695"/>
        <v/>
      </c>
      <c r="AF1518" s="3" t="str">
        <f t="shared" si="696"/>
        <v/>
      </c>
      <c r="AG1518" s="3" t="str">
        <f t="shared" si="703"/>
        <v/>
      </c>
      <c r="AH1518" s="4" t="str">
        <f t="shared" si="697"/>
        <v/>
      </c>
      <c r="AI1518" s="75" t="str">
        <f t="shared" si="698"/>
        <v/>
      </c>
      <c r="AJ1518" s="75" t="str">
        <f t="shared" si="699"/>
        <v/>
      </c>
    </row>
    <row r="1519" spans="1:36" ht="14.25">
      <c r="A1519" s="41" t="str">
        <f t="shared" si="700"/>
        <v/>
      </c>
      <c r="B1519" s="150" t="str">
        <f>IF(ISNUMBER(A1519),INDEX('MetaTrader Import'!$H$13:$J$5893,TRUNC(((A1519-$A$39+1)-1)/3)+1,MOD((A1519-$A$39+1)-1,3)+1),"")</f>
        <v/>
      </c>
      <c r="C1519" s="43" t="str">
        <f t="shared" si="677"/>
        <v/>
      </c>
      <c r="D1519" s="43" t="str">
        <f t="shared" ca="1" si="678"/>
        <v/>
      </c>
      <c r="E1519" s="43" t="str">
        <f t="shared" si="679"/>
        <v/>
      </c>
      <c r="F1519" s="43" t="str">
        <f t="shared" si="680"/>
        <v/>
      </c>
      <c r="G1519" s="43" t="str">
        <f>IF(A1519&lt;&gt;"",IF(A1519&lt;Data!$G$11*0.25,$C$13/$G$32,IF(A1519&gt;Data!$G$11*0.25,$C$13,$C$13*10)),"")</f>
        <v/>
      </c>
      <c r="H1519" s="43" t="str">
        <f>IF(A1519&lt;&gt;"",IF(Data!$G$9="constant",$C$13,IF(Data!$G$9="squeeze",G1519,F1519)),"")</f>
        <v/>
      </c>
      <c r="I1519" s="38" t="str">
        <f ca="1">IF(ISNUMBER(A1519),NORMINV(RAND(),0,IF(AND(Data!$G$9="squeeze",A1519&lt;Data!$G$11*0.25),$H$32,1)*$C$30*$C$13)*($C$14*$C$12),"")</f>
        <v/>
      </c>
      <c r="J1519" s="42" t="str">
        <f ca="1">IFERROR(IF(Data!$C$6="Real",B1519,I1519+J1518+($C$14*$C$12)*(NORMINV(RAND(),$C$15,CHOOSE($G$13,$C$13,F1519,G1519)))),"")</f>
        <v/>
      </c>
      <c r="K1519" s="88" t="str">
        <f>IF(ISNUMBER(A1519), IF($G$16="fixed",$G$17,MIN(H1519*Data!$C$7*$C$16*0.5,$C$17*Data!$C$7))*$C$12,"")</f>
        <v/>
      </c>
      <c r="L1519" s="42" t="str">
        <f t="shared" ca="1" si="704"/>
        <v/>
      </c>
      <c r="M1519" s="44" t="str">
        <f t="shared" ca="1" si="705"/>
        <v/>
      </c>
      <c r="N1519" s="44" t="str">
        <f t="shared" ca="1" si="706"/>
        <v/>
      </c>
      <c r="O1519" s="108" t="str">
        <f t="shared" si="681"/>
        <v/>
      </c>
      <c r="P1519" s="102" t="str">
        <f t="shared" si="682"/>
        <v/>
      </c>
      <c r="Q1519" s="102" t="str">
        <f t="shared" si="683"/>
        <v/>
      </c>
      <c r="R1519" s="120" t="str">
        <f t="shared" si="701"/>
        <v/>
      </c>
      <c r="S1519" s="54" t="str">
        <f t="shared" si="702"/>
        <v/>
      </c>
      <c r="T1519" s="5" t="str">
        <f t="shared" si="684"/>
        <v/>
      </c>
      <c r="U1519" s="152" t="str">
        <f t="shared" si="685"/>
        <v/>
      </c>
      <c r="V1519" s="152" t="str">
        <f t="shared" si="686"/>
        <v/>
      </c>
      <c r="W1519" s="153" t="str">
        <f t="shared" si="687"/>
        <v/>
      </c>
      <c r="X1519" s="153" t="str">
        <f t="shared" si="688"/>
        <v/>
      </c>
      <c r="Y1519" s="153" t="str">
        <f t="shared" si="689"/>
        <v/>
      </c>
      <c r="Z1519" s="153" t="str">
        <f t="shared" si="690"/>
        <v/>
      </c>
      <c r="AA1519" s="152" t="str">
        <f t="shared" si="691"/>
        <v/>
      </c>
      <c r="AB1519" s="152" t="str">
        <f t="shared" si="692"/>
        <v/>
      </c>
      <c r="AC1519" s="154" t="str">
        <f t="shared" si="693"/>
        <v/>
      </c>
      <c r="AD1519" s="154" t="str">
        <f t="shared" si="694"/>
        <v/>
      </c>
      <c r="AE1519" s="3" t="str">
        <f t="shared" si="695"/>
        <v/>
      </c>
      <c r="AF1519" s="3" t="str">
        <f t="shared" si="696"/>
        <v/>
      </c>
      <c r="AG1519" s="3" t="str">
        <f t="shared" si="703"/>
        <v/>
      </c>
      <c r="AH1519" s="4" t="str">
        <f t="shared" si="697"/>
        <v/>
      </c>
      <c r="AI1519" s="75" t="str">
        <f t="shared" si="698"/>
        <v/>
      </c>
      <c r="AJ1519" s="75" t="str">
        <f t="shared" si="699"/>
        <v/>
      </c>
    </row>
    <row r="1520" spans="1:36" ht="14.25">
      <c r="A1520" s="41" t="str">
        <f t="shared" si="700"/>
        <v/>
      </c>
      <c r="B1520" s="150" t="str">
        <f>IF(ISNUMBER(A1520),INDEX('MetaTrader Import'!$H$13:$J$5893,TRUNC(((A1520-$A$39+1)-1)/3)+1,MOD((A1520-$A$39+1)-1,3)+1),"")</f>
        <v/>
      </c>
      <c r="C1520" s="43" t="str">
        <f t="shared" si="677"/>
        <v/>
      </c>
      <c r="D1520" s="43" t="str">
        <f t="shared" ca="1" si="678"/>
        <v/>
      </c>
      <c r="E1520" s="43" t="str">
        <f t="shared" si="679"/>
        <v/>
      </c>
      <c r="F1520" s="43" t="str">
        <f t="shared" si="680"/>
        <v/>
      </c>
      <c r="G1520" s="43" t="str">
        <f>IF(A1520&lt;&gt;"",IF(A1520&lt;Data!$G$11*0.25,$C$13/$G$32,IF(A1520&gt;Data!$G$11*0.25,$C$13,$C$13*10)),"")</f>
        <v/>
      </c>
      <c r="H1520" s="43" t="str">
        <f>IF(A1520&lt;&gt;"",IF(Data!$G$9="constant",$C$13,IF(Data!$G$9="squeeze",G1520,F1520)),"")</f>
        <v/>
      </c>
      <c r="I1520" s="38" t="str">
        <f ca="1">IF(ISNUMBER(A1520),NORMINV(RAND(),0,IF(AND(Data!$G$9="squeeze",A1520&lt;Data!$G$11*0.25),$H$32,1)*$C$30*$C$13)*($C$14*$C$12),"")</f>
        <v/>
      </c>
      <c r="J1520" s="42" t="str">
        <f ca="1">IFERROR(IF(Data!$C$6="Real",B1520,I1520+J1519+($C$14*$C$12)*(NORMINV(RAND(),$C$15,CHOOSE($G$13,$C$13,F1520,G1520)))),"")</f>
        <v/>
      </c>
      <c r="K1520" s="88" t="str">
        <f>IF(ISNUMBER(A1520), IF($G$16="fixed",$G$17,MIN(H1520*Data!$C$7*$C$16*0.5,$C$17*Data!$C$7))*$C$12,"")</f>
        <v/>
      </c>
      <c r="L1520" s="42" t="str">
        <f t="shared" ca="1" si="704"/>
        <v/>
      </c>
      <c r="M1520" s="44" t="str">
        <f t="shared" ca="1" si="705"/>
        <v/>
      </c>
      <c r="N1520" s="44" t="str">
        <f t="shared" ca="1" si="706"/>
        <v/>
      </c>
      <c r="O1520" s="108" t="str">
        <f t="shared" si="681"/>
        <v/>
      </c>
      <c r="P1520" s="102" t="str">
        <f t="shared" si="682"/>
        <v/>
      </c>
      <c r="Q1520" s="102" t="str">
        <f t="shared" si="683"/>
        <v/>
      </c>
      <c r="R1520" s="120" t="str">
        <f t="shared" si="701"/>
        <v/>
      </c>
      <c r="S1520" s="54" t="str">
        <f t="shared" si="702"/>
        <v/>
      </c>
      <c r="T1520" s="5" t="str">
        <f t="shared" si="684"/>
        <v/>
      </c>
      <c r="U1520" s="152" t="str">
        <f t="shared" si="685"/>
        <v/>
      </c>
      <c r="V1520" s="152" t="str">
        <f t="shared" si="686"/>
        <v/>
      </c>
      <c r="W1520" s="153" t="str">
        <f t="shared" si="687"/>
        <v/>
      </c>
      <c r="X1520" s="153" t="str">
        <f t="shared" si="688"/>
        <v/>
      </c>
      <c r="Y1520" s="153" t="str">
        <f t="shared" si="689"/>
        <v/>
      </c>
      <c r="Z1520" s="153" t="str">
        <f t="shared" si="690"/>
        <v/>
      </c>
      <c r="AA1520" s="152" t="str">
        <f t="shared" si="691"/>
        <v/>
      </c>
      <c r="AB1520" s="152" t="str">
        <f t="shared" si="692"/>
        <v/>
      </c>
      <c r="AC1520" s="154" t="str">
        <f t="shared" si="693"/>
        <v/>
      </c>
      <c r="AD1520" s="154" t="str">
        <f t="shared" si="694"/>
        <v/>
      </c>
      <c r="AE1520" s="3" t="str">
        <f t="shared" si="695"/>
        <v/>
      </c>
      <c r="AF1520" s="3" t="str">
        <f t="shared" si="696"/>
        <v/>
      </c>
      <c r="AG1520" s="3" t="str">
        <f t="shared" si="703"/>
        <v/>
      </c>
      <c r="AH1520" s="4" t="str">
        <f t="shared" si="697"/>
        <v/>
      </c>
      <c r="AI1520" s="75" t="str">
        <f t="shared" si="698"/>
        <v/>
      </c>
      <c r="AJ1520" s="75" t="str">
        <f t="shared" si="699"/>
        <v/>
      </c>
    </row>
    <row r="1521" spans="1:36" ht="14.25">
      <c r="A1521" s="41" t="str">
        <f t="shared" si="700"/>
        <v/>
      </c>
      <c r="B1521" s="150" t="str">
        <f>IF(ISNUMBER(A1521),INDEX('MetaTrader Import'!$H$13:$J$5893,TRUNC(((A1521-$A$39+1)-1)/3)+1,MOD((A1521-$A$39+1)-1,3)+1),"")</f>
        <v/>
      </c>
      <c r="C1521" s="43" t="str">
        <f t="shared" si="677"/>
        <v/>
      </c>
      <c r="D1521" s="43" t="str">
        <f t="shared" ca="1" si="678"/>
        <v/>
      </c>
      <c r="E1521" s="43" t="str">
        <f t="shared" si="679"/>
        <v/>
      </c>
      <c r="F1521" s="43" t="str">
        <f t="shared" si="680"/>
        <v/>
      </c>
      <c r="G1521" s="43" t="str">
        <f>IF(A1521&lt;&gt;"",IF(A1521&lt;Data!$G$11*0.25,$C$13/$G$32,IF(A1521&gt;Data!$G$11*0.25,$C$13,$C$13*10)),"")</f>
        <v/>
      </c>
      <c r="H1521" s="43" t="str">
        <f>IF(A1521&lt;&gt;"",IF(Data!$G$9="constant",$C$13,IF(Data!$G$9="squeeze",G1521,F1521)),"")</f>
        <v/>
      </c>
      <c r="I1521" s="38" t="str">
        <f ca="1">IF(ISNUMBER(A1521),NORMINV(RAND(),0,IF(AND(Data!$G$9="squeeze",A1521&lt;Data!$G$11*0.25),$H$32,1)*$C$30*$C$13)*($C$14*$C$12),"")</f>
        <v/>
      </c>
      <c r="J1521" s="42" t="str">
        <f ca="1">IFERROR(IF(Data!$C$6="Real",B1521,I1521+J1520+($C$14*$C$12)*(NORMINV(RAND(),$C$15,CHOOSE($G$13,$C$13,F1521,G1521)))),"")</f>
        <v/>
      </c>
      <c r="K1521" s="88" t="str">
        <f>IF(ISNUMBER(A1521), IF($G$16="fixed",$G$17,MIN(H1521*Data!$C$7*$C$16*0.5,$C$17*Data!$C$7))*$C$12,"")</f>
        <v/>
      </c>
      <c r="L1521" s="42" t="str">
        <f t="shared" ca="1" si="704"/>
        <v/>
      </c>
      <c r="M1521" s="44" t="str">
        <f t="shared" ca="1" si="705"/>
        <v/>
      </c>
      <c r="N1521" s="44" t="str">
        <f t="shared" ca="1" si="706"/>
        <v/>
      </c>
      <c r="O1521" s="108" t="str">
        <f t="shared" si="681"/>
        <v/>
      </c>
      <c r="P1521" s="102" t="str">
        <f t="shared" si="682"/>
        <v/>
      </c>
      <c r="Q1521" s="102" t="str">
        <f t="shared" si="683"/>
        <v/>
      </c>
      <c r="R1521" s="120" t="str">
        <f t="shared" si="701"/>
        <v/>
      </c>
      <c r="S1521" s="54" t="str">
        <f t="shared" si="702"/>
        <v/>
      </c>
      <c r="T1521" s="5" t="str">
        <f t="shared" si="684"/>
        <v/>
      </c>
      <c r="U1521" s="152" t="str">
        <f t="shared" si="685"/>
        <v/>
      </c>
      <c r="V1521" s="152" t="str">
        <f t="shared" si="686"/>
        <v/>
      </c>
      <c r="W1521" s="153" t="str">
        <f t="shared" si="687"/>
        <v/>
      </c>
      <c r="X1521" s="153" t="str">
        <f t="shared" si="688"/>
        <v/>
      </c>
      <c r="Y1521" s="153" t="str">
        <f t="shared" si="689"/>
        <v/>
      </c>
      <c r="Z1521" s="153" t="str">
        <f t="shared" si="690"/>
        <v/>
      </c>
      <c r="AA1521" s="152" t="str">
        <f t="shared" si="691"/>
        <v/>
      </c>
      <c r="AB1521" s="152" t="str">
        <f t="shared" si="692"/>
        <v/>
      </c>
      <c r="AC1521" s="154" t="str">
        <f t="shared" si="693"/>
        <v/>
      </c>
      <c r="AD1521" s="154" t="str">
        <f t="shared" si="694"/>
        <v/>
      </c>
      <c r="AE1521" s="3" t="str">
        <f t="shared" si="695"/>
        <v/>
      </c>
      <c r="AF1521" s="3" t="str">
        <f t="shared" si="696"/>
        <v/>
      </c>
      <c r="AG1521" s="3" t="str">
        <f t="shared" si="703"/>
        <v/>
      </c>
      <c r="AH1521" s="4" t="str">
        <f t="shared" si="697"/>
        <v/>
      </c>
      <c r="AI1521" s="75" t="str">
        <f t="shared" si="698"/>
        <v/>
      </c>
      <c r="AJ1521" s="75" t="str">
        <f t="shared" si="699"/>
        <v/>
      </c>
    </row>
    <row r="1522" spans="1:36" ht="14.25">
      <c r="A1522" s="41" t="str">
        <f t="shared" si="700"/>
        <v/>
      </c>
      <c r="B1522" s="150" t="str">
        <f>IF(ISNUMBER(A1522),INDEX('MetaTrader Import'!$H$13:$J$5893,TRUNC(((A1522-$A$39+1)-1)/3)+1,MOD((A1522-$A$39+1)-1,3)+1),"")</f>
        <v/>
      </c>
      <c r="C1522" s="43" t="str">
        <f t="shared" si="677"/>
        <v/>
      </c>
      <c r="D1522" s="43" t="str">
        <f t="shared" ca="1" si="678"/>
        <v/>
      </c>
      <c r="E1522" s="43" t="str">
        <f t="shared" si="679"/>
        <v/>
      </c>
      <c r="F1522" s="43" t="str">
        <f t="shared" si="680"/>
        <v/>
      </c>
      <c r="G1522" s="43" t="str">
        <f>IF(A1522&lt;&gt;"",IF(A1522&lt;Data!$G$11*0.25,$C$13/$G$32,IF(A1522&gt;Data!$G$11*0.25,$C$13,$C$13*10)),"")</f>
        <v/>
      </c>
      <c r="H1522" s="43" t="str">
        <f>IF(A1522&lt;&gt;"",IF(Data!$G$9="constant",$C$13,IF(Data!$G$9="squeeze",G1522,F1522)),"")</f>
        <v/>
      </c>
      <c r="I1522" s="38" t="str">
        <f ca="1">IF(ISNUMBER(A1522),NORMINV(RAND(),0,IF(AND(Data!$G$9="squeeze",A1522&lt;Data!$G$11*0.25),$H$32,1)*$C$30*$C$13)*($C$14*$C$12),"")</f>
        <v/>
      </c>
      <c r="J1522" s="42" t="str">
        <f ca="1">IFERROR(IF(Data!$C$6="Real",B1522,I1522+J1521+($C$14*$C$12)*(NORMINV(RAND(),$C$15,CHOOSE($G$13,$C$13,F1522,G1522)))),"")</f>
        <v/>
      </c>
      <c r="K1522" s="88" t="str">
        <f>IF(ISNUMBER(A1522), IF($G$16="fixed",$G$17,MIN(H1522*Data!$C$7*$C$16*0.5,$C$17*Data!$C$7))*$C$12,"")</f>
        <v/>
      </c>
      <c r="L1522" s="42" t="str">
        <f t="shared" ca="1" si="704"/>
        <v/>
      </c>
      <c r="M1522" s="44" t="str">
        <f t="shared" ca="1" si="705"/>
        <v/>
      </c>
      <c r="N1522" s="44" t="str">
        <f t="shared" ca="1" si="706"/>
        <v/>
      </c>
      <c r="O1522" s="108" t="str">
        <f t="shared" si="681"/>
        <v/>
      </c>
      <c r="P1522" s="102" t="str">
        <f t="shared" si="682"/>
        <v/>
      </c>
      <c r="Q1522" s="102" t="str">
        <f t="shared" si="683"/>
        <v/>
      </c>
      <c r="R1522" s="120" t="str">
        <f t="shared" si="701"/>
        <v/>
      </c>
      <c r="S1522" s="54" t="str">
        <f t="shared" si="702"/>
        <v/>
      </c>
      <c r="T1522" s="5" t="str">
        <f t="shared" si="684"/>
        <v/>
      </c>
      <c r="U1522" s="152" t="str">
        <f t="shared" si="685"/>
        <v/>
      </c>
      <c r="V1522" s="152" t="str">
        <f t="shared" si="686"/>
        <v/>
      </c>
      <c r="W1522" s="153" t="str">
        <f t="shared" si="687"/>
        <v/>
      </c>
      <c r="X1522" s="153" t="str">
        <f t="shared" si="688"/>
        <v/>
      </c>
      <c r="Y1522" s="153" t="str">
        <f t="shared" si="689"/>
        <v/>
      </c>
      <c r="Z1522" s="153" t="str">
        <f t="shared" si="690"/>
        <v/>
      </c>
      <c r="AA1522" s="152" t="str">
        <f t="shared" si="691"/>
        <v/>
      </c>
      <c r="AB1522" s="152" t="str">
        <f t="shared" si="692"/>
        <v/>
      </c>
      <c r="AC1522" s="154" t="str">
        <f t="shared" si="693"/>
        <v/>
      </c>
      <c r="AD1522" s="154" t="str">
        <f t="shared" si="694"/>
        <v/>
      </c>
      <c r="AE1522" s="3" t="str">
        <f t="shared" si="695"/>
        <v/>
      </c>
      <c r="AF1522" s="3" t="str">
        <f t="shared" si="696"/>
        <v/>
      </c>
      <c r="AG1522" s="3" t="str">
        <f t="shared" si="703"/>
        <v/>
      </c>
      <c r="AH1522" s="4" t="str">
        <f t="shared" si="697"/>
        <v/>
      </c>
      <c r="AI1522" s="75" t="str">
        <f t="shared" si="698"/>
        <v/>
      </c>
      <c r="AJ1522" s="75" t="str">
        <f t="shared" si="699"/>
        <v/>
      </c>
    </row>
    <row r="1523" spans="1:36" ht="14.25">
      <c r="A1523" s="41" t="str">
        <f t="shared" si="700"/>
        <v/>
      </c>
      <c r="B1523" s="150" t="str">
        <f>IF(ISNUMBER(A1523),INDEX('MetaTrader Import'!$H$13:$J$5893,TRUNC(((A1523-$A$39+1)-1)/3)+1,MOD((A1523-$A$39+1)-1,3)+1),"")</f>
        <v/>
      </c>
      <c r="C1523" s="43" t="str">
        <f t="shared" si="677"/>
        <v/>
      </c>
      <c r="D1523" s="43" t="str">
        <f t="shared" ca="1" si="678"/>
        <v/>
      </c>
      <c r="E1523" s="43" t="str">
        <f t="shared" si="679"/>
        <v/>
      </c>
      <c r="F1523" s="43" t="str">
        <f t="shared" si="680"/>
        <v/>
      </c>
      <c r="G1523" s="43" t="str">
        <f>IF(A1523&lt;&gt;"",IF(A1523&lt;Data!$G$11*0.25,$C$13/$G$32,IF(A1523&gt;Data!$G$11*0.25,$C$13,$C$13*10)),"")</f>
        <v/>
      </c>
      <c r="H1523" s="43" t="str">
        <f>IF(A1523&lt;&gt;"",IF(Data!$G$9="constant",$C$13,IF(Data!$G$9="squeeze",G1523,F1523)),"")</f>
        <v/>
      </c>
      <c r="I1523" s="38" t="str">
        <f ca="1">IF(ISNUMBER(A1523),NORMINV(RAND(),0,IF(AND(Data!$G$9="squeeze",A1523&lt;Data!$G$11*0.25),$H$32,1)*$C$30*$C$13)*($C$14*$C$12),"")</f>
        <v/>
      </c>
      <c r="J1523" s="42" t="str">
        <f ca="1">IFERROR(IF(Data!$C$6="Real",B1523,I1523+J1522+($C$14*$C$12)*(NORMINV(RAND(),$C$15,CHOOSE($G$13,$C$13,F1523,G1523)))),"")</f>
        <v/>
      </c>
      <c r="K1523" s="88" t="str">
        <f>IF(ISNUMBER(A1523), IF($G$16="fixed",$G$17,MIN(H1523*Data!$C$7*$C$16*0.5,$C$17*Data!$C$7))*$C$12,"")</f>
        <v/>
      </c>
      <c r="L1523" s="42" t="str">
        <f t="shared" ca="1" si="704"/>
        <v/>
      </c>
      <c r="M1523" s="44" t="str">
        <f t="shared" ca="1" si="705"/>
        <v/>
      </c>
      <c r="N1523" s="44" t="str">
        <f t="shared" ca="1" si="706"/>
        <v/>
      </c>
      <c r="O1523" s="108" t="str">
        <f t="shared" si="681"/>
        <v/>
      </c>
      <c r="P1523" s="102" t="str">
        <f t="shared" si="682"/>
        <v/>
      </c>
      <c r="Q1523" s="102" t="str">
        <f t="shared" si="683"/>
        <v/>
      </c>
      <c r="R1523" s="120" t="str">
        <f t="shared" si="701"/>
        <v/>
      </c>
      <c r="S1523" s="54" t="str">
        <f t="shared" si="702"/>
        <v/>
      </c>
      <c r="T1523" s="5" t="str">
        <f t="shared" si="684"/>
        <v/>
      </c>
      <c r="U1523" s="152" t="str">
        <f t="shared" si="685"/>
        <v/>
      </c>
      <c r="V1523" s="152" t="str">
        <f t="shared" si="686"/>
        <v/>
      </c>
      <c r="W1523" s="153" t="str">
        <f t="shared" si="687"/>
        <v/>
      </c>
      <c r="X1523" s="153" t="str">
        <f t="shared" si="688"/>
        <v/>
      </c>
      <c r="Y1523" s="153" t="str">
        <f t="shared" si="689"/>
        <v/>
      </c>
      <c r="Z1523" s="153" t="str">
        <f t="shared" si="690"/>
        <v/>
      </c>
      <c r="AA1523" s="152" t="str">
        <f t="shared" si="691"/>
        <v/>
      </c>
      <c r="AB1523" s="152" t="str">
        <f t="shared" si="692"/>
        <v/>
      </c>
      <c r="AC1523" s="154" t="str">
        <f t="shared" si="693"/>
        <v/>
      </c>
      <c r="AD1523" s="154" t="str">
        <f t="shared" si="694"/>
        <v/>
      </c>
      <c r="AE1523" s="3" t="str">
        <f t="shared" si="695"/>
        <v/>
      </c>
      <c r="AF1523" s="3" t="str">
        <f t="shared" si="696"/>
        <v/>
      </c>
      <c r="AG1523" s="3" t="str">
        <f t="shared" si="703"/>
        <v/>
      </c>
      <c r="AH1523" s="4" t="str">
        <f t="shared" si="697"/>
        <v/>
      </c>
      <c r="AI1523" s="75" t="str">
        <f t="shared" si="698"/>
        <v/>
      </c>
      <c r="AJ1523" s="75" t="str">
        <f t="shared" si="699"/>
        <v/>
      </c>
    </row>
    <row r="1524" spans="1:36" ht="14.25">
      <c r="A1524" s="41" t="str">
        <f t="shared" si="700"/>
        <v/>
      </c>
      <c r="B1524" s="150" t="str">
        <f>IF(ISNUMBER(A1524),INDEX('MetaTrader Import'!$H$13:$J$5893,TRUNC(((A1524-$A$39+1)-1)/3)+1,MOD((A1524-$A$39+1)-1,3)+1),"")</f>
        <v/>
      </c>
      <c r="C1524" s="43" t="str">
        <f t="shared" si="677"/>
        <v/>
      </c>
      <c r="D1524" s="43" t="str">
        <f t="shared" ca="1" si="678"/>
        <v/>
      </c>
      <c r="E1524" s="43" t="str">
        <f t="shared" si="679"/>
        <v/>
      </c>
      <c r="F1524" s="43" t="str">
        <f t="shared" si="680"/>
        <v/>
      </c>
      <c r="G1524" s="43" t="str">
        <f>IF(A1524&lt;&gt;"",IF(A1524&lt;Data!$G$11*0.25,$C$13/$G$32,IF(A1524&gt;Data!$G$11*0.25,$C$13,$C$13*10)),"")</f>
        <v/>
      </c>
      <c r="H1524" s="43" t="str">
        <f>IF(A1524&lt;&gt;"",IF(Data!$G$9="constant",$C$13,IF(Data!$G$9="squeeze",G1524,F1524)),"")</f>
        <v/>
      </c>
      <c r="I1524" s="38" t="str">
        <f ca="1">IF(ISNUMBER(A1524),NORMINV(RAND(),0,IF(AND(Data!$G$9="squeeze",A1524&lt;Data!$G$11*0.25),$H$32,1)*$C$30*$C$13)*($C$14*$C$12),"")</f>
        <v/>
      </c>
      <c r="J1524" s="42" t="str">
        <f ca="1">IFERROR(IF(Data!$C$6="Real",B1524,I1524+J1523+($C$14*$C$12)*(NORMINV(RAND(),$C$15,CHOOSE($G$13,$C$13,F1524,G1524)))),"")</f>
        <v/>
      </c>
      <c r="K1524" s="88" t="str">
        <f>IF(ISNUMBER(A1524), IF($G$16="fixed",$G$17,MIN(H1524*Data!$C$7*$C$16*0.5,$C$17*Data!$C$7))*$C$12,"")</f>
        <v/>
      </c>
      <c r="L1524" s="42" t="str">
        <f t="shared" ca="1" si="704"/>
        <v/>
      </c>
      <c r="M1524" s="44" t="str">
        <f t="shared" ca="1" si="705"/>
        <v/>
      </c>
      <c r="N1524" s="44" t="str">
        <f t="shared" ca="1" si="706"/>
        <v/>
      </c>
      <c r="O1524" s="108" t="str">
        <f t="shared" si="681"/>
        <v/>
      </c>
      <c r="P1524" s="102" t="str">
        <f t="shared" si="682"/>
        <v/>
      </c>
      <c r="Q1524" s="102" t="str">
        <f t="shared" si="683"/>
        <v/>
      </c>
      <c r="R1524" s="120" t="str">
        <f t="shared" si="701"/>
        <v/>
      </c>
      <c r="S1524" s="54" t="str">
        <f t="shared" si="702"/>
        <v/>
      </c>
      <c r="T1524" s="5" t="str">
        <f t="shared" si="684"/>
        <v/>
      </c>
      <c r="U1524" s="152" t="str">
        <f t="shared" si="685"/>
        <v/>
      </c>
      <c r="V1524" s="152" t="str">
        <f t="shared" si="686"/>
        <v/>
      </c>
      <c r="W1524" s="153" t="str">
        <f t="shared" si="687"/>
        <v/>
      </c>
      <c r="X1524" s="153" t="str">
        <f t="shared" si="688"/>
        <v/>
      </c>
      <c r="Y1524" s="153" t="str">
        <f t="shared" si="689"/>
        <v/>
      </c>
      <c r="Z1524" s="153" t="str">
        <f t="shared" si="690"/>
        <v/>
      </c>
      <c r="AA1524" s="152" t="str">
        <f t="shared" si="691"/>
        <v/>
      </c>
      <c r="AB1524" s="152" t="str">
        <f t="shared" si="692"/>
        <v/>
      </c>
      <c r="AC1524" s="154" t="str">
        <f t="shared" si="693"/>
        <v/>
      </c>
      <c r="AD1524" s="154" t="str">
        <f t="shared" si="694"/>
        <v/>
      </c>
      <c r="AE1524" s="3" t="str">
        <f t="shared" si="695"/>
        <v/>
      </c>
      <c r="AF1524" s="3" t="str">
        <f t="shared" si="696"/>
        <v/>
      </c>
      <c r="AG1524" s="3" t="str">
        <f t="shared" si="703"/>
        <v/>
      </c>
      <c r="AH1524" s="4" t="str">
        <f t="shared" si="697"/>
        <v/>
      </c>
      <c r="AI1524" s="75" t="str">
        <f t="shared" si="698"/>
        <v/>
      </c>
      <c r="AJ1524" s="75" t="str">
        <f t="shared" si="699"/>
        <v/>
      </c>
    </row>
    <row r="1525" spans="1:36" ht="14.25">
      <c r="A1525" s="41" t="str">
        <f t="shared" si="700"/>
        <v/>
      </c>
      <c r="B1525" s="150" t="str">
        <f>IF(ISNUMBER(A1525),INDEX('MetaTrader Import'!$H$13:$J$5893,TRUNC(((A1525-$A$39+1)-1)/3)+1,MOD((A1525-$A$39+1)-1,3)+1),"")</f>
        <v/>
      </c>
      <c r="C1525" s="43" t="str">
        <f t="shared" si="677"/>
        <v/>
      </c>
      <c r="D1525" s="43" t="str">
        <f t="shared" ca="1" si="678"/>
        <v/>
      </c>
      <c r="E1525" s="43" t="str">
        <f t="shared" si="679"/>
        <v/>
      </c>
      <c r="F1525" s="43" t="str">
        <f t="shared" si="680"/>
        <v/>
      </c>
      <c r="G1525" s="43" t="str">
        <f>IF(A1525&lt;&gt;"",IF(A1525&lt;Data!$G$11*0.25,$C$13/$G$32,IF(A1525&gt;Data!$G$11*0.25,$C$13,$C$13*10)),"")</f>
        <v/>
      </c>
      <c r="H1525" s="43" t="str">
        <f>IF(A1525&lt;&gt;"",IF(Data!$G$9="constant",$C$13,IF(Data!$G$9="squeeze",G1525,F1525)),"")</f>
        <v/>
      </c>
      <c r="I1525" s="38" t="str">
        <f ca="1">IF(ISNUMBER(A1525),NORMINV(RAND(),0,IF(AND(Data!$G$9="squeeze",A1525&lt;Data!$G$11*0.25),$H$32,1)*$C$30*$C$13)*($C$14*$C$12),"")</f>
        <v/>
      </c>
      <c r="J1525" s="42" t="str">
        <f ca="1">IFERROR(IF(Data!$C$6="Real",B1525,I1525+J1524+($C$14*$C$12)*(NORMINV(RAND(),$C$15,CHOOSE($G$13,$C$13,F1525,G1525)))),"")</f>
        <v/>
      </c>
      <c r="K1525" s="88" t="str">
        <f>IF(ISNUMBER(A1525), IF($G$16="fixed",$G$17,MIN(H1525*Data!$C$7*$C$16*0.5,$C$17*Data!$C$7))*$C$12,"")</f>
        <v/>
      </c>
      <c r="L1525" s="42" t="str">
        <f t="shared" ca="1" si="704"/>
        <v/>
      </c>
      <c r="M1525" s="44" t="str">
        <f t="shared" ca="1" si="705"/>
        <v/>
      </c>
      <c r="N1525" s="44" t="str">
        <f t="shared" ca="1" si="706"/>
        <v/>
      </c>
      <c r="O1525" s="108" t="str">
        <f t="shared" si="681"/>
        <v/>
      </c>
      <c r="P1525" s="102" t="str">
        <f t="shared" si="682"/>
        <v/>
      </c>
      <c r="Q1525" s="102" t="str">
        <f t="shared" si="683"/>
        <v/>
      </c>
      <c r="R1525" s="120" t="str">
        <f t="shared" si="701"/>
        <v/>
      </c>
      <c r="S1525" s="54" t="str">
        <f t="shared" si="702"/>
        <v/>
      </c>
      <c r="T1525" s="5" t="str">
        <f t="shared" si="684"/>
        <v/>
      </c>
      <c r="U1525" s="152" t="str">
        <f t="shared" si="685"/>
        <v/>
      </c>
      <c r="V1525" s="152" t="str">
        <f t="shared" si="686"/>
        <v/>
      </c>
      <c r="W1525" s="153" t="str">
        <f t="shared" si="687"/>
        <v/>
      </c>
      <c r="X1525" s="153" t="str">
        <f t="shared" si="688"/>
        <v/>
      </c>
      <c r="Y1525" s="153" t="str">
        <f t="shared" si="689"/>
        <v/>
      </c>
      <c r="Z1525" s="153" t="str">
        <f t="shared" si="690"/>
        <v/>
      </c>
      <c r="AA1525" s="152" t="str">
        <f t="shared" si="691"/>
        <v/>
      </c>
      <c r="AB1525" s="152" t="str">
        <f t="shared" si="692"/>
        <v/>
      </c>
      <c r="AC1525" s="154" t="str">
        <f t="shared" si="693"/>
        <v/>
      </c>
      <c r="AD1525" s="154" t="str">
        <f t="shared" si="694"/>
        <v/>
      </c>
      <c r="AE1525" s="3" t="str">
        <f t="shared" si="695"/>
        <v/>
      </c>
      <c r="AF1525" s="3" t="str">
        <f t="shared" si="696"/>
        <v/>
      </c>
      <c r="AG1525" s="3" t="str">
        <f t="shared" si="703"/>
        <v/>
      </c>
      <c r="AH1525" s="4" t="str">
        <f t="shared" si="697"/>
        <v/>
      </c>
      <c r="AI1525" s="75" t="str">
        <f t="shared" si="698"/>
        <v/>
      </c>
      <c r="AJ1525" s="75" t="str">
        <f t="shared" si="699"/>
        <v/>
      </c>
    </row>
    <row r="1526" spans="1:36" ht="14.25">
      <c r="A1526" s="41" t="str">
        <f t="shared" si="700"/>
        <v/>
      </c>
      <c r="B1526" s="150" t="str">
        <f>IF(ISNUMBER(A1526),INDEX('MetaTrader Import'!$H$13:$J$5893,TRUNC(((A1526-$A$39+1)-1)/3)+1,MOD((A1526-$A$39+1)-1,3)+1),"")</f>
        <v/>
      </c>
      <c r="C1526" s="43" t="str">
        <f t="shared" si="677"/>
        <v/>
      </c>
      <c r="D1526" s="43" t="str">
        <f t="shared" ca="1" si="678"/>
        <v/>
      </c>
      <c r="E1526" s="43" t="str">
        <f t="shared" si="679"/>
        <v/>
      </c>
      <c r="F1526" s="43" t="str">
        <f t="shared" si="680"/>
        <v/>
      </c>
      <c r="G1526" s="43" t="str">
        <f>IF(A1526&lt;&gt;"",IF(A1526&lt;Data!$G$11*0.25,$C$13/$G$32,IF(A1526&gt;Data!$G$11*0.25,$C$13,$C$13*10)),"")</f>
        <v/>
      </c>
      <c r="H1526" s="43" t="str">
        <f>IF(A1526&lt;&gt;"",IF(Data!$G$9="constant",$C$13,IF(Data!$G$9="squeeze",G1526,F1526)),"")</f>
        <v/>
      </c>
      <c r="I1526" s="38" t="str">
        <f ca="1">IF(ISNUMBER(A1526),NORMINV(RAND(),0,IF(AND(Data!$G$9="squeeze",A1526&lt;Data!$G$11*0.25),$H$32,1)*$C$30*$C$13)*($C$14*$C$12),"")</f>
        <v/>
      </c>
      <c r="J1526" s="42" t="str">
        <f ca="1">IFERROR(IF(Data!$C$6="Real",B1526,I1526+J1525+($C$14*$C$12)*(NORMINV(RAND(),$C$15,CHOOSE($G$13,$C$13,F1526,G1526)))),"")</f>
        <v/>
      </c>
      <c r="K1526" s="88" t="str">
        <f>IF(ISNUMBER(A1526), IF($G$16="fixed",$G$17,MIN(H1526*Data!$C$7*$C$16*0.5,$C$17*Data!$C$7))*$C$12,"")</f>
        <v/>
      </c>
      <c r="L1526" s="42" t="str">
        <f t="shared" ca="1" si="704"/>
        <v/>
      </c>
      <c r="M1526" s="44" t="str">
        <f t="shared" ca="1" si="705"/>
        <v/>
      </c>
      <c r="N1526" s="44" t="str">
        <f t="shared" ca="1" si="706"/>
        <v/>
      </c>
      <c r="O1526" s="108" t="str">
        <f t="shared" si="681"/>
        <v/>
      </c>
      <c r="P1526" s="102" t="str">
        <f t="shared" si="682"/>
        <v/>
      </c>
      <c r="Q1526" s="102" t="str">
        <f t="shared" si="683"/>
        <v/>
      </c>
      <c r="R1526" s="120" t="str">
        <f t="shared" si="701"/>
        <v/>
      </c>
      <c r="S1526" s="54" t="str">
        <f t="shared" si="702"/>
        <v/>
      </c>
      <c r="T1526" s="5" t="str">
        <f t="shared" si="684"/>
        <v/>
      </c>
      <c r="U1526" s="152" t="str">
        <f t="shared" si="685"/>
        <v/>
      </c>
      <c r="V1526" s="152" t="str">
        <f t="shared" si="686"/>
        <v/>
      </c>
      <c r="W1526" s="153" t="str">
        <f t="shared" si="687"/>
        <v/>
      </c>
      <c r="X1526" s="153" t="str">
        <f t="shared" si="688"/>
        <v/>
      </c>
      <c r="Y1526" s="153" t="str">
        <f t="shared" si="689"/>
        <v/>
      </c>
      <c r="Z1526" s="153" t="str">
        <f t="shared" si="690"/>
        <v/>
      </c>
      <c r="AA1526" s="152" t="str">
        <f t="shared" si="691"/>
        <v/>
      </c>
      <c r="AB1526" s="152" t="str">
        <f t="shared" si="692"/>
        <v/>
      </c>
      <c r="AC1526" s="154" t="str">
        <f t="shared" si="693"/>
        <v/>
      </c>
      <c r="AD1526" s="154" t="str">
        <f t="shared" si="694"/>
        <v/>
      </c>
      <c r="AE1526" s="3" t="str">
        <f t="shared" si="695"/>
        <v/>
      </c>
      <c r="AF1526" s="3" t="str">
        <f t="shared" si="696"/>
        <v/>
      </c>
      <c r="AG1526" s="3" t="str">
        <f t="shared" si="703"/>
        <v/>
      </c>
      <c r="AH1526" s="4" t="str">
        <f t="shared" si="697"/>
        <v/>
      </c>
      <c r="AI1526" s="75" t="str">
        <f t="shared" si="698"/>
        <v/>
      </c>
      <c r="AJ1526" s="75" t="str">
        <f t="shared" si="699"/>
        <v/>
      </c>
    </row>
    <row r="1527" spans="1:36" ht="14.25">
      <c r="A1527" s="41" t="str">
        <f t="shared" si="700"/>
        <v/>
      </c>
      <c r="B1527" s="150" t="str">
        <f>IF(ISNUMBER(A1527),INDEX('MetaTrader Import'!$H$13:$J$5893,TRUNC(((A1527-$A$39+1)-1)/3)+1,MOD((A1527-$A$39+1)-1,3)+1),"")</f>
        <v/>
      </c>
      <c r="C1527" s="43" t="str">
        <f t="shared" si="677"/>
        <v/>
      </c>
      <c r="D1527" s="43" t="str">
        <f t="shared" ca="1" si="678"/>
        <v/>
      </c>
      <c r="E1527" s="43" t="str">
        <f t="shared" si="679"/>
        <v/>
      </c>
      <c r="F1527" s="43" t="str">
        <f t="shared" si="680"/>
        <v/>
      </c>
      <c r="G1527" s="43" t="str">
        <f>IF(A1527&lt;&gt;"",IF(A1527&lt;Data!$G$11*0.25,$C$13/$G$32,IF(A1527&gt;Data!$G$11*0.25,$C$13,$C$13*10)),"")</f>
        <v/>
      </c>
      <c r="H1527" s="43" t="str">
        <f>IF(A1527&lt;&gt;"",IF(Data!$G$9="constant",$C$13,IF(Data!$G$9="squeeze",G1527,F1527)),"")</f>
        <v/>
      </c>
      <c r="I1527" s="38" t="str">
        <f ca="1">IF(ISNUMBER(A1527),NORMINV(RAND(),0,IF(AND(Data!$G$9="squeeze",A1527&lt;Data!$G$11*0.25),$H$32,1)*$C$30*$C$13)*($C$14*$C$12),"")</f>
        <v/>
      </c>
      <c r="J1527" s="42" t="str">
        <f ca="1">IFERROR(IF(Data!$C$6="Real",B1527,I1527+J1526+($C$14*$C$12)*(NORMINV(RAND(),$C$15,CHOOSE($G$13,$C$13,F1527,G1527)))),"")</f>
        <v/>
      </c>
      <c r="K1527" s="88" t="str">
        <f>IF(ISNUMBER(A1527), IF($G$16="fixed",$G$17,MIN(H1527*Data!$C$7*$C$16*0.5,$C$17*Data!$C$7))*$C$12,"")</f>
        <v/>
      </c>
      <c r="L1527" s="42" t="str">
        <f t="shared" ca="1" si="704"/>
        <v/>
      </c>
      <c r="M1527" s="44" t="str">
        <f t="shared" ca="1" si="705"/>
        <v/>
      </c>
      <c r="N1527" s="44" t="str">
        <f t="shared" ca="1" si="706"/>
        <v/>
      </c>
      <c r="O1527" s="108" t="str">
        <f t="shared" si="681"/>
        <v/>
      </c>
      <c r="P1527" s="102" t="str">
        <f t="shared" si="682"/>
        <v/>
      </c>
      <c r="Q1527" s="102" t="str">
        <f t="shared" si="683"/>
        <v/>
      </c>
      <c r="R1527" s="120" t="str">
        <f t="shared" si="701"/>
        <v/>
      </c>
      <c r="S1527" s="54" t="str">
        <f t="shared" si="702"/>
        <v/>
      </c>
      <c r="T1527" s="5" t="str">
        <f t="shared" si="684"/>
        <v/>
      </c>
      <c r="U1527" s="152" t="str">
        <f t="shared" si="685"/>
        <v/>
      </c>
      <c r="V1527" s="152" t="str">
        <f t="shared" si="686"/>
        <v/>
      </c>
      <c r="W1527" s="153" t="str">
        <f t="shared" si="687"/>
        <v/>
      </c>
      <c r="X1527" s="153" t="str">
        <f t="shared" si="688"/>
        <v/>
      </c>
      <c r="Y1527" s="153" t="str">
        <f t="shared" si="689"/>
        <v/>
      </c>
      <c r="Z1527" s="153" t="str">
        <f t="shared" si="690"/>
        <v/>
      </c>
      <c r="AA1527" s="152" t="str">
        <f t="shared" si="691"/>
        <v/>
      </c>
      <c r="AB1527" s="152" t="str">
        <f t="shared" si="692"/>
        <v/>
      </c>
      <c r="AC1527" s="154" t="str">
        <f t="shared" si="693"/>
        <v/>
      </c>
      <c r="AD1527" s="154" t="str">
        <f t="shared" si="694"/>
        <v/>
      </c>
      <c r="AE1527" s="3" t="str">
        <f t="shared" si="695"/>
        <v/>
      </c>
      <c r="AF1527" s="3" t="str">
        <f t="shared" si="696"/>
        <v/>
      </c>
      <c r="AG1527" s="3" t="str">
        <f t="shared" si="703"/>
        <v/>
      </c>
      <c r="AH1527" s="4" t="str">
        <f t="shared" si="697"/>
        <v/>
      </c>
      <c r="AI1527" s="75" t="str">
        <f t="shared" si="698"/>
        <v/>
      </c>
      <c r="AJ1527" s="75" t="str">
        <f t="shared" si="699"/>
        <v/>
      </c>
    </row>
    <row r="1528" spans="1:36" ht="14.25">
      <c r="A1528" s="41" t="str">
        <f t="shared" si="700"/>
        <v/>
      </c>
      <c r="B1528" s="150" t="str">
        <f>IF(ISNUMBER(A1528),INDEX('MetaTrader Import'!$H$13:$J$5893,TRUNC(((A1528-$A$39+1)-1)/3)+1,MOD((A1528-$A$39+1)-1,3)+1),"")</f>
        <v/>
      </c>
      <c r="C1528" s="43" t="str">
        <f t="shared" si="677"/>
        <v/>
      </c>
      <c r="D1528" s="43" t="str">
        <f t="shared" ca="1" si="678"/>
        <v/>
      </c>
      <c r="E1528" s="43" t="str">
        <f t="shared" si="679"/>
        <v/>
      </c>
      <c r="F1528" s="43" t="str">
        <f t="shared" si="680"/>
        <v/>
      </c>
      <c r="G1528" s="43" t="str">
        <f>IF(A1528&lt;&gt;"",IF(A1528&lt;Data!$G$11*0.25,$C$13/$G$32,IF(A1528&gt;Data!$G$11*0.25,$C$13,$C$13*10)),"")</f>
        <v/>
      </c>
      <c r="H1528" s="43" t="str">
        <f>IF(A1528&lt;&gt;"",IF(Data!$G$9="constant",$C$13,IF(Data!$G$9="squeeze",G1528,F1528)),"")</f>
        <v/>
      </c>
      <c r="I1528" s="38" t="str">
        <f ca="1">IF(ISNUMBER(A1528),NORMINV(RAND(),0,IF(AND(Data!$G$9="squeeze",A1528&lt;Data!$G$11*0.25),$H$32,1)*$C$30*$C$13)*($C$14*$C$12),"")</f>
        <v/>
      </c>
      <c r="J1528" s="42" t="str">
        <f ca="1">IFERROR(IF(Data!$C$6="Real",B1528,I1528+J1527+($C$14*$C$12)*(NORMINV(RAND(),$C$15,CHOOSE($G$13,$C$13,F1528,G1528)))),"")</f>
        <v/>
      </c>
      <c r="K1528" s="88" t="str">
        <f>IF(ISNUMBER(A1528), IF($G$16="fixed",$G$17,MIN(H1528*Data!$C$7*$C$16*0.5,$C$17*Data!$C$7))*$C$12,"")</f>
        <v/>
      </c>
      <c r="L1528" s="42" t="str">
        <f t="shared" ca="1" si="704"/>
        <v/>
      </c>
      <c r="M1528" s="44" t="str">
        <f t="shared" ca="1" si="705"/>
        <v/>
      </c>
      <c r="N1528" s="44" t="str">
        <f t="shared" ca="1" si="706"/>
        <v/>
      </c>
      <c r="O1528" s="108" t="str">
        <f t="shared" si="681"/>
        <v/>
      </c>
      <c r="P1528" s="102" t="str">
        <f t="shared" si="682"/>
        <v/>
      </c>
      <c r="Q1528" s="102" t="str">
        <f t="shared" si="683"/>
        <v/>
      </c>
      <c r="R1528" s="120" t="str">
        <f t="shared" si="701"/>
        <v/>
      </c>
      <c r="S1528" s="54" t="str">
        <f t="shared" si="702"/>
        <v/>
      </c>
      <c r="T1528" s="5" t="str">
        <f t="shared" si="684"/>
        <v/>
      </c>
      <c r="U1528" s="152" t="str">
        <f t="shared" si="685"/>
        <v/>
      </c>
      <c r="V1528" s="152" t="str">
        <f t="shared" si="686"/>
        <v/>
      </c>
      <c r="W1528" s="153" t="str">
        <f t="shared" si="687"/>
        <v/>
      </c>
      <c r="X1528" s="153" t="str">
        <f t="shared" si="688"/>
        <v/>
      </c>
      <c r="Y1528" s="153" t="str">
        <f t="shared" si="689"/>
        <v/>
      </c>
      <c r="Z1528" s="153" t="str">
        <f t="shared" si="690"/>
        <v/>
      </c>
      <c r="AA1528" s="152" t="str">
        <f t="shared" si="691"/>
        <v/>
      </c>
      <c r="AB1528" s="152" t="str">
        <f t="shared" si="692"/>
        <v/>
      </c>
      <c r="AC1528" s="154" t="str">
        <f t="shared" si="693"/>
        <v/>
      </c>
      <c r="AD1528" s="154" t="str">
        <f t="shared" si="694"/>
        <v/>
      </c>
      <c r="AE1528" s="3" t="str">
        <f t="shared" si="695"/>
        <v/>
      </c>
      <c r="AF1528" s="3" t="str">
        <f t="shared" si="696"/>
        <v/>
      </c>
      <c r="AG1528" s="3" t="str">
        <f t="shared" si="703"/>
        <v/>
      </c>
      <c r="AH1528" s="4" t="str">
        <f t="shared" si="697"/>
        <v/>
      </c>
      <c r="AI1528" s="75" t="str">
        <f t="shared" si="698"/>
        <v/>
      </c>
      <c r="AJ1528" s="75" t="str">
        <f t="shared" si="699"/>
        <v/>
      </c>
    </row>
    <row r="1529" spans="1:36" ht="14.25">
      <c r="A1529" s="41" t="str">
        <f t="shared" si="700"/>
        <v/>
      </c>
      <c r="B1529" s="150" t="str">
        <f>IF(ISNUMBER(A1529),INDEX('MetaTrader Import'!$H$13:$J$5893,TRUNC(((A1529-$A$39+1)-1)/3)+1,MOD((A1529-$A$39+1)-1,3)+1),"")</f>
        <v/>
      </c>
      <c r="C1529" s="43" t="str">
        <f t="shared" si="677"/>
        <v/>
      </c>
      <c r="D1529" s="43" t="str">
        <f t="shared" ca="1" si="678"/>
        <v/>
      </c>
      <c r="E1529" s="43" t="str">
        <f t="shared" si="679"/>
        <v/>
      </c>
      <c r="F1529" s="43" t="str">
        <f t="shared" si="680"/>
        <v/>
      </c>
      <c r="G1529" s="43" t="str">
        <f>IF(A1529&lt;&gt;"",IF(A1529&lt;Data!$G$11*0.25,$C$13/$G$32,IF(A1529&gt;Data!$G$11*0.25,$C$13,$C$13*10)),"")</f>
        <v/>
      </c>
      <c r="H1529" s="43" t="str">
        <f>IF(A1529&lt;&gt;"",IF(Data!$G$9="constant",$C$13,IF(Data!$G$9="squeeze",G1529,F1529)),"")</f>
        <v/>
      </c>
      <c r="I1529" s="38" t="str">
        <f ca="1">IF(ISNUMBER(A1529),NORMINV(RAND(),0,IF(AND(Data!$G$9="squeeze",A1529&lt;Data!$G$11*0.25),$H$32,1)*$C$30*$C$13)*($C$14*$C$12),"")</f>
        <v/>
      </c>
      <c r="J1529" s="42" t="str">
        <f ca="1">IFERROR(IF(Data!$C$6="Real",B1529,I1529+J1528+($C$14*$C$12)*(NORMINV(RAND(),$C$15,CHOOSE($G$13,$C$13,F1529,G1529)))),"")</f>
        <v/>
      </c>
      <c r="K1529" s="88" t="str">
        <f>IF(ISNUMBER(A1529), IF($G$16="fixed",$G$17,MIN(H1529*Data!$C$7*$C$16*0.5,$C$17*Data!$C$7))*$C$12,"")</f>
        <v/>
      </c>
      <c r="L1529" s="42" t="str">
        <f t="shared" ca="1" si="704"/>
        <v/>
      </c>
      <c r="M1529" s="44" t="str">
        <f t="shared" ca="1" si="705"/>
        <v/>
      </c>
      <c r="N1529" s="44" t="str">
        <f t="shared" ca="1" si="706"/>
        <v/>
      </c>
      <c r="O1529" s="108" t="str">
        <f t="shared" si="681"/>
        <v/>
      </c>
      <c r="P1529" s="102" t="str">
        <f t="shared" si="682"/>
        <v/>
      </c>
      <c r="Q1529" s="102" t="str">
        <f t="shared" si="683"/>
        <v/>
      </c>
      <c r="R1529" s="120" t="str">
        <f t="shared" si="701"/>
        <v/>
      </c>
      <c r="S1529" s="54" t="str">
        <f t="shared" si="702"/>
        <v/>
      </c>
      <c r="T1529" s="5" t="str">
        <f t="shared" si="684"/>
        <v/>
      </c>
      <c r="U1529" s="152" t="str">
        <f t="shared" si="685"/>
        <v/>
      </c>
      <c r="V1529" s="152" t="str">
        <f t="shared" si="686"/>
        <v/>
      </c>
      <c r="W1529" s="153" t="str">
        <f t="shared" si="687"/>
        <v/>
      </c>
      <c r="X1529" s="153" t="str">
        <f t="shared" si="688"/>
        <v/>
      </c>
      <c r="Y1529" s="153" t="str">
        <f t="shared" si="689"/>
        <v/>
      </c>
      <c r="Z1529" s="153" t="str">
        <f t="shared" si="690"/>
        <v/>
      </c>
      <c r="AA1529" s="152" t="str">
        <f t="shared" si="691"/>
        <v/>
      </c>
      <c r="AB1529" s="152" t="str">
        <f t="shared" si="692"/>
        <v/>
      </c>
      <c r="AC1529" s="154" t="str">
        <f t="shared" si="693"/>
        <v/>
      </c>
      <c r="AD1529" s="154" t="str">
        <f t="shared" si="694"/>
        <v/>
      </c>
      <c r="AE1529" s="3" t="str">
        <f t="shared" si="695"/>
        <v/>
      </c>
      <c r="AF1529" s="3" t="str">
        <f t="shared" si="696"/>
        <v/>
      </c>
      <c r="AG1529" s="3" t="str">
        <f t="shared" si="703"/>
        <v/>
      </c>
      <c r="AH1529" s="4" t="str">
        <f t="shared" si="697"/>
        <v/>
      </c>
      <c r="AI1529" s="75" t="str">
        <f t="shared" si="698"/>
        <v/>
      </c>
      <c r="AJ1529" s="75" t="str">
        <f t="shared" si="699"/>
        <v/>
      </c>
    </row>
    <row r="1530" spans="1:36" ht="14.25">
      <c r="A1530" s="41" t="str">
        <f t="shared" si="700"/>
        <v/>
      </c>
      <c r="B1530" s="150" t="str">
        <f>IF(ISNUMBER(A1530),INDEX('MetaTrader Import'!$H$13:$J$5893,TRUNC(((A1530-$A$39+1)-1)/3)+1,MOD((A1530-$A$39+1)-1,3)+1),"")</f>
        <v/>
      </c>
      <c r="C1530" s="43" t="str">
        <f t="shared" si="677"/>
        <v/>
      </c>
      <c r="D1530" s="43" t="str">
        <f t="shared" ca="1" si="678"/>
        <v/>
      </c>
      <c r="E1530" s="43" t="str">
        <f t="shared" si="679"/>
        <v/>
      </c>
      <c r="F1530" s="43" t="str">
        <f t="shared" si="680"/>
        <v/>
      </c>
      <c r="G1530" s="43" t="str">
        <f>IF(A1530&lt;&gt;"",IF(A1530&lt;Data!$G$11*0.25,$C$13/$G$32,IF(A1530&gt;Data!$G$11*0.25,$C$13,$C$13*10)),"")</f>
        <v/>
      </c>
      <c r="H1530" s="43" t="str">
        <f>IF(A1530&lt;&gt;"",IF(Data!$G$9="constant",$C$13,IF(Data!$G$9="squeeze",G1530,F1530)),"")</f>
        <v/>
      </c>
      <c r="I1530" s="38" t="str">
        <f ca="1">IF(ISNUMBER(A1530),NORMINV(RAND(),0,IF(AND(Data!$G$9="squeeze",A1530&lt;Data!$G$11*0.25),$H$32,1)*$C$30*$C$13)*($C$14*$C$12),"")</f>
        <v/>
      </c>
      <c r="J1530" s="42" t="str">
        <f ca="1">IFERROR(IF(Data!$C$6="Real",B1530,I1530+J1529+($C$14*$C$12)*(NORMINV(RAND(),$C$15,CHOOSE($G$13,$C$13,F1530,G1530)))),"")</f>
        <v/>
      </c>
      <c r="K1530" s="88" t="str">
        <f>IF(ISNUMBER(A1530), IF($G$16="fixed",$G$17,MIN(H1530*Data!$C$7*$C$16*0.5,$C$17*Data!$C$7))*$C$12,"")</f>
        <v/>
      </c>
      <c r="L1530" s="42" t="str">
        <f t="shared" ca="1" si="704"/>
        <v/>
      </c>
      <c r="M1530" s="44" t="str">
        <f t="shared" ca="1" si="705"/>
        <v/>
      </c>
      <c r="N1530" s="44" t="str">
        <f t="shared" ca="1" si="706"/>
        <v/>
      </c>
      <c r="O1530" s="108" t="str">
        <f t="shared" si="681"/>
        <v/>
      </c>
      <c r="P1530" s="102" t="str">
        <f t="shared" si="682"/>
        <v/>
      </c>
      <c r="Q1530" s="102" t="str">
        <f t="shared" si="683"/>
        <v/>
      </c>
      <c r="R1530" s="120" t="str">
        <f t="shared" si="701"/>
        <v/>
      </c>
      <c r="S1530" s="54" t="str">
        <f t="shared" si="702"/>
        <v/>
      </c>
      <c r="T1530" s="5" t="str">
        <f t="shared" si="684"/>
        <v/>
      </c>
      <c r="U1530" s="152" t="str">
        <f t="shared" si="685"/>
        <v/>
      </c>
      <c r="V1530" s="152" t="str">
        <f t="shared" si="686"/>
        <v/>
      </c>
      <c r="W1530" s="153" t="str">
        <f t="shared" si="687"/>
        <v/>
      </c>
      <c r="X1530" s="153" t="str">
        <f t="shared" si="688"/>
        <v/>
      </c>
      <c r="Y1530" s="153" t="str">
        <f t="shared" si="689"/>
        <v/>
      </c>
      <c r="Z1530" s="153" t="str">
        <f t="shared" si="690"/>
        <v/>
      </c>
      <c r="AA1530" s="152" t="str">
        <f t="shared" si="691"/>
        <v/>
      </c>
      <c r="AB1530" s="152" t="str">
        <f t="shared" si="692"/>
        <v/>
      </c>
      <c r="AC1530" s="154" t="str">
        <f t="shared" si="693"/>
        <v/>
      </c>
      <c r="AD1530" s="154" t="str">
        <f t="shared" si="694"/>
        <v/>
      </c>
      <c r="AE1530" s="3" t="str">
        <f t="shared" si="695"/>
        <v/>
      </c>
      <c r="AF1530" s="3" t="str">
        <f t="shared" si="696"/>
        <v/>
      </c>
      <c r="AG1530" s="3" t="str">
        <f t="shared" si="703"/>
        <v/>
      </c>
      <c r="AH1530" s="4" t="str">
        <f t="shared" si="697"/>
        <v/>
      </c>
      <c r="AI1530" s="75" t="str">
        <f t="shared" si="698"/>
        <v/>
      </c>
      <c r="AJ1530" s="75" t="str">
        <f t="shared" si="699"/>
        <v/>
      </c>
    </row>
    <row r="1531" spans="1:36" ht="14.25">
      <c r="A1531" s="41" t="str">
        <f t="shared" si="700"/>
        <v/>
      </c>
      <c r="B1531" s="150" t="str">
        <f>IF(ISNUMBER(A1531),INDEX('MetaTrader Import'!$H$13:$J$5893,TRUNC(((A1531-$A$39+1)-1)/3)+1,MOD((A1531-$A$39+1)-1,3)+1),"")</f>
        <v/>
      </c>
      <c r="C1531" s="43" t="str">
        <f t="shared" si="677"/>
        <v/>
      </c>
      <c r="D1531" s="43" t="str">
        <f t="shared" ca="1" si="678"/>
        <v/>
      </c>
      <c r="E1531" s="43" t="str">
        <f t="shared" si="679"/>
        <v/>
      </c>
      <c r="F1531" s="43" t="str">
        <f t="shared" si="680"/>
        <v/>
      </c>
      <c r="G1531" s="43" t="str">
        <f>IF(A1531&lt;&gt;"",IF(A1531&lt;Data!$G$11*0.25,$C$13/$G$32,IF(A1531&gt;Data!$G$11*0.25,$C$13,$C$13*10)),"")</f>
        <v/>
      </c>
      <c r="H1531" s="43" t="str">
        <f>IF(A1531&lt;&gt;"",IF(Data!$G$9="constant",$C$13,IF(Data!$G$9="squeeze",G1531,F1531)),"")</f>
        <v/>
      </c>
      <c r="I1531" s="38" t="str">
        <f ca="1">IF(ISNUMBER(A1531),NORMINV(RAND(),0,IF(AND(Data!$G$9="squeeze",A1531&lt;Data!$G$11*0.25),$H$32,1)*$C$30*$C$13)*($C$14*$C$12),"")</f>
        <v/>
      </c>
      <c r="J1531" s="42" t="str">
        <f ca="1">IFERROR(IF(Data!$C$6="Real",B1531,I1531+J1530+($C$14*$C$12)*(NORMINV(RAND(),$C$15,CHOOSE($G$13,$C$13,F1531,G1531)))),"")</f>
        <v/>
      </c>
      <c r="K1531" s="88" t="str">
        <f>IF(ISNUMBER(A1531), IF($G$16="fixed",$G$17,MIN(H1531*Data!$C$7*$C$16*0.5,$C$17*Data!$C$7))*$C$12,"")</f>
        <v/>
      </c>
      <c r="L1531" s="42" t="str">
        <f t="shared" ca="1" si="704"/>
        <v/>
      </c>
      <c r="M1531" s="44" t="str">
        <f t="shared" ca="1" si="705"/>
        <v/>
      </c>
      <c r="N1531" s="44" t="str">
        <f t="shared" ca="1" si="706"/>
        <v/>
      </c>
      <c r="O1531" s="108" t="str">
        <f t="shared" si="681"/>
        <v/>
      </c>
      <c r="P1531" s="102" t="str">
        <f t="shared" si="682"/>
        <v/>
      </c>
      <c r="Q1531" s="102" t="str">
        <f t="shared" si="683"/>
        <v/>
      </c>
      <c r="R1531" s="120" t="str">
        <f t="shared" si="701"/>
        <v/>
      </c>
      <c r="S1531" s="54" t="str">
        <f t="shared" si="702"/>
        <v/>
      </c>
      <c r="T1531" s="5" t="str">
        <f t="shared" si="684"/>
        <v/>
      </c>
      <c r="U1531" s="152" t="str">
        <f t="shared" si="685"/>
        <v/>
      </c>
      <c r="V1531" s="152" t="str">
        <f t="shared" si="686"/>
        <v/>
      </c>
      <c r="W1531" s="153" t="str">
        <f t="shared" si="687"/>
        <v/>
      </c>
      <c r="X1531" s="153" t="str">
        <f t="shared" si="688"/>
        <v/>
      </c>
      <c r="Y1531" s="153" t="str">
        <f t="shared" si="689"/>
        <v/>
      </c>
      <c r="Z1531" s="153" t="str">
        <f t="shared" si="690"/>
        <v/>
      </c>
      <c r="AA1531" s="152" t="str">
        <f t="shared" si="691"/>
        <v/>
      </c>
      <c r="AB1531" s="152" t="str">
        <f t="shared" si="692"/>
        <v/>
      </c>
      <c r="AC1531" s="154" t="str">
        <f t="shared" si="693"/>
        <v/>
      </c>
      <c r="AD1531" s="154" t="str">
        <f t="shared" si="694"/>
        <v/>
      </c>
      <c r="AE1531" s="3" t="str">
        <f t="shared" si="695"/>
        <v/>
      </c>
      <c r="AF1531" s="3" t="str">
        <f t="shared" si="696"/>
        <v/>
      </c>
      <c r="AG1531" s="3" t="str">
        <f t="shared" si="703"/>
        <v/>
      </c>
      <c r="AH1531" s="4" t="str">
        <f t="shared" si="697"/>
        <v/>
      </c>
      <c r="AI1531" s="75" t="str">
        <f t="shared" si="698"/>
        <v/>
      </c>
      <c r="AJ1531" s="75" t="str">
        <f t="shared" si="699"/>
        <v/>
      </c>
    </row>
    <row r="1532" spans="1:36" ht="14.25">
      <c r="A1532" s="41" t="str">
        <f t="shared" si="700"/>
        <v/>
      </c>
      <c r="B1532" s="150" t="str">
        <f>IF(ISNUMBER(A1532),INDEX('MetaTrader Import'!$H$13:$J$5893,TRUNC(((A1532-$A$39+1)-1)/3)+1,MOD((A1532-$A$39+1)-1,3)+1),"")</f>
        <v/>
      </c>
      <c r="C1532" s="43" t="str">
        <f t="shared" si="677"/>
        <v/>
      </c>
      <c r="D1532" s="43" t="str">
        <f t="shared" ca="1" si="678"/>
        <v/>
      </c>
      <c r="E1532" s="43" t="str">
        <f t="shared" si="679"/>
        <v/>
      </c>
      <c r="F1532" s="43" t="str">
        <f t="shared" si="680"/>
        <v/>
      </c>
      <c r="G1532" s="43" t="str">
        <f>IF(A1532&lt;&gt;"",IF(A1532&lt;Data!$G$11*0.25,$C$13/$G$32,IF(A1532&gt;Data!$G$11*0.25,$C$13,$C$13*10)),"")</f>
        <v/>
      </c>
      <c r="H1532" s="43" t="str">
        <f>IF(A1532&lt;&gt;"",IF(Data!$G$9="constant",$C$13,IF(Data!$G$9="squeeze",G1532,F1532)),"")</f>
        <v/>
      </c>
      <c r="I1532" s="38" t="str">
        <f ca="1">IF(ISNUMBER(A1532),NORMINV(RAND(),0,IF(AND(Data!$G$9="squeeze",A1532&lt;Data!$G$11*0.25),$H$32,1)*$C$30*$C$13)*($C$14*$C$12),"")</f>
        <v/>
      </c>
      <c r="J1532" s="42" t="str">
        <f ca="1">IFERROR(IF(Data!$C$6="Real",B1532,I1532+J1531+($C$14*$C$12)*(NORMINV(RAND(),$C$15,CHOOSE($G$13,$C$13,F1532,G1532)))),"")</f>
        <v/>
      </c>
      <c r="K1532" s="88" t="str">
        <f>IF(ISNUMBER(A1532), IF($G$16="fixed",$G$17,MIN(H1532*Data!$C$7*$C$16*0.5,$C$17*Data!$C$7))*$C$12,"")</f>
        <v/>
      </c>
      <c r="L1532" s="42" t="str">
        <f t="shared" ca="1" si="704"/>
        <v/>
      </c>
      <c r="M1532" s="44" t="str">
        <f t="shared" ca="1" si="705"/>
        <v/>
      </c>
      <c r="N1532" s="44" t="str">
        <f t="shared" ca="1" si="706"/>
        <v/>
      </c>
      <c r="O1532" s="108" t="str">
        <f t="shared" si="681"/>
        <v/>
      </c>
      <c r="P1532" s="102" t="str">
        <f t="shared" si="682"/>
        <v/>
      </c>
      <c r="Q1532" s="102" t="str">
        <f t="shared" si="683"/>
        <v/>
      </c>
      <c r="R1532" s="120" t="str">
        <f t="shared" si="701"/>
        <v/>
      </c>
      <c r="S1532" s="54" t="str">
        <f t="shared" si="702"/>
        <v/>
      </c>
      <c r="T1532" s="5" t="str">
        <f t="shared" si="684"/>
        <v/>
      </c>
      <c r="U1532" s="152" t="str">
        <f t="shared" si="685"/>
        <v/>
      </c>
      <c r="V1532" s="152" t="str">
        <f t="shared" si="686"/>
        <v/>
      </c>
      <c r="W1532" s="153" t="str">
        <f t="shared" si="687"/>
        <v/>
      </c>
      <c r="X1532" s="153" t="str">
        <f t="shared" si="688"/>
        <v/>
      </c>
      <c r="Y1532" s="153" t="str">
        <f t="shared" si="689"/>
        <v/>
      </c>
      <c r="Z1532" s="153" t="str">
        <f t="shared" si="690"/>
        <v/>
      </c>
      <c r="AA1532" s="152" t="str">
        <f t="shared" si="691"/>
        <v/>
      </c>
      <c r="AB1532" s="152" t="str">
        <f t="shared" si="692"/>
        <v/>
      </c>
      <c r="AC1532" s="154" t="str">
        <f t="shared" si="693"/>
        <v/>
      </c>
      <c r="AD1532" s="154" t="str">
        <f t="shared" si="694"/>
        <v/>
      </c>
      <c r="AE1532" s="3" t="str">
        <f t="shared" si="695"/>
        <v/>
      </c>
      <c r="AF1532" s="3" t="str">
        <f t="shared" si="696"/>
        <v/>
      </c>
      <c r="AG1532" s="3" t="str">
        <f t="shared" si="703"/>
        <v/>
      </c>
      <c r="AH1532" s="4" t="str">
        <f t="shared" si="697"/>
        <v/>
      </c>
      <c r="AI1532" s="75" t="str">
        <f t="shared" si="698"/>
        <v/>
      </c>
      <c r="AJ1532" s="75" t="str">
        <f t="shared" si="699"/>
        <v/>
      </c>
    </row>
    <row r="1533" spans="1:36" ht="14.25">
      <c r="A1533" s="41" t="str">
        <f t="shared" si="700"/>
        <v/>
      </c>
      <c r="B1533" s="150" t="str">
        <f>IF(ISNUMBER(A1533),INDEX('MetaTrader Import'!$H$13:$J$5893,TRUNC(((A1533-$A$39+1)-1)/3)+1,MOD((A1533-$A$39+1)-1,3)+1),"")</f>
        <v/>
      </c>
      <c r="C1533" s="43" t="str">
        <f t="shared" si="677"/>
        <v/>
      </c>
      <c r="D1533" s="43" t="str">
        <f t="shared" ca="1" si="678"/>
        <v/>
      </c>
      <c r="E1533" s="43" t="str">
        <f t="shared" si="679"/>
        <v/>
      </c>
      <c r="F1533" s="43" t="str">
        <f t="shared" si="680"/>
        <v/>
      </c>
      <c r="G1533" s="43" t="str">
        <f>IF(A1533&lt;&gt;"",IF(A1533&lt;Data!$G$11*0.25,$C$13/$G$32,IF(A1533&gt;Data!$G$11*0.25,$C$13,$C$13*10)),"")</f>
        <v/>
      </c>
      <c r="H1533" s="43" t="str">
        <f>IF(A1533&lt;&gt;"",IF(Data!$G$9="constant",$C$13,IF(Data!$G$9="squeeze",G1533,F1533)),"")</f>
        <v/>
      </c>
      <c r="I1533" s="38" t="str">
        <f ca="1">IF(ISNUMBER(A1533),NORMINV(RAND(),0,IF(AND(Data!$G$9="squeeze",A1533&lt;Data!$G$11*0.25),$H$32,1)*$C$30*$C$13)*($C$14*$C$12),"")</f>
        <v/>
      </c>
      <c r="J1533" s="42" t="str">
        <f ca="1">IFERROR(IF(Data!$C$6="Real",B1533,I1533+J1532+($C$14*$C$12)*(NORMINV(RAND(),$C$15,CHOOSE($G$13,$C$13,F1533,G1533)))),"")</f>
        <v/>
      </c>
      <c r="K1533" s="88" t="str">
        <f>IF(ISNUMBER(A1533), IF($G$16="fixed",$G$17,MIN(H1533*Data!$C$7*$C$16*0.5,$C$17*Data!$C$7))*$C$12,"")</f>
        <v/>
      </c>
      <c r="L1533" s="42" t="str">
        <f t="shared" ca="1" si="704"/>
        <v/>
      </c>
      <c r="M1533" s="44" t="str">
        <f t="shared" ca="1" si="705"/>
        <v/>
      </c>
      <c r="N1533" s="44" t="str">
        <f t="shared" ca="1" si="706"/>
        <v/>
      </c>
      <c r="O1533" s="108" t="str">
        <f t="shared" si="681"/>
        <v/>
      </c>
      <c r="P1533" s="102" t="str">
        <f t="shared" si="682"/>
        <v/>
      </c>
      <c r="Q1533" s="102" t="str">
        <f t="shared" si="683"/>
        <v/>
      </c>
      <c r="R1533" s="120" t="str">
        <f t="shared" si="701"/>
        <v/>
      </c>
      <c r="S1533" s="54" t="str">
        <f t="shared" si="702"/>
        <v/>
      </c>
      <c r="T1533" s="5" t="str">
        <f t="shared" si="684"/>
        <v/>
      </c>
      <c r="U1533" s="152" t="str">
        <f t="shared" si="685"/>
        <v/>
      </c>
      <c r="V1533" s="152" t="str">
        <f t="shared" si="686"/>
        <v/>
      </c>
      <c r="W1533" s="153" t="str">
        <f t="shared" si="687"/>
        <v/>
      </c>
      <c r="X1533" s="153" t="str">
        <f t="shared" si="688"/>
        <v/>
      </c>
      <c r="Y1533" s="153" t="str">
        <f t="shared" si="689"/>
        <v/>
      </c>
      <c r="Z1533" s="153" t="str">
        <f t="shared" si="690"/>
        <v/>
      </c>
      <c r="AA1533" s="152" t="str">
        <f t="shared" si="691"/>
        <v/>
      </c>
      <c r="AB1533" s="152" t="str">
        <f t="shared" si="692"/>
        <v/>
      </c>
      <c r="AC1533" s="154" t="str">
        <f t="shared" si="693"/>
        <v/>
      </c>
      <c r="AD1533" s="154" t="str">
        <f t="shared" si="694"/>
        <v/>
      </c>
      <c r="AE1533" s="3" t="str">
        <f t="shared" si="695"/>
        <v/>
      </c>
      <c r="AF1533" s="3" t="str">
        <f t="shared" si="696"/>
        <v/>
      </c>
      <c r="AG1533" s="3" t="str">
        <f t="shared" si="703"/>
        <v/>
      </c>
      <c r="AH1533" s="4" t="str">
        <f t="shared" si="697"/>
        <v/>
      </c>
      <c r="AI1533" s="75" t="str">
        <f t="shared" si="698"/>
        <v/>
      </c>
      <c r="AJ1533" s="75" t="str">
        <f t="shared" si="699"/>
        <v/>
      </c>
    </row>
    <row r="1534" spans="1:36" ht="14.25">
      <c r="A1534" s="41" t="str">
        <f t="shared" si="700"/>
        <v/>
      </c>
      <c r="B1534" s="150" t="str">
        <f>IF(ISNUMBER(A1534),INDEX('MetaTrader Import'!$H$13:$J$5893,TRUNC(((A1534-$A$39+1)-1)/3)+1,MOD((A1534-$A$39+1)-1,3)+1),"")</f>
        <v/>
      </c>
      <c r="C1534" s="43" t="str">
        <f t="shared" si="677"/>
        <v/>
      </c>
      <c r="D1534" s="43" t="str">
        <f t="shared" ca="1" si="678"/>
        <v/>
      </c>
      <c r="E1534" s="43" t="str">
        <f t="shared" si="679"/>
        <v/>
      </c>
      <c r="F1534" s="43" t="str">
        <f t="shared" si="680"/>
        <v/>
      </c>
      <c r="G1534" s="43" t="str">
        <f>IF(A1534&lt;&gt;"",IF(A1534&lt;Data!$G$11*0.25,$C$13/$G$32,IF(A1534&gt;Data!$G$11*0.25,$C$13,$C$13*10)),"")</f>
        <v/>
      </c>
      <c r="H1534" s="43" t="str">
        <f>IF(A1534&lt;&gt;"",IF(Data!$G$9="constant",$C$13,IF(Data!$G$9="squeeze",G1534,F1534)),"")</f>
        <v/>
      </c>
      <c r="I1534" s="38" t="str">
        <f ca="1">IF(ISNUMBER(A1534),NORMINV(RAND(),0,IF(AND(Data!$G$9="squeeze",A1534&lt;Data!$G$11*0.25),$H$32,1)*$C$30*$C$13)*($C$14*$C$12),"")</f>
        <v/>
      </c>
      <c r="J1534" s="42" t="str">
        <f ca="1">IFERROR(IF(Data!$C$6="Real",B1534,I1534+J1533+($C$14*$C$12)*(NORMINV(RAND(),$C$15,CHOOSE($G$13,$C$13,F1534,G1534)))),"")</f>
        <v/>
      </c>
      <c r="K1534" s="88" t="str">
        <f>IF(ISNUMBER(A1534), IF($G$16="fixed",$G$17,MIN(H1534*Data!$C$7*$C$16*0.5,$C$17*Data!$C$7))*$C$12,"")</f>
        <v/>
      </c>
      <c r="L1534" s="42" t="str">
        <f t="shared" ca="1" si="704"/>
        <v/>
      </c>
      <c r="M1534" s="44" t="str">
        <f t="shared" ca="1" si="705"/>
        <v/>
      </c>
      <c r="N1534" s="44" t="str">
        <f t="shared" ca="1" si="706"/>
        <v/>
      </c>
      <c r="O1534" s="108" t="str">
        <f t="shared" si="681"/>
        <v/>
      </c>
      <c r="P1534" s="102" t="str">
        <f t="shared" si="682"/>
        <v/>
      </c>
      <c r="Q1534" s="102" t="str">
        <f t="shared" si="683"/>
        <v/>
      </c>
      <c r="R1534" s="120" t="str">
        <f t="shared" si="701"/>
        <v/>
      </c>
      <c r="S1534" s="54" t="str">
        <f t="shared" si="702"/>
        <v/>
      </c>
      <c r="T1534" s="5" t="str">
        <f t="shared" si="684"/>
        <v/>
      </c>
      <c r="U1534" s="152" t="str">
        <f t="shared" si="685"/>
        <v/>
      </c>
      <c r="V1534" s="152" t="str">
        <f t="shared" si="686"/>
        <v/>
      </c>
      <c r="W1534" s="153" t="str">
        <f t="shared" si="687"/>
        <v/>
      </c>
      <c r="X1534" s="153" t="str">
        <f t="shared" si="688"/>
        <v/>
      </c>
      <c r="Y1534" s="153" t="str">
        <f t="shared" si="689"/>
        <v/>
      </c>
      <c r="Z1534" s="153" t="str">
        <f t="shared" si="690"/>
        <v/>
      </c>
      <c r="AA1534" s="152" t="str">
        <f t="shared" si="691"/>
        <v/>
      </c>
      <c r="AB1534" s="152" t="str">
        <f t="shared" si="692"/>
        <v/>
      </c>
      <c r="AC1534" s="154" t="str">
        <f t="shared" si="693"/>
        <v/>
      </c>
      <c r="AD1534" s="154" t="str">
        <f t="shared" si="694"/>
        <v/>
      </c>
      <c r="AE1534" s="3" t="str">
        <f t="shared" si="695"/>
        <v/>
      </c>
      <c r="AF1534" s="3" t="str">
        <f t="shared" si="696"/>
        <v/>
      </c>
      <c r="AG1534" s="3" t="str">
        <f t="shared" si="703"/>
        <v/>
      </c>
      <c r="AH1534" s="4" t="str">
        <f t="shared" si="697"/>
        <v/>
      </c>
      <c r="AI1534" s="75" t="str">
        <f t="shared" si="698"/>
        <v/>
      </c>
      <c r="AJ1534" s="75" t="str">
        <f t="shared" si="699"/>
        <v/>
      </c>
    </row>
    <row r="1535" spans="1:36" ht="14.25">
      <c r="A1535" s="41" t="str">
        <f t="shared" si="700"/>
        <v/>
      </c>
      <c r="B1535" s="150" t="str">
        <f>IF(ISNUMBER(A1535),INDEX('MetaTrader Import'!$H$13:$J$5893,TRUNC(((A1535-$A$39+1)-1)/3)+1,MOD((A1535-$A$39+1)-1,3)+1),"")</f>
        <v/>
      </c>
      <c r="C1535" s="43" t="str">
        <f t="shared" si="677"/>
        <v/>
      </c>
      <c r="D1535" s="43" t="str">
        <f t="shared" ca="1" si="678"/>
        <v/>
      </c>
      <c r="E1535" s="43" t="str">
        <f t="shared" si="679"/>
        <v/>
      </c>
      <c r="F1535" s="43" t="str">
        <f t="shared" si="680"/>
        <v/>
      </c>
      <c r="G1535" s="43" t="str">
        <f>IF(A1535&lt;&gt;"",IF(A1535&lt;Data!$G$11*0.25,$C$13/$G$32,IF(A1535&gt;Data!$G$11*0.25,$C$13,$C$13*10)),"")</f>
        <v/>
      </c>
      <c r="H1535" s="43" t="str">
        <f>IF(A1535&lt;&gt;"",IF(Data!$G$9="constant",$C$13,IF(Data!$G$9="squeeze",G1535,F1535)),"")</f>
        <v/>
      </c>
      <c r="I1535" s="38" t="str">
        <f ca="1">IF(ISNUMBER(A1535),NORMINV(RAND(),0,IF(AND(Data!$G$9="squeeze",A1535&lt;Data!$G$11*0.25),$H$32,1)*$C$30*$C$13)*($C$14*$C$12),"")</f>
        <v/>
      </c>
      <c r="J1535" s="42" t="str">
        <f ca="1">IFERROR(IF(Data!$C$6="Real",B1535,I1535+J1534+($C$14*$C$12)*(NORMINV(RAND(),$C$15,CHOOSE($G$13,$C$13,F1535,G1535)))),"")</f>
        <v/>
      </c>
      <c r="K1535" s="88" t="str">
        <f>IF(ISNUMBER(A1535), IF($G$16="fixed",$G$17,MIN(H1535*Data!$C$7*$C$16*0.5,$C$17*Data!$C$7))*$C$12,"")</f>
        <v/>
      </c>
      <c r="L1535" s="42" t="str">
        <f t="shared" ca="1" si="704"/>
        <v/>
      </c>
      <c r="M1535" s="44" t="str">
        <f t="shared" ca="1" si="705"/>
        <v/>
      </c>
      <c r="N1535" s="44" t="str">
        <f t="shared" ca="1" si="706"/>
        <v/>
      </c>
      <c r="O1535" s="108" t="str">
        <f t="shared" si="681"/>
        <v/>
      </c>
      <c r="P1535" s="102" t="str">
        <f t="shared" si="682"/>
        <v/>
      </c>
      <c r="Q1535" s="102" t="str">
        <f t="shared" si="683"/>
        <v/>
      </c>
      <c r="R1535" s="120" t="str">
        <f t="shared" si="701"/>
        <v/>
      </c>
      <c r="S1535" s="54" t="str">
        <f t="shared" si="702"/>
        <v/>
      </c>
      <c r="T1535" s="5" t="str">
        <f t="shared" si="684"/>
        <v/>
      </c>
      <c r="U1535" s="152" t="str">
        <f t="shared" si="685"/>
        <v/>
      </c>
      <c r="V1535" s="152" t="str">
        <f t="shared" si="686"/>
        <v/>
      </c>
      <c r="W1535" s="153" t="str">
        <f t="shared" si="687"/>
        <v/>
      </c>
      <c r="X1535" s="153" t="str">
        <f t="shared" si="688"/>
        <v/>
      </c>
      <c r="Y1535" s="153" t="str">
        <f t="shared" si="689"/>
        <v/>
      </c>
      <c r="Z1535" s="153" t="str">
        <f t="shared" si="690"/>
        <v/>
      </c>
      <c r="AA1535" s="152" t="str">
        <f t="shared" si="691"/>
        <v/>
      </c>
      <c r="AB1535" s="152" t="str">
        <f t="shared" si="692"/>
        <v/>
      </c>
      <c r="AC1535" s="154" t="str">
        <f t="shared" si="693"/>
        <v/>
      </c>
      <c r="AD1535" s="154" t="str">
        <f t="shared" si="694"/>
        <v/>
      </c>
      <c r="AE1535" s="3" t="str">
        <f t="shared" si="695"/>
        <v/>
      </c>
      <c r="AF1535" s="3" t="str">
        <f t="shared" si="696"/>
        <v/>
      </c>
      <c r="AG1535" s="3" t="str">
        <f t="shared" si="703"/>
        <v/>
      </c>
      <c r="AH1535" s="4" t="str">
        <f t="shared" si="697"/>
        <v/>
      </c>
      <c r="AI1535" s="75" t="str">
        <f t="shared" si="698"/>
        <v/>
      </c>
      <c r="AJ1535" s="75" t="str">
        <f t="shared" si="699"/>
        <v/>
      </c>
    </row>
    <row r="1536" spans="1:36" ht="14.25">
      <c r="A1536" s="41" t="str">
        <f t="shared" si="700"/>
        <v/>
      </c>
      <c r="B1536" s="150" t="str">
        <f>IF(ISNUMBER(A1536),INDEX('MetaTrader Import'!$H$13:$J$5893,TRUNC(((A1536-$A$39+1)-1)/3)+1,MOD((A1536-$A$39+1)-1,3)+1),"")</f>
        <v/>
      </c>
      <c r="C1536" s="43" t="str">
        <f t="shared" si="677"/>
        <v/>
      </c>
      <c r="D1536" s="43" t="str">
        <f t="shared" ca="1" si="678"/>
        <v/>
      </c>
      <c r="E1536" s="43" t="str">
        <f t="shared" si="679"/>
        <v/>
      </c>
      <c r="F1536" s="43" t="str">
        <f t="shared" si="680"/>
        <v/>
      </c>
      <c r="G1536" s="43" t="str">
        <f>IF(A1536&lt;&gt;"",IF(A1536&lt;Data!$G$11*0.25,$C$13/$G$32,IF(A1536&gt;Data!$G$11*0.25,$C$13,$C$13*10)),"")</f>
        <v/>
      </c>
      <c r="H1536" s="43" t="str">
        <f>IF(A1536&lt;&gt;"",IF(Data!$G$9="constant",$C$13,IF(Data!$G$9="squeeze",G1536,F1536)),"")</f>
        <v/>
      </c>
      <c r="I1536" s="38" t="str">
        <f ca="1">IF(ISNUMBER(A1536),NORMINV(RAND(),0,IF(AND(Data!$G$9="squeeze",A1536&lt;Data!$G$11*0.25),$H$32,1)*$C$30*$C$13)*($C$14*$C$12),"")</f>
        <v/>
      </c>
      <c r="J1536" s="42" t="str">
        <f ca="1">IFERROR(IF(Data!$C$6="Real",B1536,I1536+J1535+($C$14*$C$12)*(NORMINV(RAND(),$C$15,CHOOSE($G$13,$C$13,F1536,G1536)))),"")</f>
        <v/>
      </c>
      <c r="K1536" s="88" t="str">
        <f>IF(ISNUMBER(A1536), IF($G$16="fixed",$G$17,MIN(H1536*Data!$C$7*$C$16*0.5,$C$17*Data!$C$7))*$C$12,"")</f>
        <v/>
      </c>
      <c r="L1536" s="42" t="str">
        <f t="shared" ca="1" si="704"/>
        <v/>
      </c>
      <c r="M1536" s="44" t="str">
        <f t="shared" ca="1" si="705"/>
        <v/>
      </c>
      <c r="N1536" s="44" t="str">
        <f t="shared" ca="1" si="706"/>
        <v/>
      </c>
      <c r="O1536" s="108" t="str">
        <f t="shared" si="681"/>
        <v/>
      </c>
      <c r="P1536" s="102" t="str">
        <f t="shared" si="682"/>
        <v/>
      </c>
      <c r="Q1536" s="102" t="str">
        <f t="shared" si="683"/>
        <v/>
      </c>
      <c r="R1536" s="120" t="str">
        <f t="shared" si="701"/>
        <v/>
      </c>
      <c r="S1536" s="54" t="str">
        <f t="shared" si="702"/>
        <v/>
      </c>
      <c r="T1536" s="5" t="str">
        <f t="shared" si="684"/>
        <v/>
      </c>
      <c r="U1536" s="152" t="str">
        <f t="shared" si="685"/>
        <v/>
      </c>
      <c r="V1536" s="152" t="str">
        <f t="shared" si="686"/>
        <v/>
      </c>
      <c r="W1536" s="153" t="str">
        <f t="shared" si="687"/>
        <v/>
      </c>
      <c r="X1536" s="153" t="str">
        <f t="shared" si="688"/>
        <v/>
      </c>
      <c r="Y1536" s="153" t="str">
        <f t="shared" si="689"/>
        <v/>
      </c>
      <c r="Z1536" s="153" t="str">
        <f t="shared" si="690"/>
        <v/>
      </c>
      <c r="AA1536" s="152" t="str">
        <f t="shared" si="691"/>
        <v/>
      </c>
      <c r="AB1536" s="152" t="str">
        <f t="shared" si="692"/>
        <v/>
      </c>
      <c r="AC1536" s="154" t="str">
        <f t="shared" si="693"/>
        <v/>
      </c>
      <c r="AD1536" s="154" t="str">
        <f t="shared" si="694"/>
        <v/>
      </c>
      <c r="AE1536" s="3" t="str">
        <f t="shared" si="695"/>
        <v/>
      </c>
      <c r="AF1536" s="3" t="str">
        <f t="shared" si="696"/>
        <v/>
      </c>
      <c r="AG1536" s="3" t="str">
        <f t="shared" si="703"/>
        <v/>
      </c>
      <c r="AH1536" s="4" t="str">
        <f t="shared" si="697"/>
        <v/>
      </c>
      <c r="AI1536" s="75" t="str">
        <f t="shared" si="698"/>
        <v/>
      </c>
      <c r="AJ1536" s="75" t="str">
        <f t="shared" si="699"/>
        <v/>
      </c>
    </row>
    <row r="1537" spans="1:36" ht="14.25">
      <c r="A1537" s="41" t="str">
        <f t="shared" si="700"/>
        <v/>
      </c>
      <c r="B1537" s="150" t="str">
        <f>IF(ISNUMBER(A1537),INDEX('MetaTrader Import'!$H$13:$J$5893,TRUNC(((A1537-$A$39+1)-1)/3)+1,MOD((A1537-$A$39+1)-1,3)+1),"")</f>
        <v/>
      </c>
      <c r="C1537" s="43" t="str">
        <f t="shared" si="677"/>
        <v/>
      </c>
      <c r="D1537" s="43" t="str">
        <f t="shared" ca="1" si="678"/>
        <v/>
      </c>
      <c r="E1537" s="43" t="str">
        <f t="shared" si="679"/>
        <v/>
      </c>
      <c r="F1537" s="43" t="str">
        <f t="shared" si="680"/>
        <v/>
      </c>
      <c r="G1537" s="43" t="str">
        <f>IF(A1537&lt;&gt;"",IF(A1537&lt;Data!$G$11*0.25,$C$13/$G$32,IF(A1537&gt;Data!$G$11*0.25,$C$13,$C$13*10)),"")</f>
        <v/>
      </c>
      <c r="H1537" s="43" t="str">
        <f>IF(A1537&lt;&gt;"",IF(Data!$G$9="constant",$C$13,IF(Data!$G$9="squeeze",G1537,F1537)),"")</f>
        <v/>
      </c>
      <c r="I1537" s="38" t="str">
        <f ca="1">IF(ISNUMBER(A1537),NORMINV(RAND(),0,IF(AND(Data!$G$9="squeeze",A1537&lt;Data!$G$11*0.25),$H$32,1)*$C$30*$C$13)*($C$14*$C$12),"")</f>
        <v/>
      </c>
      <c r="J1537" s="42" t="str">
        <f ca="1">IFERROR(IF(Data!$C$6="Real",B1537,I1537+J1536+($C$14*$C$12)*(NORMINV(RAND(),$C$15,CHOOSE($G$13,$C$13,F1537,G1537)))),"")</f>
        <v/>
      </c>
      <c r="K1537" s="88" t="str">
        <f>IF(ISNUMBER(A1537), IF($G$16="fixed",$G$17,MIN(H1537*Data!$C$7*$C$16*0.5,$C$17*Data!$C$7))*$C$12,"")</f>
        <v/>
      </c>
      <c r="L1537" s="42" t="str">
        <f t="shared" ca="1" si="704"/>
        <v/>
      </c>
      <c r="M1537" s="44" t="str">
        <f t="shared" ca="1" si="705"/>
        <v/>
      </c>
      <c r="N1537" s="44" t="str">
        <f t="shared" ca="1" si="706"/>
        <v/>
      </c>
      <c r="O1537" s="108" t="str">
        <f t="shared" si="681"/>
        <v/>
      </c>
      <c r="P1537" s="102" t="str">
        <f t="shared" si="682"/>
        <v/>
      </c>
      <c r="Q1537" s="102" t="str">
        <f t="shared" si="683"/>
        <v/>
      </c>
      <c r="R1537" s="120" t="str">
        <f t="shared" si="701"/>
        <v/>
      </c>
      <c r="S1537" s="54" t="str">
        <f t="shared" si="702"/>
        <v/>
      </c>
      <c r="T1537" s="5" t="str">
        <f t="shared" si="684"/>
        <v/>
      </c>
      <c r="U1537" s="152" t="str">
        <f t="shared" si="685"/>
        <v/>
      </c>
      <c r="V1537" s="152" t="str">
        <f t="shared" si="686"/>
        <v/>
      </c>
      <c r="W1537" s="153" t="str">
        <f t="shared" si="687"/>
        <v/>
      </c>
      <c r="X1537" s="153" t="str">
        <f t="shared" si="688"/>
        <v/>
      </c>
      <c r="Y1537" s="153" t="str">
        <f t="shared" si="689"/>
        <v/>
      </c>
      <c r="Z1537" s="153" t="str">
        <f t="shared" si="690"/>
        <v/>
      </c>
      <c r="AA1537" s="152" t="str">
        <f t="shared" si="691"/>
        <v/>
      </c>
      <c r="AB1537" s="152" t="str">
        <f t="shared" si="692"/>
        <v/>
      </c>
      <c r="AC1537" s="154" t="str">
        <f t="shared" si="693"/>
        <v/>
      </c>
      <c r="AD1537" s="154" t="str">
        <f t="shared" si="694"/>
        <v/>
      </c>
      <c r="AE1537" s="3" t="str">
        <f t="shared" si="695"/>
        <v/>
      </c>
      <c r="AF1537" s="3" t="str">
        <f t="shared" si="696"/>
        <v/>
      </c>
      <c r="AG1537" s="3" t="str">
        <f t="shared" si="703"/>
        <v/>
      </c>
      <c r="AH1537" s="4" t="str">
        <f t="shared" si="697"/>
        <v/>
      </c>
      <c r="AI1537" s="75" t="str">
        <f t="shared" si="698"/>
        <v/>
      </c>
      <c r="AJ1537" s="75" t="str">
        <f t="shared" si="699"/>
        <v/>
      </c>
    </row>
    <row r="1538" spans="1:36" ht="14.25">
      <c r="A1538" s="41" t="str">
        <f t="shared" si="700"/>
        <v/>
      </c>
      <c r="B1538" s="150" t="str">
        <f>IF(ISNUMBER(A1538),INDEX('MetaTrader Import'!$H$13:$J$5893,TRUNC(((A1538-$A$39+1)-1)/3)+1,MOD((A1538-$A$39+1)-1,3)+1),"")</f>
        <v/>
      </c>
      <c r="C1538" s="43" t="str">
        <f t="shared" si="677"/>
        <v/>
      </c>
      <c r="D1538" s="43" t="str">
        <f t="shared" ca="1" si="678"/>
        <v/>
      </c>
      <c r="E1538" s="43" t="str">
        <f t="shared" si="679"/>
        <v/>
      </c>
      <c r="F1538" s="43" t="str">
        <f t="shared" si="680"/>
        <v/>
      </c>
      <c r="G1538" s="43" t="str">
        <f>IF(A1538&lt;&gt;"",IF(A1538&lt;Data!$G$11*0.25,$C$13/$G$32,IF(A1538&gt;Data!$G$11*0.25,$C$13,$C$13*10)),"")</f>
        <v/>
      </c>
      <c r="H1538" s="43" t="str">
        <f>IF(A1538&lt;&gt;"",IF(Data!$G$9="constant",$C$13,IF(Data!$G$9="squeeze",G1538,F1538)),"")</f>
        <v/>
      </c>
      <c r="I1538" s="38" t="str">
        <f ca="1">IF(ISNUMBER(A1538),NORMINV(RAND(),0,IF(AND(Data!$G$9="squeeze",A1538&lt;Data!$G$11*0.25),$H$32,1)*$C$30*$C$13)*($C$14*$C$12),"")</f>
        <v/>
      </c>
      <c r="J1538" s="42" t="str">
        <f ca="1">IFERROR(IF(Data!$C$6="Real",B1538,I1538+J1537+($C$14*$C$12)*(NORMINV(RAND(),$C$15,CHOOSE($G$13,$C$13,F1538,G1538)))),"")</f>
        <v/>
      </c>
      <c r="K1538" s="88" t="str">
        <f>IF(ISNUMBER(A1538), IF($G$16="fixed",$G$17,MIN(H1538*Data!$C$7*$C$16*0.5,$C$17*Data!$C$7))*$C$12,"")</f>
        <v/>
      </c>
      <c r="L1538" s="42" t="str">
        <f t="shared" ca="1" si="704"/>
        <v/>
      </c>
      <c r="M1538" s="44" t="str">
        <f t="shared" ca="1" si="705"/>
        <v/>
      </c>
      <c r="N1538" s="44" t="str">
        <f t="shared" ca="1" si="706"/>
        <v/>
      </c>
      <c r="O1538" s="108" t="str">
        <f t="shared" si="681"/>
        <v/>
      </c>
      <c r="P1538" s="102" t="str">
        <f t="shared" si="682"/>
        <v/>
      </c>
      <c r="Q1538" s="102" t="str">
        <f t="shared" si="683"/>
        <v/>
      </c>
      <c r="R1538" s="120" t="str">
        <f t="shared" si="701"/>
        <v/>
      </c>
      <c r="S1538" s="54" t="str">
        <f t="shared" si="702"/>
        <v/>
      </c>
      <c r="T1538" s="5" t="str">
        <f t="shared" si="684"/>
        <v/>
      </c>
      <c r="U1538" s="152" t="str">
        <f t="shared" si="685"/>
        <v/>
      </c>
      <c r="V1538" s="152" t="str">
        <f t="shared" si="686"/>
        <v/>
      </c>
      <c r="W1538" s="153" t="str">
        <f t="shared" si="687"/>
        <v/>
      </c>
      <c r="X1538" s="153" t="str">
        <f t="shared" si="688"/>
        <v/>
      </c>
      <c r="Y1538" s="153" t="str">
        <f t="shared" si="689"/>
        <v/>
      </c>
      <c r="Z1538" s="153" t="str">
        <f t="shared" si="690"/>
        <v/>
      </c>
      <c r="AA1538" s="152" t="str">
        <f t="shared" si="691"/>
        <v/>
      </c>
      <c r="AB1538" s="152" t="str">
        <f t="shared" si="692"/>
        <v/>
      </c>
      <c r="AC1538" s="154" t="str">
        <f t="shared" si="693"/>
        <v/>
      </c>
      <c r="AD1538" s="154" t="str">
        <f t="shared" si="694"/>
        <v/>
      </c>
      <c r="AE1538" s="3" t="str">
        <f t="shared" si="695"/>
        <v/>
      </c>
      <c r="AF1538" s="3" t="str">
        <f t="shared" si="696"/>
        <v/>
      </c>
      <c r="AG1538" s="3" t="str">
        <f t="shared" si="703"/>
        <v/>
      </c>
      <c r="AH1538" s="4" t="str">
        <f t="shared" si="697"/>
        <v/>
      </c>
      <c r="AI1538" s="75" t="str">
        <f t="shared" si="698"/>
        <v/>
      </c>
      <c r="AJ1538" s="75" t="str">
        <f t="shared" si="699"/>
        <v/>
      </c>
    </row>
    <row r="1539" spans="1:36" ht="14.25">
      <c r="A1539" s="41" t="str">
        <f t="shared" si="700"/>
        <v/>
      </c>
      <c r="B1539" s="150" t="str">
        <f>IF(ISNUMBER(A1539),INDEX('MetaTrader Import'!$H$13:$J$5893,TRUNC(((A1539-$A$39+1)-1)/3)+1,MOD((A1539-$A$39+1)-1,3)+1),"")</f>
        <v/>
      </c>
      <c r="C1539" s="43" t="str">
        <f t="shared" ref="C1539:C1602" si="707">IF(A1539&lt;&gt;"",E1538,"")</f>
        <v/>
      </c>
      <c r="D1539" s="43" t="str">
        <f t="shared" ref="D1539:D1602" ca="1" si="708">IF(A1539&lt;&gt;"",NORMINV(RAND(),($C$23-C1539)*$C$28,$C$27)+NORMINV(RAND(),IF(RAND()&gt;$C$26,$C$25,0),$C$27),"")</f>
        <v/>
      </c>
      <c r="E1539" s="43" t="str">
        <f t="shared" ref="E1539:E1602" si="709">IF(A1539&lt;&gt;"",C1539+D1539,"")</f>
        <v/>
      </c>
      <c r="F1539" s="43" t="str">
        <f t="shared" ref="F1539:F1602" si="710">IF(A1539&lt;&gt;"",$C$13*ABS(E1539)/$C$23,"")</f>
        <v/>
      </c>
      <c r="G1539" s="43" t="str">
        <f>IF(A1539&lt;&gt;"",IF(A1539&lt;Data!$G$11*0.25,$C$13/$G$32,IF(A1539&gt;Data!$G$11*0.25,$C$13,$C$13*10)),"")</f>
        <v/>
      </c>
      <c r="H1539" s="43" t="str">
        <f>IF(A1539&lt;&gt;"",IF(Data!$G$9="constant",$C$13,IF(Data!$G$9="squeeze",G1539,F1539)),"")</f>
        <v/>
      </c>
      <c r="I1539" s="38" t="str">
        <f ca="1">IF(ISNUMBER(A1539),NORMINV(RAND(),0,IF(AND(Data!$G$9="squeeze",A1539&lt;Data!$G$11*0.25),$H$32,1)*$C$30*$C$13)*($C$14*$C$12),"")</f>
        <v/>
      </c>
      <c r="J1539" s="42" t="str">
        <f ca="1">IFERROR(IF(Data!$C$6="Real",B1539,I1539+J1538+($C$14*$C$12)*(NORMINV(RAND(),$C$15,CHOOSE($G$13,$C$13,F1539,G1539)))),"")</f>
        <v/>
      </c>
      <c r="K1539" s="88" t="str">
        <f>IF(ISNUMBER(A1539), IF($G$16="fixed",$G$17,MIN(H1539*Data!$C$7*$C$16*0.5,$C$17*Data!$C$7))*$C$12,"")</f>
        <v/>
      </c>
      <c r="L1539" s="42" t="str">
        <f t="shared" ca="1" si="704"/>
        <v/>
      </c>
      <c r="M1539" s="44" t="str">
        <f t="shared" ca="1" si="705"/>
        <v/>
      </c>
      <c r="N1539" s="44" t="str">
        <f t="shared" ca="1" si="706"/>
        <v/>
      </c>
      <c r="O1539" s="108" t="str">
        <f t="shared" ref="O1539:O1602" si="711">IF(ISNUMBER(A1539),$G$12*SLOPE(L1525:L1539,A1525:A1539),"")</f>
        <v/>
      </c>
      <c r="P1539" s="102" t="str">
        <f t="shared" ref="P1539:P1602" si="712">IF(ISNUMBER(A1539),STDEV(L1525:L1539)*$G$12,"")</f>
        <v/>
      </c>
      <c r="Q1539" s="102" t="str">
        <f t="shared" ref="Q1539:Q1602" si="713">IF(ISNUMBER(A1539),SLOPE(P1525:P1539,A1525:A1539),"")</f>
        <v/>
      </c>
      <c r="R1539" s="120" t="str">
        <f t="shared" si="701"/>
        <v/>
      </c>
      <c r="S1539" s="54" t="str">
        <f t="shared" si="702"/>
        <v/>
      </c>
      <c r="T1539" s="5" t="str">
        <f t="shared" ref="T1539:T1602" si="714">IF(ISNUMBER(A1539),IF(S1539=1,L1539,IF(AG1538="Y","",IF(ISNUMBER(T1538),T1538,""))),"")</f>
        <v/>
      </c>
      <c r="U1539" s="152" t="str">
        <f t="shared" ref="U1539:U1602" si="715">IF(NOT(ISNUMBER(T1539)),"",IF(S1539=1,T1539,IF(M1539&gt;U1538,M1539,IF(ISNUMBER(U1538),U1538,""))))</f>
        <v/>
      </c>
      <c r="V1539" s="152" t="str">
        <f t="shared" ref="V1539:V1602" si="716">IF(NOT(ISNUMBER(T1539)),"",IF(S1539=1,T1539,IF(N1539&lt;V1538,N1539,IF(ISNUMBER(V1538),V1538,""))))</f>
        <v/>
      </c>
      <c r="W1539" s="153" t="str">
        <f t="shared" ref="W1539:W1602" si="717">IF(NOT(ISNUMBER(T1539)),"",MIN($F$24,IF(TRUNC((U1539-T1539)/$E$24*$G$12)+0&gt;IF(ISNUMBER(W1538),W1538,0),TRUNC((U1539-T1539)/$E$24*$G$12)+0,IF(ISNUMBER(W1538),W1538,0))))</f>
        <v/>
      </c>
      <c r="X1539" s="153" t="str">
        <f t="shared" ref="X1539:X1602" si="718">IF(NOT(ISNUMBER(T1539)),"",MIN($F$24,IF(-TRUNC((V1539-T1539)/$E$24*$G$12)+0&gt;IF(ISNUMBER(X1538),X1538,0),-TRUNC((V1539-T1539)/$E$24*$G$12)+0,IF(ISNUMBER(X1538),X1538,0))))</f>
        <v/>
      </c>
      <c r="Y1539" s="153" t="str">
        <f t="shared" ref="Y1539:Y1602" si="719">IF(ISNUMBER(W1539),(IF(W1539=0,0,1))*IF(ABS($I$24)=2,POWER(2,W1539-1),W1539)*SIGN($I$24)*$K$24,"")</f>
        <v/>
      </c>
      <c r="Z1539" s="153" t="str">
        <f t="shared" ref="Z1539:Z1602" si="720">IF(ISNUMBER(X1539),(IF(X1539=0,0,1))*IF(ABS($I$24)=2,POWER(2,X1539-1),X1539)*SIGN($I$24)*$K$24,"")</f>
        <v/>
      </c>
      <c r="AA1539" s="152" t="str">
        <f t="shared" ref="AA1539:AA1602" si="721">IF(OR(NOT(ISNUMBER(T1539)),W1539&lt;1),"",IF(OR(NOT(ISNUMBER(W1538)),W1538=0),IF(SIGN(Y1539)=1,M1539,N1539),(Y1538*AA1538+(Y1539-Y1538)*IF(SIGN(Y1539)=1,M1539,N1539))/Y1539))</f>
        <v/>
      </c>
      <c r="AB1539" s="152" t="str">
        <f t="shared" ref="AB1539:AB1602" si="722">IF(OR(NOT(ISNUMBER(T1539)),X1539&lt;1),"",IF(OR(NOT(ISNUMBER(X1538)),X1538=0),IF(SIGN(Z1539)=1,N1539,M1539),(Z1538*AB1538+(Z1539-Z1538)*IF(SIGN(Z1539)=1,N1539,M1539))/Z1539))</f>
        <v/>
      </c>
      <c r="AC1539" s="154" t="str">
        <f t="shared" ref="AC1539:AC1602" si="723">IFERROR(-SIGN(Y1539)*(AA1539-IF(SIGN(Y1539)=1,N1539,M1539))*$G$12*ABS(Y1539),"")</f>
        <v/>
      </c>
      <c r="AD1539" s="154" t="str">
        <f t="shared" ref="AD1539:AD1602" si="724">IFERROR(SIGN(Z1539)*(AB1539-IF(SIGN(Z1539)=1,M1539,N1539))*$G$12*ABS(Z1539),"")</f>
        <v/>
      </c>
      <c r="AE1539" s="3" t="str">
        <f t="shared" ref="AE1539:AE1602" si="725">IF(ISNUMBER(A1539),IFERROR((IF(ISNUMBER(AC1539),AC1539,0)+IF(ISNUMBER(AD1539),AD1539,0))/(ABS(Y1539)+ABS(Z1539)),0),"")</f>
        <v/>
      </c>
      <c r="AF1539" s="3" t="str">
        <f t="shared" ref="AF1539:AF1602" si="726">IF(ISNUMBER(A1539),IF(ISNUMBER(AC1539),AC1539,0)+IF(ISNUMBER(AD1539),AD1539,0),"")</f>
        <v/>
      </c>
      <c r="AG1539" s="3" t="str">
        <f t="shared" si="703"/>
        <v/>
      </c>
      <c r="AH1539" s="4" t="str">
        <f t="shared" ref="AH1539:AH1602" si="727">IF(AG1539="y",AF1539*10*$C$11,"")</f>
        <v/>
      </c>
      <c r="AI1539" s="75" t="str">
        <f t="shared" ref="AI1539:AI1602" si="728">IF(ISNUMBER(A1539),IF(ISNUMBER(AH1539),AJ1539,AF1539*10*$C$11+AJ1539),"")</f>
        <v/>
      </c>
      <c r="AJ1539" s="75" t="str">
        <f t="shared" ref="AJ1539:AJ1602" si="729">IF(ISNUMBER(A1539),AJ1538+IF(ISNUMBER(AH1539),AH1539,0),"")</f>
        <v/>
      </c>
    </row>
    <row r="1540" spans="1:36" ht="14.25">
      <c r="A1540" s="41" t="str">
        <f t="shared" ref="A1540:A1603" si="730">IFERROR(IF(A1539+1&gt;$C$19,"",A1539+1),"")</f>
        <v/>
      </c>
      <c r="B1540" s="150" t="str">
        <f>IF(ISNUMBER(A1540),INDEX('MetaTrader Import'!$H$13:$J$5893,TRUNC(((A1540-$A$39+1)-1)/3)+1,MOD((A1540-$A$39+1)-1,3)+1),"")</f>
        <v/>
      </c>
      <c r="C1540" s="43" t="str">
        <f t="shared" si="707"/>
        <v/>
      </c>
      <c r="D1540" s="43" t="str">
        <f t="shared" ca="1" si="708"/>
        <v/>
      </c>
      <c r="E1540" s="43" t="str">
        <f t="shared" si="709"/>
        <v/>
      </c>
      <c r="F1540" s="43" t="str">
        <f t="shared" si="710"/>
        <v/>
      </c>
      <c r="G1540" s="43" t="str">
        <f>IF(A1540&lt;&gt;"",IF(A1540&lt;Data!$G$11*0.25,$C$13/$G$32,IF(A1540&gt;Data!$G$11*0.25,$C$13,$C$13*10)),"")</f>
        <v/>
      </c>
      <c r="H1540" s="43" t="str">
        <f>IF(A1540&lt;&gt;"",IF(Data!$G$9="constant",$C$13,IF(Data!$G$9="squeeze",G1540,F1540)),"")</f>
        <v/>
      </c>
      <c r="I1540" s="38" t="str">
        <f ca="1">IF(ISNUMBER(A1540),NORMINV(RAND(),0,IF(AND(Data!$G$9="squeeze",A1540&lt;Data!$G$11*0.25),$H$32,1)*$C$30*$C$13)*($C$14*$C$12),"")</f>
        <v/>
      </c>
      <c r="J1540" s="42" t="str">
        <f ca="1">IFERROR(IF(Data!$C$6="Real",B1540,I1540+J1539+($C$14*$C$12)*(NORMINV(RAND(),$C$15,CHOOSE($G$13,$C$13,F1540,G1540)))),"")</f>
        <v/>
      </c>
      <c r="K1540" s="88" t="str">
        <f>IF(ISNUMBER(A1540), IF($G$16="fixed",$G$17,MIN(H1540*Data!$C$7*$C$16*0.5,$C$17*Data!$C$7))*$C$12,"")</f>
        <v/>
      </c>
      <c r="L1540" s="42" t="str">
        <f t="shared" ca="1" si="704"/>
        <v/>
      </c>
      <c r="M1540" s="44" t="str">
        <f t="shared" ca="1" si="705"/>
        <v/>
      </c>
      <c r="N1540" s="44" t="str">
        <f t="shared" ca="1" si="706"/>
        <v/>
      </c>
      <c r="O1540" s="108" t="str">
        <f t="shared" si="711"/>
        <v/>
      </c>
      <c r="P1540" s="102" t="str">
        <f t="shared" si="712"/>
        <v/>
      </c>
      <c r="Q1540" s="102" t="str">
        <f t="shared" si="713"/>
        <v/>
      </c>
      <c r="R1540" s="120" t="str">
        <f t="shared" ref="R1540:R1603" si="731">IF(ISNUMBER(A1540),R1539+S1539,"")</f>
        <v/>
      </c>
      <c r="S1540" s="54" t="str">
        <f t="shared" ref="S1540:S1603" si="732">IF(ISNUMBER(A1540),IF(AND(R1540&lt;$M$24,Q1540&lt;$F$28,ABS(O1540)&lt;$F$27,P1540&lt;$F$26,NOT(ISNUMBER(T1539))),1,0),"")</f>
        <v/>
      </c>
      <c r="T1540" s="5" t="str">
        <f t="shared" si="714"/>
        <v/>
      </c>
      <c r="U1540" s="152" t="str">
        <f t="shared" si="715"/>
        <v/>
      </c>
      <c r="V1540" s="152" t="str">
        <f t="shared" si="716"/>
        <v/>
      </c>
      <c r="W1540" s="153" t="str">
        <f t="shared" si="717"/>
        <v/>
      </c>
      <c r="X1540" s="153" t="str">
        <f t="shared" si="718"/>
        <v/>
      </c>
      <c r="Y1540" s="153" t="str">
        <f t="shared" si="719"/>
        <v/>
      </c>
      <c r="Z1540" s="153" t="str">
        <f t="shared" si="720"/>
        <v/>
      </c>
      <c r="AA1540" s="152" t="str">
        <f t="shared" si="721"/>
        <v/>
      </c>
      <c r="AB1540" s="152" t="str">
        <f t="shared" si="722"/>
        <v/>
      </c>
      <c r="AC1540" s="154" t="str">
        <f t="shared" si="723"/>
        <v/>
      </c>
      <c r="AD1540" s="154" t="str">
        <f t="shared" si="724"/>
        <v/>
      </c>
      <c r="AE1540" s="3" t="str">
        <f t="shared" si="725"/>
        <v/>
      </c>
      <c r="AF1540" s="3" t="str">
        <f t="shared" si="726"/>
        <v/>
      </c>
      <c r="AG1540" s="3" t="str">
        <f t="shared" ref="AG1540:AG1603" si="733">IF(NOT(ISNUMBER(T1540)),"",IF(OR(AF1540&gt;$G$24,AF1540&lt;-$H$24,A1540+1&gt;$C$19),"Y","N"))</f>
        <v/>
      </c>
      <c r="AH1540" s="4" t="str">
        <f t="shared" si="727"/>
        <v/>
      </c>
      <c r="AI1540" s="75" t="str">
        <f t="shared" si="728"/>
        <v/>
      </c>
      <c r="AJ1540" s="75" t="str">
        <f t="shared" si="729"/>
        <v/>
      </c>
    </row>
    <row r="1541" spans="1:36" ht="14.25">
      <c r="A1541" s="41" t="str">
        <f t="shared" si="730"/>
        <v/>
      </c>
      <c r="B1541" s="150" t="str">
        <f>IF(ISNUMBER(A1541),INDEX('MetaTrader Import'!$H$13:$J$5893,TRUNC(((A1541-$A$39+1)-1)/3)+1,MOD((A1541-$A$39+1)-1,3)+1),"")</f>
        <v/>
      </c>
      <c r="C1541" s="43" t="str">
        <f t="shared" si="707"/>
        <v/>
      </c>
      <c r="D1541" s="43" t="str">
        <f t="shared" ca="1" si="708"/>
        <v/>
      </c>
      <c r="E1541" s="43" t="str">
        <f t="shared" si="709"/>
        <v/>
      </c>
      <c r="F1541" s="43" t="str">
        <f t="shared" si="710"/>
        <v/>
      </c>
      <c r="G1541" s="43" t="str">
        <f>IF(A1541&lt;&gt;"",IF(A1541&lt;Data!$G$11*0.25,$C$13/$G$32,IF(A1541&gt;Data!$G$11*0.25,$C$13,$C$13*10)),"")</f>
        <v/>
      </c>
      <c r="H1541" s="43" t="str">
        <f>IF(A1541&lt;&gt;"",IF(Data!$G$9="constant",$C$13,IF(Data!$G$9="squeeze",G1541,F1541)),"")</f>
        <v/>
      </c>
      <c r="I1541" s="38" t="str">
        <f ca="1">IF(ISNUMBER(A1541),NORMINV(RAND(),0,IF(AND(Data!$G$9="squeeze",A1541&lt;Data!$G$11*0.25),$H$32,1)*$C$30*$C$13)*($C$14*$C$12),"")</f>
        <v/>
      </c>
      <c r="J1541" s="42" t="str">
        <f ca="1">IFERROR(IF(Data!$C$6="Real",B1541,I1541+J1540+($C$14*$C$12)*(NORMINV(RAND(),$C$15,CHOOSE($G$13,$C$13,F1541,G1541)))),"")</f>
        <v/>
      </c>
      <c r="K1541" s="88" t="str">
        <f>IF(ISNUMBER(A1541), IF($G$16="fixed",$G$17,MIN(H1541*Data!$C$7*$C$16*0.5,$C$17*Data!$C$7))*$C$12,"")</f>
        <v/>
      </c>
      <c r="L1541" s="42" t="str">
        <f t="shared" ca="1" si="704"/>
        <v/>
      </c>
      <c r="M1541" s="44" t="str">
        <f t="shared" ca="1" si="705"/>
        <v/>
      </c>
      <c r="N1541" s="44" t="str">
        <f t="shared" ca="1" si="706"/>
        <v/>
      </c>
      <c r="O1541" s="108" t="str">
        <f t="shared" si="711"/>
        <v/>
      </c>
      <c r="P1541" s="102" t="str">
        <f t="shared" si="712"/>
        <v/>
      </c>
      <c r="Q1541" s="102" t="str">
        <f t="shared" si="713"/>
        <v/>
      </c>
      <c r="R1541" s="120" t="str">
        <f t="shared" si="731"/>
        <v/>
      </c>
      <c r="S1541" s="54" t="str">
        <f t="shared" si="732"/>
        <v/>
      </c>
      <c r="T1541" s="5" t="str">
        <f t="shared" si="714"/>
        <v/>
      </c>
      <c r="U1541" s="152" t="str">
        <f t="shared" si="715"/>
        <v/>
      </c>
      <c r="V1541" s="152" t="str">
        <f t="shared" si="716"/>
        <v/>
      </c>
      <c r="W1541" s="153" t="str">
        <f t="shared" si="717"/>
        <v/>
      </c>
      <c r="X1541" s="153" t="str">
        <f t="shared" si="718"/>
        <v/>
      </c>
      <c r="Y1541" s="153" t="str">
        <f t="shared" si="719"/>
        <v/>
      </c>
      <c r="Z1541" s="153" t="str">
        <f t="shared" si="720"/>
        <v/>
      </c>
      <c r="AA1541" s="152" t="str">
        <f t="shared" si="721"/>
        <v/>
      </c>
      <c r="AB1541" s="152" t="str">
        <f t="shared" si="722"/>
        <v/>
      </c>
      <c r="AC1541" s="154" t="str">
        <f t="shared" si="723"/>
        <v/>
      </c>
      <c r="AD1541" s="154" t="str">
        <f t="shared" si="724"/>
        <v/>
      </c>
      <c r="AE1541" s="3" t="str">
        <f t="shared" si="725"/>
        <v/>
      </c>
      <c r="AF1541" s="3" t="str">
        <f t="shared" si="726"/>
        <v/>
      </c>
      <c r="AG1541" s="3" t="str">
        <f t="shared" si="733"/>
        <v/>
      </c>
      <c r="AH1541" s="4" t="str">
        <f t="shared" si="727"/>
        <v/>
      </c>
      <c r="AI1541" s="75" t="str">
        <f t="shared" si="728"/>
        <v/>
      </c>
      <c r="AJ1541" s="75" t="str">
        <f t="shared" si="729"/>
        <v/>
      </c>
    </row>
    <row r="1542" spans="1:36" ht="14.25">
      <c r="A1542" s="41" t="str">
        <f t="shared" si="730"/>
        <v/>
      </c>
      <c r="B1542" s="150" t="str">
        <f>IF(ISNUMBER(A1542),INDEX('MetaTrader Import'!$H$13:$J$5893,TRUNC(((A1542-$A$39+1)-1)/3)+1,MOD((A1542-$A$39+1)-1,3)+1),"")</f>
        <v/>
      </c>
      <c r="C1542" s="43" t="str">
        <f t="shared" si="707"/>
        <v/>
      </c>
      <c r="D1542" s="43" t="str">
        <f t="shared" ca="1" si="708"/>
        <v/>
      </c>
      <c r="E1542" s="43" t="str">
        <f t="shared" si="709"/>
        <v/>
      </c>
      <c r="F1542" s="43" t="str">
        <f t="shared" si="710"/>
        <v/>
      </c>
      <c r="G1542" s="43" t="str">
        <f>IF(A1542&lt;&gt;"",IF(A1542&lt;Data!$G$11*0.25,$C$13/$G$32,IF(A1542&gt;Data!$G$11*0.25,$C$13,$C$13*10)),"")</f>
        <v/>
      </c>
      <c r="H1542" s="43" t="str">
        <f>IF(A1542&lt;&gt;"",IF(Data!$G$9="constant",$C$13,IF(Data!$G$9="squeeze",G1542,F1542)),"")</f>
        <v/>
      </c>
      <c r="I1542" s="38" t="str">
        <f ca="1">IF(ISNUMBER(A1542),NORMINV(RAND(),0,IF(AND(Data!$G$9="squeeze",A1542&lt;Data!$G$11*0.25),$H$32,1)*$C$30*$C$13)*($C$14*$C$12),"")</f>
        <v/>
      </c>
      <c r="J1542" s="42" t="str">
        <f ca="1">IFERROR(IF(Data!$C$6="Real",B1542,I1542+J1541+($C$14*$C$12)*(NORMINV(RAND(),$C$15,CHOOSE($G$13,$C$13,F1542,G1542)))),"")</f>
        <v/>
      </c>
      <c r="K1542" s="88" t="str">
        <f>IF(ISNUMBER(A1542), IF($G$16="fixed",$G$17,MIN(H1542*Data!$C$7*$C$16*0.5,$C$17*Data!$C$7))*$C$12,"")</f>
        <v/>
      </c>
      <c r="L1542" s="42" t="str">
        <f t="shared" ref="L1542:L1605" ca="1" si="734">IFERROR(J1542,"")</f>
        <v/>
      </c>
      <c r="M1542" s="44" t="str">
        <f t="shared" ref="M1542:M1605" ca="1" si="735">IFERROR(L1542+K1542*0.5,"")</f>
        <v/>
      </c>
      <c r="N1542" s="44" t="str">
        <f t="shared" ref="N1542:N1605" ca="1" si="736">IFERROR(L1542-K1542*0.5,"")</f>
        <v/>
      </c>
      <c r="O1542" s="108" t="str">
        <f t="shared" si="711"/>
        <v/>
      </c>
      <c r="P1542" s="102" t="str">
        <f t="shared" si="712"/>
        <v/>
      </c>
      <c r="Q1542" s="102" t="str">
        <f t="shared" si="713"/>
        <v/>
      </c>
      <c r="R1542" s="120" t="str">
        <f t="shared" si="731"/>
        <v/>
      </c>
      <c r="S1542" s="54" t="str">
        <f t="shared" si="732"/>
        <v/>
      </c>
      <c r="T1542" s="5" t="str">
        <f t="shared" si="714"/>
        <v/>
      </c>
      <c r="U1542" s="152" t="str">
        <f t="shared" si="715"/>
        <v/>
      </c>
      <c r="V1542" s="152" t="str">
        <f t="shared" si="716"/>
        <v/>
      </c>
      <c r="W1542" s="153" t="str">
        <f t="shared" si="717"/>
        <v/>
      </c>
      <c r="X1542" s="153" t="str">
        <f t="shared" si="718"/>
        <v/>
      </c>
      <c r="Y1542" s="153" t="str">
        <f t="shared" si="719"/>
        <v/>
      </c>
      <c r="Z1542" s="153" t="str">
        <f t="shared" si="720"/>
        <v/>
      </c>
      <c r="AA1542" s="152" t="str">
        <f t="shared" si="721"/>
        <v/>
      </c>
      <c r="AB1542" s="152" t="str">
        <f t="shared" si="722"/>
        <v/>
      </c>
      <c r="AC1542" s="154" t="str">
        <f t="shared" si="723"/>
        <v/>
      </c>
      <c r="AD1542" s="154" t="str">
        <f t="shared" si="724"/>
        <v/>
      </c>
      <c r="AE1542" s="3" t="str">
        <f t="shared" si="725"/>
        <v/>
      </c>
      <c r="AF1542" s="3" t="str">
        <f t="shared" si="726"/>
        <v/>
      </c>
      <c r="AG1542" s="3" t="str">
        <f t="shared" si="733"/>
        <v/>
      </c>
      <c r="AH1542" s="4" t="str">
        <f t="shared" si="727"/>
        <v/>
      </c>
      <c r="AI1542" s="75" t="str">
        <f t="shared" si="728"/>
        <v/>
      </c>
      <c r="AJ1542" s="75" t="str">
        <f t="shared" si="729"/>
        <v/>
      </c>
    </row>
    <row r="1543" spans="1:36" ht="14.25">
      <c r="A1543" s="41" t="str">
        <f t="shared" si="730"/>
        <v/>
      </c>
      <c r="B1543" s="150" t="str">
        <f>IF(ISNUMBER(A1543),INDEX('MetaTrader Import'!$H$13:$J$5893,TRUNC(((A1543-$A$39+1)-1)/3)+1,MOD((A1543-$A$39+1)-1,3)+1),"")</f>
        <v/>
      </c>
      <c r="C1543" s="43" t="str">
        <f t="shared" si="707"/>
        <v/>
      </c>
      <c r="D1543" s="43" t="str">
        <f t="shared" ca="1" si="708"/>
        <v/>
      </c>
      <c r="E1543" s="43" t="str">
        <f t="shared" si="709"/>
        <v/>
      </c>
      <c r="F1543" s="43" t="str">
        <f t="shared" si="710"/>
        <v/>
      </c>
      <c r="G1543" s="43" t="str">
        <f>IF(A1543&lt;&gt;"",IF(A1543&lt;Data!$G$11*0.25,$C$13/$G$32,IF(A1543&gt;Data!$G$11*0.25,$C$13,$C$13*10)),"")</f>
        <v/>
      </c>
      <c r="H1543" s="43" t="str">
        <f>IF(A1543&lt;&gt;"",IF(Data!$G$9="constant",$C$13,IF(Data!$G$9="squeeze",G1543,F1543)),"")</f>
        <v/>
      </c>
      <c r="I1543" s="38" t="str">
        <f ca="1">IF(ISNUMBER(A1543),NORMINV(RAND(),0,IF(AND(Data!$G$9="squeeze",A1543&lt;Data!$G$11*0.25),$H$32,1)*$C$30*$C$13)*($C$14*$C$12),"")</f>
        <v/>
      </c>
      <c r="J1543" s="42" t="str">
        <f ca="1">IFERROR(IF(Data!$C$6="Real",B1543,I1543+J1542+($C$14*$C$12)*(NORMINV(RAND(),$C$15,CHOOSE($G$13,$C$13,F1543,G1543)))),"")</f>
        <v/>
      </c>
      <c r="K1543" s="88" t="str">
        <f>IF(ISNUMBER(A1543), IF($G$16="fixed",$G$17,MIN(H1543*Data!$C$7*$C$16*0.5,$C$17*Data!$C$7))*$C$12,"")</f>
        <v/>
      </c>
      <c r="L1543" s="42" t="str">
        <f t="shared" ca="1" si="734"/>
        <v/>
      </c>
      <c r="M1543" s="44" t="str">
        <f t="shared" ca="1" si="735"/>
        <v/>
      </c>
      <c r="N1543" s="44" t="str">
        <f t="shared" ca="1" si="736"/>
        <v/>
      </c>
      <c r="O1543" s="108" t="str">
        <f t="shared" si="711"/>
        <v/>
      </c>
      <c r="P1543" s="102" t="str">
        <f t="shared" si="712"/>
        <v/>
      </c>
      <c r="Q1543" s="102" t="str">
        <f t="shared" si="713"/>
        <v/>
      </c>
      <c r="R1543" s="120" t="str">
        <f t="shared" si="731"/>
        <v/>
      </c>
      <c r="S1543" s="54" t="str">
        <f t="shared" si="732"/>
        <v/>
      </c>
      <c r="T1543" s="5" t="str">
        <f t="shared" si="714"/>
        <v/>
      </c>
      <c r="U1543" s="152" t="str">
        <f t="shared" si="715"/>
        <v/>
      </c>
      <c r="V1543" s="152" t="str">
        <f t="shared" si="716"/>
        <v/>
      </c>
      <c r="W1543" s="153" t="str">
        <f t="shared" si="717"/>
        <v/>
      </c>
      <c r="X1543" s="153" t="str">
        <f t="shared" si="718"/>
        <v/>
      </c>
      <c r="Y1543" s="153" t="str">
        <f t="shared" si="719"/>
        <v/>
      </c>
      <c r="Z1543" s="153" t="str">
        <f t="shared" si="720"/>
        <v/>
      </c>
      <c r="AA1543" s="152" t="str">
        <f t="shared" si="721"/>
        <v/>
      </c>
      <c r="AB1543" s="152" t="str">
        <f t="shared" si="722"/>
        <v/>
      </c>
      <c r="AC1543" s="154" t="str">
        <f t="shared" si="723"/>
        <v/>
      </c>
      <c r="AD1543" s="154" t="str">
        <f t="shared" si="724"/>
        <v/>
      </c>
      <c r="AE1543" s="3" t="str">
        <f t="shared" si="725"/>
        <v/>
      </c>
      <c r="AF1543" s="3" t="str">
        <f t="shared" si="726"/>
        <v/>
      </c>
      <c r="AG1543" s="3" t="str">
        <f t="shared" si="733"/>
        <v/>
      </c>
      <c r="AH1543" s="4" t="str">
        <f t="shared" si="727"/>
        <v/>
      </c>
      <c r="AI1543" s="75" t="str">
        <f t="shared" si="728"/>
        <v/>
      </c>
      <c r="AJ1543" s="75" t="str">
        <f t="shared" si="729"/>
        <v/>
      </c>
    </row>
    <row r="1544" spans="1:36" ht="14.25">
      <c r="A1544" s="41" t="str">
        <f t="shared" si="730"/>
        <v/>
      </c>
      <c r="B1544" s="150" t="str">
        <f>IF(ISNUMBER(A1544),INDEX('MetaTrader Import'!$H$13:$J$5893,TRUNC(((A1544-$A$39+1)-1)/3)+1,MOD((A1544-$A$39+1)-1,3)+1),"")</f>
        <v/>
      </c>
      <c r="C1544" s="43" t="str">
        <f t="shared" si="707"/>
        <v/>
      </c>
      <c r="D1544" s="43" t="str">
        <f t="shared" ca="1" si="708"/>
        <v/>
      </c>
      <c r="E1544" s="43" t="str">
        <f t="shared" si="709"/>
        <v/>
      </c>
      <c r="F1544" s="43" t="str">
        <f t="shared" si="710"/>
        <v/>
      </c>
      <c r="G1544" s="43" t="str">
        <f>IF(A1544&lt;&gt;"",IF(A1544&lt;Data!$G$11*0.25,$C$13/$G$32,IF(A1544&gt;Data!$G$11*0.25,$C$13,$C$13*10)),"")</f>
        <v/>
      </c>
      <c r="H1544" s="43" t="str">
        <f>IF(A1544&lt;&gt;"",IF(Data!$G$9="constant",$C$13,IF(Data!$G$9="squeeze",G1544,F1544)),"")</f>
        <v/>
      </c>
      <c r="I1544" s="38" t="str">
        <f ca="1">IF(ISNUMBER(A1544),NORMINV(RAND(),0,IF(AND(Data!$G$9="squeeze",A1544&lt;Data!$G$11*0.25),$H$32,1)*$C$30*$C$13)*($C$14*$C$12),"")</f>
        <v/>
      </c>
      <c r="J1544" s="42" t="str">
        <f ca="1">IFERROR(IF(Data!$C$6="Real",B1544,I1544+J1543+($C$14*$C$12)*(NORMINV(RAND(),$C$15,CHOOSE($G$13,$C$13,F1544,G1544)))),"")</f>
        <v/>
      </c>
      <c r="K1544" s="88" t="str">
        <f>IF(ISNUMBER(A1544), IF($G$16="fixed",$G$17,MIN(H1544*Data!$C$7*$C$16*0.5,$C$17*Data!$C$7))*$C$12,"")</f>
        <v/>
      </c>
      <c r="L1544" s="42" t="str">
        <f t="shared" ca="1" si="734"/>
        <v/>
      </c>
      <c r="M1544" s="44" t="str">
        <f t="shared" ca="1" si="735"/>
        <v/>
      </c>
      <c r="N1544" s="44" t="str">
        <f t="shared" ca="1" si="736"/>
        <v/>
      </c>
      <c r="O1544" s="108" t="str">
        <f t="shared" si="711"/>
        <v/>
      </c>
      <c r="P1544" s="102" t="str">
        <f t="shared" si="712"/>
        <v/>
      </c>
      <c r="Q1544" s="102" t="str">
        <f t="shared" si="713"/>
        <v/>
      </c>
      <c r="R1544" s="120" t="str">
        <f t="shared" si="731"/>
        <v/>
      </c>
      <c r="S1544" s="54" t="str">
        <f t="shared" si="732"/>
        <v/>
      </c>
      <c r="T1544" s="5" t="str">
        <f t="shared" si="714"/>
        <v/>
      </c>
      <c r="U1544" s="152" t="str">
        <f t="shared" si="715"/>
        <v/>
      </c>
      <c r="V1544" s="152" t="str">
        <f t="shared" si="716"/>
        <v/>
      </c>
      <c r="W1544" s="153" t="str">
        <f t="shared" si="717"/>
        <v/>
      </c>
      <c r="X1544" s="153" t="str">
        <f t="shared" si="718"/>
        <v/>
      </c>
      <c r="Y1544" s="153" t="str">
        <f t="shared" si="719"/>
        <v/>
      </c>
      <c r="Z1544" s="153" t="str">
        <f t="shared" si="720"/>
        <v/>
      </c>
      <c r="AA1544" s="152" t="str">
        <f t="shared" si="721"/>
        <v/>
      </c>
      <c r="AB1544" s="152" t="str">
        <f t="shared" si="722"/>
        <v/>
      </c>
      <c r="AC1544" s="154" t="str">
        <f t="shared" si="723"/>
        <v/>
      </c>
      <c r="AD1544" s="154" t="str">
        <f t="shared" si="724"/>
        <v/>
      </c>
      <c r="AE1544" s="3" t="str">
        <f t="shared" si="725"/>
        <v/>
      </c>
      <c r="AF1544" s="3" t="str">
        <f t="shared" si="726"/>
        <v/>
      </c>
      <c r="AG1544" s="3" t="str">
        <f t="shared" si="733"/>
        <v/>
      </c>
      <c r="AH1544" s="4" t="str">
        <f t="shared" si="727"/>
        <v/>
      </c>
      <c r="AI1544" s="75" t="str">
        <f t="shared" si="728"/>
        <v/>
      </c>
      <c r="AJ1544" s="75" t="str">
        <f t="shared" si="729"/>
        <v/>
      </c>
    </row>
    <row r="1545" spans="1:36" ht="14.25">
      <c r="A1545" s="41" t="str">
        <f t="shared" si="730"/>
        <v/>
      </c>
      <c r="B1545" s="150" t="str">
        <f>IF(ISNUMBER(A1545),INDEX('MetaTrader Import'!$H$13:$J$5893,TRUNC(((A1545-$A$39+1)-1)/3)+1,MOD((A1545-$A$39+1)-1,3)+1),"")</f>
        <v/>
      </c>
      <c r="C1545" s="43" t="str">
        <f t="shared" si="707"/>
        <v/>
      </c>
      <c r="D1545" s="43" t="str">
        <f t="shared" ca="1" si="708"/>
        <v/>
      </c>
      <c r="E1545" s="43" t="str">
        <f t="shared" si="709"/>
        <v/>
      </c>
      <c r="F1545" s="43" t="str">
        <f t="shared" si="710"/>
        <v/>
      </c>
      <c r="G1545" s="43" t="str">
        <f>IF(A1545&lt;&gt;"",IF(A1545&lt;Data!$G$11*0.25,$C$13/$G$32,IF(A1545&gt;Data!$G$11*0.25,$C$13,$C$13*10)),"")</f>
        <v/>
      </c>
      <c r="H1545" s="43" t="str">
        <f>IF(A1545&lt;&gt;"",IF(Data!$G$9="constant",$C$13,IF(Data!$G$9="squeeze",G1545,F1545)),"")</f>
        <v/>
      </c>
      <c r="I1545" s="38" t="str">
        <f ca="1">IF(ISNUMBER(A1545),NORMINV(RAND(),0,IF(AND(Data!$G$9="squeeze",A1545&lt;Data!$G$11*0.25),$H$32,1)*$C$30*$C$13)*($C$14*$C$12),"")</f>
        <v/>
      </c>
      <c r="J1545" s="42" t="str">
        <f ca="1">IFERROR(IF(Data!$C$6="Real",B1545,I1545+J1544+($C$14*$C$12)*(NORMINV(RAND(),$C$15,CHOOSE($G$13,$C$13,F1545,G1545)))),"")</f>
        <v/>
      </c>
      <c r="K1545" s="88" t="str">
        <f>IF(ISNUMBER(A1545), IF($G$16="fixed",$G$17,MIN(H1545*Data!$C$7*$C$16*0.5,$C$17*Data!$C$7))*$C$12,"")</f>
        <v/>
      </c>
      <c r="L1545" s="42" t="str">
        <f t="shared" ca="1" si="734"/>
        <v/>
      </c>
      <c r="M1545" s="44" t="str">
        <f t="shared" ca="1" si="735"/>
        <v/>
      </c>
      <c r="N1545" s="44" t="str">
        <f t="shared" ca="1" si="736"/>
        <v/>
      </c>
      <c r="O1545" s="108" t="str">
        <f t="shared" si="711"/>
        <v/>
      </c>
      <c r="P1545" s="102" t="str">
        <f t="shared" si="712"/>
        <v/>
      </c>
      <c r="Q1545" s="102" t="str">
        <f t="shared" si="713"/>
        <v/>
      </c>
      <c r="R1545" s="120" t="str">
        <f t="shared" si="731"/>
        <v/>
      </c>
      <c r="S1545" s="54" t="str">
        <f t="shared" si="732"/>
        <v/>
      </c>
      <c r="T1545" s="5" t="str">
        <f t="shared" si="714"/>
        <v/>
      </c>
      <c r="U1545" s="152" t="str">
        <f t="shared" si="715"/>
        <v/>
      </c>
      <c r="V1545" s="152" t="str">
        <f t="shared" si="716"/>
        <v/>
      </c>
      <c r="W1545" s="153" t="str">
        <f t="shared" si="717"/>
        <v/>
      </c>
      <c r="X1545" s="153" t="str">
        <f t="shared" si="718"/>
        <v/>
      </c>
      <c r="Y1545" s="153" t="str">
        <f t="shared" si="719"/>
        <v/>
      </c>
      <c r="Z1545" s="153" t="str">
        <f t="shared" si="720"/>
        <v/>
      </c>
      <c r="AA1545" s="152" t="str">
        <f t="shared" si="721"/>
        <v/>
      </c>
      <c r="AB1545" s="152" t="str">
        <f t="shared" si="722"/>
        <v/>
      </c>
      <c r="AC1545" s="154" t="str">
        <f t="shared" si="723"/>
        <v/>
      </c>
      <c r="AD1545" s="154" t="str">
        <f t="shared" si="724"/>
        <v/>
      </c>
      <c r="AE1545" s="3" t="str">
        <f t="shared" si="725"/>
        <v/>
      </c>
      <c r="AF1545" s="3" t="str">
        <f t="shared" si="726"/>
        <v/>
      </c>
      <c r="AG1545" s="3" t="str">
        <f t="shared" si="733"/>
        <v/>
      </c>
      <c r="AH1545" s="4" t="str">
        <f t="shared" si="727"/>
        <v/>
      </c>
      <c r="AI1545" s="75" t="str">
        <f t="shared" si="728"/>
        <v/>
      </c>
      <c r="AJ1545" s="75" t="str">
        <f t="shared" si="729"/>
        <v/>
      </c>
    </row>
    <row r="1546" spans="1:36" ht="14.25">
      <c r="A1546" s="41" t="str">
        <f t="shared" si="730"/>
        <v/>
      </c>
      <c r="B1546" s="150" t="str">
        <f>IF(ISNUMBER(A1546),INDEX('MetaTrader Import'!$H$13:$J$5893,TRUNC(((A1546-$A$39+1)-1)/3)+1,MOD((A1546-$A$39+1)-1,3)+1),"")</f>
        <v/>
      </c>
      <c r="C1546" s="43" t="str">
        <f t="shared" si="707"/>
        <v/>
      </c>
      <c r="D1546" s="43" t="str">
        <f t="shared" ca="1" si="708"/>
        <v/>
      </c>
      <c r="E1546" s="43" t="str">
        <f t="shared" si="709"/>
        <v/>
      </c>
      <c r="F1546" s="43" t="str">
        <f t="shared" si="710"/>
        <v/>
      </c>
      <c r="G1546" s="43" t="str">
        <f>IF(A1546&lt;&gt;"",IF(A1546&lt;Data!$G$11*0.25,$C$13/$G$32,IF(A1546&gt;Data!$G$11*0.25,$C$13,$C$13*10)),"")</f>
        <v/>
      </c>
      <c r="H1546" s="43" t="str">
        <f>IF(A1546&lt;&gt;"",IF(Data!$G$9="constant",$C$13,IF(Data!$G$9="squeeze",G1546,F1546)),"")</f>
        <v/>
      </c>
      <c r="I1546" s="38" t="str">
        <f ca="1">IF(ISNUMBER(A1546),NORMINV(RAND(),0,IF(AND(Data!$G$9="squeeze",A1546&lt;Data!$G$11*0.25),$H$32,1)*$C$30*$C$13)*($C$14*$C$12),"")</f>
        <v/>
      </c>
      <c r="J1546" s="42" t="str">
        <f ca="1">IFERROR(IF(Data!$C$6="Real",B1546,I1546+J1545+($C$14*$C$12)*(NORMINV(RAND(),$C$15,CHOOSE($G$13,$C$13,F1546,G1546)))),"")</f>
        <v/>
      </c>
      <c r="K1546" s="88" t="str">
        <f>IF(ISNUMBER(A1546), IF($G$16="fixed",$G$17,MIN(H1546*Data!$C$7*$C$16*0.5,$C$17*Data!$C$7))*$C$12,"")</f>
        <v/>
      </c>
      <c r="L1546" s="42" t="str">
        <f t="shared" ca="1" si="734"/>
        <v/>
      </c>
      <c r="M1546" s="44" t="str">
        <f t="shared" ca="1" si="735"/>
        <v/>
      </c>
      <c r="N1546" s="44" t="str">
        <f t="shared" ca="1" si="736"/>
        <v/>
      </c>
      <c r="O1546" s="108" t="str">
        <f t="shared" si="711"/>
        <v/>
      </c>
      <c r="P1546" s="102" t="str">
        <f t="shared" si="712"/>
        <v/>
      </c>
      <c r="Q1546" s="102" t="str">
        <f t="shared" si="713"/>
        <v/>
      </c>
      <c r="R1546" s="120" t="str">
        <f t="shared" si="731"/>
        <v/>
      </c>
      <c r="S1546" s="54" t="str">
        <f t="shared" si="732"/>
        <v/>
      </c>
      <c r="T1546" s="5" t="str">
        <f t="shared" si="714"/>
        <v/>
      </c>
      <c r="U1546" s="152" t="str">
        <f t="shared" si="715"/>
        <v/>
      </c>
      <c r="V1546" s="152" t="str">
        <f t="shared" si="716"/>
        <v/>
      </c>
      <c r="W1546" s="153" t="str">
        <f t="shared" si="717"/>
        <v/>
      </c>
      <c r="X1546" s="153" t="str">
        <f t="shared" si="718"/>
        <v/>
      </c>
      <c r="Y1546" s="153" t="str">
        <f t="shared" si="719"/>
        <v/>
      </c>
      <c r="Z1546" s="153" t="str">
        <f t="shared" si="720"/>
        <v/>
      </c>
      <c r="AA1546" s="152" t="str">
        <f t="shared" si="721"/>
        <v/>
      </c>
      <c r="AB1546" s="152" t="str">
        <f t="shared" si="722"/>
        <v/>
      </c>
      <c r="AC1546" s="154" t="str">
        <f t="shared" si="723"/>
        <v/>
      </c>
      <c r="AD1546" s="154" t="str">
        <f t="shared" si="724"/>
        <v/>
      </c>
      <c r="AE1546" s="3" t="str">
        <f t="shared" si="725"/>
        <v/>
      </c>
      <c r="AF1546" s="3" t="str">
        <f t="shared" si="726"/>
        <v/>
      </c>
      <c r="AG1546" s="3" t="str">
        <f t="shared" si="733"/>
        <v/>
      </c>
      <c r="AH1546" s="4" t="str">
        <f t="shared" si="727"/>
        <v/>
      </c>
      <c r="AI1546" s="75" t="str">
        <f t="shared" si="728"/>
        <v/>
      </c>
      <c r="AJ1546" s="75" t="str">
        <f t="shared" si="729"/>
        <v/>
      </c>
    </row>
    <row r="1547" spans="1:36" ht="14.25">
      <c r="A1547" s="41" t="str">
        <f t="shared" si="730"/>
        <v/>
      </c>
      <c r="B1547" s="150" t="str">
        <f>IF(ISNUMBER(A1547),INDEX('MetaTrader Import'!$H$13:$J$5893,TRUNC(((A1547-$A$39+1)-1)/3)+1,MOD((A1547-$A$39+1)-1,3)+1),"")</f>
        <v/>
      </c>
      <c r="C1547" s="43" t="str">
        <f t="shared" si="707"/>
        <v/>
      </c>
      <c r="D1547" s="43" t="str">
        <f t="shared" ca="1" si="708"/>
        <v/>
      </c>
      <c r="E1547" s="43" t="str">
        <f t="shared" si="709"/>
        <v/>
      </c>
      <c r="F1547" s="43" t="str">
        <f t="shared" si="710"/>
        <v/>
      </c>
      <c r="G1547" s="43" t="str">
        <f>IF(A1547&lt;&gt;"",IF(A1547&lt;Data!$G$11*0.25,$C$13/$G$32,IF(A1547&gt;Data!$G$11*0.25,$C$13,$C$13*10)),"")</f>
        <v/>
      </c>
      <c r="H1547" s="43" t="str">
        <f>IF(A1547&lt;&gt;"",IF(Data!$G$9="constant",$C$13,IF(Data!$G$9="squeeze",G1547,F1547)),"")</f>
        <v/>
      </c>
      <c r="I1547" s="38" t="str">
        <f ca="1">IF(ISNUMBER(A1547),NORMINV(RAND(),0,IF(AND(Data!$G$9="squeeze",A1547&lt;Data!$G$11*0.25),$H$32,1)*$C$30*$C$13)*($C$14*$C$12),"")</f>
        <v/>
      </c>
      <c r="J1547" s="42" t="str">
        <f ca="1">IFERROR(IF(Data!$C$6="Real",B1547,I1547+J1546+($C$14*$C$12)*(NORMINV(RAND(),$C$15,CHOOSE($G$13,$C$13,F1547,G1547)))),"")</f>
        <v/>
      </c>
      <c r="K1547" s="88" t="str">
        <f>IF(ISNUMBER(A1547), IF($G$16="fixed",$G$17,MIN(H1547*Data!$C$7*$C$16*0.5,$C$17*Data!$C$7))*$C$12,"")</f>
        <v/>
      </c>
      <c r="L1547" s="42" t="str">
        <f t="shared" ca="1" si="734"/>
        <v/>
      </c>
      <c r="M1547" s="44" t="str">
        <f t="shared" ca="1" si="735"/>
        <v/>
      </c>
      <c r="N1547" s="44" t="str">
        <f t="shared" ca="1" si="736"/>
        <v/>
      </c>
      <c r="O1547" s="108" t="str">
        <f t="shared" si="711"/>
        <v/>
      </c>
      <c r="P1547" s="102" t="str">
        <f t="shared" si="712"/>
        <v/>
      </c>
      <c r="Q1547" s="102" t="str">
        <f t="shared" si="713"/>
        <v/>
      </c>
      <c r="R1547" s="120" t="str">
        <f t="shared" si="731"/>
        <v/>
      </c>
      <c r="S1547" s="54" t="str">
        <f t="shared" si="732"/>
        <v/>
      </c>
      <c r="T1547" s="5" t="str">
        <f t="shared" si="714"/>
        <v/>
      </c>
      <c r="U1547" s="152" t="str">
        <f t="shared" si="715"/>
        <v/>
      </c>
      <c r="V1547" s="152" t="str">
        <f t="shared" si="716"/>
        <v/>
      </c>
      <c r="W1547" s="153" t="str">
        <f t="shared" si="717"/>
        <v/>
      </c>
      <c r="X1547" s="153" t="str">
        <f t="shared" si="718"/>
        <v/>
      </c>
      <c r="Y1547" s="153" t="str">
        <f t="shared" si="719"/>
        <v/>
      </c>
      <c r="Z1547" s="153" t="str">
        <f t="shared" si="720"/>
        <v/>
      </c>
      <c r="AA1547" s="152" t="str">
        <f t="shared" si="721"/>
        <v/>
      </c>
      <c r="AB1547" s="152" t="str">
        <f t="shared" si="722"/>
        <v/>
      </c>
      <c r="AC1547" s="154" t="str">
        <f t="shared" si="723"/>
        <v/>
      </c>
      <c r="AD1547" s="154" t="str">
        <f t="shared" si="724"/>
        <v/>
      </c>
      <c r="AE1547" s="3" t="str">
        <f t="shared" si="725"/>
        <v/>
      </c>
      <c r="AF1547" s="3" t="str">
        <f t="shared" si="726"/>
        <v/>
      </c>
      <c r="AG1547" s="3" t="str">
        <f t="shared" si="733"/>
        <v/>
      </c>
      <c r="AH1547" s="4" t="str">
        <f t="shared" si="727"/>
        <v/>
      </c>
      <c r="AI1547" s="75" t="str">
        <f t="shared" si="728"/>
        <v/>
      </c>
      <c r="AJ1547" s="75" t="str">
        <f t="shared" si="729"/>
        <v/>
      </c>
    </row>
    <row r="1548" spans="1:36" ht="14.25">
      <c r="A1548" s="41" t="str">
        <f t="shared" si="730"/>
        <v/>
      </c>
      <c r="B1548" s="150" t="str">
        <f>IF(ISNUMBER(A1548),INDEX('MetaTrader Import'!$H$13:$J$5893,TRUNC(((A1548-$A$39+1)-1)/3)+1,MOD((A1548-$A$39+1)-1,3)+1),"")</f>
        <v/>
      </c>
      <c r="C1548" s="43" t="str">
        <f t="shared" si="707"/>
        <v/>
      </c>
      <c r="D1548" s="43" t="str">
        <f t="shared" ca="1" si="708"/>
        <v/>
      </c>
      <c r="E1548" s="43" t="str">
        <f t="shared" si="709"/>
        <v/>
      </c>
      <c r="F1548" s="43" t="str">
        <f t="shared" si="710"/>
        <v/>
      </c>
      <c r="G1548" s="43" t="str">
        <f>IF(A1548&lt;&gt;"",IF(A1548&lt;Data!$G$11*0.25,$C$13/$G$32,IF(A1548&gt;Data!$G$11*0.25,$C$13,$C$13*10)),"")</f>
        <v/>
      </c>
      <c r="H1548" s="43" t="str">
        <f>IF(A1548&lt;&gt;"",IF(Data!$G$9="constant",$C$13,IF(Data!$G$9="squeeze",G1548,F1548)),"")</f>
        <v/>
      </c>
      <c r="I1548" s="38" t="str">
        <f ca="1">IF(ISNUMBER(A1548),NORMINV(RAND(),0,IF(AND(Data!$G$9="squeeze",A1548&lt;Data!$G$11*0.25),$H$32,1)*$C$30*$C$13)*($C$14*$C$12),"")</f>
        <v/>
      </c>
      <c r="J1548" s="42" t="str">
        <f ca="1">IFERROR(IF(Data!$C$6="Real",B1548,I1548+J1547+($C$14*$C$12)*(NORMINV(RAND(),$C$15,CHOOSE($G$13,$C$13,F1548,G1548)))),"")</f>
        <v/>
      </c>
      <c r="K1548" s="88" t="str">
        <f>IF(ISNUMBER(A1548), IF($G$16="fixed",$G$17,MIN(H1548*Data!$C$7*$C$16*0.5,$C$17*Data!$C$7))*$C$12,"")</f>
        <v/>
      </c>
      <c r="L1548" s="42" t="str">
        <f t="shared" ca="1" si="734"/>
        <v/>
      </c>
      <c r="M1548" s="44" t="str">
        <f t="shared" ca="1" si="735"/>
        <v/>
      </c>
      <c r="N1548" s="44" t="str">
        <f t="shared" ca="1" si="736"/>
        <v/>
      </c>
      <c r="O1548" s="108" t="str">
        <f t="shared" si="711"/>
        <v/>
      </c>
      <c r="P1548" s="102" t="str">
        <f t="shared" si="712"/>
        <v/>
      </c>
      <c r="Q1548" s="102" t="str">
        <f t="shared" si="713"/>
        <v/>
      </c>
      <c r="R1548" s="120" t="str">
        <f t="shared" si="731"/>
        <v/>
      </c>
      <c r="S1548" s="54" t="str">
        <f t="shared" si="732"/>
        <v/>
      </c>
      <c r="T1548" s="5" t="str">
        <f t="shared" si="714"/>
        <v/>
      </c>
      <c r="U1548" s="152" t="str">
        <f t="shared" si="715"/>
        <v/>
      </c>
      <c r="V1548" s="152" t="str">
        <f t="shared" si="716"/>
        <v/>
      </c>
      <c r="W1548" s="153" t="str">
        <f t="shared" si="717"/>
        <v/>
      </c>
      <c r="X1548" s="153" t="str">
        <f t="shared" si="718"/>
        <v/>
      </c>
      <c r="Y1548" s="153" t="str">
        <f t="shared" si="719"/>
        <v/>
      </c>
      <c r="Z1548" s="153" t="str">
        <f t="shared" si="720"/>
        <v/>
      </c>
      <c r="AA1548" s="152" t="str">
        <f t="shared" si="721"/>
        <v/>
      </c>
      <c r="AB1548" s="152" t="str">
        <f t="shared" si="722"/>
        <v/>
      </c>
      <c r="AC1548" s="154" t="str">
        <f t="shared" si="723"/>
        <v/>
      </c>
      <c r="AD1548" s="154" t="str">
        <f t="shared" si="724"/>
        <v/>
      </c>
      <c r="AE1548" s="3" t="str">
        <f t="shared" si="725"/>
        <v/>
      </c>
      <c r="AF1548" s="3" t="str">
        <f t="shared" si="726"/>
        <v/>
      </c>
      <c r="AG1548" s="3" t="str">
        <f t="shared" si="733"/>
        <v/>
      </c>
      <c r="AH1548" s="4" t="str">
        <f t="shared" si="727"/>
        <v/>
      </c>
      <c r="AI1548" s="75" t="str">
        <f t="shared" si="728"/>
        <v/>
      </c>
      <c r="AJ1548" s="75" t="str">
        <f t="shared" si="729"/>
        <v/>
      </c>
    </row>
    <row r="1549" spans="1:36" ht="14.25">
      <c r="A1549" s="41" t="str">
        <f t="shared" si="730"/>
        <v/>
      </c>
      <c r="B1549" s="150" t="str">
        <f>IF(ISNUMBER(A1549),INDEX('MetaTrader Import'!$H$13:$J$5893,TRUNC(((A1549-$A$39+1)-1)/3)+1,MOD((A1549-$A$39+1)-1,3)+1),"")</f>
        <v/>
      </c>
      <c r="C1549" s="43" t="str">
        <f t="shared" si="707"/>
        <v/>
      </c>
      <c r="D1549" s="43" t="str">
        <f t="shared" ca="1" si="708"/>
        <v/>
      </c>
      <c r="E1549" s="43" t="str">
        <f t="shared" si="709"/>
        <v/>
      </c>
      <c r="F1549" s="43" t="str">
        <f t="shared" si="710"/>
        <v/>
      </c>
      <c r="G1549" s="43" t="str">
        <f>IF(A1549&lt;&gt;"",IF(A1549&lt;Data!$G$11*0.25,$C$13/$G$32,IF(A1549&gt;Data!$G$11*0.25,$C$13,$C$13*10)),"")</f>
        <v/>
      </c>
      <c r="H1549" s="43" t="str">
        <f>IF(A1549&lt;&gt;"",IF(Data!$G$9="constant",$C$13,IF(Data!$G$9="squeeze",G1549,F1549)),"")</f>
        <v/>
      </c>
      <c r="I1549" s="38" t="str">
        <f ca="1">IF(ISNUMBER(A1549),NORMINV(RAND(),0,IF(AND(Data!$G$9="squeeze",A1549&lt;Data!$G$11*0.25),$H$32,1)*$C$30*$C$13)*($C$14*$C$12),"")</f>
        <v/>
      </c>
      <c r="J1549" s="42" t="str">
        <f ca="1">IFERROR(IF(Data!$C$6="Real",B1549,I1549+J1548+($C$14*$C$12)*(NORMINV(RAND(),$C$15,CHOOSE($G$13,$C$13,F1549,G1549)))),"")</f>
        <v/>
      </c>
      <c r="K1549" s="88" t="str">
        <f>IF(ISNUMBER(A1549), IF($G$16="fixed",$G$17,MIN(H1549*Data!$C$7*$C$16*0.5,$C$17*Data!$C$7))*$C$12,"")</f>
        <v/>
      </c>
      <c r="L1549" s="42" t="str">
        <f t="shared" ca="1" si="734"/>
        <v/>
      </c>
      <c r="M1549" s="44" t="str">
        <f t="shared" ca="1" si="735"/>
        <v/>
      </c>
      <c r="N1549" s="44" t="str">
        <f t="shared" ca="1" si="736"/>
        <v/>
      </c>
      <c r="O1549" s="108" t="str">
        <f t="shared" si="711"/>
        <v/>
      </c>
      <c r="P1549" s="102" t="str">
        <f t="shared" si="712"/>
        <v/>
      </c>
      <c r="Q1549" s="102" t="str">
        <f t="shared" si="713"/>
        <v/>
      </c>
      <c r="R1549" s="120" t="str">
        <f t="shared" si="731"/>
        <v/>
      </c>
      <c r="S1549" s="54" t="str">
        <f t="shared" si="732"/>
        <v/>
      </c>
      <c r="T1549" s="5" t="str">
        <f t="shared" si="714"/>
        <v/>
      </c>
      <c r="U1549" s="152" t="str">
        <f t="shared" si="715"/>
        <v/>
      </c>
      <c r="V1549" s="152" t="str">
        <f t="shared" si="716"/>
        <v/>
      </c>
      <c r="W1549" s="153" t="str">
        <f t="shared" si="717"/>
        <v/>
      </c>
      <c r="X1549" s="153" t="str">
        <f t="shared" si="718"/>
        <v/>
      </c>
      <c r="Y1549" s="153" t="str">
        <f t="shared" si="719"/>
        <v/>
      </c>
      <c r="Z1549" s="153" t="str">
        <f t="shared" si="720"/>
        <v/>
      </c>
      <c r="AA1549" s="152" t="str">
        <f t="shared" si="721"/>
        <v/>
      </c>
      <c r="AB1549" s="152" t="str">
        <f t="shared" si="722"/>
        <v/>
      </c>
      <c r="AC1549" s="154" t="str">
        <f t="shared" si="723"/>
        <v/>
      </c>
      <c r="AD1549" s="154" t="str">
        <f t="shared" si="724"/>
        <v/>
      </c>
      <c r="AE1549" s="3" t="str">
        <f t="shared" si="725"/>
        <v/>
      </c>
      <c r="AF1549" s="3" t="str">
        <f t="shared" si="726"/>
        <v/>
      </c>
      <c r="AG1549" s="3" t="str">
        <f t="shared" si="733"/>
        <v/>
      </c>
      <c r="AH1549" s="4" t="str">
        <f t="shared" si="727"/>
        <v/>
      </c>
      <c r="AI1549" s="75" t="str">
        <f t="shared" si="728"/>
        <v/>
      </c>
      <c r="AJ1549" s="75" t="str">
        <f t="shared" si="729"/>
        <v/>
      </c>
    </row>
    <row r="1550" spans="1:36" ht="14.25">
      <c r="A1550" s="41" t="str">
        <f t="shared" si="730"/>
        <v/>
      </c>
      <c r="B1550" s="150" t="str">
        <f>IF(ISNUMBER(A1550),INDEX('MetaTrader Import'!$H$13:$J$5893,TRUNC(((A1550-$A$39+1)-1)/3)+1,MOD((A1550-$A$39+1)-1,3)+1),"")</f>
        <v/>
      </c>
      <c r="C1550" s="43" t="str">
        <f t="shared" si="707"/>
        <v/>
      </c>
      <c r="D1550" s="43" t="str">
        <f t="shared" ca="1" si="708"/>
        <v/>
      </c>
      <c r="E1550" s="43" t="str">
        <f t="shared" si="709"/>
        <v/>
      </c>
      <c r="F1550" s="43" t="str">
        <f t="shared" si="710"/>
        <v/>
      </c>
      <c r="G1550" s="43" t="str">
        <f>IF(A1550&lt;&gt;"",IF(A1550&lt;Data!$G$11*0.25,$C$13/$G$32,IF(A1550&gt;Data!$G$11*0.25,$C$13,$C$13*10)),"")</f>
        <v/>
      </c>
      <c r="H1550" s="43" t="str">
        <f>IF(A1550&lt;&gt;"",IF(Data!$G$9="constant",$C$13,IF(Data!$G$9="squeeze",G1550,F1550)),"")</f>
        <v/>
      </c>
      <c r="I1550" s="38" t="str">
        <f ca="1">IF(ISNUMBER(A1550),NORMINV(RAND(),0,IF(AND(Data!$G$9="squeeze",A1550&lt;Data!$G$11*0.25),$H$32,1)*$C$30*$C$13)*($C$14*$C$12),"")</f>
        <v/>
      </c>
      <c r="J1550" s="42" t="str">
        <f ca="1">IFERROR(IF(Data!$C$6="Real",B1550,I1550+J1549+($C$14*$C$12)*(NORMINV(RAND(),$C$15,CHOOSE($G$13,$C$13,F1550,G1550)))),"")</f>
        <v/>
      </c>
      <c r="K1550" s="88" t="str">
        <f>IF(ISNUMBER(A1550), IF($G$16="fixed",$G$17,MIN(H1550*Data!$C$7*$C$16*0.5,$C$17*Data!$C$7))*$C$12,"")</f>
        <v/>
      </c>
      <c r="L1550" s="42" t="str">
        <f t="shared" ca="1" si="734"/>
        <v/>
      </c>
      <c r="M1550" s="44" t="str">
        <f t="shared" ca="1" si="735"/>
        <v/>
      </c>
      <c r="N1550" s="44" t="str">
        <f t="shared" ca="1" si="736"/>
        <v/>
      </c>
      <c r="O1550" s="108" t="str">
        <f t="shared" si="711"/>
        <v/>
      </c>
      <c r="P1550" s="102" t="str">
        <f t="shared" si="712"/>
        <v/>
      </c>
      <c r="Q1550" s="102" t="str">
        <f t="shared" si="713"/>
        <v/>
      </c>
      <c r="R1550" s="120" t="str">
        <f t="shared" si="731"/>
        <v/>
      </c>
      <c r="S1550" s="54" t="str">
        <f t="shared" si="732"/>
        <v/>
      </c>
      <c r="T1550" s="5" t="str">
        <f t="shared" si="714"/>
        <v/>
      </c>
      <c r="U1550" s="152" t="str">
        <f t="shared" si="715"/>
        <v/>
      </c>
      <c r="V1550" s="152" t="str">
        <f t="shared" si="716"/>
        <v/>
      </c>
      <c r="W1550" s="153" t="str">
        <f t="shared" si="717"/>
        <v/>
      </c>
      <c r="X1550" s="153" t="str">
        <f t="shared" si="718"/>
        <v/>
      </c>
      <c r="Y1550" s="153" t="str">
        <f t="shared" si="719"/>
        <v/>
      </c>
      <c r="Z1550" s="153" t="str">
        <f t="shared" si="720"/>
        <v/>
      </c>
      <c r="AA1550" s="152" t="str">
        <f t="shared" si="721"/>
        <v/>
      </c>
      <c r="AB1550" s="152" t="str">
        <f t="shared" si="722"/>
        <v/>
      </c>
      <c r="AC1550" s="154" t="str">
        <f t="shared" si="723"/>
        <v/>
      </c>
      <c r="AD1550" s="154" t="str">
        <f t="shared" si="724"/>
        <v/>
      </c>
      <c r="AE1550" s="3" t="str">
        <f t="shared" si="725"/>
        <v/>
      </c>
      <c r="AF1550" s="3" t="str">
        <f t="shared" si="726"/>
        <v/>
      </c>
      <c r="AG1550" s="3" t="str">
        <f t="shared" si="733"/>
        <v/>
      </c>
      <c r="AH1550" s="4" t="str">
        <f t="shared" si="727"/>
        <v/>
      </c>
      <c r="AI1550" s="75" t="str">
        <f t="shared" si="728"/>
        <v/>
      </c>
      <c r="AJ1550" s="75" t="str">
        <f t="shared" si="729"/>
        <v/>
      </c>
    </row>
    <row r="1551" spans="1:36" ht="14.25">
      <c r="A1551" s="41" t="str">
        <f t="shared" si="730"/>
        <v/>
      </c>
      <c r="B1551" s="150" t="str">
        <f>IF(ISNUMBER(A1551),INDEX('MetaTrader Import'!$H$13:$J$5893,TRUNC(((A1551-$A$39+1)-1)/3)+1,MOD((A1551-$A$39+1)-1,3)+1),"")</f>
        <v/>
      </c>
      <c r="C1551" s="43" t="str">
        <f t="shared" si="707"/>
        <v/>
      </c>
      <c r="D1551" s="43" t="str">
        <f t="shared" ca="1" si="708"/>
        <v/>
      </c>
      <c r="E1551" s="43" t="str">
        <f t="shared" si="709"/>
        <v/>
      </c>
      <c r="F1551" s="43" t="str">
        <f t="shared" si="710"/>
        <v/>
      </c>
      <c r="G1551" s="43" t="str">
        <f>IF(A1551&lt;&gt;"",IF(A1551&lt;Data!$G$11*0.25,$C$13/$G$32,IF(A1551&gt;Data!$G$11*0.25,$C$13,$C$13*10)),"")</f>
        <v/>
      </c>
      <c r="H1551" s="43" t="str">
        <f>IF(A1551&lt;&gt;"",IF(Data!$G$9="constant",$C$13,IF(Data!$G$9="squeeze",G1551,F1551)),"")</f>
        <v/>
      </c>
      <c r="I1551" s="38" t="str">
        <f ca="1">IF(ISNUMBER(A1551),NORMINV(RAND(),0,IF(AND(Data!$G$9="squeeze",A1551&lt;Data!$G$11*0.25),$H$32,1)*$C$30*$C$13)*($C$14*$C$12),"")</f>
        <v/>
      </c>
      <c r="J1551" s="42" t="str">
        <f ca="1">IFERROR(IF(Data!$C$6="Real",B1551,I1551+J1550+($C$14*$C$12)*(NORMINV(RAND(),$C$15,CHOOSE($G$13,$C$13,F1551,G1551)))),"")</f>
        <v/>
      </c>
      <c r="K1551" s="88" t="str">
        <f>IF(ISNUMBER(A1551), IF($G$16="fixed",$G$17,MIN(H1551*Data!$C$7*$C$16*0.5,$C$17*Data!$C$7))*$C$12,"")</f>
        <v/>
      </c>
      <c r="L1551" s="42" t="str">
        <f t="shared" ca="1" si="734"/>
        <v/>
      </c>
      <c r="M1551" s="44" t="str">
        <f t="shared" ca="1" si="735"/>
        <v/>
      </c>
      <c r="N1551" s="44" t="str">
        <f t="shared" ca="1" si="736"/>
        <v/>
      </c>
      <c r="O1551" s="108" t="str">
        <f t="shared" si="711"/>
        <v/>
      </c>
      <c r="P1551" s="102" t="str">
        <f t="shared" si="712"/>
        <v/>
      </c>
      <c r="Q1551" s="102" t="str">
        <f t="shared" si="713"/>
        <v/>
      </c>
      <c r="R1551" s="120" t="str">
        <f t="shared" si="731"/>
        <v/>
      </c>
      <c r="S1551" s="54" t="str">
        <f t="shared" si="732"/>
        <v/>
      </c>
      <c r="T1551" s="5" t="str">
        <f t="shared" si="714"/>
        <v/>
      </c>
      <c r="U1551" s="152" t="str">
        <f t="shared" si="715"/>
        <v/>
      </c>
      <c r="V1551" s="152" t="str">
        <f t="shared" si="716"/>
        <v/>
      </c>
      <c r="W1551" s="153" t="str">
        <f t="shared" si="717"/>
        <v/>
      </c>
      <c r="X1551" s="153" t="str">
        <f t="shared" si="718"/>
        <v/>
      </c>
      <c r="Y1551" s="153" t="str">
        <f t="shared" si="719"/>
        <v/>
      </c>
      <c r="Z1551" s="153" t="str">
        <f t="shared" si="720"/>
        <v/>
      </c>
      <c r="AA1551" s="152" t="str">
        <f t="shared" si="721"/>
        <v/>
      </c>
      <c r="AB1551" s="152" t="str">
        <f t="shared" si="722"/>
        <v/>
      </c>
      <c r="AC1551" s="154" t="str">
        <f t="shared" si="723"/>
        <v/>
      </c>
      <c r="AD1551" s="154" t="str">
        <f t="shared" si="724"/>
        <v/>
      </c>
      <c r="AE1551" s="3" t="str">
        <f t="shared" si="725"/>
        <v/>
      </c>
      <c r="AF1551" s="3" t="str">
        <f t="shared" si="726"/>
        <v/>
      </c>
      <c r="AG1551" s="3" t="str">
        <f t="shared" si="733"/>
        <v/>
      </c>
      <c r="AH1551" s="4" t="str">
        <f t="shared" si="727"/>
        <v/>
      </c>
      <c r="AI1551" s="75" t="str">
        <f t="shared" si="728"/>
        <v/>
      </c>
      <c r="AJ1551" s="75" t="str">
        <f t="shared" si="729"/>
        <v/>
      </c>
    </row>
    <row r="1552" spans="1:36" ht="14.25">
      <c r="A1552" s="41" t="str">
        <f t="shared" si="730"/>
        <v/>
      </c>
      <c r="B1552" s="150" t="str">
        <f>IF(ISNUMBER(A1552),INDEX('MetaTrader Import'!$H$13:$J$5893,TRUNC(((A1552-$A$39+1)-1)/3)+1,MOD((A1552-$A$39+1)-1,3)+1),"")</f>
        <v/>
      </c>
      <c r="C1552" s="43" t="str">
        <f t="shared" si="707"/>
        <v/>
      </c>
      <c r="D1552" s="43" t="str">
        <f t="shared" ca="1" si="708"/>
        <v/>
      </c>
      <c r="E1552" s="43" t="str">
        <f t="shared" si="709"/>
        <v/>
      </c>
      <c r="F1552" s="43" t="str">
        <f t="shared" si="710"/>
        <v/>
      </c>
      <c r="G1552" s="43" t="str">
        <f>IF(A1552&lt;&gt;"",IF(A1552&lt;Data!$G$11*0.25,$C$13/$G$32,IF(A1552&gt;Data!$G$11*0.25,$C$13,$C$13*10)),"")</f>
        <v/>
      </c>
      <c r="H1552" s="43" t="str">
        <f>IF(A1552&lt;&gt;"",IF(Data!$G$9="constant",$C$13,IF(Data!$G$9="squeeze",G1552,F1552)),"")</f>
        <v/>
      </c>
      <c r="I1552" s="38" t="str">
        <f ca="1">IF(ISNUMBER(A1552),NORMINV(RAND(),0,IF(AND(Data!$G$9="squeeze",A1552&lt;Data!$G$11*0.25),$H$32,1)*$C$30*$C$13)*($C$14*$C$12),"")</f>
        <v/>
      </c>
      <c r="J1552" s="42" t="str">
        <f ca="1">IFERROR(IF(Data!$C$6="Real",B1552,I1552+J1551+($C$14*$C$12)*(NORMINV(RAND(),$C$15,CHOOSE($G$13,$C$13,F1552,G1552)))),"")</f>
        <v/>
      </c>
      <c r="K1552" s="88" t="str">
        <f>IF(ISNUMBER(A1552), IF($G$16="fixed",$G$17,MIN(H1552*Data!$C$7*$C$16*0.5,$C$17*Data!$C$7))*$C$12,"")</f>
        <v/>
      </c>
      <c r="L1552" s="42" t="str">
        <f t="shared" ca="1" si="734"/>
        <v/>
      </c>
      <c r="M1552" s="44" t="str">
        <f t="shared" ca="1" si="735"/>
        <v/>
      </c>
      <c r="N1552" s="44" t="str">
        <f t="shared" ca="1" si="736"/>
        <v/>
      </c>
      <c r="O1552" s="108" t="str">
        <f t="shared" si="711"/>
        <v/>
      </c>
      <c r="P1552" s="102" t="str">
        <f t="shared" si="712"/>
        <v/>
      </c>
      <c r="Q1552" s="102" t="str">
        <f t="shared" si="713"/>
        <v/>
      </c>
      <c r="R1552" s="120" t="str">
        <f t="shared" si="731"/>
        <v/>
      </c>
      <c r="S1552" s="54" t="str">
        <f t="shared" si="732"/>
        <v/>
      </c>
      <c r="T1552" s="5" t="str">
        <f t="shared" si="714"/>
        <v/>
      </c>
      <c r="U1552" s="152" t="str">
        <f t="shared" si="715"/>
        <v/>
      </c>
      <c r="V1552" s="152" t="str">
        <f t="shared" si="716"/>
        <v/>
      </c>
      <c r="W1552" s="153" t="str">
        <f t="shared" si="717"/>
        <v/>
      </c>
      <c r="X1552" s="153" t="str">
        <f t="shared" si="718"/>
        <v/>
      </c>
      <c r="Y1552" s="153" t="str">
        <f t="shared" si="719"/>
        <v/>
      </c>
      <c r="Z1552" s="153" t="str">
        <f t="shared" si="720"/>
        <v/>
      </c>
      <c r="AA1552" s="152" t="str">
        <f t="shared" si="721"/>
        <v/>
      </c>
      <c r="AB1552" s="152" t="str">
        <f t="shared" si="722"/>
        <v/>
      </c>
      <c r="AC1552" s="154" t="str">
        <f t="shared" si="723"/>
        <v/>
      </c>
      <c r="AD1552" s="154" t="str">
        <f t="shared" si="724"/>
        <v/>
      </c>
      <c r="AE1552" s="3" t="str">
        <f t="shared" si="725"/>
        <v/>
      </c>
      <c r="AF1552" s="3" t="str">
        <f t="shared" si="726"/>
        <v/>
      </c>
      <c r="AG1552" s="3" t="str">
        <f t="shared" si="733"/>
        <v/>
      </c>
      <c r="AH1552" s="4" t="str">
        <f t="shared" si="727"/>
        <v/>
      </c>
      <c r="AI1552" s="75" t="str">
        <f t="shared" si="728"/>
        <v/>
      </c>
      <c r="AJ1552" s="75" t="str">
        <f t="shared" si="729"/>
        <v/>
      </c>
    </row>
    <row r="1553" spans="1:36" ht="14.25">
      <c r="A1553" s="41" t="str">
        <f t="shared" si="730"/>
        <v/>
      </c>
      <c r="B1553" s="150" t="str">
        <f>IF(ISNUMBER(A1553),INDEX('MetaTrader Import'!$H$13:$J$5893,TRUNC(((A1553-$A$39+1)-1)/3)+1,MOD((A1553-$A$39+1)-1,3)+1),"")</f>
        <v/>
      </c>
      <c r="C1553" s="43" t="str">
        <f t="shared" si="707"/>
        <v/>
      </c>
      <c r="D1553" s="43" t="str">
        <f t="shared" ca="1" si="708"/>
        <v/>
      </c>
      <c r="E1553" s="43" t="str">
        <f t="shared" si="709"/>
        <v/>
      </c>
      <c r="F1553" s="43" t="str">
        <f t="shared" si="710"/>
        <v/>
      </c>
      <c r="G1553" s="43" t="str">
        <f>IF(A1553&lt;&gt;"",IF(A1553&lt;Data!$G$11*0.25,$C$13/$G$32,IF(A1553&gt;Data!$G$11*0.25,$C$13,$C$13*10)),"")</f>
        <v/>
      </c>
      <c r="H1553" s="43" t="str">
        <f>IF(A1553&lt;&gt;"",IF(Data!$G$9="constant",$C$13,IF(Data!$G$9="squeeze",G1553,F1553)),"")</f>
        <v/>
      </c>
      <c r="I1553" s="38" t="str">
        <f ca="1">IF(ISNUMBER(A1553),NORMINV(RAND(),0,IF(AND(Data!$G$9="squeeze",A1553&lt;Data!$G$11*0.25),$H$32,1)*$C$30*$C$13)*($C$14*$C$12),"")</f>
        <v/>
      </c>
      <c r="J1553" s="42" t="str">
        <f ca="1">IFERROR(IF(Data!$C$6="Real",B1553,I1553+J1552+($C$14*$C$12)*(NORMINV(RAND(),$C$15,CHOOSE($G$13,$C$13,F1553,G1553)))),"")</f>
        <v/>
      </c>
      <c r="K1553" s="88" t="str">
        <f>IF(ISNUMBER(A1553), IF($G$16="fixed",$G$17,MIN(H1553*Data!$C$7*$C$16*0.5,$C$17*Data!$C$7))*$C$12,"")</f>
        <v/>
      </c>
      <c r="L1553" s="42" t="str">
        <f t="shared" ca="1" si="734"/>
        <v/>
      </c>
      <c r="M1553" s="44" t="str">
        <f t="shared" ca="1" si="735"/>
        <v/>
      </c>
      <c r="N1553" s="44" t="str">
        <f t="shared" ca="1" si="736"/>
        <v/>
      </c>
      <c r="O1553" s="108" t="str">
        <f t="shared" si="711"/>
        <v/>
      </c>
      <c r="P1553" s="102" t="str">
        <f t="shared" si="712"/>
        <v/>
      </c>
      <c r="Q1553" s="102" t="str">
        <f t="shared" si="713"/>
        <v/>
      </c>
      <c r="R1553" s="120" t="str">
        <f t="shared" si="731"/>
        <v/>
      </c>
      <c r="S1553" s="54" t="str">
        <f t="shared" si="732"/>
        <v/>
      </c>
      <c r="T1553" s="5" t="str">
        <f t="shared" si="714"/>
        <v/>
      </c>
      <c r="U1553" s="152" t="str">
        <f t="shared" si="715"/>
        <v/>
      </c>
      <c r="V1553" s="152" t="str">
        <f t="shared" si="716"/>
        <v/>
      </c>
      <c r="W1553" s="153" t="str">
        <f t="shared" si="717"/>
        <v/>
      </c>
      <c r="X1553" s="153" t="str">
        <f t="shared" si="718"/>
        <v/>
      </c>
      <c r="Y1553" s="153" t="str">
        <f t="shared" si="719"/>
        <v/>
      </c>
      <c r="Z1553" s="153" t="str">
        <f t="shared" si="720"/>
        <v/>
      </c>
      <c r="AA1553" s="152" t="str">
        <f t="shared" si="721"/>
        <v/>
      </c>
      <c r="AB1553" s="152" t="str">
        <f t="shared" si="722"/>
        <v/>
      </c>
      <c r="AC1553" s="154" t="str">
        <f t="shared" si="723"/>
        <v/>
      </c>
      <c r="AD1553" s="154" t="str">
        <f t="shared" si="724"/>
        <v/>
      </c>
      <c r="AE1553" s="3" t="str">
        <f t="shared" si="725"/>
        <v/>
      </c>
      <c r="AF1553" s="3" t="str">
        <f t="shared" si="726"/>
        <v/>
      </c>
      <c r="AG1553" s="3" t="str">
        <f t="shared" si="733"/>
        <v/>
      </c>
      <c r="AH1553" s="4" t="str">
        <f t="shared" si="727"/>
        <v/>
      </c>
      <c r="AI1553" s="75" t="str">
        <f t="shared" si="728"/>
        <v/>
      </c>
      <c r="AJ1553" s="75" t="str">
        <f t="shared" si="729"/>
        <v/>
      </c>
    </row>
    <row r="1554" spans="1:36" ht="14.25">
      <c r="A1554" s="41" t="str">
        <f t="shared" si="730"/>
        <v/>
      </c>
      <c r="B1554" s="150" t="str">
        <f>IF(ISNUMBER(A1554),INDEX('MetaTrader Import'!$H$13:$J$5893,TRUNC(((A1554-$A$39+1)-1)/3)+1,MOD((A1554-$A$39+1)-1,3)+1),"")</f>
        <v/>
      </c>
      <c r="C1554" s="43" t="str">
        <f t="shared" si="707"/>
        <v/>
      </c>
      <c r="D1554" s="43" t="str">
        <f t="shared" ca="1" si="708"/>
        <v/>
      </c>
      <c r="E1554" s="43" t="str">
        <f t="shared" si="709"/>
        <v/>
      </c>
      <c r="F1554" s="43" t="str">
        <f t="shared" si="710"/>
        <v/>
      </c>
      <c r="G1554" s="43" t="str">
        <f>IF(A1554&lt;&gt;"",IF(A1554&lt;Data!$G$11*0.25,$C$13/$G$32,IF(A1554&gt;Data!$G$11*0.25,$C$13,$C$13*10)),"")</f>
        <v/>
      </c>
      <c r="H1554" s="43" t="str">
        <f>IF(A1554&lt;&gt;"",IF(Data!$G$9="constant",$C$13,IF(Data!$G$9="squeeze",G1554,F1554)),"")</f>
        <v/>
      </c>
      <c r="I1554" s="38" t="str">
        <f ca="1">IF(ISNUMBER(A1554),NORMINV(RAND(),0,IF(AND(Data!$G$9="squeeze",A1554&lt;Data!$G$11*0.25),$H$32,1)*$C$30*$C$13)*($C$14*$C$12),"")</f>
        <v/>
      </c>
      <c r="J1554" s="42" t="str">
        <f ca="1">IFERROR(IF(Data!$C$6="Real",B1554,I1554+J1553+($C$14*$C$12)*(NORMINV(RAND(),$C$15,CHOOSE($G$13,$C$13,F1554,G1554)))),"")</f>
        <v/>
      </c>
      <c r="K1554" s="88" t="str">
        <f>IF(ISNUMBER(A1554), IF($G$16="fixed",$G$17,MIN(H1554*Data!$C$7*$C$16*0.5,$C$17*Data!$C$7))*$C$12,"")</f>
        <v/>
      </c>
      <c r="L1554" s="42" t="str">
        <f t="shared" ca="1" si="734"/>
        <v/>
      </c>
      <c r="M1554" s="44" t="str">
        <f t="shared" ca="1" si="735"/>
        <v/>
      </c>
      <c r="N1554" s="44" t="str">
        <f t="shared" ca="1" si="736"/>
        <v/>
      </c>
      <c r="O1554" s="108" t="str">
        <f t="shared" si="711"/>
        <v/>
      </c>
      <c r="P1554" s="102" t="str">
        <f t="shared" si="712"/>
        <v/>
      </c>
      <c r="Q1554" s="102" t="str">
        <f t="shared" si="713"/>
        <v/>
      </c>
      <c r="R1554" s="120" t="str">
        <f t="shared" si="731"/>
        <v/>
      </c>
      <c r="S1554" s="54" t="str">
        <f t="shared" si="732"/>
        <v/>
      </c>
      <c r="T1554" s="5" t="str">
        <f t="shared" si="714"/>
        <v/>
      </c>
      <c r="U1554" s="152" t="str">
        <f t="shared" si="715"/>
        <v/>
      </c>
      <c r="V1554" s="152" t="str">
        <f t="shared" si="716"/>
        <v/>
      </c>
      <c r="W1554" s="153" t="str">
        <f t="shared" si="717"/>
        <v/>
      </c>
      <c r="X1554" s="153" t="str">
        <f t="shared" si="718"/>
        <v/>
      </c>
      <c r="Y1554" s="153" t="str">
        <f t="shared" si="719"/>
        <v/>
      </c>
      <c r="Z1554" s="153" t="str">
        <f t="shared" si="720"/>
        <v/>
      </c>
      <c r="AA1554" s="152" t="str">
        <f t="shared" si="721"/>
        <v/>
      </c>
      <c r="AB1554" s="152" t="str">
        <f t="shared" si="722"/>
        <v/>
      </c>
      <c r="AC1554" s="154" t="str">
        <f t="shared" si="723"/>
        <v/>
      </c>
      <c r="AD1554" s="154" t="str">
        <f t="shared" si="724"/>
        <v/>
      </c>
      <c r="AE1554" s="3" t="str">
        <f t="shared" si="725"/>
        <v/>
      </c>
      <c r="AF1554" s="3" t="str">
        <f t="shared" si="726"/>
        <v/>
      </c>
      <c r="AG1554" s="3" t="str">
        <f t="shared" si="733"/>
        <v/>
      </c>
      <c r="AH1554" s="4" t="str">
        <f t="shared" si="727"/>
        <v/>
      </c>
      <c r="AI1554" s="75" t="str">
        <f t="shared" si="728"/>
        <v/>
      </c>
      <c r="AJ1554" s="75" t="str">
        <f t="shared" si="729"/>
        <v/>
      </c>
    </row>
    <row r="1555" spans="1:36" ht="14.25">
      <c r="A1555" s="41" t="str">
        <f t="shared" si="730"/>
        <v/>
      </c>
      <c r="B1555" s="150" t="str">
        <f>IF(ISNUMBER(A1555),INDEX('MetaTrader Import'!$H$13:$J$5893,TRUNC(((A1555-$A$39+1)-1)/3)+1,MOD((A1555-$A$39+1)-1,3)+1),"")</f>
        <v/>
      </c>
      <c r="C1555" s="43" t="str">
        <f t="shared" si="707"/>
        <v/>
      </c>
      <c r="D1555" s="43" t="str">
        <f t="shared" ca="1" si="708"/>
        <v/>
      </c>
      <c r="E1555" s="43" t="str">
        <f t="shared" si="709"/>
        <v/>
      </c>
      <c r="F1555" s="43" t="str">
        <f t="shared" si="710"/>
        <v/>
      </c>
      <c r="G1555" s="43" t="str">
        <f>IF(A1555&lt;&gt;"",IF(A1555&lt;Data!$G$11*0.25,$C$13/$G$32,IF(A1555&gt;Data!$G$11*0.25,$C$13,$C$13*10)),"")</f>
        <v/>
      </c>
      <c r="H1555" s="43" t="str">
        <f>IF(A1555&lt;&gt;"",IF(Data!$G$9="constant",$C$13,IF(Data!$G$9="squeeze",G1555,F1555)),"")</f>
        <v/>
      </c>
      <c r="I1555" s="38" t="str">
        <f ca="1">IF(ISNUMBER(A1555),NORMINV(RAND(),0,IF(AND(Data!$G$9="squeeze",A1555&lt;Data!$G$11*0.25),$H$32,1)*$C$30*$C$13)*($C$14*$C$12),"")</f>
        <v/>
      </c>
      <c r="J1555" s="42" t="str">
        <f ca="1">IFERROR(IF(Data!$C$6="Real",B1555,I1555+J1554+($C$14*$C$12)*(NORMINV(RAND(),$C$15,CHOOSE($G$13,$C$13,F1555,G1555)))),"")</f>
        <v/>
      </c>
      <c r="K1555" s="88" t="str">
        <f>IF(ISNUMBER(A1555), IF($G$16="fixed",$G$17,MIN(H1555*Data!$C$7*$C$16*0.5,$C$17*Data!$C$7))*$C$12,"")</f>
        <v/>
      </c>
      <c r="L1555" s="42" t="str">
        <f t="shared" ca="1" si="734"/>
        <v/>
      </c>
      <c r="M1555" s="44" t="str">
        <f t="shared" ca="1" si="735"/>
        <v/>
      </c>
      <c r="N1555" s="44" t="str">
        <f t="shared" ca="1" si="736"/>
        <v/>
      </c>
      <c r="O1555" s="108" t="str">
        <f t="shared" si="711"/>
        <v/>
      </c>
      <c r="P1555" s="102" t="str">
        <f t="shared" si="712"/>
        <v/>
      </c>
      <c r="Q1555" s="102" t="str">
        <f t="shared" si="713"/>
        <v/>
      </c>
      <c r="R1555" s="120" t="str">
        <f t="shared" si="731"/>
        <v/>
      </c>
      <c r="S1555" s="54" t="str">
        <f t="shared" si="732"/>
        <v/>
      </c>
      <c r="T1555" s="5" t="str">
        <f t="shared" si="714"/>
        <v/>
      </c>
      <c r="U1555" s="152" t="str">
        <f t="shared" si="715"/>
        <v/>
      </c>
      <c r="V1555" s="152" t="str">
        <f t="shared" si="716"/>
        <v/>
      </c>
      <c r="W1555" s="153" t="str">
        <f t="shared" si="717"/>
        <v/>
      </c>
      <c r="X1555" s="153" t="str">
        <f t="shared" si="718"/>
        <v/>
      </c>
      <c r="Y1555" s="153" t="str">
        <f t="shared" si="719"/>
        <v/>
      </c>
      <c r="Z1555" s="153" t="str">
        <f t="shared" si="720"/>
        <v/>
      </c>
      <c r="AA1555" s="152" t="str">
        <f t="shared" si="721"/>
        <v/>
      </c>
      <c r="AB1555" s="152" t="str">
        <f t="shared" si="722"/>
        <v/>
      </c>
      <c r="AC1555" s="154" t="str">
        <f t="shared" si="723"/>
        <v/>
      </c>
      <c r="AD1555" s="154" t="str">
        <f t="shared" si="724"/>
        <v/>
      </c>
      <c r="AE1555" s="3" t="str">
        <f t="shared" si="725"/>
        <v/>
      </c>
      <c r="AF1555" s="3" t="str">
        <f t="shared" si="726"/>
        <v/>
      </c>
      <c r="AG1555" s="3" t="str">
        <f t="shared" si="733"/>
        <v/>
      </c>
      <c r="AH1555" s="4" t="str">
        <f t="shared" si="727"/>
        <v/>
      </c>
      <c r="AI1555" s="75" t="str">
        <f t="shared" si="728"/>
        <v/>
      </c>
      <c r="AJ1555" s="75" t="str">
        <f t="shared" si="729"/>
        <v/>
      </c>
    </row>
    <row r="1556" spans="1:36" ht="14.25">
      <c r="A1556" s="41" t="str">
        <f t="shared" si="730"/>
        <v/>
      </c>
      <c r="B1556" s="150" t="str">
        <f>IF(ISNUMBER(A1556),INDEX('MetaTrader Import'!$H$13:$J$5893,TRUNC(((A1556-$A$39+1)-1)/3)+1,MOD((A1556-$A$39+1)-1,3)+1),"")</f>
        <v/>
      </c>
      <c r="C1556" s="43" t="str">
        <f t="shared" si="707"/>
        <v/>
      </c>
      <c r="D1556" s="43" t="str">
        <f t="shared" ca="1" si="708"/>
        <v/>
      </c>
      <c r="E1556" s="43" t="str">
        <f t="shared" si="709"/>
        <v/>
      </c>
      <c r="F1556" s="43" t="str">
        <f t="shared" si="710"/>
        <v/>
      </c>
      <c r="G1556" s="43" t="str">
        <f>IF(A1556&lt;&gt;"",IF(A1556&lt;Data!$G$11*0.25,$C$13/$G$32,IF(A1556&gt;Data!$G$11*0.25,$C$13,$C$13*10)),"")</f>
        <v/>
      </c>
      <c r="H1556" s="43" t="str">
        <f>IF(A1556&lt;&gt;"",IF(Data!$G$9="constant",$C$13,IF(Data!$G$9="squeeze",G1556,F1556)),"")</f>
        <v/>
      </c>
      <c r="I1556" s="38" t="str">
        <f ca="1">IF(ISNUMBER(A1556),NORMINV(RAND(),0,IF(AND(Data!$G$9="squeeze",A1556&lt;Data!$G$11*0.25),$H$32,1)*$C$30*$C$13)*($C$14*$C$12),"")</f>
        <v/>
      </c>
      <c r="J1556" s="42" t="str">
        <f ca="1">IFERROR(IF(Data!$C$6="Real",B1556,I1556+J1555+($C$14*$C$12)*(NORMINV(RAND(),$C$15,CHOOSE($G$13,$C$13,F1556,G1556)))),"")</f>
        <v/>
      </c>
      <c r="K1556" s="88" t="str">
        <f>IF(ISNUMBER(A1556), IF($G$16="fixed",$G$17,MIN(H1556*Data!$C$7*$C$16*0.5,$C$17*Data!$C$7))*$C$12,"")</f>
        <v/>
      </c>
      <c r="L1556" s="42" t="str">
        <f t="shared" ca="1" si="734"/>
        <v/>
      </c>
      <c r="M1556" s="44" t="str">
        <f t="shared" ca="1" si="735"/>
        <v/>
      </c>
      <c r="N1556" s="44" t="str">
        <f t="shared" ca="1" si="736"/>
        <v/>
      </c>
      <c r="O1556" s="108" t="str">
        <f t="shared" si="711"/>
        <v/>
      </c>
      <c r="P1556" s="102" t="str">
        <f t="shared" si="712"/>
        <v/>
      </c>
      <c r="Q1556" s="102" t="str">
        <f t="shared" si="713"/>
        <v/>
      </c>
      <c r="R1556" s="120" t="str">
        <f t="shared" si="731"/>
        <v/>
      </c>
      <c r="S1556" s="54" t="str">
        <f t="shared" si="732"/>
        <v/>
      </c>
      <c r="T1556" s="5" t="str">
        <f t="shared" si="714"/>
        <v/>
      </c>
      <c r="U1556" s="152" t="str">
        <f t="shared" si="715"/>
        <v/>
      </c>
      <c r="V1556" s="152" t="str">
        <f t="shared" si="716"/>
        <v/>
      </c>
      <c r="W1556" s="153" t="str">
        <f t="shared" si="717"/>
        <v/>
      </c>
      <c r="X1556" s="153" t="str">
        <f t="shared" si="718"/>
        <v/>
      </c>
      <c r="Y1556" s="153" t="str">
        <f t="shared" si="719"/>
        <v/>
      </c>
      <c r="Z1556" s="153" t="str">
        <f t="shared" si="720"/>
        <v/>
      </c>
      <c r="AA1556" s="152" t="str">
        <f t="shared" si="721"/>
        <v/>
      </c>
      <c r="AB1556" s="152" t="str">
        <f t="shared" si="722"/>
        <v/>
      </c>
      <c r="AC1556" s="154" t="str">
        <f t="shared" si="723"/>
        <v/>
      </c>
      <c r="AD1556" s="154" t="str">
        <f t="shared" si="724"/>
        <v/>
      </c>
      <c r="AE1556" s="3" t="str">
        <f t="shared" si="725"/>
        <v/>
      </c>
      <c r="AF1556" s="3" t="str">
        <f t="shared" si="726"/>
        <v/>
      </c>
      <c r="AG1556" s="3" t="str">
        <f t="shared" si="733"/>
        <v/>
      </c>
      <c r="AH1556" s="4" t="str">
        <f t="shared" si="727"/>
        <v/>
      </c>
      <c r="AI1556" s="75" t="str">
        <f t="shared" si="728"/>
        <v/>
      </c>
      <c r="AJ1556" s="75" t="str">
        <f t="shared" si="729"/>
        <v/>
      </c>
    </row>
    <row r="1557" spans="1:36" ht="14.25">
      <c r="A1557" s="41" t="str">
        <f t="shared" si="730"/>
        <v/>
      </c>
      <c r="B1557" s="150" t="str">
        <f>IF(ISNUMBER(A1557),INDEX('MetaTrader Import'!$H$13:$J$5893,TRUNC(((A1557-$A$39+1)-1)/3)+1,MOD((A1557-$A$39+1)-1,3)+1),"")</f>
        <v/>
      </c>
      <c r="C1557" s="43" t="str">
        <f t="shared" si="707"/>
        <v/>
      </c>
      <c r="D1557" s="43" t="str">
        <f t="shared" ca="1" si="708"/>
        <v/>
      </c>
      <c r="E1557" s="43" t="str">
        <f t="shared" si="709"/>
        <v/>
      </c>
      <c r="F1557" s="43" t="str">
        <f t="shared" si="710"/>
        <v/>
      </c>
      <c r="G1557" s="43" t="str">
        <f>IF(A1557&lt;&gt;"",IF(A1557&lt;Data!$G$11*0.25,$C$13/$G$32,IF(A1557&gt;Data!$G$11*0.25,$C$13,$C$13*10)),"")</f>
        <v/>
      </c>
      <c r="H1557" s="43" t="str">
        <f>IF(A1557&lt;&gt;"",IF(Data!$G$9="constant",$C$13,IF(Data!$G$9="squeeze",G1557,F1557)),"")</f>
        <v/>
      </c>
      <c r="I1557" s="38" t="str">
        <f ca="1">IF(ISNUMBER(A1557),NORMINV(RAND(),0,IF(AND(Data!$G$9="squeeze",A1557&lt;Data!$G$11*0.25),$H$32,1)*$C$30*$C$13)*($C$14*$C$12),"")</f>
        <v/>
      </c>
      <c r="J1557" s="42" t="str">
        <f ca="1">IFERROR(IF(Data!$C$6="Real",B1557,I1557+J1556+($C$14*$C$12)*(NORMINV(RAND(),$C$15,CHOOSE($G$13,$C$13,F1557,G1557)))),"")</f>
        <v/>
      </c>
      <c r="K1557" s="88" t="str">
        <f>IF(ISNUMBER(A1557), IF($G$16="fixed",$G$17,MIN(H1557*Data!$C$7*$C$16*0.5,$C$17*Data!$C$7))*$C$12,"")</f>
        <v/>
      </c>
      <c r="L1557" s="42" t="str">
        <f t="shared" ca="1" si="734"/>
        <v/>
      </c>
      <c r="M1557" s="44" t="str">
        <f t="shared" ca="1" si="735"/>
        <v/>
      </c>
      <c r="N1557" s="44" t="str">
        <f t="shared" ca="1" si="736"/>
        <v/>
      </c>
      <c r="O1557" s="108" t="str">
        <f t="shared" si="711"/>
        <v/>
      </c>
      <c r="P1557" s="102" t="str">
        <f t="shared" si="712"/>
        <v/>
      </c>
      <c r="Q1557" s="102" t="str">
        <f t="shared" si="713"/>
        <v/>
      </c>
      <c r="R1557" s="120" t="str">
        <f t="shared" si="731"/>
        <v/>
      </c>
      <c r="S1557" s="54" t="str">
        <f t="shared" si="732"/>
        <v/>
      </c>
      <c r="T1557" s="5" t="str">
        <f t="shared" si="714"/>
        <v/>
      </c>
      <c r="U1557" s="152" t="str">
        <f t="shared" si="715"/>
        <v/>
      </c>
      <c r="V1557" s="152" t="str">
        <f t="shared" si="716"/>
        <v/>
      </c>
      <c r="W1557" s="153" t="str">
        <f t="shared" si="717"/>
        <v/>
      </c>
      <c r="X1557" s="153" t="str">
        <f t="shared" si="718"/>
        <v/>
      </c>
      <c r="Y1557" s="153" t="str">
        <f t="shared" si="719"/>
        <v/>
      </c>
      <c r="Z1557" s="153" t="str">
        <f t="shared" si="720"/>
        <v/>
      </c>
      <c r="AA1557" s="152" t="str">
        <f t="shared" si="721"/>
        <v/>
      </c>
      <c r="AB1557" s="152" t="str">
        <f t="shared" si="722"/>
        <v/>
      </c>
      <c r="AC1557" s="154" t="str">
        <f t="shared" si="723"/>
        <v/>
      </c>
      <c r="AD1557" s="154" t="str">
        <f t="shared" si="724"/>
        <v/>
      </c>
      <c r="AE1557" s="3" t="str">
        <f t="shared" si="725"/>
        <v/>
      </c>
      <c r="AF1557" s="3" t="str">
        <f t="shared" si="726"/>
        <v/>
      </c>
      <c r="AG1557" s="3" t="str">
        <f t="shared" si="733"/>
        <v/>
      </c>
      <c r="AH1557" s="4" t="str">
        <f t="shared" si="727"/>
        <v/>
      </c>
      <c r="AI1557" s="75" t="str">
        <f t="shared" si="728"/>
        <v/>
      </c>
      <c r="AJ1557" s="75" t="str">
        <f t="shared" si="729"/>
        <v/>
      </c>
    </row>
    <row r="1558" spans="1:36" ht="14.25">
      <c r="A1558" s="41" t="str">
        <f t="shared" si="730"/>
        <v/>
      </c>
      <c r="B1558" s="150" t="str">
        <f>IF(ISNUMBER(A1558),INDEX('MetaTrader Import'!$H$13:$J$5893,TRUNC(((A1558-$A$39+1)-1)/3)+1,MOD((A1558-$A$39+1)-1,3)+1),"")</f>
        <v/>
      </c>
      <c r="C1558" s="43" t="str">
        <f t="shared" si="707"/>
        <v/>
      </c>
      <c r="D1558" s="43" t="str">
        <f t="shared" ca="1" si="708"/>
        <v/>
      </c>
      <c r="E1558" s="43" t="str">
        <f t="shared" si="709"/>
        <v/>
      </c>
      <c r="F1558" s="43" t="str">
        <f t="shared" si="710"/>
        <v/>
      </c>
      <c r="G1558" s="43" t="str">
        <f>IF(A1558&lt;&gt;"",IF(A1558&lt;Data!$G$11*0.25,$C$13/$G$32,IF(A1558&gt;Data!$G$11*0.25,$C$13,$C$13*10)),"")</f>
        <v/>
      </c>
      <c r="H1558" s="43" t="str">
        <f>IF(A1558&lt;&gt;"",IF(Data!$G$9="constant",$C$13,IF(Data!$G$9="squeeze",G1558,F1558)),"")</f>
        <v/>
      </c>
      <c r="I1558" s="38" t="str">
        <f ca="1">IF(ISNUMBER(A1558),NORMINV(RAND(),0,IF(AND(Data!$G$9="squeeze",A1558&lt;Data!$G$11*0.25),$H$32,1)*$C$30*$C$13)*($C$14*$C$12),"")</f>
        <v/>
      </c>
      <c r="J1558" s="42" t="str">
        <f ca="1">IFERROR(IF(Data!$C$6="Real",B1558,I1558+J1557+($C$14*$C$12)*(NORMINV(RAND(),$C$15,CHOOSE($G$13,$C$13,F1558,G1558)))),"")</f>
        <v/>
      </c>
      <c r="K1558" s="88" t="str">
        <f>IF(ISNUMBER(A1558), IF($G$16="fixed",$G$17,MIN(H1558*Data!$C$7*$C$16*0.5,$C$17*Data!$C$7))*$C$12,"")</f>
        <v/>
      </c>
      <c r="L1558" s="42" t="str">
        <f t="shared" ca="1" si="734"/>
        <v/>
      </c>
      <c r="M1558" s="44" t="str">
        <f t="shared" ca="1" si="735"/>
        <v/>
      </c>
      <c r="N1558" s="44" t="str">
        <f t="shared" ca="1" si="736"/>
        <v/>
      </c>
      <c r="O1558" s="108" t="str">
        <f t="shared" si="711"/>
        <v/>
      </c>
      <c r="P1558" s="102" t="str">
        <f t="shared" si="712"/>
        <v/>
      </c>
      <c r="Q1558" s="102" t="str">
        <f t="shared" si="713"/>
        <v/>
      </c>
      <c r="R1558" s="120" t="str">
        <f t="shared" si="731"/>
        <v/>
      </c>
      <c r="S1558" s="54" t="str">
        <f t="shared" si="732"/>
        <v/>
      </c>
      <c r="T1558" s="5" t="str">
        <f t="shared" si="714"/>
        <v/>
      </c>
      <c r="U1558" s="152" t="str">
        <f t="shared" si="715"/>
        <v/>
      </c>
      <c r="V1558" s="152" t="str">
        <f t="shared" si="716"/>
        <v/>
      </c>
      <c r="W1558" s="153" t="str">
        <f t="shared" si="717"/>
        <v/>
      </c>
      <c r="X1558" s="153" t="str">
        <f t="shared" si="718"/>
        <v/>
      </c>
      <c r="Y1558" s="153" t="str">
        <f t="shared" si="719"/>
        <v/>
      </c>
      <c r="Z1558" s="153" t="str">
        <f t="shared" si="720"/>
        <v/>
      </c>
      <c r="AA1558" s="152" t="str">
        <f t="shared" si="721"/>
        <v/>
      </c>
      <c r="AB1558" s="152" t="str">
        <f t="shared" si="722"/>
        <v/>
      </c>
      <c r="AC1558" s="154" t="str">
        <f t="shared" si="723"/>
        <v/>
      </c>
      <c r="AD1558" s="154" t="str">
        <f t="shared" si="724"/>
        <v/>
      </c>
      <c r="AE1558" s="3" t="str">
        <f t="shared" si="725"/>
        <v/>
      </c>
      <c r="AF1558" s="3" t="str">
        <f t="shared" si="726"/>
        <v/>
      </c>
      <c r="AG1558" s="3" t="str">
        <f t="shared" si="733"/>
        <v/>
      </c>
      <c r="AH1558" s="4" t="str">
        <f t="shared" si="727"/>
        <v/>
      </c>
      <c r="AI1558" s="75" t="str">
        <f t="shared" si="728"/>
        <v/>
      </c>
      <c r="AJ1558" s="75" t="str">
        <f t="shared" si="729"/>
        <v/>
      </c>
    </row>
    <row r="1559" spans="1:36" ht="14.25">
      <c r="A1559" s="41" t="str">
        <f t="shared" si="730"/>
        <v/>
      </c>
      <c r="B1559" s="150" t="str">
        <f>IF(ISNUMBER(A1559),INDEX('MetaTrader Import'!$H$13:$J$5893,TRUNC(((A1559-$A$39+1)-1)/3)+1,MOD((A1559-$A$39+1)-1,3)+1),"")</f>
        <v/>
      </c>
      <c r="C1559" s="43" t="str">
        <f t="shared" si="707"/>
        <v/>
      </c>
      <c r="D1559" s="43" t="str">
        <f t="shared" ca="1" si="708"/>
        <v/>
      </c>
      <c r="E1559" s="43" t="str">
        <f t="shared" si="709"/>
        <v/>
      </c>
      <c r="F1559" s="43" t="str">
        <f t="shared" si="710"/>
        <v/>
      </c>
      <c r="G1559" s="43" t="str">
        <f>IF(A1559&lt;&gt;"",IF(A1559&lt;Data!$G$11*0.25,$C$13/$G$32,IF(A1559&gt;Data!$G$11*0.25,$C$13,$C$13*10)),"")</f>
        <v/>
      </c>
      <c r="H1559" s="43" t="str">
        <f>IF(A1559&lt;&gt;"",IF(Data!$G$9="constant",$C$13,IF(Data!$G$9="squeeze",G1559,F1559)),"")</f>
        <v/>
      </c>
      <c r="I1559" s="38" t="str">
        <f ca="1">IF(ISNUMBER(A1559),NORMINV(RAND(),0,IF(AND(Data!$G$9="squeeze",A1559&lt;Data!$G$11*0.25),$H$32,1)*$C$30*$C$13)*($C$14*$C$12),"")</f>
        <v/>
      </c>
      <c r="J1559" s="42" t="str">
        <f ca="1">IFERROR(IF(Data!$C$6="Real",B1559,I1559+J1558+($C$14*$C$12)*(NORMINV(RAND(),$C$15,CHOOSE($G$13,$C$13,F1559,G1559)))),"")</f>
        <v/>
      </c>
      <c r="K1559" s="88" t="str">
        <f>IF(ISNUMBER(A1559), IF($G$16="fixed",$G$17,MIN(H1559*Data!$C$7*$C$16*0.5,$C$17*Data!$C$7))*$C$12,"")</f>
        <v/>
      </c>
      <c r="L1559" s="42" t="str">
        <f t="shared" ca="1" si="734"/>
        <v/>
      </c>
      <c r="M1559" s="44" t="str">
        <f t="shared" ca="1" si="735"/>
        <v/>
      </c>
      <c r="N1559" s="44" t="str">
        <f t="shared" ca="1" si="736"/>
        <v/>
      </c>
      <c r="O1559" s="108" t="str">
        <f t="shared" si="711"/>
        <v/>
      </c>
      <c r="P1559" s="102" t="str">
        <f t="shared" si="712"/>
        <v/>
      </c>
      <c r="Q1559" s="102" t="str">
        <f t="shared" si="713"/>
        <v/>
      </c>
      <c r="R1559" s="120" t="str">
        <f t="shared" si="731"/>
        <v/>
      </c>
      <c r="S1559" s="54" t="str">
        <f t="shared" si="732"/>
        <v/>
      </c>
      <c r="T1559" s="5" t="str">
        <f t="shared" si="714"/>
        <v/>
      </c>
      <c r="U1559" s="152" t="str">
        <f t="shared" si="715"/>
        <v/>
      </c>
      <c r="V1559" s="152" t="str">
        <f t="shared" si="716"/>
        <v/>
      </c>
      <c r="W1559" s="153" t="str">
        <f t="shared" si="717"/>
        <v/>
      </c>
      <c r="X1559" s="153" t="str">
        <f t="shared" si="718"/>
        <v/>
      </c>
      <c r="Y1559" s="153" t="str">
        <f t="shared" si="719"/>
        <v/>
      </c>
      <c r="Z1559" s="153" t="str">
        <f t="shared" si="720"/>
        <v/>
      </c>
      <c r="AA1559" s="152" t="str">
        <f t="shared" si="721"/>
        <v/>
      </c>
      <c r="AB1559" s="152" t="str">
        <f t="shared" si="722"/>
        <v/>
      </c>
      <c r="AC1559" s="154" t="str">
        <f t="shared" si="723"/>
        <v/>
      </c>
      <c r="AD1559" s="154" t="str">
        <f t="shared" si="724"/>
        <v/>
      </c>
      <c r="AE1559" s="3" t="str">
        <f t="shared" si="725"/>
        <v/>
      </c>
      <c r="AF1559" s="3" t="str">
        <f t="shared" si="726"/>
        <v/>
      </c>
      <c r="AG1559" s="3" t="str">
        <f t="shared" si="733"/>
        <v/>
      </c>
      <c r="AH1559" s="4" t="str">
        <f t="shared" si="727"/>
        <v/>
      </c>
      <c r="AI1559" s="75" t="str">
        <f t="shared" si="728"/>
        <v/>
      </c>
      <c r="AJ1559" s="75" t="str">
        <f t="shared" si="729"/>
        <v/>
      </c>
    </row>
    <row r="1560" spans="1:36" ht="14.25">
      <c r="A1560" s="41" t="str">
        <f t="shared" si="730"/>
        <v/>
      </c>
      <c r="B1560" s="150" t="str">
        <f>IF(ISNUMBER(A1560),INDEX('MetaTrader Import'!$H$13:$J$5893,TRUNC(((A1560-$A$39+1)-1)/3)+1,MOD((A1560-$A$39+1)-1,3)+1),"")</f>
        <v/>
      </c>
      <c r="C1560" s="43" t="str">
        <f t="shared" si="707"/>
        <v/>
      </c>
      <c r="D1560" s="43" t="str">
        <f t="shared" ca="1" si="708"/>
        <v/>
      </c>
      <c r="E1560" s="43" t="str">
        <f t="shared" si="709"/>
        <v/>
      </c>
      <c r="F1560" s="43" t="str">
        <f t="shared" si="710"/>
        <v/>
      </c>
      <c r="G1560" s="43" t="str">
        <f>IF(A1560&lt;&gt;"",IF(A1560&lt;Data!$G$11*0.25,$C$13/$G$32,IF(A1560&gt;Data!$G$11*0.25,$C$13,$C$13*10)),"")</f>
        <v/>
      </c>
      <c r="H1560" s="43" t="str">
        <f>IF(A1560&lt;&gt;"",IF(Data!$G$9="constant",$C$13,IF(Data!$G$9="squeeze",G1560,F1560)),"")</f>
        <v/>
      </c>
      <c r="I1560" s="38" t="str">
        <f ca="1">IF(ISNUMBER(A1560),NORMINV(RAND(),0,IF(AND(Data!$G$9="squeeze",A1560&lt;Data!$G$11*0.25),$H$32,1)*$C$30*$C$13)*($C$14*$C$12),"")</f>
        <v/>
      </c>
      <c r="J1560" s="42" t="str">
        <f ca="1">IFERROR(IF(Data!$C$6="Real",B1560,I1560+J1559+($C$14*$C$12)*(NORMINV(RAND(),$C$15,CHOOSE($G$13,$C$13,F1560,G1560)))),"")</f>
        <v/>
      </c>
      <c r="K1560" s="88" t="str">
        <f>IF(ISNUMBER(A1560), IF($G$16="fixed",$G$17,MIN(H1560*Data!$C$7*$C$16*0.5,$C$17*Data!$C$7))*$C$12,"")</f>
        <v/>
      </c>
      <c r="L1560" s="42" t="str">
        <f t="shared" ca="1" si="734"/>
        <v/>
      </c>
      <c r="M1560" s="44" t="str">
        <f t="shared" ca="1" si="735"/>
        <v/>
      </c>
      <c r="N1560" s="44" t="str">
        <f t="shared" ca="1" si="736"/>
        <v/>
      </c>
      <c r="O1560" s="108" t="str">
        <f t="shared" si="711"/>
        <v/>
      </c>
      <c r="P1560" s="102" t="str">
        <f t="shared" si="712"/>
        <v/>
      </c>
      <c r="Q1560" s="102" t="str">
        <f t="shared" si="713"/>
        <v/>
      </c>
      <c r="R1560" s="120" t="str">
        <f t="shared" si="731"/>
        <v/>
      </c>
      <c r="S1560" s="54" t="str">
        <f t="shared" si="732"/>
        <v/>
      </c>
      <c r="T1560" s="5" t="str">
        <f t="shared" si="714"/>
        <v/>
      </c>
      <c r="U1560" s="152" t="str">
        <f t="shared" si="715"/>
        <v/>
      </c>
      <c r="V1560" s="152" t="str">
        <f t="shared" si="716"/>
        <v/>
      </c>
      <c r="W1560" s="153" t="str">
        <f t="shared" si="717"/>
        <v/>
      </c>
      <c r="X1560" s="153" t="str">
        <f t="shared" si="718"/>
        <v/>
      </c>
      <c r="Y1560" s="153" t="str">
        <f t="shared" si="719"/>
        <v/>
      </c>
      <c r="Z1560" s="153" t="str">
        <f t="shared" si="720"/>
        <v/>
      </c>
      <c r="AA1560" s="152" t="str">
        <f t="shared" si="721"/>
        <v/>
      </c>
      <c r="AB1560" s="152" t="str">
        <f t="shared" si="722"/>
        <v/>
      </c>
      <c r="AC1560" s="154" t="str">
        <f t="shared" si="723"/>
        <v/>
      </c>
      <c r="AD1560" s="154" t="str">
        <f t="shared" si="724"/>
        <v/>
      </c>
      <c r="AE1560" s="3" t="str">
        <f t="shared" si="725"/>
        <v/>
      </c>
      <c r="AF1560" s="3" t="str">
        <f t="shared" si="726"/>
        <v/>
      </c>
      <c r="AG1560" s="3" t="str">
        <f t="shared" si="733"/>
        <v/>
      </c>
      <c r="AH1560" s="4" t="str">
        <f t="shared" si="727"/>
        <v/>
      </c>
      <c r="AI1560" s="75" t="str">
        <f t="shared" si="728"/>
        <v/>
      </c>
      <c r="AJ1560" s="75" t="str">
        <f t="shared" si="729"/>
        <v/>
      </c>
    </row>
    <row r="1561" spans="1:36" ht="14.25">
      <c r="A1561" s="41" t="str">
        <f t="shared" si="730"/>
        <v/>
      </c>
      <c r="B1561" s="150" t="str">
        <f>IF(ISNUMBER(A1561),INDEX('MetaTrader Import'!$H$13:$J$5893,TRUNC(((A1561-$A$39+1)-1)/3)+1,MOD((A1561-$A$39+1)-1,3)+1),"")</f>
        <v/>
      </c>
      <c r="C1561" s="43" t="str">
        <f t="shared" si="707"/>
        <v/>
      </c>
      <c r="D1561" s="43" t="str">
        <f t="shared" ca="1" si="708"/>
        <v/>
      </c>
      <c r="E1561" s="43" t="str">
        <f t="shared" si="709"/>
        <v/>
      </c>
      <c r="F1561" s="43" t="str">
        <f t="shared" si="710"/>
        <v/>
      </c>
      <c r="G1561" s="43" t="str">
        <f>IF(A1561&lt;&gt;"",IF(A1561&lt;Data!$G$11*0.25,$C$13/$G$32,IF(A1561&gt;Data!$G$11*0.25,$C$13,$C$13*10)),"")</f>
        <v/>
      </c>
      <c r="H1561" s="43" t="str">
        <f>IF(A1561&lt;&gt;"",IF(Data!$G$9="constant",$C$13,IF(Data!$G$9="squeeze",G1561,F1561)),"")</f>
        <v/>
      </c>
      <c r="I1561" s="38" t="str">
        <f ca="1">IF(ISNUMBER(A1561),NORMINV(RAND(),0,IF(AND(Data!$G$9="squeeze",A1561&lt;Data!$G$11*0.25),$H$32,1)*$C$30*$C$13)*($C$14*$C$12),"")</f>
        <v/>
      </c>
      <c r="J1561" s="42" t="str">
        <f ca="1">IFERROR(IF(Data!$C$6="Real",B1561,I1561+J1560+($C$14*$C$12)*(NORMINV(RAND(),$C$15,CHOOSE($G$13,$C$13,F1561,G1561)))),"")</f>
        <v/>
      </c>
      <c r="K1561" s="88" t="str">
        <f>IF(ISNUMBER(A1561), IF($G$16="fixed",$G$17,MIN(H1561*Data!$C$7*$C$16*0.5,$C$17*Data!$C$7))*$C$12,"")</f>
        <v/>
      </c>
      <c r="L1561" s="42" t="str">
        <f t="shared" ca="1" si="734"/>
        <v/>
      </c>
      <c r="M1561" s="44" t="str">
        <f t="shared" ca="1" si="735"/>
        <v/>
      </c>
      <c r="N1561" s="44" t="str">
        <f t="shared" ca="1" si="736"/>
        <v/>
      </c>
      <c r="O1561" s="108" t="str">
        <f t="shared" si="711"/>
        <v/>
      </c>
      <c r="P1561" s="102" t="str">
        <f t="shared" si="712"/>
        <v/>
      </c>
      <c r="Q1561" s="102" t="str">
        <f t="shared" si="713"/>
        <v/>
      </c>
      <c r="R1561" s="120" t="str">
        <f t="shared" si="731"/>
        <v/>
      </c>
      <c r="S1561" s="54" t="str">
        <f t="shared" si="732"/>
        <v/>
      </c>
      <c r="T1561" s="5" t="str">
        <f t="shared" si="714"/>
        <v/>
      </c>
      <c r="U1561" s="152" t="str">
        <f t="shared" si="715"/>
        <v/>
      </c>
      <c r="V1561" s="152" t="str">
        <f t="shared" si="716"/>
        <v/>
      </c>
      <c r="W1561" s="153" t="str">
        <f t="shared" si="717"/>
        <v/>
      </c>
      <c r="X1561" s="153" t="str">
        <f t="shared" si="718"/>
        <v/>
      </c>
      <c r="Y1561" s="153" t="str">
        <f t="shared" si="719"/>
        <v/>
      </c>
      <c r="Z1561" s="153" t="str">
        <f t="shared" si="720"/>
        <v/>
      </c>
      <c r="AA1561" s="152" t="str">
        <f t="shared" si="721"/>
        <v/>
      </c>
      <c r="AB1561" s="152" t="str">
        <f t="shared" si="722"/>
        <v/>
      </c>
      <c r="AC1561" s="154" t="str">
        <f t="shared" si="723"/>
        <v/>
      </c>
      <c r="AD1561" s="154" t="str">
        <f t="shared" si="724"/>
        <v/>
      </c>
      <c r="AE1561" s="3" t="str">
        <f t="shared" si="725"/>
        <v/>
      </c>
      <c r="AF1561" s="3" t="str">
        <f t="shared" si="726"/>
        <v/>
      </c>
      <c r="AG1561" s="3" t="str">
        <f t="shared" si="733"/>
        <v/>
      </c>
      <c r="AH1561" s="4" t="str">
        <f t="shared" si="727"/>
        <v/>
      </c>
      <c r="AI1561" s="75" t="str">
        <f t="shared" si="728"/>
        <v/>
      </c>
      <c r="AJ1561" s="75" t="str">
        <f t="shared" si="729"/>
        <v/>
      </c>
    </row>
    <row r="1562" spans="1:36" ht="14.25">
      <c r="A1562" s="41" t="str">
        <f t="shared" si="730"/>
        <v/>
      </c>
      <c r="B1562" s="150" t="str">
        <f>IF(ISNUMBER(A1562),INDEX('MetaTrader Import'!$H$13:$J$5893,TRUNC(((A1562-$A$39+1)-1)/3)+1,MOD((A1562-$A$39+1)-1,3)+1),"")</f>
        <v/>
      </c>
      <c r="C1562" s="43" t="str">
        <f t="shared" si="707"/>
        <v/>
      </c>
      <c r="D1562" s="43" t="str">
        <f t="shared" ca="1" si="708"/>
        <v/>
      </c>
      <c r="E1562" s="43" t="str">
        <f t="shared" si="709"/>
        <v/>
      </c>
      <c r="F1562" s="43" t="str">
        <f t="shared" si="710"/>
        <v/>
      </c>
      <c r="G1562" s="43" t="str">
        <f>IF(A1562&lt;&gt;"",IF(A1562&lt;Data!$G$11*0.25,$C$13/$G$32,IF(A1562&gt;Data!$G$11*0.25,$C$13,$C$13*10)),"")</f>
        <v/>
      </c>
      <c r="H1562" s="43" t="str">
        <f>IF(A1562&lt;&gt;"",IF(Data!$G$9="constant",$C$13,IF(Data!$G$9="squeeze",G1562,F1562)),"")</f>
        <v/>
      </c>
      <c r="I1562" s="38" t="str">
        <f ca="1">IF(ISNUMBER(A1562),NORMINV(RAND(),0,IF(AND(Data!$G$9="squeeze",A1562&lt;Data!$G$11*0.25),$H$32,1)*$C$30*$C$13)*($C$14*$C$12),"")</f>
        <v/>
      </c>
      <c r="J1562" s="42" t="str">
        <f ca="1">IFERROR(IF(Data!$C$6="Real",B1562,I1562+J1561+($C$14*$C$12)*(NORMINV(RAND(),$C$15,CHOOSE($G$13,$C$13,F1562,G1562)))),"")</f>
        <v/>
      </c>
      <c r="K1562" s="88" t="str">
        <f>IF(ISNUMBER(A1562), IF($G$16="fixed",$G$17,MIN(H1562*Data!$C$7*$C$16*0.5,$C$17*Data!$C$7))*$C$12,"")</f>
        <v/>
      </c>
      <c r="L1562" s="42" t="str">
        <f t="shared" ca="1" si="734"/>
        <v/>
      </c>
      <c r="M1562" s="44" t="str">
        <f t="shared" ca="1" si="735"/>
        <v/>
      </c>
      <c r="N1562" s="44" t="str">
        <f t="shared" ca="1" si="736"/>
        <v/>
      </c>
      <c r="O1562" s="108" t="str">
        <f t="shared" si="711"/>
        <v/>
      </c>
      <c r="P1562" s="102" t="str">
        <f t="shared" si="712"/>
        <v/>
      </c>
      <c r="Q1562" s="102" t="str">
        <f t="shared" si="713"/>
        <v/>
      </c>
      <c r="R1562" s="120" t="str">
        <f t="shared" si="731"/>
        <v/>
      </c>
      <c r="S1562" s="54" t="str">
        <f t="shared" si="732"/>
        <v/>
      </c>
      <c r="T1562" s="5" t="str">
        <f t="shared" si="714"/>
        <v/>
      </c>
      <c r="U1562" s="152" t="str">
        <f t="shared" si="715"/>
        <v/>
      </c>
      <c r="V1562" s="152" t="str">
        <f t="shared" si="716"/>
        <v/>
      </c>
      <c r="W1562" s="153" t="str">
        <f t="shared" si="717"/>
        <v/>
      </c>
      <c r="X1562" s="153" t="str">
        <f t="shared" si="718"/>
        <v/>
      </c>
      <c r="Y1562" s="153" t="str">
        <f t="shared" si="719"/>
        <v/>
      </c>
      <c r="Z1562" s="153" t="str">
        <f t="shared" si="720"/>
        <v/>
      </c>
      <c r="AA1562" s="152" t="str">
        <f t="shared" si="721"/>
        <v/>
      </c>
      <c r="AB1562" s="152" t="str">
        <f t="shared" si="722"/>
        <v/>
      </c>
      <c r="AC1562" s="154" t="str">
        <f t="shared" si="723"/>
        <v/>
      </c>
      <c r="AD1562" s="154" t="str">
        <f t="shared" si="724"/>
        <v/>
      </c>
      <c r="AE1562" s="3" t="str">
        <f t="shared" si="725"/>
        <v/>
      </c>
      <c r="AF1562" s="3" t="str">
        <f t="shared" si="726"/>
        <v/>
      </c>
      <c r="AG1562" s="3" t="str">
        <f t="shared" si="733"/>
        <v/>
      </c>
      <c r="AH1562" s="4" t="str">
        <f t="shared" si="727"/>
        <v/>
      </c>
      <c r="AI1562" s="75" t="str">
        <f t="shared" si="728"/>
        <v/>
      </c>
      <c r="AJ1562" s="75" t="str">
        <f t="shared" si="729"/>
        <v/>
      </c>
    </row>
    <row r="1563" spans="1:36" ht="14.25">
      <c r="A1563" s="41" t="str">
        <f t="shared" si="730"/>
        <v/>
      </c>
      <c r="B1563" s="150" t="str">
        <f>IF(ISNUMBER(A1563),INDEX('MetaTrader Import'!$H$13:$J$5893,TRUNC(((A1563-$A$39+1)-1)/3)+1,MOD((A1563-$A$39+1)-1,3)+1),"")</f>
        <v/>
      </c>
      <c r="C1563" s="43" t="str">
        <f t="shared" si="707"/>
        <v/>
      </c>
      <c r="D1563" s="43" t="str">
        <f t="shared" ca="1" si="708"/>
        <v/>
      </c>
      <c r="E1563" s="43" t="str">
        <f t="shared" si="709"/>
        <v/>
      </c>
      <c r="F1563" s="43" t="str">
        <f t="shared" si="710"/>
        <v/>
      </c>
      <c r="G1563" s="43" t="str">
        <f>IF(A1563&lt;&gt;"",IF(A1563&lt;Data!$G$11*0.25,$C$13/$G$32,IF(A1563&gt;Data!$G$11*0.25,$C$13,$C$13*10)),"")</f>
        <v/>
      </c>
      <c r="H1563" s="43" t="str">
        <f>IF(A1563&lt;&gt;"",IF(Data!$G$9="constant",$C$13,IF(Data!$G$9="squeeze",G1563,F1563)),"")</f>
        <v/>
      </c>
      <c r="I1563" s="38" t="str">
        <f ca="1">IF(ISNUMBER(A1563),NORMINV(RAND(),0,IF(AND(Data!$G$9="squeeze",A1563&lt;Data!$G$11*0.25),$H$32,1)*$C$30*$C$13)*($C$14*$C$12),"")</f>
        <v/>
      </c>
      <c r="J1563" s="42" t="str">
        <f ca="1">IFERROR(IF(Data!$C$6="Real",B1563,I1563+J1562+($C$14*$C$12)*(NORMINV(RAND(),$C$15,CHOOSE($G$13,$C$13,F1563,G1563)))),"")</f>
        <v/>
      </c>
      <c r="K1563" s="88" t="str">
        <f>IF(ISNUMBER(A1563), IF($G$16="fixed",$G$17,MIN(H1563*Data!$C$7*$C$16*0.5,$C$17*Data!$C$7))*$C$12,"")</f>
        <v/>
      </c>
      <c r="L1563" s="42" t="str">
        <f t="shared" ca="1" si="734"/>
        <v/>
      </c>
      <c r="M1563" s="44" t="str">
        <f t="shared" ca="1" si="735"/>
        <v/>
      </c>
      <c r="N1563" s="44" t="str">
        <f t="shared" ca="1" si="736"/>
        <v/>
      </c>
      <c r="O1563" s="108" t="str">
        <f t="shared" si="711"/>
        <v/>
      </c>
      <c r="P1563" s="102" t="str">
        <f t="shared" si="712"/>
        <v/>
      </c>
      <c r="Q1563" s="102" t="str">
        <f t="shared" si="713"/>
        <v/>
      </c>
      <c r="R1563" s="120" t="str">
        <f t="shared" si="731"/>
        <v/>
      </c>
      <c r="S1563" s="54" t="str">
        <f t="shared" si="732"/>
        <v/>
      </c>
      <c r="T1563" s="5" t="str">
        <f t="shared" si="714"/>
        <v/>
      </c>
      <c r="U1563" s="152" t="str">
        <f t="shared" si="715"/>
        <v/>
      </c>
      <c r="V1563" s="152" t="str">
        <f t="shared" si="716"/>
        <v/>
      </c>
      <c r="W1563" s="153" t="str">
        <f t="shared" si="717"/>
        <v/>
      </c>
      <c r="X1563" s="153" t="str">
        <f t="shared" si="718"/>
        <v/>
      </c>
      <c r="Y1563" s="153" t="str">
        <f t="shared" si="719"/>
        <v/>
      </c>
      <c r="Z1563" s="153" t="str">
        <f t="shared" si="720"/>
        <v/>
      </c>
      <c r="AA1563" s="152" t="str">
        <f t="shared" si="721"/>
        <v/>
      </c>
      <c r="AB1563" s="152" t="str">
        <f t="shared" si="722"/>
        <v/>
      </c>
      <c r="AC1563" s="154" t="str">
        <f t="shared" si="723"/>
        <v/>
      </c>
      <c r="AD1563" s="154" t="str">
        <f t="shared" si="724"/>
        <v/>
      </c>
      <c r="AE1563" s="3" t="str">
        <f t="shared" si="725"/>
        <v/>
      </c>
      <c r="AF1563" s="3" t="str">
        <f t="shared" si="726"/>
        <v/>
      </c>
      <c r="AG1563" s="3" t="str">
        <f t="shared" si="733"/>
        <v/>
      </c>
      <c r="AH1563" s="4" t="str">
        <f t="shared" si="727"/>
        <v/>
      </c>
      <c r="AI1563" s="75" t="str">
        <f t="shared" si="728"/>
        <v/>
      </c>
      <c r="AJ1563" s="75" t="str">
        <f t="shared" si="729"/>
        <v/>
      </c>
    </row>
    <row r="1564" spans="1:36" ht="14.25">
      <c r="A1564" s="41" t="str">
        <f t="shared" si="730"/>
        <v/>
      </c>
      <c r="B1564" s="150" t="str">
        <f>IF(ISNUMBER(A1564),INDEX('MetaTrader Import'!$H$13:$J$5893,TRUNC(((A1564-$A$39+1)-1)/3)+1,MOD((A1564-$A$39+1)-1,3)+1),"")</f>
        <v/>
      </c>
      <c r="C1564" s="43" t="str">
        <f t="shared" si="707"/>
        <v/>
      </c>
      <c r="D1564" s="43" t="str">
        <f t="shared" ca="1" si="708"/>
        <v/>
      </c>
      <c r="E1564" s="43" t="str">
        <f t="shared" si="709"/>
        <v/>
      </c>
      <c r="F1564" s="43" t="str">
        <f t="shared" si="710"/>
        <v/>
      </c>
      <c r="G1564" s="43" t="str">
        <f>IF(A1564&lt;&gt;"",IF(A1564&lt;Data!$G$11*0.25,$C$13/$G$32,IF(A1564&gt;Data!$G$11*0.25,$C$13,$C$13*10)),"")</f>
        <v/>
      </c>
      <c r="H1564" s="43" t="str">
        <f>IF(A1564&lt;&gt;"",IF(Data!$G$9="constant",$C$13,IF(Data!$G$9="squeeze",G1564,F1564)),"")</f>
        <v/>
      </c>
      <c r="I1564" s="38" t="str">
        <f ca="1">IF(ISNUMBER(A1564),NORMINV(RAND(),0,IF(AND(Data!$G$9="squeeze",A1564&lt;Data!$G$11*0.25),$H$32,1)*$C$30*$C$13)*($C$14*$C$12),"")</f>
        <v/>
      </c>
      <c r="J1564" s="42" t="str">
        <f ca="1">IFERROR(IF(Data!$C$6="Real",B1564,I1564+J1563+($C$14*$C$12)*(NORMINV(RAND(),$C$15,CHOOSE($G$13,$C$13,F1564,G1564)))),"")</f>
        <v/>
      </c>
      <c r="K1564" s="88" t="str">
        <f>IF(ISNUMBER(A1564), IF($G$16="fixed",$G$17,MIN(H1564*Data!$C$7*$C$16*0.5,$C$17*Data!$C$7))*$C$12,"")</f>
        <v/>
      </c>
      <c r="L1564" s="42" t="str">
        <f t="shared" ca="1" si="734"/>
        <v/>
      </c>
      <c r="M1564" s="44" t="str">
        <f t="shared" ca="1" si="735"/>
        <v/>
      </c>
      <c r="N1564" s="44" t="str">
        <f t="shared" ca="1" si="736"/>
        <v/>
      </c>
      <c r="O1564" s="108" t="str">
        <f t="shared" si="711"/>
        <v/>
      </c>
      <c r="P1564" s="102" t="str">
        <f t="shared" si="712"/>
        <v/>
      </c>
      <c r="Q1564" s="102" t="str">
        <f t="shared" si="713"/>
        <v/>
      </c>
      <c r="R1564" s="120" t="str">
        <f t="shared" si="731"/>
        <v/>
      </c>
      <c r="S1564" s="54" t="str">
        <f t="shared" si="732"/>
        <v/>
      </c>
      <c r="T1564" s="5" t="str">
        <f t="shared" si="714"/>
        <v/>
      </c>
      <c r="U1564" s="152" t="str">
        <f t="shared" si="715"/>
        <v/>
      </c>
      <c r="V1564" s="152" t="str">
        <f t="shared" si="716"/>
        <v/>
      </c>
      <c r="W1564" s="153" t="str">
        <f t="shared" si="717"/>
        <v/>
      </c>
      <c r="X1564" s="153" t="str">
        <f t="shared" si="718"/>
        <v/>
      </c>
      <c r="Y1564" s="153" t="str">
        <f t="shared" si="719"/>
        <v/>
      </c>
      <c r="Z1564" s="153" t="str">
        <f t="shared" si="720"/>
        <v/>
      </c>
      <c r="AA1564" s="152" t="str">
        <f t="shared" si="721"/>
        <v/>
      </c>
      <c r="AB1564" s="152" t="str">
        <f t="shared" si="722"/>
        <v/>
      </c>
      <c r="AC1564" s="154" t="str">
        <f t="shared" si="723"/>
        <v/>
      </c>
      <c r="AD1564" s="154" t="str">
        <f t="shared" si="724"/>
        <v/>
      </c>
      <c r="AE1564" s="3" t="str">
        <f t="shared" si="725"/>
        <v/>
      </c>
      <c r="AF1564" s="3" t="str">
        <f t="shared" si="726"/>
        <v/>
      </c>
      <c r="AG1564" s="3" t="str">
        <f t="shared" si="733"/>
        <v/>
      </c>
      <c r="AH1564" s="4" t="str">
        <f t="shared" si="727"/>
        <v/>
      </c>
      <c r="AI1564" s="75" t="str">
        <f t="shared" si="728"/>
        <v/>
      </c>
      <c r="AJ1564" s="75" t="str">
        <f t="shared" si="729"/>
        <v/>
      </c>
    </row>
    <row r="1565" spans="1:36" ht="14.25">
      <c r="A1565" s="41" t="str">
        <f t="shared" si="730"/>
        <v/>
      </c>
      <c r="B1565" s="150" t="str">
        <f>IF(ISNUMBER(A1565),INDEX('MetaTrader Import'!$H$13:$J$5893,TRUNC(((A1565-$A$39+1)-1)/3)+1,MOD((A1565-$A$39+1)-1,3)+1),"")</f>
        <v/>
      </c>
      <c r="C1565" s="43" t="str">
        <f t="shared" si="707"/>
        <v/>
      </c>
      <c r="D1565" s="43" t="str">
        <f t="shared" ca="1" si="708"/>
        <v/>
      </c>
      <c r="E1565" s="43" t="str">
        <f t="shared" si="709"/>
        <v/>
      </c>
      <c r="F1565" s="43" t="str">
        <f t="shared" si="710"/>
        <v/>
      </c>
      <c r="G1565" s="43" t="str">
        <f>IF(A1565&lt;&gt;"",IF(A1565&lt;Data!$G$11*0.25,$C$13/$G$32,IF(A1565&gt;Data!$G$11*0.25,$C$13,$C$13*10)),"")</f>
        <v/>
      </c>
      <c r="H1565" s="43" t="str">
        <f>IF(A1565&lt;&gt;"",IF(Data!$G$9="constant",$C$13,IF(Data!$G$9="squeeze",G1565,F1565)),"")</f>
        <v/>
      </c>
      <c r="I1565" s="38" t="str">
        <f ca="1">IF(ISNUMBER(A1565),NORMINV(RAND(),0,IF(AND(Data!$G$9="squeeze",A1565&lt;Data!$G$11*0.25),$H$32,1)*$C$30*$C$13)*($C$14*$C$12),"")</f>
        <v/>
      </c>
      <c r="J1565" s="42" t="str">
        <f ca="1">IFERROR(IF(Data!$C$6="Real",B1565,I1565+J1564+($C$14*$C$12)*(NORMINV(RAND(),$C$15,CHOOSE($G$13,$C$13,F1565,G1565)))),"")</f>
        <v/>
      </c>
      <c r="K1565" s="88" t="str">
        <f>IF(ISNUMBER(A1565), IF($G$16="fixed",$G$17,MIN(H1565*Data!$C$7*$C$16*0.5,$C$17*Data!$C$7))*$C$12,"")</f>
        <v/>
      </c>
      <c r="L1565" s="42" t="str">
        <f t="shared" ca="1" si="734"/>
        <v/>
      </c>
      <c r="M1565" s="44" t="str">
        <f t="shared" ca="1" si="735"/>
        <v/>
      </c>
      <c r="N1565" s="44" t="str">
        <f t="shared" ca="1" si="736"/>
        <v/>
      </c>
      <c r="O1565" s="108" t="str">
        <f t="shared" si="711"/>
        <v/>
      </c>
      <c r="P1565" s="102" t="str">
        <f t="shared" si="712"/>
        <v/>
      </c>
      <c r="Q1565" s="102" t="str">
        <f t="shared" si="713"/>
        <v/>
      </c>
      <c r="R1565" s="120" t="str">
        <f t="shared" si="731"/>
        <v/>
      </c>
      <c r="S1565" s="54" t="str">
        <f t="shared" si="732"/>
        <v/>
      </c>
      <c r="T1565" s="5" t="str">
        <f t="shared" si="714"/>
        <v/>
      </c>
      <c r="U1565" s="152" t="str">
        <f t="shared" si="715"/>
        <v/>
      </c>
      <c r="V1565" s="152" t="str">
        <f t="shared" si="716"/>
        <v/>
      </c>
      <c r="W1565" s="153" t="str">
        <f t="shared" si="717"/>
        <v/>
      </c>
      <c r="X1565" s="153" t="str">
        <f t="shared" si="718"/>
        <v/>
      </c>
      <c r="Y1565" s="153" t="str">
        <f t="shared" si="719"/>
        <v/>
      </c>
      <c r="Z1565" s="153" t="str">
        <f t="shared" si="720"/>
        <v/>
      </c>
      <c r="AA1565" s="152" t="str">
        <f t="shared" si="721"/>
        <v/>
      </c>
      <c r="AB1565" s="152" t="str">
        <f t="shared" si="722"/>
        <v/>
      </c>
      <c r="AC1565" s="154" t="str">
        <f t="shared" si="723"/>
        <v/>
      </c>
      <c r="AD1565" s="154" t="str">
        <f t="shared" si="724"/>
        <v/>
      </c>
      <c r="AE1565" s="3" t="str">
        <f t="shared" si="725"/>
        <v/>
      </c>
      <c r="AF1565" s="3" t="str">
        <f t="shared" si="726"/>
        <v/>
      </c>
      <c r="AG1565" s="3" t="str">
        <f t="shared" si="733"/>
        <v/>
      </c>
      <c r="AH1565" s="4" t="str">
        <f t="shared" si="727"/>
        <v/>
      </c>
      <c r="AI1565" s="75" t="str">
        <f t="shared" si="728"/>
        <v/>
      </c>
      <c r="AJ1565" s="75" t="str">
        <f t="shared" si="729"/>
        <v/>
      </c>
    </row>
    <row r="1566" spans="1:36" ht="14.25">
      <c r="A1566" s="41" t="str">
        <f t="shared" si="730"/>
        <v/>
      </c>
      <c r="B1566" s="150" t="str">
        <f>IF(ISNUMBER(A1566),INDEX('MetaTrader Import'!$H$13:$J$5893,TRUNC(((A1566-$A$39+1)-1)/3)+1,MOD((A1566-$A$39+1)-1,3)+1),"")</f>
        <v/>
      </c>
      <c r="C1566" s="43" t="str">
        <f t="shared" si="707"/>
        <v/>
      </c>
      <c r="D1566" s="43" t="str">
        <f t="shared" ca="1" si="708"/>
        <v/>
      </c>
      <c r="E1566" s="43" t="str">
        <f t="shared" si="709"/>
        <v/>
      </c>
      <c r="F1566" s="43" t="str">
        <f t="shared" si="710"/>
        <v/>
      </c>
      <c r="G1566" s="43" t="str">
        <f>IF(A1566&lt;&gt;"",IF(A1566&lt;Data!$G$11*0.25,$C$13/$G$32,IF(A1566&gt;Data!$G$11*0.25,$C$13,$C$13*10)),"")</f>
        <v/>
      </c>
      <c r="H1566" s="43" t="str">
        <f>IF(A1566&lt;&gt;"",IF(Data!$G$9="constant",$C$13,IF(Data!$G$9="squeeze",G1566,F1566)),"")</f>
        <v/>
      </c>
      <c r="I1566" s="38" t="str">
        <f ca="1">IF(ISNUMBER(A1566),NORMINV(RAND(),0,IF(AND(Data!$G$9="squeeze",A1566&lt;Data!$G$11*0.25),$H$32,1)*$C$30*$C$13)*($C$14*$C$12),"")</f>
        <v/>
      </c>
      <c r="J1566" s="42" t="str">
        <f ca="1">IFERROR(IF(Data!$C$6="Real",B1566,I1566+J1565+($C$14*$C$12)*(NORMINV(RAND(),$C$15,CHOOSE($G$13,$C$13,F1566,G1566)))),"")</f>
        <v/>
      </c>
      <c r="K1566" s="88" t="str">
        <f>IF(ISNUMBER(A1566), IF($G$16="fixed",$G$17,MIN(H1566*Data!$C$7*$C$16*0.5,$C$17*Data!$C$7))*$C$12,"")</f>
        <v/>
      </c>
      <c r="L1566" s="42" t="str">
        <f t="shared" ca="1" si="734"/>
        <v/>
      </c>
      <c r="M1566" s="44" t="str">
        <f t="shared" ca="1" si="735"/>
        <v/>
      </c>
      <c r="N1566" s="44" t="str">
        <f t="shared" ca="1" si="736"/>
        <v/>
      </c>
      <c r="O1566" s="108" t="str">
        <f t="shared" si="711"/>
        <v/>
      </c>
      <c r="P1566" s="102" t="str">
        <f t="shared" si="712"/>
        <v/>
      </c>
      <c r="Q1566" s="102" t="str">
        <f t="shared" si="713"/>
        <v/>
      </c>
      <c r="R1566" s="120" t="str">
        <f t="shared" si="731"/>
        <v/>
      </c>
      <c r="S1566" s="54" t="str">
        <f t="shared" si="732"/>
        <v/>
      </c>
      <c r="T1566" s="5" t="str">
        <f t="shared" si="714"/>
        <v/>
      </c>
      <c r="U1566" s="152" t="str">
        <f t="shared" si="715"/>
        <v/>
      </c>
      <c r="V1566" s="152" t="str">
        <f t="shared" si="716"/>
        <v/>
      </c>
      <c r="W1566" s="153" t="str">
        <f t="shared" si="717"/>
        <v/>
      </c>
      <c r="X1566" s="153" t="str">
        <f t="shared" si="718"/>
        <v/>
      </c>
      <c r="Y1566" s="153" t="str">
        <f t="shared" si="719"/>
        <v/>
      </c>
      <c r="Z1566" s="153" t="str">
        <f t="shared" si="720"/>
        <v/>
      </c>
      <c r="AA1566" s="152" t="str">
        <f t="shared" si="721"/>
        <v/>
      </c>
      <c r="AB1566" s="152" t="str">
        <f t="shared" si="722"/>
        <v/>
      </c>
      <c r="AC1566" s="154" t="str">
        <f t="shared" si="723"/>
        <v/>
      </c>
      <c r="AD1566" s="154" t="str">
        <f t="shared" si="724"/>
        <v/>
      </c>
      <c r="AE1566" s="3" t="str">
        <f t="shared" si="725"/>
        <v/>
      </c>
      <c r="AF1566" s="3" t="str">
        <f t="shared" si="726"/>
        <v/>
      </c>
      <c r="AG1566" s="3" t="str">
        <f t="shared" si="733"/>
        <v/>
      </c>
      <c r="AH1566" s="4" t="str">
        <f t="shared" si="727"/>
        <v/>
      </c>
      <c r="AI1566" s="75" t="str">
        <f t="shared" si="728"/>
        <v/>
      </c>
      <c r="AJ1566" s="75" t="str">
        <f t="shared" si="729"/>
        <v/>
      </c>
    </row>
    <row r="1567" spans="1:36" ht="14.25">
      <c r="A1567" s="41" t="str">
        <f t="shared" si="730"/>
        <v/>
      </c>
      <c r="B1567" s="150" t="str">
        <f>IF(ISNUMBER(A1567),INDEX('MetaTrader Import'!$H$13:$J$5893,TRUNC(((A1567-$A$39+1)-1)/3)+1,MOD((A1567-$A$39+1)-1,3)+1),"")</f>
        <v/>
      </c>
      <c r="C1567" s="43" t="str">
        <f t="shared" si="707"/>
        <v/>
      </c>
      <c r="D1567" s="43" t="str">
        <f t="shared" ca="1" si="708"/>
        <v/>
      </c>
      <c r="E1567" s="43" t="str">
        <f t="shared" si="709"/>
        <v/>
      </c>
      <c r="F1567" s="43" t="str">
        <f t="shared" si="710"/>
        <v/>
      </c>
      <c r="G1567" s="43" t="str">
        <f>IF(A1567&lt;&gt;"",IF(A1567&lt;Data!$G$11*0.25,$C$13/$G$32,IF(A1567&gt;Data!$G$11*0.25,$C$13,$C$13*10)),"")</f>
        <v/>
      </c>
      <c r="H1567" s="43" t="str">
        <f>IF(A1567&lt;&gt;"",IF(Data!$G$9="constant",$C$13,IF(Data!$G$9="squeeze",G1567,F1567)),"")</f>
        <v/>
      </c>
      <c r="I1567" s="38" t="str">
        <f ca="1">IF(ISNUMBER(A1567),NORMINV(RAND(),0,IF(AND(Data!$G$9="squeeze",A1567&lt;Data!$G$11*0.25),$H$32,1)*$C$30*$C$13)*($C$14*$C$12),"")</f>
        <v/>
      </c>
      <c r="J1567" s="42" t="str">
        <f ca="1">IFERROR(IF(Data!$C$6="Real",B1567,I1567+J1566+($C$14*$C$12)*(NORMINV(RAND(),$C$15,CHOOSE($G$13,$C$13,F1567,G1567)))),"")</f>
        <v/>
      </c>
      <c r="K1567" s="88" t="str">
        <f>IF(ISNUMBER(A1567), IF($G$16="fixed",$G$17,MIN(H1567*Data!$C$7*$C$16*0.5,$C$17*Data!$C$7))*$C$12,"")</f>
        <v/>
      </c>
      <c r="L1567" s="42" t="str">
        <f t="shared" ca="1" si="734"/>
        <v/>
      </c>
      <c r="M1567" s="44" t="str">
        <f t="shared" ca="1" si="735"/>
        <v/>
      </c>
      <c r="N1567" s="44" t="str">
        <f t="shared" ca="1" si="736"/>
        <v/>
      </c>
      <c r="O1567" s="108" t="str">
        <f t="shared" si="711"/>
        <v/>
      </c>
      <c r="P1567" s="102" t="str">
        <f t="shared" si="712"/>
        <v/>
      </c>
      <c r="Q1567" s="102" t="str">
        <f t="shared" si="713"/>
        <v/>
      </c>
      <c r="R1567" s="120" t="str">
        <f t="shared" si="731"/>
        <v/>
      </c>
      <c r="S1567" s="54" t="str">
        <f t="shared" si="732"/>
        <v/>
      </c>
      <c r="T1567" s="5" t="str">
        <f t="shared" si="714"/>
        <v/>
      </c>
      <c r="U1567" s="152" t="str">
        <f t="shared" si="715"/>
        <v/>
      </c>
      <c r="V1567" s="152" t="str">
        <f t="shared" si="716"/>
        <v/>
      </c>
      <c r="W1567" s="153" t="str">
        <f t="shared" si="717"/>
        <v/>
      </c>
      <c r="X1567" s="153" t="str">
        <f t="shared" si="718"/>
        <v/>
      </c>
      <c r="Y1567" s="153" t="str">
        <f t="shared" si="719"/>
        <v/>
      </c>
      <c r="Z1567" s="153" t="str">
        <f t="shared" si="720"/>
        <v/>
      </c>
      <c r="AA1567" s="152" t="str">
        <f t="shared" si="721"/>
        <v/>
      </c>
      <c r="AB1567" s="152" t="str">
        <f t="shared" si="722"/>
        <v/>
      </c>
      <c r="AC1567" s="154" t="str">
        <f t="shared" si="723"/>
        <v/>
      </c>
      <c r="AD1567" s="154" t="str">
        <f t="shared" si="724"/>
        <v/>
      </c>
      <c r="AE1567" s="3" t="str">
        <f t="shared" si="725"/>
        <v/>
      </c>
      <c r="AF1567" s="3" t="str">
        <f t="shared" si="726"/>
        <v/>
      </c>
      <c r="AG1567" s="3" t="str">
        <f t="shared" si="733"/>
        <v/>
      </c>
      <c r="AH1567" s="4" t="str">
        <f t="shared" si="727"/>
        <v/>
      </c>
      <c r="AI1567" s="75" t="str">
        <f t="shared" si="728"/>
        <v/>
      </c>
      <c r="AJ1567" s="75" t="str">
        <f t="shared" si="729"/>
        <v/>
      </c>
    </row>
    <row r="1568" spans="1:36" ht="14.25">
      <c r="A1568" s="41" t="str">
        <f t="shared" si="730"/>
        <v/>
      </c>
      <c r="B1568" s="150" t="str">
        <f>IF(ISNUMBER(A1568),INDEX('MetaTrader Import'!$H$13:$J$5893,TRUNC(((A1568-$A$39+1)-1)/3)+1,MOD((A1568-$A$39+1)-1,3)+1),"")</f>
        <v/>
      </c>
      <c r="C1568" s="43" t="str">
        <f t="shared" si="707"/>
        <v/>
      </c>
      <c r="D1568" s="43" t="str">
        <f t="shared" ca="1" si="708"/>
        <v/>
      </c>
      <c r="E1568" s="43" t="str">
        <f t="shared" si="709"/>
        <v/>
      </c>
      <c r="F1568" s="43" t="str">
        <f t="shared" si="710"/>
        <v/>
      </c>
      <c r="G1568" s="43" t="str">
        <f>IF(A1568&lt;&gt;"",IF(A1568&lt;Data!$G$11*0.25,$C$13/$G$32,IF(A1568&gt;Data!$G$11*0.25,$C$13,$C$13*10)),"")</f>
        <v/>
      </c>
      <c r="H1568" s="43" t="str">
        <f>IF(A1568&lt;&gt;"",IF(Data!$G$9="constant",$C$13,IF(Data!$G$9="squeeze",G1568,F1568)),"")</f>
        <v/>
      </c>
      <c r="I1568" s="38" t="str">
        <f ca="1">IF(ISNUMBER(A1568),NORMINV(RAND(),0,IF(AND(Data!$G$9="squeeze",A1568&lt;Data!$G$11*0.25),$H$32,1)*$C$30*$C$13)*($C$14*$C$12),"")</f>
        <v/>
      </c>
      <c r="J1568" s="42" t="str">
        <f ca="1">IFERROR(IF(Data!$C$6="Real",B1568,I1568+J1567+($C$14*$C$12)*(NORMINV(RAND(),$C$15,CHOOSE($G$13,$C$13,F1568,G1568)))),"")</f>
        <v/>
      </c>
      <c r="K1568" s="88" t="str">
        <f>IF(ISNUMBER(A1568), IF($G$16="fixed",$G$17,MIN(H1568*Data!$C$7*$C$16*0.5,$C$17*Data!$C$7))*$C$12,"")</f>
        <v/>
      </c>
      <c r="L1568" s="42" t="str">
        <f t="shared" ca="1" si="734"/>
        <v/>
      </c>
      <c r="M1568" s="44" t="str">
        <f t="shared" ca="1" si="735"/>
        <v/>
      </c>
      <c r="N1568" s="44" t="str">
        <f t="shared" ca="1" si="736"/>
        <v/>
      </c>
      <c r="O1568" s="108" t="str">
        <f t="shared" si="711"/>
        <v/>
      </c>
      <c r="P1568" s="102" t="str">
        <f t="shared" si="712"/>
        <v/>
      </c>
      <c r="Q1568" s="102" t="str">
        <f t="shared" si="713"/>
        <v/>
      </c>
      <c r="R1568" s="120" t="str">
        <f t="shared" si="731"/>
        <v/>
      </c>
      <c r="S1568" s="54" t="str">
        <f t="shared" si="732"/>
        <v/>
      </c>
      <c r="T1568" s="5" t="str">
        <f t="shared" si="714"/>
        <v/>
      </c>
      <c r="U1568" s="152" t="str">
        <f t="shared" si="715"/>
        <v/>
      </c>
      <c r="V1568" s="152" t="str">
        <f t="shared" si="716"/>
        <v/>
      </c>
      <c r="W1568" s="153" t="str">
        <f t="shared" si="717"/>
        <v/>
      </c>
      <c r="X1568" s="153" t="str">
        <f t="shared" si="718"/>
        <v/>
      </c>
      <c r="Y1568" s="153" t="str">
        <f t="shared" si="719"/>
        <v/>
      </c>
      <c r="Z1568" s="153" t="str">
        <f t="shared" si="720"/>
        <v/>
      </c>
      <c r="AA1568" s="152" t="str">
        <f t="shared" si="721"/>
        <v/>
      </c>
      <c r="AB1568" s="152" t="str">
        <f t="shared" si="722"/>
        <v/>
      </c>
      <c r="AC1568" s="154" t="str">
        <f t="shared" si="723"/>
        <v/>
      </c>
      <c r="AD1568" s="154" t="str">
        <f t="shared" si="724"/>
        <v/>
      </c>
      <c r="AE1568" s="3" t="str">
        <f t="shared" si="725"/>
        <v/>
      </c>
      <c r="AF1568" s="3" t="str">
        <f t="shared" si="726"/>
        <v/>
      </c>
      <c r="AG1568" s="3" t="str">
        <f t="shared" si="733"/>
        <v/>
      </c>
      <c r="AH1568" s="4" t="str">
        <f t="shared" si="727"/>
        <v/>
      </c>
      <c r="AI1568" s="75" t="str">
        <f t="shared" si="728"/>
        <v/>
      </c>
      <c r="AJ1568" s="75" t="str">
        <f t="shared" si="729"/>
        <v/>
      </c>
    </row>
    <row r="1569" spans="1:36" ht="14.25">
      <c r="A1569" s="41" t="str">
        <f t="shared" si="730"/>
        <v/>
      </c>
      <c r="B1569" s="150" t="str">
        <f>IF(ISNUMBER(A1569),INDEX('MetaTrader Import'!$H$13:$J$5893,TRUNC(((A1569-$A$39+1)-1)/3)+1,MOD((A1569-$A$39+1)-1,3)+1),"")</f>
        <v/>
      </c>
      <c r="C1569" s="43" t="str">
        <f t="shared" si="707"/>
        <v/>
      </c>
      <c r="D1569" s="43" t="str">
        <f t="shared" ca="1" si="708"/>
        <v/>
      </c>
      <c r="E1569" s="43" t="str">
        <f t="shared" si="709"/>
        <v/>
      </c>
      <c r="F1569" s="43" t="str">
        <f t="shared" si="710"/>
        <v/>
      </c>
      <c r="G1569" s="43" t="str">
        <f>IF(A1569&lt;&gt;"",IF(A1569&lt;Data!$G$11*0.25,$C$13/$G$32,IF(A1569&gt;Data!$G$11*0.25,$C$13,$C$13*10)),"")</f>
        <v/>
      </c>
      <c r="H1569" s="43" t="str">
        <f>IF(A1569&lt;&gt;"",IF(Data!$G$9="constant",$C$13,IF(Data!$G$9="squeeze",G1569,F1569)),"")</f>
        <v/>
      </c>
      <c r="I1569" s="38" t="str">
        <f ca="1">IF(ISNUMBER(A1569),NORMINV(RAND(),0,IF(AND(Data!$G$9="squeeze",A1569&lt;Data!$G$11*0.25),$H$32,1)*$C$30*$C$13)*($C$14*$C$12),"")</f>
        <v/>
      </c>
      <c r="J1569" s="42" t="str">
        <f ca="1">IFERROR(IF(Data!$C$6="Real",B1569,I1569+J1568+($C$14*$C$12)*(NORMINV(RAND(),$C$15,CHOOSE($G$13,$C$13,F1569,G1569)))),"")</f>
        <v/>
      </c>
      <c r="K1569" s="88" t="str">
        <f>IF(ISNUMBER(A1569), IF($G$16="fixed",$G$17,MIN(H1569*Data!$C$7*$C$16*0.5,$C$17*Data!$C$7))*$C$12,"")</f>
        <v/>
      </c>
      <c r="L1569" s="42" t="str">
        <f t="shared" ca="1" si="734"/>
        <v/>
      </c>
      <c r="M1569" s="44" t="str">
        <f t="shared" ca="1" si="735"/>
        <v/>
      </c>
      <c r="N1569" s="44" t="str">
        <f t="shared" ca="1" si="736"/>
        <v/>
      </c>
      <c r="O1569" s="108" t="str">
        <f t="shared" si="711"/>
        <v/>
      </c>
      <c r="P1569" s="102" t="str">
        <f t="shared" si="712"/>
        <v/>
      </c>
      <c r="Q1569" s="102" t="str">
        <f t="shared" si="713"/>
        <v/>
      </c>
      <c r="R1569" s="120" t="str">
        <f t="shared" si="731"/>
        <v/>
      </c>
      <c r="S1569" s="54" t="str">
        <f t="shared" si="732"/>
        <v/>
      </c>
      <c r="T1569" s="5" t="str">
        <f t="shared" si="714"/>
        <v/>
      </c>
      <c r="U1569" s="152" t="str">
        <f t="shared" si="715"/>
        <v/>
      </c>
      <c r="V1569" s="152" t="str">
        <f t="shared" si="716"/>
        <v/>
      </c>
      <c r="W1569" s="153" t="str">
        <f t="shared" si="717"/>
        <v/>
      </c>
      <c r="X1569" s="153" t="str">
        <f t="shared" si="718"/>
        <v/>
      </c>
      <c r="Y1569" s="153" t="str">
        <f t="shared" si="719"/>
        <v/>
      </c>
      <c r="Z1569" s="153" t="str">
        <f t="shared" si="720"/>
        <v/>
      </c>
      <c r="AA1569" s="152" t="str">
        <f t="shared" si="721"/>
        <v/>
      </c>
      <c r="AB1569" s="152" t="str">
        <f t="shared" si="722"/>
        <v/>
      </c>
      <c r="AC1569" s="154" t="str">
        <f t="shared" si="723"/>
        <v/>
      </c>
      <c r="AD1569" s="154" t="str">
        <f t="shared" si="724"/>
        <v/>
      </c>
      <c r="AE1569" s="3" t="str">
        <f t="shared" si="725"/>
        <v/>
      </c>
      <c r="AF1569" s="3" t="str">
        <f t="shared" si="726"/>
        <v/>
      </c>
      <c r="AG1569" s="3" t="str">
        <f t="shared" si="733"/>
        <v/>
      </c>
      <c r="AH1569" s="4" t="str">
        <f t="shared" si="727"/>
        <v/>
      </c>
      <c r="AI1569" s="75" t="str">
        <f t="shared" si="728"/>
        <v/>
      </c>
      <c r="AJ1569" s="75" t="str">
        <f t="shared" si="729"/>
        <v/>
      </c>
    </row>
    <row r="1570" spans="1:36" ht="14.25">
      <c r="A1570" s="41" t="str">
        <f t="shared" si="730"/>
        <v/>
      </c>
      <c r="B1570" s="150" t="str">
        <f>IF(ISNUMBER(A1570),INDEX('MetaTrader Import'!$H$13:$J$5893,TRUNC(((A1570-$A$39+1)-1)/3)+1,MOD((A1570-$A$39+1)-1,3)+1),"")</f>
        <v/>
      </c>
      <c r="C1570" s="43" t="str">
        <f t="shared" si="707"/>
        <v/>
      </c>
      <c r="D1570" s="43" t="str">
        <f t="shared" ca="1" si="708"/>
        <v/>
      </c>
      <c r="E1570" s="43" t="str">
        <f t="shared" si="709"/>
        <v/>
      </c>
      <c r="F1570" s="43" t="str">
        <f t="shared" si="710"/>
        <v/>
      </c>
      <c r="G1570" s="43" t="str">
        <f>IF(A1570&lt;&gt;"",IF(A1570&lt;Data!$G$11*0.25,$C$13/$G$32,IF(A1570&gt;Data!$G$11*0.25,$C$13,$C$13*10)),"")</f>
        <v/>
      </c>
      <c r="H1570" s="43" t="str">
        <f>IF(A1570&lt;&gt;"",IF(Data!$G$9="constant",$C$13,IF(Data!$G$9="squeeze",G1570,F1570)),"")</f>
        <v/>
      </c>
      <c r="I1570" s="38" t="str">
        <f ca="1">IF(ISNUMBER(A1570),NORMINV(RAND(),0,IF(AND(Data!$G$9="squeeze",A1570&lt;Data!$G$11*0.25),$H$32,1)*$C$30*$C$13)*($C$14*$C$12),"")</f>
        <v/>
      </c>
      <c r="J1570" s="42" t="str">
        <f ca="1">IFERROR(IF(Data!$C$6="Real",B1570,I1570+J1569+($C$14*$C$12)*(NORMINV(RAND(),$C$15,CHOOSE($G$13,$C$13,F1570,G1570)))),"")</f>
        <v/>
      </c>
      <c r="K1570" s="88" t="str">
        <f>IF(ISNUMBER(A1570), IF($G$16="fixed",$G$17,MIN(H1570*Data!$C$7*$C$16*0.5,$C$17*Data!$C$7))*$C$12,"")</f>
        <v/>
      </c>
      <c r="L1570" s="42" t="str">
        <f t="shared" ca="1" si="734"/>
        <v/>
      </c>
      <c r="M1570" s="44" t="str">
        <f t="shared" ca="1" si="735"/>
        <v/>
      </c>
      <c r="N1570" s="44" t="str">
        <f t="shared" ca="1" si="736"/>
        <v/>
      </c>
      <c r="O1570" s="108" t="str">
        <f t="shared" si="711"/>
        <v/>
      </c>
      <c r="P1570" s="102" t="str">
        <f t="shared" si="712"/>
        <v/>
      </c>
      <c r="Q1570" s="102" t="str">
        <f t="shared" si="713"/>
        <v/>
      </c>
      <c r="R1570" s="120" t="str">
        <f t="shared" si="731"/>
        <v/>
      </c>
      <c r="S1570" s="54" t="str">
        <f t="shared" si="732"/>
        <v/>
      </c>
      <c r="T1570" s="5" t="str">
        <f t="shared" si="714"/>
        <v/>
      </c>
      <c r="U1570" s="152" t="str">
        <f t="shared" si="715"/>
        <v/>
      </c>
      <c r="V1570" s="152" t="str">
        <f t="shared" si="716"/>
        <v/>
      </c>
      <c r="W1570" s="153" t="str">
        <f t="shared" si="717"/>
        <v/>
      </c>
      <c r="X1570" s="153" t="str">
        <f t="shared" si="718"/>
        <v/>
      </c>
      <c r="Y1570" s="153" t="str">
        <f t="shared" si="719"/>
        <v/>
      </c>
      <c r="Z1570" s="153" t="str">
        <f t="shared" si="720"/>
        <v/>
      </c>
      <c r="AA1570" s="152" t="str">
        <f t="shared" si="721"/>
        <v/>
      </c>
      <c r="AB1570" s="152" t="str">
        <f t="shared" si="722"/>
        <v/>
      </c>
      <c r="AC1570" s="154" t="str">
        <f t="shared" si="723"/>
        <v/>
      </c>
      <c r="AD1570" s="154" t="str">
        <f t="shared" si="724"/>
        <v/>
      </c>
      <c r="AE1570" s="3" t="str">
        <f t="shared" si="725"/>
        <v/>
      </c>
      <c r="AF1570" s="3" t="str">
        <f t="shared" si="726"/>
        <v/>
      </c>
      <c r="AG1570" s="3" t="str">
        <f t="shared" si="733"/>
        <v/>
      </c>
      <c r="AH1570" s="4" t="str">
        <f t="shared" si="727"/>
        <v/>
      </c>
      <c r="AI1570" s="75" t="str">
        <f t="shared" si="728"/>
        <v/>
      </c>
      <c r="AJ1570" s="75" t="str">
        <f t="shared" si="729"/>
        <v/>
      </c>
    </row>
    <row r="1571" spans="1:36" ht="14.25">
      <c r="A1571" s="41" t="str">
        <f t="shared" si="730"/>
        <v/>
      </c>
      <c r="B1571" s="150" t="str">
        <f>IF(ISNUMBER(A1571),INDEX('MetaTrader Import'!$H$13:$J$5893,TRUNC(((A1571-$A$39+1)-1)/3)+1,MOD((A1571-$A$39+1)-1,3)+1),"")</f>
        <v/>
      </c>
      <c r="C1571" s="43" t="str">
        <f t="shared" si="707"/>
        <v/>
      </c>
      <c r="D1571" s="43" t="str">
        <f t="shared" ca="1" si="708"/>
        <v/>
      </c>
      <c r="E1571" s="43" t="str">
        <f t="shared" si="709"/>
        <v/>
      </c>
      <c r="F1571" s="43" t="str">
        <f t="shared" si="710"/>
        <v/>
      </c>
      <c r="G1571" s="43" t="str">
        <f>IF(A1571&lt;&gt;"",IF(A1571&lt;Data!$G$11*0.25,$C$13/$G$32,IF(A1571&gt;Data!$G$11*0.25,$C$13,$C$13*10)),"")</f>
        <v/>
      </c>
      <c r="H1571" s="43" t="str">
        <f>IF(A1571&lt;&gt;"",IF(Data!$G$9="constant",$C$13,IF(Data!$G$9="squeeze",G1571,F1571)),"")</f>
        <v/>
      </c>
      <c r="I1571" s="38" t="str">
        <f ca="1">IF(ISNUMBER(A1571),NORMINV(RAND(),0,IF(AND(Data!$G$9="squeeze",A1571&lt;Data!$G$11*0.25),$H$32,1)*$C$30*$C$13)*($C$14*$C$12),"")</f>
        <v/>
      </c>
      <c r="J1571" s="42" t="str">
        <f ca="1">IFERROR(IF(Data!$C$6="Real",B1571,I1571+J1570+($C$14*$C$12)*(NORMINV(RAND(),$C$15,CHOOSE($G$13,$C$13,F1571,G1571)))),"")</f>
        <v/>
      </c>
      <c r="K1571" s="88" t="str">
        <f>IF(ISNUMBER(A1571), IF($G$16="fixed",$G$17,MIN(H1571*Data!$C$7*$C$16*0.5,$C$17*Data!$C$7))*$C$12,"")</f>
        <v/>
      </c>
      <c r="L1571" s="42" t="str">
        <f t="shared" ca="1" si="734"/>
        <v/>
      </c>
      <c r="M1571" s="44" t="str">
        <f t="shared" ca="1" si="735"/>
        <v/>
      </c>
      <c r="N1571" s="44" t="str">
        <f t="shared" ca="1" si="736"/>
        <v/>
      </c>
      <c r="O1571" s="108" t="str">
        <f t="shared" si="711"/>
        <v/>
      </c>
      <c r="P1571" s="102" t="str">
        <f t="shared" si="712"/>
        <v/>
      </c>
      <c r="Q1571" s="102" t="str">
        <f t="shared" si="713"/>
        <v/>
      </c>
      <c r="R1571" s="120" t="str">
        <f t="shared" si="731"/>
        <v/>
      </c>
      <c r="S1571" s="54" t="str">
        <f t="shared" si="732"/>
        <v/>
      </c>
      <c r="T1571" s="5" t="str">
        <f t="shared" si="714"/>
        <v/>
      </c>
      <c r="U1571" s="152" t="str">
        <f t="shared" si="715"/>
        <v/>
      </c>
      <c r="V1571" s="152" t="str">
        <f t="shared" si="716"/>
        <v/>
      </c>
      <c r="W1571" s="153" t="str">
        <f t="shared" si="717"/>
        <v/>
      </c>
      <c r="X1571" s="153" t="str">
        <f t="shared" si="718"/>
        <v/>
      </c>
      <c r="Y1571" s="153" t="str">
        <f t="shared" si="719"/>
        <v/>
      </c>
      <c r="Z1571" s="153" t="str">
        <f t="shared" si="720"/>
        <v/>
      </c>
      <c r="AA1571" s="152" t="str">
        <f t="shared" si="721"/>
        <v/>
      </c>
      <c r="AB1571" s="152" t="str">
        <f t="shared" si="722"/>
        <v/>
      </c>
      <c r="AC1571" s="154" t="str">
        <f t="shared" si="723"/>
        <v/>
      </c>
      <c r="AD1571" s="154" t="str">
        <f t="shared" si="724"/>
        <v/>
      </c>
      <c r="AE1571" s="3" t="str">
        <f t="shared" si="725"/>
        <v/>
      </c>
      <c r="AF1571" s="3" t="str">
        <f t="shared" si="726"/>
        <v/>
      </c>
      <c r="AG1571" s="3" t="str">
        <f t="shared" si="733"/>
        <v/>
      </c>
      <c r="AH1571" s="4" t="str">
        <f t="shared" si="727"/>
        <v/>
      </c>
      <c r="AI1571" s="75" t="str">
        <f t="shared" si="728"/>
        <v/>
      </c>
      <c r="AJ1571" s="75" t="str">
        <f t="shared" si="729"/>
        <v/>
      </c>
    </row>
    <row r="1572" spans="1:36" ht="14.25">
      <c r="A1572" s="41" t="str">
        <f t="shared" si="730"/>
        <v/>
      </c>
      <c r="B1572" s="150" t="str">
        <f>IF(ISNUMBER(A1572),INDEX('MetaTrader Import'!$H$13:$J$5893,TRUNC(((A1572-$A$39+1)-1)/3)+1,MOD((A1572-$A$39+1)-1,3)+1),"")</f>
        <v/>
      </c>
      <c r="C1572" s="43" t="str">
        <f t="shared" si="707"/>
        <v/>
      </c>
      <c r="D1572" s="43" t="str">
        <f t="shared" ca="1" si="708"/>
        <v/>
      </c>
      <c r="E1572" s="43" t="str">
        <f t="shared" si="709"/>
        <v/>
      </c>
      <c r="F1572" s="43" t="str">
        <f t="shared" si="710"/>
        <v/>
      </c>
      <c r="G1572" s="43" t="str">
        <f>IF(A1572&lt;&gt;"",IF(A1572&lt;Data!$G$11*0.25,$C$13/$G$32,IF(A1572&gt;Data!$G$11*0.25,$C$13,$C$13*10)),"")</f>
        <v/>
      </c>
      <c r="H1572" s="43" t="str">
        <f>IF(A1572&lt;&gt;"",IF(Data!$G$9="constant",$C$13,IF(Data!$G$9="squeeze",G1572,F1572)),"")</f>
        <v/>
      </c>
      <c r="I1572" s="38" t="str">
        <f ca="1">IF(ISNUMBER(A1572),NORMINV(RAND(),0,IF(AND(Data!$G$9="squeeze",A1572&lt;Data!$G$11*0.25),$H$32,1)*$C$30*$C$13)*($C$14*$C$12),"")</f>
        <v/>
      </c>
      <c r="J1572" s="42" t="str">
        <f ca="1">IFERROR(IF(Data!$C$6="Real",B1572,I1572+J1571+($C$14*$C$12)*(NORMINV(RAND(),$C$15,CHOOSE($G$13,$C$13,F1572,G1572)))),"")</f>
        <v/>
      </c>
      <c r="K1572" s="88" t="str">
        <f>IF(ISNUMBER(A1572), IF($G$16="fixed",$G$17,MIN(H1572*Data!$C$7*$C$16*0.5,$C$17*Data!$C$7))*$C$12,"")</f>
        <v/>
      </c>
      <c r="L1572" s="42" t="str">
        <f t="shared" ca="1" si="734"/>
        <v/>
      </c>
      <c r="M1572" s="44" t="str">
        <f t="shared" ca="1" si="735"/>
        <v/>
      </c>
      <c r="N1572" s="44" t="str">
        <f t="shared" ca="1" si="736"/>
        <v/>
      </c>
      <c r="O1572" s="108" t="str">
        <f t="shared" si="711"/>
        <v/>
      </c>
      <c r="P1572" s="102" t="str">
        <f t="shared" si="712"/>
        <v/>
      </c>
      <c r="Q1572" s="102" t="str">
        <f t="shared" si="713"/>
        <v/>
      </c>
      <c r="R1572" s="120" t="str">
        <f t="shared" si="731"/>
        <v/>
      </c>
      <c r="S1572" s="54" t="str">
        <f t="shared" si="732"/>
        <v/>
      </c>
      <c r="T1572" s="5" t="str">
        <f t="shared" si="714"/>
        <v/>
      </c>
      <c r="U1572" s="152" t="str">
        <f t="shared" si="715"/>
        <v/>
      </c>
      <c r="V1572" s="152" t="str">
        <f t="shared" si="716"/>
        <v/>
      </c>
      <c r="W1572" s="153" t="str">
        <f t="shared" si="717"/>
        <v/>
      </c>
      <c r="X1572" s="153" t="str">
        <f t="shared" si="718"/>
        <v/>
      </c>
      <c r="Y1572" s="153" t="str">
        <f t="shared" si="719"/>
        <v/>
      </c>
      <c r="Z1572" s="153" t="str">
        <f t="shared" si="720"/>
        <v/>
      </c>
      <c r="AA1572" s="152" t="str">
        <f t="shared" si="721"/>
        <v/>
      </c>
      <c r="AB1572" s="152" t="str">
        <f t="shared" si="722"/>
        <v/>
      </c>
      <c r="AC1572" s="154" t="str">
        <f t="shared" si="723"/>
        <v/>
      </c>
      <c r="AD1572" s="154" t="str">
        <f t="shared" si="724"/>
        <v/>
      </c>
      <c r="AE1572" s="3" t="str">
        <f t="shared" si="725"/>
        <v/>
      </c>
      <c r="AF1572" s="3" t="str">
        <f t="shared" si="726"/>
        <v/>
      </c>
      <c r="AG1572" s="3" t="str">
        <f t="shared" si="733"/>
        <v/>
      </c>
      <c r="AH1572" s="4" t="str">
        <f t="shared" si="727"/>
        <v/>
      </c>
      <c r="AI1572" s="75" t="str">
        <f t="shared" si="728"/>
        <v/>
      </c>
      <c r="AJ1572" s="75" t="str">
        <f t="shared" si="729"/>
        <v/>
      </c>
    </row>
    <row r="1573" spans="1:36" ht="14.25">
      <c r="A1573" s="41" t="str">
        <f t="shared" si="730"/>
        <v/>
      </c>
      <c r="B1573" s="150" t="str">
        <f>IF(ISNUMBER(A1573),INDEX('MetaTrader Import'!$H$13:$J$5893,TRUNC(((A1573-$A$39+1)-1)/3)+1,MOD((A1573-$A$39+1)-1,3)+1),"")</f>
        <v/>
      </c>
      <c r="C1573" s="43" t="str">
        <f t="shared" si="707"/>
        <v/>
      </c>
      <c r="D1573" s="43" t="str">
        <f t="shared" ca="1" si="708"/>
        <v/>
      </c>
      <c r="E1573" s="43" t="str">
        <f t="shared" si="709"/>
        <v/>
      </c>
      <c r="F1573" s="43" t="str">
        <f t="shared" si="710"/>
        <v/>
      </c>
      <c r="G1573" s="43" t="str">
        <f>IF(A1573&lt;&gt;"",IF(A1573&lt;Data!$G$11*0.25,$C$13/$G$32,IF(A1573&gt;Data!$G$11*0.25,$C$13,$C$13*10)),"")</f>
        <v/>
      </c>
      <c r="H1573" s="43" t="str">
        <f>IF(A1573&lt;&gt;"",IF(Data!$G$9="constant",$C$13,IF(Data!$G$9="squeeze",G1573,F1573)),"")</f>
        <v/>
      </c>
      <c r="I1573" s="38" t="str">
        <f ca="1">IF(ISNUMBER(A1573),NORMINV(RAND(),0,IF(AND(Data!$G$9="squeeze",A1573&lt;Data!$G$11*0.25),$H$32,1)*$C$30*$C$13)*($C$14*$C$12),"")</f>
        <v/>
      </c>
      <c r="J1573" s="42" t="str">
        <f ca="1">IFERROR(IF(Data!$C$6="Real",B1573,I1573+J1572+($C$14*$C$12)*(NORMINV(RAND(),$C$15,CHOOSE($G$13,$C$13,F1573,G1573)))),"")</f>
        <v/>
      </c>
      <c r="K1573" s="88" t="str">
        <f>IF(ISNUMBER(A1573), IF($G$16="fixed",$G$17,MIN(H1573*Data!$C$7*$C$16*0.5,$C$17*Data!$C$7))*$C$12,"")</f>
        <v/>
      </c>
      <c r="L1573" s="42" t="str">
        <f t="shared" ca="1" si="734"/>
        <v/>
      </c>
      <c r="M1573" s="44" t="str">
        <f t="shared" ca="1" si="735"/>
        <v/>
      </c>
      <c r="N1573" s="44" t="str">
        <f t="shared" ca="1" si="736"/>
        <v/>
      </c>
      <c r="O1573" s="108" t="str">
        <f t="shared" si="711"/>
        <v/>
      </c>
      <c r="P1573" s="102" t="str">
        <f t="shared" si="712"/>
        <v/>
      </c>
      <c r="Q1573" s="102" t="str">
        <f t="shared" si="713"/>
        <v/>
      </c>
      <c r="R1573" s="120" t="str">
        <f t="shared" si="731"/>
        <v/>
      </c>
      <c r="S1573" s="54" t="str">
        <f t="shared" si="732"/>
        <v/>
      </c>
      <c r="T1573" s="5" t="str">
        <f t="shared" si="714"/>
        <v/>
      </c>
      <c r="U1573" s="152" t="str">
        <f t="shared" si="715"/>
        <v/>
      </c>
      <c r="V1573" s="152" t="str">
        <f t="shared" si="716"/>
        <v/>
      </c>
      <c r="W1573" s="153" t="str">
        <f t="shared" si="717"/>
        <v/>
      </c>
      <c r="X1573" s="153" t="str">
        <f t="shared" si="718"/>
        <v/>
      </c>
      <c r="Y1573" s="153" t="str">
        <f t="shared" si="719"/>
        <v/>
      </c>
      <c r="Z1573" s="153" t="str">
        <f t="shared" si="720"/>
        <v/>
      </c>
      <c r="AA1573" s="152" t="str">
        <f t="shared" si="721"/>
        <v/>
      </c>
      <c r="AB1573" s="152" t="str">
        <f t="shared" si="722"/>
        <v/>
      </c>
      <c r="AC1573" s="154" t="str">
        <f t="shared" si="723"/>
        <v/>
      </c>
      <c r="AD1573" s="154" t="str">
        <f t="shared" si="724"/>
        <v/>
      </c>
      <c r="AE1573" s="3" t="str">
        <f t="shared" si="725"/>
        <v/>
      </c>
      <c r="AF1573" s="3" t="str">
        <f t="shared" si="726"/>
        <v/>
      </c>
      <c r="AG1573" s="3" t="str">
        <f t="shared" si="733"/>
        <v/>
      </c>
      <c r="AH1573" s="4" t="str">
        <f t="shared" si="727"/>
        <v/>
      </c>
      <c r="AI1573" s="75" t="str">
        <f t="shared" si="728"/>
        <v/>
      </c>
      <c r="AJ1573" s="75" t="str">
        <f t="shared" si="729"/>
        <v/>
      </c>
    </row>
    <row r="1574" spans="1:36" ht="14.25">
      <c r="A1574" s="41" t="str">
        <f t="shared" si="730"/>
        <v/>
      </c>
      <c r="B1574" s="150" t="str">
        <f>IF(ISNUMBER(A1574),INDEX('MetaTrader Import'!$H$13:$J$5893,TRUNC(((A1574-$A$39+1)-1)/3)+1,MOD((A1574-$A$39+1)-1,3)+1),"")</f>
        <v/>
      </c>
      <c r="C1574" s="43" t="str">
        <f t="shared" si="707"/>
        <v/>
      </c>
      <c r="D1574" s="43" t="str">
        <f t="shared" ca="1" si="708"/>
        <v/>
      </c>
      <c r="E1574" s="43" t="str">
        <f t="shared" si="709"/>
        <v/>
      </c>
      <c r="F1574" s="43" t="str">
        <f t="shared" si="710"/>
        <v/>
      </c>
      <c r="G1574" s="43" t="str">
        <f>IF(A1574&lt;&gt;"",IF(A1574&lt;Data!$G$11*0.25,$C$13/$G$32,IF(A1574&gt;Data!$G$11*0.25,$C$13,$C$13*10)),"")</f>
        <v/>
      </c>
      <c r="H1574" s="43" t="str">
        <f>IF(A1574&lt;&gt;"",IF(Data!$G$9="constant",$C$13,IF(Data!$G$9="squeeze",G1574,F1574)),"")</f>
        <v/>
      </c>
      <c r="I1574" s="38" t="str">
        <f ca="1">IF(ISNUMBER(A1574),NORMINV(RAND(),0,IF(AND(Data!$G$9="squeeze",A1574&lt;Data!$G$11*0.25),$H$32,1)*$C$30*$C$13)*($C$14*$C$12),"")</f>
        <v/>
      </c>
      <c r="J1574" s="42" t="str">
        <f ca="1">IFERROR(IF(Data!$C$6="Real",B1574,I1574+J1573+($C$14*$C$12)*(NORMINV(RAND(),$C$15,CHOOSE($G$13,$C$13,F1574,G1574)))),"")</f>
        <v/>
      </c>
      <c r="K1574" s="88" t="str">
        <f>IF(ISNUMBER(A1574), IF($G$16="fixed",$G$17,MIN(H1574*Data!$C$7*$C$16*0.5,$C$17*Data!$C$7))*$C$12,"")</f>
        <v/>
      </c>
      <c r="L1574" s="42" t="str">
        <f t="shared" ca="1" si="734"/>
        <v/>
      </c>
      <c r="M1574" s="44" t="str">
        <f t="shared" ca="1" si="735"/>
        <v/>
      </c>
      <c r="N1574" s="44" t="str">
        <f t="shared" ca="1" si="736"/>
        <v/>
      </c>
      <c r="O1574" s="108" t="str">
        <f t="shared" si="711"/>
        <v/>
      </c>
      <c r="P1574" s="102" t="str">
        <f t="shared" si="712"/>
        <v/>
      </c>
      <c r="Q1574" s="102" t="str">
        <f t="shared" si="713"/>
        <v/>
      </c>
      <c r="R1574" s="120" t="str">
        <f t="shared" si="731"/>
        <v/>
      </c>
      <c r="S1574" s="54" t="str">
        <f t="shared" si="732"/>
        <v/>
      </c>
      <c r="T1574" s="5" t="str">
        <f t="shared" si="714"/>
        <v/>
      </c>
      <c r="U1574" s="152" t="str">
        <f t="shared" si="715"/>
        <v/>
      </c>
      <c r="V1574" s="152" t="str">
        <f t="shared" si="716"/>
        <v/>
      </c>
      <c r="W1574" s="153" t="str">
        <f t="shared" si="717"/>
        <v/>
      </c>
      <c r="X1574" s="153" t="str">
        <f t="shared" si="718"/>
        <v/>
      </c>
      <c r="Y1574" s="153" t="str">
        <f t="shared" si="719"/>
        <v/>
      </c>
      <c r="Z1574" s="153" t="str">
        <f t="shared" si="720"/>
        <v/>
      </c>
      <c r="AA1574" s="152" t="str">
        <f t="shared" si="721"/>
        <v/>
      </c>
      <c r="AB1574" s="152" t="str">
        <f t="shared" si="722"/>
        <v/>
      </c>
      <c r="AC1574" s="154" t="str">
        <f t="shared" si="723"/>
        <v/>
      </c>
      <c r="AD1574" s="154" t="str">
        <f t="shared" si="724"/>
        <v/>
      </c>
      <c r="AE1574" s="3" t="str">
        <f t="shared" si="725"/>
        <v/>
      </c>
      <c r="AF1574" s="3" t="str">
        <f t="shared" si="726"/>
        <v/>
      </c>
      <c r="AG1574" s="3" t="str">
        <f t="shared" si="733"/>
        <v/>
      </c>
      <c r="AH1574" s="4" t="str">
        <f t="shared" si="727"/>
        <v/>
      </c>
      <c r="AI1574" s="75" t="str">
        <f t="shared" si="728"/>
        <v/>
      </c>
      <c r="AJ1574" s="75" t="str">
        <f t="shared" si="729"/>
        <v/>
      </c>
    </row>
    <row r="1575" spans="1:36" ht="14.25">
      <c r="A1575" s="41" t="str">
        <f t="shared" si="730"/>
        <v/>
      </c>
      <c r="B1575" s="150" t="str">
        <f>IF(ISNUMBER(A1575),INDEX('MetaTrader Import'!$H$13:$J$5893,TRUNC(((A1575-$A$39+1)-1)/3)+1,MOD((A1575-$A$39+1)-1,3)+1),"")</f>
        <v/>
      </c>
      <c r="C1575" s="43" t="str">
        <f t="shared" si="707"/>
        <v/>
      </c>
      <c r="D1575" s="43" t="str">
        <f t="shared" ca="1" si="708"/>
        <v/>
      </c>
      <c r="E1575" s="43" t="str">
        <f t="shared" si="709"/>
        <v/>
      </c>
      <c r="F1575" s="43" t="str">
        <f t="shared" si="710"/>
        <v/>
      </c>
      <c r="G1575" s="43" t="str">
        <f>IF(A1575&lt;&gt;"",IF(A1575&lt;Data!$G$11*0.25,$C$13/$G$32,IF(A1575&gt;Data!$G$11*0.25,$C$13,$C$13*10)),"")</f>
        <v/>
      </c>
      <c r="H1575" s="43" t="str">
        <f>IF(A1575&lt;&gt;"",IF(Data!$G$9="constant",$C$13,IF(Data!$G$9="squeeze",G1575,F1575)),"")</f>
        <v/>
      </c>
      <c r="I1575" s="38" t="str">
        <f ca="1">IF(ISNUMBER(A1575),NORMINV(RAND(),0,IF(AND(Data!$G$9="squeeze",A1575&lt;Data!$G$11*0.25),$H$32,1)*$C$30*$C$13)*($C$14*$C$12),"")</f>
        <v/>
      </c>
      <c r="J1575" s="42" t="str">
        <f ca="1">IFERROR(IF(Data!$C$6="Real",B1575,I1575+J1574+($C$14*$C$12)*(NORMINV(RAND(),$C$15,CHOOSE($G$13,$C$13,F1575,G1575)))),"")</f>
        <v/>
      </c>
      <c r="K1575" s="88" t="str">
        <f>IF(ISNUMBER(A1575), IF($G$16="fixed",$G$17,MIN(H1575*Data!$C$7*$C$16*0.5,$C$17*Data!$C$7))*$C$12,"")</f>
        <v/>
      </c>
      <c r="L1575" s="42" t="str">
        <f t="shared" ca="1" si="734"/>
        <v/>
      </c>
      <c r="M1575" s="44" t="str">
        <f t="shared" ca="1" si="735"/>
        <v/>
      </c>
      <c r="N1575" s="44" t="str">
        <f t="shared" ca="1" si="736"/>
        <v/>
      </c>
      <c r="O1575" s="108" t="str">
        <f t="shared" si="711"/>
        <v/>
      </c>
      <c r="P1575" s="102" t="str">
        <f t="shared" si="712"/>
        <v/>
      </c>
      <c r="Q1575" s="102" t="str">
        <f t="shared" si="713"/>
        <v/>
      </c>
      <c r="R1575" s="120" t="str">
        <f t="shared" si="731"/>
        <v/>
      </c>
      <c r="S1575" s="54" t="str">
        <f t="shared" si="732"/>
        <v/>
      </c>
      <c r="T1575" s="5" t="str">
        <f t="shared" si="714"/>
        <v/>
      </c>
      <c r="U1575" s="152" t="str">
        <f t="shared" si="715"/>
        <v/>
      </c>
      <c r="V1575" s="152" t="str">
        <f t="shared" si="716"/>
        <v/>
      </c>
      <c r="W1575" s="153" t="str">
        <f t="shared" si="717"/>
        <v/>
      </c>
      <c r="X1575" s="153" t="str">
        <f t="shared" si="718"/>
        <v/>
      </c>
      <c r="Y1575" s="153" t="str">
        <f t="shared" si="719"/>
        <v/>
      </c>
      <c r="Z1575" s="153" t="str">
        <f t="shared" si="720"/>
        <v/>
      </c>
      <c r="AA1575" s="152" t="str">
        <f t="shared" si="721"/>
        <v/>
      </c>
      <c r="AB1575" s="152" t="str">
        <f t="shared" si="722"/>
        <v/>
      </c>
      <c r="AC1575" s="154" t="str">
        <f t="shared" si="723"/>
        <v/>
      </c>
      <c r="AD1575" s="154" t="str">
        <f t="shared" si="724"/>
        <v/>
      </c>
      <c r="AE1575" s="3" t="str">
        <f t="shared" si="725"/>
        <v/>
      </c>
      <c r="AF1575" s="3" t="str">
        <f t="shared" si="726"/>
        <v/>
      </c>
      <c r="AG1575" s="3" t="str">
        <f t="shared" si="733"/>
        <v/>
      </c>
      <c r="AH1575" s="4" t="str">
        <f t="shared" si="727"/>
        <v/>
      </c>
      <c r="AI1575" s="75" t="str">
        <f t="shared" si="728"/>
        <v/>
      </c>
      <c r="AJ1575" s="75" t="str">
        <f t="shared" si="729"/>
        <v/>
      </c>
    </row>
    <row r="1576" spans="1:36" ht="14.25">
      <c r="A1576" s="41" t="str">
        <f t="shared" si="730"/>
        <v/>
      </c>
      <c r="B1576" s="150" t="str">
        <f>IF(ISNUMBER(A1576),INDEX('MetaTrader Import'!$H$13:$J$5893,TRUNC(((A1576-$A$39+1)-1)/3)+1,MOD((A1576-$A$39+1)-1,3)+1),"")</f>
        <v/>
      </c>
      <c r="C1576" s="43" t="str">
        <f t="shared" si="707"/>
        <v/>
      </c>
      <c r="D1576" s="43" t="str">
        <f t="shared" ca="1" si="708"/>
        <v/>
      </c>
      <c r="E1576" s="43" t="str">
        <f t="shared" si="709"/>
        <v/>
      </c>
      <c r="F1576" s="43" t="str">
        <f t="shared" si="710"/>
        <v/>
      </c>
      <c r="G1576" s="43" t="str">
        <f>IF(A1576&lt;&gt;"",IF(A1576&lt;Data!$G$11*0.25,$C$13/$G$32,IF(A1576&gt;Data!$G$11*0.25,$C$13,$C$13*10)),"")</f>
        <v/>
      </c>
      <c r="H1576" s="43" t="str">
        <f>IF(A1576&lt;&gt;"",IF(Data!$G$9="constant",$C$13,IF(Data!$G$9="squeeze",G1576,F1576)),"")</f>
        <v/>
      </c>
      <c r="I1576" s="38" t="str">
        <f ca="1">IF(ISNUMBER(A1576),NORMINV(RAND(),0,IF(AND(Data!$G$9="squeeze",A1576&lt;Data!$G$11*0.25),$H$32,1)*$C$30*$C$13)*($C$14*$C$12),"")</f>
        <v/>
      </c>
      <c r="J1576" s="42" t="str">
        <f ca="1">IFERROR(IF(Data!$C$6="Real",B1576,I1576+J1575+($C$14*$C$12)*(NORMINV(RAND(),$C$15,CHOOSE($G$13,$C$13,F1576,G1576)))),"")</f>
        <v/>
      </c>
      <c r="K1576" s="88" t="str">
        <f>IF(ISNUMBER(A1576), IF($G$16="fixed",$G$17,MIN(H1576*Data!$C$7*$C$16*0.5,$C$17*Data!$C$7))*$C$12,"")</f>
        <v/>
      </c>
      <c r="L1576" s="42" t="str">
        <f t="shared" ca="1" si="734"/>
        <v/>
      </c>
      <c r="M1576" s="44" t="str">
        <f t="shared" ca="1" si="735"/>
        <v/>
      </c>
      <c r="N1576" s="44" t="str">
        <f t="shared" ca="1" si="736"/>
        <v/>
      </c>
      <c r="O1576" s="108" t="str">
        <f t="shared" si="711"/>
        <v/>
      </c>
      <c r="P1576" s="102" t="str">
        <f t="shared" si="712"/>
        <v/>
      </c>
      <c r="Q1576" s="102" t="str">
        <f t="shared" si="713"/>
        <v/>
      </c>
      <c r="R1576" s="120" t="str">
        <f t="shared" si="731"/>
        <v/>
      </c>
      <c r="S1576" s="54" t="str">
        <f t="shared" si="732"/>
        <v/>
      </c>
      <c r="T1576" s="5" t="str">
        <f t="shared" si="714"/>
        <v/>
      </c>
      <c r="U1576" s="152" t="str">
        <f t="shared" si="715"/>
        <v/>
      </c>
      <c r="V1576" s="152" t="str">
        <f t="shared" si="716"/>
        <v/>
      </c>
      <c r="W1576" s="153" t="str">
        <f t="shared" si="717"/>
        <v/>
      </c>
      <c r="X1576" s="153" t="str">
        <f t="shared" si="718"/>
        <v/>
      </c>
      <c r="Y1576" s="153" t="str">
        <f t="shared" si="719"/>
        <v/>
      </c>
      <c r="Z1576" s="153" t="str">
        <f t="shared" si="720"/>
        <v/>
      </c>
      <c r="AA1576" s="152" t="str">
        <f t="shared" si="721"/>
        <v/>
      </c>
      <c r="AB1576" s="152" t="str">
        <f t="shared" si="722"/>
        <v/>
      </c>
      <c r="AC1576" s="154" t="str">
        <f t="shared" si="723"/>
        <v/>
      </c>
      <c r="AD1576" s="154" t="str">
        <f t="shared" si="724"/>
        <v/>
      </c>
      <c r="AE1576" s="3" t="str">
        <f t="shared" si="725"/>
        <v/>
      </c>
      <c r="AF1576" s="3" t="str">
        <f t="shared" si="726"/>
        <v/>
      </c>
      <c r="AG1576" s="3" t="str">
        <f t="shared" si="733"/>
        <v/>
      </c>
      <c r="AH1576" s="4" t="str">
        <f t="shared" si="727"/>
        <v/>
      </c>
      <c r="AI1576" s="75" t="str">
        <f t="shared" si="728"/>
        <v/>
      </c>
      <c r="AJ1576" s="75" t="str">
        <f t="shared" si="729"/>
        <v/>
      </c>
    </row>
    <row r="1577" spans="1:36" ht="14.25">
      <c r="A1577" s="41" t="str">
        <f t="shared" si="730"/>
        <v/>
      </c>
      <c r="B1577" s="150" t="str">
        <f>IF(ISNUMBER(A1577),INDEX('MetaTrader Import'!$H$13:$J$5893,TRUNC(((A1577-$A$39+1)-1)/3)+1,MOD((A1577-$A$39+1)-1,3)+1),"")</f>
        <v/>
      </c>
      <c r="C1577" s="43" t="str">
        <f t="shared" si="707"/>
        <v/>
      </c>
      <c r="D1577" s="43" t="str">
        <f t="shared" ca="1" si="708"/>
        <v/>
      </c>
      <c r="E1577" s="43" t="str">
        <f t="shared" si="709"/>
        <v/>
      </c>
      <c r="F1577" s="43" t="str">
        <f t="shared" si="710"/>
        <v/>
      </c>
      <c r="G1577" s="43" t="str">
        <f>IF(A1577&lt;&gt;"",IF(A1577&lt;Data!$G$11*0.25,$C$13/$G$32,IF(A1577&gt;Data!$G$11*0.25,$C$13,$C$13*10)),"")</f>
        <v/>
      </c>
      <c r="H1577" s="43" t="str">
        <f>IF(A1577&lt;&gt;"",IF(Data!$G$9="constant",$C$13,IF(Data!$G$9="squeeze",G1577,F1577)),"")</f>
        <v/>
      </c>
      <c r="I1577" s="38" t="str">
        <f ca="1">IF(ISNUMBER(A1577),NORMINV(RAND(),0,IF(AND(Data!$G$9="squeeze",A1577&lt;Data!$G$11*0.25),$H$32,1)*$C$30*$C$13)*($C$14*$C$12),"")</f>
        <v/>
      </c>
      <c r="J1577" s="42" t="str">
        <f ca="1">IFERROR(IF(Data!$C$6="Real",B1577,I1577+J1576+($C$14*$C$12)*(NORMINV(RAND(),$C$15,CHOOSE($G$13,$C$13,F1577,G1577)))),"")</f>
        <v/>
      </c>
      <c r="K1577" s="88" t="str">
        <f>IF(ISNUMBER(A1577), IF($G$16="fixed",$G$17,MIN(H1577*Data!$C$7*$C$16*0.5,$C$17*Data!$C$7))*$C$12,"")</f>
        <v/>
      </c>
      <c r="L1577" s="42" t="str">
        <f t="shared" ca="1" si="734"/>
        <v/>
      </c>
      <c r="M1577" s="44" t="str">
        <f t="shared" ca="1" si="735"/>
        <v/>
      </c>
      <c r="N1577" s="44" t="str">
        <f t="shared" ca="1" si="736"/>
        <v/>
      </c>
      <c r="O1577" s="108" t="str">
        <f t="shared" si="711"/>
        <v/>
      </c>
      <c r="P1577" s="102" t="str">
        <f t="shared" si="712"/>
        <v/>
      </c>
      <c r="Q1577" s="102" t="str">
        <f t="shared" si="713"/>
        <v/>
      </c>
      <c r="R1577" s="120" t="str">
        <f t="shared" si="731"/>
        <v/>
      </c>
      <c r="S1577" s="54" t="str">
        <f t="shared" si="732"/>
        <v/>
      </c>
      <c r="T1577" s="5" t="str">
        <f t="shared" si="714"/>
        <v/>
      </c>
      <c r="U1577" s="152" t="str">
        <f t="shared" si="715"/>
        <v/>
      </c>
      <c r="V1577" s="152" t="str">
        <f t="shared" si="716"/>
        <v/>
      </c>
      <c r="W1577" s="153" t="str">
        <f t="shared" si="717"/>
        <v/>
      </c>
      <c r="X1577" s="153" t="str">
        <f t="shared" si="718"/>
        <v/>
      </c>
      <c r="Y1577" s="153" t="str">
        <f t="shared" si="719"/>
        <v/>
      </c>
      <c r="Z1577" s="153" t="str">
        <f t="shared" si="720"/>
        <v/>
      </c>
      <c r="AA1577" s="152" t="str">
        <f t="shared" si="721"/>
        <v/>
      </c>
      <c r="AB1577" s="152" t="str">
        <f t="shared" si="722"/>
        <v/>
      </c>
      <c r="AC1577" s="154" t="str">
        <f t="shared" si="723"/>
        <v/>
      </c>
      <c r="AD1577" s="154" t="str">
        <f t="shared" si="724"/>
        <v/>
      </c>
      <c r="AE1577" s="3" t="str">
        <f t="shared" si="725"/>
        <v/>
      </c>
      <c r="AF1577" s="3" t="str">
        <f t="shared" si="726"/>
        <v/>
      </c>
      <c r="AG1577" s="3" t="str">
        <f t="shared" si="733"/>
        <v/>
      </c>
      <c r="AH1577" s="4" t="str">
        <f t="shared" si="727"/>
        <v/>
      </c>
      <c r="AI1577" s="75" t="str">
        <f t="shared" si="728"/>
        <v/>
      </c>
      <c r="AJ1577" s="75" t="str">
        <f t="shared" si="729"/>
        <v/>
      </c>
    </row>
    <row r="1578" spans="1:36" ht="14.25">
      <c r="A1578" s="41" t="str">
        <f t="shared" si="730"/>
        <v/>
      </c>
      <c r="B1578" s="150" t="str">
        <f>IF(ISNUMBER(A1578),INDEX('MetaTrader Import'!$H$13:$J$5893,TRUNC(((A1578-$A$39+1)-1)/3)+1,MOD((A1578-$A$39+1)-1,3)+1),"")</f>
        <v/>
      </c>
      <c r="C1578" s="43" t="str">
        <f t="shared" si="707"/>
        <v/>
      </c>
      <c r="D1578" s="43" t="str">
        <f t="shared" ca="1" si="708"/>
        <v/>
      </c>
      <c r="E1578" s="43" t="str">
        <f t="shared" si="709"/>
        <v/>
      </c>
      <c r="F1578" s="43" t="str">
        <f t="shared" si="710"/>
        <v/>
      </c>
      <c r="G1578" s="43" t="str">
        <f>IF(A1578&lt;&gt;"",IF(A1578&lt;Data!$G$11*0.25,$C$13/$G$32,IF(A1578&gt;Data!$G$11*0.25,$C$13,$C$13*10)),"")</f>
        <v/>
      </c>
      <c r="H1578" s="43" t="str">
        <f>IF(A1578&lt;&gt;"",IF(Data!$G$9="constant",$C$13,IF(Data!$G$9="squeeze",G1578,F1578)),"")</f>
        <v/>
      </c>
      <c r="I1578" s="38" t="str">
        <f ca="1">IF(ISNUMBER(A1578),NORMINV(RAND(),0,IF(AND(Data!$G$9="squeeze",A1578&lt;Data!$G$11*0.25),$H$32,1)*$C$30*$C$13)*($C$14*$C$12),"")</f>
        <v/>
      </c>
      <c r="J1578" s="42" t="str">
        <f ca="1">IFERROR(IF(Data!$C$6="Real",B1578,I1578+J1577+($C$14*$C$12)*(NORMINV(RAND(),$C$15,CHOOSE($G$13,$C$13,F1578,G1578)))),"")</f>
        <v/>
      </c>
      <c r="K1578" s="88" t="str">
        <f>IF(ISNUMBER(A1578), IF($G$16="fixed",$G$17,MIN(H1578*Data!$C$7*$C$16*0.5,$C$17*Data!$C$7))*$C$12,"")</f>
        <v/>
      </c>
      <c r="L1578" s="42" t="str">
        <f t="shared" ca="1" si="734"/>
        <v/>
      </c>
      <c r="M1578" s="44" t="str">
        <f t="shared" ca="1" si="735"/>
        <v/>
      </c>
      <c r="N1578" s="44" t="str">
        <f t="shared" ca="1" si="736"/>
        <v/>
      </c>
      <c r="O1578" s="108" t="str">
        <f t="shared" si="711"/>
        <v/>
      </c>
      <c r="P1578" s="102" t="str">
        <f t="shared" si="712"/>
        <v/>
      </c>
      <c r="Q1578" s="102" t="str">
        <f t="shared" si="713"/>
        <v/>
      </c>
      <c r="R1578" s="120" t="str">
        <f t="shared" si="731"/>
        <v/>
      </c>
      <c r="S1578" s="54" t="str">
        <f t="shared" si="732"/>
        <v/>
      </c>
      <c r="T1578" s="5" t="str">
        <f t="shared" si="714"/>
        <v/>
      </c>
      <c r="U1578" s="152" t="str">
        <f t="shared" si="715"/>
        <v/>
      </c>
      <c r="V1578" s="152" t="str">
        <f t="shared" si="716"/>
        <v/>
      </c>
      <c r="W1578" s="153" t="str">
        <f t="shared" si="717"/>
        <v/>
      </c>
      <c r="X1578" s="153" t="str">
        <f t="shared" si="718"/>
        <v/>
      </c>
      <c r="Y1578" s="153" t="str">
        <f t="shared" si="719"/>
        <v/>
      </c>
      <c r="Z1578" s="153" t="str">
        <f t="shared" si="720"/>
        <v/>
      </c>
      <c r="AA1578" s="152" t="str">
        <f t="shared" si="721"/>
        <v/>
      </c>
      <c r="AB1578" s="152" t="str">
        <f t="shared" si="722"/>
        <v/>
      </c>
      <c r="AC1578" s="154" t="str">
        <f t="shared" si="723"/>
        <v/>
      </c>
      <c r="AD1578" s="154" t="str">
        <f t="shared" si="724"/>
        <v/>
      </c>
      <c r="AE1578" s="3" t="str">
        <f t="shared" si="725"/>
        <v/>
      </c>
      <c r="AF1578" s="3" t="str">
        <f t="shared" si="726"/>
        <v/>
      </c>
      <c r="AG1578" s="3" t="str">
        <f t="shared" si="733"/>
        <v/>
      </c>
      <c r="AH1578" s="4" t="str">
        <f t="shared" si="727"/>
        <v/>
      </c>
      <c r="AI1578" s="75" t="str">
        <f t="shared" si="728"/>
        <v/>
      </c>
      <c r="AJ1578" s="75" t="str">
        <f t="shared" si="729"/>
        <v/>
      </c>
    </row>
    <row r="1579" spans="1:36" ht="14.25">
      <c r="A1579" s="41" t="str">
        <f t="shared" si="730"/>
        <v/>
      </c>
      <c r="B1579" s="150" t="str">
        <f>IF(ISNUMBER(A1579),INDEX('MetaTrader Import'!$H$13:$J$5893,TRUNC(((A1579-$A$39+1)-1)/3)+1,MOD((A1579-$A$39+1)-1,3)+1),"")</f>
        <v/>
      </c>
      <c r="C1579" s="43" t="str">
        <f t="shared" si="707"/>
        <v/>
      </c>
      <c r="D1579" s="43" t="str">
        <f t="shared" ca="1" si="708"/>
        <v/>
      </c>
      <c r="E1579" s="43" t="str">
        <f t="shared" si="709"/>
        <v/>
      </c>
      <c r="F1579" s="43" t="str">
        <f t="shared" si="710"/>
        <v/>
      </c>
      <c r="G1579" s="43" t="str">
        <f>IF(A1579&lt;&gt;"",IF(A1579&lt;Data!$G$11*0.25,$C$13/$G$32,IF(A1579&gt;Data!$G$11*0.25,$C$13,$C$13*10)),"")</f>
        <v/>
      </c>
      <c r="H1579" s="43" t="str">
        <f>IF(A1579&lt;&gt;"",IF(Data!$G$9="constant",$C$13,IF(Data!$G$9="squeeze",G1579,F1579)),"")</f>
        <v/>
      </c>
      <c r="I1579" s="38" t="str">
        <f ca="1">IF(ISNUMBER(A1579),NORMINV(RAND(),0,IF(AND(Data!$G$9="squeeze",A1579&lt;Data!$G$11*0.25),$H$32,1)*$C$30*$C$13)*($C$14*$C$12),"")</f>
        <v/>
      </c>
      <c r="J1579" s="42" t="str">
        <f ca="1">IFERROR(IF(Data!$C$6="Real",B1579,I1579+J1578+($C$14*$C$12)*(NORMINV(RAND(),$C$15,CHOOSE($G$13,$C$13,F1579,G1579)))),"")</f>
        <v/>
      </c>
      <c r="K1579" s="88" t="str">
        <f>IF(ISNUMBER(A1579), IF($G$16="fixed",$G$17,MIN(H1579*Data!$C$7*$C$16*0.5,$C$17*Data!$C$7))*$C$12,"")</f>
        <v/>
      </c>
      <c r="L1579" s="42" t="str">
        <f t="shared" ca="1" si="734"/>
        <v/>
      </c>
      <c r="M1579" s="44" t="str">
        <f t="shared" ca="1" si="735"/>
        <v/>
      </c>
      <c r="N1579" s="44" t="str">
        <f t="shared" ca="1" si="736"/>
        <v/>
      </c>
      <c r="O1579" s="108" t="str">
        <f t="shared" si="711"/>
        <v/>
      </c>
      <c r="P1579" s="102" t="str">
        <f t="shared" si="712"/>
        <v/>
      </c>
      <c r="Q1579" s="102" t="str">
        <f t="shared" si="713"/>
        <v/>
      </c>
      <c r="R1579" s="120" t="str">
        <f t="shared" si="731"/>
        <v/>
      </c>
      <c r="S1579" s="54" t="str">
        <f t="shared" si="732"/>
        <v/>
      </c>
      <c r="T1579" s="5" t="str">
        <f t="shared" si="714"/>
        <v/>
      </c>
      <c r="U1579" s="152" t="str">
        <f t="shared" si="715"/>
        <v/>
      </c>
      <c r="V1579" s="152" t="str">
        <f t="shared" si="716"/>
        <v/>
      </c>
      <c r="W1579" s="153" t="str">
        <f t="shared" si="717"/>
        <v/>
      </c>
      <c r="X1579" s="153" t="str">
        <f t="shared" si="718"/>
        <v/>
      </c>
      <c r="Y1579" s="153" t="str">
        <f t="shared" si="719"/>
        <v/>
      </c>
      <c r="Z1579" s="153" t="str">
        <f t="shared" si="720"/>
        <v/>
      </c>
      <c r="AA1579" s="152" t="str">
        <f t="shared" si="721"/>
        <v/>
      </c>
      <c r="AB1579" s="152" t="str">
        <f t="shared" si="722"/>
        <v/>
      </c>
      <c r="AC1579" s="154" t="str">
        <f t="shared" si="723"/>
        <v/>
      </c>
      <c r="AD1579" s="154" t="str">
        <f t="shared" si="724"/>
        <v/>
      </c>
      <c r="AE1579" s="3" t="str">
        <f t="shared" si="725"/>
        <v/>
      </c>
      <c r="AF1579" s="3" t="str">
        <f t="shared" si="726"/>
        <v/>
      </c>
      <c r="AG1579" s="3" t="str">
        <f t="shared" si="733"/>
        <v/>
      </c>
      <c r="AH1579" s="4" t="str">
        <f t="shared" si="727"/>
        <v/>
      </c>
      <c r="AI1579" s="75" t="str">
        <f t="shared" si="728"/>
        <v/>
      </c>
      <c r="AJ1579" s="75" t="str">
        <f t="shared" si="729"/>
        <v/>
      </c>
    </row>
    <row r="1580" spans="1:36" ht="14.25">
      <c r="A1580" s="41" t="str">
        <f t="shared" si="730"/>
        <v/>
      </c>
      <c r="B1580" s="150" t="str">
        <f>IF(ISNUMBER(A1580),INDEX('MetaTrader Import'!$H$13:$J$5893,TRUNC(((A1580-$A$39+1)-1)/3)+1,MOD((A1580-$A$39+1)-1,3)+1),"")</f>
        <v/>
      </c>
      <c r="C1580" s="43" t="str">
        <f t="shared" si="707"/>
        <v/>
      </c>
      <c r="D1580" s="43" t="str">
        <f t="shared" ca="1" si="708"/>
        <v/>
      </c>
      <c r="E1580" s="43" t="str">
        <f t="shared" si="709"/>
        <v/>
      </c>
      <c r="F1580" s="43" t="str">
        <f t="shared" si="710"/>
        <v/>
      </c>
      <c r="G1580" s="43" t="str">
        <f>IF(A1580&lt;&gt;"",IF(A1580&lt;Data!$G$11*0.25,$C$13/$G$32,IF(A1580&gt;Data!$G$11*0.25,$C$13,$C$13*10)),"")</f>
        <v/>
      </c>
      <c r="H1580" s="43" t="str">
        <f>IF(A1580&lt;&gt;"",IF(Data!$G$9="constant",$C$13,IF(Data!$G$9="squeeze",G1580,F1580)),"")</f>
        <v/>
      </c>
      <c r="I1580" s="38" t="str">
        <f ca="1">IF(ISNUMBER(A1580),NORMINV(RAND(),0,IF(AND(Data!$G$9="squeeze",A1580&lt;Data!$G$11*0.25),$H$32,1)*$C$30*$C$13)*($C$14*$C$12),"")</f>
        <v/>
      </c>
      <c r="J1580" s="42" t="str">
        <f ca="1">IFERROR(IF(Data!$C$6="Real",B1580,I1580+J1579+($C$14*$C$12)*(NORMINV(RAND(),$C$15,CHOOSE($G$13,$C$13,F1580,G1580)))),"")</f>
        <v/>
      </c>
      <c r="K1580" s="88" t="str">
        <f>IF(ISNUMBER(A1580), IF($G$16="fixed",$G$17,MIN(H1580*Data!$C$7*$C$16*0.5,$C$17*Data!$C$7))*$C$12,"")</f>
        <v/>
      </c>
      <c r="L1580" s="42" t="str">
        <f t="shared" ca="1" si="734"/>
        <v/>
      </c>
      <c r="M1580" s="44" t="str">
        <f t="shared" ca="1" si="735"/>
        <v/>
      </c>
      <c r="N1580" s="44" t="str">
        <f t="shared" ca="1" si="736"/>
        <v/>
      </c>
      <c r="O1580" s="108" t="str">
        <f t="shared" si="711"/>
        <v/>
      </c>
      <c r="P1580" s="102" t="str">
        <f t="shared" si="712"/>
        <v/>
      </c>
      <c r="Q1580" s="102" t="str">
        <f t="shared" si="713"/>
        <v/>
      </c>
      <c r="R1580" s="120" t="str">
        <f t="shared" si="731"/>
        <v/>
      </c>
      <c r="S1580" s="54" t="str">
        <f t="shared" si="732"/>
        <v/>
      </c>
      <c r="T1580" s="5" t="str">
        <f t="shared" si="714"/>
        <v/>
      </c>
      <c r="U1580" s="152" t="str">
        <f t="shared" si="715"/>
        <v/>
      </c>
      <c r="V1580" s="152" t="str">
        <f t="shared" si="716"/>
        <v/>
      </c>
      <c r="W1580" s="153" t="str">
        <f t="shared" si="717"/>
        <v/>
      </c>
      <c r="X1580" s="153" t="str">
        <f t="shared" si="718"/>
        <v/>
      </c>
      <c r="Y1580" s="153" t="str">
        <f t="shared" si="719"/>
        <v/>
      </c>
      <c r="Z1580" s="153" t="str">
        <f t="shared" si="720"/>
        <v/>
      </c>
      <c r="AA1580" s="152" t="str">
        <f t="shared" si="721"/>
        <v/>
      </c>
      <c r="AB1580" s="152" t="str">
        <f t="shared" si="722"/>
        <v/>
      </c>
      <c r="AC1580" s="154" t="str">
        <f t="shared" si="723"/>
        <v/>
      </c>
      <c r="AD1580" s="154" t="str">
        <f t="shared" si="724"/>
        <v/>
      </c>
      <c r="AE1580" s="3" t="str">
        <f t="shared" si="725"/>
        <v/>
      </c>
      <c r="AF1580" s="3" t="str">
        <f t="shared" si="726"/>
        <v/>
      </c>
      <c r="AG1580" s="3" t="str">
        <f t="shared" si="733"/>
        <v/>
      </c>
      <c r="AH1580" s="4" t="str">
        <f t="shared" si="727"/>
        <v/>
      </c>
      <c r="AI1580" s="75" t="str">
        <f t="shared" si="728"/>
        <v/>
      </c>
      <c r="AJ1580" s="75" t="str">
        <f t="shared" si="729"/>
        <v/>
      </c>
    </row>
    <row r="1581" spans="1:36" ht="14.25">
      <c r="A1581" s="41" t="str">
        <f t="shared" si="730"/>
        <v/>
      </c>
      <c r="B1581" s="150" t="str">
        <f>IF(ISNUMBER(A1581),INDEX('MetaTrader Import'!$H$13:$J$5893,TRUNC(((A1581-$A$39+1)-1)/3)+1,MOD((A1581-$A$39+1)-1,3)+1),"")</f>
        <v/>
      </c>
      <c r="C1581" s="43" t="str">
        <f t="shared" si="707"/>
        <v/>
      </c>
      <c r="D1581" s="43" t="str">
        <f t="shared" ca="1" si="708"/>
        <v/>
      </c>
      <c r="E1581" s="43" t="str">
        <f t="shared" si="709"/>
        <v/>
      </c>
      <c r="F1581" s="43" t="str">
        <f t="shared" si="710"/>
        <v/>
      </c>
      <c r="G1581" s="43" t="str">
        <f>IF(A1581&lt;&gt;"",IF(A1581&lt;Data!$G$11*0.25,$C$13/$G$32,IF(A1581&gt;Data!$G$11*0.25,$C$13,$C$13*10)),"")</f>
        <v/>
      </c>
      <c r="H1581" s="43" t="str">
        <f>IF(A1581&lt;&gt;"",IF(Data!$G$9="constant",$C$13,IF(Data!$G$9="squeeze",G1581,F1581)),"")</f>
        <v/>
      </c>
      <c r="I1581" s="38" t="str">
        <f ca="1">IF(ISNUMBER(A1581),NORMINV(RAND(),0,IF(AND(Data!$G$9="squeeze",A1581&lt;Data!$G$11*0.25),$H$32,1)*$C$30*$C$13)*($C$14*$C$12),"")</f>
        <v/>
      </c>
      <c r="J1581" s="42" t="str">
        <f ca="1">IFERROR(IF(Data!$C$6="Real",B1581,I1581+J1580+($C$14*$C$12)*(NORMINV(RAND(),$C$15,CHOOSE($G$13,$C$13,F1581,G1581)))),"")</f>
        <v/>
      </c>
      <c r="K1581" s="88" t="str">
        <f>IF(ISNUMBER(A1581), IF($G$16="fixed",$G$17,MIN(H1581*Data!$C$7*$C$16*0.5,$C$17*Data!$C$7))*$C$12,"")</f>
        <v/>
      </c>
      <c r="L1581" s="42" t="str">
        <f t="shared" ca="1" si="734"/>
        <v/>
      </c>
      <c r="M1581" s="44" t="str">
        <f t="shared" ca="1" si="735"/>
        <v/>
      </c>
      <c r="N1581" s="44" t="str">
        <f t="shared" ca="1" si="736"/>
        <v/>
      </c>
      <c r="O1581" s="108" t="str">
        <f t="shared" si="711"/>
        <v/>
      </c>
      <c r="P1581" s="102" t="str">
        <f t="shared" si="712"/>
        <v/>
      </c>
      <c r="Q1581" s="102" t="str">
        <f t="shared" si="713"/>
        <v/>
      </c>
      <c r="R1581" s="120" t="str">
        <f t="shared" si="731"/>
        <v/>
      </c>
      <c r="S1581" s="54" t="str">
        <f t="shared" si="732"/>
        <v/>
      </c>
      <c r="T1581" s="5" t="str">
        <f t="shared" si="714"/>
        <v/>
      </c>
      <c r="U1581" s="152" t="str">
        <f t="shared" si="715"/>
        <v/>
      </c>
      <c r="V1581" s="152" t="str">
        <f t="shared" si="716"/>
        <v/>
      </c>
      <c r="W1581" s="153" t="str">
        <f t="shared" si="717"/>
        <v/>
      </c>
      <c r="X1581" s="153" t="str">
        <f t="shared" si="718"/>
        <v/>
      </c>
      <c r="Y1581" s="153" t="str">
        <f t="shared" si="719"/>
        <v/>
      </c>
      <c r="Z1581" s="153" t="str">
        <f t="shared" si="720"/>
        <v/>
      </c>
      <c r="AA1581" s="152" t="str">
        <f t="shared" si="721"/>
        <v/>
      </c>
      <c r="AB1581" s="152" t="str">
        <f t="shared" si="722"/>
        <v/>
      </c>
      <c r="AC1581" s="154" t="str">
        <f t="shared" si="723"/>
        <v/>
      </c>
      <c r="AD1581" s="154" t="str">
        <f t="shared" si="724"/>
        <v/>
      </c>
      <c r="AE1581" s="3" t="str">
        <f t="shared" si="725"/>
        <v/>
      </c>
      <c r="AF1581" s="3" t="str">
        <f t="shared" si="726"/>
        <v/>
      </c>
      <c r="AG1581" s="3" t="str">
        <f t="shared" si="733"/>
        <v/>
      </c>
      <c r="AH1581" s="4" t="str">
        <f t="shared" si="727"/>
        <v/>
      </c>
      <c r="AI1581" s="75" t="str">
        <f t="shared" si="728"/>
        <v/>
      </c>
      <c r="AJ1581" s="75" t="str">
        <f t="shared" si="729"/>
        <v/>
      </c>
    </row>
    <row r="1582" spans="1:36" ht="14.25">
      <c r="A1582" s="41" t="str">
        <f t="shared" si="730"/>
        <v/>
      </c>
      <c r="B1582" s="150" t="str">
        <f>IF(ISNUMBER(A1582),INDEX('MetaTrader Import'!$H$13:$J$5893,TRUNC(((A1582-$A$39+1)-1)/3)+1,MOD((A1582-$A$39+1)-1,3)+1),"")</f>
        <v/>
      </c>
      <c r="C1582" s="43" t="str">
        <f t="shared" si="707"/>
        <v/>
      </c>
      <c r="D1582" s="43" t="str">
        <f t="shared" ca="1" si="708"/>
        <v/>
      </c>
      <c r="E1582" s="43" t="str">
        <f t="shared" si="709"/>
        <v/>
      </c>
      <c r="F1582" s="43" t="str">
        <f t="shared" si="710"/>
        <v/>
      </c>
      <c r="G1582" s="43" t="str">
        <f>IF(A1582&lt;&gt;"",IF(A1582&lt;Data!$G$11*0.25,$C$13/$G$32,IF(A1582&gt;Data!$G$11*0.25,$C$13,$C$13*10)),"")</f>
        <v/>
      </c>
      <c r="H1582" s="43" t="str">
        <f>IF(A1582&lt;&gt;"",IF(Data!$G$9="constant",$C$13,IF(Data!$G$9="squeeze",G1582,F1582)),"")</f>
        <v/>
      </c>
      <c r="I1582" s="38" t="str">
        <f ca="1">IF(ISNUMBER(A1582),NORMINV(RAND(),0,IF(AND(Data!$G$9="squeeze",A1582&lt;Data!$G$11*0.25),$H$32,1)*$C$30*$C$13)*($C$14*$C$12),"")</f>
        <v/>
      </c>
      <c r="J1582" s="42" t="str">
        <f ca="1">IFERROR(IF(Data!$C$6="Real",B1582,I1582+J1581+($C$14*$C$12)*(NORMINV(RAND(),$C$15,CHOOSE($G$13,$C$13,F1582,G1582)))),"")</f>
        <v/>
      </c>
      <c r="K1582" s="88" t="str">
        <f>IF(ISNUMBER(A1582), IF($G$16="fixed",$G$17,MIN(H1582*Data!$C$7*$C$16*0.5,$C$17*Data!$C$7))*$C$12,"")</f>
        <v/>
      </c>
      <c r="L1582" s="42" t="str">
        <f t="shared" ca="1" si="734"/>
        <v/>
      </c>
      <c r="M1582" s="44" t="str">
        <f t="shared" ca="1" si="735"/>
        <v/>
      </c>
      <c r="N1582" s="44" t="str">
        <f t="shared" ca="1" si="736"/>
        <v/>
      </c>
      <c r="O1582" s="108" t="str">
        <f t="shared" si="711"/>
        <v/>
      </c>
      <c r="P1582" s="102" t="str">
        <f t="shared" si="712"/>
        <v/>
      </c>
      <c r="Q1582" s="102" t="str">
        <f t="shared" si="713"/>
        <v/>
      </c>
      <c r="R1582" s="120" t="str">
        <f t="shared" si="731"/>
        <v/>
      </c>
      <c r="S1582" s="54" t="str">
        <f t="shared" si="732"/>
        <v/>
      </c>
      <c r="T1582" s="5" t="str">
        <f t="shared" si="714"/>
        <v/>
      </c>
      <c r="U1582" s="152" t="str">
        <f t="shared" si="715"/>
        <v/>
      </c>
      <c r="V1582" s="152" t="str">
        <f t="shared" si="716"/>
        <v/>
      </c>
      <c r="W1582" s="153" t="str">
        <f t="shared" si="717"/>
        <v/>
      </c>
      <c r="X1582" s="153" t="str">
        <f t="shared" si="718"/>
        <v/>
      </c>
      <c r="Y1582" s="153" t="str">
        <f t="shared" si="719"/>
        <v/>
      </c>
      <c r="Z1582" s="153" t="str">
        <f t="shared" si="720"/>
        <v/>
      </c>
      <c r="AA1582" s="152" t="str">
        <f t="shared" si="721"/>
        <v/>
      </c>
      <c r="AB1582" s="152" t="str">
        <f t="shared" si="722"/>
        <v/>
      </c>
      <c r="AC1582" s="154" t="str">
        <f t="shared" si="723"/>
        <v/>
      </c>
      <c r="AD1582" s="154" t="str">
        <f t="shared" si="724"/>
        <v/>
      </c>
      <c r="AE1582" s="3" t="str">
        <f t="shared" si="725"/>
        <v/>
      </c>
      <c r="AF1582" s="3" t="str">
        <f t="shared" si="726"/>
        <v/>
      </c>
      <c r="AG1582" s="3" t="str">
        <f t="shared" si="733"/>
        <v/>
      </c>
      <c r="AH1582" s="4" t="str">
        <f t="shared" si="727"/>
        <v/>
      </c>
      <c r="AI1582" s="75" t="str">
        <f t="shared" si="728"/>
        <v/>
      </c>
      <c r="AJ1582" s="75" t="str">
        <f t="shared" si="729"/>
        <v/>
      </c>
    </row>
    <row r="1583" spans="1:36" ht="14.25">
      <c r="A1583" s="41" t="str">
        <f t="shared" si="730"/>
        <v/>
      </c>
      <c r="B1583" s="150" t="str">
        <f>IF(ISNUMBER(A1583),INDEX('MetaTrader Import'!$H$13:$J$5893,TRUNC(((A1583-$A$39+1)-1)/3)+1,MOD((A1583-$A$39+1)-1,3)+1),"")</f>
        <v/>
      </c>
      <c r="C1583" s="43" t="str">
        <f t="shared" si="707"/>
        <v/>
      </c>
      <c r="D1583" s="43" t="str">
        <f t="shared" ca="1" si="708"/>
        <v/>
      </c>
      <c r="E1583" s="43" t="str">
        <f t="shared" si="709"/>
        <v/>
      </c>
      <c r="F1583" s="43" t="str">
        <f t="shared" si="710"/>
        <v/>
      </c>
      <c r="G1583" s="43" t="str">
        <f>IF(A1583&lt;&gt;"",IF(A1583&lt;Data!$G$11*0.25,$C$13/$G$32,IF(A1583&gt;Data!$G$11*0.25,$C$13,$C$13*10)),"")</f>
        <v/>
      </c>
      <c r="H1583" s="43" t="str">
        <f>IF(A1583&lt;&gt;"",IF(Data!$G$9="constant",$C$13,IF(Data!$G$9="squeeze",G1583,F1583)),"")</f>
        <v/>
      </c>
      <c r="I1583" s="38" t="str">
        <f ca="1">IF(ISNUMBER(A1583),NORMINV(RAND(),0,IF(AND(Data!$G$9="squeeze",A1583&lt;Data!$G$11*0.25),$H$32,1)*$C$30*$C$13)*($C$14*$C$12),"")</f>
        <v/>
      </c>
      <c r="J1583" s="42" t="str">
        <f ca="1">IFERROR(IF(Data!$C$6="Real",B1583,I1583+J1582+($C$14*$C$12)*(NORMINV(RAND(),$C$15,CHOOSE($G$13,$C$13,F1583,G1583)))),"")</f>
        <v/>
      </c>
      <c r="K1583" s="88" t="str">
        <f>IF(ISNUMBER(A1583), IF($G$16="fixed",$G$17,MIN(H1583*Data!$C$7*$C$16*0.5,$C$17*Data!$C$7))*$C$12,"")</f>
        <v/>
      </c>
      <c r="L1583" s="42" t="str">
        <f t="shared" ca="1" si="734"/>
        <v/>
      </c>
      <c r="M1583" s="44" t="str">
        <f t="shared" ca="1" si="735"/>
        <v/>
      </c>
      <c r="N1583" s="44" t="str">
        <f t="shared" ca="1" si="736"/>
        <v/>
      </c>
      <c r="O1583" s="108" t="str">
        <f t="shared" si="711"/>
        <v/>
      </c>
      <c r="P1583" s="102" t="str">
        <f t="shared" si="712"/>
        <v/>
      </c>
      <c r="Q1583" s="102" t="str">
        <f t="shared" si="713"/>
        <v/>
      </c>
      <c r="R1583" s="120" t="str">
        <f t="shared" si="731"/>
        <v/>
      </c>
      <c r="S1583" s="54" t="str">
        <f t="shared" si="732"/>
        <v/>
      </c>
      <c r="T1583" s="5" t="str">
        <f t="shared" si="714"/>
        <v/>
      </c>
      <c r="U1583" s="152" t="str">
        <f t="shared" si="715"/>
        <v/>
      </c>
      <c r="V1583" s="152" t="str">
        <f t="shared" si="716"/>
        <v/>
      </c>
      <c r="W1583" s="153" t="str">
        <f t="shared" si="717"/>
        <v/>
      </c>
      <c r="X1583" s="153" t="str">
        <f t="shared" si="718"/>
        <v/>
      </c>
      <c r="Y1583" s="153" t="str">
        <f t="shared" si="719"/>
        <v/>
      </c>
      <c r="Z1583" s="153" t="str">
        <f t="shared" si="720"/>
        <v/>
      </c>
      <c r="AA1583" s="152" t="str">
        <f t="shared" si="721"/>
        <v/>
      </c>
      <c r="AB1583" s="152" t="str">
        <f t="shared" si="722"/>
        <v/>
      </c>
      <c r="AC1583" s="154" t="str">
        <f t="shared" si="723"/>
        <v/>
      </c>
      <c r="AD1583" s="154" t="str">
        <f t="shared" si="724"/>
        <v/>
      </c>
      <c r="AE1583" s="3" t="str">
        <f t="shared" si="725"/>
        <v/>
      </c>
      <c r="AF1583" s="3" t="str">
        <f t="shared" si="726"/>
        <v/>
      </c>
      <c r="AG1583" s="3" t="str">
        <f t="shared" si="733"/>
        <v/>
      </c>
      <c r="AH1583" s="4" t="str">
        <f t="shared" si="727"/>
        <v/>
      </c>
      <c r="AI1583" s="75" t="str">
        <f t="shared" si="728"/>
        <v/>
      </c>
      <c r="AJ1583" s="75" t="str">
        <f t="shared" si="729"/>
        <v/>
      </c>
    </row>
    <row r="1584" spans="1:36" ht="14.25">
      <c r="A1584" s="41" t="str">
        <f t="shared" si="730"/>
        <v/>
      </c>
      <c r="B1584" s="150" t="str">
        <f>IF(ISNUMBER(A1584),INDEX('MetaTrader Import'!$H$13:$J$5893,TRUNC(((A1584-$A$39+1)-1)/3)+1,MOD((A1584-$A$39+1)-1,3)+1),"")</f>
        <v/>
      </c>
      <c r="C1584" s="43" t="str">
        <f t="shared" si="707"/>
        <v/>
      </c>
      <c r="D1584" s="43" t="str">
        <f t="shared" ca="1" si="708"/>
        <v/>
      </c>
      <c r="E1584" s="43" t="str">
        <f t="shared" si="709"/>
        <v/>
      </c>
      <c r="F1584" s="43" t="str">
        <f t="shared" si="710"/>
        <v/>
      </c>
      <c r="G1584" s="43" t="str">
        <f>IF(A1584&lt;&gt;"",IF(A1584&lt;Data!$G$11*0.25,$C$13/$G$32,IF(A1584&gt;Data!$G$11*0.25,$C$13,$C$13*10)),"")</f>
        <v/>
      </c>
      <c r="H1584" s="43" t="str">
        <f>IF(A1584&lt;&gt;"",IF(Data!$G$9="constant",$C$13,IF(Data!$G$9="squeeze",G1584,F1584)),"")</f>
        <v/>
      </c>
      <c r="I1584" s="38" t="str">
        <f ca="1">IF(ISNUMBER(A1584),NORMINV(RAND(),0,IF(AND(Data!$G$9="squeeze",A1584&lt;Data!$G$11*0.25),$H$32,1)*$C$30*$C$13)*($C$14*$C$12),"")</f>
        <v/>
      </c>
      <c r="J1584" s="42" t="str">
        <f ca="1">IFERROR(IF(Data!$C$6="Real",B1584,I1584+J1583+($C$14*$C$12)*(NORMINV(RAND(),$C$15,CHOOSE($G$13,$C$13,F1584,G1584)))),"")</f>
        <v/>
      </c>
      <c r="K1584" s="88" t="str">
        <f>IF(ISNUMBER(A1584), IF($G$16="fixed",$G$17,MIN(H1584*Data!$C$7*$C$16*0.5,$C$17*Data!$C$7))*$C$12,"")</f>
        <v/>
      </c>
      <c r="L1584" s="42" t="str">
        <f t="shared" ca="1" si="734"/>
        <v/>
      </c>
      <c r="M1584" s="44" t="str">
        <f t="shared" ca="1" si="735"/>
        <v/>
      </c>
      <c r="N1584" s="44" t="str">
        <f t="shared" ca="1" si="736"/>
        <v/>
      </c>
      <c r="O1584" s="108" t="str">
        <f t="shared" si="711"/>
        <v/>
      </c>
      <c r="P1584" s="102" t="str">
        <f t="shared" si="712"/>
        <v/>
      </c>
      <c r="Q1584" s="102" t="str">
        <f t="shared" si="713"/>
        <v/>
      </c>
      <c r="R1584" s="120" t="str">
        <f t="shared" si="731"/>
        <v/>
      </c>
      <c r="S1584" s="54" t="str">
        <f t="shared" si="732"/>
        <v/>
      </c>
      <c r="T1584" s="5" t="str">
        <f t="shared" si="714"/>
        <v/>
      </c>
      <c r="U1584" s="152" t="str">
        <f t="shared" si="715"/>
        <v/>
      </c>
      <c r="V1584" s="152" t="str">
        <f t="shared" si="716"/>
        <v/>
      </c>
      <c r="W1584" s="153" t="str">
        <f t="shared" si="717"/>
        <v/>
      </c>
      <c r="X1584" s="153" t="str">
        <f t="shared" si="718"/>
        <v/>
      </c>
      <c r="Y1584" s="153" t="str">
        <f t="shared" si="719"/>
        <v/>
      </c>
      <c r="Z1584" s="153" t="str">
        <f t="shared" si="720"/>
        <v/>
      </c>
      <c r="AA1584" s="152" t="str">
        <f t="shared" si="721"/>
        <v/>
      </c>
      <c r="AB1584" s="152" t="str">
        <f t="shared" si="722"/>
        <v/>
      </c>
      <c r="AC1584" s="154" t="str">
        <f t="shared" si="723"/>
        <v/>
      </c>
      <c r="AD1584" s="154" t="str">
        <f t="shared" si="724"/>
        <v/>
      </c>
      <c r="AE1584" s="3" t="str">
        <f t="shared" si="725"/>
        <v/>
      </c>
      <c r="AF1584" s="3" t="str">
        <f t="shared" si="726"/>
        <v/>
      </c>
      <c r="AG1584" s="3" t="str">
        <f t="shared" si="733"/>
        <v/>
      </c>
      <c r="AH1584" s="4" t="str">
        <f t="shared" si="727"/>
        <v/>
      </c>
      <c r="AI1584" s="75" t="str">
        <f t="shared" si="728"/>
        <v/>
      </c>
      <c r="AJ1584" s="75" t="str">
        <f t="shared" si="729"/>
        <v/>
      </c>
    </row>
    <row r="1585" spans="1:36" ht="14.25">
      <c r="A1585" s="41" t="str">
        <f t="shared" si="730"/>
        <v/>
      </c>
      <c r="B1585" s="150" t="str">
        <f>IF(ISNUMBER(A1585),INDEX('MetaTrader Import'!$H$13:$J$5893,TRUNC(((A1585-$A$39+1)-1)/3)+1,MOD((A1585-$A$39+1)-1,3)+1),"")</f>
        <v/>
      </c>
      <c r="C1585" s="43" t="str">
        <f t="shared" si="707"/>
        <v/>
      </c>
      <c r="D1585" s="43" t="str">
        <f t="shared" ca="1" si="708"/>
        <v/>
      </c>
      <c r="E1585" s="43" t="str">
        <f t="shared" si="709"/>
        <v/>
      </c>
      <c r="F1585" s="43" t="str">
        <f t="shared" si="710"/>
        <v/>
      </c>
      <c r="G1585" s="43" t="str">
        <f>IF(A1585&lt;&gt;"",IF(A1585&lt;Data!$G$11*0.25,$C$13/$G$32,IF(A1585&gt;Data!$G$11*0.25,$C$13,$C$13*10)),"")</f>
        <v/>
      </c>
      <c r="H1585" s="43" t="str">
        <f>IF(A1585&lt;&gt;"",IF(Data!$G$9="constant",$C$13,IF(Data!$G$9="squeeze",G1585,F1585)),"")</f>
        <v/>
      </c>
      <c r="I1585" s="38" t="str">
        <f ca="1">IF(ISNUMBER(A1585),NORMINV(RAND(),0,IF(AND(Data!$G$9="squeeze",A1585&lt;Data!$G$11*0.25),$H$32,1)*$C$30*$C$13)*($C$14*$C$12),"")</f>
        <v/>
      </c>
      <c r="J1585" s="42" t="str">
        <f ca="1">IFERROR(IF(Data!$C$6="Real",B1585,I1585+J1584+($C$14*$C$12)*(NORMINV(RAND(),$C$15,CHOOSE($G$13,$C$13,F1585,G1585)))),"")</f>
        <v/>
      </c>
      <c r="K1585" s="88" t="str">
        <f>IF(ISNUMBER(A1585), IF($G$16="fixed",$G$17,MIN(H1585*Data!$C$7*$C$16*0.5,$C$17*Data!$C$7))*$C$12,"")</f>
        <v/>
      </c>
      <c r="L1585" s="42" t="str">
        <f t="shared" ca="1" si="734"/>
        <v/>
      </c>
      <c r="M1585" s="44" t="str">
        <f t="shared" ca="1" si="735"/>
        <v/>
      </c>
      <c r="N1585" s="44" t="str">
        <f t="shared" ca="1" si="736"/>
        <v/>
      </c>
      <c r="O1585" s="108" t="str">
        <f t="shared" si="711"/>
        <v/>
      </c>
      <c r="P1585" s="102" t="str">
        <f t="shared" si="712"/>
        <v/>
      </c>
      <c r="Q1585" s="102" t="str">
        <f t="shared" si="713"/>
        <v/>
      </c>
      <c r="R1585" s="120" t="str">
        <f t="shared" si="731"/>
        <v/>
      </c>
      <c r="S1585" s="54" t="str">
        <f t="shared" si="732"/>
        <v/>
      </c>
      <c r="T1585" s="5" t="str">
        <f t="shared" si="714"/>
        <v/>
      </c>
      <c r="U1585" s="152" t="str">
        <f t="shared" si="715"/>
        <v/>
      </c>
      <c r="V1585" s="152" t="str">
        <f t="shared" si="716"/>
        <v/>
      </c>
      <c r="W1585" s="153" t="str">
        <f t="shared" si="717"/>
        <v/>
      </c>
      <c r="X1585" s="153" t="str">
        <f t="shared" si="718"/>
        <v/>
      </c>
      <c r="Y1585" s="153" t="str">
        <f t="shared" si="719"/>
        <v/>
      </c>
      <c r="Z1585" s="153" t="str">
        <f t="shared" si="720"/>
        <v/>
      </c>
      <c r="AA1585" s="152" t="str">
        <f t="shared" si="721"/>
        <v/>
      </c>
      <c r="AB1585" s="152" t="str">
        <f t="shared" si="722"/>
        <v/>
      </c>
      <c r="AC1585" s="154" t="str">
        <f t="shared" si="723"/>
        <v/>
      </c>
      <c r="AD1585" s="154" t="str">
        <f t="shared" si="724"/>
        <v/>
      </c>
      <c r="AE1585" s="3" t="str">
        <f t="shared" si="725"/>
        <v/>
      </c>
      <c r="AF1585" s="3" t="str">
        <f t="shared" si="726"/>
        <v/>
      </c>
      <c r="AG1585" s="3" t="str">
        <f t="shared" si="733"/>
        <v/>
      </c>
      <c r="AH1585" s="4" t="str">
        <f t="shared" si="727"/>
        <v/>
      </c>
      <c r="AI1585" s="75" t="str">
        <f t="shared" si="728"/>
        <v/>
      </c>
      <c r="AJ1585" s="75" t="str">
        <f t="shared" si="729"/>
        <v/>
      </c>
    </row>
    <row r="1586" spans="1:36" ht="14.25">
      <c r="A1586" s="41" t="str">
        <f t="shared" si="730"/>
        <v/>
      </c>
      <c r="B1586" s="150" t="str">
        <f>IF(ISNUMBER(A1586),INDEX('MetaTrader Import'!$H$13:$J$5893,TRUNC(((A1586-$A$39+1)-1)/3)+1,MOD((A1586-$A$39+1)-1,3)+1),"")</f>
        <v/>
      </c>
      <c r="C1586" s="43" t="str">
        <f t="shared" si="707"/>
        <v/>
      </c>
      <c r="D1586" s="43" t="str">
        <f t="shared" ca="1" si="708"/>
        <v/>
      </c>
      <c r="E1586" s="43" t="str">
        <f t="shared" si="709"/>
        <v/>
      </c>
      <c r="F1586" s="43" t="str">
        <f t="shared" si="710"/>
        <v/>
      </c>
      <c r="G1586" s="43" t="str">
        <f>IF(A1586&lt;&gt;"",IF(A1586&lt;Data!$G$11*0.25,$C$13/$G$32,IF(A1586&gt;Data!$G$11*0.25,$C$13,$C$13*10)),"")</f>
        <v/>
      </c>
      <c r="H1586" s="43" t="str">
        <f>IF(A1586&lt;&gt;"",IF(Data!$G$9="constant",$C$13,IF(Data!$G$9="squeeze",G1586,F1586)),"")</f>
        <v/>
      </c>
      <c r="I1586" s="38" t="str">
        <f ca="1">IF(ISNUMBER(A1586),NORMINV(RAND(),0,IF(AND(Data!$G$9="squeeze",A1586&lt;Data!$G$11*0.25),$H$32,1)*$C$30*$C$13)*($C$14*$C$12),"")</f>
        <v/>
      </c>
      <c r="J1586" s="42" t="str">
        <f ca="1">IFERROR(IF(Data!$C$6="Real",B1586,I1586+J1585+($C$14*$C$12)*(NORMINV(RAND(),$C$15,CHOOSE($G$13,$C$13,F1586,G1586)))),"")</f>
        <v/>
      </c>
      <c r="K1586" s="88" t="str">
        <f>IF(ISNUMBER(A1586), IF($G$16="fixed",$G$17,MIN(H1586*Data!$C$7*$C$16*0.5,$C$17*Data!$C$7))*$C$12,"")</f>
        <v/>
      </c>
      <c r="L1586" s="42" t="str">
        <f t="shared" ca="1" si="734"/>
        <v/>
      </c>
      <c r="M1586" s="44" t="str">
        <f t="shared" ca="1" si="735"/>
        <v/>
      </c>
      <c r="N1586" s="44" t="str">
        <f t="shared" ca="1" si="736"/>
        <v/>
      </c>
      <c r="O1586" s="108" t="str">
        <f t="shared" si="711"/>
        <v/>
      </c>
      <c r="P1586" s="102" t="str">
        <f t="shared" si="712"/>
        <v/>
      </c>
      <c r="Q1586" s="102" t="str">
        <f t="shared" si="713"/>
        <v/>
      </c>
      <c r="R1586" s="120" t="str">
        <f t="shared" si="731"/>
        <v/>
      </c>
      <c r="S1586" s="54" t="str">
        <f t="shared" si="732"/>
        <v/>
      </c>
      <c r="T1586" s="5" t="str">
        <f t="shared" si="714"/>
        <v/>
      </c>
      <c r="U1586" s="152" t="str">
        <f t="shared" si="715"/>
        <v/>
      </c>
      <c r="V1586" s="152" t="str">
        <f t="shared" si="716"/>
        <v/>
      </c>
      <c r="W1586" s="153" t="str">
        <f t="shared" si="717"/>
        <v/>
      </c>
      <c r="X1586" s="153" t="str">
        <f t="shared" si="718"/>
        <v/>
      </c>
      <c r="Y1586" s="153" t="str">
        <f t="shared" si="719"/>
        <v/>
      </c>
      <c r="Z1586" s="153" t="str">
        <f t="shared" si="720"/>
        <v/>
      </c>
      <c r="AA1586" s="152" t="str">
        <f t="shared" si="721"/>
        <v/>
      </c>
      <c r="AB1586" s="152" t="str">
        <f t="shared" si="722"/>
        <v/>
      </c>
      <c r="AC1586" s="154" t="str">
        <f t="shared" si="723"/>
        <v/>
      </c>
      <c r="AD1586" s="154" t="str">
        <f t="shared" si="724"/>
        <v/>
      </c>
      <c r="AE1586" s="3" t="str">
        <f t="shared" si="725"/>
        <v/>
      </c>
      <c r="AF1586" s="3" t="str">
        <f t="shared" si="726"/>
        <v/>
      </c>
      <c r="AG1586" s="3" t="str">
        <f t="shared" si="733"/>
        <v/>
      </c>
      <c r="AH1586" s="4" t="str">
        <f t="shared" si="727"/>
        <v/>
      </c>
      <c r="AI1586" s="75" t="str">
        <f t="shared" si="728"/>
        <v/>
      </c>
      <c r="AJ1586" s="75" t="str">
        <f t="shared" si="729"/>
        <v/>
      </c>
    </row>
    <row r="1587" spans="1:36" ht="14.25">
      <c r="A1587" s="41" t="str">
        <f t="shared" si="730"/>
        <v/>
      </c>
      <c r="B1587" s="150" t="str">
        <f>IF(ISNUMBER(A1587),INDEX('MetaTrader Import'!$H$13:$J$5893,TRUNC(((A1587-$A$39+1)-1)/3)+1,MOD((A1587-$A$39+1)-1,3)+1),"")</f>
        <v/>
      </c>
      <c r="C1587" s="43" t="str">
        <f t="shared" si="707"/>
        <v/>
      </c>
      <c r="D1587" s="43" t="str">
        <f t="shared" ca="1" si="708"/>
        <v/>
      </c>
      <c r="E1587" s="43" t="str">
        <f t="shared" si="709"/>
        <v/>
      </c>
      <c r="F1587" s="43" t="str">
        <f t="shared" si="710"/>
        <v/>
      </c>
      <c r="G1587" s="43" t="str">
        <f>IF(A1587&lt;&gt;"",IF(A1587&lt;Data!$G$11*0.25,$C$13/$G$32,IF(A1587&gt;Data!$G$11*0.25,$C$13,$C$13*10)),"")</f>
        <v/>
      </c>
      <c r="H1587" s="43" t="str">
        <f>IF(A1587&lt;&gt;"",IF(Data!$G$9="constant",$C$13,IF(Data!$G$9="squeeze",G1587,F1587)),"")</f>
        <v/>
      </c>
      <c r="I1587" s="38" t="str">
        <f ca="1">IF(ISNUMBER(A1587),NORMINV(RAND(),0,IF(AND(Data!$G$9="squeeze",A1587&lt;Data!$G$11*0.25),$H$32,1)*$C$30*$C$13)*($C$14*$C$12),"")</f>
        <v/>
      </c>
      <c r="J1587" s="42" t="str">
        <f ca="1">IFERROR(IF(Data!$C$6="Real",B1587,I1587+J1586+($C$14*$C$12)*(NORMINV(RAND(),$C$15,CHOOSE($G$13,$C$13,F1587,G1587)))),"")</f>
        <v/>
      </c>
      <c r="K1587" s="88" t="str">
        <f>IF(ISNUMBER(A1587), IF($G$16="fixed",$G$17,MIN(H1587*Data!$C$7*$C$16*0.5,$C$17*Data!$C$7))*$C$12,"")</f>
        <v/>
      </c>
      <c r="L1587" s="42" t="str">
        <f t="shared" ca="1" si="734"/>
        <v/>
      </c>
      <c r="M1587" s="44" t="str">
        <f t="shared" ca="1" si="735"/>
        <v/>
      </c>
      <c r="N1587" s="44" t="str">
        <f t="shared" ca="1" si="736"/>
        <v/>
      </c>
      <c r="O1587" s="108" t="str">
        <f t="shared" si="711"/>
        <v/>
      </c>
      <c r="P1587" s="102" t="str">
        <f t="shared" si="712"/>
        <v/>
      </c>
      <c r="Q1587" s="102" t="str">
        <f t="shared" si="713"/>
        <v/>
      </c>
      <c r="R1587" s="120" t="str">
        <f t="shared" si="731"/>
        <v/>
      </c>
      <c r="S1587" s="54" t="str">
        <f t="shared" si="732"/>
        <v/>
      </c>
      <c r="T1587" s="5" t="str">
        <f t="shared" si="714"/>
        <v/>
      </c>
      <c r="U1587" s="152" t="str">
        <f t="shared" si="715"/>
        <v/>
      </c>
      <c r="V1587" s="152" t="str">
        <f t="shared" si="716"/>
        <v/>
      </c>
      <c r="W1587" s="153" t="str">
        <f t="shared" si="717"/>
        <v/>
      </c>
      <c r="X1587" s="153" t="str">
        <f t="shared" si="718"/>
        <v/>
      </c>
      <c r="Y1587" s="153" t="str">
        <f t="shared" si="719"/>
        <v/>
      </c>
      <c r="Z1587" s="153" t="str">
        <f t="shared" si="720"/>
        <v/>
      </c>
      <c r="AA1587" s="152" t="str">
        <f t="shared" si="721"/>
        <v/>
      </c>
      <c r="AB1587" s="152" t="str">
        <f t="shared" si="722"/>
        <v/>
      </c>
      <c r="AC1587" s="154" t="str">
        <f t="shared" si="723"/>
        <v/>
      </c>
      <c r="AD1587" s="154" t="str">
        <f t="shared" si="724"/>
        <v/>
      </c>
      <c r="AE1587" s="3" t="str">
        <f t="shared" si="725"/>
        <v/>
      </c>
      <c r="AF1587" s="3" t="str">
        <f t="shared" si="726"/>
        <v/>
      </c>
      <c r="AG1587" s="3" t="str">
        <f t="shared" si="733"/>
        <v/>
      </c>
      <c r="AH1587" s="4" t="str">
        <f t="shared" si="727"/>
        <v/>
      </c>
      <c r="AI1587" s="75" t="str">
        <f t="shared" si="728"/>
        <v/>
      </c>
      <c r="AJ1587" s="75" t="str">
        <f t="shared" si="729"/>
        <v/>
      </c>
    </row>
    <row r="1588" spans="1:36" ht="14.25">
      <c r="A1588" s="41" t="str">
        <f t="shared" si="730"/>
        <v/>
      </c>
      <c r="B1588" s="150" t="str">
        <f>IF(ISNUMBER(A1588),INDEX('MetaTrader Import'!$H$13:$J$5893,TRUNC(((A1588-$A$39+1)-1)/3)+1,MOD((A1588-$A$39+1)-1,3)+1),"")</f>
        <v/>
      </c>
      <c r="C1588" s="43" t="str">
        <f t="shared" si="707"/>
        <v/>
      </c>
      <c r="D1588" s="43" t="str">
        <f t="shared" ca="1" si="708"/>
        <v/>
      </c>
      <c r="E1588" s="43" t="str">
        <f t="shared" si="709"/>
        <v/>
      </c>
      <c r="F1588" s="43" t="str">
        <f t="shared" si="710"/>
        <v/>
      </c>
      <c r="G1588" s="43" t="str">
        <f>IF(A1588&lt;&gt;"",IF(A1588&lt;Data!$G$11*0.25,$C$13/$G$32,IF(A1588&gt;Data!$G$11*0.25,$C$13,$C$13*10)),"")</f>
        <v/>
      </c>
      <c r="H1588" s="43" t="str">
        <f>IF(A1588&lt;&gt;"",IF(Data!$G$9="constant",$C$13,IF(Data!$G$9="squeeze",G1588,F1588)),"")</f>
        <v/>
      </c>
      <c r="I1588" s="38" t="str">
        <f ca="1">IF(ISNUMBER(A1588),NORMINV(RAND(),0,IF(AND(Data!$G$9="squeeze",A1588&lt;Data!$G$11*0.25),$H$32,1)*$C$30*$C$13)*($C$14*$C$12),"")</f>
        <v/>
      </c>
      <c r="J1588" s="42" t="str">
        <f ca="1">IFERROR(IF(Data!$C$6="Real",B1588,I1588+J1587+($C$14*$C$12)*(NORMINV(RAND(),$C$15,CHOOSE($G$13,$C$13,F1588,G1588)))),"")</f>
        <v/>
      </c>
      <c r="K1588" s="88" t="str">
        <f>IF(ISNUMBER(A1588), IF($G$16="fixed",$G$17,MIN(H1588*Data!$C$7*$C$16*0.5,$C$17*Data!$C$7))*$C$12,"")</f>
        <v/>
      </c>
      <c r="L1588" s="42" t="str">
        <f t="shared" ca="1" si="734"/>
        <v/>
      </c>
      <c r="M1588" s="44" t="str">
        <f t="shared" ca="1" si="735"/>
        <v/>
      </c>
      <c r="N1588" s="44" t="str">
        <f t="shared" ca="1" si="736"/>
        <v/>
      </c>
      <c r="O1588" s="108" t="str">
        <f t="shared" si="711"/>
        <v/>
      </c>
      <c r="P1588" s="102" t="str">
        <f t="shared" si="712"/>
        <v/>
      </c>
      <c r="Q1588" s="102" t="str">
        <f t="shared" si="713"/>
        <v/>
      </c>
      <c r="R1588" s="120" t="str">
        <f t="shared" si="731"/>
        <v/>
      </c>
      <c r="S1588" s="54" t="str">
        <f t="shared" si="732"/>
        <v/>
      </c>
      <c r="T1588" s="5" t="str">
        <f t="shared" si="714"/>
        <v/>
      </c>
      <c r="U1588" s="152" t="str">
        <f t="shared" si="715"/>
        <v/>
      </c>
      <c r="V1588" s="152" t="str">
        <f t="shared" si="716"/>
        <v/>
      </c>
      <c r="W1588" s="153" t="str">
        <f t="shared" si="717"/>
        <v/>
      </c>
      <c r="X1588" s="153" t="str">
        <f t="shared" si="718"/>
        <v/>
      </c>
      <c r="Y1588" s="153" t="str">
        <f t="shared" si="719"/>
        <v/>
      </c>
      <c r="Z1588" s="153" t="str">
        <f t="shared" si="720"/>
        <v/>
      </c>
      <c r="AA1588" s="152" t="str">
        <f t="shared" si="721"/>
        <v/>
      </c>
      <c r="AB1588" s="152" t="str">
        <f t="shared" si="722"/>
        <v/>
      </c>
      <c r="AC1588" s="154" t="str">
        <f t="shared" si="723"/>
        <v/>
      </c>
      <c r="AD1588" s="154" t="str">
        <f t="shared" si="724"/>
        <v/>
      </c>
      <c r="AE1588" s="3" t="str">
        <f t="shared" si="725"/>
        <v/>
      </c>
      <c r="AF1588" s="3" t="str">
        <f t="shared" si="726"/>
        <v/>
      </c>
      <c r="AG1588" s="3" t="str">
        <f t="shared" si="733"/>
        <v/>
      </c>
      <c r="AH1588" s="4" t="str">
        <f t="shared" si="727"/>
        <v/>
      </c>
      <c r="AI1588" s="75" t="str">
        <f t="shared" si="728"/>
        <v/>
      </c>
      <c r="AJ1588" s="75" t="str">
        <f t="shared" si="729"/>
        <v/>
      </c>
    </row>
    <row r="1589" spans="1:36" ht="14.25">
      <c r="A1589" s="41" t="str">
        <f t="shared" si="730"/>
        <v/>
      </c>
      <c r="B1589" s="150" t="str">
        <f>IF(ISNUMBER(A1589),INDEX('MetaTrader Import'!$H$13:$J$5893,TRUNC(((A1589-$A$39+1)-1)/3)+1,MOD((A1589-$A$39+1)-1,3)+1),"")</f>
        <v/>
      </c>
      <c r="C1589" s="43" t="str">
        <f t="shared" si="707"/>
        <v/>
      </c>
      <c r="D1589" s="43" t="str">
        <f t="shared" ca="1" si="708"/>
        <v/>
      </c>
      <c r="E1589" s="43" t="str">
        <f t="shared" si="709"/>
        <v/>
      </c>
      <c r="F1589" s="43" t="str">
        <f t="shared" si="710"/>
        <v/>
      </c>
      <c r="G1589" s="43" t="str">
        <f>IF(A1589&lt;&gt;"",IF(A1589&lt;Data!$G$11*0.25,$C$13/$G$32,IF(A1589&gt;Data!$G$11*0.25,$C$13,$C$13*10)),"")</f>
        <v/>
      </c>
      <c r="H1589" s="43" t="str">
        <f>IF(A1589&lt;&gt;"",IF(Data!$G$9="constant",$C$13,IF(Data!$G$9="squeeze",G1589,F1589)),"")</f>
        <v/>
      </c>
      <c r="I1589" s="38" t="str">
        <f ca="1">IF(ISNUMBER(A1589),NORMINV(RAND(),0,IF(AND(Data!$G$9="squeeze",A1589&lt;Data!$G$11*0.25),$H$32,1)*$C$30*$C$13)*($C$14*$C$12),"")</f>
        <v/>
      </c>
      <c r="J1589" s="42" t="str">
        <f ca="1">IFERROR(IF(Data!$C$6="Real",B1589,I1589+J1588+($C$14*$C$12)*(NORMINV(RAND(),$C$15,CHOOSE($G$13,$C$13,F1589,G1589)))),"")</f>
        <v/>
      </c>
      <c r="K1589" s="88" t="str">
        <f>IF(ISNUMBER(A1589), IF($G$16="fixed",$G$17,MIN(H1589*Data!$C$7*$C$16*0.5,$C$17*Data!$C$7))*$C$12,"")</f>
        <v/>
      </c>
      <c r="L1589" s="42" t="str">
        <f t="shared" ca="1" si="734"/>
        <v/>
      </c>
      <c r="M1589" s="44" t="str">
        <f t="shared" ca="1" si="735"/>
        <v/>
      </c>
      <c r="N1589" s="44" t="str">
        <f t="shared" ca="1" si="736"/>
        <v/>
      </c>
      <c r="O1589" s="108" t="str">
        <f t="shared" si="711"/>
        <v/>
      </c>
      <c r="P1589" s="102" t="str">
        <f t="shared" si="712"/>
        <v/>
      </c>
      <c r="Q1589" s="102" t="str">
        <f t="shared" si="713"/>
        <v/>
      </c>
      <c r="R1589" s="120" t="str">
        <f t="shared" si="731"/>
        <v/>
      </c>
      <c r="S1589" s="54" t="str">
        <f t="shared" si="732"/>
        <v/>
      </c>
      <c r="T1589" s="5" t="str">
        <f t="shared" si="714"/>
        <v/>
      </c>
      <c r="U1589" s="152" t="str">
        <f t="shared" si="715"/>
        <v/>
      </c>
      <c r="V1589" s="152" t="str">
        <f t="shared" si="716"/>
        <v/>
      </c>
      <c r="W1589" s="153" t="str">
        <f t="shared" si="717"/>
        <v/>
      </c>
      <c r="X1589" s="153" t="str">
        <f t="shared" si="718"/>
        <v/>
      </c>
      <c r="Y1589" s="153" t="str">
        <f t="shared" si="719"/>
        <v/>
      </c>
      <c r="Z1589" s="153" t="str">
        <f t="shared" si="720"/>
        <v/>
      </c>
      <c r="AA1589" s="152" t="str">
        <f t="shared" si="721"/>
        <v/>
      </c>
      <c r="AB1589" s="152" t="str">
        <f t="shared" si="722"/>
        <v/>
      </c>
      <c r="AC1589" s="154" t="str">
        <f t="shared" si="723"/>
        <v/>
      </c>
      <c r="AD1589" s="154" t="str">
        <f t="shared" si="724"/>
        <v/>
      </c>
      <c r="AE1589" s="3" t="str">
        <f t="shared" si="725"/>
        <v/>
      </c>
      <c r="AF1589" s="3" t="str">
        <f t="shared" si="726"/>
        <v/>
      </c>
      <c r="AG1589" s="3" t="str">
        <f t="shared" si="733"/>
        <v/>
      </c>
      <c r="AH1589" s="4" t="str">
        <f t="shared" si="727"/>
        <v/>
      </c>
      <c r="AI1589" s="75" t="str">
        <f t="shared" si="728"/>
        <v/>
      </c>
      <c r="AJ1589" s="75" t="str">
        <f t="shared" si="729"/>
        <v/>
      </c>
    </row>
    <row r="1590" spans="1:36" ht="14.25">
      <c r="A1590" s="41" t="str">
        <f t="shared" si="730"/>
        <v/>
      </c>
      <c r="B1590" s="150" t="str">
        <f>IF(ISNUMBER(A1590),INDEX('MetaTrader Import'!$H$13:$J$5893,TRUNC(((A1590-$A$39+1)-1)/3)+1,MOD((A1590-$A$39+1)-1,3)+1),"")</f>
        <v/>
      </c>
      <c r="C1590" s="43" t="str">
        <f t="shared" si="707"/>
        <v/>
      </c>
      <c r="D1590" s="43" t="str">
        <f t="shared" ca="1" si="708"/>
        <v/>
      </c>
      <c r="E1590" s="43" t="str">
        <f t="shared" si="709"/>
        <v/>
      </c>
      <c r="F1590" s="43" t="str">
        <f t="shared" si="710"/>
        <v/>
      </c>
      <c r="G1590" s="43" t="str">
        <f>IF(A1590&lt;&gt;"",IF(A1590&lt;Data!$G$11*0.25,$C$13/$G$32,IF(A1590&gt;Data!$G$11*0.25,$C$13,$C$13*10)),"")</f>
        <v/>
      </c>
      <c r="H1590" s="43" t="str">
        <f>IF(A1590&lt;&gt;"",IF(Data!$G$9="constant",$C$13,IF(Data!$G$9="squeeze",G1590,F1590)),"")</f>
        <v/>
      </c>
      <c r="I1590" s="38" t="str">
        <f ca="1">IF(ISNUMBER(A1590),NORMINV(RAND(),0,IF(AND(Data!$G$9="squeeze",A1590&lt;Data!$G$11*0.25),$H$32,1)*$C$30*$C$13)*($C$14*$C$12),"")</f>
        <v/>
      </c>
      <c r="J1590" s="42" t="str">
        <f ca="1">IFERROR(IF(Data!$C$6="Real",B1590,I1590+J1589+($C$14*$C$12)*(NORMINV(RAND(),$C$15,CHOOSE($G$13,$C$13,F1590,G1590)))),"")</f>
        <v/>
      </c>
      <c r="K1590" s="88" t="str">
        <f>IF(ISNUMBER(A1590), IF($G$16="fixed",$G$17,MIN(H1590*Data!$C$7*$C$16*0.5,$C$17*Data!$C$7))*$C$12,"")</f>
        <v/>
      </c>
      <c r="L1590" s="42" t="str">
        <f t="shared" ca="1" si="734"/>
        <v/>
      </c>
      <c r="M1590" s="44" t="str">
        <f t="shared" ca="1" si="735"/>
        <v/>
      </c>
      <c r="N1590" s="44" t="str">
        <f t="shared" ca="1" si="736"/>
        <v/>
      </c>
      <c r="O1590" s="108" t="str">
        <f t="shared" si="711"/>
        <v/>
      </c>
      <c r="P1590" s="102" t="str">
        <f t="shared" si="712"/>
        <v/>
      </c>
      <c r="Q1590" s="102" t="str">
        <f t="shared" si="713"/>
        <v/>
      </c>
      <c r="R1590" s="120" t="str">
        <f t="shared" si="731"/>
        <v/>
      </c>
      <c r="S1590" s="54" t="str">
        <f t="shared" si="732"/>
        <v/>
      </c>
      <c r="T1590" s="5" t="str">
        <f t="shared" si="714"/>
        <v/>
      </c>
      <c r="U1590" s="152" t="str">
        <f t="shared" si="715"/>
        <v/>
      </c>
      <c r="V1590" s="152" t="str">
        <f t="shared" si="716"/>
        <v/>
      </c>
      <c r="W1590" s="153" t="str">
        <f t="shared" si="717"/>
        <v/>
      </c>
      <c r="X1590" s="153" t="str">
        <f t="shared" si="718"/>
        <v/>
      </c>
      <c r="Y1590" s="153" t="str">
        <f t="shared" si="719"/>
        <v/>
      </c>
      <c r="Z1590" s="153" t="str">
        <f t="shared" si="720"/>
        <v/>
      </c>
      <c r="AA1590" s="152" t="str">
        <f t="shared" si="721"/>
        <v/>
      </c>
      <c r="AB1590" s="152" t="str">
        <f t="shared" si="722"/>
        <v/>
      </c>
      <c r="AC1590" s="154" t="str">
        <f t="shared" si="723"/>
        <v/>
      </c>
      <c r="AD1590" s="154" t="str">
        <f t="shared" si="724"/>
        <v/>
      </c>
      <c r="AE1590" s="3" t="str">
        <f t="shared" si="725"/>
        <v/>
      </c>
      <c r="AF1590" s="3" t="str">
        <f t="shared" si="726"/>
        <v/>
      </c>
      <c r="AG1590" s="3" t="str">
        <f t="shared" si="733"/>
        <v/>
      </c>
      <c r="AH1590" s="4" t="str">
        <f t="shared" si="727"/>
        <v/>
      </c>
      <c r="AI1590" s="75" t="str">
        <f t="shared" si="728"/>
        <v/>
      </c>
      <c r="AJ1590" s="75" t="str">
        <f t="shared" si="729"/>
        <v/>
      </c>
    </row>
    <row r="1591" spans="1:36" ht="14.25">
      <c r="A1591" s="41" t="str">
        <f t="shared" si="730"/>
        <v/>
      </c>
      <c r="B1591" s="150" t="str">
        <f>IF(ISNUMBER(A1591),INDEX('MetaTrader Import'!$H$13:$J$5893,TRUNC(((A1591-$A$39+1)-1)/3)+1,MOD((A1591-$A$39+1)-1,3)+1),"")</f>
        <v/>
      </c>
      <c r="C1591" s="43" t="str">
        <f t="shared" si="707"/>
        <v/>
      </c>
      <c r="D1591" s="43" t="str">
        <f t="shared" ca="1" si="708"/>
        <v/>
      </c>
      <c r="E1591" s="43" t="str">
        <f t="shared" si="709"/>
        <v/>
      </c>
      <c r="F1591" s="43" t="str">
        <f t="shared" si="710"/>
        <v/>
      </c>
      <c r="G1591" s="43" t="str">
        <f>IF(A1591&lt;&gt;"",IF(A1591&lt;Data!$G$11*0.25,$C$13/$G$32,IF(A1591&gt;Data!$G$11*0.25,$C$13,$C$13*10)),"")</f>
        <v/>
      </c>
      <c r="H1591" s="43" t="str">
        <f>IF(A1591&lt;&gt;"",IF(Data!$G$9="constant",$C$13,IF(Data!$G$9="squeeze",G1591,F1591)),"")</f>
        <v/>
      </c>
      <c r="I1591" s="38" t="str">
        <f ca="1">IF(ISNUMBER(A1591),NORMINV(RAND(),0,IF(AND(Data!$G$9="squeeze",A1591&lt;Data!$G$11*0.25),$H$32,1)*$C$30*$C$13)*($C$14*$C$12),"")</f>
        <v/>
      </c>
      <c r="J1591" s="42" t="str">
        <f ca="1">IFERROR(IF(Data!$C$6="Real",B1591,I1591+J1590+($C$14*$C$12)*(NORMINV(RAND(),$C$15,CHOOSE($G$13,$C$13,F1591,G1591)))),"")</f>
        <v/>
      </c>
      <c r="K1591" s="88" t="str">
        <f>IF(ISNUMBER(A1591), IF($G$16="fixed",$G$17,MIN(H1591*Data!$C$7*$C$16*0.5,$C$17*Data!$C$7))*$C$12,"")</f>
        <v/>
      </c>
      <c r="L1591" s="42" t="str">
        <f t="shared" ca="1" si="734"/>
        <v/>
      </c>
      <c r="M1591" s="44" t="str">
        <f t="shared" ca="1" si="735"/>
        <v/>
      </c>
      <c r="N1591" s="44" t="str">
        <f t="shared" ca="1" si="736"/>
        <v/>
      </c>
      <c r="O1591" s="108" t="str">
        <f t="shared" si="711"/>
        <v/>
      </c>
      <c r="P1591" s="102" t="str">
        <f t="shared" si="712"/>
        <v/>
      </c>
      <c r="Q1591" s="102" t="str">
        <f t="shared" si="713"/>
        <v/>
      </c>
      <c r="R1591" s="120" t="str">
        <f t="shared" si="731"/>
        <v/>
      </c>
      <c r="S1591" s="54" t="str">
        <f t="shared" si="732"/>
        <v/>
      </c>
      <c r="T1591" s="5" t="str">
        <f t="shared" si="714"/>
        <v/>
      </c>
      <c r="U1591" s="152" t="str">
        <f t="shared" si="715"/>
        <v/>
      </c>
      <c r="V1591" s="152" t="str">
        <f t="shared" si="716"/>
        <v/>
      </c>
      <c r="W1591" s="153" t="str">
        <f t="shared" si="717"/>
        <v/>
      </c>
      <c r="X1591" s="153" t="str">
        <f t="shared" si="718"/>
        <v/>
      </c>
      <c r="Y1591" s="153" t="str">
        <f t="shared" si="719"/>
        <v/>
      </c>
      <c r="Z1591" s="153" t="str">
        <f t="shared" si="720"/>
        <v/>
      </c>
      <c r="AA1591" s="152" t="str">
        <f t="shared" si="721"/>
        <v/>
      </c>
      <c r="AB1591" s="152" t="str">
        <f t="shared" si="722"/>
        <v/>
      </c>
      <c r="AC1591" s="154" t="str">
        <f t="shared" si="723"/>
        <v/>
      </c>
      <c r="AD1591" s="154" t="str">
        <f t="shared" si="724"/>
        <v/>
      </c>
      <c r="AE1591" s="3" t="str">
        <f t="shared" si="725"/>
        <v/>
      </c>
      <c r="AF1591" s="3" t="str">
        <f t="shared" si="726"/>
        <v/>
      </c>
      <c r="AG1591" s="3" t="str">
        <f t="shared" si="733"/>
        <v/>
      </c>
      <c r="AH1591" s="4" t="str">
        <f t="shared" si="727"/>
        <v/>
      </c>
      <c r="AI1591" s="75" t="str">
        <f t="shared" si="728"/>
        <v/>
      </c>
      <c r="AJ1591" s="75" t="str">
        <f t="shared" si="729"/>
        <v/>
      </c>
    </row>
    <row r="1592" spans="1:36" ht="14.25">
      <c r="A1592" s="41" t="str">
        <f t="shared" si="730"/>
        <v/>
      </c>
      <c r="B1592" s="150" t="str">
        <f>IF(ISNUMBER(A1592),INDEX('MetaTrader Import'!$H$13:$J$5893,TRUNC(((A1592-$A$39+1)-1)/3)+1,MOD((A1592-$A$39+1)-1,3)+1),"")</f>
        <v/>
      </c>
      <c r="C1592" s="43" t="str">
        <f t="shared" si="707"/>
        <v/>
      </c>
      <c r="D1592" s="43" t="str">
        <f t="shared" ca="1" si="708"/>
        <v/>
      </c>
      <c r="E1592" s="43" t="str">
        <f t="shared" si="709"/>
        <v/>
      </c>
      <c r="F1592" s="43" t="str">
        <f t="shared" si="710"/>
        <v/>
      </c>
      <c r="G1592" s="43" t="str">
        <f>IF(A1592&lt;&gt;"",IF(A1592&lt;Data!$G$11*0.25,$C$13/$G$32,IF(A1592&gt;Data!$G$11*0.25,$C$13,$C$13*10)),"")</f>
        <v/>
      </c>
      <c r="H1592" s="43" t="str">
        <f>IF(A1592&lt;&gt;"",IF(Data!$G$9="constant",$C$13,IF(Data!$G$9="squeeze",G1592,F1592)),"")</f>
        <v/>
      </c>
      <c r="I1592" s="38" t="str">
        <f ca="1">IF(ISNUMBER(A1592),NORMINV(RAND(),0,IF(AND(Data!$G$9="squeeze",A1592&lt;Data!$G$11*0.25),$H$32,1)*$C$30*$C$13)*($C$14*$C$12),"")</f>
        <v/>
      </c>
      <c r="J1592" s="42" t="str">
        <f ca="1">IFERROR(IF(Data!$C$6="Real",B1592,I1592+J1591+($C$14*$C$12)*(NORMINV(RAND(),$C$15,CHOOSE($G$13,$C$13,F1592,G1592)))),"")</f>
        <v/>
      </c>
      <c r="K1592" s="88" t="str">
        <f>IF(ISNUMBER(A1592), IF($G$16="fixed",$G$17,MIN(H1592*Data!$C$7*$C$16*0.5,$C$17*Data!$C$7))*$C$12,"")</f>
        <v/>
      </c>
      <c r="L1592" s="42" t="str">
        <f t="shared" ca="1" si="734"/>
        <v/>
      </c>
      <c r="M1592" s="44" t="str">
        <f t="shared" ca="1" si="735"/>
        <v/>
      </c>
      <c r="N1592" s="44" t="str">
        <f t="shared" ca="1" si="736"/>
        <v/>
      </c>
      <c r="O1592" s="108" t="str">
        <f t="shared" si="711"/>
        <v/>
      </c>
      <c r="P1592" s="102" t="str">
        <f t="shared" si="712"/>
        <v/>
      </c>
      <c r="Q1592" s="102" t="str">
        <f t="shared" si="713"/>
        <v/>
      </c>
      <c r="R1592" s="120" t="str">
        <f t="shared" si="731"/>
        <v/>
      </c>
      <c r="S1592" s="54" t="str">
        <f t="shared" si="732"/>
        <v/>
      </c>
      <c r="T1592" s="5" t="str">
        <f t="shared" si="714"/>
        <v/>
      </c>
      <c r="U1592" s="152" t="str">
        <f t="shared" si="715"/>
        <v/>
      </c>
      <c r="V1592" s="152" t="str">
        <f t="shared" si="716"/>
        <v/>
      </c>
      <c r="W1592" s="153" t="str">
        <f t="shared" si="717"/>
        <v/>
      </c>
      <c r="X1592" s="153" t="str">
        <f t="shared" si="718"/>
        <v/>
      </c>
      <c r="Y1592" s="153" t="str">
        <f t="shared" si="719"/>
        <v/>
      </c>
      <c r="Z1592" s="153" t="str">
        <f t="shared" si="720"/>
        <v/>
      </c>
      <c r="AA1592" s="152" t="str">
        <f t="shared" si="721"/>
        <v/>
      </c>
      <c r="AB1592" s="152" t="str">
        <f t="shared" si="722"/>
        <v/>
      </c>
      <c r="AC1592" s="154" t="str">
        <f t="shared" si="723"/>
        <v/>
      </c>
      <c r="AD1592" s="154" t="str">
        <f t="shared" si="724"/>
        <v/>
      </c>
      <c r="AE1592" s="3" t="str">
        <f t="shared" si="725"/>
        <v/>
      </c>
      <c r="AF1592" s="3" t="str">
        <f t="shared" si="726"/>
        <v/>
      </c>
      <c r="AG1592" s="3" t="str">
        <f t="shared" si="733"/>
        <v/>
      </c>
      <c r="AH1592" s="4" t="str">
        <f t="shared" si="727"/>
        <v/>
      </c>
      <c r="AI1592" s="75" t="str">
        <f t="shared" si="728"/>
        <v/>
      </c>
      <c r="AJ1592" s="75" t="str">
        <f t="shared" si="729"/>
        <v/>
      </c>
    </row>
    <row r="1593" spans="1:36" ht="14.25">
      <c r="A1593" s="41" t="str">
        <f t="shared" si="730"/>
        <v/>
      </c>
      <c r="B1593" s="150" t="str">
        <f>IF(ISNUMBER(A1593),INDEX('MetaTrader Import'!$H$13:$J$5893,TRUNC(((A1593-$A$39+1)-1)/3)+1,MOD((A1593-$A$39+1)-1,3)+1),"")</f>
        <v/>
      </c>
      <c r="C1593" s="43" t="str">
        <f t="shared" si="707"/>
        <v/>
      </c>
      <c r="D1593" s="43" t="str">
        <f t="shared" ca="1" si="708"/>
        <v/>
      </c>
      <c r="E1593" s="43" t="str">
        <f t="shared" si="709"/>
        <v/>
      </c>
      <c r="F1593" s="43" t="str">
        <f t="shared" si="710"/>
        <v/>
      </c>
      <c r="G1593" s="43" t="str">
        <f>IF(A1593&lt;&gt;"",IF(A1593&lt;Data!$G$11*0.25,$C$13/$G$32,IF(A1593&gt;Data!$G$11*0.25,$C$13,$C$13*10)),"")</f>
        <v/>
      </c>
      <c r="H1593" s="43" t="str">
        <f>IF(A1593&lt;&gt;"",IF(Data!$G$9="constant",$C$13,IF(Data!$G$9="squeeze",G1593,F1593)),"")</f>
        <v/>
      </c>
      <c r="I1593" s="38" t="str">
        <f ca="1">IF(ISNUMBER(A1593),NORMINV(RAND(),0,IF(AND(Data!$G$9="squeeze",A1593&lt;Data!$G$11*0.25),$H$32,1)*$C$30*$C$13)*($C$14*$C$12),"")</f>
        <v/>
      </c>
      <c r="J1593" s="42" t="str">
        <f ca="1">IFERROR(IF(Data!$C$6="Real",B1593,I1593+J1592+($C$14*$C$12)*(NORMINV(RAND(),$C$15,CHOOSE($G$13,$C$13,F1593,G1593)))),"")</f>
        <v/>
      </c>
      <c r="K1593" s="88" t="str">
        <f>IF(ISNUMBER(A1593), IF($G$16="fixed",$G$17,MIN(H1593*Data!$C$7*$C$16*0.5,$C$17*Data!$C$7))*$C$12,"")</f>
        <v/>
      </c>
      <c r="L1593" s="42" t="str">
        <f t="shared" ca="1" si="734"/>
        <v/>
      </c>
      <c r="M1593" s="44" t="str">
        <f t="shared" ca="1" si="735"/>
        <v/>
      </c>
      <c r="N1593" s="44" t="str">
        <f t="shared" ca="1" si="736"/>
        <v/>
      </c>
      <c r="O1593" s="108" t="str">
        <f t="shared" si="711"/>
        <v/>
      </c>
      <c r="P1593" s="102" t="str">
        <f t="shared" si="712"/>
        <v/>
      </c>
      <c r="Q1593" s="102" t="str">
        <f t="shared" si="713"/>
        <v/>
      </c>
      <c r="R1593" s="120" t="str">
        <f t="shared" si="731"/>
        <v/>
      </c>
      <c r="S1593" s="54" t="str">
        <f t="shared" si="732"/>
        <v/>
      </c>
      <c r="T1593" s="5" t="str">
        <f t="shared" si="714"/>
        <v/>
      </c>
      <c r="U1593" s="152" t="str">
        <f t="shared" si="715"/>
        <v/>
      </c>
      <c r="V1593" s="152" t="str">
        <f t="shared" si="716"/>
        <v/>
      </c>
      <c r="W1593" s="153" t="str">
        <f t="shared" si="717"/>
        <v/>
      </c>
      <c r="X1593" s="153" t="str">
        <f t="shared" si="718"/>
        <v/>
      </c>
      <c r="Y1593" s="153" t="str">
        <f t="shared" si="719"/>
        <v/>
      </c>
      <c r="Z1593" s="153" t="str">
        <f t="shared" si="720"/>
        <v/>
      </c>
      <c r="AA1593" s="152" t="str">
        <f t="shared" si="721"/>
        <v/>
      </c>
      <c r="AB1593" s="152" t="str">
        <f t="shared" si="722"/>
        <v/>
      </c>
      <c r="AC1593" s="154" t="str">
        <f t="shared" si="723"/>
        <v/>
      </c>
      <c r="AD1593" s="154" t="str">
        <f t="shared" si="724"/>
        <v/>
      </c>
      <c r="AE1593" s="3" t="str">
        <f t="shared" si="725"/>
        <v/>
      </c>
      <c r="AF1593" s="3" t="str">
        <f t="shared" si="726"/>
        <v/>
      </c>
      <c r="AG1593" s="3" t="str">
        <f t="shared" si="733"/>
        <v/>
      </c>
      <c r="AH1593" s="4" t="str">
        <f t="shared" si="727"/>
        <v/>
      </c>
      <c r="AI1593" s="75" t="str">
        <f t="shared" si="728"/>
        <v/>
      </c>
      <c r="AJ1593" s="75" t="str">
        <f t="shared" si="729"/>
        <v/>
      </c>
    </row>
    <row r="1594" spans="1:36" ht="14.25">
      <c r="A1594" s="41" t="str">
        <f t="shared" si="730"/>
        <v/>
      </c>
      <c r="B1594" s="150" t="str">
        <f>IF(ISNUMBER(A1594),INDEX('MetaTrader Import'!$H$13:$J$5893,TRUNC(((A1594-$A$39+1)-1)/3)+1,MOD((A1594-$A$39+1)-1,3)+1),"")</f>
        <v/>
      </c>
      <c r="C1594" s="43" t="str">
        <f t="shared" si="707"/>
        <v/>
      </c>
      <c r="D1594" s="43" t="str">
        <f t="shared" ca="1" si="708"/>
        <v/>
      </c>
      <c r="E1594" s="43" t="str">
        <f t="shared" si="709"/>
        <v/>
      </c>
      <c r="F1594" s="43" t="str">
        <f t="shared" si="710"/>
        <v/>
      </c>
      <c r="G1594" s="43" t="str">
        <f>IF(A1594&lt;&gt;"",IF(A1594&lt;Data!$G$11*0.25,$C$13/$G$32,IF(A1594&gt;Data!$G$11*0.25,$C$13,$C$13*10)),"")</f>
        <v/>
      </c>
      <c r="H1594" s="43" t="str">
        <f>IF(A1594&lt;&gt;"",IF(Data!$G$9="constant",$C$13,IF(Data!$G$9="squeeze",G1594,F1594)),"")</f>
        <v/>
      </c>
      <c r="I1594" s="38" t="str">
        <f ca="1">IF(ISNUMBER(A1594),NORMINV(RAND(),0,IF(AND(Data!$G$9="squeeze",A1594&lt;Data!$G$11*0.25),$H$32,1)*$C$30*$C$13)*($C$14*$C$12),"")</f>
        <v/>
      </c>
      <c r="J1594" s="42" t="str">
        <f ca="1">IFERROR(IF(Data!$C$6="Real",B1594,I1594+J1593+($C$14*$C$12)*(NORMINV(RAND(),$C$15,CHOOSE($G$13,$C$13,F1594,G1594)))),"")</f>
        <v/>
      </c>
      <c r="K1594" s="88" t="str">
        <f>IF(ISNUMBER(A1594), IF($G$16="fixed",$G$17,MIN(H1594*Data!$C$7*$C$16*0.5,$C$17*Data!$C$7))*$C$12,"")</f>
        <v/>
      </c>
      <c r="L1594" s="42" t="str">
        <f t="shared" ca="1" si="734"/>
        <v/>
      </c>
      <c r="M1594" s="44" t="str">
        <f t="shared" ca="1" si="735"/>
        <v/>
      </c>
      <c r="N1594" s="44" t="str">
        <f t="shared" ca="1" si="736"/>
        <v/>
      </c>
      <c r="O1594" s="108" t="str">
        <f t="shared" si="711"/>
        <v/>
      </c>
      <c r="P1594" s="102" t="str">
        <f t="shared" si="712"/>
        <v/>
      </c>
      <c r="Q1594" s="102" t="str">
        <f t="shared" si="713"/>
        <v/>
      </c>
      <c r="R1594" s="120" t="str">
        <f t="shared" si="731"/>
        <v/>
      </c>
      <c r="S1594" s="54" t="str">
        <f t="shared" si="732"/>
        <v/>
      </c>
      <c r="T1594" s="5" t="str">
        <f t="shared" si="714"/>
        <v/>
      </c>
      <c r="U1594" s="152" t="str">
        <f t="shared" si="715"/>
        <v/>
      </c>
      <c r="V1594" s="152" t="str">
        <f t="shared" si="716"/>
        <v/>
      </c>
      <c r="W1594" s="153" t="str">
        <f t="shared" si="717"/>
        <v/>
      </c>
      <c r="X1594" s="153" t="str">
        <f t="shared" si="718"/>
        <v/>
      </c>
      <c r="Y1594" s="153" t="str">
        <f t="shared" si="719"/>
        <v/>
      </c>
      <c r="Z1594" s="153" t="str">
        <f t="shared" si="720"/>
        <v/>
      </c>
      <c r="AA1594" s="152" t="str">
        <f t="shared" si="721"/>
        <v/>
      </c>
      <c r="AB1594" s="152" t="str">
        <f t="shared" si="722"/>
        <v/>
      </c>
      <c r="AC1594" s="154" t="str">
        <f t="shared" si="723"/>
        <v/>
      </c>
      <c r="AD1594" s="154" t="str">
        <f t="shared" si="724"/>
        <v/>
      </c>
      <c r="AE1594" s="3" t="str">
        <f t="shared" si="725"/>
        <v/>
      </c>
      <c r="AF1594" s="3" t="str">
        <f t="shared" si="726"/>
        <v/>
      </c>
      <c r="AG1594" s="3" t="str">
        <f t="shared" si="733"/>
        <v/>
      </c>
      <c r="AH1594" s="4" t="str">
        <f t="shared" si="727"/>
        <v/>
      </c>
      <c r="AI1594" s="75" t="str">
        <f t="shared" si="728"/>
        <v/>
      </c>
      <c r="AJ1594" s="75" t="str">
        <f t="shared" si="729"/>
        <v/>
      </c>
    </row>
    <row r="1595" spans="1:36" ht="14.25">
      <c r="A1595" s="41" t="str">
        <f t="shared" si="730"/>
        <v/>
      </c>
      <c r="B1595" s="150" t="str">
        <f>IF(ISNUMBER(A1595),INDEX('MetaTrader Import'!$H$13:$J$5893,TRUNC(((A1595-$A$39+1)-1)/3)+1,MOD((A1595-$A$39+1)-1,3)+1),"")</f>
        <v/>
      </c>
      <c r="C1595" s="43" t="str">
        <f t="shared" si="707"/>
        <v/>
      </c>
      <c r="D1595" s="43" t="str">
        <f t="shared" ca="1" si="708"/>
        <v/>
      </c>
      <c r="E1595" s="43" t="str">
        <f t="shared" si="709"/>
        <v/>
      </c>
      <c r="F1595" s="43" t="str">
        <f t="shared" si="710"/>
        <v/>
      </c>
      <c r="G1595" s="43" t="str">
        <f>IF(A1595&lt;&gt;"",IF(A1595&lt;Data!$G$11*0.25,$C$13/$G$32,IF(A1595&gt;Data!$G$11*0.25,$C$13,$C$13*10)),"")</f>
        <v/>
      </c>
      <c r="H1595" s="43" t="str">
        <f>IF(A1595&lt;&gt;"",IF(Data!$G$9="constant",$C$13,IF(Data!$G$9="squeeze",G1595,F1595)),"")</f>
        <v/>
      </c>
      <c r="I1595" s="38" t="str">
        <f ca="1">IF(ISNUMBER(A1595),NORMINV(RAND(),0,IF(AND(Data!$G$9="squeeze",A1595&lt;Data!$G$11*0.25),$H$32,1)*$C$30*$C$13)*($C$14*$C$12),"")</f>
        <v/>
      </c>
      <c r="J1595" s="42" t="str">
        <f ca="1">IFERROR(IF(Data!$C$6="Real",B1595,I1595+J1594+($C$14*$C$12)*(NORMINV(RAND(),$C$15,CHOOSE($G$13,$C$13,F1595,G1595)))),"")</f>
        <v/>
      </c>
      <c r="K1595" s="88" t="str">
        <f>IF(ISNUMBER(A1595), IF($G$16="fixed",$G$17,MIN(H1595*Data!$C$7*$C$16*0.5,$C$17*Data!$C$7))*$C$12,"")</f>
        <v/>
      </c>
      <c r="L1595" s="42" t="str">
        <f t="shared" ca="1" si="734"/>
        <v/>
      </c>
      <c r="M1595" s="44" t="str">
        <f t="shared" ca="1" si="735"/>
        <v/>
      </c>
      <c r="N1595" s="44" t="str">
        <f t="shared" ca="1" si="736"/>
        <v/>
      </c>
      <c r="O1595" s="108" t="str">
        <f t="shared" si="711"/>
        <v/>
      </c>
      <c r="P1595" s="102" t="str">
        <f t="shared" si="712"/>
        <v/>
      </c>
      <c r="Q1595" s="102" t="str">
        <f t="shared" si="713"/>
        <v/>
      </c>
      <c r="R1595" s="120" t="str">
        <f t="shared" si="731"/>
        <v/>
      </c>
      <c r="S1595" s="54" t="str">
        <f t="shared" si="732"/>
        <v/>
      </c>
      <c r="T1595" s="5" t="str">
        <f t="shared" si="714"/>
        <v/>
      </c>
      <c r="U1595" s="152" t="str">
        <f t="shared" si="715"/>
        <v/>
      </c>
      <c r="V1595" s="152" t="str">
        <f t="shared" si="716"/>
        <v/>
      </c>
      <c r="W1595" s="153" t="str">
        <f t="shared" si="717"/>
        <v/>
      </c>
      <c r="X1595" s="153" t="str">
        <f t="shared" si="718"/>
        <v/>
      </c>
      <c r="Y1595" s="153" t="str">
        <f t="shared" si="719"/>
        <v/>
      </c>
      <c r="Z1595" s="153" t="str">
        <f t="shared" si="720"/>
        <v/>
      </c>
      <c r="AA1595" s="152" t="str">
        <f t="shared" si="721"/>
        <v/>
      </c>
      <c r="AB1595" s="152" t="str">
        <f t="shared" si="722"/>
        <v/>
      </c>
      <c r="AC1595" s="154" t="str">
        <f t="shared" si="723"/>
        <v/>
      </c>
      <c r="AD1595" s="154" t="str">
        <f t="shared" si="724"/>
        <v/>
      </c>
      <c r="AE1595" s="3" t="str">
        <f t="shared" si="725"/>
        <v/>
      </c>
      <c r="AF1595" s="3" t="str">
        <f t="shared" si="726"/>
        <v/>
      </c>
      <c r="AG1595" s="3" t="str">
        <f t="shared" si="733"/>
        <v/>
      </c>
      <c r="AH1595" s="4" t="str">
        <f t="shared" si="727"/>
        <v/>
      </c>
      <c r="AI1595" s="75" t="str">
        <f t="shared" si="728"/>
        <v/>
      </c>
      <c r="AJ1595" s="75" t="str">
        <f t="shared" si="729"/>
        <v/>
      </c>
    </row>
    <row r="1596" spans="1:36" ht="14.25">
      <c r="A1596" s="41" t="str">
        <f t="shared" si="730"/>
        <v/>
      </c>
      <c r="B1596" s="150" t="str">
        <f>IF(ISNUMBER(A1596),INDEX('MetaTrader Import'!$H$13:$J$5893,TRUNC(((A1596-$A$39+1)-1)/3)+1,MOD((A1596-$A$39+1)-1,3)+1),"")</f>
        <v/>
      </c>
      <c r="C1596" s="43" t="str">
        <f t="shared" si="707"/>
        <v/>
      </c>
      <c r="D1596" s="43" t="str">
        <f t="shared" ca="1" si="708"/>
        <v/>
      </c>
      <c r="E1596" s="43" t="str">
        <f t="shared" si="709"/>
        <v/>
      </c>
      <c r="F1596" s="43" t="str">
        <f t="shared" si="710"/>
        <v/>
      </c>
      <c r="G1596" s="43" t="str">
        <f>IF(A1596&lt;&gt;"",IF(A1596&lt;Data!$G$11*0.25,$C$13/$G$32,IF(A1596&gt;Data!$G$11*0.25,$C$13,$C$13*10)),"")</f>
        <v/>
      </c>
      <c r="H1596" s="43" t="str">
        <f>IF(A1596&lt;&gt;"",IF(Data!$G$9="constant",$C$13,IF(Data!$G$9="squeeze",G1596,F1596)),"")</f>
        <v/>
      </c>
      <c r="I1596" s="38" t="str">
        <f ca="1">IF(ISNUMBER(A1596),NORMINV(RAND(),0,IF(AND(Data!$G$9="squeeze",A1596&lt;Data!$G$11*0.25),$H$32,1)*$C$30*$C$13)*($C$14*$C$12),"")</f>
        <v/>
      </c>
      <c r="J1596" s="42" t="str">
        <f ca="1">IFERROR(IF(Data!$C$6="Real",B1596,I1596+J1595+($C$14*$C$12)*(NORMINV(RAND(),$C$15,CHOOSE($G$13,$C$13,F1596,G1596)))),"")</f>
        <v/>
      </c>
      <c r="K1596" s="88" t="str">
        <f>IF(ISNUMBER(A1596), IF($G$16="fixed",$G$17,MIN(H1596*Data!$C$7*$C$16*0.5,$C$17*Data!$C$7))*$C$12,"")</f>
        <v/>
      </c>
      <c r="L1596" s="42" t="str">
        <f t="shared" ca="1" si="734"/>
        <v/>
      </c>
      <c r="M1596" s="44" t="str">
        <f t="shared" ca="1" si="735"/>
        <v/>
      </c>
      <c r="N1596" s="44" t="str">
        <f t="shared" ca="1" si="736"/>
        <v/>
      </c>
      <c r="O1596" s="108" t="str">
        <f t="shared" si="711"/>
        <v/>
      </c>
      <c r="P1596" s="102" t="str">
        <f t="shared" si="712"/>
        <v/>
      </c>
      <c r="Q1596" s="102" t="str">
        <f t="shared" si="713"/>
        <v/>
      </c>
      <c r="R1596" s="120" t="str">
        <f t="shared" si="731"/>
        <v/>
      </c>
      <c r="S1596" s="54" t="str">
        <f t="shared" si="732"/>
        <v/>
      </c>
      <c r="T1596" s="5" t="str">
        <f t="shared" si="714"/>
        <v/>
      </c>
      <c r="U1596" s="152" t="str">
        <f t="shared" si="715"/>
        <v/>
      </c>
      <c r="V1596" s="152" t="str">
        <f t="shared" si="716"/>
        <v/>
      </c>
      <c r="W1596" s="153" t="str">
        <f t="shared" si="717"/>
        <v/>
      </c>
      <c r="X1596" s="153" t="str">
        <f t="shared" si="718"/>
        <v/>
      </c>
      <c r="Y1596" s="153" t="str">
        <f t="shared" si="719"/>
        <v/>
      </c>
      <c r="Z1596" s="153" t="str">
        <f t="shared" si="720"/>
        <v/>
      </c>
      <c r="AA1596" s="152" t="str">
        <f t="shared" si="721"/>
        <v/>
      </c>
      <c r="AB1596" s="152" t="str">
        <f t="shared" si="722"/>
        <v/>
      </c>
      <c r="AC1596" s="154" t="str">
        <f t="shared" si="723"/>
        <v/>
      </c>
      <c r="AD1596" s="154" t="str">
        <f t="shared" si="724"/>
        <v/>
      </c>
      <c r="AE1596" s="3" t="str">
        <f t="shared" si="725"/>
        <v/>
      </c>
      <c r="AF1596" s="3" t="str">
        <f t="shared" si="726"/>
        <v/>
      </c>
      <c r="AG1596" s="3" t="str">
        <f t="shared" si="733"/>
        <v/>
      </c>
      <c r="AH1596" s="4" t="str">
        <f t="shared" si="727"/>
        <v/>
      </c>
      <c r="AI1596" s="75" t="str">
        <f t="shared" si="728"/>
        <v/>
      </c>
      <c r="AJ1596" s="75" t="str">
        <f t="shared" si="729"/>
        <v/>
      </c>
    </row>
    <row r="1597" spans="1:36" ht="14.25">
      <c r="A1597" s="41" t="str">
        <f t="shared" si="730"/>
        <v/>
      </c>
      <c r="B1597" s="150" t="str">
        <f>IF(ISNUMBER(A1597),INDEX('MetaTrader Import'!$H$13:$J$5893,TRUNC(((A1597-$A$39+1)-1)/3)+1,MOD((A1597-$A$39+1)-1,3)+1),"")</f>
        <v/>
      </c>
      <c r="C1597" s="43" t="str">
        <f t="shared" si="707"/>
        <v/>
      </c>
      <c r="D1597" s="43" t="str">
        <f t="shared" ca="1" si="708"/>
        <v/>
      </c>
      <c r="E1597" s="43" t="str">
        <f t="shared" si="709"/>
        <v/>
      </c>
      <c r="F1597" s="43" t="str">
        <f t="shared" si="710"/>
        <v/>
      </c>
      <c r="G1597" s="43" t="str">
        <f>IF(A1597&lt;&gt;"",IF(A1597&lt;Data!$G$11*0.25,$C$13/$G$32,IF(A1597&gt;Data!$G$11*0.25,$C$13,$C$13*10)),"")</f>
        <v/>
      </c>
      <c r="H1597" s="43" t="str">
        <f>IF(A1597&lt;&gt;"",IF(Data!$G$9="constant",$C$13,IF(Data!$G$9="squeeze",G1597,F1597)),"")</f>
        <v/>
      </c>
      <c r="I1597" s="38" t="str">
        <f ca="1">IF(ISNUMBER(A1597),NORMINV(RAND(),0,IF(AND(Data!$G$9="squeeze",A1597&lt;Data!$G$11*0.25),$H$32,1)*$C$30*$C$13)*($C$14*$C$12),"")</f>
        <v/>
      </c>
      <c r="J1597" s="42" t="str">
        <f ca="1">IFERROR(IF(Data!$C$6="Real",B1597,I1597+J1596+($C$14*$C$12)*(NORMINV(RAND(),$C$15,CHOOSE($G$13,$C$13,F1597,G1597)))),"")</f>
        <v/>
      </c>
      <c r="K1597" s="88" t="str">
        <f>IF(ISNUMBER(A1597), IF($G$16="fixed",$G$17,MIN(H1597*Data!$C$7*$C$16*0.5,$C$17*Data!$C$7))*$C$12,"")</f>
        <v/>
      </c>
      <c r="L1597" s="42" t="str">
        <f t="shared" ca="1" si="734"/>
        <v/>
      </c>
      <c r="M1597" s="44" t="str">
        <f t="shared" ca="1" si="735"/>
        <v/>
      </c>
      <c r="N1597" s="44" t="str">
        <f t="shared" ca="1" si="736"/>
        <v/>
      </c>
      <c r="O1597" s="108" t="str">
        <f t="shared" si="711"/>
        <v/>
      </c>
      <c r="P1597" s="102" t="str">
        <f t="shared" si="712"/>
        <v/>
      </c>
      <c r="Q1597" s="102" t="str">
        <f t="shared" si="713"/>
        <v/>
      </c>
      <c r="R1597" s="120" t="str">
        <f t="shared" si="731"/>
        <v/>
      </c>
      <c r="S1597" s="54" t="str">
        <f t="shared" si="732"/>
        <v/>
      </c>
      <c r="T1597" s="5" t="str">
        <f t="shared" si="714"/>
        <v/>
      </c>
      <c r="U1597" s="152" t="str">
        <f t="shared" si="715"/>
        <v/>
      </c>
      <c r="V1597" s="152" t="str">
        <f t="shared" si="716"/>
        <v/>
      </c>
      <c r="W1597" s="153" t="str">
        <f t="shared" si="717"/>
        <v/>
      </c>
      <c r="X1597" s="153" t="str">
        <f t="shared" si="718"/>
        <v/>
      </c>
      <c r="Y1597" s="153" t="str">
        <f t="shared" si="719"/>
        <v/>
      </c>
      <c r="Z1597" s="153" t="str">
        <f t="shared" si="720"/>
        <v/>
      </c>
      <c r="AA1597" s="152" t="str">
        <f t="shared" si="721"/>
        <v/>
      </c>
      <c r="AB1597" s="152" t="str">
        <f t="shared" si="722"/>
        <v/>
      </c>
      <c r="AC1597" s="154" t="str">
        <f t="shared" si="723"/>
        <v/>
      </c>
      <c r="AD1597" s="154" t="str">
        <f t="shared" si="724"/>
        <v/>
      </c>
      <c r="AE1597" s="3" t="str">
        <f t="shared" si="725"/>
        <v/>
      </c>
      <c r="AF1597" s="3" t="str">
        <f t="shared" si="726"/>
        <v/>
      </c>
      <c r="AG1597" s="3" t="str">
        <f t="shared" si="733"/>
        <v/>
      </c>
      <c r="AH1597" s="4" t="str">
        <f t="shared" si="727"/>
        <v/>
      </c>
      <c r="AI1597" s="75" t="str">
        <f t="shared" si="728"/>
        <v/>
      </c>
      <c r="AJ1597" s="75" t="str">
        <f t="shared" si="729"/>
        <v/>
      </c>
    </row>
    <row r="1598" spans="1:36" ht="14.25">
      <c r="A1598" s="41" t="str">
        <f t="shared" si="730"/>
        <v/>
      </c>
      <c r="B1598" s="150" t="str">
        <f>IF(ISNUMBER(A1598),INDEX('MetaTrader Import'!$H$13:$J$5893,TRUNC(((A1598-$A$39+1)-1)/3)+1,MOD((A1598-$A$39+1)-1,3)+1),"")</f>
        <v/>
      </c>
      <c r="C1598" s="43" t="str">
        <f t="shared" si="707"/>
        <v/>
      </c>
      <c r="D1598" s="43" t="str">
        <f t="shared" ca="1" si="708"/>
        <v/>
      </c>
      <c r="E1598" s="43" t="str">
        <f t="shared" si="709"/>
        <v/>
      </c>
      <c r="F1598" s="43" t="str">
        <f t="shared" si="710"/>
        <v/>
      </c>
      <c r="G1598" s="43" t="str">
        <f>IF(A1598&lt;&gt;"",IF(A1598&lt;Data!$G$11*0.25,$C$13/$G$32,IF(A1598&gt;Data!$G$11*0.25,$C$13,$C$13*10)),"")</f>
        <v/>
      </c>
      <c r="H1598" s="43" t="str">
        <f>IF(A1598&lt;&gt;"",IF(Data!$G$9="constant",$C$13,IF(Data!$G$9="squeeze",G1598,F1598)),"")</f>
        <v/>
      </c>
      <c r="I1598" s="38" t="str">
        <f ca="1">IF(ISNUMBER(A1598),NORMINV(RAND(),0,IF(AND(Data!$G$9="squeeze",A1598&lt;Data!$G$11*0.25),$H$32,1)*$C$30*$C$13)*($C$14*$C$12),"")</f>
        <v/>
      </c>
      <c r="J1598" s="42" t="str">
        <f ca="1">IFERROR(IF(Data!$C$6="Real",B1598,I1598+J1597+($C$14*$C$12)*(NORMINV(RAND(),$C$15,CHOOSE($G$13,$C$13,F1598,G1598)))),"")</f>
        <v/>
      </c>
      <c r="K1598" s="88" t="str">
        <f>IF(ISNUMBER(A1598), IF($G$16="fixed",$G$17,MIN(H1598*Data!$C$7*$C$16*0.5,$C$17*Data!$C$7))*$C$12,"")</f>
        <v/>
      </c>
      <c r="L1598" s="42" t="str">
        <f t="shared" ca="1" si="734"/>
        <v/>
      </c>
      <c r="M1598" s="44" t="str">
        <f t="shared" ca="1" si="735"/>
        <v/>
      </c>
      <c r="N1598" s="44" t="str">
        <f t="shared" ca="1" si="736"/>
        <v/>
      </c>
      <c r="O1598" s="108" t="str">
        <f t="shared" si="711"/>
        <v/>
      </c>
      <c r="P1598" s="102" t="str">
        <f t="shared" si="712"/>
        <v/>
      </c>
      <c r="Q1598" s="102" t="str">
        <f t="shared" si="713"/>
        <v/>
      </c>
      <c r="R1598" s="120" t="str">
        <f t="shared" si="731"/>
        <v/>
      </c>
      <c r="S1598" s="54" t="str">
        <f t="shared" si="732"/>
        <v/>
      </c>
      <c r="T1598" s="5" t="str">
        <f t="shared" si="714"/>
        <v/>
      </c>
      <c r="U1598" s="152" t="str">
        <f t="shared" si="715"/>
        <v/>
      </c>
      <c r="V1598" s="152" t="str">
        <f t="shared" si="716"/>
        <v/>
      </c>
      <c r="W1598" s="153" t="str">
        <f t="shared" si="717"/>
        <v/>
      </c>
      <c r="X1598" s="153" t="str">
        <f t="shared" si="718"/>
        <v/>
      </c>
      <c r="Y1598" s="153" t="str">
        <f t="shared" si="719"/>
        <v/>
      </c>
      <c r="Z1598" s="153" t="str">
        <f t="shared" si="720"/>
        <v/>
      </c>
      <c r="AA1598" s="152" t="str">
        <f t="shared" si="721"/>
        <v/>
      </c>
      <c r="AB1598" s="152" t="str">
        <f t="shared" si="722"/>
        <v/>
      </c>
      <c r="AC1598" s="154" t="str">
        <f t="shared" si="723"/>
        <v/>
      </c>
      <c r="AD1598" s="154" t="str">
        <f t="shared" si="724"/>
        <v/>
      </c>
      <c r="AE1598" s="3" t="str">
        <f t="shared" si="725"/>
        <v/>
      </c>
      <c r="AF1598" s="3" t="str">
        <f t="shared" si="726"/>
        <v/>
      </c>
      <c r="AG1598" s="3" t="str">
        <f t="shared" si="733"/>
        <v/>
      </c>
      <c r="AH1598" s="4" t="str">
        <f t="shared" si="727"/>
        <v/>
      </c>
      <c r="AI1598" s="75" t="str">
        <f t="shared" si="728"/>
        <v/>
      </c>
      <c r="AJ1598" s="75" t="str">
        <f t="shared" si="729"/>
        <v/>
      </c>
    </row>
    <row r="1599" spans="1:36" ht="14.25">
      <c r="A1599" s="41" t="str">
        <f t="shared" si="730"/>
        <v/>
      </c>
      <c r="B1599" s="150" t="str">
        <f>IF(ISNUMBER(A1599),INDEX('MetaTrader Import'!$H$13:$J$5893,TRUNC(((A1599-$A$39+1)-1)/3)+1,MOD((A1599-$A$39+1)-1,3)+1),"")</f>
        <v/>
      </c>
      <c r="C1599" s="43" t="str">
        <f t="shared" si="707"/>
        <v/>
      </c>
      <c r="D1599" s="43" t="str">
        <f t="shared" ca="1" si="708"/>
        <v/>
      </c>
      <c r="E1599" s="43" t="str">
        <f t="shared" si="709"/>
        <v/>
      </c>
      <c r="F1599" s="43" t="str">
        <f t="shared" si="710"/>
        <v/>
      </c>
      <c r="G1599" s="43" t="str">
        <f>IF(A1599&lt;&gt;"",IF(A1599&lt;Data!$G$11*0.25,$C$13/$G$32,IF(A1599&gt;Data!$G$11*0.25,$C$13,$C$13*10)),"")</f>
        <v/>
      </c>
      <c r="H1599" s="43" t="str">
        <f>IF(A1599&lt;&gt;"",IF(Data!$G$9="constant",$C$13,IF(Data!$G$9="squeeze",G1599,F1599)),"")</f>
        <v/>
      </c>
      <c r="I1599" s="38" t="str">
        <f ca="1">IF(ISNUMBER(A1599),NORMINV(RAND(),0,IF(AND(Data!$G$9="squeeze",A1599&lt;Data!$G$11*0.25),$H$32,1)*$C$30*$C$13)*($C$14*$C$12),"")</f>
        <v/>
      </c>
      <c r="J1599" s="42" t="str">
        <f ca="1">IFERROR(IF(Data!$C$6="Real",B1599,I1599+J1598+($C$14*$C$12)*(NORMINV(RAND(),$C$15,CHOOSE($G$13,$C$13,F1599,G1599)))),"")</f>
        <v/>
      </c>
      <c r="K1599" s="88" t="str">
        <f>IF(ISNUMBER(A1599), IF($G$16="fixed",$G$17,MIN(H1599*Data!$C$7*$C$16*0.5,$C$17*Data!$C$7))*$C$12,"")</f>
        <v/>
      </c>
      <c r="L1599" s="42" t="str">
        <f t="shared" ca="1" si="734"/>
        <v/>
      </c>
      <c r="M1599" s="44" t="str">
        <f t="shared" ca="1" si="735"/>
        <v/>
      </c>
      <c r="N1599" s="44" t="str">
        <f t="shared" ca="1" si="736"/>
        <v/>
      </c>
      <c r="O1599" s="108" t="str">
        <f t="shared" si="711"/>
        <v/>
      </c>
      <c r="P1599" s="102" t="str">
        <f t="shared" si="712"/>
        <v/>
      </c>
      <c r="Q1599" s="102" t="str">
        <f t="shared" si="713"/>
        <v/>
      </c>
      <c r="R1599" s="120" t="str">
        <f t="shared" si="731"/>
        <v/>
      </c>
      <c r="S1599" s="54" t="str">
        <f t="shared" si="732"/>
        <v/>
      </c>
      <c r="T1599" s="5" t="str">
        <f t="shared" si="714"/>
        <v/>
      </c>
      <c r="U1599" s="152" t="str">
        <f t="shared" si="715"/>
        <v/>
      </c>
      <c r="V1599" s="152" t="str">
        <f t="shared" si="716"/>
        <v/>
      </c>
      <c r="W1599" s="153" t="str">
        <f t="shared" si="717"/>
        <v/>
      </c>
      <c r="X1599" s="153" t="str">
        <f t="shared" si="718"/>
        <v/>
      </c>
      <c r="Y1599" s="153" t="str">
        <f t="shared" si="719"/>
        <v/>
      </c>
      <c r="Z1599" s="153" t="str">
        <f t="shared" si="720"/>
        <v/>
      </c>
      <c r="AA1599" s="152" t="str">
        <f t="shared" si="721"/>
        <v/>
      </c>
      <c r="AB1599" s="152" t="str">
        <f t="shared" si="722"/>
        <v/>
      </c>
      <c r="AC1599" s="154" t="str">
        <f t="shared" si="723"/>
        <v/>
      </c>
      <c r="AD1599" s="154" t="str">
        <f t="shared" si="724"/>
        <v/>
      </c>
      <c r="AE1599" s="3" t="str">
        <f t="shared" si="725"/>
        <v/>
      </c>
      <c r="AF1599" s="3" t="str">
        <f t="shared" si="726"/>
        <v/>
      </c>
      <c r="AG1599" s="3" t="str">
        <f t="shared" si="733"/>
        <v/>
      </c>
      <c r="AH1599" s="4" t="str">
        <f t="shared" si="727"/>
        <v/>
      </c>
      <c r="AI1599" s="75" t="str">
        <f t="shared" si="728"/>
        <v/>
      </c>
      <c r="AJ1599" s="75" t="str">
        <f t="shared" si="729"/>
        <v/>
      </c>
    </row>
    <row r="1600" spans="1:36" ht="14.25">
      <c r="A1600" s="41" t="str">
        <f t="shared" si="730"/>
        <v/>
      </c>
      <c r="B1600" s="150" t="str">
        <f>IF(ISNUMBER(A1600),INDEX('MetaTrader Import'!$H$13:$J$5893,TRUNC(((A1600-$A$39+1)-1)/3)+1,MOD((A1600-$A$39+1)-1,3)+1),"")</f>
        <v/>
      </c>
      <c r="C1600" s="43" t="str">
        <f t="shared" si="707"/>
        <v/>
      </c>
      <c r="D1600" s="43" t="str">
        <f t="shared" ca="1" si="708"/>
        <v/>
      </c>
      <c r="E1600" s="43" t="str">
        <f t="shared" si="709"/>
        <v/>
      </c>
      <c r="F1600" s="43" t="str">
        <f t="shared" si="710"/>
        <v/>
      </c>
      <c r="G1600" s="43" t="str">
        <f>IF(A1600&lt;&gt;"",IF(A1600&lt;Data!$G$11*0.25,$C$13/$G$32,IF(A1600&gt;Data!$G$11*0.25,$C$13,$C$13*10)),"")</f>
        <v/>
      </c>
      <c r="H1600" s="43" t="str">
        <f>IF(A1600&lt;&gt;"",IF(Data!$G$9="constant",$C$13,IF(Data!$G$9="squeeze",G1600,F1600)),"")</f>
        <v/>
      </c>
      <c r="I1600" s="38" t="str">
        <f ca="1">IF(ISNUMBER(A1600),NORMINV(RAND(),0,IF(AND(Data!$G$9="squeeze",A1600&lt;Data!$G$11*0.25),$H$32,1)*$C$30*$C$13)*($C$14*$C$12),"")</f>
        <v/>
      </c>
      <c r="J1600" s="42" t="str">
        <f ca="1">IFERROR(IF(Data!$C$6="Real",B1600,I1600+J1599+($C$14*$C$12)*(NORMINV(RAND(),$C$15,CHOOSE($G$13,$C$13,F1600,G1600)))),"")</f>
        <v/>
      </c>
      <c r="K1600" s="88" t="str">
        <f>IF(ISNUMBER(A1600), IF($G$16="fixed",$G$17,MIN(H1600*Data!$C$7*$C$16*0.5,$C$17*Data!$C$7))*$C$12,"")</f>
        <v/>
      </c>
      <c r="L1600" s="42" t="str">
        <f t="shared" ca="1" si="734"/>
        <v/>
      </c>
      <c r="M1600" s="44" t="str">
        <f t="shared" ca="1" si="735"/>
        <v/>
      </c>
      <c r="N1600" s="44" t="str">
        <f t="shared" ca="1" si="736"/>
        <v/>
      </c>
      <c r="O1600" s="108" t="str">
        <f t="shared" si="711"/>
        <v/>
      </c>
      <c r="P1600" s="102" t="str">
        <f t="shared" si="712"/>
        <v/>
      </c>
      <c r="Q1600" s="102" t="str">
        <f t="shared" si="713"/>
        <v/>
      </c>
      <c r="R1600" s="120" t="str">
        <f t="shared" si="731"/>
        <v/>
      </c>
      <c r="S1600" s="54" t="str">
        <f t="shared" si="732"/>
        <v/>
      </c>
      <c r="T1600" s="5" t="str">
        <f t="shared" si="714"/>
        <v/>
      </c>
      <c r="U1600" s="152" t="str">
        <f t="shared" si="715"/>
        <v/>
      </c>
      <c r="V1600" s="152" t="str">
        <f t="shared" si="716"/>
        <v/>
      </c>
      <c r="W1600" s="153" t="str">
        <f t="shared" si="717"/>
        <v/>
      </c>
      <c r="X1600" s="153" t="str">
        <f t="shared" si="718"/>
        <v/>
      </c>
      <c r="Y1600" s="153" t="str">
        <f t="shared" si="719"/>
        <v/>
      </c>
      <c r="Z1600" s="153" t="str">
        <f t="shared" si="720"/>
        <v/>
      </c>
      <c r="AA1600" s="152" t="str">
        <f t="shared" si="721"/>
        <v/>
      </c>
      <c r="AB1600" s="152" t="str">
        <f t="shared" si="722"/>
        <v/>
      </c>
      <c r="AC1600" s="154" t="str">
        <f t="shared" si="723"/>
        <v/>
      </c>
      <c r="AD1600" s="154" t="str">
        <f t="shared" si="724"/>
        <v/>
      </c>
      <c r="AE1600" s="3" t="str">
        <f t="shared" si="725"/>
        <v/>
      </c>
      <c r="AF1600" s="3" t="str">
        <f t="shared" si="726"/>
        <v/>
      </c>
      <c r="AG1600" s="3" t="str">
        <f t="shared" si="733"/>
        <v/>
      </c>
      <c r="AH1600" s="4" t="str">
        <f t="shared" si="727"/>
        <v/>
      </c>
      <c r="AI1600" s="75" t="str">
        <f t="shared" si="728"/>
        <v/>
      </c>
      <c r="AJ1600" s="75" t="str">
        <f t="shared" si="729"/>
        <v/>
      </c>
    </row>
    <row r="1601" spans="1:36" ht="14.25">
      <c r="A1601" s="41" t="str">
        <f t="shared" si="730"/>
        <v/>
      </c>
      <c r="B1601" s="150" t="str">
        <f>IF(ISNUMBER(A1601),INDEX('MetaTrader Import'!$H$13:$J$5893,TRUNC(((A1601-$A$39+1)-1)/3)+1,MOD((A1601-$A$39+1)-1,3)+1),"")</f>
        <v/>
      </c>
      <c r="C1601" s="43" t="str">
        <f t="shared" si="707"/>
        <v/>
      </c>
      <c r="D1601" s="43" t="str">
        <f t="shared" ca="1" si="708"/>
        <v/>
      </c>
      <c r="E1601" s="43" t="str">
        <f t="shared" si="709"/>
        <v/>
      </c>
      <c r="F1601" s="43" t="str">
        <f t="shared" si="710"/>
        <v/>
      </c>
      <c r="G1601" s="43" t="str">
        <f>IF(A1601&lt;&gt;"",IF(A1601&lt;Data!$G$11*0.25,$C$13/$G$32,IF(A1601&gt;Data!$G$11*0.25,$C$13,$C$13*10)),"")</f>
        <v/>
      </c>
      <c r="H1601" s="43" t="str">
        <f>IF(A1601&lt;&gt;"",IF(Data!$G$9="constant",$C$13,IF(Data!$G$9="squeeze",G1601,F1601)),"")</f>
        <v/>
      </c>
      <c r="I1601" s="38" t="str">
        <f ca="1">IF(ISNUMBER(A1601),NORMINV(RAND(),0,IF(AND(Data!$G$9="squeeze",A1601&lt;Data!$G$11*0.25),$H$32,1)*$C$30*$C$13)*($C$14*$C$12),"")</f>
        <v/>
      </c>
      <c r="J1601" s="42" t="str">
        <f ca="1">IFERROR(IF(Data!$C$6="Real",B1601,I1601+J1600+($C$14*$C$12)*(NORMINV(RAND(),$C$15,CHOOSE($G$13,$C$13,F1601,G1601)))),"")</f>
        <v/>
      </c>
      <c r="K1601" s="88" t="str">
        <f>IF(ISNUMBER(A1601), IF($G$16="fixed",$G$17,MIN(H1601*Data!$C$7*$C$16*0.5,$C$17*Data!$C$7))*$C$12,"")</f>
        <v/>
      </c>
      <c r="L1601" s="42" t="str">
        <f t="shared" ca="1" si="734"/>
        <v/>
      </c>
      <c r="M1601" s="44" t="str">
        <f t="shared" ca="1" si="735"/>
        <v/>
      </c>
      <c r="N1601" s="44" t="str">
        <f t="shared" ca="1" si="736"/>
        <v/>
      </c>
      <c r="O1601" s="108" t="str">
        <f t="shared" si="711"/>
        <v/>
      </c>
      <c r="P1601" s="102" t="str">
        <f t="shared" si="712"/>
        <v/>
      </c>
      <c r="Q1601" s="102" t="str">
        <f t="shared" si="713"/>
        <v/>
      </c>
      <c r="R1601" s="120" t="str">
        <f t="shared" si="731"/>
        <v/>
      </c>
      <c r="S1601" s="54" t="str">
        <f t="shared" si="732"/>
        <v/>
      </c>
      <c r="T1601" s="5" t="str">
        <f t="shared" si="714"/>
        <v/>
      </c>
      <c r="U1601" s="152" t="str">
        <f t="shared" si="715"/>
        <v/>
      </c>
      <c r="V1601" s="152" t="str">
        <f t="shared" si="716"/>
        <v/>
      </c>
      <c r="W1601" s="153" t="str">
        <f t="shared" si="717"/>
        <v/>
      </c>
      <c r="X1601" s="153" t="str">
        <f t="shared" si="718"/>
        <v/>
      </c>
      <c r="Y1601" s="153" t="str">
        <f t="shared" si="719"/>
        <v/>
      </c>
      <c r="Z1601" s="153" t="str">
        <f t="shared" si="720"/>
        <v/>
      </c>
      <c r="AA1601" s="152" t="str">
        <f t="shared" si="721"/>
        <v/>
      </c>
      <c r="AB1601" s="152" t="str">
        <f t="shared" si="722"/>
        <v/>
      </c>
      <c r="AC1601" s="154" t="str">
        <f t="shared" si="723"/>
        <v/>
      </c>
      <c r="AD1601" s="154" t="str">
        <f t="shared" si="724"/>
        <v/>
      </c>
      <c r="AE1601" s="3" t="str">
        <f t="shared" si="725"/>
        <v/>
      </c>
      <c r="AF1601" s="3" t="str">
        <f t="shared" si="726"/>
        <v/>
      </c>
      <c r="AG1601" s="3" t="str">
        <f t="shared" si="733"/>
        <v/>
      </c>
      <c r="AH1601" s="4" t="str">
        <f t="shared" si="727"/>
        <v/>
      </c>
      <c r="AI1601" s="75" t="str">
        <f t="shared" si="728"/>
        <v/>
      </c>
      <c r="AJ1601" s="75" t="str">
        <f t="shared" si="729"/>
        <v/>
      </c>
    </row>
    <row r="1602" spans="1:36" ht="14.25">
      <c r="A1602" s="41" t="str">
        <f t="shared" si="730"/>
        <v/>
      </c>
      <c r="B1602" s="150" t="str">
        <f>IF(ISNUMBER(A1602),INDEX('MetaTrader Import'!$H$13:$J$5893,TRUNC(((A1602-$A$39+1)-1)/3)+1,MOD((A1602-$A$39+1)-1,3)+1),"")</f>
        <v/>
      </c>
      <c r="C1602" s="43" t="str">
        <f t="shared" si="707"/>
        <v/>
      </c>
      <c r="D1602" s="43" t="str">
        <f t="shared" ca="1" si="708"/>
        <v/>
      </c>
      <c r="E1602" s="43" t="str">
        <f t="shared" si="709"/>
        <v/>
      </c>
      <c r="F1602" s="43" t="str">
        <f t="shared" si="710"/>
        <v/>
      </c>
      <c r="G1602" s="43" t="str">
        <f>IF(A1602&lt;&gt;"",IF(A1602&lt;Data!$G$11*0.25,$C$13/$G$32,IF(A1602&gt;Data!$G$11*0.25,$C$13,$C$13*10)),"")</f>
        <v/>
      </c>
      <c r="H1602" s="43" t="str">
        <f>IF(A1602&lt;&gt;"",IF(Data!$G$9="constant",$C$13,IF(Data!$G$9="squeeze",G1602,F1602)),"")</f>
        <v/>
      </c>
      <c r="I1602" s="38" t="str">
        <f ca="1">IF(ISNUMBER(A1602),NORMINV(RAND(),0,IF(AND(Data!$G$9="squeeze",A1602&lt;Data!$G$11*0.25),$H$32,1)*$C$30*$C$13)*($C$14*$C$12),"")</f>
        <v/>
      </c>
      <c r="J1602" s="42" t="str">
        <f ca="1">IFERROR(IF(Data!$C$6="Real",B1602,I1602+J1601+($C$14*$C$12)*(NORMINV(RAND(),$C$15,CHOOSE($G$13,$C$13,F1602,G1602)))),"")</f>
        <v/>
      </c>
      <c r="K1602" s="88" t="str">
        <f>IF(ISNUMBER(A1602), IF($G$16="fixed",$G$17,MIN(H1602*Data!$C$7*$C$16*0.5,$C$17*Data!$C$7))*$C$12,"")</f>
        <v/>
      </c>
      <c r="L1602" s="42" t="str">
        <f t="shared" ca="1" si="734"/>
        <v/>
      </c>
      <c r="M1602" s="44" t="str">
        <f t="shared" ca="1" si="735"/>
        <v/>
      </c>
      <c r="N1602" s="44" t="str">
        <f t="shared" ca="1" si="736"/>
        <v/>
      </c>
      <c r="O1602" s="108" t="str">
        <f t="shared" si="711"/>
        <v/>
      </c>
      <c r="P1602" s="102" t="str">
        <f t="shared" si="712"/>
        <v/>
      </c>
      <c r="Q1602" s="102" t="str">
        <f t="shared" si="713"/>
        <v/>
      </c>
      <c r="R1602" s="120" t="str">
        <f t="shared" si="731"/>
        <v/>
      </c>
      <c r="S1602" s="54" t="str">
        <f t="shared" si="732"/>
        <v/>
      </c>
      <c r="T1602" s="5" t="str">
        <f t="shared" si="714"/>
        <v/>
      </c>
      <c r="U1602" s="152" t="str">
        <f t="shared" si="715"/>
        <v/>
      </c>
      <c r="V1602" s="152" t="str">
        <f t="shared" si="716"/>
        <v/>
      </c>
      <c r="W1602" s="153" t="str">
        <f t="shared" si="717"/>
        <v/>
      </c>
      <c r="X1602" s="153" t="str">
        <f t="shared" si="718"/>
        <v/>
      </c>
      <c r="Y1602" s="153" t="str">
        <f t="shared" si="719"/>
        <v/>
      </c>
      <c r="Z1602" s="153" t="str">
        <f t="shared" si="720"/>
        <v/>
      </c>
      <c r="AA1602" s="152" t="str">
        <f t="shared" si="721"/>
        <v/>
      </c>
      <c r="AB1602" s="152" t="str">
        <f t="shared" si="722"/>
        <v/>
      </c>
      <c r="AC1602" s="154" t="str">
        <f t="shared" si="723"/>
        <v/>
      </c>
      <c r="AD1602" s="154" t="str">
        <f t="shared" si="724"/>
        <v/>
      </c>
      <c r="AE1602" s="3" t="str">
        <f t="shared" si="725"/>
        <v/>
      </c>
      <c r="AF1602" s="3" t="str">
        <f t="shared" si="726"/>
        <v/>
      </c>
      <c r="AG1602" s="3" t="str">
        <f t="shared" si="733"/>
        <v/>
      </c>
      <c r="AH1602" s="4" t="str">
        <f t="shared" si="727"/>
        <v/>
      </c>
      <c r="AI1602" s="75" t="str">
        <f t="shared" si="728"/>
        <v/>
      </c>
      <c r="AJ1602" s="75" t="str">
        <f t="shared" si="729"/>
        <v/>
      </c>
    </row>
    <row r="1603" spans="1:36" ht="14.25">
      <c r="A1603" s="41" t="str">
        <f t="shared" si="730"/>
        <v/>
      </c>
      <c r="B1603" s="150" t="str">
        <f>IF(ISNUMBER(A1603),INDEX('MetaTrader Import'!$H$13:$J$5893,TRUNC(((A1603-$A$39+1)-1)/3)+1,MOD((A1603-$A$39+1)-1,3)+1),"")</f>
        <v/>
      </c>
      <c r="C1603" s="43" t="str">
        <f t="shared" ref="C1603:C1666" si="737">IF(A1603&lt;&gt;"",E1602,"")</f>
        <v/>
      </c>
      <c r="D1603" s="43" t="str">
        <f t="shared" ref="D1603:D1666" ca="1" si="738">IF(A1603&lt;&gt;"",NORMINV(RAND(),($C$23-C1603)*$C$28,$C$27)+NORMINV(RAND(),IF(RAND()&gt;$C$26,$C$25,0),$C$27),"")</f>
        <v/>
      </c>
      <c r="E1603" s="43" t="str">
        <f t="shared" ref="E1603:E1666" si="739">IF(A1603&lt;&gt;"",C1603+D1603,"")</f>
        <v/>
      </c>
      <c r="F1603" s="43" t="str">
        <f t="shared" ref="F1603:F1666" si="740">IF(A1603&lt;&gt;"",$C$13*ABS(E1603)/$C$23,"")</f>
        <v/>
      </c>
      <c r="G1603" s="43" t="str">
        <f>IF(A1603&lt;&gt;"",IF(A1603&lt;Data!$G$11*0.25,$C$13/$G$32,IF(A1603&gt;Data!$G$11*0.25,$C$13,$C$13*10)),"")</f>
        <v/>
      </c>
      <c r="H1603" s="43" t="str">
        <f>IF(A1603&lt;&gt;"",IF(Data!$G$9="constant",$C$13,IF(Data!$G$9="squeeze",G1603,F1603)),"")</f>
        <v/>
      </c>
      <c r="I1603" s="38" t="str">
        <f ca="1">IF(ISNUMBER(A1603),NORMINV(RAND(),0,IF(AND(Data!$G$9="squeeze",A1603&lt;Data!$G$11*0.25),$H$32,1)*$C$30*$C$13)*($C$14*$C$12),"")</f>
        <v/>
      </c>
      <c r="J1603" s="42" t="str">
        <f ca="1">IFERROR(IF(Data!$C$6="Real",B1603,I1603+J1602+($C$14*$C$12)*(NORMINV(RAND(),$C$15,CHOOSE($G$13,$C$13,F1603,G1603)))),"")</f>
        <v/>
      </c>
      <c r="K1603" s="88" t="str">
        <f>IF(ISNUMBER(A1603), IF($G$16="fixed",$G$17,MIN(H1603*Data!$C$7*$C$16*0.5,$C$17*Data!$C$7))*$C$12,"")</f>
        <v/>
      </c>
      <c r="L1603" s="42" t="str">
        <f t="shared" ca="1" si="734"/>
        <v/>
      </c>
      <c r="M1603" s="44" t="str">
        <f t="shared" ca="1" si="735"/>
        <v/>
      </c>
      <c r="N1603" s="44" t="str">
        <f t="shared" ca="1" si="736"/>
        <v/>
      </c>
      <c r="O1603" s="108" t="str">
        <f t="shared" ref="O1603:O1666" si="741">IF(ISNUMBER(A1603),$G$12*SLOPE(L1589:L1603,A1589:A1603),"")</f>
        <v/>
      </c>
      <c r="P1603" s="102" t="str">
        <f t="shared" ref="P1603:P1666" si="742">IF(ISNUMBER(A1603),STDEV(L1589:L1603)*$G$12,"")</f>
        <v/>
      </c>
      <c r="Q1603" s="102" t="str">
        <f t="shared" ref="Q1603:Q1666" si="743">IF(ISNUMBER(A1603),SLOPE(P1589:P1603,A1589:A1603),"")</f>
        <v/>
      </c>
      <c r="R1603" s="120" t="str">
        <f t="shared" si="731"/>
        <v/>
      </c>
      <c r="S1603" s="54" t="str">
        <f t="shared" si="732"/>
        <v/>
      </c>
      <c r="T1603" s="5" t="str">
        <f t="shared" ref="T1603:T1666" si="744">IF(ISNUMBER(A1603),IF(S1603=1,L1603,IF(AG1602="Y","",IF(ISNUMBER(T1602),T1602,""))),"")</f>
        <v/>
      </c>
      <c r="U1603" s="152" t="str">
        <f t="shared" ref="U1603:U1666" si="745">IF(NOT(ISNUMBER(T1603)),"",IF(S1603=1,T1603,IF(M1603&gt;U1602,M1603,IF(ISNUMBER(U1602),U1602,""))))</f>
        <v/>
      </c>
      <c r="V1603" s="152" t="str">
        <f t="shared" ref="V1603:V1666" si="746">IF(NOT(ISNUMBER(T1603)),"",IF(S1603=1,T1603,IF(N1603&lt;V1602,N1603,IF(ISNUMBER(V1602),V1602,""))))</f>
        <v/>
      </c>
      <c r="W1603" s="153" t="str">
        <f t="shared" ref="W1603:W1666" si="747">IF(NOT(ISNUMBER(T1603)),"",MIN($F$24,IF(TRUNC((U1603-T1603)/$E$24*$G$12)+0&gt;IF(ISNUMBER(W1602),W1602,0),TRUNC((U1603-T1603)/$E$24*$G$12)+0,IF(ISNUMBER(W1602),W1602,0))))</f>
        <v/>
      </c>
      <c r="X1603" s="153" t="str">
        <f t="shared" ref="X1603:X1666" si="748">IF(NOT(ISNUMBER(T1603)),"",MIN($F$24,IF(-TRUNC((V1603-T1603)/$E$24*$G$12)+0&gt;IF(ISNUMBER(X1602),X1602,0),-TRUNC((V1603-T1603)/$E$24*$G$12)+0,IF(ISNUMBER(X1602),X1602,0))))</f>
        <v/>
      </c>
      <c r="Y1603" s="153" t="str">
        <f t="shared" ref="Y1603:Y1666" si="749">IF(ISNUMBER(W1603),(IF(W1603=0,0,1))*IF(ABS($I$24)=2,POWER(2,W1603-1),W1603)*SIGN($I$24)*$K$24,"")</f>
        <v/>
      </c>
      <c r="Z1603" s="153" t="str">
        <f t="shared" ref="Z1603:Z1666" si="750">IF(ISNUMBER(X1603),(IF(X1603=0,0,1))*IF(ABS($I$24)=2,POWER(2,X1603-1),X1603)*SIGN($I$24)*$K$24,"")</f>
        <v/>
      </c>
      <c r="AA1603" s="152" t="str">
        <f t="shared" ref="AA1603:AA1666" si="751">IF(OR(NOT(ISNUMBER(T1603)),W1603&lt;1),"",IF(OR(NOT(ISNUMBER(W1602)),W1602=0),IF(SIGN(Y1603)=1,M1603,N1603),(Y1602*AA1602+(Y1603-Y1602)*IF(SIGN(Y1603)=1,M1603,N1603))/Y1603))</f>
        <v/>
      </c>
      <c r="AB1603" s="152" t="str">
        <f t="shared" ref="AB1603:AB1666" si="752">IF(OR(NOT(ISNUMBER(T1603)),X1603&lt;1),"",IF(OR(NOT(ISNUMBER(X1602)),X1602=0),IF(SIGN(Z1603)=1,N1603,M1603),(Z1602*AB1602+(Z1603-Z1602)*IF(SIGN(Z1603)=1,N1603,M1603))/Z1603))</f>
        <v/>
      </c>
      <c r="AC1603" s="154" t="str">
        <f t="shared" ref="AC1603:AC1666" si="753">IFERROR(-SIGN(Y1603)*(AA1603-IF(SIGN(Y1603)=1,N1603,M1603))*$G$12*ABS(Y1603),"")</f>
        <v/>
      </c>
      <c r="AD1603" s="154" t="str">
        <f t="shared" ref="AD1603:AD1666" si="754">IFERROR(SIGN(Z1603)*(AB1603-IF(SIGN(Z1603)=1,M1603,N1603))*$G$12*ABS(Z1603),"")</f>
        <v/>
      </c>
      <c r="AE1603" s="3" t="str">
        <f t="shared" ref="AE1603:AE1666" si="755">IF(ISNUMBER(A1603),IFERROR((IF(ISNUMBER(AC1603),AC1603,0)+IF(ISNUMBER(AD1603),AD1603,0))/(ABS(Y1603)+ABS(Z1603)),0),"")</f>
        <v/>
      </c>
      <c r="AF1603" s="3" t="str">
        <f t="shared" ref="AF1603:AF1666" si="756">IF(ISNUMBER(A1603),IF(ISNUMBER(AC1603),AC1603,0)+IF(ISNUMBER(AD1603),AD1603,0),"")</f>
        <v/>
      </c>
      <c r="AG1603" s="3" t="str">
        <f t="shared" si="733"/>
        <v/>
      </c>
      <c r="AH1603" s="4" t="str">
        <f t="shared" ref="AH1603:AH1666" si="757">IF(AG1603="y",AF1603*10*$C$11,"")</f>
        <v/>
      </c>
      <c r="AI1603" s="75" t="str">
        <f t="shared" ref="AI1603:AI1666" si="758">IF(ISNUMBER(A1603),IF(ISNUMBER(AH1603),AJ1603,AF1603*10*$C$11+AJ1603),"")</f>
        <v/>
      </c>
      <c r="AJ1603" s="75" t="str">
        <f t="shared" ref="AJ1603:AJ1666" si="759">IF(ISNUMBER(A1603),AJ1602+IF(ISNUMBER(AH1603),AH1603,0),"")</f>
        <v/>
      </c>
    </row>
    <row r="1604" spans="1:36" ht="14.25">
      <c r="A1604" s="41" t="str">
        <f t="shared" ref="A1604:A1667" si="760">IFERROR(IF(A1603+1&gt;$C$19,"",A1603+1),"")</f>
        <v/>
      </c>
      <c r="B1604" s="150" t="str">
        <f>IF(ISNUMBER(A1604),INDEX('MetaTrader Import'!$H$13:$J$5893,TRUNC(((A1604-$A$39+1)-1)/3)+1,MOD((A1604-$A$39+1)-1,3)+1),"")</f>
        <v/>
      </c>
      <c r="C1604" s="43" t="str">
        <f t="shared" si="737"/>
        <v/>
      </c>
      <c r="D1604" s="43" t="str">
        <f t="shared" ca="1" si="738"/>
        <v/>
      </c>
      <c r="E1604" s="43" t="str">
        <f t="shared" si="739"/>
        <v/>
      </c>
      <c r="F1604" s="43" t="str">
        <f t="shared" si="740"/>
        <v/>
      </c>
      <c r="G1604" s="43" t="str">
        <f>IF(A1604&lt;&gt;"",IF(A1604&lt;Data!$G$11*0.25,$C$13/$G$32,IF(A1604&gt;Data!$G$11*0.25,$C$13,$C$13*10)),"")</f>
        <v/>
      </c>
      <c r="H1604" s="43" t="str">
        <f>IF(A1604&lt;&gt;"",IF(Data!$G$9="constant",$C$13,IF(Data!$G$9="squeeze",G1604,F1604)),"")</f>
        <v/>
      </c>
      <c r="I1604" s="38" t="str">
        <f ca="1">IF(ISNUMBER(A1604),NORMINV(RAND(),0,IF(AND(Data!$G$9="squeeze",A1604&lt;Data!$G$11*0.25),$H$32,1)*$C$30*$C$13)*($C$14*$C$12),"")</f>
        <v/>
      </c>
      <c r="J1604" s="42" t="str">
        <f ca="1">IFERROR(IF(Data!$C$6="Real",B1604,I1604+J1603+($C$14*$C$12)*(NORMINV(RAND(),$C$15,CHOOSE($G$13,$C$13,F1604,G1604)))),"")</f>
        <v/>
      </c>
      <c r="K1604" s="88" t="str">
        <f>IF(ISNUMBER(A1604), IF($G$16="fixed",$G$17,MIN(H1604*Data!$C$7*$C$16*0.5,$C$17*Data!$C$7))*$C$12,"")</f>
        <v/>
      </c>
      <c r="L1604" s="42" t="str">
        <f t="shared" ca="1" si="734"/>
        <v/>
      </c>
      <c r="M1604" s="44" t="str">
        <f t="shared" ca="1" si="735"/>
        <v/>
      </c>
      <c r="N1604" s="44" t="str">
        <f t="shared" ca="1" si="736"/>
        <v/>
      </c>
      <c r="O1604" s="108" t="str">
        <f t="shared" si="741"/>
        <v/>
      </c>
      <c r="P1604" s="102" t="str">
        <f t="shared" si="742"/>
        <v/>
      </c>
      <c r="Q1604" s="102" t="str">
        <f t="shared" si="743"/>
        <v/>
      </c>
      <c r="R1604" s="120" t="str">
        <f t="shared" ref="R1604:R1667" si="761">IF(ISNUMBER(A1604),R1603+S1603,"")</f>
        <v/>
      </c>
      <c r="S1604" s="54" t="str">
        <f t="shared" ref="S1604:S1667" si="762">IF(ISNUMBER(A1604),IF(AND(R1604&lt;$M$24,Q1604&lt;$F$28,ABS(O1604)&lt;$F$27,P1604&lt;$F$26,NOT(ISNUMBER(T1603))),1,0),"")</f>
        <v/>
      </c>
      <c r="T1604" s="5" t="str">
        <f t="shared" si="744"/>
        <v/>
      </c>
      <c r="U1604" s="152" t="str">
        <f t="shared" si="745"/>
        <v/>
      </c>
      <c r="V1604" s="152" t="str">
        <f t="shared" si="746"/>
        <v/>
      </c>
      <c r="W1604" s="153" t="str">
        <f t="shared" si="747"/>
        <v/>
      </c>
      <c r="X1604" s="153" t="str">
        <f t="shared" si="748"/>
        <v/>
      </c>
      <c r="Y1604" s="153" t="str">
        <f t="shared" si="749"/>
        <v/>
      </c>
      <c r="Z1604" s="153" t="str">
        <f t="shared" si="750"/>
        <v/>
      </c>
      <c r="AA1604" s="152" t="str">
        <f t="shared" si="751"/>
        <v/>
      </c>
      <c r="AB1604" s="152" t="str">
        <f t="shared" si="752"/>
        <v/>
      </c>
      <c r="AC1604" s="154" t="str">
        <f t="shared" si="753"/>
        <v/>
      </c>
      <c r="AD1604" s="154" t="str">
        <f t="shared" si="754"/>
        <v/>
      </c>
      <c r="AE1604" s="3" t="str">
        <f t="shared" si="755"/>
        <v/>
      </c>
      <c r="AF1604" s="3" t="str">
        <f t="shared" si="756"/>
        <v/>
      </c>
      <c r="AG1604" s="3" t="str">
        <f t="shared" ref="AG1604:AG1667" si="763">IF(NOT(ISNUMBER(T1604)),"",IF(OR(AF1604&gt;$G$24,AF1604&lt;-$H$24,A1604+1&gt;$C$19),"Y","N"))</f>
        <v/>
      </c>
      <c r="AH1604" s="4" t="str">
        <f t="shared" si="757"/>
        <v/>
      </c>
      <c r="AI1604" s="75" t="str">
        <f t="shared" si="758"/>
        <v/>
      </c>
      <c r="AJ1604" s="75" t="str">
        <f t="shared" si="759"/>
        <v/>
      </c>
    </row>
    <row r="1605" spans="1:36" ht="14.25">
      <c r="A1605" s="41" t="str">
        <f t="shared" si="760"/>
        <v/>
      </c>
      <c r="B1605" s="150" t="str">
        <f>IF(ISNUMBER(A1605),INDEX('MetaTrader Import'!$H$13:$J$5893,TRUNC(((A1605-$A$39+1)-1)/3)+1,MOD((A1605-$A$39+1)-1,3)+1),"")</f>
        <v/>
      </c>
      <c r="C1605" s="43" t="str">
        <f t="shared" si="737"/>
        <v/>
      </c>
      <c r="D1605" s="43" t="str">
        <f t="shared" ca="1" si="738"/>
        <v/>
      </c>
      <c r="E1605" s="43" t="str">
        <f t="shared" si="739"/>
        <v/>
      </c>
      <c r="F1605" s="43" t="str">
        <f t="shared" si="740"/>
        <v/>
      </c>
      <c r="G1605" s="43" t="str">
        <f>IF(A1605&lt;&gt;"",IF(A1605&lt;Data!$G$11*0.25,$C$13/$G$32,IF(A1605&gt;Data!$G$11*0.25,$C$13,$C$13*10)),"")</f>
        <v/>
      </c>
      <c r="H1605" s="43" t="str">
        <f>IF(A1605&lt;&gt;"",IF(Data!$G$9="constant",$C$13,IF(Data!$G$9="squeeze",G1605,F1605)),"")</f>
        <v/>
      </c>
      <c r="I1605" s="38" t="str">
        <f ca="1">IF(ISNUMBER(A1605),NORMINV(RAND(),0,IF(AND(Data!$G$9="squeeze",A1605&lt;Data!$G$11*0.25),$H$32,1)*$C$30*$C$13)*($C$14*$C$12),"")</f>
        <v/>
      </c>
      <c r="J1605" s="42" t="str">
        <f ca="1">IFERROR(IF(Data!$C$6="Real",B1605,I1605+J1604+($C$14*$C$12)*(NORMINV(RAND(),$C$15,CHOOSE($G$13,$C$13,F1605,G1605)))),"")</f>
        <v/>
      </c>
      <c r="K1605" s="88" t="str">
        <f>IF(ISNUMBER(A1605), IF($G$16="fixed",$G$17,MIN(H1605*Data!$C$7*$C$16*0.5,$C$17*Data!$C$7))*$C$12,"")</f>
        <v/>
      </c>
      <c r="L1605" s="42" t="str">
        <f t="shared" ca="1" si="734"/>
        <v/>
      </c>
      <c r="M1605" s="44" t="str">
        <f t="shared" ca="1" si="735"/>
        <v/>
      </c>
      <c r="N1605" s="44" t="str">
        <f t="shared" ca="1" si="736"/>
        <v/>
      </c>
      <c r="O1605" s="108" t="str">
        <f t="shared" si="741"/>
        <v/>
      </c>
      <c r="P1605" s="102" t="str">
        <f t="shared" si="742"/>
        <v/>
      </c>
      <c r="Q1605" s="102" t="str">
        <f t="shared" si="743"/>
        <v/>
      </c>
      <c r="R1605" s="120" t="str">
        <f t="shared" si="761"/>
        <v/>
      </c>
      <c r="S1605" s="54" t="str">
        <f t="shared" si="762"/>
        <v/>
      </c>
      <c r="T1605" s="5" t="str">
        <f t="shared" si="744"/>
        <v/>
      </c>
      <c r="U1605" s="152" t="str">
        <f t="shared" si="745"/>
        <v/>
      </c>
      <c r="V1605" s="152" t="str">
        <f t="shared" si="746"/>
        <v/>
      </c>
      <c r="W1605" s="153" t="str">
        <f t="shared" si="747"/>
        <v/>
      </c>
      <c r="X1605" s="153" t="str">
        <f t="shared" si="748"/>
        <v/>
      </c>
      <c r="Y1605" s="153" t="str">
        <f t="shared" si="749"/>
        <v/>
      </c>
      <c r="Z1605" s="153" t="str">
        <f t="shared" si="750"/>
        <v/>
      </c>
      <c r="AA1605" s="152" t="str">
        <f t="shared" si="751"/>
        <v/>
      </c>
      <c r="AB1605" s="152" t="str">
        <f t="shared" si="752"/>
        <v/>
      </c>
      <c r="AC1605" s="154" t="str">
        <f t="shared" si="753"/>
        <v/>
      </c>
      <c r="AD1605" s="154" t="str">
        <f t="shared" si="754"/>
        <v/>
      </c>
      <c r="AE1605" s="3" t="str">
        <f t="shared" si="755"/>
        <v/>
      </c>
      <c r="AF1605" s="3" t="str">
        <f t="shared" si="756"/>
        <v/>
      </c>
      <c r="AG1605" s="3" t="str">
        <f t="shared" si="763"/>
        <v/>
      </c>
      <c r="AH1605" s="4" t="str">
        <f t="shared" si="757"/>
        <v/>
      </c>
      <c r="AI1605" s="75" t="str">
        <f t="shared" si="758"/>
        <v/>
      </c>
      <c r="AJ1605" s="75" t="str">
        <f t="shared" si="759"/>
        <v/>
      </c>
    </row>
    <row r="1606" spans="1:36" ht="14.25">
      <c r="A1606" s="41" t="str">
        <f t="shared" si="760"/>
        <v/>
      </c>
      <c r="B1606" s="150" t="str">
        <f>IF(ISNUMBER(A1606),INDEX('MetaTrader Import'!$H$13:$J$5893,TRUNC(((A1606-$A$39+1)-1)/3)+1,MOD((A1606-$A$39+1)-1,3)+1),"")</f>
        <v/>
      </c>
      <c r="C1606" s="43" t="str">
        <f t="shared" si="737"/>
        <v/>
      </c>
      <c r="D1606" s="43" t="str">
        <f t="shared" ca="1" si="738"/>
        <v/>
      </c>
      <c r="E1606" s="43" t="str">
        <f t="shared" si="739"/>
        <v/>
      </c>
      <c r="F1606" s="43" t="str">
        <f t="shared" si="740"/>
        <v/>
      </c>
      <c r="G1606" s="43" t="str">
        <f>IF(A1606&lt;&gt;"",IF(A1606&lt;Data!$G$11*0.25,$C$13/$G$32,IF(A1606&gt;Data!$G$11*0.25,$C$13,$C$13*10)),"")</f>
        <v/>
      </c>
      <c r="H1606" s="43" t="str">
        <f>IF(A1606&lt;&gt;"",IF(Data!$G$9="constant",$C$13,IF(Data!$G$9="squeeze",G1606,F1606)),"")</f>
        <v/>
      </c>
      <c r="I1606" s="38" t="str">
        <f ca="1">IF(ISNUMBER(A1606),NORMINV(RAND(),0,IF(AND(Data!$G$9="squeeze",A1606&lt;Data!$G$11*0.25),$H$32,1)*$C$30*$C$13)*($C$14*$C$12),"")</f>
        <v/>
      </c>
      <c r="J1606" s="42" t="str">
        <f ca="1">IFERROR(IF(Data!$C$6="Real",B1606,I1606+J1605+($C$14*$C$12)*(NORMINV(RAND(),$C$15,CHOOSE($G$13,$C$13,F1606,G1606)))),"")</f>
        <v/>
      </c>
      <c r="K1606" s="88" t="str">
        <f>IF(ISNUMBER(A1606), IF($G$16="fixed",$G$17,MIN(H1606*Data!$C$7*$C$16*0.5,$C$17*Data!$C$7))*$C$12,"")</f>
        <v/>
      </c>
      <c r="L1606" s="42" t="str">
        <f t="shared" ref="L1606:L1669" ca="1" si="764">IFERROR(J1606,"")</f>
        <v/>
      </c>
      <c r="M1606" s="44" t="str">
        <f t="shared" ref="M1606:M1669" ca="1" si="765">IFERROR(L1606+K1606*0.5,"")</f>
        <v/>
      </c>
      <c r="N1606" s="44" t="str">
        <f t="shared" ref="N1606:N1669" ca="1" si="766">IFERROR(L1606-K1606*0.5,"")</f>
        <v/>
      </c>
      <c r="O1606" s="108" t="str">
        <f t="shared" si="741"/>
        <v/>
      </c>
      <c r="P1606" s="102" t="str">
        <f t="shared" si="742"/>
        <v/>
      </c>
      <c r="Q1606" s="102" t="str">
        <f t="shared" si="743"/>
        <v/>
      </c>
      <c r="R1606" s="120" t="str">
        <f t="shared" si="761"/>
        <v/>
      </c>
      <c r="S1606" s="54" t="str">
        <f t="shared" si="762"/>
        <v/>
      </c>
      <c r="T1606" s="5" t="str">
        <f t="shared" si="744"/>
        <v/>
      </c>
      <c r="U1606" s="152" t="str">
        <f t="shared" si="745"/>
        <v/>
      </c>
      <c r="V1606" s="152" t="str">
        <f t="shared" si="746"/>
        <v/>
      </c>
      <c r="W1606" s="153" t="str">
        <f t="shared" si="747"/>
        <v/>
      </c>
      <c r="X1606" s="153" t="str">
        <f t="shared" si="748"/>
        <v/>
      </c>
      <c r="Y1606" s="153" t="str">
        <f t="shared" si="749"/>
        <v/>
      </c>
      <c r="Z1606" s="153" t="str">
        <f t="shared" si="750"/>
        <v/>
      </c>
      <c r="AA1606" s="152" t="str">
        <f t="shared" si="751"/>
        <v/>
      </c>
      <c r="AB1606" s="152" t="str">
        <f t="shared" si="752"/>
        <v/>
      </c>
      <c r="AC1606" s="154" t="str">
        <f t="shared" si="753"/>
        <v/>
      </c>
      <c r="AD1606" s="154" t="str">
        <f t="shared" si="754"/>
        <v/>
      </c>
      <c r="AE1606" s="3" t="str">
        <f t="shared" si="755"/>
        <v/>
      </c>
      <c r="AF1606" s="3" t="str">
        <f t="shared" si="756"/>
        <v/>
      </c>
      <c r="AG1606" s="3" t="str">
        <f t="shared" si="763"/>
        <v/>
      </c>
      <c r="AH1606" s="4" t="str">
        <f t="shared" si="757"/>
        <v/>
      </c>
      <c r="AI1606" s="75" t="str">
        <f t="shared" si="758"/>
        <v/>
      </c>
      <c r="AJ1606" s="75" t="str">
        <f t="shared" si="759"/>
        <v/>
      </c>
    </row>
    <row r="1607" spans="1:36" ht="14.25">
      <c r="A1607" s="41" t="str">
        <f t="shared" si="760"/>
        <v/>
      </c>
      <c r="B1607" s="150" t="str">
        <f>IF(ISNUMBER(A1607),INDEX('MetaTrader Import'!$H$13:$J$5893,TRUNC(((A1607-$A$39+1)-1)/3)+1,MOD((A1607-$A$39+1)-1,3)+1),"")</f>
        <v/>
      </c>
      <c r="C1607" s="43" t="str">
        <f t="shared" si="737"/>
        <v/>
      </c>
      <c r="D1607" s="43" t="str">
        <f t="shared" ca="1" si="738"/>
        <v/>
      </c>
      <c r="E1607" s="43" t="str">
        <f t="shared" si="739"/>
        <v/>
      </c>
      <c r="F1607" s="43" t="str">
        <f t="shared" si="740"/>
        <v/>
      </c>
      <c r="G1607" s="43" t="str">
        <f>IF(A1607&lt;&gt;"",IF(A1607&lt;Data!$G$11*0.25,$C$13/$G$32,IF(A1607&gt;Data!$G$11*0.25,$C$13,$C$13*10)),"")</f>
        <v/>
      </c>
      <c r="H1607" s="43" t="str">
        <f>IF(A1607&lt;&gt;"",IF(Data!$G$9="constant",$C$13,IF(Data!$G$9="squeeze",G1607,F1607)),"")</f>
        <v/>
      </c>
      <c r="I1607" s="38" t="str">
        <f ca="1">IF(ISNUMBER(A1607),NORMINV(RAND(),0,IF(AND(Data!$G$9="squeeze",A1607&lt;Data!$G$11*0.25),$H$32,1)*$C$30*$C$13)*($C$14*$C$12),"")</f>
        <v/>
      </c>
      <c r="J1607" s="42" t="str">
        <f ca="1">IFERROR(IF(Data!$C$6="Real",B1607,I1607+J1606+($C$14*$C$12)*(NORMINV(RAND(),$C$15,CHOOSE($G$13,$C$13,F1607,G1607)))),"")</f>
        <v/>
      </c>
      <c r="K1607" s="88" t="str">
        <f>IF(ISNUMBER(A1607), IF($G$16="fixed",$G$17,MIN(H1607*Data!$C$7*$C$16*0.5,$C$17*Data!$C$7))*$C$12,"")</f>
        <v/>
      </c>
      <c r="L1607" s="42" t="str">
        <f t="shared" ca="1" si="764"/>
        <v/>
      </c>
      <c r="M1607" s="44" t="str">
        <f t="shared" ca="1" si="765"/>
        <v/>
      </c>
      <c r="N1607" s="44" t="str">
        <f t="shared" ca="1" si="766"/>
        <v/>
      </c>
      <c r="O1607" s="108" t="str">
        <f t="shared" si="741"/>
        <v/>
      </c>
      <c r="P1607" s="102" t="str">
        <f t="shared" si="742"/>
        <v/>
      </c>
      <c r="Q1607" s="102" t="str">
        <f t="shared" si="743"/>
        <v/>
      </c>
      <c r="R1607" s="120" t="str">
        <f t="shared" si="761"/>
        <v/>
      </c>
      <c r="S1607" s="54" t="str">
        <f t="shared" si="762"/>
        <v/>
      </c>
      <c r="T1607" s="5" t="str">
        <f t="shared" si="744"/>
        <v/>
      </c>
      <c r="U1607" s="152" t="str">
        <f t="shared" si="745"/>
        <v/>
      </c>
      <c r="V1607" s="152" t="str">
        <f t="shared" si="746"/>
        <v/>
      </c>
      <c r="W1607" s="153" t="str">
        <f t="shared" si="747"/>
        <v/>
      </c>
      <c r="X1607" s="153" t="str">
        <f t="shared" si="748"/>
        <v/>
      </c>
      <c r="Y1607" s="153" t="str">
        <f t="shared" si="749"/>
        <v/>
      </c>
      <c r="Z1607" s="153" t="str">
        <f t="shared" si="750"/>
        <v/>
      </c>
      <c r="AA1607" s="152" t="str">
        <f t="shared" si="751"/>
        <v/>
      </c>
      <c r="AB1607" s="152" t="str">
        <f t="shared" si="752"/>
        <v/>
      </c>
      <c r="AC1607" s="154" t="str">
        <f t="shared" si="753"/>
        <v/>
      </c>
      <c r="AD1607" s="154" t="str">
        <f t="shared" si="754"/>
        <v/>
      </c>
      <c r="AE1607" s="3" t="str">
        <f t="shared" si="755"/>
        <v/>
      </c>
      <c r="AF1607" s="3" t="str">
        <f t="shared" si="756"/>
        <v/>
      </c>
      <c r="AG1607" s="3" t="str">
        <f t="shared" si="763"/>
        <v/>
      </c>
      <c r="AH1607" s="4" t="str">
        <f t="shared" si="757"/>
        <v/>
      </c>
      <c r="AI1607" s="75" t="str">
        <f t="shared" si="758"/>
        <v/>
      </c>
      <c r="AJ1607" s="75" t="str">
        <f t="shared" si="759"/>
        <v/>
      </c>
    </row>
    <row r="1608" spans="1:36" ht="14.25">
      <c r="A1608" s="41" t="str">
        <f t="shared" si="760"/>
        <v/>
      </c>
      <c r="B1608" s="150" t="str">
        <f>IF(ISNUMBER(A1608),INDEX('MetaTrader Import'!$H$13:$J$5893,TRUNC(((A1608-$A$39+1)-1)/3)+1,MOD((A1608-$A$39+1)-1,3)+1),"")</f>
        <v/>
      </c>
      <c r="C1608" s="43" t="str">
        <f t="shared" si="737"/>
        <v/>
      </c>
      <c r="D1608" s="43" t="str">
        <f t="shared" ca="1" si="738"/>
        <v/>
      </c>
      <c r="E1608" s="43" t="str">
        <f t="shared" si="739"/>
        <v/>
      </c>
      <c r="F1608" s="43" t="str">
        <f t="shared" si="740"/>
        <v/>
      </c>
      <c r="G1608" s="43" t="str">
        <f>IF(A1608&lt;&gt;"",IF(A1608&lt;Data!$G$11*0.25,$C$13/$G$32,IF(A1608&gt;Data!$G$11*0.25,$C$13,$C$13*10)),"")</f>
        <v/>
      </c>
      <c r="H1608" s="43" t="str">
        <f>IF(A1608&lt;&gt;"",IF(Data!$G$9="constant",$C$13,IF(Data!$G$9="squeeze",G1608,F1608)),"")</f>
        <v/>
      </c>
      <c r="I1608" s="38" t="str">
        <f ca="1">IF(ISNUMBER(A1608),NORMINV(RAND(),0,IF(AND(Data!$G$9="squeeze",A1608&lt;Data!$G$11*0.25),$H$32,1)*$C$30*$C$13)*($C$14*$C$12),"")</f>
        <v/>
      </c>
      <c r="J1608" s="42" t="str">
        <f ca="1">IFERROR(IF(Data!$C$6="Real",B1608,I1608+J1607+($C$14*$C$12)*(NORMINV(RAND(),$C$15,CHOOSE($G$13,$C$13,F1608,G1608)))),"")</f>
        <v/>
      </c>
      <c r="K1608" s="88" t="str">
        <f>IF(ISNUMBER(A1608), IF($G$16="fixed",$G$17,MIN(H1608*Data!$C$7*$C$16*0.5,$C$17*Data!$C$7))*$C$12,"")</f>
        <v/>
      </c>
      <c r="L1608" s="42" t="str">
        <f t="shared" ca="1" si="764"/>
        <v/>
      </c>
      <c r="M1608" s="44" t="str">
        <f t="shared" ca="1" si="765"/>
        <v/>
      </c>
      <c r="N1608" s="44" t="str">
        <f t="shared" ca="1" si="766"/>
        <v/>
      </c>
      <c r="O1608" s="108" t="str">
        <f t="shared" si="741"/>
        <v/>
      </c>
      <c r="P1608" s="102" t="str">
        <f t="shared" si="742"/>
        <v/>
      </c>
      <c r="Q1608" s="102" t="str">
        <f t="shared" si="743"/>
        <v/>
      </c>
      <c r="R1608" s="120" t="str">
        <f t="shared" si="761"/>
        <v/>
      </c>
      <c r="S1608" s="54" t="str">
        <f t="shared" si="762"/>
        <v/>
      </c>
      <c r="T1608" s="5" t="str">
        <f t="shared" si="744"/>
        <v/>
      </c>
      <c r="U1608" s="152" t="str">
        <f t="shared" si="745"/>
        <v/>
      </c>
      <c r="V1608" s="152" t="str">
        <f t="shared" si="746"/>
        <v/>
      </c>
      <c r="W1608" s="153" t="str">
        <f t="shared" si="747"/>
        <v/>
      </c>
      <c r="X1608" s="153" t="str">
        <f t="shared" si="748"/>
        <v/>
      </c>
      <c r="Y1608" s="153" t="str">
        <f t="shared" si="749"/>
        <v/>
      </c>
      <c r="Z1608" s="153" t="str">
        <f t="shared" si="750"/>
        <v/>
      </c>
      <c r="AA1608" s="152" t="str">
        <f t="shared" si="751"/>
        <v/>
      </c>
      <c r="AB1608" s="152" t="str">
        <f t="shared" si="752"/>
        <v/>
      </c>
      <c r="AC1608" s="154" t="str">
        <f t="shared" si="753"/>
        <v/>
      </c>
      <c r="AD1608" s="154" t="str">
        <f t="shared" si="754"/>
        <v/>
      </c>
      <c r="AE1608" s="3" t="str">
        <f t="shared" si="755"/>
        <v/>
      </c>
      <c r="AF1608" s="3" t="str">
        <f t="shared" si="756"/>
        <v/>
      </c>
      <c r="AG1608" s="3" t="str">
        <f t="shared" si="763"/>
        <v/>
      </c>
      <c r="AH1608" s="4" t="str">
        <f t="shared" si="757"/>
        <v/>
      </c>
      <c r="AI1608" s="75" t="str">
        <f t="shared" si="758"/>
        <v/>
      </c>
      <c r="AJ1608" s="75" t="str">
        <f t="shared" si="759"/>
        <v/>
      </c>
    </row>
    <row r="1609" spans="1:36" ht="14.25">
      <c r="A1609" s="41" t="str">
        <f t="shared" si="760"/>
        <v/>
      </c>
      <c r="B1609" s="150" t="str">
        <f>IF(ISNUMBER(A1609),INDEX('MetaTrader Import'!$H$13:$J$5893,TRUNC(((A1609-$A$39+1)-1)/3)+1,MOD((A1609-$A$39+1)-1,3)+1),"")</f>
        <v/>
      </c>
      <c r="C1609" s="43" t="str">
        <f t="shared" si="737"/>
        <v/>
      </c>
      <c r="D1609" s="43" t="str">
        <f t="shared" ca="1" si="738"/>
        <v/>
      </c>
      <c r="E1609" s="43" t="str">
        <f t="shared" si="739"/>
        <v/>
      </c>
      <c r="F1609" s="43" t="str">
        <f t="shared" si="740"/>
        <v/>
      </c>
      <c r="G1609" s="43" t="str">
        <f>IF(A1609&lt;&gt;"",IF(A1609&lt;Data!$G$11*0.25,$C$13/$G$32,IF(A1609&gt;Data!$G$11*0.25,$C$13,$C$13*10)),"")</f>
        <v/>
      </c>
      <c r="H1609" s="43" t="str">
        <f>IF(A1609&lt;&gt;"",IF(Data!$G$9="constant",$C$13,IF(Data!$G$9="squeeze",G1609,F1609)),"")</f>
        <v/>
      </c>
      <c r="I1609" s="38" t="str">
        <f ca="1">IF(ISNUMBER(A1609),NORMINV(RAND(),0,IF(AND(Data!$G$9="squeeze",A1609&lt;Data!$G$11*0.25),$H$32,1)*$C$30*$C$13)*($C$14*$C$12),"")</f>
        <v/>
      </c>
      <c r="J1609" s="42" t="str">
        <f ca="1">IFERROR(IF(Data!$C$6="Real",B1609,I1609+J1608+($C$14*$C$12)*(NORMINV(RAND(),$C$15,CHOOSE($G$13,$C$13,F1609,G1609)))),"")</f>
        <v/>
      </c>
      <c r="K1609" s="88" t="str">
        <f>IF(ISNUMBER(A1609), IF($G$16="fixed",$G$17,MIN(H1609*Data!$C$7*$C$16*0.5,$C$17*Data!$C$7))*$C$12,"")</f>
        <v/>
      </c>
      <c r="L1609" s="42" t="str">
        <f t="shared" ca="1" si="764"/>
        <v/>
      </c>
      <c r="M1609" s="44" t="str">
        <f t="shared" ca="1" si="765"/>
        <v/>
      </c>
      <c r="N1609" s="44" t="str">
        <f t="shared" ca="1" si="766"/>
        <v/>
      </c>
      <c r="O1609" s="108" t="str">
        <f t="shared" si="741"/>
        <v/>
      </c>
      <c r="P1609" s="102" t="str">
        <f t="shared" si="742"/>
        <v/>
      </c>
      <c r="Q1609" s="102" t="str">
        <f t="shared" si="743"/>
        <v/>
      </c>
      <c r="R1609" s="120" t="str">
        <f t="shared" si="761"/>
        <v/>
      </c>
      <c r="S1609" s="54" t="str">
        <f t="shared" si="762"/>
        <v/>
      </c>
      <c r="T1609" s="5" t="str">
        <f t="shared" si="744"/>
        <v/>
      </c>
      <c r="U1609" s="152" t="str">
        <f t="shared" si="745"/>
        <v/>
      </c>
      <c r="V1609" s="152" t="str">
        <f t="shared" si="746"/>
        <v/>
      </c>
      <c r="W1609" s="153" t="str">
        <f t="shared" si="747"/>
        <v/>
      </c>
      <c r="X1609" s="153" t="str">
        <f t="shared" si="748"/>
        <v/>
      </c>
      <c r="Y1609" s="153" t="str">
        <f t="shared" si="749"/>
        <v/>
      </c>
      <c r="Z1609" s="153" t="str">
        <f t="shared" si="750"/>
        <v/>
      </c>
      <c r="AA1609" s="152" t="str">
        <f t="shared" si="751"/>
        <v/>
      </c>
      <c r="AB1609" s="152" t="str">
        <f t="shared" si="752"/>
        <v/>
      </c>
      <c r="AC1609" s="154" t="str">
        <f t="shared" si="753"/>
        <v/>
      </c>
      <c r="AD1609" s="154" t="str">
        <f t="shared" si="754"/>
        <v/>
      </c>
      <c r="AE1609" s="3" t="str">
        <f t="shared" si="755"/>
        <v/>
      </c>
      <c r="AF1609" s="3" t="str">
        <f t="shared" si="756"/>
        <v/>
      </c>
      <c r="AG1609" s="3" t="str">
        <f t="shared" si="763"/>
        <v/>
      </c>
      <c r="AH1609" s="4" t="str">
        <f t="shared" si="757"/>
        <v/>
      </c>
      <c r="AI1609" s="75" t="str">
        <f t="shared" si="758"/>
        <v/>
      </c>
      <c r="AJ1609" s="75" t="str">
        <f t="shared" si="759"/>
        <v/>
      </c>
    </row>
    <row r="1610" spans="1:36" ht="14.25">
      <c r="A1610" s="41" t="str">
        <f t="shared" si="760"/>
        <v/>
      </c>
      <c r="B1610" s="150" t="str">
        <f>IF(ISNUMBER(A1610),INDEX('MetaTrader Import'!$H$13:$J$5893,TRUNC(((A1610-$A$39+1)-1)/3)+1,MOD((A1610-$A$39+1)-1,3)+1),"")</f>
        <v/>
      </c>
      <c r="C1610" s="43" t="str">
        <f t="shared" si="737"/>
        <v/>
      </c>
      <c r="D1610" s="43" t="str">
        <f t="shared" ca="1" si="738"/>
        <v/>
      </c>
      <c r="E1610" s="43" t="str">
        <f t="shared" si="739"/>
        <v/>
      </c>
      <c r="F1610" s="43" t="str">
        <f t="shared" si="740"/>
        <v/>
      </c>
      <c r="G1610" s="43" t="str">
        <f>IF(A1610&lt;&gt;"",IF(A1610&lt;Data!$G$11*0.25,$C$13/$G$32,IF(A1610&gt;Data!$G$11*0.25,$C$13,$C$13*10)),"")</f>
        <v/>
      </c>
      <c r="H1610" s="43" t="str">
        <f>IF(A1610&lt;&gt;"",IF(Data!$G$9="constant",$C$13,IF(Data!$G$9="squeeze",G1610,F1610)),"")</f>
        <v/>
      </c>
      <c r="I1610" s="38" t="str">
        <f ca="1">IF(ISNUMBER(A1610),NORMINV(RAND(),0,IF(AND(Data!$G$9="squeeze",A1610&lt;Data!$G$11*0.25),$H$32,1)*$C$30*$C$13)*($C$14*$C$12),"")</f>
        <v/>
      </c>
      <c r="J1610" s="42" t="str">
        <f ca="1">IFERROR(IF(Data!$C$6="Real",B1610,I1610+J1609+($C$14*$C$12)*(NORMINV(RAND(),$C$15,CHOOSE($G$13,$C$13,F1610,G1610)))),"")</f>
        <v/>
      </c>
      <c r="K1610" s="88" t="str">
        <f>IF(ISNUMBER(A1610), IF($G$16="fixed",$G$17,MIN(H1610*Data!$C$7*$C$16*0.5,$C$17*Data!$C$7))*$C$12,"")</f>
        <v/>
      </c>
      <c r="L1610" s="42" t="str">
        <f t="shared" ca="1" si="764"/>
        <v/>
      </c>
      <c r="M1610" s="44" t="str">
        <f t="shared" ca="1" si="765"/>
        <v/>
      </c>
      <c r="N1610" s="44" t="str">
        <f t="shared" ca="1" si="766"/>
        <v/>
      </c>
      <c r="O1610" s="108" t="str">
        <f t="shared" si="741"/>
        <v/>
      </c>
      <c r="P1610" s="102" t="str">
        <f t="shared" si="742"/>
        <v/>
      </c>
      <c r="Q1610" s="102" t="str">
        <f t="shared" si="743"/>
        <v/>
      </c>
      <c r="R1610" s="120" t="str">
        <f t="shared" si="761"/>
        <v/>
      </c>
      <c r="S1610" s="54" t="str">
        <f t="shared" si="762"/>
        <v/>
      </c>
      <c r="T1610" s="5" t="str">
        <f t="shared" si="744"/>
        <v/>
      </c>
      <c r="U1610" s="152" t="str">
        <f t="shared" si="745"/>
        <v/>
      </c>
      <c r="V1610" s="152" t="str">
        <f t="shared" si="746"/>
        <v/>
      </c>
      <c r="W1610" s="153" t="str">
        <f t="shared" si="747"/>
        <v/>
      </c>
      <c r="X1610" s="153" t="str">
        <f t="shared" si="748"/>
        <v/>
      </c>
      <c r="Y1610" s="153" t="str">
        <f t="shared" si="749"/>
        <v/>
      </c>
      <c r="Z1610" s="153" t="str">
        <f t="shared" si="750"/>
        <v/>
      </c>
      <c r="AA1610" s="152" t="str">
        <f t="shared" si="751"/>
        <v/>
      </c>
      <c r="AB1610" s="152" t="str">
        <f t="shared" si="752"/>
        <v/>
      </c>
      <c r="AC1610" s="154" t="str">
        <f t="shared" si="753"/>
        <v/>
      </c>
      <c r="AD1610" s="154" t="str">
        <f t="shared" si="754"/>
        <v/>
      </c>
      <c r="AE1610" s="3" t="str">
        <f t="shared" si="755"/>
        <v/>
      </c>
      <c r="AF1610" s="3" t="str">
        <f t="shared" si="756"/>
        <v/>
      </c>
      <c r="AG1610" s="3" t="str">
        <f t="shared" si="763"/>
        <v/>
      </c>
      <c r="AH1610" s="4" t="str">
        <f t="shared" si="757"/>
        <v/>
      </c>
      <c r="AI1610" s="75" t="str">
        <f t="shared" si="758"/>
        <v/>
      </c>
      <c r="AJ1610" s="75" t="str">
        <f t="shared" si="759"/>
        <v/>
      </c>
    </row>
    <row r="1611" spans="1:36" ht="14.25">
      <c r="A1611" s="41" t="str">
        <f t="shared" si="760"/>
        <v/>
      </c>
      <c r="B1611" s="150" t="str">
        <f>IF(ISNUMBER(A1611),INDEX('MetaTrader Import'!$H$13:$J$5893,TRUNC(((A1611-$A$39+1)-1)/3)+1,MOD((A1611-$A$39+1)-1,3)+1),"")</f>
        <v/>
      </c>
      <c r="C1611" s="43" t="str">
        <f t="shared" si="737"/>
        <v/>
      </c>
      <c r="D1611" s="43" t="str">
        <f t="shared" ca="1" si="738"/>
        <v/>
      </c>
      <c r="E1611" s="43" t="str">
        <f t="shared" si="739"/>
        <v/>
      </c>
      <c r="F1611" s="43" t="str">
        <f t="shared" si="740"/>
        <v/>
      </c>
      <c r="G1611" s="43" t="str">
        <f>IF(A1611&lt;&gt;"",IF(A1611&lt;Data!$G$11*0.25,$C$13/$G$32,IF(A1611&gt;Data!$G$11*0.25,$C$13,$C$13*10)),"")</f>
        <v/>
      </c>
      <c r="H1611" s="43" t="str">
        <f>IF(A1611&lt;&gt;"",IF(Data!$G$9="constant",$C$13,IF(Data!$G$9="squeeze",G1611,F1611)),"")</f>
        <v/>
      </c>
      <c r="I1611" s="38" t="str">
        <f ca="1">IF(ISNUMBER(A1611),NORMINV(RAND(),0,IF(AND(Data!$G$9="squeeze",A1611&lt;Data!$G$11*0.25),$H$32,1)*$C$30*$C$13)*($C$14*$C$12),"")</f>
        <v/>
      </c>
      <c r="J1611" s="42" t="str">
        <f ca="1">IFERROR(IF(Data!$C$6="Real",B1611,I1611+J1610+($C$14*$C$12)*(NORMINV(RAND(),$C$15,CHOOSE($G$13,$C$13,F1611,G1611)))),"")</f>
        <v/>
      </c>
      <c r="K1611" s="88" t="str">
        <f>IF(ISNUMBER(A1611), IF($G$16="fixed",$G$17,MIN(H1611*Data!$C$7*$C$16*0.5,$C$17*Data!$C$7))*$C$12,"")</f>
        <v/>
      </c>
      <c r="L1611" s="42" t="str">
        <f t="shared" ca="1" si="764"/>
        <v/>
      </c>
      <c r="M1611" s="44" t="str">
        <f t="shared" ca="1" si="765"/>
        <v/>
      </c>
      <c r="N1611" s="44" t="str">
        <f t="shared" ca="1" si="766"/>
        <v/>
      </c>
      <c r="O1611" s="108" t="str">
        <f t="shared" si="741"/>
        <v/>
      </c>
      <c r="P1611" s="102" t="str">
        <f t="shared" si="742"/>
        <v/>
      </c>
      <c r="Q1611" s="102" t="str">
        <f t="shared" si="743"/>
        <v/>
      </c>
      <c r="R1611" s="120" t="str">
        <f t="shared" si="761"/>
        <v/>
      </c>
      <c r="S1611" s="54" t="str">
        <f t="shared" si="762"/>
        <v/>
      </c>
      <c r="T1611" s="5" t="str">
        <f t="shared" si="744"/>
        <v/>
      </c>
      <c r="U1611" s="152" t="str">
        <f t="shared" si="745"/>
        <v/>
      </c>
      <c r="V1611" s="152" t="str">
        <f t="shared" si="746"/>
        <v/>
      </c>
      <c r="W1611" s="153" t="str">
        <f t="shared" si="747"/>
        <v/>
      </c>
      <c r="X1611" s="153" t="str">
        <f t="shared" si="748"/>
        <v/>
      </c>
      <c r="Y1611" s="153" t="str">
        <f t="shared" si="749"/>
        <v/>
      </c>
      <c r="Z1611" s="153" t="str">
        <f t="shared" si="750"/>
        <v/>
      </c>
      <c r="AA1611" s="152" t="str">
        <f t="shared" si="751"/>
        <v/>
      </c>
      <c r="AB1611" s="152" t="str">
        <f t="shared" si="752"/>
        <v/>
      </c>
      <c r="AC1611" s="154" t="str">
        <f t="shared" si="753"/>
        <v/>
      </c>
      <c r="AD1611" s="154" t="str">
        <f t="shared" si="754"/>
        <v/>
      </c>
      <c r="AE1611" s="3" t="str">
        <f t="shared" si="755"/>
        <v/>
      </c>
      <c r="AF1611" s="3" t="str">
        <f t="shared" si="756"/>
        <v/>
      </c>
      <c r="AG1611" s="3" t="str">
        <f t="shared" si="763"/>
        <v/>
      </c>
      <c r="AH1611" s="4" t="str">
        <f t="shared" si="757"/>
        <v/>
      </c>
      <c r="AI1611" s="75" t="str">
        <f t="shared" si="758"/>
        <v/>
      </c>
      <c r="AJ1611" s="75" t="str">
        <f t="shared" si="759"/>
        <v/>
      </c>
    </row>
    <row r="1612" spans="1:36" ht="14.25">
      <c r="A1612" s="41" t="str">
        <f t="shared" si="760"/>
        <v/>
      </c>
      <c r="B1612" s="150" t="str">
        <f>IF(ISNUMBER(A1612),INDEX('MetaTrader Import'!$H$13:$J$5893,TRUNC(((A1612-$A$39+1)-1)/3)+1,MOD((A1612-$A$39+1)-1,3)+1),"")</f>
        <v/>
      </c>
      <c r="C1612" s="43" t="str">
        <f t="shared" si="737"/>
        <v/>
      </c>
      <c r="D1612" s="43" t="str">
        <f t="shared" ca="1" si="738"/>
        <v/>
      </c>
      <c r="E1612" s="43" t="str">
        <f t="shared" si="739"/>
        <v/>
      </c>
      <c r="F1612" s="43" t="str">
        <f t="shared" si="740"/>
        <v/>
      </c>
      <c r="G1612" s="43" t="str">
        <f>IF(A1612&lt;&gt;"",IF(A1612&lt;Data!$G$11*0.25,$C$13/$G$32,IF(A1612&gt;Data!$G$11*0.25,$C$13,$C$13*10)),"")</f>
        <v/>
      </c>
      <c r="H1612" s="43" t="str">
        <f>IF(A1612&lt;&gt;"",IF(Data!$G$9="constant",$C$13,IF(Data!$G$9="squeeze",G1612,F1612)),"")</f>
        <v/>
      </c>
      <c r="I1612" s="38" t="str">
        <f ca="1">IF(ISNUMBER(A1612),NORMINV(RAND(),0,IF(AND(Data!$G$9="squeeze",A1612&lt;Data!$G$11*0.25),$H$32,1)*$C$30*$C$13)*($C$14*$C$12),"")</f>
        <v/>
      </c>
      <c r="J1612" s="42" t="str">
        <f ca="1">IFERROR(IF(Data!$C$6="Real",B1612,I1612+J1611+($C$14*$C$12)*(NORMINV(RAND(),$C$15,CHOOSE($G$13,$C$13,F1612,G1612)))),"")</f>
        <v/>
      </c>
      <c r="K1612" s="88" t="str">
        <f>IF(ISNUMBER(A1612), IF($G$16="fixed",$G$17,MIN(H1612*Data!$C$7*$C$16*0.5,$C$17*Data!$C$7))*$C$12,"")</f>
        <v/>
      </c>
      <c r="L1612" s="42" t="str">
        <f t="shared" ca="1" si="764"/>
        <v/>
      </c>
      <c r="M1612" s="44" t="str">
        <f t="shared" ca="1" si="765"/>
        <v/>
      </c>
      <c r="N1612" s="44" t="str">
        <f t="shared" ca="1" si="766"/>
        <v/>
      </c>
      <c r="O1612" s="108" t="str">
        <f t="shared" si="741"/>
        <v/>
      </c>
      <c r="P1612" s="102" t="str">
        <f t="shared" si="742"/>
        <v/>
      </c>
      <c r="Q1612" s="102" t="str">
        <f t="shared" si="743"/>
        <v/>
      </c>
      <c r="R1612" s="120" t="str">
        <f t="shared" si="761"/>
        <v/>
      </c>
      <c r="S1612" s="54" t="str">
        <f t="shared" si="762"/>
        <v/>
      </c>
      <c r="T1612" s="5" t="str">
        <f t="shared" si="744"/>
        <v/>
      </c>
      <c r="U1612" s="152" t="str">
        <f t="shared" si="745"/>
        <v/>
      </c>
      <c r="V1612" s="152" t="str">
        <f t="shared" si="746"/>
        <v/>
      </c>
      <c r="W1612" s="153" t="str">
        <f t="shared" si="747"/>
        <v/>
      </c>
      <c r="X1612" s="153" t="str">
        <f t="shared" si="748"/>
        <v/>
      </c>
      <c r="Y1612" s="153" t="str">
        <f t="shared" si="749"/>
        <v/>
      </c>
      <c r="Z1612" s="153" t="str">
        <f t="shared" si="750"/>
        <v/>
      </c>
      <c r="AA1612" s="152" t="str">
        <f t="shared" si="751"/>
        <v/>
      </c>
      <c r="AB1612" s="152" t="str">
        <f t="shared" si="752"/>
        <v/>
      </c>
      <c r="AC1612" s="154" t="str">
        <f t="shared" si="753"/>
        <v/>
      </c>
      <c r="AD1612" s="154" t="str">
        <f t="shared" si="754"/>
        <v/>
      </c>
      <c r="AE1612" s="3" t="str">
        <f t="shared" si="755"/>
        <v/>
      </c>
      <c r="AF1612" s="3" t="str">
        <f t="shared" si="756"/>
        <v/>
      </c>
      <c r="AG1612" s="3" t="str">
        <f t="shared" si="763"/>
        <v/>
      </c>
      <c r="AH1612" s="4" t="str">
        <f t="shared" si="757"/>
        <v/>
      </c>
      <c r="AI1612" s="75" t="str">
        <f t="shared" si="758"/>
        <v/>
      </c>
      <c r="AJ1612" s="75" t="str">
        <f t="shared" si="759"/>
        <v/>
      </c>
    </row>
    <row r="1613" spans="1:36" ht="14.25">
      <c r="A1613" s="41" t="str">
        <f t="shared" si="760"/>
        <v/>
      </c>
      <c r="B1613" s="150" t="str">
        <f>IF(ISNUMBER(A1613),INDEX('MetaTrader Import'!$H$13:$J$5893,TRUNC(((A1613-$A$39+1)-1)/3)+1,MOD((A1613-$A$39+1)-1,3)+1),"")</f>
        <v/>
      </c>
      <c r="C1613" s="43" t="str">
        <f t="shared" si="737"/>
        <v/>
      </c>
      <c r="D1613" s="43" t="str">
        <f t="shared" ca="1" si="738"/>
        <v/>
      </c>
      <c r="E1613" s="43" t="str">
        <f t="shared" si="739"/>
        <v/>
      </c>
      <c r="F1613" s="43" t="str">
        <f t="shared" si="740"/>
        <v/>
      </c>
      <c r="G1613" s="43" t="str">
        <f>IF(A1613&lt;&gt;"",IF(A1613&lt;Data!$G$11*0.25,$C$13/$G$32,IF(A1613&gt;Data!$G$11*0.25,$C$13,$C$13*10)),"")</f>
        <v/>
      </c>
      <c r="H1613" s="43" t="str">
        <f>IF(A1613&lt;&gt;"",IF(Data!$G$9="constant",$C$13,IF(Data!$G$9="squeeze",G1613,F1613)),"")</f>
        <v/>
      </c>
      <c r="I1613" s="38" t="str">
        <f ca="1">IF(ISNUMBER(A1613),NORMINV(RAND(),0,IF(AND(Data!$G$9="squeeze",A1613&lt;Data!$G$11*0.25),$H$32,1)*$C$30*$C$13)*($C$14*$C$12),"")</f>
        <v/>
      </c>
      <c r="J1613" s="42" t="str">
        <f ca="1">IFERROR(IF(Data!$C$6="Real",B1613,I1613+J1612+($C$14*$C$12)*(NORMINV(RAND(),$C$15,CHOOSE($G$13,$C$13,F1613,G1613)))),"")</f>
        <v/>
      </c>
      <c r="K1613" s="88" t="str">
        <f>IF(ISNUMBER(A1613), IF($G$16="fixed",$G$17,MIN(H1613*Data!$C$7*$C$16*0.5,$C$17*Data!$C$7))*$C$12,"")</f>
        <v/>
      </c>
      <c r="L1613" s="42" t="str">
        <f t="shared" ca="1" si="764"/>
        <v/>
      </c>
      <c r="M1613" s="44" t="str">
        <f t="shared" ca="1" si="765"/>
        <v/>
      </c>
      <c r="N1613" s="44" t="str">
        <f t="shared" ca="1" si="766"/>
        <v/>
      </c>
      <c r="O1613" s="108" t="str">
        <f t="shared" si="741"/>
        <v/>
      </c>
      <c r="P1613" s="102" t="str">
        <f t="shared" si="742"/>
        <v/>
      </c>
      <c r="Q1613" s="102" t="str">
        <f t="shared" si="743"/>
        <v/>
      </c>
      <c r="R1613" s="120" t="str">
        <f t="shared" si="761"/>
        <v/>
      </c>
      <c r="S1613" s="54" t="str">
        <f t="shared" si="762"/>
        <v/>
      </c>
      <c r="T1613" s="5" t="str">
        <f t="shared" si="744"/>
        <v/>
      </c>
      <c r="U1613" s="152" t="str">
        <f t="shared" si="745"/>
        <v/>
      </c>
      <c r="V1613" s="152" t="str">
        <f t="shared" si="746"/>
        <v/>
      </c>
      <c r="W1613" s="153" t="str">
        <f t="shared" si="747"/>
        <v/>
      </c>
      <c r="X1613" s="153" t="str">
        <f t="shared" si="748"/>
        <v/>
      </c>
      <c r="Y1613" s="153" t="str">
        <f t="shared" si="749"/>
        <v/>
      </c>
      <c r="Z1613" s="153" t="str">
        <f t="shared" si="750"/>
        <v/>
      </c>
      <c r="AA1613" s="152" t="str">
        <f t="shared" si="751"/>
        <v/>
      </c>
      <c r="AB1613" s="152" t="str">
        <f t="shared" si="752"/>
        <v/>
      </c>
      <c r="AC1613" s="154" t="str">
        <f t="shared" si="753"/>
        <v/>
      </c>
      <c r="AD1613" s="154" t="str">
        <f t="shared" si="754"/>
        <v/>
      </c>
      <c r="AE1613" s="3" t="str">
        <f t="shared" si="755"/>
        <v/>
      </c>
      <c r="AF1613" s="3" t="str">
        <f t="shared" si="756"/>
        <v/>
      </c>
      <c r="AG1613" s="3" t="str">
        <f t="shared" si="763"/>
        <v/>
      </c>
      <c r="AH1613" s="4" t="str">
        <f t="shared" si="757"/>
        <v/>
      </c>
      <c r="AI1613" s="75" t="str">
        <f t="shared" si="758"/>
        <v/>
      </c>
      <c r="AJ1613" s="75" t="str">
        <f t="shared" si="759"/>
        <v/>
      </c>
    </row>
    <row r="1614" spans="1:36" ht="14.25">
      <c r="A1614" s="41" t="str">
        <f t="shared" si="760"/>
        <v/>
      </c>
      <c r="B1614" s="150" t="str">
        <f>IF(ISNUMBER(A1614),INDEX('MetaTrader Import'!$H$13:$J$5893,TRUNC(((A1614-$A$39+1)-1)/3)+1,MOD((A1614-$A$39+1)-1,3)+1),"")</f>
        <v/>
      </c>
      <c r="C1614" s="43" t="str">
        <f t="shared" si="737"/>
        <v/>
      </c>
      <c r="D1614" s="43" t="str">
        <f t="shared" ca="1" si="738"/>
        <v/>
      </c>
      <c r="E1614" s="43" t="str">
        <f t="shared" si="739"/>
        <v/>
      </c>
      <c r="F1614" s="43" t="str">
        <f t="shared" si="740"/>
        <v/>
      </c>
      <c r="G1614" s="43" t="str">
        <f>IF(A1614&lt;&gt;"",IF(A1614&lt;Data!$G$11*0.25,$C$13/$G$32,IF(A1614&gt;Data!$G$11*0.25,$C$13,$C$13*10)),"")</f>
        <v/>
      </c>
      <c r="H1614" s="43" t="str">
        <f>IF(A1614&lt;&gt;"",IF(Data!$G$9="constant",$C$13,IF(Data!$G$9="squeeze",G1614,F1614)),"")</f>
        <v/>
      </c>
      <c r="I1614" s="38" t="str">
        <f ca="1">IF(ISNUMBER(A1614),NORMINV(RAND(),0,IF(AND(Data!$G$9="squeeze",A1614&lt;Data!$G$11*0.25),$H$32,1)*$C$30*$C$13)*($C$14*$C$12),"")</f>
        <v/>
      </c>
      <c r="J1614" s="42" t="str">
        <f ca="1">IFERROR(IF(Data!$C$6="Real",B1614,I1614+J1613+($C$14*$C$12)*(NORMINV(RAND(),$C$15,CHOOSE($G$13,$C$13,F1614,G1614)))),"")</f>
        <v/>
      </c>
      <c r="K1614" s="88" t="str">
        <f>IF(ISNUMBER(A1614), IF($G$16="fixed",$G$17,MIN(H1614*Data!$C$7*$C$16*0.5,$C$17*Data!$C$7))*$C$12,"")</f>
        <v/>
      </c>
      <c r="L1614" s="42" t="str">
        <f t="shared" ca="1" si="764"/>
        <v/>
      </c>
      <c r="M1614" s="44" t="str">
        <f t="shared" ca="1" si="765"/>
        <v/>
      </c>
      <c r="N1614" s="44" t="str">
        <f t="shared" ca="1" si="766"/>
        <v/>
      </c>
      <c r="O1614" s="108" t="str">
        <f t="shared" si="741"/>
        <v/>
      </c>
      <c r="P1614" s="102" t="str">
        <f t="shared" si="742"/>
        <v/>
      </c>
      <c r="Q1614" s="102" t="str">
        <f t="shared" si="743"/>
        <v/>
      </c>
      <c r="R1614" s="120" t="str">
        <f t="shared" si="761"/>
        <v/>
      </c>
      <c r="S1614" s="54" t="str">
        <f t="shared" si="762"/>
        <v/>
      </c>
      <c r="T1614" s="5" t="str">
        <f t="shared" si="744"/>
        <v/>
      </c>
      <c r="U1614" s="152" t="str">
        <f t="shared" si="745"/>
        <v/>
      </c>
      <c r="V1614" s="152" t="str">
        <f t="shared" si="746"/>
        <v/>
      </c>
      <c r="W1614" s="153" t="str">
        <f t="shared" si="747"/>
        <v/>
      </c>
      <c r="X1614" s="153" t="str">
        <f t="shared" si="748"/>
        <v/>
      </c>
      <c r="Y1614" s="153" t="str">
        <f t="shared" si="749"/>
        <v/>
      </c>
      <c r="Z1614" s="153" t="str">
        <f t="shared" si="750"/>
        <v/>
      </c>
      <c r="AA1614" s="152" t="str">
        <f t="shared" si="751"/>
        <v/>
      </c>
      <c r="AB1614" s="152" t="str">
        <f t="shared" si="752"/>
        <v/>
      </c>
      <c r="AC1614" s="154" t="str">
        <f t="shared" si="753"/>
        <v/>
      </c>
      <c r="AD1614" s="154" t="str">
        <f t="shared" si="754"/>
        <v/>
      </c>
      <c r="AE1614" s="3" t="str">
        <f t="shared" si="755"/>
        <v/>
      </c>
      <c r="AF1614" s="3" t="str">
        <f t="shared" si="756"/>
        <v/>
      </c>
      <c r="AG1614" s="3" t="str">
        <f t="shared" si="763"/>
        <v/>
      </c>
      <c r="AH1614" s="4" t="str">
        <f t="shared" si="757"/>
        <v/>
      </c>
      <c r="AI1614" s="75" t="str">
        <f t="shared" si="758"/>
        <v/>
      </c>
      <c r="AJ1614" s="75" t="str">
        <f t="shared" si="759"/>
        <v/>
      </c>
    </row>
    <row r="1615" spans="1:36" ht="14.25">
      <c r="A1615" s="41" t="str">
        <f t="shared" si="760"/>
        <v/>
      </c>
      <c r="B1615" s="150" t="str">
        <f>IF(ISNUMBER(A1615),INDEX('MetaTrader Import'!$H$13:$J$5893,TRUNC(((A1615-$A$39+1)-1)/3)+1,MOD((A1615-$A$39+1)-1,3)+1),"")</f>
        <v/>
      </c>
      <c r="C1615" s="43" t="str">
        <f t="shared" si="737"/>
        <v/>
      </c>
      <c r="D1615" s="43" t="str">
        <f t="shared" ca="1" si="738"/>
        <v/>
      </c>
      <c r="E1615" s="43" t="str">
        <f t="shared" si="739"/>
        <v/>
      </c>
      <c r="F1615" s="43" t="str">
        <f t="shared" si="740"/>
        <v/>
      </c>
      <c r="G1615" s="43" t="str">
        <f>IF(A1615&lt;&gt;"",IF(A1615&lt;Data!$G$11*0.25,$C$13/$G$32,IF(A1615&gt;Data!$G$11*0.25,$C$13,$C$13*10)),"")</f>
        <v/>
      </c>
      <c r="H1615" s="43" t="str">
        <f>IF(A1615&lt;&gt;"",IF(Data!$G$9="constant",$C$13,IF(Data!$G$9="squeeze",G1615,F1615)),"")</f>
        <v/>
      </c>
      <c r="I1615" s="38" t="str">
        <f ca="1">IF(ISNUMBER(A1615),NORMINV(RAND(),0,IF(AND(Data!$G$9="squeeze",A1615&lt;Data!$G$11*0.25),$H$32,1)*$C$30*$C$13)*($C$14*$C$12),"")</f>
        <v/>
      </c>
      <c r="J1615" s="42" t="str">
        <f ca="1">IFERROR(IF(Data!$C$6="Real",B1615,I1615+J1614+($C$14*$C$12)*(NORMINV(RAND(),$C$15,CHOOSE($G$13,$C$13,F1615,G1615)))),"")</f>
        <v/>
      </c>
      <c r="K1615" s="88" t="str">
        <f>IF(ISNUMBER(A1615), IF($G$16="fixed",$G$17,MIN(H1615*Data!$C$7*$C$16*0.5,$C$17*Data!$C$7))*$C$12,"")</f>
        <v/>
      </c>
      <c r="L1615" s="42" t="str">
        <f t="shared" ca="1" si="764"/>
        <v/>
      </c>
      <c r="M1615" s="44" t="str">
        <f t="shared" ca="1" si="765"/>
        <v/>
      </c>
      <c r="N1615" s="44" t="str">
        <f t="shared" ca="1" si="766"/>
        <v/>
      </c>
      <c r="O1615" s="108" t="str">
        <f t="shared" si="741"/>
        <v/>
      </c>
      <c r="P1615" s="102" t="str">
        <f t="shared" si="742"/>
        <v/>
      </c>
      <c r="Q1615" s="102" t="str">
        <f t="shared" si="743"/>
        <v/>
      </c>
      <c r="R1615" s="120" t="str">
        <f t="shared" si="761"/>
        <v/>
      </c>
      <c r="S1615" s="54" t="str">
        <f t="shared" si="762"/>
        <v/>
      </c>
      <c r="T1615" s="5" t="str">
        <f t="shared" si="744"/>
        <v/>
      </c>
      <c r="U1615" s="152" t="str">
        <f t="shared" si="745"/>
        <v/>
      </c>
      <c r="V1615" s="152" t="str">
        <f t="shared" si="746"/>
        <v/>
      </c>
      <c r="W1615" s="153" t="str">
        <f t="shared" si="747"/>
        <v/>
      </c>
      <c r="X1615" s="153" t="str">
        <f t="shared" si="748"/>
        <v/>
      </c>
      <c r="Y1615" s="153" t="str">
        <f t="shared" si="749"/>
        <v/>
      </c>
      <c r="Z1615" s="153" t="str">
        <f t="shared" si="750"/>
        <v/>
      </c>
      <c r="AA1615" s="152" t="str">
        <f t="shared" si="751"/>
        <v/>
      </c>
      <c r="AB1615" s="152" t="str">
        <f t="shared" si="752"/>
        <v/>
      </c>
      <c r="AC1615" s="154" t="str">
        <f t="shared" si="753"/>
        <v/>
      </c>
      <c r="AD1615" s="154" t="str">
        <f t="shared" si="754"/>
        <v/>
      </c>
      <c r="AE1615" s="3" t="str">
        <f t="shared" si="755"/>
        <v/>
      </c>
      <c r="AF1615" s="3" t="str">
        <f t="shared" si="756"/>
        <v/>
      </c>
      <c r="AG1615" s="3" t="str">
        <f t="shared" si="763"/>
        <v/>
      </c>
      <c r="AH1615" s="4" t="str">
        <f t="shared" si="757"/>
        <v/>
      </c>
      <c r="AI1615" s="75" t="str">
        <f t="shared" si="758"/>
        <v/>
      </c>
      <c r="AJ1615" s="75" t="str">
        <f t="shared" si="759"/>
        <v/>
      </c>
    </row>
    <row r="1616" spans="1:36" ht="14.25">
      <c r="A1616" s="41" t="str">
        <f t="shared" si="760"/>
        <v/>
      </c>
      <c r="B1616" s="150" t="str">
        <f>IF(ISNUMBER(A1616),INDEX('MetaTrader Import'!$H$13:$J$5893,TRUNC(((A1616-$A$39+1)-1)/3)+1,MOD((A1616-$A$39+1)-1,3)+1),"")</f>
        <v/>
      </c>
      <c r="C1616" s="43" t="str">
        <f t="shared" si="737"/>
        <v/>
      </c>
      <c r="D1616" s="43" t="str">
        <f t="shared" ca="1" si="738"/>
        <v/>
      </c>
      <c r="E1616" s="43" t="str">
        <f t="shared" si="739"/>
        <v/>
      </c>
      <c r="F1616" s="43" t="str">
        <f t="shared" si="740"/>
        <v/>
      </c>
      <c r="G1616" s="43" t="str">
        <f>IF(A1616&lt;&gt;"",IF(A1616&lt;Data!$G$11*0.25,$C$13/$G$32,IF(A1616&gt;Data!$G$11*0.25,$C$13,$C$13*10)),"")</f>
        <v/>
      </c>
      <c r="H1616" s="43" t="str">
        <f>IF(A1616&lt;&gt;"",IF(Data!$G$9="constant",$C$13,IF(Data!$G$9="squeeze",G1616,F1616)),"")</f>
        <v/>
      </c>
      <c r="I1616" s="38" t="str">
        <f ca="1">IF(ISNUMBER(A1616),NORMINV(RAND(),0,IF(AND(Data!$G$9="squeeze",A1616&lt;Data!$G$11*0.25),$H$32,1)*$C$30*$C$13)*($C$14*$C$12),"")</f>
        <v/>
      </c>
      <c r="J1616" s="42" t="str">
        <f ca="1">IFERROR(IF(Data!$C$6="Real",B1616,I1616+J1615+($C$14*$C$12)*(NORMINV(RAND(),$C$15,CHOOSE($G$13,$C$13,F1616,G1616)))),"")</f>
        <v/>
      </c>
      <c r="K1616" s="88" t="str">
        <f>IF(ISNUMBER(A1616), IF($G$16="fixed",$G$17,MIN(H1616*Data!$C$7*$C$16*0.5,$C$17*Data!$C$7))*$C$12,"")</f>
        <v/>
      </c>
      <c r="L1616" s="42" t="str">
        <f t="shared" ca="1" si="764"/>
        <v/>
      </c>
      <c r="M1616" s="44" t="str">
        <f t="shared" ca="1" si="765"/>
        <v/>
      </c>
      <c r="N1616" s="44" t="str">
        <f t="shared" ca="1" si="766"/>
        <v/>
      </c>
      <c r="O1616" s="108" t="str">
        <f t="shared" si="741"/>
        <v/>
      </c>
      <c r="P1616" s="102" t="str">
        <f t="shared" si="742"/>
        <v/>
      </c>
      <c r="Q1616" s="102" t="str">
        <f t="shared" si="743"/>
        <v/>
      </c>
      <c r="R1616" s="120" t="str">
        <f t="shared" si="761"/>
        <v/>
      </c>
      <c r="S1616" s="54" t="str">
        <f t="shared" si="762"/>
        <v/>
      </c>
      <c r="T1616" s="5" t="str">
        <f t="shared" si="744"/>
        <v/>
      </c>
      <c r="U1616" s="152" t="str">
        <f t="shared" si="745"/>
        <v/>
      </c>
      <c r="V1616" s="152" t="str">
        <f t="shared" si="746"/>
        <v/>
      </c>
      <c r="W1616" s="153" t="str">
        <f t="shared" si="747"/>
        <v/>
      </c>
      <c r="X1616" s="153" t="str">
        <f t="shared" si="748"/>
        <v/>
      </c>
      <c r="Y1616" s="153" t="str">
        <f t="shared" si="749"/>
        <v/>
      </c>
      <c r="Z1616" s="153" t="str">
        <f t="shared" si="750"/>
        <v/>
      </c>
      <c r="AA1616" s="152" t="str">
        <f t="shared" si="751"/>
        <v/>
      </c>
      <c r="AB1616" s="152" t="str">
        <f t="shared" si="752"/>
        <v/>
      </c>
      <c r="AC1616" s="154" t="str">
        <f t="shared" si="753"/>
        <v/>
      </c>
      <c r="AD1616" s="154" t="str">
        <f t="shared" si="754"/>
        <v/>
      </c>
      <c r="AE1616" s="3" t="str">
        <f t="shared" si="755"/>
        <v/>
      </c>
      <c r="AF1616" s="3" t="str">
        <f t="shared" si="756"/>
        <v/>
      </c>
      <c r="AG1616" s="3" t="str">
        <f t="shared" si="763"/>
        <v/>
      </c>
      <c r="AH1616" s="4" t="str">
        <f t="shared" si="757"/>
        <v/>
      </c>
      <c r="AI1616" s="75" t="str">
        <f t="shared" si="758"/>
        <v/>
      </c>
      <c r="AJ1616" s="75" t="str">
        <f t="shared" si="759"/>
        <v/>
      </c>
    </row>
    <row r="1617" spans="1:36" ht="14.25">
      <c r="A1617" s="41" t="str">
        <f t="shared" si="760"/>
        <v/>
      </c>
      <c r="B1617" s="150" t="str">
        <f>IF(ISNUMBER(A1617),INDEX('MetaTrader Import'!$H$13:$J$5893,TRUNC(((A1617-$A$39+1)-1)/3)+1,MOD((A1617-$A$39+1)-1,3)+1),"")</f>
        <v/>
      </c>
      <c r="C1617" s="43" t="str">
        <f t="shared" si="737"/>
        <v/>
      </c>
      <c r="D1617" s="43" t="str">
        <f t="shared" ca="1" si="738"/>
        <v/>
      </c>
      <c r="E1617" s="43" t="str">
        <f t="shared" si="739"/>
        <v/>
      </c>
      <c r="F1617" s="43" t="str">
        <f t="shared" si="740"/>
        <v/>
      </c>
      <c r="G1617" s="43" t="str">
        <f>IF(A1617&lt;&gt;"",IF(A1617&lt;Data!$G$11*0.25,$C$13/$G$32,IF(A1617&gt;Data!$G$11*0.25,$C$13,$C$13*10)),"")</f>
        <v/>
      </c>
      <c r="H1617" s="43" t="str">
        <f>IF(A1617&lt;&gt;"",IF(Data!$G$9="constant",$C$13,IF(Data!$G$9="squeeze",G1617,F1617)),"")</f>
        <v/>
      </c>
      <c r="I1617" s="38" t="str">
        <f ca="1">IF(ISNUMBER(A1617),NORMINV(RAND(),0,IF(AND(Data!$G$9="squeeze",A1617&lt;Data!$G$11*0.25),$H$32,1)*$C$30*$C$13)*($C$14*$C$12),"")</f>
        <v/>
      </c>
      <c r="J1617" s="42" t="str">
        <f ca="1">IFERROR(IF(Data!$C$6="Real",B1617,I1617+J1616+($C$14*$C$12)*(NORMINV(RAND(),$C$15,CHOOSE($G$13,$C$13,F1617,G1617)))),"")</f>
        <v/>
      </c>
      <c r="K1617" s="88" t="str">
        <f>IF(ISNUMBER(A1617), IF($G$16="fixed",$G$17,MIN(H1617*Data!$C$7*$C$16*0.5,$C$17*Data!$C$7))*$C$12,"")</f>
        <v/>
      </c>
      <c r="L1617" s="42" t="str">
        <f t="shared" ca="1" si="764"/>
        <v/>
      </c>
      <c r="M1617" s="44" t="str">
        <f t="shared" ca="1" si="765"/>
        <v/>
      </c>
      <c r="N1617" s="44" t="str">
        <f t="shared" ca="1" si="766"/>
        <v/>
      </c>
      <c r="O1617" s="108" t="str">
        <f t="shared" si="741"/>
        <v/>
      </c>
      <c r="P1617" s="102" t="str">
        <f t="shared" si="742"/>
        <v/>
      </c>
      <c r="Q1617" s="102" t="str">
        <f t="shared" si="743"/>
        <v/>
      </c>
      <c r="R1617" s="120" t="str">
        <f t="shared" si="761"/>
        <v/>
      </c>
      <c r="S1617" s="54" t="str">
        <f t="shared" si="762"/>
        <v/>
      </c>
      <c r="T1617" s="5" t="str">
        <f t="shared" si="744"/>
        <v/>
      </c>
      <c r="U1617" s="152" t="str">
        <f t="shared" si="745"/>
        <v/>
      </c>
      <c r="V1617" s="152" t="str">
        <f t="shared" si="746"/>
        <v/>
      </c>
      <c r="W1617" s="153" t="str">
        <f t="shared" si="747"/>
        <v/>
      </c>
      <c r="X1617" s="153" t="str">
        <f t="shared" si="748"/>
        <v/>
      </c>
      <c r="Y1617" s="153" t="str">
        <f t="shared" si="749"/>
        <v/>
      </c>
      <c r="Z1617" s="153" t="str">
        <f t="shared" si="750"/>
        <v/>
      </c>
      <c r="AA1617" s="152" t="str">
        <f t="shared" si="751"/>
        <v/>
      </c>
      <c r="AB1617" s="152" t="str">
        <f t="shared" si="752"/>
        <v/>
      </c>
      <c r="AC1617" s="154" t="str">
        <f t="shared" si="753"/>
        <v/>
      </c>
      <c r="AD1617" s="154" t="str">
        <f t="shared" si="754"/>
        <v/>
      </c>
      <c r="AE1617" s="3" t="str">
        <f t="shared" si="755"/>
        <v/>
      </c>
      <c r="AF1617" s="3" t="str">
        <f t="shared" si="756"/>
        <v/>
      </c>
      <c r="AG1617" s="3" t="str">
        <f t="shared" si="763"/>
        <v/>
      </c>
      <c r="AH1617" s="4" t="str">
        <f t="shared" si="757"/>
        <v/>
      </c>
      <c r="AI1617" s="75" t="str">
        <f t="shared" si="758"/>
        <v/>
      </c>
      <c r="AJ1617" s="75" t="str">
        <f t="shared" si="759"/>
        <v/>
      </c>
    </row>
    <row r="1618" spans="1:36" ht="14.25">
      <c r="A1618" s="41" t="str">
        <f t="shared" si="760"/>
        <v/>
      </c>
      <c r="B1618" s="150" t="str">
        <f>IF(ISNUMBER(A1618),INDEX('MetaTrader Import'!$H$13:$J$5893,TRUNC(((A1618-$A$39+1)-1)/3)+1,MOD((A1618-$A$39+1)-1,3)+1),"")</f>
        <v/>
      </c>
      <c r="C1618" s="43" t="str">
        <f t="shared" si="737"/>
        <v/>
      </c>
      <c r="D1618" s="43" t="str">
        <f t="shared" ca="1" si="738"/>
        <v/>
      </c>
      <c r="E1618" s="43" t="str">
        <f t="shared" si="739"/>
        <v/>
      </c>
      <c r="F1618" s="43" t="str">
        <f t="shared" si="740"/>
        <v/>
      </c>
      <c r="G1618" s="43" t="str">
        <f>IF(A1618&lt;&gt;"",IF(A1618&lt;Data!$G$11*0.25,$C$13/$G$32,IF(A1618&gt;Data!$G$11*0.25,$C$13,$C$13*10)),"")</f>
        <v/>
      </c>
      <c r="H1618" s="43" t="str">
        <f>IF(A1618&lt;&gt;"",IF(Data!$G$9="constant",$C$13,IF(Data!$G$9="squeeze",G1618,F1618)),"")</f>
        <v/>
      </c>
      <c r="I1618" s="38" t="str">
        <f ca="1">IF(ISNUMBER(A1618),NORMINV(RAND(),0,IF(AND(Data!$G$9="squeeze",A1618&lt;Data!$G$11*0.25),$H$32,1)*$C$30*$C$13)*($C$14*$C$12),"")</f>
        <v/>
      </c>
      <c r="J1618" s="42" t="str">
        <f ca="1">IFERROR(IF(Data!$C$6="Real",B1618,I1618+J1617+($C$14*$C$12)*(NORMINV(RAND(),$C$15,CHOOSE($G$13,$C$13,F1618,G1618)))),"")</f>
        <v/>
      </c>
      <c r="K1618" s="88" t="str">
        <f>IF(ISNUMBER(A1618), IF($G$16="fixed",$G$17,MIN(H1618*Data!$C$7*$C$16*0.5,$C$17*Data!$C$7))*$C$12,"")</f>
        <v/>
      </c>
      <c r="L1618" s="42" t="str">
        <f t="shared" ca="1" si="764"/>
        <v/>
      </c>
      <c r="M1618" s="44" t="str">
        <f t="shared" ca="1" si="765"/>
        <v/>
      </c>
      <c r="N1618" s="44" t="str">
        <f t="shared" ca="1" si="766"/>
        <v/>
      </c>
      <c r="O1618" s="108" t="str">
        <f t="shared" si="741"/>
        <v/>
      </c>
      <c r="P1618" s="102" t="str">
        <f t="shared" si="742"/>
        <v/>
      </c>
      <c r="Q1618" s="102" t="str">
        <f t="shared" si="743"/>
        <v/>
      </c>
      <c r="R1618" s="120" t="str">
        <f t="shared" si="761"/>
        <v/>
      </c>
      <c r="S1618" s="54" t="str">
        <f t="shared" si="762"/>
        <v/>
      </c>
      <c r="T1618" s="5" t="str">
        <f t="shared" si="744"/>
        <v/>
      </c>
      <c r="U1618" s="152" t="str">
        <f t="shared" si="745"/>
        <v/>
      </c>
      <c r="V1618" s="152" t="str">
        <f t="shared" si="746"/>
        <v/>
      </c>
      <c r="W1618" s="153" t="str">
        <f t="shared" si="747"/>
        <v/>
      </c>
      <c r="X1618" s="153" t="str">
        <f t="shared" si="748"/>
        <v/>
      </c>
      <c r="Y1618" s="153" t="str">
        <f t="shared" si="749"/>
        <v/>
      </c>
      <c r="Z1618" s="153" t="str">
        <f t="shared" si="750"/>
        <v/>
      </c>
      <c r="AA1618" s="152" t="str">
        <f t="shared" si="751"/>
        <v/>
      </c>
      <c r="AB1618" s="152" t="str">
        <f t="shared" si="752"/>
        <v/>
      </c>
      <c r="AC1618" s="154" t="str">
        <f t="shared" si="753"/>
        <v/>
      </c>
      <c r="AD1618" s="154" t="str">
        <f t="shared" si="754"/>
        <v/>
      </c>
      <c r="AE1618" s="3" t="str">
        <f t="shared" si="755"/>
        <v/>
      </c>
      <c r="AF1618" s="3" t="str">
        <f t="shared" si="756"/>
        <v/>
      </c>
      <c r="AG1618" s="3" t="str">
        <f t="shared" si="763"/>
        <v/>
      </c>
      <c r="AH1618" s="4" t="str">
        <f t="shared" si="757"/>
        <v/>
      </c>
      <c r="AI1618" s="75" t="str">
        <f t="shared" si="758"/>
        <v/>
      </c>
      <c r="AJ1618" s="75" t="str">
        <f t="shared" si="759"/>
        <v/>
      </c>
    </row>
    <row r="1619" spans="1:36" ht="14.25">
      <c r="A1619" s="41" t="str">
        <f t="shared" si="760"/>
        <v/>
      </c>
      <c r="B1619" s="150" t="str">
        <f>IF(ISNUMBER(A1619),INDEX('MetaTrader Import'!$H$13:$J$5893,TRUNC(((A1619-$A$39+1)-1)/3)+1,MOD((A1619-$A$39+1)-1,3)+1),"")</f>
        <v/>
      </c>
      <c r="C1619" s="43" t="str">
        <f t="shared" si="737"/>
        <v/>
      </c>
      <c r="D1619" s="43" t="str">
        <f t="shared" ca="1" si="738"/>
        <v/>
      </c>
      <c r="E1619" s="43" t="str">
        <f t="shared" si="739"/>
        <v/>
      </c>
      <c r="F1619" s="43" t="str">
        <f t="shared" si="740"/>
        <v/>
      </c>
      <c r="G1619" s="43" t="str">
        <f>IF(A1619&lt;&gt;"",IF(A1619&lt;Data!$G$11*0.25,$C$13/$G$32,IF(A1619&gt;Data!$G$11*0.25,$C$13,$C$13*10)),"")</f>
        <v/>
      </c>
      <c r="H1619" s="43" t="str">
        <f>IF(A1619&lt;&gt;"",IF(Data!$G$9="constant",$C$13,IF(Data!$G$9="squeeze",G1619,F1619)),"")</f>
        <v/>
      </c>
      <c r="I1619" s="38" t="str">
        <f ca="1">IF(ISNUMBER(A1619),NORMINV(RAND(),0,IF(AND(Data!$G$9="squeeze",A1619&lt;Data!$G$11*0.25),$H$32,1)*$C$30*$C$13)*($C$14*$C$12),"")</f>
        <v/>
      </c>
      <c r="J1619" s="42" t="str">
        <f ca="1">IFERROR(IF(Data!$C$6="Real",B1619,I1619+J1618+($C$14*$C$12)*(NORMINV(RAND(),$C$15,CHOOSE($G$13,$C$13,F1619,G1619)))),"")</f>
        <v/>
      </c>
      <c r="K1619" s="88" t="str">
        <f>IF(ISNUMBER(A1619), IF($G$16="fixed",$G$17,MIN(H1619*Data!$C$7*$C$16*0.5,$C$17*Data!$C$7))*$C$12,"")</f>
        <v/>
      </c>
      <c r="L1619" s="42" t="str">
        <f t="shared" ca="1" si="764"/>
        <v/>
      </c>
      <c r="M1619" s="44" t="str">
        <f t="shared" ca="1" si="765"/>
        <v/>
      </c>
      <c r="N1619" s="44" t="str">
        <f t="shared" ca="1" si="766"/>
        <v/>
      </c>
      <c r="O1619" s="108" t="str">
        <f t="shared" si="741"/>
        <v/>
      </c>
      <c r="P1619" s="102" t="str">
        <f t="shared" si="742"/>
        <v/>
      </c>
      <c r="Q1619" s="102" t="str">
        <f t="shared" si="743"/>
        <v/>
      </c>
      <c r="R1619" s="120" t="str">
        <f t="shared" si="761"/>
        <v/>
      </c>
      <c r="S1619" s="54" t="str">
        <f t="shared" si="762"/>
        <v/>
      </c>
      <c r="T1619" s="5" t="str">
        <f t="shared" si="744"/>
        <v/>
      </c>
      <c r="U1619" s="152" t="str">
        <f t="shared" si="745"/>
        <v/>
      </c>
      <c r="V1619" s="152" t="str">
        <f t="shared" si="746"/>
        <v/>
      </c>
      <c r="W1619" s="153" t="str">
        <f t="shared" si="747"/>
        <v/>
      </c>
      <c r="X1619" s="153" t="str">
        <f t="shared" si="748"/>
        <v/>
      </c>
      <c r="Y1619" s="153" t="str">
        <f t="shared" si="749"/>
        <v/>
      </c>
      <c r="Z1619" s="153" t="str">
        <f t="shared" si="750"/>
        <v/>
      </c>
      <c r="AA1619" s="152" t="str">
        <f t="shared" si="751"/>
        <v/>
      </c>
      <c r="AB1619" s="152" t="str">
        <f t="shared" si="752"/>
        <v/>
      </c>
      <c r="AC1619" s="154" t="str">
        <f t="shared" si="753"/>
        <v/>
      </c>
      <c r="AD1619" s="154" t="str">
        <f t="shared" si="754"/>
        <v/>
      </c>
      <c r="AE1619" s="3" t="str">
        <f t="shared" si="755"/>
        <v/>
      </c>
      <c r="AF1619" s="3" t="str">
        <f t="shared" si="756"/>
        <v/>
      </c>
      <c r="AG1619" s="3" t="str">
        <f t="shared" si="763"/>
        <v/>
      </c>
      <c r="AH1619" s="4" t="str">
        <f t="shared" si="757"/>
        <v/>
      </c>
      <c r="AI1619" s="75" t="str">
        <f t="shared" si="758"/>
        <v/>
      </c>
      <c r="AJ1619" s="75" t="str">
        <f t="shared" si="759"/>
        <v/>
      </c>
    </row>
    <row r="1620" spans="1:36" ht="14.25">
      <c r="A1620" s="41" t="str">
        <f t="shared" si="760"/>
        <v/>
      </c>
      <c r="B1620" s="150" t="str">
        <f>IF(ISNUMBER(A1620),INDEX('MetaTrader Import'!$H$13:$J$5893,TRUNC(((A1620-$A$39+1)-1)/3)+1,MOD((A1620-$A$39+1)-1,3)+1),"")</f>
        <v/>
      </c>
      <c r="C1620" s="43" t="str">
        <f t="shared" si="737"/>
        <v/>
      </c>
      <c r="D1620" s="43" t="str">
        <f t="shared" ca="1" si="738"/>
        <v/>
      </c>
      <c r="E1620" s="43" t="str">
        <f t="shared" si="739"/>
        <v/>
      </c>
      <c r="F1620" s="43" t="str">
        <f t="shared" si="740"/>
        <v/>
      </c>
      <c r="G1620" s="43" t="str">
        <f>IF(A1620&lt;&gt;"",IF(A1620&lt;Data!$G$11*0.25,$C$13/$G$32,IF(A1620&gt;Data!$G$11*0.25,$C$13,$C$13*10)),"")</f>
        <v/>
      </c>
      <c r="H1620" s="43" t="str">
        <f>IF(A1620&lt;&gt;"",IF(Data!$G$9="constant",$C$13,IF(Data!$G$9="squeeze",G1620,F1620)),"")</f>
        <v/>
      </c>
      <c r="I1620" s="38" t="str">
        <f ca="1">IF(ISNUMBER(A1620),NORMINV(RAND(),0,IF(AND(Data!$G$9="squeeze",A1620&lt;Data!$G$11*0.25),$H$32,1)*$C$30*$C$13)*($C$14*$C$12),"")</f>
        <v/>
      </c>
      <c r="J1620" s="42" t="str">
        <f ca="1">IFERROR(IF(Data!$C$6="Real",B1620,I1620+J1619+($C$14*$C$12)*(NORMINV(RAND(),$C$15,CHOOSE($G$13,$C$13,F1620,G1620)))),"")</f>
        <v/>
      </c>
      <c r="K1620" s="88" t="str">
        <f>IF(ISNUMBER(A1620), IF($G$16="fixed",$G$17,MIN(H1620*Data!$C$7*$C$16*0.5,$C$17*Data!$C$7))*$C$12,"")</f>
        <v/>
      </c>
      <c r="L1620" s="42" t="str">
        <f t="shared" ca="1" si="764"/>
        <v/>
      </c>
      <c r="M1620" s="44" t="str">
        <f t="shared" ca="1" si="765"/>
        <v/>
      </c>
      <c r="N1620" s="44" t="str">
        <f t="shared" ca="1" si="766"/>
        <v/>
      </c>
      <c r="O1620" s="108" t="str">
        <f t="shared" si="741"/>
        <v/>
      </c>
      <c r="P1620" s="102" t="str">
        <f t="shared" si="742"/>
        <v/>
      </c>
      <c r="Q1620" s="102" t="str">
        <f t="shared" si="743"/>
        <v/>
      </c>
      <c r="R1620" s="120" t="str">
        <f t="shared" si="761"/>
        <v/>
      </c>
      <c r="S1620" s="54" t="str">
        <f t="shared" si="762"/>
        <v/>
      </c>
      <c r="T1620" s="5" t="str">
        <f t="shared" si="744"/>
        <v/>
      </c>
      <c r="U1620" s="152" t="str">
        <f t="shared" si="745"/>
        <v/>
      </c>
      <c r="V1620" s="152" t="str">
        <f t="shared" si="746"/>
        <v/>
      </c>
      <c r="W1620" s="153" t="str">
        <f t="shared" si="747"/>
        <v/>
      </c>
      <c r="X1620" s="153" t="str">
        <f t="shared" si="748"/>
        <v/>
      </c>
      <c r="Y1620" s="153" t="str">
        <f t="shared" si="749"/>
        <v/>
      </c>
      <c r="Z1620" s="153" t="str">
        <f t="shared" si="750"/>
        <v/>
      </c>
      <c r="AA1620" s="152" t="str">
        <f t="shared" si="751"/>
        <v/>
      </c>
      <c r="AB1620" s="152" t="str">
        <f t="shared" si="752"/>
        <v/>
      </c>
      <c r="AC1620" s="154" t="str">
        <f t="shared" si="753"/>
        <v/>
      </c>
      <c r="AD1620" s="154" t="str">
        <f t="shared" si="754"/>
        <v/>
      </c>
      <c r="AE1620" s="3" t="str">
        <f t="shared" si="755"/>
        <v/>
      </c>
      <c r="AF1620" s="3" t="str">
        <f t="shared" si="756"/>
        <v/>
      </c>
      <c r="AG1620" s="3" t="str">
        <f t="shared" si="763"/>
        <v/>
      </c>
      <c r="AH1620" s="4" t="str">
        <f t="shared" si="757"/>
        <v/>
      </c>
      <c r="AI1620" s="75" t="str">
        <f t="shared" si="758"/>
        <v/>
      </c>
      <c r="AJ1620" s="75" t="str">
        <f t="shared" si="759"/>
        <v/>
      </c>
    </row>
    <row r="1621" spans="1:36" ht="14.25">
      <c r="A1621" s="41" t="str">
        <f t="shared" si="760"/>
        <v/>
      </c>
      <c r="B1621" s="150" t="str">
        <f>IF(ISNUMBER(A1621),INDEX('MetaTrader Import'!$H$13:$J$5893,TRUNC(((A1621-$A$39+1)-1)/3)+1,MOD((A1621-$A$39+1)-1,3)+1),"")</f>
        <v/>
      </c>
      <c r="C1621" s="43" t="str">
        <f t="shared" si="737"/>
        <v/>
      </c>
      <c r="D1621" s="43" t="str">
        <f t="shared" ca="1" si="738"/>
        <v/>
      </c>
      <c r="E1621" s="43" t="str">
        <f t="shared" si="739"/>
        <v/>
      </c>
      <c r="F1621" s="43" t="str">
        <f t="shared" si="740"/>
        <v/>
      </c>
      <c r="G1621" s="43" t="str">
        <f>IF(A1621&lt;&gt;"",IF(A1621&lt;Data!$G$11*0.25,$C$13/$G$32,IF(A1621&gt;Data!$G$11*0.25,$C$13,$C$13*10)),"")</f>
        <v/>
      </c>
      <c r="H1621" s="43" t="str">
        <f>IF(A1621&lt;&gt;"",IF(Data!$G$9="constant",$C$13,IF(Data!$G$9="squeeze",G1621,F1621)),"")</f>
        <v/>
      </c>
      <c r="I1621" s="38" t="str">
        <f ca="1">IF(ISNUMBER(A1621),NORMINV(RAND(),0,IF(AND(Data!$G$9="squeeze",A1621&lt;Data!$G$11*0.25),$H$32,1)*$C$30*$C$13)*($C$14*$C$12),"")</f>
        <v/>
      </c>
      <c r="J1621" s="42" t="str">
        <f ca="1">IFERROR(IF(Data!$C$6="Real",B1621,I1621+J1620+($C$14*$C$12)*(NORMINV(RAND(),$C$15,CHOOSE($G$13,$C$13,F1621,G1621)))),"")</f>
        <v/>
      </c>
      <c r="K1621" s="88" t="str">
        <f>IF(ISNUMBER(A1621), IF($G$16="fixed",$G$17,MIN(H1621*Data!$C$7*$C$16*0.5,$C$17*Data!$C$7))*$C$12,"")</f>
        <v/>
      </c>
      <c r="L1621" s="42" t="str">
        <f t="shared" ca="1" si="764"/>
        <v/>
      </c>
      <c r="M1621" s="44" t="str">
        <f t="shared" ca="1" si="765"/>
        <v/>
      </c>
      <c r="N1621" s="44" t="str">
        <f t="shared" ca="1" si="766"/>
        <v/>
      </c>
      <c r="O1621" s="108" t="str">
        <f t="shared" si="741"/>
        <v/>
      </c>
      <c r="P1621" s="102" t="str">
        <f t="shared" si="742"/>
        <v/>
      </c>
      <c r="Q1621" s="102" t="str">
        <f t="shared" si="743"/>
        <v/>
      </c>
      <c r="R1621" s="120" t="str">
        <f t="shared" si="761"/>
        <v/>
      </c>
      <c r="S1621" s="54" t="str">
        <f t="shared" si="762"/>
        <v/>
      </c>
      <c r="T1621" s="5" t="str">
        <f t="shared" si="744"/>
        <v/>
      </c>
      <c r="U1621" s="152" t="str">
        <f t="shared" si="745"/>
        <v/>
      </c>
      <c r="V1621" s="152" t="str">
        <f t="shared" si="746"/>
        <v/>
      </c>
      <c r="W1621" s="153" t="str">
        <f t="shared" si="747"/>
        <v/>
      </c>
      <c r="X1621" s="153" t="str">
        <f t="shared" si="748"/>
        <v/>
      </c>
      <c r="Y1621" s="153" t="str">
        <f t="shared" si="749"/>
        <v/>
      </c>
      <c r="Z1621" s="153" t="str">
        <f t="shared" si="750"/>
        <v/>
      </c>
      <c r="AA1621" s="152" t="str">
        <f t="shared" si="751"/>
        <v/>
      </c>
      <c r="AB1621" s="152" t="str">
        <f t="shared" si="752"/>
        <v/>
      </c>
      <c r="AC1621" s="154" t="str">
        <f t="shared" si="753"/>
        <v/>
      </c>
      <c r="AD1621" s="154" t="str">
        <f t="shared" si="754"/>
        <v/>
      </c>
      <c r="AE1621" s="3" t="str">
        <f t="shared" si="755"/>
        <v/>
      </c>
      <c r="AF1621" s="3" t="str">
        <f t="shared" si="756"/>
        <v/>
      </c>
      <c r="AG1621" s="3" t="str">
        <f t="shared" si="763"/>
        <v/>
      </c>
      <c r="AH1621" s="4" t="str">
        <f t="shared" si="757"/>
        <v/>
      </c>
      <c r="AI1621" s="75" t="str">
        <f t="shared" si="758"/>
        <v/>
      </c>
      <c r="AJ1621" s="75" t="str">
        <f t="shared" si="759"/>
        <v/>
      </c>
    </row>
    <row r="1622" spans="1:36" ht="14.25">
      <c r="A1622" s="41" t="str">
        <f t="shared" si="760"/>
        <v/>
      </c>
      <c r="B1622" s="150" t="str">
        <f>IF(ISNUMBER(A1622),INDEX('MetaTrader Import'!$H$13:$J$5893,TRUNC(((A1622-$A$39+1)-1)/3)+1,MOD((A1622-$A$39+1)-1,3)+1),"")</f>
        <v/>
      </c>
      <c r="C1622" s="43" t="str">
        <f t="shared" si="737"/>
        <v/>
      </c>
      <c r="D1622" s="43" t="str">
        <f t="shared" ca="1" si="738"/>
        <v/>
      </c>
      <c r="E1622" s="43" t="str">
        <f t="shared" si="739"/>
        <v/>
      </c>
      <c r="F1622" s="43" t="str">
        <f t="shared" si="740"/>
        <v/>
      </c>
      <c r="G1622" s="43" t="str">
        <f>IF(A1622&lt;&gt;"",IF(A1622&lt;Data!$G$11*0.25,$C$13/$G$32,IF(A1622&gt;Data!$G$11*0.25,$C$13,$C$13*10)),"")</f>
        <v/>
      </c>
      <c r="H1622" s="43" t="str">
        <f>IF(A1622&lt;&gt;"",IF(Data!$G$9="constant",$C$13,IF(Data!$G$9="squeeze",G1622,F1622)),"")</f>
        <v/>
      </c>
      <c r="I1622" s="38" t="str">
        <f ca="1">IF(ISNUMBER(A1622),NORMINV(RAND(),0,IF(AND(Data!$G$9="squeeze",A1622&lt;Data!$G$11*0.25),$H$32,1)*$C$30*$C$13)*($C$14*$C$12),"")</f>
        <v/>
      </c>
      <c r="J1622" s="42" t="str">
        <f ca="1">IFERROR(IF(Data!$C$6="Real",B1622,I1622+J1621+($C$14*$C$12)*(NORMINV(RAND(),$C$15,CHOOSE($G$13,$C$13,F1622,G1622)))),"")</f>
        <v/>
      </c>
      <c r="K1622" s="88" t="str">
        <f>IF(ISNUMBER(A1622), IF($G$16="fixed",$G$17,MIN(H1622*Data!$C$7*$C$16*0.5,$C$17*Data!$C$7))*$C$12,"")</f>
        <v/>
      </c>
      <c r="L1622" s="42" t="str">
        <f t="shared" ca="1" si="764"/>
        <v/>
      </c>
      <c r="M1622" s="44" t="str">
        <f t="shared" ca="1" si="765"/>
        <v/>
      </c>
      <c r="N1622" s="44" t="str">
        <f t="shared" ca="1" si="766"/>
        <v/>
      </c>
      <c r="O1622" s="108" t="str">
        <f t="shared" si="741"/>
        <v/>
      </c>
      <c r="P1622" s="102" t="str">
        <f t="shared" si="742"/>
        <v/>
      </c>
      <c r="Q1622" s="102" t="str">
        <f t="shared" si="743"/>
        <v/>
      </c>
      <c r="R1622" s="120" t="str">
        <f t="shared" si="761"/>
        <v/>
      </c>
      <c r="S1622" s="54" t="str">
        <f t="shared" si="762"/>
        <v/>
      </c>
      <c r="T1622" s="5" t="str">
        <f t="shared" si="744"/>
        <v/>
      </c>
      <c r="U1622" s="152" t="str">
        <f t="shared" si="745"/>
        <v/>
      </c>
      <c r="V1622" s="152" t="str">
        <f t="shared" si="746"/>
        <v/>
      </c>
      <c r="W1622" s="153" t="str">
        <f t="shared" si="747"/>
        <v/>
      </c>
      <c r="X1622" s="153" t="str">
        <f t="shared" si="748"/>
        <v/>
      </c>
      <c r="Y1622" s="153" t="str">
        <f t="shared" si="749"/>
        <v/>
      </c>
      <c r="Z1622" s="153" t="str">
        <f t="shared" si="750"/>
        <v/>
      </c>
      <c r="AA1622" s="152" t="str">
        <f t="shared" si="751"/>
        <v/>
      </c>
      <c r="AB1622" s="152" t="str">
        <f t="shared" si="752"/>
        <v/>
      </c>
      <c r="AC1622" s="154" t="str">
        <f t="shared" si="753"/>
        <v/>
      </c>
      <c r="AD1622" s="154" t="str">
        <f t="shared" si="754"/>
        <v/>
      </c>
      <c r="AE1622" s="3" t="str">
        <f t="shared" si="755"/>
        <v/>
      </c>
      <c r="AF1622" s="3" t="str">
        <f t="shared" si="756"/>
        <v/>
      </c>
      <c r="AG1622" s="3" t="str">
        <f t="shared" si="763"/>
        <v/>
      </c>
      <c r="AH1622" s="4" t="str">
        <f t="shared" si="757"/>
        <v/>
      </c>
      <c r="AI1622" s="75" t="str">
        <f t="shared" si="758"/>
        <v/>
      </c>
      <c r="AJ1622" s="75" t="str">
        <f t="shared" si="759"/>
        <v/>
      </c>
    </row>
    <row r="1623" spans="1:36" ht="14.25">
      <c r="A1623" s="41" t="str">
        <f t="shared" si="760"/>
        <v/>
      </c>
      <c r="B1623" s="150" t="str">
        <f>IF(ISNUMBER(A1623),INDEX('MetaTrader Import'!$H$13:$J$5893,TRUNC(((A1623-$A$39+1)-1)/3)+1,MOD((A1623-$A$39+1)-1,3)+1),"")</f>
        <v/>
      </c>
      <c r="C1623" s="43" t="str">
        <f t="shared" si="737"/>
        <v/>
      </c>
      <c r="D1623" s="43" t="str">
        <f t="shared" ca="1" si="738"/>
        <v/>
      </c>
      <c r="E1623" s="43" t="str">
        <f t="shared" si="739"/>
        <v/>
      </c>
      <c r="F1623" s="43" t="str">
        <f t="shared" si="740"/>
        <v/>
      </c>
      <c r="G1623" s="43" t="str">
        <f>IF(A1623&lt;&gt;"",IF(A1623&lt;Data!$G$11*0.25,$C$13/$G$32,IF(A1623&gt;Data!$G$11*0.25,$C$13,$C$13*10)),"")</f>
        <v/>
      </c>
      <c r="H1623" s="43" t="str">
        <f>IF(A1623&lt;&gt;"",IF(Data!$G$9="constant",$C$13,IF(Data!$G$9="squeeze",G1623,F1623)),"")</f>
        <v/>
      </c>
      <c r="I1623" s="38" t="str">
        <f ca="1">IF(ISNUMBER(A1623),NORMINV(RAND(),0,IF(AND(Data!$G$9="squeeze",A1623&lt;Data!$G$11*0.25),$H$32,1)*$C$30*$C$13)*($C$14*$C$12),"")</f>
        <v/>
      </c>
      <c r="J1623" s="42" t="str">
        <f ca="1">IFERROR(IF(Data!$C$6="Real",B1623,I1623+J1622+($C$14*$C$12)*(NORMINV(RAND(),$C$15,CHOOSE($G$13,$C$13,F1623,G1623)))),"")</f>
        <v/>
      </c>
      <c r="K1623" s="88" t="str">
        <f>IF(ISNUMBER(A1623), IF($G$16="fixed",$G$17,MIN(H1623*Data!$C$7*$C$16*0.5,$C$17*Data!$C$7))*$C$12,"")</f>
        <v/>
      </c>
      <c r="L1623" s="42" t="str">
        <f t="shared" ca="1" si="764"/>
        <v/>
      </c>
      <c r="M1623" s="44" t="str">
        <f t="shared" ca="1" si="765"/>
        <v/>
      </c>
      <c r="N1623" s="44" t="str">
        <f t="shared" ca="1" si="766"/>
        <v/>
      </c>
      <c r="O1623" s="108" t="str">
        <f t="shared" si="741"/>
        <v/>
      </c>
      <c r="P1623" s="102" t="str">
        <f t="shared" si="742"/>
        <v/>
      </c>
      <c r="Q1623" s="102" t="str">
        <f t="shared" si="743"/>
        <v/>
      </c>
      <c r="R1623" s="120" t="str">
        <f t="shared" si="761"/>
        <v/>
      </c>
      <c r="S1623" s="54" t="str">
        <f t="shared" si="762"/>
        <v/>
      </c>
      <c r="T1623" s="5" t="str">
        <f t="shared" si="744"/>
        <v/>
      </c>
      <c r="U1623" s="152" t="str">
        <f t="shared" si="745"/>
        <v/>
      </c>
      <c r="V1623" s="152" t="str">
        <f t="shared" si="746"/>
        <v/>
      </c>
      <c r="W1623" s="153" t="str">
        <f t="shared" si="747"/>
        <v/>
      </c>
      <c r="X1623" s="153" t="str">
        <f t="shared" si="748"/>
        <v/>
      </c>
      <c r="Y1623" s="153" t="str">
        <f t="shared" si="749"/>
        <v/>
      </c>
      <c r="Z1623" s="153" t="str">
        <f t="shared" si="750"/>
        <v/>
      </c>
      <c r="AA1623" s="152" t="str">
        <f t="shared" si="751"/>
        <v/>
      </c>
      <c r="AB1623" s="152" t="str">
        <f t="shared" si="752"/>
        <v/>
      </c>
      <c r="AC1623" s="154" t="str">
        <f t="shared" si="753"/>
        <v/>
      </c>
      <c r="AD1623" s="154" t="str">
        <f t="shared" si="754"/>
        <v/>
      </c>
      <c r="AE1623" s="3" t="str">
        <f t="shared" si="755"/>
        <v/>
      </c>
      <c r="AF1623" s="3" t="str">
        <f t="shared" si="756"/>
        <v/>
      </c>
      <c r="AG1623" s="3" t="str">
        <f t="shared" si="763"/>
        <v/>
      </c>
      <c r="AH1623" s="4" t="str">
        <f t="shared" si="757"/>
        <v/>
      </c>
      <c r="AI1623" s="75" t="str">
        <f t="shared" si="758"/>
        <v/>
      </c>
      <c r="AJ1623" s="75" t="str">
        <f t="shared" si="759"/>
        <v/>
      </c>
    </row>
    <row r="1624" spans="1:36" ht="14.25">
      <c r="A1624" s="41" t="str">
        <f t="shared" si="760"/>
        <v/>
      </c>
      <c r="B1624" s="150" t="str">
        <f>IF(ISNUMBER(A1624),INDEX('MetaTrader Import'!$H$13:$J$5893,TRUNC(((A1624-$A$39+1)-1)/3)+1,MOD((A1624-$A$39+1)-1,3)+1),"")</f>
        <v/>
      </c>
      <c r="C1624" s="43" t="str">
        <f t="shared" si="737"/>
        <v/>
      </c>
      <c r="D1624" s="43" t="str">
        <f t="shared" ca="1" si="738"/>
        <v/>
      </c>
      <c r="E1624" s="43" t="str">
        <f t="shared" si="739"/>
        <v/>
      </c>
      <c r="F1624" s="43" t="str">
        <f t="shared" si="740"/>
        <v/>
      </c>
      <c r="G1624" s="43" t="str">
        <f>IF(A1624&lt;&gt;"",IF(A1624&lt;Data!$G$11*0.25,$C$13/$G$32,IF(A1624&gt;Data!$G$11*0.25,$C$13,$C$13*10)),"")</f>
        <v/>
      </c>
      <c r="H1624" s="43" t="str">
        <f>IF(A1624&lt;&gt;"",IF(Data!$G$9="constant",$C$13,IF(Data!$G$9="squeeze",G1624,F1624)),"")</f>
        <v/>
      </c>
      <c r="I1624" s="38" t="str">
        <f ca="1">IF(ISNUMBER(A1624),NORMINV(RAND(),0,IF(AND(Data!$G$9="squeeze",A1624&lt;Data!$G$11*0.25),$H$32,1)*$C$30*$C$13)*($C$14*$C$12),"")</f>
        <v/>
      </c>
      <c r="J1624" s="42" t="str">
        <f ca="1">IFERROR(IF(Data!$C$6="Real",B1624,I1624+J1623+($C$14*$C$12)*(NORMINV(RAND(),$C$15,CHOOSE($G$13,$C$13,F1624,G1624)))),"")</f>
        <v/>
      </c>
      <c r="K1624" s="88" t="str">
        <f>IF(ISNUMBER(A1624), IF($G$16="fixed",$G$17,MIN(H1624*Data!$C$7*$C$16*0.5,$C$17*Data!$C$7))*$C$12,"")</f>
        <v/>
      </c>
      <c r="L1624" s="42" t="str">
        <f t="shared" ca="1" si="764"/>
        <v/>
      </c>
      <c r="M1624" s="44" t="str">
        <f t="shared" ca="1" si="765"/>
        <v/>
      </c>
      <c r="N1624" s="44" t="str">
        <f t="shared" ca="1" si="766"/>
        <v/>
      </c>
      <c r="O1624" s="108" t="str">
        <f t="shared" si="741"/>
        <v/>
      </c>
      <c r="P1624" s="102" t="str">
        <f t="shared" si="742"/>
        <v/>
      </c>
      <c r="Q1624" s="102" t="str">
        <f t="shared" si="743"/>
        <v/>
      </c>
      <c r="R1624" s="120" t="str">
        <f t="shared" si="761"/>
        <v/>
      </c>
      <c r="S1624" s="54" t="str">
        <f t="shared" si="762"/>
        <v/>
      </c>
      <c r="T1624" s="5" t="str">
        <f t="shared" si="744"/>
        <v/>
      </c>
      <c r="U1624" s="152" t="str">
        <f t="shared" si="745"/>
        <v/>
      </c>
      <c r="V1624" s="152" t="str">
        <f t="shared" si="746"/>
        <v/>
      </c>
      <c r="W1624" s="153" t="str">
        <f t="shared" si="747"/>
        <v/>
      </c>
      <c r="X1624" s="153" t="str">
        <f t="shared" si="748"/>
        <v/>
      </c>
      <c r="Y1624" s="153" t="str">
        <f t="shared" si="749"/>
        <v/>
      </c>
      <c r="Z1624" s="153" t="str">
        <f t="shared" si="750"/>
        <v/>
      </c>
      <c r="AA1624" s="152" t="str">
        <f t="shared" si="751"/>
        <v/>
      </c>
      <c r="AB1624" s="152" t="str">
        <f t="shared" si="752"/>
        <v/>
      </c>
      <c r="AC1624" s="154" t="str">
        <f t="shared" si="753"/>
        <v/>
      </c>
      <c r="AD1624" s="154" t="str">
        <f t="shared" si="754"/>
        <v/>
      </c>
      <c r="AE1624" s="3" t="str">
        <f t="shared" si="755"/>
        <v/>
      </c>
      <c r="AF1624" s="3" t="str">
        <f t="shared" si="756"/>
        <v/>
      </c>
      <c r="AG1624" s="3" t="str">
        <f t="shared" si="763"/>
        <v/>
      </c>
      <c r="AH1624" s="4" t="str">
        <f t="shared" si="757"/>
        <v/>
      </c>
      <c r="AI1624" s="75" t="str">
        <f t="shared" si="758"/>
        <v/>
      </c>
      <c r="AJ1624" s="75" t="str">
        <f t="shared" si="759"/>
        <v/>
      </c>
    </row>
    <row r="1625" spans="1:36" ht="14.25">
      <c r="A1625" s="41" t="str">
        <f t="shared" si="760"/>
        <v/>
      </c>
      <c r="B1625" s="150" t="str">
        <f>IF(ISNUMBER(A1625),INDEX('MetaTrader Import'!$H$13:$J$5893,TRUNC(((A1625-$A$39+1)-1)/3)+1,MOD((A1625-$A$39+1)-1,3)+1),"")</f>
        <v/>
      </c>
      <c r="C1625" s="43" t="str">
        <f t="shared" si="737"/>
        <v/>
      </c>
      <c r="D1625" s="43" t="str">
        <f t="shared" ca="1" si="738"/>
        <v/>
      </c>
      <c r="E1625" s="43" t="str">
        <f t="shared" si="739"/>
        <v/>
      </c>
      <c r="F1625" s="43" t="str">
        <f t="shared" si="740"/>
        <v/>
      </c>
      <c r="G1625" s="43" t="str">
        <f>IF(A1625&lt;&gt;"",IF(A1625&lt;Data!$G$11*0.25,$C$13/$G$32,IF(A1625&gt;Data!$G$11*0.25,$C$13,$C$13*10)),"")</f>
        <v/>
      </c>
      <c r="H1625" s="43" t="str">
        <f>IF(A1625&lt;&gt;"",IF(Data!$G$9="constant",$C$13,IF(Data!$G$9="squeeze",G1625,F1625)),"")</f>
        <v/>
      </c>
      <c r="I1625" s="38" t="str">
        <f ca="1">IF(ISNUMBER(A1625),NORMINV(RAND(),0,IF(AND(Data!$G$9="squeeze",A1625&lt;Data!$G$11*0.25),$H$32,1)*$C$30*$C$13)*($C$14*$C$12),"")</f>
        <v/>
      </c>
      <c r="J1625" s="42" t="str">
        <f ca="1">IFERROR(IF(Data!$C$6="Real",B1625,I1625+J1624+($C$14*$C$12)*(NORMINV(RAND(),$C$15,CHOOSE($G$13,$C$13,F1625,G1625)))),"")</f>
        <v/>
      </c>
      <c r="K1625" s="88" t="str">
        <f>IF(ISNUMBER(A1625), IF($G$16="fixed",$G$17,MIN(H1625*Data!$C$7*$C$16*0.5,$C$17*Data!$C$7))*$C$12,"")</f>
        <v/>
      </c>
      <c r="L1625" s="42" t="str">
        <f t="shared" ca="1" si="764"/>
        <v/>
      </c>
      <c r="M1625" s="44" t="str">
        <f t="shared" ca="1" si="765"/>
        <v/>
      </c>
      <c r="N1625" s="44" t="str">
        <f t="shared" ca="1" si="766"/>
        <v/>
      </c>
      <c r="O1625" s="108" t="str">
        <f t="shared" si="741"/>
        <v/>
      </c>
      <c r="P1625" s="102" t="str">
        <f t="shared" si="742"/>
        <v/>
      </c>
      <c r="Q1625" s="102" t="str">
        <f t="shared" si="743"/>
        <v/>
      </c>
      <c r="R1625" s="120" t="str">
        <f t="shared" si="761"/>
        <v/>
      </c>
      <c r="S1625" s="54" t="str">
        <f t="shared" si="762"/>
        <v/>
      </c>
      <c r="T1625" s="5" t="str">
        <f t="shared" si="744"/>
        <v/>
      </c>
      <c r="U1625" s="152" t="str">
        <f t="shared" si="745"/>
        <v/>
      </c>
      <c r="V1625" s="152" t="str">
        <f t="shared" si="746"/>
        <v/>
      </c>
      <c r="W1625" s="153" t="str">
        <f t="shared" si="747"/>
        <v/>
      </c>
      <c r="X1625" s="153" t="str">
        <f t="shared" si="748"/>
        <v/>
      </c>
      <c r="Y1625" s="153" t="str">
        <f t="shared" si="749"/>
        <v/>
      </c>
      <c r="Z1625" s="153" t="str">
        <f t="shared" si="750"/>
        <v/>
      </c>
      <c r="AA1625" s="152" t="str">
        <f t="shared" si="751"/>
        <v/>
      </c>
      <c r="AB1625" s="152" t="str">
        <f t="shared" si="752"/>
        <v/>
      </c>
      <c r="AC1625" s="154" t="str">
        <f t="shared" si="753"/>
        <v/>
      </c>
      <c r="AD1625" s="154" t="str">
        <f t="shared" si="754"/>
        <v/>
      </c>
      <c r="AE1625" s="3" t="str">
        <f t="shared" si="755"/>
        <v/>
      </c>
      <c r="AF1625" s="3" t="str">
        <f t="shared" si="756"/>
        <v/>
      </c>
      <c r="AG1625" s="3" t="str">
        <f t="shared" si="763"/>
        <v/>
      </c>
      <c r="AH1625" s="4" t="str">
        <f t="shared" si="757"/>
        <v/>
      </c>
      <c r="AI1625" s="75" t="str">
        <f t="shared" si="758"/>
        <v/>
      </c>
      <c r="AJ1625" s="75" t="str">
        <f t="shared" si="759"/>
        <v/>
      </c>
    </row>
    <row r="1626" spans="1:36" ht="14.25">
      <c r="A1626" s="41" t="str">
        <f t="shared" si="760"/>
        <v/>
      </c>
      <c r="B1626" s="150" t="str">
        <f>IF(ISNUMBER(A1626),INDEX('MetaTrader Import'!$H$13:$J$5893,TRUNC(((A1626-$A$39+1)-1)/3)+1,MOD((A1626-$A$39+1)-1,3)+1),"")</f>
        <v/>
      </c>
      <c r="C1626" s="43" t="str">
        <f t="shared" si="737"/>
        <v/>
      </c>
      <c r="D1626" s="43" t="str">
        <f t="shared" ca="1" si="738"/>
        <v/>
      </c>
      <c r="E1626" s="43" t="str">
        <f t="shared" si="739"/>
        <v/>
      </c>
      <c r="F1626" s="43" t="str">
        <f t="shared" si="740"/>
        <v/>
      </c>
      <c r="G1626" s="43" t="str">
        <f>IF(A1626&lt;&gt;"",IF(A1626&lt;Data!$G$11*0.25,$C$13/$G$32,IF(A1626&gt;Data!$G$11*0.25,$C$13,$C$13*10)),"")</f>
        <v/>
      </c>
      <c r="H1626" s="43" t="str">
        <f>IF(A1626&lt;&gt;"",IF(Data!$G$9="constant",$C$13,IF(Data!$G$9="squeeze",G1626,F1626)),"")</f>
        <v/>
      </c>
      <c r="I1626" s="38" t="str">
        <f ca="1">IF(ISNUMBER(A1626),NORMINV(RAND(),0,IF(AND(Data!$G$9="squeeze",A1626&lt;Data!$G$11*0.25),$H$32,1)*$C$30*$C$13)*($C$14*$C$12),"")</f>
        <v/>
      </c>
      <c r="J1626" s="42" t="str">
        <f ca="1">IFERROR(IF(Data!$C$6="Real",B1626,I1626+J1625+($C$14*$C$12)*(NORMINV(RAND(),$C$15,CHOOSE($G$13,$C$13,F1626,G1626)))),"")</f>
        <v/>
      </c>
      <c r="K1626" s="88" t="str">
        <f>IF(ISNUMBER(A1626), IF($G$16="fixed",$G$17,MIN(H1626*Data!$C$7*$C$16*0.5,$C$17*Data!$C$7))*$C$12,"")</f>
        <v/>
      </c>
      <c r="L1626" s="42" t="str">
        <f t="shared" ca="1" si="764"/>
        <v/>
      </c>
      <c r="M1626" s="44" t="str">
        <f t="shared" ca="1" si="765"/>
        <v/>
      </c>
      <c r="N1626" s="44" t="str">
        <f t="shared" ca="1" si="766"/>
        <v/>
      </c>
      <c r="O1626" s="108" t="str">
        <f t="shared" si="741"/>
        <v/>
      </c>
      <c r="P1626" s="102" t="str">
        <f t="shared" si="742"/>
        <v/>
      </c>
      <c r="Q1626" s="102" t="str">
        <f t="shared" si="743"/>
        <v/>
      </c>
      <c r="R1626" s="120" t="str">
        <f t="shared" si="761"/>
        <v/>
      </c>
      <c r="S1626" s="54" t="str">
        <f t="shared" si="762"/>
        <v/>
      </c>
      <c r="T1626" s="5" t="str">
        <f t="shared" si="744"/>
        <v/>
      </c>
      <c r="U1626" s="152" t="str">
        <f t="shared" si="745"/>
        <v/>
      </c>
      <c r="V1626" s="152" t="str">
        <f t="shared" si="746"/>
        <v/>
      </c>
      <c r="W1626" s="153" t="str">
        <f t="shared" si="747"/>
        <v/>
      </c>
      <c r="X1626" s="153" t="str">
        <f t="shared" si="748"/>
        <v/>
      </c>
      <c r="Y1626" s="153" t="str">
        <f t="shared" si="749"/>
        <v/>
      </c>
      <c r="Z1626" s="153" t="str">
        <f t="shared" si="750"/>
        <v/>
      </c>
      <c r="AA1626" s="152" t="str">
        <f t="shared" si="751"/>
        <v/>
      </c>
      <c r="AB1626" s="152" t="str">
        <f t="shared" si="752"/>
        <v/>
      </c>
      <c r="AC1626" s="154" t="str">
        <f t="shared" si="753"/>
        <v/>
      </c>
      <c r="AD1626" s="154" t="str">
        <f t="shared" si="754"/>
        <v/>
      </c>
      <c r="AE1626" s="3" t="str">
        <f t="shared" si="755"/>
        <v/>
      </c>
      <c r="AF1626" s="3" t="str">
        <f t="shared" si="756"/>
        <v/>
      </c>
      <c r="AG1626" s="3" t="str">
        <f t="shared" si="763"/>
        <v/>
      </c>
      <c r="AH1626" s="4" t="str">
        <f t="shared" si="757"/>
        <v/>
      </c>
      <c r="AI1626" s="75" t="str">
        <f t="shared" si="758"/>
        <v/>
      </c>
      <c r="AJ1626" s="75" t="str">
        <f t="shared" si="759"/>
        <v/>
      </c>
    </row>
    <row r="1627" spans="1:36" ht="14.25">
      <c r="A1627" s="41" t="str">
        <f t="shared" si="760"/>
        <v/>
      </c>
      <c r="B1627" s="150" t="str">
        <f>IF(ISNUMBER(A1627),INDEX('MetaTrader Import'!$H$13:$J$5893,TRUNC(((A1627-$A$39+1)-1)/3)+1,MOD((A1627-$A$39+1)-1,3)+1),"")</f>
        <v/>
      </c>
      <c r="C1627" s="43" t="str">
        <f t="shared" si="737"/>
        <v/>
      </c>
      <c r="D1627" s="43" t="str">
        <f t="shared" ca="1" si="738"/>
        <v/>
      </c>
      <c r="E1627" s="43" t="str">
        <f t="shared" si="739"/>
        <v/>
      </c>
      <c r="F1627" s="43" t="str">
        <f t="shared" si="740"/>
        <v/>
      </c>
      <c r="G1627" s="43" t="str">
        <f>IF(A1627&lt;&gt;"",IF(A1627&lt;Data!$G$11*0.25,$C$13/$G$32,IF(A1627&gt;Data!$G$11*0.25,$C$13,$C$13*10)),"")</f>
        <v/>
      </c>
      <c r="H1627" s="43" t="str">
        <f>IF(A1627&lt;&gt;"",IF(Data!$G$9="constant",$C$13,IF(Data!$G$9="squeeze",G1627,F1627)),"")</f>
        <v/>
      </c>
      <c r="I1627" s="38" t="str">
        <f ca="1">IF(ISNUMBER(A1627),NORMINV(RAND(),0,IF(AND(Data!$G$9="squeeze",A1627&lt;Data!$G$11*0.25),$H$32,1)*$C$30*$C$13)*($C$14*$C$12),"")</f>
        <v/>
      </c>
      <c r="J1627" s="42" t="str">
        <f ca="1">IFERROR(IF(Data!$C$6="Real",B1627,I1627+J1626+($C$14*$C$12)*(NORMINV(RAND(),$C$15,CHOOSE($G$13,$C$13,F1627,G1627)))),"")</f>
        <v/>
      </c>
      <c r="K1627" s="88" t="str">
        <f>IF(ISNUMBER(A1627), IF($G$16="fixed",$G$17,MIN(H1627*Data!$C$7*$C$16*0.5,$C$17*Data!$C$7))*$C$12,"")</f>
        <v/>
      </c>
      <c r="L1627" s="42" t="str">
        <f t="shared" ca="1" si="764"/>
        <v/>
      </c>
      <c r="M1627" s="44" t="str">
        <f t="shared" ca="1" si="765"/>
        <v/>
      </c>
      <c r="N1627" s="44" t="str">
        <f t="shared" ca="1" si="766"/>
        <v/>
      </c>
      <c r="O1627" s="108" t="str">
        <f t="shared" si="741"/>
        <v/>
      </c>
      <c r="P1627" s="102" t="str">
        <f t="shared" si="742"/>
        <v/>
      </c>
      <c r="Q1627" s="102" t="str">
        <f t="shared" si="743"/>
        <v/>
      </c>
      <c r="R1627" s="120" t="str">
        <f t="shared" si="761"/>
        <v/>
      </c>
      <c r="S1627" s="54" t="str">
        <f t="shared" si="762"/>
        <v/>
      </c>
      <c r="T1627" s="5" t="str">
        <f t="shared" si="744"/>
        <v/>
      </c>
      <c r="U1627" s="152" t="str">
        <f t="shared" si="745"/>
        <v/>
      </c>
      <c r="V1627" s="152" t="str">
        <f t="shared" si="746"/>
        <v/>
      </c>
      <c r="W1627" s="153" t="str">
        <f t="shared" si="747"/>
        <v/>
      </c>
      <c r="X1627" s="153" t="str">
        <f t="shared" si="748"/>
        <v/>
      </c>
      <c r="Y1627" s="153" t="str">
        <f t="shared" si="749"/>
        <v/>
      </c>
      <c r="Z1627" s="153" t="str">
        <f t="shared" si="750"/>
        <v/>
      </c>
      <c r="AA1627" s="152" t="str">
        <f t="shared" si="751"/>
        <v/>
      </c>
      <c r="AB1627" s="152" t="str">
        <f t="shared" si="752"/>
        <v/>
      </c>
      <c r="AC1627" s="154" t="str">
        <f t="shared" si="753"/>
        <v/>
      </c>
      <c r="AD1627" s="154" t="str">
        <f t="shared" si="754"/>
        <v/>
      </c>
      <c r="AE1627" s="3" t="str">
        <f t="shared" si="755"/>
        <v/>
      </c>
      <c r="AF1627" s="3" t="str">
        <f t="shared" si="756"/>
        <v/>
      </c>
      <c r="AG1627" s="3" t="str">
        <f t="shared" si="763"/>
        <v/>
      </c>
      <c r="AH1627" s="4" t="str">
        <f t="shared" si="757"/>
        <v/>
      </c>
      <c r="AI1627" s="75" t="str">
        <f t="shared" si="758"/>
        <v/>
      </c>
      <c r="AJ1627" s="75" t="str">
        <f t="shared" si="759"/>
        <v/>
      </c>
    </row>
    <row r="1628" spans="1:36" ht="14.25">
      <c r="A1628" s="41" t="str">
        <f t="shared" si="760"/>
        <v/>
      </c>
      <c r="B1628" s="150" t="str">
        <f>IF(ISNUMBER(A1628),INDEX('MetaTrader Import'!$H$13:$J$5893,TRUNC(((A1628-$A$39+1)-1)/3)+1,MOD((A1628-$A$39+1)-1,3)+1),"")</f>
        <v/>
      </c>
      <c r="C1628" s="43" t="str">
        <f t="shared" si="737"/>
        <v/>
      </c>
      <c r="D1628" s="43" t="str">
        <f t="shared" ca="1" si="738"/>
        <v/>
      </c>
      <c r="E1628" s="43" t="str">
        <f t="shared" si="739"/>
        <v/>
      </c>
      <c r="F1628" s="43" t="str">
        <f t="shared" si="740"/>
        <v/>
      </c>
      <c r="G1628" s="43" t="str">
        <f>IF(A1628&lt;&gt;"",IF(A1628&lt;Data!$G$11*0.25,$C$13/$G$32,IF(A1628&gt;Data!$G$11*0.25,$C$13,$C$13*10)),"")</f>
        <v/>
      </c>
      <c r="H1628" s="43" t="str">
        <f>IF(A1628&lt;&gt;"",IF(Data!$G$9="constant",$C$13,IF(Data!$G$9="squeeze",G1628,F1628)),"")</f>
        <v/>
      </c>
      <c r="I1628" s="38" t="str">
        <f ca="1">IF(ISNUMBER(A1628),NORMINV(RAND(),0,IF(AND(Data!$G$9="squeeze",A1628&lt;Data!$G$11*0.25),$H$32,1)*$C$30*$C$13)*($C$14*$C$12),"")</f>
        <v/>
      </c>
      <c r="J1628" s="42" t="str">
        <f ca="1">IFERROR(IF(Data!$C$6="Real",B1628,I1628+J1627+($C$14*$C$12)*(NORMINV(RAND(),$C$15,CHOOSE($G$13,$C$13,F1628,G1628)))),"")</f>
        <v/>
      </c>
      <c r="K1628" s="88" t="str">
        <f>IF(ISNUMBER(A1628), IF($G$16="fixed",$G$17,MIN(H1628*Data!$C$7*$C$16*0.5,$C$17*Data!$C$7))*$C$12,"")</f>
        <v/>
      </c>
      <c r="L1628" s="42" t="str">
        <f t="shared" ca="1" si="764"/>
        <v/>
      </c>
      <c r="M1628" s="44" t="str">
        <f t="shared" ca="1" si="765"/>
        <v/>
      </c>
      <c r="N1628" s="44" t="str">
        <f t="shared" ca="1" si="766"/>
        <v/>
      </c>
      <c r="O1628" s="108" t="str">
        <f t="shared" si="741"/>
        <v/>
      </c>
      <c r="P1628" s="102" t="str">
        <f t="shared" si="742"/>
        <v/>
      </c>
      <c r="Q1628" s="102" t="str">
        <f t="shared" si="743"/>
        <v/>
      </c>
      <c r="R1628" s="120" t="str">
        <f t="shared" si="761"/>
        <v/>
      </c>
      <c r="S1628" s="54" t="str">
        <f t="shared" si="762"/>
        <v/>
      </c>
      <c r="T1628" s="5" t="str">
        <f t="shared" si="744"/>
        <v/>
      </c>
      <c r="U1628" s="152" t="str">
        <f t="shared" si="745"/>
        <v/>
      </c>
      <c r="V1628" s="152" t="str">
        <f t="shared" si="746"/>
        <v/>
      </c>
      <c r="W1628" s="153" t="str">
        <f t="shared" si="747"/>
        <v/>
      </c>
      <c r="X1628" s="153" t="str">
        <f t="shared" si="748"/>
        <v/>
      </c>
      <c r="Y1628" s="153" t="str">
        <f t="shared" si="749"/>
        <v/>
      </c>
      <c r="Z1628" s="153" t="str">
        <f t="shared" si="750"/>
        <v/>
      </c>
      <c r="AA1628" s="152" t="str">
        <f t="shared" si="751"/>
        <v/>
      </c>
      <c r="AB1628" s="152" t="str">
        <f t="shared" si="752"/>
        <v/>
      </c>
      <c r="AC1628" s="154" t="str">
        <f t="shared" si="753"/>
        <v/>
      </c>
      <c r="AD1628" s="154" t="str">
        <f t="shared" si="754"/>
        <v/>
      </c>
      <c r="AE1628" s="3" t="str">
        <f t="shared" si="755"/>
        <v/>
      </c>
      <c r="AF1628" s="3" t="str">
        <f t="shared" si="756"/>
        <v/>
      </c>
      <c r="AG1628" s="3" t="str">
        <f t="shared" si="763"/>
        <v/>
      </c>
      <c r="AH1628" s="4" t="str">
        <f t="shared" si="757"/>
        <v/>
      </c>
      <c r="AI1628" s="75" t="str">
        <f t="shared" si="758"/>
        <v/>
      </c>
      <c r="AJ1628" s="75" t="str">
        <f t="shared" si="759"/>
        <v/>
      </c>
    </row>
    <row r="1629" spans="1:36" ht="14.25">
      <c r="A1629" s="41" t="str">
        <f t="shared" si="760"/>
        <v/>
      </c>
      <c r="B1629" s="150" t="str">
        <f>IF(ISNUMBER(A1629),INDEX('MetaTrader Import'!$H$13:$J$5893,TRUNC(((A1629-$A$39+1)-1)/3)+1,MOD((A1629-$A$39+1)-1,3)+1),"")</f>
        <v/>
      </c>
      <c r="C1629" s="43" t="str">
        <f t="shared" si="737"/>
        <v/>
      </c>
      <c r="D1629" s="43" t="str">
        <f t="shared" ca="1" si="738"/>
        <v/>
      </c>
      <c r="E1629" s="43" t="str">
        <f t="shared" si="739"/>
        <v/>
      </c>
      <c r="F1629" s="43" t="str">
        <f t="shared" si="740"/>
        <v/>
      </c>
      <c r="G1629" s="43" t="str">
        <f>IF(A1629&lt;&gt;"",IF(A1629&lt;Data!$G$11*0.25,$C$13/$G$32,IF(A1629&gt;Data!$G$11*0.25,$C$13,$C$13*10)),"")</f>
        <v/>
      </c>
      <c r="H1629" s="43" t="str">
        <f>IF(A1629&lt;&gt;"",IF(Data!$G$9="constant",$C$13,IF(Data!$G$9="squeeze",G1629,F1629)),"")</f>
        <v/>
      </c>
      <c r="I1629" s="38" t="str">
        <f ca="1">IF(ISNUMBER(A1629),NORMINV(RAND(),0,IF(AND(Data!$G$9="squeeze",A1629&lt;Data!$G$11*0.25),$H$32,1)*$C$30*$C$13)*($C$14*$C$12),"")</f>
        <v/>
      </c>
      <c r="J1629" s="42" t="str">
        <f ca="1">IFERROR(IF(Data!$C$6="Real",B1629,I1629+J1628+($C$14*$C$12)*(NORMINV(RAND(),$C$15,CHOOSE($G$13,$C$13,F1629,G1629)))),"")</f>
        <v/>
      </c>
      <c r="K1629" s="88" t="str">
        <f>IF(ISNUMBER(A1629), IF($G$16="fixed",$G$17,MIN(H1629*Data!$C$7*$C$16*0.5,$C$17*Data!$C$7))*$C$12,"")</f>
        <v/>
      </c>
      <c r="L1629" s="42" t="str">
        <f t="shared" ca="1" si="764"/>
        <v/>
      </c>
      <c r="M1629" s="44" t="str">
        <f t="shared" ca="1" si="765"/>
        <v/>
      </c>
      <c r="N1629" s="44" t="str">
        <f t="shared" ca="1" si="766"/>
        <v/>
      </c>
      <c r="O1629" s="108" t="str">
        <f t="shared" si="741"/>
        <v/>
      </c>
      <c r="P1629" s="102" t="str">
        <f t="shared" si="742"/>
        <v/>
      </c>
      <c r="Q1629" s="102" t="str">
        <f t="shared" si="743"/>
        <v/>
      </c>
      <c r="R1629" s="120" t="str">
        <f t="shared" si="761"/>
        <v/>
      </c>
      <c r="S1629" s="54" t="str">
        <f t="shared" si="762"/>
        <v/>
      </c>
      <c r="T1629" s="5" t="str">
        <f t="shared" si="744"/>
        <v/>
      </c>
      <c r="U1629" s="152" t="str">
        <f t="shared" si="745"/>
        <v/>
      </c>
      <c r="V1629" s="152" t="str">
        <f t="shared" si="746"/>
        <v/>
      </c>
      <c r="W1629" s="153" t="str">
        <f t="shared" si="747"/>
        <v/>
      </c>
      <c r="X1629" s="153" t="str">
        <f t="shared" si="748"/>
        <v/>
      </c>
      <c r="Y1629" s="153" t="str">
        <f t="shared" si="749"/>
        <v/>
      </c>
      <c r="Z1629" s="153" t="str">
        <f t="shared" si="750"/>
        <v/>
      </c>
      <c r="AA1629" s="152" t="str">
        <f t="shared" si="751"/>
        <v/>
      </c>
      <c r="AB1629" s="152" t="str">
        <f t="shared" si="752"/>
        <v/>
      </c>
      <c r="AC1629" s="154" t="str">
        <f t="shared" si="753"/>
        <v/>
      </c>
      <c r="AD1629" s="154" t="str">
        <f t="shared" si="754"/>
        <v/>
      </c>
      <c r="AE1629" s="3" t="str">
        <f t="shared" si="755"/>
        <v/>
      </c>
      <c r="AF1629" s="3" t="str">
        <f t="shared" si="756"/>
        <v/>
      </c>
      <c r="AG1629" s="3" t="str">
        <f t="shared" si="763"/>
        <v/>
      </c>
      <c r="AH1629" s="4" t="str">
        <f t="shared" si="757"/>
        <v/>
      </c>
      <c r="AI1629" s="75" t="str">
        <f t="shared" si="758"/>
        <v/>
      </c>
      <c r="AJ1629" s="75" t="str">
        <f t="shared" si="759"/>
        <v/>
      </c>
    </row>
    <row r="1630" spans="1:36" ht="14.25">
      <c r="A1630" s="41" t="str">
        <f t="shared" si="760"/>
        <v/>
      </c>
      <c r="B1630" s="150" t="str">
        <f>IF(ISNUMBER(A1630),INDEX('MetaTrader Import'!$H$13:$J$5893,TRUNC(((A1630-$A$39+1)-1)/3)+1,MOD((A1630-$A$39+1)-1,3)+1),"")</f>
        <v/>
      </c>
      <c r="C1630" s="43" t="str">
        <f t="shared" si="737"/>
        <v/>
      </c>
      <c r="D1630" s="43" t="str">
        <f t="shared" ca="1" si="738"/>
        <v/>
      </c>
      <c r="E1630" s="43" t="str">
        <f t="shared" si="739"/>
        <v/>
      </c>
      <c r="F1630" s="43" t="str">
        <f t="shared" si="740"/>
        <v/>
      </c>
      <c r="G1630" s="43" t="str">
        <f>IF(A1630&lt;&gt;"",IF(A1630&lt;Data!$G$11*0.25,$C$13/$G$32,IF(A1630&gt;Data!$G$11*0.25,$C$13,$C$13*10)),"")</f>
        <v/>
      </c>
      <c r="H1630" s="43" t="str">
        <f>IF(A1630&lt;&gt;"",IF(Data!$G$9="constant",$C$13,IF(Data!$G$9="squeeze",G1630,F1630)),"")</f>
        <v/>
      </c>
      <c r="I1630" s="38" t="str">
        <f ca="1">IF(ISNUMBER(A1630),NORMINV(RAND(),0,IF(AND(Data!$G$9="squeeze",A1630&lt;Data!$G$11*0.25),$H$32,1)*$C$30*$C$13)*($C$14*$C$12),"")</f>
        <v/>
      </c>
      <c r="J1630" s="42" t="str">
        <f ca="1">IFERROR(IF(Data!$C$6="Real",B1630,I1630+J1629+($C$14*$C$12)*(NORMINV(RAND(),$C$15,CHOOSE($G$13,$C$13,F1630,G1630)))),"")</f>
        <v/>
      </c>
      <c r="K1630" s="88" t="str">
        <f>IF(ISNUMBER(A1630), IF($G$16="fixed",$G$17,MIN(H1630*Data!$C$7*$C$16*0.5,$C$17*Data!$C$7))*$C$12,"")</f>
        <v/>
      </c>
      <c r="L1630" s="42" t="str">
        <f t="shared" ca="1" si="764"/>
        <v/>
      </c>
      <c r="M1630" s="44" t="str">
        <f t="shared" ca="1" si="765"/>
        <v/>
      </c>
      <c r="N1630" s="44" t="str">
        <f t="shared" ca="1" si="766"/>
        <v/>
      </c>
      <c r="O1630" s="108" t="str">
        <f t="shared" si="741"/>
        <v/>
      </c>
      <c r="P1630" s="102" t="str">
        <f t="shared" si="742"/>
        <v/>
      </c>
      <c r="Q1630" s="102" t="str">
        <f t="shared" si="743"/>
        <v/>
      </c>
      <c r="R1630" s="120" t="str">
        <f t="shared" si="761"/>
        <v/>
      </c>
      <c r="S1630" s="54" t="str">
        <f t="shared" si="762"/>
        <v/>
      </c>
      <c r="T1630" s="5" t="str">
        <f t="shared" si="744"/>
        <v/>
      </c>
      <c r="U1630" s="152" t="str">
        <f t="shared" si="745"/>
        <v/>
      </c>
      <c r="V1630" s="152" t="str">
        <f t="shared" si="746"/>
        <v/>
      </c>
      <c r="W1630" s="153" t="str">
        <f t="shared" si="747"/>
        <v/>
      </c>
      <c r="X1630" s="153" t="str">
        <f t="shared" si="748"/>
        <v/>
      </c>
      <c r="Y1630" s="153" t="str">
        <f t="shared" si="749"/>
        <v/>
      </c>
      <c r="Z1630" s="153" t="str">
        <f t="shared" si="750"/>
        <v/>
      </c>
      <c r="AA1630" s="152" t="str">
        <f t="shared" si="751"/>
        <v/>
      </c>
      <c r="AB1630" s="152" t="str">
        <f t="shared" si="752"/>
        <v/>
      </c>
      <c r="AC1630" s="154" t="str">
        <f t="shared" si="753"/>
        <v/>
      </c>
      <c r="AD1630" s="154" t="str">
        <f t="shared" si="754"/>
        <v/>
      </c>
      <c r="AE1630" s="3" t="str">
        <f t="shared" si="755"/>
        <v/>
      </c>
      <c r="AF1630" s="3" t="str">
        <f t="shared" si="756"/>
        <v/>
      </c>
      <c r="AG1630" s="3" t="str">
        <f t="shared" si="763"/>
        <v/>
      </c>
      <c r="AH1630" s="4" t="str">
        <f t="shared" si="757"/>
        <v/>
      </c>
      <c r="AI1630" s="75" t="str">
        <f t="shared" si="758"/>
        <v/>
      </c>
      <c r="AJ1630" s="75" t="str">
        <f t="shared" si="759"/>
        <v/>
      </c>
    </row>
    <row r="1631" spans="1:36" ht="14.25">
      <c r="A1631" s="41" t="str">
        <f t="shared" si="760"/>
        <v/>
      </c>
      <c r="B1631" s="150" t="str">
        <f>IF(ISNUMBER(A1631),INDEX('MetaTrader Import'!$H$13:$J$5893,TRUNC(((A1631-$A$39+1)-1)/3)+1,MOD((A1631-$A$39+1)-1,3)+1),"")</f>
        <v/>
      </c>
      <c r="C1631" s="43" t="str">
        <f t="shared" si="737"/>
        <v/>
      </c>
      <c r="D1631" s="43" t="str">
        <f t="shared" ca="1" si="738"/>
        <v/>
      </c>
      <c r="E1631" s="43" t="str">
        <f t="shared" si="739"/>
        <v/>
      </c>
      <c r="F1631" s="43" t="str">
        <f t="shared" si="740"/>
        <v/>
      </c>
      <c r="G1631" s="43" t="str">
        <f>IF(A1631&lt;&gt;"",IF(A1631&lt;Data!$G$11*0.25,$C$13/$G$32,IF(A1631&gt;Data!$G$11*0.25,$C$13,$C$13*10)),"")</f>
        <v/>
      </c>
      <c r="H1631" s="43" t="str">
        <f>IF(A1631&lt;&gt;"",IF(Data!$G$9="constant",$C$13,IF(Data!$G$9="squeeze",G1631,F1631)),"")</f>
        <v/>
      </c>
      <c r="I1631" s="38" t="str">
        <f ca="1">IF(ISNUMBER(A1631),NORMINV(RAND(),0,IF(AND(Data!$G$9="squeeze",A1631&lt;Data!$G$11*0.25),$H$32,1)*$C$30*$C$13)*($C$14*$C$12),"")</f>
        <v/>
      </c>
      <c r="J1631" s="42" t="str">
        <f ca="1">IFERROR(IF(Data!$C$6="Real",B1631,I1631+J1630+($C$14*$C$12)*(NORMINV(RAND(),$C$15,CHOOSE($G$13,$C$13,F1631,G1631)))),"")</f>
        <v/>
      </c>
      <c r="K1631" s="88" t="str">
        <f>IF(ISNUMBER(A1631), IF($G$16="fixed",$G$17,MIN(H1631*Data!$C$7*$C$16*0.5,$C$17*Data!$C$7))*$C$12,"")</f>
        <v/>
      </c>
      <c r="L1631" s="42" t="str">
        <f t="shared" ca="1" si="764"/>
        <v/>
      </c>
      <c r="M1631" s="44" t="str">
        <f t="shared" ca="1" si="765"/>
        <v/>
      </c>
      <c r="N1631" s="44" t="str">
        <f t="shared" ca="1" si="766"/>
        <v/>
      </c>
      <c r="O1631" s="108" t="str">
        <f t="shared" si="741"/>
        <v/>
      </c>
      <c r="P1631" s="102" t="str">
        <f t="shared" si="742"/>
        <v/>
      </c>
      <c r="Q1631" s="102" t="str">
        <f t="shared" si="743"/>
        <v/>
      </c>
      <c r="R1631" s="120" t="str">
        <f t="shared" si="761"/>
        <v/>
      </c>
      <c r="S1631" s="54" t="str">
        <f t="shared" si="762"/>
        <v/>
      </c>
      <c r="T1631" s="5" t="str">
        <f t="shared" si="744"/>
        <v/>
      </c>
      <c r="U1631" s="152" t="str">
        <f t="shared" si="745"/>
        <v/>
      </c>
      <c r="V1631" s="152" t="str">
        <f t="shared" si="746"/>
        <v/>
      </c>
      <c r="W1631" s="153" t="str">
        <f t="shared" si="747"/>
        <v/>
      </c>
      <c r="X1631" s="153" t="str">
        <f t="shared" si="748"/>
        <v/>
      </c>
      <c r="Y1631" s="153" t="str">
        <f t="shared" si="749"/>
        <v/>
      </c>
      <c r="Z1631" s="153" t="str">
        <f t="shared" si="750"/>
        <v/>
      </c>
      <c r="AA1631" s="152" t="str">
        <f t="shared" si="751"/>
        <v/>
      </c>
      <c r="AB1631" s="152" t="str">
        <f t="shared" si="752"/>
        <v/>
      </c>
      <c r="AC1631" s="154" t="str">
        <f t="shared" si="753"/>
        <v/>
      </c>
      <c r="AD1631" s="154" t="str">
        <f t="shared" si="754"/>
        <v/>
      </c>
      <c r="AE1631" s="3" t="str">
        <f t="shared" si="755"/>
        <v/>
      </c>
      <c r="AF1631" s="3" t="str">
        <f t="shared" si="756"/>
        <v/>
      </c>
      <c r="AG1631" s="3" t="str">
        <f t="shared" si="763"/>
        <v/>
      </c>
      <c r="AH1631" s="4" t="str">
        <f t="shared" si="757"/>
        <v/>
      </c>
      <c r="AI1631" s="75" t="str">
        <f t="shared" si="758"/>
        <v/>
      </c>
      <c r="AJ1631" s="75" t="str">
        <f t="shared" si="759"/>
        <v/>
      </c>
    </row>
    <row r="1632" spans="1:36" ht="14.25">
      <c r="A1632" s="41" t="str">
        <f t="shared" si="760"/>
        <v/>
      </c>
      <c r="B1632" s="150" t="str">
        <f>IF(ISNUMBER(A1632),INDEX('MetaTrader Import'!$H$13:$J$5893,TRUNC(((A1632-$A$39+1)-1)/3)+1,MOD((A1632-$A$39+1)-1,3)+1),"")</f>
        <v/>
      </c>
      <c r="C1632" s="43" t="str">
        <f t="shared" si="737"/>
        <v/>
      </c>
      <c r="D1632" s="43" t="str">
        <f t="shared" ca="1" si="738"/>
        <v/>
      </c>
      <c r="E1632" s="43" t="str">
        <f t="shared" si="739"/>
        <v/>
      </c>
      <c r="F1632" s="43" t="str">
        <f t="shared" si="740"/>
        <v/>
      </c>
      <c r="G1632" s="43" t="str">
        <f>IF(A1632&lt;&gt;"",IF(A1632&lt;Data!$G$11*0.25,$C$13/$G$32,IF(A1632&gt;Data!$G$11*0.25,$C$13,$C$13*10)),"")</f>
        <v/>
      </c>
      <c r="H1632" s="43" t="str">
        <f>IF(A1632&lt;&gt;"",IF(Data!$G$9="constant",$C$13,IF(Data!$G$9="squeeze",G1632,F1632)),"")</f>
        <v/>
      </c>
      <c r="I1632" s="38" t="str">
        <f ca="1">IF(ISNUMBER(A1632),NORMINV(RAND(),0,IF(AND(Data!$G$9="squeeze",A1632&lt;Data!$G$11*0.25),$H$32,1)*$C$30*$C$13)*($C$14*$C$12),"")</f>
        <v/>
      </c>
      <c r="J1632" s="42" t="str">
        <f ca="1">IFERROR(IF(Data!$C$6="Real",B1632,I1632+J1631+($C$14*$C$12)*(NORMINV(RAND(),$C$15,CHOOSE($G$13,$C$13,F1632,G1632)))),"")</f>
        <v/>
      </c>
      <c r="K1632" s="88" t="str">
        <f>IF(ISNUMBER(A1632), IF($G$16="fixed",$G$17,MIN(H1632*Data!$C$7*$C$16*0.5,$C$17*Data!$C$7))*$C$12,"")</f>
        <v/>
      </c>
      <c r="L1632" s="42" t="str">
        <f t="shared" ca="1" si="764"/>
        <v/>
      </c>
      <c r="M1632" s="44" t="str">
        <f t="shared" ca="1" si="765"/>
        <v/>
      </c>
      <c r="N1632" s="44" t="str">
        <f t="shared" ca="1" si="766"/>
        <v/>
      </c>
      <c r="O1632" s="108" t="str">
        <f t="shared" si="741"/>
        <v/>
      </c>
      <c r="P1632" s="102" t="str">
        <f t="shared" si="742"/>
        <v/>
      </c>
      <c r="Q1632" s="102" t="str">
        <f t="shared" si="743"/>
        <v/>
      </c>
      <c r="R1632" s="120" t="str">
        <f t="shared" si="761"/>
        <v/>
      </c>
      <c r="S1632" s="54" t="str">
        <f t="shared" si="762"/>
        <v/>
      </c>
      <c r="T1632" s="5" t="str">
        <f t="shared" si="744"/>
        <v/>
      </c>
      <c r="U1632" s="152" t="str">
        <f t="shared" si="745"/>
        <v/>
      </c>
      <c r="V1632" s="152" t="str">
        <f t="shared" si="746"/>
        <v/>
      </c>
      <c r="W1632" s="153" t="str">
        <f t="shared" si="747"/>
        <v/>
      </c>
      <c r="X1632" s="153" t="str">
        <f t="shared" si="748"/>
        <v/>
      </c>
      <c r="Y1632" s="153" t="str">
        <f t="shared" si="749"/>
        <v/>
      </c>
      <c r="Z1632" s="153" t="str">
        <f t="shared" si="750"/>
        <v/>
      </c>
      <c r="AA1632" s="152" t="str">
        <f t="shared" si="751"/>
        <v/>
      </c>
      <c r="AB1632" s="152" t="str">
        <f t="shared" si="752"/>
        <v/>
      </c>
      <c r="AC1632" s="154" t="str">
        <f t="shared" si="753"/>
        <v/>
      </c>
      <c r="AD1632" s="154" t="str">
        <f t="shared" si="754"/>
        <v/>
      </c>
      <c r="AE1632" s="3" t="str">
        <f t="shared" si="755"/>
        <v/>
      </c>
      <c r="AF1632" s="3" t="str">
        <f t="shared" si="756"/>
        <v/>
      </c>
      <c r="AG1632" s="3" t="str">
        <f t="shared" si="763"/>
        <v/>
      </c>
      <c r="AH1632" s="4" t="str">
        <f t="shared" si="757"/>
        <v/>
      </c>
      <c r="AI1632" s="75" t="str">
        <f t="shared" si="758"/>
        <v/>
      </c>
      <c r="AJ1632" s="75" t="str">
        <f t="shared" si="759"/>
        <v/>
      </c>
    </row>
    <row r="1633" spans="1:36" ht="14.25">
      <c r="A1633" s="41" t="str">
        <f t="shared" si="760"/>
        <v/>
      </c>
      <c r="B1633" s="150" t="str">
        <f>IF(ISNUMBER(A1633),INDEX('MetaTrader Import'!$H$13:$J$5893,TRUNC(((A1633-$A$39+1)-1)/3)+1,MOD((A1633-$A$39+1)-1,3)+1),"")</f>
        <v/>
      </c>
      <c r="C1633" s="43" t="str">
        <f t="shared" si="737"/>
        <v/>
      </c>
      <c r="D1633" s="43" t="str">
        <f t="shared" ca="1" si="738"/>
        <v/>
      </c>
      <c r="E1633" s="43" t="str">
        <f t="shared" si="739"/>
        <v/>
      </c>
      <c r="F1633" s="43" t="str">
        <f t="shared" si="740"/>
        <v/>
      </c>
      <c r="G1633" s="43" t="str">
        <f>IF(A1633&lt;&gt;"",IF(A1633&lt;Data!$G$11*0.25,$C$13/$G$32,IF(A1633&gt;Data!$G$11*0.25,$C$13,$C$13*10)),"")</f>
        <v/>
      </c>
      <c r="H1633" s="43" t="str">
        <f>IF(A1633&lt;&gt;"",IF(Data!$G$9="constant",$C$13,IF(Data!$G$9="squeeze",G1633,F1633)),"")</f>
        <v/>
      </c>
      <c r="I1633" s="38" t="str">
        <f ca="1">IF(ISNUMBER(A1633),NORMINV(RAND(),0,IF(AND(Data!$G$9="squeeze",A1633&lt;Data!$G$11*0.25),$H$32,1)*$C$30*$C$13)*($C$14*$C$12),"")</f>
        <v/>
      </c>
      <c r="J1633" s="42" t="str">
        <f ca="1">IFERROR(IF(Data!$C$6="Real",B1633,I1633+J1632+($C$14*$C$12)*(NORMINV(RAND(),$C$15,CHOOSE($G$13,$C$13,F1633,G1633)))),"")</f>
        <v/>
      </c>
      <c r="K1633" s="88" t="str">
        <f>IF(ISNUMBER(A1633), IF($G$16="fixed",$G$17,MIN(H1633*Data!$C$7*$C$16*0.5,$C$17*Data!$C$7))*$C$12,"")</f>
        <v/>
      </c>
      <c r="L1633" s="42" t="str">
        <f t="shared" ca="1" si="764"/>
        <v/>
      </c>
      <c r="M1633" s="44" t="str">
        <f t="shared" ca="1" si="765"/>
        <v/>
      </c>
      <c r="N1633" s="44" t="str">
        <f t="shared" ca="1" si="766"/>
        <v/>
      </c>
      <c r="O1633" s="108" t="str">
        <f t="shared" si="741"/>
        <v/>
      </c>
      <c r="P1633" s="102" t="str">
        <f t="shared" si="742"/>
        <v/>
      </c>
      <c r="Q1633" s="102" t="str">
        <f t="shared" si="743"/>
        <v/>
      </c>
      <c r="R1633" s="120" t="str">
        <f t="shared" si="761"/>
        <v/>
      </c>
      <c r="S1633" s="54" t="str">
        <f t="shared" si="762"/>
        <v/>
      </c>
      <c r="T1633" s="5" t="str">
        <f t="shared" si="744"/>
        <v/>
      </c>
      <c r="U1633" s="152" t="str">
        <f t="shared" si="745"/>
        <v/>
      </c>
      <c r="V1633" s="152" t="str">
        <f t="shared" si="746"/>
        <v/>
      </c>
      <c r="W1633" s="153" t="str">
        <f t="shared" si="747"/>
        <v/>
      </c>
      <c r="X1633" s="153" t="str">
        <f t="shared" si="748"/>
        <v/>
      </c>
      <c r="Y1633" s="153" t="str">
        <f t="shared" si="749"/>
        <v/>
      </c>
      <c r="Z1633" s="153" t="str">
        <f t="shared" si="750"/>
        <v/>
      </c>
      <c r="AA1633" s="152" t="str">
        <f t="shared" si="751"/>
        <v/>
      </c>
      <c r="AB1633" s="152" t="str">
        <f t="shared" si="752"/>
        <v/>
      </c>
      <c r="AC1633" s="154" t="str">
        <f t="shared" si="753"/>
        <v/>
      </c>
      <c r="AD1633" s="154" t="str">
        <f t="shared" si="754"/>
        <v/>
      </c>
      <c r="AE1633" s="3" t="str">
        <f t="shared" si="755"/>
        <v/>
      </c>
      <c r="AF1633" s="3" t="str">
        <f t="shared" si="756"/>
        <v/>
      </c>
      <c r="AG1633" s="3" t="str">
        <f t="shared" si="763"/>
        <v/>
      </c>
      <c r="AH1633" s="4" t="str">
        <f t="shared" si="757"/>
        <v/>
      </c>
      <c r="AI1633" s="75" t="str">
        <f t="shared" si="758"/>
        <v/>
      </c>
      <c r="AJ1633" s="75" t="str">
        <f t="shared" si="759"/>
        <v/>
      </c>
    </row>
    <row r="1634" spans="1:36" ht="14.25">
      <c r="A1634" s="41" t="str">
        <f t="shared" si="760"/>
        <v/>
      </c>
      <c r="B1634" s="150" t="str">
        <f>IF(ISNUMBER(A1634),INDEX('MetaTrader Import'!$H$13:$J$5893,TRUNC(((A1634-$A$39+1)-1)/3)+1,MOD((A1634-$A$39+1)-1,3)+1),"")</f>
        <v/>
      </c>
      <c r="C1634" s="43" t="str">
        <f t="shared" si="737"/>
        <v/>
      </c>
      <c r="D1634" s="43" t="str">
        <f t="shared" ca="1" si="738"/>
        <v/>
      </c>
      <c r="E1634" s="43" t="str">
        <f t="shared" si="739"/>
        <v/>
      </c>
      <c r="F1634" s="43" t="str">
        <f t="shared" si="740"/>
        <v/>
      </c>
      <c r="G1634" s="43" t="str">
        <f>IF(A1634&lt;&gt;"",IF(A1634&lt;Data!$G$11*0.25,$C$13/$G$32,IF(A1634&gt;Data!$G$11*0.25,$C$13,$C$13*10)),"")</f>
        <v/>
      </c>
      <c r="H1634" s="43" t="str">
        <f>IF(A1634&lt;&gt;"",IF(Data!$G$9="constant",$C$13,IF(Data!$G$9="squeeze",G1634,F1634)),"")</f>
        <v/>
      </c>
      <c r="I1634" s="38" t="str">
        <f ca="1">IF(ISNUMBER(A1634),NORMINV(RAND(),0,IF(AND(Data!$G$9="squeeze",A1634&lt;Data!$G$11*0.25),$H$32,1)*$C$30*$C$13)*($C$14*$C$12),"")</f>
        <v/>
      </c>
      <c r="J1634" s="42" t="str">
        <f ca="1">IFERROR(IF(Data!$C$6="Real",B1634,I1634+J1633+($C$14*$C$12)*(NORMINV(RAND(),$C$15,CHOOSE($G$13,$C$13,F1634,G1634)))),"")</f>
        <v/>
      </c>
      <c r="K1634" s="88" t="str">
        <f>IF(ISNUMBER(A1634), IF($G$16="fixed",$G$17,MIN(H1634*Data!$C$7*$C$16*0.5,$C$17*Data!$C$7))*$C$12,"")</f>
        <v/>
      </c>
      <c r="L1634" s="42" t="str">
        <f t="shared" ca="1" si="764"/>
        <v/>
      </c>
      <c r="M1634" s="44" t="str">
        <f t="shared" ca="1" si="765"/>
        <v/>
      </c>
      <c r="N1634" s="44" t="str">
        <f t="shared" ca="1" si="766"/>
        <v/>
      </c>
      <c r="O1634" s="108" t="str">
        <f t="shared" si="741"/>
        <v/>
      </c>
      <c r="P1634" s="102" t="str">
        <f t="shared" si="742"/>
        <v/>
      </c>
      <c r="Q1634" s="102" t="str">
        <f t="shared" si="743"/>
        <v/>
      </c>
      <c r="R1634" s="120" t="str">
        <f t="shared" si="761"/>
        <v/>
      </c>
      <c r="S1634" s="54" t="str">
        <f t="shared" si="762"/>
        <v/>
      </c>
      <c r="T1634" s="5" t="str">
        <f t="shared" si="744"/>
        <v/>
      </c>
      <c r="U1634" s="152" t="str">
        <f t="shared" si="745"/>
        <v/>
      </c>
      <c r="V1634" s="152" t="str">
        <f t="shared" si="746"/>
        <v/>
      </c>
      <c r="W1634" s="153" t="str">
        <f t="shared" si="747"/>
        <v/>
      </c>
      <c r="X1634" s="153" t="str">
        <f t="shared" si="748"/>
        <v/>
      </c>
      <c r="Y1634" s="153" t="str">
        <f t="shared" si="749"/>
        <v/>
      </c>
      <c r="Z1634" s="153" t="str">
        <f t="shared" si="750"/>
        <v/>
      </c>
      <c r="AA1634" s="152" t="str">
        <f t="shared" si="751"/>
        <v/>
      </c>
      <c r="AB1634" s="152" t="str">
        <f t="shared" si="752"/>
        <v/>
      </c>
      <c r="AC1634" s="154" t="str">
        <f t="shared" si="753"/>
        <v/>
      </c>
      <c r="AD1634" s="154" t="str">
        <f t="shared" si="754"/>
        <v/>
      </c>
      <c r="AE1634" s="3" t="str">
        <f t="shared" si="755"/>
        <v/>
      </c>
      <c r="AF1634" s="3" t="str">
        <f t="shared" si="756"/>
        <v/>
      </c>
      <c r="AG1634" s="3" t="str">
        <f t="shared" si="763"/>
        <v/>
      </c>
      <c r="AH1634" s="4" t="str">
        <f t="shared" si="757"/>
        <v/>
      </c>
      <c r="AI1634" s="75" t="str">
        <f t="shared" si="758"/>
        <v/>
      </c>
      <c r="AJ1634" s="75" t="str">
        <f t="shared" si="759"/>
        <v/>
      </c>
    </row>
    <row r="1635" spans="1:36" ht="14.25">
      <c r="A1635" s="41" t="str">
        <f t="shared" si="760"/>
        <v/>
      </c>
      <c r="B1635" s="150" t="str">
        <f>IF(ISNUMBER(A1635),INDEX('MetaTrader Import'!$H$13:$J$5893,TRUNC(((A1635-$A$39+1)-1)/3)+1,MOD((A1635-$A$39+1)-1,3)+1),"")</f>
        <v/>
      </c>
      <c r="C1635" s="43" t="str">
        <f t="shared" si="737"/>
        <v/>
      </c>
      <c r="D1635" s="43" t="str">
        <f t="shared" ca="1" si="738"/>
        <v/>
      </c>
      <c r="E1635" s="43" t="str">
        <f t="shared" si="739"/>
        <v/>
      </c>
      <c r="F1635" s="43" t="str">
        <f t="shared" si="740"/>
        <v/>
      </c>
      <c r="G1635" s="43" t="str">
        <f>IF(A1635&lt;&gt;"",IF(A1635&lt;Data!$G$11*0.25,$C$13/$G$32,IF(A1635&gt;Data!$G$11*0.25,$C$13,$C$13*10)),"")</f>
        <v/>
      </c>
      <c r="H1635" s="43" t="str">
        <f>IF(A1635&lt;&gt;"",IF(Data!$G$9="constant",$C$13,IF(Data!$G$9="squeeze",G1635,F1635)),"")</f>
        <v/>
      </c>
      <c r="I1635" s="38" t="str">
        <f ca="1">IF(ISNUMBER(A1635),NORMINV(RAND(),0,IF(AND(Data!$G$9="squeeze",A1635&lt;Data!$G$11*0.25),$H$32,1)*$C$30*$C$13)*($C$14*$C$12),"")</f>
        <v/>
      </c>
      <c r="J1635" s="42" t="str">
        <f ca="1">IFERROR(IF(Data!$C$6="Real",B1635,I1635+J1634+($C$14*$C$12)*(NORMINV(RAND(),$C$15,CHOOSE($G$13,$C$13,F1635,G1635)))),"")</f>
        <v/>
      </c>
      <c r="K1635" s="88" t="str">
        <f>IF(ISNUMBER(A1635), IF($G$16="fixed",$G$17,MIN(H1635*Data!$C$7*$C$16*0.5,$C$17*Data!$C$7))*$C$12,"")</f>
        <v/>
      </c>
      <c r="L1635" s="42" t="str">
        <f t="shared" ca="1" si="764"/>
        <v/>
      </c>
      <c r="M1635" s="44" t="str">
        <f t="shared" ca="1" si="765"/>
        <v/>
      </c>
      <c r="N1635" s="44" t="str">
        <f t="shared" ca="1" si="766"/>
        <v/>
      </c>
      <c r="O1635" s="108" t="str">
        <f t="shared" si="741"/>
        <v/>
      </c>
      <c r="P1635" s="102" t="str">
        <f t="shared" si="742"/>
        <v/>
      </c>
      <c r="Q1635" s="102" t="str">
        <f t="shared" si="743"/>
        <v/>
      </c>
      <c r="R1635" s="120" t="str">
        <f t="shared" si="761"/>
        <v/>
      </c>
      <c r="S1635" s="54" t="str">
        <f t="shared" si="762"/>
        <v/>
      </c>
      <c r="T1635" s="5" t="str">
        <f t="shared" si="744"/>
        <v/>
      </c>
      <c r="U1635" s="152" t="str">
        <f t="shared" si="745"/>
        <v/>
      </c>
      <c r="V1635" s="152" t="str">
        <f t="shared" si="746"/>
        <v/>
      </c>
      <c r="W1635" s="153" t="str">
        <f t="shared" si="747"/>
        <v/>
      </c>
      <c r="X1635" s="153" t="str">
        <f t="shared" si="748"/>
        <v/>
      </c>
      <c r="Y1635" s="153" t="str">
        <f t="shared" si="749"/>
        <v/>
      </c>
      <c r="Z1635" s="153" t="str">
        <f t="shared" si="750"/>
        <v/>
      </c>
      <c r="AA1635" s="152" t="str">
        <f t="shared" si="751"/>
        <v/>
      </c>
      <c r="AB1635" s="152" t="str">
        <f t="shared" si="752"/>
        <v/>
      </c>
      <c r="AC1635" s="154" t="str">
        <f t="shared" si="753"/>
        <v/>
      </c>
      <c r="AD1635" s="154" t="str">
        <f t="shared" si="754"/>
        <v/>
      </c>
      <c r="AE1635" s="3" t="str">
        <f t="shared" si="755"/>
        <v/>
      </c>
      <c r="AF1635" s="3" t="str">
        <f t="shared" si="756"/>
        <v/>
      </c>
      <c r="AG1635" s="3" t="str">
        <f t="shared" si="763"/>
        <v/>
      </c>
      <c r="AH1635" s="4" t="str">
        <f t="shared" si="757"/>
        <v/>
      </c>
      <c r="AI1635" s="75" t="str">
        <f t="shared" si="758"/>
        <v/>
      </c>
      <c r="AJ1635" s="75" t="str">
        <f t="shared" si="759"/>
        <v/>
      </c>
    </row>
    <row r="1636" spans="1:36" ht="14.25">
      <c r="A1636" s="41" t="str">
        <f t="shared" si="760"/>
        <v/>
      </c>
      <c r="B1636" s="150" t="str">
        <f>IF(ISNUMBER(A1636),INDEX('MetaTrader Import'!$H$13:$J$5893,TRUNC(((A1636-$A$39+1)-1)/3)+1,MOD((A1636-$A$39+1)-1,3)+1),"")</f>
        <v/>
      </c>
      <c r="C1636" s="43" t="str">
        <f t="shared" si="737"/>
        <v/>
      </c>
      <c r="D1636" s="43" t="str">
        <f t="shared" ca="1" si="738"/>
        <v/>
      </c>
      <c r="E1636" s="43" t="str">
        <f t="shared" si="739"/>
        <v/>
      </c>
      <c r="F1636" s="43" t="str">
        <f t="shared" si="740"/>
        <v/>
      </c>
      <c r="G1636" s="43" t="str">
        <f>IF(A1636&lt;&gt;"",IF(A1636&lt;Data!$G$11*0.25,$C$13/$G$32,IF(A1636&gt;Data!$G$11*0.25,$C$13,$C$13*10)),"")</f>
        <v/>
      </c>
      <c r="H1636" s="43" t="str">
        <f>IF(A1636&lt;&gt;"",IF(Data!$G$9="constant",$C$13,IF(Data!$G$9="squeeze",G1636,F1636)),"")</f>
        <v/>
      </c>
      <c r="I1636" s="38" t="str">
        <f ca="1">IF(ISNUMBER(A1636),NORMINV(RAND(),0,IF(AND(Data!$G$9="squeeze",A1636&lt;Data!$G$11*0.25),$H$32,1)*$C$30*$C$13)*($C$14*$C$12),"")</f>
        <v/>
      </c>
      <c r="J1636" s="42" t="str">
        <f ca="1">IFERROR(IF(Data!$C$6="Real",B1636,I1636+J1635+($C$14*$C$12)*(NORMINV(RAND(),$C$15,CHOOSE($G$13,$C$13,F1636,G1636)))),"")</f>
        <v/>
      </c>
      <c r="K1636" s="88" t="str">
        <f>IF(ISNUMBER(A1636), IF($G$16="fixed",$G$17,MIN(H1636*Data!$C$7*$C$16*0.5,$C$17*Data!$C$7))*$C$12,"")</f>
        <v/>
      </c>
      <c r="L1636" s="42" t="str">
        <f t="shared" ca="1" si="764"/>
        <v/>
      </c>
      <c r="M1636" s="44" t="str">
        <f t="shared" ca="1" si="765"/>
        <v/>
      </c>
      <c r="N1636" s="44" t="str">
        <f t="shared" ca="1" si="766"/>
        <v/>
      </c>
      <c r="O1636" s="108" t="str">
        <f t="shared" si="741"/>
        <v/>
      </c>
      <c r="P1636" s="102" t="str">
        <f t="shared" si="742"/>
        <v/>
      </c>
      <c r="Q1636" s="102" t="str">
        <f t="shared" si="743"/>
        <v/>
      </c>
      <c r="R1636" s="120" t="str">
        <f t="shared" si="761"/>
        <v/>
      </c>
      <c r="S1636" s="54" t="str">
        <f t="shared" si="762"/>
        <v/>
      </c>
      <c r="T1636" s="5" t="str">
        <f t="shared" si="744"/>
        <v/>
      </c>
      <c r="U1636" s="152" t="str">
        <f t="shared" si="745"/>
        <v/>
      </c>
      <c r="V1636" s="152" t="str">
        <f t="shared" si="746"/>
        <v/>
      </c>
      <c r="W1636" s="153" t="str">
        <f t="shared" si="747"/>
        <v/>
      </c>
      <c r="X1636" s="153" t="str">
        <f t="shared" si="748"/>
        <v/>
      </c>
      <c r="Y1636" s="153" t="str">
        <f t="shared" si="749"/>
        <v/>
      </c>
      <c r="Z1636" s="153" t="str">
        <f t="shared" si="750"/>
        <v/>
      </c>
      <c r="AA1636" s="152" t="str">
        <f t="shared" si="751"/>
        <v/>
      </c>
      <c r="AB1636" s="152" t="str">
        <f t="shared" si="752"/>
        <v/>
      </c>
      <c r="AC1636" s="154" t="str">
        <f t="shared" si="753"/>
        <v/>
      </c>
      <c r="AD1636" s="154" t="str">
        <f t="shared" si="754"/>
        <v/>
      </c>
      <c r="AE1636" s="3" t="str">
        <f t="shared" si="755"/>
        <v/>
      </c>
      <c r="AF1636" s="3" t="str">
        <f t="shared" si="756"/>
        <v/>
      </c>
      <c r="AG1636" s="3" t="str">
        <f t="shared" si="763"/>
        <v/>
      </c>
      <c r="AH1636" s="4" t="str">
        <f t="shared" si="757"/>
        <v/>
      </c>
      <c r="AI1636" s="75" t="str">
        <f t="shared" si="758"/>
        <v/>
      </c>
      <c r="AJ1636" s="75" t="str">
        <f t="shared" si="759"/>
        <v/>
      </c>
    </row>
    <row r="1637" spans="1:36" ht="14.25">
      <c r="A1637" s="41" t="str">
        <f t="shared" si="760"/>
        <v/>
      </c>
      <c r="B1637" s="150" t="str">
        <f>IF(ISNUMBER(A1637),INDEX('MetaTrader Import'!$H$13:$J$5893,TRUNC(((A1637-$A$39+1)-1)/3)+1,MOD((A1637-$A$39+1)-1,3)+1),"")</f>
        <v/>
      </c>
      <c r="C1637" s="43" t="str">
        <f t="shared" si="737"/>
        <v/>
      </c>
      <c r="D1637" s="43" t="str">
        <f t="shared" ca="1" si="738"/>
        <v/>
      </c>
      <c r="E1637" s="43" t="str">
        <f t="shared" si="739"/>
        <v/>
      </c>
      <c r="F1637" s="43" t="str">
        <f t="shared" si="740"/>
        <v/>
      </c>
      <c r="G1637" s="43" t="str">
        <f>IF(A1637&lt;&gt;"",IF(A1637&lt;Data!$G$11*0.25,$C$13/$G$32,IF(A1637&gt;Data!$G$11*0.25,$C$13,$C$13*10)),"")</f>
        <v/>
      </c>
      <c r="H1637" s="43" t="str">
        <f>IF(A1637&lt;&gt;"",IF(Data!$G$9="constant",$C$13,IF(Data!$G$9="squeeze",G1637,F1637)),"")</f>
        <v/>
      </c>
      <c r="I1637" s="38" t="str">
        <f ca="1">IF(ISNUMBER(A1637),NORMINV(RAND(),0,IF(AND(Data!$G$9="squeeze",A1637&lt;Data!$G$11*0.25),$H$32,1)*$C$30*$C$13)*($C$14*$C$12),"")</f>
        <v/>
      </c>
      <c r="J1637" s="42" t="str">
        <f ca="1">IFERROR(IF(Data!$C$6="Real",B1637,I1637+J1636+($C$14*$C$12)*(NORMINV(RAND(),$C$15,CHOOSE($G$13,$C$13,F1637,G1637)))),"")</f>
        <v/>
      </c>
      <c r="K1637" s="88" t="str">
        <f>IF(ISNUMBER(A1637), IF($G$16="fixed",$G$17,MIN(H1637*Data!$C$7*$C$16*0.5,$C$17*Data!$C$7))*$C$12,"")</f>
        <v/>
      </c>
      <c r="L1637" s="42" t="str">
        <f t="shared" ca="1" si="764"/>
        <v/>
      </c>
      <c r="M1637" s="44" t="str">
        <f t="shared" ca="1" si="765"/>
        <v/>
      </c>
      <c r="N1637" s="44" t="str">
        <f t="shared" ca="1" si="766"/>
        <v/>
      </c>
      <c r="O1637" s="108" t="str">
        <f t="shared" si="741"/>
        <v/>
      </c>
      <c r="P1637" s="102" t="str">
        <f t="shared" si="742"/>
        <v/>
      </c>
      <c r="Q1637" s="102" t="str">
        <f t="shared" si="743"/>
        <v/>
      </c>
      <c r="R1637" s="120" t="str">
        <f t="shared" si="761"/>
        <v/>
      </c>
      <c r="S1637" s="54" t="str">
        <f t="shared" si="762"/>
        <v/>
      </c>
      <c r="T1637" s="5" t="str">
        <f t="shared" si="744"/>
        <v/>
      </c>
      <c r="U1637" s="152" t="str">
        <f t="shared" si="745"/>
        <v/>
      </c>
      <c r="V1637" s="152" t="str">
        <f t="shared" si="746"/>
        <v/>
      </c>
      <c r="W1637" s="153" t="str">
        <f t="shared" si="747"/>
        <v/>
      </c>
      <c r="X1637" s="153" t="str">
        <f t="shared" si="748"/>
        <v/>
      </c>
      <c r="Y1637" s="153" t="str">
        <f t="shared" si="749"/>
        <v/>
      </c>
      <c r="Z1637" s="153" t="str">
        <f t="shared" si="750"/>
        <v/>
      </c>
      <c r="AA1637" s="152" t="str">
        <f t="shared" si="751"/>
        <v/>
      </c>
      <c r="AB1637" s="152" t="str">
        <f t="shared" si="752"/>
        <v/>
      </c>
      <c r="AC1637" s="154" t="str">
        <f t="shared" si="753"/>
        <v/>
      </c>
      <c r="AD1637" s="154" t="str">
        <f t="shared" si="754"/>
        <v/>
      </c>
      <c r="AE1637" s="3" t="str">
        <f t="shared" si="755"/>
        <v/>
      </c>
      <c r="AF1637" s="3" t="str">
        <f t="shared" si="756"/>
        <v/>
      </c>
      <c r="AG1637" s="3" t="str">
        <f t="shared" si="763"/>
        <v/>
      </c>
      <c r="AH1637" s="4" t="str">
        <f t="shared" si="757"/>
        <v/>
      </c>
      <c r="AI1637" s="75" t="str">
        <f t="shared" si="758"/>
        <v/>
      </c>
      <c r="AJ1637" s="75" t="str">
        <f t="shared" si="759"/>
        <v/>
      </c>
    </row>
    <row r="1638" spans="1:36" ht="14.25">
      <c r="A1638" s="41" t="str">
        <f t="shared" si="760"/>
        <v/>
      </c>
      <c r="B1638" s="150" t="str">
        <f>IF(ISNUMBER(A1638),INDEX('MetaTrader Import'!$H$13:$J$5893,TRUNC(((A1638-$A$39+1)-1)/3)+1,MOD((A1638-$A$39+1)-1,3)+1),"")</f>
        <v/>
      </c>
      <c r="C1638" s="43" t="str">
        <f t="shared" si="737"/>
        <v/>
      </c>
      <c r="D1638" s="43" t="str">
        <f t="shared" ca="1" si="738"/>
        <v/>
      </c>
      <c r="E1638" s="43" t="str">
        <f t="shared" si="739"/>
        <v/>
      </c>
      <c r="F1638" s="43" t="str">
        <f t="shared" si="740"/>
        <v/>
      </c>
      <c r="G1638" s="43" t="str">
        <f>IF(A1638&lt;&gt;"",IF(A1638&lt;Data!$G$11*0.25,$C$13/$G$32,IF(A1638&gt;Data!$G$11*0.25,$C$13,$C$13*10)),"")</f>
        <v/>
      </c>
      <c r="H1638" s="43" t="str">
        <f>IF(A1638&lt;&gt;"",IF(Data!$G$9="constant",$C$13,IF(Data!$G$9="squeeze",G1638,F1638)),"")</f>
        <v/>
      </c>
      <c r="I1638" s="38" t="str">
        <f ca="1">IF(ISNUMBER(A1638),NORMINV(RAND(),0,IF(AND(Data!$G$9="squeeze",A1638&lt;Data!$G$11*0.25),$H$32,1)*$C$30*$C$13)*($C$14*$C$12),"")</f>
        <v/>
      </c>
      <c r="J1638" s="42" t="str">
        <f ca="1">IFERROR(IF(Data!$C$6="Real",B1638,I1638+J1637+($C$14*$C$12)*(NORMINV(RAND(),$C$15,CHOOSE($G$13,$C$13,F1638,G1638)))),"")</f>
        <v/>
      </c>
      <c r="K1638" s="88" t="str">
        <f>IF(ISNUMBER(A1638), IF($G$16="fixed",$G$17,MIN(H1638*Data!$C$7*$C$16*0.5,$C$17*Data!$C$7))*$C$12,"")</f>
        <v/>
      </c>
      <c r="L1638" s="42" t="str">
        <f t="shared" ca="1" si="764"/>
        <v/>
      </c>
      <c r="M1638" s="44" t="str">
        <f t="shared" ca="1" si="765"/>
        <v/>
      </c>
      <c r="N1638" s="44" t="str">
        <f t="shared" ca="1" si="766"/>
        <v/>
      </c>
      <c r="O1638" s="108" t="str">
        <f t="shared" si="741"/>
        <v/>
      </c>
      <c r="P1638" s="102" t="str">
        <f t="shared" si="742"/>
        <v/>
      </c>
      <c r="Q1638" s="102" t="str">
        <f t="shared" si="743"/>
        <v/>
      </c>
      <c r="R1638" s="120" t="str">
        <f t="shared" si="761"/>
        <v/>
      </c>
      <c r="S1638" s="54" t="str">
        <f t="shared" si="762"/>
        <v/>
      </c>
      <c r="T1638" s="5" t="str">
        <f t="shared" si="744"/>
        <v/>
      </c>
      <c r="U1638" s="152" t="str">
        <f t="shared" si="745"/>
        <v/>
      </c>
      <c r="V1638" s="152" t="str">
        <f t="shared" si="746"/>
        <v/>
      </c>
      <c r="W1638" s="153" t="str">
        <f t="shared" si="747"/>
        <v/>
      </c>
      <c r="X1638" s="153" t="str">
        <f t="shared" si="748"/>
        <v/>
      </c>
      <c r="Y1638" s="153" t="str">
        <f t="shared" si="749"/>
        <v/>
      </c>
      <c r="Z1638" s="153" t="str">
        <f t="shared" si="750"/>
        <v/>
      </c>
      <c r="AA1638" s="152" t="str">
        <f t="shared" si="751"/>
        <v/>
      </c>
      <c r="AB1638" s="152" t="str">
        <f t="shared" si="752"/>
        <v/>
      </c>
      <c r="AC1638" s="154" t="str">
        <f t="shared" si="753"/>
        <v/>
      </c>
      <c r="AD1638" s="154" t="str">
        <f t="shared" si="754"/>
        <v/>
      </c>
      <c r="AE1638" s="3" t="str">
        <f t="shared" si="755"/>
        <v/>
      </c>
      <c r="AF1638" s="3" t="str">
        <f t="shared" si="756"/>
        <v/>
      </c>
      <c r="AG1638" s="3" t="str">
        <f t="shared" si="763"/>
        <v/>
      </c>
      <c r="AH1638" s="4" t="str">
        <f t="shared" si="757"/>
        <v/>
      </c>
      <c r="AI1638" s="75" t="str">
        <f t="shared" si="758"/>
        <v/>
      </c>
      <c r="AJ1638" s="75" t="str">
        <f t="shared" si="759"/>
        <v/>
      </c>
    </row>
    <row r="1639" spans="1:36" ht="14.25">
      <c r="A1639" s="41" t="str">
        <f t="shared" si="760"/>
        <v/>
      </c>
      <c r="B1639" s="150" t="str">
        <f>IF(ISNUMBER(A1639),INDEX('MetaTrader Import'!$H$13:$J$5893,TRUNC(((A1639-$A$39+1)-1)/3)+1,MOD((A1639-$A$39+1)-1,3)+1),"")</f>
        <v/>
      </c>
      <c r="C1639" s="43" t="str">
        <f t="shared" si="737"/>
        <v/>
      </c>
      <c r="D1639" s="43" t="str">
        <f t="shared" ca="1" si="738"/>
        <v/>
      </c>
      <c r="E1639" s="43" t="str">
        <f t="shared" si="739"/>
        <v/>
      </c>
      <c r="F1639" s="43" t="str">
        <f t="shared" si="740"/>
        <v/>
      </c>
      <c r="G1639" s="43" t="str">
        <f>IF(A1639&lt;&gt;"",IF(A1639&lt;Data!$G$11*0.25,$C$13/$G$32,IF(A1639&gt;Data!$G$11*0.25,$C$13,$C$13*10)),"")</f>
        <v/>
      </c>
      <c r="H1639" s="43" t="str">
        <f>IF(A1639&lt;&gt;"",IF(Data!$G$9="constant",$C$13,IF(Data!$G$9="squeeze",G1639,F1639)),"")</f>
        <v/>
      </c>
      <c r="I1639" s="38" t="str">
        <f ca="1">IF(ISNUMBER(A1639),NORMINV(RAND(),0,IF(AND(Data!$G$9="squeeze",A1639&lt;Data!$G$11*0.25),$H$32,1)*$C$30*$C$13)*($C$14*$C$12),"")</f>
        <v/>
      </c>
      <c r="J1639" s="42" t="str">
        <f ca="1">IFERROR(IF(Data!$C$6="Real",B1639,I1639+J1638+($C$14*$C$12)*(NORMINV(RAND(),$C$15,CHOOSE($G$13,$C$13,F1639,G1639)))),"")</f>
        <v/>
      </c>
      <c r="K1639" s="88" t="str">
        <f>IF(ISNUMBER(A1639), IF($G$16="fixed",$G$17,MIN(H1639*Data!$C$7*$C$16*0.5,$C$17*Data!$C$7))*$C$12,"")</f>
        <v/>
      </c>
      <c r="L1639" s="42" t="str">
        <f t="shared" ca="1" si="764"/>
        <v/>
      </c>
      <c r="M1639" s="44" t="str">
        <f t="shared" ca="1" si="765"/>
        <v/>
      </c>
      <c r="N1639" s="44" t="str">
        <f t="shared" ca="1" si="766"/>
        <v/>
      </c>
      <c r="O1639" s="108" t="str">
        <f t="shared" si="741"/>
        <v/>
      </c>
      <c r="P1639" s="102" t="str">
        <f t="shared" si="742"/>
        <v/>
      </c>
      <c r="Q1639" s="102" t="str">
        <f t="shared" si="743"/>
        <v/>
      </c>
      <c r="R1639" s="120" t="str">
        <f t="shared" si="761"/>
        <v/>
      </c>
      <c r="S1639" s="54" t="str">
        <f t="shared" si="762"/>
        <v/>
      </c>
      <c r="T1639" s="5" t="str">
        <f t="shared" si="744"/>
        <v/>
      </c>
      <c r="U1639" s="152" t="str">
        <f t="shared" si="745"/>
        <v/>
      </c>
      <c r="V1639" s="152" t="str">
        <f t="shared" si="746"/>
        <v/>
      </c>
      <c r="W1639" s="153" t="str">
        <f t="shared" si="747"/>
        <v/>
      </c>
      <c r="X1639" s="153" t="str">
        <f t="shared" si="748"/>
        <v/>
      </c>
      <c r="Y1639" s="153" t="str">
        <f t="shared" si="749"/>
        <v/>
      </c>
      <c r="Z1639" s="153" t="str">
        <f t="shared" si="750"/>
        <v/>
      </c>
      <c r="AA1639" s="152" t="str">
        <f t="shared" si="751"/>
        <v/>
      </c>
      <c r="AB1639" s="152" t="str">
        <f t="shared" si="752"/>
        <v/>
      </c>
      <c r="AC1639" s="154" t="str">
        <f t="shared" si="753"/>
        <v/>
      </c>
      <c r="AD1639" s="154" t="str">
        <f t="shared" si="754"/>
        <v/>
      </c>
      <c r="AE1639" s="3" t="str">
        <f t="shared" si="755"/>
        <v/>
      </c>
      <c r="AF1639" s="3" t="str">
        <f t="shared" si="756"/>
        <v/>
      </c>
      <c r="AG1639" s="3" t="str">
        <f t="shared" si="763"/>
        <v/>
      </c>
      <c r="AH1639" s="4" t="str">
        <f t="shared" si="757"/>
        <v/>
      </c>
      <c r="AI1639" s="75" t="str">
        <f t="shared" si="758"/>
        <v/>
      </c>
      <c r="AJ1639" s="75" t="str">
        <f t="shared" si="759"/>
        <v/>
      </c>
    </row>
    <row r="1640" spans="1:36" ht="14.25">
      <c r="A1640" s="41" t="str">
        <f t="shared" si="760"/>
        <v/>
      </c>
      <c r="B1640" s="150" t="str">
        <f>IF(ISNUMBER(A1640),INDEX('MetaTrader Import'!$H$13:$J$5893,TRUNC(((A1640-$A$39+1)-1)/3)+1,MOD((A1640-$A$39+1)-1,3)+1),"")</f>
        <v/>
      </c>
      <c r="C1640" s="43" t="str">
        <f t="shared" si="737"/>
        <v/>
      </c>
      <c r="D1640" s="43" t="str">
        <f t="shared" ca="1" si="738"/>
        <v/>
      </c>
      <c r="E1640" s="43" t="str">
        <f t="shared" si="739"/>
        <v/>
      </c>
      <c r="F1640" s="43" t="str">
        <f t="shared" si="740"/>
        <v/>
      </c>
      <c r="G1640" s="43" t="str">
        <f>IF(A1640&lt;&gt;"",IF(A1640&lt;Data!$G$11*0.25,$C$13/$G$32,IF(A1640&gt;Data!$G$11*0.25,$C$13,$C$13*10)),"")</f>
        <v/>
      </c>
      <c r="H1640" s="43" t="str">
        <f>IF(A1640&lt;&gt;"",IF(Data!$G$9="constant",$C$13,IF(Data!$G$9="squeeze",G1640,F1640)),"")</f>
        <v/>
      </c>
      <c r="I1640" s="38" t="str">
        <f ca="1">IF(ISNUMBER(A1640),NORMINV(RAND(),0,IF(AND(Data!$G$9="squeeze",A1640&lt;Data!$G$11*0.25),$H$32,1)*$C$30*$C$13)*($C$14*$C$12),"")</f>
        <v/>
      </c>
      <c r="J1640" s="42" t="str">
        <f ca="1">IFERROR(IF(Data!$C$6="Real",B1640,I1640+J1639+($C$14*$C$12)*(NORMINV(RAND(),$C$15,CHOOSE($G$13,$C$13,F1640,G1640)))),"")</f>
        <v/>
      </c>
      <c r="K1640" s="88" t="str">
        <f>IF(ISNUMBER(A1640), IF($G$16="fixed",$G$17,MIN(H1640*Data!$C$7*$C$16*0.5,$C$17*Data!$C$7))*$C$12,"")</f>
        <v/>
      </c>
      <c r="L1640" s="42" t="str">
        <f t="shared" ca="1" si="764"/>
        <v/>
      </c>
      <c r="M1640" s="44" t="str">
        <f t="shared" ca="1" si="765"/>
        <v/>
      </c>
      <c r="N1640" s="44" t="str">
        <f t="shared" ca="1" si="766"/>
        <v/>
      </c>
      <c r="O1640" s="108" t="str">
        <f t="shared" si="741"/>
        <v/>
      </c>
      <c r="P1640" s="102" t="str">
        <f t="shared" si="742"/>
        <v/>
      </c>
      <c r="Q1640" s="102" t="str">
        <f t="shared" si="743"/>
        <v/>
      </c>
      <c r="R1640" s="120" t="str">
        <f t="shared" si="761"/>
        <v/>
      </c>
      <c r="S1640" s="54" t="str">
        <f t="shared" si="762"/>
        <v/>
      </c>
      <c r="T1640" s="5" t="str">
        <f t="shared" si="744"/>
        <v/>
      </c>
      <c r="U1640" s="152" t="str">
        <f t="shared" si="745"/>
        <v/>
      </c>
      <c r="V1640" s="152" t="str">
        <f t="shared" si="746"/>
        <v/>
      </c>
      <c r="W1640" s="153" t="str">
        <f t="shared" si="747"/>
        <v/>
      </c>
      <c r="X1640" s="153" t="str">
        <f t="shared" si="748"/>
        <v/>
      </c>
      <c r="Y1640" s="153" t="str">
        <f t="shared" si="749"/>
        <v/>
      </c>
      <c r="Z1640" s="153" t="str">
        <f t="shared" si="750"/>
        <v/>
      </c>
      <c r="AA1640" s="152" t="str">
        <f t="shared" si="751"/>
        <v/>
      </c>
      <c r="AB1640" s="152" t="str">
        <f t="shared" si="752"/>
        <v/>
      </c>
      <c r="AC1640" s="154" t="str">
        <f t="shared" si="753"/>
        <v/>
      </c>
      <c r="AD1640" s="154" t="str">
        <f t="shared" si="754"/>
        <v/>
      </c>
      <c r="AE1640" s="3" t="str">
        <f t="shared" si="755"/>
        <v/>
      </c>
      <c r="AF1640" s="3" t="str">
        <f t="shared" si="756"/>
        <v/>
      </c>
      <c r="AG1640" s="3" t="str">
        <f t="shared" si="763"/>
        <v/>
      </c>
      <c r="AH1640" s="4" t="str">
        <f t="shared" si="757"/>
        <v/>
      </c>
      <c r="AI1640" s="75" t="str">
        <f t="shared" si="758"/>
        <v/>
      </c>
      <c r="AJ1640" s="75" t="str">
        <f t="shared" si="759"/>
        <v/>
      </c>
    </row>
    <row r="1641" spans="1:36" ht="14.25">
      <c r="A1641" s="41" t="str">
        <f t="shared" si="760"/>
        <v/>
      </c>
      <c r="B1641" s="150" t="str">
        <f>IF(ISNUMBER(A1641),INDEX('MetaTrader Import'!$H$13:$J$5893,TRUNC(((A1641-$A$39+1)-1)/3)+1,MOD((A1641-$A$39+1)-1,3)+1),"")</f>
        <v/>
      </c>
      <c r="C1641" s="43" t="str">
        <f t="shared" si="737"/>
        <v/>
      </c>
      <c r="D1641" s="43" t="str">
        <f t="shared" ca="1" si="738"/>
        <v/>
      </c>
      <c r="E1641" s="43" t="str">
        <f t="shared" si="739"/>
        <v/>
      </c>
      <c r="F1641" s="43" t="str">
        <f t="shared" si="740"/>
        <v/>
      </c>
      <c r="G1641" s="43" t="str">
        <f>IF(A1641&lt;&gt;"",IF(A1641&lt;Data!$G$11*0.25,$C$13/$G$32,IF(A1641&gt;Data!$G$11*0.25,$C$13,$C$13*10)),"")</f>
        <v/>
      </c>
      <c r="H1641" s="43" t="str">
        <f>IF(A1641&lt;&gt;"",IF(Data!$G$9="constant",$C$13,IF(Data!$G$9="squeeze",G1641,F1641)),"")</f>
        <v/>
      </c>
      <c r="I1641" s="38" t="str">
        <f ca="1">IF(ISNUMBER(A1641),NORMINV(RAND(),0,IF(AND(Data!$G$9="squeeze",A1641&lt;Data!$G$11*0.25),$H$32,1)*$C$30*$C$13)*($C$14*$C$12),"")</f>
        <v/>
      </c>
      <c r="J1641" s="42" t="str">
        <f ca="1">IFERROR(IF(Data!$C$6="Real",B1641,I1641+J1640+($C$14*$C$12)*(NORMINV(RAND(),$C$15,CHOOSE($G$13,$C$13,F1641,G1641)))),"")</f>
        <v/>
      </c>
      <c r="K1641" s="88" t="str">
        <f>IF(ISNUMBER(A1641), IF($G$16="fixed",$G$17,MIN(H1641*Data!$C$7*$C$16*0.5,$C$17*Data!$C$7))*$C$12,"")</f>
        <v/>
      </c>
      <c r="L1641" s="42" t="str">
        <f t="shared" ca="1" si="764"/>
        <v/>
      </c>
      <c r="M1641" s="44" t="str">
        <f t="shared" ca="1" si="765"/>
        <v/>
      </c>
      <c r="N1641" s="44" t="str">
        <f t="shared" ca="1" si="766"/>
        <v/>
      </c>
      <c r="O1641" s="108" t="str">
        <f t="shared" si="741"/>
        <v/>
      </c>
      <c r="P1641" s="102" t="str">
        <f t="shared" si="742"/>
        <v/>
      </c>
      <c r="Q1641" s="102" t="str">
        <f t="shared" si="743"/>
        <v/>
      </c>
      <c r="R1641" s="120" t="str">
        <f t="shared" si="761"/>
        <v/>
      </c>
      <c r="S1641" s="54" t="str">
        <f t="shared" si="762"/>
        <v/>
      </c>
      <c r="T1641" s="5" t="str">
        <f t="shared" si="744"/>
        <v/>
      </c>
      <c r="U1641" s="152" t="str">
        <f t="shared" si="745"/>
        <v/>
      </c>
      <c r="V1641" s="152" t="str">
        <f t="shared" si="746"/>
        <v/>
      </c>
      <c r="W1641" s="153" t="str">
        <f t="shared" si="747"/>
        <v/>
      </c>
      <c r="X1641" s="153" t="str">
        <f t="shared" si="748"/>
        <v/>
      </c>
      <c r="Y1641" s="153" t="str">
        <f t="shared" si="749"/>
        <v/>
      </c>
      <c r="Z1641" s="153" t="str">
        <f t="shared" si="750"/>
        <v/>
      </c>
      <c r="AA1641" s="152" t="str">
        <f t="shared" si="751"/>
        <v/>
      </c>
      <c r="AB1641" s="152" t="str">
        <f t="shared" si="752"/>
        <v/>
      </c>
      <c r="AC1641" s="154" t="str">
        <f t="shared" si="753"/>
        <v/>
      </c>
      <c r="AD1641" s="154" t="str">
        <f t="shared" si="754"/>
        <v/>
      </c>
      <c r="AE1641" s="3" t="str">
        <f t="shared" si="755"/>
        <v/>
      </c>
      <c r="AF1641" s="3" t="str">
        <f t="shared" si="756"/>
        <v/>
      </c>
      <c r="AG1641" s="3" t="str">
        <f t="shared" si="763"/>
        <v/>
      </c>
      <c r="AH1641" s="4" t="str">
        <f t="shared" si="757"/>
        <v/>
      </c>
      <c r="AI1641" s="75" t="str">
        <f t="shared" si="758"/>
        <v/>
      </c>
      <c r="AJ1641" s="75" t="str">
        <f t="shared" si="759"/>
        <v/>
      </c>
    </row>
    <row r="1642" spans="1:36" ht="14.25">
      <c r="A1642" s="41" t="str">
        <f t="shared" si="760"/>
        <v/>
      </c>
      <c r="B1642" s="150" t="str">
        <f>IF(ISNUMBER(A1642),INDEX('MetaTrader Import'!$H$13:$J$5893,TRUNC(((A1642-$A$39+1)-1)/3)+1,MOD((A1642-$A$39+1)-1,3)+1),"")</f>
        <v/>
      </c>
      <c r="C1642" s="43" t="str">
        <f t="shared" si="737"/>
        <v/>
      </c>
      <c r="D1642" s="43" t="str">
        <f t="shared" ca="1" si="738"/>
        <v/>
      </c>
      <c r="E1642" s="43" t="str">
        <f t="shared" si="739"/>
        <v/>
      </c>
      <c r="F1642" s="43" t="str">
        <f t="shared" si="740"/>
        <v/>
      </c>
      <c r="G1642" s="43" t="str">
        <f>IF(A1642&lt;&gt;"",IF(A1642&lt;Data!$G$11*0.25,$C$13/$G$32,IF(A1642&gt;Data!$G$11*0.25,$C$13,$C$13*10)),"")</f>
        <v/>
      </c>
      <c r="H1642" s="43" t="str">
        <f>IF(A1642&lt;&gt;"",IF(Data!$G$9="constant",$C$13,IF(Data!$G$9="squeeze",G1642,F1642)),"")</f>
        <v/>
      </c>
      <c r="I1642" s="38" t="str">
        <f ca="1">IF(ISNUMBER(A1642),NORMINV(RAND(),0,IF(AND(Data!$G$9="squeeze",A1642&lt;Data!$G$11*0.25),$H$32,1)*$C$30*$C$13)*($C$14*$C$12),"")</f>
        <v/>
      </c>
      <c r="J1642" s="42" t="str">
        <f ca="1">IFERROR(IF(Data!$C$6="Real",B1642,I1642+J1641+($C$14*$C$12)*(NORMINV(RAND(),$C$15,CHOOSE($G$13,$C$13,F1642,G1642)))),"")</f>
        <v/>
      </c>
      <c r="K1642" s="88" t="str">
        <f>IF(ISNUMBER(A1642), IF($G$16="fixed",$G$17,MIN(H1642*Data!$C$7*$C$16*0.5,$C$17*Data!$C$7))*$C$12,"")</f>
        <v/>
      </c>
      <c r="L1642" s="42" t="str">
        <f t="shared" ca="1" si="764"/>
        <v/>
      </c>
      <c r="M1642" s="44" t="str">
        <f t="shared" ca="1" si="765"/>
        <v/>
      </c>
      <c r="N1642" s="44" t="str">
        <f t="shared" ca="1" si="766"/>
        <v/>
      </c>
      <c r="O1642" s="108" t="str">
        <f t="shared" si="741"/>
        <v/>
      </c>
      <c r="P1642" s="102" t="str">
        <f t="shared" si="742"/>
        <v/>
      </c>
      <c r="Q1642" s="102" t="str">
        <f t="shared" si="743"/>
        <v/>
      </c>
      <c r="R1642" s="120" t="str">
        <f t="shared" si="761"/>
        <v/>
      </c>
      <c r="S1642" s="54" t="str">
        <f t="shared" si="762"/>
        <v/>
      </c>
      <c r="T1642" s="5" t="str">
        <f t="shared" si="744"/>
        <v/>
      </c>
      <c r="U1642" s="152" t="str">
        <f t="shared" si="745"/>
        <v/>
      </c>
      <c r="V1642" s="152" t="str">
        <f t="shared" si="746"/>
        <v/>
      </c>
      <c r="W1642" s="153" t="str">
        <f t="shared" si="747"/>
        <v/>
      </c>
      <c r="X1642" s="153" t="str">
        <f t="shared" si="748"/>
        <v/>
      </c>
      <c r="Y1642" s="153" t="str">
        <f t="shared" si="749"/>
        <v/>
      </c>
      <c r="Z1642" s="153" t="str">
        <f t="shared" si="750"/>
        <v/>
      </c>
      <c r="AA1642" s="152" t="str">
        <f t="shared" si="751"/>
        <v/>
      </c>
      <c r="AB1642" s="152" t="str">
        <f t="shared" si="752"/>
        <v/>
      </c>
      <c r="AC1642" s="154" t="str">
        <f t="shared" si="753"/>
        <v/>
      </c>
      <c r="AD1642" s="154" t="str">
        <f t="shared" si="754"/>
        <v/>
      </c>
      <c r="AE1642" s="3" t="str">
        <f t="shared" si="755"/>
        <v/>
      </c>
      <c r="AF1642" s="3" t="str">
        <f t="shared" si="756"/>
        <v/>
      </c>
      <c r="AG1642" s="3" t="str">
        <f t="shared" si="763"/>
        <v/>
      </c>
      <c r="AH1642" s="4" t="str">
        <f t="shared" si="757"/>
        <v/>
      </c>
      <c r="AI1642" s="75" t="str">
        <f t="shared" si="758"/>
        <v/>
      </c>
      <c r="AJ1642" s="75" t="str">
        <f t="shared" si="759"/>
        <v/>
      </c>
    </row>
    <row r="1643" spans="1:36" ht="14.25">
      <c r="A1643" s="41" t="str">
        <f t="shared" si="760"/>
        <v/>
      </c>
      <c r="B1643" s="150" t="str">
        <f>IF(ISNUMBER(A1643),INDEX('MetaTrader Import'!$H$13:$J$5893,TRUNC(((A1643-$A$39+1)-1)/3)+1,MOD((A1643-$A$39+1)-1,3)+1),"")</f>
        <v/>
      </c>
      <c r="C1643" s="43" t="str">
        <f t="shared" si="737"/>
        <v/>
      </c>
      <c r="D1643" s="43" t="str">
        <f t="shared" ca="1" si="738"/>
        <v/>
      </c>
      <c r="E1643" s="43" t="str">
        <f t="shared" si="739"/>
        <v/>
      </c>
      <c r="F1643" s="43" t="str">
        <f t="shared" si="740"/>
        <v/>
      </c>
      <c r="G1643" s="43" t="str">
        <f>IF(A1643&lt;&gt;"",IF(A1643&lt;Data!$G$11*0.25,$C$13/$G$32,IF(A1643&gt;Data!$G$11*0.25,$C$13,$C$13*10)),"")</f>
        <v/>
      </c>
      <c r="H1643" s="43" t="str">
        <f>IF(A1643&lt;&gt;"",IF(Data!$G$9="constant",$C$13,IF(Data!$G$9="squeeze",G1643,F1643)),"")</f>
        <v/>
      </c>
      <c r="I1643" s="38" t="str">
        <f ca="1">IF(ISNUMBER(A1643),NORMINV(RAND(),0,IF(AND(Data!$G$9="squeeze",A1643&lt;Data!$G$11*0.25),$H$32,1)*$C$30*$C$13)*($C$14*$C$12),"")</f>
        <v/>
      </c>
      <c r="J1643" s="42" t="str">
        <f ca="1">IFERROR(IF(Data!$C$6="Real",B1643,I1643+J1642+($C$14*$C$12)*(NORMINV(RAND(),$C$15,CHOOSE($G$13,$C$13,F1643,G1643)))),"")</f>
        <v/>
      </c>
      <c r="K1643" s="88" t="str">
        <f>IF(ISNUMBER(A1643), IF($G$16="fixed",$G$17,MIN(H1643*Data!$C$7*$C$16*0.5,$C$17*Data!$C$7))*$C$12,"")</f>
        <v/>
      </c>
      <c r="L1643" s="42" t="str">
        <f t="shared" ca="1" si="764"/>
        <v/>
      </c>
      <c r="M1643" s="44" t="str">
        <f t="shared" ca="1" si="765"/>
        <v/>
      </c>
      <c r="N1643" s="44" t="str">
        <f t="shared" ca="1" si="766"/>
        <v/>
      </c>
      <c r="O1643" s="108" t="str">
        <f t="shared" si="741"/>
        <v/>
      </c>
      <c r="P1643" s="102" t="str">
        <f t="shared" si="742"/>
        <v/>
      </c>
      <c r="Q1643" s="102" t="str">
        <f t="shared" si="743"/>
        <v/>
      </c>
      <c r="R1643" s="120" t="str">
        <f t="shared" si="761"/>
        <v/>
      </c>
      <c r="S1643" s="54" t="str">
        <f t="shared" si="762"/>
        <v/>
      </c>
      <c r="T1643" s="5" t="str">
        <f t="shared" si="744"/>
        <v/>
      </c>
      <c r="U1643" s="152" t="str">
        <f t="shared" si="745"/>
        <v/>
      </c>
      <c r="V1643" s="152" t="str">
        <f t="shared" si="746"/>
        <v/>
      </c>
      <c r="W1643" s="153" t="str">
        <f t="shared" si="747"/>
        <v/>
      </c>
      <c r="X1643" s="153" t="str">
        <f t="shared" si="748"/>
        <v/>
      </c>
      <c r="Y1643" s="153" t="str">
        <f t="shared" si="749"/>
        <v/>
      </c>
      <c r="Z1643" s="153" t="str">
        <f t="shared" si="750"/>
        <v/>
      </c>
      <c r="AA1643" s="152" t="str">
        <f t="shared" si="751"/>
        <v/>
      </c>
      <c r="AB1643" s="152" t="str">
        <f t="shared" si="752"/>
        <v/>
      </c>
      <c r="AC1643" s="154" t="str">
        <f t="shared" si="753"/>
        <v/>
      </c>
      <c r="AD1643" s="154" t="str">
        <f t="shared" si="754"/>
        <v/>
      </c>
      <c r="AE1643" s="3" t="str">
        <f t="shared" si="755"/>
        <v/>
      </c>
      <c r="AF1643" s="3" t="str">
        <f t="shared" si="756"/>
        <v/>
      </c>
      <c r="AG1643" s="3" t="str">
        <f t="shared" si="763"/>
        <v/>
      </c>
      <c r="AH1643" s="4" t="str">
        <f t="shared" si="757"/>
        <v/>
      </c>
      <c r="AI1643" s="75" t="str">
        <f t="shared" si="758"/>
        <v/>
      </c>
      <c r="AJ1643" s="75" t="str">
        <f t="shared" si="759"/>
        <v/>
      </c>
    </row>
    <row r="1644" spans="1:36" ht="14.25">
      <c r="A1644" s="41" t="str">
        <f t="shared" si="760"/>
        <v/>
      </c>
      <c r="B1644" s="150" t="str">
        <f>IF(ISNUMBER(A1644),INDEX('MetaTrader Import'!$H$13:$J$5893,TRUNC(((A1644-$A$39+1)-1)/3)+1,MOD((A1644-$A$39+1)-1,3)+1),"")</f>
        <v/>
      </c>
      <c r="C1644" s="43" t="str">
        <f t="shared" si="737"/>
        <v/>
      </c>
      <c r="D1644" s="43" t="str">
        <f t="shared" ca="1" si="738"/>
        <v/>
      </c>
      <c r="E1644" s="43" t="str">
        <f t="shared" si="739"/>
        <v/>
      </c>
      <c r="F1644" s="43" t="str">
        <f t="shared" si="740"/>
        <v/>
      </c>
      <c r="G1644" s="43" t="str">
        <f>IF(A1644&lt;&gt;"",IF(A1644&lt;Data!$G$11*0.25,$C$13/$G$32,IF(A1644&gt;Data!$G$11*0.25,$C$13,$C$13*10)),"")</f>
        <v/>
      </c>
      <c r="H1644" s="43" t="str">
        <f>IF(A1644&lt;&gt;"",IF(Data!$G$9="constant",$C$13,IF(Data!$G$9="squeeze",G1644,F1644)),"")</f>
        <v/>
      </c>
      <c r="I1644" s="38" t="str">
        <f ca="1">IF(ISNUMBER(A1644),NORMINV(RAND(),0,IF(AND(Data!$G$9="squeeze",A1644&lt;Data!$G$11*0.25),$H$32,1)*$C$30*$C$13)*($C$14*$C$12),"")</f>
        <v/>
      </c>
      <c r="J1644" s="42" t="str">
        <f ca="1">IFERROR(IF(Data!$C$6="Real",B1644,I1644+J1643+($C$14*$C$12)*(NORMINV(RAND(),$C$15,CHOOSE($G$13,$C$13,F1644,G1644)))),"")</f>
        <v/>
      </c>
      <c r="K1644" s="88" t="str">
        <f>IF(ISNUMBER(A1644), IF($G$16="fixed",$G$17,MIN(H1644*Data!$C$7*$C$16*0.5,$C$17*Data!$C$7))*$C$12,"")</f>
        <v/>
      </c>
      <c r="L1644" s="42" t="str">
        <f t="shared" ca="1" si="764"/>
        <v/>
      </c>
      <c r="M1644" s="44" t="str">
        <f t="shared" ca="1" si="765"/>
        <v/>
      </c>
      <c r="N1644" s="44" t="str">
        <f t="shared" ca="1" si="766"/>
        <v/>
      </c>
      <c r="O1644" s="108" t="str">
        <f t="shared" si="741"/>
        <v/>
      </c>
      <c r="P1644" s="102" t="str">
        <f t="shared" si="742"/>
        <v/>
      </c>
      <c r="Q1644" s="102" t="str">
        <f t="shared" si="743"/>
        <v/>
      </c>
      <c r="R1644" s="120" t="str">
        <f t="shared" si="761"/>
        <v/>
      </c>
      <c r="S1644" s="54" t="str">
        <f t="shared" si="762"/>
        <v/>
      </c>
      <c r="T1644" s="5" t="str">
        <f t="shared" si="744"/>
        <v/>
      </c>
      <c r="U1644" s="152" t="str">
        <f t="shared" si="745"/>
        <v/>
      </c>
      <c r="V1644" s="152" t="str">
        <f t="shared" si="746"/>
        <v/>
      </c>
      <c r="W1644" s="153" t="str">
        <f t="shared" si="747"/>
        <v/>
      </c>
      <c r="X1644" s="153" t="str">
        <f t="shared" si="748"/>
        <v/>
      </c>
      <c r="Y1644" s="153" t="str">
        <f t="shared" si="749"/>
        <v/>
      </c>
      <c r="Z1644" s="153" t="str">
        <f t="shared" si="750"/>
        <v/>
      </c>
      <c r="AA1644" s="152" t="str">
        <f t="shared" si="751"/>
        <v/>
      </c>
      <c r="AB1644" s="152" t="str">
        <f t="shared" si="752"/>
        <v/>
      </c>
      <c r="AC1644" s="154" t="str">
        <f t="shared" si="753"/>
        <v/>
      </c>
      <c r="AD1644" s="154" t="str">
        <f t="shared" si="754"/>
        <v/>
      </c>
      <c r="AE1644" s="3" t="str">
        <f t="shared" si="755"/>
        <v/>
      </c>
      <c r="AF1644" s="3" t="str">
        <f t="shared" si="756"/>
        <v/>
      </c>
      <c r="AG1644" s="3" t="str">
        <f t="shared" si="763"/>
        <v/>
      </c>
      <c r="AH1644" s="4" t="str">
        <f t="shared" si="757"/>
        <v/>
      </c>
      <c r="AI1644" s="75" t="str">
        <f t="shared" si="758"/>
        <v/>
      </c>
      <c r="AJ1644" s="75" t="str">
        <f t="shared" si="759"/>
        <v/>
      </c>
    </row>
    <row r="1645" spans="1:36" ht="14.25">
      <c r="A1645" s="41" t="str">
        <f t="shared" si="760"/>
        <v/>
      </c>
      <c r="B1645" s="150" t="str">
        <f>IF(ISNUMBER(A1645),INDEX('MetaTrader Import'!$H$13:$J$5893,TRUNC(((A1645-$A$39+1)-1)/3)+1,MOD((A1645-$A$39+1)-1,3)+1),"")</f>
        <v/>
      </c>
      <c r="C1645" s="43" t="str">
        <f t="shared" si="737"/>
        <v/>
      </c>
      <c r="D1645" s="43" t="str">
        <f t="shared" ca="1" si="738"/>
        <v/>
      </c>
      <c r="E1645" s="43" t="str">
        <f t="shared" si="739"/>
        <v/>
      </c>
      <c r="F1645" s="43" t="str">
        <f t="shared" si="740"/>
        <v/>
      </c>
      <c r="G1645" s="43" t="str">
        <f>IF(A1645&lt;&gt;"",IF(A1645&lt;Data!$G$11*0.25,$C$13/$G$32,IF(A1645&gt;Data!$G$11*0.25,$C$13,$C$13*10)),"")</f>
        <v/>
      </c>
      <c r="H1645" s="43" t="str">
        <f>IF(A1645&lt;&gt;"",IF(Data!$G$9="constant",$C$13,IF(Data!$G$9="squeeze",G1645,F1645)),"")</f>
        <v/>
      </c>
      <c r="I1645" s="38" t="str">
        <f ca="1">IF(ISNUMBER(A1645),NORMINV(RAND(),0,IF(AND(Data!$G$9="squeeze",A1645&lt;Data!$G$11*0.25),$H$32,1)*$C$30*$C$13)*($C$14*$C$12),"")</f>
        <v/>
      </c>
      <c r="J1645" s="42" t="str">
        <f ca="1">IFERROR(IF(Data!$C$6="Real",B1645,I1645+J1644+($C$14*$C$12)*(NORMINV(RAND(),$C$15,CHOOSE($G$13,$C$13,F1645,G1645)))),"")</f>
        <v/>
      </c>
      <c r="K1645" s="88" t="str">
        <f>IF(ISNUMBER(A1645), IF($G$16="fixed",$G$17,MIN(H1645*Data!$C$7*$C$16*0.5,$C$17*Data!$C$7))*$C$12,"")</f>
        <v/>
      </c>
      <c r="L1645" s="42" t="str">
        <f t="shared" ca="1" si="764"/>
        <v/>
      </c>
      <c r="M1645" s="44" t="str">
        <f t="shared" ca="1" si="765"/>
        <v/>
      </c>
      <c r="N1645" s="44" t="str">
        <f t="shared" ca="1" si="766"/>
        <v/>
      </c>
      <c r="O1645" s="108" t="str">
        <f t="shared" si="741"/>
        <v/>
      </c>
      <c r="P1645" s="102" t="str">
        <f t="shared" si="742"/>
        <v/>
      </c>
      <c r="Q1645" s="102" t="str">
        <f t="shared" si="743"/>
        <v/>
      </c>
      <c r="R1645" s="120" t="str">
        <f t="shared" si="761"/>
        <v/>
      </c>
      <c r="S1645" s="54" t="str">
        <f t="shared" si="762"/>
        <v/>
      </c>
      <c r="T1645" s="5" t="str">
        <f t="shared" si="744"/>
        <v/>
      </c>
      <c r="U1645" s="152" t="str">
        <f t="shared" si="745"/>
        <v/>
      </c>
      <c r="V1645" s="152" t="str">
        <f t="shared" si="746"/>
        <v/>
      </c>
      <c r="W1645" s="153" t="str">
        <f t="shared" si="747"/>
        <v/>
      </c>
      <c r="X1645" s="153" t="str">
        <f t="shared" si="748"/>
        <v/>
      </c>
      <c r="Y1645" s="153" t="str">
        <f t="shared" si="749"/>
        <v/>
      </c>
      <c r="Z1645" s="153" t="str">
        <f t="shared" si="750"/>
        <v/>
      </c>
      <c r="AA1645" s="152" t="str">
        <f t="shared" si="751"/>
        <v/>
      </c>
      <c r="AB1645" s="152" t="str">
        <f t="shared" si="752"/>
        <v/>
      </c>
      <c r="AC1645" s="154" t="str">
        <f t="shared" si="753"/>
        <v/>
      </c>
      <c r="AD1645" s="154" t="str">
        <f t="shared" si="754"/>
        <v/>
      </c>
      <c r="AE1645" s="3" t="str">
        <f t="shared" si="755"/>
        <v/>
      </c>
      <c r="AF1645" s="3" t="str">
        <f t="shared" si="756"/>
        <v/>
      </c>
      <c r="AG1645" s="3" t="str">
        <f t="shared" si="763"/>
        <v/>
      </c>
      <c r="AH1645" s="4" t="str">
        <f t="shared" si="757"/>
        <v/>
      </c>
      <c r="AI1645" s="75" t="str">
        <f t="shared" si="758"/>
        <v/>
      </c>
      <c r="AJ1645" s="75" t="str">
        <f t="shared" si="759"/>
        <v/>
      </c>
    </row>
    <row r="1646" spans="1:36" ht="14.25">
      <c r="A1646" s="41" t="str">
        <f t="shared" si="760"/>
        <v/>
      </c>
      <c r="B1646" s="150" t="str">
        <f>IF(ISNUMBER(A1646),INDEX('MetaTrader Import'!$H$13:$J$5893,TRUNC(((A1646-$A$39+1)-1)/3)+1,MOD((A1646-$A$39+1)-1,3)+1),"")</f>
        <v/>
      </c>
      <c r="C1646" s="43" t="str">
        <f t="shared" si="737"/>
        <v/>
      </c>
      <c r="D1646" s="43" t="str">
        <f t="shared" ca="1" si="738"/>
        <v/>
      </c>
      <c r="E1646" s="43" t="str">
        <f t="shared" si="739"/>
        <v/>
      </c>
      <c r="F1646" s="43" t="str">
        <f t="shared" si="740"/>
        <v/>
      </c>
      <c r="G1646" s="43" t="str">
        <f>IF(A1646&lt;&gt;"",IF(A1646&lt;Data!$G$11*0.25,$C$13/$G$32,IF(A1646&gt;Data!$G$11*0.25,$C$13,$C$13*10)),"")</f>
        <v/>
      </c>
      <c r="H1646" s="43" t="str">
        <f>IF(A1646&lt;&gt;"",IF(Data!$G$9="constant",$C$13,IF(Data!$G$9="squeeze",G1646,F1646)),"")</f>
        <v/>
      </c>
      <c r="I1646" s="38" t="str">
        <f ca="1">IF(ISNUMBER(A1646),NORMINV(RAND(),0,IF(AND(Data!$G$9="squeeze",A1646&lt;Data!$G$11*0.25),$H$32,1)*$C$30*$C$13)*($C$14*$C$12),"")</f>
        <v/>
      </c>
      <c r="J1646" s="42" t="str">
        <f ca="1">IFERROR(IF(Data!$C$6="Real",B1646,I1646+J1645+($C$14*$C$12)*(NORMINV(RAND(),$C$15,CHOOSE($G$13,$C$13,F1646,G1646)))),"")</f>
        <v/>
      </c>
      <c r="K1646" s="88" t="str">
        <f>IF(ISNUMBER(A1646), IF($G$16="fixed",$G$17,MIN(H1646*Data!$C$7*$C$16*0.5,$C$17*Data!$C$7))*$C$12,"")</f>
        <v/>
      </c>
      <c r="L1646" s="42" t="str">
        <f t="shared" ca="1" si="764"/>
        <v/>
      </c>
      <c r="M1646" s="44" t="str">
        <f t="shared" ca="1" si="765"/>
        <v/>
      </c>
      <c r="N1646" s="44" t="str">
        <f t="shared" ca="1" si="766"/>
        <v/>
      </c>
      <c r="O1646" s="108" t="str">
        <f t="shared" si="741"/>
        <v/>
      </c>
      <c r="P1646" s="102" t="str">
        <f t="shared" si="742"/>
        <v/>
      </c>
      <c r="Q1646" s="102" t="str">
        <f t="shared" si="743"/>
        <v/>
      </c>
      <c r="R1646" s="120" t="str">
        <f t="shared" si="761"/>
        <v/>
      </c>
      <c r="S1646" s="54" t="str">
        <f t="shared" si="762"/>
        <v/>
      </c>
      <c r="T1646" s="5" t="str">
        <f t="shared" si="744"/>
        <v/>
      </c>
      <c r="U1646" s="152" t="str">
        <f t="shared" si="745"/>
        <v/>
      </c>
      <c r="V1646" s="152" t="str">
        <f t="shared" si="746"/>
        <v/>
      </c>
      <c r="W1646" s="153" t="str">
        <f t="shared" si="747"/>
        <v/>
      </c>
      <c r="X1646" s="153" t="str">
        <f t="shared" si="748"/>
        <v/>
      </c>
      <c r="Y1646" s="153" t="str">
        <f t="shared" si="749"/>
        <v/>
      </c>
      <c r="Z1646" s="153" t="str">
        <f t="shared" si="750"/>
        <v/>
      </c>
      <c r="AA1646" s="152" t="str">
        <f t="shared" si="751"/>
        <v/>
      </c>
      <c r="AB1646" s="152" t="str">
        <f t="shared" si="752"/>
        <v/>
      </c>
      <c r="AC1646" s="154" t="str">
        <f t="shared" si="753"/>
        <v/>
      </c>
      <c r="AD1646" s="154" t="str">
        <f t="shared" si="754"/>
        <v/>
      </c>
      <c r="AE1646" s="3" t="str">
        <f t="shared" si="755"/>
        <v/>
      </c>
      <c r="AF1646" s="3" t="str">
        <f t="shared" si="756"/>
        <v/>
      </c>
      <c r="AG1646" s="3" t="str">
        <f t="shared" si="763"/>
        <v/>
      </c>
      <c r="AH1646" s="4" t="str">
        <f t="shared" si="757"/>
        <v/>
      </c>
      <c r="AI1646" s="75" t="str">
        <f t="shared" si="758"/>
        <v/>
      </c>
      <c r="AJ1646" s="75" t="str">
        <f t="shared" si="759"/>
        <v/>
      </c>
    </row>
    <row r="1647" spans="1:36" ht="14.25">
      <c r="A1647" s="41" t="str">
        <f t="shared" si="760"/>
        <v/>
      </c>
      <c r="B1647" s="150" t="str">
        <f>IF(ISNUMBER(A1647),INDEX('MetaTrader Import'!$H$13:$J$5893,TRUNC(((A1647-$A$39+1)-1)/3)+1,MOD((A1647-$A$39+1)-1,3)+1),"")</f>
        <v/>
      </c>
      <c r="C1647" s="43" t="str">
        <f t="shared" si="737"/>
        <v/>
      </c>
      <c r="D1647" s="43" t="str">
        <f t="shared" ca="1" si="738"/>
        <v/>
      </c>
      <c r="E1647" s="43" t="str">
        <f t="shared" si="739"/>
        <v/>
      </c>
      <c r="F1647" s="43" t="str">
        <f t="shared" si="740"/>
        <v/>
      </c>
      <c r="G1647" s="43" t="str">
        <f>IF(A1647&lt;&gt;"",IF(A1647&lt;Data!$G$11*0.25,$C$13/$G$32,IF(A1647&gt;Data!$G$11*0.25,$C$13,$C$13*10)),"")</f>
        <v/>
      </c>
      <c r="H1647" s="43" t="str">
        <f>IF(A1647&lt;&gt;"",IF(Data!$G$9="constant",$C$13,IF(Data!$G$9="squeeze",G1647,F1647)),"")</f>
        <v/>
      </c>
      <c r="I1647" s="38" t="str">
        <f ca="1">IF(ISNUMBER(A1647),NORMINV(RAND(),0,IF(AND(Data!$G$9="squeeze",A1647&lt;Data!$G$11*0.25),$H$32,1)*$C$30*$C$13)*($C$14*$C$12),"")</f>
        <v/>
      </c>
      <c r="J1647" s="42" t="str">
        <f ca="1">IFERROR(IF(Data!$C$6="Real",B1647,I1647+J1646+($C$14*$C$12)*(NORMINV(RAND(),$C$15,CHOOSE($G$13,$C$13,F1647,G1647)))),"")</f>
        <v/>
      </c>
      <c r="K1647" s="88" t="str">
        <f>IF(ISNUMBER(A1647), IF($G$16="fixed",$G$17,MIN(H1647*Data!$C$7*$C$16*0.5,$C$17*Data!$C$7))*$C$12,"")</f>
        <v/>
      </c>
      <c r="L1647" s="42" t="str">
        <f t="shared" ca="1" si="764"/>
        <v/>
      </c>
      <c r="M1647" s="44" t="str">
        <f t="shared" ca="1" si="765"/>
        <v/>
      </c>
      <c r="N1647" s="44" t="str">
        <f t="shared" ca="1" si="766"/>
        <v/>
      </c>
      <c r="O1647" s="108" t="str">
        <f t="shared" si="741"/>
        <v/>
      </c>
      <c r="P1647" s="102" t="str">
        <f t="shared" si="742"/>
        <v/>
      </c>
      <c r="Q1647" s="102" t="str">
        <f t="shared" si="743"/>
        <v/>
      </c>
      <c r="R1647" s="120" t="str">
        <f t="shared" si="761"/>
        <v/>
      </c>
      <c r="S1647" s="54" t="str">
        <f t="shared" si="762"/>
        <v/>
      </c>
      <c r="T1647" s="5" t="str">
        <f t="shared" si="744"/>
        <v/>
      </c>
      <c r="U1647" s="152" t="str">
        <f t="shared" si="745"/>
        <v/>
      </c>
      <c r="V1647" s="152" t="str">
        <f t="shared" si="746"/>
        <v/>
      </c>
      <c r="W1647" s="153" t="str">
        <f t="shared" si="747"/>
        <v/>
      </c>
      <c r="X1647" s="153" t="str">
        <f t="shared" si="748"/>
        <v/>
      </c>
      <c r="Y1647" s="153" t="str">
        <f t="shared" si="749"/>
        <v/>
      </c>
      <c r="Z1647" s="153" t="str">
        <f t="shared" si="750"/>
        <v/>
      </c>
      <c r="AA1647" s="152" t="str">
        <f t="shared" si="751"/>
        <v/>
      </c>
      <c r="AB1647" s="152" t="str">
        <f t="shared" si="752"/>
        <v/>
      </c>
      <c r="AC1647" s="154" t="str">
        <f t="shared" si="753"/>
        <v/>
      </c>
      <c r="AD1647" s="154" t="str">
        <f t="shared" si="754"/>
        <v/>
      </c>
      <c r="AE1647" s="3" t="str">
        <f t="shared" si="755"/>
        <v/>
      </c>
      <c r="AF1647" s="3" t="str">
        <f t="shared" si="756"/>
        <v/>
      </c>
      <c r="AG1647" s="3" t="str">
        <f t="shared" si="763"/>
        <v/>
      </c>
      <c r="AH1647" s="4" t="str">
        <f t="shared" si="757"/>
        <v/>
      </c>
      <c r="AI1647" s="75" t="str">
        <f t="shared" si="758"/>
        <v/>
      </c>
      <c r="AJ1647" s="75" t="str">
        <f t="shared" si="759"/>
        <v/>
      </c>
    </row>
    <row r="1648" spans="1:36" ht="14.25">
      <c r="A1648" s="41" t="str">
        <f t="shared" si="760"/>
        <v/>
      </c>
      <c r="B1648" s="150" t="str">
        <f>IF(ISNUMBER(A1648),INDEX('MetaTrader Import'!$H$13:$J$5893,TRUNC(((A1648-$A$39+1)-1)/3)+1,MOD((A1648-$A$39+1)-1,3)+1),"")</f>
        <v/>
      </c>
      <c r="C1648" s="43" t="str">
        <f t="shared" si="737"/>
        <v/>
      </c>
      <c r="D1648" s="43" t="str">
        <f t="shared" ca="1" si="738"/>
        <v/>
      </c>
      <c r="E1648" s="43" t="str">
        <f t="shared" si="739"/>
        <v/>
      </c>
      <c r="F1648" s="43" t="str">
        <f t="shared" si="740"/>
        <v/>
      </c>
      <c r="G1648" s="43" t="str">
        <f>IF(A1648&lt;&gt;"",IF(A1648&lt;Data!$G$11*0.25,$C$13/$G$32,IF(A1648&gt;Data!$G$11*0.25,$C$13,$C$13*10)),"")</f>
        <v/>
      </c>
      <c r="H1648" s="43" t="str">
        <f>IF(A1648&lt;&gt;"",IF(Data!$G$9="constant",$C$13,IF(Data!$G$9="squeeze",G1648,F1648)),"")</f>
        <v/>
      </c>
      <c r="I1648" s="38" t="str">
        <f ca="1">IF(ISNUMBER(A1648),NORMINV(RAND(),0,IF(AND(Data!$G$9="squeeze",A1648&lt;Data!$G$11*0.25),$H$32,1)*$C$30*$C$13)*($C$14*$C$12),"")</f>
        <v/>
      </c>
      <c r="J1648" s="42" t="str">
        <f ca="1">IFERROR(IF(Data!$C$6="Real",B1648,I1648+J1647+($C$14*$C$12)*(NORMINV(RAND(),$C$15,CHOOSE($G$13,$C$13,F1648,G1648)))),"")</f>
        <v/>
      </c>
      <c r="K1648" s="88" t="str">
        <f>IF(ISNUMBER(A1648), IF($G$16="fixed",$G$17,MIN(H1648*Data!$C$7*$C$16*0.5,$C$17*Data!$C$7))*$C$12,"")</f>
        <v/>
      </c>
      <c r="L1648" s="42" t="str">
        <f t="shared" ca="1" si="764"/>
        <v/>
      </c>
      <c r="M1648" s="44" t="str">
        <f t="shared" ca="1" si="765"/>
        <v/>
      </c>
      <c r="N1648" s="44" t="str">
        <f t="shared" ca="1" si="766"/>
        <v/>
      </c>
      <c r="O1648" s="108" t="str">
        <f t="shared" si="741"/>
        <v/>
      </c>
      <c r="P1648" s="102" t="str">
        <f t="shared" si="742"/>
        <v/>
      </c>
      <c r="Q1648" s="102" t="str">
        <f t="shared" si="743"/>
        <v/>
      </c>
      <c r="R1648" s="120" t="str">
        <f t="shared" si="761"/>
        <v/>
      </c>
      <c r="S1648" s="54" t="str">
        <f t="shared" si="762"/>
        <v/>
      </c>
      <c r="T1648" s="5" t="str">
        <f t="shared" si="744"/>
        <v/>
      </c>
      <c r="U1648" s="152" t="str">
        <f t="shared" si="745"/>
        <v/>
      </c>
      <c r="V1648" s="152" t="str">
        <f t="shared" si="746"/>
        <v/>
      </c>
      <c r="W1648" s="153" t="str">
        <f t="shared" si="747"/>
        <v/>
      </c>
      <c r="X1648" s="153" t="str">
        <f t="shared" si="748"/>
        <v/>
      </c>
      <c r="Y1648" s="153" t="str">
        <f t="shared" si="749"/>
        <v/>
      </c>
      <c r="Z1648" s="153" t="str">
        <f t="shared" si="750"/>
        <v/>
      </c>
      <c r="AA1648" s="152" t="str">
        <f t="shared" si="751"/>
        <v/>
      </c>
      <c r="AB1648" s="152" t="str">
        <f t="shared" si="752"/>
        <v/>
      </c>
      <c r="AC1648" s="154" t="str">
        <f t="shared" si="753"/>
        <v/>
      </c>
      <c r="AD1648" s="154" t="str">
        <f t="shared" si="754"/>
        <v/>
      </c>
      <c r="AE1648" s="3" t="str">
        <f t="shared" si="755"/>
        <v/>
      </c>
      <c r="AF1648" s="3" t="str">
        <f t="shared" si="756"/>
        <v/>
      </c>
      <c r="AG1648" s="3" t="str">
        <f t="shared" si="763"/>
        <v/>
      </c>
      <c r="AH1648" s="4" t="str">
        <f t="shared" si="757"/>
        <v/>
      </c>
      <c r="AI1648" s="75" t="str">
        <f t="shared" si="758"/>
        <v/>
      </c>
      <c r="AJ1648" s="75" t="str">
        <f t="shared" si="759"/>
        <v/>
      </c>
    </row>
    <row r="1649" spans="1:36" ht="14.25">
      <c r="A1649" s="41" t="str">
        <f t="shared" si="760"/>
        <v/>
      </c>
      <c r="B1649" s="150" t="str">
        <f>IF(ISNUMBER(A1649),INDEX('MetaTrader Import'!$H$13:$J$5893,TRUNC(((A1649-$A$39+1)-1)/3)+1,MOD((A1649-$A$39+1)-1,3)+1),"")</f>
        <v/>
      </c>
      <c r="C1649" s="43" t="str">
        <f t="shared" si="737"/>
        <v/>
      </c>
      <c r="D1649" s="43" t="str">
        <f t="shared" ca="1" si="738"/>
        <v/>
      </c>
      <c r="E1649" s="43" t="str">
        <f t="shared" si="739"/>
        <v/>
      </c>
      <c r="F1649" s="43" t="str">
        <f t="shared" si="740"/>
        <v/>
      </c>
      <c r="G1649" s="43" t="str">
        <f>IF(A1649&lt;&gt;"",IF(A1649&lt;Data!$G$11*0.25,$C$13/$G$32,IF(A1649&gt;Data!$G$11*0.25,$C$13,$C$13*10)),"")</f>
        <v/>
      </c>
      <c r="H1649" s="43" t="str">
        <f>IF(A1649&lt;&gt;"",IF(Data!$G$9="constant",$C$13,IF(Data!$G$9="squeeze",G1649,F1649)),"")</f>
        <v/>
      </c>
      <c r="I1649" s="38" t="str">
        <f ca="1">IF(ISNUMBER(A1649),NORMINV(RAND(),0,IF(AND(Data!$G$9="squeeze",A1649&lt;Data!$G$11*0.25),$H$32,1)*$C$30*$C$13)*($C$14*$C$12),"")</f>
        <v/>
      </c>
      <c r="J1649" s="42" t="str">
        <f ca="1">IFERROR(IF(Data!$C$6="Real",B1649,I1649+J1648+($C$14*$C$12)*(NORMINV(RAND(),$C$15,CHOOSE($G$13,$C$13,F1649,G1649)))),"")</f>
        <v/>
      </c>
      <c r="K1649" s="88" t="str">
        <f>IF(ISNUMBER(A1649), IF($G$16="fixed",$G$17,MIN(H1649*Data!$C$7*$C$16*0.5,$C$17*Data!$C$7))*$C$12,"")</f>
        <v/>
      </c>
      <c r="L1649" s="42" t="str">
        <f t="shared" ca="1" si="764"/>
        <v/>
      </c>
      <c r="M1649" s="44" t="str">
        <f t="shared" ca="1" si="765"/>
        <v/>
      </c>
      <c r="N1649" s="44" t="str">
        <f t="shared" ca="1" si="766"/>
        <v/>
      </c>
      <c r="O1649" s="108" t="str">
        <f t="shared" si="741"/>
        <v/>
      </c>
      <c r="P1649" s="102" t="str">
        <f t="shared" si="742"/>
        <v/>
      </c>
      <c r="Q1649" s="102" t="str">
        <f t="shared" si="743"/>
        <v/>
      </c>
      <c r="R1649" s="120" t="str">
        <f t="shared" si="761"/>
        <v/>
      </c>
      <c r="S1649" s="54" t="str">
        <f t="shared" si="762"/>
        <v/>
      </c>
      <c r="T1649" s="5" t="str">
        <f t="shared" si="744"/>
        <v/>
      </c>
      <c r="U1649" s="152" t="str">
        <f t="shared" si="745"/>
        <v/>
      </c>
      <c r="V1649" s="152" t="str">
        <f t="shared" si="746"/>
        <v/>
      </c>
      <c r="W1649" s="153" t="str">
        <f t="shared" si="747"/>
        <v/>
      </c>
      <c r="X1649" s="153" t="str">
        <f t="shared" si="748"/>
        <v/>
      </c>
      <c r="Y1649" s="153" t="str">
        <f t="shared" si="749"/>
        <v/>
      </c>
      <c r="Z1649" s="153" t="str">
        <f t="shared" si="750"/>
        <v/>
      </c>
      <c r="AA1649" s="152" t="str">
        <f t="shared" si="751"/>
        <v/>
      </c>
      <c r="AB1649" s="152" t="str">
        <f t="shared" si="752"/>
        <v/>
      </c>
      <c r="AC1649" s="154" t="str">
        <f t="shared" si="753"/>
        <v/>
      </c>
      <c r="AD1649" s="154" t="str">
        <f t="shared" si="754"/>
        <v/>
      </c>
      <c r="AE1649" s="3" t="str">
        <f t="shared" si="755"/>
        <v/>
      </c>
      <c r="AF1649" s="3" t="str">
        <f t="shared" si="756"/>
        <v/>
      </c>
      <c r="AG1649" s="3" t="str">
        <f t="shared" si="763"/>
        <v/>
      </c>
      <c r="AH1649" s="4" t="str">
        <f t="shared" si="757"/>
        <v/>
      </c>
      <c r="AI1649" s="75" t="str">
        <f t="shared" si="758"/>
        <v/>
      </c>
      <c r="AJ1649" s="75" t="str">
        <f t="shared" si="759"/>
        <v/>
      </c>
    </row>
    <row r="1650" spans="1:36" ht="14.25">
      <c r="A1650" s="41" t="str">
        <f t="shared" si="760"/>
        <v/>
      </c>
      <c r="B1650" s="150" t="str">
        <f>IF(ISNUMBER(A1650),INDEX('MetaTrader Import'!$H$13:$J$5893,TRUNC(((A1650-$A$39+1)-1)/3)+1,MOD((A1650-$A$39+1)-1,3)+1),"")</f>
        <v/>
      </c>
      <c r="C1650" s="43" t="str">
        <f t="shared" si="737"/>
        <v/>
      </c>
      <c r="D1650" s="43" t="str">
        <f t="shared" ca="1" si="738"/>
        <v/>
      </c>
      <c r="E1650" s="43" t="str">
        <f t="shared" si="739"/>
        <v/>
      </c>
      <c r="F1650" s="43" t="str">
        <f t="shared" si="740"/>
        <v/>
      </c>
      <c r="G1650" s="43" t="str">
        <f>IF(A1650&lt;&gt;"",IF(A1650&lt;Data!$G$11*0.25,$C$13/$G$32,IF(A1650&gt;Data!$G$11*0.25,$C$13,$C$13*10)),"")</f>
        <v/>
      </c>
      <c r="H1650" s="43" t="str">
        <f>IF(A1650&lt;&gt;"",IF(Data!$G$9="constant",$C$13,IF(Data!$G$9="squeeze",G1650,F1650)),"")</f>
        <v/>
      </c>
      <c r="I1650" s="38" t="str">
        <f ca="1">IF(ISNUMBER(A1650),NORMINV(RAND(),0,IF(AND(Data!$G$9="squeeze",A1650&lt;Data!$G$11*0.25),$H$32,1)*$C$30*$C$13)*($C$14*$C$12),"")</f>
        <v/>
      </c>
      <c r="J1650" s="42" t="str">
        <f ca="1">IFERROR(IF(Data!$C$6="Real",B1650,I1650+J1649+($C$14*$C$12)*(NORMINV(RAND(),$C$15,CHOOSE($G$13,$C$13,F1650,G1650)))),"")</f>
        <v/>
      </c>
      <c r="K1650" s="88" t="str">
        <f>IF(ISNUMBER(A1650), IF($G$16="fixed",$G$17,MIN(H1650*Data!$C$7*$C$16*0.5,$C$17*Data!$C$7))*$C$12,"")</f>
        <v/>
      </c>
      <c r="L1650" s="42" t="str">
        <f t="shared" ca="1" si="764"/>
        <v/>
      </c>
      <c r="M1650" s="44" t="str">
        <f t="shared" ca="1" si="765"/>
        <v/>
      </c>
      <c r="N1650" s="44" t="str">
        <f t="shared" ca="1" si="766"/>
        <v/>
      </c>
      <c r="O1650" s="108" t="str">
        <f t="shared" si="741"/>
        <v/>
      </c>
      <c r="P1650" s="102" t="str">
        <f t="shared" si="742"/>
        <v/>
      </c>
      <c r="Q1650" s="102" t="str">
        <f t="shared" si="743"/>
        <v/>
      </c>
      <c r="R1650" s="120" t="str">
        <f t="shared" si="761"/>
        <v/>
      </c>
      <c r="S1650" s="54" t="str">
        <f t="shared" si="762"/>
        <v/>
      </c>
      <c r="T1650" s="5" t="str">
        <f t="shared" si="744"/>
        <v/>
      </c>
      <c r="U1650" s="152" t="str">
        <f t="shared" si="745"/>
        <v/>
      </c>
      <c r="V1650" s="152" t="str">
        <f t="shared" si="746"/>
        <v/>
      </c>
      <c r="W1650" s="153" t="str">
        <f t="shared" si="747"/>
        <v/>
      </c>
      <c r="X1650" s="153" t="str">
        <f t="shared" si="748"/>
        <v/>
      </c>
      <c r="Y1650" s="153" t="str">
        <f t="shared" si="749"/>
        <v/>
      </c>
      <c r="Z1650" s="153" t="str">
        <f t="shared" si="750"/>
        <v/>
      </c>
      <c r="AA1650" s="152" t="str">
        <f t="shared" si="751"/>
        <v/>
      </c>
      <c r="AB1650" s="152" t="str">
        <f t="shared" si="752"/>
        <v/>
      </c>
      <c r="AC1650" s="154" t="str">
        <f t="shared" si="753"/>
        <v/>
      </c>
      <c r="AD1650" s="154" t="str">
        <f t="shared" si="754"/>
        <v/>
      </c>
      <c r="AE1650" s="3" t="str">
        <f t="shared" si="755"/>
        <v/>
      </c>
      <c r="AF1650" s="3" t="str">
        <f t="shared" si="756"/>
        <v/>
      </c>
      <c r="AG1650" s="3" t="str">
        <f t="shared" si="763"/>
        <v/>
      </c>
      <c r="AH1650" s="4" t="str">
        <f t="shared" si="757"/>
        <v/>
      </c>
      <c r="AI1650" s="75" t="str">
        <f t="shared" si="758"/>
        <v/>
      </c>
      <c r="AJ1650" s="75" t="str">
        <f t="shared" si="759"/>
        <v/>
      </c>
    </row>
    <row r="1651" spans="1:36" ht="14.25">
      <c r="A1651" s="41" t="str">
        <f t="shared" si="760"/>
        <v/>
      </c>
      <c r="B1651" s="150" t="str">
        <f>IF(ISNUMBER(A1651),INDEX('MetaTrader Import'!$H$13:$J$5893,TRUNC(((A1651-$A$39+1)-1)/3)+1,MOD((A1651-$A$39+1)-1,3)+1),"")</f>
        <v/>
      </c>
      <c r="C1651" s="43" t="str">
        <f t="shared" si="737"/>
        <v/>
      </c>
      <c r="D1651" s="43" t="str">
        <f t="shared" ca="1" si="738"/>
        <v/>
      </c>
      <c r="E1651" s="43" t="str">
        <f t="shared" si="739"/>
        <v/>
      </c>
      <c r="F1651" s="43" t="str">
        <f t="shared" si="740"/>
        <v/>
      </c>
      <c r="G1651" s="43" t="str">
        <f>IF(A1651&lt;&gt;"",IF(A1651&lt;Data!$G$11*0.25,$C$13/$G$32,IF(A1651&gt;Data!$G$11*0.25,$C$13,$C$13*10)),"")</f>
        <v/>
      </c>
      <c r="H1651" s="43" t="str">
        <f>IF(A1651&lt;&gt;"",IF(Data!$G$9="constant",$C$13,IF(Data!$G$9="squeeze",G1651,F1651)),"")</f>
        <v/>
      </c>
      <c r="I1651" s="38" t="str">
        <f ca="1">IF(ISNUMBER(A1651),NORMINV(RAND(),0,IF(AND(Data!$G$9="squeeze",A1651&lt;Data!$G$11*0.25),$H$32,1)*$C$30*$C$13)*($C$14*$C$12),"")</f>
        <v/>
      </c>
      <c r="J1651" s="42" t="str">
        <f ca="1">IFERROR(IF(Data!$C$6="Real",B1651,I1651+J1650+($C$14*$C$12)*(NORMINV(RAND(),$C$15,CHOOSE($G$13,$C$13,F1651,G1651)))),"")</f>
        <v/>
      </c>
      <c r="K1651" s="88" t="str">
        <f>IF(ISNUMBER(A1651), IF($G$16="fixed",$G$17,MIN(H1651*Data!$C$7*$C$16*0.5,$C$17*Data!$C$7))*$C$12,"")</f>
        <v/>
      </c>
      <c r="L1651" s="42" t="str">
        <f t="shared" ca="1" si="764"/>
        <v/>
      </c>
      <c r="M1651" s="44" t="str">
        <f t="shared" ca="1" si="765"/>
        <v/>
      </c>
      <c r="N1651" s="44" t="str">
        <f t="shared" ca="1" si="766"/>
        <v/>
      </c>
      <c r="O1651" s="108" t="str">
        <f t="shared" si="741"/>
        <v/>
      </c>
      <c r="P1651" s="102" t="str">
        <f t="shared" si="742"/>
        <v/>
      </c>
      <c r="Q1651" s="102" t="str">
        <f t="shared" si="743"/>
        <v/>
      </c>
      <c r="R1651" s="120" t="str">
        <f t="shared" si="761"/>
        <v/>
      </c>
      <c r="S1651" s="54" t="str">
        <f t="shared" si="762"/>
        <v/>
      </c>
      <c r="T1651" s="5" t="str">
        <f t="shared" si="744"/>
        <v/>
      </c>
      <c r="U1651" s="152" t="str">
        <f t="shared" si="745"/>
        <v/>
      </c>
      <c r="V1651" s="152" t="str">
        <f t="shared" si="746"/>
        <v/>
      </c>
      <c r="W1651" s="153" t="str">
        <f t="shared" si="747"/>
        <v/>
      </c>
      <c r="X1651" s="153" t="str">
        <f t="shared" si="748"/>
        <v/>
      </c>
      <c r="Y1651" s="153" t="str">
        <f t="shared" si="749"/>
        <v/>
      </c>
      <c r="Z1651" s="153" t="str">
        <f t="shared" si="750"/>
        <v/>
      </c>
      <c r="AA1651" s="152" t="str">
        <f t="shared" si="751"/>
        <v/>
      </c>
      <c r="AB1651" s="152" t="str">
        <f t="shared" si="752"/>
        <v/>
      </c>
      <c r="AC1651" s="154" t="str">
        <f t="shared" si="753"/>
        <v/>
      </c>
      <c r="AD1651" s="154" t="str">
        <f t="shared" si="754"/>
        <v/>
      </c>
      <c r="AE1651" s="3" t="str">
        <f t="shared" si="755"/>
        <v/>
      </c>
      <c r="AF1651" s="3" t="str">
        <f t="shared" si="756"/>
        <v/>
      </c>
      <c r="AG1651" s="3" t="str">
        <f t="shared" si="763"/>
        <v/>
      </c>
      <c r="AH1651" s="4" t="str">
        <f t="shared" si="757"/>
        <v/>
      </c>
      <c r="AI1651" s="75" t="str">
        <f t="shared" si="758"/>
        <v/>
      </c>
      <c r="AJ1651" s="75" t="str">
        <f t="shared" si="759"/>
        <v/>
      </c>
    </row>
    <row r="1652" spans="1:36" ht="14.25">
      <c r="A1652" s="41" t="str">
        <f t="shared" si="760"/>
        <v/>
      </c>
      <c r="B1652" s="150" t="str">
        <f>IF(ISNUMBER(A1652),INDEX('MetaTrader Import'!$H$13:$J$5893,TRUNC(((A1652-$A$39+1)-1)/3)+1,MOD((A1652-$A$39+1)-1,3)+1),"")</f>
        <v/>
      </c>
      <c r="C1652" s="43" t="str">
        <f t="shared" si="737"/>
        <v/>
      </c>
      <c r="D1652" s="43" t="str">
        <f t="shared" ca="1" si="738"/>
        <v/>
      </c>
      <c r="E1652" s="43" t="str">
        <f t="shared" si="739"/>
        <v/>
      </c>
      <c r="F1652" s="43" t="str">
        <f t="shared" si="740"/>
        <v/>
      </c>
      <c r="G1652" s="43" t="str">
        <f>IF(A1652&lt;&gt;"",IF(A1652&lt;Data!$G$11*0.25,$C$13/$G$32,IF(A1652&gt;Data!$G$11*0.25,$C$13,$C$13*10)),"")</f>
        <v/>
      </c>
      <c r="H1652" s="43" t="str">
        <f>IF(A1652&lt;&gt;"",IF(Data!$G$9="constant",$C$13,IF(Data!$G$9="squeeze",G1652,F1652)),"")</f>
        <v/>
      </c>
      <c r="I1652" s="38" t="str">
        <f ca="1">IF(ISNUMBER(A1652),NORMINV(RAND(),0,IF(AND(Data!$G$9="squeeze",A1652&lt;Data!$G$11*0.25),$H$32,1)*$C$30*$C$13)*($C$14*$C$12),"")</f>
        <v/>
      </c>
      <c r="J1652" s="42" t="str">
        <f ca="1">IFERROR(IF(Data!$C$6="Real",B1652,I1652+J1651+($C$14*$C$12)*(NORMINV(RAND(),$C$15,CHOOSE($G$13,$C$13,F1652,G1652)))),"")</f>
        <v/>
      </c>
      <c r="K1652" s="88" t="str">
        <f>IF(ISNUMBER(A1652), IF($G$16="fixed",$G$17,MIN(H1652*Data!$C$7*$C$16*0.5,$C$17*Data!$C$7))*$C$12,"")</f>
        <v/>
      </c>
      <c r="L1652" s="42" t="str">
        <f t="shared" ca="1" si="764"/>
        <v/>
      </c>
      <c r="M1652" s="44" t="str">
        <f t="shared" ca="1" si="765"/>
        <v/>
      </c>
      <c r="N1652" s="44" t="str">
        <f t="shared" ca="1" si="766"/>
        <v/>
      </c>
      <c r="O1652" s="108" t="str">
        <f t="shared" si="741"/>
        <v/>
      </c>
      <c r="P1652" s="102" t="str">
        <f t="shared" si="742"/>
        <v/>
      </c>
      <c r="Q1652" s="102" t="str">
        <f t="shared" si="743"/>
        <v/>
      </c>
      <c r="R1652" s="120" t="str">
        <f t="shared" si="761"/>
        <v/>
      </c>
      <c r="S1652" s="54" t="str">
        <f t="shared" si="762"/>
        <v/>
      </c>
      <c r="T1652" s="5" t="str">
        <f t="shared" si="744"/>
        <v/>
      </c>
      <c r="U1652" s="152" t="str">
        <f t="shared" si="745"/>
        <v/>
      </c>
      <c r="V1652" s="152" t="str">
        <f t="shared" si="746"/>
        <v/>
      </c>
      <c r="W1652" s="153" t="str">
        <f t="shared" si="747"/>
        <v/>
      </c>
      <c r="X1652" s="153" t="str">
        <f t="shared" si="748"/>
        <v/>
      </c>
      <c r="Y1652" s="153" t="str">
        <f t="shared" si="749"/>
        <v/>
      </c>
      <c r="Z1652" s="153" t="str">
        <f t="shared" si="750"/>
        <v/>
      </c>
      <c r="AA1652" s="152" t="str">
        <f t="shared" si="751"/>
        <v/>
      </c>
      <c r="AB1652" s="152" t="str">
        <f t="shared" si="752"/>
        <v/>
      </c>
      <c r="AC1652" s="154" t="str">
        <f t="shared" si="753"/>
        <v/>
      </c>
      <c r="AD1652" s="154" t="str">
        <f t="shared" si="754"/>
        <v/>
      </c>
      <c r="AE1652" s="3" t="str">
        <f t="shared" si="755"/>
        <v/>
      </c>
      <c r="AF1652" s="3" t="str">
        <f t="shared" si="756"/>
        <v/>
      </c>
      <c r="AG1652" s="3" t="str">
        <f t="shared" si="763"/>
        <v/>
      </c>
      <c r="AH1652" s="4" t="str">
        <f t="shared" si="757"/>
        <v/>
      </c>
      <c r="AI1652" s="75" t="str">
        <f t="shared" si="758"/>
        <v/>
      </c>
      <c r="AJ1652" s="75" t="str">
        <f t="shared" si="759"/>
        <v/>
      </c>
    </row>
    <row r="1653" spans="1:36" ht="14.25">
      <c r="A1653" s="41" t="str">
        <f t="shared" si="760"/>
        <v/>
      </c>
      <c r="B1653" s="150" t="str">
        <f>IF(ISNUMBER(A1653),INDEX('MetaTrader Import'!$H$13:$J$5893,TRUNC(((A1653-$A$39+1)-1)/3)+1,MOD((A1653-$A$39+1)-1,3)+1),"")</f>
        <v/>
      </c>
      <c r="C1653" s="43" t="str">
        <f t="shared" si="737"/>
        <v/>
      </c>
      <c r="D1653" s="43" t="str">
        <f t="shared" ca="1" si="738"/>
        <v/>
      </c>
      <c r="E1653" s="43" t="str">
        <f t="shared" si="739"/>
        <v/>
      </c>
      <c r="F1653" s="43" t="str">
        <f t="shared" si="740"/>
        <v/>
      </c>
      <c r="G1653" s="43" t="str">
        <f>IF(A1653&lt;&gt;"",IF(A1653&lt;Data!$G$11*0.25,$C$13/$G$32,IF(A1653&gt;Data!$G$11*0.25,$C$13,$C$13*10)),"")</f>
        <v/>
      </c>
      <c r="H1653" s="43" t="str">
        <f>IF(A1653&lt;&gt;"",IF(Data!$G$9="constant",$C$13,IF(Data!$G$9="squeeze",G1653,F1653)),"")</f>
        <v/>
      </c>
      <c r="I1653" s="38" t="str">
        <f ca="1">IF(ISNUMBER(A1653),NORMINV(RAND(),0,IF(AND(Data!$G$9="squeeze",A1653&lt;Data!$G$11*0.25),$H$32,1)*$C$30*$C$13)*($C$14*$C$12),"")</f>
        <v/>
      </c>
      <c r="J1653" s="42" t="str">
        <f ca="1">IFERROR(IF(Data!$C$6="Real",B1653,I1653+J1652+($C$14*$C$12)*(NORMINV(RAND(),$C$15,CHOOSE($G$13,$C$13,F1653,G1653)))),"")</f>
        <v/>
      </c>
      <c r="K1653" s="88" t="str">
        <f>IF(ISNUMBER(A1653), IF($G$16="fixed",$G$17,MIN(H1653*Data!$C$7*$C$16*0.5,$C$17*Data!$C$7))*$C$12,"")</f>
        <v/>
      </c>
      <c r="L1653" s="42" t="str">
        <f t="shared" ca="1" si="764"/>
        <v/>
      </c>
      <c r="M1653" s="44" t="str">
        <f t="shared" ca="1" si="765"/>
        <v/>
      </c>
      <c r="N1653" s="44" t="str">
        <f t="shared" ca="1" si="766"/>
        <v/>
      </c>
      <c r="O1653" s="108" t="str">
        <f t="shared" si="741"/>
        <v/>
      </c>
      <c r="P1653" s="102" t="str">
        <f t="shared" si="742"/>
        <v/>
      </c>
      <c r="Q1653" s="102" t="str">
        <f t="shared" si="743"/>
        <v/>
      </c>
      <c r="R1653" s="120" t="str">
        <f t="shared" si="761"/>
        <v/>
      </c>
      <c r="S1653" s="54" t="str">
        <f t="shared" si="762"/>
        <v/>
      </c>
      <c r="T1653" s="5" t="str">
        <f t="shared" si="744"/>
        <v/>
      </c>
      <c r="U1653" s="152" t="str">
        <f t="shared" si="745"/>
        <v/>
      </c>
      <c r="V1653" s="152" t="str">
        <f t="shared" si="746"/>
        <v/>
      </c>
      <c r="W1653" s="153" t="str">
        <f t="shared" si="747"/>
        <v/>
      </c>
      <c r="X1653" s="153" t="str">
        <f t="shared" si="748"/>
        <v/>
      </c>
      <c r="Y1653" s="153" t="str">
        <f t="shared" si="749"/>
        <v/>
      </c>
      <c r="Z1653" s="153" t="str">
        <f t="shared" si="750"/>
        <v/>
      </c>
      <c r="AA1653" s="152" t="str">
        <f t="shared" si="751"/>
        <v/>
      </c>
      <c r="AB1653" s="152" t="str">
        <f t="shared" si="752"/>
        <v/>
      </c>
      <c r="AC1653" s="154" t="str">
        <f t="shared" si="753"/>
        <v/>
      </c>
      <c r="AD1653" s="154" t="str">
        <f t="shared" si="754"/>
        <v/>
      </c>
      <c r="AE1653" s="3" t="str">
        <f t="shared" si="755"/>
        <v/>
      </c>
      <c r="AF1653" s="3" t="str">
        <f t="shared" si="756"/>
        <v/>
      </c>
      <c r="AG1653" s="3" t="str">
        <f t="shared" si="763"/>
        <v/>
      </c>
      <c r="AH1653" s="4" t="str">
        <f t="shared" si="757"/>
        <v/>
      </c>
      <c r="AI1653" s="75" t="str">
        <f t="shared" si="758"/>
        <v/>
      </c>
      <c r="AJ1653" s="75" t="str">
        <f t="shared" si="759"/>
        <v/>
      </c>
    </row>
    <row r="1654" spans="1:36" ht="14.25">
      <c r="A1654" s="41" t="str">
        <f t="shared" si="760"/>
        <v/>
      </c>
      <c r="B1654" s="150" t="str">
        <f>IF(ISNUMBER(A1654),INDEX('MetaTrader Import'!$H$13:$J$5893,TRUNC(((A1654-$A$39+1)-1)/3)+1,MOD((A1654-$A$39+1)-1,3)+1),"")</f>
        <v/>
      </c>
      <c r="C1654" s="43" t="str">
        <f t="shared" si="737"/>
        <v/>
      </c>
      <c r="D1654" s="43" t="str">
        <f t="shared" ca="1" si="738"/>
        <v/>
      </c>
      <c r="E1654" s="43" t="str">
        <f t="shared" si="739"/>
        <v/>
      </c>
      <c r="F1654" s="43" t="str">
        <f t="shared" si="740"/>
        <v/>
      </c>
      <c r="G1654" s="43" t="str">
        <f>IF(A1654&lt;&gt;"",IF(A1654&lt;Data!$G$11*0.25,$C$13/$G$32,IF(A1654&gt;Data!$G$11*0.25,$C$13,$C$13*10)),"")</f>
        <v/>
      </c>
      <c r="H1654" s="43" t="str">
        <f>IF(A1654&lt;&gt;"",IF(Data!$G$9="constant",$C$13,IF(Data!$G$9="squeeze",G1654,F1654)),"")</f>
        <v/>
      </c>
      <c r="I1654" s="38" t="str">
        <f ca="1">IF(ISNUMBER(A1654),NORMINV(RAND(),0,IF(AND(Data!$G$9="squeeze",A1654&lt;Data!$G$11*0.25),$H$32,1)*$C$30*$C$13)*($C$14*$C$12),"")</f>
        <v/>
      </c>
      <c r="J1654" s="42" t="str">
        <f ca="1">IFERROR(IF(Data!$C$6="Real",B1654,I1654+J1653+($C$14*$C$12)*(NORMINV(RAND(),$C$15,CHOOSE($G$13,$C$13,F1654,G1654)))),"")</f>
        <v/>
      </c>
      <c r="K1654" s="88" t="str">
        <f>IF(ISNUMBER(A1654), IF($G$16="fixed",$G$17,MIN(H1654*Data!$C$7*$C$16*0.5,$C$17*Data!$C$7))*$C$12,"")</f>
        <v/>
      </c>
      <c r="L1654" s="42" t="str">
        <f t="shared" ca="1" si="764"/>
        <v/>
      </c>
      <c r="M1654" s="44" t="str">
        <f t="shared" ca="1" si="765"/>
        <v/>
      </c>
      <c r="N1654" s="44" t="str">
        <f t="shared" ca="1" si="766"/>
        <v/>
      </c>
      <c r="O1654" s="108" t="str">
        <f t="shared" si="741"/>
        <v/>
      </c>
      <c r="P1654" s="102" t="str">
        <f t="shared" si="742"/>
        <v/>
      </c>
      <c r="Q1654" s="102" t="str">
        <f t="shared" si="743"/>
        <v/>
      </c>
      <c r="R1654" s="120" t="str">
        <f t="shared" si="761"/>
        <v/>
      </c>
      <c r="S1654" s="54" t="str">
        <f t="shared" si="762"/>
        <v/>
      </c>
      <c r="T1654" s="5" t="str">
        <f t="shared" si="744"/>
        <v/>
      </c>
      <c r="U1654" s="152" t="str">
        <f t="shared" si="745"/>
        <v/>
      </c>
      <c r="V1654" s="152" t="str">
        <f t="shared" si="746"/>
        <v/>
      </c>
      <c r="W1654" s="153" t="str">
        <f t="shared" si="747"/>
        <v/>
      </c>
      <c r="X1654" s="153" t="str">
        <f t="shared" si="748"/>
        <v/>
      </c>
      <c r="Y1654" s="153" t="str">
        <f t="shared" si="749"/>
        <v/>
      </c>
      <c r="Z1654" s="153" t="str">
        <f t="shared" si="750"/>
        <v/>
      </c>
      <c r="AA1654" s="152" t="str">
        <f t="shared" si="751"/>
        <v/>
      </c>
      <c r="AB1654" s="152" t="str">
        <f t="shared" si="752"/>
        <v/>
      </c>
      <c r="AC1654" s="154" t="str">
        <f t="shared" si="753"/>
        <v/>
      </c>
      <c r="AD1654" s="154" t="str">
        <f t="shared" si="754"/>
        <v/>
      </c>
      <c r="AE1654" s="3" t="str">
        <f t="shared" si="755"/>
        <v/>
      </c>
      <c r="AF1654" s="3" t="str">
        <f t="shared" si="756"/>
        <v/>
      </c>
      <c r="AG1654" s="3" t="str">
        <f t="shared" si="763"/>
        <v/>
      </c>
      <c r="AH1654" s="4" t="str">
        <f t="shared" si="757"/>
        <v/>
      </c>
      <c r="AI1654" s="75" t="str">
        <f t="shared" si="758"/>
        <v/>
      </c>
      <c r="AJ1654" s="75" t="str">
        <f t="shared" si="759"/>
        <v/>
      </c>
    </row>
    <row r="1655" spans="1:36" ht="14.25">
      <c r="A1655" s="41" t="str">
        <f t="shared" si="760"/>
        <v/>
      </c>
      <c r="B1655" s="150" t="str">
        <f>IF(ISNUMBER(A1655),INDEX('MetaTrader Import'!$H$13:$J$5893,TRUNC(((A1655-$A$39+1)-1)/3)+1,MOD((A1655-$A$39+1)-1,3)+1),"")</f>
        <v/>
      </c>
      <c r="C1655" s="43" t="str">
        <f t="shared" si="737"/>
        <v/>
      </c>
      <c r="D1655" s="43" t="str">
        <f t="shared" ca="1" si="738"/>
        <v/>
      </c>
      <c r="E1655" s="43" t="str">
        <f t="shared" si="739"/>
        <v/>
      </c>
      <c r="F1655" s="43" t="str">
        <f t="shared" si="740"/>
        <v/>
      </c>
      <c r="G1655" s="43" t="str">
        <f>IF(A1655&lt;&gt;"",IF(A1655&lt;Data!$G$11*0.25,$C$13/$G$32,IF(A1655&gt;Data!$G$11*0.25,$C$13,$C$13*10)),"")</f>
        <v/>
      </c>
      <c r="H1655" s="43" t="str">
        <f>IF(A1655&lt;&gt;"",IF(Data!$G$9="constant",$C$13,IF(Data!$G$9="squeeze",G1655,F1655)),"")</f>
        <v/>
      </c>
      <c r="I1655" s="38" t="str">
        <f ca="1">IF(ISNUMBER(A1655),NORMINV(RAND(),0,IF(AND(Data!$G$9="squeeze",A1655&lt;Data!$G$11*0.25),$H$32,1)*$C$30*$C$13)*($C$14*$C$12),"")</f>
        <v/>
      </c>
      <c r="J1655" s="42" t="str">
        <f ca="1">IFERROR(IF(Data!$C$6="Real",B1655,I1655+J1654+($C$14*$C$12)*(NORMINV(RAND(),$C$15,CHOOSE($G$13,$C$13,F1655,G1655)))),"")</f>
        <v/>
      </c>
      <c r="K1655" s="88" t="str">
        <f>IF(ISNUMBER(A1655), IF($G$16="fixed",$G$17,MIN(H1655*Data!$C$7*$C$16*0.5,$C$17*Data!$C$7))*$C$12,"")</f>
        <v/>
      </c>
      <c r="L1655" s="42" t="str">
        <f t="shared" ca="1" si="764"/>
        <v/>
      </c>
      <c r="M1655" s="44" t="str">
        <f t="shared" ca="1" si="765"/>
        <v/>
      </c>
      <c r="N1655" s="44" t="str">
        <f t="shared" ca="1" si="766"/>
        <v/>
      </c>
      <c r="O1655" s="108" t="str">
        <f t="shared" si="741"/>
        <v/>
      </c>
      <c r="P1655" s="102" t="str">
        <f t="shared" si="742"/>
        <v/>
      </c>
      <c r="Q1655" s="102" t="str">
        <f t="shared" si="743"/>
        <v/>
      </c>
      <c r="R1655" s="120" t="str">
        <f t="shared" si="761"/>
        <v/>
      </c>
      <c r="S1655" s="54" t="str">
        <f t="shared" si="762"/>
        <v/>
      </c>
      <c r="T1655" s="5" t="str">
        <f t="shared" si="744"/>
        <v/>
      </c>
      <c r="U1655" s="152" t="str">
        <f t="shared" si="745"/>
        <v/>
      </c>
      <c r="V1655" s="152" t="str">
        <f t="shared" si="746"/>
        <v/>
      </c>
      <c r="W1655" s="153" t="str">
        <f t="shared" si="747"/>
        <v/>
      </c>
      <c r="X1655" s="153" t="str">
        <f t="shared" si="748"/>
        <v/>
      </c>
      <c r="Y1655" s="153" t="str">
        <f t="shared" si="749"/>
        <v/>
      </c>
      <c r="Z1655" s="153" t="str">
        <f t="shared" si="750"/>
        <v/>
      </c>
      <c r="AA1655" s="152" t="str">
        <f t="shared" si="751"/>
        <v/>
      </c>
      <c r="AB1655" s="152" t="str">
        <f t="shared" si="752"/>
        <v/>
      </c>
      <c r="AC1655" s="154" t="str">
        <f t="shared" si="753"/>
        <v/>
      </c>
      <c r="AD1655" s="154" t="str">
        <f t="shared" si="754"/>
        <v/>
      </c>
      <c r="AE1655" s="3" t="str">
        <f t="shared" si="755"/>
        <v/>
      </c>
      <c r="AF1655" s="3" t="str">
        <f t="shared" si="756"/>
        <v/>
      </c>
      <c r="AG1655" s="3" t="str">
        <f t="shared" si="763"/>
        <v/>
      </c>
      <c r="AH1655" s="4" t="str">
        <f t="shared" si="757"/>
        <v/>
      </c>
      <c r="AI1655" s="75" t="str">
        <f t="shared" si="758"/>
        <v/>
      </c>
      <c r="AJ1655" s="75" t="str">
        <f t="shared" si="759"/>
        <v/>
      </c>
    </row>
    <row r="1656" spans="1:36" ht="14.25">
      <c r="A1656" s="41" t="str">
        <f t="shared" si="760"/>
        <v/>
      </c>
      <c r="B1656" s="150" t="str">
        <f>IF(ISNUMBER(A1656),INDEX('MetaTrader Import'!$H$13:$J$5893,TRUNC(((A1656-$A$39+1)-1)/3)+1,MOD((A1656-$A$39+1)-1,3)+1),"")</f>
        <v/>
      </c>
      <c r="C1656" s="43" t="str">
        <f t="shared" si="737"/>
        <v/>
      </c>
      <c r="D1656" s="43" t="str">
        <f t="shared" ca="1" si="738"/>
        <v/>
      </c>
      <c r="E1656" s="43" t="str">
        <f t="shared" si="739"/>
        <v/>
      </c>
      <c r="F1656" s="43" t="str">
        <f t="shared" si="740"/>
        <v/>
      </c>
      <c r="G1656" s="43" t="str">
        <f>IF(A1656&lt;&gt;"",IF(A1656&lt;Data!$G$11*0.25,$C$13/$G$32,IF(A1656&gt;Data!$G$11*0.25,$C$13,$C$13*10)),"")</f>
        <v/>
      </c>
      <c r="H1656" s="43" t="str">
        <f>IF(A1656&lt;&gt;"",IF(Data!$G$9="constant",$C$13,IF(Data!$G$9="squeeze",G1656,F1656)),"")</f>
        <v/>
      </c>
      <c r="I1656" s="38" t="str">
        <f ca="1">IF(ISNUMBER(A1656),NORMINV(RAND(),0,IF(AND(Data!$G$9="squeeze",A1656&lt;Data!$G$11*0.25),$H$32,1)*$C$30*$C$13)*($C$14*$C$12),"")</f>
        <v/>
      </c>
      <c r="J1656" s="42" t="str">
        <f ca="1">IFERROR(IF(Data!$C$6="Real",B1656,I1656+J1655+($C$14*$C$12)*(NORMINV(RAND(),$C$15,CHOOSE($G$13,$C$13,F1656,G1656)))),"")</f>
        <v/>
      </c>
      <c r="K1656" s="88" t="str">
        <f>IF(ISNUMBER(A1656), IF($G$16="fixed",$G$17,MIN(H1656*Data!$C$7*$C$16*0.5,$C$17*Data!$C$7))*$C$12,"")</f>
        <v/>
      </c>
      <c r="L1656" s="42" t="str">
        <f t="shared" ca="1" si="764"/>
        <v/>
      </c>
      <c r="M1656" s="44" t="str">
        <f t="shared" ca="1" si="765"/>
        <v/>
      </c>
      <c r="N1656" s="44" t="str">
        <f t="shared" ca="1" si="766"/>
        <v/>
      </c>
      <c r="O1656" s="108" t="str">
        <f t="shared" si="741"/>
        <v/>
      </c>
      <c r="P1656" s="102" t="str">
        <f t="shared" si="742"/>
        <v/>
      </c>
      <c r="Q1656" s="102" t="str">
        <f t="shared" si="743"/>
        <v/>
      </c>
      <c r="R1656" s="120" t="str">
        <f t="shared" si="761"/>
        <v/>
      </c>
      <c r="S1656" s="54" t="str">
        <f t="shared" si="762"/>
        <v/>
      </c>
      <c r="T1656" s="5" t="str">
        <f t="shared" si="744"/>
        <v/>
      </c>
      <c r="U1656" s="152" t="str">
        <f t="shared" si="745"/>
        <v/>
      </c>
      <c r="V1656" s="152" t="str">
        <f t="shared" si="746"/>
        <v/>
      </c>
      <c r="W1656" s="153" t="str">
        <f t="shared" si="747"/>
        <v/>
      </c>
      <c r="X1656" s="153" t="str">
        <f t="shared" si="748"/>
        <v/>
      </c>
      <c r="Y1656" s="153" t="str">
        <f t="shared" si="749"/>
        <v/>
      </c>
      <c r="Z1656" s="153" t="str">
        <f t="shared" si="750"/>
        <v/>
      </c>
      <c r="AA1656" s="152" t="str">
        <f t="shared" si="751"/>
        <v/>
      </c>
      <c r="AB1656" s="152" t="str">
        <f t="shared" si="752"/>
        <v/>
      </c>
      <c r="AC1656" s="154" t="str">
        <f t="shared" si="753"/>
        <v/>
      </c>
      <c r="AD1656" s="154" t="str">
        <f t="shared" si="754"/>
        <v/>
      </c>
      <c r="AE1656" s="3" t="str">
        <f t="shared" si="755"/>
        <v/>
      </c>
      <c r="AF1656" s="3" t="str">
        <f t="shared" si="756"/>
        <v/>
      </c>
      <c r="AG1656" s="3" t="str">
        <f t="shared" si="763"/>
        <v/>
      </c>
      <c r="AH1656" s="4" t="str">
        <f t="shared" si="757"/>
        <v/>
      </c>
      <c r="AI1656" s="75" t="str">
        <f t="shared" si="758"/>
        <v/>
      </c>
      <c r="AJ1656" s="75" t="str">
        <f t="shared" si="759"/>
        <v/>
      </c>
    </row>
    <row r="1657" spans="1:36" ht="14.25">
      <c r="A1657" s="41" t="str">
        <f t="shared" si="760"/>
        <v/>
      </c>
      <c r="B1657" s="150" t="str">
        <f>IF(ISNUMBER(A1657),INDEX('MetaTrader Import'!$H$13:$J$5893,TRUNC(((A1657-$A$39+1)-1)/3)+1,MOD((A1657-$A$39+1)-1,3)+1),"")</f>
        <v/>
      </c>
      <c r="C1657" s="43" t="str">
        <f t="shared" si="737"/>
        <v/>
      </c>
      <c r="D1657" s="43" t="str">
        <f t="shared" ca="1" si="738"/>
        <v/>
      </c>
      <c r="E1657" s="43" t="str">
        <f t="shared" si="739"/>
        <v/>
      </c>
      <c r="F1657" s="43" t="str">
        <f t="shared" si="740"/>
        <v/>
      </c>
      <c r="G1657" s="43" t="str">
        <f>IF(A1657&lt;&gt;"",IF(A1657&lt;Data!$G$11*0.25,$C$13/$G$32,IF(A1657&gt;Data!$G$11*0.25,$C$13,$C$13*10)),"")</f>
        <v/>
      </c>
      <c r="H1657" s="43" t="str">
        <f>IF(A1657&lt;&gt;"",IF(Data!$G$9="constant",$C$13,IF(Data!$G$9="squeeze",G1657,F1657)),"")</f>
        <v/>
      </c>
      <c r="I1657" s="38" t="str">
        <f ca="1">IF(ISNUMBER(A1657),NORMINV(RAND(),0,IF(AND(Data!$G$9="squeeze",A1657&lt;Data!$G$11*0.25),$H$32,1)*$C$30*$C$13)*($C$14*$C$12),"")</f>
        <v/>
      </c>
      <c r="J1657" s="42" t="str">
        <f ca="1">IFERROR(IF(Data!$C$6="Real",B1657,I1657+J1656+($C$14*$C$12)*(NORMINV(RAND(),$C$15,CHOOSE($G$13,$C$13,F1657,G1657)))),"")</f>
        <v/>
      </c>
      <c r="K1657" s="88" t="str">
        <f>IF(ISNUMBER(A1657), IF($G$16="fixed",$G$17,MIN(H1657*Data!$C$7*$C$16*0.5,$C$17*Data!$C$7))*$C$12,"")</f>
        <v/>
      </c>
      <c r="L1657" s="42" t="str">
        <f t="shared" ca="1" si="764"/>
        <v/>
      </c>
      <c r="M1657" s="44" t="str">
        <f t="shared" ca="1" si="765"/>
        <v/>
      </c>
      <c r="N1657" s="44" t="str">
        <f t="shared" ca="1" si="766"/>
        <v/>
      </c>
      <c r="O1657" s="108" t="str">
        <f t="shared" si="741"/>
        <v/>
      </c>
      <c r="P1657" s="102" t="str">
        <f t="shared" si="742"/>
        <v/>
      </c>
      <c r="Q1657" s="102" t="str">
        <f t="shared" si="743"/>
        <v/>
      </c>
      <c r="R1657" s="120" t="str">
        <f t="shared" si="761"/>
        <v/>
      </c>
      <c r="S1657" s="54" t="str">
        <f t="shared" si="762"/>
        <v/>
      </c>
      <c r="T1657" s="5" t="str">
        <f t="shared" si="744"/>
        <v/>
      </c>
      <c r="U1657" s="152" t="str">
        <f t="shared" si="745"/>
        <v/>
      </c>
      <c r="V1657" s="152" t="str">
        <f t="shared" si="746"/>
        <v/>
      </c>
      <c r="W1657" s="153" t="str">
        <f t="shared" si="747"/>
        <v/>
      </c>
      <c r="X1657" s="153" t="str">
        <f t="shared" si="748"/>
        <v/>
      </c>
      <c r="Y1657" s="153" t="str">
        <f t="shared" si="749"/>
        <v/>
      </c>
      <c r="Z1657" s="153" t="str">
        <f t="shared" si="750"/>
        <v/>
      </c>
      <c r="AA1657" s="152" t="str">
        <f t="shared" si="751"/>
        <v/>
      </c>
      <c r="AB1657" s="152" t="str">
        <f t="shared" si="752"/>
        <v/>
      </c>
      <c r="AC1657" s="154" t="str">
        <f t="shared" si="753"/>
        <v/>
      </c>
      <c r="AD1657" s="154" t="str">
        <f t="shared" si="754"/>
        <v/>
      </c>
      <c r="AE1657" s="3" t="str">
        <f t="shared" si="755"/>
        <v/>
      </c>
      <c r="AF1657" s="3" t="str">
        <f t="shared" si="756"/>
        <v/>
      </c>
      <c r="AG1657" s="3" t="str">
        <f t="shared" si="763"/>
        <v/>
      </c>
      <c r="AH1657" s="4" t="str">
        <f t="shared" si="757"/>
        <v/>
      </c>
      <c r="AI1657" s="75" t="str">
        <f t="shared" si="758"/>
        <v/>
      </c>
      <c r="AJ1657" s="75" t="str">
        <f t="shared" si="759"/>
        <v/>
      </c>
    </row>
    <row r="1658" spans="1:36" ht="14.25">
      <c r="A1658" s="41" t="str">
        <f t="shared" si="760"/>
        <v/>
      </c>
      <c r="B1658" s="150" t="str">
        <f>IF(ISNUMBER(A1658),INDEX('MetaTrader Import'!$H$13:$J$5893,TRUNC(((A1658-$A$39+1)-1)/3)+1,MOD((A1658-$A$39+1)-1,3)+1),"")</f>
        <v/>
      </c>
      <c r="C1658" s="43" t="str">
        <f t="shared" si="737"/>
        <v/>
      </c>
      <c r="D1658" s="43" t="str">
        <f t="shared" ca="1" si="738"/>
        <v/>
      </c>
      <c r="E1658" s="43" t="str">
        <f t="shared" si="739"/>
        <v/>
      </c>
      <c r="F1658" s="43" t="str">
        <f t="shared" si="740"/>
        <v/>
      </c>
      <c r="G1658" s="43" t="str">
        <f>IF(A1658&lt;&gt;"",IF(A1658&lt;Data!$G$11*0.25,$C$13/$G$32,IF(A1658&gt;Data!$G$11*0.25,$C$13,$C$13*10)),"")</f>
        <v/>
      </c>
      <c r="H1658" s="43" t="str">
        <f>IF(A1658&lt;&gt;"",IF(Data!$G$9="constant",$C$13,IF(Data!$G$9="squeeze",G1658,F1658)),"")</f>
        <v/>
      </c>
      <c r="I1658" s="38" t="str">
        <f ca="1">IF(ISNUMBER(A1658),NORMINV(RAND(),0,IF(AND(Data!$G$9="squeeze",A1658&lt;Data!$G$11*0.25),$H$32,1)*$C$30*$C$13)*($C$14*$C$12),"")</f>
        <v/>
      </c>
      <c r="J1658" s="42" t="str">
        <f ca="1">IFERROR(IF(Data!$C$6="Real",B1658,I1658+J1657+($C$14*$C$12)*(NORMINV(RAND(),$C$15,CHOOSE($G$13,$C$13,F1658,G1658)))),"")</f>
        <v/>
      </c>
      <c r="K1658" s="88" t="str">
        <f>IF(ISNUMBER(A1658), IF($G$16="fixed",$G$17,MIN(H1658*Data!$C$7*$C$16*0.5,$C$17*Data!$C$7))*$C$12,"")</f>
        <v/>
      </c>
      <c r="L1658" s="42" t="str">
        <f t="shared" ca="1" si="764"/>
        <v/>
      </c>
      <c r="M1658" s="44" t="str">
        <f t="shared" ca="1" si="765"/>
        <v/>
      </c>
      <c r="N1658" s="44" t="str">
        <f t="shared" ca="1" si="766"/>
        <v/>
      </c>
      <c r="O1658" s="108" t="str">
        <f t="shared" si="741"/>
        <v/>
      </c>
      <c r="P1658" s="102" t="str">
        <f t="shared" si="742"/>
        <v/>
      </c>
      <c r="Q1658" s="102" t="str">
        <f t="shared" si="743"/>
        <v/>
      </c>
      <c r="R1658" s="120" t="str">
        <f t="shared" si="761"/>
        <v/>
      </c>
      <c r="S1658" s="54" t="str">
        <f t="shared" si="762"/>
        <v/>
      </c>
      <c r="T1658" s="5" t="str">
        <f t="shared" si="744"/>
        <v/>
      </c>
      <c r="U1658" s="152" t="str">
        <f t="shared" si="745"/>
        <v/>
      </c>
      <c r="V1658" s="152" t="str">
        <f t="shared" si="746"/>
        <v/>
      </c>
      <c r="W1658" s="153" t="str">
        <f t="shared" si="747"/>
        <v/>
      </c>
      <c r="X1658" s="153" t="str">
        <f t="shared" si="748"/>
        <v/>
      </c>
      <c r="Y1658" s="153" t="str">
        <f t="shared" si="749"/>
        <v/>
      </c>
      <c r="Z1658" s="153" t="str">
        <f t="shared" si="750"/>
        <v/>
      </c>
      <c r="AA1658" s="152" t="str">
        <f t="shared" si="751"/>
        <v/>
      </c>
      <c r="AB1658" s="152" t="str">
        <f t="shared" si="752"/>
        <v/>
      </c>
      <c r="AC1658" s="154" t="str">
        <f t="shared" si="753"/>
        <v/>
      </c>
      <c r="AD1658" s="154" t="str">
        <f t="shared" si="754"/>
        <v/>
      </c>
      <c r="AE1658" s="3" t="str">
        <f t="shared" si="755"/>
        <v/>
      </c>
      <c r="AF1658" s="3" t="str">
        <f t="shared" si="756"/>
        <v/>
      </c>
      <c r="AG1658" s="3" t="str">
        <f t="shared" si="763"/>
        <v/>
      </c>
      <c r="AH1658" s="4" t="str">
        <f t="shared" si="757"/>
        <v/>
      </c>
      <c r="AI1658" s="75" t="str">
        <f t="shared" si="758"/>
        <v/>
      </c>
      <c r="AJ1658" s="75" t="str">
        <f t="shared" si="759"/>
        <v/>
      </c>
    </row>
    <row r="1659" spans="1:36" ht="14.25">
      <c r="A1659" s="41" t="str">
        <f t="shared" si="760"/>
        <v/>
      </c>
      <c r="B1659" s="150" t="str">
        <f>IF(ISNUMBER(A1659),INDEX('MetaTrader Import'!$H$13:$J$5893,TRUNC(((A1659-$A$39+1)-1)/3)+1,MOD((A1659-$A$39+1)-1,3)+1),"")</f>
        <v/>
      </c>
      <c r="C1659" s="43" t="str">
        <f t="shared" si="737"/>
        <v/>
      </c>
      <c r="D1659" s="43" t="str">
        <f t="shared" ca="1" si="738"/>
        <v/>
      </c>
      <c r="E1659" s="43" t="str">
        <f t="shared" si="739"/>
        <v/>
      </c>
      <c r="F1659" s="43" t="str">
        <f t="shared" si="740"/>
        <v/>
      </c>
      <c r="G1659" s="43" t="str">
        <f>IF(A1659&lt;&gt;"",IF(A1659&lt;Data!$G$11*0.25,$C$13/$G$32,IF(A1659&gt;Data!$G$11*0.25,$C$13,$C$13*10)),"")</f>
        <v/>
      </c>
      <c r="H1659" s="43" t="str">
        <f>IF(A1659&lt;&gt;"",IF(Data!$G$9="constant",$C$13,IF(Data!$G$9="squeeze",G1659,F1659)),"")</f>
        <v/>
      </c>
      <c r="I1659" s="38" t="str">
        <f ca="1">IF(ISNUMBER(A1659),NORMINV(RAND(),0,IF(AND(Data!$G$9="squeeze",A1659&lt;Data!$G$11*0.25),$H$32,1)*$C$30*$C$13)*($C$14*$C$12),"")</f>
        <v/>
      </c>
      <c r="J1659" s="42" t="str">
        <f ca="1">IFERROR(IF(Data!$C$6="Real",B1659,I1659+J1658+($C$14*$C$12)*(NORMINV(RAND(),$C$15,CHOOSE($G$13,$C$13,F1659,G1659)))),"")</f>
        <v/>
      </c>
      <c r="K1659" s="88" t="str">
        <f>IF(ISNUMBER(A1659), IF($G$16="fixed",$G$17,MIN(H1659*Data!$C$7*$C$16*0.5,$C$17*Data!$C$7))*$C$12,"")</f>
        <v/>
      </c>
      <c r="L1659" s="42" t="str">
        <f t="shared" ca="1" si="764"/>
        <v/>
      </c>
      <c r="M1659" s="44" t="str">
        <f t="shared" ca="1" si="765"/>
        <v/>
      </c>
      <c r="N1659" s="44" t="str">
        <f t="shared" ca="1" si="766"/>
        <v/>
      </c>
      <c r="O1659" s="108" t="str">
        <f t="shared" si="741"/>
        <v/>
      </c>
      <c r="P1659" s="102" t="str">
        <f t="shared" si="742"/>
        <v/>
      </c>
      <c r="Q1659" s="102" t="str">
        <f t="shared" si="743"/>
        <v/>
      </c>
      <c r="R1659" s="120" t="str">
        <f t="shared" si="761"/>
        <v/>
      </c>
      <c r="S1659" s="54" t="str">
        <f t="shared" si="762"/>
        <v/>
      </c>
      <c r="T1659" s="5" t="str">
        <f t="shared" si="744"/>
        <v/>
      </c>
      <c r="U1659" s="152" t="str">
        <f t="shared" si="745"/>
        <v/>
      </c>
      <c r="V1659" s="152" t="str">
        <f t="shared" si="746"/>
        <v/>
      </c>
      <c r="W1659" s="153" t="str">
        <f t="shared" si="747"/>
        <v/>
      </c>
      <c r="X1659" s="153" t="str">
        <f t="shared" si="748"/>
        <v/>
      </c>
      <c r="Y1659" s="153" t="str">
        <f t="shared" si="749"/>
        <v/>
      </c>
      <c r="Z1659" s="153" t="str">
        <f t="shared" si="750"/>
        <v/>
      </c>
      <c r="AA1659" s="152" t="str">
        <f t="shared" si="751"/>
        <v/>
      </c>
      <c r="AB1659" s="152" t="str">
        <f t="shared" si="752"/>
        <v/>
      </c>
      <c r="AC1659" s="154" t="str">
        <f t="shared" si="753"/>
        <v/>
      </c>
      <c r="AD1659" s="154" t="str">
        <f t="shared" si="754"/>
        <v/>
      </c>
      <c r="AE1659" s="3" t="str">
        <f t="shared" si="755"/>
        <v/>
      </c>
      <c r="AF1659" s="3" t="str">
        <f t="shared" si="756"/>
        <v/>
      </c>
      <c r="AG1659" s="3" t="str">
        <f t="shared" si="763"/>
        <v/>
      </c>
      <c r="AH1659" s="4" t="str">
        <f t="shared" si="757"/>
        <v/>
      </c>
      <c r="AI1659" s="75" t="str">
        <f t="shared" si="758"/>
        <v/>
      </c>
      <c r="AJ1659" s="75" t="str">
        <f t="shared" si="759"/>
        <v/>
      </c>
    </row>
    <row r="1660" spans="1:36" ht="14.25">
      <c r="A1660" s="41" t="str">
        <f t="shared" si="760"/>
        <v/>
      </c>
      <c r="B1660" s="150" t="str">
        <f>IF(ISNUMBER(A1660),INDEX('MetaTrader Import'!$H$13:$J$5893,TRUNC(((A1660-$A$39+1)-1)/3)+1,MOD((A1660-$A$39+1)-1,3)+1),"")</f>
        <v/>
      </c>
      <c r="C1660" s="43" t="str">
        <f t="shared" si="737"/>
        <v/>
      </c>
      <c r="D1660" s="43" t="str">
        <f t="shared" ca="1" si="738"/>
        <v/>
      </c>
      <c r="E1660" s="43" t="str">
        <f t="shared" si="739"/>
        <v/>
      </c>
      <c r="F1660" s="43" t="str">
        <f t="shared" si="740"/>
        <v/>
      </c>
      <c r="G1660" s="43" t="str">
        <f>IF(A1660&lt;&gt;"",IF(A1660&lt;Data!$G$11*0.25,$C$13/$G$32,IF(A1660&gt;Data!$G$11*0.25,$C$13,$C$13*10)),"")</f>
        <v/>
      </c>
      <c r="H1660" s="43" t="str">
        <f>IF(A1660&lt;&gt;"",IF(Data!$G$9="constant",$C$13,IF(Data!$G$9="squeeze",G1660,F1660)),"")</f>
        <v/>
      </c>
      <c r="I1660" s="38" t="str">
        <f ca="1">IF(ISNUMBER(A1660),NORMINV(RAND(),0,IF(AND(Data!$G$9="squeeze",A1660&lt;Data!$G$11*0.25),$H$32,1)*$C$30*$C$13)*($C$14*$C$12),"")</f>
        <v/>
      </c>
      <c r="J1660" s="42" t="str">
        <f ca="1">IFERROR(IF(Data!$C$6="Real",B1660,I1660+J1659+($C$14*$C$12)*(NORMINV(RAND(),$C$15,CHOOSE($G$13,$C$13,F1660,G1660)))),"")</f>
        <v/>
      </c>
      <c r="K1660" s="88" t="str">
        <f>IF(ISNUMBER(A1660), IF($G$16="fixed",$G$17,MIN(H1660*Data!$C$7*$C$16*0.5,$C$17*Data!$C$7))*$C$12,"")</f>
        <v/>
      </c>
      <c r="L1660" s="42" t="str">
        <f t="shared" ca="1" si="764"/>
        <v/>
      </c>
      <c r="M1660" s="44" t="str">
        <f t="shared" ca="1" si="765"/>
        <v/>
      </c>
      <c r="N1660" s="44" t="str">
        <f t="shared" ca="1" si="766"/>
        <v/>
      </c>
      <c r="O1660" s="108" t="str">
        <f t="shared" si="741"/>
        <v/>
      </c>
      <c r="P1660" s="102" t="str">
        <f t="shared" si="742"/>
        <v/>
      </c>
      <c r="Q1660" s="102" t="str">
        <f t="shared" si="743"/>
        <v/>
      </c>
      <c r="R1660" s="120" t="str">
        <f t="shared" si="761"/>
        <v/>
      </c>
      <c r="S1660" s="54" t="str">
        <f t="shared" si="762"/>
        <v/>
      </c>
      <c r="T1660" s="5" t="str">
        <f t="shared" si="744"/>
        <v/>
      </c>
      <c r="U1660" s="152" t="str">
        <f t="shared" si="745"/>
        <v/>
      </c>
      <c r="V1660" s="152" t="str">
        <f t="shared" si="746"/>
        <v/>
      </c>
      <c r="W1660" s="153" t="str">
        <f t="shared" si="747"/>
        <v/>
      </c>
      <c r="X1660" s="153" t="str">
        <f t="shared" si="748"/>
        <v/>
      </c>
      <c r="Y1660" s="153" t="str">
        <f t="shared" si="749"/>
        <v/>
      </c>
      <c r="Z1660" s="153" t="str">
        <f t="shared" si="750"/>
        <v/>
      </c>
      <c r="AA1660" s="152" t="str">
        <f t="shared" si="751"/>
        <v/>
      </c>
      <c r="AB1660" s="152" t="str">
        <f t="shared" si="752"/>
        <v/>
      </c>
      <c r="AC1660" s="154" t="str">
        <f t="shared" si="753"/>
        <v/>
      </c>
      <c r="AD1660" s="154" t="str">
        <f t="shared" si="754"/>
        <v/>
      </c>
      <c r="AE1660" s="3" t="str">
        <f t="shared" si="755"/>
        <v/>
      </c>
      <c r="AF1660" s="3" t="str">
        <f t="shared" si="756"/>
        <v/>
      </c>
      <c r="AG1660" s="3" t="str">
        <f t="shared" si="763"/>
        <v/>
      </c>
      <c r="AH1660" s="4" t="str">
        <f t="shared" si="757"/>
        <v/>
      </c>
      <c r="AI1660" s="75" t="str">
        <f t="shared" si="758"/>
        <v/>
      </c>
      <c r="AJ1660" s="75" t="str">
        <f t="shared" si="759"/>
        <v/>
      </c>
    </row>
    <row r="1661" spans="1:36" ht="14.25">
      <c r="A1661" s="41" t="str">
        <f t="shared" si="760"/>
        <v/>
      </c>
      <c r="B1661" s="150" t="str">
        <f>IF(ISNUMBER(A1661),INDEX('MetaTrader Import'!$H$13:$J$5893,TRUNC(((A1661-$A$39+1)-1)/3)+1,MOD((A1661-$A$39+1)-1,3)+1),"")</f>
        <v/>
      </c>
      <c r="C1661" s="43" t="str">
        <f t="shared" si="737"/>
        <v/>
      </c>
      <c r="D1661" s="43" t="str">
        <f t="shared" ca="1" si="738"/>
        <v/>
      </c>
      <c r="E1661" s="43" t="str">
        <f t="shared" si="739"/>
        <v/>
      </c>
      <c r="F1661" s="43" t="str">
        <f t="shared" si="740"/>
        <v/>
      </c>
      <c r="G1661" s="43" t="str">
        <f>IF(A1661&lt;&gt;"",IF(A1661&lt;Data!$G$11*0.25,$C$13/$G$32,IF(A1661&gt;Data!$G$11*0.25,$C$13,$C$13*10)),"")</f>
        <v/>
      </c>
      <c r="H1661" s="43" t="str">
        <f>IF(A1661&lt;&gt;"",IF(Data!$G$9="constant",$C$13,IF(Data!$G$9="squeeze",G1661,F1661)),"")</f>
        <v/>
      </c>
      <c r="I1661" s="38" t="str">
        <f ca="1">IF(ISNUMBER(A1661),NORMINV(RAND(),0,IF(AND(Data!$G$9="squeeze",A1661&lt;Data!$G$11*0.25),$H$32,1)*$C$30*$C$13)*($C$14*$C$12),"")</f>
        <v/>
      </c>
      <c r="J1661" s="42" t="str">
        <f ca="1">IFERROR(IF(Data!$C$6="Real",B1661,I1661+J1660+($C$14*$C$12)*(NORMINV(RAND(),$C$15,CHOOSE($G$13,$C$13,F1661,G1661)))),"")</f>
        <v/>
      </c>
      <c r="K1661" s="88" t="str">
        <f>IF(ISNUMBER(A1661), IF($G$16="fixed",$G$17,MIN(H1661*Data!$C$7*$C$16*0.5,$C$17*Data!$C$7))*$C$12,"")</f>
        <v/>
      </c>
      <c r="L1661" s="42" t="str">
        <f t="shared" ca="1" si="764"/>
        <v/>
      </c>
      <c r="M1661" s="44" t="str">
        <f t="shared" ca="1" si="765"/>
        <v/>
      </c>
      <c r="N1661" s="44" t="str">
        <f t="shared" ca="1" si="766"/>
        <v/>
      </c>
      <c r="O1661" s="108" t="str">
        <f t="shared" si="741"/>
        <v/>
      </c>
      <c r="P1661" s="102" t="str">
        <f t="shared" si="742"/>
        <v/>
      </c>
      <c r="Q1661" s="102" t="str">
        <f t="shared" si="743"/>
        <v/>
      </c>
      <c r="R1661" s="120" t="str">
        <f t="shared" si="761"/>
        <v/>
      </c>
      <c r="S1661" s="54" t="str">
        <f t="shared" si="762"/>
        <v/>
      </c>
      <c r="T1661" s="5" t="str">
        <f t="shared" si="744"/>
        <v/>
      </c>
      <c r="U1661" s="152" t="str">
        <f t="shared" si="745"/>
        <v/>
      </c>
      <c r="V1661" s="152" t="str">
        <f t="shared" si="746"/>
        <v/>
      </c>
      <c r="W1661" s="153" t="str">
        <f t="shared" si="747"/>
        <v/>
      </c>
      <c r="X1661" s="153" t="str">
        <f t="shared" si="748"/>
        <v/>
      </c>
      <c r="Y1661" s="153" t="str">
        <f t="shared" si="749"/>
        <v/>
      </c>
      <c r="Z1661" s="153" t="str">
        <f t="shared" si="750"/>
        <v/>
      </c>
      <c r="AA1661" s="152" t="str">
        <f t="shared" si="751"/>
        <v/>
      </c>
      <c r="AB1661" s="152" t="str">
        <f t="shared" si="752"/>
        <v/>
      </c>
      <c r="AC1661" s="154" t="str">
        <f t="shared" si="753"/>
        <v/>
      </c>
      <c r="AD1661" s="154" t="str">
        <f t="shared" si="754"/>
        <v/>
      </c>
      <c r="AE1661" s="3" t="str">
        <f t="shared" si="755"/>
        <v/>
      </c>
      <c r="AF1661" s="3" t="str">
        <f t="shared" si="756"/>
        <v/>
      </c>
      <c r="AG1661" s="3" t="str">
        <f t="shared" si="763"/>
        <v/>
      </c>
      <c r="AH1661" s="4" t="str">
        <f t="shared" si="757"/>
        <v/>
      </c>
      <c r="AI1661" s="75" t="str">
        <f t="shared" si="758"/>
        <v/>
      </c>
      <c r="AJ1661" s="75" t="str">
        <f t="shared" si="759"/>
        <v/>
      </c>
    </row>
    <row r="1662" spans="1:36" ht="14.25">
      <c r="A1662" s="41" t="str">
        <f t="shared" si="760"/>
        <v/>
      </c>
      <c r="B1662" s="150" t="str">
        <f>IF(ISNUMBER(A1662),INDEX('MetaTrader Import'!$H$13:$J$5893,TRUNC(((A1662-$A$39+1)-1)/3)+1,MOD((A1662-$A$39+1)-1,3)+1),"")</f>
        <v/>
      </c>
      <c r="C1662" s="43" t="str">
        <f t="shared" si="737"/>
        <v/>
      </c>
      <c r="D1662" s="43" t="str">
        <f t="shared" ca="1" si="738"/>
        <v/>
      </c>
      <c r="E1662" s="43" t="str">
        <f t="shared" si="739"/>
        <v/>
      </c>
      <c r="F1662" s="43" t="str">
        <f t="shared" si="740"/>
        <v/>
      </c>
      <c r="G1662" s="43" t="str">
        <f>IF(A1662&lt;&gt;"",IF(A1662&lt;Data!$G$11*0.25,$C$13/$G$32,IF(A1662&gt;Data!$G$11*0.25,$C$13,$C$13*10)),"")</f>
        <v/>
      </c>
      <c r="H1662" s="43" t="str">
        <f>IF(A1662&lt;&gt;"",IF(Data!$G$9="constant",$C$13,IF(Data!$G$9="squeeze",G1662,F1662)),"")</f>
        <v/>
      </c>
      <c r="I1662" s="38" t="str">
        <f ca="1">IF(ISNUMBER(A1662),NORMINV(RAND(),0,IF(AND(Data!$G$9="squeeze",A1662&lt;Data!$G$11*0.25),$H$32,1)*$C$30*$C$13)*($C$14*$C$12),"")</f>
        <v/>
      </c>
      <c r="J1662" s="42" t="str">
        <f ca="1">IFERROR(IF(Data!$C$6="Real",B1662,I1662+J1661+($C$14*$C$12)*(NORMINV(RAND(),$C$15,CHOOSE($G$13,$C$13,F1662,G1662)))),"")</f>
        <v/>
      </c>
      <c r="K1662" s="88" t="str">
        <f>IF(ISNUMBER(A1662), IF($G$16="fixed",$G$17,MIN(H1662*Data!$C$7*$C$16*0.5,$C$17*Data!$C$7))*$C$12,"")</f>
        <v/>
      </c>
      <c r="L1662" s="42" t="str">
        <f t="shared" ca="1" si="764"/>
        <v/>
      </c>
      <c r="M1662" s="44" t="str">
        <f t="shared" ca="1" si="765"/>
        <v/>
      </c>
      <c r="N1662" s="44" t="str">
        <f t="shared" ca="1" si="766"/>
        <v/>
      </c>
      <c r="O1662" s="108" t="str">
        <f t="shared" si="741"/>
        <v/>
      </c>
      <c r="P1662" s="102" t="str">
        <f t="shared" si="742"/>
        <v/>
      </c>
      <c r="Q1662" s="102" t="str">
        <f t="shared" si="743"/>
        <v/>
      </c>
      <c r="R1662" s="120" t="str">
        <f t="shared" si="761"/>
        <v/>
      </c>
      <c r="S1662" s="54" t="str">
        <f t="shared" si="762"/>
        <v/>
      </c>
      <c r="T1662" s="5" t="str">
        <f t="shared" si="744"/>
        <v/>
      </c>
      <c r="U1662" s="152" t="str">
        <f t="shared" si="745"/>
        <v/>
      </c>
      <c r="V1662" s="152" t="str">
        <f t="shared" si="746"/>
        <v/>
      </c>
      <c r="W1662" s="153" t="str">
        <f t="shared" si="747"/>
        <v/>
      </c>
      <c r="X1662" s="153" t="str">
        <f t="shared" si="748"/>
        <v/>
      </c>
      <c r="Y1662" s="153" t="str">
        <f t="shared" si="749"/>
        <v/>
      </c>
      <c r="Z1662" s="153" t="str">
        <f t="shared" si="750"/>
        <v/>
      </c>
      <c r="AA1662" s="152" t="str">
        <f t="shared" si="751"/>
        <v/>
      </c>
      <c r="AB1662" s="152" t="str">
        <f t="shared" si="752"/>
        <v/>
      </c>
      <c r="AC1662" s="154" t="str">
        <f t="shared" si="753"/>
        <v/>
      </c>
      <c r="AD1662" s="154" t="str">
        <f t="shared" si="754"/>
        <v/>
      </c>
      <c r="AE1662" s="3" t="str">
        <f t="shared" si="755"/>
        <v/>
      </c>
      <c r="AF1662" s="3" t="str">
        <f t="shared" si="756"/>
        <v/>
      </c>
      <c r="AG1662" s="3" t="str">
        <f t="shared" si="763"/>
        <v/>
      </c>
      <c r="AH1662" s="4" t="str">
        <f t="shared" si="757"/>
        <v/>
      </c>
      <c r="AI1662" s="75" t="str">
        <f t="shared" si="758"/>
        <v/>
      </c>
      <c r="AJ1662" s="75" t="str">
        <f t="shared" si="759"/>
        <v/>
      </c>
    </row>
    <row r="1663" spans="1:36" ht="14.25">
      <c r="A1663" s="41" t="str">
        <f t="shared" si="760"/>
        <v/>
      </c>
      <c r="B1663" s="150" t="str">
        <f>IF(ISNUMBER(A1663),INDEX('MetaTrader Import'!$H$13:$J$5893,TRUNC(((A1663-$A$39+1)-1)/3)+1,MOD((A1663-$A$39+1)-1,3)+1),"")</f>
        <v/>
      </c>
      <c r="C1663" s="43" t="str">
        <f t="shared" si="737"/>
        <v/>
      </c>
      <c r="D1663" s="43" t="str">
        <f t="shared" ca="1" si="738"/>
        <v/>
      </c>
      <c r="E1663" s="43" t="str">
        <f t="shared" si="739"/>
        <v/>
      </c>
      <c r="F1663" s="43" t="str">
        <f t="shared" si="740"/>
        <v/>
      </c>
      <c r="G1663" s="43" t="str">
        <f>IF(A1663&lt;&gt;"",IF(A1663&lt;Data!$G$11*0.25,$C$13/$G$32,IF(A1663&gt;Data!$G$11*0.25,$C$13,$C$13*10)),"")</f>
        <v/>
      </c>
      <c r="H1663" s="43" t="str">
        <f>IF(A1663&lt;&gt;"",IF(Data!$G$9="constant",$C$13,IF(Data!$G$9="squeeze",G1663,F1663)),"")</f>
        <v/>
      </c>
      <c r="I1663" s="38" t="str">
        <f ca="1">IF(ISNUMBER(A1663),NORMINV(RAND(),0,IF(AND(Data!$G$9="squeeze",A1663&lt;Data!$G$11*0.25),$H$32,1)*$C$30*$C$13)*($C$14*$C$12),"")</f>
        <v/>
      </c>
      <c r="J1663" s="42" t="str">
        <f ca="1">IFERROR(IF(Data!$C$6="Real",B1663,I1663+J1662+($C$14*$C$12)*(NORMINV(RAND(),$C$15,CHOOSE($G$13,$C$13,F1663,G1663)))),"")</f>
        <v/>
      </c>
      <c r="K1663" s="88" t="str">
        <f>IF(ISNUMBER(A1663), IF($G$16="fixed",$G$17,MIN(H1663*Data!$C$7*$C$16*0.5,$C$17*Data!$C$7))*$C$12,"")</f>
        <v/>
      </c>
      <c r="L1663" s="42" t="str">
        <f t="shared" ca="1" si="764"/>
        <v/>
      </c>
      <c r="M1663" s="44" t="str">
        <f t="shared" ca="1" si="765"/>
        <v/>
      </c>
      <c r="N1663" s="44" t="str">
        <f t="shared" ca="1" si="766"/>
        <v/>
      </c>
      <c r="O1663" s="108" t="str">
        <f t="shared" si="741"/>
        <v/>
      </c>
      <c r="P1663" s="102" t="str">
        <f t="shared" si="742"/>
        <v/>
      </c>
      <c r="Q1663" s="102" t="str">
        <f t="shared" si="743"/>
        <v/>
      </c>
      <c r="R1663" s="120" t="str">
        <f t="shared" si="761"/>
        <v/>
      </c>
      <c r="S1663" s="54" t="str">
        <f t="shared" si="762"/>
        <v/>
      </c>
      <c r="T1663" s="5" t="str">
        <f t="shared" si="744"/>
        <v/>
      </c>
      <c r="U1663" s="152" t="str">
        <f t="shared" si="745"/>
        <v/>
      </c>
      <c r="V1663" s="152" t="str">
        <f t="shared" si="746"/>
        <v/>
      </c>
      <c r="W1663" s="153" t="str">
        <f t="shared" si="747"/>
        <v/>
      </c>
      <c r="X1663" s="153" t="str">
        <f t="shared" si="748"/>
        <v/>
      </c>
      <c r="Y1663" s="153" t="str">
        <f t="shared" si="749"/>
        <v/>
      </c>
      <c r="Z1663" s="153" t="str">
        <f t="shared" si="750"/>
        <v/>
      </c>
      <c r="AA1663" s="152" t="str">
        <f t="shared" si="751"/>
        <v/>
      </c>
      <c r="AB1663" s="152" t="str">
        <f t="shared" si="752"/>
        <v/>
      </c>
      <c r="AC1663" s="154" t="str">
        <f t="shared" si="753"/>
        <v/>
      </c>
      <c r="AD1663" s="154" t="str">
        <f t="shared" si="754"/>
        <v/>
      </c>
      <c r="AE1663" s="3" t="str">
        <f t="shared" si="755"/>
        <v/>
      </c>
      <c r="AF1663" s="3" t="str">
        <f t="shared" si="756"/>
        <v/>
      </c>
      <c r="AG1663" s="3" t="str">
        <f t="shared" si="763"/>
        <v/>
      </c>
      <c r="AH1663" s="4" t="str">
        <f t="shared" si="757"/>
        <v/>
      </c>
      <c r="AI1663" s="75" t="str">
        <f t="shared" si="758"/>
        <v/>
      </c>
      <c r="AJ1663" s="75" t="str">
        <f t="shared" si="759"/>
        <v/>
      </c>
    </row>
    <row r="1664" spans="1:36" ht="14.25">
      <c r="A1664" s="41" t="str">
        <f t="shared" si="760"/>
        <v/>
      </c>
      <c r="B1664" s="150" t="str">
        <f>IF(ISNUMBER(A1664),INDEX('MetaTrader Import'!$H$13:$J$5893,TRUNC(((A1664-$A$39+1)-1)/3)+1,MOD((A1664-$A$39+1)-1,3)+1),"")</f>
        <v/>
      </c>
      <c r="C1664" s="43" t="str">
        <f t="shared" si="737"/>
        <v/>
      </c>
      <c r="D1664" s="43" t="str">
        <f t="shared" ca="1" si="738"/>
        <v/>
      </c>
      <c r="E1664" s="43" t="str">
        <f t="shared" si="739"/>
        <v/>
      </c>
      <c r="F1664" s="43" t="str">
        <f t="shared" si="740"/>
        <v/>
      </c>
      <c r="G1664" s="43" t="str">
        <f>IF(A1664&lt;&gt;"",IF(A1664&lt;Data!$G$11*0.25,$C$13/$G$32,IF(A1664&gt;Data!$G$11*0.25,$C$13,$C$13*10)),"")</f>
        <v/>
      </c>
      <c r="H1664" s="43" t="str">
        <f>IF(A1664&lt;&gt;"",IF(Data!$G$9="constant",$C$13,IF(Data!$G$9="squeeze",G1664,F1664)),"")</f>
        <v/>
      </c>
      <c r="I1664" s="38" t="str">
        <f ca="1">IF(ISNUMBER(A1664),NORMINV(RAND(),0,IF(AND(Data!$G$9="squeeze",A1664&lt;Data!$G$11*0.25),$H$32,1)*$C$30*$C$13)*($C$14*$C$12),"")</f>
        <v/>
      </c>
      <c r="J1664" s="42" t="str">
        <f ca="1">IFERROR(IF(Data!$C$6="Real",B1664,I1664+J1663+($C$14*$C$12)*(NORMINV(RAND(),$C$15,CHOOSE($G$13,$C$13,F1664,G1664)))),"")</f>
        <v/>
      </c>
      <c r="K1664" s="88" t="str">
        <f>IF(ISNUMBER(A1664), IF($G$16="fixed",$G$17,MIN(H1664*Data!$C$7*$C$16*0.5,$C$17*Data!$C$7))*$C$12,"")</f>
        <v/>
      </c>
      <c r="L1664" s="42" t="str">
        <f t="shared" ca="1" si="764"/>
        <v/>
      </c>
      <c r="M1664" s="44" t="str">
        <f t="shared" ca="1" si="765"/>
        <v/>
      </c>
      <c r="N1664" s="44" t="str">
        <f t="shared" ca="1" si="766"/>
        <v/>
      </c>
      <c r="O1664" s="108" t="str">
        <f t="shared" si="741"/>
        <v/>
      </c>
      <c r="P1664" s="102" t="str">
        <f t="shared" si="742"/>
        <v/>
      </c>
      <c r="Q1664" s="102" t="str">
        <f t="shared" si="743"/>
        <v/>
      </c>
      <c r="R1664" s="120" t="str">
        <f t="shared" si="761"/>
        <v/>
      </c>
      <c r="S1664" s="54" t="str">
        <f t="shared" si="762"/>
        <v/>
      </c>
      <c r="T1664" s="5" t="str">
        <f t="shared" si="744"/>
        <v/>
      </c>
      <c r="U1664" s="152" t="str">
        <f t="shared" si="745"/>
        <v/>
      </c>
      <c r="V1664" s="152" t="str">
        <f t="shared" si="746"/>
        <v/>
      </c>
      <c r="W1664" s="153" t="str">
        <f t="shared" si="747"/>
        <v/>
      </c>
      <c r="X1664" s="153" t="str">
        <f t="shared" si="748"/>
        <v/>
      </c>
      <c r="Y1664" s="153" t="str">
        <f t="shared" si="749"/>
        <v/>
      </c>
      <c r="Z1664" s="153" t="str">
        <f t="shared" si="750"/>
        <v/>
      </c>
      <c r="AA1664" s="152" t="str">
        <f t="shared" si="751"/>
        <v/>
      </c>
      <c r="AB1664" s="152" t="str">
        <f t="shared" si="752"/>
        <v/>
      </c>
      <c r="AC1664" s="154" t="str">
        <f t="shared" si="753"/>
        <v/>
      </c>
      <c r="AD1664" s="154" t="str">
        <f t="shared" si="754"/>
        <v/>
      </c>
      <c r="AE1664" s="3" t="str">
        <f t="shared" si="755"/>
        <v/>
      </c>
      <c r="AF1664" s="3" t="str">
        <f t="shared" si="756"/>
        <v/>
      </c>
      <c r="AG1664" s="3" t="str">
        <f t="shared" si="763"/>
        <v/>
      </c>
      <c r="AH1664" s="4" t="str">
        <f t="shared" si="757"/>
        <v/>
      </c>
      <c r="AI1664" s="75" t="str">
        <f t="shared" si="758"/>
        <v/>
      </c>
      <c r="AJ1664" s="75" t="str">
        <f t="shared" si="759"/>
        <v/>
      </c>
    </row>
    <row r="1665" spans="1:36" ht="14.25">
      <c r="A1665" s="41" t="str">
        <f t="shared" si="760"/>
        <v/>
      </c>
      <c r="B1665" s="150" t="str">
        <f>IF(ISNUMBER(A1665),INDEX('MetaTrader Import'!$H$13:$J$5893,TRUNC(((A1665-$A$39+1)-1)/3)+1,MOD((A1665-$A$39+1)-1,3)+1),"")</f>
        <v/>
      </c>
      <c r="C1665" s="43" t="str">
        <f t="shared" si="737"/>
        <v/>
      </c>
      <c r="D1665" s="43" t="str">
        <f t="shared" ca="1" si="738"/>
        <v/>
      </c>
      <c r="E1665" s="43" t="str">
        <f t="shared" si="739"/>
        <v/>
      </c>
      <c r="F1665" s="43" t="str">
        <f t="shared" si="740"/>
        <v/>
      </c>
      <c r="G1665" s="43" t="str">
        <f>IF(A1665&lt;&gt;"",IF(A1665&lt;Data!$G$11*0.25,$C$13/$G$32,IF(A1665&gt;Data!$G$11*0.25,$C$13,$C$13*10)),"")</f>
        <v/>
      </c>
      <c r="H1665" s="43" t="str">
        <f>IF(A1665&lt;&gt;"",IF(Data!$G$9="constant",$C$13,IF(Data!$G$9="squeeze",G1665,F1665)),"")</f>
        <v/>
      </c>
      <c r="I1665" s="38" t="str">
        <f ca="1">IF(ISNUMBER(A1665),NORMINV(RAND(),0,IF(AND(Data!$G$9="squeeze",A1665&lt;Data!$G$11*0.25),$H$32,1)*$C$30*$C$13)*($C$14*$C$12),"")</f>
        <v/>
      </c>
      <c r="J1665" s="42" t="str">
        <f ca="1">IFERROR(IF(Data!$C$6="Real",B1665,I1665+J1664+($C$14*$C$12)*(NORMINV(RAND(),$C$15,CHOOSE($G$13,$C$13,F1665,G1665)))),"")</f>
        <v/>
      </c>
      <c r="K1665" s="88" t="str">
        <f>IF(ISNUMBER(A1665), IF($G$16="fixed",$G$17,MIN(H1665*Data!$C$7*$C$16*0.5,$C$17*Data!$C$7))*$C$12,"")</f>
        <v/>
      </c>
      <c r="L1665" s="42" t="str">
        <f t="shared" ca="1" si="764"/>
        <v/>
      </c>
      <c r="M1665" s="44" t="str">
        <f t="shared" ca="1" si="765"/>
        <v/>
      </c>
      <c r="N1665" s="44" t="str">
        <f t="shared" ca="1" si="766"/>
        <v/>
      </c>
      <c r="O1665" s="108" t="str">
        <f t="shared" si="741"/>
        <v/>
      </c>
      <c r="P1665" s="102" t="str">
        <f t="shared" si="742"/>
        <v/>
      </c>
      <c r="Q1665" s="102" t="str">
        <f t="shared" si="743"/>
        <v/>
      </c>
      <c r="R1665" s="120" t="str">
        <f t="shared" si="761"/>
        <v/>
      </c>
      <c r="S1665" s="54" t="str">
        <f t="shared" si="762"/>
        <v/>
      </c>
      <c r="T1665" s="5" t="str">
        <f t="shared" si="744"/>
        <v/>
      </c>
      <c r="U1665" s="152" t="str">
        <f t="shared" si="745"/>
        <v/>
      </c>
      <c r="V1665" s="152" t="str">
        <f t="shared" si="746"/>
        <v/>
      </c>
      <c r="W1665" s="153" t="str">
        <f t="shared" si="747"/>
        <v/>
      </c>
      <c r="X1665" s="153" t="str">
        <f t="shared" si="748"/>
        <v/>
      </c>
      <c r="Y1665" s="153" t="str">
        <f t="shared" si="749"/>
        <v/>
      </c>
      <c r="Z1665" s="153" t="str">
        <f t="shared" si="750"/>
        <v/>
      </c>
      <c r="AA1665" s="152" t="str">
        <f t="shared" si="751"/>
        <v/>
      </c>
      <c r="AB1665" s="152" t="str">
        <f t="shared" si="752"/>
        <v/>
      </c>
      <c r="AC1665" s="154" t="str">
        <f t="shared" si="753"/>
        <v/>
      </c>
      <c r="AD1665" s="154" t="str">
        <f t="shared" si="754"/>
        <v/>
      </c>
      <c r="AE1665" s="3" t="str">
        <f t="shared" si="755"/>
        <v/>
      </c>
      <c r="AF1665" s="3" t="str">
        <f t="shared" si="756"/>
        <v/>
      </c>
      <c r="AG1665" s="3" t="str">
        <f t="shared" si="763"/>
        <v/>
      </c>
      <c r="AH1665" s="4" t="str">
        <f t="shared" si="757"/>
        <v/>
      </c>
      <c r="AI1665" s="75" t="str">
        <f t="shared" si="758"/>
        <v/>
      </c>
      <c r="AJ1665" s="75" t="str">
        <f t="shared" si="759"/>
        <v/>
      </c>
    </row>
    <row r="1666" spans="1:36" ht="14.25">
      <c r="A1666" s="41" t="str">
        <f t="shared" si="760"/>
        <v/>
      </c>
      <c r="B1666" s="150" t="str">
        <f>IF(ISNUMBER(A1666),INDEX('MetaTrader Import'!$H$13:$J$5893,TRUNC(((A1666-$A$39+1)-1)/3)+1,MOD((A1666-$A$39+1)-1,3)+1),"")</f>
        <v/>
      </c>
      <c r="C1666" s="43" t="str">
        <f t="shared" si="737"/>
        <v/>
      </c>
      <c r="D1666" s="43" t="str">
        <f t="shared" ca="1" si="738"/>
        <v/>
      </c>
      <c r="E1666" s="43" t="str">
        <f t="shared" si="739"/>
        <v/>
      </c>
      <c r="F1666" s="43" t="str">
        <f t="shared" si="740"/>
        <v/>
      </c>
      <c r="G1666" s="43" t="str">
        <f>IF(A1666&lt;&gt;"",IF(A1666&lt;Data!$G$11*0.25,$C$13/$G$32,IF(A1666&gt;Data!$G$11*0.25,$C$13,$C$13*10)),"")</f>
        <v/>
      </c>
      <c r="H1666" s="43" t="str">
        <f>IF(A1666&lt;&gt;"",IF(Data!$G$9="constant",$C$13,IF(Data!$G$9="squeeze",G1666,F1666)),"")</f>
        <v/>
      </c>
      <c r="I1666" s="38" t="str">
        <f ca="1">IF(ISNUMBER(A1666),NORMINV(RAND(),0,IF(AND(Data!$G$9="squeeze",A1666&lt;Data!$G$11*0.25),$H$32,1)*$C$30*$C$13)*($C$14*$C$12),"")</f>
        <v/>
      </c>
      <c r="J1666" s="42" t="str">
        <f ca="1">IFERROR(IF(Data!$C$6="Real",B1666,I1666+J1665+($C$14*$C$12)*(NORMINV(RAND(),$C$15,CHOOSE($G$13,$C$13,F1666,G1666)))),"")</f>
        <v/>
      </c>
      <c r="K1666" s="88" t="str">
        <f>IF(ISNUMBER(A1666), IF($G$16="fixed",$G$17,MIN(H1666*Data!$C$7*$C$16*0.5,$C$17*Data!$C$7))*$C$12,"")</f>
        <v/>
      </c>
      <c r="L1666" s="42" t="str">
        <f t="shared" ca="1" si="764"/>
        <v/>
      </c>
      <c r="M1666" s="44" t="str">
        <f t="shared" ca="1" si="765"/>
        <v/>
      </c>
      <c r="N1666" s="44" t="str">
        <f t="shared" ca="1" si="766"/>
        <v/>
      </c>
      <c r="O1666" s="108" t="str">
        <f t="shared" si="741"/>
        <v/>
      </c>
      <c r="P1666" s="102" t="str">
        <f t="shared" si="742"/>
        <v/>
      </c>
      <c r="Q1666" s="102" t="str">
        <f t="shared" si="743"/>
        <v/>
      </c>
      <c r="R1666" s="120" t="str">
        <f t="shared" si="761"/>
        <v/>
      </c>
      <c r="S1666" s="54" t="str">
        <f t="shared" si="762"/>
        <v/>
      </c>
      <c r="T1666" s="5" t="str">
        <f t="shared" si="744"/>
        <v/>
      </c>
      <c r="U1666" s="152" t="str">
        <f t="shared" si="745"/>
        <v/>
      </c>
      <c r="V1666" s="152" t="str">
        <f t="shared" si="746"/>
        <v/>
      </c>
      <c r="W1666" s="153" t="str">
        <f t="shared" si="747"/>
        <v/>
      </c>
      <c r="X1666" s="153" t="str">
        <f t="shared" si="748"/>
        <v/>
      </c>
      <c r="Y1666" s="153" t="str">
        <f t="shared" si="749"/>
        <v/>
      </c>
      <c r="Z1666" s="153" t="str">
        <f t="shared" si="750"/>
        <v/>
      </c>
      <c r="AA1666" s="152" t="str">
        <f t="shared" si="751"/>
        <v/>
      </c>
      <c r="AB1666" s="152" t="str">
        <f t="shared" si="752"/>
        <v/>
      </c>
      <c r="AC1666" s="154" t="str">
        <f t="shared" si="753"/>
        <v/>
      </c>
      <c r="AD1666" s="154" t="str">
        <f t="shared" si="754"/>
        <v/>
      </c>
      <c r="AE1666" s="3" t="str">
        <f t="shared" si="755"/>
        <v/>
      </c>
      <c r="AF1666" s="3" t="str">
        <f t="shared" si="756"/>
        <v/>
      </c>
      <c r="AG1666" s="3" t="str">
        <f t="shared" si="763"/>
        <v/>
      </c>
      <c r="AH1666" s="4" t="str">
        <f t="shared" si="757"/>
        <v/>
      </c>
      <c r="AI1666" s="75" t="str">
        <f t="shared" si="758"/>
        <v/>
      </c>
      <c r="AJ1666" s="75" t="str">
        <f t="shared" si="759"/>
        <v/>
      </c>
    </row>
    <row r="1667" spans="1:36" ht="14.25">
      <c r="A1667" s="41" t="str">
        <f t="shared" si="760"/>
        <v/>
      </c>
      <c r="B1667" s="150" t="str">
        <f>IF(ISNUMBER(A1667),INDEX('MetaTrader Import'!$H$13:$J$5893,TRUNC(((A1667-$A$39+1)-1)/3)+1,MOD((A1667-$A$39+1)-1,3)+1),"")</f>
        <v/>
      </c>
      <c r="C1667" s="43" t="str">
        <f t="shared" ref="C1667:C1725" si="767">IF(A1667&lt;&gt;"",E1666,"")</f>
        <v/>
      </c>
      <c r="D1667" s="43" t="str">
        <f t="shared" ref="D1667:D1730" ca="1" si="768">IF(A1667&lt;&gt;"",NORMINV(RAND(),($C$23-C1667)*$C$28,$C$27)+NORMINV(RAND(),IF(RAND()&gt;$C$26,$C$25,0),$C$27),"")</f>
        <v/>
      </c>
      <c r="E1667" s="43" t="str">
        <f t="shared" ref="E1667:E1725" si="769">IF(A1667&lt;&gt;"",C1667+D1667,"")</f>
        <v/>
      </c>
      <c r="F1667" s="43" t="str">
        <f t="shared" ref="F1667:F1725" si="770">IF(A1667&lt;&gt;"",$C$13*ABS(E1667)/$C$23,"")</f>
        <v/>
      </c>
      <c r="G1667" s="43" t="str">
        <f>IF(A1667&lt;&gt;"",IF(A1667&lt;Data!$G$11*0.25,$C$13/$G$32,IF(A1667&gt;Data!$G$11*0.25,$C$13,$C$13*10)),"")</f>
        <v/>
      </c>
      <c r="H1667" s="43" t="str">
        <f>IF(A1667&lt;&gt;"",IF(Data!$G$9="constant",$C$13,IF(Data!$G$9="squeeze",G1667,F1667)),"")</f>
        <v/>
      </c>
      <c r="I1667" s="38" t="str">
        <f ca="1">IF(ISNUMBER(A1667),NORMINV(RAND(),0,IF(AND(Data!$G$9="squeeze",A1667&lt;Data!$G$11*0.25),$H$32,1)*$C$30*$C$13)*($C$14*$C$12),"")</f>
        <v/>
      </c>
      <c r="J1667" s="42" t="str">
        <f ca="1">IFERROR(IF(Data!$C$6="Real",B1667,I1667+J1666+($C$14*$C$12)*(NORMINV(RAND(),$C$15,CHOOSE($G$13,$C$13,F1667,G1667)))),"")</f>
        <v/>
      </c>
      <c r="K1667" s="88" t="str">
        <f>IF(ISNUMBER(A1667), IF($G$16="fixed",$G$17,MIN(H1667*Data!$C$7*$C$16*0.5,$C$17*Data!$C$7))*$C$12,"")</f>
        <v/>
      </c>
      <c r="L1667" s="42" t="str">
        <f t="shared" ca="1" si="764"/>
        <v/>
      </c>
      <c r="M1667" s="44" t="str">
        <f t="shared" ca="1" si="765"/>
        <v/>
      </c>
      <c r="N1667" s="44" t="str">
        <f t="shared" ca="1" si="766"/>
        <v/>
      </c>
      <c r="O1667" s="108" t="str">
        <f t="shared" ref="O1667:O1725" si="771">IF(ISNUMBER(A1667),$G$12*SLOPE(L1653:L1667,A1653:A1667),"")</f>
        <v/>
      </c>
      <c r="P1667" s="102" t="str">
        <f t="shared" ref="P1667:P1725" si="772">IF(ISNUMBER(A1667),STDEV(L1653:L1667)*$G$12,"")</f>
        <v/>
      </c>
      <c r="Q1667" s="102" t="str">
        <f t="shared" ref="Q1667:Q1725" si="773">IF(ISNUMBER(A1667),SLOPE(P1653:P1667,A1653:A1667),"")</f>
        <v/>
      </c>
      <c r="R1667" s="120" t="str">
        <f t="shared" si="761"/>
        <v/>
      </c>
      <c r="S1667" s="54" t="str">
        <f t="shared" si="762"/>
        <v/>
      </c>
      <c r="T1667" s="5" t="str">
        <f t="shared" ref="T1667:T1725" si="774">IF(ISNUMBER(A1667),IF(S1667=1,L1667,IF(AG1666="Y","",IF(ISNUMBER(T1666),T1666,""))),"")</f>
        <v/>
      </c>
      <c r="U1667" s="152" t="str">
        <f t="shared" ref="U1667:U1725" si="775">IF(NOT(ISNUMBER(T1667)),"",IF(S1667=1,T1667,IF(M1667&gt;U1666,M1667,IF(ISNUMBER(U1666),U1666,""))))</f>
        <v/>
      </c>
      <c r="V1667" s="152" t="str">
        <f t="shared" ref="V1667:V1725" si="776">IF(NOT(ISNUMBER(T1667)),"",IF(S1667=1,T1667,IF(N1667&lt;V1666,N1667,IF(ISNUMBER(V1666),V1666,""))))</f>
        <v/>
      </c>
      <c r="W1667" s="153" t="str">
        <f t="shared" ref="W1667:W1730" si="777">IF(NOT(ISNUMBER(T1667)),"",MIN($F$24,IF(TRUNC((U1667-T1667)/$E$24*$G$12)+0&gt;IF(ISNUMBER(W1666),W1666,0),TRUNC((U1667-T1667)/$E$24*$G$12)+0,IF(ISNUMBER(W1666),W1666,0))))</f>
        <v/>
      </c>
      <c r="X1667" s="153" t="str">
        <f t="shared" ref="X1667:X1730" si="778">IF(NOT(ISNUMBER(T1667)),"",MIN($F$24,IF(-TRUNC((V1667-T1667)/$E$24*$G$12)+0&gt;IF(ISNUMBER(X1666),X1666,0),-TRUNC((V1667-T1667)/$E$24*$G$12)+0,IF(ISNUMBER(X1666),X1666,0))))</f>
        <v/>
      </c>
      <c r="Y1667" s="153" t="str">
        <f t="shared" ref="Y1667:Y1730" si="779">IF(ISNUMBER(W1667),(IF(W1667=0,0,1))*IF(ABS($I$24)=2,POWER(2,W1667-1),W1667)*SIGN($I$24)*$K$24,"")</f>
        <v/>
      </c>
      <c r="Z1667" s="153" t="str">
        <f t="shared" ref="Z1667:Z1730" si="780">IF(ISNUMBER(X1667),(IF(X1667=0,0,1))*IF(ABS($I$24)=2,POWER(2,X1667-1),X1667)*SIGN($I$24)*$K$24,"")</f>
        <v/>
      </c>
      <c r="AA1667" s="152" t="str">
        <f t="shared" ref="AA1667:AA1730" si="781">IF(OR(NOT(ISNUMBER(T1667)),W1667&lt;1),"",IF(OR(NOT(ISNUMBER(W1666)),W1666=0),IF(SIGN(Y1667)=1,M1667,N1667),(Y1666*AA1666+(Y1667-Y1666)*IF(SIGN(Y1667)=1,M1667,N1667))/Y1667))</f>
        <v/>
      </c>
      <c r="AB1667" s="152" t="str">
        <f t="shared" ref="AB1667:AB1730" si="782">IF(OR(NOT(ISNUMBER(T1667)),X1667&lt;1),"",IF(OR(NOT(ISNUMBER(X1666)),X1666=0),IF(SIGN(Z1667)=1,N1667,M1667),(Z1666*AB1666+(Z1667-Z1666)*IF(SIGN(Z1667)=1,N1667,M1667))/Z1667))</f>
        <v/>
      </c>
      <c r="AC1667" s="154" t="str">
        <f t="shared" ref="AC1667:AC1725" si="783">IFERROR(-SIGN(Y1667)*(AA1667-IF(SIGN(Y1667)=1,N1667,M1667))*$G$12*ABS(Y1667),"")</f>
        <v/>
      </c>
      <c r="AD1667" s="154" t="str">
        <f t="shared" ref="AD1667:AD1725" si="784">IFERROR(SIGN(Z1667)*(AB1667-IF(SIGN(Z1667)=1,M1667,N1667))*$G$12*ABS(Z1667),"")</f>
        <v/>
      </c>
      <c r="AE1667" s="3" t="str">
        <f t="shared" ref="AE1667:AE1725" si="785">IF(ISNUMBER(A1667),IFERROR((IF(ISNUMBER(AC1667),AC1667,0)+IF(ISNUMBER(AD1667),AD1667,0))/(ABS(Y1667)+ABS(Z1667)),0),"")</f>
        <v/>
      </c>
      <c r="AF1667" s="3" t="str">
        <f t="shared" ref="AF1667:AF1725" si="786">IF(ISNUMBER(A1667),IF(ISNUMBER(AC1667),AC1667,0)+IF(ISNUMBER(AD1667),AD1667,0),"")</f>
        <v/>
      </c>
      <c r="AG1667" s="3" t="str">
        <f t="shared" si="763"/>
        <v/>
      </c>
      <c r="AH1667" s="4" t="str">
        <f t="shared" ref="AH1667:AH1725" si="787">IF(AG1667="y",AF1667*10*$C$11,"")</f>
        <v/>
      </c>
      <c r="AI1667" s="75" t="str">
        <f t="shared" ref="AI1667:AI1725" si="788">IF(ISNUMBER(A1667),IF(ISNUMBER(AH1667),AJ1667,AF1667*10*$C$11+AJ1667),"")</f>
        <v/>
      </c>
      <c r="AJ1667" s="75" t="str">
        <f t="shared" ref="AJ1667:AJ1725" si="789">IF(ISNUMBER(A1667),AJ1666+IF(ISNUMBER(AH1667),AH1667,0),"")</f>
        <v/>
      </c>
    </row>
    <row r="1668" spans="1:36" ht="14.25">
      <c r="A1668" s="41" t="str">
        <f t="shared" ref="A1668:A1731" si="790">IFERROR(IF(A1667+1&gt;$C$19,"",A1667+1),"")</f>
        <v/>
      </c>
      <c r="B1668" s="150" t="str">
        <f>IF(ISNUMBER(A1668),INDEX('MetaTrader Import'!$H$13:$J$5893,TRUNC(((A1668-$A$39+1)-1)/3)+1,MOD((A1668-$A$39+1)-1,3)+1),"")</f>
        <v/>
      </c>
      <c r="C1668" s="43" t="str">
        <f t="shared" si="767"/>
        <v/>
      </c>
      <c r="D1668" s="43" t="str">
        <f t="shared" ca="1" si="768"/>
        <v/>
      </c>
      <c r="E1668" s="43" t="str">
        <f t="shared" si="769"/>
        <v/>
      </c>
      <c r="F1668" s="43" t="str">
        <f t="shared" si="770"/>
        <v/>
      </c>
      <c r="G1668" s="43" t="str">
        <f>IF(A1668&lt;&gt;"",IF(A1668&lt;Data!$G$11*0.25,$C$13/$G$32,IF(A1668&gt;Data!$G$11*0.25,$C$13,$C$13*10)),"")</f>
        <v/>
      </c>
      <c r="H1668" s="43" t="str">
        <f>IF(A1668&lt;&gt;"",IF(Data!$G$9="constant",$C$13,IF(Data!$G$9="squeeze",G1668,F1668)),"")</f>
        <v/>
      </c>
      <c r="I1668" s="38" t="str">
        <f ca="1">IF(ISNUMBER(A1668),NORMINV(RAND(),0,IF(AND(Data!$G$9="squeeze",A1668&lt;Data!$G$11*0.25),$H$32,1)*$C$30*$C$13)*($C$14*$C$12),"")</f>
        <v/>
      </c>
      <c r="J1668" s="42" t="str">
        <f ca="1">IFERROR(IF(Data!$C$6="Real",B1668,I1668+J1667+($C$14*$C$12)*(NORMINV(RAND(),$C$15,CHOOSE($G$13,$C$13,F1668,G1668)))),"")</f>
        <v/>
      </c>
      <c r="K1668" s="88" t="str">
        <f>IF(ISNUMBER(A1668), IF($G$16="fixed",$G$17,MIN(H1668*Data!$C$7*$C$16*0.5,$C$17*Data!$C$7))*$C$12,"")</f>
        <v/>
      </c>
      <c r="L1668" s="42" t="str">
        <f t="shared" ca="1" si="764"/>
        <v/>
      </c>
      <c r="M1668" s="44" t="str">
        <f t="shared" ca="1" si="765"/>
        <v/>
      </c>
      <c r="N1668" s="44" t="str">
        <f t="shared" ca="1" si="766"/>
        <v/>
      </c>
      <c r="O1668" s="108" t="str">
        <f t="shared" si="771"/>
        <v/>
      </c>
      <c r="P1668" s="102" t="str">
        <f t="shared" si="772"/>
        <v/>
      </c>
      <c r="Q1668" s="102" t="str">
        <f t="shared" si="773"/>
        <v/>
      </c>
      <c r="R1668" s="120" t="str">
        <f t="shared" ref="R1668:R1731" si="791">IF(ISNUMBER(A1668),R1667+S1667,"")</f>
        <v/>
      </c>
      <c r="S1668" s="54" t="str">
        <f t="shared" ref="S1668:S1731" si="792">IF(ISNUMBER(A1668),IF(AND(R1668&lt;$M$24,Q1668&lt;$F$28,ABS(O1668)&lt;$F$27,P1668&lt;$F$26,NOT(ISNUMBER(T1667))),1,0),"")</f>
        <v/>
      </c>
      <c r="T1668" s="5" t="str">
        <f t="shared" si="774"/>
        <v/>
      </c>
      <c r="U1668" s="152" t="str">
        <f t="shared" si="775"/>
        <v/>
      </c>
      <c r="V1668" s="152" t="str">
        <f t="shared" si="776"/>
        <v/>
      </c>
      <c r="W1668" s="153" t="str">
        <f t="shared" si="777"/>
        <v/>
      </c>
      <c r="X1668" s="153" t="str">
        <f t="shared" si="778"/>
        <v/>
      </c>
      <c r="Y1668" s="153" t="str">
        <f t="shared" si="779"/>
        <v/>
      </c>
      <c r="Z1668" s="153" t="str">
        <f t="shared" si="780"/>
        <v/>
      </c>
      <c r="AA1668" s="152" t="str">
        <f t="shared" si="781"/>
        <v/>
      </c>
      <c r="AB1668" s="152" t="str">
        <f t="shared" si="782"/>
        <v/>
      </c>
      <c r="AC1668" s="154" t="str">
        <f t="shared" si="783"/>
        <v/>
      </c>
      <c r="AD1668" s="154" t="str">
        <f t="shared" si="784"/>
        <v/>
      </c>
      <c r="AE1668" s="3" t="str">
        <f t="shared" si="785"/>
        <v/>
      </c>
      <c r="AF1668" s="3" t="str">
        <f t="shared" si="786"/>
        <v/>
      </c>
      <c r="AG1668" s="3" t="str">
        <f t="shared" ref="AG1668:AG1731" si="793">IF(NOT(ISNUMBER(T1668)),"",IF(OR(AF1668&gt;$G$24,AF1668&lt;-$H$24,A1668+1&gt;$C$19),"Y","N"))</f>
        <v/>
      </c>
      <c r="AH1668" s="4" t="str">
        <f t="shared" si="787"/>
        <v/>
      </c>
      <c r="AI1668" s="75" t="str">
        <f t="shared" si="788"/>
        <v/>
      </c>
      <c r="AJ1668" s="75" t="str">
        <f t="shared" si="789"/>
        <v/>
      </c>
    </row>
    <row r="1669" spans="1:36" ht="14.25">
      <c r="A1669" s="41" t="str">
        <f t="shared" si="790"/>
        <v/>
      </c>
      <c r="B1669" s="150" t="str">
        <f>IF(ISNUMBER(A1669),INDEX('MetaTrader Import'!$H$13:$J$5893,TRUNC(((A1669-$A$39+1)-1)/3)+1,MOD((A1669-$A$39+1)-1,3)+1),"")</f>
        <v/>
      </c>
      <c r="C1669" s="43" t="str">
        <f t="shared" si="767"/>
        <v/>
      </c>
      <c r="D1669" s="43" t="str">
        <f t="shared" ca="1" si="768"/>
        <v/>
      </c>
      <c r="E1669" s="43" t="str">
        <f t="shared" si="769"/>
        <v/>
      </c>
      <c r="F1669" s="43" t="str">
        <f t="shared" si="770"/>
        <v/>
      </c>
      <c r="G1669" s="43" t="str">
        <f>IF(A1669&lt;&gt;"",IF(A1669&lt;Data!$G$11*0.25,$C$13/$G$32,IF(A1669&gt;Data!$G$11*0.25,$C$13,$C$13*10)),"")</f>
        <v/>
      </c>
      <c r="H1669" s="43" t="str">
        <f>IF(A1669&lt;&gt;"",IF(Data!$G$9="constant",$C$13,IF(Data!$G$9="squeeze",G1669,F1669)),"")</f>
        <v/>
      </c>
      <c r="I1669" s="38" t="str">
        <f ca="1">IF(ISNUMBER(A1669),NORMINV(RAND(),0,IF(AND(Data!$G$9="squeeze",A1669&lt;Data!$G$11*0.25),$H$32,1)*$C$30*$C$13)*($C$14*$C$12),"")</f>
        <v/>
      </c>
      <c r="J1669" s="42" t="str">
        <f ca="1">IFERROR(IF(Data!$C$6="Real",B1669,I1669+J1668+($C$14*$C$12)*(NORMINV(RAND(),$C$15,CHOOSE($G$13,$C$13,F1669,G1669)))),"")</f>
        <v/>
      </c>
      <c r="K1669" s="88" t="str">
        <f>IF(ISNUMBER(A1669), IF($G$16="fixed",$G$17,MIN(H1669*Data!$C$7*$C$16*0.5,$C$17*Data!$C$7))*$C$12,"")</f>
        <v/>
      </c>
      <c r="L1669" s="42" t="str">
        <f t="shared" ca="1" si="764"/>
        <v/>
      </c>
      <c r="M1669" s="44" t="str">
        <f t="shared" ca="1" si="765"/>
        <v/>
      </c>
      <c r="N1669" s="44" t="str">
        <f t="shared" ca="1" si="766"/>
        <v/>
      </c>
      <c r="O1669" s="108" t="str">
        <f t="shared" si="771"/>
        <v/>
      </c>
      <c r="P1669" s="102" t="str">
        <f t="shared" si="772"/>
        <v/>
      </c>
      <c r="Q1669" s="102" t="str">
        <f t="shared" si="773"/>
        <v/>
      </c>
      <c r="R1669" s="120" t="str">
        <f t="shared" si="791"/>
        <v/>
      </c>
      <c r="S1669" s="54" t="str">
        <f t="shared" si="792"/>
        <v/>
      </c>
      <c r="T1669" s="5" t="str">
        <f t="shared" si="774"/>
        <v/>
      </c>
      <c r="U1669" s="152" t="str">
        <f t="shared" si="775"/>
        <v/>
      </c>
      <c r="V1669" s="152" t="str">
        <f t="shared" si="776"/>
        <v/>
      </c>
      <c r="W1669" s="153" t="str">
        <f t="shared" si="777"/>
        <v/>
      </c>
      <c r="X1669" s="153" t="str">
        <f t="shared" si="778"/>
        <v/>
      </c>
      <c r="Y1669" s="153" t="str">
        <f t="shared" si="779"/>
        <v/>
      </c>
      <c r="Z1669" s="153" t="str">
        <f t="shared" si="780"/>
        <v/>
      </c>
      <c r="AA1669" s="152" t="str">
        <f t="shared" si="781"/>
        <v/>
      </c>
      <c r="AB1669" s="152" t="str">
        <f t="shared" si="782"/>
        <v/>
      </c>
      <c r="AC1669" s="154" t="str">
        <f t="shared" si="783"/>
        <v/>
      </c>
      <c r="AD1669" s="154" t="str">
        <f t="shared" si="784"/>
        <v/>
      </c>
      <c r="AE1669" s="3" t="str">
        <f t="shared" si="785"/>
        <v/>
      </c>
      <c r="AF1669" s="3" t="str">
        <f t="shared" si="786"/>
        <v/>
      </c>
      <c r="AG1669" s="3" t="str">
        <f t="shared" si="793"/>
        <v/>
      </c>
      <c r="AH1669" s="4" t="str">
        <f t="shared" si="787"/>
        <v/>
      </c>
      <c r="AI1669" s="75" t="str">
        <f t="shared" si="788"/>
        <v/>
      </c>
      <c r="AJ1669" s="75" t="str">
        <f t="shared" si="789"/>
        <v/>
      </c>
    </row>
    <row r="1670" spans="1:36" ht="14.25">
      <c r="A1670" s="41" t="str">
        <f t="shared" si="790"/>
        <v/>
      </c>
      <c r="B1670" s="150" t="str">
        <f>IF(ISNUMBER(A1670),INDEX('MetaTrader Import'!$H$13:$J$5893,TRUNC(((A1670-$A$39+1)-1)/3)+1,MOD((A1670-$A$39+1)-1,3)+1),"")</f>
        <v/>
      </c>
      <c r="C1670" s="43" t="str">
        <f t="shared" si="767"/>
        <v/>
      </c>
      <c r="D1670" s="43" t="str">
        <f t="shared" ca="1" si="768"/>
        <v/>
      </c>
      <c r="E1670" s="43" t="str">
        <f t="shared" si="769"/>
        <v/>
      </c>
      <c r="F1670" s="43" t="str">
        <f t="shared" si="770"/>
        <v/>
      </c>
      <c r="G1670" s="43" t="str">
        <f>IF(A1670&lt;&gt;"",IF(A1670&lt;Data!$G$11*0.25,$C$13/$G$32,IF(A1670&gt;Data!$G$11*0.25,$C$13,$C$13*10)),"")</f>
        <v/>
      </c>
      <c r="H1670" s="43" t="str">
        <f>IF(A1670&lt;&gt;"",IF(Data!$G$9="constant",$C$13,IF(Data!$G$9="squeeze",G1670,F1670)),"")</f>
        <v/>
      </c>
      <c r="I1670" s="38" t="str">
        <f ca="1">IF(ISNUMBER(A1670),NORMINV(RAND(),0,IF(AND(Data!$G$9="squeeze",A1670&lt;Data!$G$11*0.25),$H$32,1)*$C$30*$C$13)*($C$14*$C$12),"")</f>
        <v/>
      </c>
      <c r="J1670" s="42" t="str">
        <f ca="1">IFERROR(IF(Data!$C$6="Real",B1670,I1670+J1669+($C$14*$C$12)*(NORMINV(RAND(),$C$15,CHOOSE($G$13,$C$13,F1670,G1670)))),"")</f>
        <v/>
      </c>
      <c r="K1670" s="88" t="str">
        <f>IF(ISNUMBER(A1670), IF($G$16="fixed",$G$17,MIN(H1670*Data!$C$7*$C$16*0.5,$C$17*Data!$C$7))*$C$12,"")</f>
        <v/>
      </c>
      <c r="L1670" s="42" t="str">
        <f t="shared" ref="L1670:L1733" ca="1" si="794">IFERROR(J1670,"")</f>
        <v/>
      </c>
      <c r="M1670" s="44" t="str">
        <f t="shared" ref="M1670:M1733" ca="1" si="795">IFERROR(L1670+K1670*0.5,"")</f>
        <v/>
      </c>
      <c r="N1670" s="44" t="str">
        <f t="shared" ref="N1670:N1733" ca="1" si="796">IFERROR(L1670-K1670*0.5,"")</f>
        <v/>
      </c>
      <c r="O1670" s="108" t="str">
        <f t="shared" si="771"/>
        <v/>
      </c>
      <c r="P1670" s="102" t="str">
        <f t="shared" si="772"/>
        <v/>
      </c>
      <c r="Q1670" s="102" t="str">
        <f t="shared" si="773"/>
        <v/>
      </c>
      <c r="R1670" s="120" t="str">
        <f t="shared" si="791"/>
        <v/>
      </c>
      <c r="S1670" s="54" t="str">
        <f t="shared" si="792"/>
        <v/>
      </c>
      <c r="T1670" s="5" t="str">
        <f t="shared" si="774"/>
        <v/>
      </c>
      <c r="U1670" s="152" t="str">
        <f t="shared" si="775"/>
        <v/>
      </c>
      <c r="V1670" s="152" t="str">
        <f t="shared" si="776"/>
        <v/>
      </c>
      <c r="W1670" s="153" t="str">
        <f t="shared" si="777"/>
        <v/>
      </c>
      <c r="X1670" s="153" t="str">
        <f t="shared" si="778"/>
        <v/>
      </c>
      <c r="Y1670" s="153" t="str">
        <f t="shared" si="779"/>
        <v/>
      </c>
      <c r="Z1670" s="153" t="str">
        <f t="shared" si="780"/>
        <v/>
      </c>
      <c r="AA1670" s="152" t="str">
        <f t="shared" si="781"/>
        <v/>
      </c>
      <c r="AB1670" s="152" t="str">
        <f t="shared" si="782"/>
        <v/>
      </c>
      <c r="AC1670" s="154" t="str">
        <f t="shared" si="783"/>
        <v/>
      </c>
      <c r="AD1670" s="154" t="str">
        <f t="shared" si="784"/>
        <v/>
      </c>
      <c r="AE1670" s="3" t="str">
        <f t="shared" si="785"/>
        <v/>
      </c>
      <c r="AF1670" s="3" t="str">
        <f t="shared" si="786"/>
        <v/>
      </c>
      <c r="AG1670" s="3" t="str">
        <f t="shared" si="793"/>
        <v/>
      </c>
      <c r="AH1670" s="4" t="str">
        <f t="shared" si="787"/>
        <v/>
      </c>
      <c r="AI1670" s="75" t="str">
        <f t="shared" si="788"/>
        <v/>
      </c>
      <c r="AJ1670" s="75" t="str">
        <f t="shared" si="789"/>
        <v/>
      </c>
    </row>
    <row r="1671" spans="1:36" ht="14.25">
      <c r="A1671" s="41" t="str">
        <f t="shared" si="790"/>
        <v/>
      </c>
      <c r="B1671" s="150" t="str">
        <f>IF(ISNUMBER(A1671),INDEX('MetaTrader Import'!$H$13:$J$5893,TRUNC(((A1671-$A$39+1)-1)/3)+1,MOD((A1671-$A$39+1)-1,3)+1),"")</f>
        <v/>
      </c>
      <c r="C1671" s="43" t="str">
        <f t="shared" si="767"/>
        <v/>
      </c>
      <c r="D1671" s="43" t="str">
        <f t="shared" ca="1" si="768"/>
        <v/>
      </c>
      <c r="E1671" s="43" t="str">
        <f t="shared" si="769"/>
        <v/>
      </c>
      <c r="F1671" s="43" t="str">
        <f t="shared" si="770"/>
        <v/>
      </c>
      <c r="G1671" s="43" t="str">
        <f>IF(A1671&lt;&gt;"",IF(A1671&lt;Data!$G$11*0.25,$C$13/$G$32,IF(A1671&gt;Data!$G$11*0.25,$C$13,$C$13*10)),"")</f>
        <v/>
      </c>
      <c r="H1671" s="43" t="str">
        <f>IF(A1671&lt;&gt;"",IF(Data!$G$9="constant",$C$13,IF(Data!$G$9="squeeze",G1671,F1671)),"")</f>
        <v/>
      </c>
      <c r="I1671" s="38" t="str">
        <f ca="1">IF(ISNUMBER(A1671),NORMINV(RAND(),0,IF(AND(Data!$G$9="squeeze",A1671&lt;Data!$G$11*0.25),$H$32,1)*$C$30*$C$13)*($C$14*$C$12),"")</f>
        <v/>
      </c>
      <c r="J1671" s="42" t="str">
        <f ca="1">IFERROR(IF(Data!$C$6="Real",B1671,I1671+J1670+($C$14*$C$12)*(NORMINV(RAND(),$C$15,CHOOSE($G$13,$C$13,F1671,G1671)))),"")</f>
        <v/>
      </c>
      <c r="K1671" s="88" t="str">
        <f>IF(ISNUMBER(A1671), IF($G$16="fixed",$G$17,MIN(H1671*Data!$C$7*$C$16*0.5,$C$17*Data!$C$7))*$C$12,"")</f>
        <v/>
      </c>
      <c r="L1671" s="42" t="str">
        <f t="shared" ca="1" si="794"/>
        <v/>
      </c>
      <c r="M1671" s="44" t="str">
        <f t="shared" ca="1" si="795"/>
        <v/>
      </c>
      <c r="N1671" s="44" t="str">
        <f t="shared" ca="1" si="796"/>
        <v/>
      </c>
      <c r="O1671" s="108" t="str">
        <f t="shared" si="771"/>
        <v/>
      </c>
      <c r="P1671" s="102" t="str">
        <f t="shared" si="772"/>
        <v/>
      </c>
      <c r="Q1671" s="102" t="str">
        <f t="shared" si="773"/>
        <v/>
      </c>
      <c r="R1671" s="120" t="str">
        <f t="shared" si="791"/>
        <v/>
      </c>
      <c r="S1671" s="54" t="str">
        <f t="shared" si="792"/>
        <v/>
      </c>
      <c r="T1671" s="5" t="str">
        <f t="shared" si="774"/>
        <v/>
      </c>
      <c r="U1671" s="152" t="str">
        <f t="shared" si="775"/>
        <v/>
      </c>
      <c r="V1671" s="152" t="str">
        <f t="shared" si="776"/>
        <v/>
      </c>
      <c r="W1671" s="153" t="str">
        <f t="shared" si="777"/>
        <v/>
      </c>
      <c r="X1671" s="153" t="str">
        <f t="shared" si="778"/>
        <v/>
      </c>
      <c r="Y1671" s="153" t="str">
        <f t="shared" si="779"/>
        <v/>
      </c>
      <c r="Z1671" s="153" t="str">
        <f t="shared" si="780"/>
        <v/>
      </c>
      <c r="AA1671" s="152" t="str">
        <f t="shared" si="781"/>
        <v/>
      </c>
      <c r="AB1671" s="152" t="str">
        <f t="shared" si="782"/>
        <v/>
      </c>
      <c r="AC1671" s="154" t="str">
        <f t="shared" si="783"/>
        <v/>
      </c>
      <c r="AD1671" s="154" t="str">
        <f t="shared" si="784"/>
        <v/>
      </c>
      <c r="AE1671" s="3" t="str">
        <f t="shared" si="785"/>
        <v/>
      </c>
      <c r="AF1671" s="3" t="str">
        <f t="shared" si="786"/>
        <v/>
      </c>
      <c r="AG1671" s="3" t="str">
        <f t="shared" si="793"/>
        <v/>
      </c>
      <c r="AH1671" s="4" t="str">
        <f t="shared" si="787"/>
        <v/>
      </c>
      <c r="AI1671" s="75" t="str">
        <f t="shared" si="788"/>
        <v/>
      </c>
      <c r="AJ1671" s="75" t="str">
        <f t="shared" si="789"/>
        <v/>
      </c>
    </row>
    <row r="1672" spans="1:36" ht="14.25">
      <c r="A1672" s="41" t="str">
        <f t="shared" si="790"/>
        <v/>
      </c>
      <c r="B1672" s="150" t="str">
        <f>IF(ISNUMBER(A1672),INDEX('MetaTrader Import'!$H$13:$J$5893,TRUNC(((A1672-$A$39+1)-1)/3)+1,MOD((A1672-$A$39+1)-1,3)+1),"")</f>
        <v/>
      </c>
      <c r="C1672" s="43" t="str">
        <f t="shared" si="767"/>
        <v/>
      </c>
      <c r="D1672" s="43" t="str">
        <f t="shared" ca="1" si="768"/>
        <v/>
      </c>
      <c r="E1672" s="43" t="str">
        <f t="shared" si="769"/>
        <v/>
      </c>
      <c r="F1672" s="43" t="str">
        <f t="shared" si="770"/>
        <v/>
      </c>
      <c r="G1672" s="43" t="str">
        <f>IF(A1672&lt;&gt;"",IF(A1672&lt;Data!$G$11*0.25,$C$13/$G$32,IF(A1672&gt;Data!$G$11*0.25,$C$13,$C$13*10)),"")</f>
        <v/>
      </c>
      <c r="H1672" s="43" t="str">
        <f>IF(A1672&lt;&gt;"",IF(Data!$G$9="constant",$C$13,IF(Data!$G$9="squeeze",G1672,F1672)),"")</f>
        <v/>
      </c>
      <c r="I1672" s="38" t="str">
        <f ca="1">IF(ISNUMBER(A1672),NORMINV(RAND(),0,IF(AND(Data!$G$9="squeeze",A1672&lt;Data!$G$11*0.25),$H$32,1)*$C$30*$C$13)*($C$14*$C$12),"")</f>
        <v/>
      </c>
      <c r="J1672" s="42" t="str">
        <f ca="1">IFERROR(IF(Data!$C$6="Real",B1672,I1672+J1671+($C$14*$C$12)*(NORMINV(RAND(),$C$15,CHOOSE($G$13,$C$13,F1672,G1672)))),"")</f>
        <v/>
      </c>
      <c r="K1672" s="88" t="str">
        <f>IF(ISNUMBER(A1672), IF($G$16="fixed",$G$17,MIN(H1672*Data!$C$7*$C$16*0.5,$C$17*Data!$C$7))*$C$12,"")</f>
        <v/>
      </c>
      <c r="L1672" s="42" t="str">
        <f t="shared" ca="1" si="794"/>
        <v/>
      </c>
      <c r="M1672" s="44" t="str">
        <f t="shared" ca="1" si="795"/>
        <v/>
      </c>
      <c r="N1672" s="44" t="str">
        <f t="shared" ca="1" si="796"/>
        <v/>
      </c>
      <c r="O1672" s="108" t="str">
        <f t="shared" si="771"/>
        <v/>
      </c>
      <c r="P1672" s="102" t="str">
        <f t="shared" si="772"/>
        <v/>
      </c>
      <c r="Q1672" s="102" t="str">
        <f t="shared" si="773"/>
        <v/>
      </c>
      <c r="R1672" s="120" t="str">
        <f t="shared" si="791"/>
        <v/>
      </c>
      <c r="S1672" s="54" t="str">
        <f t="shared" si="792"/>
        <v/>
      </c>
      <c r="T1672" s="5" t="str">
        <f t="shared" si="774"/>
        <v/>
      </c>
      <c r="U1672" s="152" t="str">
        <f t="shared" si="775"/>
        <v/>
      </c>
      <c r="V1672" s="152" t="str">
        <f t="shared" si="776"/>
        <v/>
      </c>
      <c r="W1672" s="153" t="str">
        <f t="shared" si="777"/>
        <v/>
      </c>
      <c r="X1672" s="153" t="str">
        <f t="shared" si="778"/>
        <v/>
      </c>
      <c r="Y1672" s="153" t="str">
        <f t="shared" si="779"/>
        <v/>
      </c>
      <c r="Z1672" s="153" t="str">
        <f t="shared" si="780"/>
        <v/>
      </c>
      <c r="AA1672" s="152" t="str">
        <f t="shared" si="781"/>
        <v/>
      </c>
      <c r="AB1672" s="152" t="str">
        <f t="shared" si="782"/>
        <v/>
      </c>
      <c r="AC1672" s="154" t="str">
        <f t="shared" si="783"/>
        <v/>
      </c>
      <c r="AD1672" s="154" t="str">
        <f t="shared" si="784"/>
        <v/>
      </c>
      <c r="AE1672" s="3" t="str">
        <f t="shared" si="785"/>
        <v/>
      </c>
      <c r="AF1672" s="3" t="str">
        <f t="shared" si="786"/>
        <v/>
      </c>
      <c r="AG1672" s="3" t="str">
        <f t="shared" si="793"/>
        <v/>
      </c>
      <c r="AH1672" s="4" t="str">
        <f t="shared" si="787"/>
        <v/>
      </c>
      <c r="AI1672" s="75" t="str">
        <f t="shared" si="788"/>
        <v/>
      </c>
      <c r="AJ1672" s="75" t="str">
        <f t="shared" si="789"/>
        <v/>
      </c>
    </row>
    <row r="1673" spans="1:36" ht="14.25">
      <c r="A1673" s="41" t="str">
        <f t="shared" si="790"/>
        <v/>
      </c>
      <c r="B1673" s="150" t="str">
        <f>IF(ISNUMBER(A1673),INDEX('MetaTrader Import'!$H$13:$J$5893,TRUNC(((A1673-$A$39+1)-1)/3)+1,MOD((A1673-$A$39+1)-1,3)+1),"")</f>
        <v/>
      </c>
      <c r="C1673" s="43" t="str">
        <f t="shared" si="767"/>
        <v/>
      </c>
      <c r="D1673" s="43" t="str">
        <f t="shared" ca="1" si="768"/>
        <v/>
      </c>
      <c r="E1673" s="43" t="str">
        <f t="shared" si="769"/>
        <v/>
      </c>
      <c r="F1673" s="43" t="str">
        <f t="shared" si="770"/>
        <v/>
      </c>
      <c r="G1673" s="43" t="str">
        <f>IF(A1673&lt;&gt;"",IF(A1673&lt;Data!$G$11*0.25,$C$13/$G$32,IF(A1673&gt;Data!$G$11*0.25,$C$13,$C$13*10)),"")</f>
        <v/>
      </c>
      <c r="H1673" s="43" t="str">
        <f>IF(A1673&lt;&gt;"",IF(Data!$G$9="constant",$C$13,IF(Data!$G$9="squeeze",G1673,F1673)),"")</f>
        <v/>
      </c>
      <c r="I1673" s="38" t="str">
        <f ca="1">IF(ISNUMBER(A1673),NORMINV(RAND(),0,IF(AND(Data!$G$9="squeeze",A1673&lt;Data!$G$11*0.25),$H$32,1)*$C$30*$C$13)*($C$14*$C$12),"")</f>
        <v/>
      </c>
      <c r="J1673" s="42" t="str">
        <f ca="1">IFERROR(IF(Data!$C$6="Real",B1673,I1673+J1672+($C$14*$C$12)*(NORMINV(RAND(),$C$15,CHOOSE($G$13,$C$13,F1673,G1673)))),"")</f>
        <v/>
      </c>
      <c r="K1673" s="88" t="str">
        <f>IF(ISNUMBER(A1673), IF($G$16="fixed",$G$17,MIN(H1673*Data!$C$7*$C$16*0.5,$C$17*Data!$C$7))*$C$12,"")</f>
        <v/>
      </c>
      <c r="L1673" s="42" t="str">
        <f t="shared" ca="1" si="794"/>
        <v/>
      </c>
      <c r="M1673" s="44" t="str">
        <f t="shared" ca="1" si="795"/>
        <v/>
      </c>
      <c r="N1673" s="44" t="str">
        <f t="shared" ca="1" si="796"/>
        <v/>
      </c>
      <c r="O1673" s="108" t="str">
        <f t="shared" si="771"/>
        <v/>
      </c>
      <c r="P1673" s="102" t="str">
        <f t="shared" si="772"/>
        <v/>
      </c>
      <c r="Q1673" s="102" t="str">
        <f t="shared" si="773"/>
        <v/>
      </c>
      <c r="R1673" s="120" t="str">
        <f t="shared" si="791"/>
        <v/>
      </c>
      <c r="S1673" s="54" t="str">
        <f t="shared" si="792"/>
        <v/>
      </c>
      <c r="T1673" s="5" t="str">
        <f t="shared" si="774"/>
        <v/>
      </c>
      <c r="U1673" s="152" t="str">
        <f t="shared" si="775"/>
        <v/>
      </c>
      <c r="V1673" s="152" t="str">
        <f t="shared" si="776"/>
        <v/>
      </c>
      <c r="W1673" s="153" t="str">
        <f t="shared" si="777"/>
        <v/>
      </c>
      <c r="X1673" s="153" t="str">
        <f t="shared" si="778"/>
        <v/>
      </c>
      <c r="Y1673" s="153" t="str">
        <f t="shared" si="779"/>
        <v/>
      </c>
      <c r="Z1673" s="153" t="str">
        <f t="shared" si="780"/>
        <v/>
      </c>
      <c r="AA1673" s="152" t="str">
        <f t="shared" si="781"/>
        <v/>
      </c>
      <c r="AB1673" s="152" t="str">
        <f t="shared" si="782"/>
        <v/>
      </c>
      <c r="AC1673" s="154" t="str">
        <f t="shared" si="783"/>
        <v/>
      </c>
      <c r="AD1673" s="154" t="str">
        <f t="shared" si="784"/>
        <v/>
      </c>
      <c r="AE1673" s="3" t="str">
        <f t="shared" si="785"/>
        <v/>
      </c>
      <c r="AF1673" s="3" t="str">
        <f t="shared" si="786"/>
        <v/>
      </c>
      <c r="AG1673" s="3" t="str">
        <f t="shared" si="793"/>
        <v/>
      </c>
      <c r="AH1673" s="4" t="str">
        <f t="shared" si="787"/>
        <v/>
      </c>
      <c r="AI1673" s="75" t="str">
        <f t="shared" si="788"/>
        <v/>
      </c>
      <c r="AJ1673" s="75" t="str">
        <f t="shared" si="789"/>
        <v/>
      </c>
    </row>
    <row r="1674" spans="1:36" ht="14.25">
      <c r="A1674" s="41" t="str">
        <f t="shared" si="790"/>
        <v/>
      </c>
      <c r="B1674" s="150" t="str">
        <f>IF(ISNUMBER(A1674),INDEX('MetaTrader Import'!$H$13:$J$5893,TRUNC(((A1674-$A$39+1)-1)/3)+1,MOD((A1674-$A$39+1)-1,3)+1),"")</f>
        <v/>
      </c>
      <c r="C1674" s="43" t="str">
        <f t="shared" si="767"/>
        <v/>
      </c>
      <c r="D1674" s="43" t="str">
        <f t="shared" ca="1" si="768"/>
        <v/>
      </c>
      <c r="E1674" s="43" t="str">
        <f t="shared" si="769"/>
        <v/>
      </c>
      <c r="F1674" s="43" t="str">
        <f t="shared" si="770"/>
        <v/>
      </c>
      <c r="G1674" s="43" t="str">
        <f>IF(A1674&lt;&gt;"",IF(A1674&lt;Data!$G$11*0.25,$C$13/$G$32,IF(A1674&gt;Data!$G$11*0.25,$C$13,$C$13*10)),"")</f>
        <v/>
      </c>
      <c r="H1674" s="43" t="str">
        <f>IF(A1674&lt;&gt;"",IF(Data!$G$9="constant",$C$13,IF(Data!$G$9="squeeze",G1674,F1674)),"")</f>
        <v/>
      </c>
      <c r="I1674" s="38" t="str">
        <f ca="1">IF(ISNUMBER(A1674),NORMINV(RAND(),0,IF(AND(Data!$G$9="squeeze",A1674&lt;Data!$G$11*0.25),$H$32,1)*$C$30*$C$13)*($C$14*$C$12),"")</f>
        <v/>
      </c>
      <c r="J1674" s="42" t="str">
        <f ca="1">IFERROR(IF(Data!$C$6="Real",B1674,I1674+J1673+($C$14*$C$12)*(NORMINV(RAND(),$C$15,CHOOSE($G$13,$C$13,F1674,G1674)))),"")</f>
        <v/>
      </c>
      <c r="K1674" s="88" t="str">
        <f>IF(ISNUMBER(A1674), IF($G$16="fixed",$G$17,MIN(H1674*Data!$C$7*$C$16*0.5,$C$17*Data!$C$7))*$C$12,"")</f>
        <v/>
      </c>
      <c r="L1674" s="42" t="str">
        <f t="shared" ca="1" si="794"/>
        <v/>
      </c>
      <c r="M1674" s="44" t="str">
        <f t="shared" ca="1" si="795"/>
        <v/>
      </c>
      <c r="N1674" s="44" t="str">
        <f t="shared" ca="1" si="796"/>
        <v/>
      </c>
      <c r="O1674" s="108" t="str">
        <f t="shared" si="771"/>
        <v/>
      </c>
      <c r="P1674" s="102" t="str">
        <f t="shared" si="772"/>
        <v/>
      </c>
      <c r="Q1674" s="102" t="str">
        <f t="shared" si="773"/>
        <v/>
      </c>
      <c r="R1674" s="120" t="str">
        <f t="shared" si="791"/>
        <v/>
      </c>
      <c r="S1674" s="54" t="str">
        <f t="shared" si="792"/>
        <v/>
      </c>
      <c r="T1674" s="5" t="str">
        <f t="shared" si="774"/>
        <v/>
      </c>
      <c r="U1674" s="152" t="str">
        <f t="shared" si="775"/>
        <v/>
      </c>
      <c r="V1674" s="152" t="str">
        <f t="shared" si="776"/>
        <v/>
      </c>
      <c r="W1674" s="153" t="str">
        <f t="shared" si="777"/>
        <v/>
      </c>
      <c r="X1674" s="153" t="str">
        <f t="shared" si="778"/>
        <v/>
      </c>
      <c r="Y1674" s="153" t="str">
        <f t="shared" si="779"/>
        <v/>
      </c>
      <c r="Z1674" s="153" t="str">
        <f t="shared" si="780"/>
        <v/>
      </c>
      <c r="AA1674" s="152" t="str">
        <f t="shared" si="781"/>
        <v/>
      </c>
      <c r="AB1674" s="152" t="str">
        <f t="shared" si="782"/>
        <v/>
      </c>
      <c r="AC1674" s="154" t="str">
        <f t="shared" si="783"/>
        <v/>
      </c>
      <c r="AD1674" s="154" t="str">
        <f t="shared" si="784"/>
        <v/>
      </c>
      <c r="AE1674" s="3" t="str">
        <f t="shared" si="785"/>
        <v/>
      </c>
      <c r="AF1674" s="3" t="str">
        <f t="shared" si="786"/>
        <v/>
      </c>
      <c r="AG1674" s="3" t="str">
        <f t="shared" si="793"/>
        <v/>
      </c>
      <c r="AH1674" s="4" t="str">
        <f t="shared" si="787"/>
        <v/>
      </c>
      <c r="AI1674" s="75" t="str">
        <f t="shared" si="788"/>
        <v/>
      </c>
      <c r="AJ1674" s="75" t="str">
        <f t="shared" si="789"/>
        <v/>
      </c>
    </row>
    <row r="1675" spans="1:36" ht="14.25">
      <c r="A1675" s="41" t="str">
        <f t="shared" si="790"/>
        <v/>
      </c>
      <c r="B1675" s="150" t="str">
        <f>IF(ISNUMBER(A1675),INDEX('MetaTrader Import'!$H$13:$J$5893,TRUNC(((A1675-$A$39+1)-1)/3)+1,MOD((A1675-$A$39+1)-1,3)+1),"")</f>
        <v/>
      </c>
      <c r="C1675" s="43" t="str">
        <f t="shared" si="767"/>
        <v/>
      </c>
      <c r="D1675" s="43" t="str">
        <f t="shared" ca="1" si="768"/>
        <v/>
      </c>
      <c r="E1675" s="43" t="str">
        <f t="shared" si="769"/>
        <v/>
      </c>
      <c r="F1675" s="43" t="str">
        <f t="shared" si="770"/>
        <v/>
      </c>
      <c r="G1675" s="43" t="str">
        <f>IF(A1675&lt;&gt;"",IF(A1675&lt;Data!$G$11*0.25,$C$13/$G$32,IF(A1675&gt;Data!$G$11*0.25,$C$13,$C$13*10)),"")</f>
        <v/>
      </c>
      <c r="H1675" s="43" t="str">
        <f>IF(A1675&lt;&gt;"",IF(Data!$G$9="constant",$C$13,IF(Data!$G$9="squeeze",G1675,F1675)),"")</f>
        <v/>
      </c>
      <c r="I1675" s="38" t="str">
        <f ca="1">IF(ISNUMBER(A1675),NORMINV(RAND(),0,IF(AND(Data!$G$9="squeeze",A1675&lt;Data!$G$11*0.25),$H$32,1)*$C$30*$C$13)*($C$14*$C$12),"")</f>
        <v/>
      </c>
      <c r="J1675" s="42" t="str">
        <f ca="1">IFERROR(IF(Data!$C$6="Real",B1675,I1675+J1674+($C$14*$C$12)*(NORMINV(RAND(),$C$15,CHOOSE($G$13,$C$13,F1675,G1675)))),"")</f>
        <v/>
      </c>
      <c r="K1675" s="88" t="str">
        <f>IF(ISNUMBER(A1675), IF($G$16="fixed",$G$17,MIN(H1675*Data!$C$7*$C$16*0.5,$C$17*Data!$C$7))*$C$12,"")</f>
        <v/>
      </c>
      <c r="L1675" s="42" t="str">
        <f t="shared" ca="1" si="794"/>
        <v/>
      </c>
      <c r="M1675" s="44" t="str">
        <f t="shared" ca="1" si="795"/>
        <v/>
      </c>
      <c r="N1675" s="44" t="str">
        <f t="shared" ca="1" si="796"/>
        <v/>
      </c>
      <c r="O1675" s="108" t="str">
        <f t="shared" si="771"/>
        <v/>
      </c>
      <c r="P1675" s="102" t="str">
        <f t="shared" si="772"/>
        <v/>
      </c>
      <c r="Q1675" s="102" t="str">
        <f t="shared" si="773"/>
        <v/>
      </c>
      <c r="R1675" s="120" t="str">
        <f t="shared" si="791"/>
        <v/>
      </c>
      <c r="S1675" s="54" t="str">
        <f t="shared" si="792"/>
        <v/>
      </c>
      <c r="T1675" s="5" t="str">
        <f t="shared" si="774"/>
        <v/>
      </c>
      <c r="U1675" s="152" t="str">
        <f t="shared" si="775"/>
        <v/>
      </c>
      <c r="V1675" s="152" t="str">
        <f t="shared" si="776"/>
        <v/>
      </c>
      <c r="W1675" s="153" t="str">
        <f t="shared" si="777"/>
        <v/>
      </c>
      <c r="X1675" s="153" t="str">
        <f t="shared" si="778"/>
        <v/>
      </c>
      <c r="Y1675" s="153" t="str">
        <f t="shared" si="779"/>
        <v/>
      </c>
      <c r="Z1675" s="153" t="str">
        <f t="shared" si="780"/>
        <v/>
      </c>
      <c r="AA1675" s="152" t="str">
        <f t="shared" si="781"/>
        <v/>
      </c>
      <c r="AB1675" s="152" t="str">
        <f t="shared" si="782"/>
        <v/>
      </c>
      <c r="AC1675" s="154" t="str">
        <f t="shared" si="783"/>
        <v/>
      </c>
      <c r="AD1675" s="154" t="str">
        <f t="shared" si="784"/>
        <v/>
      </c>
      <c r="AE1675" s="3" t="str">
        <f t="shared" si="785"/>
        <v/>
      </c>
      <c r="AF1675" s="3" t="str">
        <f t="shared" si="786"/>
        <v/>
      </c>
      <c r="AG1675" s="3" t="str">
        <f t="shared" si="793"/>
        <v/>
      </c>
      <c r="AH1675" s="4" t="str">
        <f t="shared" si="787"/>
        <v/>
      </c>
      <c r="AI1675" s="75" t="str">
        <f t="shared" si="788"/>
        <v/>
      </c>
      <c r="AJ1675" s="75" t="str">
        <f t="shared" si="789"/>
        <v/>
      </c>
    </row>
    <row r="1676" spans="1:36" ht="14.25">
      <c r="A1676" s="41" t="str">
        <f t="shared" si="790"/>
        <v/>
      </c>
      <c r="B1676" s="150" t="str">
        <f>IF(ISNUMBER(A1676),INDEX('MetaTrader Import'!$H$13:$J$5893,TRUNC(((A1676-$A$39+1)-1)/3)+1,MOD((A1676-$A$39+1)-1,3)+1),"")</f>
        <v/>
      </c>
      <c r="C1676" s="43" t="str">
        <f t="shared" si="767"/>
        <v/>
      </c>
      <c r="D1676" s="43" t="str">
        <f t="shared" ca="1" si="768"/>
        <v/>
      </c>
      <c r="E1676" s="43" t="str">
        <f t="shared" si="769"/>
        <v/>
      </c>
      <c r="F1676" s="43" t="str">
        <f t="shared" si="770"/>
        <v/>
      </c>
      <c r="G1676" s="43" t="str">
        <f>IF(A1676&lt;&gt;"",IF(A1676&lt;Data!$G$11*0.25,$C$13/$G$32,IF(A1676&gt;Data!$G$11*0.25,$C$13,$C$13*10)),"")</f>
        <v/>
      </c>
      <c r="H1676" s="43" t="str">
        <f>IF(A1676&lt;&gt;"",IF(Data!$G$9="constant",$C$13,IF(Data!$G$9="squeeze",G1676,F1676)),"")</f>
        <v/>
      </c>
      <c r="I1676" s="38" t="str">
        <f ca="1">IF(ISNUMBER(A1676),NORMINV(RAND(),0,IF(AND(Data!$G$9="squeeze",A1676&lt;Data!$G$11*0.25),$H$32,1)*$C$30*$C$13)*($C$14*$C$12),"")</f>
        <v/>
      </c>
      <c r="J1676" s="42" t="str">
        <f ca="1">IFERROR(IF(Data!$C$6="Real",B1676,I1676+J1675+($C$14*$C$12)*(NORMINV(RAND(),$C$15,CHOOSE($G$13,$C$13,F1676,G1676)))),"")</f>
        <v/>
      </c>
      <c r="K1676" s="88" t="str">
        <f>IF(ISNUMBER(A1676), IF($G$16="fixed",$G$17,MIN(H1676*Data!$C$7*$C$16*0.5,$C$17*Data!$C$7))*$C$12,"")</f>
        <v/>
      </c>
      <c r="L1676" s="42" t="str">
        <f t="shared" ca="1" si="794"/>
        <v/>
      </c>
      <c r="M1676" s="44" t="str">
        <f t="shared" ca="1" si="795"/>
        <v/>
      </c>
      <c r="N1676" s="44" t="str">
        <f t="shared" ca="1" si="796"/>
        <v/>
      </c>
      <c r="O1676" s="108" t="str">
        <f t="shared" si="771"/>
        <v/>
      </c>
      <c r="P1676" s="102" t="str">
        <f t="shared" si="772"/>
        <v/>
      </c>
      <c r="Q1676" s="102" t="str">
        <f t="shared" si="773"/>
        <v/>
      </c>
      <c r="R1676" s="120" t="str">
        <f t="shared" si="791"/>
        <v/>
      </c>
      <c r="S1676" s="54" t="str">
        <f t="shared" si="792"/>
        <v/>
      </c>
      <c r="T1676" s="5" t="str">
        <f t="shared" si="774"/>
        <v/>
      </c>
      <c r="U1676" s="152" t="str">
        <f t="shared" si="775"/>
        <v/>
      </c>
      <c r="V1676" s="152" t="str">
        <f t="shared" si="776"/>
        <v/>
      </c>
      <c r="W1676" s="153" t="str">
        <f t="shared" si="777"/>
        <v/>
      </c>
      <c r="X1676" s="153" t="str">
        <f t="shared" si="778"/>
        <v/>
      </c>
      <c r="Y1676" s="153" t="str">
        <f t="shared" si="779"/>
        <v/>
      </c>
      <c r="Z1676" s="153" t="str">
        <f t="shared" si="780"/>
        <v/>
      </c>
      <c r="AA1676" s="152" t="str">
        <f t="shared" si="781"/>
        <v/>
      </c>
      <c r="AB1676" s="152" t="str">
        <f t="shared" si="782"/>
        <v/>
      </c>
      <c r="AC1676" s="154" t="str">
        <f t="shared" si="783"/>
        <v/>
      </c>
      <c r="AD1676" s="154" t="str">
        <f t="shared" si="784"/>
        <v/>
      </c>
      <c r="AE1676" s="3" t="str">
        <f t="shared" si="785"/>
        <v/>
      </c>
      <c r="AF1676" s="3" t="str">
        <f t="shared" si="786"/>
        <v/>
      </c>
      <c r="AG1676" s="3" t="str">
        <f t="shared" si="793"/>
        <v/>
      </c>
      <c r="AH1676" s="4" t="str">
        <f t="shared" si="787"/>
        <v/>
      </c>
      <c r="AI1676" s="75" t="str">
        <f t="shared" si="788"/>
        <v/>
      </c>
      <c r="AJ1676" s="75" t="str">
        <f t="shared" si="789"/>
        <v/>
      </c>
    </row>
    <row r="1677" spans="1:36" ht="14.25">
      <c r="A1677" s="41" t="str">
        <f t="shared" si="790"/>
        <v/>
      </c>
      <c r="B1677" s="150" t="str">
        <f>IF(ISNUMBER(A1677),INDEX('MetaTrader Import'!$H$13:$J$5893,TRUNC(((A1677-$A$39+1)-1)/3)+1,MOD((A1677-$A$39+1)-1,3)+1),"")</f>
        <v/>
      </c>
      <c r="C1677" s="43" t="str">
        <f t="shared" si="767"/>
        <v/>
      </c>
      <c r="D1677" s="43" t="str">
        <f t="shared" ca="1" si="768"/>
        <v/>
      </c>
      <c r="E1677" s="43" t="str">
        <f t="shared" si="769"/>
        <v/>
      </c>
      <c r="F1677" s="43" t="str">
        <f t="shared" si="770"/>
        <v/>
      </c>
      <c r="G1677" s="43" t="str">
        <f>IF(A1677&lt;&gt;"",IF(A1677&lt;Data!$G$11*0.25,$C$13/$G$32,IF(A1677&gt;Data!$G$11*0.25,$C$13,$C$13*10)),"")</f>
        <v/>
      </c>
      <c r="H1677" s="43" t="str">
        <f>IF(A1677&lt;&gt;"",IF(Data!$G$9="constant",$C$13,IF(Data!$G$9="squeeze",G1677,F1677)),"")</f>
        <v/>
      </c>
      <c r="I1677" s="38" t="str">
        <f ca="1">IF(ISNUMBER(A1677),NORMINV(RAND(),0,IF(AND(Data!$G$9="squeeze",A1677&lt;Data!$G$11*0.25),$H$32,1)*$C$30*$C$13)*($C$14*$C$12),"")</f>
        <v/>
      </c>
      <c r="J1677" s="42" t="str">
        <f ca="1">IFERROR(IF(Data!$C$6="Real",B1677,I1677+J1676+($C$14*$C$12)*(NORMINV(RAND(),$C$15,CHOOSE($G$13,$C$13,F1677,G1677)))),"")</f>
        <v/>
      </c>
      <c r="K1677" s="88" t="str">
        <f>IF(ISNUMBER(A1677), IF($G$16="fixed",$G$17,MIN(H1677*Data!$C$7*$C$16*0.5,$C$17*Data!$C$7))*$C$12,"")</f>
        <v/>
      </c>
      <c r="L1677" s="42" t="str">
        <f t="shared" ca="1" si="794"/>
        <v/>
      </c>
      <c r="M1677" s="44" t="str">
        <f t="shared" ca="1" si="795"/>
        <v/>
      </c>
      <c r="N1677" s="44" t="str">
        <f t="shared" ca="1" si="796"/>
        <v/>
      </c>
      <c r="O1677" s="108" t="str">
        <f t="shared" si="771"/>
        <v/>
      </c>
      <c r="P1677" s="102" t="str">
        <f t="shared" si="772"/>
        <v/>
      </c>
      <c r="Q1677" s="102" t="str">
        <f t="shared" si="773"/>
        <v/>
      </c>
      <c r="R1677" s="120" t="str">
        <f t="shared" si="791"/>
        <v/>
      </c>
      <c r="S1677" s="54" t="str">
        <f t="shared" si="792"/>
        <v/>
      </c>
      <c r="T1677" s="5" t="str">
        <f t="shared" si="774"/>
        <v/>
      </c>
      <c r="U1677" s="152" t="str">
        <f t="shared" si="775"/>
        <v/>
      </c>
      <c r="V1677" s="152" t="str">
        <f t="shared" si="776"/>
        <v/>
      </c>
      <c r="W1677" s="153" t="str">
        <f t="shared" si="777"/>
        <v/>
      </c>
      <c r="X1677" s="153" t="str">
        <f t="shared" si="778"/>
        <v/>
      </c>
      <c r="Y1677" s="153" t="str">
        <f t="shared" si="779"/>
        <v/>
      </c>
      <c r="Z1677" s="153" t="str">
        <f t="shared" si="780"/>
        <v/>
      </c>
      <c r="AA1677" s="152" t="str">
        <f t="shared" si="781"/>
        <v/>
      </c>
      <c r="AB1677" s="152" t="str">
        <f t="shared" si="782"/>
        <v/>
      </c>
      <c r="AC1677" s="154" t="str">
        <f t="shared" si="783"/>
        <v/>
      </c>
      <c r="AD1677" s="154" t="str">
        <f t="shared" si="784"/>
        <v/>
      </c>
      <c r="AE1677" s="3" t="str">
        <f t="shared" si="785"/>
        <v/>
      </c>
      <c r="AF1677" s="3" t="str">
        <f t="shared" si="786"/>
        <v/>
      </c>
      <c r="AG1677" s="3" t="str">
        <f t="shared" si="793"/>
        <v/>
      </c>
      <c r="AH1677" s="4" t="str">
        <f t="shared" si="787"/>
        <v/>
      </c>
      <c r="AI1677" s="75" t="str">
        <f t="shared" si="788"/>
        <v/>
      </c>
      <c r="AJ1677" s="75" t="str">
        <f t="shared" si="789"/>
        <v/>
      </c>
    </row>
    <row r="1678" spans="1:36" ht="14.25">
      <c r="A1678" s="41" t="str">
        <f t="shared" si="790"/>
        <v/>
      </c>
      <c r="B1678" s="150" t="str">
        <f>IF(ISNUMBER(A1678),INDEX('MetaTrader Import'!$H$13:$J$5893,TRUNC(((A1678-$A$39+1)-1)/3)+1,MOD((A1678-$A$39+1)-1,3)+1),"")</f>
        <v/>
      </c>
      <c r="C1678" s="43" t="str">
        <f t="shared" si="767"/>
        <v/>
      </c>
      <c r="D1678" s="43" t="str">
        <f t="shared" ca="1" si="768"/>
        <v/>
      </c>
      <c r="E1678" s="43" t="str">
        <f t="shared" si="769"/>
        <v/>
      </c>
      <c r="F1678" s="43" t="str">
        <f t="shared" si="770"/>
        <v/>
      </c>
      <c r="G1678" s="43" t="str">
        <f>IF(A1678&lt;&gt;"",IF(A1678&lt;Data!$G$11*0.25,$C$13/$G$32,IF(A1678&gt;Data!$G$11*0.25,$C$13,$C$13*10)),"")</f>
        <v/>
      </c>
      <c r="H1678" s="43" t="str">
        <f>IF(A1678&lt;&gt;"",IF(Data!$G$9="constant",$C$13,IF(Data!$G$9="squeeze",G1678,F1678)),"")</f>
        <v/>
      </c>
      <c r="I1678" s="38" t="str">
        <f ca="1">IF(ISNUMBER(A1678),NORMINV(RAND(),0,IF(AND(Data!$G$9="squeeze",A1678&lt;Data!$G$11*0.25),$H$32,1)*$C$30*$C$13)*($C$14*$C$12),"")</f>
        <v/>
      </c>
      <c r="J1678" s="42" t="str">
        <f ca="1">IFERROR(IF(Data!$C$6="Real",B1678,I1678+J1677+($C$14*$C$12)*(NORMINV(RAND(),$C$15,CHOOSE($G$13,$C$13,F1678,G1678)))),"")</f>
        <v/>
      </c>
      <c r="K1678" s="88" t="str">
        <f>IF(ISNUMBER(A1678), IF($G$16="fixed",$G$17,MIN(H1678*Data!$C$7*$C$16*0.5,$C$17*Data!$C$7))*$C$12,"")</f>
        <v/>
      </c>
      <c r="L1678" s="42" t="str">
        <f t="shared" ca="1" si="794"/>
        <v/>
      </c>
      <c r="M1678" s="44" t="str">
        <f t="shared" ca="1" si="795"/>
        <v/>
      </c>
      <c r="N1678" s="44" t="str">
        <f t="shared" ca="1" si="796"/>
        <v/>
      </c>
      <c r="O1678" s="108" t="str">
        <f t="shared" si="771"/>
        <v/>
      </c>
      <c r="P1678" s="102" t="str">
        <f t="shared" si="772"/>
        <v/>
      </c>
      <c r="Q1678" s="102" t="str">
        <f t="shared" si="773"/>
        <v/>
      </c>
      <c r="R1678" s="120" t="str">
        <f t="shared" si="791"/>
        <v/>
      </c>
      <c r="S1678" s="54" t="str">
        <f t="shared" si="792"/>
        <v/>
      </c>
      <c r="T1678" s="5" t="str">
        <f t="shared" si="774"/>
        <v/>
      </c>
      <c r="U1678" s="152" t="str">
        <f t="shared" si="775"/>
        <v/>
      </c>
      <c r="V1678" s="152" t="str">
        <f t="shared" si="776"/>
        <v/>
      </c>
      <c r="W1678" s="153" t="str">
        <f t="shared" si="777"/>
        <v/>
      </c>
      <c r="X1678" s="153" t="str">
        <f t="shared" si="778"/>
        <v/>
      </c>
      <c r="Y1678" s="153" t="str">
        <f t="shared" si="779"/>
        <v/>
      </c>
      <c r="Z1678" s="153" t="str">
        <f t="shared" si="780"/>
        <v/>
      </c>
      <c r="AA1678" s="152" t="str">
        <f t="shared" si="781"/>
        <v/>
      </c>
      <c r="AB1678" s="152" t="str">
        <f t="shared" si="782"/>
        <v/>
      </c>
      <c r="AC1678" s="154" t="str">
        <f t="shared" si="783"/>
        <v/>
      </c>
      <c r="AD1678" s="154" t="str">
        <f t="shared" si="784"/>
        <v/>
      </c>
      <c r="AE1678" s="3" t="str">
        <f t="shared" si="785"/>
        <v/>
      </c>
      <c r="AF1678" s="3" t="str">
        <f t="shared" si="786"/>
        <v/>
      </c>
      <c r="AG1678" s="3" t="str">
        <f t="shared" si="793"/>
        <v/>
      </c>
      <c r="AH1678" s="4" t="str">
        <f t="shared" si="787"/>
        <v/>
      </c>
      <c r="AI1678" s="75" t="str">
        <f t="shared" si="788"/>
        <v/>
      </c>
      <c r="AJ1678" s="75" t="str">
        <f t="shared" si="789"/>
        <v/>
      </c>
    </row>
    <row r="1679" spans="1:36" ht="14.25">
      <c r="A1679" s="41" t="str">
        <f t="shared" si="790"/>
        <v/>
      </c>
      <c r="B1679" s="150" t="str">
        <f>IF(ISNUMBER(A1679),INDEX('MetaTrader Import'!$H$13:$J$5893,TRUNC(((A1679-$A$39+1)-1)/3)+1,MOD((A1679-$A$39+1)-1,3)+1),"")</f>
        <v/>
      </c>
      <c r="C1679" s="43" t="str">
        <f t="shared" si="767"/>
        <v/>
      </c>
      <c r="D1679" s="43" t="str">
        <f t="shared" ca="1" si="768"/>
        <v/>
      </c>
      <c r="E1679" s="43" t="str">
        <f t="shared" si="769"/>
        <v/>
      </c>
      <c r="F1679" s="43" t="str">
        <f t="shared" si="770"/>
        <v/>
      </c>
      <c r="G1679" s="43" t="str">
        <f>IF(A1679&lt;&gt;"",IF(A1679&lt;Data!$G$11*0.25,$C$13/$G$32,IF(A1679&gt;Data!$G$11*0.25,$C$13,$C$13*10)),"")</f>
        <v/>
      </c>
      <c r="H1679" s="43" t="str">
        <f>IF(A1679&lt;&gt;"",IF(Data!$G$9="constant",$C$13,IF(Data!$G$9="squeeze",G1679,F1679)),"")</f>
        <v/>
      </c>
      <c r="I1679" s="38" t="str">
        <f ca="1">IF(ISNUMBER(A1679),NORMINV(RAND(),0,IF(AND(Data!$G$9="squeeze",A1679&lt;Data!$G$11*0.25),$H$32,1)*$C$30*$C$13)*($C$14*$C$12),"")</f>
        <v/>
      </c>
      <c r="J1679" s="42" t="str">
        <f ca="1">IFERROR(IF(Data!$C$6="Real",B1679,I1679+J1678+($C$14*$C$12)*(NORMINV(RAND(),$C$15,CHOOSE($G$13,$C$13,F1679,G1679)))),"")</f>
        <v/>
      </c>
      <c r="K1679" s="88" t="str">
        <f>IF(ISNUMBER(A1679), IF($G$16="fixed",$G$17,MIN(H1679*Data!$C$7*$C$16*0.5,$C$17*Data!$C$7))*$C$12,"")</f>
        <v/>
      </c>
      <c r="L1679" s="42" t="str">
        <f t="shared" ca="1" si="794"/>
        <v/>
      </c>
      <c r="M1679" s="44" t="str">
        <f t="shared" ca="1" si="795"/>
        <v/>
      </c>
      <c r="N1679" s="44" t="str">
        <f t="shared" ca="1" si="796"/>
        <v/>
      </c>
      <c r="O1679" s="108" t="str">
        <f t="shared" si="771"/>
        <v/>
      </c>
      <c r="P1679" s="102" t="str">
        <f t="shared" si="772"/>
        <v/>
      </c>
      <c r="Q1679" s="102" t="str">
        <f t="shared" si="773"/>
        <v/>
      </c>
      <c r="R1679" s="120" t="str">
        <f t="shared" si="791"/>
        <v/>
      </c>
      <c r="S1679" s="54" t="str">
        <f t="shared" si="792"/>
        <v/>
      </c>
      <c r="T1679" s="5" t="str">
        <f t="shared" si="774"/>
        <v/>
      </c>
      <c r="U1679" s="152" t="str">
        <f t="shared" si="775"/>
        <v/>
      </c>
      <c r="V1679" s="152" t="str">
        <f t="shared" si="776"/>
        <v/>
      </c>
      <c r="W1679" s="153" t="str">
        <f t="shared" si="777"/>
        <v/>
      </c>
      <c r="X1679" s="153" t="str">
        <f t="shared" si="778"/>
        <v/>
      </c>
      <c r="Y1679" s="153" t="str">
        <f t="shared" si="779"/>
        <v/>
      </c>
      <c r="Z1679" s="153" t="str">
        <f t="shared" si="780"/>
        <v/>
      </c>
      <c r="AA1679" s="152" t="str">
        <f t="shared" si="781"/>
        <v/>
      </c>
      <c r="AB1679" s="152" t="str">
        <f t="shared" si="782"/>
        <v/>
      </c>
      <c r="AC1679" s="154" t="str">
        <f t="shared" si="783"/>
        <v/>
      </c>
      <c r="AD1679" s="154" t="str">
        <f t="shared" si="784"/>
        <v/>
      </c>
      <c r="AE1679" s="3" t="str">
        <f t="shared" si="785"/>
        <v/>
      </c>
      <c r="AF1679" s="3" t="str">
        <f t="shared" si="786"/>
        <v/>
      </c>
      <c r="AG1679" s="3" t="str">
        <f t="shared" si="793"/>
        <v/>
      </c>
      <c r="AH1679" s="4" t="str">
        <f t="shared" si="787"/>
        <v/>
      </c>
      <c r="AI1679" s="75" t="str">
        <f t="shared" si="788"/>
        <v/>
      </c>
      <c r="AJ1679" s="75" t="str">
        <f t="shared" si="789"/>
        <v/>
      </c>
    </row>
    <row r="1680" spans="1:36" ht="14.25">
      <c r="A1680" s="41" t="str">
        <f t="shared" si="790"/>
        <v/>
      </c>
      <c r="B1680" s="150" t="str">
        <f>IF(ISNUMBER(A1680),INDEX('MetaTrader Import'!$H$13:$J$5893,TRUNC(((A1680-$A$39+1)-1)/3)+1,MOD((A1680-$A$39+1)-1,3)+1),"")</f>
        <v/>
      </c>
      <c r="C1680" s="43" t="str">
        <f t="shared" si="767"/>
        <v/>
      </c>
      <c r="D1680" s="43" t="str">
        <f t="shared" ca="1" si="768"/>
        <v/>
      </c>
      <c r="E1680" s="43" t="str">
        <f t="shared" si="769"/>
        <v/>
      </c>
      <c r="F1680" s="43" t="str">
        <f t="shared" si="770"/>
        <v/>
      </c>
      <c r="G1680" s="43" t="str">
        <f>IF(A1680&lt;&gt;"",IF(A1680&lt;Data!$G$11*0.25,$C$13/$G$32,IF(A1680&gt;Data!$G$11*0.25,$C$13,$C$13*10)),"")</f>
        <v/>
      </c>
      <c r="H1680" s="43" t="str">
        <f>IF(A1680&lt;&gt;"",IF(Data!$G$9="constant",$C$13,IF(Data!$G$9="squeeze",G1680,F1680)),"")</f>
        <v/>
      </c>
      <c r="I1680" s="38" t="str">
        <f ca="1">IF(ISNUMBER(A1680),NORMINV(RAND(),0,IF(AND(Data!$G$9="squeeze",A1680&lt;Data!$G$11*0.25),$H$32,1)*$C$30*$C$13)*($C$14*$C$12),"")</f>
        <v/>
      </c>
      <c r="J1680" s="42" t="str">
        <f ca="1">IFERROR(IF(Data!$C$6="Real",B1680,I1680+J1679+($C$14*$C$12)*(NORMINV(RAND(),$C$15,CHOOSE($G$13,$C$13,F1680,G1680)))),"")</f>
        <v/>
      </c>
      <c r="K1680" s="88" t="str">
        <f>IF(ISNUMBER(A1680), IF($G$16="fixed",$G$17,MIN(H1680*Data!$C$7*$C$16*0.5,$C$17*Data!$C$7))*$C$12,"")</f>
        <v/>
      </c>
      <c r="L1680" s="42" t="str">
        <f t="shared" ca="1" si="794"/>
        <v/>
      </c>
      <c r="M1680" s="44" t="str">
        <f t="shared" ca="1" si="795"/>
        <v/>
      </c>
      <c r="N1680" s="44" t="str">
        <f t="shared" ca="1" si="796"/>
        <v/>
      </c>
      <c r="O1680" s="108" t="str">
        <f t="shared" si="771"/>
        <v/>
      </c>
      <c r="P1680" s="102" t="str">
        <f t="shared" si="772"/>
        <v/>
      </c>
      <c r="Q1680" s="102" t="str">
        <f t="shared" si="773"/>
        <v/>
      </c>
      <c r="R1680" s="120" t="str">
        <f t="shared" si="791"/>
        <v/>
      </c>
      <c r="S1680" s="54" t="str">
        <f t="shared" si="792"/>
        <v/>
      </c>
      <c r="T1680" s="5" t="str">
        <f t="shared" si="774"/>
        <v/>
      </c>
      <c r="U1680" s="152" t="str">
        <f t="shared" si="775"/>
        <v/>
      </c>
      <c r="V1680" s="152" t="str">
        <f t="shared" si="776"/>
        <v/>
      </c>
      <c r="W1680" s="153" t="str">
        <f t="shared" si="777"/>
        <v/>
      </c>
      <c r="X1680" s="153" t="str">
        <f t="shared" si="778"/>
        <v/>
      </c>
      <c r="Y1680" s="153" t="str">
        <f t="shared" si="779"/>
        <v/>
      </c>
      <c r="Z1680" s="153" t="str">
        <f t="shared" si="780"/>
        <v/>
      </c>
      <c r="AA1680" s="152" t="str">
        <f t="shared" si="781"/>
        <v/>
      </c>
      <c r="AB1680" s="152" t="str">
        <f t="shared" si="782"/>
        <v/>
      </c>
      <c r="AC1680" s="154" t="str">
        <f t="shared" si="783"/>
        <v/>
      </c>
      <c r="AD1680" s="154" t="str">
        <f t="shared" si="784"/>
        <v/>
      </c>
      <c r="AE1680" s="3" t="str">
        <f t="shared" si="785"/>
        <v/>
      </c>
      <c r="AF1680" s="3" t="str">
        <f t="shared" si="786"/>
        <v/>
      </c>
      <c r="AG1680" s="3" t="str">
        <f t="shared" si="793"/>
        <v/>
      </c>
      <c r="AH1680" s="4" t="str">
        <f t="shared" si="787"/>
        <v/>
      </c>
      <c r="AI1680" s="75" t="str">
        <f t="shared" si="788"/>
        <v/>
      </c>
      <c r="AJ1680" s="75" t="str">
        <f t="shared" si="789"/>
        <v/>
      </c>
    </row>
    <row r="1681" spans="1:36" ht="14.25">
      <c r="A1681" s="41" t="str">
        <f t="shared" si="790"/>
        <v/>
      </c>
      <c r="B1681" s="150" t="str">
        <f>IF(ISNUMBER(A1681),INDEX('MetaTrader Import'!$H$13:$J$5893,TRUNC(((A1681-$A$39+1)-1)/3)+1,MOD((A1681-$A$39+1)-1,3)+1),"")</f>
        <v/>
      </c>
      <c r="C1681" s="43" t="str">
        <f t="shared" si="767"/>
        <v/>
      </c>
      <c r="D1681" s="43" t="str">
        <f t="shared" ca="1" si="768"/>
        <v/>
      </c>
      <c r="E1681" s="43" t="str">
        <f t="shared" si="769"/>
        <v/>
      </c>
      <c r="F1681" s="43" t="str">
        <f t="shared" si="770"/>
        <v/>
      </c>
      <c r="G1681" s="43" t="str">
        <f>IF(A1681&lt;&gt;"",IF(A1681&lt;Data!$G$11*0.25,$C$13/$G$32,IF(A1681&gt;Data!$G$11*0.25,$C$13,$C$13*10)),"")</f>
        <v/>
      </c>
      <c r="H1681" s="43" t="str">
        <f>IF(A1681&lt;&gt;"",IF(Data!$G$9="constant",$C$13,IF(Data!$G$9="squeeze",G1681,F1681)),"")</f>
        <v/>
      </c>
      <c r="I1681" s="38" t="str">
        <f ca="1">IF(ISNUMBER(A1681),NORMINV(RAND(),0,IF(AND(Data!$G$9="squeeze",A1681&lt;Data!$G$11*0.25),$H$32,1)*$C$30*$C$13)*($C$14*$C$12),"")</f>
        <v/>
      </c>
      <c r="J1681" s="42" t="str">
        <f ca="1">IFERROR(IF(Data!$C$6="Real",B1681,I1681+J1680+($C$14*$C$12)*(NORMINV(RAND(),$C$15,CHOOSE($G$13,$C$13,F1681,G1681)))),"")</f>
        <v/>
      </c>
      <c r="K1681" s="88" t="str">
        <f>IF(ISNUMBER(A1681), IF($G$16="fixed",$G$17,MIN(H1681*Data!$C$7*$C$16*0.5,$C$17*Data!$C$7))*$C$12,"")</f>
        <v/>
      </c>
      <c r="L1681" s="42" t="str">
        <f t="shared" ca="1" si="794"/>
        <v/>
      </c>
      <c r="M1681" s="44" t="str">
        <f t="shared" ca="1" si="795"/>
        <v/>
      </c>
      <c r="N1681" s="44" t="str">
        <f t="shared" ca="1" si="796"/>
        <v/>
      </c>
      <c r="O1681" s="108" t="str">
        <f t="shared" si="771"/>
        <v/>
      </c>
      <c r="P1681" s="102" t="str">
        <f t="shared" si="772"/>
        <v/>
      </c>
      <c r="Q1681" s="102" t="str">
        <f t="shared" si="773"/>
        <v/>
      </c>
      <c r="R1681" s="120" t="str">
        <f t="shared" si="791"/>
        <v/>
      </c>
      <c r="S1681" s="54" t="str">
        <f t="shared" si="792"/>
        <v/>
      </c>
      <c r="T1681" s="5" t="str">
        <f t="shared" si="774"/>
        <v/>
      </c>
      <c r="U1681" s="152" t="str">
        <f t="shared" si="775"/>
        <v/>
      </c>
      <c r="V1681" s="152" t="str">
        <f t="shared" si="776"/>
        <v/>
      </c>
      <c r="W1681" s="153" t="str">
        <f t="shared" si="777"/>
        <v/>
      </c>
      <c r="X1681" s="153" t="str">
        <f t="shared" si="778"/>
        <v/>
      </c>
      <c r="Y1681" s="153" t="str">
        <f t="shared" si="779"/>
        <v/>
      </c>
      <c r="Z1681" s="153" t="str">
        <f t="shared" si="780"/>
        <v/>
      </c>
      <c r="AA1681" s="152" t="str">
        <f t="shared" si="781"/>
        <v/>
      </c>
      <c r="AB1681" s="152" t="str">
        <f t="shared" si="782"/>
        <v/>
      </c>
      <c r="AC1681" s="154" t="str">
        <f t="shared" si="783"/>
        <v/>
      </c>
      <c r="AD1681" s="154" t="str">
        <f t="shared" si="784"/>
        <v/>
      </c>
      <c r="AE1681" s="3" t="str">
        <f t="shared" si="785"/>
        <v/>
      </c>
      <c r="AF1681" s="3" t="str">
        <f t="shared" si="786"/>
        <v/>
      </c>
      <c r="AG1681" s="3" t="str">
        <f t="shared" si="793"/>
        <v/>
      </c>
      <c r="AH1681" s="4" t="str">
        <f t="shared" si="787"/>
        <v/>
      </c>
      <c r="AI1681" s="75" t="str">
        <f t="shared" si="788"/>
        <v/>
      </c>
      <c r="AJ1681" s="75" t="str">
        <f t="shared" si="789"/>
        <v/>
      </c>
    </row>
    <row r="1682" spans="1:36" ht="14.25">
      <c r="A1682" s="41" t="str">
        <f t="shared" si="790"/>
        <v/>
      </c>
      <c r="B1682" s="150" t="str">
        <f>IF(ISNUMBER(A1682),INDEX('MetaTrader Import'!$H$13:$J$5893,TRUNC(((A1682-$A$39+1)-1)/3)+1,MOD((A1682-$A$39+1)-1,3)+1),"")</f>
        <v/>
      </c>
      <c r="C1682" s="43" t="str">
        <f t="shared" si="767"/>
        <v/>
      </c>
      <c r="D1682" s="43" t="str">
        <f t="shared" ca="1" si="768"/>
        <v/>
      </c>
      <c r="E1682" s="43" t="str">
        <f t="shared" si="769"/>
        <v/>
      </c>
      <c r="F1682" s="43" t="str">
        <f t="shared" si="770"/>
        <v/>
      </c>
      <c r="G1682" s="43" t="str">
        <f>IF(A1682&lt;&gt;"",IF(A1682&lt;Data!$G$11*0.25,$C$13/$G$32,IF(A1682&gt;Data!$G$11*0.25,$C$13,$C$13*10)),"")</f>
        <v/>
      </c>
      <c r="H1682" s="43" t="str">
        <f>IF(A1682&lt;&gt;"",IF(Data!$G$9="constant",$C$13,IF(Data!$G$9="squeeze",G1682,F1682)),"")</f>
        <v/>
      </c>
      <c r="I1682" s="38" t="str">
        <f ca="1">IF(ISNUMBER(A1682),NORMINV(RAND(),0,IF(AND(Data!$G$9="squeeze",A1682&lt;Data!$G$11*0.25),$H$32,1)*$C$30*$C$13)*($C$14*$C$12),"")</f>
        <v/>
      </c>
      <c r="J1682" s="42" t="str">
        <f ca="1">IFERROR(IF(Data!$C$6="Real",B1682,I1682+J1681+($C$14*$C$12)*(NORMINV(RAND(),$C$15,CHOOSE($G$13,$C$13,F1682,G1682)))),"")</f>
        <v/>
      </c>
      <c r="K1682" s="88" t="str">
        <f>IF(ISNUMBER(A1682), IF($G$16="fixed",$G$17,MIN(H1682*Data!$C$7*$C$16*0.5,$C$17*Data!$C$7))*$C$12,"")</f>
        <v/>
      </c>
      <c r="L1682" s="42" t="str">
        <f t="shared" ca="1" si="794"/>
        <v/>
      </c>
      <c r="M1682" s="44" t="str">
        <f t="shared" ca="1" si="795"/>
        <v/>
      </c>
      <c r="N1682" s="44" t="str">
        <f t="shared" ca="1" si="796"/>
        <v/>
      </c>
      <c r="O1682" s="108" t="str">
        <f t="shared" si="771"/>
        <v/>
      </c>
      <c r="P1682" s="102" t="str">
        <f t="shared" si="772"/>
        <v/>
      </c>
      <c r="Q1682" s="102" t="str">
        <f t="shared" si="773"/>
        <v/>
      </c>
      <c r="R1682" s="120" t="str">
        <f t="shared" si="791"/>
        <v/>
      </c>
      <c r="S1682" s="54" t="str">
        <f t="shared" si="792"/>
        <v/>
      </c>
      <c r="T1682" s="5" t="str">
        <f t="shared" si="774"/>
        <v/>
      </c>
      <c r="U1682" s="152" t="str">
        <f t="shared" si="775"/>
        <v/>
      </c>
      <c r="V1682" s="152" t="str">
        <f t="shared" si="776"/>
        <v/>
      </c>
      <c r="W1682" s="153" t="str">
        <f t="shared" si="777"/>
        <v/>
      </c>
      <c r="X1682" s="153" t="str">
        <f t="shared" si="778"/>
        <v/>
      </c>
      <c r="Y1682" s="153" t="str">
        <f t="shared" si="779"/>
        <v/>
      </c>
      <c r="Z1682" s="153" t="str">
        <f t="shared" si="780"/>
        <v/>
      </c>
      <c r="AA1682" s="152" t="str">
        <f t="shared" si="781"/>
        <v/>
      </c>
      <c r="AB1682" s="152" t="str">
        <f t="shared" si="782"/>
        <v/>
      </c>
      <c r="AC1682" s="154" t="str">
        <f t="shared" si="783"/>
        <v/>
      </c>
      <c r="AD1682" s="154" t="str">
        <f t="shared" si="784"/>
        <v/>
      </c>
      <c r="AE1682" s="3" t="str">
        <f t="shared" si="785"/>
        <v/>
      </c>
      <c r="AF1682" s="3" t="str">
        <f t="shared" si="786"/>
        <v/>
      </c>
      <c r="AG1682" s="3" t="str">
        <f t="shared" si="793"/>
        <v/>
      </c>
      <c r="AH1682" s="4" t="str">
        <f t="shared" si="787"/>
        <v/>
      </c>
      <c r="AI1682" s="75" t="str">
        <f t="shared" si="788"/>
        <v/>
      </c>
      <c r="AJ1682" s="75" t="str">
        <f t="shared" si="789"/>
        <v/>
      </c>
    </row>
    <row r="1683" spans="1:36" ht="14.25">
      <c r="A1683" s="41" t="str">
        <f t="shared" si="790"/>
        <v/>
      </c>
      <c r="B1683" s="150" t="str">
        <f>IF(ISNUMBER(A1683),INDEX('MetaTrader Import'!$H$13:$J$5893,TRUNC(((A1683-$A$39+1)-1)/3)+1,MOD((A1683-$A$39+1)-1,3)+1),"")</f>
        <v/>
      </c>
      <c r="C1683" s="43" t="str">
        <f t="shared" si="767"/>
        <v/>
      </c>
      <c r="D1683" s="43" t="str">
        <f t="shared" ca="1" si="768"/>
        <v/>
      </c>
      <c r="E1683" s="43" t="str">
        <f t="shared" si="769"/>
        <v/>
      </c>
      <c r="F1683" s="43" t="str">
        <f t="shared" si="770"/>
        <v/>
      </c>
      <c r="G1683" s="43" t="str">
        <f>IF(A1683&lt;&gt;"",IF(A1683&lt;Data!$G$11*0.25,$C$13/$G$32,IF(A1683&gt;Data!$G$11*0.25,$C$13,$C$13*10)),"")</f>
        <v/>
      </c>
      <c r="H1683" s="43" t="str">
        <f>IF(A1683&lt;&gt;"",IF(Data!$G$9="constant",$C$13,IF(Data!$G$9="squeeze",G1683,F1683)),"")</f>
        <v/>
      </c>
      <c r="I1683" s="38" t="str">
        <f ca="1">IF(ISNUMBER(A1683),NORMINV(RAND(),0,IF(AND(Data!$G$9="squeeze",A1683&lt;Data!$G$11*0.25),$H$32,1)*$C$30*$C$13)*($C$14*$C$12),"")</f>
        <v/>
      </c>
      <c r="J1683" s="42" t="str">
        <f ca="1">IFERROR(IF(Data!$C$6="Real",B1683,I1683+J1682+($C$14*$C$12)*(NORMINV(RAND(),$C$15,CHOOSE($G$13,$C$13,F1683,G1683)))),"")</f>
        <v/>
      </c>
      <c r="K1683" s="88" t="str">
        <f>IF(ISNUMBER(A1683), IF($G$16="fixed",$G$17,MIN(H1683*Data!$C$7*$C$16*0.5,$C$17*Data!$C$7))*$C$12,"")</f>
        <v/>
      </c>
      <c r="L1683" s="42" t="str">
        <f t="shared" ca="1" si="794"/>
        <v/>
      </c>
      <c r="M1683" s="44" t="str">
        <f t="shared" ca="1" si="795"/>
        <v/>
      </c>
      <c r="N1683" s="44" t="str">
        <f t="shared" ca="1" si="796"/>
        <v/>
      </c>
      <c r="O1683" s="108" t="str">
        <f t="shared" si="771"/>
        <v/>
      </c>
      <c r="P1683" s="102" t="str">
        <f t="shared" si="772"/>
        <v/>
      </c>
      <c r="Q1683" s="102" t="str">
        <f t="shared" si="773"/>
        <v/>
      </c>
      <c r="R1683" s="120" t="str">
        <f t="shared" si="791"/>
        <v/>
      </c>
      <c r="S1683" s="54" t="str">
        <f t="shared" si="792"/>
        <v/>
      </c>
      <c r="T1683" s="5" t="str">
        <f t="shared" si="774"/>
        <v/>
      </c>
      <c r="U1683" s="152" t="str">
        <f t="shared" si="775"/>
        <v/>
      </c>
      <c r="V1683" s="152" t="str">
        <f t="shared" si="776"/>
        <v/>
      </c>
      <c r="W1683" s="153" t="str">
        <f t="shared" si="777"/>
        <v/>
      </c>
      <c r="X1683" s="153" t="str">
        <f t="shared" si="778"/>
        <v/>
      </c>
      <c r="Y1683" s="153" t="str">
        <f t="shared" si="779"/>
        <v/>
      </c>
      <c r="Z1683" s="153" t="str">
        <f t="shared" si="780"/>
        <v/>
      </c>
      <c r="AA1683" s="152" t="str">
        <f t="shared" si="781"/>
        <v/>
      </c>
      <c r="AB1683" s="152" t="str">
        <f t="shared" si="782"/>
        <v/>
      </c>
      <c r="AC1683" s="154" t="str">
        <f t="shared" si="783"/>
        <v/>
      </c>
      <c r="AD1683" s="154" t="str">
        <f t="shared" si="784"/>
        <v/>
      </c>
      <c r="AE1683" s="3" t="str">
        <f t="shared" si="785"/>
        <v/>
      </c>
      <c r="AF1683" s="3" t="str">
        <f t="shared" si="786"/>
        <v/>
      </c>
      <c r="AG1683" s="3" t="str">
        <f t="shared" si="793"/>
        <v/>
      </c>
      <c r="AH1683" s="4" t="str">
        <f t="shared" si="787"/>
        <v/>
      </c>
      <c r="AI1683" s="75" t="str">
        <f t="shared" si="788"/>
        <v/>
      </c>
      <c r="AJ1683" s="75" t="str">
        <f t="shared" si="789"/>
        <v/>
      </c>
    </row>
    <row r="1684" spans="1:36" ht="14.25">
      <c r="A1684" s="41" t="str">
        <f t="shared" si="790"/>
        <v/>
      </c>
      <c r="B1684" s="150" t="str">
        <f>IF(ISNUMBER(A1684),INDEX('MetaTrader Import'!$H$13:$J$5893,TRUNC(((A1684-$A$39+1)-1)/3)+1,MOD((A1684-$A$39+1)-1,3)+1),"")</f>
        <v/>
      </c>
      <c r="C1684" s="43" t="str">
        <f t="shared" si="767"/>
        <v/>
      </c>
      <c r="D1684" s="43" t="str">
        <f t="shared" ca="1" si="768"/>
        <v/>
      </c>
      <c r="E1684" s="43" t="str">
        <f t="shared" si="769"/>
        <v/>
      </c>
      <c r="F1684" s="43" t="str">
        <f t="shared" si="770"/>
        <v/>
      </c>
      <c r="G1684" s="43" t="str">
        <f>IF(A1684&lt;&gt;"",IF(A1684&lt;Data!$G$11*0.25,$C$13/$G$32,IF(A1684&gt;Data!$G$11*0.25,$C$13,$C$13*10)),"")</f>
        <v/>
      </c>
      <c r="H1684" s="43" t="str">
        <f>IF(A1684&lt;&gt;"",IF(Data!$G$9="constant",$C$13,IF(Data!$G$9="squeeze",G1684,F1684)),"")</f>
        <v/>
      </c>
      <c r="I1684" s="38" t="str">
        <f ca="1">IF(ISNUMBER(A1684),NORMINV(RAND(),0,IF(AND(Data!$G$9="squeeze",A1684&lt;Data!$G$11*0.25),$H$32,1)*$C$30*$C$13)*($C$14*$C$12),"")</f>
        <v/>
      </c>
      <c r="J1684" s="42" t="str">
        <f ca="1">IFERROR(IF(Data!$C$6="Real",B1684,I1684+J1683+($C$14*$C$12)*(NORMINV(RAND(),$C$15,CHOOSE($G$13,$C$13,F1684,G1684)))),"")</f>
        <v/>
      </c>
      <c r="K1684" s="88" t="str">
        <f>IF(ISNUMBER(A1684), IF($G$16="fixed",$G$17,MIN(H1684*Data!$C$7*$C$16*0.5,$C$17*Data!$C$7))*$C$12,"")</f>
        <v/>
      </c>
      <c r="L1684" s="42" t="str">
        <f t="shared" ca="1" si="794"/>
        <v/>
      </c>
      <c r="M1684" s="44" t="str">
        <f t="shared" ca="1" si="795"/>
        <v/>
      </c>
      <c r="N1684" s="44" t="str">
        <f t="shared" ca="1" si="796"/>
        <v/>
      </c>
      <c r="O1684" s="108" t="str">
        <f t="shared" si="771"/>
        <v/>
      </c>
      <c r="P1684" s="102" t="str">
        <f t="shared" si="772"/>
        <v/>
      </c>
      <c r="Q1684" s="102" t="str">
        <f t="shared" si="773"/>
        <v/>
      </c>
      <c r="R1684" s="120" t="str">
        <f t="shared" si="791"/>
        <v/>
      </c>
      <c r="S1684" s="54" t="str">
        <f t="shared" si="792"/>
        <v/>
      </c>
      <c r="T1684" s="5" t="str">
        <f t="shared" si="774"/>
        <v/>
      </c>
      <c r="U1684" s="152" t="str">
        <f t="shared" si="775"/>
        <v/>
      </c>
      <c r="V1684" s="152" t="str">
        <f t="shared" si="776"/>
        <v/>
      </c>
      <c r="W1684" s="153" t="str">
        <f t="shared" si="777"/>
        <v/>
      </c>
      <c r="X1684" s="153" t="str">
        <f t="shared" si="778"/>
        <v/>
      </c>
      <c r="Y1684" s="153" t="str">
        <f t="shared" si="779"/>
        <v/>
      </c>
      <c r="Z1684" s="153" t="str">
        <f t="shared" si="780"/>
        <v/>
      </c>
      <c r="AA1684" s="152" t="str">
        <f t="shared" si="781"/>
        <v/>
      </c>
      <c r="AB1684" s="152" t="str">
        <f t="shared" si="782"/>
        <v/>
      </c>
      <c r="AC1684" s="154" t="str">
        <f t="shared" si="783"/>
        <v/>
      </c>
      <c r="AD1684" s="154" t="str">
        <f t="shared" si="784"/>
        <v/>
      </c>
      <c r="AE1684" s="3" t="str">
        <f t="shared" si="785"/>
        <v/>
      </c>
      <c r="AF1684" s="3" t="str">
        <f t="shared" si="786"/>
        <v/>
      </c>
      <c r="AG1684" s="3" t="str">
        <f t="shared" si="793"/>
        <v/>
      </c>
      <c r="AH1684" s="4" t="str">
        <f t="shared" si="787"/>
        <v/>
      </c>
      <c r="AI1684" s="75" t="str">
        <f t="shared" si="788"/>
        <v/>
      </c>
      <c r="AJ1684" s="75" t="str">
        <f t="shared" si="789"/>
        <v/>
      </c>
    </row>
    <row r="1685" spans="1:36" ht="14.25">
      <c r="A1685" s="41" t="str">
        <f t="shared" si="790"/>
        <v/>
      </c>
      <c r="B1685" s="150" t="str">
        <f>IF(ISNUMBER(A1685),INDEX('MetaTrader Import'!$H$13:$J$5893,TRUNC(((A1685-$A$39+1)-1)/3)+1,MOD((A1685-$A$39+1)-1,3)+1),"")</f>
        <v/>
      </c>
      <c r="C1685" s="43" t="str">
        <f t="shared" si="767"/>
        <v/>
      </c>
      <c r="D1685" s="43" t="str">
        <f t="shared" ca="1" si="768"/>
        <v/>
      </c>
      <c r="E1685" s="43" t="str">
        <f t="shared" si="769"/>
        <v/>
      </c>
      <c r="F1685" s="43" t="str">
        <f t="shared" si="770"/>
        <v/>
      </c>
      <c r="G1685" s="43" t="str">
        <f>IF(A1685&lt;&gt;"",IF(A1685&lt;Data!$G$11*0.25,$C$13/$G$32,IF(A1685&gt;Data!$G$11*0.25,$C$13,$C$13*10)),"")</f>
        <v/>
      </c>
      <c r="H1685" s="43" t="str">
        <f>IF(A1685&lt;&gt;"",IF(Data!$G$9="constant",$C$13,IF(Data!$G$9="squeeze",G1685,F1685)),"")</f>
        <v/>
      </c>
      <c r="I1685" s="38" t="str">
        <f ca="1">IF(ISNUMBER(A1685),NORMINV(RAND(),0,IF(AND(Data!$G$9="squeeze",A1685&lt;Data!$G$11*0.25),$H$32,1)*$C$30*$C$13)*($C$14*$C$12),"")</f>
        <v/>
      </c>
      <c r="J1685" s="42" t="str">
        <f ca="1">IFERROR(IF(Data!$C$6="Real",B1685,I1685+J1684+($C$14*$C$12)*(NORMINV(RAND(),$C$15,CHOOSE($G$13,$C$13,F1685,G1685)))),"")</f>
        <v/>
      </c>
      <c r="K1685" s="88" t="str">
        <f>IF(ISNUMBER(A1685), IF($G$16="fixed",$G$17,MIN(H1685*Data!$C$7*$C$16*0.5,$C$17*Data!$C$7))*$C$12,"")</f>
        <v/>
      </c>
      <c r="L1685" s="42" t="str">
        <f t="shared" ca="1" si="794"/>
        <v/>
      </c>
      <c r="M1685" s="44" t="str">
        <f t="shared" ca="1" si="795"/>
        <v/>
      </c>
      <c r="N1685" s="44" t="str">
        <f t="shared" ca="1" si="796"/>
        <v/>
      </c>
      <c r="O1685" s="108" t="str">
        <f t="shared" si="771"/>
        <v/>
      </c>
      <c r="P1685" s="102" t="str">
        <f t="shared" si="772"/>
        <v/>
      </c>
      <c r="Q1685" s="102" t="str">
        <f t="shared" si="773"/>
        <v/>
      </c>
      <c r="R1685" s="120" t="str">
        <f t="shared" si="791"/>
        <v/>
      </c>
      <c r="S1685" s="54" t="str">
        <f t="shared" si="792"/>
        <v/>
      </c>
      <c r="T1685" s="5" t="str">
        <f t="shared" si="774"/>
        <v/>
      </c>
      <c r="U1685" s="152" t="str">
        <f t="shared" si="775"/>
        <v/>
      </c>
      <c r="V1685" s="152" t="str">
        <f t="shared" si="776"/>
        <v/>
      </c>
      <c r="W1685" s="153" t="str">
        <f t="shared" si="777"/>
        <v/>
      </c>
      <c r="X1685" s="153" t="str">
        <f t="shared" si="778"/>
        <v/>
      </c>
      <c r="Y1685" s="153" t="str">
        <f t="shared" si="779"/>
        <v/>
      </c>
      <c r="Z1685" s="153" t="str">
        <f t="shared" si="780"/>
        <v/>
      </c>
      <c r="AA1685" s="152" t="str">
        <f t="shared" si="781"/>
        <v/>
      </c>
      <c r="AB1685" s="152" t="str">
        <f t="shared" si="782"/>
        <v/>
      </c>
      <c r="AC1685" s="154" t="str">
        <f t="shared" si="783"/>
        <v/>
      </c>
      <c r="AD1685" s="154" t="str">
        <f t="shared" si="784"/>
        <v/>
      </c>
      <c r="AE1685" s="3" t="str">
        <f t="shared" si="785"/>
        <v/>
      </c>
      <c r="AF1685" s="3" t="str">
        <f t="shared" si="786"/>
        <v/>
      </c>
      <c r="AG1685" s="3" t="str">
        <f t="shared" si="793"/>
        <v/>
      </c>
      <c r="AH1685" s="4" t="str">
        <f t="shared" si="787"/>
        <v/>
      </c>
      <c r="AI1685" s="75" t="str">
        <f t="shared" si="788"/>
        <v/>
      </c>
      <c r="AJ1685" s="75" t="str">
        <f t="shared" si="789"/>
        <v/>
      </c>
    </row>
    <row r="1686" spans="1:36" ht="14.25">
      <c r="A1686" s="41" t="str">
        <f t="shared" si="790"/>
        <v/>
      </c>
      <c r="B1686" s="150" t="str">
        <f>IF(ISNUMBER(A1686),INDEX('MetaTrader Import'!$H$13:$J$5893,TRUNC(((A1686-$A$39+1)-1)/3)+1,MOD((A1686-$A$39+1)-1,3)+1),"")</f>
        <v/>
      </c>
      <c r="C1686" s="43" t="str">
        <f t="shared" si="767"/>
        <v/>
      </c>
      <c r="D1686" s="43" t="str">
        <f t="shared" ca="1" si="768"/>
        <v/>
      </c>
      <c r="E1686" s="43" t="str">
        <f t="shared" si="769"/>
        <v/>
      </c>
      <c r="F1686" s="43" t="str">
        <f t="shared" si="770"/>
        <v/>
      </c>
      <c r="G1686" s="43" t="str">
        <f>IF(A1686&lt;&gt;"",IF(A1686&lt;Data!$G$11*0.25,$C$13/$G$32,IF(A1686&gt;Data!$G$11*0.25,$C$13,$C$13*10)),"")</f>
        <v/>
      </c>
      <c r="H1686" s="43" t="str">
        <f>IF(A1686&lt;&gt;"",IF(Data!$G$9="constant",$C$13,IF(Data!$G$9="squeeze",G1686,F1686)),"")</f>
        <v/>
      </c>
      <c r="I1686" s="38" t="str">
        <f ca="1">IF(ISNUMBER(A1686),NORMINV(RAND(),0,IF(AND(Data!$G$9="squeeze",A1686&lt;Data!$G$11*0.25),$H$32,1)*$C$30*$C$13)*($C$14*$C$12),"")</f>
        <v/>
      </c>
      <c r="J1686" s="42" t="str">
        <f ca="1">IFERROR(IF(Data!$C$6="Real",B1686,I1686+J1685+($C$14*$C$12)*(NORMINV(RAND(),$C$15,CHOOSE($G$13,$C$13,F1686,G1686)))),"")</f>
        <v/>
      </c>
      <c r="K1686" s="88" t="str">
        <f>IF(ISNUMBER(A1686), IF($G$16="fixed",$G$17,MIN(H1686*Data!$C$7*$C$16*0.5,$C$17*Data!$C$7))*$C$12,"")</f>
        <v/>
      </c>
      <c r="L1686" s="42" t="str">
        <f t="shared" ca="1" si="794"/>
        <v/>
      </c>
      <c r="M1686" s="44" t="str">
        <f t="shared" ca="1" si="795"/>
        <v/>
      </c>
      <c r="N1686" s="44" t="str">
        <f t="shared" ca="1" si="796"/>
        <v/>
      </c>
      <c r="O1686" s="108" t="str">
        <f t="shared" si="771"/>
        <v/>
      </c>
      <c r="P1686" s="102" t="str">
        <f t="shared" si="772"/>
        <v/>
      </c>
      <c r="Q1686" s="102" t="str">
        <f t="shared" si="773"/>
        <v/>
      </c>
      <c r="R1686" s="120" t="str">
        <f t="shared" si="791"/>
        <v/>
      </c>
      <c r="S1686" s="54" t="str">
        <f t="shared" si="792"/>
        <v/>
      </c>
      <c r="T1686" s="5" t="str">
        <f t="shared" si="774"/>
        <v/>
      </c>
      <c r="U1686" s="152" t="str">
        <f t="shared" si="775"/>
        <v/>
      </c>
      <c r="V1686" s="152" t="str">
        <f t="shared" si="776"/>
        <v/>
      </c>
      <c r="W1686" s="153" t="str">
        <f t="shared" si="777"/>
        <v/>
      </c>
      <c r="X1686" s="153" t="str">
        <f t="shared" si="778"/>
        <v/>
      </c>
      <c r="Y1686" s="153" t="str">
        <f t="shared" si="779"/>
        <v/>
      </c>
      <c r="Z1686" s="153" t="str">
        <f t="shared" si="780"/>
        <v/>
      </c>
      <c r="AA1686" s="152" t="str">
        <f t="shared" si="781"/>
        <v/>
      </c>
      <c r="AB1686" s="152" t="str">
        <f t="shared" si="782"/>
        <v/>
      </c>
      <c r="AC1686" s="154" t="str">
        <f t="shared" si="783"/>
        <v/>
      </c>
      <c r="AD1686" s="154" t="str">
        <f t="shared" si="784"/>
        <v/>
      </c>
      <c r="AE1686" s="3" t="str">
        <f t="shared" si="785"/>
        <v/>
      </c>
      <c r="AF1686" s="3" t="str">
        <f t="shared" si="786"/>
        <v/>
      </c>
      <c r="AG1686" s="3" t="str">
        <f t="shared" si="793"/>
        <v/>
      </c>
      <c r="AH1686" s="4" t="str">
        <f t="shared" si="787"/>
        <v/>
      </c>
      <c r="AI1686" s="75" t="str">
        <f t="shared" si="788"/>
        <v/>
      </c>
      <c r="AJ1686" s="75" t="str">
        <f t="shared" si="789"/>
        <v/>
      </c>
    </row>
    <row r="1687" spans="1:36" ht="14.25">
      <c r="A1687" s="41" t="str">
        <f t="shared" si="790"/>
        <v/>
      </c>
      <c r="B1687" s="150" t="str">
        <f>IF(ISNUMBER(A1687),INDEX('MetaTrader Import'!$H$13:$J$5893,TRUNC(((A1687-$A$39+1)-1)/3)+1,MOD((A1687-$A$39+1)-1,3)+1),"")</f>
        <v/>
      </c>
      <c r="C1687" s="43" t="str">
        <f t="shared" si="767"/>
        <v/>
      </c>
      <c r="D1687" s="43" t="str">
        <f t="shared" ca="1" si="768"/>
        <v/>
      </c>
      <c r="E1687" s="43" t="str">
        <f t="shared" si="769"/>
        <v/>
      </c>
      <c r="F1687" s="43" t="str">
        <f t="shared" si="770"/>
        <v/>
      </c>
      <c r="G1687" s="43" t="str">
        <f>IF(A1687&lt;&gt;"",IF(A1687&lt;Data!$G$11*0.25,$C$13/$G$32,IF(A1687&gt;Data!$G$11*0.25,$C$13,$C$13*10)),"")</f>
        <v/>
      </c>
      <c r="H1687" s="43" t="str">
        <f>IF(A1687&lt;&gt;"",IF(Data!$G$9="constant",$C$13,IF(Data!$G$9="squeeze",G1687,F1687)),"")</f>
        <v/>
      </c>
      <c r="I1687" s="38" t="str">
        <f ca="1">IF(ISNUMBER(A1687),NORMINV(RAND(),0,IF(AND(Data!$G$9="squeeze",A1687&lt;Data!$G$11*0.25),$H$32,1)*$C$30*$C$13)*($C$14*$C$12),"")</f>
        <v/>
      </c>
      <c r="J1687" s="42" t="str">
        <f ca="1">IFERROR(IF(Data!$C$6="Real",B1687,I1687+J1686+($C$14*$C$12)*(NORMINV(RAND(),$C$15,CHOOSE($G$13,$C$13,F1687,G1687)))),"")</f>
        <v/>
      </c>
      <c r="K1687" s="88" t="str">
        <f>IF(ISNUMBER(A1687), IF($G$16="fixed",$G$17,MIN(H1687*Data!$C$7*$C$16*0.5,$C$17*Data!$C$7))*$C$12,"")</f>
        <v/>
      </c>
      <c r="L1687" s="42" t="str">
        <f t="shared" ca="1" si="794"/>
        <v/>
      </c>
      <c r="M1687" s="44" t="str">
        <f t="shared" ca="1" si="795"/>
        <v/>
      </c>
      <c r="N1687" s="44" t="str">
        <f t="shared" ca="1" si="796"/>
        <v/>
      </c>
      <c r="O1687" s="108" t="str">
        <f t="shared" si="771"/>
        <v/>
      </c>
      <c r="P1687" s="102" t="str">
        <f t="shared" si="772"/>
        <v/>
      </c>
      <c r="Q1687" s="102" t="str">
        <f t="shared" si="773"/>
        <v/>
      </c>
      <c r="R1687" s="120" t="str">
        <f t="shared" si="791"/>
        <v/>
      </c>
      <c r="S1687" s="54" t="str">
        <f t="shared" si="792"/>
        <v/>
      </c>
      <c r="T1687" s="5" t="str">
        <f t="shared" si="774"/>
        <v/>
      </c>
      <c r="U1687" s="152" t="str">
        <f t="shared" si="775"/>
        <v/>
      </c>
      <c r="V1687" s="152" t="str">
        <f t="shared" si="776"/>
        <v/>
      </c>
      <c r="W1687" s="153" t="str">
        <f t="shared" si="777"/>
        <v/>
      </c>
      <c r="X1687" s="153" t="str">
        <f t="shared" si="778"/>
        <v/>
      </c>
      <c r="Y1687" s="153" t="str">
        <f t="shared" si="779"/>
        <v/>
      </c>
      <c r="Z1687" s="153" t="str">
        <f t="shared" si="780"/>
        <v/>
      </c>
      <c r="AA1687" s="152" t="str">
        <f t="shared" si="781"/>
        <v/>
      </c>
      <c r="AB1687" s="152" t="str">
        <f t="shared" si="782"/>
        <v/>
      </c>
      <c r="AC1687" s="154" t="str">
        <f t="shared" si="783"/>
        <v/>
      </c>
      <c r="AD1687" s="154" t="str">
        <f t="shared" si="784"/>
        <v/>
      </c>
      <c r="AE1687" s="3" t="str">
        <f t="shared" si="785"/>
        <v/>
      </c>
      <c r="AF1687" s="3" t="str">
        <f t="shared" si="786"/>
        <v/>
      </c>
      <c r="AG1687" s="3" t="str">
        <f t="shared" si="793"/>
        <v/>
      </c>
      <c r="AH1687" s="4" t="str">
        <f t="shared" si="787"/>
        <v/>
      </c>
      <c r="AI1687" s="75" t="str">
        <f t="shared" si="788"/>
        <v/>
      </c>
      <c r="AJ1687" s="75" t="str">
        <f t="shared" si="789"/>
        <v/>
      </c>
    </row>
    <row r="1688" spans="1:36" ht="14.25">
      <c r="A1688" s="41" t="str">
        <f t="shared" si="790"/>
        <v/>
      </c>
      <c r="B1688" s="150" t="str">
        <f>IF(ISNUMBER(A1688),INDEX('MetaTrader Import'!$H$13:$J$5893,TRUNC(((A1688-$A$39+1)-1)/3)+1,MOD((A1688-$A$39+1)-1,3)+1),"")</f>
        <v/>
      </c>
      <c r="C1688" s="43" t="str">
        <f t="shared" si="767"/>
        <v/>
      </c>
      <c r="D1688" s="43" t="str">
        <f t="shared" ca="1" si="768"/>
        <v/>
      </c>
      <c r="E1688" s="43" t="str">
        <f t="shared" si="769"/>
        <v/>
      </c>
      <c r="F1688" s="43" t="str">
        <f t="shared" si="770"/>
        <v/>
      </c>
      <c r="G1688" s="43" t="str">
        <f>IF(A1688&lt;&gt;"",IF(A1688&lt;Data!$G$11*0.25,$C$13/$G$32,IF(A1688&gt;Data!$G$11*0.25,$C$13,$C$13*10)),"")</f>
        <v/>
      </c>
      <c r="H1688" s="43" t="str">
        <f>IF(A1688&lt;&gt;"",IF(Data!$G$9="constant",$C$13,IF(Data!$G$9="squeeze",G1688,F1688)),"")</f>
        <v/>
      </c>
      <c r="I1688" s="38" t="str">
        <f ca="1">IF(ISNUMBER(A1688),NORMINV(RAND(),0,IF(AND(Data!$G$9="squeeze",A1688&lt;Data!$G$11*0.25),$H$32,1)*$C$30*$C$13)*($C$14*$C$12),"")</f>
        <v/>
      </c>
      <c r="J1688" s="42" t="str">
        <f ca="1">IFERROR(IF(Data!$C$6="Real",B1688,I1688+J1687+($C$14*$C$12)*(NORMINV(RAND(),$C$15,CHOOSE($G$13,$C$13,F1688,G1688)))),"")</f>
        <v/>
      </c>
      <c r="K1688" s="88" t="str">
        <f>IF(ISNUMBER(A1688), IF($G$16="fixed",$G$17,MIN(H1688*Data!$C$7*$C$16*0.5,$C$17*Data!$C$7))*$C$12,"")</f>
        <v/>
      </c>
      <c r="L1688" s="42" t="str">
        <f t="shared" ca="1" si="794"/>
        <v/>
      </c>
      <c r="M1688" s="44" t="str">
        <f t="shared" ca="1" si="795"/>
        <v/>
      </c>
      <c r="N1688" s="44" t="str">
        <f t="shared" ca="1" si="796"/>
        <v/>
      </c>
      <c r="O1688" s="108" t="str">
        <f t="shared" si="771"/>
        <v/>
      </c>
      <c r="P1688" s="102" t="str">
        <f t="shared" si="772"/>
        <v/>
      </c>
      <c r="Q1688" s="102" t="str">
        <f t="shared" si="773"/>
        <v/>
      </c>
      <c r="R1688" s="120" t="str">
        <f t="shared" si="791"/>
        <v/>
      </c>
      <c r="S1688" s="54" t="str">
        <f t="shared" si="792"/>
        <v/>
      </c>
      <c r="T1688" s="5" t="str">
        <f t="shared" si="774"/>
        <v/>
      </c>
      <c r="U1688" s="152" t="str">
        <f t="shared" si="775"/>
        <v/>
      </c>
      <c r="V1688" s="152" t="str">
        <f t="shared" si="776"/>
        <v/>
      </c>
      <c r="W1688" s="153" t="str">
        <f t="shared" si="777"/>
        <v/>
      </c>
      <c r="X1688" s="153" t="str">
        <f t="shared" si="778"/>
        <v/>
      </c>
      <c r="Y1688" s="153" t="str">
        <f t="shared" si="779"/>
        <v/>
      </c>
      <c r="Z1688" s="153" t="str">
        <f t="shared" si="780"/>
        <v/>
      </c>
      <c r="AA1688" s="152" t="str">
        <f t="shared" si="781"/>
        <v/>
      </c>
      <c r="AB1688" s="152" t="str">
        <f t="shared" si="782"/>
        <v/>
      </c>
      <c r="AC1688" s="154" t="str">
        <f t="shared" si="783"/>
        <v/>
      </c>
      <c r="AD1688" s="154" t="str">
        <f t="shared" si="784"/>
        <v/>
      </c>
      <c r="AE1688" s="3" t="str">
        <f t="shared" si="785"/>
        <v/>
      </c>
      <c r="AF1688" s="3" t="str">
        <f t="shared" si="786"/>
        <v/>
      </c>
      <c r="AG1688" s="3" t="str">
        <f t="shared" si="793"/>
        <v/>
      </c>
      <c r="AH1688" s="4" t="str">
        <f t="shared" si="787"/>
        <v/>
      </c>
      <c r="AI1688" s="75" t="str">
        <f t="shared" si="788"/>
        <v/>
      </c>
      <c r="AJ1688" s="75" t="str">
        <f t="shared" si="789"/>
        <v/>
      </c>
    </row>
    <row r="1689" spans="1:36" ht="14.25">
      <c r="A1689" s="41" t="str">
        <f t="shared" si="790"/>
        <v/>
      </c>
      <c r="B1689" s="150" t="str">
        <f>IF(ISNUMBER(A1689),INDEX('MetaTrader Import'!$H$13:$J$5893,TRUNC(((A1689-$A$39+1)-1)/3)+1,MOD((A1689-$A$39+1)-1,3)+1),"")</f>
        <v/>
      </c>
      <c r="C1689" s="43" t="str">
        <f t="shared" si="767"/>
        <v/>
      </c>
      <c r="D1689" s="43" t="str">
        <f t="shared" ca="1" si="768"/>
        <v/>
      </c>
      <c r="E1689" s="43" t="str">
        <f t="shared" si="769"/>
        <v/>
      </c>
      <c r="F1689" s="43" t="str">
        <f t="shared" si="770"/>
        <v/>
      </c>
      <c r="G1689" s="43" t="str">
        <f>IF(A1689&lt;&gt;"",IF(A1689&lt;Data!$G$11*0.25,$C$13/$G$32,IF(A1689&gt;Data!$G$11*0.25,$C$13,$C$13*10)),"")</f>
        <v/>
      </c>
      <c r="H1689" s="43" t="str">
        <f>IF(A1689&lt;&gt;"",IF(Data!$G$9="constant",$C$13,IF(Data!$G$9="squeeze",G1689,F1689)),"")</f>
        <v/>
      </c>
      <c r="I1689" s="38" t="str">
        <f ca="1">IF(ISNUMBER(A1689),NORMINV(RAND(),0,IF(AND(Data!$G$9="squeeze",A1689&lt;Data!$G$11*0.25),$H$32,1)*$C$30*$C$13)*($C$14*$C$12),"")</f>
        <v/>
      </c>
      <c r="J1689" s="42" t="str">
        <f ca="1">IFERROR(IF(Data!$C$6="Real",B1689,I1689+J1688+($C$14*$C$12)*(NORMINV(RAND(),$C$15,CHOOSE($G$13,$C$13,F1689,G1689)))),"")</f>
        <v/>
      </c>
      <c r="K1689" s="88" t="str">
        <f>IF(ISNUMBER(A1689), IF($G$16="fixed",$G$17,MIN(H1689*Data!$C$7*$C$16*0.5,$C$17*Data!$C$7))*$C$12,"")</f>
        <v/>
      </c>
      <c r="L1689" s="42" t="str">
        <f t="shared" ca="1" si="794"/>
        <v/>
      </c>
      <c r="M1689" s="44" t="str">
        <f t="shared" ca="1" si="795"/>
        <v/>
      </c>
      <c r="N1689" s="44" t="str">
        <f t="shared" ca="1" si="796"/>
        <v/>
      </c>
      <c r="O1689" s="108" t="str">
        <f t="shared" si="771"/>
        <v/>
      </c>
      <c r="P1689" s="102" t="str">
        <f t="shared" si="772"/>
        <v/>
      </c>
      <c r="Q1689" s="102" t="str">
        <f t="shared" si="773"/>
        <v/>
      </c>
      <c r="R1689" s="120" t="str">
        <f t="shared" si="791"/>
        <v/>
      </c>
      <c r="S1689" s="54" t="str">
        <f t="shared" si="792"/>
        <v/>
      </c>
      <c r="T1689" s="5" t="str">
        <f t="shared" si="774"/>
        <v/>
      </c>
      <c r="U1689" s="152" t="str">
        <f t="shared" si="775"/>
        <v/>
      </c>
      <c r="V1689" s="152" t="str">
        <f t="shared" si="776"/>
        <v/>
      </c>
      <c r="W1689" s="153" t="str">
        <f t="shared" si="777"/>
        <v/>
      </c>
      <c r="X1689" s="153" t="str">
        <f t="shared" si="778"/>
        <v/>
      </c>
      <c r="Y1689" s="153" t="str">
        <f t="shared" si="779"/>
        <v/>
      </c>
      <c r="Z1689" s="153" t="str">
        <f t="shared" si="780"/>
        <v/>
      </c>
      <c r="AA1689" s="152" t="str">
        <f t="shared" si="781"/>
        <v/>
      </c>
      <c r="AB1689" s="152" t="str">
        <f t="shared" si="782"/>
        <v/>
      </c>
      <c r="AC1689" s="154" t="str">
        <f t="shared" si="783"/>
        <v/>
      </c>
      <c r="AD1689" s="154" t="str">
        <f t="shared" si="784"/>
        <v/>
      </c>
      <c r="AE1689" s="3" t="str">
        <f t="shared" si="785"/>
        <v/>
      </c>
      <c r="AF1689" s="3" t="str">
        <f t="shared" si="786"/>
        <v/>
      </c>
      <c r="AG1689" s="3" t="str">
        <f t="shared" si="793"/>
        <v/>
      </c>
      <c r="AH1689" s="4" t="str">
        <f t="shared" si="787"/>
        <v/>
      </c>
      <c r="AI1689" s="75" t="str">
        <f t="shared" si="788"/>
        <v/>
      </c>
      <c r="AJ1689" s="75" t="str">
        <f t="shared" si="789"/>
        <v/>
      </c>
    </row>
    <row r="1690" spans="1:36" ht="14.25">
      <c r="A1690" s="41" t="str">
        <f t="shared" si="790"/>
        <v/>
      </c>
      <c r="B1690" s="150" t="str">
        <f>IF(ISNUMBER(A1690),INDEX('MetaTrader Import'!$H$13:$J$5893,TRUNC(((A1690-$A$39+1)-1)/3)+1,MOD((A1690-$A$39+1)-1,3)+1),"")</f>
        <v/>
      </c>
      <c r="C1690" s="43" t="str">
        <f t="shared" si="767"/>
        <v/>
      </c>
      <c r="D1690" s="43" t="str">
        <f t="shared" ca="1" si="768"/>
        <v/>
      </c>
      <c r="E1690" s="43" t="str">
        <f t="shared" si="769"/>
        <v/>
      </c>
      <c r="F1690" s="43" t="str">
        <f t="shared" si="770"/>
        <v/>
      </c>
      <c r="G1690" s="43" t="str">
        <f>IF(A1690&lt;&gt;"",IF(A1690&lt;Data!$G$11*0.25,$C$13/$G$32,IF(A1690&gt;Data!$G$11*0.25,$C$13,$C$13*10)),"")</f>
        <v/>
      </c>
      <c r="H1690" s="43" t="str">
        <f>IF(A1690&lt;&gt;"",IF(Data!$G$9="constant",$C$13,IF(Data!$G$9="squeeze",G1690,F1690)),"")</f>
        <v/>
      </c>
      <c r="I1690" s="38" t="str">
        <f ca="1">IF(ISNUMBER(A1690),NORMINV(RAND(),0,IF(AND(Data!$G$9="squeeze",A1690&lt;Data!$G$11*0.25),$H$32,1)*$C$30*$C$13)*($C$14*$C$12),"")</f>
        <v/>
      </c>
      <c r="J1690" s="42" t="str">
        <f ca="1">IFERROR(IF(Data!$C$6="Real",B1690,I1690+J1689+($C$14*$C$12)*(NORMINV(RAND(),$C$15,CHOOSE($G$13,$C$13,F1690,G1690)))),"")</f>
        <v/>
      </c>
      <c r="K1690" s="88" t="str">
        <f>IF(ISNUMBER(A1690), IF($G$16="fixed",$G$17,MIN(H1690*Data!$C$7*$C$16*0.5,$C$17*Data!$C$7))*$C$12,"")</f>
        <v/>
      </c>
      <c r="L1690" s="42" t="str">
        <f t="shared" ca="1" si="794"/>
        <v/>
      </c>
      <c r="M1690" s="44" t="str">
        <f t="shared" ca="1" si="795"/>
        <v/>
      </c>
      <c r="N1690" s="44" t="str">
        <f t="shared" ca="1" si="796"/>
        <v/>
      </c>
      <c r="O1690" s="108" t="str">
        <f t="shared" si="771"/>
        <v/>
      </c>
      <c r="P1690" s="102" t="str">
        <f t="shared" si="772"/>
        <v/>
      </c>
      <c r="Q1690" s="102" t="str">
        <f t="shared" si="773"/>
        <v/>
      </c>
      <c r="R1690" s="120" t="str">
        <f t="shared" si="791"/>
        <v/>
      </c>
      <c r="S1690" s="54" t="str">
        <f t="shared" si="792"/>
        <v/>
      </c>
      <c r="T1690" s="5" t="str">
        <f t="shared" si="774"/>
        <v/>
      </c>
      <c r="U1690" s="152" t="str">
        <f t="shared" si="775"/>
        <v/>
      </c>
      <c r="V1690" s="152" t="str">
        <f t="shared" si="776"/>
        <v/>
      </c>
      <c r="W1690" s="153" t="str">
        <f t="shared" si="777"/>
        <v/>
      </c>
      <c r="X1690" s="153" t="str">
        <f t="shared" si="778"/>
        <v/>
      </c>
      <c r="Y1690" s="153" t="str">
        <f t="shared" si="779"/>
        <v/>
      </c>
      <c r="Z1690" s="153" t="str">
        <f t="shared" si="780"/>
        <v/>
      </c>
      <c r="AA1690" s="152" t="str">
        <f t="shared" si="781"/>
        <v/>
      </c>
      <c r="AB1690" s="152" t="str">
        <f t="shared" si="782"/>
        <v/>
      </c>
      <c r="AC1690" s="154" t="str">
        <f t="shared" si="783"/>
        <v/>
      </c>
      <c r="AD1690" s="154" t="str">
        <f t="shared" si="784"/>
        <v/>
      </c>
      <c r="AE1690" s="3" t="str">
        <f t="shared" si="785"/>
        <v/>
      </c>
      <c r="AF1690" s="3" t="str">
        <f t="shared" si="786"/>
        <v/>
      </c>
      <c r="AG1690" s="3" t="str">
        <f t="shared" si="793"/>
        <v/>
      </c>
      <c r="AH1690" s="4" t="str">
        <f t="shared" si="787"/>
        <v/>
      </c>
      <c r="AI1690" s="75" t="str">
        <f t="shared" si="788"/>
        <v/>
      </c>
      <c r="AJ1690" s="75" t="str">
        <f t="shared" si="789"/>
        <v/>
      </c>
    </row>
    <row r="1691" spans="1:36" ht="14.25">
      <c r="A1691" s="41" t="str">
        <f t="shared" si="790"/>
        <v/>
      </c>
      <c r="B1691" s="150" t="str">
        <f>IF(ISNUMBER(A1691),INDEX('MetaTrader Import'!$H$13:$J$5893,TRUNC(((A1691-$A$39+1)-1)/3)+1,MOD((A1691-$A$39+1)-1,3)+1),"")</f>
        <v/>
      </c>
      <c r="C1691" s="43" t="str">
        <f t="shared" si="767"/>
        <v/>
      </c>
      <c r="D1691" s="43" t="str">
        <f t="shared" ca="1" si="768"/>
        <v/>
      </c>
      <c r="E1691" s="43" t="str">
        <f t="shared" si="769"/>
        <v/>
      </c>
      <c r="F1691" s="43" t="str">
        <f t="shared" si="770"/>
        <v/>
      </c>
      <c r="G1691" s="43" t="str">
        <f>IF(A1691&lt;&gt;"",IF(A1691&lt;Data!$G$11*0.25,$C$13/$G$32,IF(A1691&gt;Data!$G$11*0.25,$C$13,$C$13*10)),"")</f>
        <v/>
      </c>
      <c r="H1691" s="43" t="str">
        <f>IF(A1691&lt;&gt;"",IF(Data!$G$9="constant",$C$13,IF(Data!$G$9="squeeze",G1691,F1691)),"")</f>
        <v/>
      </c>
      <c r="I1691" s="38" t="str">
        <f ca="1">IF(ISNUMBER(A1691),NORMINV(RAND(),0,IF(AND(Data!$G$9="squeeze",A1691&lt;Data!$G$11*0.25),$H$32,1)*$C$30*$C$13)*($C$14*$C$12),"")</f>
        <v/>
      </c>
      <c r="J1691" s="42" t="str">
        <f ca="1">IFERROR(IF(Data!$C$6="Real",B1691,I1691+J1690+($C$14*$C$12)*(NORMINV(RAND(),$C$15,CHOOSE($G$13,$C$13,F1691,G1691)))),"")</f>
        <v/>
      </c>
      <c r="K1691" s="88" t="str">
        <f>IF(ISNUMBER(A1691), IF($G$16="fixed",$G$17,MIN(H1691*Data!$C$7*$C$16*0.5,$C$17*Data!$C$7))*$C$12,"")</f>
        <v/>
      </c>
      <c r="L1691" s="42" t="str">
        <f t="shared" ca="1" si="794"/>
        <v/>
      </c>
      <c r="M1691" s="44" t="str">
        <f t="shared" ca="1" si="795"/>
        <v/>
      </c>
      <c r="N1691" s="44" t="str">
        <f t="shared" ca="1" si="796"/>
        <v/>
      </c>
      <c r="O1691" s="108" t="str">
        <f t="shared" si="771"/>
        <v/>
      </c>
      <c r="P1691" s="102" t="str">
        <f t="shared" si="772"/>
        <v/>
      </c>
      <c r="Q1691" s="102" t="str">
        <f t="shared" si="773"/>
        <v/>
      </c>
      <c r="R1691" s="120" t="str">
        <f t="shared" si="791"/>
        <v/>
      </c>
      <c r="S1691" s="54" t="str">
        <f t="shared" si="792"/>
        <v/>
      </c>
      <c r="T1691" s="5" t="str">
        <f t="shared" si="774"/>
        <v/>
      </c>
      <c r="U1691" s="152" t="str">
        <f t="shared" si="775"/>
        <v/>
      </c>
      <c r="V1691" s="152" t="str">
        <f t="shared" si="776"/>
        <v/>
      </c>
      <c r="W1691" s="153" t="str">
        <f t="shared" si="777"/>
        <v/>
      </c>
      <c r="X1691" s="153" t="str">
        <f t="shared" si="778"/>
        <v/>
      </c>
      <c r="Y1691" s="153" t="str">
        <f t="shared" si="779"/>
        <v/>
      </c>
      <c r="Z1691" s="153" t="str">
        <f t="shared" si="780"/>
        <v/>
      </c>
      <c r="AA1691" s="152" t="str">
        <f t="shared" si="781"/>
        <v/>
      </c>
      <c r="AB1691" s="152" t="str">
        <f t="shared" si="782"/>
        <v/>
      </c>
      <c r="AC1691" s="154" t="str">
        <f t="shared" si="783"/>
        <v/>
      </c>
      <c r="AD1691" s="154" t="str">
        <f t="shared" si="784"/>
        <v/>
      </c>
      <c r="AE1691" s="3" t="str">
        <f t="shared" si="785"/>
        <v/>
      </c>
      <c r="AF1691" s="3" t="str">
        <f t="shared" si="786"/>
        <v/>
      </c>
      <c r="AG1691" s="3" t="str">
        <f t="shared" si="793"/>
        <v/>
      </c>
      <c r="AH1691" s="4" t="str">
        <f t="shared" si="787"/>
        <v/>
      </c>
      <c r="AI1691" s="75" t="str">
        <f t="shared" si="788"/>
        <v/>
      </c>
      <c r="AJ1691" s="75" t="str">
        <f t="shared" si="789"/>
        <v/>
      </c>
    </row>
    <row r="1692" spans="1:36" ht="14.25">
      <c r="A1692" s="41" t="str">
        <f t="shared" si="790"/>
        <v/>
      </c>
      <c r="B1692" s="150" t="str">
        <f>IF(ISNUMBER(A1692),INDEX('MetaTrader Import'!$H$13:$J$5893,TRUNC(((A1692-$A$39+1)-1)/3)+1,MOD((A1692-$A$39+1)-1,3)+1),"")</f>
        <v/>
      </c>
      <c r="C1692" s="43" t="str">
        <f t="shared" si="767"/>
        <v/>
      </c>
      <c r="D1692" s="43" t="str">
        <f t="shared" ca="1" si="768"/>
        <v/>
      </c>
      <c r="E1692" s="43" t="str">
        <f t="shared" si="769"/>
        <v/>
      </c>
      <c r="F1692" s="43" t="str">
        <f t="shared" si="770"/>
        <v/>
      </c>
      <c r="G1692" s="43" t="str">
        <f>IF(A1692&lt;&gt;"",IF(A1692&lt;Data!$G$11*0.25,$C$13/$G$32,IF(A1692&gt;Data!$G$11*0.25,$C$13,$C$13*10)),"")</f>
        <v/>
      </c>
      <c r="H1692" s="43" t="str">
        <f>IF(A1692&lt;&gt;"",IF(Data!$G$9="constant",$C$13,IF(Data!$G$9="squeeze",G1692,F1692)),"")</f>
        <v/>
      </c>
      <c r="I1692" s="38" t="str">
        <f ca="1">IF(ISNUMBER(A1692),NORMINV(RAND(),0,IF(AND(Data!$G$9="squeeze",A1692&lt;Data!$G$11*0.25),$H$32,1)*$C$30*$C$13)*($C$14*$C$12),"")</f>
        <v/>
      </c>
      <c r="J1692" s="42" t="str">
        <f ca="1">IFERROR(IF(Data!$C$6="Real",B1692,I1692+J1691+($C$14*$C$12)*(NORMINV(RAND(),$C$15,CHOOSE($G$13,$C$13,F1692,G1692)))),"")</f>
        <v/>
      </c>
      <c r="K1692" s="88" t="str">
        <f>IF(ISNUMBER(A1692), IF($G$16="fixed",$G$17,MIN(H1692*Data!$C$7*$C$16*0.5,$C$17*Data!$C$7))*$C$12,"")</f>
        <v/>
      </c>
      <c r="L1692" s="42" t="str">
        <f t="shared" ca="1" si="794"/>
        <v/>
      </c>
      <c r="M1692" s="44" t="str">
        <f t="shared" ca="1" si="795"/>
        <v/>
      </c>
      <c r="N1692" s="44" t="str">
        <f t="shared" ca="1" si="796"/>
        <v/>
      </c>
      <c r="O1692" s="108" t="str">
        <f t="shared" si="771"/>
        <v/>
      </c>
      <c r="P1692" s="102" t="str">
        <f t="shared" si="772"/>
        <v/>
      </c>
      <c r="Q1692" s="102" t="str">
        <f t="shared" si="773"/>
        <v/>
      </c>
      <c r="R1692" s="120" t="str">
        <f t="shared" si="791"/>
        <v/>
      </c>
      <c r="S1692" s="54" t="str">
        <f t="shared" si="792"/>
        <v/>
      </c>
      <c r="T1692" s="5" t="str">
        <f t="shared" si="774"/>
        <v/>
      </c>
      <c r="U1692" s="152" t="str">
        <f t="shared" si="775"/>
        <v/>
      </c>
      <c r="V1692" s="152" t="str">
        <f t="shared" si="776"/>
        <v/>
      </c>
      <c r="W1692" s="153" t="str">
        <f t="shared" si="777"/>
        <v/>
      </c>
      <c r="X1692" s="153" t="str">
        <f t="shared" si="778"/>
        <v/>
      </c>
      <c r="Y1692" s="153" t="str">
        <f t="shared" si="779"/>
        <v/>
      </c>
      <c r="Z1692" s="153" t="str">
        <f t="shared" si="780"/>
        <v/>
      </c>
      <c r="AA1692" s="152" t="str">
        <f t="shared" si="781"/>
        <v/>
      </c>
      <c r="AB1692" s="152" t="str">
        <f t="shared" si="782"/>
        <v/>
      </c>
      <c r="AC1692" s="154" t="str">
        <f t="shared" si="783"/>
        <v/>
      </c>
      <c r="AD1692" s="154" t="str">
        <f t="shared" si="784"/>
        <v/>
      </c>
      <c r="AE1692" s="3" t="str">
        <f t="shared" si="785"/>
        <v/>
      </c>
      <c r="AF1692" s="3" t="str">
        <f t="shared" si="786"/>
        <v/>
      </c>
      <c r="AG1692" s="3" t="str">
        <f t="shared" si="793"/>
        <v/>
      </c>
      <c r="AH1692" s="4" t="str">
        <f t="shared" si="787"/>
        <v/>
      </c>
      <c r="AI1692" s="75" t="str">
        <f t="shared" si="788"/>
        <v/>
      </c>
      <c r="AJ1692" s="75" t="str">
        <f t="shared" si="789"/>
        <v/>
      </c>
    </row>
    <row r="1693" spans="1:36" ht="14.25">
      <c r="A1693" s="41" t="str">
        <f t="shared" si="790"/>
        <v/>
      </c>
      <c r="B1693" s="150" t="str">
        <f>IF(ISNUMBER(A1693),INDEX('MetaTrader Import'!$H$13:$J$5893,TRUNC(((A1693-$A$39+1)-1)/3)+1,MOD((A1693-$A$39+1)-1,3)+1),"")</f>
        <v/>
      </c>
      <c r="C1693" s="43" t="str">
        <f t="shared" si="767"/>
        <v/>
      </c>
      <c r="D1693" s="43" t="str">
        <f t="shared" ca="1" si="768"/>
        <v/>
      </c>
      <c r="E1693" s="43" t="str">
        <f t="shared" si="769"/>
        <v/>
      </c>
      <c r="F1693" s="43" t="str">
        <f t="shared" si="770"/>
        <v/>
      </c>
      <c r="G1693" s="43" t="str">
        <f>IF(A1693&lt;&gt;"",IF(A1693&lt;Data!$G$11*0.25,$C$13/$G$32,IF(A1693&gt;Data!$G$11*0.25,$C$13,$C$13*10)),"")</f>
        <v/>
      </c>
      <c r="H1693" s="43" t="str">
        <f>IF(A1693&lt;&gt;"",IF(Data!$G$9="constant",$C$13,IF(Data!$G$9="squeeze",G1693,F1693)),"")</f>
        <v/>
      </c>
      <c r="I1693" s="38" t="str">
        <f ca="1">IF(ISNUMBER(A1693),NORMINV(RAND(),0,IF(AND(Data!$G$9="squeeze",A1693&lt;Data!$G$11*0.25),$H$32,1)*$C$30*$C$13)*($C$14*$C$12),"")</f>
        <v/>
      </c>
      <c r="J1693" s="42" t="str">
        <f ca="1">IFERROR(IF(Data!$C$6="Real",B1693,I1693+J1692+($C$14*$C$12)*(NORMINV(RAND(),$C$15,CHOOSE($G$13,$C$13,F1693,G1693)))),"")</f>
        <v/>
      </c>
      <c r="K1693" s="88" t="str">
        <f>IF(ISNUMBER(A1693), IF($G$16="fixed",$G$17,MIN(H1693*Data!$C$7*$C$16*0.5,$C$17*Data!$C$7))*$C$12,"")</f>
        <v/>
      </c>
      <c r="L1693" s="42" t="str">
        <f t="shared" ca="1" si="794"/>
        <v/>
      </c>
      <c r="M1693" s="44" t="str">
        <f t="shared" ca="1" si="795"/>
        <v/>
      </c>
      <c r="N1693" s="44" t="str">
        <f t="shared" ca="1" si="796"/>
        <v/>
      </c>
      <c r="O1693" s="108" t="str">
        <f t="shared" si="771"/>
        <v/>
      </c>
      <c r="P1693" s="102" t="str">
        <f t="shared" si="772"/>
        <v/>
      </c>
      <c r="Q1693" s="102" t="str">
        <f t="shared" si="773"/>
        <v/>
      </c>
      <c r="R1693" s="120" t="str">
        <f t="shared" si="791"/>
        <v/>
      </c>
      <c r="S1693" s="54" t="str">
        <f t="shared" si="792"/>
        <v/>
      </c>
      <c r="T1693" s="5" t="str">
        <f t="shared" si="774"/>
        <v/>
      </c>
      <c r="U1693" s="152" t="str">
        <f t="shared" si="775"/>
        <v/>
      </c>
      <c r="V1693" s="152" t="str">
        <f t="shared" si="776"/>
        <v/>
      </c>
      <c r="W1693" s="153" t="str">
        <f t="shared" si="777"/>
        <v/>
      </c>
      <c r="X1693" s="153" t="str">
        <f t="shared" si="778"/>
        <v/>
      </c>
      <c r="Y1693" s="153" t="str">
        <f t="shared" si="779"/>
        <v/>
      </c>
      <c r="Z1693" s="153" t="str">
        <f t="shared" si="780"/>
        <v/>
      </c>
      <c r="AA1693" s="152" t="str">
        <f t="shared" si="781"/>
        <v/>
      </c>
      <c r="AB1693" s="152" t="str">
        <f t="shared" si="782"/>
        <v/>
      </c>
      <c r="AC1693" s="154" t="str">
        <f t="shared" si="783"/>
        <v/>
      </c>
      <c r="AD1693" s="154" t="str">
        <f t="shared" si="784"/>
        <v/>
      </c>
      <c r="AE1693" s="3" t="str">
        <f t="shared" si="785"/>
        <v/>
      </c>
      <c r="AF1693" s="3" t="str">
        <f t="shared" si="786"/>
        <v/>
      </c>
      <c r="AG1693" s="3" t="str">
        <f t="shared" si="793"/>
        <v/>
      </c>
      <c r="AH1693" s="4" t="str">
        <f t="shared" si="787"/>
        <v/>
      </c>
      <c r="AI1693" s="75" t="str">
        <f t="shared" si="788"/>
        <v/>
      </c>
      <c r="AJ1693" s="75" t="str">
        <f t="shared" si="789"/>
        <v/>
      </c>
    </row>
    <row r="1694" spans="1:36" ht="14.25">
      <c r="A1694" s="41" t="str">
        <f t="shared" si="790"/>
        <v/>
      </c>
      <c r="B1694" s="150" t="str">
        <f>IF(ISNUMBER(A1694),INDEX('MetaTrader Import'!$H$13:$J$5893,TRUNC(((A1694-$A$39+1)-1)/3)+1,MOD((A1694-$A$39+1)-1,3)+1),"")</f>
        <v/>
      </c>
      <c r="C1694" s="43" t="str">
        <f t="shared" si="767"/>
        <v/>
      </c>
      <c r="D1694" s="43" t="str">
        <f t="shared" ca="1" si="768"/>
        <v/>
      </c>
      <c r="E1694" s="43" t="str">
        <f t="shared" si="769"/>
        <v/>
      </c>
      <c r="F1694" s="43" t="str">
        <f t="shared" si="770"/>
        <v/>
      </c>
      <c r="G1694" s="43" t="str">
        <f>IF(A1694&lt;&gt;"",IF(A1694&lt;Data!$G$11*0.25,$C$13/$G$32,IF(A1694&gt;Data!$G$11*0.25,$C$13,$C$13*10)),"")</f>
        <v/>
      </c>
      <c r="H1694" s="43" t="str">
        <f>IF(A1694&lt;&gt;"",IF(Data!$G$9="constant",$C$13,IF(Data!$G$9="squeeze",G1694,F1694)),"")</f>
        <v/>
      </c>
      <c r="I1694" s="38" t="str">
        <f ca="1">IF(ISNUMBER(A1694),NORMINV(RAND(),0,IF(AND(Data!$G$9="squeeze",A1694&lt;Data!$G$11*0.25),$H$32,1)*$C$30*$C$13)*($C$14*$C$12),"")</f>
        <v/>
      </c>
      <c r="J1694" s="42" t="str">
        <f ca="1">IFERROR(IF(Data!$C$6="Real",B1694,I1694+J1693+($C$14*$C$12)*(NORMINV(RAND(),$C$15,CHOOSE($G$13,$C$13,F1694,G1694)))),"")</f>
        <v/>
      </c>
      <c r="K1694" s="88" t="str">
        <f>IF(ISNUMBER(A1694), IF($G$16="fixed",$G$17,MIN(H1694*Data!$C$7*$C$16*0.5,$C$17*Data!$C$7))*$C$12,"")</f>
        <v/>
      </c>
      <c r="L1694" s="42" t="str">
        <f t="shared" ca="1" si="794"/>
        <v/>
      </c>
      <c r="M1694" s="44" t="str">
        <f t="shared" ca="1" si="795"/>
        <v/>
      </c>
      <c r="N1694" s="44" t="str">
        <f t="shared" ca="1" si="796"/>
        <v/>
      </c>
      <c r="O1694" s="108" t="str">
        <f t="shared" si="771"/>
        <v/>
      </c>
      <c r="P1694" s="102" t="str">
        <f t="shared" si="772"/>
        <v/>
      </c>
      <c r="Q1694" s="102" t="str">
        <f t="shared" si="773"/>
        <v/>
      </c>
      <c r="R1694" s="120" t="str">
        <f t="shared" si="791"/>
        <v/>
      </c>
      <c r="S1694" s="54" t="str">
        <f t="shared" si="792"/>
        <v/>
      </c>
      <c r="T1694" s="5" t="str">
        <f t="shared" si="774"/>
        <v/>
      </c>
      <c r="U1694" s="152" t="str">
        <f t="shared" si="775"/>
        <v/>
      </c>
      <c r="V1694" s="152" t="str">
        <f t="shared" si="776"/>
        <v/>
      </c>
      <c r="W1694" s="153" t="str">
        <f t="shared" si="777"/>
        <v/>
      </c>
      <c r="X1694" s="153" t="str">
        <f t="shared" si="778"/>
        <v/>
      </c>
      <c r="Y1694" s="153" t="str">
        <f t="shared" si="779"/>
        <v/>
      </c>
      <c r="Z1694" s="153" t="str">
        <f t="shared" si="780"/>
        <v/>
      </c>
      <c r="AA1694" s="152" t="str">
        <f t="shared" si="781"/>
        <v/>
      </c>
      <c r="AB1694" s="152" t="str">
        <f t="shared" si="782"/>
        <v/>
      </c>
      <c r="AC1694" s="154" t="str">
        <f t="shared" si="783"/>
        <v/>
      </c>
      <c r="AD1694" s="154" t="str">
        <f t="shared" si="784"/>
        <v/>
      </c>
      <c r="AE1694" s="3" t="str">
        <f t="shared" si="785"/>
        <v/>
      </c>
      <c r="AF1694" s="3" t="str">
        <f t="shared" si="786"/>
        <v/>
      </c>
      <c r="AG1694" s="3" t="str">
        <f t="shared" si="793"/>
        <v/>
      </c>
      <c r="AH1694" s="4" t="str">
        <f t="shared" si="787"/>
        <v/>
      </c>
      <c r="AI1694" s="75" t="str">
        <f t="shared" si="788"/>
        <v/>
      </c>
      <c r="AJ1694" s="75" t="str">
        <f t="shared" si="789"/>
        <v/>
      </c>
    </row>
    <row r="1695" spans="1:36" ht="14.25">
      <c r="A1695" s="41" t="str">
        <f t="shared" si="790"/>
        <v/>
      </c>
      <c r="B1695" s="150" t="str">
        <f>IF(ISNUMBER(A1695),INDEX('MetaTrader Import'!$H$13:$J$5893,TRUNC(((A1695-$A$39+1)-1)/3)+1,MOD((A1695-$A$39+1)-1,3)+1),"")</f>
        <v/>
      </c>
      <c r="C1695" s="43" t="str">
        <f t="shared" si="767"/>
        <v/>
      </c>
      <c r="D1695" s="43" t="str">
        <f t="shared" ca="1" si="768"/>
        <v/>
      </c>
      <c r="E1695" s="43" t="str">
        <f t="shared" si="769"/>
        <v/>
      </c>
      <c r="F1695" s="43" t="str">
        <f t="shared" si="770"/>
        <v/>
      </c>
      <c r="G1695" s="43" t="str">
        <f>IF(A1695&lt;&gt;"",IF(A1695&lt;Data!$G$11*0.25,$C$13/$G$32,IF(A1695&gt;Data!$G$11*0.25,$C$13,$C$13*10)),"")</f>
        <v/>
      </c>
      <c r="H1695" s="43" t="str">
        <f>IF(A1695&lt;&gt;"",IF(Data!$G$9="constant",$C$13,IF(Data!$G$9="squeeze",G1695,F1695)),"")</f>
        <v/>
      </c>
      <c r="I1695" s="38" t="str">
        <f ca="1">IF(ISNUMBER(A1695),NORMINV(RAND(),0,IF(AND(Data!$G$9="squeeze",A1695&lt;Data!$G$11*0.25),$H$32,1)*$C$30*$C$13)*($C$14*$C$12),"")</f>
        <v/>
      </c>
      <c r="J1695" s="42" t="str">
        <f ca="1">IFERROR(IF(Data!$C$6="Real",B1695,I1695+J1694+($C$14*$C$12)*(NORMINV(RAND(),$C$15,CHOOSE($G$13,$C$13,F1695,G1695)))),"")</f>
        <v/>
      </c>
      <c r="K1695" s="88" t="str">
        <f>IF(ISNUMBER(A1695), IF($G$16="fixed",$G$17,MIN(H1695*Data!$C$7*$C$16*0.5,$C$17*Data!$C$7))*$C$12,"")</f>
        <v/>
      </c>
      <c r="L1695" s="42" t="str">
        <f t="shared" ca="1" si="794"/>
        <v/>
      </c>
      <c r="M1695" s="44" t="str">
        <f t="shared" ca="1" si="795"/>
        <v/>
      </c>
      <c r="N1695" s="44" t="str">
        <f t="shared" ca="1" si="796"/>
        <v/>
      </c>
      <c r="O1695" s="108" t="str">
        <f t="shared" si="771"/>
        <v/>
      </c>
      <c r="P1695" s="102" t="str">
        <f t="shared" si="772"/>
        <v/>
      </c>
      <c r="Q1695" s="102" t="str">
        <f t="shared" si="773"/>
        <v/>
      </c>
      <c r="R1695" s="120" t="str">
        <f t="shared" si="791"/>
        <v/>
      </c>
      <c r="S1695" s="54" t="str">
        <f t="shared" si="792"/>
        <v/>
      </c>
      <c r="T1695" s="5" t="str">
        <f t="shared" si="774"/>
        <v/>
      </c>
      <c r="U1695" s="152" t="str">
        <f t="shared" si="775"/>
        <v/>
      </c>
      <c r="V1695" s="152" t="str">
        <f t="shared" si="776"/>
        <v/>
      </c>
      <c r="W1695" s="153" t="str">
        <f t="shared" si="777"/>
        <v/>
      </c>
      <c r="X1695" s="153" t="str">
        <f t="shared" si="778"/>
        <v/>
      </c>
      <c r="Y1695" s="153" t="str">
        <f t="shared" si="779"/>
        <v/>
      </c>
      <c r="Z1695" s="153" t="str">
        <f t="shared" si="780"/>
        <v/>
      </c>
      <c r="AA1695" s="152" t="str">
        <f t="shared" si="781"/>
        <v/>
      </c>
      <c r="AB1695" s="152" t="str">
        <f t="shared" si="782"/>
        <v/>
      </c>
      <c r="AC1695" s="154" t="str">
        <f t="shared" si="783"/>
        <v/>
      </c>
      <c r="AD1695" s="154" t="str">
        <f t="shared" si="784"/>
        <v/>
      </c>
      <c r="AE1695" s="3" t="str">
        <f t="shared" si="785"/>
        <v/>
      </c>
      <c r="AF1695" s="3" t="str">
        <f t="shared" si="786"/>
        <v/>
      </c>
      <c r="AG1695" s="3" t="str">
        <f t="shared" si="793"/>
        <v/>
      </c>
      <c r="AH1695" s="4" t="str">
        <f t="shared" si="787"/>
        <v/>
      </c>
      <c r="AI1695" s="75" t="str">
        <f t="shared" si="788"/>
        <v/>
      </c>
      <c r="AJ1695" s="75" t="str">
        <f t="shared" si="789"/>
        <v/>
      </c>
    </row>
    <row r="1696" spans="1:36" ht="14.25">
      <c r="A1696" s="41" t="str">
        <f t="shared" si="790"/>
        <v/>
      </c>
      <c r="B1696" s="150" t="str">
        <f>IF(ISNUMBER(A1696),INDEX('MetaTrader Import'!$H$13:$J$5893,TRUNC(((A1696-$A$39+1)-1)/3)+1,MOD((A1696-$A$39+1)-1,3)+1),"")</f>
        <v/>
      </c>
      <c r="C1696" s="43" t="str">
        <f t="shared" si="767"/>
        <v/>
      </c>
      <c r="D1696" s="43" t="str">
        <f t="shared" ca="1" si="768"/>
        <v/>
      </c>
      <c r="E1696" s="43" t="str">
        <f t="shared" si="769"/>
        <v/>
      </c>
      <c r="F1696" s="43" t="str">
        <f t="shared" si="770"/>
        <v/>
      </c>
      <c r="G1696" s="43" t="str">
        <f>IF(A1696&lt;&gt;"",IF(A1696&lt;Data!$G$11*0.25,$C$13/$G$32,IF(A1696&gt;Data!$G$11*0.25,$C$13,$C$13*10)),"")</f>
        <v/>
      </c>
      <c r="H1696" s="43" t="str">
        <f>IF(A1696&lt;&gt;"",IF(Data!$G$9="constant",$C$13,IF(Data!$G$9="squeeze",G1696,F1696)),"")</f>
        <v/>
      </c>
      <c r="I1696" s="38" t="str">
        <f ca="1">IF(ISNUMBER(A1696),NORMINV(RAND(),0,IF(AND(Data!$G$9="squeeze",A1696&lt;Data!$G$11*0.25),$H$32,1)*$C$30*$C$13)*($C$14*$C$12),"")</f>
        <v/>
      </c>
      <c r="J1696" s="42" t="str">
        <f ca="1">IFERROR(IF(Data!$C$6="Real",B1696,I1696+J1695+($C$14*$C$12)*(NORMINV(RAND(),$C$15,CHOOSE($G$13,$C$13,F1696,G1696)))),"")</f>
        <v/>
      </c>
      <c r="K1696" s="88" t="str">
        <f>IF(ISNUMBER(A1696), IF($G$16="fixed",$G$17,MIN(H1696*Data!$C$7*$C$16*0.5,$C$17*Data!$C$7))*$C$12,"")</f>
        <v/>
      </c>
      <c r="L1696" s="42" t="str">
        <f t="shared" ca="1" si="794"/>
        <v/>
      </c>
      <c r="M1696" s="44" t="str">
        <f t="shared" ca="1" si="795"/>
        <v/>
      </c>
      <c r="N1696" s="44" t="str">
        <f t="shared" ca="1" si="796"/>
        <v/>
      </c>
      <c r="O1696" s="108" t="str">
        <f t="shared" si="771"/>
        <v/>
      </c>
      <c r="P1696" s="102" t="str">
        <f t="shared" si="772"/>
        <v/>
      </c>
      <c r="Q1696" s="102" t="str">
        <f t="shared" si="773"/>
        <v/>
      </c>
      <c r="R1696" s="120" t="str">
        <f t="shared" si="791"/>
        <v/>
      </c>
      <c r="S1696" s="54" t="str">
        <f t="shared" si="792"/>
        <v/>
      </c>
      <c r="T1696" s="5" t="str">
        <f t="shared" si="774"/>
        <v/>
      </c>
      <c r="U1696" s="152" t="str">
        <f t="shared" si="775"/>
        <v/>
      </c>
      <c r="V1696" s="152" t="str">
        <f t="shared" si="776"/>
        <v/>
      </c>
      <c r="W1696" s="153" t="str">
        <f t="shared" si="777"/>
        <v/>
      </c>
      <c r="X1696" s="153" t="str">
        <f t="shared" si="778"/>
        <v/>
      </c>
      <c r="Y1696" s="153" t="str">
        <f t="shared" si="779"/>
        <v/>
      </c>
      <c r="Z1696" s="153" t="str">
        <f t="shared" si="780"/>
        <v/>
      </c>
      <c r="AA1696" s="152" t="str">
        <f t="shared" si="781"/>
        <v/>
      </c>
      <c r="AB1696" s="152" t="str">
        <f t="shared" si="782"/>
        <v/>
      </c>
      <c r="AC1696" s="154" t="str">
        <f t="shared" si="783"/>
        <v/>
      </c>
      <c r="AD1696" s="154" t="str">
        <f t="shared" si="784"/>
        <v/>
      </c>
      <c r="AE1696" s="3" t="str">
        <f t="shared" si="785"/>
        <v/>
      </c>
      <c r="AF1696" s="3" t="str">
        <f t="shared" si="786"/>
        <v/>
      </c>
      <c r="AG1696" s="3" t="str">
        <f t="shared" si="793"/>
        <v/>
      </c>
      <c r="AH1696" s="4" t="str">
        <f t="shared" si="787"/>
        <v/>
      </c>
      <c r="AI1696" s="75" t="str">
        <f t="shared" si="788"/>
        <v/>
      </c>
      <c r="AJ1696" s="75" t="str">
        <f t="shared" si="789"/>
        <v/>
      </c>
    </row>
    <row r="1697" spans="1:36" ht="14.25">
      <c r="A1697" s="41" t="str">
        <f t="shared" si="790"/>
        <v/>
      </c>
      <c r="B1697" s="150" t="str">
        <f>IF(ISNUMBER(A1697),INDEX('MetaTrader Import'!$H$13:$J$5893,TRUNC(((A1697-$A$39+1)-1)/3)+1,MOD((A1697-$A$39+1)-1,3)+1),"")</f>
        <v/>
      </c>
      <c r="C1697" s="43" t="str">
        <f t="shared" si="767"/>
        <v/>
      </c>
      <c r="D1697" s="43" t="str">
        <f t="shared" ca="1" si="768"/>
        <v/>
      </c>
      <c r="E1697" s="43" t="str">
        <f t="shared" si="769"/>
        <v/>
      </c>
      <c r="F1697" s="43" t="str">
        <f t="shared" si="770"/>
        <v/>
      </c>
      <c r="G1697" s="43" t="str">
        <f>IF(A1697&lt;&gt;"",IF(A1697&lt;Data!$G$11*0.25,$C$13/$G$32,IF(A1697&gt;Data!$G$11*0.25,$C$13,$C$13*10)),"")</f>
        <v/>
      </c>
      <c r="H1697" s="43" t="str">
        <f>IF(A1697&lt;&gt;"",IF(Data!$G$9="constant",$C$13,IF(Data!$G$9="squeeze",G1697,F1697)),"")</f>
        <v/>
      </c>
      <c r="I1697" s="38" t="str">
        <f ca="1">IF(ISNUMBER(A1697),NORMINV(RAND(),0,IF(AND(Data!$G$9="squeeze",A1697&lt;Data!$G$11*0.25),$H$32,1)*$C$30*$C$13)*($C$14*$C$12),"")</f>
        <v/>
      </c>
      <c r="J1697" s="42" t="str">
        <f ca="1">IFERROR(IF(Data!$C$6="Real",B1697,I1697+J1696+($C$14*$C$12)*(NORMINV(RAND(),$C$15,CHOOSE($G$13,$C$13,F1697,G1697)))),"")</f>
        <v/>
      </c>
      <c r="K1697" s="88" t="str">
        <f>IF(ISNUMBER(A1697), IF($G$16="fixed",$G$17,MIN(H1697*Data!$C$7*$C$16*0.5,$C$17*Data!$C$7))*$C$12,"")</f>
        <v/>
      </c>
      <c r="L1697" s="42" t="str">
        <f t="shared" ca="1" si="794"/>
        <v/>
      </c>
      <c r="M1697" s="44" t="str">
        <f t="shared" ca="1" si="795"/>
        <v/>
      </c>
      <c r="N1697" s="44" t="str">
        <f t="shared" ca="1" si="796"/>
        <v/>
      </c>
      <c r="O1697" s="108" t="str">
        <f t="shared" si="771"/>
        <v/>
      </c>
      <c r="P1697" s="102" t="str">
        <f t="shared" si="772"/>
        <v/>
      </c>
      <c r="Q1697" s="102" t="str">
        <f t="shared" si="773"/>
        <v/>
      </c>
      <c r="R1697" s="120" t="str">
        <f t="shared" si="791"/>
        <v/>
      </c>
      <c r="S1697" s="54" t="str">
        <f t="shared" si="792"/>
        <v/>
      </c>
      <c r="T1697" s="5" t="str">
        <f t="shared" si="774"/>
        <v/>
      </c>
      <c r="U1697" s="152" t="str">
        <f t="shared" si="775"/>
        <v/>
      </c>
      <c r="V1697" s="152" t="str">
        <f t="shared" si="776"/>
        <v/>
      </c>
      <c r="W1697" s="153" t="str">
        <f t="shared" si="777"/>
        <v/>
      </c>
      <c r="X1697" s="153" t="str">
        <f t="shared" si="778"/>
        <v/>
      </c>
      <c r="Y1697" s="153" t="str">
        <f t="shared" si="779"/>
        <v/>
      </c>
      <c r="Z1697" s="153" t="str">
        <f t="shared" si="780"/>
        <v/>
      </c>
      <c r="AA1697" s="152" t="str">
        <f t="shared" si="781"/>
        <v/>
      </c>
      <c r="AB1697" s="152" t="str">
        <f t="shared" si="782"/>
        <v/>
      </c>
      <c r="AC1697" s="154" t="str">
        <f t="shared" si="783"/>
        <v/>
      </c>
      <c r="AD1697" s="154" t="str">
        <f t="shared" si="784"/>
        <v/>
      </c>
      <c r="AE1697" s="3" t="str">
        <f t="shared" si="785"/>
        <v/>
      </c>
      <c r="AF1697" s="3" t="str">
        <f t="shared" si="786"/>
        <v/>
      </c>
      <c r="AG1697" s="3" t="str">
        <f t="shared" si="793"/>
        <v/>
      </c>
      <c r="AH1697" s="4" t="str">
        <f t="shared" si="787"/>
        <v/>
      </c>
      <c r="AI1697" s="75" t="str">
        <f t="shared" si="788"/>
        <v/>
      </c>
      <c r="AJ1697" s="75" t="str">
        <f t="shared" si="789"/>
        <v/>
      </c>
    </row>
    <row r="1698" spans="1:36" ht="14.25">
      <c r="A1698" s="41" t="str">
        <f t="shared" si="790"/>
        <v/>
      </c>
      <c r="B1698" s="150" t="str">
        <f>IF(ISNUMBER(A1698),INDEX('MetaTrader Import'!$H$13:$J$5893,TRUNC(((A1698-$A$39+1)-1)/3)+1,MOD((A1698-$A$39+1)-1,3)+1),"")</f>
        <v/>
      </c>
      <c r="C1698" s="43" t="str">
        <f t="shared" si="767"/>
        <v/>
      </c>
      <c r="D1698" s="43" t="str">
        <f t="shared" ca="1" si="768"/>
        <v/>
      </c>
      <c r="E1698" s="43" t="str">
        <f t="shared" si="769"/>
        <v/>
      </c>
      <c r="F1698" s="43" t="str">
        <f t="shared" si="770"/>
        <v/>
      </c>
      <c r="G1698" s="43" t="str">
        <f>IF(A1698&lt;&gt;"",IF(A1698&lt;Data!$G$11*0.25,$C$13/$G$32,IF(A1698&gt;Data!$G$11*0.25,$C$13,$C$13*10)),"")</f>
        <v/>
      </c>
      <c r="H1698" s="43" t="str">
        <f>IF(A1698&lt;&gt;"",IF(Data!$G$9="constant",$C$13,IF(Data!$G$9="squeeze",G1698,F1698)),"")</f>
        <v/>
      </c>
      <c r="I1698" s="38" t="str">
        <f ca="1">IF(ISNUMBER(A1698),NORMINV(RAND(),0,IF(AND(Data!$G$9="squeeze",A1698&lt;Data!$G$11*0.25),$H$32,1)*$C$30*$C$13)*($C$14*$C$12),"")</f>
        <v/>
      </c>
      <c r="J1698" s="42" t="str">
        <f ca="1">IFERROR(IF(Data!$C$6="Real",B1698,I1698+J1697+($C$14*$C$12)*(NORMINV(RAND(),$C$15,CHOOSE($G$13,$C$13,F1698,G1698)))),"")</f>
        <v/>
      </c>
      <c r="K1698" s="88" t="str">
        <f>IF(ISNUMBER(A1698), IF($G$16="fixed",$G$17,MIN(H1698*Data!$C$7*$C$16*0.5,$C$17*Data!$C$7))*$C$12,"")</f>
        <v/>
      </c>
      <c r="L1698" s="42" t="str">
        <f t="shared" ca="1" si="794"/>
        <v/>
      </c>
      <c r="M1698" s="44" t="str">
        <f t="shared" ca="1" si="795"/>
        <v/>
      </c>
      <c r="N1698" s="44" t="str">
        <f t="shared" ca="1" si="796"/>
        <v/>
      </c>
      <c r="O1698" s="108" t="str">
        <f t="shared" si="771"/>
        <v/>
      </c>
      <c r="P1698" s="102" t="str">
        <f t="shared" si="772"/>
        <v/>
      </c>
      <c r="Q1698" s="102" t="str">
        <f t="shared" si="773"/>
        <v/>
      </c>
      <c r="R1698" s="120" t="str">
        <f t="shared" si="791"/>
        <v/>
      </c>
      <c r="S1698" s="54" t="str">
        <f t="shared" si="792"/>
        <v/>
      </c>
      <c r="T1698" s="5" t="str">
        <f t="shared" si="774"/>
        <v/>
      </c>
      <c r="U1698" s="152" t="str">
        <f t="shared" si="775"/>
        <v/>
      </c>
      <c r="V1698" s="152" t="str">
        <f t="shared" si="776"/>
        <v/>
      </c>
      <c r="W1698" s="153" t="str">
        <f t="shared" si="777"/>
        <v/>
      </c>
      <c r="X1698" s="153" t="str">
        <f t="shared" si="778"/>
        <v/>
      </c>
      <c r="Y1698" s="153" t="str">
        <f t="shared" si="779"/>
        <v/>
      </c>
      <c r="Z1698" s="153" t="str">
        <f t="shared" si="780"/>
        <v/>
      </c>
      <c r="AA1698" s="152" t="str">
        <f t="shared" si="781"/>
        <v/>
      </c>
      <c r="AB1698" s="152" t="str">
        <f t="shared" si="782"/>
        <v/>
      </c>
      <c r="AC1698" s="154" t="str">
        <f t="shared" si="783"/>
        <v/>
      </c>
      <c r="AD1698" s="154" t="str">
        <f t="shared" si="784"/>
        <v/>
      </c>
      <c r="AE1698" s="3" t="str">
        <f t="shared" si="785"/>
        <v/>
      </c>
      <c r="AF1698" s="3" t="str">
        <f t="shared" si="786"/>
        <v/>
      </c>
      <c r="AG1698" s="3" t="str">
        <f t="shared" si="793"/>
        <v/>
      </c>
      <c r="AH1698" s="4" t="str">
        <f t="shared" si="787"/>
        <v/>
      </c>
      <c r="AI1698" s="75" t="str">
        <f t="shared" si="788"/>
        <v/>
      </c>
      <c r="AJ1698" s="75" t="str">
        <f t="shared" si="789"/>
        <v/>
      </c>
    </row>
    <row r="1699" spans="1:36" ht="14.25">
      <c r="A1699" s="41" t="str">
        <f t="shared" si="790"/>
        <v/>
      </c>
      <c r="B1699" s="150" t="str">
        <f>IF(ISNUMBER(A1699),INDEX('MetaTrader Import'!$H$13:$J$5893,TRUNC(((A1699-$A$39+1)-1)/3)+1,MOD((A1699-$A$39+1)-1,3)+1),"")</f>
        <v/>
      </c>
      <c r="C1699" s="43" t="str">
        <f t="shared" si="767"/>
        <v/>
      </c>
      <c r="D1699" s="43" t="str">
        <f t="shared" ca="1" si="768"/>
        <v/>
      </c>
      <c r="E1699" s="43" t="str">
        <f t="shared" si="769"/>
        <v/>
      </c>
      <c r="F1699" s="43" t="str">
        <f t="shared" si="770"/>
        <v/>
      </c>
      <c r="G1699" s="43" t="str">
        <f>IF(A1699&lt;&gt;"",IF(A1699&lt;Data!$G$11*0.25,$C$13/$G$32,IF(A1699&gt;Data!$G$11*0.25,$C$13,$C$13*10)),"")</f>
        <v/>
      </c>
      <c r="H1699" s="43" t="str">
        <f>IF(A1699&lt;&gt;"",IF(Data!$G$9="constant",$C$13,IF(Data!$G$9="squeeze",G1699,F1699)),"")</f>
        <v/>
      </c>
      <c r="I1699" s="38" t="str">
        <f ca="1">IF(ISNUMBER(A1699),NORMINV(RAND(),0,IF(AND(Data!$G$9="squeeze",A1699&lt;Data!$G$11*0.25),$H$32,1)*$C$30*$C$13)*($C$14*$C$12),"")</f>
        <v/>
      </c>
      <c r="J1699" s="42" t="str">
        <f ca="1">IFERROR(IF(Data!$C$6="Real",B1699,I1699+J1698+($C$14*$C$12)*(NORMINV(RAND(),$C$15,CHOOSE($G$13,$C$13,F1699,G1699)))),"")</f>
        <v/>
      </c>
      <c r="K1699" s="88" t="str">
        <f>IF(ISNUMBER(A1699), IF($G$16="fixed",$G$17,MIN(H1699*Data!$C$7*$C$16*0.5,$C$17*Data!$C$7))*$C$12,"")</f>
        <v/>
      </c>
      <c r="L1699" s="42" t="str">
        <f t="shared" ca="1" si="794"/>
        <v/>
      </c>
      <c r="M1699" s="44" t="str">
        <f t="shared" ca="1" si="795"/>
        <v/>
      </c>
      <c r="N1699" s="44" t="str">
        <f t="shared" ca="1" si="796"/>
        <v/>
      </c>
      <c r="O1699" s="108" t="str">
        <f t="shared" si="771"/>
        <v/>
      </c>
      <c r="P1699" s="102" t="str">
        <f t="shared" si="772"/>
        <v/>
      </c>
      <c r="Q1699" s="102" t="str">
        <f t="shared" si="773"/>
        <v/>
      </c>
      <c r="R1699" s="120" t="str">
        <f t="shared" si="791"/>
        <v/>
      </c>
      <c r="S1699" s="54" t="str">
        <f t="shared" si="792"/>
        <v/>
      </c>
      <c r="T1699" s="5" t="str">
        <f t="shared" si="774"/>
        <v/>
      </c>
      <c r="U1699" s="152" t="str">
        <f t="shared" si="775"/>
        <v/>
      </c>
      <c r="V1699" s="152" t="str">
        <f t="shared" si="776"/>
        <v/>
      </c>
      <c r="W1699" s="153" t="str">
        <f t="shared" si="777"/>
        <v/>
      </c>
      <c r="X1699" s="153" t="str">
        <f t="shared" si="778"/>
        <v/>
      </c>
      <c r="Y1699" s="153" t="str">
        <f t="shared" si="779"/>
        <v/>
      </c>
      <c r="Z1699" s="153" t="str">
        <f t="shared" si="780"/>
        <v/>
      </c>
      <c r="AA1699" s="152" t="str">
        <f t="shared" si="781"/>
        <v/>
      </c>
      <c r="AB1699" s="152" t="str">
        <f t="shared" si="782"/>
        <v/>
      </c>
      <c r="AC1699" s="154" t="str">
        <f t="shared" si="783"/>
        <v/>
      </c>
      <c r="AD1699" s="154" t="str">
        <f t="shared" si="784"/>
        <v/>
      </c>
      <c r="AE1699" s="3" t="str">
        <f t="shared" si="785"/>
        <v/>
      </c>
      <c r="AF1699" s="3" t="str">
        <f t="shared" si="786"/>
        <v/>
      </c>
      <c r="AG1699" s="3" t="str">
        <f t="shared" si="793"/>
        <v/>
      </c>
      <c r="AH1699" s="4" t="str">
        <f t="shared" si="787"/>
        <v/>
      </c>
      <c r="AI1699" s="75" t="str">
        <f t="shared" si="788"/>
        <v/>
      </c>
      <c r="AJ1699" s="75" t="str">
        <f t="shared" si="789"/>
        <v/>
      </c>
    </row>
    <row r="1700" spans="1:36" ht="14.25">
      <c r="A1700" s="41" t="str">
        <f t="shared" si="790"/>
        <v/>
      </c>
      <c r="B1700" s="150" t="str">
        <f>IF(ISNUMBER(A1700),INDEX('MetaTrader Import'!$H$13:$J$5893,TRUNC(((A1700-$A$39+1)-1)/3)+1,MOD((A1700-$A$39+1)-1,3)+1),"")</f>
        <v/>
      </c>
      <c r="C1700" s="43" t="str">
        <f t="shared" si="767"/>
        <v/>
      </c>
      <c r="D1700" s="43" t="str">
        <f t="shared" ca="1" si="768"/>
        <v/>
      </c>
      <c r="E1700" s="43" t="str">
        <f t="shared" si="769"/>
        <v/>
      </c>
      <c r="F1700" s="43" t="str">
        <f t="shared" si="770"/>
        <v/>
      </c>
      <c r="G1700" s="43" t="str">
        <f>IF(A1700&lt;&gt;"",IF(A1700&lt;Data!$G$11*0.25,$C$13/$G$32,IF(A1700&gt;Data!$G$11*0.25,$C$13,$C$13*10)),"")</f>
        <v/>
      </c>
      <c r="H1700" s="43" t="str">
        <f>IF(A1700&lt;&gt;"",IF(Data!$G$9="constant",$C$13,IF(Data!$G$9="squeeze",G1700,F1700)),"")</f>
        <v/>
      </c>
      <c r="I1700" s="38" t="str">
        <f ca="1">IF(ISNUMBER(A1700),NORMINV(RAND(),0,IF(AND(Data!$G$9="squeeze",A1700&lt;Data!$G$11*0.25),$H$32,1)*$C$30*$C$13)*($C$14*$C$12),"")</f>
        <v/>
      </c>
      <c r="J1700" s="42" t="str">
        <f ca="1">IFERROR(IF(Data!$C$6="Real",B1700,I1700+J1699+($C$14*$C$12)*(NORMINV(RAND(),$C$15,CHOOSE($G$13,$C$13,F1700,G1700)))),"")</f>
        <v/>
      </c>
      <c r="K1700" s="88" t="str">
        <f>IF(ISNUMBER(A1700), IF($G$16="fixed",$G$17,MIN(H1700*Data!$C$7*$C$16*0.5,$C$17*Data!$C$7))*$C$12,"")</f>
        <v/>
      </c>
      <c r="L1700" s="42" t="str">
        <f t="shared" ca="1" si="794"/>
        <v/>
      </c>
      <c r="M1700" s="44" t="str">
        <f t="shared" ca="1" si="795"/>
        <v/>
      </c>
      <c r="N1700" s="44" t="str">
        <f t="shared" ca="1" si="796"/>
        <v/>
      </c>
      <c r="O1700" s="108" t="str">
        <f t="shared" si="771"/>
        <v/>
      </c>
      <c r="P1700" s="102" t="str">
        <f t="shared" si="772"/>
        <v/>
      </c>
      <c r="Q1700" s="102" t="str">
        <f t="shared" si="773"/>
        <v/>
      </c>
      <c r="R1700" s="120" t="str">
        <f t="shared" si="791"/>
        <v/>
      </c>
      <c r="S1700" s="54" t="str">
        <f t="shared" si="792"/>
        <v/>
      </c>
      <c r="T1700" s="5" t="str">
        <f t="shared" si="774"/>
        <v/>
      </c>
      <c r="U1700" s="152" t="str">
        <f t="shared" si="775"/>
        <v/>
      </c>
      <c r="V1700" s="152" t="str">
        <f t="shared" si="776"/>
        <v/>
      </c>
      <c r="W1700" s="153" t="str">
        <f t="shared" si="777"/>
        <v/>
      </c>
      <c r="X1700" s="153" t="str">
        <f t="shared" si="778"/>
        <v/>
      </c>
      <c r="Y1700" s="153" t="str">
        <f t="shared" si="779"/>
        <v/>
      </c>
      <c r="Z1700" s="153" t="str">
        <f t="shared" si="780"/>
        <v/>
      </c>
      <c r="AA1700" s="152" t="str">
        <f t="shared" si="781"/>
        <v/>
      </c>
      <c r="AB1700" s="152" t="str">
        <f t="shared" si="782"/>
        <v/>
      </c>
      <c r="AC1700" s="154" t="str">
        <f t="shared" si="783"/>
        <v/>
      </c>
      <c r="AD1700" s="154" t="str">
        <f t="shared" si="784"/>
        <v/>
      </c>
      <c r="AE1700" s="3" t="str">
        <f t="shared" si="785"/>
        <v/>
      </c>
      <c r="AF1700" s="3" t="str">
        <f t="shared" si="786"/>
        <v/>
      </c>
      <c r="AG1700" s="3" t="str">
        <f t="shared" si="793"/>
        <v/>
      </c>
      <c r="AH1700" s="4" t="str">
        <f t="shared" si="787"/>
        <v/>
      </c>
      <c r="AI1700" s="75" t="str">
        <f t="shared" si="788"/>
        <v/>
      </c>
      <c r="AJ1700" s="75" t="str">
        <f t="shared" si="789"/>
        <v/>
      </c>
    </row>
    <row r="1701" spans="1:36" ht="14.25">
      <c r="A1701" s="41" t="str">
        <f t="shared" si="790"/>
        <v/>
      </c>
      <c r="B1701" s="150" t="str">
        <f>IF(ISNUMBER(A1701),INDEX('MetaTrader Import'!$H$13:$J$5893,TRUNC(((A1701-$A$39+1)-1)/3)+1,MOD((A1701-$A$39+1)-1,3)+1),"")</f>
        <v/>
      </c>
      <c r="C1701" s="43" t="str">
        <f t="shared" si="767"/>
        <v/>
      </c>
      <c r="D1701" s="43" t="str">
        <f t="shared" ca="1" si="768"/>
        <v/>
      </c>
      <c r="E1701" s="43" t="str">
        <f t="shared" si="769"/>
        <v/>
      </c>
      <c r="F1701" s="43" t="str">
        <f t="shared" si="770"/>
        <v/>
      </c>
      <c r="G1701" s="43" t="str">
        <f>IF(A1701&lt;&gt;"",IF(A1701&lt;Data!$G$11*0.25,$C$13/$G$32,IF(A1701&gt;Data!$G$11*0.25,$C$13,$C$13*10)),"")</f>
        <v/>
      </c>
      <c r="H1701" s="43" t="str">
        <f>IF(A1701&lt;&gt;"",IF(Data!$G$9="constant",$C$13,IF(Data!$G$9="squeeze",G1701,F1701)),"")</f>
        <v/>
      </c>
      <c r="I1701" s="38" t="str">
        <f ca="1">IF(ISNUMBER(A1701),NORMINV(RAND(),0,IF(AND(Data!$G$9="squeeze",A1701&lt;Data!$G$11*0.25),$H$32,1)*$C$30*$C$13)*($C$14*$C$12),"")</f>
        <v/>
      </c>
      <c r="J1701" s="42" t="str">
        <f ca="1">IFERROR(IF(Data!$C$6="Real",B1701,I1701+J1700+($C$14*$C$12)*(NORMINV(RAND(),$C$15,CHOOSE($G$13,$C$13,F1701,G1701)))),"")</f>
        <v/>
      </c>
      <c r="K1701" s="88" t="str">
        <f>IF(ISNUMBER(A1701), IF($G$16="fixed",$G$17,MIN(H1701*Data!$C$7*$C$16*0.5,$C$17*Data!$C$7))*$C$12,"")</f>
        <v/>
      </c>
      <c r="L1701" s="42" t="str">
        <f t="shared" ca="1" si="794"/>
        <v/>
      </c>
      <c r="M1701" s="44" t="str">
        <f t="shared" ca="1" si="795"/>
        <v/>
      </c>
      <c r="N1701" s="44" t="str">
        <f t="shared" ca="1" si="796"/>
        <v/>
      </c>
      <c r="O1701" s="108" t="str">
        <f t="shared" si="771"/>
        <v/>
      </c>
      <c r="P1701" s="102" t="str">
        <f t="shared" si="772"/>
        <v/>
      </c>
      <c r="Q1701" s="102" t="str">
        <f t="shared" si="773"/>
        <v/>
      </c>
      <c r="R1701" s="120" t="str">
        <f t="shared" si="791"/>
        <v/>
      </c>
      <c r="S1701" s="54" t="str">
        <f t="shared" si="792"/>
        <v/>
      </c>
      <c r="T1701" s="5" t="str">
        <f t="shared" si="774"/>
        <v/>
      </c>
      <c r="U1701" s="152" t="str">
        <f t="shared" si="775"/>
        <v/>
      </c>
      <c r="V1701" s="152" t="str">
        <f t="shared" si="776"/>
        <v/>
      </c>
      <c r="W1701" s="153" t="str">
        <f t="shared" si="777"/>
        <v/>
      </c>
      <c r="X1701" s="153" t="str">
        <f t="shared" si="778"/>
        <v/>
      </c>
      <c r="Y1701" s="153" t="str">
        <f t="shared" si="779"/>
        <v/>
      </c>
      <c r="Z1701" s="153" t="str">
        <f t="shared" si="780"/>
        <v/>
      </c>
      <c r="AA1701" s="152" t="str">
        <f t="shared" si="781"/>
        <v/>
      </c>
      <c r="AB1701" s="152" t="str">
        <f t="shared" si="782"/>
        <v/>
      </c>
      <c r="AC1701" s="154" t="str">
        <f t="shared" si="783"/>
        <v/>
      </c>
      <c r="AD1701" s="154" t="str">
        <f t="shared" si="784"/>
        <v/>
      </c>
      <c r="AE1701" s="3" t="str">
        <f t="shared" si="785"/>
        <v/>
      </c>
      <c r="AF1701" s="3" t="str">
        <f t="shared" si="786"/>
        <v/>
      </c>
      <c r="AG1701" s="3" t="str">
        <f t="shared" si="793"/>
        <v/>
      </c>
      <c r="AH1701" s="4" t="str">
        <f t="shared" si="787"/>
        <v/>
      </c>
      <c r="AI1701" s="75" t="str">
        <f t="shared" si="788"/>
        <v/>
      </c>
      <c r="AJ1701" s="75" t="str">
        <f t="shared" si="789"/>
        <v/>
      </c>
    </row>
    <row r="1702" spans="1:36" ht="14.25">
      <c r="A1702" s="41" t="str">
        <f t="shared" si="790"/>
        <v/>
      </c>
      <c r="B1702" s="150" t="str">
        <f>IF(ISNUMBER(A1702),INDEX('MetaTrader Import'!$H$13:$J$5893,TRUNC(((A1702-$A$39+1)-1)/3)+1,MOD((A1702-$A$39+1)-1,3)+1),"")</f>
        <v/>
      </c>
      <c r="C1702" s="43" t="str">
        <f t="shared" si="767"/>
        <v/>
      </c>
      <c r="D1702" s="43" t="str">
        <f t="shared" ca="1" si="768"/>
        <v/>
      </c>
      <c r="E1702" s="43" t="str">
        <f t="shared" si="769"/>
        <v/>
      </c>
      <c r="F1702" s="43" t="str">
        <f t="shared" si="770"/>
        <v/>
      </c>
      <c r="G1702" s="43" t="str">
        <f>IF(A1702&lt;&gt;"",IF(A1702&lt;Data!$G$11*0.25,$C$13/$G$32,IF(A1702&gt;Data!$G$11*0.25,$C$13,$C$13*10)),"")</f>
        <v/>
      </c>
      <c r="H1702" s="43" t="str">
        <f>IF(A1702&lt;&gt;"",IF(Data!$G$9="constant",$C$13,IF(Data!$G$9="squeeze",G1702,F1702)),"")</f>
        <v/>
      </c>
      <c r="I1702" s="38" t="str">
        <f ca="1">IF(ISNUMBER(A1702),NORMINV(RAND(),0,IF(AND(Data!$G$9="squeeze",A1702&lt;Data!$G$11*0.25),$H$32,1)*$C$30*$C$13)*($C$14*$C$12),"")</f>
        <v/>
      </c>
      <c r="J1702" s="42" t="str">
        <f ca="1">IFERROR(IF(Data!$C$6="Real",B1702,I1702+J1701+($C$14*$C$12)*(NORMINV(RAND(),$C$15,CHOOSE($G$13,$C$13,F1702,G1702)))),"")</f>
        <v/>
      </c>
      <c r="K1702" s="88" t="str">
        <f>IF(ISNUMBER(A1702), IF($G$16="fixed",$G$17,MIN(H1702*Data!$C$7*$C$16*0.5,$C$17*Data!$C$7))*$C$12,"")</f>
        <v/>
      </c>
      <c r="L1702" s="42" t="str">
        <f t="shared" ca="1" si="794"/>
        <v/>
      </c>
      <c r="M1702" s="44" t="str">
        <f t="shared" ca="1" si="795"/>
        <v/>
      </c>
      <c r="N1702" s="44" t="str">
        <f t="shared" ca="1" si="796"/>
        <v/>
      </c>
      <c r="O1702" s="108" t="str">
        <f t="shared" si="771"/>
        <v/>
      </c>
      <c r="P1702" s="102" t="str">
        <f t="shared" si="772"/>
        <v/>
      </c>
      <c r="Q1702" s="102" t="str">
        <f t="shared" si="773"/>
        <v/>
      </c>
      <c r="R1702" s="120" t="str">
        <f t="shared" si="791"/>
        <v/>
      </c>
      <c r="S1702" s="54" t="str">
        <f t="shared" si="792"/>
        <v/>
      </c>
      <c r="T1702" s="5" t="str">
        <f t="shared" si="774"/>
        <v/>
      </c>
      <c r="U1702" s="152" t="str">
        <f t="shared" si="775"/>
        <v/>
      </c>
      <c r="V1702" s="152" t="str">
        <f t="shared" si="776"/>
        <v/>
      </c>
      <c r="W1702" s="153" t="str">
        <f t="shared" si="777"/>
        <v/>
      </c>
      <c r="X1702" s="153" t="str">
        <f t="shared" si="778"/>
        <v/>
      </c>
      <c r="Y1702" s="153" t="str">
        <f t="shared" si="779"/>
        <v/>
      </c>
      <c r="Z1702" s="153" t="str">
        <f t="shared" si="780"/>
        <v/>
      </c>
      <c r="AA1702" s="152" t="str">
        <f t="shared" si="781"/>
        <v/>
      </c>
      <c r="AB1702" s="152" t="str">
        <f t="shared" si="782"/>
        <v/>
      </c>
      <c r="AC1702" s="154" t="str">
        <f t="shared" si="783"/>
        <v/>
      </c>
      <c r="AD1702" s="154" t="str">
        <f t="shared" si="784"/>
        <v/>
      </c>
      <c r="AE1702" s="3" t="str">
        <f t="shared" si="785"/>
        <v/>
      </c>
      <c r="AF1702" s="3" t="str">
        <f t="shared" si="786"/>
        <v/>
      </c>
      <c r="AG1702" s="3" t="str">
        <f t="shared" si="793"/>
        <v/>
      </c>
      <c r="AH1702" s="4" t="str">
        <f t="shared" si="787"/>
        <v/>
      </c>
      <c r="AI1702" s="75" t="str">
        <f t="shared" si="788"/>
        <v/>
      </c>
      <c r="AJ1702" s="75" t="str">
        <f t="shared" si="789"/>
        <v/>
      </c>
    </row>
    <row r="1703" spans="1:36" ht="14.25">
      <c r="A1703" s="41" t="str">
        <f t="shared" si="790"/>
        <v/>
      </c>
      <c r="B1703" s="150" t="str">
        <f>IF(ISNUMBER(A1703),INDEX('MetaTrader Import'!$H$13:$J$5893,TRUNC(((A1703-$A$39+1)-1)/3)+1,MOD((A1703-$A$39+1)-1,3)+1),"")</f>
        <v/>
      </c>
      <c r="C1703" s="43" t="str">
        <f t="shared" si="767"/>
        <v/>
      </c>
      <c r="D1703" s="43" t="str">
        <f t="shared" ca="1" si="768"/>
        <v/>
      </c>
      <c r="E1703" s="43" t="str">
        <f t="shared" si="769"/>
        <v/>
      </c>
      <c r="F1703" s="43" t="str">
        <f t="shared" si="770"/>
        <v/>
      </c>
      <c r="G1703" s="43" t="str">
        <f>IF(A1703&lt;&gt;"",IF(A1703&lt;Data!$G$11*0.25,$C$13/$G$32,IF(A1703&gt;Data!$G$11*0.25,$C$13,$C$13*10)),"")</f>
        <v/>
      </c>
      <c r="H1703" s="43" t="str">
        <f>IF(A1703&lt;&gt;"",IF(Data!$G$9="constant",$C$13,IF(Data!$G$9="squeeze",G1703,F1703)),"")</f>
        <v/>
      </c>
      <c r="I1703" s="38" t="str">
        <f ca="1">IF(ISNUMBER(A1703),NORMINV(RAND(),0,IF(AND(Data!$G$9="squeeze",A1703&lt;Data!$G$11*0.25),$H$32,1)*$C$30*$C$13)*($C$14*$C$12),"")</f>
        <v/>
      </c>
      <c r="J1703" s="42" t="str">
        <f ca="1">IFERROR(IF(Data!$C$6="Real",B1703,I1703+J1702+($C$14*$C$12)*(NORMINV(RAND(),$C$15,CHOOSE($G$13,$C$13,F1703,G1703)))),"")</f>
        <v/>
      </c>
      <c r="K1703" s="88" t="str">
        <f>IF(ISNUMBER(A1703), IF($G$16="fixed",$G$17,MIN(H1703*Data!$C$7*$C$16*0.5,$C$17*Data!$C$7))*$C$12,"")</f>
        <v/>
      </c>
      <c r="L1703" s="42" t="str">
        <f t="shared" ca="1" si="794"/>
        <v/>
      </c>
      <c r="M1703" s="44" t="str">
        <f t="shared" ca="1" si="795"/>
        <v/>
      </c>
      <c r="N1703" s="44" t="str">
        <f t="shared" ca="1" si="796"/>
        <v/>
      </c>
      <c r="O1703" s="108" t="str">
        <f t="shared" si="771"/>
        <v/>
      </c>
      <c r="P1703" s="102" t="str">
        <f t="shared" si="772"/>
        <v/>
      </c>
      <c r="Q1703" s="102" t="str">
        <f t="shared" si="773"/>
        <v/>
      </c>
      <c r="R1703" s="120" t="str">
        <f t="shared" si="791"/>
        <v/>
      </c>
      <c r="S1703" s="54" t="str">
        <f t="shared" si="792"/>
        <v/>
      </c>
      <c r="T1703" s="5" t="str">
        <f t="shared" si="774"/>
        <v/>
      </c>
      <c r="U1703" s="152" t="str">
        <f t="shared" si="775"/>
        <v/>
      </c>
      <c r="V1703" s="152" t="str">
        <f t="shared" si="776"/>
        <v/>
      </c>
      <c r="W1703" s="153" t="str">
        <f t="shared" si="777"/>
        <v/>
      </c>
      <c r="X1703" s="153" t="str">
        <f t="shared" si="778"/>
        <v/>
      </c>
      <c r="Y1703" s="153" t="str">
        <f t="shared" si="779"/>
        <v/>
      </c>
      <c r="Z1703" s="153" t="str">
        <f t="shared" si="780"/>
        <v/>
      </c>
      <c r="AA1703" s="152" t="str">
        <f t="shared" si="781"/>
        <v/>
      </c>
      <c r="AB1703" s="152" t="str">
        <f t="shared" si="782"/>
        <v/>
      </c>
      <c r="AC1703" s="154" t="str">
        <f t="shared" si="783"/>
        <v/>
      </c>
      <c r="AD1703" s="154" t="str">
        <f t="shared" si="784"/>
        <v/>
      </c>
      <c r="AE1703" s="3" t="str">
        <f t="shared" si="785"/>
        <v/>
      </c>
      <c r="AF1703" s="3" t="str">
        <f t="shared" si="786"/>
        <v/>
      </c>
      <c r="AG1703" s="3" t="str">
        <f t="shared" si="793"/>
        <v/>
      </c>
      <c r="AH1703" s="4" t="str">
        <f t="shared" si="787"/>
        <v/>
      </c>
      <c r="AI1703" s="75" t="str">
        <f t="shared" si="788"/>
        <v/>
      </c>
      <c r="AJ1703" s="75" t="str">
        <f t="shared" si="789"/>
        <v/>
      </c>
    </row>
    <row r="1704" spans="1:36" ht="14.25">
      <c r="A1704" s="41" t="str">
        <f t="shared" si="790"/>
        <v/>
      </c>
      <c r="B1704" s="150" t="str">
        <f>IF(ISNUMBER(A1704),INDEX('MetaTrader Import'!$H$13:$J$5893,TRUNC(((A1704-$A$39+1)-1)/3)+1,MOD((A1704-$A$39+1)-1,3)+1),"")</f>
        <v/>
      </c>
      <c r="C1704" s="43" t="str">
        <f t="shared" si="767"/>
        <v/>
      </c>
      <c r="D1704" s="43" t="str">
        <f t="shared" ca="1" si="768"/>
        <v/>
      </c>
      <c r="E1704" s="43" t="str">
        <f t="shared" si="769"/>
        <v/>
      </c>
      <c r="F1704" s="43" t="str">
        <f t="shared" si="770"/>
        <v/>
      </c>
      <c r="G1704" s="43" t="str">
        <f>IF(A1704&lt;&gt;"",IF(A1704&lt;Data!$G$11*0.25,$C$13/$G$32,IF(A1704&gt;Data!$G$11*0.25,$C$13,$C$13*10)),"")</f>
        <v/>
      </c>
      <c r="H1704" s="43" t="str">
        <f>IF(A1704&lt;&gt;"",IF(Data!$G$9="constant",$C$13,IF(Data!$G$9="squeeze",G1704,F1704)),"")</f>
        <v/>
      </c>
      <c r="I1704" s="38" t="str">
        <f ca="1">IF(ISNUMBER(A1704),NORMINV(RAND(),0,IF(AND(Data!$G$9="squeeze",A1704&lt;Data!$G$11*0.25),$H$32,1)*$C$30*$C$13)*($C$14*$C$12),"")</f>
        <v/>
      </c>
      <c r="J1704" s="42" t="str">
        <f ca="1">IFERROR(IF(Data!$C$6="Real",B1704,I1704+J1703+($C$14*$C$12)*(NORMINV(RAND(),$C$15,CHOOSE($G$13,$C$13,F1704,G1704)))),"")</f>
        <v/>
      </c>
      <c r="K1704" s="88" t="str">
        <f>IF(ISNUMBER(A1704), IF($G$16="fixed",$G$17,MIN(H1704*Data!$C$7*$C$16*0.5,$C$17*Data!$C$7))*$C$12,"")</f>
        <v/>
      </c>
      <c r="L1704" s="42" t="str">
        <f t="shared" ca="1" si="794"/>
        <v/>
      </c>
      <c r="M1704" s="44" t="str">
        <f t="shared" ca="1" si="795"/>
        <v/>
      </c>
      <c r="N1704" s="44" t="str">
        <f t="shared" ca="1" si="796"/>
        <v/>
      </c>
      <c r="O1704" s="108" t="str">
        <f t="shared" si="771"/>
        <v/>
      </c>
      <c r="P1704" s="102" t="str">
        <f t="shared" si="772"/>
        <v/>
      </c>
      <c r="Q1704" s="102" t="str">
        <f t="shared" si="773"/>
        <v/>
      </c>
      <c r="R1704" s="120" t="str">
        <f t="shared" si="791"/>
        <v/>
      </c>
      <c r="S1704" s="54" t="str">
        <f t="shared" si="792"/>
        <v/>
      </c>
      <c r="T1704" s="5" t="str">
        <f t="shared" si="774"/>
        <v/>
      </c>
      <c r="U1704" s="152" t="str">
        <f t="shared" si="775"/>
        <v/>
      </c>
      <c r="V1704" s="152" t="str">
        <f t="shared" si="776"/>
        <v/>
      </c>
      <c r="W1704" s="153" t="str">
        <f t="shared" si="777"/>
        <v/>
      </c>
      <c r="X1704" s="153" t="str">
        <f t="shared" si="778"/>
        <v/>
      </c>
      <c r="Y1704" s="153" t="str">
        <f t="shared" si="779"/>
        <v/>
      </c>
      <c r="Z1704" s="153" t="str">
        <f t="shared" si="780"/>
        <v/>
      </c>
      <c r="AA1704" s="152" t="str">
        <f t="shared" si="781"/>
        <v/>
      </c>
      <c r="AB1704" s="152" t="str">
        <f t="shared" si="782"/>
        <v/>
      </c>
      <c r="AC1704" s="154" t="str">
        <f t="shared" si="783"/>
        <v/>
      </c>
      <c r="AD1704" s="154" t="str">
        <f t="shared" si="784"/>
        <v/>
      </c>
      <c r="AE1704" s="3" t="str">
        <f t="shared" si="785"/>
        <v/>
      </c>
      <c r="AF1704" s="3" t="str">
        <f t="shared" si="786"/>
        <v/>
      </c>
      <c r="AG1704" s="3" t="str">
        <f t="shared" si="793"/>
        <v/>
      </c>
      <c r="AH1704" s="4" t="str">
        <f t="shared" si="787"/>
        <v/>
      </c>
      <c r="AI1704" s="75" t="str">
        <f t="shared" si="788"/>
        <v/>
      </c>
      <c r="AJ1704" s="75" t="str">
        <f t="shared" si="789"/>
        <v/>
      </c>
    </row>
    <row r="1705" spans="1:36" ht="14.25">
      <c r="A1705" s="41" t="str">
        <f t="shared" si="790"/>
        <v/>
      </c>
      <c r="B1705" s="150" t="str">
        <f>IF(ISNUMBER(A1705),INDEX('MetaTrader Import'!$H$13:$J$5893,TRUNC(((A1705-$A$39+1)-1)/3)+1,MOD((A1705-$A$39+1)-1,3)+1),"")</f>
        <v/>
      </c>
      <c r="C1705" s="43" t="str">
        <f t="shared" si="767"/>
        <v/>
      </c>
      <c r="D1705" s="43" t="str">
        <f t="shared" ca="1" si="768"/>
        <v/>
      </c>
      <c r="E1705" s="43" t="str">
        <f t="shared" si="769"/>
        <v/>
      </c>
      <c r="F1705" s="43" t="str">
        <f t="shared" si="770"/>
        <v/>
      </c>
      <c r="G1705" s="43" t="str">
        <f>IF(A1705&lt;&gt;"",IF(A1705&lt;Data!$G$11*0.25,$C$13/$G$32,IF(A1705&gt;Data!$G$11*0.25,$C$13,$C$13*10)),"")</f>
        <v/>
      </c>
      <c r="H1705" s="43" t="str">
        <f>IF(A1705&lt;&gt;"",IF(Data!$G$9="constant",$C$13,IF(Data!$G$9="squeeze",G1705,F1705)),"")</f>
        <v/>
      </c>
      <c r="I1705" s="38" t="str">
        <f ca="1">IF(ISNUMBER(A1705),NORMINV(RAND(),0,IF(AND(Data!$G$9="squeeze",A1705&lt;Data!$G$11*0.25),$H$32,1)*$C$30*$C$13)*($C$14*$C$12),"")</f>
        <v/>
      </c>
      <c r="J1705" s="42" t="str">
        <f ca="1">IFERROR(IF(Data!$C$6="Real",B1705,I1705+J1704+($C$14*$C$12)*(NORMINV(RAND(),$C$15,CHOOSE($G$13,$C$13,F1705,G1705)))),"")</f>
        <v/>
      </c>
      <c r="K1705" s="88" t="str">
        <f>IF(ISNUMBER(A1705), IF($G$16="fixed",$G$17,MIN(H1705*Data!$C$7*$C$16*0.5,$C$17*Data!$C$7))*$C$12,"")</f>
        <v/>
      </c>
      <c r="L1705" s="42" t="str">
        <f t="shared" ca="1" si="794"/>
        <v/>
      </c>
      <c r="M1705" s="44" t="str">
        <f t="shared" ca="1" si="795"/>
        <v/>
      </c>
      <c r="N1705" s="44" t="str">
        <f t="shared" ca="1" si="796"/>
        <v/>
      </c>
      <c r="O1705" s="108" t="str">
        <f t="shared" si="771"/>
        <v/>
      </c>
      <c r="P1705" s="102" t="str">
        <f t="shared" si="772"/>
        <v/>
      </c>
      <c r="Q1705" s="102" t="str">
        <f t="shared" si="773"/>
        <v/>
      </c>
      <c r="R1705" s="120" t="str">
        <f t="shared" si="791"/>
        <v/>
      </c>
      <c r="S1705" s="54" t="str">
        <f t="shared" si="792"/>
        <v/>
      </c>
      <c r="T1705" s="5" t="str">
        <f t="shared" si="774"/>
        <v/>
      </c>
      <c r="U1705" s="152" t="str">
        <f t="shared" si="775"/>
        <v/>
      </c>
      <c r="V1705" s="152" t="str">
        <f t="shared" si="776"/>
        <v/>
      </c>
      <c r="W1705" s="153" t="str">
        <f t="shared" si="777"/>
        <v/>
      </c>
      <c r="X1705" s="153" t="str">
        <f t="shared" si="778"/>
        <v/>
      </c>
      <c r="Y1705" s="153" t="str">
        <f t="shared" si="779"/>
        <v/>
      </c>
      <c r="Z1705" s="153" t="str">
        <f t="shared" si="780"/>
        <v/>
      </c>
      <c r="AA1705" s="152" t="str">
        <f t="shared" si="781"/>
        <v/>
      </c>
      <c r="AB1705" s="152" t="str">
        <f t="shared" si="782"/>
        <v/>
      </c>
      <c r="AC1705" s="154" t="str">
        <f t="shared" si="783"/>
        <v/>
      </c>
      <c r="AD1705" s="154" t="str">
        <f t="shared" si="784"/>
        <v/>
      </c>
      <c r="AE1705" s="3" t="str">
        <f t="shared" si="785"/>
        <v/>
      </c>
      <c r="AF1705" s="3" t="str">
        <f t="shared" si="786"/>
        <v/>
      </c>
      <c r="AG1705" s="3" t="str">
        <f t="shared" si="793"/>
        <v/>
      </c>
      <c r="AH1705" s="4" t="str">
        <f t="shared" si="787"/>
        <v/>
      </c>
      <c r="AI1705" s="75" t="str">
        <f t="shared" si="788"/>
        <v/>
      </c>
      <c r="AJ1705" s="75" t="str">
        <f t="shared" si="789"/>
        <v/>
      </c>
    </row>
    <row r="1706" spans="1:36" ht="14.25">
      <c r="A1706" s="41" t="str">
        <f t="shared" si="790"/>
        <v/>
      </c>
      <c r="B1706" s="150" t="str">
        <f>IF(ISNUMBER(A1706),INDEX('MetaTrader Import'!$H$13:$J$5893,TRUNC(((A1706-$A$39+1)-1)/3)+1,MOD((A1706-$A$39+1)-1,3)+1),"")</f>
        <v/>
      </c>
      <c r="C1706" s="43" t="str">
        <f t="shared" si="767"/>
        <v/>
      </c>
      <c r="D1706" s="43" t="str">
        <f t="shared" ca="1" si="768"/>
        <v/>
      </c>
      <c r="E1706" s="43" t="str">
        <f t="shared" si="769"/>
        <v/>
      </c>
      <c r="F1706" s="43" t="str">
        <f t="shared" si="770"/>
        <v/>
      </c>
      <c r="G1706" s="43" t="str">
        <f>IF(A1706&lt;&gt;"",IF(A1706&lt;Data!$G$11*0.25,$C$13/$G$32,IF(A1706&gt;Data!$G$11*0.25,$C$13,$C$13*10)),"")</f>
        <v/>
      </c>
      <c r="H1706" s="43" t="str">
        <f>IF(A1706&lt;&gt;"",IF(Data!$G$9="constant",$C$13,IF(Data!$G$9="squeeze",G1706,F1706)),"")</f>
        <v/>
      </c>
      <c r="I1706" s="38" t="str">
        <f ca="1">IF(ISNUMBER(A1706),NORMINV(RAND(),0,IF(AND(Data!$G$9="squeeze",A1706&lt;Data!$G$11*0.25),$H$32,1)*$C$30*$C$13)*($C$14*$C$12),"")</f>
        <v/>
      </c>
      <c r="J1706" s="42" t="str">
        <f ca="1">IFERROR(IF(Data!$C$6="Real",B1706,I1706+J1705+($C$14*$C$12)*(NORMINV(RAND(),$C$15,CHOOSE($G$13,$C$13,F1706,G1706)))),"")</f>
        <v/>
      </c>
      <c r="K1706" s="88" t="str">
        <f>IF(ISNUMBER(A1706), IF($G$16="fixed",$G$17,MIN(H1706*Data!$C$7*$C$16*0.5,$C$17*Data!$C$7))*$C$12,"")</f>
        <v/>
      </c>
      <c r="L1706" s="42" t="str">
        <f t="shared" ca="1" si="794"/>
        <v/>
      </c>
      <c r="M1706" s="44" t="str">
        <f t="shared" ca="1" si="795"/>
        <v/>
      </c>
      <c r="N1706" s="44" t="str">
        <f t="shared" ca="1" si="796"/>
        <v/>
      </c>
      <c r="O1706" s="108" t="str">
        <f t="shared" si="771"/>
        <v/>
      </c>
      <c r="P1706" s="102" t="str">
        <f t="shared" si="772"/>
        <v/>
      </c>
      <c r="Q1706" s="102" t="str">
        <f t="shared" si="773"/>
        <v/>
      </c>
      <c r="R1706" s="120" t="str">
        <f t="shared" si="791"/>
        <v/>
      </c>
      <c r="S1706" s="54" t="str">
        <f t="shared" si="792"/>
        <v/>
      </c>
      <c r="T1706" s="5" t="str">
        <f t="shared" si="774"/>
        <v/>
      </c>
      <c r="U1706" s="152" t="str">
        <f t="shared" si="775"/>
        <v/>
      </c>
      <c r="V1706" s="152" t="str">
        <f t="shared" si="776"/>
        <v/>
      </c>
      <c r="W1706" s="153" t="str">
        <f t="shared" si="777"/>
        <v/>
      </c>
      <c r="X1706" s="153" t="str">
        <f t="shared" si="778"/>
        <v/>
      </c>
      <c r="Y1706" s="153" t="str">
        <f t="shared" si="779"/>
        <v/>
      </c>
      <c r="Z1706" s="153" t="str">
        <f t="shared" si="780"/>
        <v/>
      </c>
      <c r="AA1706" s="152" t="str">
        <f t="shared" si="781"/>
        <v/>
      </c>
      <c r="AB1706" s="152" t="str">
        <f t="shared" si="782"/>
        <v/>
      </c>
      <c r="AC1706" s="154" t="str">
        <f t="shared" si="783"/>
        <v/>
      </c>
      <c r="AD1706" s="154" t="str">
        <f t="shared" si="784"/>
        <v/>
      </c>
      <c r="AE1706" s="3" t="str">
        <f t="shared" si="785"/>
        <v/>
      </c>
      <c r="AF1706" s="3" t="str">
        <f t="shared" si="786"/>
        <v/>
      </c>
      <c r="AG1706" s="3" t="str">
        <f t="shared" si="793"/>
        <v/>
      </c>
      <c r="AH1706" s="4" t="str">
        <f t="shared" si="787"/>
        <v/>
      </c>
      <c r="AI1706" s="75" t="str">
        <f t="shared" si="788"/>
        <v/>
      </c>
      <c r="AJ1706" s="75" t="str">
        <f t="shared" si="789"/>
        <v/>
      </c>
    </row>
    <row r="1707" spans="1:36" ht="14.25">
      <c r="A1707" s="41" t="str">
        <f t="shared" si="790"/>
        <v/>
      </c>
      <c r="B1707" s="150" t="str">
        <f>IF(ISNUMBER(A1707),INDEX('MetaTrader Import'!$H$13:$J$5893,TRUNC(((A1707-$A$39+1)-1)/3)+1,MOD((A1707-$A$39+1)-1,3)+1),"")</f>
        <v/>
      </c>
      <c r="C1707" s="43" t="str">
        <f t="shared" si="767"/>
        <v/>
      </c>
      <c r="D1707" s="43" t="str">
        <f t="shared" ca="1" si="768"/>
        <v/>
      </c>
      <c r="E1707" s="43" t="str">
        <f t="shared" si="769"/>
        <v/>
      </c>
      <c r="F1707" s="43" t="str">
        <f t="shared" si="770"/>
        <v/>
      </c>
      <c r="G1707" s="43" t="str">
        <f>IF(A1707&lt;&gt;"",IF(A1707&lt;Data!$G$11*0.25,$C$13/$G$32,IF(A1707&gt;Data!$G$11*0.25,$C$13,$C$13*10)),"")</f>
        <v/>
      </c>
      <c r="H1707" s="43" t="str">
        <f>IF(A1707&lt;&gt;"",IF(Data!$G$9="constant",$C$13,IF(Data!$G$9="squeeze",G1707,F1707)),"")</f>
        <v/>
      </c>
      <c r="I1707" s="38" t="str">
        <f ca="1">IF(ISNUMBER(A1707),NORMINV(RAND(),0,IF(AND(Data!$G$9="squeeze",A1707&lt;Data!$G$11*0.25),$H$32,1)*$C$30*$C$13)*($C$14*$C$12),"")</f>
        <v/>
      </c>
      <c r="J1707" s="42" t="str">
        <f ca="1">IFERROR(IF(Data!$C$6="Real",B1707,I1707+J1706+($C$14*$C$12)*(NORMINV(RAND(),$C$15,CHOOSE($G$13,$C$13,F1707,G1707)))),"")</f>
        <v/>
      </c>
      <c r="K1707" s="88" t="str">
        <f>IF(ISNUMBER(A1707), IF($G$16="fixed",$G$17,MIN(H1707*Data!$C$7*$C$16*0.5,$C$17*Data!$C$7))*$C$12,"")</f>
        <v/>
      </c>
      <c r="L1707" s="42" t="str">
        <f t="shared" ca="1" si="794"/>
        <v/>
      </c>
      <c r="M1707" s="44" t="str">
        <f t="shared" ca="1" si="795"/>
        <v/>
      </c>
      <c r="N1707" s="44" t="str">
        <f t="shared" ca="1" si="796"/>
        <v/>
      </c>
      <c r="O1707" s="108" t="str">
        <f t="shared" si="771"/>
        <v/>
      </c>
      <c r="P1707" s="102" t="str">
        <f t="shared" si="772"/>
        <v/>
      </c>
      <c r="Q1707" s="102" t="str">
        <f t="shared" si="773"/>
        <v/>
      </c>
      <c r="R1707" s="120" t="str">
        <f t="shared" si="791"/>
        <v/>
      </c>
      <c r="S1707" s="54" t="str">
        <f t="shared" si="792"/>
        <v/>
      </c>
      <c r="T1707" s="5" t="str">
        <f t="shared" si="774"/>
        <v/>
      </c>
      <c r="U1707" s="152" t="str">
        <f t="shared" si="775"/>
        <v/>
      </c>
      <c r="V1707" s="152" t="str">
        <f t="shared" si="776"/>
        <v/>
      </c>
      <c r="W1707" s="153" t="str">
        <f t="shared" si="777"/>
        <v/>
      </c>
      <c r="X1707" s="153" t="str">
        <f t="shared" si="778"/>
        <v/>
      </c>
      <c r="Y1707" s="153" t="str">
        <f t="shared" si="779"/>
        <v/>
      </c>
      <c r="Z1707" s="153" t="str">
        <f t="shared" si="780"/>
        <v/>
      </c>
      <c r="AA1707" s="152" t="str">
        <f t="shared" si="781"/>
        <v/>
      </c>
      <c r="AB1707" s="152" t="str">
        <f t="shared" si="782"/>
        <v/>
      </c>
      <c r="AC1707" s="154" t="str">
        <f t="shared" si="783"/>
        <v/>
      </c>
      <c r="AD1707" s="154" t="str">
        <f t="shared" si="784"/>
        <v/>
      </c>
      <c r="AE1707" s="3" t="str">
        <f t="shared" si="785"/>
        <v/>
      </c>
      <c r="AF1707" s="3" t="str">
        <f t="shared" si="786"/>
        <v/>
      </c>
      <c r="AG1707" s="3" t="str">
        <f t="shared" si="793"/>
        <v/>
      </c>
      <c r="AH1707" s="4" t="str">
        <f t="shared" si="787"/>
        <v/>
      </c>
      <c r="AI1707" s="75" t="str">
        <f t="shared" si="788"/>
        <v/>
      </c>
      <c r="AJ1707" s="75" t="str">
        <f t="shared" si="789"/>
        <v/>
      </c>
    </row>
    <row r="1708" spans="1:36" ht="14.25">
      <c r="A1708" s="41" t="str">
        <f t="shared" si="790"/>
        <v/>
      </c>
      <c r="B1708" s="150" t="str">
        <f>IF(ISNUMBER(A1708),INDEX('MetaTrader Import'!$H$13:$J$5893,TRUNC(((A1708-$A$39+1)-1)/3)+1,MOD((A1708-$A$39+1)-1,3)+1),"")</f>
        <v/>
      </c>
      <c r="C1708" s="43" t="str">
        <f t="shared" si="767"/>
        <v/>
      </c>
      <c r="D1708" s="43" t="str">
        <f t="shared" ca="1" si="768"/>
        <v/>
      </c>
      <c r="E1708" s="43" t="str">
        <f t="shared" si="769"/>
        <v/>
      </c>
      <c r="F1708" s="43" t="str">
        <f t="shared" si="770"/>
        <v/>
      </c>
      <c r="G1708" s="43" t="str">
        <f>IF(A1708&lt;&gt;"",IF(A1708&lt;Data!$G$11*0.25,$C$13/$G$32,IF(A1708&gt;Data!$G$11*0.25,$C$13,$C$13*10)),"")</f>
        <v/>
      </c>
      <c r="H1708" s="43" t="str">
        <f>IF(A1708&lt;&gt;"",IF(Data!$G$9="constant",$C$13,IF(Data!$G$9="squeeze",G1708,F1708)),"")</f>
        <v/>
      </c>
      <c r="I1708" s="38" t="str">
        <f ca="1">IF(ISNUMBER(A1708),NORMINV(RAND(),0,IF(AND(Data!$G$9="squeeze",A1708&lt;Data!$G$11*0.25),$H$32,1)*$C$30*$C$13)*($C$14*$C$12),"")</f>
        <v/>
      </c>
      <c r="J1708" s="42" t="str">
        <f ca="1">IFERROR(IF(Data!$C$6="Real",B1708,I1708+J1707+($C$14*$C$12)*(NORMINV(RAND(),$C$15,CHOOSE($G$13,$C$13,F1708,G1708)))),"")</f>
        <v/>
      </c>
      <c r="K1708" s="88" t="str">
        <f>IF(ISNUMBER(A1708), IF($G$16="fixed",$G$17,MIN(H1708*Data!$C$7*$C$16*0.5,$C$17*Data!$C$7))*$C$12,"")</f>
        <v/>
      </c>
      <c r="L1708" s="42" t="str">
        <f t="shared" ca="1" si="794"/>
        <v/>
      </c>
      <c r="M1708" s="44" t="str">
        <f t="shared" ca="1" si="795"/>
        <v/>
      </c>
      <c r="N1708" s="44" t="str">
        <f t="shared" ca="1" si="796"/>
        <v/>
      </c>
      <c r="O1708" s="108" t="str">
        <f t="shared" si="771"/>
        <v/>
      </c>
      <c r="P1708" s="102" t="str">
        <f t="shared" si="772"/>
        <v/>
      </c>
      <c r="Q1708" s="102" t="str">
        <f t="shared" si="773"/>
        <v/>
      </c>
      <c r="R1708" s="120" t="str">
        <f t="shared" si="791"/>
        <v/>
      </c>
      <c r="S1708" s="54" t="str">
        <f t="shared" si="792"/>
        <v/>
      </c>
      <c r="T1708" s="5" t="str">
        <f t="shared" si="774"/>
        <v/>
      </c>
      <c r="U1708" s="152" t="str">
        <f t="shared" si="775"/>
        <v/>
      </c>
      <c r="V1708" s="152" t="str">
        <f t="shared" si="776"/>
        <v/>
      </c>
      <c r="W1708" s="153" t="str">
        <f t="shared" si="777"/>
        <v/>
      </c>
      <c r="X1708" s="153" t="str">
        <f t="shared" si="778"/>
        <v/>
      </c>
      <c r="Y1708" s="153" t="str">
        <f t="shared" si="779"/>
        <v/>
      </c>
      <c r="Z1708" s="153" t="str">
        <f t="shared" si="780"/>
        <v/>
      </c>
      <c r="AA1708" s="152" t="str">
        <f t="shared" si="781"/>
        <v/>
      </c>
      <c r="AB1708" s="152" t="str">
        <f t="shared" si="782"/>
        <v/>
      </c>
      <c r="AC1708" s="154" t="str">
        <f t="shared" si="783"/>
        <v/>
      </c>
      <c r="AD1708" s="154" t="str">
        <f t="shared" si="784"/>
        <v/>
      </c>
      <c r="AE1708" s="3" t="str">
        <f t="shared" si="785"/>
        <v/>
      </c>
      <c r="AF1708" s="3" t="str">
        <f t="shared" si="786"/>
        <v/>
      </c>
      <c r="AG1708" s="3" t="str">
        <f t="shared" si="793"/>
        <v/>
      </c>
      <c r="AH1708" s="4" t="str">
        <f t="shared" si="787"/>
        <v/>
      </c>
      <c r="AI1708" s="75" t="str">
        <f t="shared" si="788"/>
        <v/>
      </c>
      <c r="AJ1708" s="75" t="str">
        <f t="shared" si="789"/>
        <v/>
      </c>
    </row>
    <row r="1709" spans="1:36" ht="14.25">
      <c r="A1709" s="41" t="str">
        <f t="shared" si="790"/>
        <v/>
      </c>
      <c r="B1709" s="150" t="str">
        <f>IF(ISNUMBER(A1709),INDEX('MetaTrader Import'!$H$13:$J$5893,TRUNC(((A1709-$A$39+1)-1)/3)+1,MOD((A1709-$A$39+1)-1,3)+1),"")</f>
        <v/>
      </c>
      <c r="C1709" s="43" t="str">
        <f t="shared" si="767"/>
        <v/>
      </c>
      <c r="D1709" s="43" t="str">
        <f t="shared" ca="1" si="768"/>
        <v/>
      </c>
      <c r="E1709" s="43" t="str">
        <f t="shared" si="769"/>
        <v/>
      </c>
      <c r="F1709" s="43" t="str">
        <f t="shared" si="770"/>
        <v/>
      </c>
      <c r="G1709" s="43" t="str">
        <f>IF(A1709&lt;&gt;"",IF(A1709&lt;Data!$G$11*0.25,$C$13/$G$32,IF(A1709&gt;Data!$G$11*0.25,$C$13,$C$13*10)),"")</f>
        <v/>
      </c>
      <c r="H1709" s="43" t="str">
        <f>IF(A1709&lt;&gt;"",IF(Data!$G$9="constant",$C$13,IF(Data!$G$9="squeeze",G1709,F1709)),"")</f>
        <v/>
      </c>
      <c r="I1709" s="38" t="str">
        <f ca="1">IF(ISNUMBER(A1709),NORMINV(RAND(),0,IF(AND(Data!$G$9="squeeze",A1709&lt;Data!$G$11*0.25),$H$32,1)*$C$30*$C$13)*($C$14*$C$12),"")</f>
        <v/>
      </c>
      <c r="J1709" s="42" t="str">
        <f ca="1">IFERROR(IF(Data!$C$6="Real",B1709,I1709+J1708+($C$14*$C$12)*(NORMINV(RAND(),$C$15,CHOOSE($G$13,$C$13,F1709,G1709)))),"")</f>
        <v/>
      </c>
      <c r="K1709" s="88" t="str">
        <f>IF(ISNUMBER(A1709), IF($G$16="fixed",$G$17,MIN(H1709*Data!$C$7*$C$16*0.5,$C$17*Data!$C$7))*$C$12,"")</f>
        <v/>
      </c>
      <c r="L1709" s="42" t="str">
        <f t="shared" ca="1" si="794"/>
        <v/>
      </c>
      <c r="M1709" s="44" t="str">
        <f t="shared" ca="1" si="795"/>
        <v/>
      </c>
      <c r="N1709" s="44" t="str">
        <f t="shared" ca="1" si="796"/>
        <v/>
      </c>
      <c r="O1709" s="108" t="str">
        <f t="shared" si="771"/>
        <v/>
      </c>
      <c r="P1709" s="102" t="str">
        <f t="shared" si="772"/>
        <v/>
      </c>
      <c r="Q1709" s="102" t="str">
        <f t="shared" si="773"/>
        <v/>
      </c>
      <c r="R1709" s="120" t="str">
        <f t="shared" si="791"/>
        <v/>
      </c>
      <c r="S1709" s="54" t="str">
        <f t="shared" si="792"/>
        <v/>
      </c>
      <c r="T1709" s="5" t="str">
        <f t="shared" si="774"/>
        <v/>
      </c>
      <c r="U1709" s="152" t="str">
        <f t="shared" si="775"/>
        <v/>
      </c>
      <c r="V1709" s="152" t="str">
        <f t="shared" si="776"/>
        <v/>
      </c>
      <c r="W1709" s="153" t="str">
        <f t="shared" si="777"/>
        <v/>
      </c>
      <c r="X1709" s="153" t="str">
        <f t="shared" si="778"/>
        <v/>
      </c>
      <c r="Y1709" s="153" t="str">
        <f t="shared" si="779"/>
        <v/>
      </c>
      <c r="Z1709" s="153" t="str">
        <f t="shared" si="780"/>
        <v/>
      </c>
      <c r="AA1709" s="152" t="str">
        <f t="shared" si="781"/>
        <v/>
      </c>
      <c r="AB1709" s="152" t="str">
        <f t="shared" si="782"/>
        <v/>
      </c>
      <c r="AC1709" s="154" t="str">
        <f t="shared" si="783"/>
        <v/>
      </c>
      <c r="AD1709" s="154" t="str">
        <f t="shared" si="784"/>
        <v/>
      </c>
      <c r="AE1709" s="3" t="str">
        <f t="shared" si="785"/>
        <v/>
      </c>
      <c r="AF1709" s="3" t="str">
        <f t="shared" si="786"/>
        <v/>
      </c>
      <c r="AG1709" s="3" t="str">
        <f t="shared" si="793"/>
        <v/>
      </c>
      <c r="AH1709" s="4" t="str">
        <f t="shared" si="787"/>
        <v/>
      </c>
      <c r="AI1709" s="75" t="str">
        <f t="shared" si="788"/>
        <v/>
      </c>
      <c r="AJ1709" s="75" t="str">
        <f t="shared" si="789"/>
        <v/>
      </c>
    </row>
    <row r="1710" spans="1:36" ht="14.25">
      <c r="A1710" s="41" t="str">
        <f t="shared" si="790"/>
        <v/>
      </c>
      <c r="B1710" s="150" t="str">
        <f>IF(ISNUMBER(A1710),INDEX('MetaTrader Import'!$H$13:$J$5893,TRUNC(((A1710-$A$39+1)-1)/3)+1,MOD((A1710-$A$39+1)-1,3)+1),"")</f>
        <v/>
      </c>
      <c r="C1710" s="43" t="str">
        <f t="shared" si="767"/>
        <v/>
      </c>
      <c r="D1710" s="43" t="str">
        <f t="shared" ca="1" si="768"/>
        <v/>
      </c>
      <c r="E1710" s="43" t="str">
        <f t="shared" si="769"/>
        <v/>
      </c>
      <c r="F1710" s="43" t="str">
        <f t="shared" si="770"/>
        <v/>
      </c>
      <c r="G1710" s="43" t="str">
        <f>IF(A1710&lt;&gt;"",IF(A1710&lt;Data!$G$11*0.25,$C$13/$G$32,IF(A1710&gt;Data!$G$11*0.25,$C$13,$C$13*10)),"")</f>
        <v/>
      </c>
      <c r="H1710" s="43" t="str">
        <f>IF(A1710&lt;&gt;"",IF(Data!$G$9="constant",$C$13,IF(Data!$G$9="squeeze",G1710,F1710)),"")</f>
        <v/>
      </c>
      <c r="I1710" s="38" t="str">
        <f ca="1">IF(ISNUMBER(A1710),NORMINV(RAND(),0,IF(AND(Data!$G$9="squeeze",A1710&lt;Data!$G$11*0.25),$H$32,1)*$C$30*$C$13)*($C$14*$C$12),"")</f>
        <v/>
      </c>
      <c r="J1710" s="42" t="str">
        <f ca="1">IFERROR(IF(Data!$C$6="Real",B1710,I1710+J1709+($C$14*$C$12)*(NORMINV(RAND(),$C$15,CHOOSE($G$13,$C$13,F1710,G1710)))),"")</f>
        <v/>
      </c>
      <c r="K1710" s="88" t="str">
        <f>IF(ISNUMBER(A1710), IF($G$16="fixed",$G$17,MIN(H1710*Data!$C$7*$C$16*0.5,$C$17*Data!$C$7))*$C$12,"")</f>
        <v/>
      </c>
      <c r="L1710" s="42" t="str">
        <f t="shared" ca="1" si="794"/>
        <v/>
      </c>
      <c r="M1710" s="44" t="str">
        <f t="shared" ca="1" si="795"/>
        <v/>
      </c>
      <c r="N1710" s="44" t="str">
        <f t="shared" ca="1" si="796"/>
        <v/>
      </c>
      <c r="O1710" s="108" t="str">
        <f t="shared" si="771"/>
        <v/>
      </c>
      <c r="P1710" s="102" t="str">
        <f t="shared" si="772"/>
        <v/>
      </c>
      <c r="Q1710" s="102" t="str">
        <f t="shared" si="773"/>
        <v/>
      </c>
      <c r="R1710" s="120" t="str">
        <f t="shared" si="791"/>
        <v/>
      </c>
      <c r="S1710" s="54" t="str">
        <f t="shared" si="792"/>
        <v/>
      </c>
      <c r="T1710" s="5" t="str">
        <f t="shared" si="774"/>
        <v/>
      </c>
      <c r="U1710" s="152" t="str">
        <f t="shared" si="775"/>
        <v/>
      </c>
      <c r="V1710" s="152" t="str">
        <f t="shared" si="776"/>
        <v/>
      </c>
      <c r="W1710" s="153" t="str">
        <f t="shared" si="777"/>
        <v/>
      </c>
      <c r="X1710" s="153" t="str">
        <f t="shared" si="778"/>
        <v/>
      </c>
      <c r="Y1710" s="153" t="str">
        <f t="shared" si="779"/>
        <v/>
      </c>
      <c r="Z1710" s="153" t="str">
        <f t="shared" si="780"/>
        <v/>
      </c>
      <c r="AA1710" s="152" t="str">
        <f t="shared" si="781"/>
        <v/>
      </c>
      <c r="AB1710" s="152" t="str">
        <f t="shared" si="782"/>
        <v/>
      </c>
      <c r="AC1710" s="154" t="str">
        <f t="shared" si="783"/>
        <v/>
      </c>
      <c r="AD1710" s="154" t="str">
        <f t="shared" si="784"/>
        <v/>
      </c>
      <c r="AE1710" s="3" t="str">
        <f t="shared" si="785"/>
        <v/>
      </c>
      <c r="AF1710" s="3" t="str">
        <f t="shared" si="786"/>
        <v/>
      </c>
      <c r="AG1710" s="3" t="str">
        <f t="shared" si="793"/>
        <v/>
      </c>
      <c r="AH1710" s="4" t="str">
        <f t="shared" si="787"/>
        <v/>
      </c>
      <c r="AI1710" s="75" t="str">
        <f t="shared" si="788"/>
        <v/>
      </c>
      <c r="AJ1710" s="75" t="str">
        <f t="shared" si="789"/>
        <v/>
      </c>
    </row>
    <row r="1711" spans="1:36" ht="14.25">
      <c r="A1711" s="41" t="str">
        <f t="shared" si="790"/>
        <v/>
      </c>
      <c r="B1711" s="150" t="str">
        <f>IF(ISNUMBER(A1711),INDEX('MetaTrader Import'!$H$13:$J$5893,TRUNC(((A1711-$A$39+1)-1)/3)+1,MOD((A1711-$A$39+1)-1,3)+1),"")</f>
        <v/>
      </c>
      <c r="C1711" s="43" t="str">
        <f t="shared" si="767"/>
        <v/>
      </c>
      <c r="D1711" s="43" t="str">
        <f t="shared" ca="1" si="768"/>
        <v/>
      </c>
      <c r="E1711" s="43" t="str">
        <f t="shared" si="769"/>
        <v/>
      </c>
      <c r="F1711" s="43" t="str">
        <f t="shared" si="770"/>
        <v/>
      </c>
      <c r="G1711" s="43" t="str">
        <f>IF(A1711&lt;&gt;"",IF(A1711&lt;Data!$G$11*0.25,$C$13/$G$32,IF(A1711&gt;Data!$G$11*0.25,$C$13,$C$13*10)),"")</f>
        <v/>
      </c>
      <c r="H1711" s="43" t="str">
        <f>IF(A1711&lt;&gt;"",IF(Data!$G$9="constant",$C$13,IF(Data!$G$9="squeeze",G1711,F1711)),"")</f>
        <v/>
      </c>
      <c r="I1711" s="38" t="str">
        <f ca="1">IF(ISNUMBER(A1711),NORMINV(RAND(),0,IF(AND(Data!$G$9="squeeze",A1711&lt;Data!$G$11*0.25),$H$32,1)*$C$30*$C$13)*($C$14*$C$12),"")</f>
        <v/>
      </c>
      <c r="J1711" s="42" t="str">
        <f ca="1">IFERROR(IF(Data!$C$6="Real",B1711,I1711+J1710+($C$14*$C$12)*(NORMINV(RAND(),$C$15,CHOOSE($G$13,$C$13,F1711,G1711)))),"")</f>
        <v/>
      </c>
      <c r="K1711" s="88" t="str">
        <f>IF(ISNUMBER(A1711), IF($G$16="fixed",$G$17,MIN(H1711*Data!$C$7*$C$16*0.5,$C$17*Data!$C$7))*$C$12,"")</f>
        <v/>
      </c>
      <c r="L1711" s="42" t="str">
        <f t="shared" ca="1" si="794"/>
        <v/>
      </c>
      <c r="M1711" s="44" t="str">
        <f t="shared" ca="1" si="795"/>
        <v/>
      </c>
      <c r="N1711" s="44" t="str">
        <f t="shared" ca="1" si="796"/>
        <v/>
      </c>
      <c r="O1711" s="108" t="str">
        <f t="shared" si="771"/>
        <v/>
      </c>
      <c r="P1711" s="102" t="str">
        <f t="shared" si="772"/>
        <v/>
      </c>
      <c r="Q1711" s="102" t="str">
        <f t="shared" si="773"/>
        <v/>
      </c>
      <c r="R1711" s="120" t="str">
        <f t="shared" si="791"/>
        <v/>
      </c>
      <c r="S1711" s="54" t="str">
        <f t="shared" si="792"/>
        <v/>
      </c>
      <c r="T1711" s="5" t="str">
        <f t="shared" si="774"/>
        <v/>
      </c>
      <c r="U1711" s="152" t="str">
        <f t="shared" si="775"/>
        <v/>
      </c>
      <c r="V1711" s="152" t="str">
        <f t="shared" si="776"/>
        <v/>
      </c>
      <c r="W1711" s="153" t="str">
        <f t="shared" si="777"/>
        <v/>
      </c>
      <c r="X1711" s="153" t="str">
        <f t="shared" si="778"/>
        <v/>
      </c>
      <c r="Y1711" s="153" t="str">
        <f t="shared" si="779"/>
        <v/>
      </c>
      <c r="Z1711" s="153" t="str">
        <f t="shared" si="780"/>
        <v/>
      </c>
      <c r="AA1711" s="152" t="str">
        <f t="shared" si="781"/>
        <v/>
      </c>
      <c r="AB1711" s="152" t="str">
        <f t="shared" si="782"/>
        <v/>
      </c>
      <c r="AC1711" s="154" t="str">
        <f t="shared" si="783"/>
        <v/>
      </c>
      <c r="AD1711" s="154" t="str">
        <f t="shared" si="784"/>
        <v/>
      </c>
      <c r="AE1711" s="3" t="str">
        <f t="shared" si="785"/>
        <v/>
      </c>
      <c r="AF1711" s="3" t="str">
        <f t="shared" si="786"/>
        <v/>
      </c>
      <c r="AG1711" s="3" t="str">
        <f t="shared" si="793"/>
        <v/>
      </c>
      <c r="AH1711" s="4" t="str">
        <f t="shared" si="787"/>
        <v/>
      </c>
      <c r="AI1711" s="75" t="str">
        <f t="shared" si="788"/>
        <v/>
      </c>
      <c r="AJ1711" s="75" t="str">
        <f t="shared" si="789"/>
        <v/>
      </c>
    </row>
    <row r="1712" spans="1:36" ht="14.25">
      <c r="A1712" s="41" t="str">
        <f t="shared" si="790"/>
        <v/>
      </c>
      <c r="B1712" s="150" t="str">
        <f>IF(ISNUMBER(A1712),INDEX('MetaTrader Import'!$H$13:$J$5893,TRUNC(((A1712-$A$39+1)-1)/3)+1,MOD((A1712-$A$39+1)-1,3)+1),"")</f>
        <v/>
      </c>
      <c r="C1712" s="43" t="str">
        <f t="shared" si="767"/>
        <v/>
      </c>
      <c r="D1712" s="43" t="str">
        <f t="shared" ca="1" si="768"/>
        <v/>
      </c>
      <c r="E1712" s="43" t="str">
        <f t="shared" si="769"/>
        <v/>
      </c>
      <c r="F1712" s="43" t="str">
        <f t="shared" si="770"/>
        <v/>
      </c>
      <c r="G1712" s="43" t="str">
        <f>IF(A1712&lt;&gt;"",IF(A1712&lt;Data!$G$11*0.25,$C$13/$G$32,IF(A1712&gt;Data!$G$11*0.25,$C$13,$C$13*10)),"")</f>
        <v/>
      </c>
      <c r="H1712" s="43" t="str">
        <f>IF(A1712&lt;&gt;"",IF(Data!$G$9="constant",$C$13,IF(Data!$G$9="squeeze",G1712,F1712)),"")</f>
        <v/>
      </c>
      <c r="I1712" s="38" t="str">
        <f ca="1">IF(ISNUMBER(A1712),NORMINV(RAND(),0,IF(AND(Data!$G$9="squeeze",A1712&lt;Data!$G$11*0.25),$H$32,1)*$C$30*$C$13)*($C$14*$C$12),"")</f>
        <v/>
      </c>
      <c r="J1712" s="42" t="str">
        <f ca="1">IFERROR(IF(Data!$C$6="Real",B1712,I1712+J1711+($C$14*$C$12)*(NORMINV(RAND(),$C$15,CHOOSE($G$13,$C$13,F1712,G1712)))),"")</f>
        <v/>
      </c>
      <c r="K1712" s="88" t="str">
        <f>IF(ISNUMBER(A1712), IF($G$16="fixed",$G$17,MIN(H1712*Data!$C$7*$C$16*0.5,$C$17*Data!$C$7))*$C$12,"")</f>
        <v/>
      </c>
      <c r="L1712" s="42" t="str">
        <f t="shared" ca="1" si="794"/>
        <v/>
      </c>
      <c r="M1712" s="44" t="str">
        <f t="shared" ca="1" si="795"/>
        <v/>
      </c>
      <c r="N1712" s="44" t="str">
        <f t="shared" ca="1" si="796"/>
        <v/>
      </c>
      <c r="O1712" s="108" t="str">
        <f t="shared" si="771"/>
        <v/>
      </c>
      <c r="P1712" s="102" t="str">
        <f t="shared" si="772"/>
        <v/>
      </c>
      <c r="Q1712" s="102" t="str">
        <f t="shared" si="773"/>
        <v/>
      </c>
      <c r="R1712" s="120" t="str">
        <f t="shared" si="791"/>
        <v/>
      </c>
      <c r="S1712" s="54" t="str">
        <f t="shared" si="792"/>
        <v/>
      </c>
      <c r="T1712" s="5" t="str">
        <f t="shared" si="774"/>
        <v/>
      </c>
      <c r="U1712" s="152" t="str">
        <f t="shared" si="775"/>
        <v/>
      </c>
      <c r="V1712" s="152" t="str">
        <f t="shared" si="776"/>
        <v/>
      </c>
      <c r="W1712" s="153" t="str">
        <f t="shared" si="777"/>
        <v/>
      </c>
      <c r="X1712" s="153" t="str">
        <f t="shared" si="778"/>
        <v/>
      </c>
      <c r="Y1712" s="153" t="str">
        <f t="shared" si="779"/>
        <v/>
      </c>
      <c r="Z1712" s="153" t="str">
        <f t="shared" si="780"/>
        <v/>
      </c>
      <c r="AA1712" s="152" t="str">
        <f t="shared" si="781"/>
        <v/>
      </c>
      <c r="AB1712" s="152" t="str">
        <f t="shared" si="782"/>
        <v/>
      </c>
      <c r="AC1712" s="154" t="str">
        <f t="shared" si="783"/>
        <v/>
      </c>
      <c r="AD1712" s="154" t="str">
        <f t="shared" si="784"/>
        <v/>
      </c>
      <c r="AE1712" s="3" t="str">
        <f t="shared" si="785"/>
        <v/>
      </c>
      <c r="AF1712" s="3" t="str">
        <f t="shared" si="786"/>
        <v/>
      </c>
      <c r="AG1712" s="3" t="str">
        <f t="shared" si="793"/>
        <v/>
      </c>
      <c r="AH1712" s="4" t="str">
        <f t="shared" si="787"/>
        <v/>
      </c>
      <c r="AI1712" s="75" t="str">
        <f t="shared" si="788"/>
        <v/>
      </c>
      <c r="AJ1712" s="75" t="str">
        <f t="shared" si="789"/>
        <v/>
      </c>
    </row>
    <row r="1713" spans="1:36" ht="14.25">
      <c r="A1713" s="41" t="str">
        <f t="shared" si="790"/>
        <v/>
      </c>
      <c r="B1713" s="150" t="str">
        <f>IF(ISNUMBER(A1713),INDEX('MetaTrader Import'!$H$13:$J$5893,TRUNC(((A1713-$A$39+1)-1)/3)+1,MOD((A1713-$A$39+1)-1,3)+1),"")</f>
        <v/>
      </c>
      <c r="C1713" s="43" t="str">
        <f t="shared" si="767"/>
        <v/>
      </c>
      <c r="D1713" s="43" t="str">
        <f t="shared" ca="1" si="768"/>
        <v/>
      </c>
      <c r="E1713" s="43" t="str">
        <f t="shared" si="769"/>
        <v/>
      </c>
      <c r="F1713" s="43" t="str">
        <f t="shared" si="770"/>
        <v/>
      </c>
      <c r="G1713" s="43" t="str">
        <f>IF(A1713&lt;&gt;"",IF(A1713&lt;Data!$G$11*0.25,$C$13/$G$32,IF(A1713&gt;Data!$G$11*0.25,$C$13,$C$13*10)),"")</f>
        <v/>
      </c>
      <c r="H1713" s="43" t="str">
        <f>IF(A1713&lt;&gt;"",IF(Data!$G$9="constant",$C$13,IF(Data!$G$9="squeeze",G1713,F1713)),"")</f>
        <v/>
      </c>
      <c r="I1713" s="38" t="str">
        <f ca="1">IF(ISNUMBER(A1713),NORMINV(RAND(),0,IF(AND(Data!$G$9="squeeze",A1713&lt;Data!$G$11*0.25),$H$32,1)*$C$30*$C$13)*($C$14*$C$12),"")</f>
        <v/>
      </c>
      <c r="J1713" s="42" t="str">
        <f ca="1">IFERROR(IF(Data!$C$6="Real",B1713,I1713+J1712+($C$14*$C$12)*(NORMINV(RAND(),$C$15,CHOOSE($G$13,$C$13,F1713,G1713)))),"")</f>
        <v/>
      </c>
      <c r="K1713" s="88" t="str">
        <f>IF(ISNUMBER(A1713), IF($G$16="fixed",$G$17,MIN(H1713*Data!$C$7*$C$16*0.5,$C$17*Data!$C$7))*$C$12,"")</f>
        <v/>
      </c>
      <c r="L1713" s="42" t="str">
        <f t="shared" ca="1" si="794"/>
        <v/>
      </c>
      <c r="M1713" s="44" t="str">
        <f t="shared" ca="1" si="795"/>
        <v/>
      </c>
      <c r="N1713" s="44" t="str">
        <f t="shared" ca="1" si="796"/>
        <v/>
      </c>
      <c r="O1713" s="108" t="str">
        <f t="shared" si="771"/>
        <v/>
      </c>
      <c r="P1713" s="102" t="str">
        <f t="shared" si="772"/>
        <v/>
      </c>
      <c r="Q1713" s="102" t="str">
        <f t="shared" si="773"/>
        <v/>
      </c>
      <c r="R1713" s="120" t="str">
        <f t="shared" si="791"/>
        <v/>
      </c>
      <c r="S1713" s="54" t="str">
        <f t="shared" si="792"/>
        <v/>
      </c>
      <c r="T1713" s="5" t="str">
        <f t="shared" si="774"/>
        <v/>
      </c>
      <c r="U1713" s="152" t="str">
        <f t="shared" si="775"/>
        <v/>
      </c>
      <c r="V1713" s="152" t="str">
        <f t="shared" si="776"/>
        <v/>
      </c>
      <c r="W1713" s="153" t="str">
        <f t="shared" si="777"/>
        <v/>
      </c>
      <c r="X1713" s="153" t="str">
        <f t="shared" si="778"/>
        <v/>
      </c>
      <c r="Y1713" s="153" t="str">
        <f t="shared" si="779"/>
        <v/>
      </c>
      <c r="Z1713" s="153" t="str">
        <f t="shared" si="780"/>
        <v/>
      </c>
      <c r="AA1713" s="152" t="str">
        <f t="shared" si="781"/>
        <v/>
      </c>
      <c r="AB1713" s="152" t="str">
        <f t="shared" si="782"/>
        <v/>
      </c>
      <c r="AC1713" s="154" t="str">
        <f t="shared" si="783"/>
        <v/>
      </c>
      <c r="AD1713" s="154" t="str">
        <f t="shared" si="784"/>
        <v/>
      </c>
      <c r="AE1713" s="3" t="str">
        <f t="shared" si="785"/>
        <v/>
      </c>
      <c r="AF1713" s="3" t="str">
        <f t="shared" si="786"/>
        <v/>
      </c>
      <c r="AG1713" s="3" t="str">
        <f t="shared" si="793"/>
        <v/>
      </c>
      <c r="AH1713" s="4" t="str">
        <f t="shared" si="787"/>
        <v/>
      </c>
      <c r="AI1713" s="75" t="str">
        <f t="shared" si="788"/>
        <v/>
      </c>
      <c r="AJ1713" s="75" t="str">
        <f t="shared" si="789"/>
        <v/>
      </c>
    </row>
    <row r="1714" spans="1:36" ht="14.25">
      <c r="A1714" s="41" t="str">
        <f t="shared" si="790"/>
        <v/>
      </c>
      <c r="B1714" s="150" t="str">
        <f>IF(ISNUMBER(A1714),INDEX('MetaTrader Import'!$H$13:$J$5893,TRUNC(((A1714-$A$39+1)-1)/3)+1,MOD((A1714-$A$39+1)-1,3)+1),"")</f>
        <v/>
      </c>
      <c r="C1714" s="43" t="str">
        <f t="shared" si="767"/>
        <v/>
      </c>
      <c r="D1714" s="43" t="str">
        <f t="shared" ca="1" si="768"/>
        <v/>
      </c>
      <c r="E1714" s="43" t="str">
        <f t="shared" si="769"/>
        <v/>
      </c>
      <c r="F1714" s="43" t="str">
        <f t="shared" si="770"/>
        <v/>
      </c>
      <c r="G1714" s="43" t="str">
        <f>IF(A1714&lt;&gt;"",IF(A1714&lt;Data!$G$11*0.25,$C$13/$G$32,IF(A1714&gt;Data!$G$11*0.25,$C$13,$C$13*10)),"")</f>
        <v/>
      </c>
      <c r="H1714" s="43" t="str">
        <f>IF(A1714&lt;&gt;"",IF(Data!$G$9="constant",$C$13,IF(Data!$G$9="squeeze",G1714,F1714)),"")</f>
        <v/>
      </c>
      <c r="I1714" s="38" t="str">
        <f ca="1">IF(ISNUMBER(A1714),NORMINV(RAND(),0,IF(AND(Data!$G$9="squeeze",A1714&lt;Data!$G$11*0.25),$H$32,1)*$C$30*$C$13)*($C$14*$C$12),"")</f>
        <v/>
      </c>
      <c r="J1714" s="42" t="str">
        <f ca="1">IFERROR(IF(Data!$C$6="Real",B1714,I1714+J1713+($C$14*$C$12)*(NORMINV(RAND(),$C$15,CHOOSE($G$13,$C$13,F1714,G1714)))),"")</f>
        <v/>
      </c>
      <c r="K1714" s="88" t="str">
        <f>IF(ISNUMBER(A1714), IF($G$16="fixed",$G$17,MIN(H1714*Data!$C$7*$C$16*0.5,$C$17*Data!$C$7))*$C$12,"")</f>
        <v/>
      </c>
      <c r="L1714" s="42" t="str">
        <f t="shared" ca="1" si="794"/>
        <v/>
      </c>
      <c r="M1714" s="44" t="str">
        <f t="shared" ca="1" si="795"/>
        <v/>
      </c>
      <c r="N1714" s="44" t="str">
        <f t="shared" ca="1" si="796"/>
        <v/>
      </c>
      <c r="O1714" s="108" t="str">
        <f t="shared" si="771"/>
        <v/>
      </c>
      <c r="P1714" s="102" t="str">
        <f t="shared" si="772"/>
        <v/>
      </c>
      <c r="Q1714" s="102" t="str">
        <f t="shared" si="773"/>
        <v/>
      </c>
      <c r="R1714" s="120" t="str">
        <f t="shared" si="791"/>
        <v/>
      </c>
      <c r="S1714" s="54" t="str">
        <f t="shared" si="792"/>
        <v/>
      </c>
      <c r="T1714" s="5" t="str">
        <f t="shared" si="774"/>
        <v/>
      </c>
      <c r="U1714" s="152" t="str">
        <f t="shared" si="775"/>
        <v/>
      </c>
      <c r="V1714" s="152" t="str">
        <f t="shared" si="776"/>
        <v/>
      </c>
      <c r="W1714" s="153" t="str">
        <f t="shared" si="777"/>
        <v/>
      </c>
      <c r="X1714" s="153" t="str">
        <f t="shared" si="778"/>
        <v/>
      </c>
      <c r="Y1714" s="153" t="str">
        <f t="shared" si="779"/>
        <v/>
      </c>
      <c r="Z1714" s="153" t="str">
        <f t="shared" si="780"/>
        <v/>
      </c>
      <c r="AA1714" s="152" t="str">
        <f t="shared" si="781"/>
        <v/>
      </c>
      <c r="AB1714" s="152" t="str">
        <f t="shared" si="782"/>
        <v/>
      </c>
      <c r="AC1714" s="154" t="str">
        <f t="shared" si="783"/>
        <v/>
      </c>
      <c r="AD1714" s="154" t="str">
        <f t="shared" si="784"/>
        <v/>
      </c>
      <c r="AE1714" s="3" t="str">
        <f t="shared" si="785"/>
        <v/>
      </c>
      <c r="AF1714" s="3" t="str">
        <f t="shared" si="786"/>
        <v/>
      </c>
      <c r="AG1714" s="3" t="str">
        <f t="shared" si="793"/>
        <v/>
      </c>
      <c r="AH1714" s="4" t="str">
        <f t="shared" si="787"/>
        <v/>
      </c>
      <c r="AI1714" s="75" t="str">
        <f t="shared" si="788"/>
        <v/>
      </c>
      <c r="AJ1714" s="75" t="str">
        <f t="shared" si="789"/>
        <v/>
      </c>
    </row>
    <row r="1715" spans="1:36" ht="14.25">
      <c r="A1715" s="41" t="str">
        <f t="shared" si="790"/>
        <v/>
      </c>
      <c r="B1715" s="150" t="str">
        <f>IF(ISNUMBER(A1715),INDEX('MetaTrader Import'!$H$13:$J$5893,TRUNC(((A1715-$A$39+1)-1)/3)+1,MOD((A1715-$A$39+1)-1,3)+1),"")</f>
        <v/>
      </c>
      <c r="C1715" s="43" t="str">
        <f t="shared" si="767"/>
        <v/>
      </c>
      <c r="D1715" s="43" t="str">
        <f t="shared" ca="1" si="768"/>
        <v/>
      </c>
      <c r="E1715" s="43" t="str">
        <f t="shared" si="769"/>
        <v/>
      </c>
      <c r="F1715" s="43" t="str">
        <f t="shared" si="770"/>
        <v/>
      </c>
      <c r="G1715" s="43" t="str">
        <f>IF(A1715&lt;&gt;"",IF(A1715&lt;Data!$G$11*0.25,$C$13/$G$32,IF(A1715&gt;Data!$G$11*0.25,$C$13,$C$13*10)),"")</f>
        <v/>
      </c>
      <c r="H1715" s="43" t="str">
        <f>IF(A1715&lt;&gt;"",IF(Data!$G$9="constant",$C$13,IF(Data!$G$9="squeeze",G1715,F1715)),"")</f>
        <v/>
      </c>
      <c r="I1715" s="38" t="str">
        <f ca="1">IF(ISNUMBER(A1715),NORMINV(RAND(),0,IF(AND(Data!$G$9="squeeze",A1715&lt;Data!$G$11*0.25),$H$32,1)*$C$30*$C$13)*($C$14*$C$12),"")</f>
        <v/>
      </c>
      <c r="J1715" s="42" t="str">
        <f ca="1">IFERROR(IF(Data!$C$6="Real",B1715,I1715+J1714+($C$14*$C$12)*(NORMINV(RAND(),$C$15,CHOOSE($G$13,$C$13,F1715,G1715)))),"")</f>
        <v/>
      </c>
      <c r="K1715" s="88" t="str">
        <f>IF(ISNUMBER(A1715), IF($G$16="fixed",$G$17,MIN(H1715*Data!$C$7*$C$16*0.5,$C$17*Data!$C$7))*$C$12,"")</f>
        <v/>
      </c>
      <c r="L1715" s="42" t="str">
        <f t="shared" ca="1" si="794"/>
        <v/>
      </c>
      <c r="M1715" s="44" t="str">
        <f t="shared" ca="1" si="795"/>
        <v/>
      </c>
      <c r="N1715" s="44" t="str">
        <f t="shared" ca="1" si="796"/>
        <v/>
      </c>
      <c r="O1715" s="108" t="str">
        <f t="shared" si="771"/>
        <v/>
      </c>
      <c r="P1715" s="102" t="str">
        <f t="shared" si="772"/>
        <v/>
      </c>
      <c r="Q1715" s="102" t="str">
        <f t="shared" si="773"/>
        <v/>
      </c>
      <c r="R1715" s="120" t="str">
        <f t="shared" si="791"/>
        <v/>
      </c>
      <c r="S1715" s="54" t="str">
        <f t="shared" si="792"/>
        <v/>
      </c>
      <c r="T1715" s="5" t="str">
        <f t="shared" si="774"/>
        <v/>
      </c>
      <c r="U1715" s="152" t="str">
        <f t="shared" si="775"/>
        <v/>
      </c>
      <c r="V1715" s="152" t="str">
        <f t="shared" si="776"/>
        <v/>
      </c>
      <c r="W1715" s="153" t="str">
        <f t="shared" si="777"/>
        <v/>
      </c>
      <c r="X1715" s="153" t="str">
        <f t="shared" si="778"/>
        <v/>
      </c>
      <c r="Y1715" s="153" t="str">
        <f t="shared" si="779"/>
        <v/>
      </c>
      <c r="Z1715" s="153" t="str">
        <f t="shared" si="780"/>
        <v/>
      </c>
      <c r="AA1715" s="152" t="str">
        <f t="shared" si="781"/>
        <v/>
      </c>
      <c r="AB1715" s="152" t="str">
        <f t="shared" si="782"/>
        <v/>
      </c>
      <c r="AC1715" s="154" t="str">
        <f t="shared" si="783"/>
        <v/>
      </c>
      <c r="AD1715" s="154" t="str">
        <f t="shared" si="784"/>
        <v/>
      </c>
      <c r="AE1715" s="3" t="str">
        <f t="shared" si="785"/>
        <v/>
      </c>
      <c r="AF1715" s="3" t="str">
        <f t="shared" si="786"/>
        <v/>
      </c>
      <c r="AG1715" s="3" t="str">
        <f t="shared" si="793"/>
        <v/>
      </c>
      <c r="AH1715" s="4" t="str">
        <f t="shared" si="787"/>
        <v/>
      </c>
      <c r="AI1715" s="75" t="str">
        <f t="shared" si="788"/>
        <v/>
      </c>
      <c r="AJ1715" s="75" t="str">
        <f t="shared" si="789"/>
        <v/>
      </c>
    </row>
    <row r="1716" spans="1:36" ht="14.25">
      <c r="A1716" s="41" t="str">
        <f t="shared" si="790"/>
        <v/>
      </c>
      <c r="B1716" s="150" t="str">
        <f>IF(ISNUMBER(A1716),INDEX('MetaTrader Import'!$H$13:$J$5893,TRUNC(((A1716-$A$39+1)-1)/3)+1,MOD((A1716-$A$39+1)-1,3)+1),"")</f>
        <v/>
      </c>
      <c r="C1716" s="43" t="str">
        <f t="shared" si="767"/>
        <v/>
      </c>
      <c r="D1716" s="43" t="str">
        <f t="shared" ca="1" si="768"/>
        <v/>
      </c>
      <c r="E1716" s="43" t="str">
        <f t="shared" si="769"/>
        <v/>
      </c>
      <c r="F1716" s="43" t="str">
        <f t="shared" si="770"/>
        <v/>
      </c>
      <c r="G1716" s="43" t="str">
        <f>IF(A1716&lt;&gt;"",IF(A1716&lt;Data!$G$11*0.25,$C$13/$G$32,IF(A1716&gt;Data!$G$11*0.25,$C$13,$C$13*10)),"")</f>
        <v/>
      </c>
      <c r="H1716" s="43" t="str">
        <f>IF(A1716&lt;&gt;"",IF(Data!$G$9="constant",$C$13,IF(Data!$G$9="squeeze",G1716,F1716)),"")</f>
        <v/>
      </c>
      <c r="I1716" s="38" t="str">
        <f ca="1">IF(ISNUMBER(A1716),NORMINV(RAND(),0,IF(AND(Data!$G$9="squeeze",A1716&lt;Data!$G$11*0.25),$H$32,1)*$C$30*$C$13)*($C$14*$C$12),"")</f>
        <v/>
      </c>
      <c r="J1716" s="42" t="str">
        <f ca="1">IFERROR(IF(Data!$C$6="Real",B1716,I1716+J1715+($C$14*$C$12)*(NORMINV(RAND(),$C$15,CHOOSE($G$13,$C$13,F1716,G1716)))),"")</f>
        <v/>
      </c>
      <c r="K1716" s="88" t="str">
        <f>IF(ISNUMBER(A1716), IF($G$16="fixed",$G$17,MIN(H1716*Data!$C$7*$C$16*0.5,$C$17*Data!$C$7))*$C$12,"")</f>
        <v/>
      </c>
      <c r="L1716" s="42" t="str">
        <f t="shared" ca="1" si="794"/>
        <v/>
      </c>
      <c r="M1716" s="44" t="str">
        <f t="shared" ca="1" si="795"/>
        <v/>
      </c>
      <c r="N1716" s="44" t="str">
        <f t="shared" ca="1" si="796"/>
        <v/>
      </c>
      <c r="O1716" s="108" t="str">
        <f t="shared" si="771"/>
        <v/>
      </c>
      <c r="P1716" s="102" t="str">
        <f t="shared" si="772"/>
        <v/>
      </c>
      <c r="Q1716" s="102" t="str">
        <f t="shared" si="773"/>
        <v/>
      </c>
      <c r="R1716" s="120" t="str">
        <f t="shared" si="791"/>
        <v/>
      </c>
      <c r="S1716" s="54" t="str">
        <f t="shared" si="792"/>
        <v/>
      </c>
      <c r="T1716" s="5" t="str">
        <f t="shared" si="774"/>
        <v/>
      </c>
      <c r="U1716" s="152" t="str">
        <f t="shared" si="775"/>
        <v/>
      </c>
      <c r="V1716" s="152" t="str">
        <f t="shared" si="776"/>
        <v/>
      </c>
      <c r="W1716" s="153" t="str">
        <f t="shared" si="777"/>
        <v/>
      </c>
      <c r="X1716" s="153" t="str">
        <f t="shared" si="778"/>
        <v/>
      </c>
      <c r="Y1716" s="153" t="str">
        <f t="shared" si="779"/>
        <v/>
      </c>
      <c r="Z1716" s="153" t="str">
        <f t="shared" si="780"/>
        <v/>
      </c>
      <c r="AA1716" s="152" t="str">
        <f t="shared" si="781"/>
        <v/>
      </c>
      <c r="AB1716" s="152" t="str">
        <f t="shared" si="782"/>
        <v/>
      </c>
      <c r="AC1716" s="154" t="str">
        <f t="shared" si="783"/>
        <v/>
      </c>
      <c r="AD1716" s="154" t="str">
        <f t="shared" si="784"/>
        <v/>
      </c>
      <c r="AE1716" s="3" t="str">
        <f t="shared" si="785"/>
        <v/>
      </c>
      <c r="AF1716" s="3" t="str">
        <f t="shared" si="786"/>
        <v/>
      </c>
      <c r="AG1716" s="3" t="str">
        <f t="shared" si="793"/>
        <v/>
      </c>
      <c r="AH1716" s="4" t="str">
        <f t="shared" si="787"/>
        <v/>
      </c>
      <c r="AI1716" s="75" t="str">
        <f t="shared" si="788"/>
        <v/>
      </c>
      <c r="AJ1716" s="75" t="str">
        <f t="shared" si="789"/>
        <v/>
      </c>
    </row>
    <row r="1717" spans="1:36" ht="14.25">
      <c r="A1717" s="41" t="str">
        <f t="shared" si="790"/>
        <v/>
      </c>
      <c r="B1717" s="150" t="str">
        <f>IF(ISNUMBER(A1717),INDEX('MetaTrader Import'!$H$13:$J$5893,TRUNC(((A1717-$A$39+1)-1)/3)+1,MOD((A1717-$A$39+1)-1,3)+1),"")</f>
        <v/>
      </c>
      <c r="C1717" s="43" t="str">
        <f t="shared" si="767"/>
        <v/>
      </c>
      <c r="D1717" s="43" t="str">
        <f t="shared" ca="1" si="768"/>
        <v/>
      </c>
      <c r="E1717" s="43" t="str">
        <f t="shared" si="769"/>
        <v/>
      </c>
      <c r="F1717" s="43" t="str">
        <f t="shared" si="770"/>
        <v/>
      </c>
      <c r="G1717" s="43" t="str">
        <f>IF(A1717&lt;&gt;"",IF(A1717&lt;Data!$G$11*0.25,$C$13/$G$32,IF(A1717&gt;Data!$G$11*0.25,$C$13,$C$13*10)),"")</f>
        <v/>
      </c>
      <c r="H1717" s="43" t="str">
        <f>IF(A1717&lt;&gt;"",IF(Data!$G$9="constant",$C$13,IF(Data!$G$9="squeeze",G1717,F1717)),"")</f>
        <v/>
      </c>
      <c r="I1717" s="38" t="str">
        <f ca="1">IF(ISNUMBER(A1717),NORMINV(RAND(),0,IF(AND(Data!$G$9="squeeze",A1717&lt;Data!$G$11*0.25),$H$32,1)*$C$30*$C$13)*($C$14*$C$12),"")</f>
        <v/>
      </c>
      <c r="J1717" s="42" t="str">
        <f ca="1">IFERROR(IF(Data!$C$6="Real",B1717,I1717+J1716+($C$14*$C$12)*(NORMINV(RAND(),$C$15,CHOOSE($G$13,$C$13,F1717,G1717)))),"")</f>
        <v/>
      </c>
      <c r="K1717" s="88" t="str">
        <f>IF(ISNUMBER(A1717), IF($G$16="fixed",$G$17,MIN(H1717*Data!$C$7*$C$16*0.5,$C$17*Data!$C$7))*$C$12,"")</f>
        <v/>
      </c>
      <c r="L1717" s="42" t="str">
        <f t="shared" ca="1" si="794"/>
        <v/>
      </c>
      <c r="M1717" s="44" t="str">
        <f t="shared" ca="1" si="795"/>
        <v/>
      </c>
      <c r="N1717" s="44" t="str">
        <f t="shared" ca="1" si="796"/>
        <v/>
      </c>
      <c r="O1717" s="108" t="str">
        <f t="shared" si="771"/>
        <v/>
      </c>
      <c r="P1717" s="102" t="str">
        <f t="shared" si="772"/>
        <v/>
      </c>
      <c r="Q1717" s="102" t="str">
        <f t="shared" si="773"/>
        <v/>
      </c>
      <c r="R1717" s="120" t="str">
        <f t="shared" si="791"/>
        <v/>
      </c>
      <c r="S1717" s="54" t="str">
        <f t="shared" si="792"/>
        <v/>
      </c>
      <c r="T1717" s="5" t="str">
        <f t="shared" si="774"/>
        <v/>
      </c>
      <c r="U1717" s="152" t="str">
        <f t="shared" si="775"/>
        <v/>
      </c>
      <c r="V1717" s="152" t="str">
        <f t="shared" si="776"/>
        <v/>
      </c>
      <c r="W1717" s="153" t="str">
        <f t="shared" si="777"/>
        <v/>
      </c>
      <c r="X1717" s="153" t="str">
        <f t="shared" si="778"/>
        <v/>
      </c>
      <c r="Y1717" s="153" t="str">
        <f t="shared" si="779"/>
        <v/>
      </c>
      <c r="Z1717" s="153" t="str">
        <f t="shared" si="780"/>
        <v/>
      </c>
      <c r="AA1717" s="152" t="str">
        <f t="shared" si="781"/>
        <v/>
      </c>
      <c r="AB1717" s="152" t="str">
        <f t="shared" si="782"/>
        <v/>
      </c>
      <c r="AC1717" s="154" t="str">
        <f t="shared" si="783"/>
        <v/>
      </c>
      <c r="AD1717" s="154" t="str">
        <f t="shared" si="784"/>
        <v/>
      </c>
      <c r="AE1717" s="3" t="str">
        <f t="shared" si="785"/>
        <v/>
      </c>
      <c r="AF1717" s="3" t="str">
        <f t="shared" si="786"/>
        <v/>
      </c>
      <c r="AG1717" s="3" t="str">
        <f t="shared" si="793"/>
        <v/>
      </c>
      <c r="AH1717" s="4" t="str">
        <f t="shared" si="787"/>
        <v/>
      </c>
      <c r="AI1717" s="75" t="str">
        <f t="shared" si="788"/>
        <v/>
      </c>
      <c r="AJ1717" s="75" t="str">
        <f t="shared" si="789"/>
        <v/>
      </c>
    </row>
    <row r="1718" spans="1:36" ht="14.25">
      <c r="A1718" s="41" t="str">
        <f t="shared" si="790"/>
        <v/>
      </c>
      <c r="B1718" s="150" t="str">
        <f>IF(ISNUMBER(A1718),INDEX('MetaTrader Import'!$H$13:$J$5893,TRUNC(((A1718-$A$39+1)-1)/3)+1,MOD((A1718-$A$39+1)-1,3)+1),"")</f>
        <v/>
      </c>
      <c r="C1718" s="43" t="str">
        <f t="shared" si="767"/>
        <v/>
      </c>
      <c r="D1718" s="43" t="str">
        <f t="shared" ca="1" si="768"/>
        <v/>
      </c>
      <c r="E1718" s="43" t="str">
        <f t="shared" si="769"/>
        <v/>
      </c>
      <c r="F1718" s="43" t="str">
        <f t="shared" si="770"/>
        <v/>
      </c>
      <c r="G1718" s="43" t="str">
        <f>IF(A1718&lt;&gt;"",IF(A1718&lt;Data!$G$11*0.25,$C$13/$G$32,IF(A1718&gt;Data!$G$11*0.25,$C$13,$C$13*10)),"")</f>
        <v/>
      </c>
      <c r="H1718" s="43" t="str">
        <f>IF(A1718&lt;&gt;"",IF(Data!$G$9="constant",$C$13,IF(Data!$G$9="squeeze",G1718,F1718)),"")</f>
        <v/>
      </c>
      <c r="I1718" s="38" t="str">
        <f ca="1">IF(ISNUMBER(A1718),NORMINV(RAND(),0,IF(AND(Data!$G$9="squeeze",A1718&lt;Data!$G$11*0.25),$H$32,1)*$C$30*$C$13)*($C$14*$C$12),"")</f>
        <v/>
      </c>
      <c r="J1718" s="42" t="str">
        <f ca="1">IFERROR(IF(Data!$C$6="Real",B1718,I1718+J1717+($C$14*$C$12)*(NORMINV(RAND(),$C$15,CHOOSE($G$13,$C$13,F1718,G1718)))),"")</f>
        <v/>
      </c>
      <c r="K1718" s="88" t="str">
        <f>IF(ISNUMBER(A1718), IF($G$16="fixed",$G$17,MIN(H1718*Data!$C$7*$C$16*0.5,$C$17*Data!$C$7))*$C$12,"")</f>
        <v/>
      </c>
      <c r="L1718" s="42" t="str">
        <f t="shared" ca="1" si="794"/>
        <v/>
      </c>
      <c r="M1718" s="44" t="str">
        <f t="shared" ca="1" si="795"/>
        <v/>
      </c>
      <c r="N1718" s="44" t="str">
        <f t="shared" ca="1" si="796"/>
        <v/>
      </c>
      <c r="O1718" s="108" t="str">
        <f t="shared" si="771"/>
        <v/>
      </c>
      <c r="P1718" s="102" t="str">
        <f t="shared" si="772"/>
        <v/>
      </c>
      <c r="Q1718" s="102" t="str">
        <f t="shared" si="773"/>
        <v/>
      </c>
      <c r="R1718" s="120" t="str">
        <f t="shared" si="791"/>
        <v/>
      </c>
      <c r="S1718" s="54" t="str">
        <f t="shared" si="792"/>
        <v/>
      </c>
      <c r="T1718" s="5" t="str">
        <f t="shared" si="774"/>
        <v/>
      </c>
      <c r="U1718" s="152" t="str">
        <f t="shared" si="775"/>
        <v/>
      </c>
      <c r="V1718" s="152" t="str">
        <f t="shared" si="776"/>
        <v/>
      </c>
      <c r="W1718" s="153" t="str">
        <f t="shared" si="777"/>
        <v/>
      </c>
      <c r="X1718" s="153" t="str">
        <f t="shared" si="778"/>
        <v/>
      </c>
      <c r="Y1718" s="153" t="str">
        <f t="shared" si="779"/>
        <v/>
      </c>
      <c r="Z1718" s="153" t="str">
        <f t="shared" si="780"/>
        <v/>
      </c>
      <c r="AA1718" s="152" t="str">
        <f t="shared" si="781"/>
        <v/>
      </c>
      <c r="AB1718" s="152" t="str">
        <f t="shared" si="782"/>
        <v/>
      </c>
      <c r="AC1718" s="154" t="str">
        <f t="shared" si="783"/>
        <v/>
      </c>
      <c r="AD1718" s="154" t="str">
        <f t="shared" si="784"/>
        <v/>
      </c>
      <c r="AE1718" s="3" t="str">
        <f t="shared" si="785"/>
        <v/>
      </c>
      <c r="AF1718" s="3" t="str">
        <f t="shared" si="786"/>
        <v/>
      </c>
      <c r="AG1718" s="3" t="str">
        <f t="shared" si="793"/>
        <v/>
      </c>
      <c r="AH1718" s="4" t="str">
        <f t="shared" si="787"/>
        <v/>
      </c>
      <c r="AI1718" s="75" t="str">
        <f t="shared" si="788"/>
        <v/>
      </c>
      <c r="AJ1718" s="75" t="str">
        <f t="shared" si="789"/>
        <v/>
      </c>
    </row>
    <row r="1719" spans="1:36" ht="14.25">
      <c r="A1719" s="41" t="str">
        <f t="shared" si="790"/>
        <v/>
      </c>
      <c r="B1719" s="150" t="str">
        <f>IF(ISNUMBER(A1719),INDEX('MetaTrader Import'!$H$13:$J$5893,TRUNC(((A1719-$A$39+1)-1)/3)+1,MOD((A1719-$A$39+1)-1,3)+1),"")</f>
        <v/>
      </c>
      <c r="C1719" s="43" t="str">
        <f t="shared" si="767"/>
        <v/>
      </c>
      <c r="D1719" s="43" t="str">
        <f t="shared" ca="1" si="768"/>
        <v/>
      </c>
      <c r="E1719" s="43" t="str">
        <f t="shared" si="769"/>
        <v/>
      </c>
      <c r="F1719" s="43" t="str">
        <f t="shared" si="770"/>
        <v/>
      </c>
      <c r="G1719" s="43" t="str">
        <f>IF(A1719&lt;&gt;"",IF(A1719&lt;Data!$G$11*0.25,$C$13/$G$32,IF(A1719&gt;Data!$G$11*0.25,$C$13,$C$13*10)),"")</f>
        <v/>
      </c>
      <c r="H1719" s="43" t="str">
        <f>IF(A1719&lt;&gt;"",IF(Data!$G$9="constant",$C$13,IF(Data!$G$9="squeeze",G1719,F1719)),"")</f>
        <v/>
      </c>
      <c r="I1719" s="38" t="str">
        <f ca="1">IF(ISNUMBER(A1719),NORMINV(RAND(),0,IF(AND(Data!$G$9="squeeze",A1719&lt;Data!$G$11*0.25),$H$32,1)*$C$30*$C$13)*($C$14*$C$12),"")</f>
        <v/>
      </c>
      <c r="J1719" s="42" t="str">
        <f ca="1">IFERROR(IF(Data!$C$6="Real",B1719,I1719+J1718+($C$14*$C$12)*(NORMINV(RAND(),$C$15,CHOOSE($G$13,$C$13,F1719,G1719)))),"")</f>
        <v/>
      </c>
      <c r="K1719" s="88" t="str">
        <f>IF(ISNUMBER(A1719), IF($G$16="fixed",$G$17,MIN(H1719*Data!$C$7*$C$16*0.5,$C$17*Data!$C$7))*$C$12,"")</f>
        <v/>
      </c>
      <c r="L1719" s="42" t="str">
        <f t="shared" ca="1" si="794"/>
        <v/>
      </c>
      <c r="M1719" s="44" t="str">
        <f t="shared" ca="1" si="795"/>
        <v/>
      </c>
      <c r="N1719" s="44" t="str">
        <f t="shared" ca="1" si="796"/>
        <v/>
      </c>
      <c r="O1719" s="108" t="str">
        <f t="shared" si="771"/>
        <v/>
      </c>
      <c r="P1719" s="102" t="str">
        <f t="shared" si="772"/>
        <v/>
      </c>
      <c r="Q1719" s="102" t="str">
        <f t="shared" si="773"/>
        <v/>
      </c>
      <c r="R1719" s="120" t="str">
        <f t="shared" si="791"/>
        <v/>
      </c>
      <c r="S1719" s="54" t="str">
        <f t="shared" si="792"/>
        <v/>
      </c>
      <c r="T1719" s="5" t="str">
        <f t="shared" si="774"/>
        <v/>
      </c>
      <c r="U1719" s="152" t="str">
        <f t="shared" si="775"/>
        <v/>
      </c>
      <c r="V1719" s="152" t="str">
        <f t="shared" si="776"/>
        <v/>
      </c>
      <c r="W1719" s="153" t="str">
        <f t="shared" si="777"/>
        <v/>
      </c>
      <c r="X1719" s="153" t="str">
        <f t="shared" si="778"/>
        <v/>
      </c>
      <c r="Y1719" s="153" t="str">
        <f t="shared" si="779"/>
        <v/>
      </c>
      <c r="Z1719" s="153" t="str">
        <f t="shared" si="780"/>
        <v/>
      </c>
      <c r="AA1719" s="152" t="str">
        <f t="shared" si="781"/>
        <v/>
      </c>
      <c r="AB1719" s="152" t="str">
        <f t="shared" si="782"/>
        <v/>
      </c>
      <c r="AC1719" s="154" t="str">
        <f t="shared" si="783"/>
        <v/>
      </c>
      <c r="AD1719" s="154" t="str">
        <f t="shared" si="784"/>
        <v/>
      </c>
      <c r="AE1719" s="3" t="str">
        <f t="shared" si="785"/>
        <v/>
      </c>
      <c r="AF1719" s="3" t="str">
        <f t="shared" si="786"/>
        <v/>
      </c>
      <c r="AG1719" s="3" t="str">
        <f t="shared" si="793"/>
        <v/>
      </c>
      <c r="AH1719" s="4" t="str">
        <f t="shared" si="787"/>
        <v/>
      </c>
      <c r="AI1719" s="75" t="str">
        <f t="shared" si="788"/>
        <v/>
      </c>
      <c r="AJ1719" s="75" t="str">
        <f t="shared" si="789"/>
        <v/>
      </c>
    </row>
    <row r="1720" spans="1:36" ht="14.25">
      <c r="A1720" s="41" t="str">
        <f t="shared" si="790"/>
        <v/>
      </c>
      <c r="B1720" s="150" t="str">
        <f>IF(ISNUMBER(A1720),INDEX('MetaTrader Import'!$H$13:$J$5893,TRUNC(((A1720-$A$39+1)-1)/3)+1,MOD((A1720-$A$39+1)-1,3)+1),"")</f>
        <v/>
      </c>
      <c r="C1720" s="43" t="str">
        <f t="shared" si="767"/>
        <v/>
      </c>
      <c r="D1720" s="43" t="str">
        <f t="shared" ca="1" si="768"/>
        <v/>
      </c>
      <c r="E1720" s="43" t="str">
        <f t="shared" si="769"/>
        <v/>
      </c>
      <c r="F1720" s="43" t="str">
        <f t="shared" si="770"/>
        <v/>
      </c>
      <c r="G1720" s="43" t="str">
        <f>IF(A1720&lt;&gt;"",IF(A1720&lt;Data!$G$11*0.25,$C$13/$G$32,IF(A1720&gt;Data!$G$11*0.25,$C$13,$C$13*10)),"")</f>
        <v/>
      </c>
      <c r="H1720" s="43" t="str">
        <f>IF(A1720&lt;&gt;"",IF(Data!$G$9="constant",$C$13,IF(Data!$G$9="squeeze",G1720,F1720)),"")</f>
        <v/>
      </c>
      <c r="I1720" s="38" t="str">
        <f ca="1">IF(ISNUMBER(A1720),NORMINV(RAND(),0,IF(AND(Data!$G$9="squeeze",A1720&lt;Data!$G$11*0.25),$H$32,1)*$C$30*$C$13)*($C$14*$C$12),"")</f>
        <v/>
      </c>
      <c r="J1720" s="42" t="str">
        <f ca="1">IFERROR(IF(Data!$C$6="Real",B1720,I1720+J1719+($C$14*$C$12)*(NORMINV(RAND(),$C$15,CHOOSE($G$13,$C$13,F1720,G1720)))),"")</f>
        <v/>
      </c>
      <c r="K1720" s="88" t="str">
        <f>IF(ISNUMBER(A1720), IF($G$16="fixed",$G$17,MIN(H1720*Data!$C$7*$C$16*0.5,$C$17*Data!$C$7))*$C$12,"")</f>
        <v/>
      </c>
      <c r="L1720" s="42" t="str">
        <f t="shared" ca="1" si="794"/>
        <v/>
      </c>
      <c r="M1720" s="44" t="str">
        <f t="shared" ca="1" si="795"/>
        <v/>
      </c>
      <c r="N1720" s="44" t="str">
        <f t="shared" ca="1" si="796"/>
        <v/>
      </c>
      <c r="O1720" s="108" t="str">
        <f t="shared" si="771"/>
        <v/>
      </c>
      <c r="P1720" s="102" t="str">
        <f t="shared" si="772"/>
        <v/>
      </c>
      <c r="Q1720" s="102" t="str">
        <f t="shared" si="773"/>
        <v/>
      </c>
      <c r="R1720" s="120" t="str">
        <f t="shared" si="791"/>
        <v/>
      </c>
      <c r="S1720" s="54" t="str">
        <f t="shared" si="792"/>
        <v/>
      </c>
      <c r="T1720" s="5" t="str">
        <f t="shared" si="774"/>
        <v/>
      </c>
      <c r="U1720" s="152" t="str">
        <f t="shared" si="775"/>
        <v/>
      </c>
      <c r="V1720" s="152" t="str">
        <f t="shared" si="776"/>
        <v/>
      </c>
      <c r="W1720" s="153" t="str">
        <f t="shared" si="777"/>
        <v/>
      </c>
      <c r="X1720" s="153" t="str">
        <f t="shared" si="778"/>
        <v/>
      </c>
      <c r="Y1720" s="153" t="str">
        <f t="shared" si="779"/>
        <v/>
      </c>
      <c r="Z1720" s="153" t="str">
        <f t="shared" si="780"/>
        <v/>
      </c>
      <c r="AA1720" s="152" t="str">
        <f t="shared" si="781"/>
        <v/>
      </c>
      <c r="AB1720" s="152" t="str">
        <f t="shared" si="782"/>
        <v/>
      </c>
      <c r="AC1720" s="154" t="str">
        <f t="shared" si="783"/>
        <v/>
      </c>
      <c r="AD1720" s="154" t="str">
        <f t="shared" si="784"/>
        <v/>
      </c>
      <c r="AE1720" s="3" t="str">
        <f t="shared" si="785"/>
        <v/>
      </c>
      <c r="AF1720" s="3" t="str">
        <f t="shared" si="786"/>
        <v/>
      </c>
      <c r="AG1720" s="3" t="str">
        <f t="shared" si="793"/>
        <v/>
      </c>
      <c r="AH1720" s="4" t="str">
        <f t="shared" si="787"/>
        <v/>
      </c>
      <c r="AI1720" s="75" t="str">
        <f t="shared" si="788"/>
        <v/>
      </c>
      <c r="AJ1720" s="75" t="str">
        <f t="shared" si="789"/>
        <v/>
      </c>
    </row>
    <row r="1721" spans="1:36" ht="14.25">
      <c r="A1721" s="41" t="str">
        <f t="shared" si="790"/>
        <v/>
      </c>
      <c r="B1721" s="150" t="str">
        <f>IF(ISNUMBER(A1721),INDEX('MetaTrader Import'!$H$13:$J$5893,TRUNC(((A1721-$A$39+1)-1)/3)+1,MOD((A1721-$A$39+1)-1,3)+1),"")</f>
        <v/>
      </c>
      <c r="C1721" s="43" t="str">
        <f t="shared" si="767"/>
        <v/>
      </c>
      <c r="D1721" s="43" t="str">
        <f t="shared" ca="1" si="768"/>
        <v/>
      </c>
      <c r="E1721" s="43" t="str">
        <f t="shared" si="769"/>
        <v/>
      </c>
      <c r="F1721" s="43" t="str">
        <f t="shared" si="770"/>
        <v/>
      </c>
      <c r="G1721" s="43" t="str">
        <f>IF(A1721&lt;&gt;"",IF(A1721&lt;Data!$G$11*0.25,$C$13/$G$32,IF(A1721&gt;Data!$G$11*0.25,$C$13,$C$13*10)),"")</f>
        <v/>
      </c>
      <c r="H1721" s="43" t="str">
        <f>IF(A1721&lt;&gt;"",IF(Data!$G$9="constant",$C$13,IF(Data!$G$9="squeeze",G1721,F1721)),"")</f>
        <v/>
      </c>
      <c r="I1721" s="38" t="str">
        <f ca="1">IF(ISNUMBER(A1721),NORMINV(RAND(),0,IF(AND(Data!$G$9="squeeze",A1721&lt;Data!$G$11*0.25),$H$32,1)*$C$30*$C$13)*($C$14*$C$12),"")</f>
        <v/>
      </c>
      <c r="J1721" s="42" t="str">
        <f ca="1">IFERROR(IF(Data!$C$6="Real",B1721,I1721+J1720+($C$14*$C$12)*(NORMINV(RAND(),$C$15,CHOOSE($G$13,$C$13,F1721,G1721)))),"")</f>
        <v/>
      </c>
      <c r="K1721" s="88" t="str">
        <f>IF(ISNUMBER(A1721), IF($G$16="fixed",$G$17,MIN(H1721*Data!$C$7*$C$16*0.5,$C$17*Data!$C$7))*$C$12,"")</f>
        <v/>
      </c>
      <c r="L1721" s="42" t="str">
        <f t="shared" ca="1" si="794"/>
        <v/>
      </c>
      <c r="M1721" s="44" t="str">
        <f t="shared" ca="1" si="795"/>
        <v/>
      </c>
      <c r="N1721" s="44" t="str">
        <f t="shared" ca="1" si="796"/>
        <v/>
      </c>
      <c r="O1721" s="108" t="str">
        <f t="shared" si="771"/>
        <v/>
      </c>
      <c r="P1721" s="102" t="str">
        <f t="shared" si="772"/>
        <v/>
      </c>
      <c r="Q1721" s="102" t="str">
        <f t="shared" si="773"/>
        <v/>
      </c>
      <c r="R1721" s="120" t="str">
        <f t="shared" si="791"/>
        <v/>
      </c>
      <c r="S1721" s="54" t="str">
        <f t="shared" si="792"/>
        <v/>
      </c>
      <c r="T1721" s="5" t="str">
        <f t="shared" si="774"/>
        <v/>
      </c>
      <c r="U1721" s="152" t="str">
        <f t="shared" si="775"/>
        <v/>
      </c>
      <c r="V1721" s="152" t="str">
        <f t="shared" si="776"/>
        <v/>
      </c>
      <c r="W1721" s="153" t="str">
        <f t="shared" si="777"/>
        <v/>
      </c>
      <c r="X1721" s="153" t="str">
        <f t="shared" si="778"/>
        <v/>
      </c>
      <c r="Y1721" s="153" t="str">
        <f t="shared" si="779"/>
        <v/>
      </c>
      <c r="Z1721" s="153" t="str">
        <f t="shared" si="780"/>
        <v/>
      </c>
      <c r="AA1721" s="152" t="str">
        <f t="shared" si="781"/>
        <v/>
      </c>
      <c r="AB1721" s="152" t="str">
        <f t="shared" si="782"/>
        <v/>
      </c>
      <c r="AC1721" s="154" t="str">
        <f t="shared" si="783"/>
        <v/>
      </c>
      <c r="AD1721" s="154" t="str">
        <f t="shared" si="784"/>
        <v/>
      </c>
      <c r="AE1721" s="3" t="str">
        <f t="shared" si="785"/>
        <v/>
      </c>
      <c r="AF1721" s="3" t="str">
        <f t="shared" si="786"/>
        <v/>
      </c>
      <c r="AG1721" s="3" t="str">
        <f t="shared" si="793"/>
        <v/>
      </c>
      <c r="AH1721" s="4" t="str">
        <f t="shared" si="787"/>
        <v/>
      </c>
      <c r="AI1721" s="75" t="str">
        <f t="shared" si="788"/>
        <v/>
      </c>
      <c r="AJ1721" s="75" t="str">
        <f t="shared" si="789"/>
        <v/>
      </c>
    </row>
    <row r="1722" spans="1:36" ht="14.25">
      <c r="A1722" s="41" t="str">
        <f t="shared" si="790"/>
        <v/>
      </c>
      <c r="B1722" s="150" t="str">
        <f>IF(ISNUMBER(A1722),INDEX('MetaTrader Import'!$H$13:$J$5893,TRUNC(((A1722-$A$39+1)-1)/3)+1,MOD((A1722-$A$39+1)-1,3)+1),"")</f>
        <v/>
      </c>
      <c r="C1722" s="43" t="str">
        <f t="shared" si="767"/>
        <v/>
      </c>
      <c r="D1722" s="43" t="str">
        <f t="shared" ca="1" si="768"/>
        <v/>
      </c>
      <c r="E1722" s="43" t="str">
        <f t="shared" si="769"/>
        <v/>
      </c>
      <c r="F1722" s="43" t="str">
        <f t="shared" si="770"/>
        <v/>
      </c>
      <c r="G1722" s="43" t="str">
        <f>IF(A1722&lt;&gt;"",IF(A1722&lt;Data!$G$11*0.25,$C$13/$G$32,IF(A1722&gt;Data!$G$11*0.25,$C$13,$C$13*10)),"")</f>
        <v/>
      </c>
      <c r="H1722" s="43" t="str">
        <f>IF(A1722&lt;&gt;"",IF(Data!$G$9="constant",$C$13,IF(Data!$G$9="squeeze",G1722,F1722)),"")</f>
        <v/>
      </c>
      <c r="I1722" s="38" t="str">
        <f ca="1">IF(ISNUMBER(A1722),NORMINV(RAND(),0,IF(AND(Data!$G$9="squeeze",A1722&lt;Data!$G$11*0.25),$H$32,1)*$C$30*$C$13)*($C$14*$C$12),"")</f>
        <v/>
      </c>
      <c r="J1722" s="42" t="str">
        <f ca="1">IFERROR(IF(Data!$C$6="Real",B1722,I1722+J1721+($C$14*$C$12)*(NORMINV(RAND(),$C$15,CHOOSE($G$13,$C$13,F1722,G1722)))),"")</f>
        <v/>
      </c>
      <c r="K1722" s="88" t="str">
        <f>IF(ISNUMBER(A1722), IF($G$16="fixed",$G$17,MIN(H1722*Data!$C$7*$C$16*0.5,$C$17*Data!$C$7))*$C$12,"")</f>
        <v/>
      </c>
      <c r="L1722" s="42" t="str">
        <f t="shared" ca="1" si="794"/>
        <v/>
      </c>
      <c r="M1722" s="44" t="str">
        <f t="shared" ca="1" si="795"/>
        <v/>
      </c>
      <c r="N1722" s="44" t="str">
        <f t="shared" ca="1" si="796"/>
        <v/>
      </c>
      <c r="O1722" s="108" t="str">
        <f t="shared" si="771"/>
        <v/>
      </c>
      <c r="P1722" s="102" t="str">
        <f t="shared" si="772"/>
        <v/>
      </c>
      <c r="Q1722" s="102" t="str">
        <f t="shared" si="773"/>
        <v/>
      </c>
      <c r="R1722" s="120" t="str">
        <f t="shared" si="791"/>
        <v/>
      </c>
      <c r="S1722" s="54" t="str">
        <f t="shared" si="792"/>
        <v/>
      </c>
      <c r="T1722" s="5" t="str">
        <f t="shared" si="774"/>
        <v/>
      </c>
      <c r="U1722" s="152" t="str">
        <f t="shared" si="775"/>
        <v/>
      </c>
      <c r="V1722" s="152" t="str">
        <f t="shared" si="776"/>
        <v/>
      </c>
      <c r="W1722" s="153" t="str">
        <f t="shared" si="777"/>
        <v/>
      </c>
      <c r="X1722" s="153" t="str">
        <f t="shared" si="778"/>
        <v/>
      </c>
      <c r="Y1722" s="153" t="str">
        <f t="shared" si="779"/>
        <v/>
      </c>
      <c r="Z1722" s="153" t="str">
        <f t="shared" si="780"/>
        <v/>
      </c>
      <c r="AA1722" s="152" t="str">
        <f t="shared" si="781"/>
        <v/>
      </c>
      <c r="AB1722" s="152" t="str">
        <f t="shared" si="782"/>
        <v/>
      </c>
      <c r="AC1722" s="154" t="str">
        <f t="shared" si="783"/>
        <v/>
      </c>
      <c r="AD1722" s="154" t="str">
        <f t="shared" si="784"/>
        <v/>
      </c>
      <c r="AE1722" s="3" t="str">
        <f t="shared" si="785"/>
        <v/>
      </c>
      <c r="AF1722" s="3" t="str">
        <f t="shared" si="786"/>
        <v/>
      </c>
      <c r="AG1722" s="3" t="str">
        <f t="shared" si="793"/>
        <v/>
      </c>
      <c r="AH1722" s="4" t="str">
        <f t="shared" si="787"/>
        <v/>
      </c>
      <c r="AI1722" s="75" t="str">
        <f t="shared" si="788"/>
        <v/>
      </c>
      <c r="AJ1722" s="75" t="str">
        <f t="shared" si="789"/>
        <v/>
      </c>
    </row>
    <row r="1723" spans="1:36" ht="14.25">
      <c r="A1723" s="41" t="str">
        <f t="shared" si="790"/>
        <v/>
      </c>
      <c r="B1723" s="150" t="str">
        <f>IF(ISNUMBER(A1723),INDEX('MetaTrader Import'!$H$13:$J$5893,TRUNC(((A1723-$A$39+1)-1)/3)+1,MOD((A1723-$A$39+1)-1,3)+1),"")</f>
        <v/>
      </c>
      <c r="C1723" s="43" t="str">
        <f t="shared" si="767"/>
        <v/>
      </c>
      <c r="D1723" s="43" t="str">
        <f t="shared" ca="1" si="768"/>
        <v/>
      </c>
      <c r="E1723" s="43" t="str">
        <f t="shared" si="769"/>
        <v/>
      </c>
      <c r="F1723" s="43" t="str">
        <f t="shared" si="770"/>
        <v/>
      </c>
      <c r="G1723" s="43" t="str">
        <f>IF(A1723&lt;&gt;"",IF(A1723&lt;Data!$G$11*0.25,$C$13/$G$32,IF(A1723&gt;Data!$G$11*0.25,$C$13,$C$13*10)),"")</f>
        <v/>
      </c>
      <c r="H1723" s="43" t="str">
        <f>IF(A1723&lt;&gt;"",IF(Data!$G$9="constant",$C$13,IF(Data!$G$9="squeeze",G1723,F1723)),"")</f>
        <v/>
      </c>
      <c r="I1723" s="38" t="str">
        <f ca="1">IF(ISNUMBER(A1723),NORMINV(RAND(),0,IF(AND(Data!$G$9="squeeze",A1723&lt;Data!$G$11*0.25),$H$32,1)*$C$30*$C$13)*($C$14*$C$12),"")</f>
        <v/>
      </c>
      <c r="J1723" s="42" t="str">
        <f ca="1">IFERROR(IF(Data!$C$6="Real",B1723,I1723+J1722+($C$14*$C$12)*(NORMINV(RAND(),$C$15,CHOOSE($G$13,$C$13,F1723,G1723)))),"")</f>
        <v/>
      </c>
      <c r="K1723" s="88" t="str">
        <f>IF(ISNUMBER(A1723), IF($G$16="fixed",$G$17,MIN(H1723*Data!$C$7*$C$16*0.5,$C$17*Data!$C$7))*$C$12,"")</f>
        <v/>
      </c>
      <c r="L1723" s="42" t="str">
        <f t="shared" ca="1" si="794"/>
        <v/>
      </c>
      <c r="M1723" s="44" t="str">
        <f t="shared" ca="1" si="795"/>
        <v/>
      </c>
      <c r="N1723" s="44" t="str">
        <f t="shared" ca="1" si="796"/>
        <v/>
      </c>
      <c r="O1723" s="108" t="str">
        <f t="shared" si="771"/>
        <v/>
      </c>
      <c r="P1723" s="102" t="str">
        <f t="shared" si="772"/>
        <v/>
      </c>
      <c r="Q1723" s="102" t="str">
        <f t="shared" si="773"/>
        <v/>
      </c>
      <c r="R1723" s="120" t="str">
        <f t="shared" si="791"/>
        <v/>
      </c>
      <c r="S1723" s="54" t="str">
        <f t="shared" si="792"/>
        <v/>
      </c>
      <c r="T1723" s="5" t="str">
        <f t="shared" si="774"/>
        <v/>
      </c>
      <c r="U1723" s="152" t="str">
        <f t="shared" si="775"/>
        <v/>
      </c>
      <c r="V1723" s="152" t="str">
        <f t="shared" si="776"/>
        <v/>
      </c>
      <c r="W1723" s="153" t="str">
        <f t="shared" si="777"/>
        <v/>
      </c>
      <c r="X1723" s="153" t="str">
        <f t="shared" si="778"/>
        <v/>
      </c>
      <c r="Y1723" s="153" t="str">
        <f t="shared" si="779"/>
        <v/>
      </c>
      <c r="Z1723" s="153" t="str">
        <f t="shared" si="780"/>
        <v/>
      </c>
      <c r="AA1723" s="152" t="str">
        <f t="shared" si="781"/>
        <v/>
      </c>
      <c r="AB1723" s="152" t="str">
        <f t="shared" si="782"/>
        <v/>
      </c>
      <c r="AC1723" s="154" t="str">
        <f t="shared" si="783"/>
        <v/>
      </c>
      <c r="AD1723" s="154" t="str">
        <f t="shared" si="784"/>
        <v/>
      </c>
      <c r="AE1723" s="3" t="str">
        <f t="shared" si="785"/>
        <v/>
      </c>
      <c r="AF1723" s="3" t="str">
        <f t="shared" si="786"/>
        <v/>
      </c>
      <c r="AG1723" s="3" t="str">
        <f t="shared" si="793"/>
        <v/>
      </c>
      <c r="AH1723" s="4" t="str">
        <f t="shared" si="787"/>
        <v/>
      </c>
      <c r="AI1723" s="75" t="str">
        <f t="shared" si="788"/>
        <v/>
      </c>
      <c r="AJ1723" s="75" t="str">
        <f t="shared" si="789"/>
        <v/>
      </c>
    </row>
    <row r="1724" spans="1:36" ht="14.25">
      <c r="A1724" s="41" t="str">
        <f t="shared" si="790"/>
        <v/>
      </c>
      <c r="B1724" s="150" t="str">
        <f>IF(ISNUMBER(A1724),INDEX('MetaTrader Import'!$H$13:$J$5893,TRUNC(((A1724-$A$39+1)-1)/3)+1,MOD((A1724-$A$39+1)-1,3)+1),"")</f>
        <v/>
      </c>
      <c r="C1724" s="43" t="str">
        <f t="shared" si="767"/>
        <v/>
      </c>
      <c r="D1724" s="43" t="str">
        <f t="shared" ca="1" si="768"/>
        <v/>
      </c>
      <c r="E1724" s="43" t="str">
        <f t="shared" si="769"/>
        <v/>
      </c>
      <c r="F1724" s="43" t="str">
        <f t="shared" si="770"/>
        <v/>
      </c>
      <c r="G1724" s="43" t="str">
        <f>IF(A1724&lt;&gt;"",IF(A1724&lt;Data!$G$11*0.25,$C$13/$G$32,IF(A1724&gt;Data!$G$11*0.25,$C$13,$C$13*10)),"")</f>
        <v/>
      </c>
      <c r="H1724" s="43" t="str">
        <f>IF(A1724&lt;&gt;"",IF(Data!$G$9="constant",$C$13,IF(Data!$G$9="squeeze",G1724,F1724)),"")</f>
        <v/>
      </c>
      <c r="I1724" s="38" t="str">
        <f ca="1">IF(ISNUMBER(A1724),NORMINV(RAND(),0,IF(AND(Data!$G$9="squeeze",A1724&lt;Data!$G$11*0.25),$H$32,1)*$C$30*$C$13)*($C$14*$C$12),"")</f>
        <v/>
      </c>
      <c r="J1724" s="42" t="str">
        <f ca="1">IFERROR(IF(Data!$C$6="Real",B1724,I1724+J1723+($C$14*$C$12)*(NORMINV(RAND(),$C$15,CHOOSE($G$13,$C$13,F1724,G1724)))),"")</f>
        <v/>
      </c>
      <c r="K1724" s="88" t="str">
        <f>IF(ISNUMBER(A1724), IF($G$16="fixed",$G$17,MIN(H1724*Data!$C$7*$C$16*0.5,$C$17*Data!$C$7))*$C$12,"")</f>
        <v/>
      </c>
      <c r="L1724" s="42" t="str">
        <f t="shared" ca="1" si="794"/>
        <v/>
      </c>
      <c r="M1724" s="44" t="str">
        <f t="shared" ca="1" si="795"/>
        <v/>
      </c>
      <c r="N1724" s="44" t="str">
        <f t="shared" ca="1" si="796"/>
        <v/>
      </c>
      <c r="O1724" s="108" t="str">
        <f t="shared" si="771"/>
        <v/>
      </c>
      <c r="P1724" s="102" t="str">
        <f t="shared" si="772"/>
        <v/>
      </c>
      <c r="Q1724" s="102" t="str">
        <f t="shared" si="773"/>
        <v/>
      </c>
      <c r="R1724" s="120" t="str">
        <f t="shared" si="791"/>
        <v/>
      </c>
      <c r="S1724" s="54" t="str">
        <f t="shared" si="792"/>
        <v/>
      </c>
      <c r="T1724" s="5" t="str">
        <f t="shared" si="774"/>
        <v/>
      </c>
      <c r="U1724" s="152" t="str">
        <f t="shared" si="775"/>
        <v/>
      </c>
      <c r="V1724" s="152" t="str">
        <f t="shared" si="776"/>
        <v/>
      </c>
      <c r="W1724" s="153" t="str">
        <f t="shared" si="777"/>
        <v/>
      </c>
      <c r="X1724" s="153" t="str">
        <f t="shared" si="778"/>
        <v/>
      </c>
      <c r="Y1724" s="153" t="str">
        <f t="shared" si="779"/>
        <v/>
      </c>
      <c r="Z1724" s="153" t="str">
        <f t="shared" si="780"/>
        <v/>
      </c>
      <c r="AA1724" s="152" t="str">
        <f t="shared" si="781"/>
        <v/>
      </c>
      <c r="AB1724" s="152" t="str">
        <f t="shared" si="782"/>
        <v/>
      </c>
      <c r="AC1724" s="154" t="str">
        <f t="shared" si="783"/>
        <v/>
      </c>
      <c r="AD1724" s="154" t="str">
        <f t="shared" si="784"/>
        <v/>
      </c>
      <c r="AE1724" s="3" t="str">
        <f t="shared" si="785"/>
        <v/>
      </c>
      <c r="AF1724" s="3" t="str">
        <f t="shared" si="786"/>
        <v/>
      </c>
      <c r="AG1724" s="3" t="str">
        <f t="shared" si="793"/>
        <v/>
      </c>
      <c r="AH1724" s="4" t="str">
        <f t="shared" si="787"/>
        <v/>
      </c>
      <c r="AI1724" s="75" t="str">
        <f t="shared" si="788"/>
        <v/>
      </c>
      <c r="AJ1724" s="75" t="str">
        <f t="shared" si="789"/>
        <v/>
      </c>
    </row>
    <row r="1725" spans="1:36" ht="14.25">
      <c r="A1725" s="41" t="str">
        <f t="shared" si="790"/>
        <v/>
      </c>
      <c r="B1725" s="150" t="str">
        <f>IF(ISNUMBER(A1725),INDEX('MetaTrader Import'!$H$13:$J$5893,TRUNC(((A1725-$A$39+1)-1)/3)+1,MOD((A1725-$A$39+1)-1,3)+1),"")</f>
        <v/>
      </c>
      <c r="C1725" s="43" t="str">
        <f t="shared" si="767"/>
        <v/>
      </c>
      <c r="D1725" s="43" t="str">
        <f t="shared" ca="1" si="768"/>
        <v/>
      </c>
      <c r="E1725" s="43" t="str">
        <f t="shared" si="769"/>
        <v/>
      </c>
      <c r="F1725" s="43" t="str">
        <f t="shared" si="770"/>
        <v/>
      </c>
      <c r="G1725" s="43" t="str">
        <f>IF(A1725&lt;&gt;"",IF(A1725&lt;Data!$G$11*0.25,$C$13/$G$32,IF(A1725&gt;Data!$G$11*0.25,$C$13,$C$13*10)),"")</f>
        <v/>
      </c>
      <c r="H1725" s="43" t="str">
        <f>IF(A1725&lt;&gt;"",IF(Data!$G$9="constant",$C$13,IF(Data!$G$9="squeeze",G1725,F1725)),"")</f>
        <v/>
      </c>
      <c r="I1725" s="38" t="str">
        <f ca="1">IF(ISNUMBER(A1725),NORMINV(RAND(),0,IF(AND(Data!$G$9="squeeze",A1725&lt;Data!$G$11*0.25),$H$32,1)*$C$30*$C$13)*($C$14*$C$12),"")</f>
        <v/>
      </c>
      <c r="J1725" s="42" t="str">
        <f ca="1">IFERROR(IF(Data!$C$6="Real",B1725,I1725+J1724+($C$14*$C$12)*(NORMINV(RAND(),$C$15,CHOOSE($G$13,$C$13,F1725,G1725)))),"")</f>
        <v/>
      </c>
      <c r="K1725" s="88" t="str">
        <f>IF(ISNUMBER(A1725), IF($G$16="fixed",$G$17,MIN(H1725*Data!$C$7*$C$16*0.5,$C$17*Data!$C$7))*$C$12,"")</f>
        <v/>
      </c>
      <c r="L1725" s="42" t="str">
        <f t="shared" ca="1" si="794"/>
        <v/>
      </c>
      <c r="M1725" s="44" t="str">
        <f t="shared" ca="1" si="795"/>
        <v/>
      </c>
      <c r="N1725" s="44" t="str">
        <f t="shared" ca="1" si="796"/>
        <v/>
      </c>
      <c r="O1725" s="108" t="str">
        <f t="shared" si="771"/>
        <v/>
      </c>
      <c r="P1725" s="102" t="str">
        <f t="shared" si="772"/>
        <v/>
      </c>
      <c r="Q1725" s="102" t="str">
        <f t="shared" si="773"/>
        <v/>
      </c>
      <c r="R1725" s="120" t="str">
        <f t="shared" si="791"/>
        <v/>
      </c>
      <c r="S1725" s="54" t="str">
        <f t="shared" si="792"/>
        <v/>
      </c>
      <c r="T1725" s="5" t="str">
        <f t="shared" si="774"/>
        <v/>
      </c>
      <c r="U1725" s="152" t="str">
        <f t="shared" si="775"/>
        <v/>
      </c>
      <c r="V1725" s="152" t="str">
        <f t="shared" si="776"/>
        <v/>
      </c>
      <c r="W1725" s="153" t="str">
        <f t="shared" si="777"/>
        <v/>
      </c>
      <c r="X1725" s="153" t="str">
        <f t="shared" si="778"/>
        <v/>
      </c>
      <c r="Y1725" s="153" t="str">
        <f t="shared" si="779"/>
        <v/>
      </c>
      <c r="Z1725" s="153" t="str">
        <f t="shared" si="780"/>
        <v/>
      </c>
      <c r="AA1725" s="152" t="str">
        <f t="shared" si="781"/>
        <v/>
      </c>
      <c r="AB1725" s="152" t="str">
        <f t="shared" si="782"/>
        <v/>
      </c>
      <c r="AC1725" s="154" t="str">
        <f t="shared" si="783"/>
        <v/>
      </c>
      <c r="AD1725" s="154" t="str">
        <f t="shared" si="784"/>
        <v/>
      </c>
      <c r="AE1725" s="3" t="str">
        <f t="shared" si="785"/>
        <v/>
      </c>
      <c r="AF1725" s="3" t="str">
        <f t="shared" si="786"/>
        <v/>
      </c>
      <c r="AG1725" s="3" t="str">
        <f t="shared" si="793"/>
        <v/>
      </c>
      <c r="AH1725" s="4" t="str">
        <f t="shared" si="787"/>
        <v/>
      </c>
      <c r="AI1725" s="75" t="str">
        <f t="shared" si="788"/>
        <v/>
      </c>
      <c r="AJ1725" s="75" t="str">
        <f t="shared" si="789"/>
        <v/>
      </c>
    </row>
    <row r="1726" spans="1:36" ht="14.25">
      <c r="A1726" s="41" t="str">
        <f t="shared" si="790"/>
        <v/>
      </c>
      <c r="B1726" s="150" t="str">
        <f>IF(ISNUMBER(A1726),INDEX('MetaTrader Import'!$H$13:$J$5893,TRUNC(((A1726-$A$39+1)-1)/3)+1,MOD((A1726-$A$39+1)-1,3)+1),"")</f>
        <v/>
      </c>
      <c r="C1726" s="43" t="str">
        <f t="shared" ref="C1726:C1731" si="797">IF(A1726&lt;&gt;"",E1725,"")</f>
        <v/>
      </c>
      <c r="D1726" s="43" t="str">
        <f t="shared" ca="1" si="768"/>
        <v/>
      </c>
      <c r="E1726" s="43" t="str">
        <f t="shared" ref="E1726:E1731" si="798">IF(A1726&lt;&gt;"",C1726+D1726,"")</f>
        <v/>
      </c>
      <c r="F1726" s="43" t="str">
        <f t="shared" ref="F1726:F1731" si="799">IF(A1726&lt;&gt;"",$C$13*ABS(E1726)/$C$23,"")</f>
        <v/>
      </c>
      <c r="G1726" s="43" t="str">
        <f>IF(A1726&lt;&gt;"",IF(A1726&lt;Data!$G$11*0.25,$C$13/$G$32,IF(A1726&gt;Data!$G$11*0.25,$C$13,$C$13*10)),"")</f>
        <v/>
      </c>
      <c r="H1726" s="43" t="str">
        <f>IF(A1726&lt;&gt;"",IF(Data!$G$9="constant",$C$13,IF(Data!$G$9="squeeze",G1726,F1726)),"")</f>
        <v/>
      </c>
      <c r="I1726" s="38" t="str">
        <f ca="1">IF(ISNUMBER(A1726),NORMINV(RAND(),0,IF(AND(Data!$G$9="squeeze",A1726&lt;Data!$G$11*0.25),$H$32,1)*$C$30*$C$13)*($C$14*$C$12),"")</f>
        <v/>
      </c>
      <c r="J1726" s="42" t="str">
        <f ca="1">IFERROR(IF(Data!$C$6="Real",B1726,I1726+J1725+($C$14*$C$12)*(NORMINV(RAND(),$C$15,CHOOSE($G$13,$C$13,F1726,G1726)))),"")</f>
        <v/>
      </c>
      <c r="K1726" s="88" t="str">
        <f>IF(ISNUMBER(A1726), IF($G$16="fixed",$G$17,MIN(H1726*Data!$C$7*$C$16*0.5,$C$17*Data!$C$7))*$C$12,"")</f>
        <v/>
      </c>
      <c r="L1726" s="42" t="str">
        <f t="shared" ca="1" si="794"/>
        <v/>
      </c>
      <c r="M1726" s="44" t="str">
        <f t="shared" ca="1" si="795"/>
        <v/>
      </c>
      <c r="N1726" s="44" t="str">
        <f t="shared" ca="1" si="796"/>
        <v/>
      </c>
      <c r="O1726" s="108" t="str">
        <f t="shared" ref="O1726:O1731" si="800">IF(ISNUMBER(A1726),$G$12*SLOPE(L1712:L1726,A1712:A1726),"")</f>
        <v/>
      </c>
      <c r="P1726" s="102" t="str">
        <f t="shared" ref="P1726:P1731" si="801">IF(ISNUMBER(A1726),STDEV(L1712:L1726)*$G$12,"")</f>
        <v/>
      </c>
      <c r="Q1726" s="102" t="str">
        <f t="shared" ref="Q1726:Q1731" si="802">IF(ISNUMBER(A1726),SLOPE(P1712:P1726,A1712:A1726),"")</f>
        <v/>
      </c>
      <c r="R1726" s="120" t="str">
        <f t="shared" si="791"/>
        <v/>
      </c>
      <c r="S1726" s="54" t="str">
        <f t="shared" si="792"/>
        <v/>
      </c>
      <c r="T1726" s="5" t="str">
        <f t="shared" ref="T1726:T1731" si="803">IF(ISNUMBER(A1726),IF(S1726=1,L1726,IF(AG1725="Y","",IF(ISNUMBER(T1725),T1725,""))),"")</f>
        <v/>
      </c>
      <c r="U1726" s="152" t="str">
        <f t="shared" ref="U1726:U1730" si="804">IF(NOT(ISNUMBER(T1726)),"",IF(S1726=1,T1726,IF(M1726&gt;U1725,M1726,IF(ISNUMBER(U1725),U1725,""))))</f>
        <v/>
      </c>
      <c r="V1726" s="152" t="str">
        <f t="shared" ref="V1726:V1730" si="805">IF(NOT(ISNUMBER(T1726)),"",IF(S1726=1,T1726,IF(N1726&lt;V1725,N1726,IF(ISNUMBER(V1725),V1725,""))))</f>
        <v/>
      </c>
      <c r="W1726" s="153" t="str">
        <f t="shared" si="777"/>
        <v/>
      </c>
      <c r="X1726" s="153" t="str">
        <f t="shared" si="778"/>
        <v/>
      </c>
      <c r="Y1726" s="153" t="str">
        <f t="shared" si="779"/>
        <v/>
      </c>
      <c r="Z1726" s="153" t="str">
        <f t="shared" si="780"/>
        <v/>
      </c>
      <c r="AA1726" s="152" t="str">
        <f t="shared" si="781"/>
        <v/>
      </c>
      <c r="AB1726" s="152" t="str">
        <f t="shared" si="782"/>
        <v/>
      </c>
      <c r="AC1726" s="154" t="str">
        <f t="shared" ref="AC1726:AC1731" si="806">IFERROR(-SIGN(Y1726)*(AA1726-IF(SIGN(Y1726)=1,N1726,M1726))*$G$12*ABS(Y1726),"")</f>
        <v/>
      </c>
      <c r="AD1726" s="154" t="str">
        <f t="shared" ref="AD1726:AD1731" si="807">IFERROR(SIGN(Z1726)*(AB1726-IF(SIGN(Z1726)=1,M1726,N1726))*$G$12*ABS(Z1726),"")</f>
        <v/>
      </c>
      <c r="AE1726" s="3" t="str">
        <f t="shared" ref="AE1726:AE1731" si="808">IF(ISNUMBER(A1726),IFERROR((IF(ISNUMBER(AC1726),AC1726,0)+IF(ISNUMBER(AD1726),AD1726,0))/(ABS(Y1726)+ABS(Z1726)),0),"")</f>
        <v/>
      </c>
      <c r="AF1726" s="3" t="str">
        <f t="shared" ref="AF1726:AF1731" si="809">IF(ISNUMBER(A1726),IF(ISNUMBER(AC1726),AC1726,0)+IF(ISNUMBER(AD1726),AD1726,0),"")</f>
        <v/>
      </c>
      <c r="AG1726" s="3" t="str">
        <f t="shared" si="793"/>
        <v/>
      </c>
      <c r="AH1726" s="4" t="str">
        <f t="shared" ref="AH1726:AH1731" si="810">IF(AG1726="y",AF1726*10*$C$11,"")</f>
        <v/>
      </c>
      <c r="AI1726" s="75" t="str">
        <f t="shared" ref="AI1726:AI1731" si="811">IF(ISNUMBER(A1726),IF(ISNUMBER(AH1726),AJ1726,AF1726*10*$C$11+AJ1726),"")</f>
        <v/>
      </c>
      <c r="AJ1726" s="75" t="str">
        <f t="shared" ref="AJ1726:AJ1731" si="812">IF(ISNUMBER(A1726),AJ1725+IF(ISNUMBER(AH1726),AH1726,0),"")</f>
        <v/>
      </c>
    </row>
    <row r="1727" spans="1:36" ht="14.25">
      <c r="A1727" s="41" t="str">
        <f t="shared" si="790"/>
        <v/>
      </c>
      <c r="B1727" s="150" t="str">
        <f>IF(ISNUMBER(A1727),INDEX('MetaTrader Import'!$H$13:$J$5893,TRUNC(((A1727-$A$39+1)-1)/3)+1,MOD((A1727-$A$39+1)-1,3)+1),"")</f>
        <v/>
      </c>
      <c r="C1727" s="43" t="str">
        <f t="shared" si="797"/>
        <v/>
      </c>
      <c r="D1727" s="43" t="str">
        <f t="shared" ca="1" si="768"/>
        <v/>
      </c>
      <c r="E1727" s="43" t="str">
        <f t="shared" si="798"/>
        <v/>
      </c>
      <c r="F1727" s="43" t="str">
        <f t="shared" si="799"/>
        <v/>
      </c>
      <c r="G1727" s="43" t="str">
        <f>IF(A1727&lt;&gt;"",IF(A1727&lt;Data!$G$11*0.25,$C$13/$G$32,IF(A1727&gt;Data!$G$11*0.25,$C$13,$C$13*10)),"")</f>
        <v/>
      </c>
      <c r="H1727" s="43" t="str">
        <f>IF(A1727&lt;&gt;"",IF(Data!$G$9="constant",$C$13,IF(Data!$G$9="squeeze",G1727,F1727)),"")</f>
        <v/>
      </c>
      <c r="I1727" s="38" t="str">
        <f ca="1">IF(ISNUMBER(A1727),NORMINV(RAND(),0,IF(AND(Data!$G$9="squeeze",A1727&lt;Data!$G$11*0.25),$H$32,1)*$C$30*$C$13)*($C$14*$C$12),"")</f>
        <v/>
      </c>
      <c r="J1727" s="42" t="str">
        <f ca="1">IFERROR(IF(Data!$C$6="Real",B1727,I1727+J1726+($C$14*$C$12)*(NORMINV(RAND(),$C$15,CHOOSE($G$13,$C$13,F1727,G1727)))),"")</f>
        <v/>
      </c>
      <c r="K1727" s="88" t="str">
        <f>IF(ISNUMBER(A1727), IF($G$16="fixed",$G$17,MIN(H1727*Data!$C$7*$C$16*0.5,$C$17*Data!$C$7))*$C$12,"")</f>
        <v/>
      </c>
      <c r="L1727" s="42" t="str">
        <f t="shared" ca="1" si="794"/>
        <v/>
      </c>
      <c r="M1727" s="44" t="str">
        <f t="shared" ca="1" si="795"/>
        <v/>
      </c>
      <c r="N1727" s="44" t="str">
        <f t="shared" ca="1" si="796"/>
        <v/>
      </c>
      <c r="O1727" s="108" t="str">
        <f t="shared" si="800"/>
        <v/>
      </c>
      <c r="P1727" s="102" t="str">
        <f t="shared" si="801"/>
        <v/>
      </c>
      <c r="Q1727" s="102" t="str">
        <f t="shared" si="802"/>
        <v/>
      </c>
      <c r="R1727" s="120" t="str">
        <f t="shared" si="791"/>
        <v/>
      </c>
      <c r="S1727" s="54" t="str">
        <f t="shared" si="792"/>
        <v/>
      </c>
      <c r="T1727" s="5" t="str">
        <f t="shared" si="803"/>
        <v/>
      </c>
      <c r="U1727" s="152" t="str">
        <f t="shared" si="804"/>
        <v/>
      </c>
      <c r="V1727" s="152" t="str">
        <f t="shared" si="805"/>
        <v/>
      </c>
      <c r="W1727" s="153" t="str">
        <f t="shared" si="777"/>
        <v/>
      </c>
      <c r="X1727" s="153" t="str">
        <f t="shared" si="778"/>
        <v/>
      </c>
      <c r="Y1727" s="153" t="str">
        <f t="shared" si="779"/>
        <v/>
      </c>
      <c r="Z1727" s="153" t="str">
        <f t="shared" si="780"/>
        <v/>
      </c>
      <c r="AA1727" s="152" t="str">
        <f t="shared" si="781"/>
        <v/>
      </c>
      <c r="AB1727" s="152" t="str">
        <f t="shared" si="782"/>
        <v/>
      </c>
      <c r="AC1727" s="154" t="str">
        <f t="shared" si="806"/>
        <v/>
      </c>
      <c r="AD1727" s="154" t="str">
        <f t="shared" si="807"/>
        <v/>
      </c>
      <c r="AE1727" s="3" t="str">
        <f t="shared" si="808"/>
        <v/>
      </c>
      <c r="AF1727" s="3" t="str">
        <f t="shared" si="809"/>
        <v/>
      </c>
      <c r="AG1727" s="3" t="str">
        <f t="shared" si="793"/>
        <v/>
      </c>
      <c r="AH1727" s="4" t="str">
        <f t="shared" si="810"/>
        <v/>
      </c>
      <c r="AI1727" s="75" t="str">
        <f t="shared" si="811"/>
        <v/>
      </c>
      <c r="AJ1727" s="75" t="str">
        <f t="shared" si="812"/>
        <v/>
      </c>
    </row>
    <row r="1728" spans="1:36" ht="14.25">
      <c r="A1728" s="41" t="str">
        <f t="shared" si="790"/>
        <v/>
      </c>
      <c r="B1728" s="150" t="str">
        <f>IF(ISNUMBER(A1728),INDEX('MetaTrader Import'!$H$13:$J$5893,TRUNC(((A1728-$A$39+1)-1)/3)+1,MOD((A1728-$A$39+1)-1,3)+1),"")</f>
        <v/>
      </c>
      <c r="C1728" s="43" t="str">
        <f t="shared" si="797"/>
        <v/>
      </c>
      <c r="D1728" s="43" t="str">
        <f t="shared" ca="1" si="768"/>
        <v/>
      </c>
      <c r="E1728" s="43" t="str">
        <f t="shared" si="798"/>
        <v/>
      </c>
      <c r="F1728" s="43" t="str">
        <f t="shared" si="799"/>
        <v/>
      </c>
      <c r="G1728" s="43" t="str">
        <f>IF(A1728&lt;&gt;"",IF(A1728&lt;Data!$G$11*0.25,$C$13/$G$32,IF(A1728&gt;Data!$G$11*0.25,$C$13,$C$13*10)),"")</f>
        <v/>
      </c>
      <c r="H1728" s="43" t="str">
        <f>IF(A1728&lt;&gt;"",IF(Data!$G$9="constant",$C$13,IF(Data!$G$9="squeeze",G1728,F1728)),"")</f>
        <v/>
      </c>
      <c r="I1728" s="38" t="str">
        <f ca="1">IF(ISNUMBER(A1728),NORMINV(RAND(),0,IF(AND(Data!$G$9="squeeze",A1728&lt;Data!$G$11*0.25),$H$32,1)*$C$30*$C$13)*($C$14*$C$12),"")</f>
        <v/>
      </c>
      <c r="J1728" s="42" t="str">
        <f ca="1">IFERROR(IF(Data!$C$6="Real",B1728,I1728+J1727+($C$14*$C$12)*(NORMINV(RAND(),$C$15,CHOOSE($G$13,$C$13,F1728,G1728)))),"")</f>
        <v/>
      </c>
      <c r="K1728" s="88" t="str">
        <f>IF(ISNUMBER(A1728), IF($G$16="fixed",$G$17,MIN(H1728*Data!$C$7*$C$16*0.5,$C$17*Data!$C$7))*$C$12,"")</f>
        <v/>
      </c>
      <c r="L1728" s="42" t="str">
        <f t="shared" ca="1" si="794"/>
        <v/>
      </c>
      <c r="M1728" s="44" t="str">
        <f t="shared" ca="1" si="795"/>
        <v/>
      </c>
      <c r="N1728" s="44" t="str">
        <f t="shared" ca="1" si="796"/>
        <v/>
      </c>
      <c r="O1728" s="108" t="str">
        <f t="shared" si="800"/>
        <v/>
      </c>
      <c r="P1728" s="102" t="str">
        <f t="shared" si="801"/>
        <v/>
      </c>
      <c r="Q1728" s="102" t="str">
        <f t="shared" si="802"/>
        <v/>
      </c>
      <c r="R1728" s="120" t="str">
        <f t="shared" si="791"/>
        <v/>
      </c>
      <c r="S1728" s="54" t="str">
        <f t="shared" si="792"/>
        <v/>
      </c>
      <c r="T1728" s="5" t="str">
        <f t="shared" si="803"/>
        <v/>
      </c>
      <c r="U1728" s="152" t="str">
        <f t="shared" si="804"/>
        <v/>
      </c>
      <c r="V1728" s="152" t="str">
        <f t="shared" si="805"/>
        <v/>
      </c>
      <c r="W1728" s="153" t="str">
        <f t="shared" si="777"/>
        <v/>
      </c>
      <c r="X1728" s="153" t="str">
        <f t="shared" si="778"/>
        <v/>
      </c>
      <c r="Y1728" s="153" t="str">
        <f t="shared" si="779"/>
        <v/>
      </c>
      <c r="Z1728" s="153" t="str">
        <f t="shared" si="780"/>
        <v/>
      </c>
      <c r="AA1728" s="152" t="str">
        <f t="shared" si="781"/>
        <v/>
      </c>
      <c r="AB1728" s="152" t="str">
        <f t="shared" si="782"/>
        <v/>
      </c>
      <c r="AC1728" s="154" t="str">
        <f t="shared" si="806"/>
        <v/>
      </c>
      <c r="AD1728" s="154" t="str">
        <f t="shared" si="807"/>
        <v/>
      </c>
      <c r="AE1728" s="3" t="str">
        <f t="shared" si="808"/>
        <v/>
      </c>
      <c r="AF1728" s="3" t="str">
        <f t="shared" si="809"/>
        <v/>
      </c>
      <c r="AG1728" s="3" t="str">
        <f t="shared" si="793"/>
        <v/>
      </c>
      <c r="AH1728" s="4" t="str">
        <f t="shared" si="810"/>
        <v/>
      </c>
      <c r="AI1728" s="75" t="str">
        <f t="shared" si="811"/>
        <v/>
      </c>
      <c r="AJ1728" s="75" t="str">
        <f t="shared" si="812"/>
        <v/>
      </c>
    </row>
    <row r="1729" spans="1:36" ht="14.25">
      <c r="A1729" s="41" t="str">
        <f t="shared" si="790"/>
        <v/>
      </c>
      <c r="B1729" s="150" t="str">
        <f>IF(ISNUMBER(A1729),INDEX('MetaTrader Import'!$H$13:$J$5893,TRUNC(((A1729-$A$39+1)-1)/3)+1,MOD((A1729-$A$39+1)-1,3)+1),"")</f>
        <v/>
      </c>
      <c r="C1729" s="43" t="str">
        <f t="shared" si="797"/>
        <v/>
      </c>
      <c r="D1729" s="43" t="str">
        <f t="shared" ca="1" si="768"/>
        <v/>
      </c>
      <c r="E1729" s="43" t="str">
        <f t="shared" si="798"/>
        <v/>
      </c>
      <c r="F1729" s="43" t="str">
        <f t="shared" si="799"/>
        <v/>
      </c>
      <c r="G1729" s="43" t="str">
        <f>IF(A1729&lt;&gt;"",IF(A1729&lt;Data!$G$11*0.25,$C$13/$G$32,IF(A1729&gt;Data!$G$11*0.25,$C$13,$C$13*10)),"")</f>
        <v/>
      </c>
      <c r="H1729" s="43" t="str">
        <f>IF(A1729&lt;&gt;"",IF(Data!$G$9="constant",$C$13,IF(Data!$G$9="squeeze",G1729,F1729)),"")</f>
        <v/>
      </c>
      <c r="I1729" s="38" t="str">
        <f ca="1">IF(ISNUMBER(A1729),NORMINV(RAND(),0,IF(AND(Data!$G$9="squeeze",A1729&lt;Data!$G$11*0.25),$H$32,1)*$C$30*$C$13)*($C$14*$C$12),"")</f>
        <v/>
      </c>
      <c r="J1729" s="42" t="str">
        <f ca="1">IFERROR(IF(Data!$C$6="Real",B1729,I1729+J1728+($C$14*$C$12)*(NORMINV(RAND(),$C$15,CHOOSE($G$13,$C$13,F1729,G1729)))),"")</f>
        <v/>
      </c>
      <c r="K1729" s="88" t="str">
        <f>IF(ISNUMBER(A1729), IF($G$16="fixed",$G$17,MIN(H1729*Data!$C$7*$C$16*0.5,$C$17*Data!$C$7))*$C$12,"")</f>
        <v/>
      </c>
      <c r="L1729" s="42" t="str">
        <f t="shared" ca="1" si="794"/>
        <v/>
      </c>
      <c r="M1729" s="44" t="str">
        <f t="shared" ca="1" si="795"/>
        <v/>
      </c>
      <c r="N1729" s="44" t="str">
        <f t="shared" ca="1" si="796"/>
        <v/>
      </c>
      <c r="O1729" s="108" t="str">
        <f t="shared" si="800"/>
        <v/>
      </c>
      <c r="P1729" s="102" t="str">
        <f t="shared" si="801"/>
        <v/>
      </c>
      <c r="Q1729" s="102" t="str">
        <f t="shared" si="802"/>
        <v/>
      </c>
      <c r="R1729" s="120" t="str">
        <f t="shared" si="791"/>
        <v/>
      </c>
      <c r="S1729" s="54" t="str">
        <f t="shared" si="792"/>
        <v/>
      </c>
      <c r="T1729" s="5" t="str">
        <f t="shared" si="803"/>
        <v/>
      </c>
      <c r="U1729" s="152" t="str">
        <f t="shared" si="804"/>
        <v/>
      </c>
      <c r="V1729" s="152" t="str">
        <f t="shared" si="805"/>
        <v/>
      </c>
      <c r="W1729" s="153" t="str">
        <f t="shared" si="777"/>
        <v/>
      </c>
      <c r="X1729" s="153" t="str">
        <f t="shared" si="778"/>
        <v/>
      </c>
      <c r="Y1729" s="153" t="str">
        <f t="shared" si="779"/>
        <v/>
      </c>
      <c r="Z1729" s="153" t="str">
        <f t="shared" si="780"/>
        <v/>
      </c>
      <c r="AA1729" s="152" t="str">
        <f t="shared" si="781"/>
        <v/>
      </c>
      <c r="AB1729" s="152" t="str">
        <f t="shared" si="782"/>
        <v/>
      </c>
      <c r="AC1729" s="154" t="str">
        <f t="shared" si="806"/>
        <v/>
      </c>
      <c r="AD1729" s="154" t="str">
        <f t="shared" si="807"/>
        <v/>
      </c>
      <c r="AE1729" s="3" t="str">
        <f t="shared" si="808"/>
        <v/>
      </c>
      <c r="AF1729" s="3" t="str">
        <f t="shared" si="809"/>
        <v/>
      </c>
      <c r="AG1729" s="3" t="str">
        <f t="shared" si="793"/>
        <v/>
      </c>
      <c r="AH1729" s="4" t="str">
        <f t="shared" si="810"/>
        <v/>
      </c>
      <c r="AI1729" s="75" t="str">
        <f t="shared" si="811"/>
        <v/>
      </c>
      <c r="AJ1729" s="75" t="str">
        <f t="shared" si="812"/>
        <v/>
      </c>
    </row>
    <row r="1730" spans="1:36" ht="14.25">
      <c r="A1730" s="41" t="str">
        <f t="shared" si="790"/>
        <v/>
      </c>
      <c r="B1730" s="150" t="str">
        <f>IF(ISNUMBER(A1730),INDEX('MetaTrader Import'!$H$13:$J$5893,TRUNC(((A1730-$A$39+1)-1)/3)+1,MOD((A1730-$A$39+1)-1,3)+1),"")</f>
        <v/>
      </c>
      <c r="C1730" s="43" t="str">
        <f t="shared" si="797"/>
        <v/>
      </c>
      <c r="D1730" s="43" t="str">
        <f t="shared" ca="1" si="768"/>
        <v/>
      </c>
      <c r="E1730" s="43" t="str">
        <f t="shared" si="798"/>
        <v/>
      </c>
      <c r="F1730" s="43" t="str">
        <f t="shared" si="799"/>
        <v/>
      </c>
      <c r="G1730" s="43" t="str">
        <f>IF(A1730&lt;&gt;"",IF(A1730&lt;Data!$G$11*0.25,$C$13/$G$32,IF(A1730&gt;Data!$G$11*0.25,$C$13,$C$13*10)),"")</f>
        <v/>
      </c>
      <c r="H1730" s="43" t="str">
        <f>IF(A1730&lt;&gt;"",IF(Data!$G$9="constant",$C$13,IF(Data!$G$9="squeeze",G1730,F1730)),"")</f>
        <v/>
      </c>
      <c r="I1730" s="38" t="str">
        <f ca="1">IF(ISNUMBER(A1730),NORMINV(RAND(),0,IF(AND(Data!$G$9="squeeze",A1730&lt;Data!$G$11*0.25),$H$32,1)*$C$30*$C$13)*($C$14*$C$12),"")</f>
        <v/>
      </c>
      <c r="J1730" s="42" t="str">
        <f ca="1">IFERROR(IF(Data!$C$6="Real",B1730,I1730+J1729+($C$14*$C$12)*(NORMINV(RAND(),$C$15,CHOOSE($G$13,$C$13,F1730,G1730)))),"")</f>
        <v/>
      </c>
      <c r="K1730" s="88" t="str">
        <f>IF(ISNUMBER(A1730), IF($G$16="fixed",$G$17,MIN(H1730*Data!$C$7*$C$16*0.5,$C$17*Data!$C$7))*$C$12,"")</f>
        <v/>
      </c>
      <c r="L1730" s="42" t="str">
        <f t="shared" ca="1" si="794"/>
        <v/>
      </c>
      <c r="M1730" s="44" t="str">
        <f t="shared" ca="1" si="795"/>
        <v/>
      </c>
      <c r="N1730" s="44" t="str">
        <f t="shared" ca="1" si="796"/>
        <v/>
      </c>
      <c r="O1730" s="108" t="str">
        <f t="shared" si="800"/>
        <v/>
      </c>
      <c r="P1730" s="102" t="str">
        <f t="shared" si="801"/>
        <v/>
      </c>
      <c r="Q1730" s="102" t="str">
        <f t="shared" si="802"/>
        <v/>
      </c>
      <c r="R1730" s="120" t="str">
        <f t="shared" si="791"/>
        <v/>
      </c>
      <c r="S1730" s="54" t="str">
        <f t="shared" si="792"/>
        <v/>
      </c>
      <c r="T1730" s="5" t="str">
        <f t="shared" si="803"/>
        <v/>
      </c>
      <c r="U1730" s="152" t="str">
        <f t="shared" si="804"/>
        <v/>
      </c>
      <c r="V1730" s="152" t="str">
        <f t="shared" si="805"/>
        <v/>
      </c>
      <c r="W1730" s="153" t="str">
        <f t="shared" si="777"/>
        <v/>
      </c>
      <c r="X1730" s="153" t="str">
        <f t="shared" si="778"/>
        <v/>
      </c>
      <c r="Y1730" s="153" t="str">
        <f t="shared" si="779"/>
        <v/>
      </c>
      <c r="Z1730" s="153" t="str">
        <f t="shared" si="780"/>
        <v/>
      </c>
      <c r="AA1730" s="152" t="str">
        <f t="shared" si="781"/>
        <v/>
      </c>
      <c r="AB1730" s="152" t="str">
        <f t="shared" si="782"/>
        <v/>
      </c>
      <c r="AC1730" s="154" t="str">
        <f t="shared" si="806"/>
        <v/>
      </c>
      <c r="AD1730" s="154" t="str">
        <f t="shared" si="807"/>
        <v/>
      </c>
      <c r="AE1730" s="3" t="str">
        <f t="shared" si="808"/>
        <v/>
      </c>
      <c r="AF1730" s="3" t="str">
        <f t="shared" si="809"/>
        <v/>
      </c>
      <c r="AG1730" s="3" t="str">
        <f t="shared" si="793"/>
        <v/>
      </c>
      <c r="AH1730" s="4" t="str">
        <f t="shared" si="810"/>
        <v/>
      </c>
      <c r="AI1730" s="75" t="str">
        <f t="shared" si="811"/>
        <v/>
      </c>
      <c r="AJ1730" s="75" t="str">
        <f t="shared" si="812"/>
        <v/>
      </c>
    </row>
    <row r="1731" spans="1:36" ht="14.25">
      <c r="A1731" s="41" t="str">
        <f t="shared" si="790"/>
        <v/>
      </c>
      <c r="B1731" s="150" t="str">
        <f>IF(ISNUMBER(A1731),INDEX('MetaTrader Import'!$H$13:$J$5893,TRUNC(((A1731-$A$39+1)-1)/3)+1,MOD((A1731-$A$39+1)-1,3)+1),"")</f>
        <v/>
      </c>
      <c r="C1731" s="43" t="str">
        <f t="shared" si="797"/>
        <v/>
      </c>
      <c r="D1731" s="43" t="str">
        <f t="shared" ref="D1731:D1794" ca="1" si="813">IF(A1731&lt;&gt;"",NORMINV(RAND(),($C$23-C1731)*$C$28,$C$27)+NORMINV(RAND(),IF(RAND()&gt;$C$26,$C$25,0),$C$27),"")</f>
        <v/>
      </c>
      <c r="E1731" s="43" t="str">
        <f t="shared" si="798"/>
        <v/>
      </c>
      <c r="F1731" s="43" t="str">
        <f t="shared" si="799"/>
        <v/>
      </c>
      <c r="G1731" s="43" t="str">
        <f>IF(A1731&lt;&gt;"",IF(A1731&lt;Data!$G$11*0.25,$C$13/$G$32,IF(A1731&gt;Data!$G$11*0.25,$C$13,$C$13*10)),"")</f>
        <v/>
      </c>
      <c r="H1731" s="43" t="str">
        <f>IF(A1731&lt;&gt;"",IF(Data!$G$9="constant",$C$13,IF(Data!$G$9="squeeze",G1731,F1731)),"")</f>
        <v/>
      </c>
      <c r="I1731" s="38" t="str">
        <f ca="1">IF(ISNUMBER(A1731),NORMINV(RAND(),0,IF(AND(Data!$G$9="squeeze",A1731&lt;Data!$G$11*0.25),$H$32,1)*$C$30*$C$13)*($C$14*$C$12),"")</f>
        <v/>
      </c>
      <c r="J1731" s="42" t="str">
        <f ca="1">IFERROR(IF(Data!$C$6="Real",B1731,I1731+J1730+($C$14*$C$12)*(NORMINV(RAND(),$C$15,CHOOSE($G$13,$C$13,F1731,G1731)))),"")</f>
        <v/>
      </c>
      <c r="K1731" s="88" t="str">
        <f>IF(ISNUMBER(A1731), IF($G$16="fixed",$G$17,MIN(H1731*Data!$C$7*$C$16*0.5,$C$17*Data!$C$7))*$C$12,"")</f>
        <v/>
      </c>
      <c r="L1731" s="42" t="str">
        <f t="shared" ca="1" si="794"/>
        <v/>
      </c>
      <c r="M1731" s="44" t="str">
        <f t="shared" ca="1" si="795"/>
        <v/>
      </c>
      <c r="N1731" s="44" t="str">
        <f t="shared" ca="1" si="796"/>
        <v/>
      </c>
      <c r="O1731" s="108" t="str">
        <f t="shared" si="800"/>
        <v/>
      </c>
      <c r="P1731" s="102" t="str">
        <f t="shared" si="801"/>
        <v/>
      </c>
      <c r="Q1731" s="102" t="str">
        <f t="shared" si="802"/>
        <v/>
      </c>
      <c r="R1731" s="120" t="str">
        <f t="shared" si="791"/>
        <v/>
      </c>
      <c r="S1731" s="54" t="str">
        <f t="shared" si="792"/>
        <v/>
      </c>
      <c r="T1731" s="5" t="str">
        <f t="shared" si="803"/>
        <v/>
      </c>
      <c r="U1731" s="152" t="str">
        <f t="shared" ref="U1731:U1794" si="814">IF(NOT(ISNUMBER(T1731)),"",IF(S1731=1,T1731,IF(M1731&gt;U1730,M1731,IF(ISNUMBER(U1730),U1730,""))))</f>
        <v/>
      </c>
      <c r="V1731" s="152" t="str">
        <f t="shared" ref="V1731:V1794" si="815">IF(NOT(ISNUMBER(T1731)),"",IF(S1731=1,T1731,IF(N1731&lt;V1730,N1731,IF(ISNUMBER(V1730),V1730,""))))</f>
        <v/>
      </c>
      <c r="W1731" s="153" t="str">
        <f t="shared" ref="W1731:W1794" si="816">IF(NOT(ISNUMBER(T1731)),"",MIN($F$24,IF(TRUNC((U1731-T1731)/$E$24*$G$12)+0&gt;IF(ISNUMBER(W1730),W1730,0),TRUNC((U1731-T1731)/$E$24*$G$12)+0,IF(ISNUMBER(W1730),W1730,0))))</f>
        <v/>
      </c>
      <c r="X1731" s="153" t="str">
        <f t="shared" ref="X1731:X1794" si="817">IF(NOT(ISNUMBER(T1731)),"",MIN($F$24,IF(-TRUNC((V1731-T1731)/$E$24*$G$12)+0&gt;IF(ISNUMBER(X1730),X1730,0),-TRUNC((V1731-T1731)/$E$24*$G$12)+0,IF(ISNUMBER(X1730),X1730,0))))</f>
        <v/>
      </c>
      <c r="Y1731" s="153" t="str">
        <f t="shared" ref="Y1731:Y1794" si="818">IF(ISNUMBER(W1731),(IF(W1731=0,0,1))*IF(ABS($I$24)=2,POWER(2,W1731-1),W1731)*SIGN($I$24)*$K$24,"")</f>
        <v/>
      </c>
      <c r="Z1731" s="153" t="str">
        <f t="shared" ref="Z1731:Z1794" si="819">IF(ISNUMBER(X1731),(IF(X1731=0,0,1))*IF(ABS($I$24)=2,POWER(2,X1731-1),X1731)*SIGN($I$24)*$K$24,"")</f>
        <v/>
      </c>
      <c r="AA1731" s="152" t="str">
        <f t="shared" ref="AA1731:AA1794" si="820">IF(OR(NOT(ISNUMBER(T1731)),W1731&lt;1),"",IF(OR(NOT(ISNUMBER(W1730)),W1730=0),IF(SIGN(Y1731)=1,M1731,N1731),(Y1730*AA1730+(Y1731-Y1730)*IF(SIGN(Y1731)=1,M1731,N1731))/Y1731))</f>
        <v/>
      </c>
      <c r="AB1731" s="152" t="str">
        <f t="shared" ref="AB1731:AB1794" si="821">IF(OR(NOT(ISNUMBER(T1731)),X1731&lt;1),"",IF(OR(NOT(ISNUMBER(X1730)),X1730=0),IF(SIGN(Z1731)=1,N1731,M1731),(Z1730*AB1730+(Z1731-Z1730)*IF(SIGN(Z1731)=1,N1731,M1731))/Z1731))</f>
        <v/>
      </c>
      <c r="AC1731" s="154" t="str">
        <f t="shared" si="806"/>
        <v/>
      </c>
      <c r="AD1731" s="154" t="str">
        <f t="shared" si="807"/>
        <v/>
      </c>
      <c r="AE1731" s="3" t="str">
        <f t="shared" si="808"/>
        <v/>
      </c>
      <c r="AF1731" s="3" t="str">
        <f t="shared" si="809"/>
        <v/>
      </c>
      <c r="AG1731" s="3" t="str">
        <f t="shared" si="793"/>
        <v/>
      </c>
      <c r="AH1731" s="4" t="str">
        <f t="shared" si="810"/>
        <v/>
      </c>
      <c r="AI1731" s="75" t="str">
        <f t="shared" si="811"/>
        <v/>
      </c>
      <c r="AJ1731" s="75" t="str">
        <f t="shared" si="812"/>
        <v/>
      </c>
    </row>
    <row r="1732" spans="1:36" ht="14.25">
      <c r="A1732" s="41" t="str">
        <f t="shared" ref="A1732:A1795" si="822">IFERROR(IF(A1731+1&gt;$C$19,"",A1731+1),"")</f>
        <v/>
      </c>
      <c r="B1732" s="150" t="str">
        <f>IF(ISNUMBER(A1732),INDEX('MetaTrader Import'!$H$13:$J$5893,TRUNC(((A1732-$A$39+1)-1)/3)+1,MOD((A1732-$A$39+1)-1,3)+1),"")</f>
        <v/>
      </c>
      <c r="C1732" s="43" t="str">
        <f t="shared" ref="C1732:C1795" si="823">IF(A1732&lt;&gt;"",E1731,"")</f>
        <v/>
      </c>
      <c r="D1732" s="43" t="str">
        <f t="shared" ca="1" si="813"/>
        <v/>
      </c>
      <c r="E1732" s="43" t="str">
        <f t="shared" ref="E1732:E1795" si="824">IF(A1732&lt;&gt;"",C1732+D1732,"")</f>
        <v/>
      </c>
      <c r="F1732" s="43" t="str">
        <f t="shared" ref="F1732:F1795" si="825">IF(A1732&lt;&gt;"",$C$13*ABS(E1732)/$C$23,"")</f>
        <v/>
      </c>
      <c r="G1732" s="43" t="str">
        <f>IF(A1732&lt;&gt;"",IF(A1732&lt;Data!$G$11*0.25,$C$13/$G$32,IF(A1732&gt;Data!$G$11*0.25,$C$13,$C$13*10)),"")</f>
        <v/>
      </c>
      <c r="H1732" s="43" t="str">
        <f>IF(A1732&lt;&gt;"",IF(Data!$G$9="constant",$C$13,IF(Data!$G$9="squeeze",G1732,F1732)),"")</f>
        <v/>
      </c>
      <c r="I1732" s="38" t="str">
        <f ca="1">IF(ISNUMBER(A1732),NORMINV(RAND(),0,IF(AND(Data!$G$9="squeeze",A1732&lt;Data!$G$11*0.25),$H$32,1)*$C$30*$C$13)*($C$14*$C$12),"")</f>
        <v/>
      </c>
      <c r="J1732" s="42" t="str">
        <f ca="1">IFERROR(IF(Data!$C$6="Real",B1732,I1732+J1731+($C$14*$C$12)*(NORMINV(RAND(),$C$15,CHOOSE($G$13,$C$13,F1732,G1732)))),"")</f>
        <v/>
      </c>
      <c r="K1732" s="88" t="str">
        <f>IF(ISNUMBER(A1732), IF($G$16="fixed",$G$17,MIN(H1732*Data!$C$7*$C$16*0.5,$C$17*Data!$C$7))*$C$12,"")</f>
        <v/>
      </c>
      <c r="L1732" s="42" t="str">
        <f t="shared" ca="1" si="794"/>
        <v/>
      </c>
      <c r="M1732" s="44" t="str">
        <f t="shared" ca="1" si="795"/>
        <v/>
      </c>
      <c r="N1732" s="44" t="str">
        <f t="shared" ca="1" si="796"/>
        <v/>
      </c>
      <c r="O1732" s="108" t="str">
        <f t="shared" ref="O1732:O1795" si="826">IF(ISNUMBER(A1732),$G$12*SLOPE(L1718:L1732,A1718:A1732),"")</f>
        <v/>
      </c>
      <c r="P1732" s="102" t="str">
        <f t="shared" ref="P1732:P1795" si="827">IF(ISNUMBER(A1732),STDEV(L1718:L1732)*$G$12,"")</f>
        <v/>
      </c>
      <c r="Q1732" s="102" t="str">
        <f t="shared" ref="Q1732:Q1795" si="828">IF(ISNUMBER(A1732),SLOPE(P1718:P1732,A1718:A1732),"")</f>
        <v/>
      </c>
      <c r="R1732" s="120" t="str">
        <f t="shared" ref="R1732:R1795" si="829">IF(ISNUMBER(A1732),R1731+S1731,"")</f>
        <v/>
      </c>
      <c r="S1732" s="54" t="str">
        <f t="shared" ref="S1732:S1795" si="830">IF(ISNUMBER(A1732),IF(AND(R1732&lt;$M$24,Q1732&lt;$F$28,ABS(O1732)&lt;$F$27,P1732&lt;$F$26,NOT(ISNUMBER(T1731))),1,0),"")</f>
        <v/>
      </c>
      <c r="T1732" s="5" t="str">
        <f t="shared" ref="T1732:T1795" si="831">IF(ISNUMBER(A1732),IF(S1732=1,L1732,IF(AG1731="Y","",IF(ISNUMBER(T1731),T1731,""))),"")</f>
        <v/>
      </c>
      <c r="U1732" s="152" t="str">
        <f t="shared" si="814"/>
        <v/>
      </c>
      <c r="V1732" s="152" t="str">
        <f t="shared" si="815"/>
        <v/>
      </c>
      <c r="W1732" s="153" t="str">
        <f t="shared" si="816"/>
        <v/>
      </c>
      <c r="X1732" s="153" t="str">
        <f t="shared" si="817"/>
        <v/>
      </c>
      <c r="Y1732" s="153" t="str">
        <f t="shared" si="818"/>
        <v/>
      </c>
      <c r="Z1732" s="153" t="str">
        <f t="shared" si="819"/>
        <v/>
      </c>
      <c r="AA1732" s="152" t="str">
        <f t="shared" si="820"/>
        <v/>
      </c>
      <c r="AB1732" s="152" t="str">
        <f t="shared" si="821"/>
        <v/>
      </c>
      <c r="AC1732" s="154" t="str">
        <f t="shared" ref="AC1732:AC1795" si="832">IFERROR(-SIGN(Y1732)*(AA1732-IF(SIGN(Y1732)=1,N1732,M1732))*$G$12*ABS(Y1732),"")</f>
        <v/>
      </c>
      <c r="AD1732" s="154" t="str">
        <f t="shared" ref="AD1732:AD1795" si="833">IFERROR(SIGN(Z1732)*(AB1732-IF(SIGN(Z1732)=1,M1732,N1732))*$G$12*ABS(Z1732),"")</f>
        <v/>
      </c>
      <c r="AE1732" s="3" t="str">
        <f t="shared" ref="AE1732:AE1795" si="834">IF(ISNUMBER(A1732),IFERROR((IF(ISNUMBER(AC1732),AC1732,0)+IF(ISNUMBER(AD1732),AD1732,0))/(ABS(Y1732)+ABS(Z1732)),0),"")</f>
        <v/>
      </c>
      <c r="AF1732" s="3" t="str">
        <f t="shared" ref="AF1732:AF1795" si="835">IF(ISNUMBER(A1732),IF(ISNUMBER(AC1732),AC1732,0)+IF(ISNUMBER(AD1732),AD1732,0),"")</f>
        <v/>
      </c>
      <c r="AG1732" s="3" t="str">
        <f t="shared" ref="AG1732:AG1795" si="836">IF(NOT(ISNUMBER(T1732)),"",IF(OR(AF1732&gt;$G$24,AF1732&lt;-$H$24,A1732+1&gt;$C$19),"Y","N"))</f>
        <v/>
      </c>
      <c r="AH1732" s="4" t="str">
        <f t="shared" ref="AH1732:AH1795" si="837">IF(AG1732="y",AF1732*10*$C$11,"")</f>
        <v/>
      </c>
      <c r="AI1732" s="75" t="str">
        <f t="shared" ref="AI1732:AI1795" si="838">IF(ISNUMBER(A1732),IF(ISNUMBER(AH1732),AJ1732,AF1732*10*$C$11+AJ1732),"")</f>
        <v/>
      </c>
      <c r="AJ1732" s="75" t="str">
        <f t="shared" ref="AJ1732:AJ1795" si="839">IF(ISNUMBER(A1732),AJ1731+IF(ISNUMBER(AH1732),AH1732,0),"")</f>
        <v/>
      </c>
    </row>
    <row r="1733" spans="1:36" ht="14.25">
      <c r="A1733" s="41" t="str">
        <f t="shared" si="822"/>
        <v/>
      </c>
      <c r="B1733" s="150" t="str">
        <f>IF(ISNUMBER(A1733),INDEX('MetaTrader Import'!$H$13:$J$5893,TRUNC(((A1733-$A$39+1)-1)/3)+1,MOD((A1733-$A$39+1)-1,3)+1),"")</f>
        <v/>
      </c>
      <c r="C1733" s="43" t="str">
        <f t="shared" si="823"/>
        <v/>
      </c>
      <c r="D1733" s="43" t="str">
        <f t="shared" ca="1" si="813"/>
        <v/>
      </c>
      <c r="E1733" s="43" t="str">
        <f t="shared" si="824"/>
        <v/>
      </c>
      <c r="F1733" s="43" t="str">
        <f t="shared" si="825"/>
        <v/>
      </c>
      <c r="G1733" s="43" t="str">
        <f>IF(A1733&lt;&gt;"",IF(A1733&lt;Data!$G$11*0.25,$C$13/$G$32,IF(A1733&gt;Data!$G$11*0.25,$C$13,$C$13*10)),"")</f>
        <v/>
      </c>
      <c r="H1733" s="43" t="str">
        <f>IF(A1733&lt;&gt;"",IF(Data!$G$9="constant",$C$13,IF(Data!$G$9="squeeze",G1733,F1733)),"")</f>
        <v/>
      </c>
      <c r="I1733" s="38" t="str">
        <f ca="1">IF(ISNUMBER(A1733),NORMINV(RAND(),0,IF(AND(Data!$G$9="squeeze",A1733&lt;Data!$G$11*0.25),$H$32,1)*$C$30*$C$13)*($C$14*$C$12),"")</f>
        <v/>
      </c>
      <c r="J1733" s="42" t="str">
        <f ca="1">IFERROR(IF(Data!$C$6="Real",B1733,I1733+J1732+($C$14*$C$12)*(NORMINV(RAND(),$C$15,CHOOSE($G$13,$C$13,F1733,G1733)))),"")</f>
        <v/>
      </c>
      <c r="K1733" s="88" t="str">
        <f>IF(ISNUMBER(A1733), IF($G$16="fixed",$G$17,MIN(H1733*Data!$C$7*$C$16*0.5,$C$17*Data!$C$7))*$C$12,"")</f>
        <v/>
      </c>
      <c r="L1733" s="42" t="str">
        <f t="shared" ca="1" si="794"/>
        <v/>
      </c>
      <c r="M1733" s="44" t="str">
        <f t="shared" ca="1" si="795"/>
        <v/>
      </c>
      <c r="N1733" s="44" t="str">
        <f t="shared" ca="1" si="796"/>
        <v/>
      </c>
      <c r="O1733" s="108" t="str">
        <f t="shared" si="826"/>
        <v/>
      </c>
      <c r="P1733" s="102" t="str">
        <f t="shared" si="827"/>
        <v/>
      </c>
      <c r="Q1733" s="102" t="str">
        <f t="shared" si="828"/>
        <v/>
      </c>
      <c r="R1733" s="120" t="str">
        <f t="shared" si="829"/>
        <v/>
      </c>
      <c r="S1733" s="54" t="str">
        <f t="shared" si="830"/>
        <v/>
      </c>
      <c r="T1733" s="5" t="str">
        <f t="shared" si="831"/>
        <v/>
      </c>
      <c r="U1733" s="152" t="str">
        <f t="shared" si="814"/>
        <v/>
      </c>
      <c r="V1733" s="152" t="str">
        <f t="shared" si="815"/>
        <v/>
      </c>
      <c r="W1733" s="153" t="str">
        <f t="shared" si="816"/>
        <v/>
      </c>
      <c r="X1733" s="153" t="str">
        <f t="shared" si="817"/>
        <v/>
      </c>
      <c r="Y1733" s="153" t="str">
        <f t="shared" si="818"/>
        <v/>
      </c>
      <c r="Z1733" s="153" t="str">
        <f t="shared" si="819"/>
        <v/>
      </c>
      <c r="AA1733" s="152" t="str">
        <f t="shared" si="820"/>
        <v/>
      </c>
      <c r="AB1733" s="152" t="str">
        <f t="shared" si="821"/>
        <v/>
      </c>
      <c r="AC1733" s="154" t="str">
        <f t="shared" si="832"/>
        <v/>
      </c>
      <c r="AD1733" s="154" t="str">
        <f t="shared" si="833"/>
        <v/>
      </c>
      <c r="AE1733" s="3" t="str">
        <f t="shared" si="834"/>
        <v/>
      </c>
      <c r="AF1733" s="3" t="str">
        <f t="shared" si="835"/>
        <v/>
      </c>
      <c r="AG1733" s="3" t="str">
        <f t="shared" si="836"/>
        <v/>
      </c>
      <c r="AH1733" s="4" t="str">
        <f t="shared" si="837"/>
        <v/>
      </c>
      <c r="AI1733" s="75" t="str">
        <f t="shared" si="838"/>
        <v/>
      </c>
      <c r="AJ1733" s="75" t="str">
        <f t="shared" si="839"/>
        <v/>
      </c>
    </row>
    <row r="1734" spans="1:36" ht="14.25">
      <c r="A1734" s="41" t="str">
        <f t="shared" si="822"/>
        <v/>
      </c>
      <c r="B1734" s="150" t="str">
        <f>IF(ISNUMBER(A1734),INDEX('MetaTrader Import'!$H$13:$J$5893,TRUNC(((A1734-$A$39+1)-1)/3)+1,MOD((A1734-$A$39+1)-1,3)+1),"")</f>
        <v/>
      </c>
      <c r="C1734" s="43" t="str">
        <f t="shared" si="823"/>
        <v/>
      </c>
      <c r="D1734" s="43" t="str">
        <f t="shared" ca="1" si="813"/>
        <v/>
      </c>
      <c r="E1734" s="43" t="str">
        <f t="shared" si="824"/>
        <v/>
      </c>
      <c r="F1734" s="43" t="str">
        <f t="shared" si="825"/>
        <v/>
      </c>
      <c r="G1734" s="43" t="str">
        <f>IF(A1734&lt;&gt;"",IF(A1734&lt;Data!$G$11*0.25,$C$13/$G$32,IF(A1734&gt;Data!$G$11*0.25,$C$13,$C$13*10)),"")</f>
        <v/>
      </c>
      <c r="H1734" s="43" t="str">
        <f>IF(A1734&lt;&gt;"",IF(Data!$G$9="constant",$C$13,IF(Data!$G$9="squeeze",G1734,F1734)),"")</f>
        <v/>
      </c>
      <c r="I1734" s="38" t="str">
        <f ca="1">IF(ISNUMBER(A1734),NORMINV(RAND(),0,IF(AND(Data!$G$9="squeeze",A1734&lt;Data!$G$11*0.25),$H$32,1)*$C$30*$C$13)*($C$14*$C$12),"")</f>
        <v/>
      </c>
      <c r="J1734" s="42" t="str">
        <f ca="1">IFERROR(IF(Data!$C$6="Real",B1734,I1734+J1733+($C$14*$C$12)*(NORMINV(RAND(),$C$15,CHOOSE($G$13,$C$13,F1734,G1734)))),"")</f>
        <v/>
      </c>
      <c r="K1734" s="88" t="str">
        <f>IF(ISNUMBER(A1734), IF($G$16="fixed",$G$17,MIN(H1734*Data!$C$7*$C$16*0.5,$C$17*Data!$C$7))*$C$12,"")</f>
        <v/>
      </c>
      <c r="L1734" s="42" t="str">
        <f t="shared" ref="L1734:L1797" ca="1" si="840">IFERROR(J1734,"")</f>
        <v/>
      </c>
      <c r="M1734" s="44" t="str">
        <f t="shared" ref="M1734:M1797" ca="1" si="841">IFERROR(L1734+K1734*0.5,"")</f>
        <v/>
      </c>
      <c r="N1734" s="44" t="str">
        <f t="shared" ref="N1734:N1797" ca="1" si="842">IFERROR(L1734-K1734*0.5,"")</f>
        <v/>
      </c>
      <c r="O1734" s="108" t="str">
        <f t="shared" si="826"/>
        <v/>
      </c>
      <c r="P1734" s="102" t="str">
        <f t="shared" si="827"/>
        <v/>
      </c>
      <c r="Q1734" s="102" t="str">
        <f t="shared" si="828"/>
        <v/>
      </c>
      <c r="R1734" s="120" t="str">
        <f t="shared" si="829"/>
        <v/>
      </c>
      <c r="S1734" s="54" t="str">
        <f t="shared" si="830"/>
        <v/>
      </c>
      <c r="T1734" s="5" t="str">
        <f t="shared" si="831"/>
        <v/>
      </c>
      <c r="U1734" s="152" t="str">
        <f t="shared" si="814"/>
        <v/>
      </c>
      <c r="V1734" s="152" t="str">
        <f t="shared" si="815"/>
        <v/>
      </c>
      <c r="W1734" s="153" t="str">
        <f t="shared" si="816"/>
        <v/>
      </c>
      <c r="X1734" s="153" t="str">
        <f t="shared" si="817"/>
        <v/>
      </c>
      <c r="Y1734" s="153" t="str">
        <f t="shared" si="818"/>
        <v/>
      </c>
      <c r="Z1734" s="153" t="str">
        <f t="shared" si="819"/>
        <v/>
      </c>
      <c r="AA1734" s="152" t="str">
        <f t="shared" si="820"/>
        <v/>
      </c>
      <c r="AB1734" s="152" t="str">
        <f t="shared" si="821"/>
        <v/>
      </c>
      <c r="AC1734" s="154" t="str">
        <f t="shared" si="832"/>
        <v/>
      </c>
      <c r="AD1734" s="154" t="str">
        <f t="shared" si="833"/>
        <v/>
      </c>
      <c r="AE1734" s="3" t="str">
        <f t="shared" si="834"/>
        <v/>
      </c>
      <c r="AF1734" s="3" t="str">
        <f t="shared" si="835"/>
        <v/>
      </c>
      <c r="AG1734" s="3" t="str">
        <f t="shared" si="836"/>
        <v/>
      </c>
      <c r="AH1734" s="4" t="str">
        <f t="shared" si="837"/>
        <v/>
      </c>
      <c r="AI1734" s="75" t="str">
        <f t="shared" si="838"/>
        <v/>
      </c>
      <c r="AJ1734" s="75" t="str">
        <f t="shared" si="839"/>
        <v/>
      </c>
    </row>
    <row r="1735" spans="1:36" ht="14.25">
      <c r="A1735" s="41" t="str">
        <f t="shared" si="822"/>
        <v/>
      </c>
      <c r="B1735" s="150" t="str">
        <f>IF(ISNUMBER(A1735),INDEX('MetaTrader Import'!$H$13:$J$5893,TRUNC(((A1735-$A$39+1)-1)/3)+1,MOD((A1735-$A$39+1)-1,3)+1),"")</f>
        <v/>
      </c>
      <c r="C1735" s="43" t="str">
        <f t="shared" si="823"/>
        <v/>
      </c>
      <c r="D1735" s="43" t="str">
        <f t="shared" ca="1" si="813"/>
        <v/>
      </c>
      <c r="E1735" s="43" t="str">
        <f t="shared" si="824"/>
        <v/>
      </c>
      <c r="F1735" s="43" t="str">
        <f t="shared" si="825"/>
        <v/>
      </c>
      <c r="G1735" s="43" t="str">
        <f>IF(A1735&lt;&gt;"",IF(A1735&lt;Data!$G$11*0.25,$C$13/$G$32,IF(A1735&gt;Data!$G$11*0.25,$C$13,$C$13*10)),"")</f>
        <v/>
      </c>
      <c r="H1735" s="43" t="str">
        <f>IF(A1735&lt;&gt;"",IF(Data!$G$9="constant",$C$13,IF(Data!$G$9="squeeze",G1735,F1735)),"")</f>
        <v/>
      </c>
      <c r="I1735" s="38" t="str">
        <f ca="1">IF(ISNUMBER(A1735),NORMINV(RAND(),0,IF(AND(Data!$G$9="squeeze",A1735&lt;Data!$G$11*0.25),$H$32,1)*$C$30*$C$13)*($C$14*$C$12),"")</f>
        <v/>
      </c>
      <c r="J1735" s="42" t="str">
        <f ca="1">IFERROR(IF(Data!$C$6="Real",B1735,I1735+J1734+($C$14*$C$12)*(NORMINV(RAND(),$C$15,CHOOSE($G$13,$C$13,F1735,G1735)))),"")</f>
        <v/>
      </c>
      <c r="K1735" s="88" t="str">
        <f>IF(ISNUMBER(A1735), IF($G$16="fixed",$G$17,MIN(H1735*Data!$C$7*$C$16*0.5,$C$17*Data!$C$7))*$C$12,"")</f>
        <v/>
      </c>
      <c r="L1735" s="42" t="str">
        <f t="shared" ca="1" si="840"/>
        <v/>
      </c>
      <c r="M1735" s="44" t="str">
        <f t="shared" ca="1" si="841"/>
        <v/>
      </c>
      <c r="N1735" s="44" t="str">
        <f t="shared" ca="1" si="842"/>
        <v/>
      </c>
      <c r="O1735" s="108" t="str">
        <f t="shared" si="826"/>
        <v/>
      </c>
      <c r="P1735" s="102" t="str">
        <f t="shared" si="827"/>
        <v/>
      </c>
      <c r="Q1735" s="102" t="str">
        <f t="shared" si="828"/>
        <v/>
      </c>
      <c r="R1735" s="120" t="str">
        <f t="shared" si="829"/>
        <v/>
      </c>
      <c r="S1735" s="54" t="str">
        <f t="shared" si="830"/>
        <v/>
      </c>
      <c r="T1735" s="5" t="str">
        <f t="shared" si="831"/>
        <v/>
      </c>
      <c r="U1735" s="152" t="str">
        <f t="shared" si="814"/>
        <v/>
      </c>
      <c r="V1735" s="152" t="str">
        <f t="shared" si="815"/>
        <v/>
      </c>
      <c r="W1735" s="153" t="str">
        <f t="shared" si="816"/>
        <v/>
      </c>
      <c r="X1735" s="153" t="str">
        <f t="shared" si="817"/>
        <v/>
      </c>
      <c r="Y1735" s="153" t="str">
        <f t="shared" si="818"/>
        <v/>
      </c>
      <c r="Z1735" s="153" t="str">
        <f t="shared" si="819"/>
        <v/>
      </c>
      <c r="AA1735" s="152" t="str">
        <f t="shared" si="820"/>
        <v/>
      </c>
      <c r="AB1735" s="152" t="str">
        <f t="shared" si="821"/>
        <v/>
      </c>
      <c r="AC1735" s="154" t="str">
        <f t="shared" si="832"/>
        <v/>
      </c>
      <c r="AD1735" s="154" t="str">
        <f t="shared" si="833"/>
        <v/>
      </c>
      <c r="AE1735" s="3" t="str">
        <f t="shared" si="834"/>
        <v/>
      </c>
      <c r="AF1735" s="3" t="str">
        <f t="shared" si="835"/>
        <v/>
      </c>
      <c r="AG1735" s="3" t="str">
        <f t="shared" si="836"/>
        <v/>
      </c>
      <c r="AH1735" s="4" t="str">
        <f t="shared" si="837"/>
        <v/>
      </c>
      <c r="AI1735" s="75" t="str">
        <f t="shared" si="838"/>
        <v/>
      </c>
      <c r="AJ1735" s="75" t="str">
        <f t="shared" si="839"/>
        <v/>
      </c>
    </row>
    <row r="1736" spans="1:36" ht="14.25">
      <c r="A1736" s="41" t="str">
        <f t="shared" si="822"/>
        <v/>
      </c>
      <c r="B1736" s="150" t="str">
        <f>IF(ISNUMBER(A1736),INDEX('MetaTrader Import'!$H$13:$J$5893,TRUNC(((A1736-$A$39+1)-1)/3)+1,MOD((A1736-$A$39+1)-1,3)+1),"")</f>
        <v/>
      </c>
      <c r="C1736" s="43" t="str">
        <f t="shared" si="823"/>
        <v/>
      </c>
      <c r="D1736" s="43" t="str">
        <f t="shared" ca="1" si="813"/>
        <v/>
      </c>
      <c r="E1736" s="43" t="str">
        <f t="shared" si="824"/>
        <v/>
      </c>
      <c r="F1736" s="43" t="str">
        <f t="shared" si="825"/>
        <v/>
      </c>
      <c r="G1736" s="43" t="str">
        <f>IF(A1736&lt;&gt;"",IF(A1736&lt;Data!$G$11*0.25,$C$13/$G$32,IF(A1736&gt;Data!$G$11*0.25,$C$13,$C$13*10)),"")</f>
        <v/>
      </c>
      <c r="H1736" s="43" t="str">
        <f>IF(A1736&lt;&gt;"",IF(Data!$G$9="constant",$C$13,IF(Data!$G$9="squeeze",G1736,F1736)),"")</f>
        <v/>
      </c>
      <c r="I1736" s="38" t="str">
        <f ca="1">IF(ISNUMBER(A1736),NORMINV(RAND(),0,IF(AND(Data!$G$9="squeeze",A1736&lt;Data!$G$11*0.25),$H$32,1)*$C$30*$C$13)*($C$14*$C$12),"")</f>
        <v/>
      </c>
      <c r="J1736" s="42" t="str">
        <f ca="1">IFERROR(IF(Data!$C$6="Real",B1736,I1736+J1735+($C$14*$C$12)*(NORMINV(RAND(),$C$15,CHOOSE($G$13,$C$13,F1736,G1736)))),"")</f>
        <v/>
      </c>
      <c r="K1736" s="88" t="str">
        <f>IF(ISNUMBER(A1736), IF($G$16="fixed",$G$17,MIN(H1736*Data!$C$7*$C$16*0.5,$C$17*Data!$C$7))*$C$12,"")</f>
        <v/>
      </c>
      <c r="L1736" s="42" t="str">
        <f t="shared" ca="1" si="840"/>
        <v/>
      </c>
      <c r="M1736" s="44" t="str">
        <f t="shared" ca="1" si="841"/>
        <v/>
      </c>
      <c r="N1736" s="44" t="str">
        <f t="shared" ca="1" si="842"/>
        <v/>
      </c>
      <c r="O1736" s="108" t="str">
        <f t="shared" si="826"/>
        <v/>
      </c>
      <c r="P1736" s="102" t="str">
        <f t="shared" si="827"/>
        <v/>
      </c>
      <c r="Q1736" s="102" t="str">
        <f t="shared" si="828"/>
        <v/>
      </c>
      <c r="R1736" s="120" t="str">
        <f t="shared" si="829"/>
        <v/>
      </c>
      <c r="S1736" s="54" t="str">
        <f t="shared" si="830"/>
        <v/>
      </c>
      <c r="T1736" s="5" t="str">
        <f t="shared" si="831"/>
        <v/>
      </c>
      <c r="U1736" s="152" t="str">
        <f t="shared" si="814"/>
        <v/>
      </c>
      <c r="V1736" s="152" t="str">
        <f t="shared" si="815"/>
        <v/>
      </c>
      <c r="W1736" s="153" t="str">
        <f t="shared" si="816"/>
        <v/>
      </c>
      <c r="X1736" s="153" t="str">
        <f t="shared" si="817"/>
        <v/>
      </c>
      <c r="Y1736" s="153" t="str">
        <f t="shared" si="818"/>
        <v/>
      </c>
      <c r="Z1736" s="153" t="str">
        <f t="shared" si="819"/>
        <v/>
      </c>
      <c r="AA1736" s="152" t="str">
        <f t="shared" si="820"/>
        <v/>
      </c>
      <c r="AB1736" s="152" t="str">
        <f t="shared" si="821"/>
        <v/>
      </c>
      <c r="AC1736" s="154" t="str">
        <f t="shared" si="832"/>
        <v/>
      </c>
      <c r="AD1736" s="154" t="str">
        <f t="shared" si="833"/>
        <v/>
      </c>
      <c r="AE1736" s="3" t="str">
        <f t="shared" si="834"/>
        <v/>
      </c>
      <c r="AF1736" s="3" t="str">
        <f t="shared" si="835"/>
        <v/>
      </c>
      <c r="AG1736" s="3" t="str">
        <f t="shared" si="836"/>
        <v/>
      </c>
      <c r="AH1736" s="4" t="str">
        <f t="shared" si="837"/>
        <v/>
      </c>
      <c r="AI1736" s="75" t="str">
        <f t="shared" si="838"/>
        <v/>
      </c>
      <c r="AJ1736" s="75" t="str">
        <f t="shared" si="839"/>
        <v/>
      </c>
    </row>
    <row r="1737" spans="1:36" ht="14.25">
      <c r="A1737" s="41" t="str">
        <f t="shared" si="822"/>
        <v/>
      </c>
      <c r="B1737" s="150" t="str">
        <f>IF(ISNUMBER(A1737),INDEX('MetaTrader Import'!$H$13:$J$5893,TRUNC(((A1737-$A$39+1)-1)/3)+1,MOD((A1737-$A$39+1)-1,3)+1),"")</f>
        <v/>
      </c>
      <c r="C1737" s="43" t="str">
        <f t="shared" si="823"/>
        <v/>
      </c>
      <c r="D1737" s="43" t="str">
        <f t="shared" ca="1" si="813"/>
        <v/>
      </c>
      <c r="E1737" s="43" t="str">
        <f t="shared" si="824"/>
        <v/>
      </c>
      <c r="F1737" s="43" t="str">
        <f t="shared" si="825"/>
        <v/>
      </c>
      <c r="G1737" s="43" t="str">
        <f>IF(A1737&lt;&gt;"",IF(A1737&lt;Data!$G$11*0.25,$C$13/$G$32,IF(A1737&gt;Data!$G$11*0.25,$C$13,$C$13*10)),"")</f>
        <v/>
      </c>
      <c r="H1737" s="43" t="str">
        <f>IF(A1737&lt;&gt;"",IF(Data!$G$9="constant",$C$13,IF(Data!$G$9="squeeze",G1737,F1737)),"")</f>
        <v/>
      </c>
      <c r="I1737" s="38" t="str">
        <f ca="1">IF(ISNUMBER(A1737),NORMINV(RAND(),0,IF(AND(Data!$G$9="squeeze",A1737&lt;Data!$G$11*0.25),$H$32,1)*$C$30*$C$13)*($C$14*$C$12),"")</f>
        <v/>
      </c>
      <c r="J1737" s="42" t="str">
        <f ca="1">IFERROR(IF(Data!$C$6="Real",B1737,I1737+J1736+($C$14*$C$12)*(NORMINV(RAND(),$C$15,CHOOSE($G$13,$C$13,F1737,G1737)))),"")</f>
        <v/>
      </c>
      <c r="K1737" s="88" t="str">
        <f>IF(ISNUMBER(A1737), IF($G$16="fixed",$G$17,MIN(H1737*Data!$C$7*$C$16*0.5,$C$17*Data!$C$7))*$C$12,"")</f>
        <v/>
      </c>
      <c r="L1737" s="42" t="str">
        <f t="shared" ca="1" si="840"/>
        <v/>
      </c>
      <c r="M1737" s="44" t="str">
        <f t="shared" ca="1" si="841"/>
        <v/>
      </c>
      <c r="N1737" s="44" t="str">
        <f t="shared" ca="1" si="842"/>
        <v/>
      </c>
      <c r="O1737" s="108" t="str">
        <f t="shared" si="826"/>
        <v/>
      </c>
      <c r="P1737" s="102" t="str">
        <f t="shared" si="827"/>
        <v/>
      </c>
      <c r="Q1737" s="102" t="str">
        <f t="shared" si="828"/>
        <v/>
      </c>
      <c r="R1737" s="120" t="str">
        <f t="shared" si="829"/>
        <v/>
      </c>
      <c r="S1737" s="54" t="str">
        <f t="shared" si="830"/>
        <v/>
      </c>
      <c r="T1737" s="5" t="str">
        <f t="shared" si="831"/>
        <v/>
      </c>
      <c r="U1737" s="152" t="str">
        <f t="shared" si="814"/>
        <v/>
      </c>
      <c r="V1737" s="152" t="str">
        <f t="shared" si="815"/>
        <v/>
      </c>
      <c r="W1737" s="153" t="str">
        <f t="shared" si="816"/>
        <v/>
      </c>
      <c r="X1737" s="153" t="str">
        <f t="shared" si="817"/>
        <v/>
      </c>
      <c r="Y1737" s="153" t="str">
        <f t="shared" si="818"/>
        <v/>
      </c>
      <c r="Z1737" s="153" t="str">
        <f t="shared" si="819"/>
        <v/>
      </c>
      <c r="AA1737" s="152" t="str">
        <f t="shared" si="820"/>
        <v/>
      </c>
      <c r="AB1737" s="152" t="str">
        <f t="shared" si="821"/>
        <v/>
      </c>
      <c r="AC1737" s="154" t="str">
        <f t="shared" si="832"/>
        <v/>
      </c>
      <c r="AD1737" s="154" t="str">
        <f t="shared" si="833"/>
        <v/>
      </c>
      <c r="AE1737" s="3" t="str">
        <f t="shared" si="834"/>
        <v/>
      </c>
      <c r="AF1737" s="3" t="str">
        <f t="shared" si="835"/>
        <v/>
      </c>
      <c r="AG1737" s="3" t="str">
        <f t="shared" si="836"/>
        <v/>
      </c>
      <c r="AH1737" s="4" t="str">
        <f t="shared" si="837"/>
        <v/>
      </c>
      <c r="AI1737" s="75" t="str">
        <f t="shared" si="838"/>
        <v/>
      </c>
      <c r="AJ1737" s="75" t="str">
        <f t="shared" si="839"/>
        <v/>
      </c>
    </row>
    <row r="1738" spans="1:36" ht="14.25">
      <c r="A1738" s="41" t="str">
        <f t="shared" si="822"/>
        <v/>
      </c>
      <c r="B1738" s="150" t="str">
        <f>IF(ISNUMBER(A1738),INDEX('MetaTrader Import'!$H$13:$J$5893,TRUNC(((A1738-$A$39+1)-1)/3)+1,MOD((A1738-$A$39+1)-1,3)+1),"")</f>
        <v/>
      </c>
      <c r="C1738" s="43" t="str">
        <f t="shared" si="823"/>
        <v/>
      </c>
      <c r="D1738" s="43" t="str">
        <f t="shared" ca="1" si="813"/>
        <v/>
      </c>
      <c r="E1738" s="43" t="str">
        <f t="shared" si="824"/>
        <v/>
      </c>
      <c r="F1738" s="43" t="str">
        <f t="shared" si="825"/>
        <v/>
      </c>
      <c r="G1738" s="43" t="str">
        <f>IF(A1738&lt;&gt;"",IF(A1738&lt;Data!$G$11*0.25,$C$13/$G$32,IF(A1738&gt;Data!$G$11*0.25,$C$13,$C$13*10)),"")</f>
        <v/>
      </c>
      <c r="H1738" s="43" t="str">
        <f>IF(A1738&lt;&gt;"",IF(Data!$G$9="constant",$C$13,IF(Data!$G$9="squeeze",G1738,F1738)),"")</f>
        <v/>
      </c>
      <c r="I1738" s="38" t="str">
        <f ca="1">IF(ISNUMBER(A1738),NORMINV(RAND(),0,IF(AND(Data!$G$9="squeeze",A1738&lt;Data!$G$11*0.25),$H$32,1)*$C$30*$C$13)*($C$14*$C$12),"")</f>
        <v/>
      </c>
      <c r="J1738" s="42" t="str">
        <f ca="1">IFERROR(IF(Data!$C$6="Real",B1738,I1738+J1737+($C$14*$C$12)*(NORMINV(RAND(),$C$15,CHOOSE($G$13,$C$13,F1738,G1738)))),"")</f>
        <v/>
      </c>
      <c r="K1738" s="88" t="str">
        <f>IF(ISNUMBER(A1738), IF($G$16="fixed",$G$17,MIN(H1738*Data!$C$7*$C$16*0.5,$C$17*Data!$C$7))*$C$12,"")</f>
        <v/>
      </c>
      <c r="L1738" s="42" t="str">
        <f t="shared" ca="1" si="840"/>
        <v/>
      </c>
      <c r="M1738" s="44" t="str">
        <f t="shared" ca="1" si="841"/>
        <v/>
      </c>
      <c r="N1738" s="44" t="str">
        <f t="shared" ca="1" si="842"/>
        <v/>
      </c>
      <c r="O1738" s="108" t="str">
        <f t="shared" si="826"/>
        <v/>
      </c>
      <c r="P1738" s="102" t="str">
        <f t="shared" si="827"/>
        <v/>
      </c>
      <c r="Q1738" s="102" t="str">
        <f t="shared" si="828"/>
        <v/>
      </c>
      <c r="R1738" s="120" t="str">
        <f t="shared" si="829"/>
        <v/>
      </c>
      <c r="S1738" s="54" t="str">
        <f t="shared" si="830"/>
        <v/>
      </c>
      <c r="T1738" s="5" t="str">
        <f t="shared" si="831"/>
        <v/>
      </c>
      <c r="U1738" s="152" t="str">
        <f t="shared" si="814"/>
        <v/>
      </c>
      <c r="V1738" s="152" t="str">
        <f t="shared" si="815"/>
        <v/>
      </c>
      <c r="W1738" s="153" t="str">
        <f t="shared" si="816"/>
        <v/>
      </c>
      <c r="X1738" s="153" t="str">
        <f t="shared" si="817"/>
        <v/>
      </c>
      <c r="Y1738" s="153" t="str">
        <f t="shared" si="818"/>
        <v/>
      </c>
      <c r="Z1738" s="153" t="str">
        <f t="shared" si="819"/>
        <v/>
      </c>
      <c r="AA1738" s="152" t="str">
        <f t="shared" si="820"/>
        <v/>
      </c>
      <c r="AB1738" s="152" t="str">
        <f t="shared" si="821"/>
        <v/>
      </c>
      <c r="AC1738" s="154" t="str">
        <f t="shared" si="832"/>
        <v/>
      </c>
      <c r="AD1738" s="154" t="str">
        <f t="shared" si="833"/>
        <v/>
      </c>
      <c r="AE1738" s="3" t="str">
        <f t="shared" si="834"/>
        <v/>
      </c>
      <c r="AF1738" s="3" t="str">
        <f t="shared" si="835"/>
        <v/>
      </c>
      <c r="AG1738" s="3" t="str">
        <f t="shared" si="836"/>
        <v/>
      </c>
      <c r="AH1738" s="4" t="str">
        <f t="shared" si="837"/>
        <v/>
      </c>
      <c r="AI1738" s="75" t="str">
        <f t="shared" si="838"/>
        <v/>
      </c>
      <c r="AJ1738" s="75" t="str">
        <f t="shared" si="839"/>
        <v/>
      </c>
    </row>
    <row r="1739" spans="1:36" ht="14.25">
      <c r="A1739" s="41" t="str">
        <f t="shared" si="822"/>
        <v/>
      </c>
      <c r="B1739" s="150" t="str">
        <f>IF(ISNUMBER(A1739),INDEX('MetaTrader Import'!$H$13:$J$5893,TRUNC(((A1739-$A$39+1)-1)/3)+1,MOD((A1739-$A$39+1)-1,3)+1),"")</f>
        <v/>
      </c>
      <c r="C1739" s="43" t="str">
        <f t="shared" si="823"/>
        <v/>
      </c>
      <c r="D1739" s="43" t="str">
        <f t="shared" ca="1" si="813"/>
        <v/>
      </c>
      <c r="E1739" s="43" t="str">
        <f t="shared" si="824"/>
        <v/>
      </c>
      <c r="F1739" s="43" t="str">
        <f t="shared" si="825"/>
        <v/>
      </c>
      <c r="G1739" s="43" t="str">
        <f>IF(A1739&lt;&gt;"",IF(A1739&lt;Data!$G$11*0.25,$C$13/$G$32,IF(A1739&gt;Data!$G$11*0.25,$C$13,$C$13*10)),"")</f>
        <v/>
      </c>
      <c r="H1739" s="43" t="str">
        <f>IF(A1739&lt;&gt;"",IF(Data!$G$9="constant",$C$13,IF(Data!$G$9="squeeze",G1739,F1739)),"")</f>
        <v/>
      </c>
      <c r="I1739" s="38" t="str">
        <f ca="1">IF(ISNUMBER(A1739),NORMINV(RAND(),0,IF(AND(Data!$G$9="squeeze",A1739&lt;Data!$G$11*0.25),$H$32,1)*$C$30*$C$13)*($C$14*$C$12),"")</f>
        <v/>
      </c>
      <c r="J1739" s="42" t="str">
        <f ca="1">IFERROR(IF(Data!$C$6="Real",B1739,I1739+J1738+($C$14*$C$12)*(NORMINV(RAND(),$C$15,CHOOSE($G$13,$C$13,F1739,G1739)))),"")</f>
        <v/>
      </c>
      <c r="K1739" s="88" t="str">
        <f>IF(ISNUMBER(A1739), IF($G$16="fixed",$G$17,MIN(H1739*Data!$C$7*$C$16*0.5,$C$17*Data!$C$7))*$C$12,"")</f>
        <v/>
      </c>
      <c r="L1739" s="42" t="str">
        <f t="shared" ca="1" si="840"/>
        <v/>
      </c>
      <c r="M1739" s="44" t="str">
        <f t="shared" ca="1" si="841"/>
        <v/>
      </c>
      <c r="N1739" s="44" t="str">
        <f t="shared" ca="1" si="842"/>
        <v/>
      </c>
      <c r="O1739" s="108" t="str">
        <f t="shared" si="826"/>
        <v/>
      </c>
      <c r="P1739" s="102" t="str">
        <f t="shared" si="827"/>
        <v/>
      </c>
      <c r="Q1739" s="102" t="str">
        <f t="shared" si="828"/>
        <v/>
      </c>
      <c r="R1739" s="120" t="str">
        <f t="shared" si="829"/>
        <v/>
      </c>
      <c r="S1739" s="54" t="str">
        <f t="shared" si="830"/>
        <v/>
      </c>
      <c r="T1739" s="5" t="str">
        <f t="shared" si="831"/>
        <v/>
      </c>
      <c r="U1739" s="152" t="str">
        <f t="shared" si="814"/>
        <v/>
      </c>
      <c r="V1739" s="152" t="str">
        <f t="shared" si="815"/>
        <v/>
      </c>
      <c r="W1739" s="153" t="str">
        <f t="shared" si="816"/>
        <v/>
      </c>
      <c r="X1739" s="153" t="str">
        <f t="shared" si="817"/>
        <v/>
      </c>
      <c r="Y1739" s="153" t="str">
        <f t="shared" si="818"/>
        <v/>
      </c>
      <c r="Z1739" s="153" t="str">
        <f t="shared" si="819"/>
        <v/>
      </c>
      <c r="AA1739" s="152" t="str">
        <f t="shared" si="820"/>
        <v/>
      </c>
      <c r="AB1739" s="152" t="str">
        <f t="shared" si="821"/>
        <v/>
      </c>
      <c r="AC1739" s="154" t="str">
        <f t="shared" si="832"/>
        <v/>
      </c>
      <c r="AD1739" s="154" t="str">
        <f t="shared" si="833"/>
        <v/>
      </c>
      <c r="AE1739" s="3" t="str">
        <f t="shared" si="834"/>
        <v/>
      </c>
      <c r="AF1739" s="3" t="str">
        <f t="shared" si="835"/>
        <v/>
      </c>
      <c r="AG1739" s="3" t="str">
        <f t="shared" si="836"/>
        <v/>
      </c>
      <c r="AH1739" s="4" t="str">
        <f t="shared" si="837"/>
        <v/>
      </c>
      <c r="AI1739" s="75" t="str">
        <f t="shared" si="838"/>
        <v/>
      </c>
      <c r="AJ1739" s="75" t="str">
        <f t="shared" si="839"/>
        <v/>
      </c>
    </row>
    <row r="1740" spans="1:36" ht="14.25">
      <c r="A1740" s="41" t="str">
        <f t="shared" si="822"/>
        <v/>
      </c>
      <c r="B1740" s="150" t="str">
        <f>IF(ISNUMBER(A1740),INDEX('MetaTrader Import'!$H$13:$J$5893,TRUNC(((A1740-$A$39+1)-1)/3)+1,MOD((A1740-$A$39+1)-1,3)+1),"")</f>
        <v/>
      </c>
      <c r="C1740" s="43" t="str">
        <f t="shared" si="823"/>
        <v/>
      </c>
      <c r="D1740" s="43" t="str">
        <f t="shared" ca="1" si="813"/>
        <v/>
      </c>
      <c r="E1740" s="43" t="str">
        <f t="shared" si="824"/>
        <v/>
      </c>
      <c r="F1740" s="43" t="str">
        <f t="shared" si="825"/>
        <v/>
      </c>
      <c r="G1740" s="43" t="str">
        <f>IF(A1740&lt;&gt;"",IF(A1740&lt;Data!$G$11*0.25,$C$13/$G$32,IF(A1740&gt;Data!$G$11*0.25,$C$13,$C$13*10)),"")</f>
        <v/>
      </c>
      <c r="H1740" s="43" t="str">
        <f>IF(A1740&lt;&gt;"",IF(Data!$G$9="constant",$C$13,IF(Data!$G$9="squeeze",G1740,F1740)),"")</f>
        <v/>
      </c>
      <c r="I1740" s="38" t="str">
        <f ca="1">IF(ISNUMBER(A1740),NORMINV(RAND(),0,IF(AND(Data!$G$9="squeeze",A1740&lt;Data!$G$11*0.25),$H$32,1)*$C$30*$C$13)*($C$14*$C$12),"")</f>
        <v/>
      </c>
      <c r="J1740" s="42" t="str">
        <f ca="1">IFERROR(IF(Data!$C$6="Real",B1740,I1740+J1739+($C$14*$C$12)*(NORMINV(RAND(),$C$15,CHOOSE($G$13,$C$13,F1740,G1740)))),"")</f>
        <v/>
      </c>
      <c r="K1740" s="88" t="str">
        <f>IF(ISNUMBER(A1740), IF($G$16="fixed",$G$17,MIN(H1740*Data!$C$7*$C$16*0.5,$C$17*Data!$C$7))*$C$12,"")</f>
        <v/>
      </c>
      <c r="L1740" s="42" t="str">
        <f t="shared" ca="1" si="840"/>
        <v/>
      </c>
      <c r="M1740" s="44" t="str">
        <f t="shared" ca="1" si="841"/>
        <v/>
      </c>
      <c r="N1740" s="44" t="str">
        <f t="shared" ca="1" si="842"/>
        <v/>
      </c>
      <c r="O1740" s="108" t="str">
        <f t="shared" si="826"/>
        <v/>
      </c>
      <c r="P1740" s="102" t="str">
        <f t="shared" si="827"/>
        <v/>
      </c>
      <c r="Q1740" s="102" t="str">
        <f t="shared" si="828"/>
        <v/>
      </c>
      <c r="R1740" s="120" t="str">
        <f t="shared" si="829"/>
        <v/>
      </c>
      <c r="S1740" s="54" t="str">
        <f t="shared" si="830"/>
        <v/>
      </c>
      <c r="T1740" s="5" t="str">
        <f t="shared" si="831"/>
        <v/>
      </c>
      <c r="U1740" s="152" t="str">
        <f t="shared" si="814"/>
        <v/>
      </c>
      <c r="V1740" s="152" t="str">
        <f t="shared" si="815"/>
        <v/>
      </c>
      <c r="W1740" s="153" t="str">
        <f t="shared" si="816"/>
        <v/>
      </c>
      <c r="X1740" s="153" t="str">
        <f t="shared" si="817"/>
        <v/>
      </c>
      <c r="Y1740" s="153" t="str">
        <f t="shared" si="818"/>
        <v/>
      </c>
      <c r="Z1740" s="153" t="str">
        <f t="shared" si="819"/>
        <v/>
      </c>
      <c r="AA1740" s="152" t="str">
        <f t="shared" si="820"/>
        <v/>
      </c>
      <c r="AB1740" s="152" t="str">
        <f t="shared" si="821"/>
        <v/>
      </c>
      <c r="AC1740" s="154" t="str">
        <f t="shared" si="832"/>
        <v/>
      </c>
      <c r="AD1740" s="154" t="str">
        <f t="shared" si="833"/>
        <v/>
      </c>
      <c r="AE1740" s="3" t="str">
        <f t="shared" si="834"/>
        <v/>
      </c>
      <c r="AF1740" s="3" t="str">
        <f t="shared" si="835"/>
        <v/>
      </c>
      <c r="AG1740" s="3" t="str">
        <f t="shared" si="836"/>
        <v/>
      </c>
      <c r="AH1740" s="4" t="str">
        <f t="shared" si="837"/>
        <v/>
      </c>
      <c r="AI1740" s="75" t="str">
        <f t="shared" si="838"/>
        <v/>
      </c>
      <c r="AJ1740" s="75" t="str">
        <f t="shared" si="839"/>
        <v/>
      </c>
    </row>
    <row r="1741" spans="1:36" ht="14.25">
      <c r="A1741" s="41" t="str">
        <f t="shared" si="822"/>
        <v/>
      </c>
      <c r="B1741" s="150" t="str">
        <f>IF(ISNUMBER(A1741),INDEX('MetaTrader Import'!$H$13:$J$5893,TRUNC(((A1741-$A$39+1)-1)/3)+1,MOD((A1741-$A$39+1)-1,3)+1),"")</f>
        <v/>
      </c>
      <c r="C1741" s="43" t="str">
        <f t="shared" si="823"/>
        <v/>
      </c>
      <c r="D1741" s="43" t="str">
        <f t="shared" ca="1" si="813"/>
        <v/>
      </c>
      <c r="E1741" s="43" t="str">
        <f t="shared" si="824"/>
        <v/>
      </c>
      <c r="F1741" s="43" t="str">
        <f t="shared" si="825"/>
        <v/>
      </c>
      <c r="G1741" s="43" t="str">
        <f>IF(A1741&lt;&gt;"",IF(A1741&lt;Data!$G$11*0.25,$C$13/$G$32,IF(A1741&gt;Data!$G$11*0.25,$C$13,$C$13*10)),"")</f>
        <v/>
      </c>
      <c r="H1741" s="43" t="str">
        <f>IF(A1741&lt;&gt;"",IF(Data!$G$9="constant",$C$13,IF(Data!$G$9="squeeze",G1741,F1741)),"")</f>
        <v/>
      </c>
      <c r="I1741" s="38" t="str">
        <f ca="1">IF(ISNUMBER(A1741),NORMINV(RAND(),0,IF(AND(Data!$G$9="squeeze",A1741&lt;Data!$G$11*0.25),$H$32,1)*$C$30*$C$13)*($C$14*$C$12),"")</f>
        <v/>
      </c>
      <c r="J1741" s="42" t="str">
        <f ca="1">IFERROR(IF(Data!$C$6="Real",B1741,I1741+J1740+($C$14*$C$12)*(NORMINV(RAND(),$C$15,CHOOSE($G$13,$C$13,F1741,G1741)))),"")</f>
        <v/>
      </c>
      <c r="K1741" s="88" t="str">
        <f>IF(ISNUMBER(A1741), IF($G$16="fixed",$G$17,MIN(H1741*Data!$C$7*$C$16*0.5,$C$17*Data!$C$7))*$C$12,"")</f>
        <v/>
      </c>
      <c r="L1741" s="42" t="str">
        <f t="shared" ca="1" si="840"/>
        <v/>
      </c>
      <c r="M1741" s="44" t="str">
        <f t="shared" ca="1" si="841"/>
        <v/>
      </c>
      <c r="N1741" s="44" t="str">
        <f t="shared" ca="1" si="842"/>
        <v/>
      </c>
      <c r="O1741" s="108" t="str">
        <f t="shared" si="826"/>
        <v/>
      </c>
      <c r="P1741" s="102" t="str">
        <f t="shared" si="827"/>
        <v/>
      </c>
      <c r="Q1741" s="102" t="str">
        <f t="shared" si="828"/>
        <v/>
      </c>
      <c r="R1741" s="120" t="str">
        <f t="shared" si="829"/>
        <v/>
      </c>
      <c r="S1741" s="54" t="str">
        <f t="shared" si="830"/>
        <v/>
      </c>
      <c r="T1741" s="5" t="str">
        <f t="shared" si="831"/>
        <v/>
      </c>
      <c r="U1741" s="152" t="str">
        <f t="shared" si="814"/>
        <v/>
      </c>
      <c r="V1741" s="152" t="str">
        <f t="shared" si="815"/>
        <v/>
      </c>
      <c r="W1741" s="153" t="str">
        <f t="shared" si="816"/>
        <v/>
      </c>
      <c r="X1741" s="153" t="str">
        <f t="shared" si="817"/>
        <v/>
      </c>
      <c r="Y1741" s="153" t="str">
        <f t="shared" si="818"/>
        <v/>
      </c>
      <c r="Z1741" s="153" t="str">
        <f t="shared" si="819"/>
        <v/>
      </c>
      <c r="AA1741" s="152" t="str">
        <f t="shared" si="820"/>
        <v/>
      </c>
      <c r="AB1741" s="152" t="str">
        <f t="shared" si="821"/>
        <v/>
      </c>
      <c r="AC1741" s="154" t="str">
        <f t="shared" si="832"/>
        <v/>
      </c>
      <c r="AD1741" s="154" t="str">
        <f t="shared" si="833"/>
        <v/>
      </c>
      <c r="AE1741" s="3" t="str">
        <f t="shared" si="834"/>
        <v/>
      </c>
      <c r="AF1741" s="3" t="str">
        <f t="shared" si="835"/>
        <v/>
      </c>
      <c r="AG1741" s="3" t="str">
        <f t="shared" si="836"/>
        <v/>
      </c>
      <c r="AH1741" s="4" t="str">
        <f t="shared" si="837"/>
        <v/>
      </c>
      <c r="AI1741" s="75" t="str">
        <f t="shared" si="838"/>
        <v/>
      </c>
      <c r="AJ1741" s="75" t="str">
        <f t="shared" si="839"/>
        <v/>
      </c>
    </row>
    <row r="1742" spans="1:36" ht="14.25">
      <c r="A1742" s="41" t="str">
        <f t="shared" si="822"/>
        <v/>
      </c>
      <c r="B1742" s="150" t="str">
        <f>IF(ISNUMBER(A1742),INDEX('MetaTrader Import'!$H$13:$J$5893,TRUNC(((A1742-$A$39+1)-1)/3)+1,MOD((A1742-$A$39+1)-1,3)+1),"")</f>
        <v/>
      </c>
      <c r="C1742" s="43" t="str">
        <f t="shared" si="823"/>
        <v/>
      </c>
      <c r="D1742" s="43" t="str">
        <f t="shared" ca="1" si="813"/>
        <v/>
      </c>
      <c r="E1742" s="43" t="str">
        <f t="shared" si="824"/>
        <v/>
      </c>
      <c r="F1742" s="43" t="str">
        <f t="shared" si="825"/>
        <v/>
      </c>
      <c r="G1742" s="43" t="str">
        <f>IF(A1742&lt;&gt;"",IF(A1742&lt;Data!$G$11*0.25,$C$13/$G$32,IF(A1742&gt;Data!$G$11*0.25,$C$13,$C$13*10)),"")</f>
        <v/>
      </c>
      <c r="H1742" s="43" t="str">
        <f>IF(A1742&lt;&gt;"",IF(Data!$G$9="constant",$C$13,IF(Data!$G$9="squeeze",G1742,F1742)),"")</f>
        <v/>
      </c>
      <c r="I1742" s="38" t="str">
        <f ca="1">IF(ISNUMBER(A1742),NORMINV(RAND(),0,IF(AND(Data!$G$9="squeeze",A1742&lt;Data!$G$11*0.25),$H$32,1)*$C$30*$C$13)*($C$14*$C$12),"")</f>
        <v/>
      </c>
      <c r="J1742" s="42" t="str">
        <f ca="1">IFERROR(IF(Data!$C$6="Real",B1742,I1742+J1741+($C$14*$C$12)*(NORMINV(RAND(),$C$15,CHOOSE($G$13,$C$13,F1742,G1742)))),"")</f>
        <v/>
      </c>
      <c r="K1742" s="88" t="str">
        <f>IF(ISNUMBER(A1742), IF($G$16="fixed",$G$17,MIN(H1742*Data!$C$7*$C$16*0.5,$C$17*Data!$C$7))*$C$12,"")</f>
        <v/>
      </c>
      <c r="L1742" s="42" t="str">
        <f t="shared" ca="1" si="840"/>
        <v/>
      </c>
      <c r="M1742" s="44" t="str">
        <f t="shared" ca="1" si="841"/>
        <v/>
      </c>
      <c r="N1742" s="44" t="str">
        <f t="shared" ca="1" si="842"/>
        <v/>
      </c>
      <c r="O1742" s="108" t="str">
        <f t="shared" si="826"/>
        <v/>
      </c>
      <c r="P1742" s="102" t="str">
        <f t="shared" si="827"/>
        <v/>
      </c>
      <c r="Q1742" s="102" t="str">
        <f t="shared" si="828"/>
        <v/>
      </c>
      <c r="R1742" s="120" t="str">
        <f t="shared" si="829"/>
        <v/>
      </c>
      <c r="S1742" s="54" t="str">
        <f t="shared" si="830"/>
        <v/>
      </c>
      <c r="T1742" s="5" t="str">
        <f t="shared" si="831"/>
        <v/>
      </c>
      <c r="U1742" s="152" t="str">
        <f t="shared" si="814"/>
        <v/>
      </c>
      <c r="V1742" s="152" t="str">
        <f t="shared" si="815"/>
        <v/>
      </c>
      <c r="W1742" s="153" t="str">
        <f t="shared" si="816"/>
        <v/>
      </c>
      <c r="X1742" s="153" t="str">
        <f t="shared" si="817"/>
        <v/>
      </c>
      <c r="Y1742" s="153" t="str">
        <f t="shared" si="818"/>
        <v/>
      </c>
      <c r="Z1742" s="153" t="str">
        <f t="shared" si="819"/>
        <v/>
      </c>
      <c r="AA1742" s="152" t="str">
        <f t="shared" si="820"/>
        <v/>
      </c>
      <c r="AB1742" s="152" t="str">
        <f t="shared" si="821"/>
        <v/>
      </c>
      <c r="AC1742" s="154" t="str">
        <f t="shared" si="832"/>
        <v/>
      </c>
      <c r="AD1742" s="154" t="str">
        <f t="shared" si="833"/>
        <v/>
      </c>
      <c r="AE1742" s="3" t="str">
        <f t="shared" si="834"/>
        <v/>
      </c>
      <c r="AF1742" s="3" t="str">
        <f t="shared" si="835"/>
        <v/>
      </c>
      <c r="AG1742" s="3" t="str">
        <f t="shared" si="836"/>
        <v/>
      </c>
      <c r="AH1742" s="4" t="str">
        <f t="shared" si="837"/>
        <v/>
      </c>
      <c r="AI1742" s="75" t="str">
        <f t="shared" si="838"/>
        <v/>
      </c>
      <c r="AJ1742" s="75" t="str">
        <f t="shared" si="839"/>
        <v/>
      </c>
    </row>
    <row r="1743" spans="1:36" ht="14.25">
      <c r="A1743" s="41" t="str">
        <f t="shared" si="822"/>
        <v/>
      </c>
      <c r="B1743" s="150" t="str">
        <f>IF(ISNUMBER(A1743),INDEX('MetaTrader Import'!$H$13:$J$5893,TRUNC(((A1743-$A$39+1)-1)/3)+1,MOD((A1743-$A$39+1)-1,3)+1),"")</f>
        <v/>
      </c>
      <c r="C1743" s="43" t="str">
        <f t="shared" si="823"/>
        <v/>
      </c>
      <c r="D1743" s="43" t="str">
        <f t="shared" ca="1" si="813"/>
        <v/>
      </c>
      <c r="E1743" s="43" t="str">
        <f t="shared" si="824"/>
        <v/>
      </c>
      <c r="F1743" s="43" t="str">
        <f t="shared" si="825"/>
        <v/>
      </c>
      <c r="G1743" s="43" t="str">
        <f>IF(A1743&lt;&gt;"",IF(A1743&lt;Data!$G$11*0.25,$C$13/$G$32,IF(A1743&gt;Data!$G$11*0.25,$C$13,$C$13*10)),"")</f>
        <v/>
      </c>
      <c r="H1743" s="43" t="str">
        <f>IF(A1743&lt;&gt;"",IF(Data!$G$9="constant",$C$13,IF(Data!$G$9="squeeze",G1743,F1743)),"")</f>
        <v/>
      </c>
      <c r="I1743" s="38" t="str">
        <f ca="1">IF(ISNUMBER(A1743),NORMINV(RAND(),0,IF(AND(Data!$G$9="squeeze",A1743&lt;Data!$G$11*0.25),$H$32,1)*$C$30*$C$13)*($C$14*$C$12),"")</f>
        <v/>
      </c>
      <c r="J1743" s="42" t="str">
        <f ca="1">IFERROR(IF(Data!$C$6="Real",B1743,I1743+J1742+($C$14*$C$12)*(NORMINV(RAND(),$C$15,CHOOSE($G$13,$C$13,F1743,G1743)))),"")</f>
        <v/>
      </c>
      <c r="K1743" s="88" t="str">
        <f>IF(ISNUMBER(A1743), IF($G$16="fixed",$G$17,MIN(H1743*Data!$C$7*$C$16*0.5,$C$17*Data!$C$7))*$C$12,"")</f>
        <v/>
      </c>
      <c r="L1743" s="42" t="str">
        <f t="shared" ca="1" si="840"/>
        <v/>
      </c>
      <c r="M1743" s="44" t="str">
        <f t="shared" ca="1" si="841"/>
        <v/>
      </c>
      <c r="N1743" s="44" t="str">
        <f t="shared" ca="1" si="842"/>
        <v/>
      </c>
      <c r="O1743" s="108" t="str">
        <f t="shared" si="826"/>
        <v/>
      </c>
      <c r="P1743" s="102" t="str">
        <f t="shared" si="827"/>
        <v/>
      </c>
      <c r="Q1743" s="102" t="str">
        <f t="shared" si="828"/>
        <v/>
      </c>
      <c r="R1743" s="120" t="str">
        <f t="shared" si="829"/>
        <v/>
      </c>
      <c r="S1743" s="54" t="str">
        <f t="shared" si="830"/>
        <v/>
      </c>
      <c r="T1743" s="5" t="str">
        <f t="shared" si="831"/>
        <v/>
      </c>
      <c r="U1743" s="152" t="str">
        <f t="shared" si="814"/>
        <v/>
      </c>
      <c r="V1743" s="152" t="str">
        <f t="shared" si="815"/>
        <v/>
      </c>
      <c r="W1743" s="153" t="str">
        <f t="shared" si="816"/>
        <v/>
      </c>
      <c r="X1743" s="153" t="str">
        <f t="shared" si="817"/>
        <v/>
      </c>
      <c r="Y1743" s="153" t="str">
        <f t="shared" si="818"/>
        <v/>
      </c>
      <c r="Z1743" s="153" t="str">
        <f t="shared" si="819"/>
        <v/>
      </c>
      <c r="AA1743" s="152" t="str">
        <f t="shared" si="820"/>
        <v/>
      </c>
      <c r="AB1743" s="152" t="str">
        <f t="shared" si="821"/>
        <v/>
      </c>
      <c r="AC1743" s="154" t="str">
        <f t="shared" si="832"/>
        <v/>
      </c>
      <c r="AD1743" s="154" t="str">
        <f t="shared" si="833"/>
        <v/>
      </c>
      <c r="AE1743" s="3" t="str">
        <f t="shared" si="834"/>
        <v/>
      </c>
      <c r="AF1743" s="3" t="str">
        <f t="shared" si="835"/>
        <v/>
      </c>
      <c r="AG1743" s="3" t="str">
        <f t="shared" si="836"/>
        <v/>
      </c>
      <c r="AH1743" s="4" t="str">
        <f t="shared" si="837"/>
        <v/>
      </c>
      <c r="AI1743" s="75" t="str">
        <f t="shared" si="838"/>
        <v/>
      </c>
      <c r="AJ1743" s="75" t="str">
        <f t="shared" si="839"/>
        <v/>
      </c>
    </row>
    <row r="1744" spans="1:36" ht="14.25">
      <c r="A1744" s="41" t="str">
        <f t="shared" si="822"/>
        <v/>
      </c>
      <c r="B1744" s="150" t="str">
        <f>IF(ISNUMBER(A1744),INDEX('MetaTrader Import'!$H$13:$J$5893,TRUNC(((A1744-$A$39+1)-1)/3)+1,MOD((A1744-$A$39+1)-1,3)+1),"")</f>
        <v/>
      </c>
      <c r="C1744" s="43" t="str">
        <f t="shared" si="823"/>
        <v/>
      </c>
      <c r="D1744" s="43" t="str">
        <f t="shared" ca="1" si="813"/>
        <v/>
      </c>
      <c r="E1744" s="43" t="str">
        <f t="shared" si="824"/>
        <v/>
      </c>
      <c r="F1744" s="43" t="str">
        <f t="shared" si="825"/>
        <v/>
      </c>
      <c r="G1744" s="43" t="str">
        <f>IF(A1744&lt;&gt;"",IF(A1744&lt;Data!$G$11*0.25,$C$13/$G$32,IF(A1744&gt;Data!$G$11*0.25,$C$13,$C$13*10)),"")</f>
        <v/>
      </c>
      <c r="H1744" s="43" t="str">
        <f>IF(A1744&lt;&gt;"",IF(Data!$G$9="constant",$C$13,IF(Data!$G$9="squeeze",G1744,F1744)),"")</f>
        <v/>
      </c>
      <c r="I1744" s="38" t="str">
        <f ca="1">IF(ISNUMBER(A1744),NORMINV(RAND(),0,IF(AND(Data!$G$9="squeeze",A1744&lt;Data!$G$11*0.25),$H$32,1)*$C$30*$C$13)*($C$14*$C$12),"")</f>
        <v/>
      </c>
      <c r="J1744" s="42" t="str">
        <f ca="1">IFERROR(IF(Data!$C$6="Real",B1744,I1744+J1743+($C$14*$C$12)*(NORMINV(RAND(),$C$15,CHOOSE($G$13,$C$13,F1744,G1744)))),"")</f>
        <v/>
      </c>
      <c r="K1744" s="88" t="str">
        <f>IF(ISNUMBER(A1744), IF($G$16="fixed",$G$17,MIN(H1744*Data!$C$7*$C$16*0.5,$C$17*Data!$C$7))*$C$12,"")</f>
        <v/>
      </c>
      <c r="L1744" s="42" t="str">
        <f t="shared" ca="1" si="840"/>
        <v/>
      </c>
      <c r="M1744" s="44" t="str">
        <f t="shared" ca="1" si="841"/>
        <v/>
      </c>
      <c r="N1744" s="44" t="str">
        <f t="shared" ca="1" si="842"/>
        <v/>
      </c>
      <c r="O1744" s="108" t="str">
        <f t="shared" si="826"/>
        <v/>
      </c>
      <c r="P1744" s="102" t="str">
        <f t="shared" si="827"/>
        <v/>
      </c>
      <c r="Q1744" s="102" t="str">
        <f t="shared" si="828"/>
        <v/>
      </c>
      <c r="R1744" s="120" t="str">
        <f t="shared" si="829"/>
        <v/>
      </c>
      <c r="S1744" s="54" t="str">
        <f t="shared" si="830"/>
        <v/>
      </c>
      <c r="T1744" s="5" t="str">
        <f t="shared" si="831"/>
        <v/>
      </c>
      <c r="U1744" s="152" t="str">
        <f t="shared" si="814"/>
        <v/>
      </c>
      <c r="V1744" s="152" t="str">
        <f t="shared" si="815"/>
        <v/>
      </c>
      <c r="W1744" s="153" t="str">
        <f t="shared" si="816"/>
        <v/>
      </c>
      <c r="X1744" s="153" t="str">
        <f t="shared" si="817"/>
        <v/>
      </c>
      <c r="Y1744" s="153" t="str">
        <f t="shared" si="818"/>
        <v/>
      </c>
      <c r="Z1744" s="153" t="str">
        <f t="shared" si="819"/>
        <v/>
      </c>
      <c r="AA1744" s="152" t="str">
        <f t="shared" si="820"/>
        <v/>
      </c>
      <c r="AB1744" s="152" t="str">
        <f t="shared" si="821"/>
        <v/>
      </c>
      <c r="AC1744" s="154" t="str">
        <f t="shared" si="832"/>
        <v/>
      </c>
      <c r="AD1744" s="154" t="str">
        <f t="shared" si="833"/>
        <v/>
      </c>
      <c r="AE1744" s="3" t="str">
        <f t="shared" si="834"/>
        <v/>
      </c>
      <c r="AF1744" s="3" t="str">
        <f t="shared" si="835"/>
        <v/>
      </c>
      <c r="AG1744" s="3" t="str">
        <f t="shared" si="836"/>
        <v/>
      </c>
      <c r="AH1744" s="4" t="str">
        <f t="shared" si="837"/>
        <v/>
      </c>
      <c r="AI1744" s="75" t="str">
        <f t="shared" si="838"/>
        <v/>
      </c>
      <c r="AJ1744" s="75" t="str">
        <f t="shared" si="839"/>
        <v/>
      </c>
    </row>
    <row r="1745" spans="1:36" ht="14.25">
      <c r="A1745" s="41" t="str">
        <f t="shared" si="822"/>
        <v/>
      </c>
      <c r="B1745" s="150" t="str">
        <f>IF(ISNUMBER(A1745),INDEX('MetaTrader Import'!$H$13:$J$5893,TRUNC(((A1745-$A$39+1)-1)/3)+1,MOD((A1745-$A$39+1)-1,3)+1),"")</f>
        <v/>
      </c>
      <c r="C1745" s="43" t="str">
        <f t="shared" si="823"/>
        <v/>
      </c>
      <c r="D1745" s="43" t="str">
        <f t="shared" ca="1" si="813"/>
        <v/>
      </c>
      <c r="E1745" s="43" t="str">
        <f t="shared" si="824"/>
        <v/>
      </c>
      <c r="F1745" s="43" t="str">
        <f t="shared" si="825"/>
        <v/>
      </c>
      <c r="G1745" s="43" t="str">
        <f>IF(A1745&lt;&gt;"",IF(A1745&lt;Data!$G$11*0.25,$C$13/$G$32,IF(A1745&gt;Data!$G$11*0.25,$C$13,$C$13*10)),"")</f>
        <v/>
      </c>
      <c r="H1745" s="43" t="str">
        <f>IF(A1745&lt;&gt;"",IF(Data!$G$9="constant",$C$13,IF(Data!$G$9="squeeze",G1745,F1745)),"")</f>
        <v/>
      </c>
      <c r="I1745" s="38" t="str">
        <f ca="1">IF(ISNUMBER(A1745),NORMINV(RAND(),0,IF(AND(Data!$G$9="squeeze",A1745&lt;Data!$G$11*0.25),$H$32,1)*$C$30*$C$13)*($C$14*$C$12),"")</f>
        <v/>
      </c>
      <c r="J1745" s="42" t="str">
        <f ca="1">IFERROR(IF(Data!$C$6="Real",B1745,I1745+J1744+($C$14*$C$12)*(NORMINV(RAND(),$C$15,CHOOSE($G$13,$C$13,F1745,G1745)))),"")</f>
        <v/>
      </c>
      <c r="K1745" s="88" t="str">
        <f>IF(ISNUMBER(A1745), IF($G$16="fixed",$G$17,MIN(H1745*Data!$C$7*$C$16*0.5,$C$17*Data!$C$7))*$C$12,"")</f>
        <v/>
      </c>
      <c r="L1745" s="42" t="str">
        <f t="shared" ca="1" si="840"/>
        <v/>
      </c>
      <c r="M1745" s="44" t="str">
        <f t="shared" ca="1" si="841"/>
        <v/>
      </c>
      <c r="N1745" s="44" t="str">
        <f t="shared" ca="1" si="842"/>
        <v/>
      </c>
      <c r="O1745" s="108" t="str">
        <f t="shared" si="826"/>
        <v/>
      </c>
      <c r="P1745" s="102" t="str">
        <f t="shared" si="827"/>
        <v/>
      </c>
      <c r="Q1745" s="102" t="str">
        <f t="shared" si="828"/>
        <v/>
      </c>
      <c r="R1745" s="120" t="str">
        <f t="shared" si="829"/>
        <v/>
      </c>
      <c r="S1745" s="54" t="str">
        <f t="shared" si="830"/>
        <v/>
      </c>
      <c r="T1745" s="5" t="str">
        <f t="shared" si="831"/>
        <v/>
      </c>
      <c r="U1745" s="152" t="str">
        <f t="shared" si="814"/>
        <v/>
      </c>
      <c r="V1745" s="152" t="str">
        <f t="shared" si="815"/>
        <v/>
      </c>
      <c r="W1745" s="153" t="str">
        <f t="shared" si="816"/>
        <v/>
      </c>
      <c r="X1745" s="153" t="str">
        <f t="shared" si="817"/>
        <v/>
      </c>
      <c r="Y1745" s="153" t="str">
        <f t="shared" si="818"/>
        <v/>
      </c>
      <c r="Z1745" s="153" t="str">
        <f t="shared" si="819"/>
        <v/>
      </c>
      <c r="AA1745" s="152" t="str">
        <f t="shared" si="820"/>
        <v/>
      </c>
      <c r="AB1745" s="152" t="str">
        <f t="shared" si="821"/>
        <v/>
      </c>
      <c r="AC1745" s="154" t="str">
        <f t="shared" si="832"/>
        <v/>
      </c>
      <c r="AD1745" s="154" t="str">
        <f t="shared" si="833"/>
        <v/>
      </c>
      <c r="AE1745" s="3" t="str">
        <f t="shared" si="834"/>
        <v/>
      </c>
      <c r="AF1745" s="3" t="str">
        <f t="shared" si="835"/>
        <v/>
      </c>
      <c r="AG1745" s="3" t="str">
        <f t="shared" si="836"/>
        <v/>
      </c>
      <c r="AH1745" s="4" t="str">
        <f t="shared" si="837"/>
        <v/>
      </c>
      <c r="AI1745" s="75" t="str">
        <f t="shared" si="838"/>
        <v/>
      </c>
      <c r="AJ1745" s="75" t="str">
        <f t="shared" si="839"/>
        <v/>
      </c>
    </row>
    <row r="1746" spans="1:36" ht="14.25">
      <c r="A1746" s="41" t="str">
        <f t="shared" si="822"/>
        <v/>
      </c>
      <c r="B1746" s="150" t="str">
        <f>IF(ISNUMBER(A1746),INDEX('MetaTrader Import'!$H$13:$J$5893,TRUNC(((A1746-$A$39+1)-1)/3)+1,MOD((A1746-$A$39+1)-1,3)+1),"")</f>
        <v/>
      </c>
      <c r="C1746" s="43" t="str">
        <f t="shared" si="823"/>
        <v/>
      </c>
      <c r="D1746" s="43" t="str">
        <f t="shared" ca="1" si="813"/>
        <v/>
      </c>
      <c r="E1746" s="43" t="str">
        <f t="shared" si="824"/>
        <v/>
      </c>
      <c r="F1746" s="43" t="str">
        <f t="shared" si="825"/>
        <v/>
      </c>
      <c r="G1746" s="43" t="str">
        <f>IF(A1746&lt;&gt;"",IF(A1746&lt;Data!$G$11*0.25,$C$13/$G$32,IF(A1746&gt;Data!$G$11*0.25,$C$13,$C$13*10)),"")</f>
        <v/>
      </c>
      <c r="H1746" s="43" t="str">
        <f>IF(A1746&lt;&gt;"",IF(Data!$G$9="constant",$C$13,IF(Data!$G$9="squeeze",G1746,F1746)),"")</f>
        <v/>
      </c>
      <c r="I1746" s="38" t="str">
        <f ca="1">IF(ISNUMBER(A1746),NORMINV(RAND(),0,IF(AND(Data!$G$9="squeeze",A1746&lt;Data!$G$11*0.25),$H$32,1)*$C$30*$C$13)*($C$14*$C$12),"")</f>
        <v/>
      </c>
      <c r="J1746" s="42" t="str">
        <f ca="1">IFERROR(IF(Data!$C$6="Real",B1746,I1746+J1745+($C$14*$C$12)*(NORMINV(RAND(),$C$15,CHOOSE($G$13,$C$13,F1746,G1746)))),"")</f>
        <v/>
      </c>
      <c r="K1746" s="88" t="str">
        <f>IF(ISNUMBER(A1746), IF($G$16="fixed",$G$17,MIN(H1746*Data!$C$7*$C$16*0.5,$C$17*Data!$C$7))*$C$12,"")</f>
        <v/>
      </c>
      <c r="L1746" s="42" t="str">
        <f t="shared" ca="1" si="840"/>
        <v/>
      </c>
      <c r="M1746" s="44" t="str">
        <f t="shared" ca="1" si="841"/>
        <v/>
      </c>
      <c r="N1746" s="44" t="str">
        <f t="shared" ca="1" si="842"/>
        <v/>
      </c>
      <c r="O1746" s="108" t="str">
        <f t="shared" si="826"/>
        <v/>
      </c>
      <c r="P1746" s="102" t="str">
        <f t="shared" si="827"/>
        <v/>
      </c>
      <c r="Q1746" s="102" t="str">
        <f t="shared" si="828"/>
        <v/>
      </c>
      <c r="R1746" s="120" t="str">
        <f t="shared" si="829"/>
        <v/>
      </c>
      <c r="S1746" s="54" t="str">
        <f t="shared" si="830"/>
        <v/>
      </c>
      <c r="T1746" s="5" t="str">
        <f t="shared" si="831"/>
        <v/>
      </c>
      <c r="U1746" s="152" t="str">
        <f t="shared" si="814"/>
        <v/>
      </c>
      <c r="V1746" s="152" t="str">
        <f t="shared" si="815"/>
        <v/>
      </c>
      <c r="W1746" s="153" t="str">
        <f t="shared" si="816"/>
        <v/>
      </c>
      <c r="X1746" s="153" t="str">
        <f t="shared" si="817"/>
        <v/>
      </c>
      <c r="Y1746" s="153" t="str">
        <f t="shared" si="818"/>
        <v/>
      </c>
      <c r="Z1746" s="153" t="str">
        <f t="shared" si="819"/>
        <v/>
      </c>
      <c r="AA1746" s="152" t="str">
        <f t="shared" si="820"/>
        <v/>
      </c>
      <c r="AB1746" s="152" t="str">
        <f t="shared" si="821"/>
        <v/>
      </c>
      <c r="AC1746" s="154" t="str">
        <f t="shared" si="832"/>
        <v/>
      </c>
      <c r="AD1746" s="154" t="str">
        <f t="shared" si="833"/>
        <v/>
      </c>
      <c r="AE1746" s="3" t="str">
        <f t="shared" si="834"/>
        <v/>
      </c>
      <c r="AF1746" s="3" t="str">
        <f t="shared" si="835"/>
        <v/>
      </c>
      <c r="AG1746" s="3" t="str">
        <f t="shared" si="836"/>
        <v/>
      </c>
      <c r="AH1746" s="4" t="str">
        <f t="shared" si="837"/>
        <v/>
      </c>
      <c r="AI1746" s="75" t="str">
        <f t="shared" si="838"/>
        <v/>
      </c>
      <c r="AJ1746" s="75" t="str">
        <f t="shared" si="839"/>
        <v/>
      </c>
    </row>
    <row r="1747" spans="1:36" ht="14.25">
      <c r="A1747" s="41" t="str">
        <f t="shared" si="822"/>
        <v/>
      </c>
      <c r="B1747" s="150" t="str">
        <f>IF(ISNUMBER(A1747),INDEX('MetaTrader Import'!$H$13:$J$5893,TRUNC(((A1747-$A$39+1)-1)/3)+1,MOD((A1747-$A$39+1)-1,3)+1),"")</f>
        <v/>
      </c>
      <c r="C1747" s="43" t="str">
        <f t="shared" si="823"/>
        <v/>
      </c>
      <c r="D1747" s="43" t="str">
        <f t="shared" ca="1" si="813"/>
        <v/>
      </c>
      <c r="E1747" s="43" t="str">
        <f t="shared" si="824"/>
        <v/>
      </c>
      <c r="F1747" s="43" t="str">
        <f t="shared" si="825"/>
        <v/>
      </c>
      <c r="G1747" s="43" t="str">
        <f>IF(A1747&lt;&gt;"",IF(A1747&lt;Data!$G$11*0.25,$C$13/$G$32,IF(A1747&gt;Data!$G$11*0.25,$C$13,$C$13*10)),"")</f>
        <v/>
      </c>
      <c r="H1747" s="43" t="str">
        <f>IF(A1747&lt;&gt;"",IF(Data!$G$9="constant",$C$13,IF(Data!$G$9="squeeze",G1747,F1747)),"")</f>
        <v/>
      </c>
      <c r="I1747" s="38" t="str">
        <f ca="1">IF(ISNUMBER(A1747),NORMINV(RAND(),0,IF(AND(Data!$G$9="squeeze",A1747&lt;Data!$G$11*0.25),$H$32,1)*$C$30*$C$13)*($C$14*$C$12),"")</f>
        <v/>
      </c>
      <c r="J1747" s="42" t="str">
        <f ca="1">IFERROR(IF(Data!$C$6="Real",B1747,I1747+J1746+($C$14*$C$12)*(NORMINV(RAND(),$C$15,CHOOSE($G$13,$C$13,F1747,G1747)))),"")</f>
        <v/>
      </c>
      <c r="K1747" s="88" t="str">
        <f>IF(ISNUMBER(A1747), IF($G$16="fixed",$G$17,MIN(H1747*Data!$C$7*$C$16*0.5,$C$17*Data!$C$7))*$C$12,"")</f>
        <v/>
      </c>
      <c r="L1747" s="42" t="str">
        <f t="shared" ca="1" si="840"/>
        <v/>
      </c>
      <c r="M1747" s="44" t="str">
        <f t="shared" ca="1" si="841"/>
        <v/>
      </c>
      <c r="N1747" s="44" t="str">
        <f t="shared" ca="1" si="842"/>
        <v/>
      </c>
      <c r="O1747" s="108" t="str">
        <f t="shared" si="826"/>
        <v/>
      </c>
      <c r="P1747" s="102" t="str">
        <f t="shared" si="827"/>
        <v/>
      </c>
      <c r="Q1747" s="102" t="str">
        <f t="shared" si="828"/>
        <v/>
      </c>
      <c r="R1747" s="120" t="str">
        <f t="shared" si="829"/>
        <v/>
      </c>
      <c r="S1747" s="54" t="str">
        <f t="shared" si="830"/>
        <v/>
      </c>
      <c r="T1747" s="5" t="str">
        <f t="shared" si="831"/>
        <v/>
      </c>
      <c r="U1747" s="152" t="str">
        <f t="shared" si="814"/>
        <v/>
      </c>
      <c r="V1747" s="152" t="str">
        <f t="shared" si="815"/>
        <v/>
      </c>
      <c r="W1747" s="153" t="str">
        <f t="shared" si="816"/>
        <v/>
      </c>
      <c r="X1747" s="153" t="str">
        <f t="shared" si="817"/>
        <v/>
      </c>
      <c r="Y1747" s="153" t="str">
        <f t="shared" si="818"/>
        <v/>
      </c>
      <c r="Z1747" s="153" t="str">
        <f t="shared" si="819"/>
        <v/>
      </c>
      <c r="AA1747" s="152" t="str">
        <f t="shared" si="820"/>
        <v/>
      </c>
      <c r="AB1747" s="152" t="str">
        <f t="shared" si="821"/>
        <v/>
      </c>
      <c r="AC1747" s="154" t="str">
        <f t="shared" si="832"/>
        <v/>
      </c>
      <c r="AD1747" s="154" t="str">
        <f t="shared" si="833"/>
        <v/>
      </c>
      <c r="AE1747" s="3" t="str">
        <f t="shared" si="834"/>
        <v/>
      </c>
      <c r="AF1747" s="3" t="str">
        <f t="shared" si="835"/>
        <v/>
      </c>
      <c r="AG1747" s="3" t="str">
        <f t="shared" si="836"/>
        <v/>
      </c>
      <c r="AH1747" s="4" t="str">
        <f t="shared" si="837"/>
        <v/>
      </c>
      <c r="AI1747" s="75" t="str">
        <f t="shared" si="838"/>
        <v/>
      </c>
      <c r="AJ1747" s="75" t="str">
        <f t="shared" si="839"/>
        <v/>
      </c>
    </row>
    <row r="1748" spans="1:36" ht="14.25">
      <c r="A1748" s="41" t="str">
        <f t="shared" si="822"/>
        <v/>
      </c>
      <c r="B1748" s="150" t="str">
        <f>IF(ISNUMBER(A1748),INDEX('MetaTrader Import'!$H$13:$J$5893,TRUNC(((A1748-$A$39+1)-1)/3)+1,MOD((A1748-$A$39+1)-1,3)+1),"")</f>
        <v/>
      </c>
      <c r="C1748" s="43" t="str">
        <f t="shared" si="823"/>
        <v/>
      </c>
      <c r="D1748" s="43" t="str">
        <f t="shared" ca="1" si="813"/>
        <v/>
      </c>
      <c r="E1748" s="43" t="str">
        <f t="shared" si="824"/>
        <v/>
      </c>
      <c r="F1748" s="43" t="str">
        <f t="shared" si="825"/>
        <v/>
      </c>
      <c r="G1748" s="43" t="str">
        <f>IF(A1748&lt;&gt;"",IF(A1748&lt;Data!$G$11*0.25,$C$13/$G$32,IF(A1748&gt;Data!$G$11*0.25,$C$13,$C$13*10)),"")</f>
        <v/>
      </c>
      <c r="H1748" s="43" t="str">
        <f>IF(A1748&lt;&gt;"",IF(Data!$G$9="constant",$C$13,IF(Data!$G$9="squeeze",G1748,F1748)),"")</f>
        <v/>
      </c>
      <c r="I1748" s="38" t="str">
        <f ca="1">IF(ISNUMBER(A1748),NORMINV(RAND(),0,IF(AND(Data!$G$9="squeeze",A1748&lt;Data!$G$11*0.25),$H$32,1)*$C$30*$C$13)*($C$14*$C$12),"")</f>
        <v/>
      </c>
      <c r="J1748" s="42" t="str">
        <f ca="1">IFERROR(IF(Data!$C$6="Real",B1748,I1748+J1747+($C$14*$C$12)*(NORMINV(RAND(),$C$15,CHOOSE($G$13,$C$13,F1748,G1748)))),"")</f>
        <v/>
      </c>
      <c r="K1748" s="88" t="str">
        <f>IF(ISNUMBER(A1748), IF($G$16="fixed",$G$17,MIN(H1748*Data!$C$7*$C$16*0.5,$C$17*Data!$C$7))*$C$12,"")</f>
        <v/>
      </c>
      <c r="L1748" s="42" t="str">
        <f t="shared" ca="1" si="840"/>
        <v/>
      </c>
      <c r="M1748" s="44" t="str">
        <f t="shared" ca="1" si="841"/>
        <v/>
      </c>
      <c r="N1748" s="44" t="str">
        <f t="shared" ca="1" si="842"/>
        <v/>
      </c>
      <c r="O1748" s="108" t="str">
        <f t="shared" si="826"/>
        <v/>
      </c>
      <c r="P1748" s="102" t="str">
        <f t="shared" si="827"/>
        <v/>
      </c>
      <c r="Q1748" s="102" t="str">
        <f t="shared" si="828"/>
        <v/>
      </c>
      <c r="R1748" s="120" t="str">
        <f t="shared" si="829"/>
        <v/>
      </c>
      <c r="S1748" s="54" t="str">
        <f t="shared" si="830"/>
        <v/>
      </c>
      <c r="T1748" s="5" t="str">
        <f t="shared" si="831"/>
        <v/>
      </c>
      <c r="U1748" s="152" t="str">
        <f t="shared" si="814"/>
        <v/>
      </c>
      <c r="V1748" s="152" t="str">
        <f t="shared" si="815"/>
        <v/>
      </c>
      <c r="W1748" s="153" t="str">
        <f t="shared" si="816"/>
        <v/>
      </c>
      <c r="X1748" s="153" t="str">
        <f t="shared" si="817"/>
        <v/>
      </c>
      <c r="Y1748" s="153" t="str">
        <f t="shared" si="818"/>
        <v/>
      </c>
      <c r="Z1748" s="153" t="str">
        <f t="shared" si="819"/>
        <v/>
      </c>
      <c r="AA1748" s="152" t="str">
        <f t="shared" si="820"/>
        <v/>
      </c>
      <c r="AB1748" s="152" t="str">
        <f t="shared" si="821"/>
        <v/>
      </c>
      <c r="AC1748" s="154" t="str">
        <f t="shared" si="832"/>
        <v/>
      </c>
      <c r="AD1748" s="154" t="str">
        <f t="shared" si="833"/>
        <v/>
      </c>
      <c r="AE1748" s="3" t="str">
        <f t="shared" si="834"/>
        <v/>
      </c>
      <c r="AF1748" s="3" t="str">
        <f t="shared" si="835"/>
        <v/>
      </c>
      <c r="AG1748" s="3" t="str">
        <f t="shared" si="836"/>
        <v/>
      </c>
      <c r="AH1748" s="4" t="str">
        <f t="shared" si="837"/>
        <v/>
      </c>
      <c r="AI1748" s="75" t="str">
        <f t="shared" si="838"/>
        <v/>
      </c>
      <c r="AJ1748" s="75" t="str">
        <f t="shared" si="839"/>
        <v/>
      </c>
    </row>
    <row r="1749" spans="1:36" ht="14.25">
      <c r="A1749" s="41" t="str">
        <f t="shared" si="822"/>
        <v/>
      </c>
      <c r="B1749" s="150" t="str">
        <f>IF(ISNUMBER(A1749),INDEX('MetaTrader Import'!$H$13:$J$5893,TRUNC(((A1749-$A$39+1)-1)/3)+1,MOD((A1749-$A$39+1)-1,3)+1),"")</f>
        <v/>
      </c>
      <c r="C1749" s="43" t="str">
        <f t="shared" si="823"/>
        <v/>
      </c>
      <c r="D1749" s="43" t="str">
        <f t="shared" ca="1" si="813"/>
        <v/>
      </c>
      <c r="E1749" s="43" t="str">
        <f t="shared" si="824"/>
        <v/>
      </c>
      <c r="F1749" s="43" t="str">
        <f t="shared" si="825"/>
        <v/>
      </c>
      <c r="G1749" s="43" t="str">
        <f>IF(A1749&lt;&gt;"",IF(A1749&lt;Data!$G$11*0.25,$C$13/$G$32,IF(A1749&gt;Data!$G$11*0.25,$C$13,$C$13*10)),"")</f>
        <v/>
      </c>
      <c r="H1749" s="43" t="str">
        <f>IF(A1749&lt;&gt;"",IF(Data!$G$9="constant",$C$13,IF(Data!$G$9="squeeze",G1749,F1749)),"")</f>
        <v/>
      </c>
      <c r="I1749" s="38" t="str">
        <f ca="1">IF(ISNUMBER(A1749),NORMINV(RAND(),0,IF(AND(Data!$G$9="squeeze",A1749&lt;Data!$G$11*0.25),$H$32,1)*$C$30*$C$13)*($C$14*$C$12),"")</f>
        <v/>
      </c>
      <c r="J1749" s="42" t="str">
        <f ca="1">IFERROR(IF(Data!$C$6="Real",B1749,I1749+J1748+($C$14*$C$12)*(NORMINV(RAND(),$C$15,CHOOSE($G$13,$C$13,F1749,G1749)))),"")</f>
        <v/>
      </c>
      <c r="K1749" s="88" t="str">
        <f>IF(ISNUMBER(A1749), IF($G$16="fixed",$G$17,MIN(H1749*Data!$C$7*$C$16*0.5,$C$17*Data!$C$7))*$C$12,"")</f>
        <v/>
      </c>
      <c r="L1749" s="42" t="str">
        <f t="shared" ca="1" si="840"/>
        <v/>
      </c>
      <c r="M1749" s="44" t="str">
        <f t="shared" ca="1" si="841"/>
        <v/>
      </c>
      <c r="N1749" s="44" t="str">
        <f t="shared" ca="1" si="842"/>
        <v/>
      </c>
      <c r="O1749" s="108" t="str">
        <f t="shared" si="826"/>
        <v/>
      </c>
      <c r="P1749" s="102" t="str">
        <f t="shared" si="827"/>
        <v/>
      </c>
      <c r="Q1749" s="102" t="str">
        <f t="shared" si="828"/>
        <v/>
      </c>
      <c r="R1749" s="120" t="str">
        <f t="shared" si="829"/>
        <v/>
      </c>
      <c r="S1749" s="54" t="str">
        <f t="shared" si="830"/>
        <v/>
      </c>
      <c r="T1749" s="5" t="str">
        <f t="shared" si="831"/>
        <v/>
      </c>
      <c r="U1749" s="152" t="str">
        <f t="shared" si="814"/>
        <v/>
      </c>
      <c r="V1749" s="152" t="str">
        <f t="shared" si="815"/>
        <v/>
      </c>
      <c r="W1749" s="153" t="str">
        <f t="shared" si="816"/>
        <v/>
      </c>
      <c r="X1749" s="153" t="str">
        <f t="shared" si="817"/>
        <v/>
      </c>
      <c r="Y1749" s="153" t="str">
        <f t="shared" si="818"/>
        <v/>
      </c>
      <c r="Z1749" s="153" t="str">
        <f t="shared" si="819"/>
        <v/>
      </c>
      <c r="AA1749" s="152" t="str">
        <f t="shared" si="820"/>
        <v/>
      </c>
      <c r="AB1749" s="152" t="str">
        <f t="shared" si="821"/>
        <v/>
      </c>
      <c r="AC1749" s="154" t="str">
        <f t="shared" si="832"/>
        <v/>
      </c>
      <c r="AD1749" s="154" t="str">
        <f t="shared" si="833"/>
        <v/>
      </c>
      <c r="AE1749" s="3" t="str">
        <f t="shared" si="834"/>
        <v/>
      </c>
      <c r="AF1749" s="3" t="str">
        <f t="shared" si="835"/>
        <v/>
      </c>
      <c r="AG1749" s="3" t="str">
        <f t="shared" si="836"/>
        <v/>
      </c>
      <c r="AH1749" s="4" t="str">
        <f t="shared" si="837"/>
        <v/>
      </c>
      <c r="AI1749" s="75" t="str">
        <f t="shared" si="838"/>
        <v/>
      </c>
      <c r="AJ1749" s="75" t="str">
        <f t="shared" si="839"/>
        <v/>
      </c>
    </row>
    <row r="1750" spans="1:36" ht="14.25">
      <c r="A1750" s="41" t="str">
        <f t="shared" si="822"/>
        <v/>
      </c>
      <c r="B1750" s="150" t="str">
        <f>IF(ISNUMBER(A1750),INDEX('MetaTrader Import'!$H$13:$J$5893,TRUNC(((A1750-$A$39+1)-1)/3)+1,MOD((A1750-$A$39+1)-1,3)+1),"")</f>
        <v/>
      </c>
      <c r="C1750" s="43" t="str">
        <f t="shared" si="823"/>
        <v/>
      </c>
      <c r="D1750" s="43" t="str">
        <f t="shared" ca="1" si="813"/>
        <v/>
      </c>
      <c r="E1750" s="43" t="str">
        <f t="shared" si="824"/>
        <v/>
      </c>
      <c r="F1750" s="43" t="str">
        <f t="shared" si="825"/>
        <v/>
      </c>
      <c r="G1750" s="43" t="str">
        <f>IF(A1750&lt;&gt;"",IF(A1750&lt;Data!$G$11*0.25,$C$13/$G$32,IF(A1750&gt;Data!$G$11*0.25,$C$13,$C$13*10)),"")</f>
        <v/>
      </c>
      <c r="H1750" s="43" t="str">
        <f>IF(A1750&lt;&gt;"",IF(Data!$G$9="constant",$C$13,IF(Data!$G$9="squeeze",G1750,F1750)),"")</f>
        <v/>
      </c>
      <c r="I1750" s="38" t="str">
        <f ca="1">IF(ISNUMBER(A1750),NORMINV(RAND(),0,IF(AND(Data!$G$9="squeeze",A1750&lt;Data!$G$11*0.25),$H$32,1)*$C$30*$C$13)*($C$14*$C$12),"")</f>
        <v/>
      </c>
      <c r="J1750" s="42" t="str">
        <f ca="1">IFERROR(IF(Data!$C$6="Real",B1750,I1750+J1749+($C$14*$C$12)*(NORMINV(RAND(),$C$15,CHOOSE($G$13,$C$13,F1750,G1750)))),"")</f>
        <v/>
      </c>
      <c r="K1750" s="88" t="str">
        <f>IF(ISNUMBER(A1750), IF($G$16="fixed",$G$17,MIN(H1750*Data!$C$7*$C$16*0.5,$C$17*Data!$C$7))*$C$12,"")</f>
        <v/>
      </c>
      <c r="L1750" s="42" t="str">
        <f t="shared" ca="1" si="840"/>
        <v/>
      </c>
      <c r="M1750" s="44" t="str">
        <f t="shared" ca="1" si="841"/>
        <v/>
      </c>
      <c r="N1750" s="44" t="str">
        <f t="shared" ca="1" si="842"/>
        <v/>
      </c>
      <c r="O1750" s="108" t="str">
        <f t="shared" si="826"/>
        <v/>
      </c>
      <c r="P1750" s="102" t="str">
        <f t="shared" si="827"/>
        <v/>
      </c>
      <c r="Q1750" s="102" t="str">
        <f t="shared" si="828"/>
        <v/>
      </c>
      <c r="R1750" s="120" t="str">
        <f t="shared" si="829"/>
        <v/>
      </c>
      <c r="S1750" s="54" t="str">
        <f t="shared" si="830"/>
        <v/>
      </c>
      <c r="T1750" s="5" t="str">
        <f t="shared" si="831"/>
        <v/>
      </c>
      <c r="U1750" s="152" t="str">
        <f t="shared" si="814"/>
        <v/>
      </c>
      <c r="V1750" s="152" t="str">
        <f t="shared" si="815"/>
        <v/>
      </c>
      <c r="W1750" s="153" t="str">
        <f t="shared" si="816"/>
        <v/>
      </c>
      <c r="X1750" s="153" t="str">
        <f t="shared" si="817"/>
        <v/>
      </c>
      <c r="Y1750" s="153" t="str">
        <f t="shared" si="818"/>
        <v/>
      </c>
      <c r="Z1750" s="153" t="str">
        <f t="shared" si="819"/>
        <v/>
      </c>
      <c r="AA1750" s="152" t="str">
        <f t="shared" si="820"/>
        <v/>
      </c>
      <c r="AB1750" s="152" t="str">
        <f t="shared" si="821"/>
        <v/>
      </c>
      <c r="AC1750" s="154" t="str">
        <f t="shared" si="832"/>
        <v/>
      </c>
      <c r="AD1750" s="154" t="str">
        <f t="shared" si="833"/>
        <v/>
      </c>
      <c r="AE1750" s="3" t="str">
        <f t="shared" si="834"/>
        <v/>
      </c>
      <c r="AF1750" s="3" t="str">
        <f t="shared" si="835"/>
        <v/>
      </c>
      <c r="AG1750" s="3" t="str">
        <f t="shared" si="836"/>
        <v/>
      </c>
      <c r="AH1750" s="4" t="str">
        <f t="shared" si="837"/>
        <v/>
      </c>
      <c r="AI1750" s="75" t="str">
        <f t="shared" si="838"/>
        <v/>
      </c>
      <c r="AJ1750" s="75" t="str">
        <f t="shared" si="839"/>
        <v/>
      </c>
    </row>
    <row r="1751" spans="1:36" ht="14.25">
      <c r="A1751" s="41" t="str">
        <f t="shared" si="822"/>
        <v/>
      </c>
      <c r="B1751" s="150" t="str">
        <f>IF(ISNUMBER(A1751),INDEX('MetaTrader Import'!$H$13:$J$5893,TRUNC(((A1751-$A$39+1)-1)/3)+1,MOD((A1751-$A$39+1)-1,3)+1),"")</f>
        <v/>
      </c>
      <c r="C1751" s="43" t="str">
        <f t="shared" si="823"/>
        <v/>
      </c>
      <c r="D1751" s="43" t="str">
        <f t="shared" ca="1" si="813"/>
        <v/>
      </c>
      <c r="E1751" s="43" t="str">
        <f t="shared" si="824"/>
        <v/>
      </c>
      <c r="F1751" s="43" t="str">
        <f t="shared" si="825"/>
        <v/>
      </c>
      <c r="G1751" s="43" t="str">
        <f>IF(A1751&lt;&gt;"",IF(A1751&lt;Data!$G$11*0.25,$C$13/$G$32,IF(A1751&gt;Data!$G$11*0.25,$C$13,$C$13*10)),"")</f>
        <v/>
      </c>
      <c r="H1751" s="43" t="str">
        <f>IF(A1751&lt;&gt;"",IF(Data!$G$9="constant",$C$13,IF(Data!$G$9="squeeze",G1751,F1751)),"")</f>
        <v/>
      </c>
      <c r="I1751" s="38" t="str">
        <f ca="1">IF(ISNUMBER(A1751),NORMINV(RAND(),0,IF(AND(Data!$G$9="squeeze",A1751&lt;Data!$G$11*0.25),$H$32,1)*$C$30*$C$13)*($C$14*$C$12),"")</f>
        <v/>
      </c>
      <c r="J1751" s="42" t="str">
        <f ca="1">IFERROR(IF(Data!$C$6="Real",B1751,I1751+J1750+($C$14*$C$12)*(NORMINV(RAND(),$C$15,CHOOSE($G$13,$C$13,F1751,G1751)))),"")</f>
        <v/>
      </c>
      <c r="K1751" s="88" t="str">
        <f>IF(ISNUMBER(A1751), IF($G$16="fixed",$G$17,MIN(H1751*Data!$C$7*$C$16*0.5,$C$17*Data!$C$7))*$C$12,"")</f>
        <v/>
      </c>
      <c r="L1751" s="42" t="str">
        <f t="shared" ca="1" si="840"/>
        <v/>
      </c>
      <c r="M1751" s="44" t="str">
        <f t="shared" ca="1" si="841"/>
        <v/>
      </c>
      <c r="N1751" s="44" t="str">
        <f t="shared" ca="1" si="842"/>
        <v/>
      </c>
      <c r="O1751" s="108" t="str">
        <f t="shared" si="826"/>
        <v/>
      </c>
      <c r="P1751" s="102" t="str">
        <f t="shared" si="827"/>
        <v/>
      </c>
      <c r="Q1751" s="102" t="str">
        <f t="shared" si="828"/>
        <v/>
      </c>
      <c r="R1751" s="120" t="str">
        <f t="shared" si="829"/>
        <v/>
      </c>
      <c r="S1751" s="54" t="str">
        <f t="shared" si="830"/>
        <v/>
      </c>
      <c r="T1751" s="5" t="str">
        <f t="shared" si="831"/>
        <v/>
      </c>
      <c r="U1751" s="152" t="str">
        <f t="shared" si="814"/>
        <v/>
      </c>
      <c r="V1751" s="152" t="str">
        <f t="shared" si="815"/>
        <v/>
      </c>
      <c r="W1751" s="153" t="str">
        <f t="shared" si="816"/>
        <v/>
      </c>
      <c r="X1751" s="153" t="str">
        <f t="shared" si="817"/>
        <v/>
      </c>
      <c r="Y1751" s="153" t="str">
        <f t="shared" si="818"/>
        <v/>
      </c>
      <c r="Z1751" s="153" t="str">
        <f t="shared" si="819"/>
        <v/>
      </c>
      <c r="AA1751" s="152" t="str">
        <f t="shared" si="820"/>
        <v/>
      </c>
      <c r="AB1751" s="152" t="str">
        <f t="shared" si="821"/>
        <v/>
      </c>
      <c r="AC1751" s="154" t="str">
        <f t="shared" si="832"/>
        <v/>
      </c>
      <c r="AD1751" s="154" t="str">
        <f t="shared" si="833"/>
        <v/>
      </c>
      <c r="AE1751" s="3" t="str">
        <f t="shared" si="834"/>
        <v/>
      </c>
      <c r="AF1751" s="3" t="str">
        <f t="shared" si="835"/>
        <v/>
      </c>
      <c r="AG1751" s="3" t="str">
        <f t="shared" si="836"/>
        <v/>
      </c>
      <c r="AH1751" s="4" t="str">
        <f t="shared" si="837"/>
        <v/>
      </c>
      <c r="AI1751" s="75" t="str">
        <f t="shared" si="838"/>
        <v/>
      </c>
      <c r="AJ1751" s="75" t="str">
        <f t="shared" si="839"/>
        <v/>
      </c>
    </row>
    <row r="1752" spans="1:36" ht="14.25">
      <c r="A1752" s="41" t="str">
        <f t="shared" si="822"/>
        <v/>
      </c>
      <c r="B1752" s="150" t="str">
        <f>IF(ISNUMBER(A1752),INDEX('MetaTrader Import'!$H$13:$J$5893,TRUNC(((A1752-$A$39+1)-1)/3)+1,MOD((A1752-$A$39+1)-1,3)+1),"")</f>
        <v/>
      </c>
      <c r="C1752" s="43" t="str">
        <f t="shared" si="823"/>
        <v/>
      </c>
      <c r="D1752" s="43" t="str">
        <f t="shared" ca="1" si="813"/>
        <v/>
      </c>
      <c r="E1752" s="43" t="str">
        <f t="shared" si="824"/>
        <v/>
      </c>
      <c r="F1752" s="43" t="str">
        <f t="shared" si="825"/>
        <v/>
      </c>
      <c r="G1752" s="43" t="str">
        <f>IF(A1752&lt;&gt;"",IF(A1752&lt;Data!$G$11*0.25,$C$13/$G$32,IF(A1752&gt;Data!$G$11*0.25,$C$13,$C$13*10)),"")</f>
        <v/>
      </c>
      <c r="H1752" s="43" t="str">
        <f>IF(A1752&lt;&gt;"",IF(Data!$G$9="constant",$C$13,IF(Data!$G$9="squeeze",G1752,F1752)),"")</f>
        <v/>
      </c>
      <c r="I1752" s="38" t="str">
        <f ca="1">IF(ISNUMBER(A1752),NORMINV(RAND(),0,IF(AND(Data!$G$9="squeeze",A1752&lt;Data!$G$11*0.25),$H$32,1)*$C$30*$C$13)*($C$14*$C$12),"")</f>
        <v/>
      </c>
      <c r="J1752" s="42" t="str">
        <f ca="1">IFERROR(IF(Data!$C$6="Real",B1752,I1752+J1751+($C$14*$C$12)*(NORMINV(RAND(),$C$15,CHOOSE($G$13,$C$13,F1752,G1752)))),"")</f>
        <v/>
      </c>
      <c r="K1752" s="88" t="str">
        <f>IF(ISNUMBER(A1752), IF($G$16="fixed",$G$17,MIN(H1752*Data!$C$7*$C$16*0.5,$C$17*Data!$C$7))*$C$12,"")</f>
        <v/>
      </c>
      <c r="L1752" s="42" t="str">
        <f t="shared" ca="1" si="840"/>
        <v/>
      </c>
      <c r="M1752" s="44" t="str">
        <f t="shared" ca="1" si="841"/>
        <v/>
      </c>
      <c r="N1752" s="44" t="str">
        <f t="shared" ca="1" si="842"/>
        <v/>
      </c>
      <c r="O1752" s="108" t="str">
        <f t="shared" si="826"/>
        <v/>
      </c>
      <c r="P1752" s="102" t="str">
        <f t="shared" si="827"/>
        <v/>
      </c>
      <c r="Q1752" s="102" t="str">
        <f t="shared" si="828"/>
        <v/>
      </c>
      <c r="R1752" s="120" t="str">
        <f t="shared" si="829"/>
        <v/>
      </c>
      <c r="S1752" s="54" t="str">
        <f t="shared" si="830"/>
        <v/>
      </c>
      <c r="T1752" s="5" t="str">
        <f t="shared" si="831"/>
        <v/>
      </c>
      <c r="U1752" s="152" t="str">
        <f t="shared" si="814"/>
        <v/>
      </c>
      <c r="V1752" s="152" t="str">
        <f t="shared" si="815"/>
        <v/>
      </c>
      <c r="W1752" s="153" t="str">
        <f t="shared" si="816"/>
        <v/>
      </c>
      <c r="X1752" s="153" t="str">
        <f t="shared" si="817"/>
        <v/>
      </c>
      <c r="Y1752" s="153" t="str">
        <f t="shared" si="818"/>
        <v/>
      </c>
      <c r="Z1752" s="153" t="str">
        <f t="shared" si="819"/>
        <v/>
      </c>
      <c r="AA1752" s="152" t="str">
        <f t="shared" si="820"/>
        <v/>
      </c>
      <c r="AB1752" s="152" t="str">
        <f t="shared" si="821"/>
        <v/>
      </c>
      <c r="AC1752" s="154" t="str">
        <f t="shared" si="832"/>
        <v/>
      </c>
      <c r="AD1752" s="154" t="str">
        <f t="shared" si="833"/>
        <v/>
      </c>
      <c r="AE1752" s="3" t="str">
        <f t="shared" si="834"/>
        <v/>
      </c>
      <c r="AF1752" s="3" t="str">
        <f t="shared" si="835"/>
        <v/>
      </c>
      <c r="AG1752" s="3" t="str">
        <f t="shared" si="836"/>
        <v/>
      </c>
      <c r="AH1752" s="4" t="str">
        <f t="shared" si="837"/>
        <v/>
      </c>
      <c r="AI1752" s="75" t="str">
        <f t="shared" si="838"/>
        <v/>
      </c>
      <c r="AJ1752" s="75" t="str">
        <f t="shared" si="839"/>
        <v/>
      </c>
    </row>
    <row r="1753" spans="1:36" ht="14.25">
      <c r="A1753" s="41" t="str">
        <f t="shared" si="822"/>
        <v/>
      </c>
      <c r="B1753" s="150" t="str">
        <f>IF(ISNUMBER(A1753),INDEX('MetaTrader Import'!$H$13:$J$5893,TRUNC(((A1753-$A$39+1)-1)/3)+1,MOD((A1753-$A$39+1)-1,3)+1),"")</f>
        <v/>
      </c>
      <c r="C1753" s="43" t="str">
        <f t="shared" si="823"/>
        <v/>
      </c>
      <c r="D1753" s="43" t="str">
        <f t="shared" ca="1" si="813"/>
        <v/>
      </c>
      <c r="E1753" s="43" t="str">
        <f t="shared" si="824"/>
        <v/>
      </c>
      <c r="F1753" s="43" t="str">
        <f t="shared" si="825"/>
        <v/>
      </c>
      <c r="G1753" s="43" t="str">
        <f>IF(A1753&lt;&gt;"",IF(A1753&lt;Data!$G$11*0.25,$C$13/$G$32,IF(A1753&gt;Data!$G$11*0.25,$C$13,$C$13*10)),"")</f>
        <v/>
      </c>
      <c r="H1753" s="43" t="str">
        <f>IF(A1753&lt;&gt;"",IF(Data!$G$9="constant",$C$13,IF(Data!$G$9="squeeze",G1753,F1753)),"")</f>
        <v/>
      </c>
      <c r="I1753" s="38" t="str">
        <f ca="1">IF(ISNUMBER(A1753),NORMINV(RAND(),0,IF(AND(Data!$G$9="squeeze",A1753&lt;Data!$G$11*0.25),$H$32,1)*$C$30*$C$13)*($C$14*$C$12),"")</f>
        <v/>
      </c>
      <c r="J1753" s="42" t="str">
        <f ca="1">IFERROR(IF(Data!$C$6="Real",B1753,I1753+J1752+($C$14*$C$12)*(NORMINV(RAND(),$C$15,CHOOSE($G$13,$C$13,F1753,G1753)))),"")</f>
        <v/>
      </c>
      <c r="K1753" s="88" t="str">
        <f>IF(ISNUMBER(A1753), IF($G$16="fixed",$G$17,MIN(H1753*Data!$C$7*$C$16*0.5,$C$17*Data!$C$7))*$C$12,"")</f>
        <v/>
      </c>
      <c r="L1753" s="42" t="str">
        <f t="shared" ca="1" si="840"/>
        <v/>
      </c>
      <c r="M1753" s="44" t="str">
        <f t="shared" ca="1" si="841"/>
        <v/>
      </c>
      <c r="N1753" s="44" t="str">
        <f t="shared" ca="1" si="842"/>
        <v/>
      </c>
      <c r="O1753" s="108" t="str">
        <f t="shared" si="826"/>
        <v/>
      </c>
      <c r="P1753" s="102" t="str">
        <f t="shared" si="827"/>
        <v/>
      </c>
      <c r="Q1753" s="102" t="str">
        <f t="shared" si="828"/>
        <v/>
      </c>
      <c r="R1753" s="120" t="str">
        <f t="shared" si="829"/>
        <v/>
      </c>
      <c r="S1753" s="54" t="str">
        <f t="shared" si="830"/>
        <v/>
      </c>
      <c r="T1753" s="5" t="str">
        <f t="shared" si="831"/>
        <v/>
      </c>
      <c r="U1753" s="152" t="str">
        <f t="shared" si="814"/>
        <v/>
      </c>
      <c r="V1753" s="152" t="str">
        <f t="shared" si="815"/>
        <v/>
      </c>
      <c r="W1753" s="153" t="str">
        <f t="shared" si="816"/>
        <v/>
      </c>
      <c r="X1753" s="153" t="str">
        <f t="shared" si="817"/>
        <v/>
      </c>
      <c r="Y1753" s="153" t="str">
        <f t="shared" si="818"/>
        <v/>
      </c>
      <c r="Z1753" s="153" t="str">
        <f t="shared" si="819"/>
        <v/>
      </c>
      <c r="AA1753" s="152" t="str">
        <f t="shared" si="820"/>
        <v/>
      </c>
      <c r="AB1753" s="152" t="str">
        <f t="shared" si="821"/>
        <v/>
      </c>
      <c r="AC1753" s="154" t="str">
        <f t="shared" si="832"/>
        <v/>
      </c>
      <c r="AD1753" s="154" t="str">
        <f t="shared" si="833"/>
        <v/>
      </c>
      <c r="AE1753" s="3" t="str">
        <f t="shared" si="834"/>
        <v/>
      </c>
      <c r="AF1753" s="3" t="str">
        <f t="shared" si="835"/>
        <v/>
      </c>
      <c r="AG1753" s="3" t="str">
        <f t="shared" si="836"/>
        <v/>
      </c>
      <c r="AH1753" s="4" t="str">
        <f t="shared" si="837"/>
        <v/>
      </c>
      <c r="AI1753" s="75" t="str">
        <f t="shared" si="838"/>
        <v/>
      </c>
      <c r="AJ1753" s="75" t="str">
        <f t="shared" si="839"/>
        <v/>
      </c>
    </row>
    <row r="1754" spans="1:36" ht="14.25">
      <c r="A1754" s="41" t="str">
        <f t="shared" si="822"/>
        <v/>
      </c>
      <c r="B1754" s="150" t="str">
        <f>IF(ISNUMBER(A1754),INDEX('MetaTrader Import'!$H$13:$J$5893,TRUNC(((A1754-$A$39+1)-1)/3)+1,MOD((A1754-$A$39+1)-1,3)+1),"")</f>
        <v/>
      </c>
      <c r="C1754" s="43" t="str">
        <f t="shared" si="823"/>
        <v/>
      </c>
      <c r="D1754" s="43" t="str">
        <f t="shared" ca="1" si="813"/>
        <v/>
      </c>
      <c r="E1754" s="43" t="str">
        <f t="shared" si="824"/>
        <v/>
      </c>
      <c r="F1754" s="43" t="str">
        <f t="shared" si="825"/>
        <v/>
      </c>
      <c r="G1754" s="43" t="str">
        <f>IF(A1754&lt;&gt;"",IF(A1754&lt;Data!$G$11*0.25,$C$13/$G$32,IF(A1754&gt;Data!$G$11*0.25,$C$13,$C$13*10)),"")</f>
        <v/>
      </c>
      <c r="H1754" s="43" t="str">
        <f>IF(A1754&lt;&gt;"",IF(Data!$G$9="constant",$C$13,IF(Data!$G$9="squeeze",G1754,F1754)),"")</f>
        <v/>
      </c>
      <c r="I1754" s="38" t="str">
        <f ca="1">IF(ISNUMBER(A1754),NORMINV(RAND(),0,IF(AND(Data!$G$9="squeeze",A1754&lt;Data!$G$11*0.25),$H$32,1)*$C$30*$C$13)*($C$14*$C$12),"")</f>
        <v/>
      </c>
      <c r="J1754" s="42" t="str">
        <f ca="1">IFERROR(IF(Data!$C$6="Real",B1754,I1754+J1753+($C$14*$C$12)*(NORMINV(RAND(),$C$15,CHOOSE($G$13,$C$13,F1754,G1754)))),"")</f>
        <v/>
      </c>
      <c r="K1754" s="88" t="str">
        <f>IF(ISNUMBER(A1754), IF($G$16="fixed",$G$17,MIN(H1754*Data!$C$7*$C$16*0.5,$C$17*Data!$C$7))*$C$12,"")</f>
        <v/>
      </c>
      <c r="L1754" s="42" t="str">
        <f t="shared" ca="1" si="840"/>
        <v/>
      </c>
      <c r="M1754" s="44" t="str">
        <f t="shared" ca="1" si="841"/>
        <v/>
      </c>
      <c r="N1754" s="44" t="str">
        <f t="shared" ca="1" si="842"/>
        <v/>
      </c>
      <c r="O1754" s="108" t="str">
        <f t="shared" si="826"/>
        <v/>
      </c>
      <c r="P1754" s="102" t="str">
        <f t="shared" si="827"/>
        <v/>
      </c>
      <c r="Q1754" s="102" t="str">
        <f t="shared" si="828"/>
        <v/>
      </c>
      <c r="R1754" s="120" t="str">
        <f t="shared" si="829"/>
        <v/>
      </c>
      <c r="S1754" s="54" t="str">
        <f t="shared" si="830"/>
        <v/>
      </c>
      <c r="T1754" s="5" t="str">
        <f t="shared" si="831"/>
        <v/>
      </c>
      <c r="U1754" s="152" t="str">
        <f t="shared" si="814"/>
        <v/>
      </c>
      <c r="V1754" s="152" t="str">
        <f t="shared" si="815"/>
        <v/>
      </c>
      <c r="W1754" s="153" t="str">
        <f t="shared" si="816"/>
        <v/>
      </c>
      <c r="X1754" s="153" t="str">
        <f t="shared" si="817"/>
        <v/>
      </c>
      <c r="Y1754" s="153" t="str">
        <f t="shared" si="818"/>
        <v/>
      </c>
      <c r="Z1754" s="153" t="str">
        <f t="shared" si="819"/>
        <v/>
      </c>
      <c r="AA1754" s="152" t="str">
        <f t="shared" si="820"/>
        <v/>
      </c>
      <c r="AB1754" s="152" t="str">
        <f t="shared" si="821"/>
        <v/>
      </c>
      <c r="AC1754" s="154" t="str">
        <f t="shared" si="832"/>
        <v/>
      </c>
      <c r="AD1754" s="154" t="str">
        <f t="shared" si="833"/>
        <v/>
      </c>
      <c r="AE1754" s="3" t="str">
        <f t="shared" si="834"/>
        <v/>
      </c>
      <c r="AF1754" s="3" t="str">
        <f t="shared" si="835"/>
        <v/>
      </c>
      <c r="AG1754" s="3" t="str">
        <f t="shared" si="836"/>
        <v/>
      </c>
      <c r="AH1754" s="4" t="str">
        <f t="shared" si="837"/>
        <v/>
      </c>
      <c r="AI1754" s="75" t="str">
        <f t="shared" si="838"/>
        <v/>
      </c>
      <c r="AJ1754" s="75" t="str">
        <f t="shared" si="839"/>
        <v/>
      </c>
    </row>
    <row r="1755" spans="1:36" ht="14.25">
      <c r="A1755" s="41" t="str">
        <f t="shared" si="822"/>
        <v/>
      </c>
      <c r="B1755" s="150" t="str">
        <f>IF(ISNUMBER(A1755),INDEX('MetaTrader Import'!$H$13:$J$5893,TRUNC(((A1755-$A$39+1)-1)/3)+1,MOD((A1755-$A$39+1)-1,3)+1),"")</f>
        <v/>
      </c>
      <c r="C1755" s="43" t="str">
        <f t="shared" si="823"/>
        <v/>
      </c>
      <c r="D1755" s="43" t="str">
        <f t="shared" ca="1" si="813"/>
        <v/>
      </c>
      <c r="E1755" s="43" t="str">
        <f t="shared" si="824"/>
        <v/>
      </c>
      <c r="F1755" s="43" t="str">
        <f t="shared" si="825"/>
        <v/>
      </c>
      <c r="G1755" s="43" t="str">
        <f>IF(A1755&lt;&gt;"",IF(A1755&lt;Data!$G$11*0.25,$C$13/$G$32,IF(A1755&gt;Data!$G$11*0.25,$C$13,$C$13*10)),"")</f>
        <v/>
      </c>
      <c r="H1755" s="43" t="str">
        <f>IF(A1755&lt;&gt;"",IF(Data!$G$9="constant",$C$13,IF(Data!$G$9="squeeze",G1755,F1755)),"")</f>
        <v/>
      </c>
      <c r="I1755" s="38" t="str">
        <f ca="1">IF(ISNUMBER(A1755),NORMINV(RAND(),0,IF(AND(Data!$G$9="squeeze",A1755&lt;Data!$G$11*0.25),$H$32,1)*$C$30*$C$13)*($C$14*$C$12),"")</f>
        <v/>
      </c>
      <c r="J1755" s="42" t="str">
        <f ca="1">IFERROR(IF(Data!$C$6="Real",B1755,I1755+J1754+($C$14*$C$12)*(NORMINV(RAND(),$C$15,CHOOSE($G$13,$C$13,F1755,G1755)))),"")</f>
        <v/>
      </c>
      <c r="K1755" s="88" t="str">
        <f>IF(ISNUMBER(A1755), IF($G$16="fixed",$G$17,MIN(H1755*Data!$C$7*$C$16*0.5,$C$17*Data!$C$7))*$C$12,"")</f>
        <v/>
      </c>
      <c r="L1755" s="42" t="str">
        <f t="shared" ca="1" si="840"/>
        <v/>
      </c>
      <c r="M1755" s="44" t="str">
        <f t="shared" ca="1" si="841"/>
        <v/>
      </c>
      <c r="N1755" s="44" t="str">
        <f t="shared" ca="1" si="842"/>
        <v/>
      </c>
      <c r="O1755" s="108" t="str">
        <f t="shared" si="826"/>
        <v/>
      </c>
      <c r="P1755" s="102" t="str">
        <f t="shared" si="827"/>
        <v/>
      </c>
      <c r="Q1755" s="102" t="str">
        <f t="shared" si="828"/>
        <v/>
      </c>
      <c r="R1755" s="120" t="str">
        <f t="shared" si="829"/>
        <v/>
      </c>
      <c r="S1755" s="54" t="str">
        <f t="shared" si="830"/>
        <v/>
      </c>
      <c r="T1755" s="5" t="str">
        <f t="shared" si="831"/>
        <v/>
      </c>
      <c r="U1755" s="152" t="str">
        <f t="shared" si="814"/>
        <v/>
      </c>
      <c r="V1755" s="152" t="str">
        <f t="shared" si="815"/>
        <v/>
      </c>
      <c r="W1755" s="153" t="str">
        <f t="shared" si="816"/>
        <v/>
      </c>
      <c r="X1755" s="153" t="str">
        <f t="shared" si="817"/>
        <v/>
      </c>
      <c r="Y1755" s="153" t="str">
        <f t="shared" si="818"/>
        <v/>
      </c>
      <c r="Z1755" s="153" t="str">
        <f t="shared" si="819"/>
        <v/>
      </c>
      <c r="AA1755" s="152" t="str">
        <f t="shared" si="820"/>
        <v/>
      </c>
      <c r="AB1755" s="152" t="str">
        <f t="shared" si="821"/>
        <v/>
      </c>
      <c r="AC1755" s="154" t="str">
        <f t="shared" si="832"/>
        <v/>
      </c>
      <c r="AD1755" s="154" t="str">
        <f t="shared" si="833"/>
        <v/>
      </c>
      <c r="AE1755" s="3" t="str">
        <f t="shared" si="834"/>
        <v/>
      </c>
      <c r="AF1755" s="3" t="str">
        <f t="shared" si="835"/>
        <v/>
      </c>
      <c r="AG1755" s="3" t="str">
        <f t="shared" si="836"/>
        <v/>
      </c>
      <c r="AH1755" s="4" t="str">
        <f t="shared" si="837"/>
        <v/>
      </c>
      <c r="AI1755" s="75" t="str">
        <f t="shared" si="838"/>
        <v/>
      </c>
      <c r="AJ1755" s="75" t="str">
        <f t="shared" si="839"/>
        <v/>
      </c>
    </row>
    <row r="1756" spans="1:36" ht="14.25">
      <c r="A1756" s="41" t="str">
        <f t="shared" si="822"/>
        <v/>
      </c>
      <c r="B1756" s="150" t="str">
        <f>IF(ISNUMBER(A1756),INDEX('MetaTrader Import'!$H$13:$J$5893,TRUNC(((A1756-$A$39+1)-1)/3)+1,MOD((A1756-$A$39+1)-1,3)+1),"")</f>
        <v/>
      </c>
      <c r="C1756" s="43" t="str">
        <f t="shared" si="823"/>
        <v/>
      </c>
      <c r="D1756" s="43" t="str">
        <f t="shared" ca="1" si="813"/>
        <v/>
      </c>
      <c r="E1756" s="43" t="str">
        <f t="shared" si="824"/>
        <v/>
      </c>
      <c r="F1756" s="43" t="str">
        <f t="shared" si="825"/>
        <v/>
      </c>
      <c r="G1756" s="43" t="str">
        <f>IF(A1756&lt;&gt;"",IF(A1756&lt;Data!$G$11*0.25,$C$13/$G$32,IF(A1756&gt;Data!$G$11*0.25,$C$13,$C$13*10)),"")</f>
        <v/>
      </c>
      <c r="H1756" s="43" t="str">
        <f>IF(A1756&lt;&gt;"",IF(Data!$G$9="constant",$C$13,IF(Data!$G$9="squeeze",G1756,F1756)),"")</f>
        <v/>
      </c>
      <c r="I1756" s="38" t="str">
        <f ca="1">IF(ISNUMBER(A1756),NORMINV(RAND(),0,IF(AND(Data!$G$9="squeeze",A1756&lt;Data!$G$11*0.25),$H$32,1)*$C$30*$C$13)*($C$14*$C$12),"")</f>
        <v/>
      </c>
      <c r="J1756" s="42" t="str">
        <f ca="1">IFERROR(IF(Data!$C$6="Real",B1756,I1756+J1755+($C$14*$C$12)*(NORMINV(RAND(),$C$15,CHOOSE($G$13,$C$13,F1756,G1756)))),"")</f>
        <v/>
      </c>
      <c r="K1756" s="88" t="str">
        <f>IF(ISNUMBER(A1756), IF($G$16="fixed",$G$17,MIN(H1756*Data!$C$7*$C$16*0.5,$C$17*Data!$C$7))*$C$12,"")</f>
        <v/>
      </c>
      <c r="L1756" s="42" t="str">
        <f t="shared" ca="1" si="840"/>
        <v/>
      </c>
      <c r="M1756" s="44" t="str">
        <f t="shared" ca="1" si="841"/>
        <v/>
      </c>
      <c r="N1756" s="44" t="str">
        <f t="shared" ca="1" si="842"/>
        <v/>
      </c>
      <c r="O1756" s="108" t="str">
        <f t="shared" si="826"/>
        <v/>
      </c>
      <c r="P1756" s="102" t="str">
        <f t="shared" si="827"/>
        <v/>
      </c>
      <c r="Q1756" s="102" t="str">
        <f t="shared" si="828"/>
        <v/>
      </c>
      <c r="R1756" s="120" t="str">
        <f t="shared" si="829"/>
        <v/>
      </c>
      <c r="S1756" s="54" t="str">
        <f t="shared" si="830"/>
        <v/>
      </c>
      <c r="T1756" s="5" t="str">
        <f t="shared" si="831"/>
        <v/>
      </c>
      <c r="U1756" s="152" t="str">
        <f t="shared" si="814"/>
        <v/>
      </c>
      <c r="V1756" s="152" t="str">
        <f t="shared" si="815"/>
        <v/>
      </c>
      <c r="W1756" s="153" t="str">
        <f t="shared" si="816"/>
        <v/>
      </c>
      <c r="X1756" s="153" t="str">
        <f t="shared" si="817"/>
        <v/>
      </c>
      <c r="Y1756" s="153" t="str">
        <f t="shared" si="818"/>
        <v/>
      </c>
      <c r="Z1756" s="153" t="str">
        <f t="shared" si="819"/>
        <v/>
      </c>
      <c r="AA1756" s="152" t="str">
        <f t="shared" si="820"/>
        <v/>
      </c>
      <c r="AB1756" s="152" t="str">
        <f t="shared" si="821"/>
        <v/>
      </c>
      <c r="AC1756" s="154" t="str">
        <f t="shared" si="832"/>
        <v/>
      </c>
      <c r="AD1756" s="154" t="str">
        <f t="shared" si="833"/>
        <v/>
      </c>
      <c r="AE1756" s="3" t="str">
        <f t="shared" si="834"/>
        <v/>
      </c>
      <c r="AF1756" s="3" t="str">
        <f t="shared" si="835"/>
        <v/>
      </c>
      <c r="AG1756" s="3" t="str">
        <f t="shared" si="836"/>
        <v/>
      </c>
      <c r="AH1756" s="4" t="str">
        <f t="shared" si="837"/>
        <v/>
      </c>
      <c r="AI1756" s="75" t="str">
        <f t="shared" si="838"/>
        <v/>
      </c>
      <c r="AJ1756" s="75" t="str">
        <f t="shared" si="839"/>
        <v/>
      </c>
    </row>
    <row r="1757" spans="1:36" ht="14.25">
      <c r="A1757" s="41" t="str">
        <f t="shared" si="822"/>
        <v/>
      </c>
      <c r="B1757" s="150" t="str">
        <f>IF(ISNUMBER(A1757),INDEX('MetaTrader Import'!$H$13:$J$5893,TRUNC(((A1757-$A$39+1)-1)/3)+1,MOD((A1757-$A$39+1)-1,3)+1),"")</f>
        <v/>
      </c>
      <c r="C1757" s="43" t="str">
        <f t="shared" si="823"/>
        <v/>
      </c>
      <c r="D1757" s="43" t="str">
        <f t="shared" ca="1" si="813"/>
        <v/>
      </c>
      <c r="E1757" s="43" t="str">
        <f t="shared" si="824"/>
        <v/>
      </c>
      <c r="F1757" s="43" t="str">
        <f t="shared" si="825"/>
        <v/>
      </c>
      <c r="G1757" s="43" t="str">
        <f>IF(A1757&lt;&gt;"",IF(A1757&lt;Data!$G$11*0.25,$C$13/$G$32,IF(A1757&gt;Data!$G$11*0.25,$C$13,$C$13*10)),"")</f>
        <v/>
      </c>
      <c r="H1757" s="43" t="str">
        <f>IF(A1757&lt;&gt;"",IF(Data!$G$9="constant",$C$13,IF(Data!$G$9="squeeze",G1757,F1757)),"")</f>
        <v/>
      </c>
      <c r="I1757" s="38" t="str">
        <f ca="1">IF(ISNUMBER(A1757),NORMINV(RAND(),0,IF(AND(Data!$G$9="squeeze",A1757&lt;Data!$G$11*0.25),$H$32,1)*$C$30*$C$13)*($C$14*$C$12),"")</f>
        <v/>
      </c>
      <c r="J1757" s="42" t="str">
        <f ca="1">IFERROR(IF(Data!$C$6="Real",B1757,I1757+J1756+($C$14*$C$12)*(NORMINV(RAND(),$C$15,CHOOSE($G$13,$C$13,F1757,G1757)))),"")</f>
        <v/>
      </c>
      <c r="K1757" s="88" t="str">
        <f>IF(ISNUMBER(A1757), IF($G$16="fixed",$G$17,MIN(H1757*Data!$C$7*$C$16*0.5,$C$17*Data!$C$7))*$C$12,"")</f>
        <v/>
      </c>
      <c r="L1757" s="42" t="str">
        <f t="shared" ca="1" si="840"/>
        <v/>
      </c>
      <c r="M1757" s="44" t="str">
        <f t="shared" ca="1" si="841"/>
        <v/>
      </c>
      <c r="N1757" s="44" t="str">
        <f t="shared" ca="1" si="842"/>
        <v/>
      </c>
      <c r="O1757" s="108" t="str">
        <f t="shared" si="826"/>
        <v/>
      </c>
      <c r="P1757" s="102" t="str">
        <f t="shared" si="827"/>
        <v/>
      </c>
      <c r="Q1757" s="102" t="str">
        <f t="shared" si="828"/>
        <v/>
      </c>
      <c r="R1757" s="120" t="str">
        <f t="shared" si="829"/>
        <v/>
      </c>
      <c r="S1757" s="54" t="str">
        <f t="shared" si="830"/>
        <v/>
      </c>
      <c r="T1757" s="5" t="str">
        <f t="shared" si="831"/>
        <v/>
      </c>
      <c r="U1757" s="152" t="str">
        <f t="shared" si="814"/>
        <v/>
      </c>
      <c r="V1757" s="152" t="str">
        <f t="shared" si="815"/>
        <v/>
      </c>
      <c r="W1757" s="153" t="str">
        <f t="shared" si="816"/>
        <v/>
      </c>
      <c r="X1757" s="153" t="str">
        <f t="shared" si="817"/>
        <v/>
      </c>
      <c r="Y1757" s="153" t="str">
        <f t="shared" si="818"/>
        <v/>
      </c>
      <c r="Z1757" s="153" t="str">
        <f t="shared" si="819"/>
        <v/>
      </c>
      <c r="AA1757" s="152" t="str">
        <f t="shared" si="820"/>
        <v/>
      </c>
      <c r="AB1757" s="152" t="str">
        <f t="shared" si="821"/>
        <v/>
      </c>
      <c r="AC1757" s="154" t="str">
        <f t="shared" si="832"/>
        <v/>
      </c>
      <c r="AD1757" s="154" t="str">
        <f t="shared" si="833"/>
        <v/>
      </c>
      <c r="AE1757" s="3" t="str">
        <f t="shared" si="834"/>
        <v/>
      </c>
      <c r="AF1757" s="3" t="str">
        <f t="shared" si="835"/>
        <v/>
      </c>
      <c r="AG1757" s="3" t="str">
        <f t="shared" si="836"/>
        <v/>
      </c>
      <c r="AH1757" s="4" t="str">
        <f t="shared" si="837"/>
        <v/>
      </c>
      <c r="AI1757" s="75" t="str">
        <f t="shared" si="838"/>
        <v/>
      </c>
      <c r="AJ1757" s="75" t="str">
        <f t="shared" si="839"/>
        <v/>
      </c>
    </row>
    <row r="1758" spans="1:36" ht="14.25">
      <c r="A1758" s="41" t="str">
        <f t="shared" si="822"/>
        <v/>
      </c>
      <c r="B1758" s="150" t="str">
        <f>IF(ISNUMBER(A1758),INDEX('MetaTrader Import'!$H$13:$J$5893,TRUNC(((A1758-$A$39+1)-1)/3)+1,MOD((A1758-$A$39+1)-1,3)+1),"")</f>
        <v/>
      </c>
      <c r="C1758" s="43" t="str">
        <f t="shared" si="823"/>
        <v/>
      </c>
      <c r="D1758" s="43" t="str">
        <f t="shared" ca="1" si="813"/>
        <v/>
      </c>
      <c r="E1758" s="43" t="str">
        <f t="shared" si="824"/>
        <v/>
      </c>
      <c r="F1758" s="43" t="str">
        <f t="shared" si="825"/>
        <v/>
      </c>
      <c r="G1758" s="43" t="str">
        <f>IF(A1758&lt;&gt;"",IF(A1758&lt;Data!$G$11*0.25,$C$13/$G$32,IF(A1758&gt;Data!$G$11*0.25,$C$13,$C$13*10)),"")</f>
        <v/>
      </c>
      <c r="H1758" s="43" t="str">
        <f>IF(A1758&lt;&gt;"",IF(Data!$G$9="constant",$C$13,IF(Data!$G$9="squeeze",G1758,F1758)),"")</f>
        <v/>
      </c>
      <c r="I1758" s="38" t="str">
        <f ca="1">IF(ISNUMBER(A1758),NORMINV(RAND(),0,IF(AND(Data!$G$9="squeeze",A1758&lt;Data!$G$11*0.25),$H$32,1)*$C$30*$C$13)*($C$14*$C$12),"")</f>
        <v/>
      </c>
      <c r="J1758" s="42" t="str">
        <f ca="1">IFERROR(IF(Data!$C$6="Real",B1758,I1758+J1757+($C$14*$C$12)*(NORMINV(RAND(),$C$15,CHOOSE($G$13,$C$13,F1758,G1758)))),"")</f>
        <v/>
      </c>
      <c r="K1758" s="88" t="str">
        <f>IF(ISNUMBER(A1758), IF($G$16="fixed",$G$17,MIN(H1758*Data!$C$7*$C$16*0.5,$C$17*Data!$C$7))*$C$12,"")</f>
        <v/>
      </c>
      <c r="L1758" s="42" t="str">
        <f t="shared" ca="1" si="840"/>
        <v/>
      </c>
      <c r="M1758" s="44" t="str">
        <f t="shared" ca="1" si="841"/>
        <v/>
      </c>
      <c r="N1758" s="44" t="str">
        <f t="shared" ca="1" si="842"/>
        <v/>
      </c>
      <c r="O1758" s="108" t="str">
        <f t="shared" si="826"/>
        <v/>
      </c>
      <c r="P1758" s="102" t="str">
        <f t="shared" si="827"/>
        <v/>
      </c>
      <c r="Q1758" s="102" t="str">
        <f t="shared" si="828"/>
        <v/>
      </c>
      <c r="R1758" s="120" t="str">
        <f t="shared" si="829"/>
        <v/>
      </c>
      <c r="S1758" s="54" t="str">
        <f t="shared" si="830"/>
        <v/>
      </c>
      <c r="T1758" s="5" t="str">
        <f t="shared" si="831"/>
        <v/>
      </c>
      <c r="U1758" s="152" t="str">
        <f t="shared" si="814"/>
        <v/>
      </c>
      <c r="V1758" s="152" t="str">
        <f t="shared" si="815"/>
        <v/>
      </c>
      <c r="W1758" s="153" t="str">
        <f t="shared" si="816"/>
        <v/>
      </c>
      <c r="X1758" s="153" t="str">
        <f t="shared" si="817"/>
        <v/>
      </c>
      <c r="Y1758" s="153" t="str">
        <f t="shared" si="818"/>
        <v/>
      </c>
      <c r="Z1758" s="153" t="str">
        <f t="shared" si="819"/>
        <v/>
      </c>
      <c r="AA1758" s="152" t="str">
        <f t="shared" si="820"/>
        <v/>
      </c>
      <c r="AB1758" s="152" t="str">
        <f t="shared" si="821"/>
        <v/>
      </c>
      <c r="AC1758" s="154" t="str">
        <f t="shared" si="832"/>
        <v/>
      </c>
      <c r="AD1758" s="154" t="str">
        <f t="shared" si="833"/>
        <v/>
      </c>
      <c r="AE1758" s="3" t="str">
        <f t="shared" si="834"/>
        <v/>
      </c>
      <c r="AF1758" s="3" t="str">
        <f t="shared" si="835"/>
        <v/>
      </c>
      <c r="AG1758" s="3" t="str">
        <f t="shared" si="836"/>
        <v/>
      </c>
      <c r="AH1758" s="4" t="str">
        <f t="shared" si="837"/>
        <v/>
      </c>
      <c r="AI1758" s="75" t="str">
        <f t="shared" si="838"/>
        <v/>
      </c>
      <c r="AJ1758" s="75" t="str">
        <f t="shared" si="839"/>
        <v/>
      </c>
    </row>
    <row r="1759" spans="1:36" ht="14.25">
      <c r="A1759" s="41" t="str">
        <f t="shared" si="822"/>
        <v/>
      </c>
      <c r="B1759" s="150" t="str">
        <f>IF(ISNUMBER(A1759),INDEX('MetaTrader Import'!$H$13:$J$5893,TRUNC(((A1759-$A$39+1)-1)/3)+1,MOD((A1759-$A$39+1)-1,3)+1),"")</f>
        <v/>
      </c>
      <c r="C1759" s="43" t="str">
        <f t="shared" si="823"/>
        <v/>
      </c>
      <c r="D1759" s="43" t="str">
        <f t="shared" ca="1" si="813"/>
        <v/>
      </c>
      <c r="E1759" s="43" t="str">
        <f t="shared" si="824"/>
        <v/>
      </c>
      <c r="F1759" s="43" t="str">
        <f t="shared" si="825"/>
        <v/>
      </c>
      <c r="G1759" s="43" t="str">
        <f>IF(A1759&lt;&gt;"",IF(A1759&lt;Data!$G$11*0.25,$C$13/$G$32,IF(A1759&gt;Data!$G$11*0.25,$C$13,$C$13*10)),"")</f>
        <v/>
      </c>
      <c r="H1759" s="43" t="str">
        <f>IF(A1759&lt;&gt;"",IF(Data!$G$9="constant",$C$13,IF(Data!$G$9="squeeze",G1759,F1759)),"")</f>
        <v/>
      </c>
      <c r="I1759" s="38" t="str">
        <f ca="1">IF(ISNUMBER(A1759),NORMINV(RAND(),0,IF(AND(Data!$G$9="squeeze",A1759&lt;Data!$G$11*0.25),$H$32,1)*$C$30*$C$13)*($C$14*$C$12),"")</f>
        <v/>
      </c>
      <c r="J1759" s="42" t="str">
        <f ca="1">IFERROR(IF(Data!$C$6="Real",B1759,I1759+J1758+($C$14*$C$12)*(NORMINV(RAND(),$C$15,CHOOSE($G$13,$C$13,F1759,G1759)))),"")</f>
        <v/>
      </c>
      <c r="K1759" s="88" t="str">
        <f>IF(ISNUMBER(A1759), IF($G$16="fixed",$G$17,MIN(H1759*Data!$C$7*$C$16*0.5,$C$17*Data!$C$7))*$C$12,"")</f>
        <v/>
      </c>
      <c r="L1759" s="42" t="str">
        <f t="shared" ca="1" si="840"/>
        <v/>
      </c>
      <c r="M1759" s="44" t="str">
        <f t="shared" ca="1" si="841"/>
        <v/>
      </c>
      <c r="N1759" s="44" t="str">
        <f t="shared" ca="1" si="842"/>
        <v/>
      </c>
      <c r="O1759" s="108" t="str">
        <f t="shared" si="826"/>
        <v/>
      </c>
      <c r="P1759" s="102" t="str">
        <f t="shared" si="827"/>
        <v/>
      </c>
      <c r="Q1759" s="102" t="str">
        <f t="shared" si="828"/>
        <v/>
      </c>
      <c r="R1759" s="120" t="str">
        <f t="shared" si="829"/>
        <v/>
      </c>
      <c r="S1759" s="54" t="str">
        <f t="shared" si="830"/>
        <v/>
      </c>
      <c r="T1759" s="5" t="str">
        <f t="shared" si="831"/>
        <v/>
      </c>
      <c r="U1759" s="152" t="str">
        <f t="shared" si="814"/>
        <v/>
      </c>
      <c r="V1759" s="152" t="str">
        <f t="shared" si="815"/>
        <v/>
      </c>
      <c r="W1759" s="153" t="str">
        <f t="shared" si="816"/>
        <v/>
      </c>
      <c r="X1759" s="153" t="str">
        <f t="shared" si="817"/>
        <v/>
      </c>
      <c r="Y1759" s="153" t="str">
        <f t="shared" si="818"/>
        <v/>
      </c>
      <c r="Z1759" s="153" t="str">
        <f t="shared" si="819"/>
        <v/>
      </c>
      <c r="AA1759" s="152" t="str">
        <f t="shared" si="820"/>
        <v/>
      </c>
      <c r="AB1759" s="152" t="str">
        <f t="shared" si="821"/>
        <v/>
      </c>
      <c r="AC1759" s="154" t="str">
        <f t="shared" si="832"/>
        <v/>
      </c>
      <c r="AD1759" s="154" t="str">
        <f t="shared" si="833"/>
        <v/>
      </c>
      <c r="AE1759" s="3" t="str">
        <f t="shared" si="834"/>
        <v/>
      </c>
      <c r="AF1759" s="3" t="str">
        <f t="shared" si="835"/>
        <v/>
      </c>
      <c r="AG1759" s="3" t="str">
        <f t="shared" si="836"/>
        <v/>
      </c>
      <c r="AH1759" s="4" t="str">
        <f t="shared" si="837"/>
        <v/>
      </c>
      <c r="AI1759" s="75" t="str">
        <f t="shared" si="838"/>
        <v/>
      </c>
      <c r="AJ1759" s="75" t="str">
        <f t="shared" si="839"/>
        <v/>
      </c>
    </row>
    <row r="1760" spans="1:36" ht="14.25">
      <c r="A1760" s="41" t="str">
        <f t="shared" si="822"/>
        <v/>
      </c>
      <c r="B1760" s="150" t="str">
        <f>IF(ISNUMBER(A1760),INDEX('MetaTrader Import'!$H$13:$J$5893,TRUNC(((A1760-$A$39+1)-1)/3)+1,MOD((A1760-$A$39+1)-1,3)+1),"")</f>
        <v/>
      </c>
      <c r="C1760" s="43" t="str">
        <f t="shared" si="823"/>
        <v/>
      </c>
      <c r="D1760" s="43" t="str">
        <f t="shared" ca="1" si="813"/>
        <v/>
      </c>
      <c r="E1760" s="43" t="str">
        <f t="shared" si="824"/>
        <v/>
      </c>
      <c r="F1760" s="43" t="str">
        <f t="shared" si="825"/>
        <v/>
      </c>
      <c r="G1760" s="43" t="str">
        <f>IF(A1760&lt;&gt;"",IF(A1760&lt;Data!$G$11*0.25,$C$13/$G$32,IF(A1760&gt;Data!$G$11*0.25,$C$13,$C$13*10)),"")</f>
        <v/>
      </c>
      <c r="H1760" s="43" t="str">
        <f>IF(A1760&lt;&gt;"",IF(Data!$G$9="constant",$C$13,IF(Data!$G$9="squeeze",G1760,F1760)),"")</f>
        <v/>
      </c>
      <c r="I1760" s="38" t="str">
        <f ca="1">IF(ISNUMBER(A1760),NORMINV(RAND(),0,IF(AND(Data!$G$9="squeeze",A1760&lt;Data!$G$11*0.25),$H$32,1)*$C$30*$C$13)*($C$14*$C$12),"")</f>
        <v/>
      </c>
      <c r="J1760" s="42" t="str">
        <f ca="1">IFERROR(IF(Data!$C$6="Real",B1760,I1760+J1759+($C$14*$C$12)*(NORMINV(RAND(),$C$15,CHOOSE($G$13,$C$13,F1760,G1760)))),"")</f>
        <v/>
      </c>
      <c r="K1760" s="88" t="str">
        <f>IF(ISNUMBER(A1760), IF($G$16="fixed",$G$17,MIN(H1760*Data!$C$7*$C$16*0.5,$C$17*Data!$C$7))*$C$12,"")</f>
        <v/>
      </c>
      <c r="L1760" s="42" t="str">
        <f t="shared" ca="1" si="840"/>
        <v/>
      </c>
      <c r="M1760" s="44" t="str">
        <f t="shared" ca="1" si="841"/>
        <v/>
      </c>
      <c r="N1760" s="44" t="str">
        <f t="shared" ca="1" si="842"/>
        <v/>
      </c>
      <c r="O1760" s="108" t="str">
        <f t="shared" si="826"/>
        <v/>
      </c>
      <c r="P1760" s="102" t="str">
        <f t="shared" si="827"/>
        <v/>
      </c>
      <c r="Q1760" s="102" t="str">
        <f t="shared" si="828"/>
        <v/>
      </c>
      <c r="R1760" s="120" t="str">
        <f t="shared" si="829"/>
        <v/>
      </c>
      <c r="S1760" s="54" t="str">
        <f t="shared" si="830"/>
        <v/>
      </c>
      <c r="T1760" s="5" t="str">
        <f t="shared" si="831"/>
        <v/>
      </c>
      <c r="U1760" s="152" t="str">
        <f t="shared" si="814"/>
        <v/>
      </c>
      <c r="V1760" s="152" t="str">
        <f t="shared" si="815"/>
        <v/>
      </c>
      <c r="W1760" s="153" t="str">
        <f t="shared" si="816"/>
        <v/>
      </c>
      <c r="X1760" s="153" t="str">
        <f t="shared" si="817"/>
        <v/>
      </c>
      <c r="Y1760" s="153" t="str">
        <f t="shared" si="818"/>
        <v/>
      </c>
      <c r="Z1760" s="153" t="str">
        <f t="shared" si="819"/>
        <v/>
      </c>
      <c r="AA1760" s="152" t="str">
        <f t="shared" si="820"/>
        <v/>
      </c>
      <c r="AB1760" s="152" t="str">
        <f t="shared" si="821"/>
        <v/>
      </c>
      <c r="AC1760" s="154" t="str">
        <f t="shared" si="832"/>
        <v/>
      </c>
      <c r="AD1760" s="154" t="str">
        <f t="shared" si="833"/>
        <v/>
      </c>
      <c r="AE1760" s="3" t="str">
        <f t="shared" si="834"/>
        <v/>
      </c>
      <c r="AF1760" s="3" t="str">
        <f t="shared" si="835"/>
        <v/>
      </c>
      <c r="AG1760" s="3" t="str">
        <f t="shared" si="836"/>
        <v/>
      </c>
      <c r="AH1760" s="4" t="str">
        <f t="shared" si="837"/>
        <v/>
      </c>
      <c r="AI1760" s="75" t="str">
        <f t="shared" si="838"/>
        <v/>
      </c>
      <c r="AJ1760" s="75" t="str">
        <f t="shared" si="839"/>
        <v/>
      </c>
    </row>
    <row r="1761" spans="1:36" ht="14.25">
      <c r="A1761" s="41" t="str">
        <f t="shared" si="822"/>
        <v/>
      </c>
      <c r="B1761" s="150" t="str">
        <f>IF(ISNUMBER(A1761),INDEX('MetaTrader Import'!$H$13:$J$5893,TRUNC(((A1761-$A$39+1)-1)/3)+1,MOD((A1761-$A$39+1)-1,3)+1),"")</f>
        <v/>
      </c>
      <c r="C1761" s="43" t="str">
        <f t="shared" si="823"/>
        <v/>
      </c>
      <c r="D1761" s="43" t="str">
        <f t="shared" ca="1" si="813"/>
        <v/>
      </c>
      <c r="E1761" s="43" t="str">
        <f t="shared" si="824"/>
        <v/>
      </c>
      <c r="F1761" s="43" t="str">
        <f t="shared" si="825"/>
        <v/>
      </c>
      <c r="G1761" s="43" t="str">
        <f>IF(A1761&lt;&gt;"",IF(A1761&lt;Data!$G$11*0.25,$C$13/$G$32,IF(A1761&gt;Data!$G$11*0.25,$C$13,$C$13*10)),"")</f>
        <v/>
      </c>
      <c r="H1761" s="43" t="str">
        <f>IF(A1761&lt;&gt;"",IF(Data!$G$9="constant",$C$13,IF(Data!$G$9="squeeze",G1761,F1761)),"")</f>
        <v/>
      </c>
      <c r="I1761" s="38" t="str">
        <f ca="1">IF(ISNUMBER(A1761),NORMINV(RAND(),0,IF(AND(Data!$G$9="squeeze",A1761&lt;Data!$G$11*0.25),$H$32,1)*$C$30*$C$13)*($C$14*$C$12),"")</f>
        <v/>
      </c>
      <c r="J1761" s="42" t="str">
        <f ca="1">IFERROR(IF(Data!$C$6="Real",B1761,I1761+J1760+($C$14*$C$12)*(NORMINV(RAND(),$C$15,CHOOSE($G$13,$C$13,F1761,G1761)))),"")</f>
        <v/>
      </c>
      <c r="K1761" s="88" t="str">
        <f>IF(ISNUMBER(A1761), IF($G$16="fixed",$G$17,MIN(H1761*Data!$C$7*$C$16*0.5,$C$17*Data!$C$7))*$C$12,"")</f>
        <v/>
      </c>
      <c r="L1761" s="42" t="str">
        <f t="shared" ca="1" si="840"/>
        <v/>
      </c>
      <c r="M1761" s="44" t="str">
        <f t="shared" ca="1" si="841"/>
        <v/>
      </c>
      <c r="N1761" s="44" t="str">
        <f t="shared" ca="1" si="842"/>
        <v/>
      </c>
      <c r="O1761" s="108" t="str">
        <f t="shared" si="826"/>
        <v/>
      </c>
      <c r="P1761" s="102" t="str">
        <f t="shared" si="827"/>
        <v/>
      </c>
      <c r="Q1761" s="102" t="str">
        <f t="shared" si="828"/>
        <v/>
      </c>
      <c r="R1761" s="120" t="str">
        <f t="shared" si="829"/>
        <v/>
      </c>
      <c r="S1761" s="54" t="str">
        <f t="shared" si="830"/>
        <v/>
      </c>
      <c r="T1761" s="5" t="str">
        <f t="shared" si="831"/>
        <v/>
      </c>
      <c r="U1761" s="152" t="str">
        <f t="shared" si="814"/>
        <v/>
      </c>
      <c r="V1761" s="152" t="str">
        <f t="shared" si="815"/>
        <v/>
      </c>
      <c r="W1761" s="153" t="str">
        <f t="shared" si="816"/>
        <v/>
      </c>
      <c r="X1761" s="153" t="str">
        <f t="shared" si="817"/>
        <v/>
      </c>
      <c r="Y1761" s="153" t="str">
        <f t="shared" si="818"/>
        <v/>
      </c>
      <c r="Z1761" s="153" t="str">
        <f t="shared" si="819"/>
        <v/>
      </c>
      <c r="AA1761" s="152" t="str">
        <f t="shared" si="820"/>
        <v/>
      </c>
      <c r="AB1761" s="152" t="str">
        <f t="shared" si="821"/>
        <v/>
      </c>
      <c r="AC1761" s="154" t="str">
        <f t="shared" si="832"/>
        <v/>
      </c>
      <c r="AD1761" s="154" t="str">
        <f t="shared" si="833"/>
        <v/>
      </c>
      <c r="AE1761" s="3" t="str">
        <f t="shared" si="834"/>
        <v/>
      </c>
      <c r="AF1761" s="3" t="str">
        <f t="shared" si="835"/>
        <v/>
      </c>
      <c r="AG1761" s="3" t="str">
        <f t="shared" si="836"/>
        <v/>
      </c>
      <c r="AH1761" s="4" t="str">
        <f t="shared" si="837"/>
        <v/>
      </c>
      <c r="AI1761" s="75" t="str">
        <f t="shared" si="838"/>
        <v/>
      </c>
      <c r="AJ1761" s="75" t="str">
        <f t="shared" si="839"/>
        <v/>
      </c>
    </row>
    <row r="1762" spans="1:36" ht="14.25">
      <c r="A1762" s="41" t="str">
        <f t="shared" si="822"/>
        <v/>
      </c>
      <c r="B1762" s="150" t="str">
        <f>IF(ISNUMBER(A1762),INDEX('MetaTrader Import'!$H$13:$J$5893,TRUNC(((A1762-$A$39+1)-1)/3)+1,MOD((A1762-$A$39+1)-1,3)+1),"")</f>
        <v/>
      </c>
      <c r="C1762" s="43" t="str">
        <f t="shared" si="823"/>
        <v/>
      </c>
      <c r="D1762" s="43" t="str">
        <f t="shared" ca="1" si="813"/>
        <v/>
      </c>
      <c r="E1762" s="43" t="str">
        <f t="shared" si="824"/>
        <v/>
      </c>
      <c r="F1762" s="43" t="str">
        <f t="shared" si="825"/>
        <v/>
      </c>
      <c r="G1762" s="43" t="str">
        <f>IF(A1762&lt;&gt;"",IF(A1762&lt;Data!$G$11*0.25,$C$13/$G$32,IF(A1762&gt;Data!$G$11*0.25,$C$13,$C$13*10)),"")</f>
        <v/>
      </c>
      <c r="H1762" s="43" t="str">
        <f>IF(A1762&lt;&gt;"",IF(Data!$G$9="constant",$C$13,IF(Data!$G$9="squeeze",G1762,F1762)),"")</f>
        <v/>
      </c>
      <c r="I1762" s="38" t="str">
        <f ca="1">IF(ISNUMBER(A1762),NORMINV(RAND(),0,IF(AND(Data!$G$9="squeeze",A1762&lt;Data!$G$11*0.25),$H$32,1)*$C$30*$C$13)*($C$14*$C$12),"")</f>
        <v/>
      </c>
      <c r="J1762" s="42" t="str">
        <f ca="1">IFERROR(IF(Data!$C$6="Real",B1762,I1762+J1761+($C$14*$C$12)*(NORMINV(RAND(),$C$15,CHOOSE($G$13,$C$13,F1762,G1762)))),"")</f>
        <v/>
      </c>
      <c r="K1762" s="88" t="str">
        <f>IF(ISNUMBER(A1762), IF($G$16="fixed",$G$17,MIN(H1762*Data!$C$7*$C$16*0.5,$C$17*Data!$C$7))*$C$12,"")</f>
        <v/>
      </c>
      <c r="L1762" s="42" t="str">
        <f t="shared" ca="1" si="840"/>
        <v/>
      </c>
      <c r="M1762" s="44" t="str">
        <f t="shared" ca="1" si="841"/>
        <v/>
      </c>
      <c r="N1762" s="44" t="str">
        <f t="shared" ca="1" si="842"/>
        <v/>
      </c>
      <c r="O1762" s="108" t="str">
        <f t="shared" si="826"/>
        <v/>
      </c>
      <c r="P1762" s="102" t="str">
        <f t="shared" si="827"/>
        <v/>
      </c>
      <c r="Q1762" s="102" t="str">
        <f t="shared" si="828"/>
        <v/>
      </c>
      <c r="R1762" s="120" t="str">
        <f t="shared" si="829"/>
        <v/>
      </c>
      <c r="S1762" s="54" t="str">
        <f t="shared" si="830"/>
        <v/>
      </c>
      <c r="T1762" s="5" t="str">
        <f t="shared" si="831"/>
        <v/>
      </c>
      <c r="U1762" s="152" t="str">
        <f t="shared" si="814"/>
        <v/>
      </c>
      <c r="V1762" s="152" t="str">
        <f t="shared" si="815"/>
        <v/>
      </c>
      <c r="W1762" s="153" t="str">
        <f t="shared" si="816"/>
        <v/>
      </c>
      <c r="X1762" s="153" t="str">
        <f t="shared" si="817"/>
        <v/>
      </c>
      <c r="Y1762" s="153" t="str">
        <f t="shared" si="818"/>
        <v/>
      </c>
      <c r="Z1762" s="153" t="str">
        <f t="shared" si="819"/>
        <v/>
      </c>
      <c r="AA1762" s="152" t="str">
        <f t="shared" si="820"/>
        <v/>
      </c>
      <c r="AB1762" s="152" t="str">
        <f t="shared" si="821"/>
        <v/>
      </c>
      <c r="AC1762" s="154" t="str">
        <f t="shared" si="832"/>
        <v/>
      </c>
      <c r="AD1762" s="154" t="str">
        <f t="shared" si="833"/>
        <v/>
      </c>
      <c r="AE1762" s="3" t="str">
        <f t="shared" si="834"/>
        <v/>
      </c>
      <c r="AF1762" s="3" t="str">
        <f t="shared" si="835"/>
        <v/>
      </c>
      <c r="AG1762" s="3" t="str">
        <f t="shared" si="836"/>
        <v/>
      </c>
      <c r="AH1762" s="4" t="str">
        <f t="shared" si="837"/>
        <v/>
      </c>
      <c r="AI1762" s="75" t="str">
        <f t="shared" si="838"/>
        <v/>
      </c>
      <c r="AJ1762" s="75" t="str">
        <f t="shared" si="839"/>
        <v/>
      </c>
    </row>
    <row r="1763" spans="1:36" ht="14.25">
      <c r="A1763" s="41" t="str">
        <f t="shared" si="822"/>
        <v/>
      </c>
      <c r="B1763" s="150" t="str">
        <f>IF(ISNUMBER(A1763),INDEX('MetaTrader Import'!$H$13:$J$5893,TRUNC(((A1763-$A$39+1)-1)/3)+1,MOD((A1763-$A$39+1)-1,3)+1),"")</f>
        <v/>
      </c>
      <c r="C1763" s="43" t="str">
        <f t="shared" si="823"/>
        <v/>
      </c>
      <c r="D1763" s="43" t="str">
        <f t="shared" ca="1" si="813"/>
        <v/>
      </c>
      <c r="E1763" s="43" t="str">
        <f t="shared" si="824"/>
        <v/>
      </c>
      <c r="F1763" s="43" t="str">
        <f t="shared" si="825"/>
        <v/>
      </c>
      <c r="G1763" s="43" t="str">
        <f>IF(A1763&lt;&gt;"",IF(A1763&lt;Data!$G$11*0.25,$C$13/$G$32,IF(A1763&gt;Data!$G$11*0.25,$C$13,$C$13*10)),"")</f>
        <v/>
      </c>
      <c r="H1763" s="43" t="str">
        <f>IF(A1763&lt;&gt;"",IF(Data!$G$9="constant",$C$13,IF(Data!$G$9="squeeze",G1763,F1763)),"")</f>
        <v/>
      </c>
      <c r="I1763" s="38" t="str">
        <f ca="1">IF(ISNUMBER(A1763),NORMINV(RAND(),0,IF(AND(Data!$G$9="squeeze",A1763&lt;Data!$G$11*0.25),$H$32,1)*$C$30*$C$13)*($C$14*$C$12),"")</f>
        <v/>
      </c>
      <c r="J1763" s="42" t="str">
        <f ca="1">IFERROR(IF(Data!$C$6="Real",B1763,I1763+J1762+($C$14*$C$12)*(NORMINV(RAND(),$C$15,CHOOSE($G$13,$C$13,F1763,G1763)))),"")</f>
        <v/>
      </c>
      <c r="K1763" s="88" t="str">
        <f>IF(ISNUMBER(A1763), IF($G$16="fixed",$G$17,MIN(H1763*Data!$C$7*$C$16*0.5,$C$17*Data!$C$7))*$C$12,"")</f>
        <v/>
      </c>
      <c r="L1763" s="42" t="str">
        <f t="shared" ca="1" si="840"/>
        <v/>
      </c>
      <c r="M1763" s="44" t="str">
        <f t="shared" ca="1" si="841"/>
        <v/>
      </c>
      <c r="N1763" s="44" t="str">
        <f t="shared" ca="1" si="842"/>
        <v/>
      </c>
      <c r="O1763" s="108" t="str">
        <f t="shared" si="826"/>
        <v/>
      </c>
      <c r="P1763" s="102" t="str">
        <f t="shared" si="827"/>
        <v/>
      </c>
      <c r="Q1763" s="102" t="str">
        <f t="shared" si="828"/>
        <v/>
      </c>
      <c r="R1763" s="120" t="str">
        <f t="shared" si="829"/>
        <v/>
      </c>
      <c r="S1763" s="54" t="str">
        <f t="shared" si="830"/>
        <v/>
      </c>
      <c r="T1763" s="5" t="str">
        <f t="shared" si="831"/>
        <v/>
      </c>
      <c r="U1763" s="152" t="str">
        <f t="shared" si="814"/>
        <v/>
      </c>
      <c r="V1763" s="152" t="str">
        <f t="shared" si="815"/>
        <v/>
      </c>
      <c r="W1763" s="153" t="str">
        <f t="shared" si="816"/>
        <v/>
      </c>
      <c r="X1763" s="153" t="str">
        <f t="shared" si="817"/>
        <v/>
      </c>
      <c r="Y1763" s="153" t="str">
        <f t="shared" si="818"/>
        <v/>
      </c>
      <c r="Z1763" s="153" t="str">
        <f t="shared" si="819"/>
        <v/>
      </c>
      <c r="AA1763" s="152" t="str">
        <f t="shared" si="820"/>
        <v/>
      </c>
      <c r="AB1763" s="152" t="str">
        <f t="shared" si="821"/>
        <v/>
      </c>
      <c r="AC1763" s="154" t="str">
        <f t="shared" si="832"/>
        <v/>
      </c>
      <c r="AD1763" s="154" t="str">
        <f t="shared" si="833"/>
        <v/>
      </c>
      <c r="AE1763" s="3" t="str">
        <f t="shared" si="834"/>
        <v/>
      </c>
      <c r="AF1763" s="3" t="str">
        <f t="shared" si="835"/>
        <v/>
      </c>
      <c r="AG1763" s="3" t="str">
        <f t="shared" si="836"/>
        <v/>
      </c>
      <c r="AH1763" s="4" t="str">
        <f t="shared" si="837"/>
        <v/>
      </c>
      <c r="AI1763" s="75" t="str">
        <f t="shared" si="838"/>
        <v/>
      </c>
      <c r="AJ1763" s="75" t="str">
        <f t="shared" si="839"/>
        <v/>
      </c>
    </row>
    <row r="1764" spans="1:36" ht="14.25">
      <c r="A1764" s="41" t="str">
        <f t="shared" si="822"/>
        <v/>
      </c>
      <c r="B1764" s="150" t="str">
        <f>IF(ISNUMBER(A1764),INDEX('MetaTrader Import'!$H$13:$J$5893,TRUNC(((A1764-$A$39+1)-1)/3)+1,MOD((A1764-$A$39+1)-1,3)+1),"")</f>
        <v/>
      </c>
      <c r="C1764" s="43" t="str">
        <f t="shared" si="823"/>
        <v/>
      </c>
      <c r="D1764" s="43" t="str">
        <f t="shared" ca="1" si="813"/>
        <v/>
      </c>
      <c r="E1764" s="43" t="str">
        <f t="shared" si="824"/>
        <v/>
      </c>
      <c r="F1764" s="43" t="str">
        <f t="shared" si="825"/>
        <v/>
      </c>
      <c r="G1764" s="43" t="str">
        <f>IF(A1764&lt;&gt;"",IF(A1764&lt;Data!$G$11*0.25,$C$13/$G$32,IF(A1764&gt;Data!$G$11*0.25,$C$13,$C$13*10)),"")</f>
        <v/>
      </c>
      <c r="H1764" s="43" t="str">
        <f>IF(A1764&lt;&gt;"",IF(Data!$G$9="constant",$C$13,IF(Data!$G$9="squeeze",G1764,F1764)),"")</f>
        <v/>
      </c>
      <c r="I1764" s="38" t="str">
        <f ca="1">IF(ISNUMBER(A1764),NORMINV(RAND(),0,IF(AND(Data!$G$9="squeeze",A1764&lt;Data!$G$11*0.25),$H$32,1)*$C$30*$C$13)*($C$14*$C$12),"")</f>
        <v/>
      </c>
      <c r="J1764" s="42" t="str">
        <f ca="1">IFERROR(IF(Data!$C$6="Real",B1764,I1764+J1763+($C$14*$C$12)*(NORMINV(RAND(),$C$15,CHOOSE($G$13,$C$13,F1764,G1764)))),"")</f>
        <v/>
      </c>
      <c r="K1764" s="88" t="str">
        <f>IF(ISNUMBER(A1764), IF($G$16="fixed",$G$17,MIN(H1764*Data!$C$7*$C$16*0.5,$C$17*Data!$C$7))*$C$12,"")</f>
        <v/>
      </c>
      <c r="L1764" s="42" t="str">
        <f t="shared" ca="1" si="840"/>
        <v/>
      </c>
      <c r="M1764" s="44" t="str">
        <f t="shared" ca="1" si="841"/>
        <v/>
      </c>
      <c r="N1764" s="44" t="str">
        <f t="shared" ca="1" si="842"/>
        <v/>
      </c>
      <c r="O1764" s="108" t="str">
        <f t="shared" si="826"/>
        <v/>
      </c>
      <c r="P1764" s="102" t="str">
        <f t="shared" si="827"/>
        <v/>
      </c>
      <c r="Q1764" s="102" t="str">
        <f t="shared" si="828"/>
        <v/>
      </c>
      <c r="R1764" s="120" t="str">
        <f t="shared" si="829"/>
        <v/>
      </c>
      <c r="S1764" s="54" t="str">
        <f t="shared" si="830"/>
        <v/>
      </c>
      <c r="T1764" s="5" t="str">
        <f t="shared" si="831"/>
        <v/>
      </c>
      <c r="U1764" s="152" t="str">
        <f t="shared" si="814"/>
        <v/>
      </c>
      <c r="V1764" s="152" t="str">
        <f t="shared" si="815"/>
        <v/>
      </c>
      <c r="W1764" s="153" t="str">
        <f t="shared" si="816"/>
        <v/>
      </c>
      <c r="X1764" s="153" t="str">
        <f t="shared" si="817"/>
        <v/>
      </c>
      <c r="Y1764" s="153" t="str">
        <f t="shared" si="818"/>
        <v/>
      </c>
      <c r="Z1764" s="153" t="str">
        <f t="shared" si="819"/>
        <v/>
      </c>
      <c r="AA1764" s="152" t="str">
        <f t="shared" si="820"/>
        <v/>
      </c>
      <c r="AB1764" s="152" t="str">
        <f t="shared" si="821"/>
        <v/>
      </c>
      <c r="AC1764" s="154" t="str">
        <f t="shared" si="832"/>
        <v/>
      </c>
      <c r="AD1764" s="154" t="str">
        <f t="shared" si="833"/>
        <v/>
      </c>
      <c r="AE1764" s="3" t="str">
        <f t="shared" si="834"/>
        <v/>
      </c>
      <c r="AF1764" s="3" t="str">
        <f t="shared" si="835"/>
        <v/>
      </c>
      <c r="AG1764" s="3" t="str">
        <f t="shared" si="836"/>
        <v/>
      </c>
      <c r="AH1764" s="4" t="str">
        <f t="shared" si="837"/>
        <v/>
      </c>
      <c r="AI1764" s="75" t="str">
        <f t="shared" si="838"/>
        <v/>
      </c>
      <c r="AJ1764" s="75" t="str">
        <f t="shared" si="839"/>
        <v/>
      </c>
    </row>
    <row r="1765" spans="1:36" ht="14.25">
      <c r="A1765" s="41" t="str">
        <f t="shared" si="822"/>
        <v/>
      </c>
      <c r="B1765" s="150" t="str">
        <f>IF(ISNUMBER(A1765),INDEX('MetaTrader Import'!$H$13:$J$5893,TRUNC(((A1765-$A$39+1)-1)/3)+1,MOD((A1765-$A$39+1)-1,3)+1),"")</f>
        <v/>
      </c>
      <c r="C1765" s="43" t="str">
        <f t="shared" si="823"/>
        <v/>
      </c>
      <c r="D1765" s="43" t="str">
        <f t="shared" ca="1" si="813"/>
        <v/>
      </c>
      <c r="E1765" s="43" t="str">
        <f t="shared" si="824"/>
        <v/>
      </c>
      <c r="F1765" s="43" t="str">
        <f t="shared" si="825"/>
        <v/>
      </c>
      <c r="G1765" s="43" t="str">
        <f>IF(A1765&lt;&gt;"",IF(A1765&lt;Data!$G$11*0.25,$C$13/$G$32,IF(A1765&gt;Data!$G$11*0.25,$C$13,$C$13*10)),"")</f>
        <v/>
      </c>
      <c r="H1765" s="43" t="str">
        <f>IF(A1765&lt;&gt;"",IF(Data!$G$9="constant",$C$13,IF(Data!$G$9="squeeze",G1765,F1765)),"")</f>
        <v/>
      </c>
      <c r="I1765" s="38" t="str">
        <f ca="1">IF(ISNUMBER(A1765),NORMINV(RAND(),0,IF(AND(Data!$G$9="squeeze",A1765&lt;Data!$G$11*0.25),$H$32,1)*$C$30*$C$13)*($C$14*$C$12),"")</f>
        <v/>
      </c>
      <c r="J1765" s="42" t="str">
        <f ca="1">IFERROR(IF(Data!$C$6="Real",B1765,I1765+J1764+($C$14*$C$12)*(NORMINV(RAND(),$C$15,CHOOSE($G$13,$C$13,F1765,G1765)))),"")</f>
        <v/>
      </c>
      <c r="K1765" s="88" t="str">
        <f>IF(ISNUMBER(A1765), IF($G$16="fixed",$G$17,MIN(H1765*Data!$C$7*$C$16*0.5,$C$17*Data!$C$7))*$C$12,"")</f>
        <v/>
      </c>
      <c r="L1765" s="42" t="str">
        <f t="shared" ca="1" si="840"/>
        <v/>
      </c>
      <c r="M1765" s="44" t="str">
        <f t="shared" ca="1" si="841"/>
        <v/>
      </c>
      <c r="N1765" s="44" t="str">
        <f t="shared" ca="1" si="842"/>
        <v/>
      </c>
      <c r="O1765" s="108" t="str">
        <f t="shared" si="826"/>
        <v/>
      </c>
      <c r="P1765" s="102" t="str">
        <f t="shared" si="827"/>
        <v/>
      </c>
      <c r="Q1765" s="102" t="str">
        <f t="shared" si="828"/>
        <v/>
      </c>
      <c r="R1765" s="120" t="str">
        <f t="shared" si="829"/>
        <v/>
      </c>
      <c r="S1765" s="54" t="str">
        <f t="shared" si="830"/>
        <v/>
      </c>
      <c r="T1765" s="5" t="str">
        <f t="shared" si="831"/>
        <v/>
      </c>
      <c r="U1765" s="152" t="str">
        <f t="shared" si="814"/>
        <v/>
      </c>
      <c r="V1765" s="152" t="str">
        <f t="shared" si="815"/>
        <v/>
      </c>
      <c r="W1765" s="153" t="str">
        <f t="shared" si="816"/>
        <v/>
      </c>
      <c r="X1765" s="153" t="str">
        <f t="shared" si="817"/>
        <v/>
      </c>
      <c r="Y1765" s="153" t="str">
        <f t="shared" si="818"/>
        <v/>
      </c>
      <c r="Z1765" s="153" t="str">
        <f t="shared" si="819"/>
        <v/>
      </c>
      <c r="AA1765" s="152" t="str">
        <f t="shared" si="820"/>
        <v/>
      </c>
      <c r="AB1765" s="152" t="str">
        <f t="shared" si="821"/>
        <v/>
      </c>
      <c r="AC1765" s="154" t="str">
        <f t="shared" si="832"/>
        <v/>
      </c>
      <c r="AD1765" s="154" t="str">
        <f t="shared" si="833"/>
        <v/>
      </c>
      <c r="AE1765" s="3" t="str">
        <f t="shared" si="834"/>
        <v/>
      </c>
      <c r="AF1765" s="3" t="str">
        <f t="shared" si="835"/>
        <v/>
      </c>
      <c r="AG1765" s="3" t="str">
        <f t="shared" si="836"/>
        <v/>
      </c>
      <c r="AH1765" s="4" t="str">
        <f t="shared" si="837"/>
        <v/>
      </c>
      <c r="AI1765" s="75" t="str">
        <f t="shared" si="838"/>
        <v/>
      </c>
      <c r="AJ1765" s="75" t="str">
        <f t="shared" si="839"/>
        <v/>
      </c>
    </row>
    <row r="1766" spans="1:36" ht="14.25">
      <c r="A1766" s="41" t="str">
        <f t="shared" si="822"/>
        <v/>
      </c>
      <c r="B1766" s="150" t="str">
        <f>IF(ISNUMBER(A1766),INDEX('MetaTrader Import'!$H$13:$J$5893,TRUNC(((A1766-$A$39+1)-1)/3)+1,MOD((A1766-$A$39+1)-1,3)+1),"")</f>
        <v/>
      </c>
      <c r="C1766" s="43" t="str">
        <f t="shared" si="823"/>
        <v/>
      </c>
      <c r="D1766" s="43" t="str">
        <f t="shared" ca="1" si="813"/>
        <v/>
      </c>
      <c r="E1766" s="43" t="str">
        <f t="shared" si="824"/>
        <v/>
      </c>
      <c r="F1766" s="43" t="str">
        <f t="shared" si="825"/>
        <v/>
      </c>
      <c r="G1766" s="43" t="str">
        <f>IF(A1766&lt;&gt;"",IF(A1766&lt;Data!$G$11*0.25,$C$13/$G$32,IF(A1766&gt;Data!$G$11*0.25,$C$13,$C$13*10)),"")</f>
        <v/>
      </c>
      <c r="H1766" s="43" t="str">
        <f>IF(A1766&lt;&gt;"",IF(Data!$G$9="constant",$C$13,IF(Data!$G$9="squeeze",G1766,F1766)),"")</f>
        <v/>
      </c>
      <c r="I1766" s="38" t="str">
        <f ca="1">IF(ISNUMBER(A1766),NORMINV(RAND(),0,IF(AND(Data!$G$9="squeeze",A1766&lt;Data!$G$11*0.25),$H$32,1)*$C$30*$C$13)*($C$14*$C$12),"")</f>
        <v/>
      </c>
      <c r="J1766" s="42" t="str">
        <f ca="1">IFERROR(IF(Data!$C$6="Real",B1766,I1766+J1765+($C$14*$C$12)*(NORMINV(RAND(),$C$15,CHOOSE($G$13,$C$13,F1766,G1766)))),"")</f>
        <v/>
      </c>
      <c r="K1766" s="88" t="str">
        <f>IF(ISNUMBER(A1766), IF($G$16="fixed",$G$17,MIN(H1766*Data!$C$7*$C$16*0.5,$C$17*Data!$C$7))*$C$12,"")</f>
        <v/>
      </c>
      <c r="L1766" s="42" t="str">
        <f t="shared" ca="1" si="840"/>
        <v/>
      </c>
      <c r="M1766" s="44" t="str">
        <f t="shared" ca="1" si="841"/>
        <v/>
      </c>
      <c r="N1766" s="44" t="str">
        <f t="shared" ca="1" si="842"/>
        <v/>
      </c>
      <c r="O1766" s="108" t="str">
        <f t="shared" si="826"/>
        <v/>
      </c>
      <c r="P1766" s="102" t="str">
        <f t="shared" si="827"/>
        <v/>
      </c>
      <c r="Q1766" s="102" t="str">
        <f t="shared" si="828"/>
        <v/>
      </c>
      <c r="R1766" s="120" t="str">
        <f t="shared" si="829"/>
        <v/>
      </c>
      <c r="S1766" s="54" t="str">
        <f t="shared" si="830"/>
        <v/>
      </c>
      <c r="T1766" s="5" t="str">
        <f t="shared" si="831"/>
        <v/>
      </c>
      <c r="U1766" s="152" t="str">
        <f t="shared" si="814"/>
        <v/>
      </c>
      <c r="V1766" s="152" t="str">
        <f t="shared" si="815"/>
        <v/>
      </c>
      <c r="W1766" s="153" t="str">
        <f t="shared" si="816"/>
        <v/>
      </c>
      <c r="X1766" s="153" t="str">
        <f t="shared" si="817"/>
        <v/>
      </c>
      <c r="Y1766" s="153" t="str">
        <f t="shared" si="818"/>
        <v/>
      </c>
      <c r="Z1766" s="153" t="str">
        <f t="shared" si="819"/>
        <v/>
      </c>
      <c r="AA1766" s="152" t="str">
        <f t="shared" si="820"/>
        <v/>
      </c>
      <c r="AB1766" s="152" t="str">
        <f t="shared" si="821"/>
        <v/>
      </c>
      <c r="AC1766" s="154" t="str">
        <f t="shared" si="832"/>
        <v/>
      </c>
      <c r="AD1766" s="154" t="str">
        <f t="shared" si="833"/>
        <v/>
      </c>
      <c r="AE1766" s="3" t="str">
        <f t="shared" si="834"/>
        <v/>
      </c>
      <c r="AF1766" s="3" t="str">
        <f t="shared" si="835"/>
        <v/>
      </c>
      <c r="AG1766" s="3" t="str">
        <f t="shared" si="836"/>
        <v/>
      </c>
      <c r="AH1766" s="4" t="str">
        <f t="shared" si="837"/>
        <v/>
      </c>
      <c r="AI1766" s="75" t="str">
        <f t="shared" si="838"/>
        <v/>
      </c>
      <c r="AJ1766" s="75" t="str">
        <f t="shared" si="839"/>
        <v/>
      </c>
    </row>
    <row r="1767" spans="1:36" ht="14.25">
      <c r="A1767" s="41" t="str">
        <f t="shared" si="822"/>
        <v/>
      </c>
      <c r="B1767" s="150" t="str">
        <f>IF(ISNUMBER(A1767),INDEX('MetaTrader Import'!$H$13:$J$5893,TRUNC(((A1767-$A$39+1)-1)/3)+1,MOD((A1767-$A$39+1)-1,3)+1),"")</f>
        <v/>
      </c>
      <c r="C1767" s="43" t="str">
        <f t="shared" si="823"/>
        <v/>
      </c>
      <c r="D1767" s="43" t="str">
        <f t="shared" ca="1" si="813"/>
        <v/>
      </c>
      <c r="E1767" s="43" t="str">
        <f t="shared" si="824"/>
        <v/>
      </c>
      <c r="F1767" s="43" t="str">
        <f t="shared" si="825"/>
        <v/>
      </c>
      <c r="G1767" s="43" t="str">
        <f>IF(A1767&lt;&gt;"",IF(A1767&lt;Data!$G$11*0.25,$C$13/$G$32,IF(A1767&gt;Data!$G$11*0.25,$C$13,$C$13*10)),"")</f>
        <v/>
      </c>
      <c r="H1767" s="43" t="str">
        <f>IF(A1767&lt;&gt;"",IF(Data!$G$9="constant",$C$13,IF(Data!$G$9="squeeze",G1767,F1767)),"")</f>
        <v/>
      </c>
      <c r="I1767" s="38" t="str">
        <f ca="1">IF(ISNUMBER(A1767),NORMINV(RAND(),0,IF(AND(Data!$G$9="squeeze",A1767&lt;Data!$G$11*0.25),$H$32,1)*$C$30*$C$13)*($C$14*$C$12),"")</f>
        <v/>
      </c>
      <c r="J1767" s="42" t="str">
        <f ca="1">IFERROR(IF(Data!$C$6="Real",B1767,I1767+J1766+($C$14*$C$12)*(NORMINV(RAND(),$C$15,CHOOSE($G$13,$C$13,F1767,G1767)))),"")</f>
        <v/>
      </c>
      <c r="K1767" s="88" t="str">
        <f>IF(ISNUMBER(A1767), IF($G$16="fixed",$G$17,MIN(H1767*Data!$C$7*$C$16*0.5,$C$17*Data!$C$7))*$C$12,"")</f>
        <v/>
      </c>
      <c r="L1767" s="42" t="str">
        <f t="shared" ca="1" si="840"/>
        <v/>
      </c>
      <c r="M1767" s="44" t="str">
        <f t="shared" ca="1" si="841"/>
        <v/>
      </c>
      <c r="N1767" s="44" t="str">
        <f t="shared" ca="1" si="842"/>
        <v/>
      </c>
      <c r="O1767" s="108" t="str">
        <f t="shared" si="826"/>
        <v/>
      </c>
      <c r="P1767" s="102" t="str">
        <f t="shared" si="827"/>
        <v/>
      </c>
      <c r="Q1767" s="102" t="str">
        <f t="shared" si="828"/>
        <v/>
      </c>
      <c r="R1767" s="120" t="str">
        <f t="shared" si="829"/>
        <v/>
      </c>
      <c r="S1767" s="54" t="str">
        <f t="shared" si="830"/>
        <v/>
      </c>
      <c r="T1767" s="5" t="str">
        <f t="shared" si="831"/>
        <v/>
      </c>
      <c r="U1767" s="152" t="str">
        <f t="shared" si="814"/>
        <v/>
      </c>
      <c r="V1767" s="152" t="str">
        <f t="shared" si="815"/>
        <v/>
      </c>
      <c r="W1767" s="153" t="str">
        <f t="shared" si="816"/>
        <v/>
      </c>
      <c r="X1767" s="153" t="str">
        <f t="shared" si="817"/>
        <v/>
      </c>
      <c r="Y1767" s="153" t="str">
        <f t="shared" si="818"/>
        <v/>
      </c>
      <c r="Z1767" s="153" t="str">
        <f t="shared" si="819"/>
        <v/>
      </c>
      <c r="AA1767" s="152" t="str">
        <f t="shared" si="820"/>
        <v/>
      </c>
      <c r="AB1767" s="152" t="str">
        <f t="shared" si="821"/>
        <v/>
      </c>
      <c r="AC1767" s="154" t="str">
        <f t="shared" si="832"/>
        <v/>
      </c>
      <c r="AD1767" s="154" t="str">
        <f t="shared" si="833"/>
        <v/>
      </c>
      <c r="AE1767" s="3" t="str">
        <f t="shared" si="834"/>
        <v/>
      </c>
      <c r="AF1767" s="3" t="str">
        <f t="shared" si="835"/>
        <v/>
      </c>
      <c r="AG1767" s="3" t="str">
        <f t="shared" si="836"/>
        <v/>
      </c>
      <c r="AH1767" s="4" t="str">
        <f t="shared" si="837"/>
        <v/>
      </c>
      <c r="AI1767" s="75" t="str">
        <f t="shared" si="838"/>
        <v/>
      </c>
      <c r="AJ1767" s="75" t="str">
        <f t="shared" si="839"/>
        <v/>
      </c>
    </row>
    <row r="1768" spans="1:36" ht="14.25">
      <c r="A1768" s="41" t="str">
        <f t="shared" si="822"/>
        <v/>
      </c>
      <c r="B1768" s="150" t="str">
        <f>IF(ISNUMBER(A1768),INDEX('MetaTrader Import'!$H$13:$J$5893,TRUNC(((A1768-$A$39+1)-1)/3)+1,MOD((A1768-$A$39+1)-1,3)+1),"")</f>
        <v/>
      </c>
      <c r="C1768" s="43" t="str">
        <f t="shared" si="823"/>
        <v/>
      </c>
      <c r="D1768" s="43" t="str">
        <f t="shared" ca="1" si="813"/>
        <v/>
      </c>
      <c r="E1768" s="43" t="str">
        <f t="shared" si="824"/>
        <v/>
      </c>
      <c r="F1768" s="43" t="str">
        <f t="shared" si="825"/>
        <v/>
      </c>
      <c r="G1768" s="43" t="str">
        <f>IF(A1768&lt;&gt;"",IF(A1768&lt;Data!$G$11*0.25,$C$13/$G$32,IF(A1768&gt;Data!$G$11*0.25,$C$13,$C$13*10)),"")</f>
        <v/>
      </c>
      <c r="H1768" s="43" t="str">
        <f>IF(A1768&lt;&gt;"",IF(Data!$G$9="constant",$C$13,IF(Data!$G$9="squeeze",G1768,F1768)),"")</f>
        <v/>
      </c>
      <c r="I1768" s="38" t="str">
        <f ca="1">IF(ISNUMBER(A1768),NORMINV(RAND(),0,IF(AND(Data!$G$9="squeeze",A1768&lt;Data!$G$11*0.25),$H$32,1)*$C$30*$C$13)*($C$14*$C$12),"")</f>
        <v/>
      </c>
      <c r="J1768" s="42" t="str">
        <f ca="1">IFERROR(IF(Data!$C$6="Real",B1768,I1768+J1767+($C$14*$C$12)*(NORMINV(RAND(),$C$15,CHOOSE($G$13,$C$13,F1768,G1768)))),"")</f>
        <v/>
      </c>
      <c r="K1768" s="88" t="str">
        <f>IF(ISNUMBER(A1768), IF($G$16="fixed",$G$17,MIN(H1768*Data!$C$7*$C$16*0.5,$C$17*Data!$C$7))*$C$12,"")</f>
        <v/>
      </c>
      <c r="L1768" s="42" t="str">
        <f t="shared" ca="1" si="840"/>
        <v/>
      </c>
      <c r="M1768" s="44" t="str">
        <f t="shared" ca="1" si="841"/>
        <v/>
      </c>
      <c r="N1768" s="44" t="str">
        <f t="shared" ca="1" si="842"/>
        <v/>
      </c>
      <c r="O1768" s="108" t="str">
        <f t="shared" si="826"/>
        <v/>
      </c>
      <c r="P1768" s="102" t="str">
        <f t="shared" si="827"/>
        <v/>
      </c>
      <c r="Q1768" s="102" t="str">
        <f t="shared" si="828"/>
        <v/>
      </c>
      <c r="R1768" s="120" t="str">
        <f t="shared" si="829"/>
        <v/>
      </c>
      <c r="S1768" s="54" t="str">
        <f t="shared" si="830"/>
        <v/>
      </c>
      <c r="T1768" s="5" t="str">
        <f t="shared" si="831"/>
        <v/>
      </c>
      <c r="U1768" s="152" t="str">
        <f t="shared" si="814"/>
        <v/>
      </c>
      <c r="V1768" s="152" t="str">
        <f t="shared" si="815"/>
        <v/>
      </c>
      <c r="W1768" s="153" t="str">
        <f t="shared" si="816"/>
        <v/>
      </c>
      <c r="X1768" s="153" t="str">
        <f t="shared" si="817"/>
        <v/>
      </c>
      <c r="Y1768" s="153" t="str">
        <f t="shared" si="818"/>
        <v/>
      </c>
      <c r="Z1768" s="153" t="str">
        <f t="shared" si="819"/>
        <v/>
      </c>
      <c r="AA1768" s="152" t="str">
        <f t="shared" si="820"/>
        <v/>
      </c>
      <c r="AB1768" s="152" t="str">
        <f t="shared" si="821"/>
        <v/>
      </c>
      <c r="AC1768" s="154" t="str">
        <f t="shared" si="832"/>
        <v/>
      </c>
      <c r="AD1768" s="154" t="str">
        <f t="shared" si="833"/>
        <v/>
      </c>
      <c r="AE1768" s="3" t="str">
        <f t="shared" si="834"/>
        <v/>
      </c>
      <c r="AF1768" s="3" t="str">
        <f t="shared" si="835"/>
        <v/>
      </c>
      <c r="AG1768" s="3" t="str">
        <f t="shared" si="836"/>
        <v/>
      </c>
      <c r="AH1768" s="4" t="str">
        <f t="shared" si="837"/>
        <v/>
      </c>
      <c r="AI1768" s="75" t="str">
        <f t="shared" si="838"/>
        <v/>
      </c>
      <c r="AJ1768" s="75" t="str">
        <f t="shared" si="839"/>
        <v/>
      </c>
    </row>
    <row r="1769" spans="1:36" ht="14.25">
      <c r="A1769" s="41" t="str">
        <f t="shared" si="822"/>
        <v/>
      </c>
      <c r="B1769" s="150" t="str">
        <f>IF(ISNUMBER(A1769),INDEX('MetaTrader Import'!$H$13:$J$5893,TRUNC(((A1769-$A$39+1)-1)/3)+1,MOD((A1769-$A$39+1)-1,3)+1),"")</f>
        <v/>
      </c>
      <c r="C1769" s="43" t="str">
        <f t="shared" si="823"/>
        <v/>
      </c>
      <c r="D1769" s="43" t="str">
        <f t="shared" ca="1" si="813"/>
        <v/>
      </c>
      <c r="E1769" s="43" t="str">
        <f t="shared" si="824"/>
        <v/>
      </c>
      <c r="F1769" s="43" t="str">
        <f t="shared" si="825"/>
        <v/>
      </c>
      <c r="G1769" s="43" t="str">
        <f>IF(A1769&lt;&gt;"",IF(A1769&lt;Data!$G$11*0.25,$C$13/$G$32,IF(A1769&gt;Data!$G$11*0.25,$C$13,$C$13*10)),"")</f>
        <v/>
      </c>
      <c r="H1769" s="43" t="str">
        <f>IF(A1769&lt;&gt;"",IF(Data!$G$9="constant",$C$13,IF(Data!$G$9="squeeze",G1769,F1769)),"")</f>
        <v/>
      </c>
      <c r="I1769" s="38" t="str">
        <f ca="1">IF(ISNUMBER(A1769),NORMINV(RAND(),0,IF(AND(Data!$G$9="squeeze",A1769&lt;Data!$G$11*0.25),$H$32,1)*$C$30*$C$13)*($C$14*$C$12),"")</f>
        <v/>
      </c>
      <c r="J1769" s="42" t="str">
        <f ca="1">IFERROR(IF(Data!$C$6="Real",B1769,I1769+J1768+($C$14*$C$12)*(NORMINV(RAND(),$C$15,CHOOSE($G$13,$C$13,F1769,G1769)))),"")</f>
        <v/>
      </c>
      <c r="K1769" s="88" t="str">
        <f>IF(ISNUMBER(A1769), IF($G$16="fixed",$G$17,MIN(H1769*Data!$C$7*$C$16*0.5,$C$17*Data!$C$7))*$C$12,"")</f>
        <v/>
      </c>
      <c r="L1769" s="42" t="str">
        <f t="shared" ca="1" si="840"/>
        <v/>
      </c>
      <c r="M1769" s="44" t="str">
        <f t="shared" ca="1" si="841"/>
        <v/>
      </c>
      <c r="N1769" s="44" t="str">
        <f t="shared" ca="1" si="842"/>
        <v/>
      </c>
      <c r="O1769" s="108" t="str">
        <f t="shared" si="826"/>
        <v/>
      </c>
      <c r="P1769" s="102" t="str">
        <f t="shared" si="827"/>
        <v/>
      </c>
      <c r="Q1769" s="102" t="str">
        <f t="shared" si="828"/>
        <v/>
      </c>
      <c r="R1769" s="120" t="str">
        <f t="shared" si="829"/>
        <v/>
      </c>
      <c r="S1769" s="54" t="str">
        <f t="shared" si="830"/>
        <v/>
      </c>
      <c r="T1769" s="5" t="str">
        <f t="shared" si="831"/>
        <v/>
      </c>
      <c r="U1769" s="152" t="str">
        <f t="shared" si="814"/>
        <v/>
      </c>
      <c r="V1769" s="152" t="str">
        <f t="shared" si="815"/>
        <v/>
      </c>
      <c r="W1769" s="153" t="str">
        <f t="shared" si="816"/>
        <v/>
      </c>
      <c r="X1769" s="153" t="str">
        <f t="shared" si="817"/>
        <v/>
      </c>
      <c r="Y1769" s="153" t="str">
        <f t="shared" si="818"/>
        <v/>
      </c>
      <c r="Z1769" s="153" t="str">
        <f t="shared" si="819"/>
        <v/>
      </c>
      <c r="AA1769" s="152" t="str">
        <f t="shared" si="820"/>
        <v/>
      </c>
      <c r="AB1769" s="152" t="str">
        <f t="shared" si="821"/>
        <v/>
      </c>
      <c r="AC1769" s="154" t="str">
        <f t="shared" si="832"/>
        <v/>
      </c>
      <c r="AD1769" s="154" t="str">
        <f t="shared" si="833"/>
        <v/>
      </c>
      <c r="AE1769" s="3" t="str">
        <f t="shared" si="834"/>
        <v/>
      </c>
      <c r="AF1769" s="3" t="str">
        <f t="shared" si="835"/>
        <v/>
      </c>
      <c r="AG1769" s="3" t="str">
        <f t="shared" si="836"/>
        <v/>
      </c>
      <c r="AH1769" s="4" t="str">
        <f t="shared" si="837"/>
        <v/>
      </c>
      <c r="AI1769" s="75" t="str">
        <f t="shared" si="838"/>
        <v/>
      </c>
      <c r="AJ1769" s="75" t="str">
        <f t="shared" si="839"/>
        <v/>
      </c>
    </row>
    <row r="1770" spans="1:36" ht="14.25">
      <c r="A1770" s="41" t="str">
        <f t="shared" si="822"/>
        <v/>
      </c>
      <c r="B1770" s="150" t="str">
        <f>IF(ISNUMBER(A1770),INDEX('MetaTrader Import'!$H$13:$J$5893,TRUNC(((A1770-$A$39+1)-1)/3)+1,MOD((A1770-$A$39+1)-1,3)+1),"")</f>
        <v/>
      </c>
      <c r="C1770" s="43" t="str">
        <f t="shared" si="823"/>
        <v/>
      </c>
      <c r="D1770" s="43" t="str">
        <f t="shared" ca="1" si="813"/>
        <v/>
      </c>
      <c r="E1770" s="43" t="str">
        <f t="shared" si="824"/>
        <v/>
      </c>
      <c r="F1770" s="43" t="str">
        <f t="shared" si="825"/>
        <v/>
      </c>
      <c r="G1770" s="43" t="str">
        <f>IF(A1770&lt;&gt;"",IF(A1770&lt;Data!$G$11*0.25,$C$13/$G$32,IF(A1770&gt;Data!$G$11*0.25,$C$13,$C$13*10)),"")</f>
        <v/>
      </c>
      <c r="H1770" s="43" t="str">
        <f>IF(A1770&lt;&gt;"",IF(Data!$G$9="constant",$C$13,IF(Data!$G$9="squeeze",G1770,F1770)),"")</f>
        <v/>
      </c>
      <c r="I1770" s="38" t="str">
        <f ca="1">IF(ISNUMBER(A1770),NORMINV(RAND(),0,IF(AND(Data!$G$9="squeeze",A1770&lt;Data!$G$11*0.25),$H$32,1)*$C$30*$C$13)*($C$14*$C$12),"")</f>
        <v/>
      </c>
      <c r="J1770" s="42" t="str">
        <f ca="1">IFERROR(IF(Data!$C$6="Real",B1770,I1770+J1769+($C$14*$C$12)*(NORMINV(RAND(),$C$15,CHOOSE($G$13,$C$13,F1770,G1770)))),"")</f>
        <v/>
      </c>
      <c r="K1770" s="88" t="str">
        <f>IF(ISNUMBER(A1770), IF($G$16="fixed",$G$17,MIN(H1770*Data!$C$7*$C$16*0.5,$C$17*Data!$C$7))*$C$12,"")</f>
        <v/>
      </c>
      <c r="L1770" s="42" t="str">
        <f t="shared" ca="1" si="840"/>
        <v/>
      </c>
      <c r="M1770" s="44" t="str">
        <f t="shared" ca="1" si="841"/>
        <v/>
      </c>
      <c r="N1770" s="44" t="str">
        <f t="shared" ca="1" si="842"/>
        <v/>
      </c>
      <c r="O1770" s="108" t="str">
        <f t="shared" si="826"/>
        <v/>
      </c>
      <c r="P1770" s="102" t="str">
        <f t="shared" si="827"/>
        <v/>
      </c>
      <c r="Q1770" s="102" t="str">
        <f t="shared" si="828"/>
        <v/>
      </c>
      <c r="R1770" s="120" t="str">
        <f t="shared" si="829"/>
        <v/>
      </c>
      <c r="S1770" s="54" t="str">
        <f t="shared" si="830"/>
        <v/>
      </c>
      <c r="T1770" s="5" t="str">
        <f t="shared" si="831"/>
        <v/>
      </c>
      <c r="U1770" s="152" t="str">
        <f t="shared" si="814"/>
        <v/>
      </c>
      <c r="V1770" s="152" t="str">
        <f t="shared" si="815"/>
        <v/>
      </c>
      <c r="W1770" s="153" t="str">
        <f t="shared" si="816"/>
        <v/>
      </c>
      <c r="X1770" s="153" t="str">
        <f t="shared" si="817"/>
        <v/>
      </c>
      <c r="Y1770" s="153" t="str">
        <f t="shared" si="818"/>
        <v/>
      </c>
      <c r="Z1770" s="153" t="str">
        <f t="shared" si="819"/>
        <v/>
      </c>
      <c r="AA1770" s="152" t="str">
        <f t="shared" si="820"/>
        <v/>
      </c>
      <c r="AB1770" s="152" t="str">
        <f t="shared" si="821"/>
        <v/>
      </c>
      <c r="AC1770" s="154" t="str">
        <f t="shared" si="832"/>
        <v/>
      </c>
      <c r="AD1770" s="154" t="str">
        <f t="shared" si="833"/>
        <v/>
      </c>
      <c r="AE1770" s="3" t="str">
        <f t="shared" si="834"/>
        <v/>
      </c>
      <c r="AF1770" s="3" t="str">
        <f t="shared" si="835"/>
        <v/>
      </c>
      <c r="AG1770" s="3" t="str">
        <f t="shared" si="836"/>
        <v/>
      </c>
      <c r="AH1770" s="4" t="str">
        <f t="shared" si="837"/>
        <v/>
      </c>
      <c r="AI1770" s="75" t="str">
        <f t="shared" si="838"/>
        <v/>
      </c>
      <c r="AJ1770" s="75" t="str">
        <f t="shared" si="839"/>
        <v/>
      </c>
    </row>
    <row r="1771" spans="1:36" ht="14.25">
      <c r="A1771" s="41" t="str">
        <f t="shared" si="822"/>
        <v/>
      </c>
      <c r="B1771" s="150" t="str">
        <f>IF(ISNUMBER(A1771),INDEX('MetaTrader Import'!$H$13:$J$5893,TRUNC(((A1771-$A$39+1)-1)/3)+1,MOD((A1771-$A$39+1)-1,3)+1),"")</f>
        <v/>
      </c>
      <c r="C1771" s="43" t="str">
        <f t="shared" si="823"/>
        <v/>
      </c>
      <c r="D1771" s="43" t="str">
        <f t="shared" ca="1" si="813"/>
        <v/>
      </c>
      <c r="E1771" s="43" t="str">
        <f t="shared" si="824"/>
        <v/>
      </c>
      <c r="F1771" s="43" t="str">
        <f t="shared" si="825"/>
        <v/>
      </c>
      <c r="G1771" s="43" t="str">
        <f>IF(A1771&lt;&gt;"",IF(A1771&lt;Data!$G$11*0.25,$C$13/$G$32,IF(A1771&gt;Data!$G$11*0.25,$C$13,$C$13*10)),"")</f>
        <v/>
      </c>
      <c r="H1771" s="43" t="str">
        <f>IF(A1771&lt;&gt;"",IF(Data!$G$9="constant",$C$13,IF(Data!$G$9="squeeze",G1771,F1771)),"")</f>
        <v/>
      </c>
      <c r="I1771" s="38" t="str">
        <f ca="1">IF(ISNUMBER(A1771),NORMINV(RAND(),0,IF(AND(Data!$G$9="squeeze",A1771&lt;Data!$G$11*0.25),$H$32,1)*$C$30*$C$13)*($C$14*$C$12),"")</f>
        <v/>
      </c>
      <c r="J1771" s="42" t="str">
        <f ca="1">IFERROR(IF(Data!$C$6="Real",B1771,I1771+J1770+($C$14*$C$12)*(NORMINV(RAND(),$C$15,CHOOSE($G$13,$C$13,F1771,G1771)))),"")</f>
        <v/>
      </c>
      <c r="K1771" s="88" t="str">
        <f>IF(ISNUMBER(A1771), IF($G$16="fixed",$G$17,MIN(H1771*Data!$C$7*$C$16*0.5,$C$17*Data!$C$7))*$C$12,"")</f>
        <v/>
      </c>
      <c r="L1771" s="42" t="str">
        <f t="shared" ca="1" si="840"/>
        <v/>
      </c>
      <c r="M1771" s="44" t="str">
        <f t="shared" ca="1" si="841"/>
        <v/>
      </c>
      <c r="N1771" s="44" t="str">
        <f t="shared" ca="1" si="842"/>
        <v/>
      </c>
      <c r="O1771" s="108" t="str">
        <f t="shared" si="826"/>
        <v/>
      </c>
      <c r="P1771" s="102" t="str">
        <f t="shared" si="827"/>
        <v/>
      </c>
      <c r="Q1771" s="102" t="str">
        <f t="shared" si="828"/>
        <v/>
      </c>
      <c r="R1771" s="120" t="str">
        <f t="shared" si="829"/>
        <v/>
      </c>
      <c r="S1771" s="54" t="str">
        <f t="shared" si="830"/>
        <v/>
      </c>
      <c r="T1771" s="5" t="str">
        <f t="shared" si="831"/>
        <v/>
      </c>
      <c r="U1771" s="152" t="str">
        <f t="shared" si="814"/>
        <v/>
      </c>
      <c r="V1771" s="152" t="str">
        <f t="shared" si="815"/>
        <v/>
      </c>
      <c r="W1771" s="153" t="str">
        <f t="shared" si="816"/>
        <v/>
      </c>
      <c r="X1771" s="153" t="str">
        <f t="shared" si="817"/>
        <v/>
      </c>
      <c r="Y1771" s="153" t="str">
        <f t="shared" si="818"/>
        <v/>
      </c>
      <c r="Z1771" s="153" t="str">
        <f t="shared" si="819"/>
        <v/>
      </c>
      <c r="AA1771" s="152" t="str">
        <f t="shared" si="820"/>
        <v/>
      </c>
      <c r="AB1771" s="152" t="str">
        <f t="shared" si="821"/>
        <v/>
      </c>
      <c r="AC1771" s="154" t="str">
        <f t="shared" si="832"/>
        <v/>
      </c>
      <c r="AD1771" s="154" t="str">
        <f t="shared" si="833"/>
        <v/>
      </c>
      <c r="AE1771" s="3" t="str">
        <f t="shared" si="834"/>
        <v/>
      </c>
      <c r="AF1771" s="3" t="str">
        <f t="shared" si="835"/>
        <v/>
      </c>
      <c r="AG1771" s="3" t="str">
        <f t="shared" si="836"/>
        <v/>
      </c>
      <c r="AH1771" s="4" t="str">
        <f t="shared" si="837"/>
        <v/>
      </c>
      <c r="AI1771" s="75" t="str">
        <f t="shared" si="838"/>
        <v/>
      </c>
      <c r="AJ1771" s="75" t="str">
        <f t="shared" si="839"/>
        <v/>
      </c>
    </row>
    <row r="1772" spans="1:36" ht="14.25">
      <c r="A1772" s="41" t="str">
        <f t="shared" si="822"/>
        <v/>
      </c>
      <c r="B1772" s="150" t="str">
        <f>IF(ISNUMBER(A1772),INDEX('MetaTrader Import'!$H$13:$J$5893,TRUNC(((A1772-$A$39+1)-1)/3)+1,MOD((A1772-$A$39+1)-1,3)+1),"")</f>
        <v/>
      </c>
      <c r="C1772" s="43" t="str">
        <f t="shared" si="823"/>
        <v/>
      </c>
      <c r="D1772" s="43" t="str">
        <f t="shared" ca="1" si="813"/>
        <v/>
      </c>
      <c r="E1772" s="43" t="str">
        <f t="shared" si="824"/>
        <v/>
      </c>
      <c r="F1772" s="43" t="str">
        <f t="shared" si="825"/>
        <v/>
      </c>
      <c r="G1772" s="43" t="str">
        <f>IF(A1772&lt;&gt;"",IF(A1772&lt;Data!$G$11*0.25,$C$13/$G$32,IF(A1772&gt;Data!$G$11*0.25,$C$13,$C$13*10)),"")</f>
        <v/>
      </c>
      <c r="H1772" s="43" t="str">
        <f>IF(A1772&lt;&gt;"",IF(Data!$G$9="constant",$C$13,IF(Data!$G$9="squeeze",G1772,F1772)),"")</f>
        <v/>
      </c>
      <c r="I1772" s="38" t="str">
        <f ca="1">IF(ISNUMBER(A1772),NORMINV(RAND(),0,IF(AND(Data!$G$9="squeeze",A1772&lt;Data!$G$11*0.25),$H$32,1)*$C$30*$C$13)*($C$14*$C$12),"")</f>
        <v/>
      </c>
      <c r="J1772" s="42" t="str">
        <f ca="1">IFERROR(IF(Data!$C$6="Real",B1772,I1772+J1771+($C$14*$C$12)*(NORMINV(RAND(),$C$15,CHOOSE($G$13,$C$13,F1772,G1772)))),"")</f>
        <v/>
      </c>
      <c r="K1772" s="88" t="str">
        <f>IF(ISNUMBER(A1772), IF($G$16="fixed",$G$17,MIN(H1772*Data!$C$7*$C$16*0.5,$C$17*Data!$C$7))*$C$12,"")</f>
        <v/>
      </c>
      <c r="L1772" s="42" t="str">
        <f t="shared" ca="1" si="840"/>
        <v/>
      </c>
      <c r="M1772" s="44" t="str">
        <f t="shared" ca="1" si="841"/>
        <v/>
      </c>
      <c r="N1772" s="44" t="str">
        <f t="shared" ca="1" si="842"/>
        <v/>
      </c>
      <c r="O1772" s="108" t="str">
        <f t="shared" si="826"/>
        <v/>
      </c>
      <c r="P1772" s="102" t="str">
        <f t="shared" si="827"/>
        <v/>
      </c>
      <c r="Q1772" s="102" t="str">
        <f t="shared" si="828"/>
        <v/>
      </c>
      <c r="R1772" s="120" t="str">
        <f t="shared" si="829"/>
        <v/>
      </c>
      <c r="S1772" s="54" t="str">
        <f t="shared" si="830"/>
        <v/>
      </c>
      <c r="T1772" s="5" t="str">
        <f t="shared" si="831"/>
        <v/>
      </c>
      <c r="U1772" s="152" t="str">
        <f t="shared" si="814"/>
        <v/>
      </c>
      <c r="V1772" s="152" t="str">
        <f t="shared" si="815"/>
        <v/>
      </c>
      <c r="W1772" s="153" t="str">
        <f t="shared" si="816"/>
        <v/>
      </c>
      <c r="X1772" s="153" t="str">
        <f t="shared" si="817"/>
        <v/>
      </c>
      <c r="Y1772" s="153" t="str">
        <f t="shared" si="818"/>
        <v/>
      </c>
      <c r="Z1772" s="153" t="str">
        <f t="shared" si="819"/>
        <v/>
      </c>
      <c r="AA1772" s="152" t="str">
        <f t="shared" si="820"/>
        <v/>
      </c>
      <c r="AB1772" s="152" t="str">
        <f t="shared" si="821"/>
        <v/>
      </c>
      <c r="AC1772" s="154" t="str">
        <f t="shared" si="832"/>
        <v/>
      </c>
      <c r="AD1772" s="154" t="str">
        <f t="shared" si="833"/>
        <v/>
      </c>
      <c r="AE1772" s="3" t="str">
        <f t="shared" si="834"/>
        <v/>
      </c>
      <c r="AF1772" s="3" t="str">
        <f t="shared" si="835"/>
        <v/>
      </c>
      <c r="AG1772" s="3" t="str">
        <f t="shared" si="836"/>
        <v/>
      </c>
      <c r="AH1772" s="4" t="str">
        <f t="shared" si="837"/>
        <v/>
      </c>
      <c r="AI1772" s="75" t="str">
        <f t="shared" si="838"/>
        <v/>
      </c>
      <c r="AJ1772" s="75" t="str">
        <f t="shared" si="839"/>
        <v/>
      </c>
    </row>
    <row r="1773" spans="1:36" ht="14.25">
      <c r="A1773" s="41" t="str">
        <f t="shared" si="822"/>
        <v/>
      </c>
      <c r="B1773" s="150" t="str">
        <f>IF(ISNUMBER(A1773),INDEX('MetaTrader Import'!$H$13:$J$5893,TRUNC(((A1773-$A$39+1)-1)/3)+1,MOD((A1773-$A$39+1)-1,3)+1),"")</f>
        <v/>
      </c>
      <c r="C1773" s="43" t="str">
        <f t="shared" si="823"/>
        <v/>
      </c>
      <c r="D1773" s="43" t="str">
        <f t="shared" ca="1" si="813"/>
        <v/>
      </c>
      <c r="E1773" s="43" t="str">
        <f t="shared" si="824"/>
        <v/>
      </c>
      <c r="F1773" s="43" t="str">
        <f t="shared" si="825"/>
        <v/>
      </c>
      <c r="G1773" s="43" t="str">
        <f>IF(A1773&lt;&gt;"",IF(A1773&lt;Data!$G$11*0.25,$C$13/$G$32,IF(A1773&gt;Data!$G$11*0.25,$C$13,$C$13*10)),"")</f>
        <v/>
      </c>
      <c r="H1773" s="43" t="str">
        <f>IF(A1773&lt;&gt;"",IF(Data!$G$9="constant",$C$13,IF(Data!$G$9="squeeze",G1773,F1773)),"")</f>
        <v/>
      </c>
      <c r="I1773" s="38" t="str">
        <f ca="1">IF(ISNUMBER(A1773),NORMINV(RAND(),0,IF(AND(Data!$G$9="squeeze",A1773&lt;Data!$G$11*0.25),$H$32,1)*$C$30*$C$13)*($C$14*$C$12),"")</f>
        <v/>
      </c>
      <c r="J1773" s="42" t="str">
        <f ca="1">IFERROR(IF(Data!$C$6="Real",B1773,I1773+J1772+($C$14*$C$12)*(NORMINV(RAND(),$C$15,CHOOSE($G$13,$C$13,F1773,G1773)))),"")</f>
        <v/>
      </c>
      <c r="K1773" s="88" t="str">
        <f>IF(ISNUMBER(A1773), IF($G$16="fixed",$G$17,MIN(H1773*Data!$C$7*$C$16*0.5,$C$17*Data!$C$7))*$C$12,"")</f>
        <v/>
      </c>
      <c r="L1773" s="42" t="str">
        <f t="shared" ca="1" si="840"/>
        <v/>
      </c>
      <c r="M1773" s="44" t="str">
        <f t="shared" ca="1" si="841"/>
        <v/>
      </c>
      <c r="N1773" s="44" t="str">
        <f t="shared" ca="1" si="842"/>
        <v/>
      </c>
      <c r="O1773" s="108" t="str">
        <f t="shared" si="826"/>
        <v/>
      </c>
      <c r="P1773" s="102" t="str">
        <f t="shared" si="827"/>
        <v/>
      </c>
      <c r="Q1773" s="102" t="str">
        <f t="shared" si="828"/>
        <v/>
      </c>
      <c r="R1773" s="120" t="str">
        <f t="shared" si="829"/>
        <v/>
      </c>
      <c r="S1773" s="54" t="str">
        <f t="shared" si="830"/>
        <v/>
      </c>
      <c r="T1773" s="5" t="str">
        <f t="shared" si="831"/>
        <v/>
      </c>
      <c r="U1773" s="152" t="str">
        <f t="shared" si="814"/>
        <v/>
      </c>
      <c r="V1773" s="152" t="str">
        <f t="shared" si="815"/>
        <v/>
      </c>
      <c r="W1773" s="153" t="str">
        <f t="shared" si="816"/>
        <v/>
      </c>
      <c r="X1773" s="153" t="str">
        <f t="shared" si="817"/>
        <v/>
      </c>
      <c r="Y1773" s="153" t="str">
        <f t="shared" si="818"/>
        <v/>
      </c>
      <c r="Z1773" s="153" t="str">
        <f t="shared" si="819"/>
        <v/>
      </c>
      <c r="AA1773" s="152" t="str">
        <f t="shared" si="820"/>
        <v/>
      </c>
      <c r="AB1773" s="152" t="str">
        <f t="shared" si="821"/>
        <v/>
      </c>
      <c r="AC1773" s="154" t="str">
        <f t="shared" si="832"/>
        <v/>
      </c>
      <c r="AD1773" s="154" t="str">
        <f t="shared" si="833"/>
        <v/>
      </c>
      <c r="AE1773" s="3" t="str">
        <f t="shared" si="834"/>
        <v/>
      </c>
      <c r="AF1773" s="3" t="str">
        <f t="shared" si="835"/>
        <v/>
      </c>
      <c r="AG1773" s="3" t="str">
        <f t="shared" si="836"/>
        <v/>
      </c>
      <c r="AH1773" s="4" t="str">
        <f t="shared" si="837"/>
        <v/>
      </c>
      <c r="AI1773" s="75" t="str">
        <f t="shared" si="838"/>
        <v/>
      </c>
      <c r="AJ1773" s="75" t="str">
        <f t="shared" si="839"/>
        <v/>
      </c>
    </row>
    <row r="1774" spans="1:36" ht="14.25">
      <c r="A1774" s="41" t="str">
        <f t="shared" si="822"/>
        <v/>
      </c>
      <c r="B1774" s="150" t="str">
        <f>IF(ISNUMBER(A1774),INDEX('MetaTrader Import'!$H$13:$J$5893,TRUNC(((A1774-$A$39+1)-1)/3)+1,MOD((A1774-$A$39+1)-1,3)+1),"")</f>
        <v/>
      </c>
      <c r="C1774" s="43" t="str">
        <f t="shared" si="823"/>
        <v/>
      </c>
      <c r="D1774" s="43" t="str">
        <f t="shared" ca="1" si="813"/>
        <v/>
      </c>
      <c r="E1774" s="43" t="str">
        <f t="shared" si="824"/>
        <v/>
      </c>
      <c r="F1774" s="43" t="str">
        <f t="shared" si="825"/>
        <v/>
      </c>
      <c r="G1774" s="43" t="str">
        <f>IF(A1774&lt;&gt;"",IF(A1774&lt;Data!$G$11*0.25,$C$13/$G$32,IF(A1774&gt;Data!$G$11*0.25,$C$13,$C$13*10)),"")</f>
        <v/>
      </c>
      <c r="H1774" s="43" t="str">
        <f>IF(A1774&lt;&gt;"",IF(Data!$G$9="constant",$C$13,IF(Data!$G$9="squeeze",G1774,F1774)),"")</f>
        <v/>
      </c>
      <c r="I1774" s="38" t="str">
        <f ca="1">IF(ISNUMBER(A1774),NORMINV(RAND(),0,IF(AND(Data!$G$9="squeeze",A1774&lt;Data!$G$11*0.25),$H$32,1)*$C$30*$C$13)*($C$14*$C$12),"")</f>
        <v/>
      </c>
      <c r="J1774" s="42" t="str">
        <f ca="1">IFERROR(IF(Data!$C$6="Real",B1774,I1774+J1773+($C$14*$C$12)*(NORMINV(RAND(),$C$15,CHOOSE($G$13,$C$13,F1774,G1774)))),"")</f>
        <v/>
      </c>
      <c r="K1774" s="88" t="str">
        <f>IF(ISNUMBER(A1774), IF($G$16="fixed",$G$17,MIN(H1774*Data!$C$7*$C$16*0.5,$C$17*Data!$C$7))*$C$12,"")</f>
        <v/>
      </c>
      <c r="L1774" s="42" t="str">
        <f t="shared" ca="1" si="840"/>
        <v/>
      </c>
      <c r="M1774" s="44" t="str">
        <f t="shared" ca="1" si="841"/>
        <v/>
      </c>
      <c r="N1774" s="44" t="str">
        <f t="shared" ca="1" si="842"/>
        <v/>
      </c>
      <c r="O1774" s="108" t="str">
        <f t="shared" si="826"/>
        <v/>
      </c>
      <c r="P1774" s="102" t="str">
        <f t="shared" si="827"/>
        <v/>
      </c>
      <c r="Q1774" s="102" t="str">
        <f t="shared" si="828"/>
        <v/>
      </c>
      <c r="R1774" s="120" t="str">
        <f t="shared" si="829"/>
        <v/>
      </c>
      <c r="S1774" s="54" t="str">
        <f t="shared" si="830"/>
        <v/>
      </c>
      <c r="T1774" s="5" t="str">
        <f t="shared" si="831"/>
        <v/>
      </c>
      <c r="U1774" s="152" t="str">
        <f t="shared" si="814"/>
        <v/>
      </c>
      <c r="V1774" s="152" t="str">
        <f t="shared" si="815"/>
        <v/>
      </c>
      <c r="W1774" s="153" t="str">
        <f t="shared" si="816"/>
        <v/>
      </c>
      <c r="X1774" s="153" t="str">
        <f t="shared" si="817"/>
        <v/>
      </c>
      <c r="Y1774" s="153" t="str">
        <f t="shared" si="818"/>
        <v/>
      </c>
      <c r="Z1774" s="153" t="str">
        <f t="shared" si="819"/>
        <v/>
      </c>
      <c r="AA1774" s="152" t="str">
        <f t="shared" si="820"/>
        <v/>
      </c>
      <c r="AB1774" s="152" t="str">
        <f t="shared" si="821"/>
        <v/>
      </c>
      <c r="AC1774" s="154" t="str">
        <f t="shared" si="832"/>
        <v/>
      </c>
      <c r="AD1774" s="154" t="str">
        <f t="shared" si="833"/>
        <v/>
      </c>
      <c r="AE1774" s="3" t="str">
        <f t="shared" si="834"/>
        <v/>
      </c>
      <c r="AF1774" s="3" t="str">
        <f t="shared" si="835"/>
        <v/>
      </c>
      <c r="AG1774" s="3" t="str">
        <f t="shared" si="836"/>
        <v/>
      </c>
      <c r="AH1774" s="4" t="str">
        <f t="shared" si="837"/>
        <v/>
      </c>
      <c r="AI1774" s="75" t="str">
        <f t="shared" si="838"/>
        <v/>
      </c>
      <c r="AJ1774" s="75" t="str">
        <f t="shared" si="839"/>
        <v/>
      </c>
    </row>
    <row r="1775" spans="1:36" ht="14.25">
      <c r="A1775" s="41" t="str">
        <f t="shared" si="822"/>
        <v/>
      </c>
      <c r="B1775" s="150" t="str">
        <f>IF(ISNUMBER(A1775),INDEX('MetaTrader Import'!$H$13:$J$5893,TRUNC(((A1775-$A$39+1)-1)/3)+1,MOD((A1775-$A$39+1)-1,3)+1),"")</f>
        <v/>
      </c>
      <c r="C1775" s="43" t="str">
        <f t="shared" si="823"/>
        <v/>
      </c>
      <c r="D1775" s="43" t="str">
        <f t="shared" ca="1" si="813"/>
        <v/>
      </c>
      <c r="E1775" s="43" t="str">
        <f t="shared" si="824"/>
        <v/>
      </c>
      <c r="F1775" s="43" t="str">
        <f t="shared" si="825"/>
        <v/>
      </c>
      <c r="G1775" s="43" t="str">
        <f>IF(A1775&lt;&gt;"",IF(A1775&lt;Data!$G$11*0.25,$C$13/$G$32,IF(A1775&gt;Data!$G$11*0.25,$C$13,$C$13*10)),"")</f>
        <v/>
      </c>
      <c r="H1775" s="43" t="str">
        <f>IF(A1775&lt;&gt;"",IF(Data!$G$9="constant",$C$13,IF(Data!$G$9="squeeze",G1775,F1775)),"")</f>
        <v/>
      </c>
      <c r="I1775" s="38" t="str">
        <f ca="1">IF(ISNUMBER(A1775),NORMINV(RAND(),0,IF(AND(Data!$G$9="squeeze",A1775&lt;Data!$G$11*0.25),$H$32,1)*$C$30*$C$13)*($C$14*$C$12),"")</f>
        <v/>
      </c>
      <c r="J1775" s="42" t="str">
        <f ca="1">IFERROR(IF(Data!$C$6="Real",B1775,I1775+J1774+($C$14*$C$12)*(NORMINV(RAND(),$C$15,CHOOSE($G$13,$C$13,F1775,G1775)))),"")</f>
        <v/>
      </c>
      <c r="K1775" s="88" t="str">
        <f>IF(ISNUMBER(A1775), IF($G$16="fixed",$G$17,MIN(H1775*Data!$C$7*$C$16*0.5,$C$17*Data!$C$7))*$C$12,"")</f>
        <v/>
      </c>
      <c r="L1775" s="42" t="str">
        <f t="shared" ca="1" si="840"/>
        <v/>
      </c>
      <c r="M1775" s="44" t="str">
        <f t="shared" ca="1" si="841"/>
        <v/>
      </c>
      <c r="N1775" s="44" t="str">
        <f t="shared" ca="1" si="842"/>
        <v/>
      </c>
      <c r="O1775" s="108" t="str">
        <f t="shared" si="826"/>
        <v/>
      </c>
      <c r="P1775" s="102" t="str">
        <f t="shared" si="827"/>
        <v/>
      </c>
      <c r="Q1775" s="102" t="str">
        <f t="shared" si="828"/>
        <v/>
      </c>
      <c r="R1775" s="120" t="str">
        <f t="shared" si="829"/>
        <v/>
      </c>
      <c r="S1775" s="54" t="str">
        <f t="shared" si="830"/>
        <v/>
      </c>
      <c r="T1775" s="5" t="str">
        <f t="shared" si="831"/>
        <v/>
      </c>
      <c r="U1775" s="152" t="str">
        <f t="shared" si="814"/>
        <v/>
      </c>
      <c r="V1775" s="152" t="str">
        <f t="shared" si="815"/>
        <v/>
      </c>
      <c r="W1775" s="153" t="str">
        <f t="shared" si="816"/>
        <v/>
      </c>
      <c r="X1775" s="153" t="str">
        <f t="shared" si="817"/>
        <v/>
      </c>
      <c r="Y1775" s="153" t="str">
        <f t="shared" si="818"/>
        <v/>
      </c>
      <c r="Z1775" s="153" t="str">
        <f t="shared" si="819"/>
        <v/>
      </c>
      <c r="AA1775" s="152" t="str">
        <f t="shared" si="820"/>
        <v/>
      </c>
      <c r="AB1775" s="152" t="str">
        <f t="shared" si="821"/>
        <v/>
      </c>
      <c r="AC1775" s="154" t="str">
        <f t="shared" si="832"/>
        <v/>
      </c>
      <c r="AD1775" s="154" t="str">
        <f t="shared" si="833"/>
        <v/>
      </c>
      <c r="AE1775" s="3" t="str">
        <f t="shared" si="834"/>
        <v/>
      </c>
      <c r="AF1775" s="3" t="str">
        <f t="shared" si="835"/>
        <v/>
      </c>
      <c r="AG1775" s="3" t="str">
        <f t="shared" si="836"/>
        <v/>
      </c>
      <c r="AH1775" s="4" t="str">
        <f t="shared" si="837"/>
        <v/>
      </c>
      <c r="AI1775" s="75" t="str">
        <f t="shared" si="838"/>
        <v/>
      </c>
      <c r="AJ1775" s="75" t="str">
        <f t="shared" si="839"/>
        <v/>
      </c>
    </row>
    <row r="1776" spans="1:36" ht="14.25">
      <c r="A1776" s="41" t="str">
        <f t="shared" si="822"/>
        <v/>
      </c>
      <c r="B1776" s="150" t="str">
        <f>IF(ISNUMBER(A1776),INDEX('MetaTrader Import'!$H$13:$J$5893,TRUNC(((A1776-$A$39+1)-1)/3)+1,MOD((A1776-$A$39+1)-1,3)+1),"")</f>
        <v/>
      </c>
      <c r="C1776" s="43" t="str">
        <f t="shared" si="823"/>
        <v/>
      </c>
      <c r="D1776" s="43" t="str">
        <f t="shared" ca="1" si="813"/>
        <v/>
      </c>
      <c r="E1776" s="43" t="str">
        <f t="shared" si="824"/>
        <v/>
      </c>
      <c r="F1776" s="43" t="str">
        <f t="shared" si="825"/>
        <v/>
      </c>
      <c r="G1776" s="43" t="str">
        <f>IF(A1776&lt;&gt;"",IF(A1776&lt;Data!$G$11*0.25,$C$13/$G$32,IF(A1776&gt;Data!$G$11*0.25,$C$13,$C$13*10)),"")</f>
        <v/>
      </c>
      <c r="H1776" s="43" t="str">
        <f>IF(A1776&lt;&gt;"",IF(Data!$G$9="constant",$C$13,IF(Data!$G$9="squeeze",G1776,F1776)),"")</f>
        <v/>
      </c>
      <c r="I1776" s="38" t="str">
        <f ca="1">IF(ISNUMBER(A1776),NORMINV(RAND(),0,IF(AND(Data!$G$9="squeeze",A1776&lt;Data!$G$11*0.25),$H$32,1)*$C$30*$C$13)*($C$14*$C$12),"")</f>
        <v/>
      </c>
      <c r="J1776" s="42" t="str">
        <f ca="1">IFERROR(IF(Data!$C$6="Real",B1776,I1776+J1775+($C$14*$C$12)*(NORMINV(RAND(),$C$15,CHOOSE($G$13,$C$13,F1776,G1776)))),"")</f>
        <v/>
      </c>
      <c r="K1776" s="88" t="str">
        <f>IF(ISNUMBER(A1776), IF($G$16="fixed",$G$17,MIN(H1776*Data!$C$7*$C$16*0.5,$C$17*Data!$C$7))*$C$12,"")</f>
        <v/>
      </c>
      <c r="L1776" s="42" t="str">
        <f t="shared" ca="1" si="840"/>
        <v/>
      </c>
      <c r="M1776" s="44" t="str">
        <f t="shared" ca="1" si="841"/>
        <v/>
      </c>
      <c r="N1776" s="44" t="str">
        <f t="shared" ca="1" si="842"/>
        <v/>
      </c>
      <c r="O1776" s="108" t="str">
        <f t="shared" si="826"/>
        <v/>
      </c>
      <c r="P1776" s="102" t="str">
        <f t="shared" si="827"/>
        <v/>
      </c>
      <c r="Q1776" s="102" t="str">
        <f t="shared" si="828"/>
        <v/>
      </c>
      <c r="R1776" s="120" t="str">
        <f t="shared" si="829"/>
        <v/>
      </c>
      <c r="S1776" s="54" t="str">
        <f t="shared" si="830"/>
        <v/>
      </c>
      <c r="T1776" s="5" t="str">
        <f t="shared" si="831"/>
        <v/>
      </c>
      <c r="U1776" s="152" t="str">
        <f t="shared" si="814"/>
        <v/>
      </c>
      <c r="V1776" s="152" t="str">
        <f t="shared" si="815"/>
        <v/>
      </c>
      <c r="W1776" s="153" t="str">
        <f t="shared" si="816"/>
        <v/>
      </c>
      <c r="X1776" s="153" t="str">
        <f t="shared" si="817"/>
        <v/>
      </c>
      <c r="Y1776" s="153" t="str">
        <f t="shared" si="818"/>
        <v/>
      </c>
      <c r="Z1776" s="153" t="str">
        <f t="shared" si="819"/>
        <v/>
      </c>
      <c r="AA1776" s="152" t="str">
        <f t="shared" si="820"/>
        <v/>
      </c>
      <c r="AB1776" s="152" t="str">
        <f t="shared" si="821"/>
        <v/>
      </c>
      <c r="AC1776" s="154" t="str">
        <f t="shared" si="832"/>
        <v/>
      </c>
      <c r="AD1776" s="154" t="str">
        <f t="shared" si="833"/>
        <v/>
      </c>
      <c r="AE1776" s="3" t="str">
        <f t="shared" si="834"/>
        <v/>
      </c>
      <c r="AF1776" s="3" t="str">
        <f t="shared" si="835"/>
        <v/>
      </c>
      <c r="AG1776" s="3" t="str">
        <f t="shared" si="836"/>
        <v/>
      </c>
      <c r="AH1776" s="4" t="str">
        <f t="shared" si="837"/>
        <v/>
      </c>
      <c r="AI1776" s="75" t="str">
        <f t="shared" si="838"/>
        <v/>
      </c>
      <c r="AJ1776" s="75" t="str">
        <f t="shared" si="839"/>
        <v/>
      </c>
    </row>
    <row r="1777" spans="1:36" ht="14.25">
      <c r="A1777" s="41" t="str">
        <f t="shared" si="822"/>
        <v/>
      </c>
      <c r="B1777" s="150" t="str">
        <f>IF(ISNUMBER(A1777),INDEX('MetaTrader Import'!$H$13:$J$5893,TRUNC(((A1777-$A$39+1)-1)/3)+1,MOD((A1777-$A$39+1)-1,3)+1),"")</f>
        <v/>
      </c>
      <c r="C1777" s="43" t="str">
        <f t="shared" si="823"/>
        <v/>
      </c>
      <c r="D1777" s="43" t="str">
        <f t="shared" ca="1" si="813"/>
        <v/>
      </c>
      <c r="E1777" s="43" t="str">
        <f t="shared" si="824"/>
        <v/>
      </c>
      <c r="F1777" s="43" t="str">
        <f t="shared" si="825"/>
        <v/>
      </c>
      <c r="G1777" s="43" t="str">
        <f>IF(A1777&lt;&gt;"",IF(A1777&lt;Data!$G$11*0.25,$C$13/$G$32,IF(A1777&gt;Data!$G$11*0.25,$C$13,$C$13*10)),"")</f>
        <v/>
      </c>
      <c r="H1777" s="43" t="str">
        <f>IF(A1777&lt;&gt;"",IF(Data!$G$9="constant",$C$13,IF(Data!$G$9="squeeze",G1777,F1777)),"")</f>
        <v/>
      </c>
      <c r="I1777" s="38" t="str">
        <f ca="1">IF(ISNUMBER(A1777),NORMINV(RAND(),0,IF(AND(Data!$G$9="squeeze",A1777&lt;Data!$G$11*0.25),$H$32,1)*$C$30*$C$13)*($C$14*$C$12),"")</f>
        <v/>
      </c>
      <c r="J1777" s="42" t="str">
        <f ca="1">IFERROR(IF(Data!$C$6="Real",B1777,I1777+J1776+($C$14*$C$12)*(NORMINV(RAND(),$C$15,CHOOSE($G$13,$C$13,F1777,G1777)))),"")</f>
        <v/>
      </c>
      <c r="K1777" s="88" t="str">
        <f>IF(ISNUMBER(A1777), IF($G$16="fixed",$G$17,MIN(H1777*Data!$C$7*$C$16*0.5,$C$17*Data!$C$7))*$C$12,"")</f>
        <v/>
      </c>
      <c r="L1777" s="42" t="str">
        <f t="shared" ca="1" si="840"/>
        <v/>
      </c>
      <c r="M1777" s="44" t="str">
        <f t="shared" ca="1" si="841"/>
        <v/>
      </c>
      <c r="N1777" s="44" t="str">
        <f t="shared" ca="1" si="842"/>
        <v/>
      </c>
      <c r="O1777" s="108" t="str">
        <f t="shared" si="826"/>
        <v/>
      </c>
      <c r="P1777" s="102" t="str">
        <f t="shared" si="827"/>
        <v/>
      </c>
      <c r="Q1777" s="102" t="str">
        <f t="shared" si="828"/>
        <v/>
      </c>
      <c r="R1777" s="120" t="str">
        <f t="shared" si="829"/>
        <v/>
      </c>
      <c r="S1777" s="54" t="str">
        <f t="shared" si="830"/>
        <v/>
      </c>
      <c r="T1777" s="5" t="str">
        <f t="shared" si="831"/>
        <v/>
      </c>
      <c r="U1777" s="152" t="str">
        <f t="shared" si="814"/>
        <v/>
      </c>
      <c r="V1777" s="152" t="str">
        <f t="shared" si="815"/>
        <v/>
      </c>
      <c r="W1777" s="153" t="str">
        <f t="shared" si="816"/>
        <v/>
      </c>
      <c r="X1777" s="153" t="str">
        <f t="shared" si="817"/>
        <v/>
      </c>
      <c r="Y1777" s="153" t="str">
        <f t="shared" si="818"/>
        <v/>
      </c>
      <c r="Z1777" s="153" t="str">
        <f t="shared" si="819"/>
        <v/>
      </c>
      <c r="AA1777" s="152" t="str">
        <f t="shared" si="820"/>
        <v/>
      </c>
      <c r="AB1777" s="152" t="str">
        <f t="shared" si="821"/>
        <v/>
      </c>
      <c r="AC1777" s="154" t="str">
        <f t="shared" si="832"/>
        <v/>
      </c>
      <c r="AD1777" s="154" t="str">
        <f t="shared" si="833"/>
        <v/>
      </c>
      <c r="AE1777" s="3" t="str">
        <f t="shared" si="834"/>
        <v/>
      </c>
      <c r="AF1777" s="3" t="str">
        <f t="shared" si="835"/>
        <v/>
      </c>
      <c r="AG1777" s="3" t="str">
        <f t="shared" si="836"/>
        <v/>
      </c>
      <c r="AH1777" s="4" t="str">
        <f t="shared" si="837"/>
        <v/>
      </c>
      <c r="AI1777" s="75" t="str">
        <f t="shared" si="838"/>
        <v/>
      </c>
      <c r="AJ1777" s="75" t="str">
        <f t="shared" si="839"/>
        <v/>
      </c>
    </row>
    <row r="1778" spans="1:36" ht="14.25">
      <c r="A1778" s="41" t="str">
        <f t="shared" si="822"/>
        <v/>
      </c>
      <c r="B1778" s="150" t="str">
        <f>IF(ISNUMBER(A1778),INDEX('MetaTrader Import'!$H$13:$J$5893,TRUNC(((A1778-$A$39+1)-1)/3)+1,MOD((A1778-$A$39+1)-1,3)+1),"")</f>
        <v/>
      </c>
      <c r="C1778" s="43" t="str">
        <f t="shared" si="823"/>
        <v/>
      </c>
      <c r="D1778" s="43" t="str">
        <f t="shared" ca="1" si="813"/>
        <v/>
      </c>
      <c r="E1778" s="43" t="str">
        <f t="shared" si="824"/>
        <v/>
      </c>
      <c r="F1778" s="43" t="str">
        <f t="shared" si="825"/>
        <v/>
      </c>
      <c r="G1778" s="43" t="str">
        <f>IF(A1778&lt;&gt;"",IF(A1778&lt;Data!$G$11*0.25,$C$13/$G$32,IF(A1778&gt;Data!$G$11*0.25,$C$13,$C$13*10)),"")</f>
        <v/>
      </c>
      <c r="H1778" s="43" t="str">
        <f>IF(A1778&lt;&gt;"",IF(Data!$G$9="constant",$C$13,IF(Data!$G$9="squeeze",G1778,F1778)),"")</f>
        <v/>
      </c>
      <c r="I1778" s="38" t="str">
        <f ca="1">IF(ISNUMBER(A1778),NORMINV(RAND(),0,IF(AND(Data!$G$9="squeeze",A1778&lt;Data!$G$11*0.25),$H$32,1)*$C$30*$C$13)*($C$14*$C$12),"")</f>
        <v/>
      </c>
      <c r="J1778" s="42" t="str">
        <f ca="1">IFERROR(IF(Data!$C$6="Real",B1778,I1778+J1777+($C$14*$C$12)*(NORMINV(RAND(),$C$15,CHOOSE($G$13,$C$13,F1778,G1778)))),"")</f>
        <v/>
      </c>
      <c r="K1778" s="88" t="str">
        <f>IF(ISNUMBER(A1778), IF($G$16="fixed",$G$17,MIN(H1778*Data!$C$7*$C$16*0.5,$C$17*Data!$C$7))*$C$12,"")</f>
        <v/>
      </c>
      <c r="L1778" s="42" t="str">
        <f t="shared" ca="1" si="840"/>
        <v/>
      </c>
      <c r="M1778" s="44" t="str">
        <f t="shared" ca="1" si="841"/>
        <v/>
      </c>
      <c r="N1778" s="44" t="str">
        <f t="shared" ca="1" si="842"/>
        <v/>
      </c>
      <c r="O1778" s="108" t="str">
        <f t="shared" si="826"/>
        <v/>
      </c>
      <c r="P1778" s="102" t="str">
        <f t="shared" si="827"/>
        <v/>
      </c>
      <c r="Q1778" s="102" t="str">
        <f t="shared" si="828"/>
        <v/>
      </c>
      <c r="R1778" s="120" t="str">
        <f t="shared" si="829"/>
        <v/>
      </c>
      <c r="S1778" s="54" t="str">
        <f t="shared" si="830"/>
        <v/>
      </c>
      <c r="T1778" s="5" t="str">
        <f t="shared" si="831"/>
        <v/>
      </c>
      <c r="U1778" s="152" t="str">
        <f t="shared" si="814"/>
        <v/>
      </c>
      <c r="V1778" s="152" t="str">
        <f t="shared" si="815"/>
        <v/>
      </c>
      <c r="W1778" s="153" t="str">
        <f t="shared" si="816"/>
        <v/>
      </c>
      <c r="X1778" s="153" t="str">
        <f t="shared" si="817"/>
        <v/>
      </c>
      <c r="Y1778" s="153" t="str">
        <f t="shared" si="818"/>
        <v/>
      </c>
      <c r="Z1778" s="153" t="str">
        <f t="shared" si="819"/>
        <v/>
      </c>
      <c r="AA1778" s="152" t="str">
        <f t="shared" si="820"/>
        <v/>
      </c>
      <c r="AB1778" s="152" t="str">
        <f t="shared" si="821"/>
        <v/>
      </c>
      <c r="AC1778" s="154" t="str">
        <f t="shared" si="832"/>
        <v/>
      </c>
      <c r="AD1778" s="154" t="str">
        <f t="shared" si="833"/>
        <v/>
      </c>
      <c r="AE1778" s="3" t="str">
        <f t="shared" si="834"/>
        <v/>
      </c>
      <c r="AF1778" s="3" t="str">
        <f t="shared" si="835"/>
        <v/>
      </c>
      <c r="AG1778" s="3" t="str">
        <f t="shared" si="836"/>
        <v/>
      </c>
      <c r="AH1778" s="4" t="str">
        <f t="shared" si="837"/>
        <v/>
      </c>
      <c r="AI1778" s="75" t="str">
        <f t="shared" si="838"/>
        <v/>
      </c>
      <c r="AJ1778" s="75" t="str">
        <f t="shared" si="839"/>
        <v/>
      </c>
    </row>
    <row r="1779" spans="1:36" ht="14.25">
      <c r="A1779" s="41" t="str">
        <f t="shared" si="822"/>
        <v/>
      </c>
      <c r="B1779" s="150" t="str">
        <f>IF(ISNUMBER(A1779),INDEX('MetaTrader Import'!$H$13:$J$5893,TRUNC(((A1779-$A$39+1)-1)/3)+1,MOD((A1779-$A$39+1)-1,3)+1),"")</f>
        <v/>
      </c>
      <c r="C1779" s="43" t="str">
        <f t="shared" si="823"/>
        <v/>
      </c>
      <c r="D1779" s="43" t="str">
        <f t="shared" ca="1" si="813"/>
        <v/>
      </c>
      <c r="E1779" s="43" t="str">
        <f t="shared" si="824"/>
        <v/>
      </c>
      <c r="F1779" s="43" t="str">
        <f t="shared" si="825"/>
        <v/>
      </c>
      <c r="G1779" s="43" t="str">
        <f>IF(A1779&lt;&gt;"",IF(A1779&lt;Data!$G$11*0.25,$C$13/$G$32,IF(A1779&gt;Data!$G$11*0.25,$C$13,$C$13*10)),"")</f>
        <v/>
      </c>
      <c r="H1779" s="43" t="str">
        <f>IF(A1779&lt;&gt;"",IF(Data!$G$9="constant",$C$13,IF(Data!$G$9="squeeze",G1779,F1779)),"")</f>
        <v/>
      </c>
      <c r="I1779" s="38" t="str">
        <f ca="1">IF(ISNUMBER(A1779),NORMINV(RAND(),0,IF(AND(Data!$G$9="squeeze",A1779&lt;Data!$G$11*0.25),$H$32,1)*$C$30*$C$13)*($C$14*$C$12),"")</f>
        <v/>
      </c>
      <c r="J1779" s="42" t="str">
        <f ca="1">IFERROR(IF(Data!$C$6="Real",B1779,I1779+J1778+($C$14*$C$12)*(NORMINV(RAND(),$C$15,CHOOSE($G$13,$C$13,F1779,G1779)))),"")</f>
        <v/>
      </c>
      <c r="K1779" s="88" t="str">
        <f>IF(ISNUMBER(A1779), IF($G$16="fixed",$G$17,MIN(H1779*Data!$C$7*$C$16*0.5,$C$17*Data!$C$7))*$C$12,"")</f>
        <v/>
      </c>
      <c r="L1779" s="42" t="str">
        <f t="shared" ca="1" si="840"/>
        <v/>
      </c>
      <c r="M1779" s="44" t="str">
        <f t="shared" ca="1" si="841"/>
        <v/>
      </c>
      <c r="N1779" s="44" t="str">
        <f t="shared" ca="1" si="842"/>
        <v/>
      </c>
      <c r="O1779" s="108" t="str">
        <f t="shared" si="826"/>
        <v/>
      </c>
      <c r="P1779" s="102" t="str">
        <f t="shared" si="827"/>
        <v/>
      </c>
      <c r="Q1779" s="102" t="str">
        <f t="shared" si="828"/>
        <v/>
      </c>
      <c r="R1779" s="120" t="str">
        <f t="shared" si="829"/>
        <v/>
      </c>
      <c r="S1779" s="54" t="str">
        <f t="shared" si="830"/>
        <v/>
      </c>
      <c r="T1779" s="5" t="str">
        <f t="shared" si="831"/>
        <v/>
      </c>
      <c r="U1779" s="152" t="str">
        <f t="shared" si="814"/>
        <v/>
      </c>
      <c r="V1779" s="152" t="str">
        <f t="shared" si="815"/>
        <v/>
      </c>
      <c r="W1779" s="153" t="str">
        <f t="shared" si="816"/>
        <v/>
      </c>
      <c r="X1779" s="153" t="str">
        <f t="shared" si="817"/>
        <v/>
      </c>
      <c r="Y1779" s="153" t="str">
        <f t="shared" si="818"/>
        <v/>
      </c>
      <c r="Z1779" s="153" t="str">
        <f t="shared" si="819"/>
        <v/>
      </c>
      <c r="AA1779" s="152" t="str">
        <f t="shared" si="820"/>
        <v/>
      </c>
      <c r="AB1779" s="152" t="str">
        <f t="shared" si="821"/>
        <v/>
      </c>
      <c r="AC1779" s="154" t="str">
        <f t="shared" si="832"/>
        <v/>
      </c>
      <c r="AD1779" s="154" t="str">
        <f t="shared" si="833"/>
        <v/>
      </c>
      <c r="AE1779" s="3" t="str">
        <f t="shared" si="834"/>
        <v/>
      </c>
      <c r="AF1779" s="3" t="str">
        <f t="shared" si="835"/>
        <v/>
      </c>
      <c r="AG1779" s="3" t="str">
        <f t="shared" si="836"/>
        <v/>
      </c>
      <c r="AH1779" s="4" t="str">
        <f t="shared" si="837"/>
        <v/>
      </c>
      <c r="AI1779" s="75" t="str">
        <f t="shared" si="838"/>
        <v/>
      </c>
      <c r="AJ1779" s="75" t="str">
        <f t="shared" si="839"/>
        <v/>
      </c>
    </row>
    <row r="1780" spans="1:36" ht="14.25">
      <c r="A1780" s="41" t="str">
        <f t="shared" si="822"/>
        <v/>
      </c>
      <c r="B1780" s="150" t="str">
        <f>IF(ISNUMBER(A1780),INDEX('MetaTrader Import'!$H$13:$J$5893,TRUNC(((A1780-$A$39+1)-1)/3)+1,MOD((A1780-$A$39+1)-1,3)+1),"")</f>
        <v/>
      </c>
      <c r="C1780" s="43" t="str">
        <f t="shared" si="823"/>
        <v/>
      </c>
      <c r="D1780" s="43" t="str">
        <f t="shared" ca="1" si="813"/>
        <v/>
      </c>
      <c r="E1780" s="43" t="str">
        <f t="shared" si="824"/>
        <v/>
      </c>
      <c r="F1780" s="43" t="str">
        <f t="shared" si="825"/>
        <v/>
      </c>
      <c r="G1780" s="43" t="str">
        <f>IF(A1780&lt;&gt;"",IF(A1780&lt;Data!$G$11*0.25,$C$13/$G$32,IF(A1780&gt;Data!$G$11*0.25,$C$13,$C$13*10)),"")</f>
        <v/>
      </c>
      <c r="H1780" s="43" t="str">
        <f>IF(A1780&lt;&gt;"",IF(Data!$G$9="constant",$C$13,IF(Data!$G$9="squeeze",G1780,F1780)),"")</f>
        <v/>
      </c>
      <c r="I1780" s="38" t="str">
        <f ca="1">IF(ISNUMBER(A1780),NORMINV(RAND(),0,IF(AND(Data!$G$9="squeeze",A1780&lt;Data!$G$11*0.25),$H$32,1)*$C$30*$C$13)*($C$14*$C$12),"")</f>
        <v/>
      </c>
      <c r="J1780" s="42" t="str">
        <f ca="1">IFERROR(IF(Data!$C$6="Real",B1780,I1780+J1779+($C$14*$C$12)*(NORMINV(RAND(),$C$15,CHOOSE($G$13,$C$13,F1780,G1780)))),"")</f>
        <v/>
      </c>
      <c r="K1780" s="88" t="str">
        <f>IF(ISNUMBER(A1780), IF($G$16="fixed",$G$17,MIN(H1780*Data!$C$7*$C$16*0.5,$C$17*Data!$C$7))*$C$12,"")</f>
        <v/>
      </c>
      <c r="L1780" s="42" t="str">
        <f t="shared" ca="1" si="840"/>
        <v/>
      </c>
      <c r="M1780" s="44" t="str">
        <f t="shared" ca="1" si="841"/>
        <v/>
      </c>
      <c r="N1780" s="44" t="str">
        <f t="shared" ca="1" si="842"/>
        <v/>
      </c>
      <c r="O1780" s="108" t="str">
        <f t="shared" si="826"/>
        <v/>
      </c>
      <c r="P1780" s="102" t="str">
        <f t="shared" si="827"/>
        <v/>
      </c>
      <c r="Q1780" s="102" t="str">
        <f t="shared" si="828"/>
        <v/>
      </c>
      <c r="R1780" s="120" t="str">
        <f t="shared" si="829"/>
        <v/>
      </c>
      <c r="S1780" s="54" t="str">
        <f t="shared" si="830"/>
        <v/>
      </c>
      <c r="T1780" s="5" t="str">
        <f t="shared" si="831"/>
        <v/>
      </c>
      <c r="U1780" s="152" t="str">
        <f t="shared" si="814"/>
        <v/>
      </c>
      <c r="V1780" s="152" t="str">
        <f t="shared" si="815"/>
        <v/>
      </c>
      <c r="W1780" s="153" t="str">
        <f t="shared" si="816"/>
        <v/>
      </c>
      <c r="X1780" s="153" t="str">
        <f t="shared" si="817"/>
        <v/>
      </c>
      <c r="Y1780" s="153" t="str">
        <f t="shared" si="818"/>
        <v/>
      </c>
      <c r="Z1780" s="153" t="str">
        <f t="shared" si="819"/>
        <v/>
      </c>
      <c r="AA1780" s="152" t="str">
        <f t="shared" si="820"/>
        <v/>
      </c>
      <c r="AB1780" s="152" t="str">
        <f t="shared" si="821"/>
        <v/>
      </c>
      <c r="AC1780" s="154" t="str">
        <f t="shared" si="832"/>
        <v/>
      </c>
      <c r="AD1780" s="154" t="str">
        <f t="shared" si="833"/>
        <v/>
      </c>
      <c r="AE1780" s="3" t="str">
        <f t="shared" si="834"/>
        <v/>
      </c>
      <c r="AF1780" s="3" t="str">
        <f t="shared" si="835"/>
        <v/>
      </c>
      <c r="AG1780" s="3" t="str">
        <f t="shared" si="836"/>
        <v/>
      </c>
      <c r="AH1780" s="4" t="str">
        <f t="shared" si="837"/>
        <v/>
      </c>
      <c r="AI1780" s="75" t="str">
        <f t="shared" si="838"/>
        <v/>
      </c>
      <c r="AJ1780" s="75" t="str">
        <f t="shared" si="839"/>
        <v/>
      </c>
    </row>
    <row r="1781" spans="1:36" ht="14.25">
      <c r="A1781" s="41" t="str">
        <f t="shared" si="822"/>
        <v/>
      </c>
      <c r="B1781" s="150" t="str">
        <f>IF(ISNUMBER(A1781),INDEX('MetaTrader Import'!$H$13:$J$5893,TRUNC(((A1781-$A$39+1)-1)/3)+1,MOD((A1781-$A$39+1)-1,3)+1),"")</f>
        <v/>
      </c>
      <c r="C1781" s="43" t="str">
        <f t="shared" si="823"/>
        <v/>
      </c>
      <c r="D1781" s="43" t="str">
        <f t="shared" ca="1" si="813"/>
        <v/>
      </c>
      <c r="E1781" s="43" t="str">
        <f t="shared" si="824"/>
        <v/>
      </c>
      <c r="F1781" s="43" t="str">
        <f t="shared" si="825"/>
        <v/>
      </c>
      <c r="G1781" s="43" t="str">
        <f>IF(A1781&lt;&gt;"",IF(A1781&lt;Data!$G$11*0.25,$C$13/$G$32,IF(A1781&gt;Data!$G$11*0.25,$C$13,$C$13*10)),"")</f>
        <v/>
      </c>
      <c r="H1781" s="43" t="str">
        <f>IF(A1781&lt;&gt;"",IF(Data!$G$9="constant",$C$13,IF(Data!$G$9="squeeze",G1781,F1781)),"")</f>
        <v/>
      </c>
      <c r="I1781" s="38" t="str">
        <f ca="1">IF(ISNUMBER(A1781),NORMINV(RAND(),0,IF(AND(Data!$G$9="squeeze",A1781&lt;Data!$G$11*0.25),$H$32,1)*$C$30*$C$13)*($C$14*$C$12),"")</f>
        <v/>
      </c>
      <c r="J1781" s="42" t="str">
        <f ca="1">IFERROR(IF(Data!$C$6="Real",B1781,I1781+J1780+($C$14*$C$12)*(NORMINV(RAND(),$C$15,CHOOSE($G$13,$C$13,F1781,G1781)))),"")</f>
        <v/>
      </c>
      <c r="K1781" s="88" t="str">
        <f>IF(ISNUMBER(A1781), IF($G$16="fixed",$G$17,MIN(H1781*Data!$C$7*$C$16*0.5,$C$17*Data!$C$7))*$C$12,"")</f>
        <v/>
      </c>
      <c r="L1781" s="42" t="str">
        <f t="shared" ca="1" si="840"/>
        <v/>
      </c>
      <c r="M1781" s="44" t="str">
        <f t="shared" ca="1" si="841"/>
        <v/>
      </c>
      <c r="N1781" s="44" t="str">
        <f t="shared" ca="1" si="842"/>
        <v/>
      </c>
      <c r="O1781" s="108" t="str">
        <f t="shared" si="826"/>
        <v/>
      </c>
      <c r="P1781" s="102" t="str">
        <f t="shared" si="827"/>
        <v/>
      </c>
      <c r="Q1781" s="102" t="str">
        <f t="shared" si="828"/>
        <v/>
      </c>
      <c r="R1781" s="120" t="str">
        <f t="shared" si="829"/>
        <v/>
      </c>
      <c r="S1781" s="54" t="str">
        <f t="shared" si="830"/>
        <v/>
      </c>
      <c r="T1781" s="5" t="str">
        <f t="shared" si="831"/>
        <v/>
      </c>
      <c r="U1781" s="152" t="str">
        <f t="shared" si="814"/>
        <v/>
      </c>
      <c r="V1781" s="152" t="str">
        <f t="shared" si="815"/>
        <v/>
      </c>
      <c r="W1781" s="153" t="str">
        <f t="shared" si="816"/>
        <v/>
      </c>
      <c r="X1781" s="153" t="str">
        <f t="shared" si="817"/>
        <v/>
      </c>
      <c r="Y1781" s="153" t="str">
        <f t="shared" si="818"/>
        <v/>
      </c>
      <c r="Z1781" s="153" t="str">
        <f t="shared" si="819"/>
        <v/>
      </c>
      <c r="AA1781" s="152" t="str">
        <f t="shared" si="820"/>
        <v/>
      </c>
      <c r="AB1781" s="152" t="str">
        <f t="shared" si="821"/>
        <v/>
      </c>
      <c r="AC1781" s="154" t="str">
        <f t="shared" si="832"/>
        <v/>
      </c>
      <c r="AD1781" s="154" t="str">
        <f t="shared" si="833"/>
        <v/>
      </c>
      <c r="AE1781" s="3" t="str">
        <f t="shared" si="834"/>
        <v/>
      </c>
      <c r="AF1781" s="3" t="str">
        <f t="shared" si="835"/>
        <v/>
      </c>
      <c r="AG1781" s="3" t="str">
        <f t="shared" si="836"/>
        <v/>
      </c>
      <c r="AH1781" s="4" t="str">
        <f t="shared" si="837"/>
        <v/>
      </c>
      <c r="AI1781" s="75" t="str">
        <f t="shared" si="838"/>
        <v/>
      </c>
      <c r="AJ1781" s="75" t="str">
        <f t="shared" si="839"/>
        <v/>
      </c>
    </row>
    <row r="1782" spans="1:36" ht="14.25">
      <c r="A1782" s="41" t="str">
        <f t="shared" si="822"/>
        <v/>
      </c>
      <c r="B1782" s="150" t="str">
        <f>IF(ISNUMBER(A1782),INDEX('MetaTrader Import'!$H$13:$J$5893,TRUNC(((A1782-$A$39+1)-1)/3)+1,MOD((A1782-$A$39+1)-1,3)+1),"")</f>
        <v/>
      </c>
      <c r="C1782" s="43" t="str">
        <f t="shared" si="823"/>
        <v/>
      </c>
      <c r="D1782" s="43" t="str">
        <f t="shared" ca="1" si="813"/>
        <v/>
      </c>
      <c r="E1782" s="43" t="str">
        <f t="shared" si="824"/>
        <v/>
      </c>
      <c r="F1782" s="43" t="str">
        <f t="shared" si="825"/>
        <v/>
      </c>
      <c r="G1782" s="43" t="str">
        <f>IF(A1782&lt;&gt;"",IF(A1782&lt;Data!$G$11*0.25,$C$13/$G$32,IF(A1782&gt;Data!$G$11*0.25,$C$13,$C$13*10)),"")</f>
        <v/>
      </c>
      <c r="H1782" s="43" t="str">
        <f>IF(A1782&lt;&gt;"",IF(Data!$G$9="constant",$C$13,IF(Data!$G$9="squeeze",G1782,F1782)),"")</f>
        <v/>
      </c>
      <c r="I1782" s="38" t="str">
        <f ca="1">IF(ISNUMBER(A1782),NORMINV(RAND(),0,IF(AND(Data!$G$9="squeeze",A1782&lt;Data!$G$11*0.25),$H$32,1)*$C$30*$C$13)*($C$14*$C$12),"")</f>
        <v/>
      </c>
      <c r="J1782" s="42" t="str">
        <f ca="1">IFERROR(IF(Data!$C$6="Real",B1782,I1782+J1781+($C$14*$C$12)*(NORMINV(RAND(),$C$15,CHOOSE($G$13,$C$13,F1782,G1782)))),"")</f>
        <v/>
      </c>
      <c r="K1782" s="88" t="str">
        <f>IF(ISNUMBER(A1782), IF($G$16="fixed",$G$17,MIN(H1782*Data!$C$7*$C$16*0.5,$C$17*Data!$C$7))*$C$12,"")</f>
        <v/>
      </c>
      <c r="L1782" s="42" t="str">
        <f t="shared" ca="1" si="840"/>
        <v/>
      </c>
      <c r="M1782" s="44" t="str">
        <f t="shared" ca="1" si="841"/>
        <v/>
      </c>
      <c r="N1782" s="44" t="str">
        <f t="shared" ca="1" si="842"/>
        <v/>
      </c>
      <c r="O1782" s="108" t="str">
        <f t="shared" si="826"/>
        <v/>
      </c>
      <c r="P1782" s="102" t="str">
        <f t="shared" si="827"/>
        <v/>
      </c>
      <c r="Q1782" s="102" t="str">
        <f t="shared" si="828"/>
        <v/>
      </c>
      <c r="R1782" s="120" t="str">
        <f t="shared" si="829"/>
        <v/>
      </c>
      <c r="S1782" s="54" t="str">
        <f t="shared" si="830"/>
        <v/>
      </c>
      <c r="T1782" s="5" t="str">
        <f t="shared" si="831"/>
        <v/>
      </c>
      <c r="U1782" s="152" t="str">
        <f t="shared" si="814"/>
        <v/>
      </c>
      <c r="V1782" s="152" t="str">
        <f t="shared" si="815"/>
        <v/>
      </c>
      <c r="W1782" s="153" t="str">
        <f t="shared" si="816"/>
        <v/>
      </c>
      <c r="X1782" s="153" t="str">
        <f t="shared" si="817"/>
        <v/>
      </c>
      <c r="Y1782" s="153" t="str">
        <f t="shared" si="818"/>
        <v/>
      </c>
      <c r="Z1782" s="153" t="str">
        <f t="shared" si="819"/>
        <v/>
      </c>
      <c r="AA1782" s="152" t="str">
        <f t="shared" si="820"/>
        <v/>
      </c>
      <c r="AB1782" s="152" t="str">
        <f t="shared" si="821"/>
        <v/>
      </c>
      <c r="AC1782" s="154" t="str">
        <f t="shared" si="832"/>
        <v/>
      </c>
      <c r="AD1782" s="154" t="str">
        <f t="shared" si="833"/>
        <v/>
      </c>
      <c r="AE1782" s="3" t="str">
        <f t="shared" si="834"/>
        <v/>
      </c>
      <c r="AF1782" s="3" t="str">
        <f t="shared" si="835"/>
        <v/>
      </c>
      <c r="AG1782" s="3" t="str">
        <f t="shared" si="836"/>
        <v/>
      </c>
      <c r="AH1782" s="4" t="str">
        <f t="shared" si="837"/>
        <v/>
      </c>
      <c r="AI1782" s="75" t="str">
        <f t="shared" si="838"/>
        <v/>
      </c>
      <c r="AJ1782" s="75" t="str">
        <f t="shared" si="839"/>
        <v/>
      </c>
    </row>
    <row r="1783" spans="1:36" ht="14.25">
      <c r="A1783" s="41" t="str">
        <f t="shared" si="822"/>
        <v/>
      </c>
      <c r="B1783" s="150" t="str">
        <f>IF(ISNUMBER(A1783),INDEX('MetaTrader Import'!$H$13:$J$5893,TRUNC(((A1783-$A$39+1)-1)/3)+1,MOD((A1783-$A$39+1)-1,3)+1),"")</f>
        <v/>
      </c>
      <c r="C1783" s="43" t="str">
        <f t="shared" si="823"/>
        <v/>
      </c>
      <c r="D1783" s="43" t="str">
        <f t="shared" ca="1" si="813"/>
        <v/>
      </c>
      <c r="E1783" s="43" t="str">
        <f t="shared" si="824"/>
        <v/>
      </c>
      <c r="F1783" s="43" t="str">
        <f t="shared" si="825"/>
        <v/>
      </c>
      <c r="G1783" s="43" t="str">
        <f>IF(A1783&lt;&gt;"",IF(A1783&lt;Data!$G$11*0.25,$C$13/$G$32,IF(A1783&gt;Data!$G$11*0.25,$C$13,$C$13*10)),"")</f>
        <v/>
      </c>
      <c r="H1783" s="43" t="str">
        <f>IF(A1783&lt;&gt;"",IF(Data!$G$9="constant",$C$13,IF(Data!$G$9="squeeze",G1783,F1783)),"")</f>
        <v/>
      </c>
      <c r="I1783" s="38" t="str">
        <f ca="1">IF(ISNUMBER(A1783),NORMINV(RAND(),0,IF(AND(Data!$G$9="squeeze",A1783&lt;Data!$G$11*0.25),$H$32,1)*$C$30*$C$13)*($C$14*$C$12),"")</f>
        <v/>
      </c>
      <c r="J1783" s="42" t="str">
        <f ca="1">IFERROR(IF(Data!$C$6="Real",B1783,I1783+J1782+($C$14*$C$12)*(NORMINV(RAND(),$C$15,CHOOSE($G$13,$C$13,F1783,G1783)))),"")</f>
        <v/>
      </c>
      <c r="K1783" s="88" t="str">
        <f>IF(ISNUMBER(A1783), IF($G$16="fixed",$G$17,MIN(H1783*Data!$C$7*$C$16*0.5,$C$17*Data!$C$7))*$C$12,"")</f>
        <v/>
      </c>
      <c r="L1783" s="42" t="str">
        <f t="shared" ca="1" si="840"/>
        <v/>
      </c>
      <c r="M1783" s="44" t="str">
        <f t="shared" ca="1" si="841"/>
        <v/>
      </c>
      <c r="N1783" s="44" t="str">
        <f t="shared" ca="1" si="842"/>
        <v/>
      </c>
      <c r="O1783" s="108" t="str">
        <f t="shared" si="826"/>
        <v/>
      </c>
      <c r="P1783" s="102" t="str">
        <f t="shared" si="827"/>
        <v/>
      </c>
      <c r="Q1783" s="102" t="str">
        <f t="shared" si="828"/>
        <v/>
      </c>
      <c r="R1783" s="120" t="str">
        <f t="shared" si="829"/>
        <v/>
      </c>
      <c r="S1783" s="54" t="str">
        <f t="shared" si="830"/>
        <v/>
      </c>
      <c r="T1783" s="5" t="str">
        <f t="shared" si="831"/>
        <v/>
      </c>
      <c r="U1783" s="152" t="str">
        <f t="shared" si="814"/>
        <v/>
      </c>
      <c r="V1783" s="152" t="str">
        <f t="shared" si="815"/>
        <v/>
      </c>
      <c r="W1783" s="153" t="str">
        <f t="shared" si="816"/>
        <v/>
      </c>
      <c r="X1783" s="153" t="str">
        <f t="shared" si="817"/>
        <v/>
      </c>
      <c r="Y1783" s="153" t="str">
        <f t="shared" si="818"/>
        <v/>
      </c>
      <c r="Z1783" s="153" t="str">
        <f t="shared" si="819"/>
        <v/>
      </c>
      <c r="AA1783" s="152" t="str">
        <f t="shared" si="820"/>
        <v/>
      </c>
      <c r="AB1783" s="152" t="str">
        <f t="shared" si="821"/>
        <v/>
      </c>
      <c r="AC1783" s="154" t="str">
        <f t="shared" si="832"/>
        <v/>
      </c>
      <c r="AD1783" s="154" t="str">
        <f t="shared" si="833"/>
        <v/>
      </c>
      <c r="AE1783" s="3" t="str">
        <f t="shared" si="834"/>
        <v/>
      </c>
      <c r="AF1783" s="3" t="str">
        <f t="shared" si="835"/>
        <v/>
      </c>
      <c r="AG1783" s="3" t="str">
        <f t="shared" si="836"/>
        <v/>
      </c>
      <c r="AH1783" s="4" t="str">
        <f t="shared" si="837"/>
        <v/>
      </c>
      <c r="AI1783" s="75" t="str">
        <f t="shared" si="838"/>
        <v/>
      </c>
      <c r="AJ1783" s="75" t="str">
        <f t="shared" si="839"/>
        <v/>
      </c>
    </row>
    <row r="1784" spans="1:36" ht="14.25">
      <c r="A1784" s="41" t="str">
        <f t="shared" si="822"/>
        <v/>
      </c>
      <c r="B1784" s="150" t="str">
        <f>IF(ISNUMBER(A1784),INDEX('MetaTrader Import'!$H$13:$J$5893,TRUNC(((A1784-$A$39+1)-1)/3)+1,MOD((A1784-$A$39+1)-1,3)+1),"")</f>
        <v/>
      </c>
      <c r="C1784" s="43" t="str">
        <f t="shared" si="823"/>
        <v/>
      </c>
      <c r="D1784" s="43" t="str">
        <f t="shared" ca="1" si="813"/>
        <v/>
      </c>
      <c r="E1784" s="43" t="str">
        <f t="shared" si="824"/>
        <v/>
      </c>
      <c r="F1784" s="43" t="str">
        <f t="shared" si="825"/>
        <v/>
      </c>
      <c r="G1784" s="43" t="str">
        <f>IF(A1784&lt;&gt;"",IF(A1784&lt;Data!$G$11*0.25,$C$13/$G$32,IF(A1784&gt;Data!$G$11*0.25,$C$13,$C$13*10)),"")</f>
        <v/>
      </c>
      <c r="H1784" s="43" t="str">
        <f>IF(A1784&lt;&gt;"",IF(Data!$G$9="constant",$C$13,IF(Data!$G$9="squeeze",G1784,F1784)),"")</f>
        <v/>
      </c>
      <c r="I1784" s="38" t="str">
        <f ca="1">IF(ISNUMBER(A1784),NORMINV(RAND(),0,IF(AND(Data!$G$9="squeeze",A1784&lt;Data!$G$11*0.25),$H$32,1)*$C$30*$C$13)*($C$14*$C$12),"")</f>
        <v/>
      </c>
      <c r="J1784" s="42" t="str">
        <f ca="1">IFERROR(IF(Data!$C$6="Real",B1784,I1784+J1783+($C$14*$C$12)*(NORMINV(RAND(),$C$15,CHOOSE($G$13,$C$13,F1784,G1784)))),"")</f>
        <v/>
      </c>
      <c r="K1784" s="88" t="str">
        <f>IF(ISNUMBER(A1784), IF($G$16="fixed",$G$17,MIN(H1784*Data!$C$7*$C$16*0.5,$C$17*Data!$C$7))*$C$12,"")</f>
        <v/>
      </c>
      <c r="L1784" s="42" t="str">
        <f t="shared" ca="1" si="840"/>
        <v/>
      </c>
      <c r="M1784" s="44" t="str">
        <f t="shared" ca="1" si="841"/>
        <v/>
      </c>
      <c r="N1784" s="44" t="str">
        <f t="shared" ca="1" si="842"/>
        <v/>
      </c>
      <c r="O1784" s="108" t="str">
        <f t="shared" si="826"/>
        <v/>
      </c>
      <c r="P1784" s="102" t="str">
        <f t="shared" si="827"/>
        <v/>
      </c>
      <c r="Q1784" s="102" t="str">
        <f t="shared" si="828"/>
        <v/>
      </c>
      <c r="R1784" s="120" t="str">
        <f t="shared" si="829"/>
        <v/>
      </c>
      <c r="S1784" s="54" t="str">
        <f t="shared" si="830"/>
        <v/>
      </c>
      <c r="T1784" s="5" t="str">
        <f t="shared" si="831"/>
        <v/>
      </c>
      <c r="U1784" s="152" t="str">
        <f t="shared" si="814"/>
        <v/>
      </c>
      <c r="V1784" s="152" t="str">
        <f t="shared" si="815"/>
        <v/>
      </c>
      <c r="W1784" s="153" t="str">
        <f t="shared" si="816"/>
        <v/>
      </c>
      <c r="X1784" s="153" t="str">
        <f t="shared" si="817"/>
        <v/>
      </c>
      <c r="Y1784" s="153" t="str">
        <f t="shared" si="818"/>
        <v/>
      </c>
      <c r="Z1784" s="153" t="str">
        <f t="shared" si="819"/>
        <v/>
      </c>
      <c r="AA1784" s="152" t="str">
        <f t="shared" si="820"/>
        <v/>
      </c>
      <c r="AB1784" s="152" t="str">
        <f t="shared" si="821"/>
        <v/>
      </c>
      <c r="AC1784" s="154" t="str">
        <f t="shared" si="832"/>
        <v/>
      </c>
      <c r="AD1784" s="154" t="str">
        <f t="shared" si="833"/>
        <v/>
      </c>
      <c r="AE1784" s="3" t="str">
        <f t="shared" si="834"/>
        <v/>
      </c>
      <c r="AF1784" s="3" t="str">
        <f t="shared" si="835"/>
        <v/>
      </c>
      <c r="AG1784" s="3" t="str">
        <f t="shared" si="836"/>
        <v/>
      </c>
      <c r="AH1784" s="4" t="str">
        <f t="shared" si="837"/>
        <v/>
      </c>
      <c r="AI1784" s="75" t="str">
        <f t="shared" si="838"/>
        <v/>
      </c>
      <c r="AJ1784" s="75" t="str">
        <f t="shared" si="839"/>
        <v/>
      </c>
    </row>
    <row r="1785" spans="1:36" ht="14.25">
      <c r="A1785" s="41" t="str">
        <f t="shared" si="822"/>
        <v/>
      </c>
      <c r="B1785" s="150" t="str">
        <f>IF(ISNUMBER(A1785),INDEX('MetaTrader Import'!$H$13:$J$5893,TRUNC(((A1785-$A$39+1)-1)/3)+1,MOD((A1785-$A$39+1)-1,3)+1),"")</f>
        <v/>
      </c>
      <c r="C1785" s="43" t="str">
        <f t="shared" si="823"/>
        <v/>
      </c>
      <c r="D1785" s="43" t="str">
        <f t="shared" ca="1" si="813"/>
        <v/>
      </c>
      <c r="E1785" s="43" t="str">
        <f t="shared" si="824"/>
        <v/>
      </c>
      <c r="F1785" s="43" t="str">
        <f t="shared" si="825"/>
        <v/>
      </c>
      <c r="G1785" s="43" t="str">
        <f>IF(A1785&lt;&gt;"",IF(A1785&lt;Data!$G$11*0.25,$C$13/$G$32,IF(A1785&gt;Data!$G$11*0.25,$C$13,$C$13*10)),"")</f>
        <v/>
      </c>
      <c r="H1785" s="43" t="str">
        <f>IF(A1785&lt;&gt;"",IF(Data!$G$9="constant",$C$13,IF(Data!$G$9="squeeze",G1785,F1785)),"")</f>
        <v/>
      </c>
      <c r="I1785" s="38" t="str">
        <f ca="1">IF(ISNUMBER(A1785),NORMINV(RAND(),0,IF(AND(Data!$G$9="squeeze",A1785&lt;Data!$G$11*0.25),$H$32,1)*$C$30*$C$13)*($C$14*$C$12),"")</f>
        <v/>
      </c>
      <c r="J1785" s="42" t="str">
        <f ca="1">IFERROR(IF(Data!$C$6="Real",B1785,I1785+J1784+($C$14*$C$12)*(NORMINV(RAND(),$C$15,CHOOSE($G$13,$C$13,F1785,G1785)))),"")</f>
        <v/>
      </c>
      <c r="K1785" s="88" t="str">
        <f>IF(ISNUMBER(A1785), IF($G$16="fixed",$G$17,MIN(H1785*Data!$C$7*$C$16*0.5,$C$17*Data!$C$7))*$C$12,"")</f>
        <v/>
      </c>
      <c r="L1785" s="42" t="str">
        <f t="shared" ca="1" si="840"/>
        <v/>
      </c>
      <c r="M1785" s="44" t="str">
        <f t="shared" ca="1" si="841"/>
        <v/>
      </c>
      <c r="N1785" s="44" t="str">
        <f t="shared" ca="1" si="842"/>
        <v/>
      </c>
      <c r="O1785" s="108" t="str">
        <f t="shared" si="826"/>
        <v/>
      </c>
      <c r="P1785" s="102" t="str">
        <f t="shared" si="827"/>
        <v/>
      </c>
      <c r="Q1785" s="102" t="str">
        <f t="shared" si="828"/>
        <v/>
      </c>
      <c r="R1785" s="120" t="str">
        <f t="shared" si="829"/>
        <v/>
      </c>
      <c r="S1785" s="54" t="str">
        <f t="shared" si="830"/>
        <v/>
      </c>
      <c r="T1785" s="5" t="str">
        <f t="shared" si="831"/>
        <v/>
      </c>
      <c r="U1785" s="152" t="str">
        <f t="shared" si="814"/>
        <v/>
      </c>
      <c r="V1785" s="152" t="str">
        <f t="shared" si="815"/>
        <v/>
      </c>
      <c r="W1785" s="153" t="str">
        <f t="shared" si="816"/>
        <v/>
      </c>
      <c r="X1785" s="153" t="str">
        <f t="shared" si="817"/>
        <v/>
      </c>
      <c r="Y1785" s="153" t="str">
        <f t="shared" si="818"/>
        <v/>
      </c>
      <c r="Z1785" s="153" t="str">
        <f t="shared" si="819"/>
        <v/>
      </c>
      <c r="AA1785" s="152" t="str">
        <f t="shared" si="820"/>
        <v/>
      </c>
      <c r="AB1785" s="152" t="str">
        <f t="shared" si="821"/>
        <v/>
      </c>
      <c r="AC1785" s="154" t="str">
        <f t="shared" si="832"/>
        <v/>
      </c>
      <c r="AD1785" s="154" t="str">
        <f t="shared" si="833"/>
        <v/>
      </c>
      <c r="AE1785" s="3" t="str">
        <f t="shared" si="834"/>
        <v/>
      </c>
      <c r="AF1785" s="3" t="str">
        <f t="shared" si="835"/>
        <v/>
      </c>
      <c r="AG1785" s="3" t="str">
        <f t="shared" si="836"/>
        <v/>
      </c>
      <c r="AH1785" s="4" t="str">
        <f t="shared" si="837"/>
        <v/>
      </c>
      <c r="AI1785" s="75" t="str">
        <f t="shared" si="838"/>
        <v/>
      </c>
      <c r="AJ1785" s="75" t="str">
        <f t="shared" si="839"/>
        <v/>
      </c>
    </row>
    <row r="1786" spans="1:36" ht="14.25">
      <c r="A1786" s="41" t="str">
        <f t="shared" si="822"/>
        <v/>
      </c>
      <c r="B1786" s="150" t="str">
        <f>IF(ISNUMBER(A1786),INDEX('MetaTrader Import'!$H$13:$J$5893,TRUNC(((A1786-$A$39+1)-1)/3)+1,MOD((A1786-$A$39+1)-1,3)+1),"")</f>
        <v/>
      </c>
      <c r="C1786" s="43" t="str">
        <f t="shared" si="823"/>
        <v/>
      </c>
      <c r="D1786" s="43" t="str">
        <f t="shared" ca="1" si="813"/>
        <v/>
      </c>
      <c r="E1786" s="43" t="str">
        <f t="shared" si="824"/>
        <v/>
      </c>
      <c r="F1786" s="43" t="str">
        <f t="shared" si="825"/>
        <v/>
      </c>
      <c r="G1786" s="43" t="str">
        <f>IF(A1786&lt;&gt;"",IF(A1786&lt;Data!$G$11*0.25,$C$13/$G$32,IF(A1786&gt;Data!$G$11*0.25,$C$13,$C$13*10)),"")</f>
        <v/>
      </c>
      <c r="H1786" s="43" t="str">
        <f>IF(A1786&lt;&gt;"",IF(Data!$G$9="constant",$C$13,IF(Data!$G$9="squeeze",G1786,F1786)),"")</f>
        <v/>
      </c>
      <c r="I1786" s="38" t="str">
        <f ca="1">IF(ISNUMBER(A1786),NORMINV(RAND(),0,IF(AND(Data!$G$9="squeeze",A1786&lt;Data!$G$11*0.25),$H$32,1)*$C$30*$C$13)*($C$14*$C$12),"")</f>
        <v/>
      </c>
      <c r="J1786" s="42" t="str">
        <f ca="1">IFERROR(IF(Data!$C$6="Real",B1786,I1786+J1785+($C$14*$C$12)*(NORMINV(RAND(),$C$15,CHOOSE($G$13,$C$13,F1786,G1786)))),"")</f>
        <v/>
      </c>
      <c r="K1786" s="88" t="str">
        <f>IF(ISNUMBER(A1786), IF($G$16="fixed",$G$17,MIN(H1786*Data!$C$7*$C$16*0.5,$C$17*Data!$C$7))*$C$12,"")</f>
        <v/>
      </c>
      <c r="L1786" s="42" t="str">
        <f t="shared" ca="1" si="840"/>
        <v/>
      </c>
      <c r="M1786" s="44" t="str">
        <f t="shared" ca="1" si="841"/>
        <v/>
      </c>
      <c r="N1786" s="44" t="str">
        <f t="shared" ca="1" si="842"/>
        <v/>
      </c>
      <c r="O1786" s="108" t="str">
        <f t="shared" si="826"/>
        <v/>
      </c>
      <c r="P1786" s="102" t="str">
        <f t="shared" si="827"/>
        <v/>
      </c>
      <c r="Q1786" s="102" t="str">
        <f t="shared" si="828"/>
        <v/>
      </c>
      <c r="R1786" s="120" t="str">
        <f t="shared" si="829"/>
        <v/>
      </c>
      <c r="S1786" s="54" t="str">
        <f t="shared" si="830"/>
        <v/>
      </c>
      <c r="T1786" s="5" t="str">
        <f t="shared" si="831"/>
        <v/>
      </c>
      <c r="U1786" s="152" t="str">
        <f t="shared" si="814"/>
        <v/>
      </c>
      <c r="V1786" s="152" t="str">
        <f t="shared" si="815"/>
        <v/>
      </c>
      <c r="W1786" s="153" t="str">
        <f t="shared" si="816"/>
        <v/>
      </c>
      <c r="X1786" s="153" t="str">
        <f t="shared" si="817"/>
        <v/>
      </c>
      <c r="Y1786" s="153" t="str">
        <f t="shared" si="818"/>
        <v/>
      </c>
      <c r="Z1786" s="153" t="str">
        <f t="shared" si="819"/>
        <v/>
      </c>
      <c r="AA1786" s="152" t="str">
        <f t="shared" si="820"/>
        <v/>
      </c>
      <c r="AB1786" s="152" t="str">
        <f t="shared" si="821"/>
        <v/>
      </c>
      <c r="AC1786" s="154" t="str">
        <f t="shared" si="832"/>
        <v/>
      </c>
      <c r="AD1786" s="154" t="str">
        <f t="shared" si="833"/>
        <v/>
      </c>
      <c r="AE1786" s="3" t="str">
        <f t="shared" si="834"/>
        <v/>
      </c>
      <c r="AF1786" s="3" t="str">
        <f t="shared" si="835"/>
        <v/>
      </c>
      <c r="AG1786" s="3" t="str">
        <f t="shared" si="836"/>
        <v/>
      </c>
      <c r="AH1786" s="4" t="str">
        <f t="shared" si="837"/>
        <v/>
      </c>
      <c r="AI1786" s="75" t="str">
        <f t="shared" si="838"/>
        <v/>
      </c>
      <c r="AJ1786" s="75" t="str">
        <f t="shared" si="839"/>
        <v/>
      </c>
    </row>
    <row r="1787" spans="1:36" ht="14.25">
      <c r="A1787" s="41" t="str">
        <f t="shared" si="822"/>
        <v/>
      </c>
      <c r="B1787" s="150" t="str">
        <f>IF(ISNUMBER(A1787),INDEX('MetaTrader Import'!$H$13:$J$5893,TRUNC(((A1787-$A$39+1)-1)/3)+1,MOD((A1787-$A$39+1)-1,3)+1),"")</f>
        <v/>
      </c>
      <c r="C1787" s="43" t="str">
        <f t="shared" si="823"/>
        <v/>
      </c>
      <c r="D1787" s="43" t="str">
        <f t="shared" ca="1" si="813"/>
        <v/>
      </c>
      <c r="E1787" s="43" t="str">
        <f t="shared" si="824"/>
        <v/>
      </c>
      <c r="F1787" s="43" t="str">
        <f t="shared" si="825"/>
        <v/>
      </c>
      <c r="G1787" s="43" t="str">
        <f>IF(A1787&lt;&gt;"",IF(A1787&lt;Data!$G$11*0.25,$C$13/$G$32,IF(A1787&gt;Data!$G$11*0.25,$C$13,$C$13*10)),"")</f>
        <v/>
      </c>
      <c r="H1787" s="43" t="str">
        <f>IF(A1787&lt;&gt;"",IF(Data!$G$9="constant",$C$13,IF(Data!$G$9="squeeze",G1787,F1787)),"")</f>
        <v/>
      </c>
      <c r="I1787" s="38" t="str">
        <f ca="1">IF(ISNUMBER(A1787),NORMINV(RAND(),0,IF(AND(Data!$G$9="squeeze",A1787&lt;Data!$G$11*0.25),$H$32,1)*$C$30*$C$13)*($C$14*$C$12),"")</f>
        <v/>
      </c>
      <c r="J1787" s="42" t="str">
        <f ca="1">IFERROR(IF(Data!$C$6="Real",B1787,I1787+J1786+($C$14*$C$12)*(NORMINV(RAND(),$C$15,CHOOSE($G$13,$C$13,F1787,G1787)))),"")</f>
        <v/>
      </c>
      <c r="K1787" s="88" t="str">
        <f>IF(ISNUMBER(A1787), IF($G$16="fixed",$G$17,MIN(H1787*Data!$C$7*$C$16*0.5,$C$17*Data!$C$7))*$C$12,"")</f>
        <v/>
      </c>
      <c r="L1787" s="42" t="str">
        <f t="shared" ca="1" si="840"/>
        <v/>
      </c>
      <c r="M1787" s="44" t="str">
        <f t="shared" ca="1" si="841"/>
        <v/>
      </c>
      <c r="N1787" s="44" t="str">
        <f t="shared" ca="1" si="842"/>
        <v/>
      </c>
      <c r="O1787" s="108" t="str">
        <f t="shared" si="826"/>
        <v/>
      </c>
      <c r="P1787" s="102" t="str">
        <f t="shared" si="827"/>
        <v/>
      </c>
      <c r="Q1787" s="102" t="str">
        <f t="shared" si="828"/>
        <v/>
      </c>
      <c r="R1787" s="120" t="str">
        <f t="shared" si="829"/>
        <v/>
      </c>
      <c r="S1787" s="54" t="str">
        <f t="shared" si="830"/>
        <v/>
      </c>
      <c r="T1787" s="5" t="str">
        <f t="shared" si="831"/>
        <v/>
      </c>
      <c r="U1787" s="152" t="str">
        <f t="shared" si="814"/>
        <v/>
      </c>
      <c r="V1787" s="152" t="str">
        <f t="shared" si="815"/>
        <v/>
      </c>
      <c r="W1787" s="153" t="str">
        <f t="shared" si="816"/>
        <v/>
      </c>
      <c r="X1787" s="153" t="str">
        <f t="shared" si="817"/>
        <v/>
      </c>
      <c r="Y1787" s="153" t="str">
        <f t="shared" si="818"/>
        <v/>
      </c>
      <c r="Z1787" s="153" t="str">
        <f t="shared" si="819"/>
        <v/>
      </c>
      <c r="AA1787" s="152" t="str">
        <f t="shared" si="820"/>
        <v/>
      </c>
      <c r="AB1787" s="152" t="str">
        <f t="shared" si="821"/>
        <v/>
      </c>
      <c r="AC1787" s="154" t="str">
        <f t="shared" si="832"/>
        <v/>
      </c>
      <c r="AD1787" s="154" t="str">
        <f t="shared" si="833"/>
        <v/>
      </c>
      <c r="AE1787" s="3" t="str">
        <f t="shared" si="834"/>
        <v/>
      </c>
      <c r="AF1787" s="3" t="str">
        <f t="shared" si="835"/>
        <v/>
      </c>
      <c r="AG1787" s="3" t="str">
        <f t="shared" si="836"/>
        <v/>
      </c>
      <c r="AH1787" s="4" t="str">
        <f t="shared" si="837"/>
        <v/>
      </c>
      <c r="AI1787" s="75" t="str">
        <f t="shared" si="838"/>
        <v/>
      </c>
      <c r="AJ1787" s="75" t="str">
        <f t="shared" si="839"/>
        <v/>
      </c>
    </row>
    <row r="1788" spans="1:36" ht="14.25">
      <c r="A1788" s="41" t="str">
        <f t="shared" si="822"/>
        <v/>
      </c>
      <c r="B1788" s="150" t="str">
        <f>IF(ISNUMBER(A1788),INDEX('MetaTrader Import'!$H$13:$J$5893,TRUNC(((A1788-$A$39+1)-1)/3)+1,MOD((A1788-$A$39+1)-1,3)+1),"")</f>
        <v/>
      </c>
      <c r="C1788" s="43" t="str">
        <f t="shared" si="823"/>
        <v/>
      </c>
      <c r="D1788" s="43" t="str">
        <f t="shared" ca="1" si="813"/>
        <v/>
      </c>
      <c r="E1788" s="43" t="str">
        <f t="shared" si="824"/>
        <v/>
      </c>
      <c r="F1788" s="43" t="str">
        <f t="shared" si="825"/>
        <v/>
      </c>
      <c r="G1788" s="43" t="str">
        <f>IF(A1788&lt;&gt;"",IF(A1788&lt;Data!$G$11*0.25,$C$13/$G$32,IF(A1788&gt;Data!$G$11*0.25,$C$13,$C$13*10)),"")</f>
        <v/>
      </c>
      <c r="H1788" s="43" t="str">
        <f>IF(A1788&lt;&gt;"",IF(Data!$G$9="constant",$C$13,IF(Data!$G$9="squeeze",G1788,F1788)),"")</f>
        <v/>
      </c>
      <c r="I1788" s="38" t="str">
        <f ca="1">IF(ISNUMBER(A1788),NORMINV(RAND(),0,IF(AND(Data!$G$9="squeeze",A1788&lt;Data!$G$11*0.25),$H$32,1)*$C$30*$C$13)*($C$14*$C$12),"")</f>
        <v/>
      </c>
      <c r="J1788" s="42" t="str">
        <f ca="1">IFERROR(IF(Data!$C$6="Real",B1788,I1788+J1787+($C$14*$C$12)*(NORMINV(RAND(),$C$15,CHOOSE($G$13,$C$13,F1788,G1788)))),"")</f>
        <v/>
      </c>
      <c r="K1788" s="88" t="str">
        <f>IF(ISNUMBER(A1788), IF($G$16="fixed",$G$17,MIN(H1788*Data!$C$7*$C$16*0.5,$C$17*Data!$C$7))*$C$12,"")</f>
        <v/>
      </c>
      <c r="L1788" s="42" t="str">
        <f t="shared" ca="1" si="840"/>
        <v/>
      </c>
      <c r="M1788" s="44" t="str">
        <f t="shared" ca="1" si="841"/>
        <v/>
      </c>
      <c r="N1788" s="44" t="str">
        <f t="shared" ca="1" si="842"/>
        <v/>
      </c>
      <c r="O1788" s="108" t="str">
        <f t="shared" si="826"/>
        <v/>
      </c>
      <c r="P1788" s="102" t="str">
        <f t="shared" si="827"/>
        <v/>
      </c>
      <c r="Q1788" s="102" t="str">
        <f t="shared" si="828"/>
        <v/>
      </c>
      <c r="R1788" s="120" t="str">
        <f t="shared" si="829"/>
        <v/>
      </c>
      <c r="S1788" s="54" t="str">
        <f t="shared" si="830"/>
        <v/>
      </c>
      <c r="T1788" s="5" t="str">
        <f t="shared" si="831"/>
        <v/>
      </c>
      <c r="U1788" s="152" t="str">
        <f t="shared" si="814"/>
        <v/>
      </c>
      <c r="V1788" s="152" t="str">
        <f t="shared" si="815"/>
        <v/>
      </c>
      <c r="W1788" s="153" t="str">
        <f t="shared" si="816"/>
        <v/>
      </c>
      <c r="X1788" s="153" t="str">
        <f t="shared" si="817"/>
        <v/>
      </c>
      <c r="Y1788" s="153" t="str">
        <f t="shared" si="818"/>
        <v/>
      </c>
      <c r="Z1788" s="153" t="str">
        <f t="shared" si="819"/>
        <v/>
      </c>
      <c r="AA1788" s="152" t="str">
        <f t="shared" si="820"/>
        <v/>
      </c>
      <c r="AB1788" s="152" t="str">
        <f t="shared" si="821"/>
        <v/>
      </c>
      <c r="AC1788" s="154" t="str">
        <f t="shared" si="832"/>
        <v/>
      </c>
      <c r="AD1788" s="154" t="str">
        <f t="shared" si="833"/>
        <v/>
      </c>
      <c r="AE1788" s="3" t="str">
        <f t="shared" si="834"/>
        <v/>
      </c>
      <c r="AF1788" s="3" t="str">
        <f t="shared" si="835"/>
        <v/>
      </c>
      <c r="AG1788" s="3" t="str">
        <f t="shared" si="836"/>
        <v/>
      </c>
      <c r="AH1788" s="4" t="str">
        <f t="shared" si="837"/>
        <v/>
      </c>
      <c r="AI1788" s="75" t="str">
        <f t="shared" si="838"/>
        <v/>
      </c>
      <c r="AJ1788" s="75" t="str">
        <f t="shared" si="839"/>
        <v/>
      </c>
    </row>
    <row r="1789" spans="1:36" ht="14.25">
      <c r="A1789" s="41" t="str">
        <f t="shared" si="822"/>
        <v/>
      </c>
      <c r="B1789" s="150" t="str">
        <f>IF(ISNUMBER(A1789),INDEX('MetaTrader Import'!$H$13:$J$5893,TRUNC(((A1789-$A$39+1)-1)/3)+1,MOD((A1789-$A$39+1)-1,3)+1),"")</f>
        <v/>
      </c>
      <c r="C1789" s="43" t="str">
        <f t="shared" si="823"/>
        <v/>
      </c>
      <c r="D1789" s="43" t="str">
        <f t="shared" ca="1" si="813"/>
        <v/>
      </c>
      <c r="E1789" s="43" t="str">
        <f t="shared" si="824"/>
        <v/>
      </c>
      <c r="F1789" s="43" t="str">
        <f t="shared" si="825"/>
        <v/>
      </c>
      <c r="G1789" s="43" t="str">
        <f>IF(A1789&lt;&gt;"",IF(A1789&lt;Data!$G$11*0.25,$C$13/$G$32,IF(A1789&gt;Data!$G$11*0.25,$C$13,$C$13*10)),"")</f>
        <v/>
      </c>
      <c r="H1789" s="43" t="str">
        <f>IF(A1789&lt;&gt;"",IF(Data!$G$9="constant",$C$13,IF(Data!$G$9="squeeze",G1789,F1789)),"")</f>
        <v/>
      </c>
      <c r="I1789" s="38" t="str">
        <f ca="1">IF(ISNUMBER(A1789),NORMINV(RAND(),0,IF(AND(Data!$G$9="squeeze",A1789&lt;Data!$G$11*0.25),$H$32,1)*$C$30*$C$13)*($C$14*$C$12),"")</f>
        <v/>
      </c>
      <c r="J1789" s="42" t="str">
        <f ca="1">IFERROR(IF(Data!$C$6="Real",B1789,I1789+J1788+($C$14*$C$12)*(NORMINV(RAND(),$C$15,CHOOSE($G$13,$C$13,F1789,G1789)))),"")</f>
        <v/>
      </c>
      <c r="K1789" s="88" t="str">
        <f>IF(ISNUMBER(A1789), IF($G$16="fixed",$G$17,MIN(H1789*Data!$C$7*$C$16*0.5,$C$17*Data!$C$7))*$C$12,"")</f>
        <v/>
      </c>
      <c r="L1789" s="42" t="str">
        <f t="shared" ca="1" si="840"/>
        <v/>
      </c>
      <c r="M1789" s="44" t="str">
        <f t="shared" ca="1" si="841"/>
        <v/>
      </c>
      <c r="N1789" s="44" t="str">
        <f t="shared" ca="1" si="842"/>
        <v/>
      </c>
      <c r="O1789" s="108" t="str">
        <f t="shared" si="826"/>
        <v/>
      </c>
      <c r="P1789" s="102" t="str">
        <f t="shared" si="827"/>
        <v/>
      </c>
      <c r="Q1789" s="102" t="str">
        <f t="shared" si="828"/>
        <v/>
      </c>
      <c r="R1789" s="120" t="str">
        <f t="shared" si="829"/>
        <v/>
      </c>
      <c r="S1789" s="54" t="str">
        <f t="shared" si="830"/>
        <v/>
      </c>
      <c r="T1789" s="5" t="str">
        <f t="shared" si="831"/>
        <v/>
      </c>
      <c r="U1789" s="152" t="str">
        <f t="shared" si="814"/>
        <v/>
      </c>
      <c r="V1789" s="152" t="str">
        <f t="shared" si="815"/>
        <v/>
      </c>
      <c r="W1789" s="153" t="str">
        <f t="shared" si="816"/>
        <v/>
      </c>
      <c r="X1789" s="153" t="str">
        <f t="shared" si="817"/>
        <v/>
      </c>
      <c r="Y1789" s="153" t="str">
        <f t="shared" si="818"/>
        <v/>
      </c>
      <c r="Z1789" s="153" t="str">
        <f t="shared" si="819"/>
        <v/>
      </c>
      <c r="AA1789" s="152" t="str">
        <f t="shared" si="820"/>
        <v/>
      </c>
      <c r="AB1789" s="152" t="str">
        <f t="shared" si="821"/>
        <v/>
      </c>
      <c r="AC1789" s="154" t="str">
        <f t="shared" si="832"/>
        <v/>
      </c>
      <c r="AD1789" s="154" t="str">
        <f t="shared" si="833"/>
        <v/>
      </c>
      <c r="AE1789" s="3" t="str">
        <f t="shared" si="834"/>
        <v/>
      </c>
      <c r="AF1789" s="3" t="str">
        <f t="shared" si="835"/>
        <v/>
      </c>
      <c r="AG1789" s="3" t="str">
        <f t="shared" si="836"/>
        <v/>
      </c>
      <c r="AH1789" s="4" t="str">
        <f t="shared" si="837"/>
        <v/>
      </c>
      <c r="AI1789" s="75" t="str">
        <f t="shared" si="838"/>
        <v/>
      </c>
      <c r="AJ1789" s="75" t="str">
        <f t="shared" si="839"/>
        <v/>
      </c>
    </row>
    <row r="1790" spans="1:36" ht="14.25">
      <c r="A1790" s="41" t="str">
        <f t="shared" si="822"/>
        <v/>
      </c>
      <c r="B1790" s="150" t="str">
        <f>IF(ISNUMBER(A1790),INDEX('MetaTrader Import'!$H$13:$J$5893,TRUNC(((A1790-$A$39+1)-1)/3)+1,MOD((A1790-$A$39+1)-1,3)+1),"")</f>
        <v/>
      </c>
      <c r="C1790" s="43" t="str">
        <f t="shared" si="823"/>
        <v/>
      </c>
      <c r="D1790" s="43" t="str">
        <f t="shared" ca="1" si="813"/>
        <v/>
      </c>
      <c r="E1790" s="43" t="str">
        <f t="shared" si="824"/>
        <v/>
      </c>
      <c r="F1790" s="43" t="str">
        <f t="shared" si="825"/>
        <v/>
      </c>
      <c r="G1790" s="43" t="str">
        <f>IF(A1790&lt;&gt;"",IF(A1790&lt;Data!$G$11*0.25,$C$13/$G$32,IF(A1790&gt;Data!$G$11*0.25,$C$13,$C$13*10)),"")</f>
        <v/>
      </c>
      <c r="H1790" s="43" t="str">
        <f>IF(A1790&lt;&gt;"",IF(Data!$G$9="constant",$C$13,IF(Data!$G$9="squeeze",G1790,F1790)),"")</f>
        <v/>
      </c>
      <c r="I1790" s="38" t="str">
        <f ca="1">IF(ISNUMBER(A1790),NORMINV(RAND(),0,IF(AND(Data!$G$9="squeeze",A1790&lt;Data!$G$11*0.25),$H$32,1)*$C$30*$C$13)*($C$14*$C$12),"")</f>
        <v/>
      </c>
      <c r="J1790" s="42" t="str">
        <f ca="1">IFERROR(IF(Data!$C$6="Real",B1790,I1790+J1789+($C$14*$C$12)*(NORMINV(RAND(),$C$15,CHOOSE($G$13,$C$13,F1790,G1790)))),"")</f>
        <v/>
      </c>
      <c r="K1790" s="88" t="str">
        <f>IF(ISNUMBER(A1790), IF($G$16="fixed",$G$17,MIN(H1790*Data!$C$7*$C$16*0.5,$C$17*Data!$C$7))*$C$12,"")</f>
        <v/>
      </c>
      <c r="L1790" s="42" t="str">
        <f t="shared" ca="1" si="840"/>
        <v/>
      </c>
      <c r="M1790" s="44" t="str">
        <f t="shared" ca="1" si="841"/>
        <v/>
      </c>
      <c r="N1790" s="44" t="str">
        <f t="shared" ca="1" si="842"/>
        <v/>
      </c>
      <c r="O1790" s="108" t="str">
        <f t="shared" si="826"/>
        <v/>
      </c>
      <c r="P1790" s="102" t="str">
        <f t="shared" si="827"/>
        <v/>
      </c>
      <c r="Q1790" s="102" t="str">
        <f t="shared" si="828"/>
        <v/>
      </c>
      <c r="R1790" s="120" t="str">
        <f t="shared" si="829"/>
        <v/>
      </c>
      <c r="S1790" s="54" t="str">
        <f t="shared" si="830"/>
        <v/>
      </c>
      <c r="T1790" s="5" t="str">
        <f t="shared" si="831"/>
        <v/>
      </c>
      <c r="U1790" s="152" t="str">
        <f t="shared" si="814"/>
        <v/>
      </c>
      <c r="V1790" s="152" t="str">
        <f t="shared" si="815"/>
        <v/>
      </c>
      <c r="W1790" s="153" t="str">
        <f t="shared" si="816"/>
        <v/>
      </c>
      <c r="X1790" s="153" t="str">
        <f t="shared" si="817"/>
        <v/>
      </c>
      <c r="Y1790" s="153" t="str">
        <f t="shared" si="818"/>
        <v/>
      </c>
      <c r="Z1790" s="153" t="str">
        <f t="shared" si="819"/>
        <v/>
      </c>
      <c r="AA1790" s="152" t="str">
        <f t="shared" si="820"/>
        <v/>
      </c>
      <c r="AB1790" s="152" t="str">
        <f t="shared" si="821"/>
        <v/>
      </c>
      <c r="AC1790" s="154" t="str">
        <f t="shared" si="832"/>
        <v/>
      </c>
      <c r="AD1790" s="154" t="str">
        <f t="shared" si="833"/>
        <v/>
      </c>
      <c r="AE1790" s="3" t="str">
        <f t="shared" si="834"/>
        <v/>
      </c>
      <c r="AF1790" s="3" t="str">
        <f t="shared" si="835"/>
        <v/>
      </c>
      <c r="AG1790" s="3" t="str">
        <f t="shared" si="836"/>
        <v/>
      </c>
      <c r="AH1790" s="4" t="str">
        <f t="shared" si="837"/>
        <v/>
      </c>
      <c r="AI1790" s="75" t="str">
        <f t="shared" si="838"/>
        <v/>
      </c>
      <c r="AJ1790" s="75" t="str">
        <f t="shared" si="839"/>
        <v/>
      </c>
    </row>
    <row r="1791" spans="1:36" ht="14.25">
      <c r="A1791" s="41" t="str">
        <f t="shared" si="822"/>
        <v/>
      </c>
      <c r="B1791" s="150" t="str">
        <f>IF(ISNUMBER(A1791),INDEX('MetaTrader Import'!$H$13:$J$5893,TRUNC(((A1791-$A$39+1)-1)/3)+1,MOD((A1791-$A$39+1)-1,3)+1),"")</f>
        <v/>
      </c>
      <c r="C1791" s="43" t="str">
        <f t="shared" si="823"/>
        <v/>
      </c>
      <c r="D1791" s="43" t="str">
        <f t="shared" ca="1" si="813"/>
        <v/>
      </c>
      <c r="E1791" s="43" t="str">
        <f t="shared" si="824"/>
        <v/>
      </c>
      <c r="F1791" s="43" t="str">
        <f t="shared" si="825"/>
        <v/>
      </c>
      <c r="G1791" s="43" t="str">
        <f>IF(A1791&lt;&gt;"",IF(A1791&lt;Data!$G$11*0.25,$C$13/$G$32,IF(A1791&gt;Data!$G$11*0.25,$C$13,$C$13*10)),"")</f>
        <v/>
      </c>
      <c r="H1791" s="43" t="str">
        <f>IF(A1791&lt;&gt;"",IF(Data!$G$9="constant",$C$13,IF(Data!$G$9="squeeze",G1791,F1791)),"")</f>
        <v/>
      </c>
      <c r="I1791" s="38" t="str">
        <f ca="1">IF(ISNUMBER(A1791),NORMINV(RAND(),0,IF(AND(Data!$G$9="squeeze",A1791&lt;Data!$G$11*0.25),$H$32,1)*$C$30*$C$13)*($C$14*$C$12),"")</f>
        <v/>
      </c>
      <c r="J1791" s="42" t="str">
        <f ca="1">IFERROR(IF(Data!$C$6="Real",B1791,I1791+J1790+($C$14*$C$12)*(NORMINV(RAND(),$C$15,CHOOSE($G$13,$C$13,F1791,G1791)))),"")</f>
        <v/>
      </c>
      <c r="K1791" s="88" t="str">
        <f>IF(ISNUMBER(A1791), IF($G$16="fixed",$G$17,MIN(H1791*Data!$C$7*$C$16*0.5,$C$17*Data!$C$7))*$C$12,"")</f>
        <v/>
      </c>
      <c r="L1791" s="42" t="str">
        <f t="shared" ca="1" si="840"/>
        <v/>
      </c>
      <c r="M1791" s="44" t="str">
        <f t="shared" ca="1" si="841"/>
        <v/>
      </c>
      <c r="N1791" s="44" t="str">
        <f t="shared" ca="1" si="842"/>
        <v/>
      </c>
      <c r="O1791" s="108" t="str">
        <f t="shared" si="826"/>
        <v/>
      </c>
      <c r="P1791" s="102" t="str">
        <f t="shared" si="827"/>
        <v/>
      </c>
      <c r="Q1791" s="102" t="str">
        <f t="shared" si="828"/>
        <v/>
      </c>
      <c r="R1791" s="120" t="str">
        <f t="shared" si="829"/>
        <v/>
      </c>
      <c r="S1791" s="54" t="str">
        <f t="shared" si="830"/>
        <v/>
      </c>
      <c r="T1791" s="5" t="str">
        <f t="shared" si="831"/>
        <v/>
      </c>
      <c r="U1791" s="152" t="str">
        <f t="shared" si="814"/>
        <v/>
      </c>
      <c r="V1791" s="152" t="str">
        <f t="shared" si="815"/>
        <v/>
      </c>
      <c r="W1791" s="153" t="str">
        <f t="shared" si="816"/>
        <v/>
      </c>
      <c r="X1791" s="153" t="str">
        <f t="shared" si="817"/>
        <v/>
      </c>
      <c r="Y1791" s="153" t="str">
        <f t="shared" si="818"/>
        <v/>
      </c>
      <c r="Z1791" s="153" t="str">
        <f t="shared" si="819"/>
        <v/>
      </c>
      <c r="AA1791" s="152" t="str">
        <f t="shared" si="820"/>
        <v/>
      </c>
      <c r="AB1791" s="152" t="str">
        <f t="shared" si="821"/>
        <v/>
      </c>
      <c r="AC1791" s="154" t="str">
        <f t="shared" si="832"/>
        <v/>
      </c>
      <c r="AD1791" s="154" t="str">
        <f t="shared" si="833"/>
        <v/>
      </c>
      <c r="AE1791" s="3" t="str">
        <f t="shared" si="834"/>
        <v/>
      </c>
      <c r="AF1791" s="3" t="str">
        <f t="shared" si="835"/>
        <v/>
      </c>
      <c r="AG1791" s="3" t="str">
        <f t="shared" si="836"/>
        <v/>
      </c>
      <c r="AH1791" s="4" t="str">
        <f t="shared" si="837"/>
        <v/>
      </c>
      <c r="AI1791" s="75" t="str">
        <f t="shared" si="838"/>
        <v/>
      </c>
      <c r="AJ1791" s="75" t="str">
        <f t="shared" si="839"/>
        <v/>
      </c>
    </row>
    <row r="1792" spans="1:36" ht="14.25">
      <c r="A1792" s="41" t="str">
        <f t="shared" si="822"/>
        <v/>
      </c>
      <c r="B1792" s="150" t="str">
        <f>IF(ISNUMBER(A1792),INDEX('MetaTrader Import'!$H$13:$J$5893,TRUNC(((A1792-$A$39+1)-1)/3)+1,MOD((A1792-$A$39+1)-1,3)+1),"")</f>
        <v/>
      </c>
      <c r="C1792" s="43" t="str">
        <f t="shared" si="823"/>
        <v/>
      </c>
      <c r="D1792" s="43" t="str">
        <f t="shared" ca="1" si="813"/>
        <v/>
      </c>
      <c r="E1792" s="43" t="str">
        <f t="shared" si="824"/>
        <v/>
      </c>
      <c r="F1792" s="43" t="str">
        <f t="shared" si="825"/>
        <v/>
      </c>
      <c r="G1792" s="43" t="str">
        <f>IF(A1792&lt;&gt;"",IF(A1792&lt;Data!$G$11*0.25,$C$13/$G$32,IF(A1792&gt;Data!$G$11*0.25,$C$13,$C$13*10)),"")</f>
        <v/>
      </c>
      <c r="H1792" s="43" t="str">
        <f>IF(A1792&lt;&gt;"",IF(Data!$G$9="constant",$C$13,IF(Data!$G$9="squeeze",G1792,F1792)),"")</f>
        <v/>
      </c>
      <c r="I1792" s="38" t="str">
        <f ca="1">IF(ISNUMBER(A1792),NORMINV(RAND(),0,IF(AND(Data!$G$9="squeeze",A1792&lt;Data!$G$11*0.25),$H$32,1)*$C$30*$C$13)*($C$14*$C$12),"")</f>
        <v/>
      </c>
      <c r="J1792" s="42" t="str">
        <f ca="1">IFERROR(IF(Data!$C$6="Real",B1792,I1792+J1791+($C$14*$C$12)*(NORMINV(RAND(),$C$15,CHOOSE($G$13,$C$13,F1792,G1792)))),"")</f>
        <v/>
      </c>
      <c r="K1792" s="88" t="str">
        <f>IF(ISNUMBER(A1792), IF($G$16="fixed",$G$17,MIN(H1792*Data!$C$7*$C$16*0.5,$C$17*Data!$C$7))*$C$12,"")</f>
        <v/>
      </c>
      <c r="L1792" s="42" t="str">
        <f t="shared" ca="1" si="840"/>
        <v/>
      </c>
      <c r="M1792" s="44" t="str">
        <f t="shared" ca="1" si="841"/>
        <v/>
      </c>
      <c r="N1792" s="44" t="str">
        <f t="shared" ca="1" si="842"/>
        <v/>
      </c>
      <c r="O1792" s="108" t="str">
        <f t="shared" si="826"/>
        <v/>
      </c>
      <c r="P1792" s="102" t="str">
        <f t="shared" si="827"/>
        <v/>
      </c>
      <c r="Q1792" s="102" t="str">
        <f t="shared" si="828"/>
        <v/>
      </c>
      <c r="R1792" s="120" t="str">
        <f t="shared" si="829"/>
        <v/>
      </c>
      <c r="S1792" s="54" t="str">
        <f t="shared" si="830"/>
        <v/>
      </c>
      <c r="T1792" s="5" t="str">
        <f t="shared" si="831"/>
        <v/>
      </c>
      <c r="U1792" s="152" t="str">
        <f t="shared" si="814"/>
        <v/>
      </c>
      <c r="V1792" s="152" t="str">
        <f t="shared" si="815"/>
        <v/>
      </c>
      <c r="W1792" s="153" t="str">
        <f t="shared" si="816"/>
        <v/>
      </c>
      <c r="X1792" s="153" t="str">
        <f t="shared" si="817"/>
        <v/>
      </c>
      <c r="Y1792" s="153" t="str">
        <f t="shared" si="818"/>
        <v/>
      </c>
      <c r="Z1792" s="153" t="str">
        <f t="shared" si="819"/>
        <v/>
      </c>
      <c r="AA1792" s="152" t="str">
        <f t="shared" si="820"/>
        <v/>
      </c>
      <c r="AB1792" s="152" t="str">
        <f t="shared" si="821"/>
        <v/>
      </c>
      <c r="AC1792" s="154" t="str">
        <f t="shared" si="832"/>
        <v/>
      </c>
      <c r="AD1792" s="154" t="str">
        <f t="shared" si="833"/>
        <v/>
      </c>
      <c r="AE1792" s="3" t="str">
        <f t="shared" si="834"/>
        <v/>
      </c>
      <c r="AF1792" s="3" t="str">
        <f t="shared" si="835"/>
        <v/>
      </c>
      <c r="AG1792" s="3" t="str">
        <f t="shared" si="836"/>
        <v/>
      </c>
      <c r="AH1792" s="4" t="str">
        <f t="shared" si="837"/>
        <v/>
      </c>
      <c r="AI1792" s="75" t="str">
        <f t="shared" si="838"/>
        <v/>
      </c>
      <c r="AJ1792" s="75" t="str">
        <f t="shared" si="839"/>
        <v/>
      </c>
    </row>
    <row r="1793" spans="1:36" ht="14.25">
      <c r="A1793" s="41" t="str">
        <f t="shared" si="822"/>
        <v/>
      </c>
      <c r="B1793" s="150" t="str">
        <f>IF(ISNUMBER(A1793),INDEX('MetaTrader Import'!$H$13:$J$5893,TRUNC(((A1793-$A$39+1)-1)/3)+1,MOD((A1793-$A$39+1)-1,3)+1),"")</f>
        <v/>
      </c>
      <c r="C1793" s="43" t="str">
        <f t="shared" si="823"/>
        <v/>
      </c>
      <c r="D1793" s="43" t="str">
        <f t="shared" ca="1" si="813"/>
        <v/>
      </c>
      <c r="E1793" s="43" t="str">
        <f t="shared" si="824"/>
        <v/>
      </c>
      <c r="F1793" s="43" t="str">
        <f t="shared" si="825"/>
        <v/>
      </c>
      <c r="G1793" s="43" t="str">
        <f>IF(A1793&lt;&gt;"",IF(A1793&lt;Data!$G$11*0.25,$C$13/$G$32,IF(A1793&gt;Data!$G$11*0.25,$C$13,$C$13*10)),"")</f>
        <v/>
      </c>
      <c r="H1793" s="43" t="str">
        <f>IF(A1793&lt;&gt;"",IF(Data!$G$9="constant",$C$13,IF(Data!$G$9="squeeze",G1793,F1793)),"")</f>
        <v/>
      </c>
      <c r="I1793" s="38" t="str">
        <f ca="1">IF(ISNUMBER(A1793),NORMINV(RAND(),0,IF(AND(Data!$G$9="squeeze",A1793&lt;Data!$G$11*0.25),$H$32,1)*$C$30*$C$13)*($C$14*$C$12),"")</f>
        <v/>
      </c>
      <c r="J1793" s="42" t="str">
        <f ca="1">IFERROR(IF(Data!$C$6="Real",B1793,I1793+J1792+($C$14*$C$12)*(NORMINV(RAND(),$C$15,CHOOSE($G$13,$C$13,F1793,G1793)))),"")</f>
        <v/>
      </c>
      <c r="K1793" s="88" t="str">
        <f>IF(ISNUMBER(A1793), IF($G$16="fixed",$G$17,MIN(H1793*Data!$C$7*$C$16*0.5,$C$17*Data!$C$7))*$C$12,"")</f>
        <v/>
      </c>
      <c r="L1793" s="42" t="str">
        <f t="shared" ca="1" si="840"/>
        <v/>
      </c>
      <c r="M1793" s="44" t="str">
        <f t="shared" ca="1" si="841"/>
        <v/>
      </c>
      <c r="N1793" s="44" t="str">
        <f t="shared" ca="1" si="842"/>
        <v/>
      </c>
      <c r="O1793" s="108" t="str">
        <f t="shared" si="826"/>
        <v/>
      </c>
      <c r="P1793" s="102" t="str">
        <f t="shared" si="827"/>
        <v/>
      </c>
      <c r="Q1793" s="102" t="str">
        <f t="shared" si="828"/>
        <v/>
      </c>
      <c r="R1793" s="120" t="str">
        <f t="shared" si="829"/>
        <v/>
      </c>
      <c r="S1793" s="54" t="str">
        <f t="shared" si="830"/>
        <v/>
      </c>
      <c r="T1793" s="5" t="str">
        <f t="shared" si="831"/>
        <v/>
      </c>
      <c r="U1793" s="152" t="str">
        <f t="shared" si="814"/>
        <v/>
      </c>
      <c r="V1793" s="152" t="str">
        <f t="shared" si="815"/>
        <v/>
      </c>
      <c r="W1793" s="153" t="str">
        <f t="shared" si="816"/>
        <v/>
      </c>
      <c r="X1793" s="153" t="str">
        <f t="shared" si="817"/>
        <v/>
      </c>
      <c r="Y1793" s="153" t="str">
        <f t="shared" si="818"/>
        <v/>
      </c>
      <c r="Z1793" s="153" t="str">
        <f t="shared" si="819"/>
        <v/>
      </c>
      <c r="AA1793" s="152" t="str">
        <f t="shared" si="820"/>
        <v/>
      </c>
      <c r="AB1793" s="152" t="str">
        <f t="shared" si="821"/>
        <v/>
      </c>
      <c r="AC1793" s="154" t="str">
        <f t="shared" si="832"/>
        <v/>
      </c>
      <c r="AD1793" s="154" t="str">
        <f t="shared" si="833"/>
        <v/>
      </c>
      <c r="AE1793" s="3" t="str">
        <f t="shared" si="834"/>
        <v/>
      </c>
      <c r="AF1793" s="3" t="str">
        <f t="shared" si="835"/>
        <v/>
      </c>
      <c r="AG1793" s="3" t="str">
        <f t="shared" si="836"/>
        <v/>
      </c>
      <c r="AH1793" s="4" t="str">
        <f t="shared" si="837"/>
        <v/>
      </c>
      <c r="AI1793" s="75" t="str">
        <f t="shared" si="838"/>
        <v/>
      </c>
      <c r="AJ1793" s="75" t="str">
        <f t="shared" si="839"/>
        <v/>
      </c>
    </row>
    <row r="1794" spans="1:36" ht="14.25">
      <c r="A1794" s="41" t="str">
        <f t="shared" si="822"/>
        <v/>
      </c>
      <c r="B1794" s="150" t="str">
        <f>IF(ISNUMBER(A1794),INDEX('MetaTrader Import'!$H$13:$J$5893,TRUNC(((A1794-$A$39+1)-1)/3)+1,MOD((A1794-$A$39+1)-1,3)+1),"")</f>
        <v/>
      </c>
      <c r="C1794" s="43" t="str">
        <f t="shared" si="823"/>
        <v/>
      </c>
      <c r="D1794" s="43" t="str">
        <f t="shared" ca="1" si="813"/>
        <v/>
      </c>
      <c r="E1794" s="43" t="str">
        <f t="shared" si="824"/>
        <v/>
      </c>
      <c r="F1794" s="43" t="str">
        <f t="shared" si="825"/>
        <v/>
      </c>
      <c r="G1794" s="43" t="str">
        <f>IF(A1794&lt;&gt;"",IF(A1794&lt;Data!$G$11*0.25,$C$13/$G$32,IF(A1794&gt;Data!$G$11*0.25,$C$13,$C$13*10)),"")</f>
        <v/>
      </c>
      <c r="H1794" s="43" t="str">
        <f>IF(A1794&lt;&gt;"",IF(Data!$G$9="constant",$C$13,IF(Data!$G$9="squeeze",G1794,F1794)),"")</f>
        <v/>
      </c>
      <c r="I1794" s="38" t="str">
        <f ca="1">IF(ISNUMBER(A1794),NORMINV(RAND(),0,IF(AND(Data!$G$9="squeeze",A1794&lt;Data!$G$11*0.25),$H$32,1)*$C$30*$C$13)*($C$14*$C$12),"")</f>
        <v/>
      </c>
      <c r="J1794" s="42" t="str">
        <f ca="1">IFERROR(IF(Data!$C$6="Real",B1794,I1794+J1793+($C$14*$C$12)*(NORMINV(RAND(),$C$15,CHOOSE($G$13,$C$13,F1794,G1794)))),"")</f>
        <v/>
      </c>
      <c r="K1794" s="88" t="str">
        <f>IF(ISNUMBER(A1794), IF($G$16="fixed",$G$17,MIN(H1794*Data!$C$7*$C$16*0.5,$C$17*Data!$C$7))*$C$12,"")</f>
        <v/>
      </c>
      <c r="L1794" s="42" t="str">
        <f t="shared" ca="1" si="840"/>
        <v/>
      </c>
      <c r="M1794" s="44" t="str">
        <f t="shared" ca="1" si="841"/>
        <v/>
      </c>
      <c r="N1794" s="44" t="str">
        <f t="shared" ca="1" si="842"/>
        <v/>
      </c>
      <c r="O1794" s="108" t="str">
        <f t="shared" si="826"/>
        <v/>
      </c>
      <c r="P1794" s="102" t="str">
        <f t="shared" si="827"/>
        <v/>
      </c>
      <c r="Q1794" s="102" t="str">
        <f t="shared" si="828"/>
        <v/>
      </c>
      <c r="R1794" s="120" t="str">
        <f t="shared" si="829"/>
        <v/>
      </c>
      <c r="S1794" s="54" t="str">
        <f t="shared" si="830"/>
        <v/>
      </c>
      <c r="T1794" s="5" t="str">
        <f t="shared" si="831"/>
        <v/>
      </c>
      <c r="U1794" s="152" t="str">
        <f t="shared" si="814"/>
        <v/>
      </c>
      <c r="V1794" s="152" t="str">
        <f t="shared" si="815"/>
        <v/>
      </c>
      <c r="W1794" s="153" t="str">
        <f t="shared" si="816"/>
        <v/>
      </c>
      <c r="X1794" s="153" t="str">
        <f t="shared" si="817"/>
        <v/>
      </c>
      <c r="Y1794" s="153" t="str">
        <f t="shared" si="818"/>
        <v/>
      </c>
      <c r="Z1794" s="153" t="str">
        <f t="shared" si="819"/>
        <v/>
      </c>
      <c r="AA1794" s="152" t="str">
        <f t="shared" si="820"/>
        <v/>
      </c>
      <c r="AB1794" s="152" t="str">
        <f t="shared" si="821"/>
        <v/>
      </c>
      <c r="AC1794" s="154" t="str">
        <f t="shared" si="832"/>
        <v/>
      </c>
      <c r="AD1794" s="154" t="str">
        <f t="shared" si="833"/>
        <v/>
      </c>
      <c r="AE1794" s="3" t="str">
        <f t="shared" si="834"/>
        <v/>
      </c>
      <c r="AF1794" s="3" t="str">
        <f t="shared" si="835"/>
        <v/>
      </c>
      <c r="AG1794" s="3" t="str">
        <f t="shared" si="836"/>
        <v/>
      </c>
      <c r="AH1794" s="4" t="str">
        <f t="shared" si="837"/>
        <v/>
      </c>
      <c r="AI1794" s="75" t="str">
        <f t="shared" si="838"/>
        <v/>
      </c>
      <c r="AJ1794" s="75" t="str">
        <f t="shared" si="839"/>
        <v/>
      </c>
    </row>
    <row r="1795" spans="1:36" ht="14.25">
      <c r="A1795" s="41" t="str">
        <f t="shared" si="822"/>
        <v/>
      </c>
      <c r="B1795" s="150" t="str">
        <f>IF(ISNUMBER(A1795),INDEX('MetaTrader Import'!$H$13:$J$5893,TRUNC(((A1795-$A$39+1)-1)/3)+1,MOD((A1795-$A$39+1)-1,3)+1),"")</f>
        <v/>
      </c>
      <c r="C1795" s="43" t="str">
        <f t="shared" si="823"/>
        <v/>
      </c>
      <c r="D1795" s="43" t="str">
        <f t="shared" ref="D1795:D1858" ca="1" si="843">IF(A1795&lt;&gt;"",NORMINV(RAND(),($C$23-C1795)*$C$28,$C$27)+NORMINV(RAND(),IF(RAND()&gt;$C$26,$C$25,0),$C$27),"")</f>
        <v/>
      </c>
      <c r="E1795" s="43" t="str">
        <f t="shared" si="824"/>
        <v/>
      </c>
      <c r="F1795" s="43" t="str">
        <f t="shared" si="825"/>
        <v/>
      </c>
      <c r="G1795" s="43" t="str">
        <f>IF(A1795&lt;&gt;"",IF(A1795&lt;Data!$G$11*0.25,$C$13/$G$32,IF(A1795&gt;Data!$G$11*0.25,$C$13,$C$13*10)),"")</f>
        <v/>
      </c>
      <c r="H1795" s="43" t="str">
        <f>IF(A1795&lt;&gt;"",IF(Data!$G$9="constant",$C$13,IF(Data!$G$9="squeeze",G1795,F1795)),"")</f>
        <v/>
      </c>
      <c r="I1795" s="38" t="str">
        <f ca="1">IF(ISNUMBER(A1795),NORMINV(RAND(),0,IF(AND(Data!$G$9="squeeze",A1795&lt;Data!$G$11*0.25),$H$32,1)*$C$30*$C$13)*($C$14*$C$12),"")</f>
        <v/>
      </c>
      <c r="J1795" s="42" t="str">
        <f ca="1">IFERROR(IF(Data!$C$6="Real",B1795,I1795+J1794+($C$14*$C$12)*(NORMINV(RAND(),$C$15,CHOOSE($G$13,$C$13,F1795,G1795)))),"")</f>
        <v/>
      </c>
      <c r="K1795" s="88" t="str">
        <f>IF(ISNUMBER(A1795), IF($G$16="fixed",$G$17,MIN(H1795*Data!$C$7*$C$16*0.5,$C$17*Data!$C$7))*$C$12,"")</f>
        <v/>
      </c>
      <c r="L1795" s="42" t="str">
        <f t="shared" ca="1" si="840"/>
        <v/>
      </c>
      <c r="M1795" s="44" t="str">
        <f t="shared" ca="1" si="841"/>
        <v/>
      </c>
      <c r="N1795" s="44" t="str">
        <f t="shared" ca="1" si="842"/>
        <v/>
      </c>
      <c r="O1795" s="108" t="str">
        <f t="shared" si="826"/>
        <v/>
      </c>
      <c r="P1795" s="102" t="str">
        <f t="shared" si="827"/>
        <v/>
      </c>
      <c r="Q1795" s="102" t="str">
        <f t="shared" si="828"/>
        <v/>
      </c>
      <c r="R1795" s="120" t="str">
        <f t="shared" si="829"/>
        <v/>
      </c>
      <c r="S1795" s="54" t="str">
        <f t="shared" si="830"/>
        <v/>
      </c>
      <c r="T1795" s="5" t="str">
        <f t="shared" si="831"/>
        <v/>
      </c>
      <c r="U1795" s="152" t="str">
        <f t="shared" ref="U1795:U1858" si="844">IF(NOT(ISNUMBER(T1795)),"",IF(S1795=1,T1795,IF(M1795&gt;U1794,M1795,IF(ISNUMBER(U1794),U1794,""))))</f>
        <v/>
      </c>
      <c r="V1795" s="152" t="str">
        <f t="shared" ref="V1795:V1858" si="845">IF(NOT(ISNUMBER(T1795)),"",IF(S1795=1,T1795,IF(N1795&lt;V1794,N1795,IF(ISNUMBER(V1794),V1794,""))))</f>
        <v/>
      </c>
      <c r="W1795" s="153" t="str">
        <f t="shared" ref="W1795:W1858" si="846">IF(NOT(ISNUMBER(T1795)),"",MIN($F$24,IF(TRUNC((U1795-T1795)/$E$24*$G$12)+0&gt;IF(ISNUMBER(W1794),W1794,0),TRUNC((U1795-T1795)/$E$24*$G$12)+0,IF(ISNUMBER(W1794),W1794,0))))</f>
        <v/>
      </c>
      <c r="X1795" s="153" t="str">
        <f t="shared" ref="X1795:X1858" si="847">IF(NOT(ISNUMBER(T1795)),"",MIN($F$24,IF(-TRUNC((V1795-T1795)/$E$24*$G$12)+0&gt;IF(ISNUMBER(X1794),X1794,0),-TRUNC((V1795-T1795)/$E$24*$G$12)+0,IF(ISNUMBER(X1794),X1794,0))))</f>
        <v/>
      </c>
      <c r="Y1795" s="153" t="str">
        <f t="shared" ref="Y1795:Y1858" si="848">IF(ISNUMBER(W1795),(IF(W1795=0,0,1))*IF(ABS($I$24)=2,POWER(2,W1795-1),W1795)*SIGN($I$24)*$K$24,"")</f>
        <v/>
      </c>
      <c r="Z1795" s="153" t="str">
        <f t="shared" ref="Z1795:Z1858" si="849">IF(ISNUMBER(X1795),(IF(X1795=0,0,1))*IF(ABS($I$24)=2,POWER(2,X1795-1),X1795)*SIGN($I$24)*$K$24,"")</f>
        <v/>
      </c>
      <c r="AA1795" s="152" t="str">
        <f t="shared" ref="AA1795:AA1858" si="850">IF(OR(NOT(ISNUMBER(T1795)),W1795&lt;1),"",IF(OR(NOT(ISNUMBER(W1794)),W1794=0),IF(SIGN(Y1795)=1,M1795,N1795),(Y1794*AA1794+(Y1795-Y1794)*IF(SIGN(Y1795)=1,M1795,N1795))/Y1795))</f>
        <v/>
      </c>
      <c r="AB1795" s="152" t="str">
        <f t="shared" ref="AB1795:AB1858" si="851">IF(OR(NOT(ISNUMBER(T1795)),X1795&lt;1),"",IF(OR(NOT(ISNUMBER(X1794)),X1794=0),IF(SIGN(Z1795)=1,N1795,M1795),(Z1794*AB1794+(Z1795-Z1794)*IF(SIGN(Z1795)=1,N1795,M1795))/Z1795))</f>
        <v/>
      </c>
      <c r="AC1795" s="154" t="str">
        <f t="shared" si="832"/>
        <v/>
      </c>
      <c r="AD1795" s="154" t="str">
        <f t="shared" si="833"/>
        <v/>
      </c>
      <c r="AE1795" s="3" t="str">
        <f t="shared" si="834"/>
        <v/>
      </c>
      <c r="AF1795" s="3" t="str">
        <f t="shared" si="835"/>
        <v/>
      </c>
      <c r="AG1795" s="3" t="str">
        <f t="shared" si="836"/>
        <v/>
      </c>
      <c r="AH1795" s="4" t="str">
        <f t="shared" si="837"/>
        <v/>
      </c>
      <c r="AI1795" s="75" t="str">
        <f t="shared" si="838"/>
        <v/>
      </c>
      <c r="AJ1795" s="75" t="str">
        <f t="shared" si="839"/>
        <v/>
      </c>
    </row>
    <row r="1796" spans="1:36" ht="14.25">
      <c r="A1796" s="41" t="str">
        <f t="shared" ref="A1796:A1859" si="852">IFERROR(IF(A1795+1&gt;$C$19,"",A1795+1),"")</f>
        <v/>
      </c>
      <c r="B1796" s="150" t="str">
        <f>IF(ISNUMBER(A1796),INDEX('MetaTrader Import'!$H$13:$J$5893,TRUNC(((A1796-$A$39+1)-1)/3)+1,MOD((A1796-$A$39+1)-1,3)+1),"")</f>
        <v/>
      </c>
      <c r="C1796" s="43" t="str">
        <f t="shared" ref="C1796:C1859" si="853">IF(A1796&lt;&gt;"",E1795,"")</f>
        <v/>
      </c>
      <c r="D1796" s="43" t="str">
        <f t="shared" ca="1" si="843"/>
        <v/>
      </c>
      <c r="E1796" s="43" t="str">
        <f t="shared" ref="E1796:E1859" si="854">IF(A1796&lt;&gt;"",C1796+D1796,"")</f>
        <v/>
      </c>
      <c r="F1796" s="43" t="str">
        <f t="shared" ref="F1796:F1859" si="855">IF(A1796&lt;&gt;"",$C$13*ABS(E1796)/$C$23,"")</f>
        <v/>
      </c>
      <c r="G1796" s="43" t="str">
        <f>IF(A1796&lt;&gt;"",IF(A1796&lt;Data!$G$11*0.25,$C$13/$G$32,IF(A1796&gt;Data!$G$11*0.25,$C$13,$C$13*10)),"")</f>
        <v/>
      </c>
      <c r="H1796" s="43" t="str">
        <f>IF(A1796&lt;&gt;"",IF(Data!$G$9="constant",$C$13,IF(Data!$G$9="squeeze",G1796,F1796)),"")</f>
        <v/>
      </c>
      <c r="I1796" s="38" t="str">
        <f ca="1">IF(ISNUMBER(A1796),NORMINV(RAND(),0,IF(AND(Data!$G$9="squeeze",A1796&lt;Data!$G$11*0.25),$H$32,1)*$C$30*$C$13)*($C$14*$C$12),"")</f>
        <v/>
      </c>
      <c r="J1796" s="42" t="str">
        <f ca="1">IFERROR(IF(Data!$C$6="Real",B1796,I1796+J1795+($C$14*$C$12)*(NORMINV(RAND(),$C$15,CHOOSE($G$13,$C$13,F1796,G1796)))),"")</f>
        <v/>
      </c>
      <c r="K1796" s="88" t="str">
        <f>IF(ISNUMBER(A1796), IF($G$16="fixed",$G$17,MIN(H1796*Data!$C$7*$C$16*0.5,$C$17*Data!$C$7))*$C$12,"")</f>
        <v/>
      </c>
      <c r="L1796" s="42" t="str">
        <f t="shared" ca="1" si="840"/>
        <v/>
      </c>
      <c r="M1796" s="44" t="str">
        <f t="shared" ca="1" si="841"/>
        <v/>
      </c>
      <c r="N1796" s="44" t="str">
        <f t="shared" ca="1" si="842"/>
        <v/>
      </c>
      <c r="O1796" s="108" t="str">
        <f t="shared" ref="O1796:O1859" si="856">IF(ISNUMBER(A1796),$G$12*SLOPE(L1782:L1796,A1782:A1796),"")</f>
        <v/>
      </c>
      <c r="P1796" s="102" t="str">
        <f t="shared" ref="P1796:P1859" si="857">IF(ISNUMBER(A1796),STDEV(L1782:L1796)*$G$12,"")</f>
        <v/>
      </c>
      <c r="Q1796" s="102" t="str">
        <f t="shared" ref="Q1796:Q1859" si="858">IF(ISNUMBER(A1796),SLOPE(P1782:P1796,A1782:A1796),"")</f>
        <v/>
      </c>
      <c r="R1796" s="120" t="str">
        <f t="shared" ref="R1796:R1859" si="859">IF(ISNUMBER(A1796),R1795+S1795,"")</f>
        <v/>
      </c>
      <c r="S1796" s="54" t="str">
        <f t="shared" ref="S1796:S1859" si="860">IF(ISNUMBER(A1796),IF(AND(R1796&lt;$M$24,Q1796&lt;$F$28,ABS(O1796)&lt;$F$27,P1796&lt;$F$26,NOT(ISNUMBER(T1795))),1,0),"")</f>
        <v/>
      </c>
      <c r="T1796" s="5" t="str">
        <f t="shared" ref="T1796:T1859" si="861">IF(ISNUMBER(A1796),IF(S1796=1,L1796,IF(AG1795="Y","",IF(ISNUMBER(T1795),T1795,""))),"")</f>
        <v/>
      </c>
      <c r="U1796" s="152" t="str">
        <f t="shared" si="844"/>
        <v/>
      </c>
      <c r="V1796" s="152" t="str">
        <f t="shared" si="845"/>
        <v/>
      </c>
      <c r="W1796" s="153" t="str">
        <f t="shared" si="846"/>
        <v/>
      </c>
      <c r="X1796" s="153" t="str">
        <f t="shared" si="847"/>
        <v/>
      </c>
      <c r="Y1796" s="153" t="str">
        <f t="shared" si="848"/>
        <v/>
      </c>
      <c r="Z1796" s="153" t="str">
        <f t="shared" si="849"/>
        <v/>
      </c>
      <c r="AA1796" s="152" t="str">
        <f t="shared" si="850"/>
        <v/>
      </c>
      <c r="AB1796" s="152" t="str">
        <f t="shared" si="851"/>
        <v/>
      </c>
      <c r="AC1796" s="154" t="str">
        <f t="shared" ref="AC1796:AC1859" si="862">IFERROR(-SIGN(Y1796)*(AA1796-IF(SIGN(Y1796)=1,N1796,M1796))*$G$12*ABS(Y1796),"")</f>
        <v/>
      </c>
      <c r="AD1796" s="154" t="str">
        <f t="shared" ref="AD1796:AD1859" si="863">IFERROR(SIGN(Z1796)*(AB1796-IF(SIGN(Z1796)=1,M1796,N1796))*$G$12*ABS(Z1796),"")</f>
        <v/>
      </c>
      <c r="AE1796" s="3" t="str">
        <f t="shared" ref="AE1796:AE1859" si="864">IF(ISNUMBER(A1796),IFERROR((IF(ISNUMBER(AC1796),AC1796,0)+IF(ISNUMBER(AD1796),AD1796,0))/(ABS(Y1796)+ABS(Z1796)),0),"")</f>
        <v/>
      </c>
      <c r="AF1796" s="3" t="str">
        <f t="shared" ref="AF1796:AF1859" si="865">IF(ISNUMBER(A1796),IF(ISNUMBER(AC1796),AC1796,0)+IF(ISNUMBER(AD1796),AD1796,0),"")</f>
        <v/>
      </c>
      <c r="AG1796" s="3" t="str">
        <f t="shared" ref="AG1796:AG1859" si="866">IF(NOT(ISNUMBER(T1796)),"",IF(OR(AF1796&gt;$G$24,AF1796&lt;-$H$24,A1796+1&gt;$C$19),"Y","N"))</f>
        <v/>
      </c>
      <c r="AH1796" s="4" t="str">
        <f t="shared" ref="AH1796:AH1859" si="867">IF(AG1796="y",AF1796*10*$C$11,"")</f>
        <v/>
      </c>
      <c r="AI1796" s="75" t="str">
        <f t="shared" ref="AI1796:AI1859" si="868">IF(ISNUMBER(A1796),IF(ISNUMBER(AH1796),AJ1796,AF1796*10*$C$11+AJ1796),"")</f>
        <v/>
      </c>
      <c r="AJ1796" s="75" t="str">
        <f t="shared" ref="AJ1796:AJ1859" si="869">IF(ISNUMBER(A1796),AJ1795+IF(ISNUMBER(AH1796),AH1796,0),"")</f>
        <v/>
      </c>
    </row>
    <row r="1797" spans="1:36" ht="14.25">
      <c r="A1797" s="41" t="str">
        <f t="shared" si="852"/>
        <v/>
      </c>
      <c r="B1797" s="150" t="str">
        <f>IF(ISNUMBER(A1797),INDEX('MetaTrader Import'!$H$13:$J$5893,TRUNC(((A1797-$A$39+1)-1)/3)+1,MOD((A1797-$A$39+1)-1,3)+1),"")</f>
        <v/>
      </c>
      <c r="C1797" s="43" t="str">
        <f t="shared" si="853"/>
        <v/>
      </c>
      <c r="D1797" s="43" t="str">
        <f t="shared" ca="1" si="843"/>
        <v/>
      </c>
      <c r="E1797" s="43" t="str">
        <f t="shared" si="854"/>
        <v/>
      </c>
      <c r="F1797" s="43" t="str">
        <f t="shared" si="855"/>
        <v/>
      </c>
      <c r="G1797" s="43" t="str">
        <f>IF(A1797&lt;&gt;"",IF(A1797&lt;Data!$G$11*0.25,$C$13/$G$32,IF(A1797&gt;Data!$G$11*0.25,$C$13,$C$13*10)),"")</f>
        <v/>
      </c>
      <c r="H1797" s="43" t="str">
        <f>IF(A1797&lt;&gt;"",IF(Data!$G$9="constant",$C$13,IF(Data!$G$9="squeeze",G1797,F1797)),"")</f>
        <v/>
      </c>
      <c r="I1797" s="38" t="str">
        <f ca="1">IF(ISNUMBER(A1797),NORMINV(RAND(),0,IF(AND(Data!$G$9="squeeze",A1797&lt;Data!$G$11*0.25),$H$32,1)*$C$30*$C$13)*($C$14*$C$12),"")</f>
        <v/>
      </c>
      <c r="J1797" s="42" t="str">
        <f ca="1">IFERROR(IF(Data!$C$6="Real",B1797,I1797+J1796+($C$14*$C$12)*(NORMINV(RAND(),$C$15,CHOOSE($G$13,$C$13,F1797,G1797)))),"")</f>
        <v/>
      </c>
      <c r="K1797" s="88" t="str">
        <f>IF(ISNUMBER(A1797), IF($G$16="fixed",$G$17,MIN(H1797*Data!$C$7*$C$16*0.5,$C$17*Data!$C$7))*$C$12,"")</f>
        <v/>
      </c>
      <c r="L1797" s="42" t="str">
        <f t="shared" ca="1" si="840"/>
        <v/>
      </c>
      <c r="M1797" s="44" t="str">
        <f t="shared" ca="1" si="841"/>
        <v/>
      </c>
      <c r="N1797" s="44" t="str">
        <f t="shared" ca="1" si="842"/>
        <v/>
      </c>
      <c r="O1797" s="108" t="str">
        <f t="shared" si="856"/>
        <v/>
      </c>
      <c r="P1797" s="102" t="str">
        <f t="shared" si="857"/>
        <v/>
      </c>
      <c r="Q1797" s="102" t="str">
        <f t="shared" si="858"/>
        <v/>
      </c>
      <c r="R1797" s="120" t="str">
        <f t="shared" si="859"/>
        <v/>
      </c>
      <c r="S1797" s="54" t="str">
        <f t="shared" si="860"/>
        <v/>
      </c>
      <c r="T1797" s="5" t="str">
        <f t="shared" si="861"/>
        <v/>
      </c>
      <c r="U1797" s="152" t="str">
        <f t="shared" si="844"/>
        <v/>
      </c>
      <c r="V1797" s="152" t="str">
        <f t="shared" si="845"/>
        <v/>
      </c>
      <c r="W1797" s="153" t="str">
        <f t="shared" si="846"/>
        <v/>
      </c>
      <c r="X1797" s="153" t="str">
        <f t="shared" si="847"/>
        <v/>
      </c>
      <c r="Y1797" s="153" t="str">
        <f t="shared" si="848"/>
        <v/>
      </c>
      <c r="Z1797" s="153" t="str">
        <f t="shared" si="849"/>
        <v/>
      </c>
      <c r="AA1797" s="152" t="str">
        <f t="shared" si="850"/>
        <v/>
      </c>
      <c r="AB1797" s="152" t="str">
        <f t="shared" si="851"/>
        <v/>
      </c>
      <c r="AC1797" s="154" t="str">
        <f t="shared" si="862"/>
        <v/>
      </c>
      <c r="AD1797" s="154" t="str">
        <f t="shared" si="863"/>
        <v/>
      </c>
      <c r="AE1797" s="3" t="str">
        <f t="shared" si="864"/>
        <v/>
      </c>
      <c r="AF1797" s="3" t="str">
        <f t="shared" si="865"/>
        <v/>
      </c>
      <c r="AG1797" s="3" t="str">
        <f t="shared" si="866"/>
        <v/>
      </c>
      <c r="AH1797" s="4" t="str">
        <f t="shared" si="867"/>
        <v/>
      </c>
      <c r="AI1797" s="75" t="str">
        <f t="shared" si="868"/>
        <v/>
      </c>
      <c r="AJ1797" s="75" t="str">
        <f t="shared" si="869"/>
        <v/>
      </c>
    </row>
    <row r="1798" spans="1:36" ht="14.25">
      <c r="A1798" s="41" t="str">
        <f t="shared" si="852"/>
        <v/>
      </c>
      <c r="B1798" s="150" t="str">
        <f>IF(ISNUMBER(A1798),INDEX('MetaTrader Import'!$H$13:$J$5893,TRUNC(((A1798-$A$39+1)-1)/3)+1,MOD((A1798-$A$39+1)-1,3)+1),"")</f>
        <v/>
      </c>
      <c r="C1798" s="43" t="str">
        <f t="shared" si="853"/>
        <v/>
      </c>
      <c r="D1798" s="43" t="str">
        <f t="shared" ca="1" si="843"/>
        <v/>
      </c>
      <c r="E1798" s="43" t="str">
        <f t="shared" si="854"/>
        <v/>
      </c>
      <c r="F1798" s="43" t="str">
        <f t="shared" si="855"/>
        <v/>
      </c>
      <c r="G1798" s="43" t="str">
        <f>IF(A1798&lt;&gt;"",IF(A1798&lt;Data!$G$11*0.25,$C$13/$G$32,IF(A1798&gt;Data!$G$11*0.25,$C$13,$C$13*10)),"")</f>
        <v/>
      </c>
      <c r="H1798" s="43" t="str">
        <f>IF(A1798&lt;&gt;"",IF(Data!$G$9="constant",$C$13,IF(Data!$G$9="squeeze",G1798,F1798)),"")</f>
        <v/>
      </c>
      <c r="I1798" s="38" t="str">
        <f ca="1">IF(ISNUMBER(A1798),NORMINV(RAND(),0,IF(AND(Data!$G$9="squeeze",A1798&lt;Data!$G$11*0.25),$H$32,1)*$C$30*$C$13)*($C$14*$C$12),"")</f>
        <v/>
      </c>
      <c r="J1798" s="42" t="str">
        <f ca="1">IFERROR(IF(Data!$C$6="Real",B1798,I1798+J1797+($C$14*$C$12)*(NORMINV(RAND(),$C$15,CHOOSE($G$13,$C$13,F1798,G1798)))),"")</f>
        <v/>
      </c>
      <c r="K1798" s="88" t="str">
        <f>IF(ISNUMBER(A1798), IF($G$16="fixed",$G$17,MIN(H1798*Data!$C$7*$C$16*0.5,$C$17*Data!$C$7))*$C$12,"")</f>
        <v/>
      </c>
      <c r="L1798" s="42" t="str">
        <f t="shared" ref="L1798:L1861" ca="1" si="870">IFERROR(J1798,"")</f>
        <v/>
      </c>
      <c r="M1798" s="44" t="str">
        <f t="shared" ref="M1798:M1861" ca="1" si="871">IFERROR(L1798+K1798*0.5,"")</f>
        <v/>
      </c>
      <c r="N1798" s="44" t="str">
        <f t="shared" ref="N1798:N1861" ca="1" si="872">IFERROR(L1798-K1798*0.5,"")</f>
        <v/>
      </c>
      <c r="O1798" s="108" t="str">
        <f t="shared" si="856"/>
        <v/>
      </c>
      <c r="P1798" s="102" t="str">
        <f t="shared" si="857"/>
        <v/>
      </c>
      <c r="Q1798" s="102" t="str">
        <f t="shared" si="858"/>
        <v/>
      </c>
      <c r="R1798" s="120" t="str">
        <f t="shared" si="859"/>
        <v/>
      </c>
      <c r="S1798" s="54" t="str">
        <f t="shared" si="860"/>
        <v/>
      </c>
      <c r="T1798" s="5" t="str">
        <f t="shared" si="861"/>
        <v/>
      </c>
      <c r="U1798" s="152" t="str">
        <f t="shared" si="844"/>
        <v/>
      </c>
      <c r="V1798" s="152" t="str">
        <f t="shared" si="845"/>
        <v/>
      </c>
      <c r="W1798" s="153" t="str">
        <f t="shared" si="846"/>
        <v/>
      </c>
      <c r="X1798" s="153" t="str">
        <f t="shared" si="847"/>
        <v/>
      </c>
      <c r="Y1798" s="153" t="str">
        <f t="shared" si="848"/>
        <v/>
      </c>
      <c r="Z1798" s="153" t="str">
        <f t="shared" si="849"/>
        <v/>
      </c>
      <c r="AA1798" s="152" t="str">
        <f t="shared" si="850"/>
        <v/>
      </c>
      <c r="AB1798" s="152" t="str">
        <f t="shared" si="851"/>
        <v/>
      </c>
      <c r="AC1798" s="154" t="str">
        <f t="shared" si="862"/>
        <v/>
      </c>
      <c r="AD1798" s="154" t="str">
        <f t="shared" si="863"/>
        <v/>
      </c>
      <c r="AE1798" s="3" t="str">
        <f t="shared" si="864"/>
        <v/>
      </c>
      <c r="AF1798" s="3" t="str">
        <f t="shared" si="865"/>
        <v/>
      </c>
      <c r="AG1798" s="3" t="str">
        <f t="shared" si="866"/>
        <v/>
      </c>
      <c r="AH1798" s="4" t="str">
        <f t="shared" si="867"/>
        <v/>
      </c>
      <c r="AI1798" s="75" t="str">
        <f t="shared" si="868"/>
        <v/>
      </c>
      <c r="AJ1798" s="75" t="str">
        <f t="shared" si="869"/>
        <v/>
      </c>
    </row>
    <row r="1799" spans="1:36" ht="14.25">
      <c r="A1799" s="41" t="str">
        <f t="shared" si="852"/>
        <v/>
      </c>
      <c r="B1799" s="150" t="str">
        <f>IF(ISNUMBER(A1799),INDEX('MetaTrader Import'!$H$13:$J$5893,TRUNC(((A1799-$A$39+1)-1)/3)+1,MOD((A1799-$A$39+1)-1,3)+1),"")</f>
        <v/>
      </c>
      <c r="C1799" s="43" t="str">
        <f t="shared" si="853"/>
        <v/>
      </c>
      <c r="D1799" s="43" t="str">
        <f t="shared" ca="1" si="843"/>
        <v/>
      </c>
      <c r="E1799" s="43" t="str">
        <f t="shared" si="854"/>
        <v/>
      </c>
      <c r="F1799" s="43" t="str">
        <f t="shared" si="855"/>
        <v/>
      </c>
      <c r="G1799" s="43" t="str">
        <f>IF(A1799&lt;&gt;"",IF(A1799&lt;Data!$G$11*0.25,$C$13/$G$32,IF(A1799&gt;Data!$G$11*0.25,$C$13,$C$13*10)),"")</f>
        <v/>
      </c>
      <c r="H1799" s="43" t="str">
        <f>IF(A1799&lt;&gt;"",IF(Data!$G$9="constant",$C$13,IF(Data!$G$9="squeeze",G1799,F1799)),"")</f>
        <v/>
      </c>
      <c r="I1799" s="38" t="str">
        <f ca="1">IF(ISNUMBER(A1799),NORMINV(RAND(),0,IF(AND(Data!$G$9="squeeze",A1799&lt;Data!$G$11*0.25),$H$32,1)*$C$30*$C$13)*($C$14*$C$12),"")</f>
        <v/>
      </c>
      <c r="J1799" s="42" t="str">
        <f ca="1">IFERROR(IF(Data!$C$6="Real",B1799,I1799+J1798+($C$14*$C$12)*(NORMINV(RAND(),$C$15,CHOOSE($G$13,$C$13,F1799,G1799)))),"")</f>
        <v/>
      </c>
      <c r="K1799" s="88" t="str">
        <f>IF(ISNUMBER(A1799), IF($G$16="fixed",$G$17,MIN(H1799*Data!$C$7*$C$16*0.5,$C$17*Data!$C$7))*$C$12,"")</f>
        <v/>
      </c>
      <c r="L1799" s="42" t="str">
        <f t="shared" ca="1" si="870"/>
        <v/>
      </c>
      <c r="M1799" s="44" t="str">
        <f t="shared" ca="1" si="871"/>
        <v/>
      </c>
      <c r="N1799" s="44" t="str">
        <f t="shared" ca="1" si="872"/>
        <v/>
      </c>
      <c r="O1799" s="108" t="str">
        <f t="shared" si="856"/>
        <v/>
      </c>
      <c r="P1799" s="102" t="str">
        <f t="shared" si="857"/>
        <v/>
      </c>
      <c r="Q1799" s="102" t="str">
        <f t="shared" si="858"/>
        <v/>
      </c>
      <c r="R1799" s="120" t="str">
        <f t="shared" si="859"/>
        <v/>
      </c>
      <c r="S1799" s="54" t="str">
        <f t="shared" si="860"/>
        <v/>
      </c>
      <c r="T1799" s="5" t="str">
        <f t="shared" si="861"/>
        <v/>
      </c>
      <c r="U1799" s="152" t="str">
        <f t="shared" si="844"/>
        <v/>
      </c>
      <c r="V1799" s="152" t="str">
        <f t="shared" si="845"/>
        <v/>
      </c>
      <c r="W1799" s="153" t="str">
        <f t="shared" si="846"/>
        <v/>
      </c>
      <c r="X1799" s="153" t="str">
        <f t="shared" si="847"/>
        <v/>
      </c>
      <c r="Y1799" s="153" t="str">
        <f t="shared" si="848"/>
        <v/>
      </c>
      <c r="Z1799" s="153" t="str">
        <f t="shared" si="849"/>
        <v/>
      </c>
      <c r="AA1799" s="152" t="str">
        <f t="shared" si="850"/>
        <v/>
      </c>
      <c r="AB1799" s="152" t="str">
        <f t="shared" si="851"/>
        <v/>
      </c>
      <c r="AC1799" s="154" t="str">
        <f t="shared" si="862"/>
        <v/>
      </c>
      <c r="AD1799" s="154" t="str">
        <f t="shared" si="863"/>
        <v/>
      </c>
      <c r="AE1799" s="3" t="str">
        <f t="shared" si="864"/>
        <v/>
      </c>
      <c r="AF1799" s="3" t="str">
        <f t="shared" si="865"/>
        <v/>
      </c>
      <c r="AG1799" s="3" t="str">
        <f t="shared" si="866"/>
        <v/>
      </c>
      <c r="AH1799" s="4" t="str">
        <f t="shared" si="867"/>
        <v/>
      </c>
      <c r="AI1799" s="75" t="str">
        <f t="shared" si="868"/>
        <v/>
      </c>
      <c r="AJ1799" s="75" t="str">
        <f t="shared" si="869"/>
        <v/>
      </c>
    </row>
    <row r="1800" spans="1:36" ht="14.25">
      <c r="A1800" s="41" t="str">
        <f t="shared" si="852"/>
        <v/>
      </c>
      <c r="B1800" s="150" t="str">
        <f>IF(ISNUMBER(A1800),INDEX('MetaTrader Import'!$H$13:$J$5893,TRUNC(((A1800-$A$39+1)-1)/3)+1,MOD((A1800-$A$39+1)-1,3)+1),"")</f>
        <v/>
      </c>
      <c r="C1800" s="43" t="str">
        <f t="shared" si="853"/>
        <v/>
      </c>
      <c r="D1800" s="43" t="str">
        <f t="shared" ca="1" si="843"/>
        <v/>
      </c>
      <c r="E1800" s="43" t="str">
        <f t="shared" si="854"/>
        <v/>
      </c>
      <c r="F1800" s="43" t="str">
        <f t="shared" si="855"/>
        <v/>
      </c>
      <c r="G1800" s="43" t="str">
        <f>IF(A1800&lt;&gt;"",IF(A1800&lt;Data!$G$11*0.25,$C$13/$G$32,IF(A1800&gt;Data!$G$11*0.25,$C$13,$C$13*10)),"")</f>
        <v/>
      </c>
      <c r="H1800" s="43" t="str">
        <f>IF(A1800&lt;&gt;"",IF(Data!$G$9="constant",$C$13,IF(Data!$G$9="squeeze",G1800,F1800)),"")</f>
        <v/>
      </c>
      <c r="I1800" s="38" t="str">
        <f ca="1">IF(ISNUMBER(A1800),NORMINV(RAND(),0,IF(AND(Data!$G$9="squeeze",A1800&lt;Data!$G$11*0.25),$H$32,1)*$C$30*$C$13)*($C$14*$C$12),"")</f>
        <v/>
      </c>
      <c r="J1800" s="42" t="str">
        <f ca="1">IFERROR(IF(Data!$C$6="Real",B1800,I1800+J1799+($C$14*$C$12)*(NORMINV(RAND(),$C$15,CHOOSE($G$13,$C$13,F1800,G1800)))),"")</f>
        <v/>
      </c>
      <c r="K1800" s="88" t="str">
        <f>IF(ISNUMBER(A1800), IF($G$16="fixed",$G$17,MIN(H1800*Data!$C$7*$C$16*0.5,$C$17*Data!$C$7))*$C$12,"")</f>
        <v/>
      </c>
      <c r="L1800" s="42" t="str">
        <f t="shared" ca="1" si="870"/>
        <v/>
      </c>
      <c r="M1800" s="44" t="str">
        <f t="shared" ca="1" si="871"/>
        <v/>
      </c>
      <c r="N1800" s="44" t="str">
        <f t="shared" ca="1" si="872"/>
        <v/>
      </c>
      <c r="O1800" s="108" t="str">
        <f t="shared" si="856"/>
        <v/>
      </c>
      <c r="P1800" s="102" t="str">
        <f t="shared" si="857"/>
        <v/>
      </c>
      <c r="Q1800" s="102" t="str">
        <f t="shared" si="858"/>
        <v/>
      </c>
      <c r="R1800" s="120" t="str">
        <f t="shared" si="859"/>
        <v/>
      </c>
      <c r="S1800" s="54" t="str">
        <f t="shared" si="860"/>
        <v/>
      </c>
      <c r="T1800" s="5" t="str">
        <f t="shared" si="861"/>
        <v/>
      </c>
      <c r="U1800" s="152" t="str">
        <f t="shared" si="844"/>
        <v/>
      </c>
      <c r="V1800" s="152" t="str">
        <f t="shared" si="845"/>
        <v/>
      </c>
      <c r="W1800" s="153" t="str">
        <f t="shared" si="846"/>
        <v/>
      </c>
      <c r="X1800" s="153" t="str">
        <f t="shared" si="847"/>
        <v/>
      </c>
      <c r="Y1800" s="153" t="str">
        <f t="shared" si="848"/>
        <v/>
      </c>
      <c r="Z1800" s="153" t="str">
        <f t="shared" si="849"/>
        <v/>
      </c>
      <c r="AA1800" s="152" t="str">
        <f t="shared" si="850"/>
        <v/>
      </c>
      <c r="AB1800" s="152" t="str">
        <f t="shared" si="851"/>
        <v/>
      </c>
      <c r="AC1800" s="154" t="str">
        <f t="shared" si="862"/>
        <v/>
      </c>
      <c r="AD1800" s="154" t="str">
        <f t="shared" si="863"/>
        <v/>
      </c>
      <c r="AE1800" s="3" t="str">
        <f t="shared" si="864"/>
        <v/>
      </c>
      <c r="AF1800" s="3" t="str">
        <f t="shared" si="865"/>
        <v/>
      </c>
      <c r="AG1800" s="3" t="str">
        <f t="shared" si="866"/>
        <v/>
      </c>
      <c r="AH1800" s="4" t="str">
        <f t="shared" si="867"/>
        <v/>
      </c>
      <c r="AI1800" s="75" t="str">
        <f t="shared" si="868"/>
        <v/>
      </c>
      <c r="AJ1800" s="75" t="str">
        <f t="shared" si="869"/>
        <v/>
      </c>
    </row>
    <row r="1801" spans="1:36" ht="14.25">
      <c r="A1801" s="41" t="str">
        <f t="shared" si="852"/>
        <v/>
      </c>
      <c r="B1801" s="150" t="str">
        <f>IF(ISNUMBER(A1801),INDEX('MetaTrader Import'!$H$13:$J$5893,TRUNC(((A1801-$A$39+1)-1)/3)+1,MOD((A1801-$A$39+1)-1,3)+1),"")</f>
        <v/>
      </c>
      <c r="C1801" s="43" t="str">
        <f t="shared" si="853"/>
        <v/>
      </c>
      <c r="D1801" s="43" t="str">
        <f t="shared" ca="1" si="843"/>
        <v/>
      </c>
      <c r="E1801" s="43" t="str">
        <f t="shared" si="854"/>
        <v/>
      </c>
      <c r="F1801" s="43" t="str">
        <f t="shared" si="855"/>
        <v/>
      </c>
      <c r="G1801" s="43" t="str">
        <f>IF(A1801&lt;&gt;"",IF(A1801&lt;Data!$G$11*0.25,$C$13/$G$32,IF(A1801&gt;Data!$G$11*0.25,$C$13,$C$13*10)),"")</f>
        <v/>
      </c>
      <c r="H1801" s="43" t="str">
        <f>IF(A1801&lt;&gt;"",IF(Data!$G$9="constant",$C$13,IF(Data!$G$9="squeeze",G1801,F1801)),"")</f>
        <v/>
      </c>
      <c r="I1801" s="38" t="str">
        <f ca="1">IF(ISNUMBER(A1801),NORMINV(RAND(),0,IF(AND(Data!$G$9="squeeze",A1801&lt;Data!$G$11*0.25),$H$32,1)*$C$30*$C$13)*($C$14*$C$12),"")</f>
        <v/>
      </c>
      <c r="J1801" s="42" t="str">
        <f ca="1">IFERROR(IF(Data!$C$6="Real",B1801,I1801+J1800+($C$14*$C$12)*(NORMINV(RAND(),$C$15,CHOOSE($G$13,$C$13,F1801,G1801)))),"")</f>
        <v/>
      </c>
      <c r="K1801" s="88" t="str">
        <f>IF(ISNUMBER(A1801), IF($G$16="fixed",$G$17,MIN(H1801*Data!$C$7*$C$16*0.5,$C$17*Data!$C$7))*$C$12,"")</f>
        <v/>
      </c>
      <c r="L1801" s="42" t="str">
        <f t="shared" ca="1" si="870"/>
        <v/>
      </c>
      <c r="M1801" s="44" t="str">
        <f t="shared" ca="1" si="871"/>
        <v/>
      </c>
      <c r="N1801" s="44" t="str">
        <f t="shared" ca="1" si="872"/>
        <v/>
      </c>
      <c r="O1801" s="108" t="str">
        <f t="shared" si="856"/>
        <v/>
      </c>
      <c r="P1801" s="102" t="str">
        <f t="shared" si="857"/>
        <v/>
      </c>
      <c r="Q1801" s="102" t="str">
        <f t="shared" si="858"/>
        <v/>
      </c>
      <c r="R1801" s="120" t="str">
        <f t="shared" si="859"/>
        <v/>
      </c>
      <c r="S1801" s="54" t="str">
        <f t="shared" si="860"/>
        <v/>
      </c>
      <c r="T1801" s="5" t="str">
        <f t="shared" si="861"/>
        <v/>
      </c>
      <c r="U1801" s="152" t="str">
        <f t="shared" si="844"/>
        <v/>
      </c>
      <c r="V1801" s="152" t="str">
        <f t="shared" si="845"/>
        <v/>
      </c>
      <c r="W1801" s="153" t="str">
        <f t="shared" si="846"/>
        <v/>
      </c>
      <c r="X1801" s="153" t="str">
        <f t="shared" si="847"/>
        <v/>
      </c>
      <c r="Y1801" s="153" t="str">
        <f t="shared" si="848"/>
        <v/>
      </c>
      <c r="Z1801" s="153" t="str">
        <f t="shared" si="849"/>
        <v/>
      </c>
      <c r="AA1801" s="152" t="str">
        <f t="shared" si="850"/>
        <v/>
      </c>
      <c r="AB1801" s="152" t="str">
        <f t="shared" si="851"/>
        <v/>
      </c>
      <c r="AC1801" s="154" t="str">
        <f t="shared" si="862"/>
        <v/>
      </c>
      <c r="AD1801" s="154" t="str">
        <f t="shared" si="863"/>
        <v/>
      </c>
      <c r="AE1801" s="3" t="str">
        <f t="shared" si="864"/>
        <v/>
      </c>
      <c r="AF1801" s="3" t="str">
        <f t="shared" si="865"/>
        <v/>
      </c>
      <c r="AG1801" s="3" t="str">
        <f t="shared" si="866"/>
        <v/>
      </c>
      <c r="AH1801" s="4" t="str">
        <f t="shared" si="867"/>
        <v/>
      </c>
      <c r="AI1801" s="75" t="str">
        <f t="shared" si="868"/>
        <v/>
      </c>
      <c r="AJ1801" s="75" t="str">
        <f t="shared" si="869"/>
        <v/>
      </c>
    </row>
    <row r="1802" spans="1:36" ht="14.25">
      <c r="A1802" s="41" t="str">
        <f t="shared" si="852"/>
        <v/>
      </c>
      <c r="B1802" s="150" t="str">
        <f>IF(ISNUMBER(A1802),INDEX('MetaTrader Import'!$H$13:$J$5893,TRUNC(((A1802-$A$39+1)-1)/3)+1,MOD((A1802-$A$39+1)-1,3)+1),"")</f>
        <v/>
      </c>
      <c r="C1802" s="43" t="str">
        <f t="shared" si="853"/>
        <v/>
      </c>
      <c r="D1802" s="43" t="str">
        <f t="shared" ca="1" si="843"/>
        <v/>
      </c>
      <c r="E1802" s="43" t="str">
        <f t="shared" si="854"/>
        <v/>
      </c>
      <c r="F1802" s="43" t="str">
        <f t="shared" si="855"/>
        <v/>
      </c>
      <c r="G1802" s="43" t="str">
        <f>IF(A1802&lt;&gt;"",IF(A1802&lt;Data!$G$11*0.25,$C$13/$G$32,IF(A1802&gt;Data!$G$11*0.25,$C$13,$C$13*10)),"")</f>
        <v/>
      </c>
      <c r="H1802" s="43" t="str">
        <f>IF(A1802&lt;&gt;"",IF(Data!$G$9="constant",$C$13,IF(Data!$G$9="squeeze",G1802,F1802)),"")</f>
        <v/>
      </c>
      <c r="I1802" s="38" t="str">
        <f ca="1">IF(ISNUMBER(A1802),NORMINV(RAND(),0,IF(AND(Data!$G$9="squeeze",A1802&lt;Data!$G$11*0.25),$H$32,1)*$C$30*$C$13)*($C$14*$C$12),"")</f>
        <v/>
      </c>
      <c r="J1802" s="42" t="str">
        <f ca="1">IFERROR(IF(Data!$C$6="Real",B1802,I1802+J1801+($C$14*$C$12)*(NORMINV(RAND(),$C$15,CHOOSE($G$13,$C$13,F1802,G1802)))),"")</f>
        <v/>
      </c>
      <c r="K1802" s="88" t="str">
        <f>IF(ISNUMBER(A1802), IF($G$16="fixed",$G$17,MIN(H1802*Data!$C$7*$C$16*0.5,$C$17*Data!$C$7))*$C$12,"")</f>
        <v/>
      </c>
      <c r="L1802" s="42" t="str">
        <f t="shared" ca="1" si="870"/>
        <v/>
      </c>
      <c r="M1802" s="44" t="str">
        <f t="shared" ca="1" si="871"/>
        <v/>
      </c>
      <c r="N1802" s="44" t="str">
        <f t="shared" ca="1" si="872"/>
        <v/>
      </c>
      <c r="O1802" s="108" t="str">
        <f t="shared" si="856"/>
        <v/>
      </c>
      <c r="P1802" s="102" t="str">
        <f t="shared" si="857"/>
        <v/>
      </c>
      <c r="Q1802" s="102" t="str">
        <f t="shared" si="858"/>
        <v/>
      </c>
      <c r="R1802" s="120" t="str">
        <f t="shared" si="859"/>
        <v/>
      </c>
      <c r="S1802" s="54" t="str">
        <f t="shared" si="860"/>
        <v/>
      </c>
      <c r="T1802" s="5" t="str">
        <f t="shared" si="861"/>
        <v/>
      </c>
      <c r="U1802" s="152" t="str">
        <f t="shared" si="844"/>
        <v/>
      </c>
      <c r="V1802" s="152" t="str">
        <f t="shared" si="845"/>
        <v/>
      </c>
      <c r="W1802" s="153" t="str">
        <f t="shared" si="846"/>
        <v/>
      </c>
      <c r="X1802" s="153" t="str">
        <f t="shared" si="847"/>
        <v/>
      </c>
      <c r="Y1802" s="153" t="str">
        <f t="shared" si="848"/>
        <v/>
      </c>
      <c r="Z1802" s="153" t="str">
        <f t="shared" si="849"/>
        <v/>
      </c>
      <c r="AA1802" s="152" t="str">
        <f t="shared" si="850"/>
        <v/>
      </c>
      <c r="AB1802" s="152" t="str">
        <f t="shared" si="851"/>
        <v/>
      </c>
      <c r="AC1802" s="154" t="str">
        <f t="shared" si="862"/>
        <v/>
      </c>
      <c r="AD1802" s="154" t="str">
        <f t="shared" si="863"/>
        <v/>
      </c>
      <c r="AE1802" s="3" t="str">
        <f t="shared" si="864"/>
        <v/>
      </c>
      <c r="AF1802" s="3" t="str">
        <f t="shared" si="865"/>
        <v/>
      </c>
      <c r="AG1802" s="3" t="str">
        <f t="shared" si="866"/>
        <v/>
      </c>
      <c r="AH1802" s="4" t="str">
        <f t="shared" si="867"/>
        <v/>
      </c>
      <c r="AI1802" s="75" t="str">
        <f t="shared" si="868"/>
        <v/>
      </c>
      <c r="AJ1802" s="75" t="str">
        <f t="shared" si="869"/>
        <v/>
      </c>
    </row>
    <row r="1803" spans="1:36" ht="14.25">
      <c r="A1803" s="41" t="str">
        <f t="shared" si="852"/>
        <v/>
      </c>
      <c r="B1803" s="150" t="str">
        <f>IF(ISNUMBER(A1803),INDEX('MetaTrader Import'!$H$13:$J$5893,TRUNC(((A1803-$A$39+1)-1)/3)+1,MOD((A1803-$A$39+1)-1,3)+1),"")</f>
        <v/>
      </c>
      <c r="C1803" s="43" t="str">
        <f t="shared" si="853"/>
        <v/>
      </c>
      <c r="D1803" s="43" t="str">
        <f t="shared" ca="1" si="843"/>
        <v/>
      </c>
      <c r="E1803" s="43" t="str">
        <f t="shared" si="854"/>
        <v/>
      </c>
      <c r="F1803" s="43" t="str">
        <f t="shared" si="855"/>
        <v/>
      </c>
      <c r="G1803" s="43" t="str">
        <f>IF(A1803&lt;&gt;"",IF(A1803&lt;Data!$G$11*0.25,$C$13/$G$32,IF(A1803&gt;Data!$G$11*0.25,$C$13,$C$13*10)),"")</f>
        <v/>
      </c>
      <c r="H1803" s="43" t="str">
        <f>IF(A1803&lt;&gt;"",IF(Data!$G$9="constant",$C$13,IF(Data!$G$9="squeeze",G1803,F1803)),"")</f>
        <v/>
      </c>
      <c r="I1803" s="38" t="str">
        <f ca="1">IF(ISNUMBER(A1803),NORMINV(RAND(),0,IF(AND(Data!$G$9="squeeze",A1803&lt;Data!$G$11*0.25),$H$32,1)*$C$30*$C$13)*($C$14*$C$12),"")</f>
        <v/>
      </c>
      <c r="J1803" s="42" t="str">
        <f ca="1">IFERROR(IF(Data!$C$6="Real",B1803,I1803+J1802+($C$14*$C$12)*(NORMINV(RAND(),$C$15,CHOOSE($G$13,$C$13,F1803,G1803)))),"")</f>
        <v/>
      </c>
      <c r="K1803" s="88" t="str">
        <f>IF(ISNUMBER(A1803), IF($G$16="fixed",$G$17,MIN(H1803*Data!$C$7*$C$16*0.5,$C$17*Data!$C$7))*$C$12,"")</f>
        <v/>
      </c>
      <c r="L1803" s="42" t="str">
        <f t="shared" ca="1" si="870"/>
        <v/>
      </c>
      <c r="M1803" s="44" t="str">
        <f t="shared" ca="1" si="871"/>
        <v/>
      </c>
      <c r="N1803" s="44" t="str">
        <f t="shared" ca="1" si="872"/>
        <v/>
      </c>
      <c r="O1803" s="108" t="str">
        <f t="shared" si="856"/>
        <v/>
      </c>
      <c r="P1803" s="102" t="str">
        <f t="shared" si="857"/>
        <v/>
      </c>
      <c r="Q1803" s="102" t="str">
        <f t="shared" si="858"/>
        <v/>
      </c>
      <c r="R1803" s="120" t="str">
        <f t="shared" si="859"/>
        <v/>
      </c>
      <c r="S1803" s="54" t="str">
        <f t="shared" si="860"/>
        <v/>
      </c>
      <c r="T1803" s="5" t="str">
        <f t="shared" si="861"/>
        <v/>
      </c>
      <c r="U1803" s="152" t="str">
        <f t="shared" si="844"/>
        <v/>
      </c>
      <c r="V1803" s="152" t="str">
        <f t="shared" si="845"/>
        <v/>
      </c>
      <c r="W1803" s="153" t="str">
        <f t="shared" si="846"/>
        <v/>
      </c>
      <c r="X1803" s="153" t="str">
        <f t="shared" si="847"/>
        <v/>
      </c>
      <c r="Y1803" s="153" t="str">
        <f t="shared" si="848"/>
        <v/>
      </c>
      <c r="Z1803" s="153" t="str">
        <f t="shared" si="849"/>
        <v/>
      </c>
      <c r="AA1803" s="152" t="str">
        <f t="shared" si="850"/>
        <v/>
      </c>
      <c r="AB1803" s="152" t="str">
        <f t="shared" si="851"/>
        <v/>
      </c>
      <c r="AC1803" s="154" t="str">
        <f t="shared" si="862"/>
        <v/>
      </c>
      <c r="AD1803" s="154" t="str">
        <f t="shared" si="863"/>
        <v/>
      </c>
      <c r="AE1803" s="3" t="str">
        <f t="shared" si="864"/>
        <v/>
      </c>
      <c r="AF1803" s="3" t="str">
        <f t="shared" si="865"/>
        <v/>
      </c>
      <c r="AG1803" s="3" t="str">
        <f t="shared" si="866"/>
        <v/>
      </c>
      <c r="AH1803" s="4" t="str">
        <f t="shared" si="867"/>
        <v/>
      </c>
      <c r="AI1803" s="75" t="str">
        <f t="shared" si="868"/>
        <v/>
      </c>
      <c r="AJ1803" s="75" t="str">
        <f t="shared" si="869"/>
        <v/>
      </c>
    </row>
    <row r="1804" spans="1:36" ht="14.25">
      <c r="A1804" s="41" t="str">
        <f t="shared" si="852"/>
        <v/>
      </c>
      <c r="B1804" s="150" t="str">
        <f>IF(ISNUMBER(A1804),INDEX('MetaTrader Import'!$H$13:$J$5893,TRUNC(((A1804-$A$39+1)-1)/3)+1,MOD((A1804-$A$39+1)-1,3)+1),"")</f>
        <v/>
      </c>
      <c r="C1804" s="43" t="str">
        <f t="shared" si="853"/>
        <v/>
      </c>
      <c r="D1804" s="43" t="str">
        <f t="shared" ca="1" si="843"/>
        <v/>
      </c>
      <c r="E1804" s="43" t="str">
        <f t="shared" si="854"/>
        <v/>
      </c>
      <c r="F1804" s="43" t="str">
        <f t="shared" si="855"/>
        <v/>
      </c>
      <c r="G1804" s="43" t="str">
        <f>IF(A1804&lt;&gt;"",IF(A1804&lt;Data!$G$11*0.25,$C$13/$G$32,IF(A1804&gt;Data!$G$11*0.25,$C$13,$C$13*10)),"")</f>
        <v/>
      </c>
      <c r="H1804" s="43" t="str">
        <f>IF(A1804&lt;&gt;"",IF(Data!$G$9="constant",$C$13,IF(Data!$G$9="squeeze",G1804,F1804)),"")</f>
        <v/>
      </c>
      <c r="I1804" s="38" t="str">
        <f ca="1">IF(ISNUMBER(A1804),NORMINV(RAND(),0,IF(AND(Data!$G$9="squeeze",A1804&lt;Data!$G$11*0.25),$H$32,1)*$C$30*$C$13)*($C$14*$C$12),"")</f>
        <v/>
      </c>
      <c r="J1804" s="42" t="str">
        <f ca="1">IFERROR(IF(Data!$C$6="Real",B1804,I1804+J1803+($C$14*$C$12)*(NORMINV(RAND(),$C$15,CHOOSE($G$13,$C$13,F1804,G1804)))),"")</f>
        <v/>
      </c>
      <c r="K1804" s="88" t="str">
        <f>IF(ISNUMBER(A1804), IF($G$16="fixed",$G$17,MIN(H1804*Data!$C$7*$C$16*0.5,$C$17*Data!$C$7))*$C$12,"")</f>
        <v/>
      </c>
      <c r="L1804" s="42" t="str">
        <f t="shared" ca="1" si="870"/>
        <v/>
      </c>
      <c r="M1804" s="44" t="str">
        <f t="shared" ca="1" si="871"/>
        <v/>
      </c>
      <c r="N1804" s="44" t="str">
        <f t="shared" ca="1" si="872"/>
        <v/>
      </c>
      <c r="O1804" s="108" t="str">
        <f t="shared" si="856"/>
        <v/>
      </c>
      <c r="P1804" s="102" t="str">
        <f t="shared" si="857"/>
        <v/>
      </c>
      <c r="Q1804" s="102" t="str">
        <f t="shared" si="858"/>
        <v/>
      </c>
      <c r="R1804" s="120" t="str">
        <f t="shared" si="859"/>
        <v/>
      </c>
      <c r="S1804" s="54" t="str">
        <f t="shared" si="860"/>
        <v/>
      </c>
      <c r="T1804" s="5" t="str">
        <f t="shared" si="861"/>
        <v/>
      </c>
      <c r="U1804" s="152" t="str">
        <f t="shared" si="844"/>
        <v/>
      </c>
      <c r="V1804" s="152" t="str">
        <f t="shared" si="845"/>
        <v/>
      </c>
      <c r="W1804" s="153" t="str">
        <f t="shared" si="846"/>
        <v/>
      </c>
      <c r="X1804" s="153" t="str">
        <f t="shared" si="847"/>
        <v/>
      </c>
      <c r="Y1804" s="153" t="str">
        <f t="shared" si="848"/>
        <v/>
      </c>
      <c r="Z1804" s="153" t="str">
        <f t="shared" si="849"/>
        <v/>
      </c>
      <c r="AA1804" s="152" t="str">
        <f t="shared" si="850"/>
        <v/>
      </c>
      <c r="AB1804" s="152" t="str">
        <f t="shared" si="851"/>
        <v/>
      </c>
      <c r="AC1804" s="154" t="str">
        <f t="shared" si="862"/>
        <v/>
      </c>
      <c r="AD1804" s="154" t="str">
        <f t="shared" si="863"/>
        <v/>
      </c>
      <c r="AE1804" s="3" t="str">
        <f t="shared" si="864"/>
        <v/>
      </c>
      <c r="AF1804" s="3" t="str">
        <f t="shared" si="865"/>
        <v/>
      </c>
      <c r="AG1804" s="3" t="str">
        <f t="shared" si="866"/>
        <v/>
      </c>
      <c r="AH1804" s="4" t="str">
        <f t="shared" si="867"/>
        <v/>
      </c>
      <c r="AI1804" s="75" t="str">
        <f t="shared" si="868"/>
        <v/>
      </c>
      <c r="AJ1804" s="75" t="str">
        <f t="shared" si="869"/>
        <v/>
      </c>
    </row>
    <row r="1805" spans="1:36" ht="14.25">
      <c r="A1805" s="41" t="str">
        <f t="shared" si="852"/>
        <v/>
      </c>
      <c r="B1805" s="150" t="str">
        <f>IF(ISNUMBER(A1805),INDEX('MetaTrader Import'!$H$13:$J$5893,TRUNC(((A1805-$A$39+1)-1)/3)+1,MOD((A1805-$A$39+1)-1,3)+1),"")</f>
        <v/>
      </c>
      <c r="C1805" s="43" t="str">
        <f t="shared" si="853"/>
        <v/>
      </c>
      <c r="D1805" s="43" t="str">
        <f t="shared" ca="1" si="843"/>
        <v/>
      </c>
      <c r="E1805" s="43" t="str">
        <f t="shared" si="854"/>
        <v/>
      </c>
      <c r="F1805" s="43" t="str">
        <f t="shared" si="855"/>
        <v/>
      </c>
      <c r="G1805" s="43" t="str">
        <f>IF(A1805&lt;&gt;"",IF(A1805&lt;Data!$G$11*0.25,$C$13/$G$32,IF(A1805&gt;Data!$G$11*0.25,$C$13,$C$13*10)),"")</f>
        <v/>
      </c>
      <c r="H1805" s="43" t="str">
        <f>IF(A1805&lt;&gt;"",IF(Data!$G$9="constant",$C$13,IF(Data!$G$9="squeeze",G1805,F1805)),"")</f>
        <v/>
      </c>
      <c r="I1805" s="38" t="str">
        <f ca="1">IF(ISNUMBER(A1805),NORMINV(RAND(),0,IF(AND(Data!$G$9="squeeze",A1805&lt;Data!$G$11*0.25),$H$32,1)*$C$30*$C$13)*($C$14*$C$12),"")</f>
        <v/>
      </c>
      <c r="J1805" s="42" t="str">
        <f ca="1">IFERROR(IF(Data!$C$6="Real",B1805,I1805+J1804+($C$14*$C$12)*(NORMINV(RAND(),$C$15,CHOOSE($G$13,$C$13,F1805,G1805)))),"")</f>
        <v/>
      </c>
      <c r="K1805" s="88" t="str">
        <f>IF(ISNUMBER(A1805), IF($G$16="fixed",$G$17,MIN(H1805*Data!$C$7*$C$16*0.5,$C$17*Data!$C$7))*$C$12,"")</f>
        <v/>
      </c>
      <c r="L1805" s="42" t="str">
        <f t="shared" ca="1" si="870"/>
        <v/>
      </c>
      <c r="M1805" s="44" t="str">
        <f t="shared" ca="1" si="871"/>
        <v/>
      </c>
      <c r="N1805" s="44" t="str">
        <f t="shared" ca="1" si="872"/>
        <v/>
      </c>
      <c r="O1805" s="108" t="str">
        <f t="shared" si="856"/>
        <v/>
      </c>
      <c r="P1805" s="102" t="str">
        <f t="shared" si="857"/>
        <v/>
      </c>
      <c r="Q1805" s="102" t="str">
        <f t="shared" si="858"/>
        <v/>
      </c>
      <c r="R1805" s="120" t="str">
        <f t="shared" si="859"/>
        <v/>
      </c>
      <c r="S1805" s="54" t="str">
        <f t="shared" si="860"/>
        <v/>
      </c>
      <c r="T1805" s="5" t="str">
        <f t="shared" si="861"/>
        <v/>
      </c>
      <c r="U1805" s="152" t="str">
        <f t="shared" si="844"/>
        <v/>
      </c>
      <c r="V1805" s="152" t="str">
        <f t="shared" si="845"/>
        <v/>
      </c>
      <c r="W1805" s="153" t="str">
        <f t="shared" si="846"/>
        <v/>
      </c>
      <c r="X1805" s="153" t="str">
        <f t="shared" si="847"/>
        <v/>
      </c>
      <c r="Y1805" s="153" t="str">
        <f t="shared" si="848"/>
        <v/>
      </c>
      <c r="Z1805" s="153" t="str">
        <f t="shared" si="849"/>
        <v/>
      </c>
      <c r="AA1805" s="152" t="str">
        <f t="shared" si="850"/>
        <v/>
      </c>
      <c r="AB1805" s="152" t="str">
        <f t="shared" si="851"/>
        <v/>
      </c>
      <c r="AC1805" s="154" t="str">
        <f t="shared" si="862"/>
        <v/>
      </c>
      <c r="AD1805" s="154" t="str">
        <f t="shared" si="863"/>
        <v/>
      </c>
      <c r="AE1805" s="3" t="str">
        <f t="shared" si="864"/>
        <v/>
      </c>
      <c r="AF1805" s="3" t="str">
        <f t="shared" si="865"/>
        <v/>
      </c>
      <c r="AG1805" s="3" t="str">
        <f t="shared" si="866"/>
        <v/>
      </c>
      <c r="AH1805" s="4" t="str">
        <f t="shared" si="867"/>
        <v/>
      </c>
      <c r="AI1805" s="75" t="str">
        <f t="shared" si="868"/>
        <v/>
      </c>
      <c r="AJ1805" s="75" t="str">
        <f t="shared" si="869"/>
        <v/>
      </c>
    </row>
    <row r="1806" spans="1:36" ht="14.25">
      <c r="A1806" s="41" t="str">
        <f t="shared" si="852"/>
        <v/>
      </c>
      <c r="B1806" s="150" t="str">
        <f>IF(ISNUMBER(A1806),INDEX('MetaTrader Import'!$H$13:$J$5893,TRUNC(((A1806-$A$39+1)-1)/3)+1,MOD((A1806-$A$39+1)-1,3)+1),"")</f>
        <v/>
      </c>
      <c r="C1806" s="43" t="str">
        <f t="shared" si="853"/>
        <v/>
      </c>
      <c r="D1806" s="43" t="str">
        <f t="shared" ca="1" si="843"/>
        <v/>
      </c>
      <c r="E1806" s="43" t="str">
        <f t="shared" si="854"/>
        <v/>
      </c>
      <c r="F1806" s="43" t="str">
        <f t="shared" si="855"/>
        <v/>
      </c>
      <c r="G1806" s="43" t="str">
        <f>IF(A1806&lt;&gt;"",IF(A1806&lt;Data!$G$11*0.25,$C$13/$G$32,IF(A1806&gt;Data!$G$11*0.25,$C$13,$C$13*10)),"")</f>
        <v/>
      </c>
      <c r="H1806" s="43" t="str">
        <f>IF(A1806&lt;&gt;"",IF(Data!$G$9="constant",$C$13,IF(Data!$G$9="squeeze",G1806,F1806)),"")</f>
        <v/>
      </c>
      <c r="I1806" s="38" t="str">
        <f ca="1">IF(ISNUMBER(A1806),NORMINV(RAND(),0,IF(AND(Data!$G$9="squeeze",A1806&lt;Data!$G$11*0.25),$H$32,1)*$C$30*$C$13)*($C$14*$C$12),"")</f>
        <v/>
      </c>
      <c r="J1806" s="42" t="str">
        <f ca="1">IFERROR(IF(Data!$C$6="Real",B1806,I1806+J1805+($C$14*$C$12)*(NORMINV(RAND(),$C$15,CHOOSE($G$13,$C$13,F1806,G1806)))),"")</f>
        <v/>
      </c>
      <c r="K1806" s="88" t="str">
        <f>IF(ISNUMBER(A1806), IF($G$16="fixed",$G$17,MIN(H1806*Data!$C$7*$C$16*0.5,$C$17*Data!$C$7))*$C$12,"")</f>
        <v/>
      </c>
      <c r="L1806" s="42" t="str">
        <f t="shared" ca="1" si="870"/>
        <v/>
      </c>
      <c r="M1806" s="44" t="str">
        <f t="shared" ca="1" si="871"/>
        <v/>
      </c>
      <c r="N1806" s="44" t="str">
        <f t="shared" ca="1" si="872"/>
        <v/>
      </c>
      <c r="O1806" s="108" t="str">
        <f t="shared" si="856"/>
        <v/>
      </c>
      <c r="P1806" s="102" t="str">
        <f t="shared" si="857"/>
        <v/>
      </c>
      <c r="Q1806" s="102" t="str">
        <f t="shared" si="858"/>
        <v/>
      </c>
      <c r="R1806" s="120" t="str">
        <f t="shared" si="859"/>
        <v/>
      </c>
      <c r="S1806" s="54" t="str">
        <f t="shared" si="860"/>
        <v/>
      </c>
      <c r="T1806" s="5" t="str">
        <f t="shared" si="861"/>
        <v/>
      </c>
      <c r="U1806" s="152" t="str">
        <f t="shared" si="844"/>
        <v/>
      </c>
      <c r="V1806" s="152" t="str">
        <f t="shared" si="845"/>
        <v/>
      </c>
      <c r="W1806" s="153" t="str">
        <f t="shared" si="846"/>
        <v/>
      </c>
      <c r="X1806" s="153" t="str">
        <f t="shared" si="847"/>
        <v/>
      </c>
      <c r="Y1806" s="153" t="str">
        <f t="shared" si="848"/>
        <v/>
      </c>
      <c r="Z1806" s="153" t="str">
        <f t="shared" si="849"/>
        <v/>
      </c>
      <c r="AA1806" s="152" t="str">
        <f t="shared" si="850"/>
        <v/>
      </c>
      <c r="AB1806" s="152" t="str">
        <f t="shared" si="851"/>
        <v/>
      </c>
      <c r="AC1806" s="154" t="str">
        <f t="shared" si="862"/>
        <v/>
      </c>
      <c r="AD1806" s="154" t="str">
        <f t="shared" si="863"/>
        <v/>
      </c>
      <c r="AE1806" s="3" t="str">
        <f t="shared" si="864"/>
        <v/>
      </c>
      <c r="AF1806" s="3" t="str">
        <f t="shared" si="865"/>
        <v/>
      </c>
      <c r="AG1806" s="3" t="str">
        <f t="shared" si="866"/>
        <v/>
      </c>
      <c r="AH1806" s="4" t="str">
        <f t="shared" si="867"/>
        <v/>
      </c>
      <c r="AI1806" s="75" t="str">
        <f t="shared" si="868"/>
        <v/>
      </c>
      <c r="AJ1806" s="75" t="str">
        <f t="shared" si="869"/>
        <v/>
      </c>
    </row>
    <row r="1807" spans="1:36" ht="14.25">
      <c r="A1807" s="41" t="str">
        <f t="shared" si="852"/>
        <v/>
      </c>
      <c r="B1807" s="150" t="str">
        <f>IF(ISNUMBER(A1807),INDEX('MetaTrader Import'!$H$13:$J$5893,TRUNC(((A1807-$A$39+1)-1)/3)+1,MOD((A1807-$A$39+1)-1,3)+1),"")</f>
        <v/>
      </c>
      <c r="C1807" s="43" t="str">
        <f t="shared" si="853"/>
        <v/>
      </c>
      <c r="D1807" s="43" t="str">
        <f t="shared" ca="1" si="843"/>
        <v/>
      </c>
      <c r="E1807" s="43" t="str">
        <f t="shared" si="854"/>
        <v/>
      </c>
      <c r="F1807" s="43" t="str">
        <f t="shared" si="855"/>
        <v/>
      </c>
      <c r="G1807" s="43" t="str">
        <f>IF(A1807&lt;&gt;"",IF(A1807&lt;Data!$G$11*0.25,$C$13/$G$32,IF(A1807&gt;Data!$G$11*0.25,$C$13,$C$13*10)),"")</f>
        <v/>
      </c>
      <c r="H1807" s="43" t="str">
        <f>IF(A1807&lt;&gt;"",IF(Data!$G$9="constant",$C$13,IF(Data!$G$9="squeeze",G1807,F1807)),"")</f>
        <v/>
      </c>
      <c r="I1807" s="38" t="str">
        <f ca="1">IF(ISNUMBER(A1807),NORMINV(RAND(),0,IF(AND(Data!$G$9="squeeze",A1807&lt;Data!$G$11*0.25),$H$32,1)*$C$30*$C$13)*($C$14*$C$12),"")</f>
        <v/>
      </c>
      <c r="J1807" s="42" t="str">
        <f ca="1">IFERROR(IF(Data!$C$6="Real",B1807,I1807+J1806+($C$14*$C$12)*(NORMINV(RAND(),$C$15,CHOOSE($G$13,$C$13,F1807,G1807)))),"")</f>
        <v/>
      </c>
      <c r="K1807" s="88" t="str">
        <f>IF(ISNUMBER(A1807), IF($G$16="fixed",$G$17,MIN(H1807*Data!$C$7*$C$16*0.5,$C$17*Data!$C$7))*$C$12,"")</f>
        <v/>
      </c>
      <c r="L1807" s="42" t="str">
        <f t="shared" ca="1" si="870"/>
        <v/>
      </c>
      <c r="M1807" s="44" t="str">
        <f t="shared" ca="1" si="871"/>
        <v/>
      </c>
      <c r="N1807" s="44" t="str">
        <f t="shared" ca="1" si="872"/>
        <v/>
      </c>
      <c r="O1807" s="108" t="str">
        <f t="shared" si="856"/>
        <v/>
      </c>
      <c r="P1807" s="102" t="str">
        <f t="shared" si="857"/>
        <v/>
      </c>
      <c r="Q1807" s="102" t="str">
        <f t="shared" si="858"/>
        <v/>
      </c>
      <c r="R1807" s="120" t="str">
        <f t="shared" si="859"/>
        <v/>
      </c>
      <c r="S1807" s="54" t="str">
        <f t="shared" si="860"/>
        <v/>
      </c>
      <c r="T1807" s="5" t="str">
        <f t="shared" si="861"/>
        <v/>
      </c>
      <c r="U1807" s="152" t="str">
        <f t="shared" si="844"/>
        <v/>
      </c>
      <c r="V1807" s="152" t="str">
        <f t="shared" si="845"/>
        <v/>
      </c>
      <c r="W1807" s="153" t="str">
        <f t="shared" si="846"/>
        <v/>
      </c>
      <c r="X1807" s="153" t="str">
        <f t="shared" si="847"/>
        <v/>
      </c>
      <c r="Y1807" s="153" t="str">
        <f t="shared" si="848"/>
        <v/>
      </c>
      <c r="Z1807" s="153" t="str">
        <f t="shared" si="849"/>
        <v/>
      </c>
      <c r="AA1807" s="152" t="str">
        <f t="shared" si="850"/>
        <v/>
      </c>
      <c r="AB1807" s="152" t="str">
        <f t="shared" si="851"/>
        <v/>
      </c>
      <c r="AC1807" s="154" t="str">
        <f t="shared" si="862"/>
        <v/>
      </c>
      <c r="AD1807" s="154" t="str">
        <f t="shared" si="863"/>
        <v/>
      </c>
      <c r="AE1807" s="3" t="str">
        <f t="shared" si="864"/>
        <v/>
      </c>
      <c r="AF1807" s="3" t="str">
        <f t="shared" si="865"/>
        <v/>
      </c>
      <c r="AG1807" s="3" t="str">
        <f t="shared" si="866"/>
        <v/>
      </c>
      <c r="AH1807" s="4" t="str">
        <f t="shared" si="867"/>
        <v/>
      </c>
      <c r="AI1807" s="75" t="str">
        <f t="shared" si="868"/>
        <v/>
      </c>
      <c r="AJ1807" s="75" t="str">
        <f t="shared" si="869"/>
        <v/>
      </c>
    </row>
    <row r="1808" spans="1:36" ht="14.25">
      <c r="A1808" s="41" t="str">
        <f t="shared" si="852"/>
        <v/>
      </c>
      <c r="B1808" s="150" t="str">
        <f>IF(ISNUMBER(A1808),INDEX('MetaTrader Import'!$H$13:$J$5893,TRUNC(((A1808-$A$39+1)-1)/3)+1,MOD((A1808-$A$39+1)-1,3)+1),"")</f>
        <v/>
      </c>
      <c r="C1808" s="43" t="str">
        <f t="shared" si="853"/>
        <v/>
      </c>
      <c r="D1808" s="43" t="str">
        <f t="shared" ca="1" si="843"/>
        <v/>
      </c>
      <c r="E1808" s="43" t="str">
        <f t="shared" si="854"/>
        <v/>
      </c>
      <c r="F1808" s="43" t="str">
        <f t="shared" si="855"/>
        <v/>
      </c>
      <c r="G1808" s="43" t="str">
        <f>IF(A1808&lt;&gt;"",IF(A1808&lt;Data!$G$11*0.25,$C$13/$G$32,IF(A1808&gt;Data!$G$11*0.25,$C$13,$C$13*10)),"")</f>
        <v/>
      </c>
      <c r="H1808" s="43" t="str">
        <f>IF(A1808&lt;&gt;"",IF(Data!$G$9="constant",$C$13,IF(Data!$G$9="squeeze",G1808,F1808)),"")</f>
        <v/>
      </c>
      <c r="I1808" s="38" t="str">
        <f ca="1">IF(ISNUMBER(A1808),NORMINV(RAND(),0,IF(AND(Data!$G$9="squeeze",A1808&lt;Data!$G$11*0.25),$H$32,1)*$C$30*$C$13)*($C$14*$C$12),"")</f>
        <v/>
      </c>
      <c r="J1808" s="42" t="str">
        <f ca="1">IFERROR(IF(Data!$C$6="Real",B1808,I1808+J1807+($C$14*$C$12)*(NORMINV(RAND(),$C$15,CHOOSE($G$13,$C$13,F1808,G1808)))),"")</f>
        <v/>
      </c>
      <c r="K1808" s="88" t="str">
        <f>IF(ISNUMBER(A1808), IF($G$16="fixed",$G$17,MIN(H1808*Data!$C$7*$C$16*0.5,$C$17*Data!$C$7))*$C$12,"")</f>
        <v/>
      </c>
      <c r="L1808" s="42" t="str">
        <f t="shared" ca="1" si="870"/>
        <v/>
      </c>
      <c r="M1808" s="44" t="str">
        <f t="shared" ca="1" si="871"/>
        <v/>
      </c>
      <c r="N1808" s="44" t="str">
        <f t="shared" ca="1" si="872"/>
        <v/>
      </c>
      <c r="O1808" s="108" t="str">
        <f t="shared" si="856"/>
        <v/>
      </c>
      <c r="P1808" s="102" t="str">
        <f t="shared" si="857"/>
        <v/>
      </c>
      <c r="Q1808" s="102" t="str">
        <f t="shared" si="858"/>
        <v/>
      </c>
      <c r="R1808" s="120" t="str">
        <f t="shared" si="859"/>
        <v/>
      </c>
      <c r="S1808" s="54" t="str">
        <f t="shared" si="860"/>
        <v/>
      </c>
      <c r="T1808" s="5" t="str">
        <f t="shared" si="861"/>
        <v/>
      </c>
      <c r="U1808" s="152" t="str">
        <f t="shared" si="844"/>
        <v/>
      </c>
      <c r="V1808" s="152" t="str">
        <f t="shared" si="845"/>
        <v/>
      </c>
      <c r="W1808" s="153" t="str">
        <f t="shared" si="846"/>
        <v/>
      </c>
      <c r="X1808" s="153" t="str">
        <f t="shared" si="847"/>
        <v/>
      </c>
      <c r="Y1808" s="153" t="str">
        <f t="shared" si="848"/>
        <v/>
      </c>
      <c r="Z1808" s="153" t="str">
        <f t="shared" si="849"/>
        <v/>
      </c>
      <c r="AA1808" s="152" t="str">
        <f t="shared" si="850"/>
        <v/>
      </c>
      <c r="AB1808" s="152" t="str">
        <f t="shared" si="851"/>
        <v/>
      </c>
      <c r="AC1808" s="154" t="str">
        <f t="shared" si="862"/>
        <v/>
      </c>
      <c r="AD1808" s="154" t="str">
        <f t="shared" si="863"/>
        <v/>
      </c>
      <c r="AE1808" s="3" t="str">
        <f t="shared" si="864"/>
        <v/>
      </c>
      <c r="AF1808" s="3" t="str">
        <f t="shared" si="865"/>
        <v/>
      </c>
      <c r="AG1808" s="3" t="str">
        <f t="shared" si="866"/>
        <v/>
      </c>
      <c r="AH1808" s="4" t="str">
        <f t="shared" si="867"/>
        <v/>
      </c>
      <c r="AI1808" s="75" t="str">
        <f t="shared" si="868"/>
        <v/>
      </c>
      <c r="AJ1808" s="75" t="str">
        <f t="shared" si="869"/>
        <v/>
      </c>
    </row>
    <row r="1809" spans="1:36" ht="14.25">
      <c r="A1809" s="41" t="str">
        <f t="shared" si="852"/>
        <v/>
      </c>
      <c r="B1809" s="150" t="str">
        <f>IF(ISNUMBER(A1809),INDEX('MetaTrader Import'!$H$13:$J$5893,TRUNC(((A1809-$A$39+1)-1)/3)+1,MOD((A1809-$A$39+1)-1,3)+1),"")</f>
        <v/>
      </c>
      <c r="C1809" s="43" t="str">
        <f t="shared" si="853"/>
        <v/>
      </c>
      <c r="D1809" s="43" t="str">
        <f t="shared" ca="1" si="843"/>
        <v/>
      </c>
      <c r="E1809" s="43" t="str">
        <f t="shared" si="854"/>
        <v/>
      </c>
      <c r="F1809" s="43" t="str">
        <f t="shared" si="855"/>
        <v/>
      </c>
      <c r="G1809" s="43" t="str">
        <f>IF(A1809&lt;&gt;"",IF(A1809&lt;Data!$G$11*0.25,$C$13/$G$32,IF(A1809&gt;Data!$G$11*0.25,$C$13,$C$13*10)),"")</f>
        <v/>
      </c>
      <c r="H1809" s="43" t="str">
        <f>IF(A1809&lt;&gt;"",IF(Data!$G$9="constant",$C$13,IF(Data!$G$9="squeeze",G1809,F1809)),"")</f>
        <v/>
      </c>
      <c r="I1809" s="38" t="str">
        <f ca="1">IF(ISNUMBER(A1809),NORMINV(RAND(),0,IF(AND(Data!$G$9="squeeze",A1809&lt;Data!$G$11*0.25),$H$32,1)*$C$30*$C$13)*($C$14*$C$12),"")</f>
        <v/>
      </c>
      <c r="J1809" s="42" t="str">
        <f ca="1">IFERROR(IF(Data!$C$6="Real",B1809,I1809+J1808+($C$14*$C$12)*(NORMINV(RAND(),$C$15,CHOOSE($G$13,$C$13,F1809,G1809)))),"")</f>
        <v/>
      </c>
      <c r="K1809" s="88" t="str">
        <f>IF(ISNUMBER(A1809), IF($G$16="fixed",$G$17,MIN(H1809*Data!$C$7*$C$16*0.5,$C$17*Data!$C$7))*$C$12,"")</f>
        <v/>
      </c>
      <c r="L1809" s="42" t="str">
        <f t="shared" ca="1" si="870"/>
        <v/>
      </c>
      <c r="M1809" s="44" t="str">
        <f t="shared" ca="1" si="871"/>
        <v/>
      </c>
      <c r="N1809" s="44" t="str">
        <f t="shared" ca="1" si="872"/>
        <v/>
      </c>
      <c r="O1809" s="108" t="str">
        <f t="shared" si="856"/>
        <v/>
      </c>
      <c r="P1809" s="102" t="str">
        <f t="shared" si="857"/>
        <v/>
      </c>
      <c r="Q1809" s="102" t="str">
        <f t="shared" si="858"/>
        <v/>
      </c>
      <c r="R1809" s="120" t="str">
        <f t="shared" si="859"/>
        <v/>
      </c>
      <c r="S1809" s="54" t="str">
        <f t="shared" si="860"/>
        <v/>
      </c>
      <c r="T1809" s="5" t="str">
        <f t="shared" si="861"/>
        <v/>
      </c>
      <c r="U1809" s="152" t="str">
        <f t="shared" si="844"/>
        <v/>
      </c>
      <c r="V1809" s="152" t="str">
        <f t="shared" si="845"/>
        <v/>
      </c>
      <c r="W1809" s="153" t="str">
        <f t="shared" si="846"/>
        <v/>
      </c>
      <c r="X1809" s="153" t="str">
        <f t="shared" si="847"/>
        <v/>
      </c>
      <c r="Y1809" s="153" t="str">
        <f t="shared" si="848"/>
        <v/>
      </c>
      <c r="Z1809" s="153" t="str">
        <f t="shared" si="849"/>
        <v/>
      </c>
      <c r="AA1809" s="152" t="str">
        <f t="shared" si="850"/>
        <v/>
      </c>
      <c r="AB1809" s="152" t="str">
        <f t="shared" si="851"/>
        <v/>
      </c>
      <c r="AC1809" s="154" t="str">
        <f t="shared" si="862"/>
        <v/>
      </c>
      <c r="AD1809" s="154" t="str">
        <f t="shared" si="863"/>
        <v/>
      </c>
      <c r="AE1809" s="3" t="str">
        <f t="shared" si="864"/>
        <v/>
      </c>
      <c r="AF1809" s="3" t="str">
        <f t="shared" si="865"/>
        <v/>
      </c>
      <c r="AG1809" s="3" t="str">
        <f t="shared" si="866"/>
        <v/>
      </c>
      <c r="AH1809" s="4" t="str">
        <f t="shared" si="867"/>
        <v/>
      </c>
      <c r="AI1809" s="75" t="str">
        <f t="shared" si="868"/>
        <v/>
      </c>
      <c r="AJ1809" s="75" t="str">
        <f t="shared" si="869"/>
        <v/>
      </c>
    </row>
    <row r="1810" spans="1:36" ht="14.25">
      <c r="A1810" s="41" t="str">
        <f t="shared" si="852"/>
        <v/>
      </c>
      <c r="B1810" s="150" t="str">
        <f>IF(ISNUMBER(A1810),INDEX('MetaTrader Import'!$H$13:$J$5893,TRUNC(((A1810-$A$39+1)-1)/3)+1,MOD((A1810-$A$39+1)-1,3)+1),"")</f>
        <v/>
      </c>
      <c r="C1810" s="43" t="str">
        <f t="shared" si="853"/>
        <v/>
      </c>
      <c r="D1810" s="43" t="str">
        <f t="shared" ca="1" si="843"/>
        <v/>
      </c>
      <c r="E1810" s="43" t="str">
        <f t="shared" si="854"/>
        <v/>
      </c>
      <c r="F1810" s="43" t="str">
        <f t="shared" si="855"/>
        <v/>
      </c>
      <c r="G1810" s="43" t="str">
        <f>IF(A1810&lt;&gt;"",IF(A1810&lt;Data!$G$11*0.25,$C$13/$G$32,IF(A1810&gt;Data!$G$11*0.25,$C$13,$C$13*10)),"")</f>
        <v/>
      </c>
      <c r="H1810" s="43" t="str">
        <f>IF(A1810&lt;&gt;"",IF(Data!$G$9="constant",$C$13,IF(Data!$G$9="squeeze",G1810,F1810)),"")</f>
        <v/>
      </c>
      <c r="I1810" s="38" t="str">
        <f ca="1">IF(ISNUMBER(A1810),NORMINV(RAND(),0,IF(AND(Data!$G$9="squeeze",A1810&lt;Data!$G$11*0.25),$H$32,1)*$C$30*$C$13)*($C$14*$C$12),"")</f>
        <v/>
      </c>
      <c r="J1810" s="42" t="str">
        <f ca="1">IFERROR(IF(Data!$C$6="Real",B1810,I1810+J1809+($C$14*$C$12)*(NORMINV(RAND(),$C$15,CHOOSE($G$13,$C$13,F1810,G1810)))),"")</f>
        <v/>
      </c>
      <c r="K1810" s="88" t="str">
        <f>IF(ISNUMBER(A1810), IF($G$16="fixed",$G$17,MIN(H1810*Data!$C$7*$C$16*0.5,$C$17*Data!$C$7))*$C$12,"")</f>
        <v/>
      </c>
      <c r="L1810" s="42" t="str">
        <f t="shared" ca="1" si="870"/>
        <v/>
      </c>
      <c r="M1810" s="44" t="str">
        <f t="shared" ca="1" si="871"/>
        <v/>
      </c>
      <c r="N1810" s="44" t="str">
        <f t="shared" ca="1" si="872"/>
        <v/>
      </c>
      <c r="O1810" s="108" t="str">
        <f t="shared" si="856"/>
        <v/>
      </c>
      <c r="P1810" s="102" t="str">
        <f t="shared" si="857"/>
        <v/>
      </c>
      <c r="Q1810" s="102" t="str">
        <f t="shared" si="858"/>
        <v/>
      </c>
      <c r="R1810" s="120" t="str">
        <f t="shared" si="859"/>
        <v/>
      </c>
      <c r="S1810" s="54" t="str">
        <f t="shared" si="860"/>
        <v/>
      </c>
      <c r="T1810" s="5" t="str">
        <f t="shared" si="861"/>
        <v/>
      </c>
      <c r="U1810" s="152" t="str">
        <f t="shared" si="844"/>
        <v/>
      </c>
      <c r="V1810" s="152" t="str">
        <f t="shared" si="845"/>
        <v/>
      </c>
      <c r="W1810" s="153" t="str">
        <f t="shared" si="846"/>
        <v/>
      </c>
      <c r="X1810" s="153" t="str">
        <f t="shared" si="847"/>
        <v/>
      </c>
      <c r="Y1810" s="153" t="str">
        <f t="shared" si="848"/>
        <v/>
      </c>
      <c r="Z1810" s="153" t="str">
        <f t="shared" si="849"/>
        <v/>
      </c>
      <c r="AA1810" s="152" t="str">
        <f t="shared" si="850"/>
        <v/>
      </c>
      <c r="AB1810" s="152" t="str">
        <f t="shared" si="851"/>
        <v/>
      </c>
      <c r="AC1810" s="154" t="str">
        <f t="shared" si="862"/>
        <v/>
      </c>
      <c r="AD1810" s="154" t="str">
        <f t="shared" si="863"/>
        <v/>
      </c>
      <c r="AE1810" s="3" t="str">
        <f t="shared" si="864"/>
        <v/>
      </c>
      <c r="AF1810" s="3" t="str">
        <f t="shared" si="865"/>
        <v/>
      </c>
      <c r="AG1810" s="3" t="str">
        <f t="shared" si="866"/>
        <v/>
      </c>
      <c r="AH1810" s="4" t="str">
        <f t="shared" si="867"/>
        <v/>
      </c>
      <c r="AI1810" s="75" t="str">
        <f t="shared" si="868"/>
        <v/>
      </c>
      <c r="AJ1810" s="75" t="str">
        <f t="shared" si="869"/>
        <v/>
      </c>
    </row>
    <row r="1811" spans="1:36" ht="14.25">
      <c r="A1811" s="41" t="str">
        <f t="shared" si="852"/>
        <v/>
      </c>
      <c r="B1811" s="150" t="str">
        <f>IF(ISNUMBER(A1811),INDEX('MetaTrader Import'!$H$13:$J$5893,TRUNC(((A1811-$A$39+1)-1)/3)+1,MOD((A1811-$A$39+1)-1,3)+1),"")</f>
        <v/>
      </c>
      <c r="C1811" s="43" t="str">
        <f t="shared" si="853"/>
        <v/>
      </c>
      <c r="D1811" s="43" t="str">
        <f t="shared" ca="1" si="843"/>
        <v/>
      </c>
      <c r="E1811" s="43" t="str">
        <f t="shared" si="854"/>
        <v/>
      </c>
      <c r="F1811" s="43" t="str">
        <f t="shared" si="855"/>
        <v/>
      </c>
      <c r="G1811" s="43" t="str">
        <f>IF(A1811&lt;&gt;"",IF(A1811&lt;Data!$G$11*0.25,$C$13/$G$32,IF(A1811&gt;Data!$G$11*0.25,$C$13,$C$13*10)),"")</f>
        <v/>
      </c>
      <c r="H1811" s="43" t="str">
        <f>IF(A1811&lt;&gt;"",IF(Data!$G$9="constant",$C$13,IF(Data!$G$9="squeeze",G1811,F1811)),"")</f>
        <v/>
      </c>
      <c r="I1811" s="38" t="str">
        <f ca="1">IF(ISNUMBER(A1811),NORMINV(RAND(),0,IF(AND(Data!$G$9="squeeze",A1811&lt;Data!$G$11*0.25),$H$32,1)*$C$30*$C$13)*($C$14*$C$12),"")</f>
        <v/>
      </c>
      <c r="J1811" s="42" t="str">
        <f ca="1">IFERROR(IF(Data!$C$6="Real",B1811,I1811+J1810+($C$14*$C$12)*(NORMINV(RAND(),$C$15,CHOOSE($G$13,$C$13,F1811,G1811)))),"")</f>
        <v/>
      </c>
      <c r="K1811" s="88" t="str">
        <f>IF(ISNUMBER(A1811), IF($G$16="fixed",$G$17,MIN(H1811*Data!$C$7*$C$16*0.5,$C$17*Data!$C$7))*$C$12,"")</f>
        <v/>
      </c>
      <c r="L1811" s="42" t="str">
        <f t="shared" ca="1" si="870"/>
        <v/>
      </c>
      <c r="M1811" s="44" t="str">
        <f t="shared" ca="1" si="871"/>
        <v/>
      </c>
      <c r="N1811" s="44" t="str">
        <f t="shared" ca="1" si="872"/>
        <v/>
      </c>
      <c r="O1811" s="108" t="str">
        <f t="shared" si="856"/>
        <v/>
      </c>
      <c r="P1811" s="102" t="str">
        <f t="shared" si="857"/>
        <v/>
      </c>
      <c r="Q1811" s="102" t="str">
        <f t="shared" si="858"/>
        <v/>
      </c>
      <c r="R1811" s="120" t="str">
        <f t="shared" si="859"/>
        <v/>
      </c>
      <c r="S1811" s="54" t="str">
        <f t="shared" si="860"/>
        <v/>
      </c>
      <c r="T1811" s="5" t="str">
        <f t="shared" si="861"/>
        <v/>
      </c>
      <c r="U1811" s="152" t="str">
        <f t="shared" si="844"/>
        <v/>
      </c>
      <c r="V1811" s="152" t="str">
        <f t="shared" si="845"/>
        <v/>
      </c>
      <c r="W1811" s="153" t="str">
        <f t="shared" si="846"/>
        <v/>
      </c>
      <c r="X1811" s="153" t="str">
        <f t="shared" si="847"/>
        <v/>
      </c>
      <c r="Y1811" s="153" t="str">
        <f t="shared" si="848"/>
        <v/>
      </c>
      <c r="Z1811" s="153" t="str">
        <f t="shared" si="849"/>
        <v/>
      </c>
      <c r="AA1811" s="152" t="str">
        <f t="shared" si="850"/>
        <v/>
      </c>
      <c r="AB1811" s="152" t="str">
        <f t="shared" si="851"/>
        <v/>
      </c>
      <c r="AC1811" s="154" t="str">
        <f t="shared" si="862"/>
        <v/>
      </c>
      <c r="AD1811" s="154" t="str">
        <f t="shared" si="863"/>
        <v/>
      </c>
      <c r="AE1811" s="3" t="str">
        <f t="shared" si="864"/>
        <v/>
      </c>
      <c r="AF1811" s="3" t="str">
        <f t="shared" si="865"/>
        <v/>
      </c>
      <c r="AG1811" s="3" t="str">
        <f t="shared" si="866"/>
        <v/>
      </c>
      <c r="AH1811" s="4" t="str">
        <f t="shared" si="867"/>
        <v/>
      </c>
      <c r="AI1811" s="75" t="str">
        <f t="shared" si="868"/>
        <v/>
      </c>
      <c r="AJ1811" s="75" t="str">
        <f t="shared" si="869"/>
        <v/>
      </c>
    </row>
    <row r="1812" spans="1:36" ht="14.25">
      <c r="A1812" s="41" t="str">
        <f t="shared" si="852"/>
        <v/>
      </c>
      <c r="B1812" s="150" t="str">
        <f>IF(ISNUMBER(A1812),INDEX('MetaTrader Import'!$H$13:$J$5893,TRUNC(((A1812-$A$39+1)-1)/3)+1,MOD((A1812-$A$39+1)-1,3)+1),"")</f>
        <v/>
      </c>
      <c r="C1812" s="43" t="str">
        <f t="shared" si="853"/>
        <v/>
      </c>
      <c r="D1812" s="43" t="str">
        <f t="shared" ca="1" si="843"/>
        <v/>
      </c>
      <c r="E1812" s="43" t="str">
        <f t="shared" si="854"/>
        <v/>
      </c>
      <c r="F1812" s="43" t="str">
        <f t="shared" si="855"/>
        <v/>
      </c>
      <c r="G1812" s="43" t="str">
        <f>IF(A1812&lt;&gt;"",IF(A1812&lt;Data!$G$11*0.25,$C$13/$G$32,IF(A1812&gt;Data!$G$11*0.25,$C$13,$C$13*10)),"")</f>
        <v/>
      </c>
      <c r="H1812" s="43" t="str">
        <f>IF(A1812&lt;&gt;"",IF(Data!$G$9="constant",$C$13,IF(Data!$G$9="squeeze",G1812,F1812)),"")</f>
        <v/>
      </c>
      <c r="I1812" s="38" t="str">
        <f ca="1">IF(ISNUMBER(A1812),NORMINV(RAND(),0,IF(AND(Data!$G$9="squeeze",A1812&lt;Data!$G$11*0.25),$H$32,1)*$C$30*$C$13)*($C$14*$C$12),"")</f>
        <v/>
      </c>
      <c r="J1812" s="42" t="str">
        <f ca="1">IFERROR(IF(Data!$C$6="Real",B1812,I1812+J1811+($C$14*$C$12)*(NORMINV(RAND(),$C$15,CHOOSE($G$13,$C$13,F1812,G1812)))),"")</f>
        <v/>
      </c>
      <c r="K1812" s="88" t="str">
        <f>IF(ISNUMBER(A1812), IF($G$16="fixed",$G$17,MIN(H1812*Data!$C$7*$C$16*0.5,$C$17*Data!$C$7))*$C$12,"")</f>
        <v/>
      </c>
      <c r="L1812" s="42" t="str">
        <f t="shared" ca="1" si="870"/>
        <v/>
      </c>
      <c r="M1812" s="44" t="str">
        <f t="shared" ca="1" si="871"/>
        <v/>
      </c>
      <c r="N1812" s="44" t="str">
        <f t="shared" ca="1" si="872"/>
        <v/>
      </c>
      <c r="O1812" s="108" t="str">
        <f t="shared" si="856"/>
        <v/>
      </c>
      <c r="P1812" s="102" t="str">
        <f t="shared" si="857"/>
        <v/>
      </c>
      <c r="Q1812" s="102" t="str">
        <f t="shared" si="858"/>
        <v/>
      </c>
      <c r="R1812" s="120" t="str">
        <f t="shared" si="859"/>
        <v/>
      </c>
      <c r="S1812" s="54" t="str">
        <f t="shared" si="860"/>
        <v/>
      </c>
      <c r="T1812" s="5" t="str">
        <f t="shared" si="861"/>
        <v/>
      </c>
      <c r="U1812" s="152" t="str">
        <f t="shared" si="844"/>
        <v/>
      </c>
      <c r="V1812" s="152" t="str">
        <f t="shared" si="845"/>
        <v/>
      </c>
      <c r="W1812" s="153" t="str">
        <f t="shared" si="846"/>
        <v/>
      </c>
      <c r="X1812" s="153" t="str">
        <f t="shared" si="847"/>
        <v/>
      </c>
      <c r="Y1812" s="153" t="str">
        <f t="shared" si="848"/>
        <v/>
      </c>
      <c r="Z1812" s="153" t="str">
        <f t="shared" si="849"/>
        <v/>
      </c>
      <c r="AA1812" s="152" t="str">
        <f t="shared" si="850"/>
        <v/>
      </c>
      <c r="AB1812" s="152" t="str">
        <f t="shared" si="851"/>
        <v/>
      </c>
      <c r="AC1812" s="154" t="str">
        <f t="shared" si="862"/>
        <v/>
      </c>
      <c r="AD1812" s="154" t="str">
        <f t="shared" si="863"/>
        <v/>
      </c>
      <c r="AE1812" s="3" t="str">
        <f t="shared" si="864"/>
        <v/>
      </c>
      <c r="AF1812" s="3" t="str">
        <f t="shared" si="865"/>
        <v/>
      </c>
      <c r="AG1812" s="3" t="str">
        <f t="shared" si="866"/>
        <v/>
      </c>
      <c r="AH1812" s="4" t="str">
        <f t="shared" si="867"/>
        <v/>
      </c>
      <c r="AI1812" s="75" t="str">
        <f t="shared" si="868"/>
        <v/>
      </c>
      <c r="AJ1812" s="75" t="str">
        <f t="shared" si="869"/>
        <v/>
      </c>
    </row>
    <row r="1813" spans="1:36" ht="14.25">
      <c r="A1813" s="41" t="str">
        <f t="shared" si="852"/>
        <v/>
      </c>
      <c r="B1813" s="150" t="str">
        <f>IF(ISNUMBER(A1813),INDEX('MetaTrader Import'!$H$13:$J$5893,TRUNC(((A1813-$A$39+1)-1)/3)+1,MOD((A1813-$A$39+1)-1,3)+1),"")</f>
        <v/>
      </c>
      <c r="C1813" s="43" t="str">
        <f t="shared" si="853"/>
        <v/>
      </c>
      <c r="D1813" s="43" t="str">
        <f t="shared" ca="1" si="843"/>
        <v/>
      </c>
      <c r="E1813" s="43" t="str">
        <f t="shared" si="854"/>
        <v/>
      </c>
      <c r="F1813" s="43" t="str">
        <f t="shared" si="855"/>
        <v/>
      </c>
      <c r="G1813" s="43" t="str">
        <f>IF(A1813&lt;&gt;"",IF(A1813&lt;Data!$G$11*0.25,$C$13/$G$32,IF(A1813&gt;Data!$G$11*0.25,$C$13,$C$13*10)),"")</f>
        <v/>
      </c>
      <c r="H1813" s="43" t="str">
        <f>IF(A1813&lt;&gt;"",IF(Data!$G$9="constant",$C$13,IF(Data!$G$9="squeeze",G1813,F1813)),"")</f>
        <v/>
      </c>
      <c r="I1813" s="38" t="str">
        <f ca="1">IF(ISNUMBER(A1813),NORMINV(RAND(),0,IF(AND(Data!$G$9="squeeze",A1813&lt;Data!$G$11*0.25),$H$32,1)*$C$30*$C$13)*($C$14*$C$12),"")</f>
        <v/>
      </c>
      <c r="J1813" s="42" t="str">
        <f ca="1">IFERROR(IF(Data!$C$6="Real",B1813,I1813+J1812+($C$14*$C$12)*(NORMINV(RAND(),$C$15,CHOOSE($G$13,$C$13,F1813,G1813)))),"")</f>
        <v/>
      </c>
      <c r="K1813" s="88" t="str">
        <f>IF(ISNUMBER(A1813), IF($G$16="fixed",$G$17,MIN(H1813*Data!$C$7*$C$16*0.5,$C$17*Data!$C$7))*$C$12,"")</f>
        <v/>
      </c>
      <c r="L1813" s="42" t="str">
        <f t="shared" ca="1" si="870"/>
        <v/>
      </c>
      <c r="M1813" s="44" t="str">
        <f t="shared" ca="1" si="871"/>
        <v/>
      </c>
      <c r="N1813" s="44" t="str">
        <f t="shared" ca="1" si="872"/>
        <v/>
      </c>
      <c r="O1813" s="108" t="str">
        <f t="shared" si="856"/>
        <v/>
      </c>
      <c r="P1813" s="102" t="str">
        <f t="shared" si="857"/>
        <v/>
      </c>
      <c r="Q1813" s="102" t="str">
        <f t="shared" si="858"/>
        <v/>
      </c>
      <c r="R1813" s="120" t="str">
        <f t="shared" si="859"/>
        <v/>
      </c>
      <c r="S1813" s="54" t="str">
        <f t="shared" si="860"/>
        <v/>
      </c>
      <c r="T1813" s="5" t="str">
        <f t="shared" si="861"/>
        <v/>
      </c>
      <c r="U1813" s="152" t="str">
        <f t="shared" si="844"/>
        <v/>
      </c>
      <c r="V1813" s="152" t="str">
        <f t="shared" si="845"/>
        <v/>
      </c>
      <c r="W1813" s="153" t="str">
        <f t="shared" si="846"/>
        <v/>
      </c>
      <c r="X1813" s="153" t="str">
        <f t="shared" si="847"/>
        <v/>
      </c>
      <c r="Y1813" s="153" t="str">
        <f t="shared" si="848"/>
        <v/>
      </c>
      <c r="Z1813" s="153" t="str">
        <f t="shared" si="849"/>
        <v/>
      </c>
      <c r="AA1813" s="152" t="str">
        <f t="shared" si="850"/>
        <v/>
      </c>
      <c r="AB1813" s="152" t="str">
        <f t="shared" si="851"/>
        <v/>
      </c>
      <c r="AC1813" s="154" t="str">
        <f t="shared" si="862"/>
        <v/>
      </c>
      <c r="AD1813" s="154" t="str">
        <f t="shared" si="863"/>
        <v/>
      </c>
      <c r="AE1813" s="3" t="str">
        <f t="shared" si="864"/>
        <v/>
      </c>
      <c r="AF1813" s="3" t="str">
        <f t="shared" si="865"/>
        <v/>
      </c>
      <c r="AG1813" s="3" t="str">
        <f t="shared" si="866"/>
        <v/>
      </c>
      <c r="AH1813" s="4" t="str">
        <f t="shared" si="867"/>
        <v/>
      </c>
      <c r="AI1813" s="75" t="str">
        <f t="shared" si="868"/>
        <v/>
      </c>
      <c r="AJ1813" s="75" t="str">
        <f t="shared" si="869"/>
        <v/>
      </c>
    </row>
    <row r="1814" spans="1:36" ht="14.25">
      <c r="A1814" s="41" t="str">
        <f t="shared" si="852"/>
        <v/>
      </c>
      <c r="B1814" s="150" t="str">
        <f>IF(ISNUMBER(A1814),INDEX('MetaTrader Import'!$H$13:$J$5893,TRUNC(((A1814-$A$39+1)-1)/3)+1,MOD((A1814-$A$39+1)-1,3)+1),"")</f>
        <v/>
      </c>
      <c r="C1814" s="43" t="str">
        <f t="shared" si="853"/>
        <v/>
      </c>
      <c r="D1814" s="43" t="str">
        <f t="shared" ca="1" si="843"/>
        <v/>
      </c>
      <c r="E1814" s="43" t="str">
        <f t="shared" si="854"/>
        <v/>
      </c>
      <c r="F1814" s="43" t="str">
        <f t="shared" si="855"/>
        <v/>
      </c>
      <c r="G1814" s="43" t="str">
        <f>IF(A1814&lt;&gt;"",IF(A1814&lt;Data!$G$11*0.25,$C$13/$G$32,IF(A1814&gt;Data!$G$11*0.25,$C$13,$C$13*10)),"")</f>
        <v/>
      </c>
      <c r="H1814" s="43" t="str">
        <f>IF(A1814&lt;&gt;"",IF(Data!$G$9="constant",$C$13,IF(Data!$G$9="squeeze",G1814,F1814)),"")</f>
        <v/>
      </c>
      <c r="I1814" s="38" t="str">
        <f ca="1">IF(ISNUMBER(A1814),NORMINV(RAND(),0,IF(AND(Data!$G$9="squeeze",A1814&lt;Data!$G$11*0.25),$H$32,1)*$C$30*$C$13)*($C$14*$C$12),"")</f>
        <v/>
      </c>
      <c r="J1814" s="42" t="str">
        <f ca="1">IFERROR(IF(Data!$C$6="Real",B1814,I1814+J1813+($C$14*$C$12)*(NORMINV(RAND(),$C$15,CHOOSE($G$13,$C$13,F1814,G1814)))),"")</f>
        <v/>
      </c>
      <c r="K1814" s="88" t="str">
        <f>IF(ISNUMBER(A1814), IF($G$16="fixed",$G$17,MIN(H1814*Data!$C$7*$C$16*0.5,$C$17*Data!$C$7))*$C$12,"")</f>
        <v/>
      </c>
      <c r="L1814" s="42" t="str">
        <f t="shared" ca="1" si="870"/>
        <v/>
      </c>
      <c r="M1814" s="44" t="str">
        <f t="shared" ca="1" si="871"/>
        <v/>
      </c>
      <c r="N1814" s="44" t="str">
        <f t="shared" ca="1" si="872"/>
        <v/>
      </c>
      <c r="O1814" s="108" t="str">
        <f t="shared" si="856"/>
        <v/>
      </c>
      <c r="P1814" s="102" t="str">
        <f t="shared" si="857"/>
        <v/>
      </c>
      <c r="Q1814" s="102" t="str">
        <f t="shared" si="858"/>
        <v/>
      </c>
      <c r="R1814" s="120" t="str">
        <f t="shared" si="859"/>
        <v/>
      </c>
      <c r="S1814" s="54" t="str">
        <f t="shared" si="860"/>
        <v/>
      </c>
      <c r="T1814" s="5" t="str">
        <f t="shared" si="861"/>
        <v/>
      </c>
      <c r="U1814" s="152" t="str">
        <f t="shared" si="844"/>
        <v/>
      </c>
      <c r="V1814" s="152" t="str">
        <f t="shared" si="845"/>
        <v/>
      </c>
      <c r="W1814" s="153" t="str">
        <f t="shared" si="846"/>
        <v/>
      </c>
      <c r="X1814" s="153" t="str">
        <f t="shared" si="847"/>
        <v/>
      </c>
      <c r="Y1814" s="153" t="str">
        <f t="shared" si="848"/>
        <v/>
      </c>
      <c r="Z1814" s="153" t="str">
        <f t="shared" si="849"/>
        <v/>
      </c>
      <c r="AA1814" s="152" t="str">
        <f t="shared" si="850"/>
        <v/>
      </c>
      <c r="AB1814" s="152" t="str">
        <f t="shared" si="851"/>
        <v/>
      </c>
      <c r="AC1814" s="154" t="str">
        <f t="shared" si="862"/>
        <v/>
      </c>
      <c r="AD1814" s="154" t="str">
        <f t="shared" si="863"/>
        <v/>
      </c>
      <c r="AE1814" s="3" t="str">
        <f t="shared" si="864"/>
        <v/>
      </c>
      <c r="AF1814" s="3" t="str">
        <f t="shared" si="865"/>
        <v/>
      </c>
      <c r="AG1814" s="3" t="str">
        <f t="shared" si="866"/>
        <v/>
      </c>
      <c r="AH1814" s="4" t="str">
        <f t="shared" si="867"/>
        <v/>
      </c>
      <c r="AI1814" s="75" t="str">
        <f t="shared" si="868"/>
        <v/>
      </c>
      <c r="AJ1814" s="75" t="str">
        <f t="shared" si="869"/>
        <v/>
      </c>
    </row>
    <row r="1815" spans="1:36" ht="14.25">
      <c r="A1815" s="41" t="str">
        <f t="shared" si="852"/>
        <v/>
      </c>
      <c r="B1815" s="150" t="str">
        <f>IF(ISNUMBER(A1815),INDEX('MetaTrader Import'!$H$13:$J$5893,TRUNC(((A1815-$A$39+1)-1)/3)+1,MOD((A1815-$A$39+1)-1,3)+1),"")</f>
        <v/>
      </c>
      <c r="C1815" s="43" t="str">
        <f t="shared" si="853"/>
        <v/>
      </c>
      <c r="D1815" s="43" t="str">
        <f t="shared" ca="1" si="843"/>
        <v/>
      </c>
      <c r="E1815" s="43" t="str">
        <f t="shared" si="854"/>
        <v/>
      </c>
      <c r="F1815" s="43" t="str">
        <f t="shared" si="855"/>
        <v/>
      </c>
      <c r="G1815" s="43" t="str">
        <f>IF(A1815&lt;&gt;"",IF(A1815&lt;Data!$G$11*0.25,$C$13/$G$32,IF(A1815&gt;Data!$G$11*0.25,$C$13,$C$13*10)),"")</f>
        <v/>
      </c>
      <c r="H1815" s="43" t="str">
        <f>IF(A1815&lt;&gt;"",IF(Data!$G$9="constant",$C$13,IF(Data!$G$9="squeeze",G1815,F1815)),"")</f>
        <v/>
      </c>
      <c r="I1815" s="38" t="str">
        <f ca="1">IF(ISNUMBER(A1815),NORMINV(RAND(),0,IF(AND(Data!$G$9="squeeze",A1815&lt;Data!$G$11*0.25),$H$32,1)*$C$30*$C$13)*($C$14*$C$12),"")</f>
        <v/>
      </c>
      <c r="J1815" s="42" t="str">
        <f ca="1">IFERROR(IF(Data!$C$6="Real",B1815,I1815+J1814+($C$14*$C$12)*(NORMINV(RAND(),$C$15,CHOOSE($G$13,$C$13,F1815,G1815)))),"")</f>
        <v/>
      </c>
      <c r="K1815" s="88" t="str">
        <f>IF(ISNUMBER(A1815), IF($G$16="fixed",$G$17,MIN(H1815*Data!$C$7*$C$16*0.5,$C$17*Data!$C$7))*$C$12,"")</f>
        <v/>
      </c>
      <c r="L1815" s="42" t="str">
        <f t="shared" ca="1" si="870"/>
        <v/>
      </c>
      <c r="M1815" s="44" t="str">
        <f t="shared" ca="1" si="871"/>
        <v/>
      </c>
      <c r="N1815" s="44" t="str">
        <f t="shared" ca="1" si="872"/>
        <v/>
      </c>
      <c r="O1815" s="108" t="str">
        <f t="shared" si="856"/>
        <v/>
      </c>
      <c r="P1815" s="102" t="str">
        <f t="shared" si="857"/>
        <v/>
      </c>
      <c r="Q1815" s="102" t="str">
        <f t="shared" si="858"/>
        <v/>
      </c>
      <c r="R1815" s="120" t="str">
        <f t="shared" si="859"/>
        <v/>
      </c>
      <c r="S1815" s="54" t="str">
        <f t="shared" si="860"/>
        <v/>
      </c>
      <c r="T1815" s="5" t="str">
        <f t="shared" si="861"/>
        <v/>
      </c>
      <c r="U1815" s="152" t="str">
        <f t="shared" si="844"/>
        <v/>
      </c>
      <c r="V1815" s="152" t="str">
        <f t="shared" si="845"/>
        <v/>
      </c>
      <c r="W1815" s="153" t="str">
        <f t="shared" si="846"/>
        <v/>
      </c>
      <c r="X1815" s="153" t="str">
        <f t="shared" si="847"/>
        <v/>
      </c>
      <c r="Y1815" s="153" t="str">
        <f t="shared" si="848"/>
        <v/>
      </c>
      <c r="Z1815" s="153" t="str">
        <f t="shared" si="849"/>
        <v/>
      </c>
      <c r="AA1815" s="152" t="str">
        <f t="shared" si="850"/>
        <v/>
      </c>
      <c r="AB1815" s="152" t="str">
        <f t="shared" si="851"/>
        <v/>
      </c>
      <c r="AC1815" s="154" t="str">
        <f t="shared" si="862"/>
        <v/>
      </c>
      <c r="AD1815" s="154" t="str">
        <f t="shared" si="863"/>
        <v/>
      </c>
      <c r="AE1815" s="3" t="str">
        <f t="shared" si="864"/>
        <v/>
      </c>
      <c r="AF1815" s="3" t="str">
        <f t="shared" si="865"/>
        <v/>
      </c>
      <c r="AG1815" s="3" t="str">
        <f t="shared" si="866"/>
        <v/>
      </c>
      <c r="AH1815" s="4" t="str">
        <f t="shared" si="867"/>
        <v/>
      </c>
      <c r="AI1815" s="75" t="str">
        <f t="shared" si="868"/>
        <v/>
      </c>
      <c r="AJ1815" s="75" t="str">
        <f t="shared" si="869"/>
        <v/>
      </c>
    </row>
    <row r="1816" spans="1:36" ht="14.25">
      <c r="A1816" s="41" t="str">
        <f t="shared" si="852"/>
        <v/>
      </c>
      <c r="B1816" s="150" t="str">
        <f>IF(ISNUMBER(A1816),INDEX('MetaTrader Import'!$H$13:$J$5893,TRUNC(((A1816-$A$39+1)-1)/3)+1,MOD((A1816-$A$39+1)-1,3)+1),"")</f>
        <v/>
      </c>
      <c r="C1816" s="43" t="str">
        <f t="shared" si="853"/>
        <v/>
      </c>
      <c r="D1816" s="43" t="str">
        <f t="shared" ca="1" si="843"/>
        <v/>
      </c>
      <c r="E1816" s="43" t="str">
        <f t="shared" si="854"/>
        <v/>
      </c>
      <c r="F1816" s="43" t="str">
        <f t="shared" si="855"/>
        <v/>
      </c>
      <c r="G1816" s="43" t="str">
        <f>IF(A1816&lt;&gt;"",IF(A1816&lt;Data!$G$11*0.25,$C$13/$G$32,IF(A1816&gt;Data!$G$11*0.25,$C$13,$C$13*10)),"")</f>
        <v/>
      </c>
      <c r="H1816" s="43" t="str">
        <f>IF(A1816&lt;&gt;"",IF(Data!$G$9="constant",$C$13,IF(Data!$G$9="squeeze",G1816,F1816)),"")</f>
        <v/>
      </c>
      <c r="I1816" s="38" t="str">
        <f ca="1">IF(ISNUMBER(A1816),NORMINV(RAND(),0,IF(AND(Data!$G$9="squeeze",A1816&lt;Data!$G$11*0.25),$H$32,1)*$C$30*$C$13)*($C$14*$C$12),"")</f>
        <v/>
      </c>
      <c r="J1816" s="42" t="str">
        <f ca="1">IFERROR(IF(Data!$C$6="Real",B1816,I1816+J1815+($C$14*$C$12)*(NORMINV(RAND(),$C$15,CHOOSE($G$13,$C$13,F1816,G1816)))),"")</f>
        <v/>
      </c>
      <c r="K1816" s="88" t="str">
        <f>IF(ISNUMBER(A1816), IF($G$16="fixed",$G$17,MIN(H1816*Data!$C$7*$C$16*0.5,$C$17*Data!$C$7))*$C$12,"")</f>
        <v/>
      </c>
      <c r="L1816" s="42" t="str">
        <f t="shared" ca="1" si="870"/>
        <v/>
      </c>
      <c r="M1816" s="44" t="str">
        <f t="shared" ca="1" si="871"/>
        <v/>
      </c>
      <c r="N1816" s="44" t="str">
        <f t="shared" ca="1" si="872"/>
        <v/>
      </c>
      <c r="O1816" s="108" t="str">
        <f t="shared" si="856"/>
        <v/>
      </c>
      <c r="P1816" s="102" t="str">
        <f t="shared" si="857"/>
        <v/>
      </c>
      <c r="Q1816" s="102" t="str">
        <f t="shared" si="858"/>
        <v/>
      </c>
      <c r="R1816" s="120" t="str">
        <f t="shared" si="859"/>
        <v/>
      </c>
      <c r="S1816" s="54" t="str">
        <f t="shared" si="860"/>
        <v/>
      </c>
      <c r="T1816" s="5" t="str">
        <f t="shared" si="861"/>
        <v/>
      </c>
      <c r="U1816" s="152" t="str">
        <f t="shared" si="844"/>
        <v/>
      </c>
      <c r="V1816" s="152" t="str">
        <f t="shared" si="845"/>
        <v/>
      </c>
      <c r="W1816" s="153" t="str">
        <f t="shared" si="846"/>
        <v/>
      </c>
      <c r="X1816" s="153" t="str">
        <f t="shared" si="847"/>
        <v/>
      </c>
      <c r="Y1816" s="153" t="str">
        <f t="shared" si="848"/>
        <v/>
      </c>
      <c r="Z1816" s="153" t="str">
        <f t="shared" si="849"/>
        <v/>
      </c>
      <c r="AA1816" s="152" t="str">
        <f t="shared" si="850"/>
        <v/>
      </c>
      <c r="AB1816" s="152" t="str">
        <f t="shared" si="851"/>
        <v/>
      </c>
      <c r="AC1816" s="154" t="str">
        <f t="shared" si="862"/>
        <v/>
      </c>
      <c r="AD1816" s="154" t="str">
        <f t="shared" si="863"/>
        <v/>
      </c>
      <c r="AE1816" s="3" t="str">
        <f t="shared" si="864"/>
        <v/>
      </c>
      <c r="AF1816" s="3" t="str">
        <f t="shared" si="865"/>
        <v/>
      </c>
      <c r="AG1816" s="3" t="str">
        <f t="shared" si="866"/>
        <v/>
      </c>
      <c r="AH1816" s="4" t="str">
        <f t="shared" si="867"/>
        <v/>
      </c>
      <c r="AI1816" s="75" t="str">
        <f t="shared" si="868"/>
        <v/>
      </c>
      <c r="AJ1816" s="75" t="str">
        <f t="shared" si="869"/>
        <v/>
      </c>
    </row>
    <row r="1817" spans="1:36" ht="14.25">
      <c r="A1817" s="41" t="str">
        <f t="shared" si="852"/>
        <v/>
      </c>
      <c r="B1817" s="150" t="str">
        <f>IF(ISNUMBER(A1817),INDEX('MetaTrader Import'!$H$13:$J$5893,TRUNC(((A1817-$A$39+1)-1)/3)+1,MOD((A1817-$A$39+1)-1,3)+1),"")</f>
        <v/>
      </c>
      <c r="C1817" s="43" t="str">
        <f t="shared" si="853"/>
        <v/>
      </c>
      <c r="D1817" s="43" t="str">
        <f t="shared" ca="1" si="843"/>
        <v/>
      </c>
      <c r="E1817" s="43" t="str">
        <f t="shared" si="854"/>
        <v/>
      </c>
      <c r="F1817" s="43" t="str">
        <f t="shared" si="855"/>
        <v/>
      </c>
      <c r="G1817" s="43" t="str">
        <f>IF(A1817&lt;&gt;"",IF(A1817&lt;Data!$G$11*0.25,$C$13/$G$32,IF(A1817&gt;Data!$G$11*0.25,$C$13,$C$13*10)),"")</f>
        <v/>
      </c>
      <c r="H1817" s="43" t="str">
        <f>IF(A1817&lt;&gt;"",IF(Data!$G$9="constant",$C$13,IF(Data!$G$9="squeeze",G1817,F1817)),"")</f>
        <v/>
      </c>
      <c r="I1817" s="38" t="str">
        <f ca="1">IF(ISNUMBER(A1817),NORMINV(RAND(),0,IF(AND(Data!$G$9="squeeze",A1817&lt;Data!$G$11*0.25),$H$32,1)*$C$30*$C$13)*($C$14*$C$12),"")</f>
        <v/>
      </c>
      <c r="J1817" s="42" t="str">
        <f ca="1">IFERROR(IF(Data!$C$6="Real",B1817,I1817+J1816+($C$14*$C$12)*(NORMINV(RAND(),$C$15,CHOOSE($G$13,$C$13,F1817,G1817)))),"")</f>
        <v/>
      </c>
      <c r="K1817" s="88" t="str">
        <f>IF(ISNUMBER(A1817), IF($G$16="fixed",$G$17,MIN(H1817*Data!$C$7*$C$16*0.5,$C$17*Data!$C$7))*$C$12,"")</f>
        <v/>
      </c>
      <c r="L1817" s="42" t="str">
        <f t="shared" ca="1" si="870"/>
        <v/>
      </c>
      <c r="M1817" s="44" t="str">
        <f t="shared" ca="1" si="871"/>
        <v/>
      </c>
      <c r="N1817" s="44" t="str">
        <f t="shared" ca="1" si="872"/>
        <v/>
      </c>
      <c r="O1817" s="108" t="str">
        <f t="shared" si="856"/>
        <v/>
      </c>
      <c r="P1817" s="102" t="str">
        <f t="shared" si="857"/>
        <v/>
      </c>
      <c r="Q1817" s="102" t="str">
        <f t="shared" si="858"/>
        <v/>
      </c>
      <c r="R1817" s="120" t="str">
        <f t="shared" si="859"/>
        <v/>
      </c>
      <c r="S1817" s="54" t="str">
        <f t="shared" si="860"/>
        <v/>
      </c>
      <c r="T1817" s="5" t="str">
        <f t="shared" si="861"/>
        <v/>
      </c>
      <c r="U1817" s="152" t="str">
        <f t="shared" si="844"/>
        <v/>
      </c>
      <c r="V1817" s="152" t="str">
        <f t="shared" si="845"/>
        <v/>
      </c>
      <c r="W1817" s="153" t="str">
        <f t="shared" si="846"/>
        <v/>
      </c>
      <c r="X1817" s="153" t="str">
        <f t="shared" si="847"/>
        <v/>
      </c>
      <c r="Y1817" s="153" t="str">
        <f t="shared" si="848"/>
        <v/>
      </c>
      <c r="Z1817" s="153" t="str">
        <f t="shared" si="849"/>
        <v/>
      </c>
      <c r="AA1817" s="152" t="str">
        <f t="shared" si="850"/>
        <v/>
      </c>
      <c r="AB1817" s="152" t="str">
        <f t="shared" si="851"/>
        <v/>
      </c>
      <c r="AC1817" s="154" t="str">
        <f t="shared" si="862"/>
        <v/>
      </c>
      <c r="AD1817" s="154" t="str">
        <f t="shared" si="863"/>
        <v/>
      </c>
      <c r="AE1817" s="3" t="str">
        <f t="shared" si="864"/>
        <v/>
      </c>
      <c r="AF1817" s="3" t="str">
        <f t="shared" si="865"/>
        <v/>
      </c>
      <c r="AG1817" s="3" t="str">
        <f t="shared" si="866"/>
        <v/>
      </c>
      <c r="AH1817" s="4" t="str">
        <f t="shared" si="867"/>
        <v/>
      </c>
      <c r="AI1817" s="75" t="str">
        <f t="shared" si="868"/>
        <v/>
      </c>
      <c r="AJ1817" s="75" t="str">
        <f t="shared" si="869"/>
        <v/>
      </c>
    </row>
    <row r="1818" spans="1:36" ht="14.25">
      <c r="A1818" s="41" t="str">
        <f t="shared" si="852"/>
        <v/>
      </c>
      <c r="B1818" s="150" t="str">
        <f>IF(ISNUMBER(A1818),INDEX('MetaTrader Import'!$H$13:$J$5893,TRUNC(((A1818-$A$39+1)-1)/3)+1,MOD((A1818-$A$39+1)-1,3)+1),"")</f>
        <v/>
      </c>
      <c r="C1818" s="43" t="str">
        <f t="shared" si="853"/>
        <v/>
      </c>
      <c r="D1818" s="43" t="str">
        <f t="shared" ca="1" si="843"/>
        <v/>
      </c>
      <c r="E1818" s="43" t="str">
        <f t="shared" si="854"/>
        <v/>
      </c>
      <c r="F1818" s="43" t="str">
        <f t="shared" si="855"/>
        <v/>
      </c>
      <c r="G1818" s="43" t="str">
        <f>IF(A1818&lt;&gt;"",IF(A1818&lt;Data!$G$11*0.25,$C$13/$G$32,IF(A1818&gt;Data!$G$11*0.25,$C$13,$C$13*10)),"")</f>
        <v/>
      </c>
      <c r="H1818" s="43" t="str">
        <f>IF(A1818&lt;&gt;"",IF(Data!$G$9="constant",$C$13,IF(Data!$G$9="squeeze",G1818,F1818)),"")</f>
        <v/>
      </c>
      <c r="I1818" s="38" t="str">
        <f ca="1">IF(ISNUMBER(A1818),NORMINV(RAND(),0,IF(AND(Data!$G$9="squeeze",A1818&lt;Data!$G$11*0.25),$H$32,1)*$C$30*$C$13)*($C$14*$C$12),"")</f>
        <v/>
      </c>
      <c r="J1818" s="42" t="str">
        <f ca="1">IFERROR(IF(Data!$C$6="Real",B1818,I1818+J1817+($C$14*$C$12)*(NORMINV(RAND(),$C$15,CHOOSE($G$13,$C$13,F1818,G1818)))),"")</f>
        <v/>
      </c>
      <c r="K1818" s="88" t="str">
        <f>IF(ISNUMBER(A1818), IF($G$16="fixed",$G$17,MIN(H1818*Data!$C$7*$C$16*0.5,$C$17*Data!$C$7))*$C$12,"")</f>
        <v/>
      </c>
      <c r="L1818" s="42" t="str">
        <f t="shared" ca="1" si="870"/>
        <v/>
      </c>
      <c r="M1818" s="44" t="str">
        <f t="shared" ca="1" si="871"/>
        <v/>
      </c>
      <c r="N1818" s="44" t="str">
        <f t="shared" ca="1" si="872"/>
        <v/>
      </c>
      <c r="O1818" s="108" t="str">
        <f t="shared" si="856"/>
        <v/>
      </c>
      <c r="P1818" s="102" t="str">
        <f t="shared" si="857"/>
        <v/>
      </c>
      <c r="Q1818" s="102" t="str">
        <f t="shared" si="858"/>
        <v/>
      </c>
      <c r="R1818" s="120" t="str">
        <f t="shared" si="859"/>
        <v/>
      </c>
      <c r="S1818" s="54" t="str">
        <f t="shared" si="860"/>
        <v/>
      </c>
      <c r="T1818" s="5" t="str">
        <f t="shared" si="861"/>
        <v/>
      </c>
      <c r="U1818" s="152" t="str">
        <f t="shared" si="844"/>
        <v/>
      </c>
      <c r="V1818" s="152" t="str">
        <f t="shared" si="845"/>
        <v/>
      </c>
      <c r="W1818" s="153" t="str">
        <f t="shared" si="846"/>
        <v/>
      </c>
      <c r="X1818" s="153" t="str">
        <f t="shared" si="847"/>
        <v/>
      </c>
      <c r="Y1818" s="153" t="str">
        <f t="shared" si="848"/>
        <v/>
      </c>
      <c r="Z1818" s="153" t="str">
        <f t="shared" si="849"/>
        <v/>
      </c>
      <c r="AA1818" s="152" t="str">
        <f t="shared" si="850"/>
        <v/>
      </c>
      <c r="AB1818" s="152" t="str">
        <f t="shared" si="851"/>
        <v/>
      </c>
      <c r="AC1818" s="154" t="str">
        <f t="shared" si="862"/>
        <v/>
      </c>
      <c r="AD1818" s="154" t="str">
        <f t="shared" si="863"/>
        <v/>
      </c>
      <c r="AE1818" s="3" t="str">
        <f t="shared" si="864"/>
        <v/>
      </c>
      <c r="AF1818" s="3" t="str">
        <f t="shared" si="865"/>
        <v/>
      </c>
      <c r="AG1818" s="3" t="str">
        <f t="shared" si="866"/>
        <v/>
      </c>
      <c r="AH1818" s="4" t="str">
        <f t="shared" si="867"/>
        <v/>
      </c>
      <c r="AI1818" s="75" t="str">
        <f t="shared" si="868"/>
        <v/>
      </c>
      <c r="AJ1818" s="75" t="str">
        <f t="shared" si="869"/>
        <v/>
      </c>
    </row>
    <row r="1819" spans="1:36" ht="14.25">
      <c r="A1819" s="41" t="str">
        <f t="shared" si="852"/>
        <v/>
      </c>
      <c r="B1819" s="150" t="str">
        <f>IF(ISNUMBER(A1819),INDEX('MetaTrader Import'!$H$13:$J$5893,TRUNC(((A1819-$A$39+1)-1)/3)+1,MOD((A1819-$A$39+1)-1,3)+1),"")</f>
        <v/>
      </c>
      <c r="C1819" s="43" t="str">
        <f t="shared" si="853"/>
        <v/>
      </c>
      <c r="D1819" s="43" t="str">
        <f t="shared" ca="1" si="843"/>
        <v/>
      </c>
      <c r="E1819" s="43" t="str">
        <f t="shared" si="854"/>
        <v/>
      </c>
      <c r="F1819" s="43" t="str">
        <f t="shared" si="855"/>
        <v/>
      </c>
      <c r="G1819" s="43" t="str">
        <f>IF(A1819&lt;&gt;"",IF(A1819&lt;Data!$G$11*0.25,$C$13/$G$32,IF(A1819&gt;Data!$G$11*0.25,$C$13,$C$13*10)),"")</f>
        <v/>
      </c>
      <c r="H1819" s="43" t="str">
        <f>IF(A1819&lt;&gt;"",IF(Data!$G$9="constant",$C$13,IF(Data!$G$9="squeeze",G1819,F1819)),"")</f>
        <v/>
      </c>
      <c r="I1819" s="38" t="str">
        <f ca="1">IF(ISNUMBER(A1819),NORMINV(RAND(),0,IF(AND(Data!$G$9="squeeze",A1819&lt;Data!$G$11*0.25),$H$32,1)*$C$30*$C$13)*($C$14*$C$12),"")</f>
        <v/>
      </c>
      <c r="J1819" s="42" t="str">
        <f ca="1">IFERROR(IF(Data!$C$6="Real",B1819,I1819+J1818+($C$14*$C$12)*(NORMINV(RAND(),$C$15,CHOOSE($G$13,$C$13,F1819,G1819)))),"")</f>
        <v/>
      </c>
      <c r="K1819" s="88" t="str">
        <f>IF(ISNUMBER(A1819), IF($G$16="fixed",$G$17,MIN(H1819*Data!$C$7*$C$16*0.5,$C$17*Data!$C$7))*$C$12,"")</f>
        <v/>
      </c>
      <c r="L1819" s="42" t="str">
        <f t="shared" ca="1" si="870"/>
        <v/>
      </c>
      <c r="M1819" s="44" t="str">
        <f t="shared" ca="1" si="871"/>
        <v/>
      </c>
      <c r="N1819" s="44" t="str">
        <f t="shared" ca="1" si="872"/>
        <v/>
      </c>
      <c r="O1819" s="108" t="str">
        <f t="shared" si="856"/>
        <v/>
      </c>
      <c r="P1819" s="102" t="str">
        <f t="shared" si="857"/>
        <v/>
      </c>
      <c r="Q1819" s="102" t="str">
        <f t="shared" si="858"/>
        <v/>
      </c>
      <c r="R1819" s="120" t="str">
        <f t="shared" si="859"/>
        <v/>
      </c>
      <c r="S1819" s="54" t="str">
        <f t="shared" si="860"/>
        <v/>
      </c>
      <c r="T1819" s="5" t="str">
        <f t="shared" si="861"/>
        <v/>
      </c>
      <c r="U1819" s="152" t="str">
        <f t="shared" si="844"/>
        <v/>
      </c>
      <c r="V1819" s="152" t="str">
        <f t="shared" si="845"/>
        <v/>
      </c>
      <c r="W1819" s="153" t="str">
        <f t="shared" si="846"/>
        <v/>
      </c>
      <c r="X1819" s="153" t="str">
        <f t="shared" si="847"/>
        <v/>
      </c>
      <c r="Y1819" s="153" t="str">
        <f t="shared" si="848"/>
        <v/>
      </c>
      <c r="Z1819" s="153" t="str">
        <f t="shared" si="849"/>
        <v/>
      </c>
      <c r="AA1819" s="152" t="str">
        <f t="shared" si="850"/>
        <v/>
      </c>
      <c r="AB1819" s="152" t="str">
        <f t="shared" si="851"/>
        <v/>
      </c>
      <c r="AC1819" s="154" t="str">
        <f t="shared" si="862"/>
        <v/>
      </c>
      <c r="AD1819" s="154" t="str">
        <f t="shared" si="863"/>
        <v/>
      </c>
      <c r="AE1819" s="3" t="str">
        <f t="shared" si="864"/>
        <v/>
      </c>
      <c r="AF1819" s="3" t="str">
        <f t="shared" si="865"/>
        <v/>
      </c>
      <c r="AG1819" s="3" t="str">
        <f t="shared" si="866"/>
        <v/>
      </c>
      <c r="AH1819" s="4" t="str">
        <f t="shared" si="867"/>
        <v/>
      </c>
      <c r="AI1819" s="75" t="str">
        <f t="shared" si="868"/>
        <v/>
      </c>
      <c r="AJ1819" s="75" t="str">
        <f t="shared" si="869"/>
        <v/>
      </c>
    </row>
    <row r="1820" spans="1:36" ht="14.25">
      <c r="A1820" s="41" t="str">
        <f t="shared" si="852"/>
        <v/>
      </c>
      <c r="B1820" s="150" t="str">
        <f>IF(ISNUMBER(A1820),INDEX('MetaTrader Import'!$H$13:$J$5893,TRUNC(((A1820-$A$39+1)-1)/3)+1,MOD((A1820-$A$39+1)-1,3)+1),"")</f>
        <v/>
      </c>
      <c r="C1820" s="43" t="str">
        <f t="shared" si="853"/>
        <v/>
      </c>
      <c r="D1820" s="43" t="str">
        <f t="shared" ca="1" si="843"/>
        <v/>
      </c>
      <c r="E1820" s="43" t="str">
        <f t="shared" si="854"/>
        <v/>
      </c>
      <c r="F1820" s="43" t="str">
        <f t="shared" si="855"/>
        <v/>
      </c>
      <c r="G1820" s="43" t="str">
        <f>IF(A1820&lt;&gt;"",IF(A1820&lt;Data!$G$11*0.25,$C$13/$G$32,IF(A1820&gt;Data!$G$11*0.25,$C$13,$C$13*10)),"")</f>
        <v/>
      </c>
      <c r="H1820" s="43" t="str">
        <f>IF(A1820&lt;&gt;"",IF(Data!$G$9="constant",$C$13,IF(Data!$G$9="squeeze",G1820,F1820)),"")</f>
        <v/>
      </c>
      <c r="I1820" s="38" t="str">
        <f ca="1">IF(ISNUMBER(A1820),NORMINV(RAND(),0,IF(AND(Data!$G$9="squeeze",A1820&lt;Data!$G$11*0.25),$H$32,1)*$C$30*$C$13)*($C$14*$C$12),"")</f>
        <v/>
      </c>
      <c r="J1820" s="42" t="str">
        <f ca="1">IFERROR(IF(Data!$C$6="Real",B1820,I1820+J1819+($C$14*$C$12)*(NORMINV(RAND(),$C$15,CHOOSE($G$13,$C$13,F1820,G1820)))),"")</f>
        <v/>
      </c>
      <c r="K1820" s="88" t="str">
        <f>IF(ISNUMBER(A1820), IF($G$16="fixed",$G$17,MIN(H1820*Data!$C$7*$C$16*0.5,$C$17*Data!$C$7))*$C$12,"")</f>
        <v/>
      </c>
      <c r="L1820" s="42" t="str">
        <f t="shared" ca="1" si="870"/>
        <v/>
      </c>
      <c r="M1820" s="44" t="str">
        <f t="shared" ca="1" si="871"/>
        <v/>
      </c>
      <c r="N1820" s="44" t="str">
        <f t="shared" ca="1" si="872"/>
        <v/>
      </c>
      <c r="O1820" s="108" t="str">
        <f t="shared" si="856"/>
        <v/>
      </c>
      <c r="P1820" s="102" t="str">
        <f t="shared" si="857"/>
        <v/>
      </c>
      <c r="Q1820" s="102" t="str">
        <f t="shared" si="858"/>
        <v/>
      </c>
      <c r="R1820" s="120" t="str">
        <f t="shared" si="859"/>
        <v/>
      </c>
      <c r="S1820" s="54" t="str">
        <f t="shared" si="860"/>
        <v/>
      </c>
      <c r="T1820" s="5" t="str">
        <f t="shared" si="861"/>
        <v/>
      </c>
      <c r="U1820" s="152" t="str">
        <f t="shared" si="844"/>
        <v/>
      </c>
      <c r="V1820" s="152" t="str">
        <f t="shared" si="845"/>
        <v/>
      </c>
      <c r="W1820" s="153" t="str">
        <f t="shared" si="846"/>
        <v/>
      </c>
      <c r="X1820" s="153" t="str">
        <f t="shared" si="847"/>
        <v/>
      </c>
      <c r="Y1820" s="153" t="str">
        <f t="shared" si="848"/>
        <v/>
      </c>
      <c r="Z1820" s="153" t="str">
        <f t="shared" si="849"/>
        <v/>
      </c>
      <c r="AA1820" s="152" t="str">
        <f t="shared" si="850"/>
        <v/>
      </c>
      <c r="AB1820" s="152" t="str">
        <f t="shared" si="851"/>
        <v/>
      </c>
      <c r="AC1820" s="154" t="str">
        <f t="shared" si="862"/>
        <v/>
      </c>
      <c r="AD1820" s="154" t="str">
        <f t="shared" si="863"/>
        <v/>
      </c>
      <c r="AE1820" s="3" t="str">
        <f t="shared" si="864"/>
        <v/>
      </c>
      <c r="AF1820" s="3" t="str">
        <f t="shared" si="865"/>
        <v/>
      </c>
      <c r="AG1820" s="3" t="str">
        <f t="shared" si="866"/>
        <v/>
      </c>
      <c r="AH1820" s="4" t="str">
        <f t="shared" si="867"/>
        <v/>
      </c>
      <c r="AI1820" s="75" t="str">
        <f t="shared" si="868"/>
        <v/>
      </c>
      <c r="AJ1820" s="75" t="str">
        <f t="shared" si="869"/>
        <v/>
      </c>
    </row>
    <row r="1821" spans="1:36" ht="14.25">
      <c r="A1821" s="41" t="str">
        <f t="shared" si="852"/>
        <v/>
      </c>
      <c r="B1821" s="150" t="str">
        <f>IF(ISNUMBER(A1821),INDEX('MetaTrader Import'!$H$13:$J$5893,TRUNC(((A1821-$A$39+1)-1)/3)+1,MOD((A1821-$A$39+1)-1,3)+1),"")</f>
        <v/>
      </c>
      <c r="C1821" s="43" t="str">
        <f t="shared" si="853"/>
        <v/>
      </c>
      <c r="D1821" s="43" t="str">
        <f t="shared" ca="1" si="843"/>
        <v/>
      </c>
      <c r="E1821" s="43" t="str">
        <f t="shared" si="854"/>
        <v/>
      </c>
      <c r="F1821" s="43" t="str">
        <f t="shared" si="855"/>
        <v/>
      </c>
      <c r="G1821" s="43" t="str">
        <f>IF(A1821&lt;&gt;"",IF(A1821&lt;Data!$G$11*0.25,$C$13/$G$32,IF(A1821&gt;Data!$G$11*0.25,$C$13,$C$13*10)),"")</f>
        <v/>
      </c>
      <c r="H1821" s="43" t="str">
        <f>IF(A1821&lt;&gt;"",IF(Data!$G$9="constant",$C$13,IF(Data!$G$9="squeeze",G1821,F1821)),"")</f>
        <v/>
      </c>
      <c r="I1821" s="38" t="str">
        <f ca="1">IF(ISNUMBER(A1821),NORMINV(RAND(),0,IF(AND(Data!$G$9="squeeze",A1821&lt;Data!$G$11*0.25),$H$32,1)*$C$30*$C$13)*($C$14*$C$12),"")</f>
        <v/>
      </c>
      <c r="J1821" s="42" t="str">
        <f ca="1">IFERROR(IF(Data!$C$6="Real",B1821,I1821+J1820+($C$14*$C$12)*(NORMINV(RAND(),$C$15,CHOOSE($G$13,$C$13,F1821,G1821)))),"")</f>
        <v/>
      </c>
      <c r="K1821" s="88" t="str">
        <f>IF(ISNUMBER(A1821), IF($G$16="fixed",$G$17,MIN(H1821*Data!$C$7*$C$16*0.5,$C$17*Data!$C$7))*$C$12,"")</f>
        <v/>
      </c>
      <c r="L1821" s="42" t="str">
        <f t="shared" ca="1" si="870"/>
        <v/>
      </c>
      <c r="M1821" s="44" t="str">
        <f t="shared" ca="1" si="871"/>
        <v/>
      </c>
      <c r="N1821" s="44" t="str">
        <f t="shared" ca="1" si="872"/>
        <v/>
      </c>
      <c r="O1821" s="108" t="str">
        <f t="shared" si="856"/>
        <v/>
      </c>
      <c r="P1821" s="102" t="str">
        <f t="shared" si="857"/>
        <v/>
      </c>
      <c r="Q1821" s="102" t="str">
        <f t="shared" si="858"/>
        <v/>
      </c>
      <c r="R1821" s="120" t="str">
        <f t="shared" si="859"/>
        <v/>
      </c>
      <c r="S1821" s="54" t="str">
        <f t="shared" si="860"/>
        <v/>
      </c>
      <c r="T1821" s="5" t="str">
        <f t="shared" si="861"/>
        <v/>
      </c>
      <c r="U1821" s="152" t="str">
        <f t="shared" si="844"/>
        <v/>
      </c>
      <c r="V1821" s="152" t="str">
        <f t="shared" si="845"/>
        <v/>
      </c>
      <c r="W1821" s="153" t="str">
        <f t="shared" si="846"/>
        <v/>
      </c>
      <c r="X1821" s="153" t="str">
        <f t="shared" si="847"/>
        <v/>
      </c>
      <c r="Y1821" s="153" t="str">
        <f t="shared" si="848"/>
        <v/>
      </c>
      <c r="Z1821" s="153" t="str">
        <f t="shared" si="849"/>
        <v/>
      </c>
      <c r="AA1821" s="152" t="str">
        <f t="shared" si="850"/>
        <v/>
      </c>
      <c r="AB1821" s="152" t="str">
        <f t="shared" si="851"/>
        <v/>
      </c>
      <c r="AC1821" s="154" t="str">
        <f t="shared" si="862"/>
        <v/>
      </c>
      <c r="AD1821" s="154" t="str">
        <f t="shared" si="863"/>
        <v/>
      </c>
      <c r="AE1821" s="3" t="str">
        <f t="shared" si="864"/>
        <v/>
      </c>
      <c r="AF1821" s="3" t="str">
        <f t="shared" si="865"/>
        <v/>
      </c>
      <c r="AG1821" s="3" t="str">
        <f t="shared" si="866"/>
        <v/>
      </c>
      <c r="AH1821" s="4" t="str">
        <f t="shared" si="867"/>
        <v/>
      </c>
      <c r="AI1821" s="75" t="str">
        <f t="shared" si="868"/>
        <v/>
      </c>
      <c r="AJ1821" s="75" t="str">
        <f t="shared" si="869"/>
        <v/>
      </c>
    </row>
    <row r="1822" spans="1:36" ht="14.25">
      <c r="A1822" s="41" t="str">
        <f t="shared" si="852"/>
        <v/>
      </c>
      <c r="B1822" s="150" t="str">
        <f>IF(ISNUMBER(A1822),INDEX('MetaTrader Import'!$H$13:$J$5893,TRUNC(((A1822-$A$39+1)-1)/3)+1,MOD((A1822-$A$39+1)-1,3)+1),"")</f>
        <v/>
      </c>
      <c r="C1822" s="43" t="str">
        <f t="shared" si="853"/>
        <v/>
      </c>
      <c r="D1822" s="43" t="str">
        <f t="shared" ca="1" si="843"/>
        <v/>
      </c>
      <c r="E1822" s="43" t="str">
        <f t="shared" si="854"/>
        <v/>
      </c>
      <c r="F1822" s="43" t="str">
        <f t="shared" si="855"/>
        <v/>
      </c>
      <c r="G1822" s="43" t="str">
        <f>IF(A1822&lt;&gt;"",IF(A1822&lt;Data!$G$11*0.25,$C$13/$G$32,IF(A1822&gt;Data!$G$11*0.25,$C$13,$C$13*10)),"")</f>
        <v/>
      </c>
      <c r="H1822" s="43" t="str">
        <f>IF(A1822&lt;&gt;"",IF(Data!$G$9="constant",$C$13,IF(Data!$G$9="squeeze",G1822,F1822)),"")</f>
        <v/>
      </c>
      <c r="I1822" s="38" t="str">
        <f ca="1">IF(ISNUMBER(A1822),NORMINV(RAND(),0,IF(AND(Data!$G$9="squeeze",A1822&lt;Data!$G$11*0.25),$H$32,1)*$C$30*$C$13)*($C$14*$C$12),"")</f>
        <v/>
      </c>
      <c r="J1822" s="42" t="str">
        <f ca="1">IFERROR(IF(Data!$C$6="Real",B1822,I1822+J1821+($C$14*$C$12)*(NORMINV(RAND(),$C$15,CHOOSE($G$13,$C$13,F1822,G1822)))),"")</f>
        <v/>
      </c>
      <c r="K1822" s="88" t="str">
        <f>IF(ISNUMBER(A1822), IF($G$16="fixed",$G$17,MIN(H1822*Data!$C$7*$C$16*0.5,$C$17*Data!$C$7))*$C$12,"")</f>
        <v/>
      </c>
      <c r="L1822" s="42" t="str">
        <f t="shared" ca="1" si="870"/>
        <v/>
      </c>
      <c r="M1822" s="44" t="str">
        <f t="shared" ca="1" si="871"/>
        <v/>
      </c>
      <c r="N1822" s="44" t="str">
        <f t="shared" ca="1" si="872"/>
        <v/>
      </c>
      <c r="O1822" s="108" t="str">
        <f t="shared" si="856"/>
        <v/>
      </c>
      <c r="P1822" s="102" t="str">
        <f t="shared" si="857"/>
        <v/>
      </c>
      <c r="Q1822" s="102" t="str">
        <f t="shared" si="858"/>
        <v/>
      </c>
      <c r="R1822" s="120" t="str">
        <f t="shared" si="859"/>
        <v/>
      </c>
      <c r="S1822" s="54" t="str">
        <f t="shared" si="860"/>
        <v/>
      </c>
      <c r="T1822" s="5" t="str">
        <f t="shared" si="861"/>
        <v/>
      </c>
      <c r="U1822" s="152" t="str">
        <f t="shared" si="844"/>
        <v/>
      </c>
      <c r="V1822" s="152" t="str">
        <f t="shared" si="845"/>
        <v/>
      </c>
      <c r="W1822" s="153" t="str">
        <f t="shared" si="846"/>
        <v/>
      </c>
      <c r="X1822" s="153" t="str">
        <f t="shared" si="847"/>
        <v/>
      </c>
      <c r="Y1822" s="153" t="str">
        <f t="shared" si="848"/>
        <v/>
      </c>
      <c r="Z1822" s="153" t="str">
        <f t="shared" si="849"/>
        <v/>
      </c>
      <c r="AA1822" s="152" t="str">
        <f t="shared" si="850"/>
        <v/>
      </c>
      <c r="AB1822" s="152" t="str">
        <f t="shared" si="851"/>
        <v/>
      </c>
      <c r="AC1822" s="154" t="str">
        <f t="shared" si="862"/>
        <v/>
      </c>
      <c r="AD1822" s="154" t="str">
        <f t="shared" si="863"/>
        <v/>
      </c>
      <c r="AE1822" s="3" t="str">
        <f t="shared" si="864"/>
        <v/>
      </c>
      <c r="AF1822" s="3" t="str">
        <f t="shared" si="865"/>
        <v/>
      </c>
      <c r="AG1822" s="3" t="str">
        <f t="shared" si="866"/>
        <v/>
      </c>
      <c r="AH1822" s="4" t="str">
        <f t="shared" si="867"/>
        <v/>
      </c>
      <c r="AI1822" s="75" t="str">
        <f t="shared" si="868"/>
        <v/>
      </c>
      <c r="AJ1822" s="75" t="str">
        <f t="shared" si="869"/>
        <v/>
      </c>
    </row>
    <row r="1823" spans="1:36" ht="14.25">
      <c r="A1823" s="41" t="str">
        <f t="shared" si="852"/>
        <v/>
      </c>
      <c r="B1823" s="150" t="str">
        <f>IF(ISNUMBER(A1823),INDEX('MetaTrader Import'!$H$13:$J$5893,TRUNC(((A1823-$A$39+1)-1)/3)+1,MOD((A1823-$A$39+1)-1,3)+1),"")</f>
        <v/>
      </c>
      <c r="C1823" s="43" t="str">
        <f t="shared" si="853"/>
        <v/>
      </c>
      <c r="D1823" s="43" t="str">
        <f t="shared" ca="1" si="843"/>
        <v/>
      </c>
      <c r="E1823" s="43" t="str">
        <f t="shared" si="854"/>
        <v/>
      </c>
      <c r="F1823" s="43" t="str">
        <f t="shared" si="855"/>
        <v/>
      </c>
      <c r="G1823" s="43" t="str">
        <f>IF(A1823&lt;&gt;"",IF(A1823&lt;Data!$G$11*0.25,$C$13/$G$32,IF(A1823&gt;Data!$G$11*0.25,$C$13,$C$13*10)),"")</f>
        <v/>
      </c>
      <c r="H1823" s="43" t="str">
        <f>IF(A1823&lt;&gt;"",IF(Data!$G$9="constant",$C$13,IF(Data!$G$9="squeeze",G1823,F1823)),"")</f>
        <v/>
      </c>
      <c r="I1823" s="38" t="str">
        <f ca="1">IF(ISNUMBER(A1823),NORMINV(RAND(),0,IF(AND(Data!$G$9="squeeze",A1823&lt;Data!$G$11*0.25),$H$32,1)*$C$30*$C$13)*($C$14*$C$12),"")</f>
        <v/>
      </c>
      <c r="J1823" s="42" t="str">
        <f ca="1">IFERROR(IF(Data!$C$6="Real",B1823,I1823+J1822+($C$14*$C$12)*(NORMINV(RAND(),$C$15,CHOOSE($G$13,$C$13,F1823,G1823)))),"")</f>
        <v/>
      </c>
      <c r="K1823" s="88" t="str">
        <f>IF(ISNUMBER(A1823), IF($G$16="fixed",$G$17,MIN(H1823*Data!$C$7*$C$16*0.5,$C$17*Data!$C$7))*$C$12,"")</f>
        <v/>
      </c>
      <c r="L1823" s="42" t="str">
        <f t="shared" ca="1" si="870"/>
        <v/>
      </c>
      <c r="M1823" s="44" t="str">
        <f t="shared" ca="1" si="871"/>
        <v/>
      </c>
      <c r="N1823" s="44" t="str">
        <f t="shared" ca="1" si="872"/>
        <v/>
      </c>
      <c r="O1823" s="108" t="str">
        <f t="shared" si="856"/>
        <v/>
      </c>
      <c r="P1823" s="102" t="str">
        <f t="shared" si="857"/>
        <v/>
      </c>
      <c r="Q1823" s="102" t="str">
        <f t="shared" si="858"/>
        <v/>
      </c>
      <c r="R1823" s="120" t="str">
        <f t="shared" si="859"/>
        <v/>
      </c>
      <c r="S1823" s="54" t="str">
        <f t="shared" si="860"/>
        <v/>
      </c>
      <c r="T1823" s="5" t="str">
        <f t="shared" si="861"/>
        <v/>
      </c>
      <c r="U1823" s="152" t="str">
        <f t="shared" si="844"/>
        <v/>
      </c>
      <c r="V1823" s="152" t="str">
        <f t="shared" si="845"/>
        <v/>
      </c>
      <c r="W1823" s="153" t="str">
        <f t="shared" si="846"/>
        <v/>
      </c>
      <c r="X1823" s="153" t="str">
        <f t="shared" si="847"/>
        <v/>
      </c>
      <c r="Y1823" s="153" t="str">
        <f t="shared" si="848"/>
        <v/>
      </c>
      <c r="Z1823" s="153" t="str">
        <f t="shared" si="849"/>
        <v/>
      </c>
      <c r="AA1823" s="152" t="str">
        <f t="shared" si="850"/>
        <v/>
      </c>
      <c r="AB1823" s="152" t="str">
        <f t="shared" si="851"/>
        <v/>
      </c>
      <c r="AC1823" s="154" t="str">
        <f t="shared" si="862"/>
        <v/>
      </c>
      <c r="AD1823" s="154" t="str">
        <f t="shared" si="863"/>
        <v/>
      </c>
      <c r="AE1823" s="3" t="str">
        <f t="shared" si="864"/>
        <v/>
      </c>
      <c r="AF1823" s="3" t="str">
        <f t="shared" si="865"/>
        <v/>
      </c>
      <c r="AG1823" s="3" t="str">
        <f t="shared" si="866"/>
        <v/>
      </c>
      <c r="AH1823" s="4" t="str">
        <f t="shared" si="867"/>
        <v/>
      </c>
      <c r="AI1823" s="75" t="str">
        <f t="shared" si="868"/>
        <v/>
      </c>
      <c r="AJ1823" s="75" t="str">
        <f t="shared" si="869"/>
        <v/>
      </c>
    </row>
    <row r="1824" spans="1:36" ht="14.25">
      <c r="A1824" s="41" t="str">
        <f t="shared" si="852"/>
        <v/>
      </c>
      <c r="B1824" s="150" t="str">
        <f>IF(ISNUMBER(A1824),INDEX('MetaTrader Import'!$H$13:$J$5893,TRUNC(((A1824-$A$39+1)-1)/3)+1,MOD((A1824-$A$39+1)-1,3)+1),"")</f>
        <v/>
      </c>
      <c r="C1824" s="43" t="str">
        <f t="shared" si="853"/>
        <v/>
      </c>
      <c r="D1824" s="43" t="str">
        <f t="shared" ca="1" si="843"/>
        <v/>
      </c>
      <c r="E1824" s="43" t="str">
        <f t="shared" si="854"/>
        <v/>
      </c>
      <c r="F1824" s="43" t="str">
        <f t="shared" si="855"/>
        <v/>
      </c>
      <c r="G1824" s="43" t="str">
        <f>IF(A1824&lt;&gt;"",IF(A1824&lt;Data!$G$11*0.25,$C$13/$G$32,IF(A1824&gt;Data!$G$11*0.25,$C$13,$C$13*10)),"")</f>
        <v/>
      </c>
      <c r="H1824" s="43" t="str">
        <f>IF(A1824&lt;&gt;"",IF(Data!$G$9="constant",$C$13,IF(Data!$G$9="squeeze",G1824,F1824)),"")</f>
        <v/>
      </c>
      <c r="I1824" s="38" t="str">
        <f ca="1">IF(ISNUMBER(A1824),NORMINV(RAND(),0,IF(AND(Data!$G$9="squeeze",A1824&lt;Data!$G$11*0.25),$H$32,1)*$C$30*$C$13)*($C$14*$C$12),"")</f>
        <v/>
      </c>
      <c r="J1824" s="42" t="str">
        <f ca="1">IFERROR(IF(Data!$C$6="Real",B1824,I1824+J1823+($C$14*$C$12)*(NORMINV(RAND(),$C$15,CHOOSE($G$13,$C$13,F1824,G1824)))),"")</f>
        <v/>
      </c>
      <c r="K1824" s="88" t="str">
        <f>IF(ISNUMBER(A1824), IF($G$16="fixed",$G$17,MIN(H1824*Data!$C$7*$C$16*0.5,$C$17*Data!$C$7))*$C$12,"")</f>
        <v/>
      </c>
      <c r="L1824" s="42" t="str">
        <f t="shared" ca="1" si="870"/>
        <v/>
      </c>
      <c r="M1824" s="44" t="str">
        <f t="shared" ca="1" si="871"/>
        <v/>
      </c>
      <c r="N1824" s="44" t="str">
        <f t="shared" ca="1" si="872"/>
        <v/>
      </c>
      <c r="O1824" s="108" t="str">
        <f t="shared" si="856"/>
        <v/>
      </c>
      <c r="P1824" s="102" t="str">
        <f t="shared" si="857"/>
        <v/>
      </c>
      <c r="Q1824" s="102" t="str">
        <f t="shared" si="858"/>
        <v/>
      </c>
      <c r="R1824" s="120" t="str">
        <f t="shared" si="859"/>
        <v/>
      </c>
      <c r="S1824" s="54" t="str">
        <f t="shared" si="860"/>
        <v/>
      </c>
      <c r="T1824" s="5" t="str">
        <f t="shared" si="861"/>
        <v/>
      </c>
      <c r="U1824" s="152" t="str">
        <f t="shared" si="844"/>
        <v/>
      </c>
      <c r="V1824" s="152" t="str">
        <f t="shared" si="845"/>
        <v/>
      </c>
      <c r="W1824" s="153" t="str">
        <f t="shared" si="846"/>
        <v/>
      </c>
      <c r="X1824" s="153" t="str">
        <f t="shared" si="847"/>
        <v/>
      </c>
      <c r="Y1824" s="153" t="str">
        <f t="shared" si="848"/>
        <v/>
      </c>
      <c r="Z1824" s="153" t="str">
        <f t="shared" si="849"/>
        <v/>
      </c>
      <c r="AA1824" s="152" t="str">
        <f t="shared" si="850"/>
        <v/>
      </c>
      <c r="AB1824" s="152" t="str">
        <f t="shared" si="851"/>
        <v/>
      </c>
      <c r="AC1824" s="154" t="str">
        <f t="shared" si="862"/>
        <v/>
      </c>
      <c r="AD1824" s="154" t="str">
        <f t="shared" si="863"/>
        <v/>
      </c>
      <c r="AE1824" s="3" t="str">
        <f t="shared" si="864"/>
        <v/>
      </c>
      <c r="AF1824" s="3" t="str">
        <f t="shared" si="865"/>
        <v/>
      </c>
      <c r="AG1824" s="3" t="str">
        <f t="shared" si="866"/>
        <v/>
      </c>
      <c r="AH1824" s="4" t="str">
        <f t="shared" si="867"/>
        <v/>
      </c>
      <c r="AI1824" s="75" t="str">
        <f t="shared" si="868"/>
        <v/>
      </c>
      <c r="AJ1824" s="75" t="str">
        <f t="shared" si="869"/>
        <v/>
      </c>
    </row>
    <row r="1825" spans="1:36" ht="14.25">
      <c r="A1825" s="41" t="str">
        <f t="shared" si="852"/>
        <v/>
      </c>
      <c r="B1825" s="150" t="str">
        <f>IF(ISNUMBER(A1825),INDEX('MetaTrader Import'!$H$13:$J$5893,TRUNC(((A1825-$A$39+1)-1)/3)+1,MOD((A1825-$A$39+1)-1,3)+1),"")</f>
        <v/>
      </c>
      <c r="C1825" s="43" t="str">
        <f t="shared" si="853"/>
        <v/>
      </c>
      <c r="D1825" s="43" t="str">
        <f t="shared" ca="1" si="843"/>
        <v/>
      </c>
      <c r="E1825" s="43" t="str">
        <f t="shared" si="854"/>
        <v/>
      </c>
      <c r="F1825" s="43" t="str">
        <f t="shared" si="855"/>
        <v/>
      </c>
      <c r="G1825" s="43" t="str">
        <f>IF(A1825&lt;&gt;"",IF(A1825&lt;Data!$G$11*0.25,$C$13/$G$32,IF(A1825&gt;Data!$G$11*0.25,$C$13,$C$13*10)),"")</f>
        <v/>
      </c>
      <c r="H1825" s="43" t="str">
        <f>IF(A1825&lt;&gt;"",IF(Data!$G$9="constant",$C$13,IF(Data!$G$9="squeeze",G1825,F1825)),"")</f>
        <v/>
      </c>
      <c r="I1825" s="38" t="str">
        <f ca="1">IF(ISNUMBER(A1825),NORMINV(RAND(),0,IF(AND(Data!$G$9="squeeze",A1825&lt;Data!$G$11*0.25),$H$32,1)*$C$30*$C$13)*($C$14*$C$12),"")</f>
        <v/>
      </c>
      <c r="J1825" s="42" t="str">
        <f ca="1">IFERROR(IF(Data!$C$6="Real",B1825,I1825+J1824+($C$14*$C$12)*(NORMINV(RAND(),$C$15,CHOOSE($G$13,$C$13,F1825,G1825)))),"")</f>
        <v/>
      </c>
      <c r="K1825" s="88" t="str">
        <f>IF(ISNUMBER(A1825), IF($G$16="fixed",$G$17,MIN(H1825*Data!$C$7*$C$16*0.5,$C$17*Data!$C$7))*$C$12,"")</f>
        <v/>
      </c>
      <c r="L1825" s="42" t="str">
        <f t="shared" ca="1" si="870"/>
        <v/>
      </c>
      <c r="M1825" s="44" t="str">
        <f t="shared" ca="1" si="871"/>
        <v/>
      </c>
      <c r="N1825" s="44" t="str">
        <f t="shared" ca="1" si="872"/>
        <v/>
      </c>
      <c r="O1825" s="108" t="str">
        <f t="shared" si="856"/>
        <v/>
      </c>
      <c r="P1825" s="102" t="str">
        <f t="shared" si="857"/>
        <v/>
      </c>
      <c r="Q1825" s="102" t="str">
        <f t="shared" si="858"/>
        <v/>
      </c>
      <c r="R1825" s="120" t="str">
        <f t="shared" si="859"/>
        <v/>
      </c>
      <c r="S1825" s="54" t="str">
        <f t="shared" si="860"/>
        <v/>
      </c>
      <c r="T1825" s="5" t="str">
        <f t="shared" si="861"/>
        <v/>
      </c>
      <c r="U1825" s="152" t="str">
        <f t="shared" si="844"/>
        <v/>
      </c>
      <c r="V1825" s="152" t="str">
        <f t="shared" si="845"/>
        <v/>
      </c>
      <c r="W1825" s="153" t="str">
        <f t="shared" si="846"/>
        <v/>
      </c>
      <c r="X1825" s="153" t="str">
        <f t="shared" si="847"/>
        <v/>
      </c>
      <c r="Y1825" s="153" t="str">
        <f t="shared" si="848"/>
        <v/>
      </c>
      <c r="Z1825" s="153" t="str">
        <f t="shared" si="849"/>
        <v/>
      </c>
      <c r="AA1825" s="152" t="str">
        <f t="shared" si="850"/>
        <v/>
      </c>
      <c r="AB1825" s="152" t="str">
        <f t="shared" si="851"/>
        <v/>
      </c>
      <c r="AC1825" s="154" t="str">
        <f t="shared" si="862"/>
        <v/>
      </c>
      <c r="AD1825" s="154" t="str">
        <f t="shared" si="863"/>
        <v/>
      </c>
      <c r="AE1825" s="3" t="str">
        <f t="shared" si="864"/>
        <v/>
      </c>
      <c r="AF1825" s="3" t="str">
        <f t="shared" si="865"/>
        <v/>
      </c>
      <c r="AG1825" s="3" t="str">
        <f t="shared" si="866"/>
        <v/>
      </c>
      <c r="AH1825" s="4" t="str">
        <f t="shared" si="867"/>
        <v/>
      </c>
      <c r="AI1825" s="75" t="str">
        <f t="shared" si="868"/>
        <v/>
      </c>
      <c r="AJ1825" s="75" t="str">
        <f t="shared" si="869"/>
        <v/>
      </c>
    </row>
    <row r="1826" spans="1:36" ht="14.25">
      <c r="A1826" s="41" t="str">
        <f t="shared" si="852"/>
        <v/>
      </c>
      <c r="B1826" s="150" t="str">
        <f>IF(ISNUMBER(A1826),INDEX('MetaTrader Import'!$H$13:$J$5893,TRUNC(((A1826-$A$39+1)-1)/3)+1,MOD((A1826-$A$39+1)-1,3)+1),"")</f>
        <v/>
      </c>
      <c r="C1826" s="43" t="str">
        <f t="shared" si="853"/>
        <v/>
      </c>
      <c r="D1826" s="43" t="str">
        <f t="shared" ca="1" si="843"/>
        <v/>
      </c>
      <c r="E1826" s="43" t="str">
        <f t="shared" si="854"/>
        <v/>
      </c>
      <c r="F1826" s="43" t="str">
        <f t="shared" si="855"/>
        <v/>
      </c>
      <c r="G1826" s="43" t="str">
        <f>IF(A1826&lt;&gt;"",IF(A1826&lt;Data!$G$11*0.25,$C$13/$G$32,IF(A1826&gt;Data!$G$11*0.25,$C$13,$C$13*10)),"")</f>
        <v/>
      </c>
      <c r="H1826" s="43" t="str">
        <f>IF(A1826&lt;&gt;"",IF(Data!$G$9="constant",$C$13,IF(Data!$G$9="squeeze",G1826,F1826)),"")</f>
        <v/>
      </c>
      <c r="I1826" s="38" t="str">
        <f ca="1">IF(ISNUMBER(A1826),NORMINV(RAND(),0,IF(AND(Data!$G$9="squeeze",A1826&lt;Data!$G$11*0.25),$H$32,1)*$C$30*$C$13)*($C$14*$C$12),"")</f>
        <v/>
      </c>
      <c r="J1826" s="42" t="str">
        <f ca="1">IFERROR(IF(Data!$C$6="Real",B1826,I1826+J1825+($C$14*$C$12)*(NORMINV(RAND(),$C$15,CHOOSE($G$13,$C$13,F1826,G1826)))),"")</f>
        <v/>
      </c>
      <c r="K1826" s="88" t="str">
        <f>IF(ISNUMBER(A1826), IF($G$16="fixed",$G$17,MIN(H1826*Data!$C$7*$C$16*0.5,$C$17*Data!$C$7))*$C$12,"")</f>
        <v/>
      </c>
      <c r="L1826" s="42" t="str">
        <f t="shared" ca="1" si="870"/>
        <v/>
      </c>
      <c r="M1826" s="44" t="str">
        <f t="shared" ca="1" si="871"/>
        <v/>
      </c>
      <c r="N1826" s="44" t="str">
        <f t="shared" ca="1" si="872"/>
        <v/>
      </c>
      <c r="O1826" s="108" t="str">
        <f t="shared" si="856"/>
        <v/>
      </c>
      <c r="P1826" s="102" t="str">
        <f t="shared" si="857"/>
        <v/>
      </c>
      <c r="Q1826" s="102" t="str">
        <f t="shared" si="858"/>
        <v/>
      </c>
      <c r="R1826" s="120" t="str">
        <f t="shared" si="859"/>
        <v/>
      </c>
      <c r="S1826" s="54" t="str">
        <f t="shared" si="860"/>
        <v/>
      </c>
      <c r="T1826" s="5" t="str">
        <f t="shared" si="861"/>
        <v/>
      </c>
      <c r="U1826" s="152" t="str">
        <f t="shared" si="844"/>
        <v/>
      </c>
      <c r="V1826" s="152" t="str">
        <f t="shared" si="845"/>
        <v/>
      </c>
      <c r="W1826" s="153" t="str">
        <f t="shared" si="846"/>
        <v/>
      </c>
      <c r="X1826" s="153" t="str">
        <f t="shared" si="847"/>
        <v/>
      </c>
      <c r="Y1826" s="153" t="str">
        <f t="shared" si="848"/>
        <v/>
      </c>
      <c r="Z1826" s="153" t="str">
        <f t="shared" si="849"/>
        <v/>
      </c>
      <c r="AA1826" s="152" t="str">
        <f t="shared" si="850"/>
        <v/>
      </c>
      <c r="AB1826" s="152" t="str">
        <f t="shared" si="851"/>
        <v/>
      </c>
      <c r="AC1826" s="154" t="str">
        <f t="shared" si="862"/>
        <v/>
      </c>
      <c r="AD1826" s="154" t="str">
        <f t="shared" si="863"/>
        <v/>
      </c>
      <c r="AE1826" s="3" t="str">
        <f t="shared" si="864"/>
        <v/>
      </c>
      <c r="AF1826" s="3" t="str">
        <f t="shared" si="865"/>
        <v/>
      </c>
      <c r="AG1826" s="3" t="str">
        <f t="shared" si="866"/>
        <v/>
      </c>
      <c r="AH1826" s="4" t="str">
        <f t="shared" si="867"/>
        <v/>
      </c>
      <c r="AI1826" s="75" t="str">
        <f t="shared" si="868"/>
        <v/>
      </c>
      <c r="AJ1826" s="75" t="str">
        <f t="shared" si="869"/>
        <v/>
      </c>
    </row>
    <row r="1827" spans="1:36" ht="14.25">
      <c r="A1827" s="41" t="str">
        <f t="shared" si="852"/>
        <v/>
      </c>
      <c r="B1827" s="150" t="str">
        <f>IF(ISNUMBER(A1827),INDEX('MetaTrader Import'!$H$13:$J$5893,TRUNC(((A1827-$A$39+1)-1)/3)+1,MOD((A1827-$A$39+1)-1,3)+1),"")</f>
        <v/>
      </c>
      <c r="C1827" s="43" t="str">
        <f t="shared" si="853"/>
        <v/>
      </c>
      <c r="D1827" s="43" t="str">
        <f t="shared" ca="1" si="843"/>
        <v/>
      </c>
      <c r="E1827" s="43" t="str">
        <f t="shared" si="854"/>
        <v/>
      </c>
      <c r="F1827" s="43" t="str">
        <f t="shared" si="855"/>
        <v/>
      </c>
      <c r="G1827" s="43" t="str">
        <f>IF(A1827&lt;&gt;"",IF(A1827&lt;Data!$G$11*0.25,$C$13/$G$32,IF(A1827&gt;Data!$G$11*0.25,$C$13,$C$13*10)),"")</f>
        <v/>
      </c>
      <c r="H1827" s="43" t="str">
        <f>IF(A1827&lt;&gt;"",IF(Data!$G$9="constant",$C$13,IF(Data!$G$9="squeeze",G1827,F1827)),"")</f>
        <v/>
      </c>
      <c r="I1827" s="38" t="str">
        <f ca="1">IF(ISNUMBER(A1827),NORMINV(RAND(),0,IF(AND(Data!$G$9="squeeze",A1827&lt;Data!$G$11*0.25),$H$32,1)*$C$30*$C$13)*($C$14*$C$12),"")</f>
        <v/>
      </c>
      <c r="J1827" s="42" t="str">
        <f ca="1">IFERROR(IF(Data!$C$6="Real",B1827,I1827+J1826+($C$14*$C$12)*(NORMINV(RAND(),$C$15,CHOOSE($G$13,$C$13,F1827,G1827)))),"")</f>
        <v/>
      </c>
      <c r="K1827" s="88" t="str">
        <f>IF(ISNUMBER(A1827), IF($G$16="fixed",$G$17,MIN(H1827*Data!$C$7*$C$16*0.5,$C$17*Data!$C$7))*$C$12,"")</f>
        <v/>
      </c>
      <c r="L1827" s="42" t="str">
        <f t="shared" ca="1" si="870"/>
        <v/>
      </c>
      <c r="M1827" s="44" t="str">
        <f t="shared" ca="1" si="871"/>
        <v/>
      </c>
      <c r="N1827" s="44" t="str">
        <f t="shared" ca="1" si="872"/>
        <v/>
      </c>
      <c r="O1827" s="108" t="str">
        <f t="shared" si="856"/>
        <v/>
      </c>
      <c r="P1827" s="102" t="str">
        <f t="shared" si="857"/>
        <v/>
      </c>
      <c r="Q1827" s="102" t="str">
        <f t="shared" si="858"/>
        <v/>
      </c>
      <c r="R1827" s="120" t="str">
        <f t="shared" si="859"/>
        <v/>
      </c>
      <c r="S1827" s="54" t="str">
        <f t="shared" si="860"/>
        <v/>
      </c>
      <c r="T1827" s="5" t="str">
        <f t="shared" si="861"/>
        <v/>
      </c>
      <c r="U1827" s="152" t="str">
        <f t="shared" si="844"/>
        <v/>
      </c>
      <c r="V1827" s="152" t="str">
        <f t="shared" si="845"/>
        <v/>
      </c>
      <c r="W1827" s="153" t="str">
        <f t="shared" si="846"/>
        <v/>
      </c>
      <c r="X1827" s="153" t="str">
        <f t="shared" si="847"/>
        <v/>
      </c>
      <c r="Y1827" s="153" t="str">
        <f t="shared" si="848"/>
        <v/>
      </c>
      <c r="Z1827" s="153" t="str">
        <f t="shared" si="849"/>
        <v/>
      </c>
      <c r="AA1827" s="152" t="str">
        <f t="shared" si="850"/>
        <v/>
      </c>
      <c r="AB1827" s="152" t="str">
        <f t="shared" si="851"/>
        <v/>
      </c>
      <c r="AC1827" s="154" t="str">
        <f t="shared" si="862"/>
        <v/>
      </c>
      <c r="AD1827" s="154" t="str">
        <f t="shared" si="863"/>
        <v/>
      </c>
      <c r="AE1827" s="3" t="str">
        <f t="shared" si="864"/>
        <v/>
      </c>
      <c r="AF1827" s="3" t="str">
        <f t="shared" si="865"/>
        <v/>
      </c>
      <c r="AG1827" s="3" t="str">
        <f t="shared" si="866"/>
        <v/>
      </c>
      <c r="AH1827" s="4" t="str">
        <f t="shared" si="867"/>
        <v/>
      </c>
      <c r="AI1827" s="75" t="str">
        <f t="shared" si="868"/>
        <v/>
      </c>
      <c r="AJ1827" s="75" t="str">
        <f t="shared" si="869"/>
        <v/>
      </c>
    </row>
    <row r="1828" spans="1:36" ht="14.25">
      <c r="A1828" s="41" t="str">
        <f t="shared" si="852"/>
        <v/>
      </c>
      <c r="B1828" s="150" t="str">
        <f>IF(ISNUMBER(A1828),INDEX('MetaTrader Import'!$H$13:$J$5893,TRUNC(((A1828-$A$39+1)-1)/3)+1,MOD((A1828-$A$39+1)-1,3)+1),"")</f>
        <v/>
      </c>
      <c r="C1828" s="43" t="str">
        <f t="shared" si="853"/>
        <v/>
      </c>
      <c r="D1828" s="43" t="str">
        <f t="shared" ca="1" si="843"/>
        <v/>
      </c>
      <c r="E1828" s="43" t="str">
        <f t="shared" si="854"/>
        <v/>
      </c>
      <c r="F1828" s="43" t="str">
        <f t="shared" si="855"/>
        <v/>
      </c>
      <c r="G1828" s="43" t="str">
        <f>IF(A1828&lt;&gt;"",IF(A1828&lt;Data!$G$11*0.25,$C$13/$G$32,IF(A1828&gt;Data!$G$11*0.25,$C$13,$C$13*10)),"")</f>
        <v/>
      </c>
      <c r="H1828" s="43" t="str">
        <f>IF(A1828&lt;&gt;"",IF(Data!$G$9="constant",$C$13,IF(Data!$G$9="squeeze",G1828,F1828)),"")</f>
        <v/>
      </c>
      <c r="I1828" s="38" t="str">
        <f ca="1">IF(ISNUMBER(A1828),NORMINV(RAND(),0,IF(AND(Data!$G$9="squeeze",A1828&lt;Data!$G$11*0.25),$H$32,1)*$C$30*$C$13)*($C$14*$C$12),"")</f>
        <v/>
      </c>
      <c r="J1828" s="42" t="str">
        <f ca="1">IFERROR(IF(Data!$C$6="Real",B1828,I1828+J1827+($C$14*$C$12)*(NORMINV(RAND(),$C$15,CHOOSE($G$13,$C$13,F1828,G1828)))),"")</f>
        <v/>
      </c>
      <c r="K1828" s="88" t="str">
        <f>IF(ISNUMBER(A1828), IF($G$16="fixed",$G$17,MIN(H1828*Data!$C$7*$C$16*0.5,$C$17*Data!$C$7))*$C$12,"")</f>
        <v/>
      </c>
      <c r="L1828" s="42" t="str">
        <f t="shared" ca="1" si="870"/>
        <v/>
      </c>
      <c r="M1828" s="44" t="str">
        <f t="shared" ca="1" si="871"/>
        <v/>
      </c>
      <c r="N1828" s="44" t="str">
        <f t="shared" ca="1" si="872"/>
        <v/>
      </c>
      <c r="O1828" s="108" t="str">
        <f t="shared" si="856"/>
        <v/>
      </c>
      <c r="P1828" s="102" t="str">
        <f t="shared" si="857"/>
        <v/>
      </c>
      <c r="Q1828" s="102" t="str">
        <f t="shared" si="858"/>
        <v/>
      </c>
      <c r="R1828" s="120" t="str">
        <f t="shared" si="859"/>
        <v/>
      </c>
      <c r="S1828" s="54" t="str">
        <f t="shared" si="860"/>
        <v/>
      </c>
      <c r="T1828" s="5" t="str">
        <f t="shared" si="861"/>
        <v/>
      </c>
      <c r="U1828" s="152" t="str">
        <f t="shared" si="844"/>
        <v/>
      </c>
      <c r="V1828" s="152" t="str">
        <f t="shared" si="845"/>
        <v/>
      </c>
      <c r="W1828" s="153" t="str">
        <f t="shared" si="846"/>
        <v/>
      </c>
      <c r="X1828" s="153" t="str">
        <f t="shared" si="847"/>
        <v/>
      </c>
      <c r="Y1828" s="153" t="str">
        <f t="shared" si="848"/>
        <v/>
      </c>
      <c r="Z1828" s="153" t="str">
        <f t="shared" si="849"/>
        <v/>
      </c>
      <c r="AA1828" s="152" t="str">
        <f t="shared" si="850"/>
        <v/>
      </c>
      <c r="AB1828" s="152" t="str">
        <f t="shared" si="851"/>
        <v/>
      </c>
      <c r="AC1828" s="154" t="str">
        <f t="shared" si="862"/>
        <v/>
      </c>
      <c r="AD1828" s="154" t="str">
        <f t="shared" si="863"/>
        <v/>
      </c>
      <c r="AE1828" s="3" t="str">
        <f t="shared" si="864"/>
        <v/>
      </c>
      <c r="AF1828" s="3" t="str">
        <f t="shared" si="865"/>
        <v/>
      </c>
      <c r="AG1828" s="3" t="str">
        <f t="shared" si="866"/>
        <v/>
      </c>
      <c r="AH1828" s="4" t="str">
        <f t="shared" si="867"/>
        <v/>
      </c>
      <c r="AI1828" s="75" t="str">
        <f t="shared" si="868"/>
        <v/>
      </c>
      <c r="AJ1828" s="75" t="str">
        <f t="shared" si="869"/>
        <v/>
      </c>
    </row>
    <row r="1829" spans="1:36" ht="14.25">
      <c r="A1829" s="41" t="str">
        <f t="shared" si="852"/>
        <v/>
      </c>
      <c r="B1829" s="150" t="str">
        <f>IF(ISNUMBER(A1829),INDEX('MetaTrader Import'!$H$13:$J$5893,TRUNC(((A1829-$A$39+1)-1)/3)+1,MOD((A1829-$A$39+1)-1,3)+1),"")</f>
        <v/>
      </c>
      <c r="C1829" s="43" t="str">
        <f t="shared" si="853"/>
        <v/>
      </c>
      <c r="D1829" s="43" t="str">
        <f t="shared" ca="1" si="843"/>
        <v/>
      </c>
      <c r="E1829" s="43" t="str">
        <f t="shared" si="854"/>
        <v/>
      </c>
      <c r="F1829" s="43" t="str">
        <f t="shared" si="855"/>
        <v/>
      </c>
      <c r="G1829" s="43" t="str">
        <f>IF(A1829&lt;&gt;"",IF(A1829&lt;Data!$G$11*0.25,$C$13/$G$32,IF(A1829&gt;Data!$G$11*0.25,$C$13,$C$13*10)),"")</f>
        <v/>
      </c>
      <c r="H1829" s="43" t="str">
        <f>IF(A1829&lt;&gt;"",IF(Data!$G$9="constant",$C$13,IF(Data!$G$9="squeeze",G1829,F1829)),"")</f>
        <v/>
      </c>
      <c r="I1829" s="38" t="str">
        <f ca="1">IF(ISNUMBER(A1829),NORMINV(RAND(),0,IF(AND(Data!$G$9="squeeze",A1829&lt;Data!$G$11*0.25),$H$32,1)*$C$30*$C$13)*($C$14*$C$12),"")</f>
        <v/>
      </c>
      <c r="J1829" s="42" t="str">
        <f ca="1">IFERROR(IF(Data!$C$6="Real",B1829,I1829+J1828+($C$14*$C$12)*(NORMINV(RAND(),$C$15,CHOOSE($G$13,$C$13,F1829,G1829)))),"")</f>
        <v/>
      </c>
      <c r="K1829" s="88" t="str">
        <f>IF(ISNUMBER(A1829), IF($G$16="fixed",$G$17,MIN(H1829*Data!$C$7*$C$16*0.5,$C$17*Data!$C$7))*$C$12,"")</f>
        <v/>
      </c>
      <c r="L1829" s="42" t="str">
        <f t="shared" ca="1" si="870"/>
        <v/>
      </c>
      <c r="M1829" s="44" t="str">
        <f t="shared" ca="1" si="871"/>
        <v/>
      </c>
      <c r="N1829" s="44" t="str">
        <f t="shared" ca="1" si="872"/>
        <v/>
      </c>
      <c r="O1829" s="108" t="str">
        <f t="shared" si="856"/>
        <v/>
      </c>
      <c r="P1829" s="102" t="str">
        <f t="shared" si="857"/>
        <v/>
      </c>
      <c r="Q1829" s="102" t="str">
        <f t="shared" si="858"/>
        <v/>
      </c>
      <c r="R1829" s="120" t="str">
        <f t="shared" si="859"/>
        <v/>
      </c>
      <c r="S1829" s="54" t="str">
        <f t="shared" si="860"/>
        <v/>
      </c>
      <c r="T1829" s="5" t="str">
        <f t="shared" si="861"/>
        <v/>
      </c>
      <c r="U1829" s="152" t="str">
        <f t="shared" si="844"/>
        <v/>
      </c>
      <c r="V1829" s="152" t="str">
        <f t="shared" si="845"/>
        <v/>
      </c>
      <c r="W1829" s="153" t="str">
        <f t="shared" si="846"/>
        <v/>
      </c>
      <c r="X1829" s="153" t="str">
        <f t="shared" si="847"/>
        <v/>
      </c>
      <c r="Y1829" s="153" t="str">
        <f t="shared" si="848"/>
        <v/>
      </c>
      <c r="Z1829" s="153" t="str">
        <f t="shared" si="849"/>
        <v/>
      </c>
      <c r="AA1829" s="152" t="str">
        <f t="shared" si="850"/>
        <v/>
      </c>
      <c r="AB1829" s="152" t="str">
        <f t="shared" si="851"/>
        <v/>
      </c>
      <c r="AC1829" s="154" t="str">
        <f t="shared" si="862"/>
        <v/>
      </c>
      <c r="AD1829" s="154" t="str">
        <f t="shared" si="863"/>
        <v/>
      </c>
      <c r="AE1829" s="3" t="str">
        <f t="shared" si="864"/>
        <v/>
      </c>
      <c r="AF1829" s="3" t="str">
        <f t="shared" si="865"/>
        <v/>
      </c>
      <c r="AG1829" s="3" t="str">
        <f t="shared" si="866"/>
        <v/>
      </c>
      <c r="AH1829" s="4" t="str">
        <f t="shared" si="867"/>
        <v/>
      </c>
      <c r="AI1829" s="75" t="str">
        <f t="shared" si="868"/>
        <v/>
      </c>
      <c r="AJ1829" s="75" t="str">
        <f t="shared" si="869"/>
        <v/>
      </c>
    </row>
    <row r="1830" spans="1:36" ht="14.25">
      <c r="A1830" s="41" t="str">
        <f t="shared" si="852"/>
        <v/>
      </c>
      <c r="B1830" s="150" t="str">
        <f>IF(ISNUMBER(A1830),INDEX('MetaTrader Import'!$H$13:$J$5893,TRUNC(((A1830-$A$39+1)-1)/3)+1,MOD((A1830-$A$39+1)-1,3)+1),"")</f>
        <v/>
      </c>
      <c r="C1830" s="43" t="str">
        <f t="shared" si="853"/>
        <v/>
      </c>
      <c r="D1830" s="43" t="str">
        <f t="shared" ca="1" si="843"/>
        <v/>
      </c>
      <c r="E1830" s="43" t="str">
        <f t="shared" si="854"/>
        <v/>
      </c>
      <c r="F1830" s="43" t="str">
        <f t="shared" si="855"/>
        <v/>
      </c>
      <c r="G1830" s="43" t="str">
        <f>IF(A1830&lt;&gt;"",IF(A1830&lt;Data!$G$11*0.25,$C$13/$G$32,IF(A1830&gt;Data!$G$11*0.25,$C$13,$C$13*10)),"")</f>
        <v/>
      </c>
      <c r="H1830" s="43" t="str">
        <f>IF(A1830&lt;&gt;"",IF(Data!$G$9="constant",$C$13,IF(Data!$G$9="squeeze",G1830,F1830)),"")</f>
        <v/>
      </c>
      <c r="I1830" s="38" t="str">
        <f ca="1">IF(ISNUMBER(A1830),NORMINV(RAND(),0,IF(AND(Data!$G$9="squeeze",A1830&lt;Data!$G$11*0.25),$H$32,1)*$C$30*$C$13)*($C$14*$C$12),"")</f>
        <v/>
      </c>
      <c r="J1830" s="42" t="str">
        <f ca="1">IFERROR(IF(Data!$C$6="Real",B1830,I1830+J1829+($C$14*$C$12)*(NORMINV(RAND(),$C$15,CHOOSE($G$13,$C$13,F1830,G1830)))),"")</f>
        <v/>
      </c>
      <c r="K1830" s="88" t="str">
        <f>IF(ISNUMBER(A1830), IF($G$16="fixed",$G$17,MIN(H1830*Data!$C$7*$C$16*0.5,$C$17*Data!$C$7))*$C$12,"")</f>
        <v/>
      </c>
      <c r="L1830" s="42" t="str">
        <f t="shared" ca="1" si="870"/>
        <v/>
      </c>
      <c r="M1830" s="44" t="str">
        <f t="shared" ca="1" si="871"/>
        <v/>
      </c>
      <c r="N1830" s="44" t="str">
        <f t="shared" ca="1" si="872"/>
        <v/>
      </c>
      <c r="O1830" s="108" t="str">
        <f t="shared" si="856"/>
        <v/>
      </c>
      <c r="P1830" s="102" t="str">
        <f t="shared" si="857"/>
        <v/>
      </c>
      <c r="Q1830" s="102" t="str">
        <f t="shared" si="858"/>
        <v/>
      </c>
      <c r="R1830" s="120" t="str">
        <f t="shared" si="859"/>
        <v/>
      </c>
      <c r="S1830" s="54" t="str">
        <f t="shared" si="860"/>
        <v/>
      </c>
      <c r="T1830" s="5" t="str">
        <f t="shared" si="861"/>
        <v/>
      </c>
      <c r="U1830" s="152" t="str">
        <f t="shared" si="844"/>
        <v/>
      </c>
      <c r="V1830" s="152" t="str">
        <f t="shared" si="845"/>
        <v/>
      </c>
      <c r="W1830" s="153" t="str">
        <f t="shared" si="846"/>
        <v/>
      </c>
      <c r="X1830" s="153" t="str">
        <f t="shared" si="847"/>
        <v/>
      </c>
      <c r="Y1830" s="153" t="str">
        <f t="shared" si="848"/>
        <v/>
      </c>
      <c r="Z1830" s="153" t="str">
        <f t="shared" si="849"/>
        <v/>
      </c>
      <c r="AA1830" s="152" t="str">
        <f t="shared" si="850"/>
        <v/>
      </c>
      <c r="AB1830" s="152" t="str">
        <f t="shared" si="851"/>
        <v/>
      </c>
      <c r="AC1830" s="154" t="str">
        <f t="shared" si="862"/>
        <v/>
      </c>
      <c r="AD1830" s="154" t="str">
        <f t="shared" si="863"/>
        <v/>
      </c>
      <c r="AE1830" s="3" t="str">
        <f t="shared" si="864"/>
        <v/>
      </c>
      <c r="AF1830" s="3" t="str">
        <f t="shared" si="865"/>
        <v/>
      </c>
      <c r="AG1830" s="3" t="str">
        <f t="shared" si="866"/>
        <v/>
      </c>
      <c r="AH1830" s="4" t="str">
        <f t="shared" si="867"/>
        <v/>
      </c>
      <c r="AI1830" s="75" t="str">
        <f t="shared" si="868"/>
        <v/>
      </c>
      <c r="AJ1830" s="75" t="str">
        <f t="shared" si="869"/>
        <v/>
      </c>
    </row>
    <row r="1831" spans="1:36" ht="14.25">
      <c r="A1831" s="41" t="str">
        <f t="shared" si="852"/>
        <v/>
      </c>
      <c r="B1831" s="150" t="str">
        <f>IF(ISNUMBER(A1831),INDEX('MetaTrader Import'!$H$13:$J$5893,TRUNC(((A1831-$A$39+1)-1)/3)+1,MOD((A1831-$A$39+1)-1,3)+1),"")</f>
        <v/>
      </c>
      <c r="C1831" s="43" t="str">
        <f t="shared" si="853"/>
        <v/>
      </c>
      <c r="D1831" s="43" t="str">
        <f t="shared" ca="1" si="843"/>
        <v/>
      </c>
      <c r="E1831" s="43" t="str">
        <f t="shared" si="854"/>
        <v/>
      </c>
      <c r="F1831" s="43" t="str">
        <f t="shared" si="855"/>
        <v/>
      </c>
      <c r="G1831" s="43" t="str">
        <f>IF(A1831&lt;&gt;"",IF(A1831&lt;Data!$G$11*0.25,$C$13/$G$32,IF(A1831&gt;Data!$G$11*0.25,$C$13,$C$13*10)),"")</f>
        <v/>
      </c>
      <c r="H1831" s="43" t="str">
        <f>IF(A1831&lt;&gt;"",IF(Data!$G$9="constant",$C$13,IF(Data!$G$9="squeeze",G1831,F1831)),"")</f>
        <v/>
      </c>
      <c r="I1831" s="38" t="str">
        <f ca="1">IF(ISNUMBER(A1831),NORMINV(RAND(),0,IF(AND(Data!$G$9="squeeze",A1831&lt;Data!$G$11*0.25),$H$32,1)*$C$30*$C$13)*($C$14*$C$12),"")</f>
        <v/>
      </c>
      <c r="J1831" s="42" t="str">
        <f ca="1">IFERROR(IF(Data!$C$6="Real",B1831,I1831+J1830+($C$14*$C$12)*(NORMINV(RAND(),$C$15,CHOOSE($G$13,$C$13,F1831,G1831)))),"")</f>
        <v/>
      </c>
      <c r="K1831" s="88" t="str">
        <f>IF(ISNUMBER(A1831), IF($G$16="fixed",$G$17,MIN(H1831*Data!$C$7*$C$16*0.5,$C$17*Data!$C$7))*$C$12,"")</f>
        <v/>
      </c>
      <c r="L1831" s="42" t="str">
        <f t="shared" ca="1" si="870"/>
        <v/>
      </c>
      <c r="M1831" s="44" t="str">
        <f t="shared" ca="1" si="871"/>
        <v/>
      </c>
      <c r="N1831" s="44" t="str">
        <f t="shared" ca="1" si="872"/>
        <v/>
      </c>
      <c r="O1831" s="108" t="str">
        <f t="shared" si="856"/>
        <v/>
      </c>
      <c r="P1831" s="102" t="str">
        <f t="shared" si="857"/>
        <v/>
      </c>
      <c r="Q1831" s="102" t="str">
        <f t="shared" si="858"/>
        <v/>
      </c>
      <c r="R1831" s="120" t="str">
        <f t="shared" si="859"/>
        <v/>
      </c>
      <c r="S1831" s="54" t="str">
        <f t="shared" si="860"/>
        <v/>
      </c>
      <c r="T1831" s="5" t="str">
        <f t="shared" si="861"/>
        <v/>
      </c>
      <c r="U1831" s="152" t="str">
        <f t="shared" si="844"/>
        <v/>
      </c>
      <c r="V1831" s="152" t="str">
        <f t="shared" si="845"/>
        <v/>
      </c>
      <c r="W1831" s="153" t="str">
        <f t="shared" si="846"/>
        <v/>
      </c>
      <c r="X1831" s="153" t="str">
        <f t="shared" si="847"/>
        <v/>
      </c>
      <c r="Y1831" s="153" t="str">
        <f t="shared" si="848"/>
        <v/>
      </c>
      <c r="Z1831" s="153" t="str">
        <f t="shared" si="849"/>
        <v/>
      </c>
      <c r="AA1831" s="152" t="str">
        <f t="shared" si="850"/>
        <v/>
      </c>
      <c r="AB1831" s="152" t="str">
        <f t="shared" si="851"/>
        <v/>
      </c>
      <c r="AC1831" s="154" t="str">
        <f t="shared" si="862"/>
        <v/>
      </c>
      <c r="AD1831" s="154" t="str">
        <f t="shared" si="863"/>
        <v/>
      </c>
      <c r="AE1831" s="3" t="str">
        <f t="shared" si="864"/>
        <v/>
      </c>
      <c r="AF1831" s="3" t="str">
        <f t="shared" si="865"/>
        <v/>
      </c>
      <c r="AG1831" s="3" t="str">
        <f t="shared" si="866"/>
        <v/>
      </c>
      <c r="AH1831" s="4" t="str">
        <f t="shared" si="867"/>
        <v/>
      </c>
      <c r="AI1831" s="75" t="str">
        <f t="shared" si="868"/>
        <v/>
      </c>
      <c r="AJ1831" s="75" t="str">
        <f t="shared" si="869"/>
        <v/>
      </c>
    </row>
    <row r="1832" spans="1:36" ht="14.25">
      <c r="A1832" s="41" t="str">
        <f t="shared" si="852"/>
        <v/>
      </c>
      <c r="B1832" s="150" t="str">
        <f>IF(ISNUMBER(A1832),INDEX('MetaTrader Import'!$H$13:$J$5893,TRUNC(((A1832-$A$39+1)-1)/3)+1,MOD((A1832-$A$39+1)-1,3)+1),"")</f>
        <v/>
      </c>
      <c r="C1832" s="43" t="str">
        <f t="shared" si="853"/>
        <v/>
      </c>
      <c r="D1832" s="43" t="str">
        <f t="shared" ca="1" si="843"/>
        <v/>
      </c>
      <c r="E1832" s="43" t="str">
        <f t="shared" si="854"/>
        <v/>
      </c>
      <c r="F1832" s="43" t="str">
        <f t="shared" si="855"/>
        <v/>
      </c>
      <c r="G1832" s="43" t="str">
        <f>IF(A1832&lt;&gt;"",IF(A1832&lt;Data!$G$11*0.25,$C$13/$G$32,IF(A1832&gt;Data!$G$11*0.25,$C$13,$C$13*10)),"")</f>
        <v/>
      </c>
      <c r="H1832" s="43" t="str">
        <f>IF(A1832&lt;&gt;"",IF(Data!$G$9="constant",$C$13,IF(Data!$G$9="squeeze",G1832,F1832)),"")</f>
        <v/>
      </c>
      <c r="I1832" s="38" t="str">
        <f ca="1">IF(ISNUMBER(A1832),NORMINV(RAND(),0,IF(AND(Data!$G$9="squeeze",A1832&lt;Data!$G$11*0.25),$H$32,1)*$C$30*$C$13)*($C$14*$C$12),"")</f>
        <v/>
      </c>
      <c r="J1832" s="42" t="str">
        <f ca="1">IFERROR(IF(Data!$C$6="Real",B1832,I1832+J1831+($C$14*$C$12)*(NORMINV(RAND(),$C$15,CHOOSE($G$13,$C$13,F1832,G1832)))),"")</f>
        <v/>
      </c>
      <c r="K1832" s="88" t="str">
        <f>IF(ISNUMBER(A1832), IF($G$16="fixed",$G$17,MIN(H1832*Data!$C$7*$C$16*0.5,$C$17*Data!$C$7))*$C$12,"")</f>
        <v/>
      </c>
      <c r="L1832" s="42" t="str">
        <f t="shared" ca="1" si="870"/>
        <v/>
      </c>
      <c r="M1832" s="44" t="str">
        <f t="shared" ca="1" si="871"/>
        <v/>
      </c>
      <c r="N1832" s="44" t="str">
        <f t="shared" ca="1" si="872"/>
        <v/>
      </c>
      <c r="O1832" s="108" t="str">
        <f t="shared" si="856"/>
        <v/>
      </c>
      <c r="P1832" s="102" t="str">
        <f t="shared" si="857"/>
        <v/>
      </c>
      <c r="Q1832" s="102" t="str">
        <f t="shared" si="858"/>
        <v/>
      </c>
      <c r="R1832" s="120" t="str">
        <f t="shared" si="859"/>
        <v/>
      </c>
      <c r="S1832" s="54" t="str">
        <f t="shared" si="860"/>
        <v/>
      </c>
      <c r="T1832" s="5" t="str">
        <f t="shared" si="861"/>
        <v/>
      </c>
      <c r="U1832" s="152" t="str">
        <f t="shared" si="844"/>
        <v/>
      </c>
      <c r="V1832" s="152" t="str">
        <f t="shared" si="845"/>
        <v/>
      </c>
      <c r="W1832" s="153" t="str">
        <f t="shared" si="846"/>
        <v/>
      </c>
      <c r="X1832" s="153" t="str">
        <f t="shared" si="847"/>
        <v/>
      </c>
      <c r="Y1832" s="153" t="str">
        <f t="shared" si="848"/>
        <v/>
      </c>
      <c r="Z1832" s="153" t="str">
        <f t="shared" si="849"/>
        <v/>
      </c>
      <c r="AA1832" s="152" t="str">
        <f t="shared" si="850"/>
        <v/>
      </c>
      <c r="AB1832" s="152" t="str">
        <f t="shared" si="851"/>
        <v/>
      </c>
      <c r="AC1832" s="154" t="str">
        <f t="shared" si="862"/>
        <v/>
      </c>
      <c r="AD1832" s="154" t="str">
        <f t="shared" si="863"/>
        <v/>
      </c>
      <c r="AE1832" s="3" t="str">
        <f t="shared" si="864"/>
        <v/>
      </c>
      <c r="AF1832" s="3" t="str">
        <f t="shared" si="865"/>
        <v/>
      </c>
      <c r="AG1832" s="3" t="str">
        <f t="shared" si="866"/>
        <v/>
      </c>
      <c r="AH1832" s="4" t="str">
        <f t="shared" si="867"/>
        <v/>
      </c>
      <c r="AI1832" s="75" t="str">
        <f t="shared" si="868"/>
        <v/>
      </c>
      <c r="AJ1832" s="75" t="str">
        <f t="shared" si="869"/>
        <v/>
      </c>
    </row>
    <row r="1833" spans="1:36" ht="14.25">
      <c r="A1833" s="41" t="str">
        <f t="shared" si="852"/>
        <v/>
      </c>
      <c r="B1833" s="150" t="str">
        <f>IF(ISNUMBER(A1833),INDEX('MetaTrader Import'!$H$13:$J$5893,TRUNC(((A1833-$A$39+1)-1)/3)+1,MOD((A1833-$A$39+1)-1,3)+1),"")</f>
        <v/>
      </c>
      <c r="C1833" s="43" t="str">
        <f t="shared" si="853"/>
        <v/>
      </c>
      <c r="D1833" s="43" t="str">
        <f t="shared" ca="1" si="843"/>
        <v/>
      </c>
      <c r="E1833" s="43" t="str">
        <f t="shared" si="854"/>
        <v/>
      </c>
      <c r="F1833" s="43" t="str">
        <f t="shared" si="855"/>
        <v/>
      </c>
      <c r="G1833" s="43" t="str">
        <f>IF(A1833&lt;&gt;"",IF(A1833&lt;Data!$G$11*0.25,$C$13/$G$32,IF(A1833&gt;Data!$G$11*0.25,$C$13,$C$13*10)),"")</f>
        <v/>
      </c>
      <c r="H1833" s="43" t="str">
        <f>IF(A1833&lt;&gt;"",IF(Data!$G$9="constant",$C$13,IF(Data!$G$9="squeeze",G1833,F1833)),"")</f>
        <v/>
      </c>
      <c r="I1833" s="38" t="str">
        <f ca="1">IF(ISNUMBER(A1833),NORMINV(RAND(),0,IF(AND(Data!$G$9="squeeze",A1833&lt;Data!$G$11*0.25),$H$32,1)*$C$30*$C$13)*($C$14*$C$12),"")</f>
        <v/>
      </c>
      <c r="J1833" s="42" t="str">
        <f ca="1">IFERROR(IF(Data!$C$6="Real",B1833,I1833+J1832+($C$14*$C$12)*(NORMINV(RAND(),$C$15,CHOOSE($G$13,$C$13,F1833,G1833)))),"")</f>
        <v/>
      </c>
      <c r="K1833" s="88" t="str">
        <f>IF(ISNUMBER(A1833), IF($G$16="fixed",$G$17,MIN(H1833*Data!$C$7*$C$16*0.5,$C$17*Data!$C$7))*$C$12,"")</f>
        <v/>
      </c>
      <c r="L1833" s="42" t="str">
        <f t="shared" ca="1" si="870"/>
        <v/>
      </c>
      <c r="M1833" s="44" t="str">
        <f t="shared" ca="1" si="871"/>
        <v/>
      </c>
      <c r="N1833" s="44" t="str">
        <f t="shared" ca="1" si="872"/>
        <v/>
      </c>
      <c r="O1833" s="108" t="str">
        <f t="shared" si="856"/>
        <v/>
      </c>
      <c r="P1833" s="102" t="str">
        <f t="shared" si="857"/>
        <v/>
      </c>
      <c r="Q1833" s="102" t="str">
        <f t="shared" si="858"/>
        <v/>
      </c>
      <c r="R1833" s="120" t="str">
        <f t="shared" si="859"/>
        <v/>
      </c>
      <c r="S1833" s="54" t="str">
        <f t="shared" si="860"/>
        <v/>
      </c>
      <c r="T1833" s="5" t="str">
        <f t="shared" si="861"/>
        <v/>
      </c>
      <c r="U1833" s="152" t="str">
        <f t="shared" si="844"/>
        <v/>
      </c>
      <c r="V1833" s="152" t="str">
        <f t="shared" si="845"/>
        <v/>
      </c>
      <c r="W1833" s="153" t="str">
        <f t="shared" si="846"/>
        <v/>
      </c>
      <c r="X1833" s="153" t="str">
        <f t="shared" si="847"/>
        <v/>
      </c>
      <c r="Y1833" s="153" t="str">
        <f t="shared" si="848"/>
        <v/>
      </c>
      <c r="Z1833" s="153" t="str">
        <f t="shared" si="849"/>
        <v/>
      </c>
      <c r="AA1833" s="152" t="str">
        <f t="shared" si="850"/>
        <v/>
      </c>
      <c r="AB1833" s="152" t="str">
        <f t="shared" si="851"/>
        <v/>
      </c>
      <c r="AC1833" s="154" t="str">
        <f t="shared" si="862"/>
        <v/>
      </c>
      <c r="AD1833" s="154" t="str">
        <f t="shared" si="863"/>
        <v/>
      </c>
      <c r="AE1833" s="3" t="str">
        <f t="shared" si="864"/>
        <v/>
      </c>
      <c r="AF1833" s="3" t="str">
        <f t="shared" si="865"/>
        <v/>
      </c>
      <c r="AG1833" s="3" t="str">
        <f t="shared" si="866"/>
        <v/>
      </c>
      <c r="AH1833" s="4" t="str">
        <f t="shared" si="867"/>
        <v/>
      </c>
      <c r="AI1833" s="75" t="str">
        <f t="shared" si="868"/>
        <v/>
      </c>
      <c r="AJ1833" s="75" t="str">
        <f t="shared" si="869"/>
        <v/>
      </c>
    </row>
    <row r="1834" spans="1:36" ht="14.25">
      <c r="A1834" s="41" t="str">
        <f t="shared" si="852"/>
        <v/>
      </c>
      <c r="B1834" s="150" t="str">
        <f>IF(ISNUMBER(A1834),INDEX('MetaTrader Import'!$H$13:$J$5893,TRUNC(((A1834-$A$39+1)-1)/3)+1,MOD((A1834-$A$39+1)-1,3)+1),"")</f>
        <v/>
      </c>
      <c r="C1834" s="43" t="str">
        <f t="shared" si="853"/>
        <v/>
      </c>
      <c r="D1834" s="43" t="str">
        <f t="shared" ca="1" si="843"/>
        <v/>
      </c>
      <c r="E1834" s="43" t="str">
        <f t="shared" si="854"/>
        <v/>
      </c>
      <c r="F1834" s="43" t="str">
        <f t="shared" si="855"/>
        <v/>
      </c>
      <c r="G1834" s="43" t="str">
        <f>IF(A1834&lt;&gt;"",IF(A1834&lt;Data!$G$11*0.25,$C$13/$G$32,IF(A1834&gt;Data!$G$11*0.25,$C$13,$C$13*10)),"")</f>
        <v/>
      </c>
      <c r="H1834" s="43" t="str">
        <f>IF(A1834&lt;&gt;"",IF(Data!$G$9="constant",$C$13,IF(Data!$G$9="squeeze",G1834,F1834)),"")</f>
        <v/>
      </c>
      <c r="I1834" s="38" t="str">
        <f ca="1">IF(ISNUMBER(A1834),NORMINV(RAND(),0,IF(AND(Data!$G$9="squeeze",A1834&lt;Data!$G$11*0.25),$H$32,1)*$C$30*$C$13)*($C$14*$C$12),"")</f>
        <v/>
      </c>
      <c r="J1834" s="42" t="str">
        <f ca="1">IFERROR(IF(Data!$C$6="Real",B1834,I1834+J1833+($C$14*$C$12)*(NORMINV(RAND(),$C$15,CHOOSE($G$13,$C$13,F1834,G1834)))),"")</f>
        <v/>
      </c>
      <c r="K1834" s="88" t="str">
        <f>IF(ISNUMBER(A1834), IF($G$16="fixed",$G$17,MIN(H1834*Data!$C$7*$C$16*0.5,$C$17*Data!$C$7))*$C$12,"")</f>
        <v/>
      </c>
      <c r="L1834" s="42" t="str">
        <f t="shared" ca="1" si="870"/>
        <v/>
      </c>
      <c r="M1834" s="44" t="str">
        <f t="shared" ca="1" si="871"/>
        <v/>
      </c>
      <c r="N1834" s="44" t="str">
        <f t="shared" ca="1" si="872"/>
        <v/>
      </c>
      <c r="O1834" s="108" t="str">
        <f t="shared" si="856"/>
        <v/>
      </c>
      <c r="P1834" s="102" t="str">
        <f t="shared" si="857"/>
        <v/>
      </c>
      <c r="Q1834" s="102" t="str">
        <f t="shared" si="858"/>
        <v/>
      </c>
      <c r="R1834" s="120" t="str">
        <f t="shared" si="859"/>
        <v/>
      </c>
      <c r="S1834" s="54" t="str">
        <f t="shared" si="860"/>
        <v/>
      </c>
      <c r="T1834" s="5" t="str">
        <f t="shared" si="861"/>
        <v/>
      </c>
      <c r="U1834" s="152" t="str">
        <f t="shared" si="844"/>
        <v/>
      </c>
      <c r="V1834" s="152" t="str">
        <f t="shared" si="845"/>
        <v/>
      </c>
      <c r="W1834" s="153" t="str">
        <f t="shared" si="846"/>
        <v/>
      </c>
      <c r="X1834" s="153" t="str">
        <f t="shared" si="847"/>
        <v/>
      </c>
      <c r="Y1834" s="153" t="str">
        <f t="shared" si="848"/>
        <v/>
      </c>
      <c r="Z1834" s="153" t="str">
        <f t="shared" si="849"/>
        <v/>
      </c>
      <c r="AA1834" s="152" t="str">
        <f t="shared" si="850"/>
        <v/>
      </c>
      <c r="AB1834" s="152" t="str">
        <f t="shared" si="851"/>
        <v/>
      </c>
      <c r="AC1834" s="154" t="str">
        <f t="shared" si="862"/>
        <v/>
      </c>
      <c r="AD1834" s="154" t="str">
        <f t="shared" si="863"/>
        <v/>
      </c>
      <c r="AE1834" s="3" t="str">
        <f t="shared" si="864"/>
        <v/>
      </c>
      <c r="AF1834" s="3" t="str">
        <f t="shared" si="865"/>
        <v/>
      </c>
      <c r="AG1834" s="3" t="str">
        <f t="shared" si="866"/>
        <v/>
      </c>
      <c r="AH1834" s="4" t="str">
        <f t="shared" si="867"/>
        <v/>
      </c>
      <c r="AI1834" s="75" t="str">
        <f t="shared" si="868"/>
        <v/>
      </c>
      <c r="AJ1834" s="75" t="str">
        <f t="shared" si="869"/>
        <v/>
      </c>
    </row>
    <row r="1835" spans="1:36" ht="14.25">
      <c r="A1835" s="41" t="str">
        <f t="shared" si="852"/>
        <v/>
      </c>
      <c r="B1835" s="150" t="str">
        <f>IF(ISNUMBER(A1835),INDEX('MetaTrader Import'!$H$13:$J$5893,TRUNC(((A1835-$A$39+1)-1)/3)+1,MOD((A1835-$A$39+1)-1,3)+1),"")</f>
        <v/>
      </c>
      <c r="C1835" s="43" t="str">
        <f t="shared" si="853"/>
        <v/>
      </c>
      <c r="D1835" s="43" t="str">
        <f t="shared" ca="1" si="843"/>
        <v/>
      </c>
      <c r="E1835" s="43" t="str">
        <f t="shared" si="854"/>
        <v/>
      </c>
      <c r="F1835" s="43" t="str">
        <f t="shared" si="855"/>
        <v/>
      </c>
      <c r="G1835" s="43" t="str">
        <f>IF(A1835&lt;&gt;"",IF(A1835&lt;Data!$G$11*0.25,$C$13/$G$32,IF(A1835&gt;Data!$G$11*0.25,$C$13,$C$13*10)),"")</f>
        <v/>
      </c>
      <c r="H1835" s="43" t="str">
        <f>IF(A1835&lt;&gt;"",IF(Data!$G$9="constant",$C$13,IF(Data!$G$9="squeeze",G1835,F1835)),"")</f>
        <v/>
      </c>
      <c r="I1835" s="38" t="str">
        <f ca="1">IF(ISNUMBER(A1835),NORMINV(RAND(),0,IF(AND(Data!$G$9="squeeze",A1835&lt;Data!$G$11*0.25),$H$32,1)*$C$30*$C$13)*($C$14*$C$12),"")</f>
        <v/>
      </c>
      <c r="J1835" s="42" t="str">
        <f ca="1">IFERROR(IF(Data!$C$6="Real",B1835,I1835+J1834+($C$14*$C$12)*(NORMINV(RAND(),$C$15,CHOOSE($G$13,$C$13,F1835,G1835)))),"")</f>
        <v/>
      </c>
      <c r="K1835" s="88" t="str">
        <f>IF(ISNUMBER(A1835), IF($G$16="fixed",$G$17,MIN(H1835*Data!$C$7*$C$16*0.5,$C$17*Data!$C$7))*$C$12,"")</f>
        <v/>
      </c>
      <c r="L1835" s="42" t="str">
        <f t="shared" ca="1" si="870"/>
        <v/>
      </c>
      <c r="M1835" s="44" t="str">
        <f t="shared" ca="1" si="871"/>
        <v/>
      </c>
      <c r="N1835" s="44" t="str">
        <f t="shared" ca="1" si="872"/>
        <v/>
      </c>
      <c r="O1835" s="108" t="str">
        <f t="shared" si="856"/>
        <v/>
      </c>
      <c r="P1835" s="102" t="str">
        <f t="shared" si="857"/>
        <v/>
      </c>
      <c r="Q1835" s="102" t="str">
        <f t="shared" si="858"/>
        <v/>
      </c>
      <c r="R1835" s="120" t="str">
        <f t="shared" si="859"/>
        <v/>
      </c>
      <c r="S1835" s="54" t="str">
        <f t="shared" si="860"/>
        <v/>
      </c>
      <c r="T1835" s="5" t="str">
        <f t="shared" si="861"/>
        <v/>
      </c>
      <c r="U1835" s="152" t="str">
        <f t="shared" si="844"/>
        <v/>
      </c>
      <c r="V1835" s="152" t="str">
        <f t="shared" si="845"/>
        <v/>
      </c>
      <c r="W1835" s="153" t="str">
        <f t="shared" si="846"/>
        <v/>
      </c>
      <c r="X1835" s="153" t="str">
        <f t="shared" si="847"/>
        <v/>
      </c>
      <c r="Y1835" s="153" t="str">
        <f t="shared" si="848"/>
        <v/>
      </c>
      <c r="Z1835" s="153" t="str">
        <f t="shared" si="849"/>
        <v/>
      </c>
      <c r="AA1835" s="152" t="str">
        <f t="shared" si="850"/>
        <v/>
      </c>
      <c r="AB1835" s="152" t="str">
        <f t="shared" si="851"/>
        <v/>
      </c>
      <c r="AC1835" s="154" t="str">
        <f t="shared" si="862"/>
        <v/>
      </c>
      <c r="AD1835" s="154" t="str">
        <f t="shared" si="863"/>
        <v/>
      </c>
      <c r="AE1835" s="3" t="str">
        <f t="shared" si="864"/>
        <v/>
      </c>
      <c r="AF1835" s="3" t="str">
        <f t="shared" si="865"/>
        <v/>
      </c>
      <c r="AG1835" s="3" t="str">
        <f t="shared" si="866"/>
        <v/>
      </c>
      <c r="AH1835" s="4" t="str">
        <f t="shared" si="867"/>
        <v/>
      </c>
      <c r="AI1835" s="75" t="str">
        <f t="shared" si="868"/>
        <v/>
      </c>
      <c r="AJ1835" s="75" t="str">
        <f t="shared" si="869"/>
        <v/>
      </c>
    </row>
    <row r="1836" spans="1:36" ht="14.25">
      <c r="A1836" s="41" t="str">
        <f t="shared" si="852"/>
        <v/>
      </c>
      <c r="B1836" s="150" t="str">
        <f>IF(ISNUMBER(A1836),INDEX('MetaTrader Import'!$H$13:$J$5893,TRUNC(((A1836-$A$39+1)-1)/3)+1,MOD((A1836-$A$39+1)-1,3)+1),"")</f>
        <v/>
      </c>
      <c r="C1836" s="43" t="str">
        <f t="shared" si="853"/>
        <v/>
      </c>
      <c r="D1836" s="43" t="str">
        <f t="shared" ca="1" si="843"/>
        <v/>
      </c>
      <c r="E1836" s="43" t="str">
        <f t="shared" si="854"/>
        <v/>
      </c>
      <c r="F1836" s="43" t="str">
        <f t="shared" si="855"/>
        <v/>
      </c>
      <c r="G1836" s="43" t="str">
        <f>IF(A1836&lt;&gt;"",IF(A1836&lt;Data!$G$11*0.25,$C$13/$G$32,IF(A1836&gt;Data!$G$11*0.25,$C$13,$C$13*10)),"")</f>
        <v/>
      </c>
      <c r="H1836" s="43" t="str">
        <f>IF(A1836&lt;&gt;"",IF(Data!$G$9="constant",$C$13,IF(Data!$G$9="squeeze",G1836,F1836)),"")</f>
        <v/>
      </c>
      <c r="I1836" s="38" t="str">
        <f ca="1">IF(ISNUMBER(A1836),NORMINV(RAND(),0,IF(AND(Data!$G$9="squeeze",A1836&lt;Data!$G$11*0.25),$H$32,1)*$C$30*$C$13)*($C$14*$C$12),"")</f>
        <v/>
      </c>
      <c r="J1836" s="42" t="str">
        <f ca="1">IFERROR(IF(Data!$C$6="Real",B1836,I1836+J1835+($C$14*$C$12)*(NORMINV(RAND(),$C$15,CHOOSE($G$13,$C$13,F1836,G1836)))),"")</f>
        <v/>
      </c>
      <c r="K1836" s="88" t="str">
        <f>IF(ISNUMBER(A1836), IF($G$16="fixed",$G$17,MIN(H1836*Data!$C$7*$C$16*0.5,$C$17*Data!$C$7))*$C$12,"")</f>
        <v/>
      </c>
      <c r="L1836" s="42" t="str">
        <f t="shared" ca="1" si="870"/>
        <v/>
      </c>
      <c r="M1836" s="44" t="str">
        <f t="shared" ca="1" si="871"/>
        <v/>
      </c>
      <c r="N1836" s="44" t="str">
        <f t="shared" ca="1" si="872"/>
        <v/>
      </c>
      <c r="O1836" s="108" t="str">
        <f t="shared" si="856"/>
        <v/>
      </c>
      <c r="P1836" s="102" t="str">
        <f t="shared" si="857"/>
        <v/>
      </c>
      <c r="Q1836" s="102" t="str">
        <f t="shared" si="858"/>
        <v/>
      </c>
      <c r="R1836" s="120" t="str">
        <f t="shared" si="859"/>
        <v/>
      </c>
      <c r="S1836" s="54" t="str">
        <f t="shared" si="860"/>
        <v/>
      </c>
      <c r="T1836" s="5" t="str">
        <f t="shared" si="861"/>
        <v/>
      </c>
      <c r="U1836" s="152" t="str">
        <f t="shared" si="844"/>
        <v/>
      </c>
      <c r="V1836" s="152" t="str">
        <f t="shared" si="845"/>
        <v/>
      </c>
      <c r="W1836" s="153" t="str">
        <f t="shared" si="846"/>
        <v/>
      </c>
      <c r="X1836" s="153" t="str">
        <f t="shared" si="847"/>
        <v/>
      </c>
      <c r="Y1836" s="153" t="str">
        <f t="shared" si="848"/>
        <v/>
      </c>
      <c r="Z1836" s="153" t="str">
        <f t="shared" si="849"/>
        <v/>
      </c>
      <c r="AA1836" s="152" t="str">
        <f t="shared" si="850"/>
        <v/>
      </c>
      <c r="AB1836" s="152" t="str">
        <f t="shared" si="851"/>
        <v/>
      </c>
      <c r="AC1836" s="154" t="str">
        <f t="shared" si="862"/>
        <v/>
      </c>
      <c r="AD1836" s="154" t="str">
        <f t="shared" si="863"/>
        <v/>
      </c>
      <c r="AE1836" s="3" t="str">
        <f t="shared" si="864"/>
        <v/>
      </c>
      <c r="AF1836" s="3" t="str">
        <f t="shared" si="865"/>
        <v/>
      </c>
      <c r="AG1836" s="3" t="str">
        <f t="shared" si="866"/>
        <v/>
      </c>
      <c r="AH1836" s="4" t="str">
        <f t="shared" si="867"/>
        <v/>
      </c>
      <c r="AI1836" s="75" t="str">
        <f t="shared" si="868"/>
        <v/>
      </c>
      <c r="AJ1836" s="75" t="str">
        <f t="shared" si="869"/>
        <v/>
      </c>
    </row>
    <row r="1837" spans="1:36" ht="14.25">
      <c r="A1837" s="41" t="str">
        <f t="shared" si="852"/>
        <v/>
      </c>
      <c r="B1837" s="150" t="str">
        <f>IF(ISNUMBER(A1837),INDEX('MetaTrader Import'!$H$13:$J$5893,TRUNC(((A1837-$A$39+1)-1)/3)+1,MOD((A1837-$A$39+1)-1,3)+1),"")</f>
        <v/>
      </c>
      <c r="C1837" s="43" t="str">
        <f t="shared" si="853"/>
        <v/>
      </c>
      <c r="D1837" s="43" t="str">
        <f t="shared" ca="1" si="843"/>
        <v/>
      </c>
      <c r="E1837" s="43" t="str">
        <f t="shared" si="854"/>
        <v/>
      </c>
      <c r="F1837" s="43" t="str">
        <f t="shared" si="855"/>
        <v/>
      </c>
      <c r="G1837" s="43" t="str">
        <f>IF(A1837&lt;&gt;"",IF(A1837&lt;Data!$G$11*0.25,$C$13/$G$32,IF(A1837&gt;Data!$G$11*0.25,$C$13,$C$13*10)),"")</f>
        <v/>
      </c>
      <c r="H1837" s="43" t="str">
        <f>IF(A1837&lt;&gt;"",IF(Data!$G$9="constant",$C$13,IF(Data!$G$9="squeeze",G1837,F1837)),"")</f>
        <v/>
      </c>
      <c r="I1837" s="38" t="str">
        <f ca="1">IF(ISNUMBER(A1837),NORMINV(RAND(),0,IF(AND(Data!$G$9="squeeze",A1837&lt;Data!$G$11*0.25),$H$32,1)*$C$30*$C$13)*($C$14*$C$12),"")</f>
        <v/>
      </c>
      <c r="J1837" s="42" t="str">
        <f ca="1">IFERROR(IF(Data!$C$6="Real",B1837,I1837+J1836+($C$14*$C$12)*(NORMINV(RAND(),$C$15,CHOOSE($G$13,$C$13,F1837,G1837)))),"")</f>
        <v/>
      </c>
      <c r="K1837" s="88" t="str">
        <f>IF(ISNUMBER(A1837), IF($G$16="fixed",$G$17,MIN(H1837*Data!$C$7*$C$16*0.5,$C$17*Data!$C$7))*$C$12,"")</f>
        <v/>
      </c>
      <c r="L1837" s="42" t="str">
        <f t="shared" ca="1" si="870"/>
        <v/>
      </c>
      <c r="M1837" s="44" t="str">
        <f t="shared" ca="1" si="871"/>
        <v/>
      </c>
      <c r="N1837" s="44" t="str">
        <f t="shared" ca="1" si="872"/>
        <v/>
      </c>
      <c r="O1837" s="108" t="str">
        <f t="shared" si="856"/>
        <v/>
      </c>
      <c r="P1837" s="102" t="str">
        <f t="shared" si="857"/>
        <v/>
      </c>
      <c r="Q1837" s="102" t="str">
        <f t="shared" si="858"/>
        <v/>
      </c>
      <c r="R1837" s="120" t="str">
        <f t="shared" si="859"/>
        <v/>
      </c>
      <c r="S1837" s="54" t="str">
        <f t="shared" si="860"/>
        <v/>
      </c>
      <c r="T1837" s="5" t="str">
        <f t="shared" si="861"/>
        <v/>
      </c>
      <c r="U1837" s="152" t="str">
        <f t="shared" si="844"/>
        <v/>
      </c>
      <c r="V1837" s="152" t="str">
        <f t="shared" si="845"/>
        <v/>
      </c>
      <c r="W1837" s="153" t="str">
        <f t="shared" si="846"/>
        <v/>
      </c>
      <c r="X1837" s="153" t="str">
        <f t="shared" si="847"/>
        <v/>
      </c>
      <c r="Y1837" s="153" t="str">
        <f t="shared" si="848"/>
        <v/>
      </c>
      <c r="Z1837" s="153" t="str">
        <f t="shared" si="849"/>
        <v/>
      </c>
      <c r="AA1837" s="152" t="str">
        <f t="shared" si="850"/>
        <v/>
      </c>
      <c r="AB1837" s="152" t="str">
        <f t="shared" si="851"/>
        <v/>
      </c>
      <c r="AC1837" s="154" t="str">
        <f t="shared" si="862"/>
        <v/>
      </c>
      <c r="AD1837" s="154" t="str">
        <f t="shared" si="863"/>
        <v/>
      </c>
      <c r="AE1837" s="3" t="str">
        <f t="shared" si="864"/>
        <v/>
      </c>
      <c r="AF1837" s="3" t="str">
        <f t="shared" si="865"/>
        <v/>
      </c>
      <c r="AG1837" s="3" t="str">
        <f t="shared" si="866"/>
        <v/>
      </c>
      <c r="AH1837" s="4" t="str">
        <f t="shared" si="867"/>
        <v/>
      </c>
      <c r="AI1837" s="75" t="str">
        <f t="shared" si="868"/>
        <v/>
      </c>
      <c r="AJ1837" s="75" t="str">
        <f t="shared" si="869"/>
        <v/>
      </c>
    </row>
    <row r="1838" spans="1:36" ht="14.25">
      <c r="A1838" s="41" t="str">
        <f t="shared" si="852"/>
        <v/>
      </c>
      <c r="B1838" s="150" t="str">
        <f>IF(ISNUMBER(A1838),INDEX('MetaTrader Import'!$H$13:$J$5893,TRUNC(((A1838-$A$39+1)-1)/3)+1,MOD((A1838-$A$39+1)-1,3)+1),"")</f>
        <v/>
      </c>
      <c r="C1838" s="43" t="str">
        <f t="shared" si="853"/>
        <v/>
      </c>
      <c r="D1838" s="43" t="str">
        <f t="shared" ca="1" si="843"/>
        <v/>
      </c>
      <c r="E1838" s="43" t="str">
        <f t="shared" si="854"/>
        <v/>
      </c>
      <c r="F1838" s="43" t="str">
        <f t="shared" si="855"/>
        <v/>
      </c>
      <c r="G1838" s="43" t="str">
        <f>IF(A1838&lt;&gt;"",IF(A1838&lt;Data!$G$11*0.25,$C$13/$G$32,IF(A1838&gt;Data!$G$11*0.25,$C$13,$C$13*10)),"")</f>
        <v/>
      </c>
      <c r="H1838" s="43" t="str">
        <f>IF(A1838&lt;&gt;"",IF(Data!$G$9="constant",$C$13,IF(Data!$G$9="squeeze",G1838,F1838)),"")</f>
        <v/>
      </c>
      <c r="I1838" s="38" t="str">
        <f ca="1">IF(ISNUMBER(A1838),NORMINV(RAND(),0,IF(AND(Data!$G$9="squeeze",A1838&lt;Data!$G$11*0.25),$H$32,1)*$C$30*$C$13)*($C$14*$C$12),"")</f>
        <v/>
      </c>
      <c r="J1838" s="42" t="str">
        <f ca="1">IFERROR(IF(Data!$C$6="Real",B1838,I1838+J1837+($C$14*$C$12)*(NORMINV(RAND(),$C$15,CHOOSE($G$13,$C$13,F1838,G1838)))),"")</f>
        <v/>
      </c>
      <c r="K1838" s="88" t="str">
        <f>IF(ISNUMBER(A1838), IF($G$16="fixed",$G$17,MIN(H1838*Data!$C$7*$C$16*0.5,$C$17*Data!$C$7))*$C$12,"")</f>
        <v/>
      </c>
      <c r="L1838" s="42" t="str">
        <f t="shared" ca="1" si="870"/>
        <v/>
      </c>
      <c r="M1838" s="44" t="str">
        <f t="shared" ca="1" si="871"/>
        <v/>
      </c>
      <c r="N1838" s="44" t="str">
        <f t="shared" ca="1" si="872"/>
        <v/>
      </c>
      <c r="O1838" s="108" t="str">
        <f t="shared" si="856"/>
        <v/>
      </c>
      <c r="P1838" s="102" t="str">
        <f t="shared" si="857"/>
        <v/>
      </c>
      <c r="Q1838" s="102" t="str">
        <f t="shared" si="858"/>
        <v/>
      </c>
      <c r="R1838" s="120" t="str">
        <f t="shared" si="859"/>
        <v/>
      </c>
      <c r="S1838" s="54" t="str">
        <f t="shared" si="860"/>
        <v/>
      </c>
      <c r="T1838" s="5" t="str">
        <f t="shared" si="861"/>
        <v/>
      </c>
      <c r="U1838" s="152" t="str">
        <f t="shared" si="844"/>
        <v/>
      </c>
      <c r="V1838" s="152" t="str">
        <f t="shared" si="845"/>
        <v/>
      </c>
      <c r="W1838" s="153" t="str">
        <f t="shared" si="846"/>
        <v/>
      </c>
      <c r="X1838" s="153" t="str">
        <f t="shared" si="847"/>
        <v/>
      </c>
      <c r="Y1838" s="153" t="str">
        <f t="shared" si="848"/>
        <v/>
      </c>
      <c r="Z1838" s="153" t="str">
        <f t="shared" si="849"/>
        <v/>
      </c>
      <c r="AA1838" s="152" t="str">
        <f t="shared" si="850"/>
        <v/>
      </c>
      <c r="AB1838" s="152" t="str">
        <f t="shared" si="851"/>
        <v/>
      </c>
      <c r="AC1838" s="154" t="str">
        <f t="shared" si="862"/>
        <v/>
      </c>
      <c r="AD1838" s="154" t="str">
        <f t="shared" si="863"/>
        <v/>
      </c>
      <c r="AE1838" s="3" t="str">
        <f t="shared" si="864"/>
        <v/>
      </c>
      <c r="AF1838" s="3" t="str">
        <f t="shared" si="865"/>
        <v/>
      </c>
      <c r="AG1838" s="3" t="str">
        <f t="shared" si="866"/>
        <v/>
      </c>
      <c r="AH1838" s="4" t="str">
        <f t="shared" si="867"/>
        <v/>
      </c>
      <c r="AI1838" s="75" t="str">
        <f t="shared" si="868"/>
        <v/>
      </c>
      <c r="AJ1838" s="75" t="str">
        <f t="shared" si="869"/>
        <v/>
      </c>
    </row>
    <row r="1839" spans="1:36" ht="14.25">
      <c r="A1839" s="41" t="str">
        <f t="shared" si="852"/>
        <v/>
      </c>
      <c r="B1839" s="150" t="str">
        <f>IF(ISNUMBER(A1839),INDEX('MetaTrader Import'!$H$13:$J$5893,TRUNC(((A1839-$A$39+1)-1)/3)+1,MOD((A1839-$A$39+1)-1,3)+1),"")</f>
        <v/>
      </c>
      <c r="C1839" s="43" t="str">
        <f t="shared" si="853"/>
        <v/>
      </c>
      <c r="D1839" s="43" t="str">
        <f t="shared" ca="1" si="843"/>
        <v/>
      </c>
      <c r="E1839" s="43" t="str">
        <f t="shared" si="854"/>
        <v/>
      </c>
      <c r="F1839" s="43" t="str">
        <f t="shared" si="855"/>
        <v/>
      </c>
      <c r="G1839" s="43" t="str">
        <f>IF(A1839&lt;&gt;"",IF(A1839&lt;Data!$G$11*0.25,$C$13/$G$32,IF(A1839&gt;Data!$G$11*0.25,$C$13,$C$13*10)),"")</f>
        <v/>
      </c>
      <c r="H1839" s="43" t="str">
        <f>IF(A1839&lt;&gt;"",IF(Data!$G$9="constant",$C$13,IF(Data!$G$9="squeeze",G1839,F1839)),"")</f>
        <v/>
      </c>
      <c r="I1839" s="38" t="str">
        <f ca="1">IF(ISNUMBER(A1839),NORMINV(RAND(),0,IF(AND(Data!$G$9="squeeze",A1839&lt;Data!$G$11*0.25),$H$32,1)*$C$30*$C$13)*($C$14*$C$12),"")</f>
        <v/>
      </c>
      <c r="J1839" s="42" t="str">
        <f ca="1">IFERROR(IF(Data!$C$6="Real",B1839,I1839+J1838+($C$14*$C$12)*(NORMINV(RAND(),$C$15,CHOOSE($G$13,$C$13,F1839,G1839)))),"")</f>
        <v/>
      </c>
      <c r="K1839" s="88" t="str">
        <f>IF(ISNUMBER(A1839), IF($G$16="fixed",$G$17,MIN(H1839*Data!$C$7*$C$16*0.5,$C$17*Data!$C$7))*$C$12,"")</f>
        <v/>
      </c>
      <c r="L1839" s="42" t="str">
        <f t="shared" ca="1" si="870"/>
        <v/>
      </c>
      <c r="M1839" s="44" t="str">
        <f t="shared" ca="1" si="871"/>
        <v/>
      </c>
      <c r="N1839" s="44" t="str">
        <f t="shared" ca="1" si="872"/>
        <v/>
      </c>
      <c r="O1839" s="108" t="str">
        <f t="shared" si="856"/>
        <v/>
      </c>
      <c r="P1839" s="102" t="str">
        <f t="shared" si="857"/>
        <v/>
      </c>
      <c r="Q1839" s="102" t="str">
        <f t="shared" si="858"/>
        <v/>
      </c>
      <c r="R1839" s="120" t="str">
        <f t="shared" si="859"/>
        <v/>
      </c>
      <c r="S1839" s="54" t="str">
        <f t="shared" si="860"/>
        <v/>
      </c>
      <c r="T1839" s="5" t="str">
        <f t="shared" si="861"/>
        <v/>
      </c>
      <c r="U1839" s="152" t="str">
        <f t="shared" si="844"/>
        <v/>
      </c>
      <c r="V1839" s="152" t="str">
        <f t="shared" si="845"/>
        <v/>
      </c>
      <c r="W1839" s="153" t="str">
        <f t="shared" si="846"/>
        <v/>
      </c>
      <c r="X1839" s="153" t="str">
        <f t="shared" si="847"/>
        <v/>
      </c>
      <c r="Y1839" s="153" t="str">
        <f t="shared" si="848"/>
        <v/>
      </c>
      <c r="Z1839" s="153" t="str">
        <f t="shared" si="849"/>
        <v/>
      </c>
      <c r="AA1839" s="152" t="str">
        <f t="shared" si="850"/>
        <v/>
      </c>
      <c r="AB1839" s="152" t="str">
        <f t="shared" si="851"/>
        <v/>
      </c>
      <c r="AC1839" s="154" t="str">
        <f t="shared" si="862"/>
        <v/>
      </c>
      <c r="AD1839" s="154" t="str">
        <f t="shared" si="863"/>
        <v/>
      </c>
      <c r="AE1839" s="3" t="str">
        <f t="shared" si="864"/>
        <v/>
      </c>
      <c r="AF1839" s="3" t="str">
        <f t="shared" si="865"/>
        <v/>
      </c>
      <c r="AG1839" s="3" t="str">
        <f t="shared" si="866"/>
        <v/>
      </c>
      <c r="AH1839" s="4" t="str">
        <f t="shared" si="867"/>
        <v/>
      </c>
      <c r="AI1839" s="75" t="str">
        <f t="shared" si="868"/>
        <v/>
      </c>
      <c r="AJ1839" s="75" t="str">
        <f t="shared" si="869"/>
        <v/>
      </c>
    </row>
    <row r="1840" spans="1:36" ht="14.25">
      <c r="A1840" s="41" t="str">
        <f t="shared" si="852"/>
        <v/>
      </c>
      <c r="B1840" s="150" t="str">
        <f>IF(ISNUMBER(A1840),INDEX('MetaTrader Import'!$H$13:$J$5893,TRUNC(((A1840-$A$39+1)-1)/3)+1,MOD((A1840-$A$39+1)-1,3)+1),"")</f>
        <v/>
      </c>
      <c r="C1840" s="43" t="str">
        <f t="shared" si="853"/>
        <v/>
      </c>
      <c r="D1840" s="43" t="str">
        <f t="shared" ca="1" si="843"/>
        <v/>
      </c>
      <c r="E1840" s="43" t="str">
        <f t="shared" si="854"/>
        <v/>
      </c>
      <c r="F1840" s="43" t="str">
        <f t="shared" si="855"/>
        <v/>
      </c>
      <c r="G1840" s="43" t="str">
        <f>IF(A1840&lt;&gt;"",IF(A1840&lt;Data!$G$11*0.25,$C$13/$G$32,IF(A1840&gt;Data!$G$11*0.25,$C$13,$C$13*10)),"")</f>
        <v/>
      </c>
      <c r="H1840" s="43" t="str">
        <f>IF(A1840&lt;&gt;"",IF(Data!$G$9="constant",$C$13,IF(Data!$G$9="squeeze",G1840,F1840)),"")</f>
        <v/>
      </c>
      <c r="I1840" s="38" t="str">
        <f ca="1">IF(ISNUMBER(A1840),NORMINV(RAND(),0,IF(AND(Data!$G$9="squeeze",A1840&lt;Data!$G$11*0.25),$H$32,1)*$C$30*$C$13)*($C$14*$C$12),"")</f>
        <v/>
      </c>
      <c r="J1840" s="42" t="str">
        <f ca="1">IFERROR(IF(Data!$C$6="Real",B1840,I1840+J1839+($C$14*$C$12)*(NORMINV(RAND(),$C$15,CHOOSE($G$13,$C$13,F1840,G1840)))),"")</f>
        <v/>
      </c>
      <c r="K1840" s="88" t="str">
        <f>IF(ISNUMBER(A1840), IF($G$16="fixed",$G$17,MIN(H1840*Data!$C$7*$C$16*0.5,$C$17*Data!$C$7))*$C$12,"")</f>
        <v/>
      </c>
      <c r="L1840" s="42" t="str">
        <f t="shared" ca="1" si="870"/>
        <v/>
      </c>
      <c r="M1840" s="44" t="str">
        <f t="shared" ca="1" si="871"/>
        <v/>
      </c>
      <c r="N1840" s="44" t="str">
        <f t="shared" ca="1" si="872"/>
        <v/>
      </c>
      <c r="O1840" s="108" t="str">
        <f t="shared" si="856"/>
        <v/>
      </c>
      <c r="P1840" s="102" t="str">
        <f t="shared" si="857"/>
        <v/>
      </c>
      <c r="Q1840" s="102" t="str">
        <f t="shared" si="858"/>
        <v/>
      </c>
      <c r="R1840" s="120" t="str">
        <f t="shared" si="859"/>
        <v/>
      </c>
      <c r="S1840" s="54" t="str">
        <f t="shared" si="860"/>
        <v/>
      </c>
      <c r="T1840" s="5" t="str">
        <f t="shared" si="861"/>
        <v/>
      </c>
      <c r="U1840" s="152" t="str">
        <f t="shared" si="844"/>
        <v/>
      </c>
      <c r="V1840" s="152" t="str">
        <f t="shared" si="845"/>
        <v/>
      </c>
      <c r="W1840" s="153" t="str">
        <f t="shared" si="846"/>
        <v/>
      </c>
      <c r="X1840" s="153" t="str">
        <f t="shared" si="847"/>
        <v/>
      </c>
      <c r="Y1840" s="153" t="str">
        <f t="shared" si="848"/>
        <v/>
      </c>
      <c r="Z1840" s="153" t="str">
        <f t="shared" si="849"/>
        <v/>
      </c>
      <c r="AA1840" s="152" t="str">
        <f t="shared" si="850"/>
        <v/>
      </c>
      <c r="AB1840" s="152" t="str">
        <f t="shared" si="851"/>
        <v/>
      </c>
      <c r="AC1840" s="154" t="str">
        <f t="shared" si="862"/>
        <v/>
      </c>
      <c r="AD1840" s="154" t="str">
        <f t="shared" si="863"/>
        <v/>
      </c>
      <c r="AE1840" s="3" t="str">
        <f t="shared" si="864"/>
        <v/>
      </c>
      <c r="AF1840" s="3" t="str">
        <f t="shared" si="865"/>
        <v/>
      </c>
      <c r="AG1840" s="3" t="str">
        <f t="shared" si="866"/>
        <v/>
      </c>
      <c r="AH1840" s="4" t="str">
        <f t="shared" si="867"/>
        <v/>
      </c>
      <c r="AI1840" s="75" t="str">
        <f t="shared" si="868"/>
        <v/>
      </c>
      <c r="AJ1840" s="75" t="str">
        <f t="shared" si="869"/>
        <v/>
      </c>
    </row>
    <row r="1841" spans="1:36" ht="14.25">
      <c r="A1841" s="41" t="str">
        <f t="shared" si="852"/>
        <v/>
      </c>
      <c r="B1841" s="150" t="str">
        <f>IF(ISNUMBER(A1841),INDEX('MetaTrader Import'!$H$13:$J$5893,TRUNC(((A1841-$A$39+1)-1)/3)+1,MOD((A1841-$A$39+1)-1,3)+1),"")</f>
        <v/>
      </c>
      <c r="C1841" s="43" t="str">
        <f t="shared" si="853"/>
        <v/>
      </c>
      <c r="D1841" s="43" t="str">
        <f t="shared" ca="1" si="843"/>
        <v/>
      </c>
      <c r="E1841" s="43" t="str">
        <f t="shared" si="854"/>
        <v/>
      </c>
      <c r="F1841" s="43" t="str">
        <f t="shared" si="855"/>
        <v/>
      </c>
      <c r="G1841" s="43" t="str">
        <f>IF(A1841&lt;&gt;"",IF(A1841&lt;Data!$G$11*0.25,$C$13/$G$32,IF(A1841&gt;Data!$G$11*0.25,$C$13,$C$13*10)),"")</f>
        <v/>
      </c>
      <c r="H1841" s="43" t="str">
        <f>IF(A1841&lt;&gt;"",IF(Data!$G$9="constant",$C$13,IF(Data!$G$9="squeeze",G1841,F1841)),"")</f>
        <v/>
      </c>
      <c r="I1841" s="38" t="str">
        <f ca="1">IF(ISNUMBER(A1841),NORMINV(RAND(),0,IF(AND(Data!$G$9="squeeze",A1841&lt;Data!$G$11*0.25),$H$32,1)*$C$30*$C$13)*($C$14*$C$12),"")</f>
        <v/>
      </c>
      <c r="J1841" s="42" t="str">
        <f ca="1">IFERROR(IF(Data!$C$6="Real",B1841,I1841+J1840+($C$14*$C$12)*(NORMINV(RAND(),$C$15,CHOOSE($G$13,$C$13,F1841,G1841)))),"")</f>
        <v/>
      </c>
      <c r="K1841" s="88" t="str">
        <f>IF(ISNUMBER(A1841), IF($G$16="fixed",$G$17,MIN(H1841*Data!$C$7*$C$16*0.5,$C$17*Data!$C$7))*$C$12,"")</f>
        <v/>
      </c>
      <c r="L1841" s="42" t="str">
        <f t="shared" ca="1" si="870"/>
        <v/>
      </c>
      <c r="M1841" s="44" t="str">
        <f t="shared" ca="1" si="871"/>
        <v/>
      </c>
      <c r="N1841" s="44" t="str">
        <f t="shared" ca="1" si="872"/>
        <v/>
      </c>
      <c r="O1841" s="108" t="str">
        <f t="shared" si="856"/>
        <v/>
      </c>
      <c r="P1841" s="102" t="str">
        <f t="shared" si="857"/>
        <v/>
      </c>
      <c r="Q1841" s="102" t="str">
        <f t="shared" si="858"/>
        <v/>
      </c>
      <c r="R1841" s="120" t="str">
        <f t="shared" si="859"/>
        <v/>
      </c>
      <c r="S1841" s="54" t="str">
        <f t="shared" si="860"/>
        <v/>
      </c>
      <c r="T1841" s="5" t="str">
        <f t="shared" si="861"/>
        <v/>
      </c>
      <c r="U1841" s="152" t="str">
        <f t="shared" si="844"/>
        <v/>
      </c>
      <c r="V1841" s="152" t="str">
        <f t="shared" si="845"/>
        <v/>
      </c>
      <c r="W1841" s="153" t="str">
        <f t="shared" si="846"/>
        <v/>
      </c>
      <c r="X1841" s="153" t="str">
        <f t="shared" si="847"/>
        <v/>
      </c>
      <c r="Y1841" s="153" t="str">
        <f t="shared" si="848"/>
        <v/>
      </c>
      <c r="Z1841" s="153" t="str">
        <f t="shared" si="849"/>
        <v/>
      </c>
      <c r="AA1841" s="152" t="str">
        <f t="shared" si="850"/>
        <v/>
      </c>
      <c r="AB1841" s="152" t="str">
        <f t="shared" si="851"/>
        <v/>
      </c>
      <c r="AC1841" s="154" t="str">
        <f t="shared" si="862"/>
        <v/>
      </c>
      <c r="AD1841" s="154" t="str">
        <f t="shared" si="863"/>
        <v/>
      </c>
      <c r="AE1841" s="3" t="str">
        <f t="shared" si="864"/>
        <v/>
      </c>
      <c r="AF1841" s="3" t="str">
        <f t="shared" si="865"/>
        <v/>
      </c>
      <c r="AG1841" s="3" t="str">
        <f t="shared" si="866"/>
        <v/>
      </c>
      <c r="AH1841" s="4" t="str">
        <f t="shared" si="867"/>
        <v/>
      </c>
      <c r="AI1841" s="75" t="str">
        <f t="shared" si="868"/>
        <v/>
      </c>
      <c r="AJ1841" s="75" t="str">
        <f t="shared" si="869"/>
        <v/>
      </c>
    </row>
    <row r="1842" spans="1:36" ht="14.25">
      <c r="A1842" s="41" t="str">
        <f t="shared" si="852"/>
        <v/>
      </c>
      <c r="B1842" s="150" t="str">
        <f>IF(ISNUMBER(A1842),INDEX('MetaTrader Import'!$H$13:$J$5893,TRUNC(((A1842-$A$39+1)-1)/3)+1,MOD((A1842-$A$39+1)-1,3)+1),"")</f>
        <v/>
      </c>
      <c r="C1842" s="43" t="str">
        <f t="shared" si="853"/>
        <v/>
      </c>
      <c r="D1842" s="43" t="str">
        <f t="shared" ca="1" si="843"/>
        <v/>
      </c>
      <c r="E1842" s="43" t="str">
        <f t="shared" si="854"/>
        <v/>
      </c>
      <c r="F1842" s="43" t="str">
        <f t="shared" si="855"/>
        <v/>
      </c>
      <c r="G1842" s="43" t="str">
        <f>IF(A1842&lt;&gt;"",IF(A1842&lt;Data!$G$11*0.25,$C$13/$G$32,IF(A1842&gt;Data!$G$11*0.25,$C$13,$C$13*10)),"")</f>
        <v/>
      </c>
      <c r="H1842" s="43" t="str">
        <f>IF(A1842&lt;&gt;"",IF(Data!$G$9="constant",$C$13,IF(Data!$G$9="squeeze",G1842,F1842)),"")</f>
        <v/>
      </c>
      <c r="I1842" s="38" t="str">
        <f ca="1">IF(ISNUMBER(A1842),NORMINV(RAND(),0,IF(AND(Data!$G$9="squeeze",A1842&lt;Data!$G$11*0.25),$H$32,1)*$C$30*$C$13)*($C$14*$C$12),"")</f>
        <v/>
      </c>
      <c r="J1842" s="42" t="str">
        <f ca="1">IFERROR(IF(Data!$C$6="Real",B1842,I1842+J1841+($C$14*$C$12)*(NORMINV(RAND(),$C$15,CHOOSE($G$13,$C$13,F1842,G1842)))),"")</f>
        <v/>
      </c>
      <c r="K1842" s="88" t="str">
        <f>IF(ISNUMBER(A1842), IF($G$16="fixed",$G$17,MIN(H1842*Data!$C$7*$C$16*0.5,$C$17*Data!$C$7))*$C$12,"")</f>
        <v/>
      </c>
      <c r="L1842" s="42" t="str">
        <f t="shared" ca="1" si="870"/>
        <v/>
      </c>
      <c r="M1842" s="44" t="str">
        <f t="shared" ca="1" si="871"/>
        <v/>
      </c>
      <c r="N1842" s="44" t="str">
        <f t="shared" ca="1" si="872"/>
        <v/>
      </c>
      <c r="O1842" s="108" t="str">
        <f t="shared" si="856"/>
        <v/>
      </c>
      <c r="P1842" s="102" t="str">
        <f t="shared" si="857"/>
        <v/>
      </c>
      <c r="Q1842" s="102" t="str">
        <f t="shared" si="858"/>
        <v/>
      </c>
      <c r="R1842" s="120" t="str">
        <f t="shared" si="859"/>
        <v/>
      </c>
      <c r="S1842" s="54" t="str">
        <f t="shared" si="860"/>
        <v/>
      </c>
      <c r="T1842" s="5" t="str">
        <f t="shared" si="861"/>
        <v/>
      </c>
      <c r="U1842" s="152" t="str">
        <f t="shared" si="844"/>
        <v/>
      </c>
      <c r="V1842" s="152" t="str">
        <f t="shared" si="845"/>
        <v/>
      </c>
      <c r="W1842" s="153" t="str">
        <f t="shared" si="846"/>
        <v/>
      </c>
      <c r="X1842" s="153" t="str">
        <f t="shared" si="847"/>
        <v/>
      </c>
      <c r="Y1842" s="153" t="str">
        <f t="shared" si="848"/>
        <v/>
      </c>
      <c r="Z1842" s="153" t="str">
        <f t="shared" si="849"/>
        <v/>
      </c>
      <c r="AA1842" s="152" t="str">
        <f t="shared" si="850"/>
        <v/>
      </c>
      <c r="AB1842" s="152" t="str">
        <f t="shared" si="851"/>
        <v/>
      </c>
      <c r="AC1842" s="154" t="str">
        <f t="shared" si="862"/>
        <v/>
      </c>
      <c r="AD1842" s="154" t="str">
        <f t="shared" si="863"/>
        <v/>
      </c>
      <c r="AE1842" s="3" t="str">
        <f t="shared" si="864"/>
        <v/>
      </c>
      <c r="AF1842" s="3" t="str">
        <f t="shared" si="865"/>
        <v/>
      </c>
      <c r="AG1842" s="3" t="str">
        <f t="shared" si="866"/>
        <v/>
      </c>
      <c r="AH1842" s="4" t="str">
        <f t="shared" si="867"/>
        <v/>
      </c>
      <c r="AI1842" s="75" t="str">
        <f t="shared" si="868"/>
        <v/>
      </c>
      <c r="AJ1842" s="75" t="str">
        <f t="shared" si="869"/>
        <v/>
      </c>
    </row>
    <row r="1843" spans="1:36" ht="14.25">
      <c r="A1843" s="41" t="str">
        <f t="shared" si="852"/>
        <v/>
      </c>
      <c r="B1843" s="150" t="str">
        <f>IF(ISNUMBER(A1843),INDEX('MetaTrader Import'!$H$13:$J$5893,TRUNC(((A1843-$A$39+1)-1)/3)+1,MOD((A1843-$A$39+1)-1,3)+1),"")</f>
        <v/>
      </c>
      <c r="C1843" s="43" t="str">
        <f t="shared" si="853"/>
        <v/>
      </c>
      <c r="D1843" s="43" t="str">
        <f t="shared" ca="1" si="843"/>
        <v/>
      </c>
      <c r="E1843" s="43" t="str">
        <f t="shared" si="854"/>
        <v/>
      </c>
      <c r="F1843" s="43" t="str">
        <f t="shared" si="855"/>
        <v/>
      </c>
      <c r="G1843" s="43" t="str">
        <f>IF(A1843&lt;&gt;"",IF(A1843&lt;Data!$G$11*0.25,$C$13/$G$32,IF(A1843&gt;Data!$G$11*0.25,$C$13,$C$13*10)),"")</f>
        <v/>
      </c>
      <c r="H1843" s="43" t="str">
        <f>IF(A1843&lt;&gt;"",IF(Data!$G$9="constant",$C$13,IF(Data!$G$9="squeeze",G1843,F1843)),"")</f>
        <v/>
      </c>
      <c r="I1843" s="38" t="str">
        <f ca="1">IF(ISNUMBER(A1843),NORMINV(RAND(),0,IF(AND(Data!$G$9="squeeze",A1843&lt;Data!$G$11*0.25),$H$32,1)*$C$30*$C$13)*($C$14*$C$12),"")</f>
        <v/>
      </c>
      <c r="J1843" s="42" t="str">
        <f ca="1">IFERROR(IF(Data!$C$6="Real",B1843,I1843+J1842+($C$14*$C$12)*(NORMINV(RAND(),$C$15,CHOOSE($G$13,$C$13,F1843,G1843)))),"")</f>
        <v/>
      </c>
      <c r="K1843" s="88" t="str">
        <f>IF(ISNUMBER(A1843), IF($G$16="fixed",$G$17,MIN(H1843*Data!$C$7*$C$16*0.5,$C$17*Data!$C$7))*$C$12,"")</f>
        <v/>
      </c>
      <c r="L1843" s="42" t="str">
        <f t="shared" ca="1" si="870"/>
        <v/>
      </c>
      <c r="M1843" s="44" t="str">
        <f t="shared" ca="1" si="871"/>
        <v/>
      </c>
      <c r="N1843" s="44" t="str">
        <f t="shared" ca="1" si="872"/>
        <v/>
      </c>
      <c r="O1843" s="108" t="str">
        <f t="shared" si="856"/>
        <v/>
      </c>
      <c r="P1843" s="102" t="str">
        <f t="shared" si="857"/>
        <v/>
      </c>
      <c r="Q1843" s="102" t="str">
        <f t="shared" si="858"/>
        <v/>
      </c>
      <c r="R1843" s="120" t="str">
        <f t="shared" si="859"/>
        <v/>
      </c>
      <c r="S1843" s="54" t="str">
        <f t="shared" si="860"/>
        <v/>
      </c>
      <c r="T1843" s="5" t="str">
        <f t="shared" si="861"/>
        <v/>
      </c>
      <c r="U1843" s="152" t="str">
        <f t="shared" si="844"/>
        <v/>
      </c>
      <c r="V1843" s="152" t="str">
        <f t="shared" si="845"/>
        <v/>
      </c>
      <c r="W1843" s="153" t="str">
        <f t="shared" si="846"/>
        <v/>
      </c>
      <c r="X1843" s="153" t="str">
        <f t="shared" si="847"/>
        <v/>
      </c>
      <c r="Y1843" s="153" t="str">
        <f t="shared" si="848"/>
        <v/>
      </c>
      <c r="Z1843" s="153" t="str">
        <f t="shared" si="849"/>
        <v/>
      </c>
      <c r="AA1843" s="152" t="str">
        <f t="shared" si="850"/>
        <v/>
      </c>
      <c r="AB1843" s="152" t="str">
        <f t="shared" si="851"/>
        <v/>
      </c>
      <c r="AC1843" s="154" t="str">
        <f t="shared" si="862"/>
        <v/>
      </c>
      <c r="AD1843" s="154" t="str">
        <f t="shared" si="863"/>
        <v/>
      </c>
      <c r="AE1843" s="3" t="str">
        <f t="shared" si="864"/>
        <v/>
      </c>
      <c r="AF1843" s="3" t="str">
        <f t="shared" si="865"/>
        <v/>
      </c>
      <c r="AG1843" s="3" t="str">
        <f t="shared" si="866"/>
        <v/>
      </c>
      <c r="AH1843" s="4" t="str">
        <f t="shared" si="867"/>
        <v/>
      </c>
      <c r="AI1843" s="75" t="str">
        <f t="shared" si="868"/>
        <v/>
      </c>
      <c r="AJ1843" s="75" t="str">
        <f t="shared" si="869"/>
        <v/>
      </c>
    </row>
    <row r="1844" spans="1:36" ht="14.25">
      <c r="A1844" s="41" t="str">
        <f t="shared" si="852"/>
        <v/>
      </c>
      <c r="B1844" s="150" t="str">
        <f>IF(ISNUMBER(A1844),INDEX('MetaTrader Import'!$H$13:$J$5893,TRUNC(((A1844-$A$39+1)-1)/3)+1,MOD((A1844-$A$39+1)-1,3)+1),"")</f>
        <v/>
      </c>
      <c r="C1844" s="43" t="str">
        <f t="shared" si="853"/>
        <v/>
      </c>
      <c r="D1844" s="43" t="str">
        <f t="shared" ca="1" si="843"/>
        <v/>
      </c>
      <c r="E1844" s="43" t="str">
        <f t="shared" si="854"/>
        <v/>
      </c>
      <c r="F1844" s="43" t="str">
        <f t="shared" si="855"/>
        <v/>
      </c>
      <c r="G1844" s="43" t="str">
        <f>IF(A1844&lt;&gt;"",IF(A1844&lt;Data!$G$11*0.25,$C$13/$G$32,IF(A1844&gt;Data!$G$11*0.25,$C$13,$C$13*10)),"")</f>
        <v/>
      </c>
      <c r="H1844" s="43" t="str">
        <f>IF(A1844&lt;&gt;"",IF(Data!$G$9="constant",$C$13,IF(Data!$G$9="squeeze",G1844,F1844)),"")</f>
        <v/>
      </c>
      <c r="I1844" s="38" t="str">
        <f ca="1">IF(ISNUMBER(A1844),NORMINV(RAND(),0,IF(AND(Data!$G$9="squeeze",A1844&lt;Data!$G$11*0.25),$H$32,1)*$C$30*$C$13)*($C$14*$C$12),"")</f>
        <v/>
      </c>
      <c r="J1844" s="42" t="str">
        <f ca="1">IFERROR(IF(Data!$C$6="Real",B1844,I1844+J1843+($C$14*$C$12)*(NORMINV(RAND(),$C$15,CHOOSE($G$13,$C$13,F1844,G1844)))),"")</f>
        <v/>
      </c>
      <c r="K1844" s="88" t="str">
        <f>IF(ISNUMBER(A1844), IF($G$16="fixed",$G$17,MIN(H1844*Data!$C$7*$C$16*0.5,$C$17*Data!$C$7))*$C$12,"")</f>
        <v/>
      </c>
      <c r="L1844" s="42" t="str">
        <f t="shared" ca="1" si="870"/>
        <v/>
      </c>
      <c r="M1844" s="44" t="str">
        <f t="shared" ca="1" si="871"/>
        <v/>
      </c>
      <c r="N1844" s="44" t="str">
        <f t="shared" ca="1" si="872"/>
        <v/>
      </c>
      <c r="O1844" s="108" t="str">
        <f t="shared" si="856"/>
        <v/>
      </c>
      <c r="P1844" s="102" t="str">
        <f t="shared" si="857"/>
        <v/>
      </c>
      <c r="Q1844" s="102" t="str">
        <f t="shared" si="858"/>
        <v/>
      </c>
      <c r="R1844" s="120" t="str">
        <f t="shared" si="859"/>
        <v/>
      </c>
      <c r="S1844" s="54" t="str">
        <f t="shared" si="860"/>
        <v/>
      </c>
      <c r="T1844" s="5" t="str">
        <f t="shared" si="861"/>
        <v/>
      </c>
      <c r="U1844" s="152" t="str">
        <f t="shared" si="844"/>
        <v/>
      </c>
      <c r="V1844" s="152" t="str">
        <f t="shared" si="845"/>
        <v/>
      </c>
      <c r="W1844" s="153" t="str">
        <f t="shared" si="846"/>
        <v/>
      </c>
      <c r="X1844" s="153" t="str">
        <f t="shared" si="847"/>
        <v/>
      </c>
      <c r="Y1844" s="153" t="str">
        <f t="shared" si="848"/>
        <v/>
      </c>
      <c r="Z1844" s="153" t="str">
        <f t="shared" si="849"/>
        <v/>
      </c>
      <c r="AA1844" s="152" t="str">
        <f t="shared" si="850"/>
        <v/>
      </c>
      <c r="AB1844" s="152" t="str">
        <f t="shared" si="851"/>
        <v/>
      </c>
      <c r="AC1844" s="154" t="str">
        <f t="shared" si="862"/>
        <v/>
      </c>
      <c r="AD1844" s="154" t="str">
        <f t="shared" si="863"/>
        <v/>
      </c>
      <c r="AE1844" s="3" t="str">
        <f t="shared" si="864"/>
        <v/>
      </c>
      <c r="AF1844" s="3" t="str">
        <f t="shared" si="865"/>
        <v/>
      </c>
      <c r="AG1844" s="3" t="str">
        <f t="shared" si="866"/>
        <v/>
      </c>
      <c r="AH1844" s="4" t="str">
        <f t="shared" si="867"/>
        <v/>
      </c>
      <c r="AI1844" s="75" t="str">
        <f t="shared" si="868"/>
        <v/>
      </c>
      <c r="AJ1844" s="75" t="str">
        <f t="shared" si="869"/>
        <v/>
      </c>
    </row>
    <row r="1845" spans="1:36" ht="14.25">
      <c r="A1845" s="41" t="str">
        <f t="shared" si="852"/>
        <v/>
      </c>
      <c r="B1845" s="150" t="str">
        <f>IF(ISNUMBER(A1845),INDEX('MetaTrader Import'!$H$13:$J$5893,TRUNC(((A1845-$A$39+1)-1)/3)+1,MOD((A1845-$A$39+1)-1,3)+1),"")</f>
        <v/>
      </c>
      <c r="C1845" s="43" t="str">
        <f t="shared" si="853"/>
        <v/>
      </c>
      <c r="D1845" s="43" t="str">
        <f t="shared" ca="1" si="843"/>
        <v/>
      </c>
      <c r="E1845" s="43" t="str">
        <f t="shared" si="854"/>
        <v/>
      </c>
      <c r="F1845" s="43" t="str">
        <f t="shared" si="855"/>
        <v/>
      </c>
      <c r="G1845" s="43" t="str">
        <f>IF(A1845&lt;&gt;"",IF(A1845&lt;Data!$G$11*0.25,$C$13/$G$32,IF(A1845&gt;Data!$G$11*0.25,$C$13,$C$13*10)),"")</f>
        <v/>
      </c>
      <c r="H1845" s="43" t="str">
        <f>IF(A1845&lt;&gt;"",IF(Data!$G$9="constant",$C$13,IF(Data!$G$9="squeeze",G1845,F1845)),"")</f>
        <v/>
      </c>
      <c r="I1845" s="38" t="str">
        <f ca="1">IF(ISNUMBER(A1845),NORMINV(RAND(),0,IF(AND(Data!$G$9="squeeze",A1845&lt;Data!$G$11*0.25),$H$32,1)*$C$30*$C$13)*($C$14*$C$12),"")</f>
        <v/>
      </c>
      <c r="J1845" s="42" t="str">
        <f ca="1">IFERROR(IF(Data!$C$6="Real",B1845,I1845+J1844+($C$14*$C$12)*(NORMINV(RAND(),$C$15,CHOOSE($G$13,$C$13,F1845,G1845)))),"")</f>
        <v/>
      </c>
      <c r="K1845" s="88" t="str">
        <f>IF(ISNUMBER(A1845), IF($G$16="fixed",$G$17,MIN(H1845*Data!$C$7*$C$16*0.5,$C$17*Data!$C$7))*$C$12,"")</f>
        <v/>
      </c>
      <c r="L1845" s="42" t="str">
        <f t="shared" ca="1" si="870"/>
        <v/>
      </c>
      <c r="M1845" s="44" t="str">
        <f t="shared" ca="1" si="871"/>
        <v/>
      </c>
      <c r="N1845" s="44" t="str">
        <f t="shared" ca="1" si="872"/>
        <v/>
      </c>
      <c r="O1845" s="108" t="str">
        <f t="shared" si="856"/>
        <v/>
      </c>
      <c r="P1845" s="102" t="str">
        <f t="shared" si="857"/>
        <v/>
      </c>
      <c r="Q1845" s="102" t="str">
        <f t="shared" si="858"/>
        <v/>
      </c>
      <c r="R1845" s="120" t="str">
        <f t="shared" si="859"/>
        <v/>
      </c>
      <c r="S1845" s="54" t="str">
        <f t="shared" si="860"/>
        <v/>
      </c>
      <c r="T1845" s="5" t="str">
        <f t="shared" si="861"/>
        <v/>
      </c>
      <c r="U1845" s="152" t="str">
        <f t="shared" si="844"/>
        <v/>
      </c>
      <c r="V1845" s="152" t="str">
        <f t="shared" si="845"/>
        <v/>
      </c>
      <c r="W1845" s="153" t="str">
        <f t="shared" si="846"/>
        <v/>
      </c>
      <c r="X1845" s="153" t="str">
        <f t="shared" si="847"/>
        <v/>
      </c>
      <c r="Y1845" s="153" t="str">
        <f t="shared" si="848"/>
        <v/>
      </c>
      <c r="Z1845" s="153" t="str">
        <f t="shared" si="849"/>
        <v/>
      </c>
      <c r="AA1845" s="152" t="str">
        <f t="shared" si="850"/>
        <v/>
      </c>
      <c r="AB1845" s="152" t="str">
        <f t="shared" si="851"/>
        <v/>
      </c>
      <c r="AC1845" s="154" t="str">
        <f t="shared" si="862"/>
        <v/>
      </c>
      <c r="AD1845" s="154" t="str">
        <f t="shared" si="863"/>
        <v/>
      </c>
      <c r="AE1845" s="3" t="str">
        <f t="shared" si="864"/>
        <v/>
      </c>
      <c r="AF1845" s="3" t="str">
        <f t="shared" si="865"/>
        <v/>
      </c>
      <c r="AG1845" s="3" t="str">
        <f t="shared" si="866"/>
        <v/>
      </c>
      <c r="AH1845" s="4" t="str">
        <f t="shared" si="867"/>
        <v/>
      </c>
      <c r="AI1845" s="75" t="str">
        <f t="shared" si="868"/>
        <v/>
      </c>
      <c r="AJ1845" s="75" t="str">
        <f t="shared" si="869"/>
        <v/>
      </c>
    </row>
    <row r="1846" spans="1:36" ht="14.25">
      <c r="A1846" s="41" t="str">
        <f t="shared" si="852"/>
        <v/>
      </c>
      <c r="B1846" s="150" t="str">
        <f>IF(ISNUMBER(A1846),INDEX('MetaTrader Import'!$H$13:$J$5893,TRUNC(((A1846-$A$39+1)-1)/3)+1,MOD((A1846-$A$39+1)-1,3)+1),"")</f>
        <v/>
      </c>
      <c r="C1846" s="43" t="str">
        <f t="shared" si="853"/>
        <v/>
      </c>
      <c r="D1846" s="43" t="str">
        <f t="shared" ca="1" si="843"/>
        <v/>
      </c>
      <c r="E1846" s="43" t="str">
        <f t="shared" si="854"/>
        <v/>
      </c>
      <c r="F1846" s="43" t="str">
        <f t="shared" si="855"/>
        <v/>
      </c>
      <c r="G1846" s="43" t="str">
        <f>IF(A1846&lt;&gt;"",IF(A1846&lt;Data!$G$11*0.25,$C$13/$G$32,IF(A1846&gt;Data!$G$11*0.25,$C$13,$C$13*10)),"")</f>
        <v/>
      </c>
      <c r="H1846" s="43" t="str">
        <f>IF(A1846&lt;&gt;"",IF(Data!$G$9="constant",$C$13,IF(Data!$G$9="squeeze",G1846,F1846)),"")</f>
        <v/>
      </c>
      <c r="I1846" s="38" t="str">
        <f ca="1">IF(ISNUMBER(A1846),NORMINV(RAND(),0,IF(AND(Data!$G$9="squeeze",A1846&lt;Data!$G$11*0.25),$H$32,1)*$C$30*$C$13)*($C$14*$C$12),"")</f>
        <v/>
      </c>
      <c r="J1846" s="42" t="str">
        <f ca="1">IFERROR(IF(Data!$C$6="Real",B1846,I1846+J1845+($C$14*$C$12)*(NORMINV(RAND(),$C$15,CHOOSE($G$13,$C$13,F1846,G1846)))),"")</f>
        <v/>
      </c>
      <c r="K1846" s="88" t="str">
        <f>IF(ISNUMBER(A1846), IF($G$16="fixed",$G$17,MIN(H1846*Data!$C$7*$C$16*0.5,$C$17*Data!$C$7))*$C$12,"")</f>
        <v/>
      </c>
      <c r="L1846" s="42" t="str">
        <f t="shared" ca="1" si="870"/>
        <v/>
      </c>
      <c r="M1846" s="44" t="str">
        <f t="shared" ca="1" si="871"/>
        <v/>
      </c>
      <c r="N1846" s="44" t="str">
        <f t="shared" ca="1" si="872"/>
        <v/>
      </c>
      <c r="O1846" s="108" t="str">
        <f t="shared" si="856"/>
        <v/>
      </c>
      <c r="P1846" s="102" t="str">
        <f t="shared" si="857"/>
        <v/>
      </c>
      <c r="Q1846" s="102" t="str">
        <f t="shared" si="858"/>
        <v/>
      </c>
      <c r="R1846" s="120" t="str">
        <f t="shared" si="859"/>
        <v/>
      </c>
      <c r="S1846" s="54" t="str">
        <f t="shared" si="860"/>
        <v/>
      </c>
      <c r="T1846" s="5" t="str">
        <f t="shared" si="861"/>
        <v/>
      </c>
      <c r="U1846" s="152" t="str">
        <f t="shared" si="844"/>
        <v/>
      </c>
      <c r="V1846" s="152" t="str">
        <f t="shared" si="845"/>
        <v/>
      </c>
      <c r="W1846" s="153" t="str">
        <f t="shared" si="846"/>
        <v/>
      </c>
      <c r="X1846" s="153" t="str">
        <f t="shared" si="847"/>
        <v/>
      </c>
      <c r="Y1846" s="153" t="str">
        <f t="shared" si="848"/>
        <v/>
      </c>
      <c r="Z1846" s="153" t="str">
        <f t="shared" si="849"/>
        <v/>
      </c>
      <c r="AA1846" s="152" t="str">
        <f t="shared" si="850"/>
        <v/>
      </c>
      <c r="AB1846" s="152" t="str">
        <f t="shared" si="851"/>
        <v/>
      </c>
      <c r="AC1846" s="154" t="str">
        <f t="shared" si="862"/>
        <v/>
      </c>
      <c r="AD1846" s="154" t="str">
        <f t="shared" si="863"/>
        <v/>
      </c>
      <c r="AE1846" s="3" t="str">
        <f t="shared" si="864"/>
        <v/>
      </c>
      <c r="AF1846" s="3" t="str">
        <f t="shared" si="865"/>
        <v/>
      </c>
      <c r="AG1846" s="3" t="str">
        <f t="shared" si="866"/>
        <v/>
      </c>
      <c r="AH1846" s="4" t="str">
        <f t="shared" si="867"/>
        <v/>
      </c>
      <c r="AI1846" s="75" t="str">
        <f t="shared" si="868"/>
        <v/>
      </c>
      <c r="AJ1846" s="75" t="str">
        <f t="shared" si="869"/>
        <v/>
      </c>
    </row>
    <row r="1847" spans="1:36" ht="14.25">
      <c r="A1847" s="41" t="str">
        <f t="shared" si="852"/>
        <v/>
      </c>
      <c r="B1847" s="150" t="str">
        <f>IF(ISNUMBER(A1847),INDEX('MetaTrader Import'!$H$13:$J$5893,TRUNC(((A1847-$A$39+1)-1)/3)+1,MOD((A1847-$A$39+1)-1,3)+1),"")</f>
        <v/>
      </c>
      <c r="C1847" s="43" t="str">
        <f t="shared" si="853"/>
        <v/>
      </c>
      <c r="D1847" s="43" t="str">
        <f t="shared" ca="1" si="843"/>
        <v/>
      </c>
      <c r="E1847" s="43" t="str">
        <f t="shared" si="854"/>
        <v/>
      </c>
      <c r="F1847" s="43" t="str">
        <f t="shared" si="855"/>
        <v/>
      </c>
      <c r="G1847" s="43" t="str">
        <f>IF(A1847&lt;&gt;"",IF(A1847&lt;Data!$G$11*0.25,$C$13/$G$32,IF(A1847&gt;Data!$G$11*0.25,$C$13,$C$13*10)),"")</f>
        <v/>
      </c>
      <c r="H1847" s="43" t="str">
        <f>IF(A1847&lt;&gt;"",IF(Data!$G$9="constant",$C$13,IF(Data!$G$9="squeeze",G1847,F1847)),"")</f>
        <v/>
      </c>
      <c r="I1847" s="38" t="str">
        <f ca="1">IF(ISNUMBER(A1847),NORMINV(RAND(),0,IF(AND(Data!$G$9="squeeze",A1847&lt;Data!$G$11*0.25),$H$32,1)*$C$30*$C$13)*($C$14*$C$12),"")</f>
        <v/>
      </c>
      <c r="J1847" s="42" t="str">
        <f ca="1">IFERROR(IF(Data!$C$6="Real",B1847,I1847+J1846+($C$14*$C$12)*(NORMINV(RAND(),$C$15,CHOOSE($G$13,$C$13,F1847,G1847)))),"")</f>
        <v/>
      </c>
      <c r="K1847" s="88" t="str">
        <f>IF(ISNUMBER(A1847), IF($G$16="fixed",$G$17,MIN(H1847*Data!$C$7*$C$16*0.5,$C$17*Data!$C$7))*$C$12,"")</f>
        <v/>
      </c>
      <c r="L1847" s="42" t="str">
        <f t="shared" ca="1" si="870"/>
        <v/>
      </c>
      <c r="M1847" s="44" t="str">
        <f t="shared" ca="1" si="871"/>
        <v/>
      </c>
      <c r="N1847" s="44" t="str">
        <f t="shared" ca="1" si="872"/>
        <v/>
      </c>
      <c r="O1847" s="108" t="str">
        <f t="shared" si="856"/>
        <v/>
      </c>
      <c r="P1847" s="102" t="str">
        <f t="shared" si="857"/>
        <v/>
      </c>
      <c r="Q1847" s="102" t="str">
        <f t="shared" si="858"/>
        <v/>
      </c>
      <c r="R1847" s="120" t="str">
        <f t="shared" si="859"/>
        <v/>
      </c>
      <c r="S1847" s="54" t="str">
        <f t="shared" si="860"/>
        <v/>
      </c>
      <c r="T1847" s="5" t="str">
        <f t="shared" si="861"/>
        <v/>
      </c>
      <c r="U1847" s="152" t="str">
        <f t="shared" si="844"/>
        <v/>
      </c>
      <c r="V1847" s="152" t="str">
        <f t="shared" si="845"/>
        <v/>
      </c>
      <c r="W1847" s="153" t="str">
        <f t="shared" si="846"/>
        <v/>
      </c>
      <c r="X1847" s="153" t="str">
        <f t="shared" si="847"/>
        <v/>
      </c>
      <c r="Y1847" s="153" t="str">
        <f t="shared" si="848"/>
        <v/>
      </c>
      <c r="Z1847" s="153" t="str">
        <f t="shared" si="849"/>
        <v/>
      </c>
      <c r="AA1847" s="152" t="str">
        <f t="shared" si="850"/>
        <v/>
      </c>
      <c r="AB1847" s="152" t="str">
        <f t="shared" si="851"/>
        <v/>
      </c>
      <c r="AC1847" s="154" t="str">
        <f t="shared" si="862"/>
        <v/>
      </c>
      <c r="AD1847" s="154" t="str">
        <f t="shared" si="863"/>
        <v/>
      </c>
      <c r="AE1847" s="3" t="str">
        <f t="shared" si="864"/>
        <v/>
      </c>
      <c r="AF1847" s="3" t="str">
        <f t="shared" si="865"/>
        <v/>
      </c>
      <c r="AG1847" s="3" t="str">
        <f t="shared" si="866"/>
        <v/>
      </c>
      <c r="AH1847" s="4" t="str">
        <f t="shared" si="867"/>
        <v/>
      </c>
      <c r="AI1847" s="75" t="str">
        <f t="shared" si="868"/>
        <v/>
      </c>
      <c r="AJ1847" s="75" t="str">
        <f t="shared" si="869"/>
        <v/>
      </c>
    </row>
    <row r="1848" spans="1:36" ht="14.25">
      <c r="A1848" s="41" t="str">
        <f t="shared" si="852"/>
        <v/>
      </c>
      <c r="B1848" s="150" t="str">
        <f>IF(ISNUMBER(A1848),INDEX('MetaTrader Import'!$H$13:$J$5893,TRUNC(((A1848-$A$39+1)-1)/3)+1,MOD((A1848-$A$39+1)-1,3)+1),"")</f>
        <v/>
      </c>
      <c r="C1848" s="43" t="str">
        <f t="shared" si="853"/>
        <v/>
      </c>
      <c r="D1848" s="43" t="str">
        <f t="shared" ca="1" si="843"/>
        <v/>
      </c>
      <c r="E1848" s="43" t="str">
        <f t="shared" si="854"/>
        <v/>
      </c>
      <c r="F1848" s="43" t="str">
        <f t="shared" si="855"/>
        <v/>
      </c>
      <c r="G1848" s="43" t="str">
        <f>IF(A1848&lt;&gt;"",IF(A1848&lt;Data!$G$11*0.25,$C$13/$G$32,IF(A1848&gt;Data!$G$11*0.25,$C$13,$C$13*10)),"")</f>
        <v/>
      </c>
      <c r="H1848" s="43" t="str">
        <f>IF(A1848&lt;&gt;"",IF(Data!$G$9="constant",$C$13,IF(Data!$G$9="squeeze",G1848,F1848)),"")</f>
        <v/>
      </c>
      <c r="I1848" s="38" t="str">
        <f ca="1">IF(ISNUMBER(A1848),NORMINV(RAND(),0,IF(AND(Data!$G$9="squeeze",A1848&lt;Data!$G$11*0.25),$H$32,1)*$C$30*$C$13)*($C$14*$C$12),"")</f>
        <v/>
      </c>
      <c r="J1848" s="42" t="str">
        <f ca="1">IFERROR(IF(Data!$C$6="Real",B1848,I1848+J1847+($C$14*$C$12)*(NORMINV(RAND(),$C$15,CHOOSE($G$13,$C$13,F1848,G1848)))),"")</f>
        <v/>
      </c>
      <c r="K1848" s="88" t="str">
        <f>IF(ISNUMBER(A1848), IF($G$16="fixed",$G$17,MIN(H1848*Data!$C$7*$C$16*0.5,$C$17*Data!$C$7))*$C$12,"")</f>
        <v/>
      </c>
      <c r="L1848" s="42" t="str">
        <f t="shared" ca="1" si="870"/>
        <v/>
      </c>
      <c r="M1848" s="44" t="str">
        <f t="shared" ca="1" si="871"/>
        <v/>
      </c>
      <c r="N1848" s="44" t="str">
        <f t="shared" ca="1" si="872"/>
        <v/>
      </c>
      <c r="O1848" s="108" t="str">
        <f t="shared" si="856"/>
        <v/>
      </c>
      <c r="P1848" s="102" t="str">
        <f t="shared" si="857"/>
        <v/>
      </c>
      <c r="Q1848" s="102" t="str">
        <f t="shared" si="858"/>
        <v/>
      </c>
      <c r="R1848" s="120" t="str">
        <f t="shared" si="859"/>
        <v/>
      </c>
      <c r="S1848" s="54" t="str">
        <f t="shared" si="860"/>
        <v/>
      </c>
      <c r="T1848" s="5" t="str">
        <f t="shared" si="861"/>
        <v/>
      </c>
      <c r="U1848" s="152" t="str">
        <f t="shared" si="844"/>
        <v/>
      </c>
      <c r="V1848" s="152" t="str">
        <f t="shared" si="845"/>
        <v/>
      </c>
      <c r="W1848" s="153" t="str">
        <f t="shared" si="846"/>
        <v/>
      </c>
      <c r="X1848" s="153" t="str">
        <f t="shared" si="847"/>
        <v/>
      </c>
      <c r="Y1848" s="153" t="str">
        <f t="shared" si="848"/>
        <v/>
      </c>
      <c r="Z1848" s="153" t="str">
        <f t="shared" si="849"/>
        <v/>
      </c>
      <c r="AA1848" s="152" t="str">
        <f t="shared" si="850"/>
        <v/>
      </c>
      <c r="AB1848" s="152" t="str">
        <f t="shared" si="851"/>
        <v/>
      </c>
      <c r="AC1848" s="154" t="str">
        <f t="shared" si="862"/>
        <v/>
      </c>
      <c r="AD1848" s="154" t="str">
        <f t="shared" si="863"/>
        <v/>
      </c>
      <c r="AE1848" s="3" t="str">
        <f t="shared" si="864"/>
        <v/>
      </c>
      <c r="AF1848" s="3" t="str">
        <f t="shared" si="865"/>
        <v/>
      </c>
      <c r="AG1848" s="3" t="str">
        <f t="shared" si="866"/>
        <v/>
      </c>
      <c r="AH1848" s="4" t="str">
        <f t="shared" si="867"/>
        <v/>
      </c>
      <c r="AI1848" s="75" t="str">
        <f t="shared" si="868"/>
        <v/>
      </c>
      <c r="AJ1848" s="75" t="str">
        <f t="shared" si="869"/>
        <v/>
      </c>
    </row>
    <row r="1849" spans="1:36" ht="14.25">
      <c r="A1849" s="41" t="str">
        <f t="shared" si="852"/>
        <v/>
      </c>
      <c r="B1849" s="150" t="str">
        <f>IF(ISNUMBER(A1849),INDEX('MetaTrader Import'!$H$13:$J$5893,TRUNC(((A1849-$A$39+1)-1)/3)+1,MOD((A1849-$A$39+1)-1,3)+1),"")</f>
        <v/>
      </c>
      <c r="C1849" s="43" t="str">
        <f t="shared" si="853"/>
        <v/>
      </c>
      <c r="D1849" s="43" t="str">
        <f t="shared" ca="1" si="843"/>
        <v/>
      </c>
      <c r="E1849" s="43" t="str">
        <f t="shared" si="854"/>
        <v/>
      </c>
      <c r="F1849" s="43" t="str">
        <f t="shared" si="855"/>
        <v/>
      </c>
      <c r="G1849" s="43" t="str">
        <f>IF(A1849&lt;&gt;"",IF(A1849&lt;Data!$G$11*0.25,$C$13/$G$32,IF(A1849&gt;Data!$G$11*0.25,$C$13,$C$13*10)),"")</f>
        <v/>
      </c>
      <c r="H1849" s="43" t="str">
        <f>IF(A1849&lt;&gt;"",IF(Data!$G$9="constant",$C$13,IF(Data!$G$9="squeeze",G1849,F1849)),"")</f>
        <v/>
      </c>
      <c r="I1849" s="38" t="str">
        <f ca="1">IF(ISNUMBER(A1849),NORMINV(RAND(),0,IF(AND(Data!$G$9="squeeze",A1849&lt;Data!$G$11*0.25),$H$32,1)*$C$30*$C$13)*($C$14*$C$12),"")</f>
        <v/>
      </c>
      <c r="J1849" s="42" t="str">
        <f ca="1">IFERROR(IF(Data!$C$6="Real",B1849,I1849+J1848+($C$14*$C$12)*(NORMINV(RAND(),$C$15,CHOOSE($G$13,$C$13,F1849,G1849)))),"")</f>
        <v/>
      </c>
      <c r="K1849" s="88" t="str">
        <f>IF(ISNUMBER(A1849), IF($G$16="fixed",$G$17,MIN(H1849*Data!$C$7*$C$16*0.5,$C$17*Data!$C$7))*$C$12,"")</f>
        <v/>
      </c>
      <c r="L1849" s="42" t="str">
        <f t="shared" ca="1" si="870"/>
        <v/>
      </c>
      <c r="M1849" s="44" t="str">
        <f t="shared" ca="1" si="871"/>
        <v/>
      </c>
      <c r="N1849" s="44" t="str">
        <f t="shared" ca="1" si="872"/>
        <v/>
      </c>
      <c r="O1849" s="108" t="str">
        <f t="shared" si="856"/>
        <v/>
      </c>
      <c r="P1849" s="102" t="str">
        <f t="shared" si="857"/>
        <v/>
      </c>
      <c r="Q1849" s="102" t="str">
        <f t="shared" si="858"/>
        <v/>
      </c>
      <c r="R1849" s="120" t="str">
        <f t="shared" si="859"/>
        <v/>
      </c>
      <c r="S1849" s="54" t="str">
        <f t="shared" si="860"/>
        <v/>
      </c>
      <c r="T1849" s="5" t="str">
        <f t="shared" si="861"/>
        <v/>
      </c>
      <c r="U1849" s="152" t="str">
        <f t="shared" si="844"/>
        <v/>
      </c>
      <c r="V1849" s="152" t="str">
        <f t="shared" si="845"/>
        <v/>
      </c>
      <c r="W1849" s="153" t="str">
        <f t="shared" si="846"/>
        <v/>
      </c>
      <c r="X1849" s="153" t="str">
        <f t="shared" si="847"/>
        <v/>
      </c>
      <c r="Y1849" s="153" t="str">
        <f t="shared" si="848"/>
        <v/>
      </c>
      <c r="Z1849" s="153" t="str">
        <f t="shared" si="849"/>
        <v/>
      </c>
      <c r="AA1849" s="152" t="str">
        <f t="shared" si="850"/>
        <v/>
      </c>
      <c r="AB1849" s="152" t="str">
        <f t="shared" si="851"/>
        <v/>
      </c>
      <c r="AC1849" s="154" t="str">
        <f t="shared" si="862"/>
        <v/>
      </c>
      <c r="AD1849" s="154" t="str">
        <f t="shared" si="863"/>
        <v/>
      </c>
      <c r="AE1849" s="3" t="str">
        <f t="shared" si="864"/>
        <v/>
      </c>
      <c r="AF1849" s="3" t="str">
        <f t="shared" si="865"/>
        <v/>
      </c>
      <c r="AG1849" s="3" t="str">
        <f t="shared" si="866"/>
        <v/>
      </c>
      <c r="AH1849" s="4" t="str">
        <f t="shared" si="867"/>
        <v/>
      </c>
      <c r="AI1849" s="75" t="str">
        <f t="shared" si="868"/>
        <v/>
      </c>
      <c r="AJ1849" s="75" t="str">
        <f t="shared" si="869"/>
        <v/>
      </c>
    </row>
    <row r="1850" spans="1:36" ht="14.25">
      <c r="A1850" s="41" t="str">
        <f t="shared" si="852"/>
        <v/>
      </c>
      <c r="B1850" s="150" t="str">
        <f>IF(ISNUMBER(A1850),INDEX('MetaTrader Import'!$H$13:$J$5893,TRUNC(((A1850-$A$39+1)-1)/3)+1,MOD((A1850-$A$39+1)-1,3)+1),"")</f>
        <v/>
      </c>
      <c r="C1850" s="43" t="str">
        <f t="shared" si="853"/>
        <v/>
      </c>
      <c r="D1850" s="43" t="str">
        <f t="shared" ca="1" si="843"/>
        <v/>
      </c>
      <c r="E1850" s="43" t="str">
        <f t="shared" si="854"/>
        <v/>
      </c>
      <c r="F1850" s="43" t="str">
        <f t="shared" si="855"/>
        <v/>
      </c>
      <c r="G1850" s="43" t="str">
        <f>IF(A1850&lt;&gt;"",IF(A1850&lt;Data!$G$11*0.25,$C$13/$G$32,IF(A1850&gt;Data!$G$11*0.25,$C$13,$C$13*10)),"")</f>
        <v/>
      </c>
      <c r="H1850" s="43" t="str">
        <f>IF(A1850&lt;&gt;"",IF(Data!$G$9="constant",$C$13,IF(Data!$G$9="squeeze",G1850,F1850)),"")</f>
        <v/>
      </c>
      <c r="I1850" s="38" t="str">
        <f ca="1">IF(ISNUMBER(A1850),NORMINV(RAND(),0,IF(AND(Data!$G$9="squeeze",A1850&lt;Data!$G$11*0.25),$H$32,1)*$C$30*$C$13)*($C$14*$C$12),"")</f>
        <v/>
      </c>
      <c r="J1850" s="42" t="str">
        <f ca="1">IFERROR(IF(Data!$C$6="Real",B1850,I1850+J1849+($C$14*$C$12)*(NORMINV(RAND(),$C$15,CHOOSE($G$13,$C$13,F1850,G1850)))),"")</f>
        <v/>
      </c>
      <c r="K1850" s="88" t="str">
        <f>IF(ISNUMBER(A1850), IF($G$16="fixed",$G$17,MIN(H1850*Data!$C$7*$C$16*0.5,$C$17*Data!$C$7))*$C$12,"")</f>
        <v/>
      </c>
      <c r="L1850" s="42" t="str">
        <f t="shared" ca="1" si="870"/>
        <v/>
      </c>
      <c r="M1850" s="44" t="str">
        <f t="shared" ca="1" si="871"/>
        <v/>
      </c>
      <c r="N1850" s="44" t="str">
        <f t="shared" ca="1" si="872"/>
        <v/>
      </c>
      <c r="O1850" s="108" t="str">
        <f t="shared" si="856"/>
        <v/>
      </c>
      <c r="P1850" s="102" t="str">
        <f t="shared" si="857"/>
        <v/>
      </c>
      <c r="Q1850" s="102" t="str">
        <f t="shared" si="858"/>
        <v/>
      </c>
      <c r="R1850" s="120" t="str">
        <f t="shared" si="859"/>
        <v/>
      </c>
      <c r="S1850" s="54" t="str">
        <f t="shared" si="860"/>
        <v/>
      </c>
      <c r="T1850" s="5" t="str">
        <f t="shared" si="861"/>
        <v/>
      </c>
      <c r="U1850" s="152" t="str">
        <f t="shared" si="844"/>
        <v/>
      </c>
      <c r="V1850" s="152" t="str">
        <f t="shared" si="845"/>
        <v/>
      </c>
      <c r="W1850" s="153" t="str">
        <f t="shared" si="846"/>
        <v/>
      </c>
      <c r="X1850" s="153" t="str">
        <f t="shared" si="847"/>
        <v/>
      </c>
      <c r="Y1850" s="153" t="str">
        <f t="shared" si="848"/>
        <v/>
      </c>
      <c r="Z1850" s="153" t="str">
        <f t="shared" si="849"/>
        <v/>
      </c>
      <c r="AA1850" s="152" t="str">
        <f t="shared" si="850"/>
        <v/>
      </c>
      <c r="AB1850" s="152" t="str">
        <f t="shared" si="851"/>
        <v/>
      </c>
      <c r="AC1850" s="154" t="str">
        <f t="shared" si="862"/>
        <v/>
      </c>
      <c r="AD1850" s="154" t="str">
        <f t="shared" si="863"/>
        <v/>
      </c>
      <c r="AE1850" s="3" t="str">
        <f t="shared" si="864"/>
        <v/>
      </c>
      <c r="AF1850" s="3" t="str">
        <f t="shared" si="865"/>
        <v/>
      </c>
      <c r="AG1850" s="3" t="str">
        <f t="shared" si="866"/>
        <v/>
      </c>
      <c r="AH1850" s="4" t="str">
        <f t="shared" si="867"/>
        <v/>
      </c>
      <c r="AI1850" s="75" t="str">
        <f t="shared" si="868"/>
        <v/>
      </c>
      <c r="AJ1850" s="75" t="str">
        <f t="shared" si="869"/>
        <v/>
      </c>
    </row>
    <row r="1851" spans="1:36" ht="14.25">
      <c r="A1851" s="41" t="str">
        <f t="shared" si="852"/>
        <v/>
      </c>
      <c r="B1851" s="150" t="str">
        <f>IF(ISNUMBER(A1851),INDEX('MetaTrader Import'!$H$13:$J$5893,TRUNC(((A1851-$A$39+1)-1)/3)+1,MOD((A1851-$A$39+1)-1,3)+1),"")</f>
        <v/>
      </c>
      <c r="C1851" s="43" t="str">
        <f t="shared" si="853"/>
        <v/>
      </c>
      <c r="D1851" s="43" t="str">
        <f t="shared" ca="1" si="843"/>
        <v/>
      </c>
      <c r="E1851" s="43" t="str">
        <f t="shared" si="854"/>
        <v/>
      </c>
      <c r="F1851" s="43" t="str">
        <f t="shared" si="855"/>
        <v/>
      </c>
      <c r="G1851" s="43" t="str">
        <f>IF(A1851&lt;&gt;"",IF(A1851&lt;Data!$G$11*0.25,$C$13/$G$32,IF(A1851&gt;Data!$G$11*0.25,$C$13,$C$13*10)),"")</f>
        <v/>
      </c>
      <c r="H1851" s="43" t="str">
        <f>IF(A1851&lt;&gt;"",IF(Data!$G$9="constant",$C$13,IF(Data!$G$9="squeeze",G1851,F1851)),"")</f>
        <v/>
      </c>
      <c r="I1851" s="38" t="str">
        <f ca="1">IF(ISNUMBER(A1851),NORMINV(RAND(),0,IF(AND(Data!$G$9="squeeze",A1851&lt;Data!$G$11*0.25),$H$32,1)*$C$30*$C$13)*($C$14*$C$12),"")</f>
        <v/>
      </c>
      <c r="J1851" s="42" t="str">
        <f ca="1">IFERROR(IF(Data!$C$6="Real",B1851,I1851+J1850+($C$14*$C$12)*(NORMINV(RAND(),$C$15,CHOOSE($G$13,$C$13,F1851,G1851)))),"")</f>
        <v/>
      </c>
      <c r="K1851" s="88" t="str">
        <f>IF(ISNUMBER(A1851), IF($G$16="fixed",$G$17,MIN(H1851*Data!$C$7*$C$16*0.5,$C$17*Data!$C$7))*$C$12,"")</f>
        <v/>
      </c>
      <c r="L1851" s="42" t="str">
        <f t="shared" ca="1" si="870"/>
        <v/>
      </c>
      <c r="M1851" s="44" t="str">
        <f t="shared" ca="1" si="871"/>
        <v/>
      </c>
      <c r="N1851" s="44" t="str">
        <f t="shared" ca="1" si="872"/>
        <v/>
      </c>
      <c r="O1851" s="108" t="str">
        <f t="shared" si="856"/>
        <v/>
      </c>
      <c r="P1851" s="102" t="str">
        <f t="shared" si="857"/>
        <v/>
      </c>
      <c r="Q1851" s="102" t="str">
        <f t="shared" si="858"/>
        <v/>
      </c>
      <c r="R1851" s="120" t="str">
        <f t="shared" si="859"/>
        <v/>
      </c>
      <c r="S1851" s="54" t="str">
        <f t="shared" si="860"/>
        <v/>
      </c>
      <c r="T1851" s="5" t="str">
        <f t="shared" si="861"/>
        <v/>
      </c>
      <c r="U1851" s="152" t="str">
        <f t="shared" si="844"/>
        <v/>
      </c>
      <c r="V1851" s="152" t="str">
        <f t="shared" si="845"/>
        <v/>
      </c>
      <c r="W1851" s="153" t="str">
        <f t="shared" si="846"/>
        <v/>
      </c>
      <c r="X1851" s="153" t="str">
        <f t="shared" si="847"/>
        <v/>
      </c>
      <c r="Y1851" s="153" t="str">
        <f t="shared" si="848"/>
        <v/>
      </c>
      <c r="Z1851" s="153" t="str">
        <f t="shared" si="849"/>
        <v/>
      </c>
      <c r="AA1851" s="152" t="str">
        <f t="shared" si="850"/>
        <v/>
      </c>
      <c r="AB1851" s="152" t="str">
        <f t="shared" si="851"/>
        <v/>
      </c>
      <c r="AC1851" s="154" t="str">
        <f t="shared" si="862"/>
        <v/>
      </c>
      <c r="AD1851" s="154" t="str">
        <f t="shared" si="863"/>
        <v/>
      </c>
      <c r="AE1851" s="3" t="str">
        <f t="shared" si="864"/>
        <v/>
      </c>
      <c r="AF1851" s="3" t="str">
        <f t="shared" si="865"/>
        <v/>
      </c>
      <c r="AG1851" s="3" t="str">
        <f t="shared" si="866"/>
        <v/>
      </c>
      <c r="AH1851" s="4" t="str">
        <f t="shared" si="867"/>
        <v/>
      </c>
      <c r="AI1851" s="75" t="str">
        <f t="shared" si="868"/>
        <v/>
      </c>
      <c r="AJ1851" s="75" t="str">
        <f t="shared" si="869"/>
        <v/>
      </c>
    </row>
    <row r="1852" spans="1:36" ht="14.25">
      <c r="A1852" s="41" t="str">
        <f t="shared" si="852"/>
        <v/>
      </c>
      <c r="B1852" s="150" t="str">
        <f>IF(ISNUMBER(A1852),INDEX('MetaTrader Import'!$H$13:$J$5893,TRUNC(((A1852-$A$39+1)-1)/3)+1,MOD((A1852-$A$39+1)-1,3)+1),"")</f>
        <v/>
      </c>
      <c r="C1852" s="43" t="str">
        <f t="shared" si="853"/>
        <v/>
      </c>
      <c r="D1852" s="43" t="str">
        <f t="shared" ca="1" si="843"/>
        <v/>
      </c>
      <c r="E1852" s="43" t="str">
        <f t="shared" si="854"/>
        <v/>
      </c>
      <c r="F1852" s="43" t="str">
        <f t="shared" si="855"/>
        <v/>
      </c>
      <c r="G1852" s="43" t="str">
        <f>IF(A1852&lt;&gt;"",IF(A1852&lt;Data!$G$11*0.25,$C$13/$G$32,IF(A1852&gt;Data!$G$11*0.25,$C$13,$C$13*10)),"")</f>
        <v/>
      </c>
      <c r="H1852" s="43" t="str">
        <f>IF(A1852&lt;&gt;"",IF(Data!$G$9="constant",$C$13,IF(Data!$G$9="squeeze",G1852,F1852)),"")</f>
        <v/>
      </c>
      <c r="I1852" s="38" t="str">
        <f ca="1">IF(ISNUMBER(A1852),NORMINV(RAND(),0,IF(AND(Data!$G$9="squeeze",A1852&lt;Data!$G$11*0.25),$H$32,1)*$C$30*$C$13)*($C$14*$C$12),"")</f>
        <v/>
      </c>
      <c r="J1852" s="42" t="str">
        <f ca="1">IFERROR(IF(Data!$C$6="Real",B1852,I1852+J1851+($C$14*$C$12)*(NORMINV(RAND(),$C$15,CHOOSE($G$13,$C$13,F1852,G1852)))),"")</f>
        <v/>
      </c>
      <c r="K1852" s="88" t="str">
        <f>IF(ISNUMBER(A1852), IF($G$16="fixed",$G$17,MIN(H1852*Data!$C$7*$C$16*0.5,$C$17*Data!$C$7))*$C$12,"")</f>
        <v/>
      </c>
      <c r="L1852" s="42" t="str">
        <f t="shared" ca="1" si="870"/>
        <v/>
      </c>
      <c r="M1852" s="44" t="str">
        <f t="shared" ca="1" si="871"/>
        <v/>
      </c>
      <c r="N1852" s="44" t="str">
        <f t="shared" ca="1" si="872"/>
        <v/>
      </c>
      <c r="O1852" s="108" t="str">
        <f t="shared" si="856"/>
        <v/>
      </c>
      <c r="P1852" s="102" t="str">
        <f t="shared" si="857"/>
        <v/>
      </c>
      <c r="Q1852" s="102" t="str">
        <f t="shared" si="858"/>
        <v/>
      </c>
      <c r="R1852" s="120" t="str">
        <f t="shared" si="859"/>
        <v/>
      </c>
      <c r="S1852" s="54" t="str">
        <f t="shared" si="860"/>
        <v/>
      </c>
      <c r="T1852" s="5" t="str">
        <f t="shared" si="861"/>
        <v/>
      </c>
      <c r="U1852" s="152" t="str">
        <f t="shared" si="844"/>
        <v/>
      </c>
      <c r="V1852" s="152" t="str">
        <f t="shared" si="845"/>
        <v/>
      </c>
      <c r="W1852" s="153" t="str">
        <f t="shared" si="846"/>
        <v/>
      </c>
      <c r="X1852" s="153" t="str">
        <f t="shared" si="847"/>
        <v/>
      </c>
      <c r="Y1852" s="153" t="str">
        <f t="shared" si="848"/>
        <v/>
      </c>
      <c r="Z1852" s="153" t="str">
        <f t="shared" si="849"/>
        <v/>
      </c>
      <c r="AA1852" s="152" t="str">
        <f t="shared" si="850"/>
        <v/>
      </c>
      <c r="AB1852" s="152" t="str">
        <f t="shared" si="851"/>
        <v/>
      </c>
      <c r="AC1852" s="154" t="str">
        <f t="shared" si="862"/>
        <v/>
      </c>
      <c r="AD1852" s="154" t="str">
        <f t="shared" si="863"/>
        <v/>
      </c>
      <c r="AE1852" s="3" t="str">
        <f t="shared" si="864"/>
        <v/>
      </c>
      <c r="AF1852" s="3" t="str">
        <f t="shared" si="865"/>
        <v/>
      </c>
      <c r="AG1852" s="3" t="str">
        <f t="shared" si="866"/>
        <v/>
      </c>
      <c r="AH1852" s="4" t="str">
        <f t="shared" si="867"/>
        <v/>
      </c>
      <c r="AI1852" s="75" t="str">
        <f t="shared" si="868"/>
        <v/>
      </c>
      <c r="AJ1852" s="75" t="str">
        <f t="shared" si="869"/>
        <v/>
      </c>
    </row>
    <row r="1853" spans="1:36" ht="14.25">
      <c r="A1853" s="41" t="str">
        <f t="shared" si="852"/>
        <v/>
      </c>
      <c r="B1853" s="150" t="str">
        <f>IF(ISNUMBER(A1853),INDEX('MetaTrader Import'!$H$13:$J$5893,TRUNC(((A1853-$A$39+1)-1)/3)+1,MOD((A1853-$A$39+1)-1,3)+1),"")</f>
        <v/>
      </c>
      <c r="C1853" s="43" t="str">
        <f t="shared" si="853"/>
        <v/>
      </c>
      <c r="D1853" s="43" t="str">
        <f t="shared" ca="1" si="843"/>
        <v/>
      </c>
      <c r="E1853" s="43" t="str">
        <f t="shared" si="854"/>
        <v/>
      </c>
      <c r="F1853" s="43" t="str">
        <f t="shared" si="855"/>
        <v/>
      </c>
      <c r="G1853" s="43" t="str">
        <f>IF(A1853&lt;&gt;"",IF(A1853&lt;Data!$G$11*0.25,$C$13/$G$32,IF(A1853&gt;Data!$G$11*0.25,$C$13,$C$13*10)),"")</f>
        <v/>
      </c>
      <c r="H1853" s="43" t="str">
        <f>IF(A1853&lt;&gt;"",IF(Data!$G$9="constant",$C$13,IF(Data!$G$9="squeeze",G1853,F1853)),"")</f>
        <v/>
      </c>
      <c r="I1853" s="38" t="str">
        <f ca="1">IF(ISNUMBER(A1853),NORMINV(RAND(),0,IF(AND(Data!$G$9="squeeze",A1853&lt;Data!$G$11*0.25),$H$32,1)*$C$30*$C$13)*($C$14*$C$12),"")</f>
        <v/>
      </c>
      <c r="J1853" s="42" t="str">
        <f ca="1">IFERROR(IF(Data!$C$6="Real",B1853,I1853+J1852+($C$14*$C$12)*(NORMINV(RAND(),$C$15,CHOOSE($G$13,$C$13,F1853,G1853)))),"")</f>
        <v/>
      </c>
      <c r="K1853" s="88" t="str">
        <f>IF(ISNUMBER(A1853), IF($G$16="fixed",$G$17,MIN(H1853*Data!$C$7*$C$16*0.5,$C$17*Data!$C$7))*$C$12,"")</f>
        <v/>
      </c>
      <c r="L1853" s="42" t="str">
        <f t="shared" ca="1" si="870"/>
        <v/>
      </c>
      <c r="M1853" s="44" t="str">
        <f t="shared" ca="1" si="871"/>
        <v/>
      </c>
      <c r="N1853" s="44" t="str">
        <f t="shared" ca="1" si="872"/>
        <v/>
      </c>
      <c r="O1853" s="108" t="str">
        <f t="shared" si="856"/>
        <v/>
      </c>
      <c r="P1853" s="102" t="str">
        <f t="shared" si="857"/>
        <v/>
      </c>
      <c r="Q1853" s="102" t="str">
        <f t="shared" si="858"/>
        <v/>
      </c>
      <c r="R1853" s="120" t="str">
        <f t="shared" si="859"/>
        <v/>
      </c>
      <c r="S1853" s="54" t="str">
        <f t="shared" si="860"/>
        <v/>
      </c>
      <c r="T1853" s="5" t="str">
        <f t="shared" si="861"/>
        <v/>
      </c>
      <c r="U1853" s="152" t="str">
        <f t="shared" si="844"/>
        <v/>
      </c>
      <c r="V1853" s="152" t="str">
        <f t="shared" si="845"/>
        <v/>
      </c>
      <c r="W1853" s="153" t="str">
        <f t="shared" si="846"/>
        <v/>
      </c>
      <c r="X1853" s="153" t="str">
        <f t="shared" si="847"/>
        <v/>
      </c>
      <c r="Y1853" s="153" t="str">
        <f t="shared" si="848"/>
        <v/>
      </c>
      <c r="Z1853" s="153" t="str">
        <f t="shared" si="849"/>
        <v/>
      </c>
      <c r="AA1853" s="152" t="str">
        <f t="shared" si="850"/>
        <v/>
      </c>
      <c r="AB1853" s="152" t="str">
        <f t="shared" si="851"/>
        <v/>
      </c>
      <c r="AC1853" s="154" t="str">
        <f t="shared" si="862"/>
        <v/>
      </c>
      <c r="AD1853" s="154" t="str">
        <f t="shared" si="863"/>
        <v/>
      </c>
      <c r="AE1853" s="3" t="str">
        <f t="shared" si="864"/>
        <v/>
      </c>
      <c r="AF1853" s="3" t="str">
        <f t="shared" si="865"/>
        <v/>
      </c>
      <c r="AG1853" s="3" t="str">
        <f t="shared" si="866"/>
        <v/>
      </c>
      <c r="AH1853" s="4" t="str">
        <f t="shared" si="867"/>
        <v/>
      </c>
      <c r="AI1853" s="75" t="str">
        <f t="shared" si="868"/>
        <v/>
      </c>
      <c r="AJ1853" s="75" t="str">
        <f t="shared" si="869"/>
        <v/>
      </c>
    </row>
    <row r="1854" spans="1:36" ht="14.25">
      <c r="A1854" s="41" t="str">
        <f t="shared" si="852"/>
        <v/>
      </c>
      <c r="B1854" s="150" t="str">
        <f>IF(ISNUMBER(A1854),INDEX('MetaTrader Import'!$H$13:$J$5893,TRUNC(((A1854-$A$39+1)-1)/3)+1,MOD((A1854-$A$39+1)-1,3)+1),"")</f>
        <v/>
      </c>
      <c r="C1854" s="43" t="str">
        <f t="shared" si="853"/>
        <v/>
      </c>
      <c r="D1854" s="43" t="str">
        <f t="shared" ca="1" si="843"/>
        <v/>
      </c>
      <c r="E1854" s="43" t="str">
        <f t="shared" si="854"/>
        <v/>
      </c>
      <c r="F1854" s="43" t="str">
        <f t="shared" si="855"/>
        <v/>
      </c>
      <c r="G1854" s="43" t="str">
        <f>IF(A1854&lt;&gt;"",IF(A1854&lt;Data!$G$11*0.25,$C$13/$G$32,IF(A1854&gt;Data!$G$11*0.25,$C$13,$C$13*10)),"")</f>
        <v/>
      </c>
      <c r="H1854" s="43" t="str">
        <f>IF(A1854&lt;&gt;"",IF(Data!$G$9="constant",$C$13,IF(Data!$G$9="squeeze",G1854,F1854)),"")</f>
        <v/>
      </c>
      <c r="I1854" s="38" t="str">
        <f ca="1">IF(ISNUMBER(A1854),NORMINV(RAND(),0,IF(AND(Data!$G$9="squeeze",A1854&lt;Data!$G$11*0.25),$H$32,1)*$C$30*$C$13)*($C$14*$C$12),"")</f>
        <v/>
      </c>
      <c r="J1854" s="42" t="str">
        <f ca="1">IFERROR(IF(Data!$C$6="Real",B1854,I1854+J1853+($C$14*$C$12)*(NORMINV(RAND(),$C$15,CHOOSE($G$13,$C$13,F1854,G1854)))),"")</f>
        <v/>
      </c>
      <c r="K1854" s="88" t="str">
        <f>IF(ISNUMBER(A1854), IF($G$16="fixed",$G$17,MIN(H1854*Data!$C$7*$C$16*0.5,$C$17*Data!$C$7))*$C$12,"")</f>
        <v/>
      </c>
      <c r="L1854" s="42" t="str">
        <f t="shared" ca="1" si="870"/>
        <v/>
      </c>
      <c r="M1854" s="44" t="str">
        <f t="shared" ca="1" si="871"/>
        <v/>
      </c>
      <c r="N1854" s="44" t="str">
        <f t="shared" ca="1" si="872"/>
        <v/>
      </c>
      <c r="O1854" s="108" t="str">
        <f t="shared" si="856"/>
        <v/>
      </c>
      <c r="P1854" s="102" t="str">
        <f t="shared" si="857"/>
        <v/>
      </c>
      <c r="Q1854" s="102" t="str">
        <f t="shared" si="858"/>
        <v/>
      </c>
      <c r="R1854" s="120" t="str">
        <f t="shared" si="859"/>
        <v/>
      </c>
      <c r="S1854" s="54" t="str">
        <f t="shared" si="860"/>
        <v/>
      </c>
      <c r="T1854" s="5" t="str">
        <f t="shared" si="861"/>
        <v/>
      </c>
      <c r="U1854" s="152" t="str">
        <f t="shared" si="844"/>
        <v/>
      </c>
      <c r="V1854" s="152" t="str">
        <f t="shared" si="845"/>
        <v/>
      </c>
      <c r="W1854" s="153" t="str">
        <f t="shared" si="846"/>
        <v/>
      </c>
      <c r="X1854" s="153" t="str">
        <f t="shared" si="847"/>
        <v/>
      </c>
      <c r="Y1854" s="153" t="str">
        <f t="shared" si="848"/>
        <v/>
      </c>
      <c r="Z1854" s="153" t="str">
        <f t="shared" si="849"/>
        <v/>
      </c>
      <c r="AA1854" s="152" t="str">
        <f t="shared" si="850"/>
        <v/>
      </c>
      <c r="AB1854" s="152" t="str">
        <f t="shared" si="851"/>
        <v/>
      </c>
      <c r="AC1854" s="154" t="str">
        <f t="shared" si="862"/>
        <v/>
      </c>
      <c r="AD1854" s="154" t="str">
        <f t="shared" si="863"/>
        <v/>
      </c>
      <c r="AE1854" s="3" t="str">
        <f t="shared" si="864"/>
        <v/>
      </c>
      <c r="AF1854" s="3" t="str">
        <f t="shared" si="865"/>
        <v/>
      </c>
      <c r="AG1854" s="3" t="str">
        <f t="shared" si="866"/>
        <v/>
      </c>
      <c r="AH1854" s="4" t="str">
        <f t="shared" si="867"/>
        <v/>
      </c>
      <c r="AI1854" s="75" t="str">
        <f t="shared" si="868"/>
        <v/>
      </c>
      <c r="AJ1854" s="75" t="str">
        <f t="shared" si="869"/>
        <v/>
      </c>
    </row>
    <row r="1855" spans="1:36" ht="14.25">
      <c r="A1855" s="41" t="str">
        <f t="shared" si="852"/>
        <v/>
      </c>
      <c r="B1855" s="150" t="str">
        <f>IF(ISNUMBER(A1855),INDEX('MetaTrader Import'!$H$13:$J$5893,TRUNC(((A1855-$A$39+1)-1)/3)+1,MOD((A1855-$A$39+1)-1,3)+1),"")</f>
        <v/>
      </c>
      <c r="C1855" s="43" t="str">
        <f t="shared" si="853"/>
        <v/>
      </c>
      <c r="D1855" s="43" t="str">
        <f t="shared" ca="1" si="843"/>
        <v/>
      </c>
      <c r="E1855" s="43" t="str">
        <f t="shared" si="854"/>
        <v/>
      </c>
      <c r="F1855" s="43" t="str">
        <f t="shared" si="855"/>
        <v/>
      </c>
      <c r="G1855" s="43" t="str">
        <f>IF(A1855&lt;&gt;"",IF(A1855&lt;Data!$G$11*0.25,$C$13/$G$32,IF(A1855&gt;Data!$G$11*0.25,$C$13,$C$13*10)),"")</f>
        <v/>
      </c>
      <c r="H1855" s="43" t="str">
        <f>IF(A1855&lt;&gt;"",IF(Data!$G$9="constant",$C$13,IF(Data!$G$9="squeeze",G1855,F1855)),"")</f>
        <v/>
      </c>
      <c r="I1855" s="38" t="str">
        <f ca="1">IF(ISNUMBER(A1855),NORMINV(RAND(),0,IF(AND(Data!$G$9="squeeze",A1855&lt;Data!$G$11*0.25),$H$32,1)*$C$30*$C$13)*($C$14*$C$12),"")</f>
        <v/>
      </c>
      <c r="J1855" s="42" t="str">
        <f ca="1">IFERROR(IF(Data!$C$6="Real",B1855,I1855+J1854+($C$14*$C$12)*(NORMINV(RAND(),$C$15,CHOOSE($G$13,$C$13,F1855,G1855)))),"")</f>
        <v/>
      </c>
      <c r="K1855" s="88" t="str">
        <f>IF(ISNUMBER(A1855), IF($G$16="fixed",$G$17,MIN(H1855*Data!$C$7*$C$16*0.5,$C$17*Data!$C$7))*$C$12,"")</f>
        <v/>
      </c>
      <c r="L1855" s="42" t="str">
        <f t="shared" ca="1" si="870"/>
        <v/>
      </c>
      <c r="M1855" s="44" t="str">
        <f t="shared" ca="1" si="871"/>
        <v/>
      </c>
      <c r="N1855" s="44" t="str">
        <f t="shared" ca="1" si="872"/>
        <v/>
      </c>
      <c r="O1855" s="108" t="str">
        <f t="shared" si="856"/>
        <v/>
      </c>
      <c r="P1855" s="102" t="str">
        <f t="shared" si="857"/>
        <v/>
      </c>
      <c r="Q1855" s="102" t="str">
        <f t="shared" si="858"/>
        <v/>
      </c>
      <c r="R1855" s="120" t="str">
        <f t="shared" si="859"/>
        <v/>
      </c>
      <c r="S1855" s="54" t="str">
        <f t="shared" si="860"/>
        <v/>
      </c>
      <c r="T1855" s="5" t="str">
        <f t="shared" si="861"/>
        <v/>
      </c>
      <c r="U1855" s="152" t="str">
        <f t="shared" si="844"/>
        <v/>
      </c>
      <c r="V1855" s="152" t="str">
        <f t="shared" si="845"/>
        <v/>
      </c>
      <c r="W1855" s="153" t="str">
        <f t="shared" si="846"/>
        <v/>
      </c>
      <c r="X1855" s="153" t="str">
        <f t="shared" si="847"/>
        <v/>
      </c>
      <c r="Y1855" s="153" t="str">
        <f t="shared" si="848"/>
        <v/>
      </c>
      <c r="Z1855" s="153" t="str">
        <f t="shared" si="849"/>
        <v/>
      </c>
      <c r="AA1855" s="152" t="str">
        <f t="shared" si="850"/>
        <v/>
      </c>
      <c r="AB1855" s="152" t="str">
        <f t="shared" si="851"/>
        <v/>
      </c>
      <c r="AC1855" s="154" t="str">
        <f t="shared" si="862"/>
        <v/>
      </c>
      <c r="AD1855" s="154" t="str">
        <f t="shared" si="863"/>
        <v/>
      </c>
      <c r="AE1855" s="3" t="str">
        <f t="shared" si="864"/>
        <v/>
      </c>
      <c r="AF1855" s="3" t="str">
        <f t="shared" si="865"/>
        <v/>
      </c>
      <c r="AG1855" s="3" t="str">
        <f t="shared" si="866"/>
        <v/>
      </c>
      <c r="AH1855" s="4" t="str">
        <f t="shared" si="867"/>
        <v/>
      </c>
      <c r="AI1855" s="75" t="str">
        <f t="shared" si="868"/>
        <v/>
      </c>
      <c r="AJ1855" s="75" t="str">
        <f t="shared" si="869"/>
        <v/>
      </c>
    </row>
    <row r="1856" spans="1:36" ht="14.25">
      <c r="A1856" s="41" t="str">
        <f t="shared" si="852"/>
        <v/>
      </c>
      <c r="B1856" s="150" t="str">
        <f>IF(ISNUMBER(A1856),INDEX('MetaTrader Import'!$H$13:$J$5893,TRUNC(((A1856-$A$39+1)-1)/3)+1,MOD((A1856-$A$39+1)-1,3)+1),"")</f>
        <v/>
      </c>
      <c r="C1856" s="43" t="str">
        <f t="shared" si="853"/>
        <v/>
      </c>
      <c r="D1856" s="43" t="str">
        <f t="shared" ca="1" si="843"/>
        <v/>
      </c>
      <c r="E1856" s="43" t="str">
        <f t="shared" si="854"/>
        <v/>
      </c>
      <c r="F1856" s="43" t="str">
        <f t="shared" si="855"/>
        <v/>
      </c>
      <c r="G1856" s="43" t="str">
        <f>IF(A1856&lt;&gt;"",IF(A1856&lt;Data!$G$11*0.25,$C$13/$G$32,IF(A1856&gt;Data!$G$11*0.25,$C$13,$C$13*10)),"")</f>
        <v/>
      </c>
      <c r="H1856" s="43" t="str">
        <f>IF(A1856&lt;&gt;"",IF(Data!$G$9="constant",$C$13,IF(Data!$G$9="squeeze",G1856,F1856)),"")</f>
        <v/>
      </c>
      <c r="I1856" s="38" t="str">
        <f ca="1">IF(ISNUMBER(A1856),NORMINV(RAND(),0,IF(AND(Data!$G$9="squeeze",A1856&lt;Data!$G$11*0.25),$H$32,1)*$C$30*$C$13)*($C$14*$C$12),"")</f>
        <v/>
      </c>
      <c r="J1856" s="42" t="str">
        <f ca="1">IFERROR(IF(Data!$C$6="Real",B1856,I1856+J1855+($C$14*$C$12)*(NORMINV(RAND(),$C$15,CHOOSE($G$13,$C$13,F1856,G1856)))),"")</f>
        <v/>
      </c>
      <c r="K1856" s="88" t="str">
        <f>IF(ISNUMBER(A1856), IF($G$16="fixed",$G$17,MIN(H1856*Data!$C$7*$C$16*0.5,$C$17*Data!$C$7))*$C$12,"")</f>
        <v/>
      </c>
      <c r="L1856" s="42" t="str">
        <f t="shared" ca="1" si="870"/>
        <v/>
      </c>
      <c r="M1856" s="44" t="str">
        <f t="shared" ca="1" si="871"/>
        <v/>
      </c>
      <c r="N1856" s="44" t="str">
        <f t="shared" ca="1" si="872"/>
        <v/>
      </c>
      <c r="O1856" s="108" t="str">
        <f t="shared" si="856"/>
        <v/>
      </c>
      <c r="P1856" s="102" t="str">
        <f t="shared" si="857"/>
        <v/>
      </c>
      <c r="Q1856" s="102" t="str">
        <f t="shared" si="858"/>
        <v/>
      </c>
      <c r="R1856" s="120" t="str">
        <f t="shared" si="859"/>
        <v/>
      </c>
      <c r="S1856" s="54" t="str">
        <f t="shared" si="860"/>
        <v/>
      </c>
      <c r="T1856" s="5" t="str">
        <f t="shared" si="861"/>
        <v/>
      </c>
      <c r="U1856" s="152" t="str">
        <f t="shared" si="844"/>
        <v/>
      </c>
      <c r="V1856" s="152" t="str">
        <f t="shared" si="845"/>
        <v/>
      </c>
      <c r="W1856" s="153" t="str">
        <f t="shared" si="846"/>
        <v/>
      </c>
      <c r="X1856" s="153" t="str">
        <f t="shared" si="847"/>
        <v/>
      </c>
      <c r="Y1856" s="153" t="str">
        <f t="shared" si="848"/>
        <v/>
      </c>
      <c r="Z1856" s="153" t="str">
        <f t="shared" si="849"/>
        <v/>
      </c>
      <c r="AA1856" s="152" t="str">
        <f t="shared" si="850"/>
        <v/>
      </c>
      <c r="AB1856" s="152" t="str">
        <f t="shared" si="851"/>
        <v/>
      </c>
      <c r="AC1856" s="154" t="str">
        <f t="shared" si="862"/>
        <v/>
      </c>
      <c r="AD1856" s="154" t="str">
        <f t="shared" si="863"/>
        <v/>
      </c>
      <c r="AE1856" s="3" t="str">
        <f t="shared" si="864"/>
        <v/>
      </c>
      <c r="AF1856" s="3" t="str">
        <f t="shared" si="865"/>
        <v/>
      </c>
      <c r="AG1856" s="3" t="str">
        <f t="shared" si="866"/>
        <v/>
      </c>
      <c r="AH1856" s="4" t="str">
        <f t="shared" si="867"/>
        <v/>
      </c>
      <c r="AI1856" s="75" t="str">
        <f t="shared" si="868"/>
        <v/>
      </c>
      <c r="AJ1856" s="75" t="str">
        <f t="shared" si="869"/>
        <v/>
      </c>
    </row>
    <row r="1857" spans="1:36" ht="14.25">
      <c r="A1857" s="41" t="str">
        <f t="shared" si="852"/>
        <v/>
      </c>
      <c r="B1857" s="150" t="str">
        <f>IF(ISNUMBER(A1857),INDEX('MetaTrader Import'!$H$13:$J$5893,TRUNC(((A1857-$A$39+1)-1)/3)+1,MOD((A1857-$A$39+1)-1,3)+1),"")</f>
        <v/>
      </c>
      <c r="C1857" s="43" t="str">
        <f t="shared" si="853"/>
        <v/>
      </c>
      <c r="D1857" s="43" t="str">
        <f t="shared" ca="1" si="843"/>
        <v/>
      </c>
      <c r="E1857" s="43" t="str">
        <f t="shared" si="854"/>
        <v/>
      </c>
      <c r="F1857" s="43" t="str">
        <f t="shared" si="855"/>
        <v/>
      </c>
      <c r="G1857" s="43" t="str">
        <f>IF(A1857&lt;&gt;"",IF(A1857&lt;Data!$G$11*0.25,$C$13/$G$32,IF(A1857&gt;Data!$G$11*0.25,$C$13,$C$13*10)),"")</f>
        <v/>
      </c>
      <c r="H1857" s="43" t="str">
        <f>IF(A1857&lt;&gt;"",IF(Data!$G$9="constant",$C$13,IF(Data!$G$9="squeeze",G1857,F1857)),"")</f>
        <v/>
      </c>
      <c r="I1857" s="38" t="str">
        <f ca="1">IF(ISNUMBER(A1857),NORMINV(RAND(),0,IF(AND(Data!$G$9="squeeze",A1857&lt;Data!$G$11*0.25),$H$32,1)*$C$30*$C$13)*($C$14*$C$12),"")</f>
        <v/>
      </c>
      <c r="J1857" s="42" t="str">
        <f ca="1">IFERROR(IF(Data!$C$6="Real",B1857,I1857+J1856+($C$14*$C$12)*(NORMINV(RAND(),$C$15,CHOOSE($G$13,$C$13,F1857,G1857)))),"")</f>
        <v/>
      </c>
      <c r="K1857" s="88" t="str">
        <f>IF(ISNUMBER(A1857), IF($G$16="fixed",$G$17,MIN(H1857*Data!$C$7*$C$16*0.5,$C$17*Data!$C$7))*$C$12,"")</f>
        <v/>
      </c>
      <c r="L1857" s="42" t="str">
        <f t="shared" ca="1" si="870"/>
        <v/>
      </c>
      <c r="M1857" s="44" t="str">
        <f t="shared" ca="1" si="871"/>
        <v/>
      </c>
      <c r="N1857" s="44" t="str">
        <f t="shared" ca="1" si="872"/>
        <v/>
      </c>
      <c r="O1857" s="108" t="str">
        <f t="shared" si="856"/>
        <v/>
      </c>
      <c r="P1857" s="102" t="str">
        <f t="shared" si="857"/>
        <v/>
      </c>
      <c r="Q1857" s="102" t="str">
        <f t="shared" si="858"/>
        <v/>
      </c>
      <c r="R1857" s="120" t="str">
        <f t="shared" si="859"/>
        <v/>
      </c>
      <c r="S1857" s="54" t="str">
        <f t="shared" si="860"/>
        <v/>
      </c>
      <c r="T1857" s="5" t="str">
        <f t="shared" si="861"/>
        <v/>
      </c>
      <c r="U1857" s="152" t="str">
        <f t="shared" si="844"/>
        <v/>
      </c>
      <c r="V1857" s="152" t="str">
        <f t="shared" si="845"/>
        <v/>
      </c>
      <c r="W1857" s="153" t="str">
        <f t="shared" si="846"/>
        <v/>
      </c>
      <c r="X1857" s="153" t="str">
        <f t="shared" si="847"/>
        <v/>
      </c>
      <c r="Y1857" s="153" t="str">
        <f t="shared" si="848"/>
        <v/>
      </c>
      <c r="Z1857" s="153" t="str">
        <f t="shared" si="849"/>
        <v/>
      </c>
      <c r="AA1857" s="152" t="str">
        <f t="shared" si="850"/>
        <v/>
      </c>
      <c r="AB1857" s="152" t="str">
        <f t="shared" si="851"/>
        <v/>
      </c>
      <c r="AC1857" s="154" t="str">
        <f t="shared" si="862"/>
        <v/>
      </c>
      <c r="AD1857" s="154" t="str">
        <f t="shared" si="863"/>
        <v/>
      </c>
      <c r="AE1857" s="3" t="str">
        <f t="shared" si="864"/>
        <v/>
      </c>
      <c r="AF1857" s="3" t="str">
        <f t="shared" si="865"/>
        <v/>
      </c>
      <c r="AG1857" s="3" t="str">
        <f t="shared" si="866"/>
        <v/>
      </c>
      <c r="AH1857" s="4" t="str">
        <f t="shared" si="867"/>
        <v/>
      </c>
      <c r="AI1857" s="75" t="str">
        <f t="shared" si="868"/>
        <v/>
      </c>
      <c r="AJ1857" s="75" t="str">
        <f t="shared" si="869"/>
        <v/>
      </c>
    </row>
    <row r="1858" spans="1:36" ht="14.25">
      <c r="A1858" s="41" t="str">
        <f t="shared" si="852"/>
        <v/>
      </c>
      <c r="B1858" s="150" t="str">
        <f>IF(ISNUMBER(A1858),INDEX('MetaTrader Import'!$H$13:$J$5893,TRUNC(((A1858-$A$39+1)-1)/3)+1,MOD((A1858-$A$39+1)-1,3)+1),"")</f>
        <v/>
      </c>
      <c r="C1858" s="43" t="str">
        <f t="shared" si="853"/>
        <v/>
      </c>
      <c r="D1858" s="43" t="str">
        <f t="shared" ca="1" si="843"/>
        <v/>
      </c>
      <c r="E1858" s="43" t="str">
        <f t="shared" si="854"/>
        <v/>
      </c>
      <c r="F1858" s="43" t="str">
        <f t="shared" si="855"/>
        <v/>
      </c>
      <c r="G1858" s="43" t="str">
        <f>IF(A1858&lt;&gt;"",IF(A1858&lt;Data!$G$11*0.25,$C$13/$G$32,IF(A1858&gt;Data!$G$11*0.25,$C$13,$C$13*10)),"")</f>
        <v/>
      </c>
      <c r="H1858" s="43" t="str">
        <f>IF(A1858&lt;&gt;"",IF(Data!$G$9="constant",$C$13,IF(Data!$G$9="squeeze",G1858,F1858)),"")</f>
        <v/>
      </c>
      <c r="I1858" s="38" t="str">
        <f ca="1">IF(ISNUMBER(A1858),NORMINV(RAND(),0,IF(AND(Data!$G$9="squeeze",A1858&lt;Data!$G$11*0.25),$H$32,1)*$C$30*$C$13)*($C$14*$C$12),"")</f>
        <v/>
      </c>
      <c r="J1858" s="42" t="str">
        <f ca="1">IFERROR(IF(Data!$C$6="Real",B1858,I1858+J1857+($C$14*$C$12)*(NORMINV(RAND(),$C$15,CHOOSE($G$13,$C$13,F1858,G1858)))),"")</f>
        <v/>
      </c>
      <c r="K1858" s="88" t="str">
        <f>IF(ISNUMBER(A1858), IF($G$16="fixed",$G$17,MIN(H1858*Data!$C$7*$C$16*0.5,$C$17*Data!$C$7))*$C$12,"")</f>
        <v/>
      </c>
      <c r="L1858" s="42" t="str">
        <f t="shared" ca="1" si="870"/>
        <v/>
      </c>
      <c r="M1858" s="44" t="str">
        <f t="shared" ca="1" si="871"/>
        <v/>
      </c>
      <c r="N1858" s="44" t="str">
        <f t="shared" ca="1" si="872"/>
        <v/>
      </c>
      <c r="O1858" s="108" t="str">
        <f t="shared" si="856"/>
        <v/>
      </c>
      <c r="P1858" s="102" t="str">
        <f t="shared" si="857"/>
        <v/>
      </c>
      <c r="Q1858" s="102" t="str">
        <f t="shared" si="858"/>
        <v/>
      </c>
      <c r="R1858" s="120" t="str">
        <f t="shared" si="859"/>
        <v/>
      </c>
      <c r="S1858" s="54" t="str">
        <f t="shared" si="860"/>
        <v/>
      </c>
      <c r="T1858" s="5" t="str">
        <f t="shared" si="861"/>
        <v/>
      </c>
      <c r="U1858" s="152" t="str">
        <f t="shared" si="844"/>
        <v/>
      </c>
      <c r="V1858" s="152" t="str">
        <f t="shared" si="845"/>
        <v/>
      </c>
      <c r="W1858" s="153" t="str">
        <f t="shared" si="846"/>
        <v/>
      </c>
      <c r="X1858" s="153" t="str">
        <f t="shared" si="847"/>
        <v/>
      </c>
      <c r="Y1858" s="153" t="str">
        <f t="shared" si="848"/>
        <v/>
      </c>
      <c r="Z1858" s="153" t="str">
        <f t="shared" si="849"/>
        <v/>
      </c>
      <c r="AA1858" s="152" t="str">
        <f t="shared" si="850"/>
        <v/>
      </c>
      <c r="AB1858" s="152" t="str">
        <f t="shared" si="851"/>
        <v/>
      </c>
      <c r="AC1858" s="154" t="str">
        <f t="shared" si="862"/>
        <v/>
      </c>
      <c r="AD1858" s="154" t="str">
        <f t="shared" si="863"/>
        <v/>
      </c>
      <c r="AE1858" s="3" t="str">
        <f t="shared" si="864"/>
        <v/>
      </c>
      <c r="AF1858" s="3" t="str">
        <f t="shared" si="865"/>
        <v/>
      </c>
      <c r="AG1858" s="3" t="str">
        <f t="shared" si="866"/>
        <v/>
      </c>
      <c r="AH1858" s="4" t="str">
        <f t="shared" si="867"/>
        <v/>
      </c>
      <c r="AI1858" s="75" t="str">
        <f t="shared" si="868"/>
        <v/>
      </c>
      <c r="AJ1858" s="75" t="str">
        <f t="shared" si="869"/>
        <v/>
      </c>
    </row>
    <row r="1859" spans="1:36" ht="14.25">
      <c r="A1859" s="41" t="str">
        <f t="shared" si="852"/>
        <v/>
      </c>
      <c r="B1859" s="150" t="str">
        <f>IF(ISNUMBER(A1859),INDEX('MetaTrader Import'!$H$13:$J$5893,TRUNC(((A1859-$A$39+1)-1)/3)+1,MOD((A1859-$A$39+1)-1,3)+1),"")</f>
        <v/>
      </c>
      <c r="C1859" s="43" t="str">
        <f t="shared" si="853"/>
        <v/>
      </c>
      <c r="D1859" s="43" t="str">
        <f t="shared" ref="D1859:D1922" ca="1" si="873">IF(A1859&lt;&gt;"",NORMINV(RAND(),($C$23-C1859)*$C$28,$C$27)+NORMINV(RAND(),IF(RAND()&gt;$C$26,$C$25,0),$C$27),"")</f>
        <v/>
      </c>
      <c r="E1859" s="43" t="str">
        <f t="shared" si="854"/>
        <v/>
      </c>
      <c r="F1859" s="43" t="str">
        <f t="shared" si="855"/>
        <v/>
      </c>
      <c r="G1859" s="43" t="str">
        <f>IF(A1859&lt;&gt;"",IF(A1859&lt;Data!$G$11*0.25,$C$13/$G$32,IF(A1859&gt;Data!$G$11*0.25,$C$13,$C$13*10)),"")</f>
        <v/>
      </c>
      <c r="H1859" s="43" t="str">
        <f>IF(A1859&lt;&gt;"",IF(Data!$G$9="constant",$C$13,IF(Data!$G$9="squeeze",G1859,F1859)),"")</f>
        <v/>
      </c>
      <c r="I1859" s="38" t="str">
        <f ca="1">IF(ISNUMBER(A1859),NORMINV(RAND(),0,IF(AND(Data!$G$9="squeeze",A1859&lt;Data!$G$11*0.25),$H$32,1)*$C$30*$C$13)*($C$14*$C$12),"")</f>
        <v/>
      </c>
      <c r="J1859" s="42" t="str">
        <f ca="1">IFERROR(IF(Data!$C$6="Real",B1859,I1859+J1858+($C$14*$C$12)*(NORMINV(RAND(),$C$15,CHOOSE($G$13,$C$13,F1859,G1859)))),"")</f>
        <v/>
      </c>
      <c r="K1859" s="88" t="str">
        <f>IF(ISNUMBER(A1859), IF($G$16="fixed",$G$17,MIN(H1859*Data!$C$7*$C$16*0.5,$C$17*Data!$C$7))*$C$12,"")</f>
        <v/>
      </c>
      <c r="L1859" s="42" t="str">
        <f t="shared" ca="1" si="870"/>
        <v/>
      </c>
      <c r="M1859" s="44" t="str">
        <f t="shared" ca="1" si="871"/>
        <v/>
      </c>
      <c r="N1859" s="44" t="str">
        <f t="shared" ca="1" si="872"/>
        <v/>
      </c>
      <c r="O1859" s="108" t="str">
        <f t="shared" si="856"/>
        <v/>
      </c>
      <c r="P1859" s="102" t="str">
        <f t="shared" si="857"/>
        <v/>
      </c>
      <c r="Q1859" s="102" t="str">
        <f t="shared" si="858"/>
        <v/>
      </c>
      <c r="R1859" s="120" t="str">
        <f t="shared" si="859"/>
        <v/>
      </c>
      <c r="S1859" s="54" t="str">
        <f t="shared" si="860"/>
        <v/>
      </c>
      <c r="T1859" s="5" t="str">
        <f t="shared" si="861"/>
        <v/>
      </c>
      <c r="U1859" s="152" t="str">
        <f t="shared" ref="U1859:U1922" si="874">IF(NOT(ISNUMBER(T1859)),"",IF(S1859=1,T1859,IF(M1859&gt;U1858,M1859,IF(ISNUMBER(U1858),U1858,""))))</f>
        <v/>
      </c>
      <c r="V1859" s="152" t="str">
        <f t="shared" ref="V1859:V1922" si="875">IF(NOT(ISNUMBER(T1859)),"",IF(S1859=1,T1859,IF(N1859&lt;V1858,N1859,IF(ISNUMBER(V1858),V1858,""))))</f>
        <v/>
      </c>
      <c r="W1859" s="153" t="str">
        <f t="shared" ref="W1859:W1922" si="876">IF(NOT(ISNUMBER(T1859)),"",MIN($F$24,IF(TRUNC((U1859-T1859)/$E$24*$G$12)+0&gt;IF(ISNUMBER(W1858),W1858,0),TRUNC((U1859-T1859)/$E$24*$G$12)+0,IF(ISNUMBER(W1858),W1858,0))))</f>
        <v/>
      </c>
      <c r="X1859" s="153" t="str">
        <f t="shared" ref="X1859:X1922" si="877">IF(NOT(ISNUMBER(T1859)),"",MIN($F$24,IF(-TRUNC((V1859-T1859)/$E$24*$G$12)+0&gt;IF(ISNUMBER(X1858),X1858,0),-TRUNC((V1859-T1859)/$E$24*$G$12)+0,IF(ISNUMBER(X1858),X1858,0))))</f>
        <v/>
      </c>
      <c r="Y1859" s="153" t="str">
        <f t="shared" ref="Y1859:Y1922" si="878">IF(ISNUMBER(W1859),(IF(W1859=0,0,1))*IF(ABS($I$24)=2,POWER(2,W1859-1),W1859)*SIGN($I$24)*$K$24,"")</f>
        <v/>
      </c>
      <c r="Z1859" s="153" t="str">
        <f t="shared" ref="Z1859:Z1922" si="879">IF(ISNUMBER(X1859),(IF(X1859=0,0,1))*IF(ABS($I$24)=2,POWER(2,X1859-1),X1859)*SIGN($I$24)*$K$24,"")</f>
        <v/>
      </c>
      <c r="AA1859" s="152" t="str">
        <f t="shared" ref="AA1859:AA1922" si="880">IF(OR(NOT(ISNUMBER(T1859)),W1859&lt;1),"",IF(OR(NOT(ISNUMBER(W1858)),W1858=0),IF(SIGN(Y1859)=1,M1859,N1859),(Y1858*AA1858+(Y1859-Y1858)*IF(SIGN(Y1859)=1,M1859,N1859))/Y1859))</f>
        <v/>
      </c>
      <c r="AB1859" s="152" t="str">
        <f t="shared" ref="AB1859:AB1922" si="881">IF(OR(NOT(ISNUMBER(T1859)),X1859&lt;1),"",IF(OR(NOT(ISNUMBER(X1858)),X1858=0),IF(SIGN(Z1859)=1,N1859,M1859),(Z1858*AB1858+(Z1859-Z1858)*IF(SIGN(Z1859)=1,N1859,M1859))/Z1859))</f>
        <v/>
      </c>
      <c r="AC1859" s="154" t="str">
        <f t="shared" si="862"/>
        <v/>
      </c>
      <c r="AD1859" s="154" t="str">
        <f t="shared" si="863"/>
        <v/>
      </c>
      <c r="AE1859" s="3" t="str">
        <f t="shared" si="864"/>
        <v/>
      </c>
      <c r="AF1859" s="3" t="str">
        <f t="shared" si="865"/>
        <v/>
      </c>
      <c r="AG1859" s="3" t="str">
        <f t="shared" si="866"/>
        <v/>
      </c>
      <c r="AH1859" s="4" t="str">
        <f t="shared" si="867"/>
        <v/>
      </c>
      <c r="AI1859" s="75" t="str">
        <f t="shared" si="868"/>
        <v/>
      </c>
      <c r="AJ1859" s="75" t="str">
        <f t="shared" si="869"/>
        <v/>
      </c>
    </row>
    <row r="1860" spans="1:36" ht="14.25">
      <c r="A1860" s="41" t="str">
        <f t="shared" ref="A1860:A1923" si="882">IFERROR(IF(A1859+1&gt;$C$19,"",A1859+1),"")</f>
        <v/>
      </c>
      <c r="B1860" s="150" t="str">
        <f>IF(ISNUMBER(A1860),INDEX('MetaTrader Import'!$H$13:$J$5893,TRUNC(((A1860-$A$39+1)-1)/3)+1,MOD((A1860-$A$39+1)-1,3)+1),"")</f>
        <v/>
      </c>
      <c r="C1860" s="43" t="str">
        <f t="shared" ref="C1860:C1923" si="883">IF(A1860&lt;&gt;"",E1859,"")</f>
        <v/>
      </c>
      <c r="D1860" s="43" t="str">
        <f t="shared" ca="1" si="873"/>
        <v/>
      </c>
      <c r="E1860" s="43" t="str">
        <f t="shared" ref="E1860:E1923" si="884">IF(A1860&lt;&gt;"",C1860+D1860,"")</f>
        <v/>
      </c>
      <c r="F1860" s="43" t="str">
        <f t="shared" ref="F1860:F1923" si="885">IF(A1860&lt;&gt;"",$C$13*ABS(E1860)/$C$23,"")</f>
        <v/>
      </c>
      <c r="G1860" s="43" t="str">
        <f>IF(A1860&lt;&gt;"",IF(A1860&lt;Data!$G$11*0.25,$C$13/$G$32,IF(A1860&gt;Data!$G$11*0.25,$C$13,$C$13*10)),"")</f>
        <v/>
      </c>
      <c r="H1860" s="43" t="str">
        <f>IF(A1860&lt;&gt;"",IF(Data!$G$9="constant",$C$13,IF(Data!$G$9="squeeze",G1860,F1860)),"")</f>
        <v/>
      </c>
      <c r="I1860" s="38" t="str">
        <f ca="1">IF(ISNUMBER(A1860),NORMINV(RAND(),0,IF(AND(Data!$G$9="squeeze",A1860&lt;Data!$G$11*0.25),$H$32,1)*$C$30*$C$13)*($C$14*$C$12),"")</f>
        <v/>
      </c>
      <c r="J1860" s="42" t="str">
        <f ca="1">IFERROR(IF(Data!$C$6="Real",B1860,I1860+J1859+($C$14*$C$12)*(NORMINV(RAND(),$C$15,CHOOSE($G$13,$C$13,F1860,G1860)))),"")</f>
        <v/>
      </c>
      <c r="K1860" s="88" t="str">
        <f>IF(ISNUMBER(A1860), IF($G$16="fixed",$G$17,MIN(H1860*Data!$C$7*$C$16*0.5,$C$17*Data!$C$7))*$C$12,"")</f>
        <v/>
      </c>
      <c r="L1860" s="42" t="str">
        <f t="shared" ca="1" si="870"/>
        <v/>
      </c>
      <c r="M1860" s="44" t="str">
        <f t="shared" ca="1" si="871"/>
        <v/>
      </c>
      <c r="N1860" s="44" t="str">
        <f t="shared" ca="1" si="872"/>
        <v/>
      </c>
      <c r="O1860" s="108" t="str">
        <f t="shared" ref="O1860:O1923" si="886">IF(ISNUMBER(A1860),$G$12*SLOPE(L1846:L1860,A1846:A1860),"")</f>
        <v/>
      </c>
      <c r="P1860" s="102" t="str">
        <f t="shared" ref="P1860:P1923" si="887">IF(ISNUMBER(A1860),STDEV(L1846:L1860)*$G$12,"")</f>
        <v/>
      </c>
      <c r="Q1860" s="102" t="str">
        <f t="shared" ref="Q1860:Q1923" si="888">IF(ISNUMBER(A1860),SLOPE(P1846:P1860,A1846:A1860),"")</f>
        <v/>
      </c>
      <c r="R1860" s="120" t="str">
        <f t="shared" ref="R1860:R1923" si="889">IF(ISNUMBER(A1860),R1859+S1859,"")</f>
        <v/>
      </c>
      <c r="S1860" s="54" t="str">
        <f t="shared" ref="S1860:S1923" si="890">IF(ISNUMBER(A1860),IF(AND(R1860&lt;$M$24,Q1860&lt;$F$28,ABS(O1860)&lt;$F$27,P1860&lt;$F$26,NOT(ISNUMBER(T1859))),1,0),"")</f>
        <v/>
      </c>
      <c r="T1860" s="5" t="str">
        <f t="shared" ref="T1860:T1923" si="891">IF(ISNUMBER(A1860),IF(S1860=1,L1860,IF(AG1859="Y","",IF(ISNUMBER(T1859),T1859,""))),"")</f>
        <v/>
      </c>
      <c r="U1860" s="152" t="str">
        <f t="shared" si="874"/>
        <v/>
      </c>
      <c r="V1860" s="152" t="str">
        <f t="shared" si="875"/>
        <v/>
      </c>
      <c r="W1860" s="153" t="str">
        <f t="shared" si="876"/>
        <v/>
      </c>
      <c r="X1860" s="153" t="str">
        <f t="shared" si="877"/>
        <v/>
      </c>
      <c r="Y1860" s="153" t="str">
        <f t="shared" si="878"/>
        <v/>
      </c>
      <c r="Z1860" s="153" t="str">
        <f t="shared" si="879"/>
        <v/>
      </c>
      <c r="AA1860" s="152" t="str">
        <f t="shared" si="880"/>
        <v/>
      </c>
      <c r="AB1860" s="152" t="str">
        <f t="shared" si="881"/>
        <v/>
      </c>
      <c r="AC1860" s="154" t="str">
        <f t="shared" ref="AC1860:AC1923" si="892">IFERROR(-SIGN(Y1860)*(AA1860-IF(SIGN(Y1860)=1,N1860,M1860))*$G$12*ABS(Y1860),"")</f>
        <v/>
      </c>
      <c r="AD1860" s="154" t="str">
        <f t="shared" ref="AD1860:AD1923" si="893">IFERROR(SIGN(Z1860)*(AB1860-IF(SIGN(Z1860)=1,M1860,N1860))*$G$12*ABS(Z1860),"")</f>
        <v/>
      </c>
      <c r="AE1860" s="3" t="str">
        <f t="shared" ref="AE1860:AE1923" si="894">IF(ISNUMBER(A1860),IFERROR((IF(ISNUMBER(AC1860),AC1860,0)+IF(ISNUMBER(AD1860),AD1860,0))/(ABS(Y1860)+ABS(Z1860)),0),"")</f>
        <v/>
      </c>
      <c r="AF1860" s="3" t="str">
        <f t="shared" ref="AF1860:AF1923" si="895">IF(ISNUMBER(A1860),IF(ISNUMBER(AC1860),AC1860,0)+IF(ISNUMBER(AD1860),AD1860,0),"")</f>
        <v/>
      </c>
      <c r="AG1860" s="3" t="str">
        <f t="shared" ref="AG1860:AG1923" si="896">IF(NOT(ISNUMBER(T1860)),"",IF(OR(AF1860&gt;$G$24,AF1860&lt;-$H$24,A1860+1&gt;$C$19),"Y","N"))</f>
        <v/>
      </c>
      <c r="AH1860" s="4" t="str">
        <f t="shared" ref="AH1860:AH1923" si="897">IF(AG1860="y",AF1860*10*$C$11,"")</f>
        <v/>
      </c>
      <c r="AI1860" s="75" t="str">
        <f t="shared" ref="AI1860:AI1923" si="898">IF(ISNUMBER(A1860),IF(ISNUMBER(AH1860),AJ1860,AF1860*10*$C$11+AJ1860),"")</f>
        <v/>
      </c>
      <c r="AJ1860" s="75" t="str">
        <f t="shared" ref="AJ1860:AJ1923" si="899">IF(ISNUMBER(A1860),AJ1859+IF(ISNUMBER(AH1860),AH1860,0),"")</f>
        <v/>
      </c>
    </row>
    <row r="1861" spans="1:36" ht="14.25">
      <c r="A1861" s="41" t="str">
        <f t="shared" si="882"/>
        <v/>
      </c>
      <c r="B1861" s="150" t="str">
        <f>IF(ISNUMBER(A1861),INDEX('MetaTrader Import'!$H$13:$J$5893,TRUNC(((A1861-$A$39+1)-1)/3)+1,MOD((A1861-$A$39+1)-1,3)+1),"")</f>
        <v/>
      </c>
      <c r="C1861" s="43" t="str">
        <f t="shared" si="883"/>
        <v/>
      </c>
      <c r="D1861" s="43" t="str">
        <f t="shared" ca="1" si="873"/>
        <v/>
      </c>
      <c r="E1861" s="43" t="str">
        <f t="shared" si="884"/>
        <v/>
      </c>
      <c r="F1861" s="43" t="str">
        <f t="shared" si="885"/>
        <v/>
      </c>
      <c r="G1861" s="43" t="str">
        <f>IF(A1861&lt;&gt;"",IF(A1861&lt;Data!$G$11*0.25,$C$13/$G$32,IF(A1861&gt;Data!$G$11*0.25,$C$13,$C$13*10)),"")</f>
        <v/>
      </c>
      <c r="H1861" s="43" t="str">
        <f>IF(A1861&lt;&gt;"",IF(Data!$G$9="constant",$C$13,IF(Data!$G$9="squeeze",G1861,F1861)),"")</f>
        <v/>
      </c>
      <c r="I1861" s="38" t="str">
        <f ca="1">IF(ISNUMBER(A1861),NORMINV(RAND(),0,IF(AND(Data!$G$9="squeeze",A1861&lt;Data!$G$11*0.25),$H$32,1)*$C$30*$C$13)*($C$14*$C$12),"")</f>
        <v/>
      </c>
      <c r="J1861" s="42" t="str">
        <f ca="1">IFERROR(IF(Data!$C$6="Real",B1861,I1861+J1860+($C$14*$C$12)*(NORMINV(RAND(),$C$15,CHOOSE($G$13,$C$13,F1861,G1861)))),"")</f>
        <v/>
      </c>
      <c r="K1861" s="88" t="str">
        <f>IF(ISNUMBER(A1861), IF($G$16="fixed",$G$17,MIN(H1861*Data!$C$7*$C$16*0.5,$C$17*Data!$C$7))*$C$12,"")</f>
        <v/>
      </c>
      <c r="L1861" s="42" t="str">
        <f t="shared" ca="1" si="870"/>
        <v/>
      </c>
      <c r="M1861" s="44" t="str">
        <f t="shared" ca="1" si="871"/>
        <v/>
      </c>
      <c r="N1861" s="44" t="str">
        <f t="shared" ca="1" si="872"/>
        <v/>
      </c>
      <c r="O1861" s="108" t="str">
        <f t="shared" si="886"/>
        <v/>
      </c>
      <c r="P1861" s="102" t="str">
        <f t="shared" si="887"/>
        <v/>
      </c>
      <c r="Q1861" s="102" t="str">
        <f t="shared" si="888"/>
        <v/>
      </c>
      <c r="R1861" s="120" t="str">
        <f t="shared" si="889"/>
        <v/>
      </c>
      <c r="S1861" s="54" t="str">
        <f t="shared" si="890"/>
        <v/>
      </c>
      <c r="T1861" s="5" t="str">
        <f t="shared" si="891"/>
        <v/>
      </c>
      <c r="U1861" s="152" t="str">
        <f t="shared" si="874"/>
        <v/>
      </c>
      <c r="V1861" s="152" t="str">
        <f t="shared" si="875"/>
        <v/>
      </c>
      <c r="W1861" s="153" t="str">
        <f t="shared" si="876"/>
        <v/>
      </c>
      <c r="X1861" s="153" t="str">
        <f t="shared" si="877"/>
        <v/>
      </c>
      <c r="Y1861" s="153" t="str">
        <f t="shared" si="878"/>
        <v/>
      </c>
      <c r="Z1861" s="153" t="str">
        <f t="shared" si="879"/>
        <v/>
      </c>
      <c r="AA1861" s="152" t="str">
        <f t="shared" si="880"/>
        <v/>
      </c>
      <c r="AB1861" s="152" t="str">
        <f t="shared" si="881"/>
        <v/>
      </c>
      <c r="AC1861" s="154" t="str">
        <f t="shared" si="892"/>
        <v/>
      </c>
      <c r="AD1861" s="154" t="str">
        <f t="shared" si="893"/>
        <v/>
      </c>
      <c r="AE1861" s="3" t="str">
        <f t="shared" si="894"/>
        <v/>
      </c>
      <c r="AF1861" s="3" t="str">
        <f t="shared" si="895"/>
        <v/>
      </c>
      <c r="AG1861" s="3" t="str">
        <f t="shared" si="896"/>
        <v/>
      </c>
      <c r="AH1861" s="4" t="str">
        <f t="shared" si="897"/>
        <v/>
      </c>
      <c r="AI1861" s="75" t="str">
        <f t="shared" si="898"/>
        <v/>
      </c>
      <c r="AJ1861" s="75" t="str">
        <f t="shared" si="899"/>
        <v/>
      </c>
    </row>
    <row r="1862" spans="1:36" ht="14.25">
      <c r="A1862" s="41" t="str">
        <f t="shared" si="882"/>
        <v/>
      </c>
      <c r="B1862" s="150" t="str">
        <f>IF(ISNUMBER(A1862),INDEX('MetaTrader Import'!$H$13:$J$5893,TRUNC(((A1862-$A$39+1)-1)/3)+1,MOD((A1862-$A$39+1)-1,3)+1),"")</f>
        <v/>
      </c>
      <c r="C1862" s="43" t="str">
        <f t="shared" si="883"/>
        <v/>
      </c>
      <c r="D1862" s="43" t="str">
        <f t="shared" ca="1" si="873"/>
        <v/>
      </c>
      <c r="E1862" s="43" t="str">
        <f t="shared" si="884"/>
        <v/>
      </c>
      <c r="F1862" s="43" t="str">
        <f t="shared" si="885"/>
        <v/>
      </c>
      <c r="G1862" s="43" t="str">
        <f>IF(A1862&lt;&gt;"",IF(A1862&lt;Data!$G$11*0.25,$C$13/$G$32,IF(A1862&gt;Data!$G$11*0.25,$C$13,$C$13*10)),"")</f>
        <v/>
      </c>
      <c r="H1862" s="43" t="str">
        <f>IF(A1862&lt;&gt;"",IF(Data!$G$9="constant",$C$13,IF(Data!$G$9="squeeze",G1862,F1862)),"")</f>
        <v/>
      </c>
      <c r="I1862" s="38" t="str">
        <f ca="1">IF(ISNUMBER(A1862),NORMINV(RAND(),0,IF(AND(Data!$G$9="squeeze",A1862&lt;Data!$G$11*0.25),$H$32,1)*$C$30*$C$13)*($C$14*$C$12),"")</f>
        <v/>
      </c>
      <c r="J1862" s="42" t="str">
        <f ca="1">IFERROR(IF(Data!$C$6="Real",B1862,I1862+J1861+($C$14*$C$12)*(NORMINV(RAND(),$C$15,CHOOSE($G$13,$C$13,F1862,G1862)))),"")</f>
        <v/>
      </c>
      <c r="K1862" s="88" t="str">
        <f>IF(ISNUMBER(A1862), IF($G$16="fixed",$G$17,MIN(H1862*Data!$C$7*$C$16*0.5,$C$17*Data!$C$7))*$C$12,"")</f>
        <v/>
      </c>
      <c r="L1862" s="42" t="str">
        <f t="shared" ref="L1862:L1925" ca="1" si="900">IFERROR(J1862,"")</f>
        <v/>
      </c>
      <c r="M1862" s="44" t="str">
        <f t="shared" ref="M1862:M1925" ca="1" si="901">IFERROR(L1862+K1862*0.5,"")</f>
        <v/>
      </c>
      <c r="N1862" s="44" t="str">
        <f t="shared" ref="N1862:N1925" ca="1" si="902">IFERROR(L1862-K1862*0.5,"")</f>
        <v/>
      </c>
      <c r="O1862" s="108" t="str">
        <f t="shared" si="886"/>
        <v/>
      </c>
      <c r="P1862" s="102" t="str">
        <f t="shared" si="887"/>
        <v/>
      </c>
      <c r="Q1862" s="102" t="str">
        <f t="shared" si="888"/>
        <v/>
      </c>
      <c r="R1862" s="120" t="str">
        <f t="shared" si="889"/>
        <v/>
      </c>
      <c r="S1862" s="54" t="str">
        <f t="shared" si="890"/>
        <v/>
      </c>
      <c r="T1862" s="5" t="str">
        <f t="shared" si="891"/>
        <v/>
      </c>
      <c r="U1862" s="152" t="str">
        <f t="shared" si="874"/>
        <v/>
      </c>
      <c r="V1862" s="152" t="str">
        <f t="shared" si="875"/>
        <v/>
      </c>
      <c r="W1862" s="153" t="str">
        <f t="shared" si="876"/>
        <v/>
      </c>
      <c r="X1862" s="153" t="str">
        <f t="shared" si="877"/>
        <v/>
      </c>
      <c r="Y1862" s="153" t="str">
        <f t="shared" si="878"/>
        <v/>
      </c>
      <c r="Z1862" s="153" t="str">
        <f t="shared" si="879"/>
        <v/>
      </c>
      <c r="AA1862" s="152" t="str">
        <f t="shared" si="880"/>
        <v/>
      </c>
      <c r="AB1862" s="152" t="str">
        <f t="shared" si="881"/>
        <v/>
      </c>
      <c r="AC1862" s="154" t="str">
        <f t="shared" si="892"/>
        <v/>
      </c>
      <c r="AD1862" s="154" t="str">
        <f t="shared" si="893"/>
        <v/>
      </c>
      <c r="AE1862" s="3" t="str">
        <f t="shared" si="894"/>
        <v/>
      </c>
      <c r="AF1862" s="3" t="str">
        <f t="shared" si="895"/>
        <v/>
      </c>
      <c r="AG1862" s="3" t="str">
        <f t="shared" si="896"/>
        <v/>
      </c>
      <c r="AH1862" s="4" t="str">
        <f t="shared" si="897"/>
        <v/>
      </c>
      <c r="AI1862" s="75" t="str">
        <f t="shared" si="898"/>
        <v/>
      </c>
      <c r="AJ1862" s="75" t="str">
        <f t="shared" si="899"/>
        <v/>
      </c>
    </row>
    <row r="1863" spans="1:36" ht="14.25">
      <c r="A1863" s="41" t="str">
        <f t="shared" si="882"/>
        <v/>
      </c>
      <c r="B1863" s="150" t="str">
        <f>IF(ISNUMBER(A1863),INDEX('MetaTrader Import'!$H$13:$J$5893,TRUNC(((A1863-$A$39+1)-1)/3)+1,MOD((A1863-$A$39+1)-1,3)+1),"")</f>
        <v/>
      </c>
      <c r="C1863" s="43" t="str">
        <f t="shared" si="883"/>
        <v/>
      </c>
      <c r="D1863" s="43" t="str">
        <f t="shared" ca="1" si="873"/>
        <v/>
      </c>
      <c r="E1863" s="43" t="str">
        <f t="shared" si="884"/>
        <v/>
      </c>
      <c r="F1863" s="43" t="str">
        <f t="shared" si="885"/>
        <v/>
      </c>
      <c r="G1863" s="43" t="str">
        <f>IF(A1863&lt;&gt;"",IF(A1863&lt;Data!$G$11*0.25,$C$13/$G$32,IF(A1863&gt;Data!$G$11*0.25,$C$13,$C$13*10)),"")</f>
        <v/>
      </c>
      <c r="H1863" s="43" t="str">
        <f>IF(A1863&lt;&gt;"",IF(Data!$G$9="constant",$C$13,IF(Data!$G$9="squeeze",G1863,F1863)),"")</f>
        <v/>
      </c>
      <c r="I1863" s="38" t="str">
        <f ca="1">IF(ISNUMBER(A1863),NORMINV(RAND(),0,IF(AND(Data!$G$9="squeeze",A1863&lt;Data!$G$11*0.25),$H$32,1)*$C$30*$C$13)*($C$14*$C$12),"")</f>
        <v/>
      </c>
      <c r="J1863" s="42" t="str">
        <f ca="1">IFERROR(IF(Data!$C$6="Real",B1863,I1863+J1862+($C$14*$C$12)*(NORMINV(RAND(),$C$15,CHOOSE($G$13,$C$13,F1863,G1863)))),"")</f>
        <v/>
      </c>
      <c r="K1863" s="88" t="str">
        <f>IF(ISNUMBER(A1863), IF($G$16="fixed",$G$17,MIN(H1863*Data!$C$7*$C$16*0.5,$C$17*Data!$C$7))*$C$12,"")</f>
        <v/>
      </c>
      <c r="L1863" s="42" t="str">
        <f t="shared" ca="1" si="900"/>
        <v/>
      </c>
      <c r="M1863" s="44" t="str">
        <f t="shared" ca="1" si="901"/>
        <v/>
      </c>
      <c r="N1863" s="44" t="str">
        <f t="shared" ca="1" si="902"/>
        <v/>
      </c>
      <c r="O1863" s="108" t="str">
        <f t="shared" si="886"/>
        <v/>
      </c>
      <c r="P1863" s="102" t="str">
        <f t="shared" si="887"/>
        <v/>
      </c>
      <c r="Q1863" s="102" t="str">
        <f t="shared" si="888"/>
        <v/>
      </c>
      <c r="R1863" s="120" t="str">
        <f t="shared" si="889"/>
        <v/>
      </c>
      <c r="S1863" s="54" t="str">
        <f t="shared" si="890"/>
        <v/>
      </c>
      <c r="T1863" s="5" t="str">
        <f t="shared" si="891"/>
        <v/>
      </c>
      <c r="U1863" s="152" t="str">
        <f t="shared" si="874"/>
        <v/>
      </c>
      <c r="V1863" s="152" t="str">
        <f t="shared" si="875"/>
        <v/>
      </c>
      <c r="W1863" s="153" t="str">
        <f t="shared" si="876"/>
        <v/>
      </c>
      <c r="X1863" s="153" t="str">
        <f t="shared" si="877"/>
        <v/>
      </c>
      <c r="Y1863" s="153" t="str">
        <f t="shared" si="878"/>
        <v/>
      </c>
      <c r="Z1863" s="153" t="str">
        <f t="shared" si="879"/>
        <v/>
      </c>
      <c r="AA1863" s="152" t="str">
        <f t="shared" si="880"/>
        <v/>
      </c>
      <c r="AB1863" s="152" t="str">
        <f t="shared" si="881"/>
        <v/>
      </c>
      <c r="AC1863" s="154" t="str">
        <f t="shared" si="892"/>
        <v/>
      </c>
      <c r="AD1863" s="154" t="str">
        <f t="shared" si="893"/>
        <v/>
      </c>
      <c r="AE1863" s="3" t="str">
        <f t="shared" si="894"/>
        <v/>
      </c>
      <c r="AF1863" s="3" t="str">
        <f t="shared" si="895"/>
        <v/>
      </c>
      <c r="AG1863" s="3" t="str">
        <f t="shared" si="896"/>
        <v/>
      </c>
      <c r="AH1863" s="4" t="str">
        <f t="shared" si="897"/>
        <v/>
      </c>
      <c r="AI1863" s="75" t="str">
        <f t="shared" si="898"/>
        <v/>
      </c>
      <c r="AJ1863" s="75" t="str">
        <f t="shared" si="899"/>
        <v/>
      </c>
    </row>
    <row r="1864" spans="1:36" ht="14.25">
      <c r="A1864" s="41" t="str">
        <f t="shared" si="882"/>
        <v/>
      </c>
      <c r="B1864" s="150" t="str">
        <f>IF(ISNUMBER(A1864),INDEX('MetaTrader Import'!$H$13:$J$5893,TRUNC(((A1864-$A$39+1)-1)/3)+1,MOD((A1864-$A$39+1)-1,3)+1),"")</f>
        <v/>
      </c>
      <c r="C1864" s="43" t="str">
        <f t="shared" si="883"/>
        <v/>
      </c>
      <c r="D1864" s="43" t="str">
        <f t="shared" ca="1" si="873"/>
        <v/>
      </c>
      <c r="E1864" s="43" t="str">
        <f t="shared" si="884"/>
        <v/>
      </c>
      <c r="F1864" s="43" t="str">
        <f t="shared" si="885"/>
        <v/>
      </c>
      <c r="G1864" s="43" t="str">
        <f>IF(A1864&lt;&gt;"",IF(A1864&lt;Data!$G$11*0.25,$C$13/$G$32,IF(A1864&gt;Data!$G$11*0.25,$C$13,$C$13*10)),"")</f>
        <v/>
      </c>
      <c r="H1864" s="43" t="str">
        <f>IF(A1864&lt;&gt;"",IF(Data!$G$9="constant",$C$13,IF(Data!$G$9="squeeze",G1864,F1864)),"")</f>
        <v/>
      </c>
      <c r="I1864" s="38" t="str">
        <f ca="1">IF(ISNUMBER(A1864),NORMINV(RAND(),0,IF(AND(Data!$G$9="squeeze",A1864&lt;Data!$G$11*0.25),$H$32,1)*$C$30*$C$13)*($C$14*$C$12),"")</f>
        <v/>
      </c>
      <c r="J1864" s="42" t="str">
        <f ca="1">IFERROR(IF(Data!$C$6="Real",B1864,I1864+J1863+($C$14*$C$12)*(NORMINV(RAND(),$C$15,CHOOSE($G$13,$C$13,F1864,G1864)))),"")</f>
        <v/>
      </c>
      <c r="K1864" s="88" t="str">
        <f>IF(ISNUMBER(A1864), IF($G$16="fixed",$G$17,MIN(H1864*Data!$C$7*$C$16*0.5,$C$17*Data!$C$7))*$C$12,"")</f>
        <v/>
      </c>
      <c r="L1864" s="42" t="str">
        <f t="shared" ca="1" si="900"/>
        <v/>
      </c>
      <c r="M1864" s="44" t="str">
        <f t="shared" ca="1" si="901"/>
        <v/>
      </c>
      <c r="N1864" s="44" t="str">
        <f t="shared" ca="1" si="902"/>
        <v/>
      </c>
      <c r="O1864" s="108" t="str">
        <f t="shared" si="886"/>
        <v/>
      </c>
      <c r="P1864" s="102" t="str">
        <f t="shared" si="887"/>
        <v/>
      </c>
      <c r="Q1864" s="102" t="str">
        <f t="shared" si="888"/>
        <v/>
      </c>
      <c r="R1864" s="120" t="str">
        <f t="shared" si="889"/>
        <v/>
      </c>
      <c r="S1864" s="54" t="str">
        <f t="shared" si="890"/>
        <v/>
      </c>
      <c r="T1864" s="5" t="str">
        <f t="shared" si="891"/>
        <v/>
      </c>
      <c r="U1864" s="152" t="str">
        <f t="shared" si="874"/>
        <v/>
      </c>
      <c r="V1864" s="152" t="str">
        <f t="shared" si="875"/>
        <v/>
      </c>
      <c r="W1864" s="153" t="str">
        <f t="shared" si="876"/>
        <v/>
      </c>
      <c r="X1864" s="153" t="str">
        <f t="shared" si="877"/>
        <v/>
      </c>
      <c r="Y1864" s="153" t="str">
        <f t="shared" si="878"/>
        <v/>
      </c>
      <c r="Z1864" s="153" t="str">
        <f t="shared" si="879"/>
        <v/>
      </c>
      <c r="AA1864" s="152" t="str">
        <f t="shared" si="880"/>
        <v/>
      </c>
      <c r="AB1864" s="152" t="str">
        <f t="shared" si="881"/>
        <v/>
      </c>
      <c r="AC1864" s="154" t="str">
        <f t="shared" si="892"/>
        <v/>
      </c>
      <c r="AD1864" s="154" t="str">
        <f t="shared" si="893"/>
        <v/>
      </c>
      <c r="AE1864" s="3" t="str">
        <f t="shared" si="894"/>
        <v/>
      </c>
      <c r="AF1864" s="3" t="str">
        <f t="shared" si="895"/>
        <v/>
      </c>
      <c r="AG1864" s="3" t="str">
        <f t="shared" si="896"/>
        <v/>
      </c>
      <c r="AH1864" s="4" t="str">
        <f t="shared" si="897"/>
        <v/>
      </c>
      <c r="AI1864" s="75" t="str">
        <f t="shared" si="898"/>
        <v/>
      </c>
      <c r="AJ1864" s="75" t="str">
        <f t="shared" si="899"/>
        <v/>
      </c>
    </row>
    <row r="1865" spans="1:36" ht="14.25">
      <c r="A1865" s="41" t="str">
        <f t="shared" si="882"/>
        <v/>
      </c>
      <c r="B1865" s="150" t="str">
        <f>IF(ISNUMBER(A1865),INDEX('MetaTrader Import'!$H$13:$J$5893,TRUNC(((A1865-$A$39+1)-1)/3)+1,MOD((A1865-$A$39+1)-1,3)+1),"")</f>
        <v/>
      </c>
      <c r="C1865" s="43" t="str">
        <f t="shared" si="883"/>
        <v/>
      </c>
      <c r="D1865" s="43" t="str">
        <f t="shared" ca="1" si="873"/>
        <v/>
      </c>
      <c r="E1865" s="43" t="str">
        <f t="shared" si="884"/>
        <v/>
      </c>
      <c r="F1865" s="43" t="str">
        <f t="shared" si="885"/>
        <v/>
      </c>
      <c r="G1865" s="43" t="str">
        <f>IF(A1865&lt;&gt;"",IF(A1865&lt;Data!$G$11*0.25,$C$13/$G$32,IF(A1865&gt;Data!$G$11*0.25,$C$13,$C$13*10)),"")</f>
        <v/>
      </c>
      <c r="H1865" s="43" t="str">
        <f>IF(A1865&lt;&gt;"",IF(Data!$G$9="constant",$C$13,IF(Data!$G$9="squeeze",G1865,F1865)),"")</f>
        <v/>
      </c>
      <c r="I1865" s="38" t="str">
        <f ca="1">IF(ISNUMBER(A1865),NORMINV(RAND(),0,IF(AND(Data!$G$9="squeeze",A1865&lt;Data!$G$11*0.25),$H$32,1)*$C$30*$C$13)*($C$14*$C$12),"")</f>
        <v/>
      </c>
      <c r="J1865" s="42" t="str">
        <f ca="1">IFERROR(IF(Data!$C$6="Real",B1865,I1865+J1864+($C$14*$C$12)*(NORMINV(RAND(),$C$15,CHOOSE($G$13,$C$13,F1865,G1865)))),"")</f>
        <v/>
      </c>
      <c r="K1865" s="88" t="str">
        <f>IF(ISNUMBER(A1865), IF($G$16="fixed",$G$17,MIN(H1865*Data!$C$7*$C$16*0.5,$C$17*Data!$C$7))*$C$12,"")</f>
        <v/>
      </c>
      <c r="L1865" s="42" t="str">
        <f t="shared" ca="1" si="900"/>
        <v/>
      </c>
      <c r="M1865" s="44" t="str">
        <f t="shared" ca="1" si="901"/>
        <v/>
      </c>
      <c r="N1865" s="44" t="str">
        <f t="shared" ca="1" si="902"/>
        <v/>
      </c>
      <c r="O1865" s="108" t="str">
        <f t="shared" si="886"/>
        <v/>
      </c>
      <c r="P1865" s="102" t="str">
        <f t="shared" si="887"/>
        <v/>
      </c>
      <c r="Q1865" s="102" t="str">
        <f t="shared" si="888"/>
        <v/>
      </c>
      <c r="R1865" s="120" t="str">
        <f t="shared" si="889"/>
        <v/>
      </c>
      <c r="S1865" s="54" t="str">
        <f t="shared" si="890"/>
        <v/>
      </c>
      <c r="T1865" s="5" t="str">
        <f t="shared" si="891"/>
        <v/>
      </c>
      <c r="U1865" s="152" t="str">
        <f t="shared" si="874"/>
        <v/>
      </c>
      <c r="V1865" s="152" t="str">
        <f t="shared" si="875"/>
        <v/>
      </c>
      <c r="W1865" s="153" t="str">
        <f t="shared" si="876"/>
        <v/>
      </c>
      <c r="X1865" s="153" t="str">
        <f t="shared" si="877"/>
        <v/>
      </c>
      <c r="Y1865" s="153" t="str">
        <f t="shared" si="878"/>
        <v/>
      </c>
      <c r="Z1865" s="153" t="str">
        <f t="shared" si="879"/>
        <v/>
      </c>
      <c r="AA1865" s="152" t="str">
        <f t="shared" si="880"/>
        <v/>
      </c>
      <c r="AB1865" s="152" t="str">
        <f t="shared" si="881"/>
        <v/>
      </c>
      <c r="AC1865" s="154" t="str">
        <f t="shared" si="892"/>
        <v/>
      </c>
      <c r="AD1865" s="154" t="str">
        <f t="shared" si="893"/>
        <v/>
      </c>
      <c r="AE1865" s="3" t="str">
        <f t="shared" si="894"/>
        <v/>
      </c>
      <c r="AF1865" s="3" t="str">
        <f t="shared" si="895"/>
        <v/>
      </c>
      <c r="AG1865" s="3" t="str">
        <f t="shared" si="896"/>
        <v/>
      </c>
      <c r="AH1865" s="4" t="str">
        <f t="shared" si="897"/>
        <v/>
      </c>
      <c r="AI1865" s="75" t="str">
        <f t="shared" si="898"/>
        <v/>
      </c>
      <c r="AJ1865" s="75" t="str">
        <f t="shared" si="899"/>
        <v/>
      </c>
    </row>
    <row r="1866" spans="1:36" ht="14.25">
      <c r="A1866" s="41" t="str">
        <f t="shared" si="882"/>
        <v/>
      </c>
      <c r="B1866" s="150" t="str">
        <f>IF(ISNUMBER(A1866),INDEX('MetaTrader Import'!$H$13:$J$5893,TRUNC(((A1866-$A$39+1)-1)/3)+1,MOD((A1866-$A$39+1)-1,3)+1),"")</f>
        <v/>
      </c>
      <c r="C1866" s="43" t="str">
        <f t="shared" si="883"/>
        <v/>
      </c>
      <c r="D1866" s="43" t="str">
        <f t="shared" ca="1" si="873"/>
        <v/>
      </c>
      <c r="E1866" s="43" t="str">
        <f t="shared" si="884"/>
        <v/>
      </c>
      <c r="F1866" s="43" t="str">
        <f t="shared" si="885"/>
        <v/>
      </c>
      <c r="G1866" s="43" t="str">
        <f>IF(A1866&lt;&gt;"",IF(A1866&lt;Data!$G$11*0.25,$C$13/$G$32,IF(A1866&gt;Data!$G$11*0.25,$C$13,$C$13*10)),"")</f>
        <v/>
      </c>
      <c r="H1866" s="43" t="str">
        <f>IF(A1866&lt;&gt;"",IF(Data!$G$9="constant",$C$13,IF(Data!$G$9="squeeze",G1866,F1866)),"")</f>
        <v/>
      </c>
      <c r="I1866" s="38" t="str">
        <f ca="1">IF(ISNUMBER(A1866),NORMINV(RAND(),0,IF(AND(Data!$G$9="squeeze",A1866&lt;Data!$G$11*0.25),$H$32,1)*$C$30*$C$13)*($C$14*$C$12),"")</f>
        <v/>
      </c>
      <c r="J1866" s="42" t="str">
        <f ca="1">IFERROR(IF(Data!$C$6="Real",B1866,I1866+J1865+($C$14*$C$12)*(NORMINV(RAND(),$C$15,CHOOSE($G$13,$C$13,F1866,G1866)))),"")</f>
        <v/>
      </c>
      <c r="K1866" s="88" t="str">
        <f>IF(ISNUMBER(A1866), IF($G$16="fixed",$G$17,MIN(H1866*Data!$C$7*$C$16*0.5,$C$17*Data!$C$7))*$C$12,"")</f>
        <v/>
      </c>
      <c r="L1866" s="42" t="str">
        <f t="shared" ca="1" si="900"/>
        <v/>
      </c>
      <c r="M1866" s="44" t="str">
        <f t="shared" ca="1" si="901"/>
        <v/>
      </c>
      <c r="N1866" s="44" t="str">
        <f t="shared" ca="1" si="902"/>
        <v/>
      </c>
      <c r="O1866" s="108" t="str">
        <f t="shared" si="886"/>
        <v/>
      </c>
      <c r="P1866" s="102" t="str">
        <f t="shared" si="887"/>
        <v/>
      </c>
      <c r="Q1866" s="102" t="str">
        <f t="shared" si="888"/>
        <v/>
      </c>
      <c r="R1866" s="120" t="str">
        <f t="shared" si="889"/>
        <v/>
      </c>
      <c r="S1866" s="54" t="str">
        <f t="shared" si="890"/>
        <v/>
      </c>
      <c r="T1866" s="5" t="str">
        <f t="shared" si="891"/>
        <v/>
      </c>
      <c r="U1866" s="152" t="str">
        <f t="shared" si="874"/>
        <v/>
      </c>
      <c r="V1866" s="152" t="str">
        <f t="shared" si="875"/>
        <v/>
      </c>
      <c r="W1866" s="153" t="str">
        <f t="shared" si="876"/>
        <v/>
      </c>
      <c r="X1866" s="153" t="str">
        <f t="shared" si="877"/>
        <v/>
      </c>
      <c r="Y1866" s="153" t="str">
        <f t="shared" si="878"/>
        <v/>
      </c>
      <c r="Z1866" s="153" t="str">
        <f t="shared" si="879"/>
        <v/>
      </c>
      <c r="AA1866" s="152" t="str">
        <f t="shared" si="880"/>
        <v/>
      </c>
      <c r="AB1866" s="152" t="str">
        <f t="shared" si="881"/>
        <v/>
      </c>
      <c r="AC1866" s="154" t="str">
        <f t="shared" si="892"/>
        <v/>
      </c>
      <c r="AD1866" s="154" t="str">
        <f t="shared" si="893"/>
        <v/>
      </c>
      <c r="AE1866" s="3" t="str">
        <f t="shared" si="894"/>
        <v/>
      </c>
      <c r="AF1866" s="3" t="str">
        <f t="shared" si="895"/>
        <v/>
      </c>
      <c r="AG1866" s="3" t="str">
        <f t="shared" si="896"/>
        <v/>
      </c>
      <c r="AH1866" s="4" t="str">
        <f t="shared" si="897"/>
        <v/>
      </c>
      <c r="AI1866" s="75" t="str">
        <f t="shared" si="898"/>
        <v/>
      </c>
      <c r="AJ1866" s="75" t="str">
        <f t="shared" si="899"/>
        <v/>
      </c>
    </row>
    <row r="1867" spans="1:36" ht="14.25">
      <c r="A1867" s="41" t="str">
        <f t="shared" si="882"/>
        <v/>
      </c>
      <c r="B1867" s="150" t="str">
        <f>IF(ISNUMBER(A1867),INDEX('MetaTrader Import'!$H$13:$J$5893,TRUNC(((A1867-$A$39+1)-1)/3)+1,MOD((A1867-$A$39+1)-1,3)+1),"")</f>
        <v/>
      </c>
      <c r="C1867" s="43" t="str">
        <f t="shared" si="883"/>
        <v/>
      </c>
      <c r="D1867" s="43" t="str">
        <f t="shared" ca="1" si="873"/>
        <v/>
      </c>
      <c r="E1867" s="43" t="str">
        <f t="shared" si="884"/>
        <v/>
      </c>
      <c r="F1867" s="43" t="str">
        <f t="shared" si="885"/>
        <v/>
      </c>
      <c r="G1867" s="43" t="str">
        <f>IF(A1867&lt;&gt;"",IF(A1867&lt;Data!$G$11*0.25,$C$13/$G$32,IF(A1867&gt;Data!$G$11*0.25,$C$13,$C$13*10)),"")</f>
        <v/>
      </c>
      <c r="H1867" s="43" t="str">
        <f>IF(A1867&lt;&gt;"",IF(Data!$G$9="constant",$C$13,IF(Data!$G$9="squeeze",G1867,F1867)),"")</f>
        <v/>
      </c>
      <c r="I1867" s="38" t="str">
        <f ca="1">IF(ISNUMBER(A1867),NORMINV(RAND(),0,IF(AND(Data!$G$9="squeeze",A1867&lt;Data!$G$11*0.25),$H$32,1)*$C$30*$C$13)*($C$14*$C$12),"")</f>
        <v/>
      </c>
      <c r="J1867" s="42" t="str">
        <f ca="1">IFERROR(IF(Data!$C$6="Real",B1867,I1867+J1866+($C$14*$C$12)*(NORMINV(RAND(),$C$15,CHOOSE($G$13,$C$13,F1867,G1867)))),"")</f>
        <v/>
      </c>
      <c r="K1867" s="88" t="str">
        <f>IF(ISNUMBER(A1867), IF($G$16="fixed",$G$17,MIN(H1867*Data!$C$7*$C$16*0.5,$C$17*Data!$C$7))*$C$12,"")</f>
        <v/>
      </c>
      <c r="L1867" s="42" t="str">
        <f t="shared" ca="1" si="900"/>
        <v/>
      </c>
      <c r="M1867" s="44" t="str">
        <f t="shared" ca="1" si="901"/>
        <v/>
      </c>
      <c r="N1867" s="44" t="str">
        <f t="shared" ca="1" si="902"/>
        <v/>
      </c>
      <c r="O1867" s="108" t="str">
        <f t="shared" si="886"/>
        <v/>
      </c>
      <c r="P1867" s="102" t="str">
        <f t="shared" si="887"/>
        <v/>
      </c>
      <c r="Q1867" s="102" t="str">
        <f t="shared" si="888"/>
        <v/>
      </c>
      <c r="R1867" s="120" t="str">
        <f t="shared" si="889"/>
        <v/>
      </c>
      <c r="S1867" s="54" t="str">
        <f t="shared" si="890"/>
        <v/>
      </c>
      <c r="T1867" s="5" t="str">
        <f t="shared" si="891"/>
        <v/>
      </c>
      <c r="U1867" s="152" t="str">
        <f t="shared" si="874"/>
        <v/>
      </c>
      <c r="V1867" s="152" t="str">
        <f t="shared" si="875"/>
        <v/>
      </c>
      <c r="W1867" s="153" t="str">
        <f t="shared" si="876"/>
        <v/>
      </c>
      <c r="X1867" s="153" t="str">
        <f t="shared" si="877"/>
        <v/>
      </c>
      <c r="Y1867" s="153" t="str">
        <f t="shared" si="878"/>
        <v/>
      </c>
      <c r="Z1867" s="153" t="str">
        <f t="shared" si="879"/>
        <v/>
      </c>
      <c r="AA1867" s="152" t="str">
        <f t="shared" si="880"/>
        <v/>
      </c>
      <c r="AB1867" s="152" t="str">
        <f t="shared" si="881"/>
        <v/>
      </c>
      <c r="AC1867" s="154" t="str">
        <f t="shared" si="892"/>
        <v/>
      </c>
      <c r="AD1867" s="154" t="str">
        <f t="shared" si="893"/>
        <v/>
      </c>
      <c r="AE1867" s="3" t="str">
        <f t="shared" si="894"/>
        <v/>
      </c>
      <c r="AF1867" s="3" t="str">
        <f t="shared" si="895"/>
        <v/>
      </c>
      <c r="AG1867" s="3" t="str">
        <f t="shared" si="896"/>
        <v/>
      </c>
      <c r="AH1867" s="4" t="str">
        <f t="shared" si="897"/>
        <v/>
      </c>
      <c r="AI1867" s="75" t="str">
        <f t="shared" si="898"/>
        <v/>
      </c>
      <c r="AJ1867" s="75" t="str">
        <f t="shared" si="899"/>
        <v/>
      </c>
    </row>
    <row r="1868" spans="1:36" ht="14.25">
      <c r="A1868" s="41" t="str">
        <f t="shared" si="882"/>
        <v/>
      </c>
      <c r="B1868" s="150" t="str">
        <f>IF(ISNUMBER(A1868),INDEX('MetaTrader Import'!$H$13:$J$5893,TRUNC(((A1868-$A$39+1)-1)/3)+1,MOD((A1868-$A$39+1)-1,3)+1),"")</f>
        <v/>
      </c>
      <c r="C1868" s="43" t="str">
        <f t="shared" si="883"/>
        <v/>
      </c>
      <c r="D1868" s="43" t="str">
        <f t="shared" ca="1" si="873"/>
        <v/>
      </c>
      <c r="E1868" s="43" t="str">
        <f t="shared" si="884"/>
        <v/>
      </c>
      <c r="F1868" s="43" t="str">
        <f t="shared" si="885"/>
        <v/>
      </c>
      <c r="G1868" s="43" t="str">
        <f>IF(A1868&lt;&gt;"",IF(A1868&lt;Data!$G$11*0.25,$C$13/$G$32,IF(A1868&gt;Data!$G$11*0.25,$C$13,$C$13*10)),"")</f>
        <v/>
      </c>
      <c r="H1868" s="43" t="str">
        <f>IF(A1868&lt;&gt;"",IF(Data!$G$9="constant",$C$13,IF(Data!$G$9="squeeze",G1868,F1868)),"")</f>
        <v/>
      </c>
      <c r="I1868" s="38" t="str">
        <f ca="1">IF(ISNUMBER(A1868),NORMINV(RAND(),0,IF(AND(Data!$G$9="squeeze",A1868&lt;Data!$G$11*0.25),$H$32,1)*$C$30*$C$13)*($C$14*$C$12),"")</f>
        <v/>
      </c>
      <c r="J1868" s="42" t="str">
        <f ca="1">IFERROR(IF(Data!$C$6="Real",B1868,I1868+J1867+($C$14*$C$12)*(NORMINV(RAND(),$C$15,CHOOSE($G$13,$C$13,F1868,G1868)))),"")</f>
        <v/>
      </c>
      <c r="K1868" s="88" t="str">
        <f>IF(ISNUMBER(A1868), IF($G$16="fixed",$G$17,MIN(H1868*Data!$C$7*$C$16*0.5,$C$17*Data!$C$7))*$C$12,"")</f>
        <v/>
      </c>
      <c r="L1868" s="42" t="str">
        <f t="shared" ca="1" si="900"/>
        <v/>
      </c>
      <c r="M1868" s="44" t="str">
        <f t="shared" ca="1" si="901"/>
        <v/>
      </c>
      <c r="N1868" s="44" t="str">
        <f t="shared" ca="1" si="902"/>
        <v/>
      </c>
      <c r="O1868" s="108" t="str">
        <f t="shared" si="886"/>
        <v/>
      </c>
      <c r="P1868" s="102" t="str">
        <f t="shared" si="887"/>
        <v/>
      </c>
      <c r="Q1868" s="102" t="str">
        <f t="shared" si="888"/>
        <v/>
      </c>
      <c r="R1868" s="120" t="str">
        <f t="shared" si="889"/>
        <v/>
      </c>
      <c r="S1868" s="54" t="str">
        <f t="shared" si="890"/>
        <v/>
      </c>
      <c r="T1868" s="5" t="str">
        <f t="shared" si="891"/>
        <v/>
      </c>
      <c r="U1868" s="152" t="str">
        <f t="shared" si="874"/>
        <v/>
      </c>
      <c r="V1868" s="152" t="str">
        <f t="shared" si="875"/>
        <v/>
      </c>
      <c r="W1868" s="153" t="str">
        <f t="shared" si="876"/>
        <v/>
      </c>
      <c r="X1868" s="153" t="str">
        <f t="shared" si="877"/>
        <v/>
      </c>
      <c r="Y1868" s="153" t="str">
        <f t="shared" si="878"/>
        <v/>
      </c>
      <c r="Z1868" s="153" t="str">
        <f t="shared" si="879"/>
        <v/>
      </c>
      <c r="AA1868" s="152" t="str">
        <f t="shared" si="880"/>
        <v/>
      </c>
      <c r="AB1868" s="152" t="str">
        <f t="shared" si="881"/>
        <v/>
      </c>
      <c r="AC1868" s="154" t="str">
        <f t="shared" si="892"/>
        <v/>
      </c>
      <c r="AD1868" s="154" t="str">
        <f t="shared" si="893"/>
        <v/>
      </c>
      <c r="AE1868" s="3" t="str">
        <f t="shared" si="894"/>
        <v/>
      </c>
      <c r="AF1868" s="3" t="str">
        <f t="shared" si="895"/>
        <v/>
      </c>
      <c r="AG1868" s="3" t="str">
        <f t="shared" si="896"/>
        <v/>
      </c>
      <c r="AH1868" s="4" t="str">
        <f t="shared" si="897"/>
        <v/>
      </c>
      <c r="AI1868" s="75" t="str">
        <f t="shared" si="898"/>
        <v/>
      </c>
      <c r="AJ1868" s="75" t="str">
        <f t="shared" si="899"/>
        <v/>
      </c>
    </row>
    <row r="1869" spans="1:36" ht="14.25">
      <c r="A1869" s="41" t="str">
        <f t="shared" si="882"/>
        <v/>
      </c>
      <c r="B1869" s="150" t="str">
        <f>IF(ISNUMBER(A1869),INDEX('MetaTrader Import'!$H$13:$J$5893,TRUNC(((A1869-$A$39+1)-1)/3)+1,MOD((A1869-$A$39+1)-1,3)+1),"")</f>
        <v/>
      </c>
      <c r="C1869" s="43" t="str">
        <f t="shared" si="883"/>
        <v/>
      </c>
      <c r="D1869" s="43" t="str">
        <f t="shared" ca="1" si="873"/>
        <v/>
      </c>
      <c r="E1869" s="43" t="str">
        <f t="shared" si="884"/>
        <v/>
      </c>
      <c r="F1869" s="43" t="str">
        <f t="shared" si="885"/>
        <v/>
      </c>
      <c r="G1869" s="43" t="str">
        <f>IF(A1869&lt;&gt;"",IF(A1869&lt;Data!$G$11*0.25,$C$13/$G$32,IF(A1869&gt;Data!$G$11*0.25,$C$13,$C$13*10)),"")</f>
        <v/>
      </c>
      <c r="H1869" s="43" t="str">
        <f>IF(A1869&lt;&gt;"",IF(Data!$G$9="constant",$C$13,IF(Data!$G$9="squeeze",G1869,F1869)),"")</f>
        <v/>
      </c>
      <c r="I1869" s="38" t="str">
        <f ca="1">IF(ISNUMBER(A1869),NORMINV(RAND(),0,IF(AND(Data!$G$9="squeeze",A1869&lt;Data!$G$11*0.25),$H$32,1)*$C$30*$C$13)*($C$14*$C$12),"")</f>
        <v/>
      </c>
      <c r="J1869" s="42" t="str">
        <f ca="1">IFERROR(IF(Data!$C$6="Real",B1869,I1869+J1868+($C$14*$C$12)*(NORMINV(RAND(),$C$15,CHOOSE($G$13,$C$13,F1869,G1869)))),"")</f>
        <v/>
      </c>
      <c r="K1869" s="88" t="str">
        <f>IF(ISNUMBER(A1869), IF($G$16="fixed",$G$17,MIN(H1869*Data!$C$7*$C$16*0.5,$C$17*Data!$C$7))*$C$12,"")</f>
        <v/>
      </c>
      <c r="L1869" s="42" t="str">
        <f t="shared" ca="1" si="900"/>
        <v/>
      </c>
      <c r="M1869" s="44" t="str">
        <f t="shared" ca="1" si="901"/>
        <v/>
      </c>
      <c r="N1869" s="44" t="str">
        <f t="shared" ca="1" si="902"/>
        <v/>
      </c>
      <c r="O1869" s="108" t="str">
        <f t="shared" si="886"/>
        <v/>
      </c>
      <c r="P1869" s="102" t="str">
        <f t="shared" si="887"/>
        <v/>
      </c>
      <c r="Q1869" s="102" t="str">
        <f t="shared" si="888"/>
        <v/>
      </c>
      <c r="R1869" s="120" t="str">
        <f t="shared" si="889"/>
        <v/>
      </c>
      <c r="S1869" s="54" t="str">
        <f t="shared" si="890"/>
        <v/>
      </c>
      <c r="T1869" s="5" t="str">
        <f t="shared" si="891"/>
        <v/>
      </c>
      <c r="U1869" s="152" t="str">
        <f t="shared" si="874"/>
        <v/>
      </c>
      <c r="V1869" s="152" t="str">
        <f t="shared" si="875"/>
        <v/>
      </c>
      <c r="W1869" s="153" t="str">
        <f t="shared" si="876"/>
        <v/>
      </c>
      <c r="X1869" s="153" t="str">
        <f t="shared" si="877"/>
        <v/>
      </c>
      <c r="Y1869" s="153" t="str">
        <f t="shared" si="878"/>
        <v/>
      </c>
      <c r="Z1869" s="153" t="str">
        <f t="shared" si="879"/>
        <v/>
      </c>
      <c r="AA1869" s="152" t="str">
        <f t="shared" si="880"/>
        <v/>
      </c>
      <c r="AB1869" s="152" t="str">
        <f t="shared" si="881"/>
        <v/>
      </c>
      <c r="AC1869" s="154" t="str">
        <f t="shared" si="892"/>
        <v/>
      </c>
      <c r="AD1869" s="154" t="str">
        <f t="shared" si="893"/>
        <v/>
      </c>
      <c r="AE1869" s="3" t="str">
        <f t="shared" si="894"/>
        <v/>
      </c>
      <c r="AF1869" s="3" t="str">
        <f t="shared" si="895"/>
        <v/>
      </c>
      <c r="AG1869" s="3" t="str">
        <f t="shared" si="896"/>
        <v/>
      </c>
      <c r="AH1869" s="4" t="str">
        <f t="shared" si="897"/>
        <v/>
      </c>
      <c r="AI1869" s="75" t="str">
        <f t="shared" si="898"/>
        <v/>
      </c>
      <c r="AJ1869" s="75" t="str">
        <f t="shared" si="899"/>
        <v/>
      </c>
    </row>
    <row r="1870" spans="1:36" ht="14.25">
      <c r="A1870" s="41" t="str">
        <f t="shared" si="882"/>
        <v/>
      </c>
      <c r="B1870" s="150" t="str">
        <f>IF(ISNUMBER(A1870),INDEX('MetaTrader Import'!$H$13:$J$5893,TRUNC(((A1870-$A$39+1)-1)/3)+1,MOD((A1870-$A$39+1)-1,3)+1),"")</f>
        <v/>
      </c>
      <c r="C1870" s="43" t="str">
        <f t="shared" si="883"/>
        <v/>
      </c>
      <c r="D1870" s="43" t="str">
        <f t="shared" ca="1" si="873"/>
        <v/>
      </c>
      <c r="E1870" s="43" t="str">
        <f t="shared" si="884"/>
        <v/>
      </c>
      <c r="F1870" s="43" t="str">
        <f t="shared" si="885"/>
        <v/>
      </c>
      <c r="G1870" s="43" t="str">
        <f>IF(A1870&lt;&gt;"",IF(A1870&lt;Data!$G$11*0.25,$C$13/$G$32,IF(A1870&gt;Data!$G$11*0.25,$C$13,$C$13*10)),"")</f>
        <v/>
      </c>
      <c r="H1870" s="43" t="str">
        <f>IF(A1870&lt;&gt;"",IF(Data!$G$9="constant",$C$13,IF(Data!$G$9="squeeze",G1870,F1870)),"")</f>
        <v/>
      </c>
      <c r="I1870" s="38" t="str">
        <f ca="1">IF(ISNUMBER(A1870),NORMINV(RAND(),0,IF(AND(Data!$G$9="squeeze",A1870&lt;Data!$G$11*0.25),$H$32,1)*$C$30*$C$13)*($C$14*$C$12),"")</f>
        <v/>
      </c>
      <c r="J1870" s="42" t="str">
        <f ca="1">IFERROR(IF(Data!$C$6="Real",B1870,I1870+J1869+($C$14*$C$12)*(NORMINV(RAND(),$C$15,CHOOSE($G$13,$C$13,F1870,G1870)))),"")</f>
        <v/>
      </c>
      <c r="K1870" s="88" t="str">
        <f>IF(ISNUMBER(A1870), IF($G$16="fixed",$G$17,MIN(H1870*Data!$C$7*$C$16*0.5,$C$17*Data!$C$7))*$C$12,"")</f>
        <v/>
      </c>
      <c r="L1870" s="42" t="str">
        <f t="shared" ca="1" si="900"/>
        <v/>
      </c>
      <c r="M1870" s="44" t="str">
        <f t="shared" ca="1" si="901"/>
        <v/>
      </c>
      <c r="N1870" s="44" t="str">
        <f t="shared" ca="1" si="902"/>
        <v/>
      </c>
      <c r="O1870" s="108" t="str">
        <f t="shared" si="886"/>
        <v/>
      </c>
      <c r="P1870" s="102" t="str">
        <f t="shared" si="887"/>
        <v/>
      </c>
      <c r="Q1870" s="102" t="str">
        <f t="shared" si="888"/>
        <v/>
      </c>
      <c r="R1870" s="120" t="str">
        <f t="shared" si="889"/>
        <v/>
      </c>
      <c r="S1870" s="54" t="str">
        <f t="shared" si="890"/>
        <v/>
      </c>
      <c r="T1870" s="5" t="str">
        <f t="shared" si="891"/>
        <v/>
      </c>
      <c r="U1870" s="152" t="str">
        <f t="shared" si="874"/>
        <v/>
      </c>
      <c r="V1870" s="152" t="str">
        <f t="shared" si="875"/>
        <v/>
      </c>
      <c r="W1870" s="153" t="str">
        <f t="shared" si="876"/>
        <v/>
      </c>
      <c r="X1870" s="153" t="str">
        <f t="shared" si="877"/>
        <v/>
      </c>
      <c r="Y1870" s="153" t="str">
        <f t="shared" si="878"/>
        <v/>
      </c>
      <c r="Z1870" s="153" t="str">
        <f t="shared" si="879"/>
        <v/>
      </c>
      <c r="AA1870" s="152" t="str">
        <f t="shared" si="880"/>
        <v/>
      </c>
      <c r="AB1870" s="152" t="str">
        <f t="shared" si="881"/>
        <v/>
      </c>
      <c r="AC1870" s="154" t="str">
        <f t="shared" si="892"/>
        <v/>
      </c>
      <c r="AD1870" s="154" t="str">
        <f t="shared" si="893"/>
        <v/>
      </c>
      <c r="AE1870" s="3" t="str">
        <f t="shared" si="894"/>
        <v/>
      </c>
      <c r="AF1870" s="3" t="str">
        <f t="shared" si="895"/>
        <v/>
      </c>
      <c r="AG1870" s="3" t="str">
        <f t="shared" si="896"/>
        <v/>
      </c>
      <c r="AH1870" s="4" t="str">
        <f t="shared" si="897"/>
        <v/>
      </c>
      <c r="AI1870" s="75" t="str">
        <f t="shared" si="898"/>
        <v/>
      </c>
      <c r="AJ1870" s="75" t="str">
        <f t="shared" si="899"/>
        <v/>
      </c>
    </row>
    <row r="1871" spans="1:36" ht="14.25">
      <c r="A1871" s="41" t="str">
        <f t="shared" si="882"/>
        <v/>
      </c>
      <c r="B1871" s="150" t="str">
        <f>IF(ISNUMBER(A1871),INDEX('MetaTrader Import'!$H$13:$J$5893,TRUNC(((A1871-$A$39+1)-1)/3)+1,MOD((A1871-$A$39+1)-1,3)+1),"")</f>
        <v/>
      </c>
      <c r="C1871" s="43" t="str">
        <f t="shared" si="883"/>
        <v/>
      </c>
      <c r="D1871" s="43" t="str">
        <f t="shared" ca="1" si="873"/>
        <v/>
      </c>
      <c r="E1871" s="43" t="str">
        <f t="shared" si="884"/>
        <v/>
      </c>
      <c r="F1871" s="43" t="str">
        <f t="shared" si="885"/>
        <v/>
      </c>
      <c r="G1871" s="43" t="str">
        <f>IF(A1871&lt;&gt;"",IF(A1871&lt;Data!$G$11*0.25,$C$13/$G$32,IF(A1871&gt;Data!$G$11*0.25,$C$13,$C$13*10)),"")</f>
        <v/>
      </c>
      <c r="H1871" s="43" t="str">
        <f>IF(A1871&lt;&gt;"",IF(Data!$G$9="constant",$C$13,IF(Data!$G$9="squeeze",G1871,F1871)),"")</f>
        <v/>
      </c>
      <c r="I1871" s="38" t="str">
        <f ca="1">IF(ISNUMBER(A1871),NORMINV(RAND(),0,IF(AND(Data!$G$9="squeeze",A1871&lt;Data!$G$11*0.25),$H$32,1)*$C$30*$C$13)*($C$14*$C$12),"")</f>
        <v/>
      </c>
      <c r="J1871" s="42" t="str">
        <f ca="1">IFERROR(IF(Data!$C$6="Real",B1871,I1871+J1870+($C$14*$C$12)*(NORMINV(RAND(),$C$15,CHOOSE($G$13,$C$13,F1871,G1871)))),"")</f>
        <v/>
      </c>
      <c r="K1871" s="88" t="str">
        <f>IF(ISNUMBER(A1871), IF($G$16="fixed",$G$17,MIN(H1871*Data!$C$7*$C$16*0.5,$C$17*Data!$C$7))*$C$12,"")</f>
        <v/>
      </c>
      <c r="L1871" s="42" t="str">
        <f t="shared" ca="1" si="900"/>
        <v/>
      </c>
      <c r="M1871" s="44" t="str">
        <f t="shared" ca="1" si="901"/>
        <v/>
      </c>
      <c r="N1871" s="44" t="str">
        <f t="shared" ca="1" si="902"/>
        <v/>
      </c>
      <c r="O1871" s="108" t="str">
        <f t="shared" si="886"/>
        <v/>
      </c>
      <c r="P1871" s="102" t="str">
        <f t="shared" si="887"/>
        <v/>
      </c>
      <c r="Q1871" s="102" t="str">
        <f t="shared" si="888"/>
        <v/>
      </c>
      <c r="R1871" s="120" t="str">
        <f t="shared" si="889"/>
        <v/>
      </c>
      <c r="S1871" s="54" t="str">
        <f t="shared" si="890"/>
        <v/>
      </c>
      <c r="T1871" s="5" t="str">
        <f t="shared" si="891"/>
        <v/>
      </c>
      <c r="U1871" s="152" t="str">
        <f t="shared" si="874"/>
        <v/>
      </c>
      <c r="V1871" s="152" t="str">
        <f t="shared" si="875"/>
        <v/>
      </c>
      <c r="W1871" s="153" t="str">
        <f t="shared" si="876"/>
        <v/>
      </c>
      <c r="X1871" s="153" t="str">
        <f t="shared" si="877"/>
        <v/>
      </c>
      <c r="Y1871" s="153" t="str">
        <f t="shared" si="878"/>
        <v/>
      </c>
      <c r="Z1871" s="153" t="str">
        <f t="shared" si="879"/>
        <v/>
      </c>
      <c r="AA1871" s="152" t="str">
        <f t="shared" si="880"/>
        <v/>
      </c>
      <c r="AB1871" s="152" t="str">
        <f t="shared" si="881"/>
        <v/>
      </c>
      <c r="AC1871" s="154" t="str">
        <f t="shared" si="892"/>
        <v/>
      </c>
      <c r="AD1871" s="154" t="str">
        <f t="shared" si="893"/>
        <v/>
      </c>
      <c r="AE1871" s="3" t="str">
        <f t="shared" si="894"/>
        <v/>
      </c>
      <c r="AF1871" s="3" t="str">
        <f t="shared" si="895"/>
        <v/>
      </c>
      <c r="AG1871" s="3" t="str">
        <f t="shared" si="896"/>
        <v/>
      </c>
      <c r="AH1871" s="4" t="str">
        <f t="shared" si="897"/>
        <v/>
      </c>
      <c r="AI1871" s="75" t="str">
        <f t="shared" si="898"/>
        <v/>
      </c>
      <c r="AJ1871" s="75" t="str">
        <f t="shared" si="899"/>
        <v/>
      </c>
    </row>
    <row r="1872" spans="1:36" ht="14.25">
      <c r="A1872" s="41" t="str">
        <f t="shared" si="882"/>
        <v/>
      </c>
      <c r="B1872" s="150" t="str">
        <f>IF(ISNUMBER(A1872),INDEX('MetaTrader Import'!$H$13:$J$5893,TRUNC(((A1872-$A$39+1)-1)/3)+1,MOD((A1872-$A$39+1)-1,3)+1),"")</f>
        <v/>
      </c>
      <c r="C1872" s="43" t="str">
        <f t="shared" si="883"/>
        <v/>
      </c>
      <c r="D1872" s="43" t="str">
        <f t="shared" ca="1" si="873"/>
        <v/>
      </c>
      <c r="E1872" s="43" t="str">
        <f t="shared" si="884"/>
        <v/>
      </c>
      <c r="F1872" s="43" t="str">
        <f t="shared" si="885"/>
        <v/>
      </c>
      <c r="G1872" s="43" t="str">
        <f>IF(A1872&lt;&gt;"",IF(A1872&lt;Data!$G$11*0.25,$C$13/$G$32,IF(A1872&gt;Data!$G$11*0.25,$C$13,$C$13*10)),"")</f>
        <v/>
      </c>
      <c r="H1872" s="43" t="str">
        <f>IF(A1872&lt;&gt;"",IF(Data!$G$9="constant",$C$13,IF(Data!$G$9="squeeze",G1872,F1872)),"")</f>
        <v/>
      </c>
      <c r="I1872" s="38" t="str">
        <f ca="1">IF(ISNUMBER(A1872),NORMINV(RAND(),0,IF(AND(Data!$G$9="squeeze",A1872&lt;Data!$G$11*0.25),$H$32,1)*$C$30*$C$13)*($C$14*$C$12),"")</f>
        <v/>
      </c>
      <c r="J1872" s="42" t="str">
        <f ca="1">IFERROR(IF(Data!$C$6="Real",B1872,I1872+J1871+($C$14*$C$12)*(NORMINV(RAND(),$C$15,CHOOSE($G$13,$C$13,F1872,G1872)))),"")</f>
        <v/>
      </c>
      <c r="K1872" s="88" t="str">
        <f>IF(ISNUMBER(A1872), IF($G$16="fixed",$G$17,MIN(H1872*Data!$C$7*$C$16*0.5,$C$17*Data!$C$7))*$C$12,"")</f>
        <v/>
      </c>
      <c r="L1872" s="42" t="str">
        <f t="shared" ca="1" si="900"/>
        <v/>
      </c>
      <c r="M1872" s="44" t="str">
        <f t="shared" ca="1" si="901"/>
        <v/>
      </c>
      <c r="N1872" s="44" t="str">
        <f t="shared" ca="1" si="902"/>
        <v/>
      </c>
      <c r="O1872" s="108" t="str">
        <f t="shared" si="886"/>
        <v/>
      </c>
      <c r="P1872" s="102" t="str">
        <f t="shared" si="887"/>
        <v/>
      </c>
      <c r="Q1872" s="102" t="str">
        <f t="shared" si="888"/>
        <v/>
      </c>
      <c r="R1872" s="120" t="str">
        <f t="shared" si="889"/>
        <v/>
      </c>
      <c r="S1872" s="54" t="str">
        <f t="shared" si="890"/>
        <v/>
      </c>
      <c r="T1872" s="5" t="str">
        <f t="shared" si="891"/>
        <v/>
      </c>
      <c r="U1872" s="152" t="str">
        <f t="shared" si="874"/>
        <v/>
      </c>
      <c r="V1872" s="152" t="str">
        <f t="shared" si="875"/>
        <v/>
      </c>
      <c r="W1872" s="153" t="str">
        <f t="shared" si="876"/>
        <v/>
      </c>
      <c r="X1872" s="153" t="str">
        <f t="shared" si="877"/>
        <v/>
      </c>
      <c r="Y1872" s="153" t="str">
        <f t="shared" si="878"/>
        <v/>
      </c>
      <c r="Z1872" s="153" t="str">
        <f t="shared" si="879"/>
        <v/>
      </c>
      <c r="AA1872" s="152" t="str">
        <f t="shared" si="880"/>
        <v/>
      </c>
      <c r="AB1872" s="152" t="str">
        <f t="shared" si="881"/>
        <v/>
      </c>
      <c r="AC1872" s="154" t="str">
        <f t="shared" si="892"/>
        <v/>
      </c>
      <c r="AD1872" s="154" t="str">
        <f t="shared" si="893"/>
        <v/>
      </c>
      <c r="AE1872" s="3" t="str">
        <f t="shared" si="894"/>
        <v/>
      </c>
      <c r="AF1872" s="3" t="str">
        <f t="shared" si="895"/>
        <v/>
      </c>
      <c r="AG1872" s="3" t="str">
        <f t="shared" si="896"/>
        <v/>
      </c>
      <c r="AH1872" s="4" t="str">
        <f t="shared" si="897"/>
        <v/>
      </c>
      <c r="AI1872" s="75" t="str">
        <f t="shared" si="898"/>
        <v/>
      </c>
      <c r="AJ1872" s="75" t="str">
        <f t="shared" si="899"/>
        <v/>
      </c>
    </row>
    <row r="1873" spans="1:36" ht="14.25">
      <c r="A1873" s="41" t="str">
        <f t="shared" si="882"/>
        <v/>
      </c>
      <c r="B1873" s="150" t="str">
        <f>IF(ISNUMBER(A1873),INDEX('MetaTrader Import'!$H$13:$J$5893,TRUNC(((A1873-$A$39+1)-1)/3)+1,MOD((A1873-$A$39+1)-1,3)+1),"")</f>
        <v/>
      </c>
      <c r="C1873" s="43" t="str">
        <f t="shared" si="883"/>
        <v/>
      </c>
      <c r="D1873" s="43" t="str">
        <f t="shared" ca="1" si="873"/>
        <v/>
      </c>
      <c r="E1873" s="43" t="str">
        <f t="shared" si="884"/>
        <v/>
      </c>
      <c r="F1873" s="43" t="str">
        <f t="shared" si="885"/>
        <v/>
      </c>
      <c r="G1873" s="43" t="str">
        <f>IF(A1873&lt;&gt;"",IF(A1873&lt;Data!$G$11*0.25,$C$13/$G$32,IF(A1873&gt;Data!$G$11*0.25,$C$13,$C$13*10)),"")</f>
        <v/>
      </c>
      <c r="H1873" s="43" t="str">
        <f>IF(A1873&lt;&gt;"",IF(Data!$G$9="constant",$C$13,IF(Data!$G$9="squeeze",G1873,F1873)),"")</f>
        <v/>
      </c>
      <c r="I1873" s="38" t="str">
        <f ca="1">IF(ISNUMBER(A1873),NORMINV(RAND(),0,IF(AND(Data!$G$9="squeeze",A1873&lt;Data!$G$11*0.25),$H$32,1)*$C$30*$C$13)*($C$14*$C$12),"")</f>
        <v/>
      </c>
      <c r="J1873" s="42" t="str">
        <f ca="1">IFERROR(IF(Data!$C$6="Real",B1873,I1873+J1872+($C$14*$C$12)*(NORMINV(RAND(),$C$15,CHOOSE($G$13,$C$13,F1873,G1873)))),"")</f>
        <v/>
      </c>
      <c r="K1873" s="88" t="str">
        <f>IF(ISNUMBER(A1873), IF($G$16="fixed",$G$17,MIN(H1873*Data!$C$7*$C$16*0.5,$C$17*Data!$C$7))*$C$12,"")</f>
        <v/>
      </c>
      <c r="L1873" s="42" t="str">
        <f t="shared" ca="1" si="900"/>
        <v/>
      </c>
      <c r="M1873" s="44" t="str">
        <f t="shared" ca="1" si="901"/>
        <v/>
      </c>
      <c r="N1873" s="44" t="str">
        <f t="shared" ca="1" si="902"/>
        <v/>
      </c>
      <c r="O1873" s="108" t="str">
        <f t="shared" si="886"/>
        <v/>
      </c>
      <c r="P1873" s="102" t="str">
        <f t="shared" si="887"/>
        <v/>
      </c>
      <c r="Q1873" s="102" t="str">
        <f t="shared" si="888"/>
        <v/>
      </c>
      <c r="R1873" s="120" t="str">
        <f t="shared" si="889"/>
        <v/>
      </c>
      <c r="S1873" s="54" t="str">
        <f t="shared" si="890"/>
        <v/>
      </c>
      <c r="T1873" s="5" t="str">
        <f t="shared" si="891"/>
        <v/>
      </c>
      <c r="U1873" s="152" t="str">
        <f t="shared" si="874"/>
        <v/>
      </c>
      <c r="V1873" s="152" t="str">
        <f t="shared" si="875"/>
        <v/>
      </c>
      <c r="W1873" s="153" t="str">
        <f t="shared" si="876"/>
        <v/>
      </c>
      <c r="X1873" s="153" t="str">
        <f t="shared" si="877"/>
        <v/>
      </c>
      <c r="Y1873" s="153" t="str">
        <f t="shared" si="878"/>
        <v/>
      </c>
      <c r="Z1873" s="153" t="str">
        <f t="shared" si="879"/>
        <v/>
      </c>
      <c r="AA1873" s="152" t="str">
        <f t="shared" si="880"/>
        <v/>
      </c>
      <c r="AB1873" s="152" t="str">
        <f t="shared" si="881"/>
        <v/>
      </c>
      <c r="AC1873" s="154" t="str">
        <f t="shared" si="892"/>
        <v/>
      </c>
      <c r="AD1873" s="154" t="str">
        <f t="shared" si="893"/>
        <v/>
      </c>
      <c r="AE1873" s="3" t="str">
        <f t="shared" si="894"/>
        <v/>
      </c>
      <c r="AF1873" s="3" t="str">
        <f t="shared" si="895"/>
        <v/>
      </c>
      <c r="AG1873" s="3" t="str">
        <f t="shared" si="896"/>
        <v/>
      </c>
      <c r="AH1873" s="4" t="str">
        <f t="shared" si="897"/>
        <v/>
      </c>
      <c r="AI1873" s="75" t="str">
        <f t="shared" si="898"/>
        <v/>
      </c>
      <c r="AJ1873" s="75" t="str">
        <f t="shared" si="899"/>
        <v/>
      </c>
    </row>
    <row r="1874" spans="1:36" ht="14.25">
      <c r="A1874" s="41" t="str">
        <f t="shared" si="882"/>
        <v/>
      </c>
      <c r="B1874" s="150" t="str">
        <f>IF(ISNUMBER(A1874),INDEX('MetaTrader Import'!$H$13:$J$5893,TRUNC(((A1874-$A$39+1)-1)/3)+1,MOD((A1874-$A$39+1)-1,3)+1),"")</f>
        <v/>
      </c>
      <c r="C1874" s="43" t="str">
        <f t="shared" si="883"/>
        <v/>
      </c>
      <c r="D1874" s="43" t="str">
        <f t="shared" ca="1" si="873"/>
        <v/>
      </c>
      <c r="E1874" s="43" t="str">
        <f t="shared" si="884"/>
        <v/>
      </c>
      <c r="F1874" s="43" t="str">
        <f t="shared" si="885"/>
        <v/>
      </c>
      <c r="G1874" s="43" t="str">
        <f>IF(A1874&lt;&gt;"",IF(A1874&lt;Data!$G$11*0.25,$C$13/$G$32,IF(A1874&gt;Data!$G$11*0.25,$C$13,$C$13*10)),"")</f>
        <v/>
      </c>
      <c r="H1874" s="43" t="str">
        <f>IF(A1874&lt;&gt;"",IF(Data!$G$9="constant",$C$13,IF(Data!$G$9="squeeze",G1874,F1874)),"")</f>
        <v/>
      </c>
      <c r="I1874" s="38" t="str">
        <f ca="1">IF(ISNUMBER(A1874),NORMINV(RAND(),0,IF(AND(Data!$G$9="squeeze",A1874&lt;Data!$G$11*0.25),$H$32,1)*$C$30*$C$13)*($C$14*$C$12),"")</f>
        <v/>
      </c>
      <c r="J1874" s="42" t="str">
        <f ca="1">IFERROR(IF(Data!$C$6="Real",B1874,I1874+J1873+($C$14*$C$12)*(NORMINV(RAND(),$C$15,CHOOSE($G$13,$C$13,F1874,G1874)))),"")</f>
        <v/>
      </c>
      <c r="K1874" s="88" t="str">
        <f>IF(ISNUMBER(A1874), IF($G$16="fixed",$G$17,MIN(H1874*Data!$C$7*$C$16*0.5,$C$17*Data!$C$7))*$C$12,"")</f>
        <v/>
      </c>
      <c r="L1874" s="42" t="str">
        <f t="shared" ca="1" si="900"/>
        <v/>
      </c>
      <c r="M1874" s="44" t="str">
        <f t="shared" ca="1" si="901"/>
        <v/>
      </c>
      <c r="N1874" s="44" t="str">
        <f t="shared" ca="1" si="902"/>
        <v/>
      </c>
      <c r="O1874" s="108" t="str">
        <f t="shared" si="886"/>
        <v/>
      </c>
      <c r="P1874" s="102" t="str">
        <f t="shared" si="887"/>
        <v/>
      </c>
      <c r="Q1874" s="102" t="str">
        <f t="shared" si="888"/>
        <v/>
      </c>
      <c r="R1874" s="120" t="str">
        <f t="shared" si="889"/>
        <v/>
      </c>
      <c r="S1874" s="54" t="str">
        <f t="shared" si="890"/>
        <v/>
      </c>
      <c r="T1874" s="5" t="str">
        <f t="shared" si="891"/>
        <v/>
      </c>
      <c r="U1874" s="152" t="str">
        <f t="shared" si="874"/>
        <v/>
      </c>
      <c r="V1874" s="152" t="str">
        <f t="shared" si="875"/>
        <v/>
      </c>
      <c r="W1874" s="153" t="str">
        <f t="shared" si="876"/>
        <v/>
      </c>
      <c r="X1874" s="153" t="str">
        <f t="shared" si="877"/>
        <v/>
      </c>
      <c r="Y1874" s="153" t="str">
        <f t="shared" si="878"/>
        <v/>
      </c>
      <c r="Z1874" s="153" t="str">
        <f t="shared" si="879"/>
        <v/>
      </c>
      <c r="AA1874" s="152" t="str">
        <f t="shared" si="880"/>
        <v/>
      </c>
      <c r="AB1874" s="152" t="str">
        <f t="shared" si="881"/>
        <v/>
      </c>
      <c r="AC1874" s="154" t="str">
        <f t="shared" si="892"/>
        <v/>
      </c>
      <c r="AD1874" s="154" t="str">
        <f t="shared" si="893"/>
        <v/>
      </c>
      <c r="AE1874" s="3" t="str">
        <f t="shared" si="894"/>
        <v/>
      </c>
      <c r="AF1874" s="3" t="str">
        <f t="shared" si="895"/>
        <v/>
      </c>
      <c r="AG1874" s="3" t="str">
        <f t="shared" si="896"/>
        <v/>
      </c>
      <c r="AH1874" s="4" t="str">
        <f t="shared" si="897"/>
        <v/>
      </c>
      <c r="AI1874" s="75" t="str">
        <f t="shared" si="898"/>
        <v/>
      </c>
      <c r="AJ1874" s="75" t="str">
        <f t="shared" si="899"/>
        <v/>
      </c>
    </row>
    <row r="1875" spans="1:36" ht="14.25">
      <c r="A1875" s="41" t="str">
        <f t="shared" si="882"/>
        <v/>
      </c>
      <c r="B1875" s="150" t="str">
        <f>IF(ISNUMBER(A1875),INDEX('MetaTrader Import'!$H$13:$J$5893,TRUNC(((A1875-$A$39+1)-1)/3)+1,MOD((A1875-$A$39+1)-1,3)+1),"")</f>
        <v/>
      </c>
      <c r="C1875" s="43" t="str">
        <f t="shared" si="883"/>
        <v/>
      </c>
      <c r="D1875" s="43" t="str">
        <f t="shared" ca="1" si="873"/>
        <v/>
      </c>
      <c r="E1875" s="43" t="str">
        <f t="shared" si="884"/>
        <v/>
      </c>
      <c r="F1875" s="43" t="str">
        <f t="shared" si="885"/>
        <v/>
      </c>
      <c r="G1875" s="43" t="str">
        <f>IF(A1875&lt;&gt;"",IF(A1875&lt;Data!$G$11*0.25,$C$13/$G$32,IF(A1875&gt;Data!$G$11*0.25,$C$13,$C$13*10)),"")</f>
        <v/>
      </c>
      <c r="H1875" s="43" t="str">
        <f>IF(A1875&lt;&gt;"",IF(Data!$G$9="constant",$C$13,IF(Data!$G$9="squeeze",G1875,F1875)),"")</f>
        <v/>
      </c>
      <c r="I1875" s="38" t="str">
        <f ca="1">IF(ISNUMBER(A1875),NORMINV(RAND(),0,IF(AND(Data!$G$9="squeeze",A1875&lt;Data!$G$11*0.25),$H$32,1)*$C$30*$C$13)*($C$14*$C$12),"")</f>
        <v/>
      </c>
      <c r="J1875" s="42" t="str">
        <f ca="1">IFERROR(IF(Data!$C$6="Real",B1875,I1875+J1874+($C$14*$C$12)*(NORMINV(RAND(),$C$15,CHOOSE($G$13,$C$13,F1875,G1875)))),"")</f>
        <v/>
      </c>
      <c r="K1875" s="88" t="str">
        <f>IF(ISNUMBER(A1875), IF($G$16="fixed",$G$17,MIN(H1875*Data!$C$7*$C$16*0.5,$C$17*Data!$C$7))*$C$12,"")</f>
        <v/>
      </c>
      <c r="L1875" s="42" t="str">
        <f t="shared" ca="1" si="900"/>
        <v/>
      </c>
      <c r="M1875" s="44" t="str">
        <f t="shared" ca="1" si="901"/>
        <v/>
      </c>
      <c r="N1875" s="44" t="str">
        <f t="shared" ca="1" si="902"/>
        <v/>
      </c>
      <c r="O1875" s="108" t="str">
        <f t="shared" si="886"/>
        <v/>
      </c>
      <c r="P1875" s="102" t="str">
        <f t="shared" si="887"/>
        <v/>
      </c>
      <c r="Q1875" s="102" t="str">
        <f t="shared" si="888"/>
        <v/>
      </c>
      <c r="R1875" s="120" t="str">
        <f t="shared" si="889"/>
        <v/>
      </c>
      <c r="S1875" s="54" t="str">
        <f t="shared" si="890"/>
        <v/>
      </c>
      <c r="T1875" s="5" t="str">
        <f t="shared" si="891"/>
        <v/>
      </c>
      <c r="U1875" s="152" t="str">
        <f t="shared" si="874"/>
        <v/>
      </c>
      <c r="V1875" s="152" t="str">
        <f t="shared" si="875"/>
        <v/>
      </c>
      <c r="W1875" s="153" t="str">
        <f t="shared" si="876"/>
        <v/>
      </c>
      <c r="X1875" s="153" t="str">
        <f t="shared" si="877"/>
        <v/>
      </c>
      <c r="Y1875" s="153" t="str">
        <f t="shared" si="878"/>
        <v/>
      </c>
      <c r="Z1875" s="153" t="str">
        <f t="shared" si="879"/>
        <v/>
      </c>
      <c r="AA1875" s="152" t="str">
        <f t="shared" si="880"/>
        <v/>
      </c>
      <c r="AB1875" s="152" t="str">
        <f t="shared" si="881"/>
        <v/>
      </c>
      <c r="AC1875" s="154" t="str">
        <f t="shared" si="892"/>
        <v/>
      </c>
      <c r="AD1875" s="154" t="str">
        <f t="shared" si="893"/>
        <v/>
      </c>
      <c r="AE1875" s="3" t="str">
        <f t="shared" si="894"/>
        <v/>
      </c>
      <c r="AF1875" s="3" t="str">
        <f t="shared" si="895"/>
        <v/>
      </c>
      <c r="AG1875" s="3" t="str">
        <f t="shared" si="896"/>
        <v/>
      </c>
      <c r="AH1875" s="4" t="str">
        <f t="shared" si="897"/>
        <v/>
      </c>
      <c r="AI1875" s="75" t="str">
        <f t="shared" si="898"/>
        <v/>
      </c>
      <c r="AJ1875" s="75" t="str">
        <f t="shared" si="899"/>
        <v/>
      </c>
    </row>
    <row r="1876" spans="1:36" ht="14.25">
      <c r="A1876" s="41" t="str">
        <f t="shared" si="882"/>
        <v/>
      </c>
      <c r="B1876" s="150" t="str">
        <f>IF(ISNUMBER(A1876),INDEX('MetaTrader Import'!$H$13:$J$5893,TRUNC(((A1876-$A$39+1)-1)/3)+1,MOD((A1876-$A$39+1)-1,3)+1),"")</f>
        <v/>
      </c>
      <c r="C1876" s="43" t="str">
        <f t="shared" si="883"/>
        <v/>
      </c>
      <c r="D1876" s="43" t="str">
        <f t="shared" ca="1" si="873"/>
        <v/>
      </c>
      <c r="E1876" s="43" t="str">
        <f t="shared" si="884"/>
        <v/>
      </c>
      <c r="F1876" s="43" t="str">
        <f t="shared" si="885"/>
        <v/>
      </c>
      <c r="G1876" s="43" t="str">
        <f>IF(A1876&lt;&gt;"",IF(A1876&lt;Data!$G$11*0.25,$C$13/$G$32,IF(A1876&gt;Data!$G$11*0.25,$C$13,$C$13*10)),"")</f>
        <v/>
      </c>
      <c r="H1876" s="43" t="str">
        <f>IF(A1876&lt;&gt;"",IF(Data!$G$9="constant",$C$13,IF(Data!$G$9="squeeze",G1876,F1876)),"")</f>
        <v/>
      </c>
      <c r="I1876" s="38" t="str">
        <f ca="1">IF(ISNUMBER(A1876),NORMINV(RAND(),0,IF(AND(Data!$G$9="squeeze",A1876&lt;Data!$G$11*0.25),$H$32,1)*$C$30*$C$13)*($C$14*$C$12),"")</f>
        <v/>
      </c>
      <c r="J1876" s="42" t="str">
        <f ca="1">IFERROR(IF(Data!$C$6="Real",B1876,I1876+J1875+($C$14*$C$12)*(NORMINV(RAND(),$C$15,CHOOSE($G$13,$C$13,F1876,G1876)))),"")</f>
        <v/>
      </c>
      <c r="K1876" s="88" t="str">
        <f>IF(ISNUMBER(A1876), IF($G$16="fixed",$G$17,MIN(H1876*Data!$C$7*$C$16*0.5,$C$17*Data!$C$7))*$C$12,"")</f>
        <v/>
      </c>
      <c r="L1876" s="42" t="str">
        <f t="shared" ca="1" si="900"/>
        <v/>
      </c>
      <c r="M1876" s="44" t="str">
        <f t="shared" ca="1" si="901"/>
        <v/>
      </c>
      <c r="N1876" s="44" t="str">
        <f t="shared" ca="1" si="902"/>
        <v/>
      </c>
      <c r="O1876" s="108" t="str">
        <f t="shared" si="886"/>
        <v/>
      </c>
      <c r="P1876" s="102" t="str">
        <f t="shared" si="887"/>
        <v/>
      </c>
      <c r="Q1876" s="102" t="str">
        <f t="shared" si="888"/>
        <v/>
      </c>
      <c r="R1876" s="120" t="str">
        <f t="shared" si="889"/>
        <v/>
      </c>
      <c r="S1876" s="54" t="str">
        <f t="shared" si="890"/>
        <v/>
      </c>
      <c r="T1876" s="5" t="str">
        <f t="shared" si="891"/>
        <v/>
      </c>
      <c r="U1876" s="152" t="str">
        <f t="shared" si="874"/>
        <v/>
      </c>
      <c r="V1876" s="152" t="str">
        <f t="shared" si="875"/>
        <v/>
      </c>
      <c r="W1876" s="153" t="str">
        <f t="shared" si="876"/>
        <v/>
      </c>
      <c r="X1876" s="153" t="str">
        <f t="shared" si="877"/>
        <v/>
      </c>
      <c r="Y1876" s="153" t="str">
        <f t="shared" si="878"/>
        <v/>
      </c>
      <c r="Z1876" s="153" t="str">
        <f t="shared" si="879"/>
        <v/>
      </c>
      <c r="AA1876" s="152" t="str">
        <f t="shared" si="880"/>
        <v/>
      </c>
      <c r="AB1876" s="152" t="str">
        <f t="shared" si="881"/>
        <v/>
      </c>
      <c r="AC1876" s="154" t="str">
        <f t="shared" si="892"/>
        <v/>
      </c>
      <c r="AD1876" s="154" t="str">
        <f t="shared" si="893"/>
        <v/>
      </c>
      <c r="AE1876" s="3" t="str">
        <f t="shared" si="894"/>
        <v/>
      </c>
      <c r="AF1876" s="3" t="str">
        <f t="shared" si="895"/>
        <v/>
      </c>
      <c r="AG1876" s="3" t="str">
        <f t="shared" si="896"/>
        <v/>
      </c>
      <c r="AH1876" s="4" t="str">
        <f t="shared" si="897"/>
        <v/>
      </c>
      <c r="AI1876" s="75" t="str">
        <f t="shared" si="898"/>
        <v/>
      </c>
      <c r="AJ1876" s="75" t="str">
        <f t="shared" si="899"/>
        <v/>
      </c>
    </row>
    <row r="1877" spans="1:36" ht="14.25">
      <c r="A1877" s="41" t="str">
        <f t="shared" si="882"/>
        <v/>
      </c>
      <c r="B1877" s="150" t="str">
        <f>IF(ISNUMBER(A1877),INDEX('MetaTrader Import'!$H$13:$J$5893,TRUNC(((A1877-$A$39+1)-1)/3)+1,MOD((A1877-$A$39+1)-1,3)+1),"")</f>
        <v/>
      </c>
      <c r="C1877" s="43" t="str">
        <f t="shared" si="883"/>
        <v/>
      </c>
      <c r="D1877" s="43" t="str">
        <f t="shared" ca="1" si="873"/>
        <v/>
      </c>
      <c r="E1877" s="43" t="str">
        <f t="shared" si="884"/>
        <v/>
      </c>
      <c r="F1877" s="43" t="str">
        <f t="shared" si="885"/>
        <v/>
      </c>
      <c r="G1877" s="43" t="str">
        <f>IF(A1877&lt;&gt;"",IF(A1877&lt;Data!$G$11*0.25,$C$13/$G$32,IF(A1877&gt;Data!$G$11*0.25,$C$13,$C$13*10)),"")</f>
        <v/>
      </c>
      <c r="H1877" s="43" t="str">
        <f>IF(A1877&lt;&gt;"",IF(Data!$G$9="constant",$C$13,IF(Data!$G$9="squeeze",G1877,F1877)),"")</f>
        <v/>
      </c>
      <c r="I1877" s="38" t="str">
        <f ca="1">IF(ISNUMBER(A1877),NORMINV(RAND(),0,IF(AND(Data!$G$9="squeeze",A1877&lt;Data!$G$11*0.25),$H$32,1)*$C$30*$C$13)*($C$14*$C$12),"")</f>
        <v/>
      </c>
      <c r="J1877" s="42" t="str">
        <f ca="1">IFERROR(IF(Data!$C$6="Real",B1877,I1877+J1876+($C$14*$C$12)*(NORMINV(RAND(),$C$15,CHOOSE($G$13,$C$13,F1877,G1877)))),"")</f>
        <v/>
      </c>
      <c r="K1877" s="88" t="str">
        <f>IF(ISNUMBER(A1877), IF($G$16="fixed",$G$17,MIN(H1877*Data!$C$7*$C$16*0.5,$C$17*Data!$C$7))*$C$12,"")</f>
        <v/>
      </c>
      <c r="L1877" s="42" t="str">
        <f t="shared" ca="1" si="900"/>
        <v/>
      </c>
      <c r="M1877" s="44" t="str">
        <f t="shared" ca="1" si="901"/>
        <v/>
      </c>
      <c r="N1877" s="44" t="str">
        <f t="shared" ca="1" si="902"/>
        <v/>
      </c>
      <c r="O1877" s="108" t="str">
        <f t="shared" si="886"/>
        <v/>
      </c>
      <c r="P1877" s="102" t="str">
        <f t="shared" si="887"/>
        <v/>
      </c>
      <c r="Q1877" s="102" t="str">
        <f t="shared" si="888"/>
        <v/>
      </c>
      <c r="R1877" s="120" t="str">
        <f t="shared" si="889"/>
        <v/>
      </c>
      <c r="S1877" s="54" t="str">
        <f t="shared" si="890"/>
        <v/>
      </c>
      <c r="T1877" s="5" t="str">
        <f t="shared" si="891"/>
        <v/>
      </c>
      <c r="U1877" s="152" t="str">
        <f t="shared" si="874"/>
        <v/>
      </c>
      <c r="V1877" s="152" t="str">
        <f t="shared" si="875"/>
        <v/>
      </c>
      <c r="W1877" s="153" t="str">
        <f t="shared" si="876"/>
        <v/>
      </c>
      <c r="X1877" s="153" t="str">
        <f t="shared" si="877"/>
        <v/>
      </c>
      <c r="Y1877" s="153" t="str">
        <f t="shared" si="878"/>
        <v/>
      </c>
      <c r="Z1877" s="153" t="str">
        <f t="shared" si="879"/>
        <v/>
      </c>
      <c r="AA1877" s="152" t="str">
        <f t="shared" si="880"/>
        <v/>
      </c>
      <c r="AB1877" s="152" t="str">
        <f t="shared" si="881"/>
        <v/>
      </c>
      <c r="AC1877" s="154" t="str">
        <f t="shared" si="892"/>
        <v/>
      </c>
      <c r="AD1877" s="154" t="str">
        <f t="shared" si="893"/>
        <v/>
      </c>
      <c r="AE1877" s="3" t="str">
        <f t="shared" si="894"/>
        <v/>
      </c>
      <c r="AF1877" s="3" t="str">
        <f t="shared" si="895"/>
        <v/>
      </c>
      <c r="AG1877" s="3" t="str">
        <f t="shared" si="896"/>
        <v/>
      </c>
      <c r="AH1877" s="4" t="str">
        <f t="shared" si="897"/>
        <v/>
      </c>
      <c r="AI1877" s="75" t="str">
        <f t="shared" si="898"/>
        <v/>
      </c>
      <c r="AJ1877" s="75" t="str">
        <f t="shared" si="899"/>
        <v/>
      </c>
    </row>
    <row r="1878" spans="1:36" ht="14.25">
      <c r="A1878" s="41" t="str">
        <f t="shared" si="882"/>
        <v/>
      </c>
      <c r="B1878" s="150" t="str">
        <f>IF(ISNUMBER(A1878),INDEX('MetaTrader Import'!$H$13:$J$5893,TRUNC(((A1878-$A$39+1)-1)/3)+1,MOD((A1878-$A$39+1)-1,3)+1),"")</f>
        <v/>
      </c>
      <c r="C1878" s="43" t="str">
        <f t="shared" si="883"/>
        <v/>
      </c>
      <c r="D1878" s="43" t="str">
        <f t="shared" ca="1" si="873"/>
        <v/>
      </c>
      <c r="E1878" s="43" t="str">
        <f t="shared" si="884"/>
        <v/>
      </c>
      <c r="F1878" s="43" t="str">
        <f t="shared" si="885"/>
        <v/>
      </c>
      <c r="G1878" s="43" t="str">
        <f>IF(A1878&lt;&gt;"",IF(A1878&lt;Data!$G$11*0.25,$C$13/$G$32,IF(A1878&gt;Data!$G$11*0.25,$C$13,$C$13*10)),"")</f>
        <v/>
      </c>
      <c r="H1878" s="43" t="str">
        <f>IF(A1878&lt;&gt;"",IF(Data!$G$9="constant",$C$13,IF(Data!$G$9="squeeze",G1878,F1878)),"")</f>
        <v/>
      </c>
      <c r="I1878" s="38" t="str">
        <f ca="1">IF(ISNUMBER(A1878),NORMINV(RAND(),0,IF(AND(Data!$G$9="squeeze",A1878&lt;Data!$G$11*0.25),$H$32,1)*$C$30*$C$13)*($C$14*$C$12),"")</f>
        <v/>
      </c>
      <c r="J1878" s="42" t="str">
        <f ca="1">IFERROR(IF(Data!$C$6="Real",B1878,I1878+J1877+($C$14*$C$12)*(NORMINV(RAND(),$C$15,CHOOSE($G$13,$C$13,F1878,G1878)))),"")</f>
        <v/>
      </c>
      <c r="K1878" s="88" t="str">
        <f>IF(ISNUMBER(A1878), IF($G$16="fixed",$G$17,MIN(H1878*Data!$C$7*$C$16*0.5,$C$17*Data!$C$7))*$C$12,"")</f>
        <v/>
      </c>
      <c r="L1878" s="42" t="str">
        <f t="shared" ca="1" si="900"/>
        <v/>
      </c>
      <c r="M1878" s="44" t="str">
        <f t="shared" ca="1" si="901"/>
        <v/>
      </c>
      <c r="N1878" s="44" t="str">
        <f t="shared" ca="1" si="902"/>
        <v/>
      </c>
      <c r="O1878" s="108" t="str">
        <f t="shared" si="886"/>
        <v/>
      </c>
      <c r="P1878" s="102" t="str">
        <f t="shared" si="887"/>
        <v/>
      </c>
      <c r="Q1878" s="102" t="str">
        <f t="shared" si="888"/>
        <v/>
      </c>
      <c r="R1878" s="120" t="str">
        <f t="shared" si="889"/>
        <v/>
      </c>
      <c r="S1878" s="54" t="str">
        <f t="shared" si="890"/>
        <v/>
      </c>
      <c r="T1878" s="5" t="str">
        <f t="shared" si="891"/>
        <v/>
      </c>
      <c r="U1878" s="152" t="str">
        <f t="shared" si="874"/>
        <v/>
      </c>
      <c r="V1878" s="152" t="str">
        <f t="shared" si="875"/>
        <v/>
      </c>
      <c r="W1878" s="153" t="str">
        <f t="shared" si="876"/>
        <v/>
      </c>
      <c r="X1878" s="153" t="str">
        <f t="shared" si="877"/>
        <v/>
      </c>
      <c r="Y1878" s="153" t="str">
        <f t="shared" si="878"/>
        <v/>
      </c>
      <c r="Z1878" s="153" t="str">
        <f t="shared" si="879"/>
        <v/>
      </c>
      <c r="AA1878" s="152" t="str">
        <f t="shared" si="880"/>
        <v/>
      </c>
      <c r="AB1878" s="152" t="str">
        <f t="shared" si="881"/>
        <v/>
      </c>
      <c r="AC1878" s="154" t="str">
        <f t="shared" si="892"/>
        <v/>
      </c>
      <c r="AD1878" s="154" t="str">
        <f t="shared" si="893"/>
        <v/>
      </c>
      <c r="AE1878" s="3" t="str">
        <f t="shared" si="894"/>
        <v/>
      </c>
      <c r="AF1878" s="3" t="str">
        <f t="shared" si="895"/>
        <v/>
      </c>
      <c r="AG1878" s="3" t="str">
        <f t="shared" si="896"/>
        <v/>
      </c>
      <c r="AH1878" s="4" t="str">
        <f t="shared" si="897"/>
        <v/>
      </c>
      <c r="AI1878" s="75" t="str">
        <f t="shared" si="898"/>
        <v/>
      </c>
      <c r="AJ1878" s="75" t="str">
        <f t="shared" si="899"/>
        <v/>
      </c>
    </row>
    <row r="1879" spans="1:36" ht="14.25">
      <c r="A1879" s="41" t="str">
        <f t="shared" si="882"/>
        <v/>
      </c>
      <c r="B1879" s="150" t="str">
        <f>IF(ISNUMBER(A1879),INDEX('MetaTrader Import'!$H$13:$J$5893,TRUNC(((A1879-$A$39+1)-1)/3)+1,MOD((A1879-$A$39+1)-1,3)+1),"")</f>
        <v/>
      </c>
      <c r="C1879" s="43" t="str">
        <f t="shared" si="883"/>
        <v/>
      </c>
      <c r="D1879" s="43" t="str">
        <f t="shared" ca="1" si="873"/>
        <v/>
      </c>
      <c r="E1879" s="43" t="str">
        <f t="shared" si="884"/>
        <v/>
      </c>
      <c r="F1879" s="43" t="str">
        <f t="shared" si="885"/>
        <v/>
      </c>
      <c r="G1879" s="43" t="str">
        <f>IF(A1879&lt;&gt;"",IF(A1879&lt;Data!$G$11*0.25,$C$13/$G$32,IF(A1879&gt;Data!$G$11*0.25,$C$13,$C$13*10)),"")</f>
        <v/>
      </c>
      <c r="H1879" s="43" t="str">
        <f>IF(A1879&lt;&gt;"",IF(Data!$G$9="constant",$C$13,IF(Data!$G$9="squeeze",G1879,F1879)),"")</f>
        <v/>
      </c>
      <c r="I1879" s="38" t="str">
        <f ca="1">IF(ISNUMBER(A1879),NORMINV(RAND(),0,IF(AND(Data!$G$9="squeeze",A1879&lt;Data!$G$11*0.25),$H$32,1)*$C$30*$C$13)*($C$14*$C$12),"")</f>
        <v/>
      </c>
      <c r="J1879" s="42" t="str">
        <f ca="1">IFERROR(IF(Data!$C$6="Real",B1879,I1879+J1878+($C$14*$C$12)*(NORMINV(RAND(),$C$15,CHOOSE($G$13,$C$13,F1879,G1879)))),"")</f>
        <v/>
      </c>
      <c r="K1879" s="88" t="str">
        <f>IF(ISNUMBER(A1879), IF($G$16="fixed",$G$17,MIN(H1879*Data!$C$7*$C$16*0.5,$C$17*Data!$C$7))*$C$12,"")</f>
        <v/>
      </c>
      <c r="L1879" s="42" t="str">
        <f t="shared" ca="1" si="900"/>
        <v/>
      </c>
      <c r="M1879" s="44" t="str">
        <f t="shared" ca="1" si="901"/>
        <v/>
      </c>
      <c r="N1879" s="44" t="str">
        <f t="shared" ca="1" si="902"/>
        <v/>
      </c>
      <c r="O1879" s="108" t="str">
        <f t="shared" si="886"/>
        <v/>
      </c>
      <c r="P1879" s="102" t="str">
        <f t="shared" si="887"/>
        <v/>
      </c>
      <c r="Q1879" s="102" t="str">
        <f t="shared" si="888"/>
        <v/>
      </c>
      <c r="R1879" s="120" t="str">
        <f t="shared" si="889"/>
        <v/>
      </c>
      <c r="S1879" s="54" t="str">
        <f t="shared" si="890"/>
        <v/>
      </c>
      <c r="T1879" s="5" t="str">
        <f t="shared" si="891"/>
        <v/>
      </c>
      <c r="U1879" s="152" t="str">
        <f t="shared" si="874"/>
        <v/>
      </c>
      <c r="V1879" s="152" t="str">
        <f t="shared" si="875"/>
        <v/>
      </c>
      <c r="W1879" s="153" t="str">
        <f t="shared" si="876"/>
        <v/>
      </c>
      <c r="X1879" s="153" t="str">
        <f t="shared" si="877"/>
        <v/>
      </c>
      <c r="Y1879" s="153" t="str">
        <f t="shared" si="878"/>
        <v/>
      </c>
      <c r="Z1879" s="153" t="str">
        <f t="shared" si="879"/>
        <v/>
      </c>
      <c r="AA1879" s="152" t="str">
        <f t="shared" si="880"/>
        <v/>
      </c>
      <c r="AB1879" s="152" t="str">
        <f t="shared" si="881"/>
        <v/>
      </c>
      <c r="AC1879" s="154" t="str">
        <f t="shared" si="892"/>
        <v/>
      </c>
      <c r="AD1879" s="154" t="str">
        <f t="shared" si="893"/>
        <v/>
      </c>
      <c r="AE1879" s="3" t="str">
        <f t="shared" si="894"/>
        <v/>
      </c>
      <c r="AF1879" s="3" t="str">
        <f t="shared" si="895"/>
        <v/>
      </c>
      <c r="AG1879" s="3" t="str">
        <f t="shared" si="896"/>
        <v/>
      </c>
      <c r="AH1879" s="4" t="str">
        <f t="shared" si="897"/>
        <v/>
      </c>
      <c r="AI1879" s="75" t="str">
        <f t="shared" si="898"/>
        <v/>
      </c>
      <c r="AJ1879" s="75" t="str">
        <f t="shared" si="899"/>
        <v/>
      </c>
    </row>
    <row r="1880" spans="1:36" ht="14.25">
      <c r="A1880" s="41" t="str">
        <f t="shared" si="882"/>
        <v/>
      </c>
      <c r="B1880" s="150" t="str">
        <f>IF(ISNUMBER(A1880),INDEX('MetaTrader Import'!$H$13:$J$5893,TRUNC(((A1880-$A$39+1)-1)/3)+1,MOD((A1880-$A$39+1)-1,3)+1),"")</f>
        <v/>
      </c>
      <c r="C1880" s="43" t="str">
        <f t="shared" si="883"/>
        <v/>
      </c>
      <c r="D1880" s="43" t="str">
        <f t="shared" ca="1" si="873"/>
        <v/>
      </c>
      <c r="E1880" s="43" t="str">
        <f t="shared" si="884"/>
        <v/>
      </c>
      <c r="F1880" s="43" t="str">
        <f t="shared" si="885"/>
        <v/>
      </c>
      <c r="G1880" s="43" t="str">
        <f>IF(A1880&lt;&gt;"",IF(A1880&lt;Data!$G$11*0.25,$C$13/$G$32,IF(A1880&gt;Data!$G$11*0.25,$C$13,$C$13*10)),"")</f>
        <v/>
      </c>
      <c r="H1880" s="43" t="str">
        <f>IF(A1880&lt;&gt;"",IF(Data!$G$9="constant",$C$13,IF(Data!$G$9="squeeze",G1880,F1880)),"")</f>
        <v/>
      </c>
      <c r="I1880" s="38" t="str">
        <f ca="1">IF(ISNUMBER(A1880),NORMINV(RAND(),0,IF(AND(Data!$G$9="squeeze",A1880&lt;Data!$G$11*0.25),$H$32,1)*$C$30*$C$13)*($C$14*$C$12),"")</f>
        <v/>
      </c>
      <c r="J1880" s="42" t="str">
        <f ca="1">IFERROR(IF(Data!$C$6="Real",B1880,I1880+J1879+($C$14*$C$12)*(NORMINV(RAND(),$C$15,CHOOSE($G$13,$C$13,F1880,G1880)))),"")</f>
        <v/>
      </c>
      <c r="K1880" s="88" t="str">
        <f>IF(ISNUMBER(A1880), IF($G$16="fixed",$G$17,MIN(H1880*Data!$C$7*$C$16*0.5,$C$17*Data!$C$7))*$C$12,"")</f>
        <v/>
      </c>
      <c r="L1880" s="42" t="str">
        <f t="shared" ca="1" si="900"/>
        <v/>
      </c>
      <c r="M1880" s="44" t="str">
        <f t="shared" ca="1" si="901"/>
        <v/>
      </c>
      <c r="N1880" s="44" t="str">
        <f t="shared" ca="1" si="902"/>
        <v/>
      </c>
      <c r="O1880" s="108" t="str">
        <f t="shared" si="886"/>
        <v/>
      </c>
      <c r="P1880" s="102" t="str">
        <f t="shared" si="887"/>
        <v/>
      </c>
      <c r="Q1880" s="102" t="str">
        <f t="shared" si="888"/>
        <v/>
      </c>
      <c r="R1880" s="120" t="str">
        <f t="shared" si="889"/>
        <v/>
      </c>
      <c r="S1880" s="54" t="str">
        <f t="shared" si="890"/>
        <v/>
      </c>
      <c r="T1880" s="5" t="str">
        <f t="shared" si="891"/>
        <v/>
      </c>
      <c r="U1880" s="152" t="str">
        <f t="shared" si="874"/>
        <v/>
      </c>
      <c r="V1880" s="152" t="str">
        <f t="shared" si="875"/>
        <v/>
      </c>
      <c r="W1880" s="153" t="str">
        <f t="shared" si="876"/>
        <v/>
      </c>
      <c r="X1880" s="153" t="str">
        <f t="shared" si="877"/>
        <v/>
      </c>
      <c r="Y1880" s="153" t="str">
        <f t="shared" si="878"/>
        <v/>
      </c>
      <c r="Z1880" s="153" t="str">
        <f t="shared" si="879"/>
        <v/>
      </c>
      <c r="AA1880" s="152" t="str">
        <f t="shared" si="880"/>
        <v/>
      </c>
      <c r="AB1880" s="152" t="str">
        <f t="shared" si="881"/>
        <v/>
      </c>
      <c r="AC1880" s="154" t="str">
        <f t="shared" si="892"/>
        <v/>
      </c>
      <c r="AD1880" s="154" t="str">
        <f t="shared" si="893"/>
        <v/>
      </c>
      <c r="AE1880" s="3" t="str">
        <f t="shared" si="894"/>
        <v/>
      </c>
      <c r="AF1880" s="3" t="str">
        <f t="shared" si="895"/>
        <v/>
      </c>
      <c r="AG1880" s="3" t="str">
        <f t="shared" si="896"/>
        <v/>
      </c>
      <c r="AH1880" s="4" t="str">
        <f t="shared" si="897"/>
        <v/>
      </c>
      <c r="AI1880" s="75" t="str">
        <f t="shared" si="898"/>
        <v/>
      </c>
      <c r="AJ1880" s="75" t="str">
        <f t="shared" si="899"/>
        <v/>
      </c>
    </row>
    <row r="1881" spans="1:36" ht="14.25">
      <c r="A1881" s="41" t="str">
        <f t="shared" si="882"/>
        <v/>
      </c>
      <c r="B1881" s="150" t="str">
        <f>IF(ISNUMBER(A1881),INDEX('MetaTrader Import'!$H$13:$J$5893,TRUNC(((A1881-$A$39+1)-1)/3)+1,MOD((A1881-$A$39+1)-1,3)+1),"")</f>
        <v/>
      </c>
      <c r="C1881" s="43" t="str">
        <f t="shared" si="883"/>
        <v/>
      </c>
      <c r="D1881" s="43" t="str">
        <f t="shared" ca="1" si="873"/>
        <v/>
      </c>
      <c r="E1881" s="43" t="str">
        <f t="shared" si="884"/>
        <v/>
      </c>
      <c r="F1881" s="43" t="str">
        <f t="shared" si="885"/>
        <v/>
      </c>
      <c r="G1881" s="43" t="str">
        <f>IF(A1881&lt;&gt;"",IF(A1881&lt;Data!$G$11*0.25,$C$13/$G$32,IF(A1881&gt;Data!$G$11*0.25,$C$13,$C$13*10)),"")</f>
        <v/>
      </c>
      <c r="H1881" s="43" t="str">
        <f>IF(A1881&lt;&gt;"",IF(Data!$G$9="constant",$C$13,IF(Data!$G$9="squeeze",G1881,F1881)),"")</f>
        <v/>
      </c>
      <c r="I1881" s="38" t="str">
        <f ca="1">IF(ISNUMBER(A1881),NORMINV(RAND(),0,IF(AND(Data!$G$9="squeeze",A1881&lt;Data!$G$11*0.25),$H$32,1)*$C$30*$C$13)*($C$14*$C$12),"")</f>
        <v/>
      </c>
      <c r="J1881" s="42" t="str">
        <f ca="1">IFERROR(IF(Data!$C$6="Real",B1881,I1881+J1880+($C$14*$C$12)*(NORMINV(RAND(),$C$15,CHOOSE($G$13,$C$13,F1881,G1881)))),"")</f>
        <v/>
      </c>
      <c r="K1881" s="88" t="str">
        <f>IF(ISNUMBER(A1881), IF($G$16="fixed",$G$17,MIN(H1881*Data!$C$7*$C$16*0.5,$C$17*Data!$C$7))*$C$12,"")</f>
        <v/>
      </c>
      <c r="L1881" s="42" t="str">
        <f t="shared" ca="1" si="900"/>
        <v/>
      </c>
      <c r="M1881" s="44" t="str">
        <f t="shared" ca="1" si="901"/>
        <v/>
      </c>
      <c r="N1881" s="44" t="str">
        <f t="shared" ca="1" si="902"/>
        <v/>
      </c>
      <c r="O1881" s="108" t="str">
        <f t="shared" si="886"/>
        <v/>
      </c>
      <c r="P1881" s="102" t="str">
        <f t="shared" si="887"/>
        <v/>
      </c>
      <c r="Q1881" s="102" t="str">
        <f t="shared" si="888"/>
        <v/>
      </c>
      <c r="R1881" s="120" t="str">
        <f t="shared" si="889"/>
        <v/>
      </c>
      <c r="S1881" s="54" t="str">
        <f t="shared" si="890"/>
        <v/>
      </c>
      <c r="T1881" s="5" t="str">
        <f t="shared" si="891"/>
        <v/>
      </c>
      <c r="U1881" s="152" t="str">
        <f t="shared" si="874"/>
        <v/>
      </c>
      <c r="V1881" s="152" t="str">
        <f t="shared" si="875"/>
        <v/>
      </c>
      <c r="W1881" s="153" t="str">
        <f t="shared" si="876"/>
        <v/>
      </c>
      <c r="X1881" s="153" t="str">
        <f t="shared" si="877"/>
        <v/>
      </c>
      <c r="Y1881" s="153" t="str">
        <f t="shared" si="878"/>
        <v/>
      </c>
      <c r="Z1881" s="153" t="str">
        <f t="shared" si="879"/>
        <v/>
      </c>
      <c r="AA1881" s="152" t="str">
        <f t="shared" si="880"/>
        <v/>
      </c>
      <c r="AB1881" s="152" t="str">
        <f t="shared" si="881"/>
        <v/>
      </c>
      <c r="AC1881" s="154" t="str">
        <f t="shared" si="892"/>
        <v/>
      </c>
      <c r="AD1881" s="154" t="str">
        <f t="shared" si="893"/>
        <v/>
      </c>
      <c r="AE1881" s="3" t="str">
        <f t="shared" si="894"/>
        <v/>
      </c>
      <c r="AF1881" s="3" t="str">
        <f t="shared" si="895"/>
        <v/>
      </c>
      <c r="AG1881" s="3" t="str">
        <f t="shared" si="896"/>
        <v/>
      </c>
      <c r="AH1881" s="4" t="str">
        <f t="shared" si="897"/>
        <v/>
      </c>
      <c r="AI1881" s="75" t="str">
        <f t="shared" si="898"/>
        <v/>
      </c>
      <c r="AJ1881" s="75" t="str">
        <f t="shared" si="899"/>
        <v/>
      </c>
    </row>
    <row r="1882" spans="1:36" ht="14.25">
      <c r="A1882" s="41" t="str">
        <f t="shared" si="882"/>
        <v/>
      </c>
      <c r="B1882" s="150" t="str">
        <f>IF(ISNUMBER(A1882),INDEX('MetaTrader Import'!$H$13:$J$5893,TRUNC(((A1882-$A$39+1)-1)/3)+1,MOD((A1882-$A$39+1)-1,3)+1),"")</f>
        <v/>
      </c>
      <c r="C1882" s="43" t="str">
        <f t="shared" si="883"/>
        <v/>
      </c>
      <c r="D1882" s="43" t="str">
        <f t="shared" ca="1" si="873"/>
        <v/>
      </c>
      <c r="E1882" s="43" t="str">
        <f t="shared" si="884"/>
        <v/>
      </c>
      <c r="F1882" s="43" t="str">
        <f t="shared" si="885"/>
        <v/>
      </c>
      <c r="G1882" s="43" t="str">
        <f>IF(A1882&lt;&gt;"",IF(A1882&lt;Data!$G$11*0.25,$C$13/$G$32,IF(A1882&gt;Data!$G$11*0.25,$C$13,$C$13*10)),"")</f>
        <v/>
      </c>
      <c r="H1882" s="43" t="str">
        <f>IF(A1882&lt;&gt;"",IF(Data!$G$9="constant",$C$13,IF(Data!$G$9="squeeze",G1882,F1882)),"")</f>
        <v/>
      </c>
      <c r="I1882" s="38" t="str">
        <f ca="1">IF(ISNUMBER(A1882),NORMINV(RAND(),0,IF(AND(Data!$G$9="squeeze",A1882&lt;Data!$G$11*0.25),$H$32,1)*$C$30*$C$13)*($C$14*$C$12),"")</f>
        <v/>
      </c>
      <c r="J1882" s="42" t="str">
        <f ca="1">IFERROR(IF(Data!$C$6="Real",B1882,I1882+J1881+($C$14*$C$12)*(NORMINV(RAND(),$C$15,CHOOSE($G$13,$C$13,F1882,G1882)))),"")</f>
        <v/>
      </c>
      <c r="K1882" s="88" t="str">
        <f>IF(ISNUMBER(A1882), IF($G$16="fixed",$G$17,MIN(H1882*Data!$C$7*$C$16*0.5,$C$17*Data!$C$7))*$C$12,"")</f>
        <v/>
      </c>
      <c r="L1882" s="42" t="str">
        <f t="shared" ca="1" si="900"/>
        <v/>
      </c>
      <c r="M1882" s="44" t="str">
        <f t="shared" ca="1" si="901"/>
        <v/>
      </c>
      <c r="N1882" s="44" t="str">
        <f t="shared" ca="1" si="902"/>
        <v/>
      </c>
      <c r="O1882" s="108" t="str">
        <f t="shared" si="886"/>
        <v/>
      </c>
      <c r="P1882" s="102" t="str">
        <f t="shared" si="887"/>
        <v/>
      </c>
      <c r="Q1882" s="102" t="str">
        <f t="shared" si="888"/>
        <v/>
      </c>
      <c r="R1882" s="120" t="str">
        <f t="shared" si="889"/>
        <v/>
      </c>
      <c r="S1882" s="54" t="str">
        <f t="shared" si="890"/>
        <v/>
      </c>
      <c r="T1882" s="5" t="str">
        <f t="shared" si="891"/>
        <v/>
      </c>
      <c r="U1882" s="152" t="str">
        <f t="shared" si="874"/>
        <v/>
      </c>
      <c r="V1882" s="152" t="str">
        <f t="shared" si="875"/>
        <v/>
      </c>
      <c r="W1882" s="153" t="str">
        <f t="shared" si="876"/>
        <v/>
      </c>
      <c r="X1882" s="153" t="str">
        <f t="shared" si="877"/>
        <v/>
      </c>
      <c r="Y1882" s="153" t="str">
        <f t="shared" si="878"/>
        <v/>
      </c>
      <c r="Z1882" s="153" t="str">
        <f t="shared" si="879"/>
        <v/>
      </c>
      <c r="AA1882" s="152" t="str">
        <f t="shared" si="880"/>
        <v/>
      </c>
      <c r="AB1882" s="152" t="str">
        <f t="shared" si="881"/>
        <v/>
      </c>
      <c r="AC1882" s="154" t="str">
        <f t="shared" si="892"/>
        <v/>
      </c>
      <c r="AD1882" s="154" t="str">
        <f t="shared" si="893"/>
        <v/>
      </c>
      <c r="AE1882" s="3" t="str">
        <f t="shared" si="894"/>
        <v/>
      </c>
      <c r="AF1882" s="3" t="str">
        <f t="shared" si="895"/>
        <v/>
      </c>
      <c r="AG1882" s="3" t="str">
        <f t="shared" si="896"/>
        <v/>
      </c>
      <c r="AH1882" s="4" t="str">
        <f t="shared" si="897"/>
        <v/>
      </c>
      <c r="AI1882" s="75" t="str">
        <f t="shared" si="898"/>
        <v/>
      </c>
      <c r="AJ1882" s="75" t="str">
        <f t="shared" si="899"/>
        <v/>
      </c>
    </row>
    <row r="1883" spans="1:36" ht="14.25">
      <c r="A1883" s="41" t="str">
        <f t="shared" si="882"/>
        <v/>
      </c>
      <c r="B1883" s="150" t="str">
        <f>IF(ISNUMBER(A1883),INDEX('MetaTrader Import'!$H$13:$J$5893,TRUNC(((A1883-$A$39+1)-1)/3)+1,MOD((A1883-$A$39+1)-1,3)+1),"")</f>
        <v/>
      </c>
      <c r="C1883" s="43" t="str">
        <f t="shared" si="883"/>
        <v/>
      </c>
      <c r="D1883" s="43" t="str">
        <f t="shared" ca="1" si="873"/>
        <v/>
      </c>
      <c r="E1883" s="43" t="str">
        <f t="shared" si="884"/>
        <v/>
      </c>
      <c r="F1883" s="43" t="str">
        <f t="shared" si="885"/>
        <v/>
      </c>
      <c r="G1883" s="43" t="str">
        <f>IF(A1883&lt;&gt;"",IF(A1883&lt;Data!$G$11*0.25,$C$13/$G$32,IF(A1883&gt;Data!$G$11*0.25,$C$13,$C$13*10)),"")</f>
        <v/>
      </c>
      <c r="H1883" s="43" t="str">
        <f>IF(A1883&lt;&gt;"",IF(Data!$G$9="constant",$C$13,IF(Data!$G$9="squeeze",G1883,F1883)),"")</f>
        <v/>
      </c>
      <c r="I1883" s="38" t="str">
        <f ca="1">IF(ISNUMBER(A1883),NORMINV(RAND(),0,IF(AND(Data!$G$9="squeeze",A1883&lt;Data!$G$11*0.25),$H$32,1)*$C$30*$C$13)*($C$14*$C$12),"")</f>
        <v/>
      </c>
      <c r="J1883" s="42" t="str">
        <f ca="1">IFERROR(IF(Data!$C$6="Real",B1883,I1883+J1882+($C$14*$C$12)*(NORMINV(RAND(),$C$15,CHOOSE($G$13,$C$13,F1883,G1883)))),"")</f>
        <v/>
      </c>
      <c r="K1883" s="88" t="str">
        <f>IF(ISNUMBER(A1883), IF($G$16="fixed",$G$17,MIN(H1883*Data!$C$7*$C$16*0.5,$C$17*Data!$C$7))*$C$12,"")</f>
        <v/>
      </c>
      <c r="L1883" s="42" t="str">
        <f t="shared" ca="1" si="900"/>
        <v/>
      </c>
      <c r="M1883" s="44" t="str">
        <f t="shared" ca="1" si="901"/>
        <v/>
      </c>
      <c r="N1883" s="44" t="str">
        <f t="shared" ca="1" si="902"/>
        <v/>
      </c>
      <c r="O1883" s="108" t="str">
        <f t="shared" si="886"/>
        <v/>
      </c>
      <c r="P1883" s="102" t="str">
        <f t="shared" si="887"/>
        <v/>
      </c>
      <c r="Q1883" s="102" t="str">
        <f t="shared" si="888"/>
        <v/>
      </c>
      <c r="R1883" s="120" t="str">
        <f t="shared" si="889"/>
        <v/>
      </c>
      <c r="S1883" s="54" t="str">
        <f t="shared" si="890"/>
        <v/>
      </c>
      <c r="T1883" s="5" t="str">
        <f t="shared" si="891"/>
        <v/>
      </c>
      <c r="U1883" s="152" t="str">
        <f t="shared" si="874"/>
        <v/>
      </c>
      <c r="V1883" s="152" t="str">
        <f t="shared" si="875"/>
        <v/>
      </c>
      <c r="W1883" s="153" t="str">
        <f t="shared" si="876"/>
        <v/>
      </c>
      <c r="X1883" s="153" t="str">
        <f t="shared" si="877"/>
        <v/>
      </c>
      <c r="Y1883" s="153" t="str">
        <f t="shared" si="878"/>
        <v/>
      </c>
      <c r="Z1883" s="153" t="str">
        <f t="shared" si="879"/>
        <v/>
      </c>
      <c r="AA1883" s="152" t="str">
        <f t="shared" si="880"/>
        <v/>
      </c>
      <c r="AB1883" s="152" t="str">
        <f t="shared" si="881"/>
        <v/>
      </c>
      <c r="AC1883" s="154" t="str">
        <f t="shared" si="892"/>
        <v/>
      </c>
      <c r="AD1883" s="154" t="str">
        <f t="shared" si="893"/>
        <v/>
      </c>
      <c r="AE1883" s="3" t="str">
        <f t="shared" si="894"/>
        <v/>
      </c>
      <c r="AF1883" s="3" t="str">
        <f t="shared" si="895"/>
        <v/>
      </c>
      <c r="AG1883" s="3" t="str">
        <f t="shared" si="896"/>
        <v/>
      </c>
      <c r="AH1883" s="4" t="str">
        <f t="shared" si="897"/>
        <v/>
      </c>
      <c r="AI1883" s="75" t="str">
        <f t="shared" si="898"/>
        <v/>
      </c>
      <c r="AJ1883" s="75" t="str">
        <f t="shared" si="899"/>
        <v/>
      </c>
    </row>
    <row r="1884" spans="1:36" ht="14.25">
      <c r="A1884" s="41" t="str">
        <f t="shared" si="882"/>
        <v/>
      </c>
      <c r="B1884" s="150" t="str">
        <f>IF(ISNUMBER(A1884),INDEX('MetaTrader Import'!$H$13:$J$5893,TRUNC(((A1884-$A$39+1)-1)/3)+1,MOD((A1884-$A$39+1)-1,3)+1),"")</f>
        <v/>
      </c>
      <c r="C1884" s="43" t="str">
        <f t="shared" si="883"/>
        <v/>
      </c>
      <c r="D1884" s="43" t="str">
        <f t="shared" ca="1" si="873"/>
        <v/>
      </c>
      <c r="E1884" s="43" t="str">
        <f t="shared" si="884"/>
        <v/>
      </c>
      <c r="F1884" s="43" t="str">
        <f t="shared" si="885"/>
        <v/>
      </c>
      <c r="G1884" s="43" t="str">
        <f>IF(A1884&lt;&gt;"",IF(A1884&lt;Data!$G$11*0.25,$C$13/$G$32,IF(A1884&gt;Data!$G$11*0.25,$C$13,$C$13*10)),"")</f>
        <v/>
      </c>
      <c r="H1884" s="43" t="str">
        <f>IF(A1884&lt;&gt;"",IF(Data!$G$9="constant",$C$13,IF(Data!$G$9="squeeze",G1884,F1884)),"")</f>
        <v/>
      </c>
      <c r="I1884" s="38" t="str">
        <f ca="1">IF(ISNUMBER(A1884),NORMINV(RAND(),0,IF(AND(Data!$G$9="squeeze",A1884&lt;Data!$G$11*0.25),$H$32,1)*$C$30*$C$13)*($C$14*$C$12),"")</f>
        <v/>
      </c>
      <c r="J1884" s="42" t="str">
        <f ca="1">IFERROR(IF(Data!$C$6="Real",B1884,I1884+J1883+($C$14*$C$12)*(NORMINV(RAND(),$C$15,CHOOSE($G$13,$C$13,F1884,G1884)))),"")</f>
        <v/>
      </c>
      <c r="K1884" s="88" t="str">
        <f>IF(ISNUMBER(A1884), IF($G$16="fixed",$G$17,MIN(H1884*Data!$C$7*$C$16*0.5,$C$17*Data!$C$7))*$C$12,"")</f>
        <v/>
      </c>
      <c r="L1884" s="42" t="str">
        <f t="shared" ca="1" si="900"/>
        <v/>
      </c>
      <c r="M1884" s="44" t="str">
        <f t="shared" ca="1" si="901"/>
        <v/>
      </c>
      <c r="N1884" s="44" t="str">
        <f t="shared" ca="1" si="902"/>
        <v/>
      </c>
      <c r="O1884" s="108" t="str">
        <f t="shared" si="886"/>
        <v/>
      </c>
      <c r="P1884" s="102" t="str">
        <f t="shared" si="887"/>
        <v/>
      </c>
      <c r="Q1884" s="102" t="str">
        <f t="shared" si="888"/>
        <v/>
      </c>
      <c r="R1884" s="120" t="str">
        <f t="shared" si="889"/>
        <v/>
      </c>
      <c r="S1884" s="54" t="str">
        <f t="shared" si="890"/>
        <v/>
      </c>
      <c r="T1884" s="5" t="str">
        <f t="shared" si="891"/>
        <v/>
      </c>
      <c r="U1884" s="152" t="str">
        <f t="shared" si="874"/>
        <v/>
      </c>
      <c r="V1884" s="152" t="str">
        <f t="shared" si="875"/>
        <v/>
      </c>
      <c r="W1884" s="153" t="str">
        <f t="shared" si="876"/>
        <v/>
      </c>
      <c r="X1884" s="153" t="str">
        <f t="shared" si="877"/>
        <v/>
      </c>
      <c r="Y1884" s="153" t="str">
        <f t="shared" si="878"/>
        <v/>
      </c>
      <c r="Z1884" s="153" t="str">
        <f t="shared" si="879"/>
        <v/>
      </c>
      <c r="AA1884" s="152" t="str">
        <f t="shared" si="880"/>
        <v/>
      </c>
      <c r="AB1884" s="152" t="str">
        <f t="shared" si="881"/>
        <v/>
      </c>
      <c r="AC1884" s="154" t="str">
        <f t="shared" si="892"/>
        <v/>
      </c>
      <c r="AD1884" s="154" t="str">
        <f t="shared" si="893"/>
        <v/>
      </c>
      <c r="AE1884" s="3" t="str">
        <f t="shared" si="894"/>
        <v/>
      </c>
      <c r="AF1884" s="3" t="str">
        <f t="shared" si="895"/>
        <v/>
      </c>
      <c r="AG1884" s="3" t="str">
        <f t="shared" si="896"/>
        <v/>
      </c>
      <c r="AH1884" s="4" t="str">
        <f t="shared" si="897"/>
        <v/>
      </c>
      <c r="AI1884" s="75" t="str">
        <f t="shared" si="898"/>
        <v/>
      </c>
      <c r="AJ1884" s="75" t="str">
        <f t="shared" si="899"/>
        <v/>
      </c>
    </row>
    <row r="1885" spans="1:36" ht="14.25">
      <c r="A1885" s="41" t="str">
        <f t="shared" si="882"/>
        <v/>
      </c>
      <c r="B1885" s="150" t="str">
        <f>IF(ISNUMBER(A1885),INDEX('MetaTrader Import'!$H$13:$J$5893,TRUNC(((A1885-$A$39+1)-1)/3)+1,MOD((A1885-$A$39+1)-1,3)+1),"")</f>
        <v/>
      </c>
      <c r="C1885" s="43" t="str">
        <f t="shared" si="883"/>
        <v/>
      </c>
      <c r="D1885" s="43" t="str">
        <f t="shared" ca="1" si="873"/>
        <v/>
      </c>
      <c r="E1885" s="43" t="str">
        <f t="shared" si="884"/>
        <v/>
      </c>
      <c r="F1885" s="43" t="str">
        <f t="shared" si="885"/>
        <v/>
      </c>
      <c r="G1885" s="43" t="str">
        <f>IF(A1885&lt;&gt;"",IF(A1885&lt;Data!$G$11*0.25,$C$13/$G$32,IF(A1885&gt;Data!$G$11*0.25,$C$13,$C$13*10)),"")</f>
        <v/>
      </c>
      <c r="H1885" s="43" t="str">
        <f>IF(A1885&lt;&gt;"",IF(Data!$G$9="constant",$C$13,IF(Data!$G$9="squeeze",G1885,F1885)),"")</f>
        <v/>
      </c>
      <c r="I1885" s="38" t="str">
        <f ca="1">IF(ISNUMBER(A1885),NORMINV(RAND(),0,IF(AND(Data!$G$9="squeeze",A1885&lt;Data!$G$11*0.25),$H$32,1)*$C$30*$C$13)*($C$14*$C$12),"")</f>
        <v/>
      </c>
      <c r="J1885" s="42" t="str">
        <f ca="1">IFERROR(IF(Data!$C$6="Real",B1885,I1885+J1884+($C$14*$C$12)*(NORMINV(RAND(),$C$15,CHOOSE($G$13,$C$13,F1885,G1885)))),"")</f>
        <v/>
      </c>
      <c r="K1885" s="88" t="str">
        <f>IF(ISNUMBER(A1885), IF($G$16="fixed",$G$17,MIN(H1885*Data!$C$7*$C$16*0.5,$C$17*Data!$C$7))*$C$12,"")</f>
        <v/>
      </c>
      <c r="L1885" s="42" t="str">
        <f t="shared" ca="1" si="900"/>
        <v/>
      </c>
      <c r="M1885" s="44" t="str">
        <f t="shared" ca="1" si="901"/>
        <v/>
      </c>
      <c r="N1885" s="44" t="str">
        <f t="shared" ca="1" si="902"/>
        <v/>
      </c>
      <c r="O1885" s="108" t="str">
        <f t="shared" si="886"/>
        <v/>
      </c>
      <c r="P1885" s="102" t="str">
        <f t="shared" si="887"/>
        <v/>
      </c>
      <c r="Q1885" s="102" t="str">
        <f t="shared" si="888"/>
        <v/>
      </c>
      <c r="R1885" s="120" t="str">
        <f t="shared" si="889"/>
        <v/>
      </c>
      <c r="S1885" s="54" t="str">
        <f t="shared" si="890"/>
        <v/>
      </c>
      <c r="T1885" s="5" t="str">
        <f t="shared" si="891"/>
        <v/>
      </c>
      <c r="U1885" s="152" t="str">
        <f t="shared" si="874"/>
        <v/>
      </c>
      <c r="V1885" s="152" t="str">
        <f t="shared" si="875"/>
        <v/>
      </c>
      <c r="W1885" s="153" t="str">
        <f t="shared" si="876"/>
        <v/>
      </c>
      <c r="X1885" s="153" t="str">
        <f t="shared" si="877"/>
        <v/>
      </c>
      <c r="Y1885" s="153" t="str">
        <f t="shared" si="878"/>
        <v/>
      </c>
      <c r="Z1885" s="153" t="str">
        <f t="shared" si="879"/>
        <v/>
      </c>
      <c r="AA1885" s="152" t="str">
        <f t="shared" si="880"/>
        <v/>
      </c>
      <c r="AB1885" s="152" t="str">
        <f t="shared" si="881"/>
        <v/>
      </c>
      <c r="AC1885" s="154" t="str">
        <f t="shared" si="892"/>
        <v/>
      </c>
      <c r="AD1885" s="154" t="str">
        <f t="shared" si="893"/>
        <v/>
      </c>
      <c r="AE1885" s="3" t="str">
        <f t="shared" si="894"/>
        <v/>
      </c>
      <c r="AF1885" s="3" t="str">
        <f t="shared" si="895"/>
        <v/>
      </c>
      <c r="AG1885" s="3" t="str">
        <f t="shared" si="896"/>
        <v/>
      </c>
      <c r="AH1885" s="4" t="str">
        <f t="shared" si="897"/>
        <v/>
      </c>
      <c r="AI1885" s="75" t="str">
        <f t="shared" si="898"/>
        <v/>
      </c>
      <c r="AJ1885" s="75" t="str">
        <f t="shared" si="899"/>
        <v/>
      </c>
    </row>
    <row r="1886" spans="1:36" ht="14.25">
      <c r="A1886" s="41" t="str">
        <f t="shared" si="882"/>
        <v/>
      </c>
      <c r="B1886" s="150" t="str">
        <f>IF(ISNUMBER(A1886),INDEX('MetaTrader Import'!$H$13:$J$5893,TRUNC(((A1886-$A$39+1)-1)/3)+1,MOD((A1886-$A$39+1)-1,3)+1),"")</f>
        <v/>
      </c>
      <c r="C1886" s="43" t="str">
        <f t="shared" si="883"/>
        <v/>
      </c>
      <c r="D1886" s="43" t="str">
        <f t="shared" ca="1" si="873"/>
        <v/>
      </c>
      <c r="E1886" s="43" t="str">
        <f t="shared" si="884"/>
        <v/>
      </c>
      <c r="F1886" s="43" t="str">
        <f t="shared" si="885"/>
        <v/>
      </c>
      <c r="G1886" s="43" t="str">
        <f>IF(A1886&lt;&gt;"",IF(A1886&lt;Data!$G$11*0.25,$C$13/$G$32,IF(A1886&gt;Data!$G$11*0.25,$C$13,$C$13*10)),"")</f>
        <v/>
      </c>
      <c r="H1886" s="43" t="str">
        <f>IF(A1886&lt;&gt;"",IF(Data!$G$9="constant",$C$13,IF(Data!$G$9="squeeze",G1886,F1886)),"")</f>
        <v/>
      </c>
      <c r="I1886" s="38" t="str">
        <f ca="1">IF(ISNUMBER(A1886),NORMINV(RAND(),0,IF(AND(Data!$G$9="squeeze",A1886&lt;Data!$G$11*0.25),$H$32,1)*$C$30*$C$13)*($C$14*$C$12),"")</f>
        <v/>
      </c>
      <c r="J1886" s="42" t="str">
        <f ca="1">IFERROR(IF(Data!$C$6="Real",B1886,I1886+J1885+($C$14*$C$12)*(NORMINV(RAND(),$C$15,CHOOSE($G$13,$C$13,F1886,G1886)))),"")</f>
        <v/>
      </c>
      <c r="K1886" s="88" t="str">
        <f>IF(ISNUMBER(A1886), IF($G$16="fixed",$G$17,MIN(H1886*Data!$C$7*$C$16*0.5,$C$17*Data!$C$7))*$C$12,"")</f>
        <v/>
      </c>
      <c r="L1886" s="42" t="str">
        <f t="shared" ca="1" si="900"/>
        <v/>
      </c>
      <c r="M1886" s="44" t="str">
        <f t="shared" ca="1" si="901"/>
        <v/>
      </c>
      <c r="N1886" s="44" t="str">
        <f t="shared" ca="1" si="902"/>
        <v/>
      </c>
      <c r="O1886" s="108" t="str">
        <f t="shared" si="886"/>
        <v/>
      </c>
      <c r="P1886" s="102" t="str">
        <f t="shared" si="887"/>
        <v/>
      </c>
      <c r="Q1886" s="102" t="str">
        <f t="shared" si="888"/>
        <v/>
      </c>
      <c r="R1886" s="120" t="str">
        <f t="shared" si="889"/>
        <v/>
      </c>
      <c r="S1886" s="54" t="str">
        <f t="shared" si="890"/>
        <v/>
      </c>
      <c r="T1886" s="5" t="str">
        <f t="shared" si="891"/>
        <v/>
      </c>
      <c r="U1886" s="152" t="str">
        <f t="shared" si="874"/>
        <v/>
      </c>
      <c r="V1886" s="152" t="str">
        <f t="shared" si="875"/>
        <v/>
      </c>
      <c r="W1886" s="153" t="str">
        <f t="shared" si="876"/>
        <v/>
      </c>
      <c r="X1886" s="153" t="str">
        <f t="shared" si="877"/>
        <v/>
      </c>
      <c r="Y1886" s="153" t="str">
        <f t="shared" si="878"/>
        <v/>
      </c>
      <c r="Z1886" s="153" t="str">
        <f t="shared" si="879"/>
        <v/>
      </c>
      <c r="AA1886" s="152" t="str">
        <f t="shared" si="880"/>
        <v/>
      </c>
      <c r="AB1886" s="152" t="str">
        <f t="shared" si="881"/>
        <v/>
      </c>
      <c r="AC1886" s="154" t="str">
        <f t="shared" si="892"/>
        <v/>
      </c>
      <c r="AD1886" s="154" t="str">
        <f t="shared" si="893"/>
        <v/>
      </c>
      <c r="AE1886" s="3" t="str">
        <f t="shared" si="894"/>
        <v/>
      </c>
      <c r="AF1886" s="3" t="str">
        <f t="shared" si="895"/>
        <v/>
      </c>
      <c r="AG1886" s="3" t="str">
        <f t="shared" si="896"/>
        <v/>
      </c>
      <c r="AH1886" s="4" t="str">
        <f t="shared" si="897"/>
        <v/>
      </c>
      <c r="AI1886" s="75" t="str">
        <f t="shared" si="898"/>
        <v/>
      </c>
      <c r="AJ1886" s="75" t="str">
        <f t="shared" si="899"/>
        <v/>
      </c>
    </row>
    <row r="1887" spans="1:36" ht="14.25">
      <c r="A1887" s="41" t="str">
        <f t="shared" si="882"/>
        <v/>
      </c>
      <c r="B1887" s="150" t="str">
        <f>IF(ISNUMBER(A1887),INDEX('MetaTrader Import'!$H$13:$J$5893,TRUNC(((A1887-$A$39+1)-1)/3)+1,MOD((A1887-$A$39+1)-1,3)+1),"")</f>
        <v/>
      </c>
      <c r="C1887" s="43" t="str">
        <f t="shared" si="883"/>
        <v/>
      </c>
      <c r="D1887" s="43" t="str">
        <f t="shared" ca="1" si="873"/>
        <v/>
      </c>
      <c r="E1887" s="43" t="str">
        <f t="shared" si="884"/>
        <v/>
      </c>
      <c r="F1887" s="43" t="str">
        <f t="shared" si="885"/>
        <v/>
      </c>
      <c r="G1887" s="43" t="str">
        <f>IF(A1887&lt;&gt;"",IF(A1887&lt;Data!$G$11*0.25,$C$13/$G$32,IF(A1887&gt;Data!$G$11*0.25,$C$13,$C$13*10)),"")</f>
        <v/>
      </c>
      <c r="H1887" s="43" t="str">
        <f>IF(A1887&lt;&gt;"",IF(Data!$G$9="constant",$C$13,IF(Data!$G$9="squeeze",G1887,F1887)),"")</f>
        <v/>
      </c>
      <c r="I1887" s="38" t="str">
        <f ca="1">IF(ISNUMBER(A1887),NORMINV(RAND(),0,IF(AND(Data!$G$9="squeeze",A1887&lt;Data!$G$11*0.25),$H$32,1)*$C$30*$C$13)*($C$14*$C$12),"")</f>
        <v/>
      </c>
      <c r="J1887" s="42" t="str">
        <f ca="1">IFERROR(IF(Data!$C$6="Real",B1887,I1887+J1886+($C$14*$C$12)*(NORMINV(RAND(),$C$15,CHOOSE($G$13,$C$13,F1887,G1887)))),"")</f>
        <v/>
      </c>
      <c r="K1887" s="88" t="str">
        <f>IF(ISNUMBER(A1887), IF($G$16="fixed",$G$17,MIN(H1887*Data!$C$7*$C$16*0.5,$C$17*Data!$C$7))*$C$12,"")</f>
        <v/>
      </c>
      <c r="L1887" s="42" t="str">
        <f t="shared" ca="1" si="900"/>
        <v/>
      </c>
      <c r="M1887" s="44" t="str">
        <f t="shared" ca="1" si="901"/>
        <v/>
      </c>
      <c r="N1887" s="44" t="str">
        <f t="shared" ca="1" si="902"/>
        <v/>
      </c>
      <c r="O1887" s="108" t="str">
        <f t="shared" si="886"/>
        <v/>
      </c>
      <c r="P1887" s="102" t="str">
        <f t="shared" si="887"/>
        <v/>
      </c>
      <c r="Q1887" s="102" t="str">
        <f t="shared" si="888"/>
        <v/>
      </c>
      <c r="R1887" s="120" t="str">
        <f t="shared" si="889"/>
        <v/>
      </c>
      <c r="S1887" s="54" t="str">
        <f t="shared" si="890"/>
        <v/>
      </c>
      <c r="T1887" s="5" t="str">
        <f t="shared" si="891"/>
        <v/>
      </c>
      <c r="U1887" s="152" t="str">
        <f t="shared" si="874"/>
        <v/>
      </c>
      <c r="V1887" s="152" t="str">
        <f t="shared" si="875"/>
        <v/>
      </c>
      <c r="W1887" s="153" t="str">
        <f t="shared" si="876"/>
        <v/>
      </c>
      <c r="X1887" s="153" t="str">
        <f t="shared" si="877"/>
        <v/>
      </c>
      <c r="Y1887" s="153" t="str">
        <f t="shared" si="878"/>
        <v/>
      </c>
      <c r="Z1887" s="153" t="str">
        <f t="shared" si="879"/>
        <v/>
      </c>
      <c r="AA1887" s="152" t="str">
        <f t="shared" si="880"/>
        <v/>
      </c>
      <c r="AB1887" s="152" t="str">
        <f t="shared" si="881"/>
        <v/>
      </c>
      <c r="AC1887" s="154" t="str">
        <f t="shared" si="892"/>
        <v/>
      </c>
      <c r="AD1887" s="154" t="str">
        <f t="shared" si="893"/>
        <v/>
      </c>
      <c r="AE1887" s="3" t="str">
        <f t="shared" si="894"/>
        <v/>
      </c>
      <c r="AF1887" s="3" t="str">
        <f t="shared" si="895"/>
        <v/>
      </c>
      <c r="AG1887" s="3" t="str">
        <f t="shared" si="896"/>
        <v/>
      </c>
      <c r="AH1887" s="4" t="str">
        <f t="shared" si="897"/>
        <v/>
      </c>
      <c r="AI1887" s="75" t="str">
        <f t="shared" si="898"/>
        <v/>
      </c>
      <c r="AJ1887" s="75" t="str">
        <f t="shared" si="899"/>
        <v/>
      </c>
    </row>
    <row r="1888" spans="1:36" ht="14.25">
      <c r="A1888" s="41" t="str">
        <f t="shared" si="882"/>
        <v/>
      </c>
      <c r="B1888" s="150" t="str">
        <f>IF(ISNUMBER(A1888),INDEX('MetaTrader Import'!$H$13:$J$5893,TRUNC(((A1888-$A$39+1)-1)/3)+1,MOD((A1888-$A$39+1)-1,3)+1),"")</f>
        <v/>
      </c>
      <c r="C1888" s="43" t="str">
        <f t="shared" si="883"/>
        <v/>
      </c>
      <c r="D1888" s="43" t="str">
        <f t="shared" ca="1" si="873"/>
        <v/>
      </c>
      <c r="E1888" s="43" t="str">
        <f t="shared" si="884"/>
        <v/>
      </c>
      <c r="F1888" s="43" t="str">
        <f t="shared" si="885"/>
        <v/>
      </c>
      <c r="G1888" s="43" t="str">
        <f>IF(A1888&lt;&gt;"",IF(A1888&lt;Data!$G$11*0.25,$C$13/$G$32,IF(A1888&gt;Data!$G$11*0.25,$C$13,$C$13*10)),"")</f>
        <v/>
      </c>
      <c r="H1888" s="43" t="str">
        <f>IF(A1888&lt;&gt;"",IF(Data!$G$9="constant",$C$13,IF(Data!$G$9="squeeze",G1888,F1888)),"")</f>
        <v/>
      </c>
      <c r="I1888" s="38" t="str">
        <f ca="1">IF(ISNUMBER(A1888),NORMINV(RAND(),0,IF(AND(Data!$G$9="squeeze",A1888&lt;Data!$G$11*0.25),$H$32,1)*$C$30*$C$13)*($C$14*$C$12),"")</f>
        <v/>
      </c>
      <c r="J1888" s="42" t="str">
        <f ca="1">IFERROR(IF(Data!$C$6="Real",B1888,I1888+J1887+($C$14*$C$12)*(NORMINV(RAND(),$C$15,CHOOSE($G$13,$C$13,F1888,G1888)))),"")</f>
        <v/>
      </c>
      <c r="K1888" s="88" t="str">
        <f>IF(ISNUMBER(A1888), IF($G$16="fixed",$G$17,MIN(H1888*Data!$C$7*$C$16*0.5,$C$17*Data!$C$7))*$C$12,"")</f>
        <v/>
      </c>
      <c r="L1888" s="42" t="str">
        <f t="shared" ca="1" si="900"/>
        <v/>
      </c>
      <c r="M1888" s="44" t="str">
        <f t="shared" ca="1" si="901"/>
        <v/>
      </c>
      <c r="N1888" s="44" t="str">
        <f t="shared" ca="1" si="902"/>
        <v/>
      </c>
      <c r="O1888" s="108" t="str">
        <f t="shared" si="886"/>
        <v/>
      </c>
      <c r="P1888" s="102" t="str">
        <f t="shared" si="887"/>
        <v/>
      </c>
      <c r="Q1888" s="102" t="str">
        <f t="shared" si="888"/>
        <v/>
      </c>
      <c r="R1888" s="120" t="str">
        <f t="shared" si="889"/>
        <v/>
      </c>
      <c r="S1888" s="54" t="str">
        <f t="shared" si="890"/>
        <v/>
      </c>
      <c r="T1888" s="5" t="str">
        <f t="shared" si="891"/>
        <v/>
      </c>
      <c r="U1888" s="152" t="str">
        <f t="shared" si="874"/>
        <v/>
      </c>
      <c r="V1888" s="152" t="str">
        <f t="shared" si="875"/>
        <v/>
      </c>
      <c r="W1888" s="153" t="str">
        <f t="shared" si="876"/>
        <v/>
      </c>
      <c r="X1888" s="153" t="str">
        <f t="shared" si="877"/>
        <v/>
      </c>
      <c r="Y1888" s="153" t="str">
        <f t="shared" si="878"/>
        <v/>
      </c>
      <c r="Z1888" s="153" t="str">
        <f t="shared" si="879"/>
        <v/>
      </c>
      <c r="AA1888" s="152" t="str">
        <f t="shared" si="880"/>
        <v/>
      </c>
      <c r="AB1888" s="152" t="str">
        <f t="shared" si="881"/>
        <v/>
      </c>
      <c r="AC1888" s="154" t="str">
        <f t="shared" si="892"/>
        <v/>
      </c>
      <c r="AD1888" s="154" t="str">
        <f t="shared" si="893"/>
        <v/>
      </c>
      <c r="AE1888" s="3" t="str">
        <f t="shared" si="894"/>
        <v/>
      </c>
      <c r="AF1888" s="3" t="str">
        <f t="shared" si="895"/>
        <v/>
      </c>
      <c r="AG1888" s="3" t="str">
        <f t="shared" si="896"/>
        <v/>
      </c>
      <c r="AH1888" s="4" t="str">
        <f t="shared" si="897"/>
        <v/>
      </c>
      <c r="AI1888" s="75" t="str">
        <f t="shared" si="898"/>
        <v/>
      </c>
      <c r="AJ1888" s="75" t="str">
        <f t="shared" si="899"/>
        <v/>
      </c>
    </row>
    <row r="1889" spans="1:36" ht="14.25">
      <c r="A1889" s="41" t="str">
        <f t="shared" si="882"/>
        <v/>
      </c>
      <c r="B1889" s="150" t="str">
        <f>IF(ISNUMBER(A1889),INDEX('MetaTrader Import'!$H$13:$J$5893,TRUNC(((A1889-$A$39+1)-1)/3)+1,MOD((A1889-$A$39+1)-1,3)+1),"")</f>
        <v/>
      </c>
      <c r="C1889" s="43" t="str">
        <f t="shared" si="883"/>
        <v/>
      </c>
      <c r="D1889" s="43" t="str">
        <f t="shared" ca="1" si="873"/>
        <v/>
      </c>
      <c r="E1889" s="43" t="str">
        <f t="shared" si="884"/>
        <v/>
      </c>
      <c r="F1889" s="43" t="str">
        <f t="shared" si="885"/>
        <v/>
      </c>
      <c r="G1889" s="43" t="str">
        <f>IF(A1889&lt;&gt;"",IF(A1889&lt;Data!$G$11*0.25,$C$13/$G$32,IF(A1889&gt;Data!$G$11*0.25,$C$13,$C$13*10)),"")</f>
        <v/>
      </c>
      <c r="H1889" s="43" t="str">
        <f>IF(A1889&lt;&gt;"",IF(Data!$G$9="constant",$C$13,IF(Data!$G$9="squeeze",G1889,F1889)),"")</f>
        <v/>
      </c>
      <c r="I1889" s="38" t="str">
        <f ca="1">IF(ISNUMBER(A1889),NORMINV(RAND(),0,IF(AND(Data!$G$9="squeeze",A1889&lt;Data!$G$11*0.25),$H$32,1)*$C$30*$C$13)*($C$14*$C$12),"")</f>
        <v/>
      </c>
      <c r="J1889" s="42" t="str">
        <f ca="1">IFERROR(IF(Data!$C$6="Real",B1889,I1889+J1888+($C$14*$C$12)*(NORMINV(RAND(),$C$15,CHOOSE($G$13,$C$13,F1889,G1889)))),"")</f>
        <v/>
      </c>
      <c r="K1889" s="88" t="str">
        <f>IF(ISNUMBER(A1889), IF($G$16="fixed",$G$17,MIN(H1889*Data!$C$7*$C$16*0.5,$C$17*Data!$C$7))*$C$12,"")</f>
        <v/>
      </c>
      <c r="L1889" s="42" t="str">
        <f t="shared" ca="1" si="900"/>
        <v/>
      </c>
      <c r="M1889" s="44" t="str">
        <f t="shared" ca="1" si="901"/>
        <v/>
      </c>
      <c r="N1889" s="44" t="str">
        <f t="shared" ca="1" si="902"/>
        <v/>
      </c>
      <c r="O1889" s="108" t="str">
        <f t="shared" si="886"/>
        <v/>
      </c>
      <c r="P1889" s="102" t="str">
        <f t="shared" si="887"/>
        <v/>
      </c>
      <c r="Q1889" s="102" t="str">
        <f t="shared" si="888"/>
        <v/>
      </c>
      <c r="R1889" s="120" t="str">
        <f t="shared" si="889"/>
        <v/>
      </c>
      <c r="S1889" s="54" t="str">
        <f t="shared" si="890"/>
        <v/>
      </c>
      <c r="T1889" s="5" t="str">
        <f t="shared" si="891"/>
        <v/>
      </c>
      <c r="U1889" s="152" t="str">
        <f t="shared" si="874"/>
        <v/>
      </c>
      <c r="V1889" s="152" t="str">
        <f t="shared" si="875"/>
        <v/>
      </c>
      <c r="W1889" s="153" t="str">
        <f t="shared" si="876"/>
        <v/>
      </c>
      <c r="X1889" s="153" t="str">
        <f t="shared" si="877"/>
        <v/>
      </c>
      <c r="Y1889" s="153" t="str">
        <f t="shared" si="878"/>
        <v/>
      </c>
      <c r="Z1889" s="153" t="str">
        <f t="shared" si="879"/>
        <v/>
      </c>
      <c r="AA1889" s="152" t="str">
        <f t="shared" si="880"/>
        <v/>
      </c>
      <c r="AB1889" s="152" t="str">
        <f t="shared" si="881"/>
        <v/>
      </c>
      <c r="AC1889" s="154" t="str">
        <f t="shared" si="892"/>
        <v/>
      </c>
      <c r="AD1889" s="154" t="str">
        <f t="shared" si="893"/>
        <v/>
      </c>
      <c r="AE1889" s="3" t="str">
        <f t="shared" si="894"/>
        <v/>
      </c>
      <c r="AF1889" s="3" t="str">
        <f t="shared" si="895"/>
        <v/>
      </c>
      <c r="AG1889" s="3" t="str">
        <f t="shared" si="896"/>
        <v/>
      </c>
      <c r="AH1889" s="4" t="str">
        <f t="shared" si="897"/>
        <v/>
      </c>
      <c r="AI1889" s="75" t="str">
        <f t="shared" si="898"/>
        <v/>
      </c>
      <c r="AJ1889" s="75" t="str">
        <f t="shared" si="899"/>
        <v/>
      </c>
    </row>
    <row r="1890" spans="1:36" ht="14.25">
      <c r="A1890" s="41" t="str">
        <f t="shared" si="882"/>
        <v/>
      </c>
      <c r="B1890" s="150" t="str">
        <f>IF(ISNUMBER(A1890),INDEX('MetaTrader Import'!$H$13:$J$5893,TRUNC(((A1890-$A$39+1)-1)/3)+1,MOD((A1890-$A$39+1)-1,3)+1),"")</f>
        <v/>
      </c>
      <c r="C1890" s="43" t="str">
        <f t="shared" si="883"/>
        <v/>
      </c>
      <c r="D1890" s="43" t="str">
        <f t="shared" ca="1" si="873"/>
        <v/>
      </c>
      <c r="E1890" s="43" t="str">
        <f t="shared" si="884"/>
        <v/>
      </c>
      <c r="F1890" s="43" t="str">
        <f t="shared" si="885"/>
        <v/>
      </c>
      <c r="G1890" s="43" t="str">
        <f>IF(A1890&lt;&gt;"",IF(A1890&lt;Data!$G$11*0.25,$C$13/$G$32,IF(A1890&gt;Data!$G$11*0.25,$C$13,$C$13*10)),"")</f>
        <v/>
      </c>
      <c r="H1890" s="43" t="str">
        <f>IF(A1890&lt;&gt;"",IF(Data!$G$9="constant",$C$13,IF(Data!$G$9="squeeze",G1890,F1890)),"")</f>
        <v/>
      </c>
      <c r="I1890" s="38" t="str">
        <f ca="1">IF(ISNUMBER(A1890),NORMINV(RAND(),0,IF(AND(Data!$G$9="squeeze",A1890&lt;Data!$G$11*0.25),$H$32,1)*$C$30*$C$13)*($C$14*$C$12),"")</f>
        <v/>
      </c>
      <c r="J1890" s="42" t="str">
        <f ca="1">IFERROR(IF(Data!$C$6="Real",B1890,I1890+J1889+($C$14*$C$12)*(NORMINV(RAND(),$C$15,CHOOSE($G$13,$C$13,F1890,G1890)))),"")</f>
        <v/>
      </c>
      <c r="K1890" s="88" t="str">
        <f>IF(ISNUMBER(A1890), IF($G$16="fixed",$G$17,MIN(H1890*Data!$C$7*$C$16*0.5,$C$17*Data!$C$7))*$C$12,"")</f>
        <v/>
      </c>
      <c r="L1890" s="42" t="str">
        <f t="shared" ca="1" si="900"/>
        <v/>
      </c>
      <c r="M1890" s="44" t="str">
        <f t="shared" ca="1" si="901"/>
        <v/>
      </c>
      <c r="N1890" s="44" t="str">
        <f t="shared" ca="1" si="902"/>
        <v/>
      </c>
      <c r="O1890" s="108" t="str">
        <f t="shared" si="886"/>
        <v/>
      </c>
      <c r="P1890" s="102" t="str">
        <f t="shared" si="887"/>
        <v/>
      </c>
      <c r="Q1890" s="102" t="str">
        <f t="shared" si="888"/>
        <v/>
      </c>
      <c r="R1890" s="120" t="str">
        <f t="shared" si="889"/>
        <v/>
      </c>
      <c r="S1890" s="54" t="str">
        <f t="shared" si="890"/>
        <v/>
      </c>
      <c r="T1890" s="5" t="str">
        <f t="shared" si="891"/>
        <v/>
      </c>
      <c r="U1890" s="152" t="str">
        <f t="shared" si="874"/>
        <v/>
      </c>
      <c r="V1890" s="152" t="str">
        <f t="shared" si="875"/>
        <v/>
      </c>
      <c r="W1890" s="153" t="str">
        <f t="shared" si="876"/>
        <v/>
      </c>
      <c r="X1890" s="153" t="str">
        <f t="shared" si="877"/>
        <v/>
      </c>
      <c r="Y1890" s="153" t="str">
        <f t="shared" si="878"/>
        <v/>
      </c>
      <c r="Z1890" s="153" t="str">
        <f t="shared" si="879"/>
        <v/>
      </c>
      <c r="AA1890" s="152" t="str">
        <f t="shared" si="880"/>
        <v/>
      </c>
      <c r="AB1890" s="152" t="str">
        <f t="shared" si="881"/>
        <v/>
      </c>
      <c r="AC1890" s="154" t="str">
        <f t="shared" si="892"/>
        <v/>
      </c>
      <c r="AD1890" s="154" t="str">
        <f t="shared" si="893"/>
        <v/>
      </c>
      <c r="AE1890" s="3" t="str">
        <f t="shared" si="894"/>
        <v/>
      </c>
      <c r="AF1890" s="3" t="str">
        <f t="shared" si="895"/>
        <v/>
      </c>
      <c r="AG1890" s="3" t="str">
        <f t="shared" si="896"/>
        <v/>
      </c>
      <c r="AH1890" s="4" t="str">
        <f t="shared" si="897"/>
        <v/>
      </c>
      <c r="AI1890" s="75" t="str">
        <f t="shared" si="898"/>
        <v/>
      </c>
      <c r="AJ1890" s="75" t="str">
        <f t="shared" si="899"/>
        <v/>
      </c>
    </row>
    <row r="1891" spans="1:36" ht="14.25">
      <c r="A1891" s="41" t="str">
        <f t="shared" si="882"/>
        <v/>
      </c>
      <c r="B1891" s="150" t="str">
        <f>IF(ISNUMBER(A1891),INDEX('MetaTrader Import'!$H$13:$J$5893,TRUNC(((A1891-$A$39+1)-1)/3)+1,MOD((A1891-$A$39+1)-1,3)+1),"")</f>
        <v/>
      </c>
      <c r="C1891" s="43" t="str">
        <f t="shared" si="883"/>
        <v/>
      </c>
      <c r="D1891" s="43" t="str">
        <f t="shared" ca="1" si="873"/>
        <v/>
      </c>
      <c r="E1891" s="43" t="str">
        <f t="shared" si="884"/>
        <v/>
      </c>
      <c r="F1891" s="43" t="str">
        <f t="shared" si="885"/>
        <v/>
      </c>
      <c r="G1891" s="43" t="str">
        <f>IF(A1891&lt;&gt;"",IF(A1891&lt;Data!$G$11*0.25,$C$13/$G$32,IF(A1891&gt;Data!$G$11*0.25,$C$13,$C$13*10)),"")</f>
        <v/>
      </c>
      <c r="H1891" s="43" t="str">
        <f>IF(A1891&lt;&gt;"",IF(Data!$G$9="constant",$C$13,IF(Data!$G$9="squeeze",G1891,F1891)),"")</f>
        <v/>
      </c>
      <c r="I1891" s="38" t="str">
        <f ca="1">IF(ISNUMBER(A1891),NORMINV(RAND(),0,IF(AND(Data!$G$9="squeeze",A1891&lt;Data!$G$11*0.25),$H$32,1)*$C$30*$C$13)*($C$14*$C$12),"")</f>
        <v/>
      </c>
      <c r="J1891" s="42" t="str">
        <f ca="1">IFERROR(IF(Data!$C$6="Real",B1891,I1891+J1890+($C$14*$C$12)*(NORMINV(RAND(),$C$15,CHOOSE($G$13,$C$13,F1891,G1891)))),"")</f>
        <v/>
      </c>
      <c r="K1891" s="88" t="str">
        <f>IF(ISNUMBER(A1891), IF($G$16="fixed",$G$17,MIN(H1891*Data!$C$7*$C$16*0.5,$C$17*Data!$C$7))*$C$12,"")</f>
        <v/>
      </c>
      <c r="L1891" s="42" t="str">
        <f t="shared" ca="1" si="900"/>
        <v/>
      </c>
      <c r="M1891" s="44" t="str">
        <f t="shared" ca="1" si="901"/>
        <v/>
      </c>
      <c r="N1891" s="44" t="str">
        <f t="shared" ca="1" si="902"/>
        <v/>
      </c>
      <c r="O1891" s="108" t="str">
        <f t="shared" si="886"/>
        <v/>
      </c>
      <c r="P1891" s="102" t="str">
        <f t="shared" si="887"/>
        <v/>
      </c>
      <c r="Q1891" s="102" t="str">
        <f t="shared" si="888"/>
        <v/>
      </c>
      <c r="R1891" s="120" t="str">
        <f t="shared" si="889"/>
        <v/>
      </c>
      <c r="S1891" s="54" t="str">
        <f t="shared" si="890"/>
        <v/>
      </c>
      <c r="T1891" s="5" t="str">
        <f t="shared" si="891"/>
        <v/>
      </c>
      <c r="U1891" s="152" t="str">
        <f t="shared" si="874"/>
        <v/>
      </c>
      <c r="V1891" s="152" t="str">
        <f t="shared" si="875"/>
        <v/>
      </c>
      <c r="W1891" s="153" t="str">
        <f t="shared" si="876"/>
        <v/>
      </c>
      <c r="X1891" s="153" t="str">
        <f t="shared" si="877"/>
        <v/>
      </c>
      <c r="Y1891" s="153" t="str">
        <f t="shared" si="878"/>
        <v/>
      </c>
      <c r="Z1891" s="153" t="str">
        <f t="shared" si="879"/>
        <v/>
      </c>
      <c r="AA1891" s="152" t="str">
        <f t="shared" si="880"/>
        <v/>
      </c>
      <c r="AB1891" s="152" t="str">
        <f t="shared" si="881"/>
        <v/>
      </c>
      <c r="AC1891" s="154" t="str">
        <f t="shared" si="892"/>
        <v/>
      </c>
      <c r="AD1891" s="154" t="str">
        <f t="shared" si="893"/>
        <v/>
      </c>
      <c r="AE1891" s="3" t="str">
        <f t="shared" si="894"/>
        <v/>
      </c>
      <c r="AF1891" s="3" t="str">
        <f t="shared" si="895"/>
        <v/>
      </c>
      <c r="AG1891" s="3" t="str">
        <f t="shared" si="896"/>
        <v/>
      </c>
      <c r="AH1891" s="4" t="str">
        <f t="shared" si="897"/>
        <v/>
      </c>
      <c r="AI1891" s="75" t="str">
        <f t="shared" si="898"/>
        <v/>
      </c>
      <c r="AJ1891" s="75" t="str">
        <f t="shared" si="899"/>
        <v/>
      </c>
    </row>
    <row r="1892" spans="1:36" ht="14.25">
      <c r="A1892" s="41" t="str">
        <f t="shared" si="882"/>
        <v/>
      </c>
      <c r="B1892" s="150" t="str">
        <f>IF(ISNUMBER(A1892),INDEX('MetaTrader Import'!$H$13:$J$5893,TRUNC(((A1892-$A$39+1)-1)/3)+1,MOD((A1892-$A$39+1)-1,3)+1),"")</f>
        <v/>
      </c>
      <c r="C1892" s="43" t="str">
        <f t="shared" si="883"/>
        <v/>
      </c>
      <c r="D1892" s="43" t="str">
        <f t="shared" ca="1" si="873"/>
        <v/>
      </c>
      <c r="E1892" s="43" t="str">
        <f t="shared" si="884"/>
        <v/>
      </c>
      <c r="F1892" s="43" t="str">
        <f t="shared" si="885"/>
        <v/>
      </c>
      <c r="G1892" s="43" t="str">
        <f>IF(A1892&lt;&gt;"",IF(A1892&lt;Data!$G$11*0.25,$C$13/$G$32,IF(A1892&gt;Data!$G$11*0.25,$C$13,$C$13*10)),"")</f>
        <v/>
      </c>
      <c r="H1892" s="43" t="str">
        <f>IF(A1892&lt;&gt;"",IF(Data!$G$9="constant",$C$13,IF(Data!$G$9="squeeze",G1892,F1892)),"")</f>
        <v/>
      </c>
      <c r="I1892" s="38" t="str">
        <f ca="1">IF(ISNUMBER(A1892),NORMINV(RAND(),0,IF(AND(Data!$G$9="squeeze",A1892&lt;Data!$G$11*0.25),$H$32,1)*$C$30*$C$13)*($C$14*$C$12),"")</f>
        <v/>
      </c>
      <c r="J1892" s="42" t="str">
        <f ca="1">IFERROR(IF(Data!$C$6="Real",B1892,I1892+J1891+($C$14*$C$12)*(NORMINV(RAND(),$C$15,CHOOSE($G$13,$C$13,F1892,G1892)))),"")</f>
        <v/>
      </c>
      <c r="K1892" s="88" t="str">
        <f>IF(ISNUMBER(A1892), IF($G$16="fixed",$G$17,MIN(H1892*Data!$C$7*$C$16*0.5,$C$17*Data!$C$7))*$C$12,"")</f>
        <v/>
      </c>
      <c r="L1892" s="42" t="str">
        <f t="shared" ca="1" si="900"/>
        <v/>
      </c>
      <c r="M1892" s="44" t="str">
        <f t="shared" ca="1" si="901"/>
        <v/>
      </c>
      <c r="N1892" s="44" t="str">
        <f t="shared" ca="1" si="902"/>
        <v/>
      </c>
      <c r="O1892" s="108" t="str">
        <f t="shared" si="886"/>
        <v/>
      </c>
      <c r="P1892" s="102" t="str">
        <f t="shared" si="887"/>
        <v/>
      </c>
      <c r="Q1892" s="102" t="str">
        <f t="shared" si="888"/>
        <v/>
      </c>
      <c r="R1892" s="120" t="str">
        <f t="shared" si="889"/>
        <v/>
      </c>
      <c r="S1892" s="54" t="str">
        <f t="shared" si="890"/>
        <v/>
      </c>
      <c r="T1892" s="5" t="str">
        <f t="shared" si="891"/>
        <v/>
      </c>
      <c r="U1892" s="152" t="str">
        <f t="shared" si="874"/>
        <v/>
      </c>
      <c r="V1892" s="152" t="str">
        <f t="shared" si="875"/>
        <v/>
      </c>
      <c r="W1892" s="153" t="str">
        <f t="shared" si="876"/>
        <v/>
      </c>
      <c r="X1892" s="153" t="str">
        <f t="shared" si="877"/>
        <v/>
      </c>
      <c r="Y1892" s="153" t="str">
        <f t="shared" si="878"/>
        <v/>
      </c>
      <c r="Z1892" s="153" t="str">
        <f t="shared" si="879"/>
        <v/>
      </c>
      <c r="AA1892" s="152" t="str">
        <f t="shared" si="880"/>
        <v/>
      </c>
      <c r="AB1892" s="152" t="str">
        <f t="shared" si="881"/>
        <v/>
      </c>
      <c r="AC1892" s="154" t="str">
        <f t="shared" si="892"/>
        <v/>
      </c>
      <c r="AD1892" s="154" t="str">
        <f t="shared" si="893"/>
        <v/>
      </c>
      <c r="AE1892" s="3" t="str">
        <f t="shared" si="894"/>
        <v/>
      </c>
      <c r="AF1892" s="3" t="str">
        <f t="shared" si="895"/>
        <v/>
      </c>
      <c r="AG1892" s="3" t="str">
        <f t="shared" si="896"/>
        <v/>
      </c>
      <c r="AH1892" s="4" t="str">
        <f t="shared" si="897"/>
        <v/>
      </c>
      <c r="AI1892" s="75" t="str">
        <f t="shared" si="898"/>
        <v/>
      </c>
      <c r="AJ1892" s="75" t="str">
        <f t="shared" si="899"/>
        <v/>
      </c>
    </row>
    <row r="1893" spans="1:36" ht="14.25">
      <c r="A1893" s="41" t="str">
        <f t="shared" si="882"/>
        <v/>
      </c>
      <c r="B1893" s="150" t="str">
        <f>IF(ISNUMBER(A1893),INDEX('MetaTrader Import'!$H$13:$J$5893,TRUNC(((A1893-$A$39+1)-1)/3)+1,MOD((A1893-$A$39+1)-1,3)+1),"")</f>
        <v/>
      </c>
      <c r="C1893" s="43" t="str">
        <f t="shared" si="883"/>
        <v/>
      </c>
      <c r="D1893" s="43" t="str">
        <f t="shared" ca="1" si="873"/>
        <v/>
      </c>
      <c r="E1893" s="43" t="str">
        <f t="shared" si="884"/>
        <v/>
      </c>
      <c r="F1893" s="43" t="str">
        <f t="shared" si="885"/>
        <v/>
      </c>
      <c r="G1893" s="43" t="str">
        <f>IF(A1893&lt;&gt;"",IF(A1893&lt;Data!$G$11*0.25,$C$13/$G$32,IF(A1893&gt;Data!$G$11*0.25,$C$13,$C$13*10)),"")</f>
        <v/>
      </c>
      <c r="H1893" s="43" t="str">
        <f>IF(A1893&lt;&gt;"",IF(Data!$G$9="constant",$C$13,IF(Data!$G$9="squeeze",G1893,F1893)),"")</f>
        <v/>
      </c>
      <c r="I1893" s="38" t="str">
        <f ca="1">IF(ISNUMBER(A1893),NORMINV(RAND(),0,IF(AND(Data!$G$9="squeeze",A1893&lt;Data!$G$11*0.25),$H$32,1)*$C$30*$C$13)*($C$14*$C$12),"")</f>
        <v/>
      </c>
      <c r="J1893" s="42" t="str">
        <f ca="1">IFERROR(IF(Data!$C$6="Real",B1893,I1893+J1892+($C$14*$C$12)*(NORMINV(RAND(),$C$15,CHOOSE($G$13,$C$13,F1893,G1893)))),"")</f>
        <v/>
      </c>
      <c r="K1893" s="88" t="str">
        <f>IF(ISNUMBER(A1893), IF($G$16="fixed",$G$17,MIN(H1893*Data!$C$7*$C$16*0.5,$C$17*Data!$C$7))*$C$12,"")</f>
        <v/>
      </c>
      <c r="L1893" s="42" t="str">
        <f t="shared" ca="1" si="900"/>
        <v/>
      </c>
      <c r="M1893" s="44" t="str">
        <f t="shared" ca="1" si="901"/>
        <v/>
      </c>
      <c r="N1893" s="44" t="str">
        <f t="shared" ca="1" si="902"/>
        <v/>
      </c>
      <c r="O1893" s="108" t="str">
        <f t="shared" si="886"/>
        <v/>
      </c>
      <c r="P1893" s="102" t="str">
        <f t="shared" si="887"/>
        <v/>
      </c>
      <c r="Q1893" s="102" t="str">
        <f t="shared" si="888"/>
        <v/>
      </c>
      <c r="R1893" s="120" t="str">
        <f t="shared" si="889"/>
        <v/>
      </c>
      <c r="S1893" s="54" t="str">
        <f t="shared" si="890"/>
        <v/>
      </c>
      <c r="T1893" s="5" t="str">
        <f t="shared" si="891"/>
        <v/>
      </c>
      <c r="U1893" s="152" t="str">
        <f t="shared" si="874"/>
        <v/>
      </c>
      <c r="V1893" s="152" t="str">
        <f t="shared" si="875"/>
        <v/>
      </c>
      <c r="W1893" s="153" t="str">
        <f t="shared" si="876"/>
        <v/>
      </c>
      <c r="X1893" s="153" t="str">
        <f t="shared" si="877"/>
        <v/>
      </c>
      <c r="Y1893" s="153" t="str">
        <f t="shared" si="878"/>
        <v/>
      </c>
      <c r="Z1893" s="153" t="str">
        <f t="shared" si="879"/>
        <v/>
      </c>
      <c r="AA1893" s="152" t="str">
        <f t="shared" si="880"/>
        <v/>
      </c>
      <c r="AB1893" s="152" t="str">
        <f t="shared" si="881"/>
        <v/>
      </c>
      <c r="AC1893" s="154" t="str">
        <f t="shared" si="892"/>
        <v/>
      </c>
      <c r="AD1893" s="154" t="str">
        <f t="shared" si="893"/>
        <v/>
      </c>
      <c r="AE1893" s="3" t="str">
        <f t="shared" si="894"/>
        <v/>
      </c>
      <c r="AF1893" s="3" t="str">
        <f t="shared" si="895"/>
        <v/>
      </c>
      <c r="AG1893" s="3" t="str">
        <f t="shared" si="896"/>
        <v/>
      </c>
      <c r="AH1893" s="4" t="str">
        <f t="shared" si="897"/>
        <v/>
      </c>
      <c r="AI1893" s="75" t="str">
        <f t="shared" si="898"/>
        <v/>
      </c>
      <c r="AJ1893" s="75" t="str">
        <f t="shared" si="899"/>
        <v/>
      </c>
    </row>
    <row r="1894" spans="1:36" ht="14.25">
      <c r="A1894" s="41" t="str">
        <f t="shared" si="882"/>
        <v/>
      </c>
      <c r="B1894" s="150" t="str">
        <f>IF(ISNUMBER(A1894),INDEX('MetaTrader Import'!$H$13:$J$5893,TRUNC(((A1894-$A$39+1)-1)/3)+1,MOD((A1894-$A$39+1)-1,3)+1),"")</f>
        <v/>
      </c>
      <c r="C1894" s="43" t="str">
        <f t="shared" si="883"/>
        <v/>
      </c>
      <c r="D1894" s="43" t="str">
        <f t="shared" ca="1" si="873"/>
        <v/>
      </c>
      <c r="E1894" s="43" t="str">
        <f t="shared" si="884"/>
        <v/>
      </c>
      <c r="F1894" s="43" t="str">
        <f t="shared" si="885"/>
        <v/>
      </c>
      <c r="G1894" s="43" t="str">
        <f>IF(A1894&lt;&gt;"",IF(A1894&lt;Data!$G$11*0.25,$C$13/$G$32,IF(A1894&gt;Data!$G$11*0.25,$C$13,$C$13*10)),"")</f>
        <v/>
      </c>
      <c r="H1894" s="43" t="str">
        <f>IF(A1894&lt;&gt;"",IF(Data!$G$9="constant",$C$13,IF(Data!$G$9="squeeze",G1894,F1894)),"")</f>
        <v/>
      </c>
      <c r="I1894" s="38" t="str">
        <f ca="1">IF(ISNUMBER(A1894),NORMINV(RAND(),0,IF(AND(Data!$G$9="squeeze",A1894&lt;Data!$G$11*0.25),$H$32,1)*$C$30*$C$13)*($C$14*$C$12),"")</f>
        <v/>
      </c>
      <c r="J1894" s="42" t="str">
        <f ca="1">IFERROR(IF(Data!$C$6="Real",B1894,I1894+J1893+($C$14*$C$12)*(NORMINV(RAND(),$C$15,CHOOSE($G$13,$C$13,F1894,G1894)))),"")</f>
        <v/>
      </c>
      <c r="K1894" s="88" t="str">
        <f>IF(ISNUMBER(A1894), IF($G$16="fixed",$G$17,MIN(H1894*Data!$C$7*$C$16*0.5,$C$17*Data!$C$7))*$C$12,"")</f>
        <v/>
      </c>
      <c r="L1894" s="42" t="str">
        <f t="shared" ca="1" si="900"/>
        <v/>
      </c>
      <c r="M1894" s="44" t="str">
        <f t="shared" ca="1" si="901"/>
        <v/>
      </c>
      <c r="N1894" s="44" t="str">
        <f t="shared" ca="1" si="902"/>
        <v/>
      </c>
      <c r="O1894" s="108" t="str">
        <f t="shared" si="886"/>
        <v/>
      </c>
      <c r="P1894" s="102" t="str">
        <f t="shared" si="887"/>
        <v/>
      </c>
      <c r="Q1894" s="102" t="str">
        <f t="shared" si="888"/>
        <v/>
      </c>
      <c r="R1894" s="120" t="str">
        <f t="shared" si="889"/>
        <v/>
      </c>
      <c r="S1894" s="54" t="str">
        <f t="shared" si="890"/>
        <v/>
      </c>
      <c r="T1894" s="5" t="str">
        <f t="shared" si="891"/>
        <v/>
      </c>
      <c r="U1894" s="152" t="str">
        <f t="shared" si="874"/>
        <v/>
      </c>
      <c r="V1894" s="152" t="str">
        <f t="shared" si="875"/>
        <v/>
      </c>
      <c r="W1894" s="153" t="str">
        <f t="shared" si="876"/>
        <v/>
      </c>
      <c r="X1894" s="153" t="str">
        <f t="shared" si="877"/>
        <v/>
      </c>
      <c r="Y1894" s="153" t="str">
        <f t="shared" si="878"/>
        <v/>
      </c>
      <c r="Z1894" s="153" t="str">
        <f t="shared" si="879"/>
        <v/>
      </c>
      <c r="AA1894" s="152" t="str">
        <f t="shared" si="880"/>
        <v/>
      </c>
      <c r="AB1894" s="152" t="str">
        <f t="shared" si="881"/>
        <v/>
      </c>
      <c r="AC1894" s="154" t="str">
        <f t="shared" si="892"/>
        <v/>
      </c>
      <c r="AD1894" s="154" t="str">
        <f t="shared" si="893"/>
        <v/>
      </c>
      <c r="AE1894" s="3" t="str">
        <f t="shared" si="894"/>
        <v/>
      </c>
      <c r="AF1894" s="3" t="str">
        <f t="shared" si="895"/>
        <v/>
      </c>
      <c r="AG1894" s="3" t="str">
        <f t="shared" si="896"/>
        <v/>
      </c>
      <c r="AH1894" s="4" t="str">
        <f t="shared" si="897"/>
        <v/>
      </c>
      <c r="AI1894" s="75" t="str">
        <f t="shared" si="898"/>
        <v/>
      </c>
      <c r="AJ1894" s="75" t="str">
        <f t="shared" si="899"/>
        <v/>
      </c>
    </row>
    <row r="1895" spans="1:36" ht="14.25">
      <c r="A1895" s="41" t="str">
        <f t="shared" si="882"/>
        <v/>
      </c>
      <c r="B1895" s="150" t="str">
        <f>IF(ISNUMBER(A1895),INDEX('MetaTrader Import'!$H$13:$J$5893,TRUNC(((A1895-$A$39+1)-1)/3)+1,MOD((A1895-$A$39+1)-1,3)+1),"")</f>
        <v/>
      </c>
      <c r="C1895" s="43" t="str">
        <f t="shared" si="883"/>
        <v/>
      </c>
      <c r="D1895" s="43" t="str">
        <f t="shared" ca="1" si="873"/>
        <v/>
      </c>
      <c r="E1895" s="43" t="str">
        <f t="shared" si="884"/>
        <v/>
      </c>
      <c r="F1895" s="43" t="str">
        <f t="shared" si="885"/>
        <v/>
      </c>
      <c r="G1895" s="43" t="str">
        <f>IF(A1895&lt;&gt;"",IF(A1895&lt;Data!$G$11*0.25,$C$13/$G$32,IF(A1895&gt;Data!$G$11*0.25,$C$13,$C$13*10)),"")</f>
        <v/>
      </c>
      <c r="H1895" s="43" t="str">
        <f>IF(A1895&lt;&gt;"",IF(Data!$G$9="constant",$C$13,IF(Data!$G$9="squeeze",G1895,F1895)),"")</f>
        <v/>
      </c>
      <c r="I1895" s="38" t="str">
        <f ca="1">IF(ISNUMBER(A1895),NORMINV(RAND(),0,IF(AND(Data!$G$9="squeeze",A1895&lt;Data!$G$11*0.25),$H$32,1)*$C$30*$C$13)*($C$14*$C$12),"")</f>
        <v/>
      </c>
      <c r="J1895" s="42" t="str">
        <f ca="1">IFERROR(IF(Data!$C$6="Real",B1895,I1895+J1894+($C$14*$C$12)*(NORMINV(RAND(),$C$15,CHOOSE($G$13,$C$13,F1895,G1895)))),"")</f>
        <v/>
      </c>
      <c r="K1895" s="88" t="str">
        <f>IF(ISNUMBER(A1895), IF($G$16="fixed",$G$17,MIN(H1895*Data!$C$7*$C$16*0.5,$C$17*Data!$C$7))*$C$12,"")</f>
        <v/>
      </c>
      <c r="L1895" s="42" t="str">
        <f t="shared" ca="1" si="900"/>
        <v/>
      </c>
      <c r="M1895" s="44" t="str">
        <f t="shared" ca="1" si="901"/>
        <v/>
      </c>
      <c r="N1895" s="44" t="str">
        <f t="shared" ca="1" si="902"/>
        <v/>
      </c>
      <c r="O1895" s="108" t="str">
        <f t="shared" si="886"/>
        <v/>
      </c>
      <c r="P1895" s="102" t="str">
        <f t="shared" si="887"/>
        <v/>
      </c>
      <c r="Q1895" s="102" t="str">
        <f t="shared" si="888"/>
        <v/>
      </c>
      <c r="R1895" s="120" t="str">
        <f t="shared" si="889"/>
        <v/>
      </c>
      <c r="S1895" s="54" t="str">
        <f t="shared" si="890"/>
        <v/>
      </c>
      <c r="T1895" s="5" t="str">
        <f t="shared" si="891"/>
        <v/>
      </c>
      <c r="U1895" s="152" t="str">
        <f t="shared" si="874"/>
        <v/>
      </c>
      <c r="V1895" s="152" t="str">
        <f t="shared" si="875"/>
        <v/>
      </c>
      <c r="W1895" s="153" t="str">
        <f t="shared" si="876"/>
        <v/>
      </c>
      <c r="X1895" s="153" t="str">
        <f t="shared" si="877"/>
        <v/>
      </c>
      <c r="Y1895" s="153" t="str">
        <f t="shared" si="878"/>
        <v/>
      </c>
      <c r="Z1895" s="153" t="str">
        <f t="shared" si="879"/>
        <v/>
      </c>
      <c r="AA1895" s="152" t="str">
        <f t="shared" si="880"/>
        <v/>
      </c>
      <c r="AB1895" s="152" t="str">
        <f t="shared" si="881"/>
        <v/>
      </c>
      <c r="AC1895" s="154" t="str">
        <f t="shared" si="892"/>
        <v/>
      </c>
      <c r="AD1895" s="154" t="str">
        <f t="shared" si="893"/>
        <v/>
      </c>
      <c r="AE1895" s="3" t="str">
        <f t="shared" si="894"/>
        <v/>
      </c>
      <c r="AF1895" s="3" t="str">
        <f t="shared" si="895"/>
        <v/>
      </c>
      <c r="AG1895" s="3" t="str">
        <f t="shared" si="896"/>
        <v/>
      </c>
      <c r="AH1895" s="4" t="str">
        <f t="shared" si="897"/>
        <v/>
      </c>
      <c r="AI1895" s="75" t="str">
        <f t="shared" si="898"/>
        <v/>
      </c>
      <c r="AJ1895" s="75" t="str">
        <f t="shared" si="899"/>
        <v/>
      </c>
    </row>
    <row r="1896" spans="1:36" ht="14.25">
      <c r="A1896" s="41" t="str">
        <f t="shared" si="882"/>
        <v/>
      </c>
      <c r="B1896" s="150" t="str">
        <f>IF(ISNUMBER(A1896),INDEX('MetaTrader Import'!$H$13:$J$5893,TRUNC(((A1896-$A$39+1)-1)/3)+1,MOD((A1896-$A$39+1)-1,3)+1),"")</f>
        <v/>
      </c>
      <c r="C1896" s="43" t="str">
        <f t="shared" si="883"/>
        <v/>
      </c>
      <c r="D1896" s="43" t="str">
        <f t="shared" ca="1" si="873"/>
        <v/>
      </c>
      <c r="E1896" s="43" t="str">
        <f t="shared" si="884"/>
        <v/>
      </c>
      <c r="F1896" s="43" t="str">
        <f t="shared" si="885"/>
        <v/>
      </c>
      <c r="G1896" s="43" t="str">
        <f>IF(A1896&lt;&gt;"",IF(A1896&lt;Data!$G$11*0.25,$C$13/$G$32,IF(A1896&gt;Data!$G$11*0.25,$C$13,$C$13*10)),"")</f>
        <v/>
      </c>
      <c r="H1896" s="43" t="str">
        <f>IF(A1896&lt;&gt;"",IF(Data!$G$9="constant",$C$13,IF(Data!$G$9="squeeze",G1896,F1896)),"")</f>
        <v/>
      </c>
      <c r="I1896" s="38" t="str">
        <f ca="1">IF(ISNUMBER(A1896),NORMINV(RAND(),0,IF(AND(Data!$G$9="squeeze",A1896&lt;Data!$G$11*0.25),$H$32,1)*$C$30*$C$13)*($C$14*$C$12),"")</f>
        <v/>
      </c>
      <c r="J1896" s="42" t="str">
        <f ca="1">IFERROR(IF(Data!$C$6="Real",B1896,I1896+J1895+($C$14*$C$12)*(NORMINV(RAND(),$C$15,CHOOSE($G$13,$C$13,F1896,G1896)))),"")</f>
        <v/>
      </c>
      <c r="K1896" s="88" t="str">
        <f>IF(ISNUMBER(A1896), IF($G$16="fixed",$G$17,MIN(H1896*Data!$C$7*$C$16*0.5,$C$17*Data!$C$7))*$C$12,"")</f>
        <v/>
      </c>
      <c r="L1896" s="42" t="str">
        <f t="shared" ca="1" si="900"/>
        <v/>
      </c>
      <c r="M1896" s="44" t="str">
        <f t="shared" ca="1" si="901"/>
        <v/>
      </c>
      <c r="N1896" s="44" t="str">
        <f t="shared" ca="1" si="902"/>
        <v/>
      </c>
      <c r="O1896" s="108" t="str">
        <f t="shared" si="886"/>
        <v/>
      </c>
      <c r="P1896" s="102" t="str">
        <f t="shared" si="887"/>
        <v/>
      </c>
      <c r="Q1896" s="102" t="str">
        <f t="shared" si="888"/>
        <v/>
      </c>
      <c r="R1896" s="120" t="str">
        <f t="shared" si="889"/>
        <v/>
      </c>
      <c r="S1896" s="54" t="str">
        <f t="shared" si="890"/>
        <v/>
      </c>
      <c r="T1896" s="5" t="str">
        <f t="shared" si="891"/>
        <v/>
      </c>
      <c r="U1896" s="152" t="str">
        <f t="shared" si="874"/>
        <v/>
      </c>
      <c r="V1896" s="152" t="str">
        <f t="shared" si="875"/>
        <v/>
      </c>
      <c r="W1896" s="153" t="str">
        <f t="shared" si="876"/>
        <v/>
      </c>
      <c r="X1896" s="153" t="str">
        <f t="shared" si="877"/>
        <v/>
      </c>
      <c r="Y1896" s="153" t="str">
        <f t="shared" si="878"/>
        <v/>
      </c>
      <c r="Z1896" s="153" t="str">
        <f t="shared" si="879"/>
        <v/>
      </c>
      <c r="AA1896" s="152" t="str">
        <f t="shared" si="880"/>
        <v/>
      </c>
      <c r="AB1896" s="152" t="str">
        <f t="shared" si="881"/>
        <v/>
      </c>
      <c r="AC1896" s="154" t="str">
        <f t="shared" si="892"/>
        <v/>
      </c>
      <c r="AD1896" s="154" t="str">
        <f t="shared" si="893"/>
        <v/>
      </c>
      <c r="AE1896" s="3" t="str">
        <f t="shared" si="894"/>
        <v/>
      </c>
      <c r="AF1896" s="3" t="str">
        <f t="shared" si="895"/>
        <v/>
      </c>
      <c r="AG1896" s="3" t="str">
        <f t="shared" si="896"/>
        <v/>
      </c>
      <c r="AH1896" s="4" t="str">
        <f t="shared" si="897"/>
        <v/>
      </c>
      <c r="AI1896" s="75" t="str">
        <f t="shared" si="898"/>
        <v/>
      </c>
      <c r="AJ1896" s="75" t="str">
        <f t="shared" si="899"/>
        <v/>
      </c>
    </row>
    <row r="1897" spans="1:36" ht="14.25">
      <c r="A1897" s="41" t="str">
        <f t="shared" si="882"/>
        <v/>
      </c>
      <c r="B1897" s="150" t="str">
        <f>IF(ISNUMBER(A1897),INDEX('MetaTrader Import'!$H$13:$J$5893,TRUNC(((A1897-$A$39+1)-1)/3)+1,MOD((A1897-$A$39+1)-1,3)+1),"")</f>
        <v/>
      </c>
      <c r="C1897" s="43" t="str">
        <f t="shared" si="883"/>
        <v/>
      </c>
      <c r="D1897" s="43" t="str">
        <f t="shared" ca="1" si="873"/>
        <v/>
      </c>
      <c r="E1897" s="43" t="str">
        <f t="shared" si="884"/>
        <v/>
      </c>
      <c r="F1897" s="43" t="str">
        <f t="shared" si="885"/>
        <v/>
      </c>
      <c r="G1897" s="43" t="str">
        <f>IF(A1897&lt;&gt;"",IF(A1897&lt;Data!$G$11*0.25,$C$13/$G$32,IF(A1897&gt;Data!$G$11*0.25,$C$13,$C$13*10)),"")</f>
        <v/>
      </c>
      <c r="H1897" s="43" t="str">
        <f>IF(A1897&lt;&gt;"",IF(Data!$G$9="constant",$C$13,IF(Data!$G$9="squeeze",G1897,F1897)),"")</f>
        <v/>
      </c>
      <c r="I1897" s="38" t="str">
        <f ca="1">IF(ISNUMBER(A1897),NORMINV(RAND(),0,IF(AND(Data!$G$9="squeeze",A1897&lt;Data!$G$11*0.25),$H$32,1)*$C$30*$C$13)*($C$14*$C$12),"")</f>
        <v/>
      </c>
      <c r="J1897" s="42" t="str">
        <f ca="1">IFERROR(IF(Data!$C$6="Real",B1897,I1897+J1896+($C$14*$C$12)*(NORMINV(RAND(),$C$15,CHOOSE($G$13,$C$13,F1897,G1897)))),"")</f>
        <v/>
      </c>
      <c r="K1897" s="88" t="str">
        <f>IF(ISNUMBER(A1897), IF($G$16="fixed",$G$17,MIN(H1897*Data!$C$7*$C$16*0.5,$C$17*Data!$C$7))*$C$12,"")</f>
        <v/>
      </c>
      <c r="L1897" s="42" t="str">
        <f t="shared" ca="1" si="900"/>
        <v/>
      </c>
      <c r="M1897" s="44" t="str">
        <f t="shared" ca="1" si="901"/>
        <v/>
      </c>
      <c r="N1897" s="44" t="str">
        <f t="shared" ca="1" si="902"/>
        <v/>
      </c>
      <c r="O1897" s="108" t="str">
        <f t="shared" si="886"/>
        <v/>
      </c>
      <c r="P1897" s="102" t="str">
        <f t="shared" si="887"/>
        <v/>
      </c>
      <c r="Q1897" s="102" t="str">
        <f t="shared" si="888"/>
        <v/>
      </c>
      <c r="R1897" s="120" t="str">
        <f t="shared" si="889"/>
        <v/>
      </c>
      <c r="S1897" s="54" t="str">
        <f t="shared" si="890"/>
        <v/>
      </c>
      <c r="T1897" s="5" t="str">
        <f t="shared" si="891"/>
        <v/>
      </c>
      <c r="U1897" s="152" t="str">
        <f t="shared" si="874"/>
        <v/>
      </c>
      <c r="V1897" s="152" t="str">
        <f t="shared" si="875"/>
        <v/>
      </c>
      <c r="W1897" s="153" t="str">
        <f t="shared" si="876"/>
        <v/>
      </c>
      <c r="X1897" s="153" t="str">
        <f t="shared" si="877"/>
        <v/>
      </c>
      <c r="Y1897" s="153" t="str">
        <f t="shared" si="878"/>
        <v/>
      </c>
      <c r="Z1897" s="153" t="str">
        <f t="shared" si="879"/>
        <v/>
      </c>
      <c r="AA1897" s="152" t="str">
        <f t="shared" si="880"/>
        <v/>
      </c>
      <c r="AB1897" s="152" t="str">
        <f t="shared" si="881"/>
        <v/>
      </c>
      <c r="AC1897" s="154" t="str">
        <f t="shared" si="892"/>
        <v/>
      </c>
      <c r="AD1897" s="154" t="str">
        <f t="shared" si="893"/>
        <v/>
      </c>
      <c r="AE1897" s="3" t="str">
        <f t="shared" si="894"/>
        <v/>
      </c>
      <c r="AF1897" s="3" t="str">
        <f t="shared" si="895"/>
        <v/>
      </c>
      <c r="AG1897" s="3" t="str">
        <f t="shared" si="896"/>
        <v/>
      </c>
      <c r="AH1897" s="4" t="str">
        <f t="shared" si="897"/>
        <v/>
      </c>
      <c r="AI1897" s="75" t="str">
        <f t="shared" si="898"/>
        <v/>
      </c>
      <c r="AJ1897" s="75" t="str">
        <f t="shared" si="899"/>
        <v/>
      </c>
    </row>
    <row r="1898" spans="1:36" ht="14.25">
      <c r="A1898" s="41" t="str">
        <f t="shared" si="882"/>
        <v/>
      </c>
      <c r="B1898" s="150" t="str">
        <f>IF(ISNUMBER(A1898),INDEX('MetaTrader Import'!$H$13:$J$5893,TRUNC(((A1898-$A$39+1)-1)/3)+1,MOD((A1898-$A$39+1)-1,3)+1),"")</f>
        <v/>
      </c>
      <c r="C1898" s="43" t="str">
        <f t="shared" si="883"/>
        <v/>
      </c>
      <c r="D1898" s="43" t="str">
        <f t="shared" ca="1" si="873"/>
        <v/>
      </c>
      <c r="E1898" s="43" t="str">
        <f t="shared" si="884"/>
        <v/>
      </c>
      <c r="F1898" s="43" t="str">
        <f t="shared" si="885"/>
        <v/>
      </c>
      <c r="G1898" s="43" t="str">
        <f>IF(A1898&lt;&gt;"",IF(A1898&lt;Data!$G$11*0.25,$C$13/$G$32,IF(A1898&gt;Data!$G$11*0.25,$C$13,$C$13*10)),"")</f>
        <v/>
      </c>
      <c r="H1898" s="43" t="str">
        <f>IF(A1898&lt;&gt;"",IF(Data!$G$9="constant",$C$13,IF(Data!$G$9="squeeze",G1898,F1898)),"")</f>
        <v/>
      </c>
      <c r="I1898" s="38" t="str">
        <f ca="1">IF(ISNUMBER(A1898),NORMINV(RAND(),0,IF(AND(Data!$G$9="squeeze",A1898&lt;Data!$G$11*0.25),$H$32,1)*$C$30*$C$13)*($C$14*$C$12),"")</f>
        <v/>
      </c>
      <c r="J1898" s="42" t="str">
        <f ca="1">IFERROR(IF(Data!$C$6="Real",B1898,I1898+J1897+($C$14*$C$12)*(NORMINV(RAND(),$C$15,CHOOSE($G$13,$C$13,F1898,G1898)))),"")</f>
        <v/>
      </c>
      <c r="K1898" s="88" t="str">
        <f>IF(ISNUMBER(A1898), IF($G$16="fixed",$G$17,MIN(H1898*Data!$C$7*$C$16*0.5,$C$17*Data!$C$7))*$C$12,"")</f>
        <v/>
      </c>
      <c r="L1898" s="42" t="str">
        <f t="shared" ca="1" si="900"/>
        <v/>
      </c>
      <c r="M1898" s="44" t="str">
        <f t="shared" ca="1" si="901"/>
        <v/>
      </c>
      <c r="N1898" s="44" t="str">
        <f t="shared" ca="1" si="902"/>
        <v/>
      </c>
      <c r="O1898" s="108" t="str">
        <f t="shared" si="886"/>
        <v/>
      </c>
      <c r="P1898" s="102" t="str">
        <f t="shared" si="887"/>
        <v/>
      </c>
      <c r="Q1898" s="102" t="str">
        <f t="shared" si="888"/>
        <v/>
      </c>
      <c r="R1898" s="120" t="str">
        <f t="shared" si="889"/>
        <v/>
      </c>
      <c r="S1898" s="54" t="str">
        <f t="shared" si="890"/>
        <v/>
      </c>
      <c r="T1898" s="5" t="str">
        <f t="shared" si="891"/>
        <v/>
      </c>
      <c r="U1898" s="152" t="str">
        <f t="shared" si="874"/>
        <v/>
      </c>
      <c r="V1898" s="152" t="str">
        <f t="shared" si="875"/>
        <v/>
      </c>
      <c r="W1898" s="153" t="str">
        <f t="shared" si="876"/>
        <v/>
      </c>
      <c r="X1898" s="153" t="str">
        <f t="shared" si="877"/>
        <v/>
      </c>
      <c r="Y1898" s="153" t="str">
        <f t="shared" si="878"/>
        <v/>
      </c>
      <c r="Z1898" s="153" t="str">
        <f t="shared" si="879"/>
        <v/>
      </c>
      <c r="AA1898" s="152" t="str">
        <f t="shared" si="880"/>
        <v/>
      </c>
      <c r="AB1898" s="152" t="str">
        <f t="shared" si="881"/>
        <v/>
      </c>
      <c r="AC1898" s="154" t="str">
        <f t="shared" si="892"/>
        <v/>
      </c>
      <c r="AD1898" s="154" t="str">
        <f t="shared" si="893"/>
        <v/>
      </c>
      <c r="AE1898" s="3" t="str">
        <f t="shared" si="894"/>
        <v/>
      </c>
      <c r="AF1898" s="3" t="str">
        <f t="shared" si="895"/>
        <v/>
      </c>
      <c r="AG1898" s="3" t="str">
        <f t="shared" si="896"/>
        <v/>
      </c>
      <c r="AH1898" s="4" t="str">
        <f t="shared" si="897"/>
        <v/>
      </c>
      <c r="AI1898" s="75" t="str">
        <f t="shared" si="898"/>
        <v/>
      </c>
      <c r="AJ1898" s="75" t="str">
        <f t="shared" si="899"/>
        <v/>
      </c>
    </row>
    <row r="1899" spans="1:36" ht="14.25">
      <c r="A1899" s="41" t="str">
        <f t="shared" si="882"/>
        <v/>
      </c>
      <c r="B1899" s="150" t="str">
        <f>IF(ISNUMBER(A1899),INDEX('MetaTrader Import'!$H$13:$J$5893,TRUNC(((A1899-$A$39+1)-1)/3)+1,MOD((A1899-$A$39+1)-1,3)+1),"")</f>
        <v/>
      </c>
      <c r="C1899" s="43" t="str">
        <f t="shared" si="883"/>
        <v/>
      </c>
      <c r="D1899" s="43" t="str">
        <f t="shared" ca="1" si="873"/>
        <v/>
      </c>
      <c r="E1899" s="43" t="str">
        <f t="shared" si="884"/>
        <v/>
      </c>
      <c r="F1899" s="43" t="str">
        <f t="shared" si="885"/>
        <v/>
      </c>
      <c r="G1899" s="43" t="str">
        <f>IF(A1899&lt;&gt;"",IF(A1899&lt;Data!$G$11*0.25,$C$13/$G$32,IF(A1899&gt;Data!$G$11*0.25,$C$13,$C$13*10)),"")</f>
        <v/>
      </c>
      <c r="H1899" s="43" t="str">
        <f>IF(A1899&lt;&gt;"",IF(Data!$G$9="constant",$C$13,IF(Data!$G$9="squeeze",G1899,F1899)),"")</f>
        <v/>
      </c>
      <c r="I1899" s="38" t="str">
        <f ca="1">IF(ISNUMBER(A1899),NORMINV(RAND(),0,IF(AND(Data!$G$9="squeeze",A1899&lt;Data!$G$11*0.25),$H$32,1)*$C$30*$C$13)*($C$14*$C$12),"")</f>
        <v/>
      </c>
      <c r="J1899" s="42" t="str">
        <f ca="1">IFERROR(IF(Data!$C$6="Real",B1899,I1899+J1898+($C$14*$C$12)*(NORMINV(RAND(),$C$15,CHOOSE($G$13,$C$13,F1899,G1899)))),"")</f>
        <v/>
      </c>
      <c r="K1899" s="88" t="str">
        <f>IF(ISNUMBER(A1899), IF($G$16="fixed",$G$17,MIN(H1899*Data!$C$7*$C$16*0.5,$C$17*Data!$C$7))*$C$12,"")</f>
        <v/>
      </c>
      <c r="L1899" s="42" t="str">
        <f t="shared" ca="1" si="900"/>
        <v/>
      </c>
      <c r="M1899" s="44" t="str">
        <f t="shared" ca="1" si="901"/>
        <v/>
      </c>
      <c r="N1899" s="44" t="str">
        <f t="shared" ca="1" si="902"/>
        <v/>
      </c>
      <c r="O1899" s="108" t="str">
        <f t="shared" si="886"/>
        <v/>
      </c>
      <c r="P1899" s="102" t="str">
        <f t="shared" si="887"/>
        <v/>
      </c>
      <c r="Q1899" s="102" t="str">
        <f t="shared" si="888"/>
        <v/>
      </c>
      <c r="R1899" s="120" t="str">
        <f t="shared" si="889"/>
        <v/>
      </c>
      <c r="S1899" s="54" t="str">
        <f t="shared" si="890"/>
        <v/>
      </c>
      <c r="T1899" s="5" t="str">
        <f t="shared" si="891"/>
        <v/>
      </c>
      <c r="U1899" s="152" t="str">
        <f t="shared" si="874"/>
        <v/>
      </c>
      <c r="V1899" s="152" t="str">
        <f t="shared" si="875"/>
        <v/>
      </c>
      <c r="W1899" s="153" t="str">
        <f t="shared" si="876"/>
        <v/>
      </c>
      <c r="X1899" s="153" t="str">
        <f t="shared" si="877"/>
        <v/>
      </c>
      <c r="Y1899" s="153" t="str">
        <f t="shared" si="878"/>
        <v/>
      </c>
      <c r="Z1899" s="153" t="str">
        <f t="shared" si="879"/>
        <v/>
      </c>
      <c r="AA1899" s="152" t="str">
        <f t="shared" si="880"/>
        <v/>
      </c>
      <c r="AB1899" s="152" t="str">
        <f t="shared" si="881"/>
        <v/>
      </c>
      <c r="AC1899" s="154" t="str">
        <f t="shared" si="892"/>
        <v/>
      </c>
      <c r="AD1899" s="154" t="str">
        <f t="shared" si="893"/>
        <v/>
      </c>
      <c r="AE1899" s="3" t="str">
        <f t="shared" si="894"/>
        <v/>
      </c>
      <c r="AF1899" s="3" t="str">
        <f t="shared" si="895"/>
        <v/>
      </c>
      <c r="AG1899" s="3" t="str">
        <f t="shared" si="896"/>
        <v/>
      </c>
      <c r="AH1899" s="4" t="str">
        <f t="shared" si="897"/>
        <v/>
      </c>
      <c r="AI1899" s="75" t="str">
        <f t="shared" si="898"/>
        <v/>
      </c>
      <c r="AJ1899" s="75" t="str">
        <f t="shared" si="899"/>
        <v/>
      </c>
    </row>
    <row r="1900" spans="1:36" ht="14.25">
      <c r="A1900" s="41" t="str">
        <f t="shared" si="882"/>
        <v/>
      </c>
      <c r="B1900" s="150" t="str">
        <f>IF(ISNUMBER(A1900),INDEX('MetaTrader Import'!$H$13:$J$5893,TRUNC(((A1900-$A$39+1)-1)/3)+1,MOD((A1900-$A$39+1)-1,3)+1),"")</f>
        <v/>
      </c>
      <c r="C1900" s="43" t="str">
        <f t="shared" si="883"/>
        <v/>
      </c>
      <c r="D1900" s="43" t="str">
        <f t="shared" ca="1" si="873"/>
        <v/>
      </c>
      <c r="E1900" s="43" t="str">
        <f t="shared" si="884"/>
        <v/>
      </c>
      <c r="F1900" s="43" t="str">
        <f t="shared" si="885"/>
        <v/>
      </c>
      <c r="G1900" s="43" t="str">
        <f>IF(A1900&lt;&gt;"",IF(A1900&lt;Data!$G$11*0.25,$C$13/$G$32,IF(A1900&gt;Data!$G$11*0.25,$C$13,$C$13*10)),"")</f>
        <v/>
      </c>
      <c r="H1900" s="43" t="str">
        <f>IF(A1900&lt;&gt;"",IF(Data!$G$9="constant",$C$13,IF(Data!$G$9="squeeze",G1900,F1900)),"")</f>
        <v/>
      </c>
      <c r="I1900" s="38" t="str">
        <f ca="1">IF(ISNUMBER(A1900),NORMINV(RAND(),0,IF(AND(Data!$G$9="squeeze",A1900&lt;Data!$G$11*0.25),$H$32,1)*$C$30*$C$13)*($C$14*$C$12),"")</f>
        <v/>
      </c>
      <c r="J1900" s="42" t="str">
        <f ca="1">IFERROR(IF(Data!$C$6="Real",B1900,I1900+J1899+($C$14*$C$12)*(NORMINV(RAND(),$C$15,CHOOSE($G$13,$C$13,F1900,G1900)))),"")</f>
        <v/>
      </c>
      <c r="K1900" s="88" t="str">
        <f>IF(ISNUMBER(A1900), IF($G$16="fixed",$G$17,MIN(H1900*Data!$C$7*$C$16*0.5,$C$17*Data!$C$7))*$C$12,"")</f>
        <v/>
      </c>
      <c r="L1900" s="42" t="str">
        <f t="shared" ca="1" si="900"/>
        <v/>
      </c>
      <c r="M1900" s="44" t="str">
        <f t="shared" ca="1" si="901"/>
        <v/>
      </c>
      <c r="N1900" s="44" t="str">
        <f t="shared" ca="1" si="902"/>
        <v/>
      </c>
      <c r="O1900" s="108" t="str">
        <f t="shared" si="886"/>
        <v/>
      </c>
      <c r="P1900" s="102" t="str">
        <f t="shared" si="887"/>
        <v/>
      </c>
      <c r="Q1900" s="102" t="str">
        <f t="shared" si="888"/>
        <v/>
      </c>
      <c r="R1900" s="120" t="str">
        <f t="shared" si="889"/>
        <v/>
      </c>
      <c r="S1900" s="54" t="str">
        <f t="shared" si="890"/>
        <v/>
      </c>
      <c r="T1900" s="5" t="str">
        <f t="shared" si="891"/>
        <v/>
      </c>
      <c r="U1900" s="152" t="str">
        <f t="shared" si="874"/>
        <v/>
      </c>
      <c r="V1900" s="152" t="str">
        <f t="shared" si="875"/>
        <v/>
      </c>
      <c r="W1900" s="153" t="str">
        <f t="shared" si="876"/>
        <v/>
      </c>
      <c r="X1900" s="153" t="str">
        <f t="shared" si="877"/>
        <v/>
      </c>
      <c r="Y1900" s="153" t="str">
        <f t="shared" si="878"/>
        <v/>
      </c>
      <c r="Z1900" s="153" t="str">
        <f t="shared" si="879"/>
        <v/>
      </c>
      <c r="AA1900" s="152" t="str">
        <f t="shared" si="880"/>
        <v/>
      </c>
      <c r="AB1900" s="152" t="str">
        <f t="shared" si="881"/>
        <v/>
      </c>
      <c r="AC1900" s="154" t="str">
        <f t="shared" si="892"/>
        <v/>
      </c>
      <c r="AD1900" s="154" t="str">
        <f t="shared" si="893"/>
        <v/>
      </c>
      <c r="AE1900" s="3" t="str">
        <f t="shared" si="894"/>
        <v/>
      </c>
      <c r="AF1900" s="3" t="str">
        <f t="shared" si="895"/>
        <v/>
      </c>
      <c r="AG1900" s="3" t="str">
        <f t="shared" si="896"/>
        <v/>
      </c>
      <c r="AH1900" s="4" t="str">
        <f t="shared" si="897"/>
        <v/>
      </c>
      <c r="AI1900" s="75" t="str">
        <f t="shared" si="898"/>
        <v/>
      </c>
      <c r="AJ1900" s="75" t="str">
        <f t="shared" si="899"/>
        <v/>
      </c>
    </row>
    <row r="1901" spans="1:36" ht="14.25">
      <c r="A1901" s="41" t="str">
        <f t="shared" si="882"/>
        <v/>
      </c>
      <c r="B1901" s="150" t="str">
        <f>IF(ISNUMBER(A1901),INDEX('MetaTrader Import'!$H$13:$J$5893,TRUNC(((A1901-$A$39+1)-1)/3)+1,MOD((A1901-$A$39+1)-1,3)+1),"")</f>
        <v/>
      </c>
      <c r="C1901" s="43" t="str">
        <f t="shared" si="883"/>
        <v/>
      </c>
      <c r="D1901" s="43" t="str">
        <f t="shared" ca="1" si="873"/>
        <v/>
      </c>
      <c r="E1901" s="43" t="str">
        <f t="shared" si="884"/>
        <v/>
      </c>
      <c r="F1901" s="43" t="str">
        <f t="shared" si="885"/>
        <v/>
      </c>
      <c r="G1901" s="43" t="str">
        <f>IF(A1901&lt;&gt;"",IF(A1901&lt;Data!$G$11*0.25,$C$13/$G$32,IF(A1901&gt;Data!$G$11*0.25,$C$13,$C$13*10)),"")</f>
        <v/>
      </c>
      <c r="H1901" s="43" t="str">
        <f>IF(A1901&lt;&gt;"",IF(Data!$G$9="constant",$C$13,IF(Data!$G$9="squeeze",G1901,F1901)),"")</f>
        <v/>
      </c>
      <c r="I1901" s="38" t="str">
        <f ca="1">IF(ISNUMBER(A1901),NORMINV(RAND(),0,IF(AND(Data!$G$9="squeeze",A1901&lt;Data!$G$11*0.25),$H$32,1)*$C$30*$C$13)*($C$14*$C$12),"")</f>
        <v/>
      </c>
      <c r="J1901" s="42" t="str">
        <f ca="1">IFERROR(IF(Data!$C$6="Real",B1901,I1901+J1900+($C$14*$C$12)*(NORMINV(RAND(),$C$15,CHOOSE($G$13,$C$13,F1901,G1901)))),"")</f>
        <v/>
      </c>
      <c r="K1901" s="88" t="str">
        <f>IF(ISNUMBER(A1901), IF($G$16="fixed",$G$17,MIN(H1901*Data!$C$7*$C$16*0.5,$C$17*Data!$C$7))*$C$12,"")</f>
        <v/>
      </c>
      <c r="L1901" s="42" t="str">
        <f t="shared" ca="1" si="900"/>
        <v/>
      </c>
      <c r="M1901" s="44" t="str">
        <f t="shared" ca="1" si="901"/>
        <v/>
      </c>
      <c r="N1901" s="44" t="str">
        <f t="shared" ca="1" si="902"/>
        <v/>
      </c>
      <c r="O1901" s="108" t="str">
        <f t="shared" si="886"/>
        <v/>
      </c>
      <c r="P1901" s="102" t="str">
        <f t="shared" si="887"/>
        <v/>
      </c>
      <c r="Q1901" s="102" t="str">
        <f t="shared" si="888"/>
        <v/>
      </c>
      <c r="R1901" s="120" t="str">
        <f t="shared" si="889"/>
        <v/>
      </c>
      <c r="S1901" s="54" t="str">
        <f t="shared" si="890"/>
        <v/>
      </c>
      <c r="T1901" s="5" t="str">
        <f t="shared" si="891"/>
        <v/>
      </c>
      <c r="U1901" s="152" t="str">
        <f t="shared" si="874"/>
        <v/>
      </c>
      <c r="V1901" s="152" t="str">
        <f t="shared" si="875"/>
        <v/>
      </c>
      <c r="W1901" s="153" t="str">
        <f t="shared" si="876"/>
        <v/>
      </c>
      <c r="X1901" s="153" t="str">
        <f t="shared" si="877"/>
        <v/>
      </c>
      <c r="Y1901" s="153" t="str">
        <f t="shared" si="878"/>
        <v/>
      </c>
      <c r="Z1901" s="153" t="str">
        <f t="shared" si="879"/>
        <v/>
      </c>
      <c r="AA1901" s="152" t="str">
        <f t="shared" si="880"/>
        <v/>
      </c>
      <c r="AB1901" s="152" t="str">
        <f t="shared" si="881"/>
        <v/>
      </c>
      <c r="AC1901" s="154" t="str">
        <f t="shared" si="892"/>
        <v/>
      </c>
      <c r="AD1901" s="154" t="str">
        <f t="shared" si="893"/>
        <v/>
      </c>
      <c r="AE1901" s="3" t="str">
        <f t="shared" si="894"/>
        <v/>
      </c>
      <c r="AF1901" s="3" t="str">
        <f t="shared" si="895"/>
        <v/>
      </c>
      <c r="AG1901" s="3" t="str">
        <f t="shared" si="896"/>
        <v/>
      </c>
      <c r="AH1901" s="4" t="str">
        <f t="shared" si="897"/>
        <v/>
      </c>
      <c r="AI1901" s="75" t="str">
        <f t="shared" si="898"/>
        <v/>
      </c>
      <c r="AJ1901" s="75" t="str">
        <f t="shared" si="899"/>
        <v/>
      </c>
    </row>
    <row r="1902" spans="1:36" ht="14.25">
      <c r="A1902" s="41" t="str">
        <f t="shared" si="882"/>
        <v/>
      </c>
      <c r="B1902" s="150" t="str">
        <f>IF(ISNUMBER(A1902),INDEX('MetaTrader Import'!$H$13:$J$5893,TRUNC(((A1902-$A$39+1)-1)/3)+1,MOD((A1902-$A$39+1)-1,3)+1),"")</f>
        <v/>
      </c>
      <c r="C1902" s="43" t="str">
        <f t="shared" si="883"/>
        <v/>
      </c>
      <c r="D1902" s="43" t="str">
        <f t="shared" ca="1" si="873"/>
        <v/>
      </c>
      <c r="E1902" s="43" t="str">
        <f t="shared" si="884"/>
        <v/>
      </c>
      <c r="F1902" s="43" t="str">
        <f t="shared" si="885"/>
        <v/>
      </c>
      <c r="G1902" s="43" t="str">
        <f>IF(A1902&lt;&gt;"",IF(A1902&lt;Data!$G$11*0.25,$C$13/$G$32,IF(A1902&gt;Data!$G$11*0.25,$C$13,$C$13*10)),"")</f>
        <v/>
      </c>
      <c r="H1902" s="43" t="str">
        <f>IF(A1902&lt;&gt;"",IF(Data!$G$9="constant",$C$13,IF(Data!$G$9="squeeze",G1902,F1902)),"")</f>
        <v/>
      </c>
      <c r="I1902" s="38" t="str">
        <f ca="1">IF(ISNUMBER(A1902),NORMINV(RAND(),0,IF(AND(Data!$G$9="squeeze",A1902&lt;Data!$G$11*0.25),$H$32,1)*$C$30*$C$13)*($C$14*$C$12),"")</f>
        <v/>
      </c>
      <c r="J1902" s="42" t="str">
        <f ca="1">IFERROR(IF(Data!$C$6="Real",B1902,I1902+J1901+($C$14*$C$12)*(NORMINV(RAND(),$C$15,CHOOSE($G$13,$C$13,F1902,G1902)))),"")</f>
        <v/>
      </c>
      <c r="K1902" s="88" t="str">
        <f>IF(ISNUMBER(A1902), IF($G$16="fixed",$G$17,MIN(H1902*Data!$C$7*$C$16*0.5,$C$17*Data!$C$7))*$C$12,"")</f>
        <v/>
      </c>
      <c r="L1902" s="42" t="str">
        <f t="shared" ca="1" si="900"/>
        <v/>
      </c>
      <c r="M1902" s="44" t="str">
        <f t="shared" ca="1" si="901"/>
        <v/>
      </c>
      <c r="N1902" s="44" t="str">
        <f t="shared" ca="1" si="902"/>
        <v/>
      </c>
      <c r="O1902" s="108" t="str">
        <f t="shared" si="886"/>
        <v/>
      </c>
      <c r="P1902" s="102" t="str">
        <f t="shared" si="887"/>
        <v/>
      </c>
      <c r="Q1902" s="102" t="str">
        <f t="shared" si="888"/>
        <v/>
      </c>
      <c r="R1902" s="120" t="str">
        <f t="shared" si="889"/>
        <v/>
      </c>
      <c r="S1902" s="54" t="str">
        <f t="shared" si="890"/>
        <v/>
      </c>
      <c r="T1902" s="5" t="str">
        <f t="shared" si="891"/>
        <v/>
      </c>
      <c r="U1902" s="152" t="str">
        <f t="shared" si="874"/>
        <v/>
      </c>
      <c r="V1902" s="152" t="str">
        <f t="shared" si="875"/>
        <v/>
      </c>
      <c r="W1902" s="153" t="str">
        <f t="shared" si="876"/>
        <v/>
      </c>
      <c r="X1902" s="153" t="str">
        <f t="shared" si="877"/>
        <v/>
      </c>
      <c r="Y1902" s="153" t="str">
        <f t="shared" si="878"/>
        <v/>
      </c>
      <c r="Z1902" s="153" t="str">
        <f t="shared" si="879"/>
        <v/>
      </c>
      <c r="AA1902" s="152" t="str">
        <f t="shared" si="880"/>
        <v/>
      </c>
      <c r="AB1902" s="152" t="str">
        <f t="shared" si="881"/>
        <v/>
      </c>
      <c r="AC1902" s="154" t="str">
        <f t="shared" si="892"/>
        <v/>
      </c>
      <c r="AD1902" s="154" t="str">
        <f t="shared" si="893"/>
        <v/>
      </c>
      <c r="AE1902" s="3" t="str">
        <f t="shared" si="894"/>
        <v/>
      </c>
      <c r="AF1902" s="3" t="str">
        <f t="shared" si="895"/>
        <v/>
      </c>
      <c r="AG1902" s="3" t="str">
        <f t="shared" si="896"/>
        <v/>
      </c>
      <c r="AH1902" s="4" t="str">
        <f t="shared" si="897"/>
        <v/>
      </c>
      <c r="AI1902" s="75" t="str">
        <f t="shared" si="898"/>
        <v/>
      </c>
      <c r="AJ1902" s="75" t="str">
        <f t="shared" si="899"/>
        <v/>
      </c>
    </row>
    <row r="1903" spans="1:36" ht="14.25">
      <c r="A1903" s="41" t="str">
        <f t="shared" si="882"/>
        <v/>
      </c>
      <c r="B1903" s="150" t="str">
        <f>IF(ISNUMBER(A1903),INDEX('MetaTrader Import'!$H$13:$J$5893,TRUNC(((A1903-$A$39+1)-1)/3)+1,MOD((A1903-$A$39+1)-1,3)+1),"")</f>
        <v/>
      </c>
      <c r="C1903" s="43" t="str">
        <f t="shared" si="883"/>
        <v/>
      </c>
      <c r="D1903" s="43" t="str">
        <f t="shared" ca="1" si="873"/>
        <v/>
      </c>
      <c r="E1903" s="43" t="str">
        <f t="shared" si="884"/>
        <v/>
      </c>
      <c r="F1903" s="43" t="str">
        <f t="shared" si="885"/>
        <v/>
      </c>
      <c r="G1903" s="43" t="str">
        <f>IF(A1903&lt;&gt;"",IF(A1903&lt;Data!$G$11*0.25,$C$13/$G$32,IF(A1903&gt;Data!$G$11*0.25,$C$13,$C$13*10)),"")</f>
        <v/>
      </c>
      <c r="H1903" s="43" t="str">
        <f>IF(A1903&lt;&gt;"",IF(Data!$G$9="constant",$C$13,IF(Data!$G$9="squeeze",G1903,F1903)),"")</f>
        <v/>
      </c>
      <c r="I1903" s="38" t="str">
        <f ca="1">IF(ISNUMBER(A1903),NORMINV(RAND(),0,IF(AND(Data!$G$9="squeeze",A1903&lt;Data!$G$11*0.25),$H$32,1)*$C$30*$C$13)*($C$14*$C$12),"")</f>
        <v/>
      </c>
      <c r="J1903" s="42" t="str">
        <f ca="1">IFERROR(IF(Data!$C$6="Real",B1903,I1903+J1902+($C$14*$C$12)*(NORMINV(RAND(),$C$15,CHOOSE($G$13,$C$13,F1903,G1903)))),"")</f>
        <v/>
      </c>
      <c r="K1903" s="88" t="str">
        <f>IF(ISNUMBER(A1903), IF($G$16="fixed",$G$17,MIN(H1903*Data!$C$7*$C$16*0.5,$C$17*Data!$C$7))*$C$12,"")</f>
        <v/>
      </c>
      <c r="L1903" s="42" t="str">
        <f t="shared" ca="1" si="900"/>
        <v/>
      </c>
      <c r="M1903" s="44" t="str">
        <f t="shared" ca="1" si="901"/>
        <v/>
      </c>
      <c r="N1903" s="44" t="str">
        <f t="shared" ca="1" si="902"/>
        <v/>
      </c>
      <c r="O1903" s="108" t="str">
        <f t="shared" si="886"/>
        <v/>
      </c>
      <c r="P1903" s="102" t="str">
        <f t="shared" si="887"/>
        <v/>
      </c>
      <c r="Q1903" s="102" t="str">
        <f t="shared" si="888"/>
        <v/>
      </c>
      <c r="R1903" s="120" t="str">
        <f t="shared" si="889"/>
        <v/>
      </c>
      <c r="S1903" s="54" t="str">
        <f t="shared" si="890"/>
        <v/>
      </c>
      <c r="T1903" s="5" t="str">
        <f t="shared" si="891"/>
        <v/>
      </c>
      <c r="U1903" s="152" t="str">
        <f t="shared" si="874"/>
        <v/>
      </c>
      <c r="V1903" s="152" t="str">
        <f t="shared" si="875"/>
        <v/>
      </c>
      <c r="W1903" s="153" t="str">
        <f t="shared" si="876"/>
        <v/>
      </c>
      <c r="X1903" s="153" t="str">
        <f t="shared" si="877"/>
        <v/>
      </c>
      <c r="Y1903" s="153" t="str">
        <f t="shared" si="878"/>
        <v/>
      </c>
      <c r="Z1903" s="153" t="str">
        <f t="shared" si="879"/>
        <v/>
      </c>
      <c r="AA1903" s="152" t="str">
        <f t="shared" si="880"/>
        <v/>
      </c>
      <c r="AB1903" s="152" t="str">
        <f t="shared" si="881"/>
        <v/>
      </c>
      <c r="AC1903" s="154" t="str">
        <f t="shared" si="892"/>
        <v/>
      </c>
      <c r="AD1903" s="154" t="str">
        <f t="shared" si="893"/>
        <v/>
      </c>
      <c r="AE1903" s="3" t="str">
        <f t="shared" si="894"/>
        <v/>
      </c>
      <c r="AF1903" s="3" t="str">
        <f t="shared" si="895"/>
        <v/>
      </c>
      <c r="AG1903" s="3" t="str">
        <f t="shared" si="896"/>
        <v/>
      </c>
      <c r="AH1903" s="4" t="str">
        <f t="shared" si="897"/>
        <v/>
      </c>
      <c r="AI1903" s="75" t="str">
        <f t="shared" si="898"/>
        <v/>
      </c>
      <c r="AJ1903" s="75" t="str">
        <f t="shared" si="899"/>
        <v/>
      </c>
    </row>
    <row r="1904" spans="1:36" ht="14.25">
      <c r="A1904" s="41" t="str">
        <f t="shared" si="882"/>
        <v/>
      </c>
      <c r="B1904" s="150" t="str">
        <f>IF(ISNUMBER(A1904),INDEX('MetaTrader Import'!$H$13:$J$5893,TRUNC(((A1904-$A$39+1)-1)/3)+1,MOD((A1904-$A$39+1)-1,3)+1),"")</f>
        <v/>
      </c>
      <c r="C1904" s="43" t="str">
        <f t="shared" si="883"/>
        <v/>
      </c>
      <c r="D1904" s="43" t="str">
        <f t="shared" ca="1" si="873"/>
        <v/>
      </c>
      <c r="E1904" s="43" t="str">
        <f t="shared" si="884"/>
        <v/>
      </c>
      <c r="F1904" s="43" t="str">
        <f t="shared" si="885"/>
        <v/>
      </c>
      <c r="G1904" s="43" t="str">
        <f>IF(A1904&lt;&gt;"",IF(A1904&lt;Data!$G$11*0.25,$C$13/$G$32,IF(A1904&gt;Data!$G$11*0.25,$C$13,$C$13*10)),"")</f>
        <v/>
      </c>
      <c r="H1904" s="43" t="str">
        <f>IF(A1904&lt;&gt;"",IF(Data!$G$9="constant",$C$13,IF(Data!$G$9="squeeze",G1904,F1904)),"")</f>
        <v/>
      </c>
      <c r="I1904" s="38" t="str">
        <f ca="1">IF(ISNUMBER(A1904),NORMINV(RAND(),0,IF(AND(Data!$G$9="squeeze",A1904&lt;Data!$G$11*0.25),$H$32,1)*$C$30*$C$13)*($C$14*$C$12),"")</f>
        <v/>
      </c>
      <c r="J1904" s="42" t="str">
        <f ca="1">IFERROR(IF(Data!$C$6="Real",B1904,I1904+J1903+($C$14*$C$12)*(NORMINV(RAND(),$C$15,CHOOSE($G$13,$C$13,F1904,G1904)))),"")</f>
        <v/>
      </c>
      <c r="K1904" s="88" t="str">
        <f>IF(ISNUMBER(A1904), IF($G$16="fixed",$G$17,MIN(H1904*Data!$C$7*$C$16*0.5,$C$17*Data!$C$7))*$C$12,"")</f>
        <v/>
      </c>
      <c r="L1904" s="42" t="str">
        <f t="shared" ca="1" si="900"/>
        <v/>
      </c>
      <c r="M1904" s="44" t="str">
        <f t="shared" ca="1" si="901"/>
        <v/>
      </c>
      <c r="N1904" s="44" t="str">
        <f t="shared" ca="1" si="902"/>
        <v/>
      </c>
      <c r="O1904" s="108" t="str">
        <f t="shared" si="886"/>
        <v/>
      </c>
      <c r="P1904" s="102" t="str">
        <f t="shared" si="887"/>
        <v/>
      </c>
      <c r="Q1904" s="102" t="str">
        <f t="shared" si="888"/>
        <v/>
      </c>
      <c r="R1904" s="120" t="str">
        <f t="shared" si="889"/>
        <v/>
      </c>
      <c r="S1904" s="54" t="str">
        <f t="shared" si="890"/>
        <v/>
      </c>
      <c r="T1904" s="5" t="str">
        <f t="shared" si="891"/>
        <v/>
      </c>
      <c r="U1904" s="152" t="str">
        <f t="shared" si="874"/>
        <v/>
      </c>
      <c r="V1904" s="152" t="str">
        <f t="shared" si="875"/>
        <v/>
      </c>
      <c r="W1904" s="153" t="str">
        <f t="shared" si="876"/>
        <v/>
      </c>
      <c r="X1904" s="153" t="str">
        <f t="shared" si="877"/>
        <v/>
      </c>
      <c r="Y1904" s="153" t="str">
        <f t="shared" si="878"/>
        <v/>
      </c>
      <c r="Z1904" s="153" t="str">
        <f t="shared" si="879"/>
        <v/>
      </c>
      <c r="AA1904" s="152" t="str">
        <f t="shared" si="880"/>
        <v/>
      </c>
      <c r="AB1904" s="152" t="str">
        <f t="shared" si="881"/>
        <v/>
      </c>
      <c r="AC1904" s="154" t="str">
        <f t="shared" si="892"/>
        <v/>
      </c>
      <c r="AD1904" s="154" t="str">
        <f t="shared" si="893"/>
        <v/>
      </c>
      <c r="AE1904" s="3" t="str">
        <f t="shared" si="894"/>
        <v/>
      </c>
      <c r="AF1904" s="3" t="str">
        <f t="shared" si="895"/>
        <v/>
      </c>
      <c r="AG1904" s="3" t="str">
        <f t="shared" si="896"/>
        <v/>
      </c>
      <c r="AH1904" s="4" t="str">
        <f t="shared" si="897"/>
        <v/>
      </c>
      <c r="AI1904" s="75" t="str">
        <f t="shared" si="898"/>
        <v/>
      </c>
      <c r="AJ1904" s="75" t="str">
        <f t="shared" si="899"/>
        <v/>
      </c>
    </row>
    <row r="1905" spans="1:36" ht="14.25">
      <c r="A1905" s="41" t="str">
        <f t="shared" si="882"/>
        <v/>
      </c>
      <c r="B1905" s="150" t="str">
        <f>IF(ISNUMBER(A1905),INDEX('MetaTrader Import'!$H$13:$J$5893,TRUNC(((A1905-$A$39+1)-1)/3)+1,MOD((A1905-$A$39+1)-1,3)+1),"")</f>
        <v/>
      </c>
      <c r="C1905" s="43" t="str">
        <f t="shared" si="883"/>
        <v/>
      </c>
      <c r="D1905" s="43" t="str">
        <f t="shared" ca="1" si="873"/>
        <v/>
      </c>
      <c r="E1905" s="43" t="str">
        <f t="shared" si="884"/>
        <v/>
      </c>
      <c r="F1905" s="43" t="str">
        <f t="shared" si="885"/>
        <v/>
      </c>
      <c r="G1905" s="43" t="str">
        <f>IF(A1905&lt;&gt;"",IF(A1905&lt;Data!$G$11*0.25,$C$13/$G$32,IF(A1905&gt;Data!$G$11*0.25,$C$13,$C$13*10)),"")</f>
        <v/>
      </c>
      <c r="H1905" s="43" t="str">
        <f>IF(A1905&lt;&gt;"",IF(Data!$G$9="constant",$C$13,IF(Data!$G$9="squeeze",G1905,F1905)),"")</f>
        <v/>
      </c>
      <c r="I1905" s="38" t="str">
        <f ca="1">IF(ISNUMBER(A1905),NORMINV(RAND(),0,IF(AND(Data!$G$9="squeeze",A1905&lt;Data!$G$11*0.25),$H$32,1)*$C$30*$C$13)*($C$14*$C$12),"")</f>
        <v/>
      </c>
      <c r="J1905" s="42" t="str">
        <f ca="1">IFERROR(IF(Data!$C$6="Real",B1905,I1905+J1904+($C$14*$C$12)*(NORMINV(RAND(),$C$15,CHOOSE($G$13,$C$13,F1905,G1905)))),"")</f>
        <v/>
      </c>
      <c r="K1905" s="88" t="str">
        <f>IF(ISNUMBER(A1905), IF($G$16="fixed",$G$17,MIN(H1905*Data!$C$7*$C$16*0.5,$C$17*Data!$C$7))*$C$12,"")</f>
        <v/>
      </c>
      <c r="L1905" s="42" t="str">
        <f t="shared" ca="1" si="900"/>
        <v/>
      </c>
      <c r="M1905" s="44" t="str">
        <f t="shared" ca="1" si="901"/>
        <v/>
      </c>
      <c r="N1905" s="44" t="str">
        <f t="shared" ca="1" si="902"/>
        <v/>
      </c>
      <c r="O1905" s="108" t="str">
        <f t="shared" si="886"/>
        <v/>
      </c>
      <c r="P1905" s="102" t="str">
        <f t="shared" si="887"/>
        <v/>
      </c>
      <c r="Q1905" s="102" t="str">
        <f t="shared" si="888"/>
        <v/>
      </c>
      <c r="R1905" s="120" t="str">
        <f t="shared" si="889"/>
        <v/>
      </c>
      <c r="S1905" s="54" t="str">
        <f t="shared" si="890"/>
        <v/>
      </c>
      <c r="T1905" s="5" t="str">
        <f t="shared" si="891"/>
        <v/>
      </c>
      <c r="U1905" s="152" t="str">
        <f t="shared" si="874"/>
        <v/>
      </c>
      <c r="V1905" s="152" t="str">
        <f t="shared" si="875"/>
        <v/>
      </c>
      <c r="W1905" s="153" t="str">
        <f t="shared" si="876"/>
        <v/>
      </c>
      <c r="X1905" s="153" t="str">
        <f t="shared" si="877"/>
        <v/>
      </c>
      <c r="Y1905" s="153" t="str">
        <f t="shared" si="878"/>
        <v/>
      </c>
      <c r="Z1905" s="153" t="str">
        <f t="shared" si="879"/>
        <v/>
      </c>
      <c r="AA1905" s="152" t="str">
        <f t="shared" si="880"/>
        <v/>
      </c>
      <c r="AB1905" s="152" t="str">
        <f t="shared" si="881"/>
        <v/>
      </c>
      <c r="AC1905" s="154" t="str">
        <f t="shared" si="892"/>
        <v/>
      </c>
      <c r="AD1905" s="154" t="str">
        <f t="shared" si="893"/>
        <v/>
      </c>
      <c r="AE1905" s="3" t="str">
        <f t="shared" si="894"/>
        <v/>
      </c>
      <c r="AF1905" s="3" t="str">
        <f t="shared" si="895"/>
        <v/>
      </c>
      <c r="AG1905" s="3" t="str">
        <f t="shared" si="896"/>
        <v/>
      </c>
      <c r="AH1905" s="4" t="str">
        <f t="shared" si="897"/>
        <v/>
      </c>
      <c r="AI1905" s="75" t="str">
        <f t="shared" si="898"/>
        <v/>
      </c>
      <c r="AJ1905" s="75" t="str">
        <f t="shared" si="899"/>
        <v/>
      </c>
    </row>
    <row r="1906" spans="1:36" ht="14.25">
      <c r="A1906" s="41" t="str">
        <f t="shared" si="882"/>
        <v/>
      </c>
      <c r="B1906" s="150" t="str">
        <f>IF(ISNUMBER(A1906),INDEX('MetaTrader Import'!$H$13:$J$5893,TRUNC(((A1906-$A$39+1)-1)/3)+1,MOD((A1906-$A$39+1)-1,3)+1),"")</f>
        <v/>
      </c>
      <c r="C1906" s="43" t="str">
        <f t="shared" si="883"/>
        <v/>
      </c>
      <c r="D1906" s="43" t="str">
        <f t="shared" ca="1" si="873"/>
        <v/>
      </c>
      <c r="E1906" s="43" t="str">
        <f t="shared" si="884"/>
        <v/>
      </c>
      <c r="F1906" s="43" t="str">
        <f t="shared" si="885"/>
        <v/>
      </c>
      <c r="G1906" s="43" t="str">
        <f>IF(A1906&lt;&gt;"",IF(A1906&lt;Data!$G$11*0.25,$C$13/$G$32,IF(A1906&gt;Data!$G$11*0.25,$C$13,$C$13*10)),"")</f>
        <v/>
      </c>
      <c r="H1906" s="43" t="str">
        <f>IF(A1906&lt;&gt;"",IF(Data!$G$9="constant",$C$13,IF(Data!$G$9="squeeze",G1906,F1906)),"")</f>
        <v/>
      </c>
      <c r="I1906" s="38" t="str">
        <f ca="1">IF(ISNUMBER(A1906),NORMINV(RAND(),0,IF(AND(Data!$G$9="squeeze",A1906&lt;Data!$G$11*0.25),$H$32,1)*$C$30*$C$13)*($C$14*$C$12),"")</f>
        <v/>
      </c>
      <c r="J1906" s="42" t="str">
        <f ca="1">IFERROR(IF(Data!$C$6="Real",B1906,I1906+J1905+($C$14*$C$12)*(NORMINV(RAND(),$C$15,CHOOSE($G$13,$C$13,F1906,G1906)))),"")</f>
        <v/>
      </c>
      <c r="K1906" s="88" t="str">
        <f>IF(ISNUMBER(A1906), IF($G$16="fixed",$G$17,MIN(H1906*Data!$C$7*$C$16*0.5,$C$17*Data!$C$7))*$C$12,"")</f>
        <v/>
      </c>
      <c r="L1906" s="42" t="str">
        <f t="shared" ca="1" si="900"/>
        <v/>
      </c>
      <c r="M1906" s="44" t="str">
        <f t="shared" ca="1" si="901"/>
        <v/>
      </c>
      <c r="N1906" s="44" t="str">
        <f t="shared" ca="1" si="902"/>
        <v/>
      </c>
      <c r="O1906" s="108" t="str">
        <f t="shared" si="886"/>
        <v/>
      </c>
      <c r="P1906" s="102" t="str">
        <f t="shared" si="887"/>
        <v/>
      </c>
      <c r="Q1906" s="102" t="str">
        <f t="shared" si="888"/>
        <v/>
      </c>
      <c r="R1906" s="120" t="str">
        <f t="shared" si="889"/>
        <v/>
      </c>
      <c r="S1906" s="54" t="str">
        <f t="shared" si="890"/>
        <v/>
      </c>
      <c r="T1906" s="5" t="str">
        <f t="shared" si="891"/>
        <v/>
      </c>
      <c r="U1906" s="152" t="str">
        <f t="shared" si="874"/>
        <v/>
      </c>
      <c r="V1906" s="152" t="str">
        <f t="shared" si="875"/>
        <v/>
      </c>
      <c r="W1906" s="153" t="str">
        <f t="shared" si="876"/>
        <v/>
      </c>
      <c r="X1906" s="153" t="str">
        <f t="shared" si="877"/>
        <v/>
      </c>
      <c r="Y1906" s="153" t="str">
        <f t="shared" si="878"/>
        <v/>
      </c>
      <c r="Z1906" s="153" t="str">
        <f t="shared" si="879"/>
        <v/>
      </c>
      <c r="AA1906" s="152" t="str">
        <f t="shared" si="880"/>
        <v/>
      </c>
      <c r="AB1906" s="152" t="str">
        <f t="shared" si="881"/>
        <v/>
      </c>
      <c r="AC1906" s="154" t="str">
        <f t="shared" si="892"/>
        <v/>
      </c>
      <c r="AD1906" s="154" t="str">
        <f t="shared" si="893"/>
        <v/>
      </c>
      <c r="AE1906" s="3" t="str">
        <f t="shared" si="894"/>
        <v/>
      </c>
      <c r="AF1906" s="3" t="str">
        <f t="shared" si="895"/>
        <v/>
      </c>
      <c r="AG1906" s="3" t="str">
        <f t="shared" si="896"/>
        <v/>
      </c>
      <c r="AH1906" s="4" t="str">
        <f t="shared" si="897"/>
        <v/>
      </c>
      <c r="AI1906" s="75" t="str">
        <f t="shared" si="898"/>
        <v/>
      </c>
      <c r="AJ1906" s="75" t="str">
        <f t="shared" si="899"/>
        <v/>
      </c>
    </row>
    <row r="1907" spans="1:36" ht="14.25">
      <c r="A1907" s="41" t="str">
        <f t="shared" si="882"/>
        <v/>
      </c>
      <c r="B1907" s="150" t="str">
        <f>IF(ISNUMBER(A1907),INDEX('MetaTrader Import'!$H$13:$J$5893,TRUNC(((A1907-$A$39+1)-1)/3)+1,MOD((A1907-$A$39+1)-1,3)+1),"")</f>
        <v/>
      </c>
      <c r="C1907" s="43" t="str">
        <f t="shared" si="883"/>
        <v/>
      </c>
      <c r="D1907" s="43" t="str">
        <f t="shared" ca="1" si="873"/>
        <v/>
      </c>
      <c r="E1907" s="43" t="str">
        <f t="shared" si="884"/>
        <v/>
      </c>
      <c r="F1907" s="43" t="str">
        <f t="shared" si="885"/>
        <v/>
      </c>
      <c r="G1907" s="43" t="str">
        <f>IF(A1907&lt;&gt;"",IF(A1907&lt;Data!$G$11*0.25,$C$13/$G$32,IF(A1907&gt;Data!$G$11*0.25,$C$13,$C$13*10)),"")</f>
        <v/>
      </c>
      <c r="H1907" s="43" t="str">
        <f>IF(A1907&lt;&gt;"",IF(Data!$G$9="constant",$C$13,IF(Data!$G$9="squeeze",G1907,F1907)),"")</f>
        <v/>
      </c>
      <c r="I1907" s="38" t="str">
        <f ca="1">IF(ISNUMBER(A1907),NORMINV(RAND(),0,IF(AND(Data!$G$9="squeeze",A1907&lt;Data!$G$11*0.25),$H$32,1)*$C$30*$C$13)*($C$14*$C$12),"")</f>
        <v/>
      </c>
      <c r="J1907" s="42" t="str">
        <f ca="1">IFERROR(IF(Data!$C$6="Real",B1907,I1907+J1906+($C$14*$C$12)*(NORMINV(RAND(),$C$15,CHOOSE($G$13,$C$13,F1907,G1907)))),"")</f>
        <v/>
      </c>
      <c r="K1907" s="88" t="str">
        <f>IF(ISNUMBER(A1907), IF($G$16="fixed",$G$17,MIN(H1907*Data!$C$7*$C$16*0.5,$C$17*Data!$C$7))*$C$12,"")</f>
        <v/>
      </c>
      <c r="L1907" s="42" t="str">
        <f t="shared" ca="1" si="900"/>
        <v/>
      </c>
      <c r="M1907" s="44" t="str">
        <f t="shared" ca="1" si="901"/>
        <v/>
      </c>
      <c r="N1907" s="44" t="str">
        <f t="shared" ca="1" si="902"/>
        <v/>
      </c>
      <c r="O1907" s="108" t="str">
        <f t="shared" si="886"/>
        <v/>
      </c>
      <c r="P1907" s="102" t="str">
        <f t="shared" si="887"/>
        <v/>
      </c>
      <c r="Q1907" s="102" t="str">
        <f t="shared" si="888"/>
        <v/>
      </c>
      <c r="R1907" s="120" t="str">
        <f t="shared" si="889"/>
        <v/>
      </c>
      <c r="S1907" s="54" t="str">
        <f t="shared" si="890"/>
        <v/>
      </c>
      <c r="T1907" s="5" t="str">
        <f t="shared" si="891"/>
        <v/>
      </c>
      <c r="U1907" s="152" t="str">
        <f t="shared" si="874"/>
        <v/>
      </c>
      <c r="V1907" s="152" t="str">
        <f t="shared" si="875"/>
        <v/>
      </c>
      <c r="W1907" s="153" t="str">
        <f t="shared" si="876"/>
        <v/>
      </c>
      <c r="X1907" s="153" t="str">
        <f t="shared" si="877"/>
        <v/>
      </c>
      <c r="Y1907" s="153" t="str">
        <f t="shared" si="878"/>
        <v/>
      </c>
      <c r="Z1907" s="153" t="str">
        <f t="shared" si="879"/>
        <v/>
      </c>
      <c r="AA1907" s="152" t="str">
        <f t="shared" si="880"/>
        <v/>
      </c>
      <c r="AB1907" s="152" t="str">
        <f t="shared" si="881"/>
        <v/>
      </c>
      <c r="AC1907" s="154" t="str">
        <f t="shared" si="892"/>
        <v/>
      </c>
      <c r="AD1907" s="154" t="str">
        <f t="shared" si="893"/>
        <v/>
      </c>
      <c r="AE1907" s="3" t="str">
        <f t="shared" si="894"/>
        <v/>
      </c>
      <c r="AF1907" s="3" t="str">
        <f t="shared" si="895"/>
        <v/>
      </c>
      <c r="AG1907" s="3" t="str">
        <f t="shared" si="896"/>
        <v/>
      </c>
      <c r="AH1907" s="4" t="str">
        <f t="shared" si="897"/>
        <v/>
      </c>
      <c r="AI1907" s="75" t="str">
        <f t="shared" si="898"/>
        <v/>
      </c>
      <c r="AJ1907" s="75" t="str">
        <f t="shared" si="899"/>
        <v/>
      </c>
    </row>
    <row r="1908" spans="1:36" ht="14.25">
      <c r="A1908" s="41" t="str">
        <f t="shared" si="882"/>
        <v/>
      </c>
      <c r="B1908" s="150" t="str">
        <f>IF(ISNUMBER(A1908),INDEX('MetaTrader Import'!$H$13:$J$5893,TRUNC(((A1908-$A$39+1)-1)/3)+1,MOD((A1908-$A$39+1)-1,3)+1),"")</f>
        <v/>
      </c>
      <c r="C1908" s="43" t="str">
        <f t="shared" si="883"/>
        <v/>
      </c>
      <c r="D1908" s="43" t="str">
        <f t="shared" ca="1" si="873"/>
        <v/>
      </c>
      <c r="E1908" s="43" t="str">
        <f t="shared" si="884"/>
        <v/>
      </c>
      <c r="F1908" s="43" t="str">
        <f t="shared" si="885"/>
        <v/>
      </c>
      <c r="G1908" s="43" t="str">
        <f>IF(A1908&lt;&gt;"",IF(A1908&lt;Data!$G$11*0.25,$C$13/$G$32,IF(A1908&gt;Data!$G$11*0.25,$C$13,$C$13*10)),"")</f>
        <v/>
      </c>
      <c r="H1908" s="43" t="str">
        <f>IF(A1908&lt;&gt;"",IF(Data!$G$9="constant",$C$13,IF(Data!$G$9="squeeze",G1908,F1908)),"")</f>
        <v/>
      </c>
      <c r="I1908" s="38" t="str">
        <f ca="1">IF(ISNUMBER(A1908),NORMINV(RAND(),0,IF(AND(Data!$G$9="squeeze",A1908&lt;Data!$G$11*0.25),$H$32,1)*$C$30*$C$13)*($C$14*$C$12),"")</f>
        <v/>
      </c>
      <c r="J1908" s="42" t="str">
        <f ca="1">IFERROR(IF(Data!$C$6="Real",B1908,I1908+J1907+($C$14*$C$12)*(NORMINV(RAND(),$C$15,CHOOSE($G$13,$C$13,F1908,G1908)))),"")</f>
        <v/>
      </c>
      <c r="K1908" s="88" t="str">
        <f>IF(ISNUMBER(A1908), IF($G$16="fixed",$G$17,MIN(H1908*Data!$C$7*$C$16*0.5,$C$17*Data!$C$7))*$C$12,"")</f>
        <v/>
      </c>
      <c r="L1908" s="42" t="str">
        <f t="shared" ca="1" si="900"/>
        <v/>
      </c>
      <c r="M1908" s="44" t="str">
        <f t="shared" ca="1" si="901"/>
        <v/>
      </c>
      <c r="N1908" s="44" t="str">
        <f t="shared" ca="1" si="902"/>
        <v/>
      </c>
      <c r="O1908" s="108" t="str">
        <f t="shared" si="886"/>
        <v/>
      </c>
      <c r="P1908" s="102" t="str">
        <f t="shared" si="887"/>
        <v/>
      </c>
      <c r="Q1908" s="102" t="str">
        <f t="shared" si="888"/>
        <v/>
      </c>
      <c r="R1908" s="120" t="str">
        <f t="shared" si="889"/>
        <v/>
      </c>
      <c r="S1908" s="54" t="str">
        <f t="shared" si="890"/>
        <v/>
      </c>
      <c r="T1908" s="5" t="str">
        <f t="shared" si="891"/>
        <v/>
      </c>
      <c r="U1908" s="152" t="str">
        <f t="shared" si="874"/>
        <v/>
      </c>
      <c r="V1908" s="152" t="str">
        <f t="shared" si="875"/>
        <v/>
      </c>
      <c r="W1908" s="153" t="str">
        <f t="shared" si="876"/>
        <v/>
      </c>
      <c r="X1908" s="153" t="str">
        <f t="shared" si="877"/>
        <v/>
      </c>
      <c r="Y1908" s="153" t="str">
        <f t="shared" si="878"/>
        <v/>
      </c>
      <c r="Z1908" s="153" t="str">
        <f t="shared" si="879"/>
        <v/>
      </c>
      <c r="AA1908" s="152" t="str">
        <f t="shared" si="880"/>
        <v/>
      </c>
      <c r="AB1908" s="152" t="str">
        <f t="shared" si="881"/>
        <v/>
      </c>
      <c r="AC1908" s="154" t="str">
        <f t="shared" si="892"/>
        <v/>
      </c>
      <c r="AD1908" s="154" t="str">
        <f t="shared" si="893"/>
        <v/>
      </c>
      <c r="AE1908" s="3" t="str">
        <f t="shared" si="894"/>
        <v/>
      </c>
      <c r="AF1908" s="3" t="str">
        <f t="shared" si="895"/>
        <v/>
      </c>
      <c r="AG1908" s="3" t="str">
        <f t="shared" si="896"/>
        <v/>
      </c>
      <c r="AH1908" s="4" t="str">
        <f t="shared" si="897"/>
        <v/>
      </c>
      <c r="AI1908" s="75" t="str">
        <f t="shared" si="898"/>
        <v/>
      </c>
      <c r="AJ1908" s="75" t="str">
        <f t="shared" si="899"/>
        <v/>
      </c>
    </row>
    <row r="1909" spans="1:36" ht="14.25">
      <c r="A1909" s="41" t="str">
        <f t="shared" si="882"/>
        <v/>
      </c>
      <c r="B1909" s="150" t="str">
        <f>IF(ISNUMBER(A1909),INDEX('MetaTrader Import'!$H$13:$J$5893,TRUNC(((A1909-$A$39+1)-1)/3)+1,MOD((A1909-$A$39+1)-1,3)+1),"")</f>
        <v/>
      </c>
      <c r="C1909" s="43" t="str">
        <f t="shared" si="883"/>
        <v/>
      </c>
      <c r="D1909" s="43" t="str">
        <f t="shared" ca="1" si="873"/>
        <v/>
      </c>
      <c r="E1909" s="43" t="str">
        <f t="shared" si="884"/>
        <v/>
      </c>
      <c r="F1909" s="43" t="str">
        <f t="shared" si="885"/>
        <v/>
      </c>
      <c r="G1909" s="43" t="str">
        <f>IF(A1909&lt;&gt;"",IF(A1909&lt;Data!$G$11*0.25,$C$13/$G$32,IF(A1909&gt;Data!$G$11*0.25,$C$13,$C$13*10)),"")</f>
        <v/>
      </c>
      <c r="H1909" s="43" t="str">
        <f>IF(A1909&lt;&gt;"",IF(Data!$G$9="constant",$C$13,IF(Data!$G$9="squeeze",G1909,F1909)),"")</f>
        <v/>
      </c>
      <c r="I1909" s="38" t="str">
        <f ca="1">IF(ISNUMBER(A1909),NORMINV(RAND(),0,IF(AND(Data!$G$9="squeeze",A1909&lt;Data!$G$11*0.25),$H$32,1)*$C$30*$C$13)*($C$14*$C$12),"")</f>
        <v/>
      </c>
      <c r="J1909" s="42" t="str">
        <f ca="1">IFERROR(IF(Data!$C$6="Real",B1909,I1909+J1908+($C$14*$C$12)*(NORMINV(RAND(),$C$15,CHOOSE($G$13,$C$13,F1909,G1909)))),"")</f>
        <v/>
      </c>
      <c r="K1909" s="88" t="str">
        <f>IF(ISNUMBER(A1909), IF($G$16="fixed",$G$17,MIN(H1909*Data!$C$7*$C$16*0.5,$C$17*Data!$C$7))*$C$12,"")</f>
        <v/>
      </c>
      <c r="L1909" s="42" t="str">
        <f t="shared" ca="1" si="900"/>
        <v/>
      </c>
      <c r="M1909" s="44" t="str">
        <f t="shared" ca="1" si="901"/>
        <v/>
      </c>
      <c r="N1909" s="44" t="str">
        <f t="shared" ca="1" si="902"/>
        <v/>
      </c>
      <c r="O1909" s="108" t="str">
        <f t="shared" si="886"/>
        <v/>
      </c>
      <c r="P1909" s="102" t="str">
        <f t="shared" si="887"/>
        <v/>
      </c>
      <c r="Q1909" s="102" t="str">
        <f t="shared" si="888"/>
        <v/>
      </c>
      <c r="R1909" s="120" t="str">
        <f t="shared" si="889"/>
        <v/>
      </c>
      <c r="S1909" s="54" t="str">
        <f t="shared" si="890"/>
        <v/>
      </c>
      <c r="T1909" s="5" t="str">
        <f t="shared" si="891"/>
        <v/>
      </c>
      <c r="U1909" s="152" t="str">
        <f t="shared" si="874"/>
        <v/>
      </c>
      <c r="V1909" s="152" t="str">
        <f t="shared" si="875"/>
        <v/>
      </c>
      <c r="W1909" s="153" t="str">
        <f t="shared" si="876"/>
        <v/>
      </c>
      <c r="X1909" s="153" t="str">
        <f t="shared" si="877"/>
        <v/>
      </c>
      <c r="Y1909" s="153" t="str">
        <f t="shared" si="878"/>
        <v/>
      </c>
      <c r="Z1909" s="153" t="str">
        <f t="shared" si="879"/>
        <v/>
      </c>
      <c r="AA1909" s="152" t="str">
        <f t="shared" si="880"/>
        <v/>
      </c>
      <c r="AB1909" s="152" t="str">
        <f t="shared" si="881"/>
        <v/>
      </c>
      <c r="AC1909" s="154" t="str">
        <f t="shared" si="892"/>
        <v/>
      </c>
      <c r="AD1909" s="154" t="str">
        <f t="shared" si="893"/>
        <v/>
      </c>
      <c r="AE1909" s="3" t="str">
        <f t="shared" si="894"/>
        <v/>
      </c>
      <c r="AF1909" s="3" t="str">
        <f t="shared" si="895"/>
        <v/>
      </c>
      <c r="AG1909" s="3" t="str">
        <f t="shared" si="896"/>
        <v/>
      </c>
      <c r="AH1909" s="4" t="str">
        <f t="shared" si="897"/>
        <v/>
      </c>
      <c r="AI1909" s="75" t="str">
        <f t="shared" si="898"/>
        <v/>
      </c>
      <c r="AJ1909" s="75" t="str">
        <f t="shared" si="899"/>
        <v/>
      </c>
    </row>
    <row r="1910" spans="1:36" ht="14.25">
      <c r="A1910" s="41" t="str">
        <f t="shared" si="882"/>
        <v/>
      </c>
      <c r="B1910" s="150" t="str">
        <f>IF(ISNUMBER(A1910),INDEX('MetaTrader Import'!$H$13:$J$5893,TRUNC(((A1910-$A$39+1)-1)/3)+1,MOD((A1910-$A$39+1)-1,3)+1),"")</f>
        <v/>
      </c>
      <c r="C1910" s="43" t="str">
        <f t="shared" si="883"/>
        <v/>
      </c>
      <c r="D1910" s="43" t="str">
        <f t="shared" ca="1" si="873"/>
        <v/>
      </c>
      <c r="E1910" s="43" t="str">
        <f t="shared" si="884"/>
        <v/>
      </c>
      <c r="F1910" s="43" t="str">
        <f t="shared" si="885"/>
        <v/>
      </c>
      <c r="G1910" s="43" t="str">
        <f>IF(A1910&lt;&gt;"",IF(A1910&lt;Data!$G$11*0.25,$C$13/$G$32,IF(A1910&gt;Data!$G$11*0.25,$C$13,$C$13*10)),"")</f>
        <v/>
      </c>
      <c r="H1910" s="43" t="str">
        <f>IF(A1910&lt;&gt;"",IF(Data!$G$9="constant",$C$13,IF(Data!$G$9="squeeze",G1910,F1910)),"")</f>
        <v/>
      </c>
      <c r="I1910" s="38" t="str">
        <f ca="1">IF(ISNUMBER(A1910),NORMINV(RAND(),0,IF(AND(Data!$G$9="squeeze",A1910&lt;Data!$G$11*0.25),$H$32,1)*$C$30*$C$13)*($C$14*$C$12),"")</f>
        <v/>
      </c>
      <c r="J1910" s="42" t="str">
        <f ca="1">IFERROR(IF(Data!$C$6="Real",B1910,I1910+J1909+($C$14*$C$12)*(NORMINV(RAND(),$C$15,CHOOSE($G$13,$C$13,F1910,G1910)))),"")</f>
        <v/>
      </c>
      <c r="K1910" s="88" t="str">
        <f>IF(ISNUMBER(A1910), IF($G$16="fixed",$G$17,MIN(H1910*Data!$C$7*$C$16*0.5,$C$17*Data!$C$7))*$C$12,"")</f>
        <v/>
      </c>
      <c r="L1910" s="42" t="str">
        <f t="shared" ca="1" si="900"/>
        <v/>
      </c>
      <c r="M1910" s="44" t="str">
        <f t="shared" ca="1" si="901"/>
        <v/>
      </c>
      <c r="N1910" s="44" t="str">
        <f t="shared" ca="1" si="902"/>
        <v/>
      </c>
      <c r="O1910" s="108" t="str">
        <f t="shared" si="886"/>
        <v/>
      </c>
      <c r="P1910" s="102" t="str">
        <f t="shared" si="887"/>
        <v/>
      </c>
      <c r="Q1910" s="102" t="str">
        <f t="shared" si="888"/>
        <v/>
      </c>
      <c r="R1910" s="120" t="str">
        <f t="shared" si="889"/>
        <v/>
      </c>
      <c r="S1910" s="54" t="str">
        <f t="shared" si="890"/>
        <v/>
      </c>
      <c r="T1910" s="5" t="str">
        <f t="shared" si="891"/>
        <v/>
      </c>
      <c r="U1910" s="152" t="str">
        <f t="shared" si="874"/>
        <v/>
      </c>
      <c r="V1910" s="152" t="str">
        <f t="shared" si="875"/>
        <v/>
      </c>
      <c r="W1910" s="153" t="str">
        <f t="shared" si="876"/>
        <v/>
      </c>
      <c r="X1910" s="153" t="str">
        <f t="shared" si="877"/>
        <v/>
      </c>
      <c r="Y1910" s="153" t="str">
        <f t="shared" si="878"/>
        <v/>
      </c>
      <c r="Z1910" s="153" t="str">
        <f t="shared" si="879"/>
        <v/>
      </c>
      <c r="AA1910" s="152" t="str">
        <f t="shared" si="880"/>
        <v/>
      </c>
      <c r="AB1910" s="152" t="str">
        <f t="shared" si="881"/>
        <v/>
      </c>
      <c r="AC1910" s="154" t="str">
        <f t="shared" si="892"/>
        <v/>
      </c>
      <c r="AD1910" s="154" t="str">
        <f t="shared" si="893"/>
        <v/>
      </c>
      <c r="AE1910" s="3" t="str">
        <f t="shared" si="894"/>
        <v/>
      </c>
      <c r="AF1910" s="3" t="str">
        <f t="shared" si="895"/>
        <v/>
      </c>
      <c r="AG1910" s="3" t="str">
        <f t="shared" si="896"/>
        <v/>
      </c>
      <c r="AH1910" s="4" t="str">
        <f t="shared" si="897"/>
        <v/>
      </c>
      <c r="AI1910" s="75" t="str">
        <f t="shared" si="898"/>
        <v/>
      </c>
      <c r="AJ1910" s="75" t="str">
        <f t="shared" si="899"/>
        <v/>
      </c>
    </row>
    <row r="1911" spans="1:36" ht="14.25">
      <c r="A1911" s="41" t="str">
        <f t="shared" si="882"/>
        <v/>
      </c>
      <c r="B1911" s="150" t="str">
        <f>IF(ISNUMBER(A1911),INDEX('MetaTrader Import'!$H$13:$J$5893,TRUNC(((A1911-$A$39+1)-1)/3)+1,MOD((A1911-$A$39+1)-1,3)+1),"")</f>
        <v/>
      </c>
      <c r="C1911" s="43" t="str">
        <f t="shared" si="883"/>
        <v/>
      </c>
      <c r="D1911" s="43" t="str">
        <f t="shared" ca="1" si="873"/>
        <v/>
      </c>
      <c r="E1911" s="43" t="str">
        <f t="shared" si="884"/>
        <v/>
      </c>
      <c r="F1911" s="43" t="str">
        <f t="shared" si="885"/>
        <v/>
      </c>
      <c r="G1911" s="43" t="str">
        <f>IF(A1911&lt;&gt;"",IF(A1911&lt;Data!$G$11*0.25,$C$13/$G$32,IF(A1911&gt;Data!$G$11*0.25,$C$13,$C$13*10)),"")</f>
        <v/>
      </c>
      <c r="H1911" s="43" t="str">
        <f>IF(A1911&lt;&gt;"",IF(Data!$G$9="constant",$C$13,IF(Data!$G$9="squeeze",G1911,F1911)),"")</f>
        <v/>
      </c>
      <c r="I1911" s="38" t="str">
        <f ca="1">IF(ISNUMBER(A1911),NORMINV(RAND(),0,IF(AND(Data!$G$9="squeeze",A1911&lt;Data!$G$11*0.25),$H$32,1)*$C$30*$C$13)*($C$14*$C$12),"")</f>
        <v/>
      </c>
      <c r="J1911" s="42" t="str">
        <f ca="1">IFERROR(IF(Data!$C$6="Real",B1911,I1911+J1910+($C$14*$C$12)*(NORMINV(RAND(),$C$15,CHOOSE($G$13,$C$13,F1911,G1911)))),"")</f>
        <v/>
      </c>
      <c r="K1911" s="88" t="str">
        <f>IF(ISNUMBER(A1911), IF($G$16="fixed",$G$17,MIN(H1911*Data!$C$7*$C$16*0.5,$C$17*Data!$C$7))*$C$12,"")</f>
        <v/>
      </c>
      <c r="L1911" s="42" t="str">
        <f t="shared" ca="1" si="900"/>
        <v/>
      </c>
      <c r="M1911" s="44" t="str">
        <f t="shared" ca="1" si="901"/>
        <v/>
      </c>
      <c r="N1911" s="44" t="str">
        <f t="shared" ca="1" si="902"/>
        <v/>
      </c>
      <c r="O1911" s="108" t="str">
        <f t="shared" si="886"/>
        <v/>
      </c>
      <c r="P1911" s="102" t="str">
        <f t="shared" si="887"/>
        <v/>
      </c>
      <c r="Q1911" s="102" t="str">
        <f t="shared" si="888"/>
        <v/>
      </c>
      <c r="R1911" s="120" t="str">
        <f t="shared" si="889"/>
        <v/>
      </c>
      <c r="S1911" s="54" t="str">
        <f t="shared" si="890"/>
        <v/>
      </c>
      <c r="T1911" s="5" t="str">
        <f t="shared" si="891"/>
        <v/>
      </c>
      <c r="U1911" s="152" t="str">
        <f t="shared" si="874"/>
        <v/>
      </c>
      <c r="V1911" s="152" t="str">
        <f t="shared" si="875"/>
        <v/>
      </c>
      <c r="W1911" s="153" t="str">
        <f t="shared" si="876"/>
        <v/>
      </c>
      <c r="X1911" s="153" t="str">
        <f t="shared" si="877"/>
        <v/>
      </c>
      <c r="Y1911" s="153" t="str">
        <f t="shared" si="878"/>
        <v/>
      </c>
      <c r="Z1911" s="153" t="str">
        <f t="shared" si="879"/>
        <v/>
      </c>
      <c r="AA1911" s="152" t="str">
        <f t="shared" si="880"/>
        <v/>
      </c>
      <c r="AB1911" s="152" t="str">
        <f t="shared" si="881"/>
        <v/>
      </c>
      <c r="AC1911" s="154" t="str">
        <f t="shared" si="892"/>
        <v/>
      </c>
      <c r="AD1911" s="154" t="str">
        <f t="shared" si="893"/>
        <v/>
      </c>
      <c r="AE1911" s="3" t="str">
        <f t="shared" si="894"/>
        <v/>
      </c>
      <c r="AF1911" s="3" t="str">
        <f t="shared" si="895"/>
        <v/>
      </c>
      <c r="AG1911" s="3" t="str">
        <f t="shared" si="896"/>
        <v/>
      </c>
      <c r="AH1911" s="4" t="str">
        <f t="shared" si="897"/>
        <v/>
      </c>
      <c r="AI1911" s="75" t="str">
        <f t="shared" si="898"/>
        <v/>
      </c>
      <c r="AJ1911" s="75" t="str">
        <f t="shared" si="899"/>
        <v/>
      </c>
    </row>
    <row r="1912" spans="1:36" ht="14.25">
      <c r="A1912" s="41" t="str">
        <f t="shared" si="882"/>
        <v/>
      </c>
      <c r="B1912" s="150" t="str">
        <f>IF(ISNUMBER(A1912),INDEX('MetaTrader Import'!$H$13:$J$5893,TRUNC(((A1912-$A$39+1)-1)/3)+1,MOD((A1912-$A$39+1)-1,3)+1),"")</f>
        <v/>
      </c>
      <c r="C1912" s="43" t="str">
        <f t="shared" si="883"/>
        <v/>
      </c>
      <c r="D1912" s="43" t="str">
        <f t="shared" ca="1" si="873"/>
        <v/>
      </c>
      <c r="E1912" s="43" t="str">
        <f t="shared" si="884"/>
        <v/>
      </c>
      <c r="F1912" s="43" t="str">
        <f t="shared" si="885"/>
        <v/>
      </c>
      <c r="G1912" s="43" t="str">
        <f>IF(A1912&lt;&gt;"",IF(A1912&lt;Data!$G$11*0.25,$C$13/$G$32,IF(A1912&gt;Data!$G$11*0.25,$C$13,$C$13*10)),"")</f>
        <v/>
      </c>
      <c r="H1912" s="43" t="str">
        <f>IF(A1912&lt;&gt;"",IF(Data!$G$9="constant",$C$13,IF(Data!$G$9="squeeze",G1912,F1912)),"")</f>
        <v/>
      </c>
      <c r="I1912" s="38" t="str">
        <f ca="1">IF(ISNUMBER(A1912),NORMINV(RAND(),0,IF(AND(Data!$G$9="squeeze",A1912&lt;Data!$G$11*0.25),$H$32,1)*$C$30*$C$13)*($C$14*$C$12),"")</f>
        <v/>
      </c>
      <c r="J1912" s="42" t="str">
        <f ca="1">IFERROR(IF(Data!$C$6="Real",B1912,I1912+J1911+($C$14*$C$12)*(NORMINV(RAND(),$C$15,CHOOSE($G$13,$C$13,F1912,G1912)))),"")</f>
        <v/>
      </c>
      <c r="K1912" s="88" t="str">
        <f>IF(ISNUMBER(A1912), IF($G$16="fixed",$G$17,MIN(H1912*Data!$C$7*$C$16*0.5,$C$17*Data!$C$7))*$C$12,"")</f>
        <v/>
      </c>
      <c r="L1912" s="42" t="str">
        <f t="shared" ca="1" si="900"/>
        <v/>
      </c>
      <c r="M1912" s="44" t="str">
        <f t="shared" ca="1" si="901"/>
        <v/>
      </c>
      <c r="N1912" s="44" t="str">
        <f t="shared" ca="1" si="902"/>
        <v/>
      </c>
      <c r="O1912" s="108" t="str">
        <f t="shared" si="886"/>
        <v/>
      </c>
      <c r="P1912" s="102" t="str">
        <f t="shared" si="887"/>
        <v/>
      </c>
      <c r="Q1912" s="102" t="str">
        <f t="shared" si="888"/>
        <v/>
      </c>
      <c r="R1912" s="120" t="str">
        <f t="shared" si="889"/>
        <v/>
      </c>
      <c r="S1912" s="54" t="str">
        <f t="shared" si="890"/>
        <v/>
      </c>
      <c r="T1912" s="5" t="str">
        <f t="shared" si="891"/>
        <v/>
      </c>
      <c r="U1912" s="152" t="str">
        <f t="shared" si="874"/>
        <v/>
      </c>
      <c r="V1912" s="152" t="str">
        <f t="shared" si="875"/>
        <v/>
      </c>
      <c r="W1912" s="153" t="str">
        <f t="shared" si="876"/>
        <v/>
      </c>
      <c r="X1912" s="153" t="str">
        <f t="shared" si="877"/>
        <v/>
      </c>
      <c r="Y1912" s="153" t="str">
        <f t="shared" si="878"/>
        <v/>
      </c>
      <c r="Z1912" s="153" t="str">
        <f t="shared" si="879"/>
        <v/>
      </c>
      <c r="AA1912" s="152" t="str">
        <f t="shared" si="880"/>
        <v/>
      </c>
      <c r="AB1912" s="152" t="str">
        <f t="shared" si="881"/>
        <v/>
      </c>
      <c r="AC1912" s="154" t="str">
        <f t="shared" si="892"/>
        <v/>
      </c>
      <c r="AD1912" s="154" t="str">
        <f t="shared" si="893"/>
        <v/>
      </c>
      <c r="AE1912" s="3" t="str">
        <f t="shared" si="894"/>
        <v/>
      </c>
      <c r="AF1912" s="3" t="str">
        <f t="shared" si="895"/>
        <v/>
      </c>
      <c r="AG1912" s="3" t="str">
        <f t="shared" si="896"/>
        <v/>
      </c>
      <c r="AH1912" s="4" t="str">
        <f t="shared" si="897"/>
        <v/>
      </c>
      <c r="AI1912" s="75" t="str">
        <f t="shared" si="898"/>
        <v/>
      </c>
      <c r="AJ1912" s="75" t="str">
        <f t="shared" si="899"/>
        <v/>
      </c>
    </row>
    <row r="1913" spans="1:36" ht="14.25">
      <c r="A1913" s="41" t="str">
        <f t="shared" si="882"/>
        <v/>
      </c>
      <c r="B1913" s="150" t="str">
        <f>IF(ISNUMBER(A1913),INDEX('MetaTrader Import'!$H$13:$J$5893,TRUNC(((A1913-$A$39+1)-1)/3)+1,MOD((A1913-$A$39+1)-1,3)+1),"")</f>
        <v/>
      </c>
      <c r="C1913" s="43" t="str">
        <f t="shared" si="883"/>
        <v/>
      </c>
      <c r="D1913" s="43" t="str">
        <f t="shared" ca="1" si="873"/>
        <v/>
      </c>
      <c r="E1913" s="43" t="str">
        <f t="shared" si="884"/>
        <v/>
      </c>
      <c r="F1913" s="43" t="str">
        <f t="shared" si="885"/>
        <v/>
      </c>
      <c r="G1913" s="43" t="str">
        <f>IF(A1913&lt;&gt;"",IF(A1913&lt;Data!$G$11*0.25,$C$13/$G$32,IF(A1913&gt;Data!$G$11*0.25,$C$13,$C$13*10)),"")</f>
        <v/>
      </c>
      <c r="H1913" s="43" t="str">
        <f>IF(A1913&lt;&gt;"",IF(Data!$G$9="constant",$C$13,IF(Data!$G$9="squeeze",G1913,F1913)),"")</f>
        <v/>
      </c>
      <c r="I1913" s="38" t="str">
        <f ca="1">IF(ISNUMBER(A1913),NORMINV(RAND(),0,IF(AND(Data!$G$9="squeeze",A1913&lt;Data!$G$11*0.25),$H$32,1)*$C$30*$C$13)*($C$14*$C$12),"")</f>
        <v/>
      </c>
      <c r="J1913" s="42" t="str">
        <f ca="1">IFERROR(IF(Data!$C$6="Real",B1913,I1913+J1912+($C$14*$C$12)*(NORMINV(RAND(),$C$15,CHOOSE($G$13,$C$13,F1913,G1913)))),"")</f>
        <v/>
      </c>
      <c r="K1913" s="88" t="str">
        <f>IF(ISNUMBER(A1913), IF($G$16="fixed",$G$17,MIN(H1913*Data!$C$7*$C$16*0.5,$C$17*Data!$C$7))*$C$12,"")</f>
        <v/>
      </c>
      <c r="L1913" s="42" t="str">
        <f t="shared" ca="1" si="900"/>
        <v/>
      </c>
      <c r="M1913" s="44" t="str">
        <f t="shared" ca="1" si="901"/>
        <v/>
      </c>
      <c r="N1913" s="44" t="str">
        <f t="shared" ca="1" si="902"/>
        <v/>
      </c>
      <c r="O1913" s="108" t="str">
        <f t="shared" si="886"/>
        <v/>
      </c>
      <c r="P1913" s="102" t="str">
        <f t="shared" si="887"/>
        <v/>
      </c>
      <c r="Q1913" s="102" t="str">
        <f t="shared" si="888"/>
        <v/>
      </c>
      <c r="R1913" s="120" t="str">
        <f t="shared" si="889"/>
        <v/>
      </c>
      <c r="S1913" s="54" t="str">
        <f t="shared" si="890"/>
        <v/>
      </c>
      <c r="T1913" s="5" t="str">
        <f t="shared" si="891"/>
        <v/>
      </c>
      <c r="U1913" s="152" t="str">
        <f t="shared" si="874"/>
        <v/>
      </c>
      <c r="V1913" s="152" t="str">
        <f t="shared" si="875"/>
        <v/>
      </c>
      <c r="W1913" s="153" t="str">
        <f t="shared" si="876"/>
        <v/>
      </c>
      <c r="X1913" s="153" t="str">
        <f t="shared" si="877"/>
        <v/>
      </c>
      <c r="Y1913" s="153" t="str">
        <f t="shared" si="878"/>
        <v/>
      </c>
      <c r="Z1913" s="153" t="str">
        <f t="shared" si="879"/>
        <v/>
      </c>
      <c r="AA1913" s="152" t="str">
        <f t="shared" si="880"/>
        <v/>
      </c>
      <c r="AB1913" s="152" t="str">
        <f t="shared" si="881"/>
        <v/>
      </c>
      <c r="AC1913" s="154" t="str">
        <f t="shared" si="892"/>
        <v/>
      </c>
      <c r="AD1913" s="154" t="str">
        <f t="shared" si="893"/>
        <v/>
      </c>
      <c r="AE1913" s="3" t="str">
        <f t="shared" si="894"/>
        <v/>
      </c>
      <c r="AF1913" s="3" t="str">
        <f t="shared" si="895"/>
        <v/>
      </c>
      <c r="AG1913" s="3" t="str">
        <f t="shared" si="896"/>
        <v/>
      </c>
      <c r="AH1913" s="4" t="str">
        <f t="shared" si="897"/>
        <v/>
      </c>
      <c r="AI1913" s="75" t="str">
        <f t="shared" si="898"/>
        <v/>
      </c>
      <c r="AJ1913" s="75" t="str">
        <f t="shared" si="899"/>
        <v/>
      </c>
    </row>
    <row r="1914" spans="1:36" ht="14.25">
      <c r="A1914" s="41" t="str">
        <f t="shared" si="882"/>
        <v/>
      </c>
      <c r="B1914" s="150" t="str">
        <f>IF(ISNUMBER(A1914),INDEX('MetaTrader Import'!$H$13:$J$5893,TRUNC(((A1914-$A$39+1)-1)/3)+1,MOD((A1914-$A$39+1)-1,3)+1),"")</f>
        <v/>
      </c>
      <c r="C1914" s="43" t="str">
        <f t="shared" si="883"/>
        <v/>
      </c>
      <c r="D1914" s="43" t="str">
        <f t="shared" ca="1" si="873"/>
        <v/>
      </c>
      <c r="E1914" s="43" t="str">
        <f t="shared" si="884"/>
        <v/>
      </c>
      <c r="F1914" s="43" t="str">
        <f t="shared" si="885"/>
        <v/>
      </c>
      <c r="G1914" s="43" t="str">
        <f>IF(A1914&lt;&gt;"",IF(A1914&lt;Data!$G$11*0.25,$C$13/$G$32,IF(A1914&gt;Data!$G$11*0.25,$C$13,$C$13*10)),"")</f>
        <v/>
      </c>
      <c r="H1914" s="43" t="str">
        <f>IF(A1914&lt;&gt;"",IF(Data!$G$9="constant",$C$13,IF(Data!$G$9="squeeze",G1914,F1914)),"")</f>
        <v/>
      </c>
      <c r="I1914" s="38" t="str">
        <f ca="1">IF(ISNUMBER(A1914),NORMINV(RAND(),0,IF(AND(Data!$G$9="squeeze",A1914&lt;Data!$G$11*0.25),$H$32,1)*$C$30*$C$13)*($C$14*$C$12),"")</f>
        <v/>
      </c>
      <c r="J1914" s="42" t="str">
        <f ca="1">IFERROR(IF(Data!$C$6="Real",B1914,I1914+J1913+($C$14*$C$12)*(NORMINV(RAND(),$C$15,CHOOSE($G$13,$C$13,F1914,G1914)))),"")</f>
        <v/>
      </c>
      <c r="K1914" s="88" t="str">
        <f>IF(ISNUMBER(A1914), IF($G$16="fixed",$G$17,MIN(H1914*Data!$C$7*$C$16*0.5,$C$17*Data!$C$7))*$C$12,"")</f>
        <v/>
      </c>
      <c r="L1914" s="42" t="str">
        <f t="shared" ca="1" si="900"/>
        <v/>
      </c>
      <c r="M1914" s="44" t="str">
        <f t="shared" ca="1" si="901"/>
        <v/>
      </c>
      <c r="N1914" s="44" t="str">
        <f t="shared" ca="1" si="902"/>
        <v/>
      </c>
      <c r="O1914" s="108" t="str">
        <f t="shared" si="886"/>
        <v/>
      </c>
      <c r="P1914" s="102" t="str">
        <f t="shared" si="887"/>
        <v/>
      </c>
      <c r="Q1914" s="102" t="str">
        <f t="shared" si="888"/>
        <v/>
      </c>
      <c r="R1914" s="120" t="str">
        <f t="shared" si="889"/>
        <v/>
      </c>
      <c r="S1914" s="54" t="str">
        <f t="shared" si="890"/>
        <v/>
      </c>
      <c r="T1914" s="5" t="str">
        <f t="shared" si="891"/>
        <v/>
      </c>
      <c r="U1914" s="152" t="str">
        <f t="shared" si="874"/>
        <v/>
      </c>
      <c r="V1914" s="152" t="str">
        <f t="shared" si="875"/>
        <v/>
      </c>
      <c r="W1914" s="153" t="str">
        <f t="shared" si="876"/>
        <v/>
      </c>
      <c r="X1914" s="153" t="str">
        <f t="shared" si="877"/>
        <v/>
      </c>
      <c r="Y1914" s="153" t="str">
        <f t="shared" si="878"/>
        <v/>
      </c>
      <c r="Z1914" s="153" t="str">
        <f t="shared" si="879"/>
        <v/>
      </c>
      <c r="AA1914" s="152" t="str">
        <f t="shared" si="880"/>
        <v/>
      </c>
      <c r="AB1914" s="152" t="str">
        <f t="shared" si="881"/>
        <v/>
      </c>
      <c r="AC1914" s="154" t="str">
        <f t="shared" si="892"/>
        <v/>
      </c>
      <c r="AD1914" s="154" t="str">
        <f t="shared" si="893"/>
        <v/>
      </c>
      <c r="AE1914" s="3" t="str">
        <f t="shared" si="894"/>
        <v/>
      </c>
      <c r="AF1914" s="3" t="str">
        <f t="shared" si="895"/>
        <v/>
      </c>
      <c r="AG1914" s="3" t="str">
        <f t="shared" si="896"/>
        <v/>
      </c>
      <c r="AH1914" s="4" t="str">
        <f t="shared" si="897"/>
        <v/>
      </c>
      <c r="AI1914" s="75" t="str">
        <f t="shared" si="898"/>
        <v/>
      </c>
      <c r="AJ1914" s="75" t="str">
        <f t="shared" si="899"/>
        <v/>
      </c>
    </row>
    <row r="1915" spans="1:36" ht="14.25">
      <c r="A1915" s="41" t="str">
        <f t="shared" si="882"/>
        <v/>
      </c>
      <c r="B1915" s="150" t="str">
        <f>IF(ISNUMBER(A1915),INDEX('MetaTrader Import'!$H$13:$J$5893,TRUNC(((A1915-$A$39+1)-1)/3)+1,MOD((A1915-$A$39+1)-1,3)+1),"")</f>
        <v/>
      </c>
      <c r="C1915" s="43" t="str">
        <f t="shared" si="883"/>
        <v/>
      </c>
      <c r="D1915" s="43" t="str">
        <f t="shared" ca="1" si="873"/>
        <v/>
      </c>
      <c r="E1915" s="43" t="str">
        <f t="shared" si="884"/>
        <v/>
      </c>
      <c r="F1915" s="43" t="str">
        <f t="shared" si="885"/>
        <v/>
      </c>
      <c r="G1915" s="43" t="str">
        <f>IF(A1915&lt;&gt;"",IF(A1915&lt;Data!$G$11*0.25,$C$13/$G$32,IF(A1915&gt;Data!$G$11*0.25,$C$13,$C$13*10)),"")</f>
        <v/>
      </c>
      <c r="H1915" s="43" t="str">
        <f>IF(A1915&lt;&gt;"",IF(Data!$G$9="constant",$C$13,IF(Data!$G$9="squeeze",G1915,F1915)),"")</f>
        <v/>
      </c>
      <c r="I1915" s="38" t="str">
        <f ca="1">IF(ISNUMBER(A1915),NORMINV(RAND(),0,IF(AND(Data!$G$9="squeeze",A1915&lt;Data!$G$11*0.25),$H$32,1)*$C$30*$C$13)*($C$14*$C$12),"")</f>
        <v/>
      </c>
      <c r="J1915" s="42" t="str">
        <f ca="1">IFERROR(IF(Data!$C$6="Real",B1915,I1915+J1914+($C$14*$C$12)*(NORMINV(RAND(),$C$15,CHOOSE($G$13,$C$13,F1915,G1915)))),"")</f>
        <v/>
      </c>
      <c r="K1915" s="88" t="str">
        <f>IF(ISNUMBER(A1915), IF($G$16="fixed",$G$17,MIN(H1915*Data!$C$7*$C$16*0.5,$C$17*Data!$C$7))*$C$12,"")</f>
        <v/>
      </c>
      <c r="L1915" s="42" t="str">
        <f t="shared" ca="1" si="900"/>
        <v/>
      </c>
      <c r="M1915" s="44" t="str">
        <f t="shared" ca="1" si="901"/>
        <v/>
      </c>
      <c r="N1915" s="44" t="str">
        <f t="shared" ca="1" si="902"/>
        <v/>
      </c>
      <c r="O1915" s="108" t="str">
        <f t="shared" si="886"/>
        <v/>
      </c>
      <c r="P1915" s="102" t="str">
        <f t="shared" si="887"/>
        <v/>
      </c>
      <c r="Q1915" s="102" t="str">
        <f t="shared" si="888"/>
        <v/>
      </c>
      <c r="R1915" s="120" t="str">
        <f t="shared" si="889"/>
        <v/>
      </c>
      <c r="S1915" s="54" t="str">
        <f t="shared" si="890"/>
        <v/>
      </c>
      <c r="T1915" s="5" t="str">
        <f t="shared" si="891"/>
        <v/>
      </c>
      <c r="U1915" s="152" t="str">
        <f t="shared" si="874"/>
        <v/>
      </c>
      <c r="V1915" s="152" t="str">
        <f t="shared" si="875"/>
        <v/>
      </c>
      <c r="W1915" s="153" t="str">
        <f t="shared" si="876"/>
        <v/>
      </c>
      <c r="X1915" s="153" t="str">
        <f t="shared" si="877"/>
        <v/>
      </c>
      <c r="Y1915" s="153" t="str">
        <f t="shared" si="878"/>
        <v/>
      </c>
      <c r="Z1915" s="153" t="str">
        <f t="shared" si="879"/>
        <v/>
      </c>
      <c r="AA1915" s="152" t="str">
        <f t="shared" si="880"/>
        <v/>
      </c>
      <c r="AB1915" s="152" t="str">
        <f t="shared" si="881"/>
        <v/>
      </c>
      <c r="AC1915" s="154" t="str">
        <f t="shared" si="892"/>
        <v/>
      </c>
      <c r="AD1915" s="154" t="str">
        <f t="shared" si="893"/>
        <v/>
      </c>
      <c r="AE1915" s="3" t="str">
        <f t="shared" si="894"/>
        <v/>
      </c>
      <c r="AF1915" s="3" t="str">
        <f t="shared" si="895"/>
        <v/>
      </c>
      <c r="AG1915" s="3" t="str">
        <f t="shared" si="896"/>
        <v/>
      </c>
      <c r="AH1915" s="4" t="str">
        <f t="shared" si="897"/>
        <v/>
      </c>
      <c r="AI1915" s="75" t="str">
        <f t="shared" si="898"/>
        <v/>
      </c>
      <c r="AJ1915" s="75" t="str">
        <f t="shared" si="899"/>
        <v/>
      </c>
    </row>
    <row r="1916" spans="1:36" ht="14.25">
      <c r="A1916" s="41" t="str">
        <f t="shared" si="882"/>
        <v/>
      </c>
      <c r="B1916" s="150" t="str">
        <f>IF(ISNUMBER(A1916),INDEX('MetaTrader Import'!$H$13:$J$5893,TRUNC(((A1916-$A$39+1)-1)/3)+1,MOD((A1916-$A$39+1)-1,3)+1),"")</f>
        <v/>
      </c>
      <c r="C1916" s="43" t="str">
        <f t="shared" si="883"/>
        <v/>
      </c>
      <c r="D1916" s="43" t="str">
        <f t="shared" ca="1" si="873"/>
        <v/>
      </c>
      <c r="E1916" s="43" t="str">
        <f t="shared" si="884"/>
        <v/>
      </c>
      <c r="F1916" s="43" t="str">
        <f t="shared" si="885"/>
        <v/>
      </c>
      <c r="G1916" s="43" t="str">
        <f>IF(A1916&lt;&gt;"",IF(A1916&lt;Data!$G$11*0.25,$C$13/$G$32,IF(A1916&gt;Data!$G$11*0.25,$C$13,$C$13*10)),"")</f>
        <v/>
      </c>
      <c r="H1916" s="43" t="str">
        <f>IF(A1916&lt;&gt;"",IF(Data!$G$9="constant",$C$13,IF(Data!$G$9="squeeze",G1916,F1916)),"")</f>
        <v/>
      </c>
      <c r="I1916" s="38" t="str">
        <f ca="1">IF(ISNUMBER(A1916),NORMINV(RAND(),0,IF(AND(Data!$G$9="squeeze",A1916&lt;Data!$G$11*0.25),$H$32,1)*$C$30*$C$13)*($C$14*$C$12),"")</f>
        <v/>
      </c>
      <c r="J1916" s="42" t="str">
        <f ca="1">IFERROR(IF(Data!$C$6="Real",B1916,I1916+J1915+($C$14*$C$12)*(NORMINV(RAND(),$C$15,CHOOSE($G$13,$C$13,F1916,G1916)))),"")</f>
        <v/>
      </c>
      <c r="K1916" s="88" t="str">
        <f>IF(ISNUMBER(A1916), IF($G$16="fixed",$G$17,MIN(H1916*Data!$C$7*$C$16*0.5,$C$17*Data!$C$7))*$C$12,"")</f>
        <v/>
      </c>
      <c r="L1916" s="42" t="str">
        <f t="shared" ca="1" si="900"/>
        <v/>
      </c>
      <c r="M1916" s="44" t="str">
        <f t="shared" ca="1" si="901"/>
        <v/>
      </c>
      <c r="N1916" s="44" t="str">
        <f t="shared" ca="1" si="902"/>
        <v/>
      </c>
      <c r="O1916" s="108" t="str">
        <f t="shared" si="886"/>
        <v/>
      </c>
      <c r="P1916" s="102" t="str">
        <f t="shared" si="887"/>
        <v/>
      </c>
      <c r="Q1916" s="102" t="str">
        <f t="shared" si="888"/>
        <v/>
      </c>
      <c r="R1916" s="120" t="str">
        <f t="shared" si="889"/>
        <v/>
      </c>
      <c r="S1916" s="54" t="str">
        <f t="shared" si="890"/>
        <v/>
      </c>
      <c r="T1916" s="5" t="str">
        <f t="shared" si="891"/>
        <v/>
      </c>
      <c r="U1916" s="152" t="str">
        <f t="shared" si="874"/>
        <v/>
      </c>
      <c r="V1916" s="152" t="str">
        <f t="shared" si="875"/>
        <v/>
      </c>
      <c r="W1916" s="153" t="str">
        <f t="shared" si="876"/>
        <v/>
      </c>
      <c r="X1916" s="153" t="str">
        <f t="shared" si="877"/>
        <v/>
      </c>
      <c r="Y1916" s="153" t="str">
        <f t="shared" si="878"/>
        <v/>
      </c>
      <c r="Z1916" s="153" t="str">
        <f t="shared" si="879"/>
        <v/>
      </c>
      <c r="AA1916" s="152" t="str">
        <f t="shared" si="880"/>
        <v/>
      </c>
      <c r="AB1916" s="152" t="str">
        <f t="shared" si="881"/>
        <v/>
      </c>
      <c r="AC1916" s="154" t="str">
        <f t="shared" si="892"/>
        <v/>
      </c>
      <c r="AD1916" s="154" t="str">
        <f t="shared" si="893"/>
        <v/>
      </c>
      <c r="AE1916" s="3" t="str">
        <f t="shared" si="894"/>
        <v/>
      </c>
      <c r="AF1916" s="3" t="str">
        <f t="shared" si="895"/>
        <v/>
      </c>
      <c r="AG1916" s="3" t="str">
        <f t="shared" si="896"/>
        <v/>
      </c>
      <c r="AH1916" s="4" t="str">
        <f t="shared" si="897"/>
        <v/>
      </c>
      <c r="AI1916" s="75" t="str">
        <f t="shared" si="898"/>
        <v/>
      </c>
      <c r="AJ1916" s="75" t="str">
        <f t="shared" si="899"/>
        <v/>
      </c>
    </row>
    <row r="1917" spans="1:36" ht="14.25">
      <c r="A1917" s="41" t="str">
        <f t="shared" si="882"/>
        <v/>
      </c>
      <c r="B1917" s="150" t="str">
        <f>IF(ISNUMBER(A1917),INDEX('MetaTrader Import'!$H$13:$J$5893,TRUNC(((A1917-$A$39+1)-1)/3)+1,MOD((A1917-$A$39+1)-1,3)+1),"")</f>
        <v/>
      </c>
      <c r="C1917" s="43" t="str">
        <f t="shared" si="883"/>
        <v/>
      </c>
      <c r="D1917" s="43" t="str">
        <f t="shared" ca="1" si="873"/>
        <v/>
      </c>
      <c r="E1917" s="43" t="str">
        <f t="shared" si="884"/>
        <v/>
      </c>
      <c r="F1917" s="43" t="str">
        <f t="shared" si="885"/>
        <v/>
      </c>
      <c r="G1917" s="43" t="str">
        <f>IF(A1917&lt;&gt;"",IF(A1917&lt;Data!$G$11*0.25,$C$13/$G$32,IF(A1917&gt;Data!$G$11*0.25,$C$13,$C$13*10)),"")</f>
        <v/>
      </c>
      <c r="H1917" s="43" t="str">
        <f>IF(A1917&lt;&gt;"",IF(Data!$G$9="constant",$C$13,IF(Data!$G$9="squeeze",G1917,F1917)),"")</f>
        <v/>
      </c>
      <c r="I1917" s="38" t="str">
        <f ca="1">IF(ISNUMBER(A1917),NORMINV(RAND(),0,IF(AND(Data!$G$9="squeeze",A1917&lt;Data!$G$11*0.25),$H$32,1)*$C$30*$C$13)*($C$14*$C$12),"")</f>
        <v/>
      </c>
      <c r="J1917" s="42" t="str">
        <f ca="1">IFERROR(IF(Data!$C$6="Real",B1917,I1917+J1916+($C$14*$C$12)*(NORMINV(RAND(),$C$15,CHOOSE($G$13,$C$13,F1917,G1917)))),"")</f>
        <v/>
      </c>
      <c r="K1917" s="88" t="str">
        <f>IF(ISNUMBER(A1917), IF($G$16="fixed",$G$17,MIN(H1917*Data!$C$7*$C$16*0.5,$C$17*Data!$C$7))*$C$12,"")</f>
        <v/>
      </c>
      <c r="L1917" s="42" t="str">
        <f t="shared" ca="1" si="900"/>
        <v/>
      </c>
      <c r="M1917" s="44" t="str">
        <f t="shared" ca="1" si="901"/>
        <v/>
      </c>
      <c r="N1917" s="44" t="str">
        <f t="shared" ca="1" si="902"/>
        <v/>
      </c>
      <c r="O1917" s="108" t="str">
        <f t="shared" si="886"/>
        <v/>
      </c>
      <c r="P1917" s="102" t="str">
        <f t="shared" si="887"/>
        <v/>
      </c>
      <c r="Q1917" s="102" t="str">
        <f t="shared" si="888"/>
        <v/>
      </c>
      <c r="R1917" s="120" t="str">
        <f t="shared" si="889"/>
        <v/>
      </c>
      <c r="S1917" s="54" t="str">
        <f t="shared" si="890"/>
        <v/>
      </c>
      <c r="T1917" s="5" t="str">
        <f t="shared" si="891"/>
        <v/>
      </c>
      <c r="U1917" s="152" t="str">
        <f t="shared" si="874"/>
        <v/>
      </c>
      <c r="V1917" s="152" t="str">
        <f t="shared" si="875"/>
        <v/>
      </c>
      <c r="W1917" s="153" t="str">
        <f t="shared" si="876"/>
        <v/>
      </c>
      <c r="X1917" s="153" t="str">
        <f t="shared" si="877"/>
        <v/>
      </c>
      <c r="Y1917" s="153" t="str">
        <f t="shared" si="878"/>
        <v/>
      </c>
      <c r="Z1917" s="153" t="str">
        <f t="shared" si="879"/>
        <v/>
      </c>
      <c r="AA1917" s="152" t="str">
        <f t="shared" si="880"/>
        <v/>
      </c>
      <c r="AB1917" s="152" t="str">
        <f t="shared" si="881"/>
        <v/>
      </c>
      <c r="AC1917" s="154" t="str">
        <f t="shared" si="892"/>
        <v/>
      </c>
      <c r="AD1917" s="154" t="str">
        <f t="shared" si="893"/>
        <v/>
      </c>
      <c r="AE1917" s="3" t="str">
        <f t="shared" si="894"/>
        <v/>
      </c>
      <c r="AF1917" s="3" t="str">
        <f t="shared" si="895"/>
        <v/>
      </c>
      <c r="AG1917" s="3" t="str">
        <f t="shared" si="896"/>
        <v/>
      </c>
      <c r="AH1917" s="4" t="str">
        <f t="shared" si="897"/>
        <v/>
      </c>
      <c r="AI1917" s="75" t="str">
        <f t="shared" si="898"/>
        <v/>
      </c>
      <c r="AJ1917" s="75" t="str">
        <f t="shared" si="899"/>
        <v/>
      </c>
    </row>
    <row r="1918" spans="1:36" ht="14.25">
      <c r="A1918" s="41" t="str">
        <f t="shared" si="882"/>
        <v/>
      </c>
      <c r="B1918" s="150" t="str">
        <f>IF(ISNUMBER(A1918),INDEX('MetaTrader Import'!$H$13:$J$5893,TRUNC(((A1918-$A$39+1)-1)/3)+1,MOD((A1918-$A$39+1)-1,3)+1),"")</f>
        <v/>
      </c>
      <c r="C1918" s="43" t="str">
        <f t="shared" si="883"/>
        <v/>
      </c>
      <c r="D1918" s="43" t="str">
        <f t="shared" ca="1" si="873"/>
        <v/>
      </c>
      <c r="E1918" s="43" t="str">
        <f t="shared" si="884"/>
        <v/>
      </c>
      <c r="F1918" s="43" t="str">
        <f t="shared" si="885"/>
        <v/>
      </c>
      <c r="G1918" s="43" t="str">
        <f>IF(A1918&lt;&gt;"",IF(A1918&lt;Data!$G$11*0.25,$C$13/$G$32,IF(A1918&gt;Data!$G$11*0.25,$C$13,$C$13*10)),"")</f>
        <v/>
      </c>
      <c r="H1918" s="43" t="str">
        <f>IF(A1918&lt;&gt;"",IF(Data!$G$9="constant",$C$13,IF(Data!$G$9="squeeze",G1918,F1918)),"")</f>
        <v/>
      </c>
      <c r="I1918" s="38" t="str">
        <f ca="1">IF(ISNUMBER(A1918),NORMINV(RAND(),0,IF(AND(Data!$G$9="squeeze",A1918&lt;Data!$G$11*0.25),$H$32,1)*$C$30*$C$13)*($C$14*$C$12),"")</f>
        <v/>
      </c>
      <c r="J1918" s="42" t="str">
        <f ca="1">IFERROR(IF(Data!$C$6="Real",B1918,I1918+J1917+($C$14*$C$12)*(NORMINV(RAND(),$C$15,CHOOSE($G$13,$C$13,F1918,G1918)))),"")</f>
        <v/>
      </c>
      <c r="K1918" s="88" t="str">
        <f>IF(ISNUMBER(A1918), IF($G$16="fixed",$G$17,MIN(H1918*Data!$C$7*$C$16*0.5,$C$17*Data!$C$7))*$C$12,"")</f>
        <v/>
      </c>
      <c r="L1918" s="42" t="str">
        <f t="shared" ca="1" si="900"/>
        <v/>
      </c>
      <c r="M1918" s="44" t="str">
        <f t="shared" ca="1" si="901"/>
        <v/>
      </c>
      <c r="N1918" s="44" t="str">
        <f t="shared" ca="1" si="902"/>
        <v/>
      </c>
      <c r="O1918" s="108" t="str">
        <f t="shared" si="886"/>
        <v/>
      </c>
      <c r="P1918" s="102" t="str">
        <f t="shared" si="887"/>
        <v/>
      </c>
      <c r="Q1918" s="102" t="str">
        <f t="shared" si="888"/>
        <v/>
      </c>
      <c r="R1918" s="120" t="str">
        <f t="shared" si="889"/>
        <v/>
      </c>
      <c r="S1918" s="54" t="str">
        <f t="shared" si="890"/>
        <v/>
      </c>
      <c r="T1918" s="5" t="str">
        <f t="shared" si="891"/>
        <v/>
      </c>
      <c r="U1918" s="152" t="str">
        <f t="shared" si="874"/>
        <v/>
      </c>
      <c r="V1918" s="152" t="str">
        <f t="shared" si="875"/>
        <v/>
      </c>
      <c r="W1918" s="153" t="str">
        <f t="shared" si="876"/>
        <v/>
      </c>
      <c r="X1918" s="153" t="str">
        <f t="shared" si="877"/>
        <v/>
      </c>
      <c r="Y1918" s="153" t="str">
        <f t="shared" si="878"/>
        <v/>
      </c>
      <c r="Z1918" s="153" t="str">
        <f t="shared" si="879"/>
        <v/>
      </c>
      <c r="AA1918" s="152" t="str">
        <f t="shared" si="880"/>
        <v/>
      </c>
      <c r="AB1918" s="152" t="str">
        <f t="shared" si="881"/>
        <v/>
      </c>
      <c r="AC1918" s="154" t="str">
        <f t="shared" si="892"/>
        <v/>
      </c>
      <c r="AD1918" s="154" t="str">
        <f t="shared" si="893"/>
        <v/>
      </c>
      <c r="AE1918" s="3" t="str">
        <f t="shared" si="894"/>
        <v/>
      </c>
      <c r="AF1918" s="3" t="str">
        <f t="shared" si="895"/>
        <v/>
      </c>
      <c r="AG1918" s="3" t="str">
        <f t="shared" si="896"/>
        <v/>
      </c>
      <c r="AH1918" s="4" t="str">
        <f t="shared" si="897"/>
        <v/>
      </c>
      <c r="AI1918" s="75" t="str">
        <f t="shared" si="898"/>
        <v/>
      </c>
      <c r="AJ1918" s="75" t="str">
        <f t="shared" si="899"/>
        <v/>
      </c>
    </row>
    <row r="1919" spans="1:36" ht="14.25">
      <c r="A1919" s="41" t="str">
        <f t="shared" si="882"/>
        <v/>
      </c>
      <c r="B1919" s="150" t="str">
        <f>IF(ISNUMBER(A1919),INDEX('MetaTrader Import'!$H$13:$J$5893,TRUNC(((A1919-$A$39+1)-1)/3)+1,MOD((A1919-$A$39+1)-1,3)+1),"")</f>
        <v/>
      </c>
      <c r="C1919" s="43" t="str">
        <f t="shared" si="883"/>
        <v/>
      </c>
      <c r="D1919" s="43" t="str">
        <f t="shared" ca="1" si="873"/>
        <v/>
      </c>
      <c r="E1919" s="43" t="str">
        <f t="shared" si="884"/>
        <v/>
      </c>
      <c r="F1919" s="43" t="str">
        <f t="shared" si="885"/>
        <v/>
      </c>
      <c r="G1919" s="43" t="str">
        <f>IF(A1919&lt;&gt;"",IF(A1919&lt;Data!$G$11*0.25,$C$13/$G$32,IF(A1919&gt;Data!$G$11*0.25,$C$13,$C$13*10)),"")</f>
        <v/>
      </c>
      <c r="H1919" s="43" t="str">
        <f>IF(A1919&lt;&gt;"",IF(Data!$G$9="constant",$C$13,IF(Data!$G$9="squeeze",G1919,F1919)),"")</f>
        <v/>
      </c>
      <c r="I1919" s="38" t="str">
        <f ca="1">IF(ISNUMBER(A1919),NORMINV(RAND(),0,IF(AND(Data!$G$9="squeeze",A1919&lt;Data!$G$11*0.25),$H$32,1)*$C$30*$C$13)*($C$14*$C$12),"")</f>
        <v/>
      </c>
      <c r="J1919" s="42" t="str">
        <f ca="1">IFERROR(IF(Data!$C$6="Real",B1919,I1919+J1918+($C$14*$C$12)*(NORMINV(RAND(),$C$15,CHOOSE($G$13,$C$13,F1919,G1919)))),"")</f>
        <v/>
      </c>
      <c r="K1919" s="88" t="str">
        <f>IF(ISNUMBER(A1919), IF($G$16="fixed",$G$17,MIN(H1919*Data!$C$7*$C$16*0.5,$C$17*Data!$C$7))*$C$12,"")</f>
        <v/>
      </c>
      <c r="L1919" s="42" t="str">
        <f t="shared" ca="1" si="900"/>
        <v/>
      </c>
      <c r="M1919" s="44" t="str">
        <f t="shared" ca="1" si="901"/>
        <v/>
      </c>
      <c r="N1919" s="44" t="str">
        <f t="shared" ca="1" si="902"/>
        <v/>
      </c>
      <c r="O1919" s="108" t="str">
        <f t="shared" si="886"/>
        <v/>
      </c>
      <c r="P1919" s="102" t="str">
        <f t="shared" si="887"/>
        <v/>
      </c>
      <c r="Q1919" s="102" t="str">
        <f t="shared" si="888"/>
        <v/>
      </c>
      <c r="R1919" s="120" t="str">
        <f t="shared" si="889"/>
        <v/>
      </c>
      <c r="S1919" s="54" t="str">
        <f t="shared" si="890"/>
        <v/>
      </c>
      <c r="T1919" s="5" t="str">
        <f t="shared" si="891"/>
        <v/>
      </c>
      <c r="U1919" s="152" t="str">
        <f t="shared" si="874"/>
        <v/>
      </c>
      <c r="V1919" s="152" t="str">
        <f t="shared" si="875"/>
        <v/>
      </c>
      <c r="W1919" s="153" t="str">
        <f t="shared" si="876"/>
        <v/>
      </c>
      <c r="X1919" s="153" t="str">
        <f t="shared" si="877"/>
        <v/>
      </c>
      <c r="Y1919" s="153" t="str">
        <f t="shared" si="878"/>
        <v/>
      </c>
      <c r="Z1919" s="153" t="str">
        <f t="shared" si="879"/>
        <v/>
      </c>
      <c r="AA1919" s="152" t="str">
        <f t="shared" si="880"/>
        <v/>
      </c>
      <c r="AB1919" s="152" t="str">
        <f t="shared" si="881"/>
        <v/>
      </c>
      <c r="AC1919" s="154" t="str">
        <f t="shared" si="892"/>
        <v/>
      </c>
      <c r="AD1919" s="154" t="str">
        <f t="shared" si="893"/>
        <v/>
      </c>
      <c r="AE1919" s="3" t="str">
        <f t="shared" si="894"/>
        <v/>
      </c>
      <c r="AF1919" s="3" t="str">
        <f t="shared" si="895"/>
        <v/>
      </c>
      <c r="AG1919" s="3" t="str">
        <f t="shared" si="896"/>
        <v/>
      </c>
      <c r="AH1919" s="4" t="str">
        <f t="shared" si="897"/>
        <v/>
      </c>
      <c r="AI1919" s="75" t="str">
        <f t="shared" si="898"/>
        <v/>
      </c>
      <c r="AJ1919" s="75" t="str">
        <f t="shared" si="899"/>
        <v/>
      </c>
    </row>
    <row r="1920" spans="1:36" ht="14.25">
      <c r="A1920" s="41" t="str">
        <f t="shared" si="882"/>
        <v/>
      </c>
      <c r="B1920" s="150" t="str">
        <f>IF(ISNUMBER(A1920),INDEX('MetaTrader Import'!$H$13:$J$5893,TRUNC(((A1920-$A$39+1)-1)/3)+1,MOD((A1920-$A$39+1)-1,3)+1),"")</f>
        <v/>
      </c>
      <c r="C1920" s="43" t="str">
        <f t="shared" si="883"/>
        <v/>
      </c>
      <c r="D1920" s="43" t="str">
        <f t="shared" ca="1" si="873"/>
        <v/>
      </c>
      <c r="E1920" s="43" t="str">
        <f t="shared" si="884"/>
        <v/>
      </c>
      <c r="F1920" s="43" t="str">
        <f t="shared" si="885"/>
        <v/>
      </c>
      <c r="G1920" s="43" t="str">
        <f>IF(A1920&lt;&gt;"",IF(A1920&lt;Data!$G$11*0.25,$C$13/$G$32,IF(A1920&gt;Data!$G$11*0.25,$C$13,$C$13*10)),"")</f>
        <v/>
      </c>
      <c r="H1920" s="43" t="str">
        <f>IF(A1920&lt;&gt;"",IF(Data!$G$9="constant",$C$13,IF(Data!$G$9="squeeze",G1920,F1920)),"")</f>
        <v/>
      </c>
      <c r="I1920" s="38" t="str">
        <f ca="1">IF(ISNUMBER(A1920),NORMINV(RAND(),0,IF(AND(Data!$G$9="squeeze",A1920&lt;Data!$G$11*0.25),$H$32,1)*$C$30*$C$13)*($C$14*$C$12),"")</f>
        <v/>
      </c>
      <c r="J1920" s="42" t="str">
        <f ca="1">IFERROR(IF(Data!$C$6="Real",B1920,I1920+J1919+($C$14*$C$12)*(NORMINV(RAND(),$C$15,CHOOSE($G$13,$C$13,F1920,G1920)))),"")</f>
        <v/>
      </c>
      <c r="K1920" s="88" t="str">
        <f>IF(ISNUMBER(A1920), IF($G$16="fixed",$G$17,MIN(H1920*Data!$C$7*$C$16*0.5,$C$17*Data!$C$7))*$C$12,"")</f>
        <v/>
      </c>
      <c r="L1920" s="42" t="str">
        <f t="shared" ca="1" si="900"/>
        <v/>
      </c>
      <c r="M1920" s="44" t="str">
        <f t="shared" ca="1" si="901"/>
        <v/>
      </c>
      <c r="N1920" s="44" t="str">
        <f t="shared" ca="1" si="902"/>
        <v/>
      </c>
      <c r="O1920" s="108" t="str">
        <f t="shared" si="886"/>
        <v/>
      </c>
      <c r="P1920" s="102" t="str">
        <f t="shared" si="887"/>
        <v/>
      </c>
      <c r="Q1920" s="102" t="str">
        <f t="shared" si="888"/>
        <v/>
      </c>
      <c r="R1920" s="120" t="str">
        <f t="shared" si="889"/>
        <v/>
      </c>
      <c r="S1920" s="54" t="str">
        <f t="shared" si="890"/>
        <v/>
      </c>
      <c r="T1920" s="5" t="str">
        <f t="shared" si="891"/>
        <v/>
      </c>
      <c r="U1920" s="152" t="str">
        <f t="shared" si="874"/>
        <v/>
      </c>
      <c r="V1920" s="152" t="str">
        <f t="shared" si="875"/>
        <v/>
      </c>
      <c r="W1920" s="153" t="str">
        <f t="shared" si="876"/>
        <v/>
      </c>
      <c r="X1920" s="153" t="str">
        <f t="shared" si="877"/>
        <v/>
      </c>
      <c r="Y1920" s="153" t="str">
        <f t="shared" si="878"/>
        <v/>
      </c>
      <c r="Z1920" s="153" t="str">
        <f t="shared" si="879"/>
        <v/>
      </c>
      <c r="AA1920" s="152" t="str">
        <f t="shared" si="880"/>
        <v/>
      </c>
      <c r="AB1920" s="152" t="str">
        <f t="shared" si="881"/>
        <v/>
      </c>
      <c r="AC1920" s="154" t="str">
        <f t="shared" si="892"/>
        <v/>
      </c>
      <c r="AD1920" s="154" t="str">
        <f t="shared" si="893"/>
        <v/>
      </c>
      <c r="AE1920" s="3" t="str">
        <f t="shared" si="894"/>
        <v/>
      </c>
      <c r="AF1920" s="3" t="str">
        <f t="shared" si="895"/>
        <v/>
      </c>
      <c r="AG1920" s="3" t="str">
        <f t="shared" si="896"/>
        <v/>
      </c>
      <c r="AH1920" s="4" t="str">
        <f t="shared" si="897"/>
        <v/>
      </c>
      <c r="AI1920" s="75" t="str">
        <f t="shared" si="898"/>
        <v/>
      </c>
      <c r="AJ1920" s="75" t="str">
        <f t="shared" si="899"/>
        <v/>
      </c>
    </row>
    <row r="1921" spans="1:36" ht="14.25">
      <c r="A1921" s="41" t="str">
        <f t="shared" si="882"/>
        <v/>
      </c>
      <c r="B1921" s="150" t="str">
        <f>IF(ISNUMBER(A1921),INDEX('MetaTrader Import'!$H$13:$J$5893,TRUNC(((A1921-$A$39+1)-1)/3)+1,MOD((A1921-$A$39+1)-1,3)+1),"")</f>
        <v/>
      </c>
      <c r="C1921" s="43" t="str">
        <f t="shared" si="883"/>
        <v/>
      </c>
      <c r="D1921" s="43" t="str">
        <f t="shared" ca="1" si="873"/>
        <v/>
      </c>
      <c r="E1921" s="43" t="str">
        <f t="shared" si="884"/>
        <v/>
      </c>
      <c r="F1921" s="43" t="str">
        <f t="shared" si="885"/>
        <v/>
      </c>
      <c r="G1921" s="43" t="str">
        <f>IF(A1921&lt;&gt;"",IF(A1921&lt;Data!$G$11*0.25,$C$13/$G$32,IF(A1921&gt;Data!$G$11*0.25,$C$13,$C$13*10)),"")</f>
        <v/>
      </c>
      <c r="H1921" s="43" t="str">
        <f>IF(A1921&lt;&gt;"",IF(Data!$G$9="constant",$C$13,IF(Data!$G$9="squeeze",G1921,F1921)),"")</f>
        <v/>
      </c>
      <c r="I1921" s="38" t="str">
        <f ca="1">IF(ISNUMBER(A1921),NORMINV(RAND(),0,IF(AND(Data!$G$9="squeeze",A1921&lt;Data!$G$11*0.25),$H$32,1)*$C$30*$C$13)*($C$14*$C$12),"")</f>
        <v/>
      </c>
      <c r="J1921" s="42" t="str">
        <f ca="1">IFERROR(IF(Data!$C$6="Real",B1921,I1921+J1920+($C$14*$C$12)*(NORMINV(RAND(),$C$15,CHOOSE($G$13,$C$13,F1921,G1921)))),"")</f>
        <v/>
      </c>
      <c r="K1921" s="88" t="str">
        <f>IF(ISNUMBER(A1921), IF($G$16="fixed",$G$17,MIN(H1921*Data!$C$7*$C$16*0.5,$C$17*Data!$C$7))*$C$12,"")</f>
        <v/>
      </c>
      <c r="L1921" s="42" t="str">
        <f t="shared" ca="1" si="900"/>
        <v/>
      </c>
      <c r="M1921" s="44" t="str">
        <f t="shared" ca="1" si="901"/>
        <v/>
      </c>
      <c r="N1921" s="44" t="str">
        <f t="shared" ca="1" si="902"/>
        <v/>
      </c>
      <c r="O1921" s="108" t="str">
        <f t="shared" si="886"/>
        <v/>
      </c>
      <c r="P1921" s="102" t="str">
        <f t="shared" si="887"/>
        <v/>
      </c>
      <c r="Q1921" s="102" t="str">
        <f t="shared" si="888"/>
        <v/>
      </c>
      <c r="R1921" s="120" t="str">
        <f t="shared" si="889"/>
        <v/>
      </c>
      <c r="S1921" s="54" t="str">
        <f t="shared" si="890"/>
        <v/>
      </c>
      <c r="T1921" s="5" t="str">
        <f t="shared" si="891"/>
        <v/>
      </c>
      <c r="U1921" s="152" t="str">
        <f t="shared" si="874"/>
        <v/>
      </c>
      <c r="V1921" s="152" t="str">
        <f t="shared" si="875"/>
        <v/>
      </c>
      <c r="W1921" s="153" t="str">
        <f t="shared" si="876"/>
        <v/>
      </c>
      <c r="X1921" s="153" t="str">
        <f t="shared" si="877"/>
        <v/>
      </c>
      <c r="Y1921" s="153" t="str">
        <f t="shared" si="878"/>
        <v/>
      </c>
      <c r="Z1921" s="153" t="str">
        <f t="shared" si="879"/>
        <v/>
      </c>
      <c r="AA1921" s="152" t="str">
        <f t="shared" si="880"/>
        <v/>
      </c>
      <c r="AB1921" s="152" t="str">
        <f t="shared" si="881"/>
        <v/>
      </c>
      <c r="AC1921" s="154" t="str">
        <f t="shared" si="892"/>
        <v/>
      </c>
      <c r="AD1921" s="154" t="str">
        <f t="shared" si="893"/>
        <v/>
      </c>
      <c r="AE1921" s="3" t="str">
        <f t="shared" si="894"/>
        <v/>
      </c>
      <c r="AF1921" s="3" t="str">
        <f t="shared" si="895"/>
        <v/>
      </c>
      <c r="AG1921" s="3" t="str">
        <f t="shared" si="896"/>
        <v/>
      </c>
      <c r="AH1921" s="4" t="str">
        <f t="shared" si="897"/>
        <v/>
      </c>
      <c r="AI1921" s="75" t="str">
        <f t="shared" si="898"/>
        <v/>
      </c>
      <c r="AJ1921" s="75" t="str">
        <f t="shared" si="899"/>
        <v/>
      </c>
    </row>
    <row r="1922" spans="1:36" ht="14.25">
      <c r="A1922" s="41" t="str">
        <f t="shared" si="882"/>
        <v/>
      </c>
      <c r="B1922" s="150" t="str">
        <f>IF(ISNUMBER(A1922),INDEX('MetaTrader Import'!$H$13:$J$5893,TRUNC(((A1922-$A$39+1)-1)/3)+1,MOD((A1922-$A$39+1)-1,3)+1),"")</f>
        <v/>
      </c>
      <c r="C1922" s="43" t="str">
        <f t="shared" si="883"/>
        <v/>
      </c>
      <c r="D1922" s="43" t="str">
        <f t="shared" ca="1" si="873"/>
        <v/>
      </c>
      <c r="E1922" s="43" t="str">
        <f t="shared" si="884"/>
        <v/>
      </c>
      <c r="F1922" s="43" t="str">
        <f t="shared" si="885"/>
        <v/>
      </c>
      <c r="G1922" s="43" t="str">
        <f>IF(A1922&lt;&gt;"",IF(A1922&lt;Data!$G$11*0.25,$C$13/$G$32,IF(A1922&gt;Data!$G$11*0.25,$C$13,$C$13*10)),"")</f>
        <v/>
      </c>
      <c r="H1922" s="43" t="str">
        <f>IF(A1922&lt;&gt;"",IF(Data!$G$9="constant",$C$13,IF(Data!$G$9="squeeze",G1922,F1922)),"")</f>
        <v/>
      </c>
      <c r="I1922" s="38" t="str">
        <f ca="1">IF(ISNUMBER(A1922),NORMINV(RAND(),0,IF(AND(Data!$G$9="squeeze",A1922&lt;Data!$G$11*0.25),$H$32,1)*$C$30*$C$13)*($C$14*$C$12),"")</f>
        <v/>
      </c>
      <c r="J1922" s="42" t="str">
        <f ca="1">IFERROR(IF(Data!$C$6="Real",B1922,I1922+J1921+($C$14*$C$12)*(NORMINV(RAND(),$C$15,CHOOSE($G$13,$C$13,F1922,G1922)))),"")</f>
        <v/>
      </c>
      <c r="K1922" s="88" t="str">
        <f>IF(ISNUMBER(A1922), IF($G$16="fixed",$G$17,MIN(H1922*Data!$C$7*$C$16*0.5,$C$17*Data!$C$7))*$C$12,"")</f>
        <v/>
      </c>
      <c r="L1922" s="42" t="str">
        <f t="shared" ca="1" si="900"/>
        <v/>
      </c>
      <c r="M1922" s="44" t="str">
        <f t="shared" ca="1" si="901"/>
        <v/>
      </c>
      <c r="N1922" s="44" t="str">
        <f t="shared" ca="1" si="902"/>
        <v/>
      </c>
      <c r="O1922" s="108" t="str">
        <f t="shared" si="886"/>
        <v/>
      </c>
      <c r="P1922" s="102" t="str">
        <f t="shared" si="887"/>
        <v/>
      </c>
      <c r="Q1922" s="102" t="str">
        <f t="shared" si="888"/>
        <v/>
      </c>
      <c r="R1922" s="120" t="str">
        <f t="shared" si="889"/>
        <v/>
      </c>
      <c r="S1922" s="54" t="str">
        <f t="shared" si="890"/>
        <v/>
      </c>
      <c r="T1922" s="5" t="str">
        <f t="shared" si="891"/>
        <v/>
      </c>
      <c r="U1922" s="152" t="str">
        <f t="shared" si="874"/>
        <v/>
      </c>
      <c r="V1922" s="152" t="str">
        <f t="shared" si="875"/>
        <v/>
      </c>
      <c r="W1922" s="153" t="str">
        <f t="shared" si="876"/>
        <v/>
      </c>
      <c r="X1922" s="153" t="str">
        <f t="shared" si="877"/>
        <v/>
      </c>
      <c r="Y1922" s="153" t="str">
        <f t="shared" si="878"/>
        <v/>
      </c>
      <c r="Z1922" s="153" t="str">
        <f t="shared" si="879"/>
        <v/>
      </c>
      <c r="AA1922" s="152" t="str">
        <f t="shared" si="880"/>
        <v/>
      </c>
      <c r="AB1922" s="152" t="str">
        <f t="shared" si="881"/>
        <v/>
      </c>
      <c r="AC1922" s="154" t="str">
        <f t="shared" si="892"/>
        <v/>
      </c>
      <c r="AD1922" s="154" t="str">
        <f t="shared" si="893"/>
        <v/>
      </c>
      <c r="AE1922" s="3" t="str">
        <f t="shared" si="894"/>
        <v/>
      </c>
      <c r="AF1922" s="3" t="str">
        <f t="shared" si="895"/>
        <v/>
      </c>
      <c r="AG1922" s="3" t="str">
        <f t="shared" si="896"/>
        <v/>
      </c>
      <c r="AH1922" s="4" t="str">
        <f t="shared" si="897"/>
        <v/>
      </c>
      <c r="AI1922" s="75" t="str">
        <f t="shared" si="898"/>
        <v/>
      </c>
      <c r="AJ1922" s="75" t="str">
        <f t="shared" si="899"/>
        <v/>
      </c>
    </row>
    <row r="1923" spans="1:36" ht="14.25">
      <c r="A1923" s="41" t="str">
        <f t="shared" si="882"/>
        <v/>
      </c>
      <c r="B1923" s="150" t="str">
        <f>IF(ISNUMBER(A1923),INDEX('MetaTrader Import'!$H$13:$J$5893,TRUNC(((A1923-$A$39+1)-1)/3)+1,MOD((A1923-$A$39+1)-1,3)+1),"")</f>
        <v/>
      </c>
      <c r="C1923" s="43" t="str">
        <f t="shared" si="883"/>
        <v/>
      </c>
      <c r="D1923" s="43" t="str">
        <f t="shared" ref="D1923:D1986" ca="1" si="903">IF(A1923&lt;&gt;"",NORMINV(RAND(),($C$23-C1923)*$C$28,$C$27)+NORMINV(RAND(),IF(RAND()&gt;$C$26,$C$25,0),$C$27),"")</f>
        <v/>
      </c>
      <c r="E1923" s="43" t="str">
        <f t="shared" si="884"/>
        <v/>
      </c>
      <c r="F1923" s="43" t="str">
        <f t="shared" si="885"/>
        <v/>
      </c>
      <c r="G1923" s="43" t="str">
        <f>IF(A1923&lt;&gt;"",IF(A1923&lt;Data!$G$11*0.25,$C$13/$G$32,IF(A1923&gt;Data!$G$11*0.25,$C$13,$C$13*10)),"")</f>
        <v/>
      </c>
      <c r="H1923" s="43" t="str">
        <f>IF(A1923&lt;&gt;"",IF(Data!$G$9="constant",$C$13,IF(Data!$G$9="squeeze",G1923,F1923)),"")</f>
        <v/>
      </c>
      <c r="I1923" s="38" t="str">
        <f ca="1">IF(ISNUMBER(A1923),NORMINV(RAND(),0,IF(AND(Data!$G$9="squeeze",A1923&lt;Data!$G$11*0.25),$H$32,1)*$C$30*$C$13)*($C$14*$C$12),"")</f>
        <v/>
      </c>
      <c r="J1923" s="42" t="str">
        <f ca="1">IFERROR(IF(Data!$C$6="Real",B1923,I1923+J1922+($C$14*$C$12)*(NORMINV(RAND(),$C$15,CHOOSE($G$13,$C$13,F1923,G1923)))),"")</f>
        <v/>
      </c>
      <c r="K1923" s="88" t="str">
        <f>IF(ISNUMBER(A1923), IF($G$16="fixed",$G$17,MIN(H1923*Data!$C$7*$C$16*0.5,$C$17*Data!$C$7))*$C$12,"")</f>
        <v/>
      </c>
      <c r="L1923" s="42" t="str">
        <f t="shared" ca="1" si="900"/>
        <v/>
      </c>
      <c r="M1923" s="44" t="str">
        <f t="shared" ca="1" si="901"/>
        <v/>
      </c>
      <c r="N1923" s="44" t="str">
        <f t="shared" ca="1" si="902"/>
        <v/>
      </c>
      <c r="O1923" s="108" t="str">
        <f t="shared" si="886"/>
        <v/>
      </c>
      <c r="P1923" s="102" t="str">
        <f t="shared" si="887"/>
        <v/>
      </c>
      <c r="Q1923" s="102" t="str">
        <f t="shared" si="888"/>
        <v/>
      </c>
      <c r="R1923" s="120" t="str">
        <f t="shared" si="889"/>
        <v/>
      </c>
      <c r="S1923" s="54" t="str">
        <f t="shared" si="890"/>
        <v/>
      </c>
      <c r="T1923" s="5" t="str">
        <f t="shared" si="891"/>
        <v/>
      </c>
      <c r="U1923" s="152" t="str">
        <f t="shared" ref="U1923:U1986" si="904">IF(NOT(ISNUMBER(T1923)),"",IF(S1923=1,T1923,IF(M1923&gt;U1922,M1923,IF(ISNUMBER(U1922),U1922,""))))</f>
        <v/>
      </c>
      <c r="V1923" s="152" t="str">
        <f t="shared" ref="V1923:V1986" si="905">IF(NOT(ISNUMBER(T1923)),"",IF(S1923=1,T1923,IF(N1923&lt;V1922,N1923,IF(ISNUMBER(V1922),V1922,""))))</f>
        <v/>
      </c>
      <c r="W1923" s="153" t="str">
        <f t="shared" ref="W1923:W1986" si="906">IF(NOT(ISNUMBER(T1923)),"",MIN($F$24,IF(TRUNC((U1923-T1923)/$E$24*$G$12)+0&gt;IF(ISNUMBER(W1922),W1922,0),TRUNC((U1923-T1923)/$E$24*$G$12)+0,IF(ISNUMBER(W1922),W1922,0))))</f>
        <v/>
      </c>
      <c r="X1923" s="153" t="str">
        <f t="shared" ref="X1923:X1986" si="907">IF(NOT(ISNUMBER(T1923)),"",MIN($F$24,IF(-TRUNC((V1923-T1923)/$E$24*$G$12)+0&gt;IF(ISNUMBER(X1922),X1922,0),-TRUNC((V1923-T1923)/$E$24*$G$12)+0,IF(ISNUMBER(X1922),X1922,0))))</f>
        <v/>
      </c>
      <c r="Y1923" s="153" t="str">
        <f t="shared" ref="Y1923:Y1986" si="908">IF(ISNUMBER(W1923),(IF(W1923=0,0,1))*IF(ABS($I$24)=2,POWER(2,W1923-1),W1923)*SIGN($I$24)*$K$24,"")</f>
        <v/>
      </c>
      <c r="Z1923" s="153" t="str">
        <f t="shared" ref="Z1923:Z1986" si="909">IF(ISNUMBER(X1923),(IF(X1923=0,0,1))*IF(ABS($I$24)=2,POWER(2,X1923-1),X1923)*SIGN($I$24)*$K$24,"")</f>
        <v/>
      </c>
      <c r="AA1923" s="152" t="str">
        <f t="shared" ref="AA1923:AA1986" si="910">IF(OR(NOT(ISNUMBER(T1923)),W1923&lt;1),"",IF(OR(NOT(ISNUMBER(W1922)),W1922=0),IF(SIGN(Y1923)=1,M1923,N1923),(Y1922*AA1922+(Y1923-Y1922)*IF(SIGN(Y1923)=1,M1923,N1923))/Y1923))</f>
        <v/>
      </c>
      <c r="AB1923" s="152" t="str">
        <f t="shared" ref="AB1923:AB1986" si="911">IF(OR(NOT(ISNUMBER(T1923)),X1923&lt;1),"",IF(OR(NOT(ISNUMBER(X1922)),X1922=0),IF(SIGN(Z1923)=1,N1923,M1923),(Z1922*AB1922+(Z1923-Z1922)*IF(SIGN(Z1923)=1,N1923,M1923))/Z1923))</f>
        <v/>
      </c>
      <c r="AC1923" s="154" t="str">
        <f t="shared" si="892"/>
        <v/>
      </c>
      <c r="AD1923" s="154" t="str">
        <f t="shared" si="893"/>
        <v/>
      </c>
      <c r="AE1923" s="3" t="str">
        <f t="shared" si="894"/>
        <v/>
      </c>
      <c r="AF1923" s="3" t="str">
        <f t="shared" si="895"/>
        <v/>
      </c>
      <c r="AG1923" s="3" t="str">
        <f t="shared" si="896"/>
        <v/>
      </c>
      <c r="AH1923" s="4" t="str">
        <f t="shared" si="897"/>
        <v/>
      </c>
      <c r="AI1923" s="75" t="str">
        <f t="shared" si="898"/>
        <v/>
      </c>
      <c r="AJ1923" s="75" t="str">
        <f t="shared" si="899"/>
        <v/>
      </c>
    </row>
    <row r="1924" spans="1:36" ht="14.25">
      <c r="A1924" s="41" t="str">
        <f t="shared" ref="A1924:A1987" si="912">IFERROR(IF(A1923+1&gt;$C$19,"",A1923+1),"")</f>
        <v/>
      </c>
      <c r="B1924" s="150" t="str">
        <f>IF(ISNUMBER(A1924),INDEX('MetaTrader Import'!$H$13:$J$5893,TRUNC(((A1924-$A$39+1)-1)/3)+1,MOD((A1924-$A$39+1)-1,3)+1),"")</f>
        <v/>
      </c>
      <c r="C1924" s="43" t="str">
        <f t="shared" ref="C1924:C1987" si="913">IF(A1924&lt;&gt;"",E1923,"")</f>
        <v/>
      </c>
      <c r="D1924" s="43" t="str">
        <f t="shared" ca="1" si="903"/>
        <v/>
      </c>
      <c r="E1924" s="43" t="str">
        <f t="shared" ref="E1924:E1987" si="914">IF(A1924&lt;&gt;"",C1924+D1924,"")</f>
        <v/>
      </c>
      <c r="F1924" s="43" t="str">
        <f t="shared" ref="F1924:F1987" si="915">IF(A1924&lt;&gt;"",$C$13*ABS(E1924)/$C$23,"")</f>
        <v/>
      </c>
      <c r="G1924" s="43" t="str">
        <f>IF(A1924&lt;&gt;"",IF(A1924&lt;Data!$G$11*0.25,$C$13/$G$32,IF(A1924&gt;Data!$G$11*0.25,$C$13,$C$13*10)),"")</f>
        <v/>
      </c>
      <c r="H1924" s="43" t="str">
        <f>IF(A1924&lt;&gt;"",IF(Data!$G$9="constant",$C$13,IF(Data!$G$9="squeeze",G1924,F1924)),"")</f>
        <v/>
      </c>
      <c r="I1924" s="38" t="str">
        <f ca="1">IF(ISNUMBER(A1924),NORMINV(RAND(),0,IF(AND(Data!$G$9="squeeze",A1924&lt;Data!$G$11*0.25),$H$32,1)*$C$30*$C$13)*($C$14*$C$12),"")</f>
        <v/>
      </c>
      <c r="J1924" s="42" t="str">
        <f ca="1">IFERROR(IF(Data!$C$6="Real",B1924,I1924+J1923+($C$14*$C$12)*(NORMINV(RAND(),$C$15,CHOOSE($G$13,$C$13,F1924,G1924)))),"")</f>
        <v/>
      </c>
      <c r="K1924" s="88" t="str">
        <f>IF(ISNUMBER(A1924), IF($G$16="fixed",$G$17,MIN(H1924*Data!$C$7*$C$16*0.5,$C$17*Data!$C$7))*$C$12,"")</f>
        <v/>
      </c>
      <c r="L1924" s="42" t="str">
        <f t="shared" ca="1" si="900"/>
        <v/>
      </c>
      <c r="M1924" s="44" t="str">
        <f t="shared" ca="1" si="901"/>
        <v/>
      </c>
      <c r="N1924" s="44" t="str">
        <f t="shared" ca="1" si="902"/>
        <v/>
      </c>
      <c r="O1924" s="108" t="str">
        <f t="shared" ref="O1924:O1987" si="916">IF(ISNUMBER(A1924),$G$12*SLOPE(L1910:L1924,A1910:A1924),"")</f>
        <v/>
      </c>
      <c r="P1924" s="102" t="str">
        <f t="shared" ref="P1924:P1987" si="917">IF(ISNUMBER(A1924),STDEV(L1910:L1924)*$G$12,"")</f>
        <v/>
      </c>
      <c r="Q1924" s="102" t="str">
        <f t="shared" ref="Q1924:Q1987" si="918">IF(ISNUMBER(A1924),SLOPE(P1910:P1924,A1910:A1924),"")</f>
        <v/>
      </c>
      <c r="R1924" s="120" t="str">
        <f t="shared" ref="R1924:R1987" si="919">IF(ISNUMBER(A1924),R1923+S1923,"")</f>
        <v/>
      </c>
      <c r="S1924" s="54" t="str">
        <f t="shared" ref="S1924:S1987" si="920">IF(ISNUMBER(A1924),IF(AND(R1924&lt;$M$24,Q1924&lt;$F$28,ABS(O1924)&lt;$F$27,P1924&lt;$F$26,NOT(ISNUMBER(T1923))),1,0),"")</f>
        <v/>
      </c>
      <c r="T1924" s="5" t="str">
        <f t="shared" ref="T1924:T1987" si="921">IF(ISNUMBER(A1924),IF(S1924=1,L1924,IF(AG1923="Y","",IF(ISNUMBER(T1923),T1923,""))),"")</f>
        <v/>
      </c>
      <c r="U1924" s="152" t="str">
        <f t="shared" si="904"/>
        <v/>
      </c>
      <c r="V1924" s="152" t="str">
        <f t="shared" si="905"/>
        <v/>
      </c>
      <c r="W1924" s="153" t="str">
        <f t="shared" si="906"/>
        <v/>
      </c>
      <c r="X1924" s="153" t="str">
        <f t="shared" si="907"/>
        <v/>
      </c>
      <c r="Y1924" s="153" t="str">
        <f t="shared" si="908"/>
        <v/>
      </c>
      <c r="Z1924" s="153" t="str">
        <f t="shared" si="909"/>
        <v/>
      </c>
      <c r="AA1924" s="152" t="str">
        <f t="shared" si="910"/>
        <v/>
      </c>
      <c r="AB1924" s="152" t="str">
        <f t="shared" si="911"/>
        <v/>
      </c>
      <c r="AC1924" s="154" t="str">
        <f t="shared" ref="AC1924:AC1987" si="922">IFERROR(-SIGN(Y1924)*(AA1924-IF(SIGN(Y1924)=1,N1924,M1924))*$G$12*ABS(Y1924),"")</f>
        <v/>
      </c>
      <c r="AD1924" s="154" t="str">
        <f t="shared" ref="AD1924:AD1987" si="923">IFERROR(SIGN(Z1924)*(AB1924-IF(SIGN(Z1924)=1,M1924,N1924))*$G$12*ABS(Z1924),"")</f>
        <v/>
      </c>
      <c r="AE1924" s="3" t="str">
        <f t="shared" ref="AE1924:AE1987" si="924">IF(ISNUMBER(A1924),IFERROR((IF(ISNUMBER(AC1924),AC1924,0)+IF(ISNUMBER(AD1924),AD1924,0))/(ABS(Y1924)+ABS(Z1924)),0),"")</f>
        <v/>
      </c>
      <c r="AF1924" s="3" t="str">
        <f t="shared" ref="AF1924:AF1987" si="925">IF(ISNUMBER(A1924),IF(ISNUMBER(AC1924),AC1924,0)+IF(ISNUMBER(AD1924),AD1924,0),"")</f>
        <v/>
      </c>
      <c r="AG1924" s="3" t="str">
        <f t="shared" ref="AG1924:AG1987" si="926">IF(NOT(ISNUMBER(T1924)),"",IF(OR(AF1924&gt;$G$24,AF1924&lt;-$H$24,A1924+1&gt;$C$19),"Y","N"))</f>
        <v/>
      </c>
      <c r="AH1924" s="4" t="str">
        <f t="shared" ref="AH1924:AH1987" si="927">IF(AG1924="y",AF1924*10*$C$11,"")</f>
        <v/>
      </c>
      <c r="AI1924" s="75" t="str">
        <f t="shared" ref="AI1924:AI1987" si="928">IF(ISNUMBER(A1924),IF(ISNUMBER(AH1924),AJ1924,AF1924*10*$C$11+AJ1924),"")</f>
        <v/>
      </c>
      <c r="AJ1924" s="75" t="str">
        <f t="shared" ref="AJ1924:AJ1987" si="929">IF(ISNUMBER(A1924),AJ1923+IF(ISNUMBER(AH1924),AH1924,0),"")</f>
        <v/>
      </c>
    </row>
    <row r="1925" spans="1:36" ht="14.25">
      <c r="A1925" s="41" t="str">
        <f t="shared" si="912"/>
        <v/>
      </c>
      <c r="B1925" s="150" t="str">
        <f>IF(ISNUMBER(A1925),INDEX('MetaTrader Import'!$H$13:$J$5893,TRUNC(((A1925-$A$39+1)-1)/3)+1,MOD((A1925-$A$39+1)-1,3)+1),"")</f>
        <v/>
      </c>
      <c r="C1925" s="43" t="str">
        <f t="shared" si="913"/>
        <v/>
      </c>
      <c r="D1925" s="43" t="str">
        <f t="shared" ca="1" si="903"/>
        <v/>
      </c>
      <c r="E1925" s="43" t="str">
        <f t="shared" si="914"/>
        <v/>
      </c>
      <c r="F1925" s="43" t="str">
        <f t="shared" si="915"/>
        <v/>
      </c>
      <c r="G1925" s="43" t="str">
        <f>IF(A1925&lt;&gt;"",IF(A1925&lt;Data!$G$11*0.25,$C$13/$G$32,IF(A1925&gt;Data!$G$11*0.25,$C$13,$C$13*10)),"")</f>
        <v/>
      </c>
      <c r="H1925" s="43" t="str">
        <f>IF(A1925&lt;&gt;"",IF(Data!$G$9="constant",$C$13,IF(Data!$G$9="squeeze",G1925,F1925)),"")</f>
        <v/>
      </c>
      <c r="I1925" s="38" t="str">
        <f ca="1">IF(ISNUMBER(A1925),NORMINV(RAND(),0,IF(AND(Data!$G$9="squeeze",A1925&lt;Data!$G$11*0.25),$H$32,1)*$C$30*$C$13)*($C$14*$C$12),"")</f>
        <v/>
      </c>
      <c r="J1925" s="42" t="str">
        <f ca="1">IFERROR(IF(Data!$C$6="Real",B1925,I1925+J1924+($C$14*$C$12)*(NORMINV(RAND(),$C$15,CHOOSE($G$13,$C$13,F1925,G1925)))),"")</f>
        <v/>
      </c>
      <c r="K1925" s="88" t="str">
        <f>IF(ISNUMBER(A1925), IF($G$16="fixed",$G$17,MIN(H1925*Data!$C$7*$C$16*0.5,$C$17*Data!$C$7))*$C$12,"")</f>
        <v/>
      </c>
      <c r="L1925" s="42" t="str">
        <f t="shared" ca="1" si="900"/>
        <v/>
      </c>
      <c r="M1925" s="44" t="str">
        <f t="shared" ca="1" si="901"/>
        <v/>
      </c>
      <c r="N1925" s="44" t="str">
        <f t="shared" ca="1" si="902"/>
        <v/>
      </c>
      <c r="O1925" s="108" t="str">
        <f t="shared" si="916"/>
        <v/>
      </c>
      <c r="P1925" s="102" t="str">
        <f t="shared" si="917"/>
        <v/>
      </c>
      <c r="Q1925" s="102" t="str">
        <f t="shared" si="918"/>
        <v/>
      </c>
      <c r="R1925" s="120" t="str">
        <f t="shared" si="919"/>
        <v/>
      </c>
      <c r="S1925" s="54" t="str">
        <f t="shared" si="920"/>
        <v/>
      </c>
      <c r="T1925" s="5" t="str">
        <f t="shared" si="921"/>
        <v/>
      </c>
      <c r="U1925" s="152" t="str">
        <f t="shared" si="904"/>
        <v/>
      </c>
      <c r="V1925" s="152" t="str">
        <f t="shared" si="905"/>
        <v/>
      </c>
      <c r="W1925" s="153" t="str">
        <f t="shared" si="906"/>
        <v/>
      </c>
      <c r="X1925" s="153" t="str">
        <f t="shared" si="907"/>
        <v/>
      </c>
      <c r="Y1925" s="153" t="str">
        <f t="shared" si="908"/>
        <v/>
      </c>
      <c r="Z1925" s="153" t="str">
        <f t="shared" si="909"/>
        <v/>
      </c>
      <c r="AA1925" s="152" t="str">
        <f t="shared" si="910"/>
        <v/>
      </c>
      <c r="AB1925" s="152" t="str">
        <f t="shared" si="911"/>
        <v/>
      </c>
      <c r="AC1925" s="154" t="str">
        <f t="shared" si="922"/>
        <v/>
      </c>
      <c r="AD1925" s="154" t="str">
        <f t="shared" si="923"/>
        <v/>
      </c>
      <c r="AE1925" s="3" t="str">
        <f t="shared" si="924"/>
        <v/>
      </c>
      <c r="AF1925" s="3" t="str">
        <f t="shared" si="925"/>
        <v/>
      </c>
      <c r="AG1925" s="3" t="str">
        <f t="shared" si="926"/>
        <v/>
      </c>
      <c r="AH1925" s="4" t="str">
        <f t="shared" si="927"/>
        <v/>
      </c>
      <c r="AI1925" s="75" t="str">
        <f t="shared" si="928"/>
        <v/>
      </c>
      <c r="AJ1925" s="75" t="str">
        <f t="shared" si="929"/>
        <v/>
      </c>
    </row>
    <row r="1926" spans="1:36" ht="14.25">
      <c r="A1926" s="41" t="str">
        <f t="shared" si="912"/>
        <v/>
      </c>
      <c r="B1926" s="150" t="str">
        <f>IF(ISNUMBER(A1926),INDEX('MetaTrader Import'!$H$13:$J$5893,TRUNC(((A1926-$A$39+1)-1)/3)+1,MOD((A1926-$A$39+1)-1,3)+1),"")</f>
        <v/>
      </c>
      <c r="C1926" s="43" t="str">
        <f t="shared" si="913"/>
        <v/>
      </c>
      <c r="D1926" s="43" t="str">
        <f t="shared" ca="1" si="903"/>
        <v/>
      </c>
      <c r="E1926" s="43" t="str">
        <f t="shared" si="914"/>
        <v/>
      </c>
      <c r="F1926" s="43" t="str">
        <f t="shared" si="915"/>
        <v/>
      </c>
      <c r="G1926" s="43" t="str">
        <f>IF(A1926&lt;&gt;"",IF(A1926&lt;Data!$G$11*0.25,$C$13/$G$32,IF(A1926&gt;Data!$G$11*0.25,$C$13,$C$13*10)),"")</f>
        <v/>
      </c>
      <c r="H1926" s="43" t="str">
        <f>IF(A1926&lt;&gt;"",IF(Data!$G$9="constant",$C$13,IF(Data!$G$9="squeeze",G1926,F1926)),"")</f>
        <v/>
      </c>
      <c r="I1926" s="38" t="str">
        <f ca="1">IF(ISNUMBER(A1926),NORMINV(RAND(),0,IF(AND(Data!$G$9="squeeze",A1926&lt;Data!$G$11*0.25),$H$32,1)*$C$30*$C$13)*($C$14*$C$12),"")</f>
        <v/>
      </c>
      <c r="J1926" s="42" t="str">
        <f ca="1">IFERROR(IF(Data!$C$6="Real",B1926,I1926+J1925+($C$14*$C$12)*(NORMINV(RAND(),$C$15,CHOOSE($G$13,$C$13,F1926,G1926)))),"")</f>
        <v/>
      </c>
      <c r="K1926" s="88" t="str">
        <f>IF(ISNUMBER(A1926), IF($G$16="fixed",$G$17,MIN(H1926*Data!$C$7*$C$16*0.5,$C$17*Data!$C$7))*$C$12,"")</f>
        <v/>
      </c>
      <c r="L1926" s="42" t="str">
        <f t="shared" ref="L1926:L1989" ca="1" si="930">IFERROR(J1926,"")</f>
        <v/>
      </c>
      <c r="M1926" s="44" t="str">
        <f t="shared" ref="M1926:M1989" ca="1" si="931">IFERROR(L1926+K1926*0.5,"")</f>
        <v/>
      </c>
      <c r="N1926" s="44" t="str">
        <f t="shared" ref="N1926:N1989" ca="1" si="932">IFERROR(L1926-K1926*0.5,"")</f>
        <v/>
      </c>
      <c r="O1926" s="108" t="str">
        <f t="shared" si="916"/>
        <v/>
      </c>
      <c r="P1926" s="102" t="str">
        <f t="shared" si="917"/>
        <v/>
      </c>
      <c r="Q1926" s="102" t="str">
        <f t="shared" si="918"/>
        <v/>
      </c>
      <c r="R1926" s="120" t="str">
        <f t="shared" si="919"/>
        <v/>
      </c>
      <c r="S1926" s="54" t="str">
        <f t="shared" si="920"/>
        <v/>
      </c>
      <c r="T1926" s="5" t="str">
        <f t="shared" si="921"/>
        <v/>
      </c>
      <c r="U1926" s="152" t="str">
        <f t="shared" si="904"/>
        <v/>
      </c>
      <c r="V1926" s="152" t="str">
        <f t="shared" si="905"/>
        <v/>
      </c>
      <c r="W1926" s="153" t="str">
        <f t="shared" si="906"/>
        <v/>
      </c>
      <c r="X1926" s="153" t="str">
        <f t="shared" si="907"/>
        <v/>
      </c>
      <c r="Y1926" s="153" t="str">
        <f t="shared" si="908"/>
        <v/>
      </c>
      <c r="Z1926" s="153" t="str">
        <f t="shared" si="909"/>
        <v/>
      </c>
      <c r="AA1926" s="152" t="str">
        <f t="shared" si="910"/>
        <v/>
      </c>
      <c r="AB1926" s="152" t="str">
        <f t="shared" si="911"/>
        <v/>
      </c>
      <c r="AC1926" s="154" t="str">
        <f t="shared" si="922"/>
        <v/>
      </c>
      <c r="AD1926" s="154" t="str">
        <f t="shared" si="923"/>
        <v/>
      </c>
      <c r="AE1926" s="3" t="str">
        <f t="shared" si="924"/>
        <v/>
      </c>
      <c r="AF1926" s="3" t="str">
        <f t="shared" si="925"/>
        <v/>
      </c>
      <c r="AG1926" s="3" t="str">
        <f t="shared" si="926"/>
        <v/>
      </c>
      <c r="AH1926" s="4" t="str">
        <f t="shared" si="927"/>
        <v/>
      </c>
      <c r="AI1926" s="75" t="str">
        <f t="shared" si="928"/>
        <v/>
      </c>
      <c r="AJ1926" s="75" t="str">
        <f t="shared" si="929"/>
        <v/>
      </c>
    </row>
    <row r="1927" spans="1:36" ht="14.25">
      <c r="A1927" s="41" t="str">
        <f t="shared" si="912"/>
        <v/>
      </c>
      <c r="B1927" s="150" t="str">
        <f>IF(ISNUMBER(A1927),INDEX('MetaTrader Import'!$H$13:$J$5893,TRUNC(((A1927-$A$39+1)-1)/3)+1,MOD((A1927-$A$39+1)-1,3)+1),"")</f>
        <v/>
      </c>
      <c r="C1927" s="43" t="str">
        <f t="shared" si="913"/>
        <v/>
      </c>
      <c r="D1927" s="43" t="str">
        <f t="shared" ca="1" si="903"/>
        <v/>
      </c>
      <c r="E1927" s="43" t="str">
        <f t="shared" si="914"/>
        <v/>
      </c>
      <c r="F1927" s="43" t="str">
        <f t="shared" si="915"/>
        <v/>
      </c>
      <c r="G1927" s="43" t="str">
        <f>IF(A1927&lt;&gt;"",IF(A1927&lt;Data!$G$11*0.25,$C$13/$G$32,IF(A1927&gt;Data!$G$11*0.25,$C$13,$C$13*10)),"")</f>
        <v/>
      </c>
      <c r="H1927" s="43" t="str">
        <f>IF(A1927&lt;&gt;"",IF(Data!$G$9="constant",$C$13,IF(Data!$G$9="squeeze",G1927,F1927)),"")</f>
        <v/>
      </c>
      <c r="I1927" s="38" t="str">
        <f ca="1">IF(ISNUMBER(A1927),NORMINV(RAND(),0,IF(AND(Data!$G$9="squeeze",A1927&lt;Data!$G$11*0.25),$H$32,1)*$C$30*$C$13)*($C$14*$C$12),"")</f>
        <v/>
      </c>
      <c r="J1927" s="42" t="str">
        <f ca="1">IFERROR(IF(Data!$C$6="Real",B1927,I1927+J1926+($C$14*$C$12)*(NORMINV(RAND(),$C$15,CHOOSE($G$13,$C$13,F1927,G1927)))),"")</f>
        <v/>
      </c>
      <c r="K1927" s="88" t="str">
        <f>IF(ISNUMBER(A1927), IF($G$16="fixed",$G$17,MIN(H1927*Data!$C$7*$C$16*0.5,$C$17*Data!$C$7))*$C$12,"")</f>
        <v/>
      </c>
      <c r="L1927" s="42" t="str">
        <f t="shared" ca="1" si="930"/>
        <v/>
      </c>
      <c r="M1927" s="44" t="str">
        <f t="shared" ca="1" si="931"/>
        <v/>
      </c>
      <c r="N1927" s="44" t="str">
        <f t="shared" ca="1" si="932"/>
        <v/>
      </c>
      <c r="O1927" s="108" t="str">
        <f t="shared" si="916"/>
        <v/>
      </c>
      <c r="P1927" s="102" t="str">
        <f t="shared" si="917"/>
        <v/>
      </c>
      <c r="Q1927" s="102" t="str">
        <f t="shared" si="918"/>
        <v/>
      </c>
      <c r="R1927" s="120" t="str">
        <f t="shared" si="919"/>
        <v/>
      </c>
      <c r="S1927" s="54" t="str">
        <f t="shared" si="920"/>
        <v/>
      </c>
      <c r="T1927" s="5" t="str">
        <f t="shared" si="921"/>
        <v/>
      </c>
      <c r="U1927" s="152" t="str">
        <f t="shared" si="904"/>
        <v/>
      </c>
      <c r="V1927" s="152" t="str">
        <f t="shared" si="905"/>
        <v/>
      </c>
      <c r="W1927" s="153" t="str">
        <f t="shared" si="906"/>
        <v/>
      </c>
      <c r="X1927" s="153" t="str">
        <f t="shared" si="907"/>
        <v/>
      </c>
      <c r="Y1927" s="153" t="str">
        <f t="shared" si="908"/>
        <v/>
      </c>
      <c r="Z1927" s="153" t="str">
        <f t="shared" si="909"/>
        <v/>
      </c>
      <c r="AA1927" s="152" t="str">
        <f t="shared" si="910"/>
        <v/>
      </c>
      <c r="AB1927" s="152" t="str">
        <f t="shared" si="911"/>
        <v/>
      </c>
      <c r="AC1927" s="154" t="str">
        <f t="shared" si="922"/>
        <v/>
      </c>
      <c r="AD1927" s="154" t="str">
        <f t="shared" si="923"/>
        <v/>
      </c>
      <c r="AE1927" s="3" t="str">
        <f t="shared" si="924"/>
        <v/>
      </c>
      <c r="AF1927" s="3" t="str">
        <f t="shared" si="925"/>
        <v/>
      </c>
      <c r="AG1927" s="3" t="str">
        <f t="shared" si="926"/>
        <v/>
      </c>
      <c r="AH1927" s="4" t="str">
        <f t="shared" si="927"/>
        <v/>
      </c>
      <c r="AI1927" s="75" t="str">
        <f t="shared" si="928"/>
        <v/>
      </c>
      <c r="AJ1927" s="75" t="str">
        <f t="shared" si="929"/>
        <v/>
      </c>
    </row>
    <row r="1928" spans="1:36" ht="14.25">
      <c r="A1928" s="41" t="str">
        <f t="shared" si="912"/>
        <v/>
      </c>
      <c r="B1928" s="150" t="str">
        <f>IF(ISNUMBER(A1928),INDEX('MetaTrader Import'!$H$13:$J$5893,TRUNC(((A1928-$A$39+1)-1)/3)+1,MOD((A1928-$A$39+1)-1,3)+1),"")</f>
        <v/>
      </c>
      <c r="C1928" s="43" t="str">
        <f t="shared" si="913"/>
        <v/>
      </c>
      <c r="D1928" s="43" t="str">
        <f t="shared" ca="1" si="903"/>
        <v/>
      </c>
      <c r="E1928" s="43" t="str">
        <f t="shared" si="914"/>
        <v/>
      </c>
      <c r="F1928" s="43" t="str">
        <f t="shared" si="915"/>
        <v/>
      </c>
      <c r="G1928" s="43" t="str">
        <f>IF(A1928&lt;&gt;"",IF(A1928&lt;Data!$G$11*0.25,$C$13/$G$32,IF(A1928&gt;Data!$G$11*0.25,$C$13,$C$13*10)),"")</f>
        <v/>
      </c>
      <c r="H1928" s="43" t="str">
        <f>IF(A1928&lt;&gt;"",IF(Data!$G$9="constant",$C$13,IF(Data!$G$9="squeeze",G1928,F1928)),"")</f>
        <v/>
      </c>
      <c r="I1928" s="38" t="str">
        <f ca="1">IF(ISNUMBER(A1928),NORMINV(RAND(),0,IF(AND(Data!$G$9="squeeze",A1928&lt;Data!$G$11*0.25),$H$32,1)*$C$30*$C$13)*($C$14*$C$12),"")</f>
        <v/>
      </c>
      <c r="J1928" s="42" t="str">
        <f ca="1">IFERROR(IF(Data!$C$6="Real",B1928,I1928+J1927+($C$14*$C$12)*(NORMINV(RAND(),$C$15,CHOOSE($G$13,$C$13,F1928,G1928)))),"")</f>
        <v/>
      </c>
      <c r="K1928" s="88" t="str">
        <f>IF(ISNUMBER(A1928), IF($G$16="fixed",$G$17,MIN(H1928*Data!$C$7*$C$16*0.5,$C$17*Data!$C$7))*$C$12,"")</f>
        <v/>
      </c>
      <c r="L1928" s="42" t="str">
        <f t="shared" ca="1" si="930"/>
        <v/>
      </c>
      <c r="M1928" s="44" t="str">
        <f t="shared" ca="1" si="931"/>
        <v/>
      </c>
      <c r="N1928" s="44" t="str">
        <f t="shared" ca="1" si="932"/>
        <v/>
      </c>
      <c r="O1928" s="108" t="str">
        <f t="shared" si="916"/>
        <v/>
      </c>
      <c r="P1928" s="102" t="str">
        <f t="shared" si="917"/>
        <v/>
      </c>
      <c r="Q1928" s="102" t="str">
        <f t="shared" si="918"/>
        <v/>
      </c>
      <c r="R1928" s="120" t="str">
        <f t="shared" si="919"/>
        <v/>
      </c>
      <c r="S1928" s="54" t="str">
        <f t="shared" si="920"/>
        <v/>
      </c>
      <c r="T1928" s="5" t="str">
        <f t="shared" si="921"/>
        <v/>
      </c>
      <c r="U1928" s="152" t="str">
        <f t="shared" si="904"/>
        <v/>
      </c>
      <c r="V1928" s="152" t="str">
        <f t="shared" si="905"/>
        <v/>
      </c>
      <c r="W1928" s="153" t="str">
        <f t="shared" si="906"/>
        <v/>
      </c>
      <c r="X1928" s="153" t="str">
        <f t="shared" si="907"/>
        <v/>
      </c>
      <c r="Y1928" s="153" t="str">
        <f t="shared" si="908"/>
        <v/>
      </c>
      <c r="Z1928" s="153" t="str">
        <f t="shared" si="909"/>
        <v/>
      </c>
      <c r="AA1928" s="152" t="str">
        <f t="shared" si="910"/>
        <v/>
      </c>
      <c r="AB1928" s="152" t="str">
        <f t="shared" si="911"/>
        <v/>
      </c>
      <c r="AC1928" s="154" t="str">
        <f t="shared" si="922"/>
        <v/>
      </c>
      <c r="AD1928" s="154" t="str">
        <f t="shared" si="923"/>
        <v/>
      </c>
      <c r="AE1928" s="3" t="str">
        <f t="shared" si="924"/>
        <v/>
      </c>
      <c r="AF1928" s="3" t="str">
        <f t="shared" si="925"/>
        <v/>
      </c>
      <c r="AG1928" s="3" t="str">
        <f t="shared" si="926"/>
        <v/>
      </c>
      <c r="AH1928" s="4" t="str">
        <f t="shared" si="927"/>
        <v/>
      </c>
      <c r="AI1928" s="75" t="str">
        <f t="shared" si="928"/>
        <v/>
      </c>
      <c r="AJ1928" s="75" t="str">
        <f t="shared" si="929"/>
        <v/>
      </c>
    </row>
    <row r="1929" spans="1:36" ht="14.25">
      <c r="A1929" s="41" t="str">
        <f t="shared" si="912"/>
        <v/>
      </c>
      <c r="B1929" s="150" t="str">
        <f>IF(ISNUMBER(A1929),INDEX('MetaTrader Import'!$H$13:$J$5893,TRUNC(((A1929-$A$39+1)-1)/3)+1,MOD((A1929-$A$39+1)-1,3)+1),"")</f>
        <v/>
      </c>
      <c r="C1929" s="43" t="str">
        <f t="shared" si="913"/>
        <v/>
      </c>
      <c r="D1929" s="43" t="str">
        <f t="shared" ca="1" si="903"/>
        <v/>
      </c>
      <c r="E1929" s="43" t="str">
        <f t="shared" si="914"/>
        <v/>
      </c>
      <c r="F1929" s="43" t="str">
        <f t="shared" si="915"/>
        <v/>
      </c>
      <c r="G1929" s="43" t="str">
        <f>IF(A1929&lt;&gt;"",IF(A1929&lt;Data!$G$11*0.25,$C$13/$G$32,IF(A1929&gt;Data!$G$11*0.25,$C$13,$C$13*10)),"")</f>
        <v/>
      </c>
      <c r="H1929" s="43" t="str">
        <f>IF(A1929&lt;&gt;"",IF(Data!$G$9="constant",$C$13,IF(Data!$G$9="squeeze",G1929,F1929)),"")</f>
        <v/>
      </c>
      <c r="I1929" s="38" t="str">
        <f ca="1">IF(ISNUMBER(A1929),NORMINV(RAND(),0,IF(AND(Data!$G$9="squeeze",A1929&lt;Data!$G$11*0.25),$H$32,1)*$C$30*$C$13)*($C$14*$C$12),"")</f>
        <v/>
      </c>
      <c r="J1929" s="42" t="str">
        <f ca="1">IFERROR(IF(Data!$C$6="Real",B1929,I1929+J1928+($C$14*$C$12)*(NORMINV(RAND(),$C$15,CHOOSE($G$13,$C$13,F1929,G1929)))),"")</f>
        <v/>
      </c>
      <c r="K1929" s="88" t="str">
        <f>IF(ISNUMBER(A1929), IF($G$16="fixed",$G$17,MIN(H1929*Data!$C$7*$C$16*0.5,$C$17*Data!$C$7))*$C$12,"")</f>
        <v/>
      </c>
      <c r="L1929" s="42" t="str">
        <f t="shared" ca="1" si="930"/>
        <v/>
      </c>
      <c r="M1929" s="44" t="str">
        <f t="shared" ca="1" si="931"/>
        <v/>
      </c>
      <c r="N1929" s="44" t="str">
        <f t="shared" ca="1" si="932"/>
        <v/>
      </c>
      <c r="O1929" s="108" t="str">
        <f t="shared" si="916"/>
        <v/>
      </c>
      <c r="P1929" s="102" t="str">
        <f t="shared" si="917"/>
        <v/>
      </c>
      <c r="Q1929" s="102" t="str">
        <f t="shared" si="918"/>
        <v/>
      </c>
      <c r="R1929" s="120" t="str">
        <f t="shared" si="919"/>
        <v/>
      </c>
      <c r="S1929" s="54" t="str">
        <f t="shared" si="920"/>
        <v/>
      </c>
      <c r="T1929" s="5" t="str">
        <f t="shared" si="921"/>
        <v/>
      </c>
      <c r="U1929" s="152" t="str">
        <f t="shared" si="904"/>
        <v/>
      </c>
      <c r="V1929" s="152" t="str">
        <f t="shared" si="905"/>
        <v/>
      </c>
      <c r="W1929" s="153" t="str">
        <f t="shared" si="906"/>
        <v/>
      </c>
      <c r="X1929" s="153" t="str">
        <f t="shared" si="907"/>
        <v/>
      </c>
      <c r="Y1929" s="153" t="str">
        <f t="shared" si="908"/>
        <v/>
      </c>
      <c r="Z1929" s="153" t="str">
        <f t="shared" si="909"/>
        <v/>
      </c>
      <c r="AA1929" s="152" t="str">
        <f t="shared" si="910"/>
        <v/>
      </c>
      <c r="AB1929" s="152" t="str">
        <f t="shared" si="911"/>
        <v/>
      </c>
      <c r="AC1929" s="154" t="str">
        <f t="shared" si="922"/>
        <v/>
      </c>
      <c r="AD1929" s="154" t="str">
        <f t="shared" si="923"/>
        <v/>
      </c>
      <c r="AE1929" s="3" t="str">
        <f t="shared" si="924"/>
        <v/>
      </c>
      <c r="AF1929" s="3" t="str">
        <f t="shared" si="925"/>
        <v/>
      </c>
      <c r="AG1929" s="3" t="str">
        <f t="shared" si="926"/>
        <v/>
      </c>
      <c r="AH1929" s="4" t="str">
        <f t="shared" si="927"/>
        <v/>
      </c>
      <c r="AI1929" s="75" t="str">
        <f t="shared" si="928"/>
        <v/>
      </c>
      <c r="AJ1929" s="75" t="str">
        <f t="shared" si="929"/>
        <v/>
      </c>
    </row>
    <row r="1930" spans="1:36" ht="14.25">
      <c r="A1930" s="41" t="str">
        <f t="shared" si="912"/>
        <v/>
      </c>
      <c r="B1930" s="150" t="str">
        <f>IF(ISNUMBER(A1930),INDEX('MetaTrader Import'!$H$13:$J$5893,TRUNC(((A1930-$A$39+1)-1)/3)+1,MOD((A1930-$A$39+1)-1,3)+1),"")</f>
        <v/>
      </c>
      <c r="C1930" s="43" t="str">
        <f t="shared" si="913"/>
        <v/>
      </c>
      <c r="D1930" s="43" t="str">
        <f t="shared" ca="1" si="903"/>
        <v/>
      </c>
      <c r="E1930" s="43" t="str">
        <f t="shared" si="914"/>
        <v/>
      </c>
      <c r="F1930" s="43" t="str">
        <f t="shared" si="915"/>
        <v/>
      </c>
      <c r="G1930" s="43" t="str">
        <f>IF(A1930&lt;&gt;"",IF(A1930&lt;Data!$G$11*0.25,$C$13/$G$32,IF(A1930&gt;Data!$G$11*0.25,$C$13,$C$13*10)),"")</f>
        <v/>
      </c>
      <c r="H1930" s="43" t="str">
        <f>IF(A1930&lt;&gt;"",IF(Data!$G$9="constant",$C$13,IF(Data!$G$9="squeeze",G1930,F1930)),"")</f>
        <v/>
      </c>
      <c r="I1930" s="38" t="str">
        <f ca="1">IF(ISNUMBER(A1930),NORMINV(RAND(),0,IF(AND(Data!$G$9="squeeze",A1930&lt;Data!$G$11*0.25),$H$32,1)*$C$30*$C$13)*($C$14*$C$12),"")</f>
        <v/>
      </c>
      <c r="J1930" s="42" t="str">
        <f ca="1">IFERROR(IF(Data!$C$6="Real",B1930,I1930+J1929+($C$14*$C$12)*(NORMINV(RAND(),$C$15,CHOOSE($G$13,$C$13,F1930,G1930)))),"")</f>
        <v/>
      </c>
      <c r="K1930" s="88" t="str">
        <f>IF(ISNUMBER(A1930), IF($G$16="fixed",$G$17,MIN(H1930*Data!$C$7*$C$16*0.5,$C$17*Data!$C$7))*$C$12,"")</f>
        <v/>
      </c>
      <c r="L1930" s="42" t="str">
        <f t="shared" ca="1" si="930"/>
        <v/>
      </c>
      <c r="M1930" s="44" t="str">
        <f t="shared" ca="1" si="931"/>
        <v/>
      </c>
      <c r="N1930" s="44" t="str">
        <f t="shared" ca="1" si="932"/>
        <v/>
      </c>
      <c r="O1930" s="108" t="str">
        <f t="shared" si="916"/>
        <v/>
      </c>
      <c r="P1930" s="102" t="str">
        <f t="shared" si="917"/>
        <v/>
      </c>
      <c r="Q1930" s="102" t="str">
        <f t="shared" si="918"/>
        <v/>
      </c>
      <c r="R1930" s="120" t="str">
        <f t="shared" si="919"/>
        <v/>
      </c>
      <c r="S1930" s="54" t="str">
        <f t="shared" si="920"/>
        <v/>
      </c>
      <c r="T1930" s="5" t="str">
        <f t="shared" si="921"/>
        <v/>
      </c>
      <c r="U1930" s="152" t="str">
        <f t="shared" si="904"/>
        <v/>
      </c>
      <c r="V1930" s="152" t="str">
        <f t="shared" si="905"/>
        <v/>
      </c>
      <c r="W1930" s="153" t="str">
        <f t="shared" si="906"/>
        <v/>
      </c>
      <c r="X1930" s="153" t="str">
        <f t="shared" si="907"/>
        <v/>
      </c>
      <c r="Y1930" s="153" t="str">
        <f t="shared" si="908"/>
        <v/>
      </c>
      <c r="Z1930" s="153" t="str">
        <f t="shared" si="909"/>
        <v/>
      </c>
      <c r="AA1930" s="152" t="str">
        <f t="shared" si="910"/>
        <v/>
      </c>
      <c r="AB1930" s="152" t="str">
        <f t="shared" si="911"/>
        <v/>
      </c>
      <c r="AC1930" s="154" t="str">
        <f t="shared" si="922"/>
        <v/>
      </c>
      <c r="AD1930" s="154" t="str">
        <f t="shared" si="923"/>
        <v/>
      </c>
      <c r="AE1930" s="3" t="str">
        <f t="shared" si="924"/>
        <v/>
      </c>
      <c r="AF1930" s="3" t="str">
        <f t="shared" si="925"/>
        <v/>
      </c>
      <c r="AG1930" s="3" t="str">
        <f t="shared" si="926"/>
        <v/>
      </c>
      <c r="AH1930" s="4" t="str">
        <f t="shared" si="927"/>
        <v/>
      </c>
      <c r="AI1930" s="75" t="str">
        <f t="shared" si="928"/>
        <v/>
      </c>
      <c r="AJ1930" s="75" t="str">
        <f t="shared" si="929"/>
        <v/>
      </c>
    </row>
    <row r="1931" spans="1:36" ht="14.25">
      <c r="A1931" s="41" t="str">
        <f t="shared" si="912"/>
        <v/>
      </c>
      <c r="B1931" s="150" t="str">
        <f>IF(ISNUMBER(A1931),INDEX('MetaTrader Import'!$H$13:$J$5893,TRUNC(((A1931-$A$39+1)-1)/3)+1,MOD((A1931-$A$39+1)-1,3)+1),"")</f>
        <v/>
      </c>
      <c r="C1931" s="43" t="str">
        <f t="shared" si="913"/>
        <v/>
      </c>
      <c r="D1931" s="43" t="str">
        <f t="shared" ca="1" si="903"/>
        <v/>
      </c>
      <c r="E1931" s="43" t="str">
        <f t="shared" si="914"/>
        <v/>
      </c>
      <c r="F1931" s="43" t="str">
        <f t="shared" si="915"/>
        <v/>
      </c>
      <c r="G1931" s="43" t="str">
        <f>IF(A1931&lt;&gt;"",IF(A1931&lt;Data!$G$11*0.25,$C$13/$G$32,IF(A1931&gt;Data!$G$11*0.25,$C$13,$C$13*10)),"")</f>
        <v/>
      </c>
      <c r="H1931" s="43" t="str">
        <f>IF(A1931&lt;&gt;"",IF(Data!$G$9="constant",$C$13,IF(Data!$G$9="squeeze",G1931,F1931)),"")</f>
        <v/>
      </c>
      <c r="I1931" s="38" t="str">
        <f ca="1">IF(ISNUMBER(A1931),NORMINV(RAND(),0,IF(AND(Data!$G$9="squeeze",A1931&lt;Data!$G$11*0.25),$H$32,1)*$C$30*$C$13)*($C$14*$C$12),"")</f>
        <v/>
      </c>
      <c r="J1931" s="42" t="str">
        <f ca="1">IFERROR(IF(Data!$C$6="Real",B1931,I1931+J1930+($C$14*$C$12)*(NORMINV(RAND(),$C$15,CHOOSE($G$13,$C$13,F1931,G1931)))),"")</f>
        <v/>
      </c>
      <c r="K1931" s="88" t="str">
        <f>IF(ISNUMBER(A1931), IF($G$16="fixed",$G$17,MIN(H1931*Data!$C$7*$C$16*0.5,$C$17*Data!$C$7))*$C$12,"")</f>
        <v/>
      </c>
      <c r="L1931" s="42" t="str">
        <f t="shared" ca="1" si="930"/>
        <v/>
      </c>
      <c r="M1931" s="44" t="str">
        <f t="shared" ca="1" si="931"/>
        <v/>
      </c>
      <c r="N1931" s="44" t="str">
        <f t="shared" ca="1" si="932"/>
        <v/>
      </c>
      <c r="O1931" s="108" t="str">
        <f t="shared" si="916"/>
        <v/>
      </c>
      <c r="P1931" s="102" t="str">
        <f t="shared" si="917"/>
        <v/>
      </c>
      <c r="Q1931" s="102" t="str">
        <f t="shared" si="918"/>
        <v/>
      </c>
      <c r="R1931" s="120" t="str">
        <f t="shared" si="919"/>
        <v/>
      </c>
      <c r="S1931" s="54" t="str">
        <f t="shared" si="920"/>
        <v/>
      </c>
      <c r="T1931" s="5" t="str">
        <f t="shared" si="921"/>
        <v/>
      </c>
      <c r="U1931" s="152" t="str">
        <f t="shared" si="904"/>
        <v/>
      </c>
      <c r="V1931" s="152" t="str">
        <f t="shared" si="905"/>
        <v/>
      </c>
      <c r="W1931" s="153" t="str">
        <f t="shared" si="906"/>
        <v/>
      </c>
      <c r="X1931" s="153" t="str">
        <f t="shared" si="907"/>
        <v/>
      </c>
      <c r="Y1931" s="153" t="str">
        <f t="shared" si="908"/>
        <v/>
      </c>
      <c r="Z1931" s="153" t="str">
        <f t="shared" si="909"/>
        <v/>
      </c>
      <c r="AA1931" s="152" t="str">
        <f t="shared" si="910"/>
        <v/>
      </c>
      <c r="AB1931" s="152" t="str">
        <f t="shared" si="911"/>
        <v/>
      </c>
      <c r="AC1931" s="154" t="str">
        <f t="shared" si="922"/>
        <v/>
      </c>
      <c r="AD1931" s="154" t="str">
        <f t="shared" si="923"/>
        <v/>
      </c>
      <c r="AE1931" s="3" t="str">
        <f t="shared" si="924"/>
        <v/>
      </c>
      <c r="AF1931" s="3" t="str">
        <f t="shared" si="925"/>
        <v/>
      </c>
      <c r="AG1931" s="3" t="str">
        <f t="shared" si="926"/>
        <v/>
      </c>
      <c r="AH1931" s="4" t="str">
        <f t="shared" si="927"/>
        <v/>
      </c>
      <c r="AI1931" s="75" t="str">
        <f t="shared" si="928"/>
        <v/>
      </c>
      <c r="AJ1931" s="75" t="str">
        <f t="shared" si="929"/>
        <v/>
      </c>
    </row>
    <row r="1932" spans="1:36" ht="14.25">
      <c r="A1932" s="41" t="str">
        <f t="shared" si="912"/>
        <v/>
      </c>
      <c r="B1932" s="150" t="str">
        <f>IF(ISNUMBER(A1932),INDEX('MetaTrader Import'!$H$13:$J$5893,TRUNC(((A1932-$A$39+1)-1)/3)+1,MOD((A1932-$A$39+1)-1,3)+1),"")</f>
        <v/>
      </c>
      <c r="C1932" s="43" t="str">
        <f t="shared" si="913"/>
        <v/>
      </c>
      <c r="D1932" s="43" t="str">
        <f t="shared" ca="1" si="903"/>
        <v/>
      </c>
      <c r="E1932" s="43" t="str">
        <f t="shared" si="914"/>
        <v/>
      </c>
      <c r="F1932" s="43" t="str">
        <f t="shared" si="915"/>
        <v/>
      </c>
      <c r="G1932" s="43" t="str">
        <f>IF(A1932&lt;&gt;"",IF(A1932&lt;Data!$G$11*0.25,$C$13/$G$32,IF(A1932&gt;Data!$G$11*0.25,$C$13,$C$13*10)),"")</f>
        <v/>
      </c>
      <c r="H1932" s="43" t="str">
        <f>IF(A1932&lt;&gt;"",IF(Data!$G$9="constant",$C$13,IF(Data!$G$9="squeeze",G1932,F1932)),"")</f>
        <v/>
      </c>
      <c r="I1932" s="38" t="str">
        <f ca="1">IF(ISNUMBER(A1932),NORMINV(RAND(),0,IF(AND(Data!$G$9="squeeze",A1932&lt;Data!$G$11*0.25),$H$32,1)*$C$30*$C$13)*($C$14*$C$12),"")</f>
        <v/>
      </c>
      <c r="J1932" s="42" t="str">
        <f ca="1">IFERROR(IF(Data!$C$6="Real",B1932,I1932+J1931+($C$14*$C$12)*(NORMINV(RAND(),$C$15,CHOOSE($G$13,$C$13,F1932,G1932)))),"")</f>
        <v/>
      </c>
      <c r="K1932" s="88" t="str">
        <f>IF(ISNUMBER(A1932), IF($G$16="fixed",$G$17,MIN(H1932*Data!$C$7*$C$16*0.5,$C$17*Data!$C$7))*$C$12,"")</f>
        <v/>
      </c>
      <c r="L1932" s="42" t="str">
        <f t="shared" ca="1" si="930"/>
        <v/>
      </c>
      <c r="M1932" s="44" t="str">
        <f t="shared" ca="1" si="931"/>
        <v/>
      </c>
      <c r="N1932" s="44" t="str">
        <f t="shared" ca="1" si="932"/>
        <v/>
      </c>
      <c r="O1932" s="108" t="str">
        <f t="shared" si="916"/>
        <v/>
      </c>
      <c r="P1932" s="102" t="str">
        <f t="shared" si="917"/>
        <v/>
      </c>
      <c r="Q1932" s="102" t="str">
        <f t="shared" si="918"/>
        <v/>
      </c>
      <c r="R1932" s="120" t="str">
        <f t="shared" si="919"/>
        <v/>
      </c>
      <c r="S1932" s="54" t="str">
        <f t="shared" si="920"/>
        <v/>
      </c>
      <c r="T1932" s="5" t="str">
        <f t="shared" si="921"/>
        <v/>
      </c>
      <c r="U1932" s="152" t="str">
        <f t="shared" si="904"/>
        <v/>
      </c>
      <c r="V1932" s="152" t="str">
        <f t="shared" si="905"/>
        <v/>
      </c>
      <c r="W1932" s="153" t="str">
        <f t="shared" si="906"/>
        <v/>
      </c>
      <c r="X1932" s="153" t="str">
        <f t="shared" si="907"/>
        <v/>
      </c>
      <c r="Y1932" s="153" t="str">
        <f t="shared" si="908"/>
        <v/>
      </c>
      <c r="Z1932" s="153" t="str">
        <f t="shared" si="909"/>
        <v/>
      </c>
      <c r="AA1932" s="152" t="str">
        <f t="shared" si="910"/>
        <v/>
      </c>
      <c r="AB1932" s="152" t="str">
        <f t="shared" si="911"/>
        <v/>
      </c>
      <c r="AC1932" s="154" t="str">
        <f t="shared" si="922"/>
        <v/>
      </c>
      <c r="AD1932" s="154" t="str">
        <f t="shared" si="923"/>
        <v/>
      </c>
      <c r="AE1932" s="3" t="str">
        <f t="shared" si="924"/>
        <v/>
      </c>
      <c r="AF1932" s="3" t="str">
        <f t="shared" si="925"/>
        <v/>
      </c>
      <c r="AG1932" s="3" t="str">
        <f t="shared" si="926"/>
        <v/>
      </c>
      <c r="AH1932" s="4" t="str">
        <f t="shared" si="927"/>
        <v/>
      </c>
      <c r="AI1932" s="75" t="str">
        <f t="shared" si="928"/>
        <v/>
      </c>
      <c r="AJ1932" s="75" t="str">
        <f t="shared" si="929"/>
        <v/>
      </c>
    </row>
    <row r="1933" spans="1:36" ht="14.25">
      <c r="A1933" s="41" t="str">
        <f t="shared" si="912"/>
        <v/>
      </c>
      <c r="B1933" s="150" t="str">
        <f>IF(ISNUMBER(A1933),INDEX('MetaTrader Import'!$H$13:$J$5893,TRUNC(((A1933-$A$39+1)-1)/3)+1,MOD((A1933-$A$39+1)-1,3)+1),"")</f>
        <v/>
      </c>
      <c r="C1933" s="43" t="str">
        <f t="shared" si="913"/>
        <v/>
      </c>
      <c r="D1933" s="43" t="str">
        <f t="shared" ca="1" si="903"/>
        <v/>
      </c>
      <c r="E1933" s="43" t="str">
        <f t="shared" si="914"/>
        <v/>
      </c>
      <c r="F1933" s="43" t="str">
        <f t="shared" si="915"/>
        <v/>
      </c>
      <c r="G1933" s="43" t="str">
        <f>IF(A1933&lt;&gt;"",IF(A1933&lt;Data!$G$11*0.25,$C$13/$G$32,IF(A1933&gt;Data!$G$11*0.25,$C$13,$C$13*10)),"")</f>
        <v/>
      </c>
      <c r="H1933" s="43" t="str">
        <f>IF(A1933&lt;&gt;"",IF(Data!$G$9="constant",$C$13,IF(Data!$G$9="squeeze",G1933,F1933)),"")</f>
        <v/>
      </c>
      <c r="I1933" s="38" t="str">
        <f ca="1">IF(ISNUMBER(A1933),NORMINV(RAND(),0,IF(AND(Data!$G$9="squeeze",A1933&lt;Data!$G$11*0.25),$H$32,1)*$C$30*$C$13)*($C$14*$C$12),"")</f>
        <v/>
      </c>
      <c r="J1933" s="42" t="str">
        <f ca="1">IFERROR(IF(Data!$C$6="Real",B1933,I1933+J1932+($C$14*$C$12)*(NORMINV(RAND(),$C$15,CHOOSE($G$13,$C$13,F1933,G1933)))),"")</f>
        <v/>
      </c>
      <c r="K1933" s="88" t="str">
        <f>IF(ISNUMBER(A1933), IF($G$16="fixed",$G$17,MIN(H1933*Data!$C$7*$C$16*0.5,$C$17*Data!$C$7))*$C$12,"")</f>
        <v/>
      </c>
      <c r="L1933" s="42" t="str">
        <f t="shared" ca="1" si="930"/>
        <v/>
      </c>
      <c r="M1933" s="44" t="str">
        <f t="shared" ca="1" si="931"/>
        <v/>
      </c>
      <c r="N1933" s="44" t="str">
        <f t="shared" ca="1" si="932"/>
        <v/>
      </c>
      <c r="O1933" s="108" t="str">
        <f t="shared" si="916"/>
        <v/>
      </c>
      <c r="P1933" s="102" t="str">
        <f t="shared" si="917"/>
        <v/>
      </c>
      <c r="Q1933" s="102" t="str">
        <f t="shared" si="918"/>
        <v/>
      </c>
      <c r="R1933" s="120" t="str">
        <f t="shared" si="919"/>
        <v/>
      </c>
      <c r="S1933" s="54" t="str">
        <f t="shared" si="920"/>
        <v/>
      </c>
      <c r="T1933" s="5" t="str">
        <f t="shared" si="921"/>
        <v/>
      </c>
      <c r="U1933" s="152" t="str">
        <f t="shared" si="904"/>
        <v/>
      </c>
      <c r="V1933" s="152" t="str">
        <f t="shared" si="905"/>
        <v/>
      </c>
      <c r="W1933" s="153" t="str">
        <f t="shared" si="906"/>
        <v/>
      </c>
      <c r="X1933" s="153" t="str">
        <f t="shared" si="907"/>
        <v/>
      </c>
      <c r="Y1933" s="153" t="str">
        <f t="shared" si="908"/>
        <v/>
      </c>
      <c r="Z1933" s="153" t="str">
        <f t="shared" si="909"/>
        <v/>
      </c>
      <c r="AA1933" s="152" t="str">
        <f t="shared" si="910"/>
        <v/>
      </c>
      <c r="AB1933" s="152" t="str">
        <f t="shared" si="911"/>
        <v/>
      </c>
      <c r="AC1933" s="154" t="str">
        <f t="shared" si="922"/>
        <v/>
      </c>
      <c r="AD1933" s="154" t="str">
        <f t="shared" si="923"/>
        <v/>
      </c>
      <c r="AE1933" s="3" t="str">
        <f t="shared" si="924"/>
        <v/>
      </c>
      <c r="AF1933" s="3" t="str">
        <f t="shared" si="925"/>
        <v/>
      </c>
      <c r="AG1933" s="3" t="str">
        <f t="shared" si="926"/>
        <v/>
      </c>
      <c r="AH1933" s="4" t="str">
        <f t="shared" si="927"/>
        <v/>
      </c>
      <c r="AI1933" s="75" t="str">
        <f t="shared" si="928"/>
        <v/>
      </c>
      <c r="AJ1933" s="75" t="str">
        <f t="shared" si="929"/>
        <v/>
      </c>
    </row>
    <row r="1934" spans="1:36" ht="14.25">
      <c r="A1934" s="41" t="str">
        <f t="shared" si="912"/>
        <v/>
      </c>
      <c r="B1934" s="150" t="str">
        <f>IF(ISNUMBER(A1934),INDEX('MetaTrader Import'!$H$13:$J$5893,TRUNC(((A1934-$A$39+1)-1)/3)+1,MOD((A1934-$A$39+1)-1,3)+1),"")</f>
        <v/>
      </c>
      <c r="C1934" s="43" t="str">
        <f t="shared" si="913"/>
        <v/>
      </c>
      <c r="D1934" s="43" t="str">
        <f t="shared" ca="1" si="903"/>
        <v/>
      </c>
      <c r="E1934" s="43" t="str">
        <f t="shared" si="914"/>
        <v/>
      </c>
      <c r="F1934" s="43" t="str">
        <f t="shared" si="915"/>
        <v/>
      </c>
      <c r="G1934" s="43" t="str">
        <f>IF(A1934&lt;&gt;"",IF(A1934&lt;Data!$G$11*0.25,$C$13/$G$32,IF(A1934&gt;Data!$G$11*0.25,$C$13,$C$13*10)),"")</f>
        <v/>
      </c>
      <c r="H1934" s="43" t="str">
        <f>IF(A1934&lt;&gt;"",IF(Data!$G$9="constant",$C$13,IF(Data!$G$9="squeeze",G1934,F1934)),"")</f>
        <v/>
      </c>
      <c r="I1934" s="38" t="str">
        <f ca="1">IF(ISNUMBER(A1934),NORMINV(RAND(),0,IF(AND(Data!$G$9="squeeze",A1934&lt;Data!$G$11*0.25),$H$32,1)*$C$30*$C$13)*($C$14*$C$12),"")</f>
        <v/>
      </c>
      <c r="J1934" s="42" t="str">
        <f ca="1">IFERROR(IF(Data!$C$6="Real",B1934,I1934+J1933+($C$14*$C$12)*(NORMINV(RAND(),$C$15,CHOOSE($G$13,$C$13,F1934,G1934)))),"")</f>
        <v/>
      </c>
      <c r="K1934" s="88" t="str">
        <f>IF(ISNUMBER(A1934), IF($G$16="fixed",$G$17,MIN(H1934*Data!$C$7*$C$16*0.5,$C$17*Data!$C$7))*$C$12,"")</f>
        <v/>
      </c>
      <c r="L1934" s="42" t="str">
        <f t="shared" ca="1" si="930"/>
        <v/>
      </c>
      <c r="M1934" s="44" t="str">
        <f t="shared" ca="1" si="931"/>
        <v/>
      </c>
      <c r="N1934" s="44" t="str">
        <f t="shared" ca="1" si="932"/>
        <v/>
      </c>
      <c r="O1934" s="108" t="str">
        <f t="shared" si="916"/>
        <v/>
      </c>
      <c r="P1934" s="102" t="str">
        <f t="shared" si="917"/>
        <v/>
      </c>
      <c r="Q1934" s="102" t="str">
        <f t="shared" si="918"/>
        <v/>
      </c>
      <c r="R1934" s="120" t="str">
        <f t="shared" si="919"/>
        <v/>
      </c>
      <c r="S1934" s="54" t="str">
        <f t="shared" si="920"/>
        <v/>
      </c>
      <c r="T1934" s="5" t="str">
        <f t="shared" si="921"/>
        <v/>
      </c>
      <c r="U1934" s="152" t="str">
        <f t="shared" si="904"/>
        <v/>
      </c>
      <c r="V1934" s="152" t="str">
        <f t="shared" si="905"/>
        <v/>
      </c>
      <c r="W1934" s="153" t="str">
        <f t="shared" si="906"/>
        <v/>
      </c>
      <c r="X1934" s="153" t="str">
        <f t="shared" si="907"/>
        <v/>
      </c>
      <c r="Y1934" s="153" t="str">
        <f t="shared" si="908"/>
        <v/>
      </c>
      <c r="Z1934" s="153" t="str">
        <f t="shared" si="909"/>
        <v/>
      </c>
      <c r="AA1934" s="152" t="str">
        <f t="shared" si="910"/>
        <v/>
      </c>
      <c r="AB1934" s="152" t="str">
        <f t="shared" si="911"/>
        <v/>
      </c>
      <c r="AC1934" s="154" t="str">
        <f t="shared" si="922"/>
        <v/>
      </c>
      <c r="AD1934" s="154" t="str">
        <f t="shared" si="923"/>
        <v/>
      </c>
      <c r="AE1934" s="3" t="str">
        <f t="shared" si="924"/>
        <v/>
      </c>
      <c r="AF1934" s="3" t="str">
        <f t="shared" si="925"/>
        <v/>
      </c>
      <c r="AG1934" s="3" t="str">
        <f t="shared" si="926"/>
        <v/>
      </c>
      <c r="AH1934" s="4" t="str">
        <f t="shared" si="927"/>
        <v/>
      </c>
      <c r="AI1934" s="75" t="str">
        <f t="shared" si="928"/>
        <v/>
      </c>
      <c r="AJ1934" s="75" t="str">
        <f t="shared" si="929"/>
        <v/>
      </c>
    </row>
    <row r="1935" spans="1:36" ht="14.25">
      <c r="A1935" s="41" t="str">
        <f t="shared" si="912"/>
        <v/>
      </c>
      <c r="B1935" s="150" t="str">
        <f>IF(ISNUMBER(A1935),INDEX('MetaTrader Import'!$H$13:$J$5893,TRUNC(((A1935-$A$39+1)-1)/3)+1,MOD((A1935-$A$39+1)-1,3)+1),"")</f>
        <v/>
      </c>
      <c r="C1935" s="43" t="str">
        <f t="shared" si="913"/>
        <v/>
      </c>
      <c r="D1935" s="43" t="str">
        <f t="shared" ca="1" si="903"/>
        <v/>
      </c>
      <c r="E1935" s="43" t="str">
        <f t="shared" si="914"/>
        <v/>
      </c>
      <c r="F1935" s="43" t="str">
        <f t="shared" si="915"/>
        <v/>
      </c>
      <c r="G1935" s="43" t="str">
        <f>IF(A1935&lt;&gt;"",IF(A1935&lt;Data!$G$11*0.25,$C$13/$G$32,IF(A1935&gt;Data!$G$11*0.25,$C$13,$C$13*10)),"")</f>
        <v/>
      </c>
      <c r="H1935" s="43" t="str">
        <f>IF(A1935&lt;&gt;"",IF(Data!$G$9="constant",$C$13,IF(Data!$G$9="squeeze",G1935,F1935)),"")</f>
        <v/>
      </c>
      <c r="I1935" s="38" t="str">
        <f ca="1">IF(ISNUMBER(A1935),NORMINV(RAND(),0,IF(AND(Data!$G$9="squeeze",A1935&lt;Data!$G$11*0.25),$H$32,1)*$C$30*$C$13)*($C$14*$C$12),"")</f>
        <v/>
      </c>
      <c r="J1935" s="42" t="str">
        <f ca="1">IFERROR(IF(Data!$C$6="Real",B1935,I1935+J1934+($C$14*$C$12)*(NORMINV(RAND(),$C$15,CHOOSE($G$13,$C$13,F1935,G1935)))),"")</f>
        <v/>
      </c>
      <c r="K1935" s="88" t="str">
        <f>IF(ISNUMBER(A1935), IF($G$16="fixed",$G$17,MIN(H1935*Data!$C$7*$C$16*0.5,$C$17*Data!$C$7))*$C$12,"")</f>
        <v/>
      </c>
      <c r="L1935" s="42" t="str">
        <f t="shared" ca="1" si="930"/>
        <v/>
      </c>
      <c r="M1935" s="44" t="str">
        <f t="shared" ca="1" si="931"/>
        <v/>
      </c>
      <c r="N1935" s="44" t="str">
        <f t="shared" ca="1" si="932"/>
        <v/>
      </c>
      <c r="O1935" s="108" t="str">
        <f t="shared" si="916"/>
        <v/>
      </c>
      <c r="P1935" s="102" t="str">
        <f t="shared" si="917"/>
        <v/>
      </c>
      <c r="Q1935" s="102" t="str">
        <f t="shared" si="918"/>
        <v/>
      </c>
      <c r="R1935" s="120" t="str">
        <f t="shared" si="919"/>
        <v/>
      </c>
      <c r="S1935" s="54" t="str">
        <f t="shared" si="920"/>
        <v/>
      </c>
      <c r="T1935" s="5" t="str">
        <f t="shared" si="921"/>
        <v/>
      </c>
      <c r="U1935" s="152" t="str">
        <f t="shared" si="904"/>
        <v/>
      </c>
      <c r="V1935" s="152" t="str">
        <f t="shared" si="905"/>
        <v/>
      </c>
      <c r="W1935" s="153" t="str">
        <f t="shared" si="906"/>
        <v/>
      </c>
      <c r="X1935" s="153" t="str">
        <f t="shared" si="907"/>
        <v/>
      </c>
      <c r="Y1935" s="153" t="str">
        <f t="shared" si="908"/>
        <v/>
      </c>
      <c r="Z1935" s="153" t="str">
        <f t="shared" si="909"/>
        <v/>
      </c>
      <c r="AA1935" s="152" t="str">
        <f t="shared" si="910"/>
        <v/>
      </c>
      <c r="AB1935" s="152" t="str">
        <f t="shared" si="911"/>
        <v/>
      </c>
      <c r="AC1935" s="154" t="str">
        <f t="shared" si="922"/>
        <v/>
      </c>
      <c r="AD1935" s="154" t="str">
        <f t="shared" si="923"/>
        <v/>
      </c>
      <c r="AE1935" s="3" t="str">
        <f t="shared" si="924"/>
        <v/>
      </c>
      <c r="AF1935" s="3" t="str">
        <f t="shared" si="925"/>
        <v/>
      </c>
      <c r="AG1935" s="3" t="str">
        <f t="shared" si="926"/>
        <v/>
      </c>
      <c r="AH1935" s="4" t="str">
        <f t="shared" si="927"/>
        <v/>
      </c>
      <c r="AI1935" s="75" t="str">
        <f t="shared" si="928"/>
        <v/>
      </c>
      <c r="AJ1935" s="75" t="str">
        <f t="shared" si="929"/>
        <v/>
      </c>
    </row>
    <row r="1936" spans="1:36" ht="14.25">
      <c r="A1936" s="41" t="str">
        <f t="shared" si="912"/>
        <v/>
      </c>
      <c r="B1936" s="150" t="str">
        <f>IF(ISNUMBER(A1936),INDEX('MetaTrader Import'!$H$13:$J$5893,TRUNC(((A1936-$A$39+1)-1)/3)+1,MOD((A1936-$A$39+1)-1,3)+1),"")</f>
        <v/>
      </c>
      <c r="C1936" s="43" t="str">
        <f t="shared" si="913"/>
        <v/>
      </c>
      <c r="D1936" s="43" t="str">
        <f t="shared" ca="1" si="903"/>
        <v/>
      </c>
      <c r="E1936" s="43" t="str">
        <f t="shared" si="914"/>
        <v/>
      </c>
      <c r="F1936" s="43" t="str">
        <f t="shared" si="915"/>
        <v/>
      </c>
      <c r="G1936" s="43" t="str">
        <f>IF(A1936&lt;&gt;"",IF(A1936&lt;Data!$G$11*0.25,$C$13/$G$32,IF(A1936&gt;Data!$G$11*0.25,$C$13,$C$13*10)),"")</f>
        <v/>
      </c>
      <c r="H1936" s="43" t="str">
        <f>IF(A1936&lt;&gt;"",IF(Data!$G$9="constant",$C$13,IF(Data!$G$9="squeeze",G1936,F1936)),"")</f>
        <v/>
      </c>
      <c r="I1936" s="38" t="str">
        <f ca="1">IF(ISNUMBER(A1936),NORMINV(RAND(),0,IF(AND(Data!$G$9="squeeze",A1936&lt;Data!$G$11*0.25),$H$32,1)*$C$30*$C$13)*($C$14*$C$12),"")</f>
        <v/>
      </c>
      <c r="J1936" s="42" t="str">
        <f ca="1">IFERROR(IF(Data!$C$6="Real",B1936,I1936+J1935+($C$14*$C$12)*(NORMINV(RAND(),$C$15,CHOOSE($G$13,$C$13,F1936,G1936)))),"")</f>
        <v/>
      </c>
      <c r="K1936" s="88" t="str">
        <f>IF(ISNUMBER(A1936), IF($G$16="fixed",$G$17,MIN(H1936*Data!$C$7*$C$16*0.5,$C$17*Data!$C$7))*$C$12,"")</f>
        <v/>
      </c>
      <c r="L1936" s="42" t="str">
        <f t="shared" ca="1" si="930"/>
        <v/>
      </c>
      <c r="M1936" s="44" t="str">
        <f t="shared" ca="1" si="931"/>
        <v/>
      </c>
      <c r="N1936" s="44" t="str">
        <f t="shared" ca="1" si="932"/>
        <v/>
      </c>
      <c r="O1936" s="108" t="str">
        <f t="shared" si="916"/>
        <v/>
      </c>
      <c r="P1936" s="102" t="str">
        <f t="shared" si="917"/>
        <v/>
      </c>
      <c r="Q1936" s="102" t="str">
        <f t="shared" si="918"/>
        <v/>
      </c>
      <c r="R1936" s="120" t="str">
        <f t="shared" si="919"/>
        <v/>
      </c>
      <c r="S1936" s="54" t="str">
        <f t="shared" si="920"/>
        <v/>
      </c>
      <c r="T1936" s="5" t="str">
        <f t="shared" si="921"/>
        <v/>
      </c>
      <c r="U1936" s="152" t="str">
        <f t="shared" si="904"/>
        <v/>
      </c>
      <c r="V1936" s="152" t="str">
        <f t="shared" si="905"/>
        <v/>
      </c>
      <c r="W1936" s="153" t="str">
        <f t="shared" si="906"/>
        <v/>
      </c>
      <c r="X1936" s="153" t="str">
        <f t="shared" si="907"/>
        <v/>
      </c>
      <c r="Y1936" s="153" t="str">
        <f t="shared" si="908"/>
        <v/>
      </c>
      <c r="Z1936" s="153" t="str">
        <f t="shared" si="909"/>
        <v/>
      </c>
      <c r="AA1936" s="152" t="str">
        <f t="shared" si="910"/>
        <v/>
      </c>
      <c r="AB1936" s="152" t="str">
        <f t="shared" si="911"/>
        <v/>
      </c>
      <c r="AC1936" s="154" t="str">
        <f t="shared" si="922"/>
        <v/>
      </c>
      <c r="AD1936" s="154" t="str">
        <f t="shared" si="923"/>
        <v/>
      </c>
      <c r="AE1936" s="3" t="str">
        <f t="shared" si="924"/>
        <v/>
      </c>
      <c r="AF1936" s="3" t="str">
        <f t="shared" si="925"/>
        <v/>
      </c>
      <c r="AG1936" s="3" t="str">
        <f t="shared" si="926"/>
        <v/>
      </c>
      <c r="AH1936" s="4" t="str">
        <f t="shared" si="927"/>
        <v/>
      </c>
      <c r="AI1936" s="75" t="str">
        <f t="shared" si="928"/>
        <v/>
      </c>
      <c r="AJ1936" s="75" t="str">
        <f t="shared" si="929"/>
        <v/>
      </c>
    </row>
    <row r="1937" spans="1:36" ht="14.25">
      <c r="A1937" s="41" t="str">
        <f t="shared" si="912"/>
        <v/>
      </c>
      <c r="B1937" s="150" t="str">
        <f>IF(ISNUMBER(A1937),INDEX('MetaTrader Import'!$H$13:$J$5893,TRUNC(((A1937-$A$39+1)-1)/3)+1,MOD((A1937-$A$39+1)-1,3)+1),"")</f>
        <v/>
      </c>
      <c r="C1937" s="43" t="str">
        <f t="shared" si="913"/>
        <v/>
      </c>
      <c r="D1937" s="43" t="str">
        <f t="shared" ca="1" si="903"/>
        <v/>
      </c>
      <c r="E1937" s="43" t="str">
        <f t="shared" si="914"/>
        <v/>
      </c>
      <c r="F1937" s="43" t="str">
        <f t="shared" si="915"/>
        <v/>
      </c>
      <c r="G1937" s="43" t="str">
        <f>IF(A1937&lt;&gt;"",IF(A1937&lt;Data!$G$11*0.25,$C$13/$G$32,IF(A1937&gt;Data!$G$11*0.25,$C$13,$C$13*10)),"")</f>
        <v/>
      </c>
      <c r="H1937" s="43" t="str">
        <f>IF(A1937&lt;&gt;"",IF(Data!$G$9="constant",$C$13,IF(Data!$G$9="squeeze",G1937,F1937)),"")</f>
        <v/>
      </c>
      <c r="I1937" s="38" t="str">
        <f ca="1">IF(ISNUMBER(A1937),NORMINV(RAND(),0,IF(AND(Data!$G$9="squeeze",A1937&lt;Data!$G$11*0.25),$H$32,1)*$C$30*$C$13)*($C$14*$C$12),"")</f>
        <v/>
      </c>
      <c r="J1937" s="42" t="str">
        <f ca="1">IFERROR(IF(Data!$C$6="Real",B1937,I1937+J1936+($C$14*$C$12)*(NORMINV(RAND(),$C$15,CHOOSE($G$13,$C$13,F1937,G1937)))),"")</f>
        <v/>
      </c>
      <c r="K1937" s="88" t="str">
        <f>IF(ISNUMBER(A1937), IF($G$16="fixed",$G$17,MIN(H1937*Data!$C$7*$C$16*0.5,$C$17*Data!$C$7))*$C$12,"")</f>
        <v/>
      </c>
      <c r="L1937" s="42" t="str">
        <f t="shared" ca="1" si="930"/>
        <v/>
      </c>
      <c r="M1937" s="44" t="str">
        <f t="shared" ca="1" si="931"/>
        <v/>
      </c>
      <c r="N1937" s="44" t="str">
        <f t="shared" ca="1" si="932"/>
        <v/>
      </c>
      <c r="O1937" s="108" t="str">
        <f t="shared" si="916"/>
        <v/>
      </c>
      <c r="P1937" s="102" t="str">
        <f t="shared" si="917"/>
        <v/>
      </c>
      <c r="Q1937" s="102" t="str">
        <f t="shared" si="918"/>
        <v/>
      </c>
      <c r="R1937" s="120" t="str">
        <f t="shared" si="919"/>
        <v/>
      </c>
      <c r="S1937" s="54" t="str">
        <f t="shared" si="920"/>
        <v/>
      </c>
      <c r="T1937" s="5" t="str">
        <f t="shared" si="921"/>
        <v/>
      </c>
      <c r="U1937" s="152" t="str">
        <f t="shared" si="904"/>
        <v/>
      </c>
      <c r="V1937" s="152" t="str">
        <f t="shared" si="905"/>
        <v/>
      </c>
      <c r="W1937" s="153" t="str">
        <f t="shared" si="906"/>
        <v/>
      </c>
      <c r="X1937" s="153" t="str">
        <f t="shared" si="907"/>
        <v/>
      </c>
      <c r="Y1937" s="153" t="str">
        <f t="shared" si="908"/>
        <v/>
      </c>
      <c r="Z1937" s="153" t="str">
        <f t="shared" si="909"/>
        <v/>
      </c>
      <c r="AA1937" s="152" t="str">
        <f t="shared" si="910"/>
        <v/>
      </c>
      <c r="AB1937" s="152" t="str">
        <f t="shared" si="911"/>
        <v/>
      </c>
      <c r="AC1937" s="154" t="str">
        <f t="shared" si="922"/>
        <v/>
      </c>
      <c r="AD1937" s="154" t="str">
        <f t="shared" si="923"/>
        <v/>
      </c>
      <c r="AE1937" s="3" t="str">
        <f t="shared" si="924"/>
        <v/>
      </c>
      <c r="AF1937" s="3" t="str">
        <f t="shared" si="925"/>
        <v/>
      </c>
      <c r="AG1937" s="3" t="str">
        <f t="shared" si="926"/>
        <v/>
      </c>
      <c r="AH1937" s="4" t="str">
        <f t="shared" si="927"/>
        <v/>
      </c>
      <c r="AI1937" s="75" t="str">
        <f t="shared" si="928"/>
        <v/>
      </c>
      <c r="AJ1937" s="75" t="str">
        <f t="shared" si="929"/>
        <v/>
      </c>
    </row>
    <row r="1938" spans="1:36" ht="14.25">
      <c r="A1938" s="41" t="str">
        <f t="shared" si="912"/>
        <v/>
      </c>
      <c r="B1938" s="150" t="str">
        <f>IF(ISNUMBER(A1938),INDEX('MetaTrader Import'!$H$13:$J$5893,TRUNC(((A1938-$A$39+1)-1)/3)+1,MOD((A1938-$A$39+1)-1,3)+1),"")</f>
        <v/>
      </c>
      <c r="C1938" s="43" t="str">
        <f t="shared" si="913"/>
        <v/>
      </c>
      <c r="D1938" s="43" t="str">
        <f t="shared" ca="1" si="903"/>
        <v/>
      </c>
      <c r="E1938" s="43" t="str">
        <f t="shared" si="914"/>
        <v/>
      </c>
      <c r="F1938" s="43" t="str">
        <f t="shared" si="915"/>
        <v/>
      </c>
      <c r="G1938" s="43" t="str">
        <f>IF(A1938&lt;&gt;"",IF(A1938&lt;Data!$G$11*0.25,$C$13/$G$32,IF(A1938&gt;Data!$G$11*0.25,$C$13,$C$13*10)),"")</f>
        <v/>
      </c>
      <c r="H1938" s="43" t="str">
        <f>IF(A1938&lt;&gt;"",IF(Data!$G$9="constant",$C$13,IF(Data!$G$9="squeeze",G1938,F1938)),"")</f>
        <v/>
      </c>
      <c r="I1938" s="38" t="str">
        <f ca="1">IF(ISNUMBER(A1938),NORMINV(RAND(),0,IF(AND(Data!$G$9="squeeze",A1938&lt;Data!$G$11*0.25),$H$32,1)*$C$30*$C$13)*($C$14*$C$12),"")</f>
        <v/>
      </c>
      <c r="J1938" s="42" t="str">
        <f ca="1">IFERROR(IF(Data!$C$6="Real",B1938,I1938+J1937+($C$14*$C$12)*(NORMINV(RAND(),$C$15,CHOOSE($G$13,$C$13,F1938,G1938)))),"")</f>
        <v/>
      </c>
      <c r="K1938" s="88" t="str">
        <f>IF(ISNUMBER(A1938), IF($G$16="fixed",$G$17,MIN(H1938*Data!$C$7*$C$16*0.5,$C$17*Data!$C$7))*$C$12,"")</f>
        <v/>
      </c>
      <c r="L1938" s="42" t="str">
        <f t="shared" ca="1" si="930"/>
        <v/>
      </c>
      <c r="M1938" s="44" t="str">
        <f t="shared" ca="1" si="931"/>
        <v/>
      </c>
      <c r="N1938" s="44" t="str">
        <f t="shared" ca="1" si="932"/>
        <v/>
      </c>
      <c r="O1938" s="108" t="str">
        <f t="shared" si="916"/>
        <v/>
      </c>
      <c r="P1938" s="102" t="str">
        <f t="shared" si="917"/>
        <v/>
      </c>
      <c r="Q1938" s="102" t="str">
        <f t="shared" si="918"/>
        <v/>
      </c>
      <c r="R1938" s="120" t="str">
        <f t="shared" si="919"/>
        <v/>
      </c>
      <c r="S1938" s="54" t="str">
        <f t="shared" si="920"/>
        <v/>
      </c>
      <c r="T1938" s="5" t="str">
        <f t="shared" si="921"/>
        <v/>
      </c>
      <c r="U1938" s="152" t="str">
        <f t="shared" si="904"/>
        <v/>
      </c>
      <c r="V1938" s="152" t="str">
        <f t="shared" si="905"/>
        <v/>
      </c>
      <c r="W1938" s="153" t="str">
        <f t="shared" si="906"/>
        <v/>
      </c>
      <c r="X1938" s="153" t="str">
        <f t="shared" si="907"/>
        <v/>
      </c>
      <c r="Y1938" s="153" t="str">
        <f t="shared" si="908"/>
        <v/>
      </c>
      <c r="Z1938" s="153" t="str">
        <f t="shared" si="909"/>
        <v/>
      </c>
      <c r="AA1938" s="152" t="str">
        <f t="shared" si="910"/>
        <v/>
      </c>
      <c r="AB1938" s="152" t="str">
        <f t="shared" si="911"/>
        <v/>
      </c>
      <c r="AC1938" s="154" t="str">
        <f t="shared" si="922"/>
        <v/>
      </c>
      <c r="AD1938" s="154" t="str">
        <f t="shared" si="923"/>
        <v/>
      </c>
      <c r="AE1938" s="3" t="str">
        <f t="shared" si="924"/>
        <v/>
      </c>
      <c r="AF1938" s="3" t="str">
        <f t="shared" si="925"/>
        <v/>
      </c>
      <c r="AG1938" s="3" t="str">
        <f t="shared" si="926"/>
        <v/>
      </c>
      <c r="AH1938" s="4" t="str">
        <f t="shared" si="927"/>
        <v/>
      </c>
      <c r="AI1938" s="75" t="str">
        <f t="shared" si="928"/>
        <v/>
      </c>
      <c r="AJ1938" s="75" t="str">
        <f t="shared" si="929"/>
        <v/>
      </c>
    </row>
    <row r="1939" spans="1:36" ht="14.25">
      <c r="A1939" s="41" t="str">
        <f t="shared" si="912"/>
        <v/>
      </c>
      <c r="B1939" s="150" t="str">
        <f>IF(ISNUMBER(A1939),INDEX('MetaTrader Import'!$H$13:$J$5893,TRUNC(((A1939-$A$39+1)-1)/3)+1,MOD((A1939-$A$39+1)-1,3)+1),"")</f>
        <v/>
      </c>
      <c r="C1939" s="43" t="str">
        <f t="shared" si="913"/>
        <v/>
      </c>
      <c r="D1939" s="43" t="str">
        <f t="shared" ca="1" si="903"/>
        <v/>
      </c>
      <c r="E1939" s="43" t="str">
        <f t="shared" si="914"/>
        <v/>
      </c>
      <c r="F1939" s="43" t="str">
        <f t="shared" si="915"/>
        <v/>
      </c>
      <c r="G1939" s="43" t="str">
        <f>IF(A1939&lt;&gt;"",IF(A1939&lt;Data!$G$11*0.25,$C$13/$G$32,IF(A1939&gt;Data!$G$11*0.25,$C$13,$C$13*10)),"")</f>
        <v/>
      </c>
      <c r="H1939" s="43" t="str">
        <f>IF(A1939&lt;&gt;"",IF(Data!$G$9="constant",$C$13,IF(Data!$G$9="squeeze",G1939,F1939)),"")</f>
        <v/>
      </c>
      <c r="I1939" s="38" t="str">
        <f ca="1">IF(ISNUMBER(A1939),NORMINV(RAND(),0,IF(AND(Data!$G$9="squeeze",A1939&lt;Data!$G$11*0.25),$H$32,1)*$C$30*$C$13)*($C$14*$C$12),"")</f>
        <v/>
      </c>
      <c r="J1939" s="42" t="str">
        <f ca="1">IFERROR(IF(Data!$C$6="Real",B1939,I1939+J1938+($C$14*$C$12)*(NORMINV(RAND(),$C$15,CHOOSE($G$13,$C$13,F1939,G1939)))),"")</f>
        <v/>
      </c>
      <c r="K1939" s="88" t="str">
        <f>IF(ISNUMBER(A1939), IF($G$16="fixed",$G$17,MIN(H1939*Data!$C$7*$C$16*0.5,$C$17*Data!$C$7))*$C$12,"")</f>
        <v/>
      </c>
      <c r="L1939" s="42" t="str">
        <f t="shared" ca="1" si="930"/>
        <v/>
      </c>
      <c r="M1939" s="44" t="str">
        <f t="shared" ca="1" si="931"/>
        <v/>
      </c>
      <c r="N1939" s="44" t="str">
        <f t="shared" ca="1" si="932"/>
        <v/>
      </c>
      <c r="O1939" s="108" t="str">
        <f t="shared" si="916"/>
        <v/>
      </c>
      <c r="P1939" s="102" t="str">
        <f t="shared" si="917"/>
        <v/>
      </c>
      <c r="Q1939" s="102" t="str">
        <f t="shared" si="918"/>
        <v/>
      </c>
      <c r="R1939" s="120" t="str">
        <f t="shared" si="919"/>
        <v/>
      </c>
      <c r="S1939" s="54" t="str">
        <f t="shared" si="920"/>
        <v/>
      </c>
      <c r="T1939" s="5" t="str">
        <f t="shared" si="921"/>
        <v/>
      </c>
      <c r="U1939" s="152" t="str">
        <f t="shared" si="904"/>
        <v/>
      </c>
      <c r="V1939" s="152" t="str">
        <f t="shared" si="905"/>
        <v/>
      </c>
      <c r="W1939" s="153" t="str">
        <f t="shared" si="906"/>
        <v/>
      </c>
      <c r="X1939" s="153" t="str">
        <f t="shared" si="907"/>
        <v/>
      </c>
      <c r="Y1939" s="153" t="str">
        <f t="shared" si="908"/>
        <v/>
      </c>
      <c r="Z1939" s="153" t="str">
        <f t="shared" si="909"/>
        <v/>
      </c>
      <c r="AA1939" s="152" t="str">
        <f t="shared" si="910"/>
        <v/>
      </c>
      <c r="AB1939" s="152" t="str">
        <f t="shared" si="911"/>
        <v/>
      </c>
      <c r="AC1939" s="154" t="str">
        <f t="shared" si="922"/>
        <v/>
      </c>
      <c r="AD1939" s="154" t="str">
        <f t="shared" si="923"/>
        <v/>
      </c>
      <c r="AE1939" s="3" t="str">
        <f t="shared" si="924"/>
        <v/>
      </c>
      <c r="AF1939" s="3" t="str">
        <f t="shared" si="925"/>
        <v/>
      </c>
      <c r="AG1939" s="3" t="str">
        <f t="shared" si="926"/>
        <v/>
      </c>
      <c r="AH1939" s="4" t="str">
        <f t="shared" si="927"/>
        <v/>
      </c>
      <c r="AI1939" s="75" t="str">
        <f t="shared" si="928"/>
        <v/>
      </c>
      <c r="AJ1939" s="75" t="str">
        <f t="shared" si="929"/>
        <v/>
      </c>
    </row>
    <row r="1940" spans="1:36" ht="14.25">
      <c r="A1940" s="41" t="str">
        <f t="shared" si="912"/>
        <v/>
      </c>
      <c r="B1940" s="150" t="str">
        <f>IF(ISNUMBER(A1940),INDEX('MetaTrader Import'!$H$13:$J$5893,TRUNC(((A1940-$A$39+1)-1)/3)+1,MOD((A1940-$A$39+1)-1,3)+1),"")</f>
        <v/>
      </c>
      <c r="C1940" s="43" t="str">
        <f t="shared" si="913"/>
        <v/>
      </c>
      <c r="D1940" s="43" t="str">
        <f t="shared" ca="1" si="903"/>
        <v/>
      </c>
      <c r="E1940" s="43" t="str">
        <f t="shared" si="914"/>
        <v/>
      </c>
      <c r="F1940" s="43" t="str">
        <f t="shared" si="915"/>
        <v/>
      </c>
      <c r="G1940" s="43" t="str">
        <f>IF(A1940&lt;&gt;"",IF(A1940&lt;Data!$G$11*0.25,$C$13/$G$32,IF(A1940&gt;Data!$G$11*0.25,$C$13,$C$13*10)),"")</f>
        <v/>
      </c>
      <c r="H1940" s="43" t="str">
        <f>IF(A1940&lt;&gt;"",IF(Data!$G$9="constant",$C$13,IF(Data!$G$9="squeeze",G1940,F1940)),"")</f>
        <v/>
      </c>
      <c r="I1940" s="38" t="str">
        <f ca="1">IF(ISNUMBER(A1940),NORMINV(RAND(),0,IF(AND(Data!$G$9="squeeze",A1940&lt;Data!$G$11*0.25),$H$32,1)*$C$30*$C$13)*($C$14*$C$12),"")</f>
        <v/>
      </c>
      <c r="J1940" s="42" t="str">
        <f ca="1">IFERROR(IF(Data!$C$6="Real",B1940,I1940+J1939+($C$14*$C$12)*(NORMINV(RAND(),$C$15,CHOOSE($G$13,$C$13,F1940,G1940)))),"")</f>
        <v/>
      </c>
      <c r="K1940" s="88" t="str">
        <f>IF(ISNUMBER(A1940), IF($G$16="fixed",$G$17,MIN(H1940*Data!$C$7*$C$16*0.5,$C$17*Data!$C$7))*$C$12,"")</f>
        <v/>
      </c>
      <c r="L1940" s="42" t="str">
        <f t="shared" ca="1" si="930"/>
        <v/>
      </c>
      <c r="M1940" s="44" t="str">
        <f t="shared" ca="1" si="931"/>
        <v/>
      </c>
      <c r="N1940" s="44" t="str">
        <f t="shared" ca="1" si="932"/>
        <v/>
      </c>
      <c r="O1940" s="108" t="str">
        <f t="shared" si="916"/>
        <v/>
      </c>
      <c r="P1940" s="102" t="str">
        <f t="shared" si="917"/>
        <v/>
      </c>
      <c r="Q1940" s="102" t="str">
        <f t="shared" si="918"/>
        <v/>
      </c>
      <c r="R1940" s="120" t="str">
        <f t="shared" si="919"/>
        <v/>
      </c>
      <c r="S1940" s="54" t="str">
        <f t="shared" si="920"/>
        <v/>
      </c>
      <c r="T1940" s="5" t="str">
        <f t="shared" si="921"/>
        <v/>
      </c>
      <c r="U1940" s="152" t="str">
        <f t="shared" si="904"/>
        <v/>
      </c>
      <c r="V1940" s="152" t="str">
        <f t="shared" si="905"/>
        <v/>
      </c>
      <c r="W1940" s="153" t="str">
        <f t="shared" si="906"/>
        <v/>
      </c>
      <c r="X1940" s="153" t="str">
        <f t="shared" si="907"/>
        <v/>
      </c>
      <c r="Y1940" s="153" t="str">
        <f t="shared" si="908"/>
        <v/>
      </c>
      <c r="Z1940" s="153" t="str">
        <f t="shared" si="909"/>
        <v/>
      </c>
      <c r="AA1940" s="152" t="str">
        <f t="shared" si="910"/>
        <v/>
      </c>
      <c r="AB1940" s="152" t="str">
        <f t="shared" si="911"/>
        <v/>
      </c>
      <c r="AC1940" s="154" t="str">
        <f t="shared" si="922"/>
        <v/>
      </c>
      <c r="AD1940" s="154" t="str">
        <f t="shared" si="923"/>
        <v/>
      </c>
      <c r="AE1940" s="3" t="str">
        <f t="shared" si="924"/>
        <v/>
      </c>
      <c r="AF1940" s="3" t="str">
        <f t="shared" si="925"/>
        <v/>
      </c>
      <c r="AG1940" s="3" t="str">
        <f t="shared" si="926"/>
        <v/>
      </c>
      <c r="AH1940" s="4" t="str">
        <f t="shared" si="927"/>
        <v/>
      </c>
      <c r="AI1940" s="75" t="str">
        <f t="shared" si="928"/>
        <v/>
      </c>
      <c r="AJ1940" s="75" t="str">
        <f t="shared" si="929"/>
        <v/>
      </c>
    </row>
    <row r="1941" spans="1:36" ht="14.25">
      <c r="A1941" s="41" t="str">
        <f t="shared" si="912"/>
        <v/>
      </c>
      <c r="B1941" s="150" t="str">
        <f>IF(ISNUMBER(A1941),INDEX('MetaTrader Import'!$H$13:$J$5893,TRUNC(((A1941-$A$39+1)-1)/3)+1,MOD((A1941-$A$39+1)-1,3)+1),"")</f>
        <v/>
      </c>
      <c r="C1941" s="43" t="str">
        <f t="shared" si="913"/>
        <v/>
      </c>
      <c r="D1941" s="43" t="str">
        <f t="shared" ca="1" si="903"/>
        <v/>
      </c>
      <c r="E1941" s="43" t="str">
        <f t="shared" si="914"/>
        <v/>
      </c>
      <c r="F1941" s="43" t="str">
        <f t="shared" si="915"/>
        <v/>
      </c>
      <c r="G1941" s="43" t="str">
        <f>IF(A1941&lt;&gt;"",IF(A1941&lt;Data!$G$11*0.25,$C$13/$G$32,IF(A1941&gt;Data!$G$11*0.25,$C$13,$C$13*10)),"")</f>
        <v/>
      </c>
      <c r="H1941" s="43" t="str">
        <f>IF(A1941&lt;&gt;"",IF(Data!$G$9="constant",$C$13,IF(Data!$G$9="squeeze",G1941,F1941)),"")</f>
        <v/>
      </c>
      <c r="I1941" s="38" t="str">
        <f ca="1">IF(ISNUMBER(A1941),NORMINV(RAND(),0,IF(AND(Data!$G$9="squeeze",A1941&lt;Data!$G$11*0.25),$H$32,1)*$C$30*$C$13)*($C$14*$C$12),"")</f>
        <v/>
      </c>
      <c r="J1941" s="42" t="str">
        <f ca="1">IFERROR(IF(Data!$C$6="Real",B1941,I1941+J1940+($C$14*$C$12)*(NORMINV(RAND(),$C$15,CHOOSE($G$13,$C$13,F1941,G1941)))),"")</f>
        <v/>
      </c>
      <c r="K1941" s="88" t="str">
        <f>IF(ISNUMBER(A1941), IF($G$16="fixed",$G$17,MIN(H1941*Data!$C$7*$C$16*0.5,$C$17*Data!$C$7))*$C$12,"")</f>
        <v/>
      </c>
      <c r="L1941" s="42" t="str">
        <f t="shared" ca="1" si="930"/>
        <v/>
      </c>
      <c r="M1941" s="44" t="str">
        <f t="shared" ca="1" si="931"/>
        <v/>
      </c>
      <c r="N1941" s="44" t="str">
        <f t="shared" ca="1" si="932"/>
        <v/>
      </c>
      <c r="O1941" s="108" t="str">
        <f t="shared" si="916"/>
        <v/>
      </c>
      <c r="P1941" s="102" t="str">
        <f t="shared" si="917"/>
        <v/>
      </c>
      <c r="Q1941" s="102" t="str">
        <f t="shared" si="918"/>
        <v/>
      </c>
      <c r="R1941" s="120" t="str">
        <f t="shared" si="919"/>
        <v/>
      </c>
      <c r="S1941" s="54" t="str">
        <f t="shared" si="920"/>
        <v/>
      </c>
      <c r="T1941" s="5" t="str">
        <f t="shared" si="921"/>
        <v/>
      </c>
      <c r="U1941" s="152" t="str">
        <f t="shared" si="904"/>
        <v/>
      </c>
      <c r="V1941" s="152" t="str">
        <f t="shared" si="905"/>
        <v/>
      </c>
      <c r="W1941" s="153" t="str">
        <f t="shared" si="906"/>
        <v/>
      </c>
      <c r="X1941" s="153" t="str">
        <f t="shared" si="907"/>
        <v/>
      </c>
      <c r="Y1941" s="153" t="str">
        <f t="shared" si="908"/>
        <v/>
      </c>
      <c r="Z1941" s="153" t="str">
        <f t="shared" si="909"/>
        <v/>
      </c>
      <c r="AA1941" s="152" t="str">
        <f t="shared" si="910"/>
        <v/>
      </c>
      <c r="AB1941" s="152" t="str">
        <f t="shared" si="911"/>
        <v/>
      </c>
      <c r="AC1941" s="154" t="str">
        <f t="shared" si="922"/>
        <v/>
      </c>
      <c r="AD1941" s="154" t="str">
        <f t="shared" si="923"/>
        <v/>
      </c>
      <c r="AE1941" s="3" t="str">
        <f t="shared" si="924"/>
        <v/>
      </c>
      <c r="AF1941" s="3" t="str">
        <f t="shared" si="925"/>
        <v/>
      </c>
      <c r="AG1941" s="3" t="str">
        <f t="shared" si="926"/>
        <v/>
      </c>
      <c r="AH1941" s="4" t="str">
        <f t="shared" si="927"/>
        <v/>
      </c>
      <c r="AI1941" s="75" t="str">
        <f t="shared" si="928"/>
        <v/>
      </c>
      <c r="AJ1941" s="75" t="str">
        <f t="shared" si="929"/>
        <v/>
      </c>
    </row>
    <row r="1942" spans="1:36" ht="14.25">
      <c r="A1942" s="41" t="str">
        <f t="shared" si="912"/>
        <v/>
      </c>
      <c r="B1942" s="150" t="str">
        <f>IF(ISNUMBER(A1942),INDEX('MetaTrader Import'!$H$13:$J$5893,TRUNC(((A1942-$A$39+1)-1)/3)+1,MOD((A1942-$A$39+1)-1,3)+1),"")</f>
        <v/>
      </c>
      <c r="C1942" s="43" t="str">
        <f t="shared" si="913"/>
        <v/>
      </c>
      <c r="D1942" s="43" t="str">
        <f t="shared" ca="1" si="903"/>
        <v/>
      </c>
      <c r="E1942" s="43" t="str">
        <f t="shared" si="914"/>
        <v/>
      </c>
      <c r="F1942" s="43" t="str">
        <f t="shared" si="915"/>
        <v/>
      </c>
      <c r="G1942" s="43" t="str">
        <f>IF(A1942&lt;&gt;"",IF(A1942&lt;Data!$G$11*0.25,$C$13/$G$32,IF(A1942&gt;Data!$G$11*0.25,$C$13,$C$13*10)),"")</f>
        <v/>
      </c>
      <c r="H1942" s="43" t="str">
        <f>IF(A1942&lt;&gt;"",IF(Data!$G$9="constant",$C$13,IF(Data!$G$9="squeeze",G1942,F1942)),"")</f>
        <v/>
      </c>
      <c r="I1942" s="38" t="str">
        <f ca="1">IF(ISNUMBER(A1942),NORMINV(RAND(),0,IF(AND(Data!$G$9="squeeze",A1942&lt;Data!$G$11*0.25),$H$32,1)*$C$30*$C$13)*($C$14*$C$12),"")</f>
        <v/>
      </c>
      <c r="J1942" s="42" t="str">
        <f ca="1">IFERROR(IF(Data!$C$6="Real",B1942,I1942+J1941+($C$14*$C$12)*(NORMINV(RAND(),$C$15,CHOOSE($G$13,$C$13,F1942,G1942)))),"")</f>
        <v/>
      </c>
      <c r="K1942" s="88" t="str">
        <f>IF(ISNUMBER(A1942), IF($G$16="fixed",$G$17,MIN(H1942*Data!$C$7*$C$16*0.5,$C$17*Data!$C$7))*$C$12,"")</f>
        <v/>
      </c>
      <c r="L1942" s="42" t="str">
        <f t="shared" ca="1" si="930"/>
        <v/>
      </c>
      <c r="M1942" s="44" t="str">
        <f t="shared" ca="1" si="931"/>
        <v/>
      </c>
      <c r="N1942" s="44" t="str">
        <f t="shared" ca="1" si="932"/>
        <v/>
      </c>
      <c r="O1942" s="108" t="str">
        <f t="shared" si="916"/>
        <v/>
      </c>
      <c r="P1942" s="102" t="str">
        <f t="shared" si="917"/>
        <v/>
      </c>
      <c r="Q1942" s="102" t="str">
        <f t="shared" si="918"/>
        <v/>
      </c>
      <c r="R1942" s="120" t="str">
        <f t="shared" si="919"/>
        <v/>
      </c>
      <c r="S1942" s="54" t="str">
        <f t="shared" si="920"/>
        <v/>
      </c>
      <c r="T1942" s="5" t="str">
        <f t="shared" si="921"/>
        <v/>
      </c>
      <c r="U1942" s="152" t="str">
        <f t="shared" si="904"/>
        <v/>
      </c>
      <c r="V1942" s="152" t="str">
        <f t="shared" si="905"/>
        <v/>
      </c>
      <c r="W1942" s="153" t="str">
        <f t="shared" si="906"/>
        <v/>
      </c>
      <c r="X1942" s="153" t="str">
        <f t="shared" si="907"/>
        <v/>
      </c>
      <c r="Y1942" s="153" t="str">
        <f t="shared" si="908"/>
        <v/>
      </c>
      <c r="Z1942" s="153" t="str">
        <f t="shared" si="909"/>
        <v/>
      </c>
      <c r="AA1942" s="152" t="str">
        <f t="shared" si="910"/>
        <v/>
      </c>
      <c r="AB1942" s="152" t="str">
        <f t="shared" si="911"/>
        <v/>
      </c>
      <c r="AC1942" s="154" t="str">
        <f t="shared" si="922"/>
        <v/>
      </c>
      <c r="AD1942" s="154" t="str">
        <f t="shared" si="923"/>
        <v/>
      </c>
      <c r="AE1942" s="3" t="str">
        <f t="shared" si="924"/>
        <v/>
      </c>
      <c r="AF1942" s="3" t="str">
        <f t="shared" si="925"/>
        <v/>
      </c>
      <c r="AG1942" s="3" t="str">
        <f t="shared" si="926"/>
        <v/>
      </c>
      <c r="AH1942" s="4" t="str">
        <f t="shared" si="927"/>
        <v/>
      </c>
      <c r="AI1942" s="75" t="str">
        <f t="shared" si="928"/>
        <v/>
      </c>
      <c r="AJ1942" s="75" t="str">
        <f t="shared" si="929"/>
        <v/>
      </c>
    </row>
    <row r="1943" spans="1:36" ht="14.25">
      <c r="A1943" s="41" t="str">
        <f t="shared" si="912"/>
        <v/>
      </c>
      <c r="B1943" s="150" t="str">
        <f>IF(ISNUMBER(A1943),INDEX('MetaTrader Import'!$H$13:$J$5893,TRUNC(((A1943-$A$39+1)-1)/3)+1,MOD((A1943-$A$39+1)-1,3)+1),"")</f>
        <v/>
      </c>
      <c r="C1943" s="43" t="str">
        <f t="shared" si="913"/>
        <v/>
      </c>
      <c r="D1943" s="43" t="str">
        <f t="shared" ca="1" si="903"/>
        <v/>
      </c>
      <c r="E1943" s="43" t="str">
        <f t="shared" si="914"/>
        <v/>
      </c>
      <c r="F1943" s="43" t="str">
        <f t="shared" si="915"/>
        <v/>
      </c>
      <c r="G1943" s="43" t="str">
        <f>IF(A1943&lt;&gt;"",IF(A1943&lt;Data!$G$11*0.25,$C$13/$G$32,IF(A1943&gt;Data!$G$11*0.25,$C$13,$C$13*10)),"")</f>
        <v/>
      </c>
      <c r="H1943" s="43" t="str">
        <f>IF(A1943&lt;&gt;"",IF(Data!$G$9="constant",$C$13,IF(Data!$G$9="squeeze",G1943,F1943)),"")</f>
        <v/>
      </c>
      <c r="I1943" s="38" t="str">
        <f ca="1">IF(ISNUMBER(A1943),NORMINV(RAND(),0,IF(AND(Data!$G$9="squeeze",A1943&lt;Data!$G$11*0.25),$H$32,1)*$C$30*$C$13)*($C$14*$C$12),"")</f>
        <v/>
      </c>
      <c r="J1943" s="42" t="str">
        <f ca="1">IFERROR(IF(Data!$C$6="Real",B1943,I1943+J1942+($C$14*$C$12)*(NORMINV(RAND(),$C$15,CHOOSE($G$13,$C$13,F1943,G1943)))),"")</f>
        <v/>
      </c>
      <c r="K1943" s="88" t="str">
        <f>IF(ISNUMBER(A1943), IF($G$16="fixed",$G$17,MIN(H1943*Data!$C$7*$C$16*0.5,$C$17*Data!$C$7))*$C$12,"")</f>
        <v/>
      </c>
      <c r="L1943" s="42" t="str">
        <f t="shared" ca="1" si="930"/>
        <v/>
      </c>
      <c r="M1943" s="44" t="str">
        <f t="shared" ca="1" si="931"/>
        <v/>
      </c>
      <c r="N1943" s="44" t="str">
        <f t="shared" ca="1" si="932"/>
        <v/>
      </c>
      <c r="O1943" s="108" t="str">
        <f t="shared" si="916"/>
        <v/>
      </c>
      <c r="P1943" s="102" t="str">
        <f t="shared" si="917"/>
        <v/>
      </c>
      <c r="Q1943" s="102" t="str">
        <f t="shared" si="918"/>
        <v/>
      </c>
      <c r="R1943" s="120" t="str">
        <f t="shared" si="919"/>
        <v/>
      </c>
      <c r="S1943" s="54" t="str">
        <f t="shared" si="920"/>
        <v/>
      </c>
      <c r="T1943" s="5" t="str">
        <f t="shared" si="921"/>
        <v/>
      </c>
      <c r="U1943" s="152" t="str">
        <f t="shared" si="904"/>
        <v/>
      </c>
      <c r="V1943" s="152" t="str">
        <f t="shared" si="905"/>
        <v/>
      </c>
      <c r="W1943" s="153" t="str">
        <f t="shared" si="906"/>
        <v/>
      </c>
      <c r="X1943" s="153" t="str">
        <f t="shared" si="907"/>
        <v/>
      </c>
      <c r="Y1943" s="153" t="str">
        <f t="shared" si="908"/>
        <v/>
      </c>
      <c r="Z1943" s="153" t="str">
        <f t="shared" si="909"/>
        <v/>
      </c>
      <c r="AA1943" s="152" t="str">
        <f t="shared" si="910"/>
        <v/>
      </c>
      <c r="AB1943" s="152" t="str">
        <f t="shared" si="911"/>
        <v/>
      </c>
      <c r="AC1943" s="154" t="str">
        <f t="shared" si="922"/>
        <v/>
      </c>
      <c r="AD1943" s="154" t="str">
        <f t="shared" si="923"/>
        <v/>
      </c>
      <c r="AE1943" s="3" t="str">
        <f t="shared" si="924"/>
        <v/>
      </c>
      <c r="AF1943" s="3" t="str">
        <f t="shared" si="925"/>
        <v/>
      </c>
      <c r="AG1943" s="3" t="str">
        <f t="shared" si="926"/>
        <v/>
      </c>
      <c r="AH1943" s="4" t="str">
        <f t="shared" si="927"/>
        <v/>
      </c>
      <c r="AI1943" s="75" t="str">
        <f t="shared" si="928"/>
        <v/>
      </c>
      <c r="AJ1943" s="75" t="str">
        <f t="shared" si="929"/>
        <v/>
      </c>
    </row>
    <row r="1944" spans="1:36" ht="14.25">
      <c r="A1944" s="41" t="str">
        <f t="shared" si="912"/>
        <v/>
      </c>
      <c r="B1944" s="150" t="str">
        <f>IF(ISNUMBER(A1944),INDEX('MetaTrader Import'!$H$13:$J$5893,TRUNC(((A1944-$A$39+1)-1)/3)+1,MOD((A1944-$A$39+1)-1,3)+1),"")</f>
        <v/>
      </c>
      <c r="C1944" s="43" t="str">
        <f t="shared" si="913"/>
        <v/>
      </c>
      <c r="D1944" s="43" t="str">
        <f t="shared" ca="1" si="903"/>
        <v/>
      </c>
      <c r="E1944" s="43" t="str">
        <f t="shared" si="914"/>
        <v/>
      </c>
      <c r="F1944" s="43" t="str">
        <f t="shared" si="915"/>
        <v/>
      </c>
      <c r="G1944" s="43" t="str">
        <f>IF(A1944&lt;&gt;"",IF(A1944&lt;Data!$G$11*0.25,$C$13/$G$32,IF(A1944&gt;Data!$G$11*0.25,$C$13,$C$13*10)),"")</f>
        <v/>
      </c>
      <c r="H1944" s="43" t="str">
        <f>IF(A1944&lt;&gt;"",IF(Data!$G$9="constant",$C$13,IF(Data!$G$9="squeeze",G1944,F1944)),"")</f>
        <v/>
      </c>
      <c r="I1944" s="38" t="str">
        <f ca="1">IF(ISNUMBER(A1944),NORMINV(RAND(),0,IF(AND(Data!$G$9="squeeze",A1944&lt;Data!$G$11*0.25),$H$32,1)*$C$30*$C$13)*($C$14*$C$12),"")</f>
        <v/>
      </c>
      <c r="J1944" s="42" t="str">
        <f ca="1">IFERROR(IF(Data!$C$6="Real",B1944,I1944+J1943+($C$14*$C$12)*(NORMINV(RAND(),$C$15,CHOOSE($G$13,$C$13,F1944,G1944)))),"")</f>
        <v/>
      </c>
      <c r="K1944" s="88" t="str">
        <f>IF(ISNUMBER(A1944), IF($G$16="fixed",$G$17,MIN(H1944*Data!$C$7*$C$16*0.5,$C$17*Data!$C$7))*$C$12,"")</f>
        <v/>
      </c>
      <c r="L1944" s="42" t="str">
        <f t="shared" ca="1" si="930"/>
        <v/>
      </c>
      <c r="M1944" s="44" t="str">
        <f t="shared" ca="1" si="931"/>
        <v/>
      </c>
      <c r="N1944" s="44" t="str">
        <f t="shared" ca="1" si="932"/>
        <v/>
      </c>
      <c r="O1944" s="108" t="str">
        <f t="shared" si="916"/>
        <v/>
      </c>
      <c r="P1944" s="102" t="str">
        <f t="shared" si="917"/>
        <v/>
      </c>
      <c r="Q1944" s="102" t="str">
        <f t="shared" si="918"/>
        <v/>
      </c>
      <c r="R1944" s="120" t="str">
        <f t="shared" si="919"/>
        <v/>
      </c>
      <c r="S1944" s="54" t="str">
        <f t="shared" si="920"/>
        <v/>
      </c>
      <c r="T1944" s="5" t="str">
        <f t="shared" si="921"/>
        <v/>
      </c>
      <c r="U1944" s="152" t="str">
        <f t="shared" si="904"/>
        <v/>
      </c>
      <c r="V1944" s="152" t="str">
        <f t="shared" si="905"/>
        <v/>
      </c>
      <c r="W1944" s="153" t="str">
        <f t="shared" si="906"/>
        <v/>
      </c>
      <c r="X1944" s="153" t="str">
        <f t="shared" si="907"/>
        <v/>
      </c>
      <c r="Y1944" s="153" t="str">
        <f t="shared" si="908"/>
        <v/>
      </c>
      <c r="Z1944" s="153" t="str">
        <f t="shared" si="909"/>
        <v/>
      </c>
      <c r="AA1944" s="152" t="str">
        <f t="shared" si="910"/>
        <v/>
      </c>
      <c r="AB1944" s="152" t="str">
        <f t="shared" si="911"/>
        <v/>
      </c>
      <c r="AC1944" s="154" t="str">
        <f t="shared" si="922"/>
        <v/>
      </c>
      <c r="AD1944" s="154" t="str">
        <f t="shared" si="923"/>
        <v/>
      </c>
      <c r="AE1944" s="3" t="str">
        <f t="shared" si="924"/>
        <v/>
      </c>
      <c r="AF1944" s="3" t="str">
        <f t="shared" si="925"/>
        <v/>
      </c>
      <c r="AG1944" s="3" t="str">
        <f t="shared" si="926"/>
        <v/>
      </c>
      <c r="AH1944" s="4" t="str">
        <f t="shared" si="927"/>
        <v/>
      </c>
      <c r="AI1944" s="75" t="str">
        <f t="shared" si="928"/>
        <v/>
      </c>
      <c r="AJ1944" s="75" t="str">
        <f t="shared" si="929"/>
        <v/>
      </c>
    </row>
    <row r="1945" spans="1:36" ht="14.25">
      <c r="A1945" s="41" t="str">
        <f t="shared" si="912"/>
        <v/>
      </c>
      <c r="B1945" s="150" t="str">
        <f>IF(ISNUMBER(A1945),INDEX('MetaTrader Import'!$H$13:$J$5893,TRUNC(((A1945-$A$39+1)-1)/3)+1,MOD((A1945-$A$39+1)-1,3)+1),"")</f>
        <v/>
      </c>
      <c r="C1945" s="43" t="str">
        <f t="shared" si="913"/>
        <v/>
      </c>
      <c r="D1945" s="43" t="str">
        <f t="shared" ca="1" si="903"/>
        <v/>
      </c>
      <c r="E1945" s="43" t="str">
        <f t="shared" si="914"/>
        <v/>
      </c>
      <c r="F1945" s="43" t="str">
        <f t="shared" si="915"/>
        <v/>
      </c>
      <c r="G1945" s="43" t="str">
        <f>IF(A1945&lt;&gt;"",IF(A1945&lt;Data!$G$11*0.25,$C$13/$G$32,IF(A1945&gt;Data!$G$11*0.25,$C$13,$C$13*10)),"")</f>
        <v/>
      </c>
      <c r="H1945" s="43" t="str">
        <f>IF(A1945&lt;&gt;"",IF(Data!$G$9="constant",$C$13,IF(Data!$G$9="squeeze",G1945,F1945)),"")</f>
        <v/>
      </c>
      <c r="I1945" s="38" t="str">
        <f ca="1">IF(ISNUMBER(A1945),NORMINV(RAND(),0,IF(AND(Data!$G$9="squeeze",A1945&lt;Data!$G$11*0.25),$H$32,1)*$C$30*$C$13)*($C$14*$C$12),"")</f>
        <v/>
      </c>
      <c r="J1945" s="42" t="str">
        <f ca="1">IFERROR(IF(Data!$C$6="Real",B1945,I1945+J1944+($C$14*$C$12)*(NORMINV(RAND(),$C$15,CHOOSE($G$13,$C$13,F1945,G1945)))),"")</f>
        <v/>
      </c>
      <c r="K1945" s="88" t="str">
        <f>IF(ISNUMBER(A1945), IF($G$16="fixed",$G$17,MIN(H1945*Data!$C$7*$C$16*0.5,$C$17*Data!$C$7))*$C$12,"")</f>
        <v/>
      </c>
      <c r="L1945" s="42" t="str">
        <f t="shared" ca="1" si="930"/>
        <v/>
      </c>
      <c r="M1945" s="44" t="str">
        <f t="shared" ca="1" si="931"/>
        <v/>
      </c>
      <c r="N1945" s="44" t="str">
        <f t="shared" ca="1" si="932"/>
        <v/>
      </c>
      <c r="O1945" s="108" t="str">
        <f t="shared" si="916"/>
        <v/>
      </c>
      <c r="P1945" s="102" t="str">
        <f t="shared" si="917"/>
        <v/>
      </c>
      <c r="Q1945" s="102" t="str">
        <f t="shared" si="918"/>
        <v/>
      </c>
      <c r="R1945" s="120" t="str">
        <f t="shared" si="919"/>
        <v/>
      </c>
      <c r="S1945" s="54" t="str">
        <f t="shared" si="920"/>
        <v/>
      </c>
      <c r="T1945" s="5" t="str">
        <f t="shared" si="921"/>
        <v/>
      </c>
      <c r="U1945" s="152" t="str">
        <f t="shared" si="904"/>
        <v/>
      </c>
      <c r="V1945" s="152" t="str">
        <f t="shared" si="905"/>
        <v/>
      </c>
      <c r="W1945" s="153" t="str">
        <f t="shared" si="906"/>
        <v/>
      </c>
      <c r="X1945" s="153" t="str">
        <f t="shared" si="907"/>
        <v/>
      </c>
      <c r="Y1945" s="153" t="str">
        <f t="shared" si="908"/>
        <v/>
      </c>
      <c r="Z1945" s="153" t="str">
        <f t="shared" si="909"/>
        <v/>
      </c>
      <c r="AA1945" s="152" t="str">
        <f t="shared" si="910"/>
        <v/>
      </c>
      <c r="AB1945" s="152" t="str">
        <f t="shared" si="911"/>
        <v/>
      </c>
      <c r="AC1945" s="154" t="str">
        <f t="shared" si="922"/>
        <v/>
      </c>
      <c r="AD1945" s="154" t="str">
        <f t="shared" si="923"/>
        <v/>
      </c>
      <c r="AE1945" s="3" t="str">
        <f t="shared" si="924"/>
        <v/>
      </c>
      <c r="AF1945" s="3" t="str">
        <f t="shared" si="925"/>
        <v/>
      </c>
      <c r="AG1945" s="3" t="str">
        <f t="shared" si="926"/>
        <v/>
      </c>
      <c r="AH1945" s="4" t="str">
        <f t="shared" si="927"/>
        <v/>
      </c>
      <c r="AI1945" s="75" t="str">
        <f t="shared" si="928"/>
        <v/>
      </c>
      <c r="AJ1945" s="75" t="str">
        <f t="shared" si="929"/>
        <v/>
      </c>
    </row>
    <row r="1946" spans="1:36" ht="14.25">
      <c r="A1946" s="41" t="str">
        <f t="shared" si="912"/>
        <v/>
      </c>
      <c r="B1946" s="150" t="str">
        <f>IF(ISNUMBER(A1946),INDEX('MetaTrader Import'!$H$13:$J$5893,TRUNC(((A1946-$A$39+1)-1)/3)+1,MOD((A1946-$A$39+1)-1,3)+1),"")</f>
        <v/>
      </c>
      <c r="C1946" s="43" t="str">
        <f t="shared" si="913"/>
        <v/>
      </c>
      <c r="D1946" s="43" t="str">
        <f t="shared" ca="1" si="903"/>
        <v/>
      </c>
      <c r="E1946" s="43" t="str">
        <f t="shared" si="914"/>
        <v/>
      </c>
      <c r="F1946" s="43" t="str">
        <f t="shared" si="915"/>
        <v/>
      </c>
      <c r="G1946" s="43" t="str">
        <f>IF(A1946&lt;&gt;"",IF(A1946&lt;Data!$G$11*0.25,$C$13/$G$32,IF(A1946&gt;Data!$G$11*0.25,$C$13,$C$13*10)),"")</f>
        <v/>
      </c>
      <c r="H1946" s="43" t="str">
        <f>IF(A1946&lt;&gt;"",IF(Data!$G$9="constant",$C$13,IF(Data!$G$9="squeeze",G1946,F1946)),"")</f>
        <v/>
      </c>
      <c r="I1946" s="38" t="str">
        <f ca="1">IF(ISNUMBER(A1946),NORMINV(RAND(),0,IF(AND(Data!$G$9="squeeze",A1946&lt;Data!$G$11*0.25),$H$32,1)*$C$30*$C$13)*($C$14*$C$12),"")</f>
        <v/>
      </c>
      <c r="J1946" s="42" t="str">
        <f ca="1">IFERROR(IF(Data!$C$6="Real",B1946,I1946+J1945+($C$14*$C$12)*(NORMINV(RAND(),$C$15,CHOOSE($G$13,$C$13,F1946,G1946)))),"")</f>
        <v/>
      </c>
      <c r="K1946" s="88" t="str">
        <f>IF(ISNUMBER(A1946), IF($G$16="fixed",$G$17,MIN(H1946*Data!$C$7*$C$16*0.5,$C$17*Data!$C$7))*$C$12,"")</f>
        <v/>
      </c>
      <c r="L1946" s="42" t="str">
        <f t="shared" ca="1" si="930"/>
        <v/>
      </c>
      <c r="M1946" s="44" t="str">
        <f t="shared" ca="1" si="931"/>
        <v/>
      </c>
      <c r="N1946" s="44" t="str">
        <f t="shared" ca="1" si="932"/>
        <v/>
      </c>
      <c r="O1946" s="108" t="str">
        <f t="shared" si="916"/>
        <v/>
      </c>
      <c r="P1946" s="102" t="str">
        <f t="shared" si="917"/>
        <v/>
      </c>
      <c r="Q1946" s="102" t="str">
        <f t="shared" si="918"/>
        <v/>
      </c>
      <c r="R1946" s="120" t="str">
        <f t="shared" si="919"/>
        <v/>
      </c>
      <c r="S1946" s="54" t="str">
        <f t="shared" si="920"/>
        <v/>
      </c>
      <c r="T1946" s="5" t="str">
        <f t="shared" si="921"/>
        <v/>
      </c>
      <c r="U1946" s="152" t="str">
        <f t="shared" si="904"/>
        <v/>
      </c>
      <c r="V1946" s="152" t="str">
        <f t="shared" si="905"/>
        <v/>
      </c>
      <c r="W1946" s="153" t="str">
        <f t="shared" si="906"/>
        <v/>
      </c>
      <c r="X1946" s="153" t="str">
        <f t="shared" si="907"/>
        <v/>
      </c>
      <c r="Y1946" s="153" t="str">
        <f t="shared" si="908"/>
        <v/>
      </c>
      <c r="Z1946" s="153" t="str">
        <f t="shared" si="909"/>
        <v/>
      </c>
      <c r="AA1946" s="152" t="str">
        <f t="shared" si="910"/>
        <v/>
      </c>
      <c r="AB1946" s="152" t="str">
        <f t="shared" si="911"/>
        <v/>
      </c>
      <c r="AC1946" s="154" t="str">
        <f t="shared" si="922"/>
        <v/>
      </c>
      <c r="AD1946" s="154" t="str">
        <f t="shared" si="923"/>
        <v/>
      </c>
      <c r="AE1946" s="3" t="str">
        <f t="shared" si="924"/>
        <v/>
      </c>
      <c r="AF1946" s="3" t="str">
        <f t="shared" si="925"/>
        <v/>
      </c>
      <c r="AG1946" s="3" t="str">
        <f t="shared" si="926"/>
        <v/>
      </c>
      <c r="AH1946" s="4" t="str">
        <f t="shared" si="927"/>
        <v/>
      </c>
      <c r="AI1946" s="75" t="str">
        <f t="shared" si="928"/>
        <v/>
      </c>
      <c r="AJ1946" s="75" t="str">
        <f t="shared" si="929"/>
        <v/>
      </c>
    </row>
    <row r="1947" spans="1:36" ht="14.25">
      <c r="A1947" s="41" t="str">
        <f t="shared" si="912"/>
        <v/>
      </c>
      <c r="B1947" s="150" t="str">
        <f>IF(ISNUMBER(A1947),INDEX('MetaTrader Import'!$H$13:$J$5893,TRUNC(((A1947-$A$39+1)-1)/3)+1,MOD((A1947-$A$39+1)-1,3)+1),"")</f>
        <v/>
      </c>
      <c r="C1947" s="43" t="str">
        <f t="shared" si="913"/>
        <v/>
      </c>
      <c r="D1947" s="43" t="str">
        <f t="shared" ca="1" si="903"/>
        <v/>
      </c>
      <c r="E1947" s="43" t="str">
        <f t="shared" si="914"/>
        <v/>
      </c>
      <c r="F1947" s="43" t="str">
        <f t="shared" si="915"/>
        <v/>
      </c>
      <c r="G1947" s="43" t="str">
        <f>IF(A1947&lt;&gt;"",IF(A1947&lt;Data!$G$11*0.25,$C$13/$G$32,IF(A1947&gt;Data!$G$11*0.25,$C$13,$C$13*10)),"")</f>
        <v/>
      </c>
      <c r="H1947" s="43" t="str">
        <f>IF(A1947&lt;&gt;"",IF(Data!$G$9="constant",$C$13,IF(Data!$G$9="squeeze",G1947,F1947)),"")</f>
        <v/>
      </c>
      <c r="I1947" s="38" t="str">
        <f ca="1">IF(ISNUMBER(A1947),NORMINV(RAND(),0,IF(AND(Data!$G$9="squeeze",A1947&lt;Data!$G$11*0.25),$H$32,1)*$C$30*$C$13)*($C$14*$C$12),"")</f>
        <v/>
      </c>
      <c r="J1947" s="42" t="str">
        <f ca="1">IFERROR(IF(Data!$C$6="Real",B1947,I1947+J1946+($C$14*$C$12)*(NORMINV(RAND(),$C$15,CHOOSE($G$13,$C$13,F1947,G1947)))),"")</f>
        <v/>
      </c>
      <c r="K1947" s="88" t="str">
        <f>IF(ISNUMBER(A1947), IF($G$16="fixed",$G$17,MIN(H1947*Data!$C$7*$C$16*0.5,$C$17*Data!$C$7))*$C$12,"")</f>
        <v/>
      </c>
      <c r="L1947" s="42" t="str">
        <f t="shared" ca="1" si="930"/>
        <v/>
      </c>
      <c r="M1947" s="44" t="str">
        <f t="shared" ca="1" si="931"/>
        <v/>
      </c>
      <c r="N1947" s="44" t="str">
        <f t="shared" ca="1" si="932"/>
        <v/>
      </c>
      <c r="O1947" s="108" t="str">
        <f t="shared" si="916"/>
        <v/>
      </c>
      <c r="P1947" s="102" t="str">
        <f t="shared" si="917"/>
        <v/>
      </c>
      <c r="Q1947" s="102" t="str">
        <f t="shared" si="918"/>
        <v/>
      </c>
      <c r="R1947" s="120" t="str">
        <f t="shared" si="919"/>
        <v/>
      </c>
      <c r="S1947" s="54" t="str">
        <f t="shared" si="920"/>
        <v/>
      </c>
      <c r="T1947" s="5" t="str">
        <f t="shared" si="921"/>
        <v/>
      </c>
      <c r="U1947" s="152" t="str">
        <f t="shared" si="904"/>
        <v/>
      </c>
      <c r="V1947" s="152" t="str">
        <f t="shared" si="905"/>
        <v/>
      </c>
      <c r="W1947" s="153" t="str">
        <f t="shared" si="906"/>
        <v/>
      </c>
      <c r="X1947" s="153" t="str">
        <f t="shared" si="907"/>
        <v/>
      </c>
      <c r="Y1947" s="153" t="str">
        <f t="shared" si="908"/>
        <v/>
      </c>
      <c r="Z1947" s="153" t="str">
        <f t="shared" si="909"/>
        <v/>
      </c>
      <c r="AA1947" s="152" t="str">
        <f t="shared" si="910"/>
        <v/>
      </c>
      <c r="AB1947" s="152" t="str">
        <f t="shared" si="911"/>
        <v/>
      </c>
      <c r="AC1947" s="154" t="str">
        <f t="shared" si="922"/>
        <v/>
      </c>
      <c r="AD1947" s="154" t="str">
        <f t="shared" si="923"/>
        <v/>
      </c>
      <c r="AE1947" s="3" t="str">
        <f t="shared" si="924"/>
        <v/>
      </c>
      <c r="AF1947" s="3" t="str">
        <f t="shared" si="925"/>
        <v/>
      </c>
      <c r="AG1947" s="3" t="str">
        <f t="shared" si="926"/>
        <v/>
      </c>
      <c r="AH1947" s="4" t="str">
        <f t="shared" si="927"/>
        <v/>
      </c>
      <c r="AI1947" s="75" t="str">
        <f t="shared" si="928"/>
        <v/>
      </c>
      <c r="AJ1947" s="75" t="str">
        <f t="shared" si="929"/>
        <v/>
      </c>
    </row>
    <row r="1948" spans="1:36" ht="14.25">
      <c r="A1948" s="41" t="str">
        <f t="shared" si="912"/>
        <v/>
      </c>
      <c r="B1948" s="150" t="str">
        <f>IF(ISNUMBER(A1948),INDEX('MetaTrader Import'!$H$13:$J$5893,TRUNC(((A1948-$A$39+1)-1)/3)+1,MOD((A1948-$A$39+1)-1,3)+1),"")</f>
        <v/>
      </c>
      <c r="C1948" s="43" t="str">
        <f t="shared" si="913"/>
        <v/>
      </c>
      <c r="D1948" s="43" t="str">
        <f t="shared" ca="1" si="903"/>
        <v/>
      </c>
      <c r="E1948" s="43" t="str">
        <f t="shared" si="914"/>
        <v/>
      </c>
      <c r="F1948" s="43" t="str">
        <f t="shared" si="915"/>
        <v/>
      </c>
      <c r="G1948" s="43" t="str">
        <f>IF(A1948&lt;&gt;"",IF(A1948&lt;Data!$G$11*0.25,$C$13/$G$32,IF(A1948&gt;Data!$G$11*0.25,$C$13,$C$13*10)),"")</f>
        <v/>
      </c>
      <c r="H1948" s="43" t="str">
        <f>IF(A1948&lt;&gt;"",IF(Data!$G$9="constant",$C$13,IF(Data!$G$9="squeeze",G1948,F1948)),"")</f>
        <v/>
      </c>
      <c r="I1948" s="38" t="str">
        <f ca="1">IF(ISNUMBER(A1948),NORMINV(RAND(),0,IF(AND(Data!$G$9="squeeze",A1948&lt;Data!$G$11*0.25),$H$32,1)*$C$30*$C$13)*($C$14*$C$12),"")</f>
        <v/>
      </c>
      <c r="J1948" s="42" t="str">
        <f ca="1">IFERROR(IF(Data!$C$6="Real",B1948,I1948+J1947+($C$14*$C$12)*(NORMINV(RAND(),$C$15,CHOOSE($G$13,$C$13,F1948,G1948)))),"")</f>
        <v/>
      </c>
      <c r="K1948" s="88" t="str">
        <f>IF(ISNUMBER(A1948), IF($G$16="fixed",$G$17,MIN(H1948*Data!$C$7*$C$16*0.5,$C$17*Data!$C$7))*$C$12,"")</f>
        <v/>
      </c>
      <c r="L1948" s="42" t="str">
        <f t="shared" ca="1" si="930"/>
        <v/>
      </c>
      <c r="M1948" s="44" t="str">
        <f t="shared" ca="1" si="931"/>
        <v/>
      </c>
      <c r="N1948" s="44" t="str">
        <f t="shared" ca="1" si="932"/>
        <v/>
      </c>
      <c r="O1948" s="108" t="str">
        <f t="shared" si="916"/>
        <v/>
      </c>
      <c r="P1948" s="102" t="str">
        <f t="shared" si="917"/>
        <v/>
      </c>
      <c r="Q1948" s="102" t="str">
        <f t="shared" si="918"/>
        <v/>
      </c>
      <c r="R1948" s="120" t="str">
        <f t="shared" si="919"/>
        <v/>
      </c>
      <c r="S1948" s="54" t="str">
        <f t="shared" si="920"/>
        <v/>
      </c>
      <c r="T1948" s="5" t="str">
        <f t="shared" si="921"/>
        <v/>
      </c>
      <c r="U1948" s="152" t="str">
        <f t="shared" si="904"/>
        <v/>
      </c>
      <c r="V1948" s="152" t="str">
        <f t="shared" si="905"/>
        <v/>
      </c>
      <c r="W1948" s="153" t="str">
        <f t="shared" si="906"/>
        <v/>
      </c>
      <c r="X1948" s="153" t="str">
        <f t="shared" si="907"/>
        <v/>
      </c>
      <c r="Y1948" s="153" t="str">
        <f t="shared" si="908"/>
        <v/>
      </c>
      <c r="Z1948" s="153" t="str">
        <f t="shared" si="909"/>
        <v/>
      </c>
      <c r="AA1948" s="152" t="str">
        <f t="shared" si="910"/>
        <v/>
      </c>
      <c r="AB1948" s="152" t="str">
        <f t="shared" si="911"/>
        <v/>
      </c>
      <c r="AC1948" s="154" t="str">
        <f t="shared" si="922"/>
        <v/>
      </c>
      <c r="AD1948" s="154" t="str">
        <f t="shared" si="923"/>
        <v/>
      </c>
      <c r="AE1948" s="3" t="str">
        <f t="shared" si="924"/>
        <v/>
      </c>
      <c r="AF1948" s="3" t="str">
        <f t="shared" si="925"/>
        <v/>
      </c>
      <c r="AG1948" s="3" t="str">
        <f t="shared" si="926"/>
        <v/>
      </c>
      <c r="AH1948" s="4" t="str">
        <f t="shared" si="927"/>
        <v/>
      </c>
      <c r="AI1948" s="75" t="str">
        <f t="shared" si="928"/>
        <v/>
      </c>
      <c r="AJ1948" s="75" t="str">
        <f t="shared" si="929"/>
        <v/>
      </c>
    </row>
    <row r="1949" spans="1:36" ht="14.25">
      <c r="A1949" s="41" t="str">
        <f t="shared" si="912"/>
        <v/>
      </c>
      <c r="B1949" s="150" t="str">
        <f>IF(ISNUMBER(A1949),INDEX('MetaTrader Import'!$H$13:$J$5893,TRUNC(((A1949-$A$39+1)-1)/3)+1,MOD((A1949-$A$39+1)-1,3)+1),"")</f>
        <v/>
      </c>
      <c r="C1949" s="43" t="str">
        <f t="shared" si="913"/>
        <v/>
      </c>
      <c r="D1949" s="43" t="str">
        <f t="shared" ca="1" si="903"/>
        <v/>
      </c>
      <c r="E1949" s="43" t="str">
        <f t="shared" si="914"/>
        <v/>
      </c>
      <c r="F1949" s="43" t="str">
        <f t="shared" si="915"/>
        <v/>
      </c>
      <c r="G1949" s="43" t="str">
        <f>IF(A1949&lt;&gt;"",IF(A1949&lt;Data!$G$11*0.25,$C$13/$G$32,IF(A1949&gt;Data!$G$11*0.25,$C$13,$C$13*10)),"")</f>
        <v/>
      </c>
      <c r="H1949" s="43" t="str">
        <f>IF(A1949&lt;&gt;"",IF(Data!$G$9="constant",$C$13,IF(Data!$G$9="squeeze",G1949,F1949)),"")</f>
        <v/>
      </c>
      <c r="I1949" s="38" t="str">
        <f ca="1">IF(ISNUMBER(A1949),NORMINV(RAND(),0,IF(AND(Data!$G$9="squeeze",A1949&lt;Data!$G$11*0.25),$H$32,1)*$C$30*$C$13)*($C$14*$C$12),"")</f>
        <v/>
      </c>
      <c r="J1949" s="42" t="str">
        <f ca="1">IFERROR(IF(Data!$C$6="Real",B1949,I1949+J1948+($C$14*$C$12)*(NORMINV(RAND(),$C$15,CHOOSE($G$13,$C$13,F1949,G1949)))),"")</f>
        <v/>
      </c>
      <c r="K1949" s="88" t="str">
        <f>IF(ISNUMBER(A1949), IF($G$16="fixed",$G$17,MIN(H1949*Data!$C$7*$C$16*0.5,$C$17*Data!$C$7))*$C$12,"")</f>
        <v/>
      </c>
      <c r="L1949" s="42" t="str">
        <f t="shared" ca="1" si="930"/>
        <v/>
      </c>
      <c r="M1949" s="44" t="str">
        <f t="shared" ca="1" si="931"/>
        <v/>
      </c>
      <c r="N1949" s="44" t="str">
        <f t="shared" ca="1" si="932"/>
        <v/>
      </c>
      <c r="O1949" s="108" t="str">
        <f t="shared" si="916"/>
        <v/>
      </c>
      <c r="P1949" s="102" t="str">
        <f t="shared" si="917"/>
        <v/>
      </c>
      <c r="Q1949" s="102" t="str">
        <f t="shared" si="918"/>
        <v/>
      </c>
      <c r="R1949" s="120" t="str">
        <f t="shared" si="919"/>
        <v/>
      </c>
      <c r="S1949" s="54" t="str">
        <f t="shared" si="920"/>
        <v/>
      </c>
      <c r="T1949" s="5" t="str">
        <f t="shared" si="921"/>
        <v/>
      </c>
      <c r="U1949" s="152" t="str">
        <f t="shared" si="904"/>
        <v/>
      </c>
      <c r="V1949" s="152" t="str">
        <f t="shared" si="905"/>
        <v/>
      </c>
      <c r="W1949" s="153" t="str">
        <f t="shared" si="906"/>
        <v/>
      </c>
      <c r="X1949" s="153" t="str">
        <f t="shared" si="907"/>
        <v/>
      </c>
      <c r="Y1949" s="153" t="str">
        <f t="shared" si="908"/>
        <v/>
      </c>
      <c r="Z1949" s="153" t="str">
        <f t="shared" si="909"/>
        <v/>
      </c>
      <c r="AA1949" s="152" t="str">
        <f t="shared" si="910"/>
        <v/>
      </c>
      <c r="AB1949" s="152" t="str">
        <f t="shared" si="911"/>
        <v/>
      </c>
      <c r="AC1949" s="154" t="str">
        <f t="shared" si="922"/>
        <v/>
      </c>
      <c r="AD1949" s="154" t="str">
        <f t="shared" si="923"/>
        <v/>
      </c>
      <c r="AE1949" s="3" t="str">
        <f t="shared" si="924"/>
        <v/>
      </c>
      <c r="AF1949" s="3" t="str">
        <f t="shared" si="925"/>
        <v/>
      </c>
      <c r="AG1949" s="3" t="str">
        <f t="shared" si="926"/>
        <v/>
      </c>
      <c r="AH1949" s="4" t="str">
        <f t="shared" si="927"/>
        <v/>
      </c>
      <c r="AI1949" s="75" t="str">
        <f t="shared" si="928"/>
        <v/>
      </c>
      <c r="AJ1949" s="75" t="str">
        <f t="shared" si="929"/>
        <v/>
      </c>
    </row>
    <row r="1950" spans="1:36" ht="14.25">
      <c r="A1950" s="41" t="str">
        <f t="shared" si="912"/>
        <v/>
      </c>
      <c r="B1950" s="150" t="str">
        <f>IF(ISNUMBER(A1950),INDEX('MetaTrader Import'!$H$13:$J$5893,TRUNC(((A1950-$A$39+1)-1)/3)+1,MOD((A1950-$A$39+1)-1,3)+1),"")</f>
        <v/>
      </c>
      <c r="C1950" s="43" t="str">
        <f t="shared" si="913"/>
        <v/>
      </c>
      <c r="D1950" s="43" t="str">
        <f t="shared" ca="1" si="903"/>
        <v/>
      </c>
      <c r="E1950" s="43" t="str">
        <f t="shared" si="914"/>
        <v/>
      </c>
      <c r="F1950" s="43" t="str">
        <f t="shared" si="915"/>
        <v/>
      </c>
      <c r="G1950" s="43" t="str">
        <f>IF(A1950&lt;&gt;"",IF(A1950&lt;Data!$G$11*0.25,$C$13/$G$32,IF(A1950&gt;Data!$G$11*0.25,$C$13,$C$13*10)),"")</f>
        <v/>
      </c>
      <c r="H1950" s="43" t="str">
        <f>IF(A1950&lt;&gt;"",IF(Data!$G$9="constant",$C$13,IF(Data!$G$9="squeeze",G1950,F1950)),"")</f>
        <v/>
      </c>
      <c r="I1950" s="38" t="str">
        <f ca="1">IF(ISNUMBER(A1950),NORMINV(RAND(),0,IF(AND(Data!$G$9="squeeze",A1950&lt;Data!$G$11*0.25),$H$32,1)*$C$30*$C$13)*($C$14*$C$12),"")</f>
        <v/>
      </c>
      <c r="J1950" s="42" t="str">
        <f ca="1">IFERROR(IF(Data!$C$6="Real",B1950,I1950+J1949+($C$14*$C$12)*(NORMINV(RAND(),$C$15,CHOOSE($G$13,$C$13,F1950,G1950)))),"")</f>
        <v/>
      </c>
      <c r="K1950" s="88" t="str">
        <f>IF(ISNUMBER(A1950), IF($G$16="fixed",$G$17,MIN(H1950*Data!$C$7*$C$16*0.5,$C$17*Data!$C$7))*$C$12,"")</f>
        <v/>
      </c>
      <c r="L1950" s="42" t="str">
        <f t="shared" ca="1" si="930"/>
        <v/>
      </c>
      <c r="M1950" s="44" t="str">
        <f t="shared" ca="1" si="931"/>
        <v/>
      </c>
      <c r="N1950" s="44" t="str">
        <f t="shared" ca="1" si="932"/>
        <v/>
      </c>
      <c r="O1950" s="108" t="str">
        <f t="shared" si="916"/>
        <v/>
      </c>
      <c r="P1950" s="102" t="str">
        <f t="shared" si="917"/>
        <v/>
      </c>
      <c r="Q1950" s="102" t="str">
        <f t="shared" si="918"/>
        <v/>
      </c>
      <c r="R1950" s="120" t="str">
        <f t="shared" si="919"/>
        <v/>
      </c>
      <c r="S1950" s="54" t="str">
        <f t="shared" si="920"/>
        <v/>
      </c>
      <c r="T1950" s="5" t="str">
        <f t="shared" si="921"/>
        <v/>
      </c>
      <c r="U1950" s="152" t="str">
        <f t="shared" si="904"/>
        <v/>
      </c>
      <c r="V1950" s="152" t="str">
        <f t="shared" si="905"/>
        <v/>
      </c>
      <c r="W1950" s="153" t="str">
        <f t="shared" si="906"/>
        <v/>
      </c>
      <c r="X1950" s="153" t="str">
        <f t="shared" si="907"/>
        <v/>
      </c>
      <c r="Y1950" s="153" t="str">
        <f t="shared" si="908"/>
        <v/>
      </c>
      <c r="Z1950" s="153" t="str">
        <f t="shared" si="909"/>
        <v/>
      </c>
      <c r="AA1950" s="152" t="str">
        <f t="shared" si="910"/>
        <v/>
      </c>
      <c r="AB1950" s="152" t="str">
        <f t="shared" si="911"/>
        <v/>
      </c>
      <c r="AC1950" s="154" t="str">
        <f t="shared" si="922"/>
        <v/>
      </c>
      <c r="AD1950" s="154" t="str">
        <f t="shared" si="923"/>
        <v/>
      </c>
      <c r="AE1950" s="3" t="str">
        <f t="shared" si="924"/>
        <v/>
      </c>
      <c r="AF1950" s="3" t="str">
        <f t="shared" si="925"/>
        <v/>
      </c>
      <c r="AG1950" s="3" t="str">
        <f t="shared" si="926"/>
        <v/>
      </c>
      <c r="AH1950" s="4" t="str">
        <f t="shared" si="927"/>
        <v/>
      </c>
      <c r="AI1950" s="75" t="str">
        <f t="shared" si="928"/>
        <v/>
      </c>
      <c r="AJ1950" s="75" t="str">
        <f t="shared" si="929"/>
        <v/>
      </c>
    </row>
    <row r="1951" spans="1:36" ht="14.25">
      <c r="A1951" s="41" t="str">
        <f t="shared" si="912"/>
        <v/>
      </c>
      <c r="B1951" s="150" t="str">
        <f>IF(ISNUMBER(A1951),INDEX('MetaTrader Import'!$H$13:$J$5893,TRUNC(((A1951-$A$39+1)-1)/3)+1,MOD((A1951-$A$39+1)-1,3)+1),"")</f>
        <v/>
      </c>
      <c r="C1951" s="43" t="str">
        <f t="shared" si="913"/>
        <v/>
      </c>
      <c r="D1951" s="43" t="str">
        <f t="shared" ca="1" si="903"/>
        <v/>
      </c>
      <c r="E1951" s="43" t="str">
        <f t="shared" si="914"/>
        <v/>
      </c>
      <c r="F1951" s="43" t="str">
        <f t="shared" si="915"/>
        <v/>
      </c>
      <c r="G1951" s="43" t="str">
        <f>IF(A1951&lt;&gt;"",IF(A1951&lt;Data!$G$11*0.25,$C$13/$G$32,IF(A1951&gt;Data!$G$11*0.25,$C$13,$C$13*10)),"")</f>
        <v/>
      </c>
      <c r="H1951" s="43" t="str">
        <f>IF(A1951&lt;&gt;"",IF(Data!$G$9="constant",$C$13,IF(Data!$G$9="squeeze",G1951,F1951)),"")</f>
        <v/>
      </c>
      <c r="I1951" s="38" t="str">
        <f ca="1">IF(ISNUMBER(A1951),NORMINV(RAND(),0,IF(AND(Data!$G$9="squeeze",A1951&lt;Data!$G$11*0.25),$H$32,1)*$C$30*$C$13)*($C$14*$C$12),"")</f>
        <v/>
      </c>
      <c r="J1951" s="42" t="str">
        <f ca="1">IFERROR(IF(Data!$C$6="Real",B1951,I1951+J1950+($C$14*$C$12)*(NORMINV(RAND(),$C$15,CHOOSE($G$13,$C$13,F1951,G1951)))),"")</f>
        <v/>
      </c>
      <c r="K1951" s="88" t="str">
        <f>IF(ISNUMBER(A1951), IF($G$16="fixed",$G$17,MIN(H1951*Data!$C$7*$C$16*0.5,$C$17*Data!$C$7))*$C$12,"")</f>
        <v/>
      </c>
      <c r="L1951" s="42" t="str">
        <f t="shared" ca="1" si="930"/>
        <v/>
      </c>
      <c r="M1951" s="44" t="str">
        <f t="shared" ca="1" si="931"/>
        <v/>
      </c>
      <c r="N1951" s="44" t="str">
        <f t="shared" ca="1" si="932"/>
        <v/>
      </c>
      <c r="O1951" s="108" t="str">
        <f t="shared" si="916"/>
        <v/>
      </c>
      <c r="P1951" s="102" t="str">
        <f t="shared" si="917"/>
        <v/>
      </c>
      <c r="Q1951" s="102" t="str">
        <f t="shared" si="918"/>
        <v/>
      </c>
      <c r="R1951" s="120" t="str">
        <f t="shared" si="919"/>
        <v/>
      </c>
      <c r="S1951" s="54" t="str">
        <f t="shared" si="920"/>
        <v/>
      </c>
      <c r="T1951" s="5" t="str">
        <f t="shared" si="921"/>
        <v/>
      </c>
      <c r="U1951" s="152" t="str">
        <f t="shared" si="904"/>
        <v/>
      </c>
      <c r="V1951" s="152" t="str">
        <f t="shared" si="905"/>
        <v/>
      </c>
      <c r="W1951" s="153" t="str">
        <f t="shared" si="906"/>
        <v/>
      </c>
      <c r="X1951" s="153" t="str">
        <f t="shared" si="907"/>
        <v/>
      </c>
      <c r="Y1951" s="153" t="str">
        <f t="shared" si="908"/>
        <v/>
      </c>
      <c r="Z1951" s="153" t="str">
        <f t="shared" si="909"/>
        <v/>
      </c>
      <c r="AA1951" s="152" t="str">
        <f t="shared" si="910"/>
        <v/>
      </c>
      <c r="AB1951" s="152" t="str">
        <f t="shared" si="911"/>
        <v/>
      </c>
      <c r="AC1951" s="154" t="str">
        <f t="shared" si="922"/>
        <v/>
      </c>
      <c r="AD1951" s="154" t="str">
        <f t="shared" si="923"/>
        <v/>
      </c>
      <c r="AE1951" s="3" t="str">
        <f t="shared" si="924"/>
        <v/>
      </c>
      <c r="AF1951" s="3" t="str">
        <f t="shared" si="925"/>
        <v/>
      </c>
      <c r="AG1951" s="3" t="str">
        <f t="shared" si="926"/>
        <v/>
      </c>
      <c r="AH1951" s="4" t="str">
        <f t="shared" si="927"/>
        <v/>
      </c>
      <c r="AI1951" s="75" t="str">
        <f t="shared" si="928"/>
        <v/>
      </c>
      <c r="AJ1951" s="75" t="str">
        <f t="shared" si="929"/>
        <v/>
      </c>
    </row>
    <row r="1952" spans="1:36" ht="14.25">
      <c r="A1952" s="41" t="str">
        <f t="shared" si="912"/>
        <v/>
      </c>
      <c r="B1952" s="150" t="str">
        <f>IF(ISNUMBER(A1952),INDEX('MetaTrader Import'!$H$13:$J$5893,TRUNC(((A1952-$A$39+1)-1)/3)+1,MOD((A1952-$A$39+1)-1,3)+1),"")</f>
        <v/>
      </c>
      <c r="C1952" s="43" t="str">
        <f t="shared" si="913"/>
        <v/>
      </c>
      <c r="D1952" s="43" t="str">
        <f t="shared" ca="1" si="903"/>
        <v/>
      </c>
      <c r="E1952" s="43" t="str">
        <f t="shared" si="914"/>
        <v/>
      </c>
      <c r="F1952" s="43" t="str">
        <f t="shared" si="915"/>
        <v/>
      </c>
      <c r="G1952" s="43" t="str">
        <f>IF(A1952&lt;&gt;"",IF(A1952&lt;Data!$G$11*0.25,$C$13/$G$32,IF(A1952&gt;Data!$G$11*0.25,$C$13,$C$13*10)),"")</f>
        <v/>
      </c>
      <c r="H1952" s="43" t="str">
        <f>IF(A1952&lt;&gt;"",IF(Data!$G$9="constant",$C$13,IF(Data!$G$9="squeeze",G1952,F1952)),"")</f>
        <v/>
      </c>
      <c r="I1952" s="38" t="str">
        <f ca="1">IF(ISNUMBER(A1952),NORMINV(RAND(),0,IF(AND(Data!$G$9="squeeze",A1952&lt;Data!$G$11*0.25),$H$32,1)*$C$30*$C$13)*($C$14*$C$12),"")</f>
        <v/>
      </c>
      <c r="J1952" s="42" t="str">
        <f ca="1">IFERROR(IF(Data!$C$6="Real",B1952,I1952+J1951+($C$14*$C$12)*(NORMINV(RAND(),$C$15,CHOOSE($G$13,$C$13,F1952,G1952)))),"")</f>
        <v/>
      </c>
      <c r="K1952" s="88" t="str">
        <f>IF(ISNUMBER(A1952), IF($G$16="fixed",$G$17,MIN(H1952*Data!$C$7*$C$16*0.5,$C$17*Data!$C$7))*$C$12,"")</f>
        <v/>
      </c>
      <c r="L1952" s="42" t="str">
        <f t="shared" ca="1" si="930"/>
        <v/>
      </c>
      <c r="M1952" s="44" t="str">
        <f t="shared" ca="1" si="931"/>
        <v/>
      </c>
      <c r="N1952" s="44" t="str">
        <f t="shared" ca="1" si="932"/>
        <v/>
      </c>
      <c r="O1952" s="108" t="str">
        <f t="shared" si="916"/>
        <v/>
      </c>
      <c r="P1952" s="102" t="str">
        <f t="shared" si="917"/>
        <v/>
      </c>
      <c r="Q1952" s="102" t="str">
        <f t="shared" si="918"/>
        <v/>
      </c>
      <c r="R1952" s="120" t="str">
        <f t="shared" si="919"/>
        <v/>
      </c>
      <c r="S1952" s="54" t="str">
        <f t="shared" si="920"/>
        <v/>
      </c>
      <c r="T1952" s="5" t="str">
        <f t="shared" si="921"/>
        <v/>
      </c>
      <c r="U1952" s="152" t="str">
        <f t="shared" si="904"/>
        <v/>
      </c>
      <c r="V1952" s="152" t="str">
        <f t="shared" si="905"/>
        <v/>
      </c>
      <c r="W1952" s="153" t="str">
        <f t="shared" si="906"/>
        <v/>
      </c>
      <c r="X1952" s="153" t="str">
        <f t="shared" si="907"/>
        <v/>
      </c>
      <c r="Y1952" s="153" t="str">
        <f t="shared" si="908"/>
        <v/>
      </c>
      <c r="Z1952" s="153" t="str">
        <f t="shared" si="909"/>
        <v/>
      </c>
      <c r="AA1952" s="152" t="str">
        <f t="shared" si="910"/>
        <v/>
      </c>
      <c r="AB1952" s="152" t="str">
        <f t="shared" si="911"/>
        <v/>
      </c>
      <c r="AC1952" s="154" t="str">
        <f t="shared" si="922"/>
        <v/>
      </c>
      <c r="AD1952" s="154" t="str">
        <f t="shared" si="923"/>
        <v/>
      </c>
      <c r="AE1952" s="3" t="str">
        <f t="shared" si="924"/>
        <v/>
      </c>
      <c r="AF1952" s="3" t="str">
        <f t="shared" si="925"/>
        <v/>
      </c>
      <c r="AG1952" s="3" t="str">
        <f t="shared" si="926"/>
        <v/>
      </c>
      <c r="AH1952" s="4" t="str">
        <f t="shared" si="927"/>
        <v/>
      </c>
      <c r="AI1952" s="75" t="str">
        <f t="shared" si="928"/>
        <v/>
      </c>
      <c r="AJ1952" s="75" t="str">
        <f t="shared" si="929"/>
        <v/>
      </c>
    </row>
    <row r="1953" spans="1:36" ht="14.25">
      <c r="A1953" s="41" t="str">
        <f t="shared" si="912"/>
        <v/>
      </c>
      <c r="B1953" s="150" t="str">
        <f>IF(ISNUMBER(A1953),INDEX('MetaTrader Import'!$H$13:$J$5893,TRUNC(((A1953-$A$39+1)-1)/3)+1,MOD((A1953-$A$39+1)-1,3)+1),"")</f>
        <v/>
      </c>
      <c r="C1953" s="43" t="str">
        <f t="shared" si="913"/>
        <v/>
      </c>
      <c r="D1953" s="43" t="str">
        <f t="shared" ca="1" si="903"/>
        <v/>
      </c>
      <c r="E1953" s="43" t="str">
        <f t="shared" si="914"/>
        <v/>
      </c>
      <c r="F1953" s="43" t="str">
        <f t="shared" si="915"/>
        <v/>
      </c>
      <c r="G1953" s="43" t="str">
        <f>IF(A1953&lt;&gt;"",IF(A1953&lt;Data!$G$11*0.25,$C$13/$G$32,IF(A1953&gt;Data!$G$11*0.25,$C$13,$C$13*10)),"")</f>
        <v/>
      </c>
      <c r="H1953" s="43" t="str">
        <f>IF(A1953&lt;&gt;"",IF(Data!$G$9="constant",$C$13,IF(Data!$G$9="squeeze",G1953,F1953)),"")</f>
        <v/>
      </c>
      <c r="I1953" s="38" t="str">
        <f ca="1">IF(ISNUMBER(A1953),NORMINV(RAND(),0,IF(AND(Data!$G$9="squeeze",A1953&lt;Data!$G$11*0.25),$H$32,1)*$C$30*$C$13)*($C$14*$C$12),"")</f>
        <v/>
      </c>
      <c r="J1953" s="42" t="str">
        <f ca="1">IFERROR(IF(Data!$C$6="Real",B1953,I1953+J1952+($C$14*$C$12)*(NORMINV(RAND(),$C$15,CHOOSE($G$13,$C$13,F1953,G1953)))),"")</f>
        <v/>
      </c>
      <c r="K1953" s="88" t="str">
        <f>IF(ISNUMBER(A1953), IF($G$16="fixed",$G$17,MIN(H1953*Data!$C$7*$C$16*0.5,$C$17*Data!$C$7))*$C$12,"")</f>
        <v/>
      </c>
      <c r="L1953" s="42" t="str">
        <f t="shared" ca="1" si="930"/>
        <v/>
      </c>
      <c r="M1953" s="44" t="str">
        <f t="shared" ca="1" si="931"/>
        <v/>
      </c>
      <c r="N1953" s="44" t="str">
        <f t="shared" ca="1" si="932"/>
        <v/>
      </c>
      <c r="O1953" s="108" t="str">
        <f t="shared" si="916"/>
        <v/>
      </c>
      <c r="P1953" s="102" t="str">
        <f t="shared" si="917"/>
        <v/>
      </c>
      <c r="Q1953" s="102" t="str">
        <f t="shared" si="918"/>
        <v/>
      </c>
      <c r="R1953" s="120" t="str">
        <f t="shared" si="919"/>
        <v/>
      </c>
      <c r="S1953" s="54" t="str">
        <f t="shared" si="920"/>
        <v/>
      </c>
      <c r="T1953" s="5" t="str">
        <f t="shared" si="921"/>
        <v/>
      </c>
      <c r="U1953" s="152" t="str">
        <f t="shared" si="904"/>
        <v/>
      </c>
      <c r="V1953" s="152" t="str">
        <f t="shared" si="905"/>
        <v/>
      </c>
      <c r="W1953" s="153" t="str">
        <f t="shared" si="906"/>
        <v/>
      </c>
      <c r="X1953" s="153" t="str">
        <f t="shared" si="907"/>
        <v/>
      </c>
      <c r="Y1953" s="153" t="str">
        <f t="shared" si="908"/>
        <v/>
      </c>
      <c r="Z1953" s="153" t="str">
        <f t="shared" si="909"/>
        <v/>
      </c>
      <c r="AA1953" s="152" t="str">
        <f t="shared" si="910"/>
        <v/>
      </c>
      <c r="AB1953" s="152" t="str">
        <f t="shared" si="911"/>
        <v/>
      </c>
      <c r="AC1953" s="154" t="str">
        <f t="shared" si="922"/>
        <v/>
      </c>
      <c r="AD1953" s="154" t="str">
        <f t="shared" si="923"/>
        <v/>
      </c>
      <c r="AE1953" s="3" t="str">
        <f t="shared" si="924"/>
        <v/>
      </c>
      <c r="AF1953" s="3" t="str">
        <f t="shared" si="925"/>
        <v/>
      </c>
      <c r="AG1953" s="3" t="str">
        <f t="shared" si="926"/>
        <v/>
      </c>
      <c r="AH1953" s="4" t="str">
        <f t="shared" si="927"/>
        <v/>
      </c>
      <c r="AI1953" s="75" t="str">
        <f t="shared" si="928"/>
        <v/>
      </c>
      <c r="AJ1953" s="75" t="str">
        <f t="shared" si="929"/>
        <v/>
      </c>
    </row>
    <row r="1954" spans="1:36" ht="14.25">
      <c r="A1954" s="41" t="str">
        <f t="shared" si="912"/>
        <v/>
      </c>
      <c r="B1954" s="150" t="str">
        <f>IF(ISNUMBER(A1954),INDEX('MetaTrader Import'!$H$13:$J$5893,TRUNC(((A1954-$A$39+1)-1)/3)+1,MOD((A1954-$A$39+1)-1,3)+1),"")</f>
        <v/>
      </c>
      <c r="C1954" s="43" t="str">
        <f t="shared" si="913"/>
        <v/>
      </c>
      <c r="D1954" s="43" t="str">
        <f t="shared" ca="1" si="903"/>
        <v/>
      </c>
      <c r="E1954" s="43" t="str">
        <f t="shared" si="914"/>
        <v/>
      </c>
      <c r="F1954" s="43" t="str">
        <f t="shared" si="915"/>
        <v/>
      </c>
      <c r="G1954" s="43" t="str">
        <f>IF(A1954&lt;&gt;"",IF(A1954&lt;Data!$G$11*0.25,$C$13/$G$32,IF(A1954&gt;Data!$G$11*0.25,$C$13,$C$13*10)),"")</f>
        <v/>
      </c>
      <c r="H1954" s="43" t="str">
        <f>IF(A1954&lt;&gt;"",IF(Data!$G$9="constant",$C$13,IF(Data!$G$9="squeeze",G1954,F1954)),"")</f>
        <v/>
      </c>
      <c r="I1954" s="38" t="str">
        <f ca="1">IF(ISNUMBER(A1954),NORMINV(RAND(),0,IF(AND(Data!$G$9="squeeze",A1954&lt;Data!$G$11*0.25),$H$32,1)*$C$30*$C$13)*($C$14*$C$12),"")</f>
        <v/>
      </c>
      <c r="J1954" s="42" t="str">
        <f ca="1">IFERROR(IF(Data!$C$6="Real",B1954,I1954+J1953+($C$14*$C$12)*(NORMINV(RAND(),$C$15,CHOOSE($G$13,$C$13,F1954,G1954)))),"")</f>
        <v/>
      </c>
      <c r="K1954" s="88" t="str">
        <f>IF(ISNUMBER(A1954), IF($G$16="fixed",$G$17,MIN(H1954*Data!$C$7*$C$16*0.5,$C$17*Data!$C$7))*$C$12,"")</f>
        <v/>
      </c>
      <c r="L1954" s="42" t="str">
        <f t="shared" ca="1" si="930"/>
        <v/>
      </c>
      <c r="M1954" s="44" t="str">
        <f t="shared" ca="1" si="931"/>
        <v/>
      </c>
      <c r="N1954" s="44" t="str">
        <f t="shared" ca="1" si="932"/>
        <v/>
      </c>
      <c r="O1954" s="108" t="str">
        <f t="shared" si="916"/>
        <v/>
      </c>
      <c r="P1954" s="102" t="str">
        <f t="shared" si="917"/>
        <v/>
      </c>
      <c r="Q1954" s="102" t="str">
        <f t="shared" si="918"/>
        <v/>
      </c>
      <c r="R1954" s="120" t="str">
        <f t="shared" si="919"/>
        <v/>
      </c>
      <c r="S1954" s="54" t="str">
        <f t="shared" si="920"/>
        <v/>
      </c>
      <c r="T1954" s="5" t="str">
        <f t="shared" si="921"/>
        <v/>
      </c>
      <c r="U1954" s="152" t="str">
        <f t="shared" si="904"/>
        <v/>
      </c>
      <c r="V1954" s="152" t="str">
        <f t="shared" si="905"/>
        <v/>
      </c>
      <c r="W1954" s="153" t="str">
        <f t="shared" si="906"/>
        <v/>
      </c>
      <c r="X1954" s="153" t="str">
        <f t="shared" si="907"/>
        <v/>
      </c>
      <c r="Y1954" s="153" t="str">
        <f t="shared" si="908"/>
        <v/>
      </c>
      <c r="Z1954" s="153" t="str">
        <f t="shared" si="909"/>
        <v/>
      </c>
      <c r="AA1954" s="152" t="str">
        <f t="shared" si="910"/>
        <v/>
      </c>
      <c r="AB1954" s="152" t="str">
        <f t="shared" si="911"/>
        <v/>
      </c>
      <c r="AC1954" s="154" t="str">
        <f t="shared" si="922"/>
        <v/>
      </c>
      <c r="AD1954" s="154" t="str">
        <f t="shared" si="923"/>
        <v/>
      </c>
      <c r="AE1954" s="3" t="str">
        <f t="shared" si="924"/>
        <v/>
      </c>
      <c r="AF1954" s="3" t="str">
        <f t="shared" si="925"/>
        <v/>
      </c>
      <c r="AG1954" s="3" t="str">
        <f t="shared" si="926"/>
        <v/>
      </c>
      <c r="AH1954" s="4" t="str">
        <f t="shared" si="927"/>
        <v/>
      </c>
      <c r="AI1954" s="75" t="str">
        <f t="shared" si="928"/>
        <v/>
      </c>
      <c r="AJ1954" s="75" t="str">
        <f t="shared" si="929"/>
        <v/>
      </c>
    </row>
    <row r="1955" spans="1:36" ht="14.25">
      <c r="A1955" s="41" t="str">
        <f t="shared" si="912"/>
        <v/>
      </c>
      <c r="B1955" s="150" t="str">
        <f>IF(ISNUMBER(A1955),INDEX('MetaTrader Import'!$H$13:$J$5893,TRUNC(((A1955-$A$39+1)-1)/3)+1,MOD((A1955-$A$39+1)-1,3)+1),"")</f>
        <v/>
      </c>
      <c r="C1955" s="43" t="str">
        <f t="shared" si="913"/>
        <v/>
      </c>
      <c r="D1955" s="43" t="str">
        <f t="shared" ca="1" si="903"/>
        <v/>
      </c>
      <c r="E1955" s="43" t="str">
        <f t="shared" si="914"/>
        <v/>
      </c>
      <c r="F1955" s="43" t="str">
        <f t="shared" si="915"/>
        <v/>
      </c>
      <c r="G1955" s="43" t="str">
        <f>IF(A1955&lt;&gt;"",IF(A1955&lt;Data!$G$11*0.25,$C$13/$G$32,IF(A1955&gt;Data!$G$11*0.25,$C$13,$C$13*10)),"")</f>
        <v/>
      </c>
      <c r="H1955" s="43" t="str">
        <f>IF(A1955&lt;&gt;"",IF(Data!$G$9="constant",$C$13,IF(Data!$G$9="squeeze",G1955,F1955)),"")</f>
        <v/>
      </c>
      <c r="I1955" s="38" t="str">
        <f ca="1">IF(ISNUMBER(A1955),NORMINV(RAND(),0,IF(AND(Data!$G$9="squeeze",A1955&lt;Data!$G$11*0.25),$H$32,1)*$C$30*$C$13)*($C$14*$C$12),"")</f>
        <v/>
      </c>
      <c r="J1955" s="42" t="str">
        <f ca="1">IFERROR(IF(Data!$C$6="Real",B1955,I1955+J1954+($C$14*$C$12)*(NORMINV(RAND(),$C$15,CHOOSE($G$13,$C$13,F1955,G1955)))),"")</f>
        <v/>
      </c>
      <c r="K1955" s="88" t="str">
        <f>IF(ISNUMBER(A1955), IF($G$16="fixed",$G$17,MIN(H1955*Data!$C$7*$C$16*0.5,$C$17*Data!$C$7))*$C$12,"")</f>
        <v/>
      </c>
      <c r="L1955" s="42" t="str">
        <f t="shared" ca="1" si="930"/>
        <v/>
      </c>
      <c r="M1955" s="44" t="str">
        <f t="shared" ca="1" si="931"/>
        <v/>
      </c>
      <c r="N1955" s="44" t="str">
        <f t="shared" ca="1" si="932"/>
        <v/>
      </c>
      <c r="O1955" s="108" t="str">
        <f t="shared" si="916"/>
        <v/>
      </c>
      <c r="P1955" s="102" t="str">
        <f t="shared" si="917"/>
        <v/>
      </c>
      <c r="Q1955" s="102" t="str">
        <f t="shared" si="918"/>
        <v/>
      </c>
      <c r="R1955" s="120" t="str">
        <f t="shared" si="919"/>
        <v/>
      </c>
      <c r="S1955" s="54" t="str">
        <f t="shared" si="920"/>
        <v/>
      </c>
      <c r="T1955" s="5" t="str">
        <f t="shared" si="921"/>
        <v/>
      </c>
      <c r="U1955" s="152" t="str">
        <f t="shared" si="904"/>
        <v/>
      </c>
      <c r="V1955" s="152" t="str">
        <f t="shared" si="905"/>
        <v/>
      </c>
      <c r="W1955" s="153" t="str">
        <f t="shared" si="906"/>
        <v/>
      </c>
      <c r="X1955" s="153" t="str">
        <f t="shared" si="907"/>
        <v/>
      </c>
      <c r="Y1955" s="153" t="str">
        <f t="shared" si="908"/>
        <v/>
      </c>
      <c r="Z1955" s="153" t="str">
        <f t="shared" si="909"/>
        <v/>
      </c>
      <c r="AA1955" s="152" t="str">
        <f t="shared" si="910"/>
        <v/>
      </c>
      <c r="AB1955" s="152" t="str">
        <f t="shared" si="911"/>
        <v/>
      </c>
      <c r="AC1955" s="154" t="str">
        <f t="shared" si="922"/>
        <v/>
      </c>
      <c r="AD1955" s="154" t="str">
        <f t="shared" si="923"/>
        <v/>
      </c>
      <c r="AE1955" s="3" t="str">
        <f t="shared" si="924"/>
        <v/>
      </c>
      <c r="AF1955" s="3" t="str">
        <f t="shared" si="925"/>
        <v/>
      </c>
      <c r="AG1955" s="3" t="str">
        <f t="shared" si="926"/>
        <v/>
      </c>
      <c r="AH1955" s="4" t="str">
        <f t="shared" si="927"/>
        <v/>
      </c>
      <c r="AI1955" s="75" t="str">
        <f t="shared" si="928"/>
        <v/>
      </c>
      <c r="AJ1955" s="75" t="str">
        <f t="shared" si="929"/>
        <v/>
      </c>
    </row>
    <row r="1956" spans="1:36" ht="14.25">
      <c r="A1956" s="41" t="str">
        <f t="shared" si="912"/>
        <v/>
      </c>
      <c r="B1956" s="150" t="str">
        <f>IF(ISNUMBER(A1956),INDEX('MetaTrader Import'!$H$13:$J$5893,TRUNC(((A1956-$A$39+1)-1)/3)+1,MOD((A1956-$A$39+1)-1,3)+1),"")</f>
        <v/>
      </c>
      <c r="C1956" s="43" t="str">
        <f t="shared" si="913"/>
        <v/>
      </c>
      <c r="D1956" s="43" t="str">
        <f t="shared" ca="1" si="903"/>
        <v/>
      </c>
      <c r="E1956" s="43" t="str">
        <f t="shared" si="914"/>
        <v/>
      </c>
      <c r="F1956" s="43" t="str">
        <f t="shared" si="915"/>
        <v/>
      </c>
      <c r="G1956" s="43" t="str">
        <f>IF(A1956&lt;&gt;"",IF(A1956&lt;Data!$G$11*0.25,$C$13/$G$32,IF(A1956&gt;Data!$G$11*0.25,$C$13,$C$13*10)),"")</f>
        <v/>
      </c>
      <c r="H1956" s="43" t="str">
        <f>IF(A1956&lt;&gt;"",IF(Data!$G$9="constant",$C$13,IF(Data!$G$9="squeeze",G1956,F1956)),"")</f>
        <v/>
      </c>
      <c r="I1956" s="38" t="str">
        <f ca="1">IF(ISNUMBER(A1956),NORMINV(RAND(),0,IF(AND(Data!$G$9="squeeze",A1956&lt;Data!$G$11*0.25),$H$32,1)*$C$30*$C$13)*($C$14*$C$12),"")</f>
        <v/>
      </c>
      <c r="J1956" s="42" t="str">
        <f ca="1">IFERROR(IF(Data!$C$6="Real",B1956,I1956+J1955+($C$14*$C$12)*(NORMINV(RAND(),$C$15,CHOOSE($G$13,$C$13,F1956,G1956)))),"")</f>
        <v/>
      </c>
      <c r="K1956" s="88" t="str">
        <f>IF(ISNUMBER(A1956), IF($G$16="fixed",$G$17,MIN(H1956*Data!$C$7*$C$16*0.5,$C$17*Data!$C$7))*$C$12,"")</f>
        <v/>
      </c>
      <c r="L1956" s="42" t="str">
        <f t="shared" ca="1" si="930"/>
        <v/>
      </c>
      <c r="M1956" s="44" t="str">
        <f t="shared" ca="1" si="931"/>
        <v/>
      </c>
      <c r="N1956" s="44" t="str">
        <f t="shared" ca="1" si="932"/>
        <v/>
      </c>
      <c r="O1956" s="108" t="str">
        <f t="shared" si="916"/>
        <v/>
      </c>
      <c r="P1956" s="102" t="str">
        <f t="shared" si="917"/>
        <v/>
      </c>
      <c r="Q1956" s="102" t="str">
        <f t="shared" si="918"/>
        <v/>
      </c>
      <c r="R1956" s="120" t="str">
        <f t="shared" si="919"/>
        <v/>
      </c>
      <c r="S1956" s="54" t="str">
        <f t="shared" si="920"/>
        <v/>
      </c>
      <c r="T1956" s="5" t="str">
        <f t="shared" si="921"/>
        <v/>
      </c>
      <c r="U1956" s="152" t="str">
        <f t="shared" si="904"/>
        <v/>
      </c>
      <c r="V1956" s="152" t="str">
        <f t="shared" si="905"/>
        <v/>
      </c>
      <c r="W1956" s="153" t="str">
        <f t="shared" si="906"/>
        <v/>
      </c>
      <c r="X1956" s="153" t="str">
        <f t="shared" si="907"/>
        <v/>
      </c>
      <c r="Y1956" s="153" t="str">
        <f t="shared" si="908"/>
        <v/>
      </c>
      <c r="Z1956" s="153" t="str">
        <f t="shared" si="909"/>
        <v/>
      </c>
      <c r="AA1956" s="152" t="str">
        <f t="shared" si="910"/>
        <v/>
      </c>
      <c r="AB1956" s="152" t="str">
        <f t="shared" si="911"/>
        <v/>
      </c>
      <c r="AC1956" s="154" t="str">
        <f t="shared" si="922"/>
        <v/>
      </c>
      <c r="AD1956" s="154" t="str">
        <f t="shared" si="923"/>
        <v/>
      </c>
      <c r="AE1956" s="3" t="str">
        <f t="shared" si="924"/>
        <v/>
      </c>
      <c r="AF1956" s="3" t="str">
        <f t="shared" si="925"/>
        <v/>
      </c>
      <c r="AG1956" s="3" t="str">
        <f t="shared" si="926"/>
        <v/>
      </c>
      <c r="AH1956" s="4" t="str">
        <f t="shared" si="927"/>
        <v/>
      </c>
      <c r="AI1956" s="75" t="str">
        <f t="shared" si="928"/>
        <v/>
      </c>
      <c r="AJ1956" s="75" t="str">
        <f t="shared" si="929"/>
        <v/>
      </c>
    </row>
    <row r="1957" spans="1:36" ht="14.25">
      <c r="A1957" s="41" t="str">
        <f t="shared" si="912"/>
        <v/>
      </c>
      <c r="B1957" s="150" t="str">
        <f>IF(ISNUMBER(A1957),INDEX('MetaTrader Import'!$H$13:$J$5893,TRUNC(((A1957-$A$39+1)-1)/3)+1,MOD((A1957-$A$39+1)-1,3)+1),"")</f>
        <v/>
      </c>
      <c r="C1957" s="43" t="str">
        <f t="shared" si="913"/>
        <v/>
      </c>
      <c r="D1957" s="43" t="str">
        <f t="shared" ca="1" si="903"/>
        <v/>
      </c>
      <c r="E1957" s="43" t="str">
        <f t="shared" si="914"/>
        <v/>
      </c>
      <c r="F1957" s="43" t="str">
        <f t="shared" si="915"/>
        <v/>
      </c>
      <c r="G1957" s="43" t="str">
        <f>IF(A1957&lt;&gt;"",IF(A1957&lt;Data!$G$11*0.25,$C$13/$G$32,IF(A1957&gt;Data!$G$11*0.25,$C$13,$C$13*10)),"")</f>
        <v/>
      </c>
      <c r="H1957" s="43" t="str">
        <f>IF(A1957&lt;&gt;"",IF(Data!$G$9="constant",$C$13,IF(Data!$G$9="squeeze",G1957,F1957)),"")</f>
        <v/>
      </c>
      <c r="I1957" s="38" t="str">
        <f ca="1">IF(ISNUMBER(A1957),NORMINV(RAND(),0,IF(AND(Data!$G$9="squeeze",A1957&lt;Data!$G$11*0.25),$H$32,1)*$C$30*$C$13)*($C$14*$C$12),"")</f>
        <v/>
      </c>
      <c r="J1957" s="42" t="str">
        <f ca="1">IFERROR(IF(Data!$C$6="Real",B1957,I1957+J1956+($C$14*$C$12)*(NORMINV(RAND(),$C$15,CHOOSE($G$13,$C$13,F1957,G1957)))),"")</f>
        <v/>
      </c>
      <c r="K1957" s="88" t="str">
        <f>IF(ISNUMBER(A1957), IF($G$16="fixed",$G$17,MIN(H1957*Data!$C$7*$C$16*0.5,$C$17*Data!$C$7))*$C$12,"")</f>
        <v/>
      </c>
      <c r="L1957" s="42" t="str">
        <f t="shared" ca="1" si="930"/>
        <v/>
      </c>
      <c r="M1957" s="44" t="str">
        <f t="shared" ca="1" si="931"/>
        <v/>
      </c>
      <c r="N1957" s="44" t="str">
        <f t="shared" ca="1" si="932"/>
        <v/>
      </c>
      <c r="O1957" s="108" t="str">
        <f t="shared" si="916"/>
        <v/>
      </c>
      <c r="P1957" s="102" t="str">
        <f t="shared" si="917"/>
        <v/>
      </c>
      <c r="Q1957" s="102" t="str">
        <f t="shared" si="918"/>
        <v/>
      </c>
      <c r="R1957" s="120" t="str">
        <f t="shared" si="919"/>
        <v/>
      </c>
      <c r="S1957" s="54" t="str">
        <f t="shared" si="920"/>
        <v/>
      </c>
      <c r="T1957" s="5" t="str">
        <f t="shared" si="921"/>
        <v/>
      </c>
      <c r="U1957" s="152" t="str">
        <f t="shared" si="904"/>
        <v/>
      </c>
      <c r="V1957" s="152" t="str">
        <f t="shared" si="905"/>
        <v/>
      </c>
      <c r="W1957" s="153" t="str">
        <f t="shared" si="906"/>
        <v/>
      </c>
      <c r="X1957" s="153" t="str">
        <f t="shared" si="907"/>
        <v/>
      </c>
      <c r="Y1957" s="153" t="str">
        <f t="shared" si="908"/>
        <v/>
      </c>
      <c r="Z1957" s="153" t="str">
        <f t="shared" si="909"/>
        <v/>
      </c>
      <c r="AA1957" s="152" t="str">
        <f t="shared" si="910"/>
        <v/>
      </c>
      <c r="AB1957" s="152" t="str">
        <f t="shared" si="911"/>
        <v/>
      </c>
      <c r="AC1957" s="154" t="str">
        <f t="shared" si="922"/>
        <v/>
      </c>
      <c r="AD1957" s="154" t="str">
        <f t="shared" si="923"/>
        <v/>
      </c>
      <c r="AE1957" s="3" t="str">
        <f t="shared" si="924"/>
        <v/>
      </c>
      <c r="AF1957" s="3" t="str">
        <f t="shared" si="925"/>
        <v/>
      </c>
      <c r="AG1957" s="3" t="str">
        <f t="shared" si="926"/>
        <v/>
      </c>
      <c r="AH1957" s="4" t="str">
        <f t="shared" si="927"/>
        <v/>
      </c>
      <c r="AI1957" s="75" t="str">
        <f t="shared" si="928"/>
        <v/>
      </c>
      <c r="AJ1957" s="75" t="str">
        <f t="shared" si="929"/>
        <v/>
      </c>
    </row>
    <row r="1958" spans="1:36" ht="14.25">
      <c r="A1958" s="41" t="str">
        <f t="shared" si="912"/>
        <v/>
      </c>
      <c r="B1958" s="150" t="str">
        <f>IF(ISNUMBER(A1958),INDEX('MetaTrader Import'!$H$13:$J$5893,TRUNC(((A1958-$A$39+1)-1)/3)+1,MOD((A1958-$A$39+1)-1,3)+1),"")</f>
        <v/>
      </c>
      <c r="C1958" s="43" t="str">
        <f t="shared" si="913"/>
        <v/>
      </c>
      <c r="D1958" s="43" t="str">
        <f t="shared" ca="1" si="903"/>
        <v/>
      </c>
      <c r="E1958" s="43" t="str">
        <f t="shared" si="914"/>
        <v/>
      </c>
      <c r="F1958" s="43" t="str">
        <f t="shared" si="915"/>
        <v/>
      </c>
      <c r="G1958" s="43" t="str">
        <f>IF(A1958&lt;&gt;"",IF(A1958&lt;Data!$G$11*0.25,$C$13/$G$32,IF(A1958&gt;Data!$G$11*0.25,$C$13,$C$13*10)),"")</f>
        <v/>
      </c>
      <c r="H1958" s="43" t="str">
        <f>IF(A1958&lt;&gt;"",IF(Data!$G$9="constant",$C$13,IF(Data!$G$9="squeeze",G1958,F1958)),"")</f>
        <v/>
      </c>
      <c r="I1958" s="38" t="str">
        <f ca="1">IF(ISNUMBER(A1958),NORMINV(RAND(),0,IF(AND(Data!$G$9="squeeze",A1958&lt;Data!$G$11*0.25),$H$32,1)*$C$30*$C$13)*($C$14*$C$12),"")</f>
        <v/>
      </c>
      <c r="J1958" s="42" t="str">
        <f ca="1">IFERROR(IF(Data!$C$6="Real",B1958,I1958+J1957+($C$14*$C$12)*(NORMINV(RAND(),$C$15,CHOOSE($G$13,$C$13,F1958,G1958)))),"")</f>
        <v/>
      </c>
      <c r="K1958" s="88" t="str">
        <f>IF(ISNUMBER(A1958), IF($G$16="fixed",$G$17,MIN(H1958*Data!$C$7*$C$16*0.5,$C$17*Data!$C$7))*$C$12,"")</f>
        <v/>
      </c>
      <c r="L1958" s="42" t="str">
        <f t="shared" ca="1" si="930"/>
        <v/>
      </c>
      <c r="M1958" s="44" t="str">
        <f t="shared" ca="1" si="931"/>
        <v/>
      </c>
      <c r="N1958" s="44" t="str">
        <f t="shared" ca="1" si="932"/>
        <v/>
      </c>
      <c r="O1958" s="108" t="str">
        <f t="shared" si="916"/>
        <v/>
      </c>
      <c r="P1958" s="102" t="str">
        <f t="shared" si="917"/>
        <v/>
      </c>
      <c r="Q1958" s="102" t="str">
        <f t="shared" si="918"/>
        <v/>
      </c>
      <c r="R1958" s="120" t="str">
        <f t="shared" si="919"/>
        <v/>
      </c>
      <c r="S1958" s="54" t="str">
        <f t="shared" si="920"/>
        <v/>
      </c>
      <c r="T1958" s="5" t="str">
        <f t="shared" si="921"/>
        <v/>
      </c>
      <c r="U1958" s="152" t="str">
        <f t="shared" si="904"/>
        <v/>
      </c>
      <c r="V1958" s="152" t="str">
        <f t="shared" si="905"/>
        <v/>
      </c>
      <c r="W1958" s="153" t="str">
        <f t="shared" si="906"/>
        <v/>
      </c>
      <c r="X1958" s="153" t="str">
        <f t="shared" si="907"/>
        <v/>
      </c>
      <c r="Y1958" s="153" t="str">
        <f t="shared" si="908"/>
        <v/>
      </c>
      <c r="Z1958" s="153" t="str">
        <f t="shared" si="909"/>
        <v/>
      </c>
      <c r="AA1958" s="152" t="str">
        <f t="shared" si="910"/>
        <v/>
      </c>
      <c r="AB1958" s="152" t="str">
        <f t="shared" si="911"/>
        <v/>
      </c>
      <c r="AC1958" s="154" t="str">
        <f t="shared" si="922"/>
        <v/>
      </c>
      <c r="AD1958" s="154" t="str">
        <f t="shared" si="923"/>
        <v/>
      </c>
      <c r="AE1958" s="3" t="str">
        <f t="shared" si="924"/>
        <v/>
      </c>
      <c r="AF1958" s="3" t="str">
        <f t="shared" si="925"/>
        <v/>
      </c>
      <c r="AG1958" s="3" t="str">
        <f t="shared" si="926"/>
        <v/>
      </c>
      <c r="AH1958" s="4" t="str">
        <f t="shared" si="927"/>
        <v/>
      </c>
      <c r="AI1958" s="75" t="str">
        <f t="shared" si="928"/>
        <v/>
      </c>
      <c r="AJ1958" s="75" t="str">
        <f t="shared" si="929"/>
        <v/>
      </c>
    </row>
    <row r="1959" spans="1:36" ht="14.25">
      <c r="A1959" s="41" t="str">
        <f t="shared" si="912"/>
        <v/>
      </c>
      <c r="B1959" s="150" t="str">
        <f>IF(ISNUMBER(A1959),INDEX('MetaTrader Import'!$H$13:$J$5893,TRUNC(((A1959-$A$39+1)-1)/3)+1,MOD((A1959-$A$39+1)-1,3)+1),"")</f>
        <v/>
      </c>
      <c r="C1959" s="43" t="str">
        <f t="shared" si="913"/>
        <v/>
      </c>
      <c r="D1959" s="43" t="str">
        <f t="shared" ca="1" si="903"/>
        <v/>
      </c>
      <c r="E1959" s="43" t="str">
        <f t="shared" si="914"/>
        <v/>
      </c>
      <c r="F1959" s="43" t="str">
        <f t="shared" si="915"/>
        <v/>
      </c>
      <c r="G1959" s="43" t="str">
        <f>IF(A1959&lt;&gt;"",IF(A1959&lt;Data!$G$11*0.25,$C$13/$G$32,IF(A1959&gt;Data!$G$11*0.25,$C$13,$C$13*10)),"")</f>
        <v/>
      </c>
      <c r="H1959" s="43" t="str">
        <f>IF(A1959&lt;&gt;"",IF(Data!$G$9="constant",$C$13,IF(Data!$G$9="squeeze",G1959,F1959)),"")</f>
        <v/>
      </c>
      <c r="I1959" s="38" t="str">
        <f ca="1">IF(ISNUMBER(A1959),NORMINV(RAND(),0,IF(AND(Data!$G$9="squeeze",A1959&lt;Data!$G$11*0.25),$H$32,1)*$C$30*$C$13)*($C$14*$C$12),"")</f>
        <v/>
      </c>
      <c r="J1959" s="42" t="str">
        <f ca="1">IFERROR(IF(Data!$C$6="Real",B1959,I1959+J1958+($C$14*$C$12)*(NORMINV(RAND(),$C$15,CHOOSE($G$13,$C$13,F1959,G1959)))),"")</f>
        <v/>
      </c>
      <c r="K1959" s="88" t="str">
        <f>IF(ISNUMBER(A1959), IF($G$16="fixed",$G$17,MIN(H1959*Data!$C$7*$C$16*0.5,$C$17*Data!$C$7))*$C$12,"")</f>
        <v/>
      </c>
      <c r="L1959" s="42" t="str">
        <f t="shared" ca="1" si="930"/>
        <v/>
      </c>
      <c r="M1959" s="44" t="str">
        <f t="shared" ca="1" si="931"/>
        <v/>
      </c>
      <c r="N1959" s="44" t="str">
        <f t="shared" ca="1" si="932"/>
        <v/>
      </c>
      <c r="O1959" s="108" t="str">
        <f t="shared" si="916"/>
        <v/>
      </c>
      <c r="P1959" s="102" t="str">
        <f t="shared" si="917"/>
        <v/>
      </c>
      <c r="Q1959" s="102" t="str">
        <f t="shared" si="918"/>
        <v/>
      </c>
      <c r="R1959" s="120" t="str">
        <f t="shared" si="919"/>
        <v/>
      </c>
      <c r="S1959" s="54" t="str">
        <f t="shared" si="920"/>
        <v/>
      </c>
      <c r="T1959" s="5" t="str">
        <f t="shared" si="921"/>
        <v/>
      </c>
      <c r="U1959" s="152" t="str">
        <f t="shared" si="904"/>
        <v/>
      </c>
      <c r="V1959" s="152" t="str">
        <f t="shared" si="905"/>
        <v/>
      </c>
      <c r="W1959" s="153" t="str">
        <f t="shared" si="906"/>
        <v/>
      </c>
      <c r="X1959" s="153" t="str">
        <f t="shared" si="907"/>
        <v/>
      </c>
      <c r="Y1959" s="153" t="str">
        <f t="shared" si="908"/>
        <v/>
      </c>
      <c r="Z1959" s="153" t="str">
        <f t="shared" si="909"/>
        <v/>
      </c>
      <c r="AA1959" s="152" t="str">
        <f t="shared" si="910"/>
        <v/>
      </c>
      <c r="AB1959" s="152" t="str">
        <f t="shared" si="911"/>
        <v/>
      </c>
      <c r="AC1959" s="154" t="str">
        <f t="shared" si="922"/>
        <v/>
      </c>
      <c r="AD1959" s="154" t="str">
        <f t="shared" si="923"/>
        <v/>
      </c>
      <c r="AE1959" s="3" t="str">
        <f t="shared" si="924"/>
        <v/>
      </c>
      <c r="AF1959" s="3" t="str">
        <f t="shared" si="925"/>
        <v/>
      </c>
      <c r="AG1959" s="3" t="str">
        <f t="shared" si="926"/>
        <v/>
      </c>
      <c r="AH1959" s="4" t="str">
        <f t="shared" si="927"/>
        <v/>
      </c>
      <c r="AI1959" s="75" t="str">
        <f t="shared" si="928"/>
        <v/>
      </c>
      <c r="AJ1959" s="75" t="str">
        <f t="shared" si="929"/>
        <v/>
      </c>
    </row>
    <row r="1960" spans="1:36" ht="14.25">
      <c r="A1960" s="41" t="str">
        <f t="shared" si="912"/>
        <v/>
      </c>
      <c r="B1960" s="150" t="str">
        <f>IF(ISNUMBER(A1960),INDEX('MetaTrader Import'!$H$13:$J$5893,TRUNC(((A1960-$A$39+1)-1)/3)+1,MOD((A1960-$A$39+1)-1,3)+1),"")</f>
        <v/>
      </c>
      <c r="C1960" s="43" t="str">
        <f t="shared" si="913"/>
        <v/>
      </c>
      <c r="D1960" s="43" t="str">
        <f t="shared" ca="1" si="903"/>
        <v/>
      </c>
      <c r="E1960" s="43" t="str">
        <f t="shared" si="914"/>
        <v/>
      </c>
      <c r="F1960" s="43" t="str">
        <f t="shared" si="915"/>
        <v/>
      </c>
      <c r="G1960" s="43" t="str">
        <f>IF(A1960&lt;&gt;"",IF(A1960&lt;Data!$G$11*0.25,$C$13/$G$32,IF(A1960&gt;Data!$G$11*0.25,$C$13,$C$13*10)),"")</f>
        <v/>
      </c>
      <c r="H1960" s="43" t="str">
        <f>IF(A1960&lt;&gt;"",IF(Data!$G$9="constant",$C$13,IF(Data!$G$9="squeeze",G1960,F1960)),"")</f>
        <v/>
      </c>
      <c r="I1960" s="38" t="str">
        <f ca="1">IF(ISNUMBER(A1960),NORMINV(RAND(),0,IF(AND(Data!$G$9="squeeze",A1960&lt;Data!$G$11*0.25),$H$32,1)*$C$30*$C$13)*($C$14*$C$12),"")</f>
        <v/>
      </c>
      <c r="J1960" s="42" t="str">
        <f ca="1">IFERROR(IF(Data!$C$6="Real",B1960,I1960+J1959+($C$14*$C$12)*(NORMINV(RAND(),$C$15,CHOOSE($G$13,$C$13,F1960,G1960)))),"")</f>
        <v/>
      </c>
      <c r="K1960" s="88" t="str">
        <f>IF(ISNUMBER(A1960), IF($G$16="fixed",$G$17,MIN(H1960*Data!$C$7*$C$16*0.5,$C$17*Data!$C$7))*$C$12,"")</f>
        <v/>
      </c>
      <c r="L1960" s="42" t="str">
        <f t="shared" ca="1" si="930"/>
        <v/>
      </c>
      <c r="M1960" s="44" t="str">
        <f t="shared" ca="1" si="931"/>
        <v/>
      </c>
      <c r="N1960" s="44" t="str">
        <f t="shared" ca="1" si="932"/>
        <v/>
      </c>
      <c r="O1960" s="108" t="str">
        <f t="shared" si="916"/>
        <v/>
      </c>
      <c r="P1960" s="102" t="str">
        <f t="shared" si="917"/>
        <v/>
      </c>
      <c r="Q1960" s="102" t="str">
        <f t="shared" si="918"/>
        <v/>
      </c>
      <c r="R1960" s="120" t="str">
        <f t="shared" si="919"/>
        <v/>
      </c>
      <c r="S1960" s="54" t="str">
        <f t="shared" si="920"/>
        <v/>
      </c>
      <c r="T1960" s="5" t="str">
        <f t="shared" si="921"/>
        <v/>
      </c>
      <c r="U1960" s="152" t="str">
        <f t="shared" si="904"/>
        <v/>
      </c>
      <c r="V1960" s="152" t="str">
        <f t="shared" si="905"/>
        <v/>
      </c>
      <c r="W1960" s="153" t="str">
        <f t="shared" si="906"/>
        <v/>
      </c>
      <c r="X1960" s="153" t="str">
        <f t="shared" si="907"/>
        <v/>
      </c>
      <c r="Y1960" s="153" t="str">
        <f t="shared" si="908"/>
        <v/>
      </c>
      <c r="Z1960" s="153" t="str">
        <f t="shared" si="909"/>
        <v/>
      </c>
      <c r="AA1960" s="152" t="str">
        <f t="shared" si="910"/>
        <v/>
      </c>
      <c r="AB1960" s="152" t="str">
        <f t="shared" si="911"/>
        <v/>
      </c>
      <c r="AC1960" s="154" t="str">
        <f t="shared" si="922"/>
        <v/>
      </c>
      <c r="AD1960" s="154" t="str">
        <f t="shared" si="923"/>
        <v/>
      </c>
      <c r="AE1960" s="3" t="str">
        <f t="shared" si="924"/>
        <v/>
      </c>
      <c r="AF1960" s="3" t="str">
        <f t="shared" si="925"/>
        <v/>
      </c>
      <c r="AG1960" s="3" t="str">
        <f t="shared" si="926"/>
        <v/>
      </c>
      <c r="AH1960" s="4" t="str">
        <f t="shared" si="927"/>
        <v/>
      </c>
      <c r="AI1960" s="75" t="str">
        <f t="shared" si="928"/>
        <v/>
      </c>
      <c r="AJ1960" s="75" t="str">
        <f t="shared" si="929"/>
        <v/>
      </c>
    </row>
    <row r="1961" spans="1:36" ht="14.25">
      <c r="A1961" s="41" t="str">
        <f t="shared" si="912"/>
        <v/>
      </c>
      <c r="B1961" s="150" t="str">
        <f>IF(ISNUMBER(A1961),INDEX('MetaTrader Import'!$H$13:$J$5893,TRUNC(((A1961-$A$39+1)-1)/3)+1,MOD((A1961-$A$39+1)-1,3)+1),"")</f>
        <v/>
      </c>
      <c r="C1961" s="43" t="str">
        <f t="shared" si="913"/>
        <v/>
      </c>
      <c r="D1961" s="43" t="str">
        <f t="shared" ca="1" si="903"/>
        <v/>
      </c>
      <c r="E1961" s="43" t="str">
        <f t="shared" si="914"/>
        <v/>
      </c>
      <c r="F1961" s="43" t="str">
        <f t="shared" si="915"/>
        <v/>
      </c>
      <c r="G1961" s="43" t="str">
        <f>IF(A1961&lt;&gt;"",IF(A1961&lt;Data!$G$11*0.25,$C$13/$G$32,IF(A1961&gt;Data!$G$11*0.25,$C$13,$C$13*10)),"")</f>
        <v/>
      </c>
      <c r="H1961" s="43" t="str">
        <f>IF(A1961&lt;&gt;"",IF(Data!$G$9="constant",$C$13,IF(Data!$G$9="squeeze",G1961,F1961)),"")</f>
        <v/>
      </c>
      <c r="I1961" s="38" t="str">
        <f ca="1">IF(ISNUMBER(A1961),NORMINV(RAND(),0,IF(AND(Data!$G$9="squeeze",A1961&lt;Data!$G$11*0.25),$H$32,1)*$C$30*$C$13)*($C$14*$C$12),"")</f>
        <v/>
      </c>
      <c r="J1961" s="42" t="str">
        <f ca="1">IFERROR(IF(Data!$C$6="Real",B1961,I1961+J1960+($C$14*$C$12)*(NORMINV(RAND(),$C$15,CHOOSE($G$13,$C$13,F1961,G1961)))),"")</f>
        <v/>
      </c>
      <c r="K1961" s="88" t="str">
        <f>IF(ISNUMBER(A1961), IF($G$16="fixed",$G$17,MIN(H1961*Data!$C$7*$C$16*0.5,$C$17*Data!$C$7))*$C$12,"")</f>
        <v/>
      </c>
      <c r="L1961" s="42" t="str">
        <f t="shared" ca="1" si="930"/>
        <v/>
      </c>
      <c r="M1961" s="44" t="str">
        <f t="shared" ca="1" si="931"/>
        <v/>
      </c>
      <c r="N1961" s="44" t="str">
        <f t="shared" ca="1" si="932"/>
        <v/>
      </c>
      <c r="O1961" s="108" t="str">
        <f t="shared" si="916"/>
        <v/>
      </c>
      <c r="P1961" s="102" t="str">
        <f t="shared" si="917"/>
        <v/>
      </c>
      <c r="Q1961" s="102" t="str">
        <f t="shared" si="918"/>
        <v/>
      </c>
      <c r="R1961" s="120" t="str">
        <f t="shared" si="919"/>
        <v/>
      </c>
      <c r="S1961" s="54" t="str">
        <f t="shared" si="920"/>
        <v/>
      </c>
      <c r="T1961" s="5" t="str">
        <f t="shared" si="921"/>
        <v/>
      </c>
      <c r="U1961" s="152" t="str">
        <f t="shared" si="904"/>
        <v/>
      </c>
      <c r="V1961" s="152" t="str">
        <f t="shared" si="905"/>
        <v/>
      </c>
      <c r="W1961" s="153" t="str">
        <f t="shared" si="906"/>
        <v/>
      </c>
      <c r="X1961" s="153" t="str">
        <f t="shared" si="907"/>
        <v/>
      </c>
      <c r="Y1961" s="153" t="str">
        <f t="shared" si="908"/>
        <v/>
      </c>
      <c r="Z1961" s="153" t="str">
        <f t="shared" si="909"/>
        <v/>
      </c>
      <c r="AA1961" s="152" t="str">
        <f t="shared" si="910"/>
        <v/>
      </c>
      <c r="AB1961" s="152" t="str">
        <f t="shared" si="911"/>
        <v/>
      </c>
      <c r="AC1961" s="154" t="str">
        <f t="shared" si="922"/>
        <v/>
      </c>
      <c r="AD1961" s="154" t="str">
        <f t="shared" si="923"/>
        <v/>
      </c>
      <c r="AE1961" s="3" t="str">
        <f t="shared" si="924"/>
        <v/>
      </c>
      <c r="AF1961" s="3" t="str">
        <f t="shared" si="925"/>
        <v/>
      </c>
      <c r="AG1961" s="3" t="str">
        <f t="shared" si="926"/>
        <v/>
      </c>
      <c r="AH1961" s="4" t="str">
        <f t="shared" si="927"/>
        <v/>
      </c>
      <c r="AI1961" s="75" t="str">
        <f t="shared" si="928"/>
        <v/>
      </c>
      <c r="AJ1961" s="75" t="str">
        <f t="shared" si="929"/>
        <v/>
      </c>
    </row>
    <row r="1962" spans="1:36" ht="14.25">
      <c r="A1962" s="41" t="str">
        <f t="shared" si="912"/>
        <v/>
      </c>
      <c r="B1962" s="150" t="str">
        <f>IF(ISNUMBER(A1962),INDEX('MetaTrader Import'!$H$13:$J$5893,TRUNC(((A1962-$A$39+1)-1)/3)+1,MOD((A1962-$A$39+1)-1,3)+1),"")</f>
        <v/>
      </c>
      <c r="C1962" s="43" t="str">
        <f t="shared" si="913"/>
        <v/>
      </c>
      <c r="D1962" s="43" t="str">
        <f t="shared" ca="1" si="903"/>
        <v/>
      </c>
      <c r="E1962" s="43" t="str">
        <f t="shared" si="914"/>
        <v/>
      </c>
      <c r="F1962" s="43" t="str">
        <f t="shared" si="915"/>
        <v/>
      </c>
      <c r="G1962" s="43" t="str">
        <f>IF(A1962&lt;&gt;"",IF(A1962&lt;Data!$G$11*0.25,$C$13/$G$32,IF(A1962&gt;Data!$G$11*0.25,$C$13,$C$13*10)),"")</f>
        <v/>
      </c>
      <c r="H1962" s="43" t="str">
        <f>IF(A1962&lt;&gt;"",IF(Data!$G$9="constant",$C$13,IF(Data!$G$9="squeeze",G1962,F1962)),"")</f>
        <v/>
      </c>
      <c r="I1962" s="38" t="str">
        <f ca="1">IF(ISNUMBER(A1962),NORMINV(RAND(),0,IF(AND(Data!$G$9="squeeze",A1962&lt;Data!$G$11*0.25),$H$32,1)*$C$30*$C$13)*($C$14*$C$12),"")</f>
        <v/>
      </c>
      <c r="J1962" s="42" t="str">
        <f ca="1">IFERROR(IF(Data!$C$6="Real",B1962,I1962+J1961+($C$14*$C$12)*(NORMINV(RAND(),$C$15,CHOOSE($G$13,$C$13,F1962,G1962)))),"")</f>
        <v/>
      </c>
      <c r="K1962" s="88" t="str">
        <f>IF(ISNUMBER(A1962), IF($G$16="fixed",$G$17,MIN(H1962*Data!$C$7*$C$16*0.5,$C$17*Data!$C$7))*$C$12,"")</f>
        <v/>
      </c>
      <c r="L1962" s="42" t="str">
        <f t="shared" ca="1" si="930"/>
        <v/>
      </c>
      <c r="M1962" s="44" t="str">
        <f t="shared" ca="1" si="931"/>
        <v/>
      </c>
      <c r="N1962" s="44" t="str">
        <f t="shared" ca="1" si="932"/>
        <v/>
      </c>
      <c r="O1962" s="108" t="str">
        <f t="shared" si="916"/>
        <v/>
      </c>
      <c r="P1962" s="102" t="str">
        <f t="shared" si="917"/>
        <v/>
      </c>
      <c r="Q1962" s="102" t="str">
        <f t="shared" si="918"/>
        <v/>
      </c>
      <c r="R1962" s="120" t="str">
        <f t="shared" si="919"/>
        <v/>
      </c>
      <c r="S1962" s="54" t="str">
        <f t="shared" si="920"/>
        <v/>
      </c>
      <c r="T1962" s="5" t="str">
        <f t="shared" si="921"/>
        <v/>
      </c>
      <c r="U1962" s="152" t="str">
        <f t="shared" si="904"/>
        <v/>
      </c>
      <c r="V1962" s="152" t="str">
        <f t="shared" si="905"/>
        <v/>
      </c>
      <c r="W1962" s="153" t="str">
        <f t="shared" si="906"/>
        <v/>
      </c>
      <c r="X1962" s="153" t="str">
        <f t="shared" si="907"/>
        <v/>
      </c>
      <c r="Y1962" s="153" t="str">
        <f t="shared" si="908"/>
        <v/>
      </c>
      <c r="Z1962" s="153" t="str">
        <f t="shared" si="909"/>
        <v/>
      </c>
      <c r="AA1962" s="152" t="str">
        <f t="shared" si="910"/>
        <v/>
      </c>
      <c r="AB1962" s="152" t="str">
        <f t="shared" si="911"/>
        <v/>
      </c>
      <c r="AC1962" s="154" t="str">
        <f t="shared" si="922"/>
        <v/>
      </c>
      <c r="AD1962" s="154" t="str">
        <f t="shared" si="923"/>
        <v/>
      </c>
      <c r="AE1962" s="3" t="str">
        <f t="shared" si="924"/>
        <v/>
      </c>
      <c r="AF1962" s="3" t="str">
        <f t="shared" si="925"/>
        <v/>
      </c>
      <c r="AG1962" s="3" t="str">
        <f t="shared" si="926"/>
        <v/>
      </c>
      <c r="AH1962" s="4" t="str">
        <f t="shared" si="927"/>
        <v/>
      </c>
      <c r="AI1962" s="75" t="str">
        <f t="shared" si="928"/>
        <v/>
      </c>
      <c r="AJ1962" s="75" t="str">
        <f t="shared" si="929"/>
        <v/>
      </c>
    </row>
    <row r="1963" spans="1:36" ht="14.25">
      <c r="A1963" s="41" t="str">
        <f t="shared" si="912"/>
        <v/>
      </c>
      <c r="B1963" s="150" t="str">
        <f>IF(ISNUMBER(A1963),INDEX('MetaTrader Import'!$H$13:$J$5893,TRUNC(((A1963-$A$39+1)-1)/3)+1,MOD((A1963-$A$39+1)-1,3)+1),"")</f>
        <v/>
      </c>
      <c r="C1963" s="43" t="str">
        <f t="shared" si="913"/>
        <v/>
      </c>
      <c r="D1963" s="43" t="str">
        <f t="shared" ca="1" si="903"/>
        <v/>
      </c>
      <c r="E1963" s="43" t="str">
        <f t="shared" si="914"/>
        <v/>
      </c>
      <c r="F1963" s="43" t="str">
        <f t="shared" si="915"/>
        <v/>
      </c>
      <c r="G1963" s="43" t="str">
        <f>IF(A1963&lt;&gt;"",IF(A1963&lt;Data!$G$11*0.25,$C$13/$G$32,IF(A1963&gt;Data!$G$11*0.25,$C$13,$C$13*10)),"")</f>
        <v/>
      </c>
      <c r="H1963" s="43" t="str">
        <f>IF(A1963&lt;&gt;"",IF(Data!$G$9="constant",$C$13,IF(Data!$G$9="squeeze",G1963,F1963)),"")</f>
        <v/>
      </c>
      <c r="I1963" s="38" t="str">
        <f ca="1">IF(ISNUMBER(A1963),NORMINV(RAND(),0,IF(AND(Data!$G$9="squeeze",A1963&lt;Data!$G$11*0.25),$H$32,1)*$C$30*$C$13)*($C$14*$C$12),"")</f>
        <v/>
      </c>
      <c r="J1963" s="42" t="str">
        <f ca="1">IFERROR(IF(Data!$C$6="Real",B1963,I1963+J1962+($C$14*$C$12)*(NORMINV(RAND(),$C$15,CHOOSE($G$13,$C$13,F1963,G1963)))),"")</f>
        <v/>
      </c>
      <c r="K1963" s="88" t="str">
        <f>IF(ISNUMBER(A1963), IF($G$16="fixed",$G$17,MIN(H1963*Data!$C$7*$C$16*0.5,$C$17*Data!$C$7))*$C$12,"")</f>
        <v/>
      </c>
      <c r="L1963" s="42" t="str">
        <f t="shared" ca="1" si="930"/>
        <v/>
      </c>
      <c r="M1963" s="44" t="str">
        <f t="shared" ca="1" si="931"/>
        <v/>
      </c>
      <c r="N1963" s="44" t="str">
        <f t="shared" ca="1" si="932"/>
        <v/>
      </c>
      <c r="O1963" s="108" t="str">
        <f t="shared" si="916"/>
        <v/>
      </c>
      <c r="P1963" s="102" t="str">
        <f t="shared" si="917"/>
        <v/>
      </c>
      <c r="Q1963" s="102" t="str">
        <f t="shared" si="918"/>
        <v/>
      </c>
      <c r="R1963" s="120" t="str">
        <f t="shared" si="919"/>
        <v/>
      </c>
      <c r="S1963" s="54" t="str">
        <f t="shared" si="920"/>
        <v/>
      </c>
      <c r="T1963" s="5" t="str">
        <f t="shared" si="921"/>
        <v/>
      </c>
      <c r="U1963" s="152" t="str">
        <f t="shared" si="904"/>
        <v/>
      </c>
      <c r="V1963" s="152" t="str">
        <f t="shared" si="905"/>
        <v/>
      </c>
      <c r="W1963" s="153" t="str">
        <f t="shared" si="906"/>
        <v/>
      </c>
      <c r="X1963" s="153" t="str">
        <f t="shared" si="907"/>
        <v/>
      </c>
      <c r="Y1963" s="153" t="str">
        <f t="shared" si="908"/>
        <v/>
      </c>
      <c r="Z1963" s="153" t="str">
        <f t="shared" si="909"/>
        <v/>
      </c>
      <c r="AA1963" s="152" t="str">
        <f t="shared" si="910"/>
        <v/>
      </c>
      <c r="AB1963" s="152" t="str">
        <f t="shared" si="911"/>
        <v/>
      </c>
      <c r="AC1963" s="154" t="str">
        <f t="shared" si="922"/>
        <v/>
      </c>
      <c r="AD1963" s="154" t="str">
        <f t="shared" si="923"/>
        <v/>
      </c>
      <c r="AE1963" s="3" t="str">
        <f t="shared" si="924"/>
        <v/>
      </c>
      <c r="AF1963" s="3" t="str">
        <f t="shared" si="925"/>
        <v/>
      </c>
      <c r="AG1963" s="3" t="str">
        <f t="shared" si="926"/>
        <v/>
      </c>
      <c r="AH1963" s="4" t="str">
        <f t="shared" si="927"/>
        <v/>
      </c>
      <c r="AI1963" s="75" t="str">
        <f t="shared" si="928"/>
        <v/>
      </c>
      <c r="AJ1963" s="75" t="str">
        <f t="shared" si="929"/>
        <v/>
      </c>
    </row>
    <row r="1964" spans="1:36" ht="14.25">
      <c r="A1964" s="41" t="str">
        <f t="shared" si="912"/>
        <v/>
      </c>
      <c r="B1964" s="150" t="str">
        <f>IF(ISNUMBER(A1964),INDEX('MetaTrader Import'!$H$13:$J$5893,TRUNC(((A1964-$A$39+1)-1)/3)+1,MOD((A1964-$A$39+1)-1,3)+1),"")</f>
        <v/>
      </c>
      <c r="C1964" s="43" t="str">
        <f t="shared" si="913"/>
        <v/>
      </c>
      <c r="D1964" s="43" t="str">
        <f t="shared" ca="1" si="903"/>
        <v/>
      </c>
      <c r="E1964" s="43" t="str">
        <f t="shared" si="914"/>
        <v/>
      </c>
      <c r="F1964" s="43" t="str">
        <f t="shared" si="915"/>
        <v/>
      </c>
      <c r="G1964" s="43" t="str">
        <f>IF(A1964&lt;&gt;"",IF(A1964&lt;Data!$G$11*0.25,$C$13/$G$32,IF(A1964&gt;Data!$G$11*0.25,$C$13,$C$13*10)),"")</f>
        <v/>
      </c>
      <c r="H1964" s="43" t="str">
        <f>IF(A1964&lt;&gt;"",IF(Data!$G$9="constant",$C$13,IF(Data!$G$9="squeeze",G1964,F1964)),"")</f>
        <v/>
      </c>
      <c r="I1964" s="38" t="str">
        <f ca="1">IF(ISNUMBER(A1964),NORMINV(RAND(),0,IF(AND(Data!$G$9="squeeze",A1964&lt;Data!$G$11*0.25),$H$32,1)*$C$30*$C$13)*($C$14*$C$12),"")</f>
        <v/>
      </c>
      <c r="J1964" s="42" t="str">
        <f ca="1">IFERROR(IF(Data!$C$6="Real",B1964,I1964+J1963+($C$14*$C$12)*(NORMINV(RAND(),$C$15,CHOOSE($G$13,$C$13,F1964,G1964)))),"")</f>
        <v/>
      </c>
      <c r="K1964" s="88" t="str">
        <f>IF(ISNUMBER(A1964), IF($G$16="fixed",$G$17,MIN(H1964*Data!$C$7*$C$16*0.5,$C$17*Data!$C$7))*$C$12,"")</f>
        <v/>
      </c>
      <c r="L1964" s="42" t="str">
        <f t="shared" ca="1" si="930"/>
        <v/>
      </c>
      <c r="M1964" s="44" t="str">
        <f t="shared" ca="1" si="931"/>
        <v/>
      </c>
      <c r="N1964" s="44" t="str">
        <f t="shared" ca="1" si="932"/>
        <v/>
      </c>
      <c r="O1964" s="108" t="str">
        <f t="shared" si="916"/>
        <v/>
      </c>
      <c r="P1964" s="102" t="str">
        <f t="shared" si="917"/>
        <v/>
      </c>
      <c r="Q1964" s="102" t="str">
        <f t="shared" si="918"/>
        <v/>
      </c>
      <c r="R1964" s="120" t="str">
        <f t="shared" si="919"/>
        <v/>
      </c>
      <c r="S1964" s="54" t="str">
        <f t="shared" si="920"/>
        <v/>
      </c>
      <c r="T1964" s="5" t="str">
        <f t="shared" si="921"/>
        <v/>
      </c>
      <c r="U1964" s="152" t="str">
        <f t="shared" si="904"/>
        <v/>
      </c>
      <c r="V1964" s="152" t="str">
        <f t="shared" si="905"/>
        <v/>
      </c>
      <c r="W1964" s="153" t="str">
        <f t="shared" si="906"/>
        <v/>
      </c>
      <c r="X1964" s="153" t="str">
        <f t="shared" si="907"/>
        <v/>
      </c>
      <c r="Y1964" s="153" t="str">
        <f t="shared" si="908"/>
        <v/>
      </c>
      <c r="Z1964" s="153" t="str">
        <f t="shared" si="909"/>
        <v/>
      </c>
      <c r="AA1964" s="152" t="str">
        <f t="shared" si="910"/>
        <v/>
      </c>
      <c r="AB1964" s="152" t="str">
        <f t="shared" si="911"/>
        <v/>
      </c>
      <c r="AC1964" s="154" t="str">
        <f t="shared" si="922"/>
        <v/>
      </c>
      <c r="AD1964" s="154" t="str">
        <f t="shared" si="923"/>
        <v/>
      </c>
      <c r="AE1964" s="3" t="str">
        <f t="shared" si="924"/>
        <v/>
      </c>
      <c r="AF1964" s="3" t="str">
        <f t="shared" si="925"/>
        <v/>
      </c>
      <c r="AG1964" s="3" t="str">
        <f t="shared" si="926"/>
        <v/>
      </c>
      <c r="AH1964" s="4" t="str">
        <f t="shared" si="927"/>
        <v/>
      </c>
      <c r="AI1964" s="75" t="str">
        <f t="shared" si="928"/>
        <v/>
      </c>
      <c r="AJ1964" s="75" t="str">
        <f t="shared" si="929"/>
        <v/>
      </c>
    </row>
    <row r="1965" spans="1:36" ht="14.25">
      <c r="A1965" s="41" t="str">
        <f t="shared" si="912"/>
        <v/>
      </c>
      <c r="B1965" s="150" t="str">
        <f>IF(ISNUMBER(A1965),INDEX('MetaTrader Import'!$H$13:$J$5893,TRUNC(((A1965-$A$39+1)-1)/3)+1,MOD((A1965-$A$39+1)-1,3)+1),"")</f>
        <v/>
      </c>
      <c r="C1965" s="43" t="str">
        <f t="shared" si="913"/>
        <v/>
      </c>
      <c r="D1965" s="43" t="str">
        <f t="shared" ca="1" si="903"/>
        <v/>
      </c>
      <c r="E1965" s="43" t="str">
        <f t="shared" si="914"/>
        <v/>
      </c>
      <c r="F1965" s="43" t="str">
        <f t="shared" si="915"/>
        <v/>
      </c>
      <c r="G1965" s="43" t="str">
        <f>IF(A1965&lt;&gt;"",IF(A1965&lt;Data!$G$11*0.25,$C$13/$G$32,IF(A1965&gt;Data!$G$11*0.25,$C$13,$C$13*10)),"")</f>
        <v/>
      </c>
      <c r="H1965" s="43" t="str">
        <f>IF(A1965&lt;&gt;"",IF(Data!$G$9="constant",$C$13,IF(Data!$G$9="squeeze",G1965,F1965)),"")</f>
        <v/>
      </c>
      <c r="I1965" s="38" t="str">
        <f ca="1">IF(ISNUMBER(A1965),NORMINV(RAND(),0,IF(AND(Data!$G$9="squeeze",A1965&lt;Data!$G$11*0.25),$H$32,1)*$C$30*$C$13)*($C$14*$C$12),"")</f>
        <v/>
      </c>
      <c r="J1965" s="42" t="str">
        <f ca="1">IFERROR(IF(Data!$C$6="Real",B1965,I1965+J1964+($C$14*$C$12)*(NORMINV(RAND(),$C$15,CHOOSE($G$13,$C$13,F1965,G1965)))),"")</f>
        <v/>
      </c>
      <c r="K1965" s="88" t="str">
        <f>IF(ISNUMBER(A1965), IF($G$16="fixed",$G$17,MIN(H1965*Data!$C$7*$C$16*0.5,$C$17*Data!$C$7))*$C$12,"")</f>
        <v/>
      </c>
      <c r="L1965" s="42" t="str">
        <f t="shared" ca="1" si="930"/>
        <v/>
      </c>
      <c r="M1965" s="44" t="str">
        <f t="shared" ca="1" si="931"/>
        <v/>
      </c>
      <c r="N1965" s="44" t="str">
        <f t="shared" ca="1" si="932"/>
        <v/>
      </c>
      <c r="O1965" s="108" t="str">
        <f t="shared" si="916"/>
        <v/>
      </c>
      <c r="P1965" s="102" t="str">
        <f t="shared" si="917"/>
        <v/>
      </c>
      <c r="Q1965" s="102" t="str">
        <f t="shared" si="918"/>
        <v/>
      </c>
      <c r="R1965" s="120" t="str">
        <f t="shared" si="919"/>
        <v/>
      </c>
      <c r="S1965" s="54" t="str">
        <f t="shared" si="920"/>
        <v/>
      </c>
      <c r="T1965" s="5" t="str">
        <f t="shared" si="921"/>
        <v/>
      </c>
      <c r="U1965" s="152" t="str">
        <f t="shared" si="904"/>
        <v/>
      </c>
      <c r="V1965" s="152" t="str">
        <f t="shared" si="905"/>
        <v/>
      </c>
      <c r="W1965" s="153" t="str">
        <f t="shared" si="906"/>
        <v/>
      </c>
      <c r="X1965" s="153" t="str">
        <f t="shared" si="907"/>
        <v/>
      </c>
      <c r="Y1965" s="153" t="str">
        <f t="shared" si="908"/>
        <v/>
      </c>
      <c r="Z1965" s="153" t="str">
        <f t="shared" si="909"/>
        <v/>
      </c>
      <c r="AA1965" s="152" t="str">
        <f t="shared" si="910"/>
        <v/>
      </c>
      <c r="AB1965" s="152" t="str">
        <f t="shared" si="911"/>
        <v/>
      </c>
      <c r="AC1965" s="154" t="str">
        <f t="shared" si="922"/>
        <v/>
      </c>
      <c r="AD1965" s="154" t="str">
        <f t="shared" si="923"/>
        <v/>
      </c>
      <c r="AE1965" s="3" t="str">
        <f t="shared" si="924"/>
        <v/>
      </c>
      <c r="AF1965" s="3" t="str">
        <f t="shared" si="925"/>
        <v/>
      </c>
      <c r="AG1965" s="3" t="str">
        <f t="shared" si="926"/>
        <v/>
      </c>
      <c r="AH1965" s="4" t="str">
        <f t="shared" si="927"/>
        <v/>
      </c>
      <c r="AI1965" s="75" t="str">
        <f t="shared" si="928"/>
        <v/>
      </c>
      <c r="AJ1965" s="75" t="str">
        <f t="shared" si="929"/>
        <v/>
      </c>
    </row>
    <row r="1966" spans="1:36" ht="14.25">
      <c r="A1966" s="41" t="str">
        <f t="shared" si="912"/>
        <v/>
      </c>
      <c r="B1966" s="150" t="str">
        <f>IF(ISNUMBER(A1966),INDEX('MetaTrader Import'!$H$13:$J$5893,TRUNC(((A1966-$A$39+1)-1)/3)+1,MOD((A1966-$A$39+1)-1,3)+1),"")</f>
        <v/>
      </c>
      <c r="C1966" s="43" t="str">
        <f t="shared" si="913"/>
        <v/>
      </c>
      <c r="D1966" s="43" t="str">
        <f t="shared" ca="1" si="903"/>
        <v/>
      </c>
      <c r="E1966" s="43" t="str">
        <f t="shared" si="914"/>
        <v/>
      </c>
      <c r="F1966" s="43" t="str">
        <f t="shared" si="915"/>
        <v/>
      </c>
      <c r="G1966" s="43" t="str">
        <f>IF(A1966&lt;&gt;"",IF(A1966&lt;Data!$G$11*0.25,$C$13/$G$32,IF(A1966&gt;Data!$G$11*0.25,$C$13,$C$13*10)),"")</f>
        <v/>
      </c>
      <c r="H1966" s="43" t="str">
        <f>IF(A1966&lt;&gt;"",IF(Data!$G$9="constant",$C$13,IF(Data!$G$9="squeeze",G1966,F1966)),"")</f>
        <v/>
      </c>
      <c r="I1966" s="38" t="str">
        <f ca="1">IF(ISNUMBER(A1966),NORMINV(RAND(),0,IF(AND(Data!$G$9="squeeze",A1966&lt;Data!$G$11*0.25),$H$32,1)*$C$30*$C$13)*($C$14*$C$12),"")</f>
        <v/>
      </c>
      <c r="J1966" s="42" t="str">
        <f ca="1">IFERROR(IF(Data!$C$6="Real",B1966,I1966+J1965+($C$14*$C$12)*(NORMINV(RAND(),$C$15,CHOOSE($G$13,$C$13,F1966,G1966)))),"")</f>
        <v/>
      </c>
      <c r="K1966" s="88" t="str">
        <f>IF(ISNUMBER(A1966), IF($G$16="fixed",$G$17,MIN(H1966*Data!$C$7*$C$16*0.5,$C$17*Data!$C$7))*$C$12,"")</f>
        <v/>
      </c>
      <c r="L1966" s="42" t="str">
        <f t="shared" ca="1" si="930"/>
        <v/>
      </c>
      <c r="M1966" s="44" t="str">
        <f t="shared" ca="1" si="931"/>
        <v/>
      </c>
      <c r="N1966" s="44" t="str">
        <f t="shared" ca="1" si="932"/>
        <v/>
      </c>
      <c r="O1966" s="108" t="str">
        <f t="shared" si="916"/>
        <v/>
      </c>
      <c r="P1966" s="102" t="str">
        <f t="shared" si="917"/>
        <v/>
      </c>
      <c r="Q1966" s="102" t="str">
        <f t="shared" si="918"/>
        <v/>
      </c>
      <c r="R1966" s="120" t="str">
        <f t="shared" si="919"/>
        <v/>
      </c>
      <c r="S1966" s="54" t="str">
        <f t="shared" si="920"/>
        <v/>
      </c>
      <c r="T1966" s="5" t="str">
        <f t="shared" si="921"/>
        <v/>
      </c>
      <c r="U1966" s="152" t="str">
        <f t="shared" si="904"/>
        <v/>
      </c>
      <c r="V1966" s="152" t="str">
        <f t="shared" si="905"/>
        <v/>
      </c>
      <c r="W1966" s="153" t="str">
        <f t="shared" si="906"/>
        <v/>
      </c>
      <c r="X1966" s="153" t="str">
        <f t="shared" si="907"/>
        <v/>
      </c>
      <c r="Y1966" s="153" t="str">
        <f t="shared" si="908"/>
        <v/>
      </c>
      <c r="Z1966" s="153" t="str">
        <f t="shared" si="909"/>
        <v/>
      </c>
      <c r="AA1966" s="152" t="str">
        <f t="shared" si="910"/>
        <v/>
      </c>
      <c r="AB1966" s="152" t="str">
        <f t="shared" si="911"/>
        <v/>
      </c>
      <c r="AC1966" s="154" t="str">
        <f t="shared" si="922"/>
        <v/>
      </c>
      <c r="AD1966" s="154" t="str">
        <f t="shared" si="923"/>
        <v/>
      </c>
      <c r="AE1966" s="3" t="str">
        <f t="shared" si="924"/>
        <v/>
      </c>
      <c r="AF1966" s="3" t="str">
        <f t="shared" si="925"/>
        <v/>
      </c>
      <c r="AG1966" s="3" t="str">
        <f t="shared" si="926"/>
        <v/>
      </c>
      <c r="AH1966" s="4" t="str">
        <f t="shared" si="927"/>
        <v/>
      </c>
      <c r="AI1966" s="75" t="str">
        <f t="shared" si="928"/>
        <v/>
      </c>
      <c r="AJ1966" s="75" t="str">
        <f t="shared" si="929"/>
        <v/>
      </c>
    </row>
    <row r="1967" spans="1:36" ht="14.25">
      <c r="A1967" s="41" t="str">
        <f t="shared" si="912"/>
        <v/>
      </c>
      <c r="B1967" s="150" t="str">
        <f>IF(ISNUMBER(A1967),INDEX('MetaTrader Import'!$H$13:$J$5893,TRUNC(((A1967-$A$39+1)-1)/3)+1,MOD((A1967-$A$39+1)-1,3)+1),"")</f>
        <v/>
      </c>
      <c r="C1967" s="43" t="str">
        <f t="shared" si="913"/>
        <v/>
      </c>
      <c r="D1967" s="43" t="str">
        <f t="shared" ca="1" si="903"/>
        <v/>
      </c>
      <c r="E1967" s="43" t="str">
        <f t="shared" si="914"/>
        <v/>
      </c>
      <c r="F1967" s="43" t="str">
        <f t="shared" si="915"/>
        <v/>
      </c>
      <c r="G1967" s="43" t="str">
        <f>IF(A1967&lt;&gt;"",IF(A1967&lt;Data!$G$11*0.25,$C$13/$G$32,IF(A1967&gt;Data!$G$11*0.25,$C$13,$C$13*10)),"")</f>
        <v/>
      </c>
      <c r="H1967" s="43" t="str">
        <f>IF(A1967&lt;&gt;"",IF(Data!$G$9="constant",$C$13,IF(Data!$G$9="squeeze",G1967,F1967)),"")</f>
        <v/>
      </c>
      <c r="I1967" s="38" t="str">
        <f ca="1">IF(ISNUMBER(A1967),NORMINV(RAND(),0,IF(AND(Data!$G$9="squeeze",A1967&lt;Data!$G$11*0.25),$H$32,1)*$C$30*$C$13)*($C$14*$C$12),"")</f>
        <v/>
      </c>
      <c r="J1967" s="42" t="str">
        <f ca="1">IFERROR(IF(Data!$C$6="Real",B1967,I1967+J1966+($C$14*$C$12)*(NORMINV(RAND(),$C$15,CHOOSE($G$13,$C$13,F1967,G1967)))),"")</f>
        <v/>
      </c>
      <c r="K1967" s="88" t="str">
        <f>IF(ISNUMBER(A1967), IF($G$16="fixed",$G$17,MIN(H1967*Data!$C$7*$C$16*0.5,$C$17*Data!$C$7))*$C$12,"")</f>
        <v/>
      </c>
      <c r="L1967" s="42" t="str">
        <f t="shared" ca="1" si="930"/>
        <v/>
      </c>
      <c r="M1967" s="44" t="str">
        <f t="shared" ca="1" si="931"/>
        <v/>
      </c>
      <c r="N1967" s="44" t="str">
        <f t="shared" ca="1" si="932"/>
        <v/>
      </c>
      <c r="O1967" s="108" t="str">
        <f t="shared" si="916"/>
        <v/>
      </c>
      <c r="P1967" s="102" t="str">
        <f t="shared" si="917"/>
        <v/>
      </c>
      <c r="Q1967" s="102" t="str">
        <f t="shared" si="918"/>
        <v/>
      </c>
      <c r="R1967" s="120" t="str">
        <f t="shared" si="919"/>
        <v/>
      </c>
      <c r="S1967" s="54" t="str">
        <f t="shared" si="920"/>
        <v/>
      </c>
      <c r="T1967" s="5" t="str">
        <f t="shared" si="921"/>
        <v/>
      </c>
      <c r="U1967" s="152" t="str">
        <f t="shared" si="904"/>
        <v/>
      </c>
      <c r="V1967" s="152" t="str">
        <f t="shared" si="905"/>
        <v/>
      </c>
      <c r="W1967" s="153" t="str">
        <f t="shared" si="906"/>
        <v/>
      </c>
      <c r="X1967" s="153" t="str">
        <f t="shared" si="907"/>
        <v/>
      </c>
      <c r="Y1967" s="153" t="str">
        <f t="shared" si="908"/>
        <v/>
      </c>
      <c r="Z1967" s="153" t="str">
        <f t="shared" si="909"/>
        <v/>
      </c>
      <c r="AA1967" s="152" t="str">
        <f t="shared" si="910"/>
        <v/>
      </c>
      <c r="AB1967" s="152" t="str">
        <f t="shared" si="911"/>
        <v/>
      </c>
      <c r="AC1967" s="154" t="str">
        <f t="shared" si="922"/>
        <v/>
      </c>
      <c r="AD1967" s="154" t="str">
        <f t="shared" si="923"/>
        <v/>
      </c>
      <c r="AE1967" s="3" t="str">
        <f t="shared" si="924"/>
        <v/>
      </c>
      <c r="AF1967" s="3" t="str">
        <f t="shared" si="925"/>
        <v/>
      </c>
      <c r="AG1967" s="3" t="str">
        <f t="shared" si="926"/>
        <v/>
      </c>
      <c r="AH1967" s="4" t="str">
        <f t="shared" si="927"/>
        <v/>
      </c>
      <c r="AI1967" s="75" t="str">
        <f t="shared" si="928"/>
        <v/>
      </c>
      <c r="AJ1967" s="75" t="str">
        <f t="shared" si="929"/>
        <v/>
      </c>
    </row>
    <row r="1968" spans="1:36" ht="14.25">
      <c r="A1968" s="41" t="str">
        <f t="shared" si="912"/>
        <v/>
      </c>
      <c r="B1968" s="150" t="str">
        <f>IF(ISNUMBER(A1968),INDEX('MetaTrader Import'!$H$13:$J$5893,TRUNC(((A1968-$A$39+1)-1)/3)+1,MOD((A1968-$A$39+1)-1,3)+1),"")</f>
        <v/>
      </c>
      <c r="C1968" s="43" t="str">
        <f t="shared" si="913"/>
        <v/>
      </c>
      <c r="D1968" s="43" t="str">
        <f t="shared" ca="1" si="903"/>
        <v/>
      </c>
      <c r="E1968" s="43" t="str">
        <f t="shared" si="914"/>
        <v/>
      </c>
      <c r="F1968" s="43" t="str">
        <f t="shared" si="915"/>
        <v/>
      </c>
      <c r="G1968" s="43" t="str">
        <f>IF(A1968&lt;&gt;"",IF(A1968&lt;Data!$G$11*0.25,$C$13/$G$32,IF(A1968&gt;Data!$G$11*0.25,$C$13,$C$13*10)),"")</f>
        <v/>
      </c>
      <c r="H1968" s="43" t="str">
        <f>IF(A1968&lt;&gt;"",IF(Data!$G$9="constant",$C$13,IF(Data!$G$9="squeeze",G1968,F1968)),"")</f>
        <v/>
      </c>
      <c r="I1968" s="38" t="str">
        <f ca="1">IF(ISNUMBER(A1968),NORMINV(RAND(),0,IF(AND(Data!$G$9="squeeze",A1968&lt;Data!$G$11*0.25),$H$32,1)*$C$30*$C$13)*($C$14*$C$12),"")</f>
        <v/>
      </c>
      <c r="J1968" s="42" t="str">
        <f ca="1">IFERROR(IF(Data!$C$6="Real",B1968,I1968+J1967+($C$14*$C$12)*(NORMINV(RAND(),$C$15,CHOOSE($G$13,$C$13,F1968,G1968)))),"")</f>
        <v/>
      </c>
      <c r="K1968" s="88" t="str">
        <f>IF(ISNUMBER(A1968), IF($G$16="fixed",$G$17,MIN(H1968*Data!$C$7*$C$16*0.5,$C$17*Data!$C$7))*$C$12,"")</f>
        <v/>
      </c>
      <c r="L1968" s="42" t="str">
        <f t="shared" ca="1" si="930"/>
        <v/>
      </c>
      <c r="M1968" s="44" t="str">
        <f t="shared" ca="1" si="931"/>
        <v/>
      </c>
      <c r="N1968" s="44" t="str">
        <f t="shared" ca="1" si="932"/>
        <v/>
      </c>
      <c r="O1968" s="108" t="str">
        <f t="shared" si="916"/>
        <v/>
      </c>
      <c r="P1968" s="102" t="str">
        <f t="shared" si="917"/>
        <v/>
      </c>
      <c r="Q1968" s="102" t="str">
        <f t="shared" si="918"/>
        <v/>
      </c>
      <c r="R1968" s="120" t="str">
        <f t="shared" si="919"/>
        <v/>
      </c>
      <c r="S1968" s="54" t="str">
        <f t="shared" si="920"/>
        <v/>
      </c>
      <c r="T1968" s="5" t="str">
        <f t="shared" si="921"/>
        <v/>
      </c>
      <c r="U1968" s="152" t="str">
        <f t="shared" si="904"/>
        <v/>
      </c>
      <c r="V1968" s="152" t="str">
        <f t="shared" si="905"/>
        <v/>
      </c>
      <c r="W1968" s="153" t="str">
        <f t="shared" si="906"/>
        <v/>
      </c>
      <c r="X1968" s="153" t="str">
        <f t="shared" si="907"/>
        <v/>
      </c>
      <c r="Y1968" s="153" t="str">
        <f t="shared" si="908"/>
        <v/>
      </c>
      <c r="Z1968" s="153" t="str">
        <f t="shared" si="909"/>
        <v/>
      </c>
      <c r="AA1968" s="152" t="str">
        <f t="shared" si="910"/>
        <v/>
      </c>
      <c r="AB1968" s="152" t="str">
        <f t="shared" si="911"/>
        <v/>
      </c>
      <c r="AC1968" s="154" t="str">
        <f t="shared" si="922"/>
        <v/>
      </c>
      <c r="AD1968" s="154" t="str">
        <f t="shared" si="923"/>
        <v/>
      </c>
      <c r="AE1968" s="3" t="str">
        <f t="shared" si="924"/>
        <v/>
      </c>
      <c r="AF1968" s="3" t="str">
        <f t="shared" si="925"/>
        <v/>
      </c>
      <c r="AG1968" s="3" t="str">
        <f t="shared" si="926"/>
        <v/>
      </c>
      <c r="AH1968" s="4" t="str">
        <f t="shared" si="927"/>
        <v/>
      </c>
      <c r="AI1968" s="75" t="str">
        <f t="shared" si="928"/>
        <v/>
      </c>
      <c r="AJ1968" s="75" t="str">
        <f t="shared" si="929"/>
        <v/>
      </c>
    </row>
    <row r="1969" spans="1:36" ht="14.25">
      <c r="A1969" s="41" t="str">
        <f t="shared" si="912"/>
        <v/>
      </c>
      <c r="B1969" s="150" t="str">
        <f>IF(ISNUMBER(A1969),INDEX('MetaTrader Import'!$H$13:$J$5893,TRUNC(((A1969-$A$39+1)-1)/3)+1,MOD((A1969-$A$39+1)-1,3)+1),"")</f>
        <v/>
      </c>
      <c r="C1969" s="43" t="str">
        <f t="shared" si="913"/>
        <v/>
      </c>
      <c r="D1969" s="43" t="str">
        <f t="shared" ca="1" si="903"/>
        <v/>
      </c>
      <c r="E1969" s="43" t="str">
        <f t="shared" si="914"/>
        <v/>
      </c>
      <c r="F1969" s="43" t="str">
        <f t="shared" si="915"/>
        <v/>
      </c>
      <c r="G1969" s="43" t="str">
        <f>IF(A1969&lt;&gt;"",IF(A1969&lt;Data!$G$11*0.25,$C$13/$G$32,IF(A1969&gt;Data!$G$11*0.25,$C$13,$C$13*10)),"")</f>
        <v/>
      </c>
      <c r="H1969" s="43" t="str">
        <f>IF(A1969&lt;&gt;"",IF(Data!$G$9="constant",$C$13,IF(Data!$G$9="squeeze",G1969,F1969)),"")</f>
        <v/>
      </c>
      <c r="I1969" s="38" t="str">
        <f ca="1">IF(ISNUMBER(A1969),NORMINV(RAND(),0,IF(AND(Data!$G$9="squeeze",A1969&lt;Data!$G$11*0.25),$H$32,1)*$C$30*$C$13)*($C$14*$C$12),"")</f>
        <v/>
      </c>
      <c r="J1969" s="42" t="str">
        <f ca="1">IFERROR(IF(Data!$C$6="Real",B1969,I1969+J1968+($C$14*$C$12)*(NORMINV(RAND(),$C$15,CHOOSE($G$13,$C$13,F1969,G1969)))),"")</f>
        <v/>
      </c>
      <c r="K1969" s="88" t="str">
        <f>IF(ISNUMBER(A1969), IF($G$16="fixed",$G$17,MIN(H1969*Data!$C$7*$C$16*0.5,$C$17*Data!$C$7))*$C$12,"")</f>
        <v/>
      </c>
      <c r="L1969" s="42" t="str">
        <f t="shared" ca="1" si="930"/>
        <v/>
      </c>
      <c r="M1969" s="44" t="str">
        <f t="shared" ca="1" si="931"/>
        <v/>
      </c>
      <c r="N1969" s="44" t="str">
        <f t="shared" ca="1" si="932"/>
        <v/>
      </c>
      <c r="O1969" s="108" t="str">
        <f t="shared" si="916"/>
        <v/>
      </c>
      <c r="P1969" s="102" t="str">
        <f t="shared" si="917"/>
        <v/>
      </c>
      <c r="Q1969" s="102" t="str">
        <f t="shared" si="918"/>
        <v/>
      </c>
      <c r="R1969" s="120" t="str">
        <f t="shared" si="919"/>
        <v/>
      </c>
      <c r="S1969" s="54" t="str">
        <f t="shared" si="920"/>
        <v/>
      </c>
      <c r="T1969" s="5" t="str">
        <f t="shared" si="921"/>
        <v/>
      </c>
      <c r="U1969" s="152" t="str">
        <f t="shared" si="904"/>
        <v/>
      </c>
      <c r="V1969" s="152" t="str">
        <f t="shared" si="905"/>
        <v/>
      </c>
      <c r="W1969" s="153" t="str">
        <f t="shared" si="906"/>
        <v/>
      </c>
      <c r="X1969" s="153" t="str">
        <f t="shared" si="907"/>
        <v/>
      </c>
      <c r="Y1969" s="153" t="str">
        <f t="shared" si="908"/>
        <v/>
      </c>
      <c r="Z1969" s="153" t="str">
        <f t="shared" si="909"/>
        <v/>
      </c>
      <c r="AA1969" s="152" t="str">
        <f t="shared" si="910"/>
        <v/>
      </c>
      <c r="AB1969" s="152" t="str">
        <f t="shared" si="911"/>
        <v/>
      </c>
      <c r="AC1969" s="154" t="str">
        <f t="shared" si="922"/>
        <v/>
      </c>
      <c r="AD1969" s="154" t="str">
        <f t="shared" si="923"/>
        <v/>
      </c>
      <c r="AE1969" s="3" t="str">
        <f t="shared" si="924"/>
        <v/>
      </c>
      <c r="AF1969" s="3" t="str">
        <f t="shared" si="925"/>
        <v/>
      </c>
      <c r="AG1969" s="3" t="str">
        <f t="shared" si="926"/>
        <v/>
      </c>
      <c r="AH1969" s="4" t="str">
        <f t="shared" si="927"/>
        <v/>
      </c>
      <c r="AI1969" s="75" t="str">
        <f t="shared" si="928"/>
        <v/>
      </c>
      <c r="AJ1969" s="75" t="str">
        <f t="shared" si="929"/>
        <v/>
      </c>
    </row>
    <row r="1970" spans="1:36" ht="14.25">
      <c r="A1970" s="41" t="str">
        <f t="shared" si="912"/>
        <v/>
      </c>
      <c r="B1970" s="150" t="str">
        <f>IF(ISNUMBER(A1970),INDEX('MetaTrader Import'!$H$13:$J$5893,TRUNC(((A1970-$A$39+1)-1)/3)+1,MOD((A1970-$A$39+1)-1,3)+1),"")</f>
        <v/>
      </c>
      <c r="C1970" s="43" t="str">
        <f t="shared" si="913"/>
        <v/>
      </c>
      <c r="D1970" s="43" t="str">
        <f t="shared" ca="1" si="903"/>
        <v/>
      </c>
      <c r="E1970" s="43" t="str">
        <f t="shared" si="914"/>
        <v/>
      </c>
      <c r="F1970" s="43" t="str">
        <f t="shared" si="915"/>
        <v/>
      </c>
      <c r="G1970" s="43" t="str">
        <f>IF(A1970&lt;&gt;"",IF(A1970&lt;Data!$G$11*0.25,$C$13/$G$32,IF(A1970&gt;Data!$G$11*0.25,$C$13,$C$13*10)),"")</f>
        <v/>
      </c>
      <c r="H1970" s="43" t="str">
        <f>IF(A1970&lt;&gt;"",IF(Data!$G$9="constant",$C$13,IF(Data!$G$9="squeeze",G1970,F1970)),"")</f>
        <v/>
      </c>
      <c r="I1970" s="38" t="str">
        <f ca="1">IF(ISNUMBER(A1970),NORMINV(RAND(),0,IF(AND(Data!$G$9="squeeze",A1970&lt;Data!$G$11*0.25),$H$32,1)*$C$30*$C$13)*($C$14*$C$12),"")</f>
        <v/>
      </c>
      <c r="J1970" s="42" t="str">
        <f ca="1">IFERROR(IF(Data!$C$6="Real",B1970,I1970+J1969+($C$14*$C$12)*(NORMINV(RAND(),$C$15,CHOOSE($G$13,$C$13,F1970,G1970)))),"")</f>
        <v/>
      </c>
      <c r="K1970" s="88" t="str">
        <f>IF(ISNUMBER(A1970), IF($G$16="fixed",$G$17,MIN(H1970*Data!$C$7*$C$16*0.5,$C$17*Data!$C$7))*$C$12,"")</f>
        <v/>
      </c>
      <c r="L1970" s="42" t="str">
        <f t="shared" ca="1" si="930"/>
        <v/>
      </c>
      <c r="M1970" s="44" t="str">
        <f t="shared" ca="1" si="931"/>
        <v/>
      </c>
      <c r="N1970" s="44" t="str">
        <f t="shared" ca="1" si="932"/>
        <v/>
      </c>
      <c r="O1970" s="108" t="str">
        <f t="shared" si="916"/>
        <v/>
      </c>
      <c r="P1970" s="102" t="str">
        <f t="shared" si="917"/>
        <v/>
      </c>
      <c r="Q1970" s="102" t="str">
        <f t="shared" si="918"/>
        <v/>
      </c>
      <c r="R1970" s="120" t="str">
        <f t="shared" si="919"/>
        <v/>
      </c>
      <c r="S1970" s="54" t="str">
        <f t="shared" si="920"/>
        <v/>
      </c>
      <c r="T1970" s="5" t="str">
        <f t="shared" si="921"/>
        <v/>
      </c>
      <c r="U1970" s="152" t="str">
        <f t="shared" si="904"/>
        <v/>
      </c>
      <c r="V1970" s="152" t="str">
        <f t="shared" si="905"/>
        <v/>
      </c>
      <c r="W1970" s="153" t="str">
        <f t="shared" si="906"/>
        <v/>
      </c>
      <c r="X1970" s="153" t="str">
        <f t="shared" si="907"/>
        <v/>
      </c>
      <c r="Y1970" s="153" t="str">
        <f t="shared" si="908"/>
        <v/>
      </c>
      <c r="Z1970" s="153" t="str">
        <f t="shared" si="909"/>
        <v/>
      </c>
      <c r="AA1970" s="152" t="str">
        <f t="shared" si="910"/>
        <v/>
      </c>
      <c r="AB1970" s="152" t="str">
        <f t="shared" si="911"/>
        <v/>
      </c>
      <c r="AC1970" s="154" t="str">
        <f t="shared" si="922"/>
        <v/>
      </c>
      <c r="AD1970" s="154" t="str">
        <f t="shared" si="923"/>
        <v/>
      </c>
      <c r="AE1970" s="3" t="str">
        <f t="shared" si="924"/>
        <v/>
      </c>
      <c r="AF1970" s="3" t="str">
        <f t="shared" si="925"/>
        <v/>
      </c>
      <c r="AG1970" s="3" t="str">
        <f t="shared" si="926"/>
        <v/>
      </c>
      <c r="AH1970" s="4" t="str">
        <f t="shared" si="927"/>
        <v/>
      </c>
      <c r="AI1970" s="75" t="str">
        <f t="shared" si="928"/>
        <v/>
      </c>
      <c r="AJ1970" s="75" t="str">
        <f t="shared" si="929"/>
        <v/>
      </c>
    </row>
    <row r="1971" spans="1:36" ht="14.25">
      <c r="A1971" s="41" t="str">
        <f t="shared" si="912"/>
        <v/>
      </c>
      <c r="B1971" s="150" t="str">
        <f>IF(ISNUMBER(A1971),INDEX('MetaTrader Import'!$H$13:$J$5893,TRUNC(((A1971-$A$39+1)-1)/3)+1,MOD((A1971-$A$39+1)-1,3)+1),"")</f>
        <v/>
      </c>
      <c r="C1971" s="43" t="str">
        <f t="shared" si="913"/>
        <v/>
      </c>
      <c r="D1971" s="43" t="str">
        <f t="shared" ca="1" si="903"/>
        <v/>
      </c>
      <c r="E1971" s="43" t="str">
        <f t="shared" si="914"/>
        <v/>
      </c>
      <c r="F1971" s="43" t="str">
        <f t="shared" si="915"/>
        <v/>
      </c>
      <c r="G1971" s="43" t="str">
        <f>IF(A1971&lt;&gt;"",IF(A1971&lt;Data!$G$11*0.25,$C$13/$G$32,IF(A1971&gt;Data!$G$11*0.25,$C$13,$C$13*10)),"")</f>
        <v/>
      </c>
      <c r="H1971" s="43" t="str">
        <f>IF(A1971&lt;&gt;"",IF(Data!$G$9="constant",$C$13,IF(Data!$G$9="squeeze",G1971,F1971)),"")</f>
        <v/>
      </c>
      <c r="I1971" s="38" t="str">
        <f ca="1">IF(ISNUMBER(A1971),NORMINV(RAND(),0,IF(AND(Data!$G$9="squeeze",A1971&lt;Data!$G$11*0.25),$H$32,1)*$C$30*$C$13)*($C$14*$C$12),"")</f>
        <v/>
      </c>
      <c r="J1971" s="42" t="str">
        <f ca="1">IFERROR(IF(Data!$C$6="Real",B1971,I1971+J1970+($C$14*$C$12)*(NORMINV(RAND(),$C$15,CHOOSE($G$13,$C$13,F1971,G1971)))),"")</f>
        <v/>
      </c>
      <c r="K1971" s="88" t="str">
        <f>IF(ISNUMBER(A1971), IF($G$16="fixed",$G$17,MIN(H1971*Data!$C$7*$C$16*0.5,$C$17*Data!$C$7))*$C$12,"")</f>
        <v/>
      </c>
      <c r="L1971" s="42" t="str">
        <f t="shared" ca="1" si="930"/>
        <v/>
      </c>
      <c r="M1971" s="44" t="str">
        <f t="shared" ca="1" si="931"/>
        <v/>
      </c>
      <c r="N1971" s="44" t="str">
        <f t="shared" ca="1" si="932"/>
        <v/>
      </c>
      <c r="O1971" s="108" t="str">
        <f t="shared" si="916"/>
        <v/>
      </c>
      <c r="P1971" s="102" t="str">
        <f t="shared" si="917"/>
        <v/>
      </c>
      <c r="Q1971" s="102" t="str">
        <f t="shared" si="918"/>
        <v/>
      </c>
      <c r="R1971" s="120" t="str">
        <f t="shared" si="919"/>
        <v/>
      </c>
      <c r="S1971" s="54" t="str">
        <f t="shared" si="920"/>
        <v/>
      </c>
      <c r="T1971" s="5" t="str">
        <f t="shared" si="921"/>
        <v/>
      </c>
      <c r="U1971" s="152" t="str">
        <f t="shared" si="904"/>
        <v/>
      </c>
      <c r="V1971" s="152" t="str">
        <f t="shared" si="905"/>
        <v/>
      </c>
      <c r="W1971" s="153" t="str">
        <f t="shared" si="906"/>
        <v/>
      </c>
      <c r="X1971" s="153" t="str">
        <f t="shared" si="907"/>
        <v/>
      </c>
      <c r="Y1971" s="153" t="str">
        <f t="shared" si="908"/>
        <v/>
      </c>
      <c r="Z1971" s="153" t="str">
        <f t="shared" si="909"/>
        <v/>
      </c>
      <c r="AA1971" s="152" t="str">
        <f t="shared" si="910"/>
        <v/>
      </c>
      <c r="AB1971" s="152" t="str">
        <f t="shared" si="911"/>
        <v/>
      </c>
      <c r="AC1971" s="154" t="str">
        <f t="shared" si="922"/>
        <v/>
      </c>
      <c r="AD1971" s="154" t="str">
        <f t="shared" si="923"/>
        <v/>
      </c>
      <c r="AE1971" s="3" t="str">
        <f t="shared" si="924"/>
        <v/>
      </c>
      <c r="AF1971" s="3" t="str">
        <f t="shared" si="925"/>
        <v/>
      </c>
      <c r="AG1971" s="3" t="str">
        <f t="shared" si="926"/>
        <v/>
      </c>
      <c r="AH1971" s="4" t="str">
        <f t="shared" si="927"/>
        <v/>
      </c>
      <c r="AI1971" s="75" t="str">
        <f t="shared" si="928"/>
        <v/>
      </c>
      <c r="AJ1971" s="75" t="str">
        <f t="shared" si="929"/>
        <v/>
      </c>
    </row>
    <row r="1972" spans="1:36" ht="14.25">
      <c r="A1972" s="41" t="str">
        <f t="shared" si="912"/>
        <v/>
      </c>
      <c r="B1972" s="150" t="str">
        <f>IF(ISNUMBER(A1972),INDEX('MetaTrader Import'!$H$13:$J$5893,TRUNC(((A1972-$A$39+1)-1)/3)+1,MOD((A1972-$A$39+1)-1,3)+1),"")</f>
        <v/>
      </c>
      <c r="C1972" s="43" t="str">
        <f t="shared" si="913"/>
        <v/>
      </c>
      <c r="D1972" s="43" t="str">
        <f t="shared" ca="1" si="903"/>
        <v/>
      </c>
      <c r="E1972" s="43" t="str">
        <f t="shared" si="914"/>
        <v/>
      </c>
      <c r="F1972" s="43" t="str">
        <f t="shared" si="915"/>
        <v/>
      </c>
      <c r="G1972" s="43" t="str">
        <f>IF(A1972&lt;&gt;"",IF(A1972&lt;Data!$G$11*0.25,$C$13/$G$32,IF(A1972&gt;Data!$G$11*0.25,$C$13,$C$13*10)),"")</f>
        <v/>
      </c>
      <c r="H1972" s="43" t="str">
        <f>IF(A1972&lt;&gt;"",IF(Data!$G$9="constant",$C$13,IF(Data!$G$9="squeeze",G1972,F1972)),"")</f>
        <v/>
      </c>
      <c r="I1972" s="38" t="str">
        <f ca="1">IF(ISNUMBER(A1972),NORMINV(RAND(),0,IF(AND(Data!$G$9="squeeze",A1972&lt;Data!$G$11*0.25),$H$32,1)*$C$30*$C$13)*($C$14*$C$12),"")</f>
        <v/>
      </c>
      <c r="J1972" s="42" t="str">
        <f ca="1">IFERROR(IF(Data!$C$6="Real",B1972,I1972+J1971+($C$14*$C$12)*(NORMINV(RAND(),$C$15,CHOOSE($G$13,$C$13,F1972,G1972)))),"")</f>
        <v/>
      </c>
      <c r="K1972" s="88" t="str">
        <f>IF(ISNUMBER(A1972), IF($G$16="fixed",$G$17,MIN(H1972*Data!$C$7*$C$16*0.5,$C$17*Data!$C$7))*$C$12,"")</f>
        <v/>
      </c>
      <c r="L1972" s="42" t="str">
        <f t="shared" ca="1" si="930"/>
        <v/>
      </c>
      <c r="M1972" s="44" t="str">
        <f t="shared" ca="1" si="931"/>
        <v/>
      </c>
      <c r="N1972" s="44" t="str">
        <f t="shared" ca="1" si="932"/>
        <v/>
      </c>
      <c r="O1972" s="108" t="str">
        <f t="shared" si="916"/>
        <v/>
      </c>
      <c r="P1972" s="102" t="str">
        <f t="shared" si="917"/>
        <v/>
      </c>
      <c r="Q1972" s="102" t="str">
        <f t="shared" si="918"/>
        <v/>
      </c>
      <c r="R1972" s="120" t="str">
        <f t="shared" si="919"/>
        <v/>
      </c>
      <c r="S1972" s="54" t="str">
        <f t="shared" si="920"/>
        <v/>
      </c>
      <c r="T1972" s="5" t="str">
        <f t="shared" si="921"/>
        <v/>
      </c>
      <c r="U1972" s="152" t="str">
        <f t="shared" si="904"/>
        <v/>
      </c>
      <c r="V1972" s="152" t="str">
        <f t="shared" si="905"/>
        <v/>
      </c>
      <c r="W1972" s="153" t="str">
        <f t="shared" si="906"/>
        <v/>
      </c>
      <c r="X1972" s="153" t="str">
        <f t="shared" si="907"/>
        <v/>
      </c>
      <c r="Y1972" s="153" t="str">
        <f t="shared" si="908"/>
        <v/>
      </c>
      <c r="Z1972" s="153" t="str">
        <f t="shared" si="909"/>
        <v/>
      </c>
      <c r="AA1972" s="152" t="str">
        <f t="shared" si="910"/>
        <v/>
      </c>
      <c r="AB1972" s="152" t="str">
        <f t="shared" si="911"/>
        <v/>
      </c>
      <c r="AC1972" s="154" t="str">
        <f t="shared" si="922"/>
        <v/>
      </c>
      <c r="AD1972" s="154" t="str">
        <f t="shared" si="923"/>
        <v/>
      </c>
      <c r="AE1972" s="3" t="str">
        <f t="shared" si="924"/>
        <v/>
      </c>
      <c r="AF1972" s="3" t="str">
        <f t="shared" si="925"/>
        <v/>
      </c>
      <c r="AG1972" s="3" t="str">
        <f t="shared" si="926"/>
        <v/>
      </c>
      <c r="AH1972" s="4" t="str">
        <f t="shared" si="927"/>
        <v/>
      </c>
      <c r="AI1972" s="75" t="str">
        <f t="shared" si="928"/>
        <v/>
      </c>
      <c r="AJ1972" s="75" t="str">
        <f t="shared" si="929"/>
        <v/>
      </c>
    </row>
    <row r="1973" spans="1:36" ht="14.25">
      <c r="A1973" s="41" t="str">
        <f t="shared" si="912"/>
        <v/>
      </c>
      <c r="B1973" s="150" t="str">
        <f>IF(ISNUMBER(A1973),INDEX('MetaTrader Import'!$H$13:$J$5893,TRUNC(((A1973-$A$39+1)-1)/3)+1,MOD((A1973-$A$39+1)-1,3)+1),"")</f>
        <v/>
      </c>
      <c r="C1973" s="43" t="str">
        <f t="shared" si="913"/>
        <v/>
      </c>
      <c r="D1973" s="43" t="str">
        <f t="shared" ca="1" si="903"/>
        <v/>
      </c>
      <c r="E1973" s="43" t="str">
        <f t="shared" si="914"/>
        <v/>
      </c>
      <c r="F1973" s="43" t="str">
        <f t="shared" si="915"/>
        <v/>
      </c>
      <c r="G1973" s="43" t="str">
        <f>IF(A1973&lt;&gt;"",IF(A1973&lt;Data!$G$11*0.25,$C$13/$G$32,IF(A1973&gt;Data!$G$11*0.25,$C$13,$C$13*10)),"")</f>
        <v/>
      </c>
      <c r="H1973" s="43" t="str">
        <f>IF(A1973&lt;&gt;"",IF(Data!$G$9="constant",$C$13,IF(Data!$G$9="squeeze",G1973,F1973)),"")</f>
        <v/>
      </c>
      <c r="I1973" s="38" t="str">
        <f ca="1">IF(ISNUMBER(A1973),NORMINV(RAND(),0,IF(AND(Data!$G$9="squeeze",A1973&lt;Data!$G$11*0.25),$H$32,1)*$C$30*$C$13)*($C$14*$C$12),"")</f>
        <v/>
      </c>
      <c r="J1973" s="42" t="str">
        <f ca="1">IFERROR(IF(Data!$C$6="Real",B1973,I1973+J1972+($C$14*$C$12)*(NORMINV(RAND(),$C$15,CHOOSE($G$13,$C$13,F1973,G1973)))),"")</f>
        <v/>
      </c>
      <c r="K1973" s="88" t="str">
        <f>IF(ISNUMBER(A1973), IF($G$16="fixed",$G$17,MIN(H1973*Data!$C$7*$C$16*0.5,$C$17*Data!$C$7))*$C$12,"")</f>
        <v/>
      </c>
      <c r="L1973" s="42" t="str">
        <f t="shared" ca="1" si="930"/>
        <v/>
      </c>
      <c r="M1973" s="44" t="str">
        <f t="shared" ca="1" si="931"/>
        <v/>
      </c>
      <c r="N1973" s="44" t="str">
        <f t="shared" ca="1" si="932"/>
        <v/>
      </c>
      <c r="O1973" s="108" t="str">
        <f t="shared" si="916"/>
        <v/>
      </c>
      <c r="P1973" s="102" t="str">
        <f t="shared" si="917"/>
        <v/>
      </c>
      <c r="Q1973" s="102" t="str">
        <f t="shared" si="918"/>
        <v/>
      </c>
      <c r="R1973" s="120" t="str">
        <f t="shared" si="919"/>
        <v/>
      </c>
      <c r="S1973" s="54" t="str">
        <f t="shared" si="920"/>
        <v/>
      </c>
      <c r="T1973" s="5" t="str">
        <f t="shared" si="921"/>
        <v/>
      </c>
      <c r="U1973" s="152" t="str">
        <f t="shared" si="904"/>
        <v/>
      </c>
      <c r="V1973" s="152" t="str">
        <f t="shared" si="905"/>
        <v/>
      </c>
      <c r="W1973" s="153" t="str">
        <f t="shared" si="906"/>
        <v/>
      </c>
      <c r="X1973" s="153" t="str">
        <f t="shared" si="907"/>
        <v/>
      </c>
      <c r="Y1973" s="153" t="str">
        <f t="shared" si="908"/>
        <v/>
      </c>
      <c r="Z1973" s="153" t="str">
        <f t="shared" si="909"/>
        <v/>
      </c>
      <c r="AA1973" s="152" t="str">
        <f t="shared" si="910"/>
        <v/>
      </c>
      <c r="AB1973" s="152" t="str">
        <f t="shared" si="911"/>
        <v/>
      </c>
      <c r="AC1973" s="154" t="str">
        <f t="shared" si="922"/>
        <v/>
      </c>
      <c r="AD1973" s="154" t="str">
        <f t="shared" si="923"/>
        <v/>
      </c>
      <c r="AE1973" s="3" t="str">
        <f t="shared" si="924"/>
        <v/>
      </c>
      <c r="AF1973" s="3" t="str">
        <f t="shared" si="925"/>
        <v/>
      </c>
      <c r="AG1973" s="3" t="str">
        <f t="shared" si="926"/>
        <v/>
      </c>
      <c r="AH1973" s="4" t="str">
        <f t="shared" si="927"/>
        <v/>
      </c>
      <c r="AI1973" s="75" t="str">
        <f t="shared" si="928"/>
        <v/>
      </c>
      <c r="AJ1973" s="75" t="str">
        <f t="shared" si="929"/>
        <v/>
      </c>
    </row>
    <row r="1974" spans="1:36" ht="14.25">
      <c r="A1974" s="41" t="str">
        <f t="shared" si="912"/>
        <v/>
      </c>
      <c r="B1974" s="150" t="str">
        <f>IF(ISNUMBER(A1974),INDEX('MetaTrader Import'!$H$13:$J$5893,TRUNC(((A1974-$A$39+1)-1)/3)+1,MOD((A1974-$A$39+1)-1,3)+1),"")</f>
        <v/>
      </c>
      <c r="C1974" s="43" t="str">
        <f t="shared" si="913"/>
        <v/>
      </c>
      <c r="D1974" s="43" t="str">
        <f t="shared" ca="1" si="903"/>
        <v/>
      </c>
      <c r="E1974" s="43" t="str">
        <f t="shared" si="914"/>
        <v/>
      </c>
      <c r="F1974" s="43" t="str">
        <f t="shared" si="915"/>
        <v/>
      </c>
      <c r="G1974" s="43" t="str">
        <f>IF(A1974&lt;&gt;"",IF(A1974&lt;Data!$G$11*0.25,$C$13/$G$32,IF(A1974&gt;Data!$G$11*0.25,$C$13,$C$13*10)),"")</f>
        <v/>
      </c>
      <c r="H1974" s="43" t="str">
        <f>IF(A1974&lt;&gt;"",IF(Data!$G$9="constant",$C$13,IF(Data!$G$9="squeeze",G1974,F1974)),"")</f>
        <v/>
      </c>
      <c r="I1974" s="38" t="str">
        <f ca="1">IF(ISNUMBER(A1974),NORMINV(RAND(),0,IF(AND(Data!$G$9="squeeze",A1974&lt;Data!$G$11*0.25),$H$32,1)*$C$30*$C$13)*($C$14*$C$12),"")</f>
        <v/>
      </c>
      <c r="J1974" s="42" t="str">
        <f ca="1">IFERROR(IF(Data!$C$6="Real",B1974,I1974+J1973+($C$14*$C$12)*(NORMINV(RAND(),$C$15,CHOOSE($G$13,$C$13,F1974,G1974)))),"")</f>
        <v/>
      </c>
      <c r="K1974" s="88" t="str">
        <f>IF(ISNUMBER(A1974), IF($G$16="fixed",$G$17,MIN(H1974*Data!$C$7*$C$16*0.5,$C$17*Data!$C$7))*$C$12,"")</f>
        <v/>
      </c>
      <c r="L1974" s="42" t="str">
        <f t="shared" ca="1" si="930"/>
        <v/>
      </c>
      <c r="M1974" s="44" t="str">
        <f t="shared" ca="1" si="931"/>
        <v/>
      </c>
      <c r="N1974" s="44" t="str">
        <f t="shared" ca="1" si="932"/>
        <v/>
      </c>
      <c r="O1974" s="108" t="str">
        <f t="shared" si="916"/>
        <v/>
      </c>
      <c r="P1974" s="102" t="str">
        <f t="shared" si="917"/>
        <v/>
      </c>
      <c r="Q1974" s="102" t="str">
        <f t="shared" si="918"/>
        <v/>
      </c>
      <c r="R1974" s="120" t="str">
        <f t="shared" si="919"/>
        <v/>
      </c>
      <c r="S1974" s="54" t="str">
        <f t="shared" si="920"/>
        <v/>
      </c>
      <c r="T1974" s="5" t="str">
        <f t="shared" si="921"/>
        <v/>
      </c>
      <c r="U1974" s="152" t="str">
        <f t="shared" si="904"/>
        <v/>
      </c>
      <c r="V1974" s="152" t="str">
        <f t="shared" si="905"/>
        <v/>
      </c>
      <c r="W1974" s="153" t="str">
        <f t="shared" si="906"/>
        <v/>
      </c>
      <c r="X1974" s="153" t="str">
        <f t="shared" si="907"/>
        <v/>
      </c>
      <c r="Y1974" s="153" t="str">
        <f t="shared" si="908"/>
        <v/>
      </c>
      <c r="Z1974" s="153" t="str">
        <f t="shared" si="909"/>
        <v/>
      </c>
      <c r="AA1974" s="152" t="str">
        <f t="shared" si="910"/>
        <v/>
      </c>
      <c r="AB1974" s="152" t="str">
        <f t="shared" si="911"/>
        <v/>
      </c>
      <c r="AC1974" s="154" t="str">
        <f t="shared" si="922"/>
        <v/>
      </c>
      <c r="AD1974" s="154" t="str">
        <f t="shared" si="923"/>
        <v/>
      </c>
      <c r="AE1974" s="3" t="str">
        <f t="shared" si="924"/>
        <v/>
      </c>
      <c r="AF1974" s="3" t="str">
        <f t="shared" si="925"/>
        <v/>
      </c>
      <c r="AG1974" s="3" t="str">
        <f t="shared" si="926"/>
        <v/>
      </c>
      <c r="AH1974" s="4" t="str">
        <f t="shared" si="927"/>
        <v/>
      </c>
      <c r="AI1974" s="75" t="str">
        <f t="shared" si="928"/>
        <v/>
      </c>
      <c r="AJ1974" s="75" t="str">
        <f t="shared" si="929"/>
        <v/>
      </c>
    </row>
    <row r="1975" spans="1:36" ht="14.25">
      <c r="A1975" s="41" t="str">
        <f t="shared" si="912"/>
        <v/>
      </c>
      <c r="B1975" s="150" t="str">
        <f>IF(ISNUMBER(A1975),INDEX('MetaTrader Import'!$H$13:$J$5893,TRUNC(((A1975-$A$39+1)-1)/3)+1,MOD((A1975-$A$39+1)-1,3)+1),"")</f>
        <v/>
      </c>
      <c r="C1975" s="43" t="str">
        <f t="shared" si="913"/>
        <v/>
      </c>
      <c r="D1975" s="43" t="str">
        <f t="shared" ca="1" si="903"/>
        <v/>
      </c>
      <c r="E1975" s="43" t="str">
        <f t="shared" si="914"/>
        <v/>
      </c>
      <c r="F1975" s="43" t="str">
        <f t="shared" si="915"/>
        <v/>
      </c>
      <c r="G1975" s="43" t="str">
        <f>IF(A1975&lt;&gt;"",IF(A1975&lt;Data!$G$11*0.25,$C$13/$G$32,IF(A1975&gt;Data!$G$11*0.25,$C$13,$C$13*10)),"")</f>
        <v/>
      </c>
      <c r="H1975" s="43" t="str">
        <f>IF(A1975&lt;&gt;"",IF(Data!$G$9="constant",$C$13,IF(Data!$G$9="squeeze",G1975,F1975)),"")</f>
        <v/>
      </c>
      <c r="I1975" s="38" t="str">
        <f ca="1">IF(ISNUMBER(A1975),NORMINV(RAND(),0,IF(AND(Data!$G$9="squeeze",A1975&lt;Data!$G$11*0.25),$H$32,1)*$C$30*$C$13)*($C$14*$C$12),"")</f>
        <v/>
      </c>
      <c r="J1975" s="42" t="str">
        <f ca="1">IFERROR(IF(Data!$C$6="Real",B1975,I1975+J1974+($C$14*$C$12)*(NORMINV(RAND(),$C$15,CHOOSE($G$13,$C$13,F1975,G1975)))),"")</f>
        <v/>
      </c>
      <c r="K1975" s="88" t="str">
        <f>IF(ISNUMBER(A1975), IF($G$16="fixed",$G$17,MIN(H1975*Data!$C$7*$C$16*0.5,$C$17*Data!$C$7))*$C$12,"")</f>
        <v/>
      </c>
      <c r="L1975" s="42" t="str">
        <f t="shared" ca="1" si="930"/>
        <v/>
      </c>
      <c r="M1975" s="44" t="str">
        <f t="shared" ca="1" si="931"/>
        <v/>
      </c>
      <c r="N1975" s="44" t="str">
        <f t="shared" ca="1" si="932"/>
        <v/>
      </c>
      <c r="O1975" s="108" t="str">
        <f t="shared" si="916"/>
        <v/>
      </c>
      <c r="P1975" s="102" t="str">
        <f t="shared" si="917"/>
        <v/>
      </c>
      <c r="Q1975" s="102" t="str">
        <f t="shared" si="918"/>
        <v/>
      </c>
      <c r="R1975" s="120" t="str">
        <f t="shared" si="919"/>
        <v/>
      </c>
      <c r="S1975" s="54" t="str">
        <f t="shared" si="920"/>
        <v/>
      </c>
      <c r="T1975" s="5" t="str">
        <f t="shared" si="921"/>
        <v/>
      </c>
      <c r="U1975" s="152" t="str">
        <f t="shared" si="904"/>
        <v/>
      </c>
      <c r="V1975" s="152" t="str">
        <f t="shared" si="905"/>
        <v/>
      </c>
      <c r="W1975" s="153" t="str">
        <f t="shared" si="906"/>
        <v/>
      </c>
      <c r="X1975" s="153" t="str">
        <f t="shared" si="907"/>
        <v/>
      </c>
      <c r="Y1975" s="153" t="str">
        <f t="shared" si="908"/>
        <v/>
      </c>
      <c r="Z1975" s="153" t="str">
        <f t="shared" si="909"/>
        <v/>
      </c>
      <c r="AA1975" s="152" t="str">
        <f t="shared" si="910"/>
        <v/>
      </c>
      <c r="AB1975" s="152" t="str">
        <f t="shared" si="911"/>
        <v/>
      </c>
      <c r="AC1975" s="154" t="str">
        <f t="shared" si="922"/>
        <v/>
      </c>
      <c r="AD1975" s="154" t="str">
        <f t="shared" si="923"/>
        <v/>
      </c>
      <c r="AE1975" s="3" t="str">
        <f t="shared" si="924"/>
        <v/>
      </c>
      <c r="AF1975" s="3" t="str">
        <f t="shared" si="925"/>
        <v/>
      </c>
      <c r="AG1975" s="3" t="str">
        <f t="shared" si="926"/>
        <v/>
      </c>
      <c r="AH1975" s="4" t="str">
        <f t="shared" si="927"/>
        <v/>
      </c>
      <c r="AI1975" s="75" t="str">
        <f t="shared" si="928"/>
        <v/>
      </c>
      <c r="AJ1975" s="75" t="str">
        <f t="shared" si="929"/>
        <v/>
      </c>
    </row>
    <row r="1976" spans="1:36" ht="14.25">
      <c r="A1976" s="41" t="str">
        <f t="shared" si="912"/>
        <v/>
      </c>
      <c r="B1976" s="150" t="str">
        <f>IF(ISNUMBER(A1976),INDEX('MetaTrader Import'!$H$13:$J$5893,TRUNC(((A1976-$A$39+1)-1)/3)+1,MOD((A1976-$A$39+1)-1,3)+1),"")</f>
        <v/>
      </c>
      <c r="C1976" s="43" t="str">
        <f t="shared" si="913"/>
        <v/>
      </c>
      <c r="D1976" s="43" t="str">
        <f t="shared" ca="1" si="903"/>
        <v/>
      </c>
      <c r="E1976" s="43" t="str">
        <f t="shared" si="914"/>
        <v/>
      </c>
      <c r="F1976" s="43" t="str">
        <f t="shared" si="915"/>
        <v/>
      </c>
      <c r="G1976" s="43" t="str">
        <f>IF(A1976&lt;&gt;"",IF(A1976&lt;Data!$G$11*0.25,$C$13/$G$32,IF(A1976&gt;Data!$G$11*0.25,$C$13,$C$13*10)),"")</f>
        <v/>
      </c>
      <c r="H1976" s="43" t="str">
        <f>IF(A1976&lt;&gt;"",IF(Data!$G$9="constant",$C$13,IF(Data!$G$9="squeeze",G1976,F1976)),"")</f>
        <v/>
      </c>
      <c r="I1976" s="38" t="str">
        <f ca="1">IF(ISNUMBER(A1976),NORMINV(RAND(),0,IF(AND(Data!$G$9="squeeze",A1976&lt;Data!$G$11*0.25),$H$32,1)*$C$30*$C$13)*($C$14*$C$12),"")</f>
        <v/>
      </c>
      <c r="J1976" s="42" t="str">
        <f ca="1">IFERROR(IF(Data!$C$6="Real",B1976,I1976+J1975+($C$14*$C$12)*(NORMINV(RAND(),$C$15,CHOOSE($G$13,$C$13,F1976,G1976)))),"")</f>
        <v/>
      </c>
      <c r="K1976" s="88" t="str">
        <f>IF(ISNUMBER(A1976), IF($G$16="fixed",$G$17,MIN(H1976*Data!$C$7*$C$16*0.5,$C$17*Data!$C$7))*$C$12,"")</f>
        <v/>
      </c>
      <c r="L1976" s="42" t="str">
        <f t="shared" ca="1" si="930"/>
        <v/>
      </c>
      <c r="M1976" s="44" t="str">
        <f t="shared" ca="1" si="931"/>
        <v/>
      </c>
      <c r="N1976" s="44" t="str">
        <f t="shared" ca="1" si="932"/>
        <v/>
      </c>
      <c r="O1976" s="108" t="str">
        <f t="shared" si="916"/>
        <v/>
      </c>
      <c r="P1976" s="102" t="str">
        <f t="shared" si="917"/>
        <v/>
      </c>
      <c r="Q1976" s="102" t="str">
        <f t="shared" si="918"/>
        <v/>
      </c>
      <c r="R1976" s="120" t="str">
        <f t="shared" si="919"/>
        <v/>
      </c>
      <c r="S1976" s="54" t="str">
        <f t="shared" si="920"/>
        <v/>
      </c>
      <c r="T1976" s="5" t="str">
        <f t="shared" si="921"/>
        <v/>
      </c>
      <c r="U1976" s="152" t="str">
        <f t="shared" si="904"/>
        <v/>
      </c>
      <c r="V1976" s="152" t="str">
        <f t="shared" si="905"/>
        <v/>
      </c>
      <c r="W1976" s="153" t="str">
        <f t="shared" si="906"/>
        <v/>
      </c>
      <c r="X1976" s="153" t="str">
        <f t="shared" si="907"/>
        <v/>
      </c>
      <c r="Y1976" s="153" t="str">
        <f t="shared" si="908"/>
        <v/>
      </c>
      <c r="Z1976" s="153" t="str">
        <f t="shared" si="909"/>
        <v/>
      </c>
      <c r="AA1976" s="152" t="str">
        <f t="shared" si="910"/>
        <v/>
      </c>
      <c r="AB1976" s="152" t="str">
        <f t="shared" si="911"/>
        <v/>
      </c>
      <c r="AC1976" s="154" t="str">
        <f t="shared" si="922"/>
        <v/>
      </c>
      <c r="AD1976" s="154" t="str">
        <f t="shared" si="923"/>
        <v/>
      </c>
      <c r="AE1976" s="3" t="str">
        <f t="shared" si="924"/>
        <v/>
      </c>
      <c r="AF1976" s="3" t="str">
        <f t="shared" si="925"/>
        <v/>
      </c>
      <c r="AG1976" s="3" t="str">
        <f t="shared" si="926"/>
        <v/>
      </c>
      <c r="AH1976" s="4" t="str">
        <f t="shared" si="927"/>
        <v/>
      </c>
      <c r="AI1976" s="75" t="str">
        <f t="shared" si="928"/>
        <v/>
      </c>
      <c r="AJ1976" s="75" t="str">
        <f t="shared" si="929"/>
        <v/>
      </c>
    </row>
    <row r="1977" spans="1:36" ht="14.25">
      <c r="A1977" s="41" t="str">
        <f t="shared" si="912"/>
        <v/>
      </c>
      <c r="B1977" s="150" t="str">
        <f>IF(ISNUMBER(A1977),INDEX('MetaTrader Import'!$H$13:$J$5893,TRUNC(((A1977-$A$39+1)-1)/3)+1,MOD((A1977-$A$39+1)-1,3)+1),"")</f>
        <v/>
      </c>
      <c r="C1977" s="43" t="str">
        <f t="shared" si="913"/>
        <v/>
      </c>
      <c r="D1977" s="43" t="str">
        <f t="shared" ca="1" si="903"/>
        <v/>
      </c>
      <c r="E1977" s="43" t="str">
        <f t="shared" si="914"/>
        <v/>
      </c>
      <c r="F1977" s="43" t="str">
        <f t="shared" si="915"/>
        <v/>
      </c>
      <c r="G1977" s="43" t="str">
        <f>IF(A1977&lt;&gt;"",IF(A1977&lt;Data!$G$11*0.25,$C$13/$G$32,IF(A1977&gt;Data!$G$11*0.25,$C$13,$C$13*10)),"")</f>
        <v/>
      </c>
      <c r="H1977" s="43" t="str">
        <f>IF(A1977&lt;&gt;"",IF(Data!$G$9="constant",$C$13,IF(Data!$G$9="squeeze",G1977,F1977)),"")</f>
        <v/>
      </c>
      <c r="I1977" s="38" t="str">
        <f ca="1">IF(ISNUMBER(A1977),NORMINV(RAND(),0,IF(AND(Data!$G$9="squeeze",A1977&lt;Data!$G$11*0.25),$H$32,1)*$C$30*$C$13)*($C$14*$C$12),"")</f>
        <v/>
      </c>
      <c r="J1977" s="42" t="str">
        <f ca="1">IFERROR(IF(Data!$C$6="Real",B1977,I1977+J1976+($C$14*$C$12)*(NORMINV(RAND(),$C$15,CHOOSE($G$13,$C$13,F1977,G1977)))),"")</f>
        <v/>
      </c>
      <c r="K1977" s="88" t="str">
        <f>IF(ISNUMBER(A1977), IF($G$16="fixed",$G$17,MIN(H1977*Data!$C$7*$C$16*0.5,$C$17*Data!$C$7))*$C$12,"")</f>
        <v/>
      </c>
      <c r="L1977" s="42" t="str">
        <f t="shared" ca="1" si="930"/>
        <v/>
      </c>
      <c r="M1977" s="44" t="str">
        <f t="shared" ca="1" si="931"/>
        <v/>
      </c>
      <c r="N1977" s="44" t="str">
        <f t="shared" ca="1" si="932"/>
        <v/>
      </c>
      <c r="O1977" s="108" t="str">
        <f t="shared" si="916"/>
        <v/>
      </c>
      <c r="P1977" s="102" t="str">
        <f t="shared" si="917"/>
        <v/>
      </c>
      <c r="Q1977" s="102" t="str">
        <f t="shared" si="918"/>
        <v/>
      </c>
      <c r="R1977" s="120" t="str">
        <f t="shared" si="919"/>
        <v/>
      </c>
      <c r="S1977" s="54" t="str">
        <f t="shared" si="920"/>
        <v/>
      </c>
      <c r="T1977" s="5" t="str">
        <f t="shared" si="921"/>
        <v/>
      </c>
      <c r="U1977" s="152" t="str">
        <f t="shared" si="904"/>
        <v/>
      </c>
      <c r="V1977" s="152" t="str">
        <f t="shared" si="905"/>
        <v/>
      </c>
      <c r="W1977" s="153" t="str">
        <f t="shared" si="906"/>
        <v/>
      </c>
      <c r="X1977" s="153" t="str">
        <f t="shared" si="907"/>
        <v/>
      </c>
      <c r="Y1977" s="153" t="str">
        <f t="shared" si="908"/>
        <v/>
      </c>
      <c r="Z1977" s="153" t="str">
        <f t="shared" si="909"/>
        <v/>
      </c>
      <c r="AA1977" s="152" t="str">
        <f t="shared" si="910"/>
        <v/>
      </c>
      <c r="AB1977" s="152" t="str">
        <f t="shared" si="911"/>
        <v/>
      </c>
      <c r="AC1977" s="154" t="str">
        <f t="shared" si="922"/>
        <v/>
      </c>
      <c r="AD1977" s="154" t="str">
        <f t="shared" si="923"/>
        <v/>
      </c>
      <c r="AE1977" s="3" t="str">
        <f t="shared" si="924"/>
        <v/>
      </c>
      <c r="AF1977" s="3" t="str">
        <f t="shared" si="925"/>
        <v/>
      </c>
      <c r="AG1977" s="3" t="str">
        <f t="shared" si="926"/>
        <v/>
      </c>
      <c r="AH1977" s="4" t="str">
        <f t="shared" si="927"/>
        <v/>
      </c>
      <c r="AI1977" s="75" t="str">
        <f t="shared" si="928"/>
        <v/>
      </c>
      <c r="AJ1977" s="75" t="str">
        <f t="shared" si="929"/>
        <v/>
      </c>
    </row>
    <row r="1978" spans="1:36" ht="14.25">
      <c r="A1978" s="41" t="str">
        <f t="shared" si="912"/>
        <v/>
      </c>
      <c r="B1978" s="150" t="str">
        <f>IF(ISNUMBER(A1978),INDEX('MetaTrader Import'!$H$13:$J$5893,TRUNC(((A1978-$A$39+1)-1)/3)+1,MOD((A1978-$A$39+1)-1,3)+1),"")</f>
        <v/>
      </c>
      <c r="C1978" s="43" t="str">
        <f t="shared" si="913"/>
        <v/>
      </c>
      <c r="D1978" s="43" t="str">
        <f t="shared" ca="1" si="903"/>
        <v/>
      </c>
      <c r="E1978" s="43" t="str">
        <f t="shared" si="914"/>
        <v/>
      </c>
      <c r="F1978" s="43" t="str">
        <f t="shared" si="915"/>
        <v/>
      </c>
      <c r="G1978" s="43" t="str">
        <f>IF(A1978&lt;&gt;"",IF(A1978&lt;Data!$G$11*0.25,$C$13/$G$32,IF(A1978&gt;Data!$G$11*0.25,$C$13,$C$13*10)),"")</f>
        <v/>
      </c>
      <c r="H1978" s="43" t="str">
        <f>IF(A1978&lt;&gt;"",IF(Data!$G$9="constant",$C$13,IF(Data!$G$9="squeeze",G1978,F1978)),"")</f>
        <v/>
      </c>
      <c r="I1978" s="38" t="str">
        <f ca="1">IF(ISNUMBER(A1978),NORMINV(RAND(),0,IF(AND(Data!$G$9="squeeze",A1978&lt;Data!$G$11*0.25),$H$32,1)*$C$30*$C$13)*($C$14*$C$12),"")</f>
        <v/>
      </c>
      <c r="J1978" s="42" t="str">
        <f ca="1">IFERROR(IF(Data!$C$6="Real",B1978,I1978+J1977+($C$14*$C$12)*(NORMINV(RAND(),$C$15,CHOOSE($G$13,$C$13,F1978,G1978)))),"")</f>
        <v/>
      </c>
      <c r="K1978" s="88" t="str">
        <f>IF(ISNUMBER(A1978), IF($G$16="fixed",$G$17,MIN(H1978*Data!$C$7*$C$16*0.5,$C$17*Data!$C$7))*$C$12,"")</f>
        <v/>
      </c>
      <c r="L1978" s="42" t="str">
        <f t="shared" ca="1" si="930"/>
        <v/>
      </c>
      <c r="M1978" s="44" t="str">
        <f t="shared" ca="1" si="931"/>
        <v/>
      </c>
      <c r="N1978" s="44" t="str">
        <f t="shared" ca="1" si="932"/>
        <v/>
      </c>
      <c r="O1978" s="108" t="str">
        <f t="shared" si="916"/>
        <v/>
      </c>
      <c r="P1978" s="102" t="str">
        <f t="shared" si="917"/>
        <v/>
      </c>
      <c r="Q1978" s="102" t="str">
        <f t="shared" si="918"/>
        <v/>
      </c>
      <c r="R1978" s="120" t="str">
        <f t="shared" si="919"/>
        <v/>
      </c>
      <c r="S1978" s="54" t="str">
        <f t="shared" si="920"/>
        <v/>
      </c>
      <c r="T1978" s="5" t="str">
        <f t="shared" si="921"/>
        <v/>
      </c>
      <c r="U1978" s="152" t="str">
        <f t="shared" si="904"/>
        <v/>
      </c>
      <c r="V1978" s="152" t="str">
        <f t="shared" si="905"/>
        <v/>
      </c>
      <c r="W1978" s="153" t="str">
        <f t="shared" si="906"/>
        <v/>
      </c>
      <c r="X1978" s="153" t="str">
        <f t="shared" si="907"/>
        <v/>
      </c>
      <c r="Y1978" s="153" t="str">
        <f t="shared" si="908"/>
        <v/>
      </c>
      <c r="Z1978" s="153" t="str">
        <f t="shared" si="909"/>
        <v/>
      </c>
      <c r="AA1978" s="152" t="str">
        <f t="shared" si="910"/>
        <v/>
      </c>
      <c r="AB1978" s="152" t="str">
        <f t="shared" si="911"/>
        <v/>
      </c>
      <c r="AC1978" s="154" t="str">
        <f t="shared" si="922"/>
        <v/>
      </c>
      <c r="AD1978" s="154" t="str">
        <f t="shared" si="923"/>
        <v/>
      </c>
      <c r="AE1978" s="3" t="str">
        <f t="shared" si="924"/>
        <v/>
      </c>
      <c r="AF1978" s="3" t="str">
        <f t="shared" si="925"/>
        <v/>
      </c>
      <c r="AG1978" s="3" t="str">
        <f t="shared" si="926"/>
        <v/>
      </c>
      <c r="AH1978" s="4" t="str">
        <f t="shared" si="927"/>
        <v/>
      </c>
      <c r="AI1978" s="75" t="str">
        <f t="shared" si="928"/>
        <v/>
      </c>
      <c r="AJ1978" s="75" t="str">
        <f t="shared" si="929"/>
        <v/>
      </c>
    </row>
    <row r="1979" spans="1:36" ht="14.25">
      <c r="A1979" s="41" t="str">
        <f t="shared" si="912"/>
        <v/>
      </c>
      <c r="B1979" s="150" t="str">
        <f>IF(ISNUMBER(A1979),INDEX('MetaTrader Import'!$H$13:$J$5893,TRUNC(((A1979-$A$39+1)-1)/3)+1,MOD((A1979-$A$39+1)-1,3)+1),"")</f>
        <v/>
      </c>
      <c r="C1979" s="43" t="str">
        <f t="shared" si="913"/>
        <v/>
      </c>
      <c r="D1979" s="43" t="str">
        <f t="shared" ca="1" si="903"/>
        <v/>
      </c>
      <c r="E1979" s="43" t="str">
        <f t="shared" si="914"/>
        <v/>
      </c>
      <c r="F1979" s="43" t="str">
        <f t="shared" si="915"/>
        <v/>
      </c>
      <c r="G1979" s="43" t="str">
        <f>IF(A1979&lt;&gt;"",IF(A1979&lt;Data!$G$11*0.25,$C$13/$G$32,IF(A1979&gt;Data!$G$11*0.25,$C$13,$C$13*10)),"")</f>
        <v/>
      </c>
      <c r="H1979" s="43" t="str">
        <f>IF(A1979&lt;&gt;"",IF(Data!$G$9="constant",$C$13,IF(Data!$G$9="squeeze",G1979,F1979)),"")</f>
        <v/>
      </c>
      <c r="I1979" s="38" t="str">
        <f ca="1">IF(ISNUMBER(A1979),NORMINV(RAND(),0,IF(AND(Data!$G$9="squeeze",A1979&lt;Data!$G$11*0.25),$H$32,1)*$C$30*$C$13)*($C$14*$C$12),"")</f>
        <v/>
      </c>
      <c r="J1979" s="42" t="str">
        <f ca="1">IFERROR(IF(Data!$C$6="Real",B1979,I1979+J1978+($C$14*$C$12)*(NORMINV(RAND(),$C$15,CHOOSE($G$13,$C$13,F1979,G1979)))),"")</f>
        <v/>
      </c>
      <c r="K1979" s="88" t="str">
        <f>IF(ISNUMBER(A1979), IF($G$16="fixed",$G$17,MIN(H1979*Data!$C$7*$C$16*0.5,$C$17*Data!$C$7))*$C$12,"")</f>
        <v/>
      </c>
      <c r="L1979" s="42" t="str">
        <f t="shared" ca="1" si="930"/>
        <v/>
      </c>
      <c r="M1979" s="44" t="str">
        <f t="shared" ca="1" si="931"/>
        <v/>
      </c>
      <c r="N1979" s="44" t="str">
        <f t="shared" ca="1" si="932"/>
        <v/>
      </c>
      <c r="O1979" s="108" t="str">
        <f t="shared" si="916"/>
        <v/>
      </c>
      <c r="P1979" s="102" t="str">
        <f t="shared" si="917"/>
        <v/>
      </c>
      <c r="Q1979" s="102" t="str">
        <f t="shared" si="918"/>
        <v/>
      </c>
      <c r="R1979" s="120" t="str">
        <f t="shared" si="919"/>
        <v/>
      </c>
      <c r="S1979" s="54" t="str">
        <f t="shared" si="920"/>
        <v/>
      </c>
      <c r="T1979" s="5" t="str">
        <f t="shared" si="921"/>
        <v/>
      </c>
      <c r="U1979" s="152" t="str">
        <f t="shared" si="904"/>
        <v/>
      </c>
      <c r="V1979" s="152" t="str">
        <f t="shared" si="905"/>
        <v/>
      </c>
      <c r="W1979" s="153" t="str">
        <f t="shared" si="906"/>
        <v/>
      </c>
      <c r="X1979" s="153" t="str">
        <f t="shared" si="907"/>
        <v/>
      </c>
      <c r="Y1979" s="153" t="str">
        <f t="shared" si="908"/>
        <v/>
      </c>
      <c r="Z1979" s="153" t="str">
        <f t="shared" si="909"/>
        <v/>
      </c>
      <c r="AA1979" s="152" t="str">
        <f t="shared" si="910"/>
        <v/>
      </c>
      <c r="AB1979" s="152" t="str">
        <f t="shared" si="911"/>
        <v/>
      </c>
      <c r="AC1979" s="154" t="str">
        <f t="shared" si="922"/>
        <v/>
      </c>
      <c r="AD1979" s="154" t="str">
        <f t="shared" si="923"/>
        <v/>
      </c>
      <c r="AE1979" s="3" t="str">
        <f t="shared" si="924"/>
        <v/>
      </c>
      <c r="AF1979" s="3" t="str">
        <f t="shared" si="925"/>
        <v/>
      </c>
      <c r="AG1979" s="3" t="str">
        <f t="shared" si="926"/>
        <v/>
      </c>
      <c r="AH1979" s="4" t="str">
        <f t="shared" si="927"/>
        <v/>
      </c>
      <c r="AI1979" s="75" t="str">
        <f t="shared" si="928"/>
        <v/>
      </c>
      <c r="AJ1979" s="75" t="str">
        <f t="shared" si="929"/>
        <v/>
      </c>
    </row>
    <row r="1980" spans="1:36" ht="14.25">
      <c r="A1980" s="41" t="str">
        <f t="shared" si="912"/>
        <v/>
      </c>
      <c r="B1980" s="150" t="str">
        <f>IF(ISNUMBER(A1980),INDEX('MetaTrader Import'!$H$13:$J$5893,TRUNC(((A1980-$A$39+1)-1)/3)+1,MOD((A1980-$A$39+1)-1,3)+1),"")</f>
        <v/>
      </c>
      <c r="C1980" s="43" t="str">
        <f t="shared" si="913"/>
        <v/>
      </c>
      <c r="D1980" s="43" t="str">
        <f t="shared" ca="1" si="903"/>
        <v/>
      </c>
      <c r="E1980" s="43" t="str">
        <f t="shared" si="914"/>
        <v/>
      </c>
      <c r="F1980" s="43" t="str">
        <f t="shared" si="915"/>
        <v/>
      </c>
      <c r="G1980" s="43" t="str">
        <f>IF(A1980&lt;&gt;"",IF(A1980&lt;Data!$G$11*0.25,$C$13/$G$32,IF(A1980&gt;Data!$G$11*0.25,$C$13,$C$13*10)),"")</f>
        <v/>
      </c>
      <c r="H1980" s="43" t="str">
        <f>IF(A1980&lt;&gt;"",IF(Data!$G$9="constant",$C$13,IF(Data!$G$9="squeeze",G1980,F1980)),"")</f>
        <v/>
      </c>
      <c r="I1980" s="38" t="str">
        <f ca="1">IF(ISNUMBER(A1980),NORMINV(RAND(),0,IF(AND(Data!$G$9="squeeze",A1980&lt;Data!$G$11*0.25),$H$32,1)*$C$30*$C$13)*($C$14*$C$12),"")</f>
        <v/>
      </c>
      <c r="J1980" s="42" t="str">
        <f ca="1">IFERROR(IF(Data!$C$6="Real",B1980,I1980+J1979+($C$14*$C$12)*(NORMINV(RAND(),$C$15,CHOOSE($G$13,$C$13,F1980,G1980)))),"")</f>
        <v/>
      </c>
      <c r="K1980" s="88" t="str">
        <f>IF(ISNUMBER(A1980), IF($G$16="fixed",$G$17,MIN(H1980*Data!$C$7*$C$16*0.5,$C$17*Data!$C$7))*$C$12,"")</f>
        <v/>
      </c>
      <c r="L1980" s="42" t="str">
        <f t="shared" ca="1" si="930"/>
        <v/>
      </c>
      <c r="M1980" s="44" t="str">
        <f t="shared" ca="1" si="931"/>
        <v/>
      </c>
      <c r="N1980" s="44" t="str">
        <f t="shared" ca="1" si="932"/>
        <v/>
      </c>
      <c r="O1980" s="108" t="str">
        <f t="shared" si="916"/>
        <v/>
      </c>
      <c r="P1980" s="102" t="str">
        <f t="shared" si="917"/>
        <v/>
      </c>
      <c r="Q1980" s="102" t="str">
        <f t="shared" si="918"/>
        <v/>
      </c>
      <c r="R1980" s="120" t="str">
        <f t="shared" si="919"/>
        <v/>
      </c>
      <c r="S1980" s="54" t="str">
        <f t="shared" si="920"/>
        <v/>
      </c>
      <c r="T1980" s="5" t="str">
        <f t="shared" si="921"/>
        <v/>
      </c>
      <c r="U1980" s="152" t="str">
        <f t="shared" si="904"/>
        <v/>
      </c>
      <c r="V1980" s="152" t="str">
        <f t="shared" si="905"/>
        <v/>
      </c>
      <c r="W1980" s="153" t="str">
        <f t="shared" si="906"/>
        <v/>
      </c>
      <c r="X1980" s="153" t="str">
        <f t="shared" si="907"/>
        <v/>
      </c>
      <c r="Y1980" s="153" t="str">
        <f t="shared" si="908"/>
        <v/>
      </c>
      <c r="Z1980" s="153" t="str">
        <f t="shared" si="909"/>
        <v/>
      </c>
      <c r="AA1980" s="152" t="str">
        <f t="shared" si="910"/>
        <v/>
      </c>
      <c r="AB1980" s="152" t="str">
        <f t="shared" si="911"/>
        <v/>
      </c>
      <c r="AC1980" s="154" t="str">
        <f t="shared" si="922"/>
        <v/>
      </c>
      <c r="AD1980" s="154" t="str">
        <f t="shared" si="923"/>
        <v/>
      </c>
      <c r="AE1980" s="3" t="str">
        <f t="shared" si="924"/>
        <v/>
      </c>
      <c r="AF1980" s="3" t="str">
        <f t="shared" si="925"/>
        <v/>
      </c>
      <c r="AG1980" s="3" t="str">
        <f t="shared" si="926"/>
        <v/>
      </c>
      <c r="AH1980" s="4" t="str">
        <f t="shared" si="927"/>
        <v/>
      </c>
      <c r="AI1980" s="75" t="str">
        <f t="shared" si="928"/>
        <v/>
      </c>
      <c r="AJ1980" s="75" t="str">
        <f t="shared" si="929"/>
        <v/>
      </c>
    </row>
    <row r="1981" spans="1:36" ht="14.25">
      <c r="A1981" s="41" t="str">
        <f t="shared" si="912"/>
        <v/>
      </c>
      <c r="B1981" s="150" t="str">
        <f>IF(ISNUMBER(A1981),INDEX('MetaTrader Import'!$H$13:$J$5893,TRUNC(((A1981-$A$39+1)-1)/3)+1,MOD((A1981-$A$39+1)-1,3)+1),"")</f>
        <v/>
      </c>
      <c r="C1981" s="43" t="str">
        <f t="shared" si="913"/>
        <v/>
      </c>
      <c r="D1981" s="43" t="str">
        <f t="shared" ca="1" si="903"/>
        <v/>
      </c>
      <c r="E1981" s="43" t="str">
        <f t="shared" si="914"/>
        <v/>
      </c>
      <c r="F1981" s="43" t="str">
        <f t="shared" si="915"/>
        <v/>
      </c>
      <c r="G1981" s="43" t="str">
        <f>IF(A1981&lt;&gt;"",IF(A1981&lt;Data!$G$11*0.25,$C$13/$G$32,IF(A1981&gt;Data!$G$11*0.25,$C$13,$C$13*10)),"")</f>
        <v/>
      </c>
      <c r="H1981" s="43" t="str">
        <f>IF(A1981&lt;&gt;"",IF(Data!$G$9="constant",$C$13,IF(Data!$G$9="squeeze",G1981,F1981)),"")</f>
        <v/>
      </c>
      <c r="I1981" s="38" t="str">
        <f ca="1">IF(ISNUMBER(A1981),NORMINV(RAND(),0,IF(AND(Data!$G$9="squeeze",A1981&lt;Data!$G$11*0.25),$H$32,1)*$C$30*$C$13)*($C$14*$C$12),"")</f>
        <v/>
      </c>
      <c r="J1981" s="42" t="str">
        <f ca="1">IFERROR(IF(Data!$C$6="Real",B1981,I1981+J1980+($C$14*$C$12)*(NORMINV(RAND(),$C$15,CHOOSE($G$13,$C$13,F1981,G1981)))),"")</f>
        <v/>
      </c>
      <c r="K1981" s="88" t="str">
        <f>IF(ISNUMBER(A1981), IF($G$16="fixed",$G$17,MIN(H1981*Data!$C$7*$C$16*0.5,$C$17*Data!$C$7))*$C$12,"")</f>
        <v/>
      </c>
      <c r="L1981" s="42" t="str">
        <f t="shared" ca="1" si="930"/>
        <v/>
      </c>
      <c r="M1981" s="44" t="str">
        <f t="shared" ca="1" si="931"/>
        <v/>
      </c>
      <c r="N1981" s="44" t="str">
        <f t="shared" ca="1" si="932"/>
        <v/>
      </c>
      <c r="O1981" s="108" t="str">
        <f t="shared" si="916"/>
        <v/>
      </c>
      <c r="P1981" s="102" t="str">
        <f t="shared" si="917"/>
        <v/>
      </c>
      <c r="Q1981" s="102" t="str">
        <f t="shared" si="918"/>
        <v/>
      </c>
      <c r="R1981" s="120" t="str">
        <f t="shared" si="919"/>
        <v/>
      </c>
      <c r="S1981" s="54" t="str">
        <f t="shared" si="920"/>
        <v/>
      </c>
      <c r="T1981" s="5" t="str">
        <f t="shared" si="921"/>
        <v/>
      </c>
      <c r="U1981" s="152" t="str">
        <f t="shared" si="904"/>
        <v/>
      </c>
      <c r="V1981" s="152" t="str">
        <f t="shared" si="905"/>
        <v/>
      </c>
      <c r="W1981" s="153" t="str">
        <f t="shared" si="906"/>
        <v/>
      </c>
      <c r="X1981" s="153" t="str">
        <f t="shared" si="907"/>
        <v/>
      </c>
      <c r="Y1981" s="153" t="str">
        <f t="shared" si="908"/>
        <v/>
      </c>
      <c r="Z1981" s="153" t="str">
        <f t="shared" si="909"/>
        <v/>
      </c>
      <c r="AA1981" s="152" t="str">
        <f t="shared" si="910"/>
        <v/>
      </c>
      <c r="AB1981" s="152" t="str">
        <f t="shared" si="911"/>
        <v/>
      </c>
      <c r="AC1981" s="154" t="str">
        <f t="shared" si="922"/>
        <v/>
      </c>
      <c r="AD1981" s="154" t="str">
        <f t="shared" si="923"/>
        <v/>
      </c>
      <c r="AE1981" s="3" t="str">
        <f t="shared" si="924"/>
        <v/>
      </c>
      <c r="AF1981" s="3" t="str">
        <f t="shared" si="925"/>
        <v/>
      </c>
      <c r="AG1981" s="3" t="str">
        <f t="shared" si="926"/>
        <v/>
      </c>
      <c r="AH1981" s="4" t="str">
        <f t="shared" si="927"/>
        <v/>
      </c>
      <c r="AI1981" s="75" t="str">
        <f t="shared" si="928"/>
        <v/>
      </c>
      <c r="AJ1981" s="75" t="str">
        <f t="shared" si="929"/>
        <v/>
      </c>
    </row>
    <row r="1982" spans="1:36" ht="14.25">
      <c r="A1982" s="41" t="str">
        <f t="shared" si="912"/>
        <v/>
      </c>
      <c r="B1982" s="150" t="str">
        <f>IF(ISNUMBER(A1982),INDEX('MetaTrader Import'!$H$13:$J$5893,TRUNC(((A1982-$A$39+1)-1)/3)+1,MOD((A1982-$A$39+1)-1,3)+1),"")</f>
        <v/>
      </c>
      <c r="C1982" s="43" t="str">
        <f t="shared" si="913"/>
        <v/>
      </c>
      <c r="D1982" s="43" t="str">
        <f t="shared" ca="1" si="903"/>
        <v/>
      </c>
      <c r="E1982" s="43" t="str">
        <f t="shared" si="914"/>
        <v/>
      </c>
      <c r="F1982" s="43" t="str">
        <f t="shared" si="915"/>
        <v/>
      </c>
      <c r="G1982" s="43" t="str">
        <f>IF(A1982&lt;&gt;"",IF(A1982&lt;Data!$G$11*0.25,$C$13/$G$32,IF(A1982&gt;Data!$G$11*0.25,$C$13,$C$13*10)),"")</f>
        <v/>
      </c>
      <c r="H1982" s="43" t="str">
        <f>IF(A1982&lt;&gt;"",IF(Data!$G$9="constant",$C$13,IF(Data!$G$9="squeeze",G1982,F1982)),"")</f>
        <v/>
      </c>
      <c r="I1982" s="38" t="str">
        <f ca="1">IF(ISNUMBER(A1982),NORMINV(RAND(),0,IF(AND(Data!$G$9="squeeze",A1982&lt;Data!$G$11*0.25),$H$32,1)*$C$30*$C$13)*($C$14*$C$12),"")</f>
        <v/>
      </c>
      <c r="J1982" s="42" t="str">
        <f ca="1">IFERROR(IF(Data!$C$6="Real",B1982,I1982+J1981+($C$14*$C$12)*(NORMINV(RAND(),$C$15,CHOOSE($G$13,$C$13,F1982,G1982)))),"")</f>
        <v/>
      </c>
      <c r="K1982" s="88" t="str">
        <f>IF(ISNUMBER(A1982), IF($G$16="fixed",$G$17,MIN(H1982*Data!$C$7*$C$16*0.5,$C$17*Data!$C$7))*$C$12,"")</f>
        <v/>
      </c>
      <c r="L1982" s="42" t="str">
        <f t="shared" ca="1" si="930"/>
        <v/>
      </c>
      <c r="M1982" s="44" t="str">
        <f t="shared" ca="1" si="931"/>
        <v/>
      </c>
      <c r="N1982" s="44" t="str">
        <f t="shared" ca="1" si="932"/>
        <v/>
      </c>
      <c r="O1982" s="108" t="str">
        <f t="shared" si="916"/>
        <v/>
      </c>
      <c r="P1982" s="102" t="str">
        <f t="shared" si="917"/>
        <v/>
      </c>
      <c r="Q1982" s="102" t="str">
        <f t="shared" si="918"/>
        <v/>
      </c>
      <c r="R1982" s="120" t="str">
        <f t="shared" si="919"/>
        <v/>
      </c>
      <c r="S1982" s="54" t="str">
        <f t="shared" si="920"/>
        <v/>
      </c>
      <c r="T1982" s="5" t="str">
        <f t="shared" si="921"/>
        <v/>
      </c>
      <c r="U1982" s="152" t="str">
        <f t="shared" si="904"/>
        <v/>
      </c>
      <c r="V1982" s="152" t="str">
        <f t="shared" si="905"/>
        <v/>
      </c>
      <c r="W1982" s="153" t="str">
        <f t="shared" si="906"/>
        <v/>
      </c>
      <c r="X1982" s="153" t="str">
        <f t="shared" si="907"/>
        <v/>
      </c>
      <c r="Y1982" s="153" t="str">
        <f t="shared" si="908"/>
        <v/>
      </c>
      <c r="Z1982" s="153" t="str">
        <f t="shared" si="909"/>
        <v/>
      </c>
      <c r="AA1982" s="152" t="str">
        <f t="shared" si="910"/>
        <v/>
      </c>
      <c r="AB1982" s="152" t="str">
        <f t="shared" si="911"/>
        <v/>
      </c>
      <c r="AC1982" s="154" t="str">
        <f t="shared" si="922"/>
        <v/>
      </c>
      <c r="AD1982" s="154" t="str">
        <f t="shared" si="923"/>
        <v/>
      </c>
      <c r="AE1982" s="3" t="str">
        <f t="shared" si="924"/>
        <v/>
      </c>
      <c r="AF1982" s="3" t="str">
        <f t="shared" si="925"/>
        <v/>
      </c>
      <c r="AG1982" s="3" t="str">
        <f t="shared" si="926"/>
        <v/>
      </c>
      <c r="AH1982" s="4" t="str">
        <f t="shared" si="927"/>
        <v/>
      </c>
      <c r="AI1982" s="75" t="str">
        <f t="shared" si="928"/>
        <v/>
      </c>
      <c r="AJ1982" s="75" t="str">
        <f t="shared" si="929"/>
        <v/>
      </c>
    </row>
    <row r="1983" spans="1:36" ht="14.25">
      <c r="A1983" s="41" t="str">
        <f t="shared" si="912"/>
        <v/>
      </c>
      <c r="B1983" s="150" t="str">
        <f>IF(ISNUMBER(A1983),INDEX('MetaTrader Import'!$H$13:$J$5893,TRUNC(((A1983-$A$39+1)-1)/3)+1,MOD((A1983-$A$39+1)-1,3)+1),"")</f>
        <v/>
      </c>
      <c r="C1983" s="43" t="str">
        <f t="shared" si="913"/>
        <v/>
      </c>
      <c r="D1983" s="43" t="str">
        <f t="shared" ca="1" si="903"/>
        <v/>
      </c>
      <c r="E1983" s="43" t="str">
        <f t="shared" si="914"/>
        <v/>
      </c>
      <c r="F1983" s="43" t="str">
        <f t="shared" si="915"/>
        <v/>
      </c>
      <c r="G1983" s="43" t="str">
        <f>IF(A1983&lt;&gt;"",IF(A1983&lt;Data!$G$11*0.25,$C$13/$G$32,IF(A1983&gt;Data!$G$11*0.25,$C$13,$C$13*10)),"")</f>
        <v/>
      </c>
      <c r="H1983" s="43" t="str">
        <f>IF(A1983&lt;&gt;"",IF(Data!$G$9="constant",$C$13,IF(Data!$G$9="squeeze",G1983,F1983)),"")</f>
        <v/>
      </c>
      <c r="I1983" s="38" t="str">
        <f ca="1">IF(ISNUMBER(A1983),NORMINV(RAND(),0,IF(AND(Data!$G$9="squeeze",A1983&lt;Data!$G$11*0.25),$H$32,1)*$C$30*$C$13)*($C$14*$C$12),"")</f>
        <v/>
      </c>
      <c r="J1983" s="42" t="str">
        <f ca="1">IFERROR(IF(Data!$C$6="Real",B1983,I1983+J1982+($C$14*$C$12)*(NORMINV(RAND(),$C$15,CHOOSE($G$13,$C$13,F1983,G1983)))),"")</f>
        <v/>
      </c>
      <c r="K1983" s="88" t="str">
        <f>IF(ISNUMBER(A1983), IF($G$16="fixed",$G$17,MIN(H1983*Data!$C$7*$C$16*0.5,$C$17*Data!$C$7))*$C$12,"")</f>
        <v/>
      </c>
      <c r="L1983" s="42" t="str">
        <f t="shared" ca="1" si="930"/>
        <v/>
      </c>
      <c r="M1983" s="44" t="str">
        <f t="shared" ca="1" si="931"/>
        <v/>
      </c>
      <c r="N1983" s="44" t="str">
        <f t="shared" ca="1" si="932"/>
        <v/>
      </c>
      <c r="O1983" s="108" t="str">
        <f t="shared" si="916"/>
        <v/>
      </c>
      <c r="P1983" s="102" t="str">
        <f t="shared" si="917"/>
        <v/>
      </c>
      <c r="Q1983" s="102" t="str">
        <f t="shared" si="918"/>
        <v/>
      </c>
      <c r="R1983" s="120" t="str">
        <f t="shared" si="919"/>
        <v/>
      </c>
      <c r="S1983" s="54" t="str">
        <f t="shared" si="920"/>
        <v/>
      </c>
      <c r="T1983" s="5" t="str">
        <f t="shared" si="921"/>
        <v/>
      </c>
      <c r="U1983" s="152" t="str">
        <f t="shared" si="904"/>
        <v/>
      </c>
      <c r="V1983" s="152" t="str">
        <f t="shared" si="905"/>
        <v/>
      </c>
      <c r="W1983" s="153" t="str">
        <f t="shared" si="906"/>
        <v/>
      </c>
      <c r="X1983" s="153" t="str">
        <f t="shared" si="907"/>
        <v/>
      </c>
      <c r="Y1983" s="153" t="str">
        <f t="shared" si="908"/>
        <v/>
      </c>
      <c r="Z1983" s="153" t="str">
        <f t="shared" si="909"/>
        <v/>
      </c>
      <c r="AA1983" s="152" t="str">
        <f t="shared" si="910"/>
        <v/>
      </c>
      <c r="AB1983" s="152" t="str">
        <f t="shared" si="911"/>
        <v/>
      </c>
      <c r="AC1983" s="154" t="str">
        <f t="shared" si="922"/>
        <v/>
      </c>
      <c r="AD1983" s="154" t="str">
        <f t="shared" si="923"/>
        <v/>
      </c>
      <c r="AE1983" s="3" t="str">
        <f t="shared" si="924"/>
        <v/>
      </c>
      <c r="AF1983" s="3" t="str">
        <f t="shared" si="925"/>
        <v/>
      </c>
      <c r="AG1983" s="3" t="str">
        <f t="shared" si="926"/>
        <v/>
      </c>
      <c r="AH1983" s="4" t="str">
        <f t="shared" si="927"/>
        <v/>
      </c>
      <c r="AI1983" s="75" t="str">
        <f t="shared" si="928"/>
        <v/>
      </c>
      <c r="AJ1983" s="75" t="str">
        <f t="shared" si="929"/>
        <v/>
      </c>
    </row>
    <row r="1984" spans="1:36" ht="14.25">
      <c r="A1984" s="41" t="str">
        <f t="shared" si="912"/>
        <v/>
      </c>
      <c r="B1984" s="150" t="str">
        <f>IF(ISNUMBER(A1984),INDEX('MetaTrader Import'!$H$13:$J$5893,TRUNC(((A1984-$A$39+1)-1)/3)+1,MOD((A1984-$A$39+1)-1,3)+1),"")</f>
        <v/>
      </c>
      <c r="C1984" s="43" t="str">
        <f t="shared" si="913"/>
        <v/>
      </c>
      <c r="D1984" s="43" t="str">
        <f t="shared" ca="1" si="903"/>
        <v/>
      </c>
      <c r="E1984" s="43" t="str">
        <f t="shared" si="914"/>
        <v/>
      </c>
      <c r="F1984" s="43" t="str">
        <f t="shared" si="915"/>
        <v/>
      </c>
      <c r="G1984" s="43" t="str">
        <f>IF(A1984&lt;&gt;"",IF(A1984&lt;Data!$G$11*0.25,$C$13/$G$32,IF(A1984&gt;Data!$G$11*0.25,$C$13,$C$13*10)),"")</f>
        <v/>
      </c>
      <c r="H1984" s="43" t="str">
        <f>IF(A1984&lt;&gt;"",IF(Data!$G$9="constant",$C$13,IF(Data!$G$9="squeeze",G1984,F1984)),"")</f>
        <v/>
      </c>
      <c r="I1984" s="38" t="str">
        <f ca="1">IF(ISNUMBER(A1984),NORMINV(RAND(),0,IF(AND(Data!$G$9="squeeze",A1984&lt;Data!$G$11*0.25),$H$32,1)*$C$30*$C$13)*($C$14*$C$12),"")</f>
        <v/>
      </c>
      <c r="J1984" s="42" t="str">
        <f ca="1">IFERROR(IF(Data!$C$6="Real",B1984,I1984+J1983+($C$14*$C$12)*(NORMINV(RAND(),$C$15,CHOOSE($G$13,$C$13,F1984,G1984)))),"")</f>
        <v/>
      </c>
      <c r="K1984" s="88" t="str">
        <f>IF(ISNUMBER(A1984), IF($G$16="fixed",$G$17,MIN(H1984*Data!$C$7*$C$16*0.5,$C$17*Data!$C$7))*$C$12,"")</f>
        <v/>
      </c>
      <c r="L1984" s="42" t="str">
        <f t="shared" ca="1" si="930"/>
        <v/>
      </c>
      <c r="M1984" s="44" t="str">
        <f t="shared" ca="1" si="931"/>
        <v/>
      </c>
      <c r="N1984" s="44" t="str">
        <f t="shared" ca="1" si="932"/>
        <v/>
      </c>
      <c r="O1984" s="108" t="str">
        <f t="shared" si="916"/>
        <v/>
      </c>
      <c r="P1984" s="102" t="str">
        <f t="shared" si="917"/>
        <v/>
      </c>
      <c r="Q1984" s="102" t="str">
        <f t="shared" si="918"/>
        <v/>
      </c>
      <c r="R1984" s="120" t="str">
        <f t="shared" si="919"/>
        <v/>
      </c>
      <c r="S1984" s="54" t="str">
        <f t="shared" si="920"/>
        <v/>
      </c>
      <c r="T1984" s="5" t="str">
        <f t="shared" si="921"/>
        <v/>
      </c>
      <c r="U1984" s="152" t="str">
        <f t="shared" si="904"/>
        <v/>
      </c>
      <c r="V1984" s="152" t="str">
        <f t="shared" si="905"/>
        <v/>
      </c>
      <c r="W1984" s="153" t="str">
        <f t="shared" si="906"/>
        <v/>
      </c>
      <c r="X1984" s="153" t="str">
        <f t="shared" si="907"/>
        <v/>
      </c>
      <c r="Y1984" s="153" t="str">
        <f t="shared" si="908"/>
        <v/>
      </c>
      <c r="Z1984" s="153" t="str">
        <f t="shared" si="909"/>
        <v/>
      </c>
      <c r="AA1984" s="152" t="str">
        <f t="shared" si="910"/>
        <v/>
      </c>
      <c r="AB1984" s="152" t="str">
        <f t="shared" si="911"/>
        <v/>
      </c>
      <c r="AC1984" s="154" t="str">
        <f t="shared" si="922"/>
        <v/>
      </c>
      <c r="AD1984" s="154" t="str">
        <f t="shared" si="923"/>
        <v/>
      </c>
      <c r="AE1984" s="3" t="str">
        <f t="shared" si="924"/>
        <v/>
      </c>
      <c r="AF1984" s="3" t="str">
        <f t="shared" si="925"/>
        <v/>
      </c>
      <c r="AG1984" s="3" t="str">
        <f t="shared" si="926"/>
        <v/>
      </c>
      <c r="AH1984" s="4" t="str">
        <f t="shared" si="927"/>
        <v/>
      </c>
      <c r="AI1984" s="75" t="str">
        <f t="shared" si="928"/>
        <v/>
      </c>
      <c r="AJ1984" s="75" t="str">
        <f t="shared" si="929"/>
        <v/>
      </c>
    </row>
    <row r="1985" spans="1:36" ht="14.25">
      <c r="A1985" s="41" t="str">
        <f t="shared" si="912"/>
        <v/>
      </c>
      <c r="B1985" s="150" t="str">
        <f>IF(ISNUMBER(A1985),INDEX('MetaTrader Import'!$H$13:$J$5893,TRUNC(((A1985-$A$39+1)-1)/3)+1,MOD((A1985-$A$39+1)-1,3)+1),"")</f>
        <v/>
      </c>
      <c r="C1985" s="43" t="str">
        <f t="shared" si="913"/>
        <v/>
      </c>
      <c r="D1985" s="43" t="str">
        <f t="shared" ca="1" si="903"/>
        <v/>
      </c>
      <c r="E1985" s="43" t="str">
        <f t="shared" si="914"/>
        <v/>
      </c>
      <c r="F1985" s="43" t="str">
        <f t="shared" si="915"/>
        <v/>
      </c>
      <c r="G1985" s="43" t="str">
        <f>IF(A1985&lt;&gt;"",IF(A1985&lt;Data!$G$11*0.25,$C$13/$G$32,IF(A1985&gt;Data!$G$11*0.25,$C$13,$C$13*10)),"")</f>
        <v/>
      </c>
      <c r="H1985" s="43" t="str">
        <f>IF(A1985&lt;&gt;"",IF(Data!$G$9="constant",$C$13,IF(Data!$G$9="squeeze",G1985,F1985)),"")</f>
        <v/>
      </c>
      <c r="I1985" s="38" t="str">
        <f ca="1">IF(ISNUMBER(A1985),NORMINV(RAND(),0,IF(AND(Data!$G$9="squeeze",A1985&lt;Data!$G$11*0.25),$H$32,1)*$C$30*$C$13)*($C$14*$C$12),"")</f>
        <v/>
      </c>
      <c r="J1985" s="42" t="str">
        <f ca="1">IFERROR(IF(Data!$C$6="Real",B1985,I1985+J1984+($C$14*$C$12)*(NORMINV(RAND(),$C$15,CHOOSE($G$13,$C$13,F1985,G1985)))),"")</f>
        <v/>
      </c>
      <c r="K1985" s="88" t="str">
        <f>IF(ISNUMBER(A1985), IF($G$16="fixed",$G$17,MIN(H1985*Data!$C$7*$C$16*0.5,$C$17*Data!$C$7))*$C$12,"")</f>
        <v/>
      </c>
      <c r="L1985" s="42" t="str">
        <f t="shared" ca="1" si="930"/>
        <v/>
      </c>
      <c r="M1985" s="44" t="str">
        <f t="shared" ca="1" si="931"/>
        <v/>
      </c>
      <c r="N1985" s="44" t="str">
        <f t="shared" ca="1" si="932"/>
        <v/>
      </c>
      <c r="O1985" s="108" t="str">
        <f t="shared" si="916"/>
        <v/>
      </c>
      <c r="P1985" s="102" t="str">
        <f t="shared" si="917"/>
        <v/>
      </c>
      <c r="Q1985" s="102" t="str">
        <f t="shared" si="918"/>
        <v/>
      </c>
      <c r="R1985" s="120" t="str">
        <f t="shared" si="919"/>
        <v/>
      </c>
      <c r="S1985" s="54" t="str">
        <f t="shared" si="920"/>
        <v/>
      </c>
      <c r="T1985" s="5" t="str">
        <f t="shared" si="921"/>
        <v/>
      </c>
      <c r="U1985" s="152" t="str">
        <f t="shared" si="904"/>
        <v/>
      </c>
      <c r="V1985" s="152" t="str">
        <f t="shared" si="905"/>
        <v/>
      </c>
      <c r="W1985" s="153" t="str">
        <f t="shared" si="906"/>
        <v/>
      </c>
      <c r="X1985" s="153" t="str">
        <f t="shared" si="907"/>
        <v/>
      </c>
      <c r="Y1985" s="153" t="str">
        <f t="shared" si="908"/>
        <v/>
      </c>
      <c r="Z1985" s="153" t="str">
        <f t="shared" si="909"/>
        <v/>
      </c>
      <c r="AA1985" s="152" t="str">
        <f t="shared" si="910"/>
        <v/>
      </c>
      <c r="AB1985" s="152" t="str">
        <f t="shared" si="911"/>
        <v/>
      </c>
      <c r="AC1985" s="154" t="str">
        <f t="shared" si="922"/>
        <v/>
      </c>
      <c r="AD1985" s="154" t="str">
        <f t="shared" si="923"/>
        <v/>
      </c>
      <c r="AE1985" s="3" t="str">
        <f t="shared" si="924"/>
        <v/>
      </c>
      <c r="AF1985" s="3" t="str">
        <f t="shared" si="925"/>
        <v/>
      </c>
      <c r="AG1985" s="3" t="str">
        <f t="shared" si="926"/>
        <v/>
      </c>
      <c r="AH1985" s="4" t="str">
        <f t="shared" si="927"/>
        <v/>
      </c>
      <c r="AI1985" s="75" t="str">
        <f t="shared" si="928"/>
        <v/>
      </c>
      <c r="AJ1985" s="75" t="str">
        <f t="shared" si="929"/>
        <v/>
      </c>
    </row>
    <row r="1986" spans="1:36" ht="14.25">
      <c r="A1986" s="41" t="str">
        <f t="shared" si="912"/>
        <v/>
      </c>
      <c r="B1986" s="150" t="str">
        <f>IF(ISNUMBER(A1986),INDEX('MetaTrader Import'!$H$13:$J$5893,TRUNC(((A1986-$A$39+1)-1)/3)+1,MOD((A1986-$A$39+1)-1,3)+1),"")</f>
        <v/>
      </c>
      <c r="C1986" s="43" t="str">
        <f t="shared" si="913"/>
        <v/>
      </c>
      <c r="D1986" s="43" t="str">
        <f t="shared" ca="1" si="903"/>
        <v/>
      </c>
      <c r="E1986" s="43" t="str">
        <f t="shared" si="914"/>
        <v/>
      </c>
      <c r="F1986" s="43" t="str">
        <f t="shared" si="915"/>
        <v/>
      </c>
      <c r="G1986" s="43" t="str">
        <f>IF(A1986&lt;&gt;"",IF(A1986&lt;Data!$G$11*0.25,$C$13/$G$32,IF(A1986&gt;Data!$G$11*0.25,$C$13,$C$13*10)),"")</f>
        <v/>
      </c>
      <c r="H1986" s="43" t="str">
        <f>IF(A1986&lt;&gt;"",IF(Data!$G$9="constant",$C$13,IF(Data!$G$9="squeeze",G1986,F1986)),"")</f>
        <v/>
      </c>
      <c r="I1986" s="38" t="str">
        <f ca="1">IF(ISNUMBER(A1986),NORMINV(RAND(),0,IF(AND(Data!$G$9="squeeze",A1986&lt;Data!$G$11*0.25),$H$32,1)*$C$30*$C$13)*($C$14*$C$12),"")</f>
        <v/>
      </c>
      <c r="J1986" s="42" t="str">
        <f ca="1">IFERROR(IF(Data!$C$6="Real",B1986,I1986+J1985+($C$14*$C$12)*(NORMINV(RAND(),$C$15,CHOOSE($G$13,$C$13,F1986,G1986)))),"")</f>
        <v/>
      </c>
      <c r="K1986" s="88" t="str">
        <f>IF(ISNUMBER(A1986), IF($G$16="fixed",$G$17,MIN(H1986*Data!$C$7*$C$16*0.5,$C$17*Data!$C$7))*$C$12,"")</f>
        <v/>
      </c>
      <c r="L1986" s="42" t="str">
        <f t="shared" ca="1" si="930"/>
        <v/>
      </c>
      <c r="M1986" s="44" t="str">
        <f t="shared" ca="1" si="931"/>
        <v/>
      </c>
      <c r="N1986" s="44" t="str">
        <f t="shared" ca="1" si="932"/>
        <v/>
      </c>
      <c r="O1986" s="108" t="str">
        <f t="shared" si="916"/>
        <v/>
      </c>
      <c r="P1986" s="102" t="str">
        <f t="shared" si="917"/>
        <v/>
      </c>
      <c r="Q1986" s="102" t="str">
        <f t="shared" si="918"/>
        <v/>
      </c>
      <c r="R1986" s="120" t="str">
        <f t="shared" si="919"/>
        <v/>
      </c>
      <c r="S1986" s="54" t="str">
        <f t="shared" si="920"/>
        <v/>
      </c>
      <c r="T1986" s="5" t="str">
        <f t="shared" si="921"/>
        <v/>
      </c>
      <c r="U1986" s="152" t="str">
        <f t="shared" si="904"/>
        <v/>
      </c>
      <c r="V1986" s="152" t="str">
        <f t="shared" si="905"/>
        <v/>
      </c>
      <c r="W1986" s="153" t="str">
        <f t="shared" si="906"/>
        <v/>
      </c>
      <c r="X1986" s="153" t="str">
        <f t="shared" si="907"/>
        <v/>
      </c>
      <c r="Y1986" s="153" t="str">
        <f t="shared" si="908"/>
        <v/>
      </c>
      <c r="Z1986" s="153" t="str">
        <f t="shared" si="909"/>
        <v/>
      </c>
      <c r="AA1986" s="152" t="str">
        <f t="shared" si="910"/>
        <v/>
      </c>
      <c r="AB1986" s="152" t="str">
        <f t="shared" si="911"/>
        <v/>
      </c>
      <c r="AC1986" s="154" t="str">
        <f t="shared" si="922"/>
        <v/>
      </c>
      <c r="AD1986" s="154" t="str">
        <f t="shared" si="923"/>
        <v/>
      </c>
      <c r="AE1986" s="3" t="str">
        <f t="shared" si="924"/>
        <v/>
      </c>
      <c r="AF1986" s="3" t="str">
        <f t="shared" si="925"/>
        <v/>
      </c>
      <c r="AG1986" s="3" t="str">
        <f t="shared" si="926"/>
        <v/>
      </c>
      <c r="AH1986" s="4" t="str">
        <f t="shared" si="927"/>
        <v/>
      </c>
      <c r="AI1986" s="75" t="str">
        <f t="shared" si="928"/>
        <v/>
      </c>
      <c r="AJ1986" s="75" t="str">
        <f t="shared" si="929"/>
        <v/>
      </c>
    </row>
    <row r="1987" spans="1:36" ht="14.25">
      <c r="A1987" s="41" t="str">
        <f t="shared" si="912"/>
        <v/>
      </c>
      <c r="B1987" s="150" t="str">
        <f>IF(ISNUMBER(A1987),INDEX('MetaTrader Import'!$H$13:$J$5893,TRUNC(((A1987-$A$39+1)-1)/3)+1,MOD((A1987-$A$39+1)-1,3)+1),"")</f>
        <v/>
      </c>
      <c r="C1987" s="43" t="str">
        <f t="shared" si="913"/>
        <v/>
      </c>
      <c r="D1987" s="43" t="str">
        <f t="shared" ref="D1987:D2050" ca="1" si="933">IF(A1987&lt;&gt;"",NORMINV(RAND(),($C$23-C1987)*$C$28,$C$27)+NORMINV(RAND(),IF(RAND()&gt;$C$26,$C$25,0),$C$27),"")</f>
        <v/>
      </c>
      <c r="E1987" s="43" t="str">
        <f t="shared" si="914"/>
        <v/>
      </c>
      <c r="F1987" s="43" t="str">
        <f t="shared" si="915"/>
        <v/>
      </c>
      <c r="G1987" s="43" t="str">
        <f>IF(A1987&lt;&gt;"",IF(A1987&lt;Data!$G$11*0.25,$C$13/$G$32,IF(A1987&gt;Data!$G$11*0.25,$C$13,$C$13*10)),"")</f>
        <v/>
      </c>
      <c r="H1987" s="43" t="str">
        <f>IF(A1987&lt;&gt;"",IF(Data!$G$9="constant",$C$13,IF(Data!$G$9="squeeze",G1987,F1987)),"")</f>
        <v/>
      </c>
      <c r="I1987" s="38" t="str">
        <f ca="1">IF(ISNUMBER(A1987),NORMINV(RAND(),0,IF(AND(Data!$G$9="squeeze",A1987&lt;Data!$G$11*0.25),$H$32,1)*$C$30*$C$13)*($C$14*$C$12),"")</f>
        <v/>
      </c>
      <c r="J1987" s="42" t="str">
        <f ca="1">IFERROR(IF(Data!$C$6="Real",B1987,I1987+J1986+($C$14*$C$12)*(NORMINV(RAND(),$C$15,CHOOSE($G$13,$C$13,F1987,G1987)))),"")</f>
        <v/>
      </c>
      <c r="K1987" s="88" t="str">
        <f>IF(ISNUMBER(A1987), IF($G$16="fixed",$G$17,MIN(H1987*Data!$C$7*$C$16*0.5,$C$17*Data!$C$7))*$C$12,"")</f>
        <v/>
      </c>
      <c r="L1987" s="42" t="str">
        <f t="shared" ca="1" si="930"/>
        <v/>
      </c>
      <c r="M1987" s="44" t="str">
        <f t="shared" ca="1" si="931"/>
        <v/>
      </c>
      <c r="N1987" s="44" t="str">
        <f t="shared" ca="1" si="932"/>
        <v/>
      </c>
      <c r="O1987" s="108" t="str">
        <f t="shared" si="916"/>
        <v/>
      </c>
      <c r="P1987" s="102" t="str">
        <f t="shared" si="917"/>
        <v/>
      </c>
      <c r="Q1987" s="102" t="str">
        <f t="shared" si="918"/>
        <v/>
      </c>
      <c r="R1987" s="120" t="str">
        <f t="shared" si="919"/>
        <v/>
      </c>
      <c r="S1987" s="54" t="str">
        <f t="shared" si="920"/>
        <v/>
      </c>
      <c r="T1987" s="5" t="str">
        <f t="shared" si="921"/>
        <v/>
      </c>
      <c r="U1987" s="152" t="str">
        <f t="shared" ref="U1987:U2050" si="934">IF(NOT(ISNUMBER(T1987)),"",IF(S1987=1,T1987,IF(M1987&gt;U1986,M1987,IF(ISNUMBER(U1986),U1986,""))))</f>
        <v/>
      </c>
      <c r="V1987" s="152" t="str">
        <f t="shared" ref="V1987:V2050" si="935">IF(NOT(ISNUMBER(T1987)),"",IF(S1987=1,T1987,IF(N1987&lt;V1986,N1987,IF(ISNUMBER(V1986),V1986,""))))</f>
        <v/>
      </c>
      <c r="W1987" s="153" t="str">
        <f t="shared" ref="W1987:W2050" si="936">IF(NOT(ISNUMBER(T1987)),"",MIN($F$24,IF(TRUNC((U1987-T1987)/$E$24*$G$12)+0&gt;IF(ISNUMBER(W1986),W1986,0),TRUNC((U1987-T1987)/$E$24*$G$12)+0,IF(ISNUMBER(W1986),W1986,0))))</f>
        <v/>
      </c>
      <c r="X1987" s="153" t="str">
        <f t="shared" ref="X1987:X2050" si="937">IF(NOT(ISNUMBER(T1987)),"",MIN($F$24,IF(-TRUNC((V1987-T1987)/$E$24*$G$12)+0&gt;IF(ISNUMBER(X1986),X1986,0),-TRUNC((V1987-T1987)/$E$24*$G$12)+0,IF(ISNUMBER(X1986),X1986,0))))</f>
        <v/>
      </c>
      <c r="Y1987" s="153" t="str">
        <f t="shared" ref="Y1987:Y2050" si="938">IF(ISNUMBER(W1987),(IF(W1987=0,0,1))*IF(ABS($I$24)=2,POWER(2,W1987-1),W1987)*SIGN($I$24)*$K$24,"")</f>
        <v/>
      </c>
      <c r="Z1987" s="153" t="str">
        <f t="shared" ref="Z1987:Z2050" si="939">IF(ISNUMBER(X1987),(IF(X1987=0,0,1))*IF(ABS($I$24)=2,POWER(2,X1987-1),X1987)*SIGN($I$24)*$K$24,"")</f>
        <v/>
      </c>
      <c r="AA1987" s="152" t="str">
        <f t="shared" ref="AA1987:AA2050" si="940">IF(OR(NOT(ISNUMBER(T1987)),W1987&lt;1),"",IF(OR(NOT(ISNUMBER(W1986)),W1986=0),IF(SIGN(Y1987)=1,M1987,N1987),(Y1986*AA1986+(Y1987-Y1986)*IF(SIGN(Y1987)=1,M1987,N1987))/Y1987))</f>
        <v/>
      </c>
      <c r="AB1987" s="152" t="str">
        <f t="shared" ref="AB1987:AB2050" si="941">IF(OR(NOT(ISNUMBER(T1987)),X1987&lt;1),"",IF(OR(NOT(ISNUMBER(X1986)),X1986=0),IF(SIGN(Z1987)=1,N1987,M1987),(Z1986*AB1986+(Z1987-Z1986)*IF(SIGN(Z1987)=1,N1987,M1987))/Z1987))</f>
        <v/>
      </c>
      <c r="AC1987" s="154" t="str">
        <f t="shared" si="922"/>
        <v/>
      </c>
      <c r="AD1987" s="154" t="str">
        <f t="shared" si="923"/>
        <v/>
      </c>
      <c r="AE1987" s="3" t="str">
        <f t="shared" si="924"/>
        <v/>
      </c>
      <c r="AF1987" s="3" t="str">
        <f t="shared" si="925"/>
        <v/>
      </c>
      <c r="AG1987" s="3" t="str">
        <f t="shared" si="926"/>
        <v/>
      </c>
      <c r="AH1987" s="4" t="str">
        <f t="shared" si="927"/>
        <v/>
      </c>
      <c r="AI1987" s="75" t="str">
        <f t="shared" si="928"/>
        <v/>
      </c>
      <c r="AJ1987" s="75" t="str">
        <f t="shared" si="929"/>
        <v/>
      </c>
    </row>
    <row r="1988" spans="1:36" ht="14.25">
      <c r="A1988" s="41" t="str">
        <f t="shared" ref="A1988:A2051" si="942">IFERROR(IF(A1987+1&gt;$C$19,"",A1987+1),"")</f>
        <v/>
      </c>
      <c r="B1988" s="150" t="str">
        <f>IF(ISNUMBER(A1988),INDEX('MetaTrader Import'!$H$13:$J$5893,TRUNC(((A1988-$A$39+1)-1)/3)+1,MOD((A1988-$A$39+1)-1,3)+1),"")</f>
        <v/>
      </c>
      <c r="C1988" s="43" t="str">
        <f t="shared" ref="C1988:C2051" si="943">IF(A1988&lt;&gt;"",E1987,"")</f>
        <v/>
      </c>
      <c r="D1988" s="43" t="str">
        <f t="shared" ca="1" si="933"/>
        <v/>
      </c>
      <c r="E1988" s="43" t="str">
        <f t="shared" ref="E1988:E2051" si="944">IF(A1988&lt;&gt;"",C1988+D1988,"")</f>
        <v/>
      </c>
      <c r="F1988" s="43" t="str">
        <f t="shared" ref="F1988:F2051" si="945">IF(A1988&lt;&gt;"",$C$13*ABS(E1988)/$C$23,"")</f>
        <v/>
      </c>
      <c r="G1988" s="43" t="str">
        <f>IF(A1988&lt;&gt;"",IF(A1988&lt;Data!$G$11*0.25,$C$13/$G$32,IF(A1988&gt;Data!$G$11*0.25,$C$13,$C$13*10)),"")</f>
        <v/>
      </c>
      <c r="H1988" s="43" t="str">
        <f>IF(A1988&lt;&gt;"",IF(Data!$G$9="constant",$C$13,IF(Data!$G$9="squeeze",G1988,F1988)),"")</f>
        <v/>
      </c>
      <c r="I1988" s="38" t="str">
        <f ca="1">IF(ISNUMBER(A1988),NORMINV(RAND(),0,IF(AND(Data!$G$9="squeeze",A1988&lt;Data!$G$11*0.25),$H$32,1)*$C$30*$C$13)*($C$14*$C$12),"")</f>
        <v/>
      </c>
      <c r="J1988" s="42" t="str">
        <f ca="1">IFERROR(IF(Data!$C$6="Real",B1988,I1988+J1987+($C$14*$C$12)*(NORMINV(RAND(),$C$15,CHOOSE($G$13,$C$13,F1988,G1988)))),"")</f>
        <v/>
      </c>
      <c r="K1988" s="88" t="str">
        <f>IF(ISNUMBER(A1988), IF($G$16="fixed",$G$17,MIN(H1988*Data!$C$7*$C$16*0.5,$C$17*Data!$C$7))*$C$12,"")</f>
        <v/>
      </c>
      <c r="L1988" s="42" t="str">
        <f t="shared" ca="1" si="930"/>
        <v/>
      </c>
      <c r="M1988" s="44" t="str">
        <f t="shared" ca="1" si="931"/>
        <v/>
      </c>
      <c r="N1988" s="44" t="str">
        <f t="shared" ca="1" si="932"/>
        <v/>
      </c>
      <c r="O1988" s="108" t="str">
        <f t="shared" ref="O1988:O2051" si="946">IF(ISNUMBER(A1988),$G$12*SLOPE(L1974:L1988,A1974:A1988),"")</f>
        <v/>
      </c>
      <c r="P1988" s="102" t="str">
        <f t="shared" ref="P1988:P2051" si="947">IF(ISNUMBER(A1988),STDEV(L1974:L1988)*$G$12,"")</f>
        <v/>
      </c>
      <c r="Q1988" s="102" t="str">
        <f t="shared" ref="Q1988:Q2051" si="948">IF(ISNUMBER(A1988),SLOPE(P1974:P1988,A1974:A1988),"")</f>
        <v/>
      </c>
      <c r="R1988" s="120" t="str">
        <f t="shared" ref="R1988:R2051" si="949">IF(ISNUMBER(A1988),R1987+S1987,"")</f>
        <v/>
      </c>
      <c r="S1988" s="54" t="str">
        <f t="shared" ref="S1988:S2051" si="950">IF(ISNUMBER(A1988),IF(AND(R1988&lt;$M$24,Q1988&lt;$F$28,ABS(O1988)&lt;$F$27,P1988&lt;$F$26,NOT(ISNUMBER(T1987))),1,0),"")</f>
        <v/>
      </c>
      <c r="T1988" s="5" t="str">
        <f t="shared" ref="T1988:T2051" si="951">IF(ISNUMBER(A1988),IF(S1988=1,L1988,IF(AG1987="Y","",IF(ISNUMBER(T1987),T1987,""))),"")</f>
        <v/>
      </c>
      <c r="U1988" s="152" t="str">
        <f t="shared" si="934"/>
        <v/>
      </c>
      <c r="V1988" s="152" t="str">
        <f t="shared" si="935"/>
        <v/>
      </c>
      <c r="W1988" s="153" t="str">
        <f t="shared" si="936"/>
        <v/>
      </c>
      <c r="X1988" s="153" t="str">
        <f t="shared" si="937"/>
        <v/>
      </c>
      <c r="Y1988" s="153" t="str">
        <f t="shared" si="938"/>
        <v/>
      </c>
      <c r="Z1988" s="153" t="str">
        <f t="shared" si="939"/>
        <v/>
      </c>
      <c r="AA1988" s="152" t="str">
        <f t="shared" si="940"/>
        <v/>
      </c>
      <c r="AB1988" s="152" t="str">
        <f t="shared" si="941"/>
        <v/>
      </c>
      <c r="AC1988" s="154" t="str">
        <f t="shared" ref="AC1988:AC2051" si="952">IFERROR(-SIGN(Y1988)*(AA1988-IF(SIGN(Y1988)=1,N1988,M1988))*$G$12*ABS(Y1988),"")</f>
        <v/>
      </c>
      <c r="AD1988" s="154" t="str">
        <f t="shared" ref="AD1988:AD2051" si="953">IFERROR(SIGN(Z1988)*(AB1988-IF(SIGN(Z1988)=1,M1988,N1988))*$G$12*ABS(Z1988),"")</f>
        <v/>
      </c>
      <c r="AE1988" s="3" t="str">
        <f t="shared" ref="AE1988:AE2051" si="954">IF(ISNUMBER(A1988),IFERROR((IF(ISNUMBER(AC1988),AC1988,0)+IF(ISNUMBER(AD1988),AD1988,0))/(ABS(Y1988)+ABS(Z1988)),0),"")</f>
        <v/>
      </c>
      <c r="AF1988" s="3" t="str">
        <f t="shared" ref="AF1988:AF2051" si="955">IF(ISNUMBER(A1988),IF(ISNUMBER(AC1988),AC1988,0)+IF(ISNUMBER(AD1988),AD1988,0),"")</f>
        <v/>
      </c>
      <c r="AG1988" s="3" t="str">
        <f t="shared" ref="AG1988:AG2051" si="956">IF(NOT(ISNUMBER(T1988)),"",IF(OR(AF1988&gt;$G$24,AF1988&lt;-$H$24,A1988+1&gt;$C$19),"Y","N"))</f>
        <v/>
      </c>
      <c r="AH1988" s="4" t="str">
        <f t="shared" ref="AH1988:AH2051" si="957">IF(AG1988="y",AF1988*10*$C$11,"")</f>
        <v/>
      </c>
      <c r="AI1988" s="75" t="str">
        <f t="shared" ref="AI1988:AI2051" si="958">IF(ISNUMBER(A1988),IF(ISNUMBER(AH1988),AJ1988,AF1988*10*$C$11+AJ1988),"")</f>
        <v/>
      </c>
      <c r="AJ1988" s="75" t="str">
        <f t="shared" ref="AJ1988:AJ2051" si="959">IF(ISNUMBER(A1988),AJ1987+IF(ISNUMBER(AH1988),AH1988,0),"")</f>
        <v/>
      </c>
    </row>
    <row r="1989" spans="1:36" ht="14.25">
      <c r="A1989" s="41" t="str">
        <f t="shared" si="942"/>
        <v/>
      </c>
      <c r="B1989" s="150" t="str">
        <f>IF(ISNUMBER(A1989),INDEX('MetaTrader Import'!$H$13:$J$5893,TRUNC(((A1989-$A$39+1)-1)/3)+1,MOD((A1989-$A$39+1)-1,3)+1),"")</f>
        <v/>
      </c>
      <c r="C1989" s="43" t="str">
        <f t="shared" si="943"/>
        <v/>
      </c>
      <c r="D1989" s="43" t="str">
        <f t="shared" ca="1" si="933"/>
        <v/>
      </c>
      <c r="E1989" s="43" t="str">
        <f t="shared" si="944"/>
        <v/>
      </c>
      <c r="F1989" s="43" t="str">
        <f t="shared" si="945"/>
        <v/>
      </c>
      <c r="G1989" s="43" t="str">
        <f>IF(A1989&lt;&gt;"",IF(A1989&lt;Data!$G$11*0.25,$C$13/$G$32,IF(A1989&gt;Data!$G$11*0.25,$C$13,$C$13*10)),"")</f>
        <v/>
      </c>
      <c r="H1989" s="43" t="str">
        <f>IF(A1989&lt;&gt;"",IF(Data!$G$9="constant",$C$13,IF(Data!$G$9="squeeze",G1989,F1989)),"")</f>
        <v/>
      </c>
      <c r="I1989" s="38" t="str">
        <f ca="1">IF(ISNUMBER(A1989),NORMINV(RAND(),0,IF(AND(Data!$G$9="squeeze",A1989&lt;Data!$G$11*0.25),$H$32,1)*$C$30*$C$13)*($C$14*$C$12),"")</f>
        <v/>
      </c>
      <c r="J1989" s="42" t="str">
        <f ca="1">IFERROR(IF(Data!$C$6="Real",B1989,I1989+J1988+($C$14*$C$12)*(NORMINV(RAND(),$C$15,CHOOSE($G$13,$C$13,F1989,G1989)))),"")</f>
        <v/>
      </c>
      <c r="K1989" s="88" t="str">
        <f>IF(ISNUMBER(A1989), IF($G$16="fixed",$G$17,MIN(H1989*Data!$C$7*$C$16*0.5,$C$17*Data!$C$7))*$C$12,"")</f>
        <v/>
      </c>
      <c r="L1989" s="42" t="str">
        <f t="shared" ca="1" si="930"/>
        <v/>
      </c>
      <c r="M1989" s="44" t="str">
        <f t="shared" ca="1" si="931"/>
        <v/>
      </c>
      <c r="N1989" s="44" t="str">
        <f t="shared" ca="1" si="932"/>
        <v/>
      </c>
      <c r="O1989" s="108" t="str">
        <f t="shared" si="946"/>
        <v/>
      </c>
      <c r="P1989" s="102" t="str">
        <f t="shared" si="947"/>
        <v/>
      </c>
      <c r="Q1989" s="102" t="str">
        <f t="shared" si="948"/>
        <v/>
      </c>
      <c r="R1989" s="120" t="str">
        <f t="shared" si="949"/>
        <v/>
      </c>
      <c r="S1989" s="54" t="str">
        <f t="shared" si="950"/>
        <v/>
      </c>
      <c r="T1989" s="5" t="str">
        <f t="shared" si="951"/>
        <v/>
      </c>
      <c r="U1989" s="152" t="str">
        <f t="shared" si="934"/>
        <v/>
      </c>
      <c r="V1989" s="152" t="str">
        <f t="shared" si="935"/>
        <v/>
      </c>
      <c r="W1989" s="153" t="str">
        <f t="shared" si="936"/>
        <v/>
      </c>
      <c r="X1989" s="153" t="str">
        <f t="shared" si="937"/>
        <v/>
      </c>
      <c r="Y1989" s="153" t="str">
        <f t="shared" si="938"/>
        <v/>
      </c>
      <c r="Z1989" s="153" t="str">
        <f t="shared" si="939"/>
        <v/>
      </c>
      <c r="AA1989" s="152" t="str">
        <f t="shared" si="940"/>
        <v/>
      </c>
      <c r="AB1989" s="152" t="str">
        <f t="shared" si="941"/>
        <v/>
      </c>
      <c r="AC1989" s="154" t="str">
        <f t="shared" si="952"/>
        <v/>
      </c>
      <c r="AD1989" s="154" t="str">
        <f t="shared" si="953"/>
        <v/>
      </c>
      <c r="AE1989" s="3" t="str">
        <f t="shared" si="954"/>
        <v/>
      </c>
      <c r="AF1989" s="3" t="str">
        <f t="shared" si="955"/>
        <v/>
      </c>
      <c r="AG1989" s="3" t="str">
        <f t="shared" si="956"/>
        <v/>
      </c>
      <c r="AH1989" s="4" t="str">
        <f t="shared" si="957"/>
        <v/>
      </c>
      <c r="AI1989" s="75" t="str">
        <f t="shared" si="958"/>
        <v/>
      </c>
      <c r="AJ1989" s="75" t="str">
        <f t="shared" si="959"/>
        <v/>
      </c>
    </row>
    <row r="1990" spans="1:36" ht="14.25">
      <c r="A1990" s="41" t="str">
        <f t="shared" si="942"/>
        <v/>
      </c>
      <c r="B1990" s="150" t="str">
        <f>IF(ISNUMBER(A1990),INDEX('MetaTrader Import'!$H$13:$J$5893,TRUNC(((A1990-$A$39+1)-1)/3)+1,MOD((A1990-$A$39+1)-1,3)+1),"")</f>
        <v/>
      </c>
      <c r="C1990" s="43" t="str">
        <f t="shared" si="943"/>
        <v/>
      </c>
      <c r="D1990" s="43" t="str">
        <f t="shared" ca="1" si="933"/>
        <v/>
      </c>
      <c r="E1990" s="43" t="str">
        <f t="shared" si="944"/>
        <v/>
      </c>
      <c r="F1990" s="43" t="str">
        <f t="shared" si="945"/>
        <v/>
      </c>
      <c r="G1990" s="43" t="str">
        <f>IF(A1990&lt;&gt;"",IF(A1990&lt;Data!$G$11*0.25,$C$13/$G$32,IF(A1990&gt;Data!$G$11*0.25,$C$13,$C$13*10)),"")</f>
        <v/>
      </c>
      <c r="H1990" s="43" t="str">
        <f>IF(A1990&lt;&gt;"",IF(Data!$G$9="constant",$C$13,IF(Data!$G$9="squeeze",G1990,F1990)),"")</f>
        <v/>
      </c>
      <c r="I1990" s="38" t="str">
        <f ca="1">IF(ISNUMBER(A1990),NORMINV(RAND(),0,IF(AND(Data!$G$9="squeeze",A1990&lt;Data!$G$11*0.25),$H$32,1)*$C$30*$C$13)*($C$14*$C$12),"")</f>
        <v/>
      </c>
      <c r="J1990" s="42" t="str">
        <f ca="1">IFERROR(IF(Data!$C$6="Real",B1990,I1990+J1989+($C$14*$C$12)*(NORMINV(RAND(),$C$15,CHOOSE($G$13,$C$13,F1990,G1990)))),"")</f>
        <v/>
      </c>
      <c r="K1990" s="88" t="str">
        <f>IF(ISNUMBER(A1990), IF($G$16="fixed",$G$17,MIN(H1990*Data!$C$7*$C$16*0.5,$C$17*Data!$C$7))*$C$12,"")</f>
        <v/>
      </c>
      <c r="L1990" s="42" t="str">
        <f t="shared" ref="L1990:L2053" ca="1" si="960">IFERROR(J1990,"")</f>
        <v/>
      </c>
      <c r="M1990" s="44" t="str">
        <f t="shared" ref="M1990:M2053" ca="1" si="961">IFERROR(L1990+K1990*0.5,"")</f>
        <v/>
      </c>
      <c r="N1990" s="44" t="str">
        <f t="shared" ref="N1990:N2053" ca="1" si="962">IFERROR(L1990-K1990*0.5,"")</f>
        <v/>
      </c>
      <c r="O1990" s="108" t="str">
        <f t="shared" si="946"/>
        <v/>
      </c>
      <c r="P1990" s="102" t="str">
        <f t="shared" si="947"/>
        <v/>
      </c>
      <c r="Q1990" s="102" t="str">
        <f t="shared" si="948"/>
        <v/>
      </c>
      <c r="R1990" s="120" t="str">
        <f t="shared" si="949"/>
        <v/>
      </c>
      <c r="S1990" s="54" t="str">
        <f t="shared" si="950"/>
        <v/>
      </c>
      <c r="T1990" s="5" t="str">
        <f t="shared" si="951"/>
        <v/>
      </c>
      <c r="U1990" s="152" t="str">
        <f t="shared" si="934"/>
        <v/>
      </c>
      <c r="V1990" s="152" t="str">
        <f t="shared" si="935"/>
        <v/>
      </c>
      <c r="W1990" s="153" t="str">
        <f t="shared" si="936"/>
        <v/>
      </c>
      <c r="X1990" s="153" t="str">
        <f t="shared" si="937"/>
        <v/>
      </c>
      <c r="Y1990" s="153" t="str">
        <f t="shared" si="938"/>
        <v/>
      </c>
      <c r="Z1990" s="153" t="str">
        <f t="shared" si="939"/>
        <v/>
      </c>
      <c r="AA1990" s="152" t="str">
        <f t="shared" si="940"/>
        <v/>
      </c>
      <c r="AB1990" s="152" t="str">
        <f t="shared" si="941"/>
        <v/>
      </c>
      <c r="AC1990" s="154" t="str">
        <f t="shared" si="952"/>
        <v/>
      </c>
      <c r="AD1990" s="154" t="str">
        <f t="shared" si="953"/>
        <v/>
      </c>
      <c r="AE1990" s="3" t="str">
        <f t="shared" si="954"/>
        <v/>
      </c>
      <c r="AF1990" s="3" t="str">
        <f t="shared" si="955"/>
        <v/>
      </c>
      <c r="AG1990" s="3" t="str">
        <f t="shared" si="956"/>
        <v/>
      </c>
      <c r="AH1990" s="4" t="str">
        <f t="shared" si="957"/>
        <v/>
      </c>
      <c r="AI1990" s="75" t="str">
        <f t="shared" si="958"/>
        <v/>
      </c>
      <c r="AJ1990" s="75" t="str">
        <f t="shared" si="959"/>
        <v/>
      </c>
    </row>
    <row r="1991" spans="1:36" ht="14.25">
      <c r="A1991" s="41" t="str">
        <f t="shared" si="942"/>
        <v/>
      </c>
      <c r="B1991" s="150" t="str">
        <f>IF(ISNUMBER(A1991),INDEX('MetaTrader Import'!$H$13:$J$5893,TRUNC(((A1991-$A$39+1)-1)/3)+1,MOD((A1991-$A$39+1)-1,3)+1),"")</f>
        <v/>
      </c>
      <c r="C1991" s="43" t="str">
        <f t="shared" si="943"/>
        <v/>
      </c>
      <c r="D1991" s="43" t="str">
        <f t="shared" ca="1" si="933"/>
        <v/>
      </c>
      <c r="E1991" s="43" t="str">
        <f t="shared" si="944"/>
        <v/>
      </c>
      <c r="F1991" s="43" t="str">
        <f t="shared" si="945"/>
        <v/>
      </c>
      <c r="G1991" s="43" t="str">
        <f>IF(A1991&lt;&gt;"",IF(A1991&lt;Data!$G$11*0.25,$C$13/$G$32,IF(A1991&gt;Data!$G$11*0.25,$C$13,$C$13*10)),"")</f>
        <v/>
      </c>
      <c r="H1991" s="43" t="str">
        <f>IF(A1991&lt;&gt;"",IF(Data!$G$9="constant",$C$13,IF(Data!$G$9="squeeze",G1991,F1991)),"")</f>
        <v/>
      </c>
      <c r="I1991" s="38" t="str">
        <f ca="1">IF(ISNUMBER(A1991),NORMINV(RAND(),0,IF(AND(Data!$G$9="squeeze",A1991&lt;Data!$G$11*0.25),$H$32,1)*$C$30*$C$13)*($C$14*$C$12),"")</f>
        <v/>
      </c>
      <c r="J1991" s="42" t="str">
        <f ca="1">IFERROR(IF(Data!$C$6="Real",B1991,I1991+J1990+($C$14*$C$12)*(NORMINV(RAND(),$C$15,CHOOSE($G$13,$C$13,F1991,G1991)))),"")</f>
        <v/>
      </c>
      <c r="K1991" s="88" t="str">
        <f>IF(ISNUMBER(A1991), IF($G$16="fixed",$G$17,MIN(H1991*Data!$C$7*$C$16*0.5,$C$17*Data!$C$7))*$C$12,"")</f>
        <v/>
      </c>
      <c r="L1991" s="42" t="str">
        <f t="shared" ca="1" si="960"/>
        <v/>
      </c>
      <c r="M1991" s="44" t="str">
        <f t="shared" ca="1" si="961"/>
        <v/>
      </c>
      <c r="N1991" s="44" t="str">
        <f t="shared" ca="1" si="962"/>
        <v/>
      </c>
      <c r="O1991" s="108" t="str">
        <f t="shared" si="946"/>
        <v/>
      </c>
      <c r="P1991" s="102" t="str">
        <f t="shared" si="947"/>
        <v/>
      </c>
      <c r="Q1991" s="102" t="str">
        <f t="shared" si="948"/>
        <v/>
      </c>
      <c r="R1991" s="120" t="str">
        <f t="shared" si="949"/>
        <v/>
      </c>
      <c r="S1991" s="54" t="str">
        <f t="shared" si="950"/>
        <v/>
      </c>
      <c r="T1991" s="5" t="str">
        <f t="shared" si="951"/>
        <v/>
      </c>
      <c r="U1991" s="152" t="str">
        <f t="shared" si="934"/>
        <v/>
      </c>
      <c r="V1991" s="152" t="str">
        <f t="shared" si="935"/>
        <v/>
      </c>
      <c r="W1991" s="153" t="str">
        <f t="shared" si="936"/>
        <v/>
      </c>
      <c r="X1991" s="153" t="str">
        <f t="shared" si="937"/>
        <v/>
      </c>
      <c r="Y1991" s="153" t="str">
        <f t="shared" si="938"/>
        <v/>
      </c>
      <c r="Z1991" s="153" t="str">
        <f t="shared" si="939"/>
        <v/>
      </c>
      <c r="AA1991" s="152" t="str">
        <f t="shared" si="940"/>
        <v/>
      </c>
      <c r="AB1991" s="152" t="str">
        <f t="shared" si="941"/>
        <v/>
      </c>
      <c r="AC1991" s="154" t="str">
        <f t="shared" si="952"/>
        <v/>
      </c>
      <c r="AD1991" s="154" t="str">
        <f t="shared" si="953"/>
        <v/>
      </c>
      <c r="AE1991" s="3" t="str">
        <f t="shared" si="954"/>
        <v/>
      </c>
      <c r="AF1991" s="3" t="str">
        <f t="shared" si="955"/>
        <v/>
      </c>
      <c r="AG1991" s="3" t="str">
        <f t="shared" si="956"/>
        <v/>
      </c>
      <c r="AH1991" s="4" t="str">
        <f t="shared" si="957"/>
        <v/>
      </c>
      <c r="AI1991" s="75" t="str">
        <f t="shared" si="958"/>
        <v/>
      </c>
      <c r="AJ1991" s="75" t="str">
        <f t="shared" si="959"/>
        <v/>
      </c>
    </row>
    <row r="1992" spans="1:36" ht="14.25">
      <c r="A1992" s="41" t="str">
        <f t="shared" si="942"/>
        <v/>
      </c>
      <c r="B1992" s="150" t="str">
        <f>IF(ISNUMBER(A1992),INDEX('MetaTrader Import'!$H$13:$J$5893,TRUNC(((A1992-$A$39+1)-1)/3)+1,MOD((A1992-$A$39+1)-1,3)+1),"")</f>
        <v/>
      </c>
      <c r="C1992" s="43" t="str">
        <f t="shared" si="943"/>
        <v/>
      </c>
      <c r="D1992" s="43" t="str">
        <f t="shared" ca="1" si="933"/>
        <v/>
      </c>
      <c r="E1992" s="43" t="str">
        <f t="shared" si="944"/>
        <v/>
      </c>
      <c r="F1992" s="43" t="str">
        <f t="shared" si="945"/>
        <v/>
      </c>
      <c r="G1992" s="43" t="str">
        <f>IF(A1992&lt;&gt;"",IF(A1992&lt;Data!$G$11*0.25,$C$13/$G$32,IF(A1992&gt;Data!$G$11*0.25,$C$13,$C$13*10)),"")</f>
        <v/>
      </c>
      <c r="H1992" s="43" t="str">
        <f>IF(A1992&lt;&gt;"",IF(Data!$G$9="constant",$C$13,IF(Data!$G$9="squeeze",G1992,F1992)),"")</f>
        <v/>
      </c>
      <c r="I1992" s="38" t="str">
        <f ca="1">IF(ISNUMBER(A1992),NORMINV(RAND(),0,IF(AND(Data!$G$9="squeeze",A1992&lt;Data!$G$11*0.25),$H$32,1)*$C$30*$C$13)*($C$14*$C$12),"")</f>
        <v/>
      </c>
      <c r="J1992" s="42" t="str">
        <f ca="1">IFERROR(IF(Data!$C$6="Real",B1992,I1992+J1991+($C$14*$C$12)*(NORMINV(RAND(),$C$15,CHOOSE($G$13,$C$13,F1992,G1992)))),"")</f>
        <v/>
      </c>
      <c r="K1992" s="88" t="str">
        <f>IF(ISNUMBER(A1992), IF($G$16="fixed",$G$17,MIN(H1992*Data!$C$7*$C$16*0.5,$C$17*Data!$C$7))*$C$12,"")</f>
        <v/>
      </c>
      <c r="L1992" s="42" t="str">
        <f t="shared" ca="1" si="960"/>
        <v/>
      </c>
      <c r="M1992" s="44" t="str">
        <f t="shared" ca="1" si="961"/>
        <v/>
      </c>
      <c r="N1992" s="44" t="str">
        <f t="shared" ca="1" si="962"/>
        <v/>
      </c>
      <c r="O1992" s="108" t="str">
        <f t="shared" si="946"/>
        <v/>
      </c>
      <c r="P1992" s="102" t="str">
        <f t="shared" si="947"/>
        <v/>
      </c>
      <c r="Q1992" s="102" t="str">
        <f t="shared" si="948"/>
        <v/>
      </c>
      <c r="R1992" s="120" t="str">
        <f t="shared" si="949"/>
        <v/>
      </c>
      <c r="S1992" s="54" t="str">
        <f t="shared" si="950"/>
        <v/>
      </c>
      <c r="T1992" s="5" t="str">
        <f t="shared" si="951"/>
        <v/>
      </c>
      <c r="U1992" s="152" t="str">
        <f t="shared" si="934"/>
        <v/>
      </c>
      <c r="V1992" s="152" t="str">
        <f t="shared" si="935"/>
        <v/>
      </c>
      <c r="W1992" s="153" t="str">
        <f t="shared" si="936"/>
        <v/>
      </c>
      <c r="X1992" s="153" t="str">
        <f t="shared" si="937"/>
        <v/>
      </c>
      <c r="Y1992" s="153" t="str">
        <f t="shared" si="938"/>
        <v/>
      </c>
      <c r="Z1992" s="153" t="str">
        <f t="shared" si="939"/>
        <v/>
      </c>
      <c r="AA1992" s="152" t="str">
        <f t="shared" si="940"/>
        <v/>
      </c>
      <c r="AB1992" s="152" t="str">
        <f t="shared" si="941"/>
        <v/>
      </c>
      <c r="AC1992" s="154" t="str">
        <f t="shared" si="952"/>
        <v/>
      </c>
      <c r="AD1992" s="154" t="str">
        <f t="shared" si="953"/>
        <v/>
      </c>
      <c r="AE1992" s="3" t="str">
        <f t="shared" si="954"/>
        <v/>
      </c>
      <c r="AF1992" s="3" t="str">
        <f t="shared" si="955"/>
        <v/>
      </c>
      <c r="AG1992" s="3" t="str">
        <f t="shared" si="956"/>
        <v/>
      </c>
      <c r="AH1992" s="4" t="str">
        <f t="shared" si="957"/>
        <v/>
      </c>
      <c r="AI1992" s="75" t="str">
        <f t="shared" si="958"/>
        <v/>
      </c>
      <c r="AJ1992" s="75" t="str">
        <f t="shared" si="959"/>
        <v/>
      </c>
    </row>
    <row r="1993" spans="1:36" ht="14.25">
      <c r="A1993" s="41" t="str">
        <f t="shared" si="942"/>
        <v/>
      </c>
      <c r="B1993" s="150" t="str">
        <f>IF(ISNUMBER(A1993),INDEX('MetaTrader Import'!$H$13:$J$5893,TRUNC(((A1993-$A$39+1)-1)/3)+1,MOD((A1993-$A$39+1)-1,3)+1),"")</f>
        <v/>
      </c>
      <c r="C1993" s="43" t="str">
        <f t="shared" si="943"/>
        <v/>
      </c>
      <c r="D1993" s="43" t="str">
        <f t="shared" ca="1" si="933"/>
        <v/>
      </c>
      <c r="E1993" s="43" t="str">
        <f t="shared" si="944"/>
        <v/>
      </c>
      <c r="F1993" s="43" t="str">
        <f t="shared" si="945"/>
        <v/>
      </c>
      <c r="G1993" s="43" t="str">
        <f>IF(A1993&lt;&gt;"",IF(A1993&lt;Data!$G$11*0.25,$C$13/$G$32,IF(A1993&gt;Data!$G$11*0.25,$C$13,$C$13*10)),"")</f>
        <v/>
      </c>
      <c r="H1993" s="43" t="str">
        <f>IF(A1993&lt;&gt;"",IF(Data!$G$9="constant",$C$13,IF(Data!$G$9="squeeze",G1993,F1993)),"")</f>
        <v/>
      </c>
      <c r="I1993" s="38" t="str">
        <f ca="1">IF(ISNUMBER(A1993),NORMINV(RAND(),0,IF(AND(Data!$G$9="squeeze",A1993&lt;Data!$G$11*0.25),$H$32,1)*$C$30*$C$13)*($C$14*$C$12),"")</f>
        <v/>
      </c>
      <c r="J1993" s="42" t="str">
        <f ca="1">IFERROR(IF(Data!$C$6="Real",B1993,I1993+J1992+($C$14*$C$12)*(NORMINV(RAND(),$C$15,CHOOSE($G$13,$C$13,F1993,G1993)))),"")</f>
        <v/>
      </c>
      <c r="K1993" s="88" t="str">
        <f>IF(ISNUMBER(A1993), IF($G$16="fixed",$G$17,MIN(H1993*Data!$C$7*$C$16*0.5,$C$17*Data!$C$7))*$C$12,"")</f>
        <v/>
      </c>
      <c r="L1993" s="42" t="str">
        <f t="shared" ca="1" si="960"/>
        <v/>
      </c>
      <c r="M1993" s="44" t="str">
        <f t="shared" ca="1" si="961"/>
        <v/>
      </c>
      <c r="N1993" s="44" t="str">
        <f t="shared" ca="1" si="962"/>
        <v/>
      </c>
      <c r="O1993" s="108" t="str">
        <f t="shared" si="946"/>
        <v/>
      </c>
      <c r="P1993" s="102" t="str">
        <f t="shared" si="947"/>
        <v/>
      </c>
      <c r="Q1993" s="102" t="str">
        <f t="shared" si="948"/>
        <v/>
      </c>
      <c r="R1993" s="120" t="str">
        <f t="shared" si="949"/>
        <v/>
      </c>
      <c r="S1993" s="54" t="str">
        <f t="shared" si="950"/>
        <v/>
      </c>
      <c r="T1993" s="5" t="str">
        <f t="shared" si="951"/>
        <v/>
      </c>
      <c r="U1993" s="152" t="str">
        <f t="shared" si="934"/>
        <v/>
      </c>
      <c r="V1993" s="152" t="str">
        <f t="shared" si="935"/>
        <v/>
      </c>
      <c r="W1993" s="153" t="str">
        <f t="shared" si="936"/>
        <v/>
      </c>
      <c r="X1993" s="153" t="str">
        <f t="shared" si="937"/>
        <v/>
      </c>
      <c r="Y1993" s="153" t="str">
        <f t="shared" si="938"/>
        <v/>
      </c>
      <c r="Z1993" s="153" t="str">
        <f t="shared" si="939"/>
        <v/>
      </c>
      <c r="AA1993" s="152" t="str">
        <f t="shared" si="940"/>
        <v/>
      </c>
      <c r="AB1993" s="152" t="str">
        <f t="shared" si="941"/>
        <v/>
      </c>
      <c r="AC1993" s="154" t="str">
        <f t="shared" si="952"/>
        <v/>
      </c>
      <c r="AD1993" s="154" t="str">
        <f t="shared" si="953"/>
        <v/>
      </c>
      <c r="AE1993" s="3" t="str">
        <f t="shared" si="954"/>
        <v/>
      </c>
      <c r="AF1993" s="3" t="str">
        <f t="shared" si="955"/>
        <v/>
      </c>
      <c r="AG1993" s="3" t="str">
        <f t="shared" si="956"/>
        <v/>
      </c>
      <c r="AH1993" s="4" t="str">
        <f t="shared" si="957"/>
        <v/>
      </c>
      <c r="AI1993" s="75" t="str">
        <f t="shared" si="958"/>
        <v/>
      </c>
      <c r="AJ1993" s="75" t="str">
        <f t="shared" si="959"/>
        <v/>
      </c>
    </row>
    <row r="1994" spans="1:36" ht="14.25">
      <c r="A1994" s="41" t="str">
        <f t="shared" si="942"/>
        <v/>
      </c>
      <c r="B1994" s="150" t="str">
        <f>IF(ISNUMBER(A1994),INDEX('MetaTrader Import'!$H$13:$J$5893,TRUNC(((A1994-$A$39+1)-1)/3)+1,MOD((A1994-$A$39+1)-1,3)+1),"")</f>
        <v/>
      </c>
      <c r="C1994" s="43" t="str">
        <f t="shared" si="943"/>
        <v/>
      </c>
      <c r="D1994" s="43" t="str">
        <f t="shared" ca="1" si="933"/>
        <v/>
      </c>
      <c r="E1994" s="43" t="str">
        <f t="shared" si="944"/>
        <v/>
      </c>
      <c r="F1994" s="43" t="str">
        <f t="shared" si="945"/>
        <v/>
      </c>
      <c r="G1994" s="43" t="str">
        <f>IF(A1994&lt;&gt;"",IF(A1994&lt;Data!$G$11*0.25,$C$13/$G$32,IF(A1994&gt;Data!$G$11*0.25,$C$13,$C$13*10)),"")</f>
        <v/>
      </c>
      <c r="H1994" s="43" t="str">
        <f>IF(A1994&lt;&gt;"",IF(Data!$G$9="constant",$C$13,IF(Data!$G$9="squeeze",G1994,F1994)),"")</f>
        <v/>
      </c>
      <c r="I1994" s="38" t="str">
        <f ca="1">IF(ISNUMBER(A1994),NORMINV(RAND(),0,IF(AND(Data!$G$9="squeeze",A1994&lt;Data!$G$11*0.25),$H$32,1)*$C$30*$C$13)*($C$14*$C$12),"")</f>
        <v/>
      </c>
      <c r="J1994" s="42" t="str">
        <f ca="1">IFERROR(IF(Data!$C$6="Real",B1994,I1994+J1993+($C$14*$C$12)*(NORMINV(RAND(),$C$15,CHOOSE($G$13,$C$13,F1994,G1994)))),"")</f>
        <v/>
      </c>
      <c r="K1994" s="88" t="str">
        <f>IF(ISNUMBER(A1994), IF($G$16="fixed",$G$17,MIN(H1994*Data!$C$7*$C$16*0.5,$C$17*Data!$C$7))*$C$12,"")</f>
        <v/>
      </c>
      <c r="L1994" s="42" t="str">
        <f t="shared" ca="1" si="960"/>
        <v/>
      </c>
      <c r="M1994" s="44" t="str">
        <f t="shared" ca="1" si="961"/>
        <v/>
      </c>
      <c r="N1994" s="44" t="str">
        <f t="shared" ca="1" si="962"/>
        <v/>
      </c>
      <c r="O1994" s="108" t="str">
        <f t="shared" si="946"/>
        <v/>
      </c>
      <c r="P1994" s="102" t="str">
        <f t="shared" si="947"/>
        <v/>
      </c>
      <c r="Q1994" s="102" t="str">
        <f t="shared" si="948"/>
        <v/>
      </c>
      <c r="R1994" s="120" t="str">
        <f t="shared" si="949"/>
        <v/>
      </c>
      <c r="S1994" s="54" t="str">
        <f t="shared" si="950"/>
        <v/>
      </c>
      <c r="T1994" s="5" t="str">
        <f t="shared" si="951"/>
        <v/>
      </c>
      <c r="U1994" s="152" t="str">
        <f t="shared" si="934"/>
        <v/>
      </c>
      <c r="V1994" s="152" t="str">
        <f t="shared" si="935"/>
        <v/>
      </c>
      <c r="W1994" s="153" t="str">
        <f t="shared" si="936"/>
        <v/>
      </c>
      <c r="X1994" s="153" t="str">
        <f t="shared" si="937"/>
        <v/>
      </c>
      <c r="Y1994" s="153" t="str">
        <f t="shared" si="938"/>
        <v/>
      </c>
      <c r="Z1994" s="153" t="str">
        <f t="shared" si="939"/>
        <v/>
      </c>
      <c r="AA1994" s="152" t="str">
        <f t="shared" si="940"/>
        <v/>
      </c>
      <c r="AB1994" s="152" t="str">
        <f t="shared" si="941"/>
        <v/>
      </c>
      <c r="AC1994" s="154" t="str">
        <f t="shared" si="952"/>
        <v/>
      </c>
      <c r="AD1994" s="154" t="str">
        <f t="shared" si="953"/>
        <v/>
      </c>
      <c r="AE1994" s="3" t="str">
        <f t="shared" si="954"/>
        <v/>
      </c>
      <c r="AF1994" s="3" t="str">
        <f t="shared" si="955"/>
        <v/>
      </c>
      <c r="AG1994" s="3" t="str">
        <f t="shared" si="956"/>
        <v/>
      </c>
      <c r="AH1994" s="4" t="str">
        <f t="shared" si="957"/>
        <v/>
      </c>
      <c r="AI1994" s="75" t="str">
        <f t="shared" si="958"/>
        <v/>
      </c>
      <c r="AJ1994" s="75" t="str">
        <f t="shared" si="959"/>
        <v/>
      </c>
    </row>
    <row r="1995" spans="1:36" ht="14.25">
      <c r="A1995" s="41" t="str">
        <f t="shared" si="942"/>
        <v/>
      </c>
      <c r="B1995" s="150" t="str">
        <f>IF(ISNUMBER(A1995),INDEX('MetaTrader Import'!$H$13:$J$5893,TRUNC(((A1995-$A$39+1)-1)/3)+1,MOD((A1995-$A$39+1)-1,3)+1),"")</f>
        <v/>
      </c>
      <c r="C1995" s="43" t="str">
        <f t="shared" si="943"/>
        <v/>
      </c>
      <c r="D1995" s="43" t="str">
        <f t="shared" ca="1" si="933"/>
        <v/>
      </c>
      <c r="E1995" s="43" t="str">
        <f t="shared" si="944"/>
        <v/>
      </c>
      <c r="F1995" s="43" t="str">
        <f t="shared" si="945"/>
        <v/>
      </c>
      <c r="G1995" s="43" t="str">
        <f>IF(A1995&lt;&gt;"",IF(A1995&lt;Data!$G$11*0.25,$C$13/$G$32,IF(A1995&gt;Data!$G$11*0.25,$C$13,$C$13*10)),"")</f>
        <v/>
      </c>
      <c r="H1995" s="43" t="str">
        <f>IF(A1995&lt;&gt;"",IF(Data!$G$9="constant",$C$13,IF(Data!$G$9="squeeze",G1995,F1995)),"")</f>
        <v/>
      </c>
      <c r="I1995" s="38" t="str">
        <f ca="1">IF(ISNUMBER(A1995),NORMINV(RAND(),0,IF(AND(Data!$G$9="squeeze",A1995&lt;Data!$G$11*0.25),$H$32,1)*$C$30*$C$13)*($C$14*$C$12),"")</f>
        <v/>
      </c>
      <c r="J1995" s="42" t="str">
        <f ca="1">IFERROR(IF(Data!$C$6="Real",B1995,I1995+J1994+($C$14*$C$12)*(NORMINV(RAND(),$C$15,CHOOSE($G$13,$C$13,F1995,G1995)))),"")</f>
        <v/>
      </c>
      <c r="K1995" s="88" t="str">
        <f>IF(ISNUMBER(A1995), IF($G$16="fixed",$G$17,MIN(H1995*Data!$C$7*$C$16*0.5,$C$17*Data!$C$7))*$C$12,"")</f>
        <v/>
      </c>
      <c r="L1995" s="42" t="str">
        <f t="shared" ca="1" si="960"/>
        <v/>
      </c>
      <c r="M1995" s="44" t="str">
        <f t="shared" ca="1" si="961"/>
        <v/>
      </c>
      <c r="N1995" s="44" t="str">
        <f t="shared" ca="1" si="962"/>
        <v/>
      </c>
      <c r="O1995" s="108" t="str">
        <f t="shared" si="946"/>
        <v/>
      </c>
      <c r="P1995" s="102" t="str">
        <f t="shared" si="947"/>
        <v/>
      </c>
      <c r="Q1995" s="102" t="str">
        <f t="shared" si="948"/>
        <v/>
      </c>
      <c r="R1995" s="120" t="str">
        <f t="shared" si="949"/>
        <v/>
      </c>
      <c r="S1995" s="54" t="str">
        <f t="shared" si="950"/>
        <v/>
      </c>
      <c r="T1995" s="5" t="str">
        <f t="shared" si="951"/>
        <v/>
      </c>
      <c r="U1995" s="152" t="str">
        <f t="shared" si="934"/>
        <v/>
      </c>
      <c r="V1995" s="152" t="str">
        <f t="shared" si="935"/>
        <v/>
      </c>
      <c r="W1995" s="153" t="str">
        <f t="shared" si="936"/>
        <v/>
      </c>
      <c r="X1995" s="153" t="str">
        <f t="shared" si="937"/>
        <v/>
      </c>
      <c r="Y1995" s="153" t="str">
        <f t="shared" si="938"/>
        <v/>
      </c>
      <c r="Z1995" s="153" t="str">
        <f t="shared" si="939"/>
        <v/>
      </c>
      <c r="AA1995" s="152" t="str">
        <f t="shared" si="940"/>
        <v/>
      </c>
      <c r="AB1995" s="152" t="str">
        <f t="shared" si="941"/>
        <v/>
      </c>
      <c r="AC1995" s="154" t="str">
        <f t="shared" si="952"/>
        <v/>
      </c>
      <c r="AD1995" s="154" t="str">
        <f t="shared" si="953"/>
        <v/>
      </c>
      <c r="AE1995" s="3" t="str">
        <f t="shared" si="954"/>
        <v/>
      </c>
      <c r="AF1995" s="3" t="str">
        <f t="shared" si="955"/>
        <v/>
      </c>
      <c r="AG1995" s="3" t="str">
        <f t="shared" si="956"/>
        <v/>
      </c>
      <c r="AH1995" s="4" t="str">
        <f t="shared" si="957"/>
        <v/>
      </c>
      <c r="AI1995" s="75" t="str">
        <f t="shared" si="958"/>
        <v/>
      </c>
      <c r="AJ1995" s="75" t="str">
        <f t="shared" si="959"/>
        <v/>
      </c>
    </row>
    <row r="1996" spans="1:36" ht="14.25">
      <c r="A1996" s="41" t="str">
        <f t="shared" si="942"/>
        <v/>
      </c>
      <c r="B1996" s="150" t="str">
        <f>IF(ISNUMBER(A1996),INDEX('MetaTrader Import'!$H$13:$J$5893,TRUNC(((A1996-$A$39+1)-1)/3)+1,MOD((A1996-$A$39+1)-1,3)+1),"")</f>
        <v/>
      </c>
      <c r="C1996" s="43" t="str">
        <f t="shared" si="943"/>
        <v/>
      </c>
      <c r="D1996" s="43" t="str">
        <f t="shared" ca="1" si="933"/>
        <v/>
      </c>
      <c r="E1996" s="43" t="str">
        <f t="shared" si="944"/>
        <v/>
      </c>
      <c r="F1996" s="43" t="str">
        <f t="shared" si="945"/>
        <v/>
      </c>
      <c r="G1996" s="43" t="str">
        <f>IF(A1996&lt;&gt;"",IF(A1996&lt;Data!$G$11*0.25,$C$13/$G$32,IF(A1996&gt;Data!$G$11*0.25,$C$13,$C$13*10)),"")</f>
        <v/>
      </c>
      <c r="H1996" s="43" t="str">
        <f>IF(A1996&lt;&gt;"",IF(Data!$G$9="constant",$C$13,IF(Data!$G$9="squeeze",G1996,F1996)),"")</f>
        <v/>
      </c>
      <c r="I1996" s="38" t="str">
        <f ca="1">IF(ISNUMBER(A1996),NORMINV(RAND(),0,IF(AND(Data!$G$9="squeeze",A1996&lt;Data!$G$11*0.25),$H$32,1)*$C$30*$C$13)*($C$14*$C$12),"")</f>
        <v/>
      </c>
      <c r="J1996" s="42" t="str">
        <f ca="1">IFERROR(IF(Data!$C$6="Real",B1996,I1996+J1995+($C$14*$C$12)*(NORMINV(RAND(),$C$15,CHOOSE($G$13,$C$13,F1996,G1996)))),"")</f>
        <v/>
      </c>
      <c r="K1996" s="88" t="str">
        <f>IF(ISNUMBER(A1996), IF($G$16="fixed",$G$17,MIN(H1996*Data!$C$7*$C$16*0.5,$C$17*Data!$C$7))*$C$12,"")</f>
        <v/>
      </c>
      <c r="L1996" s="42" t="str">
        <f t="shared" ca="1" si="960"/>
        <v/>
      </c>
      <c r="M1996" s="44" t="str">
        <f t="shared" ca="1" si="961"/>
        <v/>
      </c>
      <c r="N1996" s="44" t="str">
        <f t="shared" ca="1" si="962"/>
        <v/>
      </c>
      <c r="O1996" s="108" t="str">
        <f t="shared" si="946"/>
        <v/>
      </c>
      <c r="P1996" s="102" t="str">
        <f t="shared" si="947"/>
        <v/>
      </c>
      <c r="Q1996" s="102" t="str">
        <f t="shared" si="948"/>
        <v/>
      </c>
      <c r="R1996" s="120" t="str">
        <f t="shared" si="949"/>
        <v/>
      </c>
      <c r="S1996" s="54" t="str">
        <f t="shared" si="950"/>
        <v/>
      </c>
      <c r="T1996" s="5" t="str">
        <f t="shared" si="951"/>
        <v/>
      </c>
      <c r="U1996" s="152" t="str">
        <f t="shared" si="934"/>
        <v/>
      </c>
      <c r="V1996" s="152" t="str">
        <f t="shared" si="935"/>
        <v/>
      </c>
      <c r="W1996" s="153" t="str">
        <f t="shared" si="936"/>
        <v/>
      </c>
      <c r="X1996" s="153" t="str">
        <f t="shared" si="937"/>
        <v/>
      </c>
      <c r="Y1996" s="153" t="str">
        <f t="shared" si="938"/>
        <v/>
      </c>
      <c r="Z1996" s="153" t="str">
        <f t="shared" si="939"/>
        <v/>
      </c>
      <c r="AA1996" s="152" t="str">
        <f t="shared" si="940"/>
        <v/>
      </c>
      <c r="AB1996" s="152" t="str">
        <f t="shared" si="941"/>
        <v/>
      </c>
      <c r="AC1996" s="154" t="str">
        <f t="shared" si="952"/>
        <v/>
      </c>
      <c r="AD1996" s="154" t="str">
        <f t="shared" si="953"/>
        <v/>
      </c>
      <c r="AE1996" s="3" t="str">
        <f t="shared" si="954"/>
        <v/>
      </c>
      <c r="AF1996" s="3" t="str">
        <f t="shared" si="955"/>
        <v/>
      </c>
      <c r="AG1996" s="3" t="str">
        <f t="shared" si="956"/>
        <v/>
      </c>
      <c r="AH1996" s="4" t="str">
        <f t="shared" si="957"/>
        <v/>
      </c>
      <c r="AI1996" s="75" t="str">
        <f t="shared" si="958"/>
        <v/>
      </c>
      <c r="AJ1996" s="75" t="str">
        <f t="shared" si="959"/>
        <v/>
      </c>
    </row>
    <row r="1997" spans="1:36" ht="14.25">
      <c r="A1997" s="41" t="str">
        <f t="shared" si="942"/>
        <v/>
      </c>
      <c r="B1997" s="150" t="str">
        <f>IF(ISNUMBER(A1997),INDEX('MetaTrader Import'!$H$13:$J$5893,TRUNC(((A1997-$A$39+1)-1)/3)+1,MOD((A1997-$A$39+1)-1,3)+1),"")</f>
        <v/>
      </c>
      <c r="C1997" s="43" t="str">
        <f t="shared" si="943"/>
        <v/>
      </c>
      <c r="D1997" s="43" t="str">
        <f t="shared" ca="1" si="933"/>
        <v/>
      </c>
      <c r="E1997" s="43" t="str">
        <f t="shared" si="944"/>
        <v/>
      </c>
      <c r="F1997" s="43" t="str">
        <f t="shared" si="945"/>
        <v/>
      </c>
      <c r="G1997" s="43" t="str">
        <f>IF(A1997&lt;&gt;"",IF(A1997&lt;Data!$G$11*0.25,$C$13/$G$32,IF(A1997&gt;Data!$G$11*0.25,$C$13,$C$13*10)),"")</f>
        <v/>
      </c>
      <c r="H1997" s="43" t="str">
        <f>IF(A1997&lt;&gt;"",IF(Data!$G$9="constant",$C$13,IF(Data!$G$9="squeeze",G1997,F1997)),"")</f>
        <v/>
      </c>
      <c r="I1997" s="38" t="str">
        <f ca="1">IF(ISNUMBER(A1997),NORMINV(RAND(),0,IF(AND(Data!$G$9="squeeze",A1997&lt;Data!$G$11*0.25),$H$32,1)*$C$30*$C$13)*($C$14*$C$12),"")</f>
        <v/>
      </c>
      <c r="J1997" s="42" t="str">
        <f ca="1">IFERROR(IF(Data!$C$6="Real",B1997,I1997+J1996+($C$14*$C$12)*(NORMINV(RAND(),$C$15,CHOOSE($G$13,$C$13,F1997,G1997)))),"")</f>
        <v/>
      </c>
      <c r="K1997" s="88" t="str">
        <f>IF(ISNUMBER(A1997), IF($G$16="fixed",$G$17,MIN(H1997*Data!$C$7*$C$16*0.5,$C$17*Data!$C$7))*$C$12,"")</f>
        <v/>
      </c>
      <c r="L1997" s="42" t="str">
        <f t="shared" ca="1" si="960"/>
        <v/>
      </c>
      <c r="M1997" s="44" t="str">
        <f t="shared" ca="1" si="961"/>
        <v/>
      </c>
      <c r="N1997" s="44" t="str">
        <f t="shared" ca="1" si="962"/>
        <v/>
      </c>
      <c r="O1997" s="108" t="str">
        <f t="shared" si="946"/>
        <v/>
      </c>
      <c r="P1997" s="102" t="str">
        <f t="shared" si="947"/>
        <v/>
      </c>
      <c r="Q1997" s="102" t="str">
        <f t="shared" si="948"/>
        <v/>
      </c>
      <c r="R1997" s="120" t="str">
        <f t="shared" si="949"/>
        <v/>
      </c>
      <c r="S1997" s="54" t="str">
        <f t="shared" si="950"/>
        <v/>
      </c>
      <c r="T1997" s="5" t="str">
        <f t="shared" si="951"/>
        <v/>
      </c>
      <c r="U1997" s="152" t="str">
        <f t="shared" si="934"/>
        <v/>
      </c>
      <c r="V1997" s="152" t="str">
        <f t="shared" si="935"/>
        <v/>
      </c>
      <c r="W1997" s="153" t="str">
        <f t="shared" si="936"/>
        <v/>
      </c>
      <c r="X1997" s="153" t="str">
        <f t="shared" si="937"/>
        <v/>
      </c>
      <c r="Y1997" s="153" t="str">
        <f t="shared" si="938"/>
        <v/>
      </c>
      <c r="Z1997" s="153" t="str">
        <f t="shared" si="939"/>
        <v/>
      </c>
      <c r="AA1997" s="152" t="str">
        <f t="shared" si="940"/>
        <v/>
      </c>
      <c r="AB1997" s="152" t="str">
        <f t="shared" si="941"/>
        <v/>
      </c>
      <c r="AC1997" s="154" t="str">
        <f t="shared" si="952"/>
        <v/>
      </c>
      <c r="AD1997" s="154" t="str">
        <f t="shared" si="953"/>
        <v/>
      </c>
      <c r="AE1997" s="3" t="str">
        <f t="shared" si="954"/>
        <v/>
      </c>
      <c r="AF1997" s="3" t="str">
        <f t="shared" si="955"/>
        <v/>
      </c>
      <c r="AG1997" s="3" t="str">
        <f t="shared" si="956"/>
        <v/>
      </c>
      <c r="AH1997" s="4" t="str">
        <f t="shared" si="957"/>
        <v/>
      </c>
      <c r="AI1997" s="75" t="str">
        <f t="shared" si="958"/>
        <v/>
      </c>
      <c r="AJ1997" s="75" t="str">
        <f t="shared" si="959"/>
        <v/>
      </c>
    </row>
    <row r="1998" spans="1:36" ht="14.25">
      <c r="A1998" s="41" t="str">
        <f t="shared" si="942"/>
        <v/>
      </c>
      <c r="B1998" s="150" t="str">
        <f>IF(ISNUMBER(A1998),INDEX('MetaTrader Import'!$H$13:$J$5893,TRUNC(((A1998-$A$39+1)-1)/3)+1,MOD((A1998-$A$39+1)-1,3)+1),"")</f>
        <v/>
      </c>
      <c r="C1998" s="43" t="str">
        <f t="shared" si="943"/>
        <v/>
      </c>
      <c r="D1998" s="43" t="str">
        <f t="shared" ca="1" si="933"/>
        <v/>
      </c>
      <c r="E1998" s="43" t="str">
        <f t="shared" si="944"/>
        <v/>
      </c>
      <c r="F1998" s="43" t="str">
        <f t="shared" si="945"/>
        <v/>
      </c>
      <c r="G1998" s="43" t="str">
        <f>IF(A1998&lt;&gt;"",IF(A1998&lt;Data!$G$11*0.25,$C$13/$G$32,IF(A1998&gt;Data!$G$11*0.25,$C$13,$C$13*10)),"")</f>
        <v/>
      </c>
      <c r="H1998" s="43" t="str">
        <f>IF(A1998&lt;&gt;"",IF(Data!$G$9="constant",$C$13,IF(Data!$G$9="squeeze",G1998,F1998)),"")</f>
        <v/>
      </c>
      <c r="I1998" s="38" t="str">
        <f ca="1">IF(ISNUMBER(A1998),NORMINV(RAND(),0,IF(AND(Data!$G$9="squeeze",A1998&lt;Data!$G$11*0.25),$H$32,1)*$C$30*$C$13)*($C$14*$C$12),"")</f>
        <v/>
      </c>
      <c r="J1998" s="42" t="str">
        <f ca="1">IFERROR(IF(Data!$C$6="Real",B1998,I1998+J1997+($C$14*$C$12)*(NORMINV(RAND(),$C$15,CHOOSE($G$13,$C$13,F1998,G1998)))),"")</f>
        <v/>
      </c>
      <c r="K1998" s="88" t="str">
        <f>IF(ISNUMBER(A1998), IF($G$16="fixed",$G$17,MIN(H1998*Data!$C$7*$C$16*0.5,$C$17*Data!$C$7))*$C$12,"")</f>
        <v/>
      </c>
      <c r="L1998" s="42" t="str">
        <f t="shared" ca="1" si="960"/>
        <v/>
      </c>
      <c r="M1998" s="44" t="str">
        <f t="shared" ca="1" si="961"/>
        <v/>
      </c>
      <c r="N1998" s="44" t="str">
        <f t="shared" ca="1" si="962"/>
        <v/>
      </c>
      <c r="O1998" s="108" t="str">
        <f t="shared" si="946"/>
        <v/>
      </c>
      <c r="P1998" s="102" t="str">
        <f t="shared" si="947"/>
        <v/>
      </c>
      <c r="Q1998" s="102" t="str">
        <f t="shared" si="948"/>
        <v/>
      </c>
      <c r="R1998" s="120" t="str">
        <f t="shared" si="949"/>
        <v/>
      </c>
      <c r="S1998" s="54" t="str">
        <f t="shared" si="950"/>
        <v/>
      </c>
      <c r="T1998" s="5" t="str">
        <f t="shared" si="951"/>
        <v/>
      </c>
      <c r="U1998" s="152" t="str">
        <f t="shared" si="934"/>
        <v/>
      </c>
      <c r="V1998" s="152" t="str">
        <f t="shared" si="935"/>
        <v/>
      </c>
      <c r="W1998" s="153" t="str">
        <f t="shared" si="936"/>
        <v/>
      </c>
      <c r="X1998" s="153" t="str">
        <f t="shared" si="937"/>
        <v/>
      </c>
      <c r="Y1998" s="153" t="str">
        <f t="shared" si="938"/>
        <v/>
      </c>
      <c r="Z1998" s="153" t="str">
        <f t="shared" si="939"/>
        <v/>
      </c>
      <c r="AA1998" s="152" t="str">
        <f t="shared" si="940"/>
        <v/>
      </c>
      <c r="AB1998" s="152" t="str">
        <f t="shared" si="941"/>
        <v/>
      </c>
      <c r="AC1998" s="154" t="str">
        <f t="shared" si="952"/>
        <v/>
      </c>
      <c r="AD1998" s="154" t="str">
        <f t="shared" si="953"/>
        <v/>
      </c>
      <c r="AE1998" s="3" t="str">
        <f t="shared" si="954"/>
        <v/>
      </c>
      <c r="AF1998" s="3" t="str">
        <f t="shared" si="955"/>
        <v/>
      </c>
      <c r="AG1998" s="3" t="str">
        <f t="shared" si="956"/>
        <v/>
      </c>
      <c r="AH1998" s="4" t="str">
        <f t="shared" si="957"/>
        <v/>
      </c>
      <c r="AI1998" s="75" t="str">
        <f t="shared" si="958"/>
        <v/>
      </c>
      <c r="AJ1998" s="75" t="str">
        <f t="shared" si="959"/>
        <v/>
      </c>
    </row>
    <row r="1999" spans="1:36" ht="14.25">
      <c r="A1999" s="41" t="str">
        <f t="shared" si="942"/>
        <v/>
      </c>
      <c r="B1999" s="150" t="str">
        <f>IF(ISNUMBER(A1999),INDEX('MetaTrader Import'!$H$13:$J$5893,TRUNC(((A1999-$A$39+1)-1)/3)+1,MOD((A1999-$A$39+1)-1,3)+1),"")</f>
        <v/>
      </c>
      <c r="C1999" s="43" t="str">
        <f t="shared" si="943"/>
        <v/>
      </c>
      <c r="D1999" s="43" t="str">
        <f t="shared" ca="1" si="933"/>
        <v/>
      </c>
      <c r="E1999" s="43" t="str">
        <f t="shared" si="944"/>
        <v/>
      </c>
      <c r="F1999" s="43" t="str">
        <f t="shared" si="945"/>
        <v/>
      </c>
      <c r="G1999" s="43" t="str">
        <f>IF(A1999&lt;&gt;"",IF(A1999&lt;Data!$G$11*0.25,$C$13/$G$32,IF(A1999&gt;Data!$G$11*0.25,$C$13,$C$13*10)),"")</f>
        <v/>
      </c>
      <c r="H1999" s="43" t="str">
        <f>IF(A1999&lt;&gt;"",IF(Data!$G$9="constant",$C$13,IF(Data!$G$9="squeeze",G1999,F1999)),"")</f>
        <v/>
      </c>
      <c r="I1999" s="38" t="str">
        <f ca="1">IF(ISNUMBER(A1999),NORMINV(RAND(),0,IF(AND(Data!$G$9="squeeze",A1999&lt;Data!$G$11*0.25),$H$32,1)*$C$30*$C$13)*($C$14*$C$12),"")</f>
        <v/>
      </c>
      <c r="J1999" s="42" t="str">
        <f ca="1">IFERROR(IF(Data!$C$6="Real",B1999,I1999+J1998+($C$14*$C$12)*(NORMINV(RAND(),$C$15,CHOOSE($G$13,$C$13,F1999,G1999)))),"")</f>
        <v/>
      </c>
      <c r="K1999" s="88" t="str">
        <f>IF(ISNUMBER(A1999), IF($G$16="fixed",$G$17,MIN(H1999*Data!$C$7*$C$16*0.5,$C$17*Data!$C$7))*$C$12,"")</f>
        <v/>
      </c>
      <c r="L1999" s="42" t="str">
        <f t="shared" ca="1" si="960"/>
        <v/>
      </c>
      <c r="M1999" s="44" t="str">
        <f t="shared" ca="1" si="961"/>
        <v/>
      </c>
      <c r="N1999" s="44" t="str">
        <f t="shared" ca="1" si="962"/>
        <v/>
      </c>
      <c r="O1999" s="108" t="str">
        <f t="shared" si="946"/>
        <v/>
      </c>
      <c r="P1999" s="102" t="str">
        <f t="shared" si="947"/>
        <v/>
      </c>
      <c r="Q1999" s="102" t="str">
        <f t="shared" si="948"/>
        <v/>
      </c>
      <c r="R1999" s="120" t="str">
        <f t="shared" si="949"/>
        <v/>
      </c>
      <c r="S1999" s="54" t="str">
        <f t="shared" si="950"/>
        <v/>
      </c>
      <c r="T1999" s="5" t="str">
        <f t="shared" si="951"/>
        <v/>
      </c>
      <c r="U1999" s="152" t="str">
        <f t="shared" si="934"/>
        <v/>
      </c>
      <c r="V1999" s="152" t="str">
        <f t="shared" si="935"/>
        <v/>
      </c>
      <c r="W1999" s="153" t="str">
        <f t="shared" si="936"/>
        <v/>
      </c>
      <c r="X1999" s="153" t="str">
        <f t="shared" si="937"/>
        <v/>
      </c>
      <c r="Y1999" s="153" t="str">
        <f t="shared" si="938"/>
        <v/>
      </c>
      <c r="Z1999" s="153" t="str">
        <f t="shared" si="939"/>
        <v/>
      </c>
      <c r="AA1999" s="152" t="str">
        <f t="shared" si="940"/>
        <v/>
      </c>
      <c r="AB1999" s="152" t="str">
        <f t="shared" si="941"/>
        <v/>
      </c>
      <c r="AC1999" s="154" t="str">
        <f t="shared" si="952"/>
        <v/>
      </c>
      <c r="AD1999" s="154" t="str">
        <f t="shared" si="953"/>
        <v/>
      </c>
      <c r="AE1999" s="3" t="str">
        <f t="shared" si="954"/>
        <v/>
      </c>
      <c r="AF1999" s="3" t="str">
        <f t="shared" si="955"/>
        <v/>
      </c>
      <c r="AG1999" s="3" t="str">
        <f t="shared" si="956"/>
        <v/>
      </c>
      <c r="AH1999" s="4" t="str">
        <f t="shared" si="957"/>
        <v/>
      </c>
      <c r="AI1999" s="75" t="str">
        <f t="shared" si="958"/>
        <v/>
      </c>
      <c r="AJ1999" s="75" t="str">
        <f t="shared" si="959"/>
        <v/>
      </c>
    </row>
    <row r="2000" spans="1:36" ht="14.25">
      <c r="A2000" s="41" t="str">
        <f t="shared" si="942"/>
        <v/>
      </c>
      <c r="B2000" s="150" t="str">
        <f>IF(ISNUMBER(A2000),INDEX('MetaTrader Import'!$H$13:$J$5893,TRUNC(((A2000-$A$39+1)-1)/3)+1,MOD((A2000-$A$39+1)-1,3)+1),"")</f>
        <v/>
      </c>
      <c r="C2000" s="43" t="str">
        <f t="shared" si="943"/>
        <v/>
      </c>
      <c r="D2000" s="43" t="str">
        <f t="shared" ca="1" si="933"/>
        <v/>
      </c>
      <c r="E2000" s="43" t="str">
        <f t="shared" si="944"/>
        <v/>
      </c>
      <c r="F2000" s="43" t="str">
        <f t="shared" si="945"/>
        <v/>
      </c>
      <c r="G2000" s="43" t="str">
        <f>IF(A2000&lt;&gt;"",IF(A2000&lt;Data!$G$11*0.25,$C$13/$G$32,IF(A2000&gt;Data!$G$11*0.25,$C$13,$C$13*10)),"")</f>
        <v/>
      </c>
      <c r="H2000" s="43" t="str">
        <f>IF(A2000&lt;&gt;"",IF(Data!$G$9="constant",$C$13,IF(Data!$G$9="squeeze",G2000,F2000)),"")</f>
        <v/>
      </c>
      <c r="I2000" s="38" t="str">
        <f ca="1">IF(ISNUMBER(A2000),NORMINV(RAND(),0,IF(AND(Data!$G$9="squeeze",A2000&lt;Data!$G$11*0.25),$H$32,1)*$C$30*$C$13)*($C$14*$C$12),"")</f>
        <v/>
      </c>
      <c r="J2000" s="42" t="str">
        <f ca="1">IFERROR(IF(Data!$C$6="Real",B2000,I2000+J1999+($C$14*$C$12)*(NORMINV(RAND(),$C$15,CHOOSE($G$13,$C$13,F2000,G2000)))),"")</f>
        <v/>
      </c>
      <c r="K2000" s="88" t="str">
        <f>IF(ISNUMBER(A2000), IF($G$16="fixed",$G$17,MIN(H2000*Data!$C$7*$C$16*0.5,$C$17*Data!$C$7))*$C$12,"")</f>
        <v/>
      </c>
      <c r="L2000" s="42" t="str">
        <f t="shared" ca="1" si="960"/>
        <v/>
      </c>
      <c r="M2000" s="44" t="str">
        <f t="shared" ca="1" si="961"/>
        <v/>
      </c>
      <c r="N2000" s="44" t="str">
        <f t="shared" ca="1" si="962"/>
        <v/>
      </c>
      <c r="O2000" s="108" t="str">
        <f t="shared" si="946"/>
        <v/>
      </c>
      <c r="P2000" s="102" t="str">
        <f t="shared" si="947"/>
        <v/>
      </c>
      <c r="Q2000" s="102" t="str">
        <f t="shared" si="948"/>
        <v/>
      </c>
      <c r="R2000" s="120" t="str">
        <f t="shared" si="949"/>
        <v/>
      </c>
      <c r="S2000" s="54" t="str">
        <f t="shared" si="950"/>
        <v/>
      </c>
      <c r="T2000" s="5" t="str">
        <f t="shared" si="951"/>
        <v/>
      </c>
      <c r="U2000" s="152" t="str">
        <f t="shared" si="934"/>
        <v/>
      </c>
      <c r="V2000" s="152" t="str">
        <f t="shared" si="935"/>
        <v/>
      </c>
      <c r="W2000" s="153" t="str">
        <f t="shared" si="936"/>
        <v/>
      </c>
      <c r="X2000" s="153" t="str">
        <f t="shared" si="937"/>
        <v/>
      </c>
      <c r="Y2000" s="153" t="str">
        <f t="shared" si="938"/>
        <v/>
      </c>
      <c r="Z2000" s="153" t="str">
        <f t="shared" si="939"/>
        <v/>
      </c>
      <c r="AA2000" s="152" t="str">
        <f t="shared" si="940"/>
        <v/>
      </c>
      <c r="AB2000" s="152" t="str">
        <f t="shared" si="941"/>
        <v/>
      </c>
      <c r="AC2000" s="154" t="str">
        <f t="shared" si="952"/>
        <v/>
      </c>
      <c r="AD2000" s="154" t="str">
        <f t="shared" si="953"/>
        <v/>
      </c>
      <c r="AE2000" s="3" t="str">
        <f t="shared" si="954"/>
        <v/>
      </c>
      <c r="AF2000" s="3" t="str">
        <f t="shared" si="955"/>
        <v/>
      </c>
      <c r="AG2000" s="3" t="str">
        <f t="shared" si="956"/>
        <v/>
      </c>
      <c r="AH2000" s="4" t="str">
        <f t="shared" si="957"/>
        <v/>
      </c>
      <c r="AI2000" s="75" t="str">
        <f t="shared" si="958"/>
        <v/>
      </c>
      <c r="AJ2000" s="75" t="str">
        <f t="shared" si="959"/>
        <v/>
      </c>
    </row>
    <row r="2001" spans="1:36" ht="14.25">
      <c r="A2001" s="41" t="str">
        <f t="shared" si="942"/>
        <v/>
      </c>
      <c r="B2001" s="150" t="str">
        <f>IF(ISNUMBER(A2001),INDEX('MetaTrader Import'!$H$13:$J$5893,TRUNC(((A2001-$A$39+1)-1)/3)+1,MOD((A2001-$A$39+1)-1,3)+1),"")</f>
        <v/>
      </c>
      <c r="C2001" s="43" t="str">
        <f t="shared" si="943"/>
        <v/>
      </c>
      <c r="D2001" s="43" t="str">
        <f t="shared" ca="1" si="933"/>
        <v/>
      </c>
      <c r="E2001" s="43" t="str">
        <f t="shared" si="944"/>
        <v/>
      </c>
      <c r="F2001" s="43" t="str">
        <f t="shared" si="945"/>
        <v/>
      </c>
      <c r="G2001" s="43" t="str">
        <f>IF(A2001&lt;&gt;"",IF(A2001&lt;Data!$G$11*0.25,$C$13/$G$32,IF(A2001&gt;Data!$G$11*0.25,$C$13,$C$13*10)),"")</f>
        <v/>
      </c>
      <c r="H2001" s="43" t="str">
        <f>IF(A2001&lt;&gt;"",IF(Data!$G$9="constant",$C$13,IF(Data!$G$9="squeeze",G2001,F2001)),"")</f>
        <v/>
      </c>
      <c r="I2001" s="38" t="str">
        <f ca="1">IF(ISNUMBER(A2001),NORMINV(RAND(),0,IF(AND(Data!$G$9="squeeze",A2001&lt;Data!$G$11*0.25),$H$32,1)*$C$30*$C$13)*($C$14*$C$12),"")</f>
        <v/>
      </c>
      <c r="J2001" s="42" t="str">
        <f ca="1">IFERROR(IF(Data!$C$6="Real",B2001,I2001+J2000+($C$14*$C$12)*(NORMINV(RAND(),$C$15,CHOOSE($G$13,$C$13,F2001,G2001)))),"")</f>
        <v/>
      </c>
      <c r="K2001" s="88" t="str">
        <f>IF(ISNUMBER(A2001), IF($G$16="fixed",$G$17,MIN(H2001*Data!$C$7*$C$16*0.5,$C$17*Data!$C$7))*$C$12,"")</f>
        <v/>
      </c>
      <c r="L2001" s="42" t="str">
        <f t="shared" ca="1" si="960"/>
        <v/>
      </c>
      <c r="M2001" s="44" t="str">
        <f t="shared" ca="1" si="961"/>
        <v/>
      </c>
      <c r="N2001" s="44" t="str">
        <f t="shared" ca="1" si="962"/>
        <v/>
      </c>
      <c r="O2001" s="108" t="str">
        <f t="shared" si="946"/>
        <v/>
      </c>
      <c r="P2001" s="102" t="str">
        <f t="shared" si="947"/>
        <v/>
      </c>
      <c r="Q2001" s="102" t="str">
        <f t="shared" si="948"/>
        <v/>
      </c>
      <c r="R2001" s="120" t="str">
        <f t="shared" si="949"/>
        <v/>
      </c>
      <c r="S2001" s="54" t="str">
        <f t="shared" si="950"/>
        <v/>
      </c>
      <c r="T2001" s="5" t="str">
        <f t="shared" si="951"/>
        <v/>
      </c>
      <c r="U2001" s="152" t="str">
        <f t="shared" si="934"/>
        <v/>
      </c>
      <c r="V2001" s="152" t="str">
        <f t="shared" si="935"/>
        <v/>
      </c>
      <c r="W2001" s="153" t="str">
        <f t="shared" si="936"/>
        <v/>
      </c>
      <c r="X2001" s="153" t="str">
        <f t="shared" si="937"/>
        <v/>
      </c>
      <c r="Y2001" s="153" t="str">
        <f t="shared" si="938"/>
        <v/>
      </c>
      <c r="Z2001" s="153" t="str">
        <f t="shared" si="939"/>
        <v/>
      </c>
      <c r="AA2001" s="152" t="str">
        <f t="shared" si="940"/>
        <v/>
      </c>
      <c r="AB2001" s="152" t="str">
        <f t="shared" si="941"/>
        <v/>
      </c>
      <c r="AC2001" s="154" t="str">
        <f t="shared" si="952"/>
        <v/>
      </c>
      <c r="AD2001" s="154" t="str">
        <f t="shared" si="953"/>
        <v/>
      </c>
      <c r="AE2001" s="3" t="str">
        <f t="shared" si="954"/>
        <v/>
      </c>
      <c r="AF2001" s="3" t="str">
        <f t="shared" si="955"/>
        <v/>
      </c>
      <c r="AG2001" s="3" t="str">
        <f t="shared" si="956"/>
        <v/>
      </c>
      <c r="AH2001" s="4" t="str">
        <f t="shared" si="957"/>
        <v/>
      </c>
      <c r="AI2001" s="75" t="str">
        <f t="shared" si="958"/>
        <v/>
      </c>
      <c r="AJ2001" s="75" t="str">
        <f t="shared" si="959"/>
        <v/>
      </c>
    </row>
    <row r="2002" spans="1:36" ht="14.25">
      <c r="A2002" s="41" t="str">
        <f t="shared" si="942"/>
        <v/>
      </c>
      <c r="B2002" s="150" t="str">
        <f>IF(ISNUMBER(A2002),INDEX('MetaTrader Import'!$H$13:$J$5893,TRUNC(((A2002-$A$39+1)-1)/3)+1,MOD((A2002-$A$39+1)-1,3)+1),"")</f>
        <v/>
      </c>
      <c r="C2002" s="43" t="str">
        <f t="shared" si="943"/>
        <v/>
      </c>
      <c r="D2002" s="43" t="str">
        <f t="shared" ca="1" si="933"/>
        <v/>
      </c>
      <c r="E2002" s="43" t="str">
        <f t="shared" si="944"/>
        <v/>
      </c>
      <c r="F2002" s="43" t="str">
        <f t="shared" si="945"/>
        <v/>
      </c>
      <c r="G2002" s="43" t="str">
        <f>IF(A2002&lt;&gt;"",IF(A2002&lt;Data!$G$11*0.25,$C$13/$G$32,IF(A2002&gt;Data!$G$11*0.25,$C$13,$C$13*10)),"")</f>
        <v/>
      </c>
      <c r="H2002" s="43" t="str">
        <f>IF(A2002&lt;&gt;"",IF(Data!$G$9="constant",$C$13,IF(Data!$G$9="squeeze",G2002,F2002)),"")</f>
        <v/>
      </c>
      <c r="I2002" s="38" t="str">
        <f ca="1">IF(ISNUMBER(A2002),NORMINV(RAND(),0,IF(AND(Data!$G$9="squeeze",A2002&lt;Data!$G$11*0.25),$H$32,1)*$C$30*$C$13)*($C$14*$C$12),"")</f>
        <v/>
      </c>
      <c r="J2002" s="42" t="str">
        <f ca="1">IFERROR(IF(Data!$C$6="Real",B2002,I2002+J2001+($C$14*$C$12)*(NORMINV(RAND(),$C$15,CHOOSE($G$13,$C$13,F2002,G2002)))),"")</f>
        <v/>
      </c>
      <c r="K2002" s="88" t="str">
        <f>IF(ISNUMBER(A2002), IF($G$16="fixed",$G$17,MIN(H2002*Data!$C$7*$C$16*0.5,$C$17*Data!$C$7))*$C$12,"")</f>
        <v/>
      </c>
      <c r="L2002" s="42" t="str">
        <f t="shared" ca="1" si="960"/>
        <v/>
      </c>
      <c r="M2002" s="44" t="str">
        <f t="shared" ca="1" si="961"/>
        <v/>
      </c>
      <c r="N2002" s="44" t="str">
        <f t="shared" ca="1" si="962"/>
        <v/>
      </c>
      <c r="O2002" s="108" t="str">
        <f t="shared" si="946"/>
        <v/>
      </c>
      <c r="P2002" s="102" t="str">
        <f t="shared" si="947"/>
        <v/>
      </c>
      <c r="Q2002" s="102" t="str">
        <f t="shared" si="948"/>
        <v/>
      </c>
      <c r="R2002" s="120" t="str">
        <f t="shared" si="949"/>
        <v/>
      </c>
      <c r="S2002" s="54" t="str">
        <f t="shared" si="950"/>
        <v/>
      </c>
      <c r="T2002" s="5" t="str">
        <f t="shared" si="951"/>
        <v/>
      </c>
      <c r="U2002" s="152" t="str">
        <f t="shared" si="934"/>
        <v/>
      </c>
      <c r="V2002" s="152" t="str">
        <f t="shared" si="935"/>
        <v/>
      </c>
      <c r="W2002" s="153" t="str">
        <f t="shared" si="936"/>
        <v/>
      </c>
      <c r="X2002" s="153" t="str">
        <f t="shared" si="937"/>
        <v/>
      </c>
      <c r="Y2002" s="153" t="str">
        <f t="shared" si="938"/>
        <v/>
      </c>
      <c r="Z2002" s="153" t="str">
        <f t="shared" si="939"/>
        <v/>
      </c>
      <c r="AA2002" s="152" t="str">
        <f t="shared" si="940"/>
        <v/>
      </c>
      <c r="AB2002" s="152" t="str">
        <f t="shared" si="941"/>
        <v/>
      </c>
      <c r="AC2002" s="154" t="str">
        <f t="shared" si="952"/>
        <v/>
      </c>
      <c r="AD2002" s="154" t="str">
        <f t="shared" si="953"/>
        <v/>
      </c>
      <c r="AE2002" s="3" t="str">
        <f t="shared" si="954"/>
        <v/>
      </c>
      <c r="AF2002" s="3" t="str">
        <f t="shared" si="955"/>
        <v/>
      </c>
      <c r="AG2002" s="3" t="str">
        <f t="shared" si="956"/>
        <v/>
      </c>
      <c r="AH2002" s="4" t="str">
        <f t="shared" si="957"/>
        <v/>
      </c>
      <c r="AI2002" s="75" t="str">
        <f t="shared" si="958"/>
        <v/>
      </c>
      <c r="AJ2002" s="75" t="str">
        <f t="shared" si="959"/>
        <v/>
      </c>
    </row>
    <row r="2003" spans="1:36" ht="14.25">
      <c r="A2003" s="41" t="str">
        <f t="shared" si="942"/>
        <v/>
      </c>
      <c r="B2003" s="150" t="str">
        <f>IF(ISNUMBER(A2003),INDEX('MetaTrader Import'!$H$13:$J$5893,TRUNC(((A2003-$A$39+1)-1)/3)+1,MOD((A2003-$A$39+1)-1,3)+1),"")</f>
        <v/>
      </c>
      <c r="C2003" s="43" t="str">
        <f t="shared" si="943"/>
        <v/>
      </c>
      <c r="D2003" s="43" t="str">
        <f t="shared" ca="1" si="933"/>
        <v/>
      </c>
      <c r="E2003" s="43" t="str">
        <f t="shared" si="944"/>
        <v/>
      </c>
      <c r="F2003" s="43" t="str">
        <f t="shared" si="945"/>
        <v/>
      </c>
      <c r="G2003" s="43" t="str">
        <f>IF(A2003&lt;&gt;"",IF(A2003&lt;Data!$G$11*0.25,$C$13/$G$32,IF(A2003&gt;Data!$G$11*0.25,$C$13,$C$13*10)),"")</f>
        <v/>
      </c>
      <c r="H2003" s="43" t="str">
        <f>IF(A2003&lt;&gt;"",IF(Data!$G$9="constant",$C$13,IF(Data!$G$9="squeeze",G2003,F2003)),"")</f>
        <v/>
      </c>
      <c r="I2003" s="38" t="str">
        <f ca="1">IF(ISNUMBER(A2003),NORMINV(RAND(),0,IF(AND(Data!$G$9="squeeze",A2003&lt;Data!$G$11*0.25),$H$32,1)*$C$30*$C$13)*($C$14*$C$12),"")</f>
        <v/>
      </c>
      <c r="J2003" s="42" t="str">
        <f ca="1">IFERROR(IF(Data!$C$6="Real",B2003,I2003+J2002+($C$14*$C$12)*(NORMINV(RAND(),$C$15,CHOOSE($G$13,$C$13,F2003,G2003)))),"")</f>
        <v/>
      </c>
      <c r="K2003" s="88" t="str">
        <f>IF(ISNUMBER(A2003), IF($G$16="fixed",$G$17,MIN(H2003*Data!$C$7*$C$16*0.5,$C$17*Data!$C$7))*$C$12,"")</f>
        <v/>
      </c>
      <c r="L2003" s="42" t="str">
        <f t="shared" ca="1" si="960"/>
        <v/>
      </c>
      <c r="M2003" s="44" t="str">
        <f t="shared" ca="1" si="961"/>
        <v/>
      </c>
      <c r="N2003" s="44" t="str">
        <f t="shared" ca="1" si="962"/>
        <v/>
      </c>
      <c r="O2003" s="108" t="str">
        <f t="shared" si="946"/>
        <v/>
      </c>
      <c r="P2003" s="102" t="str">
        <f t="shared" si="947"/>
        <v/>
      </c>
      <c r="Q2003" s="102" t="str">
        <f t="shared" si="948"/>
        <v/>
      </c>
      <c r="R2003" s="120" t="str">
        <f t="shared" si="949"/>
        <v/>
      </c>
      <c r="S2003" s="54" t="str">
        <f t="shared" si="950"/>
        <v/>
      </c>
      <c r="T2003" s="5" t="str">
        <f t="shared" si="951"/>
        <v/>
      </c>
      <c r="U2003" s="152" t="str">
        <f t="shared" si="934"/>
        <v/>
      </c>
      <c r="V2003" s="152" t="str">
        <f t="shared" si="935"/>
        <v/>
      </c>
      <c r="W2003" s="153" t="str">
        <f t="shared" si="936"/>
        <v/>
      </c>
      <c r="X2003" s="153" t="str">
        <f t="shared" si="937"/>
        <v/>
      </c>
      <c r="Y2003" s="153" t="str">
        <f t="shared" si="938"/>
        <v/>
      </c>
      <c r="Z2003" s="153" t="str">
        <f t="shared" si="939"/>
        <v/>
      </c>
      <c r="AA2003" s="152" t="str">
        <f t="shared" si="940"/>
        <v/>
      </c>
      <c r="AB2003" s="152" t="str">
        <f t="shared" si="941"/>
        <v/>
      </c>
      <c r="AC2003" s="154" t="str">
        <f t="shared" si="952"/>
        <v/>
      </c>
      <c r="AD2003" s="154" t="str">
        <f t="shared" si="953"/>
        <v/>
      </c>
      <c r="AE2003" s="3" t="str">
        <f t="shared" si="954"/>
        <v/>
      </c>
      <c r="AF2003" s="3" t="str">
        <f t="shared" si="955"/>
        <v/>
      </c>
      <c r="AG2003" s="3" t="str">
        <f t="shared" si="956"/>
        <v/>
      </c>
      <c r="AH2003" s="4" t="str">
        <f t="shared" si="957"/>
        <v/>
      </c>
      <c r="AI2003" s="75" t="str">
        <f t="shared" si="958"/>
        <v/>
      </c>
      <c r="AJ2003" s="75" t="str">
        <f t="shared" si="959"/>
        <v/>
      </c>
    </row>
    <row r="2004" spans="1:36" ht="14.25">
      <c r="A2004" s="41" t="str">
        <f t="shared" si="942"/>
        <v/>
      </c>
      <c r="B2004" s="150" t="str">
        <f>IF(ISNUMBER(A2004),INDEX('MetaTrader Import'!$H$13:$J$5893,TRUNC(((A2004-$A$39+1)-1)/3)+1,MOD((A2004-$A$39+1)-1,3)+1),"")</f>
        <v/>
      </c>
      <c r="C2004" s="43" t="str">
        <f t="shared" si="943"/>
        <v/>
      </c>
      <c r="D2004" s="43" t="str">
        <f t="shared" ca="1" si="933"/>
        <v/>
      </c>
      <c r="E2004" s="43" t="str">
        <f t="shared" si="944"/>
        <v/>
      </c>
      <c r="F2004" s="43" t="str">
        <f t="shared" si="945"/>
        <v/>
      </c>
      <c r="G2004" s="43" t="str">
        <f>IF(A2004&lt;&gt;"",IF(A2004&lt;Data!$G$11*0.25,$C$13/$G$32,IF(A2004&gt;Data!$G$11*0.25,$C$13,$C$13*10)),"")</f>
        <v/>
      </c>
      <c r="H2004" s="43" t="str">
        <f>IF(A2004&lt;&gt;"",IF(Data!$G$9="constant",$C$13,IF(Data!$G$9="squeeze",G2004,F2004)),"")</f>
        <v/>
      </c>
      <c r="I2004" s="38" t="str">
        <f ca="1">IF(ISNUMBER(A2004),NORMINV(RAND(),0,IF(AND(Data!$G$9="squeeze",A2004&lt;Data!$G$11*0.25),$H$32,1)*$C$30*$C$13)*($C$14*$C$12),"")</f>
        <v/>
      </c>
      <c r="J2004" s="42" t="str">
        <f ca="1">IFERROR(IF(Data!$C$6="Real",B2004,I2004+J2003+($C$14*$C$12)*(NORMINV(RAND(),$C$15,CHOOSE($G$13,$C$13,F2004,G2004)))),"")</f>
        <v/>
      </c>
      <c r="K2004" s="88" t="str">
        <f>IF(ISNUMBER(A2004), IF($G$16="fixed",$G$17,MIN(H2004*Data!$C$7*$C$16*0.5,$C$17*Data!$C$7))*$C$12,"")</f>
        <v/>
      </c>
      <c r="L2004" s="42" t="str">
        <f t="shared" ca="1" si="960"/>
        <v/>
      </c>
      <c r="M2004" s="44" t="str">
        <f t="shared" ca="1" si="961"/>
        <v/>
      </c>
      <c r="N2004" s="44" t="str">
        <f t="shared" ca="1" si="962"/>
        <v/>
      </c>
      <c r="O2004" s="108" t="str">
        <f t="shared" si="946"/>
        <v/>
      </c>
      <c r="P2004" s="102" t="str">
        <f t="shared" si="947"/>
        <v/>
      </c>
      <c r="Q2004" s="102" t="str">
        <f t="shared" si="948"/>
        <v/>
      </c>
      <c r="R2004" s="120" t="str">
        <f t="shared" si="949"/>
        <v/>
      </c>
      <c r="S2004" s="54" t="str">
        <f t="shared" si="950"/>
        <v/>
      </c>
      <c r="T2004" s="5" t="str">
        <f t="shared" si="951"/>
        <v/>
      </c>
      <c r="U2004" s="152" t="str">
        <f t="shared" si="934"/>
        <v/>
      </c>
      <c r="V2004" s="152" t="str">
        <f t="shared" si="935"/>
        <v/>
      </c>
      <c r="W2004" s="153" t="str">
        <f t="shared" si="936"/>
        <v/>
      </c>
      <c r="X2004" s="153" t="str">
        <f t="shared" si="937"/>
        <v/>
      </c>
      <c r="Y2004" s="153" t="str">
        <f t="shared" si="938"/>
        <v/>
      </c>
      <c r="Z2004" s="153" t="str">
        <f t="shared" si="939"/>
        <v/>
      </c>
      <c r="AA2004" s="152" t="str">
        <f t="shared" si="940"/>
        <v/>
      </c>
      <c r="AB2004" s="152" t="str">
        <f t="shared" si="941"/>
        <v/>
      </c>
      <c r="AC2004" s="154" t="str">
        <f t="shared" si="952"/>
        <v/>
      </c>
      <c r="AD2004" s="154" t="str">
        <f t="shared" si="953"/>
        <v/>
      </c>
      <c r="AE2004" s="3" t="str">
        <f t="shared" si="954"/>
        <v/>
      </c>
      <c r="AF2004" s="3" t="str">
        <f t="shared" si="955"/>
        <v/>
      </c>
      <c r="AG2004" s="3" t="str">
        <f t="shared" si="956"/>
        <v/>
      </c>
      <c r="AH2004" s="4" t="str">
        <f t="shared" si="957"/>
        <v/>
      </c>
      <c r="AI2004" s="75" t="str">
        <f t="shared" si="958"/>
        <v/>
      </c>
      <c r="AJ2004" s="75" t="str">
        <f t="shared" si="959"/>
        <v/>
      </c>
    </row>
    <row r="2005" spans="1:36" ht="14.25">
      <c r="A2005" s="41" t="str">
        <f t="shared" si="942"/>
        <v/>
      </c>
      <c r="B2005" s="150" t="str">
        <f>IF(ISNUMBER(A2005),INDEX('MetaTrader Import'!$H$13:$J$5893,TRUNC(((A2005-$A$39+1)-1)/3)+1,MOD((A2005-$A$39+1)-1,3)+1),"")</f>
        <v/>
      </c>
      <c r="C2005" s="43" t="str">
        <f t="shared" si="943"/>
        <v/>
      </c>
      <c r="D2005" s="43" t="str">
        <f t="shared" ca="1" si="933"/>
        <v/>
      </c>
      <c r="E2005" s="43" t="str">
        <f t="shared" si="944"/>
        <v/>
      </c>
      <c r="F2005" s="43" t="str">
        <f t="shared" si="945"/>
        <v/>
      </c>
      <c r="G2005" s="43" t="str">
        <f>IF(A2005&lt;&gt;"",IF(A2005&lt;Data!$G$11*0.25,$C$13/$G$32,IF(A2005&gt;Data!$G$11*0.25,$C$13,$C$13*10)),"")</f>
        <v/>
      </c>
      <c r="H2005" s="43" t="str">
        <f>IF(A2005&lt;&gt;"",IF(Data!$G$9="constant",$C$13,IF(Data!$G$9="squeeze",G2005,F2005)),"")</f>
        <v/>
      </c>
      <c r="I2005" s="38" t="str">
        <f ca="1">IF(ISNUMBER(A2005),NORMINV(RAND(),0,IF(AND(Data!$G$9="squeeze",A2005&lt;Data!$G$11*0.25),$H$32,1)*$C$30*$C$13)*($C$14*$C$12),"")</f>
        <v/>
      </c>
      <c r="J2005" s="42" t="str">
        <f ca="1">IFERROR(IF(Data!$C$6="Real",B2005,I2005+J2004+($C$14*$C$12)*(NORMINV(RAND(),$C$15,CHOOSE($G$13,$C$13,F2005,G2005)))),"")</f>
        <v/>
      </c>
      <c r="K2005" s="88" t="str">
        <f>IF(ISNUMBER(A2005), IF($G$16="fixed",$G$17,MIN(H2005*Data!$C$7*$C$16*0.5,$C$17*Data!$C$7))*$C$12,"")</f>
        <v/>
      </c>
      <c r="L2005" s="42" t="str">
        <f t="shared" ca="1" si="960"/>
        <v/>
      </c>
      <c r="M2005" s="44" t="str">
        <f t="shared" ca="1" si="961"/>
        <v/>
      </c>
      <c r="N2005" s="44" t="str">
        <f t="shared" ca="1" si="962"/>
        <v/>
      </c>
      <c r="O2005" s="108" t="str">
        <f t="shared" si="946"/>
        <v/>
      </c>
      <c r="P2005" s="102" t="str">
        <f t="shared" si="947"/>
        <v/>
      </c>
      <c r="Q2005" s="102" t="str">
        <f t="shared" si="948"/>
        <v/>
      </c>
      <c r="R2005" s="120" t="str">
        <f t="shared" si="949"/>
        <v/>
      </c>
      <c r="S2005" s="54" t="str">
        <f t="shared" si="950"/>
        <v/>
      </c>
      <c r="T2005" s="5" t="str">
        <f t="shared" si="951"/>
        <v/>
      </c>
      <c r="U2005" s="152" t="str">
        <f t="shared" si="934"/>
        <v/>
      </c>
      <c r="V2005" s="152" t="str">
        <f t="shared" si="935"/>
        <v/>
      </c>
      <c r="W2005" s="153" t="str">
        <f t="shared" si="936"/>
        <v/>
      </c>
      <c r="X2005" s="153" t="str">
        <f t="shared" si="937"/>
        <v/>
      </c>
      <c r="Y2005" s="153" t="str">
        <f t="shared" si="938"/>
        <v/>
      </c>
      <c r="Z2005" s="153" t="str">
        <f t="shared" si="939"/>
        <v/>
      </c>
      <c r="AA2005" s="152" t="str">
        <f t="shared" si="940"/>
        <v/>
      </c>
      <c r="AB2005" s="152" t="str">
        <f t="shared" si="941"/>
        <v/>
      </c>
      <c r="AC2005" s="154" t="str">
        <f t="shared" si="952"/>
        <v/>
      </c>
      <c r="AD2005" s="154" t="str">
        <f t="shared" si="953"/>
        <v/>
      </c>
      <c r="AE2005" s="3" t="str">
        <f t="shared" si="954"/>
        <v/>
      </c>
      <c r="AF2005" s="3" t="str">
        <f t="shared" si="955"/>
        <v/>
      </c>
      <c r="AG2005" s="3" t="str">
        <f t="shared" si="956"/>
        <v/>
      </c>
      <c r="AH2005" s="4" t="str">
        <f t="shared" si="957"/>
        <v/>
      </c>
      <c r="AI2005" s="75" t="str">
        <f t="shared" si="958"/>
        <v/>
      </c>
      <c r="AJ2005" s="75" t="str">
        <f t="shared" si="959"/>
        <v/>
      </c>
    </row>
    <row r="2006" spans="1:36" ht="14.25">
      <c r="A2006" s="41" t="str">
        <f t="shared" si="942"/>
        <v/>
      </c>
      <c r="B2006" s="150" t="str">
        <f>IF(ISNUMBER(A2006),INDEX('MetaTrader Import'!$H$13:$J$5893,TRUNC(((A2006-$A$39+1)-1)/3)+1,MOD((A2006-$A$39+1)-1,3)+1),"")</f>
        <v/>
      </c>
      <c r="C2006" s="43" t="str">
        <f t="shared" si="943"/>
        <v/>
      </c>
      <c r="D2006" s="43" t="str">
        <f t="shared" ca="1" si="933"/>
        <v/>
      </c>
      <c r="E2006" s="43" t="str">
        <f t="shared" si="944"/>
        <v/>
      </c>
      <c r="F2006" s="43" t="str">
        <f t="shared" si="945"/>
        <v/>
      </c>
      <c r="G2006" s="43" t="str">
        <f>IF(A2006&lt;&gt;"",IF(A2006&lt;Data!$G$11*0.25,$C$13/$G$32,IF(A2006&gt;Data!$G$11*0.25,$C$13,$C$13*10)),"")</f>
        <v/>
      </c>
      <c r="H2006" s="43" t="str">
        <f>IF(A2006&lt;&gt;"",IF(Data!$G$9="constant",$C$13,IF(Data!$G$9="squeeze",G2006,F2006)),"")</f>
        <v/>
      </c>
      <c r="I2006" s="38" t="str">
        <f ca="1">IF(ISNUMBER(A2006),NORMINV(RAND(),0,IF(AND(Data!$G$9="squeeze",A2006&lt;Data!$G$11*0.25),$H$32,1)*$C$30*$C$13)*($C$14*$C$12),"")</f>
        <v/>
      </c>
      <c r="J2006" s="42" t="str">
        <f ca="1">IFERROR(IF(Data!$C$6="Real",B2006,I2006+J2005+($C$14*$C$12)*(NORMINV(RAND(),$C$15,CHOOSE($G$13,$C$13,F2006,G2006)))),"")</f>
        <v/>
      </c>
      <c r="K2006" s="88" t="str">
        <f>IF(ISNUMBER(A2006), IF($G$16="fixed",$G$17,MIN(H2006*Data!$C$7*$C$16*0.5,$C$17*Data!$C$7))*$C$12,"")</f>
        <v/>
      </c>
      <c r="L2006" s="42" t="str">
        <f t="shared" ca="1" si="960"/>
        <v/>
      </c>
      <c r="M2006" s="44" t="str">
        <f t="shared" ca="1" si="961"/>
        <v/>
      </c>
      <c r="N2006" s="44" t="str">
        <f t="shared" ca="1" si="962"/>
        <v/>
      </c>
      <c r="O2006" s="108" t="str">
        <f t="shared" si="946"/>
        <v/>
      </c>
      <c r="P2006" s="102" t="str">
        <f t="shared" si="947"/>
        <v/>
      </c>
      <c r="Q2006" s="102" t="str">
        <f t="shared" si="948"/>
        <v/>
      </c>
      <c r="R2006" s="120" t="str">
        <f t="shared" si="949"/>
        <v/>
      </c>
      <c r="S2006" s="54" t="str">
        <f t="shared" si="950"/>
        <v/>
      </c>
      <c r="T2006" s="5" t="str">
        <f t="shared" si="951"/>
        <v/>
      </c>
      <c r="U2006" s="152" t="str">
        <f t="shared" si="934"/>
        <v/>
      </c>
      <c r="V2006" s="152" t="str">
        <f t="shared" si="935"/>
        <v/>
      </c>
      <c r="W2006" s="153" t="str">
        <f t="shared" si="936"/>
        <v/>
      </c>
      <c r="X2006" s="153" t="str">
        <f t="shared" si="937"/>
        <v/>
      </c>
      <c r="Y2006" s="153" t="str">
        <f t="shared" si="938"/>
        <v/>
      </c>
      <c r="Z2006" s="153" t="str">
        <f t="shared" si="939"/>
        <v/>
      </c>
      <c r="AA2006" s="152" t="str">
        <f t="shared" si="940"/>
        <v/>
      </c>
      <c r="AB2006" s="152" t="str">
        <f t="shared" si="941"/>
        <v/>
      </c>
      <c r="AC2006" s="154" t="str">
        <f t="shared" si="952"/>
        <v/>
      </c>
      <c r="AD2006" s="154" t="str">
        <f t="shared" si="953"/>
        <v/>
      </c>
      <c r="AE2006" s="3" t="str">
        <f t="shared" si="954"/>
        <v/>
      </c>
      <c r="AF2006" s="3" t="str">
        <f t="shared" si="955"/>
        <v/>
      </c>
      <c r="AG2006" s="3" t="str">
        <f t="shared" si="956"/>
        <v/>
      </c>
      <c r="AH2006" s="4" t="str">
        <f t="shared" si="957"/>
        <v/>
      </c>
      <c r="AI2006" s="75" t="str">
        <f t="shared" si="958"/>
        <v/>
      </c>
      <c r="AJ2006" s="75" t="str">
        <f t="shared" si="959"/>
        <v/>
      </c>
    </row>
    <row r="2007" spans="1:36" ht="14.25">
      <c r="A2007" s="41" t="str">
        <f t="shared" si="942"/>
        <v/>
      </c>
      <c r="B2007" s="150" t="str">
        <f>IF(ISNUMBER(A2007),INDEX('MetaTrader Import'!$H$13:$J$5893,TRUNC(((A2007-$A$39+1)-1)/3)+1,MOD((A2007-$A$39+1)-1,3)+1),"")</f>
        <v/>
      </c>
      <c r="C2007" s="43" t="str">
        <f t="shared" si="943"/>
        <v/>
      </c>
      <c r="D2007" s="43" t="str">
        <f t="shared" ca="1" si="933"/>
        <v/>
      </c>
      <c r="E2007" s="43" t="str">
        <f t="shared" si="944"/>
        <v/>
      </c>
      <c r="F2007" s="43" t="str">
        <f t="shared" si="945"/>
        <v/>
      </c>
      <c r="G2007" s="43" t="str">
        <f>IF(A2007&lt;&gt;"",IF(A2007&lt;Data!$G$11*0.25,$C$13/$G$32,IF(A2007&gt;Data!$G$11*0.25,$C$13,$C$13*10)),"")</f>
        <v/>
      </c>
      <c r="H2007" s="43" t="str">
        <f>IF(A2007&lt;&gt;"",IF(Data!$G$9="constant",$C$13,IF(Data!$G$9="squeeze",G2007,F2007)),"")</f>
        <v/>
      </c>
      <c r="I2007" s="38" t="str">
        <f ca="1">IF(ISNUMBER(A2007),NORMINV(RAND(),0,IF(AND(Data!$G$9="squeeze",A2007&lt;Data!$G$11*0.25),$H$32,1)*$C$30*$C$13)*($C$14*$C$12),"")</f>
        <v/>
      </c>
      <c r="J2007" s="42" t="str">
        <f ca="1">IFERROR(IF(Data!$C$6="Real",B2007,I2007+J2006+($C$14*$C$12)*(NORMINV(RAND(),$C$15,CHOOSE($G$13,$C$13,F2007,G2007)))),"")</f>
        <v/>
      </c>
      <c r="K2007" s="88" t="str">
        <f>IF(ISNUMBER(A2007), IF($G$16="fixed",$G$17,MIN(H2007*Data!$C$7*$C$16*0.5,$C$17*Data!$C$7))*$C$12,"")</f>
        <v/>
      </c>
      <c r="L2007" s="42" t="str">
        <f t="shared" ca="1" si="960"/>
        <v/>
      </c>
      <c r="M2007" s="44" t="str">
        <f t="shared" ca="1" si="961"/>
        <v/>
      </c>
      <c r="N2007" s="44" t="str">
        <f t="shared" ca="1" si="962"/>
        <v/>
      </c>
      <c r="O2007" s="108" t="str">
        <f t="shared" si="946"/>
        <v/>
      </c>
      <c r="P2007" s="102" t="str">
        <f t="shared" si="947"/>
        <v/>
      </c>
      <c r="Q2007" s="102" t="str">
        <f t="shared" si="948"/>
        <v/>
      </c>
      <c r="R2007" s="120" t="str">
        <f t="shared" si="949"/>
        <v/>
      </c>
      <c r="S2007" s="54" t="str">
        <f t="shared" si="950"/>
        <v/>
      </c>
      <c r="T2007" s="5" t="str">
        <f t="shared" si="951"/>
        <v/>
      </c>
      <c r="U2007" s="152" t="str">
        <f t="shared" si="934"/>
        <v/>
      </c>
      <c r="V2007" s="152" t="str">
        <f t="shared" si="935"/>
        <v/>
      </c>
      <c r="W2007" s="153" t="str">
        <f t="shared" si="936"/>
        <v/>
      </c>
      <c r="X2007" s="153" t="str">
        <f t="shared" si="937"/>
        <v/>
      </c>
      <c r="Y2007" s="153" t="str">
        <f t="shared" si="938"/>
        <v/>
      </c>
      <c r="Z2007" s="153" t="str">
        <f t="shared" si="939"/>
        <v/>
      </c>
      <c r="AA2007" s="152" t="str">
        <f t="shared" si="940"/>
        <v/>
      </c>
      <c r="AB2007" s="152" t="str">
        <f t="shared" si="941"/>
        <v/>
      </c>
      <c r="AC2007" s="154" t="str">
        <f t="shared" si="952"/>
        <v/>
      </c>
      <c r="AD2007" s="154" t="str">
        <f t="shared" si="953"/>
        <v/>
      </c>
      <c r="AE2007" s="3" t="str">
        <f t="shared" si="954"/>
        <v/>
      </c>
      <c r="AF2007" s="3" t="str">
        <f t="shared" si="955"/>
        <v/>
      </c>
      <c r="AG2007" s="3" t="str">
        <f t="shared" si="956"/>
        <v/>
      </c>
      <c r="AH2007" s="4" t="str">
        <f t="shared" si="957"/>
        <v/>
      </c>
      <c r="AI2007" s="75" t="str">
        <f t="shared" si="958"/>
        <v/>
      </c>
      <c r="AJ2007" s="75" t="str">
        <f t="shared" si="959"/>
        <v/>
      </c>
    </row>
    <row r="2008" spans="1:36" ht="14.25">
      <c r="A2008" s="41" t="str">
        <f t="shared" si="942"/>
        <v/>
      </c>
      <c r="B2008" s="150" t="str">
        <f>IF(ISNUMBER(A2008),INDEX('MetaTrader Import'!$H$13:$J$5893,TRUNC(((A2008-$A$39+1)-1)/3)+1,MOD((A2008-$A$39+1)-1,3)+1),"")</f>
        <v/>
      </c>
      <c r="C2008" s="43" t="str">
        <f t="shared" si="943"/>
        <v/>
      </c>
      <c r="D2008" s="43" t="str">
        <f t="shared" ca="1" si="933"/>
        <v/>
      </c>
      <c r="E2008" s="43" t="str">
        <f t="shared" si="944"/>
        <v/>
      </c>
      <c r="F2008" s="43" t="str">
        <f t="shared" si="945"/>
        <v/>
      </c>
      <c r="G2008" s="43" t="str">
        <f>IF(A2008&lt;&gt;"",IF(A2008&lt;Data!$G$11*0.25,$C$13/$G$32,IF(A2008&gt;Data!$G$11*0.25,$C$13,$C$13*10)),"")</f>
        <v/>
      </c>
      <c r="H2008" s="43" t="str">
        <f>IF(A2008&lt;&gt;"",IF(Data!$G$9="constant",$C$13,IF(Data!$G$9="squeeze",G2008,F2008)),"")</f>
        <v/>
      </c>
      <c r="I2008" s="38" t="str">
        <f ca="1">IF(ISNUMBER(A2008),NORMINV(RAND(),0,IF(AND(Data!$G$9="squeeze",A2008&lt;Data!$G$11*0.25),$H$32,1)*$C$30*$C$13)*($C$14*$C$12),"")</f>
        <v/>
      </c>
      <c r="J2008" s="42" t="str">
        <f ca="1">IFERROR(IF(Data!$C$6="Real",B2008,I2008+J2007+($C$14*$C$12)*(NORMINV(RAND(),$C$15,CHOOSE($G$13,$C$13,F2008,G2008)))),"")</f>
        <v/>
      </c>
      <c r="K2008" s="88" t="str">
        <f>IF(ISNUMBER(A2008), IF($G$16="fixed",$G$17,MIN(H2008*Data!$C$7*$C$16*0.5,$C$17*Data!$C$7))*$C$12,"")</f>
        <v/>
      </c>
      <c r="L2008" s="42" t="str">
        <f t="shared" ca="1" si="960"/>
        <v/>
      </c>
      <c r="M2008" s="44" t="str">
        <f t="shared" ca="1" si="961"/>
        <v/>
      </c>
      <c r="N2008" s="44" t="str">
        <f t="shared" ca="1" si="962"/>
        <v/>
      </c>
      <c r="O2008" s="108" t="str">
        <f t="shared" si="946"/>
        <v/>
      </c>
      <c r="P2008" s="102" t="str">
        <f t="shared" si="947"/>
        <v/>
      </c>
      <c r="Q2008" s="102" t="str">
        <f t="shared" si="948"/>
        <v/>
      </c>
      <c r="R2008" s="120" t="str">
        <f t="shared" si="949"/>
        <v/>
      </c>
      <c r="S2008" s="54" t="str">
        <f t="shared" si="950"/>
        <v/>
      </c>
      <c r="T2008" s="5" t="str">
        <f t="shared" si="951"/>
        <v/>
      </c>
      <c r="U2008" s="152" t="str">
        <f t="shared" si="934"/>
        <v/>
      </c>
      <c r="V2008" s="152" t="str">
        <f t="shared" si="935"/>
        <v/>
      </c>
      <c r="W2008" s="153" t="str">
        <f t="shared" si="936"/>
        <v/>
      </c>
      <c r="X2008" s="153" t="str">
        <f t="shared" si="937"/>
        <v/>
      </c>
      <c r="Y2008" s="153" t="str">
        <f t="shared" si="938"/>
        <v/>
      </c>
      <c r="Z2008" s="153" t="str">
        <f t="shared" si="939"/>
        <v/>
      </c>
      <c r="AA2008" s="152" t="str">
        <f t="shared" si="940"/>
        <v/>
      </c>
      <c r="AB2008" s="152" t="str">
        <f t="shared" si="941"/>
        <v/>
      </c>
      <c r="AC2008" s="154" t="str">
        <f t="shared" si="952"/>
        <v/>
      </c>
      <c r="AD2008" s="154" t="str">
        <f t="shared" si="953"/>
        <v/>
      </c>
      <c r="AE2008" s="3" t="str">
        <f t="shared" si="954"/>
        <v/>
      </c>
      <c r="AF2008" s="3" t="str">
        <f t="shared" si="955"/>
        <v/>
      </c>
      <c r="AG2008" s="3" t="str">
        <f t="shared" si="956"/>
        <v/>
      </c>
      <c r="AH2008" s="4" t="str">
        <f t="shared" si="957"/>
        <v/>
      </c>
      <c r="AI2008" s="75" t="str">
        <f t="shared" si="958"/>
        <v/>
      </c>
      <c r="AJ2008" s="75" t="str">
        <f t="shared" si="959"/>
        <v/>
      </c>
    </row>
    <row r="2009" spans="1:36" ht="14.25">
      <c r="A2009" s="41" t="str">
        <f t="shared" si="942"/>
        <v/>
      </c>
      <c r="B2009" s="150" t="str">
        <f>IF(ISNUMBER(A2009),INDEX('MetaTrader Import'!$H$13:$J$5893,TRUNC(((A2009-$A$39+1)-1)/3)+1,MOD((A2009-$A$39+1)-1,3)+1),"")</f>
        <v/>
      </c>
      <c r="C2009" s="43" t="str">
        <f t="shared" si="943"/>
        <v/>
      </c>
      <c r="D2009" s="43" t="str">
        <f t="shared" ca="1" si="933"/>
        <v/>
      </c>
      <c r="E2009" s="43" t="str">
        <f t="shared" si="944"/>
        <v/>
      </c>
      <c r="F2009" s="43" t="str">
        <f t="shared" si="945"/>
        <v/>
      </c>
      <c r="G2009" s="43" t="str">
        <f>IF(A2009&lt;&gt;"",IF(A2009&lt;Data!$G$11*0.25,$C$13/$G$32,IF(A2009&gt;Data!$G$11*0.25,$C$13,$C$13*10)),"")</f>
        <v/>
      </c>
      <c r="H2009" s="43" t="str">
        <f>IF(A2009&lt;&gt;"",IF(Data!$G$9="constant",$C$13,IF(Data!$G$9="squeeze",G2009,F2009)),"")</f>
        <v/>
      </c>
      <c r="I2009" s="38" t="str">
        <f ca="1">IF(ISNUMBER(A2009),NORMINV(RAND(),0,IF(AND(Data!$G$9="squeeze",A2009&lt;Data!$G$11*0.25),$H$32,1)*$C$30*$C$13)*($C$14*$C$12),"")</f>
        <v/>
      </c>
      <c r="J2009" s="42" t="str">
        <f ca="1">IFERROR(IF(Data!$C$6="Real",B2009,I2009+J2008+($C$14*$C$12)*(NORMINV(RAND(),$C$15,CHOOSE($G$13,$C$13,F2009,G2009)))),"")</f>
        <v/>
      </c>
      <c r="K2009" s="88" t="str">
        <f>IF(ISNUMBER(A2009), IF($G$16="fixed",$G$17,MIN(H2009*Data!$C$7*$C$16*0.5,$C$17*Data!$C$7))*$C$12,"")</f>
        <v/>
      </c>
      <c r="L2009" s="42" t="str">
        <f t="shared" ca="1" si="960"/>
        <v/>
      </c>
      <c r="M2009" s="44" t="str">
        <f t="shared" ca="1" si="961"/>
        <v/>
      </c>
      <c r="N2009" s="44" t="str">
        <f t="shared" ca="1" si="962"/>
        <v/>
      </c>
      <c r="O2009" s="108" t="str">
        <f t="shared" si="946"/>
        <v/>
      </c>
      <c r="P2009" s="102" t="str">
        <f t="shared" si="947"/>
        <v/>
      </c>
      <c r="Q2009" s="102" t="str">
        <f t="shared" si="948"/>
        <v/>
      </c>
      <c r="R2009" s="120" t="str">
        <f t="shared" si="949"/>
        <v/>
      </c>
      <c r="S2009" s="54" t="str">
        <f t="shared" si="950"/>
        <v/>
      </c>
      <c r="T2009" s="5" t="str">
        <f t="shared" si="951"/>
        <v/>
      </c>
      <c r="U2009" s="152" t="str">
        <f t="shared" si="934"/>
        <v/>
      </c>
      <c r="V2009" s="152" t="str">
        <f t="shared" si="935"/>
        <v/>
      </c>
      <c r="W2009" s="153" t="str">
        <f t="shared" si="936"/>
        <v/>
      </c>
      <c r="X2009" s="153" t="str">
        <f t="shared" si="937"/>
        <v/>
      </c>
      <c r="Y2009" s="153" t="str">
        <f t="shared" si="938"/>
        <v/>
      </c>
      <c r="Z2009" s="153" t="str">
        <f t="shared" si="939"/>
        <v/>
      </c>
      <c r="AA2009" s="152" t="str">
        <f t="shared" si="940"/>
        <v/>
      </c>
      <c r="AB2009" s="152" t="str">
        <f t="shared" si="941"/>
        <v/>
      </c>
      <c r="AC2009" s="154" t="str">
        <f t="shared" si="952"/>
        <v/>
      </c>
      <c r="AD2009" s="154" t="str">
        <f t="shared" si="953"/>
        <v/>
      </c>
      <c r="AE2009" s="3" t="str">
        <f t="shared" si="954"/>
        <v/>
      </c>
      <c r="AF2009" s="3" t="str">
        <f t="shared" si="955"/>
        <v/>
      </c>
      <c r="AG2009" s="3" t="str">
        <f t="shared" si="956"/>
        <v/>
      </c>
      <c r="AH2009" s="4" t="str">
        <f t="shared" si="957"/>
        <v/>
      </c>
      <c r="AI2009" s="75" t="str">
        <f t="shared" si="958"/>
        <v/>
      </c>
      <c r="AJ2009" s="75" t="str">
        <f t="shared" si="959"/>
        <v/>
      </c>
    </row>
    <row r="2010" spans="1:36" ht="14.25">
      <c r="A2010" s="41" t="str">
        <f t="shared" si="942"/>
        <v/>
      </c>
      <c r="B2010" s="150" t="str">
        <f>IF(ISNUMBER(A2010),INDEX('MetaTrader Import'!$H$13:$J$5893,TRUNC(((A2010-$A$39+1)-1)/3)+1,MOD((A2010-$A$39+1)-1,3)+1),"")</f>
        <v/>
      </c>
      <c r="C2010" s="43" t="str">
        <f t="shared" si="943"/>
        <v/>
      </c>
      <c r="D2010" s="43" t="str">
        <f t="shared" ca="1" si="933"/>
        <v/>
      </c>
      <c r="E2010" s="43" t="str">
        <f t="shared" si="944"/>
        <v/>
      </c>
      <c r="F2010" s="43" t="str">
        <f t="shared" si="945"/>
        <v/>
      </c>
      <c r="G2010" s="43" t="str">
        <f>IF(A2010&lt;&gt;"",IF(A2010&lt;Data!$G$11*0.25,$C$13/$G$32,IF(A2010&gt;Data!$G$11*0.25,$C$13,$C$13*10)),"")</f>
        <v/>
      </c>
      <c r="H2010" s="43" t="str">
        <f>IF(A2010&lt;&gt;"",IF(Data!$G$9="constant",$C$13,IF(Data!$G$9="squeeze",G2010,F2010)),"")</f>
        <v/>
      </c>
      <c r="I2010" s="38" t="str">
        <f ca="1">IF(ISNUMBER(A2010),NORMINV(RAND(),0,IF(AND(Data!$G$9="squeeze",A2010&lt;Data!$G$11*0.25),$H$32,1)*$C$30*$C$13)*($C$14*$C$12),"")</f>
        <v/>
      </c>
      <c r="J2010" s="42" t="str">
        <f ca="1">IFERROR(IF(Data!$C$6="Real",B2010,I2010+J2009+($C$14*$C$12)*(NORMINV(RAND(),$C$15,CHOOSE($G$13,$C$13,F2010,G2010)))),"")</f>
        <v/>
      </c>
      <c r="K2010" s="88" t="str">
        <f>IF(ISNUMBER(A2010), IF($G$16="fixed",$G$17,MIN(H2010*Data!$C$7*$C$16*0.5,$C$17*Data!$C$7))*$C$12,"")</f>
        <v/>
      </c>
      <c r="L2010" s="42" t="str">
        <f t="shared" ca="1" si="960"/>
        <v/>
      </c>
      <c r="M2010" s="44" t="str">
        <f t="shared" ca="1" si="961"/>
        <v/>
      </c>
      <c r="N2010" s="44" t="str">
        <f t="shared" ca="1" si="962"/>
        <v/>
      </c>
      <c r="O2010" s="108" t="str">
        <f t="shared" si="946"/>
        <v/>
      </c>
      <c r="P2010" s="102" t="str">
        <f t="shared" si="947"/>
        <v/>
      </c>
      <c r="Q2010" s="102" t="str">
        <f t="shared" si="948"/>
        <v/>
      </c>
      <c r="R2010" s="120" t="str">
        <f t="shared" si="949"/>
        <v/>
      </c>
      <c r="S2010" s="54" t="str">
        <f t="shared" si="950"/>
        <v/>
      </c>
      <c r="T2010" s="5" t="str">
        <f t="shared" si="951"/>
        <v/>
      </c>
      <c r="U2010" s="152" t="str">
        <f t="shared" si="934"/>
        <v/>
      </c>
      <c r="V2010" s="152" t="str">
        <f t="shared" si="935"/>
        <v/>
      </c>
      <c r="W2010" s="153" t="str">
        <f t="shared" si="936"/>
        <v/>
      </c>
      <c r="X2010" s="153" t="str">
        <f t="shared" si="937"/>
        <v/>
      </c>
      <c r="Y2010" s="153" t="str">
        <f t="shared" si="938"/>
        <v/>
      </c>
      <c r="Z2010" s="153" t="str">
        <f t="shared" si="939"/>
        <v/>
      </c>
      <c r="AA2010" s="152" t="str">
        <f t="shared" si="940"/>
        <v/>
      </c>
      <c r="AB2010" s="152" t="str">
        <f t="shared" si="941"/>
        <v/>
      </c>
      <c r="AC2010" s="154" t="str">
        <f t="shared" si="952"/>
        <v/>
      </c>
      <c r="AD2010" s="154" t="str">
        <f t="shared" si="953"/>
        <v/>
      </c>
      <c r="AE2010" s="3" t="str">
        <f t="shared" si="954"/>
        <v/>
      </c>
      <c r="AF2010" s="3" t="str">
        <f t="shared" si="955"/>
        <v/>
      </c>
      <c r="AG2010" s="3" t="str">
        <f t="shared" si="956"/>
        <v/>
      </c>
      <c r="AH2010" s="4" t="str">
        <f t="shared" si="957"/>
        <v/>
      </c>
      <c r="AI2010" s="75" t="str">
        <f t="shared" si="958"/>
        <v/>
      </c>
      <c r="AJ2010" s="75" t="str">
        <f t="shared" si="959"/>
        <v/>
      </c>
    </row>
    <row r="2011" spans="1:36" ht="14.25">
      <c r="A2011" s="41" t="str">
        <f t="shared" si="942"/>
        <v/>
      </c>
      <c r="B2011" s="150" t="str">
        <f>IF(ISNUMBER(A2011),INDEX('MetaTrader Import'!$H$13:$J$5893,TRUNC(((A2011-$A$39+1)-1)/3)+1,MOD((A2011-$A$39+1)-1,3)+1),"")</f>
        <v/>
      </c>
      <c r="C2011" s="43" t="str">
        <f t="shared" si="943"/>
        <v/>
      </c>
      <c r="D2011" s="43" t="str">
        <f t="shared" ca="1" si="933"/>
        <v/>
      </c>
      <c r="E2011" s="43" t="str">
        <f t="shared" si="944"/>
        <v/>
      </c>
      <c r="F2011" s="43" t="str">
        <f t="shared" si="945"/>
        <v/>
      </c>
      <c r="G2011" s="43" t="str">
        <f>IF(A2011&lt;&gt;"",IF(A2011&lt;Data!$G$11*0.25,$C$13/$G$32,IF(A2011&gt;Data!$G$11*0.25,$C$13,$C$13*10)),"")</f>
        <v/>
      </c>
      <c r="H2011" s="43" t="str">
        <f>IF(A2011&lt;&gt;"",IF(Data!$G$9="constant",$C$13,IF(Data!$G$9="squeeze",G2011,F2011)),"")</f>
        <v/>
      </c>
      <c r="I2011" s="38" t="str">
        <f ca="1">IF(ISNUMBER(A2011),NORMINV(RAND(),0,IF(AND(Data!$G$9="squeeze",A2011&lt;Data!$G$11*0.25),$H$32,1)*$C$30*$C$13)*($C$14*$C$12),"")</f>
        <v/>
      </c>
      <c r="J2011" s="42" t="str">
        <f ca="1">IFERROR(IF(Data!$C$6="Real",B2011,I2011+J2010+($C$14*$C$12)*(NORMINV(RAND(),$C$15,CHOOSE($G$13,$C$13,F2011,G2011)))),"")</f>
        <v/>
      </c>
      <c r="K2011" s="88" t="str">
        <f>IF(ISNUMBER(A2011), IF($G$16="fixed",$G$17,MIN(H2011*Data!$C$7*$C$16*0.5,$C$17*Data!$C$7))*$C$12,"")</f>
        <v/>
      </c>
      <c r="L2011" s="42" t="str">
        <f t="shared" ca="1" si="960"/>
        <v/>
      </c>
      <c r="M2011" s="44" t="str">
        <f t="shared" ca="1" si="961"/>
        <v/>
      </c>
      <c r="N2011" s="44" t="str">
        <f t="shared" ca="1" si="962"/>
        <v/>
      </c>
      <c r="O2011" s="108" t="str">
        <f t="shared" si="946"/>
        <v/>
      </c>
      <c r="P2011" s="102" t="str">
        <f t="shared" si="947"/>
        <v/>
      </c>
      <c r="Q2011" s="102" t="str">
        <f t="shared" si="948"/>
        <v/>
      </c>
      <c r="R2011" s="120" t="str">
        <f t="shared" si="949"/>
        <v/>
      </c>
      <c r="S2011" s="54" t="str">
        <f t="shared" si="950"/>
        <v/>
      </c>
      <c r="T2011" s="5" t="str">
        <f t="shared" si="951"/>
        <v/>
      </c>
      <c r="U2011" s="152" t="str">
        <f t="shared" si="934"/>
        <v/>
      </c>
      <c r="V2011" s="152" t="str">
        <f t="shared" si="935"/>
        <v/>
      </c>
      <c r="W2011" s="153" t="str">
        <f t="shared" si="936"/>
        <v/>
      </c>
      <c r="X2011" s="153" t="str">
        <f t="shared" si="937"/>
        <v/>
      </c>
      <c r="Y2011" s="153" t="str">
        <f t="shared" si="938"/>
        <v/>
      </c>
      <c r="Z2011" s="153" t="str">
        <f t="shared" si="939"/>
        <v/>
      </c>
      <c r="AA2011" s="152" t="str">
        <f t="shared" si="940"/>
        <v/>
      </c>
      <c r="AB2011" s="152" t="str">
        <f t="shared" si="941"/>
        <v/>
      </c>
      <c r="AC2011" s="154" t="str">
        <f t="shared" si="952"/>
        <v/>
      </c>
      <c r="AD2011" s="154" t="str">
        <f t="shared" si="953"/>
        <v/>
      </c>
      <c r="AE2011" s="3" t="str">
        <f t="shared" si="954"/>
        <v/>
      </c>
      <c r="AF2011" s="3" t="str">
        <f t="shared" si="955"/>
        <v/>
      </c>
      <c r="AG2011" s="3" t="str">
        <f t="shared" si="956"/>
        <v/>
      </c>
      <c r="AH2011" s="4" t="str">
        <f t="shared" si="957"/>
        <v/>
      </c>
      <c r="AI2011" s="75" t="str">
        <f t="shared" si="958"/>
        <v/>
      </c>
      <c r="AJ2011" s="75" t="str">
        <f t="shared" si="959"/>
        <v/>
      </c>
    </row>
    <row r="2012" spans="1:36" ht="14.25">
      <c r="A2012" s="41" t="str">
        <f t="shared" si="942"/>
        <v/>
      </c>
      <c r="B2012" s="150" t="str">
        <f>IF(ISNUMBER(A2012),INDEX('MetaTrader Import'!$H$13:$J$5893,TRUNC(((A2012-$A$39+1)-1)/3)+1,MOD((A2012-$A$39+1)-1,3)+1),"")</f>
        <v/>
      </c>
      <c r="C2012" s="43" t="str">
        <f t="shared" si="943"/>
        <v/>
      </c>
      <c r="D2012" s="43" t="str">
        <f t="shared" ca="1" si="933"/>
        <v/>
      </c>
      <c r="E2012" s="43" t="str">
        <f t="shared" si="944"/>
        <v/>
      </c>
      <c r="F2012" s="43" t="str">
        <f t="shared" si="945"/>
        <v/>
      </c>
      <c r="G2012" s="43" t="str">
        <f>IF(A2012&lt;&gt;"",IF(A2012&lt;Data!$G$11*0.25,$C$13/$G$32,IF(A2012&gt;Data!$G$11*0.25,$C$13,$C$13*10)),"")</f>
        <v/>
      </c>
      <c r="H2012" s="43" t="str">
        <f>IF(A2012&lt;&gt;"",IF(Data!$G$9="constant",$C$13,IF(Data!$G$9="squeeze",G2012,F2012)),"")</f>
        <v/>
      </c>
      <c r="I2012" s="38" t="str">
        <f ca="1">IF(ISNUMBER(A2012),NORMINV(RAND(),0,IF(AND(Data!$G$9="squeeze",A2012&lt;Data!$G$11*0.25),$H$32,1)*$C$30*$C$13)*($C$14*$C$12),"")</f>
        <v/>
      </c>
      <c r="J2012" s="42" t="str">
        <f ca="1">IFERROR(IF(Data!$C$6="Real",B2012,I2012+J2011+($C$14*$C$12)*(NORMINV(RAND(),$C$15,CHOOSE($G$13,$C$13,F2012,G2012)))),"")</f>
        <v/>
      </c>
      <c r="K2012" s="88" t="str">
        <f>IF(ISNUMBER(A2012), IF($G$16="fixed",$G$17,MIN(H2012*Data!$C$7*$C$16*0.5,$C$17*Data!$C$7))*$C$12,"")</f>
        <v/>
      </c>
      <c r="L2012" s="42" t="str">
        <f t="shared" ca="1" si="960"/>
        <v/>
      </c>
      <c r="M2012" s="44" t="str">
        <f t="shared" ca="1" si="961"/>
        <v/>
      </c>
      <c r="N2012" s="44" t="str">
        <f t="shared" ca="1" si="962"/>
        <v/>
      </c>
      <c r="O2012" s="108" t="str">
        <f t="shared" si="946"/>
        <v/>
      </c>
      <c r="P2012" s="102" t="str">
        <f t="shared" si="947"/>
        <v/>
      </c>
      <c r="Q2012" s="102" t="str">
        <f t="shared" si="948"/>
        <v/>
      </c>
      <c r="R2012" s="120" t="str">
        <f t="shared" si="949"/>
        <v/>
      </c>
      <c r="S2012" s="54" t="str">
        <f t="shared" si="950"/>
        <v/>
      </c>
      <c r="T2012" s="5" t="str">
        <f t="shared" si="951"/>
        <v/>
      </c>
      <c r="U2012" s="152" t="str">
        <f t="shared" si="934"/>
        <v/>
      </c>
      <c r="V2012" s="152" t="str">
        <f t="shared" si="935"/>
        <v/>
      </c>
      <c r="W2012" s="153" t="str">
        <f t="shared" si="936"/>
        <v/>
      </c>
      <c r="X2012" s="153" t="str">
        <f t="shared" si="937"/>
        <v/>
      </c>
      <c r="Y2012" s="153" t="str">
        <f t="shared" si="938"/>
        <v/>
      </c>
      <c r="Z2012" s="153" t="str">
        <f t="shared" si="939"/>
        <v/>
      </c>
      <c r="AA2012" s="152" t="str">
        <f t="shared" si="940"/>
        <v/>
      </c>
      <c r="AB2012" s="152" t="str">
        <f t="shared" si="941"/>
        <v/>
      </c>
      <c r="AC2012" s="154" t="str">
        <f t="shared" si="952"/>
        <v/>
      </c>
      <c r="AD2012" s="154" t="str">
        <f t="shared" si="953"/>
        <v/>
      </c>
      <c r="AE2012" s="3" t="str">
        <f t="shared" si="954"/>
        <v/>
      </c>
      <c r="AF2012" s="3" t="str">
        <f t="shared" si="955"/>
        <v/>
      </c>
      <c r="AG2012" s="3" t="str">
        <f t="shared" si="956"/>
        <v/>
      </c>
      <c r="AH2012" s="4" t="str">
        <f t="shared" si="957"/>
        <v/>
      </c>
      <c r="AI2012" s="75" t="str">
        <f t="shared" si="958"/>
        <v/>
      </c>
      <c r="AJ2012" s="75" t="str">
        <f t="shared" si="959"/>
        <v/>
      </c>
    </row>
    <row r="2013" spans="1:36" ht="14.25">
      <c r="A2013" s="41" t="str">
        <f t="shared" si="942"/>
        <v/>
      </c>
      <c r="B2013" s="150" t="str">
        <f>IF(ISNUMBER(A2013),INDEX('MetaTrader Import'!$H$13:$J$5893,TRUNC(((A2013-$A$39+1)-1)/3)+1,MOD((A2013-$A$39+1)-1,3)+1),"")</f>
        <v/>
      </c>
      <c r="C2013" s="43" t="str">
        <f t="shared" si="943"/>
        <v/>
      </c>
      <c r="D2013" s="43" t="str">
        <f t="shared" ca="1" si="933"/>
        <v/>
      </c>
      <c r="E2013" s="43" t="str">
        <f t="shared" si="944"/>
        <v/>
      </c>
      <c r="F2013" s="43" t="str">
        <f t="shared" si="945"/>
        <v/>
      </c>
      <c r="G2013" s="43" t="str">
        <f>IF(A2013&lt;&gt;"",IF(A2013&lt;Data!$G$11*0.25,$C$13/$G$32,IF(A2013&gt;Data!$G$11*0.25,$C$13,$C$13*10)),"")</f>
        <v/>
      </c>
      <c r="H2013" s="43" t="str">
        <f>IF(A2013&lt;&gt;"",IF(Data!$G$9="constant",$C$13,IF(Data!$G$9="squeeze",G2013,F2013)),"")</f>
        <v/>
      </c>
      <c r="I2013" s="38" t="str">
        <f ca="1">IF(ISNUMBER(A2013),NORMINV(RAND(),0,IF(AND(Data!$G$9="squeeze",A2013&lt;Data!$G$11*0.25),$H$32,1)*$C$30*$C$13)*($C$14*$C$12),"")</f>
        <v/>
      </c>
      <c r="J2013" s="42" t="str">
        <f ca="1">IFERROR(IF(Data!$C$6="Real",B2013,I2013+J2012+($C$14*$C$12)*(NORMINV(RAND(),$C$15,CHOOSE($G$13,$C$13,F2013,G2013)))),"")</f>
        <v/>
      </c>
      <c r="K2013" s="88" t="str">
        <f>IF(ISNUMBER(A2013), IF($G$16="fixed",$G$17,MIN(H2013*Data!$C$7*$C$16*0.5,$C$17*Data!$C$7))*$C$12,"")</f>
        <v/>
      </c>
      <c r="L2013" s="42" t="str">
        <f t="shared" ca="1" si="960"/>
        <v/>
      </c>
      <c r="M2013" s="44" t="str">
        <f t="shared" ca="1" si="961"/>
        <v/>
      </c>
      <c r="N2013" s="44" t="str">
        <f t="shared" ca="1" si="962"/>
        <v/>
      </c>
      <c r="O2013" s="108" t="str">
        <f t="shared" si="946"/>
        <v/>
      </c>
      <c r="P2013" s="102" t="str">
        <f t="shared" si="947"/>
        <v/>
      </c>
      <c r="Q2013" s="102" t="str">
        <f t="shared" si="948"/>
        <v/>
      </c>
      <c r="R2013" s="120" t="str">
        <f t="shared" si="949"/>
        <v/>
      </c>
      <c r="S2013" s="54" t="str">
        <f t="shared" si="950"/>
        <v/>
      </c>
      <c r="T2013" s="5" t="str">
        <f t="shared" si="951"/>
        <v/>
      </c>
      <c r="U2013" s="152" t="str">
        <f t="shared" si="934"/>
        <v/>
      </c>
      <c r="V2013" s="152" t="str">
        <f t="shared" si="935"/>
        <v/>
      </c>
      <c r="W2013" s="153" t="str">
        <f t="shared" si="936"/>
        <v/>
      </c>
      <c r="X2013" s="153" t="str">
        <f t="shared" si="937"/>
        <v/>
      </c>
      <c r="Y2013" s="153" t="str">
        <f t="shared" si="938"/>
        <v/>
      </c>
      <c r="Z2013" s="153" t="str">
        <f t="shared" si="939"/>
        <v/>
      </c>
      <c r="AA2013" s="152" t="str">
        <f t="shared" si="940"/>
        <v/>
      </c>
      <c r="AB2013" s="152" t="str">
        <f t="shared" si="941"/>
        <v/>
      </c>
      <c r="AC2013" s="154" t="str">
        <f t="shared" si="952"/>
        <v/>
      </c>
      <c r="AD2013" s="154" t="str">
        <f t="shared" si="953"/>
        <v/>
      </c>
      <c r="AE2013" s="3" t="str">
        <f t="shared" si="954"/>
        <v/>
      </c>
      <c r="AF2013" s="3" t="str">
        <f t="shared" si="955"/>
        <v/>
      </c>
      <c r="AG2013" s="3" t="str">
        <f t="shared" si="956"/>
        <v/>
      </c>
      <c r="AH2013" s="4" t="str">
        <f t="shared" si="957"/>
        <v/>
      </c>
      <c r="AI2013" s="75" t="str">
        <f t="shared" si="958"/>
        <v/>
      </c>
      <c r="AJ2013" s="75" t="str">
        <f t="shared" si="959"/>
        <v/>
      </c>
    </row>
    <row r="2014" spans="1:36" ht="14.25">
      <c r="A2014" s="41" t="str">
        <f t="shared" si="942"/>
        <v/>
      </c>
      <c r="B2014" s="150" t="str">
        <f>IF(ISNUMBER(A2014),INDEX('MetaTrader Import'!$H$13:$J$5893,TRUNC(((A2014-$A$39+1)-1)/3)+1,MOD((A2014-$A$39+1)-1,3)+1),"")</f>
        <v/>
      </c>
      <c r="C2014" s="43" t="str">
        <f t="shared" si="943"/>
        <v/>
      </c>
      <c r="D2014" s="43" t="str">
        <f t="shared" ca="1" si="933"/>
        <v/>
      </c>
      <c r="E2014" s="43" t="str">
        <f t="shared" si="944"/>
        <v/>
      </c>
      <c r="F2014" s="43" t="str">
        <f t="shared" si="945"/>
        <v/>
      </c>
      <c r="G2014" s="43" t="str">
        <f>IF(A2014&lt;&gt;"",IF(A2014&lt;Data!$G$11*0.25,$C$13/$G$32,IF(A2014&gt;Data!$G$11*0.25,$C$13,$C$13*10)),"")</f>
        <v/>
      </c>
      <c r="H2014" s="43" t="str">
        <f>IF(A2014&lt;&gt;"",IF(Data!$G$9="constant",$C$13,IF(Data!$G$9="squeeze",G2014,F2014)),"")</f>
        <v/>
      </c>
      <c r="I2014" s="38" t="str">
        <f ca="1">IF(ISNUMBER(A2014),NORMINV(RAND(),0,IF(AND(Data!$G$9="squeeze",A2014&lt;Data!$G$11*0.25),$H$32,1)*$C$30*$C$13)*($C$14*$C$12),"")</f>
        <v/>
      </c>
      <c r="J2014" s="42" t="str">
        <f ca="1">IFERROR(IF(Data!$C$6="Real",B2014,I2014+J2013+($C$14*$C$12)*(NORMINV(RAND(),$C$15,CHOOSE($G$13,$C$13,F2014,G2014)))),"")</f>
        <v/>
      </c>
      <c r="K2014" s="88" t="str">
        <f>IF(ISNUMBER(A2014), IF($G$16="fixed",$G$17,MIN(H2014*Data!$C$7*$C$16*0.5,$C$17*Data!$C$7))*$C$12,"")</f>
        <v/>
      </c>
      <c r="L2014" s="42" t="str">
        <f t="shared" ca="1" si="960"/>
        <v/>
      </c>
      <c r="M2014" s="44" t="str">
        <f t="shared" ca="1" si="961"/>
        <v/>
      </c>
      <c r="N2014" s="44" t="str">
        <f t="shared" ca="1" si="962"/>
        <v/>
      </c>
      <c r="O2014" s="108" t="str">
        <f t="shared" si="946"/>
        <v/>
      </c>
      <c r="P2014" s="102" t="str">
        <f t="shared" si="947"/>
        <v/>
      </c>
      <c r="Q2014" s="102" t="str">
        <f t="shared" si="948"/>
        <v/>
      </c>
      <c r="R2014" s="120" t="str">
        <f t="shared" si="949"/>
        <v/>
      </c>
      <c r="S2014" s="54" t="str">
        <f t="shared" si="950"/>
        <v/>
      </c>
      <c r="T2014" s="5" t="str">
        <f t="shared" si="951"/>
        <v/>
      </c>
      <c r="U2014" s="152" t="str">
        <f t="shared" si="934"/>
        <v/>
      </c>
      <c r="V2014" s="152" t="str">
        <f t="shared" si="935"/>
        <v/>
      </c>
      <c r="W2014" s="153" t="str">
        <f t="shared" si="936"/>
        <v/>
      </c>
      <c r="X2014" s="153" t="str">
        <f t="shared" si="937"/>
        <v/>
      </c>
      <c r="Y2014" s="153" t="str">
        <f t="shared" si="938"/>
        <v/>
      </c>
      <c r="Z2014" s="153" t="str">
        <f t="shared" si="939"/>
        <v/>
      </c>
      <c r="AA2014" s="152" t="str">
        <f t="shared" si="940"/>
        <v/>
      </c>
      <c r="AB2014" s="152" t="str">
        <f t="shared" si="941"/>
        <v/>
      </c>
      <c r="AC2014" s="154" t="str">
        <f t="shared" si="952"/>
        <v/>
      </c>
      <c r="AD2014" s="154" t="str">
        <f t="shared" si="953"/>
        <v/>
      </c>
      <c r="AE2014" s="3" t="str">
        <f t="shared" si="954"/>
        <v/>
      </c>
      <c r="AF2014" s="3" t="str">
        <f t="shared" si="955"/>
        <v/>
      </c>
      <c r="AG2014" s="3" t="str">
        <f t="shared" si="956"/>
        <v/>
      </c>
      <c r="AH2014" s="4" t="str">
        <f t="shared" si="957"/>
        <v/>
      </c>
      <c r="AI2014" s="75" t="str">
        <f t="shared" si="958"/>
        <v/>
      </c>
      <c r="AJ2014" s="75" t="str">
        <f t="shared" si="959"/>
        <v/>
      </c>
    </row>
    <row r="2015" spans="1:36" ht="14.25">
      <c r="A2015" s="41" t="str">
        <f t="shared" si="942"/>
        <v/>
      </c>
      <c r="B2015" s="150" t="str">
        <f>IF(ISNUMBER(A2015),INDEX('MetaTrader Import'!$H$13:$J$5893,TRUNC(((A2015-$A$39+1)-1)/3)+1,MOD((A2015-$A$39+1)-1,3)+1),"")</f>
        <v/>
      </c>
      <c r="C2015" s="43" t="str">
        <f t="shared" si="943"/>
        <v/>
      </c>
      <c r="D2015" s="43" t="str">
        <f t="shared" ca="1" si="933"/>
        <v/>
      </c>
      <c r="E2015" s="43" t="str">
        <f t="shared" si="944"/>
        <v/>
      </c>
      <c r="F2015" s="43" t="str">
        <f t="shared" si="945"/>
        <v/>
      </c>
      <c r="G2015" s="43" t="str">
        <f>IF(A2015&lt;&gt;"",IF(A2015&lt;Data!$G$11*0.25,$C$13/$G$32,IF(A2015&gt;Data!$G$11*0.25,$C$13,$C$13*10)),"")</f>
        <v/>
      </c>
      <c r="H2015" s="43" t="str">
        <f>IF(A2015&lt;&gt;"",IF(Data!$G$9="constant",$C$13,IF(Data!$G$9="squeeze",G2015,F2015)),"")</f>
        <v/>
      </c>
      <c r="I2015" s="38" t="str">
        <f ca="1">IF(ISNUMBER(A2015),NORMINV(RAND(),0,IF(AND(Data!$G$9="squeeze",A2015&lt;Data!$G$11*0.25),$H$32,1)*$C$30*$C$13)*($C$14*$C$12),"")</f>
        <v/>
      </c>
      <c r="J2015" s="42" t="str">
        <f ca="1">IFERROR(IF(Data!$C$6="Real",B2015,I2015+J2014+($C$14*$C$12)*(NORMINV(RAND(),$C$15,CHOOSE($G$13,$C$13,F2015,G2015)))),"")</f>
        <v/>
      </c>
      <c r="K2015" s="88" t="str">
        <f>IF(ISNUMBER(A2015), IF($G$16="fixed",$G$17,MIN(H2015*Data!$C$7*$C$16*0.5,$C$17*Data!$C$7))*$C$12,"")</f>
        <v/>
      </c>
      <c r="L2015" s="42" t="str">
        <f t="shared" ca="1" si="960"/>
        <v/>
      </c>
      <c r="M2015" s="44" t="str">
        <f t="shared" ca="1" si="961"/>
        <v/>
      </c>
      <c r="N2015" s="44" t="str">
        <f t="shared" ca="1" si="962"/>
        <v/>
      </c>
      <c r="O2015" s="108" t="str">
        <f t="shared" si="946"/>
        <v/>
      </c>
      <c r="P2015" s="102" t="str">
        <f t="shared" si="947"/>
        <v/>
      </c>
      <c r="Q2015" s="102" t="str">
        <f t="shared" si="948"/>
        <v/>
      </c>
      <c r="R2015" s="120" t="str">
        <f t="shared" si="949"/>
        <v/>
      </c>
      <c r="S2015" s="54" t="str">
        <f t="shared" si="950"/>
        <v/>
      </c>
      <c r="T2015" s="5" t="str">
        <f t="shared" si="951"/>
        <v/>
      </c>
      <c r="U2015" s="152" t="str">
        <f t="shared" si="934"/>
        <v/>
      </c>
      <c r="V2015" s="152" t="str">
        <f t="shared" si="935"/>
        <v/>
      </c>
      <c r="W2015" s="153" t="str">
        <f t="shared" si="936"/>
        <v/>
      </c>
      <c r="X2015" s="153" t="str">
        <f t="shared" si="937"/>
        <v/>
      </c>
      <c r="Y2015" s="153" t="str">
        <f t="shared" si="938"/>
        <v/>
      </c>
      <c r="Z2015" s="153" t="str">
        <f t="shared" si="939"/>
        <v/>
      </c>
      <c r="AA2015" s="152" t="str">
        <f t="shared" si="940"/>
        <v/>
      </c>
      <c r="AB2015" s="152" t="str">
        <f t="shared" si="941"/>
        <v/>
      </c>
      <c r="AC2015" s="154" t="str">
        <f t="shared" si="952"/>
        <v/>
      </c>
      <c r="AD2015" s="154" t="str">
        <f t="shared" si="953"/>
        <v/>
      </c>
      <c r="AE2015" s="3" t="str">
        <f t="shared" si="954"/>
        <v/>
      </c>
      <c r="AF2015" s="3" t="str">
        <f t="shared" si="955"/>
        <v/>
      </c>
      <c r="AG2015" s="3" t="str">
        <f t="shared" si="956"/>
        <v/>
      </c>
      <c r="AH2015" s="4" t="str">
        <f t="shared" si="957"/>
        <v/>
      </c>
      <c r="AI2015" s="75" t="str">
        <f t="shared" si="958"/>
        <v/>
      </c>
      <c r="AJ2015" s="75" t="str">
        <f t="shared" si="959"/>
        <v/>
      </c>
    </row>
    <row r="2016" spans="1:36" ht="14.25">
      <c r="A2016" s="41" t="str">
        <f t="shared" si="942"/>
        <v/>
      </c>
      <c r="B2016" s="150" t="str">
        <f>IF(ISNUMBER(A2016),INDEX('MetaTrader Import'!$H$13:$J$5893,TRUNC(((A2016-$A$39+1)-1)/3)+1,MOD((A2016-$A$39+1)-1,3)+1),"")</f>
        <v/>
      </c>
      <c r="C2016" s="43" t="str">
        <f t="shared" si="943"/>
        <v/>
      </c>
      <c r="D2016" s="43" t="str">
        <f t="shared" ca="1" si="933"/>
        <v/>
      </c>
      <c r="E2016" s="43" t="str">
        <f t="shared" si="944"/>
        <v/>
      </c>
      <c r="F2016" s="43" t="str">
        <f t="shared" si="945"/>
        <v/>
      </c>
      <c r="G2016" s="43" t="str">
        <f>IF(A2016&lt;&gt;"",IF(A2016&lt;Data!$G$11*0.25,$C$13/$G$32,IF(A2016&gt;Data!$G$11*0.25,$C$13,$C$13*10)),"")</f>
        <v/>
      </c>
      <c r="H2016" s="43" t="str">
        <f>IF(A2016&lt;&gt;"",IF(Data!$G$9="constant",$C$13,IF(Data!$G$9="squeeze",G2016,F2016)),"")</f>
        <v/>
      </c>
      <c r="I2016" s="38" t="str">
        <f ca="1">IF(ISNUMBER(A2016),NORMINV(RAND(),0,IF(AND(Data!$G$9="squeeze",A2016&lt;Data!$G$11*0.25),$H$32,1)*$C$30*$C$13)*($C$14*$C$12),"")</f>
        <v/>
      </c>
      <c r="J2016" s="42" t="str">
        <f ca="1">IFERROR(IF(Data!$C$6="Real",B2016,I2016+J2015+($C$14*$C$12)*(NORMINV(RAND(),$C$15,CHOOSE($G$13,$C$13,F2016,G2016)))),"")</f>
        <v/>
      </c>
      <c r="K2016" s="88" t="str">
        <f>IF(ISNUMBER(A2016), IF($G$16="fixed",$G$17,MIN(H2016*Data!$C$7*$C$16*0.5,$C$17*Data!$C$7))*$C$12,"")</f>
        <v/>
      </c>
      <c r="L2016" s="42" t="str">
        <f t="shared" ca="1" si="960"/>
        <v/>
      </c>
      <c r="M2016" s="44" t="str">
        <f t="shared" ca="1" si="961"/>
        <v/>
      </c>
      <c r="N2016" s="44" t="str">
        <f t="shared" ca="1" si="962"/>
        <v/>
      </c>
      <c r="O2016" s="108" t="str">
        <f t="shared" si="946"/>
        <v/>
      </c>
      <c r="P2016" s="102" t="str">
        <f t="shared" si="947"/>
        <v/>
      </c>
      <c r="Q2016" s="102" t="str">
        <f t="shared" si="948"/>
        <v/>
      </c>
      <c r="R2016" s="120" t="str">
        <f t="shared" si="949"/>
        <v/>
      </c>
      <c r="S2016" s="54" t="str">
        <f t="shared" si="950"/>
        <v/>
      </c>
      <c r="T2016" s="5" t="str">
        <f t="shared" si="951"/>
        <v/>
      </c>
      <c r="U2016" s="152" t="str">
        <f t="shared" si="934"/>
        <v/>
      </c>
      <c r="V2016" s="152" t="str">
        <f t="shared" si="935"/>
        <v/>
      </c>
      <c r="W2016" s="153" t="str">
        <f t="shared" si="936"/>
        <v/>
      </c>
      <c r="X2016" s="153" t="str">
        <f t="shared" si="937"/>
        <v/>
      </c>
      <c r="Y2016" s="153" t="str">
        <f t="shared" si="938"/>
        <v/>
      </c>
      <c r="Z2016" s="153" t="str">
        <f t="shared" si="939"/>
        <v/>
      </c>
      <c r="AA2016" s="152" t="str">
        <f t="shared" si="940"/>
        <v/>
      </c>
      <c r="AB2016" s="152" t="str">
        <f t="shared" si="941"/>
        <v/>
      </c>
      <c r="AC2016" s="154" t="str">
        <f t="shared" si="952"/>
        <v/>
      </c>
      <c r="AD2016" s="154" t="str">
        <f t="shared" si="953"/>
        <v/>
      </c>
      <c r="AE2016" s="3" t="str">
        <f t="shared" si="954"/>
        <v/>
      </c>
      <c r="AF2016" s="3" t="str">
        <f t="shared" si="955"/>
        <v/>
      </c>
      <c r="AG2016" s="3" t="str">
        <f t="shared" si="956"/>
        <v/>
      </c>
      <c r="AH2016" s="4" t="str">
        <f t="shared" si="957"/>
        <v/>
      </c>
      <c r="AI2016" s="75" t="str">
        <f t="shared" si="958"/>
        <v/>
      </c>
      <c r="AJ2016" s="75" t="str">
        <f t="shared" si="959"/>
        <v/>
      </c>
    </row>
    <row r="2017" spans="1:36" ht="14.25">
      <c r="A2017" s="41" t="str">
        <f t="shared" si="942"/>
        <v/>
      </c>
      <c r="B2017" s="150" t="str">
        <f>IF(ISNUMBER(A2017),INDEX('MetaTrader Import'!$H$13:$J$5893,TRUNC(((A2017-$A$39+1)-1)/3)+1,MOD((A2017-$A$39+1)-1,3)+1),"")</f>
        <v/>
      </c>
      <c r="C2017" s="43" t="str">
        <f t="shared" si="943"/>
        <v/>
      </c>
      <c r="D2017" s="43" t="str">
        <f t="shared" ca="1" si="933"/>
        <v/>
      </c>
      <c r="E2017" s="43" t="str">
        <f t="shared" si="944"/>
        <v/>
      </c>
      <c r="F2017" s="43" t="str">
        <f t="shared" si="945"/>
        <v/>
      </c>
      <c r="G2017" s="43" t="str">
        <f>IF(A2017&lt;&gt;"",IF(A2017&lt;Data!$G$11*0.25,$C$13/$G$32,IF(A2017&gt;Data!$G$11*0.25,$C$13,$C$13*10)),"")</f>
        <v/>
      </c>
      <c r="H2017" s="43" t="str">
        <f>IF(A2017&lt;&gt;"",IF(Data!$G$9="constant",$C$13,IF(Data!$G$9="squeeze",G2017,F2017)),"")</f>
        <v/>
      </c>
      <c r="I2017" s="38" t="str">
        <f ca="1">IF(ISNUMBER(A2017),NORMINV(RAND(),0,IF(AND(Data!$G$9="squeeze",A2017&lt;Data!$G$11*0.25),$H$32,1)*$C$30*$C$13)*($C$14*$C$12),"")</f>
        <v/>
      </c>
      <c r="J2017" s="42" t="str">
        <f ca="1">IFERROR(IF(Data!$C$6="Real",B2017,I2017+J2016+($C$14*$C$12)*(NORMINV(RAND(),$C$15,CHOOSE($G$13,$C$13,F2017,G2017)))),"")</f>
        <v/>
      </c>
      <c r="K2017" s="88" t="str">
        <f>IF(ISNUMBER(A2017), IF($G$16="fixed",$G$17,MIN(H2017*Data!$C$7*$C$16*0.5,$C$17*Data!$C$7))*$C$12,"")</f>
        <v/>
      </c>
      <c r="L2017" s="42" t="str">
        <f t="shared" ca="1" si="960"/>
        <v/>
      </c>
      <c r="M2017" s="44" t="str">
        <f t="shared" ca="1" si="961"/>
        <v/>
      </c>
      <c r="N2017" s="44" t="str">
        <f t="shared" ca="1" si="962"/>
        <v/>
      </c>
      <c r="O2017" s="108" t="str">
        <f t="shared" si="946"/>
        <v/>
      </c>
      <c r="P2017" s="102" t="str">
        <f t="shared" si="947"/>
        <v/>
      </c>
      <c r="Q2017" s="102" t="str">
        <f t="shared" si="948"/>
        <v/>
      </c>
      <c r="R2017" s="120" t="str">
        <f t="shared" si="949"/>
        <v/>
      </c>
      <c r="S2017" s="54" t="str">
        <f t="shared" si="950"/>
        <v/>
      </c>
      <c r="T2017" s="5" t="str">
        <f t="shared" si="951"/>
        <v/>
      </c>
      <c r="U2017" s="152" t="str">
        <f t="shared" si="934"/>
        <v/>
      </c>
      <c r="V2017" s="152" t="str">
        <f t="shared" si="935"/>
        <v/>
      </c>
      <c r="W2017" s="153" t="str">
        <f t="shared" si="936"/>
        <v/>
      </c>
      <c r="X2017" s="153" t="str">
        <f t="shared" si="937"/>
        <v/>
      </c>
      <c r="Y2017" s="153" t="str">
        <f t="shared" si="938"/>
        <v/>
      </c>
      <c r="Z2017" s="153" t="str">
        <f t="shared" si="939"/>
        <v/>
      </c>
      <c r="AA2017" s="152" t="str">
        <f t="shared" si="940"/>
        <v/>
      </c>
      <c r="AB2017" s="152" t="str">
        <f t="shared" si="941"/>
        <v/>
      </c>
      <c r="AC2017" s="154" t="str">
        <f t="shared" si="952"/>
        <v/>
      </c>
      <c r="AD2017" s="154" t="str">
        <f t="shared" si="953"/>
        <v/>
      </c>
      <c r="AE2017" s="3" t="str">
        <f t="shared" si="954"/>
        <v/>
      </c>
      <c r="AF2017" s="3" t="str">
        <f t="shared" si="955"/>
        <v/>
      </c>
      <c r="AG2017" s="3" t="str">
        <f t="shared" si="956"/>
        <v/>
      </c>
      <c r="AH2017" s="4" t="str">
        <f t="shared" si="957"/>
        <v/>
      </c>
      <c r="AI2017" s="75" t="str">
        <f t="shared" si="958"/>
        <v/>
      </c>
      <c r="AJ2017" s="75" t="str">
        <f t="shared" si="959"/>
        <v/>
      </c>
    </row>
    <row r="2018" spans="1:36" ht="14.25">
      <c r="A2018" s="41" t="str">
        <f t="shared" si="942"/>
        <v/>
      </c>
      <c r="B2018" s="150" t="str">
        <f>IF(ISNUMBER(A2018),INDEX('MetaTrader Import'!$H$13:$J$5893,TRUNC(((A2018-$A$39+1)-1)/3)+1,MOD((A2018-$A$39+1)-1,3)+1),"")</f>
        <v/>
      </c>
      <c r="C2018" s="43" t="str">
        <f t="shared" si="943"/>
        <v/>
      </c>
      <c r="D2018" s="43" t="str">
        <f t="shared" ca="1" si="933"/>
        <v/>
      </c>
      <c r="E2018" s="43" t="str">
        <f t="shared" si="944"/>
        <v/>
      </c>
      <c r="F2018" s="43" t="str">
        <f t="shared" si="945"/>
        <v/>
      </c>
      <c r="G2018" s="43" t="str">
        <f>IF(A2018&lt;&gt;"",IF(A2018&lt;Data!$G$11*0.25,$C$13/$G$32,IF(A2018&gt;Data!$G$11*0.25,$C$13,$C$13*10)),"")</f>
        <v/>
      </c>
      <c r="H2018" s="43" t="str">
        <f>IF(A2018&lt;&gt;"",IF(Data!$G$9="constant",$C$13,IF(Data!$G$9="squeeze",G2018,F2018)),"")</f>
        <v/>
      </c>
      <c r="I2018" s="38" t="str">
        <f ca="1">IF(ISNUMBER(A2018),NORMINV(RAND(),0,IF(AND(Data!$G$9="squeeze",A2018&lt;Data!$G$11*0.25),$H$32,1)*$C$30*$C$13)*($C$14*$C$12),"")</f>
        <v/>
      </c>
      <c r="J2018" s="42" t="str">
        <f ca="1">IFERROR(IF(Data!$C$6="Real",B2018,I2018+J2017+($C$14*$C$12)*(NORMINV(RAND(),$C$15,CHOOSE($G$13,$C$13,F2018,G2018)))),"")</f>
        <v/>
      </c>
      <c r="K2018" s="88" t="str">
        <f>IF(ISNUMBER(A2018), IF($G$16="fixed",$G$17,MIN(H2018*Data!$C$7*$C$16*0.5,$C$17*Data!$C$7))*$C$12,"")</f>
        <v/>
      </c>
      <c r="L2018" s="42" t="str">
        <f t="shared" ca="1" si="960"/>
        <v/>
      </c>
      <c r="M2018" s="44" t="str">
        <f t="shared" ca="1" si="961"/>
        <v/>
      </c>
      <c r="N2018" s="44" t="str">
        <f t="shared" ca="1" si="962"/>
        <v/>
      </c>
      <c r="O2018" s="108" t="str">
        <f t="shared" si="946"/>
        <v/>
      </c>
      <c r="P2018" s="102" t="str">
        <f t="shared" si="947"/>
        <v/>
      </c>
      <c r="Q2018" s="102" t="str">
        <f t="shared" si="948"/>
        <v/>
      </c>
      <c r="R2018" s="120" t="str">
        <f t="shared" si="949"/>
        <v/>
      </c>
      <c r="S2018" s="54" t="str">
        <f t="shared" si="950"/>
        <v/>
      </c>
      <c r="T2018" s="5" t="str">
        <f t="shared" si="951"/>
        <v/>
      </c>
      <c r="U2018" s="152" t="str">
        <f t="shared" si="934"/>
        <v/>
      </c>
      <c r="V2018" s="152" t="str">
        <f t="shared" si="935"/>
        <v/>
      </c>
      <c r="W2018" s="153" t="str">
        <f t="shared" si="936"/>
        <v/>
      </c>
      <c r="X2018" s="153" t="str">
        <f t="shared" si="937"/>
        <v/>
      </c>
      <c r="Y2018" s="153" t="str">
        <f t="shared" si="938"/>
        <v/>
      </c>
      <c r="Z2018" s="153" t="str">
        <f t="shared" si="939"/>
        <v/>
      </c>
      <c r="AA2018" s="152" t="str">
        <f t="shared" si="940"/>
        <v/>
      </c>
      <c r="AB2018" s="152" t="str">
        <f t="shared" si="941"/>
        <v/>
      </c>
      <c r="AC2018" s="154" t="str">
        <f t="shared" si="952"/>
        <v/>
      </c>
      <c r="AD2018" s="154" t="str">
        <f t="shared" si="953"/>
        <v/>
      </c>
      <c r="AE2018" s="3" t="str">
        <f t="shared" si="954"/>
        <v/>
      </c>
      <c r="AF2018" s="3" t="str">
        <f t="shared" si="955"/>
        <v/>
      </c>
      <c r="AG2018" s="3" t="str">
        <f t="shared" si="956"/>
        <v/>
      </c>
      <c r="AH2018" s="4" t="str">
        <f t="shared" si="957"/>
        <v/>
      </c>
      <c r="AI2018" s="75" t="str">
        <f t="shared" si="958"/>
        <v/>
      </c>
      <c r="AJ2018" s="75" t="str">
        <f t="shared" si="959"/>
        <v/>
      </c>
    </row>
    <row r="2019" spans="1:36" ht="14.25">
      <c r="A2019" s="41" t="str">
        <f t="shared" si="942"/>
        <v/>
      </c>
      <c r="B2019" s="150" t="str">
        <f>IF(ISNUMBER(A2019),INDEX('MetaTrader Import'!$H$13:$J$5893,TRUNC(((A2019-$A$39+1)-1)/3)+1,MOD((A2019-$A$39+1)-1,3)+1),"")</f>
        <v/>
      </c>
      <c r="C2019" s="43" t="str">
        <f t="shared" si="943"/>
        <v/>
      </c>
      <c r="D2019" s="43" t="str">
        <f t="shared" ca="1" si="933"/>
        <v/>
      </c>
      <c r="E2019" s="43" t="str">
        <f t="shared" si="944"/>
        <v/>
      </c>
      <c r="F2019" s="43" t="str">
        <f t="shared" si="945"/>
        <v/>
      </c>
      <c r="G2019" s="43" t="str">
        <f>IF(A2019&lt;&gt;"",IF(A2019&lt;Data!$G$11*0.25,$C$13/$G$32,IF(A2019&gt;Data!$G$11*0.25,$C$13,$C$13*10)),"")</f>
        <v/>
      </c>
      <c r="H2019" s="43" t="str">
        <f>IF(A2019&lt;&gt;"",IF(Data!$G$9="constant",$C$13,IF(Data!$G$9="squeeze",G2019,F2019)),"")</f>
        <v/>
      </c>
      <c r="I2019" s="38" t="str">
        <f ca="1">IF(ISNUMBER(A2019),NORMINV(RAND(),0,IF(AND(Data!$G$9="squeeze",A2019&lt;Data!$G$11*0.25),$H$32,1)*$C$30*$C$13)*($C$14*$C$12),"")</f>
        <v/>
      </c>
      <c r="J2019" s="42" t="str">
        <f ca="1">IFERROR(IF(Data!$C$6="Real",B2019,I2019+J2018+($C$14*$C$12)*(NORMINV(RAND(),$C$15,CHOOSE($G$13,$C$13,F2019,G2019)))),"")</f>
        <v/>
      </c>
      <c r="K2019" s="88" t="str">
        <f>IF(ISNUMBER(A2019), IF($G$16="fixed",$G$17,MIN(H2019*Data!$C$7*$C$16*0.5,$C$17*Data!$C$7))*$C$12,"")</f>
        <v/>
      </c>
      <c r="L2019" s="42" t="str">
        <f t="shared" ca="1" si="960"/>
        <v/>
      </c>
      <c r="M2019" s="44" t="str">
        <f t="shared" ca="1" si="961"/>
        <v/>
      </c>
      <c r="N2019" s="44" t="str">
        <f t="shared" ca="1" si="962"/>
        <v/>
      </c>
      <c r="O2019" s="108" t="str">
        <f t="shared" si="946"/>
        <v/>
      </c>
      <c r="P2019" s="102" t="str">
        <f t="shared" si="947"/>
        <v/>
      </c>
      <c r="Q2019" s="102" t="str">
        <f t="shared" si="948"/>
        <v/>
      </c>
      <c r="R2019" s="120" t="str">
        <f t="shared" si="949"/>
        <v/>
      </c>
      <c r="S2019" s="54" t="str">
        <f t="shared" si="950"/>
        <v/>
      </c>
      <c r="T2019" s="5" t="str">
        <f t="shared" si="951"/>
        <v/>
      </c>
      <c r="U2019" s="152" t="str">
        <f t="shared" si="934"/>
        <v/>
      </c>
      <c r="V2019" s="152" t="str">
        <f t="shared" si="935"/>
        <v/>
      </c>
      <c r="W2019" s="153" t="str">
        <f t="shared" si="936"/>
        <v/>
      </c>
      <c r="X2019" s="153" t="str">
        <f t="shared" si="937"/>
        <v/>
      </c>
      <c r="Y2019" s="153" t="str">
        <f t="shared" si="938"/>
        <v/>
      </c>
      <c r="Z2019" s="153" t="str">
        <f t="shared" si="939"/>
        <v/>
      </c>
      <c r="AA2019" s="152" t="str">
        <f t="shared" si="940"/>
        <v/>
      </c>
      <c r="AB2019" s="152" t="str">
        <f t="shared" si="941"/>
        <v/>
      </c>
      <c r="AC2019" s="154" t="str">
        <f t="shared" si="952"/>
        <v/>
      </c>
      <c r="AD2019" s="154" t="str">
        <f t="shared" si="953"/>
        <v/>
      </c>
      <c r="AE2019" s="3" t="str">
        <f t="shared" si="954"/>
        <v/>
      </c>
      <c r="AF2019" s="3" t="str">
        <f t="shared" si="955"/>
        <v/>
      </c>
      <c r="AG2019" s="3" t="str">
        <f t="shared" si="956"/>
        <v/>
      </c>
      <c r="AH2019" s="4" t="str">
        <f t="shared" si="957"/>
        <v/>
      </c>
      <c r="AI2019" s="75" t="str">
        <f t="shared" si="958"/>
        <v/>
      </c>
      <c r="AJ2019" s="75" t="str">
        <f t="shared" si="959"/>
        <v/>
      </c>
    </row>
    <row r="2020" spans="1:36" ht="14.25">
      <c r="A2020" s="41" t="str">
        <f t="shared" si="942"/>
        <v/>
      </c>
      <c r="B2020" s="150" t="str">
        <f>IF(ISNUMBER(A2020),INDEX('MetaTrader Import'!$H$13:$J$5893,TRUNC(((A2020-$A$39+1)-1)/3)+1,MOD((A2020-$A$39+1)-1,3)+1),"")</f>
        <v/>
      </c>
      <c r="C2020" s="43" t="str">
        <f t="shared" si="943"/>
        <v/>
      </c>
      <c r="D2020" s="43" t="str">
        <f t="shared" ca="1" si="933"/>
        <v/>
      </c>
      <c r="E2020" s="43" t="str">
        <f t="shared" si="944"/>
        <v/>
      </c>
      <c r="F2020" s="43" t="str">
        <f t="shared" si="945"/>
        <v/>
      </c>
      <c r="G2020" s="43" t="str">
        <f>IF(A2020&lt;&gt;"",IF(A2020&lt;Data!$G$11*0.25,$C$13/$G$32,IF(A2020&gt;Data!$G$11*0.25,$C$13,$C$13*10)),"")</f>
        <v/>
      </c>
      <c r="H2020" s="43" t="str">
        <f>IF(A2020&lt;&gt;"",IF(Data!$G$9="constant",$C$13,IF(Data!$G$9="squeeze",G2020,F2020)),"")</f>
        <v/>
      </c>
      <c r="I2020" s="38" t="str">
        <f ca="1">IF(ISNUMBER(A2020),NORMINV(RAND(),0,IF(AND(Data!$G$9="squeeze",A2020&lt;Data!$G$11*0.25),$H$32,1)*$C$30*$C$13)*($C$14*$C$12),"")</f>
        <v/>
      </c>
      <c r="J2020" s="42" t="str">
        <f ca="1">IFERROR(IF(Data!$C$6="Real",B2020,I2020+J2019+($C$14*$C$12)*(NORMINV(RAND(),$C$15,CHOOSE($G$13,$C$13,F2020,G2020)))),"")</f>
        <v/>
      </c>
      <c r="K2020" s="88" t="str">
        <f>IF(ISNUMBER(A2020), IF($G$16="fixed",$G$17,MIN(H2020*Data!$C$7*$C$16*0.5,$C$17*Data!$C$7))*$C$12,"")</f>
        <v/>
      </c>
      <c r="L2020" s="42" t="str">
        <f t="shared" ca="1" si="960"/>
        <v/>
      </c>
      <c r="M2020" s="44" t="str">
        <f t="shared" ca="1" si="961"/>
        <v/>
      </c>
      <c r="N2020" s="44" t="str">
        <f t="shared" ca="1" si="962"/>
        <v/>
      </c>
      <c r="O2020" s="108" t="str">
        <f t="shared" si="946"/>
        <v/>
      </c>
      <c r="P2020" s="102" t="str">
        <f t="shared" si="947"/>
        <v/>
      </c>
      <c r="Q2020" s="102" t="str">
        <f t="shared" si="948"/>
        <v/>
      </c>
      <c r="R2020" s="120" t="str">
        <f t="shared" si="949"/>
        <v/>
      </c>
      <c r="S2020" s="54" t="str">
        <f t="shared" si="950"/>
        <v/>
      </c>
      <c r="T2020" s="5" t="str">
        <f t="shared" si="951"/>
        <v/>
      </c>
      <c r="U2020" s="152" t="str">
        <f t="shared" si="934"/>
        <v/>
      </c>
      <c r="V2020" s="152" t="str">
        <f t="shared" si="935"/>
        <v/>
      </c>
      <c r="W2020" s="153" t="str">
        <f t="shared" si="936"/>
        <v/>
      </c>
      <c r="X2020" s="153" t="str">
        <f t="shared" si="937"/>
        <v/>
      </c>
      <c r="Y2020" s="153" t="str">
        <f t="shared" si="938"/>
        <v/>
      </c>
      <c r="Z2020" s="153" t="str">
        <f t="shared" si="939"/>
        <v/>
      </c>
      <c r="AA2020" s="152" t="str">
        <f t="shared" si="940"/>
        <v/>
      </c>
      <c r="AB2020" s="152" t="str">
        <f t="shared" si="941"/>
        <v/>
      </c>
      <c r="AC2020" s="154" t="str">
        <f t="shared" si="952"/>
        <v/>
      </c>
      <c r="AD2020" s="154" t="str">
        <f t="shared" si="953"/>
        <v/>
      </c>
      <c r="AE2020" s="3" t="str">
        <f t="shared" si="954"/>
        <v/>
      </c>
      <c r="AF2020" s="3" t="str">
        <f t="shared" si="955"/>
        <v/>
      </c>
      <c r="AG2020" s="3" t="str">
        <f t="shared" si="956"/>
        <v/>
      </c>
      <c r="AH2020" s="4" t="str">
        <f t="shared" si="957"/>
        <v/>
      </c>
      <c r="AI2020" s="75" t="str">
        <f t="shared" si="958"/>
        <v/>
      </c>
      <c r="AJ2020" s="75" t="str">
        <f t="shared" si="959"/>
        <v/>
      </c>
    </row>
    <row r="2021" spans="1:36" ht="14.25">
      <c r="A2021" s="41" t="str">
        <f t="shared" si="942"/>
        <v/>
      </c>
      <c r="B2021" s="150" t="str">
        <f>IF(ISNUMBER(A2021),INDEX('MetaTrader Import'!$H$13:$J$5893,TRUNC(((A2021-$A$39+1)-1)/3)+1,MOD((A2021-$A$39+1)-1,3)+1),"")</f>
        <v/>
      </c>
      <c r="C2021" s="43" t="str">
        <f t="shared" si="943"/>
        <v/>
      </c>
      <c r="D2021" s="43" t="str">
        <f t="shared" ca="1" si="933"/>
        <v/>
      </c>
      <c r="E2021" s="43" t="str">
        <f t="shared" si="944"/>
        <v/>
      </c>
      <c r="F2021" s="43" t="str">
        <f t="shared" si="945"/>
        <v/>
      </c>
      <c r="G2021" s="43" t="str">
        <f>IF(A2021&lt;&gt;"",IF(A2021&lt;Data!$G$11*0.25,$C$13/$G$32,IF(A2021&gt;Data!$G$11*0.25,$C$13,$C$13*10)),"")</f>
        <v/>
      </c>
      <c r="H2021" s="43" t="str">
        <f>IF(A2021&lt;&gt;"",IF(Data!$G$9="constant",$C$13,IF(Data!$G$9="squeeze",G2021,F2021)),"")</f>
        <v/>
      </c>
      <c r="I2021" s="38" t="str">
        <f ca="1">IF(ISNUMBER(A2021),NORMINV(RAND(),0,IF(AND(Data!$G$9="squeeze",A2021&lt;Data!$G$11*0.25),$H$32,1)*$C$30*$C$13)*($C$14*$C$12),"")</f>
        <v/>
      </c>
      <c r="J2021" s="42" t="str">
        <f ca="1">IFERROR(IF(Data!$C$6="Real",B2021,I2021+J2020+($C$14*$C$12)*(NORMINV(RAND(),$C$15,CHOOSE($G$13,$C$13,F2021,G2021)))),"")</f>
        <v/>
      </c>
      <c r="K2021" s="88" t="str">
        <f>IF(ISNUMBER(A2021), IF($G$16="fixed",$G$17,MIN(H2021*Data!$C$7*$C$16*0.5,$C$17*Data!$C$7))*$C$12,"")</f>
        <v/>
      </c>
      <c r="L2021" s="42" t="str">
        <f t="shared" ca="1" si="960"/>
        <v/>
      </c>
      <c r="M2021" s="44" t="str">
        <f t="shared" ca="1" si="961"/>
        <v/>
      </c>
      <c r="N2021" s="44" t="str">
        <f t="shared" ca="1" si="962"/>
        <v/>
      </c>
      <c r="O2021" s="108" t="str">
        <f t="shared" si="946"/>
        <v/>
      </c>
      <c r="P2021" s="102" t="str">
        <f t="shared" si="947"/>
        <v/>
      </c>
      <c r="Q2021" s="102" t="str">
        <f t="shared" si="948"/>
        <v/>
      </c>
      <c r="R2021" s="120" t="str">
        <f t="shared" si="949"/>
        <v/>
      </c>
      <c r="S2021" s="54" t="str">
        <f t="shared" si="950"/>
        <v/>
      </c>
      <c r="T2021" s="5" t="str">
        <f t="shared" si="951"/>
        <v/>
      </c>
      <c r="U2021" s="152" t="str">
        <f t="shared" si="934"/>
        <v/>
      </c>
      <c r="V2021" s="152" t="str">
        <f t="shared" si="935"/>
        <v/>
      </c>
      <c r="W2021" s="153" t="str">
        <f t="shared" si="936"/>
        <v/>
      </c>
      <c r="X2021" s="153" t="str">
        <f t="shared" si="937"/>
        <v/>
      </c>
      <c r="Y2021" s="153" t="str">
        <f t="shared" si="938"/>
        <v/>
      </c>
      <c r="Z2021" s="153" t="str">
        <f t="shared" si="939"/>
        <v/>
      </c>
      <c r="AA2021" s="152" t="str">
        <f t="shared" si="940"/>
        <v/>
      </c>
      <c r="AB2021" s="152" t="str">
        <f t="shared" si="941"/>
        <v/>
      </c>
      <c r="AC2021" s="154" t="str">
        <f t="shared" si="952"/>
        <v/>
      </c>
      <c r="AD2021" s="154" t="str">
        <f t="shared" si="953"/>
        <v/>
      </c>
      <c r="AE2021" s="3" t="str">
        <f t="shared" si="954"/>
        <v/>
      </c>
      <c r="AF2021" s="3" t="str">
        <f t="shared" si="955"/>
        <v/>
      </c>
      <c r="AG2021" s="3" t="str">
        <f t="shared" si="956"/>
        <v/>
      </c>
      <c r="AH2021" s="4" t="str">
        <f t="shared" si="957"/>
        <v/>
      </c>
      <c r="AI2021" s="75" t="str">
        <f t="shared" si="958"/>
        <v/>
      </c>
      <c r="AJ2021" s="75" t="str">
        <f t="shared" si="959"/>
        <v/>
      </c>
    </row>
    <row r="2022" spans="1:36" ht="14.25">
      <c r="A2022" s="41" t="str">
        <f t="shared" si="942"/>
        <v/>
      </c>
      <c r="B2022" s="150" t="str">
        <f>IF(ISNUMBER(A2022),INDEX('MetaTrader Import'!$H$13:$J$5893,TRUNC(((A2022-$A$39+1)-1)/3)+1,MOD((A2022-$A$39+1)-1,3)+1),"")</f>
        <v/>
      </c>
      <c r="C2022" s="43" t="str">
        <f t="shared" si="943"/>
        <v/>
      </c>
      <c r="D2022" s="43" t="str">
        <f t="shared" ca="1" si="933"/>
        <v/>
      </c>
      <c r="E2022" s="43" t="str">
        <f t="shared" si="944"/>
        <v/>
      </c>
      <c r="F2022" s="43" t="str">
        <f t="shared" si="945"/>
        <v/>
      </c>
      <c r="G2022" s="43" t="str">
        <f>IF(A2022&lt;&gt;"",IF(A2022&lt;Data!$G$11*0.25,$C$13/$G$32,IF(A2022&gt;Data!$G$11*0.25,$C$13,$C$13*10)),"")</f>
        <v/>
      </c>
      <c r="H2022" s="43" t="str">
        <f>IF(A2022&lt;&gt;"",IF(Data!$G$9="constant",$C$13,IF(Data!$G$9="squeeze",G2022,F2022)),"")</f>
        <v/>
      </c>
      <c r="I2022" s="38" t="str">
        <f ca="1">IF(ISNUMBER(A2022),NORMINV(RAND(),0,IF(AND(Data!$G$9="squeeze",A2022&lt;Data!$G$11*0.25),$H$32,1)*$C$30*$C$13)*($C$14*$C$12),"")</f>
        <v/>
      </c>
      <c r="J2022" s="42" t="str">
        <f ca="1">IFERROR(IF(Data!$C$6="Real",B2022,I2022+J2021+($C$14*$C$12)*(NORMINV(RAND(),$C$15,CHOOSE($G$13,$C$13,F2022,G2022)))),"")</f>
        <v/>
      </c>
      <c r="K2022" s="88" t="str">
        <f>IF(ISNUMBER(A2022), IF($G$16="fixed",$G$17,MIN(H2022*Data!$C$7*$C$16*0.5,$C$17*Data!$C$7))*$C$12,"")</f>
        <v/>
      </c>
      <c r="L2022" s="42" t="str">
        <f t="shared" ca="1" si="960"/>
        <v/>
      </c>
      <c r="M2022" s="44" t="str">
        <f t="shared" ca="1" si="961"/>
        <v/>
      </c>
      <c r="N2022" s="44" t="str">
        <f t="shared" ca="1" si="962"/>
        <v/>
      </c>
      <c r="O2022" s="108" t="str">
        <f t="shared" si="946"/>
        <v/>
      </c>
      <c r="P2022" s="102" t="str">
        <f t="shared" si="947"/>
        <v/>
      </c>
      <c r="Q2022" s="102" t="str">
        <f t="shared" si="948"/>
        <v/>
      </c>
      <c r="R2022" s="120" t="str">
        <f t="shared" si="949"/>
        <v/>
      </c>
      <c r="S2022" s="54" t="str">
        <f t="shared" si="950"/>
        <v/>
      </c>
      <c r="T2022" s="5" t="str">
        <f t="shared" si="951"/>
        <v/>
      </c>
      <c r="U2022" s="152" t="str">
        <f t="shared" si="934"/>
        <v/>
      </c>
      <c r="V2022" s="152" t="str">
        <f t="shared" si="935"/>
        <v/>
      </c>
      <c r="W2022" s="153" t="str">
        <f t="shared" si="936"/>
        <v/>
      </c>
      <c r="X2022" s="153" t="str">
        <f t="shared" si="937"/>
        <v/>
      </c>
      <c r="Y2022" s="153" t="str">
        <f t="shared" si="938"/>
        <v/>
      </c>
      <c r="Z2022" s="153" t="str">
        <f t="shared" si="939"/>
        <v/>
      </c>
      <c r="AA2022" s="152" t="str">
        <f t="shared" si="940"/>
        <v/>
      </c>
      <c r="AB2022" s="152" t="str">
        <f t="shared" si="941"/>
        <v/>
      </c>
      <c r="AC2022" s="154" t="str">
        <f t="shared" si="952"/>
        <v/>
      </c>
      <c r="AD2022" s="154" t="str">
        <f t="shared" si="953"/>
        <v/>
      </c>
      <c r="AE2022" s="3" t="str">
        <f t="shared" si="954"/>
        <v/>
      </c>
      <c r="AF2022" s="3" t="str">
        <f t="shared" si="955"/>
        <v/>
      </c>
      <c r="AG2022" s="3" t="str">
        <f t="shared" si="956"/>
        <v/>
      </c>
      <c r="AH2022" s="4" t="str">
        <f t="shared" si="957"/>
        <v/>
      </c>
      <c r="AI2022" s="75" t="str">
        <f t="shared" si="958"/>
        <v/>
      </c>
      <c r="AJ2022" s="75" t="str">
        <f t="shared" si="959"/>
        <v/>
      </c>
    </row>
    <row r="2023" spans="1:36" ht="14.25">
      <c r="A2023" s="41" t="str">
        <f t="shared" si="942"/>
        <v/>
      </c>
      <c r="B2023" s="150" t="str">
        <f>IF(ISNUMBER(A2023),INDEX('MetaTrader Import'!$H$13:$J$5893,TRUNC(((A2023-$A$39+1)-1)/3)+1,MOD((A2023-$A$39+1)-1,3)+1),"")</f>
        <v/>
      </c>
      <c r="C2023" s="43" t="str">
        <f t="shared" si="943"/>
        <v/>
      </c>
      <c r="D2023" s="43" t="str">
        <f t="shared" ca="1" si="933"/>
        <v/>
      </c>
      <c r="E2023" s="43" t="str">
        <f t="shared" si="944"/>
        <v/>
      </c>
      <c r="F2023" s="43" t="str">
        <f t="shared" si="945"/>
        <v/>
      </c>
      <c r="G2023" s="43" t="str">
        <f>IF(A2023&lt;&gt;"",IF(A2023&lt;Data!$G$11*0.25,$C$13/$G$32,IF(A2023&gt;Data!$G$11*0.25,$C$13,$C$13*10)),"")</f>
        <v/>
      </c>
      <c r="H2023" s="43" t="str">
        <f>IF(A2023&lt;&gt;"",IF(Data!$G$9="constant",$C$13,IF(Data!$G$9="squeeze",G2023,F2023)),"")</f>
        <v/>
      </c>
      <c r="I2023" s="38" t="str">
        <f ca="1">IF(ISNUMBER(A2023),NORMINV(RAND(),0,IF(AND(Data!$G$9="squeeze",A2023&lt;Data!$G$11*0.25),$H$32,1)*$C$30*$C$13)*($C$14*$C$12),"")</f>
        <v/>
      </c>
      <c r="J2023" s="42" t="str">
        <f ca="1">IFERROR(IF(Data!$C$6="Real",B2023,I2023+J2022+($C$14*$C$12)*(NORMINV(RAND(),$C$15,CHOOSE($G$13,$C$13,F2023,G2023)))),"")</f>
        <v/>
      </c>
      <c r="K2023" s="88" t="str">
        <f>IF(ISNUMBER(A2023), IF($G$16="fixed",$G$17,MIN(H2023*Data!$C$7*$C$16*0.5,$C$17*Data!$C$7))*$C$12,"")</f>
        <v/>
      </c>
      <c r="L2023" s="42" t="str">
        <f t="shared" ca="1" si="960"/>
        <v/>
      </c>
      <c r="M2023" s="44" t="str">
        <f t="shared" ca="1" si="961"/>
        <v/>
      </c>
      <c r="N2023" s="44" t="str">
        <f t="shared" ca="1" si="962"/>
        <v/>
      </c>
      <c r="O2023" s="108" t="str">
        <f t="shared" si="946"/>
        <v/>
      </c>
      <c r="P2023" s="102" t="str">
        <f t="shared" si="947"/>
        <v/>
      </c>
      <c r="Q2023" s="102" t="str">
        <f t="shared" si="948"/>
        <v/>
      </c>
      <c r="R2023" s="120" t="str">
        <f t="shared" si="949"/>
        <v/>
      </c>
      <c r="S2023" s="54" t="str">
        <f t="shared" si="950"/>
        <v/>
      </c>
      <c r="T2023" s="5" t="str">
        <f t="shared" si="951"/>
        <v/>
      </c>
      <c r="U2023" s="152" t="str">
        <f t="shared" si="934"/>
        <v/>
      </c>
      <c r="V2023" s="152" t="str">
        <f t="shared" si="935"/>
        <v/>
      </c>
      <c r="W2023" s="153" t="str">
        <f t="shared" si="936"/>
        <v/>
      </c>
      <c r="X2023" s="153" t="str">
        <f t="shared" si="937"/>
        <v/>
      </c>
      <c r="Y2023" s="153" t="str">
        <f t="shared" si="938"/>
        <v/>
      </c>
      <c r="Z2023" s="153" t="str">
        <f t="shared" si="939"/>
        <v/>
      </c>
      <c r="AA2023" s="152" t="str">
        <f t="shared" si="940"/>
        <v/>
      </c>
      <c r="AB2023" s="152" t="str">
        <f t="shared" si="941"/>
        <v/>
      </c>
      <c r="AC2023" s="154" t="str">
        <f t="shared" si="952"/>
        <v/>
      </c>
      <c r="AD2023" s="154" t="str">
        <f t="shared" si="953"/>
        <v/>
      </c>
      <c r="AE2023" s="3" t="str">
        <f t="shared" si="954"/>
        <v/>
      </c>
      <c r="AF2023" s="3" t="str">
        <f t="shared" si="955"/>
        <v/>
      </c>
      <c r="AG2023" s="3" t="str">
        <f t="shared" si="956"/>
        <v/>
      </c>
      <c r="AH2023" s="4" t="str">
        <f t="shared" si="957"/>
        <v/>
      </c>
      <c r="AI2023" s="75" t="str">
        <f t="shared" si="958"/>
        <v/>
      </c>
      <c r="AJ2023" s="75" t="str">
        <f t="shared" si="959"/>
        <v/>
      </c>
    </row>
    <row r="2024" spans="1:36" ht="14.25">
      <c r="A2024" s="41" t="str">
        <f t="shared" si="942"/>
        <v/>
      </c>
      <c r="B2024" s="150" t="str">
        <f>IF(ISNUMBER(A2024),INDEX('MetaTrader Import'!$H$13:$J$5893,TRUNC(((A2024-$A$39+1)-1)/3)+1,MOD((A2024-$A$39+1)-1,3)+1),"")</f>
        <v/>
      </c>
      <c r="C2024" s="43" t="str">
        <f t="shared" si="943"/>
        <v/>
      </c>
      <c r="D2024" s="43" t="str">
        <f t="shared" ca="1" si="933"/>
        <v/>
      </c>
      <c r="E2024" s="43" t="str">
        <f t="shared" si="944"/>
        <v/>
      </c>
      <c r="F2024" s="43" t="str">
        <f t="shared" si="945"/>
        <v/>
      </c>
      <c r="G2024" s="43" t="str">
        <f>IF(A2024&lt;&gt;"",IF(A2024&lt;Data!$G$11*0.25,$C$13/$G$32,IF(A2024&gt;Data!$G$11*0.25,$C$13,$C$13*10)),"")</f>
        <v/>
      </c>
      <c r="H2024" s="43" t="str">
        <f>IF(A2024&lt;&gt;"",IF(Data!$G$9="constant",$C$13,IF(Data!$G$9="squeeze",G2024,F2024)),"")</f>
        <v/>
      </c>
      <c r="I2024" s="38" t="str">
        <f ca="1">IF(ISNUMBER(A2024),NORMINV(RAND(),0,IF(AND(Data!$G$9="squeeze",A2024&lt;Data!$G$11*0.25),$H$32,1)*$C$30*$C$13)*($C$14*$C$12),"")</f>
        <v/>
      </c>
      <c r="J2024" s="42" t="str">
        <f ca="1">IFERROR(IF(Data!$C$6="Real",B2024,I2024+J2023+($C$14*$C$12)*(NORMINV(RAND(),$C$15,CHOOSE($G$13,$C$13,F2024,G2024)))),"")</f>
        <v/>
      </c>
      <c r="K2024" s="88" t="str">
        <f>IF(ISNUMBER(A2024), IF($G$16="fixed",$G$17,MIN(H2024*Data!$C$7*$C$16*0.5,$C$17*Data!$C$7))*$C$12,"")</f>
        <v/>
      </c>
      <c r="L2024" s="42" t="str">
        <f t="shared" ca="1" si="960"/>
        <v/>
      </c>
      <c r="M2024" s="44" t="str">
        <f t="shared" ca="1" si="961"/>
        <v/>
      </c>
      <c r="N2024" s="44" t="str">
        <f t="shared" ca="1" si="962"/>
        <v/>
      </c>
      <c r="O2024" s="108" t="str">
        <f t="shared" si="946"/>
        <v/>
      </c>
      <c r="P2024" s="102" t="str">
        <f t="shared" si="947"/>
        <v/>
      </c>
      <c r="Q2024" s="102" t="str">
        <f t="shared" si="948"/>
        <v/>
      </c>
      <c r="R2024" s="120" t="str">
        <f t="shared" si="949"/>
        <v/>
      </c>
      <c r="S2024" s="54" t="str">
        <f t="shared" si="950"/>
        <v/>
      </c>
      <c r="T2024" s="5" t="str">
        <f t="shared" si="951"/>
        <v/>
      </c>
      <c r="U2024" s="152" t="str">
        <f t="shared" si="934"/>
        <v/>
      </c>
      <c r="V2024" s="152" t="str">
        <f t="shared" si="935"/>
        <v/>
      </c>
      <c r="W2024" s="153" t="str">
        <f t="shared" si="936"/>
        <v/>
      </c>
      <c r="X2024" s="153" t="str">
        <f t="shared" si="937"/>
        <v/>
      </c>
      <c r="Y2024" s="153" t="str">
        <f t="shared" si="938"/>
        <v/>
      </c>
      <c r="Z2024" s="153" t="str">
        <f t="shared" si="939"/>
        <v/>
      </c>
      <c r="AA2024" s="152" t="str">
        <f t="shared" si="940"/>
        <v/>
      </c>
      <c r="AB2024" s="152" t="str">
        <f t="shared" si="941"/>
        <v/>
      </c>
      <c r="AC2024" s="154" t="str">
        <f t="shared" si="952"/>
        <v/>
      </c>
      <c r="AD2024" s="154" t="str">
        <f t="shared" si="953"/>
        <v/>
      </c>
      <c r="AE2024" s="3" t="str">
        <f t="shared" si="954"/>
        <v/>
      </c>
      <c r="AF2024" s="3" t="str">
        <f t="shared" si="955"/>
        <v/>
      </c>
      <c r="AG2024" s="3" t="str">
        <f t="shared" si="956"/>
        <v/>
      </c>
      <c r="AH2024" s="4" t="str">
        <f t="shared" si="957"/>
        <v/>
      </c>
      <c r="AI2024" s="75" t="str">
        <f t="shared" si="958"/>
        <v/>
      </c>
      <c r="AJ2024" s="75" t="str">
        <f t="shared" si="959"/>
        <v/>
      </c>
    </row>
    <row r="2025" spans="1:36" ht="14.25">
      <c r="A2025" s="41" t="str">
        <f t="shared" si="942"/>
        <v/>
      </c>
      <c r="B2025" s="150" t="str">
        <f>IF(ISNUMBER(A2025),INDEX('MetaTrader Import'!$H$13:$J$5893,TRUNC(((A2025-$A$39+1)-1)/3)+1,MOD((A2025-$A$39+1)-1,3)+1),"")</f>
        <v/>
      </c>
      <c r="C2025" s="43" t="str">
        <f t="shared" si="943"/>
        <v/>
      </c>
      <c r="D2025" s="43" t="str">
        <f t="shared" ca="1" si="933"/>
        <v/>
      </c>
      <c r="E2025" s="43" t="str">
        <f t="shared" si="944"/>
        <v/>
      </c>
      <c r="F2025" s="43" t="str">
        <f t="shared" si="945"/>
        <v/>
      </c>
      <c r="G2025" s="43" t="str">
        <f>IF(A2025&lt;&gt;"",IF(A2025&lt;Data!$G$11*0.25,$C$13/$G$32,IF(A2025&gt;Data!$G$11*0.25,$C$13,$C$13*10)),"")</f>
        <v/>
      </c>
      <c r="H2025" s="43" t="str">
        <f>IF(A2025&lt;&gt;"",IF(Data!$G$9="constant",$C$13,IF(Data!$G$9="squeeze",G2025,F2025)),"")</f>
        <v/>
      </c>
      <c r="I2025" s="38" t="str">
        <f ca="1">IF(ISNUMBER(A2025),NORMINV(RAND(),0,IF(AND(Data!$G$9="squeeze",A2025&lt;Data!$G$11*0.25),$H$32,1)*$C$30*$C$13)*($C$14*$C$12),"")</f>
        <v/>
      </c>
      <c r="J2025" s="42" t="str">
        <f ca="1">IFERROR(IF(Data!$C$6="Real",B2025,I2025+J2024+($C$14*$C$12)*(NORMINV(RAND(),$C$15,CHOOSE($G$13,$C$13,F2025,G2025)))),"")</f>
        <v/>
      </c>
      <c r="K2025" s="88" t="str">
        <f>IF(ISNUMBER(A2025), IF($G$16="fixed",$G$17,MIN(H2025*Data!$C$7*$C$16*0.5,$C$17*Data!$C$7))*$C$12,"")</f>
        <v/>
      </c>
      <c r="L2025" s="42" t="str">
        <f t="shared" ca="1" si="960"/>
        <v/>
      </c>
      <c r="M2025" s="44" t="str">
        <f t="shared" ca="1" si="961"/>
        <v/>
      </c>
      <c r="N2025" s="44" t="str">
        <f t="shared" ca="1" si="962"/>
        <v/>
      </c>
      <c r="O2025" s="108" t="str">
        <f t="shared" si="946"/>
        <v/>
      </c>
      <c r="P2025" s="102" t="str">
        <f t="shared" si="947"/>
        <v/>
      </c>
      <c r="Q2025" s="102" t="str">
        <f t="shared" si="948"/>
        <v/>
      </c>
      <c r="R2025" s="120" t="str">
        <f t="shared" si="949"/>
        <v/>
      </c>
      <c r="S2025" s="54" t="str">
        <f t="shared" si="950"/>
        <v/>
      </c>
      <c r="T2025" s="5" t="str">
        <f t="shared" si="951"/>
        <v/>
      </c>
      <c r="U2025" s="152" t="str">
        <f t="shared" si="934"/>
        <v/>
      </c>
      <c r="V2025" s="152" t="str">
        <f t="shared" si="935"/>
        <v/>
      </c>
      <c r="W2025" s="153" t="str">
        <f t="shared" si="936"/>
        <v/>
      </c>
      <c r="X2025" s="153" t="str">
        <f t="shared" si="937"/>
        <v/>
      </c>
      <c r="Y2025" s="153" t="str">
        <f t="shared" si="938"/>
        <v/>
      </c>
      <c r="Z2025" s="153" t="str">
        <f t="shared" si="939"/>
        <v/>
      </c>
      <c r="AA2025" s="152" t="str">
        <f t="shared" si="940"/>
        <v/>
      </c>
      <c r="AB2025" s="152" t="str">
        <f t="shared" si="941"/>
        <v/>
      </c>
      <c r="AC2025" s="154" t="str">
        <f t="shared" si="952"/>
        <v/>
      </c>
      <c r="AD2025" s="154" t="str">
        <f t="shared" si="953"/>
        <v/>
      </c>
      <c r="AE2025" s="3" t="str">
        <f t="shared" si="954"/>
        <v/>
      </c>
      <c r="AF2025" s="3" t="str">
        <f t="shared" si="955"/>
        <v/>
      </c>
      <c r="AG2025" s="3" t="str">
        <f t="shared" si="956"/>
        <v/>
      </c>
      <c r="AH2025" s="4" t="str">
        <f t="shared" si="957"/>
        <v/>
      </c>
      <c r="AI2025" s="75" t="str">
        <f t="shared" si="958"/>
        <v/>
      </c>
      <c r="AJ2025" s="75" t="str">
        <f t="shared" si="959"/>
        <v/>
      </c>
    </row>
    <row r="2026" spans="1:36" ht="14.25">
      <c r="A2026" s="41" t="str">
        <f t="shared" si="942"/>
        <v/>
      </c>
      <c r="B2026" s="150" t="str">
        <f>IF(ISNUMBER(A2026),INDEX('MetaTrader Import'!$H$13:$J$5893,TRUNC(((A2026-$A$39+1)-1)/3)+1,MOD((A2026-$A$39+1)-1,3)+1),"")</f>
        <v/>
      </c>
      <c r="C2026" s="43" t="str">
        <f t="shared" si="943"/>
        <v/>
      </c>
      <c r="D2026" s="43" t="str">
        <f t="shared" ca="1" si="933"/>
        <v/>
      </c>
      <c r="E2026" s="43" t="str">
        <f t="shared" si="944"/>
        <v/>
      </c>
      <c r="F2026" s="43" t="str">
        <f t="shared" si="945"/>
        <v/>
      </c>
      <c r="G2026" s="43" t="str">
        <f>IF(A2026&lt;&gt;"",IF(A2026&lt;Data!$G$11*0.25,$C$13/$G$32,IF(A2026&gt;Data!$G$11*0.25,$C$13,$C$13*10)),"")</f>
        <v/>
      </c>
      <c r="H2026" s="43" t="str">
        <f>IF(A2026&lt;&gt;"",IF(Data!$G$9="constant",$C$13,IF(Data!$G$9="squeeze",G2026,F2026)),"")</f>
        <v/>
      </c>
      <c r="I2026" s="38" t="str">
        <f ca="1">IF(ISNUMBER(A2026),NORMINV(RAND(),0,IF(AND(Data!$G$9="squeeze",A2026&lt;Data!$G$11*0.25),$H$32,1)*$C$30*$C$13)*($C$14*$C$12),"")</f>
        <v/>
      </c>
      <c r="J2026" s="42" t="str">
        <f ca="1">IFERROR(IF(Data!$C$6="Real",B2026,I2026+J2025+($C$14*$C$12)*(NORMINV(RAND(),$C$15,CHOOSE($G$13,$C$13,F2026,G2026)))),"")</f>
        <v/>
      </c>
      <c r="K2026" s="88" t="str">
        <f>IF(ISNUMBER(A2026), IF($G$16="fixed",$G$17,MIN(H2026*Data!$C$7*$C$16*0.5,$C$17*Data!$C$7))*$C$12,"")</f>
        <v/>
      </c>
      <c r="L2026" s="42" t="str">
        <f t="shared" ca="1" si="960"/>
        <v/>
      </c>
      <c r="M2026" s="44" t="str">
        <f t="shared" ca="1" si="961"/>
        <v/>
      </c>
      <c r="N2026" s="44" t="str">
        <f t="shared" ca="1" si="962"/>
        <v/>
      </c>
      <c r="O2026" s="108" t="str">
        <f t="shared" si="946"/>
        <v/>
      </c>
      <c r="P2026" s="102" t="str">
        <f t="shared" si="947"/>
        <v/>
      </c>
      <c r="Q2026" s="102" t="str">
        <f t="shared" si="948"/>
        <v/>
      </c>
      <c r="R2026" s="120" t="str">
        <f t="shared" si="949"/>
        <v/>
      </c>
      <c r="S2026" s="54" t="str">
        <f t="shared" si="950"/>
        <v/>
      </c>
      <c r="T2026" s="5" t="str">
        <f t="shared" si="951"/>
        <v/>
      </c>
      <c r="U2026" s="152" t="str">
        <f t="shared" si="934"/>
        <v/>
      </c>
      <c r="V2026" s="152" t="str">
        <f t="shared" si="935"/>
        <v/>
      </c>
      <c r="W2026" s="153" t="str">
        <f t="shared" si="936"/>
        <v/>
      </c>
      <c r="X2026" s="153" t="str">
        <f t="shared" si="937"/>
        <v/>
      </c>
      <c r="Y2026" s="153" t="str">
        <f t="shared" si="938"/>
        <v/>
      </c>
      <c r="Z2026" s="153" t="str">
        <f t="shared" si="939"/>
        <v/>
      </c>
      <c r="AA2026" s="152" t="str">
        <f t="shared" si="940"/>
        <v/>
      </c>
      <c r="AB2026" s="152" t="str">
        <f t="shared" si="941"/>
        <v/>
      </c>
      <c r="AC2026" s="154" t="str">
        <f t="shared" si="952"/>
        <v/>
      </c>
      <c r="AD2026" s="154" t="str">
        <f t="shared" si="953"/>
        <v/>
      </c>
      <c r="AE2026" s="3" t="str">
        <f t="shared" si="954"/>
        <v/>
      </c>
      <c r="AF2026" s="3" t="str">
        <f t="shared" si="955"/>
        <v/>
      </c>
      <c r="AG2026" s="3" t="str">
        <f t="shared" si="956"/>
        <v/>
      </c>
      <c r="AH2026" s="4" t="str">
        <f t="shared" si="957"/>
        <v/>
      </c>
      <c r="AI2026" s="75" t="str">
        <f t="shared" si="958"/>
        <v/>
      </c>
      <c r="AJ2026" s="75" t="str">
        <f t="shared" si="959"/>
        <v/>
      </c>
    </row>
    <row r="2027" spans="1:36" ht="14.25">
      <c r="A2027" s="41" t="str">
        <f t="shared" si="942"/>
        <v/>
      </c>
      <c r="B2027" s="150" t="str">
        <f>IF(ISNUMBER(A2027),INDEX('MetaTrader Import'!$H$13:$J$5893,TRUNC(((A2027-$A$39+1)-1)/3)+1,MOD((A2027-$A$39+1)-1,3)+1),"")</f>
        <v/>
      </c>
      <c r="C2027" s="43" t="str">
        <f t="shared" si="943"/>
        <v/>
      </c>
      <c r="D2027" s="43" t="str">
        <f t="shared" ca="1" si="933"/>
        <v/>
      </c>
      <c r="E2027" s="43" t="str">
        <f t="shared" si="944"/>
        <v/>
      </c>
      <c r="F2027" s="43" t="str">
        <f t="shared" si="945"/>
        <v/>
      </c>
      <c r="G2027" s="43" t="str">
        <f>IF(A2027&lt;&gt;"",IF(A2027&lt;Data!$G$11*0.25,$C$13/$G$32,IF(A2027&gt;Data!$G$11*0.25,$C$13,$C$13*10)),"")</f>
        <v/>
      </c>
      <c r="H2027" s="43" t="str">
        <f>IF(A2027&lt;&gt;"",IF(Data!$G$9="constant",$C$13,IF(Data!$G$9="squeeze",G2027,F2027)),"")</f>
        <v/>
      </c>
      <c r="I2027" s="38" t="str">
        <f ca="1">IF(ISNUMBER(A2027),NORMINV(RAND(),0,IF(AND(Data!$G$9="squeeze",A2027&lt;Data!$G$11*0.25),$H$32,1)*$C$30*$C$13)*($C$14*$C$12),"")</f>
        <v/>
      </c>
      <c r="J2027" s="42" t="str">
        <f ca="1">IFERROR(IF(Data!$C$6="Real",B2027,I2027+J2026+($C$14*$C$12)*(NORMINV(RAND(),$C$15,CHOOSE($G$13,$C$13,F2027,G2027)))),"")</f>
        <v/>
      </c>
      <c r="K2027" s="88" t="str">
        <f>IF(ISNUMBER(A2027), IF($G$16="fixed",$G$17,MIN(H2027*Data!$C$7*$C$16*0.5,$C$17*Data!$C$7))*$C$12,"")</f>
        <v/>
      </c>
      <c r="L2027" s="42" t="str">
        <f t="shared" ca="1" si="960"/>
        <v/>
      </c>
      <c r="M2027" s="44" t="str">
        <f t="shared" ca="1" si="961"/>
        <v/>
      </c>
      <c r="N2027" s="44" t="str">
        <f t="shared" ca="1" si="962"/>
        <v/>
      </c>
      <c r="O2027" s="108" t="str">
        <f t="shared" si="946"/>
        <v/>
      </c>
      <c r="P2027" s="102" t="str">
        <f t="shared" si="947"/>
        <v/>
      </c>
      <c r="Q2027" s="102" t="str">
        <f t="shared" si="948"/>
        <v/>
      </c>
      <c r="R2027" s="120" t="str">
        <f t="shared" si="949"/>
        <v/>
      </c>
      <c r="S2027" s="54" t="str">
        <f t="shared" si="950"/>
        <v/>
      </c>
      <c r="T2027" s="5" t="str">
        <f t="shared" si="951"/>
        <v/>
      </c>
      <c r="U2027" s="152" t="str">
        <f t="shared" si="934"/>
        <v/>
      </c>
      <c r="V2027" s="152" t="str">
        <f t="shared" si="935"/>
        <v/>
      </c>
      <c r="W2027" s="153" t="str">
        <f t="shared" si="936"/>
        <v/>
      </c>
      <c r="X2027" s="153" t="str">
        <f t="shared" si="937"/>
        <v/>
      </c>
      <c r="Y2027" s="153" t="str">
        <f t="shared" si="938"/>
        <v/>
      </c>
      <c r="Z2027" s="153" t="str">
        <f t="shared" si="939"/>
        <v/>
      </c>
      <c r="AA2027" s="152" t="str">
        <f t="shared" si="940"/>
        <v/>
      </c>
      <c r="AB2027" s="152" t="str">
        <f t="shared" si="941"/>
        <v/>
      </c>
      <c r="AC2027" s="154" t="str">
        <f t="shared" si="952"/>
        <v/>
      </c>
      <c r="AD2027" s="154" t="str">
        <f t="shared" si="953"/>
        <v/>
      </c>
      <c r="AE2027" s="3" t="str">
        <f t="shared" si="954"/>
        <v/>
      </c>
      <c r="AF2027" s="3" t="str">
        <f t="shared" si="955"/>
        <v/>
      </c>
      <c r="AG2027" s="3" t="str">
        <f t="shared" si="956"/>
        <v/>
      </c>
      <c r="AH2027" s="4" t="str">
        <f t="shared" si="957"/>
        <v/>
      </c>
      <c r="AI2027" s="75" t="str">
        <f t="shared" si="958"/>
        <v/>
      </c>
      <c r="AJ2027" s="75" t="str">
        <f t="shared" si="959"/>
        <v/>
      </c>
    </row>
    <row r="2028" spans="1:36" ht="14.25">
      <c r="A2028" s="41" t="str">
        <f t="shared" si="942"/>
        <v/>
      </c>
      <c r="B2028" s="150" t="str">
        <f>IF(ISNUMBER(A2028),INDEX('MetaTrader Import'!$H$13:$J$5893,TRUNC(((A2028-$A$39+1)-1)/3)+1,MOD((A2028-$A$39+1)-1,3)+1),"")</f>
        <v/>
      </c>
      <c r="C2028" s="43" t="str">
        <f t="shared" si="943"/>
        <v/>
      </c>
      <c r="D2028" s="43" t="str">
        <f t="shared" ca="1" si="933"/>
        <v/>
      </c>
      <c r="E2028" s="43" t="str">
        <f t="shared" si="944"/>
        <v/>
      </c>
      <c r="F2028" s="43" t="str">
        <f t="shared" si="945"/>
        <v/>
      </c>
      <c r="G2028" s="43" t="str">
        <f>IF(A2028&lt;&gt;"",IF(A2028&lt;Data!$G$11*0.25,$C$13/$G$32,IF(A2028&gt;Data!$G$11*0.25,$C$13,$C$13*10)),"")</f>
        <v/>
      </c>
      <c r="H2028" s="43" t="str">
        <f>IF(A2028&lt;&gt;"",IF(Data!$G$9="constant",$C$13,IF(Data!$G$9="squeeze",G2028,F2028)),"")</f>
        <v/>
      </c>
      <c r="I2028" s="38" t="str">
        <f ca="1">IF(ISNUMBER(A2028),NORMINV(RAND(),0,IF(AND(Data!$G$9="squeeze",A2028&lt;Data!$G$11*0.25),$H$32,1)*$C$30*$C$13)*($C$14*$C$12),"")</f>
        <v/>
      </c>
      <c r="J2028" s="42" t="str">
        <f ca="1">IFERROR(IF(Data!$C$6="Real",B2028,I2028+J2027+($C$14*$C$12)*(NORMINV(RAND(),$C$15,CHOOSE($G$13,$C$13,F2028,G2028)))),"")</f>
        <v/>
      </c>
      <c r="K2028" s="88" t="str">
        <f>IF(ISNUMBER(A2028), IF($G$16="fixed",$G$17,MIN(H2028*Data!$C$7*$C$16*0.5,$C$17*Data!$C$7))*$C$12,"")</f>
        <v/>
      </c>
      <c r="L2028" s="42" t="str">
        <f t="shared" ca="1" si="960"/>
        <v/>
      </c>
      <c r="M2028" s="44" t="str">
        <f t="shared" ca="1" si="961"/>
        <v/>
      </c>
      <c r="N2028" s="44" t="str">
        <f t="shared" ca="1" si="962"/>
        <v/>
      </c>
      <c r="O2028" s="108" t="str">
        <f t="shared" si="946"/>
        <v/>
      </c>
      <c r="P2028" s="102" t="str">
        <f t="shared" si="947"/>
        <v/>
      </c>
      <c r="Q2028" s="102" t="str">
        <f t="shared" si="948"/>
        <v/>
      </c>
      <c r="R2028" s="120" t="str">
        <f t="shared" si="949"/>
        <v/>
      </c>
      <c r="S2028" s="54" t="str">
        <f t="shared" si="950"/>
        <v/>
      </c>
      <c r="T2028" s="5" t="str">
        <f t="shared" si="951"/>
        <v/>
      </c>
      <c r="U2028" s="152" t="str">
        <f t="shared" si="934"/>
        <v/>
      </c>
      <c r="V2028" s="152" t="str">
        <f t="shared" si="935"/>
        <v/>
      </c>
      <c r="W2028" s="153" t="str">
        <f t="shared" si="936"/>
        <v/>
      </c>
      <c r="X2028" s="153" t="str">
        <f t="shared" si="937"/>
        <v/>
      </c>
      <c r="Y2028" s="153" t="str">
        <f t="shared" si="938"/>
        <v/>
      </c>
      <c r="Z2028" s="153" t="str">
        <f t="shared" si="939"/>
        <v/>
      </c>
      <c r="AA2028" s="152" t="str">
        <f t="shared" si="940"/>
        <v/>
      </c>
      <c r="AB2028" s="152" t="str">
        <f t="shared" si="941"/>
        <v/>
      </c>
      <c r="AC2028" s="154" t="str">
        <f t="shared" si="952"/>
        <v/>
      </c>
      <c r="AD2028" s="154" t="str">
        <f t="shared" si="953"/>
        <v/>
      </c>
      <c r="AE2028" s="3" t="str">
        <f t="shared" si="954"/>
        <v/>
      </c>
      <c r="AF2028" s="3" t="str">
        <f t="shared" si="955"/>
        <v/>
      </c>
      <c r="AG2028" s="3" t="str">
        <f t="shared" si="956"/>
        <v/>
      </c>
      <c r="AH2028" s="4" t="str">
        <f t="shared" si="957"/>
        <v/>
      </c>
      <c r="AI2028" s="75" t="str">
        <f t="shared" si="958"/>
        <v/>
      </c>
      <c r="AJ2028" s="75" t="str">
        <f t="shared" si="959"/>
        <v/>
      </c>
    </row>
    <row r="2029" spans="1:36" ht="14.25">
      <c r="A2029" s="41" t="str">
        <f t="shared" si="942"/>
        <v/>
      </c>
      <c r="B2029" s="150" t="str">
        <f>IF(ISNUMBER(A2029),INDEX('MetaTrader Import'!$H$13:$J$5893,TRUNC(((A2029-$A$39+1)-1)/3)+1,MOD((A2029-$A$39+1)-1,3)+1),"")</f>
        <v/>
      </c>
      <c r="C2029" s="43" t="str">
        <f t="shared" si="943"/>
        <v/>
      </c>
      <c r="D2029" s="43" t="str">
        <f t="shared" ca="1" si="933"/>
        <v/>
      </c>
      <c r="E2029" s="43" t="str">
        <f t="shared" si="944"/>
        <v/>
      </c>
      <c r="F2029" s="43" t="str">
        <f t="shared" si="945"/>
        <v/>
      </c>
      <c r="G2029" s="43" t="str">
        <f>IF(A2029&lt;&gt;"",IF(A2029&lt;Data!$G$11*0.25,$C$13/$G$32,IF(A2029&gt;Data!$G$11*0.25,$C$13,$C$13*10)),"")</f>
        <v/>
      </c>
      <c r="H2029" s="43" t="str">
        <f>IF(A2029&lt;&gt;"",IF(Data!$G$9="constant",$C$13,IF(Data!$G$9="squeeze",G2029,F2029)),"")</f>
        <v/>
      </c>
      <c r="I2029" s="38" t="str">
        <f ca="1">IF(ISNUMBER(A2029),NORMINV(RAND(),0,IF(AND(Data!$G$9="squeeze",A2029&lt;Data!$G$11*0.25),$H$32,1)*$C$30*$C$13)*($C$14*$C$12),"")</f>
        <v/>
      </c>
      <c r="J2029" s="42" t="str">
        <f ca="1">IFERROR(IF(Data!$C$6="Real",B2029,I2029+J2028+($C$14*$C$12)*(NORMINV(RAND(),$C$15,CHOOSE($G$13,$C$13,F2029,G2029)))),"")</f>
        <v/>
      </c>
      <c r="K2029" s="88" t="str">
        <f>IF(ISNUMBER(A2029), IF($G$16="fixed",$G$17,MIN(H2029*Data!$C$7*$C$16*0.5,$C$17*Data!$C$7))*$C$12,"")</f>
        <v/>
      </c>
      <c r="L2029" s="42" t="str">
        <f t="shared" ca="1" si="960"/>
        <v/>
      </c>
      <c r="M2029" s="44" t="str">
        <f t="shared" ca="1" si="961"/>
        <v/>
      </c>
      <c r="N2029" s="44" t="str">
        <f t="shared" ca="1" si="962"/>
        <v/>
      </c>
      <c r="O2029" s="108" t="str">
        <f t="shared" si="946"/>
        <v/>
      </c>
      <c r="P2029" s="102" t="str">
        <f t="shared" si="947"/>
        <v/>
      </c>
      <c r="Q2029" s="102" t="str">
        <f t="shared" si="948"/>
        <v/>
      </c>
      <c r="R2029" s="120" t="str">
        <f t="shared" si="949"/>
        <v/>
      </c>
      <c r="S2029" s="54" t="str">
        <f t="shared" si="950"/>
        <v/>
      </c>
      <c r="T2029" s="5" t="str">
        <f t="shared" si="951"/>
        <v/>
      </c>
      <c r="U2029" s="152" t="str">
        <f t="shared" si="934"/>
        <v/>
      </c>
      <c r="V2029" s="152" t="str">
        <f t="shared" si="935"/>
        <v/>
      </c>
      <c r="W2029" s="153" t="str">
        <f t="shared" si="936"/>
        <v/>
      </c>
      <c r="X2029" s="153" t="str">
        <f t="shared" si="937"/>
        <v/>
      </c>
      <c r="Y2029" s="153" t="str">
        <f t="shared" si="938"/>
        <v/>
      </c>
      <c r="Z2029" s="153" t="str">
        <f t="shared" si="939"/>
        <v/>
      </c>
      <c r="AA2029" s="152" t="str">
        <f t="shared" si="940"/>
        <v/>
      </c>
      <c r="AB2029" s="152" t="str">
        <f t="shared" si="941"/>
        <v/>
      </c>
      <c r="AC2029" s="154" t="str">
        <f t="shared" si="952"/>
        <v/>
      </c>
      <c r="AD2029" s="154" t="str">
        <f t="shared" si="953"/>
        <v/>
      </c>
      <c r="AE2029" s="3" t="str">
        <f t="shared" si="954"/>
        <v/>
      </c>
      <c r="AF2029" s="3" t="str">
        <f t="shared" si="955"/>
        <v/>
      </c>
      <c r="AG2029" s="3" t="str">
        <f t="shared" si="956"/>
        <v/>
      </c>
      <c r="AH2029" s="4" t="str">
        <f t="shared" si="957"/>
        <v/>
      </c>
      <c r="AI2029" s="75" t="str">
        <f t="shared" si="958"/>
        <v/>
      </c>
      <c r="AJ2029" s="75" t="str">
        <f t="shared" si="959"/>
        <v/>
      </c>
    </row>
    <row r="2030" spans="1:36" ht="14.25">
      <c r="A2030" s="41" t="str">
        <f t="shared" si="942"/>
        <v/>
      </c>
      <c r="B2030" s="150" t="str">
        <f>IF(ISNUMBER(A2030),INDEX('MetaTrader Import'!$H$13:$J$5893,TRUNC(((A2030-$A$39+1)-1)/3)+1,MOD((A2030-$A$39+1)-1,3)+1),"")</f>
        <v/>
      </c>
      <c r="C2030" s="43" t="str">
        <f t="shared" si="943"/>
        <v/>
      </c>
      <c r="D2030" s="43" t="str">
        <f t="shared" ca="1" si="933"/>
        <v/>
      </c>
      <c r="E2030" s="43" t="str">
        <f t="shared" si="944"/>
        <v/>
      </c>
      <c r="F2030" s="43" t="str">
        <f t="shared" si="945"/>
        <v/>
      </c>
      <c r="G2030" s="43" t="str">
        <f>IF(A2030&lt;&gt;"",IF(A2030&lt;Data!$G$11*0.25,$C$13/$G$32,IF(A2030&gt;Data!$G$11*0.25,$C$13,$C$13*10)),"")</f>
        <v/>
      </c>
      <c r="H2030" s="43" t="str">
        <f>IF(A2030&lt;&gt;"",IF(Data!$G$9="constant",$C$13,IF(Data!$G$9="squeeze",G2030,F2030)),"")</f>
        <v/>
      </c>
      <c r="I2030" s="38" t="str">
        <f ca="1">IF(ISNUMBER(A2030),NORMINV(RAND(),0,IF(AND(Data!$G$9="squeeze",A2030&lt;Data!$G$11*0.25),$H$32,1)*$C$30*$C$13)*($C$14*$C$12),"")</f>
        <v/>
      </c>
      <c r="J2030" s="42" t="str">
        <f ca="1">IFERROR(IF(Data!$C$6="Real",B2030,I2030+J2029+($C$14*$C$12)*(NORMINV(RAND(),$C$15,CHOOSE($G$13,$C$13,F2030,G2030)))),"")</f>
        <v/>
      </c>
      <c r="K2030" s="88" t="str">
        <f>IF(ISNUMBER(A2030), IF($G$16="fixed",$G$17,MIN(H2030*Data!$C$7*$C$16*0.5,$C$17*Data!$C$7))*$C$12,"")</f>
        <v/>
      </c>
      <c r="L2030" s="42" t="str">
        <f t="shared" ca="1" si="960"/>
        <v/>
      </c>
      <c r="M2030" s="44" t="str">
        <f t="shared" ca="1" si="961"/>
        <v/>
      </c>
      <c r="N2030" s="44" t="str">
        <f t="shared" ca="1" si="962"/>
        <v/>
      </c>
      <c r="O2030" s="108" t="str">
        <f t="shared" si="946"/>
        <v/>
      </c>
      <c r="P2030" s="102" t="str">
        <f t="shared" si="947"/>
        <v/>
      </c>
      <c r="Q2030" s="102" t="str">
        <f t="shared" si="948"/>
        <v/>
      </c>
      <c r="R2030" s="120" t="str">
        <f t="shared" si="949"/>
        <v/>
      </c>
      <c r="S2030" s="54" t="str">
        <f t="shared" si="950"/>
        <v/>
      </c>
      <c r="T2030" s="5" t="str">
        <f t="shared" si="951"/>
        <v/>
      </c>
      <c r="U2030" s="152" t="str">
        <f t="shared" si="934"/>
        <v/>
      </c>
      <c r="V2030" s="152" t="str">
        <f t="shared" si="935"/>
        <v/>
      </c>
      <c r="W2030" s="153" t="str">
        <f t="shared" si="936"/>
        <v/>
      </c>
      <c r="X2030" s="153" t="str">
        <f t="shared" si="937"/>
        <v/>
      </c>
      <c r="Y2030" s="153" t="str">
        <f t="shared" si="938"/>
        <v/>
      </c>
      <c r="Z2030" s="153" t="str">
        <f t="shared" si="939"/>
        <v/>
      </c>
      <c r="AA2030" s="152" t="str">
        <f t="shared" si="940"/>
        <v/>
      </c>
      <c r="AB2030" s="152" t="str">
        <f t="shared" si="941"/>
        <v/>
      </c>
      <c r="AC2030" s="154" t="str">
        <f t="shared" si="952"/>
        <v/>
      </c>
      <c r="AD2030" s="154" t="str">
        <f t="shared" si="953"/>
        <v/>
      </c>
      <c r="AE2030" s="3" t="str">
        <f t="shared" si="954"/>
        <v/>
      </c>
      <c r="AF2030" s="3" t="str">
        <f t="shared" si="955"/>
        <v/>
      </c>
      <c r="AG2030" s="3" t="str">
        <f t="shared" si="956"/>
        <v/>
      </c>
      <c r="AH2030" s="4" t="str">
        <f t="shared" si="957"/>
        <v/>
      </c>
      <c r="AI2030" s="75" t="str">
        <f t="shared" si="958"/>
        <v/>
      </c>
      <c r="AJ2030" s="75" t="str">
        <f t="shared" si="959"/>
        <v/>
      </c>
    </row>
    <row r="2031" spans="1:36" ht="14.25">
      <c r="A2031" s="41" t="str">
        <f t="shared" si="942"/>
        <v/>
      </c>
      <c r="B2031" s="150" t="str">
        <f>IF(ISNUMBER(A2031),INDEX('MetaTrader Import'!$H$13:$J$5893,TRUNC(((A2031-$A$39+1)-1)/3)+1,MOD((A2031-$A$39+1)-1,3)+1),"")</f>
        <v/>
      </c>
      <c r="C2031" s="43" t="str">
        <f t="shared" si="943"/>
        <v/>
      </c>
      <c r="D2031" s="43" t="str">
        <f t="shared" ca="1" si="933"/>
        <v/>
      </c>
      <c r="E2031" s="43" t="str">
        <f t="shared" si="944"/>
        <v/>
      </c>
      <c r="F2031" s="43" t="str">
        <f t="shared" si="945"/>
        <v/>
      </c>
      <c r="G2031" s="43" t="str">
        <f>IF(A2031&lt;&gt;"",IF(A2031&lt;Data!$G$11*0.25,$C$13/$G$32,IF(A2031&gt;Data!$G$11*0.25,$C$13,$C$13*10)),"")</f>
        <v/>
      </c>
      <c r="H2031" s="43" t="str">
        <f>IF(A2031&lt;&gt;"",IF(Data!$G$9="constant",$C$13,IF(Data!$G$9="squeeze",G2031,F2031)),"")</f>
        <v/>
      </c>
      <c r="I2031" s="38" t="str">
        <f ca="1">IF(ISNUMBER(A2031),NORMINV(RAND(),0,IF(AND(Data!$G$9="squeeze",A2031&lt;Data!$G$11*0.25),$H$32,1)*$C$30*$C$13)*($C$14*$C$12),"")</f>
        <v/>
      </c>
      <c r="J2031" s="42" t="str">
        <f ca="1">IFERROR(IF(Data!$C$6="Real",B2031,I2031+J2030+($C$14*$C$12)*(NORMINV(RAND(),$C$15,CHOOSE($G$13,$C$13,F2031,G2031)))),"")</f>
        <v/>
      </c>
      <c r="K2031" s="88" t="str">
        <f>IF(ISNUMBER(A2031), IF($G$16="fixed",$G$17,MIN(H2031*Data!$C$7*$C$16*0.5,$C$17*Data!$C$7))*$C$12,"")</f>
        <v/>
      </c>
      <c r="L2031" s="42" t="str">
        <f t="shared" ca="1" si="960"/>
        <v/>
      </c>
      <c r="M2031" s="44" t="str">
        <f t="shared" ca="1" si="961"/>
        <v/>
      </c>
      <c r="N2031" s="44" t="str">
        <f t="shared" ca="1" si="962"/>
        <v/>
      </c>
      <c r="O2031" s="108" t="str">
        <f t="shared" si="946"/>
        <v/>
      </c>
      <c r="P2031" s="102" t="str">
        <f t="shared" si="947"/>
        <v/>
      </c>
      <c r="Q2031" s="102" t="str">
        <f t="shared" si="948"/>
        <v/>
      </c>
      <c r="R2031" s="120" t="str">
        <f t="shared" si="949"/>
        <v/>
      </c>
      <c r="S2031" s="54" t="str">
        <f t="shared" si="950"/>
        <v/>
      </c>
      <c r="T2031" s="5" t="str">
        <f t="shared" si="951"/>
        <v/>
      </c>
      <c r="U2031" s="152" t="str">
        <f t="shared" si="934"/>
        <v/>
      </c>
      <c r="V2031" s="152" t="str">
        <f t="shared" si="935"/>
        <v/>
      </c>
      <c r="W2031" s="153" t="str">
        <f t="shared" si="936"/>
        <v/>
      </c>
      <c r="X2031" s="153" t="str">
        <f t="shared" si="937"/>
        <v/>
      </c>
      <c r="Y2031" s="153" t="str">
        <f t="shared" si="938"/>
        <v/>
      </c>
      <c r="Z2031" s="153" t="str">
        <f t="shared" si="939"/>
        <v/>
      </c>
      <c r="AA2031" s="152" t="str">
        <f t="shared" si="940"/>
        <v/>
      </c>
      <c r="AB2031" s="152" t="str">
        <f t="shared" si="941"/>
        <v/>
      </c>
      <c r="AC2031" s="154" t="str">
        <f t="shared" si="952"/>
        <v/>
      </c>
      <c r="AD2031" s="154" t="str">
        <f t="shared" si="953"/>
        <v/>
      </c>
      <c r="AE2031" s="3" t="str">
        <f t="shared" si="954"/>
        <v/>
      </c>
      <c r="AF2031" s="3" t="str">
        <f t="shared" si="955"/>
        <v/>
      </c>
      <c r="AG2031" s="3" t="str">
        <f t="shared" si="956"/>
        <v/>
      </c>
      <c r="AH2031" s="4" t="str">
        <f t="shared" si="957"/>
        <v/>
      </c>
      <c r="AI2031" s="75" t="str">
        <f t="shared" si="958"/>
        <v/>
      </c>
      <c r="AJ2031" s="75" t="str">
        <f t="shared" si="959"/>
        <v/>
      </c>
    </row>
    <row r="2032" spans="1:36" ht="14.25">
      <c r="A2032" s="41" t="str">
        <f t="shared" si="942"/>
        <v/>
      </c>
      <c r="B2032" s="150" t="str">
        <f>IF(ISNUMBER(A2032),INDEX('MetaTrader Import'!$H$13:$J$5893,TRUNC(((A2032-$A$39+1)-1)/3)+1,MOD((A2032-$A$39+1)-1,3)+1),"")</f>
        <v/>
      </c>
      <c r="C2032" s="43" t="str">
        <f t="shared" si="943"/>
        <v/>
      </c>
      <c r="D2032" s="43" t="str">
        <f t="shared" ca="1" si="933"/>
        <v/>
      </c>
      <c r="E2032" s="43" t="str">
        <f t="shared" si="944"/>
        <v/>
      </c>
      <c r="F2032" s="43" t="str">
        <f t="shared" si="945"/>
        <v/>
      </c>
      <c r="G2032" s="43" t="str">
        <f>IF(A2032&lt;&gt;"",IF(A2032&lt;Data!$G$11*0.25,$C$13/$G$32,IF(A2032&gt;Data!$G$11*0.25,$C$13,$C$13*10)),"")</f>
        <v/>
      </c>
      <c r="H2032" s="43" t="str">
        <f>IF(A2032&lt;&gt;"",IF(Data!$G$9="constant",$C$13,IF(Data!$G$9="squeeze",G2032,F2032)),"")</f>
        <v/>
      </c>
      <c r="I2032" s="38" t="str">
        <f ca="1">IF(ISNUMBER(A2032),NORMINV(RAND(),0,IF(AND(Data!$G$9="squeeze",A2032&lt;Data!$G$11*0.25),$H$32,1)*$C$30*$C$13)*($C$14*$C$12),"")</f>
        <v/>
      </c>
      <c r="J2032" s="42" t="str">
        <f ca="1">IFERROR(IF(Data!$C$6="Real",B2032,I2032+J2031+($C$14*$C$12)*(NORMINV(RAND(),$C$15,CHOOSE($G$13,$C$13,F2032,G2032)))),"")</f>
        <v/>
      </c>
      <c r="K2032" s="88" t="str">
        <f>IF(ISNUMBER(A2032), IF($G$16="fixed",$G$17,MIN(H2032*Data!$C$7*$C$16*0.5,$C$17*Data!$C$7))*$C$12,"")</f>
        <v/>
      </c>
      <c r="L2032" s="42" t="str">
        <f t="shared" ca="1" si="960"/>
        <v/>
      </c>
      <c r="M2032" s="44" t="str">
        <f t="shared" ca="1" si="961"/>
        <v/>
      </c>
      <c r="N2032" s="44" t="str">
        <f t="shared" ca="1" si="962"/>
        <v/>
      </c>
      <c r="O2032" s="108" t="str">
        <f t="shared" si="946"/>
        <v/>
      </c>
      <c r="P2032" s="102" t="str">
        <f t="shared" si="947"/>
        <v/>
      </c>
      <c r="Q2032" s="102" t="str">
        <f t="shared" si="948"/>
        <v/>
      </c>
      <c r="R2032" s="120" t="str">
        <f t="shared" si="949"/>
        <v/>
      </c>
      <c r="S2032" s="54" t="str">
        <f t="shared" si="950"/>
        <v/>
      </c>
      <c r="T2032" s="5" t="str">
        <f t="shared" si="951"/>
        <v/>
      </c>
      <c r="U2032" s="152" t="str">
        <f t="shared" si="934"/>
        <v/>
      </c>
      <c r="V2032" s="152" t="str">
        <f t="shared" si="935"/>
        <v/>
      </c>
      <c r="W2032" s="153" t="str">
        <f t="shared" si="936"/>
        <v/>
      </c>
      <c r="X2032" s="153" t="str">
        <f t="shared" si="937"/>
        <v/>
      </c>
      <c r="Y2032" s="153" t="str">
        <f t="shared" si="938"/>
        <v/>
      </c>
      <c r="Z2032" s="153" t="str">
        <f t="shared" si="939"/>
        <v/>
      </c>
      <c r="AA2032" s="152" t="str">
        <f t="shared" si="940"/>
        <v/>
      </c>
      <c r="AB2032" s="152" t="str">
        <f t="shared" si="941"/>
        <v/>
      </c>
      <c r="AC2032" s="154" t="str">
        <f t="shared" si="952"/>
        <v/>
      </c>
      <c r="AD2032" s="154" t="str">
        <f t="shared" si="953"/>
        <v/>
      </c>
      <c r="AE2032" s="3" t="str">
        <f t="shared" si="954"/>
        <v/>
      </c>
      <c r="AF2032" s="3" t="str">
        <f t="shared" si="955"/>
        <v/>
      </c>
      <c r="AG2032" s="3" t="str">
        <f t="shared" si="956"/>
        <v/>
      </c>
      <c r="AH2032" s="4" t="str">
        <f t="shared" si="957"/>
        <v/>
      </c>
      <c r="AI2032" s="75" t="str">
        <f t="shared" si="958"/>
        <v/>
      </c>
      <c r="AJ2032" s="75" t="str">
        <f t="shared" si="959"/>
        <v/>
      </c>
    </row>
    <row r="2033" spans="1:36" ht="14.25">
      <c r="A2033" s="41" t="str">
        <f t="shared" si="942"/>
        <v/>
      </c>
      <c r="B2033" s="150" t="str">
        <f>IF(ISNUMBER(A2033),INDEX('MetaTrader Import'!$H$13:$J$5893,TRUNC(((A2033-$A$39+1)-1)/3)+1,MOD((A2033-$A$39+1)-1,3)+1),"")</f>
        <v/>
      </c>
      <c r="C2033" s="43" t="str">
        <f t="shared" si="943"/>
        <v/>
      </c>
      <c r="D2033" s="43" t="str">
        <f t="shared" ca="1" si="933"/>
        <v/>
      </c>
      <c r="E2033" s="43" t="str">
        <f t="shared" si="944"/>
        <v/>
      </c>
      <c r="F2033" s="43" t="str">
        <f t="shared" si="945"/>
        <v/>
      </c>
      <c r="G2033" s="43" t="str">
        <f>IF(A2033&lt;&gt;"",IF(A2033&lt;Data!$G$11*0.25,$C$13/$G$32,IF(A2033&gt;Data!$G$11*0.25,$C$13,$C$13*10)),"")</f>
        <v/>
      </c>
      <c r="H2033" s="43" t="str">
        <f>IF(A2033&lt;&gt;"",IF(Data!$G$9="constant",$C$13,IF(Data!$G$9="squeeze",G2033,F2033)),"")</f>
        <v/>
      </c>
      <c r="I2033" s="38" t="str">
        <f ca="1">IF(ISNUMBER(A2033),NORMINV(RAND(),0,IF(AND(Data!$G$9="squeeze",A2033&lt;Data!$G$11*0.25),$H$32,1)*$C$30*$C$13)*($C$14*$C$12),"")</f>
        <v/>
      </c>
      <c r="J2033" s="42" t="str">
        <f ca="1">IFERROR(IF(Data!$C$6="Real",B2033,I2033+J2032+($C$14*$C$12)*(NORMINV(RAND(),$C$15,CHOOSE($G$13,$C$13,F2033,G2033)))),"")</f>
        <v/>
      </c>
      <c r="K2033" s="88" t="str">
        <f>IF(ISNUMBER(A2033), IF($G$16="fixed",$G$17,MIN(H2033*Data!$C$7*$C$16*0.5,$C$17*Data!$C$7))*$C$12,"")</f>
        <v/>
      </c>
      <c r="L2033" s="42" t="str">
        <f t="shared" ca="1" si="960"/>
        <v/>
      </c>
      <c r="M2033" s="44" t="str">
        <f t="shared" ca="1" si="961"/>
        <v/>
      </c>
      <c r="N2033" s="44" t="str">
        <f t="shared" ca="1" si="962"/>
        <v/>
      </c>
      <c r="O2033" s="108" t="str">
        <f t="shared" si="946"/>
        <v/>
      </c>
      <c r="P2033" s="102" t="str">
        <f t="shared" si="947"/>
        <v/>
      </c>
      <c r="Q2033" s="102" t="str">
        <f t="shared" si="948"/>
        <v/>
      </c>
      <c r="R2033" s="120" t="str">
        <f t="shared" si="949"/>
        <v/>
      </c>
      <c r="S2033" s="54" t="str">
        <f t="shared" si="950"/>
        <v/>
      </c>
      <c r="T2033" s="5" t="str">
        <f t="shared" si="951"/>
        <v/>
      </c>
      <c r="U2033" s="152" t="str">
        <f t="shared" si="934"/>
        <v/>
      </c>
      <c r="V2033" s="152" t="str">
        <f t="shared" si="935"/>
        <v/>
      </c>
      <c r="W2033" s="153" t="str">
        <f t="shared" si="936"/>
        <v/>
      </c>
      <c r="X2033" s="153" t="str">
        <f t="shared" si="937"/>
        <v/>
      </c>
      <c r="Y2033" s="153" t="str">
        <f t="shared" si="938"/>
        <v/>
      </c>
      <c r="Z2033" s="153" t="str">
        <f t="shared" si="939"/>
        <v/>
      </c>
      <c r="AA2033" s="152" t="str">
        <f t="shared" si="940"/>
        <v/>
      </c>
      <c r="AB2033" s="152" t="str">
        <f t="shared" si="941"/>
        <v/>
      </c>
      <c r="AC2033" s="154" t="str">
        <f t="shared" si="952"/>
        <v/>
      </c>
      <c r="AD2033" s="154" t="str">
        <f t="shared" si="953"/>
        <v/>
      </c>
      <c r="AE2033" s="3" t="str">
        <f t="shared" si="954"/>
        <v/>
      </c>
      <c r="AF2033" s="3" t="str">
        <f t="shared" si="955"/>
        <v/>
      </c>
      <c r="AG2033" s="3" t="str">
        <f t="shared" si="956"/>
        <v/>
      </c>
      <c r="AH2033" s="4" t="str">
        <f t="shared" si="957"/>
        <v/>
      </c>
      <c r="AI2033" s="75" t="str">
        <f t="shared" si="958"/>
        <v/>
      </c>
      <c r="AJ2033" s="75" t="str">
        <f t="shared" si="959"/>
        <v/>
      </c>
    </row>
    <row r="2034" spans="1:36" ht="14.25">
      <c r="A2034" s="41" t="str">
        <f t="shared" si="942"/>
        <v/>
      </c>
      <c r="B2034" s="150" t="str">
        <f>IF(ISNUMBER(A2034),INDEX('MetaTrader Import'!$H$13:$J$5893,TRUNC(((A2034-$A$39+1)-1)/3)+1,MOD((A2034-$A$39+1)-1,3)+1),"")</f>
        <v/>
      </c>
      <c r="C2034" s="43" t="str">
        <f t="shared" si="943"/>
        <v/>
      </c>
      <c r="D2034" s="43" t="str">
        <f t="shared" ca="1" si="933"/>
        <v/>
      </c>
      <c r="E2034" s="43" t="str">
        <f t="shared" si="944"/>
        <v/>
      </c>
      <c r="F2034" s="43" t="str">
        <f t="shared" si="945"/>
        <v/>
      </c>
      <c r="G2034" s="43" t="str">
        <f>IF(A2034&lt;&gt;"",IF(A2034&lt;Data!$G$11*0.25,$C$13/$G$32,IF(A2034&gt;Data!$G$11*0.25,$C$13,$C$13*10)),"")</f>
        <v/>
      </c>
      <c r="H2034" s="43" t="str">
        <f>IF(A2034&lt;&gt;"",IF(Data!$G$9="constant",$C$13,IF(Data!$G$9="squeeze",G2034,F2034)),"")</f>
        <v/>
      </c>
      <c r="I2034" s="38" t="str">
        <f ca="1">IF(ISNUMBER(A2034),NORMINV(RAND(),0,IF(AND(Data!$G$9="squeeze",A2034&lt;Data!$G$11*0.25),$H$32,1)*$C$30*$C$13)*($C$14*$C$12),"")</f>
        <v/>
      </c>
      <c r="J2034" s="42" t="str">
        <f ca="1">IFERROR(IF(Data!$C$6="Real",B2034,I2034+J2033+($C$14*$C$12)*(NORMINV(RAND(),$C$15,CHOOSE($G$13,$C$13,F2034,G2034)))),"")</f>
        <v/>
      </c>
      <c r="K2034" s="88" t="str">
        <f>IF(ISNUMBER(A2034), IF($G$16="fixed",$G$17,MIN(H2034*Data!$C$7*$C$16*0.5,$C$17*Data!$C$7))*$C$12,"")</f>
        <v/>
      </c>
      <c r="L2034" s="42" t="str">
        <f t="shared" ca="1" si="960"/>
        <v/>
      </c>
      <c r="M2034" s="44" t="str">
        <f t="shared" ca="1" si="961"/>
        <v/>
      </c>
      <c r="N2034" s="44" t="str">
        <f t="shared" ca="1" si="962"/>
        <v/>
      </c>
      <c r="O2034" s="108" t="str">
        <f t="shared" si="946"/>
        <v/>
      </c>
      <c r="P2034" s="102" t="str">
        <f t="shared" si="947"/>
        <v/>
      </c>
      <c r="Q2034" s="102" t="str">
        <f t="shared" si="948"/>
        <v/>
      </c>
      <c r="R2034" s="120" t="str">
        <f t="shared" si="949"/>
        <v/>
      </c>
      <c r="S2034" s="54" t="str">
        <f t="shared" si="950"/>
        <v/>
      </c>
      <c r="T2034" s="5" t="str">
        <f t="shared" si="951"/>
        <v/>
      </c>
      <c r="U2034" s="152" t="str">
        <f t="shared" si="934"/>
        <v/>
      </c>
      <c r="V2034" s="152" t="str">
        <f t="shared" si="935"/>
        <v/>
      </c>
      <c r="W2034" s="153" t="str">
        <f t="shared" si="936"/>
        <v/>
      </c>
      <c r="X2034" s="153" t="str">
        <f t="shared" si="937"/>
        <v/>
      </c>
      <c r="Y2034" s="153" t="str">
        <f t="shared" si="938"/>
        <v/>
      </c>
      <c r="Z2034" s="153" t="str">
        <f t="shared" si="939"/>
        <v/>
      </c>
      <c r="AA2034" s="152" t="str">
        <f t="shared" si="940"/>
        <v/>
      </c>
      <c r="AB2034" s="152" t="str">
        <f t="shared" si="941"/>
        <v/>
      </c>
      <c r="AC2034" s="154" t="str">
        <f t="shared" si="952"/>
        <v/>
      </c>
      <c r="AD2034" s="154" t="str">
        <f t="shared" si="953"/>
        <v/>
      </c>
      <c r="AE2034" s="3" t="str">
        <f t="shared" si="954"/>
        <v/>
      </c>
      <c r="AF2034" s="3" t="str">
        <f t="shared" si="955"/>
        <v/>
      </c>
      <c r="AG2034" s="3" t="str">
        <f t="shared" si="956"/>
        <v/>
      </c>
      <c r="AH2034" s="4" t="str">
        <f t="shared" si="957"/>
        <v/>
      </c>
      <c r="AI2034" s="75" t="str">
        <f t="shared" si="958"/>
        <v/>
      </c>
      <c r="AJ2034" s="75" t="str">
        <f t="shared" si="959"/>
        <v/>
      </c>
    </row>
    <row r="2035" spans="1:36" ht="14.25">
      <c r="A2035" s="41" t="str">
        <f t="shared" si="942"/>
        <v/>
      </c>
      <c r="B2035" s="150" t="str">
        <f>IF(ISNUMBER(A2035),INDEX('MetaTrader Import'!$H$13:$J$5893,TRUNC(((A2035-$A$39+1)-1)/3)+1,MOD((A2035-$A$39+1)-1,3)+1),"")</f>
        <v/>
      </c>
      <c r="C2035" s="43" t="str">
        <f t="shared" si="943"/>
        <v/>
      </c>
      <c r="D2035" s="43" t="str">
        <f t="shared" ca="1" si="933"/>
        <v/>
      </c>
      <c r="E2035" s="43" t="str">
        <f t="shared" si="944"/>
        <v/>
      </c>
      <c r="F2035" s="43" t="str">
        <f t="shared" si="945"/>
        <v/>
      </c>
      <c r="G2035" s="43" t="str">
        <f>IF(A2035&lt;&gt;"",IF(A2035&lt;Data!$G$11*0.25,$C$13/$G$32,IF(A2035&gt;Data!$G$11*0.25,$C$13,$C$13*10)),"")</f>
        <v/>
      </c>
      <c r="H2035" s="43" t="str">
        <f>IF(A2035&lt;&gt;"",IF(Data!$G$9="constant",$C$13,IF(Data!$G$9="squeeze",G2035,F2035)),"")</f>
        <v/>
      </c>
      <c r="I2035" s="38" t="str">
        <f ca="1">IF(ISNUMBER(A2035),NORMINV(RAND(),0,IF(AND(Data!$G$9="squeeze",A2035&lt;Data!$G$11*0.25),$H$32,1)*$C$30*$C$13)*($C$14*$C$12),"")</f>
        <v/>
      </c>
      <c r="J2035" s="42" t="str">
        <f ca="1">IFERROR(IF(Data!$C$6="Real",B2035,I2035+J2034+($C$14*$C$12)*(NORMINV(RAND(),$C$15,CHOOSE($G$13,$C$13,F2035,G2035)))),"")</f>
        <v/>
      </c>
      <c r="K2035" s="88" t="str">
        <f>IF(ISNUMBER(A2035), IF($G$16="fixed",$G$17,MIN(H2035*Data!$C$7*$C$16*0.5,$C$17*Data!$C$7))*$C$12,"")</f>
        <v/>
      </c>
      <c r="L2035" s="42" t="str">
        <f t="shared" ca="1" si="960"/>
        <v/>
      </c>
      <c r="M2035" s="44" t="str">
        <f t="shared" ca="1" si="961"/>
        <v/>
      </c>
      <c r="N2035" s="44" t="str">
        <f t="shared" ca="1" si="962"/>
        <v/>
      </c>
      <c r="O2035" s="108" t="str">
        <f t="shared" si="946"/>
        <v/>
      </c>
      <c r="P2035" s="102" t="str">
        <f t="shared" si="947"/>
        <v/>
      </c>
      <c r="Q2035" s="102" t="str">
        <f t="shared" si="948"/>
        <v/>
      </c>
      <c r="R2035" s="120" t="str">
        <f t="shared" si="949"/>
        <v/>
      </c>
      <c r="S2035" s="54" t="str">
        <f t="shared" si="950"/>
        <v/>
      </c>
      <c r="T2035" s="5" t="str">
        <f t="shared" si="951"/>
        <v/>
      </c>
      <c r="U2035" s="152" t="str">
        <f t="shared" si="934"/>
        <v/>
      </c>
      <c r="V2035" s="152" t="str">
        <f t="shared" si="935"/>
        <v/>
      </c>
      <c r="W2035" s="153" t="str">
        <f t="shared" si="936"/>
        <v/>
      </c>
      <c r="X2035" s="153" t="str">
        <f t="shared" si="937"/>
        <v/>
      </c>
      <c r="Y2035" s="153" t="str">
        <f t="shared" si="938"/>
        <v/>
      </c>
      <c r="Z2035" s="153" t="str">
        <f t="shared" si="939"/>
        <v/>
      </c>
      <c r="AA2035" s="152" t="str">
        <f t="shared" si="940"/>
        <v/>
      </c>
      <c r="AB2035" s="152" t="str">
        <f t="shared" si="941"/>
        <v/>
      </c>
      <c r="AC2035" s="154" t="str">
        <f t="shared" si="952"/>
        <v/>
      </c>
      <c r="AD2035" s="154" t="str">
        <f t="shared" si="953"/>
        <v/>
      </c>
      <c r="AE2035" s="3" t="str">
        <f t="shared" si="954"/>
        <v/>
      </c>
      <c r="AF2035" s="3" t="str">
        <f t="shared" si="955"/>
        <v/>
      </c>
      <c r="AG2035" s="3" t="str">
        <f t="shared" si="956"/>
        <v/>
      </c>
      <c r="AH2035" s="4" t="str">
        <f t="shared" si="957"/>
        <v/>
      </c>
      <c r="AI2035" s="75" t="str">
        <f t="shared" si="958"/>
        <v/>
      </c>
      <c r="AJ2035" s="75" t="str">
        <f t="shared" si="959"/>
        <v/>
      </c>
    </row>
    <row r="2036" spans="1:36" ht="14.25">
      <c r="A2036" s="41" t="str">
        <f t="shared" si="942"/>
        <v/>
      </c>
      <c r="B2036" s="150" t="str">
        <f>IF(ISNUMBER(A2036),INDEX('MetaTrader Import'!$H$13:$J$5893,TRUNC(((A2036-$A$39+1)-1)/3)+1,MOD((A2036-$A$39+1)-1,3)+1),"")</f>
        <v/>
      </c>
      <c r="C2036" s="43" t="str">
        <f t="shared" si="943"/>
        <v/>
      </c>
      <c r="D2036" s="43" t="str">
        <f t="shared" ca="1" si="933"/>
        <v/>
      </c>
      <c r="E2036" s="43" t="str">
        <f t="shared" si="944"/>
        <v/>
      </c>
      <c r="F2036" s="43" t="str">
        <f t="shared" si="945"/>
        <v/>
      </c>
      <c r="G2036" s="43" t="str">
        <f>IF(A2036&lt;&gt;"",IF(A2036&lt;Data!$G$11*0.25,$C$13/$G$32,IF(A2036&gt;Data!$G$11*0.25,$C$13,$C$13*10)),"")</f>
        <v/>
      </c>
      <c r="H2036" s="43" t="str">
        <f>IF(A2036&lt;&gt;"",IF(Data!$G$9="constant",$C$13,IF(Data!$G$9="squeeze",G2036,F2036)),"")</f>
        <v/>
      </c>
      <c r="I2036" s="38" t="str">
        <f ca="1">IF(ISNUMBER(A2036),NORMINV(RAND(),0,IF(AND(Data!$G$9="squeeze",A2036&lt;Data!$G$11*0.25),$H$32,1)*$C$30*$C$13)*($C$14*$C$12),"")</f>
        <v/>
      </c>
      <c r="J2036" s="42" t="str">
        <f ca="1">IFERROR(IF(Data!$C$6="Real",B2036,I2036+J2035+($C$14*$C$12)*(NORMINV(RAND(),$C$15,CHOOSE($G$13,$C$13,F2036,G2036)))),"")</f>
        <v/>
      </c>
      <c r="K2036" s="88" t="str">
        <f>IF(ISNUMBER(A2036), IF($G$16="fixed",$G$17,MIN(H2036*Data!$C$7*$C$16*0.5,$C$17*Data!$C$7))*$C$12,"")</f>
        <v/>
      </c>
      <c r="L2036" s="42" t="str">
        <f t="shared" ca="1" si="960"/>
        <v/>
      </c>
      <c r="M2036" s="44" t="str">
        <f t="shared" ca="1" si="961"/>
        <v/>
      </c>
      <c r="N2036" s="44" t="str">
        <f t="shared" ca="1" si="962"/>
        <v/>
      </c>
      <c r="O2036" s="108" t="str">
        <f t="shared" si="946"/>
        <v/>
      </c>
      <c r="P2036" s="102" t="str">
        <f t="shared" si="947"/>
        <v/>
      </c>
      <c r="Q2036" s="102" t="str">
        <f t="shared" si="948"/>
        <v/>
      </c>
      <c r="R2036" s="120" t="str">
        <f t="shared" si="949"/>
        <v/>
      </c>
      <c r="S2036" s="54" t="str">
        <f t="shared" si="950"/>
        <v/>
      </c>
      <c r="T2036" s="5" t="str">
        <f t="shared" si="951"/>
        <v/>
      </c>
      <c r="U2036" s="152" t="str">
        <f t="shared" si="934"/>
        <v/>
      </c>
      <c r="V2036" s="152" t="str">
        <f t="shared" si="935"/>
        <v/>
      </c>
      <c r="W2036" s="153" t="str">
        <f t="shared" si="936"/>
        <v/>
      </c>
      <c r="X2036" s="153" t="str">
        <f t="shared" si="937"/>
        <v/>
      </c>
      <c r="Y2036" s="153" t="str">
        <f t="shared" si="938"/>
        <v/>
      </c>
      <c r="Z2036" s="153" t="str">
        <f t="shared" si="939"/>
        <v/>
      </c>
      <c r="AA2036" s="152" t="str">
        <f t="shared" si="940"/>
        <v/>
      </c>
      <c r="AB2036" s="152" t="str">
        <f t="shared" si="941"/>
        <v/>
      </c>
      <c r="AC2036" s="154" t="str">
        <f t="shared" si="952"/>
        <v/>
      </c>
      <c r="AD2036" s="154" t="str">
        <f t="shared" si="953"/>
        <v/>
      </c>
      <c r="AE2036" s="3" t="str">
        <f t="shared" si="954"/>
        <v/>
      </c>
      <c r="AF2036" s="3" t="str">
        <f t="shared" si="955"/>
        <v/>
      </c>
      <c r="AG2036" s="3" t="str">
        <f t="shared" si="956"/>
        <v/>
      </c>
      <c r="AH2036" s="4" t="str">
        <f t="shared" si="957"/>
        <v/>
      </c>
      <c r="AI2036" s="75" t="str">
        <f t="shared" si="958"/>
        <v/>
      </c>
      <c r="AJ2036" s="75" t="str">
        <f t="shared" si="959"/>
        <v/>
      </c>
    </row>
    <row r="2037" spans="1:36" ht="14.25">
      <c r="A2037" s="41" t="str">
        <f t="shared" si="942"/>
        <v/>
      </c>
      <c r="B2037" s="150" t="str">
        <f>IF(ISNUMBER(A2037),INDEX('MetaTrader Import'!$H$13:$J$5893,TRUNC(((A2037-$A$39+1)-1)/3)+1,MOD((A2037-$A$39+1)-1,3)+1),"")</f>
        <v/>
      </c>
      <c r="C2037" s="43" t="str">
        <f t="shared" si="943"/>
        <v/>
      </c>
      <c r="D2037" s="43" t="str">
        <f t="shared" ca="1" si="933"/>
        <v/>
      </c>
      <c r="E2037" s="43" t="str">
        <f t="shared" si="944"/>
        <v/>
      </c>
      <c r="F2037" s="43" t="str">
        <f t="shared" si="945"/>
        <v/>
      </c>
      <c r="G2037" s="43" t="str">
        <f>IF(A2037&lt;&gt;"",IF(A2037&lt;Data!$G$11*0.25,$C$13/$G$32,IF(A2037&gt;Data!$G$11*0.25,$C$13,$C$13*10)),"")</f>
        <v/>
      </c>
      <c r="H2037" s="43" t="str">
        <f>IF(A2037&lt;&gt;"",IF(Data!$G$9="constant",$C$13,IF(Data!$G$9="squeeze",G2037,F2037)),"")</f>
        <v/>
      </c>
      <c r="I2037" s="38" t="str">
        <f ca="1">IF(ISNUMBER(A2037),NORMINV(RAND(),0,IF(AND(Data!$G$9="squeeze",A2037&lt;Data!$G$11*0.25),$H$32,1)*$C$30*$C$13)*($C$14*$C$12),"")</f>
        <v/>
      </c>
      <c r="J2037" s="42" t="str">
        <f ca="1">IFERROR(IF(Data!$C$6="Real",B2037,I2037+J2036+($C$14*$C$12)*(NORMINV(RAND(),$C$15,CHOOSE($G$13,$C$13,F2037,G2037)))),"")</f>
        <v/>
      </c>
      <c r="K2037" s="88" t="str">
        <f>IF(ISNUMBER(A2037), IF($G$16="fixed",$G$17,MIN(H2037*Data!$C$7*$C$16*0.5,$C$17*Data!$C$7))*$C$12,"")</f>
        <v/>
      </c>
      <c r="L2037" s="42" t="str">
        <f t="shared" ca="1" si="960"/>
        <v/>
      </c>
      <c r="M2037" s="44" t="str">
        <f t="shared" ca="1" si="961"/>
        <v/>
      </c>
      <c r="N2037" s="44" t="str">
        <f t="shared" ca="1" si="962"/>
        <v/>
      </c>
      <c r="O2037" s="108" t="str">
        <f t="shared" si="946"/>
        <v/>
      </c>
      <c r="P2037" s="102" t="str">
        <f t="shared" si="947"/>
        <v/>
      </c>
      <c r="Q2037" s="102" t="str">
        <f t="shared" si="948"/>
        <v/>
      </c>
      <c r="R2037" s="120" t="str">
        <f t="shared" si="949"/>
        <v/>
      </c>
      <c r="S2037" s="54" t="str">
        <f t="shared" si="950"/>
        <v/>
      </c>
      <c r="T2037" s="5" t="str">
        <f t="shared" si="951"/>
        <v/>
      </c>
      <c r="U2037" s="152" t="str">
        <f t="shared" si="934"/>
        <v/>
      </c>
      <c r="V2037" s="152" t="str">
        <f t="shared" si="935"/>
        <v/>
      </c>
      <c r="W2037" s="153" t="str">
        <f t="shared" si="936"/>
        <v/>
      </c>
      <c r="X2037" s="153" t="str">
        <f t="shared" si="937"/>
        <v/>
      </c>
      <c r="Y2037" s="153" t="str">
        <f t="shared" si="938"/>
        <v/>
      </c>
      <c r="Z2037" s="153" t="str">
        <f t="shared" si="939"/>
        <v/>
      </c>
      <c r="AA2037" s="152" t="str">
        <f t="shared" si="940"/>
        <v/>
      </c>
      <c r="AB2037" s="152" t="str">
        <f t="shared" si="941"/>
        <v/>
      </c>
      <c r="AC2037" s="154" t="str">
        <f t="shared" si="952"/>
        <v/>
      </c>
      <c r="AD2037" s="154" t="str">
        <f t="shared" si="953"/>
        <v/>
      </c>
      <c r="AE2037" s="3" t="str">
        <f t="shared" si="954"/>
        <v/>
      </c>
      <c r="AF2037" s="3" t="str">
        <f t="shared" si="955"/>
        <v/>
      </c>
      <c r="AG2037" s="3" t="str">
        <f t="shared" si="956"/>
        <v/>
      </c>
      <c r="AH2037" s="4" t="str">
        <f t="shared" si="957"/>
        <v/>
      </c>
      <c r="AI2037" s="75" t="str">
        <f t="shared" si="958"/>
        <v/>
      </c>
      <c r="AJ2037" s="75" t="str">
        <f t="shared" si="959"/>
        <v/>
      </c>
    </row>
    <row r="2038" spans="1:36" ht="14.25">
      <c r="A2038" s="41" t="str">
        <f t="shared" si="942"/>
        <v/>
      </c>
      <c r="B2038" s="150" t="str">
        <f>IF(ISNUMBER(A2038),INDEX('MetaTrader Import'!$H$13:$J$5893,TRUNC(((A2038-$A$39+1)-1)/3)+1,MOD((A2038-$A$39+1)-1,3)+1),"")</f>
        <v/>
      </c>
      <c r="C2038" s="43" t="str">
        <f t="shared" si="943"/>
        <v/>
      </c>
      <c r="D2038" s="43" t="str">
        <f t="shared" ca="1" si="933"/>
        <v/>
      </c>
      <c r="E2038" s="43" t="str">
        <f t="shared" si="944"/>
        <v/>
      </c>
      <c r="F2038" s="43" t="str">
        <f t="shared" si="945"/>
        <v/>
      </c>
      <c r="G2038" s="43" t="str">
        <f>IF(A2038&lt;&gt;"",IF(A2038&lt;Data!$G$11*0.25,$C$13/$G$32,IF(A2038&gt;Data!$G$11*0.25,$C$13,$C$13*10)),"")</f>
        <v/>
      </c>
      <c r="H2038" s="43" t="str">
        <f>IF(A2038&lt;&gt;"",IF(Data!$G$9="constant",$C$13,IF(Data!$G$9="squeeze",G2038,F2038)),"")</f>
        <v/>
      </c>
      <c r="I2038" s="38" t="str">
        <f ca="1">IF(ISNUMBER(A2038),NORMINV(RAND(),0,IF(AND(Data!$G$9="squeeze",A2038&lt;Data!$G$11*0.25),$H$32,1)*$C$30*$C$13)*($C$14*$C$12),"")</f>
        <v/>
      </c>
      <c r="J2038" s="42" t="str">
        <f ca="1">IFERROR(IF(Data!$C$6="Real",B2038,I2038+J2037+($C$14*$C$12)*(NORMINV(RAND(),$C$15,CHOOSE($G$13,$C$13,F2038,G2038)))),"")</f>
        <v/>
      </c>
      <c r="K2038" s="88" t="str">
        <f>IF(ISNUMBER(A2038), IF($G$16="fixed",$G$17,MIN(H2038*Data!$C$7*$C$16*0.5,$C$17*Data!$C$7))*$C$12,"")</f>
        <v/>
      </c>
      <c r="L2038" s="42" t="str">
        <f t="shared" ca="1" si="960"/>
        <v/>
      </c>
      <c r="M2038" s="44" t="str">
        <f t="shared" ca="1" si="961"/>
        <v/>
      </c>
      <c r="N2038" s="44" t="str">
        <f t="shared" ca="1" si="962"/>
        <v/>
      </c>
      <c r="O2038" s="108" t="str">
        <f t="shared" si="946"/>
        <v/>
      </c>
      <c r="P2038" s="102" t="str">
        <f t="shared" si="947"/>
        <v/>
      </c>
      <c r="Q2038" s="102" t="str">
        <f t="shared" si="948"/>
        <v/>
      </c>
      <c r="R2038" s="120" t="str">
        <f t="shared" si="949"/>
        <v/>
      </c>
      <c r="S2038" s="54" t="str">
        <f t="shared" si="950"/>
        <v/>
      </c>
      <c r="T2038" s="5" t="str">
        <f t="shared" si="951"/>
        <v/>
      </c>
      <c r="U2038" s="152" t="str">
        <f t="shared" si="934"/>
        <v/>
      </c>
      <c r="V2038" s="152" t="str">
        <f t="shared" si="935"/>
        <v/>
      </c>
      <c r="W2038" s="153" t="str">
        <f t="shared" si="936"/>
        <v/>
      </c>
      <c r="X2038" s="153" t="str">
        <f t="shared" si="937"/>
        <v/>
      </c>
      <c r="Y2038" s="153" t="str">
        <f t="shared" si="938"/>
        <v/>
      </c>
      <c r="Z2038" s="153" t="str">
        <f t="shared" si="939"/>
        <v/>
      </c>
      <c r="AA2038" s="152" t="str">
        <f t="shared" si="940"/>
        <v/>
      </c>
      <c r="AB2038" s="152" t="str">
        <f t="shared" si="941"/>
        <v/>
      </c>
      <c r="AC2038" s="154" t="str">
        <f t="shared" si="952"/>
        <v/>
      </c>
      <c r="AD2038" s="154" t="str">
        <f t="shared" si="953"/>
        <v/>
      </c>
      <c r="AE2038" s="3" t="str">
        <f t="shared" si="954"/>
        <v/>
      </c>
      <c r="AF2038" s="3" t="str">
        <f t="shared" si="955"/>
        <v/>
      </c>
      <c r="AG2038" s="3" t="str">
        <f t="shared" si="956"/>
        <v/>
      </c>
      <c r="AH2038" s="4" t="str">
        <f t="shared" si="957"/>
        <v/>
      </c>
      <c r="AI2038" s="75" t="str">
        <f t="shared" si="958"/>
        <v/>
      </c>
      <c r="AJ2038" s="75" t="str">
        <f t="shared" si="959"/>
        <v/>
      </c>
    </row>
    <row r="2039" spans="1:36" ht="14.25">
      <c r="A2039" s="41" t="str">
        <f t="shared" si="942"/>
        <v/>
      </c>
      <c r="B2039" s="150" t="str">
        <f>IF(ISNUMBER(A2039),INDEX('MetaTrader Import'!$H$13:$J$5893,TRUNC(((A2039-$A$39+1)-1)/3)+1,MOD((A2039-$A$39+1)-1,3)+1),"")</f>
        <v/>
      </c>
      <c r="C2039" s="43" t="str">
        <f t="shared" si="943"/>
        <v/>
      </c>
      <c r="D2039" s="43" t="str">
        <f t="shared" ca="1" si="933"/>
        <v/>
      </c>
      <c r="E2039" s="43" t="str">
        <f t="shared" si="944"/>
        <v/>
      </c>
      <c r="F2039" s="43" t="str">
        <f t="shared" si="945"/>
        <v/>
      </c>
      <c r="G2039" s="43" t="str">
        <f>IF(A2039&lt;&gt;"",IF(A2039&lt;Data!$G$11*0.25,$C$13/$G$32,IF(A2039&gt;Data!$G$11*0.25,$C$13,$C$13*10)),"")</f>
        <v/>
      </c>
      <c r="H2039" s="43" t="str">
        <f>IF(A2039&lt;&gt;"",IF(Data!$G$9="constant",$C$13,IF(Data!$G$9="squeeze",G2039,F2039)),"")</f>
        <v/>
      </c>
      <c r="I2039" s="38" t="str">
        <f ca="1">IF(ISNUMBER(A2039),NORMINV(RAND(),0,IF(AND(Data!$G$9="squeeze",A2039&lt;Data!$G$11*0.25),$H$32,1)*$C$30*$C$13)*($C$14*$C$12),"")</f>
        <v/>
      </c>
      <c r="J2039" s="42" t="str">
        <f ca="1">IFERROR(IF(Data!$C$6="Real",B2039,I2039+J2038+($C$14*$C$12)*(NORMINV(RAND(),$C$15,CHOOSE($G$13,$C$13,F2039,G2039)))),"")</f>
        <v/>
      </c>
      <c r="K2039" s="88" t="str">
        <f>IF(ISNUMBER(A2039), IF($G$16="fixed",$G$17,MIN(H2039*Data!$C$7*$C$16*0.5,$C$17*Data!$C$7))*$C$12,"")</f>
        <v/>
      </c>
      <c r="L2039" s="42" t="str">
        <f t="shared" ca="1" si="960"/>
        <v/>
      </c>
      <c r="M2039" s="44" t="str">
        <f t="shared" ca="1" si="961"/>
        <v/>
      </c>
      <c r="N2039" s="44" t="str">
        <f t="shared" ca="1" si="962"/>
        <v/>
      </c>
      <c r="O2039" s="108" t="str">
        <f t="shared" si="946"/>
        <v/>
      </c>
      <c r="P2039" s="102" t="str">
        <f t="shared" si="947"/>
        <v/>
      </c>
      <c r="Q2039" s="102" t="str">
        <f t="shared" si="948"/>
        <v/>
      </c>
      <c r="R2039" s="120" t="str">
        <f t="shared" si="949"/>
        <v/>
      </c>
      <c r="S2039" s="54" t="str">
        <f t="shared" si="950"/>
        <v/>
      </c>
      <c r="T2039" s="5" t="str">
        <f t="shared" si="951"/>
        <v/>
      </c>
      <c r="U2039" s="152" t="str">
        <f t="shared" si="934"/>
        <v/>
      </c>
      <c r="V2039" s="152" t="str">
        <f t="shared" si="935"/>
        <v/>
      </c>
      <c r="W2039" s="153" t="str">
        <f t="shared" si="936"/>
        <v/>
      </c>
      <c r="X2039" s="153" t="str">
        <f t="shared" si="937"/>
        <v/>
      </c>
      <c r="Y2039" s="153" t="str">
        <f t="shared" si="938"/>
        <v/>
      </c>
      <c r="Z2039" s="153" t="str">
        <f t="shared" si="939"/>
        <v/>
      </c>
      <c r="AA2039" s="152" t="str">
        <f t="shared" si="940"/>
        <v/>
      </c>
      <c r="AB2039" s="152" t="str">
        <f t="shared" si="941"/>
        <v/>
      </c>
      <c r="AC2039" s="154" t="str">
        <f t="shared" si="952"/>
        <v/>
      </c>
      <c r="AD2039" s="154" t="str">
        <f t="shared" si="953"/>
        <v/>
      </c>
      <c r="AE2039" s="3" t="str">
        <f t="shared" si="954"/>
        <v/>
      </c>
      <c r="AF2039" s="3" t="str">
        <f t="shared" si="955"/>
        <v/>
      </c>
      <c r="AG2039" s="3" t="str">
        <f t="shared" si="956"/>
        <v/>
      </c>
      <c r="AH2039" s="4" t="str">
        <f t="shared" si="957"/>
        <v/>
      </c>
      <c r="AI2039" s="75" t="str">
        <f t="shared" si="958"/>
        <v/>
      </c>
      <c r="AJ2039" s="75" t="str">
        <f t="shared" si="959"/>
        <v/>
      </c>
    </row>
    <row r="2040" spans="1:36" ht="14.25">
      <c r="A2040" s="41" t="str">
        <f t="shared" si="942"/>
        <v/>
      </c>
      <c r="B2040" s="150" t="str">
        <f>IF(ISNUMBER(A2040),INDEX('MetaTrader Import'!$H$13:$J$5893,TRUNC(((A2040-$A$39+1)-1)/3)+1,MOD((A2040-$A$39+1)-1,3)+1),"")</f>
        <v/>
      </c>
      <c r="C2040" s="43" t="str">
        <f t="shared" si="943"/>
        <v/>
      </c>
      <c r="D2040" s="43" t="str">
        <f t="shared" ca="1" si="933"/>
        <v/>
      </c>
      <c r="E2040" s="43" t="str">
        <f t="shared" si="944"/>
        <v/>
      </c>
      <c r="F2040" s="43" t="str">
        <f t="shared" si="945"/>
        <v/>
      </c>
      <c r="G2040" s="43" t="str">
        <f>IF(A2040&lt;&gt;"",IF(A2040&lt;Data!$G$11*0.25,$C$13/$G$32,IF(A2040&gt;Data!$G$11*0.25,$C$13,$C$13*10)),"")</f>
        <v/>
      </c>
      <c r="H2040" s="43" t="str">
        <f>IF(A2040&lt;&gt;"",IF(Data!$G$9="constant",$C$13,IF(Data!$G$9="squeeze",G2040,F2040)),"")</f>
        <v/>
      </c>
      <c r="I2040" s="38" t="str">
        <f ca="1">IF(ISNUMBER(A2040),NORMINV(RAND(),0,IF(AND(Data!$G$9="squeeze",A2040&lt;Data!$G$11*0.25),$H$32,1)*$C$30*$C$13)*($C$14*$C$12),"")</f>
        <v/>
      </c>
      <c r="J2040" s="42" t="str">
        <f ca="1">IFERROR(IF(Data!$C$6="Real",B2040,I2040+J2039+($C$14*$C$12)*(NORMINV(RAND(),$C$15,CHOOSE($G$13,$C$13,F2040,G2040)))),"")</f>
        <v/>
      </c>
      <c r="K2040" s="88" t="str">
        <f>IF(ISNUMBER(A2040), IF($G$16="fixed",$G$17,MIN(H2040*Data!$C$7*$C$16*0.5,$C$17*Data!$C$7))*$C$12,"")</f>
        <v/>
      </c>
      <c r="L2040" s="42" t="str">
        <f t="shared" ca="1" si="960"/>
        <v/>
      </c>
      <c r="M2040" s="44" t="str">
        <f t="shared" ca="1" si="961"/>
        <v/>
      </c>
      <c r="N2040" s="44" t="str">
        <f t="shared" ca="1" si="962"/>
        <v/>
      </c>
      <c r="O2040" s="108" t="str">
        <f t="shared" si="946"/>
        <v/>
      </c>
      <c r="P2040" s="102" t="str">
        <f t="shared" si="947"/>
        <v/>
      </c>
      <c r="Q2040" s="102" t="str">
        <f t="shared" si="948"/>
        <v/>
      </c>
      <c r="R2040" s="120" t="str">
        <f t="shared" si="949"/>
        <v/>
      </c>
      <c r="S2040" s="54" t="str">
        <f t="shared" si="950"/>
        <v/>
      </c>
      <c r="T2040" s="5" t="str">
        <f t="shared" si="951"/>
        <v/>
      </c>
      <c r="U2040" s="152" t="str">
        <f t="shared" si="934"/>
        <v/>
      </c>
      <c r="V2040" s="152" t="str">
        <f t="shared" si="935"/>
        <v/>
      </c>
      <c r="W2040" s="153" t="str">
        <f t="shared" si="936"/>
        <v/>
      </c>
      <c r="X2040" s="153" t="str">
        <f t="shared" si="937"/>
        <v/>
      </c>
      <c r="Y2040" s="153" t="str">
        <f t="shared" si="938"/>
        <v/>
      </c>
      <c r="Z2040" s="153" t="str">
        <f t="shared" si="939"/>
        <v/>
      </c>
      <c r="AA2040" s="152" t="str">
        <f t="shared" si="940"/>
        <v/>
      </c>
      <c r="AB2040" s="152" t="str">
        <f t="shared" si="941"/>
        <v/>
      </c>
      <c r="AC2040" s="154" t="str">
        <f t="shared" si="952"/>
        <v/>
      </c>
      <c r="AD2040" s="154" t="str">
        <f t="shared" si="953"/>
        <v/>
      </c>
      <c r="AE2040" s="3" t="str">
        <f t="shared" si="954"/>
        <v/>
      </c>
      <c r="AF2040" s="3" t="str">
        <f t="shared" si="955"/>
        <v/>
      </c>
      <c r="AG2040" s="3" t="str">
        <f t="shared" si="956"/>
        <v/>
      </c>
      <c r="AH2040" s="4" t="str">
        <f t="shared" si="957"/>
        <v/>
      </c>
      <c r="AI2040" s="75" t="str">
        <f t="shared" si="958"/>
        <v/>
      </c>
      <c r="AJ2040" s="75" t="str">
        <f t="shared" si="959"/>
        <v/>
      </c>
    </row>
    <row r="2041" spans="1:36" ht="14.25">
      <c r="A2041" s="41" t="str">
        <f t="shared" si="942"/>
        <v/>
      </c>
      <c r="B2041" s="150" t="str">
        <f>IF(ISNUMBER(A2041),INDEX('MetaTrader Import'!$H$13:$J$5893,TRUNC(((A2041-$A$39+1)-1)/3)+1,MOD((A2041-$A$39+1)-1,3)+1),"")</f>
        <v/>
      </c>
      <c r="C2041" s="43" t="str">
        <f t="shared" si="943"/>
        <v/>
      </c>
      <c r="D2041" s="43" t="str">
        <f t="shared" ca="1" si="933"/>
        <v/>
      </c>
      <c r="E2041" s="43" t="str">
        <f t="shared" si="944"/>
        <v/>
      </c>
      <c r="F2041" s="43" t="str">
        <f t="shared" si="945"/>
        <v/>
      </c>
      <c r="G2041" s="43" t="str">
        <f>IF(A2041&lt;&gt;"",IF(A2041&lt;Data!$G$11*0.25,$C$13/$G$32,IF(A2041&gt;Data!$G$11*0.25,$C$13,$C$13*10)),"")</f>
        <v/>
      </c>
      <c r="H2041" s="43" t="str">
        <f>IF(A2041&lt;&gt;"",IF(Data!$G$9="constant",$C$13,IF(Data!$G$9="squeeze",G2041,F2041)),"")</f>
        <v/>
      </c>
      <c r="I2041" s="38" t="str">
        <f ca="1">IF(ISNUMBER(A2041),NORMINV(RAND(),0,IF(AND(Data!$G$9="squeeze",A2041&lt;Data!$G$11*0.25),$H$32,1)*$C$30*$C$13)*($C$14*$C$12),"")</f>
        <v/>
      </c>
      <c r="J2041" s="42" t="str">
        <f ca="1">IFERROR(IF(Data!$C$6="Real",B2041,I2041+J2040+($C$14*$C$12)*(NORMINV(RAND(),$C$15,CHOOSE($G$13,$C$13,F2041,G2041)))),"")</f>
        <v/>
      </c>
      <c r="K2041" s="88" t="str">
        <f>IF(ISNUMBER(A2041), IF($G$16="fixed",$G$17,MIN(H2041*Data!$C$7*$C$16*0.5,$C$17*Data!$C$7))*$C$12,"")</f>
        <v/>
      </c>
      <c r="L2041" s="42" t="str">
        <f t="shared" ca="1" si="960"/>
        <v/>
      </c>
      <c r="M2041" s="44" t="str">
        <f t="shared" ca="1" si="961"/>
        <v/>
      </c>
      <c r="N2041" s="44" t="str">
        <f t="shared" ca="1" si="962"/>
        <v/>
      </c>
      <c r="O2041" s="108" t="str">
        <f t="shared" si="946"/>
        <v/>
      </c>
      <c r="P2041" s="102" t="str">
        <f t="shared" si="947"/>
        <v/>
      </c>
      <c r="Q2041" s="102" t="str">
        <f t="shared" si="948"/>
        <v/>
      </c>
      <c r="R2041" s="120" t="str">
        <f t="shared" si="949"/>
        <v/>
      </c>
      <c r="S2041" s="54" t="str">
        <f t="shared" si="950"/>
        <v/>
      </c>
      <c r="T2041" s="5" t="str">
        <f t="shared" si="951"/>
        <v/>
      </c>
      <c r="U2041" s="152" t="str">
        <f t="shared" si="934"/>
        <v/>
      </c>
      <c r="V2041" s="152" t="str">
        <f t="shared" si="935"/>
        <v/>
      </c>
      <c r="W2041" s="153" t="str">
        <f t="shared" si="936"/>
        <v/>
      </c>
      <c r="X2041" s="153" t="str">
        <f t="shared" si="937"/>
        <v/>
      </c>
      <c r="Y2041" s="153" t="str">
        <f t="shared" si="938"/>
        <v/>
      </c>
      <c r="Z2041" s="153" t="str">
        <f t="shared" si="939"/>
        <v/>
      </c>
      <c r="AA2041" s="152" t="str">
        <f t="shared" si="940"/>
        <v/>
      </c>
      <c r="AB2041" s="152" t="str">
        <f t="shared" si="941"/>
        <v/>
      </c>
      <c r="AC2041" s="154" t="str">
        <f t="shared" si="952"/>
        <v/>
      </c>
      <c r="AD2041" s="154" t="str">
        <f t="shared" si="953"/>
        <v/>
      </c>
      <c r="AE2041" s="3" t="str">
        <f t="shared" si="954"/>
        <v/>
      </c>
      <c r="AF2041" s="3" t="str">
        <f t="shared" si="955"/>
        <v/>
      </c>
      <c r="AG2041" s="3" t="str">
        <f t="shared" si="956"/>
        <v/>
      </c>
      <c r="AH2041" s="4" t="str">
        <f t="shared" si="957"/>
        <v/>
      </c>
      <c r="AI2041" s="75" t="str">
        <f t="shared" si="958"/>
        <v/>
      </c>
      <c r="AJ2041" s="75" t="str">
        <f t="shared" si="959"/>
        <v/>
      </c>
    </row>
    <row r="2042" spans="1:36" ht="14.25">
      <c r="A2042" s="41" t="str">
        <f t="shared" si="942"/>
        <v/>
      </c>
      <c r="B2042" s="150" t="str">
        <f>IF(ISNUMBER(A2042),INDEX('MetaTrader Import'!$H$13:$J$5893,TRUNC(((A2042-$A$39+1)-1)/3)+1,MOD((A2042-$A$39+1)-1,3)+1),"")</f>
        <v/>
      </c>
      <c r="C2042" s="43" t="str">
        <f t="shared" si="943"/>
        <v/>
      </c>
      <c r="D2042" s="43" t="str">
        <f t="shared" ca="1" si="933"/>
        <v/>
      </c>
      <c r="E2042" s="43" t="str">
        <f t="shared" si="944"/>
        <v/>
      </c>
      <c r="F2042" s="43" t="str">
        <f t="shared" si="945"/>
        <v/>
      </c>
      <c r="G2042" s="43" t="str">
        <f>IF(A2042&lt;&gt;"",IF(A2042&lt;Data!$G$11*0.25,$C$13/$G$32,IF(A2042&gt;Data!$G$11*0.25,$C$13,$C$13*10)),"")</f>
        <v/>
      </c>
      <c r="H2042" s="43" t="str">
        <f>IF(A2042&lt;&gt;"",IF(Data!$G$9="constant",$C$13,IF(Data!$G$9="squeeze",G2042,F2042)),"")</f>
        <v/>
      </c>
      <c r="I2042" s="38" t="str">
        <f ca="1">IF(ISNUMBER(A2042),NORMINV(RAND(),0,IF(AND(Data!$G$9="squeeze",A2042&lt;Data!$G$11*0.25),$H$32,1)*$C$30*$C$13)*($C$14*$C$12),"")</f>
        <v/>
      </c>
      <c r="J2042" s="42" t="str">
        <f ca="1">IFERROR(IF(Data!$C$6="Real",B2042,I2042+J2041+($C$14*$C$12)*(NORMINV(RAND(),$C$15,CHOOSE($G$13,$C$13,F2042,G2042)))),"")</f>
        <v/>
      </c>
      <c r="K2042" s="88" t="str">
        <f>IF(ISNUMBER(A2042), IF($G$16="fixed",$G$17,MIN(H2042*Data!$C$7*$C$16*0.5,$C$17*Data!$C$7))*$C$12,"")</f>
        <v/>
      </c>
      <c r="L2042" s="42" t="str">
        <f t="shared" ca="1" si="960"/>
        <v/>
      </c>
      <c r="M2042" s="44" t="str">
        <f t="shared" ca="1" si="961"/>
        <v/>
      </c>
      <c r="N2042" s="44" t="str">
        <f t="shared" ca="1" si="962"/>
        <v/>
      </c>
      <c r="O2042" s="108" t="str">
        <f t="shared" si="946"/>
        <v/>
      </c>
      <c r="P2042" s="102" t="str">
        <f t="shared" si="947"/>
        <v/>
      </c>
      <c r="Q2042" s="102" t="str">
        <f t="shared" si="948"/>
        <v/>
      </c>
      <c r="R2042" s="120" t="str">
        <f t="shared" si="949"/>
        <v/>
      </c>
      <c r="S2042" s="54" t="str">
        <f t="shared" si="950"/>
        <v/>
      </c>
      <c r="T2042" s="5" t="str">
        <f t="shared" si="951"/>
        <v/>
      </c>
      <c r="U2042" s="152" t="str">
        <f t="shared" si="934"/>
        <v/>
      </c>
      <c r="V2042" s="152" t="str">
        <f t="shared" si="935"/>
        <v/>
      </c>
      <c r="W2042" s="153" t="str">
        <f t="shared" si="936"/>
        <v/>
      </c>
      <c r="X2042" s="153" t="str">
        <f t="shared" si="937"/>
        <v/>
      </c>
      <c r="Y2042" s="153" t="str">
        <f t="shared" si="938"/>
        <v/>
      </c>
      <c r="Z2042" s="153" t="str">
        <f t="shared" si="939"/>
        <v/>
      </c>
      <c r="AA2042" s="152" t="str">
        <f t="shared" si="940"/>
        <v/>
      </c>
      <c r="AB2042" s="152" t="str">
        <f t="shared" si="941"/>
        <v/>
      </c>
      <c r="AC2042" s="154" t="str">
        <f t="shared" si="952"/>
        <v/>
      </c>
      <c r="AD2042" s="154" t="str">
        <f t="shared" si="953"/>
        <v/>
      </c>
      <c r="AE2042" s="3" t="str">
        <f t="shared" si="954"/>
        <v/>
      </c>
      <c r="AF2042" s="3" t="str">
        <f t="shared" si="955"/>
        <v/>
      </c>
      <c r="AG2042" s="3" t="str">
        <f t="shared" si="956"/>
        <v/>
      </c>
      <c r="AH2042" s="4" t="str">
        <f t="shared" si="957"/>
        <v/>
      </c>
      <c r="AI2042" s="75" t="str">
        <f t="shared" si="958"/>
        <v/>
      </c>
      <c r="AJ2042" s="75" t="str">
        <f t="shared" si="959"/>
        <v/>
      </c>
    </row>
    <row r="2043" spans="1:36" ht="14.25">
      <c r="A2043" s="41" t="str">
        <f t="shared" si="942"/>
        <v/>
      </c>
      <c r="B2043" s="150" t="str">
        <f>IF(ISNUMBER(A2043),INDEX('MetaTrader Import'!$H$13:$J$5893,TRUNC(((A2043-$A$39+1)-1)/3)+1,MOD((A2043-$A$39+1)-1,3)+1),"")</f>
        <v/>
      </c>
      <c r="C2043" s="43" t="str">
        <f t="shared" si="943"/>
        <v/>
      </c>
      <c r="D2043" s="43" t="str">
        <f t="shared" ca="1" si="933"/>
        <v/>
      </c>
      <c r="E2043" s="43" t="str">
        <f t="shared" si="944"/>
        <v/>
      </c>
      <c r="F2043" s="43" t="str">
        <f t="shared" si="945"/>
        <v/>
      </c>
      <c r="G2043" s="43" t="str">
        <f>IF(A2043&lt;&gt;"",IF(A2043&lt;Data!$G$11*0.25,$C$13/$G$32,IF(A2043&gt;Data!$G$11*0.25,$C$13,$C$13*10)),"")</f>
        <v/>
      </c>
      <c r="H2043" s="43" t="str">
        <f>IF(A2043&lt;&gt;"",IF(Data!$G$9="constant",$C$13,IF(Data!$G$9="squeeze",G2043,F2043)),"")</f>
        <v/>
      </c>
      <c r="I2043" s="38" t="str">
        <f ca="1">IF(ISNUMBER(A2043),NORMINV(RAND(),0,IF(AND(Data!$G$9="squeeze",A2043&lt;Data!$G$11*0.25),$H$32,1)*$C$30*$C$13)*($C$14*$C$12),"")</f>
        <v/>
      </c>
      <c r="J2043" s="42" t="str">
        <f ca="1">IFERROR(IF(Data!$C$6="Real",B2043,I2043+J2042+($C$14*$C$12)*(NORMINV(RAND(),$C$15,CHOOSE($G$13,$C$13,F2043,G2043)))),"")</f>
        <v/>
      </c>
      <c r="K2043" s="88" t="str">
        <f>IF(ISNUMBER(A2043), IF($G$16="fixed",$G$17,MIN(H2043*Data!$C$7*$C$16*0.5,$C$17*Data!$C$7))*$C$12,"")</f>
        <v/>
      </c>
      <c r="L2043" s="42" t="str">
        <f t="shared" ca="1" si="960"/>
        <v/>
      </c>
      <c r="M2043" s="44" t="str">
        <f t="shared" ca="1" si="961"/>
        <v/>
      </c>
      <c r="N2043" s="44" t="str">
        <f t="shared" ca="1" si="962"/>
        <v/>
      </c>
      <c r="O2043" s="108" t="str">
        <f t="shared" si="946"/>
        <v/>
      </c>
      <c r="P2043" s="102" t="str">
        <f t="shared" si="947"/>
        <v/>
      </c>
      <c r="Q2043" s="102" t="str">
        <f t="shared" si="948"/>
        <v/>
      </c>
      <c r="R2043" s="120" t="str">
        <f t="shared" si="949"/>
        <v/>
      </c>
      <c r="S2043" s="54" t="str">
        <f t="shared" si="950"/>
        <v/>
      </c>
      <c r="T2043" s="5" t="str">
        <f t="shared" si="951"/>
        <v/>
      </c>
      <c r="U2043" s="152" t="str">
        <f t="shared" si="934"/>
        <v/>
      </c>
      <c r="V2043" s="152" t="str">
        <f t="shared" si="935"/>
        <v/>
      </c>
      <c r="W2043" s="153" t="str">
        <f t="shared" si="936"/>
        <v/>
      </c>
      <c r="X2043" s="153" t="str">
        <f t="shared" si="937"/>
        <v/>
      </c>
      <c r="Y2043" s="153" t="str">
        <f t="shared" si="938"/>
        <v/>
      </c>
      <c r="Z2043" s="153" t="str">
        <f t="shared" si="939"/>
        <v/>
      </c>
      <c r="AA2043" s="152" t="str">
        <f t="shared" si="940"/>
        <v/>
      </c>
      <c r="AB2043" s="152" t="str">
        <f t="shared" si="941"/>
        <v/>
      </c>
      <c r="AC2043" s="154" t="str">
        <f t="shared" si="952"/>
        <v/>
      </c>
      <c r="AD2043" s="154" t="str">
        <f t="shared" si="953"/>
        <v/>
      </c>
      <c r="AE2043" s="3" t="str">
        <f t="shared" si="954"/>
        <v/>
      </c>
      <c r="AF2043" s="3" t="str">
        <f t="shared" si="955"/>
        <v/>
      </c>
      <c r="AG2043" s="3" t="str">
        <f t="shared" si="956"/>
        <v/>
      </c>
      <c r="AH2043" s="4" t="str">
        <f t="shared" si="957"/>
        <v/>
      </c>
      <c r="AI2043" s="75" t="str">
        <f t="shared" si="958"/>
        <v/>
      </c>
      <c r="AJ2043" s="75" t="str">
        <f t="shared" si="959"/>
        <v/>
      </c>
    </row>
    <row r="2044" spans="1:36" ht="14.25">
      <c r="A2044" s="41" t="str">
        <f t="shared" si="942"/>
        <v/>
      </c>
      <c r="B2044" s="150" t="str">
        <f>IF(ISNUMBER(A2044),INDEX('MetaTrader Import'!$H$13:$J$5893,TRUNC(((A2044-$A$39+1)-1)/3)+1,MOD((A2044-$A$39+1)-1,3)+1),"")</f>
        <v/>
      </c>
      <c r="C2044" s="43" t="str">
        <f t="shared" si="943"/>
        <v/>
      </c>
      <c r="D2044" s="43" t="str">
        <f t="shared" ca="1" si="933"/>
        <v/>
      </c>
      <c r="E2044" s="43" t="str">
        <f t="shared" si="944"/>
        <v/>
      </c>
      <c r="F2044" s="43" t="str">
        <f t="shared" si="945"/>
        <v/>
      </c>
      <c r="G2044" s="43" t="str">
        <f>IF(A2044&lt;&gt;"",IF(A2044&lt;Data!$G$11*0.25,$C$13/$G$32,IF(A2044&gt;Data!$G$11*0.25,$C$13,$C$13*10)),"")</f>
        <v/>
      </c>
      <c r="H2044" s="43" t="str">
        <f>IF(A2044&lt;&gt;"",IF(Data!$G$9="constant",$C$13,IF(Data!$G$9="squeeze",G2044,F2044)),"")</f>
        <v/>
      </c>
      <c r="I2044" s="38" t="str">
        <f ca="1">IF(ISNUMBER(A2044),NORMINV(RAND(),0,IF(AND(Data!$G$9="squeeze",A2044&lt;Data!$G$11*0.25),$H$32,1)*$C$30*$C$13)*($C$14*$C$12),"")</f>
        <v/>
      </c>
      <c r="J2044" s="42" t="str">
        <f ca="1">IFERROR(IF(Data!$C$6="Real",B2044,I2044+J2043+($C$14*$C$12)*(NORMINV(RAND(),$C$15,CHOOSE($G$13,$C$13,F2044,G2044)))),"")</f>
        <v/>
      </c>
      <c r="K2044" s="88" t="str">
        <f>IF(ISNUMBER(A2044), IF($G$16="fixed",$G$17,MIN(H2044*Data!$C$7*$C$16*0.5,$C$17*Data!$C$7))*$C$12,"")</f>
        <v/>
      </c>
      <c r="L2044" s="42" t="str">
        <f t="shared" ca="1" si="960"/>
        <v/>
      </c>
      <c r="M2044" s="44" t="str">
        <f t="shared" ca="1" si="961"/>
        <v/>
      </c>
      <c r="N2044" s="44" t="str">
        <f t="shared" ca="1" si="962"/>
        <v/>
      </c>
      <c r="O2044" s="108" t="str">
        <f t="shared" si="946"/>
        <v/>
      </c>
      <c r="P2044" s="102" t="str">
        <f t="shared" si="947"/>
        <v/>
      </c>
      <c r="Q2044" s="102" t="str">
        <f t="shared" si="948"/>
        <v/>
      </c>
      <c r="R2044" s="120" t="str">
        <f t="shared" si="949"/>
        <v/>
      </c>
      <c r="S2044" s="54" t="str">
        <f t="shared" si="950"/>
        <v/>
      </c>
      <c r="T2044" s="5" t="str">
        <f t="shared" si="951"/>
        <v/>
      </c>
      <c r="U2044" s="152" t="str">
        <f t="shared" si="934"/>
        <v/>
      </c>
      <c r="V2044" s="152" t="str">
        <f t="shared" si="935"/>
        <v/>
      </c>
      <c r="W2044" s="153" t="str">
        <f t="shared" si="936"/>
        <v/>
      </c>
      <c r="X2044" s="153" t="str">
        <f t="shared" si="937"/>
        <v/>
      </c>
      <c r="Y2044" s="153" t="str">
        <f t="shared" si="938"/>
        <v/>
      </c>
      <c r="Z2044" s="153" t="str">
        <f t="shared" si="939"/>
        <v/>
      </c>
      <c r="AA2044" s="152" t="str">
        <f t="shared" si="940"/>
        <v/>
      </c>
      <c r="AB2044" s="152" t="str">
        <f t="shared" si="941"/>
        <v/>
      </c>
      <c r="AC2044" s="154" t="str">
        <f t="shared" si="952"/>
        <v/>
      </c>
      <c r="AD2044" s="154" t="str">
        <f t="shared" si="953"/>
        <v/>
      </c>
      <c r="AE2044" s="3" t="str">
        <f t="shared" si="954"/>
        <v/>
      </c>
      <c r="AF2044" s="3" t="str">
        <f t="shared" si="955"/>
        <v/>
      </c>
      <c r="AG2044" s="3" t="str">
        <f t="shared" si="956"/>
        <v/>
      </c>
      <c r="AH2044" s="4" t="str">
        <f t="shared" si="957"/>
        <v/>
      </c>
      <c r="AI2044" s="75" t="str">
        <f t="shared" si="958"/>
        <v/>
      </c>
      <c r="AJ2044" s="75" t="str">
        <f t="shared" si="959"/>
        <v/>
      </c>
    </row>
    <row r="2045" spans="1:36" ht="14.25">
      <c r="A2045" s="41" t="str">
        <f t="shared" si="942"/>
        <v/>
      </c>
      <c r="B2045" s="150" t="str">
        <f>IF(ISNUMBER(A2045),INDEX('MetaTrader Import'!$H$13:$J$5893,TRUNC(((A2045-$A$39+1)-1)/3)+1,MOD((A2045-$A$39+1)-1,3)+1),"")</f>
        <v/>
      </c>
      <c r="C2045" s="43" t="str">
        <f t="shared" si="943"/>
        <v/>
      </c>
      <c r="D2045" s="43" t="str">
        <f t="shared" ca="1" si="933"/>
        <v/>
      </c>
      <c r="E2045" s="43" t="str">
        <f t="shared" si="944"/>
        <v/>
      </c>
      <c r="F2045" s="43" t="str">
        <f t="shared" si="945"/>
        <v/>
      </c>
      <c r="G2045" s="43" t="str">
        <f>IF(A2045&lt;&gt;"",IF(A2045&lt;Data!$G$11*0.25,$C$13/$G$32,IF(A2045&gt;Data!$G$11*0.25,$C$13,$C$13*10)),"")</f>
        <v/>
      </c>
      <c r="H2045" s="43" t="str">
        <f>IF(A2045&lt;&gt;"",IF(Data!$G$9="constant",$C$13,IF(Data!$G$9="squeeze",G2045,F2045)),"")</f>
        <v/>
      </c>
      <c r="I2045" s="38" t="str">
        <f ca="1">IF(ISNUMBER(A2045),NORMINV(RAND(),0,IF(AND(Data!$G$9="squeeze",A2045&lt;Data!$G$11*0.25),$H$32,1)*$C$30*$C$13)*($C$14*$C$12),"")</f>
        <v/>
      </c>
      <c r="J2045" s="42" t="str">
        <f ca="1">IFERROR(IF(Data!$C$6="Real",B2045,I2045+J2044+($C$14*$C$12)*(NORMINV(RAND(),$C$15,CHOOSE($G$13,$C$13,F2045,G2045)))),"")</f>
        <v/>
      </c>
      <c r="K2045" s="88" t="str">
        <f>IF(ISNUMBER(A2045), IF($G$16="fixed",$G$17,MIN(H2045*Data!$C$7*$C$16*0.5,$C$17*Data!$C$7))*$C$12,"")</f>
        <v/>
      </c>
      <c r="L2045" s="42" t="str">
        <f t="shared" ca="1" si="960"/>
        <v/>
      </c>
      <c r="M2045" s="44" t="str">
        <f t="shared" ca="1" si="961"/>
        <v/>
      </c>
      <c r="N2045" s="44" t="str">
        <f t="shared" ca="1" si="962"/>
        <v/>
      </c>
      <c r="O2045" s="108" t="str">
        <f t="shared" si="946"/>
        <v/>
      </c>
      <c r="P2045" s="102" t="str">
        <f t="shared" si="947"/>
        <v/>
      </c>
      <c r="Q2045" s="102" t="str">
        <f t="shared" si="948"/>
        <v/>
      </c>
      <c r="R2045" s="120" t="str">
        <f t="shared" si="949"/>
        <v/>
      </c>
      <c r="S2045" s="54" t="str">
        <f t="shared" si="950"/>
        <v/>
      </c>
      <c r="T2045" s="5" t="str">
        <f t="shared" si="951"/>
        <v/>
      </c>
      <c r="U2045" s="152" t="str">
        <f t="shared" si="934"/>
        <v/>
      </c>
      <c r="V2045" s="152" t="str">
        <f t="shared" si="935"/>
        <v/>
      </c>
      <c r="W2045" s="153" t="str">
        <f t="shared" si="936"/>
        <v/>
      </c>
      <c r="X2045" s="153" t="str">
        <f t="shared" si="937"/>
        <v/>
      </c>
      <c r="Y2045" s="153" t="str">
        <f t="shared" si="938"/>
        <v/>
      </c>
      <c r="Z2045" s="153" t="str">
        <f t="shared" si="939"/>
        <v/>
      </c>
      <c r="AA2045" s="152" t="str">
        <f t="shared" si="940"/>
        <v/>
      </c>
      <c r="AB2045" s="152" t="str">
        <f t="shared" si="941"/>
        <v/>
      </c>
      <c r="AC2045" s="154" t="str">
        <f t="shared" si="952"/>
        <v/>
      </c>
      <c r="AD2045" s="154" t="str">
        <f t="shared" si="953"/>
        <v/>
      </c>
      <c r="AE2045" s="3" t="str">
        <f t="shared" si="954"/>
        <v/>
      </c>
      <c r="AF2045" s="3" t="str">
        <f t="shared" si="955"/>
        <v/>
      </c>
      <c r="AG2045" s="3" t="str">
        <f t="shared" si="956"/>
        <v/>
      </c>
      <c r="AH2045" s="4" t="str">
        <f t="shared" si="957"/>
        <v/>
      </c>
      <c r="AI2045" s="75" t="str">
        <f t="shared" si="958"/>
        <v/>
      </c>
      <c r="AJ2045" s="75" t="str">
        <f t="shared" si="959"/>
        <v/>
      </c>
    </row>
    <row r="2046" spans="1:36" ht="14.25">
      <c r="A2046" s="41" t="str">
        <f t="shared" si="942"/>
        <v/>
      </c>
      <c r="B2046" s="150" t="str">
        <f>IF(ISNUMBER(A2046),INDEX('MetaTrader Import'!$H$13:$J$5893,TRUNC(((A2046-$A$39+1)-1)/3)+1,MOD((A2046-$A$39+1)-1,3)+1),"")</f>
        <v/>
      </c>
      <c r="C2046" s="43" t="str">
        <f t="shared" si="943"/>
        <v/>
      </c>
      <c r="D2046" s="43" t="str">
        <f t="shared" ca="1" si="933"/>
        <v/>
      </c>
      <c r="E2046" s="43" t="str">
        <f t="shared" si="944"/>
        <v/>
      </c>
      <c r="F2046" s="43" t="str">
        <f t="shared" si="945"/>
        <v/>
      </c>
      <c r="G2046" s="43" t="str">
        <f>IF(A2046&lt;&gt;"",IF(A2046&lt;Data!$G$11*0.25,$C$13/$G$32,IF(A2046&gt;Data!$G$11*0.25,$C$13,$C$13*10)),"")</f>
        <v/>
      </c>
      <c r="H2046" s="43" t="str">
        <f>IF(A2046&lt;&gt;"",IF(Data!$G$9="constant",$C$13,IF(Data!$G$9="squeeze",G2046,F2046)),"")</f>
        <v/>
      </c>
      <c r="I2046" s="38" t="str">
        <f ca="1">IF(ISNUMBER(A2046),NORMINV(RAND(),0,IF(AND(Data!$G$9="squeeze",A2046&lt;Data!$G$11*0.25),$H$32,1)*$C$30*$C$13)*($C$14*$C$12),"")</f>
        <v/>
      </c>
      <c r="J2046" s="42" t="str">
        <f ca="1">IFERROR(IF(Data!$C$6="Real",B2046,I2046+J2045+($C$14*$C$12)*(NORMINV(RAND(),$C$15,CHOOSE($G$13,$C$13,F2046,G2046)))),"")</f>
        <v/>
      </c>
      <c r="K2046" s="88" t="str">
        <f>IF(ISNUMBER(A2046), IF($G$16="fixed",$G$17,MIN(H2046*Data!$C$7*$C$16*0.5,$C$17*Data!$C$7))*$C$12,"")</f>
        <v/>
      </c>
      <c r="L2046" s="42" t="str">
        <f t="shared" ca="1" si="960"/>
        <v/>
      </c>
      <c r="M2046" s="44" t="str">
        <f t="shared" ca="1" si="961"/>
        <v/>
      </c>
      <c r="N2046" s="44" t="str">
        <f t="shared" ca="1" si="962"/>
        <v/>
      </c>
      <c r="O2046" s="108" t="str">
        <f t="shared" si="946"/>
        <v/>
      </c>
      <c r="P2046" s="102" t="str">
        <f t="shared" si="947"/>
        <v/>
      </c>
      <c r="Q2046" s="102" t="str">
        <f t="shared" si="948"/>
        <v/>
      </c>
      <c r="R2046" s="120" t="str">
        <f t="shared" si="949"/>
        <v/>
      </c>
      <c r="S2046" s="54" t="str">
        <f t="shared" si="950"/>
        <v/>
      </c>
      <c r="T2046" s="5" t="str">
        <f t="shared" si="951"/>
        <v/>
      </c>
      <c r="U2046" s="152" t="str">
        <f t="shared" si="934"/>
        <v/>
      </c>
      <c r="V2046" s="152" t="str">
        <f t="shared" si="935"/>
        <v/>
      </c>
      <c r="W2046" s="153" t="str">
        <f t="shared" si="936"/>
        <v/>
      </c>
      <c r="X2046" s="153" t="str">
        <f t="shared" si="937"/>
        <v/>
      </c>
      <c r="Y2046" s="153" t="str">
        <f t="shared" si="938"/>
        <v/>
      </c>
      <c r="Z2046" s="153" t="str">
        <f t="shared" si="939"/>
        <v/>
      </c>
      <c r="AA2046" s="152" t="str">
        <f t="shared" si="940"/>
        <v/>
      </c>
      <c r="AB2046" s="152" t="str">
        <f t="shared" si="941"/>
        <v/>
      </c>
      <c r="AC2046" s="154" t="str">
        <f t="shared" si="952"/>
        <v/>
      </c>
      <c r="AD2046" s="154" t="str">
        <f t="shared" si="953"/>
        <v/>
      </c>
      <c r="AE2046" s="3" t="str">
        <f t="shared" si="954"/>
        <v/>
      </c>
      <c r="AF2046" s="3" t="str">
        <f t="shared" si="955"/>
        <v/>
      </c>
      <c r="AG2046" s="3" t="str">
        <f t="shared" si="956"/>
        <v/>
      </c>
      <c r="AH2046" s="4" t="str">
        <f t="shared" si="957"/>
        <v/>
      </c>
      <c r="AI2046" s="75" t="str">
        <f t="shared" si="958"/>
        <v/>
      </c>
      <c r="AJ2046" s="75" t="str">
        <f t="shared" si="959"/>
        <v/>
      </c>
    </row>
    <row r="2047" spans="1:36" ht="14.25">
      <c r="A2047" s="41" t="str">
        <f t="shared" si="942"/>
        <v/>
      </c>
      <c r="B2047" s="150" t="str">
        <f>IF(ISNUMBER(A2047),INDEX('MetaTrader Import'!$H$13:$J$5893,TRUNC(((A2047-$A$39+1)-1)/3)+1,MOD((A2047-$A$39+1)-1,3)+1),"")</f>
        <v/>
      </c>
      <c r="C2047" s="43" t="str">
        <f t="shared" si="943"/>
        <v/>
      </c>
      <c r="D2047" s="43" t="str">
        <f t="shared" ca="1" si="933"/>
        <v/>
      </c>
      <c r="E2047" s="43" t="str">
        <f t="shared" si="944"/>
        <v/>
      </c>
      <c r="F2047" s="43" t="str">
        <f t="shared" si="945"/>
        <v/>
      </c>
      <c r="G2047" s="43" t="str">
        <f>IF(A2047&lt;&gt;"",IF(A2047&lt;Data!$G$11*0.25,$C$13/$G$32,IF(A2047&gt;Data!$G$11*0.25,$C$13,$C$13*10)),"")</f>
        <v/>
      </c>
      <c r="H2047" s="43" t="str">
        <f>IF(A2047&lt;&gt;"",IF(Data!$G$9="constant",$C$13,IF(Data!$G$9="squeeze",G2047,F2047)),"")</f>
        <v/>
      </c>
      <c r="I2047" s="38" t="str">
        <f ca="1">IF(ISNUMBER(A2047),NORMINV(RAND(),0,IF(AND(Data!$G$9="squeeze",A2047&lt;Data!$G$11*0.25),$H$32,1)*$C$30*$C$13)*($C$14*$C$12),"")</f>
        <v/>
      </c>
      <c r="J2047" s="42" t="str">
        <f ca="1">IFERROR(IF(Data!$C$6="Real",B2047,I2047+J2046+($C$14*$C$12)*(NORMINV(RAND(),$C$15,CHOOSE($G$13,$C$13,F2047,G2047)))),"")</f>
        <v/>
      </c>
      <c r="K2047" s="88" t="str">
        <f>IF(ISNUMBER(A2047), IF($G$16="fixed",$G$17,MIN(H2047*Data!$C$7*$C$16*0.5,$C$17*Data!$C$7))*$C$12,"")</f>
        <v/>
      </c>
      <c r="L2047" s="42" t="str">
        <f t="shared" ca="1" si="960"/>
        <v/>
      </c>
      <c r="M2047" s="44" t="str">
        <f t="shared" ca="1" si="961"/>
        <v/>
      </c>
      <c r="N2047" s="44" t="str">
        <f t="shared" ca="1" si="962"/>
        <v/>
      </c>
      <c r="O2047" s="108" t="str">
        <f t="shared" si="946"/>
        <v/>
      </c>
      <c r="P2047" s="102" t="str">
        <f t="shared" si="947"/>
        <v/>
      </c>
      <c r="Q2047" s="102" t="str">
        <f t="shared" si="948"/>
        <v/>
      </c>
      <c r="R2047" s="120" t="str">
        <f t="shared" si="949"/>
        <v/>
      </c>
      <c r="S2047" s="54" t="str">
        <f t="shared" si="950"/>
        <v/>
      </c>
      <c r="T2047" s="5" t="str">
        <f t="shared" si="951"/>
        <v/>
      </c>
      <c r="U2047" s="152" t="str">
        <f t="shared" si="934"/>
        <v/>
      </c>
      <c r="V2047" s="152" t="str">
        <f t="shared" si="935"/>
        <v/>
      </c>
      <c r="W2047" s="153" t="str">
        <f t="shared" si="936"/>
        <v/>
      </c>
      <c r="X2047" s="153" t="str">
        <f t="shared" si="937"/>
        <v/>
      </c>
      <c r="Y2047" s="153" t="str">
        <f t="shared" si="938"/>
        <v/>
      </c>
      <c r="Z2047" s="153" t="str">
        <f t="shared" si="939"/>
        <v/>
      </c>
      <c r="AA2047" s="152" t="str">
        <f t="shared" si="940"/>
        <v/>
      </c>
      <c r="AB2047" s="152" t="str">
        <f t="shared" si="941"/>
        <v/>
      </c>
      <c r="AC2047" s="154" t="str">
        <f t="shared" si="952"/>
        <v/>
      </c>
      <c r="AD2047" s="154" t="str">
        <f t="shared" si="953"/>
        <v/>
      </c>
      <c r="AE2047" s="3" t="str">
        <f t="shared" si="954"/>
        <v/>
      </c>
      <c r="AF2047" s="3" t="str">
        <f t="shared" si="955"/>
        <v/>
      </c>
      <c r="AG2047" s="3" t="str">
        <f t="shared" si="956"/>
        <v/>
      </c>
      <c r="AH2047" s="4" t="str">
        <f t="shared" si="957"/>
        <v/>
      </c>
      <c r="AI2047" s="75" t="str">
        <f t="shared" si="958"/>
        <v/>
      </c>
      <c r="AJ2047" s="75" t="str">
        <f t="shared" si="959"/>
        <v/>
      </c>
    </row>
    <row r="2048" spans="1:36" ht="14.25">
      <c r="A2048" s="41" t="str">
        <f t="shared" si="942"/>
        <v/>
      </c>
      <c r="B2048" s="150" t="str">
        <f>IF(ISNUMBER(A2048),INDEX('MetaTrader Import'!$H$13:$J$5893,TRUNC(((A2048-$A$39+1)-1)/3)+1,MOD((A2048-$A$39+1)-1,3)+1),"")</f>
        <v/>
      </c>
      <c r="C2048" s="43" t="str">
        <f t="shared" si="943"/>
        <v/>
      </c>
      <c r="D2048" s="43" t="str">
        <f t="shared" ca="1" si="933"/>
        <v/>
      </c>
      <c r="E2048" s="43" t="str">
        <f t="shared" si="944"/>
        <v/>
      </c>
      <c r="F2048" s="43" t="str">
        <f t="shared" si="945"/>
        <v/>
      </c>
      <c r="G2048" s="43" t="str">
        <f>IF(A2048&lt;&gt;"",IF(A2048&lt;Data!$G$11*0.25,$C$13/$G$32,IF(A2048&gt;Data!$G$11*0.25,$C$13,$C$13*10)),"")</f>
        <v/>
      </c>
      <c r="H2048" s="43" t="str">
        <f>IF(A2048&lt;&gt;"",IF(Data!$G$9="constant",$C$13,IF(Data!$G$9="squeeze",G2048,F2048)),"")</f>
        <v/>
      </c>
      <c r="I2048" s="38" t="str">
        <f ca="1">IF(ISNUMBER(A2048),NORMINV(RAND(),0,IF(AND(Data!$G$9="squeeze",A2048&lt;Data!$G$11*0.25),$H$32,1)*$C$30*$C$13)*($C$14*$C$12),"")</f>
        <v/>
      </c>
      <c r="J2048" s="42" t="str">
        <f ca="1">IFERROR(IF(Data!$C$6="Real",B2048,I2048+J2047+($C$14*$C$12)*(NORMINV(RAND(),$C$15,CHOOSE($G$13,$C$13,F2048,G2048)))),"")</f>
        <v/>
      </c>
      <c r="K2048" s="88" t="str">
        <f>IF(ISNUMBER(A2048), IF($G$16="fixed",$G$17,MIN(H2048*Data!$C$7*$C$16*0.5,$C$17*Data!$C$7))*$C$12,"")</f>
        <v/>
      </c>
      <c r="L2048" s="42" t="str">
        <f t="shared" ca="1" si="960"/>
        <v/>
      </c>
      <c r="M2048" s="44" t="str">
        <f t="shared" ca="1" si="961"/>
        <v/>
      </c>
      <c r="N2048" s="44" t="str">
        <f t="shared" ca="1" si="962"/>
        <v/>
      </c>
      <c r="O2048" s="108" t="str">
        <f t="shared" si="946"/>
        <v/>
      </c>
      <c r="P2048" s="102" t="str">
        <f t="shared" si="947"/>
        <v/>
      </c>
      <c r="Q2048" s="102" t="str">
        <f t="shared" si="948"/>
        <v/>
      </c>
      <c r="R2048" s="120" t="str">
        <f t="shared" si="949"/>
        <v/>
      </c>
      <c r="S2048" s="54" t="str">
        <f t="shared" si="950"/>
        <v/>
      </c>
      <c r="T2048" s="5" t="str">
        <f t="shared" si="951"/>
        <v/>
      </c>
      <c r="U2048" s="152" t="str">
        <f t="shared" si="934"/>
        <v/>
      </c>
      <c r="V2048" s="152" t="str">
        <f t="shared" si="935"/>
        <v/>
      </c>
      <c r="W2048" s="153" t="str">
        <f t="shared" si="936"/>
        <v/>
      </c>
      <c r="X2048" s="153" t="str">
        <f t="shared" si="937"/>
        <v/>
      </c>
      <c r="Y2048" s="153" t="str">
        <f t="shared" si="938"/>
        <v/>
      </c>
      <c r="Z2048" s="153" t="str">
        <f t="shared" si="939"/>
        <v/>
      </c>
      <c r="AA2048" s="152" t="str">
        <f t="shared" si="940"/>
        <v/>
      </c>
      <c r="AB2048" s="152" t="str">
        <f t="shared" si="941"/>
        <v/>
      </c>
      <c r="AC2048" s="154" t="str">
        <f t="shared" si="952"/>
        <v/>
      </c>
      <c r="AD2048" s="154" t="str">
        <f t="shared" si="953"/>
        <v/>
      </c>
      <c r="AE2048" s="3" t="str">
        <f t="shared" si="954"/>
        <v/>
      </c>
      <c r="AF2048" s="3" t="str">
        <f t="shared" si="955"/>
        <v/>
      </c>
      <c r="AG2048" s="3" t="str">
        <f t="shared" si="956"/>
        <v/>
      </c>
      <c r="AH2048" s="4" t="str">
        <f t="shared" si="957"/>
        <v/>
      </c>
      <c r="AI2048" s="75" t="str">
        <f t="shared" si="958"/>
        <v/>
      </c>
      <c r="AJ2048" s="75" t="str">
        <f t="shared" si="959"/>
        <v/>
      </c>
    </row>
    <row r="2049" spans="1:36" ht="14.25">
      <c r="A2049" s="41" t="str">
        <f t="shared" si="942"/>
        <v/>
      </c>
      <c r="B2049" s="150" t="str">
        <f>IF(ISNUMBER(A2049),INDEX('MetaTrader Import'!$H$13:$J$5893,TRUNC(((A2049-$A$39+1)-1)/3)+1,MOD((A2049-$A$39+1)-1,3)+1),"")</f>
        <v/>
      </c>
      <c r="C2049" s="43" t="str">
        <f t="shared" si="943"/>
        <v/>
      </c>
      <c r="D2049" s="43" t="str">
        <f t="shared" ca="1" si="933"/>
        <v/>
      </c>
      <c r="E2049" s="43" t="str">
        <f t="shared" si="944"/>
        <v/>
      </c>
      <c r="F2049" s="43" t="str">
        <f t="shared" si="945"/>
        <v/>
      </c>
      <c r="G2049" s="43" t="str">
        <f>IF(A2049&lt;&gt;"",IF(A2049&lt;Data!$G$11*0.25,$C$13/$G$32,IF(A2049&gt;Data!$G$11*0.25,$C$13,$C$13*10)),"")</f>
        <v/>
      </c>
      <c r="H2049" s="43" t="str">
        <f>IF(A2049&lt;&gt;"",IF(Data!$G$9="constant",$C$13,IF(Data!$G$9="squeeze",G2049,F2049)),"")</f>
        <v/>
      </c>
      <c r="I2049" s="38" t="str">
        <f ca="1">IF(ISNUMBER(A2049),NORMINV(RAND(),0,IF(AND(Data!$G$9="squeeze",A2049&lt;Data!$G$11*0.25),$H$32,1)*$C$30*$C$13)*($C$14*$C$12),"")</f>
        <v/>
      </c>
      <c r="J2049" s="42" t="str">
        <f ca="1">IFERROR(IF(Data!$C$6="Real",B2049,I2049+J2048+($C$14*$C$12)*(NORMINV(RAND(),$C$15,CHOOSE($G$13,$C$13,F2049,G2049)))),"")</f>
        <v/>
      </c>
      <c r="K2049" s="88" t="str">
        <f>IF(ISNUMBER(A2049), IF($G$16="fixed",$G$17,MIN(H2049*Data!$C$7*$C$16*0.5,$C$17*Data!$C$7))*$C$12,"")</f>
        <v/>
      </c>
      <c r="L2049" s="42" t="str">
        <f t="shared" ca="1" si="960"/>
        <v/>
      </c>
      <c r="M2049" s="44" t="str">
        <f t="shared" ca="1" si="961"/>
        <v/>
      </c>
      <c r="N2049" s="44" t="str">
        <f t="shared" ca="1" si="962"/>
        <v/>
      </c>
      <c r="O2049" s="108" t="str">
        <f t="shared" si="946"/>
        <v/>
      </c>
      <c r="P2049" s="102" t="str">
        <f t="shared" si="947"/>
        <v/>
      </c>
      <c r="Q2049" s="102" t="str">
        <f t="shared" si="948"/>
        <v/>
      </c>
      <c r="R2049" s="120" t="str">
        <f t="shared" si="949"/>
        <v/>
      </c>
      <c r="S2049" s="54" t="str">
        <f t="shared" si="950"/>
        <v/>
      </c>
      <c r="T2049" s="5" t="str">
        <f t="shared" si="951"/>
        <v/>
      </c>
      <c r="U2049" s="152" t="str">
        <f t="shared" si="934"/>
        <v/>
      </c>
      <c r="V2049" s="152" t="str">
        <f t="shared" si="935"/>
        <v/>
      </c>
      <c r="W2049" s="153" t="str">
        <f t="shared" si="936"/>
        <v/>
      </c>
      <c r="X2049" s="153" t="str">
        <f t="shared" si="937"/>
        <v/>
      </c>
      <c r="Y2049" s="153" t="str">
        <f t="shared" si="938"/>
        <v/>
      </c>
      <c r="Z2049" s="153" t="str">
        <f t="shared" si="939"/>
        <v/>
      </c>
      <c r="AA2049" s="152" t="str">
        <f t="shared" si="940"/>
        <v/>
      </c>
      <c r="AB2049" s="152" t="str">
        <f t="shared" si="941"/>
        <v/>
      </c>
      <c r="AC2049" s="154" t="str">
        <f t="shared" si="952"/>
        <v/>
      </c>
      <c r="AD2049" s="154" t="str">
        <f t="shared" si="953"/>
        <v/>
      </c>
      <c r="AE2049" s="3" t="str">
        <f t="shared" si="954"/>
        <v/>
      </c>
      <c r="AF2049" s="3" t="str">
        <f t="shared" si="955"/>
        <v/>
      </c>
      <c r="AG2049" s="3" t="str">
        <f t="shared" si="956"/>
        <v/>
      </c>
      <c r="AH2049" s="4" t="str">
        <f t="shared" si="957"/>
        <v/>
      </c>
      <c r="AI2049" s="75" t="str">
        <f t="shared" si="958"/>
        <v/>
      </c>
      <c r="AJ2049" s="75" t="str">
        <f t="shared" si="959"/>
        <v/>
      </c>
    </row>
    <row r="2050" spans="1:36" ht="14.25">
      <c r="A2050" s="41" t="str">
        <f t="shared" si="942"/>
        <v/>
      </c>
      <c r="B2050" s="150" t="str">
        <f>IF(ISNUMBER(A2050),INDEX('MetaTrader Import'!$H$13:$J$5893,TRUNC(((A2050-$A$39+1)-1)/3)+1,MOD((A2050-$A$39+1)-1,3)+1),"")</f>
        <v/>
      </c>
      <c r="C2050" s="43" t="str">
        <f t="shared" si="943"/>
        <v/>
      </c>
      <c r="D2050" s="43" t="str">
        <f t="shared" ca="1" si="933"/>
        <v/>
      </c>
      <c r="E2050" s="43" t="str">
        <f t="shared" si="944"/>
        <v/>
      </c>
      <c r="F2050" s="43" t="str">
        <f t="shared" si="945"/>
        <v/>
      </c>
      <c r="G2050" s="43" t="str">
        <f>IF(A2050&lt;&gt;"",IF(A2050&lt;Data!$G$11*0.25,$C$13/$G$32,IF(A2050&gt;Data!$G$11*0.25,$C$13,$C$13*10)),"")</f>
        <v/>
      </c>
      <c r="H2050" s="43" t="str">
        <f>IF(A2050&lt;&gt;"",IF(Data!$G$9="constant",$C$13,IF(Data!$G$9="squeeze",G2050,F2050)),"")</f>
        <v/>
      </c>
      <c r="I2050" s="38" t="str">
        <f ca="1">IF(ISNUMBER(A2050),NORMINV(RAND(),0,IF(AND(Data!$G$9="squeeze",A2050&lt;Data!$G$11*0.25),$H$32,1)*$C$30*$C$13)*($C$14*$C$12),"")</f>
        <v/>
      </c>
      <c r="J2050" s="42" t="str">
        <f ca="1">IFERROR(IF(Data!$C$6="Real",B2050,I2050+J2049+($C$14*$C$12)*(NORMINV(RAND(),$C$15,CHOOSE($G$13,$C$13,F2050,G2050)))),"")</f>
        <v/>
      </c>
      <c r="K2050" s="88" t="str">
        <f>IF(ISNUMBER(A2050), IF($G$16="fixed",$G$17,MIN(H2050*Data!$C$7*$C$16*0.5,$C$17*Data!$C$7))*$C$12,"")</f>
        <v/>
      </c>
      <c r="L2050" s="42" t="str">
        <f t="shared" ca="1" si="960"/>
        <v/>
      </c>
      <c r="M2050" s="44" t="str">
        <f t="shared" ca="1" si="961"/>
        <v/>
      </c>
      <c r="N2050" s="44" t="str">
        <f t="shared" ca="1" si="962"/>
        <v/>
      </c>
      <c r="O2050" s="108" t="str">
        <f t="shared" si="946"/>
        <v/>
      </c>
      <c r="P2050" s="102" t="str">
        <f t="shared" si="947"/>
        <v/>
      </c>
      <c r="Q2050" s="102" t="str">
        <f t="shared" si="948"/>
        <v/>
      </c>
      <c r="R2050" s="120" t="str">
        <f t="shared" si="949"/>
        <v/>
      </c>
      <c r="S2050" s="54" t="str">
        <f t="shared" si="950"/>
        <v/>
      </c>
      <c r="T2050" s="5" t="str">
        <f t="shared" si="951"/>
        <v/>
      </c>
      <c r="U2050" s="152" t="str">
        <f t="shared" si="934"/>
        <v/>
      </c>
      <c r="V2050" s="152" t="str">
        <f t="shared" si="935"/>
        <v/>
      </c>
      <c r="W2050" s="153" t="str">
        <f t="shared" si="936"/>
        <v/>
      </c>
      <c r="X2050" s="153" t="str">
        <f t="shared" si="937"/>
        <v/>
      </c>
      <c r="Y2050" s="153" t="str">
        <f t="shared" si="938"/>
        <v/>
      </c>
      <c r="Z2050" s="153" t="str">
        <f t="shared" si="939"/>
        <v/>
      </c>
      <c r="AA2050" s="152" t="str">
        <f t="shared" si="940"/>
        <v/>
      </c>
      <c r="AB2050" s="152" t="str">
        <f t="shared" si="941"/>
        <v/>
      </c>
      <c r="AC2050" s="154" t="str">
        <f t="shared" si="952"/>
        <v/>
      </c>
      <c r="AD2050" s="154" t="str">
        <f t="shared" si="953"/>
        <v/>
      </c>
      <c r="AE2050" s="3" t="str">
        <f t="shared" si="954"/>
        <v/>
      </c>
      <c r="AF2050" s="3" t="str">
        <f t="shared" si="955"/>
        <v/>
      </c>
      <c r="AG2050" s="3" t="str">
        <f t="shared" si="956"/>
        <v/>
      </c>
      <c r="AH2050" s="4" t="str">
        <f t="shared" si="957"/>
        <v/>
      </c>
      <c r="AI2050" s="75" t="str">
        <f t="shared" si="958"/>
        <v/>
      </c>
      <c r="AJ2050" s="75" t="str">
        <f t="shared" si="959"/>
        <v/>
      </c>
    </row>
    <row r="2051" spans="1:36" ht="14.25">
      <c r="A2051" s="41" t="str">
        <f t="shared" si="942"/>
        <v/>
      </c>
      <c r="B2051" s="150" t="str">
        <f>IF(ISNUMBER(A2051),INDEX('MetaTrader Import'!$H$13:$J$5893,TRUNC(((A2051-$A$39+1)-1)/3)+1,MOD((A2051-$A$39+1)-1,3)+1),"")</f>
        <v/>
      </c>
      <c r="C2051" s="43" t="str">
        <f t="shared" si="943"/>
        <v/>
      </c>
      <c r="D2051" s="43" t="str">
        <f t="shared" ref="D2051:D2114" ca="1" si="963">IF(A2051&lt;&gt;"",NORMINV(RAND(),($C$23-C2051)*$C$28,$C$27)+NORMINV(RAND(),IF(RAND()&gt;$C$26,$C$25,0),$C$27),"")</f>
        <v/>
      </c>
      <c r="E2051" s="43" t="str">
        <f t="shared" si="944"/>
        <v/>
      </c>
      <c r="F2051" s="43" t="str">
        <f t="shared" si="945"/>
        <v/>
      </c>
      <c r="G2051" s="43" t="str">
        <f>IF(A2051&lt;&gt;"",IF(A2051&lt;Data!$G$11*0.25,$C$13/$G$32,IF(A2051&gt;Data!$G$11*0.25,$C$13,$C$13*10)),"")</f>
        <v/>
      </c>
      <c r="H2051" s="43" t="str">
        <f>IF(A2051&lt;&gt;"",IF(Data!$G$9="constant",$C$13,IF(Data!$G$9="squeeze",G2051,F2051)),"")</f>
        <v/>
      </c>
      <c r="I2051" s="38" t="str">
        <f ca="1">IF(ISNUMBER(A2051),NORMINV(RAND(),0,IF(AND(Data!$G$9="squeeze",A2051&lt;Data!$G$11*0.25),$H$32,1)*$C$30*$C$13)*($C$14*$C$12),"")</f>
        <v/>
      </c>
      <c r="J2051" s="42" t="str">
        <f ca="1">IFERROR(IF(Data!$C$6="Real",B2051,I2051+J2050+($C$14*$C$12)*(NORMINV(RAND(),$C$15,CHOOSE($G$13,$C$13,F2051,G2051)))),"")</f>
        <v/>
      </c>
      <c r="K2051" s="88" t="str">
        <f>IF(ISNUMBER(A2051), IF($G$16="fixed",$G$17,MIN(H2051*Data!$C$7*$C$16*0.5,$C$17*Data!$C$7))*$C$12,"")</f>
        <v/>
      </c>
      <c r="L2051" s="42" t="str">
        <f t="shared" ca="1" si="960"/>
        <v/>
      </c>
      <c r="M2051" s="44" t="str">
        <f t="shared" ca="1" si="961"/>
        <v/>
      </c>
      <c r="N2051" s="44" t="str">
        <f t="shared" ca="1" si="962"/>
        <v/>
      </c>
      <c r="O2051" s="108" t="str">
        <f t="shared" si="946"/>
        <v/>
      </c>
      <c r="P2051" s="102" t="str">
        <f t="shared" si="947"/>
        <v/>
      </c>
      <c r="Q2051" s="102" t="str">
        <f t="shared" si="948"/>
        <v/>
      </c>
      <c r="R2051" s="120" t="str">
        <f t="shared" si="949"/>
        <v/>
      </c>
      <c r="S2051" s="54" t="str">
        <f t="shared" si="950"/>
        <v/>
      </c>
      <c r="T2051" s="5" t="str">
        <f t="shared" si="951"/>
        <v/>
      </c>
      <c r="U2051" s="152" t="str">
        <f t="shared" ref="U2051:U2114" si="964">IF(NOT(ISNUMBER(T2051)),"",IF(S2051=1,T2051,IF(M2051&gt;U2050,M2051,IF(ISNUMBER(U2050),U2050,""))))</f>
        <v/>
      </c>
      <c r="V2051" s="152" t="str">
        <f t="shared" ref="V2051:V2114" si="965">IF(NOT(ISNUMBER(T2051)),"",IF(S2051=1,T2051,IF(N2051&lt;V2050,N2051,IF(ISNUMBER(V2050),V2050,""))))</f>
        <v/>
      </c>
      <c r="W2051" s="153" t="str">
        <f t="shared" ref="W2051:W2114" si="966">IF(NOT(ISNUMBER(T2051)),"",MIN($F$24,IF(TRUNC((U2051-T2051)/$E$24*$G$12)+0&gt;IF(ISNUMBER(W2050),W2050,0),TRUNC((U2051-T2051)/$E$24*$G$12)+0,IF(ISNUMBER(W2050),W2050,0))))</f>
        <v/>
      </c>
      <c r="X2051" s="153" t="str">
        <f t="shared" ref="X2051:X2114" si="967">IF(NOT(ISNUMBER(T2051)),"",MIN($F$24,IF(-TRUNC((V2051-T2051)/$E$24*$G$12)+0&gt;IF(ISNUMBER(X2050),X2050,0),-TRUNC((V2051-T2051)/$E$24*$G$12)+0,IF(ISNUMBER(X2050),X2050,0))))</f>
        <v/>
      </c>
      <c r="Y2051" s="153" t="str">
        <f t="shared" ref="Y2051:Y2114" si="968">IF(ISNUMBER(W2051),(IF(W2051=0,0,1))*IF(ABS($I$24)=2,POWER(2,W2051-1),W2051)*SIGN($I$24)*$K$24,"")</f>
        <v/>
      </c>
      <c r="Z2051" s="153" t="str">
        <f t="shared" ref="Z2051:Z2114" si="969">IF(ISNUMBER(X2051),(IF(X2051=0,0,1))*IF(ABS($I$24)=2,POWER(2,X2051-1),X2051)*SIGN($I$24)*$K$24,"")</f>
        <v/>
      </c>
      <c r="AA2051" s="152" t="str">
        <f t="shared" ref="AA2051:AA2114" si="970">IF(OR(NOT(ISNUMBER(T2051)),W2051&lt;1),"",IF(OR(NOT(ISNUMBER(W2050)),W2050=0),IF(SIGN(Y2051)=1,M2051,N2051),(Y2050*AA2050+(Y2051-Y2050)*IF(SIGN(Y2051)=1,M2051,N2051))/Y2051))</f>
        <v/>
      </c>
      <c r="AB2051" s="152" t="str">
        <f t="shared" ref="AB2051:AB2114" si="971">IF(OR(NOT(ISNUMBER(T2051)),X2051&lt;1),"",IF(OR(NOT(ISNUMBER(X2050)),X2050=0),IF(SIGN(Z2051)=1,N2051,M2051),(Z2050*AB2050+(Z2051-Z2050)*IF(SIGN(Z2051)=1,N2051,M2051))/Z2051))</f>
        <v/>
      </c>
      <c r="AC2051" s="154" t="str">
        <f t="shared" si="952"/>
        <v/>
      </c>
      <c r="AD2051" s="154" t="str">
        <f t="shared" si="953"/>
        <v/>
      </c>
      <c r="AE2051" s="3" t="str">
        <f t="shared" si="954"/>
        <v/>
      </c>
      <c r="AF2051" s="3" t="str">
        <f t="shared" si="955"/>
        <v/>
      </c>
      <c r="AG2051" s="3" t="str">
        <f t="shared" si="956"/>
        <v/>
      </c>
      <c r="AH2051" s="4" t="str">
        <f t="shared" si="957"/>
        <v/>
      </c>
      <c r="AI2051" s="75" t="str">
        <f t="shared" si="958"/>
        <v/>
      </c>
      <c r="AJ2051" s="75" t="str">
        <f t="shared" si="959"/>
        <v/>
      </c>
    </row>
    <row r="2052" spans="1:36" ht="14.25">
      <c r="A2052" s="41" t="str">
        <f t="shared" ref="A2052:A2115" si="972">IFERROR(IF(A2051+1&gt;$C$19,"",A2051+1),"")</f>
        <v/>
      </c>
      <c r="B2052" s="150" t="str">
        <f>IF(ISNUMBER(A2052),INDEX('MetaTrader Import'!$H$13:$J$5893,TRUNC(((A2052-$A$39+1)-1)/3)+1,MOD((A2052-$A$39+1)-1,3)+1),"")</f>
        <v/>
      </c>
      <c r="C2052" s="43" t="str">
        <f t="shared" ref="C2052:C2115" si="973">IF(A2052&lt;&gt;"",E2051,"")</f>
        <v/>
      </c>
      <c r="D2052" s="43" t="str">
        <f t="shared" ca="1" si="963"/>
        <v/>
      </c>
      <c r="E2052" s="43" t="str">
        <f t="shared" ref="E2052:E2115" si="974">IF(A2052&lt;&gt;"",C2052+D2052,"")</f>
        <v/>
      </c>
      <c r="F2052" s="43" t="str">
        <f t="shared" ref="F2052:F2115" si="975">IF(A2052&lt;&gt;"",$C$13*ABS(E2052)/$C$23,"")</f>
        <v/>
      </c>
      <c r="G2052" s="43" t="str">
        <f>IF(A2052&lt;&gt;"",IF(A2052&lt;Data!$G$11*0.25,$C$13/$G$32,IF(A2052&gt;Data!$G$11*0.25,$C$13,$C$13*10)),"")</f>
        <v/>
      </c>
      <c r="H2052" s="43" t="str">
        <f>IF(A2052&lt;&gt;"",IF(Data!$G$9="constant",$C$13,IF(Data!$G$9="squeeze",G2052,F2052)),"")</f>
        <v/>
      </c>
      <c r="I2052" s="38" t="str">
        <f ca="1">IF(ISNUMBER(A2052),NORMINV(RAND(),0,IF(AND(Data!$G$9="squeeze",A2052&lt;Data!$G$11*0.25),$H$32,1)*$C$30*$C$13)*($C$14*$C$12),"")</f>
        <v/>
      </c>
      <c r="J2052" s="42" t="str">
        <f ca="1">IFERROR(IF(Data!$C$6="Real",B2052,I2052+J2051+($C$14*$C$12)*(NORMINV(RAND(),$C$15,CHOOSE($G$13,$C$13,F2052,G2052)))),"")</f>
        <v/>
      </c>
      <c r="K2052" s="88" t="str">
        <f>IF(ISNUMBER(A2052), IF($G$16="fixed",$G$17,MIN(H2052*Data!$C$7*$C$16*0.5,$C$17*Data!$C$7))*$C$12,"")</f>
        <v/>
      </c>
      <c r="L2052" s="42" t="str">
        <f t="shared" ca="1" si="960"/>
        <v/>
      </c>
      <c r="M2052" s="44" t="str">
        <f t="shared" ca="1" si="961"/>
        <v/>
      </c>
      <c r="N2052" s="44" t="str">
        <f t="shared" ca="1" si="962"/>
        <v/>
      </c>
      <c r="O2052" s="108" t="str">
        <f t="shared" ref="O2052:O2115" si="976">IF(ISNUMBER(A2052),$G$12*SLOPE(L2038:L2052,A2038:A2052),"")</f>
        <v/>
      </c>
      <c r="P2052" s="102" t="str">
        <f t="shared" ref="P2052:P2115" si="977">IF(ISNUMBER(A2052),STDEV(L2038:L2052)*$G$12,"")</f>
        <v/>
      </c>
      <c r="Q2052" s="102" t="str">
        <f t="shared" ref="Q2052:Q2115" si="978">IF(ISNUMBER(A2052),SLOPE(P2038:P2052,A2038:A2052),"")</f>
        <v/>
      </c>
      <c r="R2052" s="120" t="str">
        <f t="shared" ref="R2052:R2115" si="979">IF(ISNUMBER(A2052),R2051+S2051,"")</f>
        <v/>
      </c>
      <c r="S2052" s="54" t="str">
        <f t="shared" ref="S2052:S2115" si="980">IF(ISNUMBER(A2052),IF(AND(R2052&lt;$M$24,Q2052&lt;$F$28,ABS(O2052)&lt;$F$27,P2052&lt;$F$26,NOT(ISNUMBER(T2051))),1,0),"")</f>
        <v/>
      </c>
      <c r="T2052" s="5" t="str">
        <f t="shared" ref="T2052:T2115" si="981">IF(ISNUMBER(A2052),IF(S2052=1,L2052,IF(AG2051="Y","",IF(ISNUMBER(T2051),T2051,""))),"")</f>
        <v/>
      </c>
      <c r="U2052" s="152" t="str">
        <f t="shared" si="964"/>
        <v/>
      </c>
      <c r="V2052" s="152" t="str">
        <f t="shared" si="965"/>
        <v/>
      </c>
      <c r="W2052" s="153" t="str">
        <f t="shared" si="966"/>
        <v/>
      </c>
      <c r="X2052" s="153" t="str">
        <f t="shared" si="967"/>
        <v/>
      </c>
      <c r="Y2052" s="153" t="str">
        <f t="shared" si="968"/>
        <v/>
      </c>
      <c r="Z2052" s="153" t="str">
        <f t="shared" si="969"/>
        <v/>
      </c>
      <c r="AA2052" s="152" t="str">
        <f t="shared" si="970"/>
        <v/>
      </c>
      <c r="AB2052" s="152" t="str">
        <f t="shared" si="971"/>
        <v/>
      </c>
      <c r="AC2052" s="154" t="str">
        <f t="shared" ref="AC2052:AC2115" si="982">IFERROR(-SIGN(Y2052)*(AA2052-IF(SIGN(Y2052)=1,N2052,M2052))*$G$12*ABS(Y2052),"")</f>
        <v/>
      </c>
      <c r="AD2052" s="154" t="str">
        <f t="shared" ref="AD2052:AD2115" si="983">IFERROR(SIGN(Z2052)*(AB2052-IF(SIGN(Z2052)=1,M2052,N2052))*$G$12*ABS(Z2052),"")</f>
        <v/>
      </c>
      <c r="AE2052" s="3" t="str">
        <f t="shared" ref="AE2052:AE2115" si="984">IF(ISNUMBER(A2052),IFERROR((IF(ISNUMBER(AC2052),AC2052,0)+IF(ISNUMBER(AD2052),AD2052,0))/(ABS(Y2052)+ABS(Z2052)),0),"")</f>
        <v/>
      </c>
      <c r="AF2052" s="3" t="str">
        <f t="shared" ref="AF2052:AF2115" si="985">IF(ISNUMBER(A2052),IF(ISNUMBER(AC2052),AC2052,0)+IF(ISNUMBER(AD2052),AD2052,0),"")</f>
        <v/>
      </c>
      <c r="AG2052" s="3" t="str">
        <f t="shared" ref="AG2052:AG2115" si="986">IF(NOT(ISNUMBER(T2052)),"",IF(OR(AF2052&gt;$G$24,AF2052&lt;-$H$24,A2052+1&gt;$C$19),"Y","N"))</f>
        <v/>
      </c>
      <c r="AH2052" s="4" t="str">
        <f t="shared" ref="AH2052:AH2115" si="987">IF(AG2052="y",AF2052*10*$C$11,"")</f>
        <v/>
      </c>
      <c r="AI2052" s="75" t="str">
        <f t="shared" ref="AI2052:AI2115" si="988">IF(ISNUMBER(A2052),IF(ISNUMBER(AH2052),AJ2052,AF2052*10*$C$11+AJ2052),"")</f>
        <v/>
      </c>
      <c r="AJ2052" s="75" t="str">
        <f t="shared" ref="AJ2052:AJ2115" si="989">IF(ISNUMBER(A2052),AJ2051+IF(ISNUMBER(AH2052),AH2052,0),"")</f>
        <v/>
      </c>
    </row>
    <row r="2053" spans="1:36" ht="14.25">
      <c r="A2053" s="41" t="str">
        <f t="shared" si="972"/>
        <v/>
      </c>
      <c r="B2053" s="150" t="str">
        <f>IF(ISNUMBER(A2053),INDEX('MetaTrader Import'!$H$13:$J$5893,TRUNC(((A2053-$A$39+1)-1)/3)+1,MOD((A2053-$A$39+1)-1,3)+1),"")</f>
        <v/>
      </c>
      <c r="C2053" s="43" t="str">
        <f t="shared" si="973"/>
        <v/>
      </c>
      <c r="D2053" s="43" t="str">
        <f t="shared" ca="1" si="963"/>
        <v/>
      </c>
      <c r="E2053" s="43" t="str">
        <f t="shared" si="974"/>
        <v/>
      </c>
      <c r="F2053" s="43" t="str">
        <f t="shared" si="975"/>
        <v/>
      </c>
      <c r="G2053" s="43" t="str">
        <f>IF(A2053&lt;&gt;"",IF(A2053&lt;Data!$G$11*0.25,$C$13/$G$32,IF(A2053&gt;Data!$G$11*0.25,$C$13,$C$13*10)),"")</f>
        <v/>
      </c>
      <c r="H2053" s="43" t="str">
        <f>IF(A2053&lt;&gt;"",IF(Data!$G$9="constant",$C$13,IF(Data!$G$9="squeeze",G2053,F2053)),"")</f>
        <v/>
      </c>
      <c r="I2053" s="38" t="str">
        <f ca="1">IF(ISNUMBER(A2053),NORMINV(RAND(),0,IF(AND(Data!$G$9="squeeze",A2053&lt;Data!$G$11*0.25),$H$32,1)*$C$30*$C$13)*($C$14*$C$12),"")</f>
        <v/>
      </c>
      <c r="J2053" s="42" t="str">
        <f ca="1">IFERROR(IF(Data!$C$6="Real",B2053,I2053+J2052+($C$14*$C$12)*(NORMINV(RAND(),$C$15,CHOOSE($G$13,$C$13,F2053,G2053)))),"")</f>
        <v/>
      </c>
      <c r="K2053" s="88" t="str">
        <f>IF(ISNUMBER(A2053), IF($G$16="fixed",$G$17,MIN(H2053*Data!$C$7*$C$16*0.5,$C$17*Data!$C$7))*$C$12,"")</f>
        <v/>
      </c>
      <c r="L2053" s="42" t="str">
        <f t="shared" ca="1" si="960"/>
        <v/>
      </c>
      <c r="M2053" s="44" t="str">
        <f t="shared" ca="1" si="961"/>
        <v/>
      </c>
      <c r="N2053" s="44" t="str">
        <f t="shared" ca="1" si="962"/>
        <v/>
      </c>
      <c r="O2053" s="108" t="str">
        <f t="shared" si="976"/>
        <v/>
      </c>
      <c r="P2053" s="102" t="str">
        <f t="shared" si="977"/>
        <v/>
      </c>
      <c r="Q2053" s="102" t="str">
        <f t="shared" si="978"/>
        <v/>
      </c>
      <c r="R2053" s="120" t="str">
        <f t="shared" si="979"/>
        <v/>
      </c>
      <c r="S2053" s="54" t="str">
        <f t="shared" si="980"/>
        <v/>
      </c>
      <c r="T2053" s="5" t="str">
        <f t="shared" si="981"/>
        <v/>
      </c>
      <c r="U2053" s="152" t="str">
        <f t="shared" si="964"/>
        <v/>
      </c>
      <c r="V2053" s="152" t="str">
        <f t="shared" si="965"/>
        <v/>
      </c>
      <c r="W2053" s="153" t="str">
        <f t="shared" si="966"/>
        <v/>
      </c>
      <c r="X2053" s="153" t="str">
        <f t="shared" si="967"/>
        <v/>
      </c>
      <c r="Y2053" s="153" t="str">
        <f t="shared" si="968"/>
        <v/>
      </c>
      <c r="Z2053" s="153" t="str">
        <f t="shared" si="969"/>
        <v/>
      </c>
      <c r="AA2053" s="152" t="str">
        <f t="shared" si="970"/>
        <v/>
      </c>
      <c r="AB2053" s="152" t="str">
        <f t="shared" si="971"/>
        <v/>
      </c>
      <c r="AC2053" s="154" t="str">
        <f t="shared" si="982"/>
        <v/>
      </c>
      <c r="AD2053" s="154" t="str">
        <f t="shared" si="983"/>
        <v/>
      </c>
      <c r="AE2053" s="3" t="str">
        <f t="shared" si="984"/>
        <v/>
      </c>
      <c r="AF2053" s="3" t="str">
        <f t="shared" si="985"/>
        <v/>
      </c>
      <c r="AG2053" s="3" t="str">
        <f t="shared" si="986"/>
        <v/>
      </c>
      <c r="AH2053" s="4" t="str">
        <f t="shared" si="987"/>
        <v/>
      </c>
      <c r="AI2053" s="75" t="str">
        <f t="shared" si="988"/>
        <v/>
      </c>
      <c r="AJ2053" s="75" t="str">
        <f t="shared" si="989"/>
        <v/>
      </c>
    </row>
    <row r="2054" spans="1:36" ht="14.25">
      <c r="A2054" s="41" t="str">
        <f t="shared" si="972"/>
        <v/>
      </c>
      <c r="B2054" s="150" t="str">
        <f>IF(ISNUMBER(A2054),INDEX('MetaTrader Import'!$H$13:$J$5893,TRUNC(((A2054-$A$39+1)-1)/3)+1,MOD((A2054-$A$39+1)-1,3)+1),"")</f>
        <v/>
      </c>
      <c r="C2054" s="43" t="str">
        <f t="shared" si="973"/>
        <v/>
      </c>
      <c r="D2054" s="43" t="str">
        <f t="shared" ca="1" si="963"/>
        <v/>
      </c>
      <c r="E2054" s="43" t="str">
        <f t="shared" si="974"/>
        <v/>
      </c>
      <c r="F2054" s="43" t="str">
        <f t="shared" si="975"/>
        <v/>
      </c>
      <c r="G2054" s="43" t="str">
        <f>IF(A2054&lt;&gt;"",IF(A2054&lt;Data!$G$11*0.25,$C$13/$G$32,IF(A2054&gt;Data!$G$11*0.25,$C$13,$C$13*10)),"")</f>
        <v/>
      </c>
      <c r="H2054" s="43" t="str">
        <f>IF(A2054&lt;&gt;"",IF(Data!$G$9="constant",$C$13,IF(Data!$G$9="squeeze",G2054,F2054)),"")</f>
        <v/>
      </c>
      <c r="I2054" s="38" t="str">
        <f ca="1">IF(ISNUMBER(A2054),NORMINV(RAND(),0,IF(AND(Data!$G$9="squeeze",A2054&lt;Data!$G$11*0.25),$H$32,1)*$C$30*$C$13)*($C$14*$C$12),"")</f>
        <v/>
      </c>
      <c r="J2054" s="42" t="str">
        <f ca="1">IFERROR(IF(Data!$C$6="Real",B2054,I2054+J2053+($C$14*$C$12)*(NORMINV(RAND(),$C$15,CHOOSE($G$13,$C$13,F2054,G2054)))),"")</f>
        <v/>
      </c>
      <c r="K2054" s="88" t="str">
        <f>IF(ISNUMBER(A2054), IF($G$16="fixed",$G$17,MIN(H2054*Data!$C$7*$C$16*0.5,$C$17*Data!$C$7))*$C$12,"")</f>
        <v/>
      </c>
      <c r="L2054" s="42" t="str">
        <f t="shared" ref="L2054:L2117" ca="1" si="990">IFERROR(J2054,"")</f>
        <v/>
      </c>
      <c r="M2054" s="44" t="str">
        <f t="shared" ref="M2054:M2117" ca="1" si="991">IFERROR(L2054+K2054*0.5,"")</f>
        <v/>
      </c>
      <c r="N2054" s="44" t="str">
        <f t="shared" ref="N2054:N2117" ca="1" si="992">IFERROR(L2054-K2054*0.5,"")</f>
        <v/>
      </c>
      <c r="O2054" s="108" t="str">
        <f t="shared" si="976"/>
        <v/>
      </c>
      <c r="P2054" s="102" t="str">
        <f t="shared" si="977"/>
        <v/>
      </c>
      <c r="Q2054" s="102" t="str">
        <f t="shared" si="978"/>
        <v/>
      </c>
      <c r="R2054" s="120" t="str">
        <f t="shared" si="979"/>
        <v/>
      </c>
      <c r="S2054" s="54" t="str">
        <f t="shared" si="980"/>
        <v/>
      </c>
      <c r="T2054" s="5" t="str">
        <f t="shared" si="981"/>
        <v/>
      </c>
      <c r="U2054" s="152" t="str">
        <f t="shared" si="964"/>
        <v/>
      </c>
      <c r="V2054" s="152" t="str">
        <f t="shared" si="965"/>
        <v/>
      </c>
      <c r="W2054" s="153" t="str">
        <f t="shared" si="966"/>
        <v/>
      </c>
      <c r="X2054" s="153" t="str">
        <f t="shared" si="967"/>
        <v/>
      </c>
      <c r="Y2054" s="153" t="str">
        <f t="shared" si="968"/>
        <v/>
      </c>
      <c r="Z2054" s="153" t="str">
        <f t="shared" si="969"/>
        <v/>
      </c>
      <c r="AA2054" s="152" t="str">
        <f t="shared" si="970"/>
        <v/>
      </c>
      <c r="AB2054" s="152" t="str">
        <f t="shared" si="971"/>
        <v/>
      </c>
      <c r="AC2054" s="154" t="str">
        <f t="shared" si="982"/>
        <v/>
      </c>
      <c r="AD2054" s="154" t="str">
        <f t="shared" si="983"/>
        <v/>
      </c>
      <c r="AE2054" s="3" t="str">
        <f t="shared" si="984"/>
        <v/>
      </c>
      <c r="AF2054" s="3" t="str">
        <f t="shared" si="985"/>
        <v/>
      </c>
      <c r="AG2054" s="3" t="str">
        <f t="shared" si="986"/>
        <v/>
      </c>
      <c r="AH2054" s="4" t="str">
        <f t="shared" si="987"/>
        <v/>
      </c>
      <c r="AI2054" s="75" t="str">
        <f t="shared" si="988"/>
        <v/>
      </c>
      <c r="AJ2054" s="75" t="str">
        <f t="shared" si="989"/>
        <v/>
      </c>
    </row>
    <row r="2055" spans="1:36" ht="14.25">
      <c r="A2055" s="41" t="str">
        <f t="shared" si="972"/>
        <v/>
      </c>
      <c r="B2055" s="150" t="str">
        <f>IF(ISNUMBER(A2055),INDEX('MetaTrader Import'!$H$13:$J$5893,TRUNC(((A2055-$A$39+1)-1)/3)+1,MOD((A2055-$A$39+1)-1,3)+1),"")</f>
        <v/>
      </c>
      <c r="C2055" s="43" t="str">
        <f t="shared" si="973"/>
        <v/>
      </c>
      <c r="D2055" s="43" t="str">
        <f t="shared" ca="1" si="963"/>
        <v/>
      </c>
      <c r="E2055" s="43" t="str">
        <f t="shared" si="974"/>
        <v/>
      </c>
      <c r="F2055" s="43" t="str">
        <f t="shared" si="975"/>
        <v/>
      </c>
      <c r="G2055" s="43" t="str">
        <f>IF(A2055&lt;&gt;"",IF(A2055&lt;Data!$G$11*0.25,$C$13/$G$32,IF(A2055&gt;Data!$G$11*0.25,$C$13,$C$13*10)),"")</f>
        <v/>
      </c>
      <c r="H2055" s="43" t="str">
        <f>IF(A2055&lt;&gt;"",IF(Data!$G$9="constant",$C$13,IF(Data!$G$9="squeeze",G2055,F2055)),"")</f>
        <v/>
      </c>
      <c r="I2055" s="38" t="str">
        <f ca="1">IF(ISNUMBER(A2055),NORMINV(RAND(),0,IF(AND(Data!$G$9="squeeze",A2055&lt;Data!$G$11*0.25),$H$32,1)*$C$30*$C$13)*($C$14*$C$12),"")</f>
        <v/>
      </c>
      <c r="J2055" s="42" t="str">
        <f ca="1">IFERROR(IF(Data!$C$6="Real",B2055,I2055+J2054+($C$14*$C$12)*(NORMINV(RAND(),$C$15,CHOOSE($G$13,$C$13,F2055,G2055)))),"")</f>
        <v/>
      </c>
      <c r="K2055" s="88" t="str">
        <f>IF(ISNUMBER(A2055), IF($G$16="fixed",$G$17,MIN(H2055*Data!$C$7*$C$16*0.5,$C$17*Data!$C$7))*$C$12,"")</f>
        <v/>
      </c>
      <c r="L2055" s="42" t="str">
        <f t="shared" ca="1" si="990"/>
        <v/>
      </c>
      <c r="M2055" s="44" t="str">
        <f t="shared" ca="1" si="991"/>
        <v/>
      </c>
      <c r="N2055" s="44" t="str">
        <f t="shared" ca="1" si="992"/>
        <v/>
      </c>
      <c r="O2055" s="108" t="str">
        <f t="shared" si="976"/>
        <v/>
      </c>
      <c r="P2055" s="102" t="str">
        <f t="shared" si="977"/>
        <v/>
      </c>
      <c r="Q2055" s="102" t="str">
        <f t="shared" si="978"/>
        <v/>
      </c>
      <c r="R2055" s="120" t="str">
        <f t="shared" si="979"/>
        <v/>
      </c>
      <c r="S2055" s="54" t="str">
        <f t="shared" si="980"/>
        <v/>
      </c>
      <c r="T2055" s="5" t="str">
        <f t="shared" si="981"/>
        <v/>
      </c>
      <c r="U2055" s="152" t="str">
        <f t="shared" si="964"/>
        <v/>
      </c>
      <c r="V2055" s="152" t="str">
        <f t="shared" si="965"/>
        <v/>
      </c>
      <c r="W2055" s="153" t="str">
        <f t="shared" si="966"/>
        <v/>
      </c>
      <c r="X2055" s="153" t="str">
        <f t="shared" si="967"/>
        <v/>
      </c>
      <c r="Y2055" s="153" t="str">
        <f t="shared" si="968"/>
        <v/>
      </c>
      <c r="Z2055" s="153" t="str">
        <f t="shared" si="969"/>
        <v/>
      </c>
      <c r="AA2055" s="152" t="str">
        <f t="shared" si="970"/>
        <v/>
      </c>
      <c r="AB2055" s="152" t="str">
        <f t="shared" si="971"/>
        <v/>
      </c>
      <c r="AC2055" s="154" t="str">
        <f t="shared" si="982"/>
        <v/>
      </c>
      <c r="AD2055" s="154" t="str">
        <f t="shared" si="983"/>
        <v/>
      </c>
      <c r="AE2055" s="3" t="str">
        <f t="shared" si="984"/>
        <v/>
      </c>
      <c r="AF2055" s="3" t="str">
        <f t="shared" si="985"/>
        <v/>
      </c>
      <c r="AG2055" s="3" t="str">
        <f t="shared" si="986"/>
        <v/>
      </c>
      <c r="AH2055" s="4" t="str">
        <f t="shared" si="987"/>
        <v/>
      </c>
      <c r="AI2055" s="75" t="str">
        <f t="shared" si="988"/>
        <v/>
      </c>
      <c r="AJ2055" s="75" t="str">
        <f t="shared" si="989"/>
        <v/>
      </c>
    </row>
    <row r="2056" spans="1:36" ht="14.25">
      <c r="A2056" s="41" t="str">
        <f t="shared" si="972"/>
        <v/>
      </c>
      <c r="B2056" s="150" t="str">
        <f>IF(ISNUMBER(A2056),INDEX('MetaTrader Import'!$H$13:$J$5893,TRUNC(((A2056-$A$39+1)-1)/3)+1,MOD((A2056-$A$39+1)-1,3)+1),"")</f>
        <v/>
      </c>
      <c r="C2056" s="43" t="str">
        <f t="shared" si="973"/>
        <v/>
      </c>
      <c r="D2056" s="43" t="str">
        <f t="shared" ca="1" si="963"/>
        <v/>
      </c>
      <c r="E2056" s="43" t="str">
        <f t="shared" si="974"/>
        <v/>
      </c>
      <c r="F2056" s="43" t="str">
        <f t="shared" si="975"/>
        <v/>
      </c>
      <c r="G2056" s="43" t="str">
        <f>IF(A2056&lt;&gt;"",IF(A2056&lt;Data!$G$11*0.25,$C$13/$G$32,IF(A2056&gt;Data!$G$11*0.25,$C$13,$C$13*10)),"")</f>
        <v/>
      </c>
      <c r="H2056" s="43" t="str">
        <f>IF(A2056&lt;&gt;"",IF(Data!$G$9="constant",$C$13,IF(Data!$G$9="squeeze",G2056,F2056)),"")</f>
        <v/>
      </c>
      <c r="I2056" s="38" t="str">
        <f ca="1">IF(ISNUMBER(A2056),NORMINV(RAND(),0,IF(AND(Data!$G$9="squeeze",A2056&lt;Data!$G$11*0.25),$H$32,1)*$C$30*$C$13)*($C$14*$C$12),"")</f>
        <v/>
      </c>
      <c r="J2056" s="42" t="str">
        <f ca="1">IFERROR(IF(Data!$C$6="Real",B2056,I2056+J2055+($C$14*$C$12)*(NORMINV(RAND(),$C$15,CHOOSE($G$13,$C$13,F2056,G2056)))),"")</f>
        <v/>
      </c>
      <c r="K2056" s="88" t="str">
        <f>IF(ISNUMBER(A2056), IF($G$16="fixed",$G$17,MIN(H2056*Data!$C$7*$C$16*0.5,$C$17*Data!$C$7))*$C$12,"")</f>
        <v/>
      </c>
      <c r="L2056" s="42" t="str">
        <f t="shared" ca="1" si="990"/>
        <v/>
      </c>
      <c r="M2056" s="44" t="str">
        <f t="shared" ca="1" si="991"/>
        <v/>
      </c>
      <c r="N2056" s="44" t="str">
        <f t="shared" ca="1" si="992"/>
        <v/>
      </c>
      <c r="O2056" s="108" t="str">
        <f t="shared" si="976"/>
        <v/>
      </c>
      <c r="P2056" s="102" t="str">
        <f t="shared" si="977"/>
        <v/>
      </c>
      <c r="Q2056" s="102" t="str">
        <f t="shared" si="978"/>
        <v/>
      </c>
      <c r="R2056" s="120" t="str">
        <f t="shared" si="979"/>
        <v/>
      </c>
      <c r="S2056" s="54" t="str">
        <f t="shared" si="980"/>
        <v/>
      </c>
      <c r="T2056" s="5" t="str">
        <f t="shared" si="981"/>
        <v/>
      </c>
      <c r="U2056" s="152" t="str">
        <f t="shared" si="964"/>
        <v/>
      </c>
      <c r="V2056" s="152" t="str">
        <f t="shared" si="965"/>
        <v/>
      </c>
      <c r="W2056" s="153" t="str">
        <f t="shared" si="966"/>
        <v/>
      </c>
      <c r="X2056" s="153" t="str">
        <f t="shared" si="967"/>
        <v/>
      </c>
      <c r="Y2056" s="153" t="str">
        <f t="shared" si="968"/>
        <v/>
      </c>
      <c r="Z2056" s="153" t="str">
        <f t="shared" si="969"/>
        <v/>
      </c>
      <c r="AA2056" s="152" t="str">
        <f t="shared" si="970"/>
        <v/>
      </c>
      <c r="AB2056" s="152" t="str">
        <f t="shared" si="971"/>
        <v/>
      </c>
      <c r="AC2056" s="154" t="str">
        <f t="shared" si="982"/>
        <v/>
      </c>
      <c r="AD2056" s="154" t="str">
        <f t="shared" si="983"/>
        <v/>
      </c>
      <c r="AE2056" s="3" t="str">
        <f t="shared" si="984"/>
        <v/>
      </c>
      <c r="AF2056" s="3" t="str">
        <f t="shared" si="985"/>
        <v/>
      </c>
      <c r="AG2056" s="3" t="str">
        <f t="shared" si="986"/>
        <v/>
      </c>
      <c r="AH2056" s="4" t="str">
        <f t="shared" si="987"/>
        <v/>
      </c>
      <c r="AI2056" s="75" t="str">
        <f t="shared" si="988"/>
        <v/>
      </c>
      <c r="AJ2056" s="75" t="str">
        <f t="shared" si="989"/>
        <v/>
      </c>
    </row>
    <row r="2057" spans="1:36" ht="14.25">
      <c r="A2057" s="41" t="str">
        <f t="shared" si="972"/>
        <v/>
      </c>
      <c r="B2057" s="150" t="str">
        <f>IF(ISNUMBER(A2057),INDEX('MetaTrader Import'!$H$13:$J$5893,TRUNC(((A2057-$A$39+1)-1)/3)+1,MOD((A2057-$A$39+1)-1,3)+1),"")</f>
        <v/>
      </c>
      <c r="C2057" s="43" t="str">
        <f t="shared" si="973"/>
        <v/>
      </c>
      <c r="D2057" s="43" t="str">
        <f t="shared" ca="1" si="963"/>
        <v/>
      </c>
      <c r="E2057" s="43" t="str">
        <f t="shared" si="974"/>
        <v/>
      </c>
      <c r="F2057" s="43" t="str">
        <f t="shared" si="975"/>
        <v/>
      </c>
      <c r="G2057" s="43" t="str">
        <f>IF(A2057&lt;&gt;"",IF(A2057&lt;Data!$G$11*0.25,$C$13/$G$32,IF(A2057&gt;Data!$G$11*0.25,$C$13,$C$13*10)),"")</f>
        <v/>
      </c>
      <c r="H2057" s="43" t="str">
        <f>IF(A2057&lt;&gt;"",IF(Data!$G$9="constant",$C$13,IF(Data!$G$9="squeeze",G2057,F2057)),"")</f>
        <v/>
      </c>
      <c r="I2057" s="38" t="str">
        <f ca="1">IF(ISNUMBER(A2057),NORMINV(RAND(),0,IF(AND(Data!$G$9="squeeze",A2057&lt;Data!$G$11*0.25),$H$32,1)*$C$30*$C$13)*($C$14*$C$12),"")</f>
        <v/>
      </c>
      <c r="J2057" s="42" t="str">
        <f ca="1">IFERROR(IF(Data!$C$6="Real",B2057,I2057+J2056+($C$14*$C$12)*(NORMINV(RAND(),$C$15,CHOOSE($G$13,$C$13,F2057,G2057)))),"")</f>
        <v/>
      </c>
      <c r="K2057" s="88" t="str">
        <f>IF(ISNUMBER(A2057), IF($G$16="fixed",$G$17,MIN(H2057*Data!$C$7*$C$16*0.5,$C$17*Data!$C$7))*$C$12,"")</f>
        <v/>
      </c>
      <c r="L2057" s="42" t="str">
        <f t="shared" ca="1" si="990"/>
        <v/>
      </c>
      <c r="M2057" s="44" t="str">
        <f t="shared" ca="1" si="991"/>
        <v/>
      </c>
      <c r="N2057" s="44" t="str">
        <f t="shared" ca="1" si="992"/>
        <v/>
      </c>
      <c r="O2057" s="108" t="str">
        <f t="shared" si="976"/>
        <v/>
      </c>
      <c r="P2057" s="102" t="str">
        <f t="shared" si="977"/>
        <v/>
      </c>
      <c r="Q2057" s="102" t="str">
        <f t="shared" si="978"/>
        <v/>
      </c>
      <c r="R2057" s="120" t="str">
        <f t="shared" si="979"/>
        <v/>
      </c>
      <c r="S2057" s="54" t="str">
        <f t="shared" si="980"/>
        <v/>
      </c>
      <c r="T2057" s="5" t="str">
        <f t="shared" si="981"/>
        <v/>
      </c>
      <c r="U2057" s="152" t="str">
        <f t="shared" si="964"/>
        <v/>
      </c>
      <c r="V2057" s="152" t="str">
        <f t="shared" si="965"/>
        <v/>
      </c>
      <c r="W2057" s="153" t="str">
        <f t="shared" si="966"/>
        <v/>
      </c>
      <c r="X2057" s="153" t="str">
        <f t="shared" si="967"/>
        <v/>
      </c>
      <c r="Y2057" s="153" t="str">
        <f t="shared" si="968"/>
        <v/>
      </c>
      <c r="Z2057" s="153" t="str">
        <f t="shared" si="969"/>
        <v/>
      </c>
      <c r="AA2057" s="152" t="str">
        <f t="shared" si="970"/>
        <v/>
      </c>
      <c r="AB2057" s="152" t="str">
        <f t="shared" si="971"/>
        <v/>
      </c>
      <c r="AC2057" s="154" t="str">
        <f t="shared" si="982"/>
        <v/>
      </c>
      <c r="AD2057" s="154" t="str">
        <f t="shared" si="983"/>
        <v/>
      </c>
      <c r="AE2057" s="3" t="str">
        <f t="shared" si="984"/>
        <v/>
      </c>
      <c r="AF2057" s="3" t="str">
        <f t="shared" si="985"/>
        <v/>
      </c>
      <c r="AG2057" s="3" t="str">
        <f t="shared" si="986"/>
        <v/>
      </c>
      <c r="AH2057" s="4" t="str">
        <f t="shared" si="987"/>
        <v/>
      </c>
      <c r="AI2057" s="75" t="str">
        <f t="shared" si="988"/>
        <v/>
      </c>
      <c r="AJ2057" s="75" t="str">
        <f t="shared" si="989"/>
        <v/>
      </c>
    </row>
    <row r="2058" spans="1:36" ht="14.25">
      <c r="A2058" s="41" t="str">
        <f t="shared" si="972"/>
        <v/>
      </c>
      <c r="B2058" s="150" t="str">
        <f>IF(ISNUMBER(A2058),INDEX('MetaTrader Import'!$H$13:$J$5893,TRUNC(((A2058-$A$39+1)-1)/3)+1,MOD((A2058-$A$39+1)-1,3)+1),"")</f>
        <v/>
      </c>
      <c r="C2058" s="43" t="str">
        <f t="shared" si="973"/>
        <v/>
      </c>
      <c r="D2058" s="43" t="str">
        <f t="shared" ca="1" si="963"/>
        <v/>
      </c>
      <c r="E2058" s="43" t="str">
        <f t="shared" si="974"/>
        <v/>
      </c>
      <c r="F2058" s="43" t="str">
        <f t="shared" si="975"/>
        <v/>
      </c>
      <c r="G2058" s="43" t="str">
        <f>IF(A2058&lt;&gt;"",IF(A2058&lt;Data!$G$11*0.25,$C$13/$G$32,IF(A2058&gt;Data!$G$11*0.25,$C$13,$C$13*10)),"")</f>
        <v/>
      </c>
      <c r="H2058" s="43" t="str">
        <f>IF(A2058&lt;&gt;"",IF(Data!$G$9="constant",$C$13,IF(Data!$G$9="squeeze",G2058,F2058)),"")</f>
        <v/>
      </c>
      <c r="I2058" s="38" t="str">
        <f ca="1">IF(ISNUMBER(A2058),NORMINV(RAND(),0,IF(AND(Data!$G$9="squeeze",A2058&lt;Data!$G$11*0.25),$H$32,1)*$C$30*$C$13)*($C$14*$C$12),"")</f>
        <v/>
      </c>
      <c r="J2058" s="42" t="str">
        <f ca="1">IFERROR(IF(Data!$C$6="Real",B2058,I2058+J2057+($C$14*$C$12)*(NORMINV(RAND(),$C$15,CHOOSE($G$13,$C$13,F2058,G2058)))),"")</f>
        <v/>
      </c>
      <c r="K2058" s="88" t="str">
        <f>IF(ISNUMBER(A2058), IF($G$16="fixed",$G$17,MIN(H2058*Data!$C$7*$C$16*0.5,$C$17*Data!$C$7))*$C$12,"")</f>
        <v/>
      </c>
      <c r="L2058" s="42" t="str">
        <f t="shared" ca="1" si="990"/>
        <v/>
      </c>
      <c r="M2058" s="44" t="str">
        <f t="shared" ca="1" si="991"/>
        <v/>
      </c>
      <c r="N2058" s="44" t="str">
        <f t="shared" ca="1" si="992"/>
        <v/>
      </c>
      <c r="O2058" s="108" t="str">
        <f t="shared" si="976"/>
        <v/>
      </c>
      <c r="P2058" s="102" t="str">
        <f t="shared" si="977"/>
        <v/>
      </c>
      <c r="Q2058" s="102" t="str">
        <f t="shared" si="978"/>
        <v/>
      </c>
      <c r="R2058" s="120" t="str">
        <f t="shared" si="979"/>
        <v/>
      </c>
      <c r="S2058" s="54" t="str">
        <f t="shared" si="980"/>
        <v/>
      </c>
      <c r="T2058" s="5" t="str">
        <f t="shared" si="981"/>
        <v/>
      </c>
      <c r="U2058" s="152" t="str">
        <f t="shared" si="964"/>
        <v/>
      </c>
      <c r="V2058" s="152" t="str">
        <f t="shared" si="965"/>
        <v/>
      </c>
      <c r="W2058" s="153" t="str">
        <f t="shared" si="966"/>
        <v/>
      </c>
      <c r="X2058" s="153" t="str">
        <f t="shared" si="967"/>
        <v/>
      </c>
      <c r="Y2058" s="153" t="str">
        <f t="shared" si="968"/>
        <v/>
      </c>
      <c r="Z2058" s="153" t="str">
        <f t="shared" si="969"/>
        <v/>
      </c>
      <c r="AA2058" s="152" t="str">
        <f t="shared" si="970"/>
        <v/>
      </c>
      <c r="AB2058" s="152" t="str">
        <f t="shared" si="971"/>
        <v/>
      </c>
      <c r="AC2058" s="154" t="str">
        <f t="shared" si="982"/>
        <v/>
      </c>
      <c r="AD2058" s="154" t="str">
        <f t="shared" si="983"/>
        <v/>
      </c>
      <c r="AE2058" s="3" t="str">
        <f t="shared" si="984"/>
        <v/>
      </c>
      <c r="AF2058" s="3" t="str">
        <f t="shared" si="985"/>
        <v/>
      </c>
      <c r="AG2058" s="3" t="str">
        <f t="shared" si="986"/>
        <v/>
      </c>
      <c r="AH2058" s="4" t="str">
        <f t="shared" si="987"/>
        <v/>
      </c>
      <c r="AI2058" s="75" t="str">
        <f t="shared" si="988"/>
        <v/>
      </c>
      <c r="AJ2058" s="75" t="str">
        <f t="shared" si="989"/>
        <v/>
      </c>
    </row>
    <row r="2059" spans="1:36" ht="14.25">
      <c r="A2059" s="41" t="str">
        <f t="shared" si="972"/>
        <v/>
      </c>
      <c r="B2059" s="150" t="str">
        <f>IF(ISNUMBER(A2059),INDEX('MetaTrader Import'!$H$13:$J$5893,TRUNC(((A2059-$A$39+1)-1)/3)+1,MOD((A2059-$A$39+1)-1,3)+1),"")</f>
        <v/>
      </c>
      <c r="C2059" s="43" t="str">
        <f t="shared" si="973"/>
        <v/>
      </c>
      <c r="D2059" s="43" t="str">
        <f t="shared" ca="1" si="963"/>
        <v/>
      </c>
      <c r="E2059" s="43" t="str">
        <f t="shared" si="974"/>
        <v/>
      </c>
      <c r="F2059" s="43" t="str">
        <f t="shared" si="975"/>
        <v/>
      </c>
      <c r="G2059" s="43" t="str">
        <f>IF(A2059&lt;&gt;"",IF(A2059&lt;Data!$G$11*0.25,$C$13/$G$32,IF(A2059&gt;Data!$G$11*0.25,$C$13,$C$13*10)),"")</f>
        <v/>
      </c>
      <c r="H2059" s="43" t="str">
        <f>IF(A2059&lt;&gt;"",IF(Data!$G$9="constant",$C$13,IF(Data!$G$9="squeeze",G2059,F2059)),"")</f>
        <v/>
      </c>
      <c r="I2059" s="38" t="str">
        <f ca="1">IF(ISNUMBER(A2059),NORMINV(RAND(),0,IF(AND(Data!$G$9="squeeze",A2059&lt;Data!$G$11*0.25),$H$32,1)*$C$30*$C$13)*($C$14*$C$12),"")</f>
        <v/>
      </c>
      <c r="J2059" s="42" t="str">
        <f ca="1">IFERROR(IF(Data!$C$6="Real",B2059,I2059+J2058+($C$14*$C$12)*(NORMINV(RAND(),$C$15,CHOOSE($G$13,$C$13,F2059,G2059)))),"")</f>
        <v/>
      </c>
      <c r="K2059" s="88" t="str">
        <f>IF(ISNUMBER(A2059), IF($G$16="fixed",$G$17,MIN(H2059*Data!$C$7*$C$16*0.5,$C$17*Data!$C$7))*$C$12,"")</f>
        <v/>
      </c>
      <c r="L2059" s="42" t="str">
        <f t="shared" ca="1" si="990"/>
        <v/>
      </c>
      <c r="M2059" s="44" t="str">
        <f t="shared" ca="1" si="991"/>
        <v/>
      </c>
      <c r="N2059" s="44" t="str">
        <f t="shared" ca="1" si="992"/>
        <v/>
      </c>
      <c r="O2059" s="108" t="str">
        <f t="shared" si="976"/>
        <v/>
      </c>
      <c r="P2059" s="102" t="str">
        <f t="shared" si="977"/>
        <v/>
      </c>
      <c r="Q2059" s="102" t="str">
        <f t="shared" si="978"/>
        <v/>
      </c>
      <c r="R2059" s="120" t="str">
        <f t="shared" si="979"/>
        <v/>
      </c>
      <c r="S2059" s="54" t="str">
        <f t="shared" si="980"/>
        <v/>
      </c>
      <c r="T2059" s="5" t="str">
        <f t="shared" si="981"/>
        <v/>
      </c>
      <c r="U2059" s="152" t="str">
        <f t="shared" si="964"/>
        <v/>
      </c>
      <c r="V2059" s="152" t="str">
        <f t="shared" si="965"/>
        <v/>
      </c>
      <c r="W2059" s="153" t="str">
        <f t="shared" si="966"/>
        <v/>
      </c>
      <c r="X2059" s="153" t="str">
        <f t="shared" si="967"/>
        <v/>
      </c>
      <c r="Y2059" s="153" t="str">
        <f t="shared" si="968"/>
        <v/>
      </c>
      <c r="Z2059" s="153" t="str">
        <f t="shared" si="969"/>
        <v/>
      </c>
      <c r="AA2059" s="152" t="str">
        <f t="shared" si="970"/>
        <v/>
      </c>
      <c r="AB2059" s="152" t="str">
        <f t="shared" si="971"/>
        <v/>
      </c>
      <c r="AC2059" s="154" t="str">
        <f t="shared" si="982"/>
        <v/>
      </c>
      <c r="AD2059" s="154" t="str">
        <f t="shared" si="983"/>
        <v/>
      </c>
      <c r="AE2059" s="3" t="str">
        <f t="shared" si="984"/>
        <v/>
      </c>
      <c r="AF2059" s="3" t="str">
        <f t="shared" si="985"/>
        <v/>
      </c>
      <c r="AG2059" s="3" t="str">
        <f t="shared" si="986"/>
        <v/>
      </c>
      <c r="AH2059" s="4" t="str">
        <f t="shared" si="987"/>
        <v/>
      </c>
      <c r="AI2059" s="75" t="str">
        <f t="shared" si="988"/>
        <v/>
      </c>
      <c r="AJ2059" s="75" t="str">
        <f t="shared" si="989"/>
        <v/>
      </c>
    </row>
    <row r="2060" spans="1:36" ht="14.25">
      <c r="A2060" s="41" t="str">
        <f t="shared" si="972"/>
        <v/>
      </c>
      <c r="B2060" s="150" t="str">
        <f>IF(ISNUMBER(A2060),INDEX('MetaTrader Import'!$H$13:$J$5893,TRUNC(((A2060-$A$39+1)-1)/3)+1,MOD((A2060-$A$39+1)-1,3)+1),"")</f>
        <v/>
      </c>
      <c r="C2060" s="43" t="str">
        <f t="shared" si="973"/>
        <v/>
      </c>
      <c r="D2060" s="43" t="str">
        <f t="shared" ca="1" si="963"/>
        <v/>
      </c>
      <c r="E2060" s="43" t="str">
        <f t="shared" si="974"/>
        <v/>
      </c>
      <c r="F2060" s="43" t="str">
        <f t="shared" si="975"/>
        <v/>
      </c>
      <c r="G2060" s="43" t="str">
        <f>IF(A2060&lt;&gt;"",IF(A2060&lt;Data!$G$11*0.25,$C$13/$G$32,IF(A2060&gt;Data!$G$11*0.25,$C$13,$C$13*10)),"")</f>
        <v/>
      </c>
      <c r="H2060" s="43" t="str">
        <f>IF(A2060&lt;&gt;"",IF(Data!$G$9="constant",$C$13,IF(Data!$G$9="squeeze",G2060,F2060)),"")</f>
        <v/>
      </c>
      <c r="I2060" s="38" t="str">
        <f ca="1">IF(ISNUMBER(A2060),NORMINV(RAND(),0,IF(AND(Data!$G$9="squeeze",A2060&lt;Data!$G$11*0.25),$H$32,1)*$C$30*$C$13)*($C$14*$C$12),"")</f>
        <v/>
      </c>
      <c r="J2060" s="42" t="str">
        <f ca="1">IFERROR(IF(Data!$C$6="Real",B2060,I2060+J2059+($C$14*$C$12)*(NORMINV(RAND(),$C$15,CHOOSE($G$13,$C$13,F2060,G2060)))),"")</f>
        <v/>
      </c>
      <c r="K2060" s="88" t="str">
        <f>IF(ISNUMBER(A2060), IF($G$16="fixed",$G$17,MIN(H2060*Data!$C$7*$C$16*0.5,$C$17*Data!$C$7))*$C$12,"")</f>
        <v/>
      </c>
      <c r="L2060" s="42" t="str">
        <f t="shared" ca="1" si="990"/>
        <v/>
      </c>
      <c r="M2060" s="44" t="str">
        <f t="shared" ca="1" si="991"/>
        <v/>
      </c>
      <c r="N2060" s="44" t="str">
        <f t="shared" ca="1" si="992"/>
        <v/>
      </c>
      <c r="O2060" s="108" t="str">
        <f t="shared" si="976"/>
        <v/>
      </c>
      <c r="P2060" s="102" t="str">
        <f t="shared" si="977"/>
        <v/>
      </c>
      <c r="Q2060" s="102" t="str">
        <f t="shared" si="978"/>
        <v/>
      </c>
      <c r="R2060" s="120" t="str">
        <f t="shared" si="979"/>
        <v/>
      </c>
      <c r="S2060" s="54" t="str">
        <f t="shared" si="980"/>
        <v/>
      </c>
      <c r="T2060" s="5" t="str">
        <f t="shared" si="981"/>
        <v/>
      </c>
      <c r="U2060" s="152" t="str">
        <f t="shared" si="964"/>
        <v/>
      </c>
      <c r="V2060" s="152" t="str">
        <f t="shared" si="965"/>
        <v/>
      </c>
      <c r="W2060" s="153" t="str">
        <f t="shared" si="966"/>
        <v/>
      </c>
      <c r="X2060" s="153" t="str">
        <f t="shared" si="967"/>
        <v/>
      </c>
      <c r="Y2060" s="153" t="str">
        <f t="shared" si="968"/>
        <v/>
      </c>
      <c r="Z2060" s="153" t="str">
        <f t="shared" si="969"/>
        <v/>
      </c>
      <c r="AA2060" s="152" t="str">
        <f t="shared" si="970"/>
        <v/>
      </c>
      <c r="AB2060" s="152" t="str">
        <f t="shared" si="971"/>
        <v/>
      </c>
      <c r="AC2060" s="154" t="str">
        <f t="shared" si="982"/>
        <v/>
      </c>
      <c r="AD2060" s="154" t="str">
        <f t="shared" si="983"/>
        <v/>
      </c>
      <c r="AE2060" s="3" t="str">
        <f t="shared" si="984"/>
        <v/>
      </c>
      <c r="AF2060" s="3" t="str">
        <f t="shared" si="985"/>
        <v/>
      </c>
      <c r="AG2060" s="3" t="str">
        <f t="shared" si="986"/>
        <v/>
      </c>
      <c r="AH2060" s="4" t="str">
        <f t="shared" si="987"/>
        <v/>
      </c>
      <c r="AI2060" s="75" t="str">
        <f t="shared" si="988"/>
        <v/>
      </c>
      <c r="AJ2060" s="75" t="str">
        <f t="shared" si="989"/>
        <v/>
      </c>
    </row>
    <row r="2061" spans="1:36" ht="14.25">
      <c r="A2061" s="41" t="str">
        <f t="shared" si="972"/>
        <v/>
      </c>
      <c r="B2061" s="150" t="str">
        <f>IF(ISNUMBER(A2061),INDEX('MetaTrader Import'!$H$13:$J$5893,TRUNC(((A2061-$A$39+1)-1)/3)+1,MOD((A2061-$A$39+1)-1,3)+1),"")</f>
        <v/>
      </c>
      <c r="C2061" s="43" t="str">
        <f t="shared" si="973"/>
        <v/>
      </c>
      <c r="D2061" s="43" t="str">
        <f t="shared" ca="1" si="963"/>
        <v/>
      </c>
      <c r="E2061" s="43" t="str">
        <f t="shared" si="974"/>
        <v/>
      </c>
      <c r="F2061" s="43" t="str">
        <f t="shared" si="975"/>
        <v/>
      </c>
      <c r="G2061" s="43" t="str">
        <f>IF(A2061&lt;&gt;"",IF(A2061&lt;Data!$G$11*0.25,$C$13/$G$32,IF(A2061&gt;Data!$G$11*0.25,$C$13,$C$13*10)),"")</f>
        <v/>
      </c>
      <c r="H2061" s="43" t="str">
        <f>IF(A2061&lt;&gt;"",IF(Data!$G$9="constant",$C$13,IF(Data!$G$9="squeeze",G2061,F2061)),"")</f>
        <v/>
      </c>
      <c r="I2061" s="38" t="str">
        <f ca="1">IF(ISNUMBER(A2061),NORMINV(RAND(),0,IF(AND(Data!$G$9="squeeze",A2061&lt;Data!$G$11*0.25),$H$32,1)*$C$30*$C$13)*($C$14*$C$12),"")</f>
        <v/>
      </c>
      <c r="J2061" s="42" t="str">
        <f ca="1">IFERROR(IF(Data!$C$6="Real",B2061,I2061+J2060+($C$14*$C$12)*(NORMINV(RAND(),$C$15,CHOOSE($G$13,$C$13,F2061,G2061)))),"")</f>
        <v/>
      </c>
      <c r="K2061" s="88" t="str">
        <f>IF(ISNUMBER(A2061), IF($G$16="fixed",$G$17,MIN(H2061*Data!$C$7*$C$16*0.5,$C$17*Data!$C$7))*$C$12,"")</f>
        <v/>
      </c>
      <c r="L2061" s="42" t="str">
        <f t="shared" ca="1" si="990"/>
        <v/>
      </c>
      <c r="M2061" s="44" t="str">
        <f t="shared" ca="1" si="991"/>
        <v/>
      </c>
      <c r="N2061" s="44" t="str">
        <f t="shared" ca="1" si="992"/>
        <v/>
      </c>
      <c r="O2061" s="108" t="str">
        <f t="shared" si="976"/>
        <v/>
      </c>
      <c r="P2061" s="102" t="str">
        <f t="shared" si="977"/>
        <v/>
      </c>
      <c r="Q2061" s="102" t="str">
        <f t="shared" si="978"/>
        <v/>
      </c>
      <c r="R2061" s="120" t="str">
        <f t="shared" si="979"/>
        <v/>
      </c>
      <c r="S2061" s="54" t="str">
        <f t="shared" si="980"/>
        <v/>
      </c>
      <c r="T2061" s="5" t="str">
        <f t="shared" si="981"/>
        <v/>
      </c>
      <c r="U2061" s="152" t="str">
        <f t="shared" si="964"/>
        <v/>
      </c>
      <c r="V2061" s="152" t="str">
        <f t="shared" si="965"/>
        <v/>
      </c>
      <c r="W2061" s="153" t="str">
        <f t="shared" si="966"/>
        <v/>
      </c>
      <c r="X2061" s="153" t="str">
        <f t="shared" si="967"/>
        <v/>
      </c>
      <c r="Y2061" s="153" t="str">
        <f t="shared" si="968"/>
        <v/>
      </c>
      <c r="Z2061" s="153" t="str">
        <f t="shared" si="969"/>
        <v/>
      </c>
      <c r="AA2061" s="152" t="str">
        <f t="shared" si="970"/>
        <v/>
      </c>
      <c r="AB2061" s="152" t="str">
        <f t="shared" si="971"/>
        <v/>
      </c>
      <c r="AC2061" s="154" t="str">
        <f t="shared" si="982"/>
        <v/>
      </c>
      <c r="AD2061" s="154" t="str">
        <f t="shared" si="983"/>
        <v/>
      </c>
      <c r="AE2061" s="3" t="str">
        <f t="shared" si="984"/>
        <v/>
      </c>
      <c r="AF2061" s="3" t="str">
        <f t="shared" si="985"/>
        <v/>
      </c>
      <c r="AG2061" s="3" t="str">
        <f t="shared" si="986"/>
        <v/>
      </c>
      <c r="AH2061" s="4" t="str">
        <f t="shared" si="987"/>
        <v/>
      </c>
      <c r="AI2061" s="75" t="str">
        <f t="shared" si="988"/>
        <v/>
      </c>
      <c r="AJ2061" s="75" t="str">
        <f t="shared" si="989"/>
        <v/>
      </c>
    </row>
    <row r="2062" spans="1:36" ht="14.25">
      <c r="A2062" s="41" t="str">
        <f t="shared" si="972"/>
        <v/>
      </c>
      <c r="B2062" s="150" t="str">
        <f>IF(ISNUMBER(A2062),INDEX('MetaTrader Import'!$H$13:$J$5893,TRUNC(((A2062-$A$39+1)-1)/3)+1,MOD((A2062-$A$39+1)-1,3)+1),"")</f>
        <v/>
      </c>
      <c r="C2062" s="43" t="str">
        <f t="shared" si="973"/>
        <v/>
      </c>
      <c r="D2062" s="43" t="str">
        <f t="shared" ca="1" si="963"/>
        <v/>
      </c>
      <c r="E2062" s="43" t="str">
        <f t="shared" si="974"/>
        <v/>
      </c>
      <c r="F2062" s="43" t="str">
        <f t="shared" si="975"/>
        <v/>
      </c>
      <c r="G2062" s="43" t="str">
        <f>IF(A2062&lt;&gt;"",IF(A2062&lt;Data!$G$11*0.25,$C$13/$G$32,IF(A2062&gt;Data!$G$11*0.25,$C$13,$C$13*10)),"")</f>
        <v/>
      </c>
      <c r="H2062" s="43" t="str">
        <f>IF(A2062&lt;&gt;"",IF(Data!$G$9="constant",$C$13,IF(Data!$G$9="squeeze",G2062,F2062)),"")</f>
        <v/>
      </c>
      <c r="I2062" s="38" t="str">
        <f ca="1">IF(ISNUMBER(A2062),NORMINV(RAND(),0,IF(AND(Data!$G$9="squeeze",A2062&lt;Data!$G$11*0.25),$H$32,1)*$C$30*$C$13)*($C$14*$C$12),"")</f>
        <v/>
      </c>
      <c r="J2062" s="42" t="str">
        <f ca="1">IFERROR(IF(Data!$C$6="Real",B2062,I2062+J2061+($C$14*$C$12)*(NORMINV(RAND(),$C$15,CHOOSE($G$13,$C$13,F2062,G2062)))),"")</f>
        <v/>
      </c>
      <c r="K2062" s="88" t="str">
        <f>IF(ISNUMBER(A2062), IF($G$16="fixed",$G$17,MIN(H2062*Data!$C$7*$C$16*0.5,$C$17*Data!$C$7))*$C$12,"")</f>
        <v/>
      </c>
      <c r="L2062" s="42" t="str">
        <f t="shared" ca="1" si="990"/>
        <v/>
      </c>
      <c r="M2062" s="44" t="str">
        <f t="shared" ca="1" si="991"/>
        <v/>
      </c>
      <c r="N2062" s="44" t="str">
        <f t="shared" ca="1" si="992"/>
        <v/>
      </c>
      <c r="O2062" s="108" t="str">
        <f t="shared" si="976"/>
        <v/>
      </c>
      <c r="P2062" s="102" t="str">
        <f t="shared" si="977"/>
        <v/>
      </c>
      <c r="Q2062" s="102" t="str">
        <f t="shared" si="978"/>
        <v/>
      </c>
      <c r="R2062" s="120" t="str">
        <f t="shared" si="979"/>
        <v/>
      </c>
      <c r="S2062" s="54" t="str">
        <f t="shared" si="980"/>
        <v/>
      </c>
      <c r="T2062" s="5" t="str">
        <f t="shared" si="981"/>
        <v/>
      </c>
      <c r="U2062" s="152" t="str">
        <f t="shared" si="964"/>
        <v/>
      </c>
      <c r="V2062" s="152" t="str">
        <f t="shared" si="965"/>
        <v/>
      </c>
      <c r="W2062" s="153" t="str">
        <f t="shared" si="966"/>
        <v/>
      </c>
      <c r="X2062" s="153" t="str">
        <f t="shared" si="967"/>
        <v/>
      </c>
      <c r="Y2062" s="153" t="str">
        <f t="shared" si="968"/>
        <v/>
      </c>
      <c r="Z2062" s="153" t="str">
        <f t="shared" si="969"/>
        <v/>
      </c>
      <c r="AA2062" s="152" t="str">
        <f t="shared" si="970"/>
        <v/>
      </c>
      <c r="AB2062" s="152" t="str">
        <f t="shared" si="971"/>
        <v/>
      </c>
      <c r="AC2062" s="154" t="str">
        <f t="shared" si="982"/>
        <v/>
      </c>
      <c r="AD2062" s="154" t="str">
        <f t="shared" si="983"/>
        <v/>
      </c>
      <c r="AE2062" s="3" t="str">
        <f t="shared" si="984"/>
        <v/>
      </c>
      <c r="AF2062" s="3" t="str">
        <f t="shared" si="985"/>
        <v/>
      </c>
      <c r="AG2062" s="3" t="str">
        <f t="shared" si="986"/>
        <v/>
      </c>
      <c r="AH2062" s="4" t="str">
        <f t="shared" si="987"/>
        <v/>
      </c>
      <c r="AI2062" s="75" t="str">
        <f t="shared" si="988"/>
        <v/>
      </c>
      <c r="AJ2062" s="75" t="str">
        <f t="shared" si="989"/>
        <v/>
      </c>
    </row>
    <row r="2063" spans="1:36" ht="14.25">
      <c r="A2063" s="41" t="str">
        <f t="shared" si="972"/>
        <v/>
      </c>
      <c r="B2063" s="150" t="str">
        <f>IF(ISNUMBER(A2063),INDEX('MetaTrader Import'!$H$13:$J$5893,TRUNC(((A2063-$A$39+1)-1)/3)+1,MOD((A2063-$A$39+1)-1,3)+1),"")</f>
        <v/>
      </c>
      <c r="C2063" s="43" t="str">
        <f t="shared" si="973"/>
        <v/>
      </c>
      <c r="D2063" s="43" t="str">
        <f t="shared" ca="1" si="963"/>
        <v/>
      </c>
      <c r="E2063" s="43" t="str">
        <f t="shared" si="974"/>
        <v/>
      </c>
      <c r="F2063" s="43" t="str">
        <f t="shared" si="975"/>
        <v/>
      </c>
      <c r="G2063" s="43" t="str">
        <f>IF(A2063&lt;&gt;"",IF(A2063&lt;Data!$G$11*0.25,$C$13/$G$32,IF(A2063&gt;Data!$G$11*0.25,$C$13,$C$13*10)),"")</f>
        <v/>
      </c>
      <c r="H2063" s="43" t="str">
        <f>IF(A2063&lt;&gt;"",IF(Data!$G$9="constant",$C$13,IF(Data!$G$9="squeeze",G2063,F2063)),"")</f>
        <v/>
      </c>
      <c r="I2063" s="38" t="str">
        <f ca="1">IF(ISNUMBER(A2063),NORMINV(RAND(),0,IF(AND(Data!$G$9="squeeze",A2063&lt;Data!$G$11*0.25),$H$32,1)*$C$30*$C$13)*($C$14*$C$12),"")</f>
        <v/>
      </c>
      <c r="J2063" s="42" t="str">
        <f ca="1">IFERROR(IF(Data!$C$6="Real",B2063,I2063+J2062+($C$14*$C$12)*(NORMINV(RAND(),$C$15,CHOOSE($G$13,$C$13,F2063,G2063)))),"")</f>
        <v/>
      </c>
      <c r="K2063" s="88" t="str">
        <f>IF(ISNUMBER(A2063), IF($G$16="fixed",$G$17,MIN(H2063*Data!$C$7*$C$16*0.5,$C$17*Data!$C$7))*$C$12,"")</f>
        <v/>
      </c>
      <c r="L2063" s="42" t="str">
        <f t="shared" ca="1" si="990"/>
        <v/>
      </c>
      <c r="M2063" s="44" t="str">
        <f t="shared" ca="1" si="991"/>
        <v/>
      </c>
      <c r="N2063" s="44" t="str">
        <f t="shared" ca="1" si="992"/>
        <v/>
      </c>
      <c r="O2063" s="108" t="str">
        <f t="shared" si="976"/>
        <v/>
      </c>
      <c r="P2063" s="102" t="str">
        <f t="shared" si="977"/>
        <v/>
      </c>
      <c r="Q2063" s="102" t="str">
        <f t="shared" si="978"/>
        <v/>
      </c>
      <c r="R2063" s="120" t="str">
        <f t="shared" si="979"/>
        <v/>
      </c>
      <c r="S2063" s="54" t="str">
        <f t="shared" si="980"/>
        <v/>
      </c>
      <c r="T2063" s="5" t="str">
        <f t="shared" si="981"/>
        <v/>
      </c>
      <c r="U2063" s="152" t="str">
        <f t="shared" si="964"/>
        <v/>
      </c>
      <c r="V2063" s="152" t="str">
        <f t="shared" si="965"/>
        <v/>
      </c>
      <c r="W2063" s="153" t="str">
        <f t="shared" si="966"/>
        <v/>
      </c>
      <c r="X2063" s="153" t="str">
        <f t="shared" si="967"/>
        <v/>
      </c>
      <c r="Y2063" s="153" t="str">
        <f t="shared" si="968"/>
        <v/>
      </c>
      <c r="Z2063" s="153" t="str">
        <f t="shared" si="969"/>
        <v/>
      </c>
      <c r="AA2063" s="152" t="str">
        <f t="shared" si="970"/>
        <v/>
      </c>
      <c r="AB2063" s="152" t="str">
        <f t="shared" si="971"/>
        <v/>
      </c>
      <c r="AC2063" s="154" t="str">
        <f t="shared" si="982"/>
        <v/>
      </c>
      <c r="AD2063" s="154" t="str">
        <f t="shared" si="983"/>
        <v/>
      </c>
      <c r="AE2063" s="3" t="str">
        <f t="shared" si="984"/>
        <v/>
      </c>
      <c r="AF2063" s="3" t="str">
        <f t="shared" si="985"/>
        <v/>
      </c>
      <c r="AG2063" s="3" t="str">
        <f t="shared" si="986"/>
        <v/>
      </c>
      <c r="AH2063" s="4" t="str">
        <f t="shared" si="987"/>
        <v/>
      </c>
      <c r="AI2063" s="75" t="str">
        <f t="shared" si="988"/>
        <v/>
      </c>
      <c r="AJ2063" s="75" t="str">
        <f t="shared" si="989"/>
        <v/>
      </c>
    </row>
    <row r="2064" spans="1:36" ht="14.25">
      <c r="A2064" s="41" t="str">
        <f t="shared" si="972"/>
        <v/>
      </c>
      <c r="B2064" s="150" t="str">
        <f>IF(ISNUMBER(A2064),INDEX('MetaTrader Import'!$H$13:$J$5893,TRUNC(((A2064-$A$39+1)-1)/3)+1,MOD((A2064-$A$39+1)-1,3)+1),"")</f>
        <v/>
      </c>
      <c r="C2064" s="43" t="str">
        <f t="shared" si="973"/>
        <v/>
      </c>
      <c r="D2064" s="43" t="str">
        <f t="shared" ca="1" si="963"/>
        <v/>
      </c>
      <c r="E2064" s="43" t="str">
        <f t="shared" si="974"/>
        <v/>
      </c>
      <c r="F2064" s="43" t="str">
        <f t="shared" si="975"/>
        <v/>
      </c>
      <c r="G2064" s="43" t="str">
        <f>IF(A2064&lt;&gt;"",IF(A2064&lt;Data!$G$11*0.25,$C$13/$G$32,IF(A2064&gt;Data!$G$11*0.25,$C$13,$C$13*10)),"")</f>
        <v/>
      </c>
      <c r="H2064" s="43" t="str">
        <f>IF(A2064&lt;&gt;"",IF(Data!$G$9="constant",$C$13,IF(Data!$G$9="squeeze",G2064,F2064)),"")</f>
        <v/>
      </c>
      <c r="I2064" s="38" t="str">
        <f ca="1">IF(ISNUMBER(A2064),NORMINV(RAND(),0,IF(AND(Data!$G$9="squeeze",A2064&lt;Data!$G$11*0.25),$H$32,1)*$C$30*$C$13)*($C$14*$C$12),"")</f>
        <v/>
      </c>
      <c r="J2064" s="42" t="str">
        <f ca="1">IFERROR(IF(Data!$C$6="Real",B2064,I2064+J2063+($C$14*$C$12)*(NORMINV(RAND(),$C$15,CHOOSE($G$13,$C$13,F2064,G2064)))),"")</f>
        <v/>
      </c>
      <c r="K2064" s="88" t="str">
        <f>IF(ISNUMBER(A2064), IF($G$16="fixed",$G$17,MIN(H2064*Data!$C$7*$C$16*0.5,$C$17*Data!$C$7))*$C$12,"")</f>
        <v/>
      </c>
      <c r="L2064" s="42" t="str">
        <f t="shared" ca="1" si="990"/>
        <v/>
      </c>
      <c r="M2064" s="44" t="str">
        <f t="shared" ca="1" si="991"/>
        <v/>
      </c>
      <c r="N2064" s="44" t="str">
        <f t="shared" ca="1" si="992"/>
        <v/>
      </c>
      <c r="O2064" s="108" t="str">
        <f t="shared" si="976"/>
        <v/>
      </c>
      <c r="P2064" s="102" t="str">
        <f t="shared" si="977"/>
        <v/>
      </c>
      <c r="Q2064" s="102" t="str">
        <f t="shared" si="978"/>
        <v/>
      </c>
      <c r="R2064" s="120" t="str">
        <f t="shared" si="979"/>
        <v/>
      </c>
      <c r="S2064" s="54" t="str">
        <f t="shared" si="980"/>
        <v/>
      </c>
      <c r="T2064" s="5" t="str">
        <f t="shared" si="981"/>
        <v/>
      </c>
      <c r="U2064" s="152" t="str">
        <f t="shared" si="964"/>
        <v/>
      </c>
      <c r="V2064" s="152" t="str">
        <f t="shared" si="965"/>
        <v/>
      </c>
      <c r="W2064" s="153" t="str">
        <f t="shared" si="966"/>
        <v/>
      </c>
      <c r="X2064" s="153" t="str">
        <f t="shared" si="967"/>
        <v/>
      </c>
      <c r="Y2064" s="153" t="str">
        <f t="shared" si="968"/>
        <v/>
      </c>
      <c r="Z2064" s="153" t="str">
        <f t="shared" si="969"/>
        <v/>
      </c>
      <c r="AA2064" s="152" t="str">
        <f t="shared" si="970"/>
        <v/>
      </c>
      <c r="AB2064" s="152" t="str">
        <f t="shared" si="971"/>
        <v/>
      </c>
      <c r="AC2064" s="154" t="str">
        <f t="shared" si="982"/>
        <v/>
      </c>
      <c r="AD2064" s="154" t="str">
        <f t="shared" si="983"/>
        <v/>
      </c>
      <c r="AE2064" s="3" t="str">
        <f t="shared" si="984"/>
        <v/>
      </c>
      <c r="AF2064" s="3" t="str">
        <f t="shared" si="985"/>
        <v/>
      </c>
      <c r="AG2064" s="3" t="str">
        <f t="shared" si="986"/>
        <v/>
      </c>
      <c r="AH2064" s="4" t="str">
        <f t="shared" si="987"/>
        <v/>
      </c>
      <c r="AI2064" s="75" t="str">
        <f t="shared" si="988"/>
        <v/>
      </c>
      <c r="AJ2064" s="75" t="str">
        <f t="shared" si="989"/>
        <v/>
      </c>
    </row>
    <row r="2065" spans="1:36" ht="14.25">
      <c r="A2065" s="41" t="str">
        <f t="shared" si="972"/>
        <v/>
      </c>
      <c r="B2065" s="150" t="str">
        <f>IF(ISNUMBER(A2065),INDEX('MetaTrader Import'!$H$13:$J$5893,TRUNC(((A2065-$A$39+1)-1)/3)+1,MOD((A2065-$A$39+1)-1,3)+1),"")</f>
        <v/>
      </c>
      <c r="C2065" s="43" t="str">
        <f t="shared" si="973"/>
        <v/>
      </c>
      <c r="D2065" s="43" t="str">
        <f t="shared" ca="1" si="963"/>
        <v/>
      </c>
      <c r="E2065" s="43" t="str">
        <f t="shared" si="974"/>
        <v/>
      </c>
      <c r="F2065" s="43" t="str">
        <f t="shared" si="975"/>
        <v/>
      </c>
      <c r="G2065" s="43" t="str">
        <f>IF(A2065&lt;&gt;"",IF(A2065&lt;Data!$G$11*0.25,$C$13/$G$32,IF(A2065&gt;Data!$G$11*0.25,$C$13,$C$13*10)),"")</f>
        <v/>
      </c>
      <c r="H2065" s="43" t="str">
        <f>IF(A2065&lt;&gt;"",IF(Data!$G$9="constant",$C$13,IF(Data!$G$9="squeeze",G2065,F2065)),"")</f>
        <v/>
      </c>
      <c r="I2065" s="38" t="str">
        <f ca="1">IF(ISNUMBER(A2065),NORMINV(RAND(),0,IF(AND(Data!$G$9="squeeze",A2065&lt;Data!$G$11*0.25),$H$32,1)*$C$30*$C$13)*($C$14*$C$12),"")</f>
        <v/>
      </c>
      <c r="J2065" s="42" t="str">
        <f ca="1">IFERROR(IF(Data!$C$6="Real",B2065,I2065+J2064+($C$14*$C$12)*(NORMINV(RAND(),$C$15,CHOOSE($G$13,$C$13,F2065,G2065)))),"")</f>
        <v/>
      </c>
      <c r="K2065" s="88" t="str">
        <f>IF(ISNUMBER(A2065), IF($G$16="fixed",$G$17,MIN(H2065*Data!$C$7*$C$16*0.5,$C$17*Data!$C$7))*$C$12,"")</f>
        <v/>
      </c>
      <c r="L2065" s="42" t="str">
        <f t="shared" ca="1" si="990"/>
        <v/>
      </c>
      <c r="M2065" s="44" t="str">
        <f t="shared" ca="1" si="991"/>
        <v/>
      </c>
      <c r="N2065" s="44" t="str">
        <f t="shared" ca="1" si="992"/>
        <v/>
      </c>
      <c r="O2065" s="108" t="str">
        <f t="shared" si="976"/>
        <v/>
      </c>
      <c r="P2065" s="102" t="str">
        <f t="shared" si="977"/>
        <v/>
      </c>
      <c r="Q2065" s="102" t="str">
        <f t="shared" si="978"/>
        <v/>
      </c>
      <c r="R2065" s="120" t="str">
        <f t="shared" si="979"/>
        <v/>
      </c>
      <c r="S2065" s="54" t="str">
        <f t="shared" si="980"/>
        <v/>
      </c>
      <c r="T2065" s="5" t="str">
        <f t="shared" si="981"/>
        <v/>
      </c>
      <c r="U2065" s="152" t="str">
        <f t="shared" si="964"/>
        <v/>
      </c>
      <c r="V2065" s="152" t="str">
        <f t="shared" si="965"/>
        <v/>
      </c>
      <c r="W2065" s="153" t="str">
        <f t="shared" si="966"/>
        <v/>
      </c>
      <c r="X2065" s="153" t="str">
        <f t="shared" si="967"/>
        <v/>
      </c>
      <c r="Y2065" s="153" t="str">
        <f t="shared" si="968"/>
        <v/>
      </c>
      <c r="Z2065" s="153" t="str">
        <f t="shared" si="969"/>
        <v/>
      </c>
      <c r="AA2065" s="152" t="str">
        <f t="shared" si="970"/>
        <v/>
      </c>
      <c r="AB2065" s="152" t="str">
        <f t="shared" si="971"/>
        <v/>
      </c>
      <c r="AC2065" s="154" t="str">
        <f t="shared" si="982"/>
        <v/>
      </c>
      <c r="AD2065" s="154" t="str">
        <f t="shared" si="983"/>
        <v/>
      </c>
      <c r="AE2065" s="3" t="str">
        <f t="shared" si="984"/>
        <v/>
      </c>
      <c r="AF2065" s="3" t="str">
        <f t="shared" si="985"/>
        <v/>
      </c>
      <c r="AG2065" s="3" t="str">
        <f t="shared" si="986"/>
        <v/>
      </c>
      <c r="AH2065" s="4" t="str">
        <f t="shared" si="987"/>
        <v/>
      </c>
      <c r="AI2065" s="75" t="str">
        <f t="shared" si="988"/>
        <v/>
      </c>
      <c r="AJ2065" s="75" t="str">
        <f t="shared" si="989"/>
        <v/>
      </c>
    </row>
    <row r="2066" spans="1:36" ht="14.25">
      <c r="A2066" s="41" t="str">
        <f t="shared" si="972"/>
        <v/>
      </c>
      <c r="B2066" s="150" t="str">
        <f>IF(ISNUMBER(A2066),INDEX('MetaTrader Import'!$H$13:$J$5893,TRUNC(((A2066-$A$39+1)-1)/3)+1,MOD((A2066-$A$39+1)-1,3)+1),"")</f>
        <v/>
      </c>
      <c r="C2066" s="43" t="str">
        <f t="shared" si="973"/>
        <v/>
      </c>
      <c r="D2066" s="43" t="str">
        <f t="shared" ca="1" si="963"/>
        <v/>
      </c>
      <c r="E2066" s="43" t="str">
        <f t="shared" si="974"/>
        <v/>
      </c>
      <c r="F2066" s="43" t="str">
        <f t="shared" si="975"/>
        <v/>
      </c>
      <c r="G2066" s="43" t="str">
        <f>IF(A2066&lt;&gt;"",IF(A2066&lt;Data!$G$11*0.25,$C$13/$G$32,IF(A2066&gt;Data!$G$11*0.25,$C$13,$C$13*10)),"")</f>
        <v/>
      </c>
      <c r="H2066" s="43" t="str">
        <f>IF(A2066&lt;&gt;"",IF(Data!$G$9="constant",$C$13,IF(Data!$G$9="squeeze",G2066,F2066)),"")</f>
        <v/>
      </c>
      <c r="I2066" s="38" t="str">
        <f ca="1">IF(ISNUMBER(A2066),NORMINV(RAND(),0,IF(AND(Data!$G$9="squeeze",A2066&lt;Data!$G$11*0.25),$H$32,1)*$C$30*$C$13)*($C$14*$C$12),"")</f>
        <v/>
      </c>
      <c r="J2066" s="42" t="str">
        <f ca="1">IFERROR(IF(Data!$C$6="Real",B2066,I2066+J2065+($C$14*$C$12)*(NORMINV(RAND(),$C$15,CHOOSE($G$13,$C$13,F2066,G2066)))),"")</f>
        <v/>
      </c>
      <c r="K2066" s="88" t="str">
        <f>IF(ISNUMBER(A2066), IF($G$16="fixed",$G$17,MIN(H2066*Data!$C$7*$C$16*0.5,$C$17*Data!$C$7))*$C$12,"")</f>
        <v/>
      </c>
      <c r="L2066" s="42" t="str">
        <f t="shared" ca="1" si="990"/>
        <v/>
      </c>
      <c r="M2066" s="44" t="str">
        <f t="shared" ca="1" si="991"/>
        <v/>
      </c>
      <c r="N2066" s="44" t="str">
        <f t="shared" ca="1" si="992"/>
        <v/>
      </c>
      <c r="O2066" s="108" t="str">
        <f t="shared" si="976"/>
        <v/>
      </c>
      <c r="P2066" s="102" t="str">
        <f t="shared" si="977"/>
        <v/>
      </c>
      <c r="Q2066" s="102" t="str">
        <f t="shared" si="978"/>
        <v/>
      </c>
      <c r="R2066" s="120" t="str">
        <f t="shared" si="979"/>
        <v/>
      </c>
      <c r="S2066" s="54" t="str">
        <f t="shared" si="980"/>
        <v/>
      </c>
      <c r="T2066" s="5" t="str">
        <f t="shared" si="981"/>
        <v/>
      </c>
      <c r="U2066" s="152" t="str">
        <f t="shared" si="964"/>
        <v/>
      </c>
      <c r="V2066" s="152" t="str">
        <f t="shared" si="965"/>
        <v/>
      </c>
      <c r="W2066" s="153" t="str">
        <f t="shared" si="966"/>
        <v/>
      </c>
      <c r="X2066" s="153" t="str">
        <f t="shared" si="967"/>
        <v/>
      </c>
      <c r="Y2066" s="153" t="str">
        <f t="shared" si="968"/>
        <v/>
      </c>
      <c r="Z2066" s="153" t="str">
        <f t="shared" si="969"/>
        <v/>
      </c>
      <c r="AA2066" s="152" t="str">
        <f t="shared" si="970"/>
        <v/>
      </c>
      <c r="AB2066" s="152" t="str">
        <f t="shared" si="971"/>
        <v/>
      </c>
      <c r="AC2066" s="154" t="str">
        <f t="shared" si="982"/>
        <v/>
      </c>
      <c r="AD2066" s="154" t="str">
        <f t="shared" si="983"/>
        <v/>
      </c>
      <c r="AE2066" s="3" t="str">
        <f t="shared" si="984"/>
        <v/>
      </c>
      <c r="AF2066" s="3" t="str">
        <f t="shared" si="985"/>
        <v/>
      </c>
      <c r="AG2066" s="3" t="str">
        <f t="shared" si="986"/>
        <v/>
      </c>
      <c r="AH2066" s="4" t="str">
        <f t="shared" si="987"/>
        <v/>
      </c>
      <c r="AI2066" s="75" t="str">
        <f t="shared" si="988"/>
        <v/>
      </c>
      <c r="AJ2066" s="75" t="str">
        <f t="shared" si="989"/>
        <v/>
      </c>
    </row>
    <row r="2067" spans="1:36" ht="14.25">
      <c r="A2067" s="41" t="str">
        <f t="shared" si="972"/>
        <v/>
      </c>
      <c r="B2067" s="150" t="str">
        <f>IF(ISNUMBER(A2067),INDEX('MetaTrader Import'!$H$13:$J$5893,TRUNC(((A2067-$A$39+1)-1)/3)+1,MOD((A2067-$A$39+1)-1,3)+1),"")</f>
        <v/>
      </c>
      <c r="C2067" s="43" t="str">
        <f t="shared" si="973"/>
        <v/>
      </c>
      <c r="D2067" s="43" t="str">
        <f t="shared" ca="1" si="963"/>
        <v/>
      </c>
      <c r="E2067" s="43" t="str">
        <f t="shared" si="974"/>
        <v/>
      </c>
      <c r="F2067" s="43" t="str">
        <f t="shared" si="975"/>
        <v/>
      </c>
      <c r="G2067" s="43" t="str">
        <f>IF(A2067&lt;&gt;"",IF(A2067&lt;Data!$G$11*0.25,$C$13/$G$32,IF(A2067&gt;Data!$G$11*0.25,$C$13,$C$13*10)),"")</f>
        <v/>
      </c>
      <c r="H2067" s="43" t="str">
        <f>IF(A2067&lt;&gt;"",IF(Data!$G$9="constant",$C$13,IF(Data!$G$9="squeeze",G2067,F2067)),"")</f>
        <v/>
      </c>
      <c r="I2067" s="38" t="str">
        <f ca="1">IF(ISNUMBER(A2067),NORMINV(RAND(),0,IF(AND(Data!$G$9="squeeze",A2067&lt;Data!$G$11*0.25),$H$32,1)*$C$30*$C$13)*($C$14*$C$12),"")</f>
        <v/>
      </c>
      <c r="J2067" s="42" t="str">
        <f ca="1">IFERROR(IF(Data!$C$6="Real",B2067,I2067+J2066+($C$14*$C$12)*(NORMINV(RAND(),$C$15,CHOOSE($G$13,$C$13,F2067,G2067)))),"")</f>
        <v/>
      </c>
      <c r="K2067" s="88" t="str">
        <f>IF(ISNUMBER(A2067), IF($G$16="fixed",$G$17,MIN(H2067*Data!$C$7*$C$16*0.5,$C$17*Data!$C$7))*$C$12,"")</f>
        <v/>
      </c>
      <c r="L2067" s="42" t="str">
        <f t="shared" ca="1" si="990"/>
        <v/>
      </c>
      <c r="M2067" s="44" t="str">
        <f t="shared" ca="1" si="991"/>
        <v/>
      </c>
      <c r="N2067" s="44" t="str">
        <f t="shared" ca="1" si="992"/>
        <v/>
      </c>
      <c r="O2067" s="108" t="str">
        <f t="shared" si="976"/>
        <v/>
      </c>
      <c r="P2067" s="102" t="str">
        <f t="shared" si="977"/>
        <v/>
      </c>
      <c r="Q2067" s="102" t="str">
        <f t="shared" si="978"/>
        <v/>
      </c>
      <c r="R2067" s="120" t="str">
        <f t="shared" si="979"/>
        <v/>
      </c>
      <c r="S2067" s="54" t="str">
        <f t="shared" si="980"/>
        <v/>
      </c>
      <c r="T2067" s="5" t="str">
        <f t="shared" si="981"/>
        <v/>
      </c>
      <c r="U2067" s="152" t="str">
        <f t="shared" si="964"/>
        <v/>
      </c>
      <c r="V2067" s="152" t="str">
        <f t="shared" si="965"/>
        <v/>
      </c>
      <c r="W2067" s="153" t="str">
        <f t="shared" si="966"/>
        <v/>
      </c>
      <c r="X2067" s="153" t="str">
        <f t="shared" si="967"/>
        <v/>
      </c>
      <c r="Y2067" s="153" t="str">
        <f t="shared" si="968"/>
        <v/>
      </c>
      <c r="Z2067" s="153" t="str">
        <f t="shared" si="969"/>
        <v/>
      </c>
      <c r="AA2067" s="152" t="str">
        <f t="shared" si="970"/>
        <v/>
      </c>
      <c r="AB2067" s="152" t="str">
        <f t="shared" si="971"/>
        <v/>
      </c>
      <c r="AC2067" s="154" t="str">
        <f t="shared" si="982"/>
        <v/>
      </c>
      <c r="AD2067" s="154" t="str">
        <f t="shared" si="983"/>
        <v/>
      </c>
      <c r="AE2067" s="3" t="str">
        <f t="shared" si="984"/>
        <v/>
      </c>
      <c r="AF2067" s="3" t="str">
        <f t="shared" si="985"/>
        <v/>
      </c>
      <c r="AG2067" s="3" t="str">
        <f t="shared" si="986"/>
        <v/>
      </c>
      <c r="AH2067" s="4" t="str">
        <f t="shared" si="987"/>
        <v/>
      </c>
      <c r="AI2067" s="75" t="str">
        <f t="shared" si="988"/>
        <v/>
      </c>
      <c r="AJ2067" s="75" t="str">
        <f t="shared" si="989"/>
        <v/>
      </c>
    </row>
    <row r="2068" spans="1:36" ht="14.25">
      <c r="A2068" s="41" t="str">
        <f t="shared" si="972"/>
        <v/>
      </c>
      <c r="B2068" s="150" t="str">
        <f>IF(ISNUMBER(A2068),INDEX('MetaTrader Import'!$H$13:$J$5893,TRUNC(((A2068-$A$39+1)-1)/3)+1,MOD((A2068-$A$39+1)-1,3)+1),"")</f>
        <v/>
      </c>
      <c r="C2068" s="43" t="str">
        <f t="shared" si="973"/>
        <v/>
      </c>
      <c r="D2068" s="43" t="str">
        <f t="shared" ca="1" si="963"/>
        <v/>
      </c>
      <c r="E2068" s="43" t="str">
        <f t="shared" si="974"/>
        <v/>
      </c>
      <c r="F2068" s="43" t="str">
        <f t="shared" si="975"/>
        <v/>
      </c>
      <c r="G2068" s="43" t="str">
        <f>IF(A2068&lt;&gt;"",IF(A2068&lt;Data!$G$11*0.25,$C$13/$G$32,IF(A2068&gt;Data!$G$11*0.25,$C$13,$C$13*10)),"")</f>
        <v/>
      </c>
      <c r="H2068" s="43" t="str">
        <f>IF(A2068&lt;&gt;"",IF(Data!$G$9="constant",$C$13,IF(Data!$G$9="squeeze",G2068,F2068)),"")</f>
        <v/>
      </c>
      <c r="I2068" s="38" t="str">
        <f ca="1">IF(ISNUMBER(A2068),NORMINV(RAND(),0,IF(AND(Data!$G$9="squeeze",A2068&lt;Data!$G$11*0.25),$H$32,1)*$C$30*$C$13)*($C$14*$C$12),"")</f>
        <v/>
      </c>
      <c r="J2068" s="42" t="str">
        <f ca="1">IFERROR(IF(Data!$C$6="Real",B2068,I2068+J2067+($C$14*$C$12)*(NORMINV(RAND(),$C$15,CHOOSE($G$13,$C$13,F2068,G2068)))),"")</f>
        <v/>
      </c>
      <c r="K2068" s="88" t="str">
        <f>IF(ISNUMBER(A2068), IF($G$16="fixed",$G$17,MIN(H2068*Data!$C$7*$C$16*0.5,$C$17*Data!$C$7))*$C$12,"")</f>
        <v/>
      </c>
      <c r="L2068" s="42" t="str">
        <f t="shared" ca="1" si="990"/>
        <v/>
      </c>
      <c r="M2068" s="44" t="str">
        <f t="shared" ca="1" si="991"/>
        <v/>
      </c>
      <c r="N2068" s="44" t="str">
        <f t="shared" ca="1" si="992"/>
        <v/>
      </c>
      <c r="O2068" s="108" t="str">
        <f t="shared" si="976"/>
        <v/>
      </c>
      <c r="P2068" s="102" t="str">
        <f t="shared" si="977"/>
        <v/>
      </c>
      <c r="Q2068" s="102" t="str">
        <f t="shared" si="978"/>
        <v/>
      </c>
      <c r="R2068" s="120" t="str">
        <f t="shared" si="979"/>
        <v/>
      </c>
      <c r="S2068" s="54" t="str">
        <f t="shared" si="980"/>
        <v/>
      </c>
      <c r="T2068" s="5" t="str">
        <f t="shared" si="981"/>
        <v/>
      </c>
      <c r="U2068" s="152" t="str">
        <f t="shared" si="964"/>
        <v/>
      </c>
      <c r="V2068" s="152" t="str">
        <f t="shared" si="965"/>
        <v/>
      </c>
      <c r="W2068" s="153" t="str">
        <f t="shared" si="966"/>
        <v/>
      </c>
      <c r="X2068" s="153" t="str">
        <f t="shared" si="967"/>
        <v/>
      </c>
      <c r="Y2068" s="153" t="str">
        <f t="shared" si="968"/>
        <v/>
      </c>
      <c r="Z2068" s="153" t="str">
        <f t="shared" si="969"/>
        <v/>
      </c>
      <c r="AA2068" s="152" t="str">
        <f t="shared" si="970"/>
        <v/>
      </c>
      <c r="AB2068" s="152" t="str">
        <f t="shared" si="971"/>
        <v/>
      </c>
      <c r="AC2068" s="154" t="str">
        <f t="shared" si="982"/>
        <v/>
      </c>
      <c r="AD2068" s="154" t="str">
        <f t="shared" si="983"/>
        <v/>
      </c>
      <c r="AE2068" s="3" t="str">
        <f t="shared" si="984"/>
        <v/>
      </c>
      <c r="AF2068" s="3" t="str">
        <f t="shared" si="985"/>
        <v/>
      </c>
      <c r="AG2068" s="3" t="str">
        <f t="shared" si="986"/>
        <v/>
      </c>
      <c r="AH2068" s="4" t="str">
        <f t="shared" si="987"/>
        <v/>
      </c>
      <c r="AI2068" s="75" t="str">
        <f t="shared" si="988"/>
        <v/>
      </c>
      <c r="AJ2068" s="75" t="str">
        <f t="shared" si="989"/>
        <v/>
      </c>
    </row>
    <row r="2069" spans="1:36" ht="14.25">
      <c r="A2069" s="41" t="str">
        <f t="shared" si="972"/>
        <v/>
      </c>
      <c r="B2069" s="150" t="str">
        <f>IF(ISNUMBER(A2069),INDEX('MetaTrader Import'!$H$13:$J$5893,TRUNC(((A2069-$A$39+1)-1)/3)+1,MOD((A2069-$A$39+1)-1,3)+1),"")</f>
        <v/>
      </c>
      <c r="C2069" s="43" t="str">
        <f t="shared" si="973"/>
        <v/>
      </c>
      <c r="D2069" s="43" t="str">
        <f t="shared" ca="1" si="963"/>
        <v/>
      </c>
      <c r="E2069" s="43" t="str">
        <f t="shared" si="974"/>
        <v/>
      </c>
      <c r="F2069" s="43" t="str">
        <f t="shared" si="975"/>
        <v/>
      </c>
      <c r="G2069" s="43" t="str">
        <f>IF(A2069&lt;&gt;"",IF(A2069&lt;Data!$G$11*0.25,$C$13/$G$32,IF(A2069&gt;Data!$G$11*0.25,$C$13,$C$13*10)),"")</f>
        <v/>
      </c>
      <c r="H2069" s="43" t="str">
        <f>IF(A2069&lt;&gt;"",IF(Data!$G$9="constant",$C$13,IF(Data!$G$9="squeeze",G2069,F2069)),"")</f>
        <v/>
      </c>
      <c r="I2069" s="38" t="str">
        <f ca="1">IF(ISNUMBER(A2069),NORMINV(RAND(),0,IF(AND(Data!$G$9="squeeze",A2069&lt;Data!$G$11*0.25),$H$32,1)*$C$30*$C$13)*($C$14*$C$12),"")</f>
        <v/>
      </c>
      <c r="J2069" s="42" t="str">
        <f ca="1">IFERROR(IF(Data!$C$6="Real",B2069,I2069+J2068+($C$14*$C$12)*(NORMINV(RAND(),$C$15,CHOOSE($G$13,$C$13,F2069,G2069)))),"")</f>
        <v/>
      </c>
      <c r="K2069" s="88" t="str">
        <f>IF(ISNUMBER(A2069), IF($G$16="fixed",$G$17,MIN(H2069*Data!$C$7*$C$16*0.5,$C$17*Data!$C$7))*$C$12,"")</f>
        <v/>
      </c>
      <c r="L2069" s="42" t="str">
        <f t="shared" ca="1" si="990"/>
        <v/>
      </c>
      <c r="M2069" s="44" t="str">
        <f t="shared" ca="1" si="991"/>
        <v/>
      </c>
      <c r="N2069" s="44" t="str">
        <f t="shared" ca="1" si="992"/>
        <v/>
      </c>
      <c r="O2069" s="108" t="str">
        <f t="shared" si="976"/>
        <v/>
      </c>
      <c r="P2069" s="102" t="str">
        <f t="shared" si="977"/>
        <v/>
      </c>
      <c r="Q2069" s="102" t="str">
        <f t="shared" si="978"/>
        <v/>
      </c>
      <c r="R2069" s="120" t="str">
        <f t="shared" si="979"/>
        <v/>
      </c>
      <c r="S2069" s="54" t="str">
        <f t="shared" si="980"/>
        <v/>
      </c>
      <c r="T2069" s="5" t="str">
        <f t="shared" si="981"/>
        <v/>
      </c>
      <c r="U2069" s="152" t="str">
        <f t="shared" si="964"/>
        <v/>
      </c>
      <c r="V2069" s="152" t="str">
        <f t="shared" si="965"/>
        <v/>
      </c>
      <c r="W2069" s="153" t="str">
        <f t="shared" si="966"/>
        <v/>
      </c>
      <c r="X2069" s="153" t="str">
        <f t="shared" si="967"/>
        <v/>
      </c>
      <c r="Y2069" s="153" t="str">
        <f t="shared" si="968"/>
        <v/>
      </c>
      <c r="Z2069" s="153" t="str">
        <f t="shared" si="969"/>
        <v/>
      </c>
      <c r="AA2069" s="152" t="str">
        <f t="shared" si="970"/>
        <v/>
      </c>
      <c r="AB2069" s="152" t="str">
        <f t="shared" si="971"/>
        <v/>
      </c>
      <c r="AC2069" s="154" t="str">
        <f t="shared" si="982"/>
        <v/>
      </c>
      <c r="AD2069" s="154" t="str">
        <f t="shared" si="983"/>
        <v/>
      </c>
      <c r="AE2069" s="3" t="str">
        <f t="shared" si="984"/>
        <v/>
      </c>
      <c r="AF2069" s="3" t="str">
        <f t="shared" si="985"/>
        <v/>
      </c>
      <c r="AG2069" s="3" t="str">
        <f t="shared" si="986"/>
        <v/>
      </c>
      <c r="AH2069" s="4" t="str">
        <f t="shared" si="987"/>
        <v/>
      </c>
      <c r="AI2069" s="75" t="str">
        <f t="shared" si="988"/>
        <v/>
      </c>
      <c r="AJ2069" s="75" t="str">
        <f t="shared" si="989"/>
        <v/>
      </c>
    </row>
    <row r="2070" spans="1:36" ht="14.25">
      <c r="A2070" s="41" t="str">
        <f t="shared" si="972"/>
        <v/>
      </c>
      <c r="B2070" s="150" t="str">
        <f>IF(ISNUMBER(A2070),INDEX('MetaTrader Import'!$H$13:$J$5893,TRUNC(((A2070-$A$39+1)-1)/3)+1,MOD((A2070-$A$39+1)-1,3)+1),"")</f>
        <v/>
      </c>
      <c r="C2070" s="43" t="str">
        <f t="shared" si="973"/>
        <v/>
      </c>
      <c r="D2070" s="43" t="str">
        <f t="shared" ca="1" si="963"/>
        <v/>
      </c>
      <c r="E2070" s="43" t="str">
        <f t="shared" si="974"/>
        <v/>
      </c>
      <c r="F2070" s="43" t="str">
        <f t="shared" si="975"/>
        <v/>
      </c>
      <c r="G2070" s="43" t="str">
        <f>IF(A2070&lt;&gt;"",IF(A2070&lt;Data!$G$11*0.25,$C$13/$G$32,IF(A2070&gt;Data!$G$11*0.25,$C$13,$C$13*10)),"")</f>
        <v/>
      </c>
      <c r="H2070" s="43" t="str">
        <f>IF(A2070&lt;&gt;"",IF(Data!$G$9="constant",$C$13,IF(Data!$G$9="squeeze",G2070,F2070)),"")</f>
        <v/>
      </c>
      <c r="I2070" s="38" t="str">
        <f ca="1">IF(ISNUMBER(A2070),NORMINV(RAND(),0,IF(AND(Data!$G$9="squeeze",A2070&lt;Data!$G$11*0.25),$H$32,1)*$C$30*$C$13)*($C$14*$C$12),"")</f>
        <v/>
      </c>
      <c r="J2070" s="42" t="str">
        <f ca="1">IFERROR(IF(Data!$C$6="Real",B2070,I2070+J2069+($C$14*$C$12)*(NORMINV(RAND(),$C$15,CHOOSE($G$13,$C$13,F2070,G2070)))),"")</f>
        <v/>
      </c>
      <c r="K2070" s="88" t="str">
        <f>IF(ISNUMBER(A2070), IF($G$16="fixed",$G$17,MIN(H2070*Data!$C$7*$C$16*0.5,$C$17*Data!$C$7))*$C$12,"")</f>
        <v/>
      </c>
      <c r="L2070" s="42" t="str">
        <f t="shared" ca="1" si="990"/>
        <v/>
      </c>
      <c r="M2070" s="44" t="str">
        <f t="shared" ca="1" si="991"/>
        <v/>
      </c>
      <c r="N2070" s="44" t="str">
        <f t="shared" ca="1" si="992"/>
        <v/>
      </c>
      <c r="O2070" s="108" t="str">
        <f t="shared" si="976"/>
        <v/>
      </c>
      <c r="P2070" s="102" t="str">
        <f t="shared" si="977"/>
        <v/>
      </c>
      <c r="Q2070" s="102" t="str">
        <f t="shared" si="978"/>
        <v/>
      </c>
      <c r="R2070" s="120" t="str">
        <f t="shared" si="979"/>
        <v/>
      </c>
      <c r="S2070" s="54" t="str">
        <f t="shared" si="980"/>
        <v/>
      </c>
      <c r="T2070" s="5" t="str">
        <f t="shared" si="981"/>
        <v/>
      </c>
      <c r="U2070" s="152" t="str">
        <f t="shared" si="964"/>
        <v/>
      </c>
      <c r="V2070" s="152" t="str">
        <f t="shared" si="965"/>
        <v/>
      </c>
      <c r="W2070" s="153" t="str">
        <f t="shared" si="966"/>
        <v/>
      </c>
      <c r="X2070" s="153" t="str">
        <f t="shared" si="967"/>
        <v/>
      </c>
      <c r="Y2070" s="153" t="str">
        <f t="shared" si="968"/>
        <v/>
      </c>
      <c r="Z2070" s="153" t="str">
        <f t="shared" si="969"/>
        <v/>
      </c>
      <c r="AA2070" s="152" t="str">
        <f t="shared" si="970"/>
        <v/>
      </c>
      <c r="AB2070" s="152" t="str">
        <f t="shared" si="971"/>
        <v/>
      </c>
      <c r="AC2070" s="154" t="str">
        <f t="shared" si="982"/>
        <v/>
      </c>
      <c r="AD2070" s="154" t="str">
        <f t="shared" si="983"/>
        <v/>
      </c>
      <c r="AE2070" s="3" t="str">
        <f t="shared" si="984"/>
        <v/>
      </c>
      <c r="AF2070" s="3" t="str">
        <f t="shared" si="985"/>
        <v/>
      </c>
      <c r="AG2070" s="3" t="str">
        <f t="shared" si="986"/>
        <v/>
      </c>
      <c r="AH2070" s="4" t="str">
        <f t="shared" si="987"/>
        <v/>
      </c>
      <c r="AI2070" s="75" t="str">
        <f t="shared" si="988"/>
        <v/>
      </c>
      <c r="AJ2070" s="75" t="str">
        <f t="shared" si="989"/>
        <v/>
      </c>
    </row>
    <row r="2071" spans="1:36" ht="14.25">
      <c r="A2071" s="41" t="str">
        <f t="shared" si="972"/>
        <v/>
      </c>
      <c r="B2071" s="150" t="str">
        <f>IF(ISNUMBER(A2071),INDEX('MetaTrader Import'!$H$13:$J$5893,TRUNC(((A2071-$A$39+1)-1)/3)+1,MOD((A2071-$A$39+1)-1,3)+1),"")</f>
        <v/>
      </c>
      <c r="C2071" s="43" t="str">
        <f t="shared" si="973"/>
        <v/>
      </c>
      <c r="D2071" s="43" t="str">
        <f t="shared" ca="1" si="963"/>
        <v/>
      </c>
      <c r="E2071" s="43" t="str">
        <f t="shared" si="974"/>
        <v/>
      </c>
      <c r="F2071" s="43" t="str">
        <f t="shared" si="975"/>
        <v/>
      </c>
      <c r="G2071" s="43" t="str">
        <f>IF(A2071&lt;&gt;"",IF(A2071&lt;Data!$G$11*0.25,$C$13/$G$32,IF(A2071&gt;Data!$G$11*0.25,$C$13,$C$13*10)),"")</f>
        <v/>
      </c>
      <c r="H2071" s="43" t="str">
        <f>IF(A2071&lt;&gt;"",IF(Data!$G$9="constant",$C$13,IF(Data!$G$9="squeeze",G2071,F2071)),"")</f>
        <v/>
      </c>
      <c r="I2071" s="38" t="str">
        <f ca="1">IF(ISNUMBER(A2071),NORMINV(RAND(),0,IF(AND(Data!$G$9="squeeze",A2071&lt;Data!$G$11*0.25),$H$32,1)*$C$30*$C$13)*($C$14*$C$12),"")</f>
        <v/>
      </c>
      <c r="J2071" s="42" t="str">
        <f ca="1">IFERROR(IF(Data!$C$6="Real",B2071,I2071+J2070+($C$14*$C$12)*(NORMINV(RAND(),$C$15,CHOOSE($G$13,$C$13,F2071,G2071)))),"")</f>
        <v/>
      </c>
      <c r="K2071" s="88" t="str">
        <f>IF(ISNUMBER(A2071), IF($G$16="fixed",$G$17,MIN(H2071*Data!$C$7*$C$16*0.5,$C$17*Data!$C$7))*$C$12,"")</f>
        <v/>
      </c>
      <c r="L2071" s="42" t="str">
        <f t="shared" ca="1" si="990"/>
        <v/>
      </c>
      <c r="M2071" s="44" t="str">
        <f t="shared" ca="1" si="991"/>
        <v/>
      </c>
      <c r="N2071" s="44" t="str">
        <f t="shared" ca="1" si="992"/>
        <v/>
      </c>
      <c r="O2071" s="108" t="str">
        <f t="shared" si="976"/>
        <v/>
      </c>
      <c r="P2071" s="102" t="str">
        <f t="shared" si="977"/>
        <v/>
      </c>
      <c r="Q2071" s="102" t="str">
        <f t="shared" si="978"/>
        <v/>
      </c>
      <c r="R2071" s="120" t="str">
        <f t="shared" si="979"/>
        <v/>
      </c>
      <c r="S2071" s="54" t="str">
        <f t="shared" si="980"/>
        <v/>
      </c>
      <c r="T2071" s="5" t="str">
        <f t="shared" si="981"/>
        <v/>
      </c>
      <c r="U2071" s="152" t="str">
        <f t="shared" si="964"/>
        <v/>
      </c>
      <c r="V2071" s="152" t="str">
        <f t="shared" si="965"/>
        <v/>
      </c>
      <c r="W2071" s="153" t="str">
        <f t="shared" si="966"/>
        <v/>
      </c>
      <c r="X2071" s="153" t="str">
        <f t="shared" si="967"/>
        <v/>
      </c>
      <c r="Y2071" s="153" t="str">
        <f t="shared" si="968"/>
        <v/>
      </c>
      <c r="Z2071" s="153" t="str">
        <f t="shared" si="969"/>
        <v/>
      </c>
      <c r="AA2071" s="152" t="str">
        <f t="shared" si="970"/>
        <v/>
      </c>
      <c r="AB2071" s="152" t="str">
        <f t="shared" si="971"/>
        <v/>
      </c>
      <c r="AC2071" s="154" t="str">
        <f t="shared" si="982"/>
        <v/>
      </c>
      <c r="AD2071" s="154" t="str">
        <f t="shared" si="983"/>
        <v/>
      </c>
      <c r="AE2071" s="3" t="str">
        <f t="shared" si="984"/>
        <v/>
      </c>
      <c r="AF2071" s="3" t="str">
        <f t="shared" si="985"/>
        <v/>
      </c>
      <c r="AG2071" s="3" t="str">
        <f t="shared" si="986"/>
        <v/>
      </c>
      <c r="AH2071" s="4" t="str">
        <f t="shared" si="987"/>
        <v/>
      </c>
      <c r="AI2071" s="75" t="str">
        <f t="shared" si="988"/>
        <v/>
      </c>
      <c r="AJ2071" s="75" t="str">
        <f t="shared" si="989"/>
        <v/>
      </c>
    </row>
    <row r="2072" spans="1:36" ht="14.25">
      <c r="A2072" s="41" t="str">
        <f t="shared" si="972"/>
        <v/>
      </c>
      <c r="B2072" s="150" t="str">
        <f>IF(ISNUMBER(A2072),INDEX('MetaTrader Import'!$H$13:$J$5893,TRUNC(((A2072-$A$39+1)-1)/3)+1,MOD((A2072-$A$39+1)-1,3)+1),"")</f>
        <v/>
      </c>
      <c r="C2072" s="43" t="str">
        <f t="shared" si="973"/>
        <v/>
      </c>
      <c r="D2072" s="43" t="str">
        <f t="shared" ca="1" si="963"/>
        <v/>
      </c>
      <c r="E2072" s="43" t="str">
        <f t="shared" si="974"/>
        <v/>
      </c>
      <c r="F2072" s="43" t="str">
        <f t="shared" si="975"/>
        <v/>
      </c>
      <c r="G2072" s="43" t="str">
        <f>IF(A2072&lt;&gt;"",IF(A2072&lt;Data!$G$11*0.25,$C$13/$G$32,IF(A2072&gt;Data!$G$11*0.25,$C$13,$C$13*10)),"")</f>
        <v/>
      </c>
      <c r="H2072" s="43" t="str">
        <f>IF(A2072&lt;&gt;"",IF(Data!$G$9="constant",$C$13,IF(Data!$G$9="squeeze",G2072,F2072)),"")</f>
        <v/>
      </c>
      <c r="I2072" s="38" t="str">
        <f ca="1">IF(ISNUMBER(A2072),NORMINV(RAND(),0,IF(AND(Data!$G$9="squeeze",A2072&lt;Data!$G$11*0.25),$H$32,1)*$C$30*$C$13)*($C$14*$C$12),"")</f>
        <v/>
      </c>
      <c r="J2072" s="42" t="str">
        <f ca="1">IFERROR(IF(Data!$C$6="Real",B2072,I2072+J2071+($C$14*$C$12)*(NORMINV(RAND(),$C$15,CHOOSE($G$13,$C$13,F2072,G2072)))),"")</f>
        <v/>
      </c>
      <c r="K2072" s="88" t="str">
        <f>IF(ISNUMBER(A2072), IF($G$16="fixed",$G$17,MIN(H2072*Data!$C$7*$C$16*0.5,$C$17*Data!$C$7))*$C$12,"")</f>
        <v/>
      </c>
      <c r="L2072" s="42" t="str">
        <f t="shared" ca="1" si="990"/>
        <v/>
      </c>
      <c r="M2072" s="44" t="str">
        <f t="shared" ca="1" si="991"/>
        <v/>
      </c>
      <c r="N2072" s="44" t="str">
        <f t="shared" ca="1" si="992"/>
        <v/>
      </c>
      <c r="O2072" s="108" t="str">
        <f t="shared" si="976"/>
        <v/>
      </c>
      <c r="P2072" s="102" t="str">
        <f t="shared" si="977"/>
        <v/>
      </c>
      <c r="Q2072" s="102" t="str">
        <f t="shared" si="978"/>
        <v/>
      </c>
      <c r="R2072" s="120" t="str">
        <f t="shared" si="979"/>
        <v/>
      </c>
      <c r="S2072" s="54" t="str">
        <f t="shared" si="980"/>
        <v/>
      </c>
      <c r="T2072" s="5" t="str">
        <f t="shared" si="981"/>
        <v/>
      </c>
      <c r="U2072" s="152" t="str">
        <f t="shared" si="964"/>
        <v/>
      </c>
      <c r="V2072" s="152" t="str">
        <f t="shared" si="965"/>
        <v/>
      </c>
      <c r="W2072" s="153" t="str">
        <f t="shared" si="966"/>
        <v/>
      </c>
      <c r="X2072" s="153" t="str">
        <f t="shared" si="967"/>
        <v/>
      </c>
      <c r="Y2072" s="153" t="str">
        <f t="shared" si="968"/>
        <v/>
      </c>
      <c r="Z2072" s="153" t="str">
        <f t="shared" si="969"/>
        <v/>
      </c>
      <c r="AA2072" s="152" t="str">
        <f t="shared" si="970"/>
        <v/>
      </c>
      <c r="AB2072" s="152" t="str">
        <f t="shared" si="971"/>
        <v/>
      </c>
      <c r="AC2072" s="154" t="str">
        <f t="shared" si="982"/>
        <v/>
      </c>
      <c r="AD2072" s="154" t="str">
        <f t="shared" si="983"/>
        <v/>
      </c>
      <c r="AE2072" s="3" t="str">
        <f t="shared" si="984"/>
        <v/>
      </c>
      <c r="AF2072" s="3" t="str">
        <f t="shared" si="985"/>
        <v/>
      </c>
      <c r="AG2072" s="3" t="str">
        <f t="shared" si="986"/>
        <v/>
      </c>
      <c r="AH2072" s="4" t="str">
        <f t="shared" si="987"/>
        <v/>
      </c>
      <c r="AI2072" s="75" t="str">
        <f t="shared" si="988"/>
        <v/>
      </c>
      <c r="AJ2072" s="75" t="str">
        <f t="shared" si="989"/>
        <v/>
      </c>
    </row>
    <row r="2073" spans="1:36" ht="14.25">
      <c r="A2073" s="41" t="str">
        <f t="shared" si="972"/>
        <v/>
      </c>
      <c r="B2073" s="150" t="str">
        <f>IF(ISNUMBER(A2073),INDEX('MetaTrader Import'!$H$13:$J$5893,TRUNC(((A2073-$A$39+1)-1)/3)+1,MOD((A2073-$A$39+1)-1,3)+1),"")</f>
        <v/>
      </c>
      <c r="C2073" s="43" t="str">
        <f t="shared" si="973"/>
        <v/>
      </c>
      <c r="D2073" s="43" t="str">
        <f t="shared" ca="1" si="963"/>
        <v/>
      </c>
      <c r="E2073" s="43" t="str">
        <f t="shared" si="974"/>
        <v/>
      </c>
      <c r="F2073" s="43" t="str">
        <f t="shared" si="975"/>
        <v/>
      </c>
      <c r="G2073" s="43" t="str">
        <f>IF(A2073&lt;&gt;"",IF(A2073&lt;Data!$G$11*0.25,$C$13/$G$32,IF(A2073&gt;Data!$G$11*0.25,$C$13,$C$13*10)),"")</f>
        <v/>
      </c>
      <c r="H2073" s="43" t="str">
        <f>IF(A2073&lt;&gt;"",IF(Data!$G$9="constant",$C$13,IF(Data!$G$9="squeeze",G2073,F2073)),"")</f>
        <v/>
      </c>
      <c r="I2073" s="38" t="str">
        <f ca="1">IF(ISNUMBER(A2073),NORMINV(RAND(),0,IF(AND(Data!$G$9="squeeze",A2073&lt;Data!$G$11*0.25),$H$32,1)*$C$30*$C$13)*($C$14*$C$12),"")</f>
        <v/>
      </c>
      <c r="J2073" s="42" t="str">
        <f ca="1">IFERROR(IF(Data!$C$6="Real",B2073,I2073+J2072+($C$14*$C$12)*(NORMINV(RAND(),$C$15,CHOOSE($G$13,$C$13,F2073,G2073)))),"")</f>
        <v/>
      </c>
      <c r="K2073" s="88" t="str">
        <f>IF(ISNUMBER(A2073), IF($G$16="fixed",$G$17,MIN(H2073*Data!$C$7*$C$16*0.5,$C$17*Data!$C$7))*$C$12,"")</f>
        <v/>
      </c>
      <c r="L2073" s="42" t="str">
        <f t="shared" ca="1" si="990"/>
        <v/>
      </c>
      <c r="M2073" s="44" t="str">
        <f t="shared" ca="1" si="991"/>
        <v/>
      </c>
      <c r="N2073" s="44" t="str">
        <f t="shared" ca="1" si="992"/>
        <v/>
      </c>
      <c r="O2073" s="108" t="str">
        <f t="shared" si="976"/>
        <v/>
      </c>
      <c r="P2073" s="102" t="str">
        <f t="shared" si="977"/>
        <v/>
      </c>
      <c r="Q2073" s="102" t="str">
        <f t="shared" si="978"/>
        <v/>
      </c>
      <c r="R2073" s="120" t="str">
        <f t="shared" si="979"/>
        <v/>
      </c>
      <c r="S2073" s="54" t="str">
        <f t="shared" si="980"/>
        <v/>
      </c>
      <c r="T2073" s="5" t="str">
        <f t="shared" si="981"/>
        <v/>
      </c>
      <c r="U2073" s="152" t="str">
        <f t="shared" si="964"/>
        <v/>
      </c>
      <c r="V2073" s="152" t="str">
        <f t="shared" si="965"/>
        <v/>
      </c>
      <c r="W2073" s="153" t="str">
        <f t="shared" si="966"/>
        <v/>
      </c>
      <c r="X2073" s="153" t="str">
        <f t="shared" si="967"/>
        <v/>
      </c>
      <c r="Y2073" s="153" t="str">
        <f t="shared" si="968"/>
        <v/>
      </c>
      <c r="Z2073" s="153" t="str">
        <f t="shared" si="969"/>
        <v/>
      </c>
      <c r="AA2073" s="152" t="str">
        <f t="shared" si="970"/>
        <v/>
      </c>
      <c r="AB2073" s="152" t="str">
        <f t="shared" si="971"/>
        <v/>
      </c>
      <c r="AC2073" s="154" t="str">
        <f t="shared" si="982"/>
        <v/>
      </c>
      <c r="AD2073" s="154" t="str">
        <f t="shared" si="983"/>
        <v/>
      </c>
      <c r="AE2073" s="3" t="str">
        <f t="shared" si="984"/>
        <v/>
      </c>
      <c r="AF2073" s="3" t="str">
        <f t="shared" si="985"/>
        <v/>
      </c>
      <c r="AG2073" s="3" t="str">
        <f t="shared" si="986"/>
        <v/>
      </c>
      <c r="AH2073" s="4" t="str">
        <f t="shared" si="987"/>
        <v/>
      </c>
      <c r="AI2073" s="75" t="str">
        <f t="shared" si="988"/>
        <v/>
      </c>
      <c r="AJ2073" s="75" t="str">
        <f t="shared" si="989"/>
        <v/>
      </c>
    </row>
    <row r="2074" spans="1:36" ht="14.25">
      <c r="A2074" s="41" t="str">
        <f t="shared" si="972"/>
        <v/>
      </c>
      <c r="B2074" s="150" t="str">
        <f>IF(ISNUMBER(A2074),INDEX('MetaTrader Import'!$H$13:$J$5893,TRUNC(((A2074-$A$39+1)-1)/3)+1,MOD((A2074-$A$39+1)-1,3)+1),"")</f>
        <v/>
      </c>
      <c r="C2074" s="43" t="str">
        <f t="shared" si="973"/>
        <v/>
      </c>
      <c r="D2074" s="43" t="str">
        <f t="shared" ca="1" si="963"/>
        <v/>
      </c>
      <c r="E2074" s="43" t="str">
        <f t="shared" si="974"/>
        <v/>
      </c>
      <c r="F2074" s="43" t="str">
        <f t="shared" si="975"/>
        <v/>
      </c>
      <c r="G2074" s="43" t="str">
        <f>IF(A2074&lt;&gt;"",IF(A2074&lt;Data!$G$11*0.25,$C$13/$G$32,IF(A2074&gt;Data!$G$11*0.25,$C$13,$C$13*10)),"")</f>
        <v/>
      </c>
      <c r="H2074" s="43" t="str">
        <f>IF(A2074&lt;&gt;"",IF(Data!$G$9="constant",$C$13,IF(Data!$G$9="squeeze",G2074,F2074)),"")</f>
        <v/>
      </c>
      <c r="I2074" s="38" t="str">
        <f ca="1">IF(ISNUMBER(A2074),NORMINV(RAND(),0,IF(AND(Data!$G$9="squeeze",A2074&lt;Data!$G$11*0.25),$H$32,1)*$C$30*$C$13)*($C$14*$C$12),"")</f>
        <v/>
      </c>
      <c r="J2074" s="42" t="str">
        <f ca="1">IFERROR(IF(Data!$C$6="Real",B2074,I2074+J2073+($C$14*$C$12)*(NORMINV(RAND(),$C$15,CHOOSE($G$13,$C$13,F2074,G2074)))),"")</f>
        <v/>
      </c>
      <c r="K2074" s="88" t="str">
        <f>IF(ISNUMBER(A2074), IF($G$16="fixed",$G$17,MIN(H2074*Data!$C$7*$C$16*0.5,$C$17*Data!$C$7))*$C$12,"")</f>
        <v/>
      </c>
      <c r="L2074" s="42" t="str">
        <f t="shared" ca="1" si="990"/>
        <v/>
      </c>
      <c r="M2074" s="44" t="str">
        <f t="shared" ca="1" si="991"/>
        <v/>
      </c>
      <c r="N2074" s="44" t="str">
        <f t="shared" ca="1" si="992"/>
        <v/>
      </c>
      <c r="O2074" s="108" t="str">
        <f t="shared" si="976"/>
        <v/>
      </c>
      <c r="P2074" s="102" t="str">
        <f t="shared" si="977"/>
        <v/>
      </c>
      <c r="Q2074" s="102" t="str">
        <f t="shared" si="978"/>
        <v/>
      </c>
      <c r="R2074" s="120" t="str">
        <f t="shared" si="979"/>
        <v/>
      </c>
      <c r="S2074" s="54" t="str">
        <f t="shared" si="980"/>
        <v/>
      </c>
      <c r="T2074" s="5" t="str">
        <f t="shared" si="981"/>
        <v/>
      </c>
      <c r="U2074" s="152" t="str">
        <f t="shared" si="964"/>
        <v/>
      </c>
      <c r="V2074" s="152" t="str">
        <f t="shared" si="965"/>
        <v/>
      </c>
      <c r="W2074" s="153" t="str">
        <f t="shared" si="966"/>
        <v/>
      </c>
      <c r="X2074" s="153" t="str">
        <f t="shared" si="967"/>
        <v/>
      </c>
      <c r="Y2074" s="153" t="str">
        <f t="shared" si="968"/>
        <v/>
      </c>
      <c r="Z2074" s="153" t="str">
        <f t="shared" si="969"/>
        <v/>
      </c>
      <c r="AA2074" s="152" t="str">
        <f t="shared" si="970"/>
        <v/>
      </c>
      <c r="AB2074" s="152" t="str">
        <f t="shared" si="971"/>
        <v/>
      </c>
      <c r="AC2074" s="154" t="str">
        <f t="shared" si="982"/>
        <v/>
      </c>
      <c r="AD2074" s="154" t="str">
        <f t="shared" si="983"/>
        <v/>
      </c>
      <c r="AE2074" s="3" t="str">
        <f t="shared" si="984"/>
        <v/>
      </c>
      <c r="AF2074" s="3" t="str">
        <f t="shared" si="985"/>
        <v/>
      </c>
      <c r="AG2074" s="3" t="str">
        <f t="shared" si="986"/>
        <v/>
      </c>
      <c r="AH2074" s="4" t="str">
        <f t="shared" si="987"/>
        <v/>
      </c>
      <c r="AI2074" s="75" t="str">
        <f t="shared" si="988"/>
        <v/>
      </c>
      <c r="AJ2074" s="75" t="str">
        <f t="shared" si="989"/>
        <v/>
      </c>
    </row>
    <row r="2075" spans="1:36" ht="14.25">
      <c r="A2075" s="41" t="str">
        <f t="shared" si="972"/>
        <v/>
      </c>
      <c r="B2075" s="150" t="str">
        <f>IF(ISNUMBER(A2075),INDEX('MetaTrader Import'!$H$13:$J$5893,TRUNC(((A2075-$A$39+1)-1)/3)+1,MOD((A2075-$A$39+1)-1,3)+1),"")</f>
        <v/>
      </c>
      <c r="C2075" s="43" t="str">
        <f t="shared" si="973"/>
        <v/>
      </c>
      <c r="D2075" s="43" t="str">
        <f t="shared" ca="1" si="963"/>
        <v/>
      </c>
      <c r="E2075" s="43" t="str">
        <f t="shared" si="974"/>
        <v/>
      </c>
      <c r="F2075" s="43" t="str">
        <f t="shared" si="975"/>
        <v/>
      </c>
      <c r="G2075" s="43" t="str">
        <f>IF(A2075&lt;&gt;"",IF(A2075&lt;Data!$G$11*0.25,$C$13/$G$32,IF(A2075&gt;Data!$G$11*0.25,$C$13,$C$13*10)),"")</f>
        <v/>
      </c>
      <c r="H2075" s="43" t="str">
        <f>IF(A2075&lt;&gt;"",IF(Data!$G$9="constant",$C$13,IF(Data!$G$9="squeeze",G2075,F2075)),"")</f>
        <v/>
      </c>
      <c r="I2075" s="38" t="str">
        <f ca="1">IF(ISNUMBER(A2075),NORMINV(RAND(),0,IF(AND(Data!$G$9="squeeze",A2075&lt;Data!$G$11*0.25),$H$32,1)*$C$30*$C$13)*($C$14*$C$12),"")</f>
        <v/>
      </c>
      <c r="J2075" s="42" t="str">
        <f ca="1">IFERROR(IF(Data!$C$6="Real",B2075,I2075+J2074+($C$14*$C$12)*(NORMINV(RAND(),$C$15,CHOOSE($G$13,$C$13,F2075,G2075)))),"")</f>
        <v/>
      </c>
      <c r="K2075" s="88" t="str">
        <f>IF(ISNUMBER(A2075), IF($G$16="fixed",$G$17,MIN(H2075*Data!$C$7*$C$16*0.5,$C$17*Data!$C$7))*$C$12,"")</f>
        <v/>
      </c>
      <c r="L2075" s="42" t="str">
        <f t="shared" ca="1" si="990"/>
        <v/>
      </c>
      <c r="M2075" s="44" t="str">
        <f t="shared" ca="1" si="991"/>
        <v/>
      </c>
      <c r="N2075" s="44" t="str">
        <f t="shared" ca="1" si="992"/>
        <v/>
      </c>
      <c r="O2075" s="108" t="str">
        <f t="shared" si="976"/>
        <v/>
      </c>
      <c r="P2075" s="102" t="str">
        <f t="shared" si="977"/>
        <v/>
      </c>
      <c r="Q2075" s="102" t="str">
        <f t="shared" si="978"/>
        <v/>
      </c>
      <c r="R2075" s="120" t="str">
        <f t="shared" si="979"/>
        <v/>
      </c>
      <c r="S2075" s="54" t="str">
        <f t="shared" si="980"/>
        <v/>
      </c>
      <c r="T2075" s="5" t="str">
        <f t="shared" si="981"/>
        <v/>
      </c>
      <c r="U2075" s="152" t="str">
        <f t="shared" si="964"/>
        <v/>
      </c>
      <c r="V2075" s="152" t="str">
        <f t="shared" si="965"/>
        <v/>
      </c>
      <c r="W2075" s="153" t="str">
        <f t="shared" si="966"/>
        <v/>
      </c>
      <c r="X2075" s="153" t="str">
        <f t="shared" si="967"/>
        <v/>
      </c>
      <c r="Y2075" s="153" t="str">
        <f t="shared" si="968"/>
        <v/>
      </c>
      <c r="Z2075" s="153" t="str">
        <f t="shared" si="969"/>
        <v/>
      </c>
      <c r="AA2075" s="152" t="str">
        <f t="shared" si="970"/>
        <v/>
      </c>
      <c r="AB2075" s="152" t="str">
        <f t="shared" si="971"/>
        <v/>
      </c>
      <c r="AC2075" s="154" t="str">
        <f t="shared" si="982"/>
        <v/>
      </c>
      <c r="AD2075" s="154" t="str">
        <f t="shared" si="983"/>
        <v/>
      </c>
      <c r="AE2075" s="3" t="str">
        <f t="shared" si="984"/>
        <v/>
      </c>
      <c r="AF2075" s="3" t="str">
        <f t="shared" si="985"/>
        <v/>
      </c>
      <c r="AG2075" s="3" t="str">
        <f t="shared" si="986"/>
        <v/>
      </c>
      <c r="AH2075" s="4" t="str">
        <f t="shared" si="987"/>
        <v/>
      </c>
      <c r="AI2075" s="75" t="str">
        <f t="shared" si="988"/>
        <v/>
      </c>
      <c r="AJ2075" s="75" t="str">
        <f t="shared" si="989"/>
        <v/>
      </c>
    </row>
    <row r="2076" spans="1:36" ht="14.25">
      <c r="A2076" s="41" t="str">
        <f t="shared" si="972"/>
        <v/>
      </c>
      <c r="B2076" s="150" t="str">
        <f>IF(ISNUMBER(A2076),INDEX('MetaTrader Import'!$H$13:$J$5893,TRUNC(((A2076-$A$39+1)-1)/3)+1,MOD((A2076-$A$39+1)-1,3)+1),"")</f>
        <v/>
      </c>
      <c r="C2076" s="43" t="str">
        <f t="shared" si="973"/>
        <v/>
      </c>
      <c r="D2076" s="43" t="str">
        <f t="shared" ca="1" si="963"/>
        <v/>
      </c>
      <c r="E2076" s="43" t="str">
        <f t="shared" si="974"/>
        <v/>
      </c>
      <c r="F2076" s="43" t="str">
        <f t="shared" si="975"/>
        <v/>
      </c>
      <c r="G2076" s="43" t="str">
        <f>IF(A2076&lt;&gt;"",IF(A2076&lt;Data!$G$11*0.25,$C$13/$G$32,IF(A2076&gt;Data!$G$11*0.25,$C$13,$C$13*10)),"")</f>
        <v/>
      </c>
      <c r="H2076" s="43" t="str">
        <f>IF(A2076&lt;&gt;"",IF(Data!$G$9="constant",$C$13,IF(Data!$G$9="squeeze",G2076,F2076)),"")</f>
        <v/>
      </c>
      <c r="I2076" s="38" t="str">
        <f ca="1">IF(ISNUMBER(A2076),NORMINV(RAND(),0,IF(AND(Data!$G$9="squeeze",A2076&lt;Data!$G$11*0.25),$H$32,1)*$C$30*$C$13)*($C$14*$C$12),"")</f>
        <v/>
      </c>
      <c r="J2076" s="42" t="str">
        <f ca="1">IFERROR(IF(Data!$C$6="Real",B2076,I2076+J2075+($C$14*$C$12)*(NORMINV(RAND(),$C$15,CHOOSE($G$13,$C$13,F2076,G2076)))),"")</f>
        <v/>
      </c>
      <c r="K2076" s="88" t="str">
        <f>IF(ISNUMBER(A2076), IF($G$16="fixed",$G$17,MIN(H2076*Data!$C$7*$C$16*0.5,$C$17*Data!$C$7))*$C$12,"")</f>
        <v/>
      </c>
      <c r="L2076" s="42" t="str">
        <f t="shared" ca="1" si="990"/>
        <v/>
      </c>
      <c r="M2076" s="44" t="str">
        <f t="shared" ca="1" si="991"/>
        <v/>
      </c>
      <c r="N2076" s="44" t="str">
        <f t="shared" ca="1" si="992"/>
        <v/>
      </c>
      <c r="O2076" s="108" t="str">
        <f t="shared" si="976"/>
        <v/>
      </c>
      <c r="P2076" s="102" t="str">
        <f t="shared" si="977"/>
        <v/>
      </c>
      <c r="Q2076" s="102" t="str">
        <f t="shared" si="978"/>
        <v/>
      </c>
      <c r="R2076" s="120" t="str">
        <f t="shared" si="979"/>
        <v/>
      </c>
      <c r="S2076" s="54" t="str">
        <f t="shared" si="980"/>
        <v/>
      </c>
      <c r="T2076" s="5" t="str">
        <f t="shared" si="981"/>
        <v/>
      </c>
      <c r="U2076" s="152" t="str">
        <f t="shared" si="964"/>
        <v/>
      </c>
      <c r="V2076" s="152" t="str">
        <f t="shared" si="965"/>
        <v/>
      </c>
      <c r="W2076" s="153" t="str">
        <f t="shared" si="966"/>
        <v/>
      </c>
      <c r="X2076" s="153" t="str">
        <f t="shared" si="967"/>
        <v/>
      </c>
      <c r="Y2076" s="153" t="str">
        <f t="shared" si="968"/>
        <v/>
      </c>
      <c r="Z2076" s="153" t="str">
        <f t="shared" si="969"/>
        <v/>
      </c>
      <c r="AA2076" s="152" t="str">
        <f t="shared" si="970"/>
        <v/>
      </c>
      <c r="AB2076" s="152" t="str">
        <f t="shared" si="971"/>
        <v/>
      </c>
      <c r="AC2076" s="154" t="str">
        <f t="shared" si="982"/>
        <v/>
      </c>
      <c r="AD2076" s="154" t="str">
        <f t="shared" si="983"/>
        <v/>
      </c>
      <c r="AE2076" s="3" t="str">
        <f t="shared" si="984"/>
        <v/>
      </c>
      <c r="AF2076" s="3" t="str">
        <f t="shared" si="985"/>
        <v/>
      </c>
      <c r="AG2076" s="3" t="str">
        <f t="shared" si="986"/>
        <v/>
      </c>
      <c r="AH2076" s="4" t="str">
        <f t="shared" si="987"/>
        <v/>
      </c>
      <c r="AI2076" s="75" t="str">
        <f t="shared" si="988"/>
        <v/>
      </c>
      <c r="AJ2076" s="75" t="str">
        <f t="shared" si="989"/>
        <v/>
      </c>
    </row>
    <row r="2077" spans="1:36" ht="14.25">
      <c r="A2077" s="41" t="str">
        <f t="shared" si="972"/>
        <v/>
      </c>
      <c r="B2077" s="150" t="str">
        <f>IF(ISNUMBER(A2077),INDEX('MetaTrader Import'!$H$13:$J$5893,TRUNC(((A2077-$A$39+1)-1)/3)+1,MOD((A2077-$A$39+1)-1,3)+1),"")</f>
        <v/>
      </c>
      <c r="C2077" s="43" t="str">
        <f t="shared" si="973"/>
        <v/>
      </c>
      <c r="D2077" s="43" t="str">
        <f t="shared" ca="1" si="963"/>
        <v/>
      </c>
      <c r="E2077" s="43" t="str">
        <f t="shared" si="974"/>
        <v/>
      </c>
      <c r="F2077" s="43" t="str">
        <f t="shared" si="975"/>
        <v/>
      </c>
      <c r="G2077" s="43" t="str">
        <f>IF(A2077&lt;&gt;"",IF(A2077&lt;Data!$G$11*0.25,$C$13/$G$32,IF(A2077&gt;Data!$G$11*0.25,$C$13,$C$13*10)),"")</f>
        <v/>
      </c>
      <c r="H2077" s="43" t="str">
        <f>IF(A2077&lt;&gt;"",IF(Data!$G$9="constant",$C$13,IF(Data!$G$9="squeeze",G2077,F2077)),"")</f>
        <v/>
      </c>
      <c r="I2077" s="38" t="str">
        <f ca="1">IF(ISNUMBER(A2077),NORMINV(RAND(),0,IF(AND(Data!$G$9="squeeze",A2077&lt;Data!$G$11*0.25),$H$32,1)*$C$30*$C$13)*($C$14*$C$12),"")</f>
        <v/>
      </c>
      <c r="J2077" s="42" t="str">
        <f ca="1">IFERROR(IF(Data!$C$6="Real",B2077,I2077+J2076+($C$14*$C$12)*(NORMINV(RAND(),$C$15,CHOOSE($G$13,$C$13,F2077,G2077)))),"")</f>
        <v/>
      </c>
      <c r="K2077" s="88" t="str">
        <f>IF(ISNUMBER(A2077), IF($G$16="fixed",$G$17,MIN(H2077*Data!$C$7*$C$16*0.5,$C$17*Data!$C$7))*$C$12,"")</f>
        <v/>
      </c>
      <c r="L2077" s="42" t="str">
        <f t="shared" ca="1" si="990"/>
        <v/>
      </c>
      <c r="M2077" s="44" t="str">
        <f t="shared" ca="1" si="991"/>
        <v/>
      </c>
      <c r="N2077" s="44" t="str">
        <f t="shared" ca="1" si="992"/>
        <v/>
      </c>
      <c r="O2077" s="108" t="str">
        <f t="shared" si="976"/>
        <v/>
      </c>
      <c r="P2077" s="102" t="str">
        <f t="shared" si="977"/>
        <v/>
      </c>
      <c r="Q2077" s="102" t="str">
        <f t="shared" si="978"/>
        <v/>
      </c>
      <c r="R2077" s="120" t="str">
        <f t="shared" si="979"/>
        <v/>
      </c>
      <c r="S2077" s="54" t="str">
        <f t="shared" si="980"/>
        <v/>
      </c>
      <c r="T2077" s="5" t="str">
        <f t="shared" si="981"/>
        <v/>
      </c>
      <c r="U2077" s="152" t="str">
        <f t="shared" si="964"/>
        <v/>
      </c>
      <c r="V2077" s="152" t="str">
        <f t="shared" si="965"/>
        <v/>
      </c>
      <c r="W2077" s="153" t="str">
        <f t="shared" si="966"/>
        <v/>
      </c>
      <c r="X2077" s="153" t="str">
        <f t="shared" si="967"/>
        <v/>
      </c>
      <c r="Y2077" s="153" t="str">
        <f t="shared" si="968"/>
        <v/>
      </c>
      <c r="Z2077" s="153" t="str">
        <f t="shared" si="969"/>
        <v/>
      </c>
      <c r="AA2077" s="152" t="str">
        <f t="shared" si="970"/>
        <v/>
      </c>
      <c r="AB2077" s="152" t="str">
        <f t="shared" si="971"/>
        <v/>
      </c>
      <c r="AC2077" s="154" t="str">
        <f t="shared" si="982"/>
        <v/>
      </c>
      <c r="AD2077" s="154" t="str">
        <f t="shared" si="983"/>
        <v/>
      </c>
      <c r="AE2077" s="3" t="str">
        <f t="shared" si="984"/>
        <v/>
      </c>
      <c r="AF2077" s="3" t="str">
        <f t="shared" si="985"/>
        <v/>
      </c>
      <c r="AG2077" s="3" t="str">
        <f t="shared" si="986"/>
        <v/>
      </c>
      <c r="AH2077" s="4" t="str">
        <f t="shared" si="987"/>
        <v/>
      </c>
      <c r="AI2077" s="75" t="str">
        <f t="shared" si="988"/>
        <v/>
      </c>
      <c r="AJ2077" s="75" t="str">
        <f t="shared" si="989"/>
        <v/>
      </c>
    </row>
    <row r="2078" spans="1:36" ht="14.25">
      <c r="A2078" s="41" t="str">
        <f t="shared" si="972"/>
        <v/>
      </c>
      <c r="B2078" s="150" t="str">
        <f>IF(ISNUMBER(A2078),INDEX('MetaTrader Import'!$H$13:$J$5893,TRUNC(((A2078-$A$39+1)-1)/3)+1,MOD((A2078-$A$39+1)-1,3)+1),"")</f>
        <v/>
      </c>
      <c r="C2078" s="43" t="str">
        <f t="shared" si="973"/>
        <v/>
      </c>
      <c r="D2078" s="43" t="str">
        <f t="shared" ca="1" si="963"/>
        <v/>
      </c>
      <c r="E2078" s="43" t="str">
        <f t="shared" si="974"/>
        <v/>
      </c>
      <c r="F2078" s="43" t="str">
        <f t="shared" si="975"/>
        <v/>
      </c>
      <c r="G2078" s="43" t="str">
        <f>IF(A2078&lt;&gt;"",IF(A2078&lt;Data!$G$11*0.25,$C$13/$G$32,IF(A2078&gt;Data!$G$11*0.25,$C$13,$C$13*10)),"")</f>
        <v/>
      </c>
      <c r="H2078" s="43" t="str">
        <f>IF(A2078&lt;&gt;"",IF(Data!$G$9="constant",$C$13,IF(Data!$G$9="squeeze",G2078,F2078)),"")</f>
        <v/>
      </c>
      <c r="I2078" s="38" t="str">
        <f ca="1">IF(ISNUMBER(A2078),NORMINV(RAND(),0,IF(AND(Data!$G$9="squeeze",A2078&lt;Data!$G$11*0.25),$H$32,1)*$C$30*$C$13)*($C$14*$C$12),"")</f>
        <v/>
      </c>
      <c r="J2078" s="42" t="str">
        <f ca="1">IFERROR(IF(Data!$C$6="Real",B2078,I2078+J2077+($C$14*$C$12)*(NORMINV(RAND(),$C$15,CHOOSE($G$13,$C$13,F2078,G2078)))),"")</f>
        <v/>
      </c>
      <c r="K2078" s="88" t="str">
        <f>IF(ISNUMBER(A2078), IF($G$16="fixed",$G$17,MIN(H2078*Data!$C$7*$C$16*0.5,$C$17*Data!$C$7))*$C$12,"")</f>
        <v/>
      </c>
      <c r="L2078" s="42" t="str">
        <f t="shared" ca="1" si="990"/>
        <v/>
      </c>
      <c r="M2078" s="44" t="str">
        <f t="shared" ca="1" si="991"/>
        <v/>
      </c>
      <c r="N2078" s="44" t="str">
        <f t="shared" ca="1" si="992"/>
        <v/>
      </c>
      <c r="O2078" s="108" t="str">
        <f t="shared" si="976"/>
        <v/>
      </c>
      <c r="P2078" s="102" t="str">
        <f t="shared" si="977"/>
        <v/>
      </c>
      <c r="Q2078" s="102" t="str">
        <f t="shared" si="978"/>
        <v/>
      </c>
      <c r="R2078" s="120" t="str">
        <f t="shared" si="979"/>
        <v/>
      </c>
      <c r="S2078" s="54" t="str">
        <f t="shared" si="980"/>
        <v/>
      </c>
      <c r="T2078" s="5" t="str">
        <f t="shared" si="981"/>
        <v/>
      </c>
      <c r="U2078" s="152" t="str">
        <f t="shared" si="964"/>
        <v/>
      </c>
      <c r="V2078" s="152" t="str">
        <f t="shared" si="965"/>
        <v/>
      </c>
      <c r="W2078" s="153" t="str">
        <f t="shared" si="966"/>
        <v/>
      </c>
      <c r="X2078" s="153" t="str">
        <f t="shared" si="967"/>
        <v/>
      </c>
      <c r="Y2078" s="153" t="str">
        <f t="shared" si="968"/>
        <v/>
      </c>
      <c r="Z2078" s="153" t="str">
        <f t="shared" si="969"/>
        <v/>
      </c>
      <c r="AA2078" s="152" t="str">
        <f t="shared" si="970"/>
        <v/>
      </c>
      <c r="AB2078" s="152" t="str">
        <f t="shared" si="971"/>
        <v/>
      </c>
      <c r="AC2078" s="154" t="str">
        <f t="shared" si="982"/>
        <v/>
      </c>
      <c r="AD2078" s="154" t="str">
        <f t="shared" si="983"/>
        <v/>
      </c>
      <c r="AE2078" s="3" t="str">
        <f t="shared" si="984"/>
        <v/>
      </c>
      <c r="AF2078" s="3" t="str">
        <f t="shared" si="985"/>
        <v/>
      </c>
      <c r="AG2078" s="3" t="str">
        <f t="shared" si="986"/>
        <v/>
      </c>
      <c r="AH2078" s="4" t="str">
        <f t="shared" si="987"/>
        <v/>
      </c>
      <c r="AI2078" s="75" t="str">
        <f t="shared" si="988"/>
        <v/>
      </c>
      <c r="AJ2078" s="75" t="str">
        <f t="shared" si="989"/>
        <v/>
      </c>
    </row>
    <row r="2079" spans="1:36" ht="14.25">
      <c r="A2079" s="41" t="str">
        <f t="shared" si="972"/>
        <v/>
      </c>
      <c r="B2079" s="150" t="str">
        <f>IF(ISNUMBER(A2079),INDEX('MetaTrader Import'!$H$13:$J$5893,TRUNC(((A2079-$A$39+1)-1)/3)+1,MOD((A2079-$A$39+1)-1,3)+1),"")</f>
        <v/>
      </c>
      <c r="C2079" s="43" t="str">
        <f t="shared" si="973"/>
        <v/>
      </c>
      <c r="D2079" s="43" t="str">
        <f t="shared" ca="1" si="963"/>
        <v/>
      </c>
      <c r="E2079" s="43" t="str">
        <f t="shared" si="974"/>
        <v/>
      </c>
      <c r="F2079" s="43" t="str">
        <f t="shared" si="975"/>
        <v/>
      </c>
      <c r="G2079" s="43" t="str">
        <f>IF(A2079&lt;&gt;"",IF(A2079&lt;Data!$G$11*0.25,$C$13/$G$32,IF(A2079&gt;Data!$G$11*0.25,$C$13,$C$13*10)),"")</f>
        <v/>
      </c>
      <c r="H2079" s="43" t="str">
        <f>IF(A2079&lt;&gt;"",IF(Data!$G$9="constant",$C$13,IF(Data!$G$9="squeeze",G2079,F2079)),"")</f>
        <v/>
      </c>
      <c r="I2079" s="38" t="str">
        <f ca="1">IF(ISNUMBER(A2079),NORMINV(RAND(),0,IF(AND(Data!$G$9="squeeze",A2079&lt;Data!$G$11*0.25),$H$32,1)*$C$30*$C$13)*($C$14*$C$12),"")</f>
        <v/>
      </c>
      <c r="J2079" s="42" t="str">
        <f ca="1">IFERROR(IF(Data!$C$6="Real",B2079,I2079+J2078+($C$14*$C$12)*(NORMINV(RAND(),$C$15,CHOOSE($G$13,$C$13,F2079,G2079)))),"")</f>
        <v/>
      </c>
      <c r="K2079" s="88" t="str">
        <f>IF(ISNUMBER(A2079), IF($G$16="fixed",$G$17,MIN(H2079*Data!$C$7*$C$16*0.5,$C$17*Data!$C$7))*$C$12,"")</f>
        <v/>
      </c>
      <c r="L2079" s="42" t="str">
        <f t="shared" ca="1" si="990"/>
        <v/>
      </c>
      <c r="M2079" s="44" t="str">
        <f t="shared" ca="1" si="991"/>
        <v/>
      </c>
      <c r="N2079" s="44" t="str">
        <f t="shared" ca="1" si="992"/>
        <v/>
      </c>
      <c r="O2079" s="108" t="str">
        <f t="shared" si="976"/>
        <v/>
      </c>
      <c r="P2079" s="102" t="str">
        <f t="shared" si="977"/>
        <v/>
      </c>
      <c r="Q2079" s="102" t="str">
        <f t="shared" si="978"/>
        <v/>
      </c>
      <c r="R2079" s="120" t="str">
        <f t="shared" si="979"/>
        <v/>
      </c>
      <c r="S2079" s="54" t="str">
        <f t="shared" si="980"/>
        <v/>
      </c>
      <c r="T2079" s="5" t="str">
        <f t="shared" si="981"/>
        <v/>
      </c>
      <c r="U2079" s="152" t="str">
        <f t="shared" si="964"/>
        <v/>
      </c>
      <c r="V2079" s="152" t="str">
        <f t="shared" si="965"/>
        <v/>
      </c>
      <c r="W2079" s="153" t="str">
        <f t="shared" si="966"/>
        <v/>
      </c>
      <c r="X2079" s="153" t="str">
        <f t="shared" si="967"/>
        <v/>
      </c>
      <c r="Y2079" s="153" t="str">
        <f t="shared" si="968"/>
        <v/>
      </c>
      <c r="Z2079" s="153" t="str">
        <f t="shared" si="969"/>
        <v/>
      </c>
      <c r="AA2079" s="152" t="str">
        <f t="shared" si="970"/>
        <v/>
      </c>
      <c r="AB2079" s="152" t="str">
        <f t="shared" si="971"/>
        <v/>
      </c>
      <c r="AC2079" s="154" t="str">
        <f t="shared" si="982"/>
        <v/>
      </c>
      <c r="AD2079" s="154" t="str">
        <f t="shared" si="983"/>
        <v/>
      </c>
      <c r="AE2079" s="3" t="str">
        <f t="shared" si="984"/>
        <v/>
      </c>
      <c r="AF2079" s="3" t="str">
        <f t="shared" si="985"/>
        <v/>
      </c>
      <c r="AG2079" s="3" t="str">
        <f t="shared" si="986"/>
        <v/>
      </c>
      <c r="AH2079" s="4" t="str">
        <f t="shared" si="987"/>
        <v/>
      </c>
      <c r="AI2079" s="75" t="str">
        <f t="shared" si="988"/>
        <v/>
      </c>
      <c r="AJ2079" s="75" t="str">
        <f t="shared" si="989"/>
        <v/>
      </c>
    </row>
    <row r="2080" spans="1:36" ht="14.25">
      <c r="A2080" s="41" t="str">
        <f t="shared" si="972"/>
        <v/>
      </c>
      <c r="B2080" s="150" t="str">
        <f>IF(ISNUMBER(A2080),INDEX('MetaTrader Import'!$H$13:$J$5893,TRUNC(((A2080-$A$39+1)-1)/3)+1,MOD((A2080-$A$39+1)-1,3)+1),"")</f>
        <v/>
      </c>
      <c r="C2080" s="43" t="str">
        <f t="shared" si="973"/>
        <v/>
      </c>
      <c r="D2080" s="43" t="str">
        <f t="shared" ca="1" si="963"/>
        <v/>
      </c>
      <c r="E2080" s="43" t="str">
        <f t="shared" si="974"/>
        <v/>
      </c>
      <c r="F2080" s="43" t="str">
        <f t="shared" si="975"/>
        <v/>
      </c>
      <c r="G2080" s="43" t="str">
        <f>IF(A2080&lt;&gt;"",IF(A2080&lt;Data!$G$11*0.25,$C$13/$G$32,IF(A2080&gt;Data!$G$11*0.25,$C$13,$C$13*10)),"")</f>
        <v/>
      </c>
      <c r="H2080" s="43" t="str">
        <f>IF(A2080&lt;&gt;"",IF(Data!$G$9="constant",$C$13,IF(Data!$G$9="squeeze",G2080,F2080)),"")</f>
        <v/>
      </c>
      <c r="I2080" s="38" t="str">
        <f ca="1">IF(ISNUMBER(A2080),NORMINV(RAND(),0,IF(AND(Data!$G$9="squeeze",A2080&lt;Data!$G$11*0.25),$H$32,1)*$C$30*$C$13)*($C$14*$C$12),"")</f>
        <v/>
      </c>
      <c r="J2080" s="42" t="str">
        <f ca="1">IFERROR(IF(Data!$C$6="Real",B2080,I2080+J2079+($C$14*$C$12)*(NORMINV(RAND(),$C$15,CHOOSE($G$13,$C$13,F2080,G2080)))),"")</f>
        <v/>
      </c>
      <c r="K2080" s="88" t="str">
        <f>IF(ISNUMBER(A2080), IF($G$16="fixed",$G$17,MIN(H2080*Data!$C$7*$C$16*0.5,$C$17*Data!$C$7))*$C$12,"")</f>
        <v/>
      </c>
      <c r="L2080" s="42" t="str">
        <f t="shared" ca="1" si="990"/>
        <v/>
      </c>
      <c r="M2080" s="44" t="str">
        <f t="shared" ca="1" si="991"/>
        <v/>
      </c>
      <c r="N2080" s="44" t="str">
        <f t="shared" ca="1" si="992"/>
        <v/>
      </c>
      <c r="O2080" s="108" t="str">
        <f t="shared" si="976"/>
        <v/>
      </c>
      <c r="P2080" s="102" t="str">
        <f t="shared" si="977"/>
        <v/>
      </c>
      <c r="Q2080" s="102" t="str">
        <f t="shared" si="978"/>
        <v/>
      </c>
      <c r="R2080" s="120" t="str">
        <f t="shared" si="979"/>
        <v/>
      </c>
      <c r="S2080" s="54" t="str">
        <f t="shared" si="980"/>
        <v/>
      </c>
      <c r="T2080" s="5" t="str">
        <f t="shared" si="981"/>
        <v/>
      </c>
      <c r="U2080" s="152" t="str">
        <f t="shared" si="964"/>
        <v/>
      </c>
      <c r="V2080" s="152" t="str">
        <f t="shared" si="965"/>
        <v/>
      </c>
      <c r="W2080" s="153" t="str">
        <f t="shared" si="966"/>
        <v/>
      </c>
      <c r="X2080" s="153" t="str">
        <f t="shared" si="967"/>
        <v/>
      </c>
      <c r="Y2080" s="153" t="str">
        <f t="shared" si="968"/>
        <v/>
      </c>
      <c r="Z2080" s="153" t="str">
        <f t="shared" si="969"/>
        <v/>
      </c>
      <c r="AA2080" s="152" t="str">
        <f t="shared" si="970"/>
        <v/>
      </c>
      <c r="AB2080" s="152" t="str">
        <f t="shared" si="971"/>
        <v/>
      </c>
      <c r="AC2080" s="154" t="str">
        <f t="shared" si="982"/>
        <v/>
      </c>
      <c r="AD2080" s="154" t="str">
        <f t="shared" si="983"/>
        <v/>
      </c>
      <c r="AE2080" s="3" t="str">
        <f t="shared" si="984"/>
        <v/>
      </c>
      <c r="AF2080" s="3" t="str">
        <f t="shared" si="985"/>
        <v/>
      </c>
      <c r="AG2080" s="3" t="str">
        <f t="shared" si="986"/>
        <v/>
      </c>
      <c r="AH2080" s="4" t="str">
        <f t="shared" si="987"/>
        <v/>
      </c>
      <c r="AI2080" s="75" t="str">
        <f t="shared" si="988"/>
        <v/>
      </c>
      <c r="AJ2080" s="75" t="str">
        <f t="shared" si="989"/>
        <v/>
      </c>
    </row>
    <row r="2081" spans="1:36" ht="14.25">
      <c r="A2081" s="41" t="str">
        <f t="shared" si="972"/>
        <v/>
      </c>
      <c r="B2081" s="150" t="str">
        <f>IF(ISNUMBER(A2081),INDEX('MetaTrader Import'!$H$13:$J$5893,TRUNC(((A2081-$A$39+1)-1)/3)+1,MOD((A2081-$A$39+1)-1,3)+1),"")</f>
        <v/>
      </c>
      <c r="C2081" s="43" t="str">
        <f t="shared" si="973"/>
        <v/>
      </c>
      <c r="D2081" s="43" t="str">
        <f t="shared" ca="1" si="963"/>
        <v/>
      </c>
      <c r="E2081" s="43" t="str">
        <f t="shared" si="974"/>
        <v/>
      </c>
      <c r="F2081" s="43" t="str">
        <f t="shared" si="975"/>
        <v/>
      </c>
      <c r="G2081" s="43" t="str">
        <f>IF(A2081&lt;&gt;"",IF(A2081&lt;Data!$G$11*0.25,$C$13/$G$32,IF(A2081&gt;Data!$G$11*0.25,$C$13,$C$13*10)),"")</f>
        <v/>
      </c>
      <c r="H2081" s="43" t="str">
        <f>IF(A2081&lt;&gt;"",IF(Data!$G$9="constant",$C$13,IF(Data!$G$9="squeeze",G2081,F2081)),"")</f>
        <v/>
      </c>
      <c r="I2081" s="38" t="str">
        <f ca="1">IF(ISNUMBER(A2081),NORMINV(RAND(),0,IF(AND(Data!$G$9="squeeze",A2081&lt;Data!$G$11*0.25),$H$32,1)*$C$30*$C$13)*($C$14*$C$12),"")</f>
        <v/>
      </c>
      <c r="J2081" s="42" t="str">
        <f ca="1">IFERROR(IF(Data!$C$6="Real",B2081,I2081+J2080+($C$14*$C$12)*(NORMINV(RAND(),$C$15,CHOOSE($G$13,$C$13,F2081,G2081)))),"")</f>
        <v/>
      </c>
      <c r="K2081" s="88" t="str">
        <f>IF(ISNUMBER(A2081), IF($G$16="fixed",$G$17,MIN(H2081*Data!$C$7*$C$16*0.5,$C$17*Data!$C$7))*$C$12,"")</f>
        <v/>
      </c>
      <c r="L2081" s="42" t="str">
        <f t="shared" ca="1" si="990"/>
        <v/>
      </c>
      <c r="M2081" s="44" t="str">
        <f t="shared" ca="1" si="991"/>
        <v/>
      </c>
      <c r="N2081" s="44" t="str">
        <f t="shared" ca="1" si="992"/>
        <v/>
      </c>
      <c r="O2081" s="108" t="str">
        <f t="shared" si="976"/>
        <v/>
      </c>
      <c r="P2081" s="102" t="str">
        <f t="shared" si="977"/>
        <v/>
      </c>
      <c r="Q2081" s="102" t="str">
        <f t="shared" si="978"/>
        <v/>
      </c>
      <c r="R2081" s="120" t="str">
        <f t="shared" si="979"/>
        <v/>
      </c>
      <c r="S2081" s="54" t="str">
        <f t="shared" si="980"/>
        <v/>
      </c>
      <c r="T2081" s="5" t="str">
        <f t="shared" si="981"/>
        <v/>
      </c>
      <c r="U2081" s="152" t="str">
        <f t="shared" si="964"/>
        <v/>
      </c>
      <c r="V2081" s="152" t="str">
        <f t="shared" si="965"/>
        <v/>
      </c>
      <c r="W2081" s="153" t="str">
        <f t="shared" si="966"/>
        <v/>
      </c>
      <c r="X2081" s="153" t="str">
        <f t="shared" si="967"/>
        <v/>
      </c>
      <c r="Y2081" s="153" t="str">
        <f t="shared" si="968"/>
        <v/>
      </c>
      <c r="Z2081" s="153" t="str">
        <f t="shared" si="969"/>
        <v/>
      </c>
      <c r="AA2081" s="152" t="str">
        <f t="shared" si="970"/>
        <v/>
      </c>
      <c r="AB2081" s="152" t="str">
        <f t="shared" si="971"/>
        <v/>
      </c>
      <c r="AC2081" s="154" t="str">
        <f t="shared" si="982"/>
        <v/>
      </c>
      <c r="AD2081" s="154" t="str">
        <f t="shared" si="983"/>
        <v/>
      </c>
      <c r="AE2081" s="3" t="str">
        <f t="shared" si="984"/>
        <v/>
      </c>
      <c r="AF2081" s="3" t="str">
        <f t="shared" si="985"/>
        <v/>
      </c>
      <c r="AG2081" s="3" t="str">
        <f t="shared" si="986"/>
        <v/>
      </c>
      <c r="AH2081" s="4" t="str">
        <f t="shared" si="987"/>
        <v/>
      </c>
      <c r="AI2081" s="75" t="str">
        <f t="shared" si="988"/>
        <v/>
      </c>
      <c r="AJ2081" s="75" t="str">
        <f t="shared" si="989"/>
        <v/>
      </c>
    </row>
    <row r="2082" spans="1:36" ht="14.25">
      <c r="A2082" s="41" t="str">
        <f t="shared" si="972"/>
        <v/>
      </c>
      <c r="B2082" s="150" t="str">
        <f>IF(ISNUMBER(A2082),INDEX('MetaTrader Import'!$H$13:$J$5893,TRUNC(((A2082-$A$39+1)-1)/3)+1,MOD((A2082-$A$39+1)-1,3)+1),"")</f>
        <v/>
      </c>
      <c r="C2082" s="43" t="str">
        <f t="shared" si="973"/>
        <v/>
      </c>
      <c r="D2082" s="43" t="str">
        <f t="shared" ca="1" si="963"/>
        <v/>
      </c>
      <c r="E2082" s="43" t="str">
        <f t="shared" si="974"/>
        <v/>
      </c>
      <c r="F2082" s="43" t="str">
        <f t="shared" si="975"/>
        <v/>
      </c>
      <c r="G2082" s="43" t="str">
        <f>IF(A2082&lt;&gt;"",IF(A2082&lt;Data!$G$11*0.25,$C$13/$G$32,IF(A2082&gt;Data!$G$11*0.25,$C$13,$C$13*10)),"")</f>
        <v/>
      </c>
      <c r="H2082" s="43" t="str">
        <f>IF(A2082&lt;&gt;"",IF(Data!$G$9="constant",$C$13,IF(Data!$G$9="squeeze",G2082,F2082)),"")</f>
        <v/>
      </c>
      <c r="I2082" s="38" t="str">
        <f ca="1">IF(ISNUMBER(A2082),NORMINV(RAND(),0,IF(AND(Data!$G$9="squeeze",A2082&lt;Data!$G$11*0.25),$H$32,1)*$C$30*$C$13)*($C$14*$C$12),"")</f>
        <v/>
      </c>
      <c r="J2082" s="42" t="str">
        <f ca="1">IFERROR(IF(Data!$C$6="Real",B2082,I2082+J2081+($C$14*$C$12)*(NORMINV(RAND(),$C$15,CHOOSE($G$13,$C$13,F2082,G2082)))),"")</f>
        <v/>
      </c>
      <c r="K2082" s="88" t="str">
        <f>IF(ISNUMBER(A2082), IF($G$16="fixed",$G$17,MIN(H2082*Data!$C$7*$C$16*0.5,$C$17*Data!$C$7))*$C$12,"")</f>
        <v/>
      </c>
      <c r="L2082" s="42" t="str">
        <f t="shared" ca="1" si="990"/>
        <v/>
      </c>
      <c r="M2082" s="44" t="str">
        <f t="shared" ca="1" si="991"/>
        <v/>
      </c>
      <c r="N2082" s="44" t="str">
        <f t="shared" ca="1" si="992"/>
        <v/>
      </c>
      <c r="O2082" s="108" t="str">
        <f t="shared" si="976"/>
        <v/>
      </c>
      <c r="P2082" s="102" t="str">
        <f t="shared" si="977"/>
        <v/>
      </c>
      <c r="Q2082" s="102" t="str">
        <f t="shared" si="978"/>
        <v/>
      </c>
      <c r="R2082" s="120" t="str">
        <f t="shared" si="979"/>
        <v/>
      </c>
      <c r="S2082" s="54" t="str">
        <f t="shared" si="980"/>
        <v/>
      </c>
      <c r="T2082" s="5" t="str">
        <f t="shared" si="981"/>
        <v/>
      </c>
      <c r="U2082" s="152" t="str">
        <f t="shared" si="964"/>
        <v/>
      </c>
      <c r="V2082" s="152" t="str">
        <f t="shared" si="965"/>
        <v/>
      </c>
      <c r="W2082" s="153" t="str">
        <f t="shared" si="966"/>
        <v/>
      </c>
      <c r="X2082" s="153" t="str">
        <f t="shared" si="967"/>
        <v/>
      </c>
      <c r="Y2082" s="153" t="str">
        <f t="shared" si="968"/>
        <v/>
      </c>
      <c r="Z2082" s="153" t="str">
        <f t="shared" si="969"/>
        <v/>
      </c>
      <c r="AA2082" s="152" t="str">
        <f t="shared" si="970"/>
        <v/>
      </c>
      <c r="AB2082" s="152" t="str">
        <f t="shared" si="971"/>
        <v/>
      </c>
      <c r="AC2082" s="154" t="str">
        <f t="shared" si="982"/>
        <v/>
      </c>
      <c r="AD2082" s="154" t="str">
        <f t="shared" si="983"/>
        <v/>
      </c>
      <c r="AE2082" s="3" t="str">
        <f t="shared" si="984"/>
        <v/>
      </c>
      <c r="AF2082" s="3" t="str">
        <f t="shared" si="985"/>
        <v/>
      </c>
      <c r="AG2082" s="3" t="str">
        <f t="shared" si="986"/>
        <v/>
      </c>
      <c r="AH2082" s="4" t="str">
        <f t="shared" si="987"/>
        <v/>
      </c>
      <c r="AI2082" s="75" t="str">
        <f t="shared" si="988"/>
        <v/>
      </c>
      <c r="AJ2082" s="75" t="str">
        <f t="shared" si="989"/>
        <v/>
      </c>
    </row>
    <row r="2083" spans="1:36" ht="14.25">
      <c r="A2083" s="41" t="str">
        <f t="shared" si="972"/>
        <v/>
      </c>
      <c r="B2083" s="150" t="str">
        <f>IF(ISNUMBER(A2083),INDEX('MetaTrader Import'!$H$13:$J$5893,TRUNC(((A2083-$A$39+1)-1)/3)+1,MOD((A2083-$A$39+1)-1,3)+1),"")</f>
        <v/>
      </c>
      <c r="C2083" s="43" t="str">
        <f t="shared" si="973"/>
        <v/>
      </c>
      <c r="D2083" s="43" t="str">
        <f t="shared" ca="1" si="963"/>
        <v/>
      </c>
      <c r="E2083" s="43" t="str">
        <f t="shared" si="974"/>
        <v/>
      </c>
      <c r="F2083" s="43" t="str">
        <f t="shared" si="975"/>
        <v/>
      </c>
      <c r="G2083" s="43" t="str">
        <f>IF(A2083&lt;&gt;"",IF(A2083&lt;Data!$G$11*0.25,$C$13/$G$32,IF(A2083&gt;Data!$G$11*0.25,$C$13,$C$13*10)),"")</f>
        <v/>
      </c>
      <c r="H2083" s="43" t="str">
        <f>IF(A2083&lt;&gt;"",IF(Data!$G$9="constant",$C$13,IF(Data!$G$9="squeeze",G2083,F2083)),"")</f>
        <v/>
      </c>
      <c r="I2083" s="38" t="str">
        <f ca="1">IF(ISNUMBER(A2083),NORMINV(RAND(),0,IF(AND(Data!$G$9="squeeze",A2083&lt;Data!$G$11*0.25),$H$32,1)*$C$30*$C$13)*($C$14*$C$12),"")</f>
        <v/>
      </c>
      <c r="J2083" s="42" t="str">
        <f ca="1">IFERROR(IF(Data!$C$6="Real",B2083,I2083+J2082+($C$14*$C$12)*(NORMINV(RAND(),$C$15,CHOOSE($G$13,$C$13,F2083,G2083)))),"")</f>
        <v/>
      </c>
      <c r="K2083" s="88" t="str">
        <f>IF(ISNUMBER(A2083), IF($G$16="fixed",$G$17,MIN(H2083*Data!$C$7*$C$16*0.5,$C$17*Data!$C$7))*$C$12,"")</f>
        <v/>
      </c>
      <c r="L2083" s="42" t="str">
        <f t="shared" ca="1" si="990"/>
        <v/>
      </c>
      <c r="M2083" s="44" t="str">
        <f t="shared" ca="1" si="991"/>
        <v/>
      </c>
      <c r="N2083" s="44" t="str">
        <f t="shared" ca="1" si="992"/>
        <v/>
      </c>
      <c r="O2083" s="108" t="str">
        <f t="shared" si="976"/>
        <v/>
      </c>
      <c r="P2083" s="102" t="str">
        <f t="shared" si="977"/>
        <v/>
      </c>
      <c r="Q2083" s="102" t="str">
        <f t="shared" si="978"/>
        <v/>
      </c>
      <c r="R2083" s="120" t="str">
        <f t="shared" si="979"/>
        <v/>
      </c>
      <c r="S2083" s="54" t="str">
        <f t="shared" si="980"/>
        <v/>
      </c>
      <c r="T2083" s="5" t="str">
        <f t="shared" si="981"/>
        <v/>
      </c>
      <c r="U2083" s="152" t="str">
        <f t="shared" si="964"/>
        <v/>
      </c>
      <c r="V2083" s="152" t="str">
        <f t="shared" si="965"/>
        <v/>
      </c>
      <c r="W2083" s="153" t="str">
        <f t="shared" si="966"/>
        <v/>
      </c>
      <c r="X2083" s="153" t="str">
        <f t="shared" si="967"/>
        <v/>
      </c>
      <c r="Y2083" s="153" t="str">
        <f t="shared" si="968"/>
        <v/>
      </c>
      <c r="Z2083" s="153" t="str">
        <f t="shared" si="969"/>
        <v/>
      </c>
      <c r="AA2083" s="152" t="str">
        <f t="shared" si="970"/>
        <v/>
      </c>
      <c r="AB2083" s="152" t="str">
        <f t="shared" si="971"/>
        <v/>
      </c>
      <c r="AC2083" s="154" t="str">
        <f t="shared" si="982"/>
        <v/>
      </c>
      <c r="AD2083" s="154" t="str">
        <f t="shared" si="983"/>
        <v/>
      </c>
      <c r="AE2083" s="3" t="str">
        <f t="shared" si="984"/>
        <v/>
      </c>
      <c r="AF2083" s="3" t="str">
        <f t="shared" si="985"/>
        <v/>
      </c>
      <c r="AG2083" s="3" t="str">
        <f t="shared" si="986"/>
        <v/>
      </c>
      <c r="AH2083" s="4" t="str">
        <f t="shared" si="987"/>
        <v/>
      </c>
      <c r="AI2083" s="75" t="str">
        <f t="shared" si="988"/>
        <v/>
      </c>
      <c r="AJ2083" s="75" t="str">
        <f t="shared" si="989"/>
        <v/>
      </c>
    </row>
    <row r="2084" spans="1:36" ht="14.25">
      <c r="A2084" s="41" t="str">
        <f t="shared" si="972"/>
        <v/>
      </c>
      <c r="B2084" s="150" t="str">
        <f>IF(ISNUMBER(A2084),INDEX('MetaTrader Import'!$H$13:$J$5893,TRUNC(((A2084-$A$39+1)-1)/3)+1,MOD((A2084-$A$39+1)-1,3)+1),"")</f>
        <v/>
      </c>
      <c r="C2084" s="43" t="str">
        <f t="shared" si="973"/>
        <v/>
      </c>
      <c r="D2084" s="43" t="str">
        <f t="shared" ca="1" si="963"/>
        <v/>
      </c>
      <c r="E2084" s="43" t="str">
        <f t="shared" si="974"/>
        <v/>
      </c>
      <c r="F2084" s="43" t="str">
        <f t="shared" si="975"/>
        <v/>
      </c>
      <c r="G2084" s="43" t="str">
        <f>IF(A2084&lt;&gt;"",IF(A2084&lt;Data!$G$11*0.25,$C$13/$G$32,IF(A2084&gt;Data!$G$11*0.25,$C$13,$C$13*10)),"")</f>
        <v/>
      </c>
      <c r="H2084" s="43" t="str">
        <f>IF(A2084&lt;&gt;"",IF(Data!$G$9="constant",$C$13,IF(Data!$G$9="squeeze",G2084,F2084)),"")</f>
        <v/>
      </c>
      <c r="I2084" s="38" t="str">
        <f ca="1">IF(ISNUMBER(A2084),NORMINV(RAND(),0,IF(AND(Data!$G$9="squeeze",A2084&lt;Data!$G$11*0.25),$H$32,1)*$C$30*$C$13)*($C$14*$C$12),"")</f>
        <v/>
      </c>
      <c r="J2084" s="42" t="str">
        <f ca="1">IFERROR(IF(Data!$C$6="Real",B2084,I2084+J2083+($C$14*$C$12)*(NORMINV(RAND(),$C$15,CHOOSE($G$13,$C$13,F2084,G2084)))),"")</f>
        <v/>
      </c>
      <c r="K2084" s="88" t="str">
        <f>IF(ISNUMBER(A2084), IF($G$16="fixed",$G$17,MIN(H2084*Data!$C$7*$C$16*0.5,$C$17*Data!$C$7))*$C$12,"")</f>
        <v/>
      </c>
      <c r="L2084" s="42" t="str">
        <f t="shared" ca="1" si="990"/>
        <v/>
      </c>
      <c r="M2084" s="44" t="str">
        <f t="shared" ca="1" si="991"/>
        <v/>
      </c>
      <c r="N2084" s="44" t="str">
        <f t="shared" ca="1" si="992"/>
        <v/>
      </c>
      <c r="O2084" s="108" t="str">
        <f t="shared" si="976"/>
        <v/>
      </c>
      <c r="P2084" s="102" t="str">
        <f t="shared" si="977"/>
        <v/>
      </c>
      <c r="Q2084" s="102" t="str">
        <f t="shared" si="978"/>
        <v/>
      </c>
      <c r="R2084" s="120" t="str">
        <f t="shared" si="979"/>
        <v/>
      </c>
      <c r="S2084" s="54" t="str">
        <f t="shared" si="980"/>
        <v/>
      </c>
      <c r="T2084" s="5" t="str">
        <f t="shared" si="981"/>
        <v/>
      </c>
      <c r="U2084" s="152" t="str">
        <f t="shared" si="964"/>
        <v/>
      </c>
      <c r="V2084" s="152" t="str">
        <f t="shared" si="965"/>
        <v/>
      </c>
      <c r="W2084" s="153" t="str">
        <f t="shared" si="966"/>
        <v/>
      </c>
      <c r="X2084" s="153" t="str">
        <f t="shared" si="967"/>
        <v/>
      </c>
      <c r="Y2084" s="153" t="str">
        <f t="shared" si="968"/>
        <v/>
      </c>
      <c r="Z2084" s="153" t="str">
        <f t="shared" si="969"/>
        <v/>
      </c>
      <c r="AA2084" s="152" t="str">
        <f t="shared" si="970"/>
        <v/>
      </c>
      <c r="AB2084" s="152" t="str">
        <f t="shared" si="971"/>
        <v/>
      </c>
      <c r="AC2084" s="154" t="str">
        <f t="shared" si="982"/>
        <v/>
      </c>
      <c r="AD2084" s="154" t="str">
        <f t="shared" si="983"/>
        <v/>
      </c>
      <c r="AE2084" s="3" t="str">
        <f t="shared" si="984"/>
        <v/>
      </c>
      <c r="AF2084" s="3" t="str">
        <f t="shared" si="985"/>
        <v/>
      </c>
      <c r="AG2084" s="3" t="str">
        <f t="shared" si="986"/>
        <v/>
      </c>
      <c r="AH2084" s="4" t="str">
        <f t="shared" si="987"/>
        <v/>
      </c>
      <c r="AI2084" s="75" t="str">
        <f t="shared" si="988"/>
        <v/>
      </c>
      <c r="AJ2084" s="75" t="str">
        <f t="shared" si="989"/>
        <v/>
      </c>
    </row>
    <row r="2085" spans="1:36" ht="14.25">
      <c r="A2085" s="41" t="str">
        <f t="shared" si="972"/>
        <v/>
      </c>
      <c r="B2085" s="150" t="str">
        <f>IF(ISNUMBER(A2085),INDEX('MetaTrader Import'!$H$13:$J$5893,TRUNC(((A2085-$A$39+1)-1)/3)+1,MOD((A2085-$A$39+1)-1,3)+1),"")</f>
        <v/>
      </c>
      <c r="C2085" s="43" t="str">
        <f t="shared" si="973"/>
        <v/>
      </c>
      <c r="D2085" s="43" t="str">
        <f t="shared" ca="1" si="963"/>
        <v/>
      </c>
      <c r="E2085" s="43" t="str">
        <f t="shared" si="974"/>
        <v/>
      </c>
      <c r="F2085" s="43" t="str">
        <f t="shared" si="975"/>
        <v/>
      </c>
      <c r="G2085" s="43" t="str">
        <f>IF(A2085&lt;&gt;"",IF(A2085&lt;Data!$G$11*0.25,$C$13/$G$32,IF(A2085&gt;Data!$G$11*0.25,$C$13,$C$13*10)),"")</f>
        <v/>
      </c>
      <c r="H2085" s="43" t="str">
        <f>IF(A2085&lt;&gt;"",IF(Data!$G$9="constant",$C$13,IF(Data!$G$9="squeeze",G2085,F2085)),"")</f>
        <v/>
      </c>
      <c r="I2085" s="38" t="str">
        <f ca="1">IF(ISNUMBER(A2085),NORMINV(RAND(),0,IF(AND(Data!$G$9="squeeze",A2085&lt;Data!$G$11*0.25),$H$32,1)*$C$30*$C$13)*($C$14*$C$12),"")</f>
        <v/>
      </c>
      <c r="J2085" s="42" t="str">
        <f ca="1">IFERROR(IF(Data!$C$6="Real",B2085,I2085+J2084+($C$14*$C$12)*(NORMINV(RAND(),$C$15,CHOOSE($G$13,$C$13,F2085,G2085)))),"")</f>
        <v/>
      </c>
      <c r="K2085" s="88" t="str">
        <f>IF(ISNUMBER(A2085), IF($G$16="fixed",$G$17,MIN(H2085*Data!$C$7*$C$16*0.5,$C$17*Data!$C$7))*$C$12,"")</f>
        <v/>
      </c>
      <c r="L2085" s="42" t="str">
        <f t="shared" ca="1" si="990"/>
        <v/>
      </c>
      <c r="M2085" s="44" t="str">
        <f t="shared" ca="1" si="991"/>
        <v/>
      </c>
      <c r="N2085" s="44" t="str">
        <f t="shared" ca="1" si="992"/>
        <v/>
      </c>
      <c r="O2085" s="108" t="str">
        <f t="shared" si="976"/>
        <v/>
      </c>
      <c r="P2085" s="102" t="str">
        <f t="shared" si="977"/>
        <v/>
      </c>
      <c r="Q2085" s="102" t="str">
        <f t="shared" si="978"/>
        <v/>
      </c>
      <c r="R2085" s="120" t="str">
        <f t="shared" si="979"/>
        <v/>
      </c>
      <c r="S2085" s="54" t="str">
        <f t="shared" si="980"/>
        <v/>
      </c>
      <c r="T2085" s="5" t="str">
        <f t="shared" si="981"/>
        <v/>
      </c>
      <c r="U2085" s="152" t="str">
        <f t="shared" si="964"/>
        <v/>
      </c>
      <c r="V2085" s="152" t="str">
        <f t="shared" si="965"/>
        <v/>
      </c>
      <c r="W2085" s="153" t="str">
        <f t="shared" si="966"/>
        <v/>
      </c>
      <c r="X2085" s="153" t="str">
        <f t="shared" si="967"/>
        <v/>
      </c>
      <c r="Y2085" s="153" t="str">
        <f t="shared" si="968"/>
        <v/>
      </c>
      <c r="Z2085" s="153" t="str">
        <f t="shared" si="969"/>
        <v/>
      </c>
      <c r="AA2085" s="152" t="str">
        <f t="shared" si="970"/>
        <v/>
      </c>
      <c r="AB2085" s="152" t="str">
        <f t="shared" si="971"/>
        <v/>
      </c>
      <c r="AC2085" s="154" t="str">
        <f t="shared" si="982"/>
        <v/>
      </c>
      <c r="AD2085" s="154" t="str">
        <f t="shared" si="983"/>
        <v/>
      </c>
      <c r="AE2085" s="3" t="str">
        <f t="shared" si="984"/>
        <v/>
      </c>
      <c r="AF2085" s="3" t="str">
        <f t="shared" si="985"/>
        <v/>
      </c>
      <c r="AG2085" s="3" t="str">
        <f t="shared" si="986"/>
        <v/>
      </c>
      <c r="AH2085" s="4" t="str">
        <f t="shared" si="987"/>
        <v/>
      </c>
      <c r="AI2085" s="75" t="str">
        <f t="shared" si="988"/>
        <v/>
      </c>
      <c r="AJ2085" s="75" t="str">
        <f t="shared" si="989"/>
        <v/>
      </c>
    </row>
    <row r="2086" spans="1:36" ht="14.25">
      <c r="A2086" s="41" t="str">
        <f t="shared" si="972"/>
        <v/>
      </c>
      <c r="B2086" s="150" t="str">
        <f>IF(ISNUMBER(A2086),INDEX('MetaTrader Import'!$H$13:$J$5893,TRUNC(((A2086-$A$39+1)-1)/3)+1,MOD((A2086-$A$39+1)-1,3)+1),"")</f>
        <v/>
      </c>
      <c r="C2086" s="43" t="str">
        <f t="shared" si="973"/>
        <v/>
      </c>
      <c r="D2086" s="43" t="str">
        <f t="shared" ca="1" si="963"/>
        <v/>
      </c>
      <c r="E2086" s="43" t="str">
        <f t="shared" si="974"/>
        <v/>
      </c>
      <c r="F2086" s="43" t="str">
        <f t="shared" si="975"/>
        <v/>
      </c>
      <c r="G2086" s="43" t="str">
        <f>IF(A2086&lt;&gt;"",IF(A2086&lt;Data!$G$11*0.25,$C$13/$G$32,IF(A2086&gt;Data!$G$11*0.25,$C$13,$C$13*10)),"")</f>
        <v/>
      </c>
      <c r="H2086" s="43" t="str">
        <f>IF(A2086&lt;&gt;"",IF(Data!$G$9="constant",$C$13,IF(Data!$G$9="squeeze",G2086,F2086)),"")</f>
        <v/>
      </c>
      <c r="I2086" s="38" t="str">
        <f ca="1">IF(ISNUMBER(A2086),NORMINV(RAND(),0,IF(AND(Data!$G$9="squeeze",A2086&lt;Data!$G$11*0.25),$H$32,1)*$C$30*$C$13)*($C$14*$C$12),"")</f>
        <v/>
      </c>
      <c r="J2086" s="42" t="str">
        <f ca="1">IFERROR(IF(Data!$C$6="Real",B2086,I2086+J2085+($C$14*$C$12)*(NORMINV(RAND(),$C$15,CHOOSE($G$13,$C$13,F2086,G2086)))),"")</f>
        <v/>
      </c>
      <c r="K2086" s="88" t="str">
        <f>IF(ISNUMBER(A2086), IF($G$16="fixed",$G$17,MIN(H2086*Data!$C$7*$C$16*0.5,$C$17*Data!$C$7))*$C$12,"")</f>
        <v/>
      </c>
      <c r="L2086" s="42" t="str">
        <f t="shared" ca="1" si="990"/>
        <v/>
      </c>
      <c r="M2086" s="44" t="str">
        <f t="shared" ca="1" si="991"/>
        <v/>
      </c>
      <c r="N2086" s="44" t="str">
        <f t="shared" ca="1" si="992"/>
        <v/>
      </c>
      <c r="O2086" s="108" t="str">
        <f t="shared" si="976"/>
        <v/>
      </c>
      <c r="P2086" s="102" t="str">
        <f t="shared" si="977"/>
        <v/>
      </c>
      <c r="Q2086" s="102" t="str">
        <f t="shared" si="978"/>
        <v/>
      </c>
      <c r="R2086" s="120" t="str">
        <f t="shared" si="979"/>
        <v/>
      </c>
      <c r="S2086" s="54" t="str">
        <f t="shared" si="980"/>
        <v/>
      </c>
      <c r="T2086" s="5" t="str">
        <f t="shared" si="981"/>
        <v/>
      </c>
      <c r="U2086" s="152" t="str">
        <f t="shared" si="964"/>
        <v/>
      </c>
      <c r="V2086" s="152" t="str">
        <f t="shared" si="965"/>
        <v/>
      </c>
      <c r="W2086" s="153" t="str">
        <f t="shared" si="966"/>
        <v/>
      </c>
      <c r="X2086" s="153" t="str">
        <f t="shared" si="967"/>
        <v/>
      </c>
      <c r="Y2086" s="153" t="str">
        <f t="shared" si="968"/>
        <v/>
      </c>
      <c r="Z2086" s="153" t="str">
        <f t="shared" si="969"/>
        <v/>
      </c>
      <c r="AA2086" s="152" t="str">
        <f t="shared" si="970"/>
        <v/>
      </c>
      <c r="AB2086" s="152" t="str">
        <f t="shared" si="971"/>
        <v/>
      </c>
      <c r="AC2086" s="154" t="str">
        <f t="shared" si="982"/>
        <v/>
      </c>
      <c r="AD2086" s="154" t="str">
        <f t="shared" si="983"/>
        <v/>
      </c>
      <c r="AE2086" s="3" t="str">
        <f t="shared" si="984"/>
        <v/>
      </c>
      <c r="AF2086" s="3" t="str">
        <f t="shared" si="985"/>
        <v/>
      </c>
      <c r="AG2086" s="3" t="str">
        <f t="shared" si="986"/>
        <v/>
      </c>
      <c r="AH2086" s="4" t="str">
        <f t="shared" si="987"/>
        <v/>
      </c>
      <c r="AI2086" s="75" t="str">
        <f t="shared" si="988"/>
        <v/>
      </c>
      <c r="AJ2086" s="75" t="str">
        <f t="shared" si="989"/>
        <v/>
      </c>
    </row>
    <row r="2087" spans="1:36" ht="14.25">
      <c r="A2087" s="41" t="str">
        <f t="shared" si="972"/>
        <v/>
      </c>
      <c r="B2087" s="150" t="str">
        <f>IF(ISNUMBER(A2087),INDEX('MetaTrader Import'!$H$13:$J$5893,TRUNC(((A2087-$A$39+1)-1)/3)+1,MOD((A2087-$A$39+1)-1,3)+1),"")</f>
        <v/>
      </c>
      <c r="C2087" s="43" t="str">
        <f t="shared" si="973"/>
        <v/>
      </c>
      <c r="D2087" s="43" t="str">
        <f t="shared" ca="1" si="963"/>
        <v/>
      </c>
      <c r="E2087" s="43" t="str">
        <f t="shared" si="974"/>
        <v/>
      </c>
      <c r="F2087" s="43" t="str">
        <f t="shared" si="975"/>
        <v/>
      </c>
      <c r="G2087" s="43" t="str">
        <f>IF(A2087&lt;&gt;"",IF(A2087&lt;Data!$G$11*0.25,$C$13/$G$32,IF(A2087&gt;Data!$G$11*0.25,$C$13,$C$13*10)),"")</f>
        <v/>
      </c>
      <c r="H2087" s="43" t="str">
        <f>IF(A2087&lt;&gt;"",IF(Data!$G$9="constant",$C$13,IF(Data!$G$9="squeeze",G2087,F2087)),"")</f>
        <v/>
      </c>
      <c r="I2087" s="38" t="str">
        <f ca="1">IF(ISNUMBER(A2087),NORMINV(RAND(),0,IF(AND(Data!$G$9="squeeze",A2087&lt;Data!$G$11*0.25),$H$32,1)*$C$30*$C$13)*($C$14*$C$12),"")</f>
        <v/>
      </c>
      <c r="J2087" s="42" t="str">
        <f ca="1">IFERROR(IF(Data!$C$6="Real",B2087,I2087+J2086+($C$14*$C$12)*(NORMINV(RAND(),$C$15,CHOOSE($G$13,$C$13,F2087,G2087)))),"")</f>
        <v/>
      </c>
      <c r="K2087" s="88" t="str">
        <f>IF(ISNUMBER(A2087), IF($G$16="fixed",$G$17,MIN(H2087*Data!$C$7*$C$16*0.5,$C$17*Data!$C$7))*$C$12,"")</f>
        <v/>
      </c>
      <c r="L2087" s="42" t="str">
        <f t="shared" ca="1" si="990"/>
        <v/>
      </c>
      <c r="M2087" s="44" t="str">
        <f t="shared" ca="1" si="991"/>
        <v/>
      </c>
      <c r="N2087" s="44" t="str">
        <f t="shared" ca="1" si="992"/>
        <v/>
      </c>
      <c r="O2087" s="108" t="str">
        <f t="shared" si="976"/>
        <v/>
      </c>
      <c r="P2087" s="102" t="str">
        <f t="shared" si="977"/>
        <v/>
      </c>
      <c r="Q2087" s="102" t="str">
        <f t="shared" si="978"/>
        <v/>
      </c>
      <c r="R2087" s="120" t="str">
        <f t="shared" si="979"/>
        <v/>
      </c>
      <c r="S2087" s="54" t="str">
        <f t="shared" si="980"/>
        <v/>
      </c>
      <c r="T2087" s="5" t="str">
        <f t="shared" si="981"/>
        <v/>
      </c>
      <c r="U2087" s="152" t="str">
        <f t="shared" si="964"/>
        <v/>
      </c>
      <c r="V2087" s="152" t="str">
        <f t="shared" si="965"/>
        <v/>
      </c>
      <c r="W2087" s="153" t="str">
        <f t="shared" si="966"/>
        <v/>
      </c>
      <c r="X2087" s="153" t="str">
        <f t="shared" si="967"/>
        <v/>
      </c>
      <c r="Y2087" s="153" t="str">
        <f t="shared" si="968"/>
        <v/>
      </c>
      <c r="Z2087" s="153" t="str">
        <f t="shared" si="969"/>
        <v/>
      </c>
      <c r="AA2087" s="152" t="str">
        <f t="shared" si="970"/>
        <v/>
      </c>
      <c r="AB2087" s="152" t="str">
        <f t="shared" si="971"/>
        <v/>
      </c>
      <c r="AC2087" s="154" t="str">
        <f t="shared" si="982"/>
        <v/>
      </c>
      <c r="AD2087" s="154" t="str">
        <f t="shared" si="983"/>
        <v/>
      </c>
      <c r="AE2087" s="3" t="str">
        <f t="shared" si="984"/>
        <v/>
      </c>
      <c r="AF2087" s="3" t="str">
        <f t="shared" si="985"/>
        <v/>
      </c>
      <c r="AG2087" s="3" t="str">
        <f t="shared" si="986"/>
        <v/>
      </c>
      <c r="AH2087" s="4" t="str">
        <f t="shared" si="987"/>
        <v/>
      </c>
      <c r="AI2087" s="75" t="str">
        <f t="shared" si="988"/>
        <v/>
      </c>
      <c r="AJ2087" s="75" t="str">
        <f t="shared" si="989"/>
        <v/>
      </c>
    </row>
    <row r="2088" spans="1:36" ht="14.25">
      <c r="A2088" s="41" t="str">
        <f t="shared" si="972"/>
        <v/>
      </c>
      <c r="B2088" s="150" t="str">
        <f>IF(ISNUMBER(A2088),INDEX('MetaTrader Import'!$H$13:$J$5893,TRUNC(((A2088-$A$39+1)-1)/3)+1,MOD((A2088-$A$39+1)-1,3)+1),"")</f>
        <v/>
      </c>
      <c r="C2088" s="43" t="str">
        <f t="shared" si="973"/>
        <v/>
      </c>
      <c r="D2088" s="43" t="str">
        <f t="shared" ca="1" si="963"/>
        <v/>
      </c>
      <c r="E2088" s="43" t="str">
        <f t="shared" si="974"/>
        <v/>
      </c>
      <c r="F2088" s="43" t="str">
        <f t="shared" si="975"/>
        <v/>
      </c>
      <c r="G2088" s="43" t="str">
        <f>IF(A2088&lt;&gt;"",IF(A2088&lt;Data!$G$11*0.25,$C$13/$G$32,IF(A2088&gt;Data!$G$11*0.25,$C$13,$C$13*10)),"")</f>
        <v/>
      </c>
      <c r="H2088" s="43" t="str">
        <f>IF(A2088&lt;&gt;"",IF(Data!$G$9="constant",$C$13,IF(Data!$G$9="squeeze",G2088,F2088)),"")</f>
        <v/>
      </c>
      <c r="I2088" s="38" t="str">
        <f ca="1">IF(ISNUMBER(A2088),NORMINV(RAND(),0,IF(AND(Data!$G$9="squeeze",A2088&lt;Data!$G$11*0.25),$H$32,1)*$C$30*$C$13)*($C$14*$C$12),"")</f>
        <v/>
      </c>
      <c r="J2088" s="42" t="str">
        <f ca="1">IFERROR(IF(Data!$C$6="Real",B2088,I2088+J2087+($C$14*$C$12)*(NORMINV(RAND(),$C$15,CHOOSE($G$13,$C$13,F2088,G2088)))),"")</f>
        <v/>
      </c>
      <c r="K2088" s="88" t="str">
        <f>IF(ISNUMBER(A2088), IF($G$16="fixed",$G$17,MIN(H2088*Data!$C$7*$C$16*0.5,$C$17*Data!$C$7))*$C$12,"")</f>
        <v/>
      </c>
      <c r="L2088" s="42" t="str">
        <f t="shared" ca="1" si="990"/>
        <v/>
      </c>
      <c r="M2088" s="44" t="str">
        <f t="shared" ca="1" si="991"/>
        <v/>
      </c>
      <c r="N2088" s="44" t="str">
        <f t="shared" ca="1" si="992"/>
        <v/>
      </c>
      <c r="O2088" s="108" t="str">
        <f t="shared" si="976"/>
        <v/>
      </c>
      <c r="P2088" s="102" t="str">
        <f t="shared" si="977"/>
        <v/>
      </c>
      <c r="Q2088" s="102" t="str">
        <f t="shared" si="978"/>
        <v/>
      </c>
      <c r="R2088" s="120" t="str">
        <f t="shared" si="979"/>
        <v/>
      </c>
      <c r="S2088" s="54" t="str">
        <f t="shared" si="980"/>
        <v/>
      </c>
      <c r="T2088" s="5" t="str">
        <f t="shared" si="981"/>
        <v/>
      </c>
      <c r="U2088" s="152" t="str">
        <f t="shared" si="964"/>
        <v/>
      </c>
      <c r="V2088" s="152" t="str">
        <f t="shared" si="965"/>
        <v/>
      </c>
      <c r="W2088" s="153" t="str">
        <f t="shared" si="966"/>
        <v/>
      </c>
      <c r="X2088" s="153" t="str">
        <f t="shared" si="967"/>
        <v/>
      </c>
      <c r="Y2088" s="153" t="str">
        <f t="shared" si="968"/>
        <v/>
      </c>
      <c r="Z2088" s="153" t="str">
        <f t="shared" si="969"/>
        <v/>
      </c>
      <c r="AA2088" s="152" t="str">
        <f t="shared" si="970"/>
        <v/>
      </c>
      <c r="AB2088" s="152" t="str">
        <f t="shared" si="971"/>
        <v/>
      </c>
      <c r="AC2088" s="154" t="str">
        <f t="shared" si="982"/>
        <v/>
      </c>
      <c r="AD2088" s="154" t="str">
        <f t="shared" si="983"/>
        <v/>
      </c>
      <c r="AE2088" s="3" t="str">
        <f t="shared" si="984"/>
        <v/>
      </c>
      <c r="AF2088" s="3" t="str">
        <f t="shared" si="985"/>
        <v/>
      </c>
      <c r="AG2088" s="3" t="str">
        <f t="shared" si="986"/>
        <v/>
      </c>
      <c r="AH2088" s="4" t="str">
        <f t="shared" si="987"/>
        <v/>
      </c>
      <c r="AI2088" s="75" t="str">
        <f t="shared" si="988"/>
        <v/>
      </c>
      <c r="AJ2088" s="75" t="str">
        <f t="shared" si="989"/>
        <v/>
      </c>
    </row>
    <row r="2089" spans="1:36" ht="14.25">
      <c r="A2089" s="41" t="str">
        <f t="shared" si="972"/>
        <v/>
      </c>
      <c r="B2089" s="150" t="str">
        <f>IF(ISNUMBER(A2089),INDEX('MetaTrader Import'!$H$13:$J$5893,TRUNC(((A2089-$A$39+1)-1)/3)+1,MOD((A2089-$A$39+1)-1,3)+1),"")</f>
        <v/>
      </c>
      <c r="C2089" s="43" t="str">
        <f t="shared" si="973"/>
        <v/>
      </c>
      <c r="D2089" s="43" t="str">
        <f t="shared" ca="1" si="963"/>
        <v/>
      </c>
      <c r="E2089" s="43" t="str">
        <f t="shared" si="974"/>
        <v/>
      </c>
      <c r="F2089" s="43" t="str">
        <f t="shared" si="975"/>
        <v/>
      </c>
      <c r="G2089" s="43" t="str">
        <f>IF(A2089&lt;&gt;"",IF(A2089&lt;Data!$G$11*0.25,$C$13/$G$32,IF(A2089&gt;Data!$G$11*0.25,$C$13,$C$13*10)),"")</f>
        <v/>
      </c>
      <c r="H2089" s="43" t="str">
        <f>IF(A2089&lt;&gt;"",IF(Data!$G$9="constant",$C$13,IF(Data!$G$9="squeeze",G2089,F2089)),"")</f>
        <v/>
      </c>
      <c r="I2089" s="38" t="str">
        <f ca="1">IF(ISNUMBER(A2089),NORMINV(RAND(),0,IF(AND(Data!$G$9="squeeze",A2089&lt;Data!$G$11*0.25),$H$32,1)*$C$30*$C$13)*($C$14*$C$12),"")</f>
        <v/>
      </c>
      <c r="J2089" s="42" t="str">
        <f ca="1">IFERROR(IF(Data!$C$6="Real",B2089,I2089+J2088+($C$14*$C$12)*(NORMINV(RAND(),$C$15,CHOOSE($G$13,$C$13,F2089,G2089)))),"")</f>
        <v/>
      </c>
      <c r="K2089" s="88" t="str">
        <f>IF(ISNUMBER(A2089), IF($G$16="fixed",$G$17,MIN(H2089*Data!$C$7*$C$16*0.5,$C$17*Data!$C$7))*$C$12,"")</f>
        <v/>
      </c>
      <c r="L2089" s="42" t="str">
        <f t="shared" ca="1" si="990"/>
        <v/>
      </c>
      <c r="M2089" s="44" t="str">
        <f t="shared" ca="1" si="991"/>
        <v/>
      </c>
      <c r="N2089" s="44" t="str">
        <f t="shared" ca="1" si="992"/>
        <v/>
      </c>
      <c r="O2089" s="108" t="str">
        <f t="shared" si="976"/>
        <v/>
      </c>
      <c r="P2089" s="102" t="str">
        <f t="shared" si="977"/>
        <v/>
      </c>
      <c r="Q2089" s="102" t="str">
        <f t="shared" si="978"/>
        <v/>
      </c>
      <c r="R2089" s="120" t="str">
        <f t="shared" si="979"/>
        <v/>
      </c>
      <c r="S2089" s="54" t="str">
        <f t="shared" si="980"/>
        <v/>
      </c>
      <c r="T2089" s="5" t="str">
        <f t="shared" si="981"/>
        <v/>
      </c>
      <c r="U2089" s="152" t="str">
        <f t="shared" si="964"/>
        <v/>
      </c>
      <c r="V2089" s="152" t="str">
        <f t="shared" si="965"/>
        <v/>
      </c>
      <c r="W2089" s="153" t="str">
        <f t="shared" si="966"/>
        <v/>
      </c>
      <c r="X2089" s="153" t="str">
        <f t="shared" si="967"/>
        <v/>
      </c>
      <c r="Y2089" s="153" t="str">
        <f t="shared" si="968"/>
        <v/>
      </c>
      <c r="Z2089" s="153" t="str">
        <f t="shared" si="969"/>
        <v/>
      </c>
      <c r="AA2089" s="152" t="str">
        <f t="shared" si="970"/>
        <v/>
      </c>
      <c r="AB2089" s="152" t="str">
        <f t="shared" si="971"/>
        <v/>
      </c>
      <c r="AC2089" s="154" t="str">
        <f t="shared" si="982"/>
        <v/>
      </c>
      <c r="AD2089" s="154" t="str">
        <f t="shared" si="983"/>
        <v/>
      </c>
      <c r="AE2089" s="3" t="str">
        <f t="shared" si="984"/>
        <v/>
      </c>
      <c r="AF2089" s="3" t="str">
        <f t="shared" si="985"/>
        <v/>
      </c>
      <c r="AG2089" s="3" t="str">
        <f t="shared" si="986"/>
        <v/>
      </c>
      <c r="AH2089" s="4" t="str">
        <f t="shared" si="987"/>
        <v/>
      </c>
      <c r="AI2089" s="75" t="str">
        <f t="shared" si="988"/>
        <v/>
      </c>
      <c r="AJ2089" s="75" t="str">
        <f t="shared" si="989"/>
        <v/>
      </c>
    </row>
    <row r="2090" spans="1:36" ht="14.25">
      <c r="A2090" s="41" t="str">
        <f t="shared" si="972"/>
        <v/>
      </c>
      <c r="B2090" s="150" t="str">
        <f>IF(ISNUMBER(A2090),INDEX('MetaTrader Import'!$H$13:$J$5893,TRUNC(((A2090-$A$39+1)-1)/3)+1,MOD((A2090-$A$39+1)-1,3)+1),"")</f>
        <v/>
      </c>
      <c r="C2090" s="43" t="str">
        <f t="shared" si="973"/>
        <v/>
      </c>
      <c r="D2090" s="43" t="str">
        <f t="shared" ca="1" si="963"/>
        <v/>
      </c>
      <c r="E2090" s="43" t="str">
        <f t="shared" si="974"/>
        <v/>
      </c>
      <c r="F2090" s="43" t="str">
        <f t="shared" si="975"/>
        <v/>
      </c>
      <c r="G2090" s="43" t="str">
        <f>IF(A2090&lt;&gt;"",IF(A2090&lt;Data!$G$11*0.25,$C$13/$G$32,IF(A2090&gt;Data!$G$11*0.25,$C$13,$C$13*10)),"")</f>
        <v/>
      </c>
      <c r="H2090" s="43" t="str">
        <f>IF(A2090&lt;&gt;"",IF(Data!$G$9="constant",$C$13,IF(Data!$G$9="squeeze",G2090,F2090)),"")</f>
        <v/>
      </c>
      <c r="I2090" s="38" t="str">
        <f ca="1">IF(ISNUMBER(A2090),NORMINV(RAND(),0,IF(AND(Data!$G$9="squeeze",A2090&lt;Data!$G$11*0.25),$H$32,1)*$C$30*$C$13)*($C$14*$C$12),"")</f>
        <v/>
      </c>
      <c r="J2090" s="42" t="str">
        <f ca="1">IFERROR(IF(Data!$C$6="Real",B2090,I2090+J2089+($C$14*$C$12)*(NORMINV(RAND(),$C$15,CHOOSE($G$13,$C$13,F2090,G2090)))),"")</f>
        <v/>
      </c>
      <c r="K2090" s="88" t="str">
        <f>IF(ISNUMBER(A2090), IF($G$16="fixed",$G$17,MIN(H2090*Data!$C$7*$C$16*0.5,$C$17*Data!$C$7))*$C$12,"")</f>
        <v/>
      </c>
      <c r="L2090" s="42" t="str">
        <f t="shared" ca="1" si="990"/>
        <v/>
      </c>
      <c r="M2090" s="44" t="str">
        <f t="shared" ca="1" si="991"/>
        <v/>
      </c>
      <c r="N2090" s="44" t="str">
        <f t="shared" ca="1" si="992"/>
        <v/>
      </c>
      <c r="O2090" s="108" t="str">
        <f t="shared" si="976"/>
        <v/>
      </c>
      <c r="P2090" s="102" t="str">
        <f t="shared" si="977"/>
        <v/>
      </c>
      <c r="Q2090" s="102" t="str">
        <f t="shared" si="978"/>
        <v/>
      </c>
      <c r="R2090" s="120" t="str">
        <f t="shared" si="979"/>
        <v/>
      </c>
      <c r="S2090" s="54" t="str">
        <f t="shared" si="980"/>
        <v/>
      </c>
      <c r="T2090" s="5" t="str">
        <f t="shared" si="981"/>
        <v/>
      </c>
      <c r="U2090" s="152" t="str">
        <f t="shared" si="964"/>
        <v/>
      </c>
      <c r="V2090" s="152" t="str">
        <f t="shared" si="965"/>
        <v/>
      </c>
      <c r="W2090" s="153" t="str">
        <f t="shared" si="966"/>
        <v/>
      </c>
      <c r="X2090" s="153" t="str">
        <f t="shared" si="967"/>
        <v/>
      </c>
      <c r="Y2090" s="153" t="str">
        <f t="shared" si="968"/>
        <v/>
      </c>
      <c r="Z2090" s="153" t="str">
        <f t="shared" si="969"/>
        <v/>
      </c>
      <c r="AA2090" s="152" t="str">
        <f t="shared" si="970"/>
        <v/>
      </c>
      <c r="AB2090" s="152" t="str">
        <f t="shared" si="971"/>
        <v/>
      </c>
      <c r="AC2090" s="154" t="str">
        <f t="shared" si="982"/>
        <v/>
      </c>
      <c r="AD2090" s="154" t="str">
        <f t="shared" si="983"/>
        <v/>
      </c>
      <c r="AE2090" s="3" t="str">
        <f t="shared" si="984"/>
        <v/>
      </c>
      <c r="AF2090" s="3" t="str">
        <f t="shared" si="985"/>
        <v/>
      </c>
      <c r="AG2090" s="3" t="str">
        <f t="shared" si="986"/>
        <v/>
      </c>
      <c r="AH2090" s="4" t="str">
        <f t="shared" si="987"/>
        <v/>
      </c>
      <c r="AI2090" s="75" t="str">
        <f t="shared" si="988"/>
        <v/>
      </c>
      <c r="AJ2090" s="75" t="str">
        <f t="shared" si="989"/>
        <v/>
      </c>
    </row>
    <row r="2091" spans="1:36" ht="14.25">
      <c r="A2091" s="41" t="str">
        <f t="shared" si="972"/>
        <v/>
      </c>
      <c r="B2091" s="150" t="str">
        <f>IF(ISNUMBER(A2091),INDEX('MetaTrader Import'!$H$13:$J$5893,TRUNC(((A2091-$A$39+1)-1)/3)+1,MOD((A2091-$A$39+1)-1,3)+1),"")</f>
        <v/>
      </c>
      <c r="C2091" s="43" t="str">
        <f t="shared" si="973"/>
        <v/>
      </c>
      <c r="D2091" s="43" t="str">
        <f t="shared" ca="1" si="963"/>
        <v/>
      </c>
      <c r="E2091" s="43" t="str">
        <f t="shared" si="974"/>
        <v/>
      </c>
      <c r="F2091" s="43" t="str">
        <f t="shared" si="975"/>
        <v/>
      </c>
      <c r="G2091" s="43" t="str">
        <f>IF(A2091&lt;&gt;"",IF(A2091&lt;Data!$G$11*0.25,$C$13/$G$32,IF(A2091&gt;Data!$G$11*0.25,$C$13,$C$13*10)),"")</f>
        <v/>
      </c>
      <c r="H2091" s="43" t="str">
        <f>IF(A2091&lt;&gt;"",IF(Data!$G$9="constant",$C$13,IF(Data!$G$9="squeeze",G2091,F2091)),"")</f>
        <v/>
      </c>
      <c r="I2091" s="38" t="str">
        <f ca="1">IF(ISNUMBER(A2091),NORMINV(RAND(),0,IF(AND(Data!$G$9="squeeze",A2091&lt;Data!$G$11*0.25),$H$32,1)*$C$30*$C$13)*($C$14*$C$12),"")</f>
        <v/>
      </c>
      <c r="J2091" s="42" t="str">
        <f ca="1">IFERROR(IF(Data!$C$6="Real",B2091,I2091+J2090+($C$14*$C$12)*(NORMINV(RAND(),$C$15,CHOOSE($G$13,$C$13,F2091,G2091)))),"")</f>
        <v/>
      </c>
      <c r="K2091" s="88" t="str">
        <f>IF(ISNUMBER(A2091), IF($G$16="fixed",$G$17,MIN(H2091*Data!$C$7*$C$16*0.5,$C$17*Data!$C$7))*$C$12,"")</f>
        <v/>
      </c>
      <c r="L2091" s="42" t="str">
        <f t="shared" ca="1" si="990"/>
        <v/>
      </c>
      <c r="M2091" s="44" t="str">
        <f t="shared" ca="1" si="991"/>
        <v/>
      </c>
      <c r="N2091" s="44" t="str">
        <f t="shared" ca="1" si="992"/>
        <v/>
      </c>
      <c r="O2091" s="108" t="str">
        <f t="shared" si="976"/>
        <v/>
      </c>
      <c r="P2091" s="102" t="str">
        <f t="shared" si="977"/>
        <v/>
      </c>
      <c r="Q2091" s="102" t="str">
        <f t="shared" si="978"/>
        <v/>
      </c>
      <c r="R2091" s="120" t="str">
        <f t="shared" si="979"/>
        <v/>
      </c>
      <c r="S2091" s="54" t="str">
        <f t="shared" si="980"/>
        <v/>
      </c>
      <c r="T2091" s="5" t="str">
        <f t="shared" si="981"/>
        <v/>
      </c>
      <c r="U2091" s="152" t="str">
        <f t="shared" si="964"/>
        <v/>
      </c>
      <c r="V2091" s="152" t="str">
        <f t="shared" si="965"/>
        <v/>
      </c>
      <c r="W2091" s="153" t="str">
        <f t="shared" si="966"/>
        <v/>
      </c>
      <c r="X2091" s="153" t="str">
        <f t="shared" si="967"/>
        <v/>
      </c>
      <c r="Y2091" s="153" t="str">
        <f t="shared" si="968"/>
        <v/>
      </c>
      <c r="Z2091" s="153" t="str">
        <f t="shared" si="969"/>
        <v/>
      </c>
      <c r="AA2091" s="152" t="str">
        <f t="shared" si="970"/>
        <v/>
      </c>
      <c r="AB2091" s="152" t="str">
        <f t="shared" si="971"/>
        <v/>
      </c>
      <c r="AC2091" s="154" t="str">
        <f t="shared" si="982"/>
        <v/>
      </c>
      <c r="AD2091" s="154" t="str">
        <f t="shared" si="983"/>
        <v/>
      </c>
      <c r="AE2091" s="3" t="str">
        <f t="shared" si="984"/>
        <v/>
      </c>
      <c r="AF2091" s="3" t="str">
        <f t="shared" si="985"/>
        <v/>
      </c>
      <c r="AG2091" s="3" t="str">
        <f t="shared" si="986"/>
        <v/>
      </c>
      <c r="AH2091" s="4" t="str">
        <f t="shared" si="987"/>
        <v/>
      </c>
      <c r="AI2091" s="75" t="str">
        <f t="shared" si="988"/>
        <v/>
      </c>
      <c r="AJ2091" s="75" t="str">
        <f t="shared" si="989"/>
        <v/>
      </c>
    </row>
    <row r="2092" spans="1:36" ht="14.25">
      <c r="A2092" s="41" t="str">
        <f t="shared" si="972"/>
        <v/>
      </c>
      <c r="B2092" s="150" t="str">
        <f>IF(ISNUMBER(A2092),INDEX('MetaTrader Import'!$H$13:$J$5893,TRUNC(((A2092-$A$39+1)-1)/3)+1,MOD((A2092-$A$39+1)-1,3)+1),"")</f>
        <v/>
      </c>
      <c r="C2092" s="43" t="str">
        <f t="shared" si="973"/>
        <v/>
      </c>
      <c r="D2092" s="43" t="str">
        <f t="shared" ca="1" si="963"/>
        <v/>
      </c>
      <c r="E2092" s="43" t="str">
        <f t="shared" si="974"/>
        <v/>
      </c>
      <c r="F2092" s="43" t="str">
        <f t="shared" si="975"/>
        <v/>
      </c>
      <c r="G2092" s="43" t="str">
        <f>IF(A2092&lt;&gt;"",IF(A2092&lt;Data!$G$11*0.25,$C$13/$G$32,IF(A2092&gt;Data!$G$11*0.25,$C$13,$C$13*10)),"")</f>
        <v/>
      </c>
      <c r="H2092" s="43" t="str">
        <f>IF(A2092&lt;&gt;"",IF(Data!$G$9="constant",$C$13,IF(Data!$G$9="squeeze",G2092,F2092)),"")</f>
        <v/>
      </c>
      <c r="I2092" s="38" t="str">
        <f ca="1">IF(ISNUMBER(A2092),NORMINV(RAND(),0,IF(AND(Data!$G$9="squeeze",A2092&lt;Data!$G$11*0.25),$H$32,1)*$C$30*$C$13)*($C$14*$C$12),"")</f>
        <v/>
      </c>
      <c r="J2092" s="42" t="str">
        <f ca="1">IFERROR(IF(Data!$C$6="Real",B2092,I2092+J2091+($C$14*$C$12)*(NORMINV(RAND(),$C$15,CHOOSE($G$13,$C$13,F2092,G2092)))),"")</f>
        <v/>
      </c>
      <c r="K2092" s="88" t="str">
        <f>IF(ISNUMBER(A2092), IF($G$16="fixed",$G$17,MIN(H2092*Data!$C$7*$C$16*0.5,$C$17*Data!$C$7))*$C$12,"")</f>
        <v/>
      </c>
      <c r="L2092" s="42" t="str">
        <f t="shared" ca="1" si="990"/>
        <v/>
      </c>
      <c r="M2092" s="44" t="str">
        <f t="shared" ca="1" si="991"/>
        <v/>
      </c>
      <c r="N2092" s="44" t="str">
        <f t="shared" ca="1" si="992"/>
        <v/>
      </c>
      <c r="O2092" s="108" t="str">
        <f t="shared" si="976"/>
        <v/>
      </c>
      <c r="P2092" s="102" t="str">
        <f t="shared" si="977"/>
        <v/>
      </c>
      <c r="Q2092" s="102" t="str">
        <f t="shared" si="978"/>
        <v/>
      </c>
      <c r="R2092" s="120" t="str">
        <f t="shared" si="979"/>
        <v/>
      </c>
      <c r="S2092" s="54" t="str">
        <f t="shared" si="980"/>
        <v/>
      </c>
      <c r="T2092" s="5" t="str">
        <f t="shared" si="981"/>
        <v/>
      </c>
      <c r="U2092" s="152" t="str">
        <f t="shared" si="964"/>
        <v/>
      </c>
      <c r="V2092" s="152" t="str">
        <f t="shared" si="965"/>
        <v/>
      </c>
      <c r="W2092" s="153" t="str">
        <f t="shared" si="966"/>
        <v/>
      </c>
      <c r="X2092" s="153" t="str">
        <f t="shared" si="967"/>
        <v/>
      </c>
      <c r="Y2092" s="153" t="str">
        <f t="shared" si="968"/>
        <v/>
      </c>
      <c r="Z2092" s="153" t="str">
        <f t="shared" si="969"/>
        <v/>
      </c>
      <c r="AA2092" s="152" t="str">
        <f t="shared" si="970"/>
        <v/>
      </c>
      <c r="AB2092" s="152" t="str">
        <f t="shared" si="971"/>
        <v/>
      </c>
      <c r="AC2092" s="154" t="str">
        <f t="shared" si="982"/>
        <v/>
      </c>
      <c r="AD2092" s="154" t="str">
        <f t="shared" si="983"/>
        <v/>
      </c>
      <c r="AE2092" s="3" t="str">
        <f t="shared" si="984"/>
        <v/>
      </c>
      <c r="AF2092" s="3" t="str">
        <f t="shared" si="985"/>
        <v/>
      </c>
      <c r="AG2092" s="3" t="str">
        <f t="shared" si="986"/>
        <v/>
      </c>
      <c r="AH2092" s="4" t="str">
        <f t="shared" si="987"/>
        <v/>
      </c>
      <c r="AI2092" s="75" t="str">
        <f t="shared" si="988"/>
        <v/>
      </c>
      <c r="AJ2092" s="75" t="str">
        <f t="shared" si="989"/>
        <v/>
      </c>
    </row>
    <row r="2093" spans="1:36" ht="14.25">
      <c r="A2093" s="41" t="str">
        <f t="shared" si="972"/>
        <v/>
      </c>
      <c r="B2093" s="150" t="str">
        <f>IF(ISNUMBER(A2093),INDEX('MetaTrader Import'!$H$13:$J$5893,TRUNC(((A2093-$A$39+1)-1)/3)+1,MOD((A2093-$A$39+1)-1,3)+1),"")</f>
        <v/>
      </c>
      <c r="C2093" s="43" t="str">
        <f t="shared" si="973"/>
        <v/>
      </c>
      <c r="D2093" s="43" t="str">
        <f t="shared" ca="1" si="963"/>
        <v/>
      </c>
      <c r="E2093" s="43" t="str">
        <f t="shared" si="974"/>
        <v/>
      </c>
      <c r="F2093" s="43" t="str">
        <f t="shared" si="975"/>
        <v/>
      </c>
      <c r="G2093" s="43" t="str">
        <f>IF(A2093&lt;&gt;"",IF(A2093&lt;Data!$G$11*0.25,$C$13/$G$32,IF(A2093&gt;Data!$G$11*0.25,$C$13,$C$13*10)),"")</f>
        <v/>
      </c>
      <c r="H2093" s="43" t="str">
        <f>IF(A2093&lt;&gt;"",IF(Data!$G$9="constant",$C$13,IF(Data!$G$9="squeeze",G2093,F2093)),"")</f>
        <v/>
      </c>
      <c r="I2093" s="38" t="str">
        <f ca="1">IF(ISNUMBER(A2093),NORMINV(RAND(),0,IF(AND(Data!$G$9="squeeze",A2093&lt;Data!$G$11*0.25),$H$32,1)*$C$30*$C$13)*($C$14*$C$12),"")</f>
        <v/>
      </c>
      <c r="J2093" s="42" t="str">
        <f ca="1">IFERROR(IF(Data!$C$6="Real",B2093,I2093+J2092+($C$14*$C$12)*(NORMINV(RAND(),$C$15,CHOOSE($G$13,$C$13,F2093,G2093)))),"")</f>
        <v/>
      </c>
      <c r="K2093" s="88" t="str">
        <f>IF(ISNUMBER(A2093), IF($G$16="fixed",$G$17,MIN(H2093*Data!$C$7*$C$16*0.5,$C$17*Data!$C$7))*$C$12,"")</f>
        <v/>
      </c>
      <c r="L2093" s="42" t="str">
        <f t="shared" ca="1" si="990"/>
        <v/>
      </c>
      <c r="M2093" s="44" t="str">
        <f t="shared" ca="1" si="991"/>
        <v/>
      </c>
      <c r="N2093" s="44" t="str">
        <f t="shared" ca="1" si="992"/>
        <v/>
      </c>
      <c r="O2093" s="108" t="str">
        <f t="shared" si="976"/>
        <v/>
      </c>
      <c r="P2093" s="102" t="str">
        <f t="shared" si="977"/>
        <v/>
      </c>
      <c r="Q2093" s="102" t="str">
        <f t="shared" si="978"/>
        <v/>
      </c>
      <c r="R2093" s="120" t="str">
        <f t="shared" si="979"/>
        <v/>
      </c>
      <c r="S2093" s="54" t="str">
        <f t="shared" si="980"/>
        <v/>
      </c>
      <c r="T2093" s="5" t="str">
        <f t="shared" si="981"/>
        <v/>
      </c>
      <c r="U2093" s="152" t="str">
        <f t="shared" si="964"/>
        <v/>
      </c>
      <c r="V2093" s="152" t="str">
        <f t="shared" si="965"/>
        <v/>
      </c>
      <c r="W2093" s="153" t="str">
        <f t="shared" si="966"/>
        <v/>
      </c>
      <c r="X2093" s="153" t="str">
        <f t="shared" si="967"/>
        <v/>
      </c>
      <c r="Y2093" s="153" t="str">
        <f t="shared" si="968"/>
        <v/>
      </c>
      <c r="Z2093" s="153" t="str">
        <f t="shared" si="969"/>
        <v/>
      </c>
      <c r="AA2093" s="152" t="str">
        <f t="shared" si="970"/>
        <v/>
      </c>
      <c r="AB2093" s="152" t="str">
        <f t="shared" si="971"/>
        <v/>
      </c>
      <c r="AC2093" s="154" t="str">
        <f t="shared" si="982"/>
        <v/>
      </c>
      <c r="AD2093" s="154" t="str">
        <f t="shared" si="983"/>
        <v/>
      </c>
      <c r="AE2093" s="3" t="str">
        <f t="shared" si="984"/>
        <v/>
      </c>
      <c r="AF2093" s="3" t="str">
        <f t="shared" si="985"/>
        <v/>
      </c>
      <c r="AG2093" s="3" t="str">
        <f t="shared" si="986"/>
        <v/>
      </c>
      <c r="AH2093" s="4" t="str">
        <f t="shared" si="987"/>
        <v/>
      </c>
      <c r="AI2093" s="75" t="str">
        <f t="shared" si="988"/>
        <v/>
      </c>
      <c r="AJ2093" s="75" t="str">
        <f t="shared" si="989"/>
        <v/>
      </c>
    </row>
    <row r="2094" spans="1:36" ht="14.25">
      <c r="A2094" s="41" t="str">
        <f t="shared" si="972"/>
        <v/>
      </c>
      <c r="B2094" s="150" t="str">
        <f>IF(ISNUMBER(A2094),INDEX('MetaTrader Import'!$H$13:$J$5893,TRUNC(((A2094-$A$39+1)-1)/3)+1,MOD((A2094-$A$39+1)-1,3)+1),"")</f>
        <v/>
      </c>
      <c r="C2094" s="43" t="str">
        <f t="shared" si="973"/>
        <v/>
      </c>
      <c r="D2094" s="43" t="str">
        <f t="shared" ca="1" si="963"/>
        <v/>
      </c>
      <c r="E2094" s="43" t="str">
        <f t="shared" si="974"/>
        <v/>
      </c>
      <c r="F2094" s="43" t="str">
        <f t="shared" si="975"/>
        <v/>
      </c>
      <c r="G2094" s="43" t="str">
        <f>IF(A2094&lt;&gt;"",IF(A2094&lt;Data!$G$11*0.25,$C$13/$G$32,IF(A2094&gt;Data!$G$11*0.25,$C$13,$C$13*10)),"")</f>
        <v/>
      </c>
      <c r="H2094" s="43" t="str">
        <f>IF(A2094&lt;&gt;"",IF(Data!$G$9="constant",$C$13,IF(Data!$G$9="squeeze",G2094,F2094)),"")</f>
        <v/>
      </c>
      <c r="I2094" s="38" t="str">
        <f ca="1">IF(ISNUMBER(A2094),NORMINV(RAND(),0,IF(AND(Data!$G$9="squeeze",A2094&lt;Data!$G$11*0.25),$H$32,1)*$C$30*$C$13)*($C$14*$C$12),"")</f>
        <v/>
      </c>
      <c r="J2094" s="42" t="str">
        <f ca="1">IFERROR(IF(Data!$C$6="Real",B2094,I2094+J2093+($C$14*$C$12)*(NORMINV(RAND(),$C$15,CHOOSE($G$13,$C$13,F2094,G2094)))),"")</f>
        <v/>
      </c>
      <c r="K2094" s="88" t="str">
        <f>IF(ISNUMBER(A2094), IF($G$16="fixed",$G$17,MIN(H2094*Data!$C$7*$C$16*0.5,$C$17*Data!$C$7))*$C$12,"")</f>
        <v/>
      </c>
      <c r="L2094" s="42" t="str">
        <f t="shared" ca="1" si="990"/>
        <v/>
      </c>
      <c r="M2094" s="44" t="str">
        <f t="shared" ca="1" si="991"/>
        <v/>
      </c>
      <c r="N2094" s="44" t="str">
        <f t="shared" ca="1" si="992"/>
        <v/>
      </c>
      <c r="O2094" s="108" t="str">
        <f t="shared" si="976"/>
        <v/>
      </c>
      <c r="P2094" s="102" t="str">
        <f t="shared" si="977"/>
        <v/>
      </c>
      <c r="Q2094" s="102" t="str">
        <f t="shared" si="978"/>
        <v/>
      </c>
      <c r="R2094" s="120" t="str">
        <f t="shared" si="979"/>
        <v/>
      </c>
      <c r="S2094" s="54" t="str">
        <f t="shared" si="980"/>
        <v/>
      </c>
      <c r="T2094" s="5" t="str">
        <f t="shared" si="981"/>
        <v/>
      </c>
      <c r="U2094" s="152" t="str">
        <f t="shared" si="964"/>
        <v/>
      </c>
      <c r="V2094" s="152" t="str">
        <f t="shared" si="965"/>
        <v/>
      </c>
      <c r="W2094" s="153" t="str">
        <f t="shared" si="966"/>
        <v/>
      </c>
      <c r="X2094" s="153" t="str">
        <f t="shared" si="967"/>
        <v/>
      </c>
      <c r="Y2094" s="153" t="str">
        <f t="shared" si="968"/>
        <v/>
      </c>
      <c r="Z2094" s="153" t="str">
        <f t="shared" si="969"/>
        <v/>
      </c>
      <c r="AA2094" s="152" t="str">
        <f t="shared" si="970"/>
        <v/>
      </c>
      <c r="AB2094" s="152" t="str">
        <f t="shared" si="971"/>
        <v/>
      </c>
      <c r="AC2094" s="154" t="str">
        <f t="shared" si="982"/>
        <v/>
      </c>
      <c r="AD2094" s="154" t="str">
        <f t="shared" si="983"/>
        <v/>
      </c>
      <c r="AE2094" s="3" t="str">
        <f t="shared" si="984"/>
        <v/>
      </c>
      <c r="AF2094" s="3" t="str">
        <f t="shared" si="985"/>
        <v/>
      </c>
      <c r="AG2094" s="3" t="str">
        <f t="shared" si="986"/>
        <v/>
      </c>
      <c r="AH2094" s="4" t="str">
        <f t="shared" si="987"/>
        <v/>
      </c>
      <c r="AI2094" s="75" t="str">
        <f t="shared" si="988"/>
        <v/>
      </c>
      <c r="AJ2094" s="75" t="str">
        <f t="shared" si="989"/>
        <v/>
      </c>
    </row>
    <row r="2095" spans="1:36" ht="14.25">
      <c r="A2095" s="41" t="str">
        <f t="shared" si="972"/>
        <v/>
      </c>
      <c r="B2095" s="150" t="str">
        <f>IF(ISNUMBER(A2095),INDEX('MetaTrader Import'!$H$13:$J$5893,TRUNC(((A2095-$A$39+1)-1)/3)+1,MOD((A2095-$A$39+1)-1,3)+1),"")</f>
        <v/>
      </c>
      <c r="C2095" s="43" t="str">
        <f t="shared" si="973"/>
        <v/>
      </c>
      <c r="D2095" s="43" t="str">
        <f t="shared" ca="1" si="963"/>
        <v/>
      </c>
      <c r="E2095" s="43" t="str">
        <f t="shared" si="974"/>
        <v/>
      </c>
      <c r="F2095" s="43" t="str">
        <f t="shared" si="975"/>
        <v/>
      </c>
      <c r="G2095" s="43" t="str">
        <f>IF(A2095&lt;&gt;"",IF(A2095&lt;Data!$G$11*0.25,$C$13/$G$32,IF(A2095&gt;Data!$G$11*0.25,$C$13,$C$13*10)),"")</f>
        <v/>
      </c>
      <c r="H2095" s="43" t="str">
        <f>IF(A2095&lt;&gt;"",IF(Data!$G$9="constant",$C$13,IF(Data!$G$9="squeeze",G2095,F2095)),"")</f>
        <v/>
      </c>
      <c r="I2095" s="38" t="str">
        <f ca="1">IF(ISNUMBER(A2095),NORMINV(RAND(),0,IF(AND(Data!$G$9="squeeze",A2095&lt;Data!$G$11*0.25),$H$32,1)*$C$30*$C$13)*($C$14*$C$12),"")</f>
        <v/>
      </c>
      <c r="J2095" s="42" t="str">
        <f ca="1">IFERROR(IF(Data!$C$6="Real",B2095,I2095+J2094+($C$14*$C$12)*(NORMINV(RAND(),$C$15,CHOOSE($G$13,$C$13,F2095,G2095)))),"")</f>
        <v/>
      </c>
      <c r="K2095" s="88" t="str">
        <f>IF(ISNUMBER(A2095), IF($G$16="fixed",$G$17,MIN(H2095*Data!$C$7*$C$16*0.5,$C$17*Data!$C$7))*$C$12,"")</f>
        <v/>
      </c>
      <c r="L2095" s="42" t="str">
        <f t="shared" ca="1" si="990"/>
        <v/>
      </c>
      <c r="M2095" s="44" t="str">
        <f t="shared" ca="1" si="991"/>
        <v/>
      </c>
      <c r="N2095" s="44" t="str">
        <f t="shared" ca="1" si="992"/>
        <v/>
      </c>
      <c r="O2095" s="108" t="str">
        <f t="shared" si="976"/>
        <v/>
      </c>
      <c r="P2095" s="102" t="str">
        <f t="shared" si="977"/>
        <v/>
      </c>
      <c r="Q2095" s="102" t="str">
        <f t="shared" si="978"/>
        <v/>
      </c>
      <c r="R2095" s="120" t="str">
        <f t="shared" si="979"/>
        <v/>
      </c>
      <c r="S2095" s="54" t="str">
        <f t="shared" si="980"/>
        <v/>
      </c>
      <c r="T2095" s="5" t="str">
        <f t="shared" si="981"/>
        <v/>
      </c>
      <c r="U2095" s="152" t="str">
        <f t="shared" si="964"/>
        <v/>
      </c>
      <c r="V2095" s="152" t="str">
        <f t="shared" si="965"/>
        <v/>
      </c>
      <c r="W2095" s="153" t="str">
        <f t="shared" si="966"/>
        <v/>
      </c>
      <c r="X2095" s="153" t="str">
        <f t="shared" si="967"/>
        <v/>
      </c>
      <c r="Y2095" s="153" t="str">
        <f t="shared" si="968"/>
        <v/>
      </c>
      <c r="Z2095" s="153" t="str">
        <f t="shared" si="969"/>
        <v/>
      </c>
      <c r="AA2095" s="152" t="str">
        <f t="shared" si="970"/>
        <v/>
      </c>
      <c r="AB2095" s="152" t="str">
        <f t="shared" si="971"/>
        <v/>
      </c>
      <c r="AC2095" s="154" t="str">
        <f t="shared" si="982"/>
        <v/>
      </c>
      <c r="AD2095" s="154" t="str">
        <f t="shared" si="983"/>
        <v/>
      </c>
      <c r="AE2095" s="3" t="str">
        <f t="shared" si="984"/>
        <v/>
      </c>
      <c r="AF2095" s="3" t="str">
        <f t="shared" si="985"/>
        <v/>
      </c>
      <c r="AG2095" s="3" t="str">
        <f t="shared" si="986"/>
        <v/>
      </c>
      <c r="AH2095" s="4" t="str">
        <f t="shared" si="987"/>
        <v/>
      </c>
      <c r="AI2095" s="75" t="str">
        <f t="shared" si="988"/>
        <v/>
      </c>
      <c r="AJ2095" s="75" t="str">
        <f t="shared" si="989"/>
        <v/>
      </c>
    </row>
    <row r="2096" spans="1:36" ht="14.25">
      <c r="A2096" s="41" t="str">
        <f t="shared" si="972"/>
        <v/>
      </c>
      <c r="B2096" s="150" t="str">
        <f>IF(ISNUMBER(A2096),INDEX('MetaTrader Import'!$H$13:$J$5893,TRUNC(((A2096-$A$39+1)-1)/3)+1,MOD((A2096-$A$39+1)-1,3)+1),"")</f>
        <v/>
      </c>
      <c r="C2096" s="43" t="str">
        <f t="shared" si="973"/>
        <v/>
      </c>
      <c r="D2096" s="43" t="str">
        <f t="shared" ca="1" si="963"/>
        <v/>
      </c>
      <c r="E2096" s="43" t="str">
        <f t="shared" si="974"/>
        <v/>
      </c>
      <c r="F2096" s="43" t="str">
        <f t="shared" si="975"/>
        <v/>
      </c>
      <c r="G2096" s="43" t="str">
        <f>IF(A2096&lt;&gt;"",IF(A2096&lt;Data!$G$11*0.25,$C$13/$G$32,IF(A2096&gt;Data!$G$11*0.25,$C$13,$C$13*10)),"")</f>
        <v/>
      </c>
      <c r="H2096" s="43" t="str">
        <f>IF(A2096&lt;&gt;"",IF(Data!$G$9="constant",$C$13,IF(Data!$G$9="squeeze",G2096,F2096)),"")</f>
        <v/>
      </c>
      <c r="I2096" s="38" t="str">
        <f ca="1">IF(ISNUMBER(A2096),NORMINV(RAND(),0,IF(AND(Data!$G$9="squeeze",A2096&lt;Data!$G$11*0.25),$H$32,1)*$C$30*$C$13)*($C$14*$C$12),"")</f>
        <v/>
      </c>
      <c r="J2096" s="42" t="str">
        <f ca="1">IFERROR(IF(Data!$C$6="Real",B2096,I2096+J2095+($C$14*$C$12)*(NORMINV(RAND(),$C$15,CHOOSE($G$13,$C$13,F2096,G2096)))),"")</f>
        <v/>
      </c>
      <c r="K2096" s="88" t="str">
        <f>IF(ISNUMBER(A2096), IF($G$16="fixed",$G$17,MIN(H2096*Data!$C$7*$C$16*0.5,$C$17*Data!$C$7))*$C$12,"")</f>
        <v/>
      </c>
      <c r="L2096" s="42" t="str">
        <f t="shared" ca="1" si="990"/>
        <v/>
      </c>
      <c r="M2096" s="44" t="str">
        <f t="shared" ca="1" si="991"/>
        <v/>
      </c>
      <c r="N2096" s="44" t="str">
        <f t="shared" ca="1" si="992"/>
        <v/>
      </c>
      <c r="O2096" s="108" t="str">
        <f t="shared" si="976"/>
        <v/>
      </c>
      <c r="P2096" s="102" t="str">
        <f t="shared" si="977"/>
        <v/>
      </c>
      <c r="Q2096" s="102" t="str">
        <f t="shared" si="978"/>
        <v/>
      </c>
      <c r="R2096" s="120" t="str">
        <f t="shared" si="979"/>
        <v/>
      </c>
      <c r="S2096" s="54" t="str">
        <f t="shared" si="980"/>
        <v/>
      </c>
      <c r="T2096" s="5" t="str">
        <f t="shared" si="981"/>
        <v/>
      </c>
      <c r="U2096" s="152" t="str">
        <f t="shared" si="964"/>
        <v/>
      </c>
      <c r="V2096" s="152" t="str">
        <f t="shared" si="965"/>
        <v/>
      </c>
      <c r="W2096" s="153" t="str">
        <f t="shared" si="966"/>
        <v/>
      </c>
      <c r="X2096" s="153" t="str">
        <f t="shared" si="967"/>
        <v/>
      </c>
      <c r="Y2096" s="153" t="str">
        <f t="shared" si="968"/>
        <v/>
      </c>
      <c r="Z2096" s="153" t="str">
        <f t="shared" si="969"/>
        <v/>
      </c>
      <c r="AA2096" s="152" t="str">
        <f t="shared" si="970"/>
        <v/>
      </c>
      <c r="AB2096" s="152" t="str">
        <f t="shared" si="971"/>
        <v/>
      </c>
      <c r="AC2096" s="154" t="str">
        <f t="shared" si="982"/>
        <v/>
      </c>
      <c r="AD2096" s="154" t="str">
        <f t="shared" si="983"/>
        <v/>
      </c>
      <c r="AE2096" s="3" t="str">
        <f t="shared" si="984"/>
        <v/>
      </c>
      <c r="AF2096" s="3" t="str">
        <f t="shared" si="985"/>
        <v/>
      </c>
      <c r="AG2096" s="3" t="str">
        <f t="shared" si="986"/>
        <v/>
      </c>
      <c r="AH2096" s="4" t="str">
        <f t="shared" si="987"/>
        <v/>
      </c>
      <c r="AI2096" s="75" t="str">
        <f t="shared" si="988"/>
        <v/>
      </c>
      <c r="AJ2096" s="75" t="str">
        <f t="shared" si="989"/>
        <v/>
      </c>
    </row>
    <row r="2097" spans="1:36" ht="14.25">
      <c r="A2097" s="41" t="str">
        <f t="shared" si="972"/>
        <v/>
      </c>
      <c r="B2097" s="150" t="str">
        <f>IF(ISNUMBER(A2097),INDEX('MetaTrader Import'!$H$13:$J$5893,TRUNC(((A2097-$A$39+1)-1)/3)+1,MOD((A2097-$A$39+1)-1,3)+1),"")</f>
        <v/>
      </c>
      <c r="C2097" s="43" t="str">
        <f t="shared" si="973"/>
        <v/>
      </c>
      <c r="D2097" s="43" t="str">
        <f t="shared" ca="1" si="963"/>
        <v/>
      </c>
      <c r="E2097" s="43" t="str">
        <f t="shared" si="974"/>
        <v/>
      </c>
      <c r="F2097" s="43" t="str">
        <f t="shared" si="975"/>
        <v/>
      </c>
      <c r="G2097" s="43" t="str">
        <f>IF(A2097&lt;&gt;"",IF(A2097&lt;Data!$G$11*0.25,$C$13/$G$32,IF(A2097&gt;Data!$G$11*0.25,$C$13,$C$13*10)),"")</f>
        <v/>
      </c>
      <c r="H2097" s="43" t="str">
        <f>IF(A2097&lt;&gt;"",IF(Data!$G$9="constant",$C$13,IF(Data!$G$9="squeeze",G2097,F2097)),"")</f>
        <v/>
      </c>
      <c r="I2097" s="38" t="str">
        <f ca="1">IF(ISNUMBER(A2097),NORMINV(RAND(),0,IF(AND(Data!$G$9="squeeze",A2097&lt;Data!$G$11*0.25),$H$32,1)*$C$30*$C$13)*($C$14*$C$12),"")</f>
        <v/>
      </c>
      <c r="J2097" s="42" t="str">
        <f ca="1">IFERROR(IF(Data!$C$6="Real",B2097,I2097+J2096+($C$14*$C$12)*(NORMINV(RAND(),$C$15,CHOOSE($G$13,$C$13,F2097,G2097)))),"")</f>
        <v/>
      </c>
      <c r="K2097" s="88" t="str">
        <f>IF(ISNUMBER(A2097), IF($G$16="fixed",$G$17,MIN(H2097*Data!$C$7*$C$16*0.5,$C$17*Data!$C$7))*$C$12,"")</f>
        <v/>
      </c>
      <c r="L2097" s="42" t="str">
        <f t="shared" ca="1" si="990"/>
        <v/>
      </c>
      <c r="M2097" s="44" t="str">
        <f t="shared" ca="1" si="991"/>
        <v/>
      </c>
      <c r="N2097" s="44" t="str">
        <f t="shared" ca="1" si="992"/>
        <v/>
      </c>
      <c r="O2097" s="108" t="str">
        <f t="shared" si="976"/>
        <v/>
      </c>
      <c r="P2097" s="102" t="str">
        <f t="shared" si="977"/>
        <v/>
      </c>
      <c r="Q2097" s="102" t="str">
        <f t="shared" si="978"/>
        <v/>
      </c>
      <c r="R2097" s="120" t="str">
        <f t="shared" si="979"/>
        <v/>
      </c>
      <c r="S2097" s="54" t="str">
        <f t="shared" si="980"/>
        <v/>
      </c>
      <c r="T2097" s="5" t="str">
        <f t="shared" si="981"/>
        <v/>
      </c>
      <c r="U2097" s="152" t="str">
        <f t="shared" si="964"/>
        <v/>
      </c>
      <c r="V2097" s="152" t="str">
        <f t="shared" si="965"/>
        <v/>
      </c>
      <c r="W2097" s="153" t="str">
        <f t="shared" si="966"/>
        <v/>
      </c>
      <c r="X2097" s="153" t="str">
        <f t="shared" si="967"/>
        <v/>
      </c>
      <c r="Y2097" s="153" t="str">
        <f t="shared" si="968"/>
        <v/>
      </c>
      <c r="Z2097" s="153" t="str">
        <f t="shared" si="969"/>
        <v/>
      </c>
      <c r="AA2097" s="152" t="str">
        <f t="shared" si="970"/>
        <v/>
      </c>
      <c r="AB2097" s="152" t="str">
        <f t="shared" si="971"/>
        <v/>
      </c>
      <c r="AC2097" s="154" t="str">
        <f t="shared" si="982"/>
        <v/>
      </c>
      <c r="AD2097" s="154" t="str">
        <f t="shared" si="983"/>
        <v/>
      </c>
      <c r="AE2097" s="3" t="str">
        <f t="shared" si="984"/>
        <v/>
      </c>
      <c r="AF2097" s="3" t="str">
        <f t="shared" si="985"/>
        <v/>
      </c>
      <c r="AG2097" s="3" t="str">
        <f t="shared" si="986"/>
        <v/>
      </c>
      <c r="AH2097" s="4" t="str">
        <f t="shared" si="987"/>
        <v/>
      </c>
      <c r="AI2097" s="75" t="str">
        <f t="shared" si="988"/>
        <v/>
      </c>
      <c r="AJ2097" s="75" t="str">
        <f t="shared" si="989"/>
        <v/>
      </c>
    </row>
    <row r="2098" spans="1:36" ht="14.25">
      <c r="A2098" s="41" t="str">
        <f t="shared" si="972"/>
        <v/>
      </c>
      <c r="B2098" s="150" t="str">
        <f>IF(ISNUMBER(A2098),INDEX('MetaTrader Import'!$H$13:$J$5893,TRUNC(((A2098-$A$39+1)-1)/3)+1,MOD((A2098-$A$39+1)-1,3)+1),"")</f>
        <v/>
      </c>
      <c r="C2098" s="43" t="str">
        <f t="shared" si="973"/>
        <v/>
      </c>
      <c r="D2098" s="43" t="str">
        <f t="shared" ca="1" si="963"/>
        <v/>
      </c>
      <c r="E2098" s="43" t="str">
        <f t="shared" si="974"/>
        <v/>
      </c>
      <c r="F2098" s="43" t="str">
        <f t="shared" si="975"/>
        <v/>
      </c>
      <c r="G2098" s="43" t="str">
        <f>IF(A2098&lt;&gt;"",IF(A2098&lt;Data!$G$11*0.25,$C$13/$G$32,IF(A2098&gt;Data!$G$11*0.25,$C$13,$C$13*10)),"")</f>
        <v/>
      </c>
      <c r="H2098" s="43" t="str">
        <f>IF(A2098&lt;&gt;"",IF(Data!$G$9="constant",$C$13,IF(Data!$G$9="squeeze",G2098,F2098)),"")</f>
        <v/>
      </c>
      <c r="I2098" s="38" t="str">
        <f ca="1">IF(ISNUMBER(A2098),NORMINV(RAND(),0,IF(AND(Data!$G$9="squeeze",A2098&lt;Data!$G$11*0.25),$H$32,1)*$C$30*$C$13)*($C$14*$C$12),"")</f>
        <v/>
      </c>
      <c r="J2098" s="42" t="str">
        <f ca="1">IFERROR(IF(Data!$C$6="Real",B2098,I2098+J2097+($C$14*$C$12)*(NORMINV(RAND(),$C$15,CHOOSE($G$13,$C$13,F2098,G2098)))),"")</f>
        <v/>
      </c>
      <c r="K2098" s="88" t="str">
        <f>IF(ISNUMBER(A2098), IF($G$16="fixed",$G$17,MIN(H2098*Data!$C$7*$C$16*0.5,$C$17*Data!$C$7))*$C$12,"")</f>
        <v/>
      </c>
      <c r="L2098" s="42" t="str">
        <f t="shared" ca="1" si="990"/>
        <v/>
      </c>
      <c r="M2098" s="44" t="str">
        <f t="shared" ca="1" si="991"/>
        <v/>
      </c>
      <c r="N2098" s="44" t="str">
        <f t="shared" ca="1" si="992"/>
        <v/>
      </c>
      <c r="O2098" s="108" t="str">
        <f t="shared" si="976"/>
        <v/>
      </c>
      <c r="P2098" s="102" t="str">
        <f t="shared" si="977"/>
        <v/>
      </c>
      <c r="Q2098" s="102" t="str">
        <f t="shared" si="978"/>
        <v/>
      </c>
      <c r="R2098" s="120" t="str">
        <f t="shared" si="979"/>
        <v/>
      </c>
      <c r="S2098" s="54" t="str">
        <f t="shared" si="980"/>
        <v/>
      </c>
      <c r="T2098" s="5" t="str">
        <f t="shared" si="981"/>
        <v/>
      </c>
      <c r="U2098" s="152" t="str">
        <f t="shared" si="964"/>
        <v/>
      </c>
      <c r="V2098" s="152" t="str">
        <f t="shared" si="965"/>
        <v/>
      </c>
      <c r="W2098" s="153" t="str">
        <f t="shared" si="966"/>
        <v/>
      </c>
      <c r="X2098" s="153" t="str">
        <f t="shared" si="967"/>
        <v/>
      </c>
      <c r="Y2098" s="153" t="str">
        <f t="shared" si="968"/>
        <v/>
      </c>
      <c r="Z2098" s="153" t="str">
        <f t="shared" si="969"/>
        <v/>
      </c>
      <c r="AA2098" s="152" t="str">
        <f t="shared" si="970"/>
        <v/>
      </c>
      <c r="AB2098" s="152" t="str">
        <f t="shared" si="971"/>
        <v/>
      </c>
      <c r="AC2098" s="154" t="str">
        <f t="shared" si="982"/>
        <v/>
      </c>
      <c r="AD2098" s="154" t="str">
        <f t="shared" si="983"/>
        <v/>
      </c>
      <c r="AE2098" s="3" t="str">
        <f t="shared" si="984"/>
        <v/>
      </c>
      <c r="AF2098" s="3" t="str">
        <f t="shared" si="985"/>
        <v/>
      </c>
      <c r="AG2098" s="3" t="str">
        <f t="shared" si="986"/>
        <v/>
      </c>
      <c r="AH2098" s="4" t="str">
        <f t="shared" si="987"/>
        <v/>
      </c>
      <c r="AI2098" s="75" t="str">
        <f t="shared" si="988"/>
        <v/>
      </c>
      <c r="AJ2098" s="75" t="str">
        <f t="shared" si="989"/>
        <v/>
      </c>
    </row>
    <row r="2099" spans="1:36" ht="14.25">
      <c r="A2099" s="41" t="str">
        <f t="shared" si="972"/>
        <v/>
      </c>
      <c r="B2099" s="150" t="str">
        <f>IF(ISNUMBER(A2099),INDEX('MetaTrader Import'!$H$13:$J$5893,TRUNC(((A2099-$A$39+1)-1)/3)+1,MOD((A2099-$A$39+1)-1,3)+1),"")</f>
        <v/>
      </c>
      <c r="C2099" s="43" t="str">
        <f t="shared" si="973"/>
        <v/>
      </c>
      <c r="D2099" s="43" t="str">
        <f t="shared" ca="1" si="963"/>
        <v/>
      </c>
      <c r="E2099" s="43" t="str">
        <f t="shared" si="974"/>
        <v/>
      </c>
      <c r="F2099" s="43" t="str">
        <f t="shared" si="975"/>
        <v/>
      </c>
      <c r="G2099" s="43" t="str">
        <f>IF(A2099&lt;&gt;"",IF(A2099&lt;Data!$G$11*0.25,$C$13/$G$32,IF(A2099&gt;Data!$G$11*0.25,$C$13,$C$13*10)),"")</f>
        <v/>
      </c>
      <c r="H2099" s="43" t="str">
        <f>IF(A2099&lt;&gt;"",IF(Data!$G$9="constant",$C$13,IF(Data!$G$9="squeeze",G2099,F2099)),"")</f>
        <v/>
      </c>
      <c r="I2099" s="38" t="str">
        <f ca="1">IF(ISNUMBER(A2099),NORMINV(RAND(),0,IF(AND(Data!$G$9="squeeze",A2099&lt;Data!$G$11*0.25),$H$32,1)*$C$30*$C$13)*($C$14*$C$12),"")</f>
        <v/>
      </c>
      <c r="J2099" s="42" t="str">
        <f ca="1">IFERROR(IF(Data!$C$6="Real",B2099,I2099+J2098+($C$14*$C$12)*(NORMINV(RAND(),$C$15,CHOOSE($G$13,$C$13,F2099,G2099)))),"")</f>
        <v/>
      </c>
      <c r="K2099" s="88" t="str">
        <f>IF(ISNUMBER(A2099), IF($G$16="fixed",$G$17,MIN(H2099*Data!$C$7*$C$16*0.5,$C$17*Data!$C$7))*$C$12,"")</f>
        <v/>
      </c>
      <c r="L2099" s="42" t="str">
        <f t="shared" ca="1" si="990"/>
        <v/>
      </c>
      <c r="M2099" s="44" t="str">
        <f t="shared" ca="1" si="991"/>
        <v/>
      </c>
      <c r="N2099" s="44" t="str">
        <f t="shared" ca="1" si="992"/>
        <v/>
      </c>
      <c r="O2099" s="108" t="str">
        <f t="shared" si="976"/>
        <v/>
      </c>
      <c r="P2099" s="102" t="str">
        <f t="shared" si="977"/>
        <v/>
      </c>
      <c r="Q2099" s="102" t="str">
        <f t="shared" si="978"/>
        <v/>
      </c>
      <c r="R2099" s="120" t="str">
        <f t="shared" si="979"/>
        <v/>
      </c>
      <c r="S2099" s="54" t="str">
        <f t="shared" si="980"/>
        <v/>
      </c>
      <c r="T2099" s="5" t="str">
        <f t="shared" si="981"/>
        <v/>
      </c>
      <c r="U2099" s="152" t="str">
        <f t="shared" si="964"/>
        <v/>
      </c>
      <c r="V2099" s="152" t="str">
        <f t="shared" si="965"/>
        <v/>
      </c>
      <c r="W2099" s="153" t="str">
        <f t="shared" si="966"/>
        <v/>
      </c>
      <c r="X2099" s="153" t="str">
        <f t="shared" si="967"/>
        <v/>
      </c>
      <c r="Y2099" s="153" t="str">
        <f t="shared" si="968"/>
        <v/>
      </c>
      <c r="Z2099" s="153" t="str">
        <f t="shared" si="969"/>
        <v/>
      </c>
      <c r="AA2099" s="152" t="str">
        <f t="shared" si="970"/>
        <v/>
      </c>
      <c r="AB2099" s="152" t="str">
        <f t="shared" si="971"/>
        <v/>
      </c>
      <c r="AC2099" s="154" t="str">
        <f t="shared" si="982"/>
        <v/>
      </c>
      <c r="AD2099" s="154" t="str">
        <f t="shared" si="983"/>
        <v/>
      </c>
      <c r="AE2099" s="3" t="str">
        <f t="shared" si="984"/>
        <v/>
      </c>
      <c r="AF2099" s="3" t="str">
        <f t="shared" si="985"/>
        <v/>
      </c>
      <c r="AG2099" s="3" t="str">
        <f t="shared" si="986"/>
        <v/>
      </c>
      <c r="AH2099" s="4" t="str">
        <f t="shared" si="987"/>
        <v/>
      </c>
      <c r="AI2099" s="75" t="str">
        <f t="shared" si="988"/>
        <v/>
      </c>
      <c r="AJ2099" s="75" t="str">
        <f t="shared" si="989"/>
        <v/>
      </c>
    </row>
    <row r="2100" spans="1:36" ht="14.25">
      <c r="A2100" s="41" t="str">
        <f t="shared" si="972"/>
        <v/>
      </c>
      <c r="B2100" s="150" t="str">
        <f>IF(ISNUMBER(A2100),INDEX('MetaTrader Import'!$H$13:$J$5893,TRUNC(((A2100-$A$39+1)-1)/3)+1,MOD((A2100-$A$39+1)-1,3)+1),"")</f>
        <v/>
      </c>
      <c r="C2100" s="43" t="str">
        <f t="shared" si="973"/>
        <v/>
      </c>
      <c r="D2100" s="43" t="str">
        <f t="shared" ca="1" si="963"/>
        <v/>
      </c>
      <c r="E2100" s="43" t="str">
        <f t="shared" si="974"/>
        <v/>
      </c>
      <c r="F2100" s="43" t="str">
        <f t="shared" si="975"/>
        <v/>
      </c>
      <c r="G2100" s="43" t="str">
        <f>IF(A2100&lt;&gt;"",IF(A2100&lt;Data!$G$11*0.25,$C$13/$G$32,IF(A2100&gt;Data!$G$11*0.25,$C$13,$C$13*10)),"")</f>
        <v/>
      </c>
      <c r="H2100" s="43" t="str">
        <f>IF(A2100&lt;&gt;"",IF(Data!$G$9="constant",$C$13,IF(Data!$G$9="squeeze",G2100,F2100)),"")</f>
        <v/>
      </c>
      <c r="I2100" s="38" t="str">
        <f ca="1">IF(ISNUMBER(A2100),NORMINV(RAND(),0,IF(AND(Data!$G$9="squeeze",A2100&lt;Data!$G$11*0.25),$H$32,1)*$C$30*$C$13)*($C$14*$C$12),"")</f>
        <v/>
      </c>
      <c r="J2100" s="42" t="str">
        <f ca="1">IFERROR(IF(Data!$C$6="Real",B2100,I2100+J2099+($C$14*$C$12)*(NORMINV(RAND(),$C$15,CHOOSE($G$13,$C$13,F2100,G2100)))),"")</f>
        <v/>
      </c>
      <c r="K2100" s="88" t="str">
        <f>IF(ISNUMBER(A2100), IF($G$16="fixed",$G$17,MIN(H2100*Data!$C$7*$C$16*0.5,$C$17*Data!$C$7))*$C$12,"")</f>
        <v/>
      </c>
      <c r="L2100" s="42" t="str">
        <f t="shared" ca="1" si="990"/>
        <v/>
      </c>
      <c r="M2100" s="44" t="str">
        <f t="shared" ca="1" si="991"/>
        <v/>
      </c>
      <c r="N2100" s="44" t="str">
        <f t="shared" ca="1" si="992"/>
        <v/>
      </c>
      <c r="O2100" s="108" t="str">
        <f t="shared" si="976"/>
        <v/>
      </c>
      <c r="P2100" s="102" t="str">
        <f t="shared" si="977"/>
        <v/>
      </c>
      <c r="Q2100" s="102" t="str">
        <f t="shared" si="978"/>
        <v/>
      </c>
      <c r="R2100" s="120" t="str">
        <f t="shared" si="979"/>
        <v/>
      </c>
      <c r="S2100" s="54" t="str">
        <f t="shared" si="980"/>
        <v/>
      </c>
      <c r="T2100" s="5" t="str">
        <f t="shared" si="981"/>
        <v/>
      </c>
      <c r="U2100" s="152" t="str">
        <f t="shared" si="964"/>
        <v/>
      </c>
      <c r="V2100" s="152" t="str">
        <f t="shared" si="965"/>
        <v/>
      </c>
      <c r="W2100" s="153" t="str">
        <f t="shared" si="966"/>
        <v/>
      </c>
      <c r="X2100" s="153" t="str">
        <f t="shared" si="967"/>
        <v/>
      </c>
      <c r="Y2100" s="153" t="str">
        <f t="shared" si="968"/>
        <v/>
      </c>
      <c r="Z2100" s="153" t="str">
        <f t="shared" si="969"/>
        <v/>
      </c>
      <c r="AA2100" s="152" t="str">
        <f t="shared" si="970"/>
        <v/>
      </c>
      <c r="AB2100" s="152" t="str">
        <f t="shared" si="971"/>
        <v/>
      </c>
      <c r="AC2100" s="154" t="str">
        <f t="shared" si="982"/>
        <v/>
      </c>
      <c r="AD2100" s="154" t="str">
        <f t="shared" si="983"/>
        <v/>
      </c>
      <c r="AE2100" s="3" t="str">
        <f t="shared" si="984"/>
        <v/>
      </c>
      <c r="AF2100" s="3" t="str">
        <f t="shared" si="985"/>
        <v/>
      </c>
      <c r="AG2100" s="3" t="str">
        <f t="shared" si="986"/>
        <v/>
      </c>
      <c r="AH2100" s="4" t="str">
        <f t="shared" si="987"/>
        <v/>
      </c>
      <c r="AI2100" s="75" t="str">
        <f t="shared" si="988"/>
        <v/>
      </c>
      <c r="AJ2100" s="75" t="str">
        <f t="shared" si="989"/>
        <v/>
      </c>
    </row>
    <row r="2101" spans="1:36" ht="14.25">
      <c r="A2101" s="41" t="str">
        <f t="shared" si="972"/>
        <v/>
      </c>
      <c r="B2101" s="150" t="str">
        <f>IF(ISNUMBER(A2101),INDEX('MetaTrader Import'!$H$13:$J$5893,TRUNC(((A2101-$A$39+1)-1)/3)+1,MOD((A2101-$A$39+1)-1,3)+1),"")</f>
        <v/>
      </c>
      <c r="C2101" s="43" t="str">
        <f t="shared" si="973"/>
        <v/>
      </c>
      <c r="D2101" s="43" t="str">
        <f t="shared" ca="1" si="963"/>
        <v/>
      </c>
      <c r="E2101" s="43" t="str">
        <f t="shared" si="974"/>
        <v/>
      </c>
      <c r="F2101" s="43" t="str">
        <f t="shared" si="975"/>
        <v/>
      </c>
      <c r="G2101" s="43" t="str">
        <f>IF(A2101&lt;&gt;"",IF(A2101&lt;Data!$G$11*0.25,$C$13/$G$32,IF(A2101&gt;Data!$G$11*0.25,$C$13,$C$13*10)),"")</f>
        <v/>
      </c>
      <c r="H2101" s="43" t="str">
        <f>IF(A2101&lt;&gt;"",IF(Data!$G$9="constant",$C$13,IF(Data!$G$9="squeeze",G2101,F2101)),"")</f>
        <v/>
      </c>
      <c r="I2101" s="38" t="str">
        <f ca="1">IF(ISNUMBER(A2101),NORMINV(RAND(),0,IF(AND(Data!$G$9="squeeze",A2101&lt;Data!$G$11*0.25),$H$32,1)*$C$30*$C$13)*($C$14*$C$12),"")</f>
        <v/>
      </c>
      <c r="J2101" s="42" t="str">
        <f ca="1">IFERROR(IF(Data!$C$6="Real",B2101,I2101+J2100+($C$14*$C$12)*(NORMINV(RAND(),$C$15,CHOOSE($G$13,$C$13,F2101,G2101)))),"")</f>
        <v/>
      </c>
      <c r="K2101" s="88" t="str">
        <f>IF(ISNUMBER(A2101), IF($G$16="fixed",$G$17,MIN(H2101*Data!$C$7*$C$16*0.5,$C$17*Data!$C$7))*$C$12,"")</f>
        <v/>
      </c>
      <c r="L2101" s="42" t="str">
        <f t="shared" ca="1" si="990"/>
        <v/>
      </c>
      <c r="M2101" s="44" t="str">
        <f t="shared" ca="1" si="991"/>
        <v/>
      </c>
      <c r="N2101" s="44" t="str">
        <f t="shared" ca="1" si="992"/>
        <v/>
      </c>
      <c r="O2101" s="108" t="str">
        <f t="shared" si="976"/>
        <v/>
      </c>
      <c r="P2101" s="102" t="str">
        <f t="shared" si="977"/>
        <v/>
      </c>
      <c r="Q2101" s="102" t="str">
        <f t="shared" si="978"/>
        <v/>
      </c>
      <c r="R2101" s="120" t="str">
        <f t="shared" si="979"/>
        <v/>
      </c>
      <c r="S2101" s="54" t="str">
        <f t="shared" si="980"/>
        <v/>
      </c>
      <c r="T2101" s="5" t="str">
        <f t="shared" si="981"/>
        <v/>
      </c>
      <c r="U2101" s="152" t="str">
        <f t="shared" si="964"/>
        <v/>
      </c>
      <c r="V2101" s="152" t="str">
        <f t="shared" si="965"/>
        <v/>
      </c>
      <c r="W2101" s="153" t="str">
        <f t="shared" si="966"/>
        <v/>
      </c>
      <c r="X2101" s="153" t="str">
        <f t="shared" si="967"/>
        <v/>
      </c>
      <c r="Y2101" s="153" t="str">
        <f t="shared" si="968"/>
        <v/>
      </c>
      <c r="Z2101" s="153" t="str">
        <f t="shared" si="969"/>
        <v/>
      </c>
      <c r="AA2101" s="152" t="str">
        <f t="shared" si="970"/>
        <v/>
      </c>
      <c r="AB2101" s="152" t="str">
        <f t="shared" si="971"/>
        <v/>
      </c>
      <c r="AC2101" s="154" t="str">
        <f t="shared" si="982"/>
        <v/>
      </c>
      <c r="AD2101" s="154" t="str">
        <f t="shared" si="983"/>
        <v/>
      </c>
      <c r="AE2101" s="3" t="str">
        <f t="shared" si="984"/>
        <v/>
      </c>
      <c r="AF2101" s="3" t="str">
        <f t="shared" si="985"/>
        <v/>
      </c>
      <c r="AG2101" s="3" t="str">
        <f t="shared" si="986"/>
        <v/>
      </c>
      <c r="AH2101" s="4" t="str">
        <f t="shared" si="987"/>
        <v/>
      </c>
      <c r="AI2101" s="75" t="str">
        <f t="shared" si="988"/>
        <v/>
      </c>
      <c r="AJ2101" s="75" t="str">
        <f t="shared" si="989"/>
        <v/>
      </c>
    </row>
    <row r="2102" spans="1:36" ht="14.25">
      <c r="A2102" s="41" t="str">
        <f t="shared" si="972"/>
        <v/>
      </c>
      <c r="B2102" s="150" t="str">
        <f>IF(ISNUMBER(A2102),INDEX('MetaTrader Import'!$H$13:$J$5893,TRUNC(((A2102-$A$39+1)-1)/3)+1,MOD((A2102-$A$39+1)-1,3)+1),"")</f>
        <v/>
      </c>
      <c r="C2102" s="43" t="str">
        <f t="shared" si="973"/>
        <v/>
      </c>
      <c r="D2102" s="43" t="str">
        <f t="shared" ca="1" si="963"/>
        <v/>
      </c>
      <c r="E2102" s="43" t="str">
        <f t="shared" si="974"/>
        <v/>
      </c>
      <c r="F2102" s="43" t="str">
        <f t="shared" si="975"/>
        <v/>
      </c>
      <c r="G2102" s="43" t="str">
        <f>IF(A2102&lt;&gt;"",IF(A2102&lt;Data!$G$11*0.25,$C$13/$G$32,IF(A2102&gt;Data!$G$11*0.25,$C$13,$C$13*10)),"")</f>
        <v/>
      </c>
      <c r="H2102" s="43" t="str">
        <f>IF(A2102&lt;&gt;"",IF(Data!$G$9="constant",$C$13,IF(Data!$G$9="squeeze",G2102,F2102)),"")</f>
        <v/>
      </c>
      <c r="I2102" s="38" t="str">
        <f ca="1">IF(ISNUMBER(A2102),NORMINV(RAND(),0,IF(AND(Data!$G$9="squeeze",A2102&lt;Data!$G$11*0.25),$H$32,1)*$C$30*$C$13)*($C$14*$C$12),"")</f>
        <v/>
      </c>
      <c r="J2102" s="42" t="str">
        <f ca="1">IFERROR(IF(Data!$C$6="Real",B2102,I2102+J2101+($C$14*$C$12)*(NORMINV(RAND(),$C$15,CHOOSE($G$13,$C$13,F2102,G2102)))),"")</f>
        <v/>
      </c>
      <c r="K2102" s="88" t="str">
        <f>IF(ISNUMBER(A2102), IF($G$16="fixed",$G$17,MIN(H2102*Data!$C$7*$C$16*0.5,$C$17*Data!$C$7))*$C$12,"")</f>
        <v/>
      </c>
      <c r="L2102" s="42" t="str">
        <f t="shared" ca="1" si="990"/>
        <v/>
      </c>
      <c r="M2102" s="44" t="str">
        <f t="shared" ca="1" si="991"/>
        <v/>
      </c>
      <c r="N2102" s="44" t="str">
        <f t="shared" ca="1" si="992"/>
        <v/>
      </c>
      <c r="O2102" s="108" t="str">
        <f t="shared" si="976"/>
        <v/>
      </c>
      <c r="P2102" s="102" t="str">
        <f t="shared" si="977"/>
        <v/>
      </c>
      <c r="Q2102" s="102" t="str">
        <f t="shared" si="978"/>
        <v/>
      </c>
      <c r="R2102" s="120" t="str">
        <f t="shared" si="979"/>
        <v/>
      </c>
      <c r="S2102" s="54" t="str">
        <f t="shared" si="980"/>
        <v/>
      </c>
      <c r="T2102" s="5" t="str">
        <f t="shared" si="981"/>
        <v/>
      </c>
      <c r="U2102" s="152" t="str">
        <f t="shared" si="964"/>
        <v/>
      </c>
      <c r="V2102" s="152" t="str">
        <f t="shared" si="965"/>
        <v/>
      </c>
      <c r="W2102" s="153" t="str">
        <f t="shared" si="966"/>
        <v/>
      </c>
      <c r="X2102" s="153" t="str">
        <f t="shared" si="967"/>
        <v/>
      </c>
      <c r="Y2102" s="153" t="str">
        <f t="shared" si="968"/>
        <v/>
      </c>
      <c r="Z2102" s="153" t="str">
        <f t="shared" si="969"/>
        <v/>
      </c>
      <c r="AA2102" s="152" t="str">
        <f t="shared" si="970"/>
        <v/>
      </c>
      <c r="AB2102" s="152" t="str">
        <f t="shared" si="971"/>
        <v/>
      </c>
      <c r="AC2102" s="154" t="str">
        <f t="shared" si="982"/>
        <v/>
      </c>
      <c r="AD2102" s="154" t="str">
        <f t="shared" si="983"/>
        <v/>
      </c>
      <c r="AE2102" s="3" t="str">
        <f t="shared" si="984"/>
        <v/>
      </c>
      <c r="AF2102" s="3" t="str">
        <f t="shared" si="985"/>
        <v/>
      </c>
      <c r="AG2102" s="3" t="str">
        <f t="shared" si="986"/>
        <v/>
      </c>
      <c r="AH2102" s="4" t="str">
        <f t="shared" si="987"/>
        <v/>
      </c>
      <c r="AI2102" s="75" t="str">
        <f t="shared" si="988"/>
        <v/>
      </c>
      <c r="AJ2102" s="75" t="str">
        <f t="shared" si="989"/>
        <v/>
      </c>
    </row>
    <row r="2103" spans="1:36" ht="14.25">
      <c r="A2103" s="41" t="str">
        <f t="shared" si="972"/>
        <v/>
      </c>
      <c r="B2103" s="150" t="str">
        <f>IF(ISNUMBER(A2103),INDEX('MetaTrader Import'!$H$13:$J$5893,TRUNC(((A2103-$A$39+1)-1)/3)+1,MOD((A2103-$A$39+1)-1,3)+1),"")</f>
        <v/>
      </c>
      <c r="C2103" s="43" t="str">
        <f t="shared" si="973"/>
        <v/>
      </c>
      <c r="D2103" s="43" t="str">
        <f t="shared" ca="1" si="963"/>
        <v/>
      </c>
      <c r="E2103" s="43" t="str">
        <f t="shared" si="974"/>
        <v/>
      </c>
      <c r="F2103" s="43" t="str">
        <f t="shared" si="975"/>
        <v/>
      </c>
      <c r="G2103" s="43" t="str">
        <f>IF(A2103&lt;&gt;"",IF(A2103&lt;Data!$G$11*0.25,$C$13/$G$32,IF(A2103&gt;Data!$G$11*0.25,$C$13,$C$13*10)),"")</f>
        <v/>
      </c>
      <c r="H2103" s="43" t="str">
        <f>IF(A2103&lt;&gt;"",IF(Data!$G$9="constant",$C$13,IF(Data!$G$9="squeeze",G2103,F2103)),"")</f>
        <v/>
      </c>
      <c r="I2103" s="38" t="str">
        <f ca="1">IF(ISNUMBER(A2103),NORMINV(RAND(),0,IF(AND(Data!$G$9="squeeze",A2103&lt;Data!$G$11*0.25),$H$32,1)*$C$30*$C$13)*($C$14*$C$12),"")</f>
        <v/>
      </c>
      <c r="J2103" s="42" t="str">
        <f ca="1">IFERROR(IF(Data!$C$6="Real",B2103,I2103+J2102+($C$14*$C$12)*(NORMINV(RAND(),$C$15,CHOOSE($G$13,$C$13,F2103,G2103)))),"")</f>
        <v/>
      </c>
      <c r="K2103" s="88" t="str">
        <f>IF(ISNUMBER(A2103), IF($G$16="fixed",$G$17,MIN(H2103*Data!$C$7*$C$16*0.5,$C$17*Data!$C$7))*$C$12,"")</f>
        <v/>
      </c>
      <c r="L2103" s="42" t="str">
        <f t="shared" ca="1" si="990"/>
        <v/>
      </c>
      <c r="M2103" s="44" t="str">
        <f t="shared" ca="1" si="991"/>
        <v/>
      </c>
      <c r="N2103" s="44" t="str">
        <f t="shared" ca="1" si="992"/>
        <v/>
      </c>
      <c r="O2103" s="108" t="str">
        <f t="shared" si="976"/>
        <v/>
      </c>
      <c r="P2103" s="102" t="str">
        <f t="shared" si="977"/>
        <v/>
      </c>
      <c r="Q2103" s="102" t="str">
        <f t="shared" si="978"/>
        <v/>
      </c>
      <c r="R2103" s="120" t="str">
        <f t="shared" si="979"/>
        <v/>
      </c>
      <c r="S2103" s="54" t="str">
        <f t="shared" si="980"/>
        <v/>
      </c>
      <c r="T2103" s="5" t="str">
        <f t="shared" si="981"/>
        <v/>
      </c>
      <c r="U2103" s="152" t="str">
        <f t="shared" si="964"/>
        <v/>
      </c>
      <c r="V2103" s="152" t="str">
        <f t="shared" si="965"/>
        <v/>
      </c>
      <c r="W2103" s="153" t="str">
        <f t="shared" si="966"/>
        <v/>
      </c>
      <c r="X2103" s="153" t="str">
        <f t="shared" si="967"/>
        <v/>
      </c>
      <c r="Y2103" s="153" t="str">
        <f t="shared" si="968"/>
        <v/>
      </c>
      <c r="Z2103" s="153" t="str">
        <f t="shared" si="969"/>
        <v/>
      </c>
      <c r="AA2103" s="152" t="str">
        <f t="shared" si="970"/>
        <v/>
      </c>
      <c r="AB2103" s="152" t="str">
        <f t="shared" si="971"/>
        <v/>
      </c>
      <c r="AC2103" s="154" t="str">
        <f t="shared" si="982"/>
        <v/>
      </c>
      <c r="AD2103" s="154" t="str">
        <f t="shared" si="983"/>
        <v/>
      </c>
      <c r="AE2103" s="3" t="str">
        <f t="shared" si="984"/>
        <v/>
      </c>
      <c r="AF2103" s="3" t="str">
        <f t="shared" si="985"/>
        <v/>
      </c>
      <c r="AG2103" s="3" t="str">
        <f t="shared" si="986"/>
        <v/>
      </c>
      <c r="AH2103" s="4" t="str">
        <f t="shared" si="987"/>
        <v/>
      </c>
      <c r="AI2103" s="75" t="str">
        <f t="shared" si="988"/>
        <v/>
      </c>
      <c r="AJ2103" s="75" t="str">
        <f t="shared" si="989"/>
        <v/>
      </c>
    </row>
    <row r="2104" spans="1:36" ht="14.25">
      <c r="A2104" s="41" t="str">
        <f t="shared" si="972"/>
        <v/>
      </c>
      <c r="B2104" s="150" t="str">
        <f>IF(ISNUMBER(A2104),INDEX('MetaTrader Import'!$H$13:$J$5893,TRUNC(((A2104-$A$39+1)-1)/3)+1,MOD((A2104-$A$39+1)-1,3)+1),"")</f>
        <v/>
      </c>
      <c r="C2104" s="43" t="str">
        <f t="shared" si="973"/>
        <v/>
      </c>
      <c r="D2104" s="43" t="str">
        <f t="shared" ca="1" si="963"/>
        <v/>
      </c>
      <c r="E2104" s="43" t="str">
        <f t="shared" si="974"/>
        <v/>
      </c>
      <c r="F2104" s="43" t="str">
        <f t="shared" si="975"/>
        <v/>
      </c>
      <c r="G2104" s="43" t="str">
        <f>IF(A2104&lt;&gt;"",IF(A2104&lt;Data!$G$11*0.25,$C$13/$G$32,IF(A2104&gt;Data!$G$11*0.25,$C$13,$C$13*10)),"")</f>
        <v/>
      </c>
      <c r="H2104" s="43" t="str">
        <f>IF(A2104&lt;&gt;"",IF(Data!$G$9="constant",$C$13,IF(Data!$G$9="squeeze",G2104,F2104)),"")</f>
        <v/>
      </c>
      <c r="I2104" s="38" t="str">
        <f ca="1">IF(ISNUMBER(A2104),NORMINV(RAND(),0,IF(AND(Data!$G$9="squeeze",A2104&lt;Data!$G$11*0.25),$H$32,1)*$C$30*$C$13)*($C$14*$C$12),"")</f>
        <v/>
      </c>
      <c r="J2104" s="42" t="str">
        <f ca="1">IFERROR(IF(Data!$C$6="Real",B2104,I2104+J2103+($C$14*$C$12)*(NORMINV(RAND(),$C$15,CHOOSE($G$13,$C$13,F2104,G2104)))),"")</f>
        <v/>
      </c>
      <c r="K2104" s="88" t="str">
        <f>IF(ISNUMBER(A2104), IF($G$16="fixed",$G$17,MIN(H2104*Data!$C$7*$C$16*0.5,$C$17*Data!$C$7))*$C$12,"")</f>
        <v/>
      </c>
      <c r="L2104" s="42" t="str">
        <f t="shared" ca="1" si="990"/>
        <v/>
      </c>
      <c r="M2104" s="44" t="str">
        <f t="shared" ca="1" si="991"/>
        <v/>
      </c>
      <c r="N2104" s="44" t="str">
        <f t="shared" ca="1" si="992"/>
        <v/>
      </c>
      <c r="O2104" s="108" t="str">
        <f t="shared" si="976"/>
        <v/>
      </c>
      <c r="P2104" s="102" t="str">
        <f t="shared" si="977"/>
        <v/>
      </c>
      <c r="Q2104" s="102" t="str">
        <f t="shared" si="978"/>
        <v/>
      </c>
      <c r="R2104" s="120" t="str">
        <f t="shared" si="979"/>
        <v/>
      </c>
      <c r="S2104" s="54" t="str">
        <f t="shared" si="980"/>
        <v/>
      </c>
      <c r="T2104" s="5" t="str">
        <f t="shared" si="981"/>
        <v/>
      </c>
      <c r="U2104" s="152" t="str">
        <f t="shared" si="964"/>
        <v/>
      </c>
      <c r="V2104" s="152" t="str">
        <f t="shared" si="965"/>
        <v/>
      </c>
      <c r="W2104" s="153" t="str">
        <f t="shared" si="966"/>
        <v/>
      </c>
      <c r="X2104" s="153" t="str">
        <f t="shared" si="967"/>
        <v/>
      </c>
      <c r="Y2104" s="153" t="str">
        <f t="shared" si="968"/>
        <v/>
      </c>
      <c r="Z2104" s="153" t="str">
        <f t="shared" si="969"/>
        <v/>
      </c>
      <c r="AA2104" s="152" t="str">
        <f t="shared" si="970"/>
        <v/>
      </c>
      <c r="AB2104" s="152" t="str">
        <f t="shared" si="971"/>
        <v/>
      </c>
      <c r="AC2104" s="154" t="str">
        <f t="shared" si="982"/>
        <v/>
      </c>
      <c r="AD2104" s="154" t="str">
        <f t="shared" si="983"/>
        <v/>
      </c>
      <c r="AE2104" s="3" t="str">
        <f t="shared" si="984"/>
        <v/>
      </c>
      <c r="AF2104" s="3" t="str">
        <f t="shared" si="985"/>
        <v/>
      </c>
      <c r="AG2104" s="3" t="str">
        <f t="shared" si="986"/>
        <v/>
      </c>
      <c r="AH2104" s="4" t="str">
        <f t="shared" si="987"/>
        <v/>
      </c>
      <c r="AI2104" s="75" t="str">
        <f t="shared" si="988"/>
        <v/>
      </c>
      <c r="AJ2104" s="75" t="str">
        <f t="shared" si="989"/>
        <v/>
      </c>
    </row>
    <row r="2105" spans="1:36" ht="14.25">
      <c r="A2105" s="41" t="str">
        <f t="shared" si="972"/>
        <v/>
      </c>
      <c r="B2105" s="150" t="str">
        <f>IF(ISNUMBER(A2105),INDEX('MetaTrader Import'!$H$13:$J$5893,TRUNC(((A2105-$A$39+1)-1)/3)+1,MOD((A2105-$A$39+1)-1,3)+1),"")</f>
        <v/>
      </c>
      <c r="C2105" s="43" t="str">
        <f t="shared" si="973"/>
        <v/>
      </c>
      <c r="D2105" s="43" t="str">
        <f t="shared" ca="1" si="963"/>
        <v/>
      </c>
      <c r="E2105" s="43" t="str">
        <f t="shared" si="974"/>
        <v/>
      </c>
      <c r="F2105" s="43" t="str">
        <f t="shared" si="975"/>
        <v/>
      </c>
      <c r="G2105" s="43" t="str">
        <f>IF(A2105&lt;&gt;"",IF(A2105&lt;Data!$G$11*0.25,$C$13/$G$32,IF(A2105&gt;Data!$G$11*0.25,$C$13,$C$13*10)),"")</f>
        <v/>
      </c>
      <c r="H2105" s="43" t="str">
        <f>IF(A2105&lt;&gt;"",IF(Data!$G$9="constant",$C$13,IF(Data!$G$9="squeeze",G2105,F2105)),"")</f>
        <v/>
      </c>
      <c r="I2105" s="38" t="str">
        <f ca="1">IF(ISNUMBER(A2105),NORMINV(RAND(),0,IF(AND(Data!$G$9="squeeze",A2105&lt;Data!$G$11*0.25),$H$32,1)*$C$30*$C$13)*($C$14*$C$12),"")</f>
        <v/>
      </c>
      <c r="J2105" s="42" t="str">
        <f ca="1">IFERROR(IF(Data!$C$6="Real",B2105,I2105+J2104+($C$14*$C$12)*(NORMINV(RAND(),$C$15,CHOOSE($G$13,$C$13,F2105,G2105)))),"")</f>
        <v/>
      </c>
      <c r="K2105" s="88" t="str">
        <f>IF(ISNUMBER(A2105), IF($G$16="fixed",$G$17,MIN(H2105*Data!$C$7*$C$16*0.5,$C$17*Data!$C$7))*$C$12,"")</f>
        <v/>
      </c>
      <c r="L2105" s="42" t="str">
        <f t="shared" ca="1" si="990"/>
        <v/>
      </c>
      <c r="M2105" s="44" t="str">
        <f t="shared" ca="1" si="991"/>
        <v/>
      </c>
      <c r="N2105" s="44" t="str">
        <f t="shared" ca="1" si="992"/>
        <v/>
      </c>
      <c r="O2105" s="108" t="str">
        <f t="shared" si="976"/>
        <v/>
      </c>
      <c r="P2105" s="102" t="str">
        <f t="shared" si="977"/>
        <v/>
      </c>
      <c r="Q2105" s="102" t="str">
        <f t="shared" si="978"/>
        <v/>
      </c>
      <c r="R2105" s="120" t="str">
        <f t="shared" si="979"/>
        <v/>
      </c>
      <c r="S2105" s="54" t="str">
        <f t="shared" si="980"/>
        <v/>
      </c>
      <c r="T2105" s="5" t="str">
        <f t="shared" si="981"/>
        <v/>
      </c>
      <c r="U2105" s="152" t="str">
        <f t="shared" si="964"/>
        <v/>
      </c>
      <c r="V2105" s="152" t="str">
        <f t="shared" si="965"/>
        <v/>
      </c>
      <c r="W2105" s="153" t="str">
        <f t="shared" si="966"/>
        <v/>
      </c>
      <c r="X2105" s="153" t="str">
        <f t="shared" si="967"/>
        <v/>
      </c>
      <c r="Y2105" s="153" t="str">
        <f t="shared" si="968"/>
        <v/>
      </c>
      <c r="Z2105" s="153" t="str">
        <f t="shared" si="969"/>
        <v/>
      </c>
      <c r="AA2105" s="152" t="str">
        <f t="shared" si="970"/>
        <v/>
      </c>
      <c r="AB2105" s="152" t="str">
        <f t="shared" si="971"/>
        <v/>
      </c>
      <c r="AC2105" s="154" t="str">
        <f t="shared" si="982"/>
        <v/>
      </c>
      <c r="AD2105" s="154" t="str">
        <f t="shared" si="983"/>
        <v/>
      </c>
      <c r="AE2105" s="3" t="str">
        <f t="shared" si="984"/>
        <v/>
      </c>
      <c r="AF2105" s="3" t="str">
        <f t="shared" si="985"/>
        <v/>
      </c>
      <c r="AG2105" s="3" t="str">
        <f t="shared" si="986"/>
        <v/>
      </c>
      <c r="AH2105" s="4" t="str">
        <f t="shared" si="987"/>
        <v/>
      </c>
      <c r="AI2105" s="75" t="str">
        <f t="shared" si="988"/>
        <v/>
      </c>
      <c r="AJ2105" s="75" t="str">
        <f t="shared" si="989"/>
        <v/>
      </c>
    </row>
    <row r="2106" spans="1:36" ht="14.25">
      <c r="A2106" s="41" t="str">
        <f t="shared" si="972"/>
        <v/>
      </c>
      <c r="B2106" s="150" t="str">
        <f>IF(ISNUMBER(A2106),INDEX('MetaTrader Import'!$H$13:$J$5893,TRUNC(((A2106-$A$39+1)-1)/3)+1,MOD((A2106-$A$39+1)-1,3)+1),"")</f>
        <v/>
      </c>
      <c r="C2106" s="43" t="str">
        <f t="shared" si="973"/>
        <v/>
      </c>
      <c r="D2106" s="43" t="str">
        <f t="shared" ca="1" si="963"/>
        <v/>
      </c>
      <c r="E2106" s="43" t="str">
        <f t="shared" si="974"/>
        <v/>
      </c>
      <c r="F2106" s="43" t="str">
        <f t="shared" si="975"/>
        <v/>
      </c>
      <c r="G2106" s="43" t="str">
        <f>IF(A2106&lt;&gt;"",IF(A2106&lt;Data!$G$11*0.25,$C$13/$G$32,IF(A2106&gt;Data!$G$11*0.25,$C$13,$C$13*10)),"")</f>
        <v/>
      </c>
      <c r="H2106" s="43" t="str">
        <f>IF(A2106&lt;&gt;"",IF(Data!$G$9="constant",$C$13,IF(Data!$G$9="squeeze",G2106,F2106)),"")</f>
        <v/>
      </c>
      <c r="I2106" s="38" t="str">
        <f ca="1">IF(ISNUMBER(A2106),NORMINV(RAND(),0,IF(AND(Data!$G$9="squeeze",A2106&lt;Data!$G$11*0.25),$H$32,1)*$C$30*$C$13)*($C$14*$C$12),"")</f>
        <v/>
      </c>
      <c r="J2106" s="42" t="str">
        <f ca="1">IFERROR(IF(Data!$C$6="Real",B2106,I2106+J2105+($C$14*$C$12)*(NORMINV(RAND(),$C$15,CHOOSE($G$13,$C$13,F2106,G2106)))),"")</f>
        <v/>
      </c>
      <c r="K2106" s="88" t="str">
        <f>IF(ISNUMBER(A2106), IF($G$16="fixed",$G$17,MIN(H2106*Data!$C$7*$C$16*0.5,$C$17*Data!$C$7))*$C$12,"")</f>
        <v/>
      </c>
      <c r="L2106" s="42" t="str">
        <f t="shared" ca="1" si="990"/>
        <v/>
      </c>
      <c r="M2106" s="44" t="str">
        <f t="shared" ca="1" si="991"/>
        <v/>
      </c>
      <c r="N2106" s="44" t="str">
        <f t="shared" ca="1" si="992"/>
        <v/>
      </c>
      <c r="O2106" s="108" t="str">
        <f t="shared" si="976"/>
        <v/>
      </c>
      <c r="P2106" s="102" t="str">
        <f t="shared" si="977"/>
        <v/>
      </c>
      <c r="Q2106" s="102" t="str">
        <f t="shared" si="978"/>
        <v/>
      </c>
      <c r="R2106" s="120" t="str">
        <f t="shared" si="979"/>
        <v/>
      </c>
      <c r="S2106" s="54" t="str">
        <f t="shared" si="980"/>
        <v/>
      </c>
      <c r="T2106" s="5" t="str">
        <f t="shared" si="981"/>
        <v/>
      </c>
      <c r="U2106" s="152" t="str">
        <f t="shared" si="964"/>
        <v/>
      </c>
      <c r="V2106" s="152" t="str">
        <f t="shared" si="965"/>
        <v/>
      </c>
      <c r="W2106" s="153" t="str">
        <f t="shared" si="966"/>
        <v/>
      </c>
      <c r="X2106" s="153" t="str">
        <f t="shared" si="967"/>
        <v/>
      </c>
      <c r="Y2106" s="153" t="str">
        <f t="shared" si="968"/>
        <v/>
      </c>
      <c r="Z2106" s="153" t="str">
        <f t="shared" si="969"/>
        <v/>
      </c>
      <c r="AA2106" s="152" t="str">
        <f t="shared" si="970"/>
        <v/>
      </c>
      <c r="AB2106" s="152" t="str">
        <f t="shared" si="971"/>
        <v/>
      </c>
      <c r="AC2106" s="154" t="str">
        <f t="shared" si="982"/>
        <v/>
      </c>
      <c r="AD2106" s="154" t="str">
        <f t="shared" si="983"/>
        <v/>
      </c>
      <c r="AE2106" s="3" t="str">
        <f t="shared" si="984"/>
        <v/>
      </c>
      <c r="AF2106" s="3" t="str">
        <f t="shared" si="985"/>
        <v/>
      </c>
      <c r="AG2106" s="3" t="str">
        <f t="shared" si="986"/>
        <v/>
      </c>
      <c r="AH2106" s="4" t="str">
        <f t="shared" si="987"/>
        <v/>
      </c>
      <c r="AI2106" s="75" t="str">
        <f t="shared" si="988"/>
        <v/>
      </c>
      <c r="AJ2106" s="75" t="str">
        <f t="shared" si="989"/>
        <v/>
      </c>
    </row>
    <row r="2107" spans="1:36" ht="14.25">
      <c r="A2107" s="41" t="str">
        <f t="shared" si="972"/>
        <v/>
      </c>
      <c r="B2107" s="150" t="str">
        <f>IF(ISNUMBER(A2107),INDEX('MetaTrader Import'!$H$13:$J$5893,TRUNC(((A2107-$A$39+1)-1)/3)+1,MOD((A2107-$A$39+1)-1,3)+1),"")</f>
        <v/>
      </c>
      <c r="C2107" s="43" t="str">
        <f t="shared" si="973"/>
        <v/>
      </c>
      <c r="D2107" s="43" t="str">
        <f t="shared" ca="1" si="963"/>
        <v/>
      </c>
      <c r="E2107" s="43" t="str">
        <f t="shared" si="974"/>
        <v/>
      </c>
      <c r="F2107" s="43" t="str">
        <f t="shared" si="975"/>
        <v/>
      </c>
      <c r="G2107" s="43" t="str">
        <f>IF(A2107&lt;&gt;"",IF(A2107&lt;Data!$G$11*0.25,$C$13/$G$32,IF(A2107&gt;Data!$G$11*0.25,$C$13,$C$13*10)),"")</f>
        <v/>
      </c>
      <c r="H2107" s="43" t="str">
        <f>IF(A2107&lt;&gt;"",IF(Data!$G$9="constant",$C$13,IF(Data!$G$9="squeeze",G2107,F2107)),"")</f>
        <v/>
      </c>
      <c r="I2107" s="38" t="str">
        <f ca="1">IF(ISNUMBER(A2107),NORMINV(RAND(),0,IF(AND(Data!$G$9="squeeze",A2107&lt;Data!$G$11*0.25),$H$32,1)*$C$30*$C$13)*($C$14*$C$12),"")</f>
        <v/>
      </c>
      <c r="J2107" s="42" t="str">
        <f ca="1">IFERROR(IF(Data!$C$6="Real",B2107,I2107+J2106+($C$14*$C$12)*(NORMINV(RAND(),$C$15,CHOOSE($G$13,$C$13,F2107,G2107)))),"")</f>
        <v/>
      </c>
      <c r="K2107" s="88" t="str">
        <f>IF(ISNUMBER(A2107), IF($G$16="fixed",$G$17,MIN(H2107*Data!$C$7*$C$16*0.5,$C$17*Data!$C$7))*$C$12,"")</f>
        <v/>
      </c>
      <c r="L2107" s="42" t="str">
        <f t="shared" ca="1" si="990"/>
        <v/>
      </c>
      <c r="M2107" s="44" t="str">
        <f t="shared" ca="1" si="991"/>
        <v/>
      </c>
      <c r="N2107" s="44" t="str">
        <f t="shared" ca="1" si="992"/>
        <v/>
      </c>
      <c r="O2107" s="108" t="str">
        <f t="shared" si="976"/>
        <v/>
      </c>
      <c r="P2107" s="102" t="str">
        <f t="shared" si="977"/>
        <v/>
      </c>
      <c r="Q2107" s="102" t="str">
        <f t="shared" si="978"/>
        <v/>
      </c>
      <c r="R2107" s="120" t="str">
        <f t="shared" si="979"/>
        <v/>
      </c>
      <c r="S2107" s="54" t="str">
        <f t="shared" si="980"/>
        <v/>
      </c>
      <c r="T2107" s="5" t="str">
        <f t="shared" si="981"/>
        <v/>
      </c>
      <c r="U2107" s="152" t="str">
        <f t="shared" si="964"/>
        <v/>
      </c>
      <c r="V2107" s="152" t="str">
        <f t="shared" si="965"/>
        <v/>
      </c>
      <c r="W2107" s="153" t="str">
        <f t="shared" si="966"/>
        <v/>
      </c>
      <c r="X2107" s="153" t="str">
        <f t="shared" si="967"/>
        <v/>
      </c>
      <c r="Y2107" s="153" t="str">
        <f t="shared" si="968"/>
        <v/>
      </c>
      <c r="Z2107" s="153" t="str">
        <f t="shared" si="969"/>
        <v/>
      </c>
      <c r="AA2107" s="152" t="str">
        <f t="shared" si="970"/>
        <v/>
      </c>
      <c r="AB2107" s="152" t="str">
        <f t="shared" si="971"/>
        <v/>
      </c>
      <c r="AC2107" s="154" t="str">
        <f t="shared" si="982"/>
        <v/>
      </c>
      <c r="AD2107" s="154" t="str">
        <f t="shared" si="983"/>
        <v/>
      </c>
      <c r="AE2107" s="3" t="str">
        <f t="shared" si="984"/>
        <v/>
      </c>
      <c r="AF2107" s="3" t="str">
        <f t="shared" si="985"/>
        <v/>
      </c>
      <c r="AG2107" s="3" t="str">
        <f t="shared" si="986"/>
        <v/>
      </c>
      <c r="AH2107" s="4" t="str">
        <f t="shared" si="987"/>
        <v/>
      </c>
      <c r="AI2107" s="75" t="str">
        <f t="shared" si="988"/>
        <v/>
      </c>
      <c r="AJ2107" s="75" t="str">
        <f t="shared" si="989"/>
        <v/>
      </c>
    </row>
    <row r="2108" spans="1:36" ht="14.25">
      <c r="A2108" s="41" t="str">
        <f t="shared" si="972"/>
        <v/>
      </c>
      <c r="B2108" s="150" t="str">
        <f>IF(ISNUMBER(A2108),INDEX('MetaTrader Import'!$H$13:$J$5893,TRUNC(((A2108-$A$39+1)-1)/3)+1,MOD((A2108-$A$39+1)-1,3)+1),"")</f>
        <v/>
      </c>
      <c r="C2108" s="43" t="str">
        <f t="shared" si="973"/>
        <v/>
      </c>
      <c r="D2108" s="43" t="str">
        <f t="shared" ca="1" si="963"/>
        <v/>
      </c>
      <c r="E2108" s="43" t="str">
        <f t="shared" si="974"/>
        <v/>
      </c>
      <c r="F2108" s="43" t="str">
        <f t="shared" si="975"/>
        <v/>
      </c>
      <c r="G2108" s="43" t="str">
        <f>IF(A2108&lt;&gt;"",IF(A2108&lt;Data!$G$11*0.25,$C$13/$G$32,IF(A2108&gt;Data!$G$11*0.25,$C$13,$C$13*10)),"")</f>
        <v/>
      </c>
      <c r="H2108" s="43" t="str">
        <f>IF(A2108&lt;&gt;"",IF(Data!$G$9="constant",$C$13,IF(Data!$G$9="squeeze",G2108,F2108)),"")</f>
        <v/>
      </c>
      <c r="I2108" s="38" t="str">
        <f ca="1">IF(ISNUMBER(A2108),NORMINV(RAND(),0,IF(AND(Data!$G$9="squeeze",A2108&lt;Data!$G$11*0.25),$H$32,1)*$C$30*$C$13)*($C$14*$C$12),"")</f>
        <v/>
      </c>
      <c r="J2108" s="42" t="str">
        <f ca="1">IFERROR(IF(Data!$C$6="Real",B2108,I2108+J2107+($C$14*$C$12)*(NORMINV(RAND(),$C$15,CHOOSE($G$13,$C$13,F2108,G2108)))),"")</f>
        <v/>
      </c>
      <c r="K2108" s="88" t="str">
        <f>IF(ISNUMBER(A2108), IF($G$16="fixed",$G$17,MIN(H2108*Data!$C$7*$C$16*0.5,$C$17*Data!$C$7))*$C$12,"")</f>
        <v/>
      </c>
      <c r="L2108" s="42" t="str">
        <f t="shared" ca="1" si="990"/>
        <v/>
      </c>
      <c r="M2108" s="44" t="str">
        <f t="shared" ca="1" si="991"/>
        <v/>
      </c>
      <c r="N2108" s="44" t="str">
        <f t="shared" ca="1" si="992"/>
        <v/>
      </c>
      <c r="O2108" s="108" t="str">
        <f t="shared" si="976"/>
        <v/>
      </c>
      <c r="P2108" s="102" t="str">
        <f t="shared" si="977"/>
        <v/>
      </c>
      <c r="Q2108" s="102" t="str">
        <f t="shared" si="978"/>
        <v/>
      </c>
      <c r="R2108" s="120" t="str">
        <f t="shared" si="979"/>
        <v/>
      </c>
      <c r="S2108" s="54" t="str">
        <f t="shared" si="980"/>
        <v/>
      </c>
      <c r="T2108" s="5" t="str">
        <f t="shared" si="981"/>
        <v/>
      </c>
      <c r="U2108" s="152" t="str">
        <f t="shared" si="964"/>
        <v/>
      </c>
      <c r="V2108" s="152" t="str">
        <f t="shared" si="965"/>
        <v/>
      </c>
      <c r="W2108" s="153" t="str">
        <f t="shared" si="966"/>
        <v/>
      </c>
      <c r="X2108" s="153" t="str">
        <f t="shared" si="967"/>
        <v/>
      </c>
      <c r="Y2108" s="153" t="str">
        <f t="shared" si="968"/>
        <v/>
      </c>
      <c r="Z2108" s="153" t="str">
        <f t="shared" si="969"/>
        <v/>
      </c>
      <c r="AA2108" s="152" t="str">
        <f t="shared" si="970"/>
        <v/>
      </c>
      <c r="AB2108" s="152" t="str">
        <f t="shared" si="971"/>
        <v/>
      </c>
      <c r="AC2108" s="154" t="str">
        <f t="shared" si="982"/>
        <v/>
      </c>
      <c r="AD2108" s="154" t="str">
        <f t="shared" si="983"/>
        <v/>
      </c>
      <c r="AE2108" s="3" t="str">
        <f t="shared" si="984"/>
        <v/>
      </c>
      <c r="AF2108" s="3" t="str">
        <f t="shared" si="985"/>
        <v/>
      </c>
      <c r="AG2108" s="3" t="str">
        <f t="shared" si="986"/>
        <v/>
      </c>
      <c r="AH2108" s="4" t="str">
        <f t="shared" si="987"/>
        <v/>
      </c>
      <c r="AI2108" s="75" t="str">
        <f t="shared" si="988"/>
        <v/>
      </c>
      <c r="AJ2108" s="75" t="str">
        <f t="shared" si="989"/>
        <v/>
      </c>
    </row>
    <row r="2109" spans="1:36" ht="14.25">
      <c r="A2109" s="41" t="str">
        <f t="shared" si="972"/>
        <v/>
      </c>
      <c r="B2109" s="150" t="str">
        <f>IF(ISNUMBER(A2109),INDEX('MetaTrader Import'!$H$13:$J$5893,TRUNC(((A2109-$A$39+1)-1)/3)+1,MOD((A2109-$A$39+1)-1,3)+1),"")</f>
        <v/>
      </c>
      <c r="C2109" s="43" t="str">
        <f t="shared" si="973"/>
        <v/>
      </c>
      <c r="D2109" s="43" t="str">
        <f t="shared" ca="1" si="963"/>
        <v/>
      </c>
      <c r="E2109" s="43" t="str">
        <f t="shared" si="974"/>
        <v/>
      </c>
      <c r="F2109" s="43" t="str">
        <f t="shared" si="975"/>
        <v/>
      </c>
      <c r="G2109" s="43" t="str">
        <f>IF(A2109&lt;&gt;"",IF(A2109&lt;Data!$G$11*0.25,$C$13/$G$32,IF(A2109&gt;Data!$G$11*0.25,$C$13,$C$13*10)),"")</f>
        <v/>
      </c>
      <c r="H2109" s="43" t="str">
        <f>IF(A2109&lt;&gt;"",IF(Data!$G$9="constant",$C$13,IF(Data!$G$9="squeeze",G2109,F2109)),"")</f>
        <v/>
      </c>
      <c r="I2109" s="38" t="str">
        <f ca="1">IF(ISNUMBER(A2109),NORMINV(RAND(),0,IF(AND(Data!$G$9="squeeze",A2109&lt;Data!$G$11*0.25),$H$32,1)*$C$30*$C$13)*($C$14*$C$12),"")</f>
        <v/>
      </c>
      <c r="J2109" s="42" t="str">
        <f ca="1">IFERROR(IF(Data!$C$6="Real",B2109,I2109+J2108+($C$14*$C$12)*(NORMINV(RAND(),$C$15,CHOOSE($G$13,$C$13,F2109,G2109)))),"")</f>
        <v/>
      </c>
      <c r="K2109" s="88" t="str">
        <f>IF(ISNUMBER(A2109), IF($G$16="fixed",$G$17,MIN(H2109*Data!$C$7*$C$16*0.5,$C$17*Data!$C$7))*$C$12,"")</f>
        <v/>
      </c>
      <c r="L2109" s="42" t="str">
        <f t="shared" ca="1" si="990"/>
        <v/>
      </c>
      <c r="M2109" s="44" t="str">
        <f t="shared" ca="1" si="991"/>
        <v/>
      </c>
      <c r="N2109" s="44" t="str">
        <f t="shared" ca="1" si="992"/>
        <v/>
      </c>
      <c r="O2109" s="108" t="str">
        <f t="shared" si="976"/>
        <v/>
      </c>
      <c r="P2109" s="102" t="str">
        <f t="shared" si="977"/>
        <v/>
      </c>
      <c r="Q2109" s="102" t="str">
        <f t="shared" si="978"/>
        <v/>
      </c>
      <c r="R2109" s="120" t="str">
        <f t="shared" si="979"/>
        <v/>
      </c>
      <c r="S2109" s="54" t="str">
        <f t="shared" si="980"/>
        <v/>
      </c>
      <c r="T2109" s="5" t="str">
        <f t="shared" si="981"/>
        <v/>
      </c>
      <c r="U2109" s="152" t="str">
        <f t="shared" si="964"/>
        <v/>
      </c>
      <c r="V2109" s="152" t="str">
        <f t="shared" si="965"/>
        <v/>
      </c>
      <c r="W2109" s="153" t="str">
        <f t="shared" si="966"/>
        <v/>
      </c>
      <c r="X2109" s="153" t="str">
        <f t="shared" si="967"/>
        <v/>
      </c>
      <c r="Y2109" s="153" t="str">
        <f t="shared" si="968"/>
        <v/>
      </c>
      <c r="Z2109" s="153" t="str">
        <f t="shared" si="969"/>
        <v/>
      </c>
      <c r="AA2109" s="152" t="str">
        <f t="shared" si="970"/>
        <v/>
      </c>
      <c r="AB2109" s="152" t="str">
        <f t="shared" si="971"/>
        <v/>
      </c>
      <c r="AC2109" s="154" t="str">
        <f t="shared" si="982"/>
        <v/>
      </c>
      <c r="AD2109" s="154" t="str">
        <f t="shared" si="983"/>
        <v/>
      </c>
      <c r="AE2109" s="3" t="str">
        <f t="shared" si="984"/>
        <v/>
      </c>
      <c r="AF2109" s="3" t="str">
        <f t="shared" si="985"/>
        <v/>
      </c>
      <c r="AG2109" s="3" t="str">
        <f t="shared" si="986"/>
        <v/>
      </c>
      <c r="AH2109" s="4" t="str">
        <f t="shared" si="987"/>
        <v/>
      </c>
      <c r="AI2109" s="75" t="str">
        <f t="shared" si="988"/>
        <v/>
      </c>
      <c r="AJ2109" s="75" t="str">
        <f t="shared" si="989"/>
        <v/>
      </c>
    </row>
    <row r="2110" spans="1:36" ht="14.25">
      <c r="A2110" s="41" t="str">
        <f t="shared" si="972"/>
        <v/>
      </c>
      <c r="B2110" s="150" t="str">
        <f>IF(ISNUMBER(A2110),INDEX('MetaTrader Import'!$H$13:$J$5893,TRUNC(((A2110-$A$39+1)-1)/3)+1,MOD((A2110-$A$39+1)-1,3)+1),"")</f>
        <v/>
      </c>
      <c r="C2110" s="43" t="str">
        <f t="shared" si="973"/>
        <v/>
      </c>
      <c r="D2110" s="43" t="str">
        <f t="shared" ca="1" si="963"/>
        <v/>
      </c>
      <c r="E2110" s="43" t="str">
        <f t="shared" si="974"/>
        <v/>
      </c>
      <c r="F2110" s="43" t="str">
        <f t="shared" si="975"/>
        <v/>
      </c>
      <c r="G2110" s="43" t="str">
        <f>IF(A2110&lt;&gt;"",IF(A2110&lt;Data!$G$11*0.25,$C$13/$G$32,IF(A2110&gt;Data!$G$11*0.25,$C$13,$C$13*10)),"")</f>
        <v/>
      </c>
      <c r="H2110" s="43" t="str">
        <f>IF(A2110&lt;&gt;"",IF(Data!$G$9="constant",$C$13,IF(Data!$G$9="squeeze",G2110,F2110)),"")</f>
        <v/>
      </c>
      <c r="I2110" s="38" t="str">
        <f ca="1">IF(ISNUMBER(A2110),NORMINV(RAND(),0,IF(AND(Data!$G$9="squeeze",A2110&lt;Data!$G$11*0.25),$H$32,1)*$C$30*$C$13)*($C$14*$C$12),"")</f>
        <v/>
      </c>
      <c r="J2110" s="42" t="str">
        <f ca="1">IFERROR(IF(Data!$C$6="Real",B2110,I2110+J2109+($C$14*$C$12)*(NORMINV(RAND(),$C$15,CHOOSE($G$13,$C$13,F2110,G2110)))),"")</f>
        <v/>
      </c>
      <c r="K2110" s="88" t="str">
        <f>IF(ISNUMBER(A2110), IF($G$16="fixed",$G$17,MIN(H2110*Data!$C$7*$C$16*0.5,$C$17*Data!$C$7))*$C$12,"")</f>
        <v/>
      </c>
      <c r="L2110" s="42" t="str">
        <f t="shared" ca="1" si="990"/>
        <v/>
      </c>
      <c r="M2110" s="44" t="str">
        <f t="shared" ca="1" si="991"/>
        <v/>
      </c>
      <c r="N2110" s="44" t="str">
        <f t="shared" ca="1" si="992"/>
        <v/>
      </c>
      <c r="O2110" s="108" t="str">
        <f t="shared" si="976"/>
        <v/>
      </c>
      <c r="P2110" s="102" t="str">
        <f t="shared" si="977"/>
        <v/>
      </c>
      <c r="Q2110" s="102" t="str">
        <f t="shared" si="978"/>
        <v/>
      </c>
      <c r="R2110" s="120" t="str">
        <f t="shared" si="979"/>
        <v/>
      </c>
      <c r="S2110" s="54" t="str">
        <f t="shared" si="980"/>
        <v/>
      </c>
      <c r="T2110" s="5" t="str">
        <f t="shared" si="981"/>
        <v/>
      </c>
      <c r="U2110" s="152" t="str">
        <f t="shared" si="964"/>
        <v/>
      </c>
      <c r="V2110" s="152" t="str">
        <f t="shared" si="965"/>
        <v/>
      </c>
      <c r="W2110" s="153" t="str">
        <f t="shared" si="966"/>
        <v/>
      </c>
      <c r="X2110" s="153" t="str">
        <f t="shared" si="967"/>
        <v/>
      </c>
      <c r="Y2110" s="153" t="str">
        <f t="shared" si="968"/>
        <v/>
      </c>
      <c r="Z2110" s="153" t="str">
        <f t="shared" si="969"/>
        <v/>
      </c>
      <c r="AA2110" s="152" t="str">
        <f t="shared" si="970"/>
        <v/>
      </c>
      <c r="AB2110" s="152" t="str">
        <f t="shared" si="971"/>
        <v/>
      </c>
      <c r="AC2110" s="154" t="str">
        <f t="shared" si="982"/>
        <v/>
      </c>
      <c r="AD2110" s="154" t="str">
        <f t="shared" si="983"/>
        <v/>
      </c>
      <c r="AE2110" s="3" t="str">
        <f t="shared" si="984"/>
        <v/>
      </c>
      <c r="AF2110" s="3" t="str">
        <f t="shared" si="985"/>
        <v/>
      </c>
      <c r="AG2110" s="3" t="str">
        <f t="shared" si="986"/>
        <v/>
      </c>
      <c r="AH2110" s="4" t="str">
        <f t="shared" si="987"/>
        <v/>
      </c>
      <c r="AI2110" s="75" t="str">
        <f t="shared" si="988"/>
        <v/>
      </c>
      <c r="AJ2110" s="75" t="str">
        <f t="shared" si="989"/>
        <v/>
      </c>
    </row>
    <row r="2111" spans="1:36" ht="14.25">
      <c r="A2111" s="41" t="str">
        <f t="shared" si="972"/>
        <v/>
      </c>
      <c r="B2111" s="150" t="str">
        <f>IF(ISNUMBER(A2111),INDEX('MetaTrader Import'!$H$13:$J$5893,TRUNC(((A2111-$A$39+1)-1)/3)+1,MOD((A2111-$A$39+1)-1,3)+1),"")</f>
        <v/>
      </c>
      <c r="C2111" s="43" t="str">
        <f t="shared" si="973"/>
        <v/>
      </c>
      <c r="D2111" s="43" t="str">
        <f t="shared" ca="1" si="963"/>
        <v/>
      </c>
      <c r="E2111" s="43" t="str">
        <f t="shared" si="974"/>
        <v/>
      </c>
      <c r="F2111" s="43" t="str">
        <f t="shared" si="975"/>
        <v/>
      </c>
      <c r="G2111" s="43" t="str">
        <f>IF(A2111&lt;&gt;"",IF(A2111&lt;Data!$G$11*0.25,$C$13/$G$32,IF(A2111&gt;Data!$G$11*0.25,$C$13,$C$13*10)),"")</f>
        <v/>
      </c>
      <c r="H2111" s="43" t="str">
        <f>IF(A2111&lt;&gt;"",IF(Data!$G$9="constant",$C$13,IF(Data!$G$9="squeeze",G2111,F2111)),"")</f>
        <v/>
      </c>
      <c r="I2111" s="38" t="str">
        <f ca="1">IF(ISNUMBER(A2111),NORMINV(RAND(),0,IF(AND(Data!$G$9="squeeze",A2111&lt;Data!$G$11*0.25),$H$32,1)*$C$30*$C$13)*($C$14*$C$12),"")</f>
        <v/>
      </c>
      <c r="J2111" s="42" t="str">
        <f ca="1">IFERROR(IF(Data!$C$6="Real",B2111,I2111+J2110+($C$14*$C$12)*(NORMINV(RAND(),$C$15,CHOOSE($G$13,$C$13,F2111,G2111)))),"")</f>
        <v/>
      </c>
      <c r="K2111" s="88" t="str">
        <f>IF(ISNUMBER(A2111), IF($G$16="fixed",$G$17,MIN(H2111*Data!$C$7*$C$16*0.5,$C$17*Data!$C$7))*$C$12,"")</f>
        <v/>
      </c>
      <c r="L2111" s="42" t="str">
        <f t="shared" ca="1" si="990"/>
        <v/>
      </c>
      <c r="M2111" s="44" t="str">
        <f t="shared" ca="1" si="991"/>
        <v/>
      </c>
      <c r="N2111" s="44" t="str">
        <f t="shared" ca="1" si="992"/>
        <v/>
      </c>
      <c r="O2111" s="108" t="str">
        <f t="shared" si="976"/>
        <v/>
      </c>
      <c r="P2111" s="102" t="str">
        <f t="shared" si="977"/>
        <v/>
      </c>
      <c r="Q2111" s="102" t="str">
        <f t="shared" si="978"/>
        <v/>
      </c>
      <c r="R2111" s="120" t="str">
        <f t="shared" si="979"/>
        <v/>
      </c>
      <c r="S2111" s="54" t="str">
        <f t="shared" si="980"/>
        <v/>
      </c>
      <c r="T2111" s="5" t="str">
        <f t="shared" si="981"/>
        <v/>
      </c>
      <c r="U2111" s="152" t="str">
        <f t="shared" si="964"/>
        <v/>
      </c>
      <c r="V2111" s="152" t="str">
        <f t="shared" si="965"/>
        <v/>
      </c>
      <c r="W2111" s="153" t="str">
        <f t="shared" si="966"/>
        <v/>
      </c>
      <c r="X2111" s="153" t="str">
        <f t="shared" si="967"/>
        <v/>
      </c>
      <c r="Y2111" s="153" t="str">
        <f t="shared" si="968"/>
        <v/>
      </c>
      <c r="Z2111" s="153" t="str">
        <f t="shared" si="969"/>
        <v/>
      </c>
      <c r="AA2111" s="152" t="str">
        <f t="shared" si="970"/>
        <v/>
      </c>
      <c r="AB2111" s="152" t="str">
        <f t="shared" si="971"/>
        <v/>
      </c>
      <c r="AC2111" s="154" t="str">
        <f t="shared" si="982"/>
        <v/>
      </c>
      <c r="AD2111" s="154" t="str">
        <f t="shared" si="983"/>
        <v/>
      </c>
      <c r="AE2111" s="3" t="str">
        <f t="shared" si="984"/>
        <v/>
      </c>
      <c r="AF2111" s="3" t="str">
        <f t="shared" si="985"/>
        <v/>
      </c>
      <c r="AG2111" s="3" t="str">
        <f t="shared" si="986"/>
        <v/>
      </c>
      <c r="AH2111" s="4" t="str">
        <f t="shared" si="987"/>
        <v/>
      </c>
      <c r="AI2111" s="75" t="str">
        <f t="shared" si="988"/>
        <v/>
      </c>
      <c r="AJ2111" s="75" t="str">
        <f t="shared" si="989"/>
        <v/>
      </c>
    </row>
    <row r="2112" spans="1:36" ht="14.25">
      <c r="A2112" s="41" t="str">
        <f t="shared" si="972"/>
        <v/>
      </c>
      <c r="B2112" s="150" t="str">
        <f>IF(ISNUMBER(A2112),INDEX('MetaTrader Import'!$H$13:$J$5893,TRUNC(((A2112-$A$39+1)-1)/3)+1,MOD((A2112-$A$39+1)-1,3)+1),"")</f>
        <v/>
      </c>
      <c r="C2112" s="43" t="str">
        <f t="shared" si="973"/>
        <v/>
      </c>
      <c r="D2112" s="43" t="str">
        <f t="shared" ca="1" si="963"/>
        <v/>
      </c>
      <c r="E2112" s="43" t="str">
        <f t="shared" si="974"/>
        <v/>
      </c>
      <c r="F2112" s="43" t="str">
        <f t="shared" si="975"/>
        <v/>
      </c>
      <c r="G2112" s="43" t="str">
        <f>IF(A2112&lt;&gt;"",IF(A2112&lt;Data!$G$11*0.25,$C$13/$G$32,IF(A2112&gt;Data!$G$11*0.25,$C$13,$C$13*10)),"")</f>
        <v/>
      </c>
      <c r="H2112" s="43" t="str">
        <f>IF(A2112&lt;&gt;"",IF(Data!$G$9="constant",$C$13,IF(Data!$G$9="squeeze",G2112,F2112)),"")</f>
        <v/>
      </c>
      <c r="I2112" s="38" t="str">
        <f ca="1">IF(ISNUMBER(A2112),NORMINV(RAND(),0,IF(AND(Data!$G$9="squeeze",A2112&lt;Data!$G$11*0.25),$H$32,1)*$C$30*$C$13)*($C$14*$C$12),"")</f>
        <v/>
      </c>
      <c r="J2112" s="42" t="str">
        <f ca="1">IFERROR(IF(Data!$C$6="Real",B2112,I2112+J2111+($C$14*$C$12)*(NORMINV(RAND(),$C$15,CHOOSE($G$13,$C$13,F2112,G2112)))),"")</f>
        <v/>
      </c>
      <c r="K2112" s="88" t="str">
        <f>IF(ISNUMBER(A2112), IF($G$16="fixed",$G$17,MIN(H2112*Data!$C$7*$C$16*0.5,$C$17*Data!$C$7))*$C$12,"")</f>
        <v/>
      </c>
      <c r="L2112" s="42" t="str">
        <f t="shared" ca="1" si="990"/>
        <v/>
      </c>
      <c r="M2112" s="44" t="str">
        <f t="shared" ca="1" si="991"/>
        <v/>
      </c>
      <c r="N2112" s="44" t="str">
        <f t="shared" ca="1" si="992"/>
        <v/>
      </c>
      <c r="O2112" s="108" t="str">
        <f t="shared" si="976"/>
        <v/>
      </c>
      <c r="P2112" s="102" t="str">
        <f t="shared" si="977"/>
        <v/>
      </c>
      <c r="Q2112" s="102" t="str">
        <f t="shared" si="978"/>
        <v/>
      </c>
      <c r="R2112" s="120" t="str">
        <f t="shared" si="979"/>
        <v/>
      </c>
      <c r="S2112" s="54" t="str">
        <f t="shared" si="980"/>
        <v/>
      </c>
      <c r="T2112" s="5" t="str">
        <f t="shared" si="981"/>
        <v/>
      </c>
      <c r="U2112" s="152" t="str">
        <f t="shared" si="964"/>
        <v/>
      </c>
      <c r="V2112" s="152" t="str">
        <f t="shared" si="965"/>
        <v/>
      </c>
      <c r="W2112" s="153" t="str">
        <f t="shared" si="966"/>
        <v/>
      </c>
      <c r="X2112" s="153" t="str">
        <f t="shared" si="967"/>
        <v/>
      </c>
      <c r="Y2112" s="153" t="str">
        <f t="shared" si="968"/>
        <v/>
      </c>
      <c r="Z2112" s="153" t="str">
        <f t="shared" si="969"/>
        <v/>
      </c>
      <c r="AA2112" s="152" t="str">
        <f t="shared" si="970"/>
        <v/>
      </c>
      <c r="AB2112" s="152" t="str">
        <f t="shared" si="971"/>
        <v/>
      </c>
      <c r="AC2112" s="154" t="str">
        <f t="shared" si="982"/>
        <v/>
      </c>
      <c r="AD2112" s="154" t="str">
        <f t="shared" si="983"/>
        <v/>
      </c>
      <c r="AE2112" s="3" t="str">
        <f t="shared" si="984"/>
        <v/>
      </c>
      <c r="AF2112" s="3" t="str">
        <f t="shared" si="985"/>
        <v/>
      </c>
      <c r="AG2112" s="3" t="str">
        <f t="shared" si="986"/>
        <v/>
      </c>
      <c r="AH2112" s="4" t="str">
        <f t="shared" si="987"/>
        <v/>
      </c>
      <c r="AI2112" s="75" t="str">
        <f t="shared" si="988"/>
        <v/>
      </c>
      <c r="AJ2112" s="75" t="str">
        <f t="shared" si="989"/>
        <v/>
      </c>
    </row>
    <row r="2113" spans="1:36" ht="14.25">
      <c r="A2113" s="41" t="str">
        <f t="shared" si="972"/>
        <v/>
      </c>
      <c r="B2113" s="150" t="str">
        <f>IF(ISNUMBER(A2113),INDEX('MetaTrader Import'!$H$13:$J$5893,TRUNC(((A2113-$A$39+1)-1)/3)+1,MOD((A2113-$A$39+1)-1,3)+1),"")</f>
        <v/>
      </c>
      <c r="C2113" s="43" t="str">
        <f t="shared" si="973"/>
        <v/>
      </c>
      <c r="D2113" s="43" t="str">
        <f t="shared" ca="1" si="963"/>
        <v/>
      </c>
      <c r="E2113" s="43" t="str">
        <f t="shared" si="974"/>
        <v/>
      </c>
      <c r="F2113" s="43" t="str">
        <f t="shared" si="975"/>
        <v/>
      </c>
      <c r="G2113" s="43" t="str">
        <f>IF(A2113&lt;&gt;"",IF(A2113&lt;Data!$G$11*0.25,$C$13/$G$32,IF(A2113&gt;Data!$G$11*0.25,$C$13,$C$13*10)),"")</f>
        <v/>
      </c>
      <c r="H2113" s="43" t="str">
        <f>IF(A2113&lt;&gt;"",IF(Data!$G$9="constant",$C$13,IF(Data!$G$9="squeeze",G2113,F2113)),"")</f>
        <v/>
      </c>
      <c r="I2113" s="38" t="str">
        <f ca="1">IF(ISNUMBER(A2113),NORMINV(RAND(),0,IF(AND(Data!$G$9="squeeze",A2113&lt;Data!$G$11*0.25),$H$32,1)*$C$30*$C$13)*($C$14*$C$12),"")</f>
        <v/>
      </c>
      <c r="J2113" s="42" t="str">
        <f ca="1">IFERROR(IF(Data!$C$6="Real",B2113,I2113+J2112+($C$14*$C$12)*(NORMINV(RAND(),$C$15,CHOOSE($G$13,$C$13,F2113,G2113)))),"")</f>
        <v/>
      </c>
      <c r="K2113" s="88" t="str">
        <f>IF(ISNUMBER(A2113), IF($G$16="fixed",$G$17,MIN(H2113*Data!$C$7*$C$16*0.5,$C$17*Data!$C$7))*$C$12,"")</f>
        <v/>
      </c>
      <c r="L2113" s="42" t="str">
        <f t="shared" ca="1" si="990"/>
        <v/>
      </c>
      <c r="M2113" s="44" t="str">
        <f t="shared" ca="1" si="991"/>
        <v/>
      </c>
      <c r="N2113" s="44" t="str">
        <f t="shared" ca="1" si="992"/>
        <v/>
      </c>
      <c r="O2113" s="108" t="str">
        <f t="shared" si="976"/>
        <v/>
      </c>
      <c r="P2113" s="102" t="str">
        <f t="shared" si="977"/>
        <v/>
      </c>
      <c r="Q2113" s="102" t="str">
        <f t="shared" si="978"/>
        <v/>
      </c>
      <c r="R2113" s="120" t="str">
        <f t="shared" si="979"/>
        <v/>
      </c>
      <c r="S2113" s="54" t="str">
        <f t="shared" si="980"/>
        <v/>
      </c>
      <c r="T2113" s="5" t="str">
        <f t="shared" si="981"/>
        <v/>
      </c>
      <c r="U2113" s="152" t="str">
        <f t="shared" si="964"/>
        <v/>
      </c>
      <c r="V2113" s="152" t="str">
        <f t="shared" si="965"/>
        <v/>
      </c>
      <c r="W2113" s="153" t="str">
        <f t="shared" si="966"/>
        <v/>
      </c>
      <c r="X2113" s="153" t="str">
        <f t="shared" si="967"/>
        <v/>
      </c>
      <c r="Y2113" s="153" t="str">
        <f t="shared" si="968"/>
        <v/>
      </c>
      <c r="Z2113" s="153" t="str">
        <f t="shared" si="969"/>
        <v/>
      </c>
      <c r="AA2113" s="152" t="str">
        <f t="shared" si="970"/>
        <v/>
      </c>
      <c r="AB2113" s="152" t="str">
        <f t="shared" si="971"/>
        <v/>
      </c>
      <c r="AC2113" s="154" t="str">
        <f t="shared" si="982"/>
        <v/>
      </c>
      <c r="AD2113" s="154" t="str">
        <f t="shared" si="983"/>
        <v/>
      </c>
      <c r="AE2113" s="3" t="str">
        <f t="shared" si="984"/>
        <v/>
      </c>
      <c r="AF2113" s="3" t="str">
        <f t="shared" si="985"/>
        <v/>
      </c>
      <c r="AG2113" s="3" t="str">
        <f t="shared" si="986"/>
        <v/>
      </c>
      <c r="AH2113" s="4" t="str">
        <f t="shared" si="987"/>
        <v/>
      </c>
      <c r="AI2113" s="75" t="str">
        <f t="shared" si="988"/>
        <v/>
      </c>
      <c r="AJ2113" s="75" t="str">
        <f t="shared" si="989"/>
        <v/>
      </c>
    </row>
    <row r="2114" spans="1:36" ht="14.25">
      <c r="A2114" s="41" t="str">
        <f t="shared" si="972"/>
        <v/>
      </c>
      <c r="B2114" s="150" t="str">
        <f>IF(ISNUMBER(A2114),INDEX('MetaTrader Import'!$H$13:$J$5893,TRUNC(((A2114-$A$39+1)-1)/3)+1,MOD((A2114-$A$39+1)-1,3)+1),"")</f>
        <v/>
      </c>
      <c r="C2114" s="43" t="str">
        <f t="shared" si="973"/>
        <v/>
      </c>
      <c r="D2114" s="43" t="str">
        <f t="shared" ca="1" si="963"/>
        <v/>
      </c>
      <c r="E2114" s="43" t="str">
        <f t="shared" si="974"/>
        <v/>
      </c>
      <c r="F2114" s="43" t="str">
        <f t="shared" si="975"/>
        <v/>
      </c>
      <c r="G2114" s="43" t="str">
        <f>IF(A2114&lt;&gt;"",IF(A2114&lt;Data!$G$11*0.25,$C$13/$G$32,IF(A2114&gt;Data!$G$11*0.25,$C$13,$C$13*10)),"")</f>
        <v/>
      </c>
      <c r="H2114" s="43" t="str">
        <f>IF(A2114&lt;&gt;"",IF(Data!$G$9="constant",$C$13,IF(Data!$G$9="squeeze",G2114,F2114)),"")</f>
        <v/>
      </c>
      <c r="I2114" s="38" t="str">
        <f ca="1">IF(ISNUMBER(A2114),NORMINV(RAND(),0,IF(AND(Data!$G$9="squeeze",A2114&lt;Data!$G$11*0.25),$H$32,1)*$C$30*$C$13)*($C$14*$C$12),"")</f>
        <v/>
      </c>
      <c r="J2114" s="42" t="str">
        <f ca="1">IFERROR(IF(Data!$C$6="Real",B2114,I2114+J2113+($C$14*$C$12)*(NORMINV(RAND(),$C$15,CHOOSE($G$13,$C$13,F2114,G2114)))),"")</f>
        <v/>
      </c>
      <c r="K2114" s="88" t="str">
        <f>IF(ISNUMBER(A2114), IF($G$16="fixed",$G$17,MIN(H2114*Data!$C$7*$C$16*0.5,$C$17*Data!$C$7))*$C$12,"")</f>
        <v/>
      </c>
      <c r="L2114" s="42" t="str">
        <f t="shared" ca="1" si="990"/>
        <v/>
      </c>
      <c r="M2114" s="44" t="str">
        <f t="shared" ca="1" si="991"/>
        <v/>
      </c>
      <c r="N2114" s="44" t="str">
        <f t="shared" ca="1" si="992"/>
        <v/>
      </c>
      <c r="O2114" s="108" t="str">
        <f t="shared" si="976"/>
        <v/>
      </c>
      <c r="P2114" s="102" t="str">
        <f t="shared" si="977"/>
        <v/>
      </c>
      <c r="Q2114" s="102" t="str">
        <f t="shared" si="978"/>
        <v/>
      </c>
      <c r="R2114" s="120" t="str">
        <f t="shared" si="979"/>
        <v/>
      </c>
      <c r="S2114" s="54" t="str">
        <f t="shared" si="980"/>
        <v/>
      </c>
      <c r="T2114" s="5" t="str">
        <f t="shared" si="981"/>
        <v/>
      </c>
      <c r="U2114" s="152" t="str">
        <f t="shared" si="964"/>
        <v/>
      </c>
      <c r="V2114" s="152" t="str">
        <f t="shared" si="965"/>
        <v/>
      </c>
      <c r="W2114" s="153" t="str">
        <f t="shared" si="966"/>
        <v/>
      </c>
      <c r="X2114" s="153" t="str">
        <f t="shared" si="967"/>
        <v/>
      </c>
      <c r="Y2114" s="153" t="str">
        <f t="shared" si="968"/>
        <v/>
      </c>
      <c r="Z2114" s="153" t="str">
        <f t="shared" si="969"/>
        <v/>
      </c>
      <c r="AA2114" s="152" t="str">
        <f t="shared" si="970"/>
        <v/>
      </c>
      <c r="AB2114" s="152" t="str">
        <f t="shared" si="971"/>
        <v/>
      </c>
      <c r="AC2114" s="154" t="str">
        <f t="shared" si="982"/>
        <v/>
      </c>
      <c r="AD2114" s="154" t="str">
        <f t="shared" si="983"/>
        <v/>
      </c>
      <c r="AE2114" s="3" t="str">
        <f t="shared" si="984"/>
        <v/>
      </c>
      <c r="AF2114" s="3" t="str">
        <f t="shared" si="985"/>
        <v/>
      </c>
      <c r="AG2114" s="3" t="str">
        <f t="shared" si="986"/>
        <v/>
      </c>
      <c r="AH2114" s="4" t="str">
        <f t="shared" si="987"/>
        <v/>
      </c>
      <c r="AI2114" s="75" t="str">
        <f t="shared" si="988"/>
        <v/>
      </c>
      <c r="AJ2114" s="75" t="str">
        <f t="shared" si="989"/>
        <v/>
      </c>
    </row>
    <row r="2115" spans="1:36" ht="14.25">
      <c r="A2115" s="41" t="str">
        <f t="shared" si="972"/>
        <v/>
      </c>
      <c r="B2115" s="150" t="str">
        <f>IF(ISNUMBER(A2115),INDEX('MetaTrader Import'!$H$13:$J$5893,TRUNC(((A2115-$A$39+1)-1)/3)+1,MOD((A2115-$A$39+1)-1,3)+1),"")</f>
        <v/>
      </c>
      <c r="C2115" s="43" t="str">
        <f t="shared" si="973"/>
        <v/>
      </c>
      <c r="D2115" s="43" t="str">
        <f t="shared" ref="D2115:D2178" ca="1" si="993">IF(A2115&lt;&gt;"",NORMINV(RAND(),($C$23-C2115)*$C$28,$C$27)+NORMINV(RAND(),IF(RAND()&gt;$C$26,$C$25,0),$C$27),"")</f>
        <v/>
      </c>
      <c r="E2115" s="43" t="str">
        <f t="shared" si="974"/>
        <v/>
      </c>
      <c r="F2115" s="43" t="str">
        <f t="shared" si="975"/>
        <v/>
      </c>
      <c r="G2115" s="43" t="str">
        <f>IF(A2115&lt;&gt;"",IF(A2115&lt;Data!$G$11*0.25,$C$13/$G$32,IF(A2115&gt;Data!$G$11*0.25,$C$13,$C$13*10)),"")</f>
        <v/>
      </c>
      <c r="H2115" s="43" t="str">
        <f>IF(A2115&lt;&gt;"",IF(Data!$G$9="constant",$C$13,IF(Data!$G$9="squeeze",G2115,F2115)),"")</f>
        <v/>
      </c>
      <c r="I2115" s="38" t="str">
        <f ca="1">IF(ISNUMBER(A2115),NORMINV(RAND(),0,IF(AND(Data!$G$9="squeeze",A2115&lt;Data!$G$11*0.25),$H$32,1)*$C$30*$C$13)*($C$14*$C$12),"")</f>
        <v/>
      </c>
      <c r="J2115" s="42" t="str">
        <f ca="1">IFERROR(IF(Data!$C$6="Real",B2115,I2115+J2114+($C$14*$C$12)*(NORMINV(RAND(),$C$15,CHOOSE($G$13,$C$13,F2115,G2115)))),"")</f>
        <v/>
      </c>
      <c r="K2115" s="88" t="str">
        <f>IF(ISNUMBER(A2115), IF($G$16="fixed",$G$17,MIN(H2115*Data!$C$7*$C$16*0.5,$C$17*Data!$C$7))*$C$12,"")</f>
        <v/>
      </c>
      <c r="L2115" s="42" t="str">
        <f t="shared" ca="1" si="990"/>
        <v/>
      </c>
      <c r="M2115" s="44" t="str">
        <f t="shared" ca="1" si="991"/>
        <v/>
      </c>
      <c r="N2115" s="44" t="str">
        <f t="shared" ca="1" si="992"/>
        <v/>
      </c>
      <c r="O2115" s="108" t="str">
        <f t="shared" si="976"/>
        <v/>
      </c>
      <c r="P2115" s="102" t="str">
        <f t="shared" si="977"/>
        <v/>
      </c>
      <c r="Q2115" s="102" t="str">
        <f t="shared" si="978"/>
        <v/>
      </c>
      <c r="R2115" s="120" t="str">
        <f t="shared" si="979"/>
        <v/>
      </c>
      <c r="S2115" s="54" t="str">
        <f t="shared" si="980"/>
        <v/>
      </c>
      <c r="T2115" s="5" t="str">
        <f t="shared" si="981"/>
        <v/>
      </c>
      <c r="U2115" s="152" t="str">
        <f t="shared" ref="U2115:U2178" si="994">IF(NOT(ISNUMBER(T2115)),"",IF(S2115=1,T2115,IF(M2115&gt;U2114,M2115,IF(ISNUMBER(U2114),U2114,""))))</f>
        <v/>
      </c>
      <c r="V2115" s="152" t="str">
        <f t="shared" ref="V2115:V2178" si="995">IF(NOT(ISNUMBER(T2115)),"",IF(S2115=1,T2115,IF(N2115&lt;V2114,N2115,IF(ISNUMBER(V2114),V2114,""))))</f>
        <v/>
      </c>
      <c r="W2115" s="153" t="str">
        <f t="shared" ref="W2115:W2178" si="996">IF(NOT(ISNUMBER(T2115)),"",MIN($F$24,IF(TRUNC((U2115-T2115)/$E$24*$G$12)+0&gt;IF(ISNUMBER(W2114),W2114,0),TRUNC((U2115-T2115)/$E$24*$G$12)+0,IF(ISNUMBER(W2114),W2114,0))))</f>
        <v/>
      </c>
      <c r="X2115" s="153" t="str">
        <f t="shared" ref="X2115:X2178" si="997">IF(NOT(ISNUMBER(T2115)),"",MIN($F$24,IF(-TRUNC((V2115-T2115)/$E$24*$G$12)+0&gt;IF(ISNUMBER(X2114),X2114,0),-TRUNC((V2115-T2115)/$E$24*$G$12)+0,IF(ISNUMBER(X2114),X2114,0))))</f>
        <v/>
      </c>
      <c r="Y2115" s="153" t="str">
        <f t="shared" ref="Y2115:Y2178" si="998">IF(ISNUMBER(W2115),(IF(W2115=0,0,1))*IF(ABS($I$24)=2,POWER(2,W2115-1),W2115)*SIGN($I$24)*$K$24,"")</f>
        <v/>
      </c>
      <c r="Z2115" s="153" t="str">
        <f t="shared" ref="Z2115:Z2178" si="999">IF(ISNUMBER(X2115),(IF(X2115=0,0,1))*IF(ABS($I$24)=2,POWER(2,X2115-1),X2115)*SIGN($I$24)*$K$24,"")</f>
        <v/>
      </c>
      <c r="AA2115" s="152" t="str">
        <f t="shared" ref="AA2115:AA2178" si="1000">IF(OR(NOT(ISNUMBER(T2115)),W2115&lt;1),"",IF(OR(NOT(ISNUMBER(W2114)),W2114=0),IF(SIGN(Y2115)=1,M2115,N2115),(Y2114*AA2114+(Y2115-Y2114)*IF(SIGN(Y2115)=1,M2115,N2115))/Y2115))</f>
        <v/>
      </c>
      <c r="AB2115" s="152" t="str">
        <f t="shared" ref="AB2115:AB2178" si="1001">IF(OR(NOT(ISNUMBER(T2115)),X2115&lt;1),"",IF(OR(NOT(ISNUMBER(X2114)),X2114=0),IF(SIGN(Z2115)=1,N2115,M2115),(Z2114*AB2114+(Z2115-Z2114)*IF(SIGN(Z2115)=1,N2115,M2115))/Z2115))</f>
        <v/>
      </c>
      <c r="AC2115" s="154" t="str">
        <f t="shared" si="982"/>
        <v/>
      </c>
      <c r="AD2115" s="154" t="str">
        <f t="shared" si="983"/>
        <v/>
      </c>
      <c r="AE2115" s="3" t="str">
        <f t="shared" si="984"/>
        <v/>
      </c>
      <c r="AF2115" s="3" t="str">
        <f t="shared" si="985"/>
        <v/>
      </c>
      <c r="AG2115" s="3" t="str">
        <f t="shared" si="986"/>
        <v/>
      </c>
      <c r="AH2115" s="4" t="str">
        <f t="shared" si="987"/>
        <v/>
      </c>
      <c r="AI2115" s="75" t="str">
        <f t="shared" si="988"/>
        <v/>
      </c>
      <c r="AJ2115" s="75" t="str">
        <f t="shared" si="989"/>
        <v/>
      </c>
    </row>
    <row r="2116" spans="1:36" ht="14.25">
      <c r="A2116" s="41" t="str">
        <f t="shared" ref="A2116:A2179" si="1002">IFERROR(IF(A2115+1&gt;$C$19,"",A2115+1),"")</f>
        <v/>
      </c>
      <c r="B2116" s="150" t="str">
        <f>IF(ISNUMBER(A2116),INDEX('MetaTrader Import'!$H$13:$J$5893,TRUNC(((A2116-$A$39+1)-1)/3)+1,MOD((A2116-$A$39+1)-1,3)+1),"")</f>
        <v/>
      </c>
      <c r="C2116" s="43" t="str">
        <f t="shared" ref="C2116:C2179" si="1003">IF(A2116&lt;&gt;"",E2115,"")</f>
        <v/>
      </c>
      <c r="D2116" s="43" t="str">
        <f t="shared" ca="1" si="993"/>
        <v/>
      </c>
      <c r="E2116" s="43" t="str">
        <f t="shared" ref="E2116:E2179" si="1004">IF(A2116&lt;&gt;"",C2116+D2116,"")</f>
        <v/>
      </c>
      <c r="F2116" s="43" t="str">
        <f t="shared" ref="F2116:F2179" si="1005">IF(A2116&lt;&gt;"",$C$13*ABS(E2116)/$C$23,"")</f>
        <v/>
      </c>
      <c r="G2116" s="43" t="str">
        <f>IF(A2116&lt;&gt;"",IF(A2116&lt;Data!$G$11*0.25,$C$13/$G$32,IF(A2116&gt;Data!$G$11*0.25,$C$13,$C$13*10)),"")</f>
        <v/>
      </c>
      <c r="H2116" s="43" t="str">
        <f>IF(A2116&lt;&gt;"",IF(Data!$G$9="constant",$C$13,IF(Data!$G$9="squeeze",G2116,F2116)),"")</f>
        <v/>
      </c>
      <c r="I2116" s="38" t="str">
        <f ca="1">IF(ISNUMBER(A2116),NORMINV(RAND(),0,IF(AND(Data!$G$9="squeeze",A2116&lt;Data!$G$11*0.25),$H$32,1)*$C$30*$C$13)*($C$14*$C$12),"")</f>
        <v/>
      </c>
      <c r="J2116" s="42" t="str">
        <f ca="1">IFERROR(IF(Data!$C$6="Real",B2116,I2116+J2115+($C$14*$C$12)*(NORMINV(RAND(),$C$15,CHOOSE($G$13,$C$13,F2116,G2116)))),"")</f>
        <v/>
      </c>
      <c r="K2116" s="88" t="str">
        <f>IF(ISNUMBER(A2116), IF($G$16="fixed",$G$17,MIN(H2116*Data!$C$7*$C$16*0.5,$C$17*Data!$C$7))*$C$12,"")</f>
        <v/>
      </c>
      <c r="L2116" s="42" t="str">
        <f t="shared" ca="1" si="990"/>
        <v/>
      </c>
      <c r="M2116" s="44" t="str">
        <f t="shared" ca="1" si="991"/>
        <v/>
      </c>
      <c r="N2116" s="44" t="str">
        <f t="shared" ca="1" si="992"/>
        <v/>
      </c>
      <c r="O2116" s="108" t="str">
        <f t="shared" ref="O2116:O2179" si="1006">IF(ISNUMBER(A2116),$G$12*SLOPE(L2102:L2116,A2102:A2116),"")</f>
        <v/>
      </c>
      <c r="P2116" s="102" t="str">
        <f t="shared" ref="P2116:P2179" si="1007">IF(ISNUMBER(A2116),STDEV(L2102:L2116)*$G$12,"")</f>
        <v/>
      </c>
      <c r="Q2116" s="102" t="str">
        <f t="shared" ref="Q2116:Q2179" si="1008">IF(ISNUMBER(A2116),SLOPE(P2102:P2116,A2102:A2116),"")</f>
        <v/>
      </c>
      <c r="R2116" s="120" t="str">
        <f t="shared" ref="R2116:R2179" si="1009">IF(ISNUMBER(A2116),R2115+S2115,"")</f>
        <v/>
      </c>
      <c r="S2116" s="54" t="str">
        <f t="shared" ref="S2116:S2179" si="1010">IF(ISNUMBER(A2116),IF(AND(R2116&lt;$M$24,Q2116&lt;$F$28,ABS(O2116)&lt;$F$27,P2116&lt;$F$26,NOT(ISNUMBER(T2115))),1,0),"")</f>
        <v/>
      </c>
      <c r="T2116" s="5" t="str">
        <f t="shared" ref="T2116:T2179" si="1011">IF(ISNUMBER(A2116),IF(S2116=1,L2116,IF(AG2115="Y","",IF(ISNUMBER(T2115),T2115,""))),"")</f>
        <v/>
      </c>
      <c r="U2116" s="152" t="str">
        <f t="shared" si="994"/>
        <v/>
      </c>
      <c r="V2116" s="152" t="str">
        <f t="shared" si="995"/>
        <v/>
      </c>
      <c r="W2116" s="153" t="str">
        <f t="shared" si="996"/>
        <v/>
      </c>
      <c r="X2116" s="153" t="str">
        <f t="shared" si="997"/>
        <v/>
      </c>
      <c r="Y2116" s="153" t="str">
        <f t="shared" si="998"/>
        <v/>
      </c>
      <c r="Z2116" s="153" t="str">
        <f t="shared" si="999"/>
        <v/>
      </c>
      <c r="AA2116" s="152" t="str">
        <f t="shared" si="1000"/>
        <v/>
      </c>
      <c r="AB2116" s="152" t="str">
        <f t="shared" si="1001"/>
        <v/>
      </c>
      <c r="AC2116" s="154" t="str">
        <f t="shared" ref="AC2116:AC2179" si="1012">IFERROR(-SIGN(Y2116)*(AA2116-IF(SIGN(Y2116)=1,N2116,M2116))*$G$12*ABS(Y2116),"")</f>
        <v/>
      </c>
      <c r="AD2116" s="154" t="str">
        <f t="shared" ref="AD2116:AD2179" si="1013">IFERROR(SIGN(Z2116)*(AB2116-IF(SIGN(Z2116)=1,M2116,N2116))*$G$12*ABS(Z2116),"")</f>
        <v/>
      </c>
      <c r="AE2116" s="3" t="str">
        <f t="shared" ref="AE2116:AE2179" si="1014">IF(ISNUMBER(A2116),IFERROR((IF(ISNUMBER(AC2116),AC2116,0)+IF(ISNUMBER(AD2116),AD2116,0))/(ABS(Y2116)+ABS(Z2116)),0),"")</f>
        <v/>
      </c>
      <c r="AF2116" s="3" t="str">
        <f t="shared" ref="AF2116:AF2179" si="1015">IF(ISNUMBER(A2116),IF(ISNUMBER(AC2116),AC2116,0)+IF(ISNUMBER(AD2116),AD2116,0),"")</f>
        <v/>
      </c>
      <c r="AG2116" s="3" t="str">
        <f t="shared" ref="AG2116:AG2179" si="1016">IF(NOT(ISNUMBER(T2116)),"",IF(OR(AF2116&gt;$G$24,AF2116&lt;-$H$24,A2116+1&gt;$C$19),"Y","N"))</f>
        <v/>
      </c>
      <c r="AH2116" s="4" t="str">
        <f t="shared" ref="AH2116:AH2179" si="1017">IF(AG2116="y",AF2116*10*$C$11,"")</f>
        <v/>
      </c>
      <c r="AI2116" s="75" t="str">
        <f t="shared" ref="AI2116:AI2179" si="1018">IF(ISNUMBER(A2116),IF(ISNUMBER(AH2116),AJ2116,AF2116*10*$C$11+AJ2116),"")</f>
        <v/>
      </c>
      <c r="AJ2116" s="75" t="str">
        <f t="shared" ref="AJ2116:AJ2179" si="1019">IF(ISNUMBER(A2116),AJ2115+IF(ISNUMBER(AH2116),AH2116,0),"")</f>
        <v/>
      </c>
    </row>
    <row r="2117" spans="1:36" ht="14.25">
      <c r="A2117" s="41" t="str">
        <f t="shared" si="1002"/>
        <v/>
      </c>
      <c r="B2117" s="150" t="str">
        <f>IF(ISNUMBER(A2117),INDEX('MetaTrader Import'!$H$13:$J$5893,TRUNC(((A2117-$A$39+1)-1)/3)+1,MOD((A2117-$A$39+1)-1,3)+1),"")</f>
        <v/>
      </c>
      <c r="C2117" s="43" t="str">
        <f t="shared" si="1003"/>
        <v/>
      </c>
      <c r="D2117" s="43" t="str">
        <f t="shared" ca="1" si="993"/>
        <v/>
      </c>
      <c r="E2117" s="43" t="str">
        <f t="shared" si="1004"/>
        <v/>
      </c>
      <c r="F2117" s="43" t="str">
        <f t="shared" si="1005"/>
        <v/>
      </c>
      <c r="G2117" s="43" t="str">
        <f>IF(A2117&lt;&gt;"",IF(A2117&lt;Data!$G$11*0.25,$C$13/$G$32,IF(A2117&gt;Data!$G$11*0.25,$C$13,$C$13*10)),"")</f>
        <v/>
      </c>
      <c r="H2117" s="43" t="str">
        <f>IF(A2117&lt;&gt;"",IF(Data!$G$9="constant",$C$13,IF(Data!$G$9="squeeze",G2117,F2117)),"")</f>
        <v/>
      </c>
      <c r="I2117" s="38" t="str">
        <f ca="1">IF(ISNUMBER(A2117),NORMINV(RAND(),0,IF(AND(Data!$G$9="squeeze",A2117&lt;Data!$G$11*0.25),$H$32,1)*$C$30*$C$13)*($C$14*$C$12),"")</f>
        <v/>
      </c>
      <c r="J2117" s="42" t="str">
        <f ca="1">IFERROR(IF(Data!$C$6="Real",B2117,I2117+J2116+($C$14*$C$12)*(NORMINV(RAND(),$C$15,CHOOSE($G$13,$C$13,F2117,G2117)))),"")</f>
        <v/>
      </c>
      <c r="K2117" s="88" t="str">
        <f>IF(ISNUMBER(A2117), IF($G$16="fixed",$G$17,MIN(H2117*Data!$C$7*$C$16*0.5,$C$17*Data!$C$7))*$C$12,"")</f>
        <v/>
      </c>
      <c r="L2117" s="42" t="str">
        <f t="shared" ca="1" si="990"/>
        <v/>
      </c>
      <c r="M2117" s="44" t="str">
        <f t="shared" ca="1" si="991"/>
        <v/>
      </c>
      <c r="N2117" s="44" t="str">
        <f t="shared" ca="1" si="992"/>
        <v/>
      </c>
      <c r="O2117" s="108" t="str">
        <f t="shared" si="1006"/>
        <v/>
      </c>
      <c r="P2117" s="102" t="str">
        <f t="shared" si="1007"/>
        <v/>
      </c>
      <c r="Q2117" s="102" t="str">
        <f t="shared" si="1008"/>
        <v/>
      </c>
      <c r="R2117" s="120" t="str">
        <f t="shared" si="1009"/>
        <v/>
      </c>
      <c r="S2117" s="54" t="str">
        <f t="shared" si="1010"/>
        <v/>
      </c>
      <c r="T2117" s="5" t="str">
        <f t="shared" si="1011"/>
        <v/>
      </c>
      <c r="U2117" s="152" t="str">
        <f t="shared" si="994"/>
        <v/>
      </c>
      <c r="V2117" s="152" t="str">
        <f t="shared" si="995"/>
        <v/>
      </c>
      <c r="W2117" s="153" t="str">
        <f t="shared" si="996"/>
        <v/>
      </c>
      <c r="X2117" s="153" t="str">
        <f t="shared" si="997"/>
        <v/>
      </c>
      <c r="Y2117" s="153" t="str">
        <f t="shared" si="998"/>
        <v/>
      </c>
      <c r="Z2117" s="153" t="str">
        <f t="shared" si="999"/>
        <v/>
      </c>
      <c r="AA2117" s="152" t="str">
        <f t="shared" si="1000"/>
        <v/>
      </c>
      <c r="AB2117" s="152" t="str">
        <f t="shared" si="1001"/>
        <v/>
      </c>
      <c r="AC2117" s="154" t="str">
        <f t="shared" si="1012"/>
        <v/>
      </c>
      <c r="AD2117" s="154" t="str">
        <f t="shared" si="1013"/>
        <v/>
      </c>
      <c r="AE2117" s="3" t="str">
        <f t="shared" si="1014"/>
        <v/>
      </c>
      <c r="AF2117" s="3" t="str">
        <f t="shared" si="1015"/>
        <v/>
      </c>
      <c r="AG2117" s="3" t="str">
        <f t="shared" si="1016"/>
        <v/>
      </c>
      <c r="AH2117" s="4" t="str">
        <f t="shared" si="1017"/>
        <v/>
      </c>
      <c r="AI2117" s="75" t="str">
        <f t="shared" si="1018"/>
        <v/>
      </c>
      <c r="AJ2117" s="75" t="str">
        <f t="shared" si="1019"/>
        <v/>
      </c>
    </row>
    <row r="2118" spans="1:36" ht="14.25">
      <c r="A2118" s="41" t="str">
        <f t="shared" si="1002"/>
        <v/>
      </c>
      <c r="B2118" s="150" t="str">
        <f>IF(ISNUMBER(A2118),INDEX('MetaTrader Import'!$H$13:$J$5893,TRUNC(((A2118-$A$39+1)-1)/3)+1,MOD((A2118-$A$39+1)-1,3)+1),"")</f>
        <v/>
      </c>
      <c r="C2118" s="43" t="str">
        <f t="shared" si="1003"/>
        <v/>
      </c>
      <c r="D2118" s="43" t="str">
        <f t="shared" ca="1" si="993"/>
        <v/>
      </c>
      <c r="E2118" s="43" t="str">
        <f t="shared" si="1004"/>
        <v/>
      </c>
      <c r="F2118" s="43" t="str">
        <f t="shared" si="1005"/>
        <v/>
      </c>
      <c r="G2118" s="43" t="str">
        <f>IF(A2118&lt;&gt;"",IF(A2118&lt;Data!$G$11*0.25,$C$13/$G$32,IF(A2118&gt;Data!$G$11*0.25,$C$13,$C$13*10)),"")</f>
        <v/>
      </c>
      <c r="H2118" s="43" t="str">
        <f>IF(A2118&lt;&gt;"",IF(Data!$G$9="constant",$C$13,IF(Data!$G$9="squeeze",G2118,F2118)),"")</f>
        <v/>
      </c>
      <c r="I2118" s="38" t="str">
        <f ca="1">IF(ISNUMBER(A2118),NORMINV(RAND(),0,IF(AND(Data!$G$9="squeeze",A2118&lt;Data!$G$11*0.25),$H$32,1)*$C$30*$C$13)*($C$14*$C$12),"")</f>
        <v/>
      </c>
      <c r="J2118" s="42" t="str">
        <f ca="1">IFERROR(IF(Data!$C$6="Real",B2118,I2118+J2117+($C$14*$C$12)*(NORMINV(RAND(),$C$15,CHOOSE($G$13,$C$13,F2118,G2118)))),"")</f>
        <v/>
      </c>
      <c r="K2118" s="88" t="str">
        <f>IF(ISNUMBER(A2118), IF($G$16="fixed",$G$17,MIN(H2118*Data!$C$7*$C$16*0.5,$C$17*Data!$C$7))*$C$12,"")</f>
        <v/>
      </c>
      <c r="L2118" s="42" t="str">
        <f t="shared" ref="L2118:L2181" ca="1" si="1020">IFERROR(J2118,"")</f>
        <v/>
      </c>
      <c r="M2118" s="44" t="str">
        <f t="shared" ref="M2118:M2181" ca="1" si="1021">IFERROR(L2118+K2118*0.5,"")</f>
        <v/>
      </c>
      <c r="N2118" s="44" t="str">
        <f t="shared" ref="N2118:N2181" ca="1" si="1022">IFERROR(L2118-K2118*0.5,"")</f>
        <v/>
      </c>
      <c r="O2118" s="108" t="str">
        <f t="shared" si="1006"/>
        <v/>
      </c>
      <c r="P2118" s="102" t="str">
        <f t="shared" si="1007"/>
        <v/>
      </c>
      <c r="Q2118" s="102" t="str">
        <f t="shared" si="1008"/>
        <v/>
      </c>
      <c r="R2118" s="120" t="str">
        <f t="shared" si="1009"/>
        <v/>
      </c>
      <c r="S2118" s="54" t="str">
        <f t="shared" si="1010"/>
        <v/>
      </c>
      <c r="T2118" s="5" t="str">
        <f t="shared" si="1011"/>
        <v/>
      </c>
      <c r="U2118" s="152" t="str">
        <f t="shared" si="994"/>
        <v/>
      </c>
      <c r="V2118" s="152" t="str">
        <f t="shared" si="995"/>
        <v/>
      </c>
      <c r="W2118" s="153" t="str">
        <f t="shared" si="996"/>
        <v/>
      </c>
      <c r="X2118" s="153" t="str">
        <f t="shared" si="997"/>
        <v/>
      </c>
      <c r="Y2118" s="153" t="str">
        <f t="shared" si="998"/>
        <v/>
      </c>
      <c r="Z2118" s="153" t="str">
        <f t="shared" si="999"/>
        <v/>
      </c>
      <c r="AA2118" s="152" t="str">
        <f t="shared" si="1000"/>
        <v/>
      </c>
      <c r="AB2118" s="152" t="str">
        <f t="shared" si="1001"/>
        <v/>
      </c>
      <c r="AC2118" s="154" t="str">
        <f t="shared" si="1012"/>
        <v/>
      </c>
      <c r="AD2118" s="154" t="str">
        <f t="shared" si="1013"/>
        <v/>
      </c>
      <c r="AE2118" s="3" t="str">
        <f t="shared" si="1014"/>
        <v/>
      </c>
      <c r="AF2118" s="3" t="str">
        <f t="shared" si="1015"/>
        <v/>
      </c>
      <c r="AG2118" s="3" t="str">
        <f t="shared" si="1016"/>
        <v/>
      </c>
      <c r="AH2118" s="4" t="str">
        <f t="shared" si="1017"/>
        <v/>
      </c>
      <c r="AI2118" s="75" t="str">
        <f t="shared" si="1018"/>
        <v/>
      </c>
      <c r="AJ2118" s="75" t="str">
        <f t="shared" si="1019"/>
        <v/>
      </c>
    </row>
    <row r="2119" spans="1:36" ht="14.25">
      <c r="A2119" s="41" t="str">
        <f t="shared" si="1002"/>
        <v/>
      </c>
      <c r="B2119" s="150" t="str">
        <f>IF(ISNUMBER(A2119),INDEX('MetaTrader Import'!$H$13:$J$5893,TRUNC(((A2119-$A$39+1)-1)/3)+1,MOD((A2119-$A$39+1)-1,3)+1),"")</f>
        <v/>
      </c>
      <c r="C2119" s="43" t="str">
        <f t="shared" si="1003"/>
        <v/>
      </c>
      <c r="D2119" s="43" t="str">
        <f t="shared" ca="1" si="993"/>
        <v/>
      </c>
      <c r="E2119" s="43" t="str">
        <f t="shared" si="1004"/>
        <v/>
      </c>
      <c r="F2119" s="43" t="str">
        <f t="shared" si="1005"/>
        <v/>
      </c>
      <c r="G2119" s="43" t="str">
        <f>IF(A2119&lt;&gt;"",IF(A2119&lt;Data!$G$11*0.25,$C$13/$G$32,IF(A2119&gt;Data!$G$11*0.25,$C$13,$C$13*10)),"")</f>
        <v/>
      </c>
      <c r="H2119" s="43" t="str">
        <f>IF(A2119&lt;&gt;"",IF(Data!$G$9="constant",$C$13,IF(Data!$G$9="squeeze",G2119,F2119)),"")</f>
        <v/>
      </c>
      <c r="I2119" s="38" t="str">
        <f ca="1">IF(ISNUMBER(A2119),NORMINV(RAND(),0,IF(AND(Data!$G$9="squeeze",A2119&lt;Data!$G$11*0.25),$H$32,1)*$C$30*$C$13)*($C$14*$C$12),"")</f>
        <v/>
      </c>
      <c r="J2119" s="42" t="str">
        <f ca="1">IFERROR(IF(Data!$C$6="Real",B2119,I2119+J2118+($C$14*$C$12)*(NORMINV(RAND(),$C$15,CHOOSE($G$13,$C$13,F2119,G2119)))),"")</f>
        <v/>
      </c>
      <c r="K2119" s="88" t="str">
        <f>IF(ISNUMBER(A2119), IF($G$16="fixed",$G$17,MIN(H2119*Data!$C$7*$C$16*0.5,$C$17*Data!$C$7))*$C$12,"")</f>
        <v/>
      </c>
      <c r="L2119" s="42" t="str">
        <f t="shared" ca="1" si="1020"/>
        <v/>
      </c>
      <c r="M2119" s="44" t="str">
        <f t="shared" ca="1" si="1021"/>
        <v/>
      </c>
      <c r="N2119" s="44" t="str">
        <f t="shared" ca="1" si="1022"/>
        <v/>
      </c>
      <c r="O2119" s="108" t="str">
        <f t="shared" si="1006"/>
        <v/>
      </c>
      <c r="P2119" s="102" t="str">
        <f t="shared" si="1007"/>
        <v/>
      </c>
      <c r="Q2119" s="102" t="str">
        <f t="shared" si="1008"/>
        <v/>
      </c>
      <c r="R2119" s="120" t="str">
        <f t="shared" si="1009"/>
        <v/>
      </c>
      <c r="S2119" s="54" t="str">
        <f t="shared" si="1010"/>
        <v/>
      </c>
      <c r="T2119" s="5" t="str">
        <f t="shared" si="1011"/>
        <v/>
      </c>
      <c r="U2119" s="152" t="str">
        <f t="shared" si="994"/>
        <v/>
      </c>
      <c r="V2119" s="152" t="str">
        <f t="shared" si="995"/>
        <v/>
      </c>
      <c r="W2119" s="153" t="str">
        <f t="shared" si="996"/>
        <v/>
      </c>
      <c r="X2119" s="153" t="str">
        <f t="shared" si="997"/>
        <v/>
      </c>
      <c r="Y2119" s="153" t="str">
        <f t="shared" si="998"/>
        <v/>
      </c>
      <c r="Z2119" s="153" t="str">
        <f t="shared" si="999"/>
        <v/>
      </c>
      <c r="AA2119" s="152" t="str">
        <f t="shared" si="1000"/>
        <v/>
      </c>
      <c r="AB2119" s="152" t="str">
        <f t="shared" si="1001"/>
        <v/>
      </c>
      <c r="AC2119" s="154" t="str">
        <f t="shared" si="1012"/>
        <v/>
      </c>
      <c r="AD2119" s="154" t="str">
        <f t="shared" si="1013"/>
        <v/>
      </c>
      <c r="AE2119" s="3" t="str">
        <f t="shared" si="1014"/>
        <v/>
      </c>
      <c r="AF2119" s="3" t="str">
        <f t="shared" si="1015"/>
        <v/>
      </c>
      <c r="AG2119" s="3" t="str">
        <f t="shared" si="1016"/>
        <v/>
      </c>
      <c r="AH2119" s="4" t="str">
        <f t="shared" si="1017"/>
        <v/>
      </c>
      <c r="AI2119" s="75" t="str">
        <f t="shared" si="1018"/>
        <v/>
      </c>
      <c r="AJ2119" s="75" t="str">
        <f t="shared" si="1019"/>
        <v/>
      </c>
    </row>
    <row r="2120" spans="1:36" ht="14.25">
      <c r="A2120" s="41" t="str">
        <f t="shared" si="1002"/>
        <v/>
      </c>
      <c r="B2120" s="150" t="str">
        <f>IF(ISNUMBER(A2120),INDEX('MetaTrader Import'!$H$13:$J$5893,TRUNC(((A2120-$A$39+1)-1)/3)+1,MOD((A2120-$A$39+1)-1,3)+1),"")</f>
        <v/>
      </c>
      <c r="C2120" s="43" t="str">
        <f t="shared" si="1003"/>
        <v/>
      </c>
      <c r="D2120" s="43" t="str">
        <f t="shared" ca="1" si="993"/>
        <v/>
      </c>
      <c r="E2120" s="43" t="str">
        <f t="shared" si="1004"/>
        <v/>
      </c>
      <c r="F2120" s="43" t="str">
        <f t="shared" si="1005"/>
        <v/>
      </c>
      <c r="G2120" s="43" t="str">
        <f>IF(A2120&lt;&gt;"",IF(A2120&lt;Data!$G$11*0.25,$C$13/$G$32,IF(A2120&gt;Data!$G$11*0.25,$C$13,$C$13*10)),"")</f>
        <v/>
      </c>
      <c r="H2120" s="43" t="str">
        <f>IF(A2120&lt;&gt;"",IF(Data!$G$9="constant",$C$13,IF(Data!$G$9="squeeze",G2120,F2120)),"")</f>
        <v/>
      </c>
      <c r="I2120" s="38" t="str">
        <f ca="1">IF(ISNUMBER(A2120),NORMINV(RAND(),0,IF(AND(Data!$G$9="squeeze",A2120&lt;Data!$G$11*0.25),$H$32,1)*$C$30*$C$13)*($C$14*$C$12),"")</f>
        <v/>
      </c>
      <c r="J2120" s="42" t="str">
        <f ca="1">IFERROR(IF(Data!$C$6="Real",B2120,I2120+J2119+($C$14*$C$12)*(NORMINV(RAND(),$C$15,CHOOSE($G$13,$C$13,F2120,G2120)))),"")</f>
        <v/>
      </c>
      <c r="K2120" s="88" t="str">
        <f>IF(ISNUMBER(A2120), IF($G$16="fixed",$G$17,MIN(H2120*Data!$C$7*$C$16*0.5,$C$17*Data!$C$7))*$C$12,"")</f>
        <v/>
      </c>
      <c r="L2120" s="42" t="str">
        <f t="shared" ca="1" si="1020"/>
        <v/>
      </c>
      <c r="M2120" s="44" t="str">
        <f t="shared" ca="1" si="1021"/>
        <v/>
      </c>
      <c r="N2120" s="44" t="str">
        <f t="shared" ca="1" si="1022"/>
        <v/>
      </c>
      <c r="O2120" s="108" t="str">
        <f t="shared" si="1006"/>
        <v/>
      </c>
      <c r="P2120" s="102" t="str">
        <f t="shared" si="1007"/>
        <v/>
      </c>
      <c r="Q2120" s="102" t="str">
        <f t="shared" si="1008"/>
        <v/>
      </c>
      <c r="R2120" s="120" t="str">
        <f t="shared" si="1009"/>
        <v/>
      </c>
      <c r="S2120" s="54" t="str">
        <f t="shared" si="1010"/>
        <v/>
      </c>
      <c r="T2120" s="5" t="str">
        <f t="shared" si="1011"/>
        <v/>
      </c>
      <c r="U2120" s="152" t="str">
        <f t="shared" si="994"/>
        <v/>
      </c>
      <c r="V2120" s="152" t="str">
        <f t="shared" si="995"/>
        <v/>
      </c>
      <c r="W2120" s="153" t="str">
        <f t="shared" si="996"/>
        <v/>
      </c>
      <c r="X2120" s="153" t="str">
        <f t="shared" si="997"/>
        <v/>
      </c>
      <c r="Y2120" s="153" t="str">
        <f t="shared" si="998"/>
        <v/>
      </c>
      <c r="Z2120" s="153" t="str">
        <f t="shared" si="999"/>
        <v/>
      </c>
      <c r="AA2120" s="152" t="str">
        <f t="shared" si="1000"/>
        <v/>
      </c>
      <c r="AB2120" s="152" t="str">
        <f t="shared" si="1001"/>
        <v/>
      </c>
      <c r="AC2120" s="154" t="str">
        <f t="shared" si="1012"/>
        <v/>
      </c>
      <c r="AD2120" s="154" t="str">
        <f t="shared" si="1013"/>
        <v/>
      </c>
      <c r="AE2120" s="3" t="str">
        <f t="shared" si="1014"/>
        <v/>
      </c>
      <c r="AF2120" s="3" t="str">
        <f t="shared" si="1015"/>
        <v/>
      </c>
      <c r="AG2120" s="3" t="str">
        <f t="shared" si="1016"/>
        <v/>
      </c>
      <c r="AH2120" s="4" t="str">
        <f t="shared" si="1017"/>
        <v/>
      </c>
      <c r="AI2120" s="75" t="str">
        <f t="shared" si="1018"/>
        <v/>
      </c>
      <c r="AJ2120" s="75" t="str">
        <f t="shared" si="1019"/>
        <v/>
      </c>
    </row>
    <row r="2121" spans="1:36" ht="14.25">
      <c r="A2121" s="41" t="str">
        <f t="shared" si="1002"/>
        <v/>
      </c>
      <c r="B2121" s="150" t="str">
        <f>IF(ISNUMBER(A2121),INDEX('MetaTrader Import'!$H$13:$J$5893,TRUNC(((A2121-$A$39+1)-1)/3)+1,MOD((A2121-$A$39+1)-1,3)+1),"")</f>
        <v/>
      </c>
      <c r="C2121" s="43" t="str">
        <f t="shared" si="1003"/>
        <v/>
      </c>
      <c r="D2121" s="43" t="str">
        <f t="shared" ca="1" si="993"/>
        <v/>
      </c>
      <c r="E2121" s="43" t="str">
        <f t="shared" si="1004"/>
        <v/>
      </c>
      <c r="F2121" s="43" t="str">
        <f t="shared" si="1005"/>
        <v/>
      </c>
      <c r="G2121" s="43" t="str">
        <f>IF(A2121&lt;&gt;"",IF(A2121&lt;Data!$G$11*0.25,$C$13/$G$32,IF(A2121&gt;Data!$G$11*0.25,$C$13,$C$13*10)),"")</f>
        <v/>
      </c>
      <c r="H2121" s="43" t="str">
        <f>IF(A2121&lt;&gt;"",IF(Data!$G$9="constant",$C$13,IF(Data!$G$9="squeeze",G2121,F2121)),"")</f>
        <v/>
      </c>
      <c r="I2121" s="38" t="str">
        <f ca="1">IF(ISNUMBER(A2121),NORMINV(RAND(),0,IF(AND(Data!$G$9="squeeze",A2121&lt;Data!$G$11*0.25),$H$32,1)*$C$30*$C$13)*($C$14*$C$12),"")</f>
        <v/>
      </c>
      <c r="J2121" s="42" t="str">
        <f ca="1">IFERROR(IF(Data!$C$6="Real",B2121,I2121+J2120+($C$14*$C$12)*(NORMINV(RAND(),$C$15,CHOOSE($G$13,$C$13,F2121,G2121)))),"")</f>
        <v/>
      </c>
      <c r="K2121" s="88" t="str">
        <f>IF(ISNUMBER(A2121), IF($G$16="fixed",$G$17,MIN(H2121*Data!$C$7*$C$16*0.5,$C$17*Data!$C$7))*$C$12,"")</f>
        <v/>
      </c>
      <c r="L2121" s="42" t="str">
        <f t="shared" ca="1" si="1020"/>
        <v/>
      </c>
      <c r="M2121" s="44" t="str">
        <f t="shared" ca="1" si="1021"/>
        <v/>
      </c>
      <c r="N2121" s="44" t="str">
        <f t="shared" ca="1" si="1022"/>
        <v/>
      </c>
      <c r="O2121" s="108" t="str">
        <f t="shared" si="1006"/>
        <v/>
      </c>
      <c r="P2121" s="102" t="str">
        <f t="shared" si="1007"/>
        <v/>
      </c>
      <c r="Q2121" s="102" t="str">
        <f t="shared" si="1008"/>
        <v/>
      </c>
      <c r="R2121" s="120" t="str">
        <f t="shared" si="1009"/>
        <v/>
      </c>
      <c r="S2121" s="54" t="str">
        <f t="shared" si="1010"/>
        <v/>
      </c>
      <c r="T2121" s="5" t="str">
        <f t="shared" si="1011"/>
        <v/>
      </c>
      <c r="U2121" s="152" t="str">
        <f t="shared" si="994"/>
        <v/>
      </c>
      <c r="V2121" s="152" t="str">
        <f t="shared" si="995"/>
        <v/>
      </c>
      <c r="W2121" s="153" t="str">
        <f t="shared" si="996"/>
        <v/>
      </c>
      <c r="X2121" s="153" t="str">
        <f t="shared" si="997"/>
        <v/>
      </c>
      <c r="Y2121" s="153" t="str">
        <f t="shared" si="998"/>
        <v/>
      </c>
      <c r="Z2121" s="153" t="str">
        <f t="shared" si="999"/>
        <v/>
      </c>
      <c r="AA2121" s="152" t="str">
        <f t="shared" si="1000"/>
        <v/>
      </c>
      <c r="AB2121" s="152" t="str">
        <f t="shared" si="1001"/>
        <v/>
      </c>
      <c r="AC2121" s="154" t="str">
        <f t="shared" si="1012"/>
        <v/>
      </c>
      <c r="AD2121" s="154" t="str">
        <f t="shared" si="1013"/>
        <v/>
      </c>
      <c r="AE2121" s="3" t="str">
        <f t="shared" si="1014"/>
        <v/>
      </c>
      <c r="AF2121" s="3" t="str">
        <f t="shared" si="1015"/>
        <v/>
      </c>
      <c r="AG2121" s="3" t="str">
        <f t="shared" si="1016"/>
        <v/>
      </c>
      <c r="AH2121" s="4" t="str">
        <f t="shared" si="1017"/>
        <v/>
      </c>
      <c r="AI2121" s="75" t="str">
        <f t="shared" si="1018"/>
        <v/>
      </c>
      <c r="AJ2121" s="75" t="str">
        <f t="shared" si="1019"/>
        <v/>
      </c>
    </row>
    <row r="2122" spans="1:36" ht="14.25">
      <c r="A2122" s="41" t="str">
        <f t="shared" si="1002"/>
        <v/>
      </c>
      <c r="B2122" s="150" t="str">
        <f>IF(ISNUMBER(A2122),INDEX('MetaTrader Import'!$H$13:$J$5893,TRUNC(((A2122-$A$39+1)-1)/3)+1,MOD((A2122-$A$39+1)-1,3)+1),"")</f>
        <v/>
      </c>
      <c r="C2122" s="43" t="str">
        <f t="shared" si="1003"/>
        <v/>
      </c>
      <c r="D2122" s="43" t="str">
        <f t="shared" ca="1" si="993"/>
        <v/>
      </c>
      <c r="E2122" s="43" t="str">
        <f t="shared" si="1004"/>
        <v/>
      </c>
      <c r="F2122" s="43" t="str">
        <f t="shared" si="1005"/>
        <v/>
      </c>
      <c r="G2122" s="43" t="str">
        <f>IF(A2122&lt;&gt;"",IF(A2122&lt;Data!$G$11*0.25,$C$13/$G$32,IF(A2122&gt;Data!$G$11*0.25,$C$13,$C$13*10)),"")</f>
        <v/>
      </c>
      <c r="H2122" s="43" t="str">
        <f>IF(A2122&lt;&gt;"",IF(Data!$G$9="constant",$C$13,IF(Data!$G$9="squeeze",G2122,F2122)),"")</f>
        <v/>
      </c>
      <c r="I2122" s="38" t="str">
        <f ca="1">IF(ISNUMBER(A2122),NORMINV(RAND(),0,IF(AND(Data!$G$9="squeeze",A2122&lt;Data!$G$11*0.25),$H$32,1)*$C$30*$C$13)*($C$14*$C$12),"")</f>
        <v/>
      </c>
      <c r="J2122" s="42" t="str">
        <f ca="1">IFERROR(IF(Data!$C$6="Real",B2122,I2122+J2121+($C$14*$C$12)*(NORMINV(RAND(),$C$15,CHOOSE($G$13,$C$13,F2122,G2122)))),"")</f>
        <v/>
      </c>
      <c r="K2122" s="88" t="str">
        <f>IF(ISNUMBER(A2122), IF($G$16="fixed",$G$17,MIN(H2122*Data!$C$7*$C$16*0.5,$C$17*Data!$C$7))*$C$12,"")</f>
        <v/>
      </c>
      <c r="L2122" s="42" t="str">
        <f t="shared" ca="1" si="1020"/>
        <v/>
      </c>
      <c r="M2122" s="44" t="str">
        <f t="shared" ca="1" si="1021"/>
        <v/>
      </c>
      <c r="N2122" s="44" t="str">
        <f t="shared" ca="1" si="1022"/>
        <v/>
      </c>
      <c r="O2122" s="108" t="str">
        <f t="shared" si="1006"/>
        <v/>
      </c>
      <c r="P2122" s="102" t="str">
        <f t="shared" si="1007"/>
        <v/>
      </c>
      <c r="Q2122" s="102" t="str">
        <f t="shared" si="1008"/>
        <v/>
      </c>
      <c r="R2122" s="120" t="str">
        <f t="shared" si="1009"/>
        <v/>
      </c>
      <c r="S2122" s="54" t="str">
        <f t="shared" si="1010"/>
        <v/>
      </c>
      <c r="T2122" s="5" t="str">
        <f t="shared" si="1011"/>
        <v/>
      </c>
      <c r="U2122" s="152" t="str">
        <f t="shared" si="994"/>
        <v/>
      </c>
      <c r="V2122" s="152" t="str">
        <f t="shared" si="995"/>
        <v/>
      </c>
      <c r="W2122" s="153" t="str">
        <f t="shared" si="996"/>
        <v/>
      </c>
      <c r="X2122" s="153" t="str">
        <f t="shared" si="997"/>
        <v/>
      </c>
      <c r="Y2122" s="153" t="str">
        <f t="shared" si="998"/>
        <v/>
      </c>
      <c r="Z2122" s="153" t="str">
        <f t="shared" si="999"/>
        <v/>
      </c>
      <c r="AA2122" s="152" t="str">
        <f t="shared" si="1000"/>
        <v/>
      </c>
      <c r="AB2122" s="152" t="str">
        <f t="shared" si="1001"/>
        <v/>
      </c>
      <c r="AC2122" s="154" t="str">
        <f t="shared" si="1012"/>
        <v/>
      </c>
      <c r="AD2122" s="154" t="str">
        <f t="shared" si="1013"/>
        <v/>
      </c>
      <c r="AE2122" s="3" t="str">
        <f t="shared" si="1014"/>
        <v/>
      </c>
      <c r="AF2122" s="3" t="str">
        <f t="shared" si="1015"/>
        <v/>
      </c>
      <c r="AG2122" s="3" t="str">
        <f t="shared" si="1016"/>
        <v/>
      </c>
      <c r="AH2122" s="4" t="str">
        <f t="shared" si="1017"/>
        <v/>
      </c>
      <c r="AI2122" s="75" t="str">
        <f t="shared" si="1018"/>
        <v/>
      </c>
      <c r="AJ2122" s="75" t="str">
        <f t="shared" si="1019"/>
        <v/>
      </c>
    </row>
    <row r="2123" spans="1:36" ht="14.25">
      <c r="A2123" s="41" t="str">
        <f t="shared" si="1002"/>
        <v/>
      </c>
      <c r="B2123" s="150" t="str">
        <f>IF(ISNUMBER(A2123),INDEX('MetaTrader Import'!$H$13:$J$5893,TRUNC(((A2123-$A$39+1)-1)/3)+1,MOD((A2123-$A$39+1)-1,3)+1),"")</f>
        <v/>
      </c>
      <c r="C2123" s="43" t="str">
        <f t="shared" si="1003"/>
        <v/>
      </c>
      <c r="D2123" s="43" t="str">
        <f t="shared" ca="1" si="993"/>
        <v/>
      </c>
      <c r="E2123" s="43" t="str">
        <f t="shared" si="1004"/>
        <v/>
      </c>
      <c r="F2123" s="43" t="str">
        <f t="shared" si="1005"/>
        <v/>
      </c>
      <c r="G2123" s="43" t="str">
        <f>IF(A2123&lt;&gt;"",IF(A2123&lt;Data!$G$11*0.25,$C$13/$G$32,IF(A2123&gt;Data!$G$11*0.25,$C$13,$C$13*10)),"")</f>
        <v/>
      </c>
      <c r="H2123" s="43" t="str">
        <f>IF(A2123&lt;&gt;"",IF(Data!$G$9="constant",$C$13,IF(Data!$G$9="squeeze",G2123,F2123)),"")</f>
        <v/>
      </c>
      <c r="I2123" s="38" t="str">
        <f ca="1">IF(ISNUMBER(A2123),NORMINV(RAND(),0,IF(AND(Data!$G$9="squeeze",A2123&lt;Data!$G$11*0.25),$H$32,1)*$C$30*$C$13)*($C$14*$C$12),"")</f>
        <v/>
      </c>
      <c r="J2123" s="42" t="str">
        <f ca="1">IFERROR(IF(Data!$C$6="Real",B2123,I2123+J2122+($C$14*$C$12)*(NORMINV(RAND(),$C$15,CHOOSE($G$13,$C$13,F2123,G2123)))),"")</f>
        <v/>
      </c>
      <c r="K2123" s="88" t="str">
        <f>IF(ISNUMBER(A2123), IF($G$16="fixed",$G$17,MIN(H2123*Data!$C$7*$C$16*0.5,$C$17*Data!$C$7))*$C$12,"")</f>
        <v/>
      </c>
      <c r="L2123" s="42" t="str">
        <f t="shared" ca="1" si="1020"/>
        <v/>
      </c>
      <c r="M2123" s="44" t="str">
        <f t="shared" ca="1" si="1021"/>
        <v/>
      </c>
      <c r="N2123" s="44" t="str">
        <f t="shared" ca="1" si="1022"/>
        <v/>
      </c>
      <c r="O2123" s="108" t="str">
        <f t="shared" si="1006"/>
        <v/>
      </c>
      <c r="P2123" s="102" t="str">
        <f t="shared" si="1007"/>
        <v/>
      </c>
      <c r="Q2123" s="102" t="str">
        <f t="shared" si="1008"/>
        <v/>
      </c>
      <c r="R2123" s="120" t="str">
        <f t="shared" si="1009"/>
        <v/>
      </c>
      <c r="S2123" s="54" t="str">
        <f t="shared" si="1010"/>
        <v/>
      </c>
      <c r="T2123" s="5" t="str">
        <f t="shared" si="1011"/>
        <v/>
      </c>
      <c r="U2123" s="152" t="str">
        <f t="shared" si="994"/>
        <v/>
      </c>
      <c r="V2123" s="152" t="str">
        <f t="shared" si="995"/>
        <v/>
      </c>
      <c r="W2123" s="153" t="str">
        <f t="shared" si="996"/>
        <v/>
      </c>
      <c r="X2123" s="153" t="str">
        <f t="shared" si="997"/>
        <v/>
      </c>
      <c r="Y2123" s="153" t="str">
        <f t="shared" si="998"/>
        <v/>
      </c>
      <c r="Z2123" s="153" t="str">
        <f t="shared" si="999"/>
        <v/>
      </c>
      <c r="AA2123" s="152" t="str">
        <f t="shared" si="1000"/>
        <v/>
      </c>
      <c r="AB2123" s="152" t="str">
        <f t="shared" si="1001"/>
        <v/>
      </c>
      <c r="AC2123" s="154" t="str">
        <f t="shared" si="1012"/>
        <v/>
      </c>
      <c r="AD2123" s="154" t="str">
        <f t="shared" si="1013"/>
        <v/>
      </c>
      <c r="AE2123" s="3" t="str">
        <f t="shared" si="1014"/>
        <v/>
      </c>
      <c r="AF2123" s="3" t="str">
        <f t="shared" si="1015"/>
        <v/>
      </c>
      <c r="AG2123" s="3" t="str">
        <f t="shared" si="1016"/>
        <v/>
      </c>
      <c r="AH2123" s="4" t="str">
        <f t="shared" si="1017"/>
        <v/>
      </c>
      <c r="AI2123" s="75" t="str">
        <f t="shared" si="1018"/>
        <v/>
      </c>
      <c r="AJ2123" s="75" t="str">
        <f t="shared" si="1019"/>
        <v/>
      </c>
    </row>
    <row r="2124" spans="1:36" ht="14.25">
      <c r="A2124" s="41" t="str">
        <f t="shared" si="1002"/>
        <v/>
      </c>
      <c r="B2124" s="150" t="str">
        <f>IF(ISNUMBER(A2124),INDEX('MetaTrader Import'!$H$13:$J$5893,TRUNC(((A2124-$A$39+1)-1)/3)+1,MOD((A2124-$A$39+1)-1,3)+1),"")</f>
        <v/>
      </c>
      <c r="C2124" s="43" t="str">
        <f t="shared" si="1003"/>
        <v/>
      </c>
      <c r="D2124" s="43" t="str">
        <f t="shared" ca="1" si="993"/>
        <v/>
      </c>
      <c r="E2124" s="43" t="str">
        <f t="shared" si="1004"/>
        <v/>
      </c>
      <c r="F2124" s="43" t="str">
        <f t="shared" si="1005"/>
        <v/>
      </c>
      <c r="G2124" s="43" t="str">
        <f>IF(A2124&lt;&gt;"",IF(A2124&lt;Data!$G$11*0.25,$C$13/$G$32,IF(A2124&gt;Data!$G$11*0.25,$C$13,$C$13*10)),"")</f>
        <v/>
      </c>
      <c r="H2124" s="43" t="str">
        <f>IF(A2124&lt;&gt;"",IF(Data!$G$9="constant",$C$13,IF(Data!$G$9="squeeze",G2124,F2124)),"")</f>
        <v/>
      </c>
      <c r="I2124" s="38" t="str">
        <f ca="1">IF(ISNUMBER(A2124),NORMINV(RAND(),0,IF(AND(Data!$G$9="squeeze",A2124&lt;Data!$G$11*0.25),$H$32,1)*$C$30*$C$13)*($C$14*$C$12),"")</f>
        <v/>
      </c>
      <c r="J2124" s="42" t="str">
        <f ca="1">IFERROR(IF(Data!$C$6="Real",B2124,I2124+J2123+($C$14*$C$12)*(NORMINV(RAND(),$C$15,CHOOSE($G$13,$C$13,F2124,G2124)))),"")</f>
        <v/>
      </c>
      <c r="K2124" s="88" t="str">
        <f>IF(ISNUMBER(A2124), IF($G$16="fixed",$G$17,MIN(H2124*Data!$C$7*$C$16*0.5,$C$17*Data!$C$7))*$C$12,"")</f>
        <v/>
      </c>
      <c r="L2124" s="42" t="str">
        <f t="shared" ca="1" si="1020"/>
        <v/>
      </c>
      <c r="M2124" s="44" t="str">
        <f t="shared" ca="1" si="1021"/>
        <v/>
      </c>
      <c r="N2124" s="44" t="str">
        <f t="shared" ca="1" si="1022"/>
        <v/>
      </c>
      <c r="O2124" s="108" t="str">
        <f t="shared" si="1006"/>
        <v/>
      </c>
      <c r="P2124" s="102" t="str">
        <f t="shared" si="1007"/>
        <v/>
      </c>
      <c r="Q2124" s="102" t="str">
        <f t="shared" si="1008"/>
        <v/>
      </c>
      <c r="R2124" s="120" t="str">
        <f t="shared" si="1009"/>
        <v/>
      </c>
      <c r="S2124" s="54" t="str">
        <f t="shared" si="1010"/>
        <v/>
      </c>
      <c r="T2124" s="5" t="str">
        <f t="shared" si="1011"/>
        <v/>
      </c>
      <c r="U2124" s="152" t="str">
        <f t="shared" si="994"/>
        <v/>
      </c>
      <c r="V2124" s="152" t="str">
        <f t="shared" si="995"/>
        <v/>
      </c>
      <c r="W2124" s="153" t="str">
        <f t="shared" si="996"/>
        <v/>
      </c>
      <c r="X2124" s="153" t="str">
        <f t="shared" si="997"/>
        <v/>
      </c>
      <c r="Y2124" s="153" t="str">
        <f t="shared" si="998"/>
        <v/>
      </c>
      <c r="Z2124" s="153" t="str">
        <f t="shared" si="999"/>
        <v/>
      </c>
      <c r="AA2124" s="152" t="str">
        <f t="shared" si="1000"/>
        <v/>
      </c>
      <c r="AB2124" s="152" t="str">
        <f t="shared" si="1001"/>
        <v/>
      </c>
      <c r="AC2124" s="154" t="str">
        <f t="shared" si="1012"/>
        <v/>
      </c>
      <c r="AD2124" s="154" t="str">
        <f t="shared" si="1013"/>
        <v/>
      </c>
      <c r="AE2124" s="3" t="str">
        <f t="shared" si="1014"/>
        <v/>
      </c>
      <c r="AF2124" s="3" t="str">
        <f t="shared" si="1015"/>
        <v/>
      </c>
      <c r="AG2124" s="3" t="str">
        <f t="shared" si="1016"/>
        <v/>
      </c>
      <c r="AH2124" s="4" t="str">
        <f t="shared" si="1017"/>
        <v/>
      </c>
      <c r="AI2124" s="75" t="str">
        <f t="shared" si="1018"/>
        <v/>
      </c>
      <c r="AJ2124" s="75" t="str">
        <f t="shared" si="1019"/>
        <v/>
      </c>
    </row>
    <row r="2125" spans="1:36" ht="14.25">
      <c r="A2125" s="41" t="str">
        <f t="shared" si="1002"/>
        <v/>
      </c>
      <c r="B2125" s="150" t="str">
        <f>IF(ISNUMBER(A2125),INDEX('MetaTrader Import'!$H$13:$J$5893,TRUNC(((A2125-$A$39+1)-1)/3)+1,MOD((A2125-$A$39+1)-1,3)+1),"")</f>
        <v/>
      </c>
      <c r="C2125" s="43" t="str">
        <f t="shared" si="1003"/>
        <v/>
      </c>
      <c r="D2125" s="43" t="str">
        <f t="shared" ca="1" si="993"/>
        <v/>
      </c>
      <c r="E2125" s="43" t="str">
        <f t="shared" si="1004"/>
        <v/>
      </c>
      <c r="F2125" s="43" t="str">
        <f t="shared" si="1005"/>
        <v/>
      </c>
      <c r="G2125" s="43" t="str">
        <f>IF(A2125&lt;&gt;"",IF(A2125&lt;Data!$G$11*0.25,$C$13/$G$32,IF(A2125&gt;Data!$G$11*0.25,$C$13,$C$13*10)),"")</f>
        <v/>
      </c>
      <c r="H2125" s="43" t="str">
        <f>IF(A2125&lt;&gt;"",IF(Data!$G$9="constant",$C$13,IF(Data!$G$9="squeeze",G2125,F2125)),"")</f>
        <v/>
      </c>
      <c r="I2125" s="38" t="str">
        <f ca="1">IF(ISNUMBER(A2125),NORMINV(RAND(),0,IF(AND(Data!$G$9="squeeze",A2125&lt;Data!$G$11*0.25),$H$32,1)*$C$30*$C$13)*($C$14*$C$12),"")</f>
        <v/>
      </c>
      <c r="J2125" s="42" t="str">
        <f ca="1">IFERROR(IF(Data!$C$6="Real",B2125,I2125+J2124+($C$14*$C$12)*(NORMINV(RAND(),$C$15,CHOOSE($G$13,$C$13,F2125,G2125)))),"")</f>
        <v/>
      </c>
      <c r="K2125" s="88" t="str">
        <f>IF(ISNUMBER(A2125), IF($G$16="fixed",$G$17,MIN(H2125*Data!$C$7*$C$16*0.5,$C$17*Data!$C$7))*$C$12,"")</f>
        <v/>
      </c>
      <c r="L2125" s="42" t="str">
        <f t="shared" ca="1" si="1020"/>
        <v/>
      </c>
      <c r="M2125" s="44" t="str">
        <f t="shared" ca="1" si="1021"/>
        <v/>
      </c>
      <c r="N2125" s="44" t="str">
        <f t="shared" ca="1" si="1022"/>
        <v/>
      </c>
      <c r="O2125" s="108" t="str">
        <f t="shared" si="1006"/>
        <v/>
      </c>
      <c r="P2125" s="102" t="str">
        <f t="shared" si="1007"/>
        <v/>
      </c>
      <c r="Q2125" s="102" t="str">
        <f t="shared" si="1008"/>
        <v/>
      </c>
      <c r="R2125" s="120" t="str">
        <f t="shared" si="1009"/>
        <v/>
      </c>
      <c r="S2125" s="54" t="str">
        <f t="shared" si="1010"/>
        <v/>
      </c>
      <c r="T2125" s="5" t="str">
        <f t="shared" si="1011"/>
        <v/>
      </c>
      <c r="U2125" s="152" t="str">
        <f t="shared" si="994"/>
        <v/>
      </c>
      <c r="V2125" s="152" t="str">
        <f t="shared" si="995"/>
        <v/>
      </c>
      <c r="W2125" s="153" t="str">
        <f t="shared" si="996"/>
        <v/>
      </c>
      <c r="X2125" s="153" t="str">
        <f t="shared" si="997"/>
        <v/>
      </c>
      <c r="Y2125" s="153" t="str">
        <f t="shared" si="998"/>
        <v/>
      </c>
      <c r="Z2125" s="153" t="str">
        <f t="shared" si="999"/>
        <v/>
      </c>
      <c r="AA2125" s="152" t="str">
        <f t="shared" si="1000"/>
        <v/>
      </c>
      <c r="AB2125" s="152" t="str">
        <f t="shared" si="1001"/>
        <v/>
      </c>
      <c r="AC2125" s="154" t="str">
        <f t="shared" si="1012"/>
        <v/>
      </c>
      <c r="AD2125" s="154" t="str">
        <f t="shared" si="1013"/>
        <v/>
      </c>
      <c r="AE2125" s="3" t="str">
        <f t="shared" si="1014"/>
        <v/>
      </c>
      <c r="AF2125" s="3" t="str">
        <f t="shared" si="1015"/>
        <v/>
      </c>
      <c r="AG2125" s="3" t="str">
        <f t="shared" si="1016"/>
        <v/>
      </c>
      <c r="AH2125" s="4" t="str">
        <f t="shared" si="1017"/>
        <v/>
      </c>
      <c r="AI2125" s="75" t="str">
        <f t="shared" si="1018"/>
        <v/>
      </c>
      <c r="AJ2125" s="75" t="str">
        <f t="shared" si="1019"/>
        <v/>
      </c>
    </row>
    <row r="2126" spans="1:36" ht="14.25">
      <c r="A2126" s="41" t="str">
        <f t="shared" si="1002"/>
        <v/>
      </c>
      <c r="B2126" s="150" t="str">
        <f>IF(ISNUMBER(A2126),INDEX('MetaTrader Import'!$H$13:$J$5893,TRUNC(((A2126-$A$39+1)-1)/3)+1,MOD((A2126-$A$39+1)-1,3)+1),"")</f>
        <v/>
      </c>
      <c r="C2126" s="43" t="str">
        <f t="shared" si="1003"/>
        <v/>
      </c>
      <c r="D2126" s="43" t="str">
        <f t="shared" ca="1" si="993"/>
        <v/>
      </c>
      <c r="E2126" s="43" t="str">
        <f t="shared" si="1004"/>
        <v/>
      </c>
      <c r="F2126" s="43" t="str">
        <f t="shared" si="1005"/>
        <v/>
      </c>
      <c r="G2126" s="43" t="str">
        <f>IF(A2126&lt;&gt;"",IF(A2126&lt;Data!$G$11*0.25,$C$13/$G$32,IF(A2126&gt;Data!$G$11*0.25,$C$13,$C$13*10)),"")</f>
        <v/>
      </c>
      <c r="H2126" s="43" t="str">
        <f>IF(A2126&lt;&gt;"",IF(Data!$G$9="constant",$C$13,IF(Data!$G$9="squeeze",G2126,F2126)),"")</f>
        <v/>
      </c>
      <c r="I2126" s="38" t="str">
        <f ca="1">IF(ISNUMBER(A2126),NORMINV(RAND(),0,IF(AND(Data!$G$9="squeeze",A2126&lt;Data!$G$11*0.25),$H$32,1)*$C$30*$C$13)*($C$14*$C$12),"")</f>
        <v/>
      </c>
      <c r="J2126" s="42" t="str">
        <f ca="1">IFERROR(IF(Data!$C$6="Real",B2126,I2126+J2125+($C$14*$C$12)*(NORMINV(RAND(),$C$15,CHOOSE($G$13,$C$13,F2126,G2126)))),"")</f>
        <v/>
      </c>
      <c r="K2126" s="88" t="str">
        <f>IF(ISNUMBER(A2126), IF($G$16="fixed",$G$17,MIN(H2126*Data!$C$7*$C$16*0.5,$C$17*Data!$C$7))*$C$12,"")</f>
        <v/>
      </c>
      <c r="L2126" s="42" t="str">
        <f t="shared" ca="1" si="1020"/>
        <v/>
      </c>
      <c r="M2126" s="44" t="str">
        <f t="shared" ca="1" si="1021"/>
        <v/>
      </c>
      <c r="N2126" s="44" t="str">
        <f t="shared" ca="1" si="1022"/>
        <v/>
      </c>
      <c r="O2126" s="108" t="str">
        <f t="shared" si="1006"/>
        <v/>
      </c>
      <c r="P2126" s="102" t="str">
        <f t="shared" si="1007"/>
        <v/>
      </c>
      <c r="Q2126" s="102" t="str">
        <f t="shared" si="1008"/>
        <v/>
      </c>
      <c r="R2126" s="120" t="str">
        <f t="shared" si="1009"/>
        <v/>
      </c>
      <c r="S2126" s="54" t="str">
        <f t="shared" si="1010"/>
        <v/>
      </c>
      <c r="T2126" s="5" t="str">
        <f t="shared" si="1011"/>
        <v/>
      </c>
      <c r="U2126" s="152" t="str">
        <f t="shared" si="994"/>
        <v/>
      </c>
      <c r="V2126" s="152" t="str">
        <f t="shared" si="995"/>
        <v/>
      </c>
      <c r="W2126" s="153" t="str">
        <f t="shared" si="996"/>
        <v/>
      </c>
      <c r="X2126" s="153" t="str">
        <f t="shared" si="997"/>
        <v/>
      </c>
      <c r="Y2126" s="153" t="str">
        <f t="shared" si="998"/>
        <v/>
      </c>
      <c r="Z2126" s="153" t="str">
        <f t="shared" si="999"/>
        <v/>
      </c>
      <c r="AA2126" s="152" t="str">
        <f t="shared" si="1000"/>
        <v/>
      </c>
      <c r="AB2126" s="152" t="str">
        <f t="shared" si="1001"/>
        <v/>
      </c>
      <c r="AC2126" s="154" t="str">
        <f t="shared" si="1012"/>
        <v/>
      </c>
      <c r="AD2126" s="154" t="str">
        <f t="shared" si="1013"/>
        <v/>
      </c>
      <c r="AE2126" s="3" t="str">
        <f t="shared" si="1014"/>
        <v/>
      </c>
      <c r="AF2126" s="3" t="str">
        <f t="shared" si="1015"/>
        <v/>
      </c>
      <c r="AG2126" s="3" t="str">
        <f t="shared" si="1016"/>
        <v/>
      </c>
      <c r="AH2126" s="4" t="str">
        <f t="shared" si="1017"/>
        <v/>
      </c>
      <c r="AI2126" s="75" t="str">
        <f t="shared" si="1018"/>
        <v/>
      </c>
      <c r="AJ2126" s="75" t="str">
        <f t="shared" si="1019"/>
        <v/>
      </c>
    </row>
    <row r="2127" spans="1:36" ht="14.25">
      <c r="A2127" s="41" t="str">
        <f t="shared" si="1002"/>
        <v/>
      </c>
      <c r="B2127" s="150" t="str">
        <f>IF(ISNUMBER(A2127),INDEX('MetaTrader Import'!$H$13:$J$5893,TRUNC(((A2127-$A$39+1)-1)/3)+1,MOD((A2127-$A$39+1)-1,3)+1),"")</f>
        <v/>
      </c>
      <c r="C2127" s="43" t="str">
        <f t="shared" si="1003"/>
        <v/>
      </c>
      <c r="D2127" s="43" t="str">
        <f t="shared" ca="1" si="993"/>
        <v/>
      </c>
      <c r="E2127" s="43" t="str">
        <f t="shared" si="1004"/>
        <v/>
      </c>
      <c r="F2127" s="43" t="str">
        <f t="shared" si="1005"/>
        <v/>
      </c>
      <c r="G2127" s="43" t="str">
        <f>IF(A2127&lt;&gt;"",IF(A2127&lt;Data!$G$11*0.25,$C$13/$G$32,IF(A2127&gt;Data!$G$11*0.25,$C$13,$C$13*10)),"")</f>
        <v/>
      </c>
      <c r="H2127" s="43" t="str">
        <f>IF(A2127&lt;&gt;"",IF(Data!$G$9="constant",$C$13,IF(Data!$G$9="squeeze",G2127,F2127)),"")</f>
        <v/>
      </c>
      <c r="I2127" s="38" t="str">
        <f ca="1">IF(ISNUMBER(A2127),NORMINV(RAND(),0,IF(AND(Data!$G$9="squeeze",A2127&lt;Data!$G$11*0.25),$H$32,1)*$C$30*$C$13)*($C$14*$C$12),"")</f>
        <v/>
      </c>
      <c r="J2127" s="42" t="str">
        <f ca="1">IFERROR(IF(Data!$C$6="Real",B2127,I2127+J2126+($C$14*$C$12)*(NORMINV(RAND(),$C$15,CHOOSE($G$13,$C$13,F2127,G2127)))),"")</f>
        <v/>
      </c>
      <c r="K2127" s="88" t="str">
        <f>IF(ISNUMBER(A2127), IF($G$16="fixed",$G$17,MIN(H2127*Data!$C$7*$C$16*0.5,$C$17*Data!$C$7))*$C$12,"")</f>
        <v/>
      </c>
      <c r="L2127" s="42" t="str">
        <f t="shared" ca="1" si="1020"/>
        <v/>
      </c>
      <c r="M2127" s="44" t="str">
        <f t="shared" ca="1" si="1021"/>
        <v/>
      </c>
      <c r="N2127" s="44" t="str">
        <f t="shared" ca="1" si="1022"/>
        <v/>
      </c>
      <c r="O2127" s="108" t="str">
        <f t="shared" si="1006"/>
        <v/>
      </c>
      <c r="P2127" s="102" t="str">
        <f t="shared" si="1007"/>
        <v/>
      </c>
      <c r="Q2127" s="102" t="str">
        <f t="shared" si="1008"/>
        <v/>
      </c>
      <c r="R2127" s="120" t="str">
        <f t="shared" si="1009"/>
        <v/>
      </c>
      <c r="S2127" s="54" t="str">
        <f t="shared" si="1010"/>
        <v/>
      </c>
      <c r="T2127" s="5" t="str">
        <f t="shared" si="1011"/>
        <v/>
      </c>
      <c r="U2127" s="152" t="str">
        <f t="shared" si="994"/>
        <v/>
      </c>
      <c r="V2127" s="152" t="str">
        <f t="shared" si="995"/>
        <v/>
      </c>
      <c r="W2127" s="153" t="str">
        <f t="shared" si="996"/>
        <v/>
      </c>
      <c r="X2127" s="153" t="str">
        <f t="shared" si="997"/>
        <v/>
      </c>
      <c r="Y2127" s="153" t="str">
        <f t="shared" si="998"/>
        <v/>
      </c>
      <c r="Z2127" s="153" t="str">
        <f t="shared" si="999"/>
        <v/>
      </c>
      <c r="AA2127" s="152" t="str">
        <f t="shared" si="1000"/>
        <v/>
      </c>
      <c r="AB2127" s="152" t="str">
        <f t="shared" si="1001"/>
        <v/>
      </c>
      <c r="AC2127" s="154" t="str">
        <f t="shared" si="1012"/>
        <v/>
      </c>
      <c r="AD2127" s="154" t="str">
        <f t="shared" si="1013"/>
        <v/>
      </c>
      <c r="AE2127" s="3" t="str">
        <f t="shared" si="1014"/>
        <v/>
      </c>
      <c r="AF2127" s="3" t="str">
        <f t="shared" si="1015"/>
        <v/>
      </c>
      <c r="AG2127" s="3" t="str">
        <f t="shared" si="1016"/>
        <v/>
      </c>
      <c r="AH2127" s="4" t="str">
        <f t="shared" si="1017"/>
        <v/>
      </c>
      <c r="AI2127" s="75" t="str">
        <f t="shared" si="1018"/>
        <v/>
      </c>
      <c r="AJ2127" s="75" t="str">
        <f t="shared" si="1019"/>
        <v/>
      </c>
    </row>
    <row r="2128" spans="1:36" ht="14.25">
      <c r="A2128" s="41" t="str">
        <f t="shared" si="1002"/>
        <v/>
      </c>
      <c r="B2128" s="150" t="str">
        <f>IF(ISNUMBER(A2128),INDEX('MetaTrader Import'!$H$13:$J$5893,TRUNC(((A2128-$A$39+1)-1)/3)+1,MOD((A2128-$A$39+1)-1,3)+1),"")</f>
        <v/>
      </c>
      <c r="C2128" s="43" t="str">
        <f t="shared" si="1003"/>
        <v/>
      </c>
      <c r="D2128" s="43" t="str">
        <f t="shared" ca="1" si="993"/>
        <v/>
      </c>
      <c r="E2128" s="43" t="str">
        <f t="shared" si="1004"/>
        <v/>
      </c>
      <c r="F2128" s="43" t="str">
        <f t="shared" si="1005"/>
        <v/>
      </c>
      <c r="G2128" s="43" t="str">
        <f>IF(A2128&lt;&gt;"",IF(A2128&lt;Data!$G$11*0.25,$C$13/$G$32,IF(A2128&gt;Data!$G$11*0.25,$C$13,$C$13*10)),"")</f>
        <v/>
      </c>
      <c r="H2128" s="43" t="str">
        <f>IF(A2128&lt;&gt;"",IF(Data!$G$9="constant",$C$13,IF(Data!$G$9="squeeze",G2128,F2128)),"")</f>
        <v/>
      </c>
      <c r="I2128" s="38" t="str">
        <f ca="1">IF(ISNUMBER(A2128),NORMINV(RAND(),0,IF(AND(Data!$G$9="squeeze",A2128&lt;Data!$G$11*0.25),$H$32,1)*$C$30*$C$13)*($C$14*$C$12),"")</f>
        <v/>
      </c>
      <c r="J2128" s="42" t="str">
        <f ca="1">IFERROR(IF(Data!$C$6="Real",B2128,I2128+J2127+($C$14*$C$12)*(NORMINV(RAND(),$C$15,CHOOSE($G$13,$C$13,F2128,G2128)))),"")</f>
        <v/>
      </c>
      <c r="K2128" s="88" t="str">
        <f>IF(ISNUMBER(A2128), IF($G$16="fixed",$G$17,MIN(H2128*Data!$C$7*$C$16*0.5,$C$17*Data!$C$7))*$C$12,"")</f>
        <v/>
      </c>
      <c r="L2128" s="42" t="str">
        <f t="shared" ca="1" si="1020"/>
        <v/>
      </c>
      <c r="M2128" s="44" t="str">
        <f t="shared" ca="1" si="1021"/>
        <v/>
      </c>
      <c r="N2128" s="44" t="str">
        <f t="shared" ca="1" si="1022"/>
        <v/>
      </c>
      <c r="O2128" s="108" t="str">
        <f t="shared" si="1006"/>
        <v/>
      </c>
      <c r="P2128" s="102" t="str">
        <f t="shared" si="1007"/>
        <v/>
      </c>
      <c r="Q2128" s="102" t="str">
        <f t="shared" si="1008"/>
        <v/>
      </c>
      <c r="R2128" s="120" t="str">
        <f t="shared" si="1009"/>
        <v/>
      </c>
      <c r="S2128" s="54" t="str">
        <f t="shared" si="1010"/>
        <v/>
      </c>
      <c r="T2128" s="5" t="str">
        <f t="shared" si="1011"/>
        <v/>
      </c>
      <c r="U2128" s="152" t="str">
        <f t="shared" si="994"/>
        <v/>
      </c>
      <c r="V2128" s="152" t="str">
        <f t="shared" si="995"/>
        <v/>
      </c>
      <c r="W2128" s="153" t="str">
        <f t="shared" si="996"/>
        <v/>
      </c>
      <c r="X2128" s="153" t="str">
        <f t="shared" si="997"/>
        <v/>
      </c>
      <c r="Y2128" s="153" t="str">
        <f t="shared" si="998"/>
        <v/>
      </c>
      <c r="Z2128" s="153" t="str">
        <f t="shared" si="999"/>
        <v/>
      </c>
      <c r="AA2128" s="152" t="str">
        <f t="shared" si="1000"/>
        <v/>
      </c>
      <c r="AB2128" s="152" t="str">
        <f t="shared" si="1001"/>
        <v/>
      </c>
      <c r="AC2128" s="154" t="str">
        <f t="shared" si="1012"/>
        <v/>
      </c>
      <c r="AD2128" s="154" t="str">
        <f t="shared" si="1013"/>
        <v/>
      </c>
      <c r="AE2128" s="3" t="str">
        <f t="shared" si="1014"/>
        <v/>
      </c>
      <c r="AF2128" s="3" t="str">
        <f t="shared" si="1015"/>
        <v/>
      </c>
      <c r="AG2128" s="3" t="str">
        <f t="shared" si="1016"/>
        <v/>
      </c>
      <c r="AH2128" s="4" t="str">
        <f t="shared" si="1017"/>
        <v/>
      </c>
      <c r="AI2128" s="75" t="str">
        <f t="shared" si="1018"/>
        <v/>
      </c>
      <c r="AJ2128" s="75" t="str">
        <f t="shared" si="1019"/>
        <v/>
      </c>
    </row>
    <row r="2129" spans="1:36" ht="14.25">
      <c r="A2129" s="41" t="str">
        <f t="shared" si="1002"/>
        <v/>
      </c>
      <c r="B2129" s="150" t="str">
        <f>IF(ISNUMBER(A2129),INDEX('MetaTrader Import'!$H$13:$J$5893,TRUNC(((A2129-$A$39+1)-1)/3)+1,MOD((A2129-$A$39+1)-1,3)+1),"")</f>
        <v/>
      </c>
      <c r="C2129" s="43" t="str">
        <f t="shared" si="1003"/>
        <v/>
      </c>
      <c r="D2129" s="43" t="str">
        <f t="shared" ca="1" si="993"/>
        <v/>
      </c>
      <c r="E2129" s="43" t="str">
        <f t="shared" si="1004"/>
        <v/>
      </c>
      <c r="F2129" s="43" t="str">
        <f t="shared" si="1005"/>
        <v/>
      </c>
      <c r="G2129" s="43" t="str">
        <f>IF(A2129&lt;&gt;"",IF(A2129&lt;Data!$G$11*0.25,$C$13/$G$32,IF(A2129&gt;Data!$G$11*0.25,$C$13,$C$13*10)),"")</f>
        <v/>
      </c>
      <c r="H2129" s="43" t="str">
        <f>IF(A2129&lt;&gt;"",IF(Data!$G$9="constant",$C$13,IF(Data!$G$9="squeeze",G2129,F2129)),"")</f>
        <v/>
      </c>
      <c r="I2129" s="38" t="str">
        <f ca="1">IF(ISNUMBER(A2129),NORMINV(RAND(),0,IF(AND(Data!$G$9="squeeze",A2129&lt;Data!$G$11*0.25),$H$32,1)*$C$30*$C$13)*($C$14*$C$12),"")</f>
        <v/>
      </c>
      <c r="J2129" s="42" t="str">
        <f ca="1">IFERROR(IF(Data!$C$6="Real",B2129,I2129+J2128+($C$14*$C$12)*(NORMINV(RAND(),$C$15,CHOOSE($G$13,$C$13,F2129,G2129)))),"")</f>
        <v/>
      </c>
      <c r="K2129" s="88" t="str">
        <f>IF(ISNUMBER(A2129), IF($G$16="fixed",$G$17,MIN(H2129*Data!$C$7*$C$16*0.5,$C$17*Data!$C$7))*$C$12,"")</f>
        <v/>
      </c>
      <c r="L2129" s="42" t="str">
        <f t="shared" ca="1" si="1020"/>
        <v/>
      </c>
      <c r="M2129" s="44" t="str">
        <f t="shared" ca="1" si="1021"/>
        <v/>
      </c>
      <c r="N2129" s="44" t="str">
        <f t="shared" ca="1" si="1022"/>
        <v/>
      </c>
      <c r="O2129" s="108" t="str">
        <f t="shared" si="1006"/>
        <v/>
      </c>
      <c r="P2129" s="102" t="str">
        <f t="shared" si="1007"/>
        <v/>
      </c>
      <c r="Q2129" s="102" t="str">
        <f t="shared" si="1008"/>
        <v/>
      </c>
      <c r="R2129" s="120" t="str">
        <f t="shared" si="1009"/>
        <v/>
      </c>
      <c r="S2129" s="54" t="str">
        <f t="shared" si="1010"/>
        <v/>
      </c>
      <c r="T2129" s="5" t="str">
        <f t="shared" si="1011"/>
        <v/>
      </c>
      <c r="U2129" s="152" t="str">
        <f t="shared" si="994"/>
        <v/>
      </c>
      <c r="V2129" s="152" t="str">
        <f t="shared" si="995"/>
        <v/>
      </c>
      <c r="W2129" s="153" t="str">
        <f t="shared" si="996"/>
        <v/>
      </c>
      <c r="X2129" s="153" t="str">
        <f t="shared" si="997"/>
        <v/>
      </c>
      <c r="Y2129" s="153" t="str">
        <f t="shared" si="998"/>
        <v/>
      </c>
      <c r="Z2129" s="153" t="str">
        <f t="shared" si="999"/>
        <v/>
      </c>
      <c r="AA2129" s="152" t="str">
        <f t="shared" si="1000"/>
        <v/>
      </c>
      <c r="AB2129" s="152" t="str">
        <f t="shared" si="1001"/>
        <v/>
      </c>
      <c r="AC2129" s="154" t="str">
        <f t="shared" si="1012"/>
        <v/>
      </c>
      <c r="AD2129" s="154" t="str">
        <f t="shared" si="1013"/>
        <v/>
      </c>
      <c r="AE2129" s="3" t="str">
        <f t="shared" si="1014"/>
        <v/>
      </c>
      <c r="AF2129" s="3" t="str">
        <f t="shared" si="1015"/>
        <v/>
      </c>
      <c r="AG2129" s="3" t="str">
        <f t="shared" si="1016"/>
        <v/>
      </c>
      <c r="AH2129" s="4" t="str">
        <f t="shared" si="1017"/>
        <v/>
      </c>
      <c r="AI2129" s="75" t="str">
        <f t="shared" si="1018"/>
        <v/>
      </c>
      <c r="AJ2129" s="75" t="str">
        <f t="shared" si="1019"/>
        <v/>
      </c>
    </row>
    <row r="2130" spans="1:36" ht="14.25">
      <c r="A2130" s="41" t="str">
        <f t="shared" si="1002"/>
        <v/>
      </c>
      <c r="B2130" s="150" t="str">
        <f>IF(ISNUMBER(A2130),INDEX('MetaTrader Import'!$H$13:$J$5893,TRUNC(((A2130-$A$39+1)-1)/3)+1,MOD((A2130-$A$39+1)-1,3)+1),"")</f>
        <v/>
      </c>
      <c r="C2130" s="43" t="str">
        <f t="shared" si="1003"/>
        <v/>
      </c>
      <c r="D2130" s="43" t="str">
        <f t="shared" ca="1" si="993"/>
        <v/>
      </c>
      <c r="E2130" s="43" t="str">
        <f t="shared" si="1004"/>
        <v/>
      </c>
      <c r="F2130" s="43" t="str">
        <f t="shared" si="1005"/>
        <v/>
      </c>
      <c r="G2130" s="43" t="str">
        <f>IF(A2130&lt;&gt;"",IF(A2130&lt;Data!$G$11*0.25,$C$13/$G$32,IF(A2130&gt;Data!$G$11*0.25,$C$13,$C$13*10)),"")</f>
        <v/>
      </c>
      <c r="H2130" s="43" t="str">
        <f>IF(A2130&lt;&gt;"",IF(Data!$G$9="constant",$C$13,IF(Data!$G$9="squeeze",G2130,F2130)),"")</f>
        <v/>
      </c>
      <c r="I2130" s="38" t="str">
        <f ca="1">IF(ISNUMBER(A2130),NORMINV(RAND(),0,IF(AND(Data!$G$9="squeeze",A2130&lt;Data!$G$11*0.25),$H$32,1)*$C$30*$C$13)*($C$14*$C$12),"")</f>
        <v/>
      </c>
      <c r="J2130" s="42" t="str">
        <f ca="1">IFERROR(IF(Data!$C$6="Real",B2130,I2130+J2129+($C$14*$C$12)*(NORMINV(RAND(),$C$15,CHOOSE($G$13,$C$13,F2130,G2130)))),"")</f>
        <v/>
      </c>
      <c r="K2130" s="88" t="str">
        <f>IF(ISNUMBER(A2130), IF($G$16="fixed",$G$17,MIN(H2130*Data!$C$7*$C$16*0.5,$C$17*Data!$C$7))*$C$12,"")</f>
        <v/>
      </c>
      <c r="L2130" s="42" t="str">
        <f t="shared" ca="1" si="1020"/>
        <v/>
      </c>
      <c r="M2130" s="44" t="str">
        <f t="shared" ca="1" si="1021"/>
        <v/>
      </c>
      <c r="N2130" s="44" t="str">
        <f t="shared" ca="1" si="1022"/>
        <v/>
      </c>
      <c r="O2130" s="108" t="str">
        <f t="shared" si="1006"/>
        <v/>
      </c>
      <c r="P2130" s="102" t="str">
        <f t="shared" si="1007"/>
        <v/>
      </c>
      <c r="Q2130" s="102" t="str">
        <f t="shared" si="1008"/>
        <v/>
      </c>
      <c r="R2130" s="120" t="str">
        <f t="shared" si="1009"/>
        <v/>
      </c>
      <c r="S2130" s="54" t="str">
        <f t="shared" si="1010"/>
        <v/>
      </c>
      <c r="T2130" s="5" t="str">
        <f t="shared" si="1011"/>
        <v/>
      </c>
      <c r="U2130" s="152" t="str">
        <f t="shared" si="994"/>
        <v/>
      </c>
      <c r="V2130" s="152" t="str">
        <f t="shared" si="995"/>
        <v/>
      </c>
      <c r="W2130" s="153" t="str">
        <f t="shared" si="996"/>
        <v/>
      </c>
      <c r="X2130" s="153" t="str">
        <f t="shared" si="997"/>
        <v/>
      </c>
      <c r="Y2130" s="153" t="str">
        <f t="shared" si="998"/>
        <v/>
      </c>
      <c r="Z2130" s="153" t="str">
        <f t="shared" si="999"/>
        <v/>
      </c>
      <c r="AA2130" s="152" t="str">
        <f t="shared" si="1000"/>
        <v/>
      </c>
      <c r="AB2130" s="152" t="str">
        <f t="shared" si="1001"/>
        <v/>
      </c>
      <c r="AC2130" s="154" t="str">
        <f t="shared" si="1012"/>
        <v/>
      </c>
      <c r="AD2130" s="154" t="str">
        <f t="shared" si="1013"/>
        <v/>
      </c>
      <c r="AE2130" s="3" t="str">
        <f t="shared" si="1014"/>
        <v/>
      </c>
      <c r="AF2130" s="3" t="str">
        <f t="shared" si="1015"/>
        <v/>
      </c>
      <c r="AG2130" s="3" t="str">
        <f t="shared" si="1016"/>
        <v/>
      </c>
      <c r="AH2130" s="4" t="str">
        <f t="shared" si="1017"/>
        <v/>
      </c>
      <c r="AI2130" s="75" t="str">
        <f t="shared" si="1018"/>
        <v/>
      </c>
      <c r="AJ2130" s="75" t="str">
        <f t="shared" si="1019"/>
        <v/>
      </c>
    </row>
    <row r="2131" spans="1:36" ht="14.25">
      <c r="A2131" s="41" t="str">
        <f t="shared" si="1002"/>
        <v/>
      </c>
      <c r="B2131" s="150" t="str">
        <f>IF(ISNUMBER(A2131),INDEX('MetaTrader Import'!$H$13:$J$5893,TRUNC(((A2131-$A$39+1)-1)/3)+1,MOD((A2131-$A$39+1)-1,3)+1),"")</f>
        <v/>
      </c>
      <c r="C2131" s="43" t="str">
        <f t="shared" si="1003"/>
        <v/>
      </c>
      <c r="D2131" s="43" t="str">
        <f t="shared" ca="1" si="993"/>
        <v/>
      </c>
      <c r="E2131" s="43" t="str">
        <f t="shared" si="1004"/>
        <v/>
      </c>
      <c r="F2131" s="43" t="str">
        <f t="shared" si="1005"/>
        <v/>
      </c>
      <c r="G2131" s="43" t="str">
        <f>IF(A2131&lt;&gt;"",IF(A2131&lt;Data!$G$11*0.25,$C$13/$G$32,IF(A2131&gt;Data!$G$11*0.25,$C$13,$C$13*10)),"")</f>
        <v/>
      </c>
      <c r="H2131" s="43" t="str">
        <f>IF(A2131&lt;&gt;"",IF(Data!$G$9="constant",$C$13,IF(Data!$G$9="squeeze",G2131,F2131)),"")</f>
        <v/>
      </c>
      <c r="I2131" s="38" t="str">
        <f ca="1">IF(ISNUMBER(A2131),NORMINV(RAND(),0,IF(AND(Data!$G$9="squeeze",A2131&lt;Data!$G$11*0.25),$H$32,1)*$C$30*$C$13)*($C$14*$C$12),"")</f>
        <v/>
      </c>
      <c r="J2131" s="42" t="str">
        <f ca="1">IFERROR(IF(Data!$C$6="Real",B2131,I2131+J2130+($C$14*$C$12)*(NORMINV(RAND(),$C$15,CHOOSE($G$13,$C$13,F2131,G2131)))),"")</f>
        <v/>
      </c>
      <c r="K2131" s="88" t="str">
        <f>IF(ISNUMBER(A2131), IF($G$16="fixed",$G$17,MIN(H2131*Data!$C$7*$C$16*0.5,$C$17*Data!$C$7))*$C$12,"")</f>
        <v/>
      </c>
      <c r="L2131" s="42" t="str">
        <f t="shared" ca="1" si="1020"/>
        <v/>
      </c>
      <c r="M2131" s="44" t="str">
        <f t="shared" ca="1" si="1021"/>
        <v/>
      </c>
      <c r="N2131" s="44" t="str">
        <f t="shared" ca="1" si="1022"/>
        <v/>
      </c>
      <c r="O2131" s="108" t="str">
        <f t="shared" si="1006"/>
        <v/>
      </c>
      <c r="P2131" s="102" t="str">
        <f t="shared" si="1007"/>
        <v/>
      </c>
      <c r="Q2131" s="102" t="str">
        <f t="shared" si="1008"/>
        <v/>
      </c>
      <c r="R2131" s="120" t="str">
        <f t="shared" si="1009"/>
        <v/>
      </c>
      <c r="S2131" s="54" t="str">
        <f t="shared" si="1010"/>
        <v/>
      </c>
      <c r="T2131" s="5" t="str">
        <f t="shared" si="1011"/>
        <v/>
      </c>
      <c r="U2131" s="152" t="str">
        <f t="shared" si="994"/>
        <v/>
      </c>
      <c r="V2131" s="152" t="str">
        <f t="shared" si="995"/>
        <v/>
      </c>
      <c r="W2131" s="153" t="str">
        <f t="shared" si="996"/>
        <v/>
      </c>
      <c r="X2131" s="153" t="str">
        <f t="shared" si="997"/>
        <v/>
      </c>
      <c r="Y2131" s="153" t="str">
        <f t="shared" si="998"/>
        <v/>
      </c>
      <c r="Z2131" s="153" t="str">
        <f t="shared" si="999"/>
        <v/>
      </c>
      <c r="AA2131" s="152" t="str">
        <f t="shared" si="1000"/>
        <v/>
      </c>
      <c r="AB2131" s="152" t="str">
        <f t="shared" si="1001"/>
        <v/>
      </c>
      <c r="AC2131" s="154" t="str">
        <f t="shared" si="1012"/>
        <v/>
      </c>
      <c r="AD2131" s="154" t="str">
        <f t="shared" si="1013"/>
        <v/>
      </c>
      <c r="AE2131" s="3" t="str">
        <f t="shared" si="1014"/>
        <v/>
      </c>
      <c r="AF2131" s="3" t="str">
        <f t="shared" si="1015"/>
        <v/>
      </c>
      <c r="AG2131" s="3" t="str">
        <f t="shared" si="1016"/>
        <v/>
      </c>
      <c r="AH2131" s="4" t="str">
        <f t="shared" si="1017"/>
        <v/>
      </c>
      <c r="AI2131" s="75" t="str">
        <f t="shared" si="1018"/>
        <v/>
      </c>
      <c r="AJ2131" s="75" t="str">
        <f t="shared" si="1019"/>
        <v/>
      </c>
    </row>
    <row r="2132" spans="1:36" ht="14.25">
      <c r="A2132" s="41" t="str">
        <f t="shared" si="1002"/>
        <v/>
      </c>
      <c r="B2132" s="150" t="str">
        <f>IF(ISNUMBER(A2132),INDEX('MetaTrader Import'!$H$13:$J$5893,TRUNC(((A2132-$A$39+1)-1)/3)+1,MOD((A2132-$A$39+1)-1,3)+1),"")</f>
        <v/>
      </c>
      <c r="C2132" s="43" t="str">
        <f t="shared" si="1003"/>
        <v/>
      </c>
      <c r="D2132" s="43" t="str">
        <f t="shared" ca="1" si="993"/>
        <v/>
      </c>
      <c r="E2132" s="43" t="str">
        <f t="shared" si="1004"/>
        <v/>
      </c>
      <c r="F2132" s="43" t="str">
        <f t="shared" si="1005"/>
        <v/>
      </c>
      <c r="G2132" s="43" t="str">
        <f>IF(A2132&lt;&gt;"",IF(A2132&lt;Data!$G$11*0.25,$C$13/$G$32,IF(A2132&gt;Data!$G$11*0.25,$C$13,$C$13*10)),"")</f>
        <v/>
      </c>
      <c r="H2132" s="43" t="str">
        <f>IF(A2132&lt;&gt;"",IF(Data!$G$9="constant",$C$13,IF(Data!$G$9="squeeze",G2132,F2132)),"")</f>
        <v/>
      </c>
      <c r="I2132" s="38" t="str">
        <f ca="1">IF(ISNUMBER(A2132),NORMINV(RAND(),0,IF(AND(Data!$G$9="squeeze",A2132&lt;Data!$G$11*0.25),$H$32,1)*$C$30*$C$13)*($C$14*$C$12),"")</f>
        <v/>
      </c>
      <c r="J2132" s="42" t="str">
        <f ca="1">IFERROR(IF(Data!$C$6="Real",B2132,I2132+J2131+($C$14*$C$12)*(NORMINV(RAND(),$C$15,CHOOSE($G$13,$C$13,F2132,G2132)))),"")</f>
        <v/>
      </c>
      <c r="K2132" s="88" t="str">
        <f>IF(ISNUMBER(A2132), IF($G$16="fixed",$G$17,MIN(H2132*Data!$C$7*$C$16*0.5,$C$17*Data!$C$7))*$C$12,"")</f>
        <v/>
      </c>
      <c r="L2132" s="42" t="str">
        <f t="shared" ca="1" si="1020"/>
        <v/>
      </c>
      <c r="M2132" s="44" t="str">
        <f t="shared" ca="1" si="1021"/>
        <v/>
      </c>
      <c r="N2132" s="44" t="str">
        <f t="shared" ca="1" si="1022"/>
        <v/>
      </c>
      <c r="O2132" s="108" t="str">
        <f t="shared" si="1006"/>
        <v/>
      </c>
      <c r="P2132" s="102" t="str">
        <f t="shared" si="1007"/>
        <v/>
      </c>
      <c r="Q2132" s="102" t="str">
        <f t="shared" si="1008"/>
        <v/>
      </c>
      <c r="R2132" s="120" t="str">
        <f t="shared" si="1009"/>
        <v/>
      </c>
      <c r="S2132" s="54" t="str">
        <f t="shared" si="1010"/>
        <v/>
      </c>
      <c r="T2132" s="5" t="str">
        <f t="shared" si="1011"/>
        <v/>
      </c>
      <c r="U2132" s="152" t="str">
        <f t="shared" si="994"/>
        <v/>
      </c>
      <c r="V2132" s="152" t="str">
        <f t="shared" si="995"/>
        <v/>
      </c>
      <c r="W2132" s="153" t="str">
        <f t="shared" si="996"/>
        <v/>
      </c>
      <c r="X2132" s="153" t="str">
        <f t="shared" si="997"/>
        <v/>
      </c>
      <c r="Y2132" s="153" t="str">
        <f t="shared" si="998"/>
        <v/>
      </c>
      <c r="Z2132" s="153" t="str">
        <f t="shared" si="999"/>
        <v/>
      </c>
      <c r="AA2132" s="152" t="str">
        <f t="shared" si="1000"/>
        <v/>
      </c>
      <c r="AB2132" s="152" t="str">
        <f t="shared" si="1001"/>
        <v/>
      </c>
      <c r="AC2132" s="154" t="str">
        <f t="shared" si="1012"/>
        <v/>
      </c>
      <c r="AD2132" s="154" t="str">
        <f t="shared" si="1013"/>
        <v/>
      </c>
      <c r="AE2132" s="3" t="str">
        <f t="shared" si="1014"/>
        <v/>
      </c>
      <c r="AF2132" s="3" t="str">
        <f t="shared" si="1015"/>
        <v/>
      </c>
      <c r="AG2132" s="3" t="str">
        <f t="shared" si="1016"/>
        <v/>
      </c>
      <c r="AH2132" s="4" t="str">
        <f t="shared" si="1017"/>
        <v/>
      </c>
      <c r="AI2132" s="75" t="str">
        <f t="shared" si="1018"/>
        <v/>
      </c>
      <c r="AJ2132" s="75" t="str">
        <f t="shared" si="1019"/>
        <v/>
      </c>
    </row>
    <row r="2133" spans="1:36" ht="14.25">
      <c r="A2133" s="41" t="str">
        <f t="shared" si="1002"/>
        <v/>
      </c>
      <c r="B2133" s="150" t="str">
        <f>IF(ISNUMBER(A2133),INDEX('MetaTrader Import'!$H$13:$J$5893,TRUNC(((A2133-$A$39+1)-1)/3)+1,MOD((A2133-$A$39+1)-1,3)+1),"")</f>
        <v/>
      </c>
      <c r="C2133" s="43" t="str">
        <f t="shared" si="1003"/>
        <v/>
      </c>
      <c r="D2133" s="43" t="str">
        <f t="shared" ca="1" si="993"/>
        <v/>
      </c>
      <c r="E2133" s="43" t="str">
        <f t="shared" si="1004"/>
        <v/>
      </c>
      <c r="F2133" s="43" t="str">
        <f t="shared" si="1005"/>
        <v/>
      </c>
      <c r="G2133" s="43" t="str">
        <f>IF(A2133&lt;&gt;"",IF(A2133&lt;Data!$G$11*0.25,$C$13/$G$32,IF(A2133&gt;Data!$G$11*0.25,$C$13,$C$13*10)),"")</f>
        <v/>
      </c>
      <c r="H2133" s="43" t="str">
        <f>IF(A2133&lt;&gt;"",IF(Data!$G$9="constant",$C$13,IF(Data!$G$9="squeeze",G2133,F2133)),"")</f>
        <v/>
      </c>
      <c r="I2133" s="38" t="str">
        <f ca="1">IF(ISNUMBER(A2133),NORMINV(RAND(),0,IF(AND(Data!$G$9="squeeze",A2133&lt;Data!$G$11*0.25),$H$32,1)*$C$30*$C$13)*($C$14*$C$12),"")</f>
        <v/>
      </c>
      <c r="J2133" s="42" t="str">
        <f ca="1">IFERROR(IF(Data!$C$6="Real",B2133,I2133+J2132+($C$14*$C$12)*(NORMINV(RAND(),$C$15,CHOOSE($G$13,$C$13,F2133,G2133)))),"")</f>
        <v/>
      </c>
      <c r="K2133" s="88" t="str">
        <f>IF(ISNUMBER(A2133), IF($G$16="fixed",$G$17,MIN(H2133*Data!$C$7*$C$16*0.5,$C$17*Data!$C$7))*$C$12,"")</f>
        <v/>
      </c>
      <c r="L2133" s="42" t="str">
        <f t="shared" ca="1" si="1020"/>
        <v/>
      </c>
      <c r="M2133" s="44" t="str">
        <f t="shared" ca="1" si="1021"/>
        <v/>
      </c>
      <c r="N2133" s="44" t="str">
        <f t="shared" ca="1" si="1022"/>
        <v/>
      </c>
      <c r="O2133" s="108" t="str">
        <f t="shared" si="1006"/>
        <v/>
      </c>
      <c r="P2133" s="102" t="str">
        <f t="shared" si="1007"/>
        <v/>
      </c>
      <c r="Q2133" s="102" t="str">
        <f t="shared" si="1008"/>
        <v/>
      </c>
      <c r="R2133" s="120" t="str">
        <f t="shared" si="1009"/>
        <v/>
      </c>
      <c r="S2133" s="54" t="str">
        <f t="shared" si="1010"/>
        <v/>
      </c>
      <c r="T2133" s="5" t="str">
        <f t="shared" si="1011"/>
        <v/>
      </c>
      <c r="U2133" s="152" t="str">
        <f t="shared" si="994"/>
        <v/>
      </c>
      <c r="V2133" s="152" t="str">
        <f t="shared" si="995"/>
        <v/>
      </c>
      <c r="W2133" s="153" t="str">
        <f t="shared" si="996"/>
        <v/>
      </c>
      <c r="X2133" s="153" t="str">
        <f t="shared" si="997"/>
        <v/>
      </c>
      <c r="Y2133" s="153" t="str">
        <f t="shared" si="998"/>
        <v/>
      </c>
      <c r="Z2133" s="153" t="str">
        <f t="shared" si="999"/>
        <v/>
      </c>
      <c r="AA2133" s="152" t="str">
        <f t="shared" si="1000"/>
        <v/>
      </c>
      <c r="AB2133" s="152" t="str">
        <f t="shared" si="1001"/>
        <v/>
      </c>
      <c r="AC2133" s="154" t="str">
        <f t="shared" si="1012"/>
        <v/>
      </c>
      <c r="AD2133" s="154" t="str">
        <f t="shared" si="1013"/>
        <v/>
      </c>
      <c r="AE2133" s="3" t="str">
        <f t="shared" si="1014"/>
        <v/>
      </c>
      <c r="AF2133" s="3" t="str">
        <f t="shared" si="1015"/>
        <v/>
      </c>
      <c r="AG2133" s="3" t="str">
        <f t="shared" si="1016"/>
        <v/>
      </c>
      <c r="AH2133" s="4" t="str">
        <f t="shared" si="1017"/>
        <v/>
      </c>
      <c r="AI2133" s="75" t="str">
        <f t="shared" si="1018"/>
        <v/>
      </c>
      <c r="AJ2133" s="75" t="str">
        <f t="shared" si="1019"/>
        <v/>
      </c>
    </row>
    <row r="2134" spans="1:36" ht="14.25">
      <c r="A2134" s="41" t="str">
        <f t="shared" si="1002"/>
        <v/>
      </c>
      <c r="B2134" s="150" t="str">
        <f>IF(ISNUMBER(A2134),INDEX('MetaTrader Import'!$H$13:$J$5893,TRUNC(((A2134-$A$39+1)-1)/3)+1,MOD((A2134-$A$39+1)-1,3)+1),"")</f>
        <v/>
      </c>
      <c r="C2134" s="43" t="str">
        <f t="shared" si="1003"/>
        <v/>
      </c>
      <c r="D2134" s="43" t="str">
        <f t="shared" ca="1" si="993"/>
        <v/>
      </c>
      <c r="E2134" s="43" t="str">
        <f t="shared" si="1004"/>
        <v/>
      </c>
      <c r="F2134" s="43" t="str">
        <f t="shared" si="1005"/>
        <v/>
      </c>
      <c r="G2134" s="43" t="str">
        <f>IF(A2134&lt;&gt;"",IF(A2134&lt;Data!$G$11*0.25,$C$13/$G$32,IF(A2134&gt;Data!$G$11*0.25,$C$13,$C$13*10)),"")</f>
        <v/>
      </c>
      <c r="H2134" s="43" t="str">
        <f>IF(A2134&lt;&gt;"",IF(Data!$G$9="constant",$C$13,IF(Data!$G$9="squeeze",G2134,F2134)),"")</f>
        <v/>
      </c>
      <c r="I2134" s="38" t="str">
        <f ca="1">IF(ISNUMBER(A2134),NORMINV(RAND(),0,IF(AND(Data!$G$9="squeeze",A2134&lt;Data!$G$11*0.25),$H$32,1)*$C$30*$C$13)*($C$14*$C$12),"")</f>
        <v/>
      </c>
      <c r="J2134" s="42" t="str">
        <f ca="1">IFERROR(IF(Data!$C$6="Real",B2134,I2134+J2133+($C$14*$C$12)*(NORMINV(RAND(),$C$15,CHOOSE($G$13,$C$13,F2134,G2134)))),"")</f>
        <v/>
      </c>
      <c r="K2134" s="88" t="str">
        <f>IF(ISNUMBER(A2134), IF($G$16="fixed",$G$17,MIN(H2134*Data!$C$7*$C$16*0.5,$C$17*Data!$C$7))*$C$12,"")</f>
        <v/>
      </c>
      <c r="L2134" s="42" t="str">
        <f t="shared" ca="1" si="1020"/>
        <v/>
      </c>
      <c r="M2134" s="44" t="str">
        <f t="shared" ca="1" si="1021"/>
        <v/>
      </c>
      <c r="N2134" s="44" t="str">
        <f t="shared" ca="1" si="1022"/>
        <v/>
      </c>
      <c r="O2134" s="108" t="str">
        <f t="shared" si="1006"/>
        <v/>
      </c>
      <c r="P2134" s="102" t="str">
        <f t="shared" si="1007"/>
        <v/>
      </c>
      <c r="Q2134" s="102" t="str">
        <f t="shared" si="1008"/>
        <v/>
      </c>
      <c r="R2134" s="120" t="str">
        <f t="shared" si="1009"/>
        <v/>
      </c>
      <c r="S2134" s="54" t="str">
        <f t="shared" si="1010"/>
        <v/>
      </c>
      <c r="T2134" s="5" t="str">
        <f t="shared" si="1011"/>
        <v/>
      </c>
      <c r="U2134" s="152" t="str">
        <f t="shared" si="994"/>
        <v/>
      </c>
      <c r="V2134" s="152" t="str">
        <f t="shared" si="995"/>
        <v/>
      </c>
      <c r="W2134" s="153" t="str">
        <f t="shared" si="996"/>
        <v/>
      </c>
      <c r="X2134" s="153" t="str">
        <f t="shared" si="997"/>
        <v/>
      </c>
      <c r="Y2134" s="153" t="str">
        <f t="shared" si="998"/>
        <v/>
      </c>
      <c r="Z2134" s="153" t="str">
        <f t="shared" si="999"/>
        <v/>
      </c>
      <c r="AA2134" s="152" t="str">
        <f t="shared" si="1000"/>
        <v/>
      </c>
      <c r="AB2134" s="152" t="str">
        <f t="shared" si="1001"/>
        <v/>
      </c>
      <c r="AC2134" s="154" t="str">
        <f t="shared" si="1012"/>
        <v/>
      </c>
      <c r="AD2134" s="154" t="str">
        <f t="shared" si="1013"/>
        <v/>
      </c>
      <c r="AE2134" s="3" t="str">
        <f t="shared" si="1014"/>
        <v/>
      </c>
      <c r="AF2134" s="3" t="str">
        <f t="shared" si="1015"/>
        <v/>
      </c>
      <c r="AG2134" s="3" t="str">
        <f t="shared" si="1016"/>
        <v/>
      </c>
      <c r="AH2134" s="4" t="str">
        <f t="shared" si="1017"/>
        <v/>
      </c>
      <c r="AI2134" s="75" t="str">
        <f t="shared" si="1018"/>
        <v/>
      </c>
      <c r="AJ2134" s="75" t="str">
        <f t="shared" si="1019"/>
        <v/>
      </c>
    </row>
    <row r="2135" spans="1:36" ht="14.25">
      <c r="A2135" s="41" t="str">
        <f t="shared" si="1002"/>
        <v/>
      </c>
      <c r="B2135" s="150" t="str">
        <f>IF(ISNUMBER(A2135),INDEX('MetaTrader Import'!$H$13:$J$5893,TRUNC(((A2135-$A$39+1)-1)/3)+1,MOD((A2135-$A$39+1)-1,3)+1),"")</f>
        <v/>
      </c>
      <c r="C2135" s="43" t="str">
        <f t="shared" si="1003"/>
        <v/>
      </c>
      <c r="D2135" s="43" t="str">
        <f t="shared" ca="1" si="993"/>
        <v/>
      </c>
      <c r="E2135" s="43" t="str">
        <f t="shared" si="1004"/>
        <v/>
      </c>
      <c r="F2135" s="43" t="str">
        <f t="shared" si="1005"/>
        <v/>
      </c>
      <c r="G2135" s="43" t="str">
        <f>IF(A2135&lt;&gt;"",IF(A2135&lt;Data!$G$11*0.25,$C$13/$G$32,IF(A2135&gt;Data!$G$11*0.25,$C$13,$C$13*10)),"")</f>
        <v/>
      </c>
      <c r="H2135" s="43" t="str">
        <f>IF(A2135&lt;&gt;"",IF(Data!$G$9="constant",$C$13,IF(Data!$G$9="squeeze",G2135,F2135)),"")</f>
        <v/>
      </c>
      <c r="I2135" s="38" t="str">
        <f ca="1">IF(ISNUMBER(A2135),NORMINV(RAND(),0,IF(AND(Data!$G$9="squeeze",A2135&lt;Data!$G$11*0.25),$H$32,1)*$C$30*$C$13)*($C$14*$C$12),"")</f>
        <v/>
      </c>
      <c r="J2135" s="42" t="str">
        <f ca="1">IFERROR(IF(Data!$C$6="Real",B2135,I2135+J2134+($C$14*$C$12)*(NORMINV(RAND(),$C$15,CHOOSE($G$13,$C$13,F2135,G2135)))),"")</f>
        <v/>
      </c>
      <c r="K2135" s="88" t="str">
        <f>IF(ISNUMBER(A2135), IF($G$16="fixed",$G$17,MIN(H2135*Data!$C$7*$C$16*0.5,$C$17*Data!$C$7))*$C$12,"")</f>
        <v/>
      </c>
      <c r="L2135" s="42" t="str">
        <f t="shared" ca="1" si="1020"/>
        <v/>
      </c>
      <c r="M2135" s="44" t="str">
        <f t="shared" ca="1" si="1021"/>
        <v/>
      </c>
      <c r="N2135" s="44" t="str">
        <f t="shared" ca="1" si="1022"/>
        <v/>
      </c>
      <c r="O2135" s="108" t="str">
        <f t="shared" si="1006"/>
        <v/>
      </c>
      <c r="P2135" s="102" t="str">
        <f t="shared" si="1007"/>
        <v/>
      </c>
      <c r="Q2135" s="102" t="str">
        <f t="shared" si="1008"/>
        <v/>
      </c>
      <c r="R2135" s="120" t="str">
        <f t="shared" si="1009"/>
        <v/>
      </c>
      <c r="S2135" s="54" t="str">
        <f t="shared" si="1010"/>
        <v/>
      </c>
      <c r="T2135" s="5" t="str">
        <f t="shared" si="1011"/>
        <v/>
      </c>
      <c r="U2135" s="152" t="str">
        <f t="shared" si="994"/>
        <v/>
      </c>
      <c r="V2135" s="152" t="str">
        <f t="shared" si="995"/>
        <v/>
      </c>
      <c r="W2135" s="153" t="str">
        <f t="shared" si="996"/>
        <v/>
      </c>
      <c r="X2135" s="153" t="str">
        <f t="shared" si="997"/>
        <v/>
      </c>
      <c r="Y2135" s="153" t="str">
        <f t="shared" si="998"/>
        <v/>
      </c>
      <c r="Z2135" s="153" t="str">
        <f t="shared" si="999"/>
        <v/>
      </c>
      <c r="AA2135" s="152" t="str">
        <f t="shared" si="1000"/>
        <v/>
      </c>
      <c r="AB2135" s="152" t="str">
        <f t="shared" si="1001"/>
        <v/>
      </c>
      <c r="AC2135" s="154" t="str">
        <f t="shared" si="1012"/>
        <v/>
      </c>
      <c r="AD2135" s="154" t="str">
        <f t="shared" si="1013"/>
        <v/>
      </c>
      <c r="AE2135" s="3" t="str">
        <f t="shared" si="1014"/>
        <v/>
      </c>
      <c r="AF2135" s="3" t="str">
        <f t="shared" si="1015"/>
        <v/>
      </c>
      <c r="AG2135" s="3" t="str">
        <f t="shared" si="1016"/>
        <v/>
      </c>
      <c r="AH2135" s="4" t="str">
        <f t="shared" si="1017"/>
        <v/>
      </c>
      <c r="AI2135" s="75" t="str">
        <f t="shared" si="1018"/>
        <v/>
      </c>
      <c r="AJ2135" s="75" t="str">
        <f t="shared" si="1019"/>
        <v/>
      </c>
    </row>
    <row r="2136" spans="1:36" ht="14.25">
      <c r="A2136" s="41" t="str">
        <f t="shared" si="1002"/>
        <v/>
      </c>
      <c r="B2136" s="150" t="str">
        <f>IF(ISNUMBER(A2136),INDEX('MetaTrader Import'!$H$13:$J$5893,TRUNC(((A2136-$A$39+1)-1)/3)+1,MOD((A2136-$A$39+1)-1,3)+1),"")</f>
        <v/>
      </c>
      <c r="C2136" s="43" t="str">
        <f t="shared" si="1003"/>
        <v/>
      </c>
      <c r="D2136" s="43" t="str">
        <f t="shared" ca="1" si="993"/>
        <v/>
      </c>
      <c r="E2136" s="43" t="str">
        <f t="shared" si="1004"/>
        <v/>
      </c>
      <c r="F2136" s="43" t="str">
        <f t="shared" si="1005"/>
        <v/>
      </c>
      <c r="G2136" s="43" t="str">
        <f>IF(A2136&lt;&gt;"",IF(A2136&lt;Data!$G$11*0.25,$C$13/$G$32,IF(A2136&gt;Data!$G$11*0.25,$C$13,$C$13*10)),"")</f>
        <v/>
      </c>
      <c r="H2136" s="43" t="str">
        <f>IF(A2136&lt;&gt;"",IF(Data!$G$9="constant",$C$13,IF(Data!$G$9="squeeze",G2136,F2136)),"")</f>
        <v/>
      </c>
      <c r="I2136" s="38" t="str">
        <f ca="1">IF(ISNUMBER(A2136),NORMINV(RAND(),0,IF(AND(Data!$G$9="squeeze",A2136&lt;Data!$G$11*0.25),$H$32,1)*$C$30*$C$13)*($C$14*$C$12),"")</f>
        <v/>
      </c>
      <c r="J2136" s="42" t="str">
        <f ca="1">IFERROR(IF(Data!$C$6="Real",B2136,I2136+J2135+($C$14*$C$12)*(NORMINV(RAND(),$C$15,CHOOSE($G$13,$C$13,F2136,G2136)))),"")</f>
        <v/>
      </c>
      <c r="K2136" s="88" t="str">
        <f>IF(ISNUMBER(A2136), IF($G$16="fixed",$G$17,MIN(H2136*Data!$C$7*$C$16*0.5,$C$17*Data!$C$7))*$C$12,"")</f>
        <v/>
      </c>
      <c r="L2136" s="42" t="str">
        <f t="shared" ca="1" si="1020"/>
        <v/>
      </c>
      <c r="M2136" s="44" t="str">
        <f t="shared" ca="1" si="1021"/>
        <v/>
      </c>
      <c r="N2136" s="44" t="str">
        <f t="shared" ca="1" si="1022"/>
        <v/>
      </c>
      <c r="O2136" s="108" t="str">
        <f t="shared" si="1006"/>
        <v/>
      </c>
      <c r="P2136" s="102" t="str">
        <f t="shared" si="1007"/>
        <v/>
      </c>
      <c r="Q2136" s="102" t="str">
        <f t="shared" si="1008"/>
        <v/>
      </c>
      <c r="R2136" s="120" t="str">
        <f t="shared" si="1009"/>
        <v/>
      </c>
      <c r="S2136" s="54" t="str">
        <f t="shared" si="1010"/>
        <v/>
      </c>
      <c r="T2136" s="5" t="str">
        <f t="shared" si="1011"/>
        <v/>
      </c>
      <c r="U2136" s="152" t="str">
        <f t="shared" si="994"/>
        <v/>
      </c>
      <c r="V2136" s="152" t="str">
        <f t="shared" si="995"/>
        <v/>
      </c>
      <c r="W2136" s="153" t="str">
        <f t="shared" si="996"/>
        <v/>
      </c>
      <c r="X2136" s="153" t="str">
        <f t="shared" si="997"/>
        <v/>
      </c>
      <c r="Y2136" s="153" t="str">
        <f t="shared" si="998"/>
        <v/>
      </c>
      <c r="Z2136" s="153" t="str">
        <f t="shared" si="999"/>
        <v/>
      </c>
      <c r="AA2136" s="152" t="str">
        <f t="shared" si="1000"/>
        <v/>
      </c>
      <c r="AB2136" s="152" t="str">
        <f t="shared" si="1001"/>
        <v/>
      </c>
      <c r="AC2136" s="154" t="str">
        <f t="shared" si="1012"/>
        <v/>
      </c>
      <c r="AD2136" s="154" t="str">
        <f t="shared" si="1013"/>
        <v/>
      </c>
      <c r="AE2136" s="3" t="str">
        <f t="shared" si="1014"/>
        <v/>
      </c>
      <c r="AF2136" s="3" t="str">
        <f t="shared" si="1015"/>
        <v/>
      </c>
      <c r="AG2136" s="3" t="str">
        <f t="shared" si="1016"/>
        <v/>
      </c>
      <c r="AH2136" s="4" t="str">
        <f t="shared" si="1017"/>
        <v/>
      </c>
      <c r="AI2136" s="75" t="str">
        <f t="shared" si="1018"/>
        <v/>
      </c>
      <c r="AJ2136" s="75" t="str">
        <f t="shared" si="1019"/>
        <v/>
      </c>
    </row>
    <row r="2137" spans="1:36" ht="14.25">
      <c r="A2137" s="41" t="str">
        <f t="shared" si="1002"/>
        <v/>
      </c>
      <c r="B2137" s="150" t="str">
        <f>IF(ISNUMBER(A2137),INDEX('MetaTrader Import'!$H$13:$J$5893,TRUNC(((A2137-$A$39+1)-1)/3)+1,MOD((A2137-$A$39+1)-1,3)+1),"")</f>
        <v/>
      </c>
      <c r="C2137" s="43" t="str">
        <f t="shared" si="1003"/>
        <v/>
      </c>
      <c r="D2137" s="43" t="str">
        <f t="shared" ca="1" si="993"/>
        <v/>
      </c>
      <c r="E2137" s="43" t="str">
        <f t="shared" si="1004"/>
        <v/>
      </c>
      <c r="F2137" s="43" t="str">
        <f t="shared" si="1005"/>
        <v/>
      </c>
      <c r="G2137" s="43" t="str">
        <f>IF(A2137&lt;&gt;"",IF(A2137&lt;Data!$G$11*0.25,$C$13/$G$32,IF(A2137&gt;Data!$G$11*0.25,$C$13,$C$13*10)),"")</f>
        <v/>
      </c>
      <c r="H2137" s="43" t="str">
        <f>IF(A2137&lt;&gt;"",IF(Data!$G$9="constant",$C$13,IF(Data!$G$9="squeeze",G2137,F2137)),"")</f>
        <v/>
      </c>
      <c r="I2137" s="38" t="str">
        <f ca="1">IF(ISNUMBER(A2137),NORMINV(RAND(),0,IF(AND(Data!$G$9="squeeze",A2137&lt;Data!$G$11*0.25),$H$32,1)*$C$30*$C$13)*($C$14*$C$12),"")</f>
        <v/>
      </c>
      <c r="J2137" s="42" t="str">
        <f ca="1">IFERROR(IF(Data!$C$6="Real",B2137,I2137+J2136+($C$14*$C$12)*(NORMINV(RAND(),$C$15,CHOOSE($G$13,$C$13,F2137,G2137)))),"")</f>
        <v/>
      </c>
      <c r="K2137" s="88" t="str">
        <f>IF(ISNUMBER(A2137), IF($G$16="fixed",$G$17,MIN(H2137*Data!$C$7*$C$16*0.5,$C$17*Data!$C$7))*$C$12,"")</f>
        <v/>
      </c>
      <c r="L2137" s="42" t="str">
        <f t="shared" ca="1" si="1020"/>
        <v/>
      </c>
      <c r="M2137" s="44" t="str">
        <f t="shared" ca="1" si="1021"/>
        <v/>
      </c>
      <c r="N2137" s="44" t="str">
        <f t="shared" ca="1" si="1022"/>
        <v/>
      </c>
      <c r="O2137" s="108" t="str">
        <f t="shared" si="1006"/>
        <v/>
      </c>
      <c r="P2137" s="102" t="str">
        <f t="shared" si="1007"/>
        <v/>
      </c>
      <c r="Q2137" s="102" t="str">
        <f t="shared" si="1008"/>
        <v/>
      </c>
      <c r="R2137" s="120" t="str">
        <f t="shared" si="1009"/>
        <v/>
      </c>
      <c r="S2137" s="54" t="str">
        <f t="shared" si="1010"/>
        <v/>
      </c>
      <c r="T2137" s="5" t="str">
        <f t="shared" si="1011"/>
        <v/>
      </c>
      <c r="U2137" s="152" t="str">
        <f t="shared" si="994"/>
        <v/>
      </c>
      <c r="V2137" s="152" t="str">
        <f t="shared" si="995"/>
        <v/>
      </c>
      <c r="W2137" s="153" t="str">
        <f t="shared" si="996"/>
        <v/>
      </c>
      <c r="X2137" s="153" t="str">
        <f t="shared" si="997"/>
        <v/>
      </c>
      <c r="Y2137" s="153" t="str">
        <f t="shared" si="998"/>
        <v/>
      </c>
      <c r="Z2137" s="153" t="str">
        <f t="shared" si="999"/>
        <v/>
      </c>
      <c r="AA2137" s="152" t="str">
        <f t="shared" si="1000"/>
        <v/>
      </c>
      <c r="AB2137" s="152" t="str">
        <f t="shared" si="1001"/>
        <v/>
      </c>
      <c r="AC2137" s="154" t="str">
        <f t="shared" si="1012"/>
        <v/>
      </c>
      <c r="AD2137" s="154" t="str">
        <f t="shared" si="1013"/>
        <v/>
      </c>
      <c r="AE2137" s="3" t="str">
        <f t="shared" si="1014"/>
        <v/>
      </c>
      <c r="AF2137" s="3" t="str">
        <f t="shared" si="1015"/>
        <v/>
      </c>
      <c r="AG2137" s="3" t="str">
        <f t="shared" si="1016"/>
        <v/>
      </c>
      <c r="AH2137" s="4" t="str">
        <f t="shared" si="1017"/>
        <v/>
      </c>
      <c r="AI2137" s="75" t="str">
        <f t="shared" si="1018"/>
        <v/>
      </c>
      <c r="AJ2137" s="75" t="str">
        <f t="shared" si="1019"/>
        <v/>
      </c>
    </row>
    <row r="2138" spans="1:36" ht="14.25">
      <c r="A2138" s="41" t="str">
        <f t="shared" si="1002"/>
        <v/>
      </c>
      <c r="B2138" s="150" t="str">
        <f>IF(ISNUMBER(A2138),INDEX('MetaTrader Import'!$H$13:$J$5893,TRUNC(((A2138-$A$39+1)-1)/3)+1,MOD((A2138-$A$39+1)-1,3)+1),"")</f>
        <v/>
      </c>
      <c r="C2138" s="43" t="str">
        <f t="shared" si="1003"/>
        <v/>
      </c>
      <c r="D2138" s="43" t="str">
        <f t="shared" ca="1" si="993"/>
        <v/>
      </c>
      <c r="E2138" s="43" t="str">
        <f t="shared" si="1004"/>
        <v/>
      </c>
      <c r="F2138" s="43" t="str">
        <f t="shared" si="1005"/>
        <v/>
      </c>
      <c r="G2138" s="43" t="str">
        <f>IF(A2138&lt;&gt;"",IF(A2138&lt;Data!$G$11*0.25,$C$13/$G$32,IF(A2138&gt;Data!$G$11*0.25,$C$13,$C$13*10)),"")</f>
        <v/>
      </c>
      <c r="H2138" s="43" t="str">
        <f>IF(A2138&lt;&gt;"",IF(Data!$G$9="constant",$C$13,IF(Data!$G$9="squeeze",G2138,F2138)),"")</f>
        <v/>
      </c>
      <c r="I2138" s="38" t="str">
        <f ca="1">IF(ISNUMBER(A2138),NORMINV(RAND(),0,IF(AND(Data!$G$9="squeeze",A2138&lt;Data!$G$11*0.25),$H$32,1)*$C$30*$C$13)*($C$14*$C$12),"")</f>
        <v/>
      </c>
      <c r="J2138" s="42" t="str">
        <f ca="1">IFERROR(IF(Data!$C$6="Real",B2138,I2138+J2137+($C$14*$C$12)*(NORMINV(RAND(),$C$15,CHOOSE($G$13,$C$13,F2138,G2138)))),"")</f>
        <v/>
      </c>
      <c r="K2138" s="88" t="str">
        <f>IF(ISNUMBER(A2138), IF($G$16="fixed",$G$17,MIN(H2138*Data!$C$7*$C$16*0.5,$C$17*Data!$C$7))*$C$12,"")</f>
        <v/>
      </c>
      <c r="L2138" s="42" t="str">
        <f t="shared" ca="1" si="1020"/>
        <v/>
      </c>
      <c r="M2138" s="44" t="str">
        <f t="shared" ca="1" si="1021"/>
        <v/>
      </c>
      <c r="N2138" s="44" t="str">
        <f t="shared" ca="1" si="1022"/>
        <v/>
      </c>
      <c r="O2138" s="108" t="str">
        <f t="shared" si="1006"/>
        <v/>
      </c>
      <c r="P2138" s="102" t="str">
        <f t="shared" si="1007"/>
        <v/>
      </c>
      <c r="Q2138" s="102" t="str">
        <f t="shared" si="1008"/>
        <v/>
      </c>
      <c r="R2138" s="120" t="str">
        <f t="shared" si="1009"/>
        <v/>
      </c>
      <c r="S2138" s="54" t="str">
        <f t="shared" si="1010"/>
        <v/>
      </c>
      <c r="T2138" s="5" t="str">
        <f t="shared" si="1011"/>
        <v/>
      </c>
      <c r="U2138" s="152" t="str">
        <f t="shared" si="994"/>
        <v/>
      </c>
      <c r="V2138" s="152" t="str">
        <f t="shared" si="995"/>
        <v/>
      </c>
      <c r="W2138" s="153" t="str">
        <f t="shared" si="996"/>
        <v/>
      </c>
      <c r="X2138" s="153" t="str">
        <f t="shared" si="997"/>
        <v/>
      </c>
      <c r="Y2138" s="153" t="str">
        <f t="shared" si="998"/>
        <v/>
      </c>
      <c r="Z2138" s="153" t="str">
        <f t="shared" si="999"/>
        <v/>
      </c>
      <c r="AA2138" s="152" t="str">
        <f t="shared" si="1000"/>
        <v/>
      </c>
      <c r="AB2138" s="152" t="str">
        <f t="shared" si="1001"/>
        <v/>
      </c>
      <c r="AC2138" s="154" t="str">
        <f t="shared" si="1012"/>
        <v/>
      </c>
      <c r="AD2138" s="154" t="str">
        <f t="shared" si="1013"/>
        <v/>
      </c>
      <c r="AE2138" s="3" t="str">
        <f t="shared" si="1014"/>
        <v/>
      </c>
      <c r="AF2138" s="3" t="str">
        <f t="shared" si="1015"/>
        <v/>
      </c>
      <c r="AG2138" s="3" t="str">
        <f t="shared" si="1016"/>
        <v/>
      </c>
      <c r="AH2138" s="4" t="str">
        <f t="shared" si="1017"/>
        <v/>
      </c>
      <c r="AI2138" s="75" t="str">
        <f t="shared" si="1018"/>
        <v/>
      </c>
      <c r="AJ2138" s="75" t="str">
        <f t="shared" si="1019"/>
        <v/>
      </c>
    </row>
    <row r="2139" spans="1:36" ht="14.25">
      <c r="A2139" s="41" t="str">
        <f t="shared" si="1002"/>
        <v/>
      </c>
      <c r="B2139" s="150" t="str">
        <f>IF(ISNUMBER(A2139),INDEX('MetaTrader Import'!$H$13:$J$5893,TRUNC(((A2139-$A$39+1)-1)/3)+1,MOD((A2139-$A$39+1)-1,3)+1),"")</f>
        <v/>
      </c>
      <c r="C2139" s="43" t="str">
        <f t="shared" si="1003"/>
        <v/>
      </c>
      <c r="D2139" s="43" t="str">
        <f t="shared" ca="1" si="993"/>
        <v/>
      </c>
      <c r="E2139" s="43" t="str">
        <f t="shared" si="1004"/>
        <v/>
      </c>
      <c r="F2139" s="43" t="str">
        <f t="shared" si="1005"/>
        <v/>
      </c>
      <c r="G2139" s="43" t="str">
        <f>IF(A2139&lt;&gt;"",IF(A2139&lt;Data!$G$11*0.25,$C$13/$G$32,IF(A2139&gt;Data!$G$11*0.25,$C$13,$C$13*10)),"")</f>
        <v/>
      </c>
      <c r="H2139" s="43" t="str">
        <f>IF(A2139&lt;&gt;"",IF(Data!$G$9="constant",$C$13,IF(Data!$G$9="squeeze",G2139,F2139)),"")</f>
        <v/>
      </c>
      <c r="I2139" s="38" t="str">
        <f ca="1">IF(ISNUMBER(A2139),NORMINV(RAND(),0,IF(AND(Data!$G$9="squeeze",A2139&lt;Data!$G$11*0.25),$H$32,1)*$C$30*$C$13)*($C$14*$C$12),"")</f>
        <v/>
      </c>
      <c r="J2139" s="42" t="str">
        <f ca="1">IFERROR(IF(Data!$C$6="Real",B2139,I2139+J2138+($C$14*$C$12)*(NORMINV(RAND(),$C$15,CHOOSE($G$13,$C$13,F2139,G2139)))),"")</f>
        <v/>
      </c>
      <c r="K2139" s="88" t="str">
        <f>IF(ISNUMBER(A2139), IF($G$16="fixed",$G$17,MIN(H2139*Data!$C$7*$C$16*0.5,$C$17*Data!$C$7))*$C$12,"")</f>
        <v/>
      </c>
      <c r="L2139" s="42" t="str">
        <f t="shared" ca="1" si="1020"/>
        <v/>
      </c>
      <c r="M2139" s="44" t="str">
        <f t="shared" ca="1" si="1021"/>
        <v/>
      </c>
      <c r="N2139" s="44" t="str">
        <f t="shared" ca="1" si="1022"/>
        <v/>
      </c>
      <c r="O2139" s="108" t="str">
        <f t="shared" si="1006"/>
        <v/>
      </c>
      <c r="P2139" s="102" t="str">
        <f t="shared" si="1007"/>
        <v/>
      </c>
      <c r="Q2139" s="102" t="str">
        <f t="shared" si="1008"/>
        <v/>
      </c>
      <c r="R2139" s="120" t="str">
        <f t="shared" si="1009"/>
        <v/>
      </c>
      <c r="S2139" s="54" t="str">
        <f t="shared" si="1010"/>
        <v/>
      </c>
      <c r="T2139" s="5" t="str">
        <f t="shared" si="1011"/>
        <v/>
      </c>
      <c r="U2139" s="152" t="str">
        <f t="shared" si="994"/>
        <v/>
      </c>
      <c r="V2139" s="152" t="str">
        <f t="shared" si="995"/>
        <v/>
      </c>
      <c r="W2139" s="153" t="str">
        <f t="shared" si="996"/>
        <v/>
      </c>
      <c r="X2139" s="153" t="str">
        <f t="shared" si="997"/>
        <v/>
      </c>
      <c r="Y2139" s="153" t="str">
        <f t="shared" si="998"/>
        <v/>
      </c>
      <c r="Z2139" s="153" t="str">
        <f t="shared" si="999"/>
        <v/>
      </c>
      <c r="AA2139" s="152" t="str">
        <f t="shared" si="1000"/>
        <v/>
      </c>
      <c r="AB2139" s="152" t="str">
        <f t="shared" si="1001"/>
        <v/>
      </c>
      <c r="AC2139" s="154" t="str">
        <f t="shared" si="1012"/>
        <v/>
      </c>
      <c r="AD2139" s="154" t="str">
        <f t="shared" si="1013"/>
        <v/>
      </c>
      <c r="AE2139" s="3" t="str">
        <f t="shared" si="1014"/>
        <v/>
      </c>
      <c r="AF2139" s="3" t="str">
        <f t="shared" si="1015"/>
        <v/>
      </c>
      <c r="AG2139" s="3" t="str">
        <f t="shared" si="1016"/>
        <v/>
      </c>
      <c r="AH2139" s="4" t="str">
        <f t="shared" si="1017"/>
        <v/>
      </c>
      <c r="AI2139" s="75" t="str">
        <f t="shared" si="1018"/>
        <v/>
      </c>
      <c r="AJ2139" s="75" t="str">
        <f t="shared" si="1019"/>
        <v/>
      </c>
    </row>
    <row r="2140" spans="1:36" ht="14.25">
      <c r="A2140" s="41" t="str">
        <f t="shared" si="1002"/>
        <v/>
      </c>
      <c r="B2140" s="150" t="str">
        <f>IF(ISNUMBER(A2140),INDEX('MetaTrader Import'!$H$13:$J$5893,TRUNC(((A2140-$A$39+1)-1)/3)+1,MOD((A2140-$A$39+1)-1,3)+1),"")</f>
        <v/>
      </c>
      <c r="C2140" s="43" t="str">
        <f t="shared" si="1003"/>
        <v/>
      </c>
      <c r="D2140" s="43" t="str">
        <f t="shared" ca="1" si="993"/>
        <v/>
      </c>
      <c r="E2140" s="43" t="str">
        <f t="shared" si="1004"/>
        <v/>
      </c>
      <c r="F2140" s="43" t="str">
        <f t="shared" si="1005"/>
        <v/>
      </c>
      <c r="G2140" s="43" t="str">
        <f>IF(A2140&lt;&gt;"",IF(A2140&lt;Data!$G$11*0.25,$C$13/$G$32,IF(A2140&gt;Data!$G$11*0.25,$C$13,$C$13*10)),"")</f>
        <v/>
      </c>
      <c r="H2140" s="43" t="str">
        <f>IF(A2140&lt;&gt;"",IF(Data!$G$9="constant",$C$13,IF(Data!$G$9="squeeze",G2140,F2140)),"")</f>
        <v/>
      </c>
      <c r="I2140" s="38" t="str">
        <f ca="1">IF(ISNUMBER(A2140),NORMINV(RAND(),0,IF(AND(Data!$G$9="squeeze",A2140&lt;Data!$G$11*0.25),$H$32,1)*$C$30*$C$13)*($C$14*$C$12),"")</f>
        <v/>
      </c>
      <c r="J2140" s="42" t="str">
        <f ca="1">IFERROR(IF(Data!$C$6="Real",B2140,I2140+J2139+($C$14*$C$12)*(NORMINV(RAND(),$C$15,CHOOSE($G$13,$C$13,F2140,G2140)))),"")</f>
        <v/>
      </c>
      <c r="K2140" s="88" t="str">
        <f>IF(ISNUMBER(A2140), IF($G$16="fixed",$G$17,MIN(H2140*Data!$C$7*$C$16*0.5,$C$17*Data!$C$7))*$C$12,"")</f>
        <v/>
      </c>
      <c r="L2140" s="42" t="str">
        <f t="shared" ca="1" si="1020"/>
        <v/>
      </c>
      <c r="M2140" s="44" t="str">
        <f t="shared" ca="1" si="1021"/>
        <v/>
      </c>
      <c r="N2140" s="44" t="str">
        <f t="shared" ca="1" si="1022"/>
        <v/>
      </c>
      <c r="O2140" s="108" t="str">
        <f t="shared" si="1006"/>
        <v/>
      </c>
      <c r="P2140" s="102" t="str">
        <f t="shared" si="1007"/>
        <v/>
      </c>
      <c r="Q2140" s="102" t="str">
        <f t="shared" si="1008"/>
        <v/>
      </c>
      <c r="R2140" s="120" t="str">
        <f t="shared" si="1009"/>
        <v/>
      </c>
      <c r="S2140" s="54" t="str">
        <f t="shared" si="1010"/>
        <v/>
      </c>
      <c r="T2140" s="5" t="str">
        <f t="shared" si="1011"/>
        <v/>
      </c>
      <c r="U2140" s="152" t="str">
        <f t="shared" si="994"/>
        <v/>
      </c>
      <c r="V2140" s="152" t="str">
        <f t="shared" si="995"/>
        <v/>
      </c>
      <c r="W2140" s="153" t="str">
        <f t="shared" si="996"/>
        <v/>
      </c>
      <c r="X2140" s="153" t="str">
        <f t="shared" si="997"/>
        <v/>
      </c>
      <c r="Y2140" s="153" t="str">
        <f t="shared" si="998"/>
        <v/>
      </c>
      <c r="Z2140" s="153" t="str">
        <f t="shared" si="999"/>
        <v/>
      </c>
      <c r="AA2140" s="152" t="str">
        <f t="shared" si="1000"/>
        <v/>
      </c>
      <c r="AB2140" s="152" t="str">
        <f t="shared" si="1001"/>
        <v/>
      </c>
      <c r="AC2140" s="154" t="str">
        <f t="shared" si="1012"/>
        <v/>
      </c>
      <c r="AD2140" s="154" t="str">
        <f t="shared" si="1013"/>
        <v/>
      </c>
      <c r="AE2140" s="3" t="str">
        <f t="shared" si="1014"/>
        <v/>
      </c>
      <c r="AF2140" s="3" t="str">
        <f t="shared" si="1015"/>
        <v/>
      </c>
      <c r="AG2140" s="3" t="str">
        <f t="shared" si="1016"/>
        <v/>
      </c>
      <c r="AH2140" s="4" t="str">
        <f t="shared" si="1017"/>
        <v/>
      </c>
      <c r="AI2140" s="75" t="str">
        <f t="shared" si="1018"/>
        <v/>
      </c>
      <c r="AJ2140" s="75" t="str">
        <f t="shared" si="1019"/>
        <v/>
      </c>
    </row>
    <row r="2141" spans="1:36" ht="14.25">
      <c r="A2141" s="41" t="str">
        <f t="shared" si="1002"/>
        <v/>
      </c>
      <c r="B2141" s="150" t="str">
        <f>IF(ISNUMBER(A2141),INDEX('MetaTrader Import'!$H$13:$J$5893,TRUNC(((A2141-$A$39+1)-1)/3)+1,MOD((A2141-$A$39+1)-1,3)+1),"")</f>
        <v/>
      </c>
      <c r="C2141" s="43" t="str">
        <f t="shared" si="1003"/>
        <v/>
      </c>
      <c r="D2141" s="43" t="str">
        <f t="shared" ca="1" si="993"/>
        <v/>
      </c>
      <c r="E2141" s="43" t="str">
        <f t="shared" si="1004"/>
        <v/>
      </c>
      <c r="F2141" s="43" t="str">
        <f t="shared" si="1005"/>
        <v/>
      </c>
      <c r="G2141" s="43" t="str">
        <f>IF(A2141&lt;&gt;"",IF(A2141&lt;Data!$G$11*0.25,$C$13/$G$32,IF(A2141&gt;Data!$G$11*0.25,$C$13,$C$13*10)),"")</f>
        <v/>
      </c>
      <c r="H2141" s="43" t="str">
        <f>IF(A2141&lt;&gt;"",IF(Data!$G$9="constant",$C$13,IF(Data!$G$9="squeeze",G2141,F2141)),"")</f>
        <v/>
      </c>
      <c r="I2141" s="38" t="str">
        <f ca="1">IF(ISNUMBER(A2141),NORMINV(RAND(),0,IF(AND(Data!$G$9="squeeze",A2141&lt;Data!$G$11*0.25),$H$32,1)*$C$30*$C$13)*($C$14*$C$12),"")</f>
        <v/>
      </c>
      <c r="J2141" s="42" t="str">
        <f ca="1">IFERROR(IF(Data!$C$6="Real",B2141,I2141+J2140+($C$14*$C$12)*(NORMINV(RAND(),$C$15,CHOOSE($G$13,$C$13,F2141,G2141)))),"")</f>
        <v/>
      </c>
      <c r="K2141" s="88" t="str">
        <f>IF(ISNUMBER(A2141), IF($G$16="fixed",$G$17,MIN(H2141*Data!$C$7*$C$16*0.5,$C$17*Data!$C$7))*$C$12,"")</f>
        <v/>
      </c>
      <c r="L2141" s="42" t="str">
        <f t="shared" ca="1" si="1020"/>
        <v/>
      </c>
      <c r="M2141" s="44" t="str">
        <f t="shared" ca="1" si="1021"/>
        <v/>
      </c>
      <c r="N2141" s="44" t="str">
        <f t="shared" ca="1" si="1022"/>
        <v/>
      </c>
      <c r="O2141" s="108" t="str">
        <f t="shared" si="1006"/>
        <v/>
      </c>
      <c r="P2141" s="102" t="str">
        <f t="shared" si="1007"/>
        <v/>
      </c>
      <c r="Q2141" s="102" t="str">
        <f t="shared" si="1008"/>
        <v/>
      </c>
      <c r="R2141" s="120" t="str">
        <f t="shared" si="1009"/>
        <v/>
      </c>
      <c r="S2141" s="54" t="str">
        <f t="shared" si="1010"/>
        <v/>
      </c>
      <c r="T2141" s="5" t="str">
        <f t="shared" si="1011"/>
        <v/>
      </c>
      <c r="U2141" s="152" t="str">
        <f t="shared" si="994"/>
        <v/>
      </c>
      <c r="V2141" s="152" t="str">
        <f t="shared" si="995"/>
        <v/>
      </c>
      <c r="W2141" s="153" t="str">
        <f t="shared" si="996"/>
        <v/>
      </c>
      <c r="X2141" s="153" t="str">
        <f t="shared" si="997"/>
        <v/>
      </c>
      <c r="Y2141" s="153" t="str">
        <f t="shared" si="998"/>
        <v/>
      </c>
      <c r="Z2141" s="153" t="str">
        <f t="shared" si="999"/>
        <v/>
      </c>
      <c r="AA2141" s="152" t="str">
        <f t="shared" si="1000"/>
        <v/>
      </c>
      <c r="AB2141" s="152" t="str">
        <f t="shared" si="1001"/>
        <v/>
      </c>
      <c r="AC2141" s="154" t="str">
        <f t="shared" si="1012"/>
        <v/>
      </c>
      <c r="AD2141" s="154" t="str">
        <f t="shared" si="1013"/>
        <v/>
      </c>
      <c r="AE2141" s="3" t="str">
        <f t="shared" si="1014"/>
        <v/>
      </c>
      <c r="AF2141" s="3" t="str">
        <f t="shared" si="1015"/>
        <v/>
      </c>
      <c r="AG2141" s="3" t="str">
        <f t="shared" si="1016"/>
        <v/>
      </c>
      <c r="AH2141" s="4" t="str">
        <f t="shared" si="1017"/>
        <v/>
      </c>
      <c r="AI2141" s="75" t="str">
        <f t="shared" si="1018"/>
        <v/>
      </c>
      <c r="AJ2141" s="75" t="str">
        <f t="shared" si="1019"/>
        <v/>
      </c>
    </row>
    <row r="2142" spans="1:36" ht="14.25">
      <c r="A2142" s="41" t="str">
        <f t="shared" si="1002"/>
        <v/>
      </c>
      <c r="B2142" s="150" t="str">
        <f>IF(ISNUMBER(A2142),INDEX('MetaTrader Import'!$H$13:$J$5893,TRUNC(((A2142-$A$39+1)-1)/3)+1,MOD((A2142-$A$39+1)-1,3)+1),"")</f>
        <v/>
      </c>
      <c r="C2142" s="43" t="str">
        <f t="shared" si="1003"/>
        <v/>
      </c>
      <c r="D2142" s="43" t="str">
        <f t="shared" ca="1" si="993"/>
        <v/>
      </c>
      <c r="E2142" s="43" t="str">
        <f t="shared" si="1004"/>
        <v/>
      </c>
      <c r="F2142" s="43" t="str">
        <f t="shared" si="1005"/>
        <v/>
      </c>
      <c r="G2142" s="43" t="str">
        <f>IF(A2142&lt;&gt;"",IF(A2142&lt;Data!$G$11*0.25,$C$13/$G$32,IF(A2142&gt;Data!$G$11*0.25,$C$13,$C$13*10)),"")</f>
        <v/>
      </c>
      <c r="H2142" s="43" t="str">
        <f>IF(A2142&lt;&gt;"",IF(Data!$G$9="constant",$C$13,IF(Data!$G$9="squeeze",G2142,F2142)),"")</f>
        <v/>
      </c>
      <c r="I2142" s="38" t="str">
        <f ca="1">IF(ISNUMBER(A2142),NORMINV(RAND(),0,IF(AND(Data!$G$9="squeeze",A2142&lt;Data!$G$11*0.25),$H$32,1)*$C$30*$C$13)*($C$14*$C$12),"")</f>
        <v/>
      </c>
      <c r="J2142" s="42" t="str">
        <f ca="1">IFERROR(IF(Data!$C$6="Real",B2142,I2142+J2141+($C$14*$C$12)*(NORMINV(RAND(),$C$15,CHOOSE($G$13,$C$13,F2142,G2142)))),"")</f>
        <v/>
      </c>
      <c r="K2142" s="88" t="str">
        <f>IF(ISNUMBER(A2142), IF($G$16="fixed",$G$17,MIN(H2142*Data!$C$7*$C$16*0.5,$C$17*Data!$C$7))*$C$12,"")</f>
        <v/>
      </c>
      <c r="L2142" s="42" t="str">
        <f t="shared" ca="1" si="1020"/>
        <v/>
      </c>
      <c r="M2142" s="44" t="str">
        <f t="shared" ca="1" si="1021"/>
        <v/>
      </c>
      <c r="N2142" s="44" t="str">
        <f t="shared" ca="1" si="1022"/>
        <v/>
      </c>
      <c r="O2142" s="108" t="str">
        <f t="shared" si="1006"/>
        <v/>
      </c>
      <c r="P2142" s="102" t="str">
        <f t="shared" si="1007"/>
        <v/>
      </c>
      <c r="Q2142" s="102" t="str">
        <f t="shared" si="1008"/>
        <v/>
      </c>
      <c r="R2142" s="120" t="str">
        <f t="shared" si="1009"/>
        <v/>
      </c>
      <c r="S2142" s="54" t="str">
        <f t="shared" si="1010"/>
        <v/>
      </c>
      <c r="T2142" s="5" t="str">
        <f t="shared" si="1011"/>
        <v/>
      </c>
      <c r="U2142" s="152" t="str">
        <f t="shared" si="994"/>
        <v/>
      </c>
      <c r="V2142" s="152" t="str">
        <f t="shared" si="995"/>
        <v/>
      </c>
      <c r="W2142" s="153" t="str">
        <f t="shared" si="996"/>
        <v/>
      </c>
      <c r="X2142" s="153" t="str">
        <f t="shared" si="997"/>
        <v/>
      </c>
      <c r="Y2142" s="153" t="str">
        <f t="shared" si="998"/>
        <v/>
      </c>
      <c r="Z2142" s="153" t="str">
        <f t="shared" si="999"/>
        <v/>
      </c>
      <c r="AA2142" s="152" t="str">
        <f t="shared" si="1000"/>
        <v/>
      </c>
      <c r="AB2142" s="152" t="str">
        <f t="shared" si="1001"/>
        <v/>
      </c>
      <c r="AC2142" s="154" t="str">
        <f t="shared" si="1012"/>
        <v/>
      </c>
      <c r="AD2142" s="154" t="str">
        <f t="shared" si="1013"/>
        <v/>
      </c>
      <c r="AE2142" s="3" t="str">
        <f t="shared" si="1014"/>
        <v/>
      </c>
      <c r="AF2142" s="3" t="str">
        <f t="shared" si="1015"/>
        <v/>
      </c>
      <c r="AG2142" s="3" t="str">
        <f t="shared" si="1016"/>
        <v/>
      </c>
      <c r="AH2142" s="4" t="str">
        <f t="shared" si="1017"/>
        <v/>
      </c>
      <c r="AI2142" s="75" t="str">
        <f t="shared" si="1018"/>
        <v/>
      </c>
      <c r="AJ2142" s="75" t="str">
        <f t="shared" si="1019"/>
        <v/>
      </c>
    </row>
    <row r="2143" spans="1:36" ht="14.25">
      <c r="A2143" s="41" t="str">
        <f t="shared" si="1002"/>
        <v/>
      </c>
      <c r="B2143" s="150" t="str">
        <f>IF(ISNUMBER(A2143),INDEX('MetaTrader Import'!$H$13:$J$5893,TRUNC(((A2143-$A$39+1)-1)/3)+1,MOD((A2143-$A$39+1)-1,3)+1),"")</f>
        <v/>
      </c>
      <c r="C2143" s="43" t="str">
        <f t="shared" si="1003"/>
        <v/>
      </c>
      <c r="D2143" s="43" t="str">
        <f t="shared" ca="1" si="993"/>
        <v/>
      </c>
      <c r="E2143" s="43" t="str">
        <f t="shared" si="1004"/>
        <v/>
      </c>
      <c r="F2143" s="43" t="str">
        <f t="shared" si="1005"/>
        <v/>
      </c>
      <c r="G2143" s="43" t="str">
        <f>IF(A2143&lt;&gt;"",IF(A2143&lt;Data!$G$11*0.25,$C$13/$G$32,IF(A2143&gt;Data!$G$11*0.25,$C$13,$C$13*10)),"")</f>
        <v/>
      </c>
      <c r="H2143" s="43" t="str">
        <f>IF(A2143&lt;&gt;"",IF(Data!$G$9="constant",$C$13,IF(Data!$G$9="squeeze",G2143,F2143)),"")</f>
        <v/>
      </c>
      <c r="I2143" s="38" t="str">
        <f ca="1">IF(ISNUMBER(A2143),NORMINV(RAND(),0,IF(AND(Data!$G$9="squeeze",A2143&lt;Data!$G$11*0.25),$H$32,1)*$C$30*$C$13)*($C$14*$C$12),"")</f>
        <v/>
      </c>
      <c r="J2143" s="42" t="str">
        <f ca="1">IFERROR(IF(Data!$C$6="Real",B2143,I2143+J2142+($C$14*$C$12)*(NORMINV(RAND(),$C$15,CHOOSE($G$13,$C$13,F2143,G2143)))),"")</f>
        <v/>
      </c>
      <c r="K2143" s="88" t="str">
        <f>IF(ISNUMBER(A2143), IF($G$16="fixed",$G$17,MIN(H2143*Data!$C$7*$C$16*0.5,$C$17*Data!$C$7))*$C$12,"")</f>
        <v/>
      </c>
      <c r="L2143" s="42" t="str">
        <f t="shared" ca="1" si="1020"/>
        <v/>
      </c>
      <c r="M2143" s="44" t="str">
        <f t="shared" ca="1" si="1021"/>
        <v/>
      </c>
      <c r="N2143" s="44" t="str">
        <f t="shared" ca="1" si="1022"/>
        <v/>
      </c>
      <c r="O2143" s="108" t="str">
        <f t="shared" si="1006"/>
        <v/>
      </c>
      <c r="P2143" s="102" t="str">
        <f t="shared" si="1007"/>
        <v/>
      </c>
      <c r="Q2143" s="102" t="str">
        <f t="shared" si="1008"/>
        <v/>
      </c>
      <c r="R2143" s="120" t="str">
        <f t="shared" si="1009"/>
        <v/>
      </c>
      <c r="S2143" s="54" t="str">
        <f t="shared" si="1010"/>
        <v/>
      </c>
      <c r="T2143" s="5" t="str">
        <f t="shared" si="1011"/>
        <v/>
      </c>
      <c r="U2143" s="152" t="str">
        <f t="shared" si="994"/>
        <v/>
      </c>
      <c r="V2143" s="152" t="str">
        <f t="shared" si="995"/>
        <v/>
      </c>
      <c r="W2143" s="153" t="str">
        <f t="shared" si="996"/>
        <v/>
      </c>
      <c r="X2143" s="153" t="str">
        <f t="shared" si="997"/>
        <v/>
      </c>
      <c r="Y2143" s="153" t="str">
        <f t="shared" si="998"/>
        <v/>
      </c>
      <c r="Z2143" s="153" t="str">
        <f t="shared" si="999"/>
        <v/>
      </c>
      <c r="AA2143" s="152" t="str">
        <f t="shared" si="1000"/>
        <v/>
      </c>
      <c r="AB2143" s="152" t="str">
        <f t="shared" si="1001"/>
        <v/>
      </c>
      <c r="AC2143" s="154" t="str">
        <f t="shared" si="1012"/>
        <v/>
      </c>
      <c r="AD2143" s="154" t="str">
        <f t="shared" si="1013"/>
        <v/>
      </c>
      <c r="AE2143" s="3" t="str">
        <f t="shared" si="1014"/>
        <v/>
      </c>
      <c r="AF2143" s="3" t="str">
        <f t="shared" si="1015"/>
        <v/>
      </c>
      <c r="AG2143" s="3" t="str">
        <f t="shared" si="1016"/>
        <v/>
      </c>
      <c r="AH2143" s="4" t="str">
        <f t="shared" si="1017"/>
        <v/>
      </c>
      <c r="AI2143" s="75" t="str">
        <f t="shared" si="1018"/>
        <v/>
      </c>
      <c r="AJ2143" s="75" t="str">
        <f t="shared" si="1019"/>
        <v/>
      </c>
    </row>
    <row r="2144" spans="1:36" ht="14.25">
      <c r="A2144" s="41" t="str">
        <f t="shared" si="1002"/>
        <v/>
      </c>
      <c r="B2144" s="150" t="str">
        <f>IF(ISNUMBER(A2144),INDEX('MetaTrader Import'!$H$13:$J$5893,TRUNC(((A2144-$A$39+1)-1)/3)+1,MOD((A2144-$A$39+1)-1,3)+1),"")</f>
        <v/>
      </c>
      <c r="C2144" s="43" t="str">
        <f t="shared" si="1003"/>
        <v/>
      </c>
      <c r="D2144" s="43" t="str">
        <f t="shared" ca="1" si="993"/>
        <v/>
      </c>
      <c r="E2144" s="43" t="str">
        <f t="shared" si="1004"/>
        <v/>
      </c>
      <c r="F2144" s="43" t="str">
        <f t="shared" si="1005"/>
        <v/>
      </c>
      <c r="G2144" s="43" t="str">
        <f>IF(A2144&lt;&gt;"",IF(A2144&lt;Data!$G$11*0.25,$C$13/$G$32,IF(A2144&gt;Data!$G$11*0.25,$C$13,$C$13*10)),"")</f>
        <v/>
      </c>
      <c r="H2144" s="43" t="str">
        <f>IF(A2144&lt;&gt;"",IF(Data!$G$9="constant",$C$13,IF(Data!$G$9="squeeze",G2144,F2144)),"")</f>
        <v/>
      </c>
      <c r="I2144" s="38" t="str">
        <f ca="1">IF(ISNUMBER(A2144),NORMINV(RAND(),0,IF(AND(Data!$G$9="squeeze",A2144&lt;Data!$G$11*0.25),$H$32,1)*$C$30*$C$13)*($C$14*$C$12),"")</f>
        <v/>
      </c>
      <c r="J2144" s="42" t="str">
        <f ca="1">IFERROR(IF(Data!$C$6="Real",B2144,I2144+J2143+($C$14*$C$12)*(NORMINV(RAND(),$C$15,CHOOSE($G$13,$C$13,F2144,G2144)))),"")</f>
        <v/>
      </c>
      <c r="K2144" s="88" t="str">
        <f>IF(ISNUMBER(A2144), IF($G$16="fixed",$G$17,MIN(H2144*Data!$C$7*$C$16*0.5,$C$17*Data!$C$7))*$C$12,"")</f>
        <v/>
      </c>
      <c r="L2144" s="42" t="str">
        <f t="shared" ca="1" si="1020"/>
        <v/>
      </c>
      <c r="M2144" s="44" t="str">
        <f t="shared" ca="1" si="1021"/>
        <v/>
      </c>
      <c r="N2144" s="44" t="str">
        <f t="shared" ca="1" si="1022"/>
        <v/>
      </c>
      <c r="O2144" s="108" t="str">
        <f t="shared" si="1006"/>
        <v/>
      </c>
      <c r="P2144" s="102" t="str">
        <f t="shared" si="1007"/>
        <v/>
      </c>
      <c r="Q2144" s="102" t="str">
        <f t="shared" si="1008"/>
        <v/>
      </c>
      <c r="R2144" s="120" t="str">
        <f t="shared" si="1009"/>
        <v/>
      </c>
      <c r="S2144" s="54" t="str">
        <f t="shared" si="1010"/>
        <v/>
      </c>
      <c r="T2144" s="5" t="str">
        <f t="shared" si="1011"/>
        <v/>
      </c>
      <c r="U2144" s="152" t="str">
        <f t="shared" si="994"/>
        <v/>
      </c>
      <c r="V2144" s="152" t="str">
        <f t="shared" si="995"/>
        <v/>
      </c>
      <c r="W2144" s="153" t="str">
        <f t="shared" si="996"/>
        <v/>
      </c>
      <c r="X2144" s="153" t="str">
        <f t="shared" si="997"/>
        <v/>
      </c>
      <c r="Y2144" s="153" t="str">
        <f t="shared" si="998"/>
        <v/>
      </c>
      <c r="Z2144" s="153" t="str">
        <f t="shared" si="999"/>
        <v/>
      </c>
      <c r="AA2144" s="152" t="str">
        <f t="shared" si="1000"/>
        <v/>
      </c>
      <c r="AB2144" s="152" t="str">
        <f t="shared" si="1001"/>
        <v/>
      </c>
      <c r="AC2144" s="154" t="str">
        <f t="shared" si="1012"/>
        <v/>
      </c>
      <c r="AD2144" s="154" t="str">
        <f t="shared" si="1013"/>
        <v/>
      </c>
      <c r="AE2144" s="3" t="str">
        <f t="shared" si="1014"/>
        <v/>
      </c>
      <c r="AF2144" s="3" t="str">
        <f t="shared" si="1015"/>
        <v/>
      </c>
      <c r="AG2144" s="3" t="str">
        <f t="shared" si="1016"/>
        <v/>
      </c>
      <c r="AH2144" s="4" t="str">
        <f t="shared" si="1017"/>
        <v/>
      </c>
      <c r="AI2144" s="75" t="str">
        <f t="shared" si="1018"/>
        <v/>
      </c>
      <c r="AJ2144" s="75" t="str">
        <f t="shared" si="1019"/>
        <v/>
      </c>
    </row>
    <row r="2145" spans="1:36" ht="14.25">
      <c r="A2145" s="41" t="str">
        <f t="shared" si="1002"/>
        <v/>
      </c>
      <c r="B2145" s="150" t="str">
        <f>IF(ISNUMBER(A2145),INDEX('MetaTrader Import'!$H$13:$J$5893,TRUNC(((A2145-$A$39+1)-1)/3)+1,MOD((A2145-$A$39+1)-1,3)+1),"")</f>
        <v/>
      </c>
      <c r="C2145" s="43" t="str">
        <f t="shared" si="1003"/>
        <v/>
      </c>
      <c r="D2145" s="43" t="str">
        <f t="shared" ca="1" si="993"/>
        <v/>
      </c>
      <c r="E2145" s="43" t="str">
        <f t="shared" si="1004"/>
        <v/>
      </c>
      <c r="F2145" s="43" t="str">
        <f t="shared" si="1005"/>
        <v/>
      </c>
      <c r="G2145" s="43" t="str">
        <f>IF(A2145&lt;&gt;"",IF(A2145&lt;Data!$G$11*0.25,$C$13/$G$32,IF(A2145&gt;Data!$G$11*0.25,$C$13,$C$13*10)),"")</f>
        <v/>
      </c>
      <c r="H2145" s="43" t="str">
        <f>IF(A2145&lt;&gt;"",IF(Data!$G$9="constant",$C$13,IF(Data!$G$9="squeeze",G2145,F2145)),"")</f>
        <v/>
      </c>
      <c r="I2145" s="38" t="str">
        <f ca="1">IF(ISNUMBER(A2145),NORMINV(RAND(),0,IF(AND(Data!$G$9="squeeze",A2145&lt;Data!$G$11*0.25),$H$32,1)*$C$30*$C$13)*($C$14*$C$12),"")</f>
        <v/>
      </c>
      <c r="J2145" s="42" t="str">
        <f ca="1">IFERROR(IF(Data!$C$6="Real",B2145,I2145+J2144+($C$14*$C$12)*(NORMINV(RAND(),$C$15,CHOOSE($G$13,$C$13,F2145,G2145)))),"")</f>
        <v/>
      </c>
      <c r="K2145" s="88" t="str">
        <f>IF(ISNUMBER(A2145), IF($G$16="fixed",$G$17,MIN(H2145*Data!$C$7*$C$16*0.5,$C$17*Data!$C$7))*$C$12,"")</f>
        <v/>
      </c>
      <c r="L2145" s="42" t="str">
        <f t="shared" ca="1" si="1020"/>
        <v/>
      </c>
      <c r="M2145" s="44" t="str">
        <f t="shared" ca="1" si="1021"/>
        <v/>
      </c>
      <c r="N2145" s="44" t="str">
        <f t="shared" ca="1" si="1022"/>
        <v/>
      </c>
      <c r="O2145" s="108" t="str">
        <f t="shared" si="1006"/>
        <v/>
      </c>
      <c r="P2145" s="102" t="str">
        <f t="shared" si="1007"/>
        <v/>
      </c>
      <c r="Q2145" s="102" t="str">
        <f t="shared" si="1008"/>
        <v/>
      </c>
      <c r="R2145" s="120" t="str">
        <f t="shared" si="1009"/>
        <v/>
      </c>
      <c r="S2145" s="54" t="str">
        <f t="shared" si="1010"/>
        <v/>
      </c>
      <c r="T2145" s="5" t="str">
        <f t="shared" si="1011"/>
        <v/>
      </c>
      <c r="U2145" s="152" t="str">
        <f t="shared" si="994"/>
        <v/>
      </c>
      <c r="V2145" s="152" t="str">
        <f t="shared" si="995"/>
        <v/>
      </c>
      <c r="W2145" s="153" t="str">
        <f t="shared" si="996"/>
        <v/>
      </c>
      <c r="X2145" s="153" t="str">
        <f t="shared" si="997"/>
        <v/>
      </c>
      <c r="Y2145" s="153" t="str">
        <f t="shared" si="998"/>
        <v/>
      </c>
      <c r="Z2145" s="153" t="str">
        <f t="shared" si="999"/>
        <v/>
      </c>
      <c r="AA2145" s="152" t="str">
        <f t="shared" si="1000"/>
        <v/>
      </c>
      <c r="AB2145" s="152" t="str">
        <f t="shared" si="1001"/>
        <v/>
      </c>
      <c r="AC2145" s="154" t="str">
        <f t="shared" si="1012"/>
        <v/>
      </c>
      <c r="AD2145" s="154" t="str">
        <f t="shared" si="1013"/>
        <v/>
      </c>
      <c r="AE2145" s="3" t="str">
        <f t="shared" si="1014"/>
        <v/>
      </c>
      <c r="AF2145" s="3" t="str">
        <f t="shared" si="1015"/>
        <v/>
      </c>
      <c r="AG2145" s="3" t="str">
        <f t="shared" si="1016"/>
        <v/>
      </c>
      <c r="AH2145" s="4" t="str">
        <f t="shared" si="1017"/>
        <v/>
      </c>
      <c r="AI2145" s="75" t="str">
        <f t="shared" si="1018"/>
        <v/>
      </c>
      <c r="AJ2145" s="75" t="str">
        <f t="shared" si="1019"/>
        <v/>
      </c>
    </row>
    <row r="2146" spans="1:36" ht="14.25">
      <c r="A2146" s="41" t="str">
        <f t="shared" si="1002"/>
        <v/>
      </c>
      <c r="B2146" s="150" t="str">
        <f>IF(ISNUMBER(A2146),INDEX('MetaTrader Import'!$H$13:$J$5893,TRUNC(((A2146-$A$39+1)-1)/3)+1,MOD((A2146-$A$39+1)-1,3)+1),"")</f>
        <v/>
      </c>
      <c r="C2146" s="43" t="str">
        <f t="shared" si="1003"/>
        <v/>
      </c>
      <c r="D2146" s="43" t="str">
        <f t="shared" ca="1" si="993"/>
        <v/>
      </c>
      <c r="E2146" s="43" t="str">
        <f t="shared" si="1004"/>
        <v/>
      </c>
      <c r="F2146" s="43" t="str">
        <f t="shared" si="1005"/>
        <v/>
      </c>
      <c r="G2146" s="43" t="str">
        <f>IF(A2146&lt;&gt;"",IF(A2146&lt;Data!$G$11*0.25,$C$13/$G$32,IF(A2146&gt;Data!$G$11*0.25,$C$13,$C$13*10)),"")</f>
        <v/>
      </c>
      <c r="H2146" s="43" t="str">
        <f>IF(A2146&lt;&gt;"",IF(Data!$G$9="constant",$C$13,IF(Data!$G$9="squeeze",G2146,F2146)),"")</f>
        <v/>
      </c>
      <c r="I2146" s="38" t="str">
        <f ca="1">IF(ISNUMBER(A2146),NORMINV(RAND(),0,IF(AND(Data!$G$9="squeeze",A2146&lt;Data!$G$11*0.25),$H$32,1)*$C$30*$C$13)*($C$14*$C$12),"")</f>
        <v/>
      </c>
      <c r="J2146" s="42" t="str">
        <f ca="1">IFERROR(IF(Data!$C$6="Real",B2146,I2146+J2145+($C$14*$C$12)*(NORMINV(RAND(),$C$15,CHOOSE($G$13,$C$13,F2146,G2146)))),"")</f>
        <v/>
      </c>
      <c r="K2146" s="88" t="str">
        <f>IF(ISNUMBER(A2146), IF($G$16="fixed",$G$17,MIN(H2146*Data!$C$7*$C$16*0.5,$C$17*Data!$C$7))*$C$12,"")</f>
        <v/>
      </c>
      <c r="L2146" s="42" t="str">
        <f t="shared" ca="1" si="1020"/>
        <v/>
      </c>
      <c r="M2146" s="44" t="str">
        <f t="shared" ca="1" si="1021"/>
        <v/>
      </c>
      <c r="N2146" s="44" t="str">
        <f t="shared" ca="1" si="1022"/>
        <v/>
      </c>
      <c r="O2146" s="108" t="str">
        <f t="shared" si="1006"/>
        <v/>
      </c>
      <c r="P2146" s="102" t="str">
        <f t="shared" si="1007"/>
        <v/>
      </c>
      <c r="Q2146" s="102" t="str">
        <f t="shared" si="1008"/>
        <v/>
      </c>
      <c r="R2146" s="120" t="str">
        <f t="shared" si="1009"/>
        <v/>
      </c>
      <c r="S2146" s="54" t="str">
        <f t="shared" si="1010"/>
        <v/>
      </c>
      <c r="T2146" s="5" t="str">
        <f t="shared" si="1011"/>
        <v/>
      </c>
      <c r="U2146" s="152" t="str">
        <f t="shared" si="994"/>
        <v/>
      </c>
      <c r="V2146" s="152" t="str">
        <f t="shared" si="995"/>
        <v/>
      </c>
      <c r="W2146" s="153" t="str">
        <f t="shared" si="996"/>
        <v/>
      </c>
      <c r="X2146" s="153" t="str">
        <f t="shared" si="997"/>
        <v/>
      </c>
      <c r="Y2146" s="153" t="str">
        <f t="shared" si="998"/>
        <v/>
      </c>
      <c r="Z2146" s="153" t="str">
        <f t="shared" si="999"/>
        <v/>
      </c>
      <c r="AA2146" s="152" t="str">
        <f t="shared" si="1000"/>
        <v/>
      </c>
      <c r="AB2146" s="152" t="str">
        <f t="shared" si="1001"/>
        <v/>
      </c>
      <c r="AC2146" s="154" t="str">
        <f t="shared" si="1012"/>
        <v/>
      </c>
      <c r="AD2146" s="154" t="str">
        <f t="shared" si="1013"/>
        <v/>
      </c>
      <c r="AE2146" s="3" t="str">
        <f t="shared" si="1014"/>
        <v/>
      </c>
      <c r="AF2146" s="3" t="str">
        <f t="shared" si="1015"/>
        <v/>
      </c>
      <c r="AG2146" s="3" t="str">
        <f t="shared" si="1016"/>
        <v/>
      </c>
      <c r="AH2146" s="4" t="str">
        <f t="shared" si="1017"/>
        <v/>
      </c>
      <c r="AI2146" s="75" t="str">
        <f t="shared" si="1018"/>
        <v/>
      </c>
      <c r="AJ2146" s="75" t="str">
        <f t="shared" si="1019"/>
        <v/>
      </c>
    </row>
    <row r="2147" spans="1:36" ht="14.25">
      <c r="A2147" s="41" t="str">
        <f t="shared" si="1002"/>
        <v/>
      </c>
      <c r="B2147" s="150" t="str">
        <f>IF(ISNUMBER(A2147),INDEX('MetaTrader Import'!$H$13:$J$5893,TRUNC(((A2147-$A$39+1)-1)/3)+1,MOD((A2147-$A$39+1)-1,3)+1),"")</f>
        <v/>
      </c>
      <c r="C2147" s="43" t="str">
        <f t="shared" si="1003"/>
        <v/>
      </c>
      <c r="D2147" s="43" t="str">
        <f t="shared" ca="1" si="993"/>
        <v/>
      </c>
      <c r="E2147" s="43" t="str">
        <f t="shared" si="1004"/>
        <v/>
      </c>
      <c r="F2147" s="43" t="str">
        <f t="shared" si="1005"/>
        <v/>
      </c>
      <c r="G2147" s="43" t="str">
        <f>IF(A2147&lt;&gt;"",IF(A2147&lt;Data!$G$11*0.25,$C$13/$G$32,IF(A2147&gt;Data!$G$11*0.25,$C$13,$C$13*10)),"")</f>
        <v/>
      </c>
      <c r="H2147" s="43" t="str">
        <f>IF(A2147&lt;&gt;"",IF(Data!$G$9="constant",$C$13,IF(Data!$G$9="squeeze",G2147,F2147)),"")</f>
        <v/>
      </c>
      <c r="I2147" s="38" t="str">
        <f ca="1">IF(ISNUMBER(A2147),NORMINV(RAND(),0,IF(AND(Data!$G$9="squeeze",A2147&lt;Data!$G$11*0.25),$H$32,1)*$C$30*$C$13)*($C$14*$C$12),"")</f>
        <v/>
      </c>
      <c r="J2147" s="42" t="str">
        <f ca="1">IFERROR(IF(Data!$C$6="Real",B2147,I2147+J2146+($C$14*$C$12)*(NORMINV(RAND(),$C$15,CHOOSE($G$13,$C$13,F2147,G2147)))),"")</f>
        <v/>
      </c>
      <c r="K2147" s="88" t="str">
        <f>IF(ISNUMBER(A2147), IF($G$16="fixed",$G$17,MIN(H2147*Data!$C$7*$C$16*0.5,$C$17*Data!$C$7))*$C$12,"")</f>
        <v/>
      </c>
      <c r="L2147" s="42" t="str">
        <f t="shared" ca="1" si="1020"/>
        <v/>
      </c>
      <c r="M2147" s="44" t="str">
        <f t="shared" ca="1" si="1021"/>
        <v/>
      </c>
      <c r="N2147" s="44" t="str">
        <f t="shared" ca="1" si="1022"/>
        <v/>
      </c>
      <c r="O2147" s="108" t="str">
        <f t="shared" si="1006"/>
        <v/>
      </c>
      <c r="P2147" s="102" t="str">
        <f t="shared" si="1007"/>
        <v/>
      </c>
      <c r="Q2147" s="102" t="str">
        <f t="shared" si="1008"/>
        <v/>
      </c>
      <c r="R2147" s="120" t="str">
        <f t="shared" si="1009"/>
        <v/>
      </c>
      <c r="S2147" s="54" t="str">
        <f t="shared" si="1010"/>
        <v/>
      </c>
      <c r="T2147" s="5" t="str">
        <f t="shared" si="1011"/>
        <v/>
      </c>
      <c r="U2147" s="152" t="str">
        <f t="shared" si="994"/>
        <v/>
      </c>
      <c r="V2147" s="152" t="str">
        <f t="shared" si="995"/>
        <v/>
      </c>
      <c r="W2147" s="153" t="str">
        <f t="shared" si="996"/>
        <v/>
      </c>
      <c r="X2147" s="153" t="str">
        <f t="shared" si="997"/>
        <v/>
      </c>
      <c r="Y2147" s="153" t="str">
        <f t="shared" si="998"/>
        <v/>
      </c>
      <c r="Z2147" s="153" t="str">
        <f t="shared" si="999"/>
        <v/>
      </c>
      <c r="AA2147" s="152" t="str">
        <f t="shared" si="1000"/>
        <v/>
      </c>
      <c r="AB2147" s="152" t="str">
        <f t="shared" si="1001"/>
        <v/>
      </c>
      <c r="AC2147" s="154" t="str">
        <f t="shared" si="1012"/>
        <v/>
      </c>
      <c r="AD2147" s="154" t="str">
        <f t="shared" si="1013"/>
        <v/>
      </c>
      <c r="AE2147" s="3" t="str">
        <f t="shared" si="1014"/>
        <v/>
      </c>
      <c r="AF2147" s="3" t="str">
        <f t="shared" si="1015"/>
        <v/>
      </c>
      <c r="AG2147" s="3" t="str">
        <f t="shared" si="1016"/>
        <v/>
      </c>
      <c r="AH2147" s="4" t="str">
        <f t="shared" si="1017"/>
        <v/>
      </c>
      <c r="AI2147" s="75" t="str">
        <f t="shared" si="1018"/>
        <v/>
      </c>
      <c r="AJ2147" s="75" t="str">
        <f t="shared" si="1019"/>
        <v/>
      </c>
    </row>
    <row r="2148" spans="1:36" ht="14.25">
      <c r="A2148" s="41" t="str">
        <f t="shared" si="1002"/>
        <v/>
      </c>
      <c r="B2148" s="150" t="str">
        <f>IF(ISNUMBER(A2148),INDEX('MetaTrader Import'!$H$13:$J$5893,TRUNC(((A2148-$A$39+1)-1)/3)+1,MOD((A2148-$A$39+1)-1,3)+1),"")</f>
        <v/>
      </c>
      <c r="C2148" s="43" t="str">
        <f t="shared" si="1003"/>
        <v/>
      </c>
      <c r="D2148" s="43" t="str">
        <f t="shared" ca="1" si="993"/>
        <v/>
      </c>
      <c r="E2148" s="43" t="str">
        <f t="shared" si="1004"/>
        <v/>
      </c>
      <c r="F2148" s="43" t="str">
        <f t="shared" si="1005"/>
        <v/>
      </c>
      <c r="G2148" s="43" t="str">
        <f>IF(A2148&lt;&gt;"",IF(A2148&lt;Data!$G$11*0.25,$C$13/$G$32,IF(A2148&gt;Data!$G$11*0.25,$C$13,$C$13*10)),"")</f>
        <v/>
      </c>
      <c r="H2148" s="43" t="str">
        <f>IF(A2148&lt;&gt;"",IF(Data!$G$9="constant",$C$13,IF(Data!$G$9="squeeze",G2148,F2148)),"")</f>
        <v/>
      </c>
      <c r="I2148" s="38" t="str">
        <f ca="1">IF(ISNUMBER(A2148),NORMINV(RAND(),0,IF(AND(Data!$G$9="squeeze",A2148&lt;Data!$G$11*0.25),$H$32,1)*$C$30*$C$13)*($C$14*$C$12),"")</f>
        <v/>
      </c>
      <c r="J2148" s="42" t="str">
        <f ca="1">IFERROR(IF(Data!$C$6="Real",B2148,I2148+J2147+($C$14*$C$12)*(NORMINV(RAND(),$C$15,CHOOSE($G$13,$C$13,F2148,G2148)))),"")</f>
        <v/>
      </c>
      <c r="K2148" s="88" t="str">
        <f>IF(ISNUMBER(A2148), IF($G$16="fixed",$G$17,MIN(H2148*Data!$C$7*$C$16*0.5,$C$17*Data!$C$7))*$C$12,"")</f>
        <v/>
      </c>
      <c r="L2148" s="42" t="str">
        <f t="shared" ca="1" si="1020"/>
        <v/>
      </c>
      <c r="M2148" s="44" t="str">
        <f t="shared" ca="1" si="1021"/>
        <v/>
      </c>
      <c r="N2148" s="44" t="str">
        <f t="shared" ca="1" si="1022"/>
        <v/>
      </c>
      <c r="O2148" s="108" t="str">
        <f t="shared" si="1006"/>
        <v/>
      </c>
      <c r="P2148" s="102" t="str">
        <f t="shared" si="1007"/>
        <v/>
      </c>
      <c r="Q2148" s="102" t="str">
        <f t="shared" si="1008"/>
        <v/>
      </c>
      <c r="R2148" s="120" t="str">
        <f t="shared" si="1009"/>
        <v/>
      </c>
      <c r="S2148" s="54" t="str">
        <f t="shared" si="1010"/>
        <v/>
      </c>
      <c r="T2148" s="5" t="str">
        <f t="shared" si="1011"/>
        <v/>
      </c>
      <c r="U2148" s="152" t="str">
        <f t="shared" si="994"/>
        <v/>
      </c>
      <c r="V2148" s="152" t="str">
        <f t="shared" si="995"/>
        <v/>
      </c>
      <c r="W2148" s="153" t="str">
        <f t="shared" si="996"/>
        <v/>
      </c>
      <c r="X2148" s="153" t="str">
        <f t="shared" si="997"/>
        <v/>
      </c>
      <c r="Y2148" s="153" t="str">
        <f t="shared" si="998"/>
        <v/>
      </c>
      <c r="Z2148" s="153" t="str">
        <f t="shared" si="999"/>
        <v/>
      </c>
      <c r="AA2148" s="152" t="str">
        <f t="shared" si="1000"/>
        <v/>
      </c>
      <c r="AB2148" s="152" t="str">
        <f t="shared" si="1001"/>
        <v/>
      </c>
      <c r="AC2148" s="154" t="str">
        <f t="shared" si="1012"/>
        <v/>
      </c>
      <c r="AD2148" s="154" t="str">
        <f t="shared" si="1013"/>
        <v/>
      </c>
      <c r="AE2148" s="3" t="str">
        <f t="shared" si="1014"/>
        <v/>
      </c>
      <c r="AF2148" s="3" t="str">
        <f t="shared" si="1015"/>
        <v/>
      </c>
      <c r="AG2148" s="3" t="str">
        <f t="shared" si="1016"/>
        <v/>
      </c>
      <c r="AH2148" s="4" t="str">
        <f t="shared" si="1017"/>
        <v/>
      </c>
      <c r="AI2148" s="75" t="str">
        <f t="shared" si="1018"/>
        <v/>
      </c>
      <c r="AJ2148" s="75" t="str">
        <f t="shared" si="1019"/>
        <v/>
      </c>
    </row>
    <row r="2149" spans="1:36" ht="14.25">
      <c r="A2149" s="41" t="str">
        <f t="shared" si="1002"/>
        <v/>
      </c>
      <c r="B2149" s="150" t="str">
        <f>IF(ISNUMBER(A2149),INDEX('MetaTrader Import'!$H$13:$J$5893,TRUNC(((A2149-$A$39+1)-1)/3)+1,MOD((A2149-$A$39+1)-1,3)+1),"")</f>
        <v/>
      </c>
      <c r="C2149" s="43" t="str">
        <f t="shared" si="1003"/>
        <v/>
      </c>
      <c r="D2149" s="43" t="str">
        <f t="shared" ca="1" si="993"/>
        <v/>
      </c>
      <c r="E2149" s="43" t="str">
        <f t="shared" si="1004"/>
        <v/>
      </c>
      <c r="F2149" s="43" t="str">
        <f t="shared" si="1005"/>
        <v/>
      </c>
      <c r="G2149" s="43" t="str">
        <f>IF(A2149&lt;&gt;"",IF(A2149&lt;Data!$G$11*0.25,$C$13/$G$32,IF(A2149&gt;Data!$G$11*0.25,$C$13,$C$13*10)),"")</f>
        <v/>
      </c>
      <c r="H2149" s="43" t="str">
        <f>IF(A2149&lt;&gt;"",IF(Data!$G$9="constant",$C$13,IF(Data!$G$9="squeeze",G2149,F2149)),"")</f>
        <v/>
      </c>
      <c r="I2149" s="38" t="str">
        <f ca="1">IF(ISNUMBER(A2149),NORMINV(RAND(),0,IF(AND(Data!$G$9="squeeze",A2149&lt;Data!$G$11*0.25),$H$32,1)*$C$30*$C$13)*($C$14*$C$12),"")</f>
        <v/>
      </c>
      <c r="J2149" s="42" t="str">
        <f ca="1">IFERROR(IF(Data!$C$6="Real",B2149,I2149+J2148+($C$14*$C$12)*(NORMINV(RAND(),$C$15,CHOOSE($G$13,$C$13,F2149,G2149)))),"")</f>
        <v/>
      </c>
      <c r="K2149" s="88" t="str">
        <f>IF(ISNUMBER(A2149), IF($G$16="fixed",$G$17,MIN(H2149*Data!$C$7*$C$16*0.5,$C$17*Data!$C$7))*$C$12,"")</f>
        <v/>
      </c>
      <c r="L2149" s="42" t="str">
        <f t="shared" ca="1" si="1020"/>
        <v/>
      </c>
      <c r="M2149" s="44" t="str">
        <f t="shared" ca="1" si="1021"/>
        <v/>
      </c>
      <c r="N2149" s="44" t="str">
        <f t="shared" ca="1" si="1022"/>
        <v/>
      </c>
      <c r="O2149" s="108" t="str">
        <f t="shared" si="1006"/>
        <v/>
      </c>
      <c r="P2149" s="102" t="str">
        <f t="shared" si="1007"/>
        <v/>
      </c>
      <c r="Q2149" s="102" t="str">
        <f t="shared" si="1008"/>
        <v/>
      </c>
      <c r="R2149" s="120" t="str">
        <f t="shared" si="1009"/>
        <v/>
      </c>
      <c r="S2149" s="54" t="str">
        <f t="shared" si="1010"/>
        <v/>
      </c>
      <c r="T2149" s="5" t="str">
        <f t="shared" si="1011"/>
        <v/>
      </c>
      <c r="U2149" s="152" t="str">
        <f t="shared" si="994"/>
        <v/>
      </c>
      <c r="V2149" s="152" t="str">
        <f t="shared" si="995"/>
        <v/>
      </c>
      <c r="W2149" s="153" t="str">
        <f t="shared" si="996"/>
        <v/>
      </c>
      <c r="X2149" s="153" t="str">
        <f t="shared" si="997"/>
        <v/>
      </c>
      <c r="Y2149" s="153" t="str">
        <f t="shared" si="998"/>
        <v/>
      </c>
      <c r="Z2149" s="153" t="str">
        <f t="shared" si="999"/>
        <v/>
      </c>
      <c r="AA2149" s="152" t="str">
        <f t="shared" si="1000"/>
        <v/>
      </c>
      <c r="AB2149" s="152" t="str">
        <f t="shared" si="1001"/>
        <v/>
      </c>
      <c r="AC2149" s="154" t="str">
        <f t="shared" si="1012"/>
        <v/>
      </c>
      <c r="AD2149" s="154" t="str">
        <f t="shared" si="1013"/>
        <v/>
      </c>
      <c r="AE2149" s="3" t="str">
        <f t="shared" si="1014"/>
        <v/>
      </c>
      <c r="AF2149" s="3" t="str">
        <f t="shared" si="1015"/>
        <v/>
      </c>
      <c r="AG2149" s="3" t="str">
        <f t="shared" si="1016"/>
        <v/>
      </c>
      <c r="AH2149" s="4" t="str">
        <f t="shared" si="1017"/>
        <v/>
      </c>
      <c r="AI2149" s="75" t="str">
        <f t="shared" si="1018"/>
        <v/>
      </c>
      <c r="AJ2149" s="75" t="str">
        <f t="shared" si="1019"/>
        <v/>
      </c>
    </row>
    <row r="2150" spans="1:36" ht="14.25">
      <c r="A2150" s="41" t="str">
        <f t="shared" si="1002"/>
        <v/>
      </c>
      <c r="B2150" s="150" t="str">
        <f>IF(ISNUMBER(A2150),INDEX('MetaTrader Import'!$H$13:$J$5893,TRUNC(((A2150-$A$39+1)-1)/3)+1,MOD((A2150-$A$39+1)-1,3)+1),"")</f>
        <v/>
      </c>
      <c r="C2150" s="43" t="str">
        <f t="shared" si="1003"/>
        <v/>
      </c>
      <c r="D2150" s="43" t="str">
        <f t="shared" ca="1" si="993"/>
        <v/>
      </c>
      <c r="E2150" s="43" t="str">
        <f t="shared" si="1004"/>
        <v/>
      </c>
      <c r="F2150" s="43" t="str">
        <f t="shared" si="1005"/>
        <v/>
      </c>
      <c r="G2150" s="43" t="str">
        <f>IF(A2150&lt;&gt;"",IF(A2150&lt;Data!$G$11*0.25,$C$13/$G$32,IF(A2150&gt;Data!$G$11*0.25,$C$13,$C$13*10)),"")</f>
        <v/>
      </c>
      <c r="H2150" s="43" t="str">
        <f>IF(A2150&lt;&gt;"",IF(Data!$G$9="constant",$C$13,IF(Data!$G$9="squeeze",G2150,F2150)),"")</f>
        <v/>
      </c>
      <c r="I2150" s="38" t="str">
        <f ca="1">IF(ISNUMBER(A2150),NORMINV(RAND(),0,IF(AND(Data!$G$9="squeeze",A2150&lt;Data!$G$11*0.25),$H$32,1)*$C$30*$C$13)*($C$14*$C$12),"")</f>
        <v/>
      </c>
      <c r="J2150" s="42" t="str">
        <f ca="1">IFERROR(IF(Data!$C$6="Real",B2150,I2150+J2149+($C$14*$C$12)*(NORMINV(RAND(),$C$15,CHOOSE($G$13,$C$13,F2150,G2150)))),"")</f>
        <v/>
      </c>
      <c r="K2150" s="88" t="str">
        <f>IF(ISNUMBER(A2150), IF($G$16="fixed",$G$17,MIN(H2150*Data!$C$7*$C$16*0.5,$C$17*Data!$C$7))*$C$12,"")</f>
        <v/>
      </c>
      <c r="L2150" s="42" t="str">
        <f t="shared" ca="1" si="1020"/>
        <v/>
      </c>
      <c r="M2150" s="44" t="str">
        <f t="shared" ca="1" si="1021"/>
        <v/>
      </c>
      <c r="N2150" s="44" t="str">
        <f t="shared" ca="1" si="1022"/>
        <v/>
      </c>
      <c r="O2150" s="108" t="str">
        <f t="shared" si="1006"/>
        <v/>
      </c>
      <c r="P2150" s="102" t="str">
        <f t="shared" si="1007"/>
        <v/>
      </c>
      <c r="Q2150" s="102" t="str">
        <f t="shared" si="1008"/>
        <v/>
      </c>
      <c r="R2150" s="120" t="str">
        <f t="shared" si="1009"/>
        <v/>
      </c>
      <c r="S2150" s="54" t="str">
        <f t="shared" si="1010"/>
        <v/>
      </c>
      <c r="T2150" s="5" t="str">
        <f t="shared" si="1011"/>
        <v/>
      </c>
      <c r="U2150" s="152" t="str">
        <f t="shared" si="994"/>
        <v/>
      </c>
      <c r="V2150" s="152" t="str">
        <f t="shared" si="995"/>
        <v/>
      </c>
      <c r="W2150" s="153" t="str">
        <f t="shared" si="996"/>
        <v/>
      </c>
      <c r="X2150" s="153" t="str">
        <f t="shared" si="997"/>
        <v/>
      </c>
      <c r="Y2150" s="153" t="str">
        <f t="shared" si="998"/>
        <v/>
      </c>
      <c r="Z2150" s="153" t="str">
        <f t="shared" si="999"/>
        <v/>
      </c>
      <c r="AA2150" s="152" t="str">
        <f t="shared" si="1000"/>
        <v/>
      </c>
      <c r="AB2150" s="152" t="str">
        <f t="shared" si="1001"/>
        <v/>
      </c>
      <c r="AC2150" s="154" t="str">
        <f t="shared" si="1012"/>
        <v/>
      </c>
      <c r="AD2150" s="154" t="str">
        <f t="shared" si="1013"/>
        <v/>
      </c>
      <c r="AE2150" s="3" t="str">
        <f t="shared" si="1014"/>
        <v/>
      </c>
      <c r="AF2150" s="3" t="str">
        <f t="shared" si="1015"/>
        <v/>
      </c>
      <c r="AG2150" s="3" t="str">
        <f t="shared" si="1016"/>
        <v/>
      </c>
      <c r="AH2150" s="4" t="str">
        <f t="shared" si="1017"/>
        <v/>
      </c>
      <c r="AI2150" s="75" t="str">
        <f t="shared" si="1018"/>
        <v/>
      </c>
      <c r="AJ2150" s="75" t="str">
        <f t="shared" si="1019"/>
        <v/>
      </c>
    </row>
    <row r="2151" spans="1:36" ht="14.25">
      <c r="A2151" s="41" t="str">
        <f t="shared" si="1002"/>
        <v/>
      </c>
      <c r="B2151" s="150" t="str">
        <f>IF(ISNUMBER(A2151),INDEX('MetaTrader Import'!$H$13:$J$5893,TRUNC(((A2151-$A$39+1)-1)/3)+1,MOD((A2151-$A$39+1)-1,3)+1),"")</f>
        <v/>
      </c>
      <c r="C2151" s="43" t="str">
        <f t="shared" si="1003"/>
        <v/>
      </c>
      <c r="D2151" s="43" t="str">
        <f t="shared" ca="1" si="993"/>
        <v/>
      </c>
      <c r="E2151" s="43" t="str">
        <f t="shared" si="1004"/>
        <v/>
      </c>
      <c r="F2151" s="43" t="str">
        <f t="shared" si="1005"/>
        <v/>
      </c>
      <c r="G2151" s="43" t="str">
        <f>IF(A2151&lt;&gt;"",IF(A2151&lt;Data!$G$11*0.25,$C$13/$G$32,IF(A2151&gt;Data!$G$11*0.25,$C$13,$C$13*10)),"")</f>
        <v/>
      </c>
      <c r="H2151" s="43" t="str">
        <f>IF(A2151&lt;&gt;"",IF(Data!$G$9="constant",$C$13,IF(Data!$G$9="squeeze",G2151,F2151)),"")</f>
        <v/>
      </c>
      <c r="I2151" s="38" t="str">
        <f ca="1">IF(ISNUMBER(A2151),NORMINV(RAND(),0,IF(AND(Data!$G$9="squeeze",A2151&lt;Data!$G$11*0.25),$H$32,1)*$C$30*$C$13)*($C$14*$C$12),"")</f>
        <v/>
      </c>
      <c r="J2151" s="42" t="str">
        <f ca="1">IFERROR(IF(Data!$C$6="Real",B2151,I2151+J2150+($C$14*$C$12)*(NORMINV(RAND(),$C$15,CHOOSE($G$13,$C$13,F2151,G2151)))),"")</f>
        <v/>
      </c>
      <c r="K2151" s="88" t="str">
        <f>IF(ISNUMBER(A2151), IF($G$16="fixed",$G$17,MIN(H2151*Data!$C$7*$C$16*0.5,$C$17*Data!$C$7))*$C$12,"")</f>
        <v/>
      </c>
      <c r="L2151" s="42" t="str">
        <f t="shared" ca="1" si="1020"/>
        <v/>
      </c>
      <c r="M2151" s="44" t="str">
        <f t="shared" ca="1" si="1021"/>
        <v/>
      </c>
      <c r="N2151" s="44" t="str">
        <f t="shared" ca="1" si="1022"/>
        <v/>
      </c>
      <c r="O2151" s="108" t="str">
        <f t="shared" si="1006"/>
        <v/>
      </c>
      <c r="P2151" s="102" t="str">
        <f t="shared" si="1007"/>
        <v/>
      </c>
      <c r="Q2151" s="102" t="str">
        <f t="shared" si="1008"/>
        <v/>
      </c>
      <c r="R2151" s="120" t="str">
        <f t="shared" si="1009"/>
        <v/>
      </c>
      <c r="S2151" s="54" t="str">
        <f t="shared" si="1010"/>
        <v/>
      </c>
      <c r="T2151" s="5" t="str">
        <f t="shared" si="1011"/>
        <v/>
      </c>
      <c r="U2151" s="152" t="str">
        <f t="shared" si="994"/>
        <v/>
      </c>
      <c r="V2151" s="152" t="str">
        <f t="shared" si="995"/>
        <v/>
      </c>
      <c r="W2151" s="153" t="str">
        <f t="shared" si="996"/>
        <v/>
      </c>
      <c r="X2151" s="153" t="str">
        <f t="shared" si="997"/>
        <v/>
      </c>
      <c r="Y2151" s="153" t="str">
        <f t="shared" si="998"/>
        <v/>
      </c>
      <c r="Z2151" s="153" t="str">
        <f t="shared" si="999"/>
        <v/>
      </c>
      <c r="AA2151" s="152" t="str">
        <f t="shared" si="1000"/>
        <v/>
      </c>
      <c r="AB2151" s="152" t="str">
        <f t="shared" si="1001"/>
        <v/>
      </c>
      <c r="AC2151" s="154" t="str">
        <f t="shared" si="1012"/>
        <v/>
      </c>
      <c r="AD2151" s="154" t="str">
        <f t="shared" si="1013"/>
        <v/>
      </c>
      <c r="AE2151" s="3" t="str">
        <f t="shared" si="1014"/>
        <v/>
      </c>
      <c r="AF2151" s="3" t="str">
        <f t="shared" si="1015"/>
        <v/>
      </c>
      <c r="AG2151" s="3" t="str">
        <f t="shared" si="1016"/>
        <v/>
      </c>
      <c r="AH2151" s="4" t="str">
        <f t="shared" si="1017"/>
        <v/>
      </c>
      <c r="AI2151" s="75" t="str">
        <f t="shared" si="1018"/>
        <v/>
      </c>
      <c r="AJ2151" s="75" t="str">
        <f t="shared" si="1019"/>
        <v/>
      </c>
    </row>
    <row r="2152" spans="1:36" ht="14.25">
      <c r="A2152" s="41" t="str">
        <f t="shared" si="1002"/>
        <v/>
      </c>
      <c r="B2152" s="150" t="str">
        <f>IF(ISNUMBER(A2152),INDEX('MetaTrader Import'!$H$13:$J$5893,TRUNC(((A2152-$A$39+1)-1)/3)+1,MOD((A2152-$A$39+1)-1,3)+1),"")</f>
        <v/>
      </c>
      <c r="C2152" s="43" t="str">
        <f t="shared" si="1003"/>
        <v/>
      </c>
      <c r="D2152" s="43" t="str">
        <f t="shared" ca="1" si="993"/>
        <v/>
      </c>
      <c r="E2152" s="43" t="str">
        <f t="shared" si="1004"/>
        <v/>
      </c>
      <c r="F2152" s="43" t="str">
        <f t="shared" si="1005"/>
        <v/>
      </c>
      <c r="G2152" s="43" t="str">
        <f>IF(A2152&lt;&gt;"",IF(A2152&lt;Data!$G$11*0.25,$C$13/$G$32,IF(A2152&gt;Data!$G$11*0.25,$C$13,$C$13*10)),"")</f>
        <v/>
      </c>
      <c r="H2152" s="43" t="str">
        <f>IF(A2152&lt;&gt;"",IF(Data!$G$9="constant",$C$13,IF(Data!$G$9="squeeze",G2152,F2152)),"")</f>
        <v/>
      </c>
      <c r="I2152" s="38" t="str">
        <f ca="1">IF(ISNUMBER(A2152),NORMINV(RAND(),0,IF(AND(Data!$G$9="squeeze",A2152&lt;Data!$G$11*0.25),$H$32,1)*$C$30*$C$13)*($C$14*$C$12),"")</f>
        <v/>
      </c>
      <c r="J2152" s="42" t="str">
        <f ca="1">IFERROR(IF(Data!$C$6="Real",B2152,I2152+J2151+($C$14*$C$12)*(NORMINV(RAND(),$C$15,CHOOSE($G$13,$C$13,F2152,G2152)))),"")</f>
        <v/>
      </c>
      <c r="K2152" s="88" t="str">
        <f>IF(ISNUMBER(A2152), IF($G$16="fixed",$G$17,MIN(H2152*Data!$C$7*$C$16*0.5,$C$17*Data!$C$7))*$C$12,"")</f>
        <v/>
      </c>
      <c r="L2152" s="42" t="str">
        <f t="shared" ca="1" si="1020"/>
        <v/>
      </c>
      <c r="M2152" s="44" t="str">
        <f t="shared" ca="1" si="1021"/>
        <v/>
      </c>
      <c r="N2152" s="44" t="str">
        <f t="shared" ca="1" si="1022"/>
        <v/>
      </c>
      <c r="O2152" s="108" t="str">
        <f t="shared" si="1006"/>
        <v/>
      </c>
      <c r="P2152" s="102" t="str">
        <f t="shared" si="1007"/>
        <v/>
      </c>
      <c r="Q2152" s="102" t="str">
        <f t="shared" si="1008"/>
        <v/>
      </c>
      <c r="R2152" s="120" t="str">
        <f t="shared" si="1009"/>
        <v/>
      </c>
      <c r="S2152" s="54" t="str">
        <f t="shared" si="1010"/>
        <v/>
      </c>
      <c r="T2152" s="5" t="str">
        <f t="shared" si="1011"/>
        <v/>
      </c>
      <c r="U2152" s="152" t="str">
        <f t="shared" si="994"/>
        <v/>
      </c>
      <c r="V2152" s="152" t="str">
        <f t="shared" si="995"/>
        <v/>
      </c>
      <c r="W2152" s="153" t="str">
        <f t="shared" si="996"/>
        <v/>
      </c>
      <c r="X2152" s="153" t="str">
        <f t="shared" si="997"/>
        <v/>
      </c>
      <c r="Y2152" s="153" t="str">
        <f t="shared" si="998"/>
        <v/>
      </c>
      <c r="Z2152" s="153" t="str">
        <f t="shared" si="999"/>
        <v/>
      </c>
      <c r="AA2152" s="152" t="str">
        <f t="shared" si="1000"/>
        <v/>
      </c>
      <c r="AB2152" s="152" t="str">
        <f t="shared" si="1001"/>
        <v/>
      </c>
      <c r="AC2152" s="154" t="str">
        <f t="shared" si="1012"/>
        <v/>
      </c>
      <c r="AD2152" s="154" t="str">
        <f t="shared" si="1013"/>
        <v/>
      </c>
      <c r="AE2152" s="3" t="str">
        <f t="shared" si="1014"/>
        <v/>
      </c>
      <c r="AF2152" s="3" t="str">
        <f t="shared" si="1015"/>
        <v/>
      </c>
      <c r="AG2152" s="3" t="str">
        <f t="shared" si="1016"/>
        <v/>
      </c>
      <c r="AH2152" s="4" t="str">
        <f t="shared" si="1017"/>
        <v/>
      </c>
      <c r="AI2152" s="75" t="str">
        <f t="shared" si="1018"/>
        <v/>
      </c>
      <c r="AJ2152" s="75" t="str">
        <f t="shared" si="1019"/>
        <v/>
      </c>
    </row>
    <row r="2153" spans="1:36" ht="14.25">
      <c r="A2153" s="41" t="str">
        <f t="shared" si="1002"/>
        <v/>
      </c>
      <c r="B2153" s="150" t="str">
        <f>IF(ISNUMBER(A2153),INDEX('MetaTrader Import'!$H$13:$J$5893,TRUNC(((A2153-$A$39+1)-1)/3)+1,MOD((A2153-$A$39+1)-1,3)+1),"")</f>
        <v/>
      </c>
      <c r="C2153" s="43" t="str">
        <f t="shared" si="1003"/>
        <v/>
      </c>
      <c r="D2153" s="43" t="str">
        <f t="shared" ca="1" si="993"/>
        <v/>
      </c>
      <c r="E2153" s="43" t="str">
        <f t="shared" si="1004"/>
        <v/>
      </c>
      <c r="F2153" s="43" t="str">
        <f t="shared" si="1005"/>
        <v/>
      </c>
      <c r="G2153" s="43" t="str">
        <f>IF(A2153&lt;&gt;"",IF(A2153&lt;Data!$G$11*0.25,$C$13/$G$32,IF(A2153&gt;Data!$G$11*0.25,$C$13,$C$13*10)),"")</f>
        <v/>
      </c>
      <c r="H2153" s="43" t="str">
        <f>IF(A2153&lt;&gt;"",IF(Data!$G$9="constant",$C$13,IF(Data!$G$9="squeeze",G2153,F2153)),"")</f>
        <v/>
      </c>
      <c r="I2153" s="38" t="str">
        <f ca="1">IF(ISNUMBER(A2153),NORMINV(RAND(),0,IF(AND(Data!$G$9="squeeze",A2153&lt;Data!$G$11*0.25),$H$32,1)*$C$30*$C$13)*($C$14*$C$12),"")</f>
        <v/>
      </c>
      <c r="J2153" s="42" t="str">
        <f ca="1">IFERROR(IF(Data!$C$6="Real",B2153,I2153+J2152+($C$14*$C$12)*(NORMINV(RAND(),$C$15,CHOOSE($G$13,$C$13,F2153,G2153)))),"")</f>
        <v/>
      </c>
      <c r="K2153" s="88" t="str">
        <f>IF(ISNUMBER(A2153), IF($G$16="fixed",$G$17,MIN(H2153*Data!$C$7*$C$16*0.5,$C$17*Data!$C$7))*$C$12,"")</f>
        <v/>
      </c>
      <c r="L2153" s="42" t="str">
        <f t="shared" ca="1" si="1020"/>
        <v/>
      </c>
      <c r="M2153" s="44" t="str">
        <f t="shared" ca="1" si="1021"/>
        <v/>
      </c>
      <c r="N2153" s="44" t="str">
        <f t="shared" ca="1" si="1022"/>
        <v/>
      </c>
      <c r="O2153" s="108" t="str">
        <f t="shared" si="1006"/>
        <v/>
      </c>
      <c r="P2153" s="102" t="str">
        <f t="shared" si="1007"/>
        <v/>
      </c>
      <c r="Q2153" s="102" t="str">
        <f t="shared" si="1008"/>
        <v/>
      </c>
      <c r="R2153" s="120" t="str">
        <f t="shared" si="1009"/>
        <v/>
      </c>
      <c r="S2153" s="54" t="str">
        <f t="shared" si="1010"/>
        <v/>
      </c>
      <c r="T2153" s="5" t="str">
        <f t="shared" si="1011"/>
        <v/>
      </c>
      <c r="U2153" s="152" t="str">
        <f t="shared" si="994"/>
        <v/>
      </c>
      <c r="V2153" s="152" t="str">
        <f t="shared" si="995"/>
        <v/>
      </c>
      <c r="W2153" s="153" t="str">
        <f t="shared" si="996"/>
        <v/>
      </c>
      <c r="X2153" s="153" t="str">
        <f t="shared" si="997"/>
        <v/>
      </c>
      <c r="Y2153" s="153" t="str">
        <f t="shared" si="998"/>
        <v/>
      </c>
      <c r="Z2153" s="153" t="str">
        <f t="shared" si="999"/>
        <v/>
      </c>
      <c r="AA2153" s="152" t="str">
        <f t="shared" si="1000"/>
        <v/>
      </c>
      <c r="AB2153" s="152" t="str">
        <f t="shared" si="1001"/>
        <v/>
      </c>
      <c r="AC2153" s="154" t="str">
        <f t="shared" si="1012"/>
        <v/>
      </c>
      <c r="AD2153" s="154" t="str">
        <f t="shared" si="1013"/>
        <v/>
      </c>
      <c r="AE2153" s="3" t="str">
        <f t="shared" si="1014"/>
        <v/>
      </c>
      <c r="AF2153" s="3" t="str">
        <f t="shared" si="1015"/>
        <v/>
      </c>
      <c r="AG2153" s="3" t="str">
        <f t="shared" si="1016"/>
        <v/>
      </c>
      <c r="AH2153" s="4" t="str">
        <f t="shared" si="1017"/>
        <v/>
      </c>
      <c r="AI2153" s="75" t="str">
        <f t="shared" si="1018"/>
        <v/>
      </c>
      <c r="AJ2153" s="75" t="str">
        <f t="shared" si="1019"/>
        <v/>
      </c>
    </row>
    <row r="2154" spans="1:36" ht="14.25">
      <c r="A2154" s="41" t="str">
        <f t="shared" si="1002"/>
        <v/>
      </c>
      <c r="B2154" s="150" t="str">
        <f>IF(ISNUMBER(A2154),INDEX('MetaTrader Import'!$H$13:$J$5893,TRUNC(((A2154-$A$39+1)-1)/3)+1,MOD((A2154-$A$39+1)-1,3)+1),"")</f>
        <v/>
      </c>
      <c r="C2154" s="43" t="str">
        <f t="shared" si="1003"/>
        <v/>
      </c>
      <c r="D2154" s="43" t="str">
        <f t="shared" ca="1" si="993"/>
        <v/>
      </c>
      <c r="E2154" s="43" t="str">
        <f t="shared" si="1004"/>
        <v/>
      </c>
      <c r="F2154" s="43" t="str">
        <f t="shared" si="1005"/>
        <v/>
      </c>
      <c r="G2154" s="43" t="str">
        <f>IF(A2154&lt;&gt;"",IF(A2154&lt;Data!$G$11*0.25,$C$13/$G$32,IF(A2154&gt;Data!$G$11*0.25,$C$13,$C$13*10)),"")</f>
        <v/>
      </c>
      <c r="H2154" s="43" t="str">
        <f>IF(A2154&lt;&gt;"",IF(Data!$G$9="constant",$C$13,IF(Data!$G$9="squeeze",G2154,F2154)),"")</f>
        <v/>
      </c>
      <c r="I2154" s="38" t="str">
        <f ca="1">IF(ISNUMBER(A2154),NORMINV(RAND(),0,IF(AND(Data!$G$9="squeeze",A2154&lt;Data!$G$11*0.25),$H$32,1)*$C$30*$C$13)*($C$14*$C$12),"")</f>
        <v/>
      </c>
      <c r="J2154" s="42" t="str">
        <f ca="1">IFERROR(IF(Data!$C$6="Real",B2154,I2154+J2153+($C$14*$C$12)*(NORMINV(RAND(),$C$15,CHOOSE($G$13,$C$13,F2154,G2154)))),"")</f>
        <v/>
      </c>
      <c r="K2154" s="88" t="str">
        <f>IF(ISNUMBER(A2154), IF($G$16="fixed",$G$17,MIN(H2154*Data!$C$7*$C$16*0.5,$C$17*Data!$C$7))*$C$12,"")</f>
        <v/>
      </c>
      <c r="L2154" s="42" t="str">
        <f t="shared" ca="1" si="1020"/>
        <v/>
      </c>
      <c r="M2154" s="44" t="str">
        <f t="shared" ca="1" si="1021"/>
        <v/>
      </c>
      <c r="N2154" s="44" t="str">
        <f t="shared" ca="1" si="1022"/>
        <v/>
      </c>
      <c r="O2154" s="108" t="str">
        <f t="shared" si="1006"/>
        <v/>
      </c>
      <c r="P2154" s="102" t="str">
        <f t="shared" si="1007"/>
        <v/>
      </c>
      <c r="Q2154" s="102" t="str">
        <f t="shared" si="1008"/>
        <v/>
      </c>
      <c r="R2154" s="120" t="str">
        <f t="shared" si="1009"/>
        <v/>
      </c>
      <c r="S2154" s="54" t="str">
        <f t="shared" si="1010"/>
        <v/>
      </c>
      <c r="T2154" s="5" t="str">
        <f t="shared" si="1011"/>
        <v/>
      </c>
      <c r="U2154" s="152" t="str">
        <f t="shared" si="994"/>
        <v/>
      </c>
      <c r="V2154" s="152" t="str">
        <f t="shared" si="995"/>
        <v/>
      </c>
      <c r="W2154" s="153" t="str">
        <f t="shared" si="996"/>
        <v/>
      </c>
      <c r="X2154" s="153" t="str">
        <f t="shared" si="997"/>
        <v/>
      </c>
      <c r="Y2154" s="153" t="str">
        <f t="shared" si="998"/>
        <v/>
      </c>
      <c r="Z2154" s="153" t="str">
        <f t="shared" si="999"/>
        <v/>
      </c>
      <c r="AA2154" s="152" t="str">
        <f t="shared" si="1000"/>
        <v/>
      </c>
      <c r="AB2154" s="152" t="str">
        <f t="shared" si="1001"/>
        <v/>
      </c>
      <c r="AC2154" s="154" t="str">
        <f t="shared" si="1012"/>
        <v/>
      </c>
      <c r="AD2154" s="154" t="str">
        <f t="shared" si="1013"/>
        <v/>
      </c>
      <c r="AE2154" s="3" t="str">
        <f t="shared" si="1014"/>
        <v/>
      </c>
      <c r="AF2154" s="3" t="str">
        <f t="shared" si="1015"/>
        <v/>
      </c>
      <c r="AG2154" s="3" t="str">
        <f t="shared" si="1016"/>
        <v/>
      </c>
      <c r="AH2154" s="4" t="str">
        <f t="shared" si="1017"/>
        <v/>
      </c>
      <c r="AI2154" s="75" t="str">
        <f t="shared" si="1018"/>
        <v/>
      </c>
      <c r="AJ2154" s="75" t="str">
        <f t="shared" si="1019"/>
        <v/>
      </c>
    </row>
    <row r="2155" spans="1:36" ht="14.25">
      <c r="A2155" s="41" t="str">
        <f t="shared" si="1002"/>
        <v/>
      </c>
      <c r="B2155" s="150" t="str">
        <f>IF(ISNUMBER(A2155),INDEX('MetaTrader Import'!$H$13:$J$5893,TRUNC(((A2155-$A$39+1)-1)/3)+1,MOD((A2155-$A$39+1)-1,3)+1),"")</f>
        <v/>
      </c>
      <c r="C2155" s="43" t="str">
        <f t="shared" si="1003"/>
        <v/>
      </c>
      <c r="D2155" s="43" t="str">
        <f t="shared" ca="1" si="993"/>
        <v/>
      </c>
      <c r="E2155" s="43" t="str">
        <f t="shared" si="1004"/>
        <v/>
      </c>
      <c r="F2155" s="43" t="str">
        <f t="shared" si="1005"/>
        <v/>
      </c>
      <c r="G2155" s="43" t="str">
        <f>IF(A2155&lt;&gt;"",IF(A2155&lt;Data!$G$11*0.25,$C$13/$G$32,IF(A2155&gt;Data!$G$11*0.25,$C$13,$C$13*10)),"")</f>
        <v/>
      </c>
      <c r="H2155" s="43" t="str">
        <f>IF(A2155&lt;&gt;"",IF(Data!$G$9="constant",$C$13,IF(Data!$G$9="squeeze",G2155,F2155)),"")</f>
        <v/>
      </c>
      <c r="I2155" s="38" t="str">
        <f ca="1">IF(ISNUMBER(A2155),NORMINV(RAND(),0,IF(AND(Data!$G$9="squeeze",A2155&lt;Data!$G$11*0.25),$H$32,1)*$C$30*$C$13)*($C$14*$C$12),"")</f>
        <v/>
      </c>
      <c r="J2155" s="42" t="str">
        <f ca="1">IFERROR(IF(Data!$C$6="Real",B2155,I2155+J2154+($C$14*$C$12)*(NORMINV(RAND(),$C$15,CHOOSE($G$13,$C$13,F2155,G2155)))),"")</f>
        <v/>
      </c>
      <c r="K2155" s="88" t="str">
        <f>IF(ISNUMBER(A2155), IF($G$16="fixed",$G$17,MIN(H2155*Data!$C$7*$C$16*0.5,$C$17*Data!$C$7))*$C$12,"")</f>
        <v/>
      </c>
      <c r="L2155" s="42" t="str">
        <f t="shared" ca="1" si="1020"/>
        <v/>
      </c>
      <c r="M2155" s="44" t="str">
        <f t="shared" ca="1" si="1021"/>
        <v/>
      </c>
      <c r="N2155" s="44" t="str">
        <f t="shared" ca="1" si="1022"/>
        <v/>
      </c>
      <c r="O2155" s="108" t="str">
        <f t="shared" si="1006"/>
        <v/>
      </c>
      <c r="P2155" s="102" t="str">
        <f t="shared" si="1007"/>
        <v/>
      </c>
      <c r="Q2155" s="102" t="str">
        <f t="shared" si="1008"/>
        <v/>
      </c>
      <c r="R2155" s="120" t="str">
        <f t="shared" si="1009"/>
        <v/>
      </c>
      <c r="S2155" s="54" t="str">
        <f t="shared" si="1010"/>
        <v/>
      </c>
      <c r="T2155" s="5" t="str">
        <f t="shared" si="1011"/>
        <v/>
      </c>
      <c r="U2155" s="152" t="str">
        <f t="shared" si="994"/>
        <v/>
      </c>
      <c r="V2155" s="152" t="str">
        <f t="shared" si="995"/>
        <v/>
      </c>
      <c r="W2155" s="153" t="str">
        <f t="shared" si="996"/>
        <v/>
      </c>
      <c r="X2155" s="153" t="str">
        <f t="shared" si="997"/>
        <v/>
      </c>
      <c r="Y2155" s="153" t="str">
        <f t="shared" si="998"/>
        <v/>
      </c>
      <c r="Z2155" s="153" t="str">
        <f t="shared" si="999"/>
        <v/>
      </c>
      <c r="AA2155" s="152" t="str">
        <f t="shared" si="1000"/>
        <v/>
      </c>
      <c r="AB2155" s="152" t="str">
        <f t="shared" si="1001"/>
        <v/>
      </c>
      <c r="AC2155" s="154" t="str">
        <f t="shared" si="1012"/>
        <v/>
      </c>
      <c r="AD2155" s="154" t="str">
        <f t="shared" si="1013"/>
        <v/>
      </c>
      <c r="AE2155" s="3" t="str">
        <f t="shared" si="1014"/>
        <v/>
      </c>
      <c r="AF2155" s="3" t="str">
        <f t="shared" si="1015"/>
        <v/>
      </c>
      <c r="AG2155" s="3" t="str">
        <f t="shared" si="1016"/>
        <v/>
      </c>
      <c r="AH2155" s="4" t="str">
        <f t="shared" si="1017"/>
        <v/>
      </c>
      <c r="AI2155" s="75" t="str">
        <f t="shared" si="1018"/>
        <v/>
      </c>
      <c r="AJ2155" s="75" t="str">
        <f t="shared" si="1019"/>
        <v/>
      </c>
    </row>
    <row r="2156" spans="1:36" ht="14.25">
      <c r="A2156" s="41" t="str">
        <f t="shared" si="1002"/>
        <v/>
      </c>
      <c r="B2156" s="150" t="str">
        <f>IF(ISNUMBER(A2156),INDEX('MetaTrader Import'!$H$13:$J$5893,TRUNC(((A2156-$A$39+1)-1)/3)+1,MOD((A2156-$A$39+1)-1,3)+1),"")</f>
        <v/>
      </c>
      <c r="C2156" s="43" t="str">
        <f t="shared" si="1003"/>
        <v/>
      </c>
      <c r="D2156" s="43" t="str">
        <f t="shared" ca="1" si="993"/>
        <v/>
      </c>
      <c r="E2156" s="43" t="str">
        <f t="shared" si="1004"/>
        <v/>
      </c>
      <c r="F2156" s="43" t="str">
        <f t="shared" si="1005"/>
        <v/>
      </c>
      <c r="G2156" s="43" t="str">
        <f>IF(A2156&lt;&gt;"",IF(A2156&lt;Data!$G$11*0.25,$C$13/$G$32,IF(A2156&gt;Data!$G$11*0.25,$C$13,$C$13*10)),"")</f>
        <v/>
      </c>
      <c r="H2156" s="43" t="str">
        <f>IF(A2156&lt;&gt;"",IF(Data!$G$9="constant",$C$13,IF(Data!$G$9="squeeze",G2156,F2156)),"")</f>
        <v/>
      </c>
      <c r="I2156" s="38" t="str">
        <f ca="1">IF(ISNUMBER(A2156),NORMINV(RAND(),0,IF(AND(Data!$G$9="squeeze",A2156&lt;Data!$G$11*0.25),$H$32,1)*$C$30*$C$13)*($C$14*$C$12),"")</f>
        <v/>
      </c>
      <c r="J2156" s="42" t="str">
        <f ca="1">IFERROR(IF(Data!$C$6="Real",B2156,I2156+J2155+($C$14*$C$12)*(NORMINV(RAND(),$C$15,CHOOSE($G$13,$C$13,F2156,G2156)))),"")</f>
        <v/>
      </c>
      <c r="K2156" s="88" t="str">
        <f>IF(ISNUMBER(A2156), IF($G$16="fixed",$G$17,MIN(H2156*Data!$C$7*$C$16*0.5,$C$17*Data!$C$7))*$C$12,"")</f>
        <v/>
      </c>
      <c r="L2156" s="42" t="str">
        <f t="shared" ca="1" si="1020"/>
        <v/>
      </c>
      <c r="M2156" s="44" t="str">
        <f t="shared" ca="1" si="1021"/>
        <v/>
      </c>
      <c r="N2156" s="44" t="str">
        <f t="shared" ca="1" si="1022"/>
        <v/>
      </c>
      <c r="O2156" s="108" t="str">
        <f t="shared" si="1006"/>
        <v/>
      </c>
      <c r="P2156" s="102" t="str">
        <f t="shared" si="1007"/>
        <v/>
      </c>
      <c r="Q2156" s="102" t="str">
        <f t="shared" si="1008"/>
        <v/>
      </c>
      <c r="R2156" s="120" t="str">
        <f t="shared" si="1009"/>
        <v/>
      </c>
      <c r="S2156" s="54" t="str">
        <f t="shared" si="1010"/>
        <v/>
      </c>
      <c r="T2156" s="5" t="str">
        <f t="shared" si="1011"/>
        <v/>
      </c>
      <c r="U2156" s="152" t="str">
        <f t="shared" si="994"/>
        <v/>
      </c>
      <c r="V2156" s="152" t="str">
        <f t="shared" si="995"/>
        <v/>
      </c>
      <c r="W2156" s="153" t="str">
        <f t="shared" si="996"/>
        <v/>
      </c>
      <c r="X2156" s="153" t="str">
        <f t="shared" si="997"/>
        <v/>
      </c>
      <c r="Y2156" s="153" t="str">
        <f t="shared" si="998"/>
        <v/>
      </c>
      <c r="Z2156" s="153" t="str">
        <f t="shared" si="999"/>
        <v/>
      </c>
      <c r="AA2156" s="152" t="str">
        <f t="shared" si="1000"/>
        <v/>
      </c>
      <c r="AB2156" s="152" t="str">
        <f t="shared" si="1001"/>
        <v/>
      </c>
      <c r="AC2156" s="154" t="str">
        <f t="shared" si="1012"/>
        <v/>
      </c>
      <c r="AD2156" s="154" t="str">
        <f t="shared" si="1013"/>
        <v/>
      </c>
      <c r="AE2156" s="3" t="str">
        <f t="shared" si="1014"/>
        <v/>
      </c>
      <c r="AF2156" s="3" t="str">
        <f t="shared" si="1015"/>
        <v/>
      </c>
      <c r="AG2156" s="3" t="str">
        <f t="shared" si="1016"/>
        <v/>
      </c>
      <c r="AH2156" s="4" t="str">
        <f t="shared" si="1017"/>
        <v/>
      </c>
      <c r="AI2156" s="75" t="str">
        <f t="shared" si="1018"/>
        <v/>
      </c>
      <c r="AJ2156" s="75" t="str">
        <f t="shared" si="1019"/>
        <v/>
      </c>
    </row>
    <row r="2157" spans="1:36" ht="14.25">
      <c r="A2157" s="41" t="str">
        <f t="shared" si="1002"/>
        <v/>
      </c>
      <c r="B2157" s="150" t="str">
        <f>IF(ISNUMBER(A2157),INDEX('MetaTrader Import'!$H$13:$J$5893,TRUNC(((A2157-$A$39+1)-1)/3)+1,MOD((A2157-$A$39+1)-1,3)+1),"")</f>
        <v/>
      </c>
      <c r="C2157" s="43" t="str">
        <f t="shared" si="1003"/>
        <v/>
      </c>
      <c r="D2157" s="43" t="str">
        <f t="shared" ca="1" si="993"/>
        <v/>
      </c>
      <c r="E2157" s="43" t="str">
        <f t="shared" si="1004"/>
        <v/>
      </c>
      <c r="F2157" s="43" t="str">
        <f t="shared" si="1005"/>
        <v/>
      </c>
      <c r="G2157" s="43" t="str">
        <f>IF(A2157&lt;&gt;"",IF(A2157&lt;Data!$G$11*0.25,$C$13/$G$32,IF(A2157&gt;Data!$G$11*0.25,$C$13,$C$13*10)),"")</f>
        <v/>
      </c>
      <c r="H2157" s="43" t="str">
        <f>IF(A2157&lt;&gt;"",IF(Data!$G$9="constant",$C$13,IF(Data!$G$9="squeeze",G2157,F2157)),"")</f>
        <v/>
      </c>
      <c r="I2157" s="38" t="str">
        <f ca="1">IF(ISNUMBER(A2157),NORMINV(RAND(),0,IF(AND(Data!$G$9="squeeze",A2157&lt;Data!$G$11*0.25),$H$32,1)*$C$30*$C$13)*($C$14*$C$12),"")</f>
        <v/>
      </c>
      <c r="J2157" s="42" t="str">
        <f ca="1">IFERROR(IF(Data!$C$6="Real",B2157,I2157+J2156+($C$14*$C$12)*(NORMINV(RAND(),$C$15,CHOOSE($G$13,$C$13,F2157,G2157)))),"")</f>
        <v/>
      </c>
      <c r="K2157" s="88" t="str">
        <f>IF(ISNUMBER(A2157), IF($G$16="fixed",$G$17,MIN(H2157*Data!$C$7*$C$16*0.5,$C$17*Data!$C$7))*$C$12,"")</f>
        <v/>
      </c>
      <c r="L2157" s="42" t="str">
        <f t="shared" ca="1" si="1020"/>
        <v/>
      </c>
      <c r="M2157" s="44" t="str">
        <f t="shared" ca="1" si="1021"/>
        <v/>
      </c>
      <c r="N2157" s="44" t="str">
        <f t="shared" ca="1" si="1022"/>
        <v/>
      </c>
      <c r="O2157" s="108" t="str">
        <f t="shared" si="1006"/>
        <v/>
      </c>
      <c r="P2157" s="102" t="str">
        <f t="shared" si="1007"/>
        <v/>
      </c>
      <c r="Q2157" s="102" t="str">
        <f t="shared" si="1008"/>
        <v/>
      </c>
      <c r="R2157" s="120" t="str">
        <f t="shared" si="1009"/>
        <v/>
      </c>
      <c r="S2157" s="54" t="str">
        <f t="shared" si="1010"/>
        <v/>
      </c>
      <c r="T2157" s="5" t="str">
        <f t="shared" si="1011"/>
        <v/>
      </c>
      <c r="U2157" s="152" t="str">
        <f t="shared" si="994"/>
        <v/>
      </c>
      <c r="V2157" s="152" t="str">
        <f t="shared" si="995"/>
        <v/>
      </c>
      <c r="W2157" s="153" t="str">
        <f t="shared" si="996"/>
        <v/>
      </c>
      <c r="X2157" s="153" t="str">
        <f t="shared" si="997"/>
        <v/>
      </c>
      <c r="Y2157" s="153" t="str">
        <f t="shared" si="998"/>
        <v/>
      </c>
      <c r="Z2157" s="153" t="str">
        <f t="shared" si="999"/>
        <v/>
      </c>
      <c r="AA2157" s="152" t="str">
        <f t="shared" si="1000"/>
        <v/>
      </c>
      <c r="AB2157" s="152" t="str">
        <f t="shared" si="1001"/>
        <v/>
      </c>
      <c r="AC2157" s="154" t="str">
        <f t="shared" si="1012"/>
        <v/>
      </c>
      <c r="AD2157" s="154" t="str">
        <f t="shared" si="1013"/>
        <v/>
      </c>
      <c r="AE2157" s="3" t="str">
        <f t="shared" si="1014"/>
        <v/>
      </c>
      <c r="AF2157" s="3" t="str">
        <f t="shared" si="1015"/>
        <v/>
      </c>
      <c r="AG2157" s="3" t="str">
        <f t="shared" si="1016"/>
        <v/>
      </c>
      <c r="AH2157" s="4" t="str">
        <f t="shared" si="1017"/>
        <v/>
      </c>
      <c r="AI2157" s="75" t="str">
        <f t="shared" si="1018"/>
        <v/>
      </c>
      <c r="AJ2157" s="75" t="str">
        <f t="shared" si="1019"/>
        <v/>
      </c>
    </row>
    <row r="2158" spans="1:36" ht="14.25">
      <c r="A2158" s="41" t="str">
        <f t="shared" si="1002"/>
        <v/>
      </c>
      <c r="B2158" s="150" t="str">
        <f>IF(ISNUMBER(A2158),INDEX('MetaTrader Import'!$H$13:$J$5893,TRUNC(((A2158-$A$39+1)-1)/3)+1,MOD((A2158-$A$39+1)-1,3)+1),"")</f>
        <v/>
      </c>
      <c r="C2158" s="43" t="str">
        <f t="shared" si="1003"/>
        <v/>
      </c>
      <c r="D2158" s="43" t="str">
        <f t="shared" ca="1" si="993"/>
        <v/>
      </c>
      <c r="E2158" s="43" t="str">
        <f t="shared" si="1004"/>
        <v/>
      </c>
      <c r="F2158" s="43" t="str">
        <f t="shared" si="1005"/>
        <v/>
      </c>
      <c r="G2158" s="43" t="str">
        <f>IF(A2158&lt;&gt;"",IF(A2158&lt;Data!$G$11*0.25,$C$13/$G$32,IF(A2158&gt;Data!$G$11*0.25,$C$13,$C$13*10)),"")</f>
        <v/>
      </c>
      <c r="H2158" s="43" t="str">
        <f>IF(A2158&lt;&gt;"",IF(Data!$G$9="constant",$C$13,IF(Data!$G$9="squeeze",G2158,F2158)),"")</f>
        <v/>
      </c>
      <c r="I2158" s="38" t="str">
        <f ca="1">IF(ISNUMBER(A2158),NORMINV(RAND(),0,IF(AND(Data!$G$9="squeeze",A2158&lt;Data!$G$11*0.25),$H$32,1)*$C$30*$C$13)*($C$14*$C$12),"")</f>
        <v/>
      </c>
      <c r="J2158" s="42" t="str">
        <f ca="1">IFERROR(IF(Data!$C$6="Real",B2158,I2158+J2157+($C$14*$C$12)*(NORMINV(RAND(),$C$15,CHOOSE($G$13,$C$13,F2158,G2158)))),"")</f>
        <v/>
      </c>
      <c r="K2158" s="88" t="str">
        <f>IF(ISNUMBER(A2158), IF($G$16="fixed",$G$17,MIN(H2158*Data!$C$7*$C$16*0.5,$C$17*Data!$C$7))*$C$12,"")</f>
        <v/>
      </c>
      <c r="L2158" s="42" t="str">
        <f t="shared" ca="1" si="1020"/>
        <v/>
      </c>
      <c r="M2158" s="44" t="str">
        <f t="shared" ca="1" si="1021"/>
        <v/>
      </c>
      <c r="N2158" s="44" t="str">
        <f t="shared" ca="1" si="1022"/>
        <v/>
      </c>
      <c r="O2158" s="108" t="str">
        <f t="shared" si="1006"/>
        <v/>
      </c>
      <c r="P2158" s="102" t="str">
        <f t="shared" si="1007"/>
        <v/>
      </c>
      <c r="Q2158" s="102" t="str">
        <f t="shared" si="1008"/>
        <v/>
      </c>
      <c r="R2158" s="120" t="str">
        <f t="shared" si="1009"/>
        <v/>
      </c>
      <c r="S2158" s="54" t="str">
        <f t="shared" si="1010"/>
        <v/>
      </c>
      <c r="T2158" s="5" t="str">
        <f t="shared" si="1011"/>
        <v/>
      </c>
      <c r="U2158" s="152" t="str">
        <f t="shared" si="994"/>
        <v/>
      </c>
      <c r="V2158" s="152" t="str">
        <f t="shared" si="995"/>
        <v/>
      </c>
      <c r="W2158" s="153" t="str">
        <f t="shared" si="996"/>
        <v/>
      </c>
      <c r="X2158" s="153" t="str">
        <f t="shared" si="997"/>
        <v/>
      </c>
      <c r="Y2158" s="153" t="str">
        <f t="shared" si="998"/>
        <v/>
      </c>
      <c r="Z2158" s="153" t="str">
        <f t="shared" si="999"/>
        <v/>
      </c>
      <c r="AA2158" s="152" t="str">
        <f t="shared" si="1000"/>
        <v/>
      </c>
      <c r="AB2158" s="152" t="str">
        <f t="shared" si="1001"/>
        <v/>
      </c>
      <c r="AC2158" s="154" t="str">
        <f t="shared" si="1012"/>
        <v/>
      </c>
      <c r="AD2158" s="154" t="str">
        <f t="shared" si="1013"/>
        <v/>
      </c>
      <c r="AE2158" s="3" t="str">
        <f t="shared" si="1014"/>
        <v/>
      </c>
      <c r="AF2158" s="3" t="str">
        <f t="shared" si="1015"/>
        <v/>
      </c>
      <c r="AG2158" s="3" t="str">
        <f t="shared" si="1016"/>
        <v/>
      </c>
      <c r="AH2158" s="4" t="str">
        <f t="shared" si="1017"/>
        <v/>
      </c>
      <c r="AI2158" s="75" t="str">
        <f t="shared" si="1018"/>
        <v/>
      </c>
      <c r="AJ2158" s="75" t="str">
        <f t="shared" si="1019"/>
        <v/>
      </c>
    </row>
    <row r="2159" spans="1:36" ht="14.25">
      <c r="A2159" s="41" t="str">
        <f t="shared" si="1002"/>
        <v/>
      </c>
      <c r="B2159" s="150" t="str">
        <f>IF(ISNUMBER(A2159),INDEX('MetaTrader Import'!$H$13:$J$5893,TRUNC(((A2159-$A$39+1)-1)/3)+1,MOD((A2159-$A$39+1)-1,3)+1),"")</f>
        <v/>
      </c>
      <c r="C2159" s="43" t="str">
        <f t="shared" si="1003"/>
        <v/>
      </c>
      <c r="D2159" s="43" t="str">
        <f t="shared" ca="1" si="993"/>
        <v/>
      </c>
      <c r="E2159" s="43" t="str">
        <f t="shared" si="1004"/>
        <v/>
      </c>
      <c r="F2159" s="43" t="str">
        <f t="shared" si="1005"/>
        <v/>
      </c>
      <c r="G2159" s="43" t="str">
        <f>IF(A2159&lt;&gt;"",IF(A2159&lt;Data!$G$11*0.25,$C$13/$G$32,IF(A2159&gt;Data!$G$11*0.25,$C$13,$C$13*10)),"")</f>
        <v/>
      </c>
      <c r="H2159" s="43" t="str">
        <f>IF(A2159&lt;&gt;"",IF(Data!$G$9="constant",$C$13,IF(Data!$G$9="squeeze",G2159,F2159)),"")</f>
        <v/>
      </c>
      <c r="I2159" s="38" t="str">
        <f ca="1">IF(ISNUMBER(A2159),NORMINV(RAND(),0,IF(AND(Data!$G$9="squeeze",A2159&lt;Data!$G$11*0.25),$H$32,1)*$C$30*$C$13)*($C$14*$C$12),"")</f>
        <v/>
      </c>
      <c r="J2159" s="42" t="str">
        <f ca="1">IFERROR(IF(Data!$C$6="Real",B2159,I2159+J2158+($C$14*$C$12)*(NORMINV(RAND(),$C$15,CHOOSE($G$13,$C$13,F2159,G2159)))),"")</f>
        <v/>
      </c>
      <c r="K2159" s="88" t="str">
        <f>IF(ISNUMBER(A2159), IF($G$16="fixed",$G$17,MIN(H2159*Data!$C$7*$C$16*0.5,$C$17*Data!$C$7))*$C$12,"")</f>
        <v/>
      </c>
      <c r="L2159" s="42" t="str">
        <f t="shared" ca="1" si="1020"/>
        <v/>
      </c>
      <c r="M2159" s="44" t="str">
        <f t="shared" ca="1" si="1021"/>
        <v/>
      </c>
      <c r="N2159" s="44" t="str">
        <f t="shared" ca="1" si="1022"/>
        <v/>
      </c>
      <c r="O2159" s="108" t="str">
        <f t="shared" si="1006"/>
        <v/>
      </c>
      <c r="P2159" s="102" t="str">
        <f t="shared" si="1007"/>
        <v/>
      </c>
      <c r="Q2159" s="102" t="str">
        <f t="shared" si="1008"/>
        <v/>
      </c>
      <c r="R2159" s="120" t="str">
        <f t="shared" si="1009"/>
        <v/>
      </c>
      <c r="S2159" s="54" t="str">
        <f t="shared" si="1010"/>
        <v/>
      </c>
      <c r="T2159" s="5" t="str">
        <f t="shared" si="1011"/>
        <v/>
      </c>
      <c r="U2159" s="152" t="str">
        <f t="shared" si="994"/>
        <v/>
      </c>
      <c r="V2159" s="152" t="str">
        <f t="shared" si="995"/>
        <v/>
      </c>
      <c r="W2159" s="153" t="str">
        <f t="shared" si="996"/>
        <v/>
      </c>
      <c r="X2159" s="153" t="str">
        <f t="shared" si="997"/>
        <v/>
      </c>
      <c r="Y2159" s="153" t="str">
        <f t="shared" si="998"/>
        <v/>
      </c>
      <c r="Z2159" s="153" t="str">
        <f t="shared" si="999"/>
        <v/>
      </c>
      <c r="AA2159" s="152" t="str">
        <f t="shared" si="1000"/>
        <v/>
      </c>
      <c r="AB2159" s="152" t="str">
        <f t="shared" si="1001"/>
        <v/>
      </c>
      <c r="AC2159" s="154" t="str">
        <f t="shared" si="1012"/>
        <v/>
      </c>
      <c r="AD2159" s="154" t="str">
        <f t="shared" si="1013"/>
        <v/>
      </c>
      <c r="AE2159" s="3" t="str">
        <f t="shared" si="1014"/>
        <v/>
      </c>
      <c r="AF2159" s="3" t="str">
        <f t="shared" si="1015"/>
        <v/>
      </c>
      <c r="AG2159" s="3" t="str">
        <f t="shared" si="1016"/>
        <v/>
      </c>
      <c r="AH2159" s="4" t="str">
        <f t="shared" si="1017"/>
        <v/>
      </c>
      <c r="AI2159" s="75" t="str">
        <f t="shared" si="1018"/>
        <v/>
      </c>
      <c r="AJ2159" s="75" t="str">
        <f t="shared" si="1019"/>
        <v/>
      </c>
    </row>
    <row r="2160" spans="1:36" ht="14.25">
      <c r="A2160" s="41" t="str">
        <f t="shared" si="1002"/>
        <v/>
      </c>
      <c r="B2160" s="150" t="str">
        <f>IF(ISNUMBER(A2160),INDEX('MetaTrader Import'!$H$13:$J$5893,TRUNC(((A2160-$A$39+1)-1)/3)+1,MOD((A2160-$A$39+1)-1,3)+1),"")</f>
        <v/>
      </c>
      <c r="C2160" s="43" t="str">
        <f t="shared" si="1003"/>
        <v/>
      </c>
      <c r="D2160" s="43" t="str">
        <f t="shared" ca="1" si="993"/>
        <v/>
      </c>
      <c r="E2160" s="43" t="str">
        <f t="shared" si="1004"/>
        <v/>
      </c>
      <c r="F2160" s="43" t="str">
        <f t="shared" si="1005"/>
        <v/>
      </c>
      <c r="G2160" s="43" t="str">
        <f>IF(A2160&lt;&gt;"",IF(A2160&lt;Data!$G$11*0.25,$C$13/$G$32,IF(A2160&gt;Data!$G$11*0.25,$C$13,$C$13*10)),"")</f>
        <v/>
      </c>
      <c r="H2160" s="43" t="str">
        <f>IF(A2160&lt;&gt;"",IF(Data!$G$9="constant",$C$13,IF(Data!$G$9="squeeze",G2160,F2160)),"")</f>
        <v/>
      </c>
      <c r="I2160" s="38" t="str">
        <f ca="1">IF(ISNUMBER(A2160),NORMINV(RAND(),0,IF(AND(Data!$G$9="squeeze",A2160&lt;Data!$G$11*0.25),$H$32,1)*$C$30*$C$13)*($C$14*$C$12),"")</f>
        <v/>
      </c>
      <c r="J2160" s="42" t="str">
        <f ca="1">IFERROR(IF(Data!$C$6="Real",B2160,I2160+J2159+($C$14*$C$12)*(NORMINV(RAND(),$C$15,CHOOSE($G$13,$C$13,F2160,G2160)))),"")</f>
        <v/>
      </c>
      <c r="K2160" s="88" t="str">
        <f>IF(ISNUMBER(A2160), IF($G$16="fixed",$G$17,MIN(H2160*Data!$C$7*$C$16*0.5,$C$17*Data!$C$7))*$C$12,"")</f>
        <v/>
      </c>
      <c r="L2160" s="42" t="str">
        <f t="shared" ca="1" si="1020"/>
        <v/>
      </c>
      <c r="M2160" s="44" t="str">
        <f t="shared" ca="1" si="1021"/>
        <v/>
      </c>
      <c r="N2160" s="44" t="str">
        <f t="shared" ca="1" si="1022"/>
        <v/>
      </c>
      <c r="O2160" s="108" t="str">
        <f t="shared" si="1006"/>
        <v/>
      </c>
      <c r="P2160" s="102" t="str">
        <f t="shared" si="1007"/>
        <v/>
      </c>
      <c r="Q2160" s="102" t="str">
        <f t="shared" si="1008"/>
        <v/>
      </c>
      <c r="R2160" s="120" t="str">
        <f t="shared" si="1009"/>
        <v/>
      </c>
      <c r="S2160" s="54" t="str">
        <f t="shared" si="1010"/>
        <v/>
      </c>
      <c r="T2160" s="5" t="str">
        <f t="shared" si="1011"/>
        <v/>
      </c>
      <c r="U2160" s="152" t="str">
        <f t="shared" si="994"/>
        <v/>
      </c>
      <c r="V2160" s="152" t="str">
        <f t="shared" si="995"/>
        <v/>
      </c>
      <c r="W2160" s="153" t="str">
        <f t="shared" si="996"/>
        <v/>
      </c>
      <c r="X2160" s="153" t="str">
        <f t="shared" si="997"/>
        <v/>
      </c>
      <c r="Y2160" s="153" t="str">
        <f t="shared" si="998"/>
        <v/>
      </c>
      <c r="Z2160" s="153" t="str">
        <f t="shared" si="999"/>
        <v/>
      </c>
      <c r="AA2160" s="152" t="str">
        <f t="shared" si="1000"/>
        <v/>
      </c>
      <c r="AB2160" s="152" t="str">
        <f t="shared" si="1001"/>
        <v/>
      </c>
      <c r="AC2160" s="154" t="str">
        <f t="shared" si="1012"/>
        <v/>
      </c>
      <c r="AD2160" s="154" t="str">
        <f t="shared" si="1013"/>
        <v/>
      </c>
      <c r="AE2160" s="3" t="str">
        <f t="shared" si="1014"/>
        <v/>
      </c>
      <c r="AF2160" s="3" t="str">
        <f t="shared" si="1015"/>
        <v/>
      </c>
      <c r="AG2160" s="3" t="str">
        <f t="shared" si="1016"/>
        <v/>
      </c>
      <c r="AH2160" s="4" t="str">
        <f t="shared" si="1017"/>
        <v/>
      </c>
      <c r="AI2160" s="75" t="str">
        <f t="shared" si="1018"/>
        <v/>
      </c>
      <c r="AJ2160" s="75" t="str">
        <f t="shared" si="1019"/>
        <v/>
      </c>
    </row>
    <row r="2161" spans="1:36" ht="14.25">
      <c r="A2161" s="41" t="str">
        <f t="shared" si="1002"/>
        <v/>
      </c>
      <c r="B2161" s="150" t="str">
        <f>IF(ISNUMBER(A2161),INDEX('MetaTrader Import'!$H$13:$J$5893,TRUNC(((A2161-$A$39+1)-1)/3)+1,MOD((A2161-$A$39+1)-1,3)+1),"")</f>
        <v/>
      </c>
      <c r="C2161" s="43" t="str">
        <f t="shared" si="1003"/>
        <v/>
      </c>
      <c r="D2161" s="43" t="str">
        <f t="shared" ca="1" si="993"/>
        <v/>
      </c>
      <c r="E2161" s="43" t="str">
        <f t="shared" si="1004"/>
        <v/>
      </c>
      <c r="F2161" s="43" t="str">
        <f t="shared" si="1005"/>
        <v/>
      </c>
      <c r="G2161" s="43" t="str">
        <f>IF(A2161&lt;&gt;"",IF(A2161&lt;Data!$G$11*0.25,$C$13/$G$32,IF(A2161&gt;Data!$G$11*0.25,$C$13,$C$13*10)),"")</f>
        <v/>
      </c>
      <c r="H2161" s="43" t="str">
        <f>IF(A2161&lt;&gt;"",IF(Data!$G$9="constant",$C$13,IF(Data!$G$9="squeeze",G2161,F2161)),"")</f>
        <v/>
      </c>
      <c r="I2161" s="38" t="str">
        <f ca="1">IF(ISNUMBER(A2161),NORMINV(RAND(),0,IF(AND(Data!$G$9="squeeze",A2161&lt;Data!$G$11*0.25),$H$32,1)*$C$30*$C$13)*($C$14*$C$12),"")</f>
        <v/>
      </c>
      <c r="J2161" s="42" t="str">
        <f ca="1">IFERROR(IF(Data!$C$6="Real",B2161,I2161+J2160+($C$14*$C$12)*(NORMINV(RAND(),$C$15,CHOOSE($G$13,$C$13,F2161,G2161)))),"")</f>
        <v/>
      </c>
      <c r="K2161" s="88" t="str">
        <f>IF(ISNUMBER(A2161), IF($G$16="fixed",$G$17,MIN(H2161*Data!$C$7*$C$16*0.5,$C$17*Data!$C$7))*$C$12,"")</f>
        <v/>
      </c>
      <c r="L2161" s="42" t="str">
        <f t="shared" ca="1" si="1020"/>
        <v/>
      </c>
      <c r="M2161" s="44" t="str">
        <f t="shared" ca="1" si="1021"/>
        <v/>
      </c>
      <c r="N2161" s="44" t="str">
        <f t="shared" ca="1" si="1022"/>
        <v/>
      </c>
      <c r="O2161" s="108" t="str">
        <f t="shared" si="1006"/>
        <v/>
      </c>
      <c r="P2161" s="102" t="str">
        <f t="shared" si="1007"/>
        <v/>
      </c>
      <c r="Q2161" s="102" t="str">
        <f t="shared" si="1008"/>
        <v/>
      </c>
      <c r="R2161" s="120" t="str">
        <f t="shared" si="1009"/>
        <v/>
      </c>
      <c r="S2161" s="54" t="str">
        <f t="shared" si="1010"/>
        <v/>
      </c>
      <c r="T2161" s="5" t="str">
        <f t="shared" si="1011"/>
        <v/>
      </c>
      <c r="U2161" s="152" t="str">
        <f t="shared" si="994"/>
        <v/>
      </c>
      <c r="V2161" s="152" t="str">
        <f t="shared" si="995"/>
        <v/>
      </c>
      <c r="W2161" s="153" t="str">
        <f t="shared" si="996"/>
        <v/>
      </c>
      <c r="X2161" s="153" t="str">
        <f t="shared" si="997"/>
        <v/>
      </c>
      <c r="Y2161" s="153" t="str">
        <f t="shared" si="998"/>
        <v/>
      </c>
      <c r="Z2161" s="153" t="str">
        <f t="shared" si="999"/>
        <v/>
      </c>
      <c r="AA2161" s="152" t="str">
        <f t="shared" si="1000"/>
        <v/>
      </c>
      <c r="AB2161" s="152" t="str">
        <f t="shared" si="1001"/>
        <v/>
      </c>
      <c r="AC2161" s="154" t="str">
        <f t="shared" si="1012"/>
        <v/>
      </c>
      <c r="AD2161" s="154" t="str">
        <f t="shared" si="1013"/>
        <v/>
      </c>
      <c r="AE2161" s="3" t="str">
        <f t="shared" si="1014"/>
        <v/>
      </c>
      <c r="AF2161" s="3" t="str">
        <f t="shared" si="1015"/>
        <v/>
      </c>
      <c r="AG2161" s="3" t="str">
        <f t="shared" si="1016"/>
        <v/>
      </c>
      <c r="AH2161" s="4" t="str">
        <f t="shared" si="1017"/>
        <v/>
      </c>
      <c r="AI2161" s="75" t="str">
        <f t="shared" si="1018"/>
        <v/>
      </c>
      <c r="AJ2161" s="75" t="str">
        <f t="shared" si="1019"/>
        <v/>
      </c>
    </row>
    <row r="2162" spans="1:36" ht="14.25">
      <c r="A2162" s="41" t="str">
        <f t="shared" si="1002"/>
        <v/>
      </c>
      <c r="B2162" s="150" t="str">
        <f>IF(ISNUMBER(A2162),INDEX('MetaTrader Import'!$H$13:$J$5893,TRUNC(((A2162-$A$39+1)-1)/3)+1,MOD((A2162-$A$39+1)-1,3)+1),"")</f>
        <v/>
      </c>
      <c r="C2162" s="43" t="str">
        <f t="shared" si="1003"/>
        <v/>
      </c>
      <c r="D2162" s="43" t="str">
        <f t="shared" ca="1" si="993"/>
        <v/>
      </c>
      <c r="E2162" s="43" t="str">
        <f t="shared" si="1004"/>
        <v/>
      </c>
      <c r="F2162" s="43" t="str">
        <f t="shared" si="1005"/>
        <v/>
      </c>
      <c r="G2162" s="43" t="str">
        <f>IF(A2162&lt;&gt;"",IF(A2162&lt;Data!$G$11*0.25,$C$13/$G$32,IF(A2162&gt;Data!$G$11*0.25,$C$13,$C$13*10)),"")</f>
        <v/>
      </c>
      <c r="H2162" s="43" t="str">
        <f>IF(A2162&lt;&gt;"",IF(Data!$G$9="constant",$C$13,IF(Data!$G$9="squeeze",G2162,F2162)),"")</f>
        <v/>
      </c>
      <c r="I2162" s="38" t="str">
        <f ca="1">IF(ISNUMBER(A2162),NORMINV(RAND(),0,IF(AND(Data!$G$9="squeeze",A2162&lt;Data!$G$11*0.25),$H$32,1)*$C$30*$C$13)*($C$14*$C$12),"")</f>
        <v/>
      </c>
      <c r="J2162" s="42" t="str">
        <f ca="1">IFERROR(IF(Data!$C$6="Real",B2162,I2162+J2161+($C$14*$C$12)*(NORMINV(RAND(),$C$15,CHOOSE($G$13,$C$13,F2162,G2162)))),"")</f>
        <v/>
      </c>
      <c r="K2162" s="88" t="str">
        <f>IF(ISNUMBER(A2162), IF($G$16="fixed",$G$17,MIN(H2162*Data!$C$7*$C$16*0.5,$C$17*Data!$C$7))*$C$12,"")</f>
        <v/>
      </c>
      <c r="L2162" s="42" t="str">
        <f t="shared" ca="1" si="1020"/>
        <v/>
      </c>
      <c r="M2162" s="44" t="str">
        <f t="shared" ca="1" si="1021"/>
        <v/>
      </c>
      <c r="N2162" s="44" t="str">
        <f t="shared" ca="1" si="1022"/>
        <v/>
      </c>
      <c r="O2162" s="108" t="str">
        <f t="shared" si="1006"/>
        <v/>
      </c>
      <c r="P2162" s="102" t="str">
        <f t="shared" si="1007"/>
        <v/>
      </c>
      <c r="Q2162" s="102" t="str">
        <f t="shared" si="1008"/>
        <v/>
      </c>
      <c r="R2162" s="120" t="str">
        <f t="shared" si="1009"/>
        <v/>
      </c>
      <c r="S2162" s="54" t="str">
        <f t="shared" si="1010"/>
        <v/>
      </c>
      <c r="T2162" s="5" t="str">
        <f t="shared" si="1011"/>
        <v/>
      </c>
      <c r="U2162" s="152" t="str">
        <f t="shared" si="994"/>
        <v/>
      </c>
      <c r="V2162" s="152" t="str">
        <f t="shared" si="995"/>
        <v/>
      </c>
      <c r="W2162" s="153" t="str">
        <f t="shared" si="996"/>
        <v/>
      </c>
      <c r="X2162" s="153" t="str">
        <f t="shared" si="997"/>
        <v/>
      </c>
      <c r="Y2162" s="153" t="str">
        <f t="shared" si="998"/>
        <v/>
      </c>
      <c r="Z2162" s="153" t="str">
        <f t="shared" si="999"/>
        <v/>
      </c>
      <c r="AA2162" s="152" t="str">
        <f t="shared" si="1000"/>
        <v/>
      </c>
      <c r="AB2162" s="152" t="str">
        <f t="shared" si="1001"/>
        <v/>
      </c>
      <c r="AC2162" s="154" t="str">
        <f t="shared" si="1012"/>
        <v/>
      </c>
      <c r="AD2162" s="154" t="str">
        <f t="shared" si="1013"/>
        <v/>
      </c>
      <c r="AE2162" s="3" t="str">
        <f t="shared" si="1014"/>
        <v/>
      </c>
      <c r="AF2162" s="3" t="str">
        <f t="shared" si="1015"/>
        <v/>
      </c>
      <c r="AG2162" s="3" t="str">
        <f t="shared" si="1016"/>
        <v/>
      </c>
      <c r="AH2162" s="4" t="str">
        <f t="shared" si="1017"/>
        <v/>
      </c>
      <c r="AI2162" s="75" t="str">
        <f t="shared" si="1018"/>
        <v/>
      </c>
      <c r="AJ2162" s="75" t="str">
        <f t="shared" si="1019"/>
        <v/>
      </c>
    </row>
    <row r="2163" spans="1:36" ht="14.25">
      <c r="A2163" s="41" t="str">
        <f t="shared" si="1002"/>
        <v/>
      </c>
      <c r="B2163" s="150" t="str">
        <f>IF(ISNUMBER(A2163),INDEX('MetaTrader Import'!$H$13:$J$5893,TRUNC(((A2163-$A$39+1)-1)/3)+1,MOD((A2163-$A$39+1)-1,3)+1),"")</f>
        <v/>
      </c>
      <c r="C2163" s="43" t="str">
        <f t="shared" si="1003"/>
        <v/>
      </c>
      <c r="D2163" s="43" t="str">
        <f t="shared" ca="1" si="993"/>
        <v/>
      </c>
      <c r="E2163" s="43" t="str">
        <f t="shared" si="1004"/>
        <v/>
      </c>
      <c r="F2163" s="43" t="str">
        <f t="shared" si="1005"/>
        <v/>
      </c>
      <c r="G2163" s="43" t="str">
        <f>IF(A2163&lt;&gt;"",IF(A2163&lt;Data!$G$11*0.25,$C$13/$G$32,IF(A2163&gt;Data!$G$11*0.25,$C$13,$C$13*10)),"")</f>
        <v/>
      </c>
      <c r="H2163" s="43" t="str">
        <f>IF(A2163&lt;&gt;"",IF(Data!$G$9="constant",$C$13,IF(Data!$G$9="squeeze",G2163,F2163)),"")</f>
        <v/>
      </c>
      <c r="I2163" s="38" t="str">
        <f ca="1">IF(ISNUMBER(A2163),NORMINV(RAND(),0,IF(AND(Data!$G$9="squeeze",A2163&lt;Data!$G$11*0.25),$H$32,1)*$C$30*$C$13)*($C$14*$C$12),"")</f>
        <v/>
      </c>
      <c r="J2163" s="42" t="str">
        <f ca="1">IFERROR(IF(Data!$C$6="Real",B2163,I2163+J2162+($C$14*$C$12)*(NORMINV(RAND(),$C$15,CHOOSE($G$13,$C$13,F2163,G2163)))),"")</f>
        <v/>
      </c>
      <c r="K2163" s="88" t="str">
        <f>IF(ISNUMBER(A2163), IF($G$16="fixed",$G$17,MIN(H2163*Data!$C$7*$C$16*0.5,$C$17*Data!$C$7))*$C$12,"")</f>
        <v/>
      </c>
      <c r="L2163" s="42" t="str">
        <f t="shared" ca="1" si="1020"/>
        <v/>
      </c>
      <c r="M2163" s="44" t="str">
        <f t="shared" ca="1" si="1021"/>
        <v/>
      </c>
      <c r="N2163" s="44" t="str">
        <f t="shared" ca="1" si="1022"/>
        <v/>
      </c>
      <c r="O2163" s="108" t="str">
        <f t="shared" si="1006"/>
        <v/>
      </c>
      <c r="P2163" s="102" t="str">
        <f t="shared" si="1007"/>
        <v/>
      </c>
      <c r="Q2163" s="102" t="str">
        <f t="shared" si="1008"/>
        <v/>
      </c>
      <c r="R2163" s="120" t="str">
        <f t="shared" si="1009"/>
        <v/>
      </c>
      <c r="S2163" s="54" t="str">
        <f t="shared" si="1010"/>
        <v/>
      </c>
      <c r="T2163" s="5" t="str">
        <f t="shared" si="1011"/>
        <v/>
      </c>
      <c r="U2163" s="152" t="str">
        <f t="shared" si="994"/>
        <v/>
      </c>
      <c r="V2163" s="152" t="str">
        <f t="shared" si="995"/>
        <v/>
      </c>
      <c r="W2163" s="153" t="str">
        <f t="shared" si="996"/>
        <v/>
      </c>
      <c r="X2163" s="153" t="str">
        <f t="shared" si="997"/>
        <v/>
      </c>
      <c r="Y2163" s="153" t="str">
        <f t="shared" si="998"/>
        <v/>
      </c>
      <c r="Z2163" s="153" t="str">
        <f t="shared" si="999"/>
        <v/>
      </c>
      <c r="AA2163" s="152" t="str">
        <f t="shared" si="1000"/>
        <v/>
      </c>
      <c r="AB2163" s="152" t="str">
        <f t="shared" si="1001"/>
        <v/>
      </c>
      <c r="AC2163" s="154" t="str">
        <f t="shared" si="1012"/>
        <v/>
      </c>
      <c r="AD2163" s="154" t="str">
        <f t="shared" si="1013"/>
        <v/>
      </c>
      <c r="AE2163" s="3" t="str">
        <f t="shared" si="1014"/>
        <v/>
      </c>
      <c r="AF2163" s="3" t="str">
        <f t="shared" si="1015"/>
        <v/>
      </c>
      <c r="AG2163" s="3" t="str">
        <f t="shared" si="1016"/>
        <v/>
      </c>
      <c r="AH2163" s="4" t="str">
        <f t="shared" si="1017"/>
        <v/>
      </c>
      <c r="AI2163" s="75" t="str">
        <f t="shared" si="1018"/>
        <v/>
      </c>
      <c r="AJ2163" s="75" t="str">
        <f t="shared" si="1019"/>
        <v/>
      </c>
    </row>
    <row r="2164" spans="1:36" ht="14.25">
      <c r="A2164" s="41" t="str">
        <f t="shared" si="1002"/>
        <v/>
      </c>
      <c r="B2164" s="150" t="str">
        <f>IF(ISNUMBER(A2164),INDEX('MetaTrader Import'!$H$13:$J$5893,TRUNC(((A2164-$A$39+1)-1)/3)+1,MOD((A2164-$A$39+1)-1,3)+1),"")</f>
        <v/>
      </c>
      <c r="C2164" s="43" t="str">
        <f t="shared" si="1003"/>
        <v/>
      </c>
      <c r="D2164" s="43" t="str">
        <f t="shared" ca="1" si="993"/>
        <v/>
      </c>
      <c r="E2164" s="43" t="str">
        <f t="shared" si="1004"/>
        <v/>
      </c>
      <c r="F2164" s="43" t="str">
        <f t="shared" si="1005"/>
        <v/>
      </c>
      <c r="G2164" s="43" t="str">
        <f>IF(A2164&lt;&gt;"",IF(A2164&lt;Data!$G$11*0.25,$C$13/$G$32,IF(A2164&gt;Data!$G$11*0.25,$C$13,$C$13*10)),"")</f>
        <v/>
      </c>
      <c r="H2164" s="43" t="str">
        <f>IF(A2164&lt;&gt;"",IF(Data!$G$9="constant",$C$13,IF(Data!$G$9="squeeze",G2164,F2164)),"")</f>
        <v/>
      </c>
      <c r="I2164" s="38" t="str">
        <f ca="1">IF(ISNUMBER(A2164),NORMINV(RAND(),0,IF(AND(Data!$G$9="squeeze",A2164&lt;Data!$G$11*0.25),$H$32,1)*$C$30*$C$13)*($C$14*$C$12),"")</f>
        <v/>
      </c>
      <c r="J2164" s="42" t="str">
        <f ca="1">IFERROR(IF(Data!$C$6="Real",B2164,I2164+J2163+($C$14*$C$12)*(NORMINV(RAND(),$C$15,CHOOSE($G$13,$C$13,F2164,G2164)))),"")</f>
        <v/>
      </c>
      <c r="K2164" s="88" t="str">
        <f>IF(ISNUMBER(A2164), IF($G$16="fixed",$G$17,MIN(H2164*Data!$C$7*$C$16*0.5,$C$17*Data!$C$7))*$C$12,"")</f>
        <v/>
      </c>
      <c r="L2164" s="42" t="str">
        <f t="shared" ca="1" si="1020"/>
        <v/>
      </c>
      <c r="M2164" s="44" t="str">
        <f t="shared" ca="1" si="1021"/>
        <v/>
      </c>
      <c r="N2164" s="44" t="str">
        <f t="shared" ca="1" si="1022"/>
        <v/>
      </c>
      <c r="O2164" s="108" t="str">
        <f t="shared" si="1006"/>
        <v/>
      </c>
      <c r="P2164" s="102" t="str">
        <f t="shared" si="1007"/>
        <v/>
      </c>
      <c r="Q2164" s="102" t="str">
        <f t="shared" si="1008"/>
        <v/>
      </c>
      <c r="R2164" s="120" t="str">
        <f t="shared" si="1009"/>
        <v/>
      </c>
      <c r="S2164" s="54" t="str">
        <f t="shared" si="1010"/>
        <v/>
      </c>
      <c r="T2164" s="5" t="str">
        <f t="shared" si="1011"/>
        <v/>
      </c>
      <c r="U2164" s="152" t="str">
        <f t="shared" si="994"/>
        <v/>
      </c>
      <c r="V2164" s="152" t="str">
        <f t="shared" si="995"/>
        <v/>
      </c>
      <c r="W2164" s="153" t="str">
        <f t="shared" si="996"/>
        <v/>
      </c>
      <c r="X2164" s="153" t="str">
        <f t="shared" si="997"/>
        <v/>
      </c>
      <c r="Y2164" s="153" t="str">
        <f t="shared" si="998"/>
        <v/>
      </c>
      <c r="Z2164" s="153" t="str">
        <f t="shared" si="999"/>
        <v/>
      </c>
      <c r="AA2164" s="152" t="str">
        <f t="shared" si="1000"/>
        <v/>
      </c>
      <c r="AB2164" s="152" t="str">
        <f t="shared" si="1001"/>
        <v/>
      </c>
      <c r="AC2164" s="154" t="str">
        <f t="shared" si="1012"/>
        <v/>
      </c>
      <c r="AD2164" s="154" t="str">
        <f t="shared" si="1013"/>
        <v/>
      </c>
      <c r="AE2164" s="3" t="str">
        <f t="shared" si="1014"/>
        <v/>
      </c>
      <c r="AF2164" s="3" t="str">
        <f t="shared" si="1015"/>
        <v/>
      </c>
      <c r="AG2164" s="3" t="str">
        <f t="shared" si="1016"/>
        <v/>
      </c>
      <c r="AH2164" s="4" t="str">
        <f t="shared" si="1017"/>
        <v/>
      </c>
      <c r="AI2164" s="75" t="str">
        <f t="shared" si="1018"/>
        <v/>
      </c>
      <c r="AJ2164" s="75" t="str">
        <f t="shared" si="1019"/>
        <v/>
      </c>
    </row>
    <row r="2165" spans="1:36" ht="14.25">
      <c r="A2165" s="41" t="str">
        <f t="shared" si="1002"/>
        <v/>
      </c>
      <c r="B2165" s="150" t="str">
        <f>IF(ISNUMBER(A2165),INDEX('MetaTrader Import'!$H$13:$J$5893,TRUNC(((A2165-$A$39+1)-1)/3)+1,MOD((A2165-$A$39+1)-1,3)+1),"")</f>
        <v/>
      </c>
      <c r="C2165" s="43" t="str">
        <f t="shared" si="1003"/>
        <v/>
      </c>
      <c r="D2165" s="43" t="str">
        <f t="shared" ca="1" si="993"/>
        <v/>
      </c>
      <c r="E2165" s="43" t="str">
        <f t="shared" si="1004"/>
        <v/>
      </c>
      <c r="F2165" s="43" t="str">
        <f t="shared" si="1005"/>
        <v/>
      </c>
      <c r="G2165" s="43" t="str">
        <f>IF(A2165&lt;&gt;"",IF(A2165&lt;Data!$G$11*0.25,$C$13/$G$32,IF(A2165&gt;Data!$G$11*0.25,$C$13,$C$13*10)),"")</f>
        <v/>
      </c>
      <c r="H2165" s="43" t="str">
        <f>IF(A2165&lt;&gt;"",IF(Data!$G$9="constant",$C$13,IF(Data!$G$9="squeeze",G2165,F2165)),"")</f>
        <v/>
      </c>
      <c r="I2165" s="38" t="str">
        <f ca="1">IF(ISNUMBER(A2165),NORMINV(RAND(),0,IF(AND(Data!$G$9="squeeze",A2165&lt;Data!$G$11*0.25),$H$32,1)*$C$30*$C$13)*($C$14*$C$12),"")</f>
        <v/>
      </c>
      <c r="J2165" s="42" t="str">
        <f ca="1">IFERROR(IF(Data!$C$6="Real",B2165,I2165+J2164+($C$14*$C$12)*(NORMINV(RAND(),$C$15,CHOOSE($G$13,$C$13,F2165,G2165)))),"")</f>
        <v/>
      </c>
      <c r="K2165" s="88" t="str">
        <f>IF(ISNUMBER(A2165), IF($G$16="fixed",$G$17,MIN(H2165*Data!$C$7*$C$16*0.5,$C$17*Data!$C$7))*$C$12,"")</f>
        <v/>
      </c>
      <c r="L2165" s="42" t="str">
        <f t="shared" ca="1" si="1020"/>
        <v/>
      </c>
      <c r="M2165" s="44" t="str">
        <f t="shared" ca="1" si="1021"/>
        <v/>
      </c>
      <c r="N2165" s="44" t="str">
        <f t="shared" ca="1" si="1022"/>
        <v/>
      </c>
      <c r="O2165" s="108" t="str">
        <f t="shared" si="1006"/>
        <v/>
      </c>
      <c r="P2165" s="102" t="str">
        <f t="shared" si="1007"/>
        <v/>
      </c>
      <c r="Q2165" s="102" t="str">
        <f t="shared" si="1008"/>
        <v/>
      </c>
      <c r="R2165" s="120" t="str">
        <f t="shared" si="1009"/>
        <v/>
      </c>
      <c r="S2165" s="54" t="str">
        <f t="shared" si="1010"/>
        <v/>
      </c>
      <c r="T2165" s="5" t="str">
        <f t="shared" si="1011"/>
        <v/>
      </c>
      <c r="U2165" s="152" t="str">
        <f t="shared" si="994"/>
        <v/>
      </c>
      <c r="V2165" s="152" t="str">
        <f t="shared" si="995"/>
        <v/>
      </c>
      <c r="W2165" s="153" t="str">
        <f t="shared" si="996"/>
        <v/>
      </c>
      <c r="X2165" s="153" t="str">
        <f t="shared" si="997"/>
        <v/>
      </c>
      <c r="Y2165" s="153" t="str">
        <f t="shared" si="998"/>
        <v/>
      </c>
      <c r="Z2165" s="153" t="str">
        <f t="shared" si="999"/>
        <v/>
      </c>
      <c r="AA2165" s="152" t="str">
        <f t="shared" si="1000"/>
        <v/>
      </c>
      <c r="AB2165" s="152" t="str">
        <f t="shared" si="1001"/>
        <v/>
      </c>
      <c r="AC2165" s="154" t="str">
        <f t="shared" si="1012"/>
        <v/>
      </c>
      <c r="AD2165" s="154" t="str">
        <f t="shared" si="1013"/>
        <v/>
      </c>
      <c r="AE2165" s="3" t="str">
        <f t="shared" si="1014"/>
        <v/>
      </c>
      <c r="AF2165" s="3" t="str">
        <f t="shared" si="1015"/>
        <v/>
      </c>
      <c r="AG2165" s="3" t="str">
        <f t="shared" si="1016"/>
        <v/>
      </c>
      <c r="AH2165" s="4" t="str">
        <f t="shared" si="1017"/>
        <v/>
      </c>
      <c r="AI2165" s="75" t="str">
        <f t="shared" si="1018"/>
        <v/>
      </c>
      <c r="AJ2165" s="75" t="str">
        <f t="shared" si="1019"/>
        <v/>
      </c>
    </row>
    <row r="2166" spans="1:36" ht="14.25">
      <c r="A2166" s="41" t="str">
        <f t="shared" si="1002"/>
        <v/>
      </c>
      <c r="B2166" s="150" t="str">
        <f>IF(ISNUMBER(A2166),INDEX('MetaTrader Import'!$H$13:$J$5893,TRUNC(((A2166-$A$39+1)-1)/3)+1,MOD((A2166-$A$39+1)-1,3)+1),"")</f>
        <v/>
      </c>
      <c r="C2166" s="43" t="str">
        <f t="shared" si="1003"/>
        <v/>
      </c>
      <c r="D2166" s="43" t="str">
        <f t="shared" ca="1" si="993"/>
        <v/>
      </c>
      <c r="E2166" s="43" t="str">
        <f t="shared" si="1004"/>
        <v/>
      </c>
      <c r="F2166" s="43" t="str">
        <f t="shared" si="1005"/>
        <v/>
      </c>
      <c r="G2166" s="43" t="str">
        <f>IF(A2166&lt;&gt;"",IF(A2166&lt;Data!$G$11*0.25,$C$13/$G$32,IF(A2166&gt;Data!$G$11*0.25,$C$13,$C$13*10)),"")</f>
        <v/>
      </c>
      <c r="H2166" s="43" t="str">
        <f>IF(A2166&lt;&gt;"",IF(Data!$G$9="constant",$C$13,IF(Data!$G$9="squeeze",G2166,F2166)),"")</f>
        <v/>
      </c>
      <c r="I2166" s="38" t="str">
        <f ca="1">IF(ISNUMBER(A2166),NORMINV(RAND(),0,IF(AND(Data!$G$9="squeeze",A2166&lt;Data!$G$11*0.25),$H$32,1)*$C$30*$C$13)*($C$14*$C$12),"")</f>
        <v/>
      </c>
      <c r="J2166" s="42" t="str">
        <f ca="1">IFERROR(IF(Data!$C$6="Real",B2166,I2166+J2165+($C$14*$C$12)*(NORMINV(RAND(),$C$15,CHOOSE($G$13,$C$13,F2166,G2166)))),"")</f>
        <v/>
      </c>
      <c r="K2166" s="88" t="str">
        <f>IF(ISNUMBER(A2166), IF($G$16="fixed",$G$17,MIN(H2166*Data!$C$7*$C$16*0.5,$C$17*Data!$C$7))*$C$12,"")</f>
        <v/>
      </c>
      <c r="L2166" s="42" t="str">
        <f t="shared" ca="1" si="1020"/>
        <v/>
      </c>
      <c r="M2166" s="44" t="str">
        <f t="shared" ca="1" si="1021"/>
        <v/>
      </c>
      <c r="N2166" s="44" t="str">
        <f t="shared" ca="1" si="1022"/>
        <v/>
      </c>
      <c r="O2166" s="108" t="str">
        <f t="shared" si="1006"/>
        <v/>
      </c>
      <c r="P2166" s="102" t="str">
        <f t="shared" si="1007"/>
        <v/>
      </c>
      <c r="Q2166" s="102" t="str">
        <f t="shared" si="1008"/>
        <v/>
      </c>
      <c r="R2166" s="120" t="str">
        <f t="shared" si="1009"/>
        <v/>
      </c>
      <c r="S2166" s="54" t="str">
        <f t="shared" si="1010"/>
        <v/>
      </c>
      <c r="T2166" s="5" t="str">
        <f t="shared" si="1011"/>
        <v/>
      </c>
      <c r="U2166" s="152" t="str">
        <f t="shared" si="994"/>
        <v/>
      </c>
      <c r="V2166" s="152" t="str">
        <f t="shared" si="995"/>
        <v/>
      </c>
      <c r="W2166" s="153" t="str">
        <f t="shared" si="996"/>
        <v/>
      </c>
      <c r="X2166" s="153" t="str">
        <f t="shared" si="997"/>
        <v/>
      </c>
      <c r="Y2166" s="153" t="str">
        <f t="shared" si="998"/>
        <v/>
      </c>
      <c r="Z2166" s="153" t="str">
        <f t="shared" si="999"/>
        <v/>
      </c>
      <c r="AA2166" s="152" t="str">
        <f t="shared" si="1000"/>
        <v/>
      </c>
      <c r="AB2166" s="152" t="str">
        <f t="shared" si="1001"/>
        <v/>
      </c>
      <c r="AC2166" s="154" t="str">
        <f t="shared" si="1012"/>
        <v/>
      </c>
      <c r="AD2166" s="154" t="str">
        <f t="shared" si="1013"/>
        <v/>
      </c>
      <c r="AE2166" s="3" t="str">
        <f t="shared" si="1014"/>
        <v/>
      </c>
      <c r="AF2166" s="3" t="str">
        <f t="shared" si="1015"/>
        <v/>
      </c>
      <c r="AG2166" s="3" t="str">
        <f t="shared" si="1016"/>
        <v/>
      </c>
      <c r="AH2166" s="4" t="str">
        <f t="shared" si="1017"/>
        <v/>
      </c>
      <c r="AI2166" s="75" t="str">
        <f t="shared" si="1018"/>
        <v/>
      </c>
      <c r="AJ2166" s="75" t="str">
        <f t="shared" si="1019"/>
        <v/>
      </c>
    </row>
    <row r="2167" spans="1:36" ht="14.25">
      <c r="A2167" s="41" t="str">
        <f t="shared" si="1002"/>
        <v/>
      </c>
      <c r="B2167" s="150" t="str">
        <f>IF(ISNUMBER(A2167),INDEX('MetaTrader Import'!$H$13:$J$5893,TRUNC(((A2167-$A$39+1)-1)/3)+1,MOD((A2167-$A$39+1)-1,3)+1),"")</f>
        <v/>
      </c>
      <c r="C2167" s="43" t="str">
        <f t="shared" si="1003"/>
        <v/>
      </c>
      <c r="D2167" s="43" t="str">
        <f t="shared" ca="1" si="993"/>
        <v/>
      </c>
      <c r="E2167" s="43" t="str">
        <f t="shared" si="1004"/>
        <v/>
      </c>
      <c r="F2167" s="43" t="str">
        <f t="shared" si="1005"/>
        <v/>
      </c>
      <c r="G2167" s="43" t="str">
        <f>IF(A2167&lt;&gt;"",IF(A2167&lt;Data!$G$11*0.25,$C$13/$G$32,IF(A2167&gt;Data!$G$11*0.25,$C$13,$C$13*10)),"")</f>
        <v/>
      </c>
      <c r="H2167" s="43" t="str">
        <f>IF(A2167&lt;&gt;"",IF(Data!$G$9="constant",$C$13,IF(Data!$G$9="squeeze",G2167,F2167)),"")</f>
        <v/>
      </c>
      <c r="I2167" s="38" t="str">
        <f ca="1">IF(ISNUMBER(A2167),NORMINV(RAND(),0,IF(AND(Data!$G$9="squeeze",A2167&lt;Data!$G$11*0.25),$H$32,1)*$C$30*$C$13)*($C$14*$C$12),"")</f>
        <v/>
      </c>
      <c r="J2167" s="42" t="str">
        <f ca="1">IFERROR(IF(Data!$C$6="Real",B2167,I2167+J2166+($C$14*$C$12)*(NORMINV(RAND(),$C$15,CHOOSE($G$13,$C$13,F2167,G2167)))),"")</f>
        <v/>
      </c>
      <c r="K2167" s="88" t="str">
        <f>IF(ISNUMBER(A2167), IF($G$16="fixed",$G$17,MIN(H2167*Data!$C$7*$C$16*0.5,$C$17*Data!$C$7))*$C$12,"")</f>
        <v/>
      </c>
      <c r="L2167" s="42" t="str">
        <f t="shared" ca="1" si="1020"/>
        <v/>
      </c>
      <c r="M2167" s="44" t="str">
        <f t="shared" ca="1" si="1021"/>
        <v/>
      </c>
      <c r="N2167" s="44" t="str">
        <f t="shared" ca="1" si="1022"/>
        <v/>
      </c>
      <c r="O2167" s="108" t="str">
        <f t="shared" si="1006"/>
        <v/>
      </c>
      <c r="P2167" s="102" t="str">
        <f t="shared" si="1007"/>
        <v/>
      </c>
      <c r="Q2167" s="102" t="str">
        <f t="shared" si="1008"/>
        <v/>
      </c>
      <c r="R2167" s="120" t="str">
        <f t="shared" si="1009"/>
        <v/>
      </c>
      <c r="S2167" s="54" t="str">
        <f t="shared" si="1010"/>
        <v/>
      </c>
      <c r="T2167" s="5" t="str">
        <f t="shared" si="1011"/>
        <v/>
      </c>
      <c r="U2167" s="152" t="str">
        <f t="shared" si="994"/>
        <v/>
      </c>
      <c r="V2167" s="152" t="str">
        <f t="shared" si="995"/>
        <v/>
      </c>
      <c r="W2167" s="153" t="str">
        <f t="shared" si="996"/>
        <v/>
      </c>
      <c r="X2167" s="153" t="str">
        <f t="shared" si="997"/>
        <v/>
      </c>
      <c r="Y2167" s="153" t="str">
        <f t="shared" si="998"/>
        <v/>
      </c>
      <c r="Z2167" s="153" t="str">
        <f t="shared" si="999"/>
        <v/>
      </c>
      <c r="AA2167" s="152" t="str">
        <f t="shared" si="1000"/>
        <v/>
      </c>
      <c r="AB2167" s="152" t="str">
        <f t="shared" si="1001"/>
        <v/>
      </c>
      <c r="AC2167" s="154" t="str">
        <f t="shared" si="1012"/>
        <v/>
      </c>
      <c r="AD2167" s="154" t="str">
        <f t="shared" si="1013"/>
        <v/>
      </c>
      <c r="AE2167" s="3" t="str">
        <f t="shared" si="1014"/>
        <v/>
      </c>
      <c r="AF2167" s="3" t="str">
        <f t="shared" si="1015"/>
        <v/>
      </c>
      <c r="AG2167" s="3" t="str">
        <f t="shared" si="1016"/>
        <v/>
      </c>
      <c r="AH2167" s="4" t="str">
        <f t="shared" si="1017"/>
        <v/>
      </c>
      <c r="AI2167" s="75" t="str">
        <f t="shared" si="1018"/>
        <v/>
      </c>
      <c r="AJ2167" s="75" t="str">
        <f t="shared" si="1019"/>
        <v/>
      </c>
    </row>
    <row r="2168" spans="1:36" ht="14.25">
      <c r="A2168" s="41" t="str">
        <f t="shared" si="1002"/>
        <v/>
      </c>
      <c r="B2168" s="150" t="str">
        <f>IF(ISNUMBER(A2168),INDEX('MetaTrader Import'!$H$13:$J$5893,TRUNC(((A2168-$A$39+1)-1)/3)+1,MOD((A2168-$A$39+1)-1,3)+1),"")</f>
        <v/>
      </c>
      <c r="C2168" s="43" t="str">
        <f t="shared" si="1003"/>
        <v/>
      </c>
      <c r="D2168" s="43" t="str">
        <f t="shared" ca="1" si="993"/>
        <v/>
      </c>
      <c r="E2168" s="43" t="str">
        <f t="shared" si="1004"/>
        <v/>
      </c>
      <c r="F2168" s="43" t="str">
        <f t="shared" si="1005"/>
        <v/>
      </c>
      <c r="G2168" s="43" t="str">
        <f>IF(A2168&lt;&gt;"",IF(A2168&lt;Data!$G$11*0.25,$C$13/$G$32,IF(A2168&gt;Data!$G$11*0.25,$C$13,$C$13*10)),"")</f>
        <v/>
      </c>
      <c r="H2168" s="43" t="str">
        <f>IF(A2168&lt;&gt;"",IF(Data!$G$9="constant",$C$13,IF(Data!$G$9="squeeze",G2168,F2168)),"")</f>
        <v/>
      </c>
      <c r="I2168" s="38" t="str">
        <f ca="1">IF(ISNUMBER(A2168),NORMINV(RAND(),0,IF(AND(Data!$G$9="squeeze",A2168&lt;Data!$G$11*0.25),$H$32,1)*$C$30*$C$13)*($C$14*$C$12),"")</f>
        <v/>
      </c>
      <c r="J2168" s="42" t="str">
        <f ca="1">IFERROR(IF(Data!$C$6="Real",B2168,I2168+J2167+($C$14*$C$12)*(NORMINV(RAND(),$C$15,CHOOSE($G$13,$C$13,F2168,G2168)))),"")</f>
        <v/>
      </c>
      <c r="K2168" s="88" t="str">
        <f>IF(ISNUMBER(A2168), IF($G$16="fixed",$G$17,MIN(H2168*Data!$C$7*$C$16*0.5,$C$17*Data!$C$7))*$C$12,"")</f>
        <v/>
      </c>
      <c r="L2168" s="42" t="str">
        <f t="shared" ca="1" si="1020"/>
        <v/>
      </c>
      <c r="M2168" s="44" t="str">
        <f t="shared" ca="1" si="1021"/>
        <v/>
      </c>
      <c r="N2168" s="44" t="str">
        <f t="shared" ca="1" si="1022"/>
        <v/>
      </c>
      <c r="O2168" s="108" t="str">
        <f t="shared" si="1006"/>
        <v/>
      </c>
      <c r="P2168" s="102" t="str">
        <f t="shared" si="1007"/>
        <v/>
      </c>
      <c r="Q2168" s="102" t="str">
        <f t="shared" si="1008"/>
        <v/>
      </c>
      <c r="R2168" s="120" t="str">
        <f t="shared" si="1009"/>
        <v/>
      </c>
      <c r="S2168" s="54" t="str">
        <f t="shared" si="1010"/>
        <v/>
      </c>
      <c r="T2168" s="5" t="str">
        <f t="shared" si="1011"/>
        <v/>
      </c>
      <c r="U2168" s="152" t="str">
        <f t="shared" si="994"/>
        <v/>
      </c>
      <c r="V2168" s="152" t="str">
        <f t="shared" si="995"/>
        <v/>
      </c>
      <c r="W2168" s="153" t="str">
        <f t="shared" si="996"/>
        <v/>
      </c>
      <c r="X2168" s="153" t="str">
        <f t="shared" si="997"/>
        <v/>
      </c>
      <c r="Y2168" s="153" t="str">
        <f t="shared" si="998"/>
        <v/>
      </c>
      <c r="Z2168" s="153" t="str">
        <f t="shared" si="999"/>
        <v/>
      </c>
      <c r="AA2168" s="152" t="str">
        <f t="shared" si="1000"/>
        <v/>
      </c>
      <c r="AB2168" s="152" t="str">
        <f t="shared" si="1001"/>
        <v/>
      </c>
      <c r="AC2168" s="154" t="str">
        <f t="shared" si="1012"/>
        <v/>
      </c>
      <c r="AD2168" s="154" t="str">
        <f t="shared" si="1013"/>
        <v/>
      </c>
      <c r="AE2168" s="3" t="str">
        <f t="shared" si="1014"/>
        <v/>
      </c>
      <c r="AF2168" s="3" t="str">
        <f t="shared" si="1015"/>
        <v/>
      </c>
      <c r="AG2168" s="3" t="str">
        <f t="shared" si="1016"/>
        <v/>
      </c>
      <c r="AH2168" s="4" t="str">
        <f t="shared" si="1017"/>
        <v/>
      </c>
      <c r="AI2168" s="75" t="str">
        <f t="shared" si="1018"/>
        <v/>
      </c>
      <c r="AJ2168" s="75" t="str">
        <f t="shared" si="1019"/>
        <v/>
      </c>
    </row>
    <row r="2169" spans="1:36" ht="14.25">
      <c r="A2169" s="41" t="str">
        <f t="shared" si="1002"/>
        <v/>
      </c>
      <c r="B2169" s="150" t="str">
        <f>IF(ISNUMBER(A2169),INDEX('MetaTrader Import'!$H$13:$J$5893,TRUNC(((A2169-$A$39+1)-1)/3)+1,MOD((A2169-$A$39+1)-1,3)+1),"")</f>
        <v/>
      </c>
      <c r="C2169" s="43" t="str">
        <f t="shared" si="1003"/>
        <v/>
      </c>
      <c r="D2169" s="43" t="str">
        <f t="shared" ca="1" si="993"/>
        <v/>
      </c>
      <c r="E2169" s="43" t="str">
        <f t="shared" si="1004"/>
        <v/>
      </c>
      <c r="F2169" s="43" t="str">
        <f t="shared" si="1005"/>
        <v/>
      </c>
      <c r="G2169" s="43" t="str">
        <f>IF(A2169&lt;&gt;"",IF(A2169&lt;Data!$G$11*0.25,$C$13/$G$32,IF(A2169&gt;Data!$G$11*0.25,$C$13,$C$13*10)),"")</f>
        <v/>
      </c>
      <c r="H2169" s="43" t="str">
        <f>IF(A2169&lt;&gt;"",IF(Data!$G$9="constant",$C$13,IF(Data!$G$9="squeeze",G2169,F2169)),"")</f>
        <v/>
      </c>
      <c r="I2169" s="38" t="str">
        <f ca="1">IF(ISNUMBER(A2169),NORMINV(RAND(),0,IF(AND(Data!$G$9="squeeze",A2169&lt;Data!$G$11*0.25),$H$32,1)*$C$30*$C$13)*($C$14*$C$12),"")</f>
        <v/>
      </c>
      <c r="J2169" s="42" t="str">
        <f ca="1">IFERROR(IF(Data!$C$6="Real",B2169,I2169+J2168+($C$14*$C$12)*(NORMINV(RAND(),$C$15,CHOOSE($G$13,$C$13,F2169,G2169)))),"")</f>
        <v/>
      </c>
      <c r="K2169" s="88" t="str">
        <f>IF(ISNUMBER(A2169), IF($G$16="fixed",$G$17,MIN(H2169*Data!$C$7*$C$16*0.5,$C$17*Data!$C$7))*$C$12,"")</f>
        <v/>
      </c>
      <c r="L2169" s="42" t="str">
        <f t="shared" ca="1" si="1020"/>
        <v/>
      </c>
      <c r="M2169" s="44" t="str">
        <f t="shared" ca="1" si="1021"/>
        <v/>
      </c>
      <c r="N2169" s="44" t="str">
        <f t="shared" ca="1" si="1022"/>
        <v/>
      </c>
      <c r="O2169" s="108" t="str">
        <f t="shared" si="1006"/>
        <v/>
      </c>
      <c r="P2169" s="102" t="str">
        <f t="shared" si="1007"/>
        <v/>
      </c>
      <c r="Q2169" s="102" t="str">
        <f t="shared" si="1008"/>
        <v/>
      </c>
      <c r="R2169" s="120" t="str">
        <f t="shared" si="1009"/>
        <v/>
      </c>
      <c r="S2169" s="54" t="str">
        <f t="shared" si="1010"/>
        <v/>
      </c>
      <c r="T2169" s="5" t="str">
        <f t="shared" si="1011"/>
        <v/>
      </c>
      <c r="U2169" s="152" t="str">
        <f t="shared" si="994"/>
        <v/>
      </c>
      <c r="V2169" s="152" t="str">
        <f t="shared" si="995"/>
        <v/>
      </c>
      <c r="W2169" s="153" t="str">
        <f t="shared" si="996"/>
        <v/>
      </c>
      <c r="X2169" s="153" t="str">
        <f t="shared" si="997"/>
        <v/>
      </c>
      <c r="Y2169" s="153" t="str">
        <f t="shared" si="998"/>
        <v/>
      </c>
      <c r="Z2169" s="153" t="str">
        <f t="shared" si="999"/>
        <v/>
      </c>
      <c r="AA2169" s="152" t="str">
        <f t="shared" si="1000"/>
        <v/>
      </c>
      <c r="AB2169" s="152" t="str">
        <f t="shared" si="1001"/>
        <v/>
      </c>
      <c r="AC2169" s="154" t="str">
        <f t="shared" si="1012"/>
        <v/>
      </c>
      <c r="AD2169" s="154" t="str">
        <f t="shared" si="1013"/>
        <v/>
      </c>
      <c r="AE2169" s="3" t="str">
        <f t="shared" si="1014"/>
        <v/>
      </c>
      <c r="AF2169" s="3" t="str">
        <f t="shared" si="1015"/>
        <v/>
      </c>
      <c r="AG2169" s="3" t="str">
        <f t="shared" si="1016"/>
        <v/>
      </c>
      <c r="AH2169" s="4" t="str">
        <f t="shared" si="1017"/>
        <v/>
      </c>
      <c r="AI2169" s="75" t="str">
        <f t="shared" si="1018"/>
        <v/>
      </c>
      <c r="AJ2169" s="75" t="str">
        <f t="shared" si="1019"/>
        <v/>
      </c>
    </row>
    <row r="2170" spans="1:36" ht="14.25">
      <c r="A2170" s="41" t="str">
        <f t="shared" si="1002"/>
        <v/>
      </c>
      <c r="B2170" s="150" t="str">
        <f>IF(ISNUMBER(A2170),INDEX('MetaTrader Import'!$H$13:$J$5893,TRUNC(((A2170-$A$39+1)-1)/3)+1,MOD((A2170-$A$39+1)-1,3)+1),"")</f>
        <v/>
      </c>
      <c r="C2170" s="43" t="str">
        <f t="shared" si="1003"/>
        <v/>
      </c>
      <c r="D2170" s="43" t="str">
        <f t="shared" ca="1" si="993"/>
        <v/>
      </c>
      <c r="E2170" s="43" t="str">
        <f t="shared" si="1004"/>
        <v/>
      </c>
      <c r="F2170" s="43" t="str">
        <f t="shared" si="1005"/>
        <v/>
      </c>
      <c r="G2170" s="43" t="str">
        <f>IF(A2170&lt;&gt;"",IF(A2170&lt;Data!$G$11*0.25,$C$13/$G$32,IF(A2170&gt;Data!$G$11*0.25,$C$13,$C$13*10)),"")</f>
        <v/>
      </c>
      <c r="H2170" s="43" t="str">
        <f>IF(A2170&lt;&gt;"",IF(Data!$G$9="constant",$C$13,IF(Data!$G$9="squeeze",G2170,F2170)),"")</f>
        <v/>
      </c>
      <c r="I2170" s="38" t="str">
        <f ca="1">IF(ISNUMBER(A2170),NORMINV(RAND(),0,IF(AND(Data!$G$9="squeeze",A2170&lt;Data!$G$11*0.25),$H$32,1)*$C$30*$C$13)*($C$14*$C$12),"")</f>
        <v/>
      </c>
      <c r="J2170" s="42" t="str">
        <f ca="1">IFERROR(IF(Data!$C$6="Real",B2170,I2170+J2169+($C$14*$C$12)*(NORMINV(RAND(),$C$15,CHOOSE($G$13,$C$13,F2170,G2170)))),"")</f>
        <v/>
      </c>
      <c r="K2170" s="88" t="str">
        <f>IF(ISNUMBER(A2170), IF($G$16="fixed",$G$17,MIN(H2170*Data!$C$7*$C$16*0.5,$C$17*Data!$C$7))*$C$12,"")</f>
        <v/>
      </c>
      <c r="L2170" s="42" t="str">
        <f t="shared" ca="1" si="1020"/>
        <v/>
      </c>
      <c r="M2170" s="44" t="str">
        <f t="shared" ca="1" si="1021"/>
        <v/>
      </c>
      <c r="N2170" s="44" t="str">
        <f t="shared" ca="1" si="1022"/>
        <v/>
      </c>
      <c r="O2170" s="108" t="str">
        <f t="shared" si="1006"/>
        <v/>
      </c>
      <c r="P2170" s="102" t="str">
        <f t="shared" si="1007"/>
        <v/>
      </c>
      <c r="Q2170" s="102" t="str">
        <f t="shared" si="1008"/>
        <v/>
      </c>
      <c r="R2170" s="120" t="str">
        <f t="shared" si="1009"/>
        <v/>
      </c>
      <c r="S2170" s="54" t="str">
        <f t="shared" si="1010"/>
        <v/>
      </c>
      <c r="T2170" s="5" t="str">
        <f t="shared" si="1011"/>
        <v/>
      </c>
      <c r="U2170" s="152" t="str">
        <f t="shared" si="994"/>
        <v/>
      </c>
      <c r="V2170" s="152" t="str">
        <f t="shared" si="995"/>
        <v/>
      </c>
      <c r="W2170" s="153" t="str">
        <f t="shared" si="996"/>
        <v/>
      </c>
      <c r="X2170" s="153" t="str">
        <f t="shared" si="997"/>
        <v/>
      </c>
      <c r="Y2170" s="153" t="str">
        <f t="shared" si="998"/>
        <v/>
      </c>
      <c r="Z2170" s="153" t="str">
        <f t="shared" si="999"/>
        <v/>
      </c>
      <c r="AA2170" s="152" t="str">
        <f t="shared" si="1000"/>
        <v/>
      </c>
      <c r="AB2170" s="152" t="str">
        <f t="shared" si="1001"/>
        <v/>
      </c>
      <c r="AC2170" s="154" t="str">
        <f t="shared" si="1012"/>
        <v/>
      </c>
      <c r="AD2170" s="154" t="str">
        <f t="shared" si="1013"/>
        <v/>
      </c>
      <c r="AE2170" s="3" t="str">
        <f t="shared" si="1014"/>
        <v/>
      </c>
      <c r="AF2170" s="3" t="str">
        <f t="shared" si="1015"/>
        <v/>
      </c>
      <c r="AG2170" s="3" t="str">
        <f t="shared" si="1016"/>
        <v/>
      </c>
      <c r="AH2170" s="4" t="str">
        <f t="shared" si="1017"/>
        <v/>
      </c>
      <c r="AI2170" s="75" t="str">
        <f t="shared" si="1018"/>
        <v/>
      </c>
      <c r="AJ2170" s="75" t="str">
        <f t="shared" si="1019"/>
        <v/>
      </c>
    </row>
    <row r="2171" spans="1:36" ht="14.25">
      <c r="A2171" s="41" t="str">
        <f t="shared" si="1002"/>
        <v/>
      </c>
      <c r="B2171" s="150" t="str">
        <f>IF(ISNUMBER(A2171),INDEX('MetaTrader Import'!$H$13:$J$5893,TRUNC(((A2171-$A$39+1)-1)/3)+1,MOD((A2171-$A$39+1)-1,3)+1),"")</f>
        <v/>
      </c>
      <c r="C2171" s="43" t="str">
        <f t="shared" si="1003"/>
        <v/>
      </c>
      <c r="D2171" s="43" t="str">
        <f t="shared" ca="1" si="993"/>
        <v/>
      </c>
      <c r="E2171" s="43" t="str">
        <f t="shared" si="1004"/>
        <v/>
      </c>
      <c r="F2171" s="43" t="str">
        <f t="shared" si="1005"/>
        <v/>
      </c>
      <c r="G2171" s="43" t="str">
        <f>IF(A2171&lt;&gt;"",IF(A2171&lt;Data!$G$11*0.25,$C$13/$G$32,IF(A2171&gt;Data!$G$11*0.25,$C$13,$C$13*10)),"")</f>
        <v/>
      </c>
      <c r="H2171" s="43" t="str">
        <f>IF(A2171&lt;&gt;"",IF(Data!$G$9="constant",$C$13,IF(Data!$G$9="squeeze",G2171,F2171)),"")</f>
        <v/>
      </c>
      <c r="I2171" s="38" t="str">
        <f ca="1">IF(ISNUMBER(A2171),NORMINV(RAND(),0,IF(AND(Data!$G$9="squeeze",A2171&lt;Data!$G$11*0.25),$H$32,1)*$C$30*$C$13)*($C$14*$C$12),"")</f>
        <v/>
      </c>
      <c r="J2171" s="42" t="str">
        <f ca="1">IFERROR(IF(Data!$C$6="Real",B2171,I2171+J2170+($C$14*$C$12)*(NORMINV(RAND(),$C$15,CHOOSE($G$13,$C$13,F2171,G2171)))),"")</f>
        <v/>
      </c>
      <c r="K2171" s="88" t="str">
        <f>IF(ISNUMBER(A2171), IF($G$16="fixed",$G$17,MIN(H2171*Data!$C$7*$C$16*0.5,$C$17*Data!$C$7))*$C$12,"")</f>
        <v/>
      </c>
      <c r="L2171" s="42" t="str">
        <f t="shared" ca="1" si="1020"/>
        <v/>
      </c>
      <c r="M2171" s="44" t="str">
        <f t="shared" ca="1" si="1021"/>
        <v/>
      </c>
      <c r="N2171" s="44" t="str">
        <f t="shared" ca="1" si="1022"/>
        <v/>
      </c>
      <c r="O2171" s="108" t="str">
        <f t="shared" si="1006"/>
        <v/>
      </c>
      <c r="P2171" s="102" t="str">
        <f t="shared" si="1007"/>
        <v/>
      </c>
      <c r="Q2171" s="102" t="str">
        <f t="shared" si="1008"/>
        <v/>
      </c>
      <c r="R2171" s="120" t="str">
        <f t="shared" si="1009"/>
        <v/>
      </c>
      <c r="S2171" s="54" t="str">
        <f t="shared" si="1010"/>
        <v/>
      </c>
      <c r="T2171" s="5" t="str">
        <f t="shared" si="1011"/>
        <v/>
      </c>
      <c r="U2171" s="152" t="str">
        <f t="shared" si="994"/>
        <v/>
      </c>
      <c r="V2171" s="152" t="str">
        <f t="shared" si="995"/>
        <v/>
      </c>
      <c r="W2171" s="153" t="str">
        <f t="shared" si="996"/>
        <v/>
      </c>
      <c r="X2171" s="153" t="str">
        <f t="shared" si="997"/>
        <v/>
      </c>
      <c r="Y2171" s="153" t="str">
        <f t="shared" si="998"/>
        <v/>
      </c>
      <c r="Z2171" s="153" t="str">
        <f t="shared" si="999"/>
        <v/>
      </c>
      <c r="AA2171" s="152" t="str">
        <f t="shared" si="1000"/>
        <v/>
      </c>
      <c r="AB2171" s="152" t="str">
        <f t="shared" si="1001"/>
        <v/>
      </c>
      <c r="AC2171" s="154" t="str">
        <f t="shared" si="1012"/>
        <v/>
      </c>
      <c r="AD2171" s="154" t="str">
        <f t="shared" si="1013"/>
        <v/>
      </c>
      <c r="AE2171" s="3" t="str">
        <f t="shared" si="1014"/>
        <v/>
      </c>
      <c r="AF2171" s="3" t="str">
        <f t="shared" si="1015"/>
        <v/>
      </c>
      <c r="AG2171" s="3" t="str">
        <f t="shared" si="1016"/>
        <v/>
      </c>
      <c r="AH2171" s="4" t="str">
        <f t="shared" si="1017"/>
        <v/>
      </c>
      <c r="AI2171" s="75" t="str">
        <f t="shared" si="1018"/>
        <v/>
      </c>
      <c r="AJ2171" s="75" t="str">
        <f t="shared" si="1019"/>
        <v/>
      </c>
    </row>
    <row r="2172" spans="1:36" ht="14.25">
      <c r="A2172" s="41" t="str">
        <f t="shared" si="1002"/>
        <v/>
      </c>
      <c r="B2172" s="150" t="str">
        <f>IF(ISNUMBER(A2172),INDEX('MetaTrader Import'!$H$13:$J$5893,TRUNC(((A2172-$A$39+1)-1)/3)+1,MOD((A2172-$A$39+1)-1,3)+1),"")</f>
        <v/>
      </c>
      <c r="C2172" s="43" t="str">
        <f t="shared" si="1003"/>
        <v/>
      </c>
      <c r="D2172" s="43" t="str">
        <f t="shared" ca="1" si="993"/>
        <v/>
      </c>
      <c r="E2172" s="43" t="str">
        <f t="shared" si="1004"/>
        <v/>
      </c>
      <c r="F2172" s="43" t="str">
        <f t="shared" si="1005"/>
        <v/>
      </c>
      <c r="G2172" s="43" t="str">
        <f>IF(A2172&lt;&gt;"",IF(A2172&lt;Data!$G$11*0.25,$C$13/$G$32,IF(A2172&gt;Data!$G$11*0.25,$C$13,$C$13*10)),"")</f>
        <v/>
      </c>
      <c r="H2172" s="43" t="str">
        <f>IF(A2172&lt;&gt;"",IF(Data!$G$9="constant",$C$13,IF(Data!$G$9="squeeze",G2172,F2172)),"")</f>
        <v/>
      </c>
      <c r="I2172" s="38" t="str">
        <f ca="1">IF(ISNUMBER(A2172),NORMINV(RAND(),0,IF(AND(Data!$G$9="squeeze",A2172&lt;Data!$G$11*0.25),$H$32,1)*$C$30*$C$13)*($C$14*$C$12),"")</f>
        <v/>
      </c>
      <c r="J2172" s="42" t="str">
        <f ca="1">IFERROR(IF(Data!$C$6="Real",B2172,I2172+J2171+($C$14*$C$12)*(NORMINV(RAND(),$C$15,CHOOSE($G$13,$C$13,F2172,G2172)))),"")</f>
        <v/>
      </c>
      <c r="K2172" s="88" t="str">
        <f>IF(ISNUMBER(A2172), IF($G$16="fixed",$G$17,MIN(H2172*Data!$C$7*$C$16*0.5,$C$17*Data!$C$7))*$C$12,"")</f>
        <v/>
      </c>
      <c r="L2172" s="42" t="str">
        <f t="shared" ca="1" si="1020"/>
        <v/>
      </c>
      <c r="M2172" s="44" t="str">
        <f t="shared" ca="1" si="1021"/>
        <v/>
      </c>
      <c r="N2172" s="44" t="str">
        <f t="shared" ca="1" si="1022"/>
        <v/>
      </c>
      <c r="O2172" s="108" t="str">
        <f t="shared" si="1006"/>
        <v/>
      </c>
      <c r="P2172" s="102" t="str">
        <f t="shared" si="1007"/>
        <v/>
      </c>
      <c r="Q2172" s="102" t="str">
        <f t="shared" si="1008"/>
        <v/>
      </c>
      <c r="R2172" s="120" t="str">
        <f t="shared" si="1009"/>
        <v/>
      </c>
      <c r="S2172" s="54" t="str">
        <f t="shared" si="1010"/>
        <v/>
      </c>
      <c r="T2172" s="5" t="str">
        <f t="shared" si="1011"/>
        <v/>
      </c>
      <c r="U2172" s="152" t="str">
        <f t="shared" si="994"/>
        <v/>
      </c>
      <c r="V2172" s="152" t="str">
        <f t="shared" si="995"/>
        <v/>
      </c>
      <c r="W2172" s="153" t="str">
        <f t="shared" si="996"/>
        <v/>
      </c>
      <c r="X2172" s="153" t="str">
        <f t="shared" si="997"/>
        <v/>
      </c>
      <c r="Y2172" s="153" t="str">
        <f t="shared" si="998"/>
        <v/>
      </c>
      <c r="Z2172" s="153" t="str">
        <f t="shared" si="999"/>
        <v/>
      </c>
      <c r="AA2172" s="152" t="str">
        <f t="shared" si="1000"/>
        <v/>
      </c>
      <c r="AB2172" s="152" t="str">
        <f t="shared" si="1001"/>
        <v/>
      </c>
      <c r="AC2172" s="154" t="str">
        <f t="shared" si="1012"/>
        <v/>
      </c>
      <c r="AD2172" s="154" t="str">
        <f t="shared" si="1013"/>
        <v/>
      </c>
      <c r="AE2172" s="3" t="str">
        <f t="shared" si="1014"/>
        <v/>
      </c>
      <c r="AF2172" s="3" t="str">
        <f t="shared" si="1015"/>
        <v/>
      </c>
      <c r="AG2172" s="3" t="str">
        <f t="shared" si="1016"/>
        <v/>
      </c>
      <c r="AH2172" s="4" t="str">
        <f t="shared" si="1017"/>
        <v/>
      </c>
      <c r="AI2172" s="75" t="str">
        <f t="shared" si="1018"/>
        <v/>
      </c>
      <c r="AJ2172" s="75" t="str">
        <f t="shared" si="1019"/>
        <v/>
      </c>
    </row>
    <row r="2173" spans="1:36" ht="14.25">
      <c r="A2173" s="41" t="str">
        <f t="shared" si="1002"/>
        <v/>
      </c>
      <c r="B2173" s="150" t="str">
        <f>IF(ISNUMBER(A2173),INDEX('MetaTrader Import'!$H$13:$J$5893,TRUNC(((A2173-$A$39+1)-1)/3)+1,MOD((A2173-$A$39+1)-1,3)+1),"")</f>
        <v/>
      </c>
      <c r="C2173" s="43" t="str">
        <f t="shared" si="1003"/>
        <v/>
      </c>
      <c r="D2173" s="43" t="str">
        <f t="shared" ca="1" si="993"/>
        <v/>
      </c>
      <c r="E2173" s="43" t="str">
        <f t="shared" si="1004"/>
        <v/>
      </c>
      <c r="F2173" s="43" t="str">
        <f t="shared" si="1005"/>
        <v/>
      </c>
      <c r="G2173" s="43" t="str">
        <f>IF(A2173&lt;&gt;"",IF(A2173&lt;Data!$G$11*0.25,$C$13/$G$32,IF(A2173&gt;Data!$G$11*0.25,$C$13,$C$13*10)),"")</f>
        <v/>
      </c>
      <c r="H2173" s="43" t="str">
        <f>IF(A2173&lt;&gt;"",IF(Data!$G$9="constant",$C$13,IF(Data!$G$9="squeeze",G2173,F2173)),"")</f>
        <v/>
      </c>
      <c r="I2173" s="38" t="str">
        <f ca="1">IF(ISNUMBER(A2173),NORMINV(RAND(),0,IF(AND(Data!$G$9="squeeze",A2173&lt;Data!$G$11*0.25),$H$32,1)*$C$30*$C$13)*($C$14*$C$12),"")</f>
        <v/>
      </c>
      <c r="J2173" s="42" t="str">
        <f ca="1">IFERROR(IF(Data!$C$6="Real",B2173,I2173+J2172+($C$14*$C$12)*(NORMINV(RAND(),$C$15,CHOOSE($G$13,$C$13,F2173,G2173)))),"")</f>
        <v/>
      </c>
      <c r="K2173" s="88" t="str">
        <f>IF(ISNUMBER(A2173), IF($G$16="fixed",$G$17,MIN(H2173*Data!$C$7*$C$16*0.5,$C$17*Data!$C$7))*$C$12,"")</f>
        <v/>
      </c>
      <c r="L2173" s="42" t="str">
        <f t="shared" ca="1" si="1020"/>
        <v/>
      </c>
      <c r="M2173" s="44" t="str">
        <f t="shared" ca="1" si="1021"/>
        <v/>
      </c>
      <c r="N2173" s="44" t="str">
        <f t="shared" ca="1" si="1022"/>
        <v/>
      </c>
      <c r="O2173" s="108" t="str">
        <f t="shared" si="1006"/>
        <v/>
      </c>
      <c r="P2173" s="102" t="str">
        <f t="shared" si="1007"/>
        <v/>
      </c>
      <c r="Q2173" s="102" t="str">
        <f t="shared" si="1008"/>
        <v/>
      </c>
      <c r="R2173" s="120" t="str">
        <f t="shared" si="1009"/>
        <v/>
      </c>
      <c r="S2173" s="54" t="str">
        <f t="shared" si="1010"/>
        <v/>
      </c>
      <c r="T2173" s="5" t="str">
        <f t="shared" si="1011"/>
        <v/>
      </c>
      <c r="U2173" s="152" t="str">
        <f t="shared" si="994"/>
        <v/>
      </c>
      <c r="V2173" s="152" t="str">
        <f t="shared" si="995"/>
        <v/>
      </c>
      <c r="W2173" s="153" t="str">
        <f t="shared" si="996"/>
        <v/>
      </c>
      <c r="X2173" s="153" t="str">
        <f t="shared" si="997"/>
        <v/>
      </c>
      <c r="Y2173" s="153" t="str">
        <f t="shared" si="998"/>
        <v/>
      </c>
      <c r="Z2173" s="153" t="str">
        <f t="shared" si="999"/>
        <v/>
      </c>
      <c r="AA2173" s="152" t="str">
        <f t="shared" si="1000"/>
        <v/>
      </c>
      <c r="AB2173" s="152" t="str">
        <f t="shared" si="1001"/>
        <v/>
      </c>
      <c r="AC2173" s="154" t="str">
        <f t="shared" si="1012"/>
        <v/>
      </c>
      <c r="AD2173" s="154" t="str">
        <f t="shared" si="1013"/>
        <v/>
      </c>
      <c r="AE2173" s="3" t="str">
        <f t="shared" si="1014"/>
        <v/>
      </c>
      <c r="AF2173" s="3" t="str">
        <f t="shared" si="1015"/>
        <v/>
      </c>
      <c r="AG2173" s="3" t="str">
        <f t="shared" si="1016"/>
        <v/>
      </c>
      <c r="AH2173" s="4" t="str">
        <f t="shared" si="1017"/>
        <v/>
      </c>
      <c r="AI2173" s="75" t="str">
        <f t="shared" si="1018"/>
        <v/>
      </c>
      <c r="AJ2173" s="75" t="str">
        <f t="shared" si="1019"/>
        <v/>
      </c>
    </row>
    <row r="2174" spans="1:36" ht="14.25">
      <c r="A2174" s="41" t="str">
        <f t="shared" si="1002"/>
        <v/>
      </c>
      <c r="B2174" s="150" t="str">
        <f>IF(ISNUMBER(A2174),INDEX('MetaTrader Import'!$H$13:$J$5893,TRUNC(((A2174-$A$39+1)-1)/3)+1,MOD((A2174-$A$39+1)-1,3)+1),"")</f>
        <v/>
      </c>
      <c r="C2174" s="43" t="str">
        <f t="shared" si="1003"/>
        <v/>
      </c>
      <c r="D2174" s="43" t="str">
        <f t="shared" ca="1" si="993"/>
        <v/>
      </c>
      <c r="E2174" s="43" t="str">
        <f t="shared" si="1004"/>
        <v/>
      </c>
      <c r="F2174" s="43" t="str">
        <f t="shared" si="1005"/>
        <v/>
      </c>
      <c r="G2174" s="43" t="str">
        <f>IF(A2174&lt;&gt;"",IF(A2174&lt;Data!$G$11*0.25,$C$13/$G$32,IF(A2174&gt;Data!$G$11*0.25,$C$13,$C$13*10)),"")</f>
        <v/>
      </c>
      <c r="H2174" s="43" t="str">
        <f>IF(A2174&lt;&gt;"",IF(Data!$G$9="constant",$C$13,IF(Data!$G$9="squeeze",G2174,F2174)),"")</f>
        <v/>
      </c>
      <c r="I2174" s="38" t="str">
        <f ca="1">IF(ISNUMBER(A2174),NORMINV(RAND(),0,IF(AND(Data!$G$9="squeeze",A2174&lt;Data!$G$11*0.25),$H$32,1)*$C$30*$C$13)*($C$14*$C$12),"")</f>
        <v/>
      </c>
      <c r="J2174" s="42" t="str">
        <f ca="1">IFERROR(IF(Data!$C$6="Real",B2174,I2174+J2173+($C$14*$C$12)*(NORMINV(RAND(),$C$15,CHOOSE($G$13,$C$13,F2174,G2174)))),"")</f>
        <v/>
      </c>
      <c r="K2174" s="88" t="str">
        <f>IF(ISNUMBER(A2174), IF($G$16="fixed",$G$17,MIN(H2174*Data!$C$7*$C$16*0.5,$C$17*Data!$C$7))*$C$12,"")</f>
        <v/>
      </c>
      <c r="L2174" s="42" t="str">
        <f t="shared" ca="1" si="1020"/>
        <v/>
      </c>
      <c r="M2174" s="44" t="str">
        <f t="shared" ca="1" si="1021"/>
        <v/>
      </c>
      <c r="N2174" s="44" t="str">
        <f t="shared" ca="1" si="1022"/>
        <v/>
      </c>
      <c r="O2174" s="108" t="str">
        <f t="shared" si="1006"/>
        <v/>
      </c>
      <c r="P2174" s="102" t="str">
        <f t="shared" si="1007"/>
        <v/>
      </c>
      <c r="Q2174" s="102" t="str">
        <f t="shared" si="1008"/>
        <v/>
      </c>
      <c r="R2174" s="120" t="str">
        <f t="shared" si="1009"/>
        <v/>
      </c>
      <c r="S2174" s="54" t="str">
        <f t="shared" si="1010"/>
        <v/>
      </c>
      <c r="T2174" s="5" t="str">
        <f t="shared" si="1011"/>
        <v/>
      </c>
      <c r="U2174" s="152" t="str">
        <f t="shared" si="994"/>
        <v/>
      </c>
      <c r="V2174" s="152" t="str">
        <f t="shared" si="995"/>
        <v/>
      </c>
      <c r="W2174" s="153" t="str">
        <f t="shared" si="996"/>
        <v/>
      </c>
      <c r="X2174" s="153" t="str">
        <f t="shared" si="997"/>
        <v/>
      </c>
      <c r="Y2174" s="153" t="str">
        <f t="shared" si="998"/>
        <v/>
      </c>
      <c r="Z2174" s="153" t="str">
        <f t="shared" si="999"/>
        <v/>
      </c>
      <c r="AA2174" s="152" t="str">
        <f t="shared" si="1000"/>
        <v/>
      </c>
      <c r="AB2174" s="152" t="str">
        <f t="shared" si="1001"/>
        <v/>
      </c>
      <c r="AC2174" s="154" t="str">
        <f t="shared" si="1012"/>
        <v/>
      </c>
      <c r="AD2174" s="154" t="str">
        <f t="shared" si="1013"/>
        <v/>
      </c>
      <c r="AE2174" s="3" t="str">
        <f t="shared" si="1014"/>
        <v/>
      </c>
      <c r="AF2174" s="3" t="str">
        <f t="shared" si="1015"/>
        <v/>
      </c>
      <c r="AG2174" s="3" t="str">
        <f t="shared" si="1016"/>
        <v/>
      </c>
      <c r="AH2174" s="4" t="str">
        <f t="shared" si="1017"/>
        <v/>
      </c>
      <c r="AI2174" s="75" t="str">
        <f t="shared" si="1018"/>
        <v/>
      </c>
      <c r="AJ2174" s="75" t="str">
        <f t="shared" si="1019"/>
        <v/>
      </c>
    </row>
    <row r="2175" spans="1:36" ht="14.25">
      <c r="A2175" s="41" t="str">
        <f t="shared" si="1002"/>
        <v/>
      </c>
      <c r="B2175" s="150" t="str">
        <f>IF(ISNUMBER(A2175),INDEX('MetaTrader Import'!$H$13:$J$5893,TRUNC(((A2175-$A$39+1)-1)/3)+1,MOD((A2175-$A$39+1)-1,3)+1),"")</f>
        <v/>
      </c>
      <c r="C2175" s="43" t="str">
        <f t="shared" si="1003"/>
        <v/>
      </c>
      <c r="D2175" s="43" t="str">
        <f t="shared" ca="1" si="993"/>
        <v/>
      </c>
      <c r="E2175" s="43" t="str">
        <f t="shared" si="1004"/>
        <v/>
      </c>
      <c r="F2175" s="43" t="str">
        <f t="shared" si="1005"/>
        <v/>
      </c>
      <c r="G2175" s="43" t="str">
        <f>IF(A2175&lt;&gt;"",IF(A2175&lt;Data!$G$11*0.25,$C$13/$G$32,IF(A2175&gt;Data!$G$11*0.25,$C$13,$C$13*10)),"")</f>
        <v/>
      </c>
      <c r="H2175" s="43" t="str">
        <f>IF(A2175&lt;&gt;"",IF(Data!$G$9="constant",$C$13,IF(Data!$G$9="squeeze",G2175,F2175)),"")</f>
        <v/>
      </c>
      <c r="I2175" s="38" t="str">
        <f ca="1">IF(ISNUMBER(A2175),NORMINV(RAND(),0,IF(AND(Data!$G$9="squeeze",A2175&lt;Data!$G$11*0.25),$H$32,1)*$C$30*$C$13)*($C$14*$C$12),"")</f>
        <v/>
      </c>
      <c r="J2175" s="42" t="str">
        <f ca="1">IFERROR(IF(Data!$C$6="Real",B2175,I2175+J2174+($C$14*$C$12)*(NORMINV(RAND(),$C$15,CHOOSE($G$13,$C$13,F2175,G2175)))),"")</f>
        <v/>
      </c>
      <c r="K2175" s="88" t="str">
        <f>IF(ISNUMBER(A2175), IF($G$16="fixed",$G$17,MIN(H2175*Data!$C$7*$C$16*0.5,$C$17*Data!$C$7))*$C$12,"")</f>
        <v/>
      </c>
      <c r="L2175" s="42" t="str">
        <f t="shared" ca="1" si="1020"/>
        <v/>
      </c>
      <c r="M2175" s="44" t="str">
        <f t="shared" ca="1" si="1021"/>
        <v/>
      </c>
      <c r="N2175" s="44" t="str">
        <f t="shared" ca="1" si="1022"/>
        <v/>
      </c>
      <c r="O2175" s="108" t="str">
        <f t="shared" si="1006"/>
        <v/>
      </c>
      <c r="P2175" s="102" t="str">
        <f t="shared" si="1007"/>
        <v/>
      </c>
      <c r="Q2175" s="102" t="str">
        <f t="shared" si="1008"/>
        <v/>
      </c>
      <c r="R2175" s="120" t="str">
        <f t="shared" si="1009"/>
        <v/>
      </c>
      <c r="S2175" s="54" t="str">
        <f t="shared" si="1010"/>
        <v/>
      </c>
      <c r="T2175" s="5" t="str">
        <f t="shared" si="1011"/>
        <v/>
      </c>
      <c r="U2175" s="152" t="str">
        <f t="shared" si="994"/>
        <v/>
      </c>
      <c r="V2175" s="152" t="str">
        <f t="shared" si="995"/>
        <v/>
      </c>
      <c r="W2175" s="153" t="str">
        <f t="shared" si="996"/>
        <v/>
      </c>
      <c r="X2175" s="153" t="str">
        <f t="shared" si="997"/>
        <v/>
      </c>
      <c r="Y2175" s="153" t="str">
        <f t="shared" si="998"/>
        <v/>
      </c>
      <c r="Z2175" s="153" t="str">
        <f t="shared" si="999"/>
        <v/>
      </c>
      <c r="AA2175" s="152" t="str">
        <f t="shared" si="1000"/>
        <v/>
      </c>
      <c r="AB2175" s="152" t="str">
        <f t="shared" si="1001"/>
        <v/>
      </c>
      <c r="AC2175" s="154" t="str">
        <f t="shared" si="1012"/>
        <v/>
      </c>
      <c r="AD2175" s="154" t="str">
        <f t="shared" si="1013"/>
        <v/>
      </c>
      <c r="AE2175" s="3" t="str">
        <f t="shared" si="1014"/>
        <v/>
      </c>
      <c r="AF2175" s="3" t="str">
        <f t="shared" si="1015"/>
        <v/>
      </c>
      <c r="AG2175" s="3" t="str">
        <f t="shared" si="1016"/>
        <v/>
      </c>
      <c r="AH2175" s="4" t="str">
        <f t="shared" si="1017"/>
        <v/>
      </c>
      <c r="AI2175" s="75" t="str">
        <f t="shared" si="1018"/>
        <v/>
      </c>
      <c r="AJ2175" s="75" t="str">
        <f t="shared" si="1019"/>
        <v/>
      </c>
    </row>
    <row r="2176" spans="1:36" ht="14.25">
      <c r="A2176" s="41" t="str">
        <f t="shared" si="1002"/>
        <v/>
      </c>
      <c r="B2176" s="150" t="str">
        <f>IF(ISNUMBER(A2176),INDEX('MetaTrader Import'!$H$13:$J$5893,TRUNC(((A2176-$A$39+1)-1)/3)+1,MOD((A2176-$A$39+1)-1,3)+1),"")</f>
        <v/>
      </c>
      <c r="C2176" s="43" t="str">
        <f t="shared" si="1003"/>
        <v/>
      </c>
      <c r="D2176" s="43" t="str">
        <f t="shared" ca="1" si="993"/>
        <v/>
      </c>
      <c r="E2176" s="43" t="str">
        <f t="shared" si="1004"/>
        <v/>
      </c>
      <c r="F2176" s="43" t="str">
        <f t="shared" si="1005"/>
        <v/>
      </c>
      <c r="G2176" s="43" t="str">
        <f>IF(A2176&lt;&gt;"",IF(A2176&lt;Data!$G$11*0.25,$C$13/$G$32,IF(A2176&gt;Data!$G$11*0.25,$C$13,$C$13*10)),"")</f>
        <v/>
      </c>
      <c r="H2176" s="43" t="str">
        <f>IF(A2176&lt;&gt;"",IF(Data!$G$9="constant",$C$13,IF(Data!$G$9="squeeze",G2176,F2176)),"")</f>
        <v/>
      </c>
      <c r="I2176" s="38" t="str">
        <f ca="1">IF(ISNUMBER(A2176),NORMINV(RAND(),0,IF(AND(Data!$G$9="squeeze",A2176&lt;Data!$G$11*0.25),$H$32,1)*$C$30*$C$13)*($C$14*$C$12),"")</f>
        <v/>
      </c>
      <c r="J2176" s="42" t="str">
        <f ca="1">IFERROR(IF(Data!$C$6="Real",B2176,I2176+J2175+($C$14*$C$12)*(NORMINV(RAND(),$C$15,CHOOSE($G$13,$C$13,F2176,G2176)))),"")</f>
        <v/>
      </c>
      <c r="K2176" s="88" t="str">
        <f>IF(ISNUMBER(A2176), IF($G$16="fixed",$G$17,MIN(H2176*Data!$C$7*$C$16*0.5,$C$17*Data!$C$7))*$C$12,"")</f>
        <v/>
      </c>
      <c r="L2176" s="42" t="str">
        <f t="shared" ca="1" si="1020"/>
        <v/>
      </c>
      <c r="M2176" s="44" t="str">
        <f t="shared" ca="1" si="1021"/>
        <v/>
      </c>
      <c r="N2176" s="44" t="str">
        <f t="shared" ca="1" si="1022"/>
        <v/>
      </c>
      <c r="O2176" s="108" t="str">
        <f t="shared" si="1006"/>
        <v/>
      </c>
      <c r="P2176" s="102" t="str">
        <f t="shared" si="1007"/>
        <v/>
      </c>
      <c r="Q2176" s="102" t="str">
        <f t="shared" si="1008"/>
        <v/>
      </c>
      <c r="R2176" s="120" t="str">
        <f t="shared" si="1009"/>
        <v/>
      </c>
      <c r="S2176" s="54" t="str">
        <f t="shared" si="1010"/>
        <v/>
      </c>
      <c r="T2176" s="5" t="str">
        <f t="shared" si="1011"/>
        <v/>
      </c>
      <c r="U2176" s="152" t="str">
        <f t="shared" si="994"/>
        <v/>
      </c>
      <c r="V2176" s="152" t="str">
        <f t="shared" si="995"/>
        <v/>
      </c>
      <c r="W2176" s="153" t="str">
        <f t="shared" si="996"/>
        <v/>
      </c>
      <c r="X2176" s="153" t="str">
        <f t="shared" si="997"/>
        <v/>
      </c>
      <c r="Y2176" s="153" t="str">
        <f t="shared" si="998"/>
        <v/>
      </c>
      <c r="Z2176" s="153" t="str">
        <f t="shared" si="999"/>
        <v/>
      </c>
      <c r="AA2176" s="152" t="str">
        <f t="shared" si="1000"/>
        <v/>
      </c>
      <c r="AB2176" s="152" t="str">
        <f t="shared" si="1001"/>
        <v/>
      </c>
      <c r="AC2176" s="154" t="str">
        <f t="shared" si="1012"/>
        <v/>
      </c>
      <c r="AD2176" s="154" t="str">
        <f t="shared" si="1013"/>
        <v/>
      </c>
      <c r="AE2176" s="3" t="str">
        <f t="shared" si="1014"/>
        <v/>
      </c>
      <c r="AF2176" s="3" t="str">
        <f t="shared" si="1015"/>
        <v/>
      </c>
      <c r="AG2176" s="3" t="str">
        <f t="shared" si="1016"/>
        <v/>
      </c>
      <c r="AH2176" s="4" t="str">
        <f t="shared" si="1017"/>
        <v/>
      </c>
      <c r="AI2176" s="75" t="str">
        <f t="shared" si="1018"/>
        <v/>
      </c>
      <c r="AJ2176" s="75" t="str">
        <f t="shared" si="1019"/>
        <v/>
      </c>
    </row>
    <row r="2177" spans="1:36" ht="14.25">
      <c r="A2177" s="41" t="str">
        <f t="shared" si="1002"/>
        <v/>
      </c>
      <c r="B2177" s="150" t="str">
        <f>IF(ISNUMBER(A2177),INDEX('MetaTrader Import'!$H$13:$J$5893,TRUNC(((A2177-$A$39+1)-1)/3)+1,MOD((A2177-$A$39+1)-1,3)+1),"")</f>
        <v/>
      </c>
      <c r="C2177" s="43" t="str">
        <f t="shared" si="1003"/>
        <v/>
      </c>
      <c r="D2177" s="43" t="str">
        <f t="shared" ca="1" si="993"/>
        <v/>
      </c>
      <c r="E2177" s="43" t="str">
        <f t="shared" si="1004"/>
        <v/>
      </c>
      <c r="F2177" s="43" t="str">
        <f t="shared" si="1005"/>
        <v/>
      </c>
      <c r="G2177" s="43" t="str">
        <f>IF(A2177&lt;&gt;"",IF(A2177&lt;Data!$G$11*0.25,$C$13/$G$32,IF(A2177&gt;Data!$G$11*0.25,$C$13,$C$13*10)),"")</f>
        <v/>
      </c>
      <c r="H2177" s="43" t="str">
        <f>IF(A2177&lt;&gt;"",IF(Data!$G$9="constant",$C$13,IF(Data!$G$9="squeeze",G2177,F2177)),"")</f>
        <v/>
      </c>
      <c r="I2177" s="38" t="str">
        <f ca="1">IF(ISNUMBER(A2177),NORMINV(RAND(),0,IF(AND(Data!$G$9="squeeze",A2177&lt;Data!$G$11*0.25),$H$32,1)*$C$30*$C$13)*($C$14*$C$12),"")</f>
        <v/>
      </c>
      <c r="J2177" s="42" t="str">
        <f ca="1">IFERROR(IF(Data!$C$6="Real",B2177,I2177+J2176+($C$14*$C$12)*(NORMINV(RAND(),$C$15,CHOOSE($G$13,$C$13,F2177,G2177)))),"")</f>
        <v/>
      </c>
      <c r="K2177" s="88" t="str">
        <f>IF(ISNUMBER(A2177), IF($G$16="fixed",$G$17,MIN(H2177*Data!$C$7*$C$16*0.5,$C$17*Data!$C$7))*$C$12,"")</f>
        <v/>
      </c>
      <c r="L2177" s="42" t="str">
        <f t="shared" ca="1" si="1020"/>
        <v/>
      </c>
      <c r="M2177" s="44" t="str">
        <f t="shared" ca="1" si="1021"/>
        <v/>
      </c>
      <c r="N2177" s="44" t="str">
        <f t="shared" ca="1" si="1022"/>
        <v/>
      </c>
      <c r="O2177" s="108" t="str">
        <f t="shared" si="1006"/>
        <v/>
      </c>
      <c r="P2177" s="102" t="str">
        <f t="shared" si="1007"/>
        <v/>
      </c>
      <c r="Q2177" s="102" t="str">
        <f t="shared" si="1008"/>
        <v/>
      </c>
      <c r="R2177" s="120" t="str">
        <f t="shared" si="1009"/>
        <v/>
      </c>
      <c r="S2177" s="54" t="str">
        <f t="shared" si="1010"/>
        <v/>
      </c>
      <c r="T2177" s="5" t="str">
        <f t="shared" si="1011"/>
        <v/>
      </c>
      <c r="U2177" s="152" t="str">
        <f t="shared" si="994"/>
        <v/>
      </c>
      <c r="V2177" s="152" t="str">
        <f t="shared" si="995"/>
        <v/>
      </c>
      <c r="W2177" s="153" t="str">
        <f t="shared" si="996"/>
        <v/>
      </c>
      <c r="X2177" s="153" t="str">
        <f t="shared" si="997"/>
        <v/>
      </c>
      <c r="Y2177" s="153" t="str">
        <f t="shared" si="998"/>
        <v/>
      </c>
      <c r="Z2177" s="153" t="str">
        <f t="shared" si="999"/>
        <v/>
      </c>
      <c r="AA2177" s="152" t="str">
        <f t="shared" si="1000"/>
        <v/>
      </c>
      <c r="AB2177" s="152" t="str">
        <f t="shared" si="1001"/>
        <v/>
      </c>
      <c r="AC2177" s="154" t="str">
        <f t="shared" si="1012"/>
        <v/>
      </c>
      <c r="AD2177" s="154" t="str">
        <f t="shared" si="1013"/>
        <v/>
      </c>
      <c r="AE2177" s="3" t="str">
        <f t="shared" si="1014"/>
        <v/>
      </c>
      <c r="AF2177" s="3" t="str">
        <f t="shared" si="1015"/>
        <v/>
      </c>
      <c r="AG2177" s="3" t="str">
        <f t="shared" si="1016"/>
        <v/>
      </c>
      <c r="AH2177" s="4" t="str">
        <f t="shared" si="1017"/>
        <v/>
      </c>
      <c r="AI2177" s="75" t="str">
        <f t="shared" si="1018"/>
        <v/>
      </c>
      <c r="AJ2177" s="75" t="str">
        <f t="shared" si="1019"/>
        <v/>
      </c>
    </row>
    <row r="2178" spans="1:36" ht="14.25">
      <c r="A2178" s="41" t="str">
        <f t="shared" si="1002"/>
        <v/>
      </c>
      <c r="B2178" s="150" t="str">
        <f>IF(ISNUMBER(A2178),INDEX('MetaTrader Import'!$H$13:$J$5893,TRUNC(((A2178-$A$39+1)-1)/3)+1,MOD((A2178-$A$39+1)-1,3)+1),"")</f>
        <v/>
      </c>
      <c r="C2178" s="43" t="str">
        <f t="shared" si="1003"/>
        <v/>
      </c>
      <c r="D2178" s="43" t="str">
        <f t="shared" ca="1" si="993"/>
        <v/>
      </c>
      <c r="E2178" s="43" t="str">
        <f t="shared" si="1004"/>
        <v/>
      </c>
      <c r="F2178" s="43" t="str">
        <f t="shared" si="1005"/>
        <v/>
      </c>
      <c r="G2178" s="43" t="str">
        <f>IF(A2178&lt;&gt;"",IF(A2178&lt;Data!$G$11*0.25,$C$13/$G$32,IF(A2178&gt;Data!$G$11*0.25,$C$13,$C$13*10)),"")</f>
        <v/>
      </c>
      <c r="H2178" s="43" t="str">
        <f>IF(A2178&lt;&gt;"",IF(Data!$G$9="constant",$C$13,IF(Data!$G$9="squeeze",G2178,F2178)),"")</f>
        <v/>
      </c>
      <c r="I2178" s="38" t="str">
        <f ca="1">IF(ISNUMBER(A2178),NORMINV(RAND(),0,IF(AND(Data!$G$9="squeeze",A2178&lt;Data!$G$11*0.25),$H$32,1)*$C$30*$C$13)*($C$14*$C$12),"")</f>
        <v/>
      </c>
      <c r="J2178" s="42" t="str">
        <f ca="1">IFERROR(IF(Data!$C$6="Real",B2178,I2178+J2177+($C$14*$C$12)*(NORMINV(RAND(),$C$15,CHOOSE($G$13,$C$13,F2178,G2178)))),"")</f>
        <v/>
      </c>
      <c r="K2178" s="88" t="str">
        <f>IF(ISNUMBER(A2178), IF($G$16="fixed",$G$17,MIN(H2178*Data!$C$7*$C$16*0.5,$C$17*Data!$C$7))*$C$12,"")</f>
        <v/>
      </c>
      <c r="L2178" s="42" t="str">
        <f t="shared" ca="1" si="1020"/>
        <v/>
      </c>
      <c r="M2178" s="44" t="str">
        <f t="shared" ca="1" si="1021"/>
        <v/>
      </c>
      <c r="N2178" s="44" t="str">
        <f t="shared" ca="1" si="1022"/>
        <v/>
      </c>
      <c r="O2178" s="108" t="str">
        <f t="shared" si="1006"/>
        <v/>
      </c>
      <c r="P2178" s="102" t="str">
        <f t="shared" si="1007"/>
        <v/>
      </c>
      <c r="Q2178" s="102" t="str">
        <f t="shared" si="1008"/>
        <v/>
      </c>
      <c r="R2178" s="120" t="str">
        <f t="shared" si="1009"/>
        <v/>
      </c>
      <c r="S2178" s="54" t="str">
        <f t="shared" si="1010"/>
        <v/>
      </c>
      <c r="T2178" s="5" t="str">
        <f t="shared" si="1011"/>
        <v/>
      </c>
      <c r="U2178" s="152" t="str">
        <f t="shared" si="994"/>
        <v/>
      </c>
      <c r="V2178" s="152" t="str">
        <f t="shared" si="995"/>
        <v/>
      </c>
      <c r="W2178" s="153" t="str">
        <f t="shared" si="996"/>
        <v/>
      </c>
      <c r="X2178" s="153" t="str">
        <f t="shared" si="997"/>
        <v/>
      </c>
      <c r="Y2178" s="153" t="str">
        <f t="shared" si="998"/>
        <v/>
      </c>
      <c r="Z2178" s="153" t="str">
        <f t="shared" si="999"/>
        <v/>
      </c>
      <c r="AA2178" s="152" t="str">
        <f t="shared" si="1000"/>
        <v/>
      </c>
      <c r="AB2178" s="152" t="str">
        <f t="shared" si="1001"/>
        <v/>
      </c>
      <c r="AC2178" s="154" t="str">
        <f t="shared" si="1012"/>
        <v/>
      </c>
      <c r="AD2178" s="154" t="str">
        <f t="shared" si="1013"/>
        <v/>
      </c>
      <c r="AE2178" s="3" t="str">
        <f t="shared" si="1014"/>
        <v/>
      </c>
      <c r="AF2178" s="3" t="str">
        <f t="shared" si="1015"/>
        <v/>
      </c>
      <c r="AG2178" s="3" t="str">
        <f t="shared" si="1016"/>
        <v/>
      </c>
      <c r="AH2178" s="4" t="str">
        <f t="shared" si="1017"/>
        <v/>
      </c>
      <c r="AI2178" s="75" t="str">
        <f t="shared" si="1018"/>
        <v/>
      </c>
      <c r="AJ2178" s="75" t="str">
        <f t="shared" si="1019"/>
        <v/>
      </c>
    </row>
    <row r="2179" spans="1:36" ht="14.25">
      <c r="A2179" s="41" t="str">
        <f t="shared" si="1002"/>
        <v/>
      </c>
      <c r="B2179" s="150" t="str">
        <f>IF(ISNUMBER(A2179),INDEX('MetaTrader Import'!$H$13:$J$5893,TRUNC(((A2179-$A$39+1)-1)/3)+1,MOD((A2179-$A$39+1)-1,3)+1),"")</f>
        <v/>
      </c>
      <c r="C2179" s="43" t="str">
        <f t="shared" si="1003"/>
        <v/>
      </c>
      <c r="D2179" s="43" t="str">
        <f t="shared" ref="D2179:D2242" ca="1" si="1023">IF(A2179&lt;&gt;"",NORMINV(RAND(),($C$23-C2179)*$C$28,$C$27)+NORMINV(RAND(),IF(RAND()&gt;$C$26,$C$25,0),$C$27),"")</f>
        <v/>
      </c>
      <c r="E2179" s="43" t="str">
        <f t="shared" si="1004"/>
        <v/>
      </c>
      <c r="F2179" s="43" t="str">
        <f t="shared" si="1005"/>
        <v/>
      </c>
      <c r="G2179" s="43" t="str">
        <f>IF(A2179&lt;&gt;"",IF(A2179&lt;Data!$G$11*0.25,$C$13/$G$32,IF(A2179&gt;Data!$G$11*0.25,$C$13,$C$13*10)),"")</f>
        <v/>
      </c>
      <c r="H2179" s="43" t="str">
        <f>IF(A2179&lt;&gt;"",IF(Data!$G$9="constant",$C$13,IF(Data!$G$9="squeeze",G2179,F2179)),"")</f>
        <v/>
      </c>
      <c r="I2179" s="38" t="str">
        <f ca="1">IF(ISNUMBER(A2179),NORMINV(RAND(),0,IF(AND(Data!$G$9="squeeze",A2179&lt;Data!$G$11*0.25),$H$32,1)*$C$30*$C$13)*($C$14*$C$12),"")</f>
        <v/>
      </c>
      <c r="J2179" s="42" t="str">
        <f ca="1">IFERROR(IF(Data!$C$6="Real",B2179,I2179+J2178+($C$14*$C$12)*(NORMINV(RAND(),$C$15,CHOOSE($G$13,$C$13,F2179,G2179)))),"")</f>
        <v/>
      </c>
      <c r="K2179" s="88" t="str">
        <f>IF(ISNUMBER(A2179), IF($G$16="fixed",$G$17,MIN(H2179*Data!$C$7*$C$16*0.5,$C$17*Data!$C$7))*$C$12,"")</f>
        <v/>
      </c>
      <c r="L2179" s="42" t="str">
        <f t="shared" ca="1" si="1020"/>
        <v/>
      </c>
      <c r="M2179" s="44" t="str">
        <f t="shared" ca="1" si="1021"/>
        <v/>
      </c>
      <c r="N2179" s="44" t="str">
        <f t="shared" ca="1" si="1022"/>
        <v/>
      </c>
      <c r="O2179" s="108" t="str">
        <f t="shared" si="1006"/>
        <v/>
      </c>
      <c r="P2179" s="102" t="str">
        <f t="shared" si="1007"/>
        <v/>
      </c>
      <c r="Q2179" s="102" t="str">
        <f t="shared" si="1008"/>
        <v/>
      </c>
      <c r="R2179" s="120" t="str">
        <f t="shared" si="1009"/>
        <v/>
      </c>
      <c r="S2179" s="54" t="str">
        <f t="shared" si="1010"/>
        <v/>
      </c>
      <c r="T2179" s="5" t="str">
        <f t="shared" si="1011"/>
        <v/>
      </c>
      <c r="U2179" s="152" t="str">
        <f t="shared" ref="U2179:U2242" si="1024">IF(NOT(ISNUMBER(T2179)),"",IF(S2179=1,T2179,IF(M2179&gt;U2178,M2179,IF(ISNUMBER(U2178),U2178,""))))</f>
        <v/>
      </c>
      <c r="V2179" s="152" t="str">
        <f t="shared" ref="V2179:V2242" si="1025">IF(NOT(ISNUMBER(T2179)),"",IF(S2179=1,T2179,IF(N2179&lt;V2178,N2179,IF(ISNUMBER(V2178),V2178,""))))</f>
        <v/>
      </c>
      <c r="W2179" s="153" t="str">
        <f t="shared" ref="W2179:W2242" si="1026">IF(NOT(ISNUMBER(T2179)),"",MIN($F$24,IF(TRUNC((U2179-T2179)/$E$24*$G$12)+0&gt;IF(ISNUMBER(W2178),W2178,0),TRUNC((U2179-T2179)/$E$24*$G$12)+0,IF(ISNUMBER(W2178),W2178,0))))</f>
        <v/>
      </c>
      <c r="X2179" s="153" t="str">
        <f t="shared" ref="X2179:X2242" si="1027">IF(NOT(ISNUMBER(T2179)),"",MIN($F$24,IF(-TRUNC((V2179-T2179)/$E$24*$G$12)+0&gt;IF(ISNUMBER(X2178),X2178,0),-TRUNC((V2179-T2179)/$E$24*$G$12)+0,IF(ISNUMBER(X2178),X2178,0))))</f>
        <v/>
      </c>
      <c r="Y2179" s="153" t="str">
        <f t="shared" ref="Y2179:Y2242" si="1028">IF(ISNUMBER(W2179),(IF(W2179=0,0,1))*IF(ABS($I$24)=2,POWER(2,W2179-1),W2179)*SIGN($I$24)*$K$24,"")</f>
        <v/>
      </c>
      <c r="Z2179" s="153" t="str">
        <f t="shared" ref="Z2179:Z2242" si="1029">IF(ISNUMBER(X2179),(IF(X2179=0,0,1))*IF(ABS($I$24)=2,POWER(2,X2179-1),X2179)*SIGN($I$24)*$K$24,"")</f>
        <v/>
      </c>
      <c r="AA2179" s="152" t="str">
        <f t="shared" ref="AA2179:AA2242" si="1030">IF(OR(NOT(ISNUMBER(T2179)),W2179&lt;1),"",IF(OR(NOT(ISNUMBER(W2178)),W2178=0),IF(SIGN(Y2179)=1,M2179,N2179),(Y2178*AA2178+(Y2179-Y2178)*IF(SIGN(Y2179)=1,M2179,N2179))/Y2179))</f>
        <v/>
      </c>
      <c r="AB2179" s="152" t="str">
        <f t="shared" ref="AB2179:AB2242" si="1031">IF(OR(NOT(ISNUMBER(T2179)),X2179&lt;1),"",IF(OR(NOT(ISNUMBER(X2178)),X2178=0),IF(SIGN(Z2179)=1,N2179,M2179),(Z2178*AB2178+(Z2179-Z2178)*IF(SIGN(Z2179)=1,N2179,M2179))/Z2179))</f>
        <v/>
      </c>
      <c r="AC2179" s="154" t="str">
        <f t="shared" si="1012"/>
        <v/>
      </c>
      <c r="AD2179" s="154" t="str">
        <f t="shared" si="1013"/>
        <v/>
      </c>
      <c r="AE2179" s="3" t="str">
        <f t="shared" si="1014"/>
        <v/>
      </c>
      <c r="AF2179" s="3" t="str">
        <f t="shared" si="1015"/>
        <v/>
      </c>
      <c r="AG2179" s="3" t="str">
        <f t="shared" si="1016"/>
        <v/>
      </c>
      <c r="AH2179" s="4" t="str">
        <f t="shared" si="1017"/>
        <v/>
      </c>
      <c r="AI2179" s="75" t="str">
        <f t="shared" si="1018"/>
        <v/>
      </c>
      <c r="AJ2179" s="75" t="str">
        <f t="shared" si="1019"/>
        <v/>
      </c>
    </row>
    <row r="2180" spans="1:36" ht="14.25">
      <c r="A2180" s="41" t="str">
        <f t="shared" ref="A2180:A2243" si="1032">IFERROR(IF(A2179+1&gt;$C$19,"",A2179+1),"")</f>
        <v/>
      </c>
      <c r="B2180" s="150" t="str">
        <f>IF(ISNUMBER(A2180),INDEX('MetaTrader Import'!$H$13:$J$5893,TRUNC(((A2180-$A$39+1)-1)/3)+1,MOD((A2180-$A$39+1)-1,3)+1),"")</f>
        <v/>
      </c>
      <c r="C2180" s="43" t="str">
        <f t="shared" ref="C2180:C2243" si="1033">IF(A2180&lt;&gt;"",E2179,"")</f>
        <v/>
      </c>
      <c r="D2180" s="43" t="str">
        <f t="shared" ca="1" si="1023"/>
        <v/>
      </c>
      <c r="E2180" s="43" t="str">
        <f t="shared" ref="E2180:E2243" si="1034">IF(A2180&lt;&gt;"",C2180+D2180,"")</f>
        <v/>
      </c>
      <c r="F2180" s="43" t="str">
        <f t="shared" ref="F2180:F2243" si="1035">IF(A2180&lt;&gt;"",$C$13*ABS(E2180)/$C$23,"")</f>
        <v/>
      </c>
      <c r="G2180" s="43" t="str">
        <f>IF(A2180&lt;&gt;"",IF(A2180&lt;Data!$G$11*0.25,$C$13/$G$32,IF(A2180&gt;Data!$G$11*0.25,$C$13,$C$13*10)),"")</f>
        <v/>
      </c>
      <c r="H2180" s="43" t="str">
        <f>IF(A2180&lt;&gt;"",IF(Data!$G$9="constant",$C$13,IF(Data!$G$9="squeeze",G2180,F2180)),"")</f>
        <v/>
      </c>
      <c r="I2180" s="38" t="str">
        <f ca="1">IF(ISNUMBER(A2180),NORMINV(RAND(),0,IF(AND(Data!$G$9="squeeze",A2180&lt;Data!$G$11*0.25),$H$32,1)*$C$30*$C$13)*($C$14*$C$12),"")</f>
        <v/>
      </c>
      <c r="J2180" s="42" t="str">
        <f ca="1">IFERROR(IF(Data!$C$6="Real",B2180,I2180+J2179+($C$14*$C$12)*(NORMINV(RAND(),$C$15,CHOOSE($G$13,$C$13,F2180,G2180)))),"")</f>
        <v/>
      </c>
      <c r="K2180" s="88" t="str">
        <f>IF(ISNUMBER(A2180), IF($G$16="fixed",$G$17,MIN(H2180*Data!$C$7*$C$16*0.5,$C$17*Data!$C$7))*$C$12,"")</f>
        <v/>
      </c>
      <c r="L2180" s="42" t="str">
        <f t="shared" ca="1" si="1020"/>
        <v/>
      </c>
      <c r="M2180" s="44" t="str">
        <f t="shared" ca="1" si="1021"/>
        <v/>
      </c>
      <c r="N2180" s="44" t="str">
        <f t="shared" ca="1" si="1022"/>
        <v/>
      </c>
      <c r="O2180" s="108" t="str">
        <f t="shared" ref="O2180:O2243" si="1036">IF(ISNUMBER(A2180),$G$12*SLOPE(L2166:L2180,A2166:A2180),"")</f>
        <v/>
      </c>
      <c r="P2180" s="102" t="str">
        <f t="shared" ref="P2180:P2243" si="1037">IF(ISNUMBER(A2180),STDEV(L2166:L2180)*$G$12,"")</f>
        <v/>
      </c>
      <c r="Q2180" s="102" t="str">
        <f t="shared" ref="Q2180:Q2243" si="1038">IF(ISNUMBER(A2180),SLOPE(P2166:P2180,A2166:A2180),"")</f>
        <v/>
      </c>
      <c r="R2180" s="120" t="str">
        <f t="shared" ref="R2180:R2243" si="1039">IF(ISNUMBER(A2180),R2179+S2179,"")</f>
        <v/>
      </c>
      <c r="S2180" s="54" t="str">
        <f t="shared" ref="S2180:S2243" si="1040">IF(ISNUMBER(A2180),IF(AND(R2180&lt;$M$24,Q2180&lt;$F$28,ABS(O2180)&lt;$F$27,P2180&lt;$F$26,NOT(ISNUMBER(T2179))),1,0),"")</f>
        <v/>
      </c>
      <c r="T2180" s="5" t="str">
        <f t="shared" ref="T2180:T2243" si="1041">IF(ISNUMBER(A2180),IF(S2180=1,L2180,IF(AG2179="Y","",IF(ISNUMBER(T2179),T2179,""))),"")</f>
        <v/>
      </c>
      <c r="U2180" s="152" t="str">
        <f t="shared" si="1024"/>
        <v/>
      </c>
      <c r="V2180" s="152" t="str">
        <f t="shared" si="1025"/>
        <v/>
      </c>
      <c r="W2180" s="153" t="str">
        <f t="shared" si="1026"/>
        <v/>
      </c>
      <c r="X2180" s="153" t="str">
        <f t="shared" si="1027"/>
        <v/>
      </c>
      <c r="Y2180" s="153" t="str">
        <f t="shared" si="1028"/>
        <v/>
      </c>
      <c r="Z2180" s="153" t="str">
        <f t="shared" si="1029"/>
        <v/>
      </c>
      <c r="AA2180" s="152" t="str">
        <f t="shared" si="1030"/>
        <v/>
      </c>
      <c r="AB2180" s="152" t="str">
        <f t="shared" si="1031"/>
        <v/>
      </c>
      <c r="AC2180" s="154" t="str">
        <f t="shared" ref="AC2180:AC2243" si="1042">IFERROR(-SIGN(Y2180)*(AA2180-IF(SIGN(Y2180)=1,N2180,M2180))*$G$12*ABS(Y2180),"")</f>
        <v/>
      </c>
      <c r="AD2180" s="154" t="str">
        <f t="shared" ref="AD2180:AD2243" si="1043">IFERROR(SIGN(Z2180)*(AB2180-IF(SIGN(Z2180)=1,M2180,N2180))*$G$12*ABS(Z2180),"")</f>
        <v/>
      </c>
      <c r="AE2180" s="3" t="str">
        <f t="shared" ref="AE2180:AE2243" si="1044">IF(ISNUMBER(A2180),IFERROR((IF(ISNUMBER(AC2180),AC2180,0)+IF(ISNUMBER(AD2180),AD2180,0))/(ABS(Y2180)+ABS(Z2180)),0),"")</f>
        <v/>
      </c>
      <c r="AF2180" s="3" t="str">
        <f t="shared" ref="AF2180:AF2243" si="1045">IF(ISNUMBER(A2180),IF(ISNUMBER(AC2180),AC2180,0)+IF(ISNUMBER(AD2180),AD2180,0),"")</f>
        <v/>
      </c>
      <c r="AG2180" s="3" t="str">
        <f t="shared" ref="AG2180:AG2243" si="1046">IF(NOT(ISNUMBER(T2180)),"",IF(OR(AF2180&gt;$G$24,AF2180&lt;-$H$24,A2180+1&gt;$C$19),"Y","N"))</f>
        <v/>
      </c>
      <c r="AH2180" s="4" t="str">
        <f t="shared" ref="AH2180:AH2243" si="1047">IF(AG2180="y",AF2180*10*$C$11,"")</f>
        <v/>
      </c>
      <c r="AI2180" s="75" t="str">
        <f t="shared" ref="AI2180:AI2243" si="1048">IF(ISNUMBER(A2180),IF(ISNUMBER(AH2180),AJ2180,AF2180*10*$C$11+AJ2180),"")</f>
        <v/>
      </c>
      <c r="AJ2180" s="75" t="str">
        <f t="shared" ref="AJ2180:AJ2243" si="1049">IF(ISNUMBER(A2180),AJ2179+IF(ISNUMBER(AH2180),AH2180,0),"")</f>
        <v/>
      </c>
    </row>
    <row r="2181" spans="1:36" ht="14.25">
      <c r="A2181" s="41" t="str">
        <f t="shared" si="1032"/>
        <v/>
      </c>
      <c r="B2181" s="150" t="str">
        <f>IF(ISNUMBER(A2181),INDEX('MetaTrader Import'!$H$13:$J$5893,TRUNC(((A2181-$A$39+1)-1)/3)+1,MOD((A2181-$A$39+1)-1,3)+1),"")</f>
        <v/>
      </c>
      <c r="C2181" s="43" t="str">
        <f t="shared" si="1033"/>
        <v/>
      </c>
      <c r="D2181" s="43" t="str">
        <f t="shared" ca="1" si="1023"/>
        <v/>
      </c>
      <c r="E2181" s="43" t="str">
        <f t="shared" si="1034"/>
        <v/>
      </c>
      <c r="F2181" s="43" t="str">
        <f t="shared" si="1035"/>
        <v/>
      </c>
      <c r="G2181" s="43" t="str">
        <f>IF(A2181&lt;&gt;"",IF(A2181&lt;Data!$G$11*0.25,$C$13/$G$32,IF(A2181&gt;Data!$G$11*0.25,$C$13,$C$13*10)),"")</f>
        <v/>
      </c>
      <c r="H2181" s="43" t="str">
        <f>IF(A2181&lt;&gt;"",IF(Data!$G$9="constant",$C$13,IF(Data!$G$9="squeeze",G2181,F2181)),"")</f>
        <v/>
      </c>
      <c r="I2181" s="38" t="str">
        <f ca="1">IF(ISNUMBER(A2181),NORMINV(RAND(),0,IF(AND(Data!$G$9="squeeze",A2181&lt;Data!$G$11*0.25),$H$32,1)*$C$30*$C$13)*($C$14*$C$12),"")</f>
        <v/>
      </c>
      <c r="J2181" s="42" t="str">
        <f ca="1">IFERROR(IF(Data!$C$6="Real",B2181,I2181+J2180+($C$14*$C$12)*(NORMINV(RAND(),$C$15,CHOOSE($G$13,$C$13,F2181,G2181)))),"")</f>
        <v/>
      </c>
      <c r="K2181" s="88" t="str">
        <f>IF(ISNUMBER(A2181), IF($G$16="fixed",$G$17,MIN(H2181*Data!$C$7*$C$16*0.5,$C$17*Data!$C$7))*$C$12,"")</f>
        <v/>
      </c>
      <c r="L2181" s="42" t="str">
        <f t="shared" ca="1" si="1020"/>
        <v/>
      </c>
      <c r="M2181" s="44" t="str">
        <f t="shared" ca="1" si="1021"/>
        <v/>
      </c>
      <c r="N2181" s="44" t="str">
        <f t="shared" ca="1" si="1022"/>
        <v/>
      </c>
      <c r="O2181" s="108" t="str">
        <f t="shared" si="1036"/>
        <v/>
      </c>
      <c r="P2181" s="102" t="str">
        <f t="shared" si="1037"/>
        <v/>
      </c>
      <c r="Q2181" s="102" t="str">
        <f t="shared" si="1038"/>
        <v/>
      </c>
      <c r="R2181" s="120" t="str">
        <f t="shared" si="1039"/>
        <v/>
      </c>
      <c r="S2181" s="54" t="str">
        <f t="shared" si="1040"/>
        <v/>
      </c>
      <c r="T2181" s="5" t="str">
        <f t="shared" si="1041"/>
        <v/>
      </c>
      <c r="U2181" s="152" t="str">
        <f t="shared" si="1024"/>
        <v/>
      </c>
      <c r="V2181" s="152" t="str">
        <f t="shared" si="1025"/>
        <v/>
      </c>
      <c r="W2181" s="153" t="str">
        <f t="shared" si="1026"/>
        <v/>
      </c>
      <c r="X2181" s="153" t="str">
        <f t="shared" si="1027"/>
        <v/>
      </c>
      <c r="Y2181" s="153" t="str">
        <f t="shared" si="1028"/>
        <v/>
      </c>
      <c r="Z2181" s="153" t="str">
        <f t="shared" si="1029"/>
        <v/>
      </c>
      <c r="AA2181" s="152" t="str">
        <f t="shared" si="1030"/>
        <v/>
      </c>
      <c r="AB2181" s="152" t="str">
        <f t="shared" si="1031"/>
        <v/>
      </c>
      <c r="AC2181" s="154" t="str">
        <f t="shared" si="1042"/>
        <v/>
      </c>
      <c r="AD2181" s="154" t="str">
        <f t="shared" si="1043"/>
        <v/>
      </c>
      <c r="AE2181" s="3" t="str">
        <f t="shared" si="1044"/>
        <v/>
      </c>
      <c r="AF2181" s="3" t="str">
        <f t="shared" si="1045"/>
        <v/>
      </c>
      <c r="AG2181" s="3" t="str">
        <f t="shared" si="1046"/>
        <v/>
      </c>
      <c r="AH2181" s="4" t="str">
        <f t="shared" si="1047"/>
        <v/>
      </c>
      <c r="AI2181" s="75" t="str">
        <f t="shared" si="1048"/>
        <v/>
      </c>
      <c r="AJ2181" s="75" t="str">
        <f t="shared" si="1049"/>
        <v/>
      </c>
    </row>
    <row r="2182" spans="1:36" ht="14.25">
      <c r="A2182" s="41" t="str">
        <f t="shared" si="1032"/>
        <v/>
      </c>
      <c r="B2182" s="150" t="str">
        <f>IF(ISNUMBER(A2182),INDEX('MetaTrader Import'!$H$13:$J$5893,TRUNC(((A2182-$A$39+1)-1)/3)+1,MOD((A2182-$A$39+1)-1,3)+1),"")</f>
        <v/>
      </c>
      <c r="C2182" s="43" t="str">
        <f t="shared" si="1033"/>
        <v/>
      </c>
      <c r="D2182" s="43" t="str">
        <f t="shared" ca="1" si="1023"/>
        <v/>
      </c>
      <c r="E2182" s="43" t="str">
        <f t="shared" si="1034"/>
        <v/>
      </c>
      <c r="F2182" s="43" t="str">
        <f t="shared" si="1035"/>
        <v/>
      </c>
      <c r="G2182" s="43" t="str">
        <f>IF(A2182&lt;&gt;"",IF(A2182&lt;Data!$G$11*0.25,$C$13/$G$32,IF(A2182&gt;Data!$G$11*0.25,$C$13,$C$13*10)),"")</f>
        <v/>
      </c>
      <c r="H2182" s="43" t="str">
        <f>IF(A2182&lt;&gt;"",IF(Data!$G$9="constant",$C$13,IF(Data!$G$9="squeeze",G2182,F2182)),"")</f>
        <v/>
      </c>
      <c r="I2182" s="38" t="str">
        <f ca="1">IF(ISNUMBER(A2182),NORMINV(RAND(),0,IF(AND(Data!$G$9="squeeze",A2182&lt;Data!$G$11*0.25),$H$32,1)*$C$30*$C$13)*($C$14*$C$12),"")</f>
        <v/>
      </c>
      <c r="J2182" s="42" t="str">
        <f ca="1">IFERROR(IF(Data!$C$6="Real",B2182,I2182+J2181+($C$14*$C$12)*(NORMINV(RAND(),$C$15,CHOOSE($G$13,$C$13,F2182,G2182)))),"")</f>
        <v/>
      </c>
      <c r="K2182" s="88" t="str">
        <f>IF(ISNUMBER(A2182), IF($G$16="fixed",$G$17,MIN(H2182*Data!$C$7*$C$16*0.5,$C$17*Data!$C$7))*$C$12,"")</f>
        <v/>
      </c>
      <c r="L2182" s="42" t="str">
        <f t="shared" ref="L2182:L2245" ca="1" si="1050">IFERROR(J2182,"")</f>
        <v/>
      </c>
      <c r="M2182" s="44" t="str">
        <f t="shared" ref="M2182:M2245" ca="1" si="1051">IFERROR(L2182+K2182*0.5,"")</f>
        <v/>
      </c>
      <c r="N2182" s="44" t="str">
        <f t="shared" ref="N2182:N2245" ca="1" si="1052">IFERROR(L2182-K2182*0.5,"")</f>
        <v/>
      </c>
      <c r="O2182" s="108" t="str">
        <f t="shared" si="1036"/>
        <v/>
      </c>
      <c r="P2182" s="102" t="str">
        <f t="shared" si="1037"/>
        <v/>
      </c>
      <c r="Q2182" s="102" t="str">
        <f t="shared" si="1038"/>
        <v/>
      </c>
      <c r="R2182" s="120" t="str">
        <f t="shared" si="1039"/>
        <v/>
      </c>
      <c r="S2182" s="54" t="str">
        <f t="shared" si="1040"/>
        <v/>
      </c>
      <c r="T2182" s="5" t="str">
        <f t="shared" si="1041"/>
        <v/>
      </c>
      <c r="U2182" s="152" t="str">
        <f t="shared" si="1024"/>
        <v/>
      </c>
      <c r="V2182" s="152" t="str">
        <f t="shared" si="1025"/>
        <v/>
      </c>
      <c r="W2182" s="153" t="str">
        <f t="shared" si="1026"/>
        <v/>
      </c>
      <c r="X2182" s="153" t="str">
        <f t="shared" si="1027"/>
        <v/>
      </c>
      <c r="Y2182" s="153" t="str">
        <f t="shared" si="1028"/>
        <v/>
      </c>
      <c r="Z2182" s="153" t="str">
        <f t="shared" si="1029"/>
        <v/>
      </c>
      <c r="AA2182" s="152" t="str">
        <f t="shared" si="1030"/>
        <v/>
      </c>
      <c r="AB2182" s="152" t="str">
        <f t="shared" si="1031"/>
        <v/>
      </c>
      <c r="AC2182" s="154" t="str">
        <f t="shared" si="1042"/>
        <v/>
      </c>
      <c r="AD2182" s="154" t="str">
        <f t="shared" si="1043"/>
        <v/>
      </c>
      <c r="AE2182" s="3" t="str">
        <f t="shared" si="1044"/>
        <v/>
      </c>
      <c r="AF2182" s="3" t="str">
        <f t="shared" si="1045"/>
        <v/>
      </c>
      <c r="AG2182" s="3" t="str">
        <f t="shared" si="1046"/>
        <v/>
      </c>
      <c r="AH2182" s="4" t="str">
        <f t="shared" si="1047"/>
        <v/>
      </c>
      <c r="AI2182" s="75" t="str">
        <f t="shared" si="1048"/>
        <v/>
      </c>
      <c r="AJ2182" s="75" t="str">
        <f t="shared" si="1049"/>
        <v/>
      </c>
    </row>
    <row r="2183" spans="1:36" ht="14.25">
      <c r="A2183" s="41" t="str">
        <f t="shared" si="1032"/>
        <v/>
      </c>
      <c r="B2183" s="150" t="str">
        <f>IF(ISNUMBER(A2183),INDEX('MetaTrader Import'!$H$13:$J$5893,TRUNC(((A2183-$A$39+1)-1)/3)+1,MOD((A2183-$A$39+1)-1,3)+1),"")</f>
        <v/>
      </c>
      <c r="C2183" s="43" t="str">
        <f t="shared" si="1033"/>
        <v/>
      </c>
      <c r="D2183" s="43" t="str">
        <f t="shared" ca="1" si="1023"/>
        <v/>
      </c>
      <c r="E2183" s="43" t="str">
        <f t="shared" si="1034"/>
        <v/>
      </c>
      <c r="F2183" s="43" t="str">
        <f t="shared" si="1035"/>
        <v/>
      </c>
      <c r="G2183" s="43" t="str">
        <f>IF(A2183&lt;&gt;"",IF(A2183&lt;Data!$G$11*0.25,$C$13/$G$32,IF(A2183&gt;Data!$G$11*0.25,$C$13,$C$13*10)),"")</f>
        <v/>
      </c>
      <c r="H2183" s="43" t="str">
        <f>IF(A2183&lt;&gt;"",IF(Data!$G$9="constant",$C$13,IF(Data!$G$9="squeeze",G2183,F2183)),"")</f>
        <v/>
      </c>
      <c r="I2183" s="38" t="str">
        <f ca="1">IF(ISNUMBER(A2183),NORMINV(RAND(),0,IF(AND(Data!$G$9="squeeze",A2183&lt;Data!$G$11*0.25),$H$32,1)*$C$30*$C$13)*($C$14*$C$12),"")</f>
        <v/>
      </c>
      <c r="J2183" s="42" t="str">
        <f ca="1">IFERROR(IF(Data!$C$6="Real",B2183,I2183+J2182+($C$14*$C$12)*(NORMINV(RAND(),$C$15,CHOOSE($G$13,$C$13,F2183,G2183)))),"")</f>
        <v/>
      </c>
      <c r="K2183" s="88" t="str">
        <f>IF(ISNUMBER(A2183), IF($G$16="fixed",$G$17,MIN(H2183*Data!$C$7*$C$16*0.5,$C$17*Data!$C$7))*$C$12,"")</f>
        <v/>
      </c>
      <c r="L2183" s="42" t="str">
        <f t="shared" ca="1" si="1050"/>
        <v/>
      </c>
      <c r="M2183" s="44" t="str">
        <f t="shared" ca="1" si="1051"/>
        <v/>
      </c>
      <c r="N2183" s="44" t="str">
        <f t="shared" ca="1" si="1052"/>
        <v/>
      </c>
      <c r="O2183" s="108" t="str">
        <f t="shared" si="1036"/>
        <v/>
      </c>
      <c r="P2183" s="102" t="str">
        <f t="shared" si="1037"/>
        <v/>
      </c>
      <c r="Q2183" s="102" t="str">
        <f t="shared" si="1038"/>
        <v/>
      </c>
      <c r="R2183" s="120" t="str">
        <f t="shared" si="1039"/>
        <v/>
      </c>
      <c r="S2183" s="54" t="str">
        <f t="shared" si="1040"/>
        <v/>
      </c>
      <c r="T2183" s="5" t="str">
        <f t="shared" si="1041"/>
        <v/>
      </c>
      <c r="U2183" s="152" t="str">
        <f t="shared" si="1024"/>
        <v/>
      </c>
      <c r="V2183" s="152" t="str">
        <f t="shared" si="1025"/>
        <v/>
      </c>
      <c r="W2183" s="153" t="str">
        <f t="shared" si="1026"/>
        <v/>
      </c>
      <c r="X2183" s="153" t="str">
        <f t="shared" si="1027"/>
        <v/>
      </c>
      <c r="Y2183" s="153" t="str">
        <f t="shared" si="1028"/>
        <v/>
      </c>
      <c r="Z2183" s="153" t="str">
        <f t="shared" si="1029"/>
        <v/>
      </c>
      <c r="AA2183" s="152" t="str">
        <f t="shared" si="1030"/>
        <v/>
      </c>
      <c r="AB2183" s="152" t="str">
        <f t="shared" si="1031"/>
        <v/>
      </c>
      <c r="AC2183" s="154" t="str">
        <f t="shared" si="1042"/>
        <v/>
      </c>
      <c r="AD2183" s="154" t="str">
        <f t="shared" si="1043"/>
        <v/>
      </c>
      <c r="AE2183" s="3" t="str">
        <f t="shared" si="1044"/>
        <v/>
      </c>
      <c r="AF2183" s="3" t="str">
        <f t="shared" si="1045"/>
        <v/>
      </c>
      <c r="AG2183" s="3" t="str">
        <f t="shared" si="1046"/>
        <v/>
      </c>
      <c r="AH2183" s="4" t="str">
        <f t="shared" si="1047"/>
        <v/>
      </c>
      <c r="AI2183" s="75" t="str">
        <f t="shared" si="1048"/>
        <v/>
      </c>
      <c r="AJ2183" s="75" t="str">
        <f t="shared" si="1049"/>
        <v/>
      </c>
    </row>
    <row r="2184" spans="1:36" ht="14.25">
      <c r="A2184" s="41" t="str">
        <f t="shared" si="1032"/>
        <v/>
      </c>
      <c r="B2184" s="150" t="str">
        <f>IF(ISNUMBER(A2184),INDEX('MetaTrader Import'!$H$13:$J$5893,TRUNC(((A2184-$A$39+1)-1)/3)+1,MOD((A2184-$A$39+1)-1,3)+1),"")</f>
        <v/>
      </c>
      <c r="C2184" s="43" t="str">
        <f t="shared" si="1033"/>
        <v/>
      </c>
      <c r="D2184" s="43" t="str">
        <f t="shared" ca="1" si="1023"/>
        <v/>
      </c>
      <c r="E2184" s="43" t="str">
        <f t="shared" si="1034"/>
        <v/>
      </c>
      <c r="F2184" s="43" t="str">
        <f t="shared" si="1035"/>
        <v/>
      </c>
      <c r="G2184" s="43" t="str">
        <f>IF(A2184&lt;&gt;"",IF(A2184&lt;Data!$G$11*0.25,$C$13/$G$32,IF(A2184&gt;Data!$G$11*0.25,$C$13,$C$13*10)),"")</f>
        <v/>
      </c>
      <c r="H2184" s="43" t="str">
        <f>IF(A2184&lt;&gt;"",IF(Data!$G$9="constant",$C$13,IF(Data!$G$9="squeeze",G2184,F2184)),"")</f>
        <v/>
      </c>
      <c r="I2184" s="38" t="str">
        <f ca="1">IF(ISNUMBER(A2184),NORMINV(RAND(),0,IF(AND(Data!$G$9="squeeze",A2184&lt;Data!$G$11*0.25),$H$32,1)*$C$30*$C$13)*($C$14*$C$12),"")</f>
        <v/>
      </c>
      <c r="J2184" s="42" t="str">
        <f ca="1">IFERROR(IF(Data!$C$6="Real",B2184,I2184+J2183+($C$14*$C$12)*(NORMINV(RAND(),$C$15,CHOOSE($G$13,$C$13,F2184,G2184)))),"")</f>
        <v/>
      </c>
      <c r="K2184" s="88" t="str">
        <f>IF(ISNUMBER(A2184), IF($G$16="fixed",$G$17,MIN(H2184*Data!$C$7*$C$16*0.5,$C$17*Data!$C$7))*$C$12,"")</f>
        <v/>
      </c>
      <c r="L2184" s="42" t="str">
        <f t="shared" ca="1" si="1050"/>
        <v/>
      </c>
      <c r="M2184" s="44" t="str">
        <f t="shared" ca="1" si="1051"/>
        <v/>
      </c>
      <c r="N2184" s="44" t="str">
        <f t="shared" ca="1" si="1052"/>
        <v/>
      </c>
      <c r="O2184" s="108" t="str">
        <f t="shared" si="1036"/>
        <v/>
      </c>
      <c r="P2184" s="102" t="str">
        <f t="shared" si="1037"/>
        <v/>
      </c>
      <c r="Q2184" s="102" t="str">
        <f t="shared" si="1038"/>
        <v/>
      </c>
      <c r="R2184" s="120" t="str">
        <f t="shared" si="1039"/>
        <v/>
      </c>
      <c r="S2184" s="54" t="str">
        <f t="shared" si="1040"/>
        <v/>
      </c>
      <c r="T2184" s="5" t="str">
        <f t="shared" si="1041"/>
        <v/>
      </c>
      <c r="U2184" s="152" t="str">
        <f t="shared" si="1024"/>
        <v/>
      </c>
      <c r="V2184" s="152" t="str">
        <f t="shared" si="1025"/>
        <v/>
      </c>
      <c r="W2184" s="153" t="str">
        <f t="shared" si="1026"/>
        <v/>
      </c>
      <c r="X2184" s="153" t="str">
        <f t="shared" si="1027"/>
        <v/>
      </c>
      <c r="Y2184" s="153" t="str">
        <f t="shared" si="1028"/>
        <v/>
      </c>
      <c r="Z2184" s="153" t="str">
        <f t="shared" si="1029"/>
        <v/>
      </c>
      <c r="AA2184" s="152" t="str">
        <f t="shared" si="1030"/>
        <v/>
      </c>
      <c r="AB2184" s="152" t="str">
        <f t="shared" si="1031"/>
        <v/>
      </c>
      <c r="AC2184" s="154" t="str">
        <f t="shared" si="1042"/>
        <v/>
      </c>
      <c r="AD2184" s="154" t="str">
        <f t="shared" si="1043"/>
        <v/>
      </c>
      <c r="AE2184" s="3" t="str">
        <f t="shared" si="1044"/>
        <v/>
      </c>
      <c r="AF2184" s="3" t="str">
        <f t="shared" si="1045"/>
        <v/>
      </c>
      <c r="AG2184" s="3" t="str">
        <f t="shared" si="1046"/>
        <v/>
      </c>
      <c r="AH2184" s="4" t="str">
        <f t="shared" si="1047"/>
        <v/>
      </c>
      <c r="AI2184" s="75" t="str">
        <f t="shared" si="1048"/>
        <v/>
      </c>
      <c r="AJ2184" s="75" t="str">
        <f t="shared" si="1049"/>
        <v/>
      </c>
    </row>
    <row r="2185" spans="1:36" ht="14.25">
      <c r="A2185" s="41" t="str">
        <f t="shared" si="1032"/>
        <v/>
      </c>
      <c r="B2185" s="150" t="str">
        <f>IF(ISNUMBER(A2185),INDEX('MetaTrader Import'!$H$13:$J$5893,TRUNC(((A2185-$A$39+1)-1)/3)+1,MOD((A2185-$A$39+1)-1,3)+1),"")</f>
        <v/>
      </c>
      <c r="C2185" s="43" t="str">
        <f t="shared" si="1033"/>
        <v/>
      </c>
      <c r="D2185" s="43" t="str">
        <f t="shared" ca="1" si="1023"/>
        <v/>
      </c>
      <c r="E2185" s="43" t="str">
        <f t="shared" si="1034"/>
        <v/>
      </c>
      <c r="F2185" s="43" t="str">
        <f t="shared" si="1035"/>
        <v/>
      </c>
      <c r="G2185" s="43" t="str">
        <f>IF(A2185&lt;&gt;"",IF(A2185&lt;Data!$G$11*0.25,$C$13/$G$32,IF(A2185&gt;Data!$G$11*0.25,$C$13,$C$13*10)),"")</f>
        <v/>
      </c>
      <c r="H2185" s="43" t="str">
        <f>IF(A2185&lt;&gt;"",IF(Data!$G$9="constant",$C$13,IF(Data!$G$9="squeeze",G2185,F2185)),"")</f>
        <v/>
      </c>
      <c r="I2185" s="38" t="str">
        <f ca="1">IF(ISNUMBER(A2185),NORMINV(RAND(),0,IF(AND(Data!$G$9="squeeze",A2185&lt;Data!$G$11*0.25),$H$32,1)*$C$30*$C$13)*($C$14*$C$12),"")</f>
        <v/>
      </c>
      <c r="J2185" s="42" t="str">
        <f ca="1">IFERROR(IF(Data!$C$6="Real",B2185,I2185+J2184+($C$14*$C$12)*(NORMINV(RAND(),$C$15,CHOOSE($G$13,$C$13,F2185,G2185)))),"")</f>
        <v/>
      </c>
      <c r="K2185" s="88" t="str">
        <f>IF(ISNUMBER(A2185), IF($G$16="fixed",$G$17,MIN(H2185*Data!$C$7*$C$16*0.5,$C$17*Data!$C$7))*$C$12,"")</f>
        <v/>
      </c>
      <c r="L2185" s="42" t="str">
        <f t="shared" ca="1" si="1050"/>
        <v/>
      </c>
      <c r="M2185" s="44" t="str">
        <f t="shared" ca="1" si="1051"/>
        <v/>
      </c>
      <c r="N2185" s="44" t="str">
        <f t="shared" ca="1" si="1052"/>
        <v/>
      </c>
      <c r="O2185" s="108" t="str">
        <f t="shared" si="1036"/>
        <v/>
      </c>
      <c r="P2185" s="102" t="str">
        <f t="shared" si="1037"/>
        <v/>
      </c>
      <c r="Q2185" s="102" t="str">
        <f t="shared" si="1038"/>
        <v/>
      </c>
      <c r="R2185" s="120" t="str">
        <f t="shared" si="1039"/>
        <v/>
      </c>
      <c r="S2185" s="54" t="str">
        <f t="shared" si="1040"/>
        <v/>
      </c>
      <c r="T2185" s="5" t="str">
        <f t="shared" si="1041"/>
        <v/>
      </c>
      <c r="U2185" s="152" t="str">
        <f t="shared" si="1024"/>
        <v/>
      </c>
      <c r="V2185" s="152" t="str">
        <f t="shared" si="1025"/>
        <v/>
      </c>
      <c r="W2185" s="153" t="str">
        <f t="shared" si="1026"/>
        <v/>
      </c>
      <c r="X2185" s="153" t="str">
        <f t="shared" si="1027"/>
        <v/>
      </c>
      <c r="Y2185" s="153" t="str">
        <f t="shared" si="1028"/>
        <v/>
      </c>
      <c r="Z2185" s="153" t="str">
        <f t="shared" si="1029"/>
        <v/>
      </c>
      <c r="AA2185" s="152" t="str">
        <f t="shared" si="1030"/>
        <v/>
      </c>
      <c r="AB2185" s="152" t="str">
        <f t="shared" si="1031"/>
        <v/>
      </c>
      <c r="AC2185" s="154" t="str">
        <f t="shared" si="1042"/>
        <v/>
      </c>
      <c r="AD2185" s="154" t="str">
        <f t="shared" si="1043"/>
        <v/>
      </c>
      <c r="AE2185" s="3" t="str">
        <f t="shared" si="1044"/>
        <v/>
      </c>
      <c r="AF2185" s="3" t="str">
        <f t="shared" si="1045"/>
        <v/>
      </c>
      <c r="AG2185" s="3" t="str">
        <f t="shared" si="1046"/>
        <v/>
      </c>
      <c r="AH2185" s="4" t="str">
        <f t="shared" si="1047"/>
        <v/>
      </c>
      <c r="AI2185" s="75" t="str">
        <f t="shared" si="1048"/>
        <v/>
      </c>
      <c r="AJ2185" s="75" t="str">
        <f t="shared" si="1049"/>
        <v/>
      </c>
    </row>
    <row r="2186" spans="1:36" ht="14.25">
      <c r="A2186" s="41" t="str">
        <f t="shared" si="1032"/>
        <v/>
      </c>
      <c r="B2186" s="150" t="str">
        <f>IF(ISNUMBER(A2186),INDEX('MetaTrader Import'!$H$13:$J$5893,TRUNC(((A2186-$A$39+1)-1)/3)+1,MOD((A2186-$A$39+1)-1,3)+1),"")</f>
        <v/>
      </c>
      <c r="C2186" s="43" t="str">
        <f t="shared" si="1033"/>
        <v/>
      </c>
      <c r="D2186" s="43" t="str">
        <f t="shared" ca="1" si="1023"/>
        <v/>
      </c>
      <c r="E2186" s="43" t="str">
        <f t="shared" si="1034"/>
        <v/>
      </c>
      <c r="F2186" s="43" t="str">
        <f t="shared" si="1035"/>
        <v/>
      </c>
      <c r="G2186" s="43" t="str">
        <f>IF(A2186&lt;&gt;"",IF(A2186&lt;Data!$G$11*0.25,$C$13/$G$32,IF(A2186&gt;Data!$G$11*0.25,$C$13,$C$13*10)),"")</f>
        <v/>
      </c>
      <c r="H2186" s="43" t="str">
        <f>IF(A2186&lt;&gt;"",IF(Data!$G$9="constant",$C$13,IF(Data!$G$9="squeeze",G2186,F2186)),"")</f>
        <v/>
      </c>
      <c r="I2186" s="38" t="str">
        <f ca="1">IF(ISNUMBER(A2186),NORMINV(RAND(),0,IF(AND(Data!$G$9="squeeze",A2186&lt;Data!$G$11*0.25),$H$32,1)*$C$30*$C$13)*($C$14*$C$12),"")</f>
        <v/>
      </c>
      <c r="J2186" s="42" t="str">
        <f ca="1">IFERROR(IF(Data!$C$6="Real",B2186,I2186+J2185+($C$14*$C$12)*(NORMINV(RAND(),$C$15,CHOOSE($G$13,$C$13,F2186,G2186)))),"")</f>
        <v/>
      </c>
      <c r="K2186" s="88" t="str">
        <f>IF(ISNUMBER(A2186), IF($G$16="fixed",$G$17,MIN(H2186*Data!$C$7*$C$16*0.5,$C$17*Data!$C$7))*$C$12,"")</f>
        <v/>
      </c>
      <c r="L2186" s="42" t="str">
        <f t="shared" ca="1" si="1050"/>
        <v/>
      </c>
      <c r="M2186" s="44" t="str">
        <f t="shared" ca="1" si="1051"/>
        <v/>
      </c>
      <c r="N2186" s="44" t="str">
        <f t="shared" ca="1" si="1052"/>
        <v/>
      </c>
      <c r="O2186" s="108" t="str">
        <f t="shared" si="1036"/>
        <v/>
      </c>
      <c r="P2186" s="102" t="str">
        <f t="shared" si="1037"/>
        <v/>
      </c>
      <c r="Q2186" s="102" t="str">
        <f t="shared" si="1038"/>
        <v/>
      </c>
      <c r="R2186" s="120" t="str">
        <f t="shared" si="1039"/>
        <v/>
      </c>
      <c r="S2186" s="54" t="str">
        <f t="shared" si="1040"/>
        <v/>
      </c>
      <c r="T2186" s="5" t="str">
        <f t="shared" si="1041"/>
        <v/>
      </c>
      <c r="U2186" s="152" t="str">
        <f t="shared" si="1024"/>
        <v/>
      </c>
      <c r="V2186" s="152" t="str">
        <f t="shared" si="1025"/>
        <v/>
      </c>
      <c r="W2186" s="153" t="str">
        <f t="shared" si="1026"/>
        <v/>
      </c>
      <c r="X2186" s="153" t="str">
        <f t="shared" si="1027"/>
        <v/>
      </c>
      <c r="Y2186" s="153" t="str">
        <f t="shared" si="1028"/>
        <v/>
      </c>
      <c r="Z2186" s="153" t="str">
        <f t="shared" si="1029"/>
        <v/>
      </c>
      <c r="AA2186" s="152" t="str">
        <f t="shared" si="1030"/>
        <v/>
      </c>
      <c r="AB2186" s="152" t="str">
        <f t="shared" si="1031"/>
        <v/>
      </c>
      <c r="AC2186" s="154" t="str">
        <f t="shared" si="1042"/>
        <v/>
      </c>
      <c r="AD2186" s="154" t="str">
        <f t="shared" si="1043"/>
        <v/>
      </c>
      <c r="AE2186" s="3" t="str">
        <f t="shared" si="1044"/>
        <v/>
      </c>
      <c r="AF2186" s="3" t="str">
        <f t="shared" si="1045"/>
        <v/>
      </c>
      <c r="AG2186" s="3" t="str">
        <f t="shared" si="1046"/>
        <v/>
      </c>
      <c r="AH2186" s="4" t="str">
        <f t="shared" si="1047"/>
        <v/>
      </c>
      <c r="AI2186" s="75" t="str">
        <f t="shared" si="1048"/>
        <v/>
      </c>
      <c r="AJ2186" s="75" t="str">
        <f t="shared" si="1049"/>
        <v/>
      </c>
    </row>
    <row r="2187" spans="1:36" ht="14.25">
      <c r="A2187" s="41" t="str">
        <f t="shared" si="1032"/>
        <v/>
      </c>
      <c r="B2187" s="150" t="str">
        <f>IF(ISNUMBER(A2187),INDEX('MetaTrader Import'!$H$13:$J$5893,TRUNC(((A2187-$A$39+1)-1)/3)+1,MOD((A2187-$A$39+1)-1,3)+1),"")</f>
        <v/>
      </c>
      <c r="C2187" s="43" t="str">
        <f t="shared" si="1033"/>
        <v/>
      </c>
      <c r="D2187" s="43" t="str">
        <f t="shared" ca="1" si="1023"/>
        <v/>
      </c>
      <c r="E2187" s="43" t="str">
        <f t="shared" si="1034"/>
        <v/>
      </c>
      <c r="F2187" s="43" t="str">
        <f t="shared" si="1035"/>
        <v/>
      </c>
      <c r="G2187" s="43" t="str">
        <f>IF(A2187&lt;&gt;"",IF(A2187&lt;Data!$G$11*0.25,$C$13/$G$32,IF(A2187&gt;Data!$G$11*0.25,$C$13,$C$13*10)),"")</f>
        <v/>
      </c>
      <c r="H2187" s="43" t="str">
        <f>IF(A2187&lt;&gt;"",IF(Data!$G$9="constant",$C$13,IF(Data!$G$9="squeeze",G2187,F2187)),"")</f>
        <v/>
      </c>
      <c r="I2187" s="38" t="str">
        <f ca="1">IF(ISNUMBER(A2187),NORMINV(RAND(),0,IF(AND(Data!$G$9="squeeze",A2187&lt;Data!$G$11*0.25),$H$32,1)*$C$30*$C$13)*($C$14*$C$12),"")</f>
        <v/>
      </c>
      <c r="J2187" s="42" t="str">
        <f ca="1">IFERROR(IF(Data!$C$6="Real",B2187,I2187+J2186+($C$14*$C$12)*(NORMINV(RAND(),$C$15,CHOOSE($G$13,$C$13,F2187,G2187)))),"")</f>
        <v/>
      </c>
      <c r="K2187" s="88" t="str">
        <f>IF(ISNUMBER(A2187), IF($G$16="fixed",$G$17,MIN(H2187*Data!$C$7*$C$16*0.5,$C$17*Data!$C$7))*$C$12,"")</f>
        <v/>
      </c>
      <c r="L2187" s="42" t="str">
        <f t="shared" ca="1" si="1050"/>
        <v/>
      </c>
      <c r="M2187" s="44" t="str">
        <f t="shared" ca="1" si="1051"/>
        <v/>
      </c>
      <c r="N2187" s="44" t="str">
        <f t="shared" ca="1" si="1052"/>
        <v/>
      </c>
      <c r="O2187" s="108" t="str">
        <f t="shared" si="1036"/>
        <v/>
      </c>
      <c r="P2187" s="102" t="str">
        <f t="shared" si="1037"/>
        <v/>
      </c>
      <c r="Q2187" s="102" t="str">
        <f t="shared" si="1038"/>
        <v/>
      </c>
      <c r="R2187" s="120" t="str">
        <f t="shared" si="1039"/>
        <v/>
      </c>
      <c r="S2187" s="54" t="str">
        <f t="shared" si="1040"/>
        <v/>
      </c>
      <c r="T2187" s="5" t="str">
        <f t="shared" si="1041"/>
        <v/>
      </c>
      <c r="U2187" s="152" t="str">
        <f t="shared" si="1024"/>
        <v/>
      </c>
      <c r="V2187" s="152" t="str">
        <f t="shared" si="1025"/>
        <v/>
      </c>
      <c r="W2187" s="153" t="str">
        <f t="shared" si="1026"/>
        <v/>
      </c>
      <c r="X2187" s="153" t="str">
        <f t="shared" si="1027"/>
        <v/>
      </c>
      <c r="Y2187" s="153" t="str">
        <f t="shared" si="1028"/>
        <v/>
      </c>
      <c r="Z2187" s="153" t="str">
        <f t="shared" si="1029"/>
        <v/>
      </c>
      <c r="AA2187" s="152" t="str">
        <f t="shared" si="1030"/>
        <v/>
      </c>
      <c r="AB2187" s="152" t="str">
        <f t="shared" si="1031"/>
        <v/>
      </c>
      <c r="AC2187" s="154" t="str">
        <f t="shared" si="1042"/>
        <v/>
      </c>
      <c r="AD2187" s="154" t="str">
        <f t="shared" si="1043"/>
        <v/>
      </c>
      <c r="AE2187" s="3" t="str">
        <f t="shared" si="1044"/>
        <v/>
      </c>
      <c r="AF2187" s="3" t="str">
        <f t="shared" si="1045"/>
        <v/>
      </c>
      <c r="AG2187" s="3" t="str">
        <f t="shared" si="1046"/>
        <v/>
      </c>
      <c r="AH2187" s="4" t="str">
        <f t="shared" si="1047"/>
        <v/>
      </c>
      <c r="AI2187" s="75" t="str">
        <f t="shared" si="1048"/>
        <v/>
      </c>
      <c r="AJ2187" s="75" t="str">
        <f t="shared" si="1049"/>
        <v/>
      </c>
    </row>
    <row r="2188" spans="1:36" ht="14.25">
      <c r="A2188" s="41" t="str">
        <f t="shared" si="1032"/>
        <v/>
      </c>
      <c r="B2188" s="150" t="str">
        <f>IF(ISNUMBER(A2188),INDEX('MetaTrader Import'!$H$13:$J$5893,TRUNC(((A2188-$A$39+1)-1)/3)+1,MOD((A2188-$A$39+1)-1,3)+1),"")</f>
        <v/>
      </c>
      <c r="C2188" s="43" t="str">
        <f t="shared" si="1033"/>
        <v/>
      </c>
      <c r="D2188" s="43" t="str">
        <f t="shared" ca="1" si="1023"/>
        <v/>
      </c>
      <c r="E2188" s="43" t="str">
        <f t="shared" si="1034"/>
        <v/>
      </c>
      <c r="F2188" s="43" t="str">
        <f t="shared" si="1035"/>
        <v/>
      </c>
      <c r="G2188" s="43" t="str">
        <f>IF(A2188&lt;&gt;"",IF(A2188&lt;Data!$G$11*0.25,$C$13/$G$32,IF(A2188&gt;Data!$G$11*0.25,$C$13,$C$13*10)),"")</f>
        <v/>
      </c>
      <c r="H2188" s="43" t="str">
        <f>IF(A2188&lt;&gt;"",IF(Data!$G$9="constant",$C$13,IF(Data!$G$9="squeeze",G2188,F2188)),"")</f>
        <v/>
      </c>
      <c r="I2188" s="38" t="str">
        <f ca="1">IF(ISNUMBER(A2188),NORMINV(RAND(),0,IF(AND(Data!$G$9="squeeze",A2188&lt;Data!$G$11*0.25),$H$32,1)*$C$30*$C$13)*($C$14*$C$12),"")</f>
        <v/>
      </c>
      <c r="J2188" s="42" t="str">
        <f ca="1">IFERROR(IF(Data!$C$6="Real",B2188,I2188+J2187+($C$14*$C$12)*(NORMINV(RAND(),$C$15,CHOOSE($G$13,$C$13,F2188,G2188)))),"")</f>
        <v/>
      </c>
      <c r="K2188" s="88" t="str">
        <f>IF(ISNUMBER(A2188), IF($G$16="fixed",$G$17,MIN(H2188*Data!$C$7*$C$16*0.5,$C$17*Data!$C$7))*$C$12,"")</f>
        <v/>
      </c>
      <c r="L2188" s="42" t="str">
        <f t="shared" ca="1" si="1050"/>
        <v/>
      </c>
      <c r="M2188" s="44" t="str">
        <f t="shared" ca="1" si="1051"/>
        <v/>
      </c>
      <c r="N2188" s="44" t="str">
        <f t="shared" ca="1" si="1052"/>
        <v/>
      </c>
      <c r="O2188" s="108" t="str">
        <f t="shared" si="1036"/>
        <v/>
      </c>
      <c r="P2188" s="102" t="str">
        <f t="shared" si="1037"/>
        <v/>
      </c>
      <c r="Q2188" s="102" t="str">
        <f t="shared" si="1038"/>
        <v/>
      </c>
      <c r="R2188" s="120" t="str">
        <f t="shared" si="1039"/>
        <v/>
      </c>
      <c r="S2188" s="54" t="str">
        <f t="shared" si="1040"/>
        <v/>
      </c>
      <c r="T2188" s="5" t="str">
        <f t="shared" si="1041"/>
        <v/>
      </c>
      <c r="U2188" s="152" t="str">
        <f t="shared" si="1024"/>
        <v/>
      </c>
      <c r="V2188" s="152" t="str">
        <f t="shared" si="1025"/>
        <v/>
      </c>
      <c r="W2188" s="153" t="str">
        <f t="shared" si="1026"/>
        <v/>
      </c>
      <c r="X2188" s="153" t="str">
        <f t="shared" si="1027"/>
        <v/>
      </c>
      <c r="Y2188" s="153" t="str">
        <f t="shared" si="1028"/>
        <v/>
      </c>
      <c r="Z2188" s="153" t="str">
        <f t="shared" si="1029"/>
        <v/>
      </c>
      <c r="AA2188" s="152" t="str">
        <f t="shared" si="1030"/>
        <v/>
      </c>
      <c r="AB2188" s="152" t="str">
        <f t="shared" si="1031"/>
        <v/>
      </c>
      <c r="AC2188" s="154" t="str">
        <f t="shared" si="1042"/>
        <v/>
      </c>
      <c r="AD2188" s="154" t="str">
        <f t="shared" si="1043"/>
        <v/>
      </c>
      <c r="AE2188" s="3" t="str">
        <f t="shared" si="1044"/>
        <v/>
      </c>
      <c r="AF2188" s="3" t="str">
        <f t="shared" si="1045"/>
        <v/>
      </c>
      <c r="AG2188" s="3" t="str">
        <f t="shared" si="1046"/>
        <v/>
      </c>
      <c r="AH2188" s="4" t="str">
        <f t="shared" si="1047"/>
        <v/>
      </c>
      <c r="AI2188" s="75" t="str">
        <f t="shared" si="1048"/>
        <v/>
      </c>
      <c r="AJ2188" s="75" t="str">
        <f t="shared" si="1049"/>
        <v/>
      </c>
    </row>
    <row r="2189" spans="1:36" ht="14.25">
      <c r="A2189" s="41" t="str">
        <f t="shared" si="1032"/>
        <v/>
      </c>
      <c r="B2189" s="150" t="str">
        <f>IF(ISNUMBER(A2189),INDEX('MetaTrader Import'!$H$13:$J$5893,TRUNC(((A2189-$A$39+1)-1)/3)+1,MOD((A2189-$A$39+1)-1,3)+1),"")</f>
        <v/>
      </c>
      <c r="C2189" s="43" t="str">
        <f t="shared" si="1033"/>
        <v/>
      </c>
      <c r="D2189" s="43" t="str">
        <f t="shared" ca="1" si="1023"/>
        <v/>
      </c>
      <c r="E2189" s="43" t="str">
        <f t="shared" si="1034"/>
        <v/>
      </c>
      <c r="F2189" s="43" t="str">
        <f t="shared" si="1035"/>
        <v/>
      </c>
      <c r="G2189" s="43" t="str">
        <f>IF(A2189&lt;&gt;"",IF(A2189&lt;Data!$G$11*0.25,$C$13/$G$32,IF(A2189&gt;Data!$G$11*0.25,$C$13,$C$13*10)),"")</f>
        <v/>
      </c>
      <c r="H2189" s="43" t="str">
        <f>IF(A2189&lt;&gt;"",IF(Data!$G$9="constant",$C$13,IF(Data!$G$9="squeeze",G2189,F2189)),"")</f>
        <v/>
      </c>
      <c r="I2189" s="38" t="str">
        <f ca="1">IF(ISNUMBER(A2189),NORMINV(RAND(),0,IF(AND(Data!$G$9="squeeze",A2189&lt;Data!$G$11*0.25),$H$32,1)*$C$30*$C$13)*($C$14*$C$12),"")</f>
        <v/>
      </c>
      <c r="J2189" s="42" t="str">
        <f ca="1">IFERROR(IF(Data!$C$6="Real",B2189,I2189+J2188+($C$14*$C$12)*(NORMINV(RAND(),$C$15,CHOOSE($G$13,$C$13,F2189,G2189)))),"")</f>
        <v/>
      </c>
      <c r="K2189" s="88" t="str">
        <f>IF(ISNUMBER(A2189), IF($G$16="fixed",$G$17,MIN(H2189*Data!$C$7*$C$16*0.5,$C$17*Data!$C$7))*$C$12,"")</f>
        <v/>
      </c>
      <c r="L2189" s="42" t="str">
        <f t="shared" ca="1" si="1050"/>
        <v/>
      </c>
      <c r="M2189" s="44" t="str">
        <f t="shared" ca="1" si="1051"/>
        <v/>
      </c>
      <c r="N2189" s="44" t="str">
        <f t="shared" ca="1" si="1052"/>
        <v/>
      </c>
      <c r="O2189" s="108" t="str">
        <f t="shared" si="1036"/>
        <v/>
      </c>
      <c r="P2189" s="102" t="str">
        <f t="shared" si="1037"/>
        <v/>
      </c>
      <c r="Q2189" s="102" t="str">
        <f t="shared" si="1038"/>
        <v/>
      </c>
      <c r="R2189" s="120" t="str">
        <f t="shared" si="1039"/>
        <v/>
      </c>
      <c r="S2189" s="54" t="str">
        <f t="shared" si="1040"/>
        <v/>
      </c>
      <c r="T2189" s="5" t="str">
        <f t="shared" si="1041"/>
        <v/>
      </c>
      <c r="U2189" s="152" t="str">
        <f t="shared" si="1024"/>
        <v/>
      </c>
      <c r="V2189" s="152" t="str">
        <f t="shared" si="1025"/>
        <v/>
      </c>
      <c r="W2189" s="153" t="str">
        <f t="shared" si="1026"/>
        <v/>
      </c>
      <c r="X2189" s="153" t="str">
        <f t="shared" si="1027"/>
        <v/>
      </c>
      <c r="Y2189" s="153" t="str">
        <f t="shared" si="1028"/>
        <v/>
      </c>
      <c r="Z2189" s="153" t="str">
        <f t="shared" si="1029"/>
        <v/>
      </c>
      <c r="AA2189" s="152" t="str">
        <f t="shared" si="1030"/>
        <v/>
      </c>
      <c r="AB2189" s="152" t="str">
        <f t="shared" si="1031"/>
        <v/>
      </c>
      <c r="AC2189" s="154" t="str">
        <f t="shared" si="1042"/>
        <v/>
      </c>
      <c r="AD2189" s="154" t="str">
        <f t="shared" si="1043"/>
        <v/>
      </c>
      <c r="AE2189" s="3" t="str">
        <f t="shared" si="1044"/>
        <v/>
      </c>
      <c r="AF2189" s="3" t="str">
        <f t="shared" si="1045"/>
        <v/>
      </c>
      <c r="AG2189" s="3" t="str">
        <f t="shared" si="1046"/>
        <v/>
      </c>
      <c r="AH2189" s="4" t="str">
        <f t="shared" si="1047"/>
        <v/>
      </c>
      <c r="AI2189" s="75" t="str">
        <f t="shared" si="1048"/>
        <v/>
      </c>
      <c r="AJ2189" s="75" t="str">
        <f t="shared" si="1049"/>
        <v/>
      </c>
    </row>
    <row r="2190" spans="1:36" ht="14.25">
      <c r="A2190" s="41" t="str">
        <f t="shared" si="1032"/>
        <v/>
      </c>
      <c r="B2190" s="150" t="str">
        <f>IF(ISNUMBER(A2190),INDEX('MetaTrader Import'!$H$13:$J$5893,TRUNC(((A2190-$A$39+1)-1)/3)+1,MOD((A2190-$A$39+1)-1,3)+1),"")</f>
        <v/>
      </c>
      <c r="C2190" s="43" t="str">
        <f t="shared" si="1033"/>
        <v/>
      </c>
      <c r="D2190" s="43" t="str">
        <f t="shared" ca="1" si="1023"/>
        <v/>
      </c>
      <c r="E2190" s="43" t="str">
        <f t="shared" si="1034"/>
        <v/>
      </c>
      <c r="F2190" s="43" t="str">
        <f t="shared" si="1035"/>
        <v/>
      </c>
      <c r="G2190" s="43" t="str">
        <f>IF(A2190&lt;&gt;"",IF(A2190&lt;Data!$G$11*0.25,$C$13/$G$32,IF(A2190&gt;Data!$G$11*0.25,$C$13,$C$13*10)),"")</f>
        <v/>
      </c>
      <c r="H2190" s="43" t="str">
        <f>IF(A2190&lt;&gt;"",IF(Data!$G$9="constant",$C$13,IF(Data!$G$9="squeeze",G2190,F2190)),"")</f>
        <v/>
      </c>
      <c r="I2190" s="38" t="str">
        <f ca="1">IF(ISNUMBER(A2190),NORMINV(RAND(),0,IF(AND(Data!$G$9="squeeze",A2190&lt;Data!$G$11*0.25),$H$32,1)*$C$30*$C$13)*($C$14*$C$12),"")</f>
        <v/>
      </c>
      <c r="J2190" s="42" t="str">
        <f ca="1">IFERROR(IF(Data!$C$6="Real",B2190,I2190+J2189+($C$14*$C$12)*(NORMINV(RAND(),$C$15,CHOOSE($G$13,$C$13,F2190,G2190)))),"")</f>
        <v/>
      </c>
      <c r="K2190" s="88" t="str">
        <f>IF(ISNUMBER(A2190), IF($G$16="fixed",$G$17,MIN(H2190*Data!$C$7*$C$16*0.5,$C$17*Data!$C$7))*$C$12,"")</f>
        <v/>
      </c>
      <c r="L2190" s="42" t="str">
        <f t="shared" ca="1" si="1050"/>
        <v/>
      </c>
      <c r="M2190" s="44" t="str">
        <f t="shared" ca="1" si="1051"/>
        <v/>
      </c>
      <c r="N2190" s="44" t="str">
        <f t="shared" ca="1" si="1052"/>
        <v/>
      </c>
      <c r="O2190" s="108" t="str">
        <f t="shared" si="1036"/>
        <v/>
      </c>
      <c r="P2190" s="102" t="str">
        <f t="shared" si="1037"/>
        <v/>
      </c>
      <c r="Q2190" s="102" t="str">
        <f t="shared" si="1038"/>
        <v/>
      </c>
      <c r="R2190" s="120" t="str">
        <f t="shared" si="1039"/>
        <v/>
      </c>
      <c r="S2190" s="54" t="str">
        <f t="shared" si="1040"/>
        <v/>
      </c>
      <c r="T2190" s="5" t="str">
        <f t="shared" si="1041"/>
        <v/>
      </c>
      <c r="U2190" s="152" t="str">
        <f t="shared" si="1024"/>
        <v/>
      </c>
      <c r="V2190" s="152" t="str">
        <f t="shared" si="1025"/>
        <v/>
      </c>
      <c r="W2190" s="153" t="str">
        <f t="shared" si="1026"/>
        <v/>
      </c>
      <c r="X2190" s="153" t="str">
        <f t="shared" si="1027"/>
        <v/>
      </c>
      <c r="Y2190" s="153" t="str">
        <f t="shared" si="1028"/>
        <v/>
      </c>
      <c r="Z2190" s="153" t="str">
        <f t="shared" si="1029"/>
        <v/>
      </c>
      <c r="AA2190" s="152" t="str">
        <f t="shared" si="1030"/>
        <v/>
      </c>
      <c r="AB2190" s="152" t="str">
        <f t="shared" si="1031"/>
        <v/>
      </c>
      <c r="AC2190" s="154" t="str">
        <f t="shared" si="1042"/>
        <v/>
      </c>
      <c r="AD2190" s="154" t="str">
        <f t="shared" si="1043"/>
        <v/>
      </c>
      <c r="AE2190" s="3" t="str">
        <f t="shared" si="1044"/>
        <v/>
      </c>
      <c r="AF2190" s="3" t="str">
        <f t="shared" si="1045"/>
        <v/>
      </c>
      <c r="AG2190" s="3" t="str">
        <f t="shared" si="1046"/>
        <v/>
      </c>
      <c r="AH2190" s="4" t="str">
        <f t="shared" si="1047"/>
        <v/>
      </c>
      <c r="AI2190" s="75" t="str">
        <f t="shared" si="1048"/>
        <v/>
      </c>
      <c r="AJ2190" s="75" t="str">
        <f t="shared" si="1049"/>
        <v/>
      </c>
    </row>
    <row r="2191" spans="1:36" ht="14.25">
      <c r="A2191" s="41" t="str">
        <f t="shared" si="1032"/>
        <v/>
      </c>
      <c r="B2191" s="150" t="str">
        <f>IF(ISNUMBER(A2191),INDEX('MetaTrader Import'!$H$13:$J$5893,TRUNC(((A2191-$A$39+1)-1)/3)+1,MOD((A2191-$A$39+1)-1,3)+1),"")</f>
        <v/>
      </c>
      <c r="C2191" s="43" t="str">
        <f t="shared" si="1033"/>
        <v/>
      </c>
      <c r="D2191" s="43" t="str">
        <f t="shared" ca="1" si="1023"/>
        <v/>
      </c>
      <c r="E2191" s="43" t="str">
        <f t="shared" si="1034"/>
        <v/>
      </c>
      <c r="F2191" s="43" t="str">
        <f t="shared" si="1035"/>
        <v/>
      </c>
      <c r="G2191" s="43" t="str">
        <f>IF(A2191&lt;&gt;"",IF(A2191&lt;Data!$G$11*0.25,$C$13/$G$32,IF(A2191&gt;Data!$G$11*0.25,$C$13,$C$13*10)),"")</f>
        <v/>
      </c>
      <c r="H2191" s="43" t="str">
        <f>IF(A2191&lt;&gt;"",IF(Data!$G$9="constant",$C$13,IF(Data!$G$9="squeeze",G2191,F2191)),"")</f>
        <v/>
      </c>
      <c r="I2191" s="38" t="str">
        <f ca="1">IF(ISNUMBER(A2191),NORMINV(RAND(),0,IF(AND(Data!$G$9="squeeze",A2191&lt;Data!$G$11*0.25),$H$32,1)*$C$30*$C$13)*($C$14*$C$12),"")</f>
        <v/>
      </c>
      <c r="J2191" s="42" t="str">
        <f ca="1">IFERROR(IF(Data!$C$6="Real",B2191,I2191+J2190+($C$14*$C$12)*(NORMINV(RAND(),$C$15,CHOOSE($G$13,$C$13,F2191,G2191)))),"")</f>
        <v/>
      </c>
      <c r="K2191" s="88" t="str">
        <f>IF(ISNUMBER(A2191), IF($G$16="fixed",$G$17,MIN(H2191*Data!$C$7*$C$16*0.5,$C$17*Data!$C$7))*$C$12,"")</f>
        <v/>
      </c>
      <c r="L2191" s="42" t="str">
        <f t="shared" ca="1" si="1050"/>
        <v/>
      </c>
      <c r="M2191" s="44" t="str">
        <f t="shared" ca="1" si="1051"/>
        <v/>
      </c>
      <c r="N2191" s="44" t="str">
        <f t="shared" ca="1" si="1052"/>
        <v/>
      </c>
      <c r="O2191" s="108" t="str">
        <f t="shared" si="1036"/>
        <v/>
      </c>
      <c r="P2191" s="102" t="str">
        <f t="shared" si="1037"/>
        <v/>
      </c>
      <c r="Q2191" s="102" t="str">
        <f t="shared" si="1038"/>
        <v/>
      </c>
      <c r="R2191" s="120" t="str">
        <f t="shared" si="1039"/>
        <v/>
      </c>
      <c r="S2191" s="54" t="str">
        <f t="shared" si="1040"/>
        <v/>
      </c>
      <c r="T2191" s="5" t="str">
        <f t="shared" si="1041"/>
        <v/>
      </c>
      <c r="U2191" s="152" t="str">
        <f t="shared" si="1024"/>
        <v/>
      </c>
      <c r="V2191" s="152" t="str">
        <f t="shared" si="1025"/>
        <v/>
      </c>
      <c r="W2191" s="153" t="str">
        <f t="shared" si="1026"/>
        <v/>
      </c>
      <c r="X2191" s="153" t="str">
        <f t="shared" si="1027"/>
        <v/>
      </c>
      <c r="Y2191" s="153" t="str">
        <f t="shared" si="1028"/>
        <v/>
      </c>
      <c r="Z2191" s="153" t="str">
        <f t="shared" si="1029"/>
        <v/>
      </c>
      <c r="AA2191" s="152" t="str">
        <f t="shared" si="1030"/>
        <v/>
      </c>
      <c r="AB2191" s="152" t="str">
        <f t="shared" si="1031"/>
        <v/>
      </c>
      <c r="AC2191" s="154" t="str">
        <f t="shared" si="1042"/>
        <v/>
      </c>
      <c r="AD2191" s="154" t="str">
        <f t="shared" si="1043"/>
        <v/>
      </c>
      <c r="AE2191" s="3" t="str">
        <f t="shared" si="1044"/>
        <v/>
      </c>
      <c r="AF2191" s="3" t="str">
        <f t="shared" si="1045"/>
        <v/>
      </c>
      <c r="AG2191" s="3" t="str">
        <f t="shared" si="1046"/>
        <v/>
      </c>
      <c r="AH2191" s="4" t="str">
        <f t="shared" si="1047"/>
        <v/>
      </c>
      <c r="AI2191" s="75" t="str">
        <f t="shared" si="1048"/>
        <v/>
      </c>
      <c r="AJ2191" s="75" t="str">
        <f t="shared" si="1049"/>
        <v/>
      </c>
    </row>
    <row r="2192" spans="1:36" ht="14.25">
      <c r="A2192" s="41" t="str">
        <f t="shared" si="1032"/>
        <v/>
      </c>
      <c r="B2192" s="150" t="str">
        <f>IF(ISNUMBER(A2192),INDEX('MetaTrader Import'!$H$13:$J$5893,TRUNC(((A2192-$A$39+1)-1)/3)+1,MOD((A2192-$A$39+1)-1,3)+1),"")</f>
        <v/>
      </c>
      <c r="C2192" s="43" t="str">
        <f t="shared" si="1033"/>
        <v/>
      </c>
      <c r="D2192" s="43" t="str">
        <f t="shared" ca="1" si="1023"/>
        <v/>
      </c>
      <c r="E2192" s="43" t="str">
        <f t="shared" si="1034"/>
        <v/>
      </c>
      <c r="F2192" s="43" t="str">
        <f t="shared" si="1035"/>
        <v/>
      </c>
      <c r="G2192" s="43" t="str">
        <f>IF(A2192&lt;&gt;"",IF(A2192&lt;Data!$G$11*0.25,$C$13/$G$32,IF(A2192&gt;Data!$G$11*0.25,$C$13,$C$13*10)),"")</f>
        <v/>
      </c>
      <c r="H2192" s="43" t="str">
        <f>IF(A2192&lt;&gt;"",IF(Data!$G$9="constant",$C$13,IF(Data!$G$9="squeeze",G2192,F2192)),"")</f>
        <v/>
      </c>
      <c r="I2192" s="38" t="str">
        <f ca="1">IF(ISNUMBER(A2192),NORMINV(RAND(),0,IF(AND(Data!$G$9="squeeze",A2192&lt;Data!$G$11*0.25),$H$32,1)*$C$30*$C$13)*($C$14*$C$12),"")</f>
        <v/>
      </c>
      <c r="J2192" s="42" t="str">
        <f ca="1">IFERROR(IF(Data!$C$6="Real",B2192,I2192+J2191+($C$14*$C$12)*(NORMINV(RAND(),$C$15,CHOOSE($G$13,$C$13,F2192,G2192)))),"")</f>
        <v/>
      </c>
      <c r="K2192" s="88" t="str">
        <f>IF(ISNUMBER(A2192), IF($G$16="fixed",$G$17,MIN(H2192*Data!$C$7*$C$16*0.5,$C$17*Data!$C$7))*$C$12,"")</f>
        <v/>
      </c>
      <c r="L2192" s="42" t="str">
        <f t="shared" ca="1" si="1050"/>
        <v/>
      </c>
      <c r="M2192" s="44" t="str">
        <f t="shared" ca="1" si="1051"/>
        <v/>
      </c>
      <c r="N2192" s="44" t="str">
        <f t="shared" ca="1" si="1052"/>
        <v/>
      </c>
      <c r="O2192" s="108" t="str">
        <f t="shared" si="1036"/>
        <v/>
      </c>
      <c r="P2192" s="102" t="str">
        <f t="shared" si="1037"/>
        <v/>
      </c>
      <c r="Q2192" s="102" t="str">
        <f t="shared" si="1038"/>
        <v/>
      </c>
      <c r="R2192" s="120" t="str">
        <f t="shared" si="1039"/>
        <v/>
      </c>
      <c r="S2192" s="54" t="str">
        <f t="shared" si="1040"/>
        <v/>
      </c>
      <c r="T2192" s="5" t="str">
        <f t="shared" si="1041"/>
        <v/>
      </c>
      <c r="U2192" s="152" t="str">
        <f t="shared" si="1024"/>
        <v/>
      </c>
      <c r="V2192" s="152" t="str">
        <f t="shared" si="1025"/>
        <v/>
      </c>
      <c r="W2192" s="153" t="str">
        <f t="shared" si="1026"/>
        <v/>
      </c>
      <c r="X2192" s="153" t="str">
        <f t="shared" si="1027"/>
        <v/>
      </c>
      <c r="Y2192" s="153" t="str">
        <f t="shared" si="1028"/>
        <v/>
      </c>
      <c r="Z2192" s="153" t="str">
        <f t="shared" si="1029"/>
        <v/>
      </c>
      <c r="AA2192" s="152" t="str">
        <f t="shared" si="1030"/>
        <v/>
      </c>
      <c r="AB2192" s="152" t="str">
        <f t="shared" si="1031"/>
        <v/>
      </c>
      <c r="AC2192" s="154" t="str">
        <f t="shared" si="1042"/>
        <v/>
      </c>
      <c r="AD2192" s="154" t="str">
        <f t="shared" si="1043"/>
        <v/>
      </c>
      <c r="AE2192" s="3" t="str">
        <f t="shared" si="1044"/>
        <v/>
      </c>
      <c r="AF2192" s="3" t="str">
        <f t="shared" si="1045"/>
        <v/>
      </c>
      <c r="AG2192" s="3" t="str">
        <f t="shared" si="1046"/>
        <v/>
      </c>
      <c r="AH2192" s="4" t="str">
        <f t="shared" si="1047"/>
        <v/>
      </c>
      <c r="AI2192" s="75" t="str">
        <f t="shared" si="1048"/>
        <v/>
      </c>
      <c r="AJ2192" s="75" t="str">
        <f t="shared" si="1049"/>
        <v/>
      </c>
    </row>
    <row r="2193" spans="1:36" ht="14.25">
      <c r="A2193" s="41" t="str">
        <f t="shared" si="1032"/>
        <v/>
      </c>
      <c r="B2193" s="150" t="str">
        <f>IF(ISNUMBER(A2193),INDEX('MetaTrader Import'!$H$13:$J$5893,TRUNC(((A2193-$A$39+1)-1)/3)+1,MOD((A2193-$A$39+1)-1,3)+1),"")</f>
        <v/>
      </c>
      <c r="C2193" s="43" t="str">
        <f t="shared" si="1033"/>
        <v/>
      </c>
      <c r="D2193" s="43" t="str">
        <f t="shared" ca="1" si="1023"/>
        <v/>
      </c>
      <c r="E2193" s="43" t="str">
        <f t="shared" si="1034"/>
        <v/>
      </c>
      <c r="F2193" s="43" t="str">
        <f t="shared" si="1035"/>
        <v/>
      </c>
      <c r="G2193" s="43" t="str">
        <f>IF(A2193&lt;&gt;"",IF(A2193&lt;Data!$G$11*0.25,$C$13/$G$32,IF(A2193&gt;Data!$G$11*0.25,$C$13,$C$13*10)),"")</f>
        <v/>
      </c>
      <c r="H2193" s="43" t="str">
        <f>IF(A2193&lt;&gt;"",IF(Data!$G$9="constant",$C$13,IF(Data!$G$9="squeeze",G2193,F2193)),"")</f>
        <v/>
      </c>
      <c r="I2193" s="38" t="str">
        <f ca="1">IF(ISNUMBER(A2193),NORMINV(RAND(),0,IF(AND(Data!$G$9="squeeze",A2193&lt;Data!$G$11*0.25),$H$32,1)*$C$30*$C$13)*($C$14*$C$12),"")</f>
        <v/>
      </c>
      <c r="J2193" s="42" t="str">
        <f ca="1">IFERROR(IF(Data!$C$6="Real",B2193,I2193+J2192+($C$14*$C$12)*(NORMINV(RAND(),$C$15,CHOOSE($G$13,$C$13,F2193,G2193)))),"")</f>
        <v/>
      </c>
      <c r="K2193" s="88" t="str">
        <f>IF(ISNUMBER(A2193), IF($G$16="fixed",$G$17,MIN(H2193*Data!$C$7*$C$16*0.5,$C$17*Data!$C$7))*$C$12,"")</f>
        <v/>
      </c>
      <c r="L2193" s="42" t="str">
        <f t="shared" ca="1" si="1050"/>
        <v/>
      </c>
      <c r="M2193" s="44" t="str">
        <f t="shared" ca="1" si="1051"/>
        <v/>
      </c>
      <c r="N2193" s="44" t="str">
        <f t="shared" ca="1" si="1052"/>
        <v/>
      </c>
      <c r="O2193" s="108" t="str">
        <f t="shared" si="1036"/>
        <v/>
      </c>
      <c r="P2193" s="102" t="str">
        <f t="shared" si="1037"/>
        <v/>
      </c>
      <c r="Q2193" s="102" t="str">
        <f t="shared" si="1038"/>
        <v/>
      </c>
      <c r="R2193" s="120" t="str">
        <f t="shared" si="1039"/>
        <v/>
      </c>
      <c r="S2193" s="54" t="str">
        <f t="shared" si="1040"/>
        <v/>
      </c>
      <c r="T2193" s="5" t="str">
        <f t="shared" si="1041"/>
        <v/>
      </c>
      <c r="U2193" s="152" t="str">
        <f t="shared" si="1024"/>
        <v/>
      </c>
      <c r="V2193" s="152" t="str">
        <f t="shared" si="1025"/>
        <v/>
      </c>
      <c r="W2193" s="153" t="str">
        <f t="shared" si="1026"/>
        <v/>
      </c>
      <c r="X2193" s="153" t="str">
        <f t="shared" si="1027"/>
        <v/>
      </c>
      <c r="Y2193" s="153" t="str">
        <f t="shared" si="1028"/>
        <v/>
      </c>
      <c r="Z2193" s="153" t="str">
        <f t="shared" si="1029"/>
        <v/>
      </c>
      <c r="AA2193" s="152" t="str">
        <f t="shared" si="1030"/>
        <v/>
      </c>
      <c r="AB2193" s="152" t="str">
        <f t="shared" si="1031"/>
        <v/>
      </c>
      <c r="AC2193" s="154" t="str">
        <f t="shared" si="1042"/>
        <v/>
      </c>
      <c r="AD2193" s="154" t="str">
        <f t="shared" si="1043"/>
        <v/>
      </c>
      <c r="AE2193" s="3" t="str">
        <f t="shared" si="1044"/>
        <v/>
      </c>
      <c r="AF2193" s="3" t="str">
        <f t="shared" si="1045"/>
        <v/>
      </c>
      <c r="AG2193" s="3" t="str">
        <f t="shared" si="1046"/>
        <v/>
      </c>
      <c r="AH2193" s="4" t="str">
        <f t="shared" si="1047"/>
        <v/>
      </c>
      <c r="AI2193" s="75" t="str">
        <f t="shared" si="1048"/>
        <v/>
      </c>
      <c r="AJ2193" s="75" t="str">
        <f t="shared" si="1049"/>
        <v/>
      </c>
    </row>
    <row r="2194" spans="1:36" ht="14.25">
      <c r="A2194" s="41" t="str">
        <f t="shared" si="1032"/>
        <v/>
      </c>
      <c r="B2194" s="150" t="str">
        <f>IF(ISNUMBER(A2194),INDEX('MetaTrader Import'!$H$13:$J$5893,TRUNC(((A2194-$A$39+1)-1)/3)+1,MOD((A2194-$A$39+1)-1,3)+1),"")</f>
        <v/>
      </c>
      <c r="C2194" s="43" t="str">
        <f t="shared" si="1033"/>
        <v/>
      </c>
      <c r="D2194" s="43" t="str">
        <f t="shared" ca="1" si="1023"/>
        <v/>
      </c>
      <c r="E2194" s="43" t="str">
        <f t="shared" si="1034"/>
        <v/>
      </c>
      <c r="F2194" s="43" t="str">
        <f t="shared" si="1035"/>
        <v/>
      </c>
      <c r="G2194" s="43" t="str">
        <f>IF(A2194&lt;&gt;"",IF(A2194&lt;Data!$G$11*0.25,$C$13/$G$32,IF(A2194&gt;Data!$G$11*0.25,$C$13,$C$13*10)),"")</f>
        <v/>
      </c>
      <c r="H2194" s="43" t="str">
        <f>IF(A2194&lt;&gt;"",IF(Data!$G$9="constant",$C$13,IF(Data!$G$9="squeeze",G2194,F2194)),"")</f>
        <v/>
      </c>
      <c r="I2194" s="38" t="str">
        <f ca="1">IF(ISNUMBER(A2194),NORMINV(RAND(),0,IF(AND(Data!$G$9="squeeze",A2194&lt;Data!$G$11*0.25),$H$32,1)*$C$30*$C$13)*($C$14*$C$12),"")</f>
        <v/>
      </c>
      <c r="J2194" s="42" t="str">
        <f ca="1">IFERROR(IF(Data!$C$6="Real",B2194,I2194+J2193+($C$14*$C$12)*(NORMINV(RAND(),$C$15,CHOOSE($G$13,$C$13,F2194,G2194)))),"")</f>
        <v/>
      </c>
      <c r="K2194" s="88" t="str">
        <f>IF(ISNUMBER(A2194), IF($G$16="fixed",$G$17,MIN(H2194*Data!$C$7*$C$16*0.5,$C$17*Data!$C$7))*$C$12,"")</f>
        <v/>
      </c>
      <c r="L2194" s="42" t="str">
        <f t="shared" ca="1" si="1050"/>
        <v/>
      </c>
      <c r="M2194" s="44" t="str">
        <f t="shared" ca="1" si="1051"/>
        <v/>
      </c>
      <c r="N2194" s="44" t="str">
        <f t="shared" ca="1" si="1052"/>
        <v/>
      </c>
      <c r="O2194" s="108" t="str">
        <f t="shared" si="1036"/>
        <v/>
      </c>
      <c r="P2194" s="102" t="str">
        <f t="shared" si="1037"/>
        <v/>
      </c>
      <c r="Q2194" s="102" t="str">
        <f t="shared" si="1038"/>
        <v/>
      </c>
      <c r="R2194" s="120" t="str">
        <f t="shared" si="1039"/>
        <v/>
      </c>
      <c r="S2194" s="54" t="str">
        <f t="shared" si="1040"/>
        <v/>
      </c>
      <c r="T2194" s="5" t="str">
        <f t="shared" si="1041"/>
        <v/>
      </c>
      <c r="U2194" s="152" t="str">
        <f t="shared" si="1024"/>
        <v/>
      </c>
      <c r="V2194" s="152" t="str">
        <f t="shared" si="1025"/>
        <v/>
      </c>
      <c r="W2194" s="153" t="str">
        <f t="shared" si="1026"/>
        <v/>
      </c>
      <c r="X2194" s="153" t="str">
        <f t="shared" si="1027"/>
        <v/>
      </c>
      <c r="Y2194" s="153" t="str">
        <f t="shared" si="1028"/>
        <v/>
      </c>
      <c r="Z2194" s="153" t="str">
        <f t="shared" si="1029"/>
        <v/>
      </c>
      <c r="AA2194" s="152" t="str">
        <f t="shared" si="1030"/>
        <v/>
      </c>
      <c r="AB2194" s="152" t="str">
        <f t="shared" si="1031"/>
        <v/>
      </c>
      <c r="AC2194" s="154" t="str">
        <f t="shared" si="1042"/>
        <v/>
      </c>
      <c r="AD2194" s="154" t="str">
        <f t="shared" si="1043"/>
        <v/>
      </c>
      <c r="AE2194" s="3" t="str">
        <f t="shared" si="1044"/>
        <v/>
      </c>
      <c r="AF2194" s="3" t="str">
        <f t="shared" si="1045"/>
        <v/>
      </c>
      <c r="AG2194" s="3" t="str">
        <f t="shared" si="1046"/>
        <v/>
      </c>
      <c r="AH2194" s="4" t="str">
        <f t="shared" si="1047"/>
        <v/>
      </c>
      <c r="AI2194" s="75" t="str">
        <f t="shared" si="1048"/>
        <v/>
      </c>
      <c r="AJ2194" s="75" t="str">
        <f t="shared" si="1049"/>
        <v/>
      </c>
    </row>
    <row r="2195" spans="1:36" ht="14.25">
      <c r="A2195" s="41" t="str">
        <f t="shared" si="1032"/>
        <v/>
      </c>
      <c r="B2195" s="150" t="str">
        <f>IF(ISNUMBER(A2195),INDEX('MetaTrader Import'!$H$13:$J$5893,TRUNC(((A2195-$A$39+1)-1)/3)+1,MOD((A2195-$A$39+1)-1,3)+1),"")</f>
        <v/>
      </c>
      <c r="C2195" s="43" t="str">
        <f t="shared" si="1033"/>
        <v/>
      </c>
      <c r="D2195" s="43" t="str">
        <f t="shared" ca="1" si="1023"/>
        <v/>
      </c>
      <c r="E2195" s="43" t="str">
        <f t="shared" si="1034"/>
        <v/>
      </c>
      <c r="F2195" s="43" t="str">
        <f t="shared" si="1035"/>
        <v/>
      </c>
      <c r="G2195" s="43" t="str">
        <f>IF(A2195&lt;&gt;"",IF(A2195&lt;Data!$G$11*0.25,$C$13/$G$32,IF(A2195&gt;Data!$G$11*0.25,$C$13,$C$13*10)),"")</f>
        <v/>
      </c>
      <c r="H2195" s="43" t="str">
        <f>IF(A2195&lt;&gt;"",IF(Data!$G$9="constant",$C$13,IF(Data!$G$9="squeeze",G2195,F2195)),"")</f>
        <v/>
      </c>
      <c r="I2195" s="38" t="str">
        <f ca="1">IF(ISNUMBER(A2195),NORMINV(RAND(),0,IF(AND(Data!$G$9="squeeze",A2195&lt;Data!$G$11*0.25),$H$32,1)*$C$30*$C$13)*($C$14*$C$12),"")</f>
        <v/>
      </c>
      <c r="J2195" s="42" t="str">
        <f ca="1">IFERROR(IF(Data!$C$6="Real",B2195,I2195+J2194+($C$14*$C$12)*(NORMINV(RAND(),$C$15,CHOOSE($G$13,$C$13,F2195,G2195)))),"")</f>
        <v/>
      </c>
      <c r="K2195" s="88" t="str">
        <f>IF(ISNUMBER(A2195), IF($G$16="fixed",$G$17,MIN(H2195*Data!$C$7*$C$16*0.5,$C$17*Data!$C$7))*$C$12,"")</f>
        <v/>
      </c>
      <c r="L2195" s="42" t="str">
        <f t="shared" ca="1" si="1050"/>
        <v/>
      </c>
      <c r="M2195" s="44" t="str">
        <f t="shared" ca="1" si="1051"/>
        <v/>
      </c>
      <c r="N2195" s="44" t="str">
        <f t="shared" ca="1" si="1052"/>
        <v/>
      </c>
      <c r="O2195" s="108" t="str">
        <f t="shared" si="1036"/>
        <v/>
      </c>
      <c r="P2195" s="102" t="str">
        <f t="shared" si="1037"/>
        <v/>
      </c>
      <c r="Q2195" s="102" t="str">
        <f t="shared" si="1038"/>
        <v/>
      </c>
      <c r="R2195" s="120" t="str">
        <f t="shared" si="1039"/>
        <v/>
      </c>
      <c r="S2195" s="54" t="str">
        <f t="shared" si="1040"/>
        <v/>
      </c>
      <c r="T2195" s="5" t="str">
        <f t="shared" si="1041"/>
        <v/>
      </c>
      <c r="U2195" s="152" t="str">
        <f t="shared" si="1024"/>
        <v/>
      </c>
      <c r="V2195" s="152" t="str">
        <f t="shared" si="1025"/>
        <v/>
      </c>
      <c r="W2195" s="153" t="str">
        <f t="shared" si="1026"/>
        <v/>
      </c>
      <c r="X2195" s="153" t="str">
        <f t="shared" si="1027"/>
        <v/>
      </c>
      <c r="Y2195" s="153" t="str">
        <f t="shared" si="1028"/>
        <v/>
      </c>
      <c r="Z2195" s="153" t="str">
        <f t="shared" si="1029"/>
        <v/>
      </c>
      <c r="AA2195" s="152" t="str">
        <f t="shared" si="1030"/>
        <v/>
      </c>
      <c r="AB2195" s="152" t="str">
        <f t="shared" si="1031"/>
        <v/>
      </c>
      <c r="AC2195" s="154" t="str">
        <f t="shared" si="1042"/>
        <v/>
      </c>
      <c r="AD2195" s="154" t="str">
        <f t="shared" si="1043"/>
        <v/>
      </c>
      <c r="AE2195" s="3" t="str">
        <f t="shared" si="1044"/>
        <v/>
      </c>
      <c r="AF2195" s="3" t="str">
        <f t="shared" si="1045"/>
        <v/>
      </c>
      <c r="AG2195" s="3" t="str">
        <f t="shared" si="1046"/>
        <v/>
      </c>
      <c r="AH2195" s="4" t="str">
        <f t="shared" si="1047"/>
        <v/>
      </c>
      <c r="AI2195" s="75" t="str">
        <f t="shared" si="1048"/>
        <v/>
      </c>
      <c r="AJ2195" s="75" t="str">
        <f t="shared" si="1049"/>
        <v/>
      </c>
    </row>
    <row r="2196" spans="1:36" ht="14.25">
      <c r="A2196" s="41" t="str">
        <f t="shared" si="1032"/>
        <v/>
      </c>
      <c r="B2196" s="150" t="str">
        <f>IF(ISNUMBER(A2196),INDEX('MetaTrader Import'!$H$13:$J$5893,TRUNC(((A2196-$A$39+1)-1)/3)+1,MOD((A2196-$A$39+1)-1,3)+1),"")</f>
        <v/>
      </c>
      <c r="C2196" s="43" t="str">
        <f t="shared" si="1033"/>
        <v/>
      </c>
      <c r="D2196" s="43" t="str">
        <f t="shared" ca="1" si="1023"/>
        <v/>
      </c>
      <c r="E2196" s="43" t="str">
        <f t="shared" si="1034"/>
        <v/>
      </c>
      <c r="F2196" s="43" t="str">
        <f t="shared" si="1035"/>
        <v/>
      </c>
      <c r="G2196" s="43" t="str">
        <f>IF(A2196&lt;&gt;"",IF(A2196&lt;Data!$G$11*0.25,$C$13/$G$32,IF(A2196&gt;Data!$G$11*0.25,$C$13,$C$13*10)),"")</f>
        <v/>
      </c>
      <c r="H2196" s="43" t="str">
        <f>IF(A2196&lt;&gt;"",IF(Data!$G$9="constant",$C$13,IF(Data!$G$9="squeeze",G2196,F2196)),"")</f>
        <v/>
      </c>
      <c r="I2196" s="38" t="str">
        <f ca="1">IF(ISNUMBER(A2196),NORMINV(RAND(),0,IF(AND(Data!$G$9="squeeze",A2196&lt;Data!$G$11*0.25),$H$32,1)*$C$30*$C$13)*($C$14*$C$12),"")</f>
        <v/>
      </c>
      <c r="J2196" s="42" t="str">
        <f ca="1">IFERROR(IF(Data!$C$6="Real",B2196,I2196+J2195+($C$14*$C$12)*(NORMINV(RAND(),$C$15,CHOOSE($G$13,$C$13,F2196,G2196)))),"")</f>
        <v/>
      </c>
      <c r="K2196" s="88" t="str">
        <f>IF(ISNUMBER(A2196), IF($G$16="fixed",$G$17,MIN(H2196*Data!$C$7*$C$16*0.5,$C$17*Data!$C$7))*$C$12,"")</f>
        <v/>
      </c>
      <c r="L2196" s="42" t="str">
        <f t="shared" ca="1" si="1050"/>
        <v/>
      </c>
      <c r="M2196" s="44" t="str">
        <f t="shared" ca="1" si="1051"/>
        <v/>
      </c>
      <c r="N2196" s="44" t="str">
        <f t="shared" ca="1" si="1052"/>
        <v/>
      </c>
      <c r="O2196" s="108" t="str">
        <f t="shared" si="1036"/>
        <v/>
      </c>
      <c r="P2196" s="102" t="str">
        <f t="shared" si="1037"/>
        <v/>
      </c>
      <c r="Q2196" s="102" t="str">
        <f t="shared" si="1038"/>
        <v/>
      </c>
      <c r="R2196" s="120" t="str">
        <f t="shared" si="1039"/>
        <v/>
      </c>
      <c r="S2196" s="54" t="str">
        <f t="shared" si="1040"/>
        <v/>
      </c>
      <c r="T2196" s="5" t="str">
        <f t="shared" si="1041"/>
        <v/>
      </c>
      <c r="U2196" s="152" t="str">
        <f t="shared" si="1024"/>
        <v/>
      </c>
      <c r="V2196" s="152" t="str">
        <f t="shared" si="1025"/>
        <v/>
      </c>
      <c r="W2196" s="153" t="str">
        <f t="shared" si="1026"/>
        <v/>
      </c>
      <c r="X2196" s="153" t="str">
        <f t="shared" si="1027"/>
        <v/>
      </c>
      <c r="Y2196" s="153" t="str">
        <f t="shared" si="1028"/>
        <v/>
      </c>
      <c r="Z2196" s="153" t="str">
        <f t="shared" si="1029"/>
        <v/>
      </c>
      <c r="AA2196" s="152" t="str">
        <f t="shared" si="1030"/>
        <v/>
      </c>
      <c r="AB2196" s="152" t="str">
        <f t="shared" si="1031"/>
        <v/>
      </c>
      <c r="AC2196" s="154" t="str">
        <f t="shared" si="1042"/>
        <v/>
      </c>
      <c r="AD2196" s="154" t="str">
        <f t="shared" si="1043"/>
        <v/>
      </c>
      <c r="AE2196" s="3" t="str">
        <f t="shared" si="1044"/>
        <v/>
      </c>
      <c r="AF2196" s="3" t="str">
        <f t="shared" si="1045"/>
        <v/>
      </c>
      <c r="AG2196" s="3" t="str">
        <f t="shared" si="1046"/>
        <v/>
      </c>
      <c r="AH2196" s="4" t="str">
        <f t="shared" si="1047"/>
        <v/>
      </c>
      <c r="AI2196" s="75" t="str">
        <f t="shared" si="1048"/>
        <v/>
      </c>
      <c r="AJ2196" s="75" t="str">
        <f t="shared" si="1049"/>
        <v/>
      </c>
    </row>
    <row r="2197" spans="1:36" ht="14.25">
      <c r="A2197" s="41" t="str">
        <f t="shared" si="1032"/>
        <v/>
      </c>
      <c r="B2197" s="150" t="str">
        <f>IF(ISNUMBER(A2197),INDEX('MetaTrader Import'!$H$13:$J$5893,TRUNC(((A2197-$A$39+1)-1)/3)+1,MOD((A2197-$A$39+1)-1,3)+1),"")</f>
        <v/>
      </c>
      <c r="C2197" s="43" t="str">
        <f t="shared" si="1033"/>
        <v/>
      </c>
      <c r="D2197" s="43" t="str">
        <f t="shared" ca="1" si="1023"/>
        <v/>
      </c>
      <c r="E2197" s="43" t="str">
        <f t="shared" si="1034"/>
        <v/>
      </c>
      <c r="F2197" s="43" t="str">
        <f t="shared" si="1035"/>
        <v/>
      </c>
      <c r="G2197" s="43" t="str">
        <f>IF(A2197&lt;&gt;"",IF(A2197&lt;Data!$G$11*0.25,$C$13/$G$32,IF(A2197&gt;Data!$G$11*0.25,$C$13,$C$13*10)),"")</f>
        <v/>
      </c>
      <c r="H2197" s="43" t="str">
        <f>IF(A2197&lt;&gt;"",IF(Data!$G$9="constant",$C$13,IF(Data!$G$9="squeeze",G2197,F2197)),"")</f>
        <v/>
      </c>
      <c r="I2197" s="38" t="str">
        <f ca="1">IF(ISNUMBER(A2197),NORMINV(RAND(),0,IF(AND(Data!$G$9="squeeze",A2197&lt;Data!$G$11*0.25),$H$32,1)*$C$30*$C$13)*($C$14*$C$12),"")</f>
        <v/>
      </c>
      <c r="J2197" s="42" t="str">
        <f ca="1">IFERROR(IF(Data!$C$6="Real",B2197,I2197+J2196+($C$14*$C$12)*(NORMINV(RAND(),$C$15,CHOOSE($G$13,$C$13,F2197,G2197)))),"")</f>
        <v/>
      </c>
      <c r="K2197" s="88" t="str">
        <f>IF(ISNUMBER(A2197), IF($G$16="fixed",$G$17,MIN(H2197*Data!$C$7*$C$16*0.5,$C$17*Data!$C$7))*$C$12,"")</f>
        <v/>
      </c>
      <c r="L2197" s="42" t="str">
        <f t="shared" ca="1" si="1050"/>
        <v/>
      </c>
      <c r="M2197" s="44" t="str">
        <f t="shared" ca="1" si="1051"/>
        <v/>
      </c>
      <c r="N2197" s="44" t="str">
        <f t="shared" ca="1" si="1052"/>
        <v/>
      </c>
      <c r="O2197" s="108" t="str">
        <f t="shared" si="1036"/>
        <v/>
      </c>
      <c r="P2197" s="102" t="str">
        <f t="shared" si="1037"/>
        <v/>
      </c>
      <c r="Q2197" s="102" t="str">
        <f t="shared" si="1038"/>
        <v/>
      </c>
      <c r="R2197" s="120" t="str">
        <f t="shared" si="1039"/>
        <v/>
      </c>
      <c r="S2197" s="54" t="str">
        <f t="shared" si="1040"/>
        <v/>
      </c>
      <c r="T2197" s="5" t="str">
        <f t="shared" si="1041"/>
        <v/>
      </c>
      <c r="U2197" s="152" t="str">
        <f t="shared" si="1024"/>
        <v/>
      </c>
      <c r="V2197" s="152" t="str">
        <f t="shared" si="1025"/>
        <v/>
      </c>
      <c r="W2197" s="153" t="str">
        <f t="shared" si="1026"/>
        <v/>
      </c>
      <c r="X2197" s="153" t="str">
        <f t="shared" si="1027"/>
        <v/>
      </c>
      <c r="Y2197" s="153" t="str">
        <f t="shared" si="1028"/>
        <v/>
      </c>
      <c r="Z2197" s="153" t="str">
        <f t="shared" si="1029"/>
        <v/>
      </c>
      <c r="AA2197" s="152" t="str">
        <f t="shared" si="1030"/>
        <v/>
      </c>
      <c r="AB2197" s="152" t="str">
        <f t="shared" si="1031"/>
        <v/>
      </c>
      <c r="AC2197" s="154" t="str">
        <f t="shared" si="1042"/>
        <v/>
      </c>
      <c r="AD2197" s="154" t="str">
        <f t="shared" si="1043"/>
        <v/>
      </c>
      <c r="AE2197" s="3" t="str">
        <f t="shared" si="1044"/>
        <v/>
      </c>
      <c r="AF2197" s="3" t="str">
        <f t="shared" si="1045"/>
        <v/>
      </c>
      <c r="AG2197" s="3" t="str">
        <f t="shared" si="1046"/>
        <v/>
      </c>
      <c r="AH2197" s="4" t="str">
        <f t="shared" si="1047"/>
        <v/>
      </c>
      <c r="AI2197" s="75" t="str">
        <f t="shared" si="1048"/>
        <v/>
      </c>
      <c r="AJ2197" s="75" t="str">
        <f t="shared" si="1049"/>
        <v/>
      </c>
    </row>
    <row r="2198" spans="1:36" ht="14.25">
      <c r="A2198" s="41" t="str">
        <f t="shared" si="1032"/>
        <v/>
      </c>
      <c r="B2198" s="150" t="str">
        <f>IF(ISNUMBER(A2198),INDEX('MetaTrader Import'!$H$13:$J$5893,TRUNC(((A2198-$A$39+1)-1)/3)+1,MOD((A2198-$A$39+1)-1,3)+1),"")</f>
        <v/>
      </c>
      <c r="C2198" s="43" t="str">
        <f t="shared" si="1033"/>
        <v/>
      </c>
      <c r="D2198" s="43" t="str">
        <f t="shared" ca="1" si="1023"/>
        <v/>
      </c>
      <c r="E2198" s="43" t="str">
        <f t="shared" si="1034"/>
        <v/>
      </c>
      <c r="F2198" s="43" t="str">
        <f t="shared" si="1035"/>
        <v/>
      </c>
      <c r="G2198" s="43" t="str">
        <f>IF(A2198&lt;&gt;"",IF(A2198&lt;Data!$G$11*0.25,$C$13/$G$32,IF(A2198&gt;Data!$G$11*0.25,$C$13,$C$13*10)),"")</f>
        <v/>
      </c>
      <c r="H2198" s="43" t="str">
        <f>IF(A2198&lt;&gt;"",IF(Data!$G$9="constant",$C$13,IF(Data!$G$9="squeeze",G2198,F2198)),"")</f>
        <v/>
      </c>
      <c r="I2198" s="38" t="str">
        <f ca="1">IF(ISNUMBER(A2198),NORMINV(RAND(),0,IF(AND(Data!$G$9="squeeze",A2198&lt;Data!$G$11*0.25),$H$32,1)*$C$30*$C$13)*($C$14*$C$12),"")</f>
        <v/>
      </c>
      <c r="J2198" s="42" t="str">
        <f ca="1">IFERROR(IF(Data!$C$6="Real",B2198,I2198+J2197+($C$14*$C$12)*(NORMINV(RAND(),$C$15,CHOOSE($G$13,$C$13,F2198,G2198)))),"")</f>
        <v/>
      </c>
      <c r="K2198" s="88" t="str">
        <f>IF(ISNUMBER(A2198), IF($G$16="fixed",$G$17,MIN(H2198*Data!$C$7*$C$16*0.5,$C$17*Data!$C$7))*$C$12,"")</f>
        <v/>
      </c>
      <c r="L2198" s="42" t="str">
        <f t="shared" ca="1" si="1050"/>
        <v/>
      </c>
      <c r="M2198" s="44" t="str">
        <f t="shared" ca="1" si="1051"/>
        <v/>
      </c>
      <c r="N2198" s="44" t="str">
        <f t="shared" ca="1" si="1052"/>
        <v/>
      </c>
      <c r="O2198" s="108" t="str">
        <f t="shared" si="1036"/>
        <v/>
      </c>
      <c r="P2198" s="102" t="str">
        <f t="shared" si="1037"/>
        <v/>
      </c>
      <c r="Q2198" s="102" t="str">
        <f t="shared" si="1038"/>
        <v/>
      </c>
      <c r="R2198" s="120" t="str">
        <f t="shared" si="1039"/>
        <v/>
      </c>
      <c r="S2198" s="54" t="str">
        <f t="shared" si="1040"/>
        <v/>
      </c>
      <c r="T2198" s="5" t="str">
        <f t="shared" si="1041"/>
        <v/>
      </c>
      <c r="U2198" s="152" t="str">
        <f t="shared" si="1024"/>
        <v/>
      </c>
      <c r="V2198" s="152" t="str">
        <f t="shared" si="1025"/>
        <v/>
      </c>
      <c r="W2198" s="153" t="str">
        <f t="shared" si="1026"/>
        <v/>
      </c>
      <c r="X2198" s="153" t="str">
        <f t="shared" si="1027"/>
        <v/>
      </c>
      <c r="Y2198" s="153" t="str">
        <f t="shared" si="1028"/>
        <v/>
      </c>
      <c r="Z2198" s="153" t="str">
        <f t="shared" si="1029"/>
        <v/>
      </c>
      <c r="AA2198" s="152" t="str">
        <f t="shared" si="1030"/>
        <v/>
      </c>
      <c r="AB2198" s="152" t="str">
        <f t="shared" si="1031"/>
        <v/>
      </c>
      <c r="AC2198" s="154" t="str">
        <f t="shared" si="1042"/>
        <v/>
      </c>
      <c r="AD2198" s="154" t="str">
        <f t="shared" si="1043"/>
        <v/>
      </c>
      <c r="AE2198" s="3" t="str">
        <f t="shared" si="1044"/>
        <v/>
      </c>
      <c r="AF2198" s="3" t="str">
        <f t="shared" si="1045"/>
        <v/>
      </c>
      <c r="AG2198" s="3" t="str">
        <f t="shared" si="1046"/>
        <v/>
      </c>
      <c r="AH2198" s="4" t="str">
        <f t="shared" si="1047"/>
        <v/>
      </c>
      <c r="AI2198" s="75" t="str">
        <f t="shared" si="1048"/>
        <v/>
      </c>
      <c r="AJ2198" s="75" t="str">
        <f t="shared" si="1049"/>
        <v/>
      </c>
    </row>
    <row r="2199" spans="1:36" ht="14.25">
      <c r="A2199" s="41" t="str">
        <f t="shared" si="1032"/>
        <v/>
      </c>
      <c r="B2199" s="150" t="str">
        <f>IF(ISNUMBER(A2199),INDEX('MetaTrader Import'!$H$13:$J$5893,TRUNC(((A2199-$A$39+1)-1)/3)+1,MOD((A2199-$A$39+1)-1,3)+1),"")</f>
        <v/>
      </c>
      <c r="C2199" s="43" t="str">
        <f t="shared" si="1033"/>
        <v/>
      </c>
      <c r="D2199" s="43" t="str">
        <f t="shared" ca="1" si="1023"/>
        <v/>
      </c>
      <c r="E2199" s="43" t="str">
        <f t="shared" si="1034"/>
        <v/>
      </c>
      <c r="F2199" s="43" t="str">
        <f t="shared" si="1035"/>
        <v/>
      </c>
      <c r="G2199" s="43" t="str">
        <f>IF(A2199&lt;&gt;"",IF(A2199&lt;Data!$G$11*0.25,$C$13/$G$32,IF(A2199&gt;Data!$G$11*0.25,$C$13,$C$13*10)),"")</f>
        <v/>
      </c>
      <c r="H2199" s="43" t="str">
        <f>IF(A2199&lt;&gt;"",IF(Data!$G$9="constant",$C$13,IF(Data!$G$9="squeeze",G2199,F2199)),"")</f>
        <v/>
      </c>
      <c r="I2199" s="38" t="str">
        <f ca="1">IF(ISNUMBER(A2199),NORMINV(RAND(),0,IF(AND(Data!$G$9="squeeze",A2199&lt;Data!$G$11*0.25),$H$32,1)*$C$30*$C$13)*($C$14*$C$12),"")</f>
        <v/>
      </c>
      <c r="J2199" s="42" t="str">
        <f ca="1">IFERROR(IF(Data!$C$6="Real",B2199,I2199+J2198+($C$14*$C$12)*(NORMINV(RAND(),$C$15,CHOOSE($G$13,$C$13,F2199,G2199)))),"")</f>
        <v/>
      </c>
      <c r="K2199" s="88" t="str">
        <f>IF(ISNUMBER(A2199), IF($G$16="fixed",$G$17,MIN(H2199*Data!$C$7*$C$16*0.5,$C$17*Data!$C$7))*$C$12,"")</f>
        <v/>
      </c>
      <c r="L2199" s="42" t="str">
        <f t="shared" ca="1" si="1050"/>
        <v/>
      </c>
      <c r="M2199" s="44" t="str">
        <f t="shared" ca="1" si="1051"/>
        <v/>
      </c>
      <c r="N2199" s="44" t="str">
        <f t="shared" ca="1" si="1052"/>
        <v/>
      </c>
      <c r="O2199" s="108" t="str">
        <f t="shared" si="1036"/>
        <v/>
      </c>
      <c r="P2199" s="102" t="str">
        <f t="shared" si="1037"/>
        <v/>
      </c>
      <c r="Q2199" s="102" t="str">
        <f t="shared" si="1038"/>
        <v/>
      </c>
      <c r="R2199" s="120" t="str">
        <f t="shared" si="1039"/>
        <v/>
      </c>
      <c r="S2199" s="54" t="str">
        <f t="shared" si="1040"/>
        <v/>
      </c>
      <c r="T2199" s="5" t="str">
        <f t="shared" si="1041"/>
        <v/>
      </c>
      <c r="U2199" s="152" t="str">
        <f t="shared" si="1024"/>
        <v/>
      </c>
      <c r="V2199" s="152" t="str">
        <f t="shared" si="1025"/>
        <v/>
      </c>
      <c r="W2199" s="153" t="str">
        <f t="shared" si="1026"/>
        <v/>
      </c>
      <c r="X2199" s="153" t="str">
        <f t="shared" si="1027"/>
        <v/>
      </c>
      <c r="Y2199" s="153" t="str">
        <f t="shared" si="1028"/>
        <v/>
      </c>
      <c r="Z2199" s="153" t="str">
        <f t="shared" si="1029"/>
        <v/>
      </c>
      <c r="AA2199" s="152" t="str">
        <f t="shared" si="1030"/>
        <v/>
      </c>
      <c r="AB2199" s="152" t="str">
        <f t="shared" si="1031"/>
        <v/>
      </c>
      <c r="AC2199" s="154" t="str">
        <f t="shared" si="1042"/>
        <v/>
      </c>
      <c r="AD2199" s="154" t="str">
        <f t="shared" si="1043"/>
        <v/>
      </c>
      <c r="AE2199" s="3" t="str">
        <f t="shared" si="1044"/>
        <v/>
      </c>
      <c r="AF2199" s="3" t="str">
        <f t="shared" si="1045"/>
        <v/>
      </c>
      <c r="AG2199" s="3" t="str">
        <f t="shared" si="1046"/>
        <v/>
      </c>
      <c r="AH2199" s="4" t="str">
        <f t="shared" si="1047"/>
        <v/>
      </c>
      <c r="AI2199" s="75" t="str">
        <f t="shared" si="1048"/>
        <v/>
      </c>
      <c r="AJ2199" s="75" t="str">
        <f t="shared" si="1049"/>
        <v/>
      </c>
    </row>
    <row r="2200" spans="1:36" ht="14.25">
      <c r="A2200" s="41" t="str">
        <f t="shared" si="1032"/>
        <v/>
      </c>
      <c r="B2200" s="150" t="str">
        <f>IF(ISNUMBER(A2200),INDEX('MetaTrader Import'!$H$13:$J$5893,TRUNC(((A2200-$A$39+1)-1)/3)+1,MOD((A2200-$A$39+1)-1,3)+1),"")</f>
        <v/>
      </c>
      <c r="C2200" s="43" t="str">
        <f t="shared" si="1033"/>
        <v/>
      </c>
      <c r="D2200" s="43" t="str">
        <f t="shared" ca="1" si="1023"/>
        <v/>
      </c>
      <c r="E2200" s="43" t="str">
        <f t="shared" si="1034"/>
        <v/>
      </c>
      <c r="F2200" s="43" t="str">
        <f t="shared" si="1035"/>
        <v/>
      </c>
      <c r="G2200" s="43" t="str">
        <f>IF(A2200&lt;&gt;"",IF(A2200&lt;Data!$G$11*0.25,$C$13/$G$32,IF(A2200&gt;Data!$G$11*0.25,$C$13,$C$13*10)),"")</f>
        <v/>
      </c>
      <c r="H2200" s="43" t="str">
        <f>IF(A2200&lt;&gt;"",IF(Data!$G$9="constant",$C$13,IF(Data!$G$9="squeeze",G2200,F2200)),"")</f>
        <v/>
      </c>
      <c r="I2200" s="38" t="str">
        <f ca="1">IF(ISNUMBER(A2200),NORMINV(RAND(),0,IF(AND(Data!$G$9="squeeze",A2200&lt;Data!$G$11*0.25),$H$32,1)*$C$30*$C$13)*($C$14*$C$12),"")</f>
        <v/>
      </c>
      <c r="J2200" s="42" t="str">
        <f ca="1">IFERROR(IF(Data!$C$6="Real",B2200,I2200+J2199+($C$14*$C$12)*(NORMINV(RAND(),$C$15,CHOOSE($G$13,$C$13,F2200,G2200)))),"")</f>
        <v/>
      </c>
      <c r="K2200" s="88" t="str">
        <f>IF(ISNUMBER(A2200), IF($G$16="fixed",$G$17,MIN(H2200*Data!$C$7*$C$16*0.5,$C$17*Data!$C$7))*$C$12,"")</f>
        <v/>
      </c>
      <c r="L2200" s="42" t="str">
        <f t="shared" ca="1" si="1050"/>
        <v/>
      </c>
      <c r="M2200" s="44" t="str">
        <f t="shared" ca="1" si="1051"/>
        <v/>
      </c>
      <c r="N2200" s="44" t="str">
        <f t="shared" ca="1" si="1052"/>
        <v/>
      </c>
      <c r="O2200" s="108" t="str">
        <f t="shared" si="1036"/>
        <v/>
      </c>
      <c r="P2200" s="102" t="str">
        <f t="shared" si="1037"/>
        <v/>
      </c>
      <c r="Q2200" s="102" t="str">
        <f t="shared" si="1038"/>
        <v/>
      </c>
      <c r="R2200" s="120" t="str">
        <f t="shared" si="1039"/>
        <v/>
      </c>
      <c r="S2200" s="54" t="str">
        <f t="shared" si="1040"/>
        <v/>
      </c>
      <c r="T2200" s="5" t="str">
        <f t="shared" si="1041"/>
        <v/>
      </c>
      <c r="U2200" s="152" t="str">
        <f t="shared" si="1024"/>
        <v/>
      </c>
      <c r="V2200" s="152" t="str">
        <f t="shared" si="1025"/>
        <v/>
      </c>
      <c r="W2200" s="153" t="str">
        <f t="shared" si="1026"/>
        <v/>
      </c>
      <c r="X2200" s="153" t="str">
        <f t="shared" si="1027"/>
        <v/>
      </c>
      <c r="Y2200" s="153" t="str">
        <f t="shared" si="1028"/>
        <v/>
      </c>
      <c r="Z2200" s="153" t="str">
        <f t="shared" si="1029"/>
        <v/>
      </c>
      <c r="AA2200" s="152" t="str">
        <f t="shared" si="1030"/>
        <v/>
      </c>
      <c r="AB2200" s="152" t="str">
        <f t="shared" si="1031"/>
        <v/>
      </c>
      <c r="AC2200" s="154" t="str">
        <f t="shared" si="1042"/>
        <v/>
      </c>
      <c r="AD2200" s="154" t="str">
        <f t="shared" si="1043"/>
        <v/>
      </c>
      <c r="AE2200" s="3" t="str">
        <f t="shared" si="1044"/>
        <v/>
      </c>
      <c r="AF2200" s="3" t="str">
        <f t="shared" si="1045"/>
        <v/>
      </c>
      <c r="AG2200" s="3" t="str">
        <f t="shared" si="1046"/>
        <v/>
      </c>
      <c r="AH2200" s="4" t="str">
        <f t="shared" si="1047"/>
        <v/>
      </c>
      <c r="AI2200" s="75" t="str">
        <f t="shared" si="1048"/>
        <v/>
      </c>
      <c r="AJ2200" s="75" t="str">
        <f t="shared" si="1049"/>
        <v/>
      </c>
    </row>
    <row r="2201" spans="1:36" ht="14.25">
      <c r="A2201" s="41" t="str">
        <f t="shared" si="1032"/>
        <v/>
      </c>
      <c r="B2201" s="150" t="str">
        <f>IF(ISNUMBER(A2201),INDEX('MetaTrader Import'!$H$13:$J$5893,TRUNC(((A2201-$A$39+1)-1)/3)+1,MOD((A2201-$A$39+1)-1,3)+1),"")</f>
        <v/>
      </c>
      <c r="C2201" s="43" t="str">
        <f t="shared" si="1033"/>
        <v/>
      </c>
      <c r="D2201" s="43" t="str">
        <f t="shared" ca="1" si="1023"/>
        <v/>
      </c>
      <c r="E2201" s="43" t="str">
        <f t="shared" si="1034"/>
        <v/>
      </c>
      <c r="F2201" s="43" t="str">
        <f t="shared" si="1035"/>
        <v/>
      </c>
      <c r="G2201" s="43" t="str">
        <f>IF(A2201&lt;&gt;"",IF(A2201&lt;Data!$G$11*0.25,$C$13/$G$32,IF(A2201&gt;Data!$G$11*0.25,$C$13,$C$13*10)),"")</f>
        <v/>
      </c>
      <c r="H2201" s="43" t="str">
        <f>IF(A2201&lt;&gt;"",IF(Data!$G$9="constant",$C$13,IF(Data!$G$9="squeeze",G2201,F2201)),"")</f>
        <v/>
      </c>
      <c r="I2201" s="38" t="str">
        <f ca="1">IF(ISNUMBER(A2201),NORMINV(RAND(),0,IF(AND(Data!$G$9="squeeze",A2201&lt;Data!$G$11*0.25),$H$32,1)*$C$30*$C$13)*($C$14*$C$12),"")</f>
        <v/>
      </c>
      <c r="J2201" s="42" t="str">
        <f ca="1">IFERROR(IF(Data!$C$6="Real",B2201,I2201+J2200+($C$14*$C$12)*(NORMINV(RAND(),$C$15,CHOOSE($G$13,$C$13,F2201,G2201)))),"")</f>
        <v/>
      </c>
      <c r="K2201" s="88" t="str">
        <f>IF(ISNUMBER(A2201), IF($G$16="fixed",$G$17,MIN(H2201*Data!$C$7*$C$16*0.5,$C$17*Data!$C$7))*$C$12,"")</f>
        <v/>
      </c>
      <c r="L2201" s="42" t="str">
        <f t="shared" ca="1" si="1050"/>
        <v/>
      </c>
      <c r="M2201" s="44" t="str">
        <f t="shared" ca="1" si="1051"/>
        <v/>
      </c>
      <c r="N2201" s="44" t="str">
        <f t="shared" ca="1" si="1052"/>
        <v/>
      </c>
      <c r="O2201" s="108" t="str">
        <f t="shared" si="1036"/>
        <v/>
      </c>
      <c r="P2201" s="102" t="str">
        <f t="shared" si="1037"/>
        <v/>
      </c>
      <c r="Q2201" s="102" t="str">
        <f t="shared" si="1038"/>
        <v/>
      </c>
      <c r="R2201" s="120" t="str">
        <f t="shared" si="1039"/>
        <v/>
      </c>
      <c r="S2201" s="54" t="str">
        <f t="shared" si="1040"/>
        <v/>
      </c>
      <c r="T2201" s="5" t="str">
        <f t="shared" si="1041"/>
        <v/>
      </c>
      <c r="U2201" s="152" t="str">
        <f t="shared" si="1024"/>
        <v/>
      </c>
      <c r="V2201" s="152" t="str">
        <f t="shared" si="1025"/>
        <v/>
      </c>
      <c r="W2201" s="153" t="str">
        <f t="shared" si="1026"/>
        <v/>
      </c>
      <c r="X2201" s="153" t="str">
        <f t="shared" si="1027"/>
        <v/>
      </c>
      <c r="Y2201" s="153" t="str">
        <f t="shared" si="1028"/>
        <v/>
      </c>
      <c r="Z2201" s="153" t="str">
        <f t="shared" si="1029"/>
        <v/>
      </c>
      <c r="AA2201" s="152" t="str">
        <f t="shared" si="1030"/>
        <v/>
      </c>
      <c r="AB2201" s="152" t="str">
        <f t="shared" si="1031"/>
        <v/>
      </c>
      <c r="AC2201" s="154" t="str">
        <f t="shared" si="1042"/>
        <v/>
      </c>
      <c r="AD2201" s="154" t="str">
        <f t="shared" si="1043"/>
        <v/>
      </c>
      <c r="AE2201" s="3" t="str">
        <f t="shared" si="1044"/>
        <v/>
      </c>
      <c r="AF2201" s="3" t="str">
        <f t="shared" si="1045"/>
        <v/>
      </c>
      <c r="AG2201" s="3" t="str">
        <f t="shared" si="1046"/>
        <v/>
      </c>
      <c r="AH2201" s="4" t="str">
        <f t="shared" si="1047"/>
        <v/>
      </c>
      <c r="AI2201" s="75" t="str">
        <f t="shared" si="1048"/>
        <v/>
      </c>
      <c r="AJ2201" s="75" t="str">
        <f t="shared" si="1049"/>
        <v/>
      </c>
    </row>
    <row r="2202" spans="1:36" ht="14.25">
      <c r="A2202" s="41" t="str">
        <f t="shared" si="1032"/>
        <v/>
      </c>
      <c r="B2202" s="150" t="str">
        <f>IF(ISNUMBER(A2202),INDEX('MetaTrader Import'!$H$13:$J$5893,TRUNC(((A2202-$A$39+1)-1)/3)+1,MOD((A2202-$A$39+1)-1,3)+1),"")</f>
        <v/>
      </c>
      <c r="C2202" s="43" t="str">
        <f t="shared" si="1033"/>
        <v/>
      </c>
      <c r="D2202" s="43" t="str">
        <f t="shared" ca="1" si="1023"/>
        <v/>
      </c>
      <c r="E2202" s="43" t="str">
        <f t="shared" si="1034"/>
        <v/>
      </c>
      <c r="F2202" s="43" t="str">
        <f t="shared" si="1035"/>
        <v/>
      </c>
      <c r="G2202" s="43" t="str">
        <f>IF(A2202&lt;&gt;"",IF(A2202&lt;Data!$G$11*0.25,$C$13/$G$32,IF(A2202&gt;Data!$G$11*0.25,$C$13,$C$13*10)),"")</f>
        <v/>
      </c>
      <c r="H2202" s="43" t="str">
        <f>IF(A2202&lt;&gt;"",IF(Data!$G$9="constant",$C$13,IF(Data!$G$9="squeeze",G2202,F2202)),"")</f>
        <v/>
      </c>
      <c r="I2202" s="38" t="str">
        <f ca="1">IF(ISNUMBER(A2202),NORMINV(RAND(),0,IF(AND(Data!$G$9="squeeze",A2202&lt;Data!$G$11*0.25),$H$32,1)*$C$30*$C$13)*($C$14*$C$12),"")</f>
        <v/>
      </c>
      <c r="J2202" s="42" t="str">
        <f ca="1">IFERROR(IF(Data!$C$6="Real",B2202,I2202+J2201+($C$14*$C$12)*(NORMINV(RAND(),$C$15,CHOOSE($G$13,$C$13,F2202,G2202)))),"")</f>
        <v/>
      </c>
      <c r="K2202" s="88" t="str">
        <f>IF(ISNUMBER(A2202), IF($G$16="fixed",$G$17,MIN(H2202*Data!$C$7*$C$16*0.5,$C$17*Data!$C$7))*$C$12,"")</f>
        <v/>
      </c>
      <c r="L2202" s="42" t="str">
        <f t="shared" ca="1" si="1050"/>
        <v/>
      </c>
      <c r="M2202" s="44" t="str">
        <f t="shared" ca="1" si="1051"/>
        <v/>
      </c>
      <c r="N2202" s="44" t="str">
        <f t="shared" ca="1" si="1052"/>
        <v/>
      </c>
      <c r="O2202" s="108" t="str">
        <f t="shared" si="1036"/>
        <v/>
      </c>
      <c r="P2202" s="102" t="str">
        <f t="shared" si="1037"/>
        <v/>
      </c>
      <c r="Q2202" s="102" t="str">
        <f t="shared" si="1038"/>
        <v/>
      </c>
      <c r="R2202" s="120" t="str">
        <f t="shared" si="1039"/>
        <v/>
      </c>
      <c r="S2202" s="54" t="str">
        <f t="shared" si="1040"/>
        <v/>
      </c>
      <c r="T2202" s="5" t="str">
        <f t="shared" si="1041"/>
        <v/>
      </c>
      <c r="U2202" s="152" t="str">
        <f t="shared" si="1024"/>
        <v/>
      </c>
      <c r="V2202" s="152" t="str">
        <f t="shared" si="1025"/>
        <v/>
      </c>
      <c r="W2202" s="153" t="str">
        <f t="shared" si="1026"/>
        <v/>
      </c>
      <c r="X2202" s="153" t="str">
        <f t="shared" si="1027"/>
        <v/>
      </c>
      <c r="Y2202" s="153" t="str">
        <f t="shared" si="1028"/>
        <v/>
      </c>
      <c r="Z2202" s="153" t="str">
        <f t="shared" si="1029"/>
        <v/>
      </c>
      <c r="AA2202" s="152" t="str">
        <f t="shared" si="1030"/>
        <v/>
      </c>
      <c r="AB2202" s="152" t="str">
        <f t="shared" si="1031"/>
        <v/>
      </c>
      <c r="AC2202" s="154" t="str">
        <f t="shared" si="1042"/>
        <v/>
      </c>
      <c r="AD2202" s="154" t="str">
        <f t="shared" si="1043"/>
        <v/>
      </c>
      <c r="AE2202" s="3" t="str">
        <f t="shared" si="1044"/>
        <v/>
      </c>
      <c r="AF2202" s="3" t="str">
        <f t="shared" si="1045"/>
        <v/>
      </c>
      <c r="AG2202" s="3" t="str">
        <f t="shared" si="1046"/>
        <v/>
      </c>
      <c r="AH2202" s="4" t="str">
        <f t="shared" si="1047"/>
        <v/>
      </c>
      <c r="AI2202" s="75" t="str">
        <f t="shared" si="1048"/>
        <v/>
      </c>
      <c r="AJ2202" s="75" t="str">
        <f t="shared" si="1049"/>
        <v/>
      </c>
    </row>
    <row r="2203" spans="1:36" ht="14.25">
      <c r="A2203" s="41" t="str">
        <f t="shared" si="1032"/>
        <v/>
      </c>
      <c r="B2203" s="150" t="str">
        <f>IF(ISNUMBER(A2203),INDEX('MetaTrader Import'!$H$13:$J$5893,TRUNC(((A2203-$A$39+1)-1)/3)+1,MOD((A2203-$A$39+1)-1,3)+1),"")</f>
        <v/>
      </c>
      <c r="C2203" s="43" t="str">
        <f t="shared" si="1033"/>
        <v/>
      </c>
      <c r="D2203" s="43" t="str">
        <f t="shared" ca="1" si="1023"/>
        <v/>
      </c>
      <c r="E2203" s="43" t="str">
        <f t="shared" si="1034"/>
        <v/>
      </c>
      <c r="F2203" s="43" t="str">
        <f t="shared" si="1035"/>
        <v/>
      </c>
      <c r="G2203" s="43" t="str">
        <f>IF(A2203&lt;&gt;"",IF(A2203&lt;Data!$G$11*0.25,$C$13/$G$32,IF(A2203&gt;Data!$G$11*0.25,$C$13,$C$13*10)),"")</f>
        <v/>
      </c>
      <c r="H2203" s="43" t="str">
        <f>IF(A2203&lt;&gt;"",IF(Data!$G$9="constant",$C$13,IF(Data!$G$9="squeeze",G2203,F2203)),"")</f>
        <v/>
      </c>
      <c r="I2203" s="38" t="str">
        <f ca="1">IF(ISNUMBER(A2203),NORMINV(RAND(),0,IF(AND(Data!$G$9="squeeze",A2203&lt;Data!$G$11*0.25),$H$32,1)*$C$30*$C$13)*($C$14*$C$12),"")</f>
        <v/>
      </c>
      <c r="J2203" s="42" t="str">
        <f ca="1">IFERROR(IF(Data!$C$6="Real",B2203,I2203+J2202+($C$14*$C$12)*(NORMINV(RAND(),$C$15,CHOOSE($G$13,$C$13,F2203,G2203)))),"")</f>
        <v/>
      </c>
      <c r="K2203" s="88" t="str">
        <f>IF(ISNUMBER(A2203), IF($G$16="fixed",$G$17,MIN(H2203*Data!$C$7*$C$16*0.5,$C$17*Data!$C$7))*$C$12,"")</f>
        <v/>
      </c>
      <c r="L2203" s="42" t="str">
        <f t="shared" ca="1" si="1050"/>
        <v/>
      </c>
      <c r="M2203" s="44" t="str">
        <f t="shared" ca="1" si="1051"/>
        <v/>
      </c>
      <c r="N2203" s="44" t="str">
        <f t="shared" ca="1" si="1052"/>
        <v/>
      </c>
      <c r="O2203" s="108" t="str">
        <f t="shared" si="1036"/>
        <v/>
      </c>
      <c r="P2203" s="102" t="str">
        <f t="shared" si="1037"/>
        <v/>
      </c>
      <c r="Q2203" s="102" t="str">
        <f t="shared" si="1038"/>
        <v/>
      </c>
      <c r="R2203" s="120" t="str">
        <f t="shared" si="1039"/>
        <v/>
      </c>
      <c r="S2203" s="54" t="str">
        <f t="shared" si="1040"/>
        <v/>
      </c>
      <c r="T2203" s="5" t="str">
        <f t="shared" si="1041"/>
        <v/>
      </c>
      <c r="U2203" s="152" t="str">
        <f t="shared" si="1024"/>
        <v/>
      </c>
      <c r="V2203" s="152" t="str">
        <f t="shared" si="1025"/>
        <v/>
      </c>
      <c r="W2203" s="153" t="str">
        <f t="shared" si="1026"/>
        <v/>
      </c>
      <c r="X2203" s="153" t="str">
        <f t="shared" si="1027"/>
        <v/>
      </c>
      <c r="Y2203" s="153" t="str">
        <f t="shared" si="1028"/>
        <v/>
      </c>
      <c r="Z2203" s="153" t="str">
        <f t="shared" si="1029"/>
        <v/>
      </c>
      <c r="AA2203" s="152" t="str">
        <f t="shared" si="1030"/>
        <v/>
      </c>
      <c r="AB2203" s="152" t="str">
        <f t="shared" si="1031"/>
        <v/>
      </c>
      <c r="AC2203" s="154" t="str">
        <f t="shared" si="1042"/>
        <v/>
      </c>
      <c r="AD2203" s="154" t="str">
        <f t="shared" si="1043"/>
        <v/>
      </c>
      <c r="AE2203" s="3" t="str">
        <f t="shared" si="1044"/>
        <v/>
      </c>
      <c r="AF2203" s="3" t="str">
        <f t="shared" si="1045"/>
        <v/>
      </c>
      <c r="AG2203" s="3" t="str">
        <f t="shared" si="1046"/>
        <v/>
      </c>
      <c r="AH2203" s="4" t="str">
        <f t="shared" si="1047"/>
        <v/>
      </c>
      <c r="AI2203" s="75" t="str">
        <f t="shared" si="1048"/>
        <v/>
      </c>
      <c r="AJ2203" s="75" t="str">
        <f t="shared" si="1049"/>
        <v/>
      </c>
    </row>
    <row r="2204" spans="1:36" ht="14.25">
      <c r="A2204" s="41" t="str">
        <f t="shared" si="1032"/>
        <v/>
      </c>
      <c r="B2204" s="150" t="str">
        <f>IF(ISNUMBER(A2204),INDEX('MetaTrader Import'!$H$13:$J$5893,TRUNC(((A2204-$A$39+1)-1)/3)+1,MOD((A2204-$A$39+1)-1,3)+1),"")</f>
        <v/>
      </c>
      <c r="C2204" s="43" t="str">
        <f t="shared" si="1033"/>
        <v/>
      </c>
      <c r="D2204" s="43" t="str">
        <f t="shared" ca="1" si="1023"/>
        <v/>
      </c>
      <c r="E2204" s="43" t="str">
        <f t="shared" si="1034"/>
        <v/>
      </c>
      <c r="F2204" s="43" t="str">
        <f t="shared" si="1035"/>
        <v/>
      </c>
      <c r="G2204" s="43" t="str">
        <f>IF(A2204&lt;&gt;"",IF(A2204&lt;Data!$G$11*0.25,$C$13/$G$32,IF(A2204&gt;Data!$G$11*0.25,$C$13,$C$13*10)),"")</f>
        <v/>
      </c>
      <c r="H2204" s="43" t="str">
        <f>IF(A2204&lt;&gt;"",IF(Data!$G$9="constant",$C$13,IF(Data!$G$9="squeeze",G2204,F2204)),"")</f>
        <v/>
      </c>
      <c r="I2204" s="38" t="str">
        <f ca="1">IF(ISNUMBER(A2204),NORMINV(RAND(),0,IF(AND(Data!$G$9="squeeze",A2204&lt;Data!$G$11*0.25),$H$32,1)*$C$30*$C$13)*($C$14*$C$12),"")</f>
        <v/>
      </c>
      <c r="J2204" s="42" t="str">
        <f ca="1">IFERROR(IF(Data!$C$6="Real",B2204,I2204+J2203+($C$14*$C$12)*(NORMINV(RAND(),$C$15,CHOOSE($G$13,$C$13,F2204,G2204)))),"")</f>
        <v/>
      </c>
      <c r="K2204" s="88" t="str">
        <f>IF(ISNUMBER(A2204), IF($G$16="fixed",$G$17,MIN(H2204*Data!$C$7*$C$16*0.5,$C$17*Data!$C$7))*$C$12,"")</f>
        <v/>
      </c>
      <c r="L2204" s="42" t="str">
        <f t="shared" ca="1" si="1050"/>
        <v/>
      </c>
      <c r="M2204" s="44" t="str">
        <f t="shared" ca="1" si="1051"/>
        <v/>
      </c>
      <c r="N2204" s="44" t="str">
        <f t="shared" ca="1" si="1052"/>
        <v/>
      </c>
      <c r="O2204" s="108" t="str">
        <f t="shared" si="1036"/>
        <v/>
      </c>
      <c r="P2204" s="102" t="str">
        <f t="shared" si="1037"/>
        <v/>
      </c>
      <c r="Q2204" s="102" t="str">
        <f t="shared" si="1038"/>
        <v/>
      </c>
      <c r="R2204" s="120" t="str">
        <f t="shared" si="1039"/>
        <v/>
      </c>
      <c r="S2204" s="54" t="str">
        <f t="shared" si="1040"/>
        <v/>
      </c>
      <c r="T2204" s="5" t="str">
        <f t="shared" si="1041"/>
        <v/>
      </c>
      <c r="U2204" s="152" t="str">
        <f t="shared" si="1024"/>
        <v/>
      </c>
      <c r="V2204" s="152" t="str">
        <f t="shared" si="1025"/>
        <v/>
      </c>
      <c r="W2204" s="153" t="str">
        <f t="shared" si="1026"/>
        <v/>
      </c>
      <c r="X2204" s="153" t="str">
        <f t="shared" si="1027"/>
        <v/>
      </c>
      <c r="Y2204" s="153" t="str">
        <f t="shared" si="1028"/>
        <v/>
      </c>
      <c r="Z2204" s="153" t="str">
        <f t="shared" si="1029"/>
        <v/>
      </c>
      <c r="AA2204" s="152" t="str">
        <f t="shared" si="1030"/>
        <v/>
      </c>
      <c r="AB2204" s="152" t="str">
        <f t="shared" si="1031"/>
        <v/>
      </c>
      <c r="AC2204" s="154" t="str">
        <f t="shared" si="1042"/>
        <v/>
      </c>
      <c r="AD2204" s="154" t="str">
        <f t="shared" si="1043"/>
        <v/>
      </c>
      <c r="AE2204" s="3" t="str">
        <f t="shared" si="1044"/>
        <v/>
      </c>
      <c r="AF2204" s="3" t="str">
        <f t="shared" si="1045"/>
        <v/>
      </c>
      <c r="AG2204" s="3" t="str">
        <f t="shared" si="1046"/>
        <v/>
      </c>
      <c r="AH2204" s="4" t="str">
        <f t="shared" si="1047"/>
        <v/>
      </c>
      <c r="AI2204" s="75" t="str">
        <f t="shared" si="1048"/>
        <v/>
      </c>
      <c r="AJ2204" s="75" t="str">
        <f t="shared" si="1049"/>
        <v/>
      </c>
    </row>
    <row r="2205" spans="1:36" ht="14.25">
      <c r="A2205" s="41" t="str">
        <f t="shared" si="1032"/>
        <v/>
      </c>
      <c r="B2205" s="150" t="str">
        <f>IF(ISNUMBER(A2205),INDEX('MetaTrader Import'!$H$13:$J$5893,TRUNC(((A2205-$A$39+1)-1)/3)+1,MOD((A2205-$A$39+1)-1,3)+1),"")</f>
        <v/>
      </c>
      <c r="C2205" s="43" t="str">
        <f t="shared" si="1033"/>
        <v/>
      </c>
      <c r="D2205" s="43" t="str">
        <f t="shared" ca="1" si="1023"/>
        <v/>
      </c>
      <c r="E2205" s="43" t="str">
        <f t="shared" si="1034"/>
        <v/>
      </c>
      <c r="F2205" s="43" t="str">
        <f t="shared" si="1035"/>
        <v/>
      </c>
      <c r="G2205" s="43" t="str">
        <f>IF(A2205&lt;&gt;"",IF(A2205&lt;Data!$G$11*0.25,$C$13/$G$32,IF(A2205&gt;Data!$G$11*0.25,$C$13,$C$13*10)),"")</f>
        <v/>
      </c>
      <c r="H2205" s="43" t="str">
        <f>IF(A2205&lt;&gt;"",IF(Data!$G$9="constant",$C$13,IF(Data!$G$9="squeeze",G2205,F2205)),"")</f>
        <v/>
      </c>
      <c r="I2205" s="38" t="str">
        <f ca="1">IF(ISNUMBER(A2205),NORMINV(RAND(),0,IF(AND(Data!$G$9="squeeze",A2205&lt;Data!$G$11*0.25),$H$32,1)*$C$30*$C$13)*($C$14*$C$12),"")</f>
        <v/>
      </c>
      <c r="J2205" s="42" t="str">
        <f ca="1">IFERROR(IF(Data!$C$6="Real",B2205,I2205+J2204+($C$14*$C$12)*(NORMINV(RAND(),$C$15,CHOOSE($G$13,$C$13,F2205,G2205)))),"")</f>
        <v/>
      </c>
      <c r="K2205" s="88" t="str">
        <f>IF(ISNUMBER(A2205), IF($G$16="fixed",$G$17,MIN(H2205*Data!$C$7*$C$16*0.5,$C$17*Data!$C$7))*$C$12,"")</f>
        <v/>
      </c>
      <c r="L2205" s="42" t="str">
        <f t="shared" ca="1" si="1050"/>
        <v/>
      </c>
      <c r="M2205" s="44" t="str">
        <f t="shared" ca="1" si="1051"/>
        <v/>
      </c>
      <c r="N2205" s="44" t="str">
        <f t="shared" ca="1" si="1052"/>
        <v/>
      </c>
      <c r="O2205" s="108" t="str">
        <f t="shared" si="1036"/>
        <v/>
      </c>
      <c r="P2205" s="102" t="str">
        <f t="shared" si="1037"/>
        <v/>
      </c>
      <c r="Q2205" s="102" t="str">
        <f t="shared" si="1038"/>
        <v/>
      </c>
      <c r="R2205" s="120" t="str">
        <f t="shared" si="1039"/>
        <v/>
      </c>
      <c r="S2205" s="54" t="str">
        <f t="shared" si="1040"/>
        <v/>
      </c>
      <c r="T2205" s="5" t="str">
        <f t="shared" si="1041"/>
        <v/>
      </c>
      <c r="U2205" s="152" t="str">
        <f t="shared" si="1024"/>
        <v/>
      </c>
      <c r="V2205" s="152" t="str">
        <f t="shared" si="1025"/>
        <v/>
      </c>
      <c r="W2205" s="153" t="str">
        <f t="shared" si="1026"/>
        <v/>
      </c>
      <c r="X2205" s="153" t="str">
        <f t="shared" si="1027"/>
        <v/>
      </c>
      <c r="Y2205" s="153" t="str">
        <f t="shared" si="1028"/>
        <v/>
      </c>
      <c r="Z2205" s="153" t="str">
        <f t="shared" si="1029"/>
        <v/>
      </c>
      <c r="AA2205" s="152" t="str">
        <f t="shared" si="1030"/>
        <v/>
      </c>
      <c r="AB2205" s="152" t="str">
        <f t="shared" si="1031"/>
        <v/>
      </c>
      <c r="AC2205" s="154" t="str">
        <f t="shared" si="1042"/>
        <v/>
      </c>
      <c r="AD2205" s="154" t="str">
        <f t="shared" si="1043"/>
        <v/>
      </c>
      <c r="AE2205" s="3" t="str">
        <f t="shared" si="1044"/>
        <v/>
      </c>
      <c r="AF2205" s="3" t="str">
        <f t="shared" si="1045"/>
        <v/>
      </c>
      <c r="AG2205" s="3" t="str">
        <f t="shared" si="1046"/>
        <v/>
      </c>
      <c r="AH2205" s="4" t="str">
        <f t="shared" si="1047"/>
        <v/>
      </c>
      <c r="AI2205" s="75" t="str">
        <f t="shared" si="1048"/>
        <v/>
      </c>
      <c r="AJ2205" s="75" t="str">
        <f t="shared" si="1049"/>
        <v/>
      </c>
    </row>
    <row r="2206" spans="1:36" ht="14.25">
      <c r="A2206" s="41" t="str">
        <f t="shared" si="1032"/>
        <v/>
      </c>
      <c r="B2206" s="150" t="str">
        <f>IF(ISNUMBER(A2206),INDEX('MetaTrader Import'!$H$13:$J$5893,TRUNC(((A2206-$A$39+1)-1)/3)+1,MOD((A2206-$A$39+1)-1,3)+1),"")</f>
        <v/>
      </c>
      <c r="C2206" s="43" t="str">
        <f t="shared" si="1033"/>
        <v/>
      </c>
      <c r="D2206" s="43" t="str">
        <f t="shared" ca="1" si="1023"/>
        <v/>
      </c>
      <c r="E2206" s="43" t="str">
        <f t="shared" si="1034"/>
        <v/>
      </c>
      <c r="F2206" s="43" t="str">
        <f t="shared" si="1035"/>
        <v/>
      </c>
      <c r="G2206" s="43" t="str">
        <f>IF(A2206&lt;&gt;"",IF(A2206&lt;Data!$G$11*0.25,$C$13/$G$32,IF(A2206&gt;Data!$G$11*0.25,$C$13,$C$13*10)),"")</f>
        <v/>
      </c>
      <c r="H2206" s="43" t="str">
        <f>IF(A2206&lt;&gt;"",IF(Data!$G$9="constant",$C$13,IF(Data!$G$9="squeeze",G2206,F2206)),"")</f>
        <v/>
      </c>
      <c r="I2206" s="38" t="str">
        <f ca="1">IF(ISNUMBER(A2206),NORMINV(RAND(),0,IF(AND(Data!$G$9="squeeze",A2206&lt;Data!$G$11*0.25),$H$32,1)*$C$30*$C$13)*($C$14*$C$12),"")</f>
        <v/>
      </c>
      <c r="J2206" s="42" t="str">
        <f ca="1">IFERROR(IF(Data!$C$6="Real",B2206,I2206+J2205+($C$14*$C$12)*(NORMINV(RAND(),$C$15,CHOOSE($G$13,$C$13,F2206,G2206)))),"")</f>
        <v/>
      </c>
      <c r="K2206" s="88" t="str">
        <f>IF(ISNUMBER(A2206), IF($G$16="fixed",$G$17,MIN(H2206*Data!$C$7*$C$16*0.5,$C$17*Data!$C$7))*$C$12,"")</f>
        <v/>
      </c>
      <c r="L2206" s="42" t="str">
        <f t="shared" ca="1" si="1050"/>
        <v/>
      </c>
      <c r="M2206" s="44" t="str">
        <f t="shared" ca="1" si="1051"/>
        <v/>
      </c>
      <c r="N2206" s="44" t="str">
        <f t="shared" ca="1" si="1052"/>
        <v/>
      </c>
      <c r="O2206" s="108" t="str">
        <f t="shared" si="1036"/>
        <v/>
      </c>
      <c r="P2206" s="102" t="str">
        <f t="shared" si="1037"/>
        <v/>
      </c>
      <c r="Q2206" s="102" t="str">
        <f t="shared" si="1038"/>
        <v/>
      </c>
      <c r="R2206" s="120" t="str">
        <f t="shared" si="1039"/>
        <v/>
      </c>
      <c r="S2206" s="54" t="str">
        <f t="shared" si="1040"/>
        <v/>
      </c>
      <c r="T2206" s="5" t="str">
        <f t="shared" si="1041"/>
        <v/>
      </c>
      <c r="U2206" s="152" t="str">
        <f t="shared" si="1024"/>
        <v/>
      </c>
      <c r="V2206" s="152" t="str">
        <f t="shared" si="1025"/>
        <v/>
      </c>
      <c r="W2206" s="153" t="str">
        <f t="shared" si="1026"/>
        <v/>
      </c>
      <c r="X2206" s="153" t="str">
        <f t="shared" si="1027"/>
        <v/>
      </c>
      <c r="Y2206" s="153" t="str">
        <f t="shared" si="1028"/>
        <v/>
      </c>
      <c r="Z2206" s="153" t="str">
        <f t="shared" si="1029"/>
        <v/>
      </c>
      <c r="AA2206" s="152" t="str">
        <f t="shared" si="1030"/>
        <v/>
      </c>
      <c r="AB2206" s="152" t="str">
        <f t="shared" si="1031"/>
        <v/>
      </c>
      <c r="AC2206" s="154" t="str">
        <f t="shared" si="1042"/>
        <v/>
      </c>
      <c r="AD2206" s="154" t="str">
        <f t="shared" si="1043"/>
        <v/>
      </c>
      <c r="AE2206" s="3" t="str">
        <f t="shared" si="1044"/>
        <v/>
      </c>
      <c r="AF2206" s="3" t="str">
        <f t="shared" si="1045"/>
        <v/>
      </c>
      <c r="AG2206" s="3" t="str">
        <f t="shared" si="1046"/>
        <v/>
      </c>
      <c r="AH2206" s="4" t="str">
        <f t="shared" si="1047"/>
        <v/>
      </c>
      <c r="AI2206" s="75" t="str">
        <f t="shared" si="1048"/>
        <v/>
      </c>
      <c r="AJ2206" s="75" t="str">
        <f t="shared" si="1049"/>
        <v/>
      </c>
    </row>
    <row r="2207" spans="1:36" ht="14.25">
      <c r="A2207" s="41" t="str">
        <f t="shared" si="1032"/>
        <v/>
      </c>
      <c r="B2207" s="150" t="str">
        <f>IF(ISNUMBER(A2207),INDEX('MetaTrader Import'!$H$13:$J$5893,TRUNC(((A2207-$A$39+1)-1)/3)+1,MOD((A2207-$A$39+1)-1,3)+1),"")</f>
        <v/>
      </c>
      <c r="C2207" s="43" t="str">
        <f t="shared" si="1033"/>
        <v/>
      </c>
      <c r="D2207" s="43" t="str">
        <f t="shared" ca="1" si="1023"/>
        <v/>
      </c>
      <c r="E2207" s="43" t="str">
        <f t="shared" si="1034"/>
        <v/>
      </c>
      <c r="F2207" s="43" t="str">
        <f t="shared" si="1035"/>
        <v/>
      </c>
      <c r="G2207" s="43" t="str">
        <f>IF(A2207&lt;&gt;"",IF(A2207&lt;Data!$G$11*0.25,$C$13/$G$32,IF(A2207&gt;Data!$G$11*0.25,$C$13,$C$13*10)),"")</f>
        <v/>
      </c>
      <c r="H2207" s="43" t="str">
        <f>IF(A2207&lt;&gt;"",IF(Data!$G$9="constant",$C$13,IF(Data!$G$9="squeeze",G2207,F2207)),"")</f>
        <v/>
      </c>
      <c r="I2207" s="38" t="str">
        <f ca="1">IF(ISNUMBER(A2207),NORMINV(RAND(),0,IF(AND(Data!$G$9="squeeze",A2207&lt;Data!$G$11*0.25),$H$32,1)*$C$30*$C$13)*($C$14*$C$12),"")</f>
        <v/>
      </c>
      <c r="J2207" s="42" t="str">
        <f ca="1">IFERROR(IF(Data!$C$6="Real",B2207,I2207+J2206+($C$14*$C$12)*(NORMINV(RAND(),$C$15,CHOOSE($G$13,$C$13,F2207,G2207)))),"")</f>
        <v/>
      </c>
      <c r="K2207" s="88" t="str">
        <f>IF(ISNUMBER(A2207), IF($G$16="fixed",$G$17,MIN(H2207*Data!$C$7*$C$16*0.5,$C$17*Data!$C$7))*$C$12,"")</f>
        <v/>
      </c>
      <c r="L2207" s="42" t="str">
        <f t="shared" ca="1" si="1050"/>
        <v/>
      </c>
      <c r="M2207" s="44" t="str">
        <f t="shared" ca="1" si="1051"/>
        <v/>
      </c>
      <c r="N2207" s="44" t="str">
        <f t="shared" ca="1" si="1052"/>
        <v/>
      </c>
      <c r="O2207" s="108" t="str">
        <f t="shared" si="1036"/>
        <v/>
      </c>
      <c r="P2207" s="102" t="str">
        <f t="shared" si="1037"/>
        <v/>
      </c>
      <c r="Q2207" s="102" t="str">
        <f t="shared" si="1038"/>
        <v/>
      </c>
      <c r="R2207" s="120" t="str">
        <f t="shared" si="1039"/>
        <v/>
      </c>
      <c r="S2207" s="54" t="str">
        <f t="shared" si="1040"/>
        <v/>
      </c>
      <c r="T2207" s="5" t="str">
        <f t="shared" si="1041"/>
        <v/>
      </c>
      <c r="U2207" s="152" t="str">
        <f t="shared" si="1024"/>
        <v/>
      </c>
      <c r="V2207" s="152" t="str">
        <f t="shared" si="1025"/>
        <v/>
      </c>
      <c r="W2207" s="153" t="str">
        <f t="shared" si="1026"/>
        <v/>
      </c>
      <c r="X2207" s="153" t="str">
        <f t="shared" si="1027"/>
        <v/>
      </c>
      <c r="Y2207" s="153" t="str">
        <f t="shared" si="1028"/>
        <v/>
      </c>
      <c r="Z2207" s="153" t="str">
        <f t="shared" si="1029"/>
        <v/>
      </c>
      <c r="AA2207" s="152" t="str">
        <f t="shared" si="1030"/>
        <v/>
      </c>
      <c r="AB2207" s="152" t="str">
        <f t="shared" si="1031"/>
        <v/>
      </c>
      <c r="AC2207" s="154" t="str">
        <f t="shared" si="1042"/>
        <v/>
      </c>
      <c r="AD2207" s="154" t="str">
        <f t="shared" si="1043"/>
        <v/>
      </c>
      <c r="AE2207" s="3" t="str">
        <f t="shared" si="1044"/>
        <v/>
      </c>
      <c r="AF2207" s="3" t="str">
        <f t="shared" si="1045"/>
        <v/>
      </c>
      <c r="AG2207" s="3" t="str">
        <f t="shared" si="1046"/>
        <v/>
      </c>
      <c r="AH2207" s="4" t="str">
        <f t="shared" si="1047"/>
        <v/>
      </c>
      <c r="AI2207" s="75" t="str">
        <f t="shared" si="1048"/>
        <v/>
      </c>
      <c r="AJ2207" s="75" t="str">
        <f t="shared" si="1049"/>
        <v/>
      </c>
    </row>
    <row r="2208" spans="1:36" ht="14.25">
      <c r="A2208" s="41" t="str">
        <f t="shared" si="1032"/>
        <v/>
      </c>
      <c r="B2208" s="150" t="str">
        <f>IF(ISNUMBER(A2208),INDEX('MetaTrader Import'!$H$13:$J$5893,TRUNC(((A2208-$A$39+1)-1)/3)+1,MOD((A2208-$A$39+1)-1,3)+1),"")</f>
        <v/>
      </c>
      <c r="C2208" s="43" t="str">
        <f t="shared" si="1033"/>
        <v/>
      </c>
      <c r="D2208" s="43" t="str">
        <f t="shared" ca="1" si="1023"/>
        <v/>
      </c>
      <c r="E2208" s="43" t="str">
        <f t="shared" si="1034"/>
        <v/>
      </c>
      <c r="F2208" s="43" t="str">
        <f t="shared" si="1035"/>
        <v/>
      </c>
      <c r="G2208" s="43" t="str">
        <f>IF(A2208&lt;&gt;"",IF(A2208&lt;Data!$G$11*0.25,$C$13/$G$32,IF(A2208&gt;Data!$G$11*0.25,$C$13,$C$13*10)),"")</f>
        <v/>
      </c>
      <c r="H2208" s="43" t="str">
        <f>IF(A2208&lt;&gt;"",IF(Data!$G$9="constant",$C$13,IF(Data!$G$9="squeeze",G2208,F2208)),"")</f>
        <v/>
      </c>
      <c r="I2208" s="38" t="str">
        <f ca="1">IF(ISNUMBER(A2208),NORMINV(RAND(),0,IF(AND(Data!$G$9="squeeze",A2208&lt;Data!$G$11*0.25),$H$32,1)*$C$30*$C$13)*($C$14*$C$12),"")</f>
        <v/>
      </c>
      <c r="J2208" s="42" t="str">
        <f ca="1">IFERROR(IF(Data!$C$6="Real",B2208,I2208+J2207+($C$14*$C$12)*(NORMINV(RAND(),$C$15,CHOOSE($G$13,$C$13,F2208,G2208)))),"")</f>
        <v/>
      </c>
      <c r="K2208" s="88" t="str">
        <f>IF(ISNUMBER(A2208), IF($G$16="fixed",$G$17,MIN(H2208*Data!$C$7*$C$16*0.5,$C$17*Data!$C$7))*$C$12,"")</f>
        <v/>
      </c>
      <c r="L2208" s="42" t="str">
        <f t="shared" ca="1" si="1050"/>
        <v/>
      </c>
      <c r="M2208" s="44" t="str">
        <f t="shared" ca="1" si="1051"/>
        <v/>
      </c>
      <c r="N2208" s="44" t="str">
        <f t="shared" ca="1" si="1052"/>
        <v/>
      </c>
      <c r="O2208" s="108" t="str">
        <f t="shared" si="1036"/>
        <v/>
      </c>
      <c r="P2208" s="102" t="str">
        <f t="shared" si="1037"/>
        <v/>
      </c>
      <c r="Q2208" s="102" t="str">
        <f t="shared" si="1038"/>
        <v/>
      </c>
      <c r="R2208" s="120" t="str">
        <f t="shared" si="1039"/>
        <v/>
      </c>
      <c r="S2208" s="54" t="str">
        <f t="shared" si="1040"/>
        <v/>
      </c>
      <c r="T2208" s="5" t="str">
        <f t="shared" si="1041"/>
        <v/>
      </c>
      <c r="U2208" s="152" t="str">
        <f t="shared" si="1024"/>
        <v/>
      </c>
      <c r="V2208" s="152" t="str">
        <f t="shared" si="1025"/>
        <v/>
      </c>
      <c r="W2208" s="153" t="str">
        <f t="shared" si="1026"/>
        <v/>
      </c>
      <c r="X2208" s="153" t="str">
        <f t="shared" si="1027"/>
        <v/>
      </c>
      <c r="Y2208" s="153" t="str">
        <f t="shared" si="1028"/>
        <v/>
      </c>
      <c r="Z2208" s="153" t="str">
        <f t="shared" si="1029"/>
        <v/>
      </c>
      <c r="AA2208" s="152" t="str">
        <f t="shared" si="1030"/>
        <v/>
      </c>
      <c r="AB2208" s="152" t="str">
        <f t="shared" si="1031"/>
        <v/>
      </c>
      <c r="AC2208" s="154" t="str">
        <f t="shared" si="1042"/>
        <v/>
      </c>
      <c r="AD2208" s="154" t="str">
        <f t="shared" si="1043"/>
        <v/>
      </c>
      <c r="AE2208" s="3" t="str">
        <f t="shared" si="1044"/>
        <v/>
      </c>
      <c r="AF2208" s="3" t="str">
        <f t="shared" si="1045"/>
        <v/>
      </c>
      <c r="AG2208" s="3" t="str">
        <f t="shared" si="1046"/>
        <v/>
      </c>
      <c r="AH2208" s="4" t="str">
        <f t="shared" si="1047"/>
        <v/>
      </c>
      <c r="AI2208" s="75" t="str">
        <f t="shared" si="1048"/>
        <v/>
      </c>
      <c r="AJ2208" s="75" t="str">
        <f t="shared" si="1049"/>
        <v/>
      </c>
    </row>
    <row r="2209" spans="1:36" ht="14.25">
      <c r="A2209" s="41" t="str">
        <f t="shared" si="1032"/>
        <v/>
      </c>
      <c r="B2209" s="150" t="str">
        <f>IF(ISNUMBER(A2209),INDEX('MetaTrader Import'!$H$13:$J$5893,TRUNC(((A2209-$A$39+1)-1)/3)+1,MOD((A2209-$A$39+1)-1,3)+1),"")</f>
        <v/>
      </c>
      <c r="C2209" s="43" t="str">
        <f t="shared" si="1033"/>
        <v/>
      </c>
      <c r="D2209" s="43" t="str">
        <f t="shared" ca="1" si="1023"/>
        <v/>
      </c>
      <c r="E2209" s="43" t="str">
        <f t="shared" si="1034"/>
        <v/>
      </c>
      <c r="F2209" s="43" t="str">
        <f t="shared" si="1035"/>
        <v/>
      </c>
      <c r="G2209" s="43" t="str">
        <f>IF(A2209&lt;&gt;"",IF(A2209&lt;Data!$G$11*0.25,$C$13/$G$32,IF(A2209&gt;Data!$G$11*0.25,$C$13,$C$13*10)),"")</f>
        <v/>
      </c>
      <c r="H2209" s="43" t="str">
        <f>IF(A2209&lt;&gt;"",IF(Data!$G$9="constant",$C$13,IF(Data!$G$9="squeeze",G2209,F2209)),"")</f>
        <v/>
      </c>
      <c r="I2209" s="38" t="str">
        <f ca="1">IF(ISNUMBER(A2209),NORMINV(RAND(),0,IF(AND(Data!$G$9="squeeze",A2209&lt;Data!$G$11*0.25),$H$32,1)*$C$30*$C$13)*($C$14*$C$12),"")</f>
        <v/>
      </c>
      <c r="J2209" s="42" t="str">
        <f ca="1">IFERROR(IF(Data!$C$6="Real",B2209,I2209+J2208+($C$14*$C$12)*(NORMINV(RAND(),$C$15,CHOOSE($G$13,$C$13,F2209,G2209)))),"")</f>
        <v/>
      </c>
      <c r="K2209" s="88" t="str">
        <f>IF(ISNUMBER(A2209), IF($G$16="fixed",$G$17,MIN(H2209*Data!$C$7*$C$16*0.5,$C$17*Data!$C$7))*$C$12,"")</f>
        <v/>
      </c>
      <c r="L2209" s="42" t="str">
        <f t="shared" ca="1" si="1050"/>
        <v/>
      </c>
      <c r="M2209" s="44" t="str">
        <f t="shared" ca="1" si="1051"/>
        <v/>
      </c>
      <c r="N2209" s="44" t="str">
        <f t="shared" ca="1" si="1052"/>
        <v/>
      </c>
      <c r="O2209" s="108" t="str">
        <f t="shared" si="1036"/>
        <v/>
      </c>
      <c r="P2209" s="102" t="str">
        <f t="shared" si="1037"/>
        <v/>
      </c>
      <c r="Q2209" s="102" t="str">
        <f t="shared" si="1038"/>
        <v/>
      </c>
      <c r="R2209" s="120" t="str">
        <f t="shared" si="1039"/>
        <v/>
      </c>
      <c r="S2209" s="54" t="str">
        <f t="shared" si="1040"/>
        <v/>
      </c>
      <c r="T2209" s="5" t="str">
        <f t="shared" si="1041"/>
        <v/>
      </c>
      <c r="U2209" s="152" t="str">
        <f t="shared" si="1024"/>
        <v/>
      </c>
      <c r="V2209" s="152" t="str">
        <f t="shared" si="1025"/>
        <v/>
      </c>
      <c r="W2209" s="153" t="str">
        <f t="shared" si="1026"/>
        <v/>
      </c>
      <c r="X2209" s="153" t="str">
        <f t="shared" si="1027"/>
        <v/>
      </c>
      <c r="Y2209" s="153" t="str">
        <f t="shared" si="1028"/>
        <v/>
      </c>
      <c r="Z2209" s="153" t="str">
        <f t="shared" si="1029"/>
        <v/>
      </c>
      <c r="AA2209" s="152" t="str">
        <f t="shared" si="1030"/>
        <v/>
      </c>
      <c r="AB2209" s="152" t="str">
        <f t="shared" si="1031"/>
        <v/>
      </c>
      <c r="AC2209" s="154" t="str">
        <f t="shared" si="1042"/>
        <v/>
      </c>
      <c r="AD2209" s="154" t="str">
        <f t="shared" si="1043"/>
        <v/>
      </c>
      <c r="AE2209" s="3" t="str">
        <f t="shared" si="1044"/>
        <v/>
      </c>
      <c r="AF2209" s="3" t="str">
        <f t="shared" si="1045"/>
        <v/>
      </c>
      <c r="AG2209" s="3" t="str">
        <f t="shared" si="1046"/>
        <v/>
      </c>
      <c r="AH2209" s="4" t="str">
        <f t="shared" si="1047"/>
        <v/>
      </c>
      <c r="AI2209" s="75" t="str">
        <f t="shared" si="1048"/>
        <v/>
      </c>
      <c r="AJ2209" s="75" t="str">
        <f t="shared" si="1049"/>
        <v/>
      </c>
    </row>
    <row r="2210" spans="1:36" ht="14.25">
      <c r="A2210" s="41" t="str">
        <f t="shared" si="1032"/>
        <v/>
      </c>
      <c r="B2210" s="150" t="str">
        <f>IF(ISNUMBER(A2210),INDEX('MetaTrader Import'!$H$13:$J$5893,TRUNC(((A2210-$A$39+1)-1)/3)+1,MOD((A2210-$A$39+1)-1,3)+1),"")</f>
        <v/>
      </c>
      <c r="C2210" s="43" t="str">
        <f t="shared" si="1033"/>
        <v/>
      </c>
      <c r="D2210" s="43" t="str">
        <f t="shared" ca="1" si="1023"/>
        <v/>
      </c>
      <c r="E2210" s="43" t="str">
        <f t="shared" si="1034"/>
        <v/>
      </c>
      <c r="F2210" s="43" t="str">
        <f t="shared" si="1035"/>
        <v/>
      </c>
      <c r="G2210" s="43" t="str">
        <f>IF(A2210&lt;&gt;"",IF(A2210&lt;Data!$G$11*0.25,$C$13/$G$32,IF(A2210&gt;Data!$G$11*0.25,$C$13,$C$13*10)),"")</f>
        <v/>
      </c>
      <c r="H2210" s="43" t="str">
        <f>IF(A2210&lt;&gt;"",IF(Data!$G$9="constant",$C$13,IF(Data!$G$9="squeeze",G2210,F2210)),"")</f>
        <v/>
      </c>
      <c r="I2210" s="38" t="str">
        <f ca="1">IF(ISNUMBER(A2210),NORMINV(RAND(),0,IF(AND(Data!$G$9="squeeze",A2210&lt;Data!$G$11*0.25),$H$32,1)*$C$30*$C$13)*($C$14*$C$12),"")</f>
        <v/>
      </c>
      <c r="J2210" s="42" t="str">
        <f ca="1">IFERROR(IF(Data!$C$6="Real",B2210,I2210+J2209+($C$14*$C$12)*(NORMINV(RAND(),$C$15,CHOOSE($G$13,$C$13,F2210,G2210)))),"")</f>
        <v/>
      </c>
      <c r="K2210" s="88" t="str">
        <f>IF(ISNUMBER(A2210), IF($G$16="fixed",$G$17,MIN(H2210*Data!$C$7*$C$16*0.5,$C$17*Data!$C$7))*$C$12,"")</f>
        <v/>
      </c>
      <c r="L2210" s="42" t="str">
        <f t="shared" ca="1" si="1050"/>
        <v/>
      </c>
      <c r="M2210" s="44" t="str">
        <f t="shared" ca="1" si="1051"/>
        <v/>
      </c>
      <c r="N2210" s="44" t="str">
        <f t="shared" ca="1" si="1052"/>
        <v/>
      </c>
      <c r="O2210" s="108" t="str">
        <f t="shared" si="1036"/>
        <v/>
      </c>
      <c r="P2210" s="102" t="str">
        <f t="shared" si="1037"/>
        <v/>
      </c>
      <c r="Q2210" s="102" t="str">
        <f t="shared" si="1038"/>
        <v/>
      </c>
      <c r="R2210" s="120" t="str">
        <f t="shared" si="1039"/>
        <v/>
      </c>
      <c r="S2210" s="54" t="str">
        <f t="shared" si="1040"/>
        <v/>
      </c>
      <c r="T2210" s="5" t="str">
        <f t="shared" si="1041"/>
        <v/>
      </c>
      <c r="U2210" s="152" t="str">
        <f t="shared" si="1024"/>
        <v/>
      </c>
      <c r="V2210" s="152" t="str">
        <f t="shared" si="1025"/>
        <v/>
      </c>
      <c r="W2210" s="153" t="str">
        <f t="shared" si="1026"/>
        <v/>
      </c>
      <c r="X2210" s="153" t="str">
        <f t="shared" si="1027"/>
        <v/>
      </c>
      <c r="Y2210" s="153" t="str">
        <f t="shared" si="1028"/>
        <v/>
      </c>
      <c r="Z2210" s="153" t="str">
        <f t="shared" si="1029"/>
        <v/>
      </c>
      <c r="AA2210" s="152" t="str">
        <f t="shared" si="1030"/>
        <v/>
      </c>
      <c r="AB2210" s="152" t="str">
        <f t="shared" si="1031"/>
        <v/>
      </c>
      <c r="AC2210" s="154" t="str">
        <f t="shared" si="1042"/>
        <v/>
      </c>
      <c r="AD2210" s="154" t="str">
        <f t="shared" si="1043"/>
        <v/>
      </c>
      <c r="AE2210" s="3" t="str">
        <f t="shared" si="1044"/>
        <v/>
      </c>
      <c r="AF2210" s="3" t="str">
        <f t="shared" si="1045"/>
        <v/>
      </c>
      <c r="AG2210" s="3" t="str">
        <f t="shared" si="1046"/>
        <v/>
      </c>
      <c r="AH2210" s="4" t="str">
        <f t="shared" si="1047"/>
        <v/>
      </c>
      <c r="AI2210" s="75" t="str">
        <f t="shared" si="1048"/>
        <v/>
      </c>
      <c r="AJ2210" s="75" t="str">
        <f t="shared" si="1049"/>
        <v/>
      </c>
    </row>
    <row r="2211" spans="1:36" ht="14.25">
      <c r="A2211" s="41" t="str">
        <f t="shared" si="1032"/>
        <v/>
      </c>
      <c r="B2211" s="150" t="str">
        <f>IF(ISNUMBER(A2211),INDEX('MetaTrader Import'!$H$13:$J$5893,TRUNC(((A2211-$A$39+1)-1)/3)+1,MOD((A2211-$A$39+1)-1,3)+1),"")</f>
        <v/>
      </c>
      <c r="C2211" s="43" t="str">
        <f t="shared" si="1033"/>
        <v/>
      </c>
      <c r="D2211" s="43" t="str">
        <f t="shared" ca="1" si="1023"/>
        <v/>
      </c>
      <c r="E2211" s="43" t="str">
        <f t="shared" si="1034"/>
        <v/>
      </c>
      <c r="F2211" s="43" t="str">
        <f t="shared" si="1035"/>
        <v/>
      </c>
      <c r="G2211" s="43" t="str">
        <f>IF(A2211&lt;&gt;"",IF(A2211&lt;Data!$G$11*0.25,$C$13/$G$32,IF(A2211&gt;Data!$G$11*0.25,$C$13,$C$13*10)),"")</f>
        <v/>
      </c>
      <c r="H2211" s="43" t="str">
        <f>IF(A2211&lt;&gt;"",IF(Data!$G$9="constant",$C$13,IF(Data!$G$9="squeeze",G2211,F2211)),"")</f>
        <v/>
      </c>
      <c r="I2211" s="38" t="str">
        <f ca="1">IF(ISNUMBER(A2211),NORMINV(RAND(),0,IF(AND(Data!$G$9="squeeze",A2211&lt;Data!$G$11*0.25),$H$32,1)*$C$30*$C$13)*($C$14*$C$12),"")</f>
        <v/>
      </c>
      <c r="J2211" s="42" t="str">
        <f ca="1">IFERROR(IF(Data!$C$6="Real",B2211,I2211+J2210+($C$14*$C$12)*(NORMINV(RAND(),$C$15,CHOOSE($G$13,$C$13,F2211,G2211)))),"")</f>
        <v/>
      </c>
      <c r="K2211" s="88" t="str">
        <f>IF(ISNUMBER(A2211), IF($G$16="fixed",$G$17,MIN(H2211*Data!$C$7*$C$16*0.5,$C$17*Data!$C$7))*$C$12,"")</f>
        <v/>
      </c>
      <c r="L2211" s="42" t="str">
        <f t="shared" ca="1" si="1050"/>
        <v/>
      </c>
      <c r="M2211" s="44" t="str">
        <f t="shared" ca="1" si="1051"/>
        <v/>
      </c>
      <c r="N2211" s="44" t="str">
        <f t="shared" ca="1" si="1052"/>
        <v/>
      </c>
      <c r="O2211" s="108" t="str">
        <f t="shared" si="1036"/>
        <v/>
      </c>
      <c r="P2211" s="102" t="str">
        <f t="shared" si="1037"/>
        <v/>
      </c>
      <c r="Q2211" s="102" t="str">
        <f t="shared" si="1038"/>
        <v/>
      </c>
      <c r="R2211" s="120" t="str">
        <f t="shared" si="1039"/>
        <v/>
      </c>
      <c r="S2211" s="54" t="str">
        <f t="shared" si="1040"/>
        <v/>
      </c>
      <c r="T2211" s="5" t="str">
        <f t="shared" si="1041"/>
        <v/>
      </c>
      <c r="U2211" s="152" t="str">
        <f t="shared" si="1024"/>
        <v/>
      </c>
      <c r="V2211" s="152" t="str">
        <f t="shared" si="1025"/>
        <v/>
      </c>
      <c r="W2211" s="153" t="str">
        <f t="shared" si="1026"/>
        <v/>
      </c>
      <c r="X2211" s="153" t="str">
        <f t="shared" si="1027"/>
        <v/>
      </c>
      <c r="Y2211" s="153" t="str">
        <f t="shared" si="1028"/>
        <v/>
      </c>
      <c r="Z2211" s="153" t="str">
        <f t="shared" si="1029"/>
        <v/>
      </c>
      <c r="AA2211" s="152" t="str">
        <f t="shared" si="1030"/>
        <v/>
      </c>
      <c r="AB2211" s="152" t="str">
        <f t="shared" si="1031"/>
        <v/>
      </c>
      <c r="AC2211" s="154" t="str">
        <f t="shared" si="1042"/>
        <v/>
      </c>
      <c r="AD2211" s="154" t="str">
        <f t="shared" si="1043"/>
        <v/>
      </c>
      <c r="AE2211" s="3" t="str">
        <f t="shared" si="1044"/>
        <v/>
      </c>
      <c r="AF2211" s="3" t="str">
        <f t="shared" si="1045"/>
        <v/>
      </c>
      <c r="AG2211" s="3" t="str">
        <f t="shared" si="1046"/>
        <v/>
      </c>
      <c r="AH2211" s="4" t="str">
        <f t="shared" si="1047"/>
        <v/>
      </c>
      <c r="AI2211" s="75" t="str">
        <f t="shared" si="1048"/>
        <v/>
      </c>
      <c r="AJ2211" s="75" t="str">
        <f t="shared" si="1049"/>
        <v/>
      </c>
    </row>
    <row r="2212" spans="1:36" ht="14.25">
      <c r="A2212" s="41" t="str">
        <f t="shared" si="1032"/>
        <v/>
      </c>
      <c r="B2212" s="150" t="str">
        <f>IF(ISNUMBER(A2212),INDEX('MetaTrader Import'!$H$13:$J$5893,TRUNC(((A2212-$A$39+1)-1)/3)+1,MOD((A2212-$A$39+1)-1,3)+1),"")</f>
        <v/>
      </c>
      <c r="C2212" s="43" t="str">
        <f t="shared" si="1033"/>
        <v/>
      </c>
      <c r="D2212" s="43" t="str">
        <f t="shared" ca="1" si="1023"/>
        <v/>
      </c>
      <c r="E2212" s="43" t="str">
        <f t="shared" si="1034"/>
        <v/>
      </c>
      <c r="F2212" s="43" t="str">
        <f t="shared" si="1035"/>
        <v/>
      </c>
      <c r="G2212" s="43" t="str">
        <f>IF(A2212&lt;&gt;"",IF(A2212&lt;Data!$G$11*0.25,$C$13/$G$32,IF(A2212&gt;Data!$G$11*0.25,$C$13,$C$13*10)),"")</f>
        <v/>
      </c>
      <c r="H2212" s="43" t="str">
        <f>IF(A2212&lt;&gt;"",IF(Data!$G$9="constant",$C$13,IF(Data!$G$9="squeeze",G2212,F2212)),"")</f>
        <v/>
      </c>
      <c r="I2212" s="38" t="str">
        <f ca="1">IF(ISNUMBER(A2212),NORMINV(RAND(),0,IF(AND(Data!$G$9="squeeze",A2212&lt;Data!$G$11*0.25),$H$32,1)*$C$30*$C$13)*($C$14*$C$12),"")</f>
        <v/>
      </c>
      <c r="J2212" s="42" t="str">
        <f ca="1">IFERROR(IF(Data!$C$6="Real",B2212,I2212+J2211+($C$14*$C$12)*(NORMINV(RAND(),$C$15,CHOOSE($G$13,$C$13,F2212,G2212)))),"")</f>
        <v/>
      </c>
      <c r="K2212" s="88" t="str">
        <f>IF(ISNUMBER(A2212), IF($G$16="fixed",$G$17,MIN(H2212*Data!$C$7*$C$16*0.5,$C$17*Data!$C$7))*$C$12,"")</f>
        <v/>
      </c>
      <c r="L2212" s="42" t="str">
        <f t="shared" ca="1" si="1050"/>
        <v/>
      </c>
      <c r="M2212" s="44" t="str">
        <f t="shared" ca="1" si="1051"/>
        <v/>
      </c>
      <c r="N2212" s="44" t="str">
        <f t="shared" ca="1" si="1052"/>
        <v/>
      </c>
      <c r="O2212" s="108" t="str">
        <f t="shared" si="1036"/>
        <v/>
      </c>
      <c r="P2212" s="102" t="str">
        <f t="shared" si="1037"/>
        <v/>
      </c>
      <c r="Q2212" s="102" t="str">
        <f t="shared" si="1038"/>
        <v/>
      </c>
      <c r="R2212" s="120" t="str">
        <f t="shared" si="1039"/>
        <v/>
      </c>
      <c r="S2212" s="54" t="str">
        <f t="shared" si="1040"/>
        <v/>
      </c>
      <c r="T2212" s="5" t="str">
        <f t="shared" si="1041"/>
        <v/>
      </c>
      <c r="U2212" s="152" t="str">
        <f t="shared" si="1024"/>
        <v/>
      </c>
      <c r="V2212" s="152" t="str">
        <f t="shared" si="1025"/>
        <v/>
      </c>
      <c r="W2212" s="153" t="str">
        <f t="shared" si="1026"/>
        <v/>
      </c>
      <c r="X2212" s="153" t="str">
        <f t="shared" si="1027"/>
        <v/>
      </c>
      <c r="Y2212" s="153" t="str">
        <f t="shared" si="1028"/>
        <v/>
      </c>
      <c r="Z2212" s="153" t="str">
        <f t="shared" si="1029"/>
        <v/>
      </c>
      <c r="AA2212" s="152" t="str">
        <f t="shared" si="1030"/>
        <v/>
      </c>
      <c r="AB2212" s="152" t="str">
        <f t="shared" si="1031"/>
        <v/>
      </c>
      <c r="AC2212" s="154" t="str">
        <f t="shared" si="1042"/>
        <v/>
      </c>
      <c r="AD2212" s="154" t="str">
        <f t="shared" si="1043"/>
        <v/>
      </c>
      <c r="AE2212" s="3" t="str">
        <f t="shared" si="1044"/>
        <v/>
      </c>
      <c r="AF2212" s="3" t="str">
        <f t="shared" si="1045"/>
        <v/>
      </c>
      <c r="AG2212" s="3" t="str">
        <f t="shared" si="1046"/>
        <v/>
      </c>
      <c r="AH2212" s="4" t="str">
        <f t="shared" si="1047"/>
        <v/>
      </c>
      <c r="AI2212" s="75" t="str">
        <f t="shared" si="1048"/>
        <v/>
      </c>
      <c r="AJ2212" s="75" t="str">
        <f t="shared" si="1049"/>
        <v/>
      </c>
    </row>
    <row r="2213" spans="1:36" ht="14.25">
      <c r="A2213" s="41" t="str">
        <f t="shared" si="1032"/>
        <v/>
      </c>
      <c r="B2213" s="150" t="str">
        <f>IF(ISNUMBER(A2213),INDEX('MetaTrader Import'!$H$13:$J$5893,TRUNC(((A2213-$A$39+1)-1)/3)+1,MOD((A2213-$A$39+1)-1,3)+1),"")</f>
        <v/>
      </c>
      <c r="C2213" s="43" t="str">
        <f t="shared" si="1033"/>
        <v/>
      </c>
      <c r="D2213" s="43" t="str">
        <f t="shared" ca="1" si="1023"/>
        <v/>
      </c>
      <c r="E2213" s="43" t="str">
        <f t="shared" si="1034"/>
        <v/>
      </c>
      <c r="F2213" s="43" t="str">
        <f t="shared" si="1035"/>
        <v/>
      </c>
      <c r="G2213" s="43" t="str">
        <f>IF(A2213&lt;&gt;"",IF(A2213&lt;Data!$G$11*0.25,$C$13/$G$32,IF(A2213&gt;Data!$G$11*0.25,$C$13,$C$13*10)),"")</f>
        <v/>
      </c>
      <c r="H2213" s="43" t="str">
        <f>IF(A2213&lt;&gt;"",IF(Data!$G$9="constant",$C$13,IF(Data!$G$9="squeeze",G2213,F2213)),"")</f>
        <v/>
      </c>
      <c r="I2213" s="38" t="str">
        <f ca="1">IF(ISNUMBER(A2213),NORMINV(RAND(),0,IF(AND(Data!$G$9="squeeze",A2213&lt;Data!$G$11*0.25),$H$32,1)*$C$30*$C$13)*($C$14*$C$12),"")</f>
        <v/>
      </c>
      <c r="J2213" s="42" t="str">
        <f ca="1">IFERROR(IF(Data!$C$6="Real",B2213,I2213+J2212+($C$14*$C$12)*(NORMINV(RAND(),$C$15,CHOOSE($G$13,$C$13,F2213,G2213)))),"")</f>
        <v/>
      </c>
      <c r="K2213" s="88" t="str">
        <f>IF(ISNUMBER(A2213), IF($G$16="fixed",$G$17,MIN(H2213*Data!$C$7*$C$16*0.5,$C$17*Data!$C$7))*$C$12,"")</f>
        <v/>
      </c>
      <c r="L2213" s="42" t="str">
        <f t="shared" ca="1" si="1050"/>
        <v/>
      </c>
      <c r="M2213" s="44" t="str">
        <f t="shared" ca="1" si="1051"/>
        <v/>
      </c>
      <c r="N2213" s="44" t="str">
        <f t="shared" ca="1" si="1052"/>
        <v/>
      </c>
      <c r="O2213" s="108" t="str">
        <f t="shared" si="1036"/>
        <v/>
      </c>
      <c r="P2213" s="102" t="str">
        <f t="shared" si="1037"/>
        <v/>
      </c>
      <c r="Q2213" s="102" t="str">
        <f t="shared" si="1038"/>
        <v/>
      </c>
      <c r="R2213" s="120" t="str">
        <f t="shared" si="1039"/>
        <v/>
      </c>
      <c r="S2213" s="54" t="str">
        <f t="shared" si="1040"/>
        <v/>
      </c>
      <c r="T2213" s="5" t="str">
        <f t="shared" si="1041"/>
        <v/>
      </c>
      <c r="U2213" s="152" t="str">
        <f t="shared" si="1024"/>
        <v/>
      </c>
      <c r="V2213" s="152" t="str">
        <f t="shared" si="1025"/>
        <v/>
      </c>
      <c r="W2213" s="153" t="str">
        <f t="shared" si="1026"/>
        <v/>
      </c>
      <c r="X2213" s="153" t="str">
        <f t="shared" si="1027"/>
        <v/>
      </c>
      <c r="Y2213" s="153" t="str">
        <f t="shared" si="1028"/>
        <v/>
      </c>
      <c r="Z2213" s="153" t="str">
        <f t="shared" si="1029"/>
        <v/>
      </c>
      <c r="AA2213" s="152" t="str">
        <f t="shared" si="1030"/>
        <v/>
      </c>
      <c r="AB2213" s="152" t="str">
        <f t="shared" si="1031"/>
        <v/>
      </c>
      <c r="AC2213" s="154" t="str">
        <f t="shared" si="1042"/>
        <v/>
      </c>
      <c r="AD2213" s="154" t="str">
        <f t="shared" si="1043"/>
        <v/>
      </c>
      <c r="AE2213" s="3" t="str">
        <f t="shared" si="1044"/>
        <v/>
      </c>
      <c r="AF2213" s="3" t="str">
        <f t="shared" si="1045"/>
        <v/>
      </c>
      <c r="AG2213" s="3" t="str">
        <f t="shared" si="1046"/>
        <v/>
      </c>
      <c r="AH2213" s="4" t="str">
        <f t="shared" si="1047"/>
        <v/>
      </c>
      <c r="AI2213" s="75" t="str">
        <f t="shared" si="1048"/>
        <v/>
      </c>
      <c r="AJ2213" s="75" t="str">
        <f t="shared" si="1049"/>
        <v/>
      </c>
    </row>
    <row r="2214" spans="1:36" ht="14.25">
      <c r="A2214" s="41" t="str">
        <f t="shared" si="1032"/>
        <v/>
      </c>
      <c r="B2214" s="150" t="str">
        <f>IF(ISNUMBER(A2214),INDEX('MetaTrader Import'!$H$13:$J$5893,TRUNC(((A2214-$A$39+1)-1)/3)+1,MOD((A2214-$A$39+1)-1,3)+1),"")</f>
        <v/>
      </c>
      <c r="C2214" s="43" t="str">
        <f t="shared" si="1033"/>
        <v/>
      </c>
      <c r="D2214" s="43" t="str">
        <f t="shared" ca="1" si="1023"/>
        <v/>
      </c>
      <c r="E2214" s="43" t="str">
        <f t="shared" si="1034"/>
        <v/>
      </c>
      <c r="F2214" s="43" t="str">
        <f t="shared" si="1035"/>
        <v/>
      </c>
      <c r="G2214" s="43" t="str">
        <f>IF(A2214&lt;&gt;"",IF(A2214&lt;Data!$G$11*0.25,$C$13/$G$32,IF(A2214&gt;Data!$G$11*0.25,$C$13,$C$13*10)),"")</f>
        <v/>
      </c>
      <c r="H2214" s="43" t="str">
        <f>IF(A2214&lt;&gt;"",IF(Data!$G$9="constant",$C$13,IF(Data!$G$9="squeeze",G2214,F2214)),"")</f>
        <v/>
      </c>
      <c r="I2214" s="38" t="str">
        <f ca="1">IF(ISNUMBER(A2214),NORMINV(RAND(),0,IF(AND(Data!$G$9="squeeze",A2214&lt;Data!$G$11*0.25),$H$32,1)*$C$30*$C$13)*($C$14*$C$12),"")</f>
        <v/>
      </c>
      <c r="J2214" s="42" t="str">
        <f ca="1">IFERROR(IF(Data!$C$6="Real",B2214,I2214+J2213+($C$14*$C$12)*(NORMINV(RAND(),$C$15,CHOOSE($G$13,$C$13,F2214,G2214)))),"")</f>
        <v/>
      </c>
      <c r="K2214" s="88" t="str">
        <f>IF(ISNUMBER(A2214), IF($G$16="fixed",$G$17,MIN(H2214*Data!$C$7*$C$16*0.5,$C$17*Data!$C$7))*$C$12,"")</f>
        <v/>
      </c>
      <c r="L2214" s="42" t="str">
        <f t="shared" ca="1" si="1050"/>
        <v/>
      </c>
      <c r="M2214" s="44" t="str">
        <f t="shared" ca="1" si="1051"/>
        <v/>
      </c>
      <c r="N2214" s="44" t="str">
        <f t="shared" ca="1" si="1052"/>
        <v/>
      </c>
      <c r="O2214" s="108" t="str">
        <f t="shared" si="1036"/>
        <v/>
      </c>
      <c r="P2214" s="102" t="str">
        <f t="shared" si="1037"/>
        <v/>
      </c>
      <c r="Q2214" s="102" t="str">
        <f t="shared" si="1038"/>
        <v/>
      </c>
      <c r="R2214" s="120" t="str">
        <f t="shared" si="1039"/>
        <v/>
      </c>
      <c r="S2214" s="54" t="str">
        <f t="shared" si="1040"/>
        <v/>
      </c>
      <c r="T2214" s="5" t="str">
        <f t="shared" si="1041"/>
        <v/>
      </c>
      <c r="U2214" s="152" t="str">
        <f t="shared" si="1024"/>
        <v/>
      </c>
      <c r="V2214" s="152" t="str">
        <f t="shared" si="1025"/>
        <v/>
      </c>
      <c r="W2214" s="153" t="str">
        <f t="shared" si="1026"/>
        <v/>
      </c>
      <c r="X2214" s="153" t="str">
        <f t="shared" si="1027"/>
        <v/>
      </c>
      <c r="Y2214" s="153" t="str">
        <f t="shared" si="1028"/>
        <v/>
      </c>
      <c r="Z2214" s="153" t="str">
        <f t="shared" si="1029"/>
        <v/>
      </c>
      <c r="AA2214" s="152" t="str">
        <f t="shared" si="1030"/>
        <v/>
      </c>
      <c r="AB2214" s="152" t="str">
        <f t="shared" si="1031"/>
        <v/>
      </c>
      <c r="AC2214" s="154" t="str">
        <f t="shared" si="1042"/>
        <v/>
      </c>
      <c r="AD2214" s="154" t="str">
        <f t="shared" si="1043"/>
        <v/>
      </c>
      <c r="AE2214" s="3" t="str">
        <f t="shared" si="1044"/>
        <v/>
      </c>
      <c r="AF2214" s="3" t="str">
        <f t="shared" si="1045"/>
        <v/>
      </c>
      <c r="AG2214" s="3" t="str">
        <f t="shared" si="1046"/>
        <v/>
      </c>
      <c r="AH2214" s="4" t="str">
        <f t="shared" si="1047"/>
        <v/>
      </c>
      <c r="AI2214" s="75" t="str">
        <f t="shared" si="1048"/>
        <v/>
      </c>
      <c r="AJ2214" s="75" t="str">
        <f t="shared" si="1049"/>
        <v/>
      </c>
    </row>
    <row r="2215" spans="1:36" ht="14.25">
      <c r="A2215" s="41" t="str">
        <f t="shared" si="1032"/>
        <v/>
      </c>
      <c r="B2215" s="150" t="str">
        <f>IF(ISNUMBER(A2215),INDEX('MetaTrader Import'!$H$13:$J$5893,TRUNC(((A2215-$A$39+1)-1)/3)+1,MOD((A2215-$A$39+1)-1,3)+1),"")</f>
        <v/>
      </c>
      <c r="C2215" s="43" t="str">
        <f t="shared" si="1033"/>
        <v/>
      </c>
      <c r="D2215" s="43" t="str">
        <f t="shared" ca="1" si="1023"/>
        <v/>
      </c>
      <c r="E2215" s="43" t="str">
        <f t="shared" si="1034"/>
        <v/>
      </c>
      <c r="F2215" s="43" t="str">
        <f t="shared" si="1035"/>
        <v/>
      </c>
      <c r="G2215" s="43" t="str">
        <f>IF(A2215&lt;&gt;"",IF(A2215&lt;Data!$G$11*0.25,$C$13/$G$32,IF(A2215&gt;Data!$G$11*0.25,$C$13,$C$13*10)),"")</f>
        <v/>
      </c>
      <c r="H2215" s="43" t="str">
        <f>IF(A2215&lt;&gt;"",IF(Data!$G$9="constant",$C$13,IF(Data!$G$9="squeeze",G2215,F2215)),"")</f>
        <v/>
      </c>
      <c r="I2215" s="38" t="str">
        <f ca="1">IF(ISNUMBER(A2215),NORMINV(RAND(),0,IF(AND(Data!$G$9="squeeze",A2215&lt;Data!$G$11*0.25),$H$32,1)*$C$30*$C$13)*($C$14*$C$12),"")</f>
        <v/>
      </c>
      <c r="J2215" s="42" t="str">
        <f ca="1">IFERROR(IF(Data!$C$6="Real",B2215,I2215+J2214+($C$14*$C$12)*(NORMINV(RAND(),$C$15,CHOOSE($G$13,$C$13,F2215,G2215)))),"")</f>
        <v/>
      </c>
      <c r="K2215" s="88" t="str">
        <f>IF(ISNUMBER(A2215), IF($G$16="fixed",$G$17,MIN(H2215*Data!$C$7*$C$16*0.5,$C$17*Data!$C$7))*$C$12,"")</f>
        <v/>
      </c>
      <c r="L2215" s="42" t="str">
        <f t="shared" ca="1" si="1050"/>
        <v/>
      </c>
      <c r="M2215" s="44" t="str">
        <f t="shared" ca="1" si="1051"/>
        <v/>
      </c>
      <c r="N2215" s="44" t="str">
        <f t="shared" ca="1" si="1052"/>
        <v/>
      </c>
      <c r="O2215" s="108" t="str">
        <f t="shared" si="1036"/>
        <v/>
      </c>
      <c r="P2215" s="102" t="str">
        <f t="shared" si="1037"/>
        <v/>
      </c>
      <c r="Q2215" s="102" t="str">
        <f t="shared" si="1038"/>
        <v/>
      </c>
      <c r="R2215" s="120" t="str">
        <f t="shared" si="1039"/>
        <v/>
      </c>
      <c r="S2215" s="54" t="str">
        <f t="shared" si="1040"/>
        <v/>
      </c>
      <c r="T2215" s="5" t="str">
        <f t="shared" si="1041"/>
        <v/>
      </c>
      <c r="U2215" s="152" t="str">
        <f t="shared" si="1024"/>
        <v/>
      </c>
      <c r="V2215" s="152" t="str">
        <f t="shared" si="1025"/>
        <v/>
      </c>
      <c r="W2215" s="153" t="str">
        <f t="shared" si="1026"/>
        <v/>
      </c>
      <c r="X2215" s="153" t="str">
        <f t="shared" si="1027"/>
        <v/>
      </c>
      <c r="Y2215" s="153" t="str">
        <f t="shared" si="1028"/>
        <v/>
      </c>
      <c r="Z2215" s="153" t="str">
        <f t="shared" si="1029"/>
        <v/>
      </c>
      <c r="AA2215" s="152" t="str">
        <f t="shared" si="1030"/>
        <v/>
      </c>
      <c r="AB2215" s="152" t="str">
        <f t="shared" si="1031"/>
        <v/>
      </c>
      <c r="AC2215" s="154" t="str">
        <f t="shared" si="1042"/>
        <v/>
      </c>
      <c r="AD2215" s="154" t="str">
        <f t="shared" si="1043"/>
        <v/>
      </c>
      <c r="AE2215" s="3" t="str">
        <f t="shared" si="1044"/>
        <v/>
      </c>
      <c r="AF2215" s="3" t="str">
        <f t="shared" si="1045"/>
        <v/>
      </c>
      <c r="AG2215" s="3" t="str">
        <f t="shared" si="1046"/>
        <v/>
      </c>
      <c r="AH2215" s="4" t="str">
        <f t="shared" si="1047"/>
        <v/>
      </c>
      <c r="AI2215" s="75" t="str">
        <f t="shared" si="1048"/>
        <v/>
      </c>
      <c r="AJ2215" s="75" t="str">
        <f t="shared" si="1049"/>
        <v/>
      </c>
    </row>
    <row r="2216" spans="1:36" ht="14.25">
      <c r="A2216" s="41" t="str">
        <f t="shared" si="1032"/>
        <v/>
      </c>
      <c r="B2216" s="150" t="str">
        <f>IF(ISNUMBER(A2216),INDEX('MetaTrader Import'!$H$13:$J$5893,TRUNC(((A2216-$A$39+1)-1)/3)+1,MOD((A2216-$A$39+1)-1,3)+1),"")</f>
        <v/>
      </c>
      <c r="C2216" s="43" t="str">
        <f t="shared" si="1033"/>
        <v/>
      </c>
      <c r="D2216" s="43" t="str">
        <f t="shared" ca="1" si="1023"/>
        <v/>
      </c>
      <c r="E2216" s="43" t="str">
        <f t="shared" si="1034"/>
        <v/>
      </c>
      <c r="F2216" s="43" t="str">
        <f t="shared" si="1035"/>
        <v/>
      </c>
      <c r="G2216" s="43" t="str">
        <f>IF(A2216&lt;&gt;"",IF(A2216&lt;Data!$G$11*0.25,$C$13/$G$32,IF(A2216&gt;Data!$G$11*0.25,$C$13,$C$13*10)),"")</f>
        <v/>
      </c>
      <c r="H2216" s="43" t="str">
        <f>IF(A2216&lt;&gt;"",IF(Data!$G$9="constant",$C$13,IF(Data!$G$9="squeeze",G2216,F2216)),"")</f>
        <v/>
      </c>
      <c r="I2216" s="38" t="str">
        <f ca="1">IF(ISNUMBER(A2216),NORMINV(RAND(),0,IF(AND(Data!$G$9="squeeze",A2216&lt;Data!$G$11*0.25),$H$32,1)*$C$30*$C$13)*($C$14*$C$12),"")</f>
        <v/>
      </c>
      <c r="J2216" s="42" t="str">
        <f ca="1">IFERROR(IF(Data!$C$6="Real",B2216,I2216+J2215+($C$14*$C$12)*(NORMINV(RAND(),$C$15,CHOOSE($G$13,$C$13,F2216,G2216)))),"")</f>
        <v/>
      </c>
      <c r="K2216" s="88" t="str">
        <f>IF(ISNUMBER(A2216), IF($G$16="fixed",$G$17,MIN(H2216*Data!$C$7*$C$16*0.5,$C$17*Data!$C$7))*$C$12,"")</f>
        <v/>
      </c>
      <c r="L2216" s="42" t="str">
        <f t="shared" ca="1" si="1050"/>
        <v/>
      </c>
      <c r="M2216" s="44" t="str">
        <f t="shared" ca="1" si="1051"/>
        <v/>
      </c>
      <c r="N2216" s="44" t="str">
        <f t="shared" ca="1" si="1052"/>
        <v/>
      </c>
      <c r="O2216" s="108" t="str">
        <f t="shared" si="1036"/>
        <v/>
      </c>
      <c r="P2216" s="102" t="str">
        <f t="shared" si="1037"/>
        <v/>
      </c>
      <c r="Q2216" s="102" t="str">
        <f t="shared" si="1038"/>
        <v/>
      </c>
      <c r="R2216" s="120" t="str">
        <f t="shared" si="1039"/>
        <v/>
      </c>
      <c r="S2216" s="54" t="str">
        <f t="shared" si="1040"/>
        <v/>
      </c>
      <c r="T2216" s="5" t="str">
        <f t="shared" si="1041"/>
        <v/>
      </c>
      <c r="U2216" s="152" t="str">
        <f t="shared" si="1024"/>
        <v/>
      </c>
      <c r="V2216" s="152" t="str">
        <f t="shared" si="1025"/>
        <v/>
      </c>
      <c r="W2216" s="153" t="str">
        <f t="shared" si="1026"/>
        <v/>
      </c>
      <c r="X2216" s="153" t="str">
        <f t="shared" si="1027"/>
        <v/>
      </c>
      <c r="Y2216" s="153" t="str">
        <f t="shared" si="1028"/>
        <v/>
      </c>
      <c r="Z2216" s="153" t="str">
        <f t="shared" si="1029"/>
        <v/>
      </c>
      <c r="AA2216" s="152" t="str">
        <f t="shared" si="1030"/>
        <v/>
      </c>
      <c r="AB2216" s="152" t="str">
        <f t="shared" si="1031"/>
        <v/>
      </c>
      <c r="AC2216" s="154" t="str">
        <f t="shared" si="1042"/>
        <v/>
      </c>
      <c r="AD2216" s="154" t="str">
        <f t="shared" si="1043"/>
        <v/>
      </c>
      <c r="AE2216" s="3" t="str">
        <f t="shared" si="1044"/>
        <v/>
      </c>
      <c r="AF2216" s="3" t="str">
        <f t="shared" si="1045"/>
        <v/>
      </c>
      <c r="AG2216" s="3" t="str">
        <f t="shared" si="1046"/>
        <v/>
      </c>
      <c r="AH2216" s="4" t="str">
        <f t="shared" si="1047"/>
        <v/>
      </c>
      <c r="AI2216" s="75" t="str">
        <f t="shared" si="1048"/>
        <v/>
      </c>
      <c r="AJ2216" s="75" t="str">
        <f t="shared" si="1049"/>
        <v/>
      </c>
    </row>
    <row r="2217" spans="1:36" ht="14.25">
      <c r="A2217" s="41" t="str">
        <f t="shared" si="1032"/>
        <v/>
      </c>
      <c r="B2217" s="150" t="str">
        <f>IF(ISNUMBER(A2217),INDEX('MetaTrader Import'!$H$13:$J$5893,TRUNC(((A2217-$A$39+1)-1)/3)+1,MOD((A2217-$A$39+1)-1,3)+1),"")</f>
        <v/>
      </c>
      <c r="C2217" s="43" t="str">
        <f t="shared" si="1033"/>
        <v/>
      </c>
      <c r="D2217" s="43" t="str">
        <f t="shared" ca="1" si="1023"/>
        <v/>
      </c>
      <c r="E2217" s="43" t="str">
        <f t="shared" si="1034"/>
        <v/>
      </c>
      <c r="F2217" s="43" t="str">
        <f t="shared" si="1035"/>
        <v/>
      </c>
      <c r="G2217" s="43" t="str">
        <f>IF(A2217&lt;&gt;"",IF(A2217&lt;Data!$G$11*0.25,$C$13/$G$32,IF(A2217&gt;Data!$G$11*0.25,$C$13,$C$13*10)),"")</f>
        <v/>
      </c>
      <c r="H2217" s="43" t="str">
        <f>IF(A2217&lt;&gt;"",IF(Data!$G$9="constant",$C$13,IF(Data!$G$9="squeeze",G2217,F2217)),"")</f>
        <v/>
      </c>
      <c r="I2217" s="38" t="str">
        <f ca="1">IF(ISNUMBER(A2217),NORMINV(RAND(),0,IF(AND(Data!$G$9="squeeze",A2217&lt;Data!$G$11*0.25),$H$32,1)*$C$30*$C$13)*($C$14*$C$12),"")</f>
        <v/>
      </c>
      <c r="J2217" s="42" t="str">
        <f ca="1">IFERROR(IF(Data!$C$6="Real",B2217,I2217+J2216+($C$14*$C$12)*(NORMINV(RAND(),$C$15,CHOOSE($G$13,$C$13,F2217,G2217)))),"")</f>
        <v/>
      </c>
      <c r="K2217" s="88" t="str">
        <f>IF(ISNUMBER(A2217), IF($G$16="fixed",$G$17,MIN(H2217*Data!$C$7*$C$16*0.5,$C$17*Data!$C$7))*$C$12,"")</f>
        <v/>
      </c>
      <c r="L2217" s="42" t="str">
        <f t="shared" ca="1" si="1050"/>
        <v/>
      </c>
      <c r="M2217" s="44" t="str">
        <f t="shared" ca="1" si="1051"/>
        <v/>
      </c>
      <c r="N2217" s="44" t="str">
        <f t="shared" ca="1" si="1052"/>
        <v/>
      </c>
      <c r="O2217" s="108" t="str">
        <f t="shared" si="1036"/>
        <v/>
      </c>
      <c r="P2217" s="102" t="str">
        <f t="shared" si="1037"/>
        <v/>
      </c>
      <c r="Q2217" s="102" t="str">
        <f t="shared" si="1038"/>
        <v/>
      </c>
      <c r="R2217" s="120" t="str">
        <f t="shared" si="1039"/>
        <v/>
      </c>
      <c r="S2217" s="54" t="str">
        <f t="shared" si="1040"/>
        <v/>
      </c>
      <c r="T2217" s="5" t="str">
        <f t="shared" si="1041"/>
        <v/>
      </c>
      <c r="U2217" s="152" t="str">
        <f t="shared" si="1024"/>
        <v/>
      </c>
      <c r="V2217" s="152" t="str">
        <f t="shared" si="1025"/>
        <v/>
      </c>
      <c r="W2217" s="153" t="str">
        <f t="shared" si="1026"/>
        <v/>
      </c>
      <c r="X2217" s="153" t="str">
        <f t="shared" si="1027"/>
        <v/>
      </c>
      <c r="Y2217" s="153" t="str">
        <f t="shared" si="1028"/>
        <v/>
      </c>
      <c r="Z2217" s="153" t="str">
        <f t="shared" si="1029"/>
        <v/>
      </c>
      <c r="AA2217" s="152" t="str">
        <f t="shared" si="1030"/>
        <v/>
      </c>
      <c r="AB2217" s="152" t="str">
        <f t="shared" si="1031"/>
        <v/>
      </c>
      <c r="AC2217" s="154" t="str">
        <f t="shared" si="1042"/>
        <v/>
      </c>
      <c r="AD2217" s="154" t="str">
        <f t="shared" si="1043"/>
        <v/>
      </c>
      <c r="AE2217" s="3" t="str">
        <f t="shared" si="1044"/>
        <v/>
      </c>
      <c r="AF2217" s="3" t="str">
        <f t="shared" si="1045"/>
        <v/>
      </c>
      <c r="AG2217" s="3" t="str">
        <f t="shared" si="1046"/>
        <v/>
      </c>
      <c r="AH2217" s="4" t="str">
        <f t="shared" si="1047"/>
        <v/>
      </c>
      <c r="AI2217" s="75" t="str">
        <f t="shared" si="1048"/>
        <v/>
      </c>
      <c r="AJ2217" s="75" t="str">
        <f t="shared" si="1049"/>
        <v/>
      </c>
    </row>
    <row r="2218" spans="1:36" ht="14.25">
      <c r="A2218" s="41" t="str">
        <f t="shared" si="1032"/>
        <v/>
      </c>
      <c r="B2218" s="150" t="str">
        <f>IF(ISNUMBER(A2218),INDEX('MetaTrader Import'!$H$13:$J$5893,TRUNC(((A2218-$A$39+1)-1)/3)+1,MOD((A2218-$A$39+1)-1,3)+1),"")</f>
        <v/>
      </c>
      <c r="C2218" s="43" t="str">
        <f t="shared" si="1033"/>
        <v/>
      </c>
      <c r="D2218" s="43" t="str">
        <f t="shared" ca="1" si="1023"/>
        <v/>
      </c>
      <c r="E2218" s="43" t="str">
        <f t="shared" si="1034"/>
        <v/>
      </c>
      <c r="F2218" s="43" t="str">
        <f t="shared" si="1035"/>
        <v/>
      </c>
      <c r="G2218" s="43" t="str">
        <f>IF(A2218&lt;&gt;"",IF(A2218&lt;Data!$G$11*0.25,$C$13/$G$32,IF(A2218&gt;Data!$G$11*0.25,$C$13,$C$13*10)),"")</f>
        <v/>
      </c>
      <c r="H2218" s="43" t="str">
        <f>IF(A2218&lt;&gt;"",IF(Data!$G$9="constant",$C$13,IF(Data!$G$9="squeeze",G2218,F2218)),"")</f>
        <v/>
      </c>
      <c r="I2218" s="38" t="str">
        <f ca="1">IF(ISNUMBER(A2218),NORMINV(RAND(),0,IF(AND(Data!$G$9="squeeze",A2218&lt;Data!$G$11*0.25),$H$32,1)*$C$30*$C$13)*($C$14*$C$12),"")</f>
        <v/>
      </c>
      <c r="J2218" s="42" t="str">
        <f ca="1">IFERROR(IF(Data!$C$6="Real",B2218,I2218+J2217+($C$14*$C$12)*(NORMINV(RAND(),$C$15,CHOOSE($G$13,$C$13,F2218,G2218)))),"")</f>
        <v/>
      </c>
      <c r="K2218" s="88" t="str">
        <f>IF(ISNUMBER(A2218), IF($G$16="fixed",$G$17,MIN(H2218*Data!$C$7*$C$16*0.5,$C$17*Data!$C$7))*$C$12,"")</f>
        <v/>
      </c>
      <c r="L2218" s="42" t="str">
        <f t="shared" ca="1" si="1050"/>
        <v/>
      </c>
      <c r="M2218" s="44" t="str">
        <f t="shared" ca="1" si="1051"/>
        <v/>
      </c>
      <c r="N2218" s="44" t="str">
        <f t="shared" ca="1" si="1052"/>
        <v/>
      </c>
      <c r="O2218" s="108" t="str">
        <f t="shared" si="1036"/>
        <v/>
      </c>
      <c r="P2218" s="102" t="str">
        <f t="shared" si="1037"/>
        <v/>
      </c>
      <c r="Q2218" s="102" t="str">
        <f t="shared" si="1038"/>
        <v/>
      </c>
      <c r="R2218" s="120" t="str">
        <f t="shared" si="1039"/>
        <v/>
      </c>
      <c r="S2218" s="54" t="str">
        <f t="shared" si="1040"/>
        <v/>
      </c>
      <c r="T2218" s="5" t="str">
        <f t="shared" si="1041"/>
        <v/>
      </c>
      <c r="U2218" s="152" t="str">
        <f t="shared" si="1024"/>
        <v/>
      </c>
      <c r="V2218" s="152" t="str">
        <f t="shared" si="1025"/>
        <v/>
      </c>
      <c r="W2218" s="153" t="str">
        <f t="shared" si="1026"/>
        <v/>
      </c>
      <c r="X2218" s="153" t="str">
        <f t="shared" si="1027"/>
        <v/>
      </c>
      <c r="Y2218" s="153" t="str">
        <f t="shared" si="1028"/>
        <v/>
      </c>
      <c r="Z2218" s="153" t="str">
        <f t="shared" si="1029"/>
        <v/>
      </c>
      <c r="AA2218" s="152" t="str">
        <f t="shared" si="1030"/>
        <v/>
      </c>
      <c r="AB2218" s="152" t="str">
        <f t="shared" si="1031"/>
        <v/>
      </c>
      <c r="AC2218" s="154" t="str">
        <f t="shared" si="1042"/>
        <v/>
      </c>
      <c r="AD2218" s="154" t="str">
        <f t="shared" si="1043"/>
        <v/>
      </c>
      <c r="AE2218" s="3" t="str">
        <f t="shared" si="1044"/>
        <v/>
      </c>
      <c r="AF2218" s="3" t="str">
        <f t="shared" si="1045"/>
        <v/>
      </c>
      <c r="AG2218" s="3" t="str">
        <f t="shared" si="1046"/>
        <v/>
      </c>
      <c r="AH2218" s="4" t="str">
        <f t="shared" si="1047"/>
        <v/>
      </c>
      <c r="AI2218" s="75" t="str">
        <f t="shared" si="1048"/>
        <v/>
      </c>
      <c r="AJ2218" s="75" t="str">
        <f t="shared" si="1049"/>
        <v/>
      </c>
    </row>
    <row r="2219" spans="1:36" ht="14.25">
      <c r="A2219" s="41" t="str">
        <f t="shared" si="1032"/>
        <v/>
      </c>
      <c r="B2219" s="150" t="str">
        <f>IF(ISNUMBER(A2219),INDEX('MetaTrader Import'!$H$13:$J$5893,TRUNC(((A2219-$A$39+1)-1)/3)+1,MOD((A2219-$A$39+1)-1,3)+1),"")</f>
        <v/>
      </c>
      <c r="C2219" s="43" t="str">
        <f t="shared" si="1033"/>
        <v/>
      </c>
      <c r="D2219" s="43" t="str">
        <f t="shared" ca="1" si="1023"/>
        <v/>
      </c>
      <c r="E2219" s="43" t="str">
        <f t="shared" si="1034"/>
        <v/>
      </c>
      <c r="F2219" s="43" t="str">
        <f t="shared" si="1035"/>
        <v/>
      </c>
      <c r="G2219" s="43" t="str">
        <f>IF(A2219&lt;&gt;"",IF(A2219&lt;Data!$G$11*0.25,$C$13/$G$32,IF(A2219&gt;Data!$G$11*0.25,$C$13,$C$13*10)),"")</f>
        <v/>
      </c>
      <c r="H2219" s="43" t="str">
        <f>IF(A2219&lt;&gt;"",IF(Data!$G$9="constant",$C$13,IF(Data!$G$9="squeeze",G2219,F2219)),"")</f>
        <v/>
      </c>
      <c r="I2219" s="38" t="str">
        <f ca="1">IF(ISNUMBER(A2219),NORMINV(RAND(),0,IF(AND(Data!$G$9="squeeze",A2219&lt;Data!$G$11*0.25),$H$32,1)*$C$30*$C$13)*($C$14*$C$12),"")</f>
        <v/>
      </c>
      <c r="J2219" s="42" t="str">
        <f ca="1">IFERROR(IF(Data!$C$6="Real",B2219,I2219+J2218+($C$14*$C$12)*(NORMINV(RAND(),$C$15,CHOOSE($G$13,$C$13,F2219,G2219)))),"")</f>
        <v/>
      </c>
      <c r="K2219" s="88" t="str">
        <f>IF(ISNUMBER(A2219), IF($G$16="fixed",$G$17,MIN(H2219*Data!$C$7*$C$16*0.5,$C$17*Data!$C$7))*$C$12,"")</f>
        <v/>
      </c>
      <c r="L2219" s="42" t="str">
        <f t="shared" ca="1" si="1050"/>
        <v/>
      </c>
      <c r="M2219" s="44" t="str">
        <f t="shared" ca="1" si="1051"/>
        <v/>
      </c>
      <c r="N2219" s="44" t="str">
        <f t="shared" ca="1" si="1052"/>
        <v/>
      </c>
      <c r="O2219" s="108" t="str">
        <f t="shared" si="1036"/>
        <v/>
      </c>
      <c r="P2219" s="102" t="str">
        <f t="shared" si="1037"/>
        <v/>
      </c>
      <c r="Q2219" s="102" t="str">
        <f t="shared" si="1038"/>
        <v/>
      </c>
      <c r="R2219" s="120" t="str">
        <f t="shared" si="1039"/>
        <v/>
      </c>
      <c r="S2219" s="54" t="str">
        <f t="shared" si="1040"/>
        <v/>
      </c>
      <c r="T2219" s="5" t="str">
        <f t="shared" si="1041"/>
        <v/>
      </c>
      <c r="U2219" s="152" t="str">
        <f t="shared" si="1024"/>
        <v/>
      </c>
      <c r="V2219" s="152" t="str">
        <f t="shared" si="1025"/>
        <v/>
      </c>
      <c r="W2219" s="153" t="str">
        <f t="shared" si="1026"/>
        <v/>
      </c>
      <c r="X2219" s="153" t="str">
        <f t="shared" si="1027"/>
        <v/>
      </c>
      <c r="Y2219" s="153" t="str">
        <f t="shared" si="1028"/>
        <v/>
      </c>
      <c r="Z2219" s="153" t="str">
        <f t="shared" si="1029"/>
        <v/>
      </c>
      <c r="AA2219" s="152" t="str">
        <f t="shared" si="1030"/>
        <v/>
      </c>
      <c r="AB2219" s="152" t="str">
        <f t="shared" si="1031"/>
        <v/>
      </c>
      <c r="AC2219" s="154" t="str">
        <f t="shared" si="1042"/>
        <v/>
      </c>
      <c r="AD2219" s="154" t="str">
        <f t="shared" si="1043"/>
        <v/>
      </c>
      <c r="AE2219" s="3" t="str">
        <f t="shared" si="1044"/>
        <v/>
      </c>
      <c r="AF2219" s="3" t="str">
        <f t="shared" si="1045"/>
        <v/>
      </c>
      <c r="AG2219" s="3" t="str">
        <f t="shared" si="1046"/>
        <v/>
      </c>
      <c r="AH2219" s="4" t="str">
        <f t="shared" si="1047"/>
        <v/>
      </c>
      <c r="AI2219" s="75" t="str">
        <f t="shared" si="1048"/>
        <v/>
      </c>
      <c r="AJ2219" s="75" t="str">
        <f t="shared" si="1049"/>
        <v/>
      </c>
    </row>
    <row r="2220" spans="1:36" ht="14.25">
      <c r="A2220" s="41" t="str">
        <f t="shared" si="1032"/>
        <v/>
      </c>
      <c r="B2220" s="150" t="str">
        <f>IF(ISNUMBER(A2220),INDEX('MetaTrader Import'!$H$13:$J$5893,TRUNC(((A2220-$A$39+1)-1)/3)+1,MOD((A2220-$A$39+1)-1,3)+1),"")</f>
        <v/>
      </c>
      <c r="C2220" s="43" t="str">
        <f t="shared" si="1033"/>
        <v/>
      </c>
      <c r="D2220" s="43" t="str">
        <f t="shared" ca="1" si="1023"/>
        <v/>
      </c>
      <c r="E2220" s="43" t="str">
        <f t="shared" si="1034"/>
        <v/>
      </c>
      <c r="F2220" s="43" t="str">
        <f t="shared" si="1035"/>
        <v/>
      </c>
      <c r="G2220" s="43" t="str">
        <f>IF(A2220&lt;&gt;"",IF(A2220&lt;Data!$G$11*0.25,$C$13/$G$32,IF(A2220&gt;Data!$G$11*0.25,$C$13,$C$13*10)),"")</f>
        <v/>
      </c>
      <c r="H2220" s="43" t="str">
        <f>IF(A2220&lt;&gt;"",IF(Data!$G$9="constant",$C$13,IF(Data!$G$9="squeeze",G2220,F2220)),"")</f>
        <v/>
      </c>
      <c r="I2220" s="38" t="str">
        <f ca="1">IF(ISNUMBER(A2220),NORMINV(RAND(),0,IF(AND(Data!$G$9="squeeze",A2220&lt;Data!$G$11*0.25),$H$32,1)*$C$30*$C$13)*($C$14*$C$12),"")</f>
        <v/>
      </c>
      <c r="J2220" s="42" t="str">
        <f ca="1">IFERROR(IF(Data!$C$6="Real",B2220,I2220+J2219+($C$14*$C$12)*(NORMINV(RAND(),$C$15,CHOOSE($G$13,$C$13,F2220,G2220)))),"")</f>
        <v/>
      </c>
      <c r="K2220" s="88" t="str">
        <f>IF(ISNUMBER(A2220), IF($G$16="fixed",$G$17,MIN(H2220*Data!$C$7*$C$16*0.5,$C$17*Data!$C$7))*$C$12,"")</f>
        <v/>
      </c>
      <c r="L2220" s="42" t="str">
        <f t="shared" ca="1" si="1050"/>
        <v/>
      </c>
      <c r="M2220" s="44" t="str">
        <f t="shared" ca="1" si="1051"/>
        <v/>
      </c>
      <c r="N2220" s="44" t="str">
        <f t="shared" ca="1" si="1052"/>
        <v/>
      </c>
      <c r="O2220" s="108" t="str">
        <f t="shared" si="1036"/>
        <v/>
      </c>
      <c r="P2220" s="102" t="str">
        <f t="shared" si="1037"/>
        <v/>
      </c>
      <c r="Q2220" s="102" t="str">
        <f t="shared" si="1038"/>
        <v/>
      </c>
      <c r="R2220" s="120" t="str">
        <f t="shared" si="1039"/>
        <v/>
      </c>
      <c r="S2220" s="54" t="str">
        <f t="shared" si="1040"/>
        <v/>
      </c>
      <c r="T2220" s="5" t="str">
        <f t="shared" si="1041"/>
        <v/>
      </c>
      <c r="U2220" s="152" t="str">
        <f t="shared" si="1024"/>
        <v/>
      </c>
      <c r="V2220" s="152" t="str">
        <f t="shared" si="1025"/>
        <v/>
      </c>
      <c r="W2220" s="153" t="str">
        <f t="shared" si="1026"/>
        <v/>
      </c>
      <c r="X2220" s="153" t="str">
        <f t="shared" si="1027"/>
        <v/>
      </c>
      <c r="Y2220" s="153" t="str">
        <f t="shared" si="1028"/>
        <v/>
      </c>
      <c r="Z2220" s="153" t="str">
        <f t="shared" si="1029"/>
        <v/>
      </c>
      <c r="AA2220" s="152" t="str">
        <f t="shared" si="1030"/>
        <v/>
      </c>
      <c r="AB2220" s="152" t="str">
        <f t="shared" si="1031"/>
        <v/>
      </c>
      <c r="AC2220" s="154" t="str">
        <f t="shared" si="1042"/>
        <v/>
      </c>
      <c r="AD2220" s="154" t="str">
        <f t="shared" si="1043"/>
        <v/>
      </c>
      <c r="AE2220" s="3" t="str">
        <f t="shared" si="1044"/>
        <v/>
      </c>
      <c r="AF2220" s="3" t="str">
        <f t="shared" si="1045"/>
        <v/>
      </c>
      <c r="AG2220" s="3" t="str">
        <f t="shared" si="1046"/>
        <v/>
      </c>
      <c r="AH2220" s="4" t="str">
        <f t="shared" si="1047"/>
        <v/>
      </c>
      <c r="AI2220" s="75" t="str">
        <f t="shared" si="1048"/>
        <v/>
      </c>
      <c r="AJ2220" s="75" t="str">
        <f t="shared" si="1049"/>
        <v/>
      </c>
    </row>
    <row r="2221" spans="1:36" ht="14.25">
      <c r="A2221" s="41" t="str">
        <f t="shared" si="1032"/>
        <v/>
      </c>
      <c r="B2221" s="150" t="str">
        <f>IF(ISNUMBER(A2221),INDEX('MetaTrader Import'!$H$13:$J$5893,TRUNC(((A2221-$A$39+1)-1)/3)+1,MOD((A2221-$A$39+1)-1,3)+1),"")</f>
        <v/>
      </c>
      <c r="C2221" s="43" t="str">
        <f t="shared" si="1033"/>
        <v/>
      </c>
      <c r="D2221" s="43" t="str">
        <f t="shared" ca="1" si="1023"/>
        <v/>
      </c>
      <c r="E2221" s="43" t="str">
        <f t="shared" si="1034"/>
        <v/>
      </c>
      <c r="F2221" s="43" t="str">
        <f t="shared" si="1035"/>
        <v/>
      </c>
      <c r="G2221" s="43" t="str">
        <f>IF(A2221&lt;&gt;"",IF(A2221&lt;Data!$G$11*0.25,$C$13/$G$32,IF(A2221&gt;Data!$G$11*0.25,$C$13,$C$13*10)),"")</f>
        <v/>
      </c>
      <c r="H2221" s="43" t="str">
        <f>IF(A2221&lt;&gt;"",IF(Data!$G$9="constant",$C$13,IF(Data!$G$9="squeeze",G2221,F2221)),"")</f>
        <v/>
      </c>
      <c r="I2221" s="38" t="str">
        <f ca="1">IF(ISNUMBER(A2221),NORMINV(RAND(),0,IF(AND(Data!$G$9="squeeze",A2221&lt;Data!$G$11*0.25),$H$32,1)*$C$30*$C$13)*($C$14*$C$12),"")</f>
        <v/>
      </c>
      <c r="J2221" s="42" t="str">
        <f ca="1">IFERROR(IF(Data!$C$6="Real",B2221,I2221+J2220+($C$14*$C$12)*(NORMINV(RAND(),$C$15,CHOOSE($G$13,$C$13,F2221,G2221)))),"")</f>
        <v/>
      </c>
      <c r="K2221" s="88" t="str">
        <f>IF(ISNUMBER(A2221), IF($G$16="fixed",$G$17,MIN(H2221*Data!$C$7*$C$16*0.5,$C$17*Data!$C$7))*$C$12,"")</f>
        <v/>
      </c>
      <c r="L2221" s="42" t="str">
        <f t="shared" ca="1" si="1050"/>
        <v/>
      </c>
      <c r="M2221" s="44" t="str">
        <f t="shared" ca="1" si="1051"/>
        <v/>
      </c>
      <c r="N2221" s="44" t="str">
        <f t="shared" ca="1" si="1052"/>
        <v/>
      </c>
      <c r="O2221" s="108" t="str">
        <f t="shared" si="1036"/>
        <v/>
      </c>
      <c r="P2221" s="102" t="str">
        <f t="shared" si="1037"/>
        <v/>
      </c>
      <c r="Q2221" s="102" t="str">
        <f t="shared" si="1038"/>
        <v/>
      </c>
      <c r="R2221" s="120" t="str">
        <f t="shared" si="1039"/>
        <v/>
      </c>
      <c r="S2221" s="54" t="str">
        <f t="shared" si="1040"/>
        <v/>
      </c>
      <c r="T2221" s="5" t="str">
        <f t="shared" si="1041"/>
        <v/>
      </c>
      <c r="U2221" s="152" t="str">
        <f t="shared" si="1024"/>
        <v/>
      </c>
      <c r="V2221" s="152" t="str">
        <f t="shared" si="1025"/>
        <v/>
      </c>
      <c r="W2221" s="153" t="str">
        <f t="shared" si="1026"/>
        <v/>
      </c>
      <c r="X2221" s="153" t="str">
        <f t="shared" si="1027"/>
        <v/>
      </c>
      <c r="Y2221" s="153" t="str">
        <f t="shared" si="1028"/>
        <v/>
      </c>
      <c r="Z2221" s="153" t="str">
        <f t="shared" si="1029"/>
        <v/>
      </c>
      <c r="AA2221" s="152" t="str">
        <f t="shared" si="1030"/>
        <v/>
      </c>
      <c r="AB2221" s="152" t="str">
        <f t="shared" si="1031"/>
        <v/>
      </c>
      <c r="AC2221" s="154" t="str">
        <f t="shared" si="1042"/>
        <v/>
      </c>
      <c r="AD2221" s="154" t="str">
        <f t="shared" si="1043"/>
        <v/>
      </c>
      <c r="AE2221" s="3" t="str">
        <f t="shared" si="1044"/>
        <v/>
      </c>
      <c r="AF2221" s="3" t="str">
        <f t="shared" si="1045"/>
        <v/>
      </c>
      <c r="AG2221" s="3" t="str">
        <f t="shared" si="1046"/>
        <v/>
      </c>
      <c r="AH2221" s="4" t="str">
        <f t="shared" si="1047"/>
        <v/>
      </c>
      <c r="AI2221" s="75" t="str">
        <f t="shared" si="1048"/>
        <v/>
      </c>
      <c r="AJ2221" s="75" t="str">
        <f t="shared" si="1049"/>
        <v/>
      </c>
    </row>
    <row r="2222" spans="1:36" ht="14.25">
      <c r="A2222" s="41" t="str">
        <f t="shared" si="1032"/>
        <v/>
      </c>
      <c r="B2222" s="150" t="str">
        <f>IF(ISNUMBER(A2222),INDEX('MetaTrader Import'!$H$13:$J$5893,TRUNC(((A2222-$A$39+1)-1)/3)+1,MOD((A2222-$A$39+1)-1,3)+1),"")</f>
        <v/>
      </c>
      <c r="C2222" s="43" t="str">
        <f t="shared" si="1033"/>
        <v/>
      </c>
      <c r="D2222" s="43" t="str">
        <f t="shared" ca="1" si="1023"/>
        <v/>
      </c>
      <c r="E2222" s="43" t="str">
        <f t="shared" si="1034"/>
        <v/>
      </c>
      <c r="F2222" s="43" t="str">
        <f t="shared" si="1035"/>
        <v/>
      </c>
      <c r="G2222" s="43" t="str">
        <f>IF(A2222&lt;&gt;"",IF(A2222&lt;Data!$G$11*0.25,$C$13/$G$32,IF(A2222&gt;Data!$G$11*0.25,$C$13,$C$13*10)),"")</f>
        <v/>
      </c>
      <c r="H2222" s="43" t="str">
        <f>IF(A2222&lt;&gt;"",IF(Data!$G$9="constant",$C$13,IF(Data!$G$9="squeeze",G2222,F2222)),"")</f>
        <v/>
      </c>
      <c r="I2222" s="38" t="str">
        <f ca="1">IF(ISNUMBER(A2222),NORMINV(RAND(),0,IF(AND(Data!$G$9="squeeze",A2222&lt;Data!$G$11*0.25),$H$32,1)*$C$30*$C$13)*($C$14*$C$12),"")</f>
        <v/>
      </c>
      <c r="J2222" s="42" t="str">
        <f ca="1">IFERROR(IF(Data!$C$6="Real",B2222,I2222+J2221+($C$14*$C$12)*(NORMINV(RAND(),$C$15,CHOOSE($G$13,$C$13,F2222,G2222)))),"")</f>
        <v/>
      </c>
      <c r="K2222" s="88" t="str">
        <f>IF(ISNUMBER(A2222), IF($G$16="fixed",$G$17,MIN(H2222*Data!$C$7*$C$16*0.5,$C$17*Data!$C$7))*$C$12,"")</f>
        <v/>
      </c>
      <c r="L2222" s="42" t="str">
        <f t="shared" ca="1" si="1050"/>
        <v/>
      </c>
      <c r="M2222" s="44" t="str">
        <f t="shared" ca="1" si="1051"/>
        <v/>
      </c>
      <c r="N2222" s="44" t="str">
        <f t="shared" ca="1" si="1052"/>
        <v/>
      </c>
      <c r="O2222" s="108" t="str">
        <f t="shared" si="1036"/>
        <v/>
      </c>
      <c r="P2222" s="102" t="str">
        <f t="shared" si="1037"/>
        <v/>
      </c>
      <c r="Q2222" s="102" t="str">
        <f t="shared" si="1038"/>
        <v/>
      </c>
      <c r="R2222" s="120" t="str">
        <f t="shared" si="1039"/>
        <v/>
      </c>
      <c r="S2222" s="54" t="str">
        <f t="shared" si="1040"/>
        <v/>
      </c>
      <c r="T2222" s="5" t="str">
        <f t="shared" si="1041"/>
        <v/>
      </c>
      <c r="U2222" s="152" t="str">
        <f t="shared" si="1024"/>
        <v/>
      </c>
      <c r="V2222" s="152" t="str">
        <f t="shared" si="1025"/>
        <v/>
      </c>
      <c r="W2222" s="153" t="str">
        <f t="shared" si="1026"/>
        <v/>
      </c>
      <c r="X2222" s="153" t="str">
        <f t="shared" si="1027"/>
        <v/>
      </c>
      <c r="Y2222" s="153" t="str">
        <f t="shared" si="1028"/>
        <v/>
      </c>
      <c r="Z2222" s="153" t="str">
        <f t="shared" si="1029"/>
        <v/>
      </c>
      <c r="AA2222" s="152" t="str">
        <f t="shared" si="1030"/>
        <v/>
      </c>
      <c r="AB2222" s="152" t="str">
        <f t="shared" si="1031"/>
        <v/>
      </c>
      <c r="AC2222" s="154" t="str">
        <f t="shared" si="1042"/>
        <v/>
      </c>
      <c r="AD2222" s="154" t="str">
        <f t="shared" si="1043"/>
        <v/>
      </c>
      <c r="AE2222" s="3" t="str">
        <f t="shared" si="1044"/>
        <v/>
      </c>
      <c r="AF2222" s="3" t="str">
        <f t="shared" si="1045"/>
        <v/>
      </c>
      <c r="AG2222" s="3" t="str">
        <f t="shared" si="1046"/>
        <v/>
      </c>
      <c r="AH2222" s="4" t="str">
        <f t="shared" si="1047"/>
        <v/>
      </c>
      <c r="AI2222" s="75" t="str">
        <f t="shared" si="1048"/>
        <v/>
      </c>
      <c r="AJ2222" s="75" t="str">
        <f t="shared" si="1049"/>
        <v/>
      </c>
    </row>
    <row r="2223" spans="1:36" ht="14.25">
      <c r="A2223" s="41" t="str">
        <f t="shared" si="1032"/>
        <v/>
      </c>
      <c r="B2223" s="150" t="str">
        <f>IF(ISNUMBER(A2223),INDEX('MetaTrader Import'!$H$13:$J$5893,TRUNC(((A2223-$A$39+1)-1)/3)+1,MOD((A2223-$A$39+1)-1,3)+1),"")</f>
        <v/>
      </c>
      <c r="C2223" s="43" t="str">
        <f t="shared" si="1033"/>
        <v/>
      </c>
      <c r="D2223" s="43" t="str">
        <f t="shared" ca="1" si="1023"/>
        <v/>
      </c>
      <c r="E2223" s="43" t="str">
        <f t="shared" si="1034"/>
        <v/>
      </c>
      <c r="F2223" s="43" t="str">
        <f t="shared" si="1035"/>
        <v/>
      </c>
      <c r="G2223" s="43" t="str">
        <f>IF(A2223&lt;&gt;"",IF(A2223&lt;Data!$G$11*0.25,$C$13/$G$32,IF(A2223&gt;Data!$G$11*0.25,$C$13,$C$13*10)),"")</f>
        <v/>
      </c>
      <c r="H2223" s="43" t="str">
        <f>IF(A2223&lt;&gt;"",IF(Data!$G$9="constant",$C$13,IF(Data!$G$9="squeeze",G2223,F2223)),"")</f>
        <v/>
      </c>
      <c r="I2223" s="38" t="str">
        <f ca="1">IF(ISNUMBER(A2223),NORMINV(RAND(),0,IF(AND(Data!$G$9="squeeze",A2223&lt;Data!$G$11*0.25),$H$32,1)*$C$30*$C$13)*($C$14*$C$12),"")</f>
        <v/>
      </c>
      <c r="J2223" s="42" t="str">
        <f ca="1">IFERROR(IF(Data!$C$6="Real",B2223,I2223+J2222+($C$14*$C$12)*(NORMINV(RAND(),$C$15,CHOOSE($G$13,$C$13,F2223,G2223)))),"")</f>
        <v/>
      </c>
      <c r="K2223" s="88" t="str">
        <f>IF(ISNUMBER(A2223), IF($G$16="fixed",$G$17,MIN(H2223*Data!$C$7*$C$16*0.5,$C$17*Data!$C$7))*$C$12,"")</f>
        <v/>
      </c>
      <c r="L2223" s="42" t="str">
        <f t="shared" ca="1" si="1050"/>
        <v/>
      </c>
      <c r="M2223" s="44" t="str">
        <f t="shared" ca="1" si="1051"/>
        <v/>
      </c>
      <c r="N2223" s="44" t="str">
        <f t="shared" ca="1" si="1052"/>
        <v/>
      </c>
      <c r="O2223" s="108" t="str">
        <f t="shared" si="1036"/>
        <v/>
      </c>
      <c r="P2223" s="102" t="str">
        <f t="shared" si="1037"/>
        <v/>
      </c>
      <c r="Q2223" s="102" t="str">
        <f t="shared" si="1038"/>
        <v/>
      </c>
      <c r="R2223" s="120" t="str">
        <f t="shared" si="1039"/>
        <v/>
      </c>
      <c r="S2223" s="54" t="str">
        <f t="shared" si="1040"/>
        <v/>
      </c>
      <c r="T2223" s="5" t="str">
        <f t="shared" si="1041"/>
        <v/>
      </c>
      <c r="U2223" s="152" t="str">
        <f t="shared" si="1024"/>
        <v/>
      </c>
      <c r="V2223" s="152" t="str">
        <f t="shared" si="1025"/>
        <v/>
      </c>
      <c r="W2223" s="153" t="str">
        <f t="shared" si="1026"/>
        <v/>
      </c>
      <c r="X2223" s="153" t="str">
        <f t="shared" si="1027"/>
        <v/>
      </c>
      <c r="Y2223" s="153" t="str">
        <f t="shared" si="1028"/>
        <v/>
      </c>
      <c r="Z2223" s="153" t="str">
        <f t="shared" si="1029"/>
        <v/>
      </c>
      <c r="AA2223" s="152" t="str">
        <f t="shared" si="1030"/>
        <v/>
      </c>
      <c r="AB2223" s="152" t="str">
        <f t="shared" si="1031"/>
        <v/>
      </c>
      <c r="AC2223" s="154" t="str">
        <f t="shared" si="1042"/>
        <v/>
      </c>
      <c r="AD2223" s="154" t="str">
        <f t="shared" si="1043"/>
        <v/>
      </c>
      <c r="AE2223" s="3" t="str">
        <f t="shared" si="1044"/>
        <v/>
      </c>
      <c r="AF2223" s="3" t="str">
        <f t="shared" si="1045"/>
        <v/>
      </c>
      <c r="AG2223" s="3" t="str">
        <f t="shared" si="1046"/>
        <v/>
      </c>
      <c r="AH2223" s="4" t="str">
        <f t="shared" si="1047"/>
        <v/>
      </c>
      <c r="AI2223" s="75" t="str">
        <f t="shared" si="1048"/>
        <v/>
      </c>
      <c r="AJ2223" s="75" t="str">
        <f t="shared" si="1049"/>
        <v/>
      </c>
    </row>
    <row r="2224" spans="1:36" ht="14.25">
      <c r="A2224" s="41" t="str">
        <f t="shared" si="1032"/>
        <v/>
      </c>
      <c r="B2224" s="150" t="str">
        <f>IF(ISNUMBER(A2224),INDEX('MetaTrader Import'!$H$13:$J$5893,TRUNC(((A2224-$A$39+1)-1)/3)+1,MOD((A2224-$A$39+1)-1,3)+1),"")</f>
        <v/>
      </c>
      <c r="C2224" s="43" t="str">
        <f t="shared" si="1033"/>
        <v/>
      </c>
      <c r="D2224" s="43" t="str">
        <f t="shared" ca="1" si="1023"/>
        <v/>
      </c>
      <c r="E2224" s="43" t="str">
        <f t="shared" si="1034"/>
        <v/>
      </c>
      <c r="F2224" s="43" t="str">
        <f t="shared" si="1035"/>
        <v/>
      </c>
      <c r="G2224" s="43" t="str">
        <f>IF(A2224&lt;&gt;"",IF(A2224&lt;Data!$G$11*0.25,$C$13/$G$32,IF(A2224&gt;Data!$G$11*0.25,$C$13,$C$13*10)),"")</f>
        <v/>
      </c>
      <c r="H2224" s="43" t="str">
        <f>IF(A2224&lt;&gt;"",IF(Data!$G$9="constant",$C$13,IF(Data!$G$9="squeeze",G2224,F2224)),"")</f>
        <v/>
      </c>
      <c r="I2224" s="38" t="str">
        <f ca="1">IF(ISNUMBER(A2224),NORMINV(RAND(),0,IF(AND(Data!$G$9="squeeze",A2224&lt;Data!$G$11*0.25),$H$32,1)*$C$30*$C$13)*($C$14*$C$12),"")</f>
        <v/>
      </c>
      <c r="J2224" s="42" t="str">
        <f ca="1">IFERROR(IF(Data!$C$6="Real",B2224,I2224+J2223+($C$14*$C$12)*(NORMINV(RAND(),$C$15,CHOOSE($G$13,$C$13,F2224,G2224)))),"")</f>
        <v/>
      </c>
      <c r="K2224" s="88" t="str">
        <f>IF(ISNUMBER(A2224), IF($G$16="fixed",$G$17,MIN(H2224*Data!$C$7*$C$16*0.5,$C$17*Data!$C$7))*$C$12,"")</f>
        <v/>
      </c>
      <c r="L2224" s="42" t="str">
        <f t="shared" ca="1" si="1050"/>
        <v/>
      </c>
      <c r="M2224" s="44" t="str">
        <f t="shared" ca="1" si="1051"/>
        <v/>
      </c>
      <c r="N2224" s="44" t="str">
        <f t="shared" ca="1" si="1052"/>
        <v/>
      </c>
      <c r="O2224" s="108" t="str">
        <f t="shared" si="1036"/>
        <v/>
      </c>
      <c r="P2224" s="102" t="str">
        <f t="shared" si="1037"/>
        <v/>
      </c>
      <c r="Q2224" s="102" t="str">
        <f t="shared" si="1038"/>
        <v/>
      </c>
      <c r="R2224" s="120" t="str">
        <f t="shared" si="1039"/>
        <v/>
      </c>
      <c r="S2224" s="54" t="str">
        <f t="shared" si="1040"/>
        <v/>
      </c>
      <c r="T2224" s="5" t="str">
        <f t="shared" si="1041"/>
        <v/>
      </c>
      <c r="U2224" s="152" t="str">
        <f t="shared" si="1024"/>
        <v/>
      </c>
      <c r="V2224" s="152" t="str">
        <f t="shared" si="1025"/>
        <v/>
      </c>
      <c r="W2224" s="153" t="str">
        <f t="shared" si="1026"/>
        <v/>
      </c>
      <c r="X2224" s="153" t="str">
        <f t="shared" si="1027"/>
        <v/>
      </c>
      <c r="Y2224" s="153" t="str">
        <f t="shared" si="1028"/>
        <v/>
      </c>
      <c r="Z2224" s="153" t="str">
        <f t="shared" si="1029"/>
        <v/>
      </c>
      <c r="AA2224" s="152" t="str">
        <f t="shared" si="1030"/>
        <v/>
      </c>
      <c r="AB2224" s="152" t="str">
        <f t="shared" si="1031"/>
        <v/>
      </c>
      <c r="AC2224" s="154" t="str">
        <f t="shared" si="1042"/>
        <v/>
      </c>
      <c r="AD2224" s="154" t="str">
        <f t="shared" si="1043"/>
        <v/>
      </c>
      <c r="AE2224" s="3" t="str">
        <f t="shared" si="1044"/>
        <v/>
      </c>
      <c r="AF2224" s="3" t="str">
        <f t="shared" si="1045"/>
        <v/>
      </c>
      <c r="AG2224" s="3" t="str">
        <f t="shared" si="1046"/>
        <v/>
      </c>
      <c r="AH2224" s="4" t="str">
        <f t="shared" si="1047"/>
        <v/>
      </c>
      <c r="AI2224" s="75" t="str">
        <f t="shared" si="1048"/>
        <v/>
      </c>
      <c r="AJ2224" s="75" t="str">
        <f t="shared" si="1049"/>
        <v/>
      </c>
    </row>
    <row r="2225" spans="1:36" ht="14.25">
      <c r="A2225" s="41" t="str">
        <f t="shared" si="1032"/>
        <v/>
      </c>
      <c r="B2225" s="150" t="str">
        <f>IF(ISNUMBER(A2225),INDEX('MetaTrader Import'!$H$13:$J$5893,TRUNC(((A2225-$A$39+1)-1)/3)+1,MOD((A2225-$A$39+1)-1,3)+1),"")</f>
        <v/>
      </c>
      <c r="C2225" s="43" t="str">
        <f t="shared" si="1033"/>
        <v/>
      </c>
      <c r="D2225" s="43" t="str">
        <f t="shared" ca="1" si="1023"/>
        <v/>
      </c>
      <c r="E2225" s="43" t="str">
        <f t="shared" si="1034"/>
        <v/>
      </c>
      <c r="F2225" s="43" t="str">
        <f t="shared" si="1035"/>
        <v/>
      </c>
      <c r="G2225" s="43" t="str">
        <f>IF(A2225&lt;&gt;"",IF(A2225&lt;Data!$G$11*0.25,$C$13/$G$32,IF(A2225&gt;Data!$G$11*0.25,$C$13,$C$13*10)),"")</f>
        <v/>
      </c>
      <c r="H2225" s="43" t="str">
        <f>IF(A2225&lt;&gt;"",IF(Data!$G$9="constant",$C$13,IF(Data!$G$9="squeeze",G2225,F2225)),"")</f>
        <v/>
      </c>
      <c r="I2225" s="38" t="str">
        <f ca="1">IF(ISNUMBER(A2225),NORMINV(RAND(),0,IF(AND(Data!$G$9="squeeze",A2225&lt;Data!$G$11*0.25),$H$32,1)*$C$30*$C$13)*($C$14*$C$12),"")</f>
        <v/>
      </c>
      <c r="J2225" s="42" t="str">
        <f ca="1">IFERROR(IF(Data!$C$6="Real",B2225,I2225+J2224+($C$14*$C$12)*(NORMINV(RAND(),$C$15,CHOOSE($G$13,$C$13,F2225,G2225)))),"")</f>
        <v/>
      </c>
      <c r="K2225" s="88" t="str">
        <f>IF(ISNUMBER(A2225), IF($G$16="fixed",$G$17,MIN(H2225*Data!$C$7*$C$16*0.5,$C$17*Data!$C$7))*$C$12,"")</f>
        <v/>
      </c>
      <c r="L2225" s="42" t="str">
        <f t="shared" ca="1" si="1050"/>
        <v/>
      </c>
      <c r="M2225" s="44" t="str">
        <f t="shared" ca="1" si="1051"/>
        <v/>
      </c>
      <c r="N2225" s="44" t="str">
        <f t="shared" ca="1" si="1052"/>
        <v/>
      </c>
      <c r="O2225" s="108" t="str">
        <f t="shared" si="1036"/>
        <v/>
      </c>
      <c r="P2225" s="102" t="str">
        <f t="shared" si="1037"/>
        <v/>
      </c>
      <c r="Q2225" s="102" t="str">
        <f t="shared" si="1038"/>
        <v/>
      </c>
      <c r="R2225" s="120" t="str">
        <f t="shared" si="1039"/>
        <v/>
      </c>
      <c r="S2225" s="54" t="str">
        <f t="shared" si="1040"/>
        <v/>
      </c>
      <c r="T2225" s="5" t="str">
        <f t="shared" si="1041"/>
        <v/>
      </c>
      <c r="U2225" s="152" t="str">
        <f t="shared" si="1024"/>
        <v/>
      </c>
      <c r="V2225" s="152" t="str">
        <f t="shared" si="1025"/>
        <v/>
      </c>
      <c r="W2225" s="153" t="str">
        <f t="shared" si="1026"/>
        <v/>
      </c>
      <c r="X2225" s="153" t="str">
        <f t="shared" si="1027"/>
        <v/>
      </c>
      <c r="Y2225" s="153" t="str">
        <f t="shared" si="1028"/>
        <v/>
      </c>
      <c r="Z2225" s="153" t="str">
        <f t="shared" si="1029"/>
        <v/>
      </c>
      <c r="AA2225" s="152" t="str">
        <f t="shared" si="1030"/>
        <v/>
      </c>
      <c r="AB2225" s="152" t="str">
        <f t="shared" si="1031"/>
        <v/>
      </c>
      <c r="AC2225" s="154" t="str">
        <f t="shared" si="1042"/>
        <v/>
      </c>
      <c r="AD2225" s="154" t="str">
        <f t="shared" si="1043"/>
        <v/>
      </c>
      <c r="AE2225" s="3" t="str">
        <f t="shared" si="1044"/>
        <v/>
      </c>
      <c r="AF2225" s="3" t="str">
        <f t="shared" si="1045"/>
        <v/>
      </c>
      <c r="AG2225" s="3" t="str">
        <f t="shared" si="1046"/>
        <v/>
      </c>
      <c r="AH2225" s="4" t="str">
        <f t="shared" si="1047"/>
        <v/>
      </c>
      <c r="AI2225" s="75" t="str">
        <f t="shared" si="1048"/>
        <v/>
      </c>
      <c r="AJ2225" s="75" t="str">
        <f t="shared" si="1049"/>
        <v/>
      </c>
    </row>
    <row r="2226" spans="1:36" ht="14.25">
      <c r="A2226" s="41" t="str">
        <f t="shared" si="1032"/>
        <v/>
      </c>
      <c r="B2226" s="150" t="str">
        <f>IF(ISNUMBER(A2226),INDEX('MetaTrader Import'!$H$13:$J$5893,TRUNC(((A2226-$A$39+1)-1)/3)+1,MOD((A2226-$A$39+1)-1,3)+1),"")</f>
        <v/>
      </c>
      <c r="C2226" s="43" t="str">
        <f t="shared" si="1033"/>
        <v/>
      </c>
      <c r="D2226" s="43" t="str">
        <f t="shared" ca="1" si="1023"/>
        <v/>
      </c>
      <c r="E2226" s="43" t="str">
        <f t="shared" si="1034"/>
        <v/>
      </c>
      <c r="F2226" s="43" t="str">
        <f t="shared" si="1035"/>
        <v/>
      </c>
      <c r="G2226" s="43" t="str">
        <f>IF(A2226&lt;&gt;"",IF(A2226&lt;Data!$G$11*0.25,$C$13/$G$32,IF(A2226&gt;Data!$G$11*0.25,$C$13,$C$13*10)),"")</f>
        <v/>
      </c>
      <c r="H2226" s="43" t="str">
        <f>IF(A2226&lt;&gt;"",IF(Data!$G$9="constant",$C$13,IF(Data!$G$9="squeeze",G2226,F2226)),"")</f>
        <v/>
      </c>
      <c r="I2226" s="38" t="str">
        <f ca="1">IF(ISNUMBER(A2226),NORMINV(RAND(),0,IF(AND(Data!$G$9="squeeze",A2226&lt;Data!$G$11*0.25),$H$32,1)*$C$30*$C$13)*($C$14*$C$12),"")</f>
        <v/>
      </c>
      <c r="J2226" s="42" t="str">
        <f ca="1">IFERROR(IF(Data!$C$6="Real",B2226,I2226+J2225+($C$14*$C$12)*(NORMINV(RAND(),$C$15,CHOOSE($G$13,$C$13,F2226,G2226)))),"")</f>
        <v/>
      </c>
      <c r="K2226" s="88" t="str">
        <f>IF(ISNUMBER(A2226), IF($G$16="fixed",$G$17,MIN(H2226*Data!$C$7*$C$16*0.5,$C$17*Data!$C$7))*$C$12,"")</f>
        <v/>
      </c>
      <c r="L2226" s="42" t="str">
        <f t="shared" ca="1" si="1050"/>
        <v/>
      </c>
      <c r="M2226" s="44" t="str">
        <f t="shared" ca="1" si="1051"/>
        <v/>
      </c>
      <c r="N2226" s="44" t="str">
        <f t="shared" ca="1" si="1052"/>
        <v/>
      </c>
      <c r="O2226" s="108" t="str">
        <f t="shared" si="1036"/>
        <v/>
      </c>
      <c r="P2226" s="102" t="str">
        <f t="shared" si="1037"/>
        <v/>
      </c>
      <c r="Q2226" s="102" t="str">
        <f t="shared" si="1038"/>
        <v/>
      </c>
      <c r="R2226" s="120" t="str">
        <f t="shared" si="1039"/>
        <v/>
      </c>
      <c r="S2226" s="54" t="str">
        <f t="shared" si="1040"/>
        <v/>
      </c>
      <c r="T2226" s="5" t="str">
        <f t="shared" si="1041"/>
        <v/>
      </c>
      <c r="U2226" s="152" t="str">
        <f t="shared" si="1024"/>
        <v/>
      </c>
      <c r="V2226" s="152" t="str">
        <f t="shared" si="1025"/>
        <v/>
      </c>
      <c r="W2226" s="153" t="str">
        <f t="shared" si="1026"/>
        <v/>
      </c>
      <c r="X2226" s="153" t="str">
        <f t="shared" si="1027"/>
        <v/>
      </c>
      <c r="Y2226" s="153" t="str">
        <f t="shared" si="1028"/>
        <v/>
      </c>
      <c r="Z2226" s="153" t="str">
        <f t="shared" si="1029"/>
        <v/>
      </c>
      <c r="AA2226" s="152" t="str">
        <f t="shared" si="1030"/>
        <v/>
      </c>
      <c r="AB2226" s="152" t="str">
        <f t="shared" si="1031"/>
        <v/>
      </c>
      <c r="AC2226" s="154" t="str">
        <f t="shared" si="1042"/>
        <v/>
      </c>
      <c r="AD2226" s="154" t="str">
        <f t="shared" si="1043"/>
        <v/>
      </c>
      <c r="AE2226" s="3" t="str">
        <f t="shared" si="1044"/>
        <v/>
      </c>
      <c r="AF2226" s="3" t="str">
        <f t="shared" si="1045"/>
        <v/>
      </c>
      <c r="AG2226" s="3" t="str">
        <f t="shared" si="1046"/>
        <v/>
      </c>
      <c r="AH2226" s="4" t="str">
        <f t="shared" si="1047"/>
        <v/>
      </c>
      <c r="AI2226" s="75" t="str">
        <f t="shared" si="1048"/>
        <v/>
      </c>
      <c r="AJ2226" s="75" t="str">
        <f t="shared" si="1049"/>
        <v/>
      </c>
    </row>
    <row r="2227" spans="1:36" ht="14.25">
      <c r="A2227" s="41" t="str">
        <f t="shared" si="1032"/>
        <v/>
      </c>
      <c r="B2227" s="150" t="str">
        <f>IF(ISNUMBER(A2227),INDEX('MetaTrader Import'!$H$13:$J$5893,TRUNC(((A2227-$A$39+1)-1)/3)+1,MOD((A2227-$A$39+1)-1,3)+1),"")</f>
        <v/>
      </c>
      <c r="C2227" s="43" t="str">
        <f t="shared" si="1033"/>
        <v/>
      </c>
      <c r="D2227" s="43" t="str">
        <f t="shared" ca="1" si="1023"/>
        <v/>
      </c>
      <c r="E2227" s="43" t="str">
        <f t="shared" si="1034"/>
        <v/>
      </c>
      <c r="F2227" s="43" t="str">
        <f t="shared" si="1035"/>
        <v/>
      </c>
      <c r="G2227" s="43" t="str">
        <f>IF(A2227&lt;&gt;"",IF(A2227&lt;Data!$G$11*0.25,$C$13/$G$32,IF(A2227&gt;Data!$G$11*0.25,$C$13,$C$13*10)),"")</f>
        <v/>
      </c>
      <c r="H2227" s="43" t="str">
        <f>IF(A2227&lt;&gt;"",IF(Data!$G$9="constant",$C$13,IF(Data!$G$9="squeeze",G2227,F2227)),"")</f>
        <v/>
      </c>
      <c r="I2227" s="38" t="str">
        <f ca="1">IF(ISNUMBER(A2227),NORMINV(RAND(),0,IF(AND(Data!$G$9="squeeze",A2227&lt;Data!$G$11*0.25),$H$32,1)*$C$30*$C$13)*($C$14*$C$12),"")</f>
        <v/>
      </c>
      <c r="J2227" s="42" t="str">
        <f ca="1">IFERROR(IF(Data!$C$6="Real",B2227,I2227+J2226+($C$14*$C$12)*(NORMINV(RAND(),$C$15,CHOOSE($G$13,$C$13,F2227,G2227)))),"")</f>
        <v/>
      </c>
      <c r="K2227" s="88" t="str">
        <f>IF(ISNUMBER(A2227), IF($G$16="fixed",$G$17,MIN(H2227*Data!$C$7*$C$16*0.5,$C$17*Data!$C$7))*$C$12,"")</f>
        <v/>
      </c>
      <c r="L2227" s="42" t="str">
        <f t="shared" ca="1" si="1050"/>
        <v/>
      </c>
      <c r="M2227" s="44" t="str">
        <f t="shared" ca="1" si="1051"/>
        <v/>
      </c>
      <c r="N2227" s="44" t="str">
        <f t="shared" ca="1" si="1052"/>
        <v/>
      </c>
      <c r="O2227" s="108" t="str">
        <f t="shared" si="1036"/>
        <v/>
      </c>
      <c r="P2227" s="102" t="str">
        <f t="shared" si="1037"/>
        <v/>
      </c>
      <c r="Q2227" s="102" t="str">
        <f t="shared" si="1038"/>
        <v/>
      </c>
      <c r="R2227" s="120" t="str">
        <f t="shared" si="1039"/>
        <v/>
      </c>
      <c r="S2227" s="54" t="str">
        <f t="shared" si="1040"/>
        <v/>
      </c>
      <c r="T2227" s="5" t="str">
        <f t="shared" si="1041"/>
        <v/>
      </c>
      <c r="U2227" s="152" t="str">
        <f t="shared" si="1024"/>
        <v/>
      </c>
      <c r="V2227" s="152" t="str">
        <f t="shared" si="1025"/>
        <v/>
      </c>
      <c r="W2227" s="153" t="str">
        <f t="shared" si="1026"/>
        <v/>
      </c>
      <c r="X2227" s="153" t="str">
        <f t="shared" si="1027"/>
        <v/>
      </c>
      <c r="Y2227" s="153" t="str">
        <f t="shared" si="1028"/>
        <v/>
      </c>
      <c r="Z2227" s="153" t="str">
        <f t="shared" si="1029"/>
        <v/>
      </c>
      <c r="AA2227" s="152" t="str">
        <f t="shared" si="1030"/>
        <v/>
      </c>
      <c r="AB2227" s="152" t="str">
        <f t="shared" si="1031"/>
        <v/>
      </c>
      <c r="AC2227" s="154" t="str">
        <f t="shared" si="1042"/>
        <v/>
      </c>
      <c r="AD2227" s="154" t="str">
        <f t="shared" si="1043"/>
        <v/>
      </c>
      <c r="AE2227" s="3" t="str">
        <f t="shared" si="1044"/>
        <v/>
      </c>
      <c r="AF2227" s="3" t="str">
        <f t="shared" si="1045"/>
        <v/>
      </c>
      <c r="AG2227" s="3" t="str">
        <f t="shared" si="1046"/>
        <v/>
      </c>
      <c r="AH2227" s="4" t="str">
        <f t="shared" si="1047"/>
        <v/>
      </c>
      <c r="AI2227" s="75" t="str">
        <f t="shared" si="1048"/>
        <v/>
      </c>
      <c r="AJ2227" s="75" t="str">
        <f t="shared" si="1049"/>
        <v/>
      </c>
    </row>
    <row r="2228" spans="1:36" ht="14.25">
      <c r="A2228" s="41" t="str">
        <f t="shared" si="1032"/>
        <v/>
      </c>
      <c r="B2228" s="150" t="str">
        <f>IF(ISNUMBER(A2228),INDEX('MetaTrader Import'!$H$13:$J$5893,TRUNC(((A2228-$A$39+1)-1)/3)+1,MOD((A2228-$A$39+1)-1,3)+1),"")</f>
        <v/>
      </c>
      <c r="C2228" s="43" t="str">
        <f t="shared" si="1033"/>
        <v/>
      </c>
      <c r="D2228" s="43" t="str">
        <f t="shared" ca="1" si="1023"/>
        <v/>
      </c>
      <c r="E2228" s="43" t="str">
        <f t="shared" si="1034"/>
        <v/>
      </c>
      <c r="F2228" s="43" t="str">
        <f t="shared" si="1035"/>
        <v/>
      </c>
      <c r="G2228" s="43" t="str">
        <f>IF(A2228&lt;&gt;"",IF(A2228&lt;Data!$G$11*0.25,$C$13/$G$32,IF(A2228&gt;Data!$G$11*0.25,$C$13,$C$13*10)),"")</f>
        <v/>
      </c>
      <c r="H2228" s="43" t="str">
        <f>IF(A2228&lt;&gt;"",IF(Data!$G$9="constant",$C$13,IF(Data!$G$9="squeeze",G2228,F2228)),"")</f>
        <v/>
      </c>
      <c r="I2228" s="38" t="str">
        <f ca="1">IF(ISNUMBER(A2228),NORMINV(RAND(),0,IF(AND(Data!$G$9="squeeze",A2228&lt;Data!$G$11*0.25),$H$32,1)*$C$30*$C$13)*($C$14*$C$12),"")</f>
        <v/>
      </c>
      <c r="J2228" s="42" t="str">
        <f ca="1">IFERROR(IF(Data!$C$6="Real",B2228,I2228+J2227+($C$14*$C$12)*(NORMINV(RAND(),$C$15,CHOOSE($G$13,$C$13,F2228,G2228)))),"")</f>
        <v/>
      </c>
      <c r="K2228" s="88" t="str">
        <f>IF(ISNUMBER(A2228), IF($G$16="fixed",$G$17,MIN(H2228*Data!$C$7*$C$16*0.5,$C$17*Data!$C$7))*$C$12,"")</f>
        <v/>
      </c>
      <c r="L2228" s="42" t="str">
        <f t="shared" ca="1" si="1050"/>
        <v/>
      </c>
      <c r="M2228" s="44" t="str">
        <f t="shared" ca="1" si="1051"/>
        <v/>
      </c>
      <c r="N2228" s="44" t="str">
        <f t="shared" ca="1" si="1052"/>
        <v/>
      </c>
      <c r="O2228" s="108" t="str">
        <f t="shared" si="1036"/>
        <v/>
      </c>
      <c r="P2228" s="102" t="str">
        <f t="shared" si="1037"/>
        <v/>
      </c>
      <c r="Q2228" s="102" t="str">
        <f t="shared" si="1038"/>
        <v/>
      </c>
      <c r="R2228" s="120" t="str">
        <f t="shared" si="1039"/>
        <v/>
      </c>
      <c r="S2228" s="54" t="str">
        <f t="shared" si="1040"/>
        <v/>
      </c>
      <c r="T2228" s="5" t="str">
        <f t="shared" si="1041"/>
        <v/>
      </c>
      <c r="U2228" s="152" t="str">
        <f t="shared" si="1024"/>
        <v/>
      </c>
      <c r="V2228" s="152" t="str">
        <f t="shared" si="1025"/>
        <v/>
      </c>
      <c r="W2228" s="153" t="str">
        <f t="shared" si="1026"/>
        <v/>
      </c>
      <c r="X2228" s="153" t="str">
        <f t="shared" si="1027"/>
        <v/>
      </c>
      <c r="Y2228" s="153" t="str">
        <f t="shared" si="1028"/>
        <v/>
      </c>
      <c r="Z2228" s="153" t="str">
        <f t="shared" si="1029"/>
        <v/>
      </c>
      <c r="AA2228" s="152" t="str">
        <f t="shared" si="1030"/>
        <v/>
      </c>
      <c r="AB2228" s="152" t="str">
        <f t="shared" si="1031"/>
        <v/>
      </c>
      <c r="AC2228" s="154" t="str">
        <f t="shared" si="1042"/>
        <v/>
      </c>
      <c r="AD2228" s="154" t="str">
        <f t="shared" si="1043"/>
        <v/>
      </c>
      <c r="AE2228" s="3" t="str">
        <f t="shared" si="1044"/>
        <v/>
      </c>
      <c r="AF2228" s="3" t="str">
        <f t="shared" si="1045"/>
        <v/>
      </c>
      <c r="AG2228" s="3" t="str">
        <f t="shared" si="1046"/>
        <v/>
      </c>
      <c r="AH2228" s="4" t="str">
        <f t="shared" si="1047"/>
        <v/>
      </c>
      <c r="AI2228" s="75" t="str">
        <f t="shared" si="1048"/>
        <v/>
      </c>
      <c r="AJ2228" s="75" t="str">
        <f t="shared" si="1049"/>
        <v/>
      </c>
    </row>
    <row r="2229" spans="1:36" ht="14.25">
      <c r="A2229" s="41" t="str">
        <f t="shared" si="1032"/>
        <v/>
      </c>
      <c r="B2229" s="150" t="str">
        <f>IF(ISNUMBER(A2229),INDEX('MetaTrader Import'!$H$13:$J$5893,TRUNC(((A2229-$A$39+1)-1)/3)+1,MOD((A2229-$A$39+1)-1,3)+1),"")</f>
        <v/>
      </c>
      <c r="C2229" s="43" t="str">
        <f t="shared" si="1033"/>
        <v/>
      </c>
      <c r="D2229" s="43" t="str">
        <f t="shared" ca="1" si="1023"/>
        <v/>
      </c>
      <c r="E2229" s="43" t="str">
        <f t="shared" si="1034"/>
        <v/>
      </c>
      <c r="F2229" s="43" t="str">
        <f t="shared" si="1035"/>
        <v/>
      </c>
      <c r="G2229" s="43" t="str">
        <f>IF(A2229&lt;&gt;"",IF(A2229&lt;Data!$G$11*0.25,$C$13/$G$32,IF(A2229&gt;Data!$G$11*0.25,$C$13,$C$13*10)),"")</f>
        <v/>
      </c>
      <c r="H2229" s="43" t="str">
        <f>IF(A2229&lt;&gt;"",IF(Data!$G$9="constant",$C$13,IF(Data!$G$9="squeeze",G2229,F2229)),"")</f>
        <v/>
      </c>
      <c r="I2229" s="38" t="str">
        <f ca="1">IF(ISNUMBER(A2229),NORMINV(RAND(),0,IF(AND(Data!$G$9="squeeze",A2229&lt;Data!$G$11*0.25),$H$32,1)*$C$30*$C$13)*($C$14*$C$12),"")</f>
        <v/>
      </c>
      <c r="J2229" s="42" t="str">
        <f ca="1">IFERROR(IF(Data!$C$6="Real",B2229,I2229+J2228+($C$14*$C$12)*(NORMINV(RAND(),$C$15,CHOOSE($G$13,$C$13,F2229,G2229)))),"")</f>
        <v/>
      </c>
      <c r="K2229" s="88" t="str">
        <f>IF(ISNUMBER(A2229), IF($G$16="fixed",$G$17,MIN(H2229*Data!$C$7*$C$16*0.5,$C$17*Data!$C$7))*$C$12,"")</f>
        <v/>
      </c>
      <c r="L2229" s="42" t="str">
        <f t="shared" ca="1" si="1050"/>
        <v/>
      </c>
      <c r="M2229" s="44" t="str">
        <f t="shared" ca="1" si="1051"/>
        <v/>
      </c>
      <c r="N2229" s="44" t="str">
        <f t="shared" ca="1" si="1052"/>
        <v/>
      </c>
      <c r="O2229" s="108" t="str">
        <f t="shared" si="1036"/>
        <v/>
      </c>
      <c r="P2229" s="102" t="str">
        <f t="shared" si="1037"/>
        <v/>
      </c>
      <c r="Q2229" s="102" t="str">
        <f t="shared" si="1038"/>
        <v/>
      </c>
      <c r="R2229" s="120" t="str">
        <f t="shared" si="1039"/>
        <v/>
      </c>
      <c r="S2229" s="54" t="str">
        <f t="shared" si="1040"/>
        <v/>
      </c>
      <c r="T2229" s="5" t="str">
        <f t="shared" si="1041"/>
        <v/>
      </c>
      <c r="U2229" s="152" t="str">
        <f t="shared" si="1024"/>
        <v/>
      </c>
      <c r="V2229" s="152" t="str">
        <f t="shared" si="1025"/>
        <v/>
      </c>
      <c r="W2229" s="153" t="str">
        <f t="shared" si="1026"/>
        <v/>
      </c>
      <c r="X2229" s="153" t="str">
        <f t="shared" si="1027"/>
        <v/>
      </c>
      <c r="Y2229" s="153" t="str">
        <f t="shared" si="1028"/>
        <v/>
      </c>
      <c r="Z2229" s="153" t="str">
        <f t="shared" si="1029"/>
        <v/>
      </c>
      <c r="AA2229" s="152" t="str">
        <f t="shared" si="1030"/>
        <v/>
      </c>
      <c r="AB2229" s="152" t="str">
        <f t="shared" si="1031"/>
        <v/>
      </c>
      <c r="AC2229" s="154" t="str">
        <f t="shared" si="1042"/>
        <v/>
      </c>
      <c r="AD2229" s="154" t="str">
        <f t="shared" si="1043"/>
        <v/>
      </c>
      <c r="AE2229" s="3" t="str">
        <f t="shared" si="1044"/>
        <v/>
      </c>
      <c r="AF2229" s="3" t="str">
        <f t="shared" si="1045"/>
        <v/>
      </c>
      <c r="AG2229" s="3" t="str">
        <f t="shared" si="1046"/>
        <v/>
      </c>
      <c r="AH2229" s="4" t="str">
        <f t="shared" si="1047"/>
        <v/>
      </c>
      <c r="AI2229" s="75" t="str">
        <f t="shared" si="1048"/>
        <v/>
      </c>
      <c r="AJ2229" s="75" t="str">
        <f t="shared" si="1049"/>
        <v/>
      </c>
    </row>
    <row r="2230" spans="1:36" ht="14.25">
      <c r="A2230" s="41" t="str">
        <f t="shared" si="1032"/>
        <v/>
      </c>
      <c r="B2230" s="150" t="str">
        <f>IF(ISNUMBER(A2230),INDEX('MetaTrader Import'!$H$13:$J$5893,TRUNC(((A2230-$A$39+1)-1)/3)+1,MOD((A2230-$A$39+1)-1,3)+1),"")</f>
        <v/>
      </c>
      <c r="C2230" s="43" t="str">
        <f t="shared" si="1033"/>
        <v/>
      </c>
      <c r="D2230" s="43" t="str">
        <f t="shared" ca="1" si="1023"/>
        <v/>
      </c>
      <c r="E2230" s="43" t="str">
        <f t="shared" si="1034"/>
        <v/>
      </c>
      <c r="F2230" s="43" t="str">
        <f t="shared" si="1035"/>
        <v/>
      </c>
      <c r="G2230" s="43" t="str">
        <f>IF(A2230&lt;&gt;"",IF(A2230&lt;Data!$G$11*0.25,$C$13/$G$32,IF(A2230&gt;Data!$G$11*0.25,$C$13,$C$13*10)),"")</f>
        <v/>
      </c>
      <c r="H2230" s="43" t="str">
        <f>IF(A2230&lt;&gt;"",IF(Data!$G$9="constant",$C$13,IF(Data!$G$9="squeeze",G2230,F2230)),"")</f>
        <v/>
      </c>
      <c r="I2230" s="38" t="str">
        <f ca="1">IF(ISNUMBER(A2230),NORMINV(RAND(),0,IF(AND(Data!$G$9="squeeze",A2230&lt;Data!$G$11*0.25),$H$32,1)*$C$30*$C$13)*($C$14*$C$12),"")</f>
        <v/>
      </c>
      <c r="J2230" s="42" t="str">
        <f ca="1">IFERROR(IF(Data!$C$6="Real",B2230,I2230+J2229+($C$14*$C$12)*(NORMINV(RAND(),$C$15,CHOOSE($G$13,$C$13,F2230,G2230)))),"")</f>
        <v/>
      </c>
      <c r="K2230" s="88" t="str">
        <f>IF(ISNUMBER(A2230), IF($G$16="fixed",$G$17,MIN(H2230*Data!$C$7*$C$16*0.5,$C$17*Data!$C$7))*$C$12,"")</f>
        <v/>
      </c>
      <c r="L2230" s="42" t="str">
        <f t="shared" ca="1" si="1050"/>
        <v/>
      </c>
      <c r="M2230" s="44" t="str">
        <f t="shared" ca="1" si="1051"/>
        <v/>
      </c>
      <c r="N2230" s="44" t="str">
        <f t="shared" ca="1" si="1052"/>
        <v/>
      </c>
      <c r="O2230" s="108" t="str">
        <f t="shared" si="1036"/>
        <v/>
      </c>
      <c r="P2230" s="102" t="str">
        <f t="shared" si="1037"/>
        <v/>
      </c>
      <c r="Q2230" s="102" t="str">
        <f t="shared" si="1038"/>
        <v/>
      </c>
      <c r="R2230" s="120" t="str">
        <f t="shared" si="1039"/>
        <v/>
      </c>
      <c r="S2230" s="54" t="str">
        <f t="shared" si="1040"/>
        <v/>
      </c>
      <c r="T2230" s="5" t="str">
        <f t="shared" si="1041"/>
        <v/>
      </c>
      <c r="U2230" s="152" t="str">
        <f t="shared" si="1024"/>
        <v/>
      </c>
      <c r="V2230" s="152" t="str">
        <f t="shared" si="1025"/>
        <v/>
      </c>
      <c r="W2230" s="153" t="str">
        <f t="shared" si="1026"/>
        <v/>
      </c>
      <c r="X2230" s="153" t="str">
        <f t="shared" si="1027"/>
        <v/>
      </c>
      <c r="Y2230" s="153" t="str">
        <f t="shared" si="1028"/>
        <v/>
      </c>
      <c r="Z2230" s="153" t="str">
        <f t="shared" si="1029"/>
        <v/>
      </c>
      <c r="AA2230" s="152" t="str">
        <f t="shared" si="1030"/>
        <v/>
      </c>
      <c r="AB2230" s="152" t="str">
        <f t="shared" si="1031"/>
        <v/>
      </c>
      <c r="AC2230" s="154" t="str">
        <f t="shared" si="1042"/>
        <v/>
      </c>
      <c r="AD2230" s="154" t="str">
        <f t="shared" si="1043"/>
        <v/>
      </c>
      <c r="AE2230" s="3" t="str">
        <f t="shared" si="1044"/>
        <v/>
      </c>
      <c r="AF2230" s="3" t="str">
        <f t="shared" si="1045"/>
        <v/>
      </c>
      <c r="AG2230" s="3" t="str">
        <f t="shared" si="1046"/>
        <v/>
      </c>
      <c r="AH2230" s="4" t="str">
        <f t="shared" si="1047"/>
        <v/>
      </c>
      <c r="AI2230" s="75" t="str">
        <f t="shared" si="1048"/>
        <v/>
      </c>
      <c r="AJ2230" s="75" t="str">
        <f t="shared" si="1049"/>
        <v/>
      </c>
    </row>
    <row r="2231" spans="1:36" ht="14.25">
      <c r="A2231" s="41" t="str">
        <f t="shared" si="1032"/>
        <v/>
      </c>
      <c r="B2231" s="150" t="str">
        <f>IF(ISNUMBER(A2231),INDEX('MetaTrader Import'!$H$13:$J$5893,TRUNC(((A2231-$A$39+1)-1)/3)+1,MOD((A2231-$A$39+1)-1,3)+1),"")</f>
        <v/>
      </c>
      <c r="C2231" s="43" t="str">
        <f t="shared" si="1033"/>
        <v/>
      </c>
      <c r="D2231" s="43" t="str">
        <f t="shared" ca="1" si="1023"/>
        <v/>
      </c>
      <c r="E2231" s="43" t="str">
        <f t="shared" si="1034"/>
        <v/>
      </c>
      <c r="F2231" s="43" t="str">
        <f t="shared" si="1035"/>
        <v/>
      </c>
      <c r="G2231" s="43" t="str">
        <f>IF(A2231&lt;&gt;"",IF(A2231&lt;Data!$G$11*0.25,$C$13/$G$32,IF(A2231&gt;Data!$G$11*0.25,$C$13,$C$13*10)),"")</f>
        <v/>
      </c>
      <c r="H2231" s="43" t="str">
        <f>IF(A2231&lt;&gt;"",IF(Data!$G$9="constant",$C$13,IF(Data!$G$9="squeeze",G2231,F2231)),"")</f>
        <v/>
      </c>
      <c r="I2231" s="38" t="str">
        <f ca="1">IF(ISNUMBER(A2231),NORMINV(RAND(),0,IF(AND(Data!$G$9="squeeze",A2231&lt;Data!$G$11*0.25),$H$32,1)*$C$30*$C$13)*($C$14*$C$12),"")</f>
        <v/>
      </c>
      <c r="J2231" s="42" t="str">
        <f ca="1">IFERROR(IF(Data!$C$6="Real",B2231,I2231+J2230+($C$14*$C$12)*(NORMINV(RAND(),$C$15,CHOOSE($G$13,$C$13,F2231,G2231)))),"")</f>
        <v/>
      </c>
      <c r="K2231" s="88" t="str">
        <f>IF(ISNUMBER(A2231), IF($G$16="fixed",$G$17,MIN(H2231*Data!$C$7*$C$16*0.5,$C$17*Data!$C$7))*$C$12,"")</f>
        <v/>
      </c>
      <c r="L2231" s="42" t="str">
        <f t="shared" ca="1" si="1050"/>
        <v/>
      </c>
      <c r="M2231" s="44" t="str">
        <f t="shared" ca="1" si="1051"/>
        <v/>
      </c>
      <c r="N2231" s="44" t="str">
        <f t="shared" ca="1" si="1052"/>
        <v/>
      </c>
      <c r="O2231" s="108" t="str">
        <f t="shared" si="1036"/>
        <v/>
      </c>
      <c r="P2231" s="102" t="str">
        <f t="shared" si="1037"/>
        <v/>
      </c>
      <c r="Q2231" s="102" t="str">
        <f t="shared" si="1038"/>
        <v/>
      </c>
      <c r="R2231" s="120" t="str">
        <f t="shared" si="1039"/>
        <v/>
      </c>
      <c r="S2231" s="54" t="str">
        <f t="shared" si="1040"/>
        <v/>
      </c>
      <c r="T2231" s="5" t="str">
        <f t="shared" si="1041"/>
        <v/>
      </c>
      <c r="U2231" s="152" t="str">
        <f t="shared" si="1024"/>
        <v/>
      </c>
      <c r="V2231" s="152" t="str">
        <f t="shared" si="1025"/>
        <v/>
      </c>
      <c r="W2231" s="153" t="str">
        <f t="shared" si="1026"/>
        <v/>
      </c>
      <c r="X2231" s="153" t="str">
        <f t="shared" si="1027"/>
        <v/>
      </c>
      <c r="Y2231" s="153" t="str">
        <f t="shared" si="1028"/>
        <v/>
      </c>
      <c r="Z2231" s="153" t="str">
        <f t="shared" si="1029"/>
        <v/>
      </c>
      <c r="AA2231" s="152" t="str">
        <f t="shared" si="1030"/>
        <v/>
      </c>
      <c r="AB2231" s="152" t="str">
        <f t="shared" si="1031"/>
        <v/>
      </c>
      <c r="AC2231" s="154" t="str">
        <f t="shared" si="1042"/>
        <v/>
      </c>
      <c r="AD2231" s="154" t="str">
        <f t="shared" si="1043"/>
        <v/>
      </c>
      <c r="AE2231" s="3" t="str">
        <f t="shared" si="1044"/>
        <v/>
      </c>
      <c r="AF2231" s="3" t="str">
        <f t="shared" si="1045"/>
        <v/>
      </c>
      <c r="AG2231" s="3" t="str">
        <f t="shared" si="1046"/>
        <v/>
      </c>
      <c r="AH2231" s="4" t="str">
        <f t="shared" si="1047"/>
        <v/>
      </c>
      <c r="AI2231" s="75" t="str">
        <f t="shared" si="1048"/>
        <v/>
      </c>
      <c r="AJ2231" s="75" t="str">
        <f t="shared" si="1049"/>
        <v/>
      </c>
    </row>
    <row r="2232" spans="1:36" ht="14.25">
      <c r="A2232" s="41" t="str">
        <f t="shared" si="1032"/>
        <v/>
      </c>
      <c r="B2232" s="150" t="str">
        <f>IF(ISNUMBER(A2232),INDEX('MetaTrader Import'!$H$13:$J$5893,TRUNC(((A2232-$A$39+1)-1)/3)+1,MOD((A2232-$A$39+1)-1,3)+1),"")</f>
        <v/>
      </c>
      <c r="C2232" s="43" t="str">
        <f t="shared" si="1033"/>
        <v/>
      </c>
      <c r="D2232" s="43" t="str">
        <f t="shared" ca="1" si="1023"/>
        <v/>
      </c>
      <c r="E2232" s="43" t="str">
        <f t="shared" si="1034"/>
        <v/>
      </c>
      <c r="F2232" s="43" t="str">
        <f t="shared" si="1035"/>
        <v/>
      </c>
      <c r="G2232" s="43" t="str">
        <f>IF(A2232&lt;&gt;"",IF(A2232&lt;Data!$G$11*0.25,$C$13/$G$32,IF(A2232&gt;Data!$G$11*0.25,$C$13,$C$13*10)),"")</f>
        <v/>
      </c>
      <c r="H2232" s="43" t="str">
        <f>IF(A2232&lt;&gt;"",IF(Data!$G$9="constant",$C$13,IF(Data!$G$9="squeeze",G2232,F2232)),"")</f>
        <v/>
      </c>
      <c r="I2232" s="38" t="str">
        <f ca="1">IF(ISNUMBER(A2232),NORMINV(RAND(),0,IF(AND(Data!$G$9="squeeze",A2232&lt;Data!$G$11*0.25),$H$32,1)*$C$30*$C$13)*($C$14*$C$12),"")</f>
        <v/>
      </c>
      <c r="J2232" s="42" t="str">
        <f ca="1">IFERROR(IF(Data!$C$6="Real",B2232,I2232+J2231+($C$14*$C$12)*(NORMINV(RAND(),$C$15,CHOOSE($G$13,$C$13,F2232,G2232)))),"")</f>
        <v/>
      </c>
      <c r="K2232" s="88" t="str">
        <f>IF(ISNUMBER(A2232), IF($G$16="fixed",$G$17,MIN(H2232*Data!$C$7*$C$16*0.5,$C$17*Data!$C$7))*$C$12,"")</f>
        <v/>
      </c>
      <c r="L2232" s="42" t="str">
        <f t="shared" ca="1" si="1050"/>
        <v/>
      </c>
      <c r="M2232" s="44" t="str">
        <f t="shared" ca="1" si="1051"/>
        <v/>
      </c>
      <c r="N2232" s="44" t="str">
        <f t="shared" ca="1" si="1052"/>
        <v/>
      </c>
      <c r="O2232" s="108" t="str">
        <f t="shared" si="1036"/>
        <v/>
      </c>
      <c r="P2232" s="102" t="str">
        <f t="shared" si="1037"/>
        <v/>
      </c>
      <c r="Q2232" s="102" t="str">
        <f t="shared" si="1038"/>
        <v/>
      </c>
      <c r="R2232" s="120" t="str">
        <f t="shared" si="1039"/>
        <v/>
      </c>
      <c r="S2232" s="54" t="str">
        <f t="shared" si="1040"/>
        <v/>
      </c>
      <c r="T2232" s="5" t="str">
        <f t="shared" si="1041"/>
        <v/>
      </c>
      <c r="U2232" s="152" t="str">
        <f t="shared" si="1024"/>
        <v/>
      </c>
      <c r="V2232" s="152" t="str">
        <f t="shared" si="1025"/>
        <v/>
      </c>
      <c r="W2232" s="153" t="str">
        <f t="shared" si="1026"/>
        <v/>
      </c>
      <c r="X2232" s="153" t="str">
        <f t="shared" si="1027"/>
        <v/>
      </c>
      <c r="Y2232" s="153" t="str">
        <f t="shared" si="1028"/>
        <v/>
      </c>
      <c r="Z2232" s="153" t="str">
        <f t="shared" si="1029"/>
        <v/>
      </c>
      <c r="AA2232" s="152" t="str">
        <f t="shared" si="1030"/>
        <v/>
      </c>
      <c r="AB2232" s="152" t="str">
        <f t="shared" si="1031"/>
        <v/>
      </c>
      <c r="AC2232" s="154" t="str">
        <f t="shared" si="1042"/>
        <v/>
      </c>
      <c r="AD2232" s="154" t="str">
        <f t="shared" si="1043"/>
        <v/>
      </c>
      <c r="AE2232" s="3" t="str">
        <f t="shared" si="1044"/>
        <v/>
      </c>
      <c r="AF2232" s="3" t="str">
        <f t="shared" si="1045"/>
        <v/>
      </c>
      <c r="AG2232" s="3" t="str">
        <f t="shared" si="1046"/>
        <v/>
      </c>
      <c r="AH2232" s="4" t="str">
        <f t="shared" si="1047"/>
        <v/>
      </c>
      <c r="AI2232" s="75" t="str">
        <f t="shared" si="1048"/>
        <v/>
      </c>
      <c r="AJ2232" s="75" t="str">
        <f t="shared" si="1049"/>
        <v/>
      </c>
    </row>
    <row r="2233" spans="1:36" ht="14.25">
      <c r="A2233" s="41" t="str">
        <f t="shared" si="1032"/>
        <v/>
      </c>
      <c r="B2233" s="150" t="str">
        <f>IF(ISNUMBER(A2233),INDEX('MetaTrader Import'!$H$13:$J$5893,TRUNC(((A2233-$A$39+1)-1)/3)+1,MOD((A2233-$A$39+1)-1,3)+1),"")</f>
        <v/>
      </c>
      <c r="C2233" s="43" t="str">
        <f t="shared" si="1033"/>
        <v/>
      </c>
      <c r="D2233" s="43" t="str">
        <f t="shared" ca="1" si="1023"/>
        <v/>
      </c>
      <c r="E2233" s="43" t="str">
        <f t="shared" si="1034"/>
        <v/>
      </c>
      <c r="F2233" s="43" t="str">
        <f t="shared" si="1035"/>
        <v/>
      </c>
      <c r="G2233" s="43" t="str">
        <f>IF(A2233&lt;&gt;"",IF(A2233&lt;Data!$G$11*0.25,$C$13/$G$32,IF(A2233&gt;Data!$G$11*0.25,$C$13,$C$13*10)),"")</f>
        <v/>
      </c>
      <c r="H2233" s="43" t="str">
        <f>IF(A2233&lt;&gt;"",IF(Data!$G$9="constant",$C$13,IF(Data!$G$9="squeeze",G2233,F2233)),"")</f>
        <v/>
      </c>
      <c r="I2233" s="38" t="str">
        <f ca="1">IF(ISNUMBER(A2233),NORMINV(RAND(),0,IF(AND(Data!$G$9="squeeze",A2233&lt;Data!$G$11*0.25),$H$32,1)*$C$30*$C$13)*($C$14*$C$12),"")</f>
        <v/>
      </c>
      <c r="J2233" s="42" t="str">
        <f ca="1">IFERROR(IF(Data!$C$6="Real",B2233,I2233+J2232+($C$14*$C$12)*(NORMINV(RAND(),$C$15,CHOOSE($G$13,$C$13,F2233,G2233)))),"")</f>
        <v/>
      </c>
      <c r="K2233" s="88" t="str">
        <f>IF(ISNUMBER(A2233), IF($G$16="fixed",$G$17,MIN(H2233*Data!$C$7*$C$16*0.5,$C$17*Data!$C$7))*$C$12,"")</f>
        <v/>
      </c>
      <c r="L2233" s="42" t="str">
        <f t="shared" ca="1" si="1050"/>
        <v/>
      </c>
      <c r="M2233" s="44" t="str">
        <f t="shared" ca="1" si="1051"/>
        <v/>
      </c>
      <c r="N2233" s="44" t="str">
        <f t="shared" ca="1" si="1052"/>
        <v/>
      </c>
      <c r="O2233" s="108" t="str">
        <f t="shared" si="1036"/>
        <v/>
      </c>
      <c r="P2233" s="102" t="str">
        <f t="shared" si="1037"/>
        <v/>
      </c>
      <c r="Q2233" s="102" t="str">
        <f t="shared" si="1038"/>
        <v/>
      </c>
      <c r="R2233" s="120" t="str">
        <f t="shared" si="1039"/>
        <v/>
      </c>
      <c r="S2233" s="54" t="str">
        <f t="shared" si="1040"/>
        <v/>
      </c>
      <c r="T2233" s="5" t="str">
        <f t="shared" si="1041"/>
        <v/>
      </c>
      <c r="U2233" s="152" t="str">
        <f t="shared" si="1024"/>
        <v/>
      </c>
      <c r="V2233" s="152" t="str">
        <f t="shared" si="1025"/>
        <v/>
      </c>
      <c r="W2233" s="153" t="str">
        <f t="shared" si="1026"/>
        <v/>
      </c>
      <c r="X2233" s="153" t="str">
        <f t="shared" si="1027"/>
        <v/>
      </c>
      <c r="Y2233" s="153" t="str">
        <f t="shared" si="1028"/>
        <v/>
      </c>
      <c r="Z2233" s="153" t="str">
        <f t="shared" si="1029"/>
        <v/>
      </c>
      <c r="AA2233" s="152" t="str">
        <f t="shared" si="1030"/>
        <v/>
      </c>
      <c r="AB2233" s="152" t="str">
        <f t="shared" si="1031"/>
        <v/>
      </c>
      <c r="AC2233" s="154" t="str">
        <f t="shared" si="1042"/>
        <v/>
      </c>
      <c r="AD2233" s="154" t="str">
        <f t="shared" si="1043"/>
        <v/>
      </c>
      <c r="AE2233" s="3" t="str">
        <f t="shared" si="1044"/>
        <v/>
      </c>
      <c r="AF2233" s="3" t="str">
        <f t="shared" si="1045"/>
        <v/>
      </c>
      <c r="AG2233" s="3" t="str">
        <f t="shared" si="1046"/>
        <v/>
      </c>
      <c r="AH2233" s="4" t="str">
        <f t="shared" si="1047"/>
        <v/>
      </c>
      <c r="AI2233" s="75" t="str">
        <f t="shared" si="1048"/>
        <v/>
      </c>
      <c r="AJ2233" s="75" t="str">
        <f t="shared" si="1049"/>
        <v/>
      </c>
    </row>
    <row r="2234" spans="1:36" ht="14.25">
      <c r="A2234" s="41" t="str">
        <f t="shared" si="1032"/>
        <v/>
      </c>
      <c r="B2234" s="150" t="str">
        <f>IF(ISNUMBER(A2234),INDEX('MetaTrader Import'!$H$13:$J$5893,TRUNC(((A2234-$A$39+1)-1)/3)+1,MOD((A2234-$A$39+1)-1,3)+1),"")</f>
        <v/>
      </c>
      <c r="C2234" s="43" t="str">
        <f t="shared" si="1033"/>
        <v/>
      </c>
      <c r="D2234" s="43" t="str">
        <f t="shared" ca="1" si="1023"/>
        <v/>
      </c>
      <c r="E2234" s="43" t="str">
        <f t="shared" si="1034"/>
        <v/>
      </c>
      <c r="F2234" s="43" t="str">
        <f t="shared" si="1035"/>
        <v/>
      </c>
      <c r="G2234" s="43" t="str">
        <f>IF(A2234&lt;&gt;"",IF(A2234&lt;Data!$G$11*0.25,$C$13/$G$32,IF(A2234&gt;Data!$G$11*0.25,$C$13,$C$13*10)),"")</f>
        <v/>
      </c>
      <c r="H2234" s="43" t="str">
        <f>IF(A2234&lt;&gt;"",IF(Data!$G$9="constant",$C$13,IF(Data!$G$9="squeeze",G2234,F2234)),"")</f>
        <v/>
      </c>
      <c r="I2234" s="38" t="str">
        <f ca="1">IF(ISNUMBER(A2234),NORMINV(RAND(),0,IF(AND(Data!$G$9="squeeze",A2234&lt;Data!$G$11*0.25),$H$32,1)*$C$30*$C$13)*($C$14*$C$12),"")</f>
        <v/>
      </c>
      <c r="J2234" s="42" t="str">
        <f ca="1">IFERROR(IF(Data!$C$6="Real",B2234,I2234+J2233+($C$14*$C$12)*(NORMINV(RAND(),$C$15,CHOOSE($G$13,$C$13,F2234,G2234)))),"")</f>
        <v/>
      </c>
      <c r="K2234" s="88" t="str">
        <f>IF(ISNUMBER(A2234), IF($G$16="fixed",$G$17,MIN(H2234*Data!$C$7*$C$16*0.5,$C$17*Data!$C$7))*$C$12,"")</f>
        <v/>
      </c>
      <c r="L2234" s="42" t="str">
        <f t="shared" ca="1" si="1050"/>
        <v/>
      </c>
      <c r="M2234" s="44" t="str">
        <f t="shared" ca="1" si="1051"/>
        <v/>
      </c>
      <c r="N2234" s="44" t="str">
        <f t="shared" ca="1" si="1052"/>
        <v/>
      </c>
      <c r="O2234" s="108" t="str">
        <f t="shared" si="1036"/>
        <v/>
      </c>
      <c r="P2234" s="102" t="str">
        <f t="shared" si="1037"/>
        <v/>
      </c>
      <c r="Q2234" s="102" t="str">
        <f t="shared" si="1038"/>
        <v/>
      </c>
      <c r="R2234" s="120" t="str">
        <f t="shared" si="1039"/>
        <v/>
      </c>
      <c r="S2234" s="54" t="str">
        <f t="shared" si="1040"/>
        <v/>
      </c>
      <c r="T2234" s="5" t="str">
        <f t="shared" si="1041"/>
        <v/>
      </c>
      <c r="U2234" s="152" t="str">
        <f t="shared" si="1024"/>
        <v/>
      </c>
      <c r="V2234" s="152" t="str">
        <f t="shared" si="1025"/>
        <v/>
      </c>
      <c r="W2234" s="153" t="str">
        <f t="shared" si="1026"/>
        <v/>
      </c>
      <c r="X2234" s="153" t="str">
        <f t="shared" si="1027"/>
        <v/>
      </c>
      <c r="Y2234" s="153" t="str">
        <f t="shared" si="1028"/>
        <v/>
      </c>
      <c r="Z2234" s="153" t="str">
        <f t="shared" si="1029"/>
        <v/>
      </c>
      <c r="AA2234" s="152" t="str">
        <f t="shared" si="1030"/>
        <v/>
      </c>
      <c r="AB2234" s="152" t="str">
        <f t="shared" si="1031"/>
        <v/>
      </c>
      <c r="AC2234" s="154" t="str">
        <f t="shared" si="1042"/>
        <v/>
      </c>
      <c r="AD2234" s="154" t="str">
        <f t="shared" si="1043"/>
        <v/>
      </c>
      <c r="AE2234" s="3" t="str">
        <f t="shared" si="1044"/>
        <v/>
      </c>
      <c r="AF2234" s="3" t="str">
        <f t="shared" si="1045"/>
        <v/>
      </c>
      <c r="AG2234" s="3" t="str">
        <f t="shared" si="1046"/>
        <v/>
      </c>
      <c r="AH2234" s="4" t="str">
        <f t="shared" si="1047"/>
        <v/>
      </c>
      <c r="AI2234" s="75" t="str">
        <f t="shared" si="1048"/>
        <v/>
      </c>
      <c r="AJ2234" s="75" t="str">
        <f t="shared" si="1049"/>
        <v/>
      </c>
    </row>
    <row r="2235" spans="1:36" ht="14.25">
      <c r="A2235" s="41" t="str">
        <f t="shared" si="1032"/>
        <v/>
      </c>
      <c r="B2235" s="150" t="str">
        <f>IF(ISNUMBER(A2235),INDEX('MetaTrader Import'!$H$13:$J$5893,TRUNC(((A2235-$A$39+1)-1)/3)+1,MOD((A2235-$A$39+1)-1,3)+1),"")</f>
        <v/>
      </c>
      <c r="C2235" s="43" t="str">
        <f t="shared" si="1033"/>
        <v/>
      </c>
      <c r="D2235" s="43" t="str">
        <f t="shared" ca="1" si="1023"/>
        <v/>
      </c>
      <c r="E2235" s="43" t="str">
        <f t="shared" si="1034"/>
        <v/>
      </c>
      <c r="F2235" s="43" t="str">
        <f t="shared" si="1035"/>
        <v/>
      </c>
      <c r="G2235" s="43" t="str">
        <f>IF(A2235&lt;&gt;"",IF(A2235&lt;Data!$G$11*0.25,$C$13/$G$32,IF(A2235&gt;Data!$G$11*0.25,$C$13,$C$13*10)),"")</f>
        <v/>
      </c>
      <c r="H2235" s="43" t="str">
        <f>IF(A2235&lt;&gt;"",IF(Data!$G$9="constant",$C$13,IF(Data!$G$9="squeeze",G2235,F2235)),"")</f>
        <v/>
      </c>
      <c r="I2235" s="38" t="str">
        <f ca="1">IF(ISNUMBER(A2235),NORMINV(RAND(),0,IF(AND(Data!$G$9="squeeze",A2235&lt;Data!$G$11*0.25),$H$32,1)*$C$30*$C$13)*($C$14*$C$12),"")</f>
        <v/>
      </c>
      <c r="J2235" s="42" t="str">
        <f ca="1">IFERROR(IF(Data!$C$6="Real",B2235,I2235+J2234+($C$14*$C$12)*(NORMINV(RAND(),$C$15,CHOOSE($G$13,$C$13,F2235,G2235)))),"")</f>
        <v/>
      </c>
      <c r="K2235" s="88" t="str">
        <f>IF(ISNUMBER(A2235), IF($G$16="fixed",$G$17,MIN(H2235*Data!$C$7*$C$16*0.5,$C$17*Data!$C$7))*$C$12,"")</f>
        <v/>
      </c>
      <c r="L2235" s="42" t="str">
        <f t="shared" ca="1" si="1050"/>
        <v/>
      </c>
      <c r="M2235" s="44" t="str">
        <f t="shared" ca="1" si="1051"/>
        <v/>
      </c>
      <c r="N2235" s="44" t="str">
        <f t="shared" ca="1" si="1052"/>
        <v/>
      </c>
      <c r="O2235" s="108" t="str">
        <f t="shared" si="1036"/>
        <v/>
      </c>
      <c r="P2235" s="102" t="str">
        <f t="shared" si="1037"/>
        <v/>
      </c>
      <c r="Q2235" s="102" t="str">
        <f t="shared" si="1038"/>
        <v/>
      </c>
      <c r="R2235" s="120" t="str">
        <f t="shared" si="1039"/>
        <v/>
      </c>
      <c r="S2235" s="54" t="str">
        <f t="shared" si="1040"/>
        <v/>
      </c>
      <c r="T2235" s="5" t="str">
        <f t="shared" si="1041"/>
        <v/>
      </c>
      <c r="U2235" s="152" t="str">
        <f t="shared" si="1024"/>
        <v/>
      </c>
      <c r="V2235" s="152" t="str">
        <f t="shared" si="1025"/>
        <v/>
      </c>
      <c r="W2235" s="153" t="str">
        <f t="shared" si="1026"/>
        <v/>
      </c>
      <c r="X2235" s="153" t="str">
        <f t="shared" si="1027"/>
        <v/>
      </c>
      <c r="Y2235" s="153" t="str">
        <f t="shared" si="1028"/>
        <v/>
      </c>
      <c r="Z2235" s="153" t="str">
        <f t="shared" si="1029"/>
        <v/>
      </c>
      <c r="AA2235" s="152" t="str">
        <f t="shared" si="1030"/>
        <v/>
      </c>
      <c r="AB2235" s="152" t="str">
        <f t="shared" si="1031"/>
        <v/>
      </c>
      <c r="AC2235" s="154" t="str">
        <f t="shared" si="1042"/>
        <v/>
      </c>
      <c r="AD2235" s="154" t="str">
        <f t="shared" si="1043"/>
        <v/>
      </c>
      <c r="AE2235" s="3" t="str">
        <f t="shared" si="1044"/>
        <v/>
      </c>
      <c r="AF2235" s="3" t="str">
        <f t="shared" si="1045"/>
        <v/>
      </c>
      <c r="AG2235" s="3" t="str">
        <f t="shared" si="1046"/>
        <v/>
      </c>
      <c r="AH2235" s="4" t="str">
        <f t="shared" si="1047"/>
        <v/>
      </c>
      <c r="AI2235" s="75" t="str">
        <f t="shared" si="1048"/>
        <v/>
      </c>
      <c r="AJ2235" s="75" t="str">
        <f t="shared" si="1049"/>
        <v/>
      </c>
    </row>
    <row r="2236" spans="1:36" ht="14.25">
      <c r="A2236" s="41" t="str">
        <f t="shared" si="1032"/>
        <v/>
      </c>
      <c r="B2236" s="150" t="str">
        <f>IF(ISNUMBER(A2236),INDEX('MetaTrader Import'!$H$13:$J$5893,TRUNC(((A2236-$A$39+1)-1)/3)+1,MOD((A2236-$A$39+1)-1,3)+1),"")</f>
        <v/>
      </c>
      <c r="C2236" s="43" t="str">
        <f t="shared" si="1033"/>
        <v/>
      </c>
      <c r="D2236" s="43" t="str">
        <f t="shared" ca="1" si="1023"/>
        <v/>
      </c>
      <c r="E2236" s="43" t="str">
        <f t="shared" si="1034"/>
        <v/>
      </c>
      <c r="F2236" s="43" t="str">
        <f t="shared" si="1035"/>
        <v/>
      </c>
      <c r="G2236" s="43" t="str">
        <f>IF(A2236&lt;&gt;"",IF(A2236&lt;Data!$G$11*0.25,$C$13/$G$32,IF(A2236&gt;Data!$G$11*0.25,$C$13,$C$13*10)),"")</f>
        <v/>
      </c>
      <c r="H2236" s="43" t="str">
        <f>IF(A2236&lt;&gt;"",IF(Data!$G$9="constant",$C$13,IF(Data!$G$9="squeeze",G2236,F2236)),"")</f>
        <v/>
      </c>
      <c r="I2236" s="38" t="str">
        <f ca="1">IF(ISNUMBER(A2236),NORMINV(RAND(),0,IF(AND(Data!$G$9="squeeze",A2236&lt;Data!$G$11*0.25),$H$32,1)*$C$30*$C$13)*($C$14*$C$12),"")</f>
        <v/>
      </c>
      <c r="J2236" s="42" t="str">
        <f ca="1">IFERROR(IF(Data!$C$6="Real",B2236,I2236+J2235+($C$14*$C$12)*(NORMINV(RAND(),$C$15,CHOOSE($G$13,$C$13,F2236,G2236)))),"")</f>
        <v/>
      </c>
      <c r="K2236" s="88" t="str">
        <f>IF(ISNUMBER(A2236), IF($G$16="fixed",$G$17,MIN(H2236*Data!$C$7*$C$16*0.5,$C$17*Data!$C$7))*$C$12,"")</f>
        <v/>
      </c>
      <c r="L2236" s="42" t="str">
        <f t="shared" ca="1" si="1050"/>
        <v/>
      </c>
      <c r="M2236" s="44" t="str">
        <f t="shared" ca="1" si="1051"/>
        <v/>
      </c>
      <c r="N2236" s="44" t="str">
        <f t="shared" ca="1" si="1052"/>
        <v/>
      </c>
      <c r="O2236" s="108" t="str">
        <f t="shared" si="1036"/>
        <v/>
      </c>
      <c r="P2236" s="102" t="str">
        <f t="shared" si="1037"/>
        <v/>
      </c>
      <c r="Q2236" s="102" t="str">
        <f t="shared" si="1038"/>
        <v/>
      </c>
      <c r="R2236" s="120" t="str">
        <f t="shared" si="1039"/>
        <v/>
      </c>
      <c r="S2236" s="54" t="str">
        <f t="shared" si="1040"/>
        <v/>
      </c>
      <c r="T2236" s="5" t="str">
        <f t="shared" si="1041"/>
        <v/>
      </c>
      <c r="U2236" s="152" t="str">
        <f t="shared" si="1024"/>
        <v/>
      </c>
      <c r="V2236" s="152" t="str">
        <f t="shared" si="1025"/>
        <v/>
      </c>
      <c r="W2236" s="153" t="str">
        <f t="shared" si="1026"/>
        <v/>
      </c>
      <c r="X2236" s="153" t="str">
        <f t="shared" si="1027"/>
        <v/>
      </c>
      <c r="Y2236" s="153" t="str">
        <f t="shared" si="1028"/>
        <v/>
      </c>
      <c r="Z2236" s="153" t="str">
        <f t="shared" si="1029"/>
        <v/>
      </c>
      <c r="AA2236" s="152" t="str">
        <f t="shared" si="1030"/>
        <v/>
      </c>
      <c r="AB2236" s="152" t="str">
        <f t="shared" si="1031"/>
        <v/>
      </c>
      <c r="AC2236" s="154" t="str">
        <f t="shared" si="1042"/>
        <v/>
      </c>
      <c r="AD2236" s="154" t="str">
        <f t="shared" si="1043"/>
        <v/>
      </c>
      <c r="AE2236" s="3" t="str">
        <f t="shared" si="1044"/>
        <v/>
      </c>
      <c r="AF2236" s="3" t="str">
        <f t="shared" si="1045"/>
        <v/>
      </c>
      <c r="AG2236" s="3" t="str">
        <f t="shared" si="1046"/>
        <v/>
      </c>
      <c r="AH2236" s="4" t="str">
        <f t="shared" si="1047"/>
        <v/>
      </c>
      <c r="AI2236" s="75" t="str">
        <f t="shared" si="1048"/>
        <v/>
      </c>
      <c r="AJ2236" s="75" t="str">
        <f t="shared" si="1049"/>
        <v/>
      </c>
    </row>
    <row r="2237" spans="1:36" ht="14.25">
      <c r="A2237" s="41" t="str">
        <f t="shared" si="1032"/>
        <v/>
      </c>
      <c r="B2237" s="150" t="str">
        <f>IF(ISNUMBER(A2237),INDEX('MetaTrader Import'!$H$13:$J$5893,TRUNC(((A2237-$A$39+1)-1)/3)+1,MOD((A2237-$A$39+1)-1,3)+1),"")</f>
        <v/>
      </c>
      <c r="C2237" s="43" t="str">
        <f t="shared" si="1033"/>
        <v/>
      </c>
      <c r="D2237" s="43" t="str">
        <f t="shared" ca="1" si="1023"/>
        <v/>
      </c>
      <c r="E2237" s="43" t="str">
        <f t="shared" si="1034"/>
        <v/>
      </c>
      <c r="F2237" s="43" t="str">
        <f t="shared" si="1035"/>
        <v/>
      </c>
      <c r="G2237" s="43" t="str">
        <f>IF(A2237&lt;&gt;"",IF(A2237&lt;Data!$G$11*0.25,$C$13/$G$32,IF(A2237&gt;Data!$G$11*0.25,$C$13,$C$13*10)),"")</f>
        <v/>
      </c>
      <c r="H2237" s="43" t="str">
        <f>IF(A2237&lt;&gt;"",IF(Data!$G$9="constant",$C$13,IF(Data!$G$9="squeeze",G2237,F2237)),"")</f>
        <v/>
      </c>
      <c r="I2237" s="38" t="str">
        <f ca="1">IF(ISNUMBER(A2237),NORMINV(RAND(),0,IF(AND(Data!$G$9="squeeze",A2237&lt;Data!$G$11*0.25),$H$32,1)*$C$30*$C$13)*($C$14*$C$12),"")</f>
        <v/>
      </c>
      <c r="J2237" s="42" t="str">
        <f ca="1">IFERROR(IF(Data!$C$6="Real",B2237,I2237+J2236+($C$14*$C$12)*(NORMINV(RAND(),$C$15,CHOOSE($G$13,$C$13,F2237,G2237)))),"")</f>
        <v/>
      </c>
      <c r="K2237" s="88" t="str">
        <f>IF(ISNUMBER(A2237), IF($G$16="fixed",$G$17,MIN(H2237*Data!$C$7*$C$16*0.5,$C$17*Data!$C$7))*$C$12,"")</f>
        <v/>
      </c>
      <c r="L2237" s="42" t="str">
        <f t="shared" ca="1" si="1050"/>
        <v/>
      </c>
      <c r="M2237" s="44" t="str">
        <f t="shared" ca="1" si="1051"/>
        <v/>
      </c>
      <c r="N2237" s="44" t="str">
        <f t="shared" ca="1" si="1052"/>
        <v/>
      </c>
      <c r="O2237" s="108" t="str">
        <f t="shared" si="1036"/>
        <v/>
      </c>
      <c r="P2237" s="102" t="str">
        <f t="shared" si="1037"/>
        <v/>
      </c>
      <c r="Q2237" s="102" t="str">
        <f t="shared" si="1038"/>
        <v/>
      </c>
      <c r="R2237" s="120" t="str">
        <f t="shared" si="1039"/>
        <v/>
      </c>
      <c r="S2237" s="54" t="str">
        <f t="shared" si="1040"/>
        <v/>
      </c>
      <c r="T2237" s="5" t="str">
        <f t="shared" si="1041"/>
        <v/>
      </c>
      <c r="U2237" s="152" t="str">
        <f t="shared" si="1024"/>
        <v/>
      </c>
      <c r="V2237" s="152" t="str">
        <f t="shared" si="1025"/>
        <v/>
      </c>
      <c r="W2237" s="153" t="str">
        <f t="shared" si="1026"/>
        <v/>
      </c>
      <c r="X2237" s="153" t="str">
        <f t="shared" si="1027"/>
        <v/>
      </c>
      <c r="Y2237" s="153" t="str">
        <f t="shared" si="1028"/>
        <v/>
      </c>
      <c r="Z2237" s="153" t="str">
        <f t="shared" si="1029"/>
        <v/>
      </c>
      <c r="AA2237" s="152" t="str">
        <f t="shared" si="1030"/>
        <v/>
      </c>
      <c r="AB2237" s="152" t="str">
        <f t="shared" si="1031"/>
        <v/>
      </c>
      <c r="AC2237" s="154" t="str">
        <f t="shared" si="1042"/>
        <v/>
      </c>
      <c r="AD2237" s="154" t="str">
        <f t="shared" si="1043"/>
        <v/>
      </c>
      <c r="AE2237" s="3" t="str">
        <f t="shared" si="1044"/>
        <v/>
      </c>
      <c r="AF2237" s="3" t="str">
        <f t="shared" si="1045"/>
        <v/>
      </c>
      <c r="AG2237" s="3" t="str">
        <f t="shared" si="1046"/>
        <v/>
      </c>
      <c r="AH2237" s="4" t="str">
        <f t="shared" si="1047"/>
        <v/>
      </c>
      <c r="AI2237" s="75" t="str">
        <f t="shared" si="1048"/>
        <v/>
      </c>
      <c r="AJ2237" s="75" t="str">
        <f t="shared" si="1049"/>
        <v/>
      </c>
    </row>
    <row r="2238" spans="1:36" ht="14.25">
      <c r="A2238" s="41" t="str">
        <f t="shared" si="1032"/>
        <v/>
      </c>
      <c r="B2238" s="150" t="str">
        <f>IF(ISNUMBER(A2238),INDEX('MetaTrader Import'!$H$13:$J$5893,TRUNC(((A2238-$A$39+1)-1)/3)+1,MOD((A2238-$A$39+1)-1,3)+1),"")</f>
        <v/>
      </c>
      <c r="C2238" s="43" t="str">
        <f t="shared" si="1033"/>
        <v/>
      </c>
      <c r="D2238" s="43" t="str">
        <f t="shared" ca="1" si="1023"/>
        <v/>
      </c>
      <c r="E2238" s="43" t="str">
        <f t="shared" si="1034"/>
        <v/>
      </c>
      <c r="F2238" s="43" t="str">
        <f t="shared" si="1035"/>
        <v/>
      </c>
      <c r="G2238" s="43" t="str">
        <f>IF(A2238&lt;&gt;"",IF(A2238&lt;Data!$G$11*0.25,$C$13/$G$32,IF(A2238&gt;Data!$G$11*0.25,$C$13,$C$13*10)),"")</f>
        <v/>
      </c>
      <c r="H2238" s="43" t="str">
        <f>IF(A2238&lt;&gt;"",IF(Data!$G$9="constant",$C$13,IF(Data!$G$9="squeeze",G2238,F2238)),"")</f>
        <v/>
      </c>
      <c r="I2238" s="38" t="str">
        <f ca="1">IF(ISNUMBER(A2238),NORMINV(RAND(),0,IF(AND(Data!$G$9="squeeze",A2238&lt;Data!$G$11*0.25),$H$32,1)*$C$30*$C$13)*($C$14*$C$12),"")</f>
        <v/>
      </c>
      <c r="J2238" s="42" t="str">
        <f ca="1">IFERROR(IF(Data!$C$6="Real",B2238,I2238+J2237+($C$14*$C$12)*(NORMINV(RAND(),$C$15,CHOOSE($G$13,$C$13,F2238,G2238)))),"")</f>
        <v/>
      </c>
      <c r="K2238" s="88" t="str">
        <f>IF(ISNUMBER(A2238), IF($G$16="fixed",$G$17,MIN(H2238*Data!$C$7*$C$16*0.5,$C$17*Data!$C$7))*$C$12,"")</f>
        <v/>
      </c>
      <c r="L2238" s="42" t="str">
        <f t="shared" ca="1" si="1050"/>
        <v/>
      </c>
      <c r="M2238" s="44" t="str">
        <f t="shared" ca="1" si="1051"/>
        <v/>
      </c>
      <c r="N2238" s="44" t="str">
        <f t="shared" ca="1" si="1052"/>
        <v/>
      </c>
      <c r="O2238" s="108" t="str">
        <f t="shared" si="1036"/>
        <v/>
      </c>
      <c r="P2238" s="102" t="str">
        <f t="shared" si="1037"/>
        <v/>
      </c>
      <c r="Q2238" s="102" t="str">
        <f t="shared" si="1038"/>
        <v/>
      </c>
      <c r="R2238" s="120" t="str">
        <f t="shared" si="1039"/>
        <v/>
      </c>
      <c r="S2238" s="54" t="str">
        <f t="shared" si="1040"/>
        <v/>
      </c>
      <c r="T2238" s="5" t="str">
        <f t="shared" si="1041"/>
        <v/>
      </c>
      <c r="U2238" s="152" t="str">
        <f t="shared" si="1024"/>
        <v/>
      </c>
      <c r="V2238" s="152" t="str">
        <f t="shared" si="1025"/>
        <v/>
      </c>
      <c r="W2238" s="153" t="str">
        <f t="shared" si="1026"/>
        <v/>
      </c>
      <c r="X2238" s="153" t="str">
        <f t="shared" si="1027"/>
        <v/>
      </c>
      <c r="Y2238" s="153" t="str">
        <f t="shared" si="1028"/>
        <v/>
      </c>
      <c r="Z2238" s="153" t="str">
        <f t="shared" si="1029"/>
        <v/>
      </c>
      <c r="AA2238" s="152" t="str">
        <f t="shared" si="1030"/>
        <v/>
      </c>
      <c r="AB2238" s="152" t="str">
        <f t="shared" si="1031"/>
        <v/>
      </c>
      <c r="AC2238" s="154" t="str">
        <f t="shared" si="1042"/>
        <v/>
      </c>
      <c r="AD2238" s="154" t="str">
        <f t="shared" si="1043"/>
        <v/>
      </c>
      <c r="AE2238" s="3" t="str">
        <f t="shared" si="1044"/>
        <v/>
      </c>
      <c r="AF2238" s="3" t="str">
        <f t="shared" si="1045"/>
        <v/>
      </c>
      <c r="AG2238" s="3" t="str">
        <f t="shared" si="1046"/>
        <v/>
      </c>
      <c r="AH2238" s="4" t="str">
        <f t="shared" si="1047"/>
        <v/>
      </c>
      <c r="AI2238" s="75" t="str">
        <f t="shared" si="1048"/>
        <v/>
      </c>
      <c r="AJ2238" s="75" t="str">
        <f t="shared" si="1049"/>
        <v/>
      </c>
    </row>
    <row r="2239" spans="1:36" ht="14.25">
      <c r="A2239" s="41" t="str">
        <f t="shared" si="1032"/>
        <v/>
      </c>
      <c r="B2239" s="150" t="str">
        <f>IF(ISNUMBER(A2239),INDEX('MetaTrader Import'!$H$13:$J$5893,TRUNC(((A2239-$A$39+1)-1)/3)+1,MOD((A2239-$A$39+1)-1,3)+1),"")</f>
        <v/>
      </c>
      <c r="C2239" s="43" t="str">
        <f t="shared" si="1033"/>
        <v/>
      </c>
      <c r="D2239" s="43" t="str">
        <f t="shared" ca="1" si="1023"/>
        <v/>
      </c>
      <c r="E2239" s="43" t="str">
        <f t="shared" si="1034"/>
        <v/>
      </c>
      <c r="F2239" s="43" t="str">
        <f t="shared" si="1035"/>
        <v/>
      </c>
      <c r="G2239" s="43" t="str">
        <f>IF(A2239&lt;&gt;"",IF(A2239&lt;Data!$G$11*0.25,$C$13/$G$32,IF(A2239&gt;Data!$G$11*0.25,$C$13,$C$13*10)),"")</f>
        <v/>
      </c>
      <c r="H2239" s="43" t="str">
        <f>IF(A2239&lt;&gt;"",IF(Data!$G$9="constant",$C$13,IF(Data!$G$9="squeeze",G2239,F2239)),"")</f>
        <v/>
      </c>
      <c r="I2239" s="38" t="str">
        <f ca="1">IF(ISNUMBER(A2239),NORMINV(RAND(),0,IF(AND(Data!$G$9="squeeze",A2239&lt;Data!$G$11*0.25),$H$32,1)*$C$30*$C$13)*($C$14*$C$12),"")</f>
        <v/>
      </c>
      <c r="J2239" s="42" t="str">
        <f ca="1">IFERROR(IF(Data!$C$6="Real",B2239,I2239+J2238+($C$14*$C$12)*(NORMINV(RAND(),$C$15,CHOOSE($G$13,$C$13,F2239,G2239)))),"")</f>
        <v/>
      </c>
      <c r="K2239" s="88" t="str">
        <f>IF(ISNUMBER(A2239), IF($G$16="fixed",$G$17,MIN(H2239*Data!$C$7*$C$16*0.5,$C$17*Data!$C$7))*$C$12,"")</f>
        <v/>
      </c>
      <c r="L2239" s="42" t="str">
        <f t="shared" ca="1" si="1050"/>
        <v/>
      </c>
      <c r="M2239" s="44" t="str">
        <f t="shared" ca="1" si="1051"/>
        <v/>
      </c>
      <c r="N2239" s="44" t="str">
        <f t="shared" ca="1" si="1052"/>
        <v/>
      </c>
      <c r="O2239" s="108" t="str">
        <f t="shared" si="1036"/>
        <v/>
      </c>
      <c r="P2239" s="102" t="str">
        <f t="shared" si="1037"/>
        <v/>
      </c>
      <c r="Q2239" s="102" t="str">
        <f t="shared" si="1038"/>
        <v/>
      </c>
      <c r="R2239" s="120" t="str">
        <f t="shared" si="1039"/>
        <v/>
      </c>
      <c r="S2239" s="54" t="str">
        <f t="shared" si="1040"/>
        <v/>
      </c>
      <c r="T2239" s="5" t="str">
        <f t="shared" si="1041"/>
        <v/>
      </c>
      <c r="U2239" s="152" t="str">
        <f t="shared" si="1024"/>
        <v/>
      </c>
      <c r="V2239" s="152" t="str">
        <f t="shared" si="1025"/>
        <v/>
      </c>
      <c r="W2239" s="153" t="str">
        <f t="shared" si="1026"/>
        <v/>
      </c>
      <c r="X2239" s="153" t="str">
        <f t="shared" si="1027"/>
        <v/>
      </c>
      <c r="Y2239" s="153" t="str">
        <f t="shared" si="1028"/>
        <v/>
      </c>
      <c r="Z2239" s="153" t="str">
        <f t="shared" si="1029"/>
        <v/>
      </c>
      <c r="AA2239" s="152" t="str">
        <f t="shared" si="1030"/>
        <v/>
      </c>
      <c r="AB2239" s="152" t="str">
        <f t="shared" si="1031"/>
        <v/>
      </c>
      <c r="AC2239" s="154" t="str">
        <f t="shared" si="1042"/>
        <v/>
      </c>
      <c r="AD2239" s="154" t="str">
        <f t="shared" si="1043"/>
        <v/>
      </c>
      <c r="AE2239" s="3" t="str">
        <f t="shared" si="1044"/>
        <v/>
      </c>
      <c r="AF2239" s="3" t="str">
        <f t="shared" si="1045"/>
        <v/>
      </c>
      <c r="AG2239" s="3" t="str">
        <f t="shared" si="1046"/>
        <v/>
      </c>
      <c r="AH2239" s="4" t="str">
        <f t="shared" si="1047"/>
        <v/>
      </c>
      <c r="AI2239" s="75" t="str">
        <f t="shared" si="1048"/>
        <v/>
      </c>
      <c r="AJ2239" s="75" t="str">
        <f t="shared" si="1049"/>
        <v/>
      </c>
    </row>
    <row r="2240" spans="1:36" ht="14.25">
      <c r="A2240" s="41" t="str">
        <f t="shared" si="1032"/>
        <v/>
      </c>
      <c r="B2240" s="150" t="str">
        <f>IF(ISNUMBER(A2240),INDEX('MetaTrader Import'!$H$13:$J$5893,TRUNC(((A2240-$A$39+1)-1)/3)+1,MOD((A2240-$A$39+1)-1,3)+1),"")</f>
        <v/>
      </c>
      <c r="C2240" s="43" t="str">
        <f t="shared" si="1033"/>
        <v/>
      </c>
      <c r="D2240" s="43" t="str">
        <f t="shared" ca="1" si="1023"/>
        <v/>
      </c>
      <c r="E2240" s="43" t="str">
        <f t="shared" si="1034"/>
        <v/>
      </c>
      <c r="F2240" s="43" t="str">
        <f t="shared" si="1035"/>
        <v/>
      </c>
      <c r="G2240" s="43" t="str">
        <f>IF(A2240&lt;&gt;"",IF(A2240&lt;Data!$G$11*0.25,$C$13/$G$32,IF(A2240&gt;Data!$G$11*0.25,$C$13,$C$13*10)),"")</f>
        <v/>
      </c>
      <c r="H2240" s="43" t="str">
        <f>IF(A2240&lt;&gt;"",IF(Data!$G$9="constant",$C$13,IF(Data!$G$9="squeeze",G2240,F2240)),"")</f>
        <v/>
      </c>
      <c r="I2240" s="38" t="str">
        <f ca="1">IF(ISNUMBER(A2240),NORMINV(RAND(),0,IF(AND(Data!$G$9="squeeze",A2240&lt;Data!$G$11*0.25),$H$32,1)*$C$30*$C$13)*($C$14*$C$12),"")</f>
        <v/>
      </c>
      <c r="J2240" s="42" t="str">
        <f ca="1">IFERROR(IF(Data!$C$6="Real",B2240,I2240+J2239+($C$14*$C$12)*(NORMINV(RAND(),$C$15,CHOOSE($G$13,$C$13,F2240,G2240)))),"")</f>
        <v/>
      </c>
      <c r="K2240" s="88" t="str">
        <f>IF(ISNUMBER(A2240), IF($G$16="fixed",$G$17,MIN(H2240*Data!$C$7*$C$16*0.5,$C$17*Data!$C$7))*$C$12,"")</f>
        <v/>
      </c>
      <c r="L2240" s="42" t="str">
        <f t="shared" ca="1" si="1050"/>
        <v/>
      </c>
      <c r="M2240" s="44" t="str">
        <f t="shared" ca="1" si="1051"/>
        <v/>
      </c>
      <c r="N2240" s="44" t="str">
        <f t="shared" ca="1" si="1052"/>
        <v/>
      </c>
      <c r="O2240" s="108" t="str">
        <f t="shared" si="1036"/>
        <v/>
      </c>
      <c r="P2240" s="102" t="str">
        <f t="shared" si="1037"/>
        <v/>
      </c>
      <c r="Q2240" s="102" t="str">
        <f t="shared" si="1038"/>
        <v/>
      </c>
      <c r="R2240" s="120" t="str">
        <f t="shared" si="1039"/>
        <v/>
      </c>
      <c r="S2240" s="54" t="str">
        <f t="shared" si="1040"/>
        <v/>
      </c>
      <c r="T2240" s="5" t="str">
        <f t="shared" si="1041"/>
        <v/>
      </c>
      <c r="U2240" s="152" t="str">
        <f t="shared" si="1024"/>
        <v/>
      </c>
      <c r="V2240" s="152" t="str">
        <f t="shared" si="1025"/>
        <v/>
      </c>
      <c r="W2240" s="153" t="str">
        <f t="shared" si="1026"/>
        <v/>
      </c>
      <c r="X2240" s="153" t="str">
        <f t="shared" si="1027"/>
        <v/>
      </c>
      <c r="Y2240" s="153" t="str">
        <f t="shared" si="1028"/>
        <v/>
      </c>
      <c r="Z2240" s="153" t="str">
        <f t="shared" si="1029"/>
        <v/>
      </c>
      <c r="AA2240" s="152" t="str">
        <f t="shared" si="1030"/>
        <v/>
      </c>
      <c r="AB2240" s="152" t="str">
        <f t="shared" si="1031"/>
        <v/>
      </c>
      <c r="AC2240" s="154" t="str">
        <f t="shared" si="1042"/>
        <v/>
      </c>
      <c r="AD2240" s="154" t="str">
        <f t="shared" si="1043"/>
        <v/>
      </c>
      <c r="AE2240" s="3" t="str">
        <f t="shared" si="1044"/>
        <v/>
      </c>
      <c r="AF2240" s="3" t="str">
        <f t="shared" si="1045"/>
        <v/>
      </c>
      <c r="AG2240" s="3" t="str">
        <f t="shared" si="1046"/>
        <v/>
      </c>
      <c r="AH2240" s="4" t="str">
        <f t="shared" si="1047"/>
        <v/>
      </c>
      <c r="AI2240" s="75" t="str">
        <f t="shared" si="1048"/>
        <v/>
      </c>
      <c r="AJ2240" s="75" t="str">
        <f t="shared" si="1049"/>
        <v/>
      </c>
    </row>
    <row r="2241" spans="1:36" ht="14.25">
      <c r="A2241" s="41" t="str">
        <f t="shared" si="1032"/>
        <v/>
      </c>
      <c r="B2241" s="150" t="str">
        <f>IF(ISNUMBER(A2241),INDEX('MetaTrader Import'!$H$13:$J$5893,TRUNC(((A2241-$A$39+1)-1)/3)+1,MOD((A2241-$A$39+1)-1,3)+1),"")</f>
        <v/>
      </c>
      <c r="C2241" s="43" t="str">
        <f t="shared" si="1033"/>
        <v/>
      </c>
      <c r="D2241" s="43" t="str">
        <f t="shared" ca="1" si="1023"/>
        <v/>
      </c>
      <c r="E2241" s="43" t="str">
        <f t="shared" si="1034"/>
        <v/>
      </c>
      <c r="F2241" s="43" t="str">
        <f t="shared" si="1035"/>
        <v/>
      </c>
      <c r="G2241" s="43" t="str">
        <f>IF(A2241&lt;&gt;"",IF(A2241&lt;Data!$G$11*0.25,$C$13/$G$32,IF(A2241&gt;Data!$G$11*0.25,$C$13,$C$13*10)),"")</f>
        <v/>
      </c>
      <c r="H2241" s="43" t="str">
        <f>IF(A2241&lt;&gt;"",IF(Data!$G$9="constant",$C$13,IF(Data!$G$9="squeeze",G2241,F2241)),"")</f>
        <v/>
      </c>
      <c r="I2241" s="38" t="str">
        <f ca="1">IF(ISNUMBER(A2241),NORMINV(RAND(),0,IF(AND(Data!$G$9="squeeze",A2241&lt;Data!$G$11*0.25),$H$32,1)*$C$30*$C$13)*($C$14*$C$12),"")</f>
        <v/>
      </c>
      <c r="J2241" s="42" t="str">
        <f ca="1">IFERROR(IF(Data!$C$6="Real",B2241,I2241+J2240+($C$14*$C$12)*(NORMINV(RAND(),$C$15,CHOOSE($G$13,$C$13,F2241,G2241)))),"")</f>
        <v/>
      </c>
      <c r="K2241" s="88" t="str">
        <f>IF(ISNUMBER(A2241), IF($G$16="fixed",$G$17,MIN(H2241*Data!$C$7*$C$16*0.5,$C$17*Data!$C$7))*$C$12,"")</f>
        <v/>
      </c>
      <c r="L2241" s="42" t="str">
        <f t="shared" ca="1" si="1050"/>
        <v/>
      </c>
      <c r="M2241" s="44" t="str">
        <f t="shared" ca="1" si="1051"/>
        <v/>
      </c>
      <c r="N2241" s="44" t="str">
        <f t="shared" ca="1" si="1052"/>
        <v/>
      </c>
      <c r="O2241" s="108" t="str">
        <f t="shared" si="1036"/>
        <v/>
      </c>
      <c r="P2241" s="102" t="str">
        <f t="shared" si="1037"/>
        <v/>
      </c>
      <c r="Q2241" s="102" t="str">
        <f t="shared" si="1038"/>
        <v/>
      </c>
      <c r="R2241" s="120" t="str">
        <f t="shared" si="1039"/>
        <v/>
      </c>
      <c r="S2241" s="54" t="str">
        <f t="shared" si="1040"/>
        <v/>
      </c>
      <c r="T2241" s="5" t="str">
        <f t="shared" si="1041"/>
        <v/>
      </c>
      <c r="U2241" s="152" t="str">
        <f t="shared" si="1024"/>
        <v/>
      </c>
      <c r="V2241" s="152" t="str">
        <f t="shared" si="1025"/>
        <v/>
      </c>
      <c r="W2241" s="153" t="str">
        <f t="shared" si="1026"/>
        <v/>
      </c>
      <c r="X2241" s="153" t="str">
        <f t="shared" si="1027"/>
        <v/>
      </c>
      <c r="Y2241" s="153" t="str">
        <f t="shared" si="1028"/>
        <v/>
      </c>
      <c r="Z2241" s="153" t="str">
        <f t="shared" si="1029"/>
        <v/>
      </c>
      <c r="AA2241" s="152" t="str">
        <f t="shared" si="1030"/>
        <v/>
      </c>
      <c r="AB2241" s="152" t="str">
        <f t="shared" si="1031"/>
        <v/>
      </c>
      <c r="AC2241" s="154" t="str">
        <f t="shared" si="1042"/>
        <v/>
      </c>
      <c r="AD2241" s="154" t="str">
        <f t="shared" si="1043"/>
        <v/>
      </c>
      <c r="AE2241" s="3" t="str">
        <f t="shared" si="1044"/>
        <v/>
      </c>
      <c r="AF2241" s="3" t="str">
        <f t="shared" si="1045"/>
        <v/>
      </c>
      <c r="AG2241" s="3" t="str">
        <f t="shared" si="1046"/>
        <v/>
      </c>
      <c r="AH2241" s="4" t="str">
        <f t="shared" si="1047"/>
        <v/>
      </c>
      <c r="AI2241" s="75" t="str">
        <f t="shared" si="1048"/>
        <v/>
      </c>
      <c r="AJ2241" s="75" t="str">
        <f t="shared" si="1049"/>
        <v/>
      </c>
    </row>
    <row r="2242" spans="1:36" ht="14.25">
      <c r="A2242" s="41" t="str">
        <f t="shared" si="1032"/>
        <v/>
      </c>
      <c r="B2242" s="150" t="str">
        <f>IF(ISNUMBER(A2242),INDEX('MetaTrader Import'!$H$13:$J$5893,TRUNC(((A2242-$A$39+1)-1)/3)+1,MOD((A2242-$A$39+1)-1,3)+1),"")</f>
        <v/>
      </c>
      <c r="C2242" s="43" t="str">
        <f t="shared" si="1033"/>
        <v/>
      </c>
      <c r="D2242" s="43" t="str">
        <f t="shared" ca="1" si="1023"/>
        <v/>
      </c>
      <c r="E2242" s="43" t="str">
        <f t="shared" si="1034"/>
        <v/>
      </c>
      <c r="F2242" s="43" t="str">
        <f t="shared" si="1035"/>
        <v/>
      </c>
      <c r="G2242" s="43" t="str">
        <f>IF(A2242&lt;&gt;"",IF(A2242&lt;Data!$G$11*0.25,$C$13/$G$32,IF(A2242&gt;Data!$G$11*0.25,$C$13,$C$13*10)),"")</f>
        <v/>
      </c>
      <c r="H2242" s="43" t="str">
        <f>IF(A2242&lt;&gt;"",IF(Data!$G$9="constant",$C$13,IF(Data!$G$9="squeeze",G2242,F2242)),"")</f>
        <v/>
      </c>
      <c r="I2242" s="38" t="str">
        <f ca="1">IF(ISNUMBER(A2242),NORMINV(RAND(),0,IF(AND(Data!$G$9="squeeze",A2242&lt;Data!$G$11*0.25),$H$32,1)*$C$30*$C$13)*($C$14*$C$12),"")</f>
        <v/>
      </c>
      <c r="J2242" s="42" t="str">
        <f ca="1">IFERROR(IF(Data!$C$6="Real",B2242,I2242+J2241+($C$14*$C$12)*(NORMINV(RAND(),$C$15,CHOOSE($G$13,$C$13,F2242,G2242)))),"")</f>
        <v/>
      </c>
      <c r="K2242" s="88" t="str">
        <f>IF(ISNUMBER(A2242), IF($G$16="fixed",$G$17,MIN(H2242*Data!$C$7*$C$16*0.5,$C$17*Data!$C$7))*$C$12,"")</f>
        <v/>
      </c>
      <c r="L2242" s="42" t="str">
        <f t="shared" ca="1" si="1050"/>
        <v/>
      </c>
      <c r="M2242" s="44" t="str">
        <f t="shared" ca="1" si="1051"/>
        <v/>
      </c>
      <c r="N2242" s="44" t="str">
        <f t="shared" ca="1" si="1052"/>
        <v/>
      </c>
      <c r="O2242" s="108" t="str">
        <f t="shared" si="1036"/>
        <v/>
      </c>
      <c r="P2242" s="102" t="str">
        <f t="shared" si="1037"/>
        <v/>
      </c>
      <c r="Q2242" s="102" t="str">
        <f t="shared" si="1038"/>
        <v/>
      </c>
      <c r="R2242" s="120" t="str">
        <f t="shared" si="1039"/>
        <v/>
      </c>
      <c r="S2242" s="54" t="str">
        <f t="shared" si="1040"/>
        <v/>
      </c>
      <c r="T2242" s="5" t="str">
        <f t="shared" si="1041"/>
        <v/>
      </c>
      <c r="U2242" s="152" t="str">
        <f t="shared" si="1024"/>
        <v/>
      </c>
      <c r="V2242" s="152" t="str">
        <f t="shared" si="1025"/>
        <v/>
      </c>
      <c r="W2242" s="153" t="str">
        <f t="shared" si="1026"/>
        <v/>
      </c>
      <c r="X2242" s="153" t="str">
        <f t="shared" si="1027"/>
        <v/>
      </c>
      <c r="Y2242" s="153" t="str">
        <f t="shared" si="1028"/>
        <v/>
      </c>
      <c r="Z2242" s="153" t="str">
        <f t="shared" si="1029"/>
        <v/>
      </c>
      <c r="AA2242" s="152" t="str">
        <f t="shared" si="1030"/>
        <v/>
      </c>
      <c r="AB2242" s="152" t="str">
        <f t="shared" si="1031"/>
        <v/>
      </c>
      <c r="AC2242" s="154" t="str">
        <f t="shared" si="1042"/>
        <v/>
      </c>
      <c r="AD2242" s="154" t="str">
        <f t="shared" si="1043"/>
        <v/>
      </c>
      <c r="AE2242" s="3" t="str">
        <f t="shared" si="1044"/>
        <v/>
      </c>
      <c r="AF2242" s="3" t="str">
        <f t="shared" si="1045"/>
        <v/>
      </c>
      <c r="AG2242" s="3" t="str">
        <f t="shared" si="1046"/>
        <v/>
      </c>
      <c r="AH2242" s="4" t="str">
        <f t="shared" si="1047"/>
        <v/>
      </c>
      <c r="AI2242" s="75" t="str">
        <f t="shared" si="1048"/>
        <v/>
      </c>
      <c r="AJ2242" s="75" t="str">
        <f t="shared" si="1049"/>
        <v/>
      </c>
    </row>
    <row r="2243" spans="1:36" ht="14.25">
      <c r="A2243" s="41" t="str">
        <f t="shared" si="1032"/>
        <v/>
      </c>
      <c r="B2243" s="150" t="str">
        <f>IF(ISNUMBER(A2243),INDEX('MetaTrader Import'!$H$13:$J$5893,TRUNC(((A2243-$A$39+1)-1)/3)+1,MOD((A2243-$A$39+1)-1,3)+1),"")</f>
        <v/>
      </c>
      <c r="C2243" s="43" t="str">
        <f t="shared" si="1033"/>
        <v/>
      </c>
      <c r="D2243" s="43" t="str">
        <f t="shared" ref="D2243:D2306" ca="1" si="1053">IF(A2243&lt;&gt;"",NORMINV(RAND(),($C$23-C2243)*$C$28,$C$27)+NORMINV(RAND(),IF(RAND()&gt;$C$26,$C$25,0),$C$27),"")</f>
        <v/>
      </c>
      <c r="E2243" s="43" t="str">
        <f t="shared" si="1034"/>
        <v/>
      </c>
      <c r="F2243" s="43" t="str">
        <f t="shared" si="1035"/>
        <v/>
      </c>
      <c r="G2243" s="43" t="str">
        <f>IF(A2243&lt;&gt;"",IF(A2243&lt;Data!$G$11*0.25,$C$13/$G$32,IF(A2243&gt;Data!$G$11*0.25,$C$13,$C$13*10)),"")</f>
        <v/>
      </c>
      <c r="H2243" s="43" t="str">
        <f>IF(A2243&lt;&gt;"",IF(Data!$G$9="constant",$C$13,IF(Data!$G$9="squeeze",G2243,F2243)),"")</f>
        <v/>
      </c>
      <c r="I2243" s="38" t="str">
        <f ca="1">IF(ISNUMBER(A2243),NORMINV(RAND(),0,IF(AND(Data!$G$9="squeeze",A2243&lt;Data!$G$11*0.25),$H$32,1)*$C$30*$C$13)*($C$14*$C$12),"")</f>
        <v/>
      </c>
      <c r="J2243" s="42" t="str">
        <f ca="1">IFERROR(IF(Data!$C$6="Real",B2243,I2243+J2242+($C$14*$C$12)*(NORMINV(RAND(),$C$15,CHOOSE($G$13,$C$13,F2243,G2243)))),"")</f>
        <v/>
      </c>
      <c r="K2243" s="88" t="str">
        <f>IF(ISNUMBER(A2243), IF($G$16="fixed",$G$17,MIN(H2243*Data!$C$7*$C$16*0.5,$C$17*Data!$C$7))*$C$12,"")</f>
        <v/>
      </c>
      <c r="L2243" s="42" t="str">
        <f t="shared" ca="1" si="1050"/>
        <v/>
      </c>
      <c r="M2243" s="44" t="str">
        <f t="shared" ca="1" si="1051"/>
        <v/>
      </c>
      <c r="N2243" s="44" t="str">
        <f t="shared" ca="1" si="1052"/>
        <v/>
      </c>
      <c r="O2243" s="108" t="str">
        <f t="shared" si="1036"/>
        <v/>
      </c>
      <c r="P2243" s="102" t="str">
        <f t="shared" si="1037"/>
        <v/>
      </c>
      <c r="Q2243" s="102" t="str">
        <f t="shared" si="1038"/>
        <v/>
      </c>
      <c r="R2243" s="120" t="str">
        <f t="shared" si="1039"/>
        <v/>
      </c>
      <c r="S2243" s="54" t="str">
        <f t="shared" si="1040"/>
        <v/>
      </c>
      <c r="T2243" s="5" t="str">
        <f t="shared" si="1041"/>
        <v/>
      </c>
      <c r="U2243" s="152" t="str">
        <f t="shared" ref="U2243:U2306" si="1054">IF(NOT(ISNUMBER(T2243)),"",IF(S2243=1,T2243,IF(M2243&gt;U2242,M2243,IF(ISNUMBER(U2242),U2242,""))))</f>
        <v/>
      </c>
      <c r="V2243" s="152" t="str">
        <f t="shared" ref="V2243:V2306" si="1055">IF(NOT(ISNUMBER(T2243)),"",IF(S2243=1,T2243,IF(N2243&lt;V2242,N2243,IF(ISNUMBER(V2242),V2242,""))))</f>
        <v/>
      </c>
      <c r="W2243" s="153" t="str">
        <f t="shared" ref="W2243:W2306" si="1056">IF(NOT(ISNUMBER(T2243)),"",MIN($F$24,IF(TRUNC((U2243-T2243)/$E$24*$G$12)+0&gt;IF(ISNUMBER(W2242),W2242,0),TRUNC((U2243-T2243)/$E$24*$G$12)+0,IF(ISNUMBER(W2242),W2242,0))))</f>
        <v/>
      </c>
      <c r="X2243" s="153" t="str">
        <f t="shared" ref="X2243:X2306" si="1057">IF(NOT(ISNUMBER(T2243)),"",MIN($F$24,IF(-TRUNC((V2243-T2243)/$E$24*$G$12)+0&gt;IF(ISNUMBER(X2242),X2242,0),-TRUNC((V2243-T2243)/$E$24*$G$12)+0,IF(ISNUMBER(X2242),X2242,0))))</f>
        <v/>
      </c>
      <c r="Y2243" s="153" t="str">
        <f t="shared" ref="Y2243:Y2306" si="1058">IF(ISNUMBER(W2243),(IF(W2243=0,0,1))*IF(ABS($I$24)=2,POWER(2,W2243-1),W2243)*SIGN($I$24)*$K$24,"")</f>
        <v/>
      </c>
      <c r="Z2243" s="153" t="str">
        <f t="shared" ref="Z2243:Z2306" si="1059">IF(ISNUMBER(X2243),(IF(X2243=0,0,1))*IF(ABS($I$24)=2,POWER(2,X2243-1),X2243)*SIGN($I$24)*$K$24,"")</f>
        <v/>
      </c>
      <c r="AA2243" s="152" t="str">
        <f t="shared" ref="AA2243:AA2306" si="1060">IF(OR(NOT(ISNUMBER(T2243)),W2243&lt;1),"",IF(OR(NOT(ISNUMBER(W2242)),W2242=0),IF(SIGN(Y2243)=1,M2243,N2243),(Y2242*AA2242+(Y2243-Y2242)*IF(SIGN(Y2243)=1,M2243,N2243))/Y2243))</f>
        <v/>
      </c>
      <c r="AB2243" s="152" t="str">
        <f t="shared" ref="AB2243:AB2306" si="1061">IF(OR(NOT(ISNUMBER(T2243)),X2243&lt;1),"",IF(OR(NOT(ISNUMBER(X2242)),X2242=0),IF(SIGN(Z2243)=1,N2243,M2243),(Z2242*AB2242+(Z2243-Z2242)*IF(SIGN(Z2243)=1,N2243,M2243))/Z2243))</f>
        <v/>
      </c>
      <c r="AC2243" s="154" t="str">
        <f t="shared" si="1042"/>
        <v/>
      </c>
      <c r="AD2243" s="154" t="str">
        <f t="shared" si="1043"/>
        <v/>
      </c>
      <c r="AE2243" s="3" t="str">
        <f t="shared" si="1044"/>
        <v/>
      </c>
      <c r="AF2243" s="3" t="str">
        <f t="shared" si="1045"/>
        <v/>
      </c>
      <c r="AG2243" s="3" t="str">
        <f t="shared" si="1046"/>
        <v/>
      </c>
      <c r="AH2243" s="4" t="str">
        <f t="shared" si="1047"/>
        <v/>
      </c>
      <c r="AI2243" s="75" t="str">
        <f t="shared" si="1048"/>
        <v/>
      </c>
      <c r="AJ2243" s="75" t="str">
        <f t="shared" si="1049"/>
        <v/>
      </c>
    </row>
    <row r="2244" spans="1:36" ht="14.25">
      <c r="A2244" s="41" t="str">
        <f t="shared" ref="A2244:A2307" si="1062">IFERROR(IF(A2243+1&gt;$C$19,"",A2243+1),"")</f>
        <v/>
      </c>
      <c r="B2244" s="150" t="str">
        <f>IF(ISNUMBER(A2244),INDEX('MetaTrader Import'!$H$13:$J$5893,TRUNC(((A2244-$A$39+1)-1)/3)+1,MOD((A2244-$A$39+1)-1,3)+1),"")</f>
        <v/>
      </c>
      <c r="C2244" s="43" t="str">
        <f t="shared" ref="C2244:C2307" si="1063">IF(A2244&lt;&gt;"",E2243,"")</f>
        <v/>
      </c>
      <c r="D2244" s="43" t="str">
        <f t="shared" ca="1" si="1053"/>
        <v/>
      </c>
      <c r="E2244" s="43" t="str">
        <f t="shared" ref="E2244:E2307" si="1064">IF(A2244&lt;&gt;"",C2244+D2244,"")</f>
        <v/>
      </c>
      <c r="F2244" s="43" t="str">
        <f t="shared" ref="F2244:F2307" si="1065">IF(A2244&lt;&gt;"",$C$13*ABS(E2244)/$C$23,"")</f>
        <v/>
      </c>
      <c r="G2244" s="43" t="str">
        <f>IF(A2244&lt;&gt;"",IF(A2244&lt;Data!$G$11*0.25,$C$13/$G$32,IF(A2244&gt;Data!$G$11*0.25,$C$13,$C$13*10)),"")</f>
        <v/>
      </c>
      <c r="H2244" s="43" t="str">
        <f>IF(A2244&lt;&gt;"",IF(Data!$G$9="constant",$C$13,IF(Data!$G$9="squeeze",G2244,F2244)),"")</f>
        <v/>
      </c>
      <c r="I2244" s="38" t="str">
        <f ca="1">IF(ISNUMBER(A2244),NORMINV(RAND(),0,IF(AND(Data!$G$9="squeeze",A2244&lt;Data!$G$11*0.25),$H$32,1)*$C$30*$C$13)*($C$14*$C$12),"")</f>
        <v/>
      </c>
      <c r="J2244" s="42" t="str">
        <f ca="1">IFERROR(IF(Data!$C$6="Real",B2244,I2244+J2243+($C$14*$C$12)*(NORMINV(RAND(),$C$15,CHOOSE($G$13,$C$13,F2244,G2244)))),"")</f>
        <v/>
      </c>
      <c r="K2244" s="88" t="str">
        <f>IF(ISNUMBER(A2244), IF($G$16="fixed",$G$17,MIN(H2244*Data!$C$7*$C$16*0.5,$C$17*Data!$C$7))*$C$12,"")</f>
        <v/>
      </c>
      <c r="L2244" s="42" t="str">
        <f t="shared" ca="1" si="1050"/>
        <v/>
      </c>
      <c r="M2244" s="44" t="str">
        <f t="shared" ca="1" si="1051"/>
        <v/>
      </c>
      <c r="N2244" s="44" t="str">
        <f t="shared" ca="1" si="1052"/>
        <v/>
      </c>
      <c r="O2244" s="108" t="str">
        <f t="shared" ref="O2244:O2307" si="1066">IF(ISNUMBER(A2244),$G$12*SLOPE(L2230:L2244,A2230:A2244),"")</f>
        <v/>
      </c>
      <c r="P2244" s="102" t="str">
        <f t="shared" ref="P2244:P2307" si="1067">IF(ISNUMBER(A2244),STDEV(L2230:L2244)*$G$12,"")</f>
        <v/>
      </c>
      <c r="Q2244" s="102" t="str">
        <f t="shared" ref="Q2244:Q2307" si="1068">IF(ISNUMBER(A2244),SLOPE(P2230:P2244,A2230:A2244),"")</f>
        <v/>
      </c>
      <c r="R2244" s="120" t="str">
        <f t="shared" ref="R2244:R2307" si="1069">IF(ISNUMBER(A2244),R2243+S2243,"")</f>
        <v/>
      </c>
      <c r="S2244" s="54" t="str">
        <f t="shared" ref="S2244:S2307" si="1070">IF(ISNUMBER(A2244),IF(AND(R2244&lt;$M$24,Q2244&lt;$F$28,ABS(O2244)&lt;$F$27,P2244&lt;$F$26,NOT(ISNUMBER(T2243))),1,0),"")</f>
        <v/>
      </c>
      <c r="T2244" s="5" t="str">
        <f t="shared" ref="T2244:T2307" si="1071">IF(ISNUMBER(A2244),IF(S2244=1,L2244,IF(AG2243="Y","",IF(ISNUMBER(T2243),T2243,""))),"")</f>
        <v/>
      </c>
      <c r="U2244" s="152" t="str">
        <f t="shared" si="1054"/>
        <v/>
      </c>
      <c r="V2244" s="152" t="str">
        <f t="shared" si="1055"/>
        <v/>
      </c>
      <c r="W2244" s="153" t="str">
        <f t="shared" si="1056"/>
        <v/>
      </c>
      <c r="X2244" s="153" t="str">
        <f t="shared" si="1057"/>
        <v/>
      </c>
      <c r="Y2244" s="153" t="str">
        <f t="shared" si="1058"/>
        <v/>
      </c>
      <c r="Z2244" s="153" t="str">
        <f t="shared" si="1059"/>
        <v/>
      </c>
      <c r="AA2244" s="152" t="str">
        <f t="shared" si="1060"/>
        <v/>
      </c>
      <c r="AB2244" s="152" t="str">
        <f t="shared" si="1061"/>
        <v/>
      </c>
      <c r="AC2244" s="154" t="str">
        <f t="shared" ref="AC2244:AC2307" si="1072">IFERROR(-SIGN(Y2244)*(AA2244-IF(SIGN(Y2244)=1,N2244,M2244))*$G$12*ABS(Y2244),"")</f>
        <v/>
      </c>
      <c r="AD2244" s="154" t="str">
        <f t="shared" ref="AD2244:AD2307" si="1073">IFERROR(SIGN(Z2244)*(AB2244-IF(SIGN(Z2244)=1,M2244,N2244))*$G$12*ABS(Z2244),"")</f>
        <v/>
      </c>
      <c r="AE2244" s="3" t="str">
        <f t="shared" ref="AE2244:AE2307" si="1074">IF(ISNUMBER(A2244),IFERROR((IF(ISNUMBER(AC2244),AC2244,0)+IF(ISNUMBER(AD2244),AD2244,0))/(ABS(Y2244)+ABS(Z2244)),0),"")</f>
        <v/>
      </c>
      <c r="AF2244" s="3" t="str">
        <f t="shared" ref="AF2244:AF2307" si="1075">IF(ISNUMBER(A2244),IF(ISNUMBER(AC2244),AC2244,0)+IF(ISNUMBER(AD2244),AD2244,0),"")</f>
        <v/>
      </c>
      <c r="AG2244" s="3" t="str">
        <f t="shared" ref="AG2244:AG2307" si="1076">IF(NOT(ISNUMBER(T2244)),"",IF(OR(AF2244&gt;$G$24,AF2244&lt;-$H$24,A2244+1&gt;$C$19),"Y","N"))</f>
        <v/>
      </c>
      <c r="AH2244" s="4" t="str">
        <f t="shared" ref="AH2244:AH2307" si="1077">IF(AG2244="y",AF2244*10*$C$11,"")</f>
        <v/>
      </c>
      <c r="AI2244" s="75" t="str">
        <f t="shared" ref="AI2244:AI2307" si="1078">IF(ISNUMBER(A2244),IF(ISNUMBER(AH2244),AJ2244,AF2244*10*$C$11+AJ2244),"")</f>
        <v/>
      </c>
      <c r="AJ2244" s="75" t="str">
        <f t="shared" ref="AJ2244:AJ2307" si="1079">IF(ISNUMBER(A2244),AJ2243+IF(ISNUMBER(AH2244),AH2244,0),"")</f>
        <v/>
      </c>
    </row>
    <row r="2245" spans="1:36" ht="14.25">
      <c r="A2245" s="41" t="str">
        <f t="shared" si="1062"/>
        <v/>
      </c>
      <c r="B2245" s="150" t="str">
        <f>IF(ISNUMBER(A2245),INDEX('MetaTrader Import'!$H$13:$J$5893,TRUNC(((A2245-$A$39+1)-1)/3)+1,MOD((A2245-$A$39+1)-1,3)+1),"")</f>
        <v/>
      </c>
      <c r="C2245" s="43" t="str">
        <f t="shared" si="1063"/>
        <v/>
      </c>
      <c r="D2245" s="43" t="str">
        <f t="shared" ca="1" si="1053"/>
        <v/>
      </c>
      <c r="E2245" s="43" t="str">
        <f t="shared" si="1064"/>
        <v/>
      </c>
      <c r="F2245" s="43" t="str">
        <f t="shared" si="1065"/>
        <v/>
      </c>
      <c r="G2245" s="43" t="str">
        <f>IF(A2245&lt;&gt;"",IF(A2245&lt;Data!$G$11*0.25,$C$13/$G$32,IF(A2245&gt;Data!$G$11*0.25,$C$13,$C$13*10)),"")</f>
        <v/>
      </c>
      <c r="H2245" s="43" t="str">
        <f>IF(A2245&lt;&gt;"",IF(Data!$G$9="constant",$C$13,IF(Data!$G$9="squeeze",G2245,F2245)),"")</f>
        <v/>
      </c>
      <c r="I2245" s="38" t="str">
        <f ca="1">IF(ISNUMBER(A2245),NORMINV(RAND(),0,IF(AND(Data!$G$9="squeeze",A2245&lt;Data!$G$11*0.25),$H$32,1)*$C$30*$C$13)*($C$14*$C$12),"")</f>
        <v/>
      </c>
      <c r="J2245" s="42" t="str">
        <f ca="1">IFERROR(IF(Data!$C$6="Real",B2245,I2245+J2244+($C$14*$C$12)*(NORMINV(RAND(),$C$15,CHOOSE($G$13,$C$13,F2245,G2245)))),"")</f>
        <v/>
      </c>
      <c r="K2245" s="88" t="str">
        <f>IF(ISNUMBER(A2245), IF($G$16="fixed",$G$17,MIN(H2245*Data!$C$7*$C$16*0.5,$C$17*Data!$C$7))*$C$12,"")</f>
        <v/>
      </c>
      <c r="L2245" s="42" t="str">
        <f t="shared" ca="1" si="1050"/>
        <v/>
      </c>
      <c r="M2245" s="44" t="str">
        <f t="shared" ca="1" si="1051"/>
        <v/>
      </c>
      <c r="N2245" s="44" t="str">
        <f t="shared" ca="1" si="1052"/>
        <v/>
      </c>
      <c r="O2245" s="108" t="str">
        <f t="shared" si="1066"/>
        <v/>
      </c>
      <c r="P2245" s="102" t="str">
        <f t="shared" si="1067"/>
        <v/>
      </c>
      <c r="Q2245" s="102" t="str">
        <f t="shared" si="1068"/>
        <v/>
      </c>
      <c r="R2245" s="120" t="str">
        <f t="shared" si="1069"/>
        <v/>
      </c>
      <c r="S2245" s="54" t="str">
        <f t="shared" si="1070"/>
        <v/>
      </c>
      <c r="T2245" s="5" t="str">
        <f t="shared" si="1071"/>
        <v/>
      </c>
      <c r="U2245" s="152" t="str">
        <f t="shared" si="1054"/>
        <v/>
      </c>
      <c r="V2245" s="152" t="str">
        <f t="shared" si="1055"/>
        <v/>
      </c>
      <c r="W2245" s="153" t="str">
        <f t="shared" si="1056"/>
        <v/>
      </c>
      <c r="X2245" s="153" t="str">
        <f t="shared" si="1057"/>
        <v/>
      </c>
      <c r="Y2245" s="153" t="str">
        <f t="shared" si="1058"/>
        <v/>
      </c>
      <c r="Z2245" s="153" t="str">
        <f t="shared" si="1059"/>
        <v/>
      </c>
      <c r="AA2245" s="152" t="str">
        <f t="shared" si="1060"/>
        <v/>
      </c>
      <c r="AB2245" s="152" t="str">
        <f t="shared" si="1061"/>
        <v/>
      </c>
      <c r="AC2245" s="154" t="str">
        <f t="shared" si="1072"/>
        <v/>
      </c>
      <c r="AD2245" s="154" t="str">
        <f t="shared" si="1073"/>
        <v/>
      </c>
      <c r="AE2245" s="3" t="str">
        <f t="shared" si="1074"/>
        <v/>
      </c>
      <c r="AF2245" s="3" t="str">
        <f t="shared" si="1075"/>
        <v/>
      </c>
      <c r="AG2245" s="3" t="str">
        <f t="shared" si="1076"/>
        <v/>
      </c>
      <c r="AH2245" s="4" t="str">
        <f t="shared" si="1077"/>
        <v/>
      </c>
      <c r="AI2245" s="75" t="str">
        <f t="shared" si="1078"/>
        <v/>
      </c>
      <c r="AJ2245" s="75" t="str">
        <f t="shared" si="1079"/>
        <v/>
      </c>
    </row>
    <row r="2246" spans="1:36" ht="14.25">
      <c r="A2246" s="41" t="str">
        <f t="shared" si="1062"/>
        <v/>
      </c>
      <c r="B2246" s="150" t="str">
        <f>IF(ISNUMBER(A2246),INDEX('MetaTrader Import'!$H$13:$J$5893,TRUNC(((A2246-$A$39+1)-1)/3)+1,MOD((A2246-$A$39+1)-1,3)+1),"")</f>
        <v/>
      </c>
      <c r="C2246" s="43" t="str">
        <f t="shared" si="1063"/>
        <v/>
      </c>
      <c r="D2246" s="43" t="str">
        <f t="shared" ca="1" si="1053"/>
        <v/>
      </c>
      <c r="E2246" s="43" t="str">
        <f t="shared" si="1064"/>
        <v/>
      </c>
      <c r="F2246" s="43" t="str">
        <f t="shared" si="1065"/>
        <v/>
      </c>
      <c r="G2246" s="43" t="str">
        <f>IF(A2246&lt;&gt;"",IF(A2246&lt;Data!$G$11*0.25,$C$13/$G$32,IF(A2246&gt;Data!$G$11*0.25,$C$13,$C$13*10)),"")</f>
        <v/>
      </c>
      <c r="H2246" s="43" t="str">
        <f>IF(A2246&lt;&gt;"",IF(Data!$G$9="constant",$C$13,IF(Data!$G$9="squeeze",G2246,F2246)),"")</f>
        <v/>
      </c>
      <c r="I2246" s="38" t="str">
        <f ca="1">IF(ISNUMBER(A2246),NORMINV(RAND(),0,IF(AND(Data!$G$9="squeeze",A2246&lt;Data!$G$11*0.25),$H$32,1)*$C$30*$C$13)*($C$14*$C$12),"")</f>
        <v/>
      </c>
      <c r="J2246" s="42" t="str">
        <f ca="1">IFERROR(IF(Data!$C$6="Real",B2246,I2246+J2245+($C$14*$C$12)*(NORMINV(RAND(),$C$15,CHOOSE($G$13,$C$13,F2246,G2246)))),"")</f>
        <v/>
      </c>
      <c r="K2246" s="88" t="str">
        <f>IF(ISNUMBER(A2246), IF($G$16="fixed",$G$17,MIN(H2246*Data!$C$7*$C$16*0.5,$C$17*Data!$C$7))*$C$12,"")</f>
        <v/>
      </c>
      <c r="L2246" s="42" t="str">
        <f t="shared" ref="L2246:L2309" ca="1" si="1080">IFERROR(J2246,"")</f>
        <v/>
      </c>
      <c r="M2246" s="44" t="str">
        <f t="shared" ref="M2246:M2309" ca="1" si="1081">IFERROR(L2246+K2246*0.5,"")</f>
        <v/>
      </c>
      <c r="N2246" s="44" t="str">
        <f t="shared" ref="N2246:N2309" ca="1" si="1082">IFERROR(L2246-K2246*0.5,"")</f>
        <v/>
      </c>
      <c r="O2246" s="108" t="str">
        <f t="shared" si="1066"/>
        <v/>
      </c>
      <c r="P2246" s="102" t="str">
        <f t="shared" si="1067"/>
        <v/>
      </c>
      <c r="Q2246" s="102" t="str">
        <f t="shared" si="1068"/>
        <v/>
      </c>
      <c r="R2246" s="120" t="str">
        <f t="shared" si="1069"/>
        <v/>
      </c>
      <c r="S2246" s="54" t="str">
        <f t="shared" si="1070"/>
        <v/>
      </c>
      <c r="T2246" s="5" t="str">
        <f t="shared" si="1071"/>
        <v/>
      </c>
      <c r="U2246" s="152" t="str">
        <f t="shared" si="1054"/>
        <v/>
      </c>
      <c r="V2246" s="152" t="str">
        <f t="shared" si="1055"/>
        <v/>
      </c>
      <c r="W2246" s="153" t="str">
        <f t="shared" si="1056"/>
        <v/>
      </c>
      <c r="X2246" s="153" t="str">
        <f t="shared" si="1057"/>
        <v/>
      </c>
      <c r="Y2246" s="153" t="str">
        <f t="shared" si="1058"/>
        <v/>
      </c>
      <c r="Z2246" s="153" t="str">
        <f t="shared" si="1059"/>
        <v/>
      </c>
      <c r="AA2246" s="152" t="str">
        <f t="shared" si="1060"/>
        <v/>
      </c>
      <c r="AB2246" s="152" t="str">
        <f t="shared" si="1061"/>
        <v/>
      </c>
      <c r="AC2246" s="154" t="str">
        <f t="shared" si="1072"/>
        <v/>
      </c>
      <c r="AD2246" s="154" t="str">
        <f t="shared" si="1073"/>
        <v/>
      </c>
      <c r="AE2246" s="3" t="str">
        <f t="shared" si="1074"/>
        <v/>
      </c>
      <c r="AF2246" s="3" t="str">
        <f t="shared" si="1075"/>
        <v/>
      </c>
      <c r="AG2246" s="3" t="str">
        <f t="shared" si="1076"/>
        <v/>
      </c>
      <c r="AH2246" s="4" t="str">
        <f t="shared" si="1077"/>
        <v/>
      </c>
      <c r="AI2246" s="75" t="str">
        <f t="shared" si="1078"/>
        <v/>
      </c>
      <c r="AJ2246" s="75" t="str">
        <f t="shared" si="1079"/>
        <v/>
      </c>
    </row>
    <row r="2247" spans="1:36" ht="14.25">
      <c r="A2247" s="41" t="str">
        <f t="shared" si="1062"/>
        <v/>
      </c>
      <c r="B2247" s="150" t="str">
        <f>IF(ISNUMBER(A2247),INDEX('MetaTrader Import'!$H$13:$J$5893,TRUNC(((A2247-$A$39+1)-1)/3)+1,MOD((A2247-$A$39+1)-1,3)+1),"")</f>
        <v/>
      </c>
      <c r="C2247" s="43" t="str">
        <f t="shared" si="1063"/>
        <v/>
      </c>
      <c r="D2247" s="43" t="str">
        <f t="shared" ca="1" si="1053"/>
        <v/>
      </c>
      <c r="E2247" s="43" t="str">
        <f t="shared" si="1064"/>
        <v/>
      </c>
      <c r="F2247" s="43" t="str">
        <f t="shared" si="1065"/>
        <v/>
      </c>
      <c r="G2247" s="43" t="str">
        <f>IF(A2247&lt;&gt;"",IF(A2247&lt;Data!$G$11*0.25,$C$13/$G$32,IF(A2247&gt;Data!$G$11*0.25,$C$13,$C$13*10)),"")</f>
        <v/>
      </c>
      <c r="H2247" s="43" t="str">
        <f>IF(A2247&lt;&gt;"",IF(Data!$G$9="constant",$C$13,IF(Data!$G$9="squeeze",G2247,F2247)),"")</f>
        <v/>
      </c>
      <c r="I2247" s="38" t="str">
        <f ca="1">IF(ISNUMBER(A2247),NORMINV(RAND(),0,IF(AND(Data!$G$9="squeeze",A2247&lt;Data!$G$11*0.25),$H$32,1)*$C$30*$C$13)*($C$14*$C$12),"")</f>
        <v/>
      </c>
      <c r="J2247" s="42" t="str">
        <f ca="1">IFERROR(IF(Data!$C$6="Real",B2247,I2247+J2246+($C$14*$C$12)*(NORMINV(RAND(),$C$15,CHOOSE($G$13,$C$13,F2247,G2247)))),"")</f>
        <v/>
      </c>
      <c r="K2247" s="88" t="str">
        <f>IF(ISNUMBER(A2247), IF($G$16="fixed",$G$17,MIN(H2247*Data!$C$7*$C$16*0.5,$C$17*Data!$C$7))*$C$12,"")</f>
        <v/>
      </c>
      <c r="L2247" s="42" t="str">
        <f t="shared" ca="1" si="1080"/>
        <v/>
      </c>
      <c r="M2247" s="44" t="str">
        <f t="shared" ca="1" si="1081"/>
        <v/>
      </c>
      <c r="N2247" s="44" t="str">
        <f t="shared" ca="1" si="1082"/>
        <v/>
      </c>
      <c r="O2247" s="108" t="str">
        <f t="shared" si="1066"/>
        <v/>
      </c>
      <c r="P2247" s="102" t="str">
        <f t="shared" si="1067"/>
        <v/>
      </c>
      <c r="Q2247" s="102" t="str">
        <f t="shared" si="1068"/>
        <v/>
      </c>
      <c r="R2247" s="120" t="str">
        <f t="shared" si="1069"/>
        <v/>
      </c>
      <c r="S2247" s="54" t="str">
        <f t="shared" si="1070"/>
        <v/>
      </c>
      <c r="T2247" s="5" t="str">
        <f t="shared" si="1071"/>
        <v/>
      </c>
      <c r="U2247" s="152" t="str">
        <f t="shared" si="1054"/>
        <v/>
      </c>
      <c r="V2247" s="152" t="str">
        <f t="shared" si="1055"/>
        <v/>
      </c>
      <c r="W2247" s="153" t="str">
        <f t="shared" si="1056"/>
        <v/>
      </c>
      <c r="X2247" s="153" t="str">
        <f t="shared" si="1057"/>
        <v/>
      </c>
      <c r="Y2247" s="153" t="str">
        <f t="shared" si="1058"/>
        <v/>
      </c>
      <c r="Z2247" s="153" t="str">
        <f t="shared" si="1059"/>
        <v/>
      </c>
      <c r="AA2247" s="152" t="str">
        <f t="shared" si="1060"/>
        <v/>
      </c>
      <c r="AB2247" s="152" t="str">
        <f t="shared" si="1061"/>
        <v/>
      </c>
      <c r="AC2247" s="154" t="str">
        <f t="shared" si="1072"/>
        <v/>
      </c>
      <c r="AD2247" s="154" t="str">
        <f t="shared" si="1073"/>
        <v/>
      </c>
      <c r="AE2247" s="3" t="str">
        <f t="shared" si="1074"/>
        <v/>
      </c>
      <c r="AF2247" s="3" t="str">
        <f t="shared" si="1075"/>
        <v/>
      </c>
      <c r="AG2247" s="3" t="str">
        <f t="shared" si="1076"/>
        <v/>
      </c>
      <c r="AH2247" s="4" t="str">
        <f t="shared" si="1077"/>
        <v/>
      </c>
      <c r="AI2247" s="75" t="str">
        <f t="shared" si="1078"/>
        <v/>
      </c>
      <c r="AJ2247" s="75" t="str">
        <f t="shared" si="1079"/>
        <v/>
      </c>
    </row>
    <row r="2248" spans="1:36" ht="14.25">
      <c r="A2248" s="41" t="str">
        <f t="shared" si="1062"/>
        <v/>
      </c>
      <c r="B2248" s="150" t="str">
        <f>IF(ISNUMBER(A2248),INDEX('MetaTrader Import'!$H$13:$J$5893,TRUNC(((A2248-$A$39+1)-1)/3)+1,MOD((A2248-$A$39+1)-1,3)+1),"")</f>
        <v/>
      </c>
      <c r="C2248" s="43" t="str">
        <f t="shared" si="1063"/>
        <v/>
      </c>
      <c r="D2248" s="43" t="str">
        <f t="shared" ca="1" si="1053"/>
        <v/>
      </c>
      <c r="E2248" s="43" t="str">
        <f t="shared" si="1064"/>
        <v/>
      </c>
      <c r="F2248" s="43" t="str">
        <f t="shared" si="1065"/>
        <v/>
      </c>
      <c r="G2248" s="43" t="str">
        <f>IF(A2248&lt;&gt;"",IF(A2248&lt;Data!$G$11*0.25,$C$13/$G$32,IF(A2248&gt;Data!$G$11*0.25,$C$13,$C$13*10)),"")</f>
        <v/>
      </c>
      <c r="H2248" s="43" t="str">
        <f>IF(A2248&lt;&gt;"",IF(Data!$G$9="constant",$C$13,IF(Data!$G$9="squeeze",G2248,F2248)),"")</f>
        <v/>
      </c>
      <c r="I2248" s="38" t="str">
        <f ca="1">IF(ISNUMBER(A2248),NORMINV(RAND(),0,IF(AND(Data!$G$9="squeeze",A2248&lt;Data!$G$11*0.25),$H$32,1)*$C$30*$C$13)*($C$14*$C$12),"")</f>
        <v/>
      </c>
      <c r="J2248" s="42" t="str">
        <f ca="1">IFERROR(IF(Data!$C$6="Real",B2248,I2248+J2247+($C$14*$C$12)*(NORMINV(RAND(),$C$15,CHOOSE($G$13,$C$13,F2248,G2248)))),"")</f>
        <v/>
      </c>
      <c r="K2248" s="88" t="str">
        <f>IF(ISNUMBER(A2248), IF($G$16="fixed",$G$17,MIN(H2248*Data!$C$7*$C$16*0.5,$C$17*Data!$C$7))*$C$12,"")</f>
        <v/>
      </c>
      <c r="L2248" s="42" t="str">
        <f t="shared" ca="1" si="1080"/>
        <v/>
      </c>
      <c r="M2248" s="44" t="str">
        <f t="shared" ca="1" si="1081"/>
        <v/>
      </c>
      <c r="N2248" s="44" t="str">
        <f t="shared" ca="1" si="1082"/>
        <v/>
      </c>
      <c r="O2248" s="108" t="str">
        <f t="shared" si="1066"/>
        <v/>
      </c>
      <c r="P2248" s="102" t="str">
        <f t="shared" si="1067"/>
        <v/>
      </c>
      <c r="Q2248" s="102" t="str">
        <f t="shared" si="1068"/>
        <v/>
      </c>
      <c r="R2248" s="120" t="str">
        <f t="shared" si="1069"/>
        <v/>
      </c>
      <c r="S2248" s="54" t="str">
        <f t="shared" si="1070"/>
        <v/>
      </c>
      <c r="T2248" s="5" t="str">
        <f t="shared" si="1071"/>
        <v/>
      </c>
      <c r="U2248" s="152" t="str">
        <f t="shared" si="1054"/>
        <v/>
      </c>
      <c r="V2248" s="152" t="str">
        <f t="shared" si="1055"/>
        <v/>
      </c>
      <c r="W2248" s="153" t="str">
        <f t="shared" si="1056"/>
        <v/>
      </c>
      <c r="X2248" s="153" t="str">
        <f t="shared" si="1057"/>
        <v/>
      </c>
      <c r="Y2248" s="153" t="str">
        <f t="shared" si="1058"/>
        <v/>
      </c>
      <c r="Z2248" s="153" t="str">
        <f t="shared" si="1059"/>
        <v/>
      </c>
      <c r="AA2248" s="152" t="str">
        <f t="shared" si="1060"/>
        <v/>
      </c>
      <c r="AB2248" s="152" t="str">
        <f t="shared" si="1061"/>
        <v/>
      </c>
      <c r="AC2248" s="154" t="str">
        <f t="shared" si="1072"/>
        <v/>
      </c>
      <c r="AD2248" s="154" t="str">
        <f t="shared" si="1073"/>
        <v/>
      </c>
      <c r="AE2248" s="3" t="str">
        <f t="shared" si="1074"/>
        <v/>
      </c>
      <c r="AF2248" s="3" t="str">
        <f t="shared" si="1075"/>
        <v/>
      </c>
      <c r="AG2248" s="3" t="str">
        <f t="shared" si="1076"/>
        <v/>
      </c>
      <c r="AH2248" s="4" t="str">
        <f t="shared" si="1077"/>
        <v/>
      </c>
      <c r="AI2248" s="75" t="str">
        <f t="shared" si="1078"/>
        <v/>
      </c>
      <c r="AJ2248" s="75" t="str">
        <f t="shared" si="1079"/>
        <v/>
      </c>
    </row>
    <row r="2249" spans="1:36" ht="14.25">
      <c r="A2249" s="41" t="str">
        <f t="shared" si="1062"/>
        <v/>
      </c>
      <c r="B2249" s="150" t="str">
        <f>IF(ISNUMBER(A2249),INDEX('MetaTrader Import'!$H$13:$J$5893,TRUNC(((A2249-$A$39+1)-1)/3)+1,MOD((A2249-$A$39+1)-1,3)+1),"")</f>
        <v/>
      </c>
      <c r="C2249" s="43" t="str">
        <f t="shared" si="1063"/>
        <v/>
      </c>
      <c r="D2249" s="43" t="str">
        <f t="shared" ca="1" si="1053"/>
        <v/>
      </c>
      <c r="E2249" s="43" t="str">
        <f t="shared" si="1064"/>
        <v/>
      </c>
      <c r="F2249" s="43" t="str">
        <f t="shared" si="1065"/>
        <v/>
      </c>
      <c r="G2249" s="43" t="str">
        <f>IF(A2249&lt;&gt;"",IF(A2249&lt;Data!$G$11*0.25,$C$13/$G$32,IF(A2249&gt;Data!$G$11*0.25,$C$13,$C$13*10)),"")</f>
        <v/>
      </c>
      <c r="H2249" s="43" t="str">
        <f>IF(A2249&lt;&gt;"",IF(Data!$G$9="constant",$C$13,IF(Data!$G$9="squeeze",G2249,F2249)),"")</f>
        <v/>
      </c>
      <c r="I2249" s="38" t="str">
        <f ca="1">IF(ISNUMBER(A2249),NORMINV(RAND(),0,IF(AND(Data!$G$9="squeeze",A2249&lt;Data!$G$11*0.25),$H$32,1)*$C$30*$C$13)*($C$14*$C$12),"")</f>
        <v/>
      </c>
      <c r="J2249" s="42" t="str">
        <f ca="1">IFERROR(IF(Data!$C$6="Real",B2249,I2249+J2248+($C$14*$C$12)*(NORMINV(RAND(),$C$15,CHOOSE($G$13,$C$13,F2249,G2249)))),"")</f>
        <v/>
      </c>
      <c r="K2249" s="88" t="str">
        <f>IF(ISNUMBER(A2249), IF($G$16="fixed",$G$17,MIN(H2249*Data!$C$7*$C$16*0.5,$C$17*Data!$C$7))*$C$12,"")</f>
        <v/>
      </c>
      <c r="L2249" s="42" t="str">
        <f t="shared" ca="1" si="1080"/>
        <v/>
      </c>
      <c r="M2249" s="44" t="str">
        <f t="shared" ca="1" si="1081"/>
        <v/>
      </c>
      <c r="N2249" s="44" t="str">
        <f t="shared" ca="1" si="1082"/>
        <v/>
      </c>
      <c r="O2249" s="108" t="str">
        <f t="shared" si="1066"/>
        <v/>
      </c>
      <c r="P2249" s="102" t="str">
        <f t="shared" si="1067"/>
        <v/>
      </c>
      <c r="Q2249" s="102" t="str">
        <f t="shared" si="1068"/>
        <v/>
      </c>
      <c r="R2249" s="120" t="str">
        <f t="shared" si="1069"/>
        <v/>
      </c>
      <c r="S2249" s="54" t="str">
        <f t="shared" si="1070"/>
        <v/>
      </c>
      <c r="T2249" s="5" t="str">
        <f t="shared" si="1071"/>
        <v/>
      </c>
      <c r="U2249" s="152" t="str">
        <f t="shared" si="1054"/>
        <v/>
      </c>
      <c r="V2249" s="152" t="str">
        <f t="shared" si="1055"/>
        <v/>
      </c>
      <c r="W2249" s="153" t="str">
        <f t="shared" si="1056"/>
        <v/>
      </c>
      <c r="X2249" s="153" t="str">
        <f t="shared" si="1057"/>
        <v/>
      </c>
      <c r="Y2249" s="153" t="str">
        <f t="shared" si="1058"/>
        <v/>
      </c>
      <c r="Z2249" s="153" t="str">
        <f t="shared" si="1059"/>
        <v/>
      </c>
      <c r="AA2249" s="152" t="str">
        <f t="shared" si="1060"/>
        <v/>
      </c>
      <c r="AB2249" s="152" t="str">
        <f t="shared" si="1061"/>
        <v/>
      </c>
      <c r="AC2249" s="154" t="str">
        <f t="shared" si="1072"/>
        <v/>
      </c>
      <c r="AD2249" s="154" t="str">
        <f t="shared" si="1073"/>
        <v/>
      </c>
      <c r="AE2249" s="3" t="str">
        <f t="shared" si="1074"/>
        <v/>
      </c>
      <c r="AF2249" s="3" t="str">
        <f t="shared" si="1075"/>
        <v/>
      </c>
      <c r="AG2249" s="3" t="str">
        <f t="shared" si="1076"/>
        <v/>
      </c>
      <c r="AH2249" s="4" t="str">
        <f t="shared" si="1077"/>
        <v/>
      </c>
      <c r="AI2249" s="75" t="str">
        <f t="shared" si="1078"/>
        <v/>
      </c>
      <c r="AJ2249" s="75" t="str">
        <f t="shared" si="1079"/>
        <v/>
      </c>
    </row>
    <row r="2250" spans="1:36" ht="14.25">
      <c r="A2250" s="41" t="str">
        <f t="shared" si="1062"/>
        <v/>
      </c>
      <c r="B2250" s="150" t="str">
        <f>IF(ISNUMBER(A2250),INDEX('MetaTrader Import'!$H$13:$J$5893,TRUNC(((A2250-$A$39+1)-1)/3)+1,MOD((A2250-$A$39+1)-1,3)+1),"")</f>
        <v/>
      </c>
      <c r="C2250" s="43" t="str">
        <f t="shared" si="1063"/>
        <v/>
      </c>
      <c r="D2250" s="43" t="str">
        <f t="shared" ca="1" si="1053"/>
        <v/>
      </c>
      <c r="E2250" s="43" t="str">
        <f t="shared" si="1064"/>
        <v/>
      </c>
      <c r="F2250" s="43" t="str">
        <f t="shared" si="1065"/>
        <v/>
      </c>
      <c r="G2250" s="43" t="str">
        <f>IF(A2250&lt;&gt;"",IF(A2250&lt;Data!$G$11*0.25,$C$13/$G$32,IF(A2250&gt;Data!$G$11*0.25,$C$13,$C$13*10)),"")</f>
        <v/>
      </c>
      <c r="H2250" s="43" t="str">
        <f>IF(A2250&lt;&gt;"",IF(Data!$G$9="constant",$C$13,IF(Data!$G$9="squeeze",G2250,F2250)),"")</f>
        <v/>
      </c>
      <c r="I2250" s="38" t="str">
        <f ca="1">IF(ISNUMBER(A2250),NORMINV(RAND(),0,IF(AND(Data!$G$9="squeeze",A2250&lt;Data!$G$11*0.25),$H$32,1)*$C$30*$C$13)*($C$14*$C$12),"")</f>
        <v/>
      </c>
      <c r="J2250" s="42" t="str">
        <f ca="1">IFERROR(IF(Data!$C$6="Real",B2250,I2250+J2249+($C$14*$C$12)*(NORMINV(RAND(),$C$15,CHOOSE($G$13,$C$13,F2250,G2250)))),"")</f>
        <v/>
      </c>
      <c r="K2250" s="88" t="str">
        <f>IF(ISNUMBER(A2250), IF($G$16="fixed",$G$17,MIN(H2250*Data!$C$7*$C$16*0.5,$C$17*Data!$C$7))*$C$12,"")</f>
        <v/>
      </c>
      <c r="L2250" s="42" t="str">
        <f t="shared" ca="1" si="1080"/>
        <v/>
      </c>
      <c r="M2250" s="44" t="str">
        <f t="shared" ca="1" si="1081"/>
        <v/>
      </c>
      <c r="N2250" s="44" t="str">
        <f t="shared" ca="1" si="1082"/>
        <v/>
      </c>
      <c r="O2250" s="108" t="str">
        <f t="shared" si="1066"/>
        <v/>
      </c>
      <c r="P2250" s="102" t="str">
        <f t="shared" si="1067"/>
        <v/>
      </c>
      <c r="Q2250" s="102" t="str">
        <f t="shared" si="1068"/>
        <v/>
      </c>
      <c r="R2250" s="120" t="str">
        <f t="shared" si="1069"/>
        <v/>
      </c>
      <c r="S2250" s="54" t="str">
        <f t="shared" si="1070"/>
        <v/>
      </c>
      <c r="T2250" s="5" t="str">
        <f t="shared" si="1071"/>
        <v/>
      </c>
      <c r="U2250" s="152" t="str">
        <f t="shared" si="1054"/>
        <v/>
      </c>
      <c r="V2250" s="152" t="str">
        <f t="shared" si="1055"/>
        <v/>
      </c>
      <c r="W2250" s="153" t="str">
        <f t="shared" si="1056"/>
        <v/>
      </c>
      <c r="X2250" s="153" t="str">
        <f t="shared" si="1057"/>
        <v/>
      </c>
      <c r="Y2250" s="153" t="str">
        <f t="shared" si="1058"/>
        <v/>
      </c>
      <c r="Z2250" s="153" t="str">
        <f t="shared" si="1059"/>
        <v/>
      </c>
      <c r="AA2250" s="152" t="str">
        <f t="shared" si="1060"/>
        <v/>
      </c>
      <c r="AB2250" s="152" t="str">
        <f t="shared" si="1061"/>
        <v/>
      </c>
      <c r="AC2250" s="154" t="str">
        <f t="shared" si="1072"/>
        <v/>
      </c>
      <c r="AD2250" s="154" t="str">
        <f t="shared" si="1073"/>
        <v/>
      </c>
      <c r="AE2250" s="3" t="str">
        <f t="shared" si="1074"/>
        <v/>
      </c>
      <c r="AF2250" s="3" t="str">
        <f t="shared" si="1075"/>
        <v/>
      </c>
      <c r="AG2250" s="3" t="str">
        <f t="shared" si="1076"/>
        <v/>
      </c>
      <c r="AH2250" s="4" t="str">
        <f t="shared" si="1077"/>
        <v/>
      </c>
      <c r="AI2250" s="75" t="str">
        <f t="shared" si="1078"/>
        <v/>
      </c>
      <c r="AJ2250" s="75" t="str">
        <f t="shared" si="1079"/>
        <v/>
      </c>
    </row>
    <row r="2251" spans="1:36" ht="14.25">
      <c r="A2251" s="41" t="str">
        <f t="shared" si="1062"/>
        <v/>
      </c>
      <c r="B2251" s="150" t="str">
        <f>IF(ISNUMBER(A2251),INDEX('MetaTrader Import'!$H$13:$J$5893,TRUNC(((A2251-$A$39+1)-1)/3)+1,MOD((A2251-$A$39+1)-1,3)+1),"")</f>
        <v/>
      </c>
      <c r="C2251" s="43" t="str">
        <f t="shared" si="1063"/>
        <v/>
      </c>
      <c r="D2251" s="43" t="str">
        <f t="shared" ca="1" si="1053"/>
        <v/>
      </c>
      <c r="E2251" s="43" t="str">
        <f t="shared" si="1064"/>
        <v/>
      </c>
      <c r="F2251" s="43" t="str">
        <f t="shared" si="1065"/>
        <v/>
      </c>
      <c r="G2251" s="43" t="str">
        <f>IF(A2251&lt;&gt;"",IF(A2251&lt;Data!$G$11*0.25,$C$13/$G$32,IF(A2251&gt;Data!$G$11*0.25,$C$13,$C$13*10)),"")</f>
        <v/>
      </c>
      <c r="H2251" s="43" t="str">
        <f>IF(A2251&lt;&gt;"",IF(Data!$G$9="constant",$C$13,IF(Data!$G$9="squeeze",G2251,F2251)),"")</f>
        <v/>
      </c>
      <c r="I2251" s="38" t="str">
        <f ca="1">IF(ISNUMBER(A2251),NORMINV(RAND(),0,IF(AND(Data!$G$9="squeeze",A2251&lt;Data!$G$11*0.25),$H$32,1)*$C$30*$C$13)*($C$14*$C$12),"")</f>
        <v/>
      </c>
      <c r="J2251" s="42" t="str">
        <f ca="1">IFERROR(IF(Data!$C$6="Real",B2251,I2251+J2250+($C$14*$C$12)*(NORMINV(RAND(),$C$15,CHOOSE($G$13,$C$13,F2251,G2251)))),"")</f>
        <v/>
      </c>
      <c r="K2251" s="88" t="str">
        <f>IF(ISNUMBER(A2251), IF($G$16="fixed",$G$17,MIN(H2251*Data!$C$7*$C$16*0.5,$C$17*Data!$C$7))*$C$12,"")</f>
        <v/>
      </c>
      <c r="L2251" s="42" t="str">
        <f t="shared" ca="1" si="1080"/>
        <v/>
      </c>
      <c r="M2251" s="44" t="str">
        <f t="shared" ca="1" si="1081"/>
        <v/>
      </c>
      <c r="N2251" s="44" t="str">
        <f t="shared" ca="1" si="1082"/>
        <v/>
      </c>
      <c r="O2251" s="108" t="str">
        <f t="shared" si="1066"/>
        <v/>
      </c>
      <c r="P2251" s="102" t="str">
        <f t="shared" si="1067"/>
        <v/>
      </c>
      <c r="Q2251" s="102" t="str">
        <f t="shared" si="1068"/>
        <v/>
      </c>
      <c r="R2251" s="120" t="str">
        <f t="shared" si="1069"/>
        <v/>
      </c>
      <c r="S2251" s="54" t="str">
        <f t="shared" si="1070"/>
        <v/>
      </c>
      <c r="T2251" s="5" t="str">
        <f t="shared" si="1071"/>
        <v/>
      </c>
      <c r="U2251" s="152" t="str">
        <f t="shared" si="1054"/>
        <v/>
      </c>
      <c r="V2251" s="152" t="str">
        <f t="shared" si="1055"/>
        <v/>
      </c>
      <c r="W2251" s="153" t="str">
        <f t="shared" si="1056"/>
        <v/>
      </c>
      <c r="X2251" s="153" t="str">
        <f t="shared" si="1057"/>
        <v/>
      </c>
      <c r="Y2251" s="153" t="str">
        <f t="shared" si="1058"/>
        <v/>
      </c>
      <c r="Z2251" s="153" t="str">
        <f t="shared" si="1059"/>
        <v/>
      </c>
      <c r="AA2251" s="152" t="str">
        <f t="shared" si="1060"/>
        <v/>
      </c>
      <c r="AB2251" s="152" t="str">
        <f t="shared" si="1061"/>
        <v/>
      </c>
      <c r="AC2251" s="154" t="str">
        <f t="shared" si="1072"/>
        <v/>
      </c>
      <c r="AD2251" s="154" t="str">
        <f t="shared" si="1073"/>
        <v/>
      </c>
      <c r="AE2251" s="3" t="str">
        <f t="shared" si="1074"/>
        <v/>
      </c>
      <c r="AF2251" s="3" t="str">
        <f t="shared" si="1075"/>
        <v/>
      </c>
      <c r="AG2251" s="3" t="str">
        <f t="shared" si="1076"/>
        <v/>
      </c>
      <c r="AH2251" s="4" t="str">
        <f t="shared" si="1077"/>
        <v/>
      </c>
      <c r="AI2251" s="75" t="str">
        <f t="shared" si="1078"/>
        <v/>
      </c>
      <c r="AJ2251" s="75" t="str">
        <f t="shared" si="1079"/>
        <v/>
      </c>
    </row>
    <row r="2252" spans="1:36" ht="14.25">
      <c r="A2252" s="41" t="str">
        <f t="shared" si="1062"/>
        <v/>
      </c>
      <c r="B2252" s="150" t="str">
        <f>IF(ISNUMBER(A2252),INDEX('MetaTrader Import'!$H$13:$J$5893,TRUNC(((A2252-$A$39+1)-1)/3)+1,MOD((A2252-$A$39+1)-1,3)+1),"")</f>
        <v/>
      </c>
      <c r="C2252" s="43" t="str">
        <f t="shared" si="1063"/>
        <v/>
      </c>
      <c r="D2252" s="43" t="str">
        <f t="shared" ca="1" si="1053"/>
        <v/>
      </c>
      <c r="E2252" s="43" t="str">
        <f t="shared" si="1064"/>
        <v/>
      </c>
      <c r="F2252" s="43" t="str">
        <f t="shared" si="1065"/>
        <v/>
      </c>
      <c r="G2252" s="43" t="str">
        <f>IF(A2252&lt;&gt;"",IF(A2252&lt;Data!$G$11*0.25,$C$13/$G$32,IF(A2252&gt;Data!$G$11*0.25,$C$13,$C$13*10)),"")</f>
        <v/>
      </c>
      <c r="H2252" s="43" t="str">
        <f>IF(A2252&lt;&gt;"",IF(Data!$G$9="constant",$C$13,IF(Data!$G$9="squeeze",G2252,F2252)),"")</f>
        <v/>
      </c>
      <c r="I2252" s="38" t="str">
        <f ca="1">IF(ISNUMBER(A2252),NORMINV(RAND(),0,IF(AND(Data!$G$9="squeeze",A2252&lt;Data!$G$11*0.25),$H$32,1)*$C$30*$C$13)*($C$14*$C$12),"")</f>
        <v/>
      </c>
      <c r="J2252" s="42" t="str">
        <f ca="1">IFERROR(IF(Data!$C$6="Real",B2252,I2252+J2251+($C$14*$C$12)*(NORMINV(RAND(),$C$15,CHOOSE($G$13,$C$13,F2252,G2252)))),"")</f>
        <v/>
      </c>
      <c r="K2252" s="88" t="str">
        <f>IF(ISNUMBER(A2252), IF($G$16="fixed",$G$17,MIN(H2252*Data!$C$7*$C$16*0.5,$C$17*Data!$C$7))*$C$12,"")</f>
        <v/>
      </c>
      <c r="L2252" s="42" t="str">
        <f t="shared" ca="1" si="1080"/>
        <v/>
      </c>
      <c r="M2252" s="44" t="str">
        <f t="shared" ca="1" si="1081"/>
        <v/>
      </c>
      <c r="N2252" s="44" t="str">
        <f t="shared" ca="1" si="1082"/>
        <v/>
      </c>
      <c r="O2252" s="108" t="str">
        <f t="shared" si="1066"/>
        <v/>
      </c>
      <c r="P2252" s="102" t="str">
        <f t="shared" si="1067"/>
        <v/>
      </c>
      <c r="Q2252" s="102" t="str">
        <f t="shared" si="1068"/>
        <v/>
      </c>
      <c r="R2252" s="120" t="str">
        <f t="shared" si="1069"/>
        <v/>
      </c>
      <c r="S2252" s="54" t="str">
        <f t="shared" si="1070"/>
        <v/>
      </c>
      <c r="T2252" s="5" t="str">
        <f t="shared" si="1071"/>
        <v/>
      </c>
      <c r="U2252" s="152" t="str">
        <f t="shared" si="1054"/>
        <v/>
      </c>
      <c r="V2252" s="152" t="str">
        <f t="shared" si="1055"/>
        <v/>
      </c>
      <c r="W2252" s="153" t="str">
        <f t="shared" si="1056"/>
        <v/>
      </c>
      <c r="X2252" s="153" t="str">
        <f t="shared" si="1057"/>
        <v/>
      </c>
      <c r="Y2252" s="153" t="str">
        <f t="shared" si="1058"/>
        <v/>
      </c>
      <c r="Z2252" s="153" t="str">
        <f t="shared" si="1059"/>
        <v/>
      </c>
      <c r="AA2252" s="152" t="str">
        <f t="shared" si="1060"/>
        <v/>
      </c>
      <c r="AB2252" s="152" t="str">
        <f t="shared" si="1061"/>
        <v/>
      </c>
      <c r="AC2252" s="154" t="str">
        <f t="shared" si="1072"/>
        <v/>
      </c>
      <c r="AD2252" s="154" t="str">
        <f t="shared" si="1073"/>
        <v/>
      </c>
      <c r="AE2252" s="3" t="str">
        <f t="shared" si="1074"/>
        <v/>
      </c>
      <c r="AF2252" s="3" t="str">
        <f t="shared" si="1075"/>
        <v/>
      </c>
      <c r="AG2252" s="3" t="str">
        <f t="shared" si="1076"/>
        <v/>
      </c>
      <c r="AH2252" s="4" t="str">
        <f t="shared" si="1077"/>
        <v/>
      </c>
      <c r="AI2252" s="75" t="str">
        <f t="shared" si="1078"/>
        <v/>
      </c>
      <c r="AJ2252" s="75" t="str">
        <f t="shared" si="1079"/>
        <v/>
      </c>
    </row>
    <row r="2253" spans="1:36" ht="14.25">
      <c r="A2253" s="41" t="str">
        <f t="shared" si="1062"/>
        <v/>
      </c>
      <c r="B2253" s="150" t="str">
        <f>IF(ISNUMBER(A2253),INDEX('MetaTrader Import'!$H$13:$J$5893,TRUNC(((A2253-$A$39+1)-1)/3)+1,MOD((A2253-$A$39+1)-1,3)+1),"")</f>
        <v/>
      </c>
      <c r="C2253" s="43" t="str">
        <f t="shared" si="1063"/>
        <v/>
      </c>
      <c r="D2253" s="43" t="str">
        <f t="shared" ca="1" si="1053"/>
        <v/>
      </c>
      <c r="E2253" s="43" t="str">
        <f t="shared" si="1064"/>
        <v/>
      </c>
      <c r="F2253" s="43" t="str">
        <f t="shared" si="1065"/>
        <v/>
      </c>
      <c r="G2253" s="43" t="str">
        <f>IF(A2253&lt;&gt;"",IF(A2253&lt;Data!$G$11*0.25,$C$13/$G$32,IF(A2253&gt;Data!$G$11*0.25,$C$13,$C$13*10)),"")</f>
        <v/>
      </c>
      <c r="H2253" s="43" t="str">
        <f>IF(A2253&lt;&gt;"",IF(Data!$G$9="constant",$C$13,IF(Data!$G$9="squeeze",G2253,F2253)),"")</f>
        <v/>
      </c>
      <c r="I2253" s="38" t="str">
        <f ca="1">IF(ISNUMBER(A2253),NORMINV(RAND(),0,IF(AND(Data!$G$9="squeeze",A2253&lt;Data!$G$11*0.25),$H$32,1)*$C$30*$C$13)*($C$14*$C$12),"")</f>
        <v/>
      </c>
      <c r="J2253" s="42" t="str">
        <f ca="1">IFERROR(IF(Data!$C$6="Real",B2253,I2253+J2252+($C$14*$C$12)*(NORMINV(RAND(),$C$15,CHOOSE($G$13,$C$13,F2253,G2253)))),"")</f>
        <v/>
      </c>
      <c r="K2253" s="88" t="str">
        <f>IF(ISNUMBER(A2253), IF($G$16="fixed",$G$17,MIN(H2253*Data!$C$7*$C$16*0.5,$C$17*Data!$C$7))*$C$12,"")</f>
        <v/>
      </c>
      <c r="L2253" s="42" t="str">
        <f t="shared" ca="1" si="1080"/>
        <v/>
      </c>
      <c r="M2253" s="44" t="str">
        <f t="shared" ca="1" si="1081"/>
        <v/>
      </c>
      <c r="N2253" s="44" t="str">
        <f t="shared" ca="1" si="1082"/>
        <v/>
      </c>
      <c r="O2253" s="108" t="str">
        <f t="shared" si="1066"/>
        <v/>
      </c>
      <c r="P2253" s="102" t="str">
        <f t="shared" si="1067"/>
        <v/>
      </c>
      <c r="Q2253" s="102" t="str">
        <f t="shared" si="1068"/>
        <v/>
      </c>
      <c r="R2253" s="120" t="str">
        <f t="shared" si="1069"/>
        <v/>
      </c>
      <c r="S2253" s="54" t="str">
        <f t="shared" si="1070"/>
        <v/>
      </c>
      <c r="T2253" s="5" t="str">
        <f t="shared" si="1071"/>
        <v/>
      </c>
      <c r="U2253" s="152" t="str">
        <f t="shared" si="1054"/>
        <v/>
      </c>
      <c r="V2253" s="152" t="str">
        <f t="shared" si="1055"/>
        <v/>
      </c>
      <c r="W2253" s="153" t="str">
        <f t="shared" si="1056"/>
        <v/>
      </c>
      <c r="X2253" s="153" t="str">
        <f t="shared" si="1057"/>
        <v/>
      </c>
      <c r="Y2253" s="153" t="str">
        <f t="shared" si="1058"/>
        <v/>
      </c>
      <c r="Z2253" s="153" t="str">
        <f t="shared" si="1059"/>
        <v/>
      </c>
      <c r="AA2253" s="152" t="str">
        <f t="shared" si="1060"/>
        <v/>
      </c>
      <c r="AB2253" s="152" t="str">
        <f t="shared" si="1061"/>
        <v/>
      </c>
      <c r="AC2253" s="154" t="str">
        <f t="shared" si="1072"/>
        <v/>
      </c>
      <c r="AD2253" s="154" t="str">
        <f t="shared" si="1073"/>
        <v/>
      </c>
      <c r="AE2253" s="3" t="str">
        <f t="shared" si="1074"/>
        <v/>
      </c>
      <c r="AF2253" s="3" t="str">
        <f t="shared" si="1075"/>
        <v/>
      </c>
      <c r="AG2253" s="3" t="str">
        <f t="shared" si="1076"/>
        <v/>
      </c>
      <c r="AH2253" s="4" t="str">
        <f t="shared" si="1077"/>
        <v/>
      </c>
      <c r="AI2253" s="75" t="str">
        <f t="shared" si="1078"/>
        <v/>
      </c>
      <c r="AJ2253" s="75" t="str">
        <f t="shared" si="1079"/>
        <v/>
      </c>
    </row>
    <row r="2254" spans="1:36" ht="14.25">
      <c r="A2254" s="41" t="str">
        <f t="shared" si="1062"/>
        <v/>
      </c>
      <c r="B2254" s="150" t="str">
        <f>IF(ISNUMBER(A2254),INDEX('MetaTrader Import'!$H$13:$J$5893,TRUNC(((A2254-$A$39+1)-1)/3)+1,MOD((A2254-$A$39+1)-1,3)+1),"")</f>
        <v/>
      </c>
      <c r="C2254" s="43" t="str">
        <f t="shared" si="1063"/>
        <v/>
      </c>
      <c r="D2254" s="43" t="str">
        <f t="shared" ca="1" si="1053"/>
        <v/>
      </c>
      <c r="E2254" s="43" t="str">
        <f t="shared" si="1064"/>
        <v/>
      </c>
      <c r="F2254" s="43" t="str">
        <f t="shared" si="1065"/>
        <v/>
      </c>
      <c r="G2254" s="43" t="str">
        <f>IF(A2254&lt;&gt;"",IF(A2254&lt;Data!$G$11*0.25,$C$13/$G$32,IF(A2254&gt;Data!$G$11*0.25,$C$13,$C$13*10)),"")</f>
        <v/>
      </c>
      <c r="H2254" s="43" t="str">
        <f>IF(A2254&lt;&gt;"",IF(Data!$G$9="constant",$C$13,IF(Data!$G$9="squeeze",G2254,F2254)),"")</f>
        <v/>
      </c>
      <c r="I2254" s="38" t="str">
        <f ca="1">IF(ISNUMBER(A2254),NORMINV(RAND(),0,IF(AND(Data!$G$9="squeeze",A2254&lt;Data!$G$11*0.25),$H$32,1)*$C$30*$C$13)*($C$14*$C$12),"")</f>
        <v/>
      </c>
      <c r="J2254" s="42" t="str">
        <f ca="1">IFERROR(IF(Data!$C$6="Real",B2254,I2254+J2253+($C$14*$C$12)*(NORMINV(RAND(),$C$15,CHOOSE($G$13,$C$13,F2254,G2254)))),"")</f>
        <v/>
      </c>
      <c r="K2254" s="88" t="str">
        <f>IF(ISNUMBER(A2254), IF($G$16="fixed",$G$17,MIN(H2254*Data!$C$7*$C$16*0.5,$C$17*Data!$C$7))*$C$12,"")</f>
        <v/>
      </c>
      <c r="L2254" s="42" t="str">
        <f t="shared" ca="1" si="1080"/>
        <v/>
      </c>
      <c r="M2254" s="44" t="str">
        <f t="shared" ca="1" si="1081"/>
        <v/>
      </c>
      <c r="N2254" s="44" t="str">
        <f t="shared" ca="1" si="1082"/>
        <v/>
      </c>
      <c r="O2254" s="108" t="str">
        <f t="shared" si="1066"/>
        <v/>
      </c>
      <c r="P2254" s="102" t="str">
        <f t="shared" si="1067"/>
        <v/>
      </c>
      <c r="Q2254" s="102" t="str">
        <f t="shared" si="1068"/>
        <v/>
      </c>
      <c r="R2254" s="120" t="str">
        <f t="shared" si="1069"/>
        <v/>
      </c>
      <c r="S2254" s="54" t="str">
        <f t="shared" si="1070"/>
        <v/>
      </c>
      <c r="T2254" s="5" t="str">
        <f t="shared" si="1071"/>
        <v/>
      </c>
      <c r="U2254" s="152" t="str">
        <f t="shared" si="1054"/>
        <v/>
      </c>
      <c r="V2254" s="152" t="str">
        <f t="shared" si="1055"/>
        <v/>
      </c>
      <c r="W2254" s="153" t="str">
        <f t="shared" si="1056"/>
        <v/>
      </c>
      <c r="X2254" s="153" t="str">
        <f t="shared" si="1057"/>
        <v/>
      </c>
      <c r="Y2254" s="153" t="str">
        <f t="shared" si="1058"/>
        <v/>
      </c>
      <c r="Z2254" s="153" t="str">
        <f t="shared" si="1059"/>
        <v/>
      </c>
      <c r="AA2254" s="152" t="str">
        <f t="shared" si="1060"/>
        <v/>
      </c>
      <c r="AB2254" s="152" t="str">
        <f t="shared" si="1061"/>
        <v/>
      </c>
      <c r="AC2254" s="154" t="str">
        <f t="shared" si="1072"/>
        <v/>
      </c>
      <c r="AD2254" s="154" t="str">
        <f t="shared" si="1073"/>
        <v/>
      </c>
      <c r="AE2254" s="3" t="str">
        <f t="shared" si="1074"/>
        <v/>
      </c>
      <c r="AF2254" s="3" t="str">
        <f t="shared" si="1075"/>
        <v/>
      </c>
      <c r="AG2254" s="3" t="str">
        <f t="shared" si="1076"/>
        <v/>
      </c>
      <c r="AH2254" s="4" t="str">
        <f t="shared" si="1077"/>
        <v/>
      </c>
      <c r="AI2254" s="75" t="str">
        <f t="shared" si="1078"/>
        <v/>
      </c>
      <c r="AJ2254" s="75" t="str">
        <f t="shared" si="1079"/>
        <v/>
      </c>
    </row>
    <row r="2255" spans="1:36" ht="14.25">
      <c r="A2255" s="41" t="str">
        <f t="shared" si="1062"/>
        <v/>
      </c>
      <c r="B2255" s="150" t="str">
        <f>IF(ISNUMBER(A2255),INDEX('MetaTrader Import'!$H$13:$J$5893,TRUNC(((A2255-$A$39+1)-1)/3)+1,MOD((A2255-$A$39+1)-1,3)+1),"")</f>
        <v/>
      </c>
      <c r="C2255" s="43" t="str">
        <f t="shared" si="1063"/>
        <v/>
      </c>
      <c r="D2255" s="43" t="str">
        <f t="shared" ca="1" si="1053"/>
        <v/>
      </c>
      <c r="E2255" s="43" t="str">
        <f t="shared" si="1064"/>
        <v/>
      </c>
      <c r="F2255" s="43" t="str">
        <f t="shared" si="1065"/>
        <v/>
      </c>
      <c r="G2255" s="43" t="str">
        <f>IF(A2255&lt;&gt;"",IF(A2255&lt;Data!$G$11*0.25,$C$13/$G$32,IF(A2255&gt;Data!$G$11*0.25,$C$13,$C$13*10)),"")</f>
        <v/>
      </c>
      <c r="H2255" s="43" t="str">
        <f>IF(A2255&lt;&gt;"",IF(Data!$G$9="constant",$C$13,IF(Data!$G$9="squeeze",G2255,F2255)),"")</f>
        <v/>
      </c>
      <c r="I2255" s="38" t="str">
        <f ca="1">IF(ISNUMBER(A2255),NORMINV(RAND(),0,IF(AND(Data!$G$9="squeeze",A2255&lt;Data!$G$11*0.25),$H$32,1)*$C$30*$C$13)*($C$14*$C$12),"")</f>
        <v/>
      </c>
      <c r="J2255" s="42" t="str">
        <f ca="1">IFERROR(IF(Data!$C$6="Real",B2255,I2255+J2254+($C$14*$C$12)*(NORMINV(RAND(),$C$15,CHOOSE($G$13,$C$13,F2255,G2255)))),"")</f>
        <v/>
      </c>
      <c r="K2255" s="88" t="str">
        <f>IF(ISNUMBER(A2255), IF($G$16="fixed",$G$17,MIN(H2255*Data!$C$7*$C$16*0.5,$C$17*Data!$C$7))*$C$12,"")</f>
        <v/>
      </c>
      <c r="L2255" s="42" t="str">
        <f t="shared" ca="1" si="1080"/>
        <v/>
      </c>
      <c r="M2255" s="44" t="str">
        <f t="shared" ca="1" si="1081"/>
        <v/>
      </c>
      <c r="N2255" s="44" t="str">
        <f t="shared" ca="1" si="1082"/>
        <v/>
      </c>
      <c r="O2255" s="108" t="str">
        <f t="shared" si="1066"/>
        <v/>
      </c>
      <c r="P2255" s="102" t="str">
        <f t="shared" si="1067"/>
        <v/>
      </c>
      <c r="Q2255" s="102" t="str">
        <f t="shared" si="1068"/>
        <v/>
      </c>
      <c r="R2255" s="120" t="str">
        <f t="shared" si="1069"/>
        <v/>
      </c>
      <c r="S2255" s="54" t="str">
        <f t="shared" si="1070"/>
        <v/>
      </c>
      <c r="T2255" s="5" t="str">
        <f t="shared" si="1071"/>
        <v/>
      </c>
      <c r="U2255" s="152" t="str">
        <f t="shared" si="1054"/>
        <v/>
      </c>
      <c r="V2255" s="152" t="str">
        <f t="shared" si="1055"/>
        <v/>
      </c>
      <c r="W2255" s="153" t="str">
        <f t="shared" si="1056"/>
        <v/>
      </c>
      <c r="X2255" s="153" t="str">
        <f t="shared" si="1057"/>
        <v/>
      </c>
      <c r="Y2255" s="153" t="str">
        <f t="shared" si="1058"/>
        <v/>
      </c>
      <c r="Z2255" s="153" t="str">
        <f t="shared" si="1059"/>
        <v/>
      </c>
      <c r="AA2255" s="152" t="str">
        <f t="shared" si="1060"/>
        <v/>
      </c>
      <c r="AB2255" s="152" t="str">
        <f t="shared" si="1061"/>
        <v/>
      </c>
      <c r="AC2255" s="154" t="str">
        <f t="shared" si="1072"/>
        <v/>
      </c>
      <c r="AD2255" s="154" t="str">
        <f t="shared" si="1073"/>
        <v/>
      </c>
      <c r="AE2255" s="3" t="str">
        <f t="shared" si="1074"/>
        <v/>
      </c>
      <c r="AF2255" s="3" t="str">
        <f t="shared" si="1075"/>
        <v/>
      </c>
      <c r="AG2255" s="3" t="str">
        <f t="shared" si="1076"/>
        <v/>
      </c>
      <c r="AH2255" s="4" t="str">
        <f t="shared" si="1077"/>
        <v/>
      </c>
      <c r="AI2255" s="75" t="str">
        <f t="shared" si="1078"/>
        <v/>
      </c>
      <c r="AJ2255" s="75" t="str">
        <f t="shared" si="1079"/>
        <v/>
      </c>
    </row>
    <row r="2256" spans="1:36" ht="14.25">
      <c r="A2256" s="41" t="str">
        <f t="shared" si="1062"/>
        <v/>
      </c>
      <c r="B2256" s="150" t="str">
        <f>IF(ISNUMBER(A2256),INDEX('MetaTrader Import'!$H$13:$J$5893,TRUNC(((A2256-$A$39+1)-1)/3)+1,MOD((A2256-$A$39+1)-1,3)+1),"")</f>
        <v/>
      </c>
      <c r="C2256" s="43" t="str">
        <f t="shared" si="1063"/>
        <v/>
      </c>
      <c r="D2256" s="43" t="str">
        <f t="shared" ca="1" si="1053"/>
        <v/>
      </c>
      <c r="E2256" s="43" t="str">
        <f t="shared" si="1064"/>
        <v/>
      </c>
      <c r="F2256" s="43" t="str">
        <f t="shared" si="1065"/>
        <v/>
      </c>
      <c r="G2256" s="43" t="str">
        <f>IF(A2256&lt;&gt;"",IF(A2256&lt;Data!$G$11*0.25,$C$13/$G$32,IF(A2256&gt;Data!$G$11*0.25,$C$13,$C$13*10)),"")</f>
        <v/>
      </c>
      <c r="H2256" s="43" t="str">
        <f>IF(A2256&lt;&gt;"",IF(Data!$G$9="constant",$C$13,IF(Data!$G$9="squeeze",G2256,F2256)),"")</f>
        <v/>
      </c>
      <c r="I2256" s="38" t="str">
        <f ca="1">IF(ISNUMBER(A2256),NORMINV(RAND(),0,IF(AND(Data!$G$9="squeeze",A2256&lt;Data!$G$11*0.25),$H$32,1)*$C$30*$C$13)*($C$14*$C$12),"")</f>
        <v/>
      </c>
      <c r="J2256" s="42" t="str">
        <f ca="1">IFERROR(IF(Data!$C$6="Real",B2256,I2256+J2255+($C$14*$C$12)*(NORMINV(RAND(),$C$15,CHOOSE($G$13,$C$13,F2256,G2256)))),"")</f>
        <v/>
      </c>
      <c r="K2256" s="88" t="str">
        <f>IF(ISNUMBER(A2256), IF($G$16="fixed",$G$17,MIN(H2256*Data!$C$7*$C$16*0.5,$C$17*Data!$C$7))*$C$12,"")</f>
        <v/>
      </c>
      <c r="L2256" s="42" t="str">
        <f t="shared" ca="1" si="1080"/>
        <v/>
      </c>
      <c r="M2256" s="44" t="str">
        <f t="shared" ca="1" si="1081"/>
        <v/>
      </c>
      <c r="N2256" s="44" t="str">
        <f t="shared" ca="1" si="1082"/>
        <v/>
      </c>
      <c r="O2256" s="108" t="str">
        <f t="shared" si="1066"/>
        <v/>
      </c>
      <c r="P2256" s="102" t="str">
        <f t="shared" si="1067"/>
        <v/>
      </c>
      <c r="Q2256" s="102" t="str">
        <f t="shared" si="1068"/>
        <v/>
      </c>
      <c r="R2256" s="120" t="str">
        <f t="shared" si="1069"/>
        <v/>
      </c>
      <c r="S2256" s="54" t="str">
        <f t="shared" si="1070"/>
        <v/>
      </c>
      <c r="T2256" s="5" t="str">
        <f t="shared" si="1071"/>
        <v/>
      </c>
      <c r="U2256" s="152" t="str">
        <f t="shared" si="1054"/>
        <v/>
      </c>
      <c r="V2256" s="152" t="str">
        <f t="shared" si="1055"/>
        <v/>
      </c>
      <c r="W2256" s="153" t="str">
        <f t="shared" si="1056"/>
        <v/>
      </c>
      <c r="X2256" s="153" t="str">
        <f t="shared" si="1057"/>
        <v/>
      </c>
      <c r="Y2256" s="153" t="str">
        <f t="shared" si="1058"/>
        <v/>
      </c>
      <c r="Z2256" s="153" t="str">
        <f t="shared" si="1059"/>
        <v/>
      </c>
      <c r="AA2256" s="152" t="str">
        <f t="shared" si="1060"/>
        <v/>
      </c>
      <c r="AB2256" s="152" t="str">
        <f t="shared" si="1061"/>
        <v/>
      </c>
      <c r="AC2256" s="154" t="str">
        <f t="shared" si="1072"/>
        <v/>
      </c>
      <c r="AD2256" s="154" t="str">
        <f t="shared" si="1073"/>
        <v/>
      </c>
      <c r="AE2256" s="3" t="str">
        <f t="shared" si="1074"/>
        <v/>
      </c>
      <c r="AF2256" s="3" t="str">
        <f t="shared" si="1075"/>
        <v/>
      </c>
      <c r="AG2256" s="3" t="str">
        <f t="shared" si="1076"/>
        <v/>
      </c>
      <c r="AH2256" s="4" t="str">
        <f t="shared" si="1077"/>
        <v/>
      </c>
      <c r="AI2256" s="75" t="str">
        <f t="shared" si="1078"/>
        <v/>
      </c>
      <c r="AJ2256" s="75" t="str">
        <f t="shared" si="1079"/>
        <v/>
      </c>
    </row>
    <row r="2257" spans="1:36" ht="14.25">
      <c r="A2257" s="41" t="str">
        <f t="shared" si="1062"/>
        <v/>
      </c>
      <c r="B2257" s="150" t="str">
        <f>IF(ISNUMBER(A2257),INDEX('MetaTrader Import'!$H$13:$J$5893,TRUNC(((A2257-$A$39+1)-1)/3)+1,MOD((A2257-$A$39+1)-1,3)+1),"")</f>
        <v/>
      </c>
      <c r="C2257" s="43" t="str">
        <f t="shared" si="1063"/>
        <v/>
      </c>
      <c r="D2257" s="43" t="str">
        <f t="shared" ca="1" si="1053"/>
        <v/>
      </c>
      <c r="E2257" s="43" t="str">
        <f t="shared" si="1064"/>
        <v/>
      </c>
      <c r="F2257" s="43" t="str">
        <f t="shared" si="1065"/>
        <v/>
      </c>
      <c r="G2257" s="43" t="str">
        <f>IF(A2257&lt;&gt;"",IF(A2257&lt;Data!$G$11*0.25,$C$13/$G$32,IF(A2257&gt;Data!$G$11*0.25,$C$13,$C$13*10)),"")</f>
        <v/>
      </c>
      <c r="H2257" s="43" t="str">
        <f>IF(A2257&lt;&gt;"",IF(Data!$G$9="constant",$C$13,IF(Data!$G$9="squeeze",G2257,F2257)),"")</f>
        <v/>
      </c>
      <c r="I2257" s="38" t="str">
        <f ca="1">IF(ISNUMBER(A2257),NORMINV(RAND(),0,IF(AND(Data!$G$9="squeeze",A2257&lt;Data!$G$11*0.25),$H$32,1)*$C$30*$C$13)*($C$14*$C$12),"")</f>
        <v/>
      </c>
      <c r="J2257" s="42" t="str">
        <f ca="1">IFERROR(IF(Data!$C$6="Real",B2257,I2257+J2256+($C$14*$C$12)*(NORMINV(RAND(),$C$15,CHOOSE($G$13,$C$13,F2257,G2257)))),"")</f>
        <v/>
      </c>
      <c r="K2257" s="88" t="str">
        <f>IF(ISNUMBER(A2257), IF($G$16="fixed",$G$17,MIN(H2257*Data!$C$7*$C$16*0.5,$C$17*Data!$C$7))*$C$12,"")</f>
        <v/>
      </c>
      <c r="L2257" s="42" t="str">
        <f t="shared" ca="1" si="1080"/>
        <v/>
      </c>
      <c r="M2257" s="44" t="str">
        <f t="shared" ca="1" si="1081"/>
        <v/>
      </c>
      <c r="N2257" s="44" t="str">
        <f t="shared" ca="1" si="1082"/>
        <v/>
      </c>
      <c r="O2257" s="108" t="str">
        <f t="shared" si="1066"/>
        <v/>
      </c>
      <c r="P2257" s="102" t="str">
        <f t="shared" si="1067"/>
        <v/>
      </c>
      <c r="Q2257" s="102" t="str">
        <f t="shared" si="1068"/>
        <v/>
      </c>
      <c r="R2257" s="120" t="str">
        <f t="shared" si="1069"/>
        <v/>
      </c>
      <c r="S2257" s="54" t="str">
        <f t="shared" si="1070"/>
        <v/>
      </c>
      <c r="T2257" s="5" t="str">
        <f t="shared" si="1071"/>
        <v/>
      </c>
      <c r="U2257" s="152" t="str">
        <f t="shared" si="1054"/>
        <v/>
      </c>
      <c r="V2257" s="152" t="str">
        <f t="shared" si="1055"/>
        <v/>
      </c>
      <c r="W2257" s="153" t="str">
        <f t="shared" si="1056"/>
        <v/>
      </c>
      <c r="X2257" s="153" t="str">
        <f t="shared" si="1057"/>
        <v/>
      </c>
      <c r="Y2257" s="153" t="str">
        <f t="shared" si="1058"/>
        <v/>
      </c>
      <c r="Z2257" s="153" t="str">
        <f t="shared" si="1059"/>
        <v/>
      </c>
      <c r="AA2257" s="152" t="str">
        <f t="shared" si="1060"/>
        <v/>
      </c>
      <c r="AB2257" s="152" t="str">
        <f t="shared" si="1061"/>
        <v/>
      </c>
      <c r="AC2257" s="154" t="str">
        <f t="shared" si="1072"/>
        <v/>
      </c>
      <c r="AD2257" s="154" t="str">
        <f t="shared" si="1073"/>
        <v/>
      </c>
      <c r="AE2257" s="3" t="str">
        <f t="shared" si="1074"/>
        <v/>
      </c>
      <c r="AF2257" s="3" t="str">
        <f t="shared" si="1075"/>
        <v/>
      </c>
      <c r="AG2257" s="3" t="str">
        <f t="shared" si="1076"/>
        <v/>
      </c>
      <c r="AH2257" s="4" t="str">
        <f t="shared" si="1077"/>
        <v/>
      </c>
      <c r="AI2257" s="75" t="str">
        <f t="shared" si="1078"/>
        <v/>
      </c>
      <c r="AJ2257" s="75" t="str">
        <f t="shared" si="1079"/>
        <v/>
      </c>
    </row>
    <row r="2258" spans="1:36" ht="14.25">
      <c r="A2258" s="41" t="str">
        <f t="shared" si="1062"/>
        <v/>
      </c>
      <c r="B2258" s="150" t="str">
        <f>IF(ISNUMBER(A2258),INDEX('MetaTrader Import'!$H$13:$J$5893,TRUNC(((A2258-$A$39+1)-1)/3)+1,MOD((A2258-$A$39+1)-1,3)+1),"")</f>
        <v/>
      </c>
      <c r="C2258" s="43" t="str">
        <f t="shared" si="1063"/>
        <v/>
      </c>
      <c r="D2258" s="43" t="str">
        <f t="shared" ca="1" si="1053"/>
        <v/>
      </c>
      <c r="E2258" s="43" t="str">
        <f t="shared" si="1064"/>
        <v/>
      </c>
      <c r="F2258" s="43" t="str">
        <f t="shared" si="1065"/>
        <v/>
      </c>
      <c r="G2258" s="43" t="str">
        <f>IF(A2258&lt;&gt;"",IF(A2258&lt;Data!$G$11*0.25,$C$13/$G$32,IF(A2258&gt;Data!$G$11*0.25,$C$13,$C$13*10)),"")</f>
        <v/>
      </c>
      <c r="H2258" s="43" t="str">
        <f>IF(A2258&lt;&gt;"",IF(Data!$G$9="constant",$C$13,IF(Data!$G$9="squeeze",G2258,F2258)),"")</f>
        <v/>
      </c>
      <c r="I2258" s="38" t="str">
        <f ca="1">IF(ISNUMBER(A2258),NORMINV(RAND(),0,IF(AND(Data!$G$9="squeeze",A2258&lt;Data!$G$11*0.25),$H$32,1)*$C$30*$C$13)*($C$14*$C$12),"")</f>
        <v/>
      </c>
      <c r="J2258" s="42" t="str">
        <f ca="1">IFERROR(IF(Data!$C$6="Real",B2258,I2258+J2257+($C$14*$C$12)*(NORMINV(RAND(),$C$15,CHOOSE($G$13,$C$13,F2258,G2258)))),"")</f>
        <v/>
      </c>
      <c r="K2258" s="88" t="str">
        <f>IF(ISNUMBER(A2258), IF($G$16="fixed",$G$17,MIN(H2258*Data!$C$7*$C$16*0.5,$C$17*Data!$C$7))*$C$12,"")</f>
        <v/>
      </c>
      <c r="L2258" s="42" t="str">
        <f t="shared" ca="1" si="1080"/>
        <v/>
      </c>
      <c r="M2258" s="44" t="str">
        <f t="shared" ca="1" si="1081"/>
        <v/>
      </c>
      <c r="N2258" s="44" t="str">
        <f t="shared" ca="1" si="1082"/>
        <v/>
      </c>
      <c r="O2258" s="108" t="str">
        <f t="shared" si="1066"/>
        <v/>
      </c>
      <c r="P2258" s="102" t="str">
        <f t="shared" si="1067"/>
        <v/>
      </c>
      <c r="Q2258" s="102" t="str">
        <f t="shared" si="1068"/>
        <v/>
      </c>
      <c r="R2258" s="120" t="str">
        <f t="shared" si="1069"/>
        <v/>
      </c>
      <c r="S2258" s="54" t="str">
        <f t="shared" si="1070"/>
        <v/>
      </c>
      <c r="T2258" s="5" t="str">
        <f t="shared" si="1071"/>
        <v/>
      </c>
      <c r="U2258" s="152" t="str">
        <f t="shared" si="1054"/>
        <v/>
      </c>
      <c r="V2258" s="152" t="str">
        <f t="shared" si="1055"/>
        <v/>
      </c>
      <c r="W2258" s="153" t="str">
        <f t="shared" si="1056"/>
        <v/>
      </c>
      <c r="X2258" s="153" t="str">
        <f t="shared" si="1057"/>
        <v/>
      </c>
      <c r="Y2258" s="153" t="str">
        <f t="shared" si="1058"/>
        <v/>
      </c>
      <c r="Z2258" s="153" t="str">
        <f t="shared" si="1059"/>
        <v/>
      </c>
      <c r="AA2258" s="152" t="str">
        <f t="shared" si="1060"/>
        <v/>
      </c>
      <c r="AB2258" s="152" t="str">
        <f t="shared" si="1061"/>
        <v/>
      </c>
      <c r="AC2258" s="154" t="str">
        <f t="shared" si="1072"/>
        <v/>
      </c>
      <c r="AD2258" s="154" t="str">
        <f t="shared" si="1073"/>
        <v/>
      </c>
      <c r="AE2258" s="3" t="str">
        <f t="shared" si="1074"/>
        <v/>
      </c>
      <c r="AF2258" s="3" t="str">
        <f t="shared" si="1075"/>
        <v/>
      </c>
      <c r="AG2258" s="3" t="str">
        <f t="shared" si="1076"/>
        <v/>
      </c>
      <c r="AH2258" s="4" t="str">
        <f t="shared" si="1077"/>
        <v/>
      </c>
      <c r="AI2258" s="75" t="str">
        <f t="shared" si="1078"/>
        <v/>
      </c>
      <c r="AJ2258" s="75" t="str">
        <f t="shared" si="1079"/>
        <v/>
      </c>
    </row>
    <row r="2259" spans="1:36" ht="14.25">
      <c r="A2259" s="41" t="str">
        <f t="shared" si="1062"/>
        <v/>
      </c>
      <c r="B2259" s="150" t="str">
        <f>IF(ISNUMBER(A2259),INDEX('MetaTrader Import'!$H$13:$J$5893,TRUNC(((A2259-$A$39+1)-1)/3)+1,MOD((A2259-$A$39+1)-1,3)+1),"")</f>
        <v/>
      </c>
      <c r="C2259" s="43" t="str">
        <f t="shared" si="1063"/>
        <v/>
      </c>
      <c r="D2259" s="43" t="str">
        <f t="shared" ca="1" si="1053"/>
        <v/>
      </c>
      <c r="E2259" s="43" t="str">
        <f t="shared" si="1064"/>
        <v/>
      </c>
      <c r="F2259" s="43" t="str">
        <f t="shared" si="1065"/>
        <v/>
      </c>
      <c r="G2259" s="43" t="str">
        <f>IF(A2259&lt;&gt;"",IF(A2259&lt;Data!$G$11*0.25,$C$13/$G$32,IF(A2259&gt;Data!$G$11*0.25,$C$13,$C$13*10)),"")</f>
        <v/>
      </c>
      <c r="H2259" s="43" t="str">
        <f>IF(A2259&lt;&gt;"",IF(Data!$G$9="constant",$C$13,IF(Data!$G$9="squeeze",G2259,F2259)),"")</f>
        <v/>
      </c>
      <c r="I2259" s="38" t="str">
        <f ca="1">IF(ISNUMBER(A2259),NORMINV(RAND(),0,IF(AND(Data!$G$9="squeeze",A2259&lt;Data!$G$11*0.25),$H$32,1)*$C$30*$C$13)*($C$14*$C$12),"")</f>
        <v/>
      </c>
      <c r="J2259" s="42" t="str">
        <f ca="1">IFERROR(IF(Data!$C$6="Real",B2259,I2259+J2258+($C$14*$C$12)*(NORMINV(RAND(),$C$15,CHOOSE($G$13,$C$13,F2259,G2259)))),"")</f>
        <v/>
      </c>
      <c r="K2259" s="88" t="str">
        <f>IF(ISNUMBER(A2259), IF($G$16="fixed",$G$17,MIN(H2259*Data!$C$7*$C$16*0.5,$C$17*Data!$C$7))*$C$12,"")</f>
        <v/>
      </c>
      <c r="L2259" s="42" t="str">
        <f t="shared" ca="1" si="1080"/>
        <v/>
      </c>
      <c r="M2259" s="44" t="str">
        <f t="shared" ca="1" si="1081"/>
        <v/>
      </c>
      <c r="N2259" s="44" t="str">
        <f t="shared" ca="1" si="1082"/>
        <v/>
      </c>
      <c r="O2259" s="108" t="str">
        <f t="shared" si="1066"/>
        <v/>
      </c>
      <c r="P2259" s="102" t="str">
        <f t="shared" si="1067"/>
        <v/>
      </c>
      <c r="Q2259" s="102" t="str">
        <f t="shared" si="1068"/>
        <v/>
      </c>
      <c r="R2259" s="120" t="str">
        <f t="shared" si="1069"/>
        <v/>
      </c>
      <c r="S2259" s="54" t="str">
        <f t="shared" si="1070"/>
        <v/>
      </c>
      <c r="T2259" s="5" t="str">
        <f t="shared" si="1071"/>
        <v/>
      </c>
      <c r="U2259" s="152" t="str">
        <f t="shared" si="1054"/>
        <v/>
      </c>
      <c r="V2259" s="152" t="str">
        <f t="shared" si="1055"/>
        <v/>
      </c>
      <c r="W2259" s="153" t="str">
        <f t="shared" si="1056"/>
        <v/>
      </c>
      <c r="X2259" s="153" t="str">
        <f t="shared" si="1057"/>
        <v/>
      </c>
      <c r="Y2259" s="153" t="str">
        <f t="shared" si="1058"/>
        <v/>
      </c>
      <c r="Z2259" s="153" t="str">
        <f t="shared" si="1059"/>
        <v/>
      </c>
      <c r="AA2259" s="152" t="str">
        <f t="shared" si="1060"/>
        <v/>
      </c>
      <c r="AB2259" s="152" t="str">
        <f t="shared" si="1061"/>
        <v/>
      </c>
      <c r="AC2259" s="154" t="str">
        <f t="shared" si="1072"/>
        <v/>
      </c>
      <c r="AD2259" s="154" t="str">
        <f t="shared" si="1073"/>
        <v/>
      </c>
      <c r="AE2259" s="3" t="str">
        <f t="shared" si="1074"/>
        <v/>
      </c>
      <c r="AF2259" s="3" t="str">
        <f t="shared" si="1075"/>
        <v/>
      </c>
      <c r="AG2259" s="3" t="str">
        <f t="shared" si="1076"/>
        <v/>
      </c>
      <c r="AH2259" s="4" t="str">
        <f t="shared" si="1077"/>
        <v/>
      </c>
      <c r="AI2259" s="75" t="str">
        <f t="shared" si="1078"/>
        <v/>
      </c>
      <c r="AJ2259" s="75" t="str">
        <f t="shared" si="1079"/>
        <v/>
      </c>
    </row>
    <row r="2260" spans="1:36" ht="14.25">
      <c r="A2260" s="41" t="str">
        <f t="shared" si="1062"/>
        <v/>
      </c>
      <c r="B2260" s="150" t="str">
        <f>IF(ISNUMBER(A2260),INDEX('MetaTrader Import'!$H$13:$J$5893,TRUNC(((A2260-$A$39+1)-1)/3)+1,MOD((A2260-$A$39+1)-1,3)+1),"")</f>
        <v/>
      </c>
      <c r="C2260" s="43" t="str">
        <f t="shared" si="1063"/>
        <v/>
      </c>
      <c r="D2260" s="43" t="str">
        <f t="shared" ca="1" si="1053"/>
        <v/>
      </c>
      <c r="E2260" s="43" t="str">
        <f t="shared" si="1064"/>
        <v/>
      </c>
      <c r="F2260" s="43" t="str">
        <f t="shared" si="1065"/>
        <v/>
      </c>
      <c r="G2260" s="43" t="str">
        <f>IF(A2260&lt;&gt;"",IF(A2260&lt;Data!$G$11*0.25,$C$13/$G$32,IF(A2260&gt;Data!$G$11*0.25,$C$13,$C$13*10)),"")</f>
        <v/>
      </c>
      <c r="H2260" s="43" t="str">
        <f>IF(A2260&lt;&gt;"",IF(Data!$G$9="constant",$C$13,IF(Data!$G$9="squeeze",G2260,F2260)),"")</f>
        <v/>
      </c>
      <c r="I2260" s="38" t="str">
        <f ca="1">IF(ISNUMBER(A2260),NORMINV(RAND(),0,IF(AND(Data!$G$9="squeeze",A2260&lt;Data!$G$11*0.25),$H$32,1)*$C$30*$C$13)*($C$14*$C$12),"")</f>
        <v/>
      </c>
      <c r="J2260" s="42" t="str">
        <f ca="1">IFERROR(IF(Data!$C$6="Real",B2260,I2260+J2259+($C$14*$C$12)*(NORMINV(RAND(),$C$15,CHOOSE($G$13,$C$13,F2260,G2260)))),"")</f>
        <v/>
      </c>
      <c r="K2260" s="88" t="str">
        <f>IF(ISNUMBER(A2260), IF($G$16="fixed",$G$17,MIN(H2260*Data!$C$7*$C$16*0.5,$C$17*Data!$C$7))*$C$12,"")</f>
        <v/>
      </c>
      <c r="L2260" s="42" t="str">
        <f t="shared" ca="1" si="1080"/>
        <v/>
      </c>
      <c r="M2260" s="44" t="str">
        <f t="shared" ca="1" si="1081"/>
        <v/>
      </c>
      <c r="N2260" s="44" t="str">
        <f t="shared" ca="1" si="1082"/>
        <v/>
      </c>
      <c r="O2260" s="108" t="str">
        <f t="shared" si="1066"/>
        <v/>
      </c>
      <c r="P2260" s="102" t="str">
        <f t="shared" si="1067"/>
        <v/>
      </c>
      <c r="Q2260" s="102" t="str">
        <f t="shared" si="1068"/>
        <v/>
      </c>
      <c r="R2260" s="120" t="str">
        <f t="shared" si="1069"/>
        <v/>
      </c>
      <c r="S2260" s="54" t="str">
        <f t="shared" si="1070"/>
        <v/>
      </c>
      <c r="T2260" s="5" t="str">
        <f t="shared" si="1071"/>
        <v/>
      </c>
      <c r="U2260" s="152" t="str">
        <f t="shared" si="1054"/>
        <v/>
      </c>
      <c r="V2260" s="152" t="str">
        <f t="shared" si="1055"/>
        <v/>
      </c>
      <c r="W2260" s="153" t="str">
        <f t="shared" si="1056"/>
        <v/>
      </c>
      <c r="X2260" s="153" t="str">
        <f t="shared" si="1057"/>
        <v/>
      </c>
      <c r="Y2260" s="153" t="str">
        <f t="shared" si="1058"/>
        <v/>
      </c>
      <c r="Z2260" s="153" t="str">
        <f t="shared" si="1059"/>
        <v/>
      </c>
      <c r="AA2260" s="152" t="str">
        <f t="shared" si="1060"/>
        <v/>
      </c>
      <c r="AB2260" s="152" t="str">
        <f t="shared" si="1061"/>
        <v/>
      </c>
      <c r="AC2260" s="154" t="str">
        <f t="shared" si="1072"/>
        <v/>
      </c>
      <c r="AD2260" s="154" t="str">
        <f t="shared" si="1073"/>
        <v/>
      </c>
      <c r="AE2260" s="3" t="str">
        <f t="shared" si="1074"/>
        <v/>
      </c>
      <c r="AF2260" s="3" t="str">
        <f t="shared" si="1075"/>
        <v/>
      </c>
      <c r="AG2260" s="3" t="str">
        <f t="shared" si="1076"/>
        <v/>
      </c>
      <c r="AH2260" s="4" t="str">
        <f t="shared" si="1077"/>
        <v/>
      </c>
      <c r="AI2260" s="75" t="str">
        <f t="shared" si="1078"/>
        <v/>
      </c>
      <c r="AJ2260" s="75" t="str">
        <f t="shared" si="1079"/>
        <v/>
      </c>
    </row>
    <row r="2261" spans="1:36" ht="14.25">
      <c r="A2261" s="41" t="str">
        <f t="shared" si="1062"/>
        <v/>
      </c>
      <c r="B2261" s="150" t="str">
        <f>IF(ISNUMBER(A2261),INDEX('MetaTrader Import'!$H$13:$J$5893,TRUNC(((A2261-$A$39+1)-1)/3)+1,MOD((A2261-$A$39+1)-1,3)+1),"")</f>
        <v/>
      </c>
      <c r="C2261" s="43" t="str">
        <f t="shared" si="1063"/>
        <v/>
      </c>
      <c r="D2261" s="43" t="str">
        <f t="shared" ca="1" si="1053"/>
        <v/>
      </c>
      <c r="E2261" s="43" t="str">
        <f t="shared" si="1064"/>
        <v/>
      </c>
      <c r="F2261" s="43" t="str">
        <f t="shared" si="1065"/>
        <v/>
      </c>
      <c r="G2261" s="43" t="str">
        <f>IF(A2261&lt;&gt;"",IF(A2261&lt;Data!$G$11*0.25,$C$13/$G$32,IF(A2261&gt;Data!$G$11*0.25,$C$13,$C$13*10)),"")</f>
        <v/>
      </c>
      <c r="H2261" s="43" t="str">
        <f>IF(A2261&lt;&gt;"",IF(Data!$G$9="constant",$C$13,IF(Data!$G$9="squeeze",G2261,F2261)),"")</f>
        <v/>
      </c>
      <c r="I2261" s="38" t="str">
        <f ca="1">IF(ISNUMBER(A2261),NORMINV(RAND(),0,IF(AND(Data!$G$9="squeeze",A2261&lt;Data!$G$11*0.25),$H$32,1)*$C$30*$C$13)*($C$14*$C$12),"")</f>
        <v/>
      </c>
      <c r="J2261" s="42" t="str">
        <f ca="1">IFERROR(IF(Data!$C$6="Real",B2261,I2261+J2260+($C$14*$C$12)*(NORMINV(RAND(),$C$15,CHOOSE($G$13,$C$13,F2261,G2261)))),"")</f>
        <v/>
      </c>
      <c r="K2261" s="88" t="str">
        <f>IF(ISNUMBER(A2261), IF($G$16="fixed",$G$17,MIN(H2261*Data!$C$7*$C$16*0.5,$C$17*Data!$C$7))*$C$12,"")</f>
        <v/>
      </c>
      <c r="L2261" s="42" t="str">
        <f t="shared" ca="1" si="1080"/>
        <v/>
      </c>
      <c r="M2261" s="44" t="str">
        <f t="shared" ca="1" si="1081"/>
        <v/>
      </c>
      <c r="N2261" s="44" t="str">
        <f t="shared" ca="1" si="1082"/>
        <v/>
      </c>
      <c r="O2261" s="108" t="str">
        <f t="shared" si="1066"/>
        <v/>
      </c>
      <c r="P2261" s="102" t="str">
        <f t="shared" si="1067"/>
        <v/>
      </c>
      <c r="Q2261" s="102" t="str">
        <f t="shared" si="1068"/>
        <v/>
      </c>
      <c r="R2261" s="120" t="str">
        <f t="shared" si="1069"/>
        <v/>
      </c>
      <c r="S2261" s="54" t="str">
        <f t="shared" si="1070"/>
        <v/>
      </c>
      <c r="T2261" s="5" t="str">
        <f t="shared" si="1071"/>
        <v/>
      </c>
      <c r="U2261" s="152" t="str">
        <f t="shared" si="1054"/>
        <v/>
      </c>
      <c r="V2261" s="152" t="str">
        <f t="shared" si="1055"/>
        <v/>
      </c>
      <c r="W2261" s="153" t="str">
        <f t="shared" si="1056"/>
        <v/>
      </c>
      <c r="X2261" s="153" t="str">
        <f t="shared" si="1057"/>
        <v/>
      </c>
      <c r="Y2261" s="153" t="str">
        <f t="shared" si="1058"/>
        <v/>
      </c>
      <c r="Z2261" s="153" t="str">
        <f t="shared" si="1059"/>
        <v/>
      </c>
      <c r="AA2261" s="152" t="str">
        <f t="shared" si="1060"/>
        <v/>
      </c>
      <c r="AB2261" s="152" t="str">
        <f t="shared" si="1061"/>
        <v/>
      </c>
      <c r="AC2261" s="154" t="str">
        <f t="shared" si="1072"/>
        <v/>
      </c>
      <c r="AD2261" s="154" t="str">
        <f t="shared" si="1073"/>
        <v/>
      </c>
      <c r="AE2261" s="3" t="str">
        <f t="shared" si="1074"/>
        <v/>
      </c>
      <c r="AF2261" s="3" t="str">
        <f t="shared" si="1075"/>
        <v/>
      </c>
      <c r="AG2261" s="3" t="str">
        <f t="shared" si="1076"/>
        <v/>
      </c>
      <c r="AH2261" s="4" t="str">
        <f t="shared" si="1077"/>
        <v/>
      </c>
      <c r="AI2261" s="75" t="str">
        <f t="shared" si="1078"/>
        <v/>
      </c>
      <c r="AJ2261" s="75" t="str">
        <f t="shared" si="1079"/>
        <v/>
      </c>
    </row>
    <row r="2262" spans="1:36" ht="14.25">
      <c r="A2262" s="41" t="str">
        <f t="shared" si="1062"/>
        <v/>
      </c>
      <c r="B2262" s="150" t="str">
        <f>IF(ISNUMBER(A2262),INDEX('MetaTrader Import'!$H$13:$J$5893,TRUNC(((A2262-$A$39+1)-1)/3)+1,MOD((A2262-$A$39+1)-1,3)+1),"")</f>
        <v/>
      </c>
      <c r="C2262" s="43" t="str">
        <f t="shared" si="1063"/>
        <v/>
      </c>
      <c r="D2262" s="43" t="str">
        <f t="shared" ca="1" si="1053"/>
        <v/>
      </c>
      <c r="E2262" s="43" t="str">
        <f t="shared" si="1064"/>
        <v/>
      </c>
      <c r="F2262" s="43" t="str">
        <f t="shared" si="1065"/>
        <v/>
      </c>
      <c r="G2262" s="43" t="str">
        <f>IF(A2262&lt;&gt;"",IF(A2262&lt;Data!$G$11*0.25,$C$13/$G$32,IF(A2262&gt;Data!$G$11*0.25,$C$13,$C$13*10)),"")</f>
        <v/>
      </c>
      <c r="H2262" s="43" t="str">
        <f>IF(A2262&lt;&gt;"",IF(Data!$G$9="constant",$C$13,IF(Data!$G$9="squeeze",G2262,F2262)),"")</f>
        <v/>
      </c>
      <c r="I2262" s="38" t="str">
        <f ca="1">IF(ISNUMBER(A2262),NORMINV(RAND(),0,IF(AND(Data!$G$9="squeeze",A2262&lt;Data!$G$11*0.25),$H$32,1)*$C$30*$C$13)*($C$14*$C$12),"")</f>
        <v/>
      </c>
      <c r="J2262" s="42" t="str">
        <f ca="1">IFERROR(IF(Data!$C$6="Real",B2262,I2262+J2261+($C$14*$C$12)*(NORMINV(RAND(),$C$15,CHOOSE($G$13,$C$13,F2262,G2262)))),"")</f>
        <v/>
      </c>
      <c r="K2262" s="88" t="str">
        <f>IF(ISNUMBER(A2262), IF($G$16="fixed",$G$17,MIN(H2262*Data!$C$7*$C$16*0.5,$C$17*Data!$C$7))*$C$12,"")</f>
        <v/>
      </c>
      <c r="L2262" s="42" t="str">
        <f t="shared" ca="1" si="1080"/>
        <v/>
      </c>
      <c r="M2262" s="44" t="str">
        <f t="shared" ca="1" si="1081"/>
        <v/>
      </c>
      <c r="N2262" s="44" t="str">
        <f t="shared" ca="1" si="1082"/>
        <v/>
      </c>
      <c r="O2262" s="108" t="str">
        <f t="shared" si="1066"/>
        <v/>
      </c>
      <c r="P2262" s="102" t="str">
        <f t="shared" si="1067"/>
        <v/>
      </c>
      <c r="Q2262" s="102" t="str">
        <f t="shared" si="1068"/>
        <v/>
      </c>
      <c r="R2262" s="120" t="str">
        <f t="shared" si="1069"/>
        <v/>
      </c>
      <c r="S2262" s="54" t="str">
        <f t="shared" si="1070"/>
        <v/>
      </c>
      <c r="T2262" s="5" t="str">
        <f t="shared" si="1071"/>
        <v/>
      </c>
      <c r="U2262" s="152" t="str">
        <f t="shared" si="1054"/>
        <v/>
      </c>
      <c r="V2262" s="152" t="str">
        <f t="shared" si="1055"/>
        <v/>
      </c>
      <c r="W2262" s="153" t="str">
        <f t="shared" si="1056"/>
        <v/>
      </c>
      <c r="X2262" s="153" t="str">
        <f t="shared" si="1057"/>
        <v/>
      </c>
      <c r="Y2262" s="153" t="str">
        <f t="shared" si="1058"/>
        <v/>
      </c>
      <c r="Z2262" s="153" t="str">
        <f t="shared" si="1059"/>
        <v/>
      </c>
      <c r="AA2262" s="152" t="str">
        <f t="shared" si="1060"/>
        <v/>
      </c>
      <c r="AB2262" s="152" t="str">
        <f t="shared" si="1061"/>
        <v/>
      </c>
      <c r="AC2262" s="154" t="str">
        <f t="shared" si="1072"/>
        <v/>
      </c>
      <c r="AD2262" s="154" t="str">
        <f t="shared" si="1073"/>
        <v/>
      </c>
      <c r="AE2262" s="3" t="str">
        <f t="shared" si="1074"/>
        <v/>
      </c>
      <c r="AF2262" s="3" t="str">
        <f t="shared" si="1075"/>
        <v/>
      </c>
      <c r="AG2262" s="3" t="str">
        <f t="shared" si="1076"/>
        <v/>
      </c>
      <c r="AH2262" s="4" t="str">
        <f t="shared" si="1077"/>
        <v/>
      </c>
      <c r="AI2262" s="75" t="str">
        <f t="shared" si="1078"/>
        <v/>
      </c>
      <c r="AJ2262" s="75" t="str">
        <f t="shared" si="1079"/>
        <v/>
      </c>
    </row>
    <row r="2263" spans="1:36" ht="14.25">
      <c r="A2263" s="41" t="str">
        <f t="shared" si="1062"/>
        <v/>
      </c>
      <c r="B2263" s="150" t="str">
        <f>IF(ISNUMBER(A2263),INDEX('MetaTrader Import'!$H$13:$J$5893,TRUNC(((A2263-$A$39+1)-1)/3)+1,MOD((A2263-$A$39+1)-1,3)+1),"")</f>
        <v/>
      </c>
      <c r="C2263" s="43" t="str">
        <f t="shared" si="1063"/>
        <v/>
      </c>
      <c r="D2263" s="43" t="str">
        <f t="shared" ca="1" si="1053"/>
        <v/>
      </c>
      <c r="E2263" s="43" t="str">
        <f t="shared" si="1064"/>
        <v/>
      </c>
      <c r="F2263" s="43" t="str">
        <f t="shared" si="1065"/>
        <v/>
      </c>
      <c r="G2263" s="43" t="str">
        <f>IF(A2263&lt;&gt;"",IF(A2263&lt;Data!$G$11*0.25,$C$13/$G$32,IF(A2263&gt;Data!$G$11*0.25,$C$13,$C$13*10)),"")</f>
        <v/>
      </c>
      <c r="H2263" s="43" t="str">
        <f>IF(A2263&lt;&gt;"",IF(Data!$G$9="constant",$C$13,IF(Data!$G$9="squeeze",G2263,F2263)),"")</f>
        <v/>
      </c>
      <c r="I2263" s="38" t="str">
        <f ca="1">IF(ISNUMBER(A2263),NORMINV(RAND(),0,IF(AND(Data!$G$9="squeeze",A2263&lt;Data!$G$11*0.25),$H$32,1)*$C$30*$C$13)*($C$14*$C$12),"")</f>
        <v/>
      </c>
      <c r="J2263" s="42" t="str">
        <f ca="1">IFERROR(IF(Data!$C$6="Real",B2263,I2263+J2262+($C$14*$C$12)*(NORMINV(RAND(),$C$15,CHOOSE($G$13,$C$13,F2263,G2263)))),"")</f>
        <v/>
      </c>
      <c r="K2263" s="88" t="str">
        <f>IF(ISNUMBER(A2263), IF($G$16="fixed",$G$17,MIN(H2263*Data!$C$7*$C$16*0.5,$C$17*Data!$C$7))*$C$12,"")</f>
        <v/>
      </c>
      <c r="L2263" s="42" t="str">
        <f t="shared" ca="1" si="1080"/>
        <v/>
      </c>
      <c r="M2263" s="44" t="str">
        <f t="shared" ca="1" si="1081"/>
        <v/>
      </c>
      <c r="N2263" s="44" t="str">
        <f t="shared" ca="1" si="1082"/>
        <v/>
      </c>
      <c r="O2263" s="108" t="str">
        <f t="shared" si="1066"/>
        <v/>
      </c>
      <c r="P2263" s="102" t="str">
        <f t="shared" si="1067"/>
        <v/>
      </c>
      <c r="Q2263" s="102" t="str">
        <f t="shared" si="1068"/>
        <v/>
      </c>
      <c r="R2263" s="120" t="str">
        <f t="shared" si="1069"/>
        <v/>
      </c>
      <c r="S2263" s="54" t="str">
        <f t="shared" si="1070"/>
        <v/>
      </c>
      <c r="T2263" s="5" t="str">
        <f t="shared" si="1071"/>
        <v/>
      </c>
      <c r="U2263" s="152" t="str">
        <f t="shared" si="1054"/>
        <v/>
      </c>
      <c r="V2263" s="152" t="str">
        <f t="shared" si="1055"/>
        <v/>
      </c>
      <c r="W2263" s="153" t="str">
        <f t="shared" si="1056"/>
        <v/>
      </c>
      <c r="X2263" s="153" t="str">
        <f t="shared" si="1057"/>
        <v/>
      </c>
      <c r="Y2263" s="153" t="str">
        <f t="shared" si="1058"/>
        <v/>
      </c>
      <c r="Z2263" s="153" t="str">
        <f t="shared" si="1059"/>
        <v/>
      </c>
      <c r="AA2263" s="152" t="str">
        <f t="shared" si="1060"/>
        <v/>
      </c>
      <c r="AB2263" s="152" t="str">
        <f t="shared" si="1061"/>
        <v/>
      </c>
      <c r="AC2263" s="154" t="str">
        <f t="shared" si="1072"/>
        <v/>
      </c>
      <c r="AD2263" s="154" t="str">
        <f t="shared" si="1073"/>
        <v/>
      </c>
      <c r="AE2263" s="3" t="str">
        <f t="shared" si="1074"/>
        <v/>
      </c>
      <c r="AF2263" s="3" t="str">
        <f t="shared" si="1075"/>
        <v/>
      </c>
      <c r="AG2263" s="3" t="str">
        <f t="shared" si="1076"/>
        <v/>
      </c>
      <c r="AH2263" s="4" t="str">
        <f t="shared" si="1077"/>
        <v/>
      </c>
      <c r="AI2263" s="75" t="str">
        <f t="shared" si="1078"/>
        <v/>
      </c>
      <c r="AJ2263" s="75" t="str">
        <f t="shared" si="1079"/>
        <v/>
      </c>
    </row>
    <row r="2264" spans="1:36" ht="14.25">
      <c r="A2264" s="41" t="str">
        <f t="shared" si="1062"/>
        <v/>
      </c>
      <c r="B2264" s="150" t="str">
        <f>IF(ISNUMBER(A2264),INDEX('MetaTrader Import'!$H$13:$J$5893,TRUNC(((A2264-$A$39+1)-1)/3)+1,MOD((A2264-$A$39+1)-1,3)+1),"")</f>
        <v/>
      </c>
      <c r="C2264" s="43" t="str">
        <f t="shared" si="1063"/>
        <v/>
      </c>
      <c r="D2264" s="43" t="str">
        <f t="shared" ca="1" si="1053"/>
        <v/>
      </c>
      <c r="E2264" s="43" t="str">
        <f t="shared" si="1064"/>
        <v/>
      </c>
      <c r="F2264" s="43" t="str">
        <f t="shared" si="1065"/>
        <v/>
      </c>
      <c r="G2264" s="43" t="str">
        <f>IF(A2264&lt;&gt;"",IF(A2264&lt;Data!$G$11*0.25,$C$13/$G$32,IF(A2264&gt;Data!$G$11*0.25,$C$13,$C$13*10)),"")</f>
        <v/>
      </c>
      <c r="H2264" s="43" t="str">
        <f>IF(A2264&lt;&gt;"",IF(Data!$G$9="constant",$C$13,IF(Data!$G$9="squeeze",G2264,F2264)),"")</f>
        <v/>
      </c>
      <c r="I2264" s="38" t="str">
        <f ca="1">IF(ISNUMBER(A2264),NORMINV(RAND(),0,IF(AND(Data!$G$9="squeeze",A2264&lt;Data!$G$11*0.25),$H$32,1)*$C$30*$C$13)*($C$14*$C$12),"")</f>
        <v/>
      </c>
      <c r="J2264" s="42" t="str">
        <f ca="1">IFERROR(IF(Data!$C$6="Real",B2264,I2264+J2263+($C$14*$C$12)*(NORMINV(RAND(),$C$15,CHOOSE($G$13,$C$13,F2264,G2264)))),"")</f>
        <v/>
      </c>
      <c r="K2264" s="88" t="str">
        <f>IF(ISNUMBER(A2264), IF($G$16="fixed",$G$17,MIN(H2264*Data!$C$7*$C$16*0.5,$C$17*Data!$C$7))*$C$12,"")</f>
        <v/>
      </c>
      <c r="L2264" s="42" t="str">
        <f t="shared" ca="1" si="1080"/>
        <v/>
      </c>
      <c r="M2264" s="44" t="str">
        <f t="shared" ca="1" si="1081"/>
        <v/>
      </c>
      <c r="N2264" s="44" t="str">
        <f t="shared" ca="1" si="1082"/>
        <v/>
      </c>
      <c r="O2264" s="108" t="str">
        <f t="shared" si="1066"/>
        <v/>
      </c>
      <c r="P2264" s="102" t="str">
        <f t="shared" si="1067"/>
        <v/>
      </c>
      <c r="Q2264" s="102" t="str">
        <f t="shared" si="1068"/>
        <v/>
      </c>
      <c r="R2264" s="120" t="str">
        <f t="shared" si="1069"/>
        <v/>
      </c>
      <c r="S2264" s="54" t="str">
        <f t="shared" si="1070"/>
        <v/>
      </c>
      <c r="T2264" s="5" t="str">
        <f t="shared" si="1071"/>
        <v/>
      </c>
      <c r="U2264" s="152" t="str">
        <f t="shared" si="1054"/>
        <v/>
      </c>
      <c r="V2264" s="152" t="str">
        <f t="shared" si="1055"/>
        <v/>
      </c>
      <c r="W2264" s="153" t="str">
        <f t="shared" si="1056"/>
        <v/>
      </c>
      <c r="X2264" s="153" t="str">
        <f t="shared" si="1057"/>
        <v/>
      </c>
      <c r="Y2264" s="153" t="str">
        <f t="shared" si="1058"/>
        <v/>
      </c>
      <c r="Z2264" s="153" t="str">
        <f t="shared" si="1059"/>
        <v/>
      </c>
      <c r="AA2264" s="152" t="str">
        <f t="shared" si="1060"/>
        <v/>
      </c>
      <c r="AB2264" s="152" t="str">
        <f t="shared" si="1061"/>
        <v/>
      </c>
      <c r="AC2264" s="154" t="str">
        <f t="shared" si="1072"/>
        <v/>
      </c>
      <c r="AD2264" s="154" t="str">
        <f t="shared" si="1073"/>
        <v/>
      </c>
      <c r="AE2264" s="3" t="str">
        <f t="shared" si="1074"/>
        <v/>
      </c>
      <c r="AF2264" s="3" t="str">
        <f t="shared" si="1075"/>
        <v/>
      </c>
      <c r="AG2264" s="3" t="str">
        <f t="shared" si="1076"/>
        <v/>
      </c>
      <c r="AH2264" s="4" t="str">
        <f t="shared" si="1077"/>
        <v/>
      </c>
      <c r="AI2264" s="75" t="str">
        <f t="shared" si="1078"/>
        <v/>
      </c>
      <c r="AJ2264" s="75" t="str">
        <f t="shared" si="1079"/>
        <v/>
      </c>
    </row>
    <row r="2265" spans="1:36" ht="14.25">
      <c r="A2265" s="41" t="str">
        <f t="shared" si="1062"/>
        <v/>
      </c>
      <c r="B2265" s="150" t="str">
        <f>IF(ISNUMBER(A2265),INDEX('MetaTrader Import'!$H$13:$J$5893,TRUNC(((A2265-$A$39+1)-1)/3)+1,MOD((A2265-$A$39+1)-1,3)+1),"")</f>
        <v/>
      </c>
      <c r="C2265" s="43" t="str">
        <f t="shared" si="1063"/>
        <v/>
      </c>
      <c r="D2265" s="43" t="str">
        <f t="shared" ca="1" si="1053"/>
        <v/>
      </c>
      <c r="E2265" s="43" t="str">
        <f t="shared" si="1064"/>
        <v/>
      </c>
      <c r="F2265" s="43" t="str">
        <f t="shared" si="1065"/>
        <v/>
      </c>
      <c r="G2265" s="43" t="str">
        <f>IF(A2265&lt;&gt;"",IF(A2265&lt;Data!$G$11*0.25,$C$13/$G$32,IF(A2265&gt;Data!$G$11*0.25,$C$13,$C$13*10)),"")</f>
        <v/>
      </c>
      <c r="H2265" s="43" t="str">
        <f>IF(A2265&lt;&gt;"",IF(Data!$G$9="constant",$C$13,IF(Data!$G$9="squeeze",G2265,F2265)),"")</f>
        <v/>
      </c>
      <c r="I2265" s="38" t="str">
        <f ca="1">IF(ISNUMBER(A2265),NORMINV(RAND(),0,IF(AND(Data!$G$9="squeeze",A2265&lt;Data!$G$11*0.25),$H$32,1)*$C$30*$C$13)*($C$14*$C$12),"")</f>
        <v/>
      </c>
      <c r="J2265" s="42" t="str">
        <f ca="1">IFERROR(IF(Data!$C$6="Real",B2265,I2265+J2264+($C$14*$C$12)*(NORMINV(RAND(),$C$15,CHOOSE($G$13,$C$13,F2265,G2265)))),"")</f>
        <v/>
      </c>
      <c r="K2265" s="88" t="str">
        <f>IF(ISNUMBER(A2265), IF($G$16="fixed",$G$17,MIN(H2265*Data!$C$7*$C$16*0.5,$C$17*Data!$C$7))*$C$12,"")</f>
        <v/>
      </c>
      <c r="L2265" s="42" t="str">
        <f t="shared" ca="1" si="1080"/>
        <v/>
      </c>
      <c r="M2265" s="44" t="str">
        <f t="shared" ca="1" si="1081"/>
        <v/>
      </c>
      <c r="N2265" s="44" t="str">
        <f t="shared" ca="1" si="1082"/>
        <v/>
      </c>
      <c r="O2265" s="108" t="str">
        <f t="shared" si="1066"/>
        <v/>
      </c>
      <c r="P2265" s="102" t="str">
        <f t="shared" si="1067"/>
        <v/>
      </c>
      <c r="Q2265" s="102" t="str">
        <f t="shared" si="1068"/>
        <v/>
      </c>
      <c r="R2265" s="120" t="str">
        <f t="shared" si="1069"/>
        <v/>
      </c>
      <c r="S2265" s="54" t="str">
        <f t="shared" si="1070"/>
        <v/>
      </c>
      <c r="T2265" s="5" t="str">
        <f t="shared" si="1071"/>
        <v/>
      </c>
      <c r="U2265" s="152" t="str">
        <f t="shared" si="1054"/>
        <v/>
      </c>
      <c r="V2265" s="152" t="str">
        <f t="shared" si="1055"/>
        <v/>
      </c>
      <c r="W2265" s="153" t="str">
        <f t="shared" si="1056"/>
        <v/>
      </c>
      <c r="X2265" s="153" t="str">
        <f t="shared" si="1057"/>
        <v/>
      </c>
      <c r="Y2265" s="153" t="str">
        <f t="shared" si="1058"/>
        <v/>
      </c>
      <c r="Z2265" s="153" t="str">
        <f t="shared" si="1059"/>
        <v/>
      </c>
      <c r="AA2265" s="152" t="str">
        <f t="shared" si="1060"/>
        <v/>
      </c>
      <c r="AB2265" s="152" t="str">
        <f t="shared" si="1061"/>
        <v/>
      </c>
      <c r="AC2265" s="154" t="str">
        <f t="shared" si="1072"/>
        <v/>
      </c>
      <c r="AD2265" s="154" t="str">
        <f t="shared" si="1073"/>
        <v/>
      </c>
      <c r="AE2265" s="3" t="str">
        <f t="shared" si="1074"/>
        <v/>
      </c>
      <c r="AF2265" s="3" t="str">
        <f t="shared" si="1075"/>
        <v/>
      </c>
      <c r="AG2265" s="3" t="str">
        <f t="shared" si="1076"/>
        <v/>
      </c>
      <c r="AH2265" s="4" t="str">
        <f t="shared" si="1077"/>
        <v/>
      </c>
      <c r="AI2265" s="75" t="str">
        <f t="shared" si="1078"/>
        <v/>
      </c>
      <c r="AJ2265" s="75" t="str">
        <f t="shared" si="1079"/>
        <v/>
      </c>
    </row>
    <row r="2266" spans="1:36" ht="14.25">
      <c r="A2266" s="41" t="str">
        <f t="shared" si="1062"/>
        <v/>
      </c>
      <c r="B2266" s="150" t="str">
        <f>IF(ISNUMBER(A2266),INDEX('MetaTrader Import'!$H$13:$J$5893,TRUNC(((A2266-$A$39+1)-1)/3)+1,MOD((A2266-$A$39+1)-1,3)+1),"")</f>
        <v/>
      </c>
      <c r="C2266" s="43" t="str">
        <f t="shared" si="1063"/>
        <v/>
      </c>
      <c r="D2266" s="43" t="str">
        <f t="shared" ca="1" si="1053"/>
        <v/>
      </c>
      <c r="E2266" s="43" t="str">
        <f t="shared" si="1064"/>
        <v/>
      </c>
      <c r="F2266" s="43" t="str">
        <f t="shared" si="1065"/>
        <v/>
      </c>
      <c r="G2266" s="43" t="str">
        <f>IF(A2266&lt;&gt;"",IF(A2266&lt;Data!$G$11*0.25,$C$13/$G$32,IF(A2266&gt;Data!$G$11*0.25,$C$13,$C$13*10)),"")</f>
        <v/>
      </c>
      <c r="H2266" s="43" t="str">
        <f>IF(A2266&lt;&gt;"",IF(Data!$G$9="constant",$C$13,IF(Data!$G$9="squeeze",G2266,F2266)),"")</f>
        <v/>
      </c>
      <c r="I2266" s="38" t="str">
        <f ca="1">IF(ISNUMBER(A2266),NORMINV(RAND(),0,IF(AND(Data!$G$9="squeeze",A2266&lt;Data!$G$11*0.25),$H$32,1)*$C$30*$C$13)*($C$14*$C$12),"")</f>
        <v/>
      </c>
      <c r="J2266" s="42" t="str">
        <f ca="1">IFERROR(IF(Data!$C$6="Real",B2266,I2266+J2265+($C$14*$C$12)*(NORMINV(RAND(),$C$15,CHOOSE($G$13,$C$13,F2266,G2266)))),"")</f>
        <v/>
      </c>
      <c r="K2266" s="88" t="str">
        <f>IF(ISNUMBER(A2266), IF($G$16="fixed",$G$17,MIN(H2266*Data!$C$7*$C$16*0.5,$C$17*Data!$C$7))*$C$12,"")</f>
        <v/>
      </c>
      <c r="L2266" s="42" t="str">
        <f t="shared" ca="1" si="1080"/>
        <v/>
      </c>
      <c r="M2266" s="44" t="str">
        <f t="shared" ca="1" si="1081"/>
        <v/>
      </c>
      <c r="N2266" s="44" t="str">
        <f t="shared" ca="1" si="1082"/>
        <v/>
      </c>
      <c r="O2266" s="108" t="str">
        <f t="shared" si="1066"/>
        <v/>
      </c>
      <c r="P2266" s="102" t="str">
        <f t="shared" si="1067"/>
        <v/>
      </c>
      <c r="Q2266" s="102" t="str">
        <f t="shared" si="1068"/>
        <v/>
      </c>
      <c r="R2266" s="120" t="str">
        <f t="shared" si="1069"/>
        <v/>
      </c>
      <c r="S2266" s="54" t="str">
        <f t="shared" si="1070"/>
        <v/>
      </c>
      <c r="T2266" s="5" t="str">
        <f t="shared" si="1071"/>
        <v/>
      </c>
      <c r="U2266" s="152" t="str">
        <f t="shared" si="1054"/>
        <v/>
      </c>
      <c r="V2266" s="152" t="str">
        <f t="shared" si="1055"/>
        <v/>
      </c>
      <c r="W2266" s="153" t="str">
        <f t="shared" si="1056"/>
        <v/>
      </c>
      <c r="X2266" s="153" t="str">
        <f t="shared" si="1057"/>
        <v/>
      </c>
      <c r="Y2266" s="153" t="str">
        <f t="shared" si="1058"/>
        <v/>
      </c>
      <c r="Z2266" s="153" t="str">
        <f t="shared" si="1059"/>
        <v/>
      </c>
      <c r="AA2266" s="152" t="str">
        <f t="shared" si="1060"/>
        <v/>
      </c>
      <c r="AB2266" s="152" t="str">
        <f t="shared" si="1061"/>
        <v/>
      </c>
      <c r="AC2266" s="154" t="str">
        <f t="shared" si="1072"/>
        <v/>
      </c>
      <c r="AD2266" s="154" t="str">
        <f t="shared" si="1073"/>
        <v/>
      </c>
      <c r="AE2266" s="3" t="str">
        <f t="shared" si="1074"/>
        <v/>
      </c>
      <c r="AF2266" s="3" t="str">
        <f t="shared" si="1075"/>
        <v/>
      </c>
      <c r="AG2266" s="3" t="str">
        <f t="shared" si="1076"/>
        <v/>
      </c>
      <c r="AH2266" s="4" t="str">
        <f t="shared" si="1077"/>
        <v/>
      </c>
      <c r="AI2266" s="75" t="str">
        <f t="shared" si="1078"/>
        <v/>
      </c>
      <c r="AJ2266" s="75" t="str">
        <f t="shared" si="1079"/>
        <v/>
      </c>
    </row>
    <row r="2267" spans="1:36" ht="14.25">
      <c r="A2267" s="41" t="str">
        <f t="shared" si="1062"/>
        <v/>
      </c>
      <c r="B2267" s="150" t="str">
        <f>IF(ISNUMBER(A2267),INDEX('MetaTrader Import'!$H$13:$J$5893,TRUNC(((A2267-$A$39+1)-1)/3)+1,MOD((A2267-$A$39+1)-1,3)+1),"")</f>
        <v/>
      </c>
      <c r="C2267" s="43" t="str">
        <f t="shared" si="1063"/>
        <v/>
      </c>
      <c r="D2267" s="43" t="str">
        <f t="shared" ca="1" si="1053"/>
        <v/>
      </c>
      <c r="E2267" s="43" t="str">
        <f t="shared" si="1064"/>
        <v/>
      </c>
      <c r="F2267" s="43" t="str">
        <f t="shared" si="1065"/>
        <v/>
      </c>
      <c r="G2267" s="43" t="str">
        <f>IF(A2267&lt;&gt;"",IF(A2267&lt;Data!$G$11*0.25,$C$13/$G$32,IF(A2267&gt;Data!$G$11*0.25,$C$13,$C$13*10)),"")</f>
        <v/>
      </c>
      <c r="H2267" s="43" t="str">
        <f>IF(A2267&lt;&gt;"",IF(Data!$G$9="constant",$C$13,IF(Data!$G$9="squeeze",G2267,F2267)),"")</f>
        <v/>
      </c>
      <c r="I2267" s="38" t="str">
        <f ca="1">IF(ISNUMBER(A2267),NORMINV(RAND(),0,IF(AND(Data!$G$9="squeeze",A2267&lt;Data!$G$11*0.25),$H$32,1)*$C$30*$C$13)*($C$14*$C$12),"")</f>
        <v/>
      </c>
      <c r="J2267" s="42" t="str">
        <f ca="1">IFERROR(IF(Data!$C$6="Real",B2267,I2267+J2266+($C$14*$C$12)*(NORMINV(RAND(),$C$15,CHOOSE($G$13,$C$13,F2267,G2267)))),"")</f>
        <v/>
      </c>
      <c r="K2267" s="88" t="str">
        <f>IF(ISNUMBER(A2267), IF($G$16="fixed",$G$17,MIN(H2267*Data!$C$7*$C$16*0.5,$C$17*Data!$C$7))*$C$12,"")</f>
        <v/>
      </c>
      <c r="L2267" s="42" t="str">
        <f t="shared" ca="1" si="1080"/>
        <v/>
      </c>
      <c r="M2267" s="44" t="str">
        <f t="shared" ca="1" si="1081"/>
        <v/>
      </c>
      <c r="N2267" s="44" t="str">
        <f t="shared" ca="1" si="1082"/>
        <v/>
      </c>
      <c r="O2267" s="108" t="str">
        <f t="shared" si="1066"/>
        <v/>
      </c>
      <c r="P2267" s="102" t="str">
        <f t="shared" si="1067"/>
        <v/>
      </c>
      <c r="Q2267" s="102" t="str">
        <f t="shared" si="1068"/>
        <v/>
      </c>
      <c r="R2267" s="120" t="str">
        <f t="shared" si="1069"/>
        <v/>
      </c>
      <c r="S2267" s="54" t="str">
        <f t="shared" si="1070"/>
        <v/>
      </c>
      <c r="T2267" s="5" t="str">
        <f t="shared" si="1071"/>
        <v/>
      </c>
      <c r="U2267" s="152" t="str">
        <f t="shared" si="1054"/>
        <v/>
      </c>
      <c r="V2267" s="152" t="str">
        <f t="shared" si="1055"/>
        <v/>
      </c>
      <c r="W2267" s="153" t="str">
        <f t="shared" si="1056"/>
        <v/>
      </c>
      <c r="X2267" s="153" t="str">
        <f t="shared" si="1057"/>
        <v/>
      </c>
      <c r="Y2267" s="153" t="str">
        <f t="shared" si="1058"/>
        <v/>
      </c>
      <c r="Z2267" s="153" t="str">
        <f t="shared" si="1059"/>
        <v/>
      </c>
      <c r="AA2267" s="152" t="str">
        <f t="shared" si="1060"/>
        <v/>
      </c>
      <c r="AB2267" s="152" t="str">
        <f t="shared" si="1061"/>
        <v/>
      </c>
      <c r="AC2267" s="154" t="str">
        <f t="shared" si="1072"/>
        <v/>
      </c>
      <c r="AD2267" s="154" t="str">
        <f t="shared" si="1073"/>
        <v/>
      </c>
      <c r="AE2267" s="3" t="str">
        <f t="shared" si="1074"/>
        <v/>
      </c>
      <c r="AF2267" s="3" t="str">
        <f t="shared" si="1075"/>
        <v/>
      </c>
      <c r="AG2267" s="3" t="str">
        <f t="shared" si="1076"/>
        <v/>
      </c>
      <c r="AH2267" s="4" t="str">
        <f t="shared" si="1077"/>
        <v/>
      </c>
      <c r="AI2267" s="75" t="str">
        <f t="shared" si="1078"/>
        <v/>
      </c>
      <c r="AJ2267" s="75" t="str">
        <f t="shared" si="1079"/>
        <v/>
      </c>
    </row>
    <row r="2268" spans="1:36" ht="14.25">
      <c r="A2268" s="41" t="str">
        <f t="shared" si="1062"/>
        <v/>
      </c>
      <c r="B2268" s="150" t="str">
        <f>IF(ISNUMBER(A2268),INDEX('MetaTrader Import'!$H$13:$J$5893,TRUNC(((A2268-$A$39+1)-1)/3)+1,MOD((A2268-$A$39+1)-1,3)+1),"")</f>
        <v/>
      </c>
      <c r="C2268" s="43" t="str">
        <f t="shared" si="1063"/>
        <v/>
      </c>
      <c r="D2268" s="43" t="str">
        <f t="shared" ca="1" si="1053"/>
        <v/>
      </c>
      <c r="E2268" s="43" t="str">
        <f t="shared" si="1064"/>
        <v/>
      </c>
      <c r="F2268" s="43" t="str">
        <f t="shared" si="1065"/>
        <v/>
      </c>
      <c r="G2268" s="43" t="str">
        <f>IF(A2268&lt;&gt;"",IF(A2268&lt;Data!$G$11*0.25,$C$13/$G$32,IF(A2268&gt;Data!$G$11*0.25,$C$13,$C$13*10)),"")</f>
        <v/>
      </c>
      <c r="H2268" s="43" t="str">
        <f>IF(A2268&lt;&gt;"",IF(Data!$G$9="constant",$C$13,IF(Data!$G$9="squeeze",G2268,F2268)),"")</f>
        <v/>
      </c>
      <c r="I2268" s="38" t="str">
        <f ca="1">IF(ISNUMBER(A2268),NORMINV(RAND(),0,IF(AND(Data!$G$9="squeeze",A2268&lt;Data!$G$11*0.25),$H$32,1)*$C$30*$C$13)*($C$14*$C$12),"")</f>
        <v/>
      </c>
      <c r="J2268" s="42" t="str">
        <f ca="1">IFERROR(IF(Data!$C$6="Real",B2268,I2268+J2267+($C$14*$C$12)*(NORMINV(RAND(),$C$15,CHOOSE($G$13,$C$13,F2268,G2268)))),"")</f>
        <v/>
      </c>
      <c r="K2268" s="88" t="str">
        <f>IF(ISNUMBER(A2268), IF($G$16="fixed",$G$17,MIN(H2268*Data!$C$7*$C$16*0.5,$C$17*Data!$C$7))*$C$12,"")</f>
        <v/>
      </c>
      <c r="L2268" s="42" t="str">
        <f t="shared" ca="1" si="1080"/>
        <v/>
      </c>
      <c r="M2268" s="44" t="str">
        <f t="shared" ca="1" si="1081"/>
        <v/>
      </c>
      <c r="N2268" s="44" t="str">
        <f t="shared" ca="1" si="1082"/>
        <v/>
      </c>
      <c r="O2268" s="108" t="str">
        <f t="shared" si="1066"/>
        <v/>
      </c>
      <c r="P2268" s="102" t="str">
        <f t="shared" si="1067"/>
        <v/>
      </c>
      <c r="Q2268" s="102" t="str">
        <f t="shared" si="1068"/>
        <v/>
      </c>
      <c r="R2268" s="120" t="str">
        <f t="shared" si="1069"/>
        <v/>
      </c>
      <c r="S2268" s="54" t="str">
        <f t="shared" si="1070"/>
        <v/>
      </c>
      <c r="T2268" s="5" t="str">
        <f t="shared" si="1071"/>
        <v/>
      </c>
      <c r="U2268" s="152" t="str">
        <f t="shared" si="1054"/>
        <v/>
      </c>
      <c r="V2268" s="152" t="str">
        <f t="shared" si="1055"/>
        <v/>
      </c>
      <c r="W2268" s="153" t="str">
        <f t="shared" si="1056"/>
        <v/>
      </c>
      <c r="X2268" s="153" t="str">
        <f t="shared" si="1057"/>
        <v/>
      </c>
      <c r="Y2268" s="153" t="str">
        <f t="shared" si="1058"/>
        <v/>
      </c>
      <c r="Z2268" s="153" t="str">
        <f t="shared" si="1059"/>
        <v/>
      </c>
      <c r="AA2268" s="152" t="str">
        <f t="shared" si="1060"/>
        <v/>
      </c>
      <c r="AB2268" s="152" t="str">
        <f t="shared" si="1061"/>
        <v/>
      </c>
      <c r="AC2268" s="154" t="str">
        <f t="shared" si="1072"/>
        <v/>
      </c>
      <c r="AD2268" s="154" t="str">
        <f t="shared" si="1073"/>
        <v/>
      </c>
      <c r="AE2268" s="3" t="str">
        <f t="shared" si="1074"/>
        <v/>
      </c>
      <c r="AF2268" s="3" t="str">
        <f t="shared" si="1075"/>
        <v/>
      </c>
      <c r="AG2268" s="3" t="str">
        <f t="shared" si="1076"/>
        <v/>
      </c>
      <c r="AH2268" s="4" t="str">
        <f t="shared" si="1077"/>
        <v/>
      </c>
      <c r="AI2268" s="75" t="str">
        <f t="shared" si="1078"/>
        <v/>
      </c>
      <c r="AJ2268" s="75" t="str">
        <f t="shared" si="1079"/>
        <v/>
      </c>
    </row>
    <row r="2269" spans="1:36" ht="14.25">
      <c r="A2269" s="41" t="str">
        <f t="shared" si="1062"/>
        <v/>
      </c>
      <c r="B2269" s="150" t="str">
        <f>IF(ISNUMBER(A2269),INDEX('MetaTrader Import'!$H$13:$J$5893,TRUNC(((A2269-$A$39+1)-1)/3)+1,MOD((A2269-$A$39+1)-1,3)+1),"")</f>
        <v/>
      </c>
      <c r="C2269" s="43" t="str">
        <f t="shared" si="1063"/>
        <v/>
      </c>
      <c r="D2269" s="43" t="str">
        <f t="shared" ca="1" si="1053"/>
        <v/>
      </c>
      <c r="E2269" s="43" t="str">
        <f t="shared" si="1064"/>
        <v/>
      </c>
      <c r="F2269" s="43" t="str">
        <f t="shared" si="1065"/>
        <v/>
      </c>
      <c r="G2269" s="43" t="str">
        <f>IF(A2269&lt;&gt;"",IF(A2269&lt;Data!$G$11*0.25,$C$13/$G$32,IF(A2269&gt;Data!$G$11*0.25,$C$13,$C$13*10)),"")</f>
        <v/>
      </c>
      <c r="H2269" s="43" t="str">
        <f>IF(A2269&lt;&gt;"",IF(Data!$G$9="constant",$C$13,IF(Data!$G$9="squeeze",G2269,F2269)),"")</f>
        <v/>
      </c>
      <c r="I2269" s="38" t="str">
        <f ca="1">IF(ISNUMBER(A2269),NORMINV(RAND(),0,IF(AND(Data!$G$9="squeeze",A2269&lt;Data!$G$11*0.25),$H$32,1)*$C$30*$C$13)*($C$14*$C$12),"")</f>
        <v/>
      </c>
      <c r="J2269" s="42" t="str">
        <f ca="1">IFERROR(IF(Data!$C$6="Real",B2269,I2269+J2268+($C$14*$C$12)*(NORMINV(RAND(),$C$15,CHOOSE($G$13,$C$13,F2269,G2269)))),"")</f>
        <v/>
      </c>
      <c r="K2269" s="88" t="str">
        <f>IF(ISNUMBER(A2269), IF($G$16="fixed",$G$17,MIN(H2269*Data!$C$7*$C$16*0.5,$C$17*Data!$C$7))*$C$12,"")</f>
        <v/>
      </c>
      <c r="L2269" s="42" t="str">
        <f t="shared" ca="1" si="1080"/>
        <v/>
      </c>
      <c r="M2269" s="44" t="str">
        <f t="shared" ca="1" si="1081"/>
        <v/>
      </c>
      <c r="N2269" s="44" t="str">
        <f t="shared" ca="1" si="1082"/>
        <v/>
      </c>
      <c r="O2269" s="108" t="str">
        <f t="shared" si="1066"/>
        <v/>
      </c>
      <c r="P2269" s="102" t="str">
        <f t="shared" si="1067"/>
        <v/>
      </c>
      <c r="Q2269" s="102" t="str">
        <f t="shared" si="1068"/>
        <v/>
      </c>
      <c r="R2269" s="120" t="str">
        <f t="shared" si="1069"/>
        <v/>
      </c>
      <c r="S2269" s="54" t="str">
        <f t="shared" si="1070"/>
        <v/>
      </c>
      <c r="T2269" s="5" t="str">
        <f t="shared" si="1071"/>
        <v/>
      </c>
      <c r="U2269" s="152" t="str">
        <f t="shared" si="1054"/>
        <v/>
      </c>
      <c r="V2269" s="152" t="str">
        <f t="shared" si="1055"/>
        <v/>
      </c>
      <c r="W2269" s="153" t="str">
        <f t="shared" si="1056"/>
        <v/>
      </c>
      <c r="X2269" s="153" t="str">
        <f t="shared" si="1057"/>
        <v/>
      </c>
      <c r="Y2269" s="153" t="str">
        <f t="shared" si="1058"/>
        <v/>
      </c>
      <c r="Z2269" s="153" t="str">
        <f t="shared" si="1059"/>
        <v/>
      </c>
      <c r="AA2269" s="152" t="str">
        <f t="shared" si="1060"/>
        <v/>
      </c>
      <c r="AB2269" s="152" t="str">
        <f t="shared" si="1061"/>
        <v/>
      </c>
      <c r="AC2269" s="154" t="str">
        <f t="shared" si="1072"/>
        <v/>
      </c>
      <c r="AD2269" s="154" t="str">
        <f t="shared" si="1073"/>
        <v/>
      </c>
      <c r="AE2269" s="3" t="str">
        <f t="shared" si="1074"/>
        <v/>
      </c>
      <c r="AF2269" s="3" t="str">
        <f t="shared" si="1075"/>
        <v/>
      </c>
      <c r="AG2269" s="3" t="str">
        <f t="shared" si="1076"/>
        <v/>
      </c>
      <c r="AH2269" s="4" t="str">
        <f t="shared" si="1077"/>
        <v/>
      </c>
      <c r="AI2269" s="75" t="str">
        <f t="shared" si="1078"/>
        <v/>
      </c>
      <c r="AJ2269" s="75" t="str">
        <f t="shared" si="1079"/>
        <v/>
      </c>
    </row>
    <row r="2270" spans="1:36" ht="14.25">
      <c r="A2270" s="41" t="str">
        <f t="shared" si="1062"/>
        <v/>
      </c>
      <c r="B2270" s="150" t="str">
        <f>IF(ISNUMBER(A2270),INDEX('MetaTrader Import'!$H$13:$J$5893,TRUNC(((A2270-$A$39+1)-1)/3)+1,MOD((A2270-$A$39+1)-1,3)+1),"")</f>
        <v/>
      </c>
      <c r="C2270" s="43" t="str">
        <f t="shared" si="1063"/>
        <v/>
      </c>
      <c r="D2270" s="43" t="str">
        <f t="shared" ca="1" si="1053"/>
        <v/>
      </c>
      <c r="E2270" s="43" t="str">
        <f t="shared" si="1064"/>
        <v/>
      </c>
      <c r="F2270" s="43" t="str">
        <f t="shared" si="1065"/>
        <v/>
      </c>
      <c r="G2270" s="43" t="str">
        <f>IF(A2270&lt;&gt;"",IF(A2270&lt;Data!$G$11*0.25,$C$13/$G$32,IF(A2270&gt;Data!$G$11*0.25,$C$13,$C$13*10)),"")</f>
        <v/>
      </c>
      <c r="H2270" s="43" t="str">
        <f>IF(A2270&lt;&gt;"",IF(Data!$G$9="constant",$C$13,IF(Data!$G$9="squeeze",G2270,F2270)),"")</f>
        <v/>
      </c>
      <c r="I2270" s="38" t="str">
        <f ca="1">IF(ISNUMBER(A2270),NORMINV(RAND(),0,IF(AND(Data!$G$9="squeeze",A2270&lt;Data!$G$11*0.25),$H$32,1)*$C$30*$C$13)*($C$14*$C$12),"")</f>
        <v/>
      </c>
      <c r="J2270" s="42" t="str">
        <f ca="1">IFERROR(IF(Data!$C$6="Real",B2270,I2270+J2269+($C$14*$C$12)*(NORMINV(RAND(),$C$15,CHOOSE($G$13,$C$13,F2270,G2270)))),"")</f>
        <v/>
      </c>
      <c r="K2270" s="88" t="str">
        <f>IF(ISNUMBER(A2270), IF($G$16="fixed",$G$17,MIN(H2270*Data!$C$7*$C$16*0.5,$C$17*Data!$C$7))*$C$12,"")</f>
        <v/>
      </c>
      <c r="L2270" s="42" t="str">
        <f t="shared" ca="1" si="1080"/>
        <v/>
      </c>
      <c r="M2270" s="44" t="str">
        <f t="shared" ca="1" si="1081"/>
        <v/>
      </c>
      <c r="N2270" s="44" t="str">
        <f t="shared" ca="1" si="1082"/>
        <v/>
      </c>
      <c r="O2270" s="108" t="str">
        <f t="shared" si="1066"/>
        <v/>
      </c>
      <c r="P2270" s="102" t="str">
        <f t="shared" si="1067"/>
        <v/>
      </c>
      <c r="Q2270" s="102" t="str">
        <f t="shared" si="1068"/>
        <v/>
      </c>
      <c r="R2270" s="120" t="str">
        <f t="shared" si="1069"/>
        <v/>
      </c>
      <c r="S2270" s="54" t="str">
        <f t="shared" si="1070"/>
        <v/>
      </c>
      <c r="T2270" s="5" t="str">
        <f t="shared" si="1071"/>
        <v/>
      </c>
      <c r="U2270" s="152" t="str">
        <f t="shared" si="1054"/>
        <v/>
      </c>
      <c r="V2270" s="152" t="str">
        <f t="shared" si="1055"/>
        <v/>
      </c>
      <c r="W2270" s="153" t="str">
        <f t="shared" si="1056"/>
        <v/>
      </c>
      <c r="X2270" s="153" t="str">
        <f t="shared" si="1057"/>
        <v/>
      </c>
      <c r="Y2270" s="153" t="str">
        <f t="shared" si="1058"/>
        <v/>
      </c>
      <c r="Z2270" s="153" t="str">
        <f t="shared" si="1059"/>
        <v/>
      </c>
      <c r="AA2270" s="152" t="str">
        <f t="shared" si="1060"/>
        <v/>
      </c>
      <c r="AB2270" s="152" t="str">
        <f t="shared" si="1061"/>
        <v/>
      </c>
      <c r="AC2270" s="154" t="str">
        <f t="shared" si="1072"/>
        <v/>
      </c>
      <c r="AD2270" s="154" t="str">
        <f t="shared" si="1073"/>
        <v/>
      </c>
      <c r="AE2270" s="3" t="str">
        <f t="shared" si="1074"/>
        <v/>
      </c>
      <c r="AF2270" s="3" t="str">
        <f t="shared" si="1075"/>
        <v/>
      </c>
      <c r="AG2270" s="3" t="str">
        <f t="shared" si="1076"/>
        <v/>
      </c>
      <c r="AH2270" s="4" t="str">
        <f t="shared" si="1077"/>
        <v/>
      </c>
      <c r="AI2270" s="75" t="str">
        <f t="shared" si="1078"/>
        <v/>
      </c>
      <c r="AJ2270" s="75" t="str">
        <f t="shared" si="1079"/>
        <v/>
      </c>
    </row>
    <row r="2271" spans="1:36" ht="14.25">
      <c r="A2271" s="41" t="str">
        <f t="shared" si="1062"/>
        <v/>
      </c>
      <c r="B2271" s="150" t="str">
        <f>IF(ISNUMBER(A2271),INDEX('MetaTrader Import'!$H$13:$J$5893,TRUNC(((A2271-$A$39+1)-1)/3)+1,MOD((A2271-$A$39+1)-1,3)+1),"")</f>
        <v/>
      </c>
      <c r="C2271" s="43" t="str">
        <f t="shared" si="1063"/>
        <v/>
      </c>
      <c r="D2271" s="43" t="str">
        <f t="shared" ca="1" si="1053"/>
        <v/>
      </c>
      <c r="E2271" s="43" t="str">
        <f t="shared" si="1064"/>
        <v/>
      </c>
      <c r="F2271" s="43" t="str">
        <f t="shared" si="1065"/>
        <v/>
      </c>
      <c r="G2271" s="43" t="str">
        <f>IF(A2271&lt;&gt;"",IF(A2271&lt;Data!$G$11*0.25,$C$13/$G$32,IF(A2271&gt;Data!$G$11*0.25,$C$13,$C$13*10)),"")</f>
        <v/>
      </c>
      <c r="H2271" s="43" t="str">
        <f>IF(A2271&lt;&gt;"",IF(Data!$G$9="constant",$C$13,IF(Data!$G$9="squeeze",G2271,F2271)),"")</f>
        <v/>
      </c>
      <c r="I2271" s="38" t="str">
        <f ca="1">IF(ISNUMBER(A2271),NORMINV(RAND(),0,IF(AND(Data!$G$9="squeeze",A2271&lt;Data!$G$11*0.25),$H$32,1)*$C$30*$C$13)*($C$14*$C$12),"")</f>
        <v/>
      </c>
      <c r="J2271" s="42" t="str">
        <f ca="1">IFERROR(IF(Data!$C$6="Real",B2271,I2271+J2270+($C$14*$C$12)*(NORMINV(RAND(),$C$15,CHOOSE($G$13,$C$13,F2271,G2271)))),"")</f>
        <v/>
      </c>
      <c r="K2271" s="88" t="str">
        <f>IF(ISNUMBER(A2271), IF($G$16="fixed",$G$17,MIN(H2271*Data!$C$7*$C$16*0.5,$C$17*Data!$C$7))*$C$12,"")</f>
        <v/>
      </c>
      <c r="L2271" s="42" t="str">
        <f t="shared" ca="1" si="1080"/>
        <v/>
      </c>
      <c r="M2271" s="44" t="str">
        <f t="shared" ca="1" si="1081"/>
        <v/>
      </c>
      <c r="N2271" s="44" t="str">
        <f t="shared" ca="1" si="1082"/>
        <v/>
      </c>
      <c r="O2271" s="108" t="str">
        <f t="shared" si="1066"/>
        <v/>
      </c>
      <c r="P2271" s="102" t="str">
        <f t="shared" si="1067"/>
        <v/>
      </c>
      <c r="Q2271" s="102" t="str">
        <f t="shared" si="1068"/>
        <v/>
      </c>
      <c r="R2271" s="120" t="str">
        <f t="shared" si="1069"/>
        <v/>
      </c>
      <c r="S2271" s="54" t="str">
        <f t="shared" si="1070"/>
        <v/>
      </c>
      <c r="T2271" s="5" t="str">
        <f t="shared" si="1071"/>
        <v/>
      </c>
      <c r="U2271" s="152" t="str">
        <f t="shared" si="1054"/>
        <v/>
      </c>
      <c r="V2271" s="152" t="str">
        <f t="shared" si="1055"/>
        <v/>
      </c>
      <c r="W2271" s="153" t="str">
        <f t="shared" si="1056"/>
        <v/>
      </c>
      <c r="X2271" s="153" t="str">
        <f t="shared" si="1057"/>
        <v/>
      </c>
      <c r="Y2271" s="153" t="str">
        <f t="shared" si="1058"/>
        <v/>
      </c>
      <c r="Z2271" s="153" t="str">
        <f t="shared" si="1059"/>
        <v/>
      </c>
      <c r="AA2271" s="152" t="str">
        <f t="shared" si="1060"/>
        <v/>
      </c>
      <c r="AB2271" s="152" t="str">
        <f t="shared" si="1061"/>
        <v/>
      </c>
      <c r="AC2271" s="154" t="str">
        <f t="shared" si="1072"/>
        <v/>
      </c>
      <c r="AD2271" s="154" t="str">
        <f t="shared" si="1073"/>
        <v/>
      </c>
      <c r="AE2271" s="3" t="str">
        <f t="shared" si="1074"/>
        <v/>
      </c>
      <c r="AF2271" s="3" t="str">
        <f t="shared" si="1075"/>
        <v/>
      </c>
      <c r="AG2271" s="3" t="str">
        <f t="shared" si="1076"/>
        <v/>
      </c>
      <c r="AH2271" s="4" t="str">
        <f t="shared" si="1077"/>
        <v/>
      </c>
      <c r="AI2271" s="75" t="str">
        <f t="shared" si="1078"/>
        <v/>
      </c>
      <c r="AJ2271" s="75" t="str">
        <f t="shared" si="1079"/>
        <v/>
      </c>
    </row>
    <row r="2272" spans="1:36" ht="14.25">
      <c r="A2272" s="41" t="str">
        <f t="shared" si="1062"/>
        <v/>
      </c>
      <c r="B2272" s="150" t="str">
        <f>IF(ISNUMBER(A2272),INDEX('MetaTrader Import'!$H$13:$J$5893,TRUNC(((A2272-$A$39+1)-1)/3)+1,MOD((A2272-$A$39+1)-1,3)+1),"")</f>
        <v/>
      </c>
      <c r="C2272" s="43" t="str">
        <f t="shared" si="1063"/>
        <v/>
      </c>
      <c r="D2272" s="43" t="str">
        <f t="shared" ca="1" si="1053"/>
        <v/>
      </c>
      <c r="E2272" s="43" t="str">
        <f t="shared" si="1064"/>
        <v/>
      </c>
      <c r="F2272" s="43" t="str">
        <f t="shared" si="1065"/>
        <v/>
      </c>
      <c r="G2272" s="43" t="str">
        <f>IF(A2272&lt;&gt;"",IF(A2272&lt;Data!$G$11*0.25,$C$13/$G$32,IF(A2272&gt;Data!$G$11*0.25,$C$13,$C$13*10)),"")</f>
        <v/>
      </c>
      <c r="H2272" s="43" t="str">
        <f>IF(A2272&lt;&gt;"",IF(Data!$G$9="constant",$C$13,IF(Data!$G$9="squeeze",G2272,F2272)),"")</f>
        <v/>
      </c>
      <c r="I2272" s="38" t="str">
        <f ca="1">IF(ISNUMBER(A2272),NORMINV(RAND(),0,IF(AND(Data!$G$9="squeeze",A2272&lt;Data!$G$11*0.25),$H$32,1)*$C$30*$C$13)*($C$14*$C$12),"")</f>
        <v/>
      </c>
      <c r="J2272" s="42" t="str">
        <f ca="1">IFERROR(IF(Data!$C$6="Real",B2272,I2272+J2271+($C$14*$C$12)*(NORMINV(RAND(),$C$15,CHOOSE($G$13,$C$13,F2272,G2272)))),"")</f>
        <v/>
      </c>
      <c r="K2272" s="88" t="str">
        <f>IF(ISNUMBER(A2272), IF($G$16="fixed",$G$17,MIN(H2272*Data!$C$7*$C$16*0.5,$C$17*Data!$C$7))*$C$12,"")</f>
        <v/>
      </c>
      <c r="L2272" s="42" t="str">
        <f t="shared" ca="1" si="1080"/>
        <v/>
      </c>
      <c r="M2272" s="44" t="str">
        <f t="shared" ca="1" si="1081"/>
        <v/>
      </c>
      <c r="N2272" s="44" t="str">
        <f t="shared" ca="1" si="1082"/>
        <v/>
      </c>
      <c r="O2272" s="108" t="str">
        <f t="shared" si="1066"/>
        <v/>
      </c>
      <c r="P2272" s="102" t="str">
        <f t="shared" si="1067"/>
        <v/>
      </c>
      <c r="Q2272" s="102" t="str">
        <f t="shared" si="1068"/>
        <v/>
      </c>
      <c r="R2272" s="120" t="str">
        <f t="shared" si="1069"/>
        <v/>
      </c>
      <c r="S2272" s="54" t="str">
        <f t="shared" si="1070"/>
        <v/>
      </c>
      <c r="T2272" s="5" t="str">
        <f t="shared" si="1071"/>
        <v/>
      </c>
      <c r="U2272" s="152" t="str">
        <f t="shared" si="1054"/>
        <v/>
      </c>
      <c r="V2272" s="152" t="str">
        <f t="shared" si="1055"/>
        <v/>
      </c>
      <c r="W2272" s="153" t="str">
        <f t="shared" si="1056"/>
        <v/>
      </c>
      <c r="X2272" s="153" t="str">
        <f t="shared" si="1057"/>
        <v/>
      </c>
      <c r="Y2272" s="153" t="str">
        <f t="shared" si="1058"/>
        <v/>
      </c>
      <c r="Z2272" s="153" t="str">
        <f t="shared" si="1059"/>
        <v/>
      </c>
      <c r="AA2272" s="152" t="str">
        <f t="shared" si="1060"/>
        <v/>
      </c>
      <c r="AB2272" s="152" t="str">
        <f t="shared" si="1061"/>
        <v/>
      </c>
      <c r="AC2272" s="154" t="str">
        <f t="shared" si="1072"/>
        <v/>
      </c>
      <c r="AD2272" s="154" t="str">
        <f t="shared" si="1073"/>
        <v/>
      </c>
      <c r="AE2272" s="3" t="str">
        <f t="shared" si="1074"/>
        <v/>
      </c>
      <c r="AF2272" s="3" t="str">
        <f t="shared" si="1075"/>
        <v/>
      </c>
      <c r="AG2272" s="3" t="str">
        <f t="shared" si="1076"/>
        <v/>
      </c>
      <c r="AH2272" s="4" t="str">
        <f t="shared" si="1077"/>
        <v/>
      </c>
      <c r="AI2272" s="75" t="str">
        <f t="shared" si="1078"/>
        <v/>
      </c>
      <c r="AJ2272" s="75" t="str">
        <f t="shared" si="1079"/>
        <v/>
      </c>
    </row>
    <row r="2273" spans="1:36" ht="14.25">
      <c r="A2273" s="41" t="str">
        <f t="shared" si="1062"/>
        <v/>
      </c>
      <c r="B2273" s="150" t="str">
        <f>IF(ISNUMBER(A2273),INDEX('MetaTrader Import'!$H$13:$J$5893,TRUNC(((A2273-$A$39+1)-1)/3)+1,MOD((A2273-$A$39+1)-1,3)+1),"")</f>
        <v/>
      </c>
      <c r="C2273" s="43" t="str">
        <f t="shared" si="1063"/>
        <v/>
      </c>
      <c r="D2273" s="43" t="str">
        <f t="shared" ca="1" si="1053"/>
        <v/>
      </c>
      <c r="E2273" s="43" t="str">
        <f t="shared" si="1064"/>
        <v/>
      </c>
      <c r="F2273" s="43" t="str">
        <f t="shared" si="1065"/>
        <v/>
      </c>
      <c r="G2273" s="43" t="str">
        <f>IF(A2273&lt;&gt;"",IF(A2273&lt;Data!$G$11*0.25,$C$13/$G$32,IF(A2273&gt;Data!$G$11*0.25,$C$13,$C$13*10)),"")</f>
        <v/>
      </c>
      <c r="H2273" s="43" t="str">
        <f>IF(A2273&lt;&gt;"",IF(Data!$G$9="constant",$C$13,IF(Data!$G$9="squeeze",G2273,F2273)),"")</f>
        <v/>
      </c>
      <c r="I2273" s="38" t="str">
        <f ca="1">IF(ISNUMBER(A2273),NORMINV(RAND(),0,IF(AND(Data!$G$9="squeeze",A2273&lt;Data!$G$11*0.25),$H$32,1)*$C$30*$C$13)*($C$14*$C$12),"")</f>
        <v/>
      </c>
      <c r="J2273" s="42" t="str">
        <f ca="1">IFERROR(IF(Data!$C$6="Real",B2273,I2273+J2272+($C$14*$C$12)*(NORMINV(RAND(),$C$15,CHOOSE($G$13,$C$13,F2273,G2273)))),"")</f>
        <v/>
      </c>
      <c r="K2273" s="88" t="str">
        <f>IF(ISNUMBER(A2273), IF($G$16="fixed",$G$17,MIN(H2273*Data!$C$7*$C$16*0.5,$C$17*Data!$C$7))*$C$12,"")</f>
        <v/>
      </c>
      <c r="L2273" s="42" t="str">
        <f t="shared" ca="1" si="1080"/>
        <v/>
      </c>
      <c r="M2273" s="44" t="str">
        <f t="shared" ca="1" si="1081"/>
        <v/>
      </c>
      <c r="N2273" s="44" t="str">
        <f t="shared" ca="1" si="1082"/>
        <v/>
      </c>
      <c r="O2273" s="108" t="str">
        <f t="shared" si="1066"/>
        <v/>
      </c>
      <c r="P2273" s="102" t="str">
        <f t="shared" si="1067"/>
        <v/>
      </c>
      <c r="Q2273" s="102" t="str">
        <f t="shared" si="1068"/>
        <v/>
      </c>
      <c r="R2273" s="120" t="str">
        <f t="shared" si="1069"/>
        <v/>
      </c>
      <c r="S2273" s="54" t="str">
        <f t="shared" si="1070"/>
        <v/>
      </c>
      <c r="T2273" s="5" t="str">
        <f t="shared" si="1071"/>
        <v/>
      </c>
      <c r="U2273" s="152" t="str">
        <f t="shared" si="1054"/>
        <v/>
      </c>
      <c r="V2273" s="152" t="str">
        <f t="shared" si="1055"/>
        <v/>
      </c>
      <c r="W2273" s="153" t="str">
        <f t="shared" si="1056"/>
        <v/>
      </c>
      <c r="X2273" s="153" t="str">
        <f t="shared" si="1057"/>
        <v/>
      </c>
      <c r="Y2273" s="153" t="str">
        <f t="shared" si="1058"/>
        <v/>
      </c>
      <c r="Z2273" s="153" t="str">
        <f t="shared" si="1059"/>
        <v/>
      </c>
      <c r="AA2273" s="152" t="str">
        <f t="shared" si="1060"/>
        <v/>
      </c>
      <c r="AB2273" s="152" t="str">
        <f t="shared" si="1061"/>
        <v/>
      </c>
      <c r="AC2273" s="154" t="str">
        <f t="shared" si="1072"/>
        <v/>
      </c>
      <c r="AD2273" s="154" t="str">
        <f t="shared" si="1073"/>
        <v/>
      </c>
      <c r="AE2273" s="3" t="str">
        <f t="shared" si="1074"/>
        <v/>
      </c>
      <c r="AF2273" s="3" t="str">
        <f t="shared" si="1075"/>
        <v/>
      </c>
      <c r="AG2273" s="3" t="str">
        <f t="shared" si="1076"/>
        <v/>
      </c>
      <c r="AH2273" s="4" t="str">
        <f t="shared" si="1077"/>
        <v/>
      </c>
      <c r="AI2273" s="75" t="str">
        <f t="shared" si="1078"/>
        <v/>
      </c>
      <c r="AJ2273" s="75" t="str">
        <f t="shared" si="1079"/>
        <v/>
      </c>
    </row>
    <row r="2274" spans="1:36" ht="14.25">
      <c r="A2274" s="41" t="str">
        <f t="shared" si="1062"/>
        <v/>
      </c>
      <c r="B2274" s="150" t="str">
        <f>IF(ISNUMBER(A2274),INDEX('MetaTrader Import'!$H$13:$J$5893,TRUNC(((A2274-$A$39+1)-1)/3)+1,MOD((A2274-$A$39+1)-1,3)+1),"")</f>
        <v/>
      </c>
      <c r="C2274" s="43" t="str">
        <f t="shared" si="1063"/>
        <v/>
      </c>
      <c r="D2274" s="43" t="str">
        <f t="shared" ca="1" si="1053"/>
        <v/>
      </c>
      <c r="E2274" s="43" t="str">
        <f t="shared" si="1064"/>
        <v/>
      </c>
      <c r="F2274" s="43" t="str">
        <f t="shared" si="1065"/>
        <v/>
      </c>
      <c r="G2274" s="43" t="str">
        <f>IF(A2274&lt;&gt;"",IF(A2274&lt;Data!$G$11*0.25,$C$13/$G$32,IF(A2274&gt;Data!$G$11*0.25,$C$13,$C$13*10)),"")</f>
        <v/>
      </c>
      <c r="H2274" s="43" t="str">
        <f>IF(A2274&lt;&gt;"",IF(Data!$G$9="constant",$C$13,IF(Data!$G$9="squeeze",G2274,F2274)),"")</f>
        <v/>
      </c>
      <c r="I2274" s="38" t="str">
        <f ca="1">IF(ISNUMBER(A2274),NORMINV(RAND(),0,IF(AND(Data!$G$9="squeeze",A2274&lt;Data!$G$11*0.25),$H$32,1)*$C$30*$C$13)*($C$14*$C$12),"")</f>
        <v/>
      </c>
      <c r="J2274" s="42" t="str">
        <f ca="1">IFERROR(IF(Data!$C$6="Real",B2274,I2274+J2273+($C$14*$C$12)*(NORMINV(RAND(),$C$15,CHOOSE($G$13,$C$13,F2274,G2274)))),"")</f>
        <v/>
      </c>
      <c r="K2274" s="88" t="str">
        <f>IF(ISNUMBER(A2274), IF($G$16="fixed",$G$17,MIN(H2274*Data!$C$7*$C$16*0.5,$C$17*Data!$C$7))*$C$12,"")</f>
        <v/>
      </c>
      <c r="L2274" s="42" t="str">
        <f t="shared" ca="1" si="1080"/>
        <v/>
      </c>
      <c r="M2274" s="44" t="str">
        <f t="shared" ca="1" si="1081"/>
        <v/>
      </c>
      <c r="N2274" s="44" t="str">
        <f t="shared" ca="1" si="1082"/>
        <v/>
      </c>
      <c r="O2274" s="108" t="str">
        <f t="shared" si="1066"/>
        <v/>
      </c>
      <c r="P2274" s="102" t="str">
        <f t="shared" si="1067"/>
        <v/>
      </c>
      <c r="Q2274" s="102" t="str">
        <f t="shared" si="1068"/>
        <v/>
      </c>
      <c r="R2274" s="120" t="str">
        <f t="shared" si="1069"/>
        <v/>
      </c>
      <c r="S2274" s="54" t="str">
        <f t="shared" si="1070"/>
        <v/>
      </c>
      <c r="T2274" s="5" t="str">
        <f t="shared" si="1071"/>
        <v/>
      </c>
      <c r="U2274" s="152" t="str">
        <f t="shared" si="1054"/>
        <v/>
      </c>
      <c r="V2274" s="152" t="str">
        <f t="shared" si="1055"/>
        <v/>
      </c>
      <c r="W2274" s="153" t="str">
        <f t="shared" si="1056"/>
        <v/>
      </c>
      <c r="X2274" s="153" t="str">
        <f t="shared" si="1057"/>
        <v/>
      </c>
      <c r="Y2274" s="153" t="str">
        <f t="shared" si="1058"/>
        <v/>
      </c>
      <c r="Z2274" s="153" t="str">
        <f t="shared" si="1059"/>
        <v/>
      </c>
      <c r="AA2274" s="152" t="str">
        <f t="shared" si="1060"/>
        <v/>
      </c>
      <c r="AB2274" s="152" t="str">
        <f t="shared" si="1061"/>
        <v/>
      </c>
      <c r="AC2274" s="154" t="str">
        <f t="shared" si="1072"/>
        <v/>
      </c>
      <c r="AD2274" s="154" t="str">
        <f t="shared" si="1073"/>
        <v/>
      </c>
      <c r="AE2274" s="3" t="str">
        <f t="shared" si="1074"/>
        <v/>
      </c>
      <c r="AF2274" s="3" t="str">
        <f t="shared" si="1075"/>
        <v/>
      </c>
      <c r="AG2274" s="3" t="str">
        <f t="shared" si="1076"/>
        <v/>
      </c>
      <c r="AH2274" s="4" t="str">
        <f t="shared" si="1077"/>
        <v/>
      </c>
      <c r="AI2274" s="75" t="str">
        <f t="shared" si="1078"/>
        <v/>
      </c>
      <c r="AJ2274" s="75" t="str">
        <f t="shared" si="1079"/>
        <v/>
      </c>
    </row>
    <row r="2275" spans="1:36" ht="14.25">
      <c r="A2275" s="41" t="str">
        <f t="shared" si="1062"/>
        <v/>
      </c>
      <c r="B2275" s="150" t="str">
        <f>IF(ISNUMBER(A2275),INDEX('MetaTrader Import'!$H$13:$J$5893,TRUNC(((A2275-$A$39+1)-1)/3)+1,MOD((A2275-$A$39+1)-1,3)+1),"")</f>
        <v/>
      </c>
      <c r="C2275" s="43" t="str">
        <f t="shared" si="1063"/>
        <v/>
      </c>
      <c r="D2275" s="43" t="str">
        <f t="shared" ca="1" si="1053"/>
        <v/>
      </c>
      <c r="E2275" s="43" t="str">
        <f t="shared" si="1064"/>
        <v/>
      </c>
      <c r="F2275" s="43" t="str">
        <f t="shared" si="1065"/>
        <v/>
      </c>
      <c r="G2275" s="43" t="str">
        <f>IF(A2275&lt;&gt;"",IF(A2275&lt;Data!$G$11*0.25,$C$13/$G$32,IF(A2275&gt;Data!$G$11*0.25,$C$13,$C$13*10)),"")</f>
        <v/>
      </c>
      <c r="H2275" s="43" t="str">
        <f>IF(A2275&lt;&gt;"",IF(Data!$G$9="constant",$C$13,IF(Data!$G$9="squeeze",G2275,F2275)),"")</f>
        <v/>
      </c>
      <c r="I2275" s="38" t="str">
        <f ca="1">IF(ISNUMBER(A2275),NORMINV(RAND(),0,IF(AND(Data!$G$9="squeeze",A2275&lt;Data!$G$11*0.25),$H$32,1)*$C$30*$C$13)*($C$14*$C$12),"")</f>
        <v/>
      </c>
      <c r="J2275" s="42" t="str">
        <f ca="1">IFERROR(IF(Data!$C$6="Real",B2275,I2275+J2274+($C$14*$C$12)*(NORMINV(RAND(),$C$15,CHOOSE($G$13,$C$13,F2275,G2275)))),"")</f>
        <v/>
      </c>
      <c r="K2275" s="88" t="str">
        <f>IF(ISNUMBER(A2275), IF($G$16="fixed",$G$17,MIN(H2275*Data!$C$7*$C$16*0.5,$C$17*Data!$C$7))*$C$12,"")</f>
        <v/>
      </c>
      <c r="L2275" s="42" t="str">
        <f t="shared" ca="1" si="1080"/>
        <v/>
      </c>
      <c r="M2275" s="44" t="str">
        <f t="shared" ca="1" si="1081"/>
        <v/>
      </c>
      <c r="N2275" s="44" t="str">
        <f t="shared" ca="1" si="1082"/>
        <v/>
      </c>
      <c r="O2275" s="108" t="str">
        <f t="shared" si="1066"/>
        <v/>
      </c>
      <c r="P2275" s="102" t="str">
        <f t="shared" si="1067"/>
        <v/>
      </c>
      <c r="Q2275" s="102" t="str">
        <f t="shared" si="1068"/>
        <v/>
      </c>
      <c r="R2275" s="120" t="str">
        <f t="shared" si="1069"/>
        <v/>
      </c>
      <c r="S2275" s="54" t="str">
        <f t="shared" si="1070"/>
        <v/>
      </c>
      <c r="T2275" s="5" t="str">
        <f t="shared" si="1071"/>
        <v/>
      </c>
      <c r="U2275" s="152" t="str">
        <f t="shared" si="1054"/>
        <v/>
      </c>
      <c r="V2275" s="152" t="str">
        <f t="shared" si="1055"/>
        <v/>
      </c>
      <c r="W2275" s="153" t="str">
        <f t="shared" si="1056"/>
        <v/>
      </c>
      <c r="X2275" s="153" t="str">
        <f t="shared" si="1057"/>
        <v/>
      </c>
      <c r="Y2275" s="153" t="str">
        <f t="shared" si="1058"/>
        <v/>
      </c>
      <c r="Z2275" s="153" t="str">
        <f t="shared" si="1059"/>
        <v/>
      </c>
      <c r="AA2275" s="152" t="str">
        <f t="shared" si="1060"/>
        <v/>
      </c>
      <c r="AB2275" s="152" t="str">
        <f t="shared" si="1061"/>
        <v/>
      </c>
      <c r="AC2275" s="154" t="str">
        <f t="shared" si="1072"/>
        <v/>
      </c>
      <c r="AD2275" s="154" t="str">
        <f t="shared" si="1073"/>
        <v/>
      </c>
      <c r="AE2275" s="3" t="str">
        <f t="shared" si="1074"/>
        <v/>
      </c>
      <c r="AF2275" s="3" t="str">
        <f t="shared" si="1075"/>
        <v/>
      </c>
      <c r="AG2275" s="3" t="str">
        <f t="shared" si="1076"/>
        <v/>
      </c>
      <c r="AH2275" s="4" t="str">
        <f t="shared" si="1077"/>
        <v/>
      </c>
      <c r="AI2275" s="75" t="str">
        <f t="shared" si="1078"/>
        <v/>
      </c>
      <c r="AJ2275" s="75" t="str">
        <f t="shared" si="1079"/>
        <v/>
      </c>
    </row>
    <row r="2276" spans="1:36" ht="14.25">
      <c r="A2276" s="41" t="str">
        <f t="shared" si="1062"/>
        <v/>
      </c>
      <c r="B2276" s="150" t="str">
        <f>IF(ISNUMBER(A2276),INDEX('MetaTrader Import'!$H$13:$J$5893,TRUNC(((A2276-$A$39+1)-1)/3)+1,MOD((A2276-$A$39+1)-1,3)+1),"")</f>
        <v/>
      </c>
      <c r="C2276" s="43" t="str">
        <f t="shared" si="1063"/>
        <v/>
      </c>
      <c r="D2276" s="43" t="str">
        <f t="shared" ca="1" si="1053"/>
        <v/>
      </c>
      <c r="E2276" s="43" t="str">
        <f t="shared" si="1064"/>
        <v/>
      </c>
      <c r="F2276" s="43" t="str">
        <f t="shared" si="1065"/>
        <v/>
      </c>
      <c r="G2276" s="43" t="str">
        <f>IF(A2276&lt;&gt;"",IF(A2276&lt;Data!$G$11*0.25,$C$13/$G$32,IF(A2276&gt;Data!$G$11*0.25,$C$13,$C$13*10)),"")</f>
        <v/>
      </c>
      <c r="H2276" s="43" t="str">
        <f>IF(A2276&lt;&gt;"",IF(Data!$G$9="constant",$C$13,IF(Data!$G$9="squeeze",G2276,F2276)),"")</f>
        <v/>
      </c>
      <c r="I2276" s="38" t="str">
        <f ca="1">IF(ISNUMBER(A2276),NORMINV(RAND(),0,IF(AND(Data!$G$9="squeeze",A2276&lt;Data!$G$11*0.25),$H$32,1)*$C$30*$C$13)*($C$14*$C$12),"")</f>
        <v/>
      </c>
      <c r="J2276" s="42" t="str">
        <f ca="1">IFERROR(IF(Data!$C$6="Real",B2276,I2276+J2275+($C$14*$C$12)*(NORMINV(RAND(),$C$15,CHOOSE($G$13,$C$13,F2276,G2276)))),"")</f>
        <v/>
      </c>
      <c r="K2276" s="88" t="str">
        <f>IF(ISNUMBER(A2276), IF($G$16="fixed",$G$17,MIN(H2276*Data!$C$7*$C$16*0.5,$C$17*Data!$C$7))*$C$12,"")</f>
        <v/>
      </c>
      <c r="L2276" s="42" t="str">
        <f t="shared" ca="1" si="1080"/>
        <v/>
      </c>
      <c r="M2276" s="44" t="str">
        <f t="shared" ca="1" si="1081"/>
        <v/>
      </c>
      <c r="N2276" s="44" t="str">
        <f t="shared" ca="1" si="1082"/>
        <v/>
      </c>
      <c r="O2276" s="108" t="str">
        <f t="shared" si="1066"/>
        <v/>
      </c>
      <c r="P2276" s="102" t="str">
        <f t="shared" si="1067"/>
        <v/>
      </c>
      <c r="Q2276" s="102" t="str">
        <f t="shared" si="1068"/>
        <v/>
      </c>
      <c r="R2276" s="120" t="str">
        <f t="shared" si="1069"/>
        <v/>
      </c>
      <c r="S2276" s="54" t="str">
        <f t="shared" si="1070"/>
        <v/>
      </c>
      <c r="T2276" s="5" t="str">
        <f t="shared" si="1071"/>
        <v/>
      </c>
      <c r="U2276" s="152" t="str">
        <f t="shared" si="1054"/>
        <v/>
      </c>
      <c r="V2276" s="152" t="str">
        <f t="shared" si="1055"/>
        <v/>
      </c>
      <c r="W2276" s="153" t="str">
        <f t="shared" si="1056"/>
        <v/>
      </c>
      <c r="X2276" s="153" t="str">
        <f t="shared" si="1057"/>
        <v/>
      </c>
      <c r="Y2276" s="153" t="str">
        <f t="shared" si="1058"/>
        <v/>
      </c>
      <c r="Z2276" s="153" t="str">
        <f t="shared" si="1059"/>
        <v/>
      </c>
      <c r="AA2276" s="152" t="str">
        <f t="shared" si="1060"/>
        <v/>
      </c>
      <c r="AB2276" s="152" t="str">
        <f t="shared" si="1061"/>
        <v/>
      </c>
      <c r="AC2276" s="154" t="str">
        <f t="shared" si="1072"/>
        <v/>
      </c>
      <c r="AD2276" s="154" t="str">
        <f t="shared" si="1073"/>
        <v/>
      </c>
      <c r="AE2276" s="3" t="str">
        <f t="shared" si="1074"/>
        <v/>
      </c>
      <c r="AF2276" s="3" t="str">
        <f t="shared" si="1075"/>
        <v/>
      </c>
      <c r="AG2276" s="3" t="str">
        <f t="shared" si="1076"/>
        <v/>
      </c>
      <c r="AH2276" s="4" t="str">
        <f t="shared" si="1077"/>
        <v/>
      </c>
      <c r="AI2276" s="75" t="str">
        <f t="shared" si="1078"/>
        <v/>
      </c>
      <c r="AJ2276" s="75" t="str">
        <f t="shared" si="1079"/>
        <v/>
      </c>
    </row>
    <row r="2277" spans="1:36" ht="14.25">
      <c r="A2277" s="41" t="str">
        <f t="shared" si="1062"/>
        <v/>
      </c>
      <c r="B2277" s="150" t="str">
        <f>IF(ISNUMBER(A2277),INDEX('MetaTrader Import'!$H$13:$J$5893,TRUNC(((A2277-$A$39+1)-1)/3)+1,MOD((A2277-$A$39+1)-1,3)+1),"")</f>
        <v/>
      </c>
      <c r="C2277" s="43" t="str">
        <f t="shared" si="1063"/>
        <v/>
      </c>
      <c r="D2277" s="43" t="str">
        <f t="shared" ca="1" si="1053"/>
        <v/>
      </c>
      <c r="E2277" s="43" t="str">
        <f t="shared" si="1064"/>
        <v/>
      </c>
      <c r="F2277" s="43" t="str">
        <f t="shared" si="1065"/>
        <v/>
      </c>
      <c r="G2277" s="43" t="str">
        <f>IF(A2277&lt;&gt;"",IF(A2277&lt;Data!$G$11*0.25,$C$13/$G$32,IF(A2277&gt;Data!$G$11*0.25,$C$13,$C$13*10)),"")</f>
        <v/>
      </c>
      <c r="H2277" s="43" t="str">
        <f>IF(A2277&lt;&gt;"",IF(Data!$G$9="constant",$C$13,IF(Data!$G$9="squeeze",G2277,F2277)),"")</f>
        <v/>
      </c>
      <c r="I2277" s="38" t="str">
        <f ca="1">IF(ISNUMBER(A2277),NORMINV(RAND(),0,IF(AND(Data!$G$9="squeeze",A2277&lt;Data!$G$11*0.25),$H$32,1)*$C$30*$C$13)*($C$14*$C$12),"")</f>
        <v/>
      </c>
      <c r="J2277" s="42" t="str">
        <f ca="1">IFERROR(IF(Data!$C$6="Real",B2277,I2277+J2276+($C$14*$C$12)*(NORMINV(RAND(),$C$15,CHOOSE($G$13,$C$13,F2277,G2277)))),"")</f>
        <v/>
      </c>
      <c r="K2277" s="88" t="str">
        <f>IF(ISNUMBER(A2277), IF($G$16="fixed",$G$17,MIN(H2277*Data!$C$7*$C$16*0.5,$C$17*Data!$C$7))*$C$12,"")</f>
        <v/>
      </c>
      <c r="L2277" s="42" t="str">
        <f t="shared" ca="1" si="1080"/>
        <v/>
      </c>
      <c r="M2277" s="44" t="str">
        <f t="shared" ca="1" si="1081"/>
        <v/>
      </c>
      <c r="N2277" s="44" t="str">
        <f t="shared" ca="1" si="1082"/>
        <v/>
      </c>
      <c r="O2277" s="108" t="str">
        <f t="shared" si="1066"/>
        <v/>
      </c>
      <c r="P2277" s="102" t="str">
        <f t="shared" si="1067"/>
        <v/>
      </c>
      <c r="Q2277" s="102" t="str">
        <f t="shared" si="1068"/>
        <v/>
      </c>
      <c r="R2277" s="120" t="str">
        <f t="shared" si="1069"/>
        <v/>
      </c>
      <c r="S2277" s="54" t="str">
        <f t="shared" si="1070"/>
        <v/>
      </c>
      <c r="T2277" s="5" t="str">
        <f t="shared" si="1071"/>
        <v/>
      </c>
      <c r="U2277" s="152" t="str">
        <f t="shared" si="1054"/>
        <v/>
      </c>
      <c r="V2277" s="152" t="str">
        <f t="shared" si="1055"/>
        <v/>
      </c>
      <c r="W2277" s="153" t="str">
        <f t="shared" si="1056"/>
        <v/>
      </c>
      <c r="X2277" s="153" t="str">
        <f t="shared" si="1057"/>
        <v/>
      </c>
      <c r="Y2277" s="153" t="str">
        <f t="shared" si="1058"/>
        <v/>
      </c>
      <c r="Z2277" s="153" t="str">
        <f t="shared" si="1059"/>
        <v/>
      </c>
      <c r="AA2277" s="152" t="str">
        <f t="shared" si="1060"/>
        <v/>
      </c>
      <c r="AB2277" s="152" t="str">
        <f t="shared" si="1061"/>
        <v/>
      </c>
      <c r="AC2277" s="154" t="str">
        <f t="shared" si="1072"/>
        <v/>
      </c>
      <c r="AD2277" s="154" t="str">
        <f t="shared" si="1073"/>
        <v/>
      </c>
      <c r="AE2277" s="3" t="str">
        <f t="shared" si="1074"/>
        <v/>
      </c>
      <c r="AF2277" s="3" t="str">
        <f t="shared" si="1075"/>
        <v/>
      </c>
      <c r="AG2277" s="3" t="str">
        <f t="shared" si="1076"/>
        <v/>
      </c>
      <c r="AH2277" s="4" t="str">
        <f t="shared" si="1077"/>
        <v/>
      </c>
      <c r="AI2277" s="75" t="str">
        <f t="shared" si="1078"/>
        <v/>
      </c>
      <c r="AJ2277" s="75" t="str">
        <f t="shared" si="1079"/>
        <v/>
      </c>
    </row>
    <row r="2278" spans="1:36" ht="14.25">
      <c r="A2278" s="41" t="str">
        <f t="shared" si="1062"/>
        <v/>
      </c>
      <c r="B2278" s="150" t="str">
        <f>IF(ISNUMBER(A2278),INDEX('MetaTrader Import'!$H$13:$J$5893,TRUNC(((A2278-$A$39+1)-1)/3)+1,MOD((A2278-$A$39+1)-1,3)+1),"")</f>
        <v/>
      </c>
      <c r="C2278" s="43" t="str">
        <f t="shared" si="1063"/>
        <v/>
      </c>
      <c r="D2278" s="43" t="str">
        <f t="shared" ca="1" si="1053"/>
        <v/>
      </c>
      <c r="E2278" s="43" t="str">
        <f t="shared" si="1064"/>
        <v/>
      </c>
      <c r="F2278" s="43" t="str">
        <f t="shared" si="1065"/>
        <v/>
      </c>
      <c r="G2278" s="43" t="str">
        <f>IF(A2278&lt;&gt;"",IF(A2278&lt;Data!$G$11*0.25,$C$13/$G$32,IF(A2278&gt;Data!$G$11*0.25,$C$13,$C$13*10)),"")</f>
        <v/>
      </c>
      <c r="H2278" s="43" t="str">
        <f>IF(A2278&lt;&gt;"",IF(Data!$G$9="constant",$C$13,IF(Data!$G$9="squeeze",G2278,F2278)),"")</f>
        <v/>
      </c>
      <c r="I2278" s="38" t="str">
        <f ca="1">IF(ISNUMBER(A2278),NORMINV(RAND(),0,IF(AND(Data!$G$9="squeeze",A2278&lt;Data!$G$11*0.25),$H$32,1)*$C$30*$C$13)*($C$14*$C$12),"")</f>
        <v/>
      </c>
      <c r="J2278" s="42" t="str">
        <f ca="1">IFERROR(IF(Data!$C$6="Real",B2278,I2278+J2277+($C$14*$C$12)*(NORMINV(RAND(),$C$15,CHOOSE($G$13,$C$13,F2278,G2278)))),"")</f>
        <v/>
      </c>
      <c r="K2278" s="88" t="str">
        <f>IF(ISNUMBER(A2278), IF($G$16="fixed",$G$17,MIN(H2278*Data!$C$7*$C$16*0.5,$C$17*Data!$C$7))*$C$12,"")</f>
        <v/>
      </c>
      <c r="L2278" s="42" t="str">
        <f t="shared" ca="1" si="1080"/>
        <v/>
      </c>
      <c r="M2278" s="44" t="str">
        <f t="shared" ca="1" si="1081"/>
        <v/>
      </c>
      <c r="N2278" s="44" t="str">
        <f t="shared" ca="1" si="1082"/>
        <v/>
      </c>
      <c r="O2278" s="108" t="str">
        <f t="shared" si="1066"/>
        <v/>
      </c>
      <c r="P2278" s="102" t="str">
        <f t="shared" si="1067"/>
        <v/>
      </c>
      <c r="Q2278" s="102" t="str">
        <f t="shared" si="1068"/>
        <v/>
      </c>
      <c r="R2278" s="120" t="str">
        <f t="shared" si="1069"/>
        <v/>
      </c>
      <c r="S2278" s="54" t="str">
        <f t="shared" si="1070"/>
        <v/>
      </c>
      <c r="T2278" s="5" t="str">
        <f t="shared" si="1071"/>
        <v/>
      </c>
      <c r="U2278" s="152" t="str">
        <f t="shared" si="1054"/>
        <v/>
      </c>
      <c r="V2278" s="152" t="str">
        <f t="shared" si="1055"/>
        <v/>
      </c>
      <c r="W2278" s="153" t="str">
        <f t="shared" si="1056"/>
        <v/>
      </c>
      <c r="X2278" s="153" t="str">
        <f t="shared" si="1057"/>
        <v/>
      </c>
      <c r="Y2278" s="153" t="str">
        <f t="shared" si="1058"/>
        <v/>
      </c>
      <c r="Z2278" s="153" t="str">
        <f t="shared" si="1059"/>
        <v/>
      </c>
      <c r="AA2278" s="152" t="str">
        <f t="shared" si="1060"/>
        <v/>
      </c>
      <c r="AB2278" s="152" t="str">
        <f t="shared" si="1061"/>
        <v/>
      </c>
      <c r="AC2278" s="154" t="str">
        <f t="shared" si="1072"/>
        <v/>
      </c>
      <c r="AD2278" s="154" t="str">
        <f t="shared" si="1073"/>
        <v/>
      </c>
      <c r="AE2278" s="3" t="str">
        <f t="shared" si="1074"/>
        <v/>
      </c>
      <c r="AF2278" s="3" t="str">
        <f t="shared" si="1075"/>
        <v/>
      </c>
      <c r="AG2278" s="3" t="str">
        <f t="shared" si="1076"/>
        <v/>
      </c>
      <c r="AH2278" s="4" t="str">
        <f t="shared" si="1077"/>
        <v/>
      </c>
      <c r="AI2278" s="75" t="str">
        <f t="shared" si="1078"/>
        <v/>
      </c>
      <c r="AJ2278" s="75" t="str">
        <f t="shared" si="1079"/>
        <v/>
      </c>
    </row>
    <row r="2279" spans="1:36" ht="14.25">
      <c r="A2279" s="41" t="str">
        <f t="shared" si="1062"/>
        <v/>
      </c>
      <c r="B2279" s="150" t="str">
        <f>IF(ISNUMBER(A2279),INDEX('MetaTrader Import'!$H$13:$J$5893,TRUNC(((A2279-$A$39+1)-1)/3)+1,MOD((A2279-$A$39+1)-1,3)+1),"")</f>
        <v/>
      </c>
      <c r="C2279" s="43" t="str">
        <f t="shared" si="1063"/>
        <v/>
      </c>
      <c r="D2279" s="43" t="str">
        <f t="shared" ca="1" si="1053"/>
        <v/>
      </c>
      <c r="E2279" s="43" t="str">
        <f t="shared" si="1064"/>
        <v/>
      </c>
      <c r="F2279" s="43" t="str">
        <f t="shared" si="1065"/>
        <v/>
      </c>
      <c r="G2279" s="43" t="str">
        <f>IF(A2279&lt;&gt;"",IF(A2279&lt;Data!$G$11*0.25,$C$13/$G$32,IF(A2279&gt;Data!$G$11*0.25,$C$13,$C$13*10)),"")</f>
        <v/>
      </c>
      <c r="H2279" s="43" t="str">
        <f>IF(A2279&lt;&gt;"",IF(Data!$G$9="constant",$C$13,IF(Data!$G$9="squeeze",G2279,F2279)),"")</f>
        <v/>
      </c>
      <c r="I2279" s="38" t="str">
        <f ca="1">IF(ISNUMBER(A2279),NORMINV(RAND(),0,IF(AND(Data!$G$9="squeeze",A2279&lt;Data!$G$11*0.25),$H$32,1)*$C$30*$C$13)*($C$14*$C$12),"")</f>
        <v/>
      </c>
      <c r="J2279" s="42" t="str">
        <f ca="1">IFERROR(IF(Data!$C$6="Real",B2279,I2279+J2278+($C$14*$C$12)*(NORMINV(RAND(),$C$15,CHOOSE($G$13,$C$13,F2279,G2279)))),"")</f>
        <v/>
      </c>
      <c r="K2279" s="88" t="str">
        <f>IF(ISNUMBER(A2279), IF($G$16="fixed",$G$17,MIN(H2279*Data!$C$7*$C$16*0.5,$C$17*Data!$C$7))*$C$12,"")</f>
        <v/>
      </c>
      <c r="L2279" s="42" t="str">
        <f t="shared" ca="1" si="1080"/>
        <v/>
      </c>
      <c r="M2279" s="44" t="str">
        <f t="shared" ca="1" si="1081"/>
        <v/>
      </c>
      <c r="N2279" s="44" t="str">
        <f t="shared" ca="1" si="1082"/>
        <v/>
      </c>
      <c r="O2279" s="108" t="str">
        <f t="shared" si="1066"/>
        <v/>
      </c>
      <c r="P2279" s="102" t="str">
        <f t="shared" si="1067"/>
        <v/>
      </c>
      <c r="Q2279" s="102" t="str">
        <f t="shared" si="1068"/>
        <v/>
      </c>
      <c r="R2279" s="120" t="str">
        <f t="shared" si="1069"/>
        <v/>
      </c>
      <c r="S2279" s="54" t="str">
        <f t="shared" si="1070"/>
        <v/>
      </c>
      <c r="T2279" s="5" t="str">
        <f t="shared" si="1071"/>
        <v/>
      </c>
      <c r="U2279" s="152" t="str">
        <f t="shared" si="1054"/>
        <v/>
      </c>
      <c r="V2279" s="152" t="str">
        <f t="shared" si="1055"/>
        <v/>
      </c>
      <c r="W2279" s="153" t="str">
        <f t="shared" si="1056"/>
        <v/>
      </c>
      <c r="X2279" s="153" t="str">
        <f t="shared" si="1057"/>
        <v/>
      </c>
      <c r="Y2279" s="153" t="str">
        <f t="shared" si="1058"/>
        <v/>
      </c>
      <c r="Z2279" s="153" t="str">
        <f t="shared" si="1059"/>
        <v/>
      </c>
      <c r="AA2279" s="152" t="str">
        <f t="shared" si="1060"/>
        <v/>
      </c>
      <c r="AB2279" s="152" t="str">
        <f t="shared" si="1061"/>
        <v/>
      </c>
      <c r="AC2279" s="154" t="str">
        <f t="shared" si="1072"/>
        <v/>
      </c>
      <c r="AD2279" s="154" t="str">
        <f t="shared" si="1073"/>
        <v/>
      </c>
      <c r="AE2279" s="3" t="str">
        <f t="shared" si="1074"/>
        <v/>
      </c>
      <c r="AF2279" s="3" t="str">
        <f t="shared" si="1075"/>
        <v/>
      </c>
      <c r="AG2279" s="3" t="str">
        <f t="shared" si="1076"/>
        <v/>
      </c>
      <c r="AH2279" s="4" t="str">
        <f t="shared" si="1077"/>
        <v/>
      </c>
      <c r="AI2279" s="75" t="str">
        <f t="shared" si="1078"/>
        <v/>
      </c>
      <c r="AJ2279" s="75" t="str">
        <f t="shared" si="1079"/>
        <v/>
      </c>
    </row>
    <row r="2280" spans="1:36" ht="14.25">
      <c r="A2280" s="41" t="str">
        <f t="shared" si="1062"/>
        <v/>
      </c>
      <c r="B2280" s="150" t="str">
        <f>IF(ISNUMBER(A2280),INDEX('MetaTrader Import'!$H$13:$J$5893,TRUNC(((A2280-$A$39+1)-1)/3)+1,MOD((A2280-$A$39+1)-1,3)+1),"")</f>
        <v/>
      </c>
      <c r="C2280" s="43" t="str">
        <f t="shared" si="1063"/>
        <v/>
      </c>
      <c r="D2280" s="43" t="str">
        <f t="shared" ca="1" si="1053"/>
        <v/>
      </c>
      <c r="E2280" s="43" t="str">
        <f t="shared" si="1064"/>
        <v/>
      </c>
      <c r="F2280" s="43" t="str">
        <f t="shared" si="1065"/>
        <v/>
      </c>
      <c r="G2280" s="43" t="str">
        <f>IF(A2280&lt;&gt;"",IF(A2280&lt;Data!$G$11*0.25,$C$13/$G$32,IF(A2280&gt;Data!$G$11*0.25,$C$13,$C$13*10)),"")</f>
        <v/>
      </c>
      <c r="H2280" s="43" t="str">
        <f>IF(A2280&lt;&gt;"",IF(Data!$G$9="constant",$C$13,IF(Data!$G$9="squeeze",G2280,F2280)),"")</f>
        <v/>
      </c>
      <c r="I2280" s="38" t="str">
        <f ca="1">IF(ISNUMBER(A2280),NORMINV(RAND(),0,IF(AND(Data!$G$9="squeeze",A2280&lt;Data!$G$11*0.25),$H$32,1)*$C$30*$C$13)*($C$14*$C$12),"")</f>
        <v/>
      </c>
      <c r="J2280" s="42" t="str">
        <f ca="1">IFERROR(IF(Data!$C$6="Real",B2280,I2280+J2279+($C$14*$C$12)*(NORMINV(RAND(),$C$15,CHOOSE($G$13,$C$13,F2280,G2280)))),"")</f>
        <v/>
      </c>
      <c r="K2280" s="88" t="str">
        <f>IF(ISNUMBER(A2280), IF($G$16="fixed",$G$17,MIN(H2280*Data!$C$7*$C$16*0.5,$C$17*Data!$C$7))*$C$12,"")</f>
        <v/>
      </c>
      <c r="L2280" s="42" t="str">
        <f t="shared" ca="1" si="1080"/>
        <v/>
      </c>
      <c r="M2280" s="44" t="str">
        <f t="shared" ca="1" si="1081"/>
        <v/>
      </c>
      <c r="N2280" s="44" t="str">
        <f t="shared" ca="1" si="1082"/>
        <v/>
      </c>
      <c r="O2280" s="108" t="str">
        <f t="shared" si="1066"/>
        <v/>
      </c>
      <c r="P2280" s="102" t="str">
        <f t="shared" si="1067"/>
        <v/>
      </c>
      <c r="Q2280" s="102" t="str">
        <f t="shared" si="1068"/>
        <v/>
      </c>
      <c r="R2280" s="120" t="str">
        <f t="shared" si="1069"/>
        <v/>
      </c>
      <c r="S2280" s="54" t="str">
        <f t="shared" si="1070"/>
        <v/>
      </c>
      <c r="T2280" s="5" t="str">
        <f t="shared" si="1071"/>
        <v/>
      </c>
      <c r="U2280" s="152" t="str">
        <f t="shared" si="1054"/>
        <v/>
      </c>
      <c r="V2280" s="152" t="str">
        <f t="shared" si="1055"/>
        <v/>
      </c>
      <c r="W2280" s="153" t="str">
        <f t="shared" si="1056"/>
        <v/>
      </c>
      <c r="X2280" s="153" t="str">
        <f t="shared" si="1057"/>
        <v/>
      </c>
      <c r="Y2280" s="153" t="str">
        <f t="shared" si="1058"/>
        <v/>
      </c>
      <c r="Z2280" s="153" t="str">
        <f t="shared" si="1059"/>
        <v/>
      </c>
      <c r="AA2280" s="152" t="str">
        <f t="shared" si="1060"/>
        <v/>
      </c>
      <c r="AB2280" s="152" t="str">
        <f t="shared" si="1061"/>
        <v/>
      </c>
      <c r="AC2280" s="154" t="str">
        <f t="shared" si="1072"/>
        <v/>
      </c>
      <c r="AD2280" s="154" t="str">
        <f t="shared" si="1073"/>
        <v/>
      </c>
      <c r="AE2280" s="3" t="str">
        <f t="shared" si="1074"/>
        <v/>
      </c>
      <c r="AF2280" s="3" t="str">
        <f t="shared" si="1075"/>
        <v/>
      </c>
      <c r="AG2280" s="3" t="str">
        <f t="shared" si="1076"/>
        <v/>
      </c>
      <c r="AH2280" s="4" t="str">
        <f t="shared" si="1077"/>
        <v/>
      </c>
      <c r="AI2280" s="75" t="str">
        <f t="shared" si="1078"/>
        <v/>
      </c>
      <c r="AJ2280" s="75" t="str">
        <f t="shared" si="1079"/>
        <v/>
      </c>
    </row>
    <row r="2281" spans="1:36" ht="14.25">
      <c r="A2281" s="41" t="str">
        <f t="shared" si="1062"/>
        <v/>
      </c>
      <c r="B2281" s="150" t="str">
        <f>IF(ISNUMBER(A2281),INDEX('MetaTrader Import'!$H$13:$J$5893,TRUNC(((A2281-$A$39+1)-1)/3)+1,MOD((A2281-$A$39+1)-1,3)+1),"")</f>
        <v/>
      </c>
      <c r="C2281" s="43" t="str">
        <f t="shared" si="1063"/>
        <v/>
      </c>
      <c r="D2281" s="43" t="str">
        <f t="shared" ca="1" si="1053"/>
        <v/>
      </c>
      <c r="E2281" s="43" t="str">
        <f t="shared" si="1064"/>
        <v/>
      </c>
      <c r="F2281" s="43" t="str">
        <f t="shared" si="1065"/>
        <v/>
      </c>
      <c r="G2281" s="43" t="str">
        <f>IF(A2281&lt;&gt;"",IF(A2281&lt;Data!$G$11*0.25,$C$13/$G$32,IF(A2281&gt;Data!$G$11*0.25,$C$13,$C$13*10)),"")</f>
        <v/>
      </c>
      <c r="H2281" s="43" t="str">
        <f>IF(A2281&lt;&gt;"",IF(Data!$G$9="constant",$C$13,IF(Data!$G$9="squeeze",G2281,F2281)),"")</f>
        <v/>
      </c>
      <c r="I2281" s="38" t="str">
        <f ca="1">IF(ISNUMBER(A2281),NORMINV(RAND(),0,IF(AND(Data!$G$9="squeeze",A2281&lt;Data!$G$11*0.25),$H$32,1)*$C$30*$C$13)*($C$14*$C$12),"")</f>
        <v/>
      </c>
      <c r="J2281" s="42" t="str">
        <f ca="1">IFERROR(IF(Data!$C$6="Real",B2281,I2281+J2280+($C$14*$C$12)*(NORMINV(RAND(),$C$15,CHOOSE($G$13,$C$13,F2281,G2281)))),"")</f>
        <v/>
      </c>
      <c r="K2281" s="88" t="str">
        <f>IF(ISNUMBER(A2281), IF($G$16="fixed",$G$17,MIN(H2281*Data!$C$7*$C$16*0.5,$C$17*Data!$C$7))*$C$12,"")</f>
        <v/>
      </c>
      <c r="L2281" s="42" t="str">
        <f t="shared" ca="1" si="1080"/>
        <v/>
      </c>
      <c r="M2281" s="44" t="str">
        <f t="shared" ca="1" si="1081"/>
        <v/>
      </c>
      <c r="N2281" s="44" t="str">
        <f t="shared" ca="1" si="1082"/>
        <v/>
      </c>
      <c r="O2281" s="108" t="str">
        <f t="shared" si="1066"/>
        <v/>
      </c>
      <c r="P2281" s="102" t="str">
        <f t="shared" si="1067"/>
        <v/>
      </c>
      <c r="Q2281" s="102" t="str">
        <f t="shared" si="1068"/>
        <v/>
      </c>
      <c r="R2281" s="120" t="str">
        <f t="shared" si="1069"/>
        <v/>
      </c>
      <c r="S2281" s="54" t="str">
        <f t="shared" si="1070"/>
        <v/>
      </c>
      <c r="T2281" s="5" t="str">
        <f t="shared" si="1071"/>
        <v/>
      </c>
      <c r="U2281" s="152" t="str">
        <f t="shared" si="1054"/>
        <v/>
      </c>
      <c r="V2281" s="152" t="str">
        <f t="shared" si="1055"/>
        <v/>
      </c>
      <c r="W2281" s="153" t="str">
        <f t="shared" si="1056"/>
        <v/>
      </c>
      <c r="X2281" s="153" t="str">
        <f t="shared" si="1057"/>
        <v/>
      </c>
      <c r="Y2281" s="153" t="str">
        <f t="shared" si="1058"/>
        <v/>
      </c>
      <c r="Z2281" s="153" t="str">
        <f t="shared" si="1059"/>
        <v/>
      </c>
      <c r="AA2281" s="152" t="str">
        <f t="shared" si="1060"/>
        <v/>
      </c>
      <c r="AB2281" s="152" t="str">
        <f t="shared" si="1061"/>
        <v/>
      </c>
      <c r="AC2281" s="154" t="str">
        <f t="shared" si="1072"/>
        <v/>
      </c>
      <c r="AD2281" s="154" t="str">
        <f t="shared" si="1073"/>
        <v/>
      </c>
      <c r="AE2281" s="3" t="str">
        <f t="shared" si="1074"/>
        <v/>
      </c>
      <c r="AF2281" s="3" t="str">
        <f t="shared" si="1075"/>
        <v/>
      </c>
      <c r="AG2281" s="3" t="str">
        <f t="shared" si="1076"/>
        <v/>
      </c>
      <c r="AH2281" s="4" t="str">
        <f t="shared" si="1077"/>
        <v/>
      </c>
      <c r="AI2281" s="75" t="str">
        <f t="shared" si="1078"/>
        <v/>
      </c>
      <c r="AJ2281" s="75" t="str">
        <f t="shared" si="1079"/>
        <v/>
      </c>
    </row>
    <row r="2282" spans="1:36" ht="14.25">
      <c r="A2282" s="41" t="str">
        <f t="shared" si="1062"/>
        <v/>
      </c>
      <c r="B2282" s="150" t="str">
        <f>IF(ISNUMBER(A2282),INDEX('MetaTrader Import'!$H$13:$J$5893,TRUNC(((A2282-$A$39+1)-1)/3)+1,MOD((A2282-$A$39+1)-1,3)+1),"")</f>
        <v/>
      </c>
      <c r="C2282" s="43" t="str">
        <f t="shared" si="1063"/>
        <v/>
      </c>
      <c r="D2282" s="43" t="str">
        <f t="shared" ca="1" si="1053"/>
        <v/>
      </c>
      <c r="E2282" s="43" t="str">
        <f t="shared" si="1064"/>
        <v/>
      </c>
      <c r="F2282" s="43" t="str">
        <f t="shared" si="1065"/>
        <v/>
      </c>
      <c r="G2282" s="43" t="str">
        <f>IF(A2282&lt;&gt;"",IF(A2282&lt;Data!$G$11*0.25,$C$13/$G$32,IF(A2282&gt;Data!$G$11*0.25,$C$13,$C$13*10)),"")</f>
        <v/>
      </c>
      <c r="H2282" s="43" t="str">
        <f>IF(A2282&lt;&gt;"",IF(Data!$G$9="constant",$C$13,IF(Data!$G$9="squeeze",G2282,F2282)),"")</f>
        <v/>
      </c>
      <c r="I2282" s="38" t="str">
        <f ca="1">IF(ISNUMBER(A2282),NORMINV(RAND(),0,IF(AND(Data!$G$9="squeeze",A2282&lt;Data!$G$11*0.25),$H$32,1)*$C$30*$C$13)*($C$14*$C$12),"")</f>
        <v/>
      </c>
      <c r="J2282" s="42" t="str">
        <f ca="1">IFERROR(IF(Data!$C$6="Real",B2282,I2282+J2281+($C$14*$C$12)*(NORMINV(RAND(),$C$15,CHOOSE($G$13,$C$13,F2282,G2282)))),"")</f>
        <v/>
      </c>
      <c r="K2282" s="88" t="str">
        <f>IF(ISNUMBER(A2282), IF($G$16="fixed",$G$17,MIN(H2282*Data!$C$7*$C$16*0.5,$C$17*Data!$C$7))*$C$12,"")</f>
        <v/>
      </c>
      <c r="L2282" s="42" t="str">
        <f t="shared" ca="1" si="1080"/>
        <v/>
      </c>
      <c r="M2282" s="44" t="str">
        <f t="shared" ca="1" si="1081"/>
        <v/>
      </c>
      <c r="N2282" s="44" t="str">
        <f t="shared" ca="1" si="1082"/>
        <v/>
      </c>
      <c r="O2282" s="108" t="str">
        <f t="shared" si="1066"/>
        <v/>
      </c>
      <c r="P2282" s="102" t="str">
        <f t="shared" si="1067"/>
        <v/>
      </c>
      <c r="Q2282" s="102" t="str">
        <f t="shared" si="1068"/>
        <v/>
      </c>
      <c r="R2282" s="120" t="str">
        <f t="shared" si="1069"/>
        <v/>
      </c>
      <c r="S2282" s="54" t="str">
        <f t="shared" si="1070"/>
        <v/>
      </c>
      <c r="T2282" s="5" t="str">
        <f t="shared" si="1071"/>
        <v/>
      </c>
      <c r="U2282" s="152" t="str">
        <f t="shared" si="1054"/>
        <v/>
      </c>
      <c r="V2282" s="152" t="str">
        <f t="shared" si="1055"/>
        <v/>
      </c>
      <c r="W2282" s="153" t="str">
        <f t="shared" si="1056"/>
        <v/>
      </c>
      <c r="X2282" s="153" t="str">
        <f t="shared" si="1057"/>
        <v/>
      </c>
      <c r="Y2282" s="153" t="str">
        <f t="shared" si="1058"/>
        <v/>
      </c>
      <c r="Z2282" s="153" t="str">
        <f t="shared" si="1059"/>
        <v/>
      </c>
      <c r="AA2282" s="152" t="str">
        <f t="shared" si="1060"/>
        <v/>
      </c>
      <c r="AB2282" s="152" t="str">
        <f t="shared" si="1061"/>
        <v/>
      </c>
      <c r="AC2282" s="154" t="str">
        <f t="shared" si="1072"/>
        <v/>
      </c>
      <c r="AD2282" s="154" t="str">
        <f t="shared" si="1073"/>
        <v/>
      </c>
      <c r="AE2282" s="3" t="str">
        <f t="shared" si="1074"/>
        <v/>
      </c>
      <c r="AF2282" s="3" t="str">
        <f t="shared" si="1075"/>
        <v/>
      </c>
      <c r="AG2282" s="3" t="str">
        <f t="shared" si="1076"/>
        <v/>
      </c>
      <c r="AH2282" s="4" t="str">
        <f t="shared" si="1077"/>
        <v/>
      </c>
      <c r="AI2282" s="75" t="str">
        <f t="shared" si="1078"/>
        <v/>
      </c>
      <c r="AJ2282" s="75" t="str">
        <f t="shared" si="1079"/>
        <v/>
      </c>
    </row>
    <row r="2283" spans="1:36" ht="14.25">
      <c r="A2283" s="41" t="str">
        <f t="shared" si="1062"/>
        <v/>
      </c>
      <c r="B2283" s="150" t="str">
        <f>IF(ISNUMBER(A2283),INDEX('MetaTrader Import'!$H$13:$J$5893,TRUNC(((A2283-$A$39+1)-1)/3)+1,MOD((A2283-$A$39+1)-1,3)+1),"")</f>
        <v/>
      </c>
      <c r="C2283" s="43" t="str">
        <f t="shared" si="1063"/>
        <v/>
      </c>
      <c r="D2283" s="43" t="str">
        <f t="shared" ca="1" si="1053"/>
        <v/>
      </c>
      <c r="E2283" s="43" t="str">
        <f t="shared" si="1064"/>
        <v/>
      </c>
      <c r="F2283" s="43" t="str">
        <f t="shared" si="1065"/>
        <v/>
      </c>
      <c r="G2283" s="43" t="str">
        <f>IF(A2283&lt;&gt;"",IF(A2283&lt;Data!$G$11*0.25,$C$13/$G$32,IF(A2283&gt;Data!$G$11*0.25,$C$13,$C$13*10)),"")</f>
        <v/>
      </c>
      <c r="H2283" s="43" t="str">
        <f>IF(A2283&lt;&gt;"",IF(Data!$G$9="constant",$C$13,IF(Data!$G$9="squeeze",G2283,F2283)),"")</f>
        <v/>
      </c>
      <c r="I2283" s="38" t="str">
        <f ca="1">IF(ISNUMBER(A2283),NORMINV(RAND(),0,IF(AND(Data!$G$9="squeeze",A2283&lt;Data!$G$11*0.25),$H$32,1)*$C$30*$C$13)*($C$14*$C$12),"")</f>
        <v/>
      </c>
      <c r="J2283" s="42" t="str">
        <f ca="1">IFERROR(IF(Data!$C$6="Real",B2283,I2283+J2282+($C$14*$C$12)*(NORMINV(RAND(),$C$15,CHOOSE($G$13,$C$13,F2283,G2283)))),"")</f>
        <v/>
      </c>
      <c r="K2283" s="88" t="str">
        <f>IF(ISNUMBER(A2283), IF($G$16="fixed",$G$17,MIN(H2283*Data!$C$7*$C$16*0.5,$C$17*Data!$C$7))*$C$12,"")</f>
        <v/>
      </c>
      <c r="L2283" s="42" t="str">
        <f t="shared" ca="1" si="1080"/>
        <v/>
      </c>
      <c r="M2283" s="44" t="str">
        <f t="shared" ca="1" si="1081"/>
        <v/>
      </c>
      <c r="N2283" s="44" t="str">
        <f t="shared" ca="1" si="1082"/>
        <v/>
      </c>
      <c r="O2283" s="108" t="str">
        <f t="shared" si="1066"/>
        <v/>
      </c>
      <c r="P2283" s="102" t="str">
        <f t="shared" si="1067"/>
        <v/>
      </c>
      <c r="Q2283" s="102" t="str">
        <f t="shared" si="1068"/>
        <v/>
      </c>
      <c r="R2283" s="120" t="str">
        <f t="shared" si="1069"/>
        <v/>
      </c>
      <c r="S2283" s="54" t="str">
        <f t="shared" si="1070"/>
        <v/>
      </c>
      <c r="T2283" s="5" t="str">
        <f t="shared" si="1071"/>
        <v/>
      </c>
      <c r="U2283" s="152" t="str">
        <f t="shared" si="1054"/>
        <v/>
      </c>
      <c r="V2283" s="152" t="str">
        <f t="shared" si="1055"/>
        <v/>
      </c>
      <c r="W2283" s="153" t="str">
        <f t="shared" si="1056"/>
        <v/>
      </c>
      <c r="X2283" s="153" t="str">
        <f t="shared" si="1057"/>
        <v/>
      </c>
      <c r="Y2283" s="153" t="str">
        <f t="shared" si="1058"/>
        <v/>
      </c>
      <c r="Z2283" s="153" t="str">
        <f t="shared" si="1059"/>
        <v/>
      </c>
      <c r="AA2283" s="152" t="str">
        <f t="shared" si="1060"/>
        <v/>
      </c>
      <c r="AB2283" s="152" t="str">
        <f t="shared" si="1061"/>
        <v/>
      </c>
      <c r="AC2283" s="154" t="str">
        <f t="shared" si="1072"/>
        <v/>
      </c>
      <c r="AD2283" s="154" t="str">
        <f t="shared" si="1073"/>
        <v/>
      </c>
      <c r="AE2283" s="3" t="str">
        <f t="shared" si="1074"/>
        <v/>
      </c>
      <c r="AF2283" s="3" t="str">
        <f t="shared" si="1075"/>
        <v/>
      </c>
      <c r="AG2283" s="3" t="str">
        <f t="shared" si="1076"/>
        <v/>
      </c>
      <c r="AH2283" s="4" t="str">
        <f t="shared" si="1077"/>
        <v/>
      </c>
      <c r="AI2283" s="75" t="str">
        <f t="shared" si="1078"/>
        <v/>
      </c>
      <c r="AJ2283" s="75" t="str">
        <f t="shared" si="1079"/>
        <v/>
      </c>
    </row>
    <row r="2284" spans="1:36" ht="14.25">
      <c r="A2284" s="41" t="str">
        <f t="shared" si="1062"/>
        <v/>
      </c>
      <c r="B2284" s="150" t="str">
        <f>IF(ISNUMBER(A2284),INDEX('MetaTrader Import'!$H$13:$J$5893,TRUNC(((A2284-$A$39+1)-1)/3)+1,MOD((A2284-$A$39+1)-1,3)+1),"")</f>
        <v/>
      </c>
      <c r="C2284" s="43" t="str">
        <f t="shared" si="1063"/>
        <v/>
      </c>
      <c r="D2284" s="43" t="str">
        <f t="shared" ca="1" si="1053"/>
        <v/>
      </c>
      <c r="E2284" s="43" t="str">
        <f t="shared" si="1064"/>
        <v/>
      </c>
      <c r="F2284" s="43" t="str">
        <f t="shared" si="1065"/>
        <v/>
      </c>
      <c r="G2284" s="43" t="str">
        <f>IF(A2284&lt;&gt;"",IF(A2284&lt;Data!$G$11*0.25,$C$13/$G$32,IF(A2284&gt;Data!$G$11*0.25,$C$13,$C$13*10)),"")</f>
        <v/>
      </c>
      <c r="H2284" s="43" t="str">
        <f>IF(A2284&lt;&gt;"",IF(Data!$G$9="constant",$C$13,IF(Data!$G$9="squeeze",G2284,F2284)),"")</f>
        <v/>
      </c>
      <c r="I2284" s="38" t="str">
        <f ca="1">IF(ISNUMBER(A2284),NORMINV(RAND(),0,IF(AND(Data!$G$9="squeeze",A2284&lt;Data!$G$11*0.25),$H$32,1)*$C$30*$C$13)*($C$14*$C$12),"")</f>
        <v/>
      </c>
      <c r="J2284" s="42" t="str">
        <f ca="1">IFERROR(IF(Data!$C$6="Real",B2284,I2284+J2283+($C$14*$C$12)*(NORMINV(RAND(),$C$15,CHOOSE($G$13,$C$13,F2284,G2284)))),"")</f>
        <v/>
      </c>
      <c r="K2284" s="88" t="str">
        <f>IF(ISNUMBER(A2284), IF($G$16="fixed",$G$17,MIN(H2284*Data!$C$7*$C$16*0.5,$C$17*Data!$C$7))*$C$12,"")</f>
        <v/>
      </c>
      <c r="L2284" s="42" t="str">
        <f t="shared" ca="1" si="1080"/>
        <v/>
      </c>
      <c r="M2284" s="44" t="str">
        <f t="shared" ca="1" si="1081"/>
        <v/>
      </c>
      <c r="N2284" s="44" t="str">
        <f t="shared" ca="1" si="1082"/>
        <v/>
      </c>
      <c r="O2284" s="108" t="str">
        <f t="shared" si="1066"/>
        <v/>
      </c>
      <c r="P2284" s="102" t="str">
        <f t="shared" si="1067"/>
        <v/>
      </c>
      <c r="Q2284" s="102" t="str">
        <f t="shared" si="1068"/>
        <v/>
      </c>
      <c r="R2284" s="120" t="str">
        <f t="shared" si="1069"/>
        <v/>
      </c>
      <c r="S2284" s="54" t="str">
        <f t="shared" si="1070"/>
        <v/>
      </c>
      <c r="T2284" s="5" t="str">
        <f t="shared" si="1071"/>
        <v/>
      </c>
      <c r="U2284" s="152" t="str">
        <f t="shared" si="1054"/>
        <v/>
      </c>
      <c r="V2284" s="152" t="str">
        <f t="shared" si="1055"/>
        <v/>
      </c>
      <c r="W2284" s="153" t="str">
        <f t="shared" si="1056"/>
        <v/>
      </c>
      <c r="X2284" s="153" t="str">
        <f t="shared" si="1057"/>
        <v/>
      </c>
      <c r="Y2284" s="153" t="str">
        <f t="shared" si="1058"/>
        <v/>
      </c>
      <c r="Z2284" s="153" t="str">
        <f t="shared" si="1059"/>
        <v/>
      </c>
      <c r="AA2284" s="152" t="str">
        <f t="shared" si="1060"/>
        <v/>
      </c>
      <c r="AB2284" s="152" t="str">
        <f t="shared" si="1061"/>
        <v/>
      </c>
      <c r="AC2284" s="154" t="str">
        <f t="shared" si="1072"/>
        <v/>
      </c>
      <c r="AD2284" s="154" t="str">
        <f t="shared" si="1073"/>
        <v/>
      </c>
      <c r="AE2284" s="3" t="str">
        <f t="shared" si="1074"/>
        <v/>
      </c>
      <c r="AF2284" s="3" t="str">
        <f t="shared" si="1075"/>
        <v/>
      </c>
      <c r="AG2284" s="3" t="str">
        <f t="shared" si="1076"/>
        <v/>
      </c>
      <c r="AH2284" s="4" t="str">
        <f t="shared" si="1077"/>
        <v/>
      </c>
      <c r="AI2284" s="75" t="str">
        <f t="shared" si="1078"/>
        <v/>
      </c>
      <c r="AJ2284" s="75" t="str">
        <f t="shared" si="1079"/>
        <v/>
      </c>
    </row>
    <row r="2285" spans="1:36" ht="14.25">
      <c r="A2285" s="41" t="str">
        <f t="shared" si="1062"/>
        <v/>
      </c>
      <c r="B2285" s="150" t="str">
        <f>IF(ISNUMBER(A2285),INDEX('MetaTrader Import'!$H$13:$J$5893,TRUNC(((A2285-$A$39+1)-1)/3)+1,MOD((A2285-$A$39+1)-1,3)+1),"")</f>
        <v/>
      </c>
      <c r="C2285" s="43" t="str">
        <f t="shared" si="1063"/>
        <v/>
      </c>
      <c r="D2285" s="43" t="str">
        <f t="shared" ca="1" si="1053"/>
        <v/>
      </c>
      <c r="E2285" s="43" t="str">
        <f t="shared" si="1064"/>
        <v/>
      </c>
      <c r="F2285" s="43" t="str">
        <f t="shared" si="1065"/>
        <v/>
      </c>
      <c r="G2285" s="43" t="str">
        <f>IF(A2285&lt;&gt;"",IF(A2285&lt;Data!$G$11*0.25,$C$13/$G$32,IF(A2285&gt;Data!$G$11*0.25,$C$13,$C$13*10)),"")</f>
        <v/>
      </c>
      <c r="H2285" s="43" t="str">
        <f>IF(A2285&lt;&gt;"",IF(Data!$G$9="constant",$C$13,IF(Data!$G$9="squeeze",G2285,F2285)),"")</f>
        <v/>
      </c>
      <c r="I2285" s="38" t="str">
        <f ca="1">IF(ISNUMBER(A2285),NORMINV(RAND(),0,IF(AND(Data!$G$9="squeeze",A2285&lt;Data!$G$11*0.25),$H$32,1)*$C$30*$C$13)*($C$14*$C$12),"")</f>
        <v/>
      </c>
      <c r="J2285" s="42" t="str">
        <f ca="1">IFERROR(IF(Data!$C$6="Real",B2285,I2285+J2284+($C$14*$C$12)*(NORMINV(RAND(),$C$15,CHOOSE($G$13,$C$13,F2285,G2285)))),"")</f>
        <v/>
      </c>
      <c r="K2285" s="88" t="str">
        <f>IF(ISNUMBER(A2285), IF($G$16="fixed",$G$17,MIN(H2285*Data!$C$7*$C$16*0.5,$C$17*Data!$C$7))*$C$12,"")</f>
        <v/>
      </c>
      <c r="L2285" s="42" t="str">
        <f t="shared" ca="1" si="1080"/>
        <v/>
      </c>
      <c r="M2285" s="44" t="str">
        <f t="shared" ca="1" si="1081"/>
        <v/>
      </c>
      <c r="N2285" s="44" t="str">
        <f t="shared" ca="1" si="1082"/>
        <v/>
      </c>
      <c r="O2285" s="108" t="str">
        <f t="shared" si="1066"/>
        <v/>
      </c>
      <c r="P2285" s="102" t="str">
        <f t="shared" si="1067"/>
        <v/>
      </c>
      <c r="Q2285" s="102" t="str">
        <f t="shared" si="1068"/>
        <v/>
      </c>
      <c r="R2285" s="120" t="str">
        <f t="shared" si="1069"/>
        <v/>
      </c>
      <c r="S2285" s="54" t="str">
        <f t="shared" si="1070"/>
        <v/>
      </c>
      <c r="T2285" s="5" t="str">
        <f t="shared" si="1071"/>
        <v/>
      </c>
      <c r="U2285" s="152" t="str">
        <f t="shared" si="1054"/>
        <v/>
      </c>
      <c r="V2285" s="152" t="str">
        <f t="shared" si="1055"/>
        <v/>
      </c>
      <c r="W2285" s="153" t="str">
        <f t="shared" si="1056"/>
        <v/>
      </c>
      <c r="X2285" s="153" t="str">
        <f t="shared" si="1057"/>
        <v/>
      </c>
      <c r="Y2285" s="153" t="str">
        <f t="shared" si="1058"/>
        <v/>
      </c>
      <c r="Z2285" s="153" t="str">
        <f t="shared" si="1059"/>
        <v/>
      </c>
      <c r="AA2285" s="152" t="str">
        <f t="shared" si="1060"/>
        <v/>
      </c>
      <c r="AB2285" s="152" t="str">
        <f t="shared" si="1061"/>
        <v/>
      </c>
      <c r="AC2285" s="154" t="str">
        <f t="shared" si="1072"/>
        <v/>
      </c>
      <c r="AD2285" s="154" t="str">
        <f t="shared" si="1073"/>
        <v/>
      </c>
      <c r="AE2285" s="3" t="str">
        <f t="shared" si="1074"/>
        <v/>
      </c>
      <c r="AF2285" s="3" t="str">
        <f t="shared" si="1075"/>
        <v/>
      </c>
      <c r="AG2285" s="3" t="str">
        <f t="shared" si="1076"/>
        <v/>
      </c>
      <c r="AH2285" s="4" t="str">
        <f t="shared" si="1077"/>
        <v/>
      </c>
      <c r="AI2285" s="75" t="str">
        <f t="shared" si="1078"/>
        <v/>
      </c>
      <c r="AJ2285" s="75" t="str">
        <f t="shared" si="1079"/>
        <v/>
      </c>
    </row>
    <row r="2286" spans="1:36" ht="14.25">
      <c r="A2286" s="41" t="str">
        <f t="shared" si="1062"/>
        <v/>
      </c>
      <c r="B2286" s="150" t="str">
        <f>IF(ISNUMBER(A2286),INDEX('MetaTrader Import'!$H$13:$J$5893,TRUNC(((A2286-$A$39+1)-1)/3)+1,MOD((A2286-$A$39+1)-1,3)+1),"")</f>
        <v/>
      </c>
      <c r="C2286" s="43" t="str">
        <f t="shared" si="1063"/>
        <v/>
      </c>
      <c r="D2286" s="43" t="str">
        <f t="shared" ca="1" si="1053"/>
        <v/>
      </c>
      <c r="E2286" s="43" t="str">
        <f t="shared" si="1064"/>
        <v/>
      </c>
      <c r="F2286" s="43" t="str">
        <f t="shared" si="1065"/>
        <v/>
      </c>
      <c r="G2286" s="43" t="str">
        <f>IF(A2286&lt;&gt;"",IF(A2286&lt;Data!$G$11*0.25,$C$13/$G$32,IF(A2286&gt;Data!$G$11*0.25,$C$13,$C$13*10)),"")</f>
        <v/>
      </c>
      <c r="H2286" s="43" t="str">
        <f>IF(A2286&lt;&gt;"",IF(Data!$G$9="constant",$C$13,IF(Data!$G$9="squeeze",G2286,F2286)),"")</f>
        <v/>
      </c>
      <c r="I2286" s="38" t="str">
        <f ca="1">IF(ISNUMBER(A2286),NORMINV(RAND(),0,IF(AND(Data!$G$9="squeeze",A2286&lt;Data!$G$11*0.25),$H$32,1)*$C$30*$C$13)*($C$14*$C$12),"")</f>
        <v/>
      </c>
      <c r="J2286" s="42" t="str">
        <f ca="1">IFERROR(IF(Data!$C$6="Real",B2286,I2286+J2285+($C$14*$C$12)*(NORMINV(RAND(),$C$15,CHOOSE($G$13,$C$13,F2286,G2286)))),"")</f>
        <v/>
      </c>
      <c r="K2286" s="88" t="str">
        <f>IF(ISNUMBER(A2286), IF($G$16="fixed",$G$17,MIN(H2286*Data!$C$7*$C$16*0.5,$C$17*Data!$C$7))*$C$12,"")</f>
        <v/>
      </c>
      <c r="L2286" s="42" t="str">
        <f t="shared" ca="1" si="1080"/>
        <v/>
      </c>
      <c r="M2286" s="44" t="str">
        <f t="shared" ca="1" si="1081"/>
        <v/>
      </c>
      <c r="N2286" s="44" t="str">
        <f t="shared" ca="1" si="1082"/>
        <v/>
      </c>
      <c r="O2286" s="108" t="str">
        <f t="shared" si="1066"/>
        <v/>
      </c>
      <c r="P2286" s="102" t="str">
        <f t="shared" si="1067"/>
        <v/>
      </c>
      <c r="Q2286" s="102" t="str">
        <f t="shared" si="1068"/>
        <v/>
      </c>
      <c r="R2286" s="120" t="str">
        <f t="shared" si="1069"/>
        <v/>
      </c>
      <c r="S2286" s="54" t="str">
        <f t="shared" si="1070"/>
        <v/>
      </c>
      <c r="T2286" s="5" t="str">
        <f t="shared" si="1071"/>
        <v/>
      </c>
      <c r="U2286" s="152" t="str">
        <f t="shared" si="1054"/>
        <v/>
      </c>
      <c r="V2286" s="152" t="str">
        <f t="shared" si="1055"/>
        <v/>
      </c>
      <c r="W2286" s="153" t="str">
        <f t="shared" si="1056"/>
        <v/>
      </c>
      <c r="X2286" s="153" t="str">
        <f t="shared" si="1057"/>
        <v/>
      </c>
      <c r="Y2286" s="153" t="str">
        <f t="shared" si="1058"/>
        <v/>
      </c>
      <c r="Z2286" s="153" t="str">
        <f t="shared" si="1059"/>
        <v/>
      </c>
      <c r="AA2286" s="152" t="str">
        <f t="shared" si="1060"/>
        <v/>
      </c>
      <c r="AB2286" s="152" t="str">
        <f t="shared" si="1061"/>
        <v/>
      </c>
      <c r="AC2286" s="154" t="str">
        <f t="shared" si="1072"/>
        <v/>
      </c>
      <c r="AD2286" s="154" t="str">
        <f t="shared" si="1073"/>
        <v/>
      </c>
      <c r="AE2286" s="3" t="str">
        <f t="shared" si="1074"/>
        <v/>
      </c>
      <c r="AF2286" s="3" t="str">
        <f t="shared" si="1075"/>
        <v/>
      </c>
      <c r="AG2286" s="3" t="str">
        <f t="shared" si="1076"/>
        <v/>
      </c>
      <c r="AH2286" s="4" t="str">
        <f t="shared" si="1077"/>
        <v/>
      </c>
      <c r="AI2286" s="75" t="str">
        <f t="shared" si="1078"/>
        <v/>
      </c>
      <c r="AJ2286" s="75" t="str">
        <f t="shared" si="1079"/>
        <v/>
      </c>
    </row>
    <row r="2287" spans="1:36" ht="14.25">
      <c r="A2287" s="41" t="str">
        <f t="shared" si="1062"/>
        <v/>
      </c>
      <c r="B2287" s="150" t="str">
        <f>IF(ISNUMBER(A2287),INDEX('MetaTrader Import'!$H$13:$J$5893,TRUNC(((A2287-$A$39+1)-1)/3)+1,MOD((A2287-$A$39+1)-1,3)+1),"")</f>
        <v/>
      </c>
      <c r="C2287" s="43" t="str">
        <f t="shared" si="1063"/>
        <v/>
      </c>
      <c r="D2287" s="43" t="str">
        <f t="shared" ca="1" si="1053"/>
        <v/>
      </c>
      <c r="E2287" s="43" t="str">
        <f t="shared" si="1064"/>
        <v/>
      </c>
      <c r="F2287" s="43" t="str">
        <f t="shared" si="1065"/>
        <v/>
      </c>
      <c r="G2287" s="43" t="str">
        <f>IF(A2287&lt;&gt;"",IF(A2287&lt;Data!$G$11*0.25,$C$13/$G$32,IF(A2287&gt;Data!$G$11*0.25,$C$13,$C$13*10)),"")</f>
        <v/>
      </c>
      <c r="H2287" s="43" t="str">
        <f>IF(A2287&lt;&gt;"",IF(Data!$G$9="constant",$C$13,IF(Data!$G$9="squeeze",G2287,F2287)),"")</f>
        <v/>
      </c>
      <c r="I2287" s="38" t="str">
        <f ca="1">IF(ISNUMBER(A2287),NORMINV(RAND(),0,IF(AND(Data!$G$9="squeeze",A2287&lt;Data!$G$11*0.25),$H$32,1)*$C$30*$C$13)*($C$14*$C$12),"")</f>
        <v/>
      </c>
      <c r="J2287" s="42" t="str">
        <f ca="1">IFERROR(IF(Data!$C$6="Real",B2287,I2287+J2286+($C$14*$C$12)*(NORMINV(RAND(),$C$15,CHOOSE($G$13,$C$13,F2287,G2287)))),"")</f>
        <v/>
      </c>
      <c r="K2287" s="88" t="str">
        <f>IF(ISNUMBER(A2287), IF($G$16="fixed",$G$17,MIN(H2287*Data!$C$7*$C$16*0.5,$C$17*Data!$C$7))*$C$12,"")</f>
        <v/>
      </c>
      <c r="L2287" s="42" t="str">
        <f t="shared" ca="1" si="1080"/>
        <v/>
      </c>
      <c r="M2287" s="44" t="str">
        <f t="shared" ca="1" si="1081"/>
        <v/>
      </c>
      <c r="N2287" s="44" t="str">
        <f t="shared" ca="1" si="1082"/>
        <v/>
      </c>
      <c r="O2287" s="108" t="str">
        <f t="shared" si="1066"/>
        <v/>
      </c>
      <c r="P2287" s="102" t="str">
        <f t="shared" si="1067"/>
        <v/>
      </c>
      <c r="Q2287" s="102" t="str">
        <f t="shared" si="1068"/>
        <v/>
      </c>
      <c r="R2287" s="120" t="str">
        <f t="shared" si="1069"/>
        <v/>
      </c>
      <c r="S2287" s="54" t="str">
        <f t="shared" si="1070"/>
        <v/>
      </c>
      <c r="T2287" s="5" t="str">
        <f t="shared" si="1071"/>
        <v/>
      </c>
      <c r="U2287" s="152" t="str">
        <f t="shared" si="1054"/>
        <v/>
      </c>
      <c r="V2287" s="152" t="str">
        <f t="shared" si="1055"/>
        <v/>
      </c>
      <c r="W2287" s="153" t="str">
        <f t="shared" si="1056"/>
        <v/>
      </c>
      <c r="X2287" s="153" t="str">
        <f t="shared" si="1057"/>
        <v/>
      </c>
      <c r="Y2287" s="153" t="str">
        <f t="shared" si="1058"/>
        <v/>
      </c>
      <c r="Z2287" s="153" t="str">
        <f t="shared" si="1059"/>
        <v/>
      </c>
      <c r="AA2287" s="152" t="str">
        <f t="shared" si="1060"/>
        <v/>
      </c>
      <c r="AB2287" s="152" t="str">
        <f t="shared" si="1061"/>
        <v/>
      </c>
      <c r="AC2287" s="154" t="str">
        <f t="shared" si="1072"/>
        <v/>
      </c>
      <c r="AD2287" s="154" t="str">
        <f t="shared" si="1073"/>
        <v/>
      </c>
      <c r="AE2287" s="3" t="str">
        <f t="shared" si="1074"/>
        <v/>
      </c>
      <c r="AF2287" s="3" t="str">
        <f t="shared" si="1075"/>
        <v/>
      </c>
      <c r="AG2287" s="3" t="str">
        <f t="shared" si="1076"/>
        <v/>
      </c>
      <c r="AH2287" s="4" t="str">
        <f t="shared" si="1077"/>
        <v/>
      </c>
      <c r="AI2287" s="75" t="str">
        <f t="shared" si="1078"/>
        <v/>
      </c>
      <c r="AJ2287" s="75" t="str">
        <f t="shared" si="1079"/>
        <v/>
      </c>
    </row>
    <row r="2288" spans="1:36" ht="14.25">
      <c r="A2288" s="41" t="str">
        <f t="shared" si="1062"/>
        <v/>
      </c>
      <c r="B2288" s="150" t="str">
        <f>IF(ISNUMBER(A2288),INDEX('MetaTrader Import'!$H$13:$J$5893,TRUNC(((A2288-$A$39+1)-1)/3)+1,MOD((A2288-$A$39+1)-1,3)+1),"")</f>
        <v/>
      </c>
      <c r="C2288" s="43" t="str">
        <f t="shared" si="1063"/>
        <v/>
      </c>
      <c r="D2288" s="43" t="str">
        <f t="shared" ca="1" si="1053"/>
        <v/>
      </c>
      <c r="E2288" s="43" t="str">
        <f t="shared" si="1064"/>
        <v/>
      </c>
      <c r="F2288" s="43" t="str">
        <f t="shared" si="1065"/>
        <v/>
      </c>
      <c r="G2288" s="43" t="str">
        <f>IF(A2288&lt;&gt;"",IF(A2288&lt;Data!$G$11*0.25,$C$13/$G$32,IF(A2288&gt;Data!$G$11*0.25,$C$13,$C$13*10)),"")</f>
        <v/>
      </c>
      <c r="H2288" s="43" t="str">
        <f>IF(A2288&lt;&gt;"",IF(Data!$G$9="constant",$C$13,IF(Data!$G$9="squeeze",G2288,F2288)),"")</f>
        <v/>
      </c>
      <c r="I2288" s="38" t="str">
        <f ca="1">IF(ISNUMBER(A2288),NORMINV(RAND(),0,IF(AND(Data!$G$9="squeeze",A2288&lt;Data!$G$11*0.25),$H$32,1)*$C$30*$C$13)*($C$14*$C$12),"")</f>
        <v/>
      </c>
      <c r="J2288" s="42" t="str">
        <f ca="1">IFERROR(IF(Data!$C$6="Real",B2288,I2288+J2287+($C$14*$C$12)*(NORMINV(RAND(),$C$15,CHOOSE($G$13,$C$13,F2288,G2288)))),"")</f>
        <v/>
      </c>
      <c r="K2288" s="88" t="str">
        <f>IF(ISNUMBER(A2288), IF($G$16="fixed",$G$17,MIN(H2288*Data!$C$7*$C$16*0.5,$C$17*Data!$C$7))*$C$12,"")</f>
        <v/>
      </c>
      <c r="L2288" s="42" t="str">
        <f t="shared" ca="1" si="1080"/>
        <v/>
      </c>
      <c r="M2288" s="44" t="str">
        <f t="shared" ca="1" si="1081"/>
        <v/>
      </c>
      <c r="N2288" s="44" t="str">
        <f t="shared" ca="1" si="1082"/>
        <v/>
      </c>
      <c r="O2288" s="108" t="str">
        <f t="shared" si="1066"/>
        <v/>
      </c>
      <c r="P2288" s="102" t="str">
        <f t="shared" si="1067"/>
        <v/>
      </c>
      <c r="Q2288" s="102" t="str">
        <f t="shared" si="1068"/>
        <v/>
      </c>
      <c r="R2288" s="120" t="str">
        <f t="shared" si="1069"/>
        <v/>
      </c>
      <c r="S2288" s="54" t="str">
        <f t="shared" si="1070"/>
        <v/>
      </c>
      <c r="T2288" s="5" t="str">
        <f t="shared" si="1071"/>
        <v/>
      </c>
      <c r="U2288" s="152" t="str">
        <f t="shared" si="1054"/>
        <v/>
      </c>
      <c r="V2288" s="152" t="str">
        <f t="shared" si="1055"/>
        <v/>
      </c>
      <c r="W2288" s="153" t="str">
        <f t="shared" si="1056"/>
        <v/>
      </c>
      <c r="X2288" s="153" t="str">
        <f t="shared" si="1057"/>
        <v/>
      </c>
      <c r="Y2288" s="153" t="str">
        <f t="shared" si="1058"/>
        <v/>
      </c>
      <c r="Z2288" s="153" t="str">
        <f t="shared" si="1059"/>
        <v/>
      </c>
      <c r="AA2288" s="152" t="str">
        <f t="shared" si="1060"/>
        <v/>
      </c>
      <c r="AB2288" s="152" t="str">
        <f t="shared" si="1061"/>
        <v/>
      </c>
      <c r="AC2288" s="154" t="str">
        <f t="shared" si="1072"/>
        <v/>
      </c>
      <c r="AD2288" s="154" t="str">
        <f t="shared" si="1073"/>
        <v/>
      </c>
      <c r="AE2288" s="3" t="str">
        <f t="shared" si="1074"/>
        <v/>
      </c>
      <c r="AF2288" s="3" t="str">
        <f t="shared" si="1075"/>
        <v/>
      </c>
      <c r="AG2288" s="3" t="str">
        <f t="shared" si="1076"/>
        <v/>
      </c>
      <c r="AH2288" s="4" t="str">
        <f t="shared" si="1077"/>
        <v/>
      </c>
      <c r="AI2288" s="75" t="str">
        <f t="shared" si="1078"/>
        <v/>
      </c>
      <c r="AJ2288" s="75" t="str">
        <f t="shared" si="1079"/>
        <v/>
      </c>
    </row>
    <row r="2289" spans="1:36" ht="14.25">
      <c r="A2289" s="41" t="str">
        <f t="shared" si="1062"/>
        <v/>
      </c>
      <c r="B2289" s="150" t="str">
        <f>IF(ISNUMBER(A2289),INDEX('MetaTrader Import'!$H$13:$J$5893,TRUNC(((A2289-$A$39+1)-1)/3)+1,MOD((A2289-$A$39+1)-1,3)+1),"")</f>
        <v/>
      </c>
      <c r="C2289" s="43" t="str">
        <f t="shared" si="1063"/>
        <v/>
      </c>
      <c r="D2289" s="43" t="str">
        <f t="shared" ca="1" si="1053"/>
        <v/>
      </c>
      <c r="E2289" s="43" t="str">
        <f t="shared" si="1064"/>
        <v/>
      </c>
      <c r="F2289" s="43" t="str">
        <f t="shared" si="1065"/>
        <v/>
      </c>
      <c r="G2289" s="43" t="str">
        <f>IF(A2289&lt;&gt;"",IF(A2289&lt;Data!$G$11*0.25,$C$13/$G$32,IF(A2289&gt;Data!$G$11*0.25,$C$13,$C$13*10)),"")</f>
        <v/>
      </c>
      <c r="H2289" s="43" t="str">
        <f>IF(A2289&lt;&gt;"",IF(Data!$G$9="constant",$C$13,IF(Data!$G$9="squeeze",G2289,F2289)),"")</f>
        <v/>
      </c>
      <c r="I2289" s="38" t="str">
        <f ca="1">IF(ISNUMBER(A2289),NORMINV(RAND(),0,IF(AND(Data!$G$9="squeeze",A2289&lt;Data!$G$11*0.25),$H$32,1)*$C$30*$C$13)*($C$14*$C$12),"")</f>
        <v/>
      </c>
      <c r="J2289" s="42" t="str">
        <f ca="1">IFERROR(IF(Data!$C$6="Real",B2289,I2289+J2288+($C$14*$C$12)*(NORMINV(RAND(),$C$15,CHOOSE($G$13,$C$13,F2289,G2289)))),"")</f>
        <v/>
      </c>
      <c r="K2289" s="88" t="str">
        <f>IF(ISNUMBER(A2289), IF($G$16="fixed",$G$17,MIN(H2289*Data!$C$7*$C$16*0.5,$C$17*Data!$C$7))*$C$12,"")</f>
        <v/>
      </c>
      <c r="L2289" s="42" t="str">
        <f t="shared" ca="1" si="1080"/>
        <v/>
      </c>
      <c r="M2289" s="44" t="str">
        <f t="shared" ca="1" si="1081"/>
        <v/>
      </c>
      <c r="N2289" s="44" t="str">
        <f t="shared" ca="1" si="1082"/>
        <v/>
      </c>
      <c r="O2289" s="108" t="str">
        <f t="shared" si="1066"/>
        <v/>
      </c>
      <c r="P2289" s="102" t="str">
        <f t="shared" si="1067"/>
        <v/>
      </c>
      <c r="Q2289" s="102" t="str">
        <f t="shared" si="1068"/>
        <v/>
      </c>
      <c r="R2289" s="120" t="str">
        <f t="shared" si="1069"/>
        <v/>
      </c>
      <c r="S2289" s="54" t="str">
        <f t="shared" si="1070"/>
        <v/>
      </c>
      <c r="T2289" s="5" t="str">
        <f t="shared" si="1071"/>
        <v/>
      </c>
      <c r="U2289" s="152" t="str">
        <f t="shared" si="1054"/>
        <v/>
      </c>
      <c r="V2289" s="152" t="str">
        <f t="shared" si="1055"/>
        <v/>
      </c>
      <c r="W2289" s="153" t="str">
        <f t="shared" si="1056"/>
        <v/>
      </c>
      <c r="X2289" s="153" t="str">
        <f t="shared" si="1057"/>
        <v/>
      </c>
      <c r="Y2289" s="153" t="str">
        <f t="shared" si="1058"/>
        <v/>
      </c>
      <c r="Z2289" s="153" t="str">
        <f t="shared" si="1059"/>
        <v/>
      </c>
      <c r="AA2289" s="152" t="str">
        <f t="shared" si="1060"/>
        <v/>
      </c>
      <c r="AB2289" s="152" t="str">
        <f t="shared" si="1061"/>
        <v/>
      </c>
      <c r="AC2289" s="154" t="str">
        <f t="shared" si="1072"/>
        <v/>
      </c>
      <c r="AD2289" s="154" t="str">
        <f t="shared" si="1073"/>
        <v/>
      </c>
      <c r="AE2289" s="3" t="str">
        <f t="shared" si="1074"/>
        <v/>
      </c>
      <c r="AF2289" s="3" t="str">
        <f t="shared" si="1075"/>
        <v/>
      </c>
      <c r="AG2289" s="3" t="str">
        <f t="shared" si="1076"/>
        <v/>
      </c>
      <c r="AH2289" s="4" t="str">
        <f t="shared" si="1077"/>
        <v/>
      </c>
      <c r="AI2289" s="75" t="str">
        <f t="shared" si="1078"/>
        <v/>
      </c>
      <c r="AJ2289" s="75" t="str">
        <f t="shared" si="1079"/>
        <v/>
      </c>
    </row>
    <row r="2290" spans="1:36" ht="14.25">
      <c r="A2290" s="41" t="str">
        <f t="shared" si="1062"/>
        <v/>
      </c>
      <c r="B2290" s="150" t="str">
        <f>IF(ISNUMBER(A2290),INDEX('MetaTrader Import'!$H$13:$J$5893,TRUNC(((A2290-$A$39+1)-1)/3)+1,MOD((A2290-$A$39+1)-1,3)+1),"")</f>
        <v/>
      </c>
      <c r="C2290" s="43" t="str">
        <f t="shared" si="1063"/>
        <v/>
      </c>
      <c r="D2290" s="43" t="str">
        <f t="shared" ca="1" si="1053"/>
        <v/>
      </c>
      <c r="E2290" s="43" t="str">
        <f t="shared" si="1064"/>
        <v/>
      </c>
      <c r="F2290" s="43" t="str">
        <f t="shared" si="1065"/>
        <v/>
      </c>
      <c r="G2290" s="43" t="str">
        <f>IF(A2290&lt;&gt;"",IF(A2290&lt;Data!$G$11*0.25,$C$13/$G$32,IF(A2290&gt;Data!$G$11*0.25,$C$13,$C$13*10)),"")</f>
        <v/>
      </c>
      <c r="H2290" s="43" t="str">
        <f>IF(A2290&lt;&gt;"",IF(Data!$G$9="constant",$C$13,IF(Data!$G$9="squeeze",G2290,F2290)),"")</f>
        <v/>
      </c>
      <c r="I2290" s="38" t="str">
        <f ca="1">IF(ISNUMBER(A2290),NORMINV(RAND(),0,IF(AND(Data!$G$9="squeeze",A2290&lt;Data!$G$11*0.25),$H$32,1)*$C$30*$C$13)*($C$14*$C$12),"")</f>
        <v/>
      </c>
      <c r="J2290" s="42" t="str">
        <f ca="1">IFERROR(IF(Data!$C$6="Real",B2290,I2290+J2289+($C$14*$C$12)*(NORMINV(RAND(),$C$15,CHOOSE($G$13,$C$13,F2290,G2290)))),"")</f>
        <v/>
      </c>
      <c r="K2290" s="88" t="str">
        <f>IF(ISNUMBER(A2290), IF($G$16="fixed",$G$17,MIN(H2290*Data!$C$7*$C$16*0.5,$C$17*Data!$C$7))*$C$12,"")</f>
        <v/>
      </c>
      <c r="L2290" s="42" t="str">
        <f t="shared" ca="1" si="1080"/>
        <v/>
      </c>
      <c r="M2290" s="44" t="str">
        <f t="shared" ca="1" si="1081"/>
        <v/>
      </c>
      <c r="N2290" s="44" t="str">
        <f t="shared" ca="1" si="1082"/>
        <v/>
      </c>
      <c r="O2290" s="108" t="str">
        <f t="shared" si="1066"/>
        <v/>
      </c>
      <c r="P2290" s="102" t="str">
        <f t="shared" si="1067"/>
        <v/>
      </c>
      <c r="Q2290" s="102" t="str">
        <f t="shared" si="1068"/>
        <v/>
      </c>
      <c r="R2290" s="120" t="str">
        <f t="shared" si="1069"/>
        <v/>
      </c>
      <c r="S2290" s="54" t="str">
        <f t="shared" si="1070"/>
        <v/>
      </c>
      <c r="T2290" s="5" t="str">
        <f t="shared" si="1071"/>
        <v/>
      </c>
      <c r="U2290" s="152" t="str">
        <f t="shared" si="1054"/>
        <v/>
      </c>
      <c r="V2290" s="152" t="str">
        <f t="shared" si="1055"/>
        <v/>
      </c>
      <c r="W2290" s="153" t="str">
        <f t="shared" si="1056"/>
        <v/>
      </c>
      <c r="X2290" s="153" t="str">
        <f t="shared" si="1057"/>
        <v/>
      </c>
      <c r="Y2290" s="153" t="str">
        <f t="shared" si="1058"/>
        <v/>
      </c>
      <c r="Z2290" s="153" t="str">
        <f t="shared" si="1059"/>
        <v/>
      </c>
      <c r="AA2290" s="152" t="str">
        <f t="shared" si="1060"/>
        <v/>
      </c>
      <c r="AB2290" s="152" t="str">
        <f t="shared" si="1061"/>
        <v/>
      </c>
      <c r="AC2290" s="154" t="str">
        <f t="shared" si="1072"/>
        <v/>
      </c>
      <c r="AD2290" s="154" t="str">
        <f t="shared" si="1073"/>
        <v/>
      </c>
      <c r="AE2290" s="3" t="str">
        <f t="shared" si="1074"/>
        <v/>
      </c>
      <c r="AF2290" s="3" t="str">
        <f t="shared" si="1075"/>
        <v/>
      </c>
      <c r="AG2290" s="3" t="str">
        <f t="shared" si="1076"/>
        <v/>
      </c>
      <c r="AH2290" s="4" t="str">
        <f t="shared" si="1077"/>
        <v/>
      </c>
      <c r="AI2290" s="75" t="str">
        <f t="shared" si="1078"/>
        <v/>
      </c>
      <c r="AJ2290" s="75" t="str">
        <f t="shared" si="1079"/>
        <v/>
      </c>
    </row>
    <row r="2291" spans="1:36" ht="14.25">
      <c r="A2291" s="41" t="str">
        <f t="shared" si="1062"/>
        <v/>
      </c>
      <c r="B2291" s="150" t="str">
        <f>IF(ISNUMBER(A2291),INDEX('MetaTrader Import'!$H$13:$J$5893,TRUNC(((A2291-$A$39+1)-1)/3)+1,MOD((A2291-$A$39+1)-1,3)+1),"")</f>
        <v/>
      </c>
      <c r="C2291" s="43" t="str">
        <f t="shared" si="1063"/>
        <v/>
      </c>
      <c r="D2291" s="43" t="str">
        <f t="shared" ca="1" si="1053"/>
        <v/>
      </c>
      <c r="E2291" s="43" t="str">
        <f t="shared" si="1064"/>
        <v/>
      </c>
      <c r="F2291" s="43" t="str">
        <f t="shared" si="1065"/>
        <v/>
      </c>
      <c r="G2291" s="43" t="str">
        <f>IF(A2291&lt;&gt;"",IF(A2291&lt;Data!$G$11*0.25,$C$13/$G$32,IF(A2291&gt;Data!$G$11*0.25,$C$13,$C$13*10)),"")</f>
        <v/>
      </c>
      <c r="H2291" s="43" t="str">
        <f>IF(A2291&lt;&gt;"",IF(Data!$G$9="constant",$C$13,IF(Data!$G$9="squeeze",G2291,F2291)),"")</f>
        <v/>
      </c>
      <c r="I2291" s="38" t="str">
        <f ca="1">IF(ISNUMBER(A2291),NORMINV(RAND(),0,IF(AND(Data!$G$9="squeeze",A2291&lt;Data!$G$11*0.25),$H$32,1)*$C$30*$C$13)*($C$14*$C$12),"")</f>
        <v/>
      </c>
      <c r="J2291" s="42" t="str">
        <f ca="1">IFERROR(IF(Data!$C$6="Real",B2291,I2291+J2290+($C$14*$C$12)*(NORMINV(RAND(),$C$15,CHOOSE($G$13,$C$13,F2291,G2291)))),"")</f>
        <v/>
      </c>
      <c r="K2291" s="88" t="str">
        <f>IF(ISNUMBER(A2291), IF($G$16="fixed",$G$17,MIN(H2291*Data!$C$7*$C$16*0.5,$C$17*Data!$C$7))*$C$12,"")</f>
        <v/>
      </c>
      <c r="L2291" s="42" t="str">
        <f t="shared" ca="1" si="1080"/>
        <v/>
      </c>
      <c r="M2291" s="44" t="str">
        <f t="shared" ca="1" si="1081"/>
        <v/>
      </c>
      <c r="N2291" s="44" t="str">
        <f t="shared" ca="1" si="1082"/>
        <v/>
      </c>
      <c r="O2291" s="108" t="str">
        <f t="shared" si="1066"/>
        <v/>
      </c>
      <c r="P2291" s="102" t="str">
        <f t="shared" si="1067"/>
        <v/>
      </c>
      <c r="Q2291" s="102" t="str">
        <f t="shared" si="1068"/>
        <v/>
      </c>
      <c r="R2291" s="120" t="str">
        <f t="shared" si="1069"/>
        <v/>
      </c>
      <c r="S2291" s="54" t="str">
        <f t="shared" si="1070"/>
        <v/>
      </c>
      <c r="T2291" s="5" t="str">
        <f t="shared" si="1071"/>
        <v/>
      </c>
      <c r="U2291" s="152" t="str">
        <f t="shared" si="1054"/>
        <v/>
      </c>
      <c r="V2291" s="152" t="str">
        <f t="shared" si="1055"/>
        <v/>
      </c>
      <c r="W2291" s="153" t="str">
        <f t="shared" si="1056"/>
        <v/>
      </c>
      <c r="X2291" s="153" t="str">
        <f t="shared" si="1057"/>
        <v/>
      </c>
      <c r="Y2291" s="153" t="str">
        <f t="shared" si="1058"/>
        <v/>
      </c>
      <c r="Z2291" s="153" t="str">
        <f t="shared" si="1059"/>
        <v/>
      </c>
      <c r="AA2291" s="152" t="str">
        <f t="shared" si="1060"/>
        <v/>
      </c>
      <c r="AB2291" s="152" t="str">
        <f t="shared" si="1061"/>
        <v/>
      </c>
      <c r="AC2291" s="154" t="str">
        <f t="shared" si="1072"/>
        <v/>
      </c>
      <c r="AD2291" s="154" t="str">
        <f t="shared" si="1073"/>
        <v/>
      </c>
      <c r="AE2291" s="3" t="str">
        <f t="shared" si="1074"/>
        <v/>
      </c>
      <c r="AF2291" s="3" t="str">
        <f t="shared" si="1075"/>
        <v/>
      </c>
      <c r="AG2291" s="3" t="str">
        <f t="shared" si="1076"/>
        <v/>
      </c>
      <c r="AH2291" s="4" t="str">
        <f t="shared" si="1077"/>
        <v/>
      </c>
      <c r="AI2291" s="75" t="str">
        <f t="shared" si="1078"/>
        <v/>
      </c>
      <c r="AJ2291" s="75" t="str">
        <f t="shared" si="1079"/>
        <v/>
      </c>
    </row>
    <row r="2292" spans="1:36" ht="14.25">
      <c r="A2292" s="41" t="str">
        <f t="shared" si="1062"/>
        <v/>
      </c>
      <c r="B2292" s="150" t="str">
        <f>IF(ISNUMBER(A2292),INDEX('MetaTrader Import'!$H$13:$J$5893,TRUNC(((A2292-$A$39+1)-1)/3)+1,MOD((A2292-$A$39+1)-1,3)+1),"")</f>
        <v/>
      </c>
      <c r="C2292" s="43" t="str">
        <f t="shared" si="1063"/>
        <v/>
      </c>
      <c r="D2292" s="43" t="str">
        <f t="shared" ca="1" si="1053"/>
        <v/>
      </c>
      <c r="E2292" s="43" t="str">
        <f t="shared" si="1064"/>
        <v/>
      </c>
      <c r="F2292" s="43" t="str">
        <f t="shared" si="1065"/>
        <v/>
      </c>
      <c r="G2292" s="43" t="str">
        <f>IF(A2292&lt;&gt;"",IF(A2292&lt;Data!$G$11*0.25,$C$13/$G$32,IF(A2292&gt;Data!$G$11*0.25,$C$13,$C$13*10)),"")</f>
        <v/>
      </c>
      <c r="H2292" s="43" t="str">
        <f>IF(A2292&lt;&gt;"",IF(Data!$G$9="constant",$C$13,IF(Data!$G$9="squeeze",G2292,F2292)),"")</f>
        <v/>
      </c>
      <c r="I2292" s="38" t="str">
        <f ca="1">IF(ISNUMBER(A2292),NORMINV(RAND(),0,IF(AND(Data!$G$9="squeeze",A2292&lt;Data!$G$11*0.25),$H$32,1)*$C$30*$C$13)*($C$14*$C$12),"")</f>
        <v/>
      </c>
      <c r="J2292" s="42" t="str">
        <f ca="1">IFERROR(IF(Data!$C$6="Real",B2292,I2292+J2291+($C$14*$C$12)*(NORMINV(RAND(),$C$15,CHOOSE($G$13,$C$13,F2292,G2292)))),"")</f>
        <v/>
      </c>
      <c r="K2292" s="88" t="str">
        <f>IF(ISNUMBER(A2292), IF($G$16="fixed",$G$17,MIN(H2292*Data!$C$7*$C$16*0.5,$C$17*Data!$C$7))*$C$12,"")</f>
        <v/>
      </c>
      <c r="L2292" s="42" t="str">
        <f t="shared" ca="1" si="1080"/>
        <v/>
      </c>
      <c r="M2292" s="44" t="str">
        <f t="shared" ca="1" si="1081"/>
        <v/>
      </c>
      <c r="N2292" s="44" t="str">
        <f t="shared" ca="1" si="1082"/>
        <v/>
      </c>
      <c r="O2292" s="108" t="str">
        <f t="shared" si="1066"/>
        <v/>
      </c>
      <c r="P2292" s="102" t="str">
        <f t="shared" si="1067"/>
        <v/>
      </c>
      <c r="Q2292" s="102" t="str">
        <f t="shared" si="1068"/>
        <v/>
      </c>
      <c r="R2292" s="120" t="str">
        <f t="shared" si="1069"/>
        <v/>
      </c>
      <c r="S2292" s="54" t="str">
        <f t="shared" si="1070"/>
        <v/>
      </c>
      <c r="T2292" s="5" t="str">
        <f t="shared" si="1071"/>
        <v/>
      </c>
      <c r="U2292" s="152" t="str">
        <f t="shared" si="1054"/>
        <v/>
      </c>
      <c r="V2292" s="152" t="str">
        <f t="shared" si="1055"/>
        <v/>
      </c>
      <c r="W2292" s="153" t="str">
        <f t="shared" si="1056"/>
        <v/>
      </c>
      <c r="X2292" s="153" t="str">
        <f t="shared" si="1057"/>
        <v/>
      </c>
      <c r="Y2292" s="153" t="str">
        <f t="shared" si="1058"/>
        <v/>
      </c>
      <c r="Z2292" s="153" t="str">
        <f t="shared" si="1059"/>
        <v/>
      </c>
      <c r="AA2292" s="152" t="str">
        <f t="shared" si="1060"/>
        <v/>
      </c>
      <c r="AB2292" s="152" t="str">
        <f t="shared" si="1061"/>
        <v/>
      </c>
      <c r="AC2292" s="154" t="str">
        <f t="shared" si="1072"/>
        <v/>
      </c>
      <c r="AD2292" s="154" t="str">
        <f t="shared" si="1073"/>
        <v/>
      </c>
      <c r="AE2292" s="3" t="str">
        <f t="shared" si="1074"/>
        <v/>
      </c>
      <c r="AF2292" s="3" t="str">
        <f t="shared" si="1075"/>
        <v/>
      </c>
      <c r="AG2292" s="3" t="str">
        <f t="shared" si="1076"/>
        <v/>
      </c>
      <c r="AH2292" s="4" t="str">
        <f t="shared" si="1077"/>
        <v/>
      </c>
      <c r="AI2292" s="75" t="str">
        <f t="shared" si="1078"/>
        <v/>
      </c>
      <c r="AJ2292" s="75" t="str">
        <f t="shared" si="1079"/>
        <v/>
      </c>
    </row>
    <row r="2293" spans="1:36" ht="14.25">
      <c r="A2293" s="41" t="str">
        <f t="shared" si="1062"/>
        <v/>
      </c>
      <c r="B2293" s="150" t="str">
        <f>IF(ISNUMBER(A2293),INDEX('MetaTrader Import'!$H$13:$J$5893,TRUNC(((A2293-$A$39+1)-1)/3)+1,MOD((A2293-$A$39+1)-1,3)+1),"")</f>
        <v/>
      </c>
      <c r="C2293" s="43" t="str">
        <f t="shared" si="1063"/>
        <v/>
      </c>
      <c r="D2293" s="43" t="str">
        <f t="shared" ca="1" si="1053"/>
        <v/>
      </c>
      <c r="E2293" s="43" t="str">
        <f t="shared" si="1064"/>
        <v/>
      </c>
      <c r="F2293" s="43" t="str">
        <f t="shared" si="1065"/>
        <v/>
      </c>
      <c r="G2293" s="43" t="str">
        <f>IF(A2293&lt;&gt;"",IF(A2293&lt;Data!$G$11*0.25,$C$13/$G$32,IF(A2293&gt;Data!$G$11*0.25,$C$13,$C$13*10)),"")</f>
        <v/>
      </c>
      <c r="H2293" s="43" t="str">
        <f>IF(A2293&lt;&gt;"",IF(Data!$G$9="constant",$C$13,IF(Data!$G$9="squeeze",G2293,F2293)),"")</f>
        <v/>
      </c>
      <c r="I2293" s="38" t="str">
        <f ca="1">IF(ISNUMBER(A2293),NORMINV(RAND(),0,IF(AND(Data!$G$9="squeeze",A2293&lt;Data!$G$11*0.25),$H$32,1)*$C$30*$C$13)*($C$14*$C$12),"")</f>
        <v/>
      </c>
      <c r="J2293" s="42" t="str">
        <f ca="1">IFERROR(IF(Data!$C$6="Real",B2293,I2293+J2292+($C$14*$C$12)*(NORMINV(RAND(),$C$15,CHOOSE($G$13,$C$13,F2293,G2293)))),"")</f>
        <v/>
      </c>
      <c r="K2293" s="88" t="str">
        <f>IF(ISNUMBER(A2293), IF($G$16="fixed",$G$17,MIN(H2293*Data!$C$7*$C$16*0.5,$C$17*Data!$C$7))*$C$12,"")</f>
        <v/>
      </c>
      <c r="L2293" s="42" t="str">
        <f t="shared" ca="1" si="1080"/>
        <v/>
      </c>
      <c r="M2293" s="44" t="str">
        <f t="shared" ca="1" si="1081"/>
        <v/>
      </c>
      <c r="N2293" s="44" t="str">
        <f t="shared" ca="1" si="1082"/>
        <v/>
      </c>
      <c r="O2293" s="108" t="str">
        <f t="shared" si="1066"/>
        <v/>
      </c>
      <c r="P2293" s="102" t="str">
        <f t="shared" si="1067"/>
        <v/>
      </c>
      <c r="Q2293" s="102" t="str">
        <f t="shared" si="1068"/>
        <v/>
      </c>
      <c r="R2293" s="120" t="str">
        <f t="shared" si="1069"/>
        <v/>
      </c>
      <c r="S2293" s="54" t="str">
        <f t="shared" si="1070"/>
        <v/>
      </c>
      <c r="T2293" s="5" t="str">
        <f t="shared" si="1071"/>
        <v/>
      </c>
      <c r="U2293" s="152" t="str">
        <f t="shared" si="1054"/>
        <v/>
      </c>
      <c r="V2293" s="152" t="str">
        <f t="shared" si="1055"/>
        <v/>
      </c>
      <c r="W2293" s="153" t="str">
        <f t="shared" si="1056"/>
        <v/>
      </c>
      <c r="X2293" s="153" t="str">
        <f t="shared" si="1057"/>
        <v/>
      </c>
      <c r="Y2293" s="153" t="str">
        <f t="shared" si="1058"/>
        <v/>
      </c>
      <c r="Z2293" s="153" t="str">
        <f t="shared" si="1059"/>
        <v/>
      </c>
      <c r="AA2293" s="152" t="str">
        <f t="shared" si="1060"/>
        <v/>
      </c>
      <c r="AB2293" s="152" t="str">
        <f t="shared" si="1061"/>
        <v/>
      </c>
      <c r="AC2293" s="154" t="str">
        <f t="shared" si="1072"/>
        <v/>
      </c>
      <c r="AD2293" s="154" t="str">
        <f t="shared" si="1073"/>
        <v/>
      </c>
      <c r="AE2293" s="3" t="str">
        <f t="shared" si="1074"/>
        <v/>
      </c>
      <c r="AF2293" s="3" t="str">
        <f t="shared" si="1075"/>
        <v/>
      </c>
      <c r="AG2293" s="3" t="str">
        <f t="shared" si="1076"/>
        <v/>
      </c>
      <c r="AH2293" s="4" t="str">
        <f t="shared" si="1077"/>
        <v/>
      </c>
      <c r="AI2293" s="75" t="str">
        <f t="shared" si="1078"/>
        <v/>
      </c>
      <c r="AJ2293" s="75" t="str">
        <f t="shared" si="1079"/>
        <v/>
      </c>
    </row>
    <row r="2294" spans="1:36" ht="14.25">
      <c r="A2294" s="41" t="str">
        <f t="shared" si="1062"/>
        <v/>
      </c>
      <c r="B2294" s="150" t="str">
        <f>IF(ISNUMBER(A2294),INDEX('MetaTrader Import'!$H$13:$J$5893,TRUNC(((A2294-$A$39+1)-1)/3)+1,MOD((A2294-$A$39+1)-1,3)+1),"")</f>
        <v/>
      </c>
      <c r="C2294" s="43" t="str">
        <f t="shared" si="1063"/>
        <v/>
      </c>
      <c r="D2294" s="43" t="str">
        <f t="shared" ca="1" si="1053"/>
        <v/>
      </c>
      <c r="E2294" s="43" t="str">
        <f t="shared" si="1064"/>
        <v/>
      </c>
      <c r="F2294" s="43" t="str">
        <f t="shared" si="1065"/>
        <v/>
      </c>
      <c r="G2294" s="43" t="str">
        <f>IF(A2294&lt;&gt;"",IF(A2294&lt;Data!$G$11*0.25,$C$13/$G$32,IF(A2294&gt;Data!$G$11*0.25,$C$13,$C$13*10)),"")</f>
        <v/>
      </c>
      <c r="H2294" s="43" t="str">
        <f>IF(A2294&lt;&gt;"",IF(Data!$G$9="constant",$C$13,IF(Data!$G$9="squeeze",G2294,F2294)),"")</f>
        <v/>
      </c>
      <c r="I2294" s="38" t="str">
        <f ca="1">IF(ISNUMBER(A2294),NORMINV(RAND(),0,IF(AND(Data!$G$9="squeeze",A2294&lt;Data!$G$11*0.25),$H$32,1)*$C$30*$C$13)*($C$14*$C$12),"")</f>
        <v/>
      </c>
      <c r="J2294" s="42" t="str">
        <f ca="1">IFERROR(IF(Data!$C$6="Real",B2294,I2294+J2293+($C$14*$C$12)*(NORMINV(RAND(),$C$15,CHOOSE($G$13,$C$13,F2294,G2294)))),"")</f>
        <v/>
      </c>
      <c r="K2294" s="88" t="str">
        <f>IF(ISNUMBER(A2294), IF($G$16="fixed",$G$17,MIN(H2294*Data!$C$7*$C$16*0.5,$C$17*Data!$C$7))*$C$12,"")</f>
        <v/>
      </c>
      <c r="L2294" s="42" t="str">
        <f t="shared" ca="1" si="1080"/>
        <v/>
      </c>
      <c r="M2294" s="44" t="str">
        <f t="shared" ca="1" si="1081"/>
        <v/>
      </c>
      <c r="N2294" s="44" t="str">
        <f t="shared" ca="1" si="1082"/>
        <v/>
      </c>
      <c r="O2294" s="108" t="str">
        <f t="shared" si="1066"/>
        <v/>
      </c>
      <c r="P2294" s="102" t="str">
        <f t="shared" si="1067"/>
        <v/>
      </c>
      <c r="Q2294" s="102" t="str">
        <f t="shared" si="1068"/>
        <v/>
      </c>
      <c r="R2294" s="120" t="str">
        <f t="shared" si="1069"/>
        <v/>
      </c>
      <c r="S2294" s="54" t="str">
        <f t="shared" si="1070"/>
        <v/>
      </c>
      <c r="T2294" s="5" t="str">
        <f t="shared" si="1071"/>
        <v/>
      </c>
      <c r="U2294" s="152" t="str">
        <f t="shared" si="1054"/>
        <v/>
      </c>
      <c r="V2294" s="152" t="str">
        <f t="shared" si="1055"/>
        <v/>
      </c>
      <c r="W2294" s="153" t="str">
        <f t="shared" si="1056"/>
        <v/>
      </c>
      <c r="X2294" s="153" t="str">
        <f t="shared" si="1057"/>
        <v/>
      </c>
      <c r="Y2294" s="153" t="str">
        <f t="shared" si="1058"/>
        <v/>
      </c>
      <c r="Z2294" s="153" t="str">
        <f t="shared" si="1059"/>
        <v/>
      </c>
      <c r="AA2294" s="152" t="str">
        <f t="shared" si="1060"/>
        <v/>
      </c>
      <c r="AB2294" s="152" t="str">
        <f t="shared" si="1061"/>
        <v/>
      </c>
      <c r="AC2294" s="154" t="str">
        <f t="shared" si="1072"/>
        <v/>
      </c>
      <c r="AD2294" s="154" t="str">
        <f t="shared" si="1073"/>
        <v/>
      </c>
      <c r="AE2294" s="3" t="str">
        <f t="shared" si="1074"/>
        <v/>
      </c>
      <c r="AF2294" s="3" t="str">
        <f t="shared" si="1075"/>
        <v/>
      </c>
      <c r="AG2294" s="3" t="str">
        <f t="shared" si="1076"/>
        <v/>
      </c>
      <c r="AH2294" s="4" t="str">
        <f t="shared" si="1077"/>
        <v/>
      </c>
      <c r="AI2294" s="75" t="str">
        <f t="shared" si="1078"/>
        <v/>
      </c>
      <c r="AJ2294" s="75" t="str">
        <f t="shared" si="1079"/>
        <v/>
      </c>
    </row>
    <row r="2295" spans="1:36" ht="14.25">
      <c r="A2295" s="41" t="str">
        <f t="shared" si="1062"/>
        <v/>
      </c>
      <c r="B2295" s="150" t="str">
        <f>IF(ISNUMBER(A2295),INDEX('MetaTrader Import'!$H$13:$J$5893,TRUNC(((A2295-$A$39+1)-1)/3)+1,MOD((A2295-$A$39+1)-1,3)+1),"")</f>
        <v/>
      </c>
      <c r="C2295" s="43" t="str">
        <f t="shared" si="1063"/>
        <v/>
      </c>
      <c r="D2295" s="43" t="str">
        <f t="shared" ca="1" si="1053"/>
        <v/>
      </c>
      <c r="E2295" s="43" t="str">
        <f t="shared" si="1064"/>
        <v/>
      </c>
      <c r="F2295" s="43" t="str">
        <f t="shared" si="1065"/>
        <v/>
      </c>
      <c r="G2295" s="43" t="str">
        <f>IF(A2295&lt;&gt;"",IF(A2295&lt;Data!$G$11*0.25,$C$13/$G$32,IF(A2295&gt;Data!$G$11*0.25,$C$13,$C$13*10)),"")</f>
        <v/>
      </c>
      <c r="H2295" s="43" t="str">
        <f>IF(A2295&lt;&gt;"",IF(Data!$G$9="constant",$C$13,IF(Data!$G$9="squeeze",G2295,F2295)),"")</f>
        <v/>
      </c>
      <c r="I2295" s="38" t="str">
        <f ca="1">IF(ISNUMBER(A2295),NORMINV(RAND(),0,IF(AND(Data!$G$9="squeeze",A2295&lt;Data!$G$11*0.25),$H$32,1)*$C$30*$C$13)*($C$14*$C$12),"")</f>
        <v/>
      </c>
      <c r="J2295" s="42" t="str">
        <f ca="1">IFERROR(IF(Data!$C$6="Real",B2295,I2295+J2294+($C$14*$C$12)*(NORMINV(RAND(),$C$15,CHOOSE($G$13,$C$13,F2295,G2295)))),"")</f>
        <v/>
      </c>
      <c r="K2295" s="88" t="str">
        <f>IF(ISNUMBER(A2295), IF($G$16="fixed",$G$17,MIN(H2295*Data!$C$7*$C$16*0.5,$C$17*Data!$C$7))*$C$12,"")</f>
        <v/>
      </c>
      <c r="L2295" s="42" t="str">
        <f t="shared" ca="1" si="1080"/>
        <v/>
      </c>
      <c r="M2295" s="44" t="str">
        <f t="shared" ca="1" si="1081"/>
        <v/>
      </c>
      <c r="N2295" s="44" t="str">
        <f t="shared" ca="1" si="1082"/>
        <v/>
      </c>
      <c r="O2295" s="108" t="str">
        <f t="shared" si="1066"/>
        <v/>
      </c>
      <c r="P2295" s="102" t="str">
        <f t="shared" si="1067"/>
        <v/>
      </c>
      <c r="Q2295" s="102" t="str">
        <f t="shared" si="1068"/>
        <v/>
      </c>
      <c r="R2295" s="120" t="str">
        <f t="shared" si="1069"/>
        <v/>
      </c>
      <c r="S2295" s="54" t="str">
        <f t="shared" si="1070"/>
        <v/>
      </c>
      <c r="T2295" s="5" t="str">
        <f t="shared" si="1071"/>
        <v/>
      </c>
      <c r="U2295" s="152" t="str">
        <f t="shared" si="1054"/>
        <v/>
      </c>
      <c r="V2295" s="152" t="str">
        <f t="shared" si="1055"/>
        <v/>
      </c>
      <c r="W2295" s="153" t="str">
        <f t="shared" si="1056"/>
        <v/>
      </c>
      <c r="X2295" s="153" t="str">
        <f t="shared" si="1057"/>
        <v/>
      </c>
      <c r="Y2295" s="153" t="str">
        <f t="shared" si="1058"/>
        <v/>
      </c>
      <c r="Z2295" s="153" t="str">
        <f t="shared" si="1059"/>
        <v/>
      </c>
      <c r="AA2295" s="152" t="str">
        <f t="shared" si="1060"/>
        <v/>
      </c>
      <c r="AB2295" s="152" t="str">
        <f t="shared" si="1061"/>
        <v/>
      </c>
      <c r="AC2295" s="154" t="str">
        <f t="shared" si="1072"/>
        <v/>
      </c>
      <c r="AD2295" s="154" t="str">
        <f t="shared" si="1073"/>
        <v/>
      </c>
      <c r="AE2295" s="3" t="str">
        <f t="shared" si="1074"/>
        <v/>
      </c>
      <c r="AF2295" s="3" t="str">
        <f t="shared" si="1075"/>
        <v/>
      </c>
      <c r="AG2295" s="3" t="str">
        <f t="shared" si="1076"/>
        <v/>
      </c>
      <c r="AH2295" s="4" t="str">
        <f t="shared" si="1077"/>
        <v/>
      </c>
      <c r="AI2295" s="75" t="str">
        <f t="shared" si="1078"/>
        <v/>
      </c>
      <c r="AJ2295" s="75" t="str">
        <f t="shared" si="1079"/>
        <v/>
      </c>
    </row>
    <row r="2296" spans="1:36" ht="14.25">
      <c r="A2296" s="41" t="str">
        <f t="shared" si="1062"/>
        <v/>
      </c>
      <c r="B2296" s="150" t="str">
        <f>IF(ISNUMBER(A2296),INDEX('MetaTrader Import'!$H$13:$J$5893,TRUNC(((A2296-$A$39+1)-1)/3)+1,MOD((A2296-$A$39+1)-1,3)+1),"")</f>
        <v/>
      </c>
      <c r="C2296" s="43" t="str">
        <f t="shared" si="1063"/>
        <v/>
      </c>
      <c r="D2296" s="43" t="str">
        <f t="shared" ca="1" si="1053"/>
        <v/>
      </c>
      <c r="E2296" s="43" t="str">
        <f t="shared" si="1064"/>
        <v/>
      </c>
      <c r="F2296" s="43" t="str">
        <f t="shared" si="1065"/>
        <v/>
      </c>
      <c r="G2296" s="43" t="str">
        <f>IF(A2296&lt;&gt;"",IF(A2296&lt;Data!$G$11*0.25,$C$13/$G$32,IF(A2296&gt;Data!$G$11*0.25,$C$13,$C$13*10)),"")</f>
        <v/>
      </c>
      <c r="H2296" s="43" t="str">
        <f>IF(A2296&lt;&gt;"",IF(Data!$G$9="constant",$C$13,IF(Data!$G$9="squeeze",G2296,F2296)),"")</f>
        <v/>
      </c>
      <c r="I2296" s="38" t="str">
        <f ca="1">IF(ISNUMBER(A2296),NORMINV(RAND(),0,IF(AND(Data!$G$9="squeeze",A2296&lt;Data!$G$11*0.25),$H$32,1)*$C$30*$C$13)*($C$14*$C$12),"")</f>
        <v/>
      </c>
      <c r="J2296" s="42" t="str">
        <f ca="1">IFERROR(IF(Data!$C$6="Real",B2296,I2296+J2295+($C$14*$C$12)*(NORMINV(RAND(),$C$15,CHOOSE($G$13,$C$13,F2296,G2296)))),"")</f>
        <v/>
      </c>
      <c r="K2296" s="88" t="str">
        <f>IF(ISNUMBER(A2296), IF($G$16="fixed",$G$17,MIN(H2296*Data!$C$7*$C$16*0.5,$C$17*Data!$C$7))*$C$12,"")</f>
        <v/>
      </c>
      <c r="L2296" s="42" t="str">
        <f t="shared" ca="1" si="1080"/>
        <v/>
      </c>
      <c r="M2296" s="44" t="str">
        <f t="shared" ca="1" si="1081"/>
        <v/>
      </c>
      <c r="N2296" s="44" t="str">
        <f t="shared" ca="1" si="1082"/>
        <v/>
      </c>
      <c r="O2296" s="108" t="str">
        <f t="shared" si="1066"/>
        <v/>
      </c>
      <c r="P2296" s="102" t="str">
        <f t="shared" si="1067"/>
        <v/>
      </c>
      <c r="Q2296" s="102" t="str">
        <f t="shared" si="1068"/>
        <v/>
      </c>
      <c r="R2296" s="120" t="str">
        <f t="shared" si="1069"/>
        <v/>
      </c>
      <c r="S2296" s="54" t="str">
        <f t="shared" si="1070"/>
        <v/>
      </c>
      <c r="T2296" s="5" t="str">
        <f t="shared" si="1071"/>
        <v/>
      </c>
      <c r="U2296" s="152" t="str">
        <f t="shared" si="1054"/>
        <v/>
      </c>
      <c r="V2296" s="152" t="str">
        <f t="shared" si="1055"/>
        <v/>
      </c>
      <c r="W2296" s="153" t="str">
        <f t="shared" si="1056"/>
        <v/>
      </c>
      <c r="X2296" s="153" t="str">
        <f t="shared" si="1057"/>
        <v/>
      </c>
      <c r="Y2296" s="153" t="str">
        <f t="shared" si="1058"/>
        <v/>
      </c>
      <c r="Z2296" s="153" t="str">
        <f t="shared" si="1059"/>
        <v/>
      </c>
      <c r="AA2296" s="152" t="str">
        <f t="shared" si="1060"/>
        <v/>
      </c>
      <c r="AB2296" s="152" t="str">
        <f t="shared" si="1061"/>
        <v/>
      </c>
      <c r="AC2296" s="154" t="str">
        <f t="shared" si="1072"/>
        <v/>
      </c>
      <c r="AD2296" s="154" t="str">
        <f t="shared" si="1073"/>
        <v/>
      </c>
      <c r="AE2296" s="3" t="str">
        <f t="shared" si="1074"/>
        <v/>
      </c>
      <c r="AF2296" s="3" t="str">
        <f t="shared" si="1075"/>
        <v/>
      </c>
      <c r="AG2296" s="3" t="str">
        <f t="shared" si="1076"/>
        <v/>
      </c>
      <c r="AH2296" s="4" t="str">
        <f t="shared" si="1077"/>
        <v/>
      </c>
      <c r="AI2296" s="75" t="str">
        <f t="shared" si="1078"/>
        <v/>
      </c>
      <c r="AJ2296" s="75" t="str">
        <f t="shared" si="1079"/>
        <v/>
      </c>
    </row>
    <row r="2297" spans="1:36" ht="14.25">
      <c r="A2297" s="41" t="str">
        <f t="shared" si="1062"/>
        <v/>
      </c>
      <c r="B2297" s="150" t="str">
        <f>IF(ISNUMBER(A2297),INDEX('MetaTrader Import'!$H$13:$J$5893,TRUNC(((A2297-$A$39+1)-1)/3)+1,MOD((A2297-$A$39+1)-1,3)+1),"")</f>
        <v/>
      </c>
      <c r="C2297" s="43" t="str">
        <f t="shared" si="1063"/>
        <v/>
      </c>
      <c r="D2297" s="43" t="str">
        <f t="shared" ca="1" si="1053"/>
        <v/>
      </c>
      <c r="E2297" s="43" t="str">
        <f t="shared" si="1064"/>
        <v/>
      </c>
      <c r="F2297" s="43" t="str">
        <f t="shared" si="1065"/>
        <v/>
      </c>
      <c r="G2297" s="43" t="str">
        <f>IF(A2297&lt;&gt;"",IF(A2297&lt;Data!$G$11*0.25,$C$13/$G$32,IF(A2297&gt;Data!$G$11*0.25,$C$13,$C$13*10)),"")</f>
        <v/>
      </c>
      <c r="H2297" s="43" t="str">
        <f>IF(A2297&lt;&gt;"",IF(Data!$G$9="constant",$C$13,IF(Data!$G$9="squeeze",G2297,F2297)),"")</f>
        <v/>
      </c>
      <c r="I2297" s="38" t="str">
        <f ca="1">IF(ISNUMBER(A2297),NORMINV(RAND(),0,IF(AND(Data!$G$9="squeeze",A2297&lt;Data!$G$11*0.25),$H$32,1)*$C$30*$C$13)*($C$14*$C$12),"")</f>
        <v/>
      </c>
      <c r="J2297" s="42" t="str">
        <f ca="1">IFERROR(IF(Data!$C$6="Real",B2297,I2297+J2296+($C$14*$C$12)*(NORMINV(RAND(),$C$15,CHOOSE($G$13,$C$13,F2297,G2297)))),"")</f>
        <v/>
      </c>
      <c r="K2297" s="88" t="str">
        <f>IF(ISNUMBER(A2297), IF($G$16="fixed",$G$17,MIN(H2297*Data!$C$7*$C$16*0.5,$C$17*Data!$C$7))*$C$12,"")</f>
        <v/>
      </c>
      <c r="L2297" s="42" t="str">
        <f t="shared" ca="1" si="1080"/>
        <v/>
      </c>
      <c r="M2297" s="44" t="str">
        <f t="shared" ca="1" si="1081"/>
        <v/>
      </c>
      <c r="N2297" s="44" t="str">
        <f t="shared" ca="1" si="1082"/>
        <v/>
      </c>
      <c r="O2297" s="108" t="str">
        <f t="shared" si="1066"/>
        <v/>
      </c>
      <c r="P2297" s="102" t="str">
        <f t="shared" si="1067"/>
        <v/>
      </c>
      <c r="Q2297" s="102" t="str">
        <f t="shared" si="1068"/>
        <v/>
      </c>
      <c r="R2297" s="120" t="str">
        <f t="shared" si="1069"/>
        <v/>
      </c>
      <c r="S2297" s="54" t="str">
        <f t="shared" si="1070"/>
        <v/>
      </c>
      <c r="T2297" s="5" t="str">
        <f t="shared" si="1071"/>
        <v/>
      </c>
      <c r="U2297" s="152" t="str">
        <f t="shared" si="1054"/>
        <v/>
      </c>
      <c r="V2297" s="152" t="str">
        <f t="shared" si="1055"/>
        <v/>
      </c>
      <c r="W2297" s="153" t="str">
        <f t="shared" si="1056"/>
        <v/>
      </c>
      <c r="X2297" s="153" t="str">
        <f t="shared" si="1057"/>
        <v/>
      </c>
      <c r="Y2297" s="153" t="str">
        <f t="shared" si="1058"/>
        <v/>
      </c>
      <c r="Z2297" s="153" t="str">
        <f t="shared" si="1059"/>
        <v/>
      </c>
      <c r="AA2297" s="152" t="str">
        <f t="shared" si="1060"/>
        <v/>
      </c>
      <c r="AB2297" s="152" t="str">
        <f t="shared" si="1061"/>
        <v/>
      </c>
      <c r="AC2297" s="154" t="str">
        <f t="shared" si="1072"/>
        <v/>
      </c>
      <c r="AD2297" s="154" t="str">
        <f t="shared" si="1073"/>
        <v/>
      </c>
      <c r="AE2297" s="3" t="str">
        <f t="shared" si="1074"/>
        <v/>
      </c>
      <c r="AF2297" s="3" t="str">
        <f t="shared" si="1075"/>
        <v/>
      </c>
      <c r="AG2297" s="3" t="str">
        <f t="shared" si="1076"/>
        <v/>
      </c>
      <c r="AH2297" s="4" t="str">
        <f t="shared" si="1077"/>
        <v/>
      </c>
      <c r="AI2297" s="75" t="str">
        <f t="shared" si="1078"/>
        <v/>
      </c>
      <c r="AJ2297" s="75" t="str">
        <f t="shared" si="1079"/>
        <v/>
      </c>
    </row>
    <row r="2298" spans="1:36" ht="14.25">
      <c r="A2298" s="41" t="str">
        <f t="shared" si="1062"/>
        <v/>
      </c>
      <c r="B2298" s="150" t="str">
        <f>IF(ISNUMBER(A2298),INDEX('MetaTrader Import'!$H$13:$J$5893,TRUNC(((A2298-$A$39+1)-1)/3)+1,MOD((A2298-$A$39+1)-1,3)+1),"")</f>
        <v/>
      </c>
      <c r="C2298" s="43" t="str">
        <f t="shared" si="1063"/>
        <v/>
      </c>
      <c r="D2298" s="43" t="str">
        <f t="shared" ca="1" si="1053"/>
        <v/>
      </c>
      <c r="E2298" s="43" t="str">
        <f t="shared" si="1064"/>
        <v/>
      </c>
      <c r="F2298" s="43" t="str">
        <f t="shared" si="1065"/>
        <v/>
      </c>
      <c r="G2298" s="43" t="str">
        <f>IF(A2298&lt;&gt;"",IF(A2298&lt;Data!$G$11*0.25,$C$13/$G$32,IF(A2298&gt;Data!$G$11*0.25,$C$13,$C$13*10)),"")</f>
        <v/>
      </c>
      <c r="H2298" s="43" t="str">
        <f>IF(A2298&lt;&gt;"",IF(Data!$G$9="constant",$C$13,IF(Data!$G$9="squeeze",G2298,F2298)),"")</f>
        <v/>
      </c>
      <c r="I2298" s="38" t="str">
        <f ca="1">IF(ISNUMBER(A2298),NORMINV(RAND(),0,IF(AND(Data!$G$9="squeeze",A2298&lt;Data!$G$11*0.25),$H$32,1)*$C$30*$C$13)*($C$14*$C$12),"")</f>
        <v/>
      </c>
      <c r="J2298" s="42" t="str">
        <f ca="1">IFERROR(IF(Data!$C$6="Real",B2298,I2298+J2297+($C$14*$C$12)*(NORMINV(RAND(),$C$15,CHOOSE($G$13,$C$13,F2298,G2298)))),"")</f>
        <v/>
      </c>
      <c r="K2298" s="88" t="str">
        <f>IF(ISNUMBER(A2298), IF($G$16="fixed",$G$17,MIN(H2298*Data!$C$7*$C$16*0.5,$C$17*Data!$C$7))*$C$12,"")</f>
        <v/>
      </c>
      <c r="L2298" s="42" t="str">
        <f t="shared" ca="1" si="1080"/>
        <v/>
      </c>
      <c r="M2298" s="44" t="str">
        <f t="shared" ca="1" si="1081"/>
        <v/>
      </c>
      <c r="N2298" s="44" t="str">
        <f t="shared" ca="1" si="1082"/>
        <v/>
      </c>
      <c r="O2298" s="108" t="str">
        <f t="shared" si="1066"/>
        <v/>
      </c>
      <c r="P2298" s="102" t="str">
        <f t="shared" si="1067"/>
        <v/>
      </c>
      <c r="Q2298" s="102" t="str">
        <f t="shared" si="1068"/>
        <v/>
      </c>
      <c r="R2298" s="120" t="str">
        <f t="shared" si="1069"/>
        <v/>
      </c>
      <c r="S2298" s="54" t="str">
        <f t="shared" si="1070"/>
        <v/>
      </c>
      <c r="T2298" s="5" t="str">
        <f t="shared" si="1071"/>
        <v/>
      </c>
      <c r="U2298" s="152" t="str">
        <f t="shared" si="1054"/>
        <v/>
      </c>
      <c r="V2298" s="152" t="str">
        <f t="shared" si="1055"/>
        <v/>
      </c>
      <c r="W2298" s="153" t="str">
        <f t="shared" si="1056"/>
        <v/>
      </c>
      <c r="X2298" s="153" t="str">
        <f t="shared" si="1057"/>
        <v/>
      </c>
      <c r="Y2298" s="153" t="str">
        <f t="shared" si="1058"/>
        <v/>
      </c>
      <c r="Z2298" s="153" t="str">
        <f t="shared" si="1059"/>
        <v/>
      </c>
      <c r="AA2298" s="152" t="str">
        <f t="shared" si="1060"/>
        <v/>
      </c>
      <c r="AB2298" s="152" t="str">
        <f t="shared" si="1061"/>
        <v/>
      </c>
      <c r="AC2298" s="154" t="str">
        <f t="shared" si="1072"/>
        <v/>
      </c>
      <c r="AD2298" s="154" t="str">
        <f t="shared" si="1073"/>
        <v/>
      </c>
      <c r="AE2298" s="3" t="str">
        <f t="shared" si="1074"/>
        <v/>
      </c>
      <c r="AF2298" s="3" t="str">
        <f t="shared" si="1075"/>
        <v/>
      </c>
      <c r="AG2298" s="3" t="str">
        <f t="shared" si="1076"/>
        <v/>
      </c>
      <c r="AH2298" s="4" t="str">
        <f t="shared" si="1077"/>
        <v/>
      </c>
      <c r="AI2298" s="75" t="str">
        <f t="shared" si="1078"/>
        <v/>
      </c>
      <c r="AJ2298" s="75" t="str">
        <f t="shared" si="1079"/>
        <v/>
      </c>
    </row>
    <row r="2299" spans="1:36" ht="14.25">
      <c r="A2299" s="41" t="str">
        <f t="shared" si="1062"/>
        <v/>
      </c>
      <c r="B2299" s="150" t="str">
        <f>IF(ISNUMBER(A2299),INDEX('MetaTrader Import'!$H$13:$J$5893,TRUNC(((A2299-$A$39+1)-1)/3)+1,MOD((A2299-$A$39+1)-1,3)+1),"")</f>
        <v/>
      </c>
      <c r="C2299" s="43" t="str">
        <f t="shared" si="1063"/>
        <v/>
      </c>
      <c r="D2299" s="43" t="str">
        <f t="shared" ca="1" si="1053"/>
        <v/>
      </c>
      <c r="E2299" s="43" t="str">
        <f t="shared" si="1064"/>
        <v/>
      </c>
      <c r="F2299" s="43" t="str">
        <f t="shared" si="1065"/>
        <v/>
      </c>
      <c r="G2299" s="43" t="str">
        <f>IF(A2299&lt;&gt;"",IF(A2299&lt;Data!$G$11*0.25,$C$13/$G$32,IF(A2299&gt;Data!$G$11*0.25,$C$13,$C$13*10)),"")</f>
        <v/>
      </c>
      <c r="H2299" s="43" t="str">
        <f>IF(A2299&lt;&gt;"",IF(Data!$G$9="constant",$C$13,IF(Data!$G$9="squeeze",G2299,F2299)),"")</f>
        <v/>
      </c>
      <c r="I2299" s="38" t="str">
        <f ca="1">IF(ISNUMBER(A2299),NORMINV(RAND(),0,IF(AND(Data!$G$9="squeeze",A2299&lt;Data!$G$11*0.25),$H$32,1)*$C$30*$C$13)*($C$14*$C$12),"")</f>
        <v/>
      </c>
      <c r="J2299" s="42" t="str">
        <f ca="1">IFERROR(IF(Data!$C$6="Real",B2299,I2299+J2298+($C$14*$C$12)*(NORMINV(RAND(),$C$15,CHOOSE($G$13,$C$13,F2299,G2299)))),"")</f>
        <v/>
      </c>
      <c r="K2299" s="88" t="str">
        <f>IF(ISNUMBER(A2299), IF($G$16="fixed",$G$17,MIN(H2299*Data!$C$7*$C$16*0.5,$C$17*Data!$C$7))*$C$12,"")</f>
        <v/>
      </c>
      <c r="L2299" s="42" t="str">
        <f t="shared" ca="1" si="1080"/>
        <v/>
      </c>
      <c r="M2299" s="44" t="str">
        <f t="shared" ca="1" si="1081"/>
        <v/>
      </c>
      <c r="N2299" s="44" t="str">
        <f t="shared" ca="1" si="1082"/>
        <v/>
      </c>
      <c r="O2299" s="108" t="str">
        <f t="shared" si="1066"/>
        <v/>
      </c>
      <c r="P2299" s="102" t="str">
        <f t="shared" si="1067"/>
        <v/>
      </c>
      <c r="Q2299" s="102" t="str">
        <f t="shared" si="1068"/>
        <v/>
      </c>
      <c r="R2299" s="120" t="str">
        <f t="shared" si="1069"/>
        <v/>
      </c>
      <c r="S2299" s="54" t="str">
        <f t="shared" si="1070"/>
        <v/>
      </c>
      <c r="T2299" s="5" t="str">
        <f t="shared" si="1071"/>
        <v/>
      </c>
      <c r="U2299" s="152" t="str">
        <f t="shared" si="1054"/>
        <v/>
      </c>
      <c r="V2299" s="152" t="str">
        <f t="shared" si="1055"/>
        <v/>
      </c>
      <c r="W2299" s="153" t="str">
        <f t="shared" si="1056"/>
        <v/>
      </c>
      <c r="X2299" s="153" t="str">
        <f t="shared" si="1057"/>
        <v/>
      </c>
      <c r="Y2299" s="153" t="str">
        <f t="shared" si="1058"/>
        <v/>
      </c>
      <c r="Z2299" s="153" t="str">
        <f t="shared" si="1059"/>
        <v/>
      </c>
      <c r="AA2299" s="152" t="str">
        <f t="shared" si="1060"/>
        <v/>
      </c>
      <c r="AB2299" s="152" t="str">
        <f t="shared" si="1061"/>
        <v/>
      </c>
      <c r="AC2299" s="154" t="str">
        <f t="shared" si="1072"/>
        <v/>
      </c>
      <c r="AD2299" s="154" t="str">
        <f t="shared" si="1073"/>
        <v/>
      </c>
      <c r="AE2299" s="3" t="str">
        <f t="shared" si="1074"/>
        <v/>
      </c>
      <c r="AF2299" s="3" t="str">
        <f t="shared" si="1075"/>
        <v/>
      </c>
      <c r="AG2299" s="3" t="str">
        <f t="shared" si="1076"/>
        <v/>
      </c>
      <c r="AH2299" s="4" t="str">
        <f t="shared" si="1077"/>
        <v/>
      </c>
      <c r="AI2299" s="75" t="str">
        <f t="shared" si="1078"/>
        <v/>
      </c>
      <c r="AJ2299" s="75" t="str">
        <f t="shared" si="1079"/>
        <v/>
      </c>
    </row>
    <row r="2300" spans="1:36" ht="14.25">
      <c r="A2300" s="41" t="str">
        <f t="shared" si="1062"/>
        <v/>
      </c>
      <c r="B2300" s="150" t="str">
        <f>IF(ISNUMBER(A2300),INDEX('MetaTrader Import'!$H$13:$J$5893,TRUNC(((A2300-$A$39+1)-1)/3)+1,MOD((A2300-$A$39+1)-1,3)+1),"")</f>
        <v/>
      </c>
      <c r="C2300" s="43" t="str">
        <f t="shared" si="1063"/>
        <v/>
      </c>
      <c r="D2300" s="43" t="str">
        <f t="shared" ca="1" si="1053"/>
        <v/>
      </c>
      <c r="E2300" s="43" t="str">
        <f t="shared" si="1064"/>
        <v/>
      </c>
      <c r="F2300" s="43" t="str">
        <f t="shared" si="1065"/>
        <v/>
      </c>
      <c r="G2300" s="43" t="str">
        <f>IF(A2300&lt;&gt;"",IF(A2300&lt;Data!$G$11*0.25,$C$13/$G$32,IF(A2300&gt;Data!$G$11*0.25,$C$13,$C$13*10)),"")</f>
        <v/>
      </c>
      <c r="H2300" s="43" t="str">
        <f>IF(A2300&lt;&gt;"",IF(Data!$G$9="constant",$C$13,IF(Data!$G$9="squeeze",G2300,F2300)),"")</f>
        <v/>
      </c>
      <c r="I2300" s="38" t="str">
        <f ca="1">IF(ISNUMBER(A2300),NORMINV(RAND(),0,IF(AND(Data!$G$9="squeeze",A2300&lt;Data!$G$11*0.25),$H$32,1)*$C$30*$C$13)*($C$14*$C$12),"")</f>
        <v/>
      </c>
      <c r="J2300" s="42" t="str">
        <f ca="1">IFERROR(IF(Data!$C$6="Real",B2300,I2300+J2299+($C$14*$C$12)*(NORMINV(RAND(),$C$15,CHOOSE($G$13,$C$13,F2300,G2300)))),"")</f>
        <v/>
      </c>
      <c r="K2300" s="88" t="str">
        <f>IF(ISNUMBER(A2300), IF($G$16="fixed",$G$17,MIN(H2300*Data!$C$7*$C$16*0.5,$C$17*Data!$C$7))*$C$12,"")</f>
        <v/>
      </c>
      <c r="L2300" s="42" t="str">
        <f t="shared" ca="1" si="1080"/>
        <v/>
      </c>
      <c r="M2300" s="44" t="str">
        <f t="shared" ca="1" si="1081"/>
        <v/>
      </c>
      <c r="N2300" s="44" t="str">
        <f t="shared" ca="1" si="1082"/>
        <v/>
      </c>
      <c r="O2300" s="108" t="str">
        <f t="shared" si="1066"/>
        <v/>
      </c>
      <c r="P2300" s="102" t="str">
        <f t="shared" si="1067"/>
        <v/>
      </c>
      <c r="Q2300" s="102" t="str">
        <f t="shared" si="1068"/>
        <v/>
      </c>
      <c r="R2300" s="120" t="str">
        <f t="shared" si="1069"/>
        <v/>
      </c>
      <c r="S2300" s="54" t="str">
        <f t="shared" si="1070"/>
        <v/>
      </c>
      <c r="T2300" s="5" t="str">
        <f t="shared" si="1071"/>
        <v/>
      </c>
      <c r="U2300" s="152" t="str">
        <f t="shared" si="1054"/>
        <v/>
      </c>
      <c r="V2300" s="152" t="str">
        <f t="shared" si="1055"/>
        <v/>
      </c>
      <c r="W2300" s="153" t="str">
        <f t="shared" si="1056"/>
        <v/>
      </c>
      <c r="X2300" s="153" t="str">
        <f t="shared" si="1057"/>
        <v/>
      </c>
      <c r="Y2300" s="153" t="str">
        <f t="shared" si="1058"/>
        <v/>
      </c>
      <c r="Z2300" s="153" t="str">
        <f t="shared" si="1059"/>
        <v/>
      </c>
      <c r="AA2300" s="152" t="str">
        <f t="shared" si="1060"/>
        <v/>
      </c>
      <c r="AB2300" s="152" t="str">
        <f t="shared" si="1061"/>
        <v/>
      </c>
      <c r="AC2300" s="154" t="str">
        <f t="shared" si="1072"/>
        <v/>
      </c>
      <c r="AD2300" s="154" t="str">
        <f t="shared" si="1073"/>
        <v/>
      </c>
      <c r="AE2300" s="3" t="str">
        <f t="shared" si="1074"/>
        <v/>
      </c>
      <c r="AF2300" s="3" t="str">
        <f t="shared" si="1075"/>
        <v/>
      </c>
      <c r="AG2300" s="3" t="str">
        <f t="shared" si="1076"/>
        <v/>
      </c>
      <c r="AH2300" s="4" t="str">
        <f t="shared" si="1077"/>
        <v/>
      </c>
      <c r="AI2300" s="75" t="str">
        <f t="shared" si="1078"/>
        <v/>
      </c>
      <c r="AJ2300" s="75" t="str">
        <f t="shared" si="1079"/>
        <v/>
      </c>
    </row>
    <row r="2301" spans="1:36" ht="14.25">
      <c r="A2301" s="41" t="str">
        <f t="shared" si="1062"/>
        <v/>
      </c>
      <c r="B2301" s="150" t="str">
        <f>IF(ISNUMBER(A2301),INDEX('MetaTrader Import'!$H$13:$J$5893,TRUNC(((A2301-$A$39+1)-1)/3)+1,MOD((A2301-$A$39+1)-1,3)+1),"")</f>
        <v/>
      </c>
      <c r="C2301" s="43" t="str">
        <f t="shared" si="1063"/>
        <v/>
      </c>
      <c r="D2301" s="43" t="str">
        <f t="shared" ca="1" si="1053"/>
        <v/>
      </c>
      <c r="E2301" s="43" t="str">
        <f t="shared" si="1064"/>
        <v/>
      </c>
      <c r="F2301" s="43" t="str">
        <f t="shared" si="1065"/>
        <v/>
      </c>
      <c r="G2301" s="43" t="str">
        <f>IF(A2301&lt;&gt;"",IF(A2301&lt;Data!$G$11*0.25,$C$13/$G$32,IF(A2301&gt;Data!$G$11*0.25,$C$13,$C$13*10)),"")</f>
        <v/>
      </c>
      <c r="H2301" s="43" t="str">
        <f>IF(A2301&lt;&gt;"",IF(Data!$G$9="constant",$C$13,IF(Data!$G$9="squeeze",G2301,F2301)),"")</f>
        <v/>
      </c>
      <c r="I2301" s="38" t="str">
        <f ca="1">IF(ISNUMBER(A2301),NORMINV(RAND(),0,IF(AND(Data!$G$9="squeeze",A2301&lt;Data!$G$11*0.25),$H$32,1)*$C$30*$C$13)*($C$14*$C$12),"")</f>
        <v/>
      </c>
      <c r="J2301" s="42" t="str">
        <f ca="1">IFERROR(IF(Data!$C$6="Real",B2301,I2301+J2300+($C$14*$C$12)*(NORMINV(RAND(),$C$15,CHOOSE($G$13,$C$13,F2301,G2301)))),"")</f>
        <v/>
      </c>
      <c r="K2301" s="88" t="str">
        <f>IF(ISNUMBER(A2301), IF($G$16="fixed",$G$17,MIN(H2301*Data!$C$7*$C$16*0.5,$C$17*Data!$C$7))*$C$12,"")</f>
        <v/>
      </c>
      <c r="L2301" s="42" t="str">
        <f t="shared" ca="1" si="1080"/>
        <v/>
      </c>
      <c r="M2301" s="44" t="str">
        <f t="shared" ca="1" si="1081"/>
        <v/>
      </c>
      <c r="N2301" s="44" t="str">
        <f t="shared" ca="1" si="1082"/>
        <v/>
      </c>
      <c r="O2301" s="108" t="str">
        <f t="shared" si="1066"/>
        <v/>
      </c>
      <c r="P2301" s="102" t="str">
        <f t="shared" si="1067"/>
        <v/>
      </c>
      <c r="Q2301" s="102" t="str">
        <f t="shared" si="1068"/>
        <v/>
      </c>
      <c r="R2301" s="120" t="str">
        <f t="shared" si="1069"/>
        <v/>
      </c>
      <c r="S2301" s="54" t="str">
        <f t="shared" si="1070"/>
        <v/>
      </c>
      <c r="T2301" s="5" t="str">
        <f t="shared" si="1071"/>
        <v/>
      </c>
      <c r="U2301" s="152" t="str">
        <f t="shared" si="1054"/>
        <v/>
      </c>
      <c r="V2301" s="152" t="str">
        <f t="shared" si="1055"/>
        <v/>
      </c>
      <c r="W2301" s="153" t="str">
        <f t="shared" si="1056"/>
        <v/>
      </c>
      <c r="X2301" s="153" t="str">
        <f t="shared" si="1057"/>
        <v/>
      </c>
      <c r="Y2301" s="153" t="str">
        <f t="shared" si="1058"/>
        <v/>
      </c>
      <c r="Z2301" s="153" t="str">
        <f t="shared" si="1059"/>
        <v/>
      </c>
      <c r="AA2301" s="152" t="str">
        <f t="shared" si="1060"/>
        <v/>
      </c>
      <c r="AB2301" s="152" t="str">
        <f t="shared" si="1061"/>
        <v/>
      </c>
      <c r="AC2301" s="154" t="str">
        <f t="shared" si="1072"/>
        <v/>
      </c>
      <c r="AD2301" s="154" t="str">
        <f t="shared" si="1073"/>
        <v/>
      </c>
      <c r="AE2301" s="3" t="str">
        <f t="shared" si="1074"/>
        <v/>
      </c>
      <c r="AF2301" s="3" t="str">
        <f t="shared" si="1075"/>
        <v/>
      </c>
      <c r="AG2301" s="3" t="str">
        <f t="shared" si="1076"/>
        <v/>
      </c>
      <c r="AH2301" s="4" t="str">
        <f t="shared" si="1077"/>
        <v/>
      </c>
      <c r="AI2301" s="75" t="str">
        <f t="shared" si="1078"/>
        <v/>
      </c>
      <c r="AJ2301" s="75" t="str">
        <f t="shared" si="1079"/>
        <v/>
      </c>
    </row>
    <row r="2302" spans="1:36" ht="14.25">
      <c r="A2302" s="41" t="str">
        <f t="shared" si="1062"/>
        <v/>
      </c>
      <c r="B2302" s="150" t="str">
        <f>IF(ISNUMBER(A2302),INDEX('MetaTrader Import'!$H$13:$J$5893,TRUNC(((A2302-$A$39+1)-1)/3)+1,MOD((A2302-$A$39+1)-1,3)+1),"")</f>
        <v/>
      </c>
      <c r="C2302" s="43" t="str">
        <f t="shared" si="1063"/>
        <v/>
      </c>
      <c r="D2302" s="43" t="str">
        <f t="shared" ca="1" si="1053"/>
        <v/>
      </c>
      <c r="E2302" s="43" t="str">
        <f t="shared" si="1064"/>
        <v/>
      </c>
      <c r="F2302" s="43" t="str">
        <f t="shared" si="1065"/>
        <v/>
      </c>
      <c r="G2302" s="43" t="str">
        <f>IF(A2302&lt;&gt;"",IF(A2302&lt;Data!$G$11*0.25,$C$13/$G$32,IF(A2302&gt;Data!$G$11*0.25,$C$13,$C$13*10)),"")</f>
        <v/>
      </c>
      <c r="H2302" s="43" t="str">
        <f>IF(A2302&lt;&gt;"",IF(Data!$G$9="constant",$C$13,IF(Data!$G$9="squeeze",G2302,F2302)),"")</f>
        <v/>
      </c>
      <c r="I2302" s="38" t="str">
        <f ca="1">IF(ISNUMBER(A2302),NORMINV(RAND(),0,IF(AND(Data!$G$9="squeeze",A2302&lt;Data!$G$11*0.25),$H$32,1)*$C$30*$C$13)*($C$14*$C$12),"")</f>
        <v/>
      </c>
      <c r="J2302" s="42" t="str">
        <f ca="1">IFERROR(IF(Data!$C$6="Real",B2302,I2302+J2301+($C$14*$C$12)*(NORMINV(RAND(),$C$15,CHOOSE($G$13,$C$13,F2302,G2302)))),"")</f>
        <v/>
      </c>
      <c r="K2302" s="88" t="str">
        <f>IF(ISNUMBER(A2302), IF($G$16="fixed",$G$17,MIN(H2302*Data!$C$7*$C$16*0.5,$C$17*Data!$C$7))*$C$12,"")</f>
        <v/>
      </c>
      <c r="L2302" s="42" t="str">
        <f t="shared" ca="1" si="1080"/>
        <v/>
      </c>
      <c r="M2302" s="44" t="str">
        <f t="shared" ca="1" si="1081"/>
        <v/>
      </c>
      <c r="N2302" s="44" t="str">
        <f t="shared" ca="1" si="1082"/>
        <v/>
      </c>
      <c r="O2302" s="108" t="str">
        <f t="shared" si="1066"/>
        <v/>
      </c>
      <c r="P2302" s="102" t="str">
        <f t="shared" si="1067"/>
        <v/>
      </c>
      <c r="Q2302" s="102" t="str">
        <f t="shared" si="1068"/>
        <v/>
      </c>
      <c r="R2302" s="120" t="str">
        <f t="shared" si="1069"/>
        <v/>
      </c>
      <c r="S2302" s="54" t="str">
        <f t="shared" si="1070"/>
        <v/>
      </c>
      <c r="T2302" s="5" t="str">
        <f t="shared" si="1071"/>
        <v/>
      </c>
      <c r="U2302" s="152" t="str">
        <f t="shared" si="1054"/>
        <v/>
      </c>
      <c r="V2302" s="152" t="str">
        <f t="shared" si="1055"/>
        <v/>
      </c>
      <c r="W2302" s="153" t="str">
        <f t="shared" si="1056"/>
        <v/>
      </c>
      <c r="X2302" s="153" t="str">
        <f t="shared" si="1057"/>
        <v/>
      </c>
      <c r="Y2302" s="153" t="str">
        <f t="shared" si="1058"/>
        <v/>
      </c>
      <c r="Z2302" s="153" t="str">
        <f t="shared" si="1059"/>
        <v/>
      </c>
      <c r="AA2302" s="152" t="str">
        <f t="shared" si="1060"/>
        <v/>
      </c>
      <c r="AB2302" s="152" t="str">
        <f t="shared" si="1061"/>
        <v/>
      </c>
      <c r="AC2302" s="154" t="str">
        <f t="shared" si="1072"/>
        <v/>
      </c>
      <c r="AD2302" s="154" t="str">
        <f t="shared" si="1073"/>
        <v/>
      </c>
      <c r="AE2302" s="3" t="str">
        <f t="shared" si="1074"/>
        <v/>
      </c>
      <c r="AF2302" s="3" t="str">
        <f t="shared" si="1075"/>
        <v/>
      </c>
      <c r="AG2302" s="3" t="str">
        <f t="shared" si="1076"/>
        <v/>
      </c>
      <c r="AH2302" s="4" t="str">
        <f t="shared" si="1077"/>
        <v/>
      </c>
      <c r="AI2302" s="75" t="str">
        <f t="shared" si="1078"/>
        <v/>
      </c>
      <c r="AJ2302" s="75" t="str">
        <f t="shared" si="1079"/>
        <v/>
      </c>
    </row>
    <row r="2303" spans="1:36" ht="14.25">
      <c r="A2303" s="41" t="str">
        <f t="shared" si="1062"/>
        <v/>
      </c>
      <c r="B2303" s="150" t="str">
        <f>IF(ISNUMBER(A2303),INDEX('MetaTrader Import'!$H$13:$J$5893,TRUNC(((A2303-$A$39+1)-1)/3)+1,MOD((A2303-$A$39+1)-1,3)+1),"")</f>
        <v/>
      </c>
      <c r="C2303" s="43" t="str">
        <f t="shared" si="1063"/>
        <v/>
      </c>
      <c r="D2303" s="43" t="str">
        <f t="shared" ca="1" si="1053"/>
        <v/>
      </c>
      <c r="E2303" s="43" t="str">
        <f t="shared" si="1064"/>
        <v/>
      </c>
      <c r="F2303" s="43" t="str">
        <f t="shared" si="1065"/>
        <v/>
      </c>
      <c r="G2303" s="43" t="str">
        <f>IF(A2303&lt;&gt;"",IF(A2303&lt;Data!$G$11*0.25,$C$13/$G$32,IF(A2303&gt;Data!$G$11*0.25,$C$13,$C$13*10)),"")</f>
        <v/>
      </c>
      <c r="H2303" s="43" t="str">
        <f>IF(A2303&lt;&gt;"",IF(Data!$G$9="constant",$C$13,IF(Data!$G$9="squeeze",G2303,F2303)),"")</f>
        <v/>
      </c>
      <c r="I2303" s="38" t="str">
        <f ca="1">IF(ISNUMBER(A2303),NORMINV(RAND(),0,IF(AND(Data!$G$9="squeeze",A2303&lt;Data!$G$11*0.25),$H$32,1)*$C$30*$C$13)*($C$14*$C$12),"")</f>
        <v/>
      </c>
      <c r="J2303" s="42" t="str">
        <f ca="1">IFERROR(IF(Data!$C$6="Real",B2303,I2303+J2302+($C$14*$C$12)*(NORMINV(RAND(),$C$15,CHOOSE($G$13,$C$13,F2303,G2303)))),"")</f>
        <v/>
      </c>
      <c r="K2303" s="88" t="str">
        <f>IF(ISNUMBER(A2303), IF($G$16="fixed",$G$17,MIN(H2303*Data!$C$7*$C$16*0.5,$C$17*Data!$C$7))*$C$12,"")</f>
        <v/>
      </c>
      <c r="L2303" s="42" t="str">
        <f t="shared" ca="1" si="1080"/>
        <v/>
      </c>
      <c r="M2303" s="44" t="str">
        <f t="shared" ca="1" si="1081"/>
        <v/>
      </c>
      <c r="N2303" s="44" t="str">
        <f t="shared" ca="1" si="1082"/>
        <v/>
      </c>
      <c r="O2303" s="108" t="str">
        <f t="shared" si="1066"/>
        <v/>
      </c>
      <c r="P2303" s="102" t="str">
        <f t="shared" si="1067"/>
        <v/>
      </c>
      <c r="Q2303" s="102" t="str">
        <f t="shared" si="1068"/>
        <v/>
      </c>
      <c r="R2303" s="120" t="str">
        <f t="shared" si="1069"/>
        <v/>
      </c>
      <c r="S2303" s="54" t="str">
        <f t="shared" si="1070"/>
        <v/>
      </c>
      <c r="T2303" s="5" t="str">
        <f t="shared" si="1071"/>
        <v/>
      </c>
      <c r="U2303" s="152" t="str">
        <f t="shared" si="1054"/>
        <v/>
      </c>
      <c r="V2303" s="152" t="str">
        <f t="shared" si="1055"/>
        <v/>
      </c>
      <c r="W2303" s="153" t="str">
        <f t="shared" si="1056"/>
        <v/>
      </c>
      <c r="X2303" s="153" t="str">
        <f t="shared" si="1057"/>
        <v/>
      </c>
      <c r="Y2303" s="153" t="str">
        <f t="shared" si="1058"/>
        <v/>
      </c>
      <c r="Z2303" s="153" t="str">
        <f t="shared" si="1059"/>
        <v/>
      </c>
      <c r="AA2303" s="152" t="str">
        <f t="shared" si="1060"/>
        <v/>
      </c>
      <c r="AB2303" s="152" t="str">
        <f t="shared" si="1061"/>
        <v/>
      </c>
      <c r="AC2303" s="154" t="str">
        <f t="shared" si="1072"/>
        <v/>
      </c>
      <c r="AD2303" s="154" t="str">
        <f t="shared" si="1073"/>
        <v/>
      </c>
      <c r="AE2303" s="3" t="str">
        <f t="shared" si="1074"/>
        <v/>
      </c>
      <c r="AF2303" s="3" t="str">
        <f t="shared" si="1075"/>
        <v/>
      </c>
      <c r="AG2303" s="3" t="str">
        <f t="shared" si="1076"/>
        <v/>
      </c>
      <c r="AH2303" s="4" t="str">
        <f t="shared" si="1077"/>
        <v/>
      </c>
      <c r="AI2303" s="75" t="str">
        <f t="shared" si="1078"/>
        <v/>
      </c>
      <c r="AJ2303" s="75" t="str">
        <f t="shared" si="1079"/>
        <v/>
      </c>
    </row>
    <row r="2304" spans="1:36" ht="14.25">
      <c r="A2304" s="41" t="str">
        <f t="shared" si="1062"/>
        <v/>
      </c>
      <c r="B2304" s="150" t="str">
        <f>IF(ISNUMBER(A2304),INDEX('MetaTrader Import'!$H$13:$J$5893,TRUNC(((A2304-$A$39+1)-1)/3)+1,MOD((A2304-$A$39+1)-1,3)+1),"")</f>
        <v/>
      </c>
      <c r="C2304" s="43" t="str">
        <f t="shared" si="1063"/>
        <v/>
      </c>
      <c r="D2304" s="43" t="str">
        <f t="shared" ca="1" si="1053"/>
        <v/>
      </c>
      <c r="E2304" s="43" t="str">
        <f t="shared" si="1064"/>
        <v/>
      </c>
      <c r="F2304" s="43" t="str">
        <f t="shared" si="1065"/>
        <v/>
      </c>
      <c r="G2304" s="43" t="str">
        <f>IF(A2304&lt;&gt;"",IF(A2304&lt;Data!$G$11*0.25,$C$13/$G$32,IF(A2304&gt;Data!$G$11*0.25,$C$13,$C$13*10)),"")</f>
        <v/>
      </c>
      <c r="H2304" s="43" t="str">
        <f>IF(A2304&lt;&gt;"",IF(Data!$G$9="constant",$C$13,IF(Data!$G$9="squeeze",G2304,F2304)),"")</f>
        <v/>
      </c>
      <c r="I2304" s="38" t="str">
        <f ca="1">IF(ISNUMBER(A2304),NORMINV(RAND(),0,IF(AND(Data!$G$9="squeeze",A2304&lt;Data!$G$11*0.25),$H$32,1)*$C$30*$C$13)*($C$14*$C$12),"")</f>
        <v/>
      </c>
      <c r="J2304" s="42" t="str">
        <f ca="1">IFERROR(IF(Data!$C$6="Real",B2304,I2304+J2303+($C$14*$C$12)*(NORMINV(RAND(),$C$15,CHOOSE($G$13,$C$13,F2304,G2304)))),"")</f>
        <v/>
      </c>
      <c r="K2304" s="88" t="str">
        <f>IF(ISNUMBER(A2304), IF($G$16="fixed",$G$17,MIN(H2304*Data!$C$7*$C$16*0.5,$C$17*Data!$C$7))*$C$12,"")</f>
        <v/>
      </c>
      <c r="L2304" s="42" t="str">
        <f t="shared" ca="1" si="1080"/>
        <v/>
      </c>
      <c r="M2304" s="44" t="str">
        <f t="shared" ca="1" si="1081"/>
        <v/>
      </c>
      <c r="N2304" s="44" t="str">
        <f t="shared" ca="1" si="1082"/>
        <v/>
      </c>
      <c r="O2304" s="108" t="str">
        <f t="shared" si="1066"/>
        <v/>
      </c>
      <c r="P2304" s="102" t="str">
        <f t="shared" si="1067"/>
        <v/>
      </c>
      <c r="Q2304" s="102" t="str">
        <f t="shared" si="1068"/>
        <v/>
      </c>
      <c r="R2304" s="120" t="str">
        <f t="shared" si="1069"/>
        <v/>
      </c>
      <c r="S2304" s="54" t="str">
        <f t="shared" si="1070"/>
        <v/>
      </c>
      <c r="T2304" s="5" t="str">
        <f t="shared" si="1071"/>
        <v/>
      </c>
      <c r="U2304" s="152" t="str">
        <f t="shared" si="1054"/>
        <v/>
      </c>
      <c r="V2304" s="152" t="str">
        <f t="shared" si="1055"/>
        <v/>
      </c>
      <c r="W2304" s="153" t="str">
        <f t="shared" si="1056"/>
        <v/>
      </c>
      <c r="X2304" s="153" t="str">
        <f t="shared" si="1057"/>
        <v/>
      </c>
      <c r="Y2304" s="153" t="str">
        <f t="shared" si="1058"/>
        <v/>
      </c>
      <c r="Z2304" s="153" t="str">
        <f t="shared" si="1059"/>
        <v/>
      </c>
      <c r="AA2304" s="152" t="str">
        <f t="shared" si="1060"/>
        <v/>
      </c>
      <c r="AB2304" s="152" t="str">
        <f t="shared" si="1061"/>
        <v/>
      </c>
      <c r="AC2304" s="154" t="str">
        <f t="shared" si="1072"/>
        <v/>
      </c>
      <c r="AD2304" s="154" t="str">
        <f t="shared" si="1073"/>
        <v/>
      </c>
      <c r="AE2304" s="3" t="str">
        <f t="shared" si="1074"/>
        <v/>
      </c>
      <c r="AF2304" s="3" t="str">
        <f t="shared" si="1075"/>
        <v/>
      </c>
      <c r="AG2304" s="3" t="str">
        <f t="shared" si="1076"/>
        <v/>
      </c>
      <c r="AH2304" s="4" t="str">
        <f t="shared" si="1077"/>
        <v/>
      </c>
      <c r="AI2304" s="75" t="str">
        <f t="shared" si="1078"/>
        <v/>
      </c>
      <c r="AJ2304" s="75" t="str">
        <f t="shared" si="1079"/>
        <v/>
      </c>
    </row>
    <row r="2305" spans="1:36" ht="14.25">
      <c r="A2305" s="41" t="str">
        <f t="shared" si="1062"/>
        <v/>
      </c>
      <c r="B2305" s="150" t="str">
        <f>IF(ISNUMBER(A2305),INDEX('MetaTrader Import'!$H$13:$J$5893,TRUNC(((A2305-$A$39+1)-1)/3)+1,MOD((A2305-$A$39+1)-1,3)+1),"")</f>
        <v/>
      </c>
      <c r="C2305" s="43" t="str">
        <f t="shared" si="1063"/>
        <v/>
      </c>
      <c r="D2305" s="43" t="str">
        <f t="shared" ca="1" si="1053"/>
        <v/>
      </c>
      <c r="E2305" s="43" t="str">
        <f t="shared" si="1064"/>
        <v/>
      </c>
      <c r="F2305" s="43" t="str">
        <f t="shared" si="1065"/>
        <v/>
      </c>
      <c r="G2305" s="43" t="str">
        <f>IF(A2305&lt;&gt;"",IF(A2305&lt;Data!$G$11*0.25,$C$13/$G$32,IF(A2305&gt;Data!$G$11*0.25,$C$13,$C$13*10)),"")</f>
        <v/>
      </c>
      <c r="H2305" s="43" t="str">
        <f>IF(A2305&lt;&gt;"",IF(Data!$G$9="constant",$C$13,IF(Data!$G$9="squeeze",G2305,F2305)),"")</f>
        <v/>
      </c>
      <c r="I2305" s="38" t="str">
        <f ca="1">IF(ISNUMBER(A2305),NORMINV(RAND(),0,IF(AND(Data!$G$9="squeeze",A2305&lt;Data!$G$11*0.25),$H$32,1)*$C$30*$C$13)*($C$14*$C$12),"")</f>
        <v/>
      </c>
      <c r="J2305" s="42" t="str">
        <f ca="1">IFERROR(IF(Data!$C$6="Real",B2305,I2305+J2304+($C$14*$C$12)*(NORMINV(RAND(),$C$15,CHOOSE($G$13,$C$13,F2305,G2305)))),"")</f>
        <v/>
      </c>
      <c r="K2305" s="88" t="str">
        <f>IF(ISNUMBER(A2305), IF($G$16="fixed",$G$17,MIN(H2305*Data!$C$7*$C$16*0.5,$C$17*Data!$C$7))*$C$12,"")</f>
        <v/>
      </c>
      <c r="L2305" s="42" t="str">
        <f t="shared" ca="1" si="1080"/>
        <v/>
      </c>
      <c r="M2305" s="44" t="str">
        <f t="shared" ca="1" si="1081"/>
        <v/>
      </c>
      <c r="N2305" s="44" t="str">
        <f t="shared" ca="1" si="1082"/>
        <v/>
      </c>
      <c r="O2305" s="108" t="str">
        <f t="shared" si="1066"/>
        <v/>
      </c>
      <c r="P2305" s="102" t="str">
        <f t="shared" si="1067"/>
        <v/>
      </c>
      <c r="Q2305" s="102" t="str">
        <f t="shared" si="1068"/>
        <v/>
      </c>
      <c r="R2305" s="120" t="str">
        <f t="shared" si="1069"/>
        <v/>
      </c>
      <c r="S2305" s="54" t="str">
        <f t="shared" si="1070"/>
        <v/>
      </c>
      <c r="T2305" s="5" t="str">
        <f t="shared" si="1071"/>
        <v/>
      </c>
      <c r="U2305" s="152" t="str">
        <f t="shared" si="1054"/>
        <v/>
      </c>
      <c r="V2305" s="152" t="str">
        <f t="shared" si="1055"/>
        <v/>
      </c>
      <c r="W2305" s="153" t="str">
        <f t="shared" si="1056"/>
        <v/>
      </c>
      <c r="X2305" s="153" t="str">
        <f t="shared" si="1057"/>
        <v/>
      </c>
      <c r="Y2305" s="153" t="str">
        <f t="shared" si="1058"/>
        <v/>
      </c>
      <c r="Z2305" s="153" t="str">
        <f t="shared" si="1059"/>
        <v/>
      </c>
      <c r="AA2305" s="152" t="str">
        <f t="shared" si="1060"/>
        <v/>
      </c>
      <c r="AB2305" s="152" t="str">
        <f t="shared" si="1061"/>
        <v/>
      </c>
      <c r="AC2305" s="154" t="str">
        <f t="shared" si="1072"/>
        <v/>
      </c>
      <c r="AD2305" s="154" t="str">
        <f t="shared" si="1073"/>
        <v/>
      </c>
      <c r="AE2305" s="3" t="str">
        <f t="shared" si="1074"/>
        <v/>
      </c>
      <c r="AF2305" s="3" t="str">
        <f t="shared" si="1075"/>
        <v/>
      </c>
      <c r="AG2305" s="3" t="str">
        <f t="shared" si="1076"/>
        <v/>
      </c>
      <c r="AH2305" s="4" t="str">
        <f t="shared" si="1077"/>
        <v/>
      </c>
      <c r="AI2305" s="75" t="str">
        <f t="shared" si="1078"/>
        <v/>
      </c>
      <c r="AJ2305" s="75" t="str">
        <f t="shared" si="1079"/>
        <v/>
      </c>
    </row>
    <row r="2306" spans="1:36" ht="14.25">
      <c r="A2306" s="41" t="str">
        <f t="shared" si="1062"/>
        <v/>
      </c>
      <c r="B2306" s="150" t="str">
        <f>IF(ISNUMBER(A2306),INDEX('MetaTrader Import'!$H$13:$J$5893,TRUNC(((A2306-$A$39+1)-1)/3)+1,MOD((A2306-$A$39+1)-1,3)+1),"")</f>
        <v/>
      </c>
      <c r="C2306" s="43" t="str">
        <f t="shared" si="1063"/>
        <v/>
      </c>
      <c r="D2306" s="43" t="str">
        <f t="shared" ca="1" si="1053"/>
        <v/>
      </c>
      <c r="E2306" s="43" t="str">
        <f t="shared" si="1064"/>
        <v/>
      </c>
      <c r="F2306" s="43" t="str">
        <f t="shared" si="1065"/>
        <v/>
      </c>
      <c r="G2306" s="43" t="str">
        <f>IF(A2306&lt;&gt;"",IF(A2306&lt;Data!$G$11*0.25,$C$13/$G$32,IF(A2306&gt;Data!$G$11*0.25,$C$13,$C$13*10)),"")</f>
        <v/>
      </c>
      <c r="H2306" s="43" t="str">
        <f>IF(A2306&lt;&gt;"",IF(Data!$G$9="constant",$C$13,IF(Data!$G$9="squeeze",G2306,F2306)),"")</f>
        <v/>
      </c>
      <c r="I2306" s="38" t="str">
        <f ca="1">IF(ISNUMBER(A2306),NORMINV(RAND(),0,IF(AND(Data!$G$9="squeeze",A2306&lt;Data!$G$11*0.25),$H$32,1)*$C$30*$C$13)*($C$14*$C$12),"")</f>
        <v/>
      </c>
      <c r="J2306" s="42" t="str">
        <f ca="1">IFERROR(IF(Data!$C$6="Real",B2306,I2306+J2305+($C$14*$C$12)*(NORMINV(RAND(),$C$15,CHOOSE($G$13,$C$13,F2306,G2306)))),"")</f>
        <v/>
      </c>
      <c r="K2306" s="88" t="str">
        <f>IF(ISNUMBER(A2306), IF($G$16="fixed",$G$17,MIN(H2306*Data!$C$7*$C$16*0.5,$C$17*Data!$C$7))*$C$12,"")</f>
        <v/>
      </c>
      <c r="L2306" s="42" t="str">
        <f t="shared" ca="1" si="1080"/>
        <v/>
      </c>
      <c r="M2306" s="44" t="str">
        <f t="shared" ca="1" si="1081"/>
        <v/>
      </c>
      <c r="N2306" s="44" t="str">
        <f t="shared" ca="1" si="1082"/>
        <v/>
      </c>
      <c r="O2306" s="108" t="str">
        <f t="shared" si="1066"/>
        <v/>
      </c>
      <c r="P2306" s="102" t="str">
        <f t="shared" si="1067"/>
        <v/>
      </c>
      <c r="Q2306" s="102" t="str">
        <f t="shared" si="1068"/>
        <v/>
      </c>
      <c r="R2306" s="120" t="str">
        <f t="shared" si="1069"/>
        <v/>
      </c>
      <c r="S2306" s="54" t="str">
        <f t="shared" si="1070"/>
        <v/>
      </c>
      <c r="T2306" s="5" t="str">
        <f t="shared" si="1071"/>
        <v/>
      </c>
      <c r="U2306" s="152" t="str">
        <f t="shared" si="1054"/>
        <v/>
      </c>
      <c r="V2306" s="152" t="str">
        <f t="shared" si="1055"/>
        <v/>
      </c>
      <c r="W2306" s="153" t="str">
        <f t="shared" si="1056"/>
        <v/>
      </c>
      <c r="X2306" s="153" t="str">
        <f t="shared" si="1057"/>
        <v/>
      </c>
      <c r="Y2306" s="153" t="str">
        <f t="shared" si="1058"/>
        <v/>
      </c>
      <c r="Z2306" s="153" t="str">
        <f t="shared" si="1059"/>
        <v/>
      </c>
      <c r="AA2306" s="152" t="str">
        <f t="shared" si="1060"/>
        <v/>
      </c>
      <c r="AB2306" s="152" t="str">
        <f t="shared" si="1061"/>
        <v/>
      </c>
      <c r="AC2306" s="154" t="str">
        <f t="shared" si="1072"/>
        <v/>
      </c>
      <c r="AD2306" s="154" t="str">
        <f t="shared" si="1073"/>
        <v/>
      </c>
      <c r="AE2306" s="3" t="str">
        <f t="shared" si="1074"/>
        <v/>
      </c>
      <c r="AF2306" s="3" t="str">
        <f t="shared" si="1075"/>
        <v/>
      </c>
      <c r="AG2306" s="3" t="str">
        <f t="shared" si="1076"/>
        <v/>
      </c>
      <c r="AH2306" s="4" t="str">
        <f t="shared" si="1077"/>
        <v/>
      </c>
      <c r="AI2306" s="75" t="str">
        <f t="shared" si="1078"/>
        <v/>
      </c>
      <c r="AJ2306" s="75" t="str">
        <f t="shared" si="1079"/>
        <v/>
      </c>
    </row>
    <row r="2307" spans="1:36" ht="14.25">
      <c r="A2307" s="41" t="str">
        <f t="shared" si="1062"/>
        <v/>
      </c>
      <c r="B2307" s="150" t="str">
        <f>IF(ISNUMBER(A2307),INDEX('MetaTrader Import'!$H$13:$J$5893,TRUNC(((A2307-$A$39+1)-1)/3)+1,MOD((A2307-$A$39+1)-1,3)+1),"")</f>
        <v/>
      </c>
      <c r="C2307" s="43" t="str">
        <f t="shared" si="1063"/>
        <v/>
      </c>
      <c r="D2307" s="43" t="str">
        <f t="shared" ref="D2307:D2370" ca="1" si="1083">IF(A2307&lt;&gt;"",NORMINV(RAND(),($C$23-C2307)*$C$28,$C$27)+NORMINV(RAND(),IF(RAND()&gt;$C$26,$C$25,0),$C$27),"")</f>
        <v/>
      </c>
      <c r="E2307" s="43" t="str">
        <f t="shared" si="1064"/>
        <v/>
      </c>
      <c r="F2307" s="43" t="str">
        <f t="shared" si="1065"/>
        <v/>
      </c>
      <c r="G2307" s="43" t="str">
        <f>IF(A2307&lt;&gt;"",IF(A2307&lt;Data!$G$11*0.25,$C$13/$G$32,IF(A2307&gt;Data!$G$11*0.25,$C$13,$C$13*10)),"")</f>
        <v/>
      </c>
      <c r="H2307" s="43" t="str">
        <f>IF(A2307&lt;&gt;"",IF(Data!$G$9="constant",$C$13,IF(Data!$G$9="squeeze",G2307,F2307)),"")</f>
        <v/>
      </c>
      <c r="I2307" s="38" t="str">
        <f ca="1">IF(ISNUMBER(A2307),NORMINV(RAND(),0,IF(AND(Data!$G$9="squeeze",A2307&lt;Data!$G$11*0.25),$H$32,1)*$C$30*$C$13)*($C$14*$C$12),"")</f>
        <v/>
      </c>
      <c r="J2307" s="42" t="str">
        <f ca="1">IFERROR(IF(Data!$C$6="Real",B2307,I2307+J2306+($C$14*$C$12)*(NORMINV(RAND(),$C$15,CHOOSE($G$13,$C$13,F2307,G2307)))),"")</f>
        <v/>
      </c>
      <c r="K2307" s="88" t="str">
        <f>IF(ISNUMBER(A2307), IF($G$16="fixed",$G$17,MIN(H2307*Data!$C$7*$C$16*0.5,$C$17*Data!$C$7))*$C$12,"")</f>
        <v/>
      </c>
      <c r="L2307" s="42" t="str">
        <f t="shared" ca="1" si="1080"/>
        <v/>
      </c>
      <c r="M2307" s="44" t="str">
        <f t="shared" ca="1" si="1081"/>
        <v/>
      </c>
      <c r="N2307" s="44" t="str">
        <f t="shared" ca="1" si="1082"/>
        <v/>
      </c>
      <c r="O2307" s="108" t="str">
        <f t="shared" si="1066"/>
        <v/>
      </c>
      <c r="P2307" s="102" t="str">
        <f t="shared" si="1067"/>
        <v/>
      </c>
      <c r="Q2307" s="102" t="str">
        <f t="shared" si="1068"/>
        <v/>
      </c>
      <c r="R2307" s="120" t="str">
        <f t="shared" si="1069"/>
        <v/>
      </c>
      <c r="S2307" s="54" t="str">
        <f t="shared" si="1070"/>
        <v/>
      </c>
      <c r="T2307" s="5" t="str">
        <f t="shared" si="1071"/>
        <v/>
      </c>
      <c r="U2307" s="152" t="str">
        <f t="shared" ref="U2307:U2370" si="1084">IF(NOT(ISNUMBER(T2307)),"",IF(S2307=1,T2307,IF(M2307&gt;U2306,M2307,IF(ISNUMBER(U2306),U2306,""))))</f>
        <v/>
      </c>
      <c r="V2307" s="152" t="str">
        <f t="shared" ref="V2307:V2370" si="1085">IF(NOT(ISNUMBER(T2307)),"",IF(S2307=1,T2307,IF(N2307&lt;V2306,N2307,IF(ISNUMBER(V2306),V2306,""))))</f>
        <v/>
      </c>
      <c r="W2307" s="153" t="str">
        <f t="shared" ref="W2307:W2370" si="1086">IF(NOT(ISNUMBER(T2307)),"",MIN($F$24,IF(TRUNC((U2307-T2307)/$E$24*$G$12)+0&gt;IF(ISNUMBER(W2306),W2306,0),TRUNC((U2307-T2307)/$E$24*$G$12)+0,IF(ISNUMBER(W2306),W2306,0))))</f>
        <v/>
      </c>
      <c r="X2307" s="153" t="str">
        <f t="shared" ref="X2307:X2370" si="1087">IF(NOT(ISNUMBER(T2307)),"",MIN($F$24,IF(-TRUNC((V2307-T2307)/$E$24*$G$12)+0&gt;IF(ISNUMBER(X2306),X2306,0),-TRUNC((V2307-T2307)/$E$24*$G$12)+0,IF(ISNUMBER(X2306),X2306,0))))</f>
        <v/>
      </c>
      <c r="Y2307" s="153" t="str">
        <f t="shared" ref="Y2307:Y2370" si="1088">IF(ISNUMBER(W2307),(IF(W2307=0,0,1))*IF(ABS($I$24)=2,POWER(2,W2307-1),W2307)*SIGN($I$24)*$K$24,"")</f>
        <v/>
      </c>
      <c r="Z2307" s="153" t="str">
        <f t="shared" ref="Z2307:Z2370" si="1089">IF(ISNUMBER(X2307),(IF(X2307=0,0,1))*IF(ABS($I$24)=2,POWER(2,X2307-1),X2307)*SIGN($I$24)*$K$24,"")</f>
        <v/>
      </c>
      <c r="AA2307" s="152" t="str">
        <f t="shared" ref="AA2307:AA2370" si="1090">IF(OR(NOT(ISNUMBER(T2307)),W2307&lt;1),"",IF(OR(NOT(ISNUMBER(W2306)),W2306=0),IF(SIGN(Y2307)=1,M2307,N2307),(Y2306*AA2306+(Y2307-Y2306)*IF(SIGN(Y2307)=1,M2307,N2307))/Y2307))</f>
        <v/>
      </c>
      <c r="AB2307" s="152" t="str">
        <f t="shared" ref="AB2307:AB2370" si="1091">IF(OR(NOT(ISNUMBER(T2307)),X2307&lt;1),"",IF(OR(NOT(ISNUMBER(X2306)),X2306=0),IF(SIGN(Z2307)=1,N2307,M2307),(Z2306*AB2306+(Z2307-Z2306)*IF(SIGN(Z2307)=1,N2307,M2307))/Z2307))</f>
        <v/>
      </c>
      <c r="AC2307" s="154" t="str">
        <f t="shared" si="1072"/>
        <v/>
      </c>
      <c r="AD2307" s="154" t="str">
        <f t="shared" si="1073"/>
        <v/>
      </c>
      <c r="AE2307" s="3" t="str">
        <f t="shared" si="1074"/>
        <v/>
      </c>
      <c r="AF2307" s="3" t="str">
        <f t="shared" si="1075"/>
        <v/>
      </c>
      <c r="AG2307" s="3" t="str">
        <f t="shared" si="1076"/>
        <v/>
      </c>
      <c r="AH2307" s="4" t="str">
        <f t="shared" si="1077"/>
        <v/>
      </c>
      <c r="AI2307" s="75" t="str">
        <f t="shared" si="1078"/>
        <v/>
      </c>
      <c r="AJ2307" s="75" t="str">
        <f t="shared" si="1079"/>
        <v/>
      </c>
    </row>
    <row r="2308" spans="1:36" ht="14.25">
      <c r="A2308" s="41" t="str">
        <f t="shared" ref="A2308:A2371" si="1092">IFERROR(IF(A2307+1&gt;$C$19,"",A2307+1),"")</f>
        <v/>
      </c>
      <c r="B2308" s="150" t="str">
        <f>IF(ISNUMBER(A2308),INDEX('MetaTrader Import'!$H$13:$J$5893,TRUNC(((A2308-$A$39+1)-1)/3)+1,MOD((A2308-$A$39+1)-1,3)+1),"")</f>
        <v/>
      </c>
      <c r="C2308" s="43" t="str">
        <f t="shared" ref="C2308:C2371" si="1093">IF(A2308&lt;&gt;"",E2307,"")</f>
        <v/>
      </c>
      <c r="D2308" s="43" t="str">
        <f t="shared" ca="1" si="1083"/>
        <v/>
      </c>
      <c r="E2308" s="43" t="str">
        <f t="shared" ref="E2308:E2371" si="1094">IF(A2308&lt;&gt;"",C2308+D2308,"")</f>
        <v/>
      </c>
      <c r="F2308" s="43" t="str">
        <f t="shared" ref="F2308:F2371" si="1095">IF(A2308&lt;&gt;"",$C$13*ABS(E2308)/$C$23,"")</f>
        <v/>
      </c>
      <c r="G2308" s="43" t="str">
        <f>IF(A2308&lt;&gt;"",IF(A2308&lt;Data!$G$11*0.25,$C$13/$G$32,IF(A2308&gt;Data!$G$11*0.25,$C$13,$C$13*10)),"")</f>
        <v/>
      </c>
      <c r="H2308" s="43" t="str">
        <f>IF(A2308&lt;&gt;"",IF(Data!$G$9="constant",$C$13,IF(Data!$G$9="squeeze",G2308,F2308)),"")</f>
        <v/>
      </c>
      <c r="I2308" s="38" t="str">
        <f ca="1">IF(ISNUMBER(A2308),NORMINV(RAND(),0,IF(AND(Data!$G$9="squeeze",A2308&lt;Data!$G$11*0.25),$H$32,1)*$C$30*$C$13)*($C$14*$C$12),"")</f>
        <v/>
      </c>
      <c r="J2308" s="42" t="str">
        <f ca="1">IFERROR(IF(Data!$C$6="Real",B2308,I2308+J2307+($C$14*$C$12)*(NORMINV(RAND(),$C$15,CHOOSE($G$13,$C$13,F2308,G2308)))),"")</f>
        <v/>
      </c>
      <c r="K2308" s="88" t="str">
        <f>IF(ISNUMBER(A2308), IF($G$16="fixed",$G$17,MIN(H2308*Data!$C$7*$C$16*0.5,$C$17*Data!$C$7))*$C$12,"")</f>
        <v/>
      </c>
      <c r="L2308" s="42" t="str">
        <f t="shared" ca="1" si="1080"/>
        <v/>
      </c>
      <c r="M2308" s="44" t="str">
        <f t="shared" ca="1" si="1081"/>
        <v/>
      </c>
      <c r="N2308" s="44" t="str">
        <f t="shared" ca="1" si="1082"/>
        <v/>
      </c>
      <c r="O2308" s="108" t="str">
        <f t="shared" ref="O2308:O2371" si="1096">IF(ISNUMBER(A2308),$G$12*SLOPE(L2294:L2308,A2294:A2308),"")</f>
        <v/>
      </c>
      <c r="P2308" s="102" t="str">
        <f t="shared" ref="P2308:P2371" si="1097">IF(ISNUMBER(A2308),STDEV(L2294:L2308)*$G$12,"")</f>
        <v/>
      </c>
      <c r="Q2308" s="102" t="str">
        <f t="shared" ref="Q2308:Q2371" si="1098">IF(ISNUMBER(A2308),SLOPE(P2294:P2308,A2294:A2308),"")</f>
        <v/>
      </c>
      <c r="R2308" s="120" t="str">
        <f t="shared" ref="R2308:R2371" si="1099">IF(ISNUMBER(A2308),R2307+S2307,"")</f>
        <v/>
      </c>
      <c r="S2308" s="54" t="str">
        <f t="shared" ref="S2308:S2371" si="1100">IF(ISNUMBER(A2308),IF(AND(R2308&lt;$M$24,Q2308&lt;$F$28,ABS(O2308)&lt;$F$27,P2308&lt;$F$26,NOT(ISNUMBER(T2307))),1,0),"")</f>
        <v/>
      </c>
      <c r="T2308" s="5" t="str">
        <f t="shared" ref="T2308:T2371" si="1101">IF(ISNUMBER(A2308),IF(S2308=1,L2308,IF(AG2307="Y","",IF(ISNUMBER(T2307),T2307,""))),"")</f>
        <v/>
      </c>
      <c r="U2308" s="152" t="str">
        <f t="shared" si="1084"/>
        <v/>
      </c>
      <c r="V2308" s="152" t="str">
        <f t="shared" si="1085"/>
        <v/>
      </c>
      <c r="W2308" s="153" t="str">
        <f t="shared" si="1086"/>
        <v/>
      </c>
      <c r="X2308" s="153" t="str">
        <f t="shared" si="1087"/>
        <v/>
      </c>
      <c r="Y2308" s="153" t="str">
        <f t="shared" si="1088"/>
        <v/>
      </c>
      <c r="Z2308" s="153" t="str">
        <f t="shared" si="1089"/>
        <v/>
      </c>
      <c r="AA2308" s="152" t="str">
        <f t="shared" si="1090"/>
        <v/>
      </c>
      <c r="AB2308" s="152" t="str">
        <f t="shared" si="1091"/>
        <v/>
      </c>
      <c r="AC2308" s="154" t="str">
        <f t="shared" ref="AC2308:AC2371" si="1102">IFERROR(-SIGN(Y2308)*(AA2308-IF(SIGN(Y2308)=1,N2308,M2308))*$G$12*ABS(Y2308),"")</f>
        <v/>
      </c>
      <c r="AD2308" s="154" t="str">
        <f t="shared" ref="AD2308:AD2371" si="1103">IFERROR(SIGN(Z2308)*(AB2308-IF(SIGN(Z2308)=1,M2308,N2308))*$G$12*ABS(Z2308),"")</f>
        <v/>
      </c>
      <c r="AE2308" s="3" t="str">
        <f t="shared" ref="AE2308:AE2371" si="1104">IF(ISNUMBER(A2308),IFERROR((IF(ISNUMBER(AC2308),AC2308,0)+IF(ISNUMBER(AD2308),AD2308,0))/(ABS(Y2308)+ABS(Z2308)),0),"")</f>
        <v/>
      </c>
      <c r="AF2308" s="3" t="str">
        <f t="shared" ref="AF2308:AF2371" si="1105">IF(ISNUMBER(A2308),IF(ISNUMBER(AC2308),AC2308,0)+IF(ISNUMBER(AD2308),AD2308,0),"")</f>
        <v/>
      </c>
      <c r="AG2308" s="3" t="str">
        <f t="shared" ref="AG2308:AG2371" si="1106">IF(NOT(ISNUMBER(T2308)),"",IF(OR(AF2308&gt;$G$24,AF2308&lt;-$H$24,A2308+1&gt;$C$19),"Y","N"))</f>
        <v/>
      </c>
      <c r="AH2308" s="4" t="str">
        <f t="shared" ref="AH2308:AH2371" si="1107">IF(AG2308="y",AF2308*10*$C$11,"")</f>
        <v/>
      </c>
      <c r="AI2308" s="75" t="str">
        <f t="shared" ref="AI2308:AI2371" si="1108">IF(ISNUMBER(A2308),IF(ISNUMBER(AH2308),AJ2308,AF2308*10*$C$11+AJ2308),"")</f>
        <v/>
      </c>
      <c r="AJ2308" s="75" t="str">
        <f t="shared" ref="AJ2308:AJ2371" si="1109">IF(ISNUMBER(A2308),AJ2307+IF(ISNUMBER(AH2308),AH2308,0),"")</f>
        <v/>
      </c>
    </row>
    <row r="2309" spans="1:36" ht="14.25">
      <c r="A2309" s="41" t="str">
        <f t="shared" si="1092"/>
        <v/>
      </c>
      <c r="B2309" s="150" t="str">
        <f>IF(ISNUMBER(A2309),INDEX('MetaTrader Import'!$H$13:$J$5893,TRUNC(((A2309-$A$39+1)-1)/3)+1,MOD((A2309-$A$39+1)-1,3)+1),"")</f>
        <v/>
      </c>
      <c r="C2309" s="43" t="str">
        <f t="shared" si="1093"/>
        <v/>
      </c>
      <c r="D2309" s="43" t="str">
        <f t="shared" ca="1" si="1083"/>
        <v/>
      </c>
      <c r="E2309" s="43" t="str">
        <f t="shared" si="1094"/>
        <v/>
      </c>
      <c r="F2309" s="43" t="str">
        <f t="shared" si="1095"/>
        <v/>
      </c>
      <c r="G2309" s="43" t="str">
        <f>IF(A2309&lt;&gt;"",IF(A2309&lt;Data!$G$11*0.25,$C$13/$G$32,IF(A2309&gt;Data!$G$11*0.25,$C$13,$C$13*10)),"")</f>
        <v/>
      </c>
      <c r="H2309" s="43" t="str">
        <f>IF(A2309&lt;&gt;"",IF(Data!$G$9="constant",$C$13,IF(Data!$G$9="squeeze",G2309,F2309)),"")</f>
        <v/>
      </c>
      <c r="I2309" s="38" t="str">
        <f ca="1">IF(ISNUMBER(A2309),NORMINV(RAND(),0,IF(AND(Data!$G$9="squeeze",A2309&lt;Data!$G$11*0.25),$H$32,1)*$C$30*$C$13)*($C$14*$C$12),"")</f>
        <v/>
      </c>
      <c r="J2309" s="42" t="str">
        <f ca="1">IFERROR(IF(Data!$C$6="Real",B2309,I2309+J2308+($C$14*$C$12)*(NORMINV(RAND(),$C$15,CHOOSE($G$13,$C$13,F2309,G2309)))),"")</f>
        <v/>
      </c>
      <c r="K2309" s="88" t="str">
        <f>IF(ISNUMBER(A2309), IF($G$16="fixed",$G$17,MIN(H2309*Data!$C$7*$C$16*0.5,$C$17*Data!$C$7))*$C$12,"")</f>
        <v/>
      </c>
      <c r="L2309" s="42" t="str">
        <f t="shared" ca="1" si="1080"/>
        <v/>
      </c>
      <c r="M2309" s="44" t="str">
        <f t="shared" ca="1" si="1081"/>
        <v/>
      </c>
      <c r="N2309" s="44" t="str">
        <f t="shared" ca="1" si="1082"/>
        <v/>
      </c>
      <c r="O2309" s="108" t="str">
        <f t="shared" si="1096"/>
        <v/>
      </c>
      <c r="P2309" s="102" t="str">
        <f t="shared" si="1097"/>
        <v/>
      </c>
      <c r="Q2309" s="102" t="str">
        <f t="shared" si="1098"/>
        <v/>
      </c>
      <c r="R2309" s="120" t="str">
        <f t="shared" si="1099"/>
        <v/>
      </c>
      <c r="S2309" s="54" t="str">
        <f t="shared" si="1100"/>
        <v/>
      </c>
      <c r="T2309" s="5" t="str">
        <f t="shared" si="1101"/>
        <v/>
      </c>
      <c r="U2309" s="152" t="str">
        <f t="shared" si="1084"/>
        <v/>
      </c>
      <c r="V2309" s="152" t="str">
        <f t="shared" si="1085"/>
        <v/>
      </c>
      <c r="W2309" s="153" t="str">
        <f t="shared" si="1086"/>
        <v/>
      </c>
      <c r="X2309" s="153" t="str">
        <f t="shared" si="1087"/>
        <v/>
      </c>
      <c r="Y2309" s="153" t="str">
        <f t="shared" si="1088"/>
        <v/>
      </c>
      <c r="Z2309" s="153" t="str">
        <f t="shared" si="1089"/>
        <v/>
      </c>
      <c r="AA2309" s="152" t="str">
        <f t="shared" si="1090"/>
        <v/>
      </c>
      <c r="AB2309" s="152" t="str">
        <f t="shared" si="1091"/>
        <v/>
      </c>
      <c r="AC2309" s="154" t="str">
        <f t="shared" si="1102"/>
        <v/>
      </c>
      <c r="AD2309" s="154" t="str">
        <f t="shared" si="1103"/>
        <v/>
      </c>
      <c r="AE2309" s="3" t="str">
        <f t="shared" si="1104"/>
        <v/>
      </c>
      <c r="AF2309" s="3" t="str">
        <f t="shared" si="1105"/>
        <v/>
      </c>
      <c r="AG2309" s="3" t="str">
        <f t="shared" si="1106"/>
        <v/>
      </c>
      <c r="AH2309" s="4" t="str">
        <f t="shared" si="1107"/>
        <v/>
      </c>
      <c r="AI2309" s="75" t="str">
        <f t="shared" si="1108"/>
        <v/>
      </c>
      <c r="AJ2309" s="75" t="str">
        <f t="shared" si="1109"/>
        <v/>
      </c>
    </row>
    <row r="2310" spans="1:36" ht="14.25">
      <c r="A2310" s="41" t="str">
        <f t="shared" si="1092"/>
        <v/>
      </c>
      <c r="B2310" s="150" t="str">
        <f>IF(ISNUMBER(A2310),INDEX('MetaTrader Import'!$H$13:$J$5893,TRUNC(((A2310-$A$39+1)-1)/3)+1,MOD((A2310-$A$39+1)-1,3)+1),"")</f>
        <v/>
      </c>
      <c r="C2310" s="43" t="str">
        <f t="shared" si="1093"/>
        <v/>
      </c>
      <c r="D2310" s="43" t="str">
        <f t="shared" ca="1" si="1083"/>
        <v/>
      </c>
      <c r="E2310" s="43" t="str">
        <f t="shared" si="1094"/>
        <v/>
      </c>
      <c r="F2310" s="43" t="str">
        <f t="shared" si="1095"/>
        <v/>
      </c>
      <c r="G2310" s="43" t="str">
        <f>IF(A2310&lt;&gt;"",IF(A2310&lt;Data!$G$11*0.25,$C$13/$G$32,IF(A2310&gt;Data!$G$11*0.25,$C$13,$C$13*10)),"")</f>
        <v/>
      </c>
      <c r="H2310" s="43" t="str">
        <f>IF(A2310&lt;&gt;"",IF(Data!$G$9="constant",$C$13,IF(Data!$G$9="squeeze",G2310,F2310)),"")</f>
        <v/>
      </c>
      <c r="I2310" s="38" t="str">
        <f ca="1">IF(ISNUMBER(A2310),NORMINV(RAND(),0,IF(AND(Data!$G$9="squeeze",A2310&lt;Data!$G$11*0.25),$H$32,1)*$C$30*$C$13)*($C$14*$C$12),"")</f>
        <v/>
      </c>
      <c r="J2310" s="42" t="str">
        <f ca="1">IFERROR(IF(Data!$C$6="Real",B2310,I2310+J2309+($C$14*$C$12)*(NORMINV(RAND(),$C$15,CHOOSE($G$13,$C$13,F2310,G2310)))),"")</f>
        <v/>
      </c>
      <c r="K2310" s="88" t="str">
        <f>IF(ISNUMBER(A2310), IF($G$16="fixed",$G$17,MIN(H2310*Data!$C$7*$C$16*0.5,$C$17*Data!$C$7))*$C$12,"")</f>
        <v/>
      </c>
      <c r="L2310" s="42" t="str">
        <f t="shared" ref="L2310:L2373" ca="1" si="1110">IFERROR(J2310,"")</f>
        <v/>
      </c>
      <c r="M2310" s="44" t="str">
        <f t="shared" ref="M2310:M2373" ca="1" si="1111">IFERROR(L2310+K2310*0.5,"")</f>
        <v/>
      </c>
      <c r="N2310" s="44" t="str">
        <f t="shared" ref="N2310:N2373" ca="1" si="1112">IFERROR(L2310-K2310*0.5,"")</f>
        <v/>
      </c>
      <c r="O2310" s="108" t="str">
        <f t="shared" si="1096"/>
        <v/>
      </c>
      <c r="P2310" s="102" t="str">
        <f t="shared" si="1097"/>
        <v/>
      </c>
      <c r="Q2310" s="102" t="str">
        <f t="shared" si="1098"/>
        <v/>
      </c>
      <c r="R2310" s="120" t="str">
        <f t="shared" si="1099"/>
        <v/>
      </c>
      <c r="S2310" s="54" t="str">
        <f t="shared" si="1100"/>
        <v/>
      </c>
      <c r="T2310" s="5" t="str">
        <f t="shared" si="1101"/>
        <v/>
      </c>
      <c r="U2310" s="152" t="str">
        <f t="shared" si="1084"/>
        <v/>
      </c>
      <c r="V2310" s="152" t="str">
        <f t="shared" si="1085"/>
        <v/>
      </c>
      <c r="W2310" s="153" t="str">
        <f t="shared" si="1086"/>
        <v/>
      </c>
      <c r="X2310" s="153" t="str">
        <f t="shared" si="1087"/>
        <v/>
      </c>
      <c r="Y2310" s="153" t="str">
        <f t="shared" si="1088"/>
        <v/>
      </c>
      <c r="Z2310" s="153" t="str">
        <f t="shared" si="1089"/>
        <v/>
      </c>
      <c r="AA2310" s="152" t="str">
        <f t="shared" si="1090"/>
        <v/>
      </c>
      <c r="AB2310" s="152" t="str">
        <f t="shared" si="1091"/>
        <v/>
      </c>
      <c r="AC2310" s="154" t="str">
        <f t="shared" si="1102"/>
        <v/>
      </c>
      <c r="AD2310" s="154" t="str">
        <f t="shared" si="1103"/>
        <v/>
      </c>
      <c r="AE2310" s="3" t="str">
        <f t="shared" si="1104"/>
        <v/>
      </c>
      <c r="AF2310" s="3" t="str">
        <f t="shared" si="1105"/>
        <v/>
      </c>
      <c r="AG2310" s="3" t="str">
        <f t="shared" si="1106"/>
        <v/>
      </c>
      <c r="AH2310" s="4" t="str">
        <f t="shared" si="1107"/>
        <v/>
      </c>
      <c r="AI2310" s="75" t="str">
        <f t="shared" si="1108"/>
        <v/>
      </c>
      <c r="AJ2310" s="75" t="str">
        <f t="shared" si="1109"/>
        <v/>
      </c>
    </row>
    <row r="2311" spans="1:36" ht="14.25">
      <c r="A2311" s="41" t="str">
        <f t="shared" si="1092"/>
        <v/>
      </c>
      <c r="B2311" s="150" t="str">
        <f>IF(ISNUMBER(A2311),INDEX('MetaTrader Import'!$H$13:$J$5893,TRUNC(((A2311-$A$39+1)-1)/3)+1,MOD((A2311-$A$39+1)-1,3)+1),"")</f>
        <v/>
      </c>
      <c r="C2311" s="43" t="str">
        <f t="shared" si="1093"/>
        <v/>
      </c>
      <c r="D2311" s="43" t="str">
        <f t="shared" ca="1" si="1083"/>
        <v/>
      </c>
      <c r="E2311" s="43" t="str">
        <f t="shared" si="1094"/>
        <v/>
      </c>
      <c r="F2311" s="43" t="str">
        <f t="shared" si="1095"/>
        <v/>
      </c>
      <c r="G2311" s="43" t="str">
        <f>IF(A2311&lt;&gt;"",IF(A2311&lt;Data!$G$11*0.25,$C$13/$G$32,IF(A2311&gt;Data!$G$11*0.25,$C$13,$C$13*10)),"")</f>
        <v/>
      </c>
      <c r="H2311" s="43" t="str">
        <f>IF(A2311&lt;&gt;"",IF(Data!$G$9="constant",$C$13,IF(Data!$G$9="squeeze",G2311,F2311)),"")</f>
        <v/>
      </c>
      <c r="I2311" s="38" t="str">
        <f ca="1">IF(ISNUMBER(A2311),NORMINV(RAND(),0,IF(AND(Data!$G$9="squeeze",A2311&lt;Data!$G$11*0.25),$H$32,1)*$C$30*$C$13)*($C$14*$C$12),"")</f>
        <v/>
      </c>
      <c r="J2311" s="42" t="str">
        <f ca="1">IFERROR(IF(Data!$C$6="Real",B2311,I2311+J2310+($C$14*$C$12)*(NORMINV(RAND(),$C$15,CHOOSE($G$13,$C$13,F2311,G2311)))),"")</f>
        <v/>
      </c>
      <c r="K2311" s="88" t="str">
        <f>IF(ISNUMBER(A2311), IF($G$16="fixed",$G$17,MIN(H2311*Data!$C$7*$C$16*0.5,$C$17*Data!$C$7))*$C$12,"")</f>
        <v/>
      </c>
      <c r="L2311" s="42" t="str">
        <f t="shared" ca="1" si="1110"/>
        <v/>
      </c>
      <c r="M2311" s="44" t="str">
        <f t="shared" ca="1" si="1111"/>
        <v/>
      </c>
      <c r="N2311" s="44" t="str">
        <f t="shared" ca="1" si="1112"/>
        <v/>
      </c>
      <c r="O2311" s="108" t="str">
        <f t="shared" si="1096"/>
        <v/>
      </c>
      <c r="P2311" s="102" t="str">
        <f t="shared" si="1097"/>
        <v/>
      </c>
      <c r="Q2311" s="102" t="str">
        <f t="shared" si="1098"/>
        <v/>
      </c>
      <c r="R2311" s="120" t="str">
        <f t="shared" si="1099"/>
        <v/>
      </c>
      <c r="S2311" s="54" t="str">
        <f t="shared" si="1100"/>
        <v/>
      </c>
      <c r="T2311" s="5" t="str">
        <f t="shared" si="1101"/>
        <v/>
      </c>
      <c r="U2311" s="152" t="str">
        <f t="shared" si="1084"/>
        <v/>
      </c>
      <c r="V2311" s="152" t="str">
        <f t="shared" si="1085"/>
        <v/>
      </c>
      <c r="W2311" s="153" t="str">
        <f t="shared" si="1086"/>
        <v/>
      </c>
      <c r="X2311" s="153" t="str">
        <f t="shared" si="1087"/>
        <v/>
      </c>
      <c r="Y2311" s="153" t="str">
        <f t="shared" si="1088"/>
        <v/>
      </c>
      <c r="Z2311" s="153" t="str">
        <f t="shared" si="1089"/>
        <v/>
      </c>
      <c r="AA2311" s="152" t="str">
        <f t="shared" si="1090"/>
        <v/>
      </c>
      <c r="AB2311" s="152" t="str">
        <f t="shared" si="1091"/>
        <v/>
      </c>
      <c r="AC2311" s="154" t="str">
        <f t="shared" si="1102"/>
        <v/>
      </c>
      <c r="AD2311" s="154" t="str">
        <f t="shared" si="1103"/>
        <v/>
      </c>
      <c r="AE2311" s="3" t="str">
        <f t="shared" si="1104"/>
        <v/>
      </c>
      <c r="AF2311" s="3" t="str">
        <f t="shared" si="1105"/>
        <v/>
      </c>
      <c r="AG2311" s="3" t="str">
        <f t="shared" si="1106"/>
        <v/>
      </c>
      <c r="AH2311" s="4" t="str">
        <f t="shared" si="1107"/>
        <v/>
      </c>
      <c r="AI2311" s="75" t="str">
        <f t="shared" si="1108"/>
        <v/>
      </c>
      <c r="AJ2311" s="75" t="str">
        <f t="shared" si="1109"/>
        <v/>
      </c>
    </row>
    <row r="2312" spans="1:36" ht="14.25">
      <c r="A2312" s="41" t="str">
        <f t="shared" si="1092"/>
        <v/>
      </c>
      <c r="B2312" s="150" t="str">
        <f>IF(ISNUMBER(A2312),INDEX('MetaTrader Import'!$H$13:$J$5893,TRUNC(((A2312-$A$39+1)-1)/3)+1,MOD((A2312-$A$39+1)-1,3)+1),"")</f>
        <v/>
      </c>
      <c r="C2312" s="43" t="str">
        <f t="shared" si="1093"/>
        <v/>
      </c>
      <c r="D2312" s="43" t="str">
        <f t="shared" ca="1" si="1083"/>
        <v/>
      </c>
      <c r="E2312" s="43" t="str">
        <f t="shared" si="1094"/>
        <v/>
      </c>
      <c r="F2312" s="43" t="str">
        <f t="shared" si="1095"/>
        <v/>
      </c>
      <c r="G2312" s="43" t="str">
        <f>IF(A2312&lt;&gt;"",IF(A2312&lt;Data!$G$11*0.25,$C$13/$G$32,IF(A2312&gt;Data!$G$11*0.25,$C$13,$C$13*10)),"")</f>
        <v/>
      </c>
      <c r="H2312" s="43" t="str">
        <f>IF(A2312&lt;&gt;"",IF(Data!$G$9="constant",$C$13,IF(Data!$G$9="squeeze",G2312,F2312)),"")</f>
        <v/>
      </c>
      <c r="I2312" s="38" t="str">
        <f ca="1">IF(ISNUMBER(A2312),NORMINV(RAND(),0,IF(AND(Data!$G$9="squeeze",A2312&lt;Data!$G$11*0.25),$H$32,1)*$C$30*$C$13)*($C$14*$C$12),"")</f>
        <v/>
      </c>
      <c r="J2312" s="42" t="str">
        <f ca="1">IFERROR(IF(Data!$C$6="Real",B2312,I2312+J2311+($C$14*$C$12)*(NORMINV(RAND(),$C$15,CHOOSE($G$13,$C$13,F2312,G2312)))),"")</f>
        <v/>
      </c>
      <c r="K2312" s="88" t="str">
        <f>IF(ISNUMBER(A2312), IF($G$16="fixed",$G$17,MIN(H2312*Data!$C$7*$C$16*0.5,$C$17*Data!$C$7))*$C$12,"")</f>
        <v/>
      </c>
      <c r="L2312" s="42" t="str">
        <f t="shared" ca="1" si="1110"/>
        <v/>
      </c>
      <c r="M2312" s="44" t="str">
        <f t="shared" ca="1" si="1111"/>
        <v/>
      </c>
      <c r="N2312" s="44" t="str">
        <f t="shared" ca="1" si="1112"/>
        <v/>
      </c>
      <c r="O2312" s="108" t="str">
        <f t="shared" si="1096"/>
        <v/>
      </c>
      <c r="P2312" s="102" t="str">
        <f t="shared" si="1097"/>
        <v/>
      </c>
      <c r="Q2312" s="102" t="str">
        <f t="shared" si="1098"/>
        <v/>
      </c>
      <c r="R2312" s="120" t="str">
        <f t="shared" si="1099"/>
        <v/>
      </c>
      <c r="S2312" s="54" t="str">
        <f t="shared" si="1100"/>
        <v/>
      </c>
      <c r="T2312" s="5" t="str">
        <f t="shared" si="1101"/>
        <v/>
      </c>
      <c r="U2312" s="152" t="str">
        <f t="shared" si="1084"/>
        <v/>
      </c>
      <c r="V2312" s="152" t="str">
        <f t="shared" si="1085"/>
        <v/>
      </c>
      <c r="W2312" s="153" t="str">
        <f t="shared" si="1086"/>
        <v/>
      </c>
      <c r="X2312" s="153" t="str">
        <f t="shared" si="1087"/>
        <v/>
      </c>
      <c r="Y2312" s="153" t="str">
        <f t="shared" si="1088"/>
        <v/>
      </c>
      <c r="Z2312" s="153" t="str">
        <f t="shared" si="1089"/>
        <v/>
      </c>
      <c r="AA2312" s="152" t="str">
        <f t="shared" si="1090"/>
        <v/>
      </c>
      <c r="AB2312" s="152" t="str">
        <f t="shared" si="1091"/>
        <v/>
      </c>
      <c r="AC2312" s="154" t="str">
        <f t="shared" si="1102"/>
        <v/>
      </c>
      <c r="AD2312" s="154" t="str">
        <f t="shared" si="1103"/>
        <v/>
      </c>
      <c r="AE2312" s="3" t="str">
        <f t="shared" si="1104"/>
        <v/>
      </c>
      <c r="AF2312" s="3" t="str">
        <f t="shared" si="1105"/>
        <v/>
      </c>
      <c r="AG2312" s="3" t="str">
        <f t="shared" si="1106"/>
        <v/>
      </c>
      <c r="AH2312" s="4" t="str">
        <f t="shared" si="1107"/>
        <v/>
      </c>
      <c r="AI2312" s="75" t="str">
        <f t="shared" si="1108"/>
        <v/>
      </c>
      <c r="AJ2312" s="75" t="str">
        <f t="shared" si="1109"/>
        <v/>
      </c>
    </row>
    <row r="2313" spans="1:36" ht="14.25">
      <c r="A2313" s="41" t="str">
        <f t="shared" si="1092"/>
        <v/>
      </c>
      <c r="B2313" s="150" t="str">
        <f>IF(ISNUMBER(A2313),INDEX('MetaTrader Import'!$H$13:$J$5893,TRUNC(((A2313-$A$39+1)-1)/3)+1,MOD((A2313-$A$39+1)-1,3)+1),"")</f>
        <v/>
      </c>
      <c r="C2313" s="43" t="str">
        <f t="shared" si="1093"/>
        <v/>
      </c>
      <c r="D2313" s="43" t="str">
        <f t="shared" ca="1" si="1083"/>
        <v/>
      </c>
      <c r="E2313" s="43" t="str">
        <f t="shared" si="1094"/>
        <v/>
      </c>
      <c r="F2313" s="43" t="str">
        <f t="shared" si="1095"/>
        <v/>
      </c>
      <c r="G2313" s="43" t="str">
        <f>IF(A2313&lt;&gt;"",IF(A2313&lt;Data!$G$11*0.25,$C$13/$G$32,IF(A2313&gt;Data!$G$11*0.25,$C$13,$C$13*10)),"")</f>
        <v/>
      </c>
      <c r="H2313" s="43" t="str">
        <f>IF(A2313&lt;&gt;"",IF(Data!$G$9="constant",$C$13,IF(Data!$G$9="squeeze",G2313,F2313)),"")</f>
        <v/>
      </c>
      <c r="I2313" s="38" t="str">
        <f ca="1">IF(ISNUMBER(A2313),NORMINV(RAND(),0,IF(AND(Data!$G$9="squeeze",A2313&lt;Data!$G$11*0.25),$H$32,1)*$C$30*$C$13)*($C$14*$C$12),"")</f>
        <v/>
      </c>
      <c r="J2313" s="42" t="str">
        <f ca="1">IFERROR(IF(Data!$C$6="Real",B2313,I2313+J2312+($C$14*$C$12)*(NORMINV(RAND(),$C$15,CHOOSE($G$13,$C$13,F2313,G2313)))),"")</f>
        <v/>
      </c>
      <c r="K2313" s="88" t="str">
        <f>IF(ISNUMBER(A2313), IF($G$16="fixed",$G$17,MIN(H2313*Data!$C$7*$C$16*0.5,$C$17*Data!$C$7))*$C$12,"")</f>
        <v/>
      </c>
      <c r="L2313" s="42" t="str">
        <f t="shared" ca="1" si="1110"/>
        <v/>
      </c>
      <c r="M2313" s="44" t="str">
        <f t="shared" ca="1" si="1111"/>
        <v/>
      </c>
      <c r="N2313" s="44" t="str">
        <f t="shared" ca="1" si="1112"/>
        <v/>
      </c>
      <c r="O2313" s="108" t="str">
        <f t="shared" si="1096"/>
        <v/>
      </c>
      <c r="P2313" s="102" t="str">
        <f t="shared" si="1097"/>
        <v/>
      </c>
      <c r="Q2313" s="102" t="str">
        <f t="shared" si="1098"/>
        <v/>
      </c>
      <c r="R2313" s="120" t="str">
        <f t="shared" si="1099"/>
        <v/>
      </c>
      <c r="S2313" s="54" t="str">
        <f t="shared" si="1100"/>
        <v/>
      </c>
      <c r="T2313" s="5" t="str">
        <f t="shared" si="1101"/>
        <v/>
      </c>
      <c r="U2313" s="152" t="str">
        <f t="shared" si="1084"/>
        <v/>
      </c>
      <c r="V2313" s="152" t="str">
        <f t="shared" si="1085"/>
        <v/>
      </c>
      <c r="W2313" s="153" t="str">
        <f t="shared" si="1086"/>
        <v/>
      </c>
      <c r="X2313" s="153" t="str">
        <f t="shared" si="1087"/>
        <v/>
      </c>
      <c r="Y2313" s="153" t="str">
        <f t="shared" si="1088"/>
        <v/>
      </c>
      <c r="Z2313" s="153" t="str">
        <f t="shared" si="1089"/>
        <v/>
      </c>
      <c r="AA2313" s="152" t="str">
        <f t="shared" si="1090"/>
        <v/>
      </c>
      <c r="AB2313" s="152" t="str">
        <f t="shared" si="1091"/>
        <v/>
      </c>
      <c r="AC2313" s="154" t="str">
        <f t="shared" si="1102"/>
        <v/>
      </c>
      <c r="AD2313" s="154" t="str">
        <f t="shared" si="1103"/>
        <v/>
      </c>
      <c r="AE2313" s="3" t="str">
        <f t="shared" si="1104"/>
        <v/>
      </c>
      <c r="AF2313" s="3" t="str">
        <f t="shared" si="1105"/>
        <v/>
      </c>
      <c r="AG2313" s="3" t="str">
        <f t="shared" si="1106"/>
        <v/>
      </c>
      <c r="AH2313" s="4" t="str">
        <f t="shared" si="1107"/>
        <v/>
      </c>
      <c r="AI2313" s="75" t="str">
        <f t="shared" si="1108"/>
        <v/>
      </c>
      <c r="AJ2313" s="75" t="str">
        <f t="shared" si="1109"/>
        <v/>
      </c>
    </row>
    <row r="2314" spans="1:36" ht="14.25">
      <c r="A2314" s="41" t="str">
        <f t="shared" si="1092"/>
        <v/>
      </c>
      <c r="B2314" s="150" t="str">
        <f>IF(ISNUMBER(A2314),INDEX('MetaTrader Import'!$H$13:$J$5893,TRUNC(((A2314-$A$39+1)-1)/3)+1,MOD((A2314-$A$39+1)-1,3)+1),"")</f>
        <v/>
      </c>
      <c r="C2314" s="43" t="str">
        <f t="shared" si="1093"/>
        <v/>
      </c>
      <c r="D2314" s="43" t="str">
        <f t="shared" ca="1" si="1083"/>
        <v/>
      </c>
      <c r="E2314" s="43" t="str">
        <f t="shared" si="1094"/>
        <v/>
      </c>
      <c r="F2314" s="43" t="str">
        <f t="shared" si="1095"/>
        <v/>
      </c>
      <c r="G2314" s="43" t="str">
        <f>IF(A2314&lt;&gt;"",IF(A2314&lt;Data!$G$11*0.25,$C$13/$G$32,IF(A2314&gt;Data!$G$11*0.25,$C$13,$C$13*10)),"")</f>
        <v/>
      </c>
      <c r="H2314" s="43" t="str">
        <f>IF(A2314&lt;&gt;"",IF(Data!$G$9="constant",$C$13,IF(Data!$G$9="squeeze",G2314,F2314)),"")</f>
        <v/>
      </c>
      <c r="I2314" s="38" t="str">
        <f ca="1">IF(ISNUMBER(A2314),NORMINV(RAND(),0,IF(AND(Data!$G$9="squeeze",A2314&lt;Data!$G$11*0.25),$H$32,1)*$C$30*$C$13)*($C$14*$C$12),"")</f>
        <v/>
      </c>
      <c r="J2314" s="42" t="str">
        <f ca="1">IFERROR(IF(Data!$C$6="Real",B2314,I2314+J2313+($C$14*$C$12)*(NORMINV(RAND(),$C$15,CHOOSE($G$13,$C$13,F2314,G2314)))),"")</f>
        <v/>
      </c>
      <c r="K2314" s="88" t="str">
        <f>IF(ISNUMBER(A2314), IF($G$16="fixed",$G$17,MIN(H2314*Data!$C$7*$C$16*0.5,$C$17*Data!$C$7))*$C$12,"")</f>
        <v/>
      </c>
      <c r="L2314" s="42" t="str">
        <f t="shared" ca="1" si="1110"/>
        <v/>
      </c>
      <c r="M2314" s="44" t="str">
        <f t="shared" ca="1" si="1111"/>
        <v/>
      </c>
      <c r="N2314" s="44" t="str">
        <f t="shared" ca="1" si="1112"/>
        <v/>
      </c>
      <c r="O2314" s="108" t="str">
        <f t="shared" si="1096"/>
        <v/>
      </c>
      <c r="P2314" s="102" t="str">
        <f t="shared" si="1097"/>
        <v/>
      </c>
      <c r="Q2314" s="102" t="str">
        <f t="shared" si="1098"/>
        <v/>
      </c>
      <c r="R2314" s="120" t="str">
        <f t="shared" si="1099"/>
        <v/>
      </c>
      <c r="S2314" s="54" t="str">
        <f t="shared" si="1100"/>
        <v/>
      </c>
      <c r="T2314" s="5" t="str">
        <f t="shared" si="1101"/>
        <v/>
      </c>
      <c r="U2314" s="152" t="str">
        <f t="shared" si="1084"/>
        <v/>
      </c>
      <c r="V2314" s="152" t="str">
        <f t="shared" si="1085"/>
        <v/>
      </c>
      <c r="W2314" s="153" t="str">
        <f t="shared" si="1086"/>
        <v/>
      </c>
      <c r="X2314" s="153" t="str">
        <f t="shared" si="1087"/>
        <v/>
      </c>
      <c r="Y2314" s="153" t="str">
        <f t="shared" si="1088"/>
        <v/>
      </c>
      <c r="Z2314" s="153" t="str">
        <f t="shared" si="1089"/>
        <v/>
      </c>
      <c r="AA2314" s="152" t="str">
        <f t="shared" si="1090"/>
        <v/>
      </c>
      <c r="AB2314" s="152" t="str">
        <f t="shared" si="1091"/>
        <v/>
      </c>
      <c r="AC2314" s="154" t="str">
        <f t="shared" si="1102"/>
        <v/>
      </c>
      <c r="AD2314" s="154" t="str">
        <f t="shared" si="1103"/>
        <v/>
      </c>
      <c r="AE2314" s="3" t="str">
        <f t="shared" si="1104"/>
        <v/>
      </c>
      <c r="AF2314" s="3" t="str">
        <f t="shared" si="1105"/>
        <v/>
      </c>
      <c r="AG2314" s="3" t="str">
        <f t="shared" si="1106"/>
        <v/>
      </c>
      <c r="AH2314" s="4" t="str">
        <f t="shared" si="1107"/>
        <v/>
      </c>
      <c r="AI2314" s="75" t="str">
        <f t="shared" si="1108"/>
        <v/>
      </c>
      <c r="AJ2314" s="75" t="str">
        <f t="shared" si="1109"/>
        <v/>
      </c>
    </row>
    <row r="2315" spans="1:36" ht="14.25">
      <c r="A2315" s="41" t="str">
        <f t="shared" si="1092"/>
        <v/>
      </c>
      <c r="B2315" s="150" t="str">
        <f>IF(ISNUMBER(A2315),INDEX('MetaTrader Import'!$H$13:$J$5893,TRUNC(((A2315-$A$39+1)-1)/3)+1,MOD((A2315-$A$39+1)-1,3)+1),"")</f>
        <v/>
      </c>
      <c r="C2315" s="43" t="str">
        <f t="shared" si="1093"/>
        <v/>
      </c>
      <c r="D2315" s="43" t="str">
        <f t="shared" ca="1" si="1083"/>
        <v/>
      </c>
      <c r="E2315" s="43" t="str">
        <f t="shared" si="1094"/>
        <v/>
      </c>
      <c r="F2315" s="43" t="str">
        <f t="shared" si="1095"/>
        <v/>
      </c>
      <c r="G2315" s="43" t="str">
        <f>IF(A2315&lt;&gt;"",IF(A2315&lt;Data!$G$11*0.25,$C$13/$G$32,IF(A2315&gt;Data!$G$11*0.25,$C$13,$C$13*10)),"")</f>
        <v/>
      </c>
      <c r="H2315" s="43" t="str">
        <f>IF(A2315&lt;&gt;"",IF(Data!$G$9="constant",$C$13,IF(Data!$G$9="squeeze",G2315,F2315)),"")</f>
        <v/>
      </c>
      <c r="I2315" s="38" t="str">
        <f ca="1">IF(ISNUMBER(A2315),NORMINV(RAND(),0,IF(AND(Data!$G$9="squeeze",A2315&lt;Data!$G$11*0.25),$H$32,1)*$C$30*$C$13)*($C$14*$C$12),"")</f>
        <v/>
      </c>
      <c r="J2315" s="42" t="str">
        <f ca="1">IFERROR(IF(Data!$C$6="Real",B2315,I2315+J2314+($C$14*$C$12)*(NORMINV(RAND(),$C$15,CHOOSE($G$13,$C$13,F2315,G2315)))),"")</f>
        <v/>
      </c>
      <c r="K2315" s="88" t="str">
        <f>IF(ISNUMBER(A2315), IF($G$16="fixed",$G$17,MIN(H2315*Data!$C$7*$C$16*0.5,$C$17*Data!$C$7))*$C$12,"")</f>
        <v/>
      </c>
      <c r="L2315" s="42" t="str">
        <f t="shared" ca="1" si="1110"/>
        <v/>
      </c>
      <c r="M2315" s="44" t="str">
        <f t="shared" ca="1" si="1111"/>
        <v/>
      </c>
      <c r="N2315" s="44" t="str">
        <f t="shared" ca="1" si="1112"/>
        <v/>
      </c>
      <c r="O2315" s="108" t="str">
        <f t="shared" si="1096"/>
        <v/>
      </c>
      <c r="P2315" s="102" t="str">
        <f t="shared" si="1097"/>
        <v/>
      </c>
      <c r="Q2315" s="102" t="str">
        <f t="shared" si="1098"/>
        <v/>
      </c>
      <c r="R2315" s="120" t="str">
        <f t="shared" si="1099"/>
        <v/>
      </c>
      <c r="S2315" s="54" t="str">
        <f t="shared" si="1100"/>
        <v/>
      </c>
      <c r="T2315" s="5" t="str">
        <f t="shared" si="1101"/>
        <v/>
      </c>
      <c r="U2315" s="152" t="str">
        <f t="shared" si="1084"/>
        <v/>
      </c>
      <c r="V2315" s="152" t="str">
        <f t="shared" si="1085"/>
        <v/>
      </c>
      <c r="W2315" s="153" t="str">
        <f t="shared" si="1086"/>
        <v/>
      </c>
      <c r="X2315" s="153" t="str">
        <f t="shared" si="1087"/>
        <v/>
      </c>
      <c r="Y2315" s="153" t="str">
        <f t="shared" si="1088"/>
        <v/>
      </c>
      <c r="Z2315" s="153" t="str">
        <f t="shared" si="1089"/>
        <v/>
      </c>
      <c r="AA2315" s="152" t="str">
        <f t="shared" si="1090"/>
        <v/>
      </c>
      <c r="AB2315" s="152" t="str">
        <f t="shared" si="1091"/>
        <v/>
      </c>
      <c r="AC2315" s="154" t="str">
        <f t="shared" si="1102"/>
        <v/>
      </c>
      <c r="AD2315" s="154" t="str">
        <f t="shared" si="1103"/>
        <v/>
      </c>
      <c r="AE2315" s="3" t="str">
        <f t="shared" si="1104"/>
        <v/>
      </c>
      <c r="AF2315" s="3" t="str">
        <f t="shared" si="1105"/>
        <v/>
      </c>
      <c r="AG2315" s="3" t="str">
        <f t="shared" si="1106"/>
        <v/>
      </c>
      <c r="AH2315" s="4" t="str">
        <f t="shared" si="1107"/>
        <v/>
      </c>
      <c r="AI2315" s="75" t="str">
        <f t="shared" si="1108"/>
        <v/>
      </c>
      <c r="AJ2315" s="75" t="str">
        <f t="shared" si="1109"/>
        <v/>
      </c>
    </row>
    <row r="2316" spans="1:36" ht="14.25">
      <c r="A2316" s="41" t="str">
        <f t="shared" si="1092"/>
        <v/>
      </c>
      <c r="B2316" s="150" t="str">
        <f>IF(ISNUMBER(A2316),INDEX('MetaTrader Import'!$H$13:$J$5893,TRUNC(((A2316-$A$39+1)-1)/3)+1,MOD((A2316-$A$39+1)-1,3)+1),"")</f>
        <v/>
      </c>
      <c r="C2316" s="43" t="str">
        <f t="shared" si="1093"/>
        <v/>
      </c>
      <c r="D2316" s="43" t="str">
        <f t="shared" ca="1" si="1083"/>
        <v/>
      </c>
      <c r="E2316" s="43" t="str">
        <f t="shared" si="1094"/>
        <v/>
      </c>
      <c r="F2316" s="43" t="str">
        <f t="shared" si="1095"/>
        <v/>
      </c>
      <c r="G2316" s="43" t="str">
        <f>IF(A2316&lt;&gt;"",IF(A2316&lt;Data!$G$11*0.25,$C$13/$G$32,IF(A2316&gt;Data!$G$11*0.25,$C$13,$C$13*10)),"")</f>
        <v/>
      </c>
      <c r="H2316" s="43" t="str">
        <f>IF(A2316&lt;&gt;"",IF(Data!$G$9="constant",$C$13,IF(Data!$G$9="squeeze",G2316,F2316)),"")</f>
        <v/>
      </c>
      <c r="I2316" s="38" t="str">
        <f ca="1">IF(ISNUMBER(A2316),NORMINV(RAND(),0,IF(AND(Data!$G$9="squeeze",A2316&lt;Data!$G$11*0.25),$H$32,1)*$C$30*$C$13)*($C$14*$C$12),"")</f>
        <v/>
      </c>
      <c r="J2316" s="42" t="str">
        <f ca="1">IFERROR(IF(Data!$C$6="Real",B2316,I2316+J2315+($C$14*$C$12)*(NORMINV(RAND(),$C$15,CHOOSE($G$13,$C$13,F2316,G2316)))),"")</f>
        <v/>
      </c>
      <c r="K2316" s="88" t="str">
        <f>IF(ISNUMBER(A2316), IF($G$16="fixed",$G$17,MIN(H2316*Data!$C$7*$C$16*0.5,$C$17*Data!$C$7))*$C$12,"")</f>
        <v/>
      </c>
      <c r="L2316" s="42" t="str">
        <f t="shared" ca="1" si="1110"/>
        <v/>
      </c>
      <c r="M2316" s="44" t="str">
        <f t="shared" ca="1" si="1111"/>
        <v/>
      </c>
      <c r="N2316" s="44" t="str">
        <f t="shared" ca="1" si="1112"/>
        <v/>
      </c>
      <c r="O2316" s="108" t="str">
        <f t="shared" si="1096"/>
        <v/>
      </c>
      <c r="P2316" s="102" t="str">
        <f t="shared" si="1097"/>
        <v/>
      </c>
      <c r="Q2316" s="102" t="str">
        <f t="shared" si="1098"/>
        <v/>
      </c>
      <c r="R2316" s="120" t="str">
        <f t="shared" si="1099"/>
        <v/>
      </c>
      <c r="S2316" s="54" t="str">
        <f t="shared" si="1100"/>
        <v/>
      </c>
      <c r="T2316" s="5" t="str">
        <f t="shared" si="1101"/>
        <v/>
      </c>
      <c r="U2316" s="152" t="str">
        <f t="shared" si="1084"/>
        <v/>
      </c>
      <c r="V2316" s="152" t="str">
        <f t="shared" si="1085"/>
        <v/>
      </c>
      <c r="W2316" s="153" t="str">
        <f t="shared" si="1086"/>
        <v/>
      </c>
      <c r="X2316" s="153" t="str">
        <f t="shared" si="1087"/>
        <v/>
      </c>
      <c r="Y2316" s="153" t="str">
        <f t="shared" si="1088"/>
        <v/>
      </c>
      <c r="Z2316" s="153" t="str">
        <f t="shared" si="1089"/>
        <v/>
      </c>
      <c r="AA2316" s="152" t="str">
        <f t="shared" si="1090"/>
        <v/>
      </c>
      <c r="AB2316" s="152" t="str">
        <f t="shared" si="1091"/>
        <v/>
      </c>
      <c r="AC2316" s="154" t="str">
        <f t="shared" si="1102"/>
        <v/>
      </c>
      <c r="AD2316" s="154" t="str">
        <f t="shared" si="1103"/>
        <v/>
      </c>
      <c r="AE2316" s="3" t="str">
        <f t="shared" si="1104"/>
        <v/>
      </c>
      <c r="AF2316" s="3" t="str">
        <f t="shared" si="1105"/>
        <v/>
      </c>
      <c r="AG2316" s="3" t="str">
        <f t="shared" si="1106"/>
        <v/>
      </c>
      <c r="AH2316" s="4" t="str">
        <f t="shared" si="1107"/>
        <v/>
      </c>
      <c r="AI2316" s="75" t="str">
        <f t="shared" si="1108"/>
        <v/>
      </c>
      <c r="AJ2316" s="75" t="str">
        <f t="shared" si="1109"/>
        <v/>
      </c>
    </row>
    <row r="2317" spans="1:36" ht="14.25">
      <c r="A2317" s="41" t="str">
        <f t="shared" si="1092"/>
        <v/>
      </c>
      <c r="B2317" s="150" t="str">
        <f>IF(ISNUMBER(A2317),INDEX('MetaTrader Import'!$H$13:$J$5893,TRUNC(((A2317-$A$39+1)-1)/3)+1,MOD((A2317-$A$39+1)-1,3)+1),"")</f>
        <v/>
      </c>
      <c r="C2317" s="43" t="str">
        <f t="shared" si="1093"/>
        <v/>
      </c>
      <c r="D2317" s="43" t="str">
        <f t="shared" ca="1" si="1083"/>
        <v/>
      </c>
      <c r="E2317" s="43" t="str">
        <f t="shared" si="1094"/>
        <v/>
      </c>
      <c r="F2317" s="43" t="str">
        <f t="shared" si="1095"/>
        <v/>
      </c>
      <c r="G2317" s="43" t="str">
        <f>IF(A2317&lt;&gt;"",IF(A2317&lt;Data!$G$11*0.25,$C$13/$G$32,IF(A2317&gt;Data!$G$11*0.25,$C$13,$C$13*10)),"")</f>
        <v/>
      </c>
      <c r="H2317" s="43" t="str">
        <f>IF(A2317&lt;&gt;"",IF(Data!$G$9="constant",$C$13,IF(Data!$G$9="squeeze",G2317,F2317)),"")</f>
        <v/>
      </c>
      <c r="I2317" s="38" t="str">
        <f ca="1">IF(ISNUMBER(A2317),NORMINV(RAND(),0,IF(AND(Data!$G$9="squeeze",A2317&lt;Data!$G$11*0.25),$H$32,1)*$C$30*$C$13)*($C$14*$C$12),"")</f>
        <v/>
      </c>
      <c r="J2317" s="42" t="str">
        <f ca="1">IFERROR(IF(Data!$C$6="Real",B2317,I2317+J2316+($C$14*$C$12)*(NORMINV(RAND(),$C$15,CHOOSE($G$13,$C$13,F2317,G2317)))),"")</f>
        <v/>
      </c>
      <c r="K2317" s="88" t="str">
        <f>IF(ISNUMBER(A2317), IF($G$16="fixed",$G$17,MIN(H2317*Data!$C$7*$C$16*0.5,$C$17*Data!$C$7))*$C$12,"")</f>
        <v/>
      </c>
      <c r="L2317" s="42" t="str">
        <f t="shared" ca="1" si="1110"/>
        <v/>
      </c>
      <c r="M2317" s="44" t="str">
        <f t="shared" ca="1" si="1111"/>
        <v/>
      </c>
      <c r="N2317" s="44" t="str">
        <f t="shared" ca="1" si="1112"/>
        <v/>
      </c>
      <c r="O2317" s="108" t="str">
        <f t="shared" si="1096"/>
        <v/>
      </c>
      <c r="P2317" s="102" t="str">
        <f t="shared" si="1097"/>
        <v/>
      </c>
      <c r="Q2317" s="102" t="str">
        <f t="shared" si="1098"/>
        <v/>
      </c>
      <c r="R2317" s="120" t="str">
        <f t="shared" si="1099"/>
        <v/>
      </c>
      <c r="S2317" s="54" t="str">
        <f t="shared" si="1100"/>
        <v/>
      </c>
      <c r="T2317" s="5" t="str">
        <f t="shared" si="1101"/>
        <v/>
      </c>
      <c r="U2317" s="152" t="str">
        <f t="shared" si="1084"/>
        <v/>
      </c>
      <c r="V2317" s="152" t="str">
        <f t="shared" si="1085"/>
        <v/>
      </c>
      <c r="W2317" s="153" t="str">
        <f t="shared" si="1086"/>
        <v/>
      </c>
      <c r="X2317" s="153" t="str">
        <f t="shared" si="1087"/>
        <v/>
      </c>
      <c r="Y2317" s="153" t="str">
        <f t="shared" si="1088"/>
        <v/>
      </c>
      <c r="Z2317" s="153" t="str">
        <f t="shared" si="1089"/>
        <v/>
      </c>
      <c r="AA2317" s="152" t="str">
        <f t="shared" si="1090"/>
        <v/>
      </c>
      <c r="AB2317" s="152" t="str">
        <f t="shared" si="1091"/>
        <v/>
      </c>
      <c r="AC2317" s="154" t="str">
        <f t="shared" si="1102"/>
        <v/>
      </c>
      <c r="AD2317" s="154" t="str">
        <f t="shared" si="1103"/>
        <v/>
      </c>
      <c r="AE2317" s="3" t="str">
        <f t="shared" si="1104"/>
        <v/>
      </c>
      <c r="AF2317" s="3" t="str">
        <f t="shared" si="1105"/>
        <v/>
      </c>
      <c r="AG2317" s="3" t="str">
        <f t="shared" si="1106"/>
        <v/>
      </c>
      <c r="AH2317" s="4" t="str">
        <f t="shared" si="1107"/>
        <v/>
      </c>
      <c r="AI2317" s="75" t="str">
        <f t="shared" si="1108"/>
        <v/>
      </c>
      <c r="AJ2317" s="75" t="str">
        <f t="shared" si="1109"/>
        <v/>
      </c>
    </row>
    <row r="2318" spans="1:36" ht="14.25">
      <c r="A2318" s="41" t="str">
        <f t="shared" si="1092"/>
        <v/>
      </c>
      <c r="B2318" s="150" t="str">
        <f>IF(ISNUMBER(A2318),INDEX('MetaTrader Import'!$H$13:$J$5893,TRUNC(((A2318-$A$39+1)-1)/3)+1,MOD((A2318-$A$39+1)-1,3)+1),"")</f>
        <v/>
      </c>
      <c r="C2318" s="43" t="str">
        <f t="shared" si="1093"/>
        <v/>
      </c>
      <c r="D2318" s="43" t="str">
        <f t="shared" ca="1" si="1083"/>
        <v/>
      </c>
      <c r="E2318" s="43" t="str">
        <f t="shared" si="1094"/>
        <v/>
      </c>
      <c r="F2318" s="43" t="str">
        <f t="shared" si="1095"/>
        <v/>
      </c>
      <c r="G2318" s="43" t="str">
        <f>IF(A2318&lt;&gt;"",IF(A2318&lt;Data!$G$11*0.25,$C$13/$G$32,IF(A2318&gt;Data!$G$11*0.25,$C$13,$C$13*10)),"")</f>
        <v/>
      </c>
      <c r="H2318" s="43" t="str">
        <f>IF(A2318&lt;&gt;"",IF(Data!$G$9="constant",$C$13,IF(Data!$G$9="squeeze",G2318,F2318)),"")</f>
        <v/>
      </c>
      <c r="I2318" s="38" t="str">
        <f ca="1">IF(ISNUMBER(A2318),NORMINV(RAND(),0,IF(AND(Data!$G$9="squeeze",A2318&lt;Data!$G$11*0.25),$H$32,1)*$C$30*$C$13)*($C$14*$C$12),"")</f>
        <v/>
      </c>
      <c r="J2318" s="42" t="str">
        <f ca="1">IFERROR(IF(Data!$C$6="Real",B2318,I2318+J2317+($C$14*$C$12)*(NORMINV(RAND(),$C$15,CHOOSE($G$13,$C$13,F2318,G2318)))),"")</f>
        <v/>
      </c>
      <c r="K2318" s="88" t="str">
        <f>IF(ISNUMBER(A2318), IF($G$16="fixed",$G$17,MIN(H2318*Data!$C$7*$C$16*0.5,$C$17*Data!$C$7))*$C$12,"")</f>
        <v/>
      </c>
      <c r="L2318" s="42" t="str">
        <f t="shared" ca="1" si="1110"/>
        <v/>
      </c>
      <c r="M2318" s="44" t="str">
        <f t="shared" ca="1" si="1111"/>
        <v/>
      </c>
      <c r="N2318" s="44" t="str">
        <f t="shared" ca="1" si="1112"/>
        <v/>
      </c>
      <c r="O2318" s="108" t="str">
        <f t="shared" si="1096"/>
        <v/>
      </c>
      <c r="P2318" s="102" t="str">
        <f t="shared" si="1097"/>
        <v/>
      </c>
      <c r="Q2318" s="102" t="str">
        <f t="shared" si="1098"/>
        <v/>
      </c>
      <c r="R2318" s="120" t="str">
        <f t="shared" si="1099"/>
        <v/>
      </c>
      <c r="S2318" s="54" t="str">
        <f t="shared" si="1100"/>
        <v/>
      </c>
      <c r="T2318" s="5" t="str">
        <f t="shared" si="1101"/>
        <v/>
      </c>
      <c r="U2318" s="152" t="str">
        <f t="shared" si="1084"/>
        <v/>
      </c>
      <c r="V2318" s="152" t="str">
        <f t="shared" si="1085"/>
        <v/>
      </c>
      <c r="W2318" s="153" t="str">
        <f t="shared" si="1086"/>
        <v/>
      </c>
      <c r="X2318" s="153" t="str">
        <f t="shared" si="1087"/>
        <v/>
      </c>
      <c r="Y2318" s="153" t="str">
        <f t="shared" si="1088"/>
        <v/>
      </c>
      <c r="Z2318" s="153" t="str">
        <f t="shared" si="1089"/>
        <v/>
      </c>
      <c r="AA2318" s="152" t="str">
        <f t="shared" si="1090"/>
        <v/>
      </c>
      <c r="AB2318" s="152" t="str">
        <f t="shared" si="1091"/>
        <v/>
      </c>
      <c r="AC2318" s="154" t="str">
        <f t="shared" si="1102"/>
        <v/>
      </c>
      <c r="AD2318" s="154" t="str">
        <f t="shared" si="1103"/>
        <v/>
      </c>
      <c r="AE2318" s="3" t="str">
        <f t="shared" si="1104"/>
        <v/>
      </c>
      <c r="AF2318" s="3" t="str">
        <f t="shared" si="1105"/>
        <v/>
      </c>
      <c r="AG2318" s="3" t="str">
        <f t="shared" si="1106"/>
        <v/>
      </c>
      <c r="AH2318" s="4" t="str">
        <f t="shared" si="1107"/>
        <v/>
      </c>
      <c r="AI2318" s="75" t="str">
        <f t="shared" si="1108"/>
        <v/>
      </c>
      <c r="AJ2318" s="75" t="str">
        <f t="shared" si="1109"/>
        <v/>
      </c>
    </row>
    <row r="2319" spans="1:36" ht="14.25">
      <c r="A2319" s="41" t="str">
        <f t="shared" si="1092"/>
        <v/>
      </c>
      <c r="B2319" s="150" t="str">
        <f>IF(ISNUMBER(A2319),INDEX('MetaTrader Import'!$H$13:$J$5893,TRUNC(((A2319-$A$39+1)-1)/3)+1,MOD((A2319-$A$39+1)-1,3)+1),"")</f>
        <v/>
      </c>
      <c r="C2319" s="43" t="str">
        <f t="shared" si="1093"/>
        <v/>
      </c>
      <c r="D2319" s="43" t="str">
        <f t="shared" ca="1" si="1083"/>
        <v/>
      </c>
      <c r="E2319" s="43" t="str">
        <f t="shared" si="1094"/>
        <v/>
      </c>
      <c r="F2319" s="43" t="str">
        <f t="shared" si="1095"/>
        <v/>
      </c>
      <c r="G2319" s="43" t="str">
        <f>IF(A2319&lt;&gt;"",IF(A2319&lt;Data!$G$11*0.25,$C$13/$G$32,IF(A2319&gt;Data!$G$11*0.25,$C$13,$C$13*10)),"")</f>
        <v/>
      </c>
      <c r="H2319" s="43" t="str">
        <f>IF(A2319&lt;&gt;"",IF(Data!$G$9="constant",$C$13,IF(Data!$G$9="squeeze",G2319,F2319)),"")</f>
        <v/>
      </c>
      <c r="I2319" s="38" t="str">
        <f ca="1">IF(ISNUMBER(A2319),NORMINV(RAND(),0,IF(AND(Data!$G$9="squeeze",A2319&lt;Data!$G$11*0.25),$H$32,1)*$C$30*$C$13)*($C$14*$C$12),"")</f>
        <v/>
      </c>
      <c r="J2319" s="42" t="str">
        <f ca="1">IFERROR(IF(Data!$C$6="Real",B2319,I2319+J2318+($C$14*$C$12)*(NORMINV(RAND(),$C$15,CHOOSE($G$13,$C$13,F2319,G2319)))),"")</f>
        <v/>
      </c>
      <c r="K2319" s="88" t="str">
        <f>IF(ISNUMBER(A2319), IF($G$16="fixed",$G$17,MIN(H2319*Data!$C$7*$C$16*0.5,$C$17*Data!$C$7))*$C$12,"")</f>
        <v/>
      </c>
      <c r="L2319" s="42" t="str">
        <f t="shared" ca="1" si="1110"/>
        <v/>
      </c>
      <c r="M2319" s="44" t="str">
        <f t="shared" ca="1" si="1111"/>
        <v/>
      </c>
      <c r="N2319" s="44" t="str">
        <f t="shared" ca="1" si="1112"/>
        <v/>
      </c>
      <c r="O2319" s="108" t="str">
        <f t="shared" si="1096"/>
        <v/>
      </c>
      <c r="P2319" s="102" t="str">
        <f t="shared" si="1097"/>
        <v/>
      </c>
      <c r="Q2319" s="102" t="str">
        <f t="shared" si="1098"/>
        <v/>
      </c>
      <c r="R2319" s="120" t="str">
        <f t="shared" si="1099"/>
        <v/>
      </c>
      <c r="S2319" s="54" t="str">
        <f t="shared" si="1100"/>
        <v/>
      </c>
      <c r="T2319" s="5" t="str">
        <f t="shared" si="1101"/>
        <v/>
      </c>
      <c r="U2319" s="152" t="str">
        <f t="shared" si="1084"/>
        <v/>
      </c>
      <c r="V2319" s="152" t="str">
        <f t="shared" si="1085"/>
        <v/>
      </c>
      <c r="W2319" s="153" t="str">
        <f t="shared" si="1086"/>
        <v/>
      </c>
      <c r="X2319" s="153" t="str">
        <f t="shared" si="1087"/>
        <v/>
      </c>
      <c r="Y2319" s="153" t="str">
        <f t="shared" si="1088"/>
        <v/>
      </c>
      <c r="Z2319" s="153" t="str">
        <f t="shared" si="1089"/>
        <v/>
      </c>
      <c r="AA2319" s="152" t="str">
        <f t="shared" si="1090"/>
        <v/>
      </c>
      <c r="AB2319" s="152" t="str">
        <f t="shared" si="1091"/>
        <v/>
      </c>
      <c r="AC2319" s="154" t="str">
        <f t="shared" si="1102"/>
        <v/>
      </c>
      <c r="AD2319" s="154" t="str">
        <f t="shared" si="1103"/>
        <v/>
      </c>
      <c r="AE2319" s="3" t="str">
        <f t="shared" si="1104"/>
        <v/>
      </c>
      <c r="AF2319" s="3" t="str">
        <f t="shared" si="1105"/>
        <v/>
      </c>
      <c r="AG2319" s="3" t="str">
        <f t="shared" si="1106"/>
        <v/>
      </c>
      <c r="AH2319" s="4" t="str">
        <f t="shared" si="1107"/>
        <v/>
      </c>
      <c r="AI2319" s="75" t="str">
        <f t="shared" si="1108"/>
        <v/>
      </c>
      <c r="AJ2319" s="75" t="str">
        <f t="shared" si="1109"/>
        <v/>
      </c>
    </row>
    <row r="2320" spans="1:36" ht="14.25">
      <c r="A2320" s="41" t="str">
        <f t="shared" si="1092"/>
        <v/>
      </c>
      <c r="B2320" s="150" t="str">
        <f>IF(ISNUMBER(A2320),INDEX('MetaTrader Import'!$H$13:$J$5893,TRUNC(((A2320-$A$39+1)-1)/3)+1,MOD((A2320-$A$39+1)-1,3)+1),"")</f>
        <v/>
      </c>
      <c r="C2320" s="43" t="str">
        <f t="shared" si="1093"/>
        <v/>
      </c>
      <c r="D2320" s="43" t="str">
        <f t="shared" ca="1" si="1083"/>
        <v/>
      </c>
      <c r="E2320" s="43" t="str">
        <f t="shared" si="1094"/>
        <v/>
      </c>
      <c r="F2320" s="43" t="str">
        <f t="shared" si="1095"/>
        <v/>
      </c>
      <c r="G2320" s="43" t="str">
        <f>IF(A2320&lt;&gt;"",IF(A2320&lt;Data!$G$11*0.25,$C$13/$G$32,IF(A2320&gt;Data!$G$11*0.25,$C$13,$C$13*10)),"")</f>
        <v/>
      </c>
      <c r="H2320" s="43" t="str">
        <f>IF(A2320&lt;&gt;"",IF(Data!$G$9="constant",$C$13,IF(Data!$G$9="squeeze",G2320,F2320)),"")</f>
        <v/>
      </c>
      <c r="I2320" s="38" t="str">
        <f ca="1">IF(ISNUMBER(A2320),NORMINV(RAND(),0,IF(AND(Data!$G$9="squeeze",A2320&lt;Data!$G$11*0.25),$H$32,1)*$C$30*$C$13)*($C$14*$C$12),"")</f>
        <v/>
      </c>
      <c r="J2320" s="42" t="str">
        <f ca="1">IFERROR(IF(Data!$C$6="Real",B2320,I2320+J2319+($C$14*$C$12)*(NORMINV(RAND(),$C$15,CHOOSE($G$13,$C$13,F2320,G2320)))),"")</f>
        <v/>
      </c>
      <c r="K2320" s="88" t="str">
        <f>IF(ISNUMBER(A2320), IF($G$16="fixed",$G$17,MIN(H2320*Data!$C$7*$C$16*0.5,$C$17*Data!$C$7))*$C$12,"")</f>
        <v/>
      </c>
      <c r="L2320" s="42" t="str">
        <f t="shared" ca="1" si="1110"/>
        <v/>
      </c>
      <c r="M2320" s="44" t="str">
        <f t="shared" ca="1" si="1111"/>
        <v/>
      </c>
      <c r="N2320" s="44" t="str">
        <f t="shared" ca="1" si="1112"/>
        <v/>
      </c>
      <c r="O2320" s="108" t="str">
        <f t="shared" si="1096"/>
        <v/>
      </c>
      <c r="P2320" s="102" t="str">
        <f t="shared" si="1097"/>
        <v/>
      </c>
      <c r="Q2320" s="102" t="str">
        <f t="shared" si="1098"/>
        <v/>
      </c>
      <c r="R2320" s="120" t="str">
        <f t="shared" si="1099"/>
        <v/>
      </c>
      <c r="S2320" s="54" t="str">
        <f t="shared" si="1100"/>
        <v/>
      </c>
      <c r="T2320" s="5" t="str">
        <f t="shared" si="1101"/>
        <v/>
      </c>
      <c r="U2320" s="152" t="str">
        <f t="shared" si="1084"/>
        <v/>
      </c>
      <c r="V2320" s="152" t="str">
        <f t="shared" si="1085"/>
        <v/>
      </c>
      <c r="W2320" s="153" t="str">
        <f t="shared" si="1086"/>
        <v/>
      </c>
      <c r="X2320" s="153" t="str">
        <f t="shared" si="1087"/>
        <v/>
      </c>
      <c r="Y2320" s="153" t="str">
        <f t="shared" si="1088"/>
        <v/>
      </c>
      <c r="Z2320" s="153" t="str">
        <f t="shared" si="1089"/>
        <v/>
      </c>
      <c r="AA2320" s="152" t="str">
        <f t="shared" si="1090"/>
        <v/>
      </c>
      <c r="AB2320" s="152" t="str">
        <f t="shared" si="1091"/>
        <v/>
      </c>
      <c r="AC2320" s="154" t="str">
        <f t="shared" si="1102"/>
        <v/>
      </c>
      <c r="AD2320" s="154" t="str">
        <f t="shared" si="1103"/>
        <v/>
      </c>
      <c r="AE2320" s="3" t="str">
        <f t="shared" si="1104"/>
        <v/>
      </c>
      <c r="AF2320" s="3" t="str">
        <f t="shared" si="1105"/>
        <v/>
      </c>
      <c r="AG2320" s="3" t="str">
        <f t="shared" si="1106"/>
        <v/>
      </c>
      <c r="AH2320" s="4" t="str">
        <f t="shared" si="1107"/>
        <v/>
      </c>
      <c r="AI2320" s="75" t="str">
        <f t="shared" si="1108"/>
        <v/>
      </c>
      <c r="AJ2320" s="75" t="str">
        <f t="shared" si="1109"/>
        <v/>
      </c>
    </row>
    <row r="2321" spans="1:36" ht="14.25">
      <c r="A2321" s="41" t="str">
        <f t="shared" si="1092"/>
        <v/>
      </c>
      <c r="B2321" s="150" t="str">
        <f>IF(ISNUMBER(A2321),INDEX('MetaTrader Import'!$H$13:$J$5893,TRUNC(((A2321-$A$39+1)-1)/3)+1,MOD((A2321-$A$39+1)-1,3)+1),"")</f>
        <v/>
      </c>
      <c r="C2321" s="43" t="str">
        <f t="shared" si="1093"/>
        <v/>
      </c>
      <c r="D2321" s="43" t="str">
        <f t="shared" ca="1" si="1083"/>
        <v/>
      </c>
      <c r="E2321" s="43" t="str">
        <f t="shared" si="1094"/>
        <v/>
      </c>
      <c r="F2321" s="43" t="str">
        <f t="shared" si="1095"/>
        <v/>
      </c>
      <c r="G2321" s="43" t="str">
        <f>IF(A2321&lt;&gt;"",IF(A2321&lt;Data!$G$11*0.25,$C$13/$G$32,IF(A2321&gt;Data!$G$11*0.25,$C$13,$C$13*10)),"")</f>
        <v/>
      </c>
      <c r="H2321" s="43" t="str">
        <f>IF(A2321&lt;&gt;"",IF(Data!$G$9="constant",$C$13,IF(Data!$G$9="squeeze",G2321,F2321)),"")</f>
        <v/>
      </c>
      <c r="I2321" s="38" t="str">
        <f ca="1">IF(ISNUMBER(A2321),NORMINV(RAND(),0,IF(AND(Data!$G$9="squeeze",A2321&lt;Data!$G$11*0.25),$H$32,1)*$C$30*$C$13)*($C$14*$C$12),"")</f>
        <v/>
      </c>
      <c r="J2321" s="42" t="str">
        <f ca="1">IFERROR(IF(Data!$C$6="Real",B2321,I2321+J2320+($C$14*$C$12)*(NORMINV(RAND(),$C$15,CHOOSE($G$13,$C$13,F2321,G2321)))),"")</f>
        <v/>
      </c>
      <c r="K2321" s="88" t="str">
        <f>IF(ISNUMBER(A2321), IF($G$16="fixed",$G$17,MIN(H2321*Data!$C$7*$C$16*0.5,$C$17*Data!$C$7))*$C$12,"")</f>
        <v/>
      </c>
      <c r="L2321" s="42" t="str">
        <f t="shared" ca="1" si="1110"/>
        <v/>
      </c>
      <c r="M2321" s="44" t="str">
        <f t="shared" ca="1" si="1111"/>
        <v/>
      </c>
      <c r="N2321" s="44" t="str">
        <f t="shared" ca="1" si="1112"/>
        <v/>
      </c>
      <c r="O2321" s="108" t="str">
        <f t="shared" si="1096"/>
        <v/>
      </c>
      <c r="P2321" s="102" t="str">
        <f t="shared" si="1097"/>
        <v/>
      </c>
      <c r="Q2321" s="102" t="str">
        <f t="shared" si="1098"/>
        <v/>
      </c>
      <c r="R2321" s="120" t="str">
        <f t="shared" si="1099"/>
        <v/>
      </c>
      <c r="S2321" s="54" t="str">
        <f t="shared" si="1100"/>
        <v/>
      </c>
      <c r="T2321" s="5" t="str">
        <f t="shared" si="1101"/>
        <v/>
      </c>
      <c r="U2321" s="152" t="str">
        <f t="shared" si="1084"/>
        <v/>
      </c>
      <c r="V2321" s="152" t="str">
        <f t="shared" si="1085"/>
        <v/>
      </c>
      <c r="W2321" s="153" t="str">
        <f t="shared" si="1086"/>
        <v/>
      </c>
      <c r="X2321" s="153" t="str">
        <f t="shared" si="1087"/>
        <v/>
      </c>
      <c r="Y2321" s="153" t="str">
        <f t="shared" si="1088"/>
        <v/>
      </c>
      <c r="Z2321" s="153" t="str">
        <f t="shared" si="1089"/>
        <v/>
      </c>
      <c r="AA2321" s="152" t="str">
        <f t="shared" si="1090"/>
        <v/>
      </c>
      <c r="AB2321" s="152" t="str">
        <f t="shared" si="1091"/>
        <v/>
      </c>
      <c r="AC2321" s="154" t="str">
        <f t="shared" si="1102"/>
        <v/>
      </c>
      <c r="AD2321" s="154" t="str">
        <f t="shared" si="1103"/>
        <v/>
      </c>
      <c r="AE2321" s="3" t="str">
        <f t="shared" si="1104"/>
        <v/>
      </c>
      <c r="AF2321" s="3" t="str">
        <f t="shared" si="1105"/>
        <v/>
      </c>
      <c r="AG2321" s="3" t="str">
        <f t="shared" si="1106"/>
        <v/>
      </c>
      <c r="AH2321" s="4" t="str">
        <f t="shared" si="1107"/>
        <v/>
      </c>
      <c r="AI2321" s="75" t="str">
        <f t="shared" si="1108"/>
        <v/>
      </c>
      <c r="AJ2321" s="75" t="str">
        <f t="shared" si="1109"/>
        <v/>
      </c>
    </row>
    <row r="2322" spans="1:36" ht="14.25">
      <c r="A2322" s="41" t="str">
        <f t="shared" si="1092"/>
        <v/>
      </c>
      <c r="B2322" s="150" t="str">
        <f>IF(ISNUMBER(A2322),INDEX('MetaTrader Import'!$H$13:$J$5893,TRUNC(((A2322-$A$39+1)-1)/3)+1,MOD((A2322-$A$39+1)-1,3)+1),"")</f>
        <v/>
      </c>
      <c r="C2322" s="43" t="str">
        <f t="shared" si="1093"/>
        <v/>
      </c>
      <c r="D2322" s="43" t="str">
        <f t="shared" ca="1" si="1083"/>
        <v/>
      </c>
      <c r="E2322" s="43" t="str">
        <f t="shared" si="1094"/>
        <v/>
      </c>
      <c r="F2322" s="43" t="str">
        <f t="shared" si="1095"/>
        <v/>
      </c>
      <c r="G2322" s="43" t="str">
        <f>IF(A2322&lt;&gt;"",IF(A2322&lt;Data!$G$11*0.25,$C$13/$G$32,IF(A2322&gt;Data!$G$11*0.25,$C$13,$C$13*10)),"")</f>
        <v/>
      </c>
      <c r="H2322" s="43" t="str">
        <f>IF(A2322&lt;&gt;"",IF(Data!$G$9="constant",$C$13,IF(Data!$G$9="squeeze",G2322,F2322)),"")</f>
        <v/>
      </c>
      <c r="I2322" s="38" t="str">
        <f ca="1">IF(ISNUMBER(A2322),NORMINV(RAND(),0,IF(AND(Data!$G$9="squeeze",A2322&lt;Data!$G$11*0.25),$H$32,1)*$C$30*$C$13)*($C$14*$C$12),"")</f>
        <v/>
      </c>
      <c r="J2322" s="42" t="str">
        <f ca="1">IFERROR(IF(Data!$C$6="Real",B2322,I2322+J2321+($C$14*$C$12)*(NORMINV(RAND(),$C$15,CHOOSE($G$13,$C$13,F2322,G2322)))),"")</f>
        <v/>
      </c>
      <c r="K2322" s="88" t="str">
        <f>IF(ISNUMBER(A2322), IF($G$16="fixed",$G$17,MIN(H2322*Data!$C$7*$C$16*0.5,$C$17*Data!$C$7))*$C$12,"")</f>
        <v/>
      </c>
      <c r="L2322" s="42" t="str">
        <f t="shared" ca="1" si="1110"/>
        <v/>
      </c>
      <c r="M2322" s="44" t="str">
        <f t="shared" ca="1" si="1111"/>
        <v/>
      </c>
      <c r="N2322" s="44" t="str">
        <f t="shared" ca="1" si="1112"/>
        <v/>
      </c>
      <c r="O2322" s="108" t="str">
        <f t="shared" si="1096"/>
        <v/>
      </c>
      <c r="P2322" s="102" t="str">
        <f t="shared" si="1097"/>
        <v/>
      </c>
      <c r="Q2322" s="102" t="str">
        <f t="shared" si="1098"/>
        <v/>
      </c>
      <c r="R2322" s="120" t="str">
        <f t="shared" si="1099"/>
        <v/>
      </c>
      <c r="S2322" s="54" t="str">
        <f t="shared" si="1100"/>
        <v/>
      </c>
      <c r="T2322" s="5" t="str">
        <f t="shared" si="1101"/>
        <v/>
      </c>
      <c r="U2322" s="152" t="str">
        <f t="shared" si="1084"/>
        <v/>
      </c>
      <c r="V2322" s="152" t="str">
        <f t="shared" si="1085"/>
        <v/>
      </c>
      <c r="W2322" s="153" t="str">
        <f t="shared" si="1086"/>
        <v/>
      </c>
      <c r="X2322" s="153" t="str">
        <f t="shared" si="1087"/>
        <v/>
      </c>
      <c r="Y2322" s="153" t="str">
        <f t="shared" si="1088"/>
        <v/>
      </c>
      <c r="Z2322" s="153" t="str">
        <f t="shared" si="1089"/>
        <v/>
      </c>
      <c r="AA2322" s="152" t="str">
        <f t="shared" si="1090"/>
        <v/>
      </c>
      <c r="AB2322" s="152" t="str">
        <f t="shared" si="1091"/>
        <v/>
      </c>
      <c r="AC2322" s="154" t="str">
        <f t="shared" si="1102"/>
        <v/>
      </c>
      <c r="AD2322" s="154" t="str">
        <f t="shared" si="1103"/>
        <v/>
      </c>
      <c r="AE2322" s="3" t="str">
        <f t="shared" si="1104"/>
        <v/>
      </c>
      <c r="AF2322" s="3" t="str">
        <f t="shared" si="1105"/>
        <v/>
      </c>
      <c r="AG2322" s="3" t="str">
        <f t="shared" si="1106"/>
        <v/>
      </c>
      <c r="AH2322" s="4" t="str">
        <f t="shared" si="1107"/>
        <v/>
      </c>
      <c r="AI2322" s="75" t="str">
        <f t="shared" si="1108"/>
        <v/>
      </c>
      <c r="AJ2322" s="75" t="str">
        <f t="shared" si="1109"/>
        <v/>
      </c>
    </row>
    <row r="2323" spans="1:36" ht="14.25">
      <c r="A2323" s="41" t="str">
        <f t="shared" si="1092"/>
        <v/>
      </c>
      <c r="B2323" s="150" t="str">
        <f>IF(ISNUMBER(A2323),INDEX('MetaTrader Import'!$H$13:$J$5893,TRUNC(((A2323-$A$39+1)-1)/3)+1,MOD((A2323-$A$39+1)-1,3)+1),"")</f>
        <v/>
      </c>
      <c r="C2323" s="43" t="str">
        <f t="shared" si="1093"/>
        <v/>
      </c>
      <c r="D2323" s="43" t="str">
        <f t="shared" ca="1" si="1083"/>
        <v/>
      </c>
      <c r="E2323" s="43" t="str">
        <f t="shared" si="1094"/>
        <v/>
      </c>
      <c r="F2323" s="43" t="str">
        <f t="shared" si="1095"/>
        <v/>
      </c>
      <c r="G2323" s="43" t="str">
        <f>IF(A2323&lt;&gt;"",IF(A2323&lt;Data!$G$11*0.25,$C$13/$G$32,IF(A2323&gt;Data!$G$11*0.25,$C$13,$C$13*10)),"")</f>
        <v/>
      </c>
      <c r="H2323" s="43" t="str">
        <f>IF(A2323&lt;&gt;"",IF(Data!$G$9="constant",$C$13,IF(Data!$G$9="squeeze",G2323,F2323)),"")</f>
        <v/>
      </c>
      <c r="I2323" s="38" t="str">
        <f ca="1">IF(ISNUMBER(A2323),NORMINV(RAND(),0,IF(AND(Data!$G$9="squeeze",A2323&lt;Data!$G$11*0.25),$H$32,1)*$C$30*$C$13)*($C$14*$C$12),"")</f>
        <v/>
      </c>
      <c r="J2323" s="42" t="str">
        <f ca="1">IFERROR(IF(Data!$C$6="Real",B2323,I2323+J2322+($C$14*$C$12)*(NORMINV(RAND(),$C$15,CHOOSE($G$13,$C$13,F2323,G2323)))),"")</f>
        <v/>
      </c>
      <c r="K2323" s="88" t="str">
        <f>IF(ISNUMBER(A2323), IF($G$16="fixed",$G$17,MIN(H2323*Data!$C$7*$C$16*0.5,$C$17*Data!$C$7))*$C$12,"")</f>
        <v/>
      </c>
      <c r="L2323" s="42" t="str">
        <f t="shared" ca="1" si="1110"/>
        <v/>
      </c>
      <c r="M2323" s="44" t="str">
        <f t="shared" ca="1" si="1111"/>
        <v/>
      </c>
      <c r="N2323" s="44" t="str">
        <f t="shared" ca="1" si="1112"/>
        <v/>
      </c>
      <c r="O2323" s="108" t="str">
        <f t="shared" si="1096"/>
        <v/>
      </c>
      <c r="P2323" s="102" t="str">
        <f t="shared" si="1097"/>
        <v/>
      </c>
      <c r="Q2323" s="102" t="str">
        <f t="shared" si="1098"/>
        <v/>
      </c>
      <c r="R2323" s="120" t="str">
        <f t="shared" si="1099"/>
        <v/>
      </c>
      <c r="S2323" s="54" t="str">
        <f t="shared" si="1100"/>
        <v/>
      </c>
      <c r="T2323" s="5" t="str">
        <f t="shared" si="1101"/>
        <v/>
      </c>
      <c r="U2323" s="152" t="str">
        <f t="shared" si="1084"/>
        <v/>
      </c>
      <c r="V2323" s="152" t="str">
        <f t="shared" si="1085"/>
        <v/>
      </c>
      <c r="W2323" s="153" t="str">
        <f t="shared" si="1086"/>
        <v/>
      </c>
      <c r="X2323" s="153" t="str">
        <f t="shared" si="1087"/>
        <v/>
      </c>
      <c r="Y2323" s="153" t="str">
        <f t="shared" si="1088"/>
        <v/>
      </c>
      <c r="Z2323" s="153" t="str">
        <f t="shared" si="1089"/>
        <v/>
      </c>
      <c r="AA2323" s="152" t="str">
        <f t="shared" si="1090"/>
        <v/>
      </c>
      <c r="AB2323" s="152" t="str">
        <f t="shared" si="1091"/>
        <v/>
      </c>
      <c r="AC2323" s="154" t="str">
        <f t="shared" si="1102"/>
        <v/>
      </c>
      <c r="AD2323" s="154" t="str">
        <f t="shared" si="1103"/>
        <v/>
      </c>
      <c r="AE2323" s="3" t="str">
        <f t="shared" si="1104"/>
        <v/>
      </c>
      <c r="AF2323" s="3" t="str">
        <f t="shared" si="1105"/>
        <v/>
      </c>
      <c r="AG2323" s="3" t="str">
        <f t="shared" si="1106"/>
        <v/>
      </c>
      <c r="AH2323" s="4" t="str">
        <f t="shared" si="1107"/>
        <v/>
      </c>
      <c r="AI2323" s="75" t="str">
        <f t="shared" si="1108"/>
        <v/>
      </c>
      <c r="AJ2323" s="75" t="str">
        <f t="shared" si="1109"/>
        <v/>
      </c>
    </row>
    <row r="2324" spans="1:36" ht="14.25">
      <c r="A2324" s="41" t="str">
        <f t="shared" si="1092"/>
        <v/>
      </c>
      <c r="B2324" s="150" t="str">
        <f>IF(ISNUMBER(A2324),INDEX('MetaTrader Import'!$H$13:$J$5893,TRUNC(((A2324-$A$39+1)-1)/3)+1,MOD((A2324-$A$39+1)-1,3)+1),"")</f>
        <v/>
      </c>
      <c r="C2324" s="43" t="str">
        <f t="shared" si="1093"/>
        <v/>
      </c>
      <c r="D2324" s="43" t="str">
        <f t="shared" ca="1" si="1083"/>
        <v/>
      </c>
      <c r="E2324" s="43" t="str">
        <f t="shared" si="1094"/>
        <v/>
      </c>
      <c r="F2324" s="43" t="str">
        <f t="shared" si="1095"/>
        <v/>
      </c>
      <c r="G2324" s="43" t="str">
        <f>IF(A2324&lt;&gt;"",IF(A2324&lt;Data!$G$11*0.25,$C$13/$G$32,IF(A2324&gt;Data!$G$11*0.25,$C$13,$C$13*10)),"")</f>
        <v/>
      </c>
      <c r="H2324" s="43" t="str">
        <f>IF(A2324&lt;&gt;"",IF(Data!$G$9="constant",$C$13,IF(Data!$G$9="squeeze",G2324,F2324)),"")</f>
        <v/>
      </c>
      <c r="I2324" s="38" t="str">
        <f ca="1">IF(ISNUMBER(A2324),NORMINV(RAND(),0,IF(AND(Data!$G$9="squeeze",A2324&lt;Data!$G$11*0.25),$H$32,1)*$C$30*$C$13)*($C$14*$C$12),"")</f>
        <v/>
      </c>
      <c r="J2324" s="42" t="str">
        <f ca="1">IFERROR(IF(Data!$C$6="Real",B2324,I2324+J2323+($C$14*$C$12)*(NORMINV(RAND(),$C$15,CHOOSE($G$13,$C$13,F2324,G2324)))),"")</f>
        <v/>
      </c>
      <c r="K2324" s="88" t="str">
        <f>IF(ISNUMBER(A2324), IF($G$16="fixed",$G$17,MIN(H2324*Data!$C$7*$C$16*0.5,$C$17*Data!$C$7))*$C$12,"")</f>
        <v/>
      </c>
      <c r="L2324" s="42" t="str">
        <f t="shared" ca="1" si="1110"/>
        <v/>
      </c>
      <c r="M2324" s="44" t="str">
        <f t="shared" ca="1" si="1111"/>
        <v/>
      </c>
      <c r="N2324" s="44" t="str">
        <f t="shared" ca="1" si="1112"/>
        <v/>
      </c>
      <c r="O2324" s="108" t="str">
        <f t="shared" si="1096"/>
        <v/>
      </c>
      <c r="P2324" s="102" t="str">
        <f t="shared" si="1097"/>
        <v/>
      </c>
      <c r="Q2324" s="102" t="str">
        <f t="shared" si="1098"/>
        <v/>
      </c>
      <c r="R2324" s="120" t="str">
        <f t="shared" si="1099"/>
        <v/>
      </c>
      <c r="S2324" s="54" t="str">
        <f t="shared" si="1100"/>
        <v/>
      </c>
      <c r="T2324" s="5" t="str">
        <f t="shared" si="1101"/>
        <v/>
      </c>
      <c r="U2324" s="152" t="str">
        <f t="shared" si="1084"/>
        <v/>
      </c>
      <c r="V2324" s="152" t="str">
        <f t="shared" si="1085"/>
        <v/>
      </c>
      <c r="W2324" s="153" t="str">
        <f t="shared" si="1086"/>
        <v/>
      </c>
      <c r="X2324" s="153" t="str">
        <f t="shared" si="1087"/>
        <v/>
      </c>
      <c r="Y2324" s="153" t="str">
        <f t="shared" si="1088"/>
        <v/>
      </c>
      <c r="Z2324" s="153" t="str">
        <f t="shared" si="1089"/>
        <v/>
      </c>
      <c r="AA2324" s="152" t="str">
        <f t="shared" si="1090"/>
        <v/>
      </c>
      <c r="AB2324" s="152" t="str">
        <f t="shared" si="1091"/>
        <v/>
      </c>
      <c r="AC2324" s="154" t="str">
        <f t="shared" si="1102"/>
        <v/>
      </c>
      <c r="AD2324" s="154" t="str">
        <f t="shared" si="1103"/>
        <v/>
      </c>
      <c r="AE2324" s="3" t="str">
        <f t="shared" si="1104"/>
        <v/>
      </c>
      <c r="AF2324" s="3" t="str">
        <f t="shared" si="1105"/>
        <v/>
      </c>
      <c r="AG2324" s="3" t="str">
        <f t="shared" si="1106"/>
        <v/>
      </c>
      <c r="AH2324" s="4" t="str">
        <f t="shared" si="1107"/>
        <v/>
      </c>
      <c r="AI2324" s="75" t="str">
        <f t="shared" si="1108"/>
        <v/>
      </c>
      <c r="AJ2324" s="75" t="str">
        <f t="shared" si="1109"/>
        <v/>
      </c>
    </row>
    <row r="2325" spans="1:36" ht="14.25">
      <c r="A2325" s="41" t="str">
        <f t="shared" si="1092"/>
        <v/>
      </c>
      <c r="B2325" s="150" t="str">
        <f>IF(ISNUMBER(A2325),INDEX('MetaTrader Import'!$H$13:$J$5893,TRUNC(((A2325-$A$39+1)-1)/3)+1,MOD((A2325-$A$39+1)-1,3)+1),"")</f>
        <v/>
      </c>
      <c r="C2325" s="43" t="str">
        <f t="shared" si="1093"/>
        <v/>
      </c>
      <c r="D2325" s="43" t="str">
        <f t="shared" ca="1" si="1083"/>
        <v/>
      </c>
      <c r="E2325" s="43" t="str">
        <f t="shared" si="1094"/>
        <v/>
      </c>
      <c r="F2325" s="43" t="str">
        <f t="shared" si="1095"/>
        <v/>
      </c>
      <c r="G2325" s="43" t="str">
        <f>IF(A2325&lt;&gt;"",IF(A2325&lt;Data!$G$11*0.25,$C$13/$G$32,IF(A2325&gt;Data!$G$11*0.25,$C$13,$C$13*10)),"")</f>
        <v/>
      </c>
      <c r="H2325" s="43" t="str">
        <f>IF(A2325&lt;&gt;"",IF(Data!$G$9="constant",$C$13,IF(Data!$G$9="squeeze",G2325,F2325)),"")</f>
        <v/>
      </c>
      <c r="I2325" s="38" t="str">
        <f ca="1">IF(ISNUMBER(A2325),NORMINV(RAND(),0,IF(AND(Data!$G$9="squeeze",A2325&lt;Data!$G$11*0.25),$H$32,1)*$C$30*$C$13)*($C$14*$C$12),"")</f>
        <v/>
      </c>
      <c r="J2325" s="42" t="str">
        <f ca="1">IFERROR(IF(Data!$C$6="Real",B2325,I2325+J2324+($C$14*$C$12)*(NORMINV(RAND(),$C$15,CHOOSE($G$13,$C$13,F2325,G2325)))),"")</f>
        <v/>
      </c>
      <c r="K2325" s="88" t="str">
        <f>IF(ISNUMBER(A2325), IF($G$16="fixed",$G$17,MIN(H2325*Data!$C$7*$C$16*0.5,$C$17*Data!$C$7))*$C$12,"")</f>
        <v/>
      </c>
      <c r="L2325" s="42" t="str">
        <f t="shared" ca="1" si="1110"/>
        <v/>
      </c>
      <c r="M2325" s="44" t="str">
        <f t="shared" ca="1" si="1111"/>
        <v/>
      </c>
      <c r="N2325" s="44" t="str">
        <f t="shared" ca="1" si="1112"/>
        <v/>
      </c>
      <c r="O2325" s="108" t="str">
        <f t="shared" si="1096"/>
        <v/>
      </c>
      <c r="P2325" s="102" t="str">
        <f t="shared" si="1097"/>
        <v/>
      </c>
      <c r="Q2325" s="102" t="str">
        <f t="shared" si="1098"/>
        <v/>
      </c>
      <c r="R2325" s="120" t="str">
        <f t="shared" si="1099"/>
        <v/>
      </c>
      <c r="S2325" s="54" t="str">
        <f t="shared" si="1100"/>
        <v/>
      </c>
      <c r="T2325" s="5" t="str">
        <f t="shared" si="1101"/>
        <v/>
      </c>
      <c r="U2325" s="152" t="str">
        <f t="shared" si="1084"/>
        <v/>
      </c>
      <c r="V2325" s="152" t="str">
        <f t="shared" si="1085"/>
        <v/>
      </c>
      <c r="W2325" s="153" t="str">
        <f t="shared" si="1086"/>
        <v/>
      </c>
      <c r="X2325" s="153" t="str">
        <f t="shared" si="1087"/>
        <v/>
      </c>
      <c r="Y2325" s="153" t="str">
        <f t="shared" si="1088"/>
        <v/>
      </c>
      <c r="Z2325" s="153" t="str">
        <f t="shared" si="1089"/>
        <v/>
      </c>
      <c r="AA2325" s="152" t="str">
        <f t="shared" si="1090"/>
        <v/>
      </c>
      <c r="AB2325" s="152" t="str">
        <f t="shared" si="1091"/>
        <v/>
      </c>
      <c r="AC2325" s="154" t="str">
        <f t="shared" si="1102"/>
        <v/>
      </c>
      <c r="AD2325" s="154" t="str">
        <f t="shared" si="1103"/>
        <v/>
      </c>
      <c r="AE2325" s="3" t="str">
        <f t="shared" si="1104"/>
        <v/>
      </c>
      <c r="AF2325" s="3" t="str">
        <f t="shared" si="1105"/>
        <v/>
      </c>
      <c r="AG2325" s="3" t="str">
        <f t="shared" si="1106"/>
        <v/>
      </c>
      <c r="AH2325" s="4" t="str">
        <f t="shared" si="1107"/>
        <v/>
      </c>
      <c r="AI2325" s="75" t="str">
        <f t="shared" si="1108"/>
        <v/>
      </c>
      <c r="AJ2325" s="75" t="str">
        <f t="shared" si="1109"/>
        <v/>
      </c>
    </row>
    <row r="2326" spans="1:36" ht="14.25">
      <c r="A2326" s="41" t="str">
        <f t="shared" si="1092"/>
        <v/>
      </c>
      <c r="B2326" s="150" t="str">
        <f>IF(ISNUMBER(A2326),INDEX('MetaTrader Import'!$H$13:$J$5893,TRUNC(((A2326-$A$39+1)-1)/3)+1,MOD((A2326-$A$39+1)-1,3)+1),"")</f>
        <v/>
      </c>
      <c r="C2326" s="43" t="str">
        <f t="shared" si="1093"/>
        <v/>
      </c>
      <c r="D2326" s="43" t="str">
        <f t="shared" ca="1" si="1083"/>
        <v/>
      </c>
      <c r="E2326" s="43" t="str">
        <f t="shared" si="1094"/>
        <v/>
      </c>
      <c r="F2326" s="43" t="str">
        <f t="shared" si="1095"/>
        <v/>
      </c>
      <c r="G2326" s="43" t="str">
        <f>IF(A2326&lt;&gt;"",IF(A2326&lt;Data!$G$11*0.25,$C$13/$G$32,IF(A2326&gt;Data!$G$11*0.25,$C$13,$C$13*10)),"")</f>
        <v/>
      </c>
      <c r="H2326" s="43" t="str">
        <f>IF(A2326&lt;&gt;"",IF(Data!$G$9="constant",$C$13,IF(Data!$G$9="squeeze",G2326,F2326)),"")</f>
        <v/>
      </c>
      <c r="I2326" s="38" t="str">
        <f ca="1">IF(ISNUMBER(A2326),NORMINV(RAND(),0,IF(AND(Data!$G$9="squeeze",A2326&lt;Data!$G$11*0.25),$H$32,1)*$C$30*$C$13)*($C$14*$C$12),"")</f>
        <v/>
      </c>
      <c r="J2326" s="42" t="str">
        <f ca="1">IFERROR(IF(Data!$C$6="Real",B2326,I2326+J2325+($C$14*$C$12)*(NORMINV(RAND(),$C$15,CHOOSE($G$13,$C$13,F2326,G2326)))),"")</f>
        <v/>
      </c>
      <c r="K2326" s="88" t="str">
        <f>IF(ISNUMBER(A2326), IF($G$16="fixed",$G$17,MIN(H2326*Data!$C$7*$C$16*0.5,$C$17*Data!$C$7))*$C$12,"")</f>
        <v/>
      </c>
      <c r="L2326" s="42" t="str">
        <f t="shared" ca="1" si="1110"/>
        <v/>
      </c>
      <c r="M2326" s="44" t="str">
        <f t="shared" ca="1" si="1111"/>
        <v/>
      </c>
      <c r="N2326" s="44" t="str">
        <f t="shared" ca="1" si="1112"/>
        <v/>
      </c>
      <c r="O2326" s="108" t="str">
        <f t="shared" si="1096"/>
        <v/>
      </c>
      <c r="P2326" s="102" t="str">
        <f t="shared" si="1097"/>
        <v/>
      </c>
      <c r="Q2326" s="102" t="str">
        <f t="shared" si="1098"/>
        <v/>
      </c>
      <c r="R2326" s="120" t="str">
        <f t="shared" si="1099"/>
        <v/>
      </c>
      <c r="S2326" s="54" t="str">
        <f t="shared" si="1100"/>
        <v/>
      </c>
      <c r="T2326" s="5" t="str">
        <f t="shared" si="1101"/>
        <v/>
      </c>
      <c r="U2326" s="152" t="str">
        <f t="shared" si="1084"/>
        <v/>
      </c>
      <c r="V2326" s="152" t="str">
        <f t="shared" si="1085"/>
        <v/>
      </c>
      <c r="W2326" s="153" t="str">
        <f t="shared" si="1086"/>
        <v/>
      </c>
      <c r="X2326" s="153" t="str">
        <f t="shared" si="1087"/>
        <v/>
      </c>
      <c r="Y2326" s="153" t="str">
        <f t="shared" si="1088"/>
        <v/>
      </c>
      <c r="Z2326" s="153" t="str">
        <f t="shared" si="1089"/>
        <v/>
      </c>
      <c r="AA2326" s="152" t="str">
        <f t="shared" si="1090"/>
        <v/>
      </c>
      <c r="AB2326" s="152" t="str">
        <f t="shared" si="1091"/>
        <v/>
      </c>
      <c r="AC2326" s="154" t="str">
        <f t="shared" si="1102"/>
        <v/>
      </c>
      <c r="AD2326" s="154" t="str">
        <f t="shared" si="1103"/>
        <v/>
      </c>
      <c r="AE2326" s="3" t="str">
        <f t="shared" si="1104"/>
        <v/>
      </c>
      <c r="AF2326" s="3" t="str">
        <f t="shared" si="1105"/>
        <v/>
      </c>
      <c r="AG2326" s="3" t="str">
        <f t="shared" si="1106"/>
        <v/>
      </c>
      <c r="AH2326" s="4" t="str">
        <f t="shared" si="1107"/>
        <v/>
      </c>
      <c r="AI2326" s="75" t="str">
        <f t="shared" si="1108"/>
        <v/>
      </c>
      <c r="AJ2326" s="75" t="str">
        <f t="shared" si="1109"/>
        <v/>
      </c>
    </row>
    <row r="2327" spans="1:36" ht="14.25">
      <c r="A2327" s="41" t="str">
        <f t="shared" si="1092"/>
        <v/>
      </c>
      <c r="B2327" s="150" t="str">
        <f>IF(ISNUMBER(A2327),INDEX('MetaTrader Import'!$H$13:$J$5893,TRUNC(((A2327-$A$39+1)-1)/3)+1,MOD((A2327-$A$39+1)-1,3)+1),"")</f>
        <v/>
      </c>
      <c r="C2327" s="43" t="str">
        <f t="shared" si="1093"/>
        <v/>
      </c>
      <c r="D2327" s="43" t="str">
        <f t="shared" ca="1" si="1083"/>
        <v/>
      </c>
      <c r="E2327" s="43" t="str">
        <f t="shared" si="1094"/>
        <v/>
      </c>
      <c r="F2327" s="43" t="str">
        <f t="shared" si="1095"/>
        <v/>
      </c>
      <c r="G2327" s="43" t="str">
        <f>IF(A2327&lt;&gt;"",IF(A2327&lt;Data!$G$11*0.25,$C$13/$G$32,IF(A2327&gt;Data!$G$11*0.25,$C$13,$C$13*10)),"")</f>
        <v/>
      </c>
      <c r="H2327" s="43" t="str">
        <f>IF(A2327&lt;&gt;"",IF(Data!$G$9="constant",$C$13,IF(Data!$G$9="squeeze",G2327,F2327)),"")</f>
        <v/>
      </c>
      <c r="I2327" s="38" t="str">
        <f ca="1">IF(ISNUMBER(A2327),NORMINV(RAND(),0,IF(AND(Data!$G$9="squeeze",A2327&lt;Data!$G$11*0.25),$H$32,1)*$C$30*$C$13)*($C$14*$C$12),"")</f>
        <v/>
      </c>
      <c r="J2327" s="42" t="str">
        <f ca="1">IFERROR(IF(Data!$C$6="Real",B2327,I2327+J2326+($C$14*$C$12)*(NORMINV(RAND(),$C$15,CHOOSE($G$13,$C$13,F2327,G2327)))),"")</f>
        <v/>
      </c>
      <c r="K2327" s="88" t="str">
        <f>IF(ISNUMBER(A2327), IF($G$16="fixed",$G$17,MIN(H2327*Data!$C$7*$C$16*0.5,$C$17*Data!$C$7))*$C$12,"")</f>
        <v/>
      </c>
      <c r="L2327" s="42" t="str">
        <f t="shared" ca="1" si="1110"/>
        <v/>
      </c>
      <c r="M2327" s="44" t="str">
        <f t="shared" ca="1" si="1111"/>
        <v/>
      </c>
      <c r="N2327" s="44" t="str">
        <f t="shared" ca="1" si="1112"/>
        <v/>
      </c>
      <c r="O2327" s="108" t="str">
        <f t="shared" si="1096"/>
        <v/>
      </c>
      <c r="P2327" s="102" t="str">
        <f t="shared" si="1097"/>
        <v/>
      </c>
      <c r="Q2327" s="102" t="str">
        <f t="shared" si="1098"/>
        <v/>
      </c>
      <c r="R2327" s="120" t="str">
        <f t="shared" si="1099"/>
        <v/>
      </c>
      <c r="S2327" s="54" t="str">
        <f t="shared" si="1100"/>
        <v/>
      </c>
      <c r="T2327" s="5" t="str">
        <f t="shared" si="1101"/>
        <v/>
      </c>
      <c r="U2327" s="152" t="str">
        <f t="shared" si="1084"/>
        <v/>
      </c>
      <c r="V2327" s="152" t="str">
        <f t="shared" si="1085"/>
        <v/>
      </c>
      <c r="W2327" s="153" t="str">
        <f t="shared" si="1086"/>
        <v/>
      </c>
      <c r="X2327" s="153" t="str">
        <f t="shared" si="1087"/>
        <v/>
      </c>
      <c r="Y2327" s="153" t="str">
        <f t="shared" si="1088"/>
        <v/>
      </c>
      <c r="Z2327" s="153" t="str">
        <f t="shared" si="1089"/>
        <v/>
      </c>
      <c r="AA2327" s="152" t="str">
        <f t="shared" si="1090"/>
        <v/>
      </c>
      <c r="AB2327" s="152" t="str">
        <f t="shared" si="1091"/>
        <v/>
      </c>
      <c r="AC2327" s="154" t="str">
        <f t="shared" si="1102"/>
        <v/>
      </c>
      <c r="AD2327" s="154" t="str">
        <f t="shared" si="1103"/>
        <v/>
      </c>
      <c r="AE2327" s="3" t="str">
        <f t="shared" si="1104"/>
        <v/>
      </c>
      <c r="AF2327" s="3" t="str">
        <f t="shared" si="1105"/>
        <v/>
      </c>
      <c r="AG2327" s="3" t="str">
        <f t="shared" si="1106"/>
        <v/>
      </c>
      <c r="AH2327" s="4" t="str">
        <f t="shared" si="1107"/>
        <v/>
      </c>
      <c r="AI2327" s="75" t="str">
        <f t="shared" si="1108"/>
        <v/>
      </c>
      <c r="AJ2327" s="75" t="str">
        <f t="shared" si="1109"/>
        <v/>
      </c>
    </row>
    <row r="2328" spans="1:36" ht="14.25">
      <c r="A2328" s="41" t="str">
        <f t="shared" si="1092"/>
        <v/>
      </c>
      <c r="B2328" s="150" t="str">
        <f>IF(ISNUMBER(A2328),INDEX('MetaTrader Import'!$H$13:$J$5893,TRUNC(((A2328-$A$39+1)-1)/3)+1,MOD((A2328-$A$39+1)-1,3)+1),"")</f>
        <v/>
      </c>
      <c r="C2328" s="43" t="str">
        <f t="shared" si="1093"/>
        <v/>
      </c>
      <c r="D2328" s="43" t="str">
        <f t="shared" ca="1" si="1083"/>
        <v/>
      </c>
      <c r="E2328" s="43" t="str">
        <f t="shared" si="1094"/>
        <v/>
      </c>
      <c r="F2328" s="43" t="str">
        <f t="shared" si="1095"/>
        <v/>
      </c>
      <c r="G2328" s="43" t="str">
        <f>IF(A2328&lt;&gt;"",IF(A2328&lt;Data!$G$11*0.25,$C$13/$G$32,IF(A2328&gt;Data!$G$11*0.25,$C$13,$C$13*10)),"")</f>
        <v/>
      </c>
      <c r="H2328" s="43" t="str">
        <f>IF(A2328&lt;&gt;"",IF(Data!$G$9="constant",$C$13,IF(Data!$G$9="squeeze",G2328,F2328)),"")</f>
        <v/>
      </c>
      <c r="I2328" s="38" t="str">
        <f ca="1">IF(ISNUMBER(A2328),NORMINV(RAND(),0,IF(AND(Data!$G$9="squeeze",A2328&lt;Data!$G$11*0.25),$H$32,1)*$C$30*$C$13)*($C$14*$C$12),"")</f>
        <v/>
      </c>
      <c r="J2328" s="42" t="str">
        <f ca="1">IFERROR(IF(Data!$C$6="Real",B2328,I2328+J2327+($C$14*$C$12)*(NORMINV(RAND(),$C$15,CHOOSE($G$13,$C$13,F2328,G2328)))),"")</f>
        <v/>
      </c>
      <c r="K2328" s="88" t="str">
        <f>IF(ISNUMBER(A2328), IF($G$16="fixed",$G$17,MIN(H2328*Data!$C$7*$C$16*0.5,$C$17*Data!$C$7))*$C$12,"")</f>
        <v/>
      </c>
      <c r="L2328" s="42" t="str">
        <f t="shared" ca="1" si="1110"/>
        <v/>
      </c>
      <c r="M2328" s="44" t="str">
        <f t="shared" ca="1" si="1111"/>
        <v/>
      </c>
      <c r="N2328" s="44" t="str">
        <f t="shared" ca="1" si="1112"/>
        <v/>
      </c>
      <c r="O2328" s="108" t="str">
        <f t="shared" si="1096"/>
        <v/>
      </c>
      <c r="P2328" s="102" t="str">
        <f t="shared" si="1097"/>
        <v/>
      </c>
      <c r="Q2328" s="102" t="str">
        <f t="shared" si="1098"/>
        <v/>
      </c>
      <c r="R2328" s="120" t="str">
        <f t="shared" si="1099"/>
        <v/>
      </c>
      <c r="S2328" s="54" t="str">
        <f t="shared" si="1100"/>
        <v/>
      </c>
      <c r="T2328" s="5" t="str">
        <f t="shared" si="1101"/>
        <v/>
      </c>
      <c r="U2328" s="152" t="str">
        <f t="shared" si="1084"/>
        <v/>
      </c>
      <c r="V2328" s="152" t="str">
        <f t="shared" si="1085"/>
        <v/>
      </c>
      <c r="W2328" s="153" t="str">
        <f t="shared" si="1086"/>
        <v/>
      </c>
      <c r="X2328" s="153" t="str">
        <f t="shared" si="1087"/>
        <v/>
      </c>
      <c r="Y2328" s="153" t="str">
        <f t="shared" si="1088"/>
        <v/>
      </c>
      <c r="Z2328" s="153" t="str">
        <f t="shared" si="1089"/>
        <v/>
      </c>
      <c r="AA2328" s="152" t="str">
        <f t="shared" si="1090"/>
        <v/>
      </c>
      <c r="AB2328" s="152" t="str">
        <f t="shared" si="1091"/>
        <v/>
      </c>
      <c r="AC2328" s="154" t="str">
        <f t="shared" si="1102"/>
        <v/>
      </c>
      <c r="AD2328" s="154" t="str">
        <f t="shared" si="1103"/>
        <v/>
      </c>
      <c r="AE2328" s="3" t="str">
        <f t="shared" si="1104"/>
        <v/>
      </c>
      <c r="AF2328" s="3" t="str">
        <f t="shared" si="1105"/>
        <v/>
      </c>
      <c r="AG2328" s="3" t="str">
        <f t="shared" si="1106"/>
        <v/>
      </c>
      <c r="AH2328" s="4" t="str">
        <f t="shared" si="1107"/>
        <v/>
      </c>
      <c r="AI2328" s="75" t="str">
        <f t="shared" si="1108"/>
        <v/>
      </c>
      <c r="AJ2328" s="75" t="str">
        <f t="shared" si="1109"/>
        <v/>
      </c>
    </row>
    <row r="2329" spans="1:36" ht="14.25">
      <c r="A2329" s="41" t="str">
        <f t="shared" si="1092"/>
        <v/>
      </c>
      <c r="B2329" s="150" t="str">
        <f>IF(ISNUMBER(A2329),INDEX('MetaTrader Import'!$H$13:$J$5893,TRUNC(((A2329-$A$39+1)-1)/3)+1,MOD((A2329-$A$39+1)-1,3)+1),"")</f>
        <v/>
      </c>
      <c r="C2329" s="43" t="str">
        <f t="shared" si="1093"/>
        <v/>
      </c>
      <c r="D2329" s="43" t="str">
        <f t="shared" ca="1" si="1083"/>
        <v/>
      </c>
      <c r="E2329" s="43" t="str">
        <f t="shared" si="1094"/>
        <v/>
      </c>
      <c r="F2329" s="43" t="str">
        <f t="shared" si="1095"/>
        <v/>
      </c>
      <c r="G2329" s="43" t="str">
        <f>IF(A2329&lt;&gt;"",IF(A2329&lt;Data!$G$11*0.25,$C$13/$G$32,IF(A2329&gt;Data!$G$11*0.25,$C$13,$C$13*10)),"")</f>
        <v/>
      </c>
      <c r="H2329" s="43" t="str">
        <f>IF(A2329&lt;&gt;"",IF(Data!$G$9="constant",$C$13,IF(Data!$G$9="squeeze",G2329,F2329)),"")</f>
        <v/>
      </c>
      <c r="I2329" s="38" t="str">
        <f ca="1">IF(ISNUMBER(A2329),NORMINV(RAND(),0,IF(AND(Data!$G$9="squeeze",A2329&lt;Data!$G$11*0.25),$H$32,1)*$C$30*$C$13)*($C$14*$C$12),"")</f>
        <v/>
      </c>
      <c r="J2329" s="42" t="str">
        <f ca="1">IFERROR(IF(Data!$C$6="Real",B2329,I2329+J2328+($C$14*$C$12)*(NORMINV(RAND(),$C$15,CHOOSE($G$13,$C$13,F2329,G2329)))),"")</f>
        <v/>
      </c>
      <c r="K2329" s="88" t="str">
        <f>IF(ISNUMBER(A2329), IF($G$16="fixed",$G$17,MIN(H2329*Data!$C$7*$C$16*0.5,$C$17*Data!$C$7))*$C$12,"")</f>
        <v/>
      </c>
      <c r="L2329" s="42" t="str">
        <f t="shared" ca="1" si="1110"/>
        <v/>
      </c>
      <c r="M2329" s="44" t="str">
        <f t="shared" ca="1" si="1111"/>
        <v/>
      </c>
      <c r="N2329" s="44" t="str">
        <f t="shared" ca="1" si="1112"/>
        <v/>
      </c>
      <c r="O2329" s="108" t="str">
        <f t="shared" si="1096"/>
        <v/>
      </c>
      <c r="P2329" s="102" t="str">
        <f t="shared" si="1097"/>
        <v/>
      </c>
      <c r="Q2329" s="102" t="str">
        <f t="shared" si="1098"/>
        <v/>
      </c>
      <c r="R2329" s="120" t="str">
        <f t="shared" si="1099"/>
        <v/>
      </c>
      <c r="S2329" s="54" t="str">
        <f t="shared" si="1100"/>
        <v/>
      </c>
      <c r="T2329" s="5" t="str">
        <f t="shared" si="1101"/>
        <v/>
      </c>
      <c r="U2329" s="152" t="str">
        <f t="shared" si="1084"/>
        <v/>
      </c>
      <c r="V2329" s="152" t="str">
        <f t="shared" si="1085"/>
        <v/>
      </c>
      <c r="W2329" s="153" t="str">
        <f t="shared" si="1086"/>
        <v/>
      </c>
      <c r="X2329" s="153" t="str">
        <f t="shared" si="1087"/>
        <v/>
      </c>
      <c r="Y2329" s="153" t="str">
        <f t="shared" si="1088"/>
        <v/>
      </c>
      <c r="Z2329" s="153" t="str">
        <f t="shared" si="1089"/>
        <v/>
      </c>
      <c r="AA2329" s="152" t="str">
        <f t="shared" si="1090"/>
        <v/>
      </c>
      <c r="AB2329" s="152" t="str">
        <f t="shared" si="1091"/>
        <v/>
      </c>
      <c r="AC2329" s="154" t="str">
        <f t="shared" si="1102"/>
        <v/>
      </c>
      <c r="AD2329" s="154" t="str">
        <f t="shared" si="1103"/>
        <v/>
      </c>
      <c r="AE2329" s="3" t="str">
        <f t="shared" si="1104"/>
        <v/>
      </c>
      <c r="AF2329" s="3" t="str">
        <f t="shared" si="1105"/>
        <v/>
      </c>
      <c r="AG2329" s="3" t="str">
        <f t="shared" si="1106"/>
        <v/>
      </c>
      <c r="AH2329" s="4" t="str">
        <f t="shared" si="1107"/>
        <v/>
      </c>
      <c r="AI2329" s="75" t="str">
        <f t="shared" si="1108"/>
        <v/>
      </c>
      <c r="AJ2329" s="75" t="str">
        <f t="shared" si="1109"/>
        <v/>
      </c>
    </row>
    <row r="2330" spans="1:36" ht="14.25">
      <c r="A2330" s="41" t="str">
        <f t="shared" si="1092"/>
        <v/>
      </c>
      <c r="B2330" s="150" t="str">
        <f>IF(ISNUMBER(A2330),INDEX('MetaTrader Import'!$H$13:$J$5893,TRUNC(((A2330-$A$39+1)-1)/3)+1,MOD((A2330-$A$39+1)-1,3)+1),"")</f>
        <v/>
      </c>
      <c r="C2330" s="43" t="str">
        <f t="shared" si="1093"/>
        <v/>
      </c>
      <c r="D2330" s="43" t="str">
        <f t="shared" ca="1" si="1083"/>
        <v/>
      </c>
      <c r="E2330" s="43" t="str">
        <f t="shared" si="1094"/>
        <v/>
      </c>
      <c r="F2330" s="43" t="str">
        <f t="shared" si="1095"/>
        <v/>
      </c>
      <c r="G2330" s="43" t="str">
        <f>IF(A2330&lt;&gt;"",IF(A2330&lt;Data!$G$11*0.25,$C$13/$G$32,IF(A2330&gt;Data!$G$11*0.25,$C$13,$C$13*10)),"")</f>
        <v/>
      </c>
      <c r="H2330" s="43" t="str">
        <f>IF(A2330&lt;&gt;"",IF(Data!$G$9="constant",$C$13,IF(Data!$G$9="squeeze",G2330,F2330)),"")</f>
        <v/>
      </c>
      <c r="I2330" s="38" t="str">
        <f ca="1">IF(ISNUMBER(A2330),NORMINV(RAND(),0,IF(AND(Data!$G$9="squeeze",A2330&lt;Data!$G$11*0.25),$H$32,1)*$C$30*$C$13)*($C$14*$C$12),"")</f>
        <v/>
      </c>
      <c r="J2330" s="42" t="str">
        <f ca="1">IFERROR(IF(Data!$C$6="Real",B2330,I2330+J2329+($C$14*$C$12)*(NORMINV(RAND(),$C$15,CHOOSE($G$13,$C$13,F2330,G2330)))),"")</f>
        <v/>
      </c>
      <c r="K2330" s="88" t="str">
        <f>IF(ISNUMBER(A2330), IF($G$16="fixed",$G$17,MIN(H2330*Data!$C$7*$C$16*0.5,$C$17*Data!$C$7))*$C$12,"")</f>
        <v/>
      </c>
      <c r="L2330" s="42" t="str">
        <f t="shared" ca="1" si="1110"/>
        <v/>
      </c>
      <c r="M2330" s="44" t="str">
        <f t="shared" ca="1" si="1111"/>
        <v/>
      </c>
      <c r="N2330" s="44" t="str">
        <f t="shared" ca="1" si="1112"/>
        <v/>
      </c>
      <c r="O2330" s="108" t="str">
        <f t="shared" si="1096"/>
        <v/>
      </c>
      <c r="P2330" s="102" t="str">
        <f t="shared" si="1097"/>
        <v/>
      </c>
      <c r="Q2330" s="102" t="str">
        <f t="shared" si="1098"/>
        <v/>
      </c>
      <c r="R2330" s="120" t="str">
        <f t="shared" si="1099"/>
        <v/>
      </c>
      <c r="S2330" s="54" t="str">
        <f t="shared" si="1100"/>
        <v/>
      </c>
      <c r="T2330" s="5" t="str">
        <f t="shared" si="1101"/>
        <v/>
      </c>
      <c r="U2330" s="152" t="str">
        <f t="shared" si="1084"/>
        <v/>
      </c>
      <c r="V2330" s="152" t="str">
        <f t="shared" si="1085"/>
        <v/>
      </c>
      <c r="W2330" s="153" t="str">
        <f t="shared" si="1086"/>
        <v/>
      </c>
      <c r="X2330" s="153" t="str">
        <f t="shared" si="1087"/>
        <v/>
      </c>
      <c r="Y2330" s="153" t="str">
        <f t="shared" si="1088"/>
        <v/>
      </c>
      <c r="Z2330" s="153" t="str">
        <f t="shared" si="1089"/>
        <v/>
      </c>
      <c r="AA2330" s="152" t="str">
        <f t="shared" si="1090"/>
        <v/>
      </c>
      <c r="AB2330" s="152" t="str">
        <f t="shared" si="1091"/>
        <v/>
      </c>
      <c r="AC2330" s="154" t="str">
        <f t="shared" si="1102"/>
        <v/>
      </c>
      <c r="AD2330" s="154" t="str">
        <f t="shared" si="1103"/>
        <v/>
      </c>
      <c r="AE2330" s="3" t="str">
        <f t="shared" si="1104"/>
        <v/>
      </c>
      <c r="AF2330" s="3" t="str">
        <f t="shared" si="1105"/>
        <v/>
      </c>
      <c r="AG2330" s="3" t="str">
        <f t="shared" si="1106"/>
        <v/>
      </c>
      <c r="AH2330" s="4" t="str">
        <f t="shared" si="1107"/>
        <v/>
      </c>
      <c r="AI2330" s="75" t="str">
        <f t="shared" si="1108"/>
        <v/>
      </c>
      <c r="AJ2330" s="75" t="str">
        <f t="shared" si="1109"/>
        <v/>
      </c>
    </row>
    <row r="2331" spans="1:36" ht="14.25">
      <c r="A2331" s="41" t="str">
        <f t="shared" si="1092"/>
        <v/>
      </c>
      <c r="B2331" s="150" t="str">
        <f>IF(ISNUMBER(A2331),INDEX('MetaTrader Import'!$H$13:$J$5893,TRUNC(((A2331-$A$39+1)-1)/3)+1,MOD((A2331-$A$39+1)-1,3)+1),"")</f>
        <v/>
      </c>
      <c r="C2331" s="43" t="str">
        <f t="shared" si="1093"/>
        <v/>
      </c>
      <c r="D2331" s="43" t="str">
        <f t="shared" ca="1" si="1083"/>
        <v/>
      </c>
      <c r="E2331" s="43" t="str">
        <f t="shared" si="1094"/>
        <v/>
      </c>
      <c r="F2331" s="43" t="str">
        <f t="shared" si="1095"/>
        <v/>
      </c>
      <c r="G2331" s="43" t="str">
        <f>IF(A2331&lt;&gt;"",IF(A2331&lt;Data!$G$11*0.25,$C$13/$G$32,IF(A2331&gt;Data!$G$11*0.25,$C$13,$C$13*10)),"")</f>
        <v/>
      </c>
      <c r="H2331" s="43" t="str">
        <f>IF(A2331&lt;&gt;"",IF(Data!$G$9="constant",$C$13,IF(Data!$G$9="squeeze",G2331,F2331)),"")</f>
        <v/>
      </c>
      <c r="I2331" s="38" t="str">
        <f ca="1">IF(ISNUMBER(A2331),NORMINV(RAND(),0,IF(AND(Data!$G$9="squeeze",A2331&lt;Data!$G$11*0.25),$H$32,1)*$C$30*$C$13)*($C$14*$C$12),"")</f>
        <v/>
      </c>
      <c r="J2331" s="42" t="str">
        <f ca="1">IFERROR(IF(Data!$C$6="Real",B2331,I2331+J2330+($C$14*$C$12)*(NORMINV(RAND(),$C$15,CHOOSE($G$13,$C$13,F2331,G2331)))),"")</f>
        <v/>
      </c>
      <c r="K2331" s="88" t="str">
        <f>IF(ISNUMBER(A2331), IF($G$16="fixed",$G$17,MIN(H2331*Data!$C$7*$C$16*0.5,$C$17*Data!$C$7))*$C$12,"")</f>
        <v/>
      </c>
      <c r="L2331" s="42" t="str">
        <f t="shared" ca="1" si="1110"/>
        <v/>
      </c>
      <c r="M2331" s="44" t="str">
        <f t="shared" ca="1" si="1111"/>
        <v/>
      </c>
      <c r="N2331" s="44" t="str">
        <f t="shared" ca="1" si="1112"/>
        <v/>
      </c>
      <c r="O2331" s="108" t="str">
        <f t="shared" si="1096"/>
        <v/>
      </c>
      <c r="P2331" s="102" t="str">
        <f t="shared" si="1097"/>
        <v/>
      </c>
      <c r="Q2331" s="102" t="str">
        <f t="shared" si="1098"/>
        <v/>
      </c>
      <c r="R2331" s="120" t="str">
        <f t="shared" si="1099"/>
        <v/>
      </c>
      <c r="S2331" s="54" t="str">
        <f t="shared" si="1100"/>
        <v/>
      </c>
      <c r="T2331" s="5" t="str">
        <f t="shared" si="1101"/>
        <v/>
      </c>
      <c r="U2331" s="152" t="str">
        <f t="shared" si="1084"/>
        <v/>
      </c>
      <c r="V2331" s="152" t="str">
        <f t="shared" si="1085"/>
        <v/>
      </c>
      <c r="W2331" s="153" t="str">
        <f t="shared" si="1086"/>
        <v/>
      </c>
      <c r="X2331" s="153" t="str">
        <f t="shared" si="1087"/>
        <v/>
      </c>
      <c r="Y2331" s="153" t="str">
        <f t="shared" si="1088"/>
        <v/>
      </c>
      <c r="Z2331" s="153" t="str">
        <f t="shared" si="1089"/>
        <v/>
      </c>
      <c r="AA2331" s="152" t="str">
        <f t="shared" si="1090"/>
        <v/>
      </c>
      <c r="AB2331" s="152" t="str">
        <f t="shared" si="1091"/>
        <v/>
      </c>
      <c r="AC2331" s="154" t="str">
        <f t="shared" si="1102"/>
        <v/>
      </c>
      <c r="AD2331" s="154" t="str">
        <f t="shared" si="1103"/>
        <v/>
      </c>
      <c r="AE2331" s="3" t="str">
        <f t="shared" si="1104"/>
        <v/>
      </c>
      <c r="AF2331" s="3" t="str">
        <f t="shared" si="1105"/>
        <v/>
      </c>
      <c r="AG2331" s="3" t="str">
        <f t="shared" si="1106"/>
        <v/>
      </c>
      <c r="AH2331" s="4" t="str">
        <f t="shared" si="1107"/>
        <v/>
      </c>
      <c r="AI2331" s="75" t="str">
        <f t="shared" si="1108"/>
        <v/>
      </c>
      <c r="AJ2331" s="75" t="str">
        <f t="shared" si="1109"/>
        <v/>
      </c>
    </row>
    <row r="2332" spans="1:36" ht="14.25">
      <c r="A2332" s="41" t="str">
        <f t="shared" si="1092"/>
        <v/>
      </c>
      <c r="B2332" s="150" t="str">
        <f>IF(ISNUMBER(A2332),INDEX('MetaTrader Import'!$H$13:$J$5893,TRUNC(((A2332-$A$39+1)-1)/3)+1,MOD((A2332-$A$39+1)-1,3)+1),"")</f>
        <v/>
      </c>
      <c r="C2332" s="43" t="str">
        <f t="shared" si="1093"/>
        <v/>
      </c>
      <c r="D2332" s="43" t="str">
        <f t="shared" ca="1" si="1083"/>
        <v/>
      </c>
      <c r="E2332" s="43" t="str">
        <f t="shared" si="1094"/>
        <v/>
      </c>
      <c r="F2332" s="43" t="str">
        <f t="shared" si="1095"/>
        <v/>
      </c>
      <c r="G2332" s="43" t="str">
        <f>IF(A2332&lt;&gt;"",IF(A2332&lt;Data!$G$11*0.25,$C$13/$G$32,IF(A2332&gt;Data!$G$11*0.25,$C$13,$C$13*10)),"")</f>
        <v/>
      </c>
      <c r="H2332" s="43" t="str">
        <f>IF(A2332&lt;&gt;"",IF(Data!$G$9="constant",$C$13,IF(Data!$G$9="squeeze",G2332,F2332)),"")</f>
        <v/>
      </c>
      <c r="I2332" s="38" t="str">
        <f ca="1">IF(ISNUMBER(A2332),NORMINV(RAND(),0,IF(AND(Data!$G$9="squeeze",A2332&lt;Data!$G$11*0.25),$H$32,1)*$C$30*$C$13)*($C$14*$C$12),"")</f>
        <v/>
      </c>
      <c r="J2332" s="42" t="str">
        <f ca="1">IFERROR(IF(Data!$C$6="Real",B2332,I2332+J2331+($C$14*$C$12)*(NORMINV(RAND(),$C$15,CHOOSE($G$13,$C$13,F2332,G2332)))),"")</f>
        <v/>
      </c>
      <c r="K2332" s="88" t="str">
        <f>IF(ISNUMBER(A2332), IF($G$16="fixed",$G$17,MIN(H2332*Data!$C$7*$C$16*0.5,$C$17*Data!$C$7))*$C$12,"")</f>
        <v/>
      </c>
      <c r="L2332" s="42" t="str">
        <f t="shared" ca="1" si="1110"/>
        <v/>
      </c>
      <c r="M2332" s="44" t="str">
        <f t="shared" ca="1" si="1111"/>
        <v/>
      </c>
      <c r="N2332" s="44" t="str">
        <f t="shared" ca="1" si="1112"/>
        <v/>
      </c>
      <c r="O2332" s="108" t="str">
        <f t="shared" si="1096"/>
        <v/>
      </c>
      <c r="P2332" s="102" t="str">
        <f t="shared" si="1097"/>
        <v/>
      </c>
      <c r="Q2332" s="102" t="str">
        <f t="shared" si="1098"/>
        <v/>
      </c>
      <c r="R2332" s="120" t="str">
        <f t="shared" si="1099"/>
        <v/>
      </c>
      <c r="S2332" s="54" t="str">
        <f t="shared" si="1100"/>
        <v/>
      </c>
      <c r="T2332" s="5" t="str">
        <f t="shared" si="1101"/>
        <v/>
      </c>
      <c r="U2332" s="152" t="str">
        <f t="shared" si="1084"/>
        <v/>
      </c>
      <c r="V2332" s="152" t="str">
        <f t="shared" si="1085"/>
        <v/>
      </c>
      <c r="W2332" s="153" t="str">
        <f t="shared" si="1086"/>
        <v/>
      </c>
      <c r="X2332" s="153" t="str">
        <f t="shared" si="1087"/>
        <v/>
      </c>
      <c r="Y2332" s="153" t="str">
        <f t="shared" si="1088"/>
        <v/>
      </c>
      <c r="Z2332" s="153" t="str">
        <f t="shared" si="1089"/>
        <v/>
      </c>
      <c r="AA2332" s="152" t="str">
        <f t="shared" si="1090"/>
        <v/>
      </c>
      <c r="AB2332" s="152" t="str">
        <f t="shared" si="1091"/>
        <v/>
      </c>
      <c r="AC2332" s="154" t="str">
        <f t="shared" si="1102"/>
        <v/>
      </c>
      <c r="AD2332" s="154" t="str">
        <f t="shared" si="1103"/>
        <v/>
      </c>
      <c r="AE2332" s="3" t="str">
        <f t="shared" si="1104"/>
        <v/>
      </c>
      <c r="AF2332" s="3" t="str">
        <f t="shared" si="1105"/>
        <v/>
      </c>
      <c r="AG2332" s="3" t="str">
        <f t="shared" si="1106"/>
        <v/>
      </c>
      <c r="AH2332" s="4" t="str">
        <f t="shared" si="1107"/>
        <v/>
      </c>
      <c r="AI2332" s="75" t="str">
        <f t="shared" si="1108"/>
        <v/>
      </c>
      <c r="AJ2332" s="75" t="str">
        <f t="shared" si="1109"/>
        <v/>
      </c>
    </row>
    <row r="2333" spans="1:36" ht="14.25">
      <c r="A2333" s="41" t="str">
        <f t="shared" si="1092"/>
        <v/>
      </c>
      <c r="B2333" s="150" t="str">
        <f>IF(ISNUMBER(A2333),INDEX('MetaTrader Import'!$H$13:$J$5893,TRUNC(((A2333-$A$39+1)-1)/3)+1,MOD((A2333-$A$39+1)-1,3)+1),"")</f>
        <v/>
      </c>
      <c r="C2333" s="43" t="str">
        <f t="shared" si="1093"/>
        <v/>
      </c>
      <c r="D2333" s="43" t="str">
        <f t="shared" ca="1" si="1083"/>
        <v/>
      </c>
      <c r="E2333" s="43" t="str">
        <f t="shared" si="1094"/>
        <v/>
      </c>
      <c r="F2333" s="43" t="str">
        <f t="shared" si="1095"/>
        <v/>
      </c>
      <c r="G2333" s="43" t="str">
        <f>IF(A2333&lt;&gt;"",IF(A2333&lt;Data!$G$11*0.25,$C$13/$G$32,IF(A2333&gt;Data!$G$11*0.25,$C$13,$C$13*10)),"")</f>
        <v/>
      </c>
      <c r="H2333" s="43" t="str">
        <f>IF(A2333&lt;&gt;"",IF(Data!$G$9="constant",$C$13,IF(Data!$G$9="squeeze",G2333,F2333)),"")</f>
        <v/>
      </c>
      <c r="I2333" s="38" t="str">
        <f ca="1">IF(ISNUMBER(A2333),NORMINV(RAND(),0,IF(AND(Data!$G$9="squeeze",A2333&lt;Data!$G$11*0.25),$H$32,1)*$C$30*$C$13)*($C$14*$C$12),"")</f>
        <v/>
      </c>
      <c r="J2333" s="42" t="str">
        <f ca="1">IFERROR(IF(Data!$C$6="Real",B2333,I2333+J2332+($C$14*$C$12)*(NORMINV(RAND(),$C$15,CHOOSE($G$13,$C$13,F2333,G2333)))),"")</f>
        <v/>
      </c>
      <c r="K2333" s="88" t="str">
        <f>IF(ISNUMBER(A2333), IF($G$16="fixed",$G$17,MIN(H2333*Data!$C$7*$C$16*0.5,$C$17*Data!$C$7))*$C$12,"")</f>
        <v/>
      </c>
      <c r="L2333" s="42" t="str">
        <f t="shared" ca="1" si="1110"/>
        <v/>
      </c>
      <c r="M2333" s="44" t="str">
        <f t="shared" ca="1" si="1111"/>
        <v/>
      </c>
      <c r="N2333" s="44" t="str">
        <f t="shared" ca="1" si="1112"/>
        <v/>
      </c>
      <c r="O2333" s="108" t="str">
        <f t="shared" si="1096"/>
        <v/>
      </c>
      <c r="P2333" s="102" t="str">
        <f t="shared" si="1097"/>
        <v/>
      </c>
      <c r="Q2333" s="102" t="str">
        <f t="shared" si="1098"/>
        <v/>
      </c>
      <c r="R2333" s="120" t="str">
        <f t="shared" si="1099"/>
        <v/>
      </c>
      <c r="S2333" s="54" t="str">
        <f t="shared" si="1100"/>
        <v/>
      </c>
      <c r="T2333" s="5" t="str">
        <f t="shared" si="1101"/>
        <v/>
      </c>
      <c r="U2333" s="152" t="str">
        <f t="shared" si="1084"/>
        <v/>
      </c>
      <c r="V2333" s="152" t="str">
        <f t="shared" si="1085"/>
        <v/>
      </c>
      <c r="W2333" s="153" t="str">
        <f t="shared" si="1086"/>
        <v/>
      </c>
      <c r="X2333" s="153" t="str">
        <f t="shared" si="1087"/>
        <v/>
      </c>
      <c r="Y2333" s="153" t="str">
        <f t="shared" si="1088"/>
        <v/>
      </c>
      <c r="Z2333" s="153" t="str">
        <f t="shared" si="1089"/>
        <v/>
      </c>
      <c r="AA2333" s="152" t="str">
        <f t="shared" si="1090"/>
        <v/>
      </c>
      <c r="AB2333" s="152" t="str">
        <f t="shared" si="1091"/>
        <v/>
      </c>
      <c r="AC2333" s="154" t="str">
        <f t="shared" si="1102"/>
        <v/>
      </c>
      <c r="AD2333" s="154" t="str">
        <f t="shared" si="1103"/>
        <v/>
      </c>
      <c r="AE2333" s="3" t="str">
        <f t="shared" si="1104"/>
        <v/>
      </c>
      <c r="AF2333" s="3" t="str">
        <f t="shared" si="1105"/>
        <v/>
      </c>
      <c r="AG2333" s="3" t="str">
        <f t="shared" si="1106"/>
        <v/>
      </c>
      <c r="AH2333" s="4" t="str">
        <f t="shared" si="1107"/>
        <v/>
      </c>
      <c r="AI2333" s="75" t="str">
        <f t="shared" si="1108"/>
        <v/>
      </c>
      <c r="AJ2333" s="75" t="str">
        <f t="shared" si="1109"/>
        <v/>
      </c>
    </row>
    <row r="2334" spans="1:36" ht="14.25">
      <c r="A2334" s="41" t="str">
        <f t="shared" si="1092"/>
        <v/>
      </c>
      <c r="B2334" s="150" t="str">
        <f>IF(ISNUMBER(A2334),INDEX('MetaTrader Import'!$H$13:$J$5893,TRUNC(((A2334-$A$39+1)-1)/3)+1,MOD((A2334-$A$39+1)-1,3)+1),"")</f>
        <v/>
      </c>
      <c r="C2334" s="43" t="str">
        <f t="shared" si="1093"/>
        <v/>
      </c>
      <c r="D2334" s="43" t="str">
        <f t="shared" ca="1" si="1083"/>
        <v/>
      </c>
      <c r="E2334" s="43" t="str">
        <f t="shared" si="1094"/>
        <v/>
      </c>
      <c r="F2334" s="43" t="str">
        <f t="shared" si="1095"/>
        <v/>
      </c>
      <c r="G2334" s="43" t="str">
        <f>IF(A2334&lt;&gt;"",IF(A2334&lt;Data!$G$11*0.25,$C$13/$G$32,IF(A2334&gt;Data!$G$11*0.25,$C$13,$C$13*10)),"")</f>
        <v/>
      </c>
      <c r="H2334" s="43" t="str">
        <f>IF(A2334&lt;&gt;"",IF(Data!$G$9="constant",$C$13,IF(Data!$G$9="squeeze",G2334,F2334)),"")</f>
        <v/>
      </c>
      <c r="I2334" s="38" t="str">
        <f ca="1">IF(ISNUMBER(A2334),NORMINV(RAND(),0,IF(AND(Data!$G$9="squeeze",A2334&lt;Data!$G$11*0.25),$H$32,1)*$C$30*$C$13)*($C$14*$C$12),"")</f>
        <v/>
      </c>
      <c r="J2334" s="42" t="str">
        <f ca="1">IFERROR(IF(Data!$C$6="Real",B2334,I2334+J2333+($C$14*$C$12)*(NORMINV(RAND(),$C$15,CHOOSE($G$13,$C$13,F2334,G2334)))),"")</f>
        <v/>
      </c>
      <c r="K2334" s="88" t="str">
        <f>IF(ISNUMBER(A2334), IF($G$16="fixed",$G$17,MIN(H2334*Data!$C$7*$C$16*0.5,$C$17*Data!$C$7))*$C$12,"")</f>
        <v/>
      </c>
      <c r="L2334" s="42" t="str">
        <f t="shared" ca="1" si="1110"/>
        <v/>
      </c>
      <c r="M2334" s="44" t="str">
        <f t="shared" ca="1" si="1111"/>
        <v/>
      </c>
      <c r="N2334" s="44" t="str">
        <f t="shared" ca="1" si="1112"/>
        <v/>
      </c>
      <c r="O2334" s="108" t="str">
        <f t="shared" si="1096"/>
        <v/>
      </c>
      <c r="P2334" s="102" t="str">
        <f t="shared" si="1097"/>
        <v/>
      </c>
      <c r="Q2334" s="102" t="str">
        <f t="shared" si="1098"/>
        <v/>
      </c>
      <c r="R2334" s="120" t="str">
        <f t="shared" si="1099"/>
        <v/>
      </c>
      <c r="S2334" s="54" t="str">
        <f t="shared" si="1100"/>
        <v/>
      </c>
      <c r="T2334" s="5" t="str">
        <f t="shared" si="1101"/>
        <v/>
      </c>
      <c r="U2334" s="152" t="str">
        <f t="shared" si="1084"/>
        <v/>
      </c>
      <c r="V2334" s="152" t="str">
        <f t="shared" si="1085"/>
        <v/>
      </c>
      <c r="W2334" s="153" t="str">
        <f t="shared" si="1086"/>
        <v/>
      </c>
      <c r="X2334" s="153" t="str">
        <f t="shared" si="1087"/>
        <v/>
      </c>
      <c r="Y2334" s="153" t="str">
        <f t="shared" si="1088"/>
        <v/>
      </c>
      <c r="Z2334" s="153" t="str">
        <f t="shared" si="1089"/>
        <v/>
      </c>
      <c r="AA2334" s="152" t="str">
        <f t="shared" si="1090"/>
        <v/>
      </c>
      <c r="AB2334" s="152" t="str">
        <f t="shared" si="1091"/>
        <v/>
      </c>
      <c r="AC2334" s="154" t="str">
        <f t="shared" si="1102"/>
        <v/>
      </c>
      <c r="AD2334" s="154" t="str">
        <f t="shared" si="1103"/>
        <v/>
      </c>
      <c r="AE2334" s="3" t="str">
        <f t="shared" si="1104"/>
        <v/>
      </c>
      <c r="AF2334" s="3" t="str">
        <f t="shared" si="1105"/>
        <v/>
      </c>
      <c r="AG2334" s="3" t="str">
        <f t="shared" si="1106"/>
        <v/>
      </c>
      <c r="AH2334" s="4" t="str">
        <f t="shared" si="1107"/>
        <v/>
      </c>
      <c r="AI2334" s="75" t="str">
        <f t="shared" si="1108"/>
        <v/>
      </c>
      <c r="AJ2334" s="75" t="str">
        <f t="shared" si="1109"/>
        <v/>
      </c>
    </row>
    <row r="2335" spans="1:36" ht="14.25">
      <c r="A2335" s="41" t="str">
        <f t="shared" si="1092"/>
        <v/>
      </c>
      <c r="B2335" s="150" t="str">
        <f>IF(ISNUMBER(A2335),INDEX('MetaTrader Import'!$H$13:$J$5893,TRUNC(((A2335-$A$39+1)-1)/3)+1,MOD((A2335-$A$39+1)-1,3)+1),"")</f>
        <v/>
      </c>
      <c r="C2335" s="43" t="str">
        <f t="shared" si="1093"/>
        <v/>
      </c>
      <c r="D2335" s="43" t="str">
        <f t="shared" ca="1" si="1083"/>
        <v/>
      </c>
      <c r="E2335" s="43" t="str">
        <f t="shared" si="1094"/>
        <v/>
      </c>
      <c r="F2335" s="43" t="str">
        <f t="shared" si="1095"/>
        <v/>
      </c>
      <c r="G2335" s="43" t="str">
        <f>IF(A2335&lt;&gt;"",IF(A2335&lt;Data!$G$11*0.25,$C$13/$G$32,IF(A2335&gt;Data!$G$11*0.25,$C$13,$C$13*10)),"")</f>
        <v/>
      </c>
      <c r="H2335" s="43" t="str">
        <f>IF(A2335&lt;&gt;"",IF(Data!$G$9="constant",$C$13,IF(Data!$G$9="squeeze",G2335,F2335)),"")</f>
        <v/>
      </c>
      <c r="I2335" s="38" t="str">
        <f ca="1">IF(ISNUMBER(A2335),NORMINV(RAND(),0,IF(AND(Data!$G$9="squeeze",A2335&lt;Data!$G$11*0.25),$H$32,1)*$C$30*$C$13)*($C$14*$C$12),"")</f>
        <v/>
      </c>
      <c r="J2335" s="42" t="str">
        <f ca="1">IFERROR(IF(Data!$C$6="Real",B2335,I2335+J2334+($C$14*$C$12)*(NORMINV(RAND(),$C$15,CHOOSE($G$13,$C$13,F2335,G2335)))),"")</f>
        <v/>
      </c>
      <c r="K2335" s="88" t="str">
        <f>IF(ISNUMBER(A2335), IF($G$16="fixed",$G$17,MIN(H2335*Data!$C$7*$C$16*0.5,$C$17*Data!$C$7))*$C$12,"")</f>
        <v/>
      </c>
      <c r="L2335" s="42" t="str">
        <f t="shared" ca="1" si="1110"/>
        <v/>
      </c>
      <c r="M2335" s="44" t="str">
        <f t="shared" ca="1" si="1111"/>
        <v/>
      </c>
      <c r="N2335" s="44" t="str">
        <f t="shared" ca="1" si="1112"/>
        <v/>
      </c>
      <c r="O2335" s="108" t="str">
        <f t="shared" si="1096"/>
        <v/>
      </c>
      <c r="P2335" s="102" t="str">
        <f t="shared" si="1097"/>
        <v/>
      </c>
      <c r="Q2335" s="102" t="str">
        <f t="shared" si="1098"/>
        <v/>
      </c>
      <c r="R2335" s="120" t="str">
        <f t="shared" si="1099"/>
        <v/>
      </c>
      <c r="S2335" s="54" t="str">
        <f t="shared" si="1100"/>
        <v/>
      </c>
      <c r="T2335" s="5" t="str">
        <f t="shared" si="1101"/>
        <v/>
      </c>
      <c r="U2335" s="152" t="str">
        <f t="shared" si="1084"/>
        <v/>
      </c>
      <c r="V2335" s="152" t="str">
        <f t="shared" si="1085"/>
        <v/>
      </c>
      <c r="W2335" s="153" t="str">
        <f t="shared" si="1086"/>
        <v/>
      </c>
      <c r="X2335" s="153" t="str">
        <f t="shared" si="1087"/>
        <v/>
      </c>
      <c r="Y2335" s="153" t="str">
        <f t="shared" si="1088"/>
        <v/>
      </c>
      <c r="Z2335" s="153" t="str">
        <f t="shared" si="1089"/>
        <v/>
      </c>
      <c r="AA2335" s="152" t="str">
        <f t="shared" si="1090"/>
        <v/>
      </c>
      <c r="AB2335" s="152" t="str">
        <f t="shared" si="1091"/>
        <v/>
      </c>
      <c r="AC2335" s="154" t="str">
        <f t="shared" si="1102"/>
        <v/>
      </c>
      <c r="AD2335" s="154" t="str">
        <f t="shared" si="1103"/>
        <v/>
      </c>
      <c r="AE2335" s="3" t="str">
        <f t="shared" si="1104"/>
        <v/>
      </c>
      <c r="AF2335" s="3" t="str">
        <f t="shared" si="1105"/>
        <v/>
      </c>
      <c r="AG2335" s="3" t="str">
        <f t="shared" si="1106"/>
        <v/>
      </c>
      <c r="AH2335" s="4" t="str">
        <f t="shared" si="1107"/>
        <v/>
      </c>
      <c r="AI2335" s="75" t="str">
        <f t="shared" si="1108"/>
        <v/>
      </c>
      <c r="AJ2335" s="75" t="str">
        <f t="shared" si="1109"/>
        <v/>
      </c>
    </row>
    <row r="2336" spans="1:36" ht="14.25">
      <c r="A2336" s="41" t="str">
        <f t="shared" si="1092"/>
        <v/>
      </c>
      <c r="B2336" s="150" t="str">
        <f>IF(ISNUMBER(A2336),INDEX('MetaTrader Import'!$H$13:$J$5893,TRUNC(((A2336-$A$39+1)-1)/3)+1,MOD((A2336-$A$39+1)-1,3)+1),"")</f>
        <v/>
      </c>
      <c r="C2336" s="43" t="str">
        <f t="shared" si="1093"/>
        <v/>
      </c>
      <c r="D2336" s="43" t="str">
        <f t="shared" ca="1" si="1083"/>
        <v/>
      </c>
      <c r="E2336" s="43" t="str">
        <f t="shared" si="1094"/>
        <v/>
      </c>
      <c r="F2336" s="43" t="str">
        <f t="shared" si="1095"/>
        <v/>
      </c>
      <c r="G2336" s="43" t="str">
        <f>IF(A2336&lt;&gt;"",IF(A2336&lt;Data!$G$11*0.25,$C$13/$G$32,IF(A2336&gt;Data!$G$11*0.25,$C$13,$C$13*10)),"")</f>
        <v/>
      </c>
      <c r="H2336" s="43" t="str">
        <f>IF(A2336&lt;&gt;"",IF(Data!$G$9="constant",$C$13,IF(Data!$G$9="squeeze",G2336,F2336)),"")</f>
        <v/>
      </c>
      <c r="I2336" s="38" t="str">
        <f ca="1">IF(ISNUMBER(A2336),NORMINV(RAND(),0,IF(AND(Data!$G$9="squeeze",A2336&lt;Data!$G$11*0.25),$H$32,1)*$C$30*$C$13)*($C$14*$C$12),"")</f>
        <v/>
      </c>
      <c r="J2336" s="42" t="str">
        <f ca="1">IFERROR(IF(Data!$C$6="Real",B2336,I2336+J2335+($C$14*$C$12)*(NORMINV(RAND(),$C$15,CHOOSE($G$13,$C$13,F2336,G2336)))),"")</f>
        <v/>
      </c>
      <c r="K2336" s="88" t="str">
        <f>IF(ISNUMBER(A2336), IF($G$16="fixed",$G$17,MIN(H2336*Data!$C$7*$C$16*0.5,$C$17*Data!$C$7))*$C$12,"")</f>
        <v/>
      </c>
      <c r="L2336" s="42" t="str">
        <f t="shared" ca="1" si="1110"/>
        <v/>
      </c>
      <c r="M2336" s="44" t="str">
        <f t="shared" ca="1" si="1111"/>
        <v/>
      </c>
      <c r="N2336" s="44" t="str">
        <f t="shared" ca="1" si="1112"/>
        <v/>
      </c>
      <c r="O2336" s="108" t="str">
        <f t="shared" si="1096"/>
        <v/>
      </c>
      <c r="P2336" s="102" t="str">
        <f t="shared" si="1097"/>
        <v/>
      </c>
      <c r="Q2336" s="102" t="str">
        <f t="shared" si="1098"/>
        <v/>
      </c>
      <c r="R2336" s="120" t="str">
        <f t="shared" si="1099"/>
        <v/>
      </c>
      <c r="S2336" s="54" t="str">
        <f t="shared" si="1100"/>
        <v/>
      </c>
      <c r="T2336" s="5" t="str">
        <f t="shared" si="1101"/>
        <v/>
      </c>
      <c r="U2336" s="152" t="str">
        <f t="shared" si="1084"/>
        <v/>
      </c>
      <c r="V2336" s="152" t="str">
        <f t="shared" si="1085"/>
        <v/>
      </c>
      <c r="W2336" s="153" t="str">
        <f t="shared" si="1086"/>
        <v/>
      </c>
      <c r="X2336" s="153" t="str">
        <f t="shared" si="1087"/>
        <v/>
      </c>
      <c r="Y2336" s="153" t="str">
        <f t="shared" si="1088"/>
        <v/>
      </c>
      <c r="Z2336" s="153" t="str">
        <f t="shared" si="1089"/>
        <v/>
      </c>
      <c r="AA2336" s="152" t="str">
        <f t="shared" si="1090"/>
        <v/>
      </c>
      <c r="AB2336" s="152" t="str">
        <f t="shared" si="1091"/>
        <v/>
      </c>
      <c r="AC2336" s="154" t="str">
        <f t="shared" si="1102"/>
        <v/>
      </c>
      <c r="AD2336" s="154" t="str">
        <f t="shared" si="1103"/>
        <v/>
      </c>
      <c r="AE2336" s="3" t="str">
        <f t="shared" si="1104"/>
        <v/>
      </c>
      <c r="AF2336" s="3" t="str">
        <f t="shared" si="1105"/>
        <v/>
      </c>
      <c r="AG2336" s="3" t="str">
        <f t="shared" si="1106"/>
        <v/>
      </c>
      <c r="AH2336" s="4" t="str">
        <f t="shared" si="1107"/>
        <v/>
      </c>
      <c r="AI2336" s="75" t="str">
        <f t="shared" si="1108"/>
        <v/>
      </c>
      <c r="AJ2336" s="75" t="str">
        <f t="shared" si="1109"/>
        <v/>
      </c>
    </row>
    <row r="2337" spans="1:36" ht="14.25">
      <c r="A2337" s="41" t="str">
        <f t="shared" si="1092"/>
        <v/>
      </c>
      <c r="B2337" s="150" t="str">
        <f>IF(ISNUMBER(A2337),INDEX('MetaTrader Import'!$H$13:$J$5893,TRUNC(((A2337-$A$39+1)-1)/3)+1,MOD((A2337-$A$39+1)-1,3)+1),"")</f>
        <v/>
      </c>
      <c r="C2337" s="43" t="str">
        <f t="shared" si="1093"/>
        <v/>
      </c>
      <c r="D2337" s="43" t="str">
        <f t="shared" ca="1" si="1083"/>
        <v/>
      </c>
      <c r="E2337" s="43" t="str">
        <f t="shared" si="1094"/>
        <v/>
      </c>
      <c r="F2337" s="43" t="str">
        <f t="shared" si="1095"/>
        <v/>
      </c>
      <c r="G2337" s="43" t="str">
        <f>IF(A2337&lt;&gt;"",IF(A2337&lt;Data!$G$11*0.25,$C$13/$G$32,IF(A2337&gt;Data!$G$11*0.25,$C$13,$C$13*10)),"")</f>
        <v/>
      </c>
      <c r="H2337" s="43" t="str">
        <f>IF(A2337&lt;&gt;"",IF(Data!$G$9="constant",$C$13,IF(Data!$G$9="squeeze",G2337,F2337)),"")</f>
        <v/>
      </c>
      <c r="I2337" s="38" t="str">
        <f ca="1">IF(ISNUMBER(A2337),NORMINV(RAND(),0,IF(AND(Data!$G$9="squeeze",A2337&lt;Data!$G$11*0.25),$H$32,1)*$C$30*$C$13)*($C$14*$C$12),"")</f>
        <v/>
      </c>
      <c r="J2337" s="42" t="str">
        <f ca="1">IFERROR(IF(Data!$C$6="Real",B2337,I2337+J2336+($C$14*$C$12)*(NORMINV(RAND(),$C$15,CHOOSE($G$13,$C$13,F2337,G2337)))),"")</f>
        <v/>
      </c>
      <c r="K2337" s="88" t="str">
        <f>IF(ISNUMBER(A2337), IF($G$16="fixed",$G$17,MIN(H2337*Data!$C$7*$C$16*0.5,$C$17*Data!$C$7))*$C$12,"")</f>
        <v/>
      </c>
      <c r="L2337" s="42" t="str">
        <f t="shared" ca="1" si="1110"/>
        <v/>
      </c>
      <c r="M2337" s="44" t="str">
        <f t="shared" ca="1" si="1111"/>
        <v/>
      </c>
      <c r="N2337" s="44" t="str">
        <f t="shared" ca="1" si="1112"/>
        <v/>
      </c>
      <c r="O2337" s="108" t="str">
        <f t="shared" si="1096"/>
        <v/>
      </c>
      <c r="P2337" s="102" t="str">
        <f t="shared" si="1097"/>
        <v/>
      </c>
      <c r="Q2337" s="102" t="str">
        <f t="shared" si="1098"/>
        <v/>
      </c>
      <c r="R2337" s="120" t="str">
        <f t="shared" si="1099"/>
        <v/>
      </c>
      <c r="S2337" s="54" t="str">
        <f t="shared" si="1100"/>
        <v/>
      </c>
      <c r="T2337" s="5" t="str">
        <f t="shared" si="1101"/>
        <v/>
      </c>
      <c r="U2337" s="152" t="str">
        <f t="shared" si="1084"/>
        <v/>
      </c>
      <c r="V2337" s="152" t="str">
        <f t="shared" si="1085"/>
        <v/>
      </c>
      <c r="W2337" s="153" t="str">
        <f t="shared" si="1086"/>
        <v/>
      </c>
      <c r="X2337" s="153" t="str">
        <f t="shared" si="1087"/>
        <v/>
      </c>
      <c r="Y2337" s="153" t="str">
        <f t="shared" si="1088"/>
        <v/>
      </c>
      <c r="Z2337" s="153" t="str">
        <f t="shared" si="1089"/>
        <v/>
      </c>
      <c r="AA2337" s="152" t="str">
        <f t="shared" si="1090"/>
        <v/>
      </c>
      <c r="AB2337" s="152" t="str">
        <f t="shared" si="1091"/>
        <v/>
      </c>
      <c r="AC2337" s="154" t="str">
        <f t="shared" si="1102"/>
        <v/>
      </c>
      <c r="AD2337" s="154" t="str">
        <f t="shared" si="1103"/>
        <v/>
      </c>
      <c r="AE2337" s="3" t="str">
        <f t="shared" si="1104"/>
        <v/>
      </c>
      <c r="AF2337" s="3" t="str">
        <f t="shared" si="1105"/>
        <v/>
      </c>
      <c r="AG2337" s="3" t="str">
        <f t="shared" si="1106"/>
        <v/>
      </c>
      <c r="AH2337" s="4" t="str">
        <f t="shared" si="1107"/>
        <v/>
      </c>
      <c r="AI2337" s="75" t="str">
        <f t="shared" si="1108"/>
        <v/>
      </c>
      <c r="AJ2337" s="75" t="str">
        <f t="shared" si="1109"/>
        <v/>
      </c>
    </row>
    <row r="2338" spans="1:36" ht="14.25">
      <c r="A2338" s="41" t="str">
        <f t="shared" si="1092"/>
        <v/>
      </c>
      <c r="B2338" s="150" t="str">
        <f>IF(ISNUMBER(A2338),INDEX('MetaTrader Import'!$H$13:$J$5893,TRUNC(((A2338-$A$39+1)-1)/3)+1,MOD((A2338-$A$39+1)-1,3)+1),"")</f>
        <v/>
      </c>
      <c r="C2338" s="43" t="str">
        <f t="shared" si="1093"/>
        <v/>
      </c>
      <c r="D2338" s="43" t="str">
        <f t="shared" ca="1" si="1083"/>
        <v/>
      </c>
      <c r="E2338" s="43" t="str">
        <f t="shared" si="1094"/>
        <v/>
      </c>
      <c r="F2338" s="43" t="str">
        <f t="shared" si="1095"/>
        <v/>
      </c>
      <c r="G2338" s="43" t="str">
        <f>IF(A2338&lt;&gt;"",IF(A2338&lt;Data!$G$11*0.25,$C$13/$G$32,IF(A2338&gt;Data!$G$11*0.25,$C$13,$C$13*10)),"")</f>
        <v/>
      </c>
      <c r="H2338" s="43" t="str">
        <f>IF(A2338&lt;&gt;"",IF(Data!$G$9="constant",$C$13,IF(Data!$G$9="squeeze",G2338,F2338)),"")</f>
        <v/>
      </c>
      <c r="I2338" s="38" t="str">
        <f ca="1">IF(ISNUMBER(A2338),NORMINV(RAND(),0,IF(AND(Data!$G$9="squeeze",A2338&lt;Data!$G$11*0.25),$H$32,1)*$C$30*$C$13)*($C$14*$C$12),"")</f>
        <v/>
      </c>
      <c r="J2338" s="42" t="str">
        <f ca="1">IFERROR(IF(Data!$C$6="Real",B2338,I2338+J2337+($C$14*$C$12)*(NORMINV(RAND(),$C$15,CHOOSE($G$13,$C$13,F2338,G2338)))),"")</f>
        <v/>
      </c>
      <c r="K2338" s="88" t="str">
        <f>IF(ISNUMBER(A2338), IF($G$16="fixed",$G$17,MIN(H2338*Data!$C$7*$C$16*0.5,$C$17*Data!$C$7))*$C$12,"")</f>
        <v/>
      </c>
      <c r="L2338" s="42" t="str">
        <f t="shared" ca="1" si="1110"/>
        <v/>
      </c>
      <c r="M2338" s="44" t="str">
        <f t="shared" ca="1" si="1111"/>
        <v/>
      </c>
      <c r="N2338" s="44" t="str">
        <f t="shared" ca="1" si="1112"/>
        <v/>
      </c>
      <c r="O2338" s="108" t="str">
        <f t="shared" si="1096"/>
        <v/>
      </c>
      <c r="P2338" s="102" t="str">
        <f t="shared" si="1097"/>
        <v/>
      </c>
      <c r="Q2338" s="102" t="str">
        <f t="shared" si="1098"/>
        <v/>
      </c>
      <c r="R2338" s="120" t="str">
        <f t="shared" si="1099"/>
        <v/>
      </c>
      <c r="S2338" s="54" t="str">
        <f t="shared" si="1100"/>
        <v/>
      </c>
      <c r="T2338" s="5" t="str">
        <f t="shared" si="1101"/>
        <v/>
      </c>
      <c r="U2338" s="152" t="str">
        <f t="shared" si="1084"/>
        <v/>
      </c>
      <c r="V2338" s="152" t="str">
        <f t="shared" si="1085"/>
        <v/>
      </c>
      <c r="W2338" s="153" t="str">
        <f t="shared" si="1086"/>
        <v/>
      </c>
      <c r="X2338" s="153" t="str">
        <f t="shared" si="1087"/>
        <v/>
      </c>
      <c r="Y2338" s="153" t="str">
        <f t="shared" si="1088"/>
        <v/>
      </c>
      <c r="Z2338" s="153" t="str">
        <f t="shared" si="1089"/>
        <v/>
      </c>
      <c r="AA2338" s="152" t="str">
        <f t="shared" si="1090"/>
        <v/>
      </c>
      <c r="AB2338" s="152" t="str">
        <f t="shared" si="1091"/>
        <v/>
      </c>
      <c r="AC2338" s="154" t="str">
        <f t="shared" si="1102"/>
        <v/>
      </c>
      <c r="AD2338" s="154" t="str">
        <f t="shared" si="1103"/>
        <v/>
      </c>
      <c r="AE2338" s="3" t="str">
        <f t="shared" si="1104"/>
        <v/>
      </c>
      <c r="AF2338" s="3" t="str">
        <f t="shared" si="1105"/>
        <v/>
      </c>
      <c r="AG2338" s="3" t="str">
        <f t="shared" si="1106"/>
        <v/>
      </c>
      <c r="AH2338" s="4" t="str">
        <f t="shared" si="1107"/>
        <v/>
      </c>
      <c r="AI2338" s="75" t="str">
        <f t="shared" si="1108"/>
        <v/>
      </c>
      <c r="AJ2338" s="75" t="str">
        <f t="shared" si="1109"/>
        <v/>
      </c>
    </row>
    <row r="2339" spans="1:36" ht="14.25">
      <c r="A2339" s="41" t="str">
        <f t="shared" si="1092"/>
        <v/>
      </c>
      <c r="B2339" s="150" t="str">
        <f>IF(ISNUMBER(A2339),INDEX('MetaTrader Import'!$H$13:$J$5893,TRUNC(((A2339-$A$39+1)-1)/3)+1,MOD((A2339-$A$39+1)-1,3)+1),"")</f>
        <v/>
      </c>
      <c r="C2339" s="43" t="str">
        <f t="shared" si="1093"/>
        <v/>
      </c>
      <c r="D2339" s="43" t="str">
        <f t="shared" ca="1" si="1083"/>
        <v/>
      </c>
      <c r="E2339" s="43" t="str">
        <f t="shared" si="1094"/>
        <v/>
      </c>
      <c r="F2339" s="43" t="str">
        <f t="shared" si="1095"/>
        <v/>
      </c>
      <c r="G2339" s="43" t="str">
        <f>IF(A2339&lt;&gt;"",IF(A2339&lt;Data!$G$11*0.25,$C$13/$G$32,IF(A2339&gt;Data!$G$11*0.25,$C$13,$C$13*10)),"")</f>
        <v/>
      </c>
      <c r="H2339" s="43" t="str">
        <f>IF(A2339&lt;&gt;"",IF(Data!$G$9="constant",$C$13,IF(Data!$G$9="squeeze",G2339,F2339)),"")</f>
        <v/>
      </c>
      <c r="I2339" s="38" t="str">
        <f ca="1">IF(ISNUMBER(A2339),NORMINV(RAND(),0,IF(AND(Data!$G$9="squeeze",A2339&lt;Data!$G$11*0.25),$H$32,1)*$C$30*$C$13)*($C$14*$C$12),"")</f>
        <v/>
      </c>
      <c r="J2339" s="42" t="str">
        <f ca="1">IFERROR(IF(Data!$C$6="Real",B2339,I2339+J2338+($C$14*$C$12)*(NORMINV(RAND(),$C$15,CHOOSE($G$13,$C$13,F2339,G2339)))),"")</f>
        <v/>
      </c>
      <c r="K2339" s="88" t="str">
        <f>IF(ISNUMBER(A2339), IF($G$16="fixed",$G$17,MIN(H2339*Data!$C$7*$C$16*0.5,$C$17*Data!$C$7))*$C$12,"")</f>
        <v/>
      </c>
      <c r="L2339" s="42" t="str">
        <f t="shared" ca="1" si="1110"/>
        <v/>
      </c>
      <c r="M2339" s="44" t="str">
        <f t="shared" ca="1" si="1111"/>
        <v/>
      </c>
      <c r="N2339" s="44" t="str">
        <f t="shared" ca="1" si="1112"/>
        <v/>
      </c>
      <c r="O2339" s="108" t="str">
        <f t="shared" si="1096"/>
        <v/>
      </c>
      <c r="P2339" s="102" t="str">
        <f t="shared" si="1097"/>
        <v/>
      </c>
      <c r="Q2339" s="102" t="str">
        <f t="shared" si="1098"/>
        <v/>
      </c>
      <c r="R2339" s="120" t="str">
        <f t="shared" si="1099"/>
        <v/>
      </c>
      <c r="S2339" s="54" t="str">
        <f t="shared" si="1100"/>
        <v/>
      </c>
      <c r="T2339" s="5" t="str">
        <f t="shared" si="1101"/>
        <v/>
      </c>
      <c r="U2339" s="152" t="str">
        <f t="shared" si="1084"/>
        <v/>
      </c>
      <c r="V2339" s="152" t="str">
        <f t="shared" si="1085"/>
        <v/>
      </c>
      <c r="W2339" s="153" t="str">
        <f t="shared" si="1086"/>
        <v/>
      </c>
      <c r="X2339" s="153" t="str">
        <f t="shared" si="1087"/>
        <v/>
      </c>
      <c r="Y2339" s="153" t="str">
        <f t="shared" si="1088"/>
        <v/>
      </c>
      <c r="Z2339" s="153" t="str">
        <f t="shared" si="1089"/>
        <v/>
      </c>
      <c r="AA2339" s="152" t="str">
        <f t="shared" si="1090"/>
        <v/>
      </c>
      <c r="AB2339" s="152" t="str">
        <f t="shared" si="1091"/>
        <v/>
      </c>
      <c r="AC2339" s="154" t="str">
        <f t="shared" si="1102"/>
        <v/>
      </c>
      <c r="AD2339" s="154" t="str">
        <f t="shared" si="1103"/>
        <v/>
      </c>
      <c r="AE2339" s="3" t="str">
        <f t="shared" si="1104"/>
        <v/>
      </c>
      <c r="AF2339" s="3" t="str">
        <f t="shared" si="1105"/>
        <v/>
      </c>
      <c r="AG2339" s="3" t="str">
        <f t="shared" si="1106"/>
        <v/>
      </c>
      <c r="AH2339" s="4" t="str">
        <f t="shared" si="1107"/>
        <v/>
      </c>
      <c r="AI2339" s="75" t="str">
        <f t="shared" si="1108"/>
        <v/>
      </c>
      <c r="AJ2339" s="75" t="str">
        <f t="shared" si="1109"/>
        <v/>
      </c>
    </row>
    <row r="2340" spans="1:36" ht="14.25">
      <c r="A2340" s="41" t="str">
        <f t="shared" si="1092"/>
        <v/>
      </c>
      <c r="B2340" s="150" t="str">
        <f>IF(ISNUMBER(A2340),INDEX('MetaTrader Import'!$H$13:$J$5893,TRUNC(((A2340-$A$39+1)-1)/3)+1,MOD((A2340-$A$39+1)-1,3)+1),"")</f>
        <v/>
      </c>
      <c r="C2340" s="43" t="str">
        <f t="shared" si="1093"/>
        <v/>
      </c>
      <c r="D2340" s="43" t="str">
        <f t="shared" ca="1" si="1083"/>
        <v/>
      </c>
      <c r="E2340" s="43" t="str">
        <f t="shared" si="1094"/>
        <v/>
      </c>
      <c r="F2340" s="43" t="str">
        <f t="shared" si="1095"/>
        <v/>
      </c>
      <c r="G2340" s="43" t="str">
        <f>IF(A2340&lt;&gt;"",IF(A2340&lt;Data!$G$11*0.25,$C$13/$G$32,IF(A2340&gt;Data!$G$11*0.25,$C$13,$C$13*10)),"")</f>
        <v/>
      </c>
      <c r="H2340" s="43" t="str">
        <f>IF(A2340&lt;&gt;"",IF(Data!$G$9="constant",$C$13,IF(Data!$G$9="squeeze",G2340,F2340)),"")</f>
        <v/>
      </c>
      <c r="I2340" s="38" t="str">
        <f ca="1">IF(ISNUMBER(A2340),NORMINV(RAND(),0,IF(AND(Data!$G$9="squeeze",A2340&lt;Data!$G$11*0.25),$H$32,1)*$C$30*$C$13)*($C$14*$C$12),"")</f>
        <v/>
      </c>
      <c r="J2340" s="42" t="str">
        <f ca="1">IFERROR(IF(Data!$C$6="Real",B2340,I2340+J2339+($C$14*$C$12)*(NORMINV(RAND(),$C$15,CHOOSE($G$13,$C$13,F2340,G2340)))),"")</f>
        <v/>
      </c>
      <c r="K2340" s="88" t="str">
        <f>IF(ISNUMBER(A2340), IF($G$16="fixed",$G$17,MIN(H2340*Data!$C$7*$C$16*0.5,$C$17*Data!$C$7))*$C$12,"")</f>
        <v/>
      </c>
      <c r="L2340" s="42" t="str">
        <f t="shared" ca="1" si="1110"/>
        <v/>
      </c>
      <c r="M2340" s="44" t="str">
        <f t="shared" ca="1" si="1111"/>
        <v/>
      </c>
      <c r="N2340" s="44" t="str">
        <f t="shared" ca="1" si="1112"/>
        <v/>
      </c>
      <c r="O2340" s="108" t="str">
        <f t="shared" si="1096"/>
        <v/>
      </c>
      <c r="P2340" s="102" t="str">
        <f t="shared" si="1097"/>
        <v/>
      </c>
      <c r="Q2340" s="102" t="str">
        <f t="shared" si="1098"/>
        <v/>
      </c>
      <c r="R2340" s="120" t="str">
        <f t="shared" si="1099"/>
        <v/>
      </c>
      <c r="S2340" s="54" t="str">
        <f t="shared" si="1100"/>
        <v/>
      </c>
      <c r="T2340" s="5" t="str">
        <f t="shared" si="1101"/>
        <v/>
      </c>
      <c r="U2340" s="152" t="str">
        <f t="shared" si="1084"/>
        <v/>
      </c>
      <c r="V2340" s="152" t="str">
        <f t="shared" si="1085"/>
        <v/>
      </c>
      <c r="W2340" s="153" t="str">
        <f t="shared" si="1086"/>
        <v/>
      </c>
      <c r="X2340" s="153" t="str">
        <f t="shared" si="1087"/>
        <v/>
      </c>
      <c r="Y2340" s="153" t="str">
        <f t="shared" si="1088"/>
        <v/>
      </c>
      <c r="Z2340" s="153" t="str">
        <f t="shared" si="1089"/>
        <v/>
      </c>
      <c r="AA2340" s="152" t="str">
        <f t="shared" si="1090"/>
        <v/>
      </c>
      <c r="AB2340" s="152" t="str">
        <f t="shared" si="1091"/>
        <v/>
      </c>
      <c r="AC2340" s="154" t="str">
        <f t="shared" si="1102"/>
        <v/>
      </c>
      <c r="AD2340" s="154" t="str">
        <f t="shared" si="1103"/>
        <v/>
      </c>
      <c r="AE2340" s="3" t="str">
        <f t="shared" si="1104"/>
        <v/>
      </c>
      <c r="AF2340" s="3" t="str">
        <f t="shared" si="1105"/>
        <v/>
      </c>
      <c r="AG2340" s="3" t="str">
        <f t="shared" si="1106"/>
        <v/>
      </c>
      <c r="AH2340" s="4" t="str">
        <f t="shared" si="1107"/>
        <v/>
      </c>
      <c r="AI2340" s="75" t="str">
        <f t="shared" si="1108"/>
        <v/>
      </c>
      <c r="AJ2340" s="75" t="str">
        <f t="shared" si="1109"/>
        <v/>
      </c>
    </row>
    <row r="2341" spans="1:36" ht="14.25">
      <c r="A2341" s="41" t="str">
        <f t="shared" si="1092"/>
        <v/>
      </c>
      <c r="B2341" s="150" t="str">
        <f>IF(ISNUMBER(A2341),INDEX('MetaTrader Import'!$H$13:$J$5893,TRUNC(((A2341-$A$39+1)-1)/3)+1,MOD((A2341-$A$39+1)-1,3)+1),"")</f>
        <v/>
      </c>
      <c r="C2341" s="43" t="str">
        <f t="shared" si="1093"/>
        <v/>
      </c>
      <c r="D2341" s="43" t="str">
        <f t="shared" ca="1" si="1083"/>
        <v/>
      </c>
      <c r="E2341" s="43" t="str">
        <f t="shared" si="1094"/>
        <v/>
      </c>
      <c r="F2341" s="43" t="str">
        <f t="shared" si="1095"/>
        <v/>
      </c>
      <c r="G2341" s="43" t="str">
        <f>IF(A2341&lt;&gt;"",IF(A2341&lt;Data!$G$11*0.25,$C$13/$G$32,IF(A2341&gt;Data!$G$11*0.25,$C$13,$C$13*10)),"")</f>
        <v/>
      </c>
      <c r="H2341" s="43" t="str">
        <f>IF(A2341&lt;&gt;"",IF(Data!$G$9="constant",$C$13,IF(Data!$G$9="squeeze",G2341,F2341)),"")</f>
        <v/>
      </c>
      <c r="I2341" s="38" t="str">
        <f ca="1">IF(ISNUMBER(A2341),NORMINV(RAND(),0,IF(AND(Data!$G$9="squeeze",A2341&lt;Data!$G$11*0.25),$H$32,1)*$C$30*$C$13)*($C$14*$C$12),"")</f>
        <v/>
      </c>
      <c r="J2341" s="42" t="str">
        <f ca="1">IFERROR(IF(Data!$C$6="Real",B2341,I2341+J2340+($C$14*$C$12)*(NORMINV(RAND(),$C$15,CHOOSE($G$13,$C$13,F2341,G2341)))),"")</f>
        <v/>
      </c>
      <c r="K2341" s="88" t="str">
        <f>IF(ISNUMBER(A2341), IF($G$16="fixed",$G$17,MIN(H2341*Data!$C$7*$C$16*0.5,$C$17*Data!$C$7))*$C$12,"")</f>
        <v/>
      </c>
      <c r="L2341" s="42" t="str">
        <f t="shared" ca="1" si="1110"/>
        <v/>
      </c>
      <c r="M2341" s="44" t="str">
        <f t="shared" ca="1" si="1111"/>
        <v/>
      </c>
      <c r="N2341" s="44" t="str">
        <f t="shared" ca="1" si="1112"/>
        <v/>
      </c>
      <c r="O2341" s="108" t="str">
        <f t="shared" si="1096"/>
        <v/>
      </c>
      <c r="P2341" s="102" t="str">
        <f t="shared" si="1097"/>
        <v/>
      </c>
      <c r="Q2341" s="102" t="str">
        <f t="shared" si="1098"/>
        <v/>
      </c>
      <c r="R2341" s="120" t="str">
        <f t="shared" si="1099"/>
        <v/>
      </c>
      <c r="S2341" s="54" t="str">
        <f t="shared" si="1100"/>
        <v/>
      </c>
      <c r="T2341" s="5" t="str">
        <f t="shared" si="1101"/>
        <v/>
      </c>
      <c r="U2341" s="152" t="str">
        <f t="shared" si="1084"/>
        <v/>
      </c>
      <c r="V2341" s="152" t="str">
        <f t="shared" si="1085"/>
        <v/>
      </c>
      <c r="W2341" s="153" t="str">
        <f t="shared" si="1086"/>
        <v/>
      </c>
      <c r="X2341" s="153" t="str">
        <f t="shared" si="1087"/>
        <v/>
      </c>
      <c r="Y2341" s="153" t="str">
        <f t="shared" si="1088"/>
        <v/>
      </c>
      <c r="Z2341" s="153" t="str">
        <f t="shared" si="1089"/>
        <v/>
      </c>
      <c r="AA2341" s="152" t="str">
        <f t="shared" si="1090"/>
        <v/>
      </c>
      <c r="AB2341" s="152" t="str">
        <f t="shared" si="1091"/>
        <v/>
      </c>
      <c r="AC2341" s="154" t="str">
        <f t="shared" si="1102"/>
        <v/>
      </c>
      <c r="AD2341" s="154" t="str">
        <f t="shared" si="1103"/>
        <v/>
      </c>
      <c r="AE2341" s="3" t="str">
        <f t="shared" si="1104"/>
        <v/>
      </c>
      <c r="AF2341" s="3" t="str">
        <f t="shared" si="1105"/>
        <v/>
      </c>
      <c r="AG2341" s="3" t="str">
        <f t="shared" si="1106"/>
        <v/>
      </c>
      <c r="AH2341" s="4" t="str">
        <f t="shared" si="1107"/>
        <v/>
      </c>
      <c r="AI2341" s="75" t="str">
        <f t="shared" si="1108"/>
        <v/>
      </c>
      <c r="AJ2341" s="75" t="str">
        <f t="shared" si="1109"/>
        <v/>
      </c>
    </row>
    <row r="2342" spans="1:36" ht="14.25">
      <c r="A2342" s="41" t="str">
        <f t="shared" si="1092"/>
        <v/>
      </c>
      <c r="B2342" s="150" t="str">
        <f>IF(ISNUMBER(A2342),INDEX('MetaTrader Import'!$H$13:$J$5893,TRUNC(((A2342-$A$39+1)-1)/3)+1,MOD((A2342-$A$39+1)-1,3)+1),"")</f>
        <v/>
      </c>
      <c r="C2342" s="43" t="str">
        <f t="shared" si="1093"/>
        <v/>
      </c>
      <c r="D2342" s="43" t="str">
        <f t="shared" ca="1" si="1083"/>
        <v/>
      </c>
      <c r="E2342" s="43" t="str">
        <f t="shared" si="1094"/>
        <v/>
      </c>
      <c r="F2342" s="43" t="str">
        <f t="shared" si="1095"/>
        <v/>
      </c>
      <c r="G2342" s="43" t="str">
        <f>IF(A2342&lt;&gt;"",IF(A2342&lt;Data!$G$11*0.25,$C$13/$G$32,IF(A2342&gt;Data!$G$11*0.25,$C$13,$C$13*10)),"")</f>
        <v/>
      </c>
      <c r="H2342" s="43" t="str">
        <f>IF(A2342&lt;&gt;"",IF(Data!$G$9="constant",$C$13,IF(Data!$G$9="squeeze",G2342,F2342)),"")</f>
        <v/>
      </c>
      <c r="I2342" s="38" t="str">
        <f ca="1">IF(ISNUMBER(A2342),NORMINV(RAND(),0,IF(AND(Data!$G$9="squeeze",A2342&lt;Data!$G$11*0.25),$H$32,1)*$C$30*$C$13)*($C$14*$C$12),"")</f>
        <v/>
      </c>
      <c r="J2342" s="42" t="str">
        <f ca="1">IFERROR(IF(Data!$C$6="Real",B2342,I2342+J2341+($C$14*$C$12)*(NORMINV(RAND(),$C$15,CHOOSE($G$13,$C$13,F2342,G2342)))),"")</f>
        <v/>
      </c>
      <c r="K2342" s="88" t="str">
        <f>IF(ISNUMBER(A2342), IF($G$16="fixed",$G$17,MIN(H2342*Data!$C$7*$C$16*0.5,$C$17*Data!$C$7))*$C$12,"")</f>
        <v/>
      </c>
      <c r="L2342" s="42" t="str">
        <f t="shared" ca="1" si="1110"/>
        <v/>
      </c>
      <c r="M2342" s="44" t="str">
        <f t="shared" ca="1" si="1111"/>
        <v/>
      </c>
      <c r="N2342" s="44" t="str">
        <f t="shared" ca="1" si="1112"/>
        <v/>
      </c>
      <c r="O2342" s="108" t="str">
        <f t="shared" si="1096"/>
        <v/>
      </c>
      <c r="P2342" s="102" t="str">
        <f t="shared" si="1097"/>
        <v/>
      </c>
      <c r="Q2342" s="102" t="str">
        <f t="shared" si="1098"/>
        <v/>
      </c>
      <c r="R2342" s="120" t="str">
        <f t="shared" si="1099"/>
        <v/>
      </c>
      <c r="S2342" s="54" t="str">
        <f t="shared" si="1100"/>
        <v/>
      </c>
      <c r="T2342" s="5" t="str">
        <f t="shared" si="1101"/>
        <v/>
      </c>
      <c r="U2342" s="152" t="str">
        <f t="shared" si="1084"/>
        <v/>
      </c>
      <c r="V2342" s="152" t="str">
        <f t="shared" si="1085"/>
        <v/>
      </c>
      <c r="W2342" s="153" t="str">
        <f t="shared" si="1086"/>
        <v/>
      </c>
      <c r="X2342" s="153" t="str">
        <f t="shared" si="1087"/>
        <v/>
      </c>
      <c r="Y2342" s="153" t="str">
        <f t="shared" si="1088"/>
        <v/>
      </c>
      <c r="Z2342" s="153" t="str">
        <f t="shared" si="1089"/>
        <v/>
      </c>
      <c r="AA2342" s="152" t="str">
        <f t="shared" si="1090"/>
        <v/>
      </c>
      <c r="AB2342" s="152" t="str">
        <f t="shared" si="1091"/>
        <v/>
      </c>
      <c r="AC2342" s="154" t="str">
        <f t="shared" si="1102"/>
        <v/>
      </c>
      <c r="AD2342" s="154" t="str">
        <f t="shared" si="1103"/>
        <v/>
      </c>
      <c r="AE2342" s="3" t="str">
        <f t="shared" si="1104"/>
        <v/>
      </c>
      <c r="AF2342" s="3" t="str">
        <f t="shared" si="1105"/>
        <v/>
      </c>
      <c r="AG2342" s="3" t="str">
        <f t="shared" si="1106"/>
        <v/>
      </c>
      <c r="AH2342" s="4" t="str">
        <f t="shared" si="1107"/>
        <v/>
      </c>
      <c r="AI2342" s="75" t="str">
        <f t="shared" si="1108"/>
        <v/>
      </c>
      <c r="AJ2342" s="75" t="str">
        <f t="shared" si="1109"/>
        <v/>
      </c>
    </row>
    <row r="2343" spans="1:36" ht="14.25">
      <c r="A2343" s="41" t="str">
        <f t="shared" si="1092"/>
        <v/>
      </c>
      <c r="B2343" s="150" t="str">
        <f>IF(ISNUMBER(A2343),INDEX('MetaTrader Import'!$H$13:$J$5893,TRUNC(((A2343-$A$39+1)-1)/3)+1,MOD((A2343-$A$39+1)-1,3)+1),"")</f>
        <v/>
      </c>
      <c r="C2343" s="43" t="str">
        <f t="shared" si="1093"/>
        <v/>
      </c>
      <c r="D2343" s="43" t="str">
        <f t="shared" ca="1" si="1083"/>
        <v/>
      </c>
      <c r="E2343" s="43" t="str">
        <f t="shared" si="1094"/>
        <v/>
      </c>
      <c r="F2343" s="43" t="str">
        <f t="shared" si="1095"/>
        <v/>
      </c>
      <c r="G2343" s="43" t="str">
        <f>IF(A2343&lt;&gt;"",IF(A2343&lt;Data!$G$11*0.25,$C$13/$G$32,IF(A2343&gt;Data!$G$11*0.25,$C$13,$C$13*10)),"")</f>
        <v/>
      </c>
      <c r="H2343" s="43" t="str">
        <f>IF(A2343&lt;&gt;"",IF(Data!$G$9="constant",$C$13,IF(Data!$G$9="squeeze",G2343,F2343)),"")</f>
        <v/>
      </c>
      <c r="I2343" s="38" t="str">
        <f ca="1">IF(ISNUMBER(A2343),NORMINV(RAND(),0,IF(AND(Data!$G$9="squeeze",A2343&lt;Data!$G$11*0.25),$H$32,1)*$C$30*$C$13)*($C$14*$C$12),"")</f>
        <v/>
      </c>
      <c r="J2343" s="42" t="str">
        <f ca="1">IFERROR(IF(Data!$C$6="Real",B2343,I2343+J2342+($C$14*$C$12)*(NORMINV(RAND(),$C$15,CHOOSE($G$13,$C$13,F2343,G2343)))),"")</f>
        <v/>
      </c>
      <c r="K2343" s="88" t="str">
        <f>IF(ISNUMBER(A2343), IF($G$16="fixed",$G$17,MIN(H2343*Data!$C$7*$C$16*0.5,$C$17*Data!$C$7))*$C$12,"")</f>
        <v/>
      </c>
      <c r="L2343" s="42" t="str">
        <f t="shared" ca="1" si="1110"/>
        <v/>
      </c>
      <c r="M2343" s="44" t="str">
        <f t="shared" ca="1" si="1111"/>
        <v/>
      </c>
      <c r="N2343" s="44" t="str">
        <f t="shared" ca="1" si="1112"/>
        <v/>
      </c>
      <c r="O2343" s="108" t="str">
        <f t="shared" si="1096"/>
        <v/>
      </c>
      <c r="P2343" s="102" t="str">
        <f t="shared" si="1097"/>
        <v/>
      </c>
      <c r="Q2343" s="102" t="str">
        <f t="shared" si="1098"/>
        <v/>
      </c>
      <c r="R2343" s="120" t="str">
        <f t="shared" si="1099"/>
        <v/>
      </c>
      <c r="S2343" s="54" t="str">
        <f t="shared" si="1100"/>
        <v/>
      </c>
      <c r="T2343" s="5" t="str">
        <f t="shared" si="1101"/>
        <v/>
      </c>
      <c r="U2343" s="152" t="str">
        <f t="shared" si="1084"/>
        <v/>
      </c>
      <c r="V2343" s="152" t="str">
        <f t="shared" si="1085"/>
        <v/>
      </c>
      <c r="W2343" s="153" t="str">
        <f t="shared" si="1086"/>
        <v/>
      </c>
      <c r="X2343" s="153" t="str">
        <f t="shared" si="1087"/>
        <v/>
      </c>
      <c r="Y2343" s="153" t="str">
        <f t="shared" si="1088"/>
        <v/>
      </c>
      <c r="Z2343" s="153" t="str">
        <f t="shared" si="1089"/>
        <v/>
      </c>
      <c r="AA2343" s="152" t="str">
        <f t="shared" si="1090"/>
        <v/>
      </c>
      <c r="AB2343" s="152" t="str">
        <f t="shared" si="1091"/>
        <v/>
      </c>
      <c r="AC2343" s="154" t="str">
        <f t="shared" si="1102"/>
        <v/>
      </c>
      <c r="AD2343" s="154" t="str">
        <f t="shared" si="1103"/>
        <v/>
      </c>
      <c r="AE2343" s="3" t="str">
        <f t="shared" si="1104"/>
        <v/>
      </c>
      <c r="AF2343" s="3" t="str">
        <f t="shared" si="1105"/>
        <v/>
      </c>
      <c r="AG2343" s="3" t="str">
        <f t="shared" si="1106"/>
        <v/>
      </c>
      <c r="AH2343" s="4" t="str">
        <f t="shared" si="1107"/>
        <v/>
      </c>
      <c r="AI2343" s="75" t="str">
        <f t="shared" si="1108"/>
        <v/>
      </c>
      <c r="AJ2343" s="75" t="str">
        <f t="shared" si="1109"/>
        <v/>
      </c>
    </row>
    <row r="2344" spans="1:36" ht="14.25">
      <c r="A2344" s="41" t="str">
        <f t="shared" si="1092"/>
        <v/>
      </c>
      <c r="B2344" s="150" t="str">
        <f>IF(ISNUMBER(A2344),INDEX('MetaTrader Import'!$H$13:$J$5893,TRUNC(((A2344-$A$39+1)-1)/3)+1,MOD((A2344-$A$39+1)-1,3)+1),"")</f>
        <v/>
      </c>
      <c r="C2344" s="43" t="str">
        <f t="shared" si="1093"/>
        <v/>
      </c>
      <c r="D2344" s="43" t="str">
        <f t="shared" ca="1" si="1083"/>
        <v/>
      </c>
      <c r="E2344" s="43" t="str">
        <f t="shared" si="1094"/>
        <v/>
      </c>
      <c r="F2344" s="43" t="str">
        <f t="shared" si="1095"/>
        <v/>
      </c>
      <c r="G2344" s="43" t="str">
        <f>IF(A2344&lt;&gt;"",IF(A2344&lt;Data!$G$11*0.25,$C$13/$G$32,IF(A2344&gt;Data!$G$11*0.25,$C$13,$C$13*10)),"")</f>
        <v/>
      </c>
      <c r="H2344" s="43" t="str">
        <f>IF(A2344&lt;&gt;"",IF(Data!$G$9="constant",$C$13,IF(Data!$G$9="squeeze",G2344,F2344)),"")</f>
        <v/>
      </c>
      <c r="I2344" s="38" t="str">
        <f ca="1">IF(ISNUMBER(A2344),NORMINV(RAND(),0,IF(AND(Data!$G$9="squeeze",A2344&lt;Data!$G$11*0.25),$H$32,1)*$C$30*$C$13)*($C$14*$C$12),"")</f>
        <v/>
      </c>
      <c r="J2344" s="42" t="str">
        <f ca="1">IFERROR(IF(Data!$C$6="Real",B2344,I2344+J2343+($C$14*$C$12)*(NORMINV(RAND(),$C$15,CHOOSE($G$13,$C$13,F2344,G2344)))),"")</f>
        <v/>
      </c>
      <c r="K2344" s="88" t="str">
        <f>IF(ISNUMBER(A2344), IF($G$16="fixed",$G$17,MIN(H2344*Data!$C$7*$C$16*0.5,$C$17*Data!$C$7))*$C$12,"")</f>
        <v/>
      </c>
      <c r="L2344" s="42" t="str">
        <f t="shared" ca="1" si="1110"/>
        <v/>
      </c>
      <c r="M2344" s="44" t="str">
        <f t="shared" ca="1" si="1111"/>
        <v/>
      </c>
      <c r="N2344" s="44" t="str">
        <f t="shared" ca="1" si="1112"/>
        <v/>
      </c>
      <c r="O2344" s="108" t="str">
        <f t="shared" si="1096"/>
        <v/>
      </c>
      <c r="P2344" s="102" t="str">
        <f t="shared" si="1097"/>
        <v/>
      </c>
      <c r="Q2344" s="102" t="str">
        <f t="shared" si="1098"/>
        <v/>
      </c>
      <c r="R2344" s="120" t="str">
        <f t="shared" si="1099"/>
        <v/>
      </c>
      <c r="S2344" s="54" t="str">
        <f t="shared" si="1100"/>
        <v/>
      </c>
      <c r="T2344" s="5" t="str">
        <f t="shared" si="1101"/>
        <v/>
      </c>
      <c r="U2344" s="152" t="str">
        <f t="shared" si="1084"/>
        <v/>
      </c>
      <c r="V2344" s="152" t="str">
        <f t="shared" si="1085"/>
        <v/>
      </c>
      <c r="W2344" s="153" t="str">
        <f t="shared" si="1086"/>
        <v/>
      </c>
      <c r="X2344" s="153" t="str">
        <f t="shared" si="1087"/>
        <v/>
      </c>
      <c r="Y2344" s="153" t="str">
        <f t="shared" si="1088"/>
        <v/>
      </c>
      <c r="Z2344" s="153" t="str">
        <f t="shared" si="1089"/>
        <v/>
      </c>
      <c r="AA2344" s="152" t="str">
        <f t="shared" si="1090"/>
        <v/>
      </c>
      <c r="AB2344" s="152" t="str">
        <f t="shared" si="1091"/>
        <v/>
      </c>
      <c r="AC2344" s="154" t="str">
        <f t="shared" si="1102"/>
        <v/>
      </c>
      <c r="AD2344" s="154" t="str">
        <f t="shared" si="1103"/>
        <v/>
      </c>
      <c r="AE2344" s="3" t="str">
        <f t="shared" si="1104"/>
        <v/>
      </c>
      <c r="AF2344" s="3" t="str">
        <f t="shared" si="1105"/>
        <v/>
      </c>
      <c r="AG2344" s="3" t="str">
        <f t="shared" si="1106"/>
        <v/>
      </c>
      <c r="AH2344" s="4" t="str">
        <f t="shared" si="1107"/>
        <v/>
      </c>
      <c r="AI2344" s="75" t="str">
        <f t="shared" si="1108"/>
        <v/>
      </c>
      <c r="AJ2344" s="75" t="str">
        <f t="shared" si="1109"/>
        <v/>
      </c>
    </row>
    <row r="2345" spans="1:36" ht="14.25">
      <c r="A2345" s="41" t="str">
        <f t="shared" si="1092"/>
        <v/>
      </c>
      <c r="B2345" s="150" t="str">
        <f>IF(ISNUMBER(A2345),INDEX('MetaTrader Import'!$H$13:$J$5893,TRUNC(((A2345-$A$39+1)-1)/3)+1,MOD((A2345-$A$39+1)-1,3)+1),"")</f>
        <v/>
      </c>
      <c r="C2345" s="43" t="str">
        <f t="shared" si="1093"/>
        <v/>
      </c>
      <c r="D2345" s="43" t="str">
        <f t="shared" ca="1" si="1083"/>
        <v/>
      </c>
      <c r="E2345" s="43" t="str">
        <f t="shared" si="1094"/>
        <v/>
      </c>
      <c r="F2345" s="43" t="str">
        <f t="shared" si="1095"/>
        <v/>
      </c>
      <c r="G2345" s="43" t="str">
        <f>IF(A2345&lt;&gt;"",IF(A2345&lt;Data!$G$11*0.25,$C$13/$G$32,IF(A2345&gt;Data!$G$11*0.25,$C$13,$C$13*10)),"")</f>
        <v/>
      </c>
      <c r="H2345" s="43" t="str">
        <f>IF(A2345&lt;&gt;"",IF(Data!$G$9="constant",$C$13,IF(Data!$G$9="squeeze",G2345,F2345)),"")</f>
        <v/>
      </c>
      <c r="I2345" s="38" t="str">
        <f ca="1">IF(ISNUMBER(A2345),NORMINV(RAND(),0,IF(AND(Data!$G$9="squeeze",A2345&lt;Data!$G$11*0.25),$H$32,1)*$C$30*$C$13)*($C$14*$C$12),"")</f>
        <v/>
      </c>
      <c r="J2345" s="42" t="str">
        <f ca="1">IFERROR(IF(Data!$C$6="Real",B2345,I2345+J2344+($C$14*$C$12)*(NORMINV(RAND(),$C$15,CHOOSE($G$13,$C$13,F2345,G2345)))),"")</f>
        <v/>
      </c>
      <c r="K2345" s="88" t="str">
        <f>IF(ISNUMBER(A2345), IF($G$16="fixed",$G$17,MIN(H2345*Data!$C$7*$C$16*0.5,$C$17*Data!$C$7))*$C$12,"")</f>
        <v/>
      </c>
      <c r="L2345" s="42" t="str">
        <f t="shared" ca="1" si="1110"/>
        <v/>
      </c>
      <c r="M2345" s="44" t="str">
        <f t="shared" ca="1" si="1111"/>
        <v/>
      </c>
      <c r="N2345" s="44" t="str">
        <f t="shared" ca="1" si="1112"/>
        <v/>
      </c>
      <c r="O2345" s="108" t="str">
        <f t="shared" si="1096"/>
        <v/>
      </c>
      <c r="P2345" s="102" t="str">
        <f t="shared" si="1097"/>
        <v/>
      </c>
      <c r="Q2345" s="102" t="str">
        <f t="shared" si="1098"/>
        <v/>
      </c>
      <c r="R2345" s="120" t="str">
        <f t="shared" si="1099"/>
        <v/>
      </c>
      <c r="S2345" s="54" t="str">
        <f t="shared" si="1100"/>
        <v/>
      </c>
      <c r="T2345" s="5" t="str">
        <f t="shared" si="1101"/>
        <v/>
      </c>
      <c r="U2345" s="152" t="str">
        <f t="shared" si="1084"/>
        <v/>
      </c>
      <c r="V2345" s="152" t="str">
        <f t="shared" si="1085"/>
        <v/>
      </c>
      <c r="W2345" s="153" t="str">
        <f t="shared" si="1086"/>
        <v/>
      </c>
      <c r="X2345" s="153" t="str">
        <f t="shared" si="1087"/>
        <v/>
      </c>
      <c r="Y2345" s="153" t="str">
        <f t="shared" si="1088"/>
        <v/>
      </c>
      <c r="Z2345" s="153" t="str">
        <f t="shared" si="1089"/>
        <v/>
      </c>
      <c r="AA2345" s="152" t="str">
        <f t="shared" si="1090"/>
        <v/>
      </c>
      <c r="AB2345" s="152" t="str">
        <f t="shared" si="1091"/>
        <v/>
      </c>
      <c r="AC2345" s="154" t="str">
        <f t="shared" si="1102"/>
        <v/>
      </c>
      <c r="AD2345" s="154" t="str">
        <f t="shared" si="1103"/>
        <v/>
      </c>
      <c r="AE2345" s="3" t="str">
        <f t="shared" si="1104"/>
        <v/>
      </c>
      <c r="AF2345" s="3" t="str">
        <f t="shared" si="1105"/>
        <v/>
      </c>
      <c r="AG2345" s="3" t="str">
        <f t="shared" si="1106"/>
        <v/>
      </c>
      <c r="AH2345" s="4" t="str">
        <f t="shared" si="1107"/>
        <v/>
      </c>
      <c r="AI2345" s="75" t="str">
        <f t="shared" si="1108"/>
        <v/>
      </c>
      <c r="AJ2345" s="75" t="str">
        <f t="shared" si="1109"/>
        <v/>
      </c>
    </row>
    <row r="2346" spans="1:36" ht="14.25">
      <c r="A2346" s="41" t="str">
        <f t="shared" si="1092"/>
        <v/>
      </c>
      <c r="B2346" s="150" t="str">
        <f>IF(ISNUMBER(A2346),INDEX('MetaTrader Import'!$H$13:$J$5893,TRUNC(((A2346-$A$39+1)-1)/3)+1,MOD((A2346-$A$39+1)-1,3)+1),"")</f>
        <v/>
      </c>
      <c r="C2346" s="43" t="str">
        <f t="shared" si="1093"/>
        <v/>
      </c>
      <c r="D2346" s="43" t="str">
        <f t="shared" ca="1" si="1083"/>
        <v/>
      </c>
      <c r="E2346" s="43" t="str">
        <f t="shared" si="1094"/>
        <v/>
      </c>
      <c r="F2346" s="43" t="str">
        <f t="shared" si="1095"/>
        <v/>
      </c>
      <c r="G2346" s="43" t="str">
        <f>IF(A2346&lt;&gt;"",IF(A2346&lt;Data!$G$11*0.25,$C$13/$G$32,IF(A2346&gt;Data!$G$11*0.25,$C$13,$C$13*10)),"")</f>
        <v/>
      </c>
      <c r="H2346" s="43" t="str">
        <f>IF(A2346&lt;&gt;"",IF(Data!$G$9="constant",$C$13,IF(Data!$G$9="squeeze",G2346,F2346)),"")</f>
        <v/>
      </c>
      <c r="I2346" s="38" t="str">
        <f ca="1">IF(ISNUMBER(A2346),NORMINV(RAND(),0,IF(AND(Data!$G$9="squeeze",A2346&lt;Data!$G$11*0.25),$H$32,1)*$C$30*$C$13)*($C$14*$C$12),"")</f>
        <v/>
      </c>
      <c r="J2346" s="42" t="str">
        <f ca="1">IFERROR(IF(Data!$C$6="Real",B2346,I2346+J2345+($C$14*$C$12)*(NORMINV(RAND(),$C$15,CHOOSE($G$13,$C$13,F2346,G2346)))),"")</f>
        <v/>
      </c>
      <c r="K2346" s="88" t="str">
        <f>IF(ISNUMBER(A2346), IF($G$16="fixed",$G$17,MIN(H2346*Data!$C$7*$C$16*0.5,$C$17*Data!$C$7))*$C$12,"")</f>
        <v/>
      </c>
      <c r="L2346" s="42" t="str">
        <f t="shared" ca="1" si="1110"/>
        <v/>
      </c>
      <c r="M2346" s="44" t="str">
        <f t="shared" ca="1" si="1111"/>
        <v/>
      </c>
      <c r="N2346" s="44" t="str">
        <f t="shared" ca="1" si="1112"/>
        <v/>
      </c>
      <c r="O2346" s="108" t="str">
        <f t="shared" si="1096"/>
        <v/>
      </c>
      <c r="P2346" s="102" t="str">
        <f t="shared" si="1097"/>
        <v/>
      </c>
      <c r="Q2346" s="102" t="str">
        <f t="shared" si="1098"/>
        <v/>
      </c>
      <c r="R2346" s="120" t="str">
        <f t="shared" si="1099"/>
        <v/>
      </c>
      <c r="S2346" s="54" t="str">
        <f t="shared" si="1100"/>
        <v/>
      </c>
      <c r="T2346" s="5" t="str">
        <f t="shared" si="1101"/>
        <v/>
      </c>
      <c r="U2346" s="152" t="str">
        <f t="shared" si="1084"/>
        <v/>
      </c>
      <c r="V2346" s="152" t="str">
        <f t="shared" si="1085"/>
        <v/>
      </c>
      <c r="W2346" s="153" t="str">
        <f t="shared" si="1086"/>
        <v/>
      </c>
      <c r="X2346" s="153" t="str">
        <f t="shared" si="1087"/>
        <v/>
      </c>
      <c r="Y2346" s="153" t="str">
        <f t="shared" si="1088"/>
        <v/>
      </c>
      <c r="Z2346" s="153" t="str">
        <f t="shared" si="1089"/>
        <v/>
      </c>
      <c r="AA2346" s="152" t="str">
        <f t="shared" si="1090"/>
        <v/>
      </c>
      <c r="AB2346" s="152" t="str">
        <f t="shared" si="1091"/>
        <v/>
      </c>
      <c r="AC2346" s="154" t="str">
        <f t="shared" si="1102"/>
        <v/>
      </c>
      <c r="AD2346" s="154" t="str">
        <f t="shared" si="1103"/>
        <v/>
      </c>
      <c r="AE2346" s="3" t="str">
        <f t="shared" si="1104"/>
        <v/>
      </c>
      <c r="AF2346" s="3" t="str">
        <f t="shared" si="1105"/>
        <v/>
      </c>
      <c r="AG2346" s="3" t="str">
        <f t="shared" si="1106"/>
        <v/>
      </c>
      <c r="AH2346" s="4" t="str">
        <f t="shared" si="1107"/>
        <v/>
      </c>
      <c r="AI2346" s="75" t="str">
        <f t="shared" si="1108"/>
        <v/>
      </c>
      <c r="AJ2346" s="75" t="str">
        <f t="shared" si="1109"/>
        <v/>
      </c>
    </row>
    <row r="2347" spans="1:36" ht="14.25">
      <c r="A2347" s="41" t="str">
        <f t="shared" si="1092"/>
        <v/>
      </c>
      <c r="B2347" s="150" t="str">
        <f>IF(ISNUMBER(A2347),INDEX('MetaTrader Import'!$H$13:$J$5893,TRUNC(((A2347-$A$39+1)-1)/3)+1,MOD((A2347-$A$39+1)-1,3)+1),"")</f>
        <v/>
      </c>
      <c r="C2347" s="43" t="str">
        <f t="shared" si="1093"/>
        <v/>
      </c>
      <c r="D2347" s="43" t="str">
        <f t="shared" ca="1" si="1083"/>
        <v/>
      </c>
      <c r="E2347" s="43" t="str">
        <f t="shared" si="1094"/>
        <v/>
      </c>
      <c r="F2347" s="43" t="str">
        <f t="shared" si="1095"/>
        <v/>
      </c>
      <c r="G2347" s="43" t="str">
        <f>IF(A2347&lt;&gt;"",IF(A2347&lt;Data!$G$11*0.25,$C$13/$G$32,IF(A2347&gt;Data!$G$11*0.25,$C$13,$C$13*10)),"")</f>
        <v/>
      </c>
      <c r="H2347" s="43" t="str">
        <f>IF(A2347&lt;&gt;"",IF(Data!$G$9="constant",$C$13,IF(Data!$G$9="squeeze",G2347,F2347)),"")</f>
        <v/>
      </c>
      <c r="I2347" s="38" t="str">
        <f ca="1">IF(ISNUMBER(A2347),NORMINV(RAND(),0,IF(AND(Data!$G$9="squeeze",A2347&lt;Data!$G$11*0.25),$H$32,1)*$C$30*$C$13)*($C$14*$C$12),"")</f>
        <v/>
      </c>
      <c r="J2347" s="42" t="str">
        <f ca="1">IFERROR(IF(Data!$C$6="Real",B2347,I2347+J2346+($C$14*$C$12)*(NORMINV(RAND(),$C$15,CHOOSE($G$13,$C$13,F2347,G2347)))),"")</f>
        <v/>
      </c>
      <c r="K2347" s="88" t="str">
        <f>IF(ISNUMBER(A2347), IF($G$16="fixed",$G$17,MIN(H2347*Data!$C$7*$C$16*0.5,$C$17*Data!$C$7))*$C$12,"")</f>
        <v/>
      </c>
      <c r="L2347" s="42" t="str">
        <f t="shared" ca="1" si="1110"/>
        <v/>
      </c>
      <c r="M2347" s="44" t="str">
        <f t="shared" ca="1" si="1111"/>
        <v/>
      </c>
      <c r="N2347" s="44" t="str">
        <f t="shared" ca="1" si="1112"/>
        <v/>
      </c>
      <c r="O2347" s="108" t="str">
        <f t="shared" si="1096"/>
        <v/>
      </c>
      <c r="P2347" s="102" t="str">
        <f t="shared" si="1097"/>
        <v/>
      </c>
      <c r="Q2347" s="102" t="str">
        <f t="shared" si="1098"/>
        <v/>
      </c>
      <c r="R2347" s="120" t="str">
        <f t="shared" si="1099"/>
        <v/>
      </c>
      <c r="S2347" s="54" t="str">
        <f t="shared" si="1100"/>
        <v/>
      </c>
      <c r="T2347" s="5" t="str">
        <f t="shared" si="1101"/>
        <v/>
      </c>
      <c r="U2347" s="152" t="str">
        <f t="shared" si="1084"/>
        <v/>
      </c>
      <c r="V2347" s="152" t="str">
        <f t="shared" si="1085"/>
        <v/>
      </c>
      <c r="W2347" s="153" t="str">
        <f t="shared" si="1086"/>
        <v/>
      </c>
      <c r="X2347" s="153" t="str">
        <f t="shared" si="1087"/>
        <v/>
      </c>
      <c r="Y2347" s="153" t="str">
        <f t="shared" si="1088"/>
        <v/>
      </c>
      <c r="Z2347" s="153" t="str">
        <f t="shared" si="1089"/>
        <v/>
      </c>
      <c r="AA2347" s="152" t="str">
        <f t="shared" si="1090"/>
        <v/>
      </c>
      <c r="AB2347" s="152" t="str">
        <f t="shared" si="1091"/>
        <v/>
      </c>
      <c r="AC2347" s="154" t="str">
        <f t="shared" si="1102"/>
        <v/>
      </c>
      <c r="AD2347" s="154" t="str">
        <f t="shared" si="1103"/>
        <v/>
      </c>
      <c r="AE2347" s="3" t="str">
        <f t="shared" si="1104"/>
        <v/>
      </c>
      <c r="AF2347" s="3" t="str">
        <f t="shared" si="1105"/>
        <v/>
      </c>
      <c r="AG2347" s="3" t="str">
        <f t="shared" si="1106"/>
        <v/>
      </c>
      <c r="AH2347" s="4" t="str">
        <f t="shared" si="1107"/>
        <v/>
      </c>
      <c r="AI2347" s="75" t="str">
        <f t="shared" si="1108"/>
        <v/>
      </c>
      <c r="AJ2347" s="75" t="str">
        <f t="shared" si="1109"/>
        <v/>
      </c>
    </row>
    <row r="2348" spans="1:36" ht="14.25">
      <c r="A2348" s="41" t="str">
        <f t="shared" si="1092"/>
        <v/>
      </c>
      <c r="B2348" s="150" t="str">
        <f>IF(ISNUMBER(A2348),INDEX('MetaTrader Import'!$H$13:$J$5893,TRUNC(((A2348-$A$39+1)-1)/3)+1,MOD((A2348-$A$39+1)-1,3)+1),"")</f>
        <v/>
      </c>
      <c r="C2348" s="43" t="str">
        <f t="shared" si="1093"/>
        <v/>
      </c>
      <c r="D2348" s="43" t="str">
        <f t="shared" ca="1" si="1083"/>
        <v/>
      </c>
      <c r="E2348" s="43" t="str">
        <f t="shared" si="1094"/>
        <v/>
      </c>
      <c r="F2348" s="43" t="str">
        <f t="shared" si="1095"/>
        <v/>
      </c>
      <c r="G2348" s="43" t="str">
        <f>IF(A2348&lt;&gt;"",IF(A2348&lt;Data!$G$11*0.25,$C$13/$G$32,IF(A2348&gt;Data!$G$11*0.25,$C$13,$C$13*10)),"")</f>
        <v/>
      </c>
      <c r="H2348" s="43" t="str">
        <f>IF(A2348&lt;&gt;"",IF(Data!$G$9="constant",$C$13,IF(Data!$G$9="squeeze",G2348,F2348)),"")</f>
        <v/>
      </c>
      <c r="I2348" s="38" t="str">
        <f ca="1">IF(ISNUMBER(A2348),NORMINV(RAND(),0,IF(AND(Data!$G$9="squeeze",A2348&lt;Data!$G$11*0.25),$H$32,1)*$C$30*$C$13)*($C$14*$C$12),"")</f>
        <v/>
      </c>
      <c r="J2348" s="42" t="str">
        <f ca="1">IFERROR(IF(Data!$C$6="Real",B2348,I2348+J2347+($C$14*$C$12)*(NORMINV(RAND(),$C$15,CHOOSE($G$13,$C$13,F2348,G2348)))),"")</f>
        <v/>
      </c>
      <c r="K2348" s="88" t="str">
        <f>IF(ISNUMBER(A2348), IF($G$16="fixed",$G$17,MIN(H2348*Data!$C$7*$C$16*0.5,$C$17*Data!$C$7))*$C$12,"")</f>
        <v/>
      </c>
      <c r="L2348" s="42" t="str">
        <f t="shared" ca="1" si="1110"/>
        <v/>
      </c>
      <c r="M2348" s="44" t="str">
        <f t="shared" ca="1" si="1111"/>
        <v/>
      </c>
      <c r="N2348" s="44" t="str">
        <f t="shared" ca="1" si="1112"/>
        <v/>
      </c>
      <c r="O2348" s="108" t="str">
        <f t="shared" si="1096"/>
        <v/>
      </c>
      <c r="P2348" s="102" t="str">
        <f t="shared" si="1097"/>
        <v/>
      </c>
      <c r="Q2348" s="102" t="str">
        <f t="shared" si="1098"/>
        <v/>
      </c>
      <c r="R2348" s="120" t="str">
        <f t="shared" si="1099"/>
        <v/>
      </c>
      <c r="S2348" s="54" t="str">
        <f t="shared" si="1100"/>
        <v/>
      </c>
      <c r="T2348" s="5" t="str">
        <f t="shared" si="1101"/>
        <v/>
      </c>
      <c r="U2348" s="152" t="str">
        <f t="shared" si="1084"/>
        <v/>
      </c>
      <c r="V2348" s="152" t="str">
        <f t="shared" si="1085"/>
        <v/>
      </c>
      <c r="W2348" s="153" t="str">
        <f t="shared" si="1086"/>
        <v/>
      </c>
      <c r="X2348" s="153" t="str">
        <f t="shared" si="1087"/>
        <v/>
      </c>
      <c r="Y2348" s="153" t="str">
        <f t="shared" si="1088"/>
        <v/>
      </c>
      <c r="Z2348" s="153" t="str">
        <f t="shared" si="1089"/>
        <v/>
      </c>
      <c r="AA2348" s="152" t="str">
        <f t="shared" si="1090"/>
        <v/>
      </c>
      <c r="AB2348" s="152" t="str">
        <f t="shared" si="1091"/>
        <v/>
      </c>
      <c r="AC2348" s="154" t="str">
        <f t="shared" si="1102"/>
        <v/>
      </c>
      <c r="AD2348" s="154" t="str">
        <f t="shared" si="1103"/>
        <v/>
      </c>
      <c r="AE2348" s="3" t="str">
        <f t="shared" si="1104"/>
        <v/>
      </c>
      <c r="AF2348" s="3" t="str">
        <f t="shared" si="1105"/>
        <v/>
      </c>
      <c r="AG2348" s="3" t="str">
        <f t="shared" si="1106"/>
        <v/>
      </c>
      <c r="AH2348" s="4" t="str">
        <f t="shared" si="1107"/>
        <v/>
      </c>
      <c r="AI2348" s="75" t="str">
        <f t="shared" si="1108"/>
        <v/>
      </c>
      <c r="AJ2348" s="75" t="str">
        <f t="shared" si="1109"/>
        <v/>
      </c>
    </row>
    <row r="2349" spans="1:36" ht="14.25">
      <c r="A2349" s="41" t="str">
        <f t="shared" si="1092"/>
        <v/>
      </c>
      <c r="B2349" s="150" t="str">
        <f>IF(ISNUMBER(A2349),INDEX('MetaTrader Import'!$H$13:$J$5893,TRUNC(((A2349-$A$39+1)-1)/3)+1,MOD((A2349-$A$39+1)-1,3)+1),"")</f>
        <v/>
      </c>
      <c r="C2349" s="43" t="str">
        <f t="shared" si="1093"/>
        <v/>
      </c>
      <c r="D2349" s="43" t="str">
        <f t="shared" ca="1" si="1083"/>
        <v/>
      </c>
      <c r="E2349" s="43" t="str">
        <f t="shared" si="1094"/>
        <v/>
      </c>
      <c r="F2349" s="43" t="str">
        <f t="shared" si="1095"/>
        <v/>
      </c>
      <c r="G2349" s="43" t="str">
        <f>IF(A2349&lt;&gt;"",IF(A2349&lt;Data!$G$11*0.25,$C$13/$G$32,IF(A2349&gt;Data!$G$11*0.25,$C$13,$C$13*10)),"")</f>
        <v/>
      </c>
      <c r="H2349" s="43" t="str">
        <f>IF(A2349&lt;&gt;"",IF(Data!$G$9="constant",$C$13,IF(Data!$G$9="squeeze",G2349,F2349)),"")</f>
        <v/>
      </c>
      <c r="I2349" s="38" t="str">
        <f ca="1">IF(ISNUMBER(A2349),NORMINV(RAND(),0,IF(AND(Data!$G$9="squeeze",A2349&lt;Data!$G$11*0.25),$H$32,1)*$C$30*$C$13)*($C$14*$C$12),"")</f>
        <v/>
      </c>
      <c r="J2349" s="42" t="str">
        <f ca="1">IFERROR(IF(Data!$C$6="Real",B2349,I2349+J2348+($C$14*$C$12)*(NORMINV(RAND(),$C$15,CHOOSE($G$13,$C$13,F2349,G2349)))),"")</f>
        <v/>
      </c>
      <c r="K2349" s="88" t="str">
        <f>IF(ISNUMBER(A2349), IF($G$16="fixed",$G$17,MIN(H2349*Data!$C$7*$C$16*0.5,$C$17*Data!$C$7))*$C$12,"")</f>
        <v/>
      </c>
      <c r="L2349" s="42" t="str">
        <f t="shared" ca="1" si="1110"/>
        <v/>
      </c>
      <c r="M2349" s="44" t="str">
        <f t="shared" ca="1" si="1111"/>
        <v/>
      </c>
      <c r="N2349" s="44" t="str">
        <f t="shared" ca="1" si="1112"/>
        <v/>
      </c>
      <c r="O2349" s="108" t="str">
        <f t="shared" si="1096"/>
        <v/>
      </c>
      <c r="P2349" s="102" t="str">
        <f t="shared" si="1097"/>
        <v/>
      </c>
      <c r="Q2349" s="102" t="str">
        <f t="shared" si="1098"/>
        <v/>
      </c>
      <c r="R2349" s="120" t="str">
        <f t="shared" si="1099"/>
        <v/>
      </c>
      <c r="S2349" s="54" t="str">
        <f t="shared" si="1100"/>
        <v/>
      </c>
      <c r="T2349" s="5" t="str">
        <f t="shared" si="1101"/>
        <v/>
      </c>
      <c r="U2349" s="152" t="str">
        <f t="shared" si="1084"/>
        <v/>
      </c>
      <c r="V2349" s="152" t="str">
        <f t="shared" si="1085"/>
        <v/>
      </c>
      <c r="W2349" s="153" t="str">
        <f t="shared" si="1086"/>
        <v/>
      </c>
      <c r="X2349" s="153" t="str">
        <f t="shared" si="1087"/>
        <v/>
      </c>
      <c r="Y2349" s="153" t="str">
        <f t="shared" si="1088"/>
        <v/>
      </c>
      <c r="Z2349" s="153" t="str">
        <f t="shared" si="1089"/>
        <v/>
      </c>
      <c r="AA2349" s="152" t="str">
        <f t="shared" si="1090"/>
        <v/>
      </c>
      <c r="AB2349" s="152" t="str">
        <f t="shared" si="1091"/>
        <v/>
      </c>
      <c r="AC2349" s="154" t="str">
        <f t="shared" si="1102"/>
        <v/>
      </c>
      <c r="AD2349" s="154" t="str">
        <f t="shared" si="1103"/>
        <v/>
      </c>
      <c r="AE2349" s="3" t="str">
        <f t="shared" si="1104"/>
        <v/>
      </c>
      <c r="AF2349" s="3" t="str">
        <f t="shared" si="1105"/>
        <v/>
      </c>
      <c r="AG2349" s="3" t="str">
        <f t="shared" si="1106"/>
        <v/>
      </c>
      <c r="AH2349" s="4" t="str">
        <f t="shared" si="1107"/>
        <v/>
      </c>
      <c r="AI2349" s="75" t="str">
        <f t="shared" si="1108"/>
        <v/>
      </c>
      <c r="AJ2349" s="75" t="str">
        <f t="shared" si="1109"/>
        <v/>
      </c>
    </row>
    <row r="2350" spans="1:36" ht="14.25">
      <c r="A2350" s="41" t="str">
        <f t="shared" si="1092"/>
        <v/>
      </c>
      <c r="B2350" s="150" t="str">
        <f>IF(ISNUMBER(A2350),INDEX('MetaTrader Import'!$H$13:$J$5893,TRUNC(((A2350-$A$39+1)-1)/3)+1,MOD((A2350-$A$39+1)-1,3)+1),"")</f>
        <v/>
      </c>
      <c r="C2350" s="43" t="str">
        <f t="shared" si="1093"/>
        <v/>
      </c>
      <c r="D2350" s="43" t="str">
        <f t="shared" ca="1" si="1083"/>
        <v/>
      </c>
      <c r="E2350" s="43" t="str">
        <f t="shared" si="1094"/>
        <v/>
      </c>
      <c r="F2350" s="43" t="str">
        <f t="shared" si="1095"/>
        <v/>
      </c>
      <c r="G2350" s="43" t="str">
        <f>IF(A2350&lt;&gt;"",IF(A2350&lt;Data!$G$11*0.25,$C$13/$G$32,IF(A2350&gt;Data!$G$11*0.25,$C$13,$C$13*10)),"")</f>
        <v/>
      </c>
      <c r="H2350" s="43" t="str">
        <f>IF(A2350&lt;&gt;"",IF(Data!$G$9="constant",$C$13,IF(Data!$G$9="squeeze",G2350,F2350)),"")</f>
        <v/>
      </c>
      <c r="I2350" s="38" t="str">
        <f ca="1">IF(ISNUMBER(A2350),NORMINV(RAND(),0,IF(AND(Data!$G$9="squeeze",A2350&lt;Data!$G$11*0.25),$H$32,1)*$C$30*$C$13)*($C$14*$C$12),"")</f>
        <v/>
      </c>
      <c r="J2350" s="42" t="str">
        <f ca="1">IFERROR(IF(Data!$C$6="Real",B2350,I2350+J2349+($C$14*$C$12)*(NORMINV(RAND(),$C$15,CHOOSE($G$13,$C$13,F2350,G2350)))),"")</f>
        <v/>
      </c>
      <c r="K2350" s="88" t="str">
        <f>IF(ISNUMBER(A2350), IF($G$16="fixed",$G$17,MIN(H2350*Data!$C$7*$C$16*0.5,$C$17*Data!$C$7))*$C$12,"")</f>
        <v/>
      </c>
      <c r="L2350" s="42" t="str">
        <f t="shared" ca="1" si="1110"/>
        <v/>
      </c>
      <c r="M2350" s="44" t="str">
        <f t="shared" ca="1" si="1111"/>
        <v/>
      </c>
      <c r="N2350" s="44" t="str">
        <f t="shared" ca="1" si="1112"/>
        <v/>
      </c>
      <c r="O2350" s="108" t="str">
        <f t="shared" si="1096"/>
        <v/>
      </c>
      <c r="P2350" s="102" t="str">
        <f t="shared" si="1097"/>
        <v/>
      </c>
      <c r="Q2350" s="102" t="str">
        <f t="shared" si="1098"/>
        <v/>
      </c>
      <c r="R2350" s="120" t="str">
        <f t="shared" si="1099"/>
        <v/>
      </c>
      <c r="S2350" s="54" t="str">
        <f t="shared" si="1100"/>
        <v/>
      </c>
      <c r="T2350" s="5" t="str">
        <f t="shared" si="1101"/>
        <v/>
      </c>
      <c r="U2350" s="152" t="str">
        <f t="shared" si="1084"/>
        <v/>
      </c>
      <c r="V2350" s="152" t="str">
        <f t="shared" si="1085"/>
        <v/>
      </c>
      <c r="W2350" s="153" t="str">
        <f t="shared" si="1086"/>
        <v/>
      </c>
      <c r="X2350" s="153" t="str">
        <f t="shared" si="1087"/>
        <v/>
      </c>
      <c r="Y2350" s="153" t="str">
        <f t="shared" si="1088"/>
        <v/>
      </c>
      <c r="Z2350" s="153" t="str">
        <f t="shared" si="1089"/>
        <v/>
      </c>
      <c r="AA2350" s="152" t="str">
        <f t="shared" si="1090"/>
        <v/>
      </c>
      <c r="AB2350" s="152" t="str">
        <f t="shared" si="1091"/>
        <v/>
      </c>
      <c r="AC2350" s="154" t="str">
        <f t="shared" si="1102"/>
        <v/>
      </c>
      <c r="AD2350" s="154" t="str">
        <f t="shared" si="1103"/>
        <v/>
      </c>
      <c r="AE2350" s="3" t="str">
        <f t="shared" si="1104"/>
        <v/>
      </c>
      <c r="AF2350" s="3" t="str">
        <f t="shared" si="1105"/>
        <v/>
      </c>
      <c r="AG2350" s="3" t="str">
        <f t="shared" si="1106"/>
        <v/>
      </c>
      <c r="AH2350" s="4" t="str">
        <f t="shared" si="1107"/>
        <v/>
      </c>
      <c r="AI2350" s="75" t="str">
        <f t="shared" si="1108"/>
        <v/>
      </c>
      <c r="AJ2350" s="75" t="str">
        <f t="shared" si="1109"/>
        <v/>
      </c>
    </row>
    <row r="2351" spans="1:36" ht="14.25">
      <c r="A2351" s="41" t="str">
        <f t="shared" si="1092"/>
        <v/>
      </c>
      <c r="B2351" s="150" t="str">
        <f>IF(ISNUMBER(A2351),INDEX('MetaTrader Import'!$H$13:$J$5893,TRUNC(((A2351-$A$39+1)-1)/3)+1,MOD((A2351-$A$39+1)-1,3)+1),"")</f>
        <v/>
      </c>
      <c r="C2351" s="43" t="str">
        <f t="shared" si="1093"/>
        <v/>
      </c>
      <c r="D2351" s="43" t="str">
        <f t="shared" ca="1" si="1083"/>
        <v/>
      </c>
      <c r="E2351" s="43" t="str">
        <f t="shared" si="1094"/>
        <v/>
      </c>
      <c r="F2351" s="43" t="str">
        <f t="shared" si="1095"/>
        <v/>
      </c>
      <c r="G2351" s="43" t="str">
        <f>IF(A2351&lt;&gt;"",IF(A2351&lt;Data!$G$11*0.25,$C$13/$G$32,IF(A2351&gt;Data!$G$11*0.25,$C$13,$C$13*10)),"")</f>
        <v/>
      </c>
      <c r="H2351" s="43" t="str">
        <f>IF(A2351&lt;&gt;"",IF(Data!$G$9="constant",$C$13,IF(Data!$G$9="squeeze",G2351,F2351)),"")</f>
        <v/>
      </c>
      <c r="I2351" s="38" t="str">
        <f ca="1">IF(ISNUMBER(A2351),NORMINV(RAND(),0,IF(AND(Data!$G$9="squeeze",A2351&lt;Data!$G$11*0.25),$H$32,1)*$C$30*$C$13)*($C$14*$C$12),"")</f>
        <v/>
      </c>
      <c r="J2351" s="42" t="str">
        <f ca="1">IFERROR(IF(Data!$C$6="Real",B2351,I2351+J2350+($C$14*$C$12)*(NORMINV(RAND(),$C$15,CHOOSE($G$13,$C$13,F2351,G2351)))),"")</f>
        <v/>
      </c>
      <c r="K2351" s="88" t="str">
        <f>IF(ISNUMBER(A2351), IF($G$16="fixed",$G$17,MIN(H2351*Data!$C$7*$C$16*0.5,$C$17*Data!$C$7))*$C$12,"")</f>
        <v/>
      </c>
      <c r="L2351" s="42" t="str">
        <f t="shared" ca="1" si="1110"/>
        <v/>
      </c>
      <c r="M2351" s="44" t="str">
        <f t="shared" ca="1" si="1111"/>
        <v/>
      </c>
      <c r="N2351" s="44" t="str">
        <f t="shared" ca="1" si="1112"/>
        <v/>
      </c>
      <c r="O2351" s="108" t="str">
        <f t="shared" si="1096"/>
        <v/>
      </c>
      <c r="P2351" s="102" t="str">
        <f t="shared" si="1097"/>
        <v/>
      </c>
      <c r="Q2351" s="102" t="str">
        <f t="shared" si="1098"/>
        <v/>
      </c>
      <c r="R2351" s="120" t="str">
        <f t="shared" si="1099"/>
        <v/>
      </c>
      <c r="S2351" s="54" t="str">
        <f t="shared" si="1100"/>
        <v/>
      </c>
      <c r="T2351" s="5" t="str">
        <f t="shared" si="1101"/>
        <v/>
      </c>
      <c r="U2351" s="152" t="str">
        <f t="shared" si="1084"/>
        <v/>
      </c>
      <c r="V2351" s="152" t="str">
        <f t="shared" si="1085"/>
        <v/>
      </c>
      <c r="W2351" s="153" t="str">
        <f t="shared" si="1086"/>
        <v/>
      </c>
      <c r="X2351" s="153" t="str">
        <f t="shared" si="1087"/>
        <v/>
      </c>
      <c r="Y2351" s="153" t="str">
        <f t="shared" si="1088"/>
        <v/>
      </c>
      <c r="Z2351" s="153" t="str">
        <f t="shared" si="1089"/>
        <v/>
      </c>
      <c r="AA2351" s="152" t="str">
        <f t="shared" si="1090"/>
        <v/>
      </c>
      <c r="AB2351" s="152" t="str">
        <f t="shared" si="1091"/>
        <v/>
      </c>
      <c r="AC2351" s="154" t="str">
        <f t="shared" si="1102"/>
        <v/>
      </c>
      <c r="AD2351" s="154" t="str">
        <f t="shared" si="1103"/>
        <v/>
      </c>
      <c r="AE2351" s="3" t="str">
        <f t="shared" si="1104"/>
        <v/>
      </c>
      <c r="AF2351" s="3" t="str">
        <f t="shared" si="1105"/>
        <v/>
      </c>
      <c r="AG2351" s="3" t="str">
        <f t="shared" si="1106"/>
        <v/>
      </c>
      <c r="AH2351" s="4" t="str">
        <f t="shared" si="1107"/>
        <v/>
      </c>
      <c r="AI2351" s="75" t="str">
        <f t="shared" si="1108"/>
        <v/>
      </c>
      <c r="AJ2351" s="75" t="str">
        <f t="shared" si="1109"/>
        <v/>
      </c>
    </row>
    <row r="2352" spans="1:36" ht="14.25">
      <c r="A2352" s="41" t="str">
        <f t="shared" si="1092"/>
        <v/>
      </c>
      <c r="B2352" s="150" t="str">
        <f>IF(ISNUMBER(A2352),INDEX('MetaTrader Import'!$H$13:$J$5893,TRUNC(((A2352-$A$39+1)-1)/3)+1,MOD((A2352-$A$39+1)-1,3)+1),"")</f>
        <v/>
      </c>
      <c r="C2352" s="43" t="str">
        <f t="shared" si="1093"/>
        <v/>
      </c>
      <c r="D2352" s="43" t="str">
        <f t="shared" ca="1" si="1083"/>
        <v/>
      </c>
      <c r="E2352" s="43" t="str">
        <f t="shared" si="1094"/>
        <v/>
      </c>
      <c r="F2352" s="43" t="str">
        <f t="shared" si="1095"/>
        <v/>
      </c>
      <c r="G2352" s="43" t="str">
        <f>IF(A2352&lt;&gt;"",IF(A2352&lt;Data!$G$11*0.25,$C$13/$G$32,IF(A2352&gt;Data!$G$11*0.25,$C$13,$C$13*10)),"")</f>
        <v/>
      </c>
      <c r="H2352" s="43" t="str">
        <f>IF(A2352&lt;&gt;"",IF(Data!$G$9="constant",$C$13,IF(Data!$G$9="squeeze",G2352,F2352)),"")</f>
        <v/>
      </c>
      <c r="I2352" s="38" t="str">
        <f ca="1">IF(ISNUMBER(A2352),NORMINV(RAND(),0,IF(AND(Data!$G$9="squeeze",A2352&lt;Data!$G$11*0.25),$H$32,1)*$C$30*$C$13)*($C$14*$C$12),"")</f>
        <v/>
      </c>
      <c r="J2352" s="42" t="str">
        <f ca="1">IFERROR(IF(Data!$C$6="Real",B2352,I2352+J2351+($C$14*$C$12)*(NORMINV(RAND(),$C$15,CHOOSE($G$13,$C$13,F2352,G2352)))),"")</f>
        <v/>
      </c>
      <c r="K2352" s="88" t="str">
        <f>IF(ISNUMBER(A2352), IF($G$16="fixed",$G$17,MIN(H2352*Data!$C$7*$C$16*0.5,$C$17*Data!$C$7))*$C$12,"")</f>
        <v/>
      </c>
      <c r="L2352" s="42" t="str">
        <f t="shared" ca="1" si="1110"/>
        <v/>
      </c>
      <c r="M2352" s="44" t="str">
        <f t="shared" ca="1" si="1111"/>
        <v/>
      </c>
      <c r="N2352" s="44" t="str">
        <f t="shared" ca="1" si="1112"/>
        <v/>
      </c>
      <c r="O2352" s="108" t="str">
        <f t="shared" si="1096"/>
        <v/>
      </c>
      <c r="P2352" s="102" t="str">
        <f t="shared" si="1097"/>
        <v/>
      </c>
      <c r="Q2352" s="102" t="str">
        <f t="shared" si="1098"/>
        <v/>
      </c>
      <c r="R2352" s="120" t="str">
        <f t="shared" si="1099"/>
        <v/>
      </c>
      <c r="S2352" s="54" t="str">
        <f t="shared" si="1100"/>
        <v/>
      </c>
      <c r="T2352" s="5" t="str">
        <f t="shared" si="1101"/>
        <v/>
      </c>
      <c r="U2352" s="152" t="str">
        <f t="shared" si="1084"/>
        <v/>
      </c>
      <c r="V2352" s="152" t="str">
        <f t="shared" si="1085"/>
        <v/>
      </c>
      <c r="W2352" s="153" t="str">
        <f t="shared" si="1086"/>
        <v/>
      </c>
      <c r="X2352" s="153" t="str">
        <f t="shared" si="1087"/>
        <v/>
      </c>
      <c r="Y2352" s="153" t="str">
        <f t="shared" si="1088"/>
        <v/>
      </c>
      <c r="Z2352" s="153" t="str">
        <f t="shared" si="1089"/>
        <v/>
      </c>
      <c r="AA2352" s="152" t="str">
        <f t="shared" si="1090"/>
        <v/>
      </c>
      <c r="AB2352" s="152" t="str">
        <f t="shared" si="1091"/>
        <v/>
      </c>
      <c r="AC2352" s="154" t="str">
        <f t="shared" si="1102"/>
        <v/>
      </c>
      <c r="AD2352" s="154" t="str">
        <f t="shared" si="1103"/>
        <v/>
      </c>
      <c r="AE2352" s="3" t="str">
        <f t="shared" si="1104"/>
        <v/>
      </c>
      <c r="AF2352" s="3" t="str">
        <f t="shared" si="1105"/>
        <v/>
      </c>
      <c r="AG2352" s="3" t="str">
        <f t="shared" si="1106"/>
        <v/>
      </c>
      <c r="AH2352" s="4" t="str">
        <f t="shared" si="1107"/>
        <v/>
      </c>
      <c r="AI2352" s="75" t="str">
        <f t="shared" si="1108"/>
        <v/>
      </c>
      <c r="AJ2352" s="75" t="str">
        <f t="shared" si="1109"/>
        <v/>
      </c>
    </row>
    <row r="2353" spans="1:36" ht="14.25">
      <c r="A2353" s="41" t="str">
        <f t="shared" si="1092"/>
        <v/>
      </c>
      <c r="B2353" s="150" t="str">
        <f>IF(ISNUMBER(A2353),INDEX('MetaTrader Import'!$H$13:$J$5893,TRUNC(((A2353-$A$39+1)-1)/3)+1,MOD((A2353-$A$39+1)-1,3)+1),"")</f>
        <v/>
      </c>
      <c r="C2353" s="43" t="str">
        <f t="shared" si="1093"/>
        <v/>
      </c>
      <c r="D2353" s="43" t="str">
        <f t="shared" ca="1" si="1083"/>
        <v/>
      </c>
      <c r="E2353" s="43" t="str">
        <f t="shared" si="1094"/>
        <v/>
      </c>
      <c r="F2353" s="43" t="str">
        <f t="shared" si="1095"/>
        <v/>
      </c>
      <c r="G2353" s="43" t="str">
        <f>IF(A2353&lt;&gt;"",IF(A2353&lt;Data!$G$11*0.25,$C$13/$G$32,IF(A2353&gt;Data!$G$11*0.25,$C$13,$C$13*10)),"")</f>
        <v/>
      </c>
      <c r="H2353" s="43" t="str">
        <f>IF(A2353&lt;&gt;"",IF(Data!$G$9="constant",$C$13,IF(Data!$G$9="squeeze",G2353,F2353)),"")</f>
        <v/>
      </c>
      <c r="I2353" s="38" t="str">
        <f ca="1">IF(ISNUMBER(A2353),NORMINV(RAND(),0,IF(AND(Data!$G$9="squeeze",A2353&lt;Data!$G$11*0.25),$H$32,1)*$C$30*$C$13)*($C$14*$C$12),"")</f>
        <v/>
      </c>
      <c r="J2353" s="42" t="str">
        <f ca="1">IFERROR(IF(Data!$C$6="Real",B2353,I2353+J2352+($C$14*$C$12)*(NORMINV(RAND(),$C$15,CHOOSE($G$13,$C$13,F2353,G2353)))),"")</f>
        <v/>
      </c>
      <c r="K2353" s="88" t="str">
        <f>IF(ISNUMBER(A2353), IF($G$16="fixed",$G$17,MIN(H2353*Data!$C$7*$C$16*0.5,$C$17*Data!$C$7))*$C$12,"")</f>
        <v/>
      </c>
      <c r="L2353" s="42" t="str">
        <f t="shared" ca="1" si="1110"/>
        <v/>
      </c>
      <c r="M2353" s="44" t="str">
        <f t="shared" ca="1" si="1111"/>
        <v/>
      </c>
      <c r="N2353" s="44" t="str">
        <f t="shared" ca="1" si="1112"/>
        <v/>
      </c>
      <c r="O2353" s="108" t="str">
        <f t="shared" si="1096"/>
        <v/>
      </c>
      <c r="P2353" s="102" t="str">
        <f t="shared" si="1097"/>
        <v/>
      </c>
      <c r="Q2353" s="102" t="str">
        <f t="shared" si="1098"/>
        <v/>
      </c>
      <c r="R2353" s="120" t="str">
        <f t="shared" si="1099"/>
        <v/>
      </c>
      <c r="S2353" s="54" t="str">
        <f t="shared" si="1100"/>
        <v/>
      </c>
      <c r="T2353" s="5" t="str">
        <f t="shared" si="1101"/>
        <v/>
      </c>
      <c r="U2353" s="152" t="str">
        <f t="shared" si="1084"/>
        <v/>
      </c>
      <c r="V2353" s="152" t="str">
        <f t="shared" si="1085"/>
        <v/>
      </c>
      <c r="W2353" s="153" t="str">
        <f t="shared" si="1086"/>
        <v/>
      </c>
      <c r="X2353" s="153" t="str">
        <f t="shared" si="1087"/>
        <v/>
      </c>
      <c r="Y2353" s="153" t="str">
        <f t="shared" si="1088"/>
        <v/>
      </c>
      <c r="Z2353" s="153" t="str">
        <f t="shared" si="1089"/>
        <v/>
      </c>
      <c r="AA2353" s="152" t="str">
        <f t="shared" si="1090"/>
        <v/>
      </c>
      <c r="AB2353" s="152" t="str">
        <f t="shared" si="1091"/>
        <v/>
      </c>
      <c r="AC2353" s="154" t="str">
        <f t="shared" si="1102"/>
        <v/>
      </c>
      <c r="AD2353" s="154" t="str">
        <f t="shared" si="1103"/>
        <v/>
      </c>
      <c r="AE2353" s="3" t="str">
        <f t="shared" si="1104"/>
        <v/>
      </c>
      <c r="AF2353" s="3" t="str">
        <f t="shared" si="1105"/>
        <v/>
      </c>
      <c r="AG2353" s="3" t="str">
        <f t="shared" si="1106"/>
        <v/>
      </c>
      <c r="AH2353" s="4" t="str">
        <f t="shared" si="1107"/>
        <v/>
      </c>
      <c r="AI2353" s="75" t="str">
        <f t="shared" si="1108"/>
        <v/>
      </c>
      <c r="AJ2353" s="75" t="str">
        <f t="shared" si="1109"/>
        <v/>
      </c>
    </row>
    <row r="2354" spans="1:36" ht="14.25">
      <c r="A2354" s="41" t="str">
        <f t="shared" si="1092"/>
        <v/>
      </c>
      <c r="B2354" s="150" t="str">
        <f>IF(ISNUMBER(A2354),INDEX('MetaTrader Import'!$H$13:$J$5893,TRUNC(((A2354-$A$39+1)-1)/3)+1,MOD((A2354-$A$39+1)-1,3)+1),"")</f>
        <v/>
      </c>
      <c r="C2354" s="43" t="str">
        <f t="shared" si="1093"/>
        <v/>
      </c>
      <c r="D2354" s="43" t="str">
        <f t="shared" ca="1" si="1083"/>
        <v/>
      </c>
      <c r="E2354" s="43" t="str">
        <f t="shared" si="1094"/>
        <v/>
      </c>
      <c r="F2354" s="43" t="str">
        <f t="shared" si="1095"/>
        <v/>
      </c>
      <c r="G2354" s="43" t="str">
        <f>IF(A2354&lt;&gt;"",IF(A2354&lt;Data!$G$11*0.25,$C$13/$G$32,IF(A2354&gt;Data!$G$11*0.25,$C$13,$C$13*10)),"")</f>
        <v/>
      </c>
      <c r="H2354" s="43" t="str">
        <f>IF(A2354&lt;&gt;"",IF(Data!$G$9="constant",$C$13,IF(Data!$G$9="squeeze",G2354,F2354)),"")</f>
        <v/>
      </c>
      <c r="I2354" s="38" t="str">
        <f ca="1">IF(ISNUMBER(A2354),NORMINV(RAND(),0,IF(AND(Data!$G$9="squeeze",A2354&lt;Data!$G$11*0.25),$H$32,1)*$C$30*$C$13)*($C$14*$C$12),"")</f>
        <v/>
      </c>
      <c r="J2354" s="42" t="str">
        <f ca="1">IFERROR(IF(Data!$C$6="Real",B2354,I2354+J2353+($C$14*$C$12)*(NORMINV(RAND(),$C$15,CHOOSE($G$13,$C$13,F2354,G2354)))),"")</f>
        <v/>
      </c>
      <c r="K2354" s="88" t="str">
        <f>IF(ISNUMBER(A2354), IF($G$16="fixed",$G$17,MIN(H2354*Data!$C$7*$C$16*0.5,$C$17*Data!$C$7))*$C$12,"")</f>
        <v/>
      </c>
      <c r="L2354" s="42" t="str">
        <f t="shared" ca="1" si="1110"/>
        <v/>
      </c>
      <c r="M2354" s="44" t="str">
        <f t="shared" ca="1" si="1111"/>
        <v/>
      </c>
      <c r="N2354" s="44" t="str">
        <f t="shared" ca="1" si="1112"/>
        <v/>
      </c>
      <c r="O2354" s="108" t="str">
        <f t="shared" si="1096"/>
        <v/>
      </c>
      <c r="P2354" s="102" t="str">
        <f t="shared" si="1097"/>
        <v/>
      </c>
      <c r="Q2354" s="102" t="str">
        <f t="shared" si="1098"/>
        <v/>
      </c>
      <c r="R2354" s="120" t="str">
        <f t="shared" si="1099"/>
        <v/>
      </c>
      <c r="S2354" s="54" t="str">
        <f t="shared" si="1100"/>
        <v/>
      </c>
      <c r="T2354" s="5" t="str">
        <f t="shared" si="1101"/>
        <v/>
      </c>
      <c r="U2354" s="152" t="str">
        <f t="shared" si="1084"/>
        <v/>
      </c>
      <c r="V2354" s="152" t="str">
        <f t="shared" si="1085"/>
        <v/>
      </c>
      <c r="W2354" s="153" t="str">
        <f t="shared" si="1086"/>
        <v/>
      </c>
      <c r="X2354" s="153" t="str">
        <f t="shared" si="1087"/>
        <v/>
      </c>
      <c r="Y2354" s="153" t="str">
        <f t="shared" si="1088"/>
        <v/>
      </c>
      <c r="Z2354" s="153" t="str">
        <f t="shared" si="1089"/>
        <v/>
      </c>
      <c r="AA2354" s="152" t="str">
        <f t="shared" si="1090"/>
        <v/>
      </c>
      <c r="AB2354" s="152" t="str">
        <f t="shared" si="1091"/>
        <v/>
      </c>
      <c r="AC2354" s="154" t="str">
        <f t="shared" si="1102"/>
        <v/>
      </c>
      <c r="AD2354" s="154" t="str">
        <f t="shared" si="1103"/>
        <v/>
      </c>
      <c r="AE2354" s="3" t="str">
        <f t="shared" si="1104"/>
        <v/>
      </c>
      <c r="AF2354" s="3" t="str">
        <f t="shared" si="1105"/>
        <v/>
      </c>
      <c r="AG2354" s="3" t="str">
        <f t="shared" si="1106"/>
        <v/>
      </c>
      <c r="AH2354" s="4" t="str">
        <f t="shared" si="1107"/>
        <v/>
      </c>
      <c r="AI2354" s="75" t="str">
        <f t="shared" si="1108"/>
        <v/>
      </c>
      <c r="AJ2354" s="75" t="str">
        <f t="shared" si="1109"/>
        <v/>
      </c>
    </row>
    <row r="2355" spans="1:36" ht="14.25">
      <c r="A2355" s="41" t="str">
        <f t="shared" si="1092"/>
        <v/>
      </c>
      <c r="B2355" s="150" t="str">
        <f>IF(ISNUMBER(A2355),INDEX('MetaTrader Import'!$H$13:$J$5893,TRUNC(((A2355-$A$39+1)-1)/3)+1,MOD((A2355-$A$39+1)-1,3)+1),"")</f>
        <v/>
      </c>
      <c r="C2355" s="43" t="str">
        <f t="shared" si="1093"/>
        <v/>
      </c>
      <c r="D2355" s="43" t="str">
        <f t="shared" ca="1" si="1083"/>
        <v/>
      </c>
      <c r="E2355" s="43" t="str">
        <f t="shared" si="1094"/>
        <v/>
      </c>
      <c r="F2355" s="43" t="str">
        <f t="shared" si="1095"/>
        <v/>
      </c>
      <c r="G2355" s="43" t="str">
        <f>IF(A2355&lt;&gt;"",IF(A2355&lt;Data!$G$11*0.25,$C$13/$G$32,IF(A2355&gt;Data!$G$11*0.25,$C$13,$C$13*10)),"")</f>
        <v/>
      </c>
      <c r="H2355" s="43" t="str">
        <f>IF(A2355&lt;&gt;"",IF(Data!$G$9="constant",$C$13,IF(Data!$G$9="squeeze",G2355,F2355)),"")</f>
        <v/>
      </c>
      <c r="I2355" s="38" t="str">
        <f ca="1">IF(ISNUMBER(A2355),NORMINV(RAND(),0,IF(AND(Data!$G$9="squeeze",A2355&lt;Data!$G$11*0.25),$H$32,1)*$C$30*$C$13)*($C$14*$C$12),"")</f>
        <v/>
      </c>
      <c r="J2355" s="42" t="str">
        <f ca="1">IFERROR(IF(Data!$C$6="Real",B2355,I2355+J2354+($C$14*$C$12)*(NORMINV(RAND(),$C$15,CHOOSE($G$13,$C$13,F2355,G2355)))),"")</f>
        <v/>
      </c>
      <c r="K2355" s="88" t="str">
        <f>IF(ISNUMBER(A2355), IF($G$16="fixed",$G$17,MIN(H2355*Data!$C$7*$C$16*0.5,$C$17*Data!$C$7))*$C$12,"")</f>
        <v/>
      </c>
      <c r="L2355" s="42" t="str">
        <f t="shared" ca="1" si="1110"/>
        <v/>
      </c>
      <c r="M2355" s="44" t="str">
        <f t="shared" ca="1" si="1111"/>
        <v/>
      </c>
      <c r="N2355" s="44" t="str">
        <f t="shared" ca="1" si="1112"/>
        <v/>
      </c>
      <c r="O2355" s="108" t="str">
        <f t="shared" si="1096"/>
        <v/>
      </c>
      <c r="P2355" s="102" t="str">
        <f t="shared" si="1097"/>
        <v/>
      </c>
      <c r="Q2355" s="102" t="str">
        <f t="shared" si="1098"/>
        <v/>
      </c>
      <c r="R2355" s="120" t="str">
        <f t="shared" si="1099"/>
        <v/>
      </c>
      <c r="S2355" s="54" t="str">
        <f t="shared" si="1100"/>
        <v/>
      </c>
      <c r="T2355" s="5" t="str">
        <f t="shared" si="1101"/>
        <v/>
      </c>
      <c r="U2355" s="152" t="str">
        <f t="shared" si="1084"/>
        <v/>
      </c>
      <c r="V2355" s="152" t="str">
        <f t="shared" si="1085"/>
        <v/>
      </c>
      <c r="W2355" s="153" t="str">
        <f t="shared" si="1086"/>
        <v/>
      </c>
      <c r="X2355" s="153" t="str">
        <f t="shared" si="1087"/>
        <v/>
      </c>
      <c r="Y2355" s="153" t="str">
        <f t="shared" si="1088"/>
        <v/>
      </c>
      <c r="Z2355" s="153" t="str">
        <f t="shared" si="1089"/>
        <v/>
      </c>
      <c r="AA2355" s="152" t="str">
        <f t="shared" si="1090"/>
        <v/>
      </c>
      <c r="AB2355" s="152" t="str">
        <f t="shared" si="1091"/>
        <v/>
      </c>
      <c r="AC2355" s="154" t="str">
        <f t="shared" si="1102"/>
        <v/>
      </c>
      <c r="AD2355" s="154" t="str">
        <f t="shared" si="1103"/>
        <v/>
      </c>
      <c r="AE2355" s="3" t="str">
        <f t="shared" si="1104"/>
        <v/>
      </c>
      <c r="AF2355" s="3" t="str">
        <f t="shared" si="1105"/>
        <v/>
      </c>
      <c r="AG2355" s="3" t="str">
        <f t="shared" si="1106"/>
        <v/>
      </c>
      <c r="AH2355" s="4" t="str">
        <f t="shared" si="1107"/>
        <v/>
      </c>
      <c r="AI2355" s="75" t="str">
        <f t="shared" si="1108"/>
        <v/>
      </c>
      <c r="AJ2355" s="75" t="str">
        <f t="shared" si="1109"/>
        <v/>
      </c>
    </row>
    <row r="2356" spans="1:36" ht="14.25">
      <c r="A2356" s="41" t="str">
        <f t="shared" si="1092"/>
        <v/>
      </c>
      <c r="B2356" s="150" t="str">
        <f>IF(ISNUMBER(A2356),INDEX('MetaTrader Import'!$H$13:$J$5893,TRUNC(((A2356-$A$39+1)-1)/3)+1,MOD((A2356-$A$39+1)-1,3)+1),"")</f>
        <v/>
      </c>
      <c r="C2356" s="43" t="str">
        <f t="shared" si="1093"/>
        <v/>
      </c>
      <c r="D2356" s="43" t="str">
        <f t="shared" ca="1" si="1083"/>
        <v/>
      </c>
      <c r="E2356" s="43" t="str">
        <f t="shared" si="1094"/>
        <v/>
      </c>
      <c r="F2356" s="43" t="str">
        <f t="shared" si="1095"/>
        <v/>
      </c>
      <c r="G2356" s="43" t="str">
        <f>IF(A2356&lt;&gt;"",IF(A2356&lt;Data!$G$11*0.25,$C$13/$G$32,IF(A2356&gt;Data!$G$11*0.25,$C$13,$C$13*10)),"")</f>
        <v/>
      </c>
      <c r="H2356" s="43" t="str">
        <f>IF(A2356&lt;&gt;"",IF(Data!$G$9="constant",$C$13,IF(Data!$G$9="squeeze",G2356,F2356)),"")</f>
        <v/>
      </c>
      <c r="I2356" s="38" t="str">
        <f ca="1">IF(ISNUMBER(A2356),NORMINV(RAND(),0,IF(AND(Data!$G$9="squeeze",A2356&lt;Data!$G$11*0.25),$H$32,1)*$C$30*$C$13)*($C$14*$C$12),"")</f>
        <v/>
      </c>
      <c r="J2356" s="42" t="str">
        <f ca="1">IFERROR(IF(Data!$C$6="Real",B2356,I2356+J2355+($C$14*$C$12)*(NORMINV(RAND(),$C$15,CHOOSE($G$13,$C$13,F2356,G2356)))),"")</f>
        <v/>
      </c>
      <c r="K2356" s="88" t="str">
        <f>IF(ISNUMBER(A2356), IF($G$16="fixed",$G$17,MIN(H2356*Data!$C$7*$C$16*0.5,$C$17*Data!$C$7))*$C$12,"")</f>
        <v/>
      </c>
      <c r="L2356" s="42" t="str">
        <f t="shared" ca="1" si="1110"/>
        <v/>
      </c>
      <c r="M2356" s="44" t="str">
        <f t="shared" ca="1" si="1111"/>
        <v/>
      </c>
      <c r="N2356" s="44" t="str">
        <f t="shared" ca="1" si="1112"/>
        <v/>
      </c>
      <c r="O2356" s="108" t="str">
        <f t="shared" si="1096"/>
        <v/>
      </c>
      <c r="P2356" s="102" t="str">
        <f t="shared" si="1097"/>
        <v/>
      </c>
      <c r="Q2356" s="102" t="str">
        <f t="shared" si="1098"/>
        <v/>
      </c>
      <c r="R2356" s="120" t="str">
        <f t="shared" si="1099"/>
        <v/>
      </c>
      <c r="S2356" s="54" t="str">
        <f t="shared" si="1100"/>
        <v/>
      </c>
      <c r="T2356" s="5" t="str">
        <f t="shared" si="1101"/>
        <v/>
      </c>
      <c r="U2356" s="152" t="str">
        <f t="shared" si="1084"/>
        <v/>
      </c>
      <c r="V2356" s="152" t="str">
        <f t="shared" si="1085"/>
        <v/>
      </c>
      <c r="W2356" s="153" t="str">
        <f t="shared" si="1086"/>
        <v/>
      </c>
      <c r="X2356" s="153" t="str">
        <f t="shared" si="1087"/>
        <v/>
      </c>
      <c r="Y2356" s="153" t="str">
        <f t="shared" si="1088"/>
        <v/>
      </c>
      <c r="Z2356" s="153" t="str">
        <f t="shared" si="1089"/>
        <v/>
      </c>
      <c r="AA2356" s="152" t="str">
        <f t="shared" si="1090"/>
        <v/>
      </c>
      <c r="AB2356" s="152" t="str">
        <f t="shared" si="1091"/>
        <v/>
      </c>
      <c r="AC2356" s="154" t="str">
        <f t="shared" si="1102"/>
        <v/>
      </c>
      <c r="AD2356" s="154" t="str">
        <f t="shared" si="1103"/>
        <v/>
      </c>
      <c r="AE2356" s="3" t="str">
        <f t="shared" si="1104"/>
        <v/>
      </c>
      <c r="AF2356" s="3" t="str">
        <f t="shared" si="1105"/>
        <v/>
      </c>
      <c r="AG2356" s="3" t="str">
        <f t="shared" si="1106"/>
        <v/>
      </c>
      <c r="AH2356" s="4" t="str">
        <f t="shared" si="1107"/>
        <v/>
      </c>
      <c r="AI2356" s="75" t="str">
        <f t="shared" si="1108"/>
        <v/>
      </c>
      <c r="AJ2356" s="75" t="str">
        <f t="shared" si="1109"/>
        <v/>
      </c>
    </row>
    <row r="2357" spans="1:36" ht="14.25">
      <c r="A2357" s="41" t="str">
        <f t="shared" si="1092"/>
        <v/>
      </c>
      <c r="B2357" s="150" t="str">
        <f>IF(ISNUMBER(A2357),INDEX('MetaTrader Import'!$H$13:$J$5893,TRUNC(((A2357-$A$39+1)-1)/3)+1,MOD((A2357-$A$39+1)-1,3)+1),"")</f>
        <v/>
      </c>
      <c r="C2357" s="43" t="str">
        <f t="shared" si="1093"/>
        <v/>
      </c>
      <c r="D2357" s="43" t="str">
        <f t="shared" ca="1" si="1083"/>
        <v/>
      </c>
      <c r="E2357" s="43" t="str">
        <f t="shared" si="1094"/>
        <v/>
      </c>
      <c r="F2357" s="43" t="str">
        <f t="shared" si="1095"/>
        <v/>
      </c>
      <c r="G2357" s="43" t="str">
        <f>IF(A2357&lt;&gt;"",IF(A2357&lt;Data!$G$11*0.25,$C$13/$G$32,IF(A2357&gt;Data!$G$11*0.25,$C$13,$C$13*10)),"")</f>
        <v/>
      </c>
      <c r="H2357" s="43" t="str">
        <f>IF(A2357&lt;&gt;"",IF(Data!$G$9="constant",$C$13,IF(Data!$G$9="squeeze",G2357,F2357)),"")</f>
        <v/>
      </c>
      <c r="I2357" s="38" t="str">
        <f ca="1">IF(ISNUMBER(A2357),NORMINV(RAND(),0,IF(AND(Data!$G$9="squeeze",A2357&lt;Data!$G$11*0.25),$H$32,1)*$C$30*$C$13)*($C$14*$C$12),"")</f>
        <v/>
      </c>
      <c r="J2357" s="42" t="str">
        <f ca="1">IFERROR(IF(Data!$C$6="Real",B2357,I2357+J2356+($C$14*$C$12)*(NORMINV(RAND(),$C$15,CHOOSE($G$13,$C$13,F2357,G2357)))),"")</f>
        <v/>
      </c>
      <c r="K2357" s="88" t="str">
        <f>IF(ISNUMBER(A2357), IF($G$16="fixed",$G$17,MIN(H2357*Data!$C$7*$C$16*0.5,$C$17*Data!$C$7))*$C$12,"")</f>
        <v/>
      </c>
      <c r="L2357" s="42" t="str">
        <f t="shared" ca="1" si="1110"/>
        <v/>
      </c>
      <c r="M2357" s="44" t="str">
        <f t="shared" ca="1" si="1111"/>
        <v/>
      </c>
      <c r="N2357" s="44" t="str">
        <f t="shared" ca="1" si="1112"/>
        <v/>
      </c>
      <c r="O2357" s="108" t="str">
        <f t="shared" si="1096"/>
        <v/>
      </c>
      <c r="P2357" s="102" t="str">
        <f t="shared" si="1097"/>
        <v/>
      </c>
      <c r="Q2357" s="102" t="str">
        <f t="shared" si="1098"/>
        <v/>
      </c>
      <c r="R2357" s="120" t="str">
        <f t="shared" si="1099"/>
        <v/>
      </c>
      <c r="S2357" s="54" t="str">
        <f t="shared" si="1100"/>
        <v/>
      </c>
      <c r="T2357" s="5" t="str">
        <f t="shared" si="1101"/>
        <v/>
      </c>
      <c r="U2357" s="152" t="str">
        <f t="shared" si="1084"/>
        <v/>
      </c>
      <c r="V2357" s="152" t="str">
        <f t="shared" si="1085"/>
        <v/>
      </c>
      <c r="W2357" s="153" t="str">
        <f t="shared" si="1086"/>
        <v/>
      </c>
      <c r="X2357" s="153" t="str">
        <f t="shared" si="1087"/>
        <v/>
      </c>
      <c r="Y2357" s="153" t="str">
        <f t="shared" si="1088"/>
        <v/>
      </c>
      <c r="Z2357" s="153" t="str">
        <f t="shared" si="1089"/>
        <v/>
      </c>
      <c r="AA2357" s="152" t="str">
        <f t="shared" si="1090"/>
        <v/>
      </c>
      <c r="AB2357" s="152" t="str">
        <f t="shared" si="1091"/>
        <v/>
      </c>
      <c r="AC2357" s="154" t="str">
        <f t="shared" si="1102"/>
        <v/>
      </c>
      <c r="AD2357" s="154" t="str">
        <f t="shared" si="1103"/>
        <v/>
      </c>
      <c r="AE2357" s="3" t="str">
        <f t="shared" si="1104"/>
        <v/>
      </c>
      <c r="AF2357" s="3" t="str">
        <f t="shared" si="1105"/>
        <v/>
      </c>
      <c r="AG2357" s="3" t="str">
        <f t="shared" si="1106"/>
        <v/>
      </c>
      <c r="AH2357" s="4" t="str">
        <f t="shared" si="1107"/>
        <v/>
      </c>
      <c r="AI2357" s="75" t="str">
        <f t="shared" si="1108"/>
        <v/>
      </c>
      <c r="AJ2357" s="75" t="str">
        <f t="shared" si="1109"/>
        <v/>
      </c>
    </row>
    <row r="2358" spans="1:36" ht="14.25">
      <c r="A2358" s="41" t="str">
        <f t="shared" si="1092"/>
        <v/>
      </c>
      <c r="B2358" s="150" t="str">
        <f>IF(ISNUMBER(A2358),INDEX('MetaTrader Import'!$H$13:$J$5893,TRUNC(((A2358-$A$39+1)-1)/3)+1,MOD((A2358-$A$39+1)-1,3)+1),"")</f>
        <v/>
      </c>
      <c r="C2358" s="43" t="str">
        <f t="shared" si="1093"/>
        <v/>
      </c>
      <c r="D2358" s="43" t="str">
        <f t="shared" ca="1" si="1083"/>
        <v/>
      </c>
      <c r="E2358" s="43" t="str">
        <f t="shared" si="1094"/>
        <v/>
      </c>
      <c r="F2358" s="43" t="str">
        <f t="shared" si="1095"/>
        <v/>
      </c>
      <c r="G2358" s="43" t="str">
        <f>IF(A2358&lt;&gt;"",IF(A2358&lt;Data!$G$11*0.25,$C$13/$G$32,IF(A2358&gt;Data!$G$11*0.25,$C$13,$C$13*10)),"")</f>
        <v/>
      </c>
      <c r="H2358" s="43" t="str">
        <f>IF(A2358&lt;&gt;"",IF(Data!$G$9="constant",$C$13,IF(Data!$G$9="squeeze",G2358,F2358)),"")</f>
        <v/>
      </c>
      <c r="I2358" s="38" t="str">
        <f ca="1">IF(ISNUMBER(A2358),NORMINV(RAND(),0,IF(AND(Data!$G$9="squeeze",A2358&lt;Data!$G$11*0.25),$H$32,1)*$C$30*$C$13)*($C$14*$C$12),"")</f>
        <v/>
      </c>
      <c r="J2358" s="42" t="str">
        <f ca="1">IFERROR(IF(Data!$C$6="Real",B2358,I2358+J2357+($C$14*$C$12)*(NORMINV(RAND(),$C$15,CHOOSE($G$13,$C$13,F2358,G2358)))),"")</f>
        <v/>
      </c>
      <c r="K2358" s="88" t="str">
        <f>IF(ISNUMBER(A2358), IF($G$16="fixed",$G$17,MIN(H2358*Data!$C$7*$C$16*0.5,$C$17*Data!$C$7))*$C$12,"")</f>
        <v/>
      </c>
      <c r="L2358" s="42" t="str">
        <f t="shared" ca="1" si="1110"/>
        <v/>
      </c>
      <c r="M2358" s="44" t="str">
        <f t="shared" ca="1" si="1111"/>
        <v/>
      </c>
      <c r="N2358" s="44" t="str">
        <f t="shared" ca="1" si="1112"/>
        <v/>
      </c>
      <c r="O2358" s="108" t="str">
        <f t="shared" si="1096"/>
        <v/>
      </c>
      <c r="P2358" s="102" t="str">
        <f t="shared" si="1097"/>
        <v/>
      </c>
      <c r="Q2358" s="102" t="str">
        <f t="shared" si="1098"/>
        <v/>
      </c>
      <c r="R2358" s="120" t="str">
        <f t="shared" si="1099"/>
        <v/>
      </c>
      <c r="S2358" s="54" t="str">
        <f t="shared" si="1100"/>
        <v/>
      </c>
      <c r="T2358" s="5" t="str">
        <f t="shared" si="1101"/>
        <v/>
      </c>
      <c r="U2358" s="152" t="str">
        <f t="shared" si="1084"/>
        <v/>
      </c>
      <c r="V2358" s="152" t="str">
        <f t="shared" si="1085"/>
        <v/>
      </c>
      <c r="W2358" s="153" t="str">
        <f t="shared" si="1086"/>
        <v/>
      </c>
      <c r="X2358" s="153" t="str">
        <f t="shared" si="1087"/>
        <v/>
      </c>
      <c r="Y2358" s="153" t="str">
        <f t="shared" si="1088"/>
        <v/>
      </c>
      <c r="Z2358" s="153" t="str">
        <f t="shared" si="1089"/>
        <v/>
      </c>
      <c r="AA2358" s="152" t="str">
        <f t="shared" si="1090"/>
        <v/>
      </c>
      <c r="AB2358" s="152" t="str">
        <f t="shared" si="1091"/>
        <v/>
      </c>
      <c r="AC2358" s="154" t="str">
        <f t="shared" si="1102"/>
        <v/>
      </c>
      <c r="AD2358" s="154" t="str">
        <f t="shared" si="1103"/>
        <v/>
      </c>
      <c r="AE2358" s="3" t="str">
        <f t="shared" si="1104"/>
        <v/>
      </c>
      <c r="AF2358" s="3" t="str">
        <f t="shared" si="1105"/>
        <v/>
      </c>
      <c r="AG2358" s="3" t="str">
        <f t="shared" si="1106"/>
        <v/>
      </c>
      <c r="AH2358" s="4" t="str">
        <f t="shared" si="1107"/>
        <v/>
      </c>
      <c r="AI2358" s="75" t="str">
        <f t="shared" si="1108"/>
        <v/>
      </c>
      <c r="AJ2358" s="75" t="str">
        <f t="shared" si="1109"/>
        <v/>
      </c>
    </row>
    <row r="2359" spans="1:36" ht="14.25">
      <c r="A2359" s="41" t="str">
        <f t="shared" si="1092"/>
        <v/>
      </c>
      <c r="B2359" s="150" t="str">
        <f>IF(ISNUMBER(A2359),INDEX('MetaTrader Import'!$H$13:$J$5893,TRUNC(((A2359-$A$39+1)-1)/3)+1,MOD((A2359-$A$39+1)-1,3)+1),"")</f>
        <v/>
      </c>
      <c r="C2359" s="43" t="str">
        <f t="shared" si="1093"/>
        <v/>
      </c>
      <c r="D2359" s="43" t="str">
        <f t="shared" ca="1" si="1083"/>
        <v/>
      </c>
      <c r="E2359" s="43" t="str">
        <f t="shared" si="1094"/>
        <v/>
      </c>
      <c r="F2359" s="43" t="str">
        <f t="shared" si="1095"/>
        <v/>
      </c>
      <c r="G2359" s="43" t="str">
        <f>IF(A2359&lt;&gt;"",IF(A2359&lt;Data!$G$11*0.25,$C$13/$G$32,IF(A2359&gt;Data!$G$11*0.25,$C$13,$C$13*10)),"")</f>
        <v/>
      </c>
      <c r="H2359" s="43" t="str">
        <f>IF(A2359&lt;&gt;"",IF(Data!$G$9="constant",$C$13,IF(Data!$G$9="squeeze",G2359,F2359)),"")</f>
        <v/>
      </c>
      <c r="I2359" s="38" t="str">
        <f ca="1">IF(ISNUMBER(A2359),NORMINV(RAND(),0,IF(AND(Data!$G$9="squeeze",A2359&lt;Data!$G$11*0.25),$H$32,1)*$C$30*$C$13)*($C$14*$C$12),"")</f>
        <v/>
      </c>
      <c r="J2359" s="42" t="str">
        <f ca="1">IFERROR(IF(Data!$C$6="Real",B2359,I2359+J2358+($C$14*$C$12)*(NORMINV(RAND(),$C$15,CHOOSE($G$13,$C$13,F2359,G2359)))),"")</f>
        <v/>
      </c>
      <c r="K2359" s="88" t="str">
        <f>IF(ISNUMBER(A2359), IF($G$16="fixed",$G$17,MIN(H2359*Data!$C$7*$C$16*0.5,$C$17*Data!$C$7))*$C$12,"")</f>
        <v/>
      </c>
      <c r="L2359" s="42" t="str">
        <f t="shared" ca="1" si="1110"/>
        <v/>
      </c>
      <c r="M2359" s="44" t="str">
        <f t="shared" ca="1" si="1111"/>
        <v/>
      </c>
      <c r="N2359" s="44" t="str">
        <f t="shared" ca="1" si="1112"/>
        <v/>
      </c>
      <c r="O2359" s="108" t="str">
        <f t="shared" si="1096"/>
        <v/>
      </c>
      <c r="P2359" s="102" t="str">
        <f t="shared" si="1097"/>
        <v/>
      </c>
      <c r="Q2359" s="102" t="str">
        <f t="shared" si="1098"/>
        <v/>
      </c>
      <c r="R2359" s="120" t="str">
        <f t="shared" si="1099"/>
        <v/>
      </c>
      <c r="S2359" s="54" t="str">
        <f t="shared" si="1100"/>
        <v/>
      </c>
      <c r="T2359" s="5" t="str">
        <f t="shared" si="1101"/>
        <v/>
      </c>
      <c r="U2359" s="152" t="str">
        <f t="shared" si="1084"/>
        <v/>
      </c>
      <c r="V2359" s="152" t="str">
        <f t="shared" si="1085"/>
        <v/>
      </c>
      <c r="W2359" s="153" t="str">
        <f t="shared" si="1086"/>
        <v/>
      </c>
      <c r="X2359" s="153" t="str">
        <f t="shared" si="1087"/>
        <v/>
      </c>
      <c r="Y2359" s="153" t="str">
        <f t="shared" si="1088"/>
        <v/>
      </c>
      <c r="Z2359" s="153" t="str">
        <f t="shared" si="1089"/>
        <v/>
      </c>
      <c r="AA2359" s="152" t="str">
        <f t="shared" si="1090"/>
        <v/>
      </c>
      <c r="AB2359" s="152" t="str">
        <f t="shared" si="1091"/>
        <v/>
      </c>
      <c r="AC2359" s="154" t="str">
        <f t="shared" si="1102"/>
        <v/>
      </c>
      <c r="AD2359" s="154" t="str">
        <f t="shared" si="1103"/>
        <v/>
      </c>
      <c r="AE2359" s="3" t="str">
        <f t="shared" si="1104"/>
        <v/>
      </c>
      <c r="AF2359" s="3" t="str">
        <f t="shared" si="1105"/>
        <v/>
      </c>
      <c r="AG2359" s="3" t="str">
        <f t="shared" si="1106"/>
        <v/>
      </c>
      <c r="AH2359" s="4" t="str">
        <f t="shared" si="1107"/>
        <v/>
      </c>
      <c r="AI2359" s="75" t="str">
        <f t="shared" si="1108"/>
        <v/>
      </c>
      <c r="AJ2359" s="75" t="str">
        <f t="shared" si="1109"/>
        <v/>
      </c>
    </row>
    <row r="2360" spans="1:36" ht="14.25">
      <c r="A2360" s="41" t="str">
        <f t="shared" si="1092"/>
        <v/>
      </c>
      <c r="B2360" s="150" t="str">
        <f>IF(ISNUMBER(A2360),INDEX('MetaTrader Import'!$H$13:$J$5893,TRUNC(((A2360-$A$39+1)-1)/3)+1,MOD((A2360-$A$39+1)-1,3)+1),"")</f>
        <v/>
      </c>
      <c r="C2360" s="43" t="str">
        <f t="shared" si="1093"/>
        <v/>
      </c>
      <c r="D2360" s="43" t="str">
        <f t="shared" ca="1" si="1083"/>
        <v/>
      </c>
      <c r="E2360" s="43" t="str">
        <f t="shared" si="1094"/>
        <v/>
      </c>
      <c r="F2360" s="43" t="str">
        <f t="shared" si="1095"/>
        <v/>
      </c>
      <c r="G2360" s="43" t="str">
        <f>IF(A2360&lt;&gt;"",IF(A2360&lt;Data!$G$11*0.25,$C$13/$G$32,IF(A2360&gt;Data!$G$11*0.25,$C$13,$C$13*10)),"")</f>
        <v/>
      </c>
      <c r="H2360" s="43" t="str">
        <f>IF(A2360&lt;&gt;"",IF(Data!$G$9="constant",$C$13,IF(Data!$G$9="squeeze",G2360,F2360)),"")</f>
        <v/>
      </c>
      <c r="I2360" s="38" t="str">
        <f ca="1">IF(ISNUMBER(A2360),NORMINV(RAND(),0,IF(AND(Data!$G$9="squeeze",A2360&lt;Data!$G$11*0.25),$H$32,1)*$C$30*$C$13)*($C$14*$C$12),"")</f>
        <v/>
      </c>
      <c r="J2360" s="42" t="str">
        <f ca="1">IFERROR(IF(Data!$C$6="Real",B2360,I2360+J2359+($C$14*$C$12)*(NORMINV(RAND(),$C$15,CHOOSE($G$13,$C$13,F2360,G2360)))),"")</f>
        <v/>
      </c>
      <c r="K2360" s="88" t="str">
        <f>IF(ISNUMBER(A2360), IF($G$16="fixed",$G$17,MIN(H2360*Data!$C$7*$C$16*0.5,$C$17*Data!$C$7))*$C$12,"")</f>
        <v/>
      </c>
      <c r="L2360" s="42" t="str">
        <f t="shared" ca="1" si="1110"/>
        <v/>
      </c>
      <c r="M2360" s="44" t="str">
        <f t="shared" ca="1" si="1111"/>
        <v/>
      </c>
      <c r="N2360" s="44" t="str">
        <f t="shared" ca="1" si="1112"/>
        <v/>
      </c>
      <c r="O2360" s="108" t="str">
        <f t="shared" si="1096"/>
        <v/>
      </c>
      <c r="P2360" s="102" t="str">
        <f t="shared" si="1097"/>
        <v/>
      </c>
      <c r="Q2360" s="102" t="str">
        <f t="shared" si="1098"/>
        <v/>
      </c>
      <c r="R2360" s="120" t="str">
        <f t="shared" si="1099"/>
        <v/>
      </c>
      <c r="S2360" s="54" t="str">
        <f t="shared" si="1100"/>
        <v/>
      </c>
      <c r="T2360" s="5" t="str">
        <f t="shared" si="1101"/>
        <v/>
      </c>
      <c r="U2360" s="152" t="str">
        <f t="shared" si="1084"/>
        <v/>
      </c>
      <c r="V2360" s="152" t="str">
        <f t="shared" si="1085"/>
        <v/>
      </c>
      <c r="W2360" s="153" t="str">
        <f t="shared" si="1086"/>
        <v/>
      </c>
      <c r="X2360" s="153" t="str">
        <f t="shared" si="1087"/>
        <v/>
      </c>
      <c r="Y2360" s="153" t="str">
        <f t="shared" si="1088"/>
        <v/>
      </c>
      <c r="Z2360" s="153" t="str">
        <f t="shared" si="1089"/>
        <v/>
      </c>
      <c r="AA2360" s="152" t="str">
        <f t="shared" si="1090"/>
        <v/>
      </c>
      <c r="AB2360" s="152" t="str">
        <f t="shared" si="1091"/>
        <v/>
      </c>
      <c r="AC2360" s="154" t="str">
        <f t="shared" si="1102"/>
        <v/>
      </c>
      <c r="AD2360" s="154" t="str">
        <f t="shared" si="1103"/>
        <v/>
      </c>
      <c r="AE2360" s="3" t="str">
        <f t="shared" si="1104"/>
        <v/>
      </c>
      <c r="AF2360" s="3" t="str">
        <f t="shared" si="1105"/>
        <v/>
      </c>
      <c r="AG2360" s="3" t="str">
        <f t="shared" si="1106"/>
        <v/>
      </c>
      <c r="AH2360" s="4" t="str">
        <f t="shared" si="1107"/>
        <v/>
      </c>
      <c r="AI2360" s="75" t="str">
        <f t="shared" si="1108"/>
        <v/>
      </c>
      <c r="AJ2360" s="75" t="str">
        <f t="shared" si="1109"/>
        <v/>
      </c>
    </row>
    <row r="2361" spans="1:36" ht="14.25">
      <c r="A2361" s="41" t="str">
        <f t="shared" si="1092"/>
        <v/>
      </c>
      <c r="B2361" s="150" t="str">
        <f>IF(ISNUMBER(A2361),INDEX('MetaTrader Import'!$H$13:$J$5893,TRUNC(((A2361-$A$39+1)-1)/3)+1,MOD((A2361-$A$39+1)-1,3)+1),"")</f>
        <v/>
      </c>
      <c r="C2361" s="43" t="str">
        <f t="shared" si="1093"/>
        <v/>
      </c>
      <c r="D2361" s="43" t="str">
        <f t="shared" ca="1" si="1083"/>
        <v/>
      </c>
      <c r="E2361" s="43" t="str">
        <f t="shared" si="1094"/>
        <v/>
      </c>
      <c r="F2361" s="43" t="str">
        <f t="shared" si="1095"/>
        <v/>
      </c>
      <c r="G2361" s="43" t="str">
        <f>IF(A2361&lt;&gt;"",IF(A2361&lt;Data!$G$11*0.25,$C$13/$G$32,IF(A2361&gt;Data!$G$11*0.25,$C$13,$C$13*10)),"")</f>
        <v/>
      </c>
      <c r="H2361" s="43" t="str">
        <f>IF(A2361&lt;&gt;"",IF(Data!$G$9="constant",$C$13,IF(Data!$G$9="squeeze",G2361,F2361)),"")</f>
        <v/>
      </c>
      <c r="I2361" s="38" t="str">
        <f ca="1">IF(ISNUMBER(A2361),NORMINV(RAND(),0,IF(AND(Data!$G$9="squeeze",A2361&lt;Data!$G$11*0.25),$H$32,1)*$C$30*$C$13)*($C$14*$C$12),"")</f>
        <v/>
      </c>
      <c r="J2361" s="42" t="str">
        <f ca="1">IFERROR(IF(Data!$C$6="Real",B2361,I2361+J2360+($C$14*$C$12)*(NORMINV(RAND(),$C$15,CHOOSE($G$13,$C$13,F2361,G2361)))),"")</f>
        <v/>
      </c>
      <c r="K2361" s="88" t="str">
        <f>IF(ISNUMBER(A2361), IF($G$16="fixed",$G$17,MIN(H2361*Data!$C$7*$C$16*0.5,$C$17*Data!$C$7))*$C$12,"")</f>
        <v/>
      </c>
      <c r="L2361" s="42" t="str">
        <f t="shared" ca="1" si="1110"/>
        <v/>
      </c>
      <c r="M2361" s="44" t="str">
        <f t="shared" ca="1" si="1111"/>
        <v/>
      </c>
      <c r="N2361" s="44" t="str">
        <f t="shared" ca="1" si="1112"/>
        <v/>
      </c>
      <c r="O2361" s="108" t="str">
        <f t="shared" si="1096"/>
        <v/>
      </c>
      <c r="P2361" s="102" t="str">
        <f t="shared" si="1097"/>
        <v/>
      </c>
      <c r="Q2361" s="102" t="str">
        <f t="shared" si="1098"/>
        <v/>
      </c>
      <c r="R2361" s="120" t="str">
        <f t="shared" si="1099"/>
        <v/>
      </c>
      <c r="S2361" s="54" t="str">
        <f t="shared" si="1100"/>
        <v/>
      </c>
      <c r="T2361" s="5" t="str">
        <f t="shared" si="1101"/>
        <v/>
      </c>
      <c r="U2361" s="152" t="str">
        <f t="shared" si="1084"/>
        <v/>
      </c>
      <c r="V2361" s="152" t="str">
        <f t="shared" si="1085"/>
        <v/>
      </c>
      <c r="W2361" s="153" t="str">
        <f t="shared" si="1086"/>
        <v/>
      </c>
      <c r="X2361" s="153" t="str">
        <f t="shared" si="1087"/>
        <v/>
      </c>
      <c r="Y2361" s="153" t="str">
        <f t="shared" si="1088"/>
        <v/>
      </c>
      <c r="Z2361" s="153" t="str">
        <f t="shared" si="1089"/>
        <v/>
      </c>
      <c r="AA2361" s="152" t="str">
        <f t="shared" si="1090"/>
        <v/>
      </c>
      <c r="AB2361" s="152" t="str">
        <f t="shared" si="1091"/>
        <v/>
      </c>
      <c r="AC2361" s="154" t="str">
        <f t="shared" si="1102"/>
        <v/>
      </c>
      <c r="AD2361" s="154" t="str">
        <f t="shared" si="1103"/>
        <v/>
      </c>
      <c r="AE2361" s="3" t="str">
        <f t="shared" si="1104"/>
        <v/>
      </c>
      <c r="AF2361" s="3" t="str">
        <f t="shared" si="1105"/>
        <v/>
      </c>
      <c r="AG2361" s="3" t="str">
        <f t="shared" si="1106"/>
        <v/>
      </c>
      <c r="AH2361" s="4" t="str">
        <f t="shared" si="1107"/>
        <v/>
      </c>
      <c r="AI2361" s="75" t="str">
        <f t="shared" si="1108"/>
        <v/>
      </c>
      <c r="AJ2361" s="75" t="str">
        <f t="shared" si="1109"/>
        <v/>
      </c>
    </row>
    <row r="2362" spans="1:36" ht="14.25">
      <c r="A2362" s="41" t="str">
        <f t="shared" si="1092"/>
        <v/>
      </c>
      <c r="B2362" s="150" t="str">
        <f>IF(ISNUMBER(A2362),INDEX('MetaTrader Import'!$H$13:$J$5893,TRUNC(((A2362-$A$39+1)-1)/3)+1,MOD((A2362-$A$39+1)-1,3)+1),"")</f>
        <v/>
      </c>
      <c r="C2362" s="43" t="str">
        <f t="shared" si="1093"/>
        <v/>
      </c>
      <c r="D2362" s="43" t="str">
        <f t="shared" ca="1" si="1083"/>
        <v/>
      </c>
      <c r="E2362" s="43" t="str">
        <f t="shared" si="1094"/>
        <v/>
      </c>
      <c r="F2362" s="43" t="str">
        <f t="shared" si="1095"/>
        <v/>
      </c>
      <c r="G2362" s="43" t="str">
        <f>IF(A2362&lt;&gt;"",IF(A2362&lt;Data!$G$11*0.25,$C$13/$G$32,IF(A2362&gt;Data!$G$11*0.25,$C$13,$C$13*10)),"")</f>
        <v/>
      </c>
      <c r="H2362" s="43" t="str">
        <f>IF(A2362&lt;&gt;"",IF(Data!$G$9="constant",$C$13,IF(Data!$G$9="squeeze",G2362,F2362)),"")</f>
        <v/>
      </c>
      <c r="I2362" s="38" t="str">
        <f ca="1">IF(ISNUMBER(A2362),NORMINV(RAND(),0,IF(AND(Data!$G$9="squeeze",A2362&lt;Data!$G$11*0.25),$H$32,1)*$C$30*$C$13)*($C$14*$C$12),"")</f>
        <v/>
      </c>
      <c r="J2362" s="42" t="str">
        <f ca="1">IFERROR(IF(Data!$C$6="Real",B2362,I2362+J2361+($C$14*$C$12)*(NORMINV(RAND(),$C$15,CHOOSE($G$13,$C$13,F2362,G2362)))),"")</f>
        <v/>
      </c>
      <c r="K2362" s="88" t="str">
        <f>IF(ISNUMBER(A2362), IF($G$16="fixed",$G$17,MIN(H2362*Data!$C$7*$C$16*0.5,$C$17*Data!$C$7))*$C$12,"")</f>
        <v/>
      </c>
      <c r="L2362" s="42" t="str">
        <f t="shared" ca="1" si="1110"/>
        <v/>
      </c>
      <c r="M2362" s="44" t="str">
        <f t="shared" ca="1" si="1111"/>
        <v/>
      </c>
      <c r="N2362" s="44" t="str">
        <f t="shared" ca="1" si="1112"/>
        <v/>
      </c>
      <c r="O2362" s="108" t="str">
        <f t="shared" si="1096"/>
        <v/>
      </c>
      <c r="P2362" s="102" t="str">
        <f t="shared" si="1097"/>
        <v/>
      </c>
      <c r="Q2362" s="102" t="str">
        <f t="shared" si="1098"/>
        <v/>
      </c>
      <c r="R2362" s="120" t="str">
        <f t="shared" si="1099"/>
        <v/>
      </c>
      <c r="S2362" s="54" t="str">
        <f t="shared" si="1100"/>
        <v/>
      </c>
      <c r="T2362" s="5" t="str">
        <f t="shared" si="1101"/>
        <v/>
      </c>
      <c r="U2362" s="152" t="str">
        <f t="shared" si="1084"/>
        <v/>
      </c>
      <c r="V2362" s="152" t="str">
        <f t="shared" si="1085"/>
        <v/>
      </c>
      <c r="W2362" s="153" t="str">
        <f t="shared" si="1086"/>
        <v/>
      </c>
      <c r="X2362" s="153" t="str">
        <f t="shared" si="1087"/>
        <v/>
      </c>
      <c r="Y2362" s="153" t="str">
        <f t="shared" si="1088"/>
        <v/>
      </c>
      <c r="Z2362" s="153" t="str">
        <f t="shared" si="1089"/>
        <v/>
      </c>
      <c r="AA2362" s="152" t="str">
        <f t="shared" si="1090"/>
        <v/>
      </c>
      <c r="AB2362" s="152" t="str">
        <f t="shared" si="1091"/>
        <v/>
      </c>
      <c r="AC2362" s="154" t="str">
        <f t="shared" si="1102"/>
        <v/>
      </c>
      <c r="AD2362" s="154" t="str">
        <f t="shared" si="1103"/>
        <v/>
      </c>
      <c r="AE2362" s="3" t="str">
        <f t="shared" si="1104"/>
        <v/>
      </c>
      <c r="AF2362" s="3" t="str">
        <f t="shared" si="1105"/>
        <v/>
      </c>
      <c r="AG2362" s="3" t="str">
        <f t="shared" si="1106"/>
        <v/>
      </c>
      <c r="AH2362" s="4" t="str">
        <f t="shared" si="1107"/>
        <v/>
      </c>
      <c r="AI2362" s="75" t="str">
        <f t="shared" si="1108"/>
        <v/>
      </c>
      <c r="AJ2362" s="75" t="str">
        <f t="shared" si="1109"/>
        <v/>
      </c>
    </row>
    <row r="2363" spans="1:36" ht="14.25">
      <c r="A2363" s="41" t="str">
        <f t="shared" si="1092"/>
        <v/>
      </c>
      <c r="B2363" s="150" t="str">
        <f>IF(ISNUMBER(A2363),INDEX('MetaTrader Import'!$H$13:$J$5893,TRUNC(((A2363-$A$39+1)-1)/3)+1,MOD((A2363-$A$39+1)-1,3)+1),"")</f>
        <v/>
      </c>
      <c r="C2363" s="43" t="str">
        <f t="shared" si="1093"/>
        <v/>
      </c>
      <c r="D2363" s="43" t="str">
        <f t="shared" ca="1" si="1083"/>
        <v/>
      </c>
      <c r="E2363" s="43" t="str">
        <f t="shared" si="1094"/>
        <v/>
      </c>
      <c r="F2363" s="43" t="str">
        <f t="shared" si="1095"/>
        <v/>
      </c>
      <c r="G2363" s="43" t="str">
        <f>IF(A2363&lt;&gt;"",IF(A2363&lt;Data!$G$11*0.25,$C$13/$G$32,IF(A2363&gt;Data!$G$11*0.25,$C$13,$C$13*10)),"")</f>
        <v/>
      </c>
      <c r="H2363" s="43" t="str">
        <f>IF(A2363&lt;&gt;"",IF(Data!$G$9="constant",$C$13,IF(Data!$G$9="squeeze",G2363,F2363)),"")</f>
        <v/>
      </c>
      <c r="I2363" s="38" t="str">
        <f ca="1">IF(ISNUMBER(A2363),NORMINV(RAND(),0,IF(AND(Data!$G$9="squeeze",A2363&lt;Data!$G$11*0.25),$H$32,1)*$C$30*$C$13)*($C$14*$C$12),"")</f>
        <v/>
      </c>
      <c r="J2363" s="42" t="str">
        <f ca="1">IFERROR(IF(Data!$C$6="Real",B2363,I2363+J2362+($C$14*$C$12)*(NORMINV(RAND(),$C$15,CHOOSE($G$13,$C$13,F2363,G2363)))),"")</f>
        <v/>
      </c>
      <c r="K2363" s="88" t="str">
        <f>IF(ISNUMBER(A2363), IF($G$16="fixed",$G$17,MIN(H2363*Data!$C$7*$C$16*0.5,$C$17*Data!$C$7))*$C$12,"")</f>
        <v/>
      </c>
      <c r="L2363" s="42" t="str">
        <f t="shared" ca="1" si="1110"/>
        <v/>
      </c>
      <c r="M2363" s="44" t="str">
        <f t="shared" ca="1" si="1111"/>
        <v/>
      </c>
      <c r="N2363" s="44" t="str">
        <f t="shared" ca="1" si="1112"/>
        <v/>
      </c>
      <c r="O2363" s="108" t="str">
        <f t="shared" si="1096"/>
        <v/>
      </c>
      <c r="P2363" s="102" t="str">
        <f t="shared" si="1097"/>
        <v/>
      </c>
      <c r="Q2363" s="102" t="str">
        <f t="shared" si="1098"/>
        <v/>
      </c>
      <c r="R2363" s="120" t="str">
        <f t="shared" si="1099"/>
        <v/>
      </c>
      <c r="S2363" s="54" t="str">
        <f t="shared" si="1100"/>
        <v/>
      </c>
      <c r="T2363" s="5" t="str">
        <f t="shared" si="1101"/>
        <v/>
      </c>
      <c r="U2363" s="152" t="str">
        <f t="shared" si="1084"/>
        <v/>
      </c>
      <c r="V2363" s="152" t="str">
        <f t="shared" si="1085"/>
        <v/>
      </c>
      <c r="W2363" s="153" t="str">
        <f t="shared" si="1086"/>
        <v/>
      </c>
      <c r="X2363" s="153" t="str">
        <f t="shared" si="1087"/>
        <v/>
      </c>
      <c r="Y2363" s="153" t="str">
        <f t="shared" si="1088"/>
        <v/>
      </c>
      <c r="Z2363" s="153" t="str">
        <f t="shared" si="1089"/>
        <v/>
      </c>
      <c r="AA2363" s="152" t="str">
        <f t="shared" si="1090"/>
        <v/>
      </c>
      <c r="AB2363" s="152" t="str">
        <f t="shared" si="1091"/>
        <v/>
      </c>
      <c r="AC2363" s="154" t="str">
        <f t="shared" si="1102"/>
        <v/>
      </c>
      <c r="AD2363" s="154" t="str">
        <f t="shared" si="1103"/>
        <v/>
      </c>
      <c r="AE2363" s="3" t="str">
        <f t="shared" si="1104"/>
        <v/>
      </c>
      <c r="AF2363" s="3" t="str">
        <f t="shared" si="1105"/>
        <v/>
      </c>
      <c r="AG2363" s="3" t="str">
        <f t="shared" si="1106"/>
        <v/>
      </c>
      <c r="AH2363" s="4" t="str">
        <f t="shared" si="1107"/>
        <v/>
      </c>
      <c r="AI2363" s="75" t="str">
        <f t="shared" si="1108"/>
        <v/>
      </c>
      <c r="AJ2363" s="75" t="str">
        <f t="shared" si="1109"/>
        <v/>
      </c>
    </row>
    <row r="2364" spans="1:36" ht="14.25">
      <c r="A2364" s="41" t="str">
        <f t="shared" si="1092"/>
        <v/>
      </c>
      <c r="B2364" s="150" t="str">
        <f>IF(ISNUMBER(A2364),INDEX('MetaTrader Import'!$H$13:$J$5893,TRUNC(((A2364-$A$39+1)-1)/3)+1,MOD((A2364-$A$39+1)-1,3)+1),"")</f>
        <v/>
      </c>
      <c r="C2364" s="43" t="str">
        <f t="shared" si="1093"/>
        <v/>
      </c>
      <c r="D2364" s="43" t="str">
        <f t="shared" ca="1" si="1083"/>
        <v/>
      </c>
      <c r="E2364" s="43" t="str">
        <f t="shared" si="1094"/>
        <v/>
      </c>
      <c r="F2364" s="43" t="str">
        <f t="shared" si="1095"/>
        <v/>
      </c>
      <c r="G2364" s="43" t="str">
        <f>IF(A2364&lt;&gt;"",IF(A2364&lt;Data!$G$11*0.25,$C$13/$G$32,IF(A2364&gt;Data!$G$11*0.25,$C$13,$C$13*10)),"")</f>
        <v/>
      </c>
      <c r="H2364" s="43" t="str">
        <f>IF(A2364&lt;&gt;"",IF(Data!$G$9="constant",$C$13,IF(Data!$G$9="squeeze",G2364,F2364)),"")</f>
        <v/>
      </c>
      <c r="I2364" s="38" t="str">
        <f ca="1">IF(ISNUMBER(A2364),NORMINV(RAND(),0,IF(AND(Data!$G$9="squeeze",A2364&lt;Data!$G$11*0.25),$H$32,1)*$C$30*$C$13)*($C$14*$C$12),"")</f>
        <v/>
      </c>
      <c r="J2364" s="42" t="str">
        <f ca="1">IFERROR(IF(Data!$C$6="Real",B2364,I2364+J2363+($C$14*$C$12)*(NORMINV(RAND(),$C$15,CHOOSE($G$13,$C$13,F2364,G2364)))),"")</f>
        <v/>
      </c>
      <c r="K2364" s="88" t="str">
        <f>IF(ISNUMBER(A2364), IF($G$16="fixed",$G$17,MIN(H2364*Data!$C$7*$C$16*0.5,$C$17*Data!$C$7))*$C$12,"")</f>
        <v/>
      </c>
      <c r="L2364" s="42" t="str">
        <f t="shared" ca="1" si="1110"/>
        <v/>
      </c>
      <c r="M2364" s="44" t="str">
        <f t="shared" ca="1" si="1111"/>
        <v/>
      </c>
      <c r="N2364" s="44" t="str">
        <f t="shared" ca="1" si="1112"/>
        <v/>
      </c>
      <c r="O2364" s="108" t="str">
        <f t="shared" si="1096"/>
        <v/>
      </c>
      <c r="P2364" s="102" t="str">
        <f t="shared" si="1097"/>
        <v/>
      </c>
      <c r="Q2364" s="102" t="str">
        <f t="shared" si="1098"/>
        <v/>
      </c>
      <c r="R2364" s="120" t="str">
        <f t="shared" si="1099"/>
        <v/>
      </c>
      <c r="S2364" s="54" t="str">
        <f t="shared" si="1100"/>
        <v/>
      </c>
      <c r="T2364" s="5" t="str">
        <f t="shared" si="1101"/>
        <v/>
      </c>
      <c r="U2364" s="152" t="str">
        <f t="shared" si="1084"/>
        <v/>
      </c>
      <c r="V2364" s="152" t="str">
        <f t="shared" si="1085"/>
        <v/>
      </c>
      <c r="W2364" s="153" t="str">
        <f t="shared" si="1086"/>
        <v/>
      </c>
      <c r="X2364" s="153" t="str">
        <f t="shared" si="1087"/>
        <v/>
      </c>
      <c r="Y2364" s="153" t="str">
        <f t="shared" si="1088"/>
        <v/>
      </c>
      <c r="Z2364" s="153" t="str">
        <f t="shared" si="1089"/>
        <v/>
      </c>
      <c r="AA2364" s="152" t="str">
        <f t="shared" si="1090"/>
        <v/>
      </c>
      <c r="AB2364" s="152" t="str">
        <f t="shared" si="1091"/>
        <v/>
      </c>
      <c r="AC2364" s="154" t="str">
        <f t="shared" si="1102"/>
        <v/>
      </c>
      <c r="AD2364" s="154" t="str">
        <f t="shared" si="1103"/>
        <v/>
      </c>
      <c r="AE2364" s="3" t="str">
        <f t="shared" si="1104"/>
        <v/>
      </c>
      <c r="AF2364" s="3" t="str">
        <f t="shared" si="1105"/>
        <v/>
      </c>
      <c r="AG2364" s="3" t="str">
        <f t="shared" si="1106"/>
        <v/>
      </c>
      <c r="AH2364" s="4" t="str">
        <f t="shared" si="1107"/>
        <v/>
      </c>
      <c r="AI2364" s="75" t="str">
        <f t="shared" si="1108"/>
        <v/>
      </c>
      <c r="AJ2364" s="75" t="str">
        <f t="shared" si="1109"/>
        <v/>
      </c>
    </row>
    <row r="2365" spans="1:36" ht="14.25">
      <c r="A2365" s="41" t="str">
        <f t="shared" si="1092"/>
        <v/>
      </c>
      <c r="B2365" s="150" t="str">
        <f>IF(ISNUMBER(A2365),INDEX('MetaTrader Import'!$H$13:$J$5893,TRUNC(((A2365-$A$39+1)-1)/3)+1,MOD((A2365-$A$39+1)-1,3)+1),"")</f>
        <v/>
      </c>
      <c r="C2365" s="43" t="str">
        <f t="shared" si="1093"/>
        <v/>
      </c>
      <c r="D2365" s="43" t="str">
        <f t="shared" ca="1" si="1083"/>
        <v/>
      </c>
      <c r="E2365" s="43" t="str">
        <f t="shared" si="1094"/>
        <v/>
      </c>
      <c r="F2365" s="43" t="str">
        <f t="shared" si="1095"/>
        <v/>
      </c>
      <c r="G2365" s="43" t="str">
        <f>IF(A2365&lt;&gt;"",IF(A2365&lt;Data!$G$11*0.25,$C$13/$G$32,IF(A2365&gt;Data!$G$11*0.25,$C$13,$C$13*10)),"")</f>
        <v/>
      </c>
      <c r="H2365" s="43" t="str">
        <f>IF(A2365&lt;&gt;"",IF(Data!$G$9="constant",$C$13,IF(Data!$G$9="squeeze",G2365,F2365)),"")</f>
        <v/>
      </c>
      <c r="I2365" s="38" t="str">
        <f ca="1">IF(ISNUMBER(A2365),NORMINV(RAND(),0,IF(AND(Data!$G$9="squeeze",A2365&lt;Data!$G$11*0.25),$H$32,1)*$C$30*$C$13)*($C$14*$C$12),"")</f>
        <v/>
      </c>
      <c r="J2365" s="42" t="str">
        <f ca="1">IFERROR(IF(Data!$C$6="Real",B2365,I2365+J2364+($C$14*$C$12)*(NORMINV(RAND(),$C$15,CHOOSE($G$13,$C$13,F2365,G2365)))),"")</f>
        <v/>
      </c>
      <c r="K2365" s="88" t="str">
        <f>IF(ISNUMBER(A2365), IF($G$16="fixed",$G$17,MIN(H2365*Data!$C$7*$C$16*0.5,$C$17*Data!$C$7))*$C$12,"")</f>
        <v/>
      </c>
      <c r="L2365" s="42" t="str">
        <f t="shared" ca="1" si="1110"/>
        <v/>
      </c>
      <c r="M2365" s="44" t="str">
        <f t="shared" ca="1" si="1111"/>
        <v/>
      </c>
      <c r="N2365" s="44" t="str">
        <f t="shared" ca="1" si="1112"/>
        <v/>
      </c>
      <c r="O2365" s="108" t="str">
        <f t="shared" si="1096"/>
        <v/>
      </c>
      <c r="P2365" s="102" t="str">
        <f t="shared" si="1097"/>
        <v/>
      </c>
      <c r="Q2365" s="102" t="str">
        <f t="shared" si="1098"/>
        <v/>
      </c>
      <c r="R2365" s="120" t="str">
        <f t="shared" si="1099"/>
        <v/>
      </c>
      <c r="S2365" s="54" t="str">
        <f t="shared" si="1100"/>
        <v/>
      </c>
      <c r="T2365" s="5" t="str">
        <f t="shared" si="1101"/>
        <v/>
      </c>
      <c r="U2365" s="152" t="str">
        <f t="shared" si="1084"/>
        <v/>
      </c>
      <c r="V2365" s="152" t="str">
        <f t="shared" si="1085"/>
        <v/>
      </c>
      <c r="W2365" s="153" t="str">
        <f t="shared" si="1086"/>
        <v/>
      </c>
      <c r="X2365" s="153" t="str">
        <f t="shared" si="1087"/>
        <v/>
      </c>
      <c r="Y2365" s="153" t="str">
        <f t="shared" si="1088"/>
        <v/>
      </c>
      <c r="Z2365" s="153" t="str">
        <f t="shared" si="1089"/>
        <v/>
      </c>
      <c r="AA2365" s="152" t="str">
        <f t="shared" si="1090"/>
        <v/>
      </c>
      <c r="AB2365" s="152" t="str">
        <f t="shared" si="1091"/>
        <v/>
      </c>
      <c r="AC2365" s="154" t="str">
        <f t="shared" si="1102"/>
        <v/>
      </c>
      <c r="AD2365" s="154" t="str">
        <f t="shared" si="1103"/>
        <v/>
      </c>
      <c r="AE2365" s="3" t="str">
        <f t="shared" si="1104"/>
        <v/>
      </c>
      <c r="AF2365" s="3" t="str">
        <f t="shared" si="1105"/>
        <v/>
      </c>
      <c r="AG2365" s="3" t="str">
        <f t="shared" si="1106"/>
        <v/>
      </c>
      <c r="AH2365" s="4" t="str">
        <f t="shared" si="1107"/>
        <v/>
      </c>
      <c r="AI2365" s="75" t="str">
        <f t="shared" si="1108"/>
        <v/>
      </c>
      <c r="AJ2365" s="75" t="str">
        <f t="shared" si="1109"/>
        <v/>
      </c>
    </row>
    <row r="2366" spans="1:36" ht="14.25">
      <c r="A2366" s="41" t="str">
        <f t="shared" si="1092"/>
        <v/>
      </c>
      <c r="B2366" s="150" t="str">
        <f>IF(ISNUMBER(A2366),INDEX('MetaTrader Import'!$H$13:$J$5893,TRUNC(((A2366-$A$39+1)-1)/3)+1,MOD((A2366-$A$39+1)-1,3)+1),"")</f>
        <v/>
      </c>
      <c r="C2366" s="43" t="str">
        <f t="shared" si="1093"/>
        <v/>
      </c>
      <c r="D2366" s="43" t="str">
        <f t="shared" ca="1" si="1083"/>
        <v/>
      </c>
      <c r="E2366" s="43" t="str">
        <f t="shared" si="1094"/>
        <v/>
      </c>
      <c r="F2366" s="43" t="str">
        <f t="shared" si="1095"/>
        <v/>
      </c>
      <c r="G2366" s="43" t="str">
        <f>IF(A2366&lt;&gt;"",IF(A2366&lt;Data!$G$11*0.25,$C$13/$G$32,IF(A2366&gt;Data!$G$11*0.25,$C$13,$C$13*10)),"")</f>
        <v/>
      </c>
      <c r="H2366" s="43" t="str">
        <f>IF(A2366&lt;&gt;"",IF(Data!$G$9="constant",$C$13,IF(Data!$G$9="squeeze",G2366,F2366)),"")</f>
        <v/>
      </c>
      <c r="I2366" s="38" t="str">
        <f ca="1">IF(ISNUMBER(A2366),NORMINV(RAND(),0,IF(AND(Data!$G$9="squeeze",A2366&lt;Data!$G$11*0.25),$H$32,1)*$C$30*$C$13)*($C$14*$C$12),"")</f>
        <v/>
      </c>
      <c r="J2366" s="42" t="str">
        <f ca="1">IFERROR(IF(Data!$C$6="Real",B2366,I2366+J2365+($C$14*$C$12)*(NORMINV(RAND(),$C$15,CHOOSE($G$13,$C$13,F2366,G2366)))),"")</f>
        <v/>
      </c>
      <c r="K2366" s="88" t="str">
        <f>IF(ISNUMBER(A2366), IF($G$16="fixed",$G$17,MIN(H2366*Data!$C$7*$C$16*0.5,$C$17*Data!$C$7))*$C$12,"")</f>
        <v/>
      </c>
      <c r="L2366" s="42" t="str">
        <f t="shared" ca="1" si="1110"/>
        <v/>
      </c>
      <c r="M2366" s="44" t="str">
        <f t="shared" ca="1" si="1111"/>
        <v/>
      </c>
      <c r="N2366" s="44" t="str">
        <f t="shared" ca="1" si="1112"/>
        <v/>
      </c>
      <c r="O2366" s="108" t="str">
        <f t="shared" si="1096"/>
        <v/>
      </c>
      <c r="P2366" s="102" t="str">
        <f t="shared" si="1097"/>
        <v/>
      </c>
      <c r="Q2366" s="102" t="str">
        <f t="shared" si="1098"/>
        <v/>
      </c>
      <c r="R2366" s="120" t="str">
        <f t="shared" si="1099"/>
        <v/>
      </c>
      <c r="S2366" s="54" t="str">
        <f t="shared" si="1100"/>
        <v/>
      </c>
      <c r="T2366" s="5" t="str">
        <f t="shared" si="1101"/>
        <v/>
      </c>
      <c r="U2366" s="152" t="str">
        <f t="shared" si="1084"/>
        <v/>
      </c>
      <c r="V2366" s="152" t="str">
        <f t="shared" si="1085"/>
        <v/>
      </c>
      <c r="W2366" s="153" t="str">
        <f t="shared" si="1086"/>
        <v/>
      </c>
      <c r="X2366" s="153" t="str">
        <f t="shared" si="1087"/>
        <v/>
      </c>
      <c r="Y2366" s="153" t="str">
        <f t="shared" si="1088"/>
        <v/>
      </c>
      <c r="Z2366" s="153" t="str">
        <f t="shared" si="1089"/>
        <v/>
      </c>
      <c r="AA2366" s="152" t="str">
        <f t="shared" si="1090"/>
        <v/>
      </c>
      <c r="AB2366" s="152" t="str">
        <f t="shared" si="1091"/>
        <v/>
      </c>
      <c r="AC2366" s="154" t="str">
        <f t="shared" si="1102"/>
        <v/>
      </c>
      <c r="AD2366" s="154" t="str">
        <f t="shared" si="1103"/>
        <v/>
      </c>
      <c r="AE2366" s="3" t="str">
        <f t="shared" si="1104"/>
        <v/>
      </c>
      <c r="AF2366" s="3" t="str">
        <f t="shared" si="1105"/>
        <v/>
      </c>
      <c r="AG2366" s="3" t="str">
        <f t="shared" si="1106"/>
        <v/>
      </c>
      <c r="AH2366" s="4" t="str">
        <f t="shared" si="1107"/>
        <v/>
      </c>
      <c r="AI2366" s="75" t="str">
        <f t="shared" si="1108"/>
        <v/>
      </c>
      <c r="AJ2366" s="75" t="str">
        <f t="shared" si="1109"/>
        <v/>
      </c>
    </row>
    <row r="2367" spans="1:36" ht="14.25">
      <c r="A2367" s="41" t="str">
        <f t="shared" si="1092"/>
        <v/>
      </c>
      <c r="B2367" s="150" t="str">
        <f>IF(ISNUMBER(A2367),INDEX('MetaTrader Import'!$H$13:$J$5893,TRUNC(((A2367-$A$39+1)-1)/3)+1,MOD((A2367-$A$39+1)-1,3)+1),"")</f>
        <v/>
      </c>
      <c r="C2367" s="43" t="str">
        <f t="shared" si="1093"/>
        <v/>
      </c>
      <c r="D2367" s="43" t="str">
        <f t="shared" ca="1" si="1083"/>
        <v/>
      </c>
      <c r="E2367" s="43" t="str">
        <f t="shared" si="1094"/>
        <v/>
      </c>
      <c r="F2367" s="43" t="str">
        <f t="shared" si="1095"/>
        <v/>
      </c>
      <c r="G2367" s="43" t="str">
        <f>IF(A2367&lt;&gt;"",IF(A2367&lt;Data!$G$11*0.25,$C$13/$G$32,IF(A2367&gt;Data!$G$11*0.25,$C$13,$C$13*10)),"")</f>
        <v/>
      </c>
      <c r="H2367" s="43" t="str">
        <f>IF(A2367&lt;&gt;"",IF(Data!$G$9="constant",$C$13,IF(Data!$G$9="squeeze",G2367,F2367)),"")</f>
        <v/>
      </c>
      <c r="I2367" s="38" t="str">
        <f ca="1">IF(ISNUMBER(A2367),NORMINV(RAND(),0,IF(AND(Data!$G$9="squeeze",A2367&lt;Data!$G$11*0.25),$H$32,1)*$C$30*$C$13)*($C$14*$C$12),"")</f>
        <v/>
      </c>
      <c r="J2367" s="42" t="str">
        <f ca="1">IFERROR(IF(Data!$C$6="Real",B2367,I2367+J2366+($C$14*$C$12)*(NORMINV(RAND(),$C$15,CHOOSE($G$13,$C$13,F2367,G2367)))),"")</f>
        <v/>
      </c>
      <c r="K2367" s="88" t="str">
        <f>IF(ISNUMBER(A2367), IF($G$16="fixed",$G$17,MIN(H2367*Data!$C$7*$C$16*0.5,$C$17*Data!$C$7))*$C$12,"")</f>
        <v/>
      </c>
      <c r="L2367" s="42" t="str">
        <f t="shared" ca="1" si="1110"/>
        <v/>
      </c>
      <c r="M2367" s="44" t="str">
        <f t="shared" ca="1" si="1111"/>
        <v/>
      </c>
      <c r="N2367" s="44" t="str">
        <f t="shared" ca="1" si="1112"/>
        <v/>
      </c>
      <c r="O2367" s="108" t="str">
        <f t="shared" si="1096"/>
        <v/>
      </c>
      <c r="P2367" s="102" t="str">
        <f t="shared" si="1097"/>
        <v/>
      </c>
      <c r="Q2367" s="102" t="str">
        <f t="shared" si="1098"/>
        <v/>
      </c>
      <c r="R2367" s="120" t="str">
        <f t="shared" si="1099"/>
        <v/>
      </c>
      <c r="S2367" s="54" t="str">
        <f t="shared" si="1100"/>
        <v/>
      </c>
      <c r="T2367" s="5" t="str">
        <f t="shared" si="1101"/>
        <v/>
      </c>
      <c r="U2367" s="152" t="str">
        <f t="shared" si="1084"/>
        <v/>
      </c>
      <c r="V2367" s="152" t="str">
        <f t="shared" si="1085"/>
        <v/>
      </c>
      <c r="W2367" s="153" t="str">
        <f t="shared" si="1086"/>
        <v/>
      </c>
      <c r="X2367" s="153" t="str">
        <f t="shared" si="1087"/>
        <v/>
      </c>
      <c r="Y2367" s="153" t="str">
        <f t="shared" si="1088"/>
        <v/>
      </c>
      <c r="Z2367" s="153" t="str">
        <f t="shared" si="1089"/>
        <v/>
      </c>
      <c r="AA2367" s="152" t="str">
        <f t="shared" si="1090"/>
        <v/>
      </c>
      <c r="AB2367" s="152" t="str">
        <f t="shared" si="1091"/>
        <v/>
      </c>
      <c r="AC2367" s="154" t="str">
        <f t="shared" si="1102"/>
        <v/>
      </c>
      <c r="AD2367" s="154" t="str">
        <f t="shared" si="1103"/>
        <v/>
      </c>
      <c r="AE2367" s="3" t="str">
        <f t="shared" si="1104"/>
        <v/>
      </c>
      <c r="AF2367" s="3" t="str">
        <f t="shared" si="1105"/>
        <v/>
      </c>
      <c r="AG2367" s="3" t="str">
        <f t="shared" si="1106"/>
        <v/>
      </c>
      <c r="AH2367" s="4" t="str">
        <f t="shared" si="1107"/>
        <v/>
      </c>
      <c r="AI2367" s="75" t="str">
        <f t="shared" si="1108"/>
        <v/>
      </c>
      <c r="AJ2367" s="75" t="str">
        <f t="shared" si="1109"/>
        <v/>
      </c>
    </row>
    <row r="2368" spans="1:36" ht="14.25">
      <c r="A2368" s="41" t="str">
        <f t="shared" si="1092"/>
        <v/>
      </c>
      <c r="B2368" s="150" t="str">
        <f>IF(ISNUMBER(A2368),INDEX('MetaTrader Import'!$H$13:$J$5893,TRUNC(((A2368-$A$39+1)-1)/3)+1,MOD((A2368-$A$39+1)-1,3)+1),"")</f>
        <v/>
      </c>
      <c r="C2368" s="43" t="str">
        <f t="shared" si="1093"/>
        <v/>
      </c>
      <c r="D2368" s="43" t="str">
        <f t="shared" ca="1" si="1083"/>
        <v/>
      </c>
      <c r="E2368" s="43" t="str">
        <f t="shared" si="1094"/>
        <v/>
      </c>
      <c r="F2368" s="43" t="str">
        <f t="shared" si="1095"/>
        <v/>
      </c>
      <c r="G2368" s="43" t="str">
        <f>IF(A2368&lt;&gt;"",IF(A2368&lt;Data!$G$11*0.25,$C$13/$G$32,IF(A2368&gt;Data!$G$11*0.25,$C$13,$C$13*10)),"")</f>
        <v/>
      </c>
      <c r="H2368" s="43" t="str">
        <f>IF(A2368&lt;&gt;"",IF(Data!$G$9="constant",$C$13,IF(Data!$G$9="squeeze",G2368,F2368)),"")</f>
        <v/>
      </c>
      <c r="I2368" s="38" t="str">
        <f ca="1">IF(ISNUMBER(A2368),NORMINV(RAND(),0,IF(AND(Data!$G$9="squeeze",A2368&lt;Data!$G$11*0.25),$H$32,1)*$C$30*$C$13)*($C$14*$C$12),"")</f>
        <v/>
      </c>
      <c r="J2368" s="42" t="str">
        <f ca="1">IFERROR(IF(Data!$C$6="Real",B2368,I2368+J2367+($C$14*$C$12)*(NORMINV(RAND(),$C$15,CHOOSE($G$13,$C$13,F2368,G2368)))),"")</f>
        <v/>
      </c>
      <c r="K2368" s="88" t="str">
        <f>IF(ISNUMBER(A2368), IF($G$16="fixed",$G$17,MIN(H2368*Data!$C$7*$C$16*0.5,$C$17*Data!$C$7))*$C$12,"")</f>
        <v/>
      </c>
      <c r="L2368" s="42" t="str">
        <f t="shared" ca="1" si="1110"/>
        <v/>
      </c>
      <c r="M2368" s="44" t="str">
        <f t="shared" ca="1" si="1111"/>
        <v/>
      </c>
      <c r="N2368" s="44" t="str">
        <f t="shared" ca="1" si="1112"/>
        <v/>
      </c>
      <c r="O2368" s="108" t="str">
        <f t="shared" si="1096"/>
        <v/>
      </c>
      <c r="P2368" s="102" t="str">
        <f t="shared" si="1097"/>
        <v/>
      </c>
      <c r="Q2368" s="102" t="str">
        <f t="shared" si="1098"/>
        <v/>
      </c>
      <c r="R2368" s="120" t="str">
        <f t="shared" si="1099"/>
        <v/>
      </c>
      <c r="S2368" s="54" t="str">
        <f t="shared" si="1100"/>
        <v/>
      </c>
      <c r="T2368" s="5" t="str">
        <f t="shared" si="1101"/>
        <v/>
      </c>
      <c r="U2368" s="152" t="str">
        <f t="shared" si="1084"/>
        <v/>
      </c>
      <c r="V2368" s="152" t="str">
        <f t="shared" si="1085"/>
        <v/>
      </c>
      <c r="W2368" s="153" t="str">
        <f t="shared" si="1086"/>
        <v/>
      </c>
      <c r="X2368" s="153" t="str">
        <f t="shared" si="1087"/>
        <v/>
      </c>
      <c r="Y2368" s="153" t="str">
        <f t="shared" si="1088"/>
        <v/>
      </c>
      <c r="Z2368" s="153" t="str">
        <f t="shared" si="1089"/>
        <v/>
      </c>
      <c r="AA2368" s="152" t="str">
        <f t="shared" si="1090"/>
        <v/>
      </c>
      <c r="AB2368" s="152" t="str">
        <f t="shared" si="1091"/>
        <v/>
      </c>
      <c r="AC2368" s="154" t="str">
        <f t="shared" si="1102"/>
        <v/>
      </c>
      <c r="AD2368" s="154" t="str">
        <f t="shared" si="1103"/>
        <v/>
      </c>
      <c r="AE2368" s="3" t="str">
        <f t="shared" si="1104"/>
        <v/>
      </c>
      <c r="AF2368" s="3" t="str">
        <f t="shared" si="1105"/>
        <v/>
      </c>
      <c r="AG2368" s="3" t="str">
        <f t="shared" si="1106"/>
        <v/>
      </c>
      <c r="AH2368" s="4" t="str">
        <f t="shared" si="1107"/>
        <v/>
      </c>
      <c r="AI2368" s="75" t="str">
        <f t="shared" si="1108"/>
        <v/>
      </c>
      <c r="AJ2368" s="75" t="str">
        <f t="shared" si="1109"/>
        <v/>
      </c>
    </row>
    <row r="2369" spans="1:36" ht="14.25">
      <c r="A2369" s="41" t="str">
        <f t="shared" si="1092"/>
        <v/>
      </c>
      <c r="B2369" s="150" t="str">
        <f>IF(ISNUMBER(A2369),INDEX('MetaTrader Import'!$H$13:$J$5893,TRUNC(((A2369-$A$39+1)-1)/3)+1,MOD((A2369-$A$39+1)-1,3)+1),"")</f>
        <v/>
      </c>
      <c r="C2369" s="43" t="str">
        <f t="shared" si="1093"/>
        <v/>
      </c>
      <c r="D2369" s="43" t="str">
        <f t="shared" ca="1" si="1083"/>
        <v/>
      </c>
      <c r="E2369" s="43" t="str">
        <f t="shared" si="1094"/>
        <v/>
      </c>
      <c r="F2369" s="43" t="str">
        <f t="shared" si="1095"/>
        <v/>
      </c>
      <c r="G2369" s="43" t="str">
        <f>IF(A2369&lt;&gt;"",IF(A2369&lt;Data!$G$11*0.25,$C$13/$G$32,IF(A2369&gt;Data!$G$11*0.25,$C$13,$C$13*10)),"")</f>
        <v/>
      </c>
      <c r="H2369" s="43" t="str">
        <f>IF(A2369&lt;&gt;"",IF(Data!$G$9="constant",$C$13,IF(Data!$G$9="squeeze",G2369,F2369)),"")</f>
        <v/>
      </c>
      <c r="I2369" s="38" t="str">
        <f ca="1">IF(ISNUMBER(A2369),NORMINV(RAND(),0,IF(AND(Data!$G$9="squeeze",A2369&lt;Data!$G$11*0.25),$H$32,1)*$C$30*$C$13)*($C$14*$C$12),"")</f>
        <v/>
      </c>
      <c r="J2369" s="42" t="str">
        <f ca="1">IFERROR(IF(Data!$C$6="Real",B2369,I2369+J2368+($C$14*$C$12)*(NORMINV(RAND(),$C$15,CHOOSE($G$13,$C$13,F2369,G2369)))),"")</f>
        <v/>
      </c>
      <c r="K2369" s="88" t="str">
        <f>IF(ISNUMBER(A2369), IF($G$16="fixed",$G$17,MIN(H2369*Data!$C$7*$C$16*0.5,$C$17*Data!$C$7))*$C$12,"")</f>
        <v/>
      </c>
      <c r="L2369" s="42" t="str">
        <f t="shared" ca="1" si="1110"/>
        <v/>
      </c>
      <c r="M2369" s="44" t="str">
        <f t="shared" ca="1" si="1111"/>
        <v/>
      </c>
      <c r="N2369" s="44" t="str">
        <f t="shared" ca="1" si="1112"/>
        <v/>
      </c>
      <c r="O2369" s="108" t="str">
        <f t="shared" si="1096"/>
        <v/>
      </c>
      <c r="P2369" s="102" t="str">
        <f t="shared" si="1097"/>
        <v/>
      </c>
      <c r="Q2369" s="102" t="str">
        <f t="shared" si="1098"/>
        <v/>
      </c>
      <c r="R2369" s="120" t="str">
        <f t="shared" si="1099"/>
        <v/>
      </c>
      <c r="S2369" s="54" t="str">
        <f t="shared" si="1100"/>
        <v/>
      </c>
      <c r="T2369" s="5" t="str">
        <f t="shared" si="1101"/>
        <v/>
      </c>
      <c r="U2369" s="152" t="str">
        <f t="shared" si="1084"/>
        <v/>
      </c>
      <c r="V2369" s="152" t="str">
        <f t="shared" si="1085"/>
        <v/>
      </c>
      <c r="W2369" s="153" t="str">
        <f t="shared" si="1086"/>
        <v/>
      </c>
      <c r="X2369" s="153" t="str">
        <f t="shared" si="1087"/>
        <v/>
      </c>
      <c r="Y2369" s="153" t="str">
        <f t="shared" si="1088"/>
        <v/>
      </c>
      <c r="Z2369" s="153" t="str">
        <f t="shared" si="1089"/>
        <v/>
      </c>
      <c r="AA2369" s="152" t="str">
        <f t="shared" si="1090"/>
        <v/>
      </c>
      <c r="AB2369" s="152" t="str">
        <f t="shared" si="1091"/>
        <v/>
      </c>
      <c r="AC2369" s="154" t="str">
        <f t="shared" si="1102"/>
        <v/>
      </c>
      <c r="AD2369" s="154" t="str">
        <f t="shared" si="1103"/>
        <v/>
      </c>
      <c r="AE2369" s="3" t="str">
        <f t="shared" si="1104"/>
        <v/>
      </c>
      <c r="AF2369" s="3" t="str">
        <f t="shared" si="1105"/>
        <v/>
      </c>
      <c r="AG2369" s="3" t="str">
        <f t="shared" si="1106"/>
        <v/>
      </c>
      <c r="AH2369" s="4" t="str">
        <f t="shared" si="1107"/>
        <v/>
      </c>
      <c r="AI2369" s="75" t="str">
        <f t="shared" si="1108"/>
        <v/>
      </c>
      <c r="AJ2369" s="75" t="str">
        <f t="shared" si="1109"/>
        <v/>
      </c>
    </row>
    <row r="2370" spans="1:36" ht="14.25">
      <c r="A2370" s="41" t="str">
        <f t="shared" si="1092"/>
        <v/>
      </c>
      <c r="B2370" s="150" t="str">
        <f>IF(ISNUMBER(A2370),INDEX('MetaTrader Import'!$H$13:$J$5893,TRUNC(((A2370-$A$39+1)-1)/3)+1,MOD((A2370-$A$39+1)-1,3)+1),"")</f>
        <v/>
      </c>
      <c r="C2370" s="43" t="str">
        <f t="shared" si="1093"/>
        <v/>
      </c>
      <c r="D2370" s="43" t="str">
        <f t="shared" ca="1" si="1083"/>
        <v/>
      </c>
      <c r="E2370" s="43" t="str">
        <f t="shared" si="1094"/>
        <v/>
      </c>
      <c r="F2370" s="43" t="str">
        <f t="shared" si="1095"/>
        <v/>
      </c>
      <c r="G2370" s="43" t="str">
        <f>IF(A2370&lt;&gt;"",IF(A2370&lt;Data!$G$11*0.25,$C$13/$G$32,IF(A2370&gt;Data!$G$11*0.25,$C$13,$C$13*10)),"")</f>
        <v/>
      </c>
      <c r="H2370" s="43" t="str">
        <f>IF(A2370&lt;&gt;"",IF(Data!$G$9="constant",$C$13,IF(Data!$G$9="squeeze",G2370,F2370)),"")</f>
        <v/>
      </c>
      <c r="I2370" s="38" t="str">
        <f ca="1">IF(ISNUMBER(A2370),NORMINV(RAND(),0,IF(AND(Data!$G$9="squeeze",A2370&lt;Data!$G$11*0.25),$H$32,1)*$C$30*$C$13)*($C$14*$C$12),"")</f>
        <v/>
      </c>
      <c r="J2370" s="42" t="str">
        <f ca="1">IFERROR(IF(Data!$C$6="Real",B2370,I2370+J2369+($C$14*$C$12)*(NORMINV(RAND(),$C$15,CHOOSE($G$13,$C$13,F2370,G2370)))),"")</f>
        <v/>
      </c>
      <c r="K2370" s="88" t="str">
        <f>IF(ISNUMBER(A2370), IF($G$16="fixed",$G$17,MIN(H2370*Data!$C$7*$C$16*0.5,$C$17*Data!$C$7))*$C$12,"")</f>
        <v/>
      </c>
      <c r="L2370" s="42" t="str">
        <f t="shared" ca="1" si="1110"/>
        <v/>
      </c>
      <c r="M2370" s="44" t="str">
        <f t="shared" ca="1" si="1111"/>
        <v/>
      </c>
      <c r="N2370" s="44" t="str">
        <f t="shared" ca="1" si="1112"/>
        <v/>
      </c>
      <c r="O2370" s="108" t="str">
        <f t="shared" si="1096"/>
        <v/>
      </c>
      <c r="P2370" s="102" t="str">
        <f t="shared" si="1097"/>
        <v/>
      </c>
      <c r="Q2370" s="102" t="str">
        <f t="shared" si="1098"/>
        <v/>
      </c>
      <c r="R2370" s="120" t="str">
        <f t="shared" si="1099"/>
        <v/>
      </c>
      <c r="S2370" s="54" t="str">
        <f t="shared" si="1100"/>
        <v/>
      </c>
      <c r="T2370" s="5" t="str">
        <f t="shared" si="1101"/>
        <v/>
      </c>
      <c r="U2370" s="152" t="str">
        <f t="shared" si="1084"/>
        <v/>
      </c>
      <c r="V2370" s="152" t="str">
        <f t="shared" si="1085"/>
        <v/>
      </c>
      <c r="W2370" s="153" t="str">
        <f t="shared" si="1086"/>
        <v/>
      </c>
      <c r="X2370" s="153" t="str">
        <f t="shared" si="1087"/>
        <v/>
      </c>
      <c r="Y2370" s="153" t="str">
        <f t="shared" si="1088"/>
        <v/>
      </c>
      <c r="Z2370" s="153" t="str">
        <f t="shared" si="1089"/>
        <v/>
      </c>
      <c r="AA2370" s="152" t="str">
        <f t="shared" si="1090"/>
        <v/>
      </c>
      <c r="AB2370" s="152" t="str">
        <f t="shared" si="1091"/>
        <v/>
      </c>
      <c r="AC2370" s="154" t="str">
        <f t="shared" si="1102"/>
        <v/>
      </c>
      <c r="AD2370" s="154" t="str">
        <f t="shared" si="1103"/>
        <v/>
      </c>
      <c r="AE2370" s="3" t="str">
        <f t="shared" si="1104"/>
        <v/>
      </c>
      <c r="AF2370" s="3" t="str">
        <f t="shared" si="1105"/>
        <v/>
      </c>
      <c r="AG2370" s="3" t="str">
        <f t="shared" si="1106"/>
        <v/>
      </c>
      <c r="AH2370" s="4" t="str">
        <f t="shared" si="1107"/>
        <v/>
      </c>
      <c r="AI2370" s="75" t="str">
        <f t="shared" si="1108"/>
        <v/>
      </c>
      <c r="AJ2370" s="75" t="str">
        <f t="shared" si="1109"/>
        <v/>
      </c>
    </row>
    <row r="2371" spans="1:36" ht="14.25">
      <c r="A2371" s="41" t="str">
        <f t="shared" si="1092"/>
        <v/>
      </c>
      <c r="B2371" s="150" t="str">
        <f>IF(ISNUMBER(A2371),INDEX('MetaTrader Import'!$H$13:$J$5893,TRUNC(((A2371-$A$39+1)-1)/3)+1,MOD((A2371-$A$39+1)-1,3)+1),"")</f>
        <v/>
      </c>
      <c r="C2371" s="43" t="str">
        <f t="shared" si="1093"/>
        <v/>
      </c>
      <c r="D2371" s="43" t="str">
        <f t="shared" ref="D2371:D2434" ca="1" si="1113">IF(A2371&lt;&gt;"",NORMINV(RAND(),($C$23-C2371)*$C$28,$C$27)+NORMINV(RAND(),IF(RAND()&gt;$C$26,$C$25,0),$C$27),"")</f>
        <v/>
      </c>
      <c r="E2371" s="43" t="str">
        <f t="shared" si="1094"/>
        <v/>
      </c>
      <c r="F2371" s="43" t="str">
        <f t="shared" si="1095"/>
        <v/>
      </c>
      <c r="G2371" s="43" t="str">
        <f>IF(A2371&lt;&gt;"",IF(A2371&lt;Data!$G$11*0.25,$C$13/$G$32,IF(A2371&gt;Data!$G$11*0.25,$C$13,$C$13*10)),"")</f>
        <v/>
      </c>
      <c r="H2371" s="43" t="str">
        <f>IF(A2371&lt;&gt;"",IF(Data!$G$9="constant",$C$13,IF(Data!$G$9="squeeze",G2371,F2371)),"")</f>
        <v/>
      </c>
      <c r="I2371" s="38" t="str">
        <f ca="1">IF(ISNUMBER(A2371),NORMINV(RAND(),0,IF(AND(Data!$G$9="squeeze",A2371&lt;Data!$G$11*0.25),$H$32,1)*$C$30*$C$13)*($C$14*$C$12),"")</f>
        <v/>
      </c>
      <c r="J2371" s="42" t="str">
        <f ca="1">IFERROR(IF(Data!$C$6="Real",B2371,I2371+J2370+($C$14*$C$12)*(NORMINV(RAND(),$C$15,CHOOSE($G$13,$C$13,F2371,G2371)))),"")</f>
        <v/>
      </c>
      <c r="K2371" s="88" t="str">
        <f>IF(ISNUMBER(A2371), IF($G$16="fixed",$G$17,MIN(H2371*Data!$C$7*$C$16*0.5,$C$17*Data!$C$7))*$C$12,"")</f>
        <v/>
      </c>
      <c r="L2371" s="42" t="str">
        <f t="shared" ca="1" si="1110"/>
        <v/>
      </c>
      <c r="M2371" s="44" t="str">
        <f t="shared" ca="1" si="1111"/>
        <v/>
      </c>
      <c r="N2371" s="44" t="str">
        <f t="shared" ca="1" si="1112"/>
        <v/>
      </c>
      <c r="O2371" s="108" t="str">
        <f t="shared" si="1096"/>
        <v/>
      </c>
      <c r="P2371" s="102" t="str">
        <f t="shared" si="1097"/>
        <v/>
      </c>
      <c r="Q2371" s="102" t="str">
        <f t="shared" si="1098"/>
        <v/>
      </c>
      <c r="R2371" s="120" t="str">
        <f t="shared" si="1099"/>
        <v/>
      </c>
      <c r="S2371" s="54" t="str">
        <f t="shared" si="1100"/>
        <v/>
      </c>
      <c r="T2371" s="5" t="str">
        <f t="shared" si="1101"/>
        <v/>
      </c>
      <c r="U2371" s="152" t="str">
        <f t="shared" ref="U2371:U2434" si="1114">IF(NOT(ISNUMBER(T2371)),"",IF(S2371=1,T2371,IF(M2371&gt;U2370,M2371,IF(ISNUMBER(U2370),U2370,""))))</f>
        <v/>
      </c>
      <c r="V2371" s="152" t="str">
        <f t="shared" ref="V2371:V2434" si="1115">IF(NOT(ISNUMBER(T2371)),"",IF(S2371=1,T2371,IF(N2371&lt;V2370,N2371,IF(ISNUMBER(V2370),V2370,""))))</f>
        <v/>
      </c>
      <c r="W2371" s="153" t="str">
        <f t="shared" ref="W2371:W2434" si="1116">IF(NOT(ISNUMBER(T2371)),"",MIN($F$24,IF(TRUNC((U2371-T2371)/$E$24*$G$12)+0&gt;IF(ISNUMBER(W2370),W2370,0),TRUNC((U2371-T2371)/$E$24*$G$12)+0,IF(ISNUMBER(W2370),W2370,0))))</f>
        <v/>
      </c>
      <c r="X2371" s="153" t="str">
        <f t="shared" ref="X2371:X2434" si="1117">IF(NOT(ISNUMBER(T2371)),"",MIN($F$24,IF(-TRUNC((V2371-T2371)/$E$24*$G$12)+0&gt;IF(ISNUMBER(X2370),X2370,0),-TRUNC((V2371-T2371)/$E$24*$G$12)+0,IF(ISNUMBER(X2370),X2370,0))))</f>
        <v/>
      </c>
      <c r="Y2371" s="153" t="str">
        <f t="shared" ref="Y2371:Y2434" si="1118">IF(ISNUMBER(W2371),(IF(W2371=0,0,1))*IF(ABS($I$24)=2,POWER(2,W2371-1),W2371)*SIGN($I$24)*$K$24,"")</f>
        <v/>
      </c>
      <c r="Z2371" s="153" t="str">
        <f t="shared" ref="Z2371:Z2434" si="1119">IF(ISNUMBER(X2371),(IF(X2371=0,0,1))*IF(ABS($I$24)=2,POWER(2,X2371-1),X2371)*SIGN($I$24)*$K$24,"")</f>
        <v/>
      </c>
      <c r="AA2371" s="152" t="str">
        <f t="shared" ref="AA2371:AA2434" si="1120">IF(OR(NOT(ISNUMBER(T2371)),W2371&lt;1),"",IF(OR(NOT(ISNUMBER(W2370)),W2370=0),IF(SIGN(Y2371)=1,M2371,N2371),(Y2370*AA2370+(Y2371-Y2370)*IF(SIGN(Y2371)=1,M2371,N2371))/Y2371))</f>
        <v/>
      </c>
      <c r="AB2371" s="152" t="str">
        <f t="shared" ref="AB2371:AB2434" si="1121">IF(OR(NOT(ISNUMBER(T2371)),X2371&lt;1),"",IF(OR(NOT(ISNUMBER(X2370)),X2370=0),IF(SIGN(Z2371)=1,N2371,M2371),(Z2370*AB2370+(Z2371-Z2370)*IF(SIGN(Z2371)=1,N2371,M2371))/Z2371))</f>
        <v/>
      </c>
      <c r="AC2371" s="154" t="str">
        <f t="shared" si="1102"/>
        <v/>
      </c>
      <c r="AD2371" s="154" t="str">
        <f t="shared" si="1103"/>
        <v/>
      </c>
      <c r="AE2371" s="3" t="str">
        <f t="shared" si="1104"/>
        <v/>
      </c>
      <c r="AF2371" s="3" t="str">
        <f t="shared" si="1105"/>
        <v/>
      </c>
      <c r="AG2371" s="3" t="str">
        <f t="shared" si="1106"/>
        <v/>
      </c>
      <c r="AH2371" s="4" t="str">
        <f t="shared" si="1107"/>
        <v/>
      </c>
      <c r="AI2371" s="75" t="str">
        <f t="shared" si="1108"/>
        <v/>
      </c>
      <c r="AJ2371" s="75" t="str">
        <f t="shared" si="1109"/>
        <v/>
      </c>
    </row>
    <row r="2372" spans="1:36" ht="14.25">
      <c r="A2372" s="41" t="str">
        <f t="shared" ref="A2372:A2435" si="1122">IFERROR(IF(A2371+1&gt;$C$19,"",A2371+1),"")</f>
        <v/>
      </c>
      <c r="B2372" s="150" t="str">
        <f>IF(ISNUMBER(A2372),INDEX('MetaTrader Import'!$H$13:$J$5893,TRUNC(((A2372-$A$39+1)-1)/3)+1,MOD((A2372-$A$39+1)-1,3)+1),"")</f>
        <v/>
      </c>
      <c r="C2372" s="43" t="str">
        <f t="shared" ref="C2372:C2435" si="1123">IF(A2372&lt;&gt;"",E2371,"")</f>
        <v/>
      </c>
      <c r="D2372" s="43" t="str">
        <f t="shared" ca="1" si="1113"/>
        <v/>
      </c>
      <c r="E2372" s="43" t="str">
        <f t="shared" ref="E2372:E2435" si="1124">IF(A2372&lt;&gt;"",C2372+D2372,"")</f>
        <v/>
      </c>
      <c r="F2372" s="43" t="str">
        <f t="shared" ref="F2372:F2435" si="1125">IF(A2372&lt;&gt;"",$C$13*ABS(E2372)/$C$23,"")</f>
        <v/>
      </c>
      <c r="G2372" s="43" t="str">
        <f>IF(A2372&lt;&gt;"",IF(A2372&lt;Data!$G$11*0.25,$C$13/$G$32,IF(A2372&gt;Data!$G$11*0.25,$C$13,$C$13*10)),"")</f>
        <v/>
      </c>
      <c r="H2372" s="43" t="str">
        <f>IF(A2372&lt;&gt;"",IF(Data!$G$9="constant",$C$13,IF(Data!$G$9="squeeze",G2372,F2372)),"")</f>
        <v/>
      </c>
      <c r="I2372" s="38" t="str">
        <f ca="1">IF(ISNUMBER(A2372),NORMINV(RAND(),0,IF(AND(Data!$G$9="squeeze",A2372&lt;Data!$G$11*0.25),$H$32,1)*$C$30*$C$13)*($C$14*$C$12),"")</f>
        <v/>
      </c>
      <c r="J2372" s="42" t="str">
        <f ca="1">IFERROR(IF(Data!$C$6="Real",B2372,I2372+J2371+($C$14*$C$12)*(NORMINV(RAND(),$C$15,CHOOSE($G$13,$C$13,F2372,G2372)))),"")</f>
        <v/>
      </c>
      <c r="K2372" s="88" t="str">
        <f>IF(ISNUMBER(A2372), IF($G$16="fixed",$G$17,MIN(H2372*Data!$C$7*$C$16*0.5,$C$17*Data!$C$7))*$C$12,"")</f>
        <v/>
      </c>
      <c r="L2372" s="42" t="str">
        <f t="shared" ca="1" si="1110"/>
        <v/>
      </c>
      <c r="M2372" s="44" t="str">
        <f t="shared" ca="1" si="1111"/>
        <v/>
      </c>
      <c r="N2372" s="44" t="str">
        <f t="shared" ca="1" si="1112"/>
        <v/>
      </c>
      <c r="O2372" s="108" t="str">
        <f t="shared" ref="O2372:O2435" si="1126">IF(ISNUMBER(A2372),$G$12*SLOPE(L2358:L2372,A2358:A2372),"")</f>
        <v/>
      </c>
      <c r="P2372" s="102" t="str">
        <f t="shared" ref="P2372:P2435" si="1127">IF(ISNUMBER(A2372),STDEV(L2358:L2372)*$G$12,"")</f>
        <v/>
      </c>
      <c r="Q2372" s="102" t="str">
        <f t="shared" ref="Q2372:Q2435" si="1128">IF(ISNUMBER(A2372),SLOPE(P2358:P2372,A2358:A2372),"")</f>
        <v/>
      </c>
      <c r="R2372" s="120" t="str">
        <f t="shared" ref="R2372:R2435" si="1129">IF(ISNUMBER(A2372),R2371+S2371,"")</f>
        <v/>
      </c>
      <c r="S2372" s="54" t="str">
        <f t="shared" ref="S2372:S2435" si="1130">IF(ISNUMBER(A2372),IF(AND(R2372&lt;$M$24,Q2372&lt;$F$28,ABS(O2372)&lt;$F$27,P2372&lt;$F$26,NOT(ISNUMBER(T2371))),1,0),"")</f>
        <v/>
      </c>
      <c r="T2372" s="5" t="str">
        <f t="shared" ref="T2372:T2435" si="1131">IF(ISNUMBER(A2372),IF(S2372=1,L2372,IF(AG2371="Y","",IF(ISNUMBER(T2371),T2371,""))),"")</f>
        <v/>
      </c>
      <c r="U2372" s="152" t="str">
        <f t="shared" si="1114"/>
        <v/>
      </c>
      <c r="V2372" s="152" t="str">
        <f t="shared" si="1115"/>
        <v/>
      </c>
      <c r="W2372" s="153" t="str">
        <f t="shared" si="1116"/>
        <v/>
      </c>
      <c r="X2372" s="153" t="str">
        <f t="shared" si="1117"/>
        <v/>
      </c>
      <c r="Y2372" s="153" t="str">
        <f t="shared" si="1118"/>
        <v/>
      </c>
      <c r="Z2372" s="153" t="str">
        <f t="shared" si="1119"/>
        <v/>
      </c>
      <c r="AA2372" s="152" t="str">
        <f t="shared" si="1120"/>
        <v/>
      </c>
      <c r="AB2372" s="152" t="str">
        <f t="shared" si="1121"/>
        <v/>
      </c>
      <c r="AC2372" s="154" t="str">
        <f t="shared" ref="AC2372:AC2435" si="1132">IFERROR(-SIGN(Y2372)*(AA2372-IF(SIGN(Y2372)=1,N2372,M2372))*$G$12*ABS(Y2372),"")</f>
        <v/>
      </c>
      <c r="AD2372" s="154" t="str">
        <f t="shared" ref="AD2372:AD2435" si="1133">IFERROR(SIGN(Z2372)*(AB2372-IF(SIGN(Z2372)=1,M2372,N2372))*$G$12*ABS(Z2372),"")</f>
        <v/>
      </c>
      <c r="AE2372" s="3" t="str">
        <f t="shared" ref="AE2372:AE2435" si="1134">IF(ISNUMBER(A2372),IFERROR((IF(ISNUMBER(AC2372),AC2372,0)+IF(ISNUMBER(AD2372),AD2372,0))/(ABS(Y2372)+ABS(Z2372)),0),"")</f>
        <v/>
      </c>
      <c r="AF2372" s="3" t="str">
        <f t="shared" ref="AF2372:AF2435" si="1135">IF(ISNUMBER(A2372),IF(ISNUMBER(AC2372),AC2372,0)+IF(ISNUMBER(AD2372),AD2372,0),"")</f>
        <v/>
      </c>
      <c r="AG2372" s="3" t="str">
        <f t="shared" ref="AG2372:AG2435" si="1136">IF(NOT(ISNUMBER(T2372)),"",IF(OR(AF2372&gt;$G$24,AF2372&lt;-$H$24,A2372+1&gt;$C$19),"Y","N"))</f>
        <v/>
      </c>
      <c r="AH2372" s="4" t="str">
        <f t="shared" ref="AH2372:AH2435" si="1137">IF(AG2372="y",AF2372*10*$C$11,"")</f>
        <v/>
      </c>
      <c r="AI2372" s="75" t="str">
        <f t="shared" ref="AI2372:AI2435" si="1138">IF(ISNUMBER(A2372),IF(ISNUMBER(AH2372),AJ2372,AF2372*10*$C$11+AJ2372),"")</f>
        <v/>
      </c>
      <c r="AJ2372" s="75" t="str">
        <f t="shared" ref="AJ2372:AJ2435" si="1139">IF(ISNUMBER(A2372),AJ2371+IF(ISNUMBER(AH2372),AH2372,0),"")</f>
        <v/>
      </c>
    </row>
    <row r="2373" spans="1:36" ht="14.25">
      <c r="A2373" s="41" t="str">
        <f t="shared" si="1122"/>
        <v/>
      </c>
      <c r="B2373" s="150" t="str">
        <f>IF(ISNUMBER(A2373),INDEX('MetaTrader Import'!$H$13:$J$5893,TRUNC(((A2373-$A$39+1)-1)/3)+1,MOD((A2373-$A$39+1)-1,3)+1),"")</f>
        <v/>
      </c>
      <c r="C2373" s="43" t="str">
        <f t="shared" si="1123"/>
        <v/>
      </c>
      <c r="D2373" s="43" t="str">
        <f t="shared" ca="1" si="1113"/>
        <v/>
      </c>
      <c r="E2373" s="43" t="str">
        <f t="shared" si="1124"/>
        <v/>
      </c>
      <c r="F2373" s="43" t="str">
        <f t="shared" si="1125"/>
        <v/>
      </c>
      <c r="G2373" s="43" t="str">
        <f>IF(A2373&lt;&gt;"",IF(A2373&lt;Data!$G$11*0.25,$C$13/$G$32,IF(A2373&gt;Data!$G$11*0.25,$C$13,$C$13*10)),"")</f>
        <v/>
      </c>
      <c r="H2373" s="43" t="str">
        <f>IF(A2373&lt;&gt;"",IF(Data!$G$9="constant",$C$13,IF(Data!$G$9="squeeze",G2373,F2373)),"")</f>
        <v/>
      </c>
      <c r="I2373" s="38" t="str">
        <f ca="1">IF(ISNUMBER(A2373),NORMINV(RAND(),0,IF(AND(Data!$G$9="squeeze",A2373&lt;Data!$G$11*0.25),$H$32,1)*$C$30*$C$13)*($C$14*$C$12),"")</f>
        <v/>
      </c>
      <c r="J2373" s="42" t="str">
        <f ca="1">IFERROR(IF(Data!$C$6="Real",B2373,I2373+J2372+($C$14*$C$12)*(NORMINV(RAND(),$C$15,CHOOSE($G$13,$C$13,F2373,G2373)))),"")</f>
        <v/>
      </c>
      <c r="K2373" s="88" t="str">
        <f>IF(ISNUMBER(A2373), IF($G$16="fixed",$G$17,MIN(H2373*Data!$C$7*$C$16*0.5,$C$17*Data!$C$7))*$C$12,"")</f>
        <v/>
      </c>
      <c r="L2373" s="42" t="str">
        <f t="shared" ca="1" si="1110"/>
        <v/>
      </c>
      <c r="M2373" s="44" t="str">
        <f t="shared" ca="1" si="1111"/>
        <v/>
      </c>
      <c r="N2373" s="44" t="str">
        <f t="shared" ca="1" si="1112"/>
        <v/>
      </c>
      <c r="O2373" s="108" t="str">
        <f t="shared" si="1126"/>
        <v/>
      </c>
      <c r="P2373" s="102" t="str">
        <f t="shared" si="1127"/>
        <v/>
      </c>
      <c r="Q2373" s="102" t="str">
        <f t="shared" si="1128"/>
        <v/>
      </c>
      <c r="R2373" s="120" t="str">
        <f t="shared" si="1129"/>
        <v/>
      </c>
      <c r="S2373" s="54" t="str">
        <f t="shared" si="1130"/>
        <v/>
      </c>
      <c r="T2373" s="5" t="str">
        <f t="shared" si="1131"/>
        <v/>
      </c>
      <c r="U2373" s="152" t="str">
        <f t="shared" si="1114"/>
        <v/>
      </c>
      <c r="V2373" s="152" t="str">
        <f t="shared" si="1115"/>
        <v/>
      </c>
      <c r="W2373" s="153" t="str">
        <f t="shared" si="1116"/>
        <v/>
      </c>
      <c r="X2373" s="153" t="str">
        <f t="shared" si="1117"/>
        <v/>
      </c>
      <c r="Y2373" s="153" t="str">
        <f t="shared" si="1118"/>
        <v/>
      </c>
      <c r="Z2373" s="153" t="str">
        <f t="shared" si="1119"/>
        <v/>
      </c>
      <c r="AA2373" s="152" t="str">
        <f t="shared" si="1120"/>
        <v/>
      </c>
      <c r="AB2373" s="152" t="str">
        <f t="shared" si="1121"/>
        <v/>
      </c>
      <c r="AC2373" s="154" t="str">
        <f t="shared" si="1132"/>
        <v/>
      </c>
      <c r="AD2373" s="154" t="str">
        <f t="shared" si="1133"/>
        <v/>
      </c>
      <c r="AE2373" s="3" t="str">
        <f t="shared" si="1134"/>
        <v/>
      </c>
      <c r="AF2373" s="3" t="str">
        <f t="shared" si="1135"/>
        <v/>
      </c>
      <c r="AG2373" s="3" t="str">
        <f t="shared" si="1136"/>
        <v/>
      </c>
      <c r="AH2373" s="4" t="str">
        <f t="shared" si="1137"/>
        <v/>
      </c>
      <c r="AI2373" s="75" t="str">
        <f t="shared" si="1138"/>
        <v/>
      </c>
      <c r="AJ2373" s="75" t="str">
        <f t="shared" si="1139"/>
        <v/>
      </c>
    </row>
    <row r="2374" spans="1:36" ht="14.25">
      <c r="A2374" s="41" t="str">
        <f t="shared" si="1122"/>
        <v/>
      </c>
      <c r="B2374" s="150" t="str">
        <f>IF(ISNUMBER(A2374),INDEX('MetaTrader Import'!$H$13:$J$5893,TRUNC(((A2374-$A$39+1)-1)/3)+1,MOD((A2374-$A$39+1)-1,3)+1),"")</f>
        <v/>
      </c>
      <c r="C2374" s="43" t="str">
        <f t="shared" si="1123"/>
        <v/>
      </c>
      <c r="D2374" s="43" t="str">
        <f t="shared" ca="1" si="1113"/>
        <v/>
      </c>
      <c r="E2374" s="43" t="str">
        <f t="shared" si="1124"/>
        <v/>
      </c>
      <c r="F2374" s="43" t="str">
        <f t="shared" si="1125"/>
        <v/>
      </c>
      <c r="G2374" s="43" t="str">
        <f>IF(A2374&lt;&gt;"",IF(A2374&lt;Data!$G$11*0.25,$C$13/$G$32,IF(A2374&gt;Data!$G$11*0.25,$C$13,$C$13*10)),"")</f>
        <v/>
      </c>
      <c r="H2374" s="43" t="str">
        <f>IF(A2374&lt;&gt;"",IF(Data!$G$9="constant",$C$13,IF(Data!$G$9="squeeze",G2374,F2374)),"")</f>
        <v/>
      </c>
      <c r="I2374" s="38" t="str">
        <f ca="1">IF(ISNUMBER(A2374),NORMINV(RAND(),0,IF(AND(Data!$G$9="squeeze",A2374&lt;Data!$G$11*0.25),$H$32,1)*$C$30*$C$13)*($C$14*$C$12),"")</f>
        <v/>
      </c>
      <c r="J2374" s="42" t="str">
        <f ca="1">IFERROR(IF(Data!$C$6="Real",B2374,I2374+J2373+($C$14*$C$12)*(NORMINV(RAND(),$C$15,CHOOSE($G$13,$C$13,F2374,G2374)))),"")</f>
        <v/>
      </c>
      <c r="K2374" s="88" t="str">
        <f>IF(ISNUMBER(A2374), IF($G$16="fixed",$G$17,MIN(H2374*Data!$C$7*$C$16*0.5,$C$17*Data!$C$7))*$C$12,"")</f>
        <v/>
      </c>
      <c r="L2374" s="42" t="str">
        <f t="shared" ref="L2374:L2437" ca="1" si="1140">IFERROR(J2374,"")</f>
        <v/>
      </c>
      <c r="M2374" s="44" t="str">
        <f t="shared" ref="M2374:M2437" ca="1" si="1141">IFERROR(L2374+K2374*0.5,"")</f>
        <v/>
      </c>
      <c r="N2374" s="44" t="str">
        <f t="shared" ref="N2374:N2437" ca="1" si="1142">IFERROR(L2374-K2374*0.5,"")</f>
        <v/>
      </c>
      <c r="O2374" s="108" t="str">
        <f t="shared" si="1126"/>
        <v/>
      </c>
      <c r="P2374" s="102" t="str">
        <f t="shared" si="1127"/>
        <v/>
      </c>
      <c r="Q2374" s="102" t="str">
        <f t="shared" si="1128"/>
        <v/>
      </c>
      <c r="R2374" s="120" t="str">
        <f t="shared" si="1129"/>
        <v/>
      </c>
      <c r="S2374" s="54" t="str">
        <f t="shared" si="1130"/>
        <v/>
      </c>
      <c r="T2374" s="5" t="str">
        <f t="shared" si="1131"/>
        <v/>
      </c>
      <c r="U2374" s="152" t="str">
        <f t="shared" si="1114"/>
        <v/>
      </c>
      <c r="V2374" s="152" t="str">
        <f t="shared" si="1115"/>
        <v/>
      </c>
      <c r="W2374" s="153" t="str">
        <f t="shared" si="1116"/>
        <v/>
      </c>
      <c r="X2374" s="153" t="str">
        <f t="shared" si="1117"/>
        <v/>
      </c>
      <c r="Y2374" s="153" t="str">
        <f t="shared" si="1118"/>
        <v/>
      </c>
      <c r="Z2374" s="153" t="str">
        <f t="shared" si="1119"/>
        <v/>
      </c>
      <c r="AA2374" s="152" t="str">
        <f t="shared" si="1120"/>
        <v/>
      </c>
      <c r="AB2374" s="152" t="str">
        <f t="shared" si="1121"/>
        <v/>
      </c>
      <c r="AC2374" s="154" t="str">
        <f t="shared" si="1132"/>
        <v/>
      </c>
      <c r="AD2374" s="154" t="str">
        <f t="shared" si="1133"/>
        <v/>
      </c>
      <c r="AE2374" s="3" t="str">
        <f t="shared" si="1134"/>
        <v/>
      </c>
      <c r="AF2374" s="3" t="str">
        <f t="shared" si="1135"/>
        <v/>
      </c>
      <c r="AG2374" s="3" t="str">
        <f t="shared" si="1136"/>
        <v/>
      </c>
      <c r="AH2374" s="4" t="str">
        <f t="shared" si="1137"/>
        <v/>
      </c>
      <c r="AI2374" s="75" t="str">
        <f t="shared" si="1138"/>
        <v/>
      </c>
      <c r="AJ2374" s="75" t="str">
        <f t="shared" si="1139"/>
        <v/>
      </c>
    </row>
    <row r="2375" spans="1:36" ht="14.25">
      <c r="A2375" s="41" t="str">
        <f t="shared" si="1122"/>
        <v/>
      </c>
      <c r="B2375" s="150" t="str">
        <f>IF(ISNUMBER(A2375),INDEX('MetaTrader Import'!$H$13:$J$5893,TRUNC(((A2375-$A$39+1)-1)/3)+1,MOD((A2375-$A$39+1)-1,3)+1),"")</f>
        <v/>
      </c>
      <c r="C2375" s="43" t="str">
        <f t="shared" si="1123"/>
        <v/>
      </c>
      <c r="D2375" s="43" t="str">
        <f t="shared" ca="1" si="1113"/>
        <v/>
      </c>
      <c r="E2375" s="43" t="str">
        <f t="shared" si="1124"/>
        <v/>
      </c>
      <c r="F2375" s="43" t="str">
        <f t="shared" si="1125"/>
        <v/>
      </c>
      <c r="G2375" s="43" t="str">
        <f>IF(A2375&lt;&gt;"",IF(A2375&lt;Data!$G$11*0.25,$C$13/$G$32,IF(A2375&gt;Data!$G$11*0.25,$C$13,$C$13*10)),"")</f>
        <v/>
      </c>
      <c r="H2375" s="43" t="str">
        <f>IF(A2375&lt;&gt;"",IF(Data!$G$9="constant",$C$13,IF(Data!$G$9="squeeze",G2375,F2375)),"")</f>
        <v/>
      </c>
      <c r="I2375" s="38" t="str">
        <f ca="1">IF(ISNUMBER(A2375),NORMINV(RAND(),0,IF(AND(Data!$G$9="squeeze",A2375&lt;Data!$G$11*0.25),$H$32,1)*$C$30*$C$13)*($C$14*$C$12),"")</f>
        <v/>
      </c>
      <c r="J2375" s="42" t="str">
        <f ca="1">IFERROR(IF(Data!$C$6="Real",B2375,I2375+J2374+($C$14*$C$12)*(NORMINV(RAND(),$C$15,CHOOSE($G$13,$C$13,F2375,G2375)))),"")</f>
        <v/>
      </c>
      <c r="K2375" s="88" t="str">
        <f>IF(ISNUMBER(A2375), IF($G$16="fixed",$G$17,MIN(H2375*Data!$C$7*$C$16*0.5,$C$17*Data!$C$7))*$C$12,"")</f>
        <v/>
      </c>
      <c r="L2375" s="42" t="str">
        <f t="shared" ca="1" si="1140"/>
        <v/>
      </c>
      <c r="M2375" s="44" t="str">
        <f t="shared" ca="1" si="1141"/>
        <v/>
      </c>
      <c r="N2375" s="44" t="str">
        <f t="shared" ca="1" si="1142"/>
        <v/>
      </c>
      <c r="O2375" s="108" t="str">
        <f t="shared" si="1126"/>
        <v/>
      </c>
      <c r="P2375" s="102" t="str">
        <f t="shared" si="1127"/>
        <v/>
      </c>
      <c r="Q2375" s="102" t="str">
        <f t="shared" si="1128"/>
        <v/>
      </c>
      <c r="R2375" s="120" t="str">
        <f t="shared" si="1129"/>
        <v/>
      </c>
      <c r="S2375" s="54" t="str">
        <f t="shared" si="1130"/>
        <v/>
      </c>
      <c r="T2375" s="5" t="str">
        <f t="shared" si="1131"/>
        <v/>
      </c>
      <c r="U2375" s="152" t="str">
        <f t="shared" si="1114"/>
        <v/>
      </c>
      <c r="V2375" s="152" t="str">
        <f t="shared" si="1115"/>
        <v/>
      </c>
      <c r="W2375" s="153" t="str">
        <f t="shared" si="1116"/>
        <v/>
      </c>
      <c r="X2375" s="153" t="str">
        <f t="shared" si="1117"/>
        <v/>
      </c>
      <c r="Y2375" s="153" t="str">
        <f t="shared" si="1118"/>
        <v/>
      </c>
      <c r="Z2375" s="153" t="str">
        <f t="shared" si="1119"/>
        <v/>
      </c>
      <c r="AA2375" s="152" t="str">
        <f t="shared" si="1120"/>
        <v/>
      </c>
      <c r="AB2375" s="152" t="str">
        <f t="shared" si="1121"/>
        <v/>
      </c>
      <c r="AC2375" s="154" t="str">
        <f t="shared" si="1132"/>
        <v/>
      </c>
      <c r="AD2375" s="154" t="str">
        <f t="shared" si="1133"/>
        <v/>
      </c>
      <c r="AE2375" s="3" t="str">
        <f t="shared" si="1134"/>
        <v/>
      </c>
      <c r="AF2375" s="3" t="str">
        <f t="shared" si="1135"/>
        <v/>
      </c>
      <c r="AG2375" s="3" t="str">
        <f t="shared" si="1136"/>
        <v/>
      </c>
      <c r="AH2375" s="4" t="str">
        <f t="shared" si="1137"/>
        <v/>
      </c>
      <c r="AI2375" s="75" t="str">
        <f t="shared" si="1138"/>
        <v/>
      </c>
      <c r="AJ2375" s="75" t="str">
        <f t="shared" si="1139"/>
        <v/>
      </c>
    </row>
    <row r="2376" spans="1:36" ht="14.25">
      <c r="A2376" s="41" t="str">
        <f t="shared" si="1122"/>
        <v/>
      </c>
      <c r="B2376" s="150" t="str">
        <f>IF(ISNUMBER(A2376),INDEX('MetaTrader Import'!$H$13:$J$5893,TRUNC(((A2376-$A$39+1)-1)/3)+1,MOD((A2376-$A$39+1)-1,3)+1),"")</f>
        <v/>
      </c>
      <c r="C2376" s="43" t="str">
        <f t="shared" si="1123"/>
        <v/>
      </c>
      <c r="D2376" s="43" t="str">
        <f t="shared" ca="1" si="1113"/>
        <v/>
      </c>
      <c r="E2376" s="43" t="str">
        <f t="shared" si="1124"/>
        <v/>
      </c>
      <c r="F2376" s="43" t="str">
        <f t="shared" si="1125"/>
        <v/>
      </c>
      <c r="G2376" s="43" t="str">
        <f>IF(A2376&lt;&gt;"",IF(A2376&lt;Data!$G$11*0.25,$C$13/$G$32,IF(A2376&gt;Data!$G$11*0.25,$C$13,$C$13*10)),"")</f>
        <v/>
      </c>
      <c r="H2376" s="43" t="str">
        <f>IF(A2376&lt;&gt;"",IF(Data!$G$9="constant",$C$13,IF(Data!$G$9="squeeze",G2376,F2376)),"")</f>
        <v/>
      </c>
      <c r="I2376" s="38" t="str">
        <f ca="1">IF(ISNUMBER(A2376),NORMINV(RAND(),0,IF(AND(Data!$G$9="squeeze",A2376&lt;Data!$G$11*0.25),$H$32,1)*$C$30*$C$13)*($C$14*$C$12),"")</f>
        <v/>
      </c>
      <c r="J2376" s="42" t="str">
        <f ca="1">IFERROR(IF(Data!$C$6="Real",B2376,I2376+J2375+($C$14*$C$12)*(NORMINV(RAND(),$C$15,CHOOSE($G$13,$C$13,F2376,G2376)))),"")</f>
        <v/>
      </c>
      <c r="K2376" s="88" t="str">
        <f>IF(ISNUMBER(A2376), IF($G$16="fixed",$G$17,MIN(H2376*Data!$C$7*$C$16*0.5,$C$17*Data!$C$7))*$C$12,"")</f>
        <v/>
      </c>
      <c r="L2376" s="42" t="str">
        <f t="shared" ca="1" si="1140"/>
        <v/>
      </c>
      <c r="M2376" s="44" t="str">
        <f t="shared" ca="1" si="1141"/>
        <v/>
      </c>
      <c r="N2376" s="44" t="str">
        <f t="shared" ca="1" si="1142"/>
        <v/>
      </c>
      <c r="O2376" s="108" t="str">
        <f t="shared" si="1126"/>
        <v/>
      </c>
      <c r="P2376" s="102" t="str">
        <f t="shared" si="1127"/>
        <v/>
      </c>
      <c r="Q2376" s="102" t="str">
        <f t="shared" si="1128"/>
        <v/>
      </c>
      <c r="R2376" s="120" t="str">
        <f t="shared" si="1129"/>
        <v/>
      </c>
      <c r="S2376" s="54" t="str">
        <f t="shared" si="1130"/>
        <v/>
      </c>
      <c r="T2376" s="5" t="str">
        <f t="shared" si="1131"/>
        <v/>
      </c>
      <c r="U2376" s="152" t="str">
        <f t="shared" si="1114"/>
        <v/>
      </c>
      <c r="V2376" s="152" t="str">
        <f t="shared" si="1115"/>
        <v/>
      </c>
      <c r="W2376" s="153" t="str">
        <f t="shared" si="1116"/>
        <v/>
      </c>
      <c r="X2376" s="153" t="str">
        <f t="shared" si="1117"/>
        <v/>
      </c>
      <c r="Y2376" s="153" t="str">
        <f t="shared" si="1118"/>
        <v/>
      </c>
      <c r="Z2376" s="153" t="str">
        <f t="shared" si="1119"/>
        <v/>
      </c>
      <c r="AA2376" s="152" t="str">
        <f t="shared" si="1120"/>
        <v/>
      </c>
      <c r="AB2376" s="152" t="str">
        <f t="shared" si="1121"/>
        <v/>
      </c>
      <c r="AC2376" s="154" t="str">
        <f t="shared" si="1132"/>
        <v/>
      </c>
      <c r="AD2376" s="154" t="str">
        <f t="shared" si="1133"/>
        <v/>
      </c>
      <c r="AE2376" s="3" t="str">
        <f t="shared" si="1134"/>
        <v/>
      </c>
      <c r="AF2376" s="3" t="str">
        <f t="shared" si="1135"/>
        <v/>
      </c>
      <c r="AG2376" s="3" t="str">
        <f t="shared" si="1136"/>
        <v/>
      </c>
      <c r="AH2376" s="4" t="str">
        <f t="shared" si="1137"/>
        <v/>
      </c>
      <c r="AI2376" s="75" t="str">
        <f t="shared" si="1138"/>
        <v/>
      </c>
      <c r="AJ2376" s="75" t="str">
        <f t="shared" si="1139"/>
        <v/>
      </c>
    </row>
    <row r="2377" spans="1:36" ht="14.25">
      <c r="A2377" s="41" t="str">
        <f t="shared" si="1122"/>
        <v/>
      </c>
      <c r="B2377" s="150" t="str">
        <f>IF(ISNUMBER(A2377),INDEX('MetaTrader Import'!$H$13:$J$5893,TRUNC(((A2377-$A$39+1)-1)/3)+1,MOD((A2377-$A$39+1)-1,3)+1),"")</f>
        <v/>
      </c>
      <c r="C2377" s="43" t="str">
        <f t="shared" si="1123"/>
        <v/>
      </c>
      <c r="D2377" s="43" t="str">
        <f t="shared" ca="1" si="1113"/>
        <v/>
      </c>
      <c r="E2377" s="43" t="str">
        <f t="shared" si="1124"/>
        <v/>
      </c>
      <c r="F2377" s="43" t="str">
        <f t="shared" si="1125"/>
        <v/>
      </c>
      <c r="G2377" s="43" t="str">
        <f>IF(A2377&lt;&gt;"",IF(A2377&lt;Data!$G$11*0.25,$C$13/$G$32,IF(A2377&gt;Data!$G$11*0.25,$C$13,$C$13*10)),"")</f>
        <v/>
      </c>
      <c r="H2377" s="43" t="str">
        <f>IF(A2377&lt;&gt;"",IF(Data!$G$9="constant",$C$13,IF(Data!$G$9="squeeze",G2377,F2377)),"")</f>
        <v/>
      </c>
      <c r="I2377" s="38" t="str">
        <f ca="1">IF(ISNUMBER(A2377),NORMINV(RAND(),0,IF(AND(Data!$G$9="squeeze",A2377&lt;Data!$G$11*0.25),$H$32,1)*$C$30*$C$13)*($C$14*$C$12),"")</f>
        <v/>
      </c>
      <c r="J2377" s="42" t="str">
        <f ca="1">IFERROR(IF(Data!$C$6="Real",B2377,I2377+J2376+($C$14*$C$12)*(NORMINV(RAND(),$C$15,CHOOSE($G$13,$C$13,F2377,G2377)))),"")</f>
        <v/>
      </c>
      <c r="K2377" s="88" t="str">
        <f>IF(ISNUMBER(A2377), IF($G$16="fixed",$G$17,MIN(H2377*Data!$C$7*$C$16*0.5,$C$17*Data!$C$7))*$C$12,"")</f>
        <v/>
      </c>
      <c r="L2377" s="42" t="str">
        <f t="shared" ca="1" si="1140"/>
        <v/>
      </c>
      <c r="M2377" s="44" t="str">
        <f t="shared" ca="1" si="1141"/>
        <v/>
      </c>
      <c r="N2377" s="44" t="str">
        <f t="shared" ca="1" si="1142"/>
        <v/>
      </c>
      <c r="O2377" s="108" t="str">
        <f t="shared" si="1126"/>
        <v/>
      </c>
      <c r="P2377" s="102" t="str">
        <f t="shared" si="1127"/>
        <v/>
      </c>
      <c r="Q2377" s="102" t="str">
        <f t="shared" si="1128"/>
        <v/>
      </c>
      <c r="R2377" s="120" t="str">
        <f t="shared" si="1129"/>
        <v/>
      </c>
      <c r="S2377" s="54" t="str">
        <f t="shared" si="1130"/>
        <v/>
      </c>
      <c r="T2377" s="5" t="str">
        <f t="shared" si="1131"/>
        <v/>
      </c>
      <c r="U2377" s="152" t="str">
        <f t="shared" si="1114"/>
        <v/>
      </c>
      <c r="V2377" s="152" t="str">
        <f t="shared" si="1115"/>
        <v/>
      </c>
      <c r="W2377" s="153" t="str">
        <f t="shared" si="1116"/>
        <v/>
      </c>
      <c r="X2377" s="153" t="str">
        <f t="shared" si="1117"/>
        <v/>
      </c>
      <c r="Y2377" s="153" t="str">
        <f t="shared" si="1118"/>
        <v/>
      </c>
      <c r="Z2377" s="153" t="str">
        <f t="shared" si="1119"/>
        <v/>
      </c>
      <c r="AA2377" s="152" t="str">
        <f t="shared" si="1120"/>
        <v/>
      </c>
      <c r="AB2377" s="152" t="str">
        <f t="shared" si="1121"/>
        <v/>
      </c>
      <c r="AC2377" s="154" t="str">
        <f t="shared" si="1132"/>
        <v/>
      </c>
      <c r="AD2377" s="154" t="str">
        <f t="shared" si="1133"/>
        <v/>
      </c>
      <c r="AE2377" s="3" t="str">
        <f t="shared" si="1134"/>
        <v/>
      </c>
      <c r="AF2377" s="3" t="str">
        <f t="shared" si="1135"/>
        <v/>
      </c>
      <c r="AG2377" s="3" t="str">
        <f t="shared" si="1136"/>
        <v/>
      </c>
      <c r="AH2377" s="4" t="str">
        <f t="shared" si="1137"/>
        <v/>
      </c>
      <c r="AI2377" s="75" t="str">
        <f t="shared" si="1138"/>
        <v/>
      </c>
      <c r="AJ2377" s="75" t="str">
        <f t="shared" si="1139"/>
        <v/>
      </c>
    </row>
    <row r="2378" spans="1:36" ht="14.25">
      <c r="A2378" s="41" t="str">
        <f t="shared" si="1122"/>
        <v/>
      </c>
      <c r="B2378" s="150" t="str">
        <f>IF(ISNUMBER(A2378),INDEX('MetaTrader Import'!$H$13:$J$5893,TRUNC(((A2378-$A$39+1)-1)/3)+1,MOD((A2378-$A$39+1)-1,3)+1),"")</f>
        <v/>
      </c>
      <c r="C2378" s="43" t="str">
        <f t="shared" si="1123"/>
        <v/>
      </c>
      <c r="D2378" s="43" t="str">
        <f t="shared" ca="1" si="1113"/>
        <v/>
      </c>
      <c r="E2378" s="43" t="str">
        <f t="shared" si="1124"/>
        <v/>
      </c>
      <c r="F2378" s="43" t="str">
        <f t="shared" si="1125"/>
        <v/>
      </c>
      <c r="G2378" s="43" t="str">
        <f>IF(A2378&lt;&gt;"",IF(A2378&lt;Data!$G$11*0.25,$C$13/$G$32,IF(A2378&gt;Data!$G$11*0.25,$C$13,$C$13*10)),"")</f>
        <v/>
      </c>
      <c r="H2378" s="43" t="str">
        <f>IF(A2378&lt;&gt;"",IF(Data!$G$9="constant",$C$13,IF(Data!$G$9="squeeze",G2378,F2378)),"")</f>
        <v/>
      </c>
      <c r="I2378" s="38" t="str">
        <f ca="1">IF(ISNUMBER(A2378),NORMINV(RAND(),0,IF(AND(Data!$G$9="squeeze",A2378&lt;Data!$G$11*0.25),$H$32,1)*$C$30*$C$13)*($C$14*$C$12),"")</f>
        <v/>
      </c>
      <c r="J2378" s="42" t="str">
        <f ca="1">IFERROR(IF(Data!$C$6="Real",B2378,I2378+J2377+($C$14*$C$12)*(NORMINV(RAND(),$C$15,CHOOSE($G$13,$C$13,F2378,G2378)))),"")</f>
        <v/>
      </c>
      <c r="K2378" s="88" t="str">
        <f>IF(ISNUMBER(A2378), IF($G$16="fixed",$G$17,MIN(H2378*Data!$C$7*$C$16*0.5,$C$17*Data!$C$7))*$C$12,"")</f>
        <v/>
      </c>
      <c r="L2378" s="42" t="str">
        <f t="shared" ca="1" si="1140"/>
        <v/>
      </c>
      <c r="M2378" s="44" t="str">
        <f t="shared" ca="1" si="1141"/>
        <v/>
      </c>
      <c r="N2378" s="44" t="str">
        <f t="shared" ca="1" si="1142"/>
        <v/>
      </c>
      <c r="O2378" s="108" t="str">
        <f t="shared" si="1126"/>
        <v/>
      </c>
      <c r="P2378" s="102" t="str">
        <f t="shared" si="1127"/>
        <v/>
      </c>
      <c r="Q2378" s="102" t="str">
        <f t="shared" si="1128"/>
        <v/>
      </c>
      <c r="R2378" s="120" t="str">
        <f t="shared" si="1129"/>
        <v/>
      </c>
      <c r="S2378" s="54" t="str">
        <f t="shared" si="1130"/>
        <v/>
      </c>
      <c r="T2378" s="5" t="str">
        <f t="shared" si="1131"/>
        <v/>
      </c>
      <c r="U2378" s="152" t="str">
        <f t="shared" si="1114"/>
        <v/>
      </c>
      <c r="V2378" s="152" t="str">
        <f t="shared" si="1115"/>
        <v/>
      </c>
      <c r="W2378" s="153" t="str">
        <f t="shared" si="1116"/>
        <v/>
      </c>
      <c r="X2378" s="153" t="str">
        <f t="shared" si="1117"/>
        <v/>
      </c>
      <c r="Y2378" s="153" t="str">
        <f t="shared" si="1118"/>
        <v/>
      </c>
      <c r="Z2378" s="153" t="str">
        <f t="shared" si="1119"/>
        <v/>
      </c>
      <c r="AA2378" s="152" t="str">
        <f t="shared" si="1120"/>
        <v/>
      </c>
      <c r="AB2378" s="152" t="str">
        <f t="shared" si="1121"/>
        <v/>
      </c>
      <c r="AC2378" s="154" t="str">
        <f t="shared" si="1132"/>
        <v/>
      </c>
      <c r="AD2378" s="154" t="str">
        <f t="shared" si="1133"/>
        <v/>
      </c>
      <c r="AE2378" s="3" t="str">
        <f t="shared" si="1134"/>
        <v/>
      </c>
      <c r="AF2378" s="3" t="str">
        <f t="shared" si="1135"/>
        <v/>
      </c>
      <c r="AG2378" s="3" t="str">
        <f t="shared" si="1136"/>
        <v/>
      </c>
      <c r="AH2378" s="4" t="str">
        <f t="shared" si="1137"/>
        <v/>
      </c>
      <c r="AI2378" s="75" t="str">
        <f t="shared" si="1138"/>
        <v/>
      </c>
      <c r="AJ2378" s="75" t="str">
        <f t="shared" si="1139"/>
        <v/>
      </c>
    </row>
    <row r="2379" spans="1:36" ht="14.25">
      <c r="A2379" s="41" t="str">
        <f t="shared" si="1122"/>
        <v/>
      </c>
      <c r="B2379" s="150" t="str">
        <f>IF(ISNUMBER(A2379),INDEX('MetaTrader Import'!$H$13:$J$5893,TRUNC(((A2379-$A$39+1)-1)/3)+1,MOD((A2379-$A$39+1)-1,3)+1),"")</f>
        <v/>
      </c>
      <c r="C2379" s="43" t="str">
        <f t="shared" si="1123"/>
        <v/>
      </c>
      <c r="D2379" s="43" t="str">
        <f t="shared" ca="1" si="1113"/>
        <v/>
      </c>
      <c r="E2379" s="43" t="str">
        <f t="shared" si="1124"/>
        <v/>
      </c>
      <c r="F2379" s="43" t="str">
        <f t="shared" si="1125"/>
        <v/>
      </c>
      <c r="G2379" s="43" t="str">
        <f>IF(A2379&lt;&gt;"",IF(A2379&lt;Data!$G$11*0.25,$C$13/$G$32,IF(A2379&gt;Data!$G$11*0.25,$C$13,$C$13*10)),"")</f>
        <v/>
      </c>
      <c r="H2379" s="43" t="str">
        <f>IF(A2379&lt;&gt;"",IF(Data!$G$9="constant",$C$13,IF(Data!$G$9="squeeze",G2379,F2379)),"")</f>
        <v/>
      </c>
      <c r="I2379" s="38" t="str">
        <f ca="1">IF(ISNUMBER(A2379),NORMINV(RAND(),0,IF(AND(Data!$G$9="squeeze",A2379&lt;Data!$G$11*0.25),$H$32,1)*$C$30*$C$13)*($C$14*$C$12),"")</f>
        <v/>
      </c>
      <c r="J2379" s="42" t="str">
        <f ca="1">IFERROR(IF(Data!$C$6="Real",B2379,I2379+J2378+($C$14*$C$12)*(NORMINV(RAND(),$C$15,CHOOSE($G$13,$C$13,F2379,G2379)))),"")</f>
        <v/>
      </c>
      <c r="K2379" s="88" t="str">
        <f>IF(ISNUMBER(A2379), IF($G$16="fixed",$G$17,MIN(H2379*Data!$C$7*$C$16*0.5,$C$17*Data!$C$7))*$C$12,"")</f>
        <v/>
      </c>
      <c r="L2379" s="42" t="str">
        <f t="shared" ca="1" si="1140"/>
        <v/>
      </c>
      <c r="M2379" s="44" t="str">
        <f t="shared" ca="1" si="1141"/>
        <v/>
      </c>
      <c r="N2379" s="44" t="str">
        <f t="shared" ca="1" si="1142"/>
        <v/>
      </c>
      <c r="O2379" s="108" t="str">
        <f t="shared" si="1126"/>
        <v/>
      </c>
      <c r="P2379" s="102" t="str">
        <f t="shared" si="1127"/>
        <v/>
      </c>
      <c r="Q2379" s="102" t="str">
        <f t="shared" si="1128"/>
        <v/>
      </c>
      <c r="R2379" s="120" t="str">
        <f t="shared" si="1129"/>
        <v/>
      </c>
      <c r="S2379" s="54" t="str">
        <f t="shared" si="1130"/>
        <v/>
      </c>
      <c r="T2379" s="5" t="str">
        <f t="shared" si="1131"/>
        <v/>
      </c>
      <c r="U2379" s="152" t="str">
        <f t="shared" si="1114"/>
        <v/>
      </c>
      <c r="V2379" s="152" t="str">
        <f t="shared" si="1115"/>
        <v/>
      </c>
      <c r="W2379" s="153" t="str">
        <f t="shared" si="1116"/>
        <v/>
      </c>
      <c r="X2379" s="153" t="str">
        <f t="shared" si="1117"/>
        <v/>
      </c>
      <c r="Y2379" s="153" t="str">
        <f t="shared" si="1118"/>
        <v/>
      </c>
      <c r="Z2379" s="153" t="str">
        <f t="shared" si="1119"/>
        <v/>
      </c>
      <c r="AA2379" s="152" t="str">
        <f t="shared" si="1120"/>
        <v/>
      </c>
      <c r="AB2379" s="152" t="str">
        <f t="shared" si="1121"/>
        <v/>
      </c>
      <c r="AC2379" s="154" t="str">
        <f t="shared" si="1132"/>
        <v/>
      </c>
      <c r="AD2379" s="154" t="str">
        <f t="shared" si="1133"/>
        <v/>
      </c>
      <c r="AE2379" s="3" t="str">
        <f t="shared" si="1134"/>
        <v/>
      </c>
      <c r="AF2379" s="3" t="str">
        <f t="shared" si="1135"/>
        <v/>
      </c>
      <c r="AG2379" s="3" t="str">
        <f t="shared" si="1136"/>
        <v/>
      </c>
      <c r="AH2379" s="4" t="str">
        <f t="shared" si="1137"/>
        <v/>
      </c>
      <c r="AI2379" s="75" t="str">
        <f t="shared" si="1138"/>
        <v/>
      </c>
      <c r="AJ2379" s="75" t="str">
        <f t="shared" si="1139"/>
        <v/>
      </c>
    </row>
    <row r="2380" spans="1:36" ht="14.25">
      <c r="A2380" s="41" t="str">
        <f t="shared" si="1122"/>
        <v/>
      </c>
      <c r="B2380" s="150" t="str">
        <f>IF(ISNUMBER(A2380),INDEX('MetaTrader Import'!$H$13:$J$5893,TRUNC(((A2380-$A$39+1)-1)/3)+1,MOD((A2380-$A$39+1)-1,3)+1),"")</f>
        <v/>
      </c>
      <c r="C2380" s="43" t="str">
        <f t="shared" si="1123"/>
        <v/>
      </c>
      <c r="D2380" s="43" t="str">
        <f t="shared" ca="1" si="1113"/>
        <v/>
      </c>
      <c r="E2380" s="43" t="str">
        <f t="shared" si="1124"/>
        <v/>
      </c>
      <c r="F2380" s="43" t="str">
        <f t="shared" si="1125"/>
        <v/>
      </c>
      <c r="G2380" s="43" t="str">
        <f>IF(A2380&lt;&gt;"",IF(A2380&lt;Data!$G$11*0.25,$C$13/$G$32,IF(A2380&gt;Data!$G$11*0.25,$C$13,$C$13*10)),"")</f>
        <v/>
      </c>
      <c r="H2380" s="43" t="str">
        <f>IF(A2380&lt;&gt;"",IF(Data!$G$9="constant",$C$13,IF(Data!$G$9="squeeze",G2380,F2380)),"")</f>
        <v/>
      </c>
      <c r="I2380" s="38" t="str">
        <f ca="1">IF(ISNUMBER(A2380),NORMINV(RAND(),0,IF(AND(Data!$G$9="squeeze",A2380&lt;Data!$G$11*0.25),$H$32,1)*$C$30*$C$13)*($C$14*$C$12),"")</f>
        <v/>
      </c>
      <c r="J2380" s="42" t="str">
        <f ca="1">IFERROR(IF(Data!$C$6="Real",B2380,I2380+J2379+($C$14*$C$12)*(NORMINV(RAND(),$C$15,CHOOSE($G$13,$C$13,F2380,G2380)))),"")</f>
        <v/>
      </c>
      <c r="K2380" s="88" t="str">
        <f>IF(ISNUMBER(A2380), IF($G$16="fixed",$G$17,MIN(H2380*Data!$C$7*$C$16*0.5,$C$17*Data!$C$7))*$C$12,"")</f>
        <v/>
      </c>
      <c r="L2380" s="42" t="str">
        <f t="shared" ca="1" si="1140"/>
        <v/>
      </c>
      <c r="M2380" s="44" t="str">
        <f t="shared" ca="1" si="1141"/>
        <v/>
      </c>
      <c r="N2380" s="44" t="str">
        <f t="shared" ca="1" si="1142"/>
        <v/>
      </c>
      <c r="O2380" s="108" t="str">
        <f t="shared" si="1126"/>
        <v/>
      </c>
      <c r="P2380" s="102" t="str">
        <f t="shared" si="1127"/>
        <v/>
      </c>
      <c r="Q2380" s="102" t="str">
        <f t="shared" si="1128"/>
        <v/>
      </c>
      <c r="R2380" s="120" t="str">
        <f t="shared" si="1129"/>
        <v/>
      </c>
      <c r="S2380" s="54" t="str">
        <f t="shared" si="1130"/>
        <v/>
      </c>
      <c r="T2380" s="5" t="str">
        <f t="shared" si="1131"/>
        <v/>
      </c>
      <c r="U2380" s="152" t="str">
        <f t="shared" si="1114"/>
        <v/>
      </c>
      <c r="V2380" s="152" t="str">
        <f t="shared" si="1115"/>
        <v/>
      </c>
      <c r="W2380" s="153" t="str">
        <f t="shared" si="1116"/>
        <v/>
      </c>
      <c r="X2380" s="153" t="str">
        <f t="shared" si="1117"/>
        <v/>
      </c>
      <c r="Y2380" s="153" t="str">
        <f t="shared" si="1118"/>
        <v/>
      </c>
      <c r="Z2380" s="153" t="str">
        <f t="shared" si="1119"/>
        <v/>
      </c>
      <c r="AA2380" s="152" t="str">
        <f t="shared" si="1120"/>
        <v/>
      </c>
      <c r="AB2380" s="152" t="str">
        <f t="shared" si="1121"/>
        <v/>
      </c>
      <c r="AC2380" s="154" t="str">
        <f t="shared" si="1132"/>
        <v/>
      </c>
      <c r="AD2380" s="154" t="str">
        <f t="shared" si="1133"/>
        <v/>
      </c>
      <c r="AE2380" s="3" t="str">
        <f t="shared" si="1134"/>
        <v/>
      </c>
      <c r="AF2380" s="3" t="str">
        <f t="shared" si="1135"/>
        <v/>
      </c>
      <c r="AG2380" s="3" t="str">
        <f t="shared" si="1136"/>
        <v/>
      </c>
      <c r="AH2380" s="4" t="str">
        <f t="shared" si="1137"/>
        <v/>
      </c>
      <c r="AI2380" s="75" t="str">
        <f t="shared" si="1138"/>
        <v/>
      </c>
      <c r="AJ2380" s="75" t="str">
        <f t="shared" si="1139"/>
        <v/>
      </c>
    </row>
    <row r="2381" spans="1:36" ht="14.25">
      <c r="A2381" s="41" t="str">
        <f t="shared" si="1122"/>
        <v/>
      </c>
      <c r="B2381" s="150" t="str">
        <f>IF(ISNUMBER(A2381),INDEX('MetaTrader Import'!$H$13:$J$5893,TRUNC(((A2381-$A$39+1)-1)/3)+1,MOD((A2381-$A$39+1)-1,3)+1),"")</f>
        <v/>
      </c>
      <c r="C2381" s="43" t="str">
        <f t="shared" si="1123"/>
        <v/>
      </c>
      <c r="D2381" s="43" t="str">
        <f t="shared" ca="1" si="1113"/>
        <v/>
      </c>
      <c r="E2381" s="43" t="str">
        <f t="shared" si="1124"/>
        <v/>
      </c>
      <c r="F2381" s="43" t="str">
        <f t="shared" si="1125"/>
        <v/>
      </c>
      <c r="G2381" s="43" t="str">
        <f>IF(A2381&lt;&gt;"",IF(A2381&lt;Data!$G$11*0.25,$C$13/$G$32,IF(A2381&gt;Data!$G$11*0.25,$C$13,$C$13*10)),"")</f>
        <v/>
      </c>
      <c r="H2381" s="43" t="str">
        <f>IF(A2381&lt;&gt;"",IF(Data!$G$9="constant",$C$13,IF(Data!$G$9="squeeze",G2381,F2381)),"")</f>
        <v/>
      </c>
      <c r="I2381" s="38" t="str">
        <f ca="1">IF(ISNUMBER(A2381),NORMINV(RAND(),0,IF(AND(Data!$G$9="squeeze",A2381&lt;Data!$G$11*0.25),$H$32,1)*$C$30*$C$13)*($C$14*$C$12),"")</f>
        <v/>
      </c>
      <c r="J2381" s="42" t="str">
        <f ca="1">IFERROR(IF(Data!$C$6="Real",B2381,I2381+J2380+($C$14*$C$12)*(NORMINV(RAND(),$C$15,CHOOSE($G$13,$C$13,F2381,G2381)))),"")</f>
        <v/>
      </c>
      <c r="K2381" s="88" t="str">
        <f>IF(ISNUMBER(A2381), IF($G$16="fixed",$G$17,MIN(H2381*Data!$C$7*$C$16*0.5,$C$17*Data!$C$7))*$C$12,"")</f>
        <v/>
      </c>
      <c r="L2381" s="42" t="str">
        <f t="shared" ca="1" si="1140"/>
        <v/>
      </c>
      <c r="M2381" s="44" t="str">
        <f t="shared" ca="1" si="1141"/>
        <v/>
      </c>
      <c r="N2381" s="44" t="str">
        <f t="shared" ca="1" si="1142"/>
        <v/>
      </c>
      <c r="O2381" s="108" t="str">
        <f t="shared" si="1126"/>
        <v/>
      </c>
      <c r="P2381" s="102" t="str">
        <f t="shared" si="1127"/>
        <v/>
      </c>
      <c r="Q2381" s="102" t="str">
        <f t="shared" si="1128"/>
        <v/>
      </c>
      <c r="R2381" s="120" t="str">
        <f t="shared" si="1129"/>
        <v/>
      </c>
      <c r="S2381" s="54" t="str">
        <f t="shared" si="1130"/>
        <v/>
      </c>
      <c r="T2381" s="5" t="str">
        <f t="shared" si="1131"/>
        <v/>
      </c>
      <c r="U2381" s="152" t="str">
        <f t="shared" si="1114"/>
        <v/>
      </c>
      <c r="V2381" s="152" t="str">
        <f t="shared" si="1115"/>
        <v/>
      </c>
      <c r="W2381" s="153" t="str">
        <f t="shared" si="1116"/>
        <v/>
      </c>
      <c r="X2381" s="153" t="str">
        <f t="shared" si="1117"/>
        <v/>
      </c>
      <c r="Y2381" s="153" t="str">
        <f t="shared" si="1118"/>
        <v/>
      </c>
      <c r="Z2381" s="153" t="str">
        <f t="shared" si="1119"/>
        <v/>
      </c>
      <c r="AA2381" s="152" t="str">
        <f t="shared" si="1120"/>
        <v/>
      </c>
      <c r="AB2381" s="152" t="str">
        <f t="shared" si="1121"/>
        <v/>
      </c>
      <c r="AC2381" s="154" t="str">
        <f t="shared" si="1132"/>
        <v/>
      </c>
      <c r="AD2381" s="154" t="str">
        <f t="shared" si="1133"/>
        <v/>
      </c>
      <c r="AE2381" s="3" t="str">
        <f t="shared" si="1134"/>
        <v/>
      </c>
      <c r="AF2381" s="3" t="str">
        <f t="shared" si="1135"/>
        <v/>
      </c>
      <c r="AG2381" s="3" t="str">
        <f t="shared" si="1136"/>
        <v/>
      </c>
      <c r="AH2381" s="4" t="str">
        <f t="shared" si="1137"/>
        <v/>
      </c>
      <c r="AI2381" s="75" t="str">
        <f t="shared" si="1138"/>
        <v/>
      </c>
      <c r="AJ2381" s="75" t="str">
        <f t="shared" si="1139"/>
        <v/>
      </c>
    </row>
    <row r="2382" spans="1:36" ht="14.25">
      <c r="A2382" s="41" t="str">
        <f t="shared" si="1122"/>
        <v/>
      </c>
      <c r="B2382" s="150" t="str">
        <f>IF(ISNUMBER(A2382),INDEX('MetaTrader Import'!$H$13:$J$5893,TRUNC(((A2382-$A$39+1)-1)/3)+1,MOD((A2382-$A$39+1)-1,3)+1),"")</f>
        <v/>
      </c>
      <c r="C2382" s="43" t="str">
        <f t="shared" si="1123"/>
        <v/>
      </c>
      <c r="D2382" s="43" t="str">
        <f t="shared" ca="1" si="1113"/>
        <v/>
      </c>
      <c r="E2382" s="43" t="str">
        <f t="shared" si="1124"/>
        <v/>
      </c>
      <c r="F2382" s="43" t="str">
        <f t="shared" si="1125"/>
        <v/>
      </c>
      <c r="G2382" s="43" t="str">
        <f>IF(A2382&lt;&gt;"",IF(A2382&lt;Data!$G$11*0.25,$C$13/$G$32,IF(A2382&gt;Data!$G$11*0.25,$C$13,$C$13*10)),"")</f>
        <v/>
      </c>
      <c r="H2382" s="43" t="str">
        <f>IF(A2382&lt;&gt;"",IF(Data!$G$9="constant",$C$13,IF(Data!$G$9="squeeze",G2382,F2382)),"")</f>
        <v/>
      </c>
      <c r="I2382" s="38" t="str">
        <f ca="1">IF(ISNUMBER(A2382),NORMINV(RAND(),0,IF(AND(Data!$G$9="squeeze",A2382&lt;Data!$G$11*0.25),$H$32,1)*$C$30*$C$13)*($C$14*$C$12),"")</f>
        <v/>
      </c>
      <c r="J2382" s="42" t="str">
        <f ca="1">IFERROR(IF(Data!$C$6="Real",B2382,I2382+J2381+($C$14*$C$12)*(NORMINV(RAND(),$C$15,CHOOSE($G$13,$C$13,F2382,G2382)))),"")</f>
        <v/>
      </c>
      <c r="K2382" s="88" t="str">
        <f>IF(ISNUMBER(A2382), IF($G$16="fixed",$G$17,MIN(H2382*Data!$C$7*$C$16*0.5,$C$17*Data!$C$7))*$C$12,"")</f>
        <v/>
      </c>
      <c r="L2382" s="42" t="str">
        <f t="shared" ca="1" si="1140"/>
        <v/>
      </c>
      <c r="M2382" s="44" t="str">
        <f t="shared" ca="1" si="1141"/>
        <v/>
      </c>
      <c r="N2382" s="44" t="str">
        <f t="shared" ca="1" si="1142"/>
        <v/>
      </c>
      <c r="O2382" s="108" t="str">
        <f t="shared" si="1126"/>
        <v/>
      </c>
      <c r="P2382" s="102" t="str">
        <f t="shared" si="1127"/>
        <v/>
      </c>
      <c r="Q2382" s="102" t="str">
        <f t="shared" si="1128"/>
        <v/>
      </c>
      <c r="R2382" s="120" t="str">
        <f t="shared" si="1129"/>
        <v/>
      </c>
      <c r="S2382" s="54" t="str">
        <f t="shared" si="1130"/>
        <v/>
      </c>
      <c r="T2382" s="5" t="str">
        <f t="shared" si="1131"/>
        <v/>
      </c>
      <c r="U2382" s="152" t="str">
        <f t="shared" si="1114"/>
        <v/>
      </c>
      <c r="V2382" s="152" t="str">
        <f t="shared" si="1115"/>
        <v/>
      </c>
      <c r="W2382" s="153" t="str">
        <f t="shared" si="1116"/>
        <v/>
      </c>
      <c r="X2382" s="153" t="str">
        <f t="shared" si="1117"/>
        <v/>
      </c>
      <c r="Y2382" s="153" t="str">
        <f t="shared" si="1118"/>
        <v/>
      </c>
      <c r="Z2382" s="153" t="str">
        <f t="shared" si="1119"/>
        <v/>
      </c>
      <c r="AA2382" s="152" t="str">
        <f t="shared" si="1120"/>
        <v/>
      </c>
      <c r="AB2382" s="152" t="str">
        <f t="shared" si="1121"/>
        <v/>
      </c>
      <c r="AC2382" s="154" t="str">
        <f t="shared" si="1132"/>
        <v/>
      </c>
      <c r="AD2382" s="154" t="str">
        <f t="shared" si="1133"/>
        <v/>
      </c>
      <c r="AE2382" s="3" t="str">
        <f t="shared" si="1134"/>
        <v/>
      </c>
      <c r="AF2382" s="3" t="str">
        <f t="shared" si="1135"/>
        <v/>
      </c>
      <c r="AG2382" s="3" t="str">
        <f t="shared" si="1136"/>
        <v/>
      </c>
      <c r="AH2382" s="4" t="str">
        <f t="shared" si="1137"/>
        <v/>
      </c>
      <c r="AI2382" s="75" t="str">
        <f t="shared" si="1138"/>
        <v/>
      </c>
      <c r="AJ2382" s="75" t="str">
        <f t="shared" si="1139"/>
        <v/>
      </c>
    </row>
    <row r="2383" spans="1:36" ht="14.25">
      <c r="A2383" s="41" t="str">
        <f t="shared" si="1122"/>
        <v/>
      </c>
      <c r="B2383" s="150" t="str">
        <f>IF(ISNUMBER(A2383),INDEX('MetaTrader Import'!$H$13:$J$5893,TRUNC(((A2383-$A$39+1)-1)/3)+1,MOD((A2383-$A$39+1)-1,3)+1),"")</f>
        <v/>
      </c>
      <c r="C2383" s="43" t="str">
        <f t="shared" si="1123"/>
        <v/>
      </c>
      <c r="D2383" s="43" t="str">
        <f t="shared" ca="1" si="1113"/>
        <v/>
      </c>
      <c r="E2383" s="43" t="str">
        <f t="shared" si="1124"/>
        <v/>
      </c>
      <c r="F2383" s="43" t="str">
        <f t="shared" si="1125"/>
        <v/>
      </c>
      <c r="G2383" s="43" t="str">
        <f>IF(A2383&lt;&gt;"",IF(A2383&lt;Data!$G$11*0.25,$C$13/$G$32,IF(A2383&gt;Data!$G$11*0.25,$C$13,$C$13*10)),"")</f>
        <v/>
      </c>
      <c r="H2383" s="43" t="str">
        <f>IF(A2383&lt;&gt;"",IF(Data!$G$9="constant",$C$13,IF(Data!$G$9="squeeze",G2383,F2383)),"")</f>
        <v/>
      </c>
      <c r="I2383" s="38" t="str">
        <f ca="1">IF(ISNUMBER(A2383),NORMINV(RAND(),0,IF(AND(Data!$G$9="squeeze",A2383&lt;Data!$G$11*0.25),$H$32,1)*$C$30*$C$13)*($C$14*$C$12),"")</f>
        <v/>
      </c>
      <c r="J2383" s="42" t="str">
        <f ca="1">IFERROR(IF(Data!$C$6="Real",B2383,I2383+J2382+($C$14*$C$12)*(NORMINV(RAND(),$C$15,CHOOSE($G$13,$C$13,F2383,G2383)))),"")</f>
        <v/>
      </c>
      <c r="K2383" s="88" t="str">
        <f>IF(ISNUMBER(A2383), IF($G$16="fixed",$G$17,MIN(H2383*Data!$C$7*$C$16*0.5,$C$17*Data!$C$7))*$C$12,"")</f>
        <v/>
      </c>
      <c r="L2383" s="42" t="str">
        <f t="shared" ca="1" si="1140"/>
        <v/>
      </c>
      <c r="M2383" s="44" t="str">
        <f t="shared" ca="1" si="1141"/>
        <v/>
      </c>
      <c r="N2383" s="44" t="str">
        <f t="shared" ca="1" si="1142"/>
        <v/>
      </c>
      <c r="O2383" s="108" t="str">
        <f t="shared" si="1126"/>
        <v/>
      </c>
      <c r="P2383" s="102" t="str">
        <f t="shared" si="1127"/>
        <v/>
      </c>
      <c r="Q2383" s="102" t="str">
        <f t="shared" si="1128"/>
        <v/>
      </c>
      <c r="R2383" s="120" t="str">
        <f t="shared" si="1129"/>
        <v/>
      </c>
      <c r="S2383" s="54" t="str">
        <f t="shared" si="1130"/>
        <v/>
      </c>
      <c r="T2383" s="5" t="str">
        <f t="shared" si="1131"/>
        <v/>
      </c>
      <c r="U2383" s="152" t="str">
        <f t="shared" si="1114"/>
        <v/>
      </c>
      <c r="V2383" s="152" t="str">
        <f t="shared" si="1115"/>
        <v/>
      </c>
      <c r="W2383" s="153" t="str">
        <f t="shared" si="1116"/>
        <v/>
      </c>
      <c r="X2383" s="153" t="str">
        <f t="shared" si="1117"/>
        <v/>
      </c>
      <c r="Y2383" s="153" t="str">
        <f t="shared" si="1118"/>
        <v/>
      </c>
      <c r="Z2383" s="153" t="str">
        <f t="shared" si="1119"/>
        <v/>
      </c>
      <c r="AA2383" s="152" t="str">
        <f t="shared" si="1120"/>
        <v/>
      </c>
      <c r="AB2383" s="152" t="str">
        <f t="shared" si="1121"/>
        <v/>
      </c>
      <c r="AC2383" s="154" t="str">
        <f t="shared" si="1132"/>
        <v/>
      </c>
      <c r="AD2383" s="154" t="str">
        <f t="shared" si="1133"/>
        <v/>
      </c>
      <c r="AE2383" s="3" t="str">
        <f t="shared" si="1134"/>
        <v/>
      </c>
      <c r="AF2383" s="3" t="str">
        <f t="shared" si="1135"/>
        <v/>
      </c>
      <c r="AG2383" s="3" t="str">
        <f t="shared" si="1136"/>
        <v/>
      </c>
      <c r="AH2383" s="4" t="str">
        <f t="shared" si="1137"/>
        <v/>
      </c>
      <c r="AI2383" s="75" t="str">
        <f t="shared" si="1138"/>
        <v/>
      </c>
      <c r="AJ2383" s="75" t="str">
        <f t="shared" si="1139"/>
        <v/>
      </c>
    </row>
    <row r="2384" spans="1:36" ht="14.25">
      <c r="A2384" s="41" t="str">
        <f t="shared" si="1122"/>
        <v/>
      </c>
      <c r="B2384" s="150" t="str">
        <f>IF(ISNUMBER(A2384),INDEX('MetaTrader Import'!$H$13:$J$5893,TRUNC(((A2384-$A$39+1)-1)/3)+1,MOD((A2384-$A$39+1)-1,3)+1),"")</f>
        <v/>
      </c>
      <c r="C2384" s="43" t="str">
        <f t="shared" si="1123"/>
        <v/>
      </c>
      <c r="D2384" s="43" t="str">
        <f t="shared" ca="1" si="1113"/>
        <v/>
      </c>
      <c r="E2384" s="43" t="str">
        <f t="shared" si="1124"/>
        <v/>
      </c>
      <c r="F2384" s="43" t="str">
        <f t="shared" si="1125"/>
        <v/>
      </c>
      <c r="G2384" s="43" t="str">
        <f>IF(A2384&lt;&gt;"",IF(A2384&lt;Data!$G$11*0.25,$C$13/$G$32,IF(A2384&gt;Data!$G$11*0.25,$C$13,$C$13*10)),"")</f>
        <v/>
      </c>
      <c r="H2384" s="43" t="str">
        <f>IF(A2384&lt;&gt;"",IF(Data!$G$9="constant",$C$13,IF(Data!$G$9="squeeze",G2384,F2384)),"")</f>
        <v/>
      </c>
      <c r="I2384" s="38" t="str">
        <f ca="1">IF(ISNUMBER(A2384),NORMINV(RAND(),0,IF(AND(Data!$G$9="squeeze",A2384&lt;Data!$G$11*0.25),$H$32,1)*$C$30*$C$13)*($C$14*$C$12),"")</f>
        <v/>
      </c>
      <c r="J2384" s="42" t="str">
        <f ca="1">IFERROR(IF(Data!$C$6="Real",B2384,I2384+J2383+($C$14*$C$12)*(NORMINV(RAND(),$C$15,CHOOSE($G$13,$C$13,F2384,G2384)))),"")</f>
        <v/>
      </c>
      <c r="K2384" s="88" t="str">
        <f>IF(ISNUMBER(A2384), IF($G$16="fixed",$G$17,MIN(H2384*Data!$C$7*$C$16*0.5,$C$17*Data!$C$7))*$C$12,"")</f>
        <v/>
      </c>
      <c r="L2384" s="42" t="str">
        <f t="shared" ca="1" si="1140"/>
        <v/>
      </c>
      <c r="M2384" s="44" t="str">
        <f t="shared" ca="1" si="1141"/>
        <v/>
      </c>
      <c r="N2384" s="44" t="str">
        <f t="shared" ca="1" si="1142"/>
        <v/>
      </c>
      <c r="O2384" s="108" t="str">
        <f t="shared" si="1126"/>
        <v/>
      </c>
      <c r="P2384" s="102" t="str">
        <f t="shared" si="1127"/>
        <v/>
      </c>
      <c r="Q2384" s="102" t="str">
        <f t="shared" si="1128"/>
        <v/>
      </c>
      <c r="R2384" s="120" t="str">
        <f t="shared" si="1129"/>
        <v/>
      </c>
      <c r="S2384" s="54" t="str">
        <f t="shared" si="1130"/>
        <v/>
      </c>
      <c r="T2384" s="5" t="str">
        <f t="shared" si="1131"/>
        <v/>
      </c>
      <c r="U2384" s="152" t="str">
        <f t="shared" si="1114"/>
        <v/>
      </c>
      <c r="V2384" s="152" t="str">
        <f t="shared" si="1115"/>
        <v/>
      </c>
      <c r="W2384" s="153" t="str">
        <f t="shared" si="1116"/>
        <v/>
      </c>
      <c r="X2384" s="153" t="str">
        <f t="shared" si="1117"/>
        <v/>
      </c>
      <c r="Y2384" s="153" t="str">
        <f t="shared" si="1118"/>
        <v/>
      </c>
      <c r="Z2384" s="153" t="str">
        <f t="shared" si="1119"/>
        <v/>
      </c>
      <c r="AA2384" s="152" t="str">
        <f t="shared" si="1120"/>
        <v/>
      </c>
      <c r="AB2384" s="152" t="str">
        <f t="shared" si="1121"/>
        <v/>
      </c>
      <c r="AC2384" s="154" t="str">
        <f t="shared" si="1132"/>
        <v/>
      </c>
      <c r="AD2384" s="154" t="str">
        <f t="shared" si="1133"/>
        <v/>
      </c>
      <c r="AE2384" s="3" t="str">
        <f t="shared" si="1134"/>
        <v/>
      </c>
      <c r="AF2384" s="3" t="str">
        <f t="shared" si="1135"/>
        <v/>
      </c>
      <c r="AG2384" s="3" t="str">
        <f t="shared" si="1136"/>
        <v/>
      </c>
      <c r="AH2384" s="4" t="str">
        <f t="shared" si="1137"/>
        <v/>
      </c>
      <c r="AI2384" s="75" t="str">
        <f t="shared" si="1138"/>
        <v/>
      </c>
      <c r="AJ2384" s="75" t="str">
        <f t="shared" si="1139"/>
        <v/>
      </c>
    </row>
    <row r="2385" spans="1:36" ht="14.25">
      <c r="A2385" s="41" t="str">
        <f t="shared" si="1122"/>
        <v/>
      </c>
      <c r="B2385" s="150" t="str">
        <f>IF(ISNUMBER(A2385),INDEX('MetaTrader Import'!$H$13:$J$5893,TRUNC(((A2385-$A$39+1)-1)/3)+1,MOD((A2385-$A$39+1)-1,3)+1),"")</f>
        <v/>
      </c>
      <c r="C2385" s="43" t="str">
        <f t="shared" si="1123"/>
        <v/>
      </c>
      <c r="D2385" s="43" t="str">
        <f t="shared" ca="1" si="1113"/>
        <v/>
      </c>
      <c r="E2385" s="43" t="str">
        <f t="shared" si="1124"/>
        <v/>
      </c>
      <c r="F2385" s="43" t="str">
        <f t="shared" si="1125"/>
        <v/>
      </c>
      <c r="G2385" s="43" t="str">
        <f>IF(A2385&lt;&gt;"",IF(A2385&lt;Data!$G$11*0.25,$C$13/$G$32,IF(A2385&gt;Data!$G$11*0.25,$C$13,$C$13*10)),"")</f>
        <v/>
      </c>
      <c r="H2385" s="43" t="str">
        <f>IF(A2385&lt;&gt;"",IF(Data!$G$9="constant",$C$13,IF(Data!$G$9="squeeze",G2385,F2385)),"")</f>
        <v/>
      </c>
      <c r="I2385" s="38" t="str">
        <f ca="1">IF(ISNUMBER(A2385),NORMINV(RAND(),0,IF(AND(Data!$G$9="squeeze",A2385&lt;Data!$G$11*0.25),$H$32,1)*$C$30*$C$13)*($C$14*$C$12),"")</f>
        <v/>
      </c>
      <c r="J2385" s="42" t="str">
        <f ca="1">IFERROR(IF(Data!$C$6="Real",B2385,I2385+J2384+($C$14*$C$12)*(NORMINV(RAND(),$C$15,CHOOSE($G$13,$C$13,F2385,G2385)))),"")</f>
        <v/>
      </c>
      <c r="K2385" s="88" t="str">
        <f>IF(ISNUMBER(A2385), IF($G$16="fixed",$G$17,MIN(H2385*Data!$C$7*$C$16*0.5,$C$17*Data!$C$7))*$C$12,"")</f>
        <v/>
      </c>
      <c r="L2385" s="42" t="str">
        <f t="shared" ca="1" si="1140"/>
        <v/>
      </c>
      <c r="M2385" s="44" t="str">
        <f t="shared" ca="1" si="1141"/>
        <v/>
      </c>
      <c r="N2385" s="44" t="str">
        <f t="shared" ca="1" si="1142"/>
        <v/>
      </c>
      <c r="O2385" s="108" t="str">
        <f t="shared" si="1126"/>
        <v/>
      </c>
      <c r="P2385" s="102" t="str">
        <f t="shared" si="1127"/>
        <v/>
      </c>
      <c r="Q2385" s="102" t="str">
        <f t="shared" si="1128"/>
        <v/>
      </c>
      <c r="R2385" s="120" t="str">
        <f t="shared" si="1129"/>
        <v/>
      </c>
      <c r="S2385" s="54" t="str">
        <f t="shared" si="1130"/>
        <v/>
      </c>
      <c r="T2385" s="5" t="str">
        <f t="shared" si="1131"/>
        <v/>
      </c>
      <c r="U2385" s="152" t="str">
        <f t="shared" si="1114"/>
        <v/>
      </c>
      <c r="V2385" s="152" t="str">
        <f t="shared" si="1115"/>
        <v/>
      </c>
      <c r="W2385" s="153" t="str">
        <f t="shared" si="1116"/>
        <v/>
      </c>
      <c r="X2385" s="153" t="str">
        <f t="shared" si="1117"/>
        <v/>
      </c>
      <c r="Y2385" s="153" t="str">
        <f t="shared" si="1118"/>
        <v/>
      </c>
      <c r="Z2385" s="153" t="str">
        <f t="shared" si="1119"/>
        <v/>
      </c>
      <c r="AA2385" s="152" t="str">
        <f t="shared" si="1120"/>
        <v/>
      </c>
      <c r="AB2385" s="152" t="str">
        <f t="shared" si="1121"/>
        <v/>
      </c>
      <c r="AC2385" s="154" t="str">
        <f t="shared" si="1132"/>
        <v/>
      </c>
      <c r="AD2385" s="154" t="str">
        <f t="shared" si="1133"/>
        <v/>
      </c>
      <c r="AE2385" s="3" t="str">
        <f t="shared" si="1134"/>
        <v/>
      </c>
      <c r="AF2385" s="3" t="str">
        <f t="shared" si="1135"/>
        <v/>
      </c>
      <c r="AG2385" s="3" t="str">
        <f t="shared" si="1136"/>
        <v/>
      </c>
      <c r="AH2385" s="4" t="str">
        <f t="shared" si="1137"/>
        <v/>
      </c>
      <c r="AI2385" s="75" t="str">
        <f t="shared" si="1138"/>
        <v/>
      </c>
      <c r="AJ2385" s="75" t="str">
        <f t="shared" si="1139"/>
        <v/>
      </c>
    </row>
    <row r="2386" spans="1:36" ht="14.25">
      <c r="A2386" s="41" t="str">
        <f t="shared" si="1122"/>
        <v/>
      </c>
      <c r="B2386" s="150" t="str">
        <f>IF(ISNUMBER(A2386),INDEX('MetaTrader Import'!$H$13:$J$5893,TRUNC(((A2386-$A$39+1)-1)/3)+1,MOD((A2386-$A$39+1)-1,3)+1),"")</f>
        <v/>
      </c>
      <c r="C2386" s="43" t="str">
        <f t="shared" si="1123"/>
        <v/>
      </c>
      <c r="D2386" s="43" t="str">
        <f t="shared" ca="1" si="1113"/>
        <v/>
      </c>
      <c r="E2386" s="43" t="str">
        <f t="shared" si="1124"/>
        <v/>
      </c>
      <c r="F2386" s="43" t="str">
        <f t="shared" si="1125"/>
        <v/>
      </c>
      <c r="G2386" s="43" t="str">
        <f>IF(A2386&lt;&gt;"",IF(A2386&lt;Data!$G$11*0.25,$C$13/$G$32,IF(A2386&gt;Data!$G$11*0.25,$C$13,$C$13*10)),"")</f>
        <v/>
      </c>
      <c r="H2386" s="43" t="str">
        <f>IF(A2386&lt;&gt;"",IF(Data!$G$9="constant",$C$13,IF(Data!$G$9="squeeze",G2386,F2386)),"")</f>
        <v/>
      </c>
      <c r="I2386" s="38" t="str">
        <f ca="1">IF(ISNUMBER(A2386),NORMINV(RAND(),0,IF(AND(Data!$G$9="squeeze",A2386&lt;Data!$G$11*0.25),$H$32,1)*$C$30*$C$13)*($C$14*$C$12),"")</f>
        <v/>
      </c>
      <c r="J2386" s="42" t="str">
        <f ca="1">IFERROR(IF(Data!$C$6="Real",B2386,I2386+J2385+($C$14*$C$12)*(NORMINV(RAND(),$C$15,CHOOSE($G$13,$C$13,F2386,G2386)))),"")</f>
        <v/>
      </c>
      <c r="K2386" s="88" t="str">
        <f>IF(ISNUMBER(A2386), IF($G$16="fixed",$G$17,MIN(H2386*Data!$C$7*$C$16*0.5,$C$17*Data!$C$7))*$C$12,"")</f>
        <v/>
      </c>
      <c r="L2386" s="42" t="str">
        <f t="shared" ca="1" si="1140"/>
        <v/>
      </c>
      <c r="M2386" s="44" t="str">
        <f t="shared" ca="1" si="1141"/>
        <v/>
      </c>
      <c r="N2386" s="44" t="str">
        <f t="shared" ca="1" si="1142"/>
        <v/>
      </c>
      <c r="O2386" s="108" t="str">
        <f t="shared" si="1126"/>
        <v/>
      </c>
      <c r="P2386" s="102" t="str">
        <f t="shared" si="1127"/>
        <v/>
      </c>
      <c r="Q2386" s="102" t="str">
        <f t="shared" si="1128"/>
        <v/>
      </c>
      <c r="R2386" s="120" t="str">
        <f t="shared" si="1129"/>
        <v/>
      </c>
      <c r="S2386" s="54" t="str">
        <f t="shared" si="1130"/>
        <v/>
      </c>
      <c r="T2386" s="5" t="str">
        <f t="shared" si="1131"/>
        <v/>
      </c>
      <c r="U2386" s="152" t="str">
        <f t="shared" si="1114"/>
        <v/>
      </c>
      <c r="V2386" s="152" t="str">
        <f t="shared" si="1115"/>
        <v/>
      </c>
      <c r="W2386" s="153" t="str">
        <f t="shared" si="1116"/>
        <v/>
      </c>
      <c r="X2386" s="153" t="str">
        <f t="shared" si="1117"/>
        <v/>
      </c>
      <c r="Y2386" s="153" t="str">
        <f t="shared" si="1118"/>
        <v/>
      </c>
      <c r="Z2386" s="153" t="str">
        <f t="shared" si="1119"/>
        <v/>
      </c>
      <c r="AA2386" s="152" t="str">
        <f t="shared" si="1120"/>
        <v/>
      </c>
      <c r="AB2386" s="152" t="str">
        <f t="shared" si="1121"/>
        <v/>
      </c>
      <c r="AC2386" s="154" t="str">
        <f t="shared" si="1132"/>
        <v/>
      </c>
      <c r="AD2386" s="154" t="str">
        <f t="shared" si="1133"/>
        <v/>
      </c>
      <c r="AE2386" s="3" t="str">
        <f t="shared" si="1134"/>
        <v/>
      </c>
      <c r="AF2386" s="3" t="str">
        <f t="shared" si="1135"/>
        <v/>
      </c>
      <c r="AG2386" s="3" t="str">
        <f t="shared" si="1136"/>
        <v/>
      </c>
      <c r="AH2386" s="4" t="str">
        <f t="shared" si="1137"/>
        <v/>
      </c>
      <c r="AI2386" s="75" t="str">
        <f t="shared" si="1138"/>
        <v/>
      </c>
      <c r="AJ2386" s="75" t="str">
        <f t="shared" si="1139"/>
        <v/>
      </c>
    </row>
    <row r="2387" spans="1:36" ht="14.25">
      <c r="A2387" s="41" t="str">
        <f t="shared" si="1122"/>
        <v/>
      </c>
      <c r="B2387" s="150" t="str">
        <f>IF(ISNUMBER(A2387),INDEX('MetaTrader Import'!$H$13:$J$5893,TRUNC(((A2387-$A$39+1)-1)/3)+1,MOD((A2387-$A$39+1)-1,3)+1),"")</f>
        <v/>
      </c>
      <c r="C2387" s="43" t="str">
        <f t="shared" si="1123"/>
        <v/>
      </c>
      <c r="D2387" s="43" t="str">
        <f t="shared" ca="1" si="1113"/>
        <v/>
      </c>
      <c r="E2387" s="43" t="str">
        <f t="shared" si="1124"/>
        <v/>
      </c>
      <c r="F2387" s="43" t="str">
        <f t="shared" si="1125"/>
        <v/>
      </c>
      <c r="G2387" s="43" t="str">
        <f>IF(A2387&lt;&gt;"",IF(A2387&lt;Data!$G$11*0.25,$C$13/$G$32,IF(A2387&gt;Data!$G$11*0.25,$C$13,$C$13*10)),"")</f>
        <v/>
      </c>
      <c r="H2387" s="43" t="str">
        <f>IF(A2387&lt;&gt;"",IF(Data!$G$9="constant",$C$13,IF(Data!$G$9="squeeze",G2387,F2387)),"")</f>
        <v/>
      </c>
      <c r="I2387" s="38" t="str">
        <f ca="1">IF(ISNUMBER(A2387),NORMINV(RAND(),0,IF(AND(Data!$G$9="squeeze",A2387&lt;Data!$G$11*0.25),$H$32,1)*$C$30*$C$13)*($C$14*$C$12),"")</f>
        <v/>
      </c>
      <c r="J2387" s="42" t="str">
        <f ca="1">IFERROR(IF(Data!$C$6="Real",B2387,I2387+J2386+($C$14*$C$12)*(NORMINV(RAND(),$C$15,CHOOSE($G$13,$C$13,F2387,G2387)))),"")</f>
        <v/>
      </c>
      <c r="K2387" s="88" t="str">
        <f>IF(ISNUMBER(A2387), IF($G$16="fixed",$G$17,MIN(H2387*Data!$C$7*$C$16*0.5,$C$17*Data!$C$7))*$C$12,"")</f>
        <v/>
      </c>
      <c r="L2387" s="42" t="str">
        <f t="shared" ca="1" si="1140"/>
        <v/>
      </c>
      <c r="M2387" s="44" t="str">
        <f t="shared" ca="1" si="1141"/>
        <v/>
      </c>
      <c r="N2387" s="44" t="str">
        <f t="shared" ca="1" si="1142"/>
        <v/>
      </c>
      <c r="O2387" s="108" t="str">
        <f t="shared" si="1126"/>
        <v/>
      </c>
      <c r="P2387" s="102" t="str">
        <f t="shared" si="1127"/>
        <v/>
      </c>
      <c r="Q2387" s="102" t="str">
        <f t="shared" si="1128"/>
        <v/>
      </c>
      <c r="R2387" s="120" t="str">
        <f t="shared" si="1129"/>
        <v/>
      </c>
      <c r="S2387" s="54" t="str">
        <f t="shared" si="1130"/>
        <v/>
      </c>
      <c r="T2387" s="5" t="str">
        <f t="shared" si="1131"/>
        <v/>
      </c>
      <c r="U2387" s="152" t="str">
        <f t="shared" si="1114"/>
        <v/>
      </c>
      <c r="V2387" s="152" t="str">
        <f t="shared" si="1115"/>
        <v/>
      </c>
      <c r="W2387" s="153" t="str">
        <f t="shared" si="1116"/>
        <v/>
      </c>
      <c r="X2387" s="153" t="str">
        <f t="shared" si="1117"/>
        <v/>
      </c>
      <c r="Y2387" s="153" t="str">
        <f t="shared" si="1118"/>
        <v/>
      </c>
      <c r="Z2387" s="153" t="str">
        <f t="shared" si="1119"/>
        <v/>
      </c>
      <c r="AA2387" s="152" t="str">
        <f t="shared" si="1120"/>
        <v/>
      </c>
      <c r="AB2387" s="152" t="str">
        <f t="shared" si="1121"/>
        <v/>
      </c>
      <c r="AC2387" s="154" t="str">
        <f t="shared" si="1132"/>
        <v/>
      </c>
      <c r="AD2387" s="154" t="str">
        <f t="shared" si="1133"/>
        <v/>
      </c>
      <c r="AE2387" s="3" t="str">
        <f t="shared" si="1134"/>
        <v/>
      </c>
      <c r="AF2387" s="3" t="str">
        <f t="shared" si="1135"/>
        <v/>
      </c>
      <c r="AG2387" s="3" t="str">
        <f t="shared" si="1136"/>
        <v/>
      </c>
      <c r="AH2387" s="4" t="str">
        <f t="shared" si="1137"/>
        <v/>
      </c>
      <c r="AI2387" s="75" t="str">
        <f t="shared" si="1138"/>
        <v/>
      </c>
      <c r="AJ2387" s="75" t="str">
        <f t="shared" si="1139"/>
        <v/>
      </c>
    </row>
    <row r="2388" spans="1:36" ht="14.25">
      <c r="A2388" s="41" t="str">
        <f t="shared" si="1122"/>
        <v/>
      </c>
      <c r="B2388" s="150" t="str">
        <f>IF(ISNUMBER(A2388),INDEX('MetaTrader Import'!$H$13:$J$5893,TRUNC(((A2388-$A$39+1)-1)/3)+1,MOD((A2388-$A$39+1)-1,3)+1),"")</f>
        <v/>
      </c>
      <c r="C2388" s="43" t="str">
        <f t="shared" si="1123"/>
        <v/>
      </c>
      <c r="D2388" s="43" t="str">
        <f t="shared" ca="1" si="1113"/>
        <v/>
      </c>
      <c r="E2388" s="43" t="str">
        <f t="shared" si="1124"/>
        <v/>
      </c>
      <c r="F2388" s="43" t="str">
        <f t="shared" si="1125"/>
        <v/>
      </c>
      <c r="G2388" s="43" t="str">
        <f>IF(A2388&lt;&gt;"",IF(A2388&lt;Data!$G$11*0.25,$C$13/$G$32,IF(A2388&gt;Data!$G$11*0.25,$C$13,$C$13*10)),"")</f>
        <v/>
      </c>
      <c r="H2388" s="43" t="str">
        <f>IF(A2388&lt;&gt;"",IF(Data!$G$9="constant",$C$13,IF(Data!$G$9="squeeze",G2388,F2388)),"")</f>
        <v/>
      </c>
      <c r="I2388" s="38" t="str">
        <f ca="1">IF(ISNUMBER(A2388),NORMINV(RAND(),0,IF(AND(Data!$G$9="squeeze",A2388&lt;Data!$G$11*0.25),$H$32,1)*$C$30*$C$13)*($C$14*$C$12),"")</f>
        <v/>
      </c>
      <c r="J2388" s="42" t="str">
        <f ca="1">IFERROR(IF(Data!$C$6="Real",B2388,I2388+J2387+($C$14*$C$12)*(NORMINV(RAND(),$C$15,CHOOSE($G$13,$C$13,F2388,G2388)))),"")</f>
        <v/>
      </c>
      <c r="K2388" s="88" t="str">
        <f>IF(ISNUMBER(A2388), IF($G$16="fixed",$G$17,MIN(H2388*Data!$C$7*$C$16*0.5,$C$17*Data!$C$7))*$C$12,"")</f>
        <v/>
      </c>
      <c r="L2388" s="42" t="str">
        <f t="shared" ca="1" si="1140"/>
        <v/>
      </c>
      <c r="M2388" s="44" t="str">
        <f t="shared" ca="1" si="1141"/>
        <v/>
      </c>
      <c r="N2388" s="44" t="str">
        <f t="shared" ca="1" si="1142"/>
        <v/>
      </c>
      <c r="O2388" s="108" t="str">
        <f t="shared" si="1126"/>
        <v/>
      </c>
      <c r="P2388" s="102" t="str">
        <f t="shared" si="1127"/>
        <v/>
      </c>
      <c r="Q2388" s="102" t="str">
        <f t="shared" si="1128"/>
        <v/>
      </c>
      <c r="R2388" s="120" t="str">
        <f t="shared" si="1129"/>
        <v/>
      </c>
      <c r="S2388" s="54" t="str">
        <f t="shared" si="1130"/>
        <v/>
      </c>
      <c r="T2388" s="5" t="str">
        <f t="shared" si="1131"/>
        <v/>
      </c>
      <c r="U2388" s="152" t="str">
        <f t="shared" si="1114"/>
        <v/>
      </c>
      <c r="V2388" s="152" t="str">
        <f t="shared" si="1115"/>
        <v/>
      </c>
      <c r="W2388" s="153" t="str">
        <f t="shared" si="1116"/>
        <v/>
      </c>
      <c r="X2388" s="153" t="str">
        <f t="shared" si="1117"/>
        <v/>
      </c>
      <c r="Y2388" s="153" t="str">
        <f t="shared" si="1118"/>
        <v/>
      </c>
      <c r="Z2388" s="153" t="str">
        <f t="shared" si="1119"/>
        <v/>
      </c>
      <c r="AA2388" s="152" t="str">
        <f t="shared" si="1120"/>
        <v/>
      </c>
      <c r="AB2388" s="152" t="str">
        <f t="shared" si="1121"/>
        <v/>
      </c>
      <c r="AC2388" s="154" t="str">
        <f t="shared" si="1132"/>
        <v/>
      </c>
      <c r="AD2388" s="154" t="str">
        <f t="shared" si="1133"/>
        <v/>
      </c>
      <c r="AE2388" s="3" t="str">
        <f t="shared" si="1134"/>
        <v/>
      </c>
      <c r="AF2388" s="3" t="str">
        <f t="shared" si="1135"/>
        <v/>
      </c>
      <c r="AG2388" s="3" t="str">
        <f t="shared" si="1136"/>
        <v/>
      </c>
      <c r="AH2388" s="4" t="str">
        <f t="shared" si="1137"/>
        <v/>
      </c>
      <c r="AI2388" s="75" t="str">
        <f t="shared" si="1138"/>
        <v/>
      </c>
      <c r="AJ2388" s="75" t="str">
        <f t="shared" si="1139"/>
        <v/>
      </c>
    </row>
    <row r="2389" spans="1:36" ht="14.25">
      <c r="A2389" s="41" t="str">
        <f t="shared" si="1122"/>
        <v/>
      </c>
      <c r="B2389" s="150" t="str">
        <f>IF(ISNUMBER(A2389),INDEX('MetaTrader Import'!$H$13:$J$5893,TRUNC(((A2389-$A$39+1)-1)/3)+1,MOD((A2389-$A$39+1)-1,3)+1),"")</f>
        <v/>
      </c>
      <c r="C2389" s="43" t="str">
        <f t="shared" si="1123"/>
        <v/>
      </c>
      <c r="D2389" s="43" t="str">
        <f t="shared" ca="1" si="1113"/>
        <v/>
      </c>
      <c r="E2389" s="43" t="str">
        <f t="shared" si="1124"/>
        <v/>
      </c>
      <c r="F2389" s="43" t="str">
        <f t="shared" si="1125"/>
        <v/>
      </c>
      <c r="G2389" s="43" t="str">
        <f>IF(A2389&lt;&gt;"",IF(A2389&lt;Data!$G$11*0.25,$C$13/$G$32,IF(A2389&gt;Data!$G$11*0.25,$C$13,$C$13*10)),"")</f>
        <v/>
      </c>
      <c r="H2389" s="43" t="str">
        <f>IF(A2389&lt;&gt;"",IF(Data!$G$9="constant",$C$13,IF(Data!$G$9="squeeze",G2389,F2389)),"")</f>
        <v/>
      </c>
      <c r="I2389" s="38" t="str">
        <f ca="1">IF(ISNUMBER(A2389),NORMINV(RAND(),0,IF(AND(Data!$G$9="squeeze",A2389&lt;Data!$G$11*0.25),$H$32,1)*$C$30*$C$13)*($C$14*$C$12),"")</f>
        <v/>
      </c>
      <c r="J2389" s="42" t="str">
        <f ca="1">IFERROR(IF(Data!$C$6="Real",B2389,I2389+J2388+($C$14*$C$12)*(NORMINV(RAND(),$C$15,CHOOSE($G$13,$C$13,F2389,G2389)))),"")</f>
        <v/>
      </c>
      <c r="K2389" s="88" t="str">
        <f>IF(ISNUMBER(A2389), IF($G$16="fixed",$G$17,MIN(H2389*Data!$C$7*$C$16*0.5,$C$17*Data!$C$7))*$C$12,"")</f>
        <v/>
      </c>
      <c r="L2389" s="42" t="str">
        <f t="shared" ca="1" si="1140"/>
        <v/>
      </c>
      <c r="M2389" s="44" t="str">
        <f t="shared" ca="1" si="1141"/>
        <v/>
      </c>
      <c r="N2389" s="44" t="str">
        <f t="shared" ca="1" si="1142"/>
        <v/>
      </c>
      <c r="O2389" s="108" t="str">
        <f t="shared" si="1126"/>
        <v/>
      </c>
      <c r="P2389" s="102" t="str">
        <f t="shared" si="1127"/>
        <v/>
      </c>
      <c r="Q2389" s="102" t="str">
        <f t="shared" si="1128"/>
        <v/>
      </c>
      <c r="R2389" s="120" t="str">
        <f t="shared" si="1129"/>
        <v/>
      </c>
      <c r="S2389" s="54" t="str">
        <f t="shared" si="1130"/>
        <v/>
      </c>
      <c r="T2389" s="5" t="str">
        <f t="shared" si="1131"/>
        <v/>
      </c>
      <c r="U2389" s="152" t="str">
        <f t="shared" si="1114"/>
        <v/>
      </c>
      <c r="V2389" s="152" t="str">
        <f t="shared" si="1115"/>
        <v/>
      </c>
      <c r="W2389" s="153" t="str">
        <f t="shared" si="1116"/>
        <v/>
      </c>
      <c r="X2389" s="153" t="str">
        <f t="shared" si="1117"/>
        <v/>
      </c>
      <c r="Y2389" s="153" t="str">
        <f t="shared" si="1118"/>
        <v/>
      </c>
      <c r="Z2389" s="153" t="str">
        <f t="shared" si="1119"/>
        <v/>
      </c>
      <c r="AA2389" s="152" t="str">
        <f t="shared" si="1120"/>
        <v/>
      </c>
      <c r="AB2389" s="152" t="str">
        <f t="shared" si="1121"/>
        <v/>
      </c>
      <c r="AC2389" s="154" t="str">
        <f t="shared" si="1132"/>
        <v/>
      </c>
      <c r="AD2389" s="154" t="str">
        <f t="shared" si="1133"/>
        <v/>
      </c>
      <c r="AE2389" s="3" t="str">
        <f t="shared" si="1134"/>
        <v/>
      </c>
      <c r="AF2389" s="3" t="str">
        <f t="shared" si="1135"/>
        <v/>
      </c>
      <c r="AG2389" s="3" t="str">
        <f t="shared" si="1136"/>
        <v/>
      </c>
      <c r="AH2389" s="4" t="str">
        <f t="shared" si="1137"/>
        <v/>
      </c>
      <c r="AI2389" s="75" t="str">
        <f t="shared" si="1138"/>
        <v/>
      </c>
      <c r="AJ2389" s="75" t="str">
        <f t="shared" si="1139"/>
        <v/>
      </c>
    </row>
    <row r="2390" spans="1:36" ht="14.25">
      <c r="A2390" s="41" t="str">
        <f t="shared" si="1122"/>
        <v/>
      </c>
      <c r="B2390" s="150" t="str">
        <f>IF(ISNUMBER(A2390),INDEX('MetaTrader Import'!$H$13:$J$5893,TRUNC(((A2390-$A$39+1)-1)/3)+1,MOD((A2390-$A$39+1)-1,3)+1),"")</f>
        <v/>
      </c>
      <c r="C2390" s="43" t="str">
        <f t="shared" si="1123"/>
        <v/>
      </c>
      <c r="D2390" s="43" t="str">
        <f t="shared" ca="1" si="1113"/>
        <v/>
      </c>
      <c r="E2390" s="43" t="str">
        <f t="shared" si="1124"/>
        <v/>
      </c>
      <c r="F2390" s="43" t="str">
        <f t="shared" si="1125"/>
        <v/>
      </c>
      <c r="G2390" s="43" t="str">
        <f>IF(A2390&lt;&gt;"",IF(A2390&lt;Data!$G$11*0.25,$C$13/$G$32,IF(A2390&gt;Data!$G$11*0.25,$C$13,$C$13*10)),"")</f>
        <v/>
      </c>
      <c r="H2390" s="43" t="str">
        <f>IF(A2390&lt;&gt;"",IF(Data!$G$9="constant",$C$13,IF(Data!$G$9="squeeze",G2390,F2390)),"")</f>
        <v/>
      </c>
      <c r="I2390" s="38" t="str">
        <f ca="1">IF(ISNUMBER(A2390),NORMINV(RAND(),0,IF(AND(Data!$G$9="squeeze",A2390&lt;Data!$G$11*0.25),$H$32,1)*$C$30*$C$13)*($C$14*$C$12),"")</f>
        <v/>
      </c>
      <c r="J2390" s="42" t="str">
        <f ca="1">IFERROR(IF(Data!$C$6="Real",B2390,I2390+J2389+($C$14*$C$12)*(NORMINV(RAND(),$C$15,CHOOSE($G$13,$C$13,F2390,G2390)))),"")</f>
        <v/>
      </c>
      <c r="K2390" s="88" t="str">
        <f>IF(ISNUMBER(A2390), IF($G$16="fixed",$G$17,MIN(H2390*Data!$C$7*$C$16*0.5,$C$17*Data!$C$7))*$C$12,"")</f>
        <v/>
      </c>
      <c r="L2390" s="42" t="str">
        <f t="shared" ca="1" si="1140"/>
        <v/>
      </c>
      <c r="M2390" s="44" t="str">
        <f t="shared" ca="1" si="1141"/>
        <v/>
      </c>
      <c r="N2390" s="44" t="str">
        <f t="shared" ca="1" si="1142"/>
        <v/>
      </c>
      <c r="O2390" s="108" t="str">
        <f t="shared" si="1126"/>
        <v/>
      </c>
      <c r="P2390" s="102" t="str">
        <f t="shared" si="1127"/>
        <v/>
      </c>
      <c r="Q2390" s="102" t="str">
        <f t="shared" si="1128"/>
        <v/>
      </c>
      <c r="R2390" s="120" t="str">
        <f t="shared" si="1129"/>
        <v/>
      </c>
      <c r="S2390" s="54" t="str">
        <f t="shared" si="1130"/>
        <v/>
      </c>
      <c r="T2390" s="5" t="str">
        <f t="shared" si="1131"/>
        <v/>
      </c>
      <c r="U2390" s="152" t="str">
        <f t="shared" si="1114"/>
        <v/>
      </c>
      <c r="V2390" s="152" t="str">
        <f t="shared" si="1115"/>
        <v/>
      </c>
      <c r="W2390" s="153" t="str">
        <f t="shared" si="1116"/>
        <v/>
      </c>
      <c r="X2390" s="153" t="str">
        <f t="shared" si="1117"/>
        <v/>
      </c>
      <c r="Y2390" s="153" t="str">
        <f t="shared" si="1118"/>
        <v/>
      </c>
      <c r="Z2390" s="153" t="str">
        <f t="shared" si="1119"/>
        <v/>
      </c>
      <c r="AA2390" s="152" t="str">
        <f t="shared" si="1120"/>
        <v/>
      </c>
      <c r="AB2390" s="152" t="str">
        <f t="shared" si="1121"/>
        <v/>
      </c>
      <c r="AC2390" s="154" t="str">
        <f t="shared" si="1132"/>
        <v/>
      </c>
      <c r="AD2390" s="154" t="str">
        <f t="shared" si="1133"/>
        <v/>
      </c>
      <c r="AE2390" s="3" t="str">
        <f t="shared" si="1134"/>
        <v/>
      </c>
      <c r="AF2390" s="3" t="str">
        <f t="shared" si="1135"/>
        <v/>
      </c>
      <c r="AG2390" s="3" t="str">
        <f t="shared" si="1136"/>
        <v/>
      </c>
      <c r="AH2390" s="4" t="str">
        <f t="shared" si="1137"/>
        <v/>
      </c>
      <c r="AI2390" s="75" t="str">
        <f t="shared" si="1138"/>
        <v/>
      </c>
      <c r="AJ2390" s="75" t="str">
        <f t="shared" si="1139"/>
        <v/>
      </c>
    </row>
    <row r="2391" spans="1:36" ht="14.25">
      <c r="A2391" s="41" t="str">
        <f t="shared" si="1122"/>
        <v/>
      </c>
      <c r="B2391" s="150" t="str">
        <f>IF(ISNUMBER(A2391),INDEX('MetaTrader Import'!$H$13:$J$5893,TRUNC(((A2391-$A$39+1)-1)/3)+1,MOD((A2391-$A$39+1)-1,3)+1),"")</f>
        <v/>
      </c>
      <c r="C2391" s="43" t="str">
        <f t="shared" si="1123"/>
        <v/>
      </c>
      <c r="D2391" s="43" t="str">
        <f t="shared" ca="1" si="1113"/>
        <v/>
      </c>
      <c r="E2391" s="43" t="str">
        <f t="shared" si="1124"/>
        <v/>
      </c>
      <c r="F2391" s="43" t="str">
        <f t="shared" si="1125"/>
        <v/>
      </c>
      <c r="G2391" s="43" t="str">
        <f>IF(A2391&lt;&gt;"",IF(A2391&lt;Data!$G$11*0.25,$C$13/$G$32,IF(A2391&gt;Data!$G$11*0.25,$C$13,$C$13*10)),"")</f>
        <v/>
      </c>
      <c r="H2391" s="43" t="str">
        <f>IF(A2391&lt;&gt;"",IF(Data!$G$9="constant",$C$13,IF(Data!$G$9="squeeze",G2391,F2391)),"")</f>
        <v/>
      </c>
      <c r="I2391" s="38" t="str">
        <f ca="1">IF(ISNUMBER(A2391),NORMINV(RAND(),0,IF(AND(Data!$G$9="squeeze",A2391&lt;Data!$G$11*0.25),$H$32,1)*$C$30*$C$13)*($C$14*$C$12),"")</f>
        <v/>
      </c>
      <c r="J2391" s="42" t="str">
        <f ca="1">IFERROR(IF(Data!$C$6="Real",B2391,I2391+J2390+($C$14*$C$12)*(NORMINV(RAND(),$C$15,CHOOSE($G$13,$C$13,F2391,G2391)))),"")</f>
        <v/>
      </c>
      <c r="K2391" s="88" t="str">
        <f>IF(ISNUMBER(A2391), IF($G$16="fixed",$G$17,MIN(H2391*Data!$C$7*$C$16*0.5,$C$17*Data!$C$7))*$C$12,"")</f>
        <v/>
      </c>
      <c r="L2391" s="42" t="str">
        <f t="shared" ca="1" si="1140"/>
        <v/>
      </c>
      <c r="M2391" s="44" t="str">
        <f t="shared" ca="1" si="1141"/>
        <v/>
      </c>
      <c r="N2391" s="44" t="str">
        <f t="shared" ca="1" si="1142"/>
        <v/>
      </c>
      <c r="O2391" s="108" t="str">
        <f t="shared" si="1126"/>
        <v/>
      </c>
      <c r="P2391" s="102" t="str">
        <f t="shared" si="1127"/>
        <v/>
      </c>
      <c r="Q2391" s="102" t="str">
        <f t="shared" si="1128"/>
        <v/>
      </c>
      <c r="R2391" s="120" t="str">
        <f t="shared" si="1129"/>
        <v/>
      </c>
      <c r="S2391" s="54" t="str">
        <f t="shared" si="1130"/>
        <v/>
      </c>
      <c r="T2391" s="5" t="str">
        <f t="shared" si="1131"/>
        <v/>
      </c>
      <c r="U2391" s="152" t="str">
        <f t="shared" si="1114"/>
        <v/>
      </c>
      <c r="V2391" s="152" t="str">
        <f t="shared" si="1115"/>
        <v/>
      </c>
      <c r="W2391" s="153" t="str">
        <f t="shared" si="1116"/>
        <v/>
      </c>
      <c r="X2391" s="153" t="str">
        <f t="shared" si="1117"/>
        <v/>
      </c>
      <c r="Y2391" s="153" t="str">
        <f t="shared" si="1118"/>
        <v/>
      </c>
      <c r="Z2391" s="153" t="str">
        <f t="shared" si="1119"/>
        <v/>
      </c>
      <c r="AA2391" s="152" t="str">
        <f t="shared" si="1120"/>
        <v/>
      </c>
      <c r="AB2391" s="152" t="str">
        <f t="shared" si="1121"/>
        <v/>
      </c>
      <c r="AC2391" s="154" t="str">
        <f t="shared" si="1132"/>
        <v/>
      </c>
      <c r="AD2391" s="154" t="str">
        <f t="shared" si="1133"/>
        <v/>
      </c>
      <c r="AE2391" s="3" t="str">
        <f t="shared" si="1134"/>
        <v/>
      </c>
      <c r="AF2391" s="3" t="str">
        <f t="shared" si="1135"/>
        <v/>
      </c>
      <c r="AG2391" s="3" t="str">
        <f t="shared" si="1136"/>
        <v/>
      </c>
      <c r="AH2391" s="4" t="str">
        <f t="shared" si="1137"/>
        <v/>
      </c>
      <c r="AI2391" s="75" t="str">
        <f t="shared" si="1138"/>
        <v/>
      </c>
      <c r="AJ2391" s="75" t="str">
        <f t="shared" si="1139"/>
        <v/>
      </c>
    </row>
    <row r="2392" spans="1:36" ht="14.25">
      <c r="A2392" s="41" t="str">
        <f t="shared" si="1122"/>
        <v/>
      </c>
      <c r="B2392" s="150" t="str">
        <f>IF(ISNUMBER(A2392),INDEX('MetaTrader Import'!$H$13:$J$5893,TRUNC(((A2392-$A$39+1)-1)/3)+1,MOD((A2392-$A$39+1)-1,3)+1),"")</f>
        <v/>
      </c>
      <c r="C2392" s="43" t="str">
        <f t="shared" si="1123"/>
        <v/>
      </c>
      <c r="D2392" s="43" t="str">
        <f t="shared" ca="1" si="1113"/>
        <v/>
      </c>
      <c r="E2392" s="43" t="str">
        <f t="shared" si="1124"/>
        <v/>
      </c>
      <c r="F2392" s="43" t="str">
        <f t="shared" si="1125"/>
        <v/>
      </c>
      <c r="G2392" s="43" t="str">
        <f>IF(A2392&lt;&gt;"",IF(A2392&lt;Data!$G$11*0.25,$C$13/$G$32,IF(A2392&gt;Data!$G$11*0.25,$C$13,$C$13*10)),"")</f>
        <v/>
      </c>
      <c r="H2392" s="43" t="str">
        <f>IF(A2392&lt;&gt;"",IF(Data!$G$9="constant",$C$13,IF(Data!$G$9="squeeze",G2392,F2392)),"")</f>
        <v/>
      </c>
      <c r="I2392" s="38" t="str">
        <f ca="1">IF(ISNUMBER(A2392),NORMINV(RAND(),0,IF(AND(Data!$G$9="squeeze",A2392&lt;Data!$G$11*0.25),$H$32,1)*$C$30*$C$13)*($C$14*$C$12),"")</f>
        <v/>
      </c>
      <c r="J2392" s="42" t="str">
        <f ca="1">IFERROR(IF(Data!$C$6="Real",B2392,I2392+J2391+($C$14*$C$12)*(NORMINV(RAND(),$C$15,CHOOSE($G$13,$C$13,F2392,G2392)))),"")</f>
        <v/>
      </c>
      <c r="K2392" s="88" t="str">
        <f>IF(ISNUMBER(A2392), IF($G$16="fixed",$G$17,MIN(H2392*Data!$C$7*$C$16*0.5,$C$17*Data!$C$7))*$C$12,"")</f>
        <v/>
      </c>
      <c r="L2392" s="42" t="str">
        <f t="shared" ca="1" si="1140"/>
        <v/>
      </c>
      <c r="M2392" s="44" t="str">
        <f t="shared" ca="1" si="1141"/>
        <v/>
      </c>
      <c r="N2392" s="44" t="str">
        <f t="shared" ca="1" si="1142"/>
        <v/>
      </c>
      <c r="O2392" s="108" t="str">
        <f t="shared" si="1126"/>
        <v/>
      </c>
      <c r="P2392" s="102" t="str">
        <f t="shared" si="1127"/>
        <v/>
      </c>
      <c r="Q2392" s="102" t="str">
        <f t="shared" si="1128"/>
        <v/>
      </c>
      <c r="R2392" s="120" t="str">
        <f t="shared" si="1129"/>
        <v/>
      </c>
      <c r="S2392" s="54" t="str">
        <f t="shared" si="1130"/>
        <v/>
      </c>
      <c r="T2392" s="5" t="str">
        <f t="shared" si="1131"/>
        <v/>
      </c>
      <c r="U2392" s="152" t="str">
        <f t="shared" si="1114"/>
        <v/>
      </c>
      <c r="V2392" s="152" t="str">
        <f t="shared" si="1115"/>
        <v/>
      </c>
      <c r="W2392" s="153" t="str">
        <f t="shared" si="1116"/>
        <v/>
      </c>
      <c r="X2392" s="153" t="str">
        <f t="shared" si="1117"/>
        <v/>
      </c>
      <c r="Y2392" s="153" t="str">
        <f t="shared" si="1118"/>
        <v/>
      </c>
      <c r="Z2392" s="153" t="str">
        <f t="shared" si="1119"/>
        <v/>
      </c>
      <c r="AA2392" s="152" t="str">
        <f t="shared" si="1120"/>
        <v/>
      </c>
      <c r="AB2392" s="152" t="str">
        <f t="shared" si="1121"/>
        <v/>
      </c>
      <c r="AC2392" s="154" t="str">
        <f t="shared" si="1132"/>
        <v/>
      </c>
      <c r="AD2392" s="154" t="str">
        <f t="shared" si="1133"/>
        <v/>
      </c>
      <c r="AE2392" s="3" t="str">
        <f t="shared" si="1134"/>
        <v/>
      </c>
      <c r="AF2392" s="3" t="str">
        <f t="shared" si="1135"/>
        <v/>
      </c>
      <c r="AG2392" s="3" t="str">
        <f t="shared" si="1136"/>
        <v/>
      </c>
      <c r="AH2392" s="4" t="str">
        <f t="shared" si="1137"/>
        <v/>
      </c>
      <c r="AI2392" s="75" t="str">
        <f t="shared" si="1138"/>
        <v/>
      </c>
      <c r="AJ2392" s="75" t="str">
        <f t="shared" si="1139"/>
        <v/>
      </c>
    </row>
    <row r="2393" spans="1:36" ht="14.25">
      <c r="A2393" s="41" t="str">
        <f t="shared" si="1122"/>
        <v/>
      </c>
      <c r="B2393" s="150" t="str">
        <f>IF(ISNUMBER(A2393),INDEX('MetaTrader Import'!$H$13:$J$5893,TRUNC(((A2393-$A$39+1)-1)/3)+1,MOD((A2393-$A$39+1)-1,3)+1),"")</f>
        <v/>
      </c>
      <c r="C2393" s="43" t="str">
        <f t="shared" si="1123"/>
        <v/>
      </c>
      <c r="D2393" s="43" t="str">
        <f t="shared" ca="1" si="1113"/>
        <v/>
      </c>
      <c r="E2393" s="43" t="str">
        <f t="shared" si="1124"/>
        <v/>
      </c>
      <c r="F2393" s="43" t="str">
        <f t="shared" si="1125"/>
        <v/>
      </c>
      <c r="G2393" s="43" t="str">
        <f>IF(A2393&lt;&gt;"",IF(A2393&lt;Data!$G$11*0.25,$C$13/$G$32,IF(A2393&gt;Data!$G$11*0.25,$C$13,$C$13*10)),"")</f>
        <v/>
      </c>
      <c r="H2393" s="43" t="str">
        <f>IF(A2393&lt;&gt;"",IF(Data!$G$9="constant",$C$13,IF(Data!$G$9="squeeze",G2393,F2393)),"")</f>
        <v/>
      </c>
      <c r="I2393" s="38" t="str">
        <f ca="1">IF(ISNUMBER(A2393),NORMINV(RAND(),0,IF(AND(Data!$G$9="squeeze",A2393&lt;Data!$G$11*0.25),$H$32,1)*$C$30*$C$13)*($C$14*$C$12),"")</f>
        <v/>
      </c>
      <c r="J2393" s="42" t="str">
        <f ca="1">IFERROR(IF(Data!$C$6="Real",B2393,I2393+J2392+($C$14*$C$12)*(NORMINV(RAND(),$C$15,CHOOSE($G$13,$C$13,F2393,G2393)))),"")</f>
        <v/>
      </c>
      <c r="K2393" s="88" t="str">
        <f>IF(ISNUMBER(A2393), IF($G$16="fixed",$G$17,MIN(H2393*Data!$C$7*$C$16*0.5,$C$17*Data!$C$7))*$C$12,"")</f>
        <v/>
      </c>
      <c r="L2393" s="42" t="str">
        <f t="shared" ca="1" si="1140"/>
        <v/>
      </c>
      <c r="M2393" s="44" t="str">
        <f t="shared" ca="1" si="1141"/>
        <v/>
      </c>
      <c r="N2393" s="44" t="str">
        <f t="shared" ca="1" si="1142"/>
        <v/>
      </c>
      <c r="O2393" s="108" t="str">
        <f t="shared" si="1126"/>
        <v/>
      </c>
      <c r="P2393" s="102" t="str">
        <f t="shared" si="1127"/>
        <v/>
      </c>
      <c r="Q2393" s="102" t="str">
        <f t="shared" si="1128"/>
        <v/>
      </c>
      <c r="R2393" s="120" t="str">
        <f t="shared" si="1129"/>
        <v/>
      </c>
      <c r="S2393" s="54" t="str">
        <f t="shared" si="1130"/>
        <v/>
      </c>
      <c r="T2393" s="5" t="str">
        <f t="shared" si="1131"/>
        <v/>
      </c>
      <c r="U2393" s="152" t="str">
        <f t="shared" si="1114"/>
        <v/>
      </c>
      <c r="V2393" s="152" t="str">
        <f t="shared" si="1115"/>
        <v/>
      </c>
      <c r="W2393" s="153" t="str">
        <f t="shared" si="1116"/>
        <v/>
      </c>
      <c r="X2393" s="153" t="str">
        <f t="shared" si="1117"/>
        <v/>
      </c>
      <c r="Y2393" s="153" t="str">
        <f t="shared" si="1118"/>
        <v/>
      </c>
      <c r="Z2393" s="153" t="str">
        <f t="shared" si="1119"/>
        <v/>
      </c>
      <c r="AA2393" s="152" t="str">
        <f t="shared" si="1120"/>
        <v/>
      </c>
      <c r="AB2393" s="152" t="str">
        <f t="shared" si="1121"/>
        <v/>
      </c>
      <c r="AC2393" s="154" t="str">
        <f t="shared" si="1132"/>
        <v/>
      </c>
      <c r="AD2393" s="154" t="str">
        <f t="shared" si="1133"/>
        <v/>
      </c>
      <c r="AE2393" s="3" t="str">
        <f t="shared" si="1134"/>
        <v/>
      </c>
      <c r="AF2393" s="3" t="str">
        <f t="shared" si="1135"/>
        <v/>
      </c>
      <c r="AG2393" s="3" t="str">
        <f t="shared" si="1136"/>
        <v/>
      </c>
      <c r="AH2393" s="4" t="str">
        <f t="shared" si="1137"/>
        <v/>
      </c>
      <c r="AI2393" s="75" t="str">
        <f t="shared" si="1138"/>
        <v/>
      </c>
      <c r="AJ2393" s="75" t="str">
        <f t="shared" si="1139"/>
        <v/>
      </c>
    </row>
    <row r="2394" spans="1:36" ht="14.25">
      <c r="A2394" s="41" t="str">
        <f t="shared" si="1122"/>
        <v/>
      </c>
      <c r="B2394" s="150" t="str">
        <f>IF(ISNUMBER(A2394),INDEX('MetaTrader Import'!$H$13:$J$5893,TRUNC(((A2394-$A$39+1)-1)/3)+1,MOD((A2394-$A$39+1)-1,3)+1),"")</f>
        <v/>
      </c>
      <c r="C2394" s="43" t="str">
        <f t="shared" si="1123"/>
        <v/>
      </c>
      <c r="D2394" s="43" t="str">
        <f t="shared" ca="1" si="1113"/>
        <v/>
      </c>
      <c r="E2394" s="43" t="str">
        <f t="shared" si="1124"/>
        <v/>
      </c>
      <c r="F2394" s="43" t="str">
        <f t="shared" si="1125"/>
        <v/>
      </c>
      <c r="G2394" s="43" t="str">
        <f>IF(A2394&lt;&gt;"",IF(A2394&lt;Data!$G$11*0.25,$C$13/$G$32,IF(A2394&gt;Data!$G$11*0.25,$C$13,$C$13*10)),"")</f>
        <v/>
      </c>
      <c r="H2394" s="43" t="str">
        <f>IF(A2394&lt;&gt;"",IF(Data!$G$9="constant",$C$13,IF(Data!$G$9="squeeze",G2394,F2394)),"")</f>
        <v/>
      </c>
      <c r="I2394" s="38" t="str">
        <f ca="1">IF(ISNUMBER(A2394),NORMINV(RAND(),0,IF(AND(Data!$G$9="squeeze",A2394&lt;Data!$G$11*0.25),$H$32,1)*$C$30*$C$13)*($C$14*$C$12),"")</f>
        <v/>
      </c>
      <c r="J2394" s="42" t="str">
        <f ca="1">IFERROR(IF(Data!$C$6="Real",B2394,I2394+J2393+($C$14*$C$12)*(NORMINV(RAND(),$C$15,CHOOSE($G$13,$C$13,F2394,G2394)))),"")</f>
        <v/>
      </c>
      <c r="K2394" s="88" t="str">
        <f>IF(ISNUMBER(A2394), IF($G$16="fixed",$G$17,MIN(H2394*Data!$C$7*$C$16*0.5,$C$17*Data!$C$7))*$C$12,"")</f>
        <v/>
      </c>
      <c r="L2394" s="42" t="str">
        <f t="shared" ca="1" si="1140"/>
        <v/>
      </c>
      <c r="M2394" s="44" t="str">
        <f t="shared" ca="1" si="1141"/>
        <v/>
      </c>
      <c r="N2394" s="44" t="str">
        <f t="shared" ca="1" si="1142"/>
        <v/>
      </c>
      <c r="O2394" s="108" t="str">
        <f t="shared" si="1126"/>
        <v/>
      </c>
      <c r="P2394" s="102" t="str">
        <f t="shared" si="1127"/>
        <v/>
      </c>
      <c r="Q2394" s="102" t="str">
        <f t="shared" si="1128"/>
        <v/>
      </c>
      <c r="R2394" s="120" t="str">
        <f t="shared" si="1129"/>
        <v/>
      </c>
      <c r="S2394" s="54" t="str">
        <f t="shared" si="1130"/>
        <v/>
      </c>
      <c r="T2394" s="5" t="str">
        <f t="shared" si="1131"/>
        <v/>
      </c>
      <c r="U2394" s="152" t="str">
        <f t="shared" si="1114"/>
        <v/>
      </c>
      <c r="V2394" s="152" t="str">
        <f t="shared" si="1115"/>
        <v/>
      </c>
      <c r="W2394" s="153" t="str">
        <f t="shared" si="1116"/>
        <v/>
      </c>
      <c r="X2394" s="153" t="str">
        <f t="shared" si="1117"/>
        <v/>
      </c>
      <c r="Y2394" s="153" t="str">
        <f t="shared" si="1118"/>
        <v/>
      </c>
      <c r="Z2394" s="153" t="str">
        <f t="shared" si="1119"/>
        <v/>
      </c>
      <c r="AA2394" s="152" t="str">
        <f t="shared" si="1120"/>
        <v/>
      </c>
      <c r="AB2394" s="152" t="str">
        <f t="shared" si="1121"/>
        <v/>
      </c>
      <c r="AC2394" s="154" t="str">
        <f t="shared" si="1132"/>
        <v/>
      </c>
      <c r="AD2394" s="154" t="str">
        <f t="shared" si="1133"/>
        <v/>
      </c>
      <c r="AE2394" s="3" t="str">
        <f t="shared" si="1134"/>
        <v/>
      </c>
      <c r="AF2394" s="3" t="str">
        <f t="shared" si="1135"/>
        <v/>
      </c>
      <c r="AG2394" s="3" t="str">
        <f t="shared" si="1136"/>
        <v/>
      </c>
      <c r="AH2394" s="4" t="str">
        <f t="shared" si="1137"/>
        <v/>
      </c>
      <c r="AI2394" s="75" t="str">
        <f t="shared" si="1138"/>
        <v/>
      </c>
      <c r="AJ2394" s="75" t="str">
        <f t="shared" si="1139"/>
        <v/>
      </c>
    </row>
    <row r="2395" spans="1:36" ht="14.25">
      <c r="A2395" s="41" t="str">
        <f t="shared" si="1122"/>
        <v/>
      </c>
      <c r="B2395" s="150" t="str">
        <f>IF(ISNUMBER(A2395),INDEX('MetaTrader Import'!$H$13:$J$5893,TRUNC(((A2395-$A$39+1)-1)/3)+1,MOD((A2395-$A$39+1)-1,3)+1),"")</f>
        <v/>
      </c>
      <c r="C2395" s="43" t="str">
        <f t="shared" si="1123"/>
        <v/>
      </c>
      <c r="D2395" s="43" t="str">
        <f t="shared" ca="1" si="1113"/>
        <v/>
      </c>
      <c r="E2395" s="43" t="str">
        <f t="shared" si="1124"/>
        <v/>
      </c>
      <c r="F2395" s="43" t="str">
        <f t="shared" si="1125"/>
        <v/>
      </c>
      <c r="G2395" s="43" t="str">
        <f>IF(A2395&lt;&gt;"",IF(A2395&lt;Data!$G$11*0.25,$C$13/$G$32,IF(A2395&gt;Data!$G$11*0.25,$C$13,$C$13*10)),"")</f>
        <v/>
      </c>
      <c r="H2395" s="43" t="str">
        <f>IF(A2395&lt;&gt;"",IF(Data!$G$9="constant",$C$13,IF(Data!$G$9="squeeze",G2395,F2395)),"")</f>
        <v/>
      </c>
      <c r="I2395" s="38" t="str">
        <f ca="1">IF(ISNUMBER(A2395),NORMINV(RAND(),0,IF(AND(Data!$G$9="squeeze",A2395&lt;Data!$G$11*0.25),$H$32,1)*$C$30*$C$13)*($C$14*$C$12),"")</f>
        <v/>
      </c>
      <c r="J2395" s="42" t="str">
        <f ca="1">IFERROR(IF(Data!$C$6="Real",B2395,I2395+J2394+($C$14*$C$12)*(NORMINV(RAND(),$C$15,CHOOSE($G$13,$C$13,F2395,G2395)))),"")</f>
        <v/>
      </c>
      <c r="K2395" s="88" t="str">
        <f>IF(ISNUMBER(A2395), IF($G$16="fixed",$G$17,MIN(H2395*Data!$C$7*$C$16*0.5,$C$17*Data!$C$7))*$C$12,"")</f>
        <v/>
      </c>
      <c r="L2395" s="42" t="str">
        <f t="shared" ca="1" si="1140"/>
        <v/>
      </c>
      <c r="M2395" s="44" t="str">
        <f t="shared" ca="1" si="1141"/>
        <v/>
      </c>
      <c r="N2395" s="44" t="str">
        <f t="shared" ca="1" si="1142"/>
        <v/>
      </c>
      <c r="O2395" s="108" t="str">
        <f t="shared" si="1126"/>
        <v/>
      </c>
      <c r="P2395" s="102" t="str">
        <f t="shared" si="1127"/>
        <v/>
      </c>
      <c r="Q2395" s="102" t="str">
        <f t="shared" si="1128"/>
        <v/>
      </c>
      <c r="R2395" s="120" t="str">
        <f t="shared" si="1129"/>
        <v/>
      </c>
      <c r="S2395" s="54" t="str">
        <f t="shared" si="1130"/>
        <v/>
      </c>
      <c r="T2395" s="5" t="str">
        <f t="shared" si="1131"/>
        <v/>
      </c>
      <c r="U2395" s="152" t="str">
        <f t="shared" si="1114"/>
        <v/>
      </c>
      <c r="V2395" s="152" t="str">
        <f t="shared" si="1115"/>
        <v/>
      </c>
      <c r="W2395" s="153" t="str">
        <f t="shared" si="1116"/>
        <v/>
      </c>
      <c r="X2395" s="153" t="str">
        <f t="shared" si="1117"/>
        <v/>
      </c>
      <c r="Y2395" s="153" t="str">
        <f t="shared" si="1118"/>
        <v/>
      </c>
      <c r="Z2395" s="153" t="str">
        <f t="shared" si="1119"/>
        <v/>
      </c>
      <c r="AA2395" s="152" t="str">
        <f t="shared" si="1120"/>
        <v/>
      </c>
      <c r="AB2395" s="152" t="str">
        <f t="shared" si="1121"/>
        <v/>
      </c>
      <c r="AC2395" s="154" t="str">
        <f t="shared" si="1132"/>
        <v/>
      </c>
      <c r="AD2395" s="154" t="str">
        <f t="shared" si="1133"/>
        <v/>
      </c>
      <c r="AE2395" s="3" t="str">
        <f t="shared" si="1134"/>
        <v/>
      </c>
      <c r="AF2395" s="3" t="str">
        <f t="shared" si="1135"/>
        <v/>
      </c>
      <c r="AG2395" s="3" t="str">
        <f t="shared" si="1136"/>
        <v/>
      </c>
      <c r="AH2395" s="4" t="str">
        <f t="shared" si="1137"/>
        <v/>
      </c>
      <c r="AI2395" s="75" t="str">
        <f t="shared" si="1138"/>
        <v/>
      </c>
      <c r="AJ2395" s="75" t="str">
        <f t="shared" si="1139"/>
        <v/>
      </c>
    </row>
    <row r="2396" spans="1:36" ht="14.25">
      <c r="A2396" s="41" t="str">
        <f t="shared" si="1122"/>
        <v/>
      </c>
      <c r="B2396" s="150" t="str">
        <f>IF(ISNUMBER(A2396),INDEX('MetaTrader Import'!$H$13:$J$5893,TRUNC(((A2396-$A$39+1)-1)/3)+1,MOD((A2396-$A$39+1)-1,3)+1),"")</f>
        <v/>
      </c>
      <c r="C2396" s="43" t="str">
        <f t="shared" si="1123"/>
        <v/>
      </c>
      <c r="D2396" s="43" t="str">
        <f t="shared" ca="1" si="1113"/>
        <v/>
      </c>
      <c r="E2396" s="43" t="str">
        <f t="shared" si="1124"/>
        <v/>
      </c>
      <c r="F2396" s="43" t="str">
        <f t="shared" si="1125"/>
        <v/>
      </c>
      <c r="G2396" s="43" t="str">
        <f>IF(A2396&lt;&gt;"",IF(A2396&lt;Data!$G$11*0.25,$C$13/$G$32,IF(A2396&gt;Data!$G$11*0.25,$C$13,$C$13*10)),"")</f>
        <v/>
      </c>
      <c r="H2396" s="43" t="str">
        <f>IF(A2396&lt;&gt;"",IF(Data!$G$9="constant",$C$13,IF(Data!$G$9="squeeze",G2396,F2396)),"")</f>
        <v/>
      </c>
      <c r="I2396" s="38" t="str">
        <f ca="1">IF(ISNUMBER(A2396),NORMINV(RAND(),0,IF(AND(Data!$G$9="squeeze",A2396&lt;Data!$G$11*0.25),$H$32,1)*$C$30*$C$13)*($C$14*$C$12),"")</f>
        <v/>
      </c>
      <c r="J2396" s="42" t="str">
        <f ca="1">IFERROR(IF(Data!$C$6="Real",B2396,I2396+J2395+($C$14*$C$12)*(NORMINV(RAND(),$C$15,CHOOSE($G$13,$C$13,F2396,G2396)))),"")</f>
        <v/>
      </c>
      <c r="K2396" s="88" t="str">
        <f>IF(ISNUMBER(A2396), IF($G$16="fixed",$G$17,MIN(H2396*Data!$C$7*$C$16*0.5,$C$17*Data!$C$7))*$C$12,"")</f>
        <v/>
      </c>
      <c r="L2396" s="42" t="str">
        <f t="shared" ca="1" si="1140"/>
        <v/>
      </c>
      <c r="M2396" s="44" t="str">
        <f t="shared" ca="1" si="1141"/>
        <v/>
      </c>
      <c r="N2396" s="44" t="str">
        <f t="shared" ca="1" si="1142"/>
        <v/>
      </c>
      <c r="O2396" s="108" t="str">
        <f t="shared" si="1126"/>
        <v/>
      </c>
      <c r="P2396" s="102" t="str">
        <f t="shared" si="1127"/>
        <v/>
      </c>
      <c r="Q2396" s="102" t="str">
        <f t="shared" si="1128"/>
        <v/>
      </c>
      <c r="R2396" s="120" t="str">
        <f t="shared" si="1129"/>
        <v/>
      </c>
      <c r="S2396" s="54" t="str">
        <f t="shared" si="1130"/>
        <v/>
      </c>
      <c r="T2396" s="5" t="str">
        <f t="shared" si="1131"/>
        <v/>
      </c>
      <c r="U2396" s="152" t="str">
        <f t="shared" si="1114"/>
        <v/>
      </c>
      <c r="V2396" s="152" t="str">
        <f t="shared" si="1115"/>
        <v/>
      </c>
      <c r="W2396" s="153" t="str">
        <f t="shared" si="1116"/>
        <v/>
      </c>
      <c r="X2396" s="153" t="str">
        <f t="shared" si="1117"/>
        <v/>
      </c>
      <c r="Y2396" s="153" t="str">
        <f t="shared" si="1118"/>
        <v/>
      </c>
      <c r="Z2396" s="153" t="str">
        <f t="shared" si="1119"/>
        <v/>
      </c>
      <c r="AA2396" s="152" t="str">
        <f t="shared" si="1120"/>
        <v/>
      </c>
      <c r="AB2396" s="152" t="str">
        <f t="shared" si="1121"/>
        <v/>
      </c>
      <c r="AC2396" s="154" t="str">
        <f t="shared" si="1132"/>
        <v/>
      </c>
      <c r="AD2396" s="154" t="str">
        <f t="shared" si="1133"/>
        <v/>
      </c>
      <c r="AE2396" s="3" t="str">
        <f t="shared" si="1134"/>
        <v/>
      </c>
      <c r="AF2396" s="3" t="str">
        <f t="shared" si="1135"/>
        <v/>
      </c>
      <c r="AG2396" s="3" t="str">
        <f t="shared" si="1136"/>
        <v/>
      </c>
      <c r="AH2396" s="4" t="str">
        <f t="shared" si="1137"/>
        <v/>
      </c>
      <c r="AI2396" s="75" t="str">
        <f t="shared" si="1138"/>
        <v/>
      </c>
      <c r="AJ2396" s="75" t="str">
        <f t="shared" si="1139"/>
        <v/>
      </c>
    </row>
    <row r="2397" spans="1:36" ht="14.25">
      <c r="A2397" s="41" t="str">
        <f t="shared" si="1122"/>
        <v/>
      </c>
      <c r="B2397" s="150" t="str">
        <f>IF(ISNUMBER(A2397),INDEX('MetaTrader Import'!$H$13:$J$5893,TRUNC(((A2397-$A$39+1)-1)/3)+1,MOD((A2397-$A$39+1)-1,3)+1),"")</f>
        <v/>
      </c>
      <c r="C2397" s="43" t="str">
        <f t="shared" si="1123"/>
        <v/>
      </c>
      <c r="D2397" s="43" t="str">
        <f t="shared" ca="1" si="1113"/>
        <v/>
      </c>
      <c r="E2397" s="43" t="str">
        <f t="shared" si="1124"/>
        <v/>
      </c>
      <c r="F2397" s="43" t="str">
        <f t="shared" si="1125"/>
        <v/>
      </c>
      <c r="G2397" s="43" t="str">
        <f>IF(A2397&lt;&gt;"",IF(A2397&lt;Data!$G$11*0.25,$C$13/$G$32,IF(A2397&gt;Data!$G$11*0.25,$C$13,$C$13*10)),"")</f>
        <v/>
      </c>
      <c r="H2397" s="43" t="str">
        <f>IF(A2397&lt;&gt;"",IF(Data!$G$9="constant",$C$13,IF(Data!$G$9="squeeze",G2397,F2397)),"")</f>
        <v/>
      </c>
      <c r="I2397" s="38" t="str">
        <f ca="1">IF(ISNUMBER(A2397),NORMINV(RAND(),0,IF(AND(Data!$G$9="squeeze",A2397&lt;Data!$G$11*0.25),$H$32,1)*$C$30*$C$13)*($C$14*$C$12),"")</f>
        <v/>
      </c>
      <c r="J2397" s="42" t="str">
        <f ca="1">IFERROR(IF(Data!$C$6="Real",B2397,I2397+J2396+($C$14*$C$12)*(NORMINV(RAND(),$C$15,CHOOSE($G$13,$C$13,F2397,G2397)))),"")</f>
        <v/>
      </c>
      <c r="K2397" s="88" t="str">
        <f>IF(ISNUMBER(A2397), IF($G$16="fixed",$G$17,MIN(H2397*Data!$C$7*$C$16*0.5,$C$17*Data!$C$7))*$C$12,"")</f>
        <v/>
      </c>
      <c r="L2397" s="42" t="str">
        <f t="shared" ca="1" si="1140"/>
        <v/>
      </c>
      <c r="M2397" s="44" t="str">
        <f t="shared" ca="1" si="1141"/>
        <v/>
      </c>
      <c r="N2397" s="44" t="str">
        <f t="shared" ca="1" si="1142"/>
        <v/>
      </c>
      <c r="O2397" s="108" t="str">
        <f t="shared" si="1126"/>
        <v/>
      </c>
      <c r="P2397" s="102" t="str">
        <f t="shared" si="1127"/>
        <v/>
      </c>
      <c r="Q2397" s="102" t="str">
        <f t="shared" si="1128"/>
        <v/>
      </c>
      <c r="R2397" s="120" t="str">
        <f t="shared" si="1129"/>
        <v/>
      </c>
      <c r="S2397" s="54" t="str">
        <f t="shared" si="1130"/>
        <v/>
      </c>
      <c r="T2397" s="5" t="str">
        <f t="shared" si="1131"/>
        <v/>
      </c>
      <c r="U2397" s="152" t="str">
        <f t="shared" si="1114"/>
        <v/>
      </c>
      <c r="V2397" s="152" t="str">
        <f t="shared" si="1115"/>
        <v/>
      </c>
      <c r="W2397" s="153" t="str">
        <f t="shared" si="1116"/>
        <v/>
      </c>
      <c r="X2397" s="153" t="str">
        <f t="shared" si="1117"/>
        <v/>
      </c>
      <c r="Y2397" s="153" t="str">
        <f t="shared" si="1118"/>
        <v/>
      </c>
      <c r="Z2397" s="153" t="str">
        <f t="shared" si="1119"/>
        <v/>
      </c>
      <c r="AA2397" s="152" t="str">
        <f t="shared" si="1120"/>
        <v/>
      </c>
      <c r="AB2397" s="152" t="str">
        <f t="shared" si="1121"/>
        <v/>
      </c>
      <c r="AC2397" s="154" t="str">
        <f t="shared" si="1132"/>
        <v/>
      </c>
      <c r="AD2397" s="154" t="str">
        <f t="shared" si="1133"/>
        <v/>
      </c>
      <c r="AE2397" s="3" t="str">
        <f t="shared" si="1134"/>
        <v/>
      </c>
      <c r="AF2397" s="3" t="str">
        <f t="shared" si="1135"/>
        <v/>
      </c>
      <c r="AG2397" s="3" t="str">
        <f t="shared" si="1136"/>
        <v/>
      </c>
      <c r="AH2397" s="4" t="str">
        <f t="shared" si="1137"/>
        <v/>
      </c>
      <c r="AI2397" s="75" t="str">
        <f t="shared" si="1138"/>
        <v/>
      </c>
      <c r="AJ2397" s="75" t="str">
        <f t="shared" si="1139"/>
        <v/>
      </c>
    </row>
    <row r="2398" spans="1:36" ht="14.25">
      <c r="A2398" s="41" t="str">
        <f t="shared" si="1122"/>
        <v/>
      </c>
      <c r="B2398" s="150" t="str">
        <f>IF(ISNUMBER(A2398),INDEX('MetaTrader Import'!$H$13:$J$5893,TRUNC(((A2398-$A$39+1)-1)/3)+1,MOD((A2398-$A$39+1)-1,3)+1),"")</f>
        <v/>
      </c>
      <c r="C2398" s="43" t="str">
        <f t="shared" si="1123"/>
        <v/>
      </c>
      <c r="D2398" s="43" t="str">
        <f t="shared" ca="1" si="1113"/>
        <v/>
      </c>
      <c r="E2398" s="43" t="str">
        <f t="shared" si="1124"/>
        <v/>
      </c>
      <c r="F2398" s="43" t="str">
        <f t="shared" si="1125"/>
        <v/>
      </c>
      <c r="G2398" s="43" t="str">
        <f>IF(A2398&lt;&gt;"",IF(A2398&lt;Data!$G$11*0.25,$C$13/$G$32,IF(A2398&gt;Data!$G$11*0.25,$C$13,$C$13*10)),"")</f>
        <v/>
      </c>
      <c r="H2398" s="43" t="str">
        <f>IF(A2398&lt;&gt;"",IF(Data!$G$9="constant",$C$13,IF(Data!$G$9="squeeze",G2398,F2398)),"")</f>
        <v/>
      </c>
      <c r="I2398" s="38" t="str">
        <f ca="1">IF(ISNUMBER(A2398),NORMINV(RAND(),0,IF(AND(Data!$G$9="squeeze",A2398&lt;Data!$G$11*0.25),$H$32,1)*$C$30*$C$13)*($C$14*$C$12),"")</f>
        <v/>
      </c>
      <c r="J2398" s="42" t="str">
        <f ca="1">IFERROR(IF(Data!$C$6="Real",B2398,I2398+J2397+($C$14*$C$12)*(NORMINV(RAND(),$C$15,CHOOSE($G$13,$C$13,F2398,G2398)))),"")</f>
        <v/>
      </c>
      <c r="K2398" s="88" t="str">
        <f>IF(ISNUMBER(A2398), IF($G$16="fixed",$G$17,MIN(H2398*Data!$C$7*$C$16*0.5,$C$17*Data!$C$7))*$C$12,"")</f>
        <v/>
      </c>
      <c r="L2398" s="42" t="str">
        <f t="shared" ca="1" si="1140"/>
        <v/>
      </c>
      <c r="M2398" s="44" t="str">
        <f t="shared" ca="1" si="1141"/>
        <v/>
      </c>
      <c r="N2398" s="44" t="str">
        <f t="shared" ca="1" si="1142"/>
        <v/>
      </c>
      <c r="O2398" s="108" t="str">
        <f t="shared" si="1126"/>
        <v/>
      </c>
      <c r="P2398" s="102" t="str">
        <f t="shared" si="1127"/>
        <v/>
      </c>
      <c r="Q2398" s="102" t="str">
        <f t="shared" si="1128"/>
        <v/>
      </c>
      <c r="R2398" s="120" t="str">
        <f t="shared" si="1129"/>
        <v/>
      </c>
      <c r="S2398" s="54" t="str">
        <f t="shared" si="1130"/>
        <v/>
      </c>
      <c r="T2398" s="5" t="str">
        <f t="shared" si="1131"/>
        <v/>
      </c>
      <c r="U2398" s="152" t="str">
        <f t="shared" si="1114"/>
        <v/>
      </c>
      <c r="V2398" s="152" t="str">
        <f t="shared" si="1115"/>
        <v/>
      </c>
      <c r="W2398" s="153" t="str">
        <f t="shared" si="1116"/>
        <v/>
      </c>
      <c r="X2398" s="153" t="str">
        <f t="shared" si="1117"/>
        <v/>
      </c>
      <c r="Y2398" s="153" t="str">
        <f t="shared" si="1118"/>
        <v/>
      </c>
      <c r="Z2398" s="153" t="str">
        <f t="shared" si="1119"/>
        <v/>
      </c>
      <c r="AA2398" s="152" t="str">
        <f t="shared" si="1120"/>
        <v/>
      </c>
      <c r="AB2398" s="152" t="str">
        <f t="shared" si="1121"/>
        <v/>
      </c>
      <c r="AC2398" s="154" t="str">
        <f t="shared" si="1132"/>
        <v/>
      </c>
      <c r="AD2398" s="154" t="str">
        <f t="shared" si="1133"/>
        <v/>
      </c>
      <c r="AE2398" s="3" t="str">
        <f t="shared" si="1134"/>
        <v/>
      </c>
      <c r="AF2398" s="3" t="str">
        <f t="shared" si="1135"/>
        <v/>
      </c>
      <c r="AG2398" s="3" t="str">
        <f t="shared" si="1136"/>
        <v/>
      </c>
      <c r="AH2398" s="4" t="str">
        <f t="shared" si="1137"/>
        <v/>
      </c>
      <c r="AI2398" s="75" t="str">
        <f t="shared" si="1138"/>
        <v/>
      </c>
      <c r="AJ2398" s="75" t="str">
        <f t="shared" si="1139"/>
        <v/>
      </c>
    </row>
    <row r="2399" spans="1:36" ht="14.25">
      <c r="A2399" s="41" t="str">
        <f t="shared" si="1122"/>
        <v/>
      </c>
      <c r="B2399" s="150" t="str">
        <f>IF(ISNUMBER(A2399),INDEX('MetaTrader Import'!$H$13:$J$5893,TRUNC(((A2399-$A$39+1)-1)/3)+1,MOD((A2399-$A$39+1)-1,3)+1),"")</f>
        <v/>
      </c>
      <c r="C2399" s="43" t="str">
        <f t="shared" si="1123"/>
        <v/>
      </c>
      <c r="D2399" s="43" t="str">
        <f t="shared" ca="1" si="1113"/>
        <v/>
      </c>
      <c r="E2399" s="43" t="str">
        <f t="shared" si="1124"/>
        <v/>
      </c>
      <c r="F2399" s="43" t="str">
        <f t="shared" si="1125"/>
        <v/>
      </c>
      <c r="G2399" s="43" t="str">
        <f>IF(A2399&lt;&gt;"",IF(A2399&lt;Data!$G$11*0.25,$C$13/$G$32,IF(A2399&gt;Data!$G$11*0.25,$C$13,$C$13*10)),"")</f>
        <v/>
      </c>
      <c r="H2399" s="43" t="str">
        <f>IF(A2399&lt;&gt;"",IF(Data!$G$9="constant",$C$13,IF(Data!$G$9="squeeze",G2399,F2399)),"")</f>
        <v/>
      </c>
      <c r="I2399" s="38" t="str">
        <f ca="1">IF(ISNUMBER(A2399),NORMINV(RAND(),0,IF(AND(Data!$G$9="squeeze",A2399&lt;Data!$G$11*0.25),$H$32,1)*$C$30*$C$13)*($C$14*$C$12),"")</f>
        <v/>
      </c>
      <c r="J2399" s="42" t="str">
        <f ca="1">IFERROR(IF(Data!$C$6="Real",B2399,I2399+J2398+($C$14*$C$12)*(NORMINV(RAND(),$C$15,CHOOSE($G$13,$C$13,F2399,G2399)))),"")</f>
        <v/>
      </c>
      <c r="K2399" s="88" t="str">
        <f>IF(ISNUMBER(A2399), IF($G$16="fixed",$G$17,MIN(H2399*Data!$C$7*$C$16*0.5,$C$17*Data!$C$7))*$C$12,"")</f>
        <v/>
      </c>
      <c r="L2399" s="42" t="str">
        <f t="shared" ca="1" si="1140"/>
        <v/>
      </c>
      <c r="M2399" s="44" t="str">
        <f t="shared" ca="1" si="1141"/>
        <v/>
      </c>
      <c r="N2399" s="44" t="str">
        <f t="shared" ca="1" si="1142"/>
        <v/>
      </c>
      <c r="O2399" s="108" t="str">
        <f t="shared" si="1126"/>
        <v/>
      </c>
      <c r="P2399" s="102" t="str">
        <f t="shared" si="1127"/>
        <v/>
      </c>
      <c r="Q2399" s="102" t="str">
        <f t="shared" si="1128"/>
        <v/>
      </c>
      <c r="R2399" s="120" t="str">
        <f t="shared" si="1129"/>
        <v/>
      </c>
      <c r="S2399" s="54" t="str">
        <f t="shared" si="1130"/>
        <v/>
      </c>
      <c r="T2399" s="5" t="str">
        <f t="shared" si="1131"/>
        <v/>
      </c>
      <c r="U2399" s="152" t="str">
        <f t="shared" si="1114"/>
        <v/>
      </c>
      <c r="V2399" s="152" t="str">
        <f t="shared" si="1115"/>
        <v/>
      </c>
      <c r="W2399" s="153" t="str">
        <f t="shared" si="1116"/>
        <v/>
      </c>
      <c r="X2399" s="153" t="str">
        <f t="shared" si="1117"/>
        <v/>
      </c>
      <c r="Y2399" s="153" t="str">
        <f t="shared" si="1118"/>
        <v/>
      </c>
      <c r="Z2399" s="153" t="str">
        <f t="shared" si="1119"/>
        <v/>
      </c>
      <c r="AA2399" s="152" t="str">
        <f t="shared" si="1120"/>
        <v/>
      </c>
      <c r="AB2399" s="152" t="str">
        <f t="shared" si="1121"/>
        <v/>
      </c>
      <c r="AC2399" s="154" t="str">
        <f t="shared" si="1132"/>
        <v/>
      </c>
      <c r="AD2399" s="154" t="str">
        <f t="shared" si="1133"/>
        <v/>
      </c>
      <c r="AE2399" s="3" t="str">
        <f t="shared" si="1134"/>
        <v/>
      </c>
      <c r="AF2399" s="3" t="str">
        <f t="shared" si="1135"/>
        <v/>
      </c>
      <c r="AG2399" s="3" t="str">
        <f t="shared" si="1136"/>
        <v/>
      </c>
      <c r="AH2399" s="4" t="str">
        <f t="shared" si="1137"/>
        <v/>
      </c>
      <c r="AI2399" s="75" t="str">
        <f t="shared" si="1138"/>
        <v/>
      </c>
      <c r="AJ2399" s="75" t="str">
        <f t="shared" si="1139"/>
        <v/>
      </c>
    </row>
    <row r="2400" spans="1:36" ht="14.25">
      <c r="A2400" s="41" t="str">
        <f t="shared" si="1122"/>
        <v/>
      </c>
      <c r="B2400" s="150" t="str">
        <f>IF(ISNUMBER(A2400),INDEX('MetaTrader Import'!$H$13:$J$5893,TRUNC(((A2400-$A$39+1)-1)/3)+1,MOD((A2400-$A$39+1)-1,3)+1),"")</f>
        <v/>
      </c>
      <c r="C2400" s="43" t="str">
        <f t="shared" si="1123"/>
        <v/>
      </c>
      <c r="D2400" s="43" t="str">
        <f t="shared" ca="1" si="1113"/>
        <v/>
      </c>
      <c r="E2400" s="43" t="str">
        <f t="shared" si="1124"/>
        <v/>
      </c>
      <c r="F2400" s="43" t="str">
        <f t="shared" si="1125"/>
        <v/>
      </c>
      <c r="G2400" s="43" t="str">
        <f>IF(A2400&lt;&gt;"",IF(A2400&lt;Data!$G$11*0.25,$C$13/$G$32,IF(A2400&gt;Data!$G$11*0.25,$C$13,$C$13*10)),"")</f>
        <v/>
      </c>
      <c r="H2400" s="43" t="str">
        <f>IF(A2400&lt;&gt;"",IF(Data!$G$9="constant",$C$13,IF(Data!$G$9="squeeze",G2400,F2400)),"")</f>
        <v/>
      </c>
      <c r="I2400" s="38" t="str">
        <f ca="1">IF(ISNUMBER(A2400),NORMINV(RAND(),0,IF(AND(Data!$G$9="squeeze",A2400&lt;Data!$G$11*0.25),$H$32,1)*$C$30*$C$13)*($C$14*$C$12),"")</f>
        <v/>
      </c>
      <c r="J2400" s="42" t="str">
        <f ca="1">IFERROR(IF(Data!$C$6="Real",B2400,I2400+J2399+($C$14*$C$12)*(NORMINV(RAND(),$C$15,CHOOSE($G$13,$C$13,F2400,G2400)))),"")</f>
        <v/>
      </c>
      <c r="K2400" s="88" t="str">
        <f>IF(ISNUMBER(A2400), IF($G$16="fixed",$G$17,MIN(H2400*Data!$C$7*$C$16*0.5,$C$17*Data!$C$7))*$C$12,"")</f>
        <v/>
      </c>
      <c r="L2400" s="42" t="str">
        <f t="shared" ca="1" si="1140"/>
        <v/>
      </c>
      <c r="M2400" s="44" t="str">
        <f t="shared" ca="1" si="1141"/>
        <v/>
      </c>
      <c r="N2400" s="44" t="str">
        <f t="shared" ca="1" si="1142"/>
        <v/>
      </c>
      <c r="O2400" s="108" t="str">
        <f t="shared" si="1126"/>
        <v/>
      </c>
      <c r="P2400" s="102" t="str">
        <f t="shared" si="1127"/>
        <v/>
      </c>
      <c r="Q2400" s="102" t="str">
        <f t="shared" si="1128"/>
        <v/>
      </c>
      <c r="R2400" s="120" t="str">
        <f t="shared" si="1129"/>
        <v/>
      </c>
      <c r="S2400" s="54" t="str">
        <f t="shared" si="1130"/>
        <v/>
      </c>
      <c r="T2400" s="5" t="str">
        <f t="shared" si="1131"/>
        <v/>
      </c>
      <c r="U2400" s="152" t="str">
        <f t="shared" si="1114"/>
        <v/>
      </c>
      <c r="V2400" s="152" t="str">
        <f t="shared" si="1115"/>
        <v/>
      </c>
      <c r="W2400" s="153" t="str">
        <f t="shared" si="1116"/>
        <v/>
      </c>
      <c r="X2400" s="153" t="str">
        <f t="shared" si="1117"/>
        <v/>
      </c>
      <c r="Y2400" s="153" t="str">
        <f t="shared" si="1118"/>
        <v/>
      </c>
      <c r="Z2400" s="153" t="str">
        <f t="shared" si="1119"/>
        <v/>
      </c>
      <c r="AA2400" s="152" t="str">
        <f t="shared" si="1120"/>
        <v/>
      </c>
      <c r="AB2400" s="152" t="str">
        <f t="shared" si="1121"/>
        <v/>
      </c>
      <c r="AC2400" s="154" t="str">
        <f t="shared" si="1132"/>
        <v/>
      </c>
      <c r="AD2400" s="154" t="str">
        <f t="shared" si="1133"/>
        <v/>
      </c>
      <c r="AE2400" s="3" t="str">
        <f t="shared" si="1134"/>
        <v/>
      </c>
      <c r="AF2400" s="3" t="str">
        <f t="shared" si="1135"/>
        <v/>
      </c>
      <c r="AG2400" s="3" t="str">
        <f t="shared" si="1136"/>
        <v/>
      </c>
      <c r="AH2400" s="4" t="str">
        <f t="shared" si="1137"/>
        <v/>
      </c>
      <c r="AI2400" s="75" t="str">
        <f t="shared" si="1138"/>
        <v/>
      </c>
      <c r="AJ2400" s="75" t="str">
        <f t="shared" si="1139"/>
        <v/>
      </c>
    </row>
    <row r="2401" spans="1:36" ht="14.25">
      <c r="A2401" s="41" t="str">
        <f t="shared" si="1122"/>
        <v/>
      </c>
      <c r="B2401" s="150" t="str">
        <f>IF(ISNUMBER(A2401),INDEX('MetaTrader Import'!$H$13:$J$5893,TRUNC(((A2401-$A$39+1)-1)/3)+1,MOD((A2401-$A$39+1)-1,3)+1),"")</f>
        <v/>
      </c>
      <c r="C2401" s="43" t="str">
        <f t="shared" si="1123"/>
        <v/>
      </c>
      <c r="D2401" s="43" t="str">
        <f t="shared" ca="1" si="1113"/>
        <v/>
      </c>
      <c r="E2401" s="43" t="str">
        <f t="shared" si="1124"/>
        <v/>
      </c>
      <c r="F2401" s="43" t="str">
        <f t="shared" si="1125"/>
        <v/>
      </c>
      <c r="G2401" s="43" t="str">
        <f>IF(A2401&lt;&gt;"",IF(A2401&lt;Data!$G$11*0.25,$C$13/$G$32,IF(A2401&gt;Data!$G$11*0.25,$C$13,$C$13*10)),"")</f>
        <v/>
      </c>
      <c r="H2401" s="43" t="str">
        <f>IF(A2401&lt;&gt;"",IF(Data!$G$9="constant",$C$13,IF(Data!$G$9="squeeze",G2401,F2401)),"")</f>
        <v/>
      </c>
      <c r="I2401" s="38" t="str">
        <f ca="1">IF(ISNUMBER(A2401),NORMINV(RAND(),0,IF(AND(Data!$G$9="squeeze",A2401&lt;Data!$G$11*0.25),$H$32,1)*$C$30*$C$13)*($C$14*$C$12),"")</f>
        <v/>
      </c>
      <c r="J2401" s="42" t="str">
        <f ca="1">IFERROR(IF(Data!$C$6="Real",B2401,I2401+J2400+($C$14*$C$12)*(NORMINV(RAND(),$C$15,CHOOSE($G$13,$C$13,F2401,G2401)))),"")</f>
        <v/>
      </c>
      <c r="K2401" s="88" t="str">
        <f>IF(ISNUMBER(A2401), IF($G$16="fixed",$G$17,MIN(H2401*Data!$C$7*$C$16*0.5,$C$17*Data!$C$7))*$C$12,"")</f>
        <v/>
      </c>
      <c r="L2401" s="42" t="str">
        <f t="shared" ca="1" si="1140"/>
        <v/>
      </c>
      <c r="M2401" s="44" t="str">
        <f t="shared" ca="1" si="1141"/>
        <v/>
      </c>
      <c r="N2401" s="44" t="str">
        <f t="shared" ca="1" si="1142"/>
        <v/>
      </c>
      <c r="O2401" s="108" t="str">
        <f t="shared" si="1126"/>
        <v/>
      </c>
      <c r="P2401" s="102" t="str">
        <f t="shared" si="1127"/>
        <v/>
      </c>
      <c r="Q2401" s="102" t="str">
        <f t="shared" si="1128"/>
        <v/>
      </c>
      <c r="R2401" s="120" t="str">
        <f t="shared" si="1129"/>
        <v/>
      </c>
      <c r="S2401" s="54" t="str">
        <f t="shared" si="1130"/>
        <v/>
      </c>
      <c r="T2401" s="5" t="str">
        <f t="shared" si="1131"/>
        <v/>
      </c>
      <c r="U2401" s="152" t="str">
        <f t="shared" si="1114"/>
        <v/>
      </c>
      <c r="V2401" s="152" t="str">
        <f t="shared" si="1115"/>
        <v/>
      </c>
      <c r="W2401" s="153" t="str">
        <f t="shared" si="1116"/>
        <v/>
      </c>
      <c r="X2401" s="153" t="str">
        <f t="shared" si="1117"/>
        <v/>
      </c>
      <c r="Y2401" s="153" t="str">
        <f t="shared" si="1118"/>
        <v/>
      </c>
      <c r="Z2401" s="153" t="str">
        <f t="shared" si="1119"/>
        <v/>
      </c>
      <c r="AA2401" s="152" t="str">
        <f t="shared" si="1120"/>
        <v/>
      </c>
      <c r="AB2401" s="152" t="str">
        <f t="shared" si="1121"/>
        <v/>
      </c>
      <c r="AC2401" s="154" t="str">
        <f t="shared" si="1132"/>
        <v/>
      </c>
      <c r="AD2401" s="154" t="str">
        <f t="shared" si="1133"/>
        <v/>
      </c>
      <c r="AE2401" s="3" t="str">
        <f t="shared" si="1134"/>
        <v/>
      </c>
      <c r="AF2401" s="3" t="str">
        <f t="shared" si="1135"/>
        <v/>
      </c>
      <c r="AG2401" s="3" t="str">
        <f t="shared" si="1136"/>
        <v/>
      </c>
      <c r="AH2401" s="4" t="str">
        <f t="shared" si="1137"/>
        <v/>
      </c>
      <c r="AI2401" s="75" t="str">
        <f t="shared" si="1138"/>
        <v/>
      </c>
      <c r="AJ2401" s="75" t="str">
        <f t="shared" si="1139"/>
        <v/>
      </c>
    </row>
    <row r="2402" spans="1:36" ht="14.25">
      <c r="A2402" s="41" t="str">
        <f t="shared" si="1122"/>
        <v/>
      </c>
      <c r="B2402" s="150" t="str">
        <f>IF(ISNUMBER(A2402),INDEX('MetaTrader Import'!$H$13:$J$5893,TRUNC(((A2402-$A$39+1)-1)/3)+1,MOD((A2402-$A$39+1)-1,3)+1),"")</f>
        <v/>
      </c>
      <c r="C2402" s="43" t="str">
        <f t="shared" si="1123"/>
        <v/>
      </c>
      <c r="D2402" s="43" t="str">
        <f t="shared" ca="1" si="1113"/>
        <v/>
      </c>
      <c r="E2402" s="43" t="str">
        <f t="shared" si="1124"/>
        <v/>
      </c>
      <c r="F2402" s="43" t="str">
        <f t="shared" si="1125"/>
        <v/>
      </c>
      <c r="G2402" s="43" t="str">
        <f>IF(A2402&lt;&gt;"",IF(A2402&lt;Data!$G$11*0.25,$C$13/$G$32,IF(A2402&gt;Data!$G$11*0.25,$C$13,$C$13*10)),"")</f>
        <v/>
      </c>
      <c r="H2402" s="43" t="str">
        <f>IF(A2402&lt;&gt;"",IF(Data!$G$9="constant",$C$13,IF(Data!$G$9="squeeze",G2402,F2402)),"")</f>
        <v/>
      </c>
      <c r="I2402" s="38" t="str">
        <f ca="1">IF(ISNUMBER(A2402),NORMINV(RAND(),0,IF(AND(Data!$G$9="squeeze",A2402&lt;Data!$G$11*0.25),$H$32,1)*$C$30*$C$13)*($C$14*$C$12),"")</f>
        <v/>
      </c>
      <c r="J2402" s="42" t="str">
        <f ca="1">IFERROR(IF(Data!$C$6="Real",B2402,I2402+J2401+($C$14*$C$12)*(NORMINV(RAND(),$C$15,CHOOSE($G$13,$C$13,F2402,G2402)))),"")</f>
        <v/>
      </c>
      <c r="K2402" s="88" t="str">
        <f>IF(ISNUMBER(A2402), IF($G$16="fixed",$G$17,MIN(H2402*Data!$C$7*$C$16*0.5,$C$17*Data!$C$7))*$C$12,"")</f>
        <v/>
      </c>
      <c r="L2402" s="42" t="str">
        <f t="shared" ca="1" si="1140"/>
        <v/>
      </c>
      <c r="M2402" s="44" t="str">
        <f t="shared" ca="1" si="1141"/>
        <v/>
      </c>
      <c r="N2402" s="44" t="str">
        <f t="shared" ca="1" si="1142"/>
        <v/>
      </c>
      <c r="O2402" s="108" t="str">
        <f t="shared" si="1126"/>
        <v/>
      </c>
      <c r="P2402" s="102" t="str">
        <f t="shared" si="1127"/>
        <v/>
      </c>
      <c r="Q2402" s="102" t="str">
        <f t="shared" si="1128"/>
        <v/>
      </c>
      <c r="R2402" s="120" t="str">
        <f t="shared" si="1129"/>
        <v/>
      </c>
      <c r="S2402" s="54" t="str">
        <f t="shared" si="1130"/>
        <v/>
      </c>
      <c r="T2402" s="5" t="str">
        <f t="shared" si="1131"/>
        <v/>
      </c>
      <c r="U2402" s="152" t="str">
        <f t="shared" si="1114"/>
        <v/>
      </c>
      <c r="V2402" s="152" t="str">
        <f t="shared" si="1115"/>
        <v/>
      </c>
      <c r="W2402" s="153" t="str">
        <f t="shared" si="1116"/>
        <v/>
      </c>
      <c r="X2402" s="153" t="str">
        <f t="shared" si="1117"/>
        <v/>
      </c>
      <c r="Y2402" s="153" t="str">
        <f t="shared" si="1118"/>
        <v/>
      </c>
      <c r="Z2402" s="153" t="str">
        <f t="shared" si="1119"/>
        <v/>
      </c>
      <c r="AA2402" s="152" t="str">
        <f t="shared" si="1120"/>
        <v/>
      </c>
      <c r="AB2402" s="152" t="str">
        <f t="shared" si="1121"/>
        <v/>
      </c>
      <c r="AC2402" s="154" t="str">
        <f t="shared" si="1132"/>
        <v/>
      </c>
      <c r="AD2402" s="154" t="str">
        <f t="shared" si="1133"/>
        <v/>
      </c>
      <c r="AE2402" s="3" t="str">
        <f t="shared" si="1134"/>
        <v/>
      </c>
      <c r="AF2402" s="3" t="str">
        <f t="shared" si="1135"/>
        <v/>
      </c>
      <c r="AG2402" s="3" t="str">
        <f t="shared" si="1136"/>
        <v/>
      </c>
      <c r="AH2402" s="4" t="str">
        <f t="shared" si="1137"/>
        <v/>
      </c>
      <c r="AI2402" s="75" t="str">
        <f t="shared" si="1138"/>
        <v/>
      </c>
      <c r="AJ2402" s="75" t="str">
        <f t="shared" si="1139"/>
        <v/>
      </c>
    </row>
    <row r="2403" spans="1:36" ht="14.25">
      <c r="A2403" s="41" t="str">
        <f t="shared" si="1122"/>
        <v/>
      </c>
      <c r="B2403" s="150" t="str">
        <f>IF(ISNUMBER(A2403),INDEX('MetaTrader Import'!$H$13:$J$5893,TRUNC(((A2403-$A$39+1)-1)/3)+1,MOD((A2403-$A$39+1)-1,3)+1),"")</f>
        <v/>
      </c>
      <c r="C2403" s="43" t="str">
        <f t="shared" si="1123"/>
        <v/>
      </c>
      <c r="D2403" s="43" t="str">
        <f t="shared" ca="1" si="1113"/>
        <v/>
      </c>
      <c r="E2403" s="43" t="str">
        <f t="shared" si="1124"/>
        <v/>
      </c>
      <c r="F2403" s="43" t="str">
        <f t="shared" si="1125"/>
        <v/>
      </c>
      <c r="G2403" s="43" t="str">
        <f>IF(A2403&lt;&gt;"",IF(A2403&lt;Data!$G$11*0.25,$C$13/$G$32,IF(A2403&gt;Data!$G$11*0.25,$C$13,$C$13*10)),"")</f>
        <v/>
      </c>
      <c r="H2403" s="43" t="str">
        <f>IF(A2403&lt;&gt;"",IF(Data!$G$9="constant",$C$13,IF(Data!$G$9="squeeze",G2403,F2403)),"")</f>
        <v/>
      </c>
      <c r="I2403" s="38" t="str">
        <f ca="1">IF(ISNUMBER(A2403),NORMINV(RAND(),0,IF(AND(Data!$G$9="squeeze",A2403&lt;Data!$G$11*0.25),$H$32,1)*$C$30*$C$13)*($C$14*$C$12),"")</f>
        <v/>
      </c>
      <c r="J2403" s="42" t="str">
        <f ca="1">IFERROR(IF(Data!$C$6="Real",B2403,I2403+J2402+($C$14*$C$12)*(NORMINV(RAND(),$C$15,CHOOSE($G$13,$C$13,F2403,G2403)))),"")</f>
        <v/>
      </c>
      <c r="K2403" s="88" t="str">
        <f>IF(ISNUMBER(A2403), IF($G$16="fixed",$G$17,MIN(H2403*Data!$C$7*$C$16*0.5,$C$17*Data!$C$7))*$C$12,"")</f>
        <v/>
      </c>
      <c r="L2403" s="42" t="str">
        <f t="shared" ca="1" si="1140"/>
        <v/>
      </c>
      <c r="M2403" s="44" t="str">
        <f t="shared" ca="1" si="1141"/>
        <v/>
      </c>
      <c r="N2403" s="44" t="str">
        <f t="shared" ca="1" si="1142"/>
        <v/>
      </c>
      <c r="O2403" s="108" t="str">
        <f t="shared" si="1126"/>
        <v/>
      </c>
      <c r="P2403" s="102" t="str">
        <f t="shared" si="1127"/>
        <v/>
      </c>
      <c r="Q2403" s="102" t="str">
        <f t="shared" si="1128"/>
        <v/>
      </c>
      <c r="R2403" s="120" t="str">
        <f t="shared" si="1129"/>
        <v/>
      </c>
      <c r="S2403" s="54" t="str">
        <f t="shared" si="1130"/>
        <v/>
      </c>
      <c r="T2403" s="5" t="str">
        <f t="shared" si="1131"/>
        <v/>
      </c>
      <c r="U2403" s="152" t="str">
        <f t="shared" si="1114"/>
        <v/>
      </c>
      <c r="V2403" s="152" t="str">
        <f t="shared" si="1115"/>
        <v/>
      </c>
      <c r="W2403" s="153" t="str">
        <f t="shared" si="1116"/>
        <v/>
      </c>
      <c r="X2403" s="153" t="str">
        <f t="shared" si="1117"/>
        <v/>
      </c>
      <c r="Y2403" s="153" t="str">
        <f t="shared" si="1118"/>
        <v/>
      </c>
      <c r="Z2403" s="153" t="str">
        <f t="shared" si="1119"/>
        <v/>
      </c>
      <c r="AA2403" s="152" t="str">
        <f t="shared" si="1120"/>
        <v/>
      </c>
      <c r="AB2403" s="152" t="str">
        <f t="shared" si="1121"/>
        <v/>
      </c>
      <c r="AC2403" s="154" t="str">
        <f t="shared" si="1132"/>
        <v/>
      </c>
      <c r="AD2403" s="154" t="str">
        <f t="shared" si="1133"/>
        <v/>
      </c>
      <c r="AE2403" s="3" t="str">
        <f t="shared" si="1134"/>
        <v/>
      </c>
      <c r="AF2403" s="3" t="str">
        <f t="shared" si="1135"/>
        <v/>
      </c>
      <c r="AG2403" s="3" t="str">
        <f t="shared" si="1136"/>
        <v/>
      </c>
      <c r="AH2403" s="4" t="str">
        <f t="shared" si="1137"/>
        <v/>
      </c>
      <c r="AI2403" s="75" t="str">
        <f t="shared" si="1138"/>
        <v/>
      </c>
      <c r="AJ2403" s="75" t="str">
        <f t="shared" si="1139"/>
        <v/>
      </c>
    </row>
    <row r="2404" spans="1:36" ht="14.25">
      <c r="A2404" s="41" t="str">
        <f t="shared" si="1122"/>
        <v/>
      </c>
      <c r="B2404" s="150" t="str">
        <f>IF(ISNUMBER(A2404),INDEX('MetaTrader Import'!$H$13:$J$5893,TRUNC(((A2404-$A$39+1)-1)/3)+1,MOD((A2404-$A$39+1)-1,3)+1),"")</f>
        <v/>
      </c>
      <c r="C2404" s="43" t="str">
        <f t="shared" si="1123"/>
        <v/>
      </c>
      <c r="D2404" s="43" t="str">
        <f t="shared" ca="1" si="1113"/>
        <v/>
      </c>
      <c r="E2404" s="43" t="str">
        <f t="shared" si="1124"/>
        <v/>
      </c>
      <c r="F2404" s="43" t="str">
        <f t="shared" si="1125"/>
        <v/>
      </c>
      <c r="G2404" s="43" t="str">
        <f>IF(A2404&lt;&gt;"",IF(A2404&lt;Data!$G$11*0.25,$C$13/$G$32,IF(A2404&gt;Data!$G$11*0.25,$C$13,$C$13*10)),"")</f>
        <v/>
      </c>
      <c r="H2404" s="43" t="str">
        <f>IF(A2404&lt;&gt;"",IF(Data!$G$9="constant",$C$13,IF(Data!$G$9="squeeze",G2404,F2404)),"")</f>
        <v/>
      </c>
      <c r="I2404" s="38" t="str">
        <f ca="1">IF(ISNUMBER(A2404),NORMINV(RAND(),0,IF(AND(Data!$G$9="squeeze",A2404&lt;Data!$G$11*0.25),$H$32,1)*$C$30*$C$13)*($C$14*$C$12),"")</f>
        <v/>
      </c>
      <c r="J2404" s="42" t="str">
        <f ca="1">IFERROR(IF(Data!$C$6="Real",B2404,I2404+J2403+($C$14*$C$12)*(NORMINV(RAND(),$C$15,CHOOSE($G$13,$C$13,F2404,G2404)))),"")</f>
        <v/>
      </c>
      <c r="K2404" s="88" t="str">
        <f>IF(ISNUMBER(A2404), IF($G$16="fixed",$G$17,MIN(H2404*Data!$C$7*$C$16*0.5,$C$17*Data!$C$7))*$C$12,"")</f>
        <v/>
      </c>
      <c r="L2404" s="42" t="str">
        <f t="shared" ca="1" si="1140"/>
        <v/>
      </c>
      <c r="M2404" s="44" t="str">
        <f t="shared" ca="1" si="1141"/>
        <v/>
      </c>
      <c r="N2404" s="44" t="str">
        <f t="shared" ca="1" si="1142"/>
        <v/>
      </c>
      <c r="O2404" s="108" t="str">
        <f t="shared" si="1126"/>
        <v/>
      </c>
      <c r="P2404" s="102" t="str">
        <f t="shared" si="1127"/>
        <v/>
      </c>
      <c r="Q2404" s="102" t="str">
        <f t="shared" si="1128"/>
        <v/>
      </c>
      <c r="R2404" s="120" t="str">
        <f t="shared" si="1129"/>
        <v/>
      </c>
      <c r="S2404" s="54" t="str">
        <f t="shared" si="1130"/>
        <v/>
      </c>
      <c r="T2404" s="5" t="str">
        <f t="shared" si="1131"/>
        <v/>
      </c>
      <c r="U2404" s="152" t="str">
        <f t="shared" si="1114"/>
        <v/>
      </c>
      <c r="V2404" s="152" t="str">
        <f t="shared" si="1115"/>
        <v/>
      </c>
      <c r="W2404" s="153" t="str">
        <f t="shared" si="1116"/>
        <v/>
      </c>
      <c r="X2404" s="153" t="str">
        <f t="shared" si="1117"/>
        <v/>
      </c>
      <c r="Y2404" s="153" t="str">
        <f t="shared" si="1118"/>
        <v/>
      </c>
      <c r="Z2404" s="153" t="str">
        <f t="shared" si="1119"/>
        <v/>
      </c>
      <c r="AA2404" s="152" t="str">
        <f t="shared" si="1120"/>
        <v/>
      </c>
      <c r="AB2404" s="152" t="str">
        <f t="shared" si="1121"/>
        <v/>
      </c>
      <c r="AC2404" s="154" t="str">
        <f t="shared" si="1132"/>
        <v/>
      </c>
      <c r="AD2404" s="154" t="str">
        <f t="shared" si="1133"/>
        <v/>
      </c>
      <c r="AE2404" s="3" t="str">
        <f t="shared" si="1134"/>
        <v/>
      </c>
      <c r="AF2404" s="3" t="str">
        <f t="shared" si="1135"/>
        <v/>
      </c>
      <c r="AG2404" s="3" t="str">
        <f t="shared" si="1136"/>
        <v/>
      </c>
      <c r="AH2404" s="4" t="str">
        <f t="shared" si="1137"/>
        <v/>
      </c>
      <c r="AI2404" s="75" t="str">
        <f t="shared" si="1138"/>
        <v/>
      </c>
      <c r="AJ2404" s="75" t="str">
        <f t="shared" si="1139"/>
        <v/>
      </c>
    </row>
    <row r="2405" spans="1:36" ht="14.25">
      <c r="A2405" s="41" t="str">
        <f t="shared" si="1122"/>
        <v/>
      </c>
      <c r="B2405" s="150" t="str">
        <f>IF(ISNUMBER(A2405),INDEX('MetaTrader Import'!$H$13:$J$5893,TRUNC(((A2405-$A$39+1)-1)/3)+1,MOD((A2405-$A$39+1)-1,3)+1),"")</f>
        <v/>
      </c>
      <c r="C2405" s="43" t="str">
        <f t="shared" si="1123"/>
        <v/>
      </c>
      <c r="D2405" s="43" t="str">
        <f t="shared" ca="1" si="1113"/>
        <v/>
      </c>
      <c r="E2405" s="43" t="str">
        <f t="shared" si="1124"/>
        <v/>
      </c>
      <c r="F2405" s="43" t="str">
        <f t="shared" si="1125"/>
        <v/>
      </c>
      <c r="G2405" s="43" t="str">
        <f>IF(A2405&lt;&gt;"",IF(A2405&lt;Data!$G$11*0.25,$C$13/$G$32,IF(A2405&gt;Data!$G$11*0.25,$C$13,$C$13*10)),"")</f>
        <v/>
      </c>
      <c r="H2405" s="43" t="str">
        <f>IF(A2405&lt;&gt;"",IF(Data!$G$9="constant",$C$13,IF(Data!$G$9="squeeze",G2405,F2405)),"")</f>
        <v/>
      </c>
      <c r="I2405" s="38" t="str">
        <f ca="1">IF(ISNUMBER(A2405),NORMINV(RAND(),0,IF(AND(Data!$G$9="squeeze",A2405&lt;Data!$G$11*0.25),$H$32,1)*$C$30*$C$13)*($C$14*$C$12),"")</f>
        <v/>
      </c>
      <c r="J2405" s="42" t="str">
        <f ca="1">IFERROR(IF(Data!$C$6="Real",B2405,I2405+J2404+($C$14*$C$12)*(NORMINV(RAND(),$C$15,CHOOSE($G$13,$C$13,F2405,G2405)))),"")</f>
        <v/>
      </c>
      <c r="K2405" s="88" t="str">
        <f>IF(ISNUMBER(A2405), IF($G$16="fixed",$G$17,MIN(H2405*Data!$C$7*$C$16*0.5,$C$17*Data!$C$7))*$C$12,"")</f>
        <v/>
      </c>
      <c r="L2405" s="42" t="str">
        <f t="shared" ca="1" si="1140"/>
        <v/>
      </c>
      <c r="M2405" s="44" t="str">
        <f t="shared" ca="1" si="1141"/>
        <v/>
      </c>
      <c r="N2405" s="44" t="str">
        <f t="shared" ca="1" si="1142"/>
        <v/>
      </c>
      <c r="O2405" s="108" t="str">
        <f t="shared" si="1126"/>
        <v/>
      </c>
      <c r="P2405" s="102" t="str">
        <f t="shared" si="1127"/>
        <v/>
      </c>
      <c r="Q2405" s="102" t="str">
        <f t="shared" si="1128"/>
        <v/>
      </c>
      <c r="R2405" s="120" t="str">
        <f t="shared" si="1129"/>
        <v/>
      </c>
      <c r="S2405" s="54" t="str">
        <f t="shared" si="1130"/>
        <v/>
      </c>
      <c r="T2405" s="5" t="str">
        <f t="shared" si="1131"/>
        <v/>
      </c>
      <c r="U2405" s="152" t="str">
        <f t="shared" si="1114"/>
        <v/>
      </c>
      <c r="V2405" s="152" t="str">
        <f t="shared" si="1115"/>
        <v/>
      </c>
      <c r="W2405" s="153" t="str">
        <f t="shared" si="1116"/>
        <v/>
      </c>
      <c r="X2405" s="153" t="str">
        <f t="shared" si="1117"/>
        <v/>
      </c>
      <c r="Y2405" s="153" t="str">
        <f t="shared" si="1118"/>
        <v/>
      </c>
      <c r="Z2405" s="153" t="str">
        <f t="shared" si="1119"/>
        <v/>
      </c>
      <c r="AA2405" s="152" t="str">
        <f t="shared" si="1120"/>
        <v/>
      </c>
      <c r="AB2405" s="152" t="str">
        <f t="shared" si="1121"/>
        <v/>
      </c>
      <c r="AC2405" s="154" t="str">
        <f t="shared" si="1132"/>
        <v/>
      </c>
      <c r="AD2405" s="154" t="str">
        <f t="shared" si="1133"/>
        <v/>
      </c>
      <c r="AE2405" s="3" t="str">
        <f t="shared" si="1134"/>
        <v/>
      </c>
      <c r="AF2405" s="3" t="str">
        <f t="shared" si="1135"/>
        <v/>
      </c>
      <c r="AG2405" s="3" t="str">
        <f t="shared" si="1136"/>
        <v/>
      </c>
      <c r="AH2405" s="4" t="str">
        <f t="shared" si="1137"/>
        <v/>
      </c>
      <c r="AI2405" s="75" t="str">
        <f t="shared" si="1138"/>
        <v/>
      </c>
      <c r="AJ2405" s="75" t="str">
        <f t="shared" si="1139"/>
        <v/>
      </c>
    </row>
    <row r="2406" spans="1:36" ht="14.25">
      <c r="A2406" s="41" t="str">
        <f t="shared" si="1122"/>
        <v/>
      </c>
      <c r="B2406" s="150" t="str">
        <f>IF(ISNUMBER(A2406),INDEX('MetaTrader Import'!$H$13:$J$5893,TRUNC(((A2406-$A$39+1)-1)/3)+1,MOD((A2406-$A$39+1)-1,3)+1),"")</f>
        <v/>
      </c>
      <c r="C2406" s="43" t="str">
        <f t="shared" si="1123"/>
        <v/>
      </c>
      <c r="D2406" s="43" t="str">
        <f t="shared" ca="1" si="1113"/>
        <v/>
      </c>
      <c r="E2406" s="43" t="str">
        <f t="shared" si="1124"/>
        <v/>
      </c>
      <c r="F2406" s="43" t="str">
        <f t="shared" si="1125"/>
        <v/>
      </c>
      <c r="G2406" s="43" t="str">
        <f>IF(A2406&lt;&gt;"",IF(A2406&lt;Data!$G$11*0.25,$C$13/$G$32,IF(A2406&gt;Data!$G$11*0.25,$C$13,$C$13*10)),"")</f>
        <v/>
      </c>
      <c r="H2406" s="43" t="str">
        <f>IF(A2406&lt;&gt;"",IF(Data!$G$9="constant",$C$13,IF(Data!$G$9="squeeze",G2406,F2406)),"")</f>
        <v/>
      </c>
      <c r="I2406" s="38" t="str">
        <f ca="1">IF(ISNUMBER(A2406),NORMINV(RAND(),0,IF(AND(Data!$G$9="squeeze",A2406&lt;Data!$G$11*0.25),$H$32,1)*$C$30*$C$13)*($C$14*$C$12),"")</f>
        <v/>
      </c>
      <c r="J2406" s="42" t="str">
        <f ca="1">IFERROR(IF(Data!$C$6="Real",B2406,I2406+J2405+($C$14*$C$12)*(NORMINV(RAND(),$C$15,CHOOSE($G$13,$C$13,F2406,G2406)))),"")</f>
        <v/>
      </c>
      <c r="K2406" s="88" t="str">
        <f>IF(ISNUMBER(A2406), IF($G$16="fixed",$G$17,MIN(H2406*Data!$C$7*$C$16*0.5,$C$17*Data!$C$7))*$C$12,"")</f>
        <v/>
      </c>
      <c r="L2406" s="42" t="str">
        <f t="shared" ca="1" si="1140"/>
        <v/>
      </c>
      <c r="M2406" s="44" t="str">
        <f t="shared" ca="1" si="1141"/>
        <v/>
      </c>
      <c r="N2406" s="44" t="str">
        <f t="shared" ca="1" si="1142"/>
        <v/>
      </c>
      <c r="O2406" s="108" t="str">
        <f t="shared" si="1126"/>
        <v/>
      </c>
      <c r="P2406" s="102" t="str">
        <f t="shared" si="1127"/>
        <v/>
      </c>
      <c r="Q2406" s="102" t="str">
        <f t="shared" si="1128"/>
        <v/>
      </c>
      <c r="R2406" s="120" t="str">
        <f t="shared" si="1129"/>
        <v/>
      </c>
      <c r="S2406" s="54" t="str">
        <f t="shared" si="1130"/>
        <v/>
      </c>
      <c r="T2406" s="5" t="str">
        <f t="shared" si="1131"/>
        <v/>
      </c>
      <c r="U2406" s="152" t="str">
        <f t="shared" si="1114"/>
        <v/>
      </c>
      <c r="V2406" s="152" t="str">
        <f t="shared" si="1115"/>
        <v/>
      </c>
      <c r="W2406" s="153" t="str">
        <f t="shared" si="1116"/>
        <v/>
      </c>
      <c r="X2406" s="153" t="str">
        <f t="shared" si="1117"/>
        <v/>
      </c>
      <c r="Y2406" s="153" t="str">
        <f t="shared" si="1118"/>
        <v/>
      </c>
      <c r="Z2406" s="153" t="str">
        <f t="shared" si="1119"/>
        <v/>
      </c>
      <c r="AA2406" s="152" t="str">
        <f t="shared" si="1120"/>
        <v/>
      </c>
      <c r="AB2406" s="152" t="str">
        <f t="shared" si="1121"/>
        <v/>
      </c>
      <c r="AC2406" s="154" t="str">
        <f t="shared" si="1132"/>
        <v/>
      </c>
      <c r="AD2406" s="154" t="str">
        <f t="shared" si="1133"/>
        <v/>
      </c>
      <c r="AE2406" s="3" t="str">
        <f t="shared" si="1134"/>
        <v/>
      </c>
      <c r="AF2406" s="3" t="str">
        <f t="shared" si="1135"/>
        <v/>
      </c>
      <c r="AG2406" s="3" t="str">
        <f t="shared" si="1136"/>
        <v/>
      </c>
      <c r="AH2406" s="4" t="str">
        <f t="shared" si="1137"/>
        <v/>
      </c>
      <c r="AI2406" s="75" t="str">
        <f t="shared" si="1138"/>
        <v/>
      </c>
      <c r="AJ2406" s="75" t="str">
        <f t="shared" si="1139"/>
        <v/>
      </c>
    </row>
    <row r="2407" spans="1:36" ht="14.25">
      <c r="A2407" s="41" t="str">
        <f t="shared" si="1122"/>
        <v/>
      </c>
      <c r="B2407" s="150" t="str">
        <f>IF(ISNUMBER(A2407),INDEX('MetaTrader Import'!$H$13:$J$5893,TRUNC(((A2407-$A$39+1)-1)/3)+1,MOD((A2407-$A$39+1)-1,3)+1),"")</f>
        <v/>
      </c>
      <c r="C2407" s="43" t="str">
        <f t="shared" si="1123"/>
        <v/>
      </c>
      <c r="D2407" s="43" t="str">
        <f t="shared" ca="1" si="1113"/>
        <v/>
      </c>
      <c r="E2407" s="43" t="str">
        <f t="shared" si="1124"/>
        <v/>
      </c>
      <c r="F2407" s="43" t="str">
        <f t="shared" si="1125"/>
        <v/>
      </c>
      <c r="G2407" s="43" t="str">
        <f>IF(A2407&lt;&gt;"",IF(A2407&lt;Data!$G$11*0.25,$C$13/$G$32,IF(A2407&gt;Data!$G$11*0.25,$C$13,$C$13*10)),"")</f>
        <v/>
      </c>
      <c r="H2407" s="43" t="str">
        <f>IF(A2407&lt;&gt;"",IF(Data!$G$9="constant",$C$13,IF(Data!$G$9="squeeze",G2407,F2407)),"")</f>
        <v/>
      </c>
      <c r="I2407" s="38" t="str">
        <f ca="1">IF(ISNUMBER(A2407),NORMINV(RAND(),0,IF(AND(Data!$G$9="squeeze",A2407&lt;Data!$G$11*0.25),$H$32,1)*$C$30*$C$13)*($C$14*$C$12),"")</f>
        <v/>
      </c>
      <c r="J2407" s="42" t="str">
        <f ca="1">IFERROR(IF(Data!$C$6="Real",B2407,I2407+J2406+($C$14*$C$12)*(NORMINV(RAND(),$C$15,CHOOSE($G$13,$C$13,F2407,G2407)))),"")</f>
        <v/>
      </c>
      <c r="K2407" s="88" t="str">
        <f>IF(ISNUMBER(A2407), IF($G$16="fixed",$G$17,MIN(H2407*Data!$C$7*$C$16*0.5,$C$17*Data!$C$7))*$C$12,"")</f>
        <v/>
      </c>
      <c r="L2407" s="42" t="str">
        <f t="shared" ca="1" si="1140"/>
        <v/>
      </c>
      <c r="M2407" s="44" t="str">
        <f t="shared" ca="1" si="1141"/>
        <v/>
      </c>
      <c r="N2407" s="44" t="str">
        <f t="shared" ca="1" si="1142"/>
        <v/>
      </c>
      <c r="O2407" s="108" t="str">
        <f t="shared" si="1126"/>
        <v/>
      </c>
      <c r="P2407" s="102" t="str">
        <f t="shared" si="1127"/>
        <v/>
      </c>
      <c r="Q2407" s="102" t="str">
        <f t="shared" si="1128"/>
        <v/>
      </c>
      <c r="R2407" s="120" t="str">
        <f t="shared" si="1129"/>
        <v/>
      </c>
      <c r="S2407" s="54" t="str">
        <f t="shared" si="1130"/>
        <v/>
      </c>
      <c r="T2407" s="5" t="str">
        <f t="shared" si="1131"/>
        <v/>
      </c>
      <c r="U2407" s="152" t="str">
        <f t="shared" si="1114"/>
        <v/>
      </c>
      <c r="V2407" s="152" t="str">
        <f t="shared" si="1115"/>
        <v/>
      </c>
      <c r="W2407" s="153" t="str">
        <f t="shared" si="1116"/>
        <v/>
      </c>
      <c r="X2407" s="153" t="str">
        <f t="shared" si="1117"/>
        <v/>
      </c>
      <c r="Y2407" s="153" t="str">
        <f t="shared" si="1118"/>
        <v/>
      </c>
      <c r="Z2407" s="153" t="str">
        <f t="shared" si="1119"/>
        <v/>
      </c>
      <c r="AA2407" s="152" t="str">
        <f t="shared" si="1120"/>
        <v/>
      </c>
      <c r="AB2407" s="152" t="str">
        <f t="shared" si="1121"/>
        <v/>
      </c>
      <c r="AC2407" s="154" t="str">
        <f t="shared" si="1132"/>
        <v/>
      </c>
      <c r="AD2407" s="154" t="str">
        <f t="shared" si="1133"/>
        <v/>
      </c>
      <c r="AE2407" s="3" t="str">
        <f t="shared" si="1134"/>
        <v/>
      </c>
      <c r="AF2407" s="3" t="str">
        <f t="shared" si="1135"/>
        <v/>
      </c>
      <c r="AG2407" s="3" t="str">
        <f t="shared" si="1136"/>
        <v/>
      </c>
      <c r="AH2407" s="4" t="str">
        <f t="shared" si="1137"/>
        <v/>
      </c>
      <c r="AI2407" s="75" t="str">
        <f t="shared" si="1138"/>
        <v/>
      </c>
      <c r="AJ2407" s="75" t="str">
        <f t="shared" si="1139"/>
        <v/>
      </c>
    </row>
    <row r="2408" spans="1:36" ht="14.25">
      <c r="A2408" s="41" t="str">
        <f t="shared" si="1122"/>
        <v/>
      </c>
      <c r="B2408" s="150" t="str">
        <f>IF(ISNUMBER(A2408),INDEX('MetaTrader Import'!$H$13:$J$5893,TRUNC(((A2408-$A$39+1)-1)/3)+1,MOD((A2408-$A$39+1)-1,3)+1),"")</f>
        <v/>
      </c>
      <c r="C2408" s="43" t="str">
        <f t="shared" si="1123"/>
        <v/>
      </c>
      <c r="D2408" s="43" t="str">
        <f t="shared" ca="1" si="1113"/>
        <v/>
      </c>
      <c r="E2408" s="43" t="str">
        <f t="shared" si="1124"/>
        <v/>
      </c>
      <c r="F2408" s="43" t="str">
        <f t="shared" si="1125"/>
        <v/>
      </c>
      <c r="G2408" s="43" t="str">
        <f>IF(A2408&lt;&gt;"",IF(A2408&lt;Data!$G$11*0.25,$C$13/$G$32,IF(A2408&gt;Data!$G$11*0.25,$C$13,$C$13*10)),"")</f>
        <v/>
      </c>
      <c r="H2408" s="43" t="str">
        <f>IF(A2408&lt;&gt;"",IF(Data!$G$9="constant",$C$13,IF(Data!$G$9="squeeze",G2408,F2408)),"")</f>
        <v/>
      </c>
      <c r="I2408" s="38" t="str">
        <f ca="1">IF(ISNUMBER(A2408),NORMINV(RAND(),0,IF(AND(Data!$G$9="squeeze",A2408&lt;Data!$G$11*0.25),$H$32,1)*$C$30*$C$13)*($C$14*$C$12),"")</f>
        <v/>
      </c>
      <c r="J2408" s="42" t="str">
        <f ca="1">IFERROR(IF(Data!$C$6="Real",B2408,I2408+J2407+($C$14*$C$12)*(NORMINV(RAND(),$C$15,CHOOSE($G$13,$C$13,F2408,G2408)))),"")</f>
        <v/>
      </c>
      <c r="K2408" s="88" t="str">
        <f>IF(ISNUMBER(A2408), IF($G$16="fixed",$G$17,MIN(H2408*Data!$C$7*$C$16*0.5,$C$17*Data!$C$7))*$C$12,"")</f>
        <v/>
      </c>
      <c r="L2408" s="42" t="str">
        <f t="shared" ca="1" si="1140"/>
        <v/>
      </c>
      <c r="M2408" s="44" t="str">
        <f t="shared" ca="1" si="1141"/>
        <v/>
      </c>
      <c r="N2408" s="44" t="str">
        <f t="shared" ca="1" si="1142"/>
        <v/>
      </c>
      <c r="O2408" s="108" t="str">
        <f t="shared" si="1126"/>
        <v/>
      </c>
      <c r="P2408" s="102" t="str">
        <f t="shared" si="1127"/>
        <v/>
      </c>
      <c r="Q2408" s="102" t="str">
        <f t="shared" si="1128"/>
        <v/>
      </c>
      <c r="R2408" s="120" t="str">
        <f t="shared" si="1129"/>
        <v/>
      </c>
      <c r="S2408" s="54" t="str">
        <f t="shared" si="1130"/>
        <v/>
      </c>
      <c r="T2408" s="5" t="str">
        <f t="shared" si="1131"/>
        <v/>
      </c>
      <c r="U2408" s="152" t="str">
        <f t="shared" si="1114"/>
        <v/>
      </c>
      <c r="V2408" s="152" t="str">
        <f t="shared" si="1115"/>
        <v/>
      </c>
      <c r="W2408" s="153" t="str">
        <f t="shared" si="1116"/>
        <v/>
      </c>
      <c r="X2408" s="153" t="str">
        <f t="shared" si="1117"/>
        <v/>
      </c>
      <c r="Y2408" s="153" t="str">
        <f t="shared" si="1118"/>
        <v/>
      </c>
      <c r="Z2408" s="153" t="str">
        <f t="shared" si="1119"/>
        <v/>
      </c>
      <c r="AA2408" s="152" t="str">
        <f t="shared" si="1120"/>
        <v/>
      </c>
      <c r="AB2408" s="152" t="str">
        <f t="shared" si="1121"/>
        <v/>
      </c>
      <c r="AC2408" s="154" t="str">
        <f t="shared" si="1132"/>
        <v/>
      </c>
      <c r="AD2408" s="154" t="str">
        <f t="shared" si="1133"/>
        <v/>
      </c>
      <c r="AE2408" s="3" t="str">
        <f t="shared" si="1134"/>
        <v/>
      </c>
      <c r="AF2408" s="3" t="str">
        <f t="shared" si="1135"/>
        <v/>
      </c>
      <c r="AG2408" s="3" t="str">
        <f t="shared" si="1136"/>
        <v/>
      </c>
      <c r="AH2408" s="4" t="str">
        <f t="shared" si="1137"/>
        <v/>
      </c>
      <c r="AI2408" s="75" t="str">
        <f t="shared" si="1138"/>
        <v/>
      </c>
      <c r="AJ2408" s="75" t="str">
        <f t="shared" si="1139"/>
        <v/>
      </c>
    </row>
    <row r="2409" spans="1:36" ht="14.25">
      <c r="A2409" s="41" t="str">
        <f t="shared" si="1122"/>
        <v/>
      </c>
      <c r="B2409" s="150" t="str">
        <f>IF(ISNUMBER(A2409),INDEX('MetaTrader Import'!$H$13:$J$5893,TRUNC(((A2409-$A$39+1)-1)/3)+1,MOD((A2409-$A$39+1)-1,3)+1),"")</f>
        <v/>
      </c>
      <c r="C2409" s="43" t="str">
        <f t="shared" si="1123"/>
        <v/>
      </c>
      <c r="D2409" s="43" t="str">
        <f t="shared" ca="1" si="1113"/>
        <v/>
      </c>
      <c r="E2409" s="43" t="str">
        <f t="shared" si="1124"/>
        <v/>
      </c>
      <c r="F2409" s="43" t="str">
        <f t="shared" si="1125"/>
        <v/>
      </c>
      <c r="G2409" s="43" t="str">
        <f>IF(A2409&lt;&gt;"",IF(A2409&lt;Data!$G$11*0.25,$C$13/$G$32,IF(A2409&gt;Data!$G$11*0.25,$C$13,$C$13*10)),"")</f>
        <v/>
      </c>
      <c r="H2409" s="43" t="str">
        <f>IF(A2409&lt;&gt;"",IF(Data!$G$9="constant",$C$13,IF(Data!$G$9="squeeze",G2409,F2409)),"")</f>
        <v/>
      </c>
      <c r="I2409" s="38" t="str">
        <f ca="1">IF(ISNUMBER(A2409),NORMINV(RAND(),0,IF(AND(Data!$G$9="squeeze",A2409&lt;Data!$G$11*0.25),$H$32,1)*$C$30*$C$13)*($C$14*$C$12),"")</f>
        <v/>
      </c>
      <c r="J2409" s="42" t="str">
        <f ca="1">IFERROR(IF(Data!$C$6="Real",B2409,I2409+J2408+($C$14*$C$12)*(NORMINV(RAND(),$C$15,CHOOSE($G$13,$C$13,F2409,G2409)))),"")</f>
        <v/>
      </c>
      <c r="K2409" s="88" t="str">
        <f>IF(ISNUMBER(A2409), IF($G$16="fixed",$G$17,MIN(H2409*Data!$C$7*$C$16*0.5,$C$17*Data!$C$7))*$C$12,"")</f>
        <v/>
      </c>
      <c r="L2409" s="42" t="str">
        <f t="shared" ca="1" si="1140"/>
        <v/>
      </c>
      <c r="M2409" s="44" t="str">
        <f t="shared" ca="1" si="1141"/>
        <v/>
      </c>
      <c r="N2409" s="44" t="str">
        <f t="shared" ca="1" si="1142"/>
        <v/>
      </c>
      <c r="O2409" s="108" t="str">
        <f t="shared" si="1126"/>
        <v/>
      </c>
      <c r="P2409" s="102" t="str">
        <f t="shared" si="1127"/>
        <v/>
      </c>
      <c r="Q2409" s="102" t="str">
        <f t="shared" si="1128"/>
        <v/>
      </c>
      <c r="R2409" s="120" t="str">
        <f t="shared" si="1129"/>
        <v/>
      </c>
      <c r="S2409" s="54" t="str">
        <f t="shared" si="1130"/>
        <v/>
      </c>
      <c r="T2409" s="5" t="str">
        <f t="shared" si="1131"/>
        <v/>
      </c>
      <c r="U2409" s="152" t="str">
        <f t="shared" si="1114"/>
        <v/>
      </c>
      <c r="V2409" s="152" t="str">
        <f t="shared" si="1115"/>
        <v/>
      </c>
      <c r="W2409" s="153" t="str">
        <f t="shared" si="1116"/>
        <v/>
      </c>
      <c r="X2409" s="153" t="str">
        <f t="shared" si="1117"/>
        <v/>
      </c>
      <c r="Y2409" s="153" t="str">
        <f t="shared" si="1118"/>
        <v/>
      </c>
      <c r="Z2409" s="153" t="str">
        <f t="shared" si="1119"/>
        <v/>
      </c>
      <c r="AA2409" s="152" t="str">
        <f t="shared" si="1120"/>
        <v/>
      </c>
      <c r="AB2409" s="152" t="str">
        <f t="shared" si="1121"/>
        <v/>
      </c>
      <c r="AC2409" s="154" t="str">
        <f t="shared" si="1132"/>
        <v/>
      </c>
      <c r="AD2409" s="154" t="str">
        <f t="shared" si="1133"/>
        <v/>
      </c>
      <c r="AE2409" s="3" t="str">
        <f t="shared" si="1134"/>
        <v/>
      </c>
      <c r="AF2409" s="3" t="str">
        <f t="shared" si="1135"/>
        <v/>
      </c>
      <c r="AG2409" s="3" t="str">
        <f t="shared" si="1136"/>
        <v/>
      </c>
      <c r="AH2409" s="4" t="str">
        <f t="shared" si="1137"/>
        <v/>
      </c>
      <c r="AI2409" s="75" t="str">
        <f t="shared" si="1138"/>
        <v/>
      </c>
      <c r="AJ2409" s="75" t="str">
        <f t="shared" si="1139"/>
        <v/>
      </c>
    </row>
    <row r="2410" spans="1:36" ht="14.25">
      <c r="A2410" s="41" t="str">
        <f t="shared" si="1122"/>
        <v/>
      </c>
      <c r="B2410" s="150" t="str">
        <f>IF(ISNUMBER(A2410),INDEX('MetaTrader Import'!$H$13:$J$5893,TRUNC(((A2410-$A$39+1)-1)/3)+1,MOD((A2410-$A$39+1)-1,3)+1),"")</f>
        <v/>
      </c>
      <c r="C2410" s="43" t="str">
        <f t="shared" si="1123"/>
        <v/>
      </c>
      <c r="D2410" s="43" t="str">
        <f t="shared" ca="1" si="1113"/>
        <v/>
      </c>
      <c r="E2410" s="43" t="str">
        <f t="shared" si="1124"/>
        <v/>
      </c>
      <c r="F2410" s="43" t="str">
        <f t="shared" si="1125"/>
        <v/>
      </c>
      <c r="G2410" s="43" t="str">
        <f>IF(A2410&lt;&gt;"",IF(A2410&lt;Data!$G$11*0.25,$C$13/$G$32,IF(A2410&gt;Data!$G$11*0.25,$C$13,$C$13*10)),"")</f>
        <v/>
      </c>
      <c r="H2410" s="43" t="str">
        <f>IF(A2410&lt;&gt;"",IF(Data!$G$9="constant",$C$13,IF(Data!$G$9="squeeze",G2410,F2410)),"")</f>
        <v/>
      </c>
      <c r="I2410" s="38" t="str">
        <f ca="1">IF(ISNUMBER(A2410),NORMINV(RAND(),0,IF(AND(Data!$G$9="squeeze",A2410&lt;Data!$G$11*0.25),$H$32,1)*$C$30*$C$13)*($C$14*$C$12),"")</f>
        <v/>
      </c>
      <c r="J2410" s="42" t="str">
        <f ca="1">IFERROR(IF(Data!$C$6="Real",B2410,I2410+J2409+($C$14*$C$12)*(NORMINV(RAND(),$C$15,CHOOSE($G$13,$C$13,F2410,G2410)))),"")</f>
        <v/>
      </c>
      <c r="K2410" s="88" t="str">
        <f>IF(ISNUMBER(A2410), IF($G$16="fixed",$G$17,MIN(H2410*Data!$C$7*$C$16*0.5,$C$17*Data!$C$7))*$C$12,"")</f>
        <v/>
      </c>
      <c r="L2410" s="42" t="str">
        <f t="shared" ca="1" si="1140"/>
        <v/>
      </c>
      <c r="M2410" s="44" t="str">
        <f t="shared" ca="1" si="1141"/>
        <v/>
      </c>
      <c r="N2410" s="44" t="str">
        <f t="shared" ca="1" si="1142"/>
        <v/>
      </c>
      <c r="O2410" s="108" t="str">
        <f t="shared" si="1126"/>
        <v/>
      </c>
      <c r="P2410" s="102" t="str">
        <f t="shared" si="1127"/>
        <v/>
      </c>
      <c r="Q2410" s="102" t="str">
        <f t="shared" si="1128"/>
        <v/>
      </c>
      <c r="R2410" s="120" t="str">
        <f t="shared" si="1129"/>
        <v/>
      </c>
      <c r="S2410" s="54" t="str">
        <f t="shared" si="1130"/>
        <v/>
      </c>
      <c r="T2410" s="5" t="str">
        <f t="shared" si="1131"/>
        <v/>
      </c>
      <c r="U2410" s="152" t="str">
        <f t="shared" si="1114"/>
        <v/>
      </c>
      <c r="V2410" s="152" t="str">
        <f t="shared" si="1115"/>
        <v/>
      </c>
      <c r="W2410" s="153" t="str">
        <f t="shared" si="1116"/>
        <v/>
      </c>
      <c r="X2410" s="153" t="str">
        <f t="shared" si="1117"/>
        <v/>
      </c>
      <c r="Y2410" s="153" t="str">
        <f t="shared" si="1118"/>
        <v/>
      </c>
      <c r="Z2410" s="153" t="str">
        <f t="shared" si="1119"/>
        <v/>
      </c>
      <c r="AA2410" s="152" t="str">
        <f t="shared" si="1120"/>
        <v/>
      </c>
      <c r="AB2410" s="152" t="str">
        <f t="shared" si="1121"/>
        <v/>
      </c>
      <c r="AC2410" s="154" t="str">
        <f t="shared" si="1132"/>
        <v/>
      </c>
      <c r="AD2410" s="154" t="str">
        <f t="shared" si="1133"/>
        <v/>
      </c>
      <c r="AE2410" s="3" t="str">
        <f t="shared" si="1134"/>
        <v/>
      </c>
      <c r="AF2410" s="3" t="str">
        <f t="shared" si="1135"/>
        <v/>
      </c>
      <c r="AG2410" s="3" t="str">
        <f t="shared" si="1136"/>
        <v/>
      </c>
      <c r="AH2410" s="4" t="str">
        <f t="shared" si="1137"/>
        <v/>
      </c>
      <c r="AI2410" s="75" t="str">
        <f t="shared" si="1138"/>
        <v/>
      </c>
      <c r="AJ2410" s="75" t="str">
        <f t="shared" si="1139"/>
        <v/>
      </c>
    </row>
    <row r="2411" spans="1:36" ht="14.25">
      <c r="A2411" s="41" t="str">
        <f t="shared" si="1122"/>
        <v/>
      </c>
      <c r="B2411" s="150" t="str">
        <f>IF(ISNUMBER(A2411),INDEX('MetaTrader Import'!$H$13:$J$5893,TRUNC(((A2411-$A$39+1)-1)/3)+1,MOD((A2411-$A$39+1)-1,3)+1),"")</f>
        <v/>
      </c>
      <c r="C2411" s="43" t="str">
        <f t="shared" si="1123"/>
        <v/>
      </c>
      <c r="D2411" s="43" t="str">
        <f t="shared" ca="1" si="1113"/>
        <v/>
      </c>
      <c r="E2411" s="43" t="str">
        <f t="shared" si="1124"/>
        <v/>
      </c>
      <c r="F2411" s="43" t="str">
        <f t="shared" si="1125"/>
        <v/>
      </c>
      <c r="G2411" s="43" t="str">
        <f>IF(A2411&lt;&gt;"",IF(A2411&lt;Data!$G$11*0.25,$C$13/$G$32,IF(A2411&gt;Data!$G$11*0.25,$C$13,$C$13*10)),"")</f>
        <v/>
      </c>
      <c r="H2411" s="43" t="str">
        <f>IF(A2411&lt;&gt;"",IF(Data!$G$9="constant",$C$13,IF(Data!$G$9="squeeze",G2411,F2411)),"")</f>
        <v/>
      </c>
      <c r="I2411" s="38" t="str">
        <f ca="1">IF(ISNUMBER(A2411),NORMINV(RAND(),0,IF(AND(Data!$G$9="squeeze",A2411&lt;Data!$G$11*0.25),$H$32,1)*$C$30*$C$13)*($C$14*$C$12),"")</f>
        <v/>
      </c>
      <c r="J2411" s="42" t="str">
        <f ca="1">IFERROR(IF(Data!$C$6="Real",B2411,I2411+J2410+($C$14*$C$12)*(NORMINV(RAND(),$C$15,CHOOSE($G$13,$C$13,F2411,G2411)))),"")</f>
        <v/>
      </c>
      <c r="K2411" s="88" t="str">
        <f>IF(ISNUMBER(A2411), IF($G$16="fixed",$G$17,MIN(H2411*Data!$C$7*$C$16*0.5,$C$17*Data!$C$7))*$C$12,"")</f>
        <v/>
      </c>
      <c r="L2411" s="42" t="str">
        <f t="shared" ca="1" si="1140"/>
        <v/>
      </c>
      <c r="M2411" s="44" t="str">
        <f t="shared" ca="1" si="1141"/>
        <v/>
      </c>
      <c r="N2411" s="44" t="str">
        <f t="shared" ca="1" si="1142"/>
        <v/>
      </c>
      <c r="O2411" s="108" t="str">
        <f t="shared" si="1126"/>
        <v/>
      </c>
      <c r="P2411" s="102" t="str">
        <f t="shared" si="1127"/>
        <v/>
      </c>
      <c r="Q2411" s="102" t="str">
        <f t="shared" si="1128"/>
        <v/>
      </c>
      <c r="R2411" s="120" t="str">
        <f t="shared" si="1129"/>
        <v/>
      </c>
      <c r="S2411" s="54" t="str">
        <f t="shared" si="1130"/>
        <v/>
      </c>
      <c r="T2411" s="5" t="str">
        <f t="shared" si="1131"/>
        <v/>
      </c>
      <c r="U2411" s="152" t="str">
        <f t="shared" si="1114"/>
        <v/>
      </c>
      <c r="V2411" s="152" t="str">
        <f t="shared" si="1115"/>
        <v/>
      </c>
      <c r="W2411" s="153" t="str">
        <f t="shared" si="1116"/>
        <v/>
      </c>
      <c r="X2411" s="153" t="str">
        <f t="shared" si="1117"/>
        <v/>
      </c>
      <c r="Y2411" s="153" t="str">
        <f t="shared" si="1118"/>
        <v/>
      </c>
      <c r="Z2411" s="153" t="str">
        <f t="shared" si="1119"/>
        <v/>
      </c>
      <c r="AA2411" s="152" t="str">
        <f t="shared" si="1120"/>
        <v/>
      </c>
      <c r="AB2411" s="152" t="str">
        <f t="shared" si="1121"/>
        <v/>
      </c>
      <c r="AC2411" s="154" t="str">
        <f t="shared" si="1132"/>
        <v/>
      </c>
      <c r="AD2411" s="154" t="str">
        <f t="shared" si="1133"/>
        <v/>
      </c>
      <c r="AE2411" s="3" t="str">
        <f t="shared" si="1134"/>
        <v/>
      </c>
      <c r="AF2411" s="3" t="str">
        <f t="shared" si="1135"/>
        <v/>
      </c>
      <c r="AG2411" s="3" t="str">
        <f t="shared" si="1136"/>
        <v/>
      </c>
      <c r="AH2411" s="4" t="str">
        <f t="shared" si="1137"/>
        <v/>
      </c>
      <c r="AI2411" s="75" t="str">
        <f t="shared" si="1138"/>
        <v/>
      </c>
      <c r="AJ2411" s="75" t="str">
        <f t="shared" si="1139"/>
        <v/>
      </c>
    </row>
    <row r="2412" spans="1:36" ht="14.25">
      <c r="A2412" s="41" t="str">
        <f t="shared" si="1122"/>
        <v/>
      </c>
      <c r="B2412" s="150" t="str">
        <f>IF(ISNUMBER(A2412),INDEX('MetaTrader Import'!$H$13:$J$5893,TRUNC(((A2412-$A$39+1)-1)/3)+1,MOD((A2412-$A$39+1)-1,3)+1),"")</f>
        <v/>
      </c>
      <c r="C2412" s="43" t="str">
        <f t="shared" si="1123"/>
        <v/>
      </c>
      <c r="D2412" s="43" t="str">
        <f t="shared" ca="1" si="1113"/>
        <v/>
      </c>
      <c r="E2412" s="43" t="str">
        <f t="shared" si="1124"/>
        <v/>
      </c>
      <c r="F2412" s="43" t="str">
        <f t="shared" si="1125"/>
        <v/>
      </c>
      <c r="G2412" s="43" t="str">
        <f>IF(A2412&lt;&gt;"",IF(A2412&lt;Data!$G$11*0.25,$C$13/$G$32,IF(A2412&gt;Data!$G$11*0.25,$C$13,$C$13*10)),"")</f>
        <v/>
      </c>
      <c r="H2412" s="43" t="str">
        <f>IF(A2412&lt;&gt;"",IF(Data!$G$9="constant",$C$13,IF(Data!$G$9="squeeze",G2412,F2412)),"")</f>
        <v/>
      </c>
      <c r="I2412" s="38" t="str">
        <f ca="1">IF(ISNUMBER(A2412),NORMINV(RAND(),0,IF(AND(Data!$G$9="squeeze",A2412&lt;Data!$G$11*0.25),$H$32,1)*$C$30*$C$13)*($C$14*$C$12),"")</f>
        <v/>
      </c>
      <c r="J2412" s="42" t="str">
        <f ca="1">IFERROR(IF(Data!$C$6="Real",B2412,I2412+J2411+($C$14*$C$12)*(NORMINV(RAND(),$C$15,CHOOSE($G$13,$C$13,F2412,G2412)))),"")</f>
        <v/>
      </c>
      <c r="K2412" s="88" t="str">
        <f>IF(ISNUMBER(A2412), IF($G$16="fixed",$G$17,MIN(H2412*Data!$C$7*$C$16*0.5,$C$17*Data!$C$7))*$C$12,"")</f>
        <v/>
      </c>
      <c r="L2412" s="42" t="str">
        <f t="shared" ca="1" si="1140"/>
        <v/>
      </c>
      <c r="M2412" s="44" t="str">
        <f t="shared" ca="1" si="1141"/>
        <v/>
      </c>
      <c r="N2412" s="44" t="str">
        <f t="shared" ca="1" si="1142"/>
        <v/>
      </c>
      <c r="O2412" s="108" t="str">
        <f t="shared" si="1126"/>
        <v/>
      </c>
      <c r="P2412" s="102" t="str">
        <f t="shared" si="1127"/>
        <v/>
      </c>
      <c r="Q2412" s="102" t="str">
        <f t="shared" si="1128"/>
        <v/>
      </c>
      <c r="R2412" s="120" t="str">
        <f t="shared" si="1129"/>
        <v/>
      </c>
      <c r="S2412" s="54" t="str">
        <f t="shared" si="1130"/>
        <v/>
      </c>
      <c r="T2412" s="5" t="str">
        <f t="shared" si="1131"/>
        <v/>
      </c>
      <c r="U2412" s="152" t="str">
        <f t="shared" si="1114"/>
        <v/>
      </c>
      <c r="V2412" s="152" t="str">
        <f t="shared" si="1115"/>
        <v/>
      </c>
      <c r="W2412" s="153" t="str">
        <f t="shared" si="1116"/>
        <v/>
      </c>
      <c r="X2412" s="153" t="str">
        <f t="shared" si="1117"/>
        <v/>
      </c>
      <c r="Y2412" s="153" t="str">
        <f t="shared" si="1118"/>
        <v/>
      </c>
      <c r="Z2412" s="153" t="str">
        <f t="shared" si="1119"/>
        <v/>
      </c>
      <c r="AA2412" s="152" t="str">
        <f t="shared" si="1120"/>
        <v/>
      </c>
      <c r="AB2412" s="152" t="str">
        <f t="shared" si="1121"/>
        <v/>
      </c>
      <c r="AC2412" s="154" t="str">
        <f t="shared" si="1132"/>
        <v/>
      </c>
      <c r="AD2412" s="154" t="str">
        <f t="shared" si="1133"/>
        <v/>
      </c>
      <c r="AE2412" s="3" t="str">
        <f t="shared" si="1134"/>
        <v/>
      </c>
      <c r="AF2412" s="3" t="str">
        <f t="shared" si="1135"/>
        <v/>
      </c>
      <c r="AG2412" s="3" t="str">
        <f t="shared" si="1136"/>
        <v/>
      </c>
      <c r="AH2412" s="4" t="str">
        <f t="shared" si="1137"/>
        <v/>
      </c>
      <c r="AI2412" s="75" t="str">
        <f t="shared" si="1138"/>
        <v/>
      </c>
      <c r="AJ2412" s="75" t="str">
        <f t="shared" si="1139"/>
        <v/>
      </c>
    </row>
    <row r="2413" spans="1:36" ht="14.25">
      <c r="A2413" s="41" t="str">
        <f t="shared" si="1122"/>
        <v/>
      </c>
      <c r="B2413" s="150" t="str">
        <f>IF(ISNUMBER(A2413),INDEX('MetaTrader Import'!$H$13:$J$5893,TRUNC(((A2413-$A$39+1)-1)/3)+1,MOD((A2413-$A$39+1)-1,3)+1),"")</f>
        <v/>
      </c>
      <c r="C2413" s="43" t="str">
        <f t="shared" si="1123"/>
        <v/>
      </c>
      <c r="D2413" s="43" t="str">
        <f t="shared" ca="1" si="1113"/>
        <v/>
      </c>
      <c r="E2413" s="43" t="str">
        <f t="shared" si="1124"/>
        <v/>
      </c>
      <c r="F2413" s="43" t="str">
        <f t="shared" si="1125"/>
        <v/>
      </c>
      <c r="G2413" s="43" t="str">
        <f>IF(A2413&lt;&gt;"",IF(A2413&lt;Data!$G$11*0.25,$C$13/$G$32,IF(A2413&gt;Data!$G$11*0.25,$C$13,$C$13*10)),"")</f>
        <v/>
      </c>
      <c r="H2413" s="43" t="str">
        <f>IF(A2413&lt;&gt;"",IF(Data!$G$9="constant",$C$13,IF(Data!$G$9="squeeze",G2413,F2413)),"")</f>
        <v/>
      </c>
      <c r="I2413" s="38" t="str">
        <f ca="1">IF(ISNUMBER(A2413),NORMINV(RAND(),0,IF(AND(Data!$G$9="squeeze",A2413&lt;Data!$G$11*0.25),$H$32,1)*$C$30*$C$13)*($C$14*$C$12),"")</f>
        <v/>
      </c>
      <c r="J2413" s="42" t="str">
        <f ca="1">IFERROR(IF(Data!$C$6="Real",B2413,I2413+J2412+($C$14*$C$12)*(NORMINV(RAND(),$C$15,CHOOSE($G$13,$C$13,F2413,G2413)))),"")</f>
        <v/>
      </c>
      <c r="K2413" s="88" t="str">
        <f>IF(ISNUMBER(A2413), IF($G$16="fixed",$G$17,MIN(H2413*Data!$C$7*$C$16*0.5,$C$17*Data!$C$7))*$C$12,"")</f>
        <v/>
      </c>
      <c r="L2413" s="42" t="str">
        <f t="shared" ca="1" si="1140"/>
        <v/>
      </c>
      <c r="M2413" s="44" t="str">
        <f t="shared" ca="1" si="1141"/>
        <v/>
      </c>
      <c r="N2413" s="44" t="str">
        <f t="shared" ca="1" si="1142"/>
        <v/>
      </c>
      <c r="O2413" s="108" t="str">
        <f t="shared" si="1126"/>
        <v/>
      </c>
      <c r="P2413" s="102" t="str">
        <f t="shared" si="1127"/>
        <v/>
      </c>
      <c r="Q2413" s="102" t="str">
        <f t="shared" si="1128"/>
        <v/>
      </c>
      <c r="R2413" s="120" t="str">
        <f t="shared" si="1129"/>
        <v/>
      </c>
      <c r="S2413" s="54" t="str">
        <f t="shared" si="1130"/>
        <v/>
      </c>
      <c r="T2413" s="5" t="str">
        <f t="shared" si="1131"/>
        <v/>
      </c>
      <c r="U2413" s="152" t="str">
        <f t="shared" si="1114"/>
        <v/>
      </c>
      <c r="V2413" s="152" t="str">
        <f t="shared" si="1115"/>
        <v/>
      </c>
      <c r="W2413" s="153" t="str">
        <f t="shared" si="1116"/>
        <v/>
      </c>
      <c r="X2413" s="153" t="str">
        <f t="shared" si="1117"/>
        <v/>
      </c>
      <c r="Y2413" s="153" t="str">
        <f t="shared" si="1118"/>
        <v/>
      </c>
      <c r="Z2413" s="153" t="str">
        <f t="shared" si="1119"/>
        <v/>
      </c>
      <c r="AA2413" s="152" t="str">
        <f t="shared" si="1120"/>
        <v/>
      </c>
      <c r="AB2413" s="152" t="str">
        <f t="shared" si="1121"/>
        <v/>
      </c>
      <c r="AC2413" s="154" t="str">
        <f t="shared" si="1132"/>
        <v/>
      </c>
      <c r="AD2413" s="154" t="str">
        <f t="shared" si="1133"/>
        <v/>
      </c>
      <c r="AE2413" s="3" t="str">
        <f t="shared" si="1134"/>
        <v/>
      </c>
      <c r="AF2413" s="3" t="str">
        <f t="shared" si="1135"/>
        <v/>
      </c>
      <c r="AG2413" s="3" t="str">
        <f t="shared" si="1136"/>
        <v/>
      </c>
      <c r="AH2413" s="4" t="str">
        <f t="shared" si="1137"/>
        <v/>
      </c>
      <c r="AI2413" s="75" t="str">
        <f t="shared" si="1138"/>
        <v/>
      </c>
      <c r="AJ2413" s="75" t="str">
        <f t="shared" si="1139"/>
        <v/>
      </c>
    </row>
    <row r="2414" spans="1:36" ht="14.25">
      <c r="A2414" s="41" t="str">
        <f t="shared" si="1122"/>
        <v/>
      </c>
      <c r="B2414" s="150" t="str">
        <f>IF(ISNUMBER(A2414),INDEX('MetaTrader Import'!$H$13:$J$5893,TRUNC(((A2414-$A$39+1)-1)/3)+1,MOD((A2414-$A$39+1)-1,3)+1),"")</f>
        <v/>
      </c>
      <c r="C2414" s="43" t="str">
        <f t="shared" si="1123"/>
        <v/>
      </c>
      <c r="D2414" s="43" t="str">
        <f t="shared" ca="1" si="1113"/>
        <v/>
      </c>
      <c r="E2414" s="43" t="str">
        <f t="shared" si="1124"/>
        <v/>
      </c>
      <c r="F2414" s="43" t="str">
        <f t="shared" si="1125"/>
        <v/>
      </c>
      <c r="G2414" s="43" t="str">
        <f>IF(A2414&lt;&gt;"",IF(A2414&lt;Data!$G$11*0.25,$C$13/$G$32,IF(A2414&gt;Data!$G$11*0.25,$C$13,$C$13*10)),"")</f>
        <v/>
      </c>
      <c r="H2414" s="43" t="str">
        <f>IF(A2414&lt;&gt;"",IF(Data!$G$9="constant",$C$13,IF(Data!$G$9="squeeze",G2414,F2414)),"")</f>
        <v/>
      </c>
      <c r="I2414" s="38" t="str">
        <f ca="1">IF(ISNUMBER(A2414),NORMINV(RAND(),0,IF(AND(Data!$G$9="squeeze",A2414&lt;Data!$G$11*0.25),$H$32,1)*$C$30*$C$13)*($C$14*$C$12),"")</f>
        <v/>
      </c>
      <c r="J2414" s="42" t="str">
        <f ca="1">IFERROR(IF(Data!$C$6="Real",B2414,I2414+J2413+($C$14*$C$12)*(NORMINV(RAND(),$C$15,CHOOSE($G$13,$C$13,F2414,G2414)))),"")</f>
        <v/>
      </c>
      <c r="K2414" s="88" t="str">
        <f>IF(ISNUMBER(A2414), IF($G$16="fixed",$G$17,MIN(H2414*Data!$C$7*$C$16*0.5,$C$17*Data!$C$7))*$C$12,"")</f>
        <v/>
      </c>
      <c r="L2414" s="42" t="str">
        <f t="shared" ca="1" si="1140"/>
        <v/>
      </c>
      <c r="M2414" s="44" t="str">
        <f t="shared" ca="1" si="1141"/>
        <v/>
      </c>
      <c r="N2414" s="44" t="str">
        <f t="shared" ca="1" si="1142"/>
        <v/>
      </c>
      <c r="O2414" s="108" t="str">
        <f t="shared" si="1126"/>
        <v/>
      </c>
      <c r="P2414" s="102" t="str">
        <f t="shared" si="1127"/>
        <v/>
      </c>
      <c r="Q2414" s="102" t="str">
        <f t="shared" si="1128"/>
        <v/>
      </c>
      <c r="R2414" s="120" t="str">
        <f t="shared" si="1129"/>
        <v/>
      </c>
      <c r="S2414" s="54" t="str">
        <f t="shared" si="1130"/>
        <v/>
      </c>
      <c r="T2414" s="5" t="str">
        <f t="shared" si="1131"/>
        <v/>
      </c>
      <c r="U2414" s="152" t="str">
        <f t="shared" si="1114"/>
        <v/>
      </c>
      <c r="V2414" s="152" t="str">
        <f t="shared" si="1115"/>
        <v/>
      </c>
      <c r="W2414" s="153" t="str">
        <f t="shared" si="1116"/>
        <v/>
      </c>
      <c r="X2414" s="153" t="str">
        <f t="shared" si="1117"/>
        <v/>
      </c>
      <c r="Y2414" s="153" t="str">
        <f t="shared" si="1118"/>
        <v/>
      </c>
      <c r="Z2414" s="153" t="str">
        <f t="shared" si="1119"/>
        <v/>
      </c>
      <c r="AA2414" s="152" t="str">
        <f t="shared" si="1120"/>
        <v/>
      </c>
      <c r="AB2414" s="152" t="str">
        <f t="shared" si="1121"/>
        <v/>
      </c>
      <c r="AC2414" s="154" t="str">
        <f t="shared" si="1132"/>
        <v/>
      </c>
      <c r="AD2414" s="154" t="str">
        <f t="shared" si="1133"/>
        <v/>
      </c>
      <c r="AE2414" s="3" t="str">
        <f t="shared" si="1134"/>
        <v/>
      </c>
      <c r="AF2414" s="3" t="str">
        <f t="shared" si="1135"/>
        <v/>
      </c>
      <c r="AG2414" s="3" t="str">
        <f t="shared" si="1136"/>
        <v/>
      </c>
      <c r="AH2414" s="4" t="str">
        <f t="shared" si="1137"/>
        <v/>
      </c>
      <c r="AI2414" s="75" t="str">
        <f t="shared" si="1138"/>
        <v/>
      </c>
      <c r="AJ2414" s="75" t="str">
        <f t="shared" si="1139"/>
        <v/>
      </c>
    </row>
    <row r="2415" spans="1:36" ht="14.25">
      <c r="A2415" s="41" t="str">
        <f t="shared" si="1122"/>
        <v/>
      </c>
      <c r="B2415" s="150" t="str">
        <f>IF(ISNUMBER(A2415),INDEX('MetaTrader Import'!$H$13:$J$5893,TRUNC(((A2415-$A$39+1)-1)/3)+1,MOD((A2415-$A$39+1)-1,3)+1),"")</f>
        <v/>
      </c>
      <c r="C2415" s="43" t="str">
        <f t="shared" si="1123"/>
        <v/>
      </c>
      <c r="D2415" s="43" t="str">
        <f t="shared" ca="1" si="1113"/>
        <v/>
      </c>
      <c r="E2415" s="43" t="str">
        <f t="shared" si="1124"/>
        <v/>
      </c>
      <c r="F2415" s="43" t="str">
        <f t="shared" si="1125"/>
        <v/>
      </c>
      <c r="G2415" s="43" t="str">
        <f>IF(A2415&lt;&gt;"",IF(A2415&lt;Data!$G$11*0.25,$C$13/$G$32,IF(A2415&gt;Data!$G$11*0.25,$C$13,$C$13*10)),"")</f>
        <v/>
      </c>
      <c r="H2415" s="43" t="str">
        <f>IF(A2415&lt;&gt;"",IF(Data!$G$9="constant",$C$13,IF(Data!$G$9="squeeze",G2415,F2415)),"")</f>
        <v/>
      </c>
      <c r="I2415" s="38" t="str">
        <f ca="1">IF(ISNUMBER(A2415),NORMINV(RAND(),0,IF(AND(Data!$G$9="squeeze",A2415&lt;Data!$G$11*0.25),$H$32,1)*$C$30*$C$13)*($C$14*$C$12),"")</f>
        <v/>
      </c>
      <c r="J2415" s="42" t="str">
        <f ca="1">IFERROR(IF(Data!$C$6="Real",B2415,I2415+J2414+($C$14*$C$12)*(NORMINV(RAND(),$C$15,CHOOSE($G$13,$C$13,F2415,G2415)))),"")</f>
        <v/>
      </c>
      <c r="K2415" s="88" t="str">
        <f>IF(ISNUMBER(A2415), IF($G$16="fixed",$G$17,MIN(H2415*Data!$C$7*$C$16*0.5,$C$17*Data!$C$7))*$C$12,"")</f>
        <v/>
      </c>
      <c r="L2415" s="42" t="str">
        <f t="shared" ca="1" si="1140"/>
        <v/>
      </c>
      <c r="M2415" s="44" t="str">
        <f t="shared" ca="1" si="1141"/>
        <v/>
      </c>
      <c r="N2415" s="44" t="str">
        <f t="shared" ca="1" si="1142"/>
        <v/>
      </c>
      <c r="O2415" s="108" t="str">
        <f t="shared" si="1126"/>
        <v/>
      </c>
      <c r="P2415" s="102" t="str">
        <f t="shared" si="1127"/>
        <v/>
      </c>
      <c r="Q2415" s="102" t="str">
        <f t="shared" si="1128"/>
        <v/>
      </c>
      <c r="R2415" s="120" t="str">
        <f t="shared" si="1129"/>
        <v/>
      </c>
      <c r="S2415" s="54" t="str">
        <f t="shared" si="1130"/>
        <v/>
      </c>
      <c r="T2415" s="5" t="str">
        <f t="shared" si="1131"/>
        <v/>
      </c>
      <c r="U2415" s="152" t="str">
        <f t="shared" si="1114"/>
        <v/>
      </c>
      <c r="V2415" s="152" t="str">
        <f t="shared" si="1115"/>
        <v/>
      </c>
      <c r="W2415" s="153" t="str">
        <f t="shared" si="1116"/>
        <v/>
      </c>
      <c r="X2415" s="153" t="str">
        <f t="shared" si="1117"/>
        <v/>
      </c>
      <c r="Y2415" s="153" t="str">
        <f t="shared" si="1118"/>
        <v/>
      </c>
      <c r="Z2415" s="153" t="str">
        <f t="shared" si="1119"/>
        <v/>
      </c>
      <c r="AA2415" s="152" t="str">
        <f t="shared" si="1120"/>
        <v/>
      </c>
      <c r="AB2415" s="152" t="str">
        <f t="shared" si="1121"/>
        <v/>
      </c>
      <c r="AC2415" s="154" t="str">
        <f t="shared" si="1132"/>
        <v/>
      </c>
      <c r="AD2415" s="154" t="str">
        <f t="shared" si="1133"/>
        <v/>
      </c>
      <c r="AE2415" s="3" t="str">
        <f t="shared" si="1134"/>
        <v/>
      </c>
      <c r="AF2415" s="3" t="str">
        <f t="shared" si="1135"/>
        <v/>
      </c>
      <c r="AG2415" s="3" t="str">
        <f t="shared" si="1136"/>
        <v/>
      </c>
      <c r="AH2415" s="4" t="str">
        <f t="shared" si="1137"/>
        <v/>
      </c>
      <c r="AI2415" s="75" t="str">
        <f t="shared" si="1138"/>
        <v/>
      </c>
      <c r="AJ2415" s="75" t="str">
        <f t="shared" si="1139"/>
        <v/>
      </c>
    </row>
    <row r="2416" spans="1:36" ht="14.25">
      <c r="A2416" s="41" t="str">
        <f t="shared" si="1122"/>
        <v/>
      </c>
      <c r="B2416" s="150" t="str">
        <f>IF(ISNUMBER(A2416),INDEX('MetaTrader Import'!$H$13:$J$5893,TRUNC(((A2416-$A$39+1)-1)/3)+1,MOD((A2416-$A$39+1)-1,3)+1),"")</f>
        <v/>
      </c>
      <c r="C2416" s="43" t="str">
        <f t="shared" si="1123"/>
        <v/>
      </c>
      <c r="D2416" s="43" t="str">
        <f t="shared" ca="1" si="1113"/>
        <v/>
      </c>
      <c r="E2416" s="43" t="str">
        <f t="shared" si="1124"/>
        <v/>
      </c>
      <c r="F2416" s="43" t="str">
        <f t="shared" si="1125"/>
        <v/>
      </c>
      <c r="G2416" s="43" t="str">
        <f>IF(A2416&lt;&gt;"",IF(A2416&lt;Data!$G$11*0.25,$C$13/$G$32,IF(A2416&gt;Data!$G$11*0.25,$C$13,$C$13*10)),"")</f>
        <v/>
      </c>
      <c r="H2416" s="43" t="str">
        <f>IF(A2416&lt;&gt;"",IF(Data!$G$9="constant",$C$13,IF(Data!$G$9="squeeze",G2416,F2416)),"")</f>
        <v/>
      </c>
      <c r="I2416" s="38" t="str">
        <f ca="1">IF(ISNUMBER(A2416),NORMINV(RAND(),0,IF(AND(Data!$G$9="squeeze",A2416&lt;Data!$G$11*0.25),$H$32,1)*$C$30*$C$13)*($C$14*$C$12),"")</f>
        <v/>
      </c>
      <c r="J2416" s="42" t="str">
        <f ca="1">IFERROR(IF(Data!$C$6="Real",B2416,I2416+J2415+($C$14*$C$12)*(NORMINV(RAND(),$C$15,CHOOSE($G$13,$C$13,F2416,G2416)))),"")</f>
        <v/>
      </c>
      <c r="K2416" s="88" t="str">
        <f>IF(ISNUMBER(A2416), IF($G$16="fixed",$G$17,MIN(H2416*Data!$C$7*$C$16*0.5,$C$17*Data!$C$7))*$C$12,"")</f>
        <v/>
      </c>
      <c r="L2416" s="42" t="str">
        <f t="shared" ca="1" si="1140"/>
        <v/>
      </c>
      <c r="M2416" s="44" t="str">
        <f t="shared" ca="1" si="1141"/>
        <v/>
      </c>
      <c r="N2416" s="44" t="str">
        <f t="shared" ca="1" si="1142"/>
        <v/>
      </c>
      <c r="O2416" s="108" t="str">
        <f t="shared" si="1126"/>
        <v/>
      </c>
      <c r="P2416" s="102" t="str">
        <f t="shared" si="1127"/>
        <v/>
      </c>
      <c r="Q2416" s="102" t="str">
        <f t="shared" si="1128"/>
        <v/>
      </c>
      <c r="R2416" s="120" t="str">
        <f t="shared" si="1129"/>
        <v/>
      </c>
      <c r="S2416" s="54" t="str">
        <f t="shared" si="1130"/>
        <v/>
      </c>
      <c r="T2416" s="5" t="str">
        <f t="shared" si="1131"/>
        <v/>
      </c>
      <c r="U2416" s="152" t="str">
        <f t="shared" si="1114"/>
        <v/>
      </c>
      <c r="V2416" s="152" t="str">
        <f t="shared" si="1115"/>
        <v/>
      </c>
      <c r="W2416" s="153" t="str">
        <f t="shared" si="1116"/>
        <v/>
      </c>
      <c r="X2416" s="153" t="str">
        <f t="shared" si="1117"/>
        <v/>
      </c>
      <c r="Y2416" s="153" t="str">
        <f t="shared" si="1118"/>
        <v/>
      </c>
      <c r="Z2416" s="153" t="str">
        <f t="shared" si="1119"/>
        <v/>
      </c>
      <c r="AA2416" s="152" t="str">
        <f t="shared" si="1120"/>
        <v/>
      </c>
      <c r="AB2416" s="152" t="str">
        <f t="shared" si="1121"/>
        <v/>
      </c>
      <c r="AC2416" s="154" t="str">
        <f t="shared" si="1132"/>
        <v/>
      </c>
      <c r="AD2416" s="154" t="str">
        <f t="shared" si="1133"/>
        <v/>
      </c>
      <c r="AE2416" s="3" t="str">
        <f t="shared" si="1134"/>
        <v/>
      </c>
      <c r="AF2416" s="3" t="str">
        <f t="shared" si="1135"/>
        <v/>
      </c>
      <c r="AG2416" s="3" t="str">
        <f t="shared" si="1136"/>
        <v/>
      </c>
      <c r="AH2416" s="4" t="str">
        <f t="shared" si="1137"/>
        <v/>
      </c>
      <c r="AI2416" s="75" t="str">
        <f t="shared" si="1138"/>
        <v/>
      </c>
      <c r="AJ2416" s="75" t="str">
        <f t="shared" si="1139"/>
        <v/>
      </c>
    </row>
    <row r="2417" spans="1:36" ht="14.25">
      <c r="A2417" s="41" t="str">
        <f t="shared" si="1122"/>
        <v/>
      </c>
      <c r="B2417" s="150" t="str">
        <f>IF(ISNUMBER(A2417),INDEX('MetaTrader Import'!$H$13:$J$5893,TRUNC(((A2417-$A$39+1)-1)/3)+1,MOD((A2417-$A$39+1)-1,3)+1),"")</f>
        <v/>
      </c>
      <c r="C2417" s="43" t="str">
        <f t="shared" si="1123"/>
        <v/>
      </c>
      <c r="D2417" s="43" t="str">
        <f t="shared" ca="1" si="1113"/>
        <v/>
      </c>
      <c r="E2417" s="43" t="str">
        <f t="shared" si="1124"/>
        <v/>
      </c>
      <c r="F2417" s="43" t="str">
        <f t="shared" si="1125"/>
        <v/>
      </c>
      <c r="G2417" s="43" t="str">
        <f>IF(A2417&lt;&gt;"",IF(A2417&lt;Data!$G$11*0.25,$C$13/$G$32,IF(A2417&gt;Data!$G$11*0.25,$C$13,$C$13*10)),"")</f>
        <v/>
      </c>
      <c r="H2417" s="43" t="str">
        <f>IF(A2417&lt;&gt;"",IF(Data!$G$9="constant",$C$13,IF(Data!$G$9="squeeze",G2417,F2417)),"")</f>
        <v/>
      </c>
      <c r="I2417" s="38" t="str">
        <f ca="1">IF(ISNUMBER(A2417),NORMINV(RAND(),0,IF(AND(Data!$G$9="squeeze",A2417&lt;Data!$G$11*0.25),$H$32,1)*$C$30*$C$13)*($C$14*$C$12),"")</f>
        <v/>
      </c>
      <c r="J2417" s="42" t="str">
        <f ca="1">IFERROR(IF(Data!$C$6="Real",B2417,I2417+J2416+($C$14*$C$12)*(NORMINV(RAND(),$C$15,CHOOSE($G$13,$C$13,F2417,G2417)))),"")</f>
        <v/>
      </c>
      <c r="K2417" s="88" t="str">
        <f>IF(ISNUMBER(A2417), IF($G$16="fixed",$G$17,MIN(H2417*Data!$C$7*$C$16*0.5,$C$17*Data!$C$7))*$C$12,"")</f>
        <v/>
      </c>
      <c r="L2417" s="42" t="str">
        <f t="shared" ca="1" si="1140"/>
        <v/>
      </c>
      <c r="M2417" s="44" t="str">
        <f t="shared" ca="1" si="1141"/>
        <v/>
      </c>
      <c r="N2417" s="44" t="str">
        <f t="shared" ca="1" si="1142"/>
        <v/>
      </c>
      <c r="O2417" s="108" t="str">
        <f t="shared" si="1126"/>
        <v/>
      </c>
      <c r="P2417" s="102" t="str">
        <f t="shared" si="1127"/>
        <v/>
      </c>
      <c r="Q2417" s="102" t="str">
        <f t="shared" si="1128"/>
        <v/>
      </c>
      <c r="R2417" s="120" t="str">
        <f t="shared" si="1129"/>
        <v/>
      </c>
      <c r="S2417" s="54" t="str">
        <f t="shared" si="1130"/>
        <v/>
      </c>
      <c r="T2417" s="5" t="str">
        <f t="shared" si="1131"/>
        <v/>
      </c>
      <c r="U2417" s="152" t="str">
        <f t="shared" si="1114"/>
        <v/>
      </c>
      <c r="V2417" s="152" t="str">
        <f t="shared" si="1115"/>
        <v/>
      </c>
      <c r="W2417" s="153" t="str">
        <f t="shared" si="1116"/>
        <v/>
      </c>
      <c r="X2417" s="153" t="str">
        <f t="shared" si="1117"/>
        <v/>
      </c>
      <c r="Y2417" s="153" t="str">
        <f t="shared" si="1118"/>
        <v/>
      </c>
      <c r="Z2417" s="153" t="str">
        <f t="shared" si="1119"/>
        <v/>
      </c>
      <c r="AA2417" s="152" t="str">
        <f t="shared" si="1120"/>
        <v/>
      </c>
      <c r="AB2417" s="152" t="str">
        <f t="shared" si="1121"/>
        <v/>
      </c>
      <c r="AC2417" s="154" t="str">
        <f t="shared" si="1132"/>
        <v/>
      </c>
      <c r="AD2417" s="154" t="str">
        <f t="shared" si="1133"/>
        <v/>
      </c>
      <c r="AE2417" s="3" t="str">
        <f t="shared" si="1134"/>
        <v/>
      </c>
      <c r="AF2417" s="3" t="str">
        <f t="shared" si="1135"/>
        <v/>
      </c>
      <c r="AG2417" s="3" t="str">
        <f t="shared" si="1136"/>
        <v/>
      </c>
      <c r="AH2417" s="4" t="str">
        <f t="shared" si="1137"/>
        <v/>
      </c>
      <c r="AI2417" s="75" t="str">
        <f t="shared" si="1138"/>
        <v/>
      </c>
      <c r="AJ2417" s="75" t="str">
        <f t="shared" si="1139"/>
        <v/>
      </c>
    </row>
    <row r="2418" spans="1:36" ht="14.25">
      <c r="A2418" s="41" t="str">
        <f t="shared" si="1122"/>
        <v/>
      </c>
      <c r="B2418" s="150" t="str">
        <f>IF(ISNUMBER(A2418),INDEX('MetaTrader Import'!$H$13:$J$5893,TRUNC(((A2418-$A$39+1)-1)/3)+1,MOD((A2418-$A$39+1)-1,3)+1),"")</f>
        <v/>
      </c>
      <c r="C2418" s="43" t="str">
        <f t="shared" si="1123"/>
        <v/>
      </c>
      <c r="D2418" s="43" t="str">
        <f t="shared" ca="1" si="1113"/>
        <v/>
      </c>
      <c r="E2418" s="43" t="str">
        <f t="shared" si="1124"/>
        <v/>
      </c>
      <c r="F2418" s="43" t="str">
        <f t="shared" si="1125"/>
        <v/>
      </c>
      <c r="G2418" s="43" t="str">
        <f>IF(A2418&lt;&gt;"",IF(A2418&lt;Data!$G$11*0.25,$C$13/$G$32,IF(A2418&gt;Data!$G$11*0.25,$C$13,$C$13*10)),"")</f>
        <v/>
      </c>
      <c r="H2418" s="43" t="str">
        <f>IF(A2418&lt;&gt;"",IF(Data!$G$9="constant",$C$13,IF(Data!$G$9="squeeze",G2418,F2418)),"")</f>
        <v/>
      </c>
      <c r="I2418" s="38" t="str">
        <f ca="1">IF(ISNUMBER(A2418),NORMINV(RAND(),0,IF(AND(Data!$G$9="squeeze",A2418&lt;Data!$G$11*0.25),$H$32,1)*$C$30*$C$13)*($C$14*$C$12),"")</f>
        <v/>
      </c>
      <c r="J2418" s="42" t="str">
        <f ca="1">IFERROR(IF(Data!$C$6="Real",B2418,I2418+J2417+($C$14*$C$12)*(NORMINV(RAND(),$C$15,CHOOSE($G$13,$C$13,F2418,G2418)))),"")</f>
        <v/>
      </c>
      <c r="K2418" s="88" t="str">
        <f>IF(ISNUMBER(A2418), IF($G$16="fixed",$G$17,MIN(H2418*Data!$C$7*$C$16*0.5,$C$17*Data!$C$7))*$C$12,"")</f>
        <v/>
      </c>
      <c r="L2418" s="42" t="str">
        <f t="shared" ca="1" si="1140"/>
        <v/>
      </c>
      <c r="M2418" s="44" t="str">
        <f t="shared" ca="1" si="1141"/>
        <v/>
      </c>
      <c r="N2418" s="44" t="str">
        <f t="shared" ca="1" si="1142"/>
        <v/>
      </c>
      <c r="O2418" s="108" t="str">
        <f t="shared" si="1126"/>
        <v/>
      </c>
      <c r="P2418" s="102" t="str">
        <f t="shared" si="1127"/>
        <v/>
      </c>
      <c r="Q2418" s="102" t="str">
        <f t="shared" si="1128"/>
        <v/>
      </c>
      <c r="R2418" s="120" t="str">
        <f t="shared" si="1129"/>
        <v/>
      </c>
      <c r="S2418" s="54" t="str">
        <f t="shared" si="1130"/>
        <v/>
      </c>
      <c r="T2418" s="5" t="str">
        <f t="shared" si="1131"/>
        <v/>
      </c>
      <c r="U2418" s="152" t="str">
        <f t="shared" si="1114"/>
        <v/>
      </c>
      <c r="V2418" s="152" t="str">
        <f t="shared" si="1115"/>
        <v/>
      </c>
      <c r="W2418" s="153" t="str">
        <f t="shared" si="1116"/>
        <v/>
      </c>
      <c r="X2418" s="153" t="str">
        <f t="shared" si="1117"/>
        <v/>
      </c>
      <c r="Y2418" s="153" t="str">
        <f t="shared" si="1118"/>
        <v/>
      </c>
      <c r="Z2418" s="153" t="str">
        <f t="shared" si="1119"/>
        <v/>
      </c>
      <c r="AA2418" s="152" t="str">
        <f t="shared" si="1120"/>
        <v/>
      </c>
      <c r="AB2418" s="152" t="str">
        <f t="shared" si="1121"/>
        <v/>
      </c>
      <c r="AC2418" s="154" t="str">
        <f t="shared" si="1132"/>
        <v/>
      </c>
      <c r="AD2418" s="154" t="str">
        <f t="shared" si="1133"/>
        <v/>
      </c>
      <c r="AE2418" s="3" t="str">
        <f t="shared" si="1134"/>
        <v/>
      </c>
      <c r="AF2418" s="3" t="str">
        <f t="shared" si="1135"/>
        <v/>
      </c>
      <c r="AG2418" s="3" t="str">
        <f t="shared" si="1136"/>
        <v/>
      </c>
      <c r="AH2418" s="4" t="str">
        <f t="shared" si="1137"/>
        <v/>
      </c>
      <c r="AI2418" s="75" t="str">
        <f t="shared" si="1138"/>
        <v/>
      </c>
      <c r="AJ2418" s="75" t="str">
        <f t="shared" si="1139"/>
        <v/>
      </c>
    </row>
    <row r="2419" spans="1:36" ht="14.25">
      <c r="A2419" s="41" t="str">
        <f t="shared" si="1122"/>
        <v/>
      </c>
      <c r="B2419" s="150" t="str">
        <f>IF(ISNUMBER(A2419),INDEX('MetaTrader Import'!$H$13:$J$5893,TRUNC(((A2419-$A$39+1)-1)/3)+1,MOD((A2419-$A$39+1)-1,3)+1),"")</f>
        <v/>
      </c>
      <c r="C2419" s="43" t="str">
        <f t="shared" si="1123"/>
        <v/>
      </c>
      <c r="D2419" s="43" t="str">
        <f t="shared" ca="1" si="1113"/>
        <v/>
      </c>
      <c r="E2419" s="43" t="str">
        <f t="shared" si="1124"/>
        <v/>
      </c>
      <c r="F2419" s="43" t="str">
        <f t="shared" si="1125"/>
        <v/>
      </c>
      <c r="G2419" s="43" t="str">
        <f>IF(A2419&lt;&gt;"",IF(A2419&lt;Data!$G$11*0.25,$C$13/$G$32,IF(A2419&gt;Data!$G$11*0.25,$C$13,$C$13*10)),"")</f>
        <v/>
      </c>
      <c r="H2419" s="43" t="str">
        <f>IF(A2419&lt;&gt;"",IF(Data!$G$9="constant",$C$13,IF(Data!$G$9="squeeze",G2419,F2419)),"")</f>
        <v/>
      </c>
      <c r="I2419" s="38" t="str">
        <f ca="1">IF(ISNUMBER(A2419),NORMINV(RAND(),0,IF(AND(Data!$G$9="squeeze",A2419&lt;Data!$G$11*0.25),$H$32,1)*$C$30*$C$13)*($C$14*$C$12),"")</f>
        <v/>
      </c>
      <c r="J2419" s="42" t="str">
        <f ca="1">IFERROR(IF(Data!$C$6="Real",B2419,I2419+J2418+($C$14*$C$12)*(NORMINV(RAND(),$C$15,CHOOSE($G$13,$C$13,F2419,G2419)))),"")</f>
        <v/>
      </c>
      <c r="K2419" s="88" t="str">
        <f>IF(ISNUMBER(A2419), IF($G$16="fixed",$G$17,MIN(H2419*Data!$C$7*$C$16*0.5,$C$17*Data!$C$7))*$C$12,"")</f>
        <v/>
      </c>
      <c r="L2419" s="42" t="str">
        <f t="shared" ca="1" si="1140"/>
        <v/>
      </c>
      <c r="M2419" s="44" t="str">
        <f t="shared" ca="1" si="1141"/>
        <v/>
      </c>
      <c r="N2419" s="44" t="str">
        <f t="shared" ca="1" si="1142"/>
        <v/>
      </c>
      <c r="O2419" s="108" t="str">
        <f t="shared" si="1126"/>
        <v/>
      </c>
      <c r="P2419" s="102" t="str">
        <f t="shared" si="1127"/>
        <v/>
      </c>
      <c r="Q2419" s="102" t="str">
        <f t="shared" si="1128"/>
        <v/>
      </c>
      <c r="R2419" s="120" t="str">
        <f t="shared" si="1129"/>
        <v/>
      </c>
      <c r="S2419" s="54" t="str">
        <f t="shared" si="1130"/>
        <v/>
      </c>
      <c r="T2419" s="5" t="str">
        <f t="shared" si="1131"/>
        <v/>
      </c>
      <c r="U2419" s="152" t="str">
        <f t="shared" si="1114"/>
        <v/>
      </c>
      <c r="V2419" s="152" t="str">
        <f t="shared" si="1115"/>
        <v/>
      </c>
      <c r="W2419" s="153" t="str">
        <f t="shared" si="1116"/>
        <v/>
      </c>
      <c r="X2419" s="153" t="str">
        <f t="shared" si="1117"/>
        <v/>
      </c>
      <c r="Y2419" s="153" t="str">
        <f t="shared" si="1118"/>
        <v/>
      </c>
      <c r="Z2419" s="153" t="str">
        <f t="shared" si="1119"/>
        <v/>
      </c>
      <c r="AA2419" s="152" t="str">
        <f t="shared" si="1120"/>
        <v/>
      </c>
      <c r="AB2419" s="152" t="str">
        <f t="shared" si="1121"/>
        <v/>
      </c>
      <c r="AC2419" s="154" t="str">
        <f t="shared" si="1132"/>
        <v/>
      </c>
      <c r="AD2419" s="154" t="str">
        <f t="shared" si="1133"/>
        <v/>
      </c>
      <c r="AE2419" s="3" t="str">
        <f t="shared" si="1134"/>
        <v/>
      </c>
      <c r="AF2419" s="3" t="str">
        <f t="shared" si="1135"/>
        <v/>
      </c>
      <c r="AG2419" s="3" t="str">
        <f t="shared" si="1136"/>
        <v/>
      </c>
      <c r="AH2419" s="4" t="str">
        <f t="shared" si="1137"/>
        <v/>
      </c>
      <c r="AI2419" s="75" t="str">
        <f t="shared" si="1138"/>
        <v/>
      </c>
      <c r="AJ2419" s="75" t="str">
        <f t="shared" si="1139"/>
        <v/>
      </c>
    </row>
    <row r="2420" spans="1:36" ht="14.25">
      <c r="A2420" s="41" t="str">
        <f t="shared" si="1122"/>
        <v/>
      </c>
      <c r="B2420" s="150" t="str">
        <f>IF(ISNUMBER(A2420),INDEX('MetaTrader Import'!$H$13:$J$5893,TRUNC(((A2420-$A$39+1)-1)/3)+1,MOD((A2420-$A$39+1)-1,3)+1),"")</f>
        <v/>
      </c>
      <c r="C2420" s="43" t="str">
        <f t="shared" si="1123"/>
        <v/>
      </c>
      <c r="D2420" s="43" t="str">
        <f t="shared" ca="1" si="1113"/>
        <v/>
      </c>
      <c r="E2420" s="43" t="str">
        <f t="shared" si="1124"/>
        <v/>
      </c>
      <c r="F2420" s="43" t="str">
        <f t="shared" si="1125"/>
        <v/>
      </c>
      <c r="G2420" s="43" t="str">
        <f>IF(A2420&lt;&gt;"",IF(A2420&lt;Data!$G$11*0.25,$C$13/$G$32,IF(A2420&gt;Data!$G$11*0.25,$C$13,$C$13*10)),"")</f>
        <v/>
      </c>
      <c r="H2420" s="43" t="str">
        <f>IF(A2420&lt;&gt;"",IF(Data!$G$9="constant",$C$13,IF(Data!$G$9="squeeze",G2420,F2420)),"")</f>
        <v/>
      </c>
      <c r="I2420" s="38" t="str">
        <f ca="1">IF(ISNUMBER(A2420),NORMINV(RAND(),0,IF(AND(Data!$G$9="squeeze",A2420&lt;Data!$G$11*0.25),$H$32,1)*$C$30*$C$13)*($C$14*$C$12),"")</f>
        <v/>
      </c>
      <c r="J2420" s="42" t="str">
        <f ca="1">IFERROR(IF(Data!$C$6="Real",B2420,I2420+J2419+($C$14*$C$12)*(NORMINV(RAND(),$C$15,CHOOSE($G$13,$C$13,F2420,G2420)))),"")</f>
        <v/>
      </c>
      <c r="K2420" s="88" t="str">
        <f>IF(ISNUMBER(A2420), IF($G$16="fixed",$G$17,MIN(H2420*Data!$C$7*$C$16*0.5,$C$17*Data!$C$7))*$C$12,"")</f>
        <v/>
      </c>
      <c r="L2420" s="42" t="str">
        <f t="shared" ca="1" si="1140"/>
        <v/>
      </c>
      <c r="M2420" s="44" t="str">
        <f t="shared" ca="1" si="1141"/>
        <v/>
      </c>
      <c r="N2420" s="44" t="str">
        <f t="shared" ca="1" si="1142"/>
        <v/>
      </c>
      <c r="O2420" s="108" t="str">
        <f t="shared" si="1126"/>
        <v/>
      </c>
      <c r="P2420" s="102" t="str">
        <f t="shared" si="1127"/>
        <v/>
      </c>
      <c r="Q2420" s="102" t="str">
        <f t="shared" si="1128"/>
        <v/>
      </c>
      <c r="R2420" s="120" t="str">
        <f t="shared" si="1129"/>
        <v/>
      </c>
      <c r="S2420" s="54" t="str">
        <f t="shared" si="1130"/>
        <v/>
      </c>
      <c r="T2420" s="5" t="str">
        <f t="shared" si="1131"/>
        <v/>
      </c>
      <c r="U2420" s="152" t="str">
        <f t="shared" si="1114"/>
        <v/>
      </c>
      <c r="V2420" s="152" t="str">
        <f t="shared" si="1115"/>
        <v/>
      </c>
      <c r="W2420" s="153" t="str">
        <f t="shared" si="1116"/>
        <v/>
      </c>
      <c r="X2420" s="153" t="str">
        <f t="shared" si="1117"/>
        <v/>
      </c>
      <c r="Y2420" s="153" t="str">
        <f t="shared" si="1118"/>
        <v/>
      </c>
      <c r="Z2420" s="153" t="str">
        <f t="shared" si="1119"/>
        <v/>
      </c>
      <c r="AA2420" s="152" t="str">
        <f t="shared" si="1120"/>
        <v/>
      </c>
      <c r="AB2420" s="152" t="str">
        <f t="shared" si="1121"/>
        <v/>
      </c>
      <c r="AC2420" s="154" t="str">
        <f t="shared" si="1132"/>
        <v/>
      </c>
      <c r="AD2420" s="154" t="str">
        <f t="shared" si="1133"/>
        <v/>
      </c>
      <c r="AE2420" s="3" t="str">
        <f t="shared" si="1134"/>
        <v/>
      </c>
      <c r="AF2420" s="3" t="str">
        <f t="shared" si="1135"/>
        <v/>
      </c>
      <c r="AG2420" s="3" t="str">
        <f t="shared" si="1136"/>
        <v/>
      </c>
      <c r="AH2420" s="4" t="str">
        <f t="shared" si="1137"/>
        <v/>
      </c>
      <c r="AI2420" s="75" t="str">
        <f t="shared" si="1138"/>
        <v/>
      </c>
      <c r="AJ2420" s="75" t="str">
        <f t="shared" si="1139"/>
        <v/>
      </c>
    </row>
    <row r="2421" spans="1:36" ht="14.25">
      <c r="A2421" s="41" t="str">
        <f t="shared" si="1122"/>
        <v/>
      </c>
      <c r="B2421" s="150" t="str">
        <f>IF(ISNUMBER(A2421),INDEX('MetaTrader Import'!$H$13:$J$5893,TRUNC(((A2421-$A$39+1)-1)/3)+1,MOD((A2421-$A$39+1)-1,3)+1),"")</f>
        <v/>
      </c>
      <c r="C2421" s="43" t="str">
        <f t="shared" si="1123"/>
        <v/>
      </c>
      <c r="D2421" s="43" t="str">
        <f t="shared" ca="1" si="1113"/>
        <v/>
      </c>
      <c r="E2421" s="43" t="str">
        <f t="shared" si="1124"/>
        <v/>
      </c>
      <c r="F2421" s="43" t="str">
        <f t="shared" si="1125"/>
        <v/>
      </c>
      <c r="G2421" s="43" t="str">
        <f>IF(A2421&lt;&gt;"",IF(A2421&lt;Data!$G$11*0.25,$C$13/$G$32,IF(A2421&gt;Data!$G$11*0.25,$C$13,$C$13*10)),"")</f>
        <v/>
      </c>
      <c r="H2421" s="43" t="str">
        <f>IF(A2421&lt;&gt;"",IF(Data!$G$9="constant",$C$13,IF(Data!$G$9="squeeze",G2421,F2421)),"")</f>
        <v/>
      </c>
      <c r="I2421" s="38" t="str">
        <f ca="1">IF(ISNUMBER(A2421),NORMINV(RAND(),0,IF(AND(Data!$G$9="squeeze",A2421&lt;Data!$G$11*0.25),$H$32,1)*$C$30*$C$13)*($C$14*$C$12),"")</f>
        <v/>
      </c>
      <c r="J2421" s="42" t="str">
        <f ca="1">IFERROR(IF(Data!$C$6="Real",B2421,I2421+J2420+($C$14*$C$12)*(NORMINV(RAND(),$C$15,CHOOSE($G$13,$C$13,F2421,G2421)))),"")</f>
        <v/>
      </c>
      <c r="K2421" s="88" t="str">
        <f>IF(ISNUMBER(A2421), IF($G$16="fixed",$G$17,MIN(H2421*Data!$C$7*$C$16*0.5,$C$17*Data!$C$7))*$C$12,"")</f>
        <v/>
      </c>
      <c r="L2421" s="42" t="str">
        <f t="shared" ca="1" si="1140"/>
        <v/>
      </c>
      <c r="M2421" s="44" t="str">
        <f t="shared" ca="1" si="1141"/>
        <v/>
      </c>
      <c r="N2421" s="44" t="str">
        <f t="shared" ca="1" si="1142"/>
        <v/>
      </c>
      <c r="O2421" s="108" t="str">
        <f t="shared" si="1126"/>
        <v/>
      </c>
      <c r="P2421" s="102" t="str">
        <f t="shared" si="1127"/>
        <v/>
      </c>
      <c r="Q2421" s="102" t="str">
        <f t="shared" si="1128"/>
        <v/>
      </c>
      <c r="R2421" s="120" t="str">
        <f t="shared" si="1129"/>
        <v/>
      </c>
      <c r="S2421" s="54" t="str">
        <f t="shared" si="1130"/>
        <v/>
      </c>
      <c r="T2421" s="5" t="str">
        <f t="shared" si="1131"/>
        <v/>
      </c>
      <c r="U2421" s="152" t="str">
        <f t="shared" si="1114"/>
        <v/>
      </c>
      <c r="V2421" s="152" t="str">
        <f t="shared" si="1115"/>
        <v/>
      </c>
      <c r="W2421" s="153" t="str">
        <f t="shared" si="1116"/>
        <v/>
      </c>
      <c r="X2421" s="153" t="str">
        <f t="shared" si="1117"/>
        <v/>
      </c>
      <c r="Y2421" s="153" t="str">
        <f t="shared" si="1118"/>
        <v/>
      </c>
      <c r="Z2421" s="153" t="str">
        <f t="shared" si="1119"/>
        <v/>
      </c>
      <c r="AA2421" s="152" t="str">
        <f t="shared" si="1120"/>
        <v/>
      </c>
      <c r="AB2421" s="152" t="str">
        <f t="shared" si="1121"/>
        <v/>
      </c>
      <c r="AC2421" s="154" t="str">
        <f t="shared" si="1132"/>
        <v/>
      </c>
      <c r="AD2421" s="154" t="str">
        <f t="shared" si="1133"/>
        <v/>
      </c>
      <c r="AE2421" s="3" t="str">
        <f t="shared" si="1134"/>
        <v/>
      </c>
      <c r="AF2421" s="3" t="str">
        <f t="shared" si="1135"/>
        <v/>
      </c>
      <c r="AG2421" s="3" t="str">
        <f t="shared" si="1136"/>
        <v/>
      </c>
      <c r="AH2421" s="4" t="str">
        <f t="shared" si="1137"/>
        <v/>
      </c>
      <c r="AI2421" s="75" t="str">
        <f t="shared" si="1138"/>
        <v/>
      </c>
      <c r="AJ2421" s="75" t="str">
        <f t="shared" si="1139"/>
        <v/>
      </c>
    </row>
    <row r="2422" spans="1:36" ht="14.25">
      <c r="A2422" s="41" t="str">
        <f t="shared" si="1122"/>
        <v/>
      </c>
      <c r="B2422" s="150" t="str">
        <f>IF(ISNUMBER(A2422),INDEX('MetaTrader Import'!$H$13:$J$5893,TRUNC(((A2422-$A$39+1)-1)/3)+1,MOD((A2422-$A$39+1)-1,3)+1),"")</f>
        <v/>
      </c>
      <c r="C2422" s="43" t="str">
        <f t="shared" si="1123"/>
        <v/>
      </c>
      <c r="D2422" s="43" t="str">
        <f t="shared" ca="1" si="1113"/>
        <v/>
      </c>
      <c r="E2422" s="43" t="str">
        <f t="shared" si="1124"/>
        <v/>
      </c>
      <c r="F2422" s="43" t="str">
        <f t="shared" si="1125"/>
        <v/>
      </c>
      <c r="G2422" s="43" t="str">
        <f>IF(A2422&lt;&gt;"",IF(A2422&lt;Data!$G$11*0.25,$C$13/$G$32,IF(A2422&gt;Data!$G$11*0.25,$C$13,$C$13*10)),"")</f>
        <v/>
      </c>
      <c r="H2422" s="43" t="str">
        <f>IF(A2422&lt;&gt;"",IF(Data!$G$9="constant",$C$13,IF(Data!$G$9="squeeze",G2422,F2422)),"")</f>
        <v/>
      </c>
      <c r="I2422" s="38" t="str">
        <f ca="1">IF(ISNUMBER(A2422),NORMINV(RAND(),0,IF(AND(Data!$G$9="squeeze",A2422&lt;Data!$G$11*0.25),$H$32,1)*$C$30*$C$13)*($C$14*$C$12),"")</f>
        <v/>
      </c>
      <c r="J2422" s="42" t="str">
        <f ca="1">IFERROR(IF(Data!$C$6="Real",B2422,I2422+J2421+($C$14*$C$12)*(NORMINV(RAND(),$C$15,CHOOSE($G$13,$C$13,F2422,G2422)))),"")</f>
        <v/>
      </c>
      <c r="K2422" s="88" t="str">
        <f>IF(ISNUMBER(A2422), IF($G$16="fixed",$G$17,MIN(H2422*Data!$C$7*$C$16*0.5,$C$17*Data!$C$7))*$C$12,"")</f>
        <v/>
      </c>
      <c r="L2422" s="42" t="str">
        <f t="shared" ca="1" si="1140"/>
        <v/>
      </c>
      <c r="M2422" s="44" t="str">
        <f t="shared" ca="1" si="1141"/>
        <v/>
      </c>
      <c r="N2422" s="44" t="str">
        <f t="shared" ca="1" si="1142"/>
        <v/>
      </c>
      <c r="O2422" s="108" t="str">
        <f t="shared" si="1126"/>
        <v/>
      </c>
      <c r="P2422" s="102" t="str">
        <f t="shared" si="1127"/>
        <v/>
      </c>
      <c r="Q2422" s="102" t="str">
        <f t="shared" si="1128"/>
        <v/>
      </c>
      <c r="R2422" s="120" t="str">
        <f t="shared" si="1129"/>
        <v/>
      </c>
      <c r="S2422" s="54" t="str">
        <f t="shared" si="1130"/>
        <v/>
      </c>
      <c r="T2422" s="5" t="str">
        <f t="shared" si="1131"/>
        <v/>
      </c>
      <c r="U2422" s="152" t="str">
        <f t="shared" si="1114"/>
        <v/>
      </c>
      <c r="V2422" s="152" t="str">
        <f t="shared" si="1115"/>
        <v/>
      </c>
      <c r="W2422" s="153" t="str">
        <f t="shared" si="1116"/>
        <v/>
      </c>
      <c r="X2422" s="153" t="str">
        <f t="shared" si="1117"/>
        <v/>
      </c>
      <c r="Y2422" s="153" t="str">
        <f t="shared" si="1118"/>
        <v/>
      </c>
      <c r="Z2422" s="153" t="str">
        <f t="shared" si="1119"/>
        <v/>
      </c>
      <c r="AA2422" s="152" t="str">
        <f t="shared" si="1120"/>
        <v/>
      </c>
      <c r="AB2422" s="152" t="str">
        <f t="shared" si="1121"/>
        <v/>
      </c>
      <c r="AC2422" s="154" t="str">
        <f t="shared" si="1132"/>
        <v/>
      </c>
      <c r="AD2422" s="154" t="str">
        <f t="shared" si="1133"/>
        <v/>
      </c>
      <c r="AE2422" s="3" t="str">
        <f t="shared" si="1134"/>
        <v/>
      </c>
      <c r="AF2422" s="3" t="str">
        <f t="shared" si="1135"/>
        <v/>
      </c>
      <c r="AG2422" s="3" t="str">
        <f t="shared" si="1136"/>
        <v/>
      </c>
      <c r="AH2422" s="4" t="str">
        <f t="shared" si="1137"/>
        <v/>
      </c>
      <c r="AI2422" s="75" t="str">
        <f t="shared" si="1138"/>
        <v/>
      </c>
      <c r="AJ2422" s="75" t="str">
        <f t="shared" si="1139"/>
        <v/>
      </c>
    </row>
    <row r="2423" spans="1:36" ht="14.25">
      <c r="A2423" s="41" t="str">
        <f t="shared" si="1122"/>
        <v/>
      </c>
      <c r="B2423" s="150" t="str">
        <f>IF(ISNUMBER(A2423),INDEX('MetaTrader Import'!$H$13:$J$5893,TRUNC(((A2423-$A$39+1)-1)/3)+1,MOD((A2423-$A$39+1)-1,3)+1),"")</f>
        <v/>
      </c>
      <c r="C2423" s="43" t="str">
        <f t="shared" si="1123"/>
        <v/>
      </c>
      <c r="D2423" s="43" t="str">
        <f t="shared" ca="1" si="1113"/>
        <v/>
      </c>
      <c r="E2423" s="43" t="str">
        <f t="shared" si="1124"/>
        <v/>
      </c>
      <c r="F2423" s="43" t="str">
        <f t="shared" si="1125"/>
        <v/>
      </c>
      <c r="G2423" s="43" t="str">
        <f>IF(A2423&lt;&gt;"",IF(A2423&lt;Data!$G$11*0.25,$C$13/$G$32,IF(A2423&gt;Data!$G$11*0.25,$C$13,$C$13*10)),"")</f>
        <v/>
      </c>
      <c r="H2423" s="43" t="str">
        <f>IF(A2423&lt;&gt;"",IF(Data!$G$9="constant",$C$13,IF(Data!$G$9="squeeze",G2423,F2423)),"")</f>
        <v/>
      </c>
      <c r="I2423" s="38" t="str">
        <f ca="1">IF(ISNUMBER(A2423),NORMINV(RAND(),0,IF(AND(Data!$G$9="squeeze",A2423&lt;Data!$G$11*0.25),$H$32,1)*$C$30*$C$13)*($C$14*$C$12),"")</f>
        <v/>
      </c>
      <c r="J2423" s="42" t="str">
        <f ca="1">IFERROR(IF(Data!$C$6="Real",B2423,I2423+J2422+($C$14*$C$12)*(NORMINV(RAND(),$C$15,CHOOSE($G$13,$C$13,F2423,G2423)))),"")</f>
        <v/>
      </c>
      <c r="K2423" s="88" t="str">
        <f>IF(ISNUMBER(A2423), IF($G$16="fixed",$G$17,MIN(H2423*Data!$C$7*$C$16*0.5,$C$17*Data!$C$7))*$C$12,"")</f>
        <v/>
      </c>
      <c r="L2423" s="42" t="str">
        <f t="shared" ca="1" si="1140"/>
        <v/>
      </c>
      <c r="M2423" s="44" t="str">
        <f t="shared" ca="1" si="1141"/>
        <v/>
      </c>
      <c r="N2423" s="44" t="str">
        <f t="shared" ca="1" si="1142"/>
        <v/>
      </c>
      <c r="O2423" s="108" t="str">
        <f t="shared" si="1126"/>
        <v/>
      </c>
      <c r="P2423" s="102" t="str">
        <f t="shared" si="1127"/>
        <v/>
      </c>
      <c r="Q2423" s="102" t="str">
        <f t="shared" si="1128"/>
        <v/>
      </c>
      <c r="R2423" s="120" t="str">
        <f t="shared" si="1129"/>
        <v/>
      </c>
      <c r="S2423" s="54" t="str">
        <f t="shared" si="1130"/>
        <v/>
      </c>
      <c r="T2423" s="5" t="str">
        <f t="shared" si="1131"/>
        <v/>
      </c>
      <c r="U2423" s="152" t="str">
        <f t="shared" si="1114"/>
        <v/>
      </c>
      <c r="V2423" s="152" t="str">
        <f t="shared" si="1115"/>
        <v/>
      </c>
      <c r="W2423" s="153" t="str">
        <f t="shared" si="1116"/>
        <v/>
      </c>
      <c r="X2423" s="153" t="str">
        <f t="shared" si="1117"/>
        <v/>
      </c>
      <c r="Y2423" s="153" t="str">
        <f t="shared" si="1118"/>
        <v/>
      </c>
      <c r="Z2423" s="153" t="str">
        <f t="shared" si="1119"/>
        <v/>
      </c>
      <c r="AA2423" s="152" t="str">
        <f t="shared" si="1120"/>
        <v/>
      </c>
      <c r="AB2423" s="152" t="str">
        <f t="shared" si="1121"/>
        <v/>
      </c>
      <c r="AC2423" s="154" t="str">
        <f t="shared" si="1132"/>
        <v/>
      </c>
      <c r="AD2423" s="154" t="str">
        <f t="shared" si="1133"/>
        <v/>
      </c>
      <c r="AE2423" s="3" t="str">
        <f t="shared" si="1134"/>
        <v/>
      </c>
      <c r="AF2423" s="3" t="str">
        <f t="shared" si="1135"/>
        <v/>
      </c>
      <c r="AG2423" s="3" t="str">
        <f t="shared" si="1136"/>
        <v/>
      </c>
      <c r="AH2423" s="4" t="str">
        <f t="shared" si="1137"/>
        <v/>
      </c>
      <c r="AI2423" s="75" t="str">
        <f t="shared" si="1138"/>
        <v/>
      </c>
      <c r="AJ2423" s="75" t="str">
        <f t="shared" si="1139"/>
        <v/>
      </c>
    </row>
    <row r="2424" spans="1:36" ht="14.25">
      <c r="A2424" s="41" t="str">
        <f t="shared" si="1122"/>
        <v/>
      </c>
      <c r="B2424" s="150" t="str">
        <f>IF(ISNUMBER(A2424),INDEX('MetaTrader Import'!$H$13:$J$5893,TRUNC(((A2424-$A$39+1)-1)/3)+1,MOD((A2424-$A$39+1)-1,3)+1),"")</f>
        <v/>
      </c>
      <c r="C2424" s="43" t="str">
        <f t="shared" si="1123"/>
        <v/>
      </c>
      <c r="D2424" s="43" t="str">
        <f t="shared" ca="1" si="1113"/>
        <v/>
      </c>
      <c r="E2424" s="43" t="str">
        <f t="shared" si="1124"/>
        <v/>
      </c>
      <c r="F2424" s="43" t="str">
        <f t="shared" si="1125"/>
        <v/>
      </c>
      <c r="G2424" s="43" t="str">
        <f>IF(A2424&lt;&gt;"",IF(A2424&lt;Data!$G$11*0.25,$C$13/$G$32,IF(A2424&gt;Data!$G$11*0.25,$C$13,$C$13*10)),"")</f>
        <v/>
      </c>
      <c r="H2424" s="43" t="str">
        <f>IF(A2424&lt;&gt;"",IF(Data!$G$9="constant",$C$13,IF(Data!$G$9="squeeze",G2424,F2424)),"")</f>
        <v/>
      </c>
      <c r="I2424" s="38" t="str">
        <f ca="1">IF(ISNUMBER(A2424),NORMINV(RAND(),0,IF(AND(Data!$G$9="squeeze",A2424&lt;Data!$G$11*0.25),$H$32,1)*$C$30*$C$13)*($C$14*$C$12),"")</f>
        <v/>
      </c>
      <c r="J2424" s="42" t="str">
        <f ca="1">IFERROR(IF(Data!$C$6="Real",B2424,I2424+J2423+($C$14*$C$12)*(NORMINV(RAND(),$C$15,CHOOSE($G$13,$C$13,F2424,G2424)))),"")</f>
        <v/>
      </c>
      <c r="K2424" s="88" t="str">
        <f>IF(ISNUMBER(A2424), IF($G$16="fixed",$G$17,MIN(H2424*Data!$C$7*$C$16*0.5,$C$17*Data!$C$7))*$C$12,"")</f>
        <v/>
      </c>
      <c r="L2424" s="42" t="str">
        <f t="shared" ca="1" si="1140"/>
        <v/>
      </c>
      <c r="M2424" s="44" t="str">
        <f t="shared" ca="1" si="1141"/>
        <v/>
      </c>
      <c r="N2424" s="44" t="str">
        <f t="shared" ca="1" si="1142"/>
        <v/>
      </c>
      <c r="O2424" s="108" t="str">
        <f t="shared" si="1126"/>
        <v/>
      </c>
      <c r="P2424" s="102" t="str">
        <f t="shared" si="1127"/>
        <v/>
      </c>
      <c r="Q2424" s="102" t="str">
        <f t="shared" si="1128"/>
        <v/>
      </c>
      <c r="R2424" s="120" t="str">
        <f t="shared" si="1129"/>
        <v/>
      </c>
      <c r="S2424" s="54" t="str">
        <f t="shared" si="1130"/>
        <v/>
      </c>
      <c r="T2424" s="5" t="str">
        <f t="shared" si="1131"/>
        <v/>
      </c>
      <c r="U2424" s="152" t="str">
        <f t="shared" si="1114"/>
        <v/>
      </c>
      <c r="V2424" s="152" t="str">
        <f t="shared" si="1115"/>
        <v/>
      </c>
      <c r="W2424" s="153" t="str">
        <f t="shared" si="1116"/>
        <v/>
      </c>
      <c r="X2424" s="153" t="str">
        <f t="shared" si="1117"/>
        <v/>
      </c>
      <c r="Y2424" s="153" t="str">
        <f t="shared" si="1118"/>
        <v/>
      </c>
      <c r="Z2424" s="153" t="str">
        <f t="shared" si="1119"/>
        <v/>
      </c>
      <c r="AA2424" s="152" t="str">
        <f t="shared" si="1120"/>
        <v/>
      </c>
      <c r="AB2424" s="152" t="str">
        <f t="shared" si="1121"/>
        <v/>
      </c>
      <c r="AC2424" s="154" t="str">
        <f t="shared" si="1132"/>
        <v/>
      </c>
      <c r="AD2424" s="154" t="str">
        <f t="shared" si="1133"/>
        <v/>
      </c>
      <c r="AE2424" s="3" t="str">
        <f t="shared" si="1134"/>
        <v/>
      </c>
      <c r="AF2424" s="3" t="str">
        <f t="shared" si="1135"/>
        <v/>
      </c>
      <c r="AG2424" s="3" t="str">
        <f t="shared" si="1136"/>
        <v/>
      </c>
      <c r="AH2424" s="4" t="str">
        <f t="shared" si="1137"/>
        <v/>
      </c>
      <c r="AI2424" s="75" t="str">
        <f t="shared" si="1138"/>
        <v/>
      </c>
      <c r="AJ2424" s="75" t="str">
        <f t="shared" si="1139"/>
        <v/>
      </c>
    </row>
    <row r="2425" spans="1:36" ht="14.25">
      <c r="A2425" s="41" t="str">
        <f t="shared" si="1122"/>
        <v/>
      </c>
      <c r="B2425" s="150" t="str">
        <f>IF(ISNUMBER(A2425),INDEX('MetaTrader Import'!$H$13:$J$5893,TRUNC(((A2425-$A$39+1)-1)/3)+1,MOD((A2425-$A$39+1)-1,3)+1),"")</f>
        <v/>
      </c>
      <c r="C2425" s="43" t="str">
        <f t="shared" si="1123"/>
        <v/>
      </c>
      <c r="D2425" s="43" t="str">
        <f t="shared" ca="1" si="1113"/>
        <v/>
      </c>
      <c r="E2425" s="43" t="str">
        <f t="shared" si="1124"/>
        <v/>
      </c>
      <c r="F2425" s="43" t="str">
        <f t="shared" si="1125"/>
        <v/>
      </c>
      <c r="G2425" s="43" t="str">
        <f>IF(A2425&lt;&gt;"",IF(A2425&lt;Data!$G$11*0.25,$C$13/$G$32,IF(A2425&gt;Data!$G$11*0.25,$C$13,$C$13*10)),"")</f>
        <v/>
      </c>
      <c r="H2425" s="43" t="str">
        <f>IF(A2425&lt;&gt;"",IF(Data!$G$9="constant",$C$13,IF(Data!$G$9="squeeze",G2425,F2425)),"")</f>
        <v/>
      </c>
      <c r="I2425" s="38" t="str">
        <f ca="1">IF(ISNUMBER(A2425),NORMINV(RAND(),0,IF(AND(Data!$G$9="squeeze",A2425&lt;Data!$G$11*0.25),$H$32,1)*$C$30*$C$13)*($C$14*$C$12),"")</f>
        <v/>
      </c>
      <c r="J2425" s="42" t="str">
        <f ca="1">IFERROR(IF(Data!$C$6="Real",B2425,I2425+J2424+($C$14*$C$12)*(NORMINV(RAND(),$C$15,CHOOSE($G$13,$C$13,F2425,G2425)))),"")</f>
        <v/>
      </c>
      <c r="K2425" s="88" t="str">
        <f>IF(ISNUMBER(A2425), IF($G$16="fixed",$G$17,MIN(H2425*Data!$C$7*$C$16*0.5,$C$17*Data!$C$7))*$C$12,"")</f>
        <v/>
      </c>
      <c r="L2425" s="42" t="str">
        <f t="shared" ca="1" si="1140"/>
        <v/>
      </c>
      <c r="M2425" s="44" t="str">
        <f t="shared" ca="1" si="1141"/>
        <v/>
      </c>
      <c r="N2425" s="44" t="str">
        <f t="shared" ca="1" si="1142"/>
        <v/>
      </c>
      <c r="O2425" s="108" t="str">
        <f t="shared" si="1126"/>
        <v/>
      </c>
      <c r="P2425" s="102" t="str">
        <f t="shared" si="1127"/>
        <v/>
      </c>
      <c r="Q2425" s="102" t="str">
        <f t="shared" si="1128"/>
        <v/>
      </c>
      <c r="R2425" s="120" t="str">
        <f t="shared" si="1129"/>
        <v/>
      </c>
      <c r="S2425" s="54" t="str">
        <f t="shared" si="1130"/>
        <v/>
      </c>
      <c r="T2425" s="5" t="str">
        <f t="shared" si="1131"/>
        <v/>
      </c>
      <c r="U2425" s="152" t="str">
        <f t="shared" si="1114"/>
        <v/>
      </c>
      <c r="V2425" s="152" t="str">
        <f t="shared" si="1115"/>
        <v/>
      </c>
      <c r="W2425" s="153" t="str">
        <f t="shared" si="1116"/>
        <v/>
      </c>
      <c r="X2425" s="153" t="str">
        <f t="shared" si="1117"/>
        <v/>
      </c>
      <c r="Y2425" s="153" t="str">
        <f t="shared" si="1118"/>
        <v/>
      </c>
      <c r="Z2425" s="153" t="str">
        <f t="shared" si="1119"/>
        <v/>
      </c>
      <c r="AA2425" s="152" t="str">
        <f t="shared" si="1120"/>
        <v/>
      </c>
      <c r="AB2425" s="152" t="str">
        <f t="shared" si="1121"/>
        <v/>
      </c>
      <c r="AC2425" s="154" t="str">
        <f t="shared" si="1132"/>
        <v/>
      </c>
      <c r="AD2425" s="154" t="str">
        <f t="shared" si="1133"/>
        <v/>
      </c>
      <c r="AE2425" s="3" t="str">
        <f t="shared" si="1134"/>
        <v/>
      </c>
      <c r="AF2425" s="3" t="str">
        <f t="shared" si="1135"/>
        <v/>
      </c>
      <c r="AG2425" s="3" t="str">
        <f t="shared" si="1136"/>
        <v/>
      </c>
      <c r="AH2425" s="4" t="str">
        <f t="shared" si="1137"/>
        <v/>
      </c>
      <c r="AI2425" s="75" t="str">
        <f t="shared" si="1138"/>
        <v/>
      </c>
      <c r="AJ2425" s="75" t="str">
        <f t="shared" si="1139"/>
        <v/>
      </c>
    </row>
    <row r="2426" spans="1:36" ht="14.25">
      <c r="A2426" s="41" t="str">
        <f t="shared" si="1122"/>
        <v/>
      </c>
      <c r="B2426" s="150" t="str">
        <f>IF(ISNUMBER(A2426),INDEX('MetaTrader Import'!$H$13:$J$5893,TRUNC(((A2426-$A$39+1)-1)/3)+1,MOD((A2426-$A$39+1)-1,3)+1),"")</f>
        <v/>
      </c>
      <c r="C2426" s="43" t="str">
        <f t="shared" si="1123"/>
        <v/>
      </c>
      <c r="D2426" s="43" t="str">
        <f t="shared" ca="1" si="1113"/>
        <v/>
      </c>
      <c r="E2426" s="43" t="str">
        <f t="shared" si="1124"/>
        <v/>
      </c>
      <c r="F2426" s="43" t="str">
        <f t="shared" si="1125"/>
        <v/>
      </c>
      <c r="G2426" s="43" t="str">
        <f>IF(A2426&lt;&gt;"",IF(A2426&lt;Data!$G$11*0.25,$C$13/$G$32,IF(A2426&gt;Data!$G$11*0.25,$C$13,$C$13*10)),"")</f>
        <v/>
      </c>
      <c r="H2426" s="43" t="str">
        <f>IF(A2426&lt;&gt;"",IF(Data!$G$9="constant",$C$13,IF(Data!$G$9="squeeze",G2426,F2426)),"")</f>
        <v/>
      </c>
      <c r="I2426" s="38" t="str">
        <f ca="1">IF(ISNUMBER(A2426),NORMINV(RAND(),0,IF(AND(Data!$G$9="squeeze",A2426&lt;Data!$G$11*0.25),$H$32,1)*$C$30*$C$13)*($C$14*$C$12),"")</f>
        <v/>
      </c>
      <c r="J2426" s="42" t="str">
        <f ca="1">IFERROR(IF(Data!$C$6="Real",B2426,I2426+J2425+($C$14*$C$12)*(NORMINV(RAND(),$C$15,CHOOSE($G$13,$C$13,F2426,G2426)))),"")</f>
        <v/>
      </c>
      <c r="K2426" s="88" t="str">
        <f>IF(ISNUMBER(A2426), IF($G$16="fixed",$G$17,MIN(H2426*Data!$C$7*$C$16*0.5,$C$17*Data!$C$7))*$C$12,"")</f>
        <v/>
      </c>
      <c r="L2426" s="42" t="str">
        <f t="shared" ca="1" si="1140"/>
        <v/>
      </c>
      <c r="M2426" s="44" t="str">
        <f t="shared" ca="1" si="1141"/>
        <v/>
      </c>
      <c r="N2426" s="44" t="str">
        <f t="shared" ca="1" si="1142"/>
        <v/>
      </c>
      <c r="O2426" s="108" t="str">
        <f t="shared" si="1126"/>
        <v/>
      </c>
      <c r="P2426" s="102" t="str">
        <f t="shared" si="1127"/>
        <v/>
      </c>
      <c r="Q2426" s="102" t="str">
        <f t="shared" si="1128"/>
        <v/>
      </c>
      <c r="R2426" s="120" t="str">
        <f t="shared" si="1129"/>
        <v/>
      </c>
      <c r="S2426" s="54" t="str">
        <f t="shared" si="1130"/>
        <v/>
      </c>
      <c r="T2426" s="5" t="str">
        <f t="shared" si="1131"/>
        <v/>
      </c>
      <c r="U2426" s="152" t="str">
        <f t="shared" si="1114"/>
        <v/>
      </c>
      <c r="V2426" s="152" t="str">
        <f t="shared" si="1115"/>
        <v/>
      </c>
      <c r="W2426" s="153" t="str">
        <f t="shared" si="1116"/>
        <v/>
      </c>
      <c r="X2426" s="153" t="str">
        <f t="shared" si="1117"/>
        <v/>
      </c>
      <c r="Y2426" s="153" t="str">
        <f t="shared" si="1118"/>
        <v/>
      </c>
      <c r="Z2426" s="153" t="str">
        <f t="shared" si="1119"/>
        <v/>
      </c>
      <c r="AA2426" s="152" t="str">
        <f t="shared" si="1120"/>
        <v/>
      </c>
      <c r="AB2426" s="152" t="str">
        <f t="shared" si="1121"/>
        <v/>
      </c>
      <c r="AC2426" s="154" t="str">
        <f t="shared" si="1132"/>
        <v/>
      </c>
      <c r="AD2426" s="154" t="str">
        <f t="shared" si="1133"/>
        <v/>
      </c>
      <c r="AE2426" s="3" t="str">
        <f t="shared" si="1134"/>
        <v/>
      </c>
      <c r="AF2426" s="3" t="str">
        <f t="shared" si="1135"/>
        <v/>
      </c>
      <c r="AG2426" s="3" t="str">
        <f t="shared" si="1136"/>
        <v/>
      </c>
      <c r="AH2426" s="4" t="str">
        <f t="shared" si="1137"/>
        <v/>
      </c>
      <c r="AI2426" s="75" t="str">
        <f t="shared" si="1138"/>
        <v/>
      </c>
      <c r="AJ2426" s="75" t="str">
        <f t="shared" si="1139"/>
        <v/>
      </c>
    </row>
    <row r="2427" spans="1:36" ht="14.25">
      <c r="A2427" s="41" t="str">
        <f t="shared" si="1122"/>
        <v/>
      </c>
      <c r="B2427" s="150" t="str">
        <f>IF(ISNUMBER(A2427),INDEX('MetaTrader Import'!$H$13:$J$5893,TRUNC(((A2427-$A$39+1)-1)/3)+1,MOD((A2427-$A$39+1)-1,3)+1),"")</f>
        <v/>
      </c>
      <c r="C2427" s="43" t="str">
        <f t="shared" si="1123"/>
        <v/>
      </c>
      <c r="D2427" s="43" t="str">
        <f t="shared" ca="1" si="1113"/>
        <v/>
      </c>
      <c r="E2427" s="43" t="str">
        <f t="shared" si="1124"/>
        <v/>
      </c>
      <c r="F2427" s="43" t="str">
        <f t="shared" si="1125"/>
        <v/>
      </c>
      <c r="G2427" s="43" t="str">
        <f>IF(A2427&lt;&gt;"",IF(A2427&lt;Data!$G$11*0.25,$C$13/$G$32,IF(A2427&gt;Data!$G$11*0.25,$C$13,$C$13*10)),"")</f>
        <v/>
      </c>
      <c r="H2427" s="43" t="str">
        <f>IF(A2427&lt;&gt;"",IF(Data!$G$9="constant",$C$13,IF(Data!$G$9="squeeze",G2427,F2427)),"")</f>
        <v/>
      </c>
      <c r="I2427" s="38" t="str">
        <f ca="1">IF(ISNUMBER(A2427),NORMINV(RAND(),0,IF(AND(Data!$G$9="squeeze",A2427&lt;Data!$G$11*0.25),$H$32,1)*$C$30*$C$13)*($C$14*$C$12),"")</f>
        <v/>
      </c>
      <c r="J2427" s="42" t="str">
        <f ca="1">IFERROR(IF(Data!$C$6="Real",B2427,I2427+J2426+($C$14*$C$12)*(NORMINV(RAND(),$C$15,CHOOSE($G$13,$C$13,F2427,G2427)))),"")</f>
        <v/>
      </c>
      <c r="K2427" s="88" t="str">
        <f>IF(ISNUMBER(A2427), IF($G$16="fixed",$G$17,MIN(H2427*Data!$C$7*$C$16*0.5,$C$17*Data!$C$7))*$C$12,"")</f>
        <v/>
      </c>
      <c r="L2427" s="42" t="str">
        <f t="shared" ca="1" si="1140"/>
        <v/>
      </c>
      <c r="M2427" s="44" t="str">
        <f t="shared" ca="1" si="1141"/>
        <v/>
      </c>
      <c r="N2427" s="44" t="str">
        <f t="shared" ca="1" si="1142"/>
        <v/>
      </c>
      <c r="O2427" s="108" t="str">
        <f t="shared" si="1126"/>
        <v/>
      </c>
      <c r="P2427" s="102" t="str">
        <f t="shared" si="1127"/>
        <v/>
      </c>
      <c r="Q2427" s="102" t="str">
        <f t="shared" si="1128"/>
        <v/>
      </c>
      <c r="R2427" s="120" t="str">
        <f t="shared" si="1129"/>
        <v/>
      </c>
      <c r="S2427" s="54" t="str">
        <f t="shared" si="1130"/>
        <v/>
      </c>
      <c r="T2427" s="5" t="str">
        <f t="shared" si="1131"/>
        <v/>
      </c>
      <c r="U2427" s="152" t="str">
        <f t="shared" si="1114"/>
        <v/>
      </c>
      <c r="V2427" s="152" t="str">
        <f t="shared" si="1115"/>
        <v/>
      </c>
      <c r="W2427" s="153" t="str">
        <f t="shared" si="1116"/>
        <v/>
      </c>
      <c r="X2427" s="153" t="str">
        <f t="shared" si="1117"/>
        <v/>
      </c>
      <c r="Y2427" s="153" t="str">
        <f t="shared" si="1118"/>
        <v/>
      </c>
      <c r="Z2427" s="153" t="str">
        <f t="shared" si="1119"/>
        <v/>
      </c>
      <c r="AA2427" s="152" t="str">
        <f t="shared" si="1120"/>
        <v/>
      </c>
      <c r="AB2427" s="152" t="str">
        <f t="shared" si="1121"/>
        <v/>
      </c>
      <c r="AC2427" s="154" t="str">
        <f t="shared" si="1132"/>
        <v/>
      </c>
      <c r="AD2427" s="154" t="str">
        <f t="shared" si="1133"/>
        <v/>
      </c>
      <c r="AE2427" s="3" t="str">
        <f t="shared" si="1134"/>
        <v/>
      </c>
      <c r="AF2427" s="3" t="str">
        <f t="shared" si="1135"/>
        <v/>
      </c>
      <c r="AG2427" s="3" t="str">
        <f t="shared" si="1136"/>
        <v/>
      </c>
      <c r="AH2427" s="4" t="str">
        <f t="shared" si="1137"/>
        <v/>
      </c>
      <c r="AI2427" s="75" t="str">
        <f t="shared" si="1138"/>
        <v/>
      </c>
      <c r="AJ2427" s="75" t="str">
        <f t="shared" si="1139"/>
        <v/>
      </c>
    </row>
    <row r="2428" spans="1:36" ht="14.25">
      <c r="A2428" s="41" t="str">
        <f t="shared" si="1122"/>
        <v/>
      </c>
      <c r="B2428" s="150" t="str">
        <f>IF(ISNUMBER(A2428),INDEX('MetaTrader Import'!$H$13:$J$5893,TRUNC(((A2428-$A$39+1)-1)/3)+1,MOD((A2428-$A$39+1)-1,3)+1),"")</f>
        <v/>
      </c>
      <c r="C2428" s="43" t="str">
        <f t="shared" si="1123"/>
        <v/>
      </c>
      <c r="D2428" s="43" t="str">
        <f t="shared" ca="1" si="1113"/>
        <v/>
      </c>
      <c r="E2428" s="43" t="str">
        <f t="shared" si="1124"/>
        <v/>
      </c>
      <c r="F2428" s="43" t="str">
        <f t="shared" si="1125"/>
        <v/>
      </c>
      <c r="G2428" s="43" t="str">
        <f>IF(A2428&lt;&gt;"",IF(A2428&lt;Data!$G$11*0.25,$C$13/$G$32,IF(A2428&gt;Data!$G$11*0.25,$C$13,$C$13*10)),"")</f>
        <v/>
      </c>
      <c r="H2428" s="43" t="str">
        <f>IF(A2428&lt;&gt;"",IF(Data!$G$9="constant",$C$13,IF(Data!$G$9="squeeze",G2428,F2428)),"")</f>
        <v/>
      </c>
      <c r="I2428" s="38" t="str">
        <f ca="1">IF(ISNUMBER(A2428),NORMINV(RAND(),0,IF(AND(Data!$G$9="squeeze",A2428&lt;Data!$G$11*0.25),$H$32,1)*$C$30*$C$13)*($C$14*$C$12),"")</f>
        <v/>
      </c>
      <c r="J2428" s="42" t="str">
        <f ca="1">IFERROR(IF(Data!$C$6="Real",B2428,I2428+J2427+($C$14*$C$12)*(NORMINV(RAND(),$C$15,CHOOSE($G$13,$C$13,F2428,G2428)))),"")</f>
        <v/>
      </c>
      <c r="K2428" s="88" t="str">
        <f>IF(ISNUMBER(A2428), IF($G$16="fixed",$G$17,MIN(H2428*Data!$C$7*$C$16*0.5,$C$17*Data!$C$7))*$C$12,"")</f>
        <v/>
      </c>
      <c r="L2428" s="42" t="str">
        <f t="shared" ca="1" si="1140"/>
        <v/>
      </c>
      <c r="M2428" s="44" t="str">
        <f t="shared" ca="1" si="1141"/>
        <v/>
      </c>
      <c r="N2428" s="44" t="str">
        <f t="shared" ca="1" si="1142"/>
        <v/>
      </c>
      <c r="O2428" s="108" t="str">
        <f t="shared" si="1126"/>
        <v/>
      </c>
      <c r="P2428" s="102" t="str">
        <f t="shared" si="1127"/>
        <v/>
      </c>
      <c r="Q2428" s="102" t="str">
        <f t="shared" si="1128"/>
        <v/>
      </c>
      <c r="R2428" s="120" t="str">
        <f t="shared" si="1129"/>
        <v/>
      </c>
      <c r="S2428" s="54" t="str">
        <f t="shared" si="1130"/>
        <v/>
      </c>
      <c r="T2428" s="5" t="str">
        <f t="shared" si="1131"/>
        <v/>
      </c>
      <c r="U2428" s="152" t="str">
        <f t="shared" si="1114"/>
        <v/>
      </c>
      <c r="V2428" s="152" t="str">
        <f t="shared" si="1115"/>
        <v/>
      </c>
      <c r="W2428" s="153" t="str">
        <f t="shared" si="1116"/>
        <v/>
      </c>
      <c r="X2428" s="153" t="str">
        <f t="shared" si="1117"/>
        <v/>
      </c>
      <c r="Y2428" s="153" t="str">
        <f t="shared" si="1118"/>
        <v/>
      </c>
      <c r="Z2428" s="153" t="str">
        <f t="shared" si="1119"/>
        <v/>
      </c>
      <c r="AA2428" s="152" t="str">
        <f t="shared" si="1120"/>
        <v/>
      </c>
      <c r="AB2428" s="152" t="str">
        <f t="shared" si="1121"/>
        <v/>
      </c>
      <c r="AC2428" s="154" t="str">
        <f t="shared" si="1132"/>
        <v/>
      </c>
      <c r="AD2428" s="154" t="str">
        <f t="shared" si="1133"/>
        <v/>
      </c>
      <c r="AE2428" s="3" t="str">
        <f t="shared" si="1134"/>
        <v/>
      </c>
      <c r="AF2428" s="3" t="str">
        <f t="shared" si="1135"/>
        <v/>
      </c>
      <c r="AG2428" s="3" t="str">
        <f t="shared" si="1136"/>
        <v/>
      </c>
      <c r="AH2428" s="4" t="str">
        <f t="shared" si="1137"/>
        <v/>
      </c>
      <c r="AI2428" s="75" t="str">
        <f t="shared" si="1138"/>
        <v/>
      </c>
      <c r="AJ2428" s="75" t="str">
        <f t="shared" si="1139"/>
        <v/>
      </c>
    </row>
    <row r="2429" spans="1:36" ht="14.25">
      <c r="A2429" s="41" t="str">
        <f t="shared" si="1122"/>
        <v/>
      </c>
      <c r="B2429" s="150" t="str">
        <f>IF(ISNUMBER(A2429),INDEX('MetaTrader Import'!$H$13:$J$5893,TRUNC(((A2429-$A$39+1)-1)/3)+1,MOD((A2429-$A$39+1)-1,3)+1),"")</f>
        <v/>
      </c>
      <c r="C2429" s="43" t="str">
        <f t="shared" si="1123"/>
        <v/>
      </c>
      <c r="D2429" s="43" t="str">
        <f t="shared" ca="1" si="1113"/>
        <v/>
      </c>
      <c r="E2429" s="43" t="str">
        <f t="shared" si="1124"/>
        <v/>
      </c>
      <c r="F2429" s="43" t="str">
        <f t="shared" si="1125"/>
        <v/>
      </c>
      <c r="G2429" s="43" t="str">
        <f>IF(A2429&lt;&gt;"",IF(A2429&lt;Data!$G$11*0.25,$C$13/$G$32,IF(A2429&gt;Data!$G$11*0.25,$C$13,$C$13*10)),"")</f>
        <v/>
      </c>
      <c r="H2429" s="43" t="str">
        <f>IF(A2429&lt;&gt;"",IF(Data!$G$9="constant",$C$13,IF(Data!$G$9="squeeze",G2429,F2429)),"")</f>
        <v/>
      </c>
      <c r="I2429" s="38" t="str">
        <f ca="1">IF(ISNUMBER(A2429),NORMINV(RAND(),0,IF(AND(Data!$G$9="squeeze",A2429&lt;Data!$G$11*0.25),$H$32,1)*$C$30*$C$13)*($C$14*$C$12),"")</f>
        <v/>
      </c>
      <c r="J2429" s="42" t="str">
        <f ca="1">IFERROR(IF(Data!$C$6="Real",B2429,I2429+J2428+($C$14*$C$12)*(NORMINV(RAND(),$C$15,CHOOSE($G$13,$C$13,F2429,G2429)))),"")</f>
        <v/>
      </c>
      <c r="K2429" s="88" t="str">
        <f>IF(ISNUMBER(A2429), IF($G$16="fixed",$G$17,MIN(H2429*Data!$C$7*$C$16*0.5,$C$17*Data!$C$7))*$C$12,"")</f>
        <v/>
      </c>
      <c r="L2429" s="42" t="str">
        <f t="shared" ca="1" si="1140"/>
        <v/>
      </c>
      <c r="M2429" s="44" t="str">
        <f t="shared" ca="1" si="1141"/>
        <v/>
      </c>
      <c r="N2429" s="44" t="str">
        <f t="shared" ca="1" si="1142"/>
        <v/>
      </c>
      <c r="O2429" s="108" t="str">
        <f t="shared" si="1126"/>
        <v/>
      </c>
      <c r="P2429" s="102" t="str">
        <f t="shared" si="1127"/>
        <v/>
      </c>
      <c r="Q2429" s="102" t="str">
        <f t="shared" si="1128"/>
        <v/>
      </c>
      <c r="R2429" s="120" t="str">
        <f t="shared" si="1129"/>
        <v/>
      </c>
      <c r="S2429" s="54" t="str">
        <f t="shared" si="1130"/>
        <v/>
      </c>
      <c r="T2429" s="5" t="str">
        <f t="shared" si="1131"/>
        <v/>
      </c>
      <c r="U2429" s="152" t="str">
        <f t="shared" si="1114"/>
        <v/>
      </c>
      <c r="V2429" s="152" t="str">
        <f t="shared" si="1115"/>
        <v/>
      </c>
      <c r="W2429" s="153" t="str">
        <f t="shared" si="1116"/>
        <v/>
      </c>
      <c r="X2429" s="153" t="str">
        <f t="shared" si="1117"/>
        <v/>
      </c>
      <c r="Y2429" s="153" t="str">
        <f t="shared" si="1118"/>
        <v/>
      </c>
      <c r="Z2429" s="153" t="str">
        <f t="shared" si="1119"/>
        <v/>
      </c>
      <c r="AA2429" s="152" t="str">
        <f t="shared" si="1120"/>
        <v/>
      </c>
      <c r="AB2429" s="152" t="str">
        <f t="shared" si="1121"/>
        <v/>
      </c>
      <c r="AC2429" s="154" t="str">
        <f t="shared" si="1132"/>
        <v/>
      </c>
      <c r="AD2429" s="154" t="str">
        <f t="shared" si="1133"/>
        <v/>
      </c>
      <c r="AE2429" s="3" t="str">
        <f t="shared" si="1134"/>
        <v/>
      </c>
      <c r="AF2429" s="3" t="str">
        <f t="shared" si="1135"/>
        <v/>
      </c>
      <c r="AG2429" s="3" t="str">
        <f t="shared" si="1136"/>
        <v/>
      </c>
      <c r="AH2429" s="4" t="str">
        <f t="shared" si="1137"/>
        <v/>
      </c>
      <c r="AI2429" s="75" t="str">
        <f t="shared" si="1138"/>
        <v/>
      </c>
      <c r="AJ2429" s="75" t="str">
        <f t="shared" si="1139"/>
        <v/>
      </c>
    </row>
    <row r="2430" spans="1:36" ht="14.25">
      <c r="A2430" s="41" t="str">
        <f t="shared" si="1122"/>
        <v/>
      </c>
      <c r="B2430" s="150" t="str">
        <f>IF(ISNUMBER(A2430),INDEX('MetaTrader Import'!$H$13:$J$5893,TRUNC(((A2430-$A$39+1)-1)/3)+1,MOD((A2430-$A$39+1)-1,3)+1),"")</f>
        <v/>
      </c>
      <c r="C2430" s="43" t="str">
        <f t="shared" si="1123"/>
        <v/>
      </c>
      <c r="D2430" s="43" t="str">
        <f t="shared" ca="1" si="1113"/>
        <v/>
      </c>
      <c r="E2430" s="43" t="str">
        <f t="shared" si="1124"/>
        <v/>
      </c>
      <c r="F2430" s="43" t="str">
        <f t="shared" si="1125"/>
        <v/>
      </c>
      <c r="G2430" s="43" t="str">
        <f>IF(A2430&lt;&gt;"",IF(A2430&lt;Data!$G$11*0.25,$C$13/$G$32,IF(A2430&gt;Data!$G$11*0.25,$C$13,$C$13*10)),"")</f>
        <v/>
      </c>
      <c r="H2430" s="43" t="str">
        <f>IF(A2430&lt;&gt;"",IF(Data!$G$9="constant",$C$13,IF(Data!$G$9="squeeze",G2430,F2430)),"")</f>
        <v/>
      </c>
      <c r="I2430" s="38" t="str">
        <f ca="1">IF(ISNUMBER(A2430),NORMINV(RAND(),0,IF(AND(Data!$G$9="squeeze",A2430&lt;Data!$G$11*0.25),$H$32,1)*$C$30*$C$13)*($C$14*$C$12),"")</f>
        <v/>
      </c>
      <c r="J2430" s="42" t="str">
        <f ca="1">IFERROR(IF(Data!$C$6="Real",B2430,I2430+J2429+($C$14*$C$12)*(NORMINV(RAND(),$C$15,CHOOSE($G$13,$C$13,F2430,G2430)))),"")</f>
        <v/>
      </c>
      <c r="K2430" s="88" t="str">
        <f>IF(ISNUMBER(A2430), IF($G$16="fixed",$G$17,MIN(H2430*Data!$C$7*$C$16*0.5,$C$17*Data!$C$7))*$C$12,"")</f>
        <v/>
      </c>
      <c r="L2430" s="42" t="str">
        <f t="shared" ca="1" si="1140"/>
        <v/>
      </c>
      <c r="M2430" s="44" t="str">
        <f t="shared" ca="1" si="1141"/>
        <v/>
      </c>
      <c r="N2430" s="44" t="str">
        <f t="shared" ca="1" si="1142"/>
        <v/>
      </c>
      <c r="O2430" s="108" t="str">
        <f t="shared" si="1126"/>
        <v/>
      </c>
      <c r="P2430" s="102" t="str">
        <f t="shared" si="1127"/>
        <v/>
      </c>
      <c r="Q2430" s="102" t="str">
        <f t="shared" si="1128"/>
        <v/>
      </c>
      <c r="R2430" s="120" t="str">
        <f t="shared" si="1129"/>
        <v/>
      </c>
      <c r="S2430" s="54" t="str">
        <f t="shared" si="1130"/>
        <v/>
      </c>
      <c r="T2430" s="5" t="str">
        <f t="shared" si="1131"/>
        <v/>
      </c>
      <c r="U2430" s="152" t="str">
        <f t="shared" si="1114"/>
        <v/>
      </c>
      <c r="V2430" s="152" t="str">
        <f t="shared" si="1115"/>
        <v/>
      </c>
      <c r="W2430" s="153" t="str">
        <f t="shared" si="1116"/>
        <v/>
      </c>
      <c r="X2430" s="153" t="str">
        <f t="shared" si="1117"/>
        <v/>
      </c>
      <c r="Y2430" s="153" t="str">
        <f t="shared" si="1118"/>
        <v/>
      </c>
      <c r="Z2430" s="153" t="str">
        <f t="shared" si="1119"/>
        <v/>
      </c>
      <c r="AA2430" s="152" t="str">
        <f t="shared" si="1120"/>
        <v/>
      </c>
      <c r="AB2430" s="152" t="str">
        <f t="shared" si="1121"/>
        <v/>
      </c>
      <c r="AC2430" s="154" t="str">
        <f t="shared" si="1132"/>
        <v/>
      </c>
      <c r="AD2430" s="154" t="str">
        <f t="shared" si="1133"/>
        <v/>
      </c>
      <c r="AE2430" s="3" t="str">
        <f t="shared" si="1134"/>
        <v/>
      </c>
      <c r="AF2430" s="3" t="str">
        <f t="shared" si="1135"/>
        <v/>
      </c>
      <c r="AG2430" s="3" t="str">
        <f t="shared" si="1136"/>
        <v/>
      </c>
      <c r="AH2430" s="4" t="str">
        <f t="shared" si="1137"/>
        <v/>
      </c>
      <c r="AI2430" s="75" t="str">
        <f t="shared" si="1138"/>
        <v/>
      </c>
      <c r="AJ2430" s="75" t="str">
        <f t="shared" si="1139"/>
        <v/>
      </c>
    </row>
    <row r="2431" spans="1:36" ht="14.25">
      <c r="A2431" s="41" t="str">
        <f t="shared" si="1122"/>
        <v/>
      </c>
      <c r="B2431" s="150" t="str">
        <f>IF(ISNUMBER(A2431),INDEX('MetaTrader Import'!$H$13:$J$5893,TRUNC(((A2431-$A$39+1)-1)/3)+1,MOD((A2431-$A$39+1)-1,3)+1),"")</f>
        <v/>
      </c>
      <c r="C2431" s="43" t="str">
        <f t="shared" si="1123"/>
        <v/>
      </c>
      <c r="D2431" s="43" t="str">
        <f t="shared" ca="1" si="1113"/>
        <v/>
      </c>
      <c r="E2431" s="43" t="str">
        <f t="shared" si="1124"/>
        <v/>
      </c>
      <c r="F2431" s="43" t="str">
        <f t="shared" si="1125"/>
        <v/>
      </c>
      <c r="G2431" s="43" t="str">
        <f>IF(A2431&lt;&gt;"",IF(A2431&lt;Data!$G$11*0.25,$C$13/$G$32,IF(A2431&gt;Data!$G$11*0.25,$C$13,$C$13*10)),"")</f>
        <v/>
      </c>
      <c r="H2431" s="43" t="str">
        <f>IF(A2431&lt;&gt;"",IF(Data!$G$9="constant",$C$13,IF(Data!$G$9="squeeze",G2431,F2431)),"")</f>
        <v/>
      </c>
      <c r="I2431" s="38" t="str">
        <f ca="1">IF(ISNUMBER(A2431),NORMINV(RAND(),0,IF(AND(Data!$G$9="squeeze",A2431&lt;Data!$G$11*0.25),$H$32,1)*$C$30*$C$13)*($C$14*$C$12),"")</f>
        <v/>
      </c>
      <c r="J2431" s="42" t="str">
        <f ca="1">IFERROR(IF(Data!$C$6="Real",B2431,I2431+J2430+($C$14*$C$12)*(NORMINV(RAND(),$C$15,CHOOSE($G$13,$C$13,F2431,G2431)))),"")</f>
        <v/>
      </c>
      <c r="K2431" s="88" t="str">
        <f>IF(ISNUMBER(A2431), IF($G$16="fixed",$G$17,MIN(H2431*Data!$C$7*$C$16*0.5,$C$17*Data!$C$7))*$C$12,"")</f>
        <v/>
      </c>
      <c r="L2431" s="42" t="str">
        <f t="shared" ca="1" si="1140"/>
        <v/>
      </c>
      <c r="M2431" s="44" t="str">
        <f t="shared" ca="1" si="1141"/>
        <v/>
      </c>
      <c r="N2431" s="44" t="str">
        <f t="shared" ca="1" si="1142"/>
        <v/>
      </c>
      <c r="O2431" s="108" t="str">
        <f t="shared" si="1126"/>
        <v/>
      </c>
      <c r="P2431" s="102" t="str">
        <f t="shared" si="1127"/>
        <v/>
      </c>
      <c r="Q2431" s="102" t="str">
        <f t="shared" si="1128"/>
        <v/>
      </c>
      <c r="R2431" s="120" t="str">
        <f t="shared" si="1129"/>
        <v/>
      </c>
      <c r="S2431" s="54" t="str">
        <f t="shared" si="1130"/>
        <v/>
      </c>
      <c r="T2431" s="5" t="str">
        <f t="shared" si="1131"/>
        <v/>
      </c>
      <c r="U2431" s="152" t="str">
        <f t="shared" si="1114"/>
        <v/>
      </c>
      <c r="V2431" s="152" t="str">
        <f t="shared" si="1115"/>
        <v/>
      </c>
      <c r="W2431" s="153" t="str">
        <f t="shared" si="1116"/>
        <v/>
      </c>
      <c r="X2431" s="153" t="str">
        <f t="shared" si="1117"/>
        <v/>
      </c>
      <c r="Y2431" s="153" t="str">
        <f t="shared" si="1118"/>
        <v/>
      </c>
      <c r="Z2431" s="153" t="str">
        <f t="shared" si="1119"/>
        <v/>
      </c>
      <c r="AA2431" s="152" t="str">
        <f t="shared" si="1120"/>
        <v/>
      </c>
      <c r="AB2431" s="152" t="str">
        <f t="shared" si="1121"/>
        <v/>
      </c>
      <c r="AC2431" s="154" t="str">
        <f t="shared" si="1132"/>
        <v/>
      </c>
      <c r="AD2431" s="154" t="str">
        <f t="shared" si="1133"/>
        <v/>
      </c>
      <c r="AE2431" s="3" t="str">
        <f t="shared" si="1134"/>
        <v/>
      </c>
      <c r="AF2431" s="3" t="str">
        <f t="shared" si="1135"/>
        <v/>
      </c>
      <c r="AG2431" s="3" t="str">
        <f t="shared" si="1136"/>
        <v/>
      </c>
      <c r="AH2431" s="4" t="str">
        <f t="shared" si="1137"/>
        <v/>
      </c>
      <c r="AI2431" s="75" t="str">
        <f t="shared" si="1138"/>
        <v/>
      </c>
      <c r="AJ2431" s="75" t="str">
        <f t="shared" si="1139"/>
        <v/>
      </c>
    </row>
    <row r="2432" spans="1:36" ht="14.25">
      <c r="A2432" s="41" t="str">
        <f t="shared" si="1122"/>
        <v/>
      </c>
      <c r="B2432" s="150" t="str">
        <f>IF(ISNUMBER(A2432),INDEX('MetaTrader Import'!$H$13:$J$5893,TRUNC(((A2432-$A$39+1)-1)/3)+1,MOD((A2432-$A$39+1)-1,3)+1),"")</f>
        <v/>
      </c>
      <c r="C2432" s="43" t="str">
        <f t="shared" si="1123"/>
        <v/>
      </c>
      <c r="D2432" s="43" t="str">
        <f t="shared" ca="1" si="1113"/>
        <v/>
      </c>
      <c r="E2432" s="43" t="str">
        <f t="shared" si="1124"/>
        <v/>
      </c>
      <c r="F2432" s="43" t="str">
        <f t="shared" si="1125"/>
        <v/>
      </c>
      <c r="G2432" s="43" t="str">
        <f>IF(A2432&lt;&gt;"",IF(A2432&lt;Data!$G$11*0.25,$C$13/$G$32,IF(A2432&gt;Data!$G$11*0.25,$C$13,$C$13*10)),"")</f>
        <v/>
      </c>
      <c r="H2432" s="43" t="str">
        <f>IF(A2432&lt;&gt;"",IF(Data!$G$9="constant",$C$13,IF(Data!$G$9="squeeze",G2432,F2432)),"")</f>
        <v/>
      </c>
      <c r="I2432" s="38" t="str">
        <f ca="1">IF(ISNUMBER(A2432),NORMINV(RAND(),0,IF(AND(Data!$G$9="squeeze",A2432&lt;Data!$G$11*0.25),$H$32,1)*$C$30*$C$13)*($C$14*$C$12),"")</f>
        <v/>
      </c>
      <c r="J2432" s="42" t="str">
        <f ca="1">IFERROR(IF(Data!$C$6="Real",B2432,I2432+J2431+($C$14*$C$12)*(NORMINV(RAND(),$C$15,CHOOSE($G$13,$C$13,F2432,G2432)))),"")</f>
        <v/>
      </c>
      <c r="K2432" s="88" t="str">
        <f>IF(ISNUMBER(A2432), IF($G$16="fixed",$G$17,MIN(H2432*Data!$C$7*$C$16*0.5,$C$17*Data!$C$7))*$C$12,"")</f>
        <v/>
      </c>
      <c r="L2432" s="42" t="str">
        <f t="shared" ca="1" si="1140"/>
        <v/>
      </c>
      <c r="M2432" s="44" t="str">
        <f t="shared" ca="1" si="1141"/>
        <v/>
      </c>
      <c r="N2432" s="44" t="str">
        <f t="shared" ca="1" si="1142"/>
        <v/>
      </c>
      <c r="O2432" s="108" t="str">
        <f t="shared" si="1126"/>
        <v/>
      </c>
      <c r="P2432" s="102" t="str">
        <f t="shared" si="1127"/>
        <v/>
      </c>
      <c r="Q2432" s="102" t="str">
        <f t="shared" si="1128"/>
        <v/>
      </c>
      <c r="R2432" s="120" t="str">
        <f t="shared" si="1129"/>
        <v/>
      </c>
      <c r="S2432" s="54" t="str">
        <f t="shared" si="1130"/>
        <v/>
      </c>
      <c r="T2432" s="5" t="str">
        <f t="shared" si="1131"/>
        <v/>
      </c>
      <c r="U2432" s="152" t="str">
        <f t="shared" si="1114"/>
        <v/>
      </c>
      <c r="V2432" s="152" t="str">
        <f t="shared" si="1115"/>
        <v/>
      </c>
      <c r="W2432" s="153" t="str">
        <f t="shared" si="1116"/>
        <v/>
      </c>
      <c r="X2432" s="153" t="str">
        <f t="shared" si="1117"/>
        <v/>
      </c>
      <c r="Y2432" s="153" t="str">
        <f t="shared" si="1118"/>
        <v/>
      </c>
      <c r="Z2432" s="153" t="str">
        <f t="shared" si="1119"/>
        <v/>
      </c>
      <c r="AA2432" s="152" t="str">
        <f t="shared" si="1120"/>
        <v/>
      </c>
      <c r="AB2432" s="152" t="str">
        <f t="shared" si="1121"/>
        <v/>
      </c>
      <c r="AC2432" s="154" t="str">
        <f t="shared" si="1132"/>
        <v/>
      </c>
      <c r="AD2432" s="154" t="str">
        <f t="shared" si="1133"/>
        <v/>
      </c>
      <c r="AE2432" s="3" t="str">
        <f t="shared" si="1134"/>
        <v/>
      </c>
      <c r="AF2432" s="3" t="str">
        <f t="shared" si="1135"/>
        <v/>
      </c>
      <c r="AG2432" s="3" t="str">
        <f t="shared" si="1136"/>
        <v/>
      </c>
      <c r="AH2432" s="4" t="str">
        <f t="shared" si="1137"/>
        <v/>
      </c>
      <c r="AI2432" s="75" t="str">
        <f t="shared" si="1138"/>
        <v/>
      </c>
      <c r="AJ2432" s="75" t="str">
        <f t="shared" si="1139"/>
        <v/>
      </c>
    </row>
    <row r="2433" spans="1:36" ht="14.25">
      <c r="A2433" s="41" t="str">
        <f t="shared" si="1122"/>
        <v/>
      </c>
      <c r="B2433" s="150" t="str">
        <f>IF(ISNUMBER(A2433),INDEX('MetaTrader Import'!$H$13:$J$5893,TRUNC(((A2433-$A$39+1)-1)/3)+1,MOD((A2433-$A$39+1)-1,3)+1),"")</f>
        <v/>
      </c>
      <c r="C2433" s="43" t="str">
        <f t="shared" si="1123"/>
        <v/>
      </c>
      <c r="D2433" s="43" t="str">
        <f t="shared" ca="1" si="1113"/>
        <v/>
      </c>
      <c r="E2433" s="43" t="str">
        <f t="shared" si="1124"/>
        <v/>
      </c>
      <c r="F2433" s="43" t="str">
        <f t="shared" si="1125"/>
        <v/>
      </c>
      <c r="G2433" s="43" t="str">
        <f>IF(A2433&lt;&gt;"",IF(A2433&lt;Data!$G$11*0.25,$C$13/$G$32,IF(A2433&gt;Data!$G$11*0.25,$C$13,$C$13*10)),"")</f>
        <v/>
      </c>
      <c r="H2433" s="43" t="str">
        <f>IF(A2433&lt;&gt;"",IF(Data!$G$9="constant",$C$13,IF(Data!$G$9="squeeze",G2433,F2433)),"")</f>
        <v/>
      </c>
      <c r="I2433" s="38" t="str">
        <f ca="1">IF(ISNUMBER(A2433),NORMINV(RAND(),0,IF(AND(Data!$G$9="squeeze",A2433&lt;Data!$G$11*0.25),$H$32,1)*$C$30*$C$13)*($C$14*$C$12),"")</f>
        <v/>
      </c>
      <c r="J2433" s="42" t="str">
        <f ca="1">IFERROR(IF(Data!$C$6="Real",B2433,I2433+J2432+($C$14*$C$12)*(NORMINV(RAND(),$C$15,CHOOSE($G$13,$C$13,F2433,G2433)))),"")</f>
        <v/>
      </c>
      <c r="K2433" s="88" t="str">
        <f>IF(ISNUMBER(A2433), IF($G$16="fixed",$G$17,MIN(H2433*Data!$C$7*$C$16*0.5,$C$17*Data!$C$7))*$C$12,"")</f>
        <v/>
      </c>
      <c r="L2433" s="42" t="str">
        <f t="shared" ca="1" si="1140"/>
        <v/>
      </c>
      <c r="M2433" s="44" t="str">
        <f t="shared" ca="1" si="1141"/>
        <v/>
      </c>
      <c r="N2433" s="44" t="str">
        <f t="shared" ca="1" si="1142"/>
        <v/>
      </c>
      <c r="O2433" s="108" t="str">
        <f t="shared" si="1126"/>
        <v/>
      </c>
      <c r="P2433" s="102" t="str">
        <f t="shared" si="1127"/>
        <v/>
      </c>
      <c r="Q2433" s="102" t="str">
        <f t="shared" si="1128"/>
        <v/>
      </c>
      <c r="R2433" s="120" t="str">
        <f t="shared" si="1129"/>
        <v/>
      </c>
      <c r="S2433" s="54" t="str">
        <f t="shared" si="1130"/>
        <v/>
      </c>
      <c r="T2433" s="5" t="str">
        <f t="shared" si="1131"/>
        <v/>
      </c>
      <c r="U2433" s="152" t="str">
        <f t="shared" si="1114"/>
        <v/>
      </c>
      <c r="V2433" s="152" t="str">
        <f t="shared" si="1115"/>
        <v/>
      </c>
      <c r="W2433" s="153" t="str">
        <f t="shared" si="1116"/>
        <v/>
      </c>
      <c r="X2433" s="153" t="str">
        <f t="shared" si="1117"/>
        <v/>
      </c>
      <c r="Y2433" s="153" t="str">
        <f t="shared" si="1118"/>
        <v/>
      </c>
      <c r="Z2433" s="153" t="str">
        <f t="shared" si="1119"/>
        <v/>
      </c>
      <c r="AA2433" s="152" t="str">
        <f t="shared" si="1120"/>
        <v/>
      </c>
      <c r="AB2433" s="152" t="str">
        <f t="shared" si="1121"/>
        <v/>
      </c>
      <c r="AC2433" s="154" t="str">
        <f t="shared" si="1132"/>
        <v/>
      </c>
      <c r="AD2433" s="154" t="str">
        <f t="shared" si="1133"/>
        <v/>
      </c>
      <c r="AE2433" s="3" t="str">
        <f t="shared" si="1134"/>
        <v/>
      </c>
      <c r="AF2433" s="3" t="str">
        <f t="shared" si="1135"/>
        <v/>
      </c>
      <c r="AG2433" s="3" t="str">
        <f t="shared" si="1136"/>
        <v/>
      </c>
      <c r="AH2433" s="4" t="str">
        <f t="shared" si="1137"/>
        <v/>
      </c>
      <c r="AI2433" s="75" t="str">
        <f t="shared" si="1138"/>
        <v/>
      </c>
      <c r="AJ2433" s="75" t="str">
        <f t="shared" si="1139"/>
        <v/>
      </c>
    </row>
    <row r="2434" spans="1:36" ht="14.25">
      <c r="A2434" s="41" t="str">
        <f t="shared" si="1122"/>
        <v/>
      </c>
      <c r="B2434" s="150" t="str">
        <f>IF(ISNUMBER(A2434),INDEX('MetaTrader Import'!$H$13:$J$5893,TRUNC(((A2434-$A$39+1)-1)/3)+1,MOD((A2434-$A$39+1)-1,3)+1),"")</f>
        <v/>
      </c>
      <c r="C2434" s="43" t="str">
        <f t="shared" si="1123"/>
        <v/>
      </c>
      <c r="D2434" s="43" t="str">
        <f t="shared" ca="1" si="1113"/>
        <v/>
      </c>
      <c r="E2434" s="43" t="str">
        <f t="shared" si="1124"/>
        <v/>
      </c>
      <c r="F2434" s="43" t="str">
        <f t="shared" si="1125"/>
        <v/>
      </c>
      <c r="G2434" s="43" t="str">
        <f>IF(A2434&lt;&gt;"",IF(A2434&lt;Data!$G$11*0.25,$C$13/$G$32,IF(A2434&gt;Data!$G$11*0.25,$C$13,$C$13*10)),"")</f>
        <v/>
      </c>
      <c r="H2434" s="43" t="str">
        <f>IF(A2434&lt;&gt;"",IF(Data!$G$9="constant",$C$13,IF(Data!$G$9="squeeze",G2434,F2434)),"")</f>
        <v/>
      </c>
      <c r="I2434" s="38" t="str">
        <f ca="1">IF(ISNUMBER(A2434),NORMINV(RAND(),0,IF(AND(Data!$G$9="squeeze",A2434&lt;Data!$G$11*0.25),$H$32,1)*$C$30*$C$13)*($C$14*$C$12),"")</f>
        <v/>
      </c>
      <c r="J2434" s="42" t="str">
        <f ca="1">IFERROR(IF(Data!$C$6="Real",B2434,I2434+J2433+($C$14*$C$12)*(NORMINV(RAND(),$C$15,CHOOSE($G$13,$C$13,F2434,G2434)))),"")</f>
        <v/>
      </c>
      <c r="K2434" s="88" t="str">
        <f>IF(ISNUMBER(A2434), IF($G$16="fixed",$G$17,MIN(H2434*Data!$C$7*$C$16*0.5,$C$17*Data!$C$7))*$C$12,"")</f>
        <v/>
      </c>
      <c r="L2434" s="42" t="str">
        <f t="shared" ca="1" si="1140"/>
        <v/>
      </c>
      <c r="M2434" s="44" t="str">
        <f t="shared" ca="1" si="1141"/>
        <v/>
      </c>
      <c r="N2434" s="44" t="str">
        <f t="shared" ca="1" si="1142"/>
        <v/>
      </c>
      <c r="O2434" s="108" t="str">
        <f t="shared" si="1126"/>
        <v/>
      </c>
      <c r="P2434" s="102" t="str">
        <f t="shared" si="1127"/>
        <v/>
      </c>
      <c r="Q2434" s="102" t="str">
        <f t="shared" si="1128"/>
        <v/>
      </c>
      <c r="R2434" s="120" t="str">
        <f t="shared" si="1129"/>
        <v/>
      </c>
      <c r="S2434" s="54" t="str">
        <f t="shared" si="1130"/>
        <v/>
      </c>
      <c r="T2434" s="5" t="str">
        <f t="shared" si="1131"/>
        <v/>
      </c>
      <c r="U2434" s="152" t="str">
        <f t="shared" si="1114"/>
        <v/>
      </c>
      <c r="V2434" s="152" t="str">
        <f t="shared" si="1115"/>
        <v/>
      </c>
      <c r="W2434" s="153" t="str">
        <f t="shared" si="1116"/>
        <v/>
      </c>
      <c r="X2434" s="153" t="str">
        <f t="shared" si="1117"/>
        <v/>
      </c>
      <c r="Y2434" s="153" t="str">
        <f t="shared" si="1118"/>
        <v/>
      </c>
      <c r="Z2434" s="153" t="str">
        <f t="shared" si="1119"/>
        <v/>
      </c>
      <c r="AA2434" s="152" t="str">
        <f t="shared" si="1120"/>
        <v/>
      </c>
      <c r="AB2434" s="152" t="str">
        <f t="shared" si="1121"/>
        <v/>
      </c>
      <c r="AC2434" s="154" t="str">
        <f t="shared" si="1132"/>
        <v/>
      </c>
      <c r="AD2434" s="154" t="str">
        <f t="shared" si="1133"/>
        <v/>
      </c>
      <c r="AE2434" s="3" t="str">
        <f t="shared" si="1134"/>
        <v/>
      </c>
      <c r="AF2434" s="3" t="str">
        <f t="shared" si="1135"/>
        <v/>
      </c>
      <c r="AG2434" s="3" t="str">
        <f t="shared" si="1136"/>
        <v/>
      </c>
      <c r="AH2434" s="4" t="str">
        <f t="shared" si="1137"/>
        <v/>
      </c>
      <c r="AI2434" s="75" t="str">
        <f t="shared" si="1138"/>
        <v/>
      </c>
      <c r="AJ2434" s="75" t="str">
        <f t="shared" si="1139"/>
        <v/>
      </c>
    </row>
    <row r="2435" spans="1:36" ht="14.25">
      <c r="A2435" s="41" t="str">
        <f t="shared" si="1122"/>
        <v/>
      </c>
      <c r="B2435" s="150" t="str">
        <f>IF(ISNUMBER(A2435),INDEX('MetaTrader Import'!$H$13:$J$5893,TRUNC(((A2435-$A$39+1)-1)/3)+1,MOD((A2435-$A$39+1)-1,3)+1),"")</f>
        <v/>
      </c>
      <c r="C2435" s="43" t="str">
        <f t="shared" si="1123"/>
        <v/>
      </c>
      <c r="D2435" s="43" t="str">
        <f t="shared" ref="D2435:D2498" ca="1" si="1143">IF(A2435&lt;&gt;"",NORMINV(RAND(),($C$23-C2435)*$C$28,$C$27)+NORMINV(RAND(),IF(RAND()&gt;$C$26,$C$25,0),$C$27),"")</f>
        <v/>
      </c>
      <c r="E2435" s="43" t="str">
        <f t="shared" si="1124"/>
        <v/>
      </c>
      <c r="F2435" s="43" t="str">
        <f t="shared" si="1125"/>
        <v/>
      </c>
      <c r="G2435" s="43" t="str">
        <f>IF(A2435&lt;&gt;"",IF(A2435&lt;Data!$G$11*0.25,$C$13/$G$32,IF(A2435&gt;Data!$G$11*0.25,$C$13,$C$13*10)),"")</f>
        <v/>
      </c>
      <c r="H2435" s="43" t="str">
        <f>IF(A2435&lt;&gt;"",IF(Data!$G$9="constant",$C$13,IF(Data!$G$9="squeeze",G2435,F2435)),"")</f>
        <v/>
      </c>
      <c r="I2435" s="38" t="str">
        <f ca="1">IF(ISNUMBER(A2435),NORMINV(RAND(),0,IF(AND(Data!$G$9="squeeze",A2435&lt;Data!$G$11*0.25),$H$32,1)*$C$30*$C$13)*($C$14*$C$12),"")</f>
        <v/>
      </c>
      <c r="J2435" s="42" t="str">
        <f ca="1">IFERROR(IF(Data!$C$6="Real",B2435,I2435+J2434+($C$14*$C$12)*(NORMINV(RAND(),$C$15,CHOOSE($G$13,$C$13,F2435,G2435)))),"")</f>
        <v/>
      </c>
      <c r="K2435" s="88" t="str">
        <f>IF(ISNUMBER(A2435), IF($G$16="fixed",$G$17,MIN(H2435*Data!$C$7*$C$16*0.5,$C$17*Data!$C$7))*$C$12,"")</f>
        <v/>
      </c>
      <c r="L2435" s="42" t="str">
        <f t="shared" ca="1" si="1140"/>
        <v/>
      </c>
      <c r="M2435" s="44" t="str">
        <f t="shared" ca="1" si="1141"/>
        <v/>
      </c>
      <c r="N2435" s="44" t="str">
        <f t="shared" ca="1" si="1142"/>
        <v/>
      </c>
      <c r="O2435" s="108" t="str">
        <f t="shared" si="1126"/>
        <v/>
      </c>
      <c r="P2435" s="102" t="str">
        <f t="shared" si="1127"/>
        <v/>
      </c>
      <c r="Q2435" s="102" t="str">
        <f t="shared" si="1128"/>
        <v/>
      </c>
      <c r="R2435" s="120" t="str">
        <f t="shared" si="1129"/>
        <v/>
      </c>
      <c r="S2435" s="54" t="str">
        <f t="shared" si="1130"/>
        <v/>
      </c>
      <c r="T2435" s="5" t="str">
        <f t="shared" si="1131"/>
        <v/>
      </c>
      <c r="U2435" s="152" t="str">
        <f t="shared" ref="U2435:U2498" si="1144">IF(NOT(ISNUMBER(T2435)),"",IF(S2435=1,T2435,IF(M2435&gt;U2434,M2435,IF(ISNUMBER(U2434),U2434,""))))</f>
        <v/>
      </c>
      <c r="V2435" s="152" t="str">
        <f t="shared" ref="V2435:V2498" si="1145">IF(NOT(ISNUMBER(T2435)),"",IF(S2435=1,T2435,IF(N2435&lt;V2434,N2435,IF(ISNUMBER(V2434),V2434,""))))</f>
        <v/>
      </c>
      <c r="W2435" s="153" t="str">
        <f t="shared" ref="W2435:W2498" si="1146">IF(NOT(ISNUMBER(T2435)),"",MIN($F$24,IF(TRUNC((U2435-T2435)/$E$24*$G$12)+0&gt;IF(ISNUMBER(W2434),W2434,0),TRUNC((U2435-T2435)/$E$24*$G$12)+0,IF(ISNUMBER(W2434),W2434,0))))</f>
        <v/>
      </c>
      <c r="X2435" s="153" t="str">
        <f t="shared" ref="X2435:X2498" si="1147">IF(NOT(ISNUMBER(T2435)),"",MIN($F$24,IF(-TRUNC((V2435-T2435)/$E$24*$G$12)+0&gt;IF(ISNUMBER(X2434),X2434,0),-TRUNC((V2435-T2435)/$E$24*$G$12)+0,IF(ISNUMBER(X2434),X2434,0))))</f>
        <v/>
      </c>
      <c r="Y2435" s="153" t="str">
        <f t="shared" ref="Y2435:Y2498" si="1148">IF(ISNUMBER(W2435),(IF(W2435=0,0,1))*IF(ABS($I$24)=2,POWER(2,W2435-1),W2435)*SIGN($I$24)*$K$24,"")</f>
        <v/>
      </c>
      <c r="Z2435" s="153" t="str">
        <f t="shared" ref="Z2435:Z2498" si="1149">IF(ISNUMBER(X2435),(IF(X2435=0,0,1))*IF(ABS($I$24)=2,POWER(2,X2435-1),X2435)*SIGN($I$24)*$K$24,"")</f>
        <v/>
      </c>
      <c r="AA2435" s="152" t="str">
        <f t="shared" ref="AA2435:AA2498" si="1150">IF(OR(NOT(ISNUMBER(T2435)),W2435&lt;1),"",IF(OR(NOT(ISNUMBER(W2434)),W2434=0),IF(SIGN(Y2435)=1,M2435,N2435),(Y2434*AA2434+(Y2435-Y2434)*IF(SIGN(Y2435)=1,M2435,N2435))/Y2435))</f>
        <v/>
      </c>
      <c r="AB2435" s="152" t="str">
        <f t="shared" ref="AB2435:AB2498" si="1151">IF(OR(NOT(ISNUMBER(T2435)),X2435&lt;1),"",IF(OR(NOT(ISNUMBER(X2434)),X2434=0),IF(SIGN(Z2435)=1,N2435,M2435),(Z2434*AB2434+(Z2435-Z2434)*IF(SIGN(Z2435)=1,N2435,M2435))/Z2435))</f>
        <v/>
      </c>
      <c r="AC2435" s="154" t="str">
        <f t="shared" si="1132"/>
        <v/>
      </c>
      <c r="AD2435" s="154" t="str">
        <f t="shared" si="1133"/>
        <v/>
      </c>
      <c r="AE2435" s="3" t="str">
        <f t="shared" si="1134"/>
        <v/>
      </c>
      <c r="AF2435" s="3" t="str">
        <f t="shared" si="1135"/>
        <v/>
      </c>
      <c r="AG2435" s="3" t="str">
        <f t="shared" si="1136"/>
        <v/>
      </c>
      <c r="AH2435" s="4" t="str">
        <f t="shared" si="1137"/>
        <v/>
      </c>
      <c r="AI2435" s="75" t="str">
        <f t="shared" si="1138"/>
        <v/>
      </c>
      <c r="AJ2435" s="75" t="str">
        <f t="shared" si="1139"/>
        <v/>
      </c>
    </row>
    <row r="2436" spans="1:36" ht="14.25">
      <c r="A2436" s="41" t="str">
        <f t="shared" ref="A2436:A2499" si="1152">IFERROR(IF(A2435+1&gt;$C$19,"",A2435+1),"")</f>
        <v/>
      </c>
      <c r="B2436" s="150" t="str">
        <f>IF(ISNUMBER(A2436),INDEX('MetaTrader Import'!$H$13:$J$5893,TRUNC(((A2436-$A$39+1)-1)/3)+1,MOD((A2436-$A$39+1)-1,3)+1),"")</f>
        <v/>
      </c>
      <c r="C2436" s="43" t="str">
        <f t="shared" ref="C2436:C2499" si="1153">IF(A2436&lt;&gt;"",E2435,"")</f>
        <v/>
      </c>
      <c r="D2436" s="43" t="str">
        <f t="shared" ca="1" si="1143"/>
        <v/>
      </c>
      <c r="E2436" s="43" t="str">
        <f t="shared" ref="E2436:E2499" si="1154">IF(A2436&lt;&gt;"",C2436+D2436,"")</f>
        <v/>
      </c>
      <c r="F2436" s="43" t="str">
        <f t="shared" ref="F2436:F2499" si="1155">IF(A2436&lt;&gt;"",$C$13*ABS(E2436)/$C$23,"")</f>
        <v/>
      </c>
      <c r="G2436" s="43" t="str">
        <f>IF(A2436&lt;&gt;"",IF(A2436&lt;Data!$G$11*0.25,$C$13/$G$32,IF(A2436&gt;Data!$G$11*0.25,$C$13,$C$13*10)),"")</f>
        <v/>
      </c>
      <c r="H2436" s="43" t="str">
        <f>IF(A2436&lt;&gt;"",IF(Data!$G$9="constant",$C$13,IF(Data!$G$9="squeeze",G2436,F2436)),"")</f>
        <v/>
      </c>
      <c r="I2436" s="38" t="str">
        <f ca="1">IF(ISNUMBER(A2436),NORMINV(RAND(),0,IF(AND(Data!$G$9="squeeze",A2436&lt;Data!$G$11*0.25),$H$32,1)*$C$30*$C$13)*($C$14*$C$12),"")</f>
        <v/>
      </c>
      <c r="J2436" s="42" t="str">
        <f ca="1">IFERROR(IF(Data!$C$6="Real",B2436,I2436+J2435+($C$14*$C$12)*(NORMINV(RAND(),$C$15,CHOOSE($G$13,$C$13,F2436,G2436)))),"")</f>
        <v/>
      </c>
      <c r="K2436" s="88" t="str">
        <f>IF(ISNUMBER(A2436), IF($G$16="fixed",$G$17,MIN(H2436*Data!$C$7*$C$16*0.5,$C$17*Data!$C$7))*$C$12,"")</f>
        <v/>
      </c>
      <c r="L2436" s="42" t="str">
        <f t="shared" ca="1" si="1140"/>
        <v/>
      </c>
      <c r="M2436" s="44" t="str">
        <f t="shared" ca="1" si="1141"/>
        <v/>
      </c>
      <c r="N2436" s="44" t="str">
        <f t="shared" ca="1" si="1142"/>
        <v/>
      </c>
      <c r="O2436" s="108" t="str">
        <f t="shared" ref="O2436:O2499" si="1156">IF(ISNUMBER(A2436),$G$12*SLOPE(L2422:L2436,A2422:A2436),"")</f>
        <v/>
      </c>
      <c r="P2436" s="102" t="str">
        <f t="shared" ref="P2436:P2499" si="1157">IF(ISNUMBER(A2436),STDEV(L2422:L2436)*$G$12,"")</f>
        <v/>
      </c>
      <c r="Q2436" s="102" t="str">
        <f t="shared" ref="Q2436:Q2499" si="1158">IF(ISNUMBER(A2436),SLOPE(P2422:P2436,A2422:A2436),"")</f>
        <v/>
      </c>
      <c r="R2436" s="120" t="str">
        <f t="shared" ref="R2436:R2499" si="1159">IF(ISNUMBER(A2436),R2435+S2435,"")</f>
        <v/>
      </c>
      <c r="S2436" s="54" t="str">
        <f t="shared" ref="S2436:S2499" si="1160">IF(ISNUMBER(A2436),IF(AND(R2436&lt;$M$24,Q2436&lt;$F$28,ABS(O2436)&lt;$F$27,P2436&lt;$F$26,NOT(ISNUMBER(T2435))),1,0),"")</f>
        <v/>
      </c>
      <c r="T2436" s="5" t="str">
        <f t="shared" ref="T2436:T2499" si="1161">IF(ISNUMBER(A2436),IF(S2436=1,L2436,IF(AG2435="Y","",IF(ISNUMBER(T2435),T2435,""))),"")</f>
        <v/>
      </c>
      <c r="U2436" s="152" t="str">
        <f t="shared" si="1144"/>
        <v/>
      </c>
      <c r="V2436" s="152" t="str">
        <f t="shared" si="1145"/>
        <v/>
      </c>
      <c r="W2436" s="153" t="str">
        <f t="shared" si="1146"/>
        <v/>
      </c>
      <c r="X2436" s="153" t="str">
        <f t="shared" si="1147"/>
        <v/>
      </c>
      <c r="Y2436" s="153" t="str">
        <f t="shared" si="1148"/>
        <v/>
      </c>
      <c r="Z2436" s="153" t="str">
        <f t="shared" si="1149"/>
        <v/>
      </c>
      <c r="AA2436" s="152" t="str">
        <f t="shared" si="1150"/>
        <v/>
      </c>
      <c r="AB2436" s="152" t="str">
        <f t="shared" si="1151"/>
        <v/>
      </c>
      <c r="AC2436" s="154" t="str">
        <f t="shared" ref="AC2436:AC2499" si="1162">IFERROR(-SIGN(Y2436)*(AA2436-IF(SIGN(Y2436)=1,N2436,M2436))*$G$12*ABS(Y2436),"")</f>
        <v/>
      </c>
      <c r="AD2436" s="154" t="str">
        <f t="shared" ref="AD2436:AD2499" si="1163">IFERROR(SIGN(Z2436)*(AB2436-IF(SIGN(Z2436)=1,M2436,N2436))*$G$12*ABS(Z2436),"")</f>
        <v/>
      </c>
      <c r="AE2436" s="3" t="str">
        <f t="shared" ref="AE2436:AE2499" si="1164">IF(ISNUMBER(A2436),IFERROR((IF(ISNUMBER(AC2436),AC2436,0)+IF(ISNUMBER(AD2436),AD2436,0))/(ABS(Y2436)+ABS(Z2436)),0),"")</f>
        <v/>
      </c>
      <c r="AF2436" s="3" t="str">
        <f t="shared" ref="AF2436:AF2499" si="1165">IF(ISNUMBER(A2436),IF(ISNUMBER(AC2436),AC2436,0)+IF(ISNUMBER(AD2436),AD2436,0),"")</f>
        <v/>
      </c>
      <c r="AG2436" s="3" t="str">
        <f t="shared" ref="AG2436:AG2499" si="1166">IF(NOT(ISNUMBER(T2436)),"",IF(OR(AF2436&gt;$G$24,AF2436&lt;-$H$24,A2436+1&gt;$C$19),"Y","N"))</f>
        <v/>
      </c>
      <c r="AH2436" s="4" t="str">
        <f t="shared" ref="AH2436:AH2499" si="1167">IF(AG2436="y",AF2436*10*$C$11,"")</f>
        <v/>
      </c>
      <c r="AI2436" s="75" t="str">
        <f t="shared" ref="AI2436:AI2499" si="1168">IF(ISNUMBER(A2436),IF(ISNUMBER(AH2436),AJ2436,AF2436*10*$C$11+AJ2436),"")</f>
        <v/>
      </c>
      <c r="AJ2436" s="75" t="str">
        <f t="shared" ref="AJ2436:AJ2499" si="1169">IF(ISNUMBER(A2436),AJ2435+IF(ISNUMBER(AH2436),AH2436,0),"")</f>
        <v/>
      </c>
    </row>
    <row r="2437" spans="1:36" ht="14.25">
      <c r="A2437" s="41" t="str">
        <f t="shared" si="1152"/>
        <v/>
      </c>
      <c r="B2437" s="150" t="str">
        <f>IF(ISNUMBER(A2437),INDEX('MetaTrader Import'!$H$13:$J$5893,TRUNC(((A2437-$A$39+1)-1)/3)+1,MOD((A2437-$A$39+1)-1,3)+1),"")</f>
        <v/>
      </c>
      <c r="C2437" s="43" t="str">
        <f t="shared" si="1153"/>
        <v/>
      </c>
      <c r="D2437" s="43" t="str">
        <f t="shared" ca="1" si="1143"/>
        <v/>
      </c>
      <c r="E2437" s="43" t="str">
        <f t="shared" si="1154"/>
        <v/>
      </c>
      <c r="F2437" s="43" t="str">
        <f t="shared" si="1155"/>
        <v/>
      </c>
      <c r="G2437" s="43" t="str">
        <f>IF(A2437&lt;&gt;"",IF(A2437&lt;Data!$G$11*0.25,$C$13/$G$32,IF(A2437&gt;Data!$G$11*0.25,$C$13,$C$13*10)),"")</f>
        <v/>
      </c>
      <c r="H2437" s="43" t="str">
        <f>IF(A2437&lt;&gt;"",IF(Data!$G$9="constant",$C$13,IF(Data!$G$9="squeeze",G2437,F2437)),"")</f>
        <v/>
      </c>
      <c r="I2437" s="38" t="str">
        <f ca="1">IF(ISNUMBER(A2437),NORMINV(RAND(),0,IF(AND(Data!$G$9="squeeze",A2437&lt;Data!$G$11*0.25),$H$32,1)*$C$30*$C$13)*($C$14*$C$12),"")</f>
        <v/>
      </c>
      <c r="J2437" s="42" t="str">
        <f ca="1">IFERROR(IF(Data!$C$6="Real",B2437,I2437+J2436+($C$14*$C$12)*(NORMINV(RAND(),$C$15,CHOOSE($G$13,$C$13,F2437,G2437)))),"")</f>
        <v/>
      </c>
      <c r="K2437" s="88" t="str">
        <f>IF(ISNUMBER(A2437), IF($G$16="fixed",$G$17,MIN(H2437*Data!$C$7*$C$16*0.5,$C$17*Data!$C$7))*$C$12,"")</f>
        <v/>
      </c>
      <c r="L2437" s="42" t="str">
        <f t="shared" ca="1" si="1140"/>
        <v/>
      </c>
      <c r="M2437" s="44" t="str">
        <f t="shared" ca="1" si="1141"/>
        <v/>
      </c>
      <c r="N2437" s="44" t="str">
        <f t="shared" ca="1" si="1142"/>
        <v/>
      </c>
      <c r="O2437" s="108" t="str">
        <f t="shared" si="1156"/>
        <v/>
      </c>
      <c r="P2437" s="102" t="str">
        <f t="shared" si="1157"/>
        <v/>
      </c>
      <c r="Q2437" s="102" t="str">
        <f t="shared" si="1158"/>
        <v/>
      </c>
      <c r="R2437" s="120" t="str">
        <f t="shared" si="1159"/>
        <v/>
      </c>
      <c r="S2437" s="54" t="str">
        <f t="shared" si="1160"/>
        <v/>
      </c>
      <c r="T2437" s="5" t="str">
        <f t="shared" si="1161"/>
        <v/>
      </c>
      <c r="U2437" s="152" t="str">
        <f t="shared" si="1144"/>
        <v/>
      </c>
      <c r="V2437" s="152" t="str">
        <f t="shared" si="1145"/>
        <v/>
      </c>
      <c r="W2437" s="153" t="str">
        <f t="shared" si="1146"/>
        <v/>
      </c>
      <c r="X2437" s="153" t="str">
        <f t="shared" si="1147"/>
        <v/>
      </c>
      <c r="Y2437" s="153" t="str">
        <f t="shared" si="1148"/>
        <v/>
      </c>
      <c r="Z2437" s="153" t="str">
        <f t="shared" si="1149"/>
        <v/>
      </c>
      <c r="AA2437" s="152" t="str">
        <f t="shared" si="1150"/>
        <v/>
      </c>
      <c r="AB2437" s="152" t="str">
        <f t="shared" si="1151"/>
        <v/>
      </c>
      <c r="AC2437" s="154" t="str">
        <f t="shared" si="1162"/>
        <v/>
      </c>
      <c r="AD2437" s="154" t="str">
        <f t="shared" si="1163"/>
        <v/>
      </c>
      <c r="AE2437" s="3" t="str">
        <f t="shared" si="1164"/>
        <v/>
      </c>
      <c r="AF2437" s="3" t="str">
        <f t="shared" si="1165"/>
        <v/>
      </c>
      <c r="AG2437" s="3" t="str">
        <f t="shared" si="1166"/>
        <v/>
      </c>
      <c r="AH2437" s="4" t="str">
        <f t="shared" si="1167"/>
        <v/>
      </c>
      <c r="AI2437" s="75" t="str">
        <f t="shared" si="1168"/>
        <v/>
      </c>
      <c r="AJ2437" s="75" t="str">
        <f t="shared" si="1169"/>
        <v/>
      </c>
    </row>
    <row r="2438" spans="1:36" ht="14.25">
      <c r="A2438" s="41" t="str">
        <f t="shared" si="1152"/>
        <v/>
      </c>
      <c r="B2438" s="150" t="str">
        <f>IF(ISNUMBER(A2438),INDEX('MetaTrader Import'!$H$13:$J$5893,TRUNC(((A2438-$A$39+1)-1)/3)+1,MOD((A2438-$A$39+1)-1,3)+1),"")</f>
        <v/>
      </c>
      <c r="C2438" s="43" t="str">
        <f t="shared" si="1153"/>
        <v/>
      </c>
      <c r="D2438" s="43" t="str">
        <f t="shared" ca="1" si="1143"/>
        <v/>
      </c>
      <c r="E2438" s="43" t="str">
        <f t="shared" si="1154"/>
        <v/>
      </c>
      <c r="F2438" s="43" t="str">
        <f t="shared" si="1155"/>
        <v/>
      </c>
      <c r="G2438" s="43" t="str">
        <f>IF(A2438&lt;&gt;"",IF(A2438&lt;Data!$G$11*0.25,$C$13/$G$32,IF(A2438&gt;Data!$G$11*0.25,$C$13,$C$13*10)),"")</f>
        <v/>
      </c>
      <c r="H2438" s="43" t="str">
        <f>IF(A2438&lt;&gt;"",IF(Data!$G$9="constant",$C$13,IF(Data!$G$9="squeeze",G2438,F2438)),"")</f>
        <v/>
      </c>
      <c r="I2438" s="38" t="str">
        <f ca="1">IF(ISNUMBER(A2438),NORMINV(RAND(),0,IF(AND(Data!$G$9="squeeze",A2438&lt;Data!$G$11*0.25),$H$32,1)*$C$30*$C$13)*($C$14*$C$12),"")</f>
        <v/>
      </c>
      <c r="J2438" s="42" t="str">
        <f ca="1">IFERROR(IF(Data!$C$6="Real",B2438,I2438+J2437+($C$14*$C$12)*(NORMINV(RAND(),$C$15,CHOOSE($G$13,$C$13,F2438,G2438)))),"")</f>
        <v/>
      </c>
      <c r="K2438" s="88" t="str">
        <f>IF(ISNUMBER(A2438), IF($G$16="fixed",$G$17,MIN(H2438*Data!$C$7*$C$16*0.5,$C$17*Data!$C$7))*$C$12,"")</f>
        <v/>
      </c>
      <c r="L2438" s="42" t="str">
        <f t="shared" ref="L2438:L2501" ca="1" si="1170">IFERROR(J2438,"")</f>
        <v/>
      </c>
      <c r="M2438" s="44" t="str">
        <f t="shared" ref="M2438:M2501" ca="1" si="1171">IFERROR(L2438+K2438*0.5,"")</f>
        <v/>
      </c>
      <c r="N2438" s="44" t="str">
        <f t="shared" ref="N2438:N2501" ca="1" si="1172">IFERROR(L2438-K2438*0.5,"")</f>
        <v/>
      </c>
      <c r="O2438" s="108" t="str">
        <f t="shared" si="1156"/>
        <v/>
      </c>
      <c r="P2438" s="102" t="str">
        <f t="shared" si="1157"/>
        <v/>
      </c>
      <c r="Q2438" s="102" t="str">
        <f t="shared" si="1158"/>
        <v/>
      </c>
      <c r="R2438" s="120" t="str">
        <f t="shared" si="1159"/>
        <v/>
      </c>
      <c r="S2438" s="54" t="str">
        <f t="shared" si="1160"/>
        <v/>
      </c>
      <c r="T2438" s="5" t="str">
        <f t="shared" si="1161"/>
        <v/>
      </c>
      <c r="U2438" s="152" t="str">
        <f t="shared" si="1144"/>
        <v/>
      </c>
      <c r="V2438" s="152" t="str">
        <f t="shared" si="1145"/>
        <v/>
      </c>
      <c r="W2438" s="153" t="str">
        <f t="shared" si="1146"/>
        <v/>
      </c>
      <c r="X2438" s="153" t="str">
        <f t="shared" si="1147"/>
        <v/>
      </c>
      <c r="Y2438" s="153" t="str">
        <f t="shared" si="1148"/>
        <v/>
      </c>
      <c r="Z2438" s="153" t="str">
        <f t="shared" si="1149"/>
        <v/>
      </c>
      <c r="AA2438" s="152" t="str">
        <f t="shared" si="1150"/>
        <v/>
      </c>
      <c r="AB2438" s="152" t="str">
        <f t="shared" si="1151"/>
        <v/>
      </c>
      <c r="AC2438" s="154" t="str">
        <f t="shared" si="1162"/>
        <v/>
      </c>
      <c r="AD2438" s="154" t="str">
        <f t="shared" si="1163"/>
        <v/>
      </c>
      <c r="AE2438" s="3" t="str">
        <f t="shared" si="1164"/>
        <v/>
      </c>
      <c r="AF2438" s="3" t="str">
        <f t="shared" si="1165"/>
        <v/>
      </c>
      <c r="AG2438" s="3" t="str">
        <f t="shared" si="1166"/>
        <v/>
      </c>
      <c r="AH2438" s="4" t="str">
        <f t="shared" si="1167"/>
        <v/>
      </c>
      <c r="AI2438" s="75" t="str">
        <f t="shared" si="1168"/>
        <v/>
      </c>
      <c r="AJ2438" s="75" t="str">
        <f t="shared" si="1169"/>
        <v/>
      </c>
    </row>
    <row r="2439" spans="1:36" ht="14.25">
      <c r="A2439" s="41" t="str">
        <f t="shared" si="1152"/>
        <v/>
      </c>
      <c r="B2439" s="150" t="str">
        <f>IF(ISNUMBER(A2439),INDEX('MetaTrader Import'!$H$13:$J$5893,TRUNC(((A2439-$A$39+1)-1)/3)+1,MOD((A2439-$A$39+1)-1,3)+1),"")</f>
        <v/>
      </c>
      <c r="C2439" s="43" t="str">
        <f t="shared" si="1153"/>
        <v/>
      </c>
      <c r="D2439" s="43" t="str">
        <f t="shared" ca="1" si="1143"/>
        <v/>
      </c>
      <c r="E2439" s="43" t="str">
        <f t="shared" si="1154"/>
        <v/>
      </c>
      <c r="F2439" s="43" t="str">
        <f t="shared" si="1155"/>
        <v/>
      </c>
      <c r="G2439" s="43" t="str">
        <f>IF(A2439&lt;&gt;"",IF(A2439&lt;Data!$G$11*0.25,$C$13/$G$32,IF(A2439&gt;Data!$G$11*0.25,$C$13,$C$13*10)),"")</f>
        <v/>
      </c>
      <c r="H2439" s="43" t="str">
        <f>IF(A2439&lt;&gt;"",IF(Data!$G$9="constant",$C$13,IF(Data!$G$9="squeeze",G2439,F2439)),"")</f>
        <v/>
      </c>
      <c r="I2439" s="38" t="str">
        <f ca="1">IF(ISNUMBER(A2439),NORMINV(RAND(),0,IF(AND(Data!$G$9="squeeze",A2439&lt;Data!$G$11*0.25),$H$32,1)*$C$30*$C$13)*($C$14*$C$12),"")</f>
        <v/>
      </c>
      <c r="J2439" s="42" t="str">
        <f ca="1">IFERROR(IF(Data!$C$6="Real",B2439,I2439+J2438+($C$14*$C$12)*(NORMINV(RAND(),$C$15,CHOOSE($G$13,$C$13,F2439,G2439)))),"")</f>
        <v/>
      </c>
      <c r="K2439" s="88" t="str">
        <f>IF(ISNUMBER(A2439), IF($G$16="fixed",$G$17,MIN(H2439*Data!$C$7*$C$16*0.5,$C$17*Data!$C$7))*$C$12,"")</f>
        <v/>
      </c>
      <c r="L2439" s="42" t="str">
        <f t="shared" ca="1" si="1170"/>
        <v/>
      </c>
      <c r="M2439" s="44" t="str">
        <f t="shared" ca="1" si="1171"/>
        <v/>
      </c>
      <c r="N2439" s="44" t="str">
        <f t="shared" ca="1" si="1172"/>
        <v/>
      </c>
      <c r="O2439" s="108" t="str">
        <f t="shared" si="1156"/>
        <v/>
      </c>
      <c r="P2439" s="102" t="str">
        <f t="shared" si="1157"/>
        <v/>
      </c>
      <c r="Q2439" s="102" t="str">
        <f t="shared" si="1158"/>
        <v/>
      </c>
      <c r="R2439" s="120" t="str">
        <f t="shared" si="1159"/>
        <v/>
      </c>
      <c r="S2439" s="54" t="str">
        <f t="shared" si="1160"/>
        <v/>
      </c>
      <c r="T2439" s="5" t="str">
        <f t="shared" si="1161"/>
        <v/>
      </c>
      <c r="U2439" s="152" t="str">
        <f t="shared" si="1144"/>
        <v/>
      </c>
      <c r="V2439" s="152" t="str">
        <f t="shared" si="1145"/>
        <v/>
      </c>
      <c r="W2439" s="153" t="str">
        <f t="shared" si="1146"/>
        <v/>
      </c>
      <c r="X2439" s="153" t="str">
        <f t="shared" si="1147"/>
        <v/>
      </c>
      <c r="Y2439" s="153" t="str">
        <f t="shared" si="1148"/>
        <v/>
      </c>
      <c r="Z2439" s="153" t="str">
        <f t="shared" si="1149"/>
        <v/>
      </c>
      <c r="AA2439" s="152" t="str">
        <f t="shared" si="1150"/>
        <v/>
      </c>
      <c r="AB2439" s="152" t="str">
        <f t="shared" si="1151"/>
        <v/>
      </c>
      <c r="AC2439" s="154" t="str">
        <f t="shared" si="1162"/>
        <v/>
      </c>
      <c r="AD2439" s="154" t="str">
        <f t="shared" si="1163"/>
        <v/>
      </c>
      <c r="AE2439" s="3" t="str">
        <f t="shared" si="1164"/>
        <v/>
      </c>
      <c r="AF2439" s="3" t="str">
        <f t="shared" si="1165"/>
        <v/>
      </c>
      <c r="AG2439" s="3" t="str">
        <f t="shared" si="1166"/>
        <v/>
      </c>
      <c r="AH2439" s="4" t="str">
        <f t="shared" si="1167"/>
        <v/>
      </c>
      <c r="AI2439" s="75" t="str">
        <f t="shared" si="1168"/>
        <v/>
      </c>
      <c r="AJ2439" s="75" t="str">
        <f t="shared" si="1169"/>
        <v/>
      </c>
    </row>
    <row r="2440" spans="1:36" ht="14.25">
      <c r="A2440" s="41" t="str">
        <f t="shared" si="1152"/>
        <v/>
      </c>
      <c r="B2440" s="150" t="str">
        <f>IF(ISNUMBER(A2440),INDEX('MetaTrader Import'!$H$13:$J$5893,TRUNC(((A2440-$A$39+1)-1)/3)+1,MOD((A2440-$A$39+1)-1,3)+1),"")</f>
        <v/>
      </c>
      <c r="C2440" s="43" t="str">
        <f t="shared" si="1153"/>
        <v/>
      </c>
      <c r="D2440" s="43" t="str">
        <f t="shared" ca="1" si="1143"/>
        <v/>
      </c>
      <c r="E2440" s="43" t="str">
        <f t="shared" si="1154"/>
        <v/>
      </c>
      <c r="F2440" s="43" t="str">
        <f t="shared" si="1155"/>
        <v/>
      </c>
      <c r="G2440" s="43" t="str">
        <f>IF(A2440&lt;&gt;"",IF(A2440&lt;Data!$G$11*0.25,$C$13/$G$32,IF(A2440&gt;Data!$G$11*0.25,$C$13,$C$13*10)),"")</f>
        <v/>
      </c>
      <c r="H2440" s="43" t="str">
        <f>IF(A2440&lt;&gt;"",IF(Data!$G$9="constant",$C$13,IF(Data!$G$9="squeeze",G2440,F2440)),"")</f>
        <v/>
      </c>
      <c r="I2440" s="38" t="str">
        <f ca="1">IF(ISNUMBER(A2440),NORMINV(RAND(),0,IF(AND(Data!$G$9="squeeze",A2440&lt;Data!$G$11*0.25),$H$32,1)*$C$30*$C$13)*($C$14*$C$12),"")</f>
        <v/>
      </c>
      <c r="J2440" s="42" t="str">
        <f ca="1">IFERROR(IF(Data!$C$6="Real",B2440,I2440+J2439+($C$14*$C$12)*(NORMINV(RAND(),$C$15,CHOOSE($G$13,$C$13,F2440,G2440)))),"")</f>
        <v/>
      </c>
      <c r="K2440" s="88" t="str">
        <f>IF(ISNUMBER(A2440), IF($G$16="fixed",$G$17,MIN(H2440*Data!$C$7*$C$16*0.5,$C$17*Data!$C$7))*$C$12,"")</f>
        <v/>
      </c>
      <c r="L2440" s="42" t="str">
        <f t="shared" ca="1" si="1170"/>
        <v/>
      </c>
      <c r="M2440" s="44" t="str">
        <f t="shared" ca="1" si="1171"/>
        <v/>
      </c>
      <c r="N2440" s="44" t="str">
        <f t="shared" ca="1" si="1172"/>
        <v/>
      </c>
      <c r="O2440" s="108" t="str">
        <f t="shared" si="1156"/>
        <v/>
      </c>
      <c r="P2440" s="102" t="str">
        <f t="shared" si="1157"/>
        <v/>
      </c>
      <c r="Q2440" s="102" t="str">
        <f t="shared" si="1158"/>
        <v/>
      </c>
      <c r="R2440" s="120" t="str">
        <f t="shared" si="1159"/>
        <v/>
      </c>
      <c r="S2440" s="54" t="str">
        <f t="shared" si="1160"/>
        <v/>
      </c>
      <c r="T2440" s="5" t="str">
        <f t="shared" si="1161"/>
        <v/>
      </c>
      <c r="U2440" s="152" t="str">
        <f t="shared" si="1144"/>
        <v/>
      </c>
      <c r="V2440" s="152" t="str">
        <f t="shared" si="1145"/>
        <v/>
      </c>
      <c r="W2440" s="153" t="str">
        <f t="shared" si="1146"/>
        <v/>
      </c>
      <c r="X2440" s="153" t="str">
        <f t="shared" si="1147"/>
        <v/>
      </c>
      <c r="Y2440" s="153" t="str">
        <f t="shared" si="1148"/>
        <v/>
      </c>
      <c r="Z2440" s="153" t="str">
        <f t="shared" si="1149"/>
        <v/>
      </c>
      <c r="AA2440" s="152" t="str">
        <f t="shared" si="1150"/>
        <v/>
      </c>
      <c r="AB2440" s="152" t="str">
        <f t="shared" si="1151"/>
        <v/>
      </c>
      <c r="AC2440" s="154" t="str">
        <f t="shared" si="1162"/>
        <v/>
      </c>
      <c r="AD2440" s="154" t="str">
        <f t="shared" si="1163"/>
        <v/>
      </c>
      <c r="AE2440" s="3" t="str">
        <f t="shared" si="1164"/>
        <v/>
      </c>
      <c r="AF2440" s="3" t="str">
        <f t="shared" si="1165"/>
        <v/>
      </c>
      <c r="AG2440" s="3" t="str">
        <f t="shared" si="1166"/>
        <v/>
      </c>
      <c r="AH2440" s="4" t="str">
        <f t="shared" si="1167"/>
        <v/>
      </c>
      <c r="AI2440" s="75" t="str">
        <f t="shared" si="1168"/>
        <v/>
      </c>
      <c r="AJ2440" s="75" t="str">
        <f t="shared" si="1169"/>
        <v/>
      </c>
    </row>
    <row r="2441" spans="1:36" ht="14.25">
      <c r="A2441" s="41" t="str">
        <f t="shared" si="1152"/>
        <v/>
      </c>
      <c r="B2441" s="150" t="str">
        <f>IF(ISNUMBER(A2441),INDEX('MetaTrader Import'!$H$13:$J$5893,TRUNC(((A2441-$A$39+1)-1)/3)+1,MOD((A2441-$A$39+1)-1,3)+1),"")</f>
        <v/>
      </c>
      <c r="C2441" s="43" t="str">
        <f t="shared" si="1153"/>
        <v/>
      </c>
      <c r="D2441" s="43" t="str">
        <f t="shared" ca="1" si="1143"/>
        <v/>
      </c>
      <c r="E2441" s="43" t="str">
        <f t="shared" si="1154"/>
        <v/>
      </c>
      <c r="F2441" s="43" t="str">
        <f t="shared" si="1155"/>
        <v/>
      </c>
      <c r="G2441" s="43" t="str">
        <f>IF(A2441&lt;&gt;"",IF(A2441&lt;Data!$G$11*0.25,$C$13/$G$32,IF(A2441&gt;Data!$G$11*0.25,$C$13,$C$13*10)),"")</f>
        <v/>
      </c>
      <c r="H2441" s="43" t="str">
        <f>IF(A2441&lt;&gt;"",IF(Data!$G$9="constant",$C$13,IF(Data!$G$9="squeeze",G2441,F2441)),"")</f>
        <v/>
      </c>
      <c r="I2441" s="38" t="str">
        <f ca="1">IF(ISNUMBER(A2441),NORMINV(RAND(),0,IF(AND(Data!$G$9="squeeze",A2441&lt;Data!$G$11*0.25),$H$32,1)*$C$30*$C$13)*($C$14*$C$12),"")</f>
        <v/>
      </c>
      <c r="J2441" s="42" t="str">
        <f ca="1">IFERROR(IF(Data!$C$6="Real",B2441,I2441+J2440+($C$14*$C$12)*(NORMINV(RAND(),$C$15,CHOOSE($G$13,$C$13,F2441,G2441)))),"")</f>
        <v/>
      </c>
      <c r="K2441" s="88" t="str">
        <f>IF(ISNUMBER(A2441), IF($G$16="fixed",$G$17,MIN(H2441*Data!$C$7*$C$16*0.5,$C$17*Data!$C$7))*$C$12,"")</f>
        <v/>
      </c>
      <c r="L2441" s="42" t="str">
        <f t="shared" ca="1" si="1170"/>
        <v/>
      </c>
      <c r="M2441" s="44" t="str">
        <f t="shared" ca="1" si="1171"/>
        <v/>
      </c>
      <c r="N2441" s="44" t="str">
        <f t="shared" ca="1" si="1172"/>
        <v/>
      </c>
      <c r="O2441" s="108" t="str">
        <f t="shared" si="1156"/>
        <v/>
      </c>
      <c r="P2441" s="102" t="str">
        <f t="shared" si="1157"/>
        <v/>
      </c>
      <c r="Q2441" s="102" t="str">
        <f t="shared" si="1158"/>
        <v/>
      </c>
      <c r="R2441" s="120" t="str">
        <f t="shared" si="1159"/>
        <v/>
      </c>
      <c r="S2441" s="54" t="str">
        <f t="shared" si="1160"/>
        <v/>
      </c>
      <c r="T2441" s="5" t="str">
        <f t="shared" si="1161"/>
        <v/>
      </c>
      <c r="U2441" s="152" t="str">
        <f t="shared" si="1144"/>
        <v/>
      </c>
      <c r="V2441" s="152" t="str">
        <f t="shared" si="1145"/>
        <v/>
      </c>
      <c r="W2441" s="153" t="str">
        <f t="shared" si="1146"/>
        <v/>
      </c>
      <c r="X2441" s="153" t="str">
        <f t="shared" si="1147"/>
        <v/>
      </c>
      <c r="Y2441" s="153" t="str">
        <f t="shared" si="1148"/>
        <v/>
      </c>
      <c r="Z2441" s="153" t="str">
        <f t="shared" si="1149"/>
        <v/>
      </c>
      <c r="AA2441" s="152" t="str">
        <f t="shared" si="1150"/>
        <v/>
      </c>
      <c r="AB2441" s="152" t="str">
        <f t="shared" si="1151"/>
        <v/>
      </c>
      <c r="AC2441" s="154" t="str">
        <f t="shared" si="1162"/>
        <v/>
      </c>
      <c r="AD2441" s="154" t="str">
        <f t="shared" si="1163"/>
        <v/>
      </c>
      <c r="AE2441" s="3" t="str">
        <f t="shared" si="1164"/>
        <v/>
      </c>
      <c r="AF2441" s="3" t="str">
        <f t="shared" si="1165"/>
        <v/>
      </c>
      <c r="AG2441" s="3" t="str">
        <f t="shared" si="1166"/>
        <v/>
      </c>
      <c r="AH2441" s="4" t="str">
        <f t="shared" si="1167"/>
        <v/>
      </c>
      <c r="AI2441" s="75" t="str">
        <f t="shared" si="1168"/>
        <v/>
      </c>
      <c r="AJ2441" s="75" t="str">
        <f t="shared" si="1169"/>
        <v/>
      </c>
    </row>
    <row r="2442" spans="1:36" ht="14.25">
      <c r="A2442" s="41" t="str">
        <f t="shared" si="1152"/>
        <v/>
      </c>
      <c r="B2442" s="150" t="str">
        <f>IF(ISNUMBER(A2442),INDEX('MetaTrader Import'!$H$13:$J$5893,TRUNC(((A2442-$A$39+1)-1)/3)+1,MOD((A2442-$A$39+1)-1,3)+1),"")</f>
        <v/>
      </c>
      <c r="C2442" s="43" t="str">
        <f t="shared" si="1153"/>
        <v/>
      </c>
      <c r="D2442" s="43" t="str">
        <f t="shared" ca="1" si="1143"/>
        <v/>
      </c>
      <c r="E2442" s="43" t="str">
        <f t="shared" si="1154"/>
        <v/>
      </c>
      <c r="F2442" s="43" t="str">
        <f t="shared" si="1155"/>
        <v/>
      </c>
      <c r="G2442" s="43" t="str">
        <f>IF(A2442&lt;&gt;"",IF(A2442&lt;Data!$G$11*0.25,$C$13/$G$32,IF(A2442&gt;Data!$G$11*0.25,$C$13,$C$13*10)),"")</f>
        <v/>
      </c>
      <c r="H2442" s="43" t="str">
        <f>IF(A2442&lt;&gt;"",IF(Data!$G$9="constant",$C$13,IF(Data!$G$9="squeeze",G2442,F2442)),"")</f>
        <v/>
      </c>
      <c r="I2442" s="38" t="str">
        <f ca="1">IF(ISNUMBER(A2442),NORMINV(RAND(),0,IF(AND(Data!$G$9="squeeze",A2442&lt;Data!$G$11*0.25),$H$32,1)*$C$30*$C$13)*($C$14*$C$12),"")</f>
        <v/>
      </c>
      <c r="J2442" s="42" t="str">
        <f ca="1">IFERROR(IF(Data!$C$6="Real",B2442,I2442+J2441+($C$14*$C$12)*(NORMINV(RAND(),$C$15,CHOOSE($G$13,$C$13,F2442,G2442)))),"")</f>
        <v/>
      </c>
      <c r="K2442" s="88" t="str">
        <f>IF(ISNUMBER(A2442), IF($G$16="fixed",$G$17,MIN(H2442*Data!$C$7*$C$16*0.5,$C$17*Data!$C$7))*$C$12,"")</f>
        <v/>
      </c>
      <c r="L2442" s="42" t="str">
        <f t="shared" ca="1" si="1170"/>
        <v/>
      </c>
      <c r="M2442" s="44" t="str">
        <f t="shared" ca="1" si="1171"/>
        <v/>
      </c>
      <c r="N2442" s="44" t="str">
        <f t="shared" ca="1" si="1172"/>
        <v/>
      </c>
      <c r="O2442" s="108" t="str">
        <f t="shared" si="1156"/>
        <v/>
      </c>
      <c r="P2442" s="102" t="str">
        <f t="shared" si="1157"/>
        <v/>
      </c>
      <c r="Q2442" s="102" t="str">
        <f t="shared" si="1158"/>
        <v/>
      </c>
      <c r="R2442" s="120" t="str">
        <f t="shared" si="1159"/>
        <v/>
      </c>
      <c r="S2442" s="54" t="str">
        <f t="shared" si="1160"/>
        <v/>
      </c>
      <c r="T2442" s="5" t="str">
        <f t="shared" si="1161"/>
        <v/>
      </c>
      <c r="U2442" s="152" t="str">
        <f t="shared" si="1144"/>
        <v/>
      </c>
      <c r="V2442" s="152" t="str">
        <f t="shared" si="1145"/>
        <v/>
      </c>
      <c r="W2442" s="153" t="str">
        <f t="shared" si="1146"/>
        <v/>
      </c>
      <c r="X2442" s="153" t="str">
        <f t="shared" si="1147"/>
        <v/>
      </c>
      <c r="Y2442" s="153" t="str">
        <f t="shared" si="1148"/>
        <v/>
      </c>
      <c r="Z2442" s="153" t="str">
        <f t="shared" si="1149"/>
        <v/>
      </c>
      <c r="AA2442" s="152" t="str">
        <f t="shared" si="1150"/>
        <v/>
      </c>
      <c r="AB2442" s="152" t="str">
        <f t="shared" si="1151"/>
        <v/>
      </c>
      <c r="AC2442" s="154" t="str">
        <f t="shared" si="1162"/>
        <v/>
      </c>
      <c r="AD2442" s="154" t="str">
        <f t="shared" si="1163"/>
        <v/>
      </c>
      <c r="AE2442" s="3" t="str">
        <f t="shared" si="1164"/>
        <v/>
      </c>
      <c r="AF2442" s="3" t="str">
        <f t="shared" si="1165"/>
        <v/>
      </c>
      <c r="AG2442" s="3" t="str">
        <f t="shared" si="1166"/>
        <v/>
      </c>
      <c r="AH2442" s="4" t="str">
        <f t="shared" si="1167"/>
        <v/>
      </c>
      <c r="AI2442" s="75" t="str">
        <f t="shared" si="1168"/>
        <v/>
      </c>
      <c r="AJ2442" s="75" t="str">
        <f t="shared" si="1169"/>
        <v/>
      </c>
    </row>
    <row r="2443" spans="1:36" ht="14.25">
      <c r="A2443" s="41" t="str">
        <f t="shared" si="1152"/>
        <v/>
      </c>
      <c r="B2443" s="150" t="str">
        <f>IF(ISNUMBER(A2443),INDEX('MetaTrader Import'!$H$13:$J$5893,TRUNC(((A2443-$A$39+1)-1)/3)+1,MOD((A2443-$A$39+1)-1,3)+1),"")</f>
        <v/>
      </c>
      <c r="C2443" s="43" t="str">
        <f t="shared" si="1153"/>
        <v/>
      </c>
      <c r="D2443" s="43" t="str">
        <f t="shared" ca="1" si="1143"/>
        <v/>
      </c>
      <c r="E2443" s="43" t="str">
        <f t="shared" si="1154"/>
        <v/>
      </c>
      <c r="F2443" s="43" t="str">
        <f t="shared" si="1155"/>
        <v/>
      </c>
      <c r="G2443" s="43" t="str">
        <f>IF(A2443&lt;&gt;"",IF(A2443&lt;Data!$G$11*0.25,$C$13/$G$32,IF(A2443&gt;Data!$G$11*0.25,$C$13,$C$13*10)),"")</f>
        <v/>
      </c>
      <c r="H2443" s="43" t="str">
        <f>IF(A2443&lt;&gt;"",IF(Data!$G$9="constant",$C$13,IF(Data!$G$9="squeeze",G2443,F2443)),"")</f>
        <v/>
      </c>
      <c r="I2443" s="38" t="str">
        <f ca="1">IF(ISNUMBER(A2443),NORMINV(RAND(),0,IF(AND(Data!$G$9="squeeze",A2443&lt;Data!$G$11*0.25),$H$32,1)*$C$30*$C$13)*($C$14*$C$12),"")</f>
        <v/>
      </c>
      <c r="J2443" s="42" t="str">
        <f ca="1">IFERROR(IF(Data!$C$6="Real",B2443,I2443+J2442+($C$14*$C$12)*(NORMINV(RAND(),$C$15,CHOOSE($G$13,$C$13,F2443,G2443)))),"")</f>
        <v/>
      </c>
      <c r="K2443" s="88" t="str">
        <f>IF(ISNUMBER(A2443), IF($G$16="fixed",$G$17,MIN(H2443*Data!$C$7*$C$16*0.5,$C$17*Data!$C$7))*$C$12,"")</f>
        <v/>
      </c>
      <c r="L2443" s="42" t="str">
        <f t="shared" ca="1" si="1170"/>
        <v/>
      </c>
      <c r="M2443" s="44" t="str">
        <f t="shared" ca="1" si="1171"/>
        <v/>
      </c>
      <c r="N2443" s="44" t="str">
        <f t="shared" ca="1" si="1172"/>
        <v/>
      </c>
      <c r="O2443" s="108" t="str">
        <f t="shared" si="1156"/>
        <v/>
      </c>
      <c r="P2443" s="102" t="str">
        <f t="shared" si="1157"/>
        <v/>
      </c>
      <c r="Q2443" s="102" t="str">
        <f t="shared" si="1158"/>
        <v/>
      </c>
      <c r="R2443" s="120" t="str">
        <f t="shared" si="1159"/>
        <v/>
      </c>
      <c r="S2443" s="54" t="str">
        <f t="shared" si="1160"/>
        <v/>
      </c>
      <c r="T2443" s="5" t="str">
        <f t="shared" si="1161"/>
        <v/>
      </c>
      <c r="U2443" s="152" t="str">
        <f t="shared" si="1144"/>
        <v/>
      </c>
      <c r="V2443" s="152" t="str">
        <f t="shared" si="1145"/>
        <v/>
      </c>
      <c r="W2443" s="153" t="str">
        <f t="shared" si="1146"/>
        <v/>
      </c>
      <c r="X2443" s="153" t="str">
        <f t="shared" si="1147"/>
        <v/>
      </c>
      <c r="Y2443" s="153" t="str">
        <f t="shared" si="1148"/>
        <v/>
      </c>
      <c r="Z2443" s="153" t="str">
        <f t="shared" si="1149"/>
        <v/>
      </c>
      <c r="AA2443" s="152" t="str">
        <f t="shared" si="1150"/>
        <v/>
      </c>
      <c r="AB2443" s="152" t="str">
        <f t="shared" si="1151"/>
        <v/>
      </c>
      <c r="AC2443" s="154" t="str">
        <f t="shared" si="1162"/>
        <v/>
      </c>
      <c r="AD2443" s="154" t="str">
        <f t="shared" si="1163"/>
        <v/>
      </c>
      <c r="AE2443" s="3" t="str">
        <f t="shared" si="1164"/>
        <v/>
      </c>
      <c r="AF2443" s="3" t="str">
        <f t="shared" si="1165"/>
        <v/>
      </c>
      <c r="AG2443" s="3" t="str">
        <f t="shared" si="1166"/>
        <v/>
      </c>
      <c r="AH2443" s="4" t="str">
        <f t="shared" si="1167"/>
        <v/>
      </c>
      <c r="AI2443" s="75" t="str">
        <f t="shared" si="1168"/>
        <v/>
      </c>
      <c r="AJ2443" s="75" t="str">
        <f t="shared" si="1169"/>
        <v/>
      </c>
    </row>
    <row r="2444" spans="1:36" ht="14.25">
      <c r="A2444" s="41" t="str">
        <f t="shared" si="1152"/>
        <v/>
      </c>
      <c r="B2444" s="150" t="str">
        <f>IF(ISNUMBER(A2444),INDEX('MetaTrader Import'!$H$13:$J$5893,TRUNC(((A2444-$A$39+1)-1)/3)+1,MOD((A2444-$A$39+1)-1,3)+1),"")</f>
        <v/>
      </c>
      <c r="C2444" s="43" t="str">
        <f t="shared" si="1153"/>
        <v/>
      </c>
      <c r="D2444" s="43" t="str">
        <f t="shared" ca="1" si="1143"/>
        <v/>
      </c>
      <c r="E2444" s="43" t="str">
        <f t="shared" si="1154"/>
        <v/>
      </c>
      <c r="F2444" s="43" t="str">
        <f t="shared" si="1155"/>
        <v/>
      </c>
      <c r="G2444" s="43" t="str">
        <f>IF(A2444&lt;&gt;"",IF(A2444&lt;Data!$G$11*0.25,$C$13/$G$32,IF(A2444&gt;Data!$G$11*0.25,$C$13,$C$13*10)),"")</f>
        <v/>
      </c>
      <c r="H2444" s="43" t="str">
        <f>IF(A2444&lt;&gt;"",IF(Data!$G$9="constant",$C$13,IF(Data!$G$9="squeeze",G2444,F2444)),"")</f>
        <v/>
      </c>
      <c r="I2444" s="38" t="str">
        <f ca="1">IF(ISNUMBER(A2444),NORMINV(RAND(),0,IF(AND(Data!$G$9="squeeze",A2444&lt;Data!$G$11*0.25),$H$32,1)*$C$30*$C$13)*($C$14*$C$12),"")</f>
        <v/>
      </c>
      <c r="J2444" s="42" t="str">
        <f ca="1">IFERROR(IF(Data!$C$6="Real",B2444,I2444+J2443+($C$14*$C$12)*(NORMINV(RAND(),$C$15,CHOOSE($G$13,$C$13,F2444,G2444)))),"")</f>
        <v/>
      </c>
      <c r="K2444" s="88" t="str">
        <f>IF(ISNUMBER(A2444), IF($G$16="fixed",$G$17,MIN(H2444*Data!$C$7*$C$16*0.5,$C$17*Data!$C$7))*$C$12,"")</f>
        <v/>
      </c>
      <c r="L2444" s="42" t="str">
        <f t="shared" ca="1" si="1170"/>
        <v/>
      </c>
      <c r="M2444" s="44" t="str">
        <f t="shared" ca="1" si="1171"/>
        <v/>
      </c>
      <c r="N2444" s="44" t="str">
        <f t="shared" ca="1" si="1172"/>
        <v/>
      </c>
      <c r="O2444" s="108" t="str">
        <f t="shared" si="1156"/>
        <v/>
      </c>
      <c r="P2444" s="102" t="str">
        <f t="shared" si="1157"/>
        <v/>
      </c>
      <c r="Q2444" s="102" t="str">
        <f t="shared" si="1158"/>
        <v/>
      </c>
      <c r="R2444" s="120" t="str">
        <f t="shared" si="1159"/>
        <v/>
      </c>
      <c r="S2444" s="54" t="str">
        <f t="shared" si="1160"/>
        <v/>
      </c>
      <c r="T2444" s="5" t="str">
        <f t="shared" si="1161"/>
        <v/>
      </c>
      <c r="U2444" s="152" t="str">
        <f t="shared" si="1144"/>
        <v/>
      </c>
      <c r="V2444" s="152" t="str">
        <f t="shared" si="1145"/>
        <v/>
      </c>
      <c r="W2444" s="153" t="str">
        <f t="shared" si="1146"/>
        <v/>
      </c>
      <c r="X2444" s="153" t="str">
        <f t="shared" si="1147"/>
        <v/>
      </c>
      <c r="Y2444" s="153" t="str">
        <f t="shared" si="1148"/>
        <v/>
      </c>
      <c r="Z2444" s="153" t="str">
        <f t="shared" si="1149"/>
        <v/>
      </c>
      <c r="AA2444" s="152" t="str">
        <f t="shared" si="1150"/>
        <v/>
      </c>
      <c r="AB2444" s="152" t="str">
        <f t="shared" si="1151"/>
        <v/>
      </c>
      <c r="AC2444" s="154" t="str">
        <f t="shared" si="1162"/>
        <v/>
      </c>
      <c r="AD2444" s="154" t="str">
        <f t="shared" si="1163"/>
        <v/>
      </c>
      <c r="AE2444" s="3" t="str">
        <f t="shared" si="1164"/>
        <v/>
      </c>
      <c r="AF2444" s="3" t="str">
        <f t="shared" si="1165"/>
        <v/>
      </c>
      <c r="AG2444" s="3" t="str">
        <f t="shared" si="1166"/>
        <v/>
      </c>
      <c r="AH2444" s="4" t="str">
        <f t="shared" si="1167"/>
        <v/>
      </c>
      <c r="AI2444" s="75" t="str">
        <f t="shared" si="1168"/>
        <v/>
      </c>
      <c r="AJ2444" s="75" t="str">
        <f t="shared" si="1169"/>
        <v/>
      </c>
    </row>
    <row r="2445" spans="1:36" ht="14.25">
      <c r="A2445" s="41" t="str">
        <f t="shared" si="1152"/>
        <v/>
      </c>
      <c r="B2445" s="150" t="str">
        <f>IF(ISNUMBER(A2445),INDEX('MetaTrader Import'!$H$13:$J$5893,TRUNC(((A2445-$A$39+1)-1)/3)+1,MOD((A2445-$A$39+1)-1,3)+1),"")</f>
        <v/>
      </c>
      <c r="C2445" s="43" t="str">
        <f t="shared" si="1153"/>
        <v/>
      </c>
      <c r="D2445" s="43" t="str">
        <f t="shared" ca="1" si="1143"/>
        <v/>
      </c>
      <c r="E2445" s="43" t="str">
        <f t="shared" si="1154"/>
        <v/>
      </c>
      <c r="F2445" s="43" t="str">
        <f t="shared" si="1155"/>
        <v/>
      </c>
      <c r="G2445" s="43" t="str">
        <f>IF(A2445&lt;&gt;"",IF(A2445&lt;Data!$G$11*0.25,$C$13/$G$32,IF(A2445&gt;Data!$G$11*0.25,$C$13,$C$13*10)),"")</f>
        <v/>
      </c>
      <c r="H2445" s="43" t="str">
        <f>IF(A2445&lt;&gt;"",IF(Data!$G$9="constant",$C$13,IF(Data!$G$9="squeeze",G2445,F2445)),"")</f>
        <v/>
      </c>
      <c r="I2445" s="38" t="str">
        <f ca="1">IF(ISNUMBER(A2445),NORMINV(RAND(),0,IF(AND(Data!$G$9="squeeze",A2445&lt;Data!$G$11*0.25),$H$32,1)*$C$30*$C$13)*($C$14*$C$12),"")</f>
        <v/>
      </c>
      <c r="J2445" s="42" t="str">
        <f ca="1">IFERROR(IF(Data!$C$6="Real",B2445,I2445+J2444+($C$14*$C$12)*(NORMINV(RAND(),$C$15,CHOOSE($G$13,$C$13,F2445,G2445)))),"")</f>
        <v/>
      </c>
      <c r="K2445" s="88" t="str">
        <f>IF(ISNUMBER(A2445), IF($G$16="fixed",$G$17,MIN(H2445*Data!$C$7*$C$16*0.5,$C$17*Data!$C$7))*$C$12,"")</f>
        <v/>
      </c>
      <c r="L2445" s="42" t="str">
        <f t="shared" ca="1" si="1170"/>
        <v/>
      </c>
      <c r="M2445" s="44" t="str">
        <f t="shared" ca="1" si="1171"/>
        <v/>
      </c>
      <c r="N2445" s="44" t="str">
        <f t="shared" ca="1" si="1172"/>
        <v/>
      </c>
      <c r="O2445" s="108" t="str">
        <f t="shared" si="1156"/>
        <v/>
      </c>
      <c r="P2445" s="102" t="str">
        <f t="shared" si="1157"/>
        <v/>
      </c>
      <c r="Q2445" s="102" t="str">
        <f t="shared" si="1158"/>
        <v/>
      </c>
      <c r="R2445" s="120" t="str">
        <f t="shared" si="1159"/>
        <v/>
      </c>
      <c r="S2445" s="54" t="str">
        <f t="shared" si="1160"/>
        <v/>
      </c>
      <c r="T2445" s="5" t="str">
        <f t="shared" si="1161"/>
        <v/>
      </c>
      <c r="U2445" s="152" t="str">
        <f t="shared" si="1144"/>
        <v/>
      </c>
      <c r="V2445" s="152" t="str">
        <f t="shared" si="1145"/>
        <v/>
      </c>
      <c r="W2445" s="153" t="str">
        <f t="shared" si="1146"/>
        <v/>
      </c>
      <c r="X2445" s="153" t="str">
        <f t="shared" si="1147"/>
        <v/>
      </c>
      <c r="Y2445" s="153" t="str">
        <f t="shared" si="1148"/>
        <v/>
      </c>
      <c r="Z2445" s="153" t="str">
        <f t="shared" si="1149"/>
        <v/>
      </c>
      <c r="AA2445" s="152" t="str">
        <f t="shared" si="1150"/>
        <v/>
      </c>
      <c r="AB2445" s="152" t="str">
        <f t="shared" si="1151"/>
        <v/>
      </c>
      <c r="AC2445" s="154" t="str">
        <f t="shared" si="1162"/>
        <v/>
      </c>
      <c r="AD2445" s="154" t="str">
        <f t="shared" si="1163"/>
        <v/>
      </c>
      <c r="AE2445" s="3" t="str">
        <f t="shared" si="1164"/>
        <v/>
      </c>
      <c r="AF2445" s="3" t="str">
        <f t="shared" si="1165"/>
        <v/>
      </c>
      <c r="AG2445" s="3" t="str">
        <f t="shared" si="1166"/>
        <v/>
      </c>
      <c r="AH2445" s="4" t="str">
        <f t="shared" si="1167"/>
        <v/>
      </c>
      <c r="AI2445" s="75" t="str">
        <f t="shared" si="1168"/>
        <v/>
      </c>
      <c r="AJ2445" s="75" t="str">
        <f t="shared" si="1169"/>
        <v/>
      </c>
    </row>
    <row r="2446" spans="1:36" ht="14.25">
      <c r="A2446" s="41" t="str">
        <f t="shared" si="1152"/>
        <v/>
      </c>
      <c r="B2446" s="150" t="str">
        <f>IF(ISNUMBER(A2446),INDEX('MetaTrader Import'!$H$13:$J$5893,TRUNC(((A2446-$A$39+1)-1)/3)+1,MOD((A2446-$A$39+1)-1,3)+1),"")</f>
        <v/>
      </c>
      <c r="C2446" s="43" t="str">
        <f t="shared" si="1153"/>
        <v/>
      </c>
      <c r="D2446" s="43" t="str">
        <f t="shared" ca="1" si="1143"/>
        <v/>
      </c>
      <c r="E2446" s="43" t="str">
        <f t="shared" si="1154"/>
        <v/>
      </c>
      <c r="F2446" s="43" t="str">
        <f t="shared" si="1155"/>
        <v/>
      </c>
      <c r="G2446" s="43" t="str">
        <f>IF(A2446&lt;&gt;"",IF(A2446&lt;Data!$G$11*0.25,$C$13/$G$32,IF(A2446&gt;Data!$G$11*0.25,$C$13,$C$13*10)),"")</f>
        <v/>
      </c>
      <c r="H2446" s="43" t="str">
        <f>IF(A2446&lt;&gt;"",IF(Data!$G$9="constant",$C$13,IF(Data!$G$9="squeeze",G2446,F2446)),"")</f>
        <v/>
      </c>
      <c r="I2446" s="38" t="str">
        <f ca="1">IF(ISNUMBER(A2446),NORMINV(RAND(),0,IF(AND(Data!$G$9="squeeze",A2446&lt;Data!$G$11*0.25),$H$32,1)*$C$30*$C$13)*($C$14*$C$12),"")</f>
        <v/>
      </c>
      <c r="J2446" s="42" t="str">
        <f ca="1">IFERROR(IF(Data!$C$6="Real",B2446,I2446+J2445+($C$14*$C$12)*(NORMINV(RAND(),$C$15,CHOOSE($G$13,$C$13,F2446,G2446)))),"")</f>
        <v/>
      </c>
      <c r="K2446" s="88" t="str">
        <f>IF(ISNUMBER(A2446), IF($G$16="fixed",$G$17,MIN(H2446*Data!$C$7*$C$16*0.5,$C$17*Data!$C$7))*$C$12,"")</f>
        <v/>
      </c>
      <c r="L2446" s="42" t="str">
        <f t="shared" ca="1" si="1170"/>
        <v/>
      </c>
      <c r="M2446" s="44" t="str">
        <f t="shared" ca="1" si="1171"/>
        <v/>
      </c>
      <c r="N2446" s="44" t="str">
        <f t="shared" ca="1" si="1172"/>
        <v/>
      </c>
      <c r="O2446" s="108" t="str">
        <f t="shared" si="1156"/>
        <v/>
      </c>
      <c r="P2446" s="102" t="str">
        <f t="shared" si="1157"/>
        <v/>
      </c>
      <c r="Q2446" s="102" t="str">
        <f t="shared" si="1158"/>
        <v/>
      </c>
      <c r="R2446" s="120" t="str">
        <f t="shared" si="1159"/>
        <v/>
      </c>
      <c r="S2446" s="54" t="str">
        <f t="shared" si="1160"/>
        <v/>
      </c>
      <c r="T2446" s="5" t="str">
        <f t="shared" si="1161"/>
        <v/>
      </c>
      <c r="U2446" s="152" t="str">
        <f t="shared" si="1144"/>
        <v/>
      </c>
      <c r="V2446" s="152" t="str">
        <f t="shared" si="1145"/>
        <v/>
      </c>
      <c r="W2446" s="153" t="str">
        <f t="shared" si="1146"/>
        <v/>
      </c>
      <c r="X2446" s="153" t="str">
        <f t="shared" si="1147"/>
        <v/>
      </c>
      <c r="Y2446" s="153" t="str">
        <f t="shared" si="1148"/>
        <v/>
      </c>
      <c r="Z2446" s="153" t="str">
        <f t="shared" si="1149"/>
        <v/>
      </c>
      <c r="AA2446" s="152" t="str">
        <f t="shared" si="1150"/>
        <v/>
      </c>
      <c r="AB2446" s="152" t="str">
        <f t="shared" si="1151"/>
        <v/>
      </c>
      <c r="AC2446" s="154" t="str">
        <f t="shared" si="1162"/>
        <v/>
      </c>
      <c r="AD2446" s="154" t="str">
        <f t="shared" si="1163"/>
        <v/>
      </c>
      <c r="AE2446" s="3" t="str">
        <f t="shared" si="1164"/>
        <v/>
      </c>
      <c r="AF2446" s="3" t="str">
        <f t="shared" si="1165"/>
        <v/>
      </c>
      <c r="AG2446" s="3" t="str">
        <f t="shared" si="1166"/>
        <v/>
      </c>
      <c r="AH2446" s="4" t="str">
        <f t="shared" si="1167"/>
        <v/>
      </c>
      <c r="AI2446" s="75" t="str">
        <f t="shared" si="1168"/>
        <v/>
      </c>
      <c r="AJ2446" s="75" t="str">
        <f t="shared" si="1169"/>
        <v/>
      </c>
    </row>
    <row r="2447" spans="1:36" ht="14.25">
      <c r="A2447" s="41" t="str">
        <f t="shared" si="1152"/>
        <v/>
      </c>
      <c r="B2447" s="150" t="str">
        <f>IF(ISNUMBER(A2447),INDEX('MetaTrader Import'!$H$13:$J$5893,TRUNC(((A2447-$A$39+1)-1)/3)+1,MOD((A2447-$A$39+1)-1,3)+1),"")</f>
        <v/>
      </c>
      <c r="C2447" s="43" t="str">
        <f t="shared" si="1153"/>
        <v/>
      </c>
      <c r="D2447" s="43" t="str">
        <f t="shared" ca="1" si="1143"/>
        <v/>
      </c>
      <c r="E2447" s="43" t="str">
        <f t="shared" si="1154"/>
        <v/>
      </c>
      <c r="F2447" s="43" t="str">
        <f t="shared" si="1155"/>
        <v/>
      </c>
      <c r="G2447" s="43" t="str">
        <f>IF(A2447&lt;&gt;"",IF(A2447&lt;Data!$G$11*0.25,$C$13/$G$32,IF(A2447&gt;Data!$G$11*0.25,$C$13,$C$13*10)),"")</f>
        <v/>
      </c>
      <c r="H2447" s="43" t="str">
        <f>IF(A2447&lt;&gt;"",IF(Data!$G$9="constant",$C$13,IF(Data!$G$9="squeeze",G2447,F2447)),"")</f>
        <v/>
      </c>
      <c r="I2447" s="38" t="str">
        <f ca="1">IF(ISNUMBER(A2447),NORMINV(RAND(),0,IF(AND(Data!$G$9="squeeze",A2447&lt;Data!$G$11*0.25),$H$32,1)*$C$30*$C$13)*($C$14*$C$12),"")</f>
        <v/>
      </c>
      <c r="J2447" s="42" t="str">
        <f ca="1">IFERROR(IF(Data!$C$6="Real",B2447,I2447+J2446+($C$14*$C$12)*(NORMINV(RAND(),$C$15,CHOOSE($G$13,$C$13,F2447,G2447)))),"")</f>
        <v/>
      </c>
      <c r="K2447" s="88" t="str">
        <f>IF(ISNUMBER(A2447), IF($G$16="fixed",$G$17,MIN(H2447*Data!$C$7*$C$16*0.5,$C$17*Data!$C$7))*$C$12,"")</f>
        <v/>
      </c>
      <c r="L2447" s="42" t="str">
        <f t="shared" ca="1" si="1170"/>
        <v/>
      </c>
      <c r="M2447" s="44" t="str">
        <f t="shared" ca="1" si="1171"/>
        <v/>
      </c>
      <c r="N2447" s="44" t="str">
        <f t="shared" ca="1" si="1172"/>
        <v/>
      </c>
      <c r="O2447" s="108" t="str">
        <f t="shared" si="1156"/>
        <v/>
      </c>
      <c r="P2447" s="102" t="str">
        <f t="shared" si="1157"/>
        <v/>
      </c>
      <c r="Q2447" s="102" t="str">
        <f t="shared" si="1158"/>
        <v/>
      </c>
      <c r="R2447" s="120" t="str">
        <f t="shared" si="1159"/>
        <v/>
      </c>
      <c r="S2447" s="54" t="str">
        <f t="shared" si="1160"/>
        <v/>
      </c>
      <c r="T2447" s="5" t="str">
        <f t="shared" si="1161"/>
        <v/>
      </c>
      <c r="U2447" s="152" t="str">
        <f t="shared" si="1144"/>
        <v/>
      </c>
      <c r="V2447" s="152" t="str">
        <f t="shared" si="1145"/>
        <v/>
      </c>
      <c r="W2447" s="153" t="str">
        <f t="shared" si="1146"/>
        <v/>
      </c>
      <c r="X2447" s="153" t="str">
        <f t="shared" si="1147"/>
        <v/>
      </c>
      <c r="Y2447" s="153" t="str">
        <f t="shared" si="1148"/>
        <v/>
      </c>
      <c r="Z2447" s="153" t="str">
        <f t="shared" si="1149"/>
        <v/>
      </c>
      <c r="AA2447" s="152" t="str">
        <f t="shared" si="1150"/>
        <v/>
      </c>
      <c r="AB2447" s="152" t="str">
        <f t="shared" si="1151"/>
        <v/>
      </c>
      <c r="AC2447" s="154" t="str">
        <f t="shared" si="1162"/>
        <v/>
      </c>
      <c r="AD2447" s="154" t="str">
        <f t="shared" si="1163"/>
        <v/>
      </c>
      <c r="AE2447" s="3" t="str">
        <f t="shared" si="1164"/>
        <v/>
      </c>
      <c r="AF2447" s="3" t="str">
        <f t="shared" si="1165"/>
        <v/>
      </c>
      <c r="AG2447" s="3" t="str">
        <f t="shared" si="1166"/>
        <v/>
      </c>
      <c r="AH2447" s="4" t="str">
        <f t="shared" si="1167"/>
        <v/>
      </c>
      <c r="AI2447" s="75" t="str">
        <f t="shared" si="1168"/>
        <v/>
      </c>
      <c r="AJ2447" s="75" t="str">
        <f t="shared" si="1169"/>
        <v/>
      </c>
    </row>
    <row r="2448" spans="1:36" ht="14.25">
      <c r="A2448" s="41" t="str">
        <f t="shared" si="1152"/>
        <v/>
      </c>
      <c r="B2448" s="150" t="str">
        <f>IF(ISNUMBER(A2448),INDEX('MetaTrader Import'!$H$13:$J$5893,TRUNC(((A2448-$A$39+1)-1)/3)+1,MOD((A2448-$A$39+1)-1,3)+1),"")</f>
        <v/>
      </c>
      <c r="C2448" s="43" t="str">
        <f t="shared" si="1153"/>
        <v/>
      </c>
      <c r="D2448" s="43" t="str">
        <f t="shared" ca="1" si="1143"/>
        <v/>
      </c>
      <c r="E2448" s="43" t="str">
        <f t="shared" si="1154"/>
        <v/>
      </c>
      <c r="F2448" s="43" t="str">
        <f t="shared" si="1155"/>
        <v/>
      </c>
      <c r="G2448" s="43" t="str">
        <f>IF(A2448&lt;&gt;"",IF(A2448&lt;Data!$G$11*0.25,$C$13/$G$32,IF(A2448&gt;Data!$G$11*0.25,$C$13,$C$13*10)),"")</f>
        <v/>
      </c>
      <c r="H2448" s="43" t="str">
        <f>IF(A2448&lt;&gt;"",IF(Data!$G$9="constant",$C$13,IF(Data!$G$9="squeeze",G2448,F2448)),"")</f>
        <v/>
      </c>
      <c r="I2448" s="38" t="str">
        <f ca="1">IF(ISNUMBER(A2448),NORMINV(RAND(),0,IF(AND(Data!$G$9="squeeze",A2448&lt;Data!$G$11*0.25),$H$32,1)*$C$30*$C$13)*($C$14*$C$12),"")</f>
        <v/>
      </c>
      <c r="J2448" s="42" t="str">
        <f ca="1">IFERROR(IF(Data!$C$6="Real",B2448,I2448+J2447+($C$14*$C$12)*(NORMINV(RAND(),$C$15,CHOOSE($G$13,$C$13,F2448,G2448)))),"")</f>
        <v/>
      </c>
      <c r="K2448" s="88" t="str">
        <f>IF(ISNUMBER(A2448), IF($G$16="fixed",$G$17,MIN(H2448*Data!$C$7*$C$16*0.5,$C$17*Data!$C$7))*$C$12,"")</f>
        <v/>
      </c>
      <c r="L2448" s="42" t="str">
        <f t="shared" ca="1" si="1170"/>
        <v/>
      </c>
      <c r="M2448" s="44" t="str">
        <f t="shared" ca="1" si="1171"/>
        <v/>
      </c>
      <c r="N2448" s="44" t="str">
        <f t="shared" ca="1" si="1172"/>
        <v/>
      </c>
      <c r="O2448" s="108" t="str">
        <f t="shared" si="1156"/>
        <v/>
      </c>
      <c r="P2448" s="102" t="str">
        <f t="shared" si="1157"/>
        <v/>
      </c>
      <c r="Q2448" s="102" t="str">
        <f t="shared" si="1158"/>
        <v/>
      </c>
      <c r="R2448" s="120" t="str">
        <f t="shared" si="1159"/>
        <v/>
      </c>
      <c r="S2448" s="54" t="str">
        <f t="shared" si="1160"/>
        <v/>
      </c>
      <c r="T2448" s="5" t="str">
        <f t="shared" si="1161"/>
        <v/>
      </c>
      <c r="U2448" s="152" t="str">
        <f t="shared" si="1144"/>
        <v/>
      </c>
      <c r="V2448" s="152" t="str">
        <f t="shared" si="1145"/>
        <v/>
      </c>
      <c r="W2448" s="153" t="str">
        <f t="shared" si="1146"/>
        <v/>
      </c>
      <c r="X2448" s="153" t="str">
        <f t="shared" si="1147"/>
        <v/>
      </c>
      <c r="Y2448" s="153" t="str">
        <f t="shared" si="1148"/>
        <v/>
      </c>
      <c r="Z2448" s="153" t="str">
        <f t="shared" si="1149"/>
        <v/>
      </c>
      <c r="AA2448" s="152" t="str">
        <f t="shared" si="1150"/>
        <v/>
      </c>
      <c r="AB2448" s="152" t="str">
        <f t="shared" si="1151"/>
        <v/>
      </c>
      <c r="AC2448" s="154" t="str">
        <f t="shared" si="1162"/>
        <v/>
      </c>
      <c r="AD2448" s="154" t="str">
        <f t="shared" si="1163"/>
        <v/>
      </c>
      <c r="AE2448" s="3" t="str">
        <f t="shared" si="1164"/>
        <v/>
      </c>
      <c r="AF2448" s="3" t="str">
        <f t="shared" si="1165"/>
        <v/>
      </c>
      <c r="AG2448" s="3" t="str">
        <f t="shared" si="1166"/>
        <v/>
      </c>
      <c r="AH2448" s="4" t="str">
        <f t="shared" si="1167"/>
        <v/>
      </c>
      <c r="AI2448" s="75" t="str">
        <f t="shared" si="1168"/>
        <v/>
      </c>
      <c r="AJ2448" s="75" t="str">
        <f t="shared" si="1169"/>
        <v/>
      </c>
    </row>
    <row r="2449" spans="1:36" ht="14.25">
      <c r="A2449" s="41" t="str">
        <f t="shared" si="1152"/>
        <v/>
      </c>
      <c r="B2449" s="150" t="str">
        <f>IF(ISNUMBER(A2449),INDEX('MetaTrader Import'!$H$13:$J$5893,TRUNC(((A2449-$A$39+1)-1)/3)+1,MOD((A2449-$A$39+1)-1,3)+1),"")</f>
        <v/>
      </c>
      <c r="C2449" s="43" t="str">
        <f t="shared" si="1153"/>
        <v/>
      </c>
      <c r="D2449" s="43" t="str">
        <f t="shared" ca="1" si="1143"/>
        <v/>
      </c>
      <c r="E2449" s="43" t="str">
        <f t="shared" si="1154"/>
        <v/>
      </c>
      <c r="F2449" s="43" t="str">
        <f t="shared" si="1155"/>
        <v/>
      </c>
      <c r="G2449" s="43" t="str">
        <f>IF(A2449&lt;&gt;"",IF(A2449&lt;Data!$G$11*0.25,$C$13/$G$32,IF(A2449&gt;Data!$G$11*0.25,$C$13,$C$13*10)),"")</f>
        <v/>
      </c>
      <c r="H2449" s="43" t="str">
        <f>IF(A2449&lt;&gt;"",IF(Data!$G$9="constant",$C$13,IF(Data!$G$9="squeeze",G2449,F2449)),"")</f>
        <v/>
      </c>
      <c r="I2449" s="38" t="str">
        <f ca="1">IF(ISNUMBER(A2449),NORMINV(RAND(),0,IF(AND(Data!$G$9="squeeze",A2449&lt;Data!$G$11*0.25),$H$32,1)*$C$30*$C$13)*($C$14*$C$12),"")</f>
        <v/>
      </c>
      <c r="J2449" s="42" t="str">
        <f ca="1">IFERROR(IF(Data!$C$6="Real",B2449,I2449+J2448+($C$14*$C$12)*(NORMINV(RAND(),$C$15,CHOOSE($G$13,$C$13,F2449,G2449)))),"")</f>
        <v/>
      </c>
      <c r="K2449" s="88" t="str">
        <f>IF(ISNUMBER(A2449), IF($G$16="fixed",$G$17,MIN(H2449*Data!$C$7*$C$16*0.5,$C$17*Data!$C$7))*$C$12,"")</f>
        <v/>
      </c>
      <c r="L2449" s="42" t="str">
        <f t="shared" ca="1" si="1170"/>
        <v/>
      </c>
      <c r="M2449" s="44" t="str">
        <f t="shared" ca="1" si="1171"/>
        <v/>
      </c>
      <c r="N2449" s="44" t="str">
        <f t="shared" ca="1" si="1172"/>
        <v/>
      </c>
      <c r="O2449" s="108" t="str">
        <f t="shared" si="1156"/>
        <v/>
      </c>
      <c r="P2449" s="102" t="str">
        <f t="shared" si="1157"/>
        <v/>
      </c>
      <c r="Q2449" s="102" t="str">
        <f t="shared" si="1158"/>
        <v/>
      </c>
      <c r="R2449" s="120" t="str">
        <f t="shared" si="1159"/>
        <v/>
      </c>
      <c r="S2449" s="54" t="str">
        <f t="shared" si="1160"/>
        <v/>
      </c>
      <c r="T2449" s="5" t="str">
        <f t="shared" si="1161"/>
        <v/>
      </c>
      <c r="U2449" s="152" t="str">
        <f t="shared" si="1144"/>
        <v/>
      </c>
      <c r="V2449" s="152" t="str">
        <f t="shared" si="1145"/>
        <v/>
      </c>
      <c r="W2449" s="153" t="str">
        <f t="shared" si="1146"/>
        <v/>
      </c>
      <c r="X2449" s="153" t="str">
        <f t="shared" si="1147"/>
        <v/>
      </c>
      <c r="Y2449" s="153" t="str">
        <f t="shared" si="1148"/>
        <v/>
      </c>
      <c r="Z2449" s="153" t="str">
        <f t="shared" si="1149"/>
        <v/>
      </c>
      <c r="AA2449" s="152" t="str">
        <f t="shared" si="1150"/>
        <v/>
      </c>
      <c r="AB2449" s="152" t="str">
        <f t="shared" si="1151"/>
        <v/>
      </c>
      <c r="AC2449" s="154" t="str">
        <f t="shared" si="1162"/>
        <v/>
      </c>
      <c r="AD2449" s="154" t="str">
        <f t="shared" si="1163"/>
        <v/>
      </c>
      <c r="AE2449" s="3" t="str">
        <f t="shared" si="1164"/>
        <v/>
      </c>
      <c r="AF2449" s="3" t="str">
        <f t="shared" si="1165"/>
        <v/>
      </c>
      <c r="AG2449" s="3" t="str">
        <f t="shared" si="1166"/>
        <v/>
      </c>
      <c r="AH2449" s="4" t="str">
        <f t="shared" si="1167"/>
        <v/>
      </c>
      <c r="AI2449" s="75" t="str">
        <f t="shared" si="1168"/>
        <v/>
      </c>
      <c r="AJ2449" s="75" t="str">
        <f t="shared" si="1169"/>
        <v/>
      </c>
    </row>
    <row r="2450" spans="1:36" ht="14.25">
      <c r="A2450" s="41" t="str">
        <f t="shared" si="1152"/>
        <v/>
      </c>
      <c r="B2450" s="150" t="str">
        <f>IF(ISNUMBER(A2450),INDEX('MetaTrader Import'!$H$13:$J$5893,TRUNC(((A2450-$A$39+1)-1)/3)+1,MOD((A2450-$A$39+1)-1,3)+1),"")</f>
        <v/>
      </c>
      <c r="C2450" s="43" t="str">
        <f t="shared" si="1153"/>
        <v/>
      </c>
      <c r="D2450" s="43" t="str">
        <f t="shared" ca="1" si="1143"/>
        <v/>
      </c>
      <c r="E2450" s="43" t="str">
        <f t="shared" si="1154"/>
        <v/>
      </c>
      <c r="F2450" s="43" t="str">
        <f t="shared" si="1155"/>
        <v/>
      </c>
      <c r="G2450" s="43" t="str">
        <f>IF(A2450&lt;&gt;"",IF(A2450&lt;Data!$G$11*0.25,$C$13/$G$32,IF(A2450&gt;Data!$G$11*0.25,$C$13,$C$13*10)),"")</f>
        <v/>
      </c>
      <c r="H2450" s="43" t="str">
        <f>IF(A2450&lt;&gt;"",IF(Data!$G$9="constant",$C$13,IF(Data!$G$9="squeeze",G2450,F2450)),"")</f>
        <v/>
      </c>
      <c r="I2450" s="38" t="str">
        <f ca="1">IF(ISNUMBER(A2450),NORMINV(RAND(),0,IF(AND(Data!$G$9="squeeze",A2450&lt;Data!$G$11*0.25),$H$32,1)*$C$30*$C$13)*($C$14*$C$12),"")</f>
        <v/>
      </c>
      <c r="J2450" s="42" t="str">
        <f ca="1">IFERROR(IF(Data!$C$6="Real",B2450,I2450+J2449+($C$14*$C$12)*(NORMINV(RAND(),$C$15,CHOOSE($G$13,$C$13,F2450,G2450)))),"")</f>
        <v/>
      </c>
      <c r="K2450" s="88" t="str">
        <f>IF(ISNUMBER(A2450), IF($G$16="fixed",$G$17,MIN(H2450*Data!$C$7*$C$16*0.5,$C$17*Data!$C$7))*$C$12,"")</f>
        <v/>
      </c>
      <c r="L2450" s="42" t="str">
        <f t="shared" ca="1" si="1170"/>
        <v/>
      </c>
      <c r="M2450" s="44" t="str">
        <f t="shared" ca="1" si="1171"/>
        <v/>
      </c>
      <c r="N2450" s="44" t="str">
        <f t="shared" ca="1" si="1172"/>
        <v/>
      </c>
      <c r="O2450" s="108" t="str">
        <f t="shared" si="1156"/>
        <v/>
      </c>
      <c r="P2450" s="102" t="str">
        <f t="shared" si="1157"/>
        <v/>
      </c>
      <c r="Q2450" s="102" t="str">
        <f t="shared" si="1158"/>
        <v/>
      </c>
      <c r="R2450" s="120" t="str">
        <f t="shared" si="1159"/>
        <v/>
      </c>
      <c r="S2450" s="54" t="str">
        <f t="shared" si="1160"/>
        <v/>
      </c>
      <c r="T2450" s="5" t="str">
        <f t="shared" si="1161"/>
        <v/>
      </c>
      <c r="U2450" s="152" t="str">
        <f t="shared" si="1144"/>
        <v/>
      </c>
      <c r="V2450" s="152" t="str">
        <f t="shared" si="1145"/>
        <v/>
      </c>
      <c r="W2450" s="153" t="str">
        <f t="shared" si="1146"/>
        <v/>
      </c>
      <c r="X2450" s="153" t="str">
        <f t="shared" si="1147"/>
        <v/>
      </c>
      <c r="Y2450" s="153" t="str">
        <f t="shared" si="1148"/>
        <v/>
      </c>
      <c r="Z2450" s="153" t="str">
        <f t="shared" si="1149"/>
        <v/>
      </c>
      <c r="AA2450" s="152" t="str">
        <f t="shared" si="1150"/>
        <v/>
      </c>
      <c r="AB2450" s="152" t="str">
        <f t="shared" si="1151"/>
        <v/>
      </c>
      <c r="AC2450" s="154" t="str">
        <f t="shared" si="1162"/>
        <v/>
      </c>
      <c r="AD2450" s="154" t="str">
        <f t="shared" si="1163"/>
        <v/>
      </c>
      <c r="AE2450" s="3" t="str">
        <f t="shared" si="1164"/>
        <v/>
      </c>
      <c r="AF2450" s="3" t="str">
        <f t="shared" si="1165"/>
        <v/>
      </c>
      <c r="AG2450" s="3" t="str">
        <f t="shared" si="1166"/>
        <v/>
      </c>
      <c r="AH2450" s="4" t="str">
        <f t="shared" si="1167"/>
        <v/>
      </c>
      <c r="AI2450" s="75" t="str">
        <f t="shared" si="1168"/>
        <v/>
      </c>
      <c r="AJ2450" s="75" t="str">
        <f t="shared" si="1169"/>
        <v/>
      </c>
    </row>
    <row r="2451" spans="1:36" ht="14.25">
      <c r="A2451" s="41" t="str">
        <f t="shared" si="1152"/>
        <v/>
      </c>
      <c r="B2451" s="150" t="str">
        <f>IF(ISNUMBER(A2451),INDEX('MetaTrader Import'!$H$13:$J$5893,TRUNC(((A2451-$A$39+1)-1)/3)+1,MOD((A2451-$A$39+1)-1,3)+1),"")</f>
        <v/>
      </c>
      <c r="C2451" s="43" t="str">
        <f t="shared" si="1153"/>
        <v/>
      </c>
      <c r="D2451" s="43" t="str">
        <f t="shared" ca="1" si="1143"/>
        <v/>
      </c>
      <c r="E2451" s="43" t="str">
        <f t="shared" si="1154"/>
        <v/>
      </c>
      <c r="F2451" s="43" t="str">
        <f t="shared" si="1155"/>
        <v/>
      </c>
      <c r="G2451" s="43" t="str">
        <f>IF(A2451&lt;&gt;"",IF(A2451&lt;Data!$G$11*0.25,$C$13/$G$32,IF(A2451&gt;Data!$G$11*0.25,$C$13,$C$13*10)),"")</f>
        <v/>
      </c>
      <c r="H2451" s="43" t="str">
        <f>IF(A2451&lt;&gt;"",IF(Data!$G$9="constant",$C$13,IF(Data!$G$9="squeeze",G2451,F2451)),"")</f>
        <v/>
      </c>
      <c r="I2451" s="38" t="str">
        <f ca="1">IF(ISNUMBER(A2451),NORMINV(RAND(),0,IF(AND(Data!$G$9="squeeze",A2451&lt;Data!$G$11*0.25),$H$32,1)*$C$30*$C$13)*($C$14*$C$12),"")</f>
        <v/>
      </c>
      <c r="J2451" s="42" t="str">
        <f ca="1">IFERROR(IF(Data!$C$6="Real",B2451,I2451+J2450+($C$14*$C$12)*(NORMINV(RAND(),$C$15,CHOOSE($G$13,$C$13,F2451,G2451)))),"")</f>
        <v/>
      </c>
      <c r="K2451" s="88" t="str">
        <f>IF(ISNUMBER(A2451), IF($G$16="fixed",$G$17,MIN(H2451*Data!$C$7*$C$16*0.5,$C$17*Data!$C$7))*$C$12,"")</f>
        <v/>
      </c>
      <c r="L2451" s="42" t="str">
        <f t="shared" ca="1" si="1170"/>
        <v/>
      </c>
      <c r="M2451" s="44" t="str">
        <f t="shared" ca="1" si="1171"/>
        <v/>
      </c>
      <c r="N2451" s="44" t="str">
        <f t="shared" ca="1" si="1172"/>
        <v/>
      </c>
      <c r="O2451" s="108" t="str">
        <f t="shared" si="1156"/>
        <v/>
      </c>
      <c r="P2451" s="102" t="str">
        <f t="shared" si="1157"/>
        <v/>
      </c>
      <c r="Q2451" s="102" t="str">
        <f t="shared" si="1158"/>
        <v/>
      </c>
      <c r="R2451" s="120" t="str">
        <f t="shared" si="1159"/>
        <v/>
      </c>
      <c r="S2451" s="54" t="str">
        <f t="shared" si="1160"/>
        <v/>
      </c>
      <c r="T2451" s="5" t="str">
        <f t="shared" si="1161"/>
        <v/>
      </c>
      <c r="U2451" s="152" t="str">
        <f t="shared" si="1144"/>
        <v/>
      </c>
      <c r="V2451" s="152" t="str">
        <f t="shared" si="1145"/>
        <v/>
      </c>
      <c r="W2451" s="153" t="str">
        <f t="shared" si="1146"/>
        <v/>
      </c>
      <c r="X2451" s="153" t="str">
        <f t="shared" si="1147"/>
        <v/>
      </c>
      <c r="Y2451" s="153" t="str">
        <f t="shared" si="1148"/>
        <v/>
      </c>
      <c r="Z2451" s="153" t="str">
        <f t="shared" si="1149"/>
        <v/>
      </c>
      <c r="AA2451" s="152" t="str">
        <f t="shared" si="1150"/>
        <v/>
      </c>
      <c r="AB2451" s="152" t="str">
        <f t="shared" si="1151"/>
        <v/>
      </c>
      <c r="AC2451" s="154" t="str">
        <f t="shared" si="1162"/>
        <v/>
      </c>
      <c r="AD2451" s="154" t="str">
        <f t="shared" si="1163"/>
        <v/>
      </c>
      <c r="AE2451" s="3" t="str">
        <f t="shared" si="1164"/>
        <v/>
      </c>
      <c r="AF2451" s="3" t="str">
        <f t="shared" si="1165"/>
        <v/>
      </c>
      <c r="AG2451" s="3" t="str">
        <f t="shared" si="1166"/>
        <v/>
      </c>
      <c r="AH2451" s="4" t="str">
        <f t="shared" si="1167"/>
        <v/>
      </c>
      <c r="AI2451" s="75" t="str">
        <f t="shared" si="1168"/>
        <v/>
      </c>
      <c r="AJ2451" s="75" t="str">
        <f t="shared" si="1169"/>
        <v/>
      </c>
    </row>
    <row r="2452" spans="1:36" ht="14.25">
      <c r="A2452" s="41" t="str">
        <f t="shared" si="1152"/>
        <v/>
      </c>
      <c r="B2452" s="150" t="str">
        <f>IF(ISNUMBER(A2452),INDEX('MetaTrader Import'!$H$13:$J$5893,TRUNC(((A2452-$A$39+1)-1)/3)+1,MOD((A2452-$A$39+1)-1,3)+1),"")</f>
        <v/>
      </c>
      <c r="C2452" s="43" t="str">
        <f t="shared" si="1153"/>
        <v/>
      </c>
      <c r="D2452" s="43" t="str">
        <f t="shared" ca="1" si="1143"/>
        <v/>
      </c>
      <c r="E2452" s="43" t="str">
        <f t="shared" si="1154"/>
        <v/>
      </c>
      <c r="F2452" s="43" t="str">
        <f t="shared" si="1155"/>
        <v/>
      </c>
      <c r="G2452" s="43" t="str">
        <f>IF(A2452&lt;&gt;"",IF(A2452&lt;Data!$G$11*0.25,$C$13/$G$32,IF(A2452&gt;Data!$G$11*0.25,$C$13,$C$13*10)),"")</f>
        <v/>
      </c>
      <c r="H2452" s="43" t="str">
        <f>IF(A2452&lt;&gt;"",IF(Data!$G$9="constant",$C$13,IF(Data!$G$9="squeeze",G2452,F2452)),"")</f>
        <v/>
      </c>
      <c r="I2452" s="38" t="str">
        <f ca="1">IF(ISNUMBER(A2452),NORMINV(RAND(),0,IF(AND(Data!$G$9="squeeze",A2452&lt;Data!$G$11*0.25),$H$32,1)*$C$30*$C$13)*($C$14*$C$12),"")</f>
        <v/>
      </c>
      <c r="J2452" s="42" t="str">
        <f ca="1">IFERROR(IF(Data!$C$6="Real",B2452,I2452+J2451+($C$14*$C$12)*(NORMINV(RAND(),$C$15,CHOOSE($G$13,$C$13,F2452,G2452)))),"")</f>
        <v/>
      </c>
      <c r="K2452" s="88" t="str">
        <f>IF(ISNUMBER(A2452), IF($G$16="fixed",$G$17,MIN(H2452*Data!$C$7*$C$16*0.5,$C$17*Data!$C$7))*$C$12,"")</f>
        <v/>
      </c>
      <c r="L2452" s="42" t="str">
        <f t="shared" ca="1" si="1170"/>
        <v/>
      </c>
      <c r="M2452" s="44" t="str">
        <f t="shared" ca="1" si="1171"/>
        <v/>
      </c>
      <c r="N2452" s="44" t="str">
        <f t="shared" ca="1" si="1172"/>
        <v/>
      </c>
      <c r="O2452" s="108" t="str">
        <f t="shared" si="1156"/>
        <v/>
      </c>
      <c r="P2452" s="102" t="str">
        <f t="shared" si="1157"/>
        <v/>
      </c>
      <c r="Q2452" s="102" t="str">
        <f t="shared" si="1158"/>
        <v/>
      </c>
      <c r="R2452" s="120" t="str">
        <f t="shared" si="1159"/>
        <v/>
      </c>
      <c r="S2452" s="54" t="str">
        <f t="shared" si="1160"/>
        <v/>
      </c>
      <c r="T2452" s="5" t="str">
        <f t="shared" si="1161"/>
        <v/>
      </c>
      <c r="U2452" s="152" t="str">
        <f t="shared" si="1144"/>
        <v/>
      </c>
      <c r="V2452" s="152" t="str">
        <f t="shared" si="1145"/>
        <v/>
      </c>
      <c r="W2452" s="153" t="str">
        <f t="shared" si="1146"/>
        <v/>
      </c>
      <c r="X2452" s="153" t="str">
        <f t="shared" si="1147"/>
        <v/>
      </c>
      <c r="Y2452" s="153" t="str">
        <f t="shared" si="1148"/>
        <v/>
      </c>
      <c r="Z2452" s="153" t="str">
        <f t="shared" si="1149"/>
        <v/>
      </c>
      <c r="AA2452" s="152" t="str">
        <f t="shared" si="1150"/>
        <v/>
      </c>
      <c r="AB2452" s="152" t="str">
        <f t="shared" si="1151"/>
        <v/>
      </c>
      <c r="AC2452" s="154" t="str">
        <f t="shared" si="1162"/>
        <v/>
      </c>
      <c r="AD2452" s="154" t="str">
        <f t="shared" si="1163"/>
        <v/>
      </c>
      <c r="AE2452" s="3" t="str">
        <f t="shared" si="1164"/>
        <v/>
      </c>
      <c r="AF2452" s="3" t="str">
        <f t="shared" si="1165"/>
        <v/>
      </c>
      <c r="AG2452" s="3" t="str">
        <f t="shared" si="1166"/>
        <v/>
      </c>
      <c r="AH2452" s="4" t="str">
        <f t="shared" si="1167"/>
        <v/>
      </c>
      <c r="AI2452" s="75" t="str">
        <f t="shared" si="1168"/>
        <v/>
      </c>
      <c r="AJ2452" s="75" t="str">
        <f t="shared" si="1169"/>
        <v/>
      </c>
    </row>
    <row r="2453" spans="1:36" ht="14.25">
      <c r="A2453" s="41" t="str">
        <f t="shared" si="1152"/>
        <v/>
      </c>
      <c r="B2453" s="150" t="str">
        <f>IF(ISNUMBER(A2453),INDEX('MetaTrader Import'!$H$13:$J$5893,TRUNC(((A2453-$A$39+1)-1)/3)+1,MOD((A2453-$A$39+1)-1,3)+1),"")</f>
        <v/>
      </c>
      <c r="C2453" s="43" t="str">
        <f t="shared" si="1153"/>
        <v/>
      </c>
      <c r="D2453" s="43" t="str">
        <f t="shared" ca="1" si="1143"/>
        <v/>
      </c>
      <c r="E2453" s="43" t="str">
        <f t="shared" si="1154"/>
        <v/>
      </c>
      <c r="F2453" s="43" t="str">
        <f t="shared" si="1155"/>
        <v/>
      </c>
      <c r="G2453" s="43" t="str">
        <f>IF(A2453&lt;&gt;"",IF(A2453&lt;Data!$G$11*0.25,$C$13/$G$32,IF(A2453&gt;Data!$G$11*0.25,$C$13,$C$13*10)),"")</f>
        <v/>
      </c>
      <c r="H2453" s="43" t="str">
        <f>IF(A2453&lt;&gt;"",IF(Data!$G$9="constant",$C$13,IF(Data!$G$9="squeeze",G2453,F2453)),"")</f>
        <v/>
      </c>
      <c r="I2453" s="38" t="str">
        <f ca="1">IF(ISNUMBER(A2453),NORMINV(RAND(),0,IF(AND(Data!$G$9="squeeze",A2453&lt;Data!$G$11*0.25),$H$32,1)*$C$30*$C$13)*($C$14*$C$12),"")</f>
        <v/>
      </c>
      <c r="J2453" s="42" t="str">
        <f ca="1">IFERROR(IF(Data!$C$6="Real",B2453,I2453+J2452+($C$14*$C$12)*(NORMINV(RAND(),$C$15,CHOOSE($G$13,$C$13,F2453,G2453)))),"")</f>
        <v/>
      </c>
      <c r="K2453" s="88" t="str">
        <f>IF(ISNUMBER(A2453), IF($G$16="fixed",$G$17,MIN(H2453*Data!$C$7*$C$16*0.5,$C$17*Data!$C$7))*$C$12,"")</f>
        <v/>
      </c>
      <c r="L2453" s="42" t="str">
        <f t="shared" ca="1" si="1170"/>
        <v/>
      </c>
      <c r="M2453" s="44" t="str">
        <f t="shared" ca="1" si="1171"/>
        <v/>
      </c>
      <c r="N2453" s="44" t="str">
        <f t="shared" ca="1" si="1172"/>
        <v/>
      </c>
      <c r="O2453" s="108" t="str">
        <f t="shared" si="1156"/>
        <v/>
      </c>
      <c r="P2453" s="102" t="str">
        <f t="shared" si="1157"/>
        <v/>
      </c>
      <c r="Q2453" s="102" t="str">
        <f t="shared" si="1158"/>
        <v/>
      </c>
      <c r="R2453" s="120" t="str">
        <f t="shared" si="1159"/>
        <v/>
      </c>
      <c r="S2453" s="54" t="str">
        <f t="shared" si="1160"/>
        <v/>
      </c>
      <c r="T2453" s="5" t="str">
        <f t="shared" si="1161"/>
        <v/>
      </c>
      <c r="U2453" s="152" t="str">
        <f t="shared" si="1144"/>
        <v/>
      </c>
      <c r="V2453" s="152" t="str">
        <f t="shared" si="1145"/>
        <v/>
      </c>
      <c r="W2453" s="153" t="str">
        <f t="shared" si="1146"/>
        <v/>
      </c>
      <c r="X2453" s="153" t="str">
        <f t="shared" si="1147"/>
        <v/>
      </c>
      <c r="Y2453" s="153" t="str">
        <f t="shared" si="1148"/>
        <v/>
      </c>
      <c r="Z2453" s="153" t="str">
        <f t="shared" si="1149"/>
        <v/>
      </c>
      <c r="AA2453" s="152" t="str">
        <f t="shared" si="1150"/>
        <v/>
      </c>
      <c r="AB2453" s="152" t="str">
        <f t="shared" si="1151"/>
        <v/>
      </c>
      <c r="AC2453" s="154" t="str">
        <f t="shared" si="1162"/>
        <v/>
      </c>
      <c r="AD2453" s="154" t="str">
        <f t="shared" si="1163"/>
        <v/>
      </c>
      <c r="AE2453" s="3" t="str">
        <f t="shared" si="1164"/>
        <v/>
      </c>
      <c r="AF2453" s="3" t="str">
        <f t="shared" si="1165"/>
        <v/>
      </c>
      <c r="AG2453" s="3" t="str">
        <f t="shared" si="1166"/>
        <v/>
      </c>
      <c r="AH2453" s="4" t="str">
        <f t="shared" si="1167"/>
        <v/>
      </c>
      <c r="AI2453" s="75" t="str">
        <f t="shared" si="1168"/>
        <v/>
      </c>
      <c r="AJ2453" s="75" t="str">
        <f t="shared" si="1169"/>
        <v/>
      </c>
    </row>
    <row r="2454" spans="1:36" ht="14.25">
      <c r="A2454" s="41" t="str">
        <f t="shared" si="1152"/>
        <v/>
      </c>
      <c r="B2454" s="150" t="str">
        <f>IF(ISNUMBER(A2454),INDEX('MetaTrader Import'!$H$13:$J$5893,TRUNC(((A2454-$A$39+1)-1)/3)+1,MOD((A2454-$A$39+1)-1,3)+1),"")</f>
        <v/>
      </c>
      <c r="C2454" s="43" t="str">
        <f t="shared" si="1153"/>
        <v/>
      </c>
      <c r="D2454" s="43" t="str">
        <f t="shared" ca="1" si="1143"/>
        <v/>
      </c>
      <c r="E2454" s="43" t="str">
        <f t="shared" si="1154"/>
        <v/>
      </c>
      <c r="F2454" s="43" t="str">
        <f t="shared" si="1155"/>
        <v/>
      </c>
      <c r="G2454" s="43" t="str">
        <f>IF(A2454&lt;&gt;"",IF(A2454&lt;Data!$G$11*0.25,$C$13/$G$32,IF(A2454&gt;Data!$G$11*0.25,$C$13,$C$13*10)),"")</f>
        <v/>
      </c>
      <c r="H2454" s="43" t="str">
        <f>IF(A2454&lt;&gt;"",IF(Data!$G$9="constant",$C$13,IF(Data!$G$9="squeeze",G2454,F2454)),"")</f>
        <v/>
      </c>
      <c r="I2454" s="38" t="str">
        <f ca="1">IF(ISNUMBER(A2454),NORMINV(RAND(),0,IF(AND(Data!$G$9="squeeze",A2454&lt;Data!$G$11*0.25),$H$32,1)*$C$30*$C$13)*($C$14*$C$12),"")</f>
        <v/>
      </c>
      <c r="J2454" s="42" t="str">
        <f ca="1">IFERROR(IF(Data!$C$6="Real",B2454,I2454+J2453+($C$14*$C$12)*(NORMINV(RAND(),$C$15,CHOOSE($G$13,$C$13,F2454,G2454)))),"")</f>
        <v/>
      </c>
      <c r="K2454" s="88" t="str">
        <f>IF(ISNUMBER(A2454), IF($G$16="fixed",$G$17,MIN(H2454*Data!$C$7*$C$16*0.5,$C$17*Data!$C$7))*$C$12,"")</f>
        <v/>
      </c>
      <c r="L2454" s="42" t="str">
        <f t="shared" ca="1" si="1170"/>
        <v/>
      </c>
      <c r="M2454" s="44" t="str">
        <f t="shared" ca="1" si="1171"/>
        <v/>
      </c>
      <c r="N2454" s="44" t="str">
        <f t="shared" ca="1" si="1172"/>
        <v/>
      </c>
      <c r="O2454" s="108" t="str">
        <f t="shared" si="1156"/>
        <v/>
      </c>
      <c r="P2454" s="102" t="str">
        <f t="shared" si="1157"/>
        <v/>
      </c>
      <c r="Q2454" s="102" t="str">
        <f t="shared" si="1158"/>
        <v/>
      </c>
      <c r="R2454" s="120" t="str">
        <f t="shared" si="1159"/>
        <v/>
      </c>
      <c r="S2454" s="54" t="str">
        <f t="shared" si="1160"/>
        <v/>
      </c>
      <c r="T2454" s="5" t="str">
        <f t="shared" si="1161"/>
        <v/>
      </c>
      <c r="U2454" s="152" t="str">
        <f t="shared" si="1144"/>
        <v/>
      </c>
      <c r="V2454" s="152" t="str">
        <f t="shared" si="1145"/>
        <v/>
      </c>
      <c r="W2454" s="153" t="str">
        <f t="shared" si="1146"/>
        <v/>
      </c>
      <c r="X2454" s="153" t="str">
        <f t="shared" si="1147"/>
        <v/>
      </c>
      <c r="Y2454" s="153" t="str">
        <f t="shared" si="1148"/>
        <v/>
      </c>
      <c r="Z2454" s="153" t="str">
        <f t="shared" si="1149"/>
        <v/>
      </c>
      <c r="AA2454" s="152" t="str">
        <f t="shared" si="1150"/>
        <v/>
      </c>
      <c r="AB2454" s="152" t="str">
        <f t="shared" si="1151"/>
        <v/>
      </c>
      <c r="AC2454" s="154" t="str">
        <f t="shared" si="1162"/>
        <v/>
      </c>
      <c r="AD2454" s="154" t="str">
        <f t="shared" si="1163"/>
        <v/>
      </c>
      <c r="AE2454" s="3" t="str">
        <f t="shared" si="1164"/>
        <v/>
      </c>
      <c r="AF2454" s="3" t="str">
        <f t="shared" si="1165"/>
        <v/>
      </c>
      <c r="AG2454" s="3" t="str">
        <f t="shared" si="1166"/>
        <v/>
      </c>
      <c r="AH2454" s="4" t="str">
        <f t="shared" si="1167"/>
        <v/>
      </c>
      <c r="AI2454" s="75" t="str">
        <f t="shared" si="1168"/>
        <v/>
      </c>
      <c r="AJ2454" s="75" t="str">
        <f t="shared" si="1169"/>
        <v/>
      </c>
    </row>
    <row r="2455" spans="1:36" ht="14.25">
      <c r="A2455" s="41" t="str">
        <f t="shared" si="1152"/>
        <v/>
      </c>
      <c r="B2455" s="150" t="str">
        <f>IF(ISNUMBER(A2455),INDEX('MetaTrader Import'!$H$13:$J$5893,TRUNC(((A2455-$A$39+1)-1)/3)+1,MOD((A2455-$A$39+1)-1,3)+1),"")</f>
        <v/>
      </c>
      <c r="C2455" s="43" t="str">
        <f t="shared" si="1153"/>
        <v/>
      </c>
      <c r="D2455" s="43" t="str">
        <f t="shared" ca="1" si="1143"/>
        <v/>
      </c>
      <c r="E2455" s="43" t="str">
        <f t="shared" si="1154"/>
        <v/>
      </c>
      <c r="F2455" s="43" t="str">
        <f t="shared" si="1155"/>
        <v/>
      </c>
      <c r="G2455" s="43" t="str">
        <f>IF(A2455&lt;&gt;"",IF(A2455&lt;Data!$G$11*0.25,$C$13/$G$32,IF(A2455&gt;Data!$G$11*0.25,$C$13,$C$13*10)),"")</f>
        <v/>
      </c>
      <c r="H2455" s="43" t="str">
        <f>IF(A2455&lt;&gt;"",IF(Data!$G$9="constant",$C$13,IF(Data!$G$9="squeeze",G2455,F2455)),"")</f>
        <v/>
      </c>
      <c r="I2455" s="38" t="str">
        <f ca="1">IF(ISNUMBER(A2455),NORMINV(RAND(),0,IF(AND(Data!$G$9="squeeze",A2455&lt;Data!$G$11*0.25),$H$32,1)*$C$30*$C$13)*($C$14*$C$12),"")</f>
        <v/>
      </c>
      <c r="J2455" s="42" t="str">
        <f ca="1">IFERROR(IF(Data!$C$6="Real",B2455,I2455+J2454+($C$14*$C$12)*(NORMINV(RAND(),$C$15,CHOOSE($G$13,$C$13,F2455,G2455)))),"")</f>
        <v/>
      </c>
      <c r="K2455" s="88" t="str">
        <f>IF(ISNUMBER(A2455), IF($G$16="fixed",$G$17,MIN(H2455*Data!$C$7*$C$16*0.5,$C$17*Data!$C$7))*$C$12,"")</f>
        <v/>
      </c>
      <c r="L2455" s="42" t="str">
        <f t="shared" ca="1" si="1170"/>
        <v/>
      </c>
      <c r="M2455" s="44" t="str">
        <f t="shared" ca="1" si="1171"/>
        <v/>
      </c>
      <c r="N2455" s="44" t="str">
        <f t="shared" ca="1" si="1172"/>
        <v/>
      </c>
      <c r="O2455" s="108" t="str">
        <f t="shared" si="1156"/>
        <v/>
      </c>
      <c r="P2455" s="102" t="str">
        <f t="shared" si="1157"/>
        <v/>
      </c>
      <c r="Q2455" s="102" t="str">
        <f t="shared" si="1158"/>
        <v/>
      </c>
      <c r="R2455" s="120" t="str">
        <f t="shared" si="1159"/>
        <v/>
      </c>
      <c r="S2455" s="54" t="str">
        <f t="shared" si="1160"/>
        <v/>
      </c>
      <c r="T2455" s="5" t="str">
        <f t="shared" si="1161"/>
        <v/>
      </c>
      <c r="U2455" s="152" t="str">
        <f t="shared" si="1144"/>
        <v/>
      </c>
      <c r="V2455" s="152" t="str">
        <f t="shared" si="1145"/>
        <v/>
      </c>
      <c r="W2455" s="153" t="str">
        <f t="shared" si="1146"/>
        <v/>
      </c>
      <c r="X2455" s="153" t="str">
        <f t="shared" si="1147"/>
        <v/>
      </c>
      <c r="Y2455" s="153" t="str">
        <f t="shared" si="1148"/>
        <v/>
      </c>
      <c r="Z2455" s="153" t="str">
        <f t="shared" si="1149"/>
        <v/>
      </c>
      <c r="AA2455" s="152" t="str">
        <f t="shared" si="1150"/>
        <v/>
      </c>
      <c r="AB2455" s="152" t="str">
        <f t="shared" si="1151"/>
        <v/>
      </c>
      <c r="AC2455" s="154" t="str">
        <f t="shared" si="1162"/>
        <v/>
      </c>
      <c r="AD2455" s="154" t="str">
        <f t="shared" si="1163"/>
        <v/>
      </c>
      <c r="AE2455" s="3" t="str">
        <f t="shared" si="1164"/>
        <v/>
      </c>
      <c r="AF2455" s="3" t="str">
        <f t="shared" si="1165"/>
        <v/>
      </c>
      <c r="AG2455" s="3" t="str">
        <f t="shared" si="1166"/>
        <v/>
      </c>
      <c r="AH2455" s="4" t="str">
        <f t="shared" si="1167"/>
        <v/>
      </c>
      <c r="AI2455" s="75" t="str">
        <f t="shared" si="1168"/>
        <v/>
      </c>
      <c r="AJ2455" s="75" t="str">
        <f t="shared" si="1169"/>
        <v/>
      </c>
    </row>
    <row r="2456" spans="1:36" ht="14.25">
      <c r="A2456" s="41" t="str">
        <f t="shared" si="1152"/>
        <v/>
      </c>
      <c r="B2456" s="150" t="str">
        <f>IF(ISNUMBER(A2456),INDEX('MetaTrader Import'!$H$13:$J$5893,TRUNC(((A2456-$A$39+1)-1)/3)+1,MOD((A2456-$A$39+1)-1,3)+1),"")</f>
        <v/>
      </c>
      <c r="C2456" s="43" t="str">
        <f t="shared" si="1153"/>
        <v/>
      </c>
      <c r="D2456" s="43" t="str">
        <f t="shared" ca="1" si="1143"/>
        <v/>
      </c>
      <c r="E2456" s="43" t="str">
        <f t="shared" si="1154"/>
        <v/>
      </c>
      <c r="F2456" s="43" t="str">
        <f t="shared" si="1155"/>
        <v/>
      </c>
      <c r="G2456" s="43" t="str">
        <f>IF(A2456&lt;&gt;"",IF(A2456&lt;Data!$G$11*0.25,$C$13/$G$32,IF(A2456&gt;Data!$G$11*0.25,$C$13,$C$13*10)),"")</f>
        <v/>
      </c>
      <c r="H2456" s="43" t="str">
        <f>IF(A2456&lt;&gt;"",IF(Data!$G$9="constant",$C$13,IF(Data!$G$9="squeeze",G2456,F2456)),"")</f>
        <v/>
      </c>
      <c r="I2456" s="38" t="str">
        <f ca="1">IF(ISNUMBER(A2456),NORMINV(RAND(),0,IF(AND(Data!$G$9="squeeze",A2456&lt;Data!$G$11*0.25),$H$32,1)*$C$30*$C$13)*($C$14*$C$12),"")</f>
        <v/>
      </c>
      <c r="J2456" s="42" t="str">
        <f ca="1">IFERROR(IF(Data!$C$6="Real",B2456,I2456+J2455+($C$14*$C$12)*(NORMINV(RAND(),$C$15,CHOOSE($G$13,$C$13,F2456,G2456)))),"")</f>
        <v/>
      </c>
      <c r="K2456" s="88" t="str">
        <f>IF(ISNUMBER(A2456), IF($G$16="fixed",$G$17,MIN(H2456*Data!$C$7*$C$16*0.5,$C$17*Data!$C$7))*$C$12,"")</f>
        <v/>
      </c>
      <c r="L2456" s="42" t="str">
        <f t="shared" ca="1" si="1170"/>
        <v/>
      </c>
      <c r="M2456" s="44" t="str">
        <f t="shared" ca="1" si="1171"/>
        <v/>
      </c>
      <c r="N2456" s="44" t="str">
        <f t="shared" ca="1" si="1172"/>
        <v/>
      </c>
      <c r="O2456" s="108" t="str">
        <f t="shared" si="1156"/>
        <v/>
      </c>
      <c r="P2456" s="102" t="str">
        <f t="shared" si="1157"/>
        <v/>
      </c>
      <c r="Q2456" s="102" t="str">
        <f t="shared" si="1158"/>
        <v/>
      </c>
      <c r="R2456" s="120" t="str">
        <f t="shared" si="1159"/>
        <v/>
      </c>
      <c r="S2456" s="54" t="str">
        <f t="shared" si="1160"/>
        <v/>
      </c>
      <c r="T2456" s="5" t="str">
        <f t="shared" si="1161"/>
        <v/>
      </c>
      <c r="U2456" s="152" t="str">
        <f t="shared" si="1144"/>
        <v/>
      </c>
      <c r="V2456" s="152" t="str">
        <f t="shared" si="1145"/>
        <v/>
      </c>
      <c r="W2456" s="153" t="str">
        <f t="shared" si="1146"/>
        <v/>
      </c>
      <c r="X2456" s="153" t="str">
        <f t="shared" si="1147"/>
        <v/>
      </c>
      <c r="Y2456" s="153" t="str">
        <f t="shared" si="1148"/>
        <v/>
      </c>
      <c r="Z2456" s="153" t="str">
        <f t="shared" si="1149"/>
        <v/>
      </c>
      <c r="AA2456" s="152" t="str">
        <f t="shared" si="1150"/>
        <v/>
      </c>
      <c r="AB2456" s="152" t="str">
        <f t="shared" si="1151"/>
        <v/>
      </c>
      <c r="AC2456" s="154" t="str">
        <f t="shared" si="1162"/>
        <v/>
      </c>
      <c r="AD2456" s="154" t="str">
        <f t="shared" si="1163"/>
        <v/>
      </c>
      <c r="AE2456" s="3" t="str">
        <f t="shared" si="1164"/>
        <v/>
      </c>
      <c r="AF2456" s="3" t="str">
        <f t="shared" si="1165"/>
        <v/>
      </c>
      <c r="AG2456" s="3" t="str">
        <f t="shared" si="1166"/>
        <v/>
      </c>
      <c r="AH2456" s="4" t="str">
        <f t="shared" si="1167"/>
        <v/>
      </c>
      <c r="AI2456" s="75" t="str">
        <f t="shared" si="1168"/>
        <v/>
      </c>
      <c r="AJ2456" s="75" t="str">
        <f t="shared" si="1169"/>
        <v/>
      </c>
    </row>
    <row r="2457" spans="1:36" ht="14.25">
      <c r="A2457" s="41" t="str">
        <f t="shared" si="1152"/>
        <v/>
      </c>
      <c r="B2457" s="150" t="str">
        <f>IF(ISNUMBER(A2457),INDEX('MetaTrader Import'!$H$13:$J$5893,TRUNC(((A2457-$A$39+1)-1)/3)+1,MOD((A2457-$A$39+1)-1,3)+1),"")</f>
        <v/>
      </c>
      <c r="C2457" s="43" t="str">
        <f t="shared" si="1153"/>
        <v/>
      </c>
      <c r="D2457" s="43" t="str">
        <f t="shared" ca="1" si="1143"/>
        <v/>
      </c>
      <c r="E2457" s="43" t="str">
        <f t="shared" si="1154"/>
        <v/>
      </c>
      <c r="F2457" s="43" t="str">
        <f t="shared" si="1155"/>
        <v/>
      </c>
      <c r="G2457" s="43" t="str">
        <f>IF(A2457&lt;&gt;"",IF(A2457&lt;Data!$G$11*0.25,$C$13/$G$32,IF(A2457&gt;Data!$G$11*0.25,$C$13,$C$13*10)),"")</f>
        <v/>
      </c>
      <c r="H2457" s="43" t="str">
        <f>IF(A2457&lt;&gt;"",IF(Data!$G$9="constant",$C$13,IF(Data!$G$9="squeeze",G2457,F2457)),"")</f>
        <v/>
      </c>
      <c r="I2457" s="38" t="str">
        <f ca="1">IF(ISNUMBER(A2457),NORMINV(RAND(),0,IF(AND(Data!$G$9="squeeze",A2457&lt;Data!$G$11*0.25),$H$32,1)*$C$30*$C$13)*($C$14*$C$12),"")</f>
        <v/>
      </c>
      <c r="J2457" s="42" t="str">
        <f ca="1">IFERROR(IF(Data!$C$6="Real",B2457,I2457+J2456+($C$14*$C$12)*(NORMINV(RAND(),$C$15,CHOOSE($G$13,$C$13,F2457,G2457)))),"")</f>
        <v/>
      </c>
      <c r="K2457" s="88" t="str">
        <f>IF(ISNUMBER(A2457), IF($G$16="fixed",$G$17,MIN(H2457*Data!$C$7*$C$16*0.5,$C$17*Data!$C$7))*$C$12,"")</f>
        <v/>
      </c>
      <c r="L2457" s="42" t="str">
        <f t="shared" ca="1" si="1170"/>
        <v/>
      </c>
      <c r="M2457" s="44" t="str">
        <f t="shared" ca="1" si="1171"/>
        <v/>
      </c>
      <c r="N2457" s="44" t="str">
        <f t="shared" ca="1" si="1172"/>
        <v/>
      </c>
      <c r="O2457" s="108" t="str">
        <f t="shared" si="1156"/>
        <v/>
      </c>
      <c r="P2457" s="102" t="str">
        <f t="shared" si="1157"/>
        <v/>
      </c>
      <c r="Q2457" s="102" t="str">
        <f t="shared" si="1158"/>
        <v/>
      </c>
      <c r="R2457" s="120" t="str">
        <f t="shared" si="1159"/>
        <v/>
      </c>
      <c r="S2457" s="54" t="str">
        <f t="shared" si="1160"/>
        <v/>
      </c>
      <c r="T2457" s="5" t="str">
        <f t="shared" si="1161"/>
        <v/>
      </c>
      <c r="U2457" s="152" t="str">
        <f t="shared" si="1144"/>
        <v/>
      </c>
      <c r="V2457" s="152" t="str">
        <f t="shared" si="1145"/>
        <v/>
      </c>
      <c r="W2457" s="153" t="str">
        <f t="shared" si="1146"/>
        <v/>
      </c>
      <c r="X2457" s="153" t="str">
        <f t="shared" si="1147"/>
        <v/>
      </c>
      <c r="Y2457" s="153" t="str">
        <f t="shared" si="1148"/>
        <v/>
      </c>
      <c r="Z2457" s="153" t="str">
        <f t="shared" si="1149"/>
        <v/>
      </c>
      <c r="AA2457" s="152" t="str">
        <f t="shared" si="1150"/>
        <v/>
      </c>
      <c r="AB2457" s="152" t="str">
        <f t="shared" si="1151"/>
        <v/>
      </c>
      <c r="AC2457" s="154" t="str">
        <f t="shared" si="1162"/>
        <v/>
      </c>
      <c r="AD2457" s="154" t="str">
        <f t="shared" si="1163"/>
        <v/>
      </c>
      <c r="AE2457" s="3" t="str">
        <f t="shared" si="1164"/>
        <v/>
      </c>
      <c r="AF2457" s="3" t="str">
        <f t="shared" si="1165"/>
        <v/>
      </c>
      <c r="AG2457" s="3" t="str">
        <f t="shared" si="1166"/>
        <v/>
      </c>
      <c r="AH2457" s="4" t="str">
        <f t="shared" si="1167"/>
        <v/>
      </c>
      <c r="AI2457" s="75" t="str">
        <f t="shared" si="1168"/>
        <v/>
      </c>
      <c r="AJ2457" s="75" t="str">
        <f t="shared" si="1169"/>
        <v/>
      </c>
    </row>
    <row r="2458" spans="1:36" ht="14.25">
      <c r="A2458" s="41" t="str">
        <f t="shared" si="1152"/>
        <v/>
      </c>
      <c r="B2458" s="150" t="str">
        <f>IF(ISNUMBER(A2458),INDEX('MetaTrader Import'!$H$13:$J$5893,TRUNC(((A2458-$A$39+1)-1)/3)+1,MOD((A2458-$A$39+1)-1,3)+1),"")</f>
        <v/>
      </c>
      <c r="C2458" s="43" t="str">
        <f t="shared" si="1153"/>
        <v/>
      </c>
      <c r="D2458" s="43" t="str">
        <f t="shared" ca="1" si="1143"/>
        <v/>
      </c>
      <c r="E2458" s="43" t="str">
        <f t="shared" si="1154"/>
        <v/>
      </c>
      <c r="F2458" s="43" t="str">
        <f t="shared" si="1155"/>
        <v/>
      </c>
      <c r="G2458" s="43" t="str">
        <f>IF(A2458&lt;&gt;"",IF(A2458&lt;Data!$G$11*0.25,$C$13/$G$32,IF(A2458&gt;Data!$G$11*0.25,$C$13,$C$13*10)),"")</f>
        <v/>
      </c>
      <c r="H2458" s="43" t="str">
        <f>IF(A2458&lt;&gt;"",IF(Data!$G$9="constant",$C$13,IF(Data!$G$9="squeeze",G2458,F2458)),"")</f>
        <v/>
      </c>
      <c r="I2458" s="38" t="str">
        <f ca="1">IF(ISNUMBER(A2458),NORMINV(RAND(),0,IF(AND(Data!$G$9="squeeze",A2458&lt;Data!$G$11*0.25),$H$32,1)*$C$30*$C$13)*($C$14*$C$12),"")</f>
        <v/>
      </c>
      <c r="J2458" s="42" t="str">
        <f ca="1">IFERROR(IF(Data!$C$6="Real",B2458,I2458+J2457+($C$14*$C$12)*(NORMINV(RAND(),$C$15,CHOOSE($G$13,$C$13,F2458,G2458)))),"")</f>
        <v/>
      </c>
      <c r="K2458" s="88" t="str">
        <f>IF(ISNUMBER(A2458), IF($G$16="fixed",$G$17,MIN(H2458*Data!$C$7*$C$16*0.5,$C$17*Data!$C$7))*$C$12,"")</f>
        <v/>
      </c>
      <c r="L2458" s="42" t="str">
        <f t="shared" ca="1" si="1170"/>
        <v/>
      </c>
      <c r="M2458" s="44" t="str">
        <f t="shared" ca="1" si="1171"/>
        <v/>
      </c>
      <c r="N2458" s="44" t="str">
        <f t="shared" ca="1" si="1172"/>
        <v/>
      </c>
      <c r="O2458" s="108" t="str">
        <f t="shared" si="1156"/>
        <v/>
      </c>
      <c r="P2458" s="102" t="str">
        <f t="shared" si="1157"/>
        <v/>
      </c>
      <c r="Q2458" s="102" t="str">
        <f t="shared" si="1158"/>
        <v/>
      </c>
      <c r="R2458" s="120" t="str">
        <f t="shared" si="1159"/>
        <v/>
      </c>
      <c r="S2458" s="54" t="str">
        <f t="shared" si="1160"/>
        <v/>
      </c>
      <c r="T2458" s="5" t="str">
        <f t="shared" si="1161"/>
        <v/>
      </c>
      <c r="U2458" s="152" t="str">
        <f t="shared" si="1144"/>
        <v/>
      </c>
      <c r="V2458" s="152" t="str">
        <f t="shared" si="1145"/>
        <v/>
      </c>
      <c r="W2458" s="153" t="str">
        <f t="shared" si="1146"/>
        <v/>
      </c>
      <c r="X2458" s="153" t="str">
        <f t="shared" si="1147"/>
        <v/>
      </c>
      <c r="Y2458" s="153" t="str">
        <f t="shared" si="1148"/>
        <v/>
      </c>
      <c r="Z2458" s="153" t="str">
        <f t="shared" si="1149"/>
        <v/>
      </c>
      <c r="AA2458" s="152" t="str">
        <f t="shared" si="1150"/>
        <v/>
      </c>
      <c r="AB2458" s="152" t="str">
        <f t="shared" si="1151"/>
        <v/>
      </c>
      <c r="AC2458" s="154" t="str">
        <f t="shared" si="1162"/>
        <v/>
      </c>
      <c r="AD2458" s="154" t="str">
        <f t="shared" si="1163"/>
        <v/>
      </c>
      <c r="AE2458" s="3" t="str">
        <f t="shared" si="1164"/>
        <v/>
      </c>
      <c r="AF2458" s="3" t="str">
        <f t="shared" si="1165"/>
        <v/>
      </c>
      <c r="AG2458" s="3" t="str">
        <f t="shared" si="1166"/>
        <v/>
      </c>
      <c r="AH2458" s="4" t="str">
        <f t="shared" si="1167"/>
        <v/>
      </c>
      <c r="AI2458" s="75" t="str">
        <f t="shared" si="1168"/>
        <v/>
      </c>
      <c r="AJ2458" s="75" t="str">
        <f t="shared" si="1169"/>
        <v/>
      </c>
    </row>
    <row r="2459" spans="1:36" ht="14.25">
      <c r="A2459" s="41" t="str">
        <f t="shared" si="1152"/>
        <v/>
      </c>
      <c r="B2459" s="150" t="str">
        <f>IF(ISNUMBER(A2459),INDEX('MetaTrader Import'!$H$13:$J$5893,TRUNC(((A2459-$A$39+1)-1)/3)+1,MOD((A2459-$A$39+1)-1,3)+1),"")</f>
        <v/>
      </c>
      <c r="C2459" s="43" t="str">
        <f t="shared" si="1153"/>
        <v/>
      </c>
      <c r="D2459" s="43" t="str">
        <f t="shared" ca="1" si="1143"/>
        <v/>
      </c>
      <c r="E2459" s="43" t="str">
        <f t="shared" si="1154"/>
        <v/>
      </c>
      <c r="F2459" s="43" t="str">
        <f t="shared" si="1155"/>
        <v/>
      </c>
      <c r="G2459" s="43" t="str">
        <f>IF(A2459&lt;&gt;"",IF(A2459&lt;Data!$G$11*0.25,$C$13/$G$32,IF(A2459&gt;Data!$G$11*0.25,$C$13,$C$13*10)),"")</f>
        <v/>
      </c>
      <c r="H2459" s="43" t="str">
        <f>IF(A2459&lt;&gt;"",IF(Data!$G$9="constant",$C$13,IF(Data!$G$9="squeeze",G2459,F2459)),"")</f>
        <v/>
      </c>
      <c r="I2459" s="38" t="str">
        <f ca="1">IF(ISNUMBER(A2459),NORMINV(RAND(),0,IF(AND(Data!$G$9="squeeze",A2459&lt;Data!$G$11*0.25),$H$32,1)*$C$30*$C$13)*($C$14*$C$12),"")</f>
        <v/>
      </c>
      <c r="J2459" s="42" t="str">
        <f ca="1">IFERROR(IF(Data!$C$6="Real",B2459,I2459+J2458+($C$14*$C$12)*(NORMINV(RAND(),$C$15,CHOOSE($G$13,$C$13,F2459,G2459)))),"")</f>
        <v/>
      </c>
      <c r="K2459" s="88" t="str">
        <f>IF(ISNUMBER(A2459), IF($G$16="fixed",$G$17,MIN(H2459*Data!$C$7*$C$16*0.5,$C$17*Data!$C$7))*$C$12,"")</f>
        <v/>
      </c>
      <c r="L2459" s="42" t="str">
        <f t="shared" ca="1" si="1170"/>
        <v/>
      </c>
      <c r="M2459" s="44" t="str">
        <f t="shared" ca="1" si="1171"/>
        <v/>
      </c>
      <c r="N2459" s="44" t="str">
        <f t="shared" ca="1" si="1172"/>
        <v/>
      </c>
      <c r="O2459" s="108" t="str">
        <f t="shared" si="1156"/>
        <v/>
      </c>
      <c r="P2459" s="102" t="str">
        <f t="shared" si="1157"/>
        <v/>
      </c>
      <c r="Q2459" s="102" t="str">
        <f t="shared" si="1158"/>
        <v/>
      </c>
      <c r="R2459" s="120" t="str">
        <f t="shared" si="1159"/>
        <v/>
      </c>
      <c r="S2459" s="54" t="str">
        <f t="shared" si="1160"/>
        <v/>
      </c>
      <c r="T2459" s="5" t="str">
        <f t="shared" si="1161"/>
        <v/>
      </c>
      <c r="U2459" s="152" t="str">
        <f t="shared" si="1144"/>
        <v/>
      </c>
      <c r="V2459" s="152" t="str">
        <f t="shared" si="1145"/>
        <v/>
      </c>
      <c r="W2459" s="153" t="str">
        <f t="shared" si="1146"/>
        <v/>
      </c>
      <c r="X2459" s="153" t="str">
        <f t="shared" si="1147"/>
        <v/>
      </c>
      <c r="Y2459" s="153" t="str">
        <f t="shared" si="1148"/>
        <v/>
      </c>
      <c r="Z2459" s="153" t="str">
        <f t="shared" si="1149"/>
        <v/>
      </c>
      <c r="AA2459" s="152" t="str">
        <f t="shared" si="1150"/>
        <v/>
      </c>
      <c r="AB2459" s="152" t="str">
        <f t="shared" si="1151"/>
        <v/>
      </c>
      <c r="AC2459" s="154" t="str">
        <f t="shared" si="1162"/>
        <v/>
      </c>
      <c r="AD2459" s="154" t="str">
        <f t="shared" si="1163"/>
        <v/>
      </c>
      <c r="AE2459" s="3" t="str">
        <f t="shared" si="1164"/>
        <v/>
      </c>
      <c r="AF2459" s="3" t="str">
        <f t="shared" si="1165"/>
        <v/>
      </c>
      <c r="AG2459" s="3" t="str">
        <f t="shared" si="1166"/>
        <v/>
      </c>
      <c r="AH2459" s="4" t="str">
        <f t="shared" si="1167"/>
        <v/>
      </c>
      <c r="AI2459" s="75" t="str">
        <f t="shared" si="1168"/>
        <v/>
      </c>
      <c r="AJ2459" s="75" t="str">
        <f t="shared" si="1169"/>
        <v/>
      </c>
    </row>
    <row r="2460" spans="1:36" ht="14.25">
      <c r="A2460" s="41" t="str">
        <f t="shared" si="1152"/>
        <v/>
      </c>
      <c r="B2460" s="150" t="str">
        <f>IF(ISNUMBER(A2460),INDEX('MetaTrader Import'!$H$13:$J$5893,TRUNC(((A2460-$A$39+1)-1)/3)+1,MOD((A2460-$A$39+1)-1,3)+1),"")</f>
        <v/>
      </c>
      <c r="C2460" s="43" t="str">
        <f t="shared" si="1153"/>
        <v/>
      </c>
      <c r="D2460" s="43" t="str">
        <f t="shared" ca="1" si="1143"/>
        <v/>
      </c>
      <c r="E2460" s="43" t="str">
        <f t="shared" si="1154"/>
        <v/>
      </c>
      <c r="F2460" s="43" t="str">
        <f t="shared" si="1155"/>
        <v/>
      </c>
      <c r="G2460" s="43" t="str">
        <f>IF(A2460&lt;&gt;"",IF(A2460&lt;Data!$G$11*0.25,$C$13/$G$32,IF(A2460&gt;Data!$G$11*0.25,$C$13,$C$13*10)),"")</f>
        <v/>
      </c>
      <c r="H2460" s="43" t="str">
        <f>IF(A2460&lt;&gt;"",IF(Data!$G$9="constant",$C$13,IF(Data!$G$9="squeeze",G2460,F2460)),"")</f>
        <v/>
      </c>
      <c r="I2460" s="38" t="str">
        <f ca="1">IF(ISNUMBER(A2460),NORMINV(RAND(),0,IF(AND(Data!$G$9="squeeze",A2460&lt;Data!$G$11*0.25),$H$32,1)*$C$30*$C$13)*($C$14*$C$12),"")</f>
        <v/>
      </c>
      <c r="J2460" s="42" t="str">
        <f ca="1">IFERROR(IF(Data!$C$6="Real",B2460,I2460+J2459+($C$14*$C$12)*(NORMINV(RAND(),$C$15,CHOOSE($G$13,$C$13,F2460,G2460)))),"")</f>
        <v/>
      </c>
      <c r="K2460" s="88" t="str">
        <f>IF(ISNUMBER(A2460), IF($G$16="fixed",$G$17,MIN(H2460*Data!$C$7*$C$16*0.5,$C$17*Data!$C$7))*$C$12,"")</f>
        <v/>
      </c>
      <c r="L2460" s="42" t="str">
        <f t="shared" ca="1" si="1170"/>
        <v/>
      </c>
      <c r="M2460" s="44" t="str">
        <f t="shared" ca="1" si="1171"/>
        <v/>
      </c>
      <c r="N2460" s="44" t="str">
        <f t="shared" ca="1" si="1172"/>
        <v/>
      </c>
      <c r="O2460" s="108" t="str">
        <f t="shared" si="1156"/>
        <v/>
      </c>
      <c r="P2460" s="102" t="str">
        <f t="shared" si="1157"/>
        <v/>
      </c>
      <c r="Q2460" s="102" t="str">
        <f t="shared" si="1158"/>
        <v/>
      </c>
      <c r="R2460" s="120" t="str">
        <f t="shared" si="1159"/>
        <v/>
      </c>
      <c r="S2460" s="54" t="str">
        <f t="shared" si="1160"/>
        <v/>
      </c>
      <c r="T2460" s="5" t="str">
        <f t="shared" si="1161"/>
        <v/>
      </c>
      <c r="U2460" s="152" t="str">
        <f t="shared" si="1144"/>
        <v/>
      </c>
      <c r="V2460" s="152" t="str">
        <f t="shared" si="1145"/>
        <v/>
      </c>
      <c r="W2460" s="153" t="str">
        <f t="shared" si="1146"/>
        <v/>
      </c>
      <c r="X2460" s="153" t="str">
        <f t="shared" si="1147"/>
        <v/>
      </c>
      <c r="Y2460" s="153" t="str">
        <f t="shared" si="1148"/>
        <v/>
      </c>
      <c r="Z2460" s="153" t="str">
        <f t="shared" si="1149"/>
        <v/>
      </c>
      <c r="AA2460" s="152" t="str">
        <f t="shared" si="1150"/>
        <v/>
      </c>
      <c r="AB2460" s="152" t="str">
        <f t="shared" si="1151"/>
        <v/>
      </c>
      <c r="AC2460" s="154" t="str">
        <f t="shared" si="1162"/>
        <v/>
      </c>
      <c r="AD2460" s="154" t="str">
        <f t="shared" si="1163"/>
        <v/>
      </c>
      <c r="AE2460" s="3" t="str">
        <f t="shared" si="1164"/>
        <v/>
      </c>
      <c r="AF2460" s="3" t="str">
        <f t="shared" si="1165"/>
        <v/>
      </c>
      <c r="AG2460" s="3" t="str">
        <f t="shared" si="1166"/>
        <v/>
      </c>
      <c r="AH2460" s="4" t="str">
        <f t="shared" si="1167"/>
        <v/>
      </c>
      <c r="AI2460" s="75" t="str">
        <f t="shared" si="1168"/>
        <v/>
      </c>
      <c r="AJ2460" s="75" t="str">
        <f t="shared" si="1169"/>
        <v/>
      </c>
    </row>
    <row r="2461" spans="1:36" ht="14.25">
      <c r="A2461" s="41" t="str">
        <f t="shared" si="1152"/>
        <v/>
      </c>
      <c r="B2461" s="150" t="str">
        <f>IF(ISNUMBER(A2461),INDEX('MetaTrader Import'!$H$13:$J$5893,TRUNC(((A2461-$A$39+1)-1)/3)+1,MOD((A2461-$A$39+1)-1,3)+1),"")</f>
        <v/>
      </c>
      <c r="C2461" s="43" t="str">
        <f t="shared" si="1153"/>
        <v/>
      </c>
      <c r="D2461" s="43" t="str">
        <f t="shared" ca="1" si="1143"/>
        <v/>
      </c>
      <c r="E2461" s="43" t="str">
        <f t="shared" si="1154"/>
        <v/>
      </c>
      <c r="F2461" s="43" t="str">
        <f t="shared" si="1155"/>
        <v/>
      </c>
      <c r="G2461" s="43" t="str">
        <f>IF(A2461&lt;&gt;"",IF(A2461&lt;Data!$G$11*0.25,$C$13/$G$32,IF(A2461&gt;Data!$G$11*0.25,$C$13,$C$13*10)),"")</f>
        <v/>
      </c>
      <c r="H2461" s="43" t="str">
        <f>IF(A2461&lt;&gt;"",IF(Data!$G$9="constant",$C$13,IF(Data!$G$9="squeeze",G2461,F2461)),"")</f>
        <v/>
      </c>
      <c r="I2461" s="38" t="str">
        <f ca="1">IF(ISNUMBER(A2461),NORMINV(RAND(),0,IF(AND(Data!$G$9="squeeze",A2461&lt;Data!$G$11*0.25),$H$32,1)*$C$30*$C$13)*($C$14*$C$12),"")</f>
        <v/>
      </c>
      <c r="J2461" s="42" t="str">
        <f ca="1">IFERROR(IF(Data!$C$6="Real",B2461,I2461+J2460+($C$14*$C$12)*(NORMINV(RAND(),$C$15,CHOOSE($G$13,$C$13,F2461,G2461)))),"")</f>
        <v/>
      </c>
      <c r="K2461" s="88" t="str">
        <f>IF(ISNUMBER(A2461), IF($G$16="fixed",$G$17,MIN(H2461*Data!$C$7*$C$16*0.5,$C$17*Data!$C$7))*$C$12,"")</f>
        <v/>
      </c>
      <c r="L2461" s="42" t="str">
        <f t="shared" ca="1" si="1170"/>
        <v/>
      </c>
      <c r="M2461" s="44" t="str">
        <f t="shared" ca="1" si="1171"/>
        <v/>
      </c>
      <c r="N2461" s="44" t="str">
        <f t="shared" ca="1" si="1172"/>
        <v/>
      </c>
      <c r="O2461" s="108" t="str">
        <f t="shared" si="1156"/>
        <v/>
      </c>
      <c r="P2461" s="102" t="str">
        <f t="shared" si="1157"/>
        <v/>
      </c>
      <c r="Q2461" s="102" t="str">
        <f t="shared" si="1158"/>
        <v/>
      </c>
      <c r="R2461" s="120" t="str">
        <f t="shared" si="1159"/>
        <v/>
      </c>
      <c r="S2461" s="54" t="str">
        <f t="shared" si="1160"/>
        <v/>
      </c>
      <c r="T2461" s="5" t="str">
        <f t="shared" si="1161"/>
        <v/>
      </c>
      <c r="U2461" s="152" t="str">
        <f t="shared" si="1144"/>
        <v/>
      </c>
      <c r="V2461" s="152" t="str">
        <f t="shared" si="1145"/>
        <v/>
      </c>
      <c r="W2461" s="153" t="str">
        <f t="shared" si="1146"/>
        <v/>
      </c>
      <c r="X2461" s="153" t="str">
        <f t="shared" si="1147"/>
        <v/>
      </c>
      <c r="Y2461" s="153" t="str">
        <f t="shared" si="1148"/>
        <v/>
      </c>
      <c r="Z2461" s="153" t="str">
        <f t="shared" si="1149"/>
        <v/>
      </c>
      <c r="AA2461" s="152" t="str">
        <f t="shared" si="1150"/>
        <v/>
      </c>
      <c r="AB2461" s="152" t="str">
        <f t="shared" si="1151"/>
        <v/>
      </c>
      <c r="AC2461" s="154" t="str">
        <f t="shared" si="1162"/>
        <v/>
      </c>
      <c r="AD2461" s="154" t="str">
        <f t="shared" si="1163"/>
        <v/>
      </c>
      <c r="AE2461" s="3" t="str">
        <f t="shared" si="1164"/>
        <v/>
      </c>
      <c r="AF2461" s="3" t="str">
        <f t="shared" si="1165"/>
        <v/>
      </c>
      <c r="AG2461" s="3" t="str">
        <f t="shared" si="1166"/>
        <v/>
      </c>
      <c r="AH2461" s="4" t="str">
        <f t="shared" si="1167"/>
        <v/>
      </c>
      <c r="AI2461" s="75" t="str">
        <f t="shared" si="1168"/>
        <v/>
      </c>
      <c r="AJ2461" s="75" t="str">
        <f t="shared" si="1169"/>
        <v/>
      </c>
    </row>
    <row r="2462" spans="1:36" ht="14.25">
      <c r="A2462" s="41" t="str">
        <f t="shared" si="1152"/>
        <v/>
      </c>
      <c r="B2462" s="150" t="str">
        <f>IF(ISNUMBER(A2462),INDEX('MetaTrader Import'!$H$13:$J$5893,TRUNC(((A2462-$A$39+1)-1)/3)+1,MOD((A2462-$A$39+1)-1,3)+1),"")</f>
        <v/>
      </c>
      <c r="C2462" s="43" t="str">
        <f t="shared" si="1153"/>
        <v/>
      </c>
      <c r="D2462" s="43" t="str">
        <f t="shared" ca="1" si="1143"/>
        <v/>
      </c>
      <c r="E2462" s="43" t="str">
        <f t="shared" si="1154"/>
        <v/>
      </c>
      <c r="F2462" s="43" t="str">
        <f t="shared" si="1155"/>
        <v/>
      </c>
      <c r="G2462" s="43" t="str">
        <f>IF(A2462&lt;&gt;"",IF(A2462&lt;Data!$G$11*0.25,$C$13/$G$32,IF(A2462&gt;Data!$G$11*0.25,$C$13,$C$13*10)),"")</f>
        <v/>
      </c>
      <c r="H2462" s="43" t="str">
        <f>IF(A2462&lt;&gt;"",IF(Data!$G$9="constant",$C$13,IF(Data!$G$9="squeeze",G2462,F2462)),"")</f>
        <v/>
      </c>
      <c r="I2462" s="38" t="str">
        <f ca="1">IF(ISNUMBER(A2462),NORMINV(RAND(),0,IF(AND(Data!$G$9="squeeze",A2462&lt;Data!$G$11*0.25),$H$32,1)*$C$30*$C$13)*($C$14*$C$12),"")</f>
        <v/>
      </c>
      <c r="J2462" s="42" t="str">
        <f ca="1">IFERROR(IF(Data!$C$6="Real",B2462,I2462+J2461+($C$14*$C$12)*(NORMINV(RAND(),$C$15,CHOOSE($G$13,$C$13,F2462,G2462)))),"")</f>
        <v/>
      </c>
      <c r="K2462" s="88" t="str">
        <f>IF(ISNUMBER(A2462), IF($G$16="fixed",$G$17,MIN(H2462*Data!$C$7*$C$16*0.5,$C$17*Data!$C$7))*$C$12,"")</f>
        <v/>
      </c>
      <c r="L2462" s="42" t="str">
        <f t="shared" ca="1" si="1170"/>
        <v/>
      </c>
      <c r="M2462" s="44" t="str">
        <f t="shared" ca="1" si="1171"/>
        <v/>
      </c>
      <c r="N2462" s="44" t="str">
        <f t="shared" ca="1" si="1172"/>
        <v/>
      </c>
      <c r="O2462" s="108" t="str">
        <f t="shared" si="1156"/>
        <v/>
      </c>
      <c r="P2462" s="102" t="str">
        <f t="shared" si="1157"/>
        <v/>
      </c>
      <c r="Q2462" s="102" t="str">
        <f t="shared" si="1158"/>
        <v/>
      </c>
      <c r="R2462" s="120" t="str">
        <f t="shared" si="1159"/>
        <v/>
      </c>
      <c r="S2462" s="54" t="str">
        <f t="shared" si="1160"/>
        <v/>
      </c>
      <c r="T2462" s="5" t="str">
        <f t="shared" si="1161"/>
        <v/>
      </c>
      <c r="U2462" s="152" t="str">
        <f t="shared" si="1144"/>
        <v/>
      </c>
      <c r="V2462" s="152" t="str">
        <f t="shared" si="1145"/>
        <v/>
      </c>
      <c r="W2462" s="153" t="str">
        <f t="shared" si="1146"/>
        <v/>
      </c>
      <c r="X2462" s="153" t="str">
        <f t="shared" si="1147"/>
        <v/>
      </c>
      <c r="Y2462" s="153" t="str">
        <f t="shared" si="1148"/>
        <v/>
      </c>
      <c r="Z2462" s="153" t="str">
        <f t="shared" si="1149"/>
        <v/>
      </c>
      <c r="AA2462" s="152" t="str">
        <f t="shared" si="1150"/>
        <v/>
      </c>
      <c r="AB2462" s="152" t="str">
        <f t="shared" si="1151"/>
        <v/>
      </c>
      <c r="AC2462" s="154" t="str">
        <f t="shared" si="1162"/>
        <v/>
      </c>
      <c r="AD2462" s="154" t="str">
        <f t="shared" si="1163"/>
        <v/>
      </c>
      <c r="AE2462" s="3" t="str">
        <f t="shared" si="1164"/>
        <v/>
      </c>
      <c r="AF2462" s="3" t="str">
        <f t="shared" si="1165"/>
        <v/>
      </c>
      <c r="AG2462" s="3" t="str">
        <f t="shared" si="1166"/>
        <v/>
      </c>
      <c r="AH2462" s="4" t="str">
        <f t="shared" si="1167"/>
        <v/>
      </c>
      <c r="AI2462" s="75" t="str">
        <f t="shared" si="1168"/>
        <v/>
      </c>
      <c r="AJ2462" s="75" t="str">
        <f t="shared" si="1169"/>
        <v/>
      </c>
    </row>
    <row r="2463" spans="1:36" ht="14.25">
      <c r="A2463" s="41" t="str">
        <f t="shared" si="1152"/>
        <v/>
      </c>
      <c r="B2463" s="150" t="str">
        <f>IF(ISNUMBER(A2463),INDEX('MetaTrader Import'!$H$13:$J$5893,TRUNC(((A2463-$A$39+1)-1)/3)+1,MOD((A2463-$A$39+1)-1,3)+1),"")</f>
        <v/>
      </c>
      <c r="C2463" s="43" t="str">
        <f t="shared" si="1153"/>
        <v/>
      </c>
      <c r="D2463" s="43" t="str">
        <f t="shared" ca="1" si="1143"/>
        <v/>
      </c>
      <c r="E2463" s="43" t="str">
        <f t="shared" si="1154"/>
        <v/>
      </c>
      <c r="F2463" s="43" t="str">
        <f t="shared" si="1155"/>
        <v/>
      </c>
      <c r="G2463" s="43" t="str">
        <f>IF(A2463&lt;&gt;"",IF(A2463&lt;Data!$G$11*0.25,$C$13/$G$32,IF(A2463&gt;Data!$G$11*0.25,$C$13,$C$13*10)),"")</f>
        <v/>
      </c>
      <c r="H2463" s="43" t="str">
        <f>IF(A2463&lt;&gt;"",IF(Data!$G$9="constant",$C$13,IF(Data!$G$9="squeeze",G2463,F2463)),"")</f>
        <v/>
      </c>
      <c r="I2463" s="38" t="str">
        <f ca="1">IF(ISNUMBER(A2463),NORMINV(RAND(),0,IF(AND(Data!$G$9="squeeze",A2463&lt;Data!$G$11*0.25),$H$32,1)*$C$30*$C$13)*($C$14*$C$12),"")</f>
        <v/>
      </c>
      <c r="J2463" s="42" t="str">
        <f ca="1">IFERROR(IF(Data!$C$6="Real",B2463,I2463+J2462+($C$14*$C$12)*(NORMINV(RAND(),$C$15,CHOOSE($G$13,$C$13,F2463,G2463)))),"")</f>
        <v/>
      </c>
      <c r="K2463" s="88" t="str">
        <f>IF(ISNUMBER(A2463), IF($G$16="fixed",$G$17,MIN(H2463*Data!$C$7*$C$16*0.5,$C$17*Data!$C$7))*$C$12,"")</f>
        <v/>
      </c>
      <c r="L2463" s="42" t="str">
        <f t="shared" ca="1" si="1170"/>
        <v/>
      </c>
      <c r="M2463" s="44" t="str">
        <f t="shared" ca="1" si="1171"/>
        <v/>
      </c>
      <c r="N2463" s="44" t="str">
        <f t="shared" ca="1" si="1172"/>
        <v/>
      </c>
      <c r="O2463" s="108" t="str">
        <f t="shared" si="1156"/>
        <v/>
      </c>
      <c r="P2463" s="102" t="str">
        <f t="shared" si="1157"/>
        <v/>
      </c>
      <c r="Q2463" s="102" t="str">
        <f t="shared" si="1158"/>
        <v/>
      </c>
      <c r="R2463" s="120" t="str">
        <f t="shared" si="1159"/>
        <v/>
      </c>
      <c r="S2463" s="54" t="str">
        <f t="shared" si="1160"/>
        <v/>
      </c>
      <c r="T2463" s="5" t="str">
        <f t="shared" si="1161"/>
        <v/>
      </c>
      <c r="U2463" s="152" t="str">
        <f t="shared" si="1144"/>
        <v/>
      </c>
      <c r="V2463" s="152" t="str">
        <f t="shared" si="1145"/>
        <v/>
      </c>
      <c r="W2463" s="153" t="str">
        <f t="shared" si="1146"/>
        <v/>
      </c>
      <c r="X2463" s="153" t="str">
        <f t="shared" si="1147"/>
        <v/>
      </c>
      <c r="Y2463" s="153" t="str">
        <f t="shared" si="1148"/>
        <v/>
      </c>
      <c r="Z2463" s="153" t="str">
        <f t="shared" si="1149"/>
        <v/>
      </c>
      <c r="AA2463" s="152" t="str">
        <f t="shared" si="1150"/>
        <v/>
      </c>
      <c r="AB2463" s="152" t="str">
        <f t="shared" si="1151"/>
        <v/>
      </c>
      <c r="AC2463" s="154" t="str">
        <f t="shared" si="1162"/>
        <v/>
      </c>
      <c r="AD2463" s="154" t="str">
        <f t="shared" si="1163"/>
        <v/>
      </c>
      <c r="AE2463" s="3" t="str">
        <f t="shared" si="1164"/>
        <v/>
      </c>
      <c r="AF2463" s="3" t="str">
        <f t="shared" si="1165"/>
        <v/>
      </c>
      <c r="AG2463" s="3" t="str">
        <f t="shared" si="1166"/>
        <v/>
      </c>
      <c r="AH2463" s="4" t="str">
        <f t="shared" si="1167"/>
        <v/>
      </c>
      <c r="AI2463" s="75" t="str">
        <f t="shared" si="1168"/>
        <v/>
      </c>
      <c r="AJ2463" s="75" t="str">
        <f t="shared" si="1169"/>
        <v/>
      </c>
    </row>
    <row r="2464" spans="1:36" ht="14.25">
      <c r="A2464" s="41" t="str">
        <f t="shared" si="1152"/>
        <v/>
      </c>
      <c r="B2464" s="150" t="str">
        <f>IF(ISNUMBER(A2464),INDEX('MetaTrader Import'!$H$13:$J$5893,TRUNC(((A2464-$A$39+1)-1)/3)+1,MOD((A2464-$A$39+1)-1,3)+1),"")</f>
        <v/>
      </c>
      <c r="C2464" s="43" t="str">
        <f t="shared" si="1153"/>
        <v/>
      </c>
      <c r="D2464" s="43" t="str">
        <f t="shared" ca="1" si="1143"/>
        <v/>
      </c>
      <c r="E2464" s="43" t="str">
        <f t="shared" si="1154"/>
        <v/>
      </c>
      <c r="F2464" s="43" t="str">
        <f t="shared" si="1155"/>
        <v/>
      </c>
      <c r="G2464" s="43" t="str">
        <f>IF(A2464&lt;&gt;"",IF(A2464&lt;Data!$G$11*0.25,$C$13/$G$32,IF(A2464&gt;Data!$G$11*0.25,$C$13,$C$13*10)),"")</f>
        <v/>
      </c>
      <c r="H2464" s="43" t="str">
        <f>IF(A2464&lt;&gt;"",IF(Data!$G$9="constant",$C$13,IF(Data!$G$9="squeeze",G2464,F2464)),"")</f>
        <v/>
      </c>
      <c r="I2464" s="38" t="str">
        <f ca="1">IF(ISNUMBER(A2464),NORMINV(RAND(),0,IF(AND(Data!$G$9="squeeze",A2464&lt;Data!$G$11*0.25),$H$32,1)*$C$30*$C$13)*($C$14*$C$12),"")</f>
        <v/>
      </c>
      <c r="J2464" s="42" t="str">
        <f ca="1">IFERROR(IF(Data!$C$6="Real",B2464,I2464+J2463+($C$14*$C$12)*(NORMINV(RAND(),$C$15,CHOOSE($G$13,$C$13,F2464,G2464)))),"")</f>
        <v/>
      </c>
      <c r="K2464" s="88" t="str">
        <f>IF(ISNUMBER(A2464), IF($G$16="fixed",$G$17,MIN(H2464*Data!$C$7*$C$16*0.5,$C$17*Data!$C$7))*$C$12,"")</f>
        <v/>
      </c>
      <c r="L2464" s="42" t="str">
        <f t="shared" ca="1" si="1170"/>
        <v/>
      </c>
      <c r="M2464" s="44" t="str">
        <f t="shared" ca="1" si="1171"/>
        <v/>
      </c>
      <c r="N2464" s="44" t="str">
        <f t="shared" ca="1" si="1172"/>
        <v/>
      </c>
      <c r="O2464" s="108" t="str">
        <f t="shared" si="1156"/>
        <v/>
      </c>
      <c r="P2464" s="102" t="str">
        <f t="shared" si="1157"/>
        <v/>
      </c>
      <c r="Q2464" s="102" t="str">
        <f t="shared" si="1158"/>
        <v/>
      </c>
      <c r="R2464" s="120" t="str">
        <f t="shared" si="1159"/>
        <v/>
      </c>
      <c r="S2464" s="54" t="str">
        <f t="shared" si="1160"/>
        <v/>
      </c>
      <c r="T2464" s="5" t="str">
        <f t="shared" si="1161"/>
        <v/>
      </c>
      <c r="U2464" s="152" t="str">
        <f t="shared" si="1144"/>
        <v/>
      </c>
      <c r="V2464" s="152" t="str">
        <f t="shared" si="1145"/>
        <v/>
      </c>
      <c r="W2464" s="153" t="str">
        <f t="shared" si="1146"/>
        <v/>
      </c>
      <c r="X2464" s="153" t="str">
        <f t="shared" si="1147"/>
        <v/>
      </c>
      <c r="Y2464" s="153" t="str">
        <f t="shared" si="1148"/>
        <v/>
      </c>
      <c r="Z2464" s="153" t="str">
        <f t="shared" si="1149"/>
        <v/>
      </c>
      <c r="AA2464" s="152" t="str">
        <f t="shared" si="1150"/>
        <v/>
      </c>
      <c r="AB2464" s="152" t="str">
        <f t="shared" si="1151"/>
        <v/>
      </c>
      <c r="AC2464" s="154" t="str">
        <f t="shared" si="1162"/>
        <v/>
      </c>
      <c r="AD2464" s="154" t="str">
        <f t="shared" si="1163"/>
        <v/>
      </c>
      <c r="AE2464" s="3" t="str">
        <f t="shared" si="1164"/>
        <v/>
      </c>
      <c r="AF2464" s="3" t="str">
        <f t="shared" si="1165"/>
        <v/>
      </c>
      <c r="AG2464" s="3" t="str">
        <f t="shared" si="1166"/>
        <v/>
      </c>
      <c r="AH2464" s="4" t="str">
        <f t="shared" si="1167"/>
        <v/>
      </c>
      <c r="AI2464" s="75" t="str">
        <f t="shared" si="1168"/>
        <v/>
      </c>
      <c r="AJ2464" s="75" t="str">
        <f t="shared" si="1169"/>
        <v/>
      </c>
    </row>
    <row r="2465" spans="1:36" ht="14.25">
      <c r="A2465" s="41" t="str">
        <f t="shared" si="1152"/>
        <v/>
      </c>
      <c r="B2465" s="150" t="str">
        <f>IF(ISNUMBER(A2465),INDEX('MetaTrader Import'!$H$13:$J$5893,TRUNC(((A2465-$A$39+1)-1)/3)+1,MOD((A2465-$A$39+1)-1,3)+1),"")</f>
        <v/>
      </c>
      <c r="C2465" s="43" t="str">
        <f t="shared" si="1153"/>
        <v/>
      </c>
      <c r="D2465" s="43" t="str">
        <f t="shared" ca="1" si="1143"/>
        <v/>
      </c>
      <c r="E2465" s="43" t="str">
        <f t="shared" si="1154"/>
        <v/>
      </c>
      <c r="F2465" s="43" t="str">
        <f t="shared" si="1155"/>
        <v/>
      </c>
      <c r="G2465" s="43" t="str">
        <f>IF(A2465&lt;&gt;"",IF(A2465&lt;Data!$G$11*0.25,$C$13/$G$32,IF(A2465&gt;Data!$G$11*0.25,$C$13,$C$13*10)),"")</f>
        <v/>
      </c>
      <c r="H2465" s="43" t="str">
        <f>IF(A2465&lt;&gt;"",IF(Data!$G$9="constant",$C$13,IF(Data!$G$9="squeeze",G2465,F2465)),"")</f>
        <v/>
      </c>
      <c r="I2465" s="38" t="str">
        <f ca="1">IF(ISNUMBER(A2465),NORMINV(RAND(),0,IF(AND(Data!$G$9="squeeze",A2465&lt;Data!$G$11*0.25),$H$32,1)*$C$30*$C$13)*($C$14*$C$12),"")</f>
        <v/>
      </c>
      <c r="J2465" s="42" t="str">
        <f ca="1">IFERROR(IF(Data!$C$6="Real",B2465,I2465+J2464+($C$14*$C$12)*(NORMINV(RAND(),$C$15,CHOOSE($G$13,$C$13,F2465,G2465)))),"")</f>
        <v/>
      </c>
      <c r="K2465" s="88" t="str">
        <f>IF(ISNUMBER(A2465), IF($G$16="fixed",$G$17,MIN(H2465*Data!$C$7*$C$16*0.5,$C$17*Data!$C$7))*$C$12,"")</f>
        <v/>
      </c>
      <c r="L2465" s="42" t="str">
        <f t="shared" ca="1" si="1170"/>
        <v/>
      </c>
      <c r="M2465" s="44" t="str">
        <f t="shared" ca="1" si="1171"/>
        <v/>
      </c>
      <c r="N2465" s="44" t="str">
        <f t="shared" ca="1" si="1172"/>
        <v/>
      </c>
      <c r="O2465" s="108" t="str">
        <f t="shared" si="1156"/>
        <v/>
      </c>
      <c r="P2465" s="102" t="str">
        <f t="shared" si="1157"/>
        <v/>
      </c>
      <c r="Q2465" s="102" t="str">
        <f t="shared" si="1158"/>
        <v/>
      </c>
      <c r="R2465" s="120" t="str">
        <f t="shared" si="1159"/>
        <v/>
      </c>
      <c r="S2465" s="54" t="str">
        <f t="shared" si="1160"/>
        <v/>
      </c>
      <c r="T2465" s="5" t="str">
        <f t="shared" si="1161"/>
        <v/>
      </c>
      <c r="U2465" s="152" t="str">
        <f t="shared" si="1144"/>
        <v/>
      </c>
      <c r="V2465" s="152" t="str">
        <f t="shared" si="1145"/>
        <v/>
      </c>
      <c r="W2465" s="153" t="str">
        <f t="shared" si="1146"/>
        <v/>
      </c>
      <c r="X2465" s="153" t="str">
        <f t="shared" si="1147"/>
        <v/>
      </c>
      <c r="Y2465" s="153" t="str">
        <f t="shared" si="1148"/>
        <v/>
      </c>
      <c r="Z2465" s="153" t="str">
        <f t="shared" si="1149"/>
        <v/>
      </c>
      <c r="AA2465" s="152" t="str">
        <f t="shared" si="1150"/>
        <v/>
      </c>
      <c r="AB2465" s="152" t="str">
        <f t="shared" si="1151"/>
        <v/>
      </c>
      <c r="AC2465" s="154" t="str">
        <f t="shared" si="1162"/>
        <v/>
      </c>
      <c r="AD2465" s="154" t="str">
        <f t="shared" si="1163"/>
        <v/>
      </c>
      <c r="AE2465" s="3" t="str">
        <f t="shared" si="1164"/>
        <v/>
      </c>
      <c r="AF2465" s="3" t="str">
        <f t="shared" si="1165"/>
        <v/>
      </c>
      <c r="AG2465" s="3" t="str">
        <f t="shared" si="1166"/>
        <v/>
      </c>
      <c r="AH2465" s="4" t="str">
        <f t="shared" si="1167"/>
        <v/>
      </c>
      <c r="AI2465" s="75" t="str">
        <f t="shared" si="1168"/>
        <v/>
      </c>
      <c r="AJ2465" s="75" t="str">
        <f t="shared" si="1169"/>
        <v/>
      </c>
    </row>
    <row r="2466" spans="1:36" ht="14.25">
      <c r="A2466" s="41" t="str">
        <f t="shared" si="1152"/>
        <v/>
      </c>
      <c r="B2466" s="150" t="str">
        <f>IF(ISNUMBER(A2466),INDEX('MetaTrader Import'!$H$13:$J$5893,TRUNC(((A2466-$A$39+1)-1)/3)+1,MOD((A2466-$A$39+1)-1,3)+1),"")</f>
        <v/>
      </c>
      <c r="C2466" s="43" t="str">
        <f t="shared" si="1153"/>
        <v/>
      </c>
      <c r="D2466" s="43" t="str">
        <f t="shared" ca="1" si="1143"/>
        <v/>
      </c>
      <c r="E2466" s="43" t="str">
        <f t="shared" si="1154"/>
        <v/>
      </c>
      <c r="F2466" s="43" t="str">
        <f t="shared" si="1155"/>
        <v/>
      </c>
      <c r="G2466" s="43" t="str">
        <f>IF(A2466&lt;&gt;"",IF(A2466&lt;Data!$G$11*0.25,$C$13/$G$32,IF(A2466&gt;Data!$G$11*0.25,$C$13,$C$13*10)),"")</f>
        <v/>
      </c>
      <c r="H2466" s="43" t="str">
        <f>IF(A2466&lt;&gt;"",IF(Data!$G$9="constant",$C$13,IF(Data!$G$9="squeeze",G2466,F2466)),"")</f>
        <v/>
      </c>
      <c r="I2466" s="38" t="str">
        <f ca="1">IF(ISNUMBER(A2466),NORMINV(RAND(),0,IF(AND(Data!$G$9="squeeze",A2466&lt;Data!$G$11*0.25),$H$32,1)*$C$30*$C$13)*($C$14*$C$12),"")</f>
        <v/>
      </c>
      <c r="J2466" s="42" t="str">
        <f ca="1">IFERROR(IF(Data!$C$6="Real",B2466,I2466+J2465+($C$14*$C$12)*(NORMINV(RAND(),$C$15,CHOOSE($G$13,$C$13,F2466,G2466)))),"")</f>
        <v/>
      </c>
      <c r="K2466" s="88" t="str">
        <f>IF(ISNUMBER(A2466), IF($G$16="fixed",$G$17,MIN(H2466*Data!$C$7*$C$16*0.5,$C$17*Data!$C$7))*$C$12,"")</f>
        <v/>
      </c>
      <c r="L2466" s="42" t="str">
        <f t="shared" ca="1" si="1170"/>
        <v/>
      </c>
      <c r="M2466" s="44" t="str">
        <f t="shared" ca="1" si="1171"/>
        <v/>
      </c>
      <c r="N2466" s="44" t="str">
        <f t="shared" ca="1" si="1172"/>
        <v/>
      </c>
      <c r="O2466" s="108" t="str">
        <f t="shared" si="1156"/>
        <v/>
      </c>
      <c r="P2466" s="102" t="str">
        <f t="shared" si="1157"/>
        <v/>
      </c>
      <c r="Q2466" s="102" t="str">
        <f t="shared" si="1158"/>
        <v/>
      </c>
      <c r="R2466" s="120" t="str">
        <f t="shared" si="1159"/>
        <v/>
      </c>
      <c r="S2466" s="54" t="str">
        <f t="shared" si="1160"/>
        <v/>
      </c>
      <c r="T2466" s="5" t="str">
        <f t="shared" si="1161"/>
        <v/>
      </c>
      <c r="U2466" s="152" t="str">
        <f t="shared" si="1144"/>
        <v/>
      </c>
      <c r="V2466" s="152" t="str">
        <f t="shared" si="1145"/>
        <v/>
      </c>
      <c r="W2466" s="153" t="str">
        <f t="shared" si="1146"/>
        <v/>
      </c>
      <c r="X2466" s="153" t="str">
        <f t="shared" si="1147"/>
        <v/>
      </c>
      <c r="Y2466" s="153" t="str">
        <f t="shared" si="1148"/>
        <v/>
      </c>
      <c r="Z2466" s="153" t="str">
        <f t="shared" si="1149"/>
        <v/>
      </c>
      <c r="AA2466" s="152" t="str">
        <f t="shared" si="1150"/>
        <v/>
      </c>
      <c r="AB2466" s="152" t="str">
        <f t="shared" si="1151"/>
        <v/>
      </c>
      <c r="AC2466" s="154" t="str">
        <f t="shared" si="1162"/>
        <v/>
      </c>
      <c r="AD2466" s="154" t="str">
        <f t="shared" si="1163"/>
        <v/>
      </c>
      <c r="AE2466" s="3" t="str">
        <f t="shared" si="1164"/>
        <v/>
      </c>
      <c r="AF2466" s="3" t="str">
        <f t="shared" si="1165"/>
        <v/>
      </c>
      <c r="AG2466" s="3" t="str">
        <f t="shared" si="1166"/>
        <v/>
      </c>
      <c r="AH2466" s="4" t="str">
        <f t="shared" si="1167"/>
        <v/>
      </c>
      <c r="AI2466" s="75" t="str">
        <f t="shared" si="1168"/>
        <v/>
      </c>
      <c r="AJ2466" s="75" t="str">
        <f t="shared" si="1169"/>
        <v/>
      </c>
    </row>
    <row r="2467" spans="1:36" ht="14.25">
      <c r="A2467" s="41" t="str">
        <f t="shared" si="1152"/>
        <v/>
      </c>
      <c r="B2467" s="150" t="str">
        <f>IF(ISNUMBER(A2467),INDEX('MetaTrader Import'!$H$13:$J$5893,TRUNC(((A2467-$A$39+1)-1)/3)+1,MOD((A2467-$A$39+1)-1,3)+1),"")</f>
        <v/>
      </c>
      <c r="C2467" s="43" t="str">
        <f t="shared" si="1153"/>
        <v/>
      </c>
      <c r="D2467" s="43" t="str">
        <f t="shared" ca="1" si="1143"/>
        <v/>
      </c>
      <c r="E2467" s="43" t="str">
        <f t="shared" si="1154"/>
        <v/>
      </c>
      <c r="F2467" s="43" t="str">
        <f t="shared" si="1155"/>
        <v/>
      </c>
      <c r="G2467" s="43" t="str">
        <f>IF(A2467&lt;&gt;"",IF(A2467&lt;Data!$G$11*0.25,$C$13/$G$32,IF(A2467&gt;Data!$G$11*0.25,$C$13,$C$13*10)),"")</f>
        <v/>
      </c>
      <c r="H2467" s="43" t="str">
        <f>IF(A2467&lt;&gt;"",IF(Data!$G$9="constant",$C$13,IF(Data!$G$9="squeeze",G2467,F2467)),"")</f>
        <v/>
      </c>
      <c r="I2467" s="38" t="str">
        <f ca="1">IF(ISNUMBER(A2467),NORMINV(RAND(),0,IF(AND(Data!$G$9="squeeze",A2467&lt;Data!$G$11*0.25),$H$32,1)*$C$30*$C$13)*($C$14*$C$12),"")</f>
        <v/>
      </c>
      <c r="J2467" s="42" t="str">
        <f ca="1">IFERROR(IF(Data!$C$6="Real",B2467,I2467+J2466+($C$14*$C$12)*(NORMINV(RAND(),$C$15,CHOOSE($G$13,$C$13,F2467,G2467)))),"")</f>
        <v/>
      </c>
      <c r="K2467" s="88" t="str">
        <f>IF(ISNUMBER(A2467), IF($G$16="fixed",$G$17,MIN(H2467*Data!$C$7*$C$16*0.5,$C$17*Data!$C$7))*$C$12,"")</f>
        <v/>
      </c>
      <c r="L2467" s="42" t="str">
        <f t="shared" ca="1" si="1170"/>
        <v/>
      </c>
      <c r="M2467" s="44" t="str">
        <f t="shared" ca="1" si="1171"/>
        <v/>
      </c>
      <c r="N2467" s="44" t="str">
        <f t="shared" ca="1" si="1172"/>
        <v/>
      </c>
      <c r="O2467" s="108" t="str">
        <f t="shared" si="1156"/>
        <v/>
      </c>
      <c r="P2467" s="102" t="str">
        <f t="shared" si="1157"/>
        <v/>
      </c>
      <c r="Q2467" s="102" t="str">
        <f t="shared" si="1158"/>
        <v/>
      </c>
      <c r="R2467" s="120" t="str">
        <f t="shared" si="1159"/>
        <v/>
      </c>
      <c r="S2467" s="54" t="str">
        <f t="shared" si="1160"/>
        <v/>
      </c>
      <c r="T2467" s="5" t="str">
        <f t="shared" si="1161"/>
        <v/>
      </c>
      <c r="U2467" s="152" t="str">
        <f t="shared" si="1144"/>
        <v/>
      </c>
      <c r="V2467" s="152" t="str">
        <f t="shared" si="1145"/>
        <v/>
      </c>
      <c r="W2467" s="153" t="str">
        <f t="shared" si="1146"/>
        <v/>
      </c>
      <c r="X2467" s="153" t="str">
        <f t="shared" si="1147"/>
        <v/>
      </c>
      <c r="Y2467" s="153" t="str">
        <f t="shared" si="1148"/>
        <v/>
      </c>
      <c r="Z2467" s="153" t="str">
        <f t="shared" si="1149"/>
        <v/>
      </c>
      <c r="AA2467" s="152" t="str">
        <f t="shared" si="1150"/>
        <v/>
      </c>
      <c r="AB2467" s="152" t="str">
        <f t="shared" si="1151"/>
        <v/>
      </c>
      <c r="AC2467" s="154" t="str">
        <f t="shared" si="1162"/>
        <v/>
      </c>
      <c r="AD2467" s="154" t="str">
        <f t="shared" si="1163"/>
        <v/>
      </c>
      <c r="AE2467" s="3" t="str">
        <f t="shared" si="1164"/>
        <v/>
      </c>
      <c r="AF2467" s="3" t="str">
        <f t="shared" si="1165"/>
        <v/>
      </c>
      <c r="AG2467" s="3" t="str">
        <f t="shared" si="1166"/>
        <v/>
      </c>
      <c r="AH2467" s="4" t="str">
        <f t="shared" si="1167"/>
        <v/>
      </c>
      <c r="AI2467" s="75" t="str">
        <f t="shared" si="1168"/>
        <v/>
      </c>
      <c r="AJ2467" s="75" t="str">
        <f t="shared" si="1169"/>
        <v/>
      </c>
    </row>
    <row r="2468" spans="1:36" ht="14.25">
      <c r="A2468" s="41" t="str">
        <f t="shared" si="1152"/>
        <v/>
      </c>
      <c r="B2468" s="150" t="str">
        <f>IF(ISNUMBER(A2468),INDEX('MetaTrader Import'!$H$13:$J$5893,TRUNC(((A2468-$A$39+1)-1)/3)+1,MOD((A2468-$A$39+1)-1,3)+1),"")</f>
        <v/>
      </c>
      <c r="C2468" s="43" t="str">
        <f t="shared" si="1153"/>
        <v/>
      </c>
      <c r="D2468" s="43" t="str">
        <f t="shared" ca="1" si="1143"/>
        <v/>
      </c>
      <c r="E2468" s="43" t="str">
        <f t="shared" si="1154"/>
        <v/>
      </c>
      <c r="F2468" s="43" t="str">
        <f t="shared" si="1155"/>
        <v/>
      </c>
      <c r="G2468" s="43" t="str">
        <f>IF(A2468&lt;&gt;"",IF(A2468&lt;Data!$G$11*0.25,$C$13/$G$32,IF(A2468&gt;Data!$G$11*0.25,$C$13,$C$13*10)),"")</f>
        <v/>
      </c>
      <c r="H2468" s="43" t="str">
        <f>IF(A2468&lt;&gt;"",IF(Data!$G$9="constant",$C$13,IF(Data!$G$9="squeeze",G2468,F2468)),"")</f>
        <v/>
      </c>
      <c r="I2468" s="38" t="str">
        <f ca="1">IF(ISNUMBER(A2468),NORMINV(RAND(),0,IF(AND(Data!$G$9="squeeze",A2468&lt;Data!$G$11*0.25),$H$32,1)*$C$30*$C$13)*($C$14*$C$12),"")</f>
        <v/>
      </c>
      <c r="J2468" s="42" t="str">
        <f ca="1">IFERROR(IF(Data!$C$6="Real",B2468,I2468+J2467+($C$14*$C$12)*(NORMINV(RAND(),$C$15,CHOOSE($G$13,$C$13,F2468,G2468)))),"")</f>
        <v/>
      </c>
      <c r="K2468" s="88" t="str">
        <f>IF(ISNUMBER(A2468), IF($G$16="fixed",$G$17,MIN(H2468*Data!$C$7*$C$16*0.5,$C$17*Data!$C$7))*$C$12,"")</f>
        <v/>
      </c>
      <c r="L2468" s="42" t="str">
        <f t="shared" ca="1" si="1170"/>
        <v/>
      </c>
      <c r="M2468" s="44" t="str">
        <f t="shared" ca="1" si="1171"/>
        <v/>
      </c>
      <c r="N2468" s="44" t="str">
        <f t="shared" ca="1" si="1172"/>
        <v/>
      </c>
      <c r="O2468" s="108" t="str">
        <f t="shared" si="1156"/>
        <v/>
      </c>
      <c r="P2468" s="102" t="str">
        <f t="shared" si="1157"/>
        <v/>
      </c>
      <c r="Q2468" s="102" t="str">
        <f t="shared" si="1158"/>
        <v/>
      </c>
      <c r="R2468" s="120" t="str">
        <f t="shared" si="1159"/>
        <v/>
      </c>
      <c r="S2468" s="54" t="str">
        <f t="shared" si="1160"/>
        <v/>
      </c>
      <c r="T2468" s="5" t="str">
        <f t="shared" si="1161"/>
        <v/>
      </c>
      <c r="U2468" s="152" t="str">
        <f t="shared" si="1144"/>
        <v/>
      </c>
      <c r="V2468" s="152" t="str">
        <f t="shared" si="1145"/>
        <v/>
      </c>
      <c r="W2468" s="153" t="str">
        <f t="shared" si="1146"/>
        <v/>
      </c>
      <c r="X2468" s="153" t="str">
        <f t="shared" si="1147"/>
        <v/>
      </c>
      <c r="Y2468" s="153" t="str">
        <f t="shared" si="1148"/>
        <v/>
      </c>
      <c r="Z2468" s="153" t="str">
        <f t="shared" si="1149"/>
        <v/>
      </c>
      <c r="AA2468" s="152" t="str">
        <f t="shared" si="1150"/>
        <v/>
      </c>
      <c r="AB2468" s="152" t="str">
        <f t="shared" si="1151"/>
        <v/>
      </c>
      <c r="AC2468" s="154" t="str">
        <f t="shared" si="1162"/>
        <v/>
      </c>
      <c r="AD2468" s="154" t="str">
        <f t="shared" si="1163"/>
        <v/>
      </c>
      <c r="AE2468" s="3" t="str">
        <f t="shared" si="1164"/>
        <v/>
      </c>
      <c r="AF2468" s="3" t="str">
        <f t="shared" si="1165"/>
        <v/>
      </c>
      <c r="AG2468" s="3" t="str">
        <f t="shared" si="1166"/>
        <v/>
      </c>
      <c r="AH2468" s="4" t="str">
        <f t="shared" si="1167"/>
        <v/>
      </c>
      <c r="AI2468" s="75" t="str">
        <f t="shared" si="1168"/>
        <v/>
      </c>
      <c r="AJ2468" s="75" t="str">
        <f t="shared" si="1169"/>
        <v/>
      </c>
    </row>
    <row r="2469" spans="1:36" ht="14.25">
      <c r="A2469" s="41" t="str">
        <f t="shared" si="1152"/>
        <v/>
      </c>
      <c r="B2469" s="150" t="str">
        <f>IF(ISNUMBER(A2469),INDEX('MetaTrader Import'!$H$13:$J$5893,TRUNC(((A2469-$A$39+1)-1)/3)+1,MOD((A2469-$A$39+1)-1,3)+1),"")</f>
        <v/>
      </c>
      <c r="C2469" s="43" t="str">
        <f t="shared" si="1153"/>
        <v/>
      </c>
      <c r="D2469" s="43" t="str">
        <f t="shared" ca="1" si="1143"/>
        <v/>
      </c>
      <c r="E2469" s="43" t="str">
        <f t="shared" si="1154"/>
        <v/>
      </c>
      <c r="F2469" s="43" t="str">
        <f t="shared" si="1155"/>
        <v/>
      </c>
      <c r="G2469" s="43" t="str">
        <f>IF(A2469&lt;&gt;"",IF(A2469&lt;Data!$G$11*0.25,$C$13/$G$32,IF(A2469&gt;Data!$G$11*0.25,$C$13,$C$13*10)),"")</f>
        <v/>
      </c>
      <c r="H2469" s="43" t="str">
        <f>IF(A2469&lt;&gt;"",IF(Data!$G$9="constant",$C$13,IF(Data!$G$9="squeeze",G2469,F2469)),"")</f>
        <v/>
      </c>
      <c r="I2469" s="38" t="str">
        <f ca="1">IF(ISNUMBER(A2469),NORMINV(RAND(),0,IF(AND(Data!$G$9="squeeze",A2469&lt;Data!$G$11*0.25),$H$32,1)*$C$30*$C$13)*($C$14*$C$12),"")</f>
        <v/>
      </c>
      <c r="J2469" s="42" t="str">
        <f ca="1">IFERROR(IF(Data!$C$6="Real",B2469,I2469+J2468+($C$14*$C$12)*(NORMINV(RAND(),$C$15,CHOOSE($G$13,$C$13,F2469,G2469)))),"")</f>
        <v/>
      </c>
      <c r="K2469" s="88" t="str">
        <f>IF(ISNUMBER(A2469), IF($G$16="fixed",$G$17,MIN(H2469*Data!$C$7*$C$16*0.5,$C$17*Data!$C$7))*$C$12,"")</f>
        <v/>
      </c>
      <c r="L2469" s="42" t="str">
        <f t="shared" ca="1" si="1170"/>
        <v/>
      </c>
      <c r="M2469" s="44" t="str">
        <f t="shared" ca="1" si="1171"/>
        <v/>
      </c>
      <c r="N2469" s="44" t="str">
        <f t="shared" ca="1" si="1172"/>
        <v/>
      </c>
      <c r="O2469" s="108" t="str">
        <f t="shared" si="1156"/>
        <v/>
      </c>
      <c r="P2469" s="102" t="str">
        <f t="shared" si="1157"/>
        <v/>
      </c>
      <c r="Q2469" s="102" t="str">
        <f t="shared" si="1158"/>
        <v/>
      </c>
      <c r="R2469" s="120" t="str">
        <f t="shared" si="1159"/>
        <v/>
      </c>
      <c r="S2469" s="54" t="str">
        <f t="shared" si="1160"/>
        <v/>
      </c>
      <c r="T2469" s="5" t="str">
        <f t="shared" si="1161"/>
        <v/>
      </c>
      <c r="U2469" s="152" t="str">
        <f t="shared" si="1144"/>
        <v/>
      </c>
      <c r="V2469" s="152" t="str">
        <f t="shared" si="1145"/>
        <v/>
      </c>
      <c r="W2469" s="153" t="str">
        <f t="shared" si="1146"/>
        <v/>
      </c>
      <c r="X2469" s="153" t="str">
        <f t="shared" si="1147"/>
        <v/>
      </c>
      <c r="Y2469" s="153" t="str">
        <f t="shared" si="1148"/>
        <v/>
      </c>
      <c r="Z2469" s="153" t="str">
        <f t="shared" si="1149"/>
        <v/>
      </c>
      <c r="AA2469" s="152" t="str">
        <f t="shared" si="1150"/>
        <v/>
      </c>
      <c r="AB2469" s="152" t="str">
        <f t="shared" si="1151"/>
        <v/>
      </c>
      <c r="AC2469" s="154" t="str">
        <f t="shared" si="1162"/>
        <v/>
      </c>
      <c r="AD2469" s="154" t="str">
        <f t="shared" si="1163"/>
        <v/>
      </c>
      <c r="AE2469" s="3" t="str">
        <f t="shared" si="1164"/>
        <v/>
      </c>
      <c r="AF2469" s="3" t="str">
        <f t="shared" si="1165"/>
        <v/>
      </c>
      <c r="AG2469" s="3" t="str">
        <f t="shared" si="1166"/>
        <v/>
      </c>
      <c r="AH2469" s="4" t="str">
        <f t="shared" si="1167"/>
        <v/>
      </c>
      <c r="AI2469" s="75" t="str">
        <f t="shared" si="1168"/>
        <v/>
      </c>
      <c r="AJ2469" s="75" t="str">
        <f t="shared" si="1169"/>
        <v/>
      </c>
    </row>
    <row r="2470" spans="1:36" ht="14.25">
      <c r="A2470" s="41" t="str">
        <f t="shared" si="1152"/>
        <v/>
      </c>
      <c r="B2470" s="150" t="str">
        <f>IF(ISNUMBER(A2470),INDEX('MetaTrader Import'!$H$13:$J$5893,TRUNC(((A2470-$A$39+1)-1)/3)+1,MOD((A2470-$A$39+1)-1,3)+1),"")</f>
        <v/>
      </c>
      <c r="C2470" s="43" t="str">
        <f t="shared" si="1153"/>
        <v/>
      </c>
      <c r="D2470" s="43" t="str">
        <f t="shared" ca="1" si="1143"/>
        <v/>
      </c>
      <c r="E2470" s="43" t="str">
        <f t="shared" si="1154"/>
        <v/>
      </c>
      <c r="F2470" s="43" t="str">
        <f t="shared" si="1155"/>
        <v/>
      </c>
      <c r="G2470" s="43" t="str">
        <f>IF(A2470&lt;&gt;"",IF(A2470&lt;Data!$G$11*0.25,$C$13/$G$32,IF(A2470&gt;Data!$G$11*0.25,$C$13,$C$13*10)),"")</f>
        <v/>
      </c>
      <c r="H2470" s="43" t="str">
        <f>IF(A2470&lt;&gt;"",IF(Data!$G$9="constant",$C$13,IF(Data!$G$9="squeeze",G2470,F2470)),"")</f>
        <v/>
      </c>
      <c r="I2470" s="38" t="str">
        <f ca="1">IF(ISNUMBER(A2470),NORMINV(RAND(),0,IF(AND(Data!$G$9="squeeze",A2470&lt;Data!$G$11*0.25),$H$32,1)*$C$30*$C$13)*($C$14*$C$12),"")</f>
        <v/>
      </c>
      <c r="J2470" s="42" t="str">
        <f ca="1">IFERROR(IF(Data!$C$6="Real",B2470,I2470+J2469+($C$14*$C$12)*(NORMINV(RAND(),$C$15,CHOOSE($G$13,$C$13,F2470,G2470)))),"")</f>
        <v/>
      </c>
      <c r="K2470" s="88" t="str">
        <f>IF(ISNUMBER(A2470), IF($G$16="fixed",$G$17,MIN(H2470*Data!$C$7*$C$16*0.5,$C$17*Data!$C$7))*$C$12,"")</f>
        <v/>
      </c>
      <c r="L2470" s="42" t="str">
        <f t="shared" ca="1" si="1170"/>
        <v/>
      </c>
      <c r="M2470" s="44" t="str">
        <f t="shared" ca="1" si="1171"/>
        <v/>
      </c>
      <c r="N2470" s="44" t="str">
        <f t="shared" ca="1" si="1172"/>
        <v/>
      </c>
      <c r="O2470" s="108" t="str">
        <f t="shared" si="1156"/>
        <v/>
      </c>
      <c r="P2470" s="102" t="str">
        <f t="shared" si="1157"/>
        <v/>
      </c>
      <c r="Q2470" s="102" t="str">
        <f t="shared" si="1158"/>
        <v/>
      </c>
      <c r="R2470" s="120" t="str">
        <f t="shared" si="1159"/>
        <v/>
      </c>
      <c r="S2470" s="54" t="str">
        <f t="shared" si="1160"/>
        <v/>
      </c>
      <c r="T2470" s="5" t="str">
        <f t="shared" si="1161"/>
        <v/>
      </c>
      <c r="U2470" s="152" t="str">
        <f t="shared" si="1144"/>
        <v/>
      </c>
      <c r="V2470" s="152" t="str">
        <f t="shared" si="1145"/>
        <v/>
      </c>
      <c r="W2470" s="153" t="str">
        <f t="shared" si="1146"/>
        <v/>
      </c>
      <c r="X2470" s="153" t="str">
        <f t="shared" si="1147"/>
        <v/>
      </c>
      <c r="Y2470" s="153" t="str">
        <f t="shared" si="1148"/>
        <v/>
      </c>
      <c r="Z2470" s="153" t="str">
        <f t="shared" si="1149"/>
        <v/>
      </c>
      <c r="AA2470" s="152" t="str">
        <f t="shared" si="1150"/>
        <v/>
      </c>
      <c r="AB2470" s="152" t="str">
        <f t="shared" si="1151"/>
        <v/>
      </c>
      <c r="AC2470" s="154" t="str">
        <f t="shared" si="1162"/>
        <v/>
      </c>
      <c r="AD2470" s="154" t="str">
        <f t="shared" si="1163"/>
        <v/>
      </c>
      <c r="AE2470" s="3" t="str">
        <f t="shared" si="1164"/>
        <v/>
      </c>
      <c r="AF2470" s="3" t="str">
        <f t="shared" si="1165"/>
        <v/>
      </c>
      <c r="AG2470" s="3" t="str">
        <f t="shared" si="1166"/>
        <v/>
      </c>
      <c r="AH2470" s="4" t="str">
        <f t="shared" si="1167"/>
        <v/>
      </c>
      <c r="AI2470" s="75" t="str">
        <f t="shared" si="1168"/>
        <v/>
      </c>
      <c r="AJ2470" s="75" t="str">
        <f t="shared" si="1169"/>
        <v/>
      </c>
    </row>
    <row r="2471" spans="1:36" ht="14.25">
      <c r="A2471" s="41" t="str">
        <f t="shared" si="1152"/>
        <v/>
      </c>
      <c r="B2471" s="150" t="str">
        <f>IF(ISNUMBER(A2471),INDEX('MetaTrader Import'!$H$13:$J$5893,TRUNC(((A2471-$A$39+1)-1)/3)+1,MOD((A2471-$A$39+1)-1,3)+1),"")</f>
        <v/>
      </c>
      <c r="C2471" s="43" t="str">
        <f t="shared" si="1153"/>
        <v/>
      </c>
      <c r="D2471" s="43" t="str">
        <f t="shared" ca="1" si="1143"/>
        <v/>
      </c>
      <c r="E2471" s="43" t="str">
        <f t="shared" si="1154"/>
        <v/>
      </c>
      <c r="F2471" s="43" t="str">
        <f t="shared" si="1155"/>
        <v/>
      </c>
      <c r="G2471" s="43" t="str">
        <f>IF(A2471&lt;&gt;"",IF(A2471&lt;Data!$G$11*0.25,$C$13/$G$32,IF(A2471&gt;Data!$G$11*0.25,$C$13,$C$13*10)),"")</f>
        <v/>
      </c>
      <c r="H2471" s="43" t="str">
        <f>IF(A2471&lt;&gt;"",IF(Data!$G$9="constant",$C$13,IF(Data!$G$9="squeeze",G2471,F2471)),"")</f>
        <v/>
      </c>
      <c r="I2471" s="38" t="str">
        <f ca="1">IF(ISNUMBER(A2471),NORMINV(RAND(),0,IF(AND(Data!$G$9="squeeze",A2471&lt;Data!$G$11*0.25),$H$32,1)*$C$30*$C$13)*($C$14*$C$12),"")</f>
        <v/>
      </c>
      <c r="J2471" s="42" t="str">
        <f ca="1">IFERROR(IF(Data!$C$6="Real",B2471,I2471+J2470+($C$14*$C$12)*(NORMINV(RAND(),$C$15,CHOOSE($G$13,$C$13,F2471,G2471)))),"")</f>
        <v/>
      </c>
      <c r="K2471" s="88" t="str">
        <f>IF(ISNUMBER(A2471), IF($G$16="fixed",$G$17,MIN(H2471*Data!$C$7*$C$16*0.5,$C$17*Data!$C$7))*$C$12,"")</f>
        <v/>
      </c>
      <c r="L2471" s="42" t="str">
        <f t="shared" ca="1" si="1170"/>
        <v/>
      </c>
      <c r="M2471" s="44" t="str">
        <f t="shared" ca="1" si="1171"/>
        <v/>
      </c>
      <c r="N2471" s="44" t="str">
        <f t="shared" ca="1" si="1172"/>
        <v/>
      </c>
      <c r="O2471" s="108" t="str">
        <f t="shared" si="1156"/>
        <v/>
      </c>
      <c r="P2471" s="102" t="str">
        <f t="shared" si="1157"/>
        <v/>
      </c>
      <c r="Q2471" s="102" t="str">
        <f t="shared" si="1158"/>
        <v/>
      </c>
      <c r="R2471" s="120" t="str">
        <f t="shared" si="1159"/>
        <v/>
      </c>
      <c r="S2471" s="54" t="str">
        <f t="shared" si="1160"/>
        <v/>
      </c>
      <c r="T2471" s="5" t="str">
        <f t="shared" si="1161"/>
        <v/>
      </c>
      <c r="U2471" s="152" t="str">
        <f t="shared" si="1144"/>
        <v/>
      </c>
      <c r="V2471" s="152" t="str">
        <f t="shared" si="1145"/>
        <v/>
      </c>
      <c r="W2471" s="153" t="str">
        <f t="shared" si="1146"/>
        <v/>
      </c>
      <c r="X2471" s="153" t="str">
        <f t="shared" si="1147"/>
        <v/>
      </c>
      <c r="Y2471" s="153" t="str">
        <f t="shared" si="1148"/>
        <v/>
      </c>
      <c r="Z2471" s="153" t="str">
        <f t="shared" si="1149"/>
        <v/>
      </c>
      <c r="AA2471" s="152" t="str">
        <f t="shared" si="1150"/>
        <v/>
      </c>
      <c r="AB2471" s="152" t="str">
        <f t="shared" si="1151"/>
        <v/>
      </c>
      <c r="AC2471" s="154" t="str">
        <f t="shared" si="1162"/>
        <v/>
      </c>
      <c r="AD2471" s="154" t="str">
        <f t="shared" si="1163"/>
        <v/>
      </c>
      <c r="AE2471" s="3" t="str">
        <f t="shared" si="1164"/>
        <v/>
      </c>
      <c r="AF2471" s="3" t="str">
        <f t="shared" si="1165"/>
        <v/>
      </c>
      <c r="AG2471" s="3" t="str">
        <f t="shared" si="1166"/>
        <v/>
      </c>
      <c r="AH2471" s="4" t="str">
        <f t="shared" si="1167"/>
        <v/>
      </c>
      <c r="AI2471" s="75" t="str">
        <f t="shared" si="1168"/>
        <v/>
      </c>
      <c r="AJ2471" s="75" t="str">
        <f t="shared" si="1169"/>
        <v/>
      </c>
    </row>
    <row r="2472" spans="1:36" ht="14.25">
      <c r="A2472" s="41" t="str">
        <f t="shared" si="1152"/>
        <v/>
      </c>
      <c r="B2472" s="150" t="str">
        <f>IF(ISNUMBER(A2472),INDEX('MetaTrader Import'!$H$13:$J$5893,TRUNC(((A2472-$A$39+1)-1)/3)+1,MOD((A2472-$A$39+1)-1,3)+1),"")</f>
        <v/>
      </c>
      <c r="C2472" s="43" t="str">
        <f t="shared" si="1153"/>
        <v/>
      </c>
      <c r="D2472" s="43" t="str">
        <f t="shared" ca="1" si="1143"/>
        <v/>
      </c>
      <c r="E2472" s="43" t="str">
        <f t="shared" si="1154"/>
        <v/>
      </c>
      <c r="F2472" s="43" t="str">
        <f t="shared" si="1155"/>
        <v/>
      </c>
      <c r="G2472" s="43" t="str">
        <f>IF(A2472&lt;&gt;"",IF(A2472&lt;Data!$G$11*0.25,$C$13/$G$32,IF(A2472&gt;Data!$G$11*0.25,$C$13,$C$13*10)),"")</f>
        <v/>
      </c>
      <c r="H2472" s="43" t="str">
        <f>IF(A2472&lt;&gt;"",IF(Data!$G$9="constant",$C$13,IF(Data!$G$9="squeeze",G2472,F2472)),"")</f>
        <v/>
      </c>
      <c r="I2472" s="38" t="str">
        <f ca="1">IF(ISNUMBER(A2472),NORMINV(RAND(),0,IF(AND(Data!$G$9="squeeze",A2472&lt;Data!$G$11*0.25),$H$32,1)*$C$30*$C$13)*($C$14*$C$12),"")</f>
        <v/>
      </c>
      <c r="J2472" s="42" t="str">
        <f ca="1">IFERROR(IF(Data!$C$6="Real",B2472,I2472+J2471+($C$14*$C$12)*(NORMINV(RAND(),$C$15,CHOOSE($G$13,$C$13,F2472,G2472)))),"")</f>
        <v/>
      </c>
      <c r="K2472" s="88" t="str">
        <f>IF(ISNUMBER(A2472), IF($G$16="fixed",$G$17,MIN(H2472*Data!$C$7*$C$16*0.5,$C$17*Data!$C$7))*$C$12,"")</f>
        <v/>
      </c>
      <c r="L2472" s="42" t="str">
        <f t="shared" ca="1" si="1170"/>
        <v/>
      </c>
      <c r="M2472" s="44" t="str">
        <f t="shared" ca="1" si="1171"/>
        <v/>
      </c>
      <c r="N2472" s="44" t="str">
        <f t="shared" ca="1" si="1172"/>
        <v/>
      </c>
      <c r="O2472" s="108" t="str">
        <f t="shared" si="1156"/>
        <v/>
      </c>
      <c r="P2472" s="102" t="str">
        <f t="shared" si="1157"/>
        <v/>
      </c>
      <c r="Q2472" s="102" t="str">
        <f t="shared" si="1158"/>
        <v/>
      </c>
      <c r="R2472" s="120" t="str">
        <f t="shared" si="1159"/>
        <v/>
      </c>
      <c r="S2472" s="54" t="str">
        <f t="shared" si="1160"/>
        <v/>
      </c>
      <c r="T2472" s="5" t="str">
        <f t="shared" si="1161"/>
        <v/>
      </c>
      <c r="U2472" s="152" t="str">
        <f t="shared" si="1144"/>
        <v/>
      </c>
      <c r="V2472" s="152" t="str">
        <f t="shared" si="1145"/>
        <v/>
      </c>
      <c r="W2472" s="153" t="str">
        <f t="shared" si="1146"/>
        <v/>
      </c>
      <c r="X2472" s="153" t="str">
        <f t="shared" si="1147"/>
        <v/>
      </c>
      <c r="Y2472" s="153" t="str">
        <f t="shared" si="1148"/>
        <v/>
      </c>
      <c r="Z2472" s="153" t="str">
        <f t="shared" si="1149"/>
        <v/>
      </c>
      <c r="AA2472" s="152" t="str">
        <f t="shared" si="1150"/>
        <v/>
      </c>
      <c r="AB2472" s="152" t="str">
        <f t="shared" si="1151"/>
        <v/>
      </c>
      <c r="AC2472" s="154" t="str">
        <f t="shared" si="1162"/>
        <v/>
      </c>
      <c r="AD2472" s="154" t="str">
        <f t="shared" si="1163"/>
        <v/>
      </c>
      <c r="AE2472" s="3" t="str">
        <f t="shared" si="1164"/>
        <v/>
      </c>
      <c r="AF2472" s="3" t="str">
        <f t="shared" si="1165"/>
        <v/>
      </c>
      <c r="AG2472" s="3" t="str">
        <f t="shared" si="1166"/>
        <v/>
      </c>
      <c r="AH2472" s="4" t="str">
        <f t="shared" si="1167"/>
        <v/>
      </c>
      <c r="AI2472" s="75" t="str">
        <f t="shared" si="1168"/>
        <v/>
      </c>
      <c r="AJ2472" s="75" t="str">
        <f t="shared" si="1169"/>
        <v/>
      </c>
    </row>
    <row r="2473" spans="1:36" ht="14.25">
      <c r="A2473" s="41" t="str">
        <f t="shared" si="1152"/>
        <v/>
      </c>
      <c r="B2473" s="150" t="str">
        <f>IF(ISNUMBER(A2473),INDEX('MetaTrader Import'!$H$13:$J$5893,TRUNC(((A2473-$A$39+1)-1)/3)+1,MOD((A2473-$A$39+1)-1,3)+1),"")</f>
        <v/>
      </c>
      <c r="C2473" s="43" t="str">
        <f t="shared" si="1153"/>
        <v/>
      </c>
      <c r="D2473" s="43" t="str">
        <f t="shared" ca="1" si="1143"/>
        <v/>
      </c>
      <c r="E2473" s="43" t="str">
        <f t="shared" si="1154"/>
        <v/>
      </c>
      <c r="F2473" s="43" t="str">
        <f t="shared" si="1155"/>
        <v/>
      </c>
      <c r="G2473" s="43" t="str">
        <f>IF(A2473&lt;&gt;"",IF(A2473&lt;Data!$G$11*0.25,$C$13/$G$32,IF(A2473&gt;Data!$G$11*0.25,$C$13,$C$13*10)),"")</f>
        <v/>
      </c>
      <c r="H2473" s="43" t="str">
        <f>IF(A2473&lt;&gt;"",IF(Data!$G$9="constant",$C$13,IF(Data!$G$9="squeeze",G2473,F2473)),"")</f>
        <v/>
      </c>
      <c r="I2473" s="38" t="str">
        <f ca="1">IF(ISNUMBER(A2473),NORMINV(RAND(),0,IF(AND(Data!$G$9="squeeze",A2473&lt;Data!$G$11*0.25),$H$32,1)*$C$30*$C$13)*($C$14*$C$12),"")</f>
        <v/>
      </c>
      <c r="J2473" s="42" t="str">
        <f ca="1">IFERROR(IF(Data!$C$6="Real",B2473,I2473+J2472+($C$14*$C$12)*(NORMINV(RAND(),$C$15,CHOOSE($G$13,$C$13,F2473,G2473)))),"")</f>
        <v/>
      </c>
      <c r="K2473" s="88" t="str">
        <f>IF(ISNUMBER(A2473), IF($G$16="fixed",$G$17,MIN(H2473*Data!$C$7*$C$16*0.5,$C$17*Data!$C$7))*$C$12,"")</f>
        <v/>
      </c>
      <c r="L2473" s="42" t="str">
        <f t="shared" ca="1" si="1170"/>
        <v/>
      </c>
      <c r="M2473" s="44" t="str">
        <f t="shared" ca="1" si="1171"/>
        <v/>
      </c>
      <c r="N2473" s="44" t="str">
        <f t="shared" ca="1" si="1172"/>
        <v/>
      </c>
      <c r="O2473" s="108" t="str">
        <f t="shared" si="1156"/>
        <v/>
      </c>
      <c r="P2473" s="102" t="str">
        <f t="shared" si="1157"/>
        <v/>
      </c>
      <c r="Q2473" s="102" t="str">
        <f t="shared" si="1158"/>
        <v/>
      </c>
      <c r="R2473" s="120" t="str">
        <f t="shared" si="1159"/>
        <v/>
      </c>
      <c r="S2473" s="54" t="str">
        <f t="shared" si="1160"/>
        <v/>
      </c>
      <c r="T2473" s="5" t="str">
        <f t="shared" si="1161"/>
        <v/>
      </c>
      <c r="U2473" s="152" t="str">
        <f t="shared" si="1144"/>
        <v/>
      </c>
      <c r="V2473" s="152" t="str">
        <f t="shared" si="1145"/>
        <v/>
      </c>
      <c r="W2473" s="153" t="str">
        <f t="shared" si="1146"/>
        <v/>
      </c>
      <c r="X2473" s="153" t="str">
        <f t="shared" si="1147"/>
        <v/>
      </c>
      <c r="Y2473" s="153" t="str">
        <f t="shared" si="1148"/>
        <v/>
      </c>
      <c r="Z2473" s="153" t="str">
        <f t="shared" si="1149"/>
        <v/>
      </c>
      <c r="AA2473" s="152" t="str">
        <f t="shared" si="1150"/>
        <v/>
      </c>
      <c r="AB2473" s="152" t="str">
        <f t="shared" si="1151"/>
        <v/>
      </c>
      <c r="AC2473" s="154" t="str">
        <f t="shared" si="1162"/>
        <v/>
      </c>
      <c r="AD2473" s="154" t="str">
        <f t="shared" si="1163"/>
        <v/>
      </c>
      <c r="AE2473" s="3" t="str">
        <f t="shared" si="1164"/>
        <v/>
      </c>
      <c r="AF2473" s="3" t="str">
        <f t="shared" si="1165"/>
        <v/>
      </c>
      <c r="AG2473" s="3" t="str">
        <f t="shared" si="1166"/>
        <v/>
      </c>
      <c r="AH2473" s="4" t="str">
        <f t="shared" si="1167"/>
        <v/>
      </c>
      <c r="AI2473" s="75" t="str">
        <f t="shared" si="1168"/>
        <v/>
      </c>
      <c r="AJ2473" s="75" t="str">
        <f t="shared" si="1169"/>
        <v/>
      </c>
    </row>
    <row r="2474" spans="1:36" ht="14.25">
      <c r="A2474" s="41" t="str">
        <f t="shared" si="1152"/>
        <v/>
      </c>
      <c r="B2474" s="150" t="str">
        <f>IF(ISNUMBER(A2474),INDEX('MetaTrader Import'!$H$13:$J$5893,TRUNC(((A2474-$A$39+1)-1)/3)+1,MOD((A2474-$A$39+1)-1,3)+1),"")</f>
        <v/>
      </c>
      <c r="C2474" s="43" t="str">
        <f t="shared" si="1153"/>
        <v/>
      </c>
      <c r="D2474" s="43" t="str">
        <f t="shared" ca="1" si="1143"/>
        <v/>
      </c>
      <c r="E2474" s="43" t="str">
        <f t="shared" si="1154"/>
        <v/>
      </c>
      <c r="F2474" s="43" t="str">
        <f t="shared" si="1155"/>
        <v/>
      </c>
      <c r="G2474" s="43" t="str">
        <f>IF(A2474&lt;&gt;"",IF(A2474&lt;Data!$G$11*0.25,$C$13/$G$32,IF(A2474&gt;Data!$G$11*0.25,$C$13,$C$13*10)),"")</f>
        <v/>
      </c>
      <c r="H2474" s="43" t="str">
        <f>IF(A2474&lt;&gt;"",IF(Data!$G$9="constant",$C$13,IF(Data!$G$9="squeeze",G2474,F2474)),"")</f>
        <v/>
      </c>
      <c r="I2474" s="38" t="str">
        <f ca="1">IF(ISNUMBER(A2474),NORMINV(RAND(),0,IF(AND(Data!$G$9="squeeze",A2474&lt;Data!$G$11*0.25),$H$32,1)*$C$30*$C$13)*($C$14*$C$12),"")</f>
        <v/>
      </c>
      <c r="J2474" s="42" t="str">
        <f ca="1">IFERROR(IF(Data!$C$6="Real",B2474,I2474+J2473+($C$14*$C$12)*(NORMINV(RAND(),$C$15,CHOOSE($G$13,$C$13,F2474,G2474)))),"")</f>
        <v/>
      </c>
      <c r="K2474" s="88" t="str">
        <f>IF(ISNUMBER(A2474), IF($G$16="fixed",$G$17,MIN(H2474*Data!$C$7*$C$16*0.5,$C$17*Data!$C$7))*$C$12,"")</f>
        <v/>
      </c>
      <c r="L2474" s="42" t="str">
        <f t="shared" ca="1" si="1170"/>
        <v/>
      </c>
      <c r="M2474" s="44" t="str">
        <f t="shared" ca="1" si="1171"/>
        <v/>
      </c>
      <c r="N2474" s="44" t="str">
        <f t="shared" ca="1" si="1172"/>
        <v/>
      </c>
      <c r="O2474" s="108" t="str">
        <f t="shared" si="1156"/>
        <v/>
      </c>
      <c r="P2474" s="102" t="str">
        <f t="shared" si="1157"/>
        <v/>
      </c>
      <c r="Q2474" s="102" t="str">
        <f t="shared" si="1158"/>
        <v/>
      </c>
      <c r="R2474" s="120" t="str">
        <f t="shared" si="1159"/>
        <v/>
      </c>
      <c r="S2474" s="54" t="str">
        <f t="shared" si="1160"/>
        <v/>
      </c>
      <c r="T2474" s="5" t="str">
        <f t="shared" si="1161"/>
        <v/>
      </c>
      <c r="U2474" s="152" t="str">
        <f t="shared" si="1144"/>
        <v/>
      </c>
      <c r="V2474" s="152" t="str">
        <f t="shared" si="1145"/>
        <v/>
      </c>
      <c r="W2474" s="153" t="str">
        <f t="shared" si="1146"/>
        <v/>
      </c>
      <c r="X2474" s="153" t="str">
        <f t="shared" si="1147"/>
        <v/>
      </c>
      <c r="Y2474" s="153" t="str">
        <f t="shared" si="1148"/>
        <v/>
      </c>
      <c r="Z2474" s="153" t="str">
        <f t="shared" si="1149"/>
        <v/>
      </c>
      <c r="AA2474" s="152" t="str">
        <f t="shared" si="1150"/>
        <v/>
      </c>
      <c r="AB2474" s="152" t="str">
        <f t="shared" si="1151"/>
        <v/>
      </c>
      <c r="AC2474" s="154" t="str">
        <f t="shared" si="1162"/>
        <v/>
      </c>
      <c r="AD2474" s="154" t="str">
        <f t="shared" si="1163"/>
        <v/>
      </c>
      <c r="AE2474" s="3" t="str">
        <f t="shared" si="1164"/>
        <v/>
      </c>
      <c r="AF2474" s="3" t="str">
        <f t="shared" si="1165"/>
        <v/>
      </c>
      <c r="AG2474" s="3" t="str">
        <f t="shared" si="1166"/>
        <v/>
      </c>
      <c r="AH2474" s="4" t="str">
        <f t="shared" si="1167"/>
        <v/>
      </c>
      <c r="AI2474" s="75" t="str">
        <f t="shared" si="1168"/>
        <v/>
      </c>
      <c r="AJ2474" s="75" t="str">
        <f t="shared" si="1169"/>
        <v/>
      </c>
    </row>
    <row r="2475" spans="1:36" ht="14.25">
      <c r="A2475" s="41" t="str">
        <f t="shared" si="1152"/>
        <v/>
      </c>
      <c r="B2475" s="150" t="str">
        <f>IF(ISNUMBER(A2475),INDEX('MetaTrader Import'!$H$13:$J$5893,TRUNC(((A2475-$A$39+1)-1)/3)+1,MOD((A2475-$A$39+1)-1,3)+1),"")</f>
        <v/>
      </c>
      <c r="C2475" s="43" t="str">
        <f t="shared" si="1153"/>
        <v/>
      </c>
      <c r="D2475" s="43" t="str">
        <f t="shared" ca="1" si="1143"/>
        <v/>
      </c>
      <c r="E2475" s="43" t="str">
        <f t="shared" si="1154"/>
        <v/>
      </c>
      <c r="F2475" s="43" t="str">
        <f t="shared" si="1155"/>
        <v/>
      </c>
      <c r="G2475" s="43" t="str">
        <f>IF(A2475&lt;&gt;"",IF(A2475&lt;Data!$G$11*0.25,$C$13/$G$32,IF(A2475&gt;Data!$G$11*0.25,$C$13,$C$13*10)),"")</f>
        <v/>
      </c>
      <c r="H2475" s="43" t="str">
        <f>IF(A2475&lt;&gt;"",IF(Data!$G$9="constant",$C$13,IF(Data!$G$9="squeeze",G2475,F2475)),"")</f>
        <v/>
      </c>
      <c r="I2475" s="38" t="str">
        <f ca="1">IF(ISNUMBER(A2475),NORMINV(RAND(),0,IF(AND(Data!$G$9="squeeze",A2475&lt;Data!$G$11*0.25),$H$32,1)*$C$30*$C$13)*($C$14*$C$12),"")</f>
        <v/>
      </c>
      <c r="J2475" s="42" t="str">
        <f ca="1">IFERROR(IF(Data!$C$6="Real",B2475,I2475+J2474+($C$14*$C$12)*(NORMINV(RAND(),$C$15,CHOOSE($G$13,$C$13,F2475,G2475)))),"")</f>
        <v/>
      </c>
      <c r="K2475" s="88" t="str">
        <f>IF(ISNUMBER(A2475), IF($G$16="fixed",$G$17,MIN(H2475*Data!$C$7*$C$16*0.5,$C$17*Data!$C$7))*$C$12,"")</f>
        <v/>
      </c>
      <c r="L2475" s="42" t="str">
        <f t="shared" ca="1" si="1170"/>
        <v/>
      </c>
      <c r="M2475" s="44" t="str">
        <f t="shared" ca="1" si="1171"/>
        <v/>
      </c>
      <c r="N2475" s="44" t="str">
        <f t="shared" ca="1" si="1172"/>
        <v/>
      </c>
      <c r="O2475" s="108" t="str">
        <f t="shared" si="1156"/>
        <v/>
      </c>
      <c r="P2475" s="102" t="str">
        <f t="shared" si="1157"/>
        <v/>
      </c>
      <c r="Q2475" s="102" t="str">
        <f t="shared" si="1158"/>
        <v/>
      </c>
      <c r="R2475" s="120" t="str">
        <f t="shared" si="1159"/>
        <v/>
      </c>
      <c r="S2475" s="54" t="str">
        <f t="shared" si="1160"/>
        <v/>
      </c>
      <c r="T2475" s="5" t="str">
        <f t="shared" si="1161"/>
        <v/>
      </c>
      <c r="U2475" s="152" t="str">
        <f t="shared" si="1144"/>
        <v/>
      </c>
      <c r="V2475" s="152" t="str">
        <f t="shared" si="1145"/>
        <v/>
      </c>
      <c r="W2475" s="153" t="str">
        <f t="shared" si="1146"/>
        <v/>
      </c>
      <c r="X2475" s="153" t="str">
        <f t="shared" si="1147"/>
        <v/>
      </c>
      <c r="Y2475" s="153" t="str">
        <f t="shared" si="1148"/>
        <v/>
      </c>
      <c r="Z2475" s="153" t="str">
        <f t="shared" si="1149"/>
        <v/>
      </c>
      <c r="AA2475" s="152" t="str">
        <f t="shared" si="1150"/>
        <v/>
      </c>
      <c r="AB2475" s="152" t="str">
        <f t="shared" si="1151"/>
        <v/>
      </c>
      <c r="AC2475" s="154" t="str">
        <f t="shared" si="1162"/>
        <v/>
      </c>
      <c r="AD2475" s="154" t="str">
        <f t="shared" si="1163"/>
        <v/>
      </c>
      <c r="AE2475" s="3" t="str">
        <f t="shared" si="1164"/>
        <v/>
      </c>
      <c r="AF2475" s="3" t="str">
        <f t="shared" si="1165"/>
        <v/>
      </c>
      <c r="AG2475" s="3" t="str">
        <f t="shared" si="1166"/>
        <v/>
      </c>
      <c r="AH2475" s="4" t="str">
        <f t="shared" si="1167"/>
        <v/>
      </c>
      <c r="AI2475" s="75" t="str">
        <f t="shared" si="1168"/>
        <v/>
      </c>
      <c r="AJ2475" s="75" t="str">
        <f t="shared" si="1169"/>
        <v/>
      </c>
    </row>
    <row r="2476" spans="1:36" ht="14.25">
      <c r="A2476" s="41" t="str">
        <f t="shared" si="1152"/>
        <v/>
      </c>
      <c r="B2476" s="150" t="str">
        <f>IF(ISNUMBER(A2476),INDEX('MetaTrader Import'!$H$13:$J$5893,TRUNC(((A2476-$A$39+1)-1)/3)+1,MOD((A2476-$A$39+1)-1,3)+1),"")</f>
        <v/>
      </c>
      <c r="C2476" s="43" t="str">
        <f t="shared" si="1153"/>
        <v/>
      </c>
      <c r="D2476" s="43" t="str">
        <f t="shared" ca="1" si="1143"/>
        <v/>
      </c>
      <c r="E2476" s="43" t="str">
        <f t="shared" si="1154"/>
        <v/>
      </c>
      <c r="F2476" s="43" t="str">
        <f t="shared" si="1155"/>
        <v/>
      </c>
      <c r="G2476" s="43" t="str">
        <f>IF(A2476&lt;&gt;"",IF(A2476&lt;Data!$G$11*0.25,$C$13/$G$32,IF(A2476&gt;Data!$G$11*0.25,$C$13,$C$13*10)),"")</f>
        <v/>
      </c>
      <c r="H2476" s="43" t="str">
        <f>IF(A2476&lt;&gt;"",IF(Data!$G$9="constant",$C$13,IF(Data!$G$9="squeeze",G2476,F2476)),"")</f>
        <v/>
      </c>
      <c r="I2476" s="38" t="str">
        <f ca="1">IF(ISNUMBER(A2476),NORMINV(RAND(),0,IF(AND(Data!$G$9="squeeze",A2476&lt;Data!$G$11*0.25),$H$32,1)*$C$30*$C$13)*($C$14*$C$12),"")</f>
        <v/>
      </c>
      <c r="J2476" s="42" t="str">
        <f ca="1">IFERROR(IF(Data!$C$6="Real",B2476,I2476+J2475+($C$14*$C$12)*(NORMINV(RAND(),$C$15,CHOOSE($G$13,$C$13,F2476,G2476)))),"")</f>
        <v/>
      </c>
      <c r="K2476" s="88" t="str">
        <f>IF(ISNUMBER(A2476), IF($G$16="fixed",$G$17,MIN(H2476*Data!$C$7*$C$16*0.5,$C$17*Data!$C$7))*$C$12,"")</f>
        <v/>
      </c>
      <c r="L2476" s="42" t="str">
        <f t="shared" ca="1" si="1170"/>
        <v/>
      </c>
      <c r="M2476" s="44" t="str">
        <f t="shared" ca="1" si="1171"/>
        <v/>
      </c>
      <c r="N2476" s="44" t="str">
        <f t="shared" ca="1" si="1172"/>
        <v/>
      </c>
      <c r="O2476" s="108" t="str">
        <f t="shared" si="1156"/>
        <v/>
      </c>
      <c r="P2476" s="102" t="str">
        <f t="shared" si="1157"/>
        <v/>
      </c>
      <c r="Q2476" s="102" t="str">
        <f t="shared" si="1158"/>
        <v/>
      </c>
      <c r="R2476" s="120" t="str">
        <f t="shared" si="1159"/>
        <v/>
      </c>
      <c r="S2476" s="54" t="str">
        <f t="shared" si="1160"/>
        <v/>
      </c>
      <c r="T2476" s="5" t="str">
        <f t="shared" si="1161"/>
        <v/>
      </c>
      <c r="U2476" s="152" t="str">
        <f t="shared" si="1144"/>
        <v/>
      </c>
      <c r="V2476" s="152" t="str">
        <f t="shared" si="1145"/>
        <v/>
      </c>
      <c r="W2476" s="153" t="str">
        <f t="shared" si="1146"/>
        <v/>
      </c>
      <c r="X2476" s="153" t="str">
        <f t="shared" si="1147"/>
        <v/>
      </c>
      <c r="Y2476" s="153" t="str">
        <f t="shared" si="1148"/>
        <v/>
      </c>
      <c r="Z2476" s="153" t="str">
        <f t="shared" si="1149"/>
        <v/>
      </c>
      <c r="AA2476" s="152" t="str">
        <f t="shared" si="1150"/>
        <v/>
      </c>
      <c r="AB2476" s="152" t="str">
        <f t="shared" si="1151"/>
        <v/>
      </c>
      <c r="AC2476" s="154" t="str">
        <f t="shared" si="1162"/>
        <v/>
      </c>
      <c r="AD2476" s="154" t="str">
        <f t="shared" si="1163"/>
        <v/>
      </c>
      <c r="AE2476" s="3" t="str">
        <f t="shared" si="1164"/>
        <v/>
      </c>
      <c r="AF2476" s="3" t="str">
        <f t="shared" si="1165"/>
        <v/>
      </c>
      <c r="AG2476" s="3" t="str">
        <f t="shared" si="1166"/>
        <v/>
      </c>
      <c r="AH2476" s="4" t="str">
        <f t="shared" si="1167"/>
        <v/>
      </c>
      <c r="AI2476" s="75" t="str">
        <f t="shared" si="1168"/>
        <v/>
      </c>
      <c r="AJ2476" s="75" t="str">
        <f t="shared" si="1169"/>
        <v/>
      </c>
    </row>
    <row r="2477" spans="1:36" ht="14.25">
      <c r="A2477" s="41" t="str">
        <f t="shared" si="1152"/>
        <v/>
      </c>
      <c r="B2477" s="150" t="str">
        <f>IF(ISNUMBER(A2477),INDEX('MetaTrader Import'!$H$13:$J$5893,TRUNC(((A2477-$A$39+1)-1)/3)+1,MOD((A2477-$A$39+1)-1,3)+1),"")</f>
        <v/>
      </c>
      <c r="C2477" s="43" t="str">
        <f t="shared" si="1153"/>
        <v/>
      </c>
      <c r="D2477" s="43" t="str">
        <f t="shared" ca="1" si="1143"/>
        <v/>
      </c>
      <c r="E2477" s="43" t="str">
        <f t="shared" si="1154"/>
        <v/>
      </c>
      <c r="F2477" s="43" t="str">
        <f t="shared" si="1155"/>
        <v/>
      </c>
      <c r="G2477" s="43" t="str">
        <f>IF(A2477&lt;&gt;"",IF(A2477&lt;Data!$G$11*0.25,$C$13/$G$32,IF(A2477&gt;Data!$G$11*0.25,$C$13,$C$13*10)),"")</f>
        <v/>
      </c>
      <c r="H2477" s="43" t="str">
        <f>IF(A2477&lt;&gt;"",IF(Data!$G$9="constant",$C$13,IF(Data!$G$9="squeeze",G2477,F2477)),"")</f>
        <v/>
      </c>
      <c r="I2477" s="38" t="str">
        <f ca="1">IF(ISNUMBER(A2477),NORMINV(RAND(),0,IF(AND(Data!$G$9="squeeze",A2477&lt;Data!$G$11*0.25),$H$32,1)*$C$30*$C$13)*($C$14*$C$12),"")</f>
        <v/>
      </c>
      <c r="J2477" s="42" t="str">
        <f ca="1">IFERROR(IF(Data!$C$6="Real",B2477,I2477+J2476+($C$14*$C$12)*(NORMINV(RAND(),$C$15,CHOOSE($G$13,$C$13,F2477,G2477)))),"")</f>
        <v/>
      </c>
      <c r="K2477" s="88" t="str">
        <f>IF(ISNUMBER(A2477), IF($G$16="fixed",$G$17,MIN(H2477*Data!$C$7*$C$16*0.5,$C$17*Data!$C$7))*$C$12,"")</f>
        <v/>
      </c>
      <c r="L2477" s="42" t="str">
        <f t="shared" ca="1" si="1170"/>
        <v/>
      </c>
      <c r="M2477" s="44" t="str">
        <f t="shared" ca="1" si="1171"/>
        <v/>
      </c>
      <c r="N2477" s="44" t="str">
        <f t="shared" ca="1" si="1172"/>
        <v/>
      </c>
      <c r="O2477" s="108" t="str">
        <f t="shared" si="1156"/>
        <v/>
      </c>
      <c r="P2477" s="102" t="str">
        <f t="shared" si="1157"/>
        <v/>
      </c>
      <c r="Q2477" s="102" t="str">
        <f t="shared" si="1158"/>
        <v/>
      </c>
      <c r="R2477" s="120" t="str">
        <f t="shared" si="1159"/>
        <v/>
      </c>
      <c r="S2477" s="54" t="str">
        <f t="shared" si="1160"/>
        <v/>
      </c>
      <c r="T2477" s="5" t="str">
        <f t="shared" si="1161"/>
        <v/>
      </c>
      <c r="U2477" s="152" t="str">
        <f t="shared" si="1144"/>
        <v/>
      </c>
      <c r="V2477" s="152" t="str">
        <f t="shared" si="1145"/>
        <v/>
      </c>
      <c r="W2477" s="153" t="str">
        <f t="shared" si="1146"/>
        <v/>
      </c>
      <c r="X2477" s="153" t="str">
        <f t="shared" si="1147"/>
        <v/>
      </c>
      <c r="Y2477" s="153" t="str">
        <f t="shared" si="1148"/>
        <v/>
      </c>
      <c r="Z2477" s="153" t="str">
        <f t="shared" si="1149"/>
        <v/>
      </c>
      <c r="AA2477" s="152" t="str">
        <f t="shared" si="1150"/>
        <v/>
      </c>
      <c r="AB2477" s="152" t="str">
        <f t="shared" si="1151"/>
        <v/>
      </c>
      <c r="AC2477" s="154" t="str">
        <f t="shared" si="1162"/>
        <v/>
      </c>
      <c r="AD2477" s="154" t="str">
        <f t="shared" si="1163"/>
        <v/>
      </c>
      <c r="AE2477" s="3" t="str">
        <f t="shared" si="1164"/>
        <v/>
      </c>
      <c r="AF2477" s="3" t="str">
        <f t="shared" si="1165"/>
        <v/>
      </c>
      <c r="AG2477" s="3" t="str">
        <f t="shared" si="1166"/>
        <v/>
      </c>
      <c r="AH2477" s="4" t="str">
        <f t="shared" si="1167"/>
        <v/>
      </c>
      <c r="AI2477" s="75" t="str">
        <f t="shared" si="1168"/>
        <v/>
      </c>
      <c r="AJ2477" s="75" t="str">
        <f t="shared" si="1169"/>
        <v/>
      </c>
    </row>
    <row r="2478" spans="1:36" ht="14.25">
      <c r="A2478" s="41" t="str">
        <f t="shared" si="1152"/>
        <v/>
      </c>
      <c r="B2478" s="150" t="str">
        <f>IF(ISNUMBER(A2478),INDEX('MetaTrader Import'!$H$13:$J$5893,TRUNC(((A2478-$A$39+1)-1)/3)+1,MOD((A2478-$A$39+1)-1,3)+1),"")</f>
        <v/>
      </c>
      <c r="C2478" s="43" t="str">
        <f t="shared" si="1153"/>
        <v/>
      </c>
      <c r="D2478" s="43" t="str">
        <f t="shared" ca="1" si="1143"/>
        <v/>
      </c>
      <c r="E2478" s="43" t="str">
        <f t="shared" si="1154"/>
        <v/>
      </c>
      <c r="F2478" s="43" t="str">
        <f t="shared" si="1155"/>
        <v/>
      </c>
      <c r="G2478" s="43" t="str">
        <f>IF(A2478&lt;&gt;"",IF(A2478&lt;Data!$G$11*0.25,$C$13/$G$32,IF(A2478&gt;Data!$G$11*0.25,$C$13,$C$13*10)),"")</f>
        <v/>
      </c>
      <c r="H2478" s="43" t="str">
        <f>IF(A2478&lt;&gt;"",IF(Data!$G$9="constant",$C$13,IF(Data!$G$9="squeeze",G2478,F2478)),"")</f>
        <v/>
      </c>
      <c r="I2478" s="38" t="str">
        <f ca="1">IF(ISNUMBER(A2478),NORMINV(RAND(),0,IF(AND(Data!$G$9="squeeze",A2478&lt;Data!$G$11*0.25),$H$32,1)*$C$30*$C$13)*($C$14*$C$12),"")</f>
        <v/>
      </c>
      <c r="J2478" s="42" t="str">
        <f ca="1">IFERROR(IF(Data!$C$6="Real",B2478,I2478+J2477+($C$14*$C$12)*(NORMINV(RAND(),$C$15,CHOOSE($G$13,$C$13,F2478,G2478)))),"")</f>
        <v/>
      </c>
      <c r="K2478" s="88" t="str">
        <f>IF(ISNUMBER(A2478), IF($G$16="fixed",$G$17,MIN(H2478*Data!$C$7*$C$16*0.5,$C$17*Data!$C$7))*$C$12,"")</f>
        <v/>
      </c>
      <c r="L2478" s="42" t="str">
        <f t="shared" ca="1" si="1170"/>
        <v/>
      </c>
      <c r="M2478" s="44" t="str">
        <f t="shared" ca="1" si="1171"/>
        <v/>
      </c>
      <c r="N2478" s="44" t="str">
        <f t="shared" ca="1" si="1172"/>
        <v/>
      </c>
      <c r="O2478" s="108" t="str">
        <f t="shared" si="1156"/>
        <v/>
      </c>
      <c r="P2478" s="102" t="str">
        <f t="shared" si="1157"/>
        <v/>
      </c>
      <c r="Q2478" s="102" t="str">
        <f t="shared" si="1158"/>
        <v/>
      </c>
      <c r="R2478" s="120" t="str">
        <f t="shared" si="1159"/>
        <v/>
      </c>
      <c r="S2478" s="54" t="str">
        <f t="shared" si="1160"/>
        <v/>
      </c>
      <c r="T2478" s="5" t="str">
        <f t="shared" si="1161"/>
        <v/>
      </c>
      <c r="U2478" s="152" t="str">
        <f t="shared" si="1144"/>
        <v/>
      </c>
      <c r="V2478" s="152" t="str">
        <f t="shared" si="1145"/>
        <v/>
      </c>
      <c r="W2478" s="153" t="str">
        <f t="shared" si="1146"/>
        <v/>
      </c>
      <c r="X2478" s="153" t="str">
        <f t="shared" si="1147"/>
        <v/>
      </c>
      <c r="Y2478" s="153" t="str">
        <f t="shared" si="1148"/>
        <v/>
      </c>
      <c r="Z2478" s="153" t="str">
        <f t="shared" si="1149"/>
        <v/>
      </c>
      <c r="AA2478" s="152" t="str">
        <f t="shared" si="1150"/>
        <v/>
      </c>
      <c r="AB2478" s="152" t="str">
        <f t="shared" si="1151"/>
        <v/>
      </c>
      <c r="AC2478" s="154" t="str">
        <f t="shared" si="1162"/>
        <v/>
      </c>
      <c r="AD2478" s="154" t="str">
        <f t="shared" si="1163"/>
        <v/>
      </c>
      <c r="AE2478" s="3" t="str">
        <f t="shared" si="1164"/>
        <v/>
      </c>
      <c r="AF2478" s="3" t="str">
        <f t="shared" si="1165"/>
        <v/>
      </c>
      <c r="AG2478" s="3" t="str">
        <f t="shared" si="1166"/>
        <v/>
      </c>
      <c r="AH2478" s="4" t="str">
        <f t="shared" si="1167"/>
        <v/>
      </c>
      <c r="AI2478" s="75" t="str">
        <f t="shared" si="1168"/>
        <v/>
      </c>
      <c r="AJ2478" s="75" t="str">
        <f t="shared" si="1169"/>
        <v/>
      </c>
    </row>
    <row r="2479" spans="1:36" ht="14.25">
      <c r="A2479" s="41" t="str">
        <f t="shared" si="1152"/>
        <v/>
      </c>
      <c r="B2479" s="150" t="str">
        <f>IF(ISNUMBER(A2479),INDEX('MetaTrader Import'!$H$13:$J$5893,TRUNC(((A2479-$A$39+1)-1)/3)+1,MOD((A2479-$A$39+1)-1,3)+1),"")</f>
        <v/>
      </c>
      <c r="C2479" s="43" t="str">
        <f t="shared" si="1153"/>
        <v/>
      </c>
      <c r="D2479" s="43" t="str">
        <f t="shared" ca="1" si="1143"/>
        <v/>
      </c>
      <c r="E2479" s="43" t="str">
        <f t="shared" si="1154"/>
        <v/>
      </c>
      <c r="F2479" s="43" t="str">
        <f t="shared" si="1155"/>
        <v/>
      </c>
      <c r="G2479" s="43" t="str">
        <f>IF(A2479&lt;&gt;"",IF(A2479&lt;Data!$G$11*0.25,$C$13/$G$32,IF(A2479&gt;Data!$G$11*0.25,$C$13,$C$13*10)),"")</f>
        <v/>
      </c>
      <c r="H2479" s="43" t="str">
        <f>IF(A2479&lt;&gt;"",IF(Data!$G$9="constant",$C$13,IF(Data!$G$9="squeeze",G2479,F2479)),"")</f>
        <v/>
      </c>
      <c r="I2479" s="38" t="str">
        <f ca="1">IF(ISNUMBER(A2479),NORMINV(RAND(),0,IF(AND(Data!$G$9="squeeze",A2479&lt;Data!$G$11*0.25),$H$32,1)*$C$30*$C$13)*($C$14*$C$12),"")</f>
        <v/>
      </c>
      <c r="J2479" s="42" t="str">
        <f ca="1">IFERROR(IF(Data!$C$6="Real",B2479,I2479+J2478+($C$14*$C$12)*(NORMINV(RAND(),$C$15,CHOOSE($G$13,$C$13,F2479,G2479)))),"")</f>
        <v/>
      </c>
      <c r="K2479" s="88" t="str">
        <f>IF(ISNUMBER(A2479), IF($G$16="fixed",$G$17,MIN(H2479*Data!$C$7*$C$16*0.5,$C$17*Data!$C$7))*$C$12,"")</f>
        <v/>
      </c>
      <c r="L2479" s="42" t="str">
        <f t="shared" ca="1" si="1170"/>
        <v/>
      </c>
      <c r="M2479" s="44" t="str">
        <f t="shared" ca="1" si="1171"/>
        <v/>
      </c>
      <c r="N2479" s="44" t="str">
        <f t="shared" ca="1" si="1172"/>
        <v/>
      </c>
      <c r="O2479" s="108" t="str">
        <f t="shared" si="1156"/>
        <v/>
      </c>
      <c r="P2479" s="102" t="str">
        <f t="shared" si="1157"/>
        <v/>
      </c>
      <c r="Q2479" s="102" t="str">
        <f t="shared" si="1158"/>
        <v/>
      </c>
      <c r="R2479" s="120" t="str">
        <f t="shared" si="1159"/>
        <v/>
      </c>
      <c r="S2479" s="54" t="str">
        <f t="shared" si="1160"/>
        <v/>
      </c>
      <c r="T2479" s="5" t="str">
        <f t="shared" si="1161"/>
        <v/>
      </c>
      <c r="U2479" s="152" t="str">
        <f t="shared" si="1144"/>
        <v/>
      </c>
      <c r="V2479" s="152" t="str">
        <f t="shared" si="1145"/>
        <v/>
      </c>
      <c r="W2479" s="153" t="str">
        <f t="shared" si="1146"/>
        <v/>
      </c>
      <c r="X2479" s="153" t="str">
        <f t="shared" si="1147"/>
        <v/>
      </c>
      <c r="Y2479" s="153" t="str">
        <f t="shared" si="1148"/>
        <v/>
      </c>
      <c r="Z2479" s="153" t="str">
        <f t="shared" si="1149"/>
        <v/>
      </c>
      <c r="AA2479" s="152" t="str">
        <f t="shared" si="1150"/>
        <v/>
      </c>
      <c r="AB2479" s="152" t="str">
        <f t="shared" si="1151"/>
        <v/>
      </c>
      <c r="AC2479" s="154" t="str">
        <f t="shared" si="1162"/>
        <v/>
      </c>
      <c r="AD2479" s="154" t="str">
        <f t="shared" si="1163"/>
        <v/>
      </c>
      <c r="AE2479" s="3" t="str">
        <f t="shared" si="1164"/>
        <v/>
      </c>
      <c r="AF2479" s="3" t="str">
        <f t="shared" si="1165"/>
        <v/>
      </c>
      <c r="AG2479" s="3" t="str">
        <f t="shared" si="1166"/>
        <v/>
      </c>
      <c r="AH2479" s="4" t="str">
        <f t="shared" si="1167"/>
        <v/>
      </c>
      <c r="AI2479" s="75" t="str">
        <f t="shared" si="1168"/>
        <v/>
      </c>
      <c r="AJ2479" s="75" t="str">
        <f t="shared" si="1169"/>
        <v/>
      </c>
    </row>
    <row r="2480" spans="1:36" ht="14.25">
      <c r="A2480" s="41" t="str">
        <f t="shared" si="1152"/>
        <v/>
      </c>
      <c r="B2480" s="150" t="str">
        <f>IF(ISNUMBER(A2480),INDEX('MetaTrader Import'!$H$13:$J$5893,TRUNC(((A2480-$A$39+1)-1)/3)+1,MOD((A2480-$A$39+1)-1,3)+1),"")</f>
        <v/>
      </c>
      <c r="C2480" s="43" t="str">
        <f t="shared" si="1153"/>
        <v/>
      </c>
      <c r="D2480" s="43" t="str">
        <f t="shared" ca="1" si="1143"/>
        <v/>
      </c>
      <c r="E2480" s="43" t="str">
        <f t="shared" si="1154"/>
        <v/>
      </c>
      <c r="F2480" s="43" t="str">
        <f t="shared" si="1155"/>
        <v/>
      </c>
      <c r="G2480" s="43" t="str">
        <f>IF(A2480&lt;&gt;"",IF(A2480&lt;Data!$G$11*0.25,$C$13/$G$32,IF(A2480&gt;Data!$G$11*0.25,$C$13,$C$13*10)),"")</f>
        <v/>
      </c>
      <c r="H2480" s="43" t="str">
        <f>IF(A2480&lt;&gt;"",IF(Data!$G$9="constant",$C$13,IF(Data!$G$9="squeeze",G2480,F2480)),"")</f>
        <v/>
      </c>
      <c r="I2480" s="38" t="str">
        <f ca="1">IF(ISNUMBER(A2480),NORMINV(RAND(),0,IF(AND(Data!$G$9="squeeze",A2480&lt;Data!$G$11*0.25),$H$32,1)*$C$30*$C$13)*($C$14*$C$12),"")</f>
        <v/>
      </c>
      <c r="J2480" s="42" t="str">
        <f ca="1">IFERROR(IF(Data!$C$6="Real",B2480,I2480+J2479+($C$14*$C$12)*(NORMINV(RAND(),$C$15,CHOOSE($G$13,$C$13,F2480,G2480)))),"")</f>
        <v/>
      </c>
      <c r="K2480" s="88" t="str">
        <f>IF(ISNUMBER(A2480), IF($G$16="fixed",$G$17,MIN(H2480*Data!$C$7*$C$16*0.5,$C$17*Data!$C$7))*$C$12,"")</f>
        <v/>
      </c>
      <c r="L2480" s="42" t="str">
        <f t="shared" ca="1" si="1170"/>
        <v/>
      </c>
      <c r="M2480" s="44" t="str">
        <f t="shared" ca="1" si="1171"/>
        <v/>
      </c>
      <c r="N2480" s="44" t="str">
        <f t="shared" ca="1" si="1172"/>
        <v/>
      </c>
      <c r="O2480" s="108" t="str">
        <f t="shared" si="1156"/>
        <v/>
      </c>
      <c r="P2480" s="102" t="str">
        <f t="shared" si="1157"/>
        <v/>
      </c>
      <c r="Q2480" s="102" t="str">
        <f t="shared" si="1158"/>
        <v/>
      </c>
      <c r="R2480" s="120" t="str">
        <f t="shared" si="1159"/>
        <v/>
      </c>
      <c r="S2480" s="54" t="str">
        <f t="shared" si="1160"/>
        <v/>
      </c>
      <c r="T2480" s="5" t="str">
        <f t="shared" si="1161"/>
        <v/>
      </c>
      <c r="U2480" s="152" t="str">
        <f t="shared" si="1144"/>
        <v/>
      </c>
      <c r="V2480" s="152" t="str">
        <f t="shared" si="1145"/>
        <v/>
      </c>
      <c r="W2480" s="153" t="str">
        <f t="shared" si="1146"/>
        <v/>
      </c>
      <c r="X2480" s="153" t="str">
        <f t="shared" si="1147"/>
        <v/>
      </c>
      <c r="Y2480" s="153" t="str">
        <f t="shared" si="1148"/>
        <v/>
      </c>
      <c r="Z2480" s="153" t="str">
        <f t="shared" si="1149"/>
        <v/>
      </c>
      <c r="AA2480" s="152" t="str">
        <f t="shared" si="1150"/>
        <v/>
      </c>
      <c r="AB2480" s="152" t="str">
        <f t="shared" si="1151"/>
        <v/>
      </c>
      <c r="AC2480" s="154" t="str">
        <f t="shared" si="1162"/>
        <v/>
      </c>
      <c r="AD2480" s="154" t="str">
        <f t="shared" si="1163"/>
        <v/>
      </c>
      <c r="AE2480" s="3" t="str">
        <f t="shared" si="1164"/>
        <v/>
      </c>
      <c r="AF2480" s="3" t="str">
        <f t="shared" si="1165"/>
        <v/>
      </c>
      <c r="AG2480" s="3" t="str">
        <f t="shared" si="1166"/>
        <v/>
      </c>
      <c r="AH2480" s="4" t="str">
        <f t="shared" si="1167"/>
        <v/>
      </c>
      <c r="AI2480" s="75" t="str">
        <f t="shared" si="1168"/>
        <v/>
      </c>
      <c r="AJ2480" s="75" t="str">
        <f t="shared" si="1169"/>
        <v/>
      </c>
    </row>
    <row r="2481" spans="1:36" ht="14.25">
      <c r="A2481" s="41" t="str">
        <f t="shared" si="1152"/>
        <v/>
      </c>
      <c r="B2481" s="150" t="str">
        <f>IF(ISNUMBER(A2481),INDEX('MetaTrader Import'!$H$13:$J$5893,TRUNC(((A2481-$A$39+1)-1)/3)+1,MOD((A2481-$A$39+1)-1,3)+1),"")</f>
        <v/>
      </c>
      <c r="C2481" s="43" t="str">
        <f t="shared" si="1153"/>
        <v/>
      </c>
      <c r="D2481" s="43" t="str">
        <f t="shared" ca="1" si="1143"/>
        <v/>
      </c>
      <c r="E2481" s="43" t="str">
        <f t="shared" si="1154"/>
        <v/>
      </c>
      <c r="F2481" s="43" t="str">
        <f t="shared" si="1155"/>
        <v/>
      </c>
      <c r="G2481" s="43" t="str">
        <f>IF(A2481&lt;&gt;"",IF(A2481&lt;Data!$G$11*0.25,$C$13/$G$32,IF(A2481&gt;Data!$G$11*0.25,$C$13,$C$13*10)),"")</f>
        <v/>
      </c>
      <c r="H2481" s="43" t="str">
        <f>IF(A2481&lt;&gt;"",IF(Data!$G$9="constant",$C$13,IF(Data!$G$9="squeeze",G2481,F2481)),"")</f>
        <v/>
      </c>
      <c r="I2481" s="38" t="str">
        <f ca="1">IF(ISNUMBER(A2481),NORMINV(RAND(),0,IF(AND(Data!$G$9="squeeze",A2481&lt;Data!$G$11*0.25),$H$32,1)*$C$30*$C$13)*($C$14*$C$12),"")</f>
        <v/>
      </c>
      <c r="J2481" s="42" t="str">
        <f ca="1">IFERROR(IF(Data!$C$6="Real",B2481,I2481+J2480+($C$14*$C$12)*(NORMINV(RAND(),$C$15,CHOOSE($G$13,$C$13,F2481,G2481)))),"")</f>
        <v/>
      </c>
      <c r="K2481" s="88" t="str">
        <f>IF(ISNUMBER(A2481), IF($G$16="fixed",$G$17,MIN(H2481*Data!$C$7*$C$16*0.5,$C$17*Data!$C$7))*$C$12,"")</f>
        <v/>
      </c>
      <c r="L2481" s="42" t="str">
        <f t="shared" ca="1" si="1170"/>
        <v/>
      </c>
      <c r="M2481" s="44" t="str">
        <f t="shared" ca="1" si="1171"/>
        <v/>
      </c>
      <c r="N2481" s="44" t="str">
        <f t="shared" ca="1" si="1172"/>
        <v/>
      </c>
      <c r="O2481" s="108" t="str">
        <f t="shared" si="1156"/>
        <v/>
      </c>
      <c r="P2481" s="102" t="str">
        <f t="shared" si="1157"/>
        <v/>
      </c>
      <c r="Q2481" s="102" t="str">
        <f t="shared" si="1158"/>
        <v/>
      </c>
      <c r="R2481" s="120" t="str">
        <f t="shared" si="1159"/>
        <v/>
      </c>
      <c r="S2481" s="54" t="str">
        <f t="shared" si="1160"/>
        <v/>
      </c>
      <c r="T2481" s="5" t="str">
        <f t="shared" si="1161"/>
        <v/>
      </c>
      <c r="U2481" s="152" t="str">
        <f t="shared" si="1144"/>
        <v/>
      </c>
      <c r="V2481" s="152" t="str">
        <f t="shared" si="1145"/>
        <v/>
      </c>
      <c r="W2481" s="153" t="str">
        <f t="shared" si="1146"/>
        <v/>
      </c>
      <c r="X2481" s="153" t="str">
        <f t="shared" si="1147"/>
        <v/>
      </c>
      <c r="Y2481" s="153" t="str">
        <f t="shared" si="1148"/>
        <v/>
      </c>
      <c r="Z2481" s="153" t="str">
        <f t="shared" si="1149"/>
        <v/>
      </c>
      <c r="AA2481" s="152" t="str">
        <f t="shared" si="1150"/>
        <v/>
      </c>
      <c r="AB2481" s="152" t="str">
        <f t="shared" si="1151"/>
        <v/>
      </c>
      <c r="AC2481" s="154" t="str">
        <f t="shared" si="1162"/>
        <v/>
      </c>
      <c r="AD2481" s="154" t="str">
        <f t="shared" si="1163"/>
        <v/>
      </c>
      <c r="AE2481" s="3" t="str">
        <f t="shared" si="1164"/>
        <v/>
      </c>
      <c r="AF2481" s="3" t="str">
        <f t="shared" si="1165"/>
        <v/>
      </c>
      <c r="AG2481" s="3" t="str">
        <f t="shared" si="1166"/>
        <v/>
      </c>
      <c r="AH2481" s="4" t="str">
        <f t="shared" si="1167"/>
        <v/>
      </c>
      <c r="AI2481" s="75" t="str">
        <f t="shared" si="1168"/>
        <v/>
      </c>
      <c r="AJ2481" s="75" t="str">
        <f t="shared" si="1169"/>
        <v/>
      </c>
    </row>
    <row r="2482" spans="1:36" ht="14.25">
      <c r="A2482" s="41" t="str">
        <f t="shared" si="1152"/>
        <v/>
      </c>
      <c r="B2482" s="150" t="str">
        <f>IF(ISNUMBER(A2482),INDEX('MetaTrader Import'!$H$13:$J$5893,TRUNC(((A2482-$A$39+1)-1)/3)+1,MOD((A2482-$A$39+1)-1,3)+1),"")</f>
        <v/>
      </c>
      <c r="C2482" s="43" t="str">
        <f t="shared" si="1153"/>
        <v/>
      </c>
      <c r="D2482" s="43" t="str">
        <f t="shared" ca="1" si="1143"/>
        <v/>
      </c>
      <c r="E2482" s="43" t="str">
        <f t="shared" si="1154"/>
        <v/>
      </c>
      <c r="F2482" s="43" t="str">
        <f t="shared" si="1155"/>
        <v/>
      </c>
      <c r="G2482" s="43" t="str">
        <f>IF(A2482&lt;&gt;"",IF(A2482&lt;Data!$G$11*0.25,$C$13/$G$32,IF(A2482&gt;Data!$G$11*0.25,$C$13,$C$13*10)),"")</f>
        <v/>
      </c>
      <c r="H2482" s="43" t="str">
        <f>IF(A2482&lt;&gt;"",IF(Data!$G$9="constant",$C$13,IF(Data!$G$9="squeeze",G2482,F2482)),"")</f>
        <v/>
      </c>
      <c r="I2482" s="38" t="str">
        <f ca="1">IF(ISNUMBER(A2482),NORMINV(RAND(),0,IF(AND(Data!$G$9="squeeze",A2482&lt;Data!$G$11*0.25),$H$32,1)*$C$30*$C$13)*($C$14*$C$12),"")</f>
        <v/>
      </c>
      <c r="J2482" s="42" t="str">
        <f ca="1">IFERROR(IF(Data!$C$6="Real",B2482,I2482+J2481+($C$14*$C$12)*(NORMINV(RAND(),$C$15,CHOOSE($G$13,$C$13,F2482,G2482)))),"")</f>
        <v/>
      </c>
      <c r="K2482" s="88" t="str">
        <f>IF(ISNUMBER(A2482), IF($G$16="fixed",$G$17,MIN(H2482*Data!$C$7*$C$16*0.5,$C$17*Data!$C$7))*$C$12,"")</f>
        <v/>
      </c>
      <c r="L2482" s="42" t="str">
        <f t="shared" ca="1" si="1170"/>
        <v/>
      </c>
      <c r="M2482" s="44" t="str">
        <f t="shared" ca="1" si="1171"/>
        <v/>
      </c>
      <c r="N2482" s="44" t="str">
        <f t="shared" ca="1" si="1172"/>
        <v/>
      </c>
      <c r="O2482" s="108" t="str">
        <f t="shared" si="1156"/>
        <v/>
      </c>
      <c r="P2482" s="102" t="str">
        <f t="shared" si="1157"/>
        <v/>
      </c>
      <c r="Q2482" s="102" t="str">
        <f t="shared" si="1158"/>
        <v/>
      </c>
      <c r="R2482" s="120" t="str">
        <f t="shared" si="1159"/>
        <v/>
      </c>
      <c r="S2482" s="54" t="str">
        <f t="shared" si="1160"/>
        <v/>
      </c>
      <c r="T2482" s="5" t="str">
        <f t="shared" si="1161"/>
        <v/>
      </c>
      <c r="U2482" s="152" t="str">
        <f t="shared" si="1144"/>
        <v/>
      </c>
      <c r="V2482" s="152" t="str">
        <f t="shared" si="1145"/>
        <v/>
      </c>
      <c r="W2482" s="153" t="str">
        <f t="shared" si="1146"/>
        <v/>
      </c>
      <c r="X2482" s="153" t="str">
        <f t="shared" si="1147"/>
        <v/>
      </c>
      <c r="Y2482" s="153" t="str">
        <f t="shared" si="1148"/>
        <v/>
      </c>
      <c r="Z2482" s="153" t="str">
        <f t="shared" si="1149"/>
        <v/>
      </c>
      <c r="AA2482" s="152" t="str">
        <f t="shared" si="1150"/>
        <v/>
      </c>
      <c r="AB2482" s="152" t="str">
        <f t="shared" si="1151"/>
        <v/>
      </c>
      <c r="AC2482" s="154" t="str">
        <f t="shared" si="1162"/>
        <v/>
      </c>
      <c r="AD2482" s="154" t="str">
        <f t="shared" si="1163"/>
        <v/>
      </c>
      <c r="AE2482" s="3" t="str">
        <f t="shared" si="1164"/>
        <v/>
      </c>
      <c r="AF2482" s="3" t="str">
        <f t="shared" si="1165"/>
        <v/>
      </c>
      <c r="AG2482" s="3" t="str">
        <f t="shared" si="1166"/>
        <v/>
      </c>
      <c r="AH2482" s="4" t="str">
        <f t="shared" si="1167"/>
        <v/>
      </c>
      <c r="AI2482" s="75" t="str">
        <f t="shared" si="1168"/>
        <v/>
      </c>
      <c r="AJ2482" s="75" t="str">
        <f t="shared" si="1169"/>
        <v/>
      </c>
    </row>
    <row r="2483" spans="1:36" ht="14.25">
      <c r="A2483" s="41" t="str">
        <f t="shared" si="1152"/>
        <v/>
      </c>
      <c r="B2483" s="150" t="str">
        <f>IF(ISNUMBER(A2483),INDEX('MetaTrader Import'!$H$13:$J$5893,TRUNC(((A2483-$A$39+1)-1)/3)+1,MOD((A2483-$A$39+1)-1,3)+1),"")</f>
        <v/>
      </c>
      <c r="C2483" s="43" t="str">
        <f t="shared" si="1153"/>
        <v/>
      </c>
      <c r="D2483" s="43" t="str">
        <f t="shared" ca="1" si="1143"/>
        <v/>
      </c>
      <c r="E2483" s="43" t="str">
        <f t="shared" si="1154"/>
        <v/>
      </c>
      <c r="F2483" s="43" t="str">
        <f t="shared" si="1155"/>
        <v/>
      </c>
      <c r="G2483" s="43" t="str">
        <f>IF(A2483&lt;&gt;"",IF(A2483&lt;Data!$G$11*0.25,$C$13/$G$32,IF(A2483&gt;Data!$G$11*0.25,$C$13,$C$13*10)),"")</f>
        <v/>
      </c>
      <c r="H2483" s="43" t="str">
        <f>IF(A2483&lt;&gt;"",IF(Data!$G$9="constant",$C$13,IF(Data!$G$9="squeeze",G2483,F2483)),"")</f>
        <v/>
      </c>
      <c r="I2483" s="38" t="str">
        <f ca="1">IF(ISNUMBER(A2483),NORMINV(RAND(),0,IF(AND(Data!$G$9="squeeze",A2483&lt;Data!$G$11*0.25),$H$32,1)*$C$30*$C$13)*($C$14*$C$12),"")</f>
        <v/>
      </c>
      <c r="J2483" s="42" t="str">
        <f ca="1">IFERROR(IF(Data!$C$6="Real",B2483,I2483+J2482+($C$14*$C$12)*(NORMINV(RAND(),$C$15,CHOOSE($G$13,$C$13,F2483,G2483)))),"")</f>
        <v/>
      </c>
      <c r="K2483" s="88" t="str">
        <f>IF(ISNUMBER(A2483), IF($G$16="fixed",$G$17,MIN(H2483*Data!$C$7*$C$16*0.5,$C$17*Data!$C$7))*$C$12,"")</f>
        <v/>
      </c>
      <c r="L2483" s="42" t="str">
        <f t="shared" ca="1" si="1170"/>
        <v/>
      </c>
      <c r="M2483" s="44" t="str">
        <f t="shared" ca="1" si="1171"/>
        <v/>
      </c>
      <c r="N2483" s="44" t="str">
        <f t="shared" ca="1" si="1172"/>
        <v/>
      </c>
      <c r="O2483" s="108" t="str">
        <f t="shared" si="1156"/>
        <v/>
      </c>
      <c r="P2483" s="102" t="str">
        <f t="shared" si="1157"/>
        <v/>
      </c>
      <c r="Q2483" s="102" t="str">
        <f t="shared" si="1158"/>
        <v/>
      </c>
      <c r="R2483" s="120" t="str">
        <f t="shared" si="1159"/>
        <v/>
      </c>
      <c r="S2483" s="54" t="str">
        <f t="shared" si="1160"/>
        <v/>
      </c>
      <c r="T2483" s="5" t="str">
        <f t="shared" si="1161"/>
        <v/>
      </c>
      <c r="U2483" s="152" t="str">
        <f t="shared" si="1144"/>
        <v/>
      </c>
      <c r="V2483" s="152" t="str">
        <f t="shared" si="1145"/>
        <v/>
      </c>
      <c r="W2483" s="153" t="str">
        <f t="shared" si="1146"/>
        <v/>
      </c>
      <c r="X2483" s="153" t="str">
        <f t="shared" si="1147"/>
        <v/>
      </c>
      <c r="Y2483" s="153" t="str">
        <f t="shared" si="1148"/>
        <v/>
      </c>
      <c r="Z2483" s="153" t="str">
        <f t="shared" si="1149"/>
        <v/>
      </c>
      <c r="AA2483" s="152" t="str">
        <f t="shared" si="1150"/>
        <v/>
      </c>
      <c r="AB2483" s="152" t="str">
        <f t="shared" si="1151"/>
        <v/>
      </c>
      <c r="AC2483" s="154" t="str">
        <f t="shared" si="1162"/>
        <v/>
      </c>
      <c r="AD2483" s="154" t="str">
        <f t="shared" si="1163"/>
        <v/>
      </c>
      <c r="AE2483" s="3" t="str">
        <f t="shared" si="1164"/>
        <v/>
      </c>
      <c r="AF2483" s="3" t="str">
        <f t="shared" si="1165"/>
        <v/>
      </c>
      <c r="AG2483" s="3" t="str">
        <f t="shared" si="1166"/>
        <v/>
      </c>
      <c r="AH2483" s="4" t="str">
        <f t="shared" si="1167"/>
        <v/>
      </c>
      <c r="AI2483" s="75" t="str">
        <f t="shared" si="1168"/>
        <v/>
      </c>
      <c r="AJ2483" s="75" t="str">
        <f t="shared" si="1169"/>
        <v/>
      </c>
    </row>
    <row r="2484" spans="1:36" ht="14.25">
      <c r="A2484" s="41" t="str">
        <f t="shared" si="1152"/>
        <v/>
      </c>
      <c r="B2484" s="150" t="str">
        <f>IF(ISNUMBER(A2484),INDEX('MetaTrader Import'!$H$13:$J$5893,TRUNC(((A2484-$A$39+1)-1)/3)+1,MOD((A2484-$A$39+1)-1,3)+1),"")</f>
        <v/>
      </c>
      <c r="C2484" s="43" t="str">
        <f t="shared" si="1153"/>
        <v/>
      </c>
      <c r="D2484" s="43" t="str">
        <f t="shared" ca="1" si="1143"/>
        <v/>
      </c>
      <c r="E2484" s="43" t="str">
        <f t="shared" si="1154"/>
        <v/>
      </c>
      <c r="F2484" s="43" t="str">
        <f t="shared" si="1155"/>
        <v/>
      </c>
      <c r="G2484" s="43" t="str">
        <f>IF(A2484&lt;&gt;"",IF(A2484&lt;Data!$G$11*0.25,$C$13/$G$32,IF(A2484&gt;Data!$G$11*0.25,$C$13,$C$13*10)),"")</f>
        <v/>
      </c>
      <c r="H2484" s="43" t="str">
        <f>IF(A2484&lt;&gt;"",IF(Data!$G$9="constant",$C$13,IF(Data!$G$9="squeeze",G2484,F2484)),"")</f>
        <v/>
      </c>
      <c r="I2484" s="38" t="str">
        <f ca="1">IF(ISNUMBER(A2484),NORMINV(RAND(),0,IF(AND(Data!$G$9="squeeze",A2484&lt;Data!$G$11*0.25),$H$32,1)*$C$30*$C$13)*($C$14*$C$12),"")</f>
        <v/>
      </c>
      <c r="J2484" s="42" t="str">
        <f ca="1">IFERROR(IF(Data!$C$6="Real",B2484,I2484+J2483+($C$14*$C$12)*(NORMINV(RAND(),$C$15,CHOOSE($G$13,$C$13,F2484,G2484)))),"")</f>
        <v/>
      </c>
      <c r="K2484" s="88" t="str">
        <f>IF(ISNUMBER(A2484), IF($G$16="fixed",$G$17,MIN(H2484*Data!$C$7*$C$16*0.5,$C$17*Data!$C$7))*$C$12,"")</f>
        <v/>
      </c>
      <c r="L2484" s="42" t="str">
        <f t="shared" ca="1" si="1170"/>
        <v/>
      </c>
      <c r="M2484" s="44" t="str">
        <f t="shared" ca="1" si="1171"/>
        <v/>
      </c>
      <c r="N2484" s="44" t="str">
        <f t="shared" ca="1" si="1172"/>
        <v/>
      </c>
      <c r="O2484" s="108" t="str">
        <f t="shared" si="1156"/>
        <v/>
      </c>
      <c r="P2484" s="102" t="str">
        <f t="shared" si="1157"/>
        <v/>
      </c>
      <c r="Q2484" s="102" t="str">
        <f t="shared" si="1158"/>
        <v/>
      </c>
      <c r="R2484" s="120" t="str">
        <f t="shared" si="1159"/>
        <v/>
      </c>
      <c r="S2484" s="54" t="str">
        <f t="shared" si="1160"/>
        <v/>
      </c>
      <c r="T2484" s="5" t="str">
        <f t="shared" si="1161"/>
        <v/>
      </c>
      <c r="U2484" s="152" t="str">
        <f t="shared" si="1144"/>
        <v/>
      </c>
      <c r="V2484" s="152" t="str">
        <f t="shared" si="1145"/>
        <v/>
      </c>
      <c r="W2484" s="153" t="str">
        <f t="shared" si="1146"/>
        <v/>
      </c>
      <c r="X2484" s="153" t="str">
        <f t="shared" si="1147"/>
        <v/>
      </c>
      <c r="Y2484" s="153" t="str">
        <f t="shared" si="1148"/>
        <v/>
      </c>
      <c r="Z2484" s="153" t="str">
        <f t="shared" si="1149"/>
        <v/>
      </c>
      <c r="AA2484" s="152" t="str">
        <f t="shared" si="1150"/>
        <v/>
      </c>
      <c r="AB2484" s="152" t="str">
        <f t="shared" si="1151"/>
        <v/>
      </c>
      <c r="AC2484" s="154" t="str">
        <f t="shared" si="1162"/>
        <v/>
      </c>
      <c r="AD2484" s="154" t="str">
        <f t="shared" si="1163"/>
        <v/>
      </c>
      <c r="AE2484" s="3" t="str">
        <f t="shared" si="1164"/>
        <v/>
      </c>
      <c r="AF2484" s="3" t="str">
        <f t="shared" si="1165"/>
        <v/>
      </c>
      <c r="AG2484" s="3" t="str">
        <f t="shared" si="1166"/>
        <v/>
      </c>
      <c r="AH2484" s="4" t="str">
        <f t="shared" si="1167"/>
        <v/>
      </c>
      <c r="AI2484" s="75" t="str">
        <f t="shared" si="1168"/>
        <v/>
      </c>
      <c r="AJ2484" s="75" t="str">
        <f t="shared" si="1169"/>
        <v/>
      </c>
    </row>
    <row r="2485" spans="1:36" ht="14.25">
      <c r="A2485" s="41" t="str">
        <f t="shared" si="1152"/>
        <v/>
      </c>
      <c r="B2485" s="150" t="str">
        <f>IF(ISNUMBER(A2485),INDEX('MetaTrader Import'!$H$13:$J$5893,TRUNC(((A2485-$A$39+1)-1)/3)+1,MOD((A2485-$A$39+1)-1,3)+1),"")</f>
        <v/>
      </c>
      <c r="C2485" s="43" t="str">
        <f t="shared" si="1153"/>
        <v/>
      </c>
      <c r="D2485" s="43" t="str">
        <f t="shared" ca="1" si="1143"/>
        <v/>
      </c>
      <c r="E2485" s="43" t="str">
        <f t="shared" si="1154"/>
        <v/>
      </c>
      <c r="F2485" s="43" t="str">
        <f t="shared" si="1155"/>
        <v/>
      </c>
      <c r="G2485" s="43" t="str">
        <f>IF(A2485&lt;&gt;"",IF(A2485&lt;Data!$G$11*0.25,$C$13/$G$32,IF(A2485&gt;Data!$G$11*0.25,$C$13,$C$13*10)),"")</f>
        <v/>
      </c>
      <c r="H2485" s="43" t="str">
        <f>IF(A2485&lt;&gt;"",IF(Data!$G$9="constant",$C$13,IF(Data!$G$9="squeeze",G2485,F2485)),"")</f>
        <v/>
      </c>
      <c r="I2485" s="38" t="str">
        <f ca="1">IF(ISNUMBER(A2485),NORMINV(RAND(),0,IF(AND(Data!$G$9="squeeze",A2485&lt;Data!$G$11*0.25),$H$32,1)*$C$30*$C$13)*($C$14*$C$12),"")</f>
        <v/>
      </c>
      <c r="J2485" s="42" t="str">
        <f ca="1">IFERROR(IF(Data!$C$6="Real",B2485,I2485+J2484+($C$14*$C$12)*(NORMINV(RAND(),$C$15,CHOOSE($G$13,$C$13,F2485,G2485)))),"")</f>
        <v/>
      </c>
      <c r="K2485" s="88" t="str">
        <f>IF(ISNUMBER(A2485), IF($G$16="fixed",$G$17,MIN(H2485*Data!$C$7*$C$16*0.5,$C$17*Data!$C$7))*$C$12,"")</f>
        <v/>
      </c>
      <c r="L2485" s="42" t="str">
        <f t="shared" ca="1" si="1170"/>
        <v/>
      </c>
      <c r="M2485" s="44" t="str">
        <f t="shared" ca="1" si="1171"/>
        <v/>
      </c>
      <c r="N2485" s="44" t="str">
        <f t="shared" ca="1" si="1172"/>
        <v/>
      </c>
      <c r="O2485" s="108" t="str">
        <f t="shared" si="1156"/>
        <v/>
      </c>
      <c r="P2485" s="102" t="str">
        <f t="shared" si="1157"/>
        <v/>
      </c>
      <c r="Q2485" s="102" t="str">
        <f t="shared" si="1158"/>
        <v/>
      </c>
      <c r="R2485" s="120" t="str">
        <f t="shared" si="1159"/>
        <v/>
      </c>
      <c r="S2485" s="54" t="str">
        <f t="shared" si="1160"/>
        <v/>
      </c>
      <c r="T2485" s="5" t="str">
        <f t="shared" si="1161"/>
        <v/>
      </c>
      <c r="U2485" s="152" t="str">
        <f t="shared" si="1144"/>
        <v/>
      </c>
      <c r="V2485" s="152" t="str">
        <f t="shared" si="1145"/>
        <v/>
      </c>
      <c r="W2485" s="153" t="str">
        <f t="shared" si="1146"/>
        <v/>
      </c>
      <c r="X2485" s="153" t="str">
        <f t="shared" si="1147"/>
        <v/>
      </c>
      <c r="Y2485" s="153" t="str">
        <f t="shared" si="1148"/>
        <v/>
      </c>
      <c r="Z2485" s="153" t="str">
        <f t="shared" si="1149"/>
        <v/>
      </c>
      <c r="AA2485" s="152" t="str">
        <f t="shared" si="1150"/>
        <v/>
      </c>
      <c r="AB2485" s="152" t="str">
        <f t="shared" si="1151"/>
        <v/>
      </c>
      <c r="AC2485" s="154" t="str">
        <f t="shared" si="1162"/>
        <v/>
      </c>
      <c r="AD2485" s="154" t="str">
        <f t="shared" si="1163"/>
        <v/>
      </c>
      <c r="AE2485" s="3" t="str">
        <f t="shared" si="1164"/>
        <v/>
      </c>
      <c r="AF2485" s="3" t="str">
        <f t="shared" si="1165"/>
        <v/>
      </c>
      <c r="AG2485" s="3" t="str">
        <f t="shared" si="1166"/>
        <v/>
      </c>
      <c r="AH2485" s="4" t="str">
        <f t="shared" si="1167"/>
        <v/>
      </c>
      <c r="AI2485" s="75" t="str">
        <f t="shared" si="1168"/>
        <v/>
      </c>
      <c r="AJ2485" s="75" t="str">
        <f t="shared" si="1169"/>
        <v/>
      </c>
    </row>
    <row r="2486" spans="1:36" ht="14.25">
      <c r="A2486" s="41" t="str">
        <f t="shared" si="1152"/>
        <v/>
      </c>
      <c r="B2486" s="150" t="str">
        <f>IF(ISNUMBER(A2486),INDEX('MetaTrader Import'!$H$13:$J$5893,TRUNC(((A2486-$A$39+1)-1)/3)+1,MOD((A2486-$A$39+1)-1,3)+1),"")</f>
        <v/>
      </c>
      <c r="C2486" s="43" t="str">
        <f t="shared" si="1153"/>
        <v/>
      </c>
      <c r="D2486" s="43" t="str">
        <f t="shared" ca="1" si="1143"/>
        <v/>
      </c>
      <c r="E2486" s="43" t="str">
        <f t="shared" si="1154"/>
        <v/>
      </c>
      <c r="F2486" s="43" t="str">
        <f t="shared" si="1155"/>
        <v/>
      </c>
      <c r="G2486" s="43" t="str">
        <f>IF(A2486&lt;&gt;"",IF(A2486&lt;Data!$G$11*0.25,$C$13/$G$32,IF(A2486&gt;Data!$G$11*0.25,$C$13,$C$13*10)),"")</f>
        <v/>
      </c>
      <c r="H2486" s="43" t="str">
        <f>IF(A2486&lt;&gt;"",IF(Data!$G$9="constant",$C$13,IF(Data!$G$9="squeeze",G2486,F2486)),"")</f>
        <v/>
      </c>
      <c r="I2486" s="38" t="str">
        <f ca="1">IF(ISNUMBER(A2486),NORMINV(RAND(),0,IF(AND(Data!$G$9="squeeze",A2486&lt;Data!$G$11*0.25),$H$32,1)*$C$30*$C$13)*($C$14*$C$12),"")</f>
        <v/>
      </c>
      <c r="J2486" s="42" t="str">
        <f ca="1">IFERROR(IF(Data!$C$6="Real",B2486,I2486+J2485+($C$14*$C$12)*(NORMINV(RAND(),$C$15,CHOOSE($G$13,$C$13,F2486,G2486)))),"")</f>
        <v/>
      </c>
      <c r="K2486" s="88" t="str">
        <f>IF(ISNUMBER(A2486), IF($G$16="fixed",$G$17,MIN(H2486*Data!$C$7*$C$16*0.5,$C$17*Data!$C$7))*$C$12,"")</f>
        <v/>
      </c>
      <c r="L2486" s="42" t="str">
        <f t="shared" ca="1" si="1170"/>
        <v/>
      </c>
      <c r="M2486" s="44" t="str">
        <f t="shared" ca="1" si="1171"/>
        <v/>
      </c>
      <c r="N2486" s="44" t="str">
        <f t="shared" ca="1" si="1172"/>
        <v/>
      </c>
      <c r="O2486" s="108" t="str">
        <f t="shared" si="1156"/>
        <v/>
      </c>
      <c r="P2486" s="102" t="str">
        <f t="shared" si="1157"/>
        <v/>
      </c>
      <c r="Q2486" s="102" t="str">
        <f t="shared" si="1158"/>
        <v/>
      </c>
      <c r="R2486" s="120" t="str">
        <f t="shared" si="1159"/>
        <v/>
      </c>
      <c r="S2486" s="54" t="str">
        <f t="shared" si="1160"/>
        <v/>
      </c>
      <c r="T2486" s="5" t="str">
        <f t="shared" si="1161"/>
        <v/>
      </c>
      <c r="U2486" s="152" t="str">
        <f t="shared" si="1144"/>
        <v/>
      </c>
      <c r="V2486" s="152" t="str">
        <f t="shared" si="1145"/>
        <v/>
      </c>
      <c r="W2486" s="153" t="str">
        <f t="shared" si="1146"/>
        <v/>
      </c>
      <c r="X2486" s="153" t="str">
        <f t="shared" si="1147"/>
        <v/>
      </c>
      <c r="Y2486" s="153" t="str">
        <f t="shared" si="1148"/>
        <v/>
      </c>
      <c r="Z2486" s="153" t="str">
        <f t="shared" si="1149"/>
        <v/>
      </c>
      <c r="AA2486" s="152" t="str">
        <f t="shared" si="1150"/>
        <v/>
      </c>
      <c r="AB2486" s="152" t="str">
        <f t="shared" si="1151"/>
        <v/>
      </c>
      <c r="AC2486" s="154" t="str">
        <f t="shared" si="1162"/>
        <v/>
      </c>
      <c r="AD2486" s="154" t="str">
        <f t="shared" si="1163"/>
        <v/>
      </c>
      <c r="AE2486" s="3" t="str">
        <f t="shared" si="1164"/>
        <v/>
      </c>
      <c r="AF2486" s="3" t="str">
        <f t="shared" si="1165"/>
        <v/>
      </c>
      <c r="AG2486" s="3" t="str">
        <f t="shared" si="1166"/>
        <v/>
      </c>
      <c r="AH2486" s="4" t="str">
        <f t="shared" si="1167"/>
        <v/>
      </c>
      <c r="AI2486" s="75" t="str">
        <f t="shared" si="1168"/>
        <v/>
      </c>
      <c r="AJ2486" s="75" t="str">
        <f t="shared" si="1169"/>
        <v/>
      </c>
    </row>
    <row r="2487" spans="1:36" ht="14.25">
      <c r="A2487" s="41" t="str">
        <f t="shared" si="1152"/>
        <v/>
      </c>
      <c r="B2487" s="150" t="str">
        <f>IF(ISNUMBER(A2487),INDEX('MetaTrader Import'!$H$13:$J$5893,TRUNC(((A2487-$A$39+1)-1)/3)+1,MOD((A2487-$A$39+1)-1,3)+1),"")</f>
        <v/>
      </c>
      <c r="C2487" s="43" t="str">
        <f t="shared" si="1153"/>
        <v/>
      </c>
      <c r="D2487" s="43" t="str">
        <f t="shared" ca="1" si="1143"/>
        <v/>
      </c>
      <c r="E2487" s="43" t="str">
        <f t="shared" si="1154"/>
        <v/>
      </c>
      <c r="F2487" s="43" t="str">
        <f t="shared" si="1155"/>
        <v/>
      </c>
      <c r="G2487" s="43" t="str">
        <f>IF(A2487&lt;&gt;"",IF(A2487&lt;Data!$G$11*0.25,$C$13/$G$32,IF(A2487&gt;Data!$G$11*0.25,$C$13,$C$13*10)),"")</f>
        <v/>
      </c>
      <c r="H2487" s="43" t="str">
        <f>IF(A2487&lt;&gt;"",IF(Data!$G$9="constant",$C$13,IF(Data!$G$9="squeeze",G2487,F2487)),"")</f>
        <v/>
      </c>
      <c r="I2487" s="38" t="str">
        <f ca="1">IF(ISNUMBER(A2487),NORMINV(RAND(),0,IF(AND(Data!$G$9="squeeze",A2487&lt;Data!$G$11*0.25),$H$32,1)*$C$30*$C$13)*($C$14*$C$12),"")</f>
        <v/>
      </c>
      <c r="J2487" s="42" t="str">
        <f ca="1">IFERROR(IF(Data!$C$6="Real",B2487,I2487+J2486+($C$14*$C$12)*(NORMINV(RAND(),$C$15,CHOOSE($G$13,$C$13,F2487,G2487)))),"")</f>
        <v/>
      </c>
      <c r="K2487" s="88" t="str">
        <f>IF(ISNUMBER(A2487), IF($G$16="fixed",$G$17,MIN(H2487*Data!$C$7*$C$16*0.5,$C$17*Data!$C$7))*$C$12,"")</f>
        <v/>
      </c>
      <c r="L2487" s="42" t="str">
        <f t="shared" ca="1" si="1170"/>
        <v/>
      </c>
      <c r="M2487" s="44" t="str">
        <f t="shared" ca="1" si="1171"/>
        <v/>
      </c>
      <c r="N2487" s="44" t="str">
        <f t="shared" ca="1" si="1172"/>
        <v/>
      </c>
      <c r="O2487" s="108" t="str">
        <f t="shared" si="1156"/>
        <v/>
      </c>
      <c r="P2487" s="102" t="str">
        <f t="shared" si="1157"/>
        <v/>
      </c>
      <c r="Q2487" s="102" t="str">
        <f t="shared" si="1158"/>
        <v/>
      </c>
      <c r="R2487" s="120" t="str">
        <f t="shared" si="1159"/>
        <v/>
      </c>
      <c r="S2487" s="54" t="str">
        <f t="shared" si="1160"/>
        <v/>
      </c>
      <c r="T2487" s="5" t="str">
        <f t="shared" si="1161"/>
        <v/>
      </c>
      <c r="U2487" s="152" t="str">
        <f t="shared" si="1144"/>
        <v/>
      </c>
      <c r="V2487" s="152" t="str">
        <f t="shared" si="1145"/>
        <v/>
      </c>
      <c r="W2487" s="153" t="str">
        <f t="shared" si="1146"/>
        <v/>
      </c>
      <c r="X2487" s="153" t="str">
        <f t="shared" si="1147"/>
        <v/>
      </c>
      <c r="Y2487" s="153" t="str">
        <f t="shared" si="1148"/>
        <v/>
      </c>
      <c r="Z2487" s="153" t="str">
        <f t="shared" si="1149"/>
        <v/>
      </c>
      <c r="AA2487" s="152" t="str">
        <f t="shared" si="1150"/>
        <v/>
      </c>
      <c r="AB2487" s="152" t="str">
        <f t="shared" si="1151"/>
        <v/>
      </c>
      <c r="AC2487" s="154" t="str">
        <f t="shared" si="1162"/>
        <v/>
      </c>
      <c r="AD2487" s="154" t="str">
        <f t="shared" si="1163"/>
        <v/>
      </c>
      <c r="AE2487" s="3" t="str">
        <f t="shared" si="1164"/>
        <v/>
      </c>
      <c r="AF2487" s="3" t="str">
        <f t="shared" si="1165"/>
        <v/>
      </c>
      <c r="AG2487" s="3" t="str">
        <f t="shared" si="1166"/>
        <v/>
      </c>
      <c r="AH2487" s="4" t="str">
        <f t="shared" si="1167"/>
        <v/>
      </c>
      <c r="AI2487" s="75" t="str">
        <f t="shared" si="1168"/>
        <v/>
      </c>
      <c r="AJ2487" s="75" t="str">
        <f t="shared" si="1169"/>
        <v/>
      </c>
    </row>
    <row r="2488" spans="1:36" ht="14.25">
      <c r="A2488" s="41" t="str">
        <f t="shared" si="1152"/>
        <v/>
      </c>
      <c r="B2488" s="150" t="str">
        <f>IF(ISNUMBER(A2488),INDEX('MetaTrader Import'!$H$13:$J$5893,TRUNC(((A2488-$A$39+1)-1)/3)+1,MOD((A2488-$A$39+1)-1,3)+1),"")</f>
        <v/>
      </c>
      <c r="C2488" s="43" t="str">
        <f t="shared" si="1153"/>
        <v/>
      </c>
      <c r="D2488" s="43" t="str">
        <f t="shared" ca="1" si="1143"/>
        <v/>
      </c>
      <c r="E2488" s="43" t="str">
        <f t="shared" si="1154"/>
        <v/>
      </c>
      <c r="F2488" s="43" t="str">
        <f t="shared" si="1155"/>
        <v/>
      </c>
      <c r="G2488" s="43" t="str">
        <f>IF(A2488&lt;&gt;"",IF(A2488&lt;Data!$G$11*0.25,$C$13/$G$32,IF(A2488&gt;Data!$G$11*0.25,$C$13,$C$13*10)),"")</f>
        <v/>
      </c>
      <c r="H2488" s="43" t="str">
        <f>IF(A2488&lt;&gt;"",IF(Data!$G$9="constant",$C$13,IF(Data!$G$9="squeeze",G2488,F2488)),"")</f>
        <v/>
      </c>
      <c r="I2488" s="38" t="str">
        <f ca="1">IF(ISNUMBER(A2488),NORMINV(RAND(),0,IF(AND(Data!$G$9="squeeze",A2488&lt;Data!$G$11*0.25),$H$32,1)*$C$30*$C$13)*($C$14*$C$12),"")</f>
        <v/>
      </c>
      <c r="J2488" s="42" t="str">
        <f ca="1">IFERROR(IF(Data!$C$6="Real",B2488,I2488+J2487+($C$14*$C$12)*(NORMINV(RAND(),$C$15,CHOOSE($G$13,$C$13,F2488,G2488)))),"")</f>
        <v/>
      </c>
      <c r="K2488" s="88" t="str">
        <f>IF(ISNUMBER(A2488), IF($G$16="fixed",$G$17,MIN(H2488*Data!$C$7*$C$16*0.5,$C$17*Data!$C$7))*$C$12,"")</f>
        <v/>
      </c>
      <c r="L2488" s="42" t="str">
        <f t="shared" ca="1" si="1170"/>
        <v/>
      </c>
      <c r="M2488" s="44" t="str">
        <f t="shared" ca="1" si="1171"/>
        <v/>
      </c>
      <c r="N2488" s="44" t="str">
        <f t="shared" ca="1" si="1172"/>
        <v/>
      </c>
      <c r="O2488" s="108" t="str">
        <f t="shared" si="1156"/>
        <v/>
      </c>
      <c r="P2488" s="102" t="str">
        <f t="shared" si="1157"/>
        <v/>
      </c>
      <c r="Q2488" s="102" t="str">
        <f t="shared" si="1158"/>
        <v/>
      </c>
      <c r="R2488" s="120" t="str">
        <f t="shared" si="1159"/>
        <v/>
      </c>
      <c r="S2488" s="54" t="str">
        <f t="shared" si="1160"/>
        <v/>
      </c>
      <c r="T2488" s="5" t="str">
        <f t="shared" si="1161"/>
        <v/>
      </c>
      <c r="U2488" s="152" t="str">
        <f t="shared" si="1144"/>
        <v/>
      </c>
      <c r="V2488" s="152" t="str">
        <f t="shared" si="1145"/>
        <v/>
      </c>
      <c r="W2488" s="153" t="str">
        <f t="shared" si="1146"/>
        <v/>
      </c>
      <c r="X2488" s="153" t="str">
        <f t="shared" si="1147"/>
        <v/>
      </c>
      <c r="Y2488" s="153" t="str">
        <f t="shared" si="1148"/>
        <v/>
      </c>
      <c r="Z2488" s="153" t="str">
        <f t="shared" si="1149"/>
        <v/>
      </c>
      <c r="AA2488" s="152" t="str">
        <f t="shared" si="1150"/>
        <v/>
      </c>
      <c r="AB2488" s="152" t="str">
        <f t="shared" si="1151"/>
        <v/>
      </c>
      <c r="AC2488" s="154" t="str">
        <f t="shared" si="1162"/>
        <v/>
      </c>
      <c r="AD2488" s="154" t="str">
        <f t="shared" si="1163"/>
        <v/>
      </c>
      <c r="AE2488" s="3" t="str">
        <f t="shared" si="1164"/>
        <v/>
      </c>
      <c r="AF2488" s="3" t="str">
        <f t="shared" si="1165"/>
        <v/>
      </c>
      <c r="AG2488" s="3" t="str">
        <f t="shared" si="1166"/>
        <v/>
      </c>
      <c r="AH2488" s="4" t="str">
        <f t="shared" si="1167"/>
        <v/>
      </c>
      <c r="AI2488" s="75" t="str">
        <f t="shared" si="1168"/>
        <v/>
      </c>
      <c r="AJ2488" s="75" t="str">
        <f t="shared" si="1169"/>
        <v/>
      </c>
    </row>
    <row r="2489" spans="1:36" ht="14.25">
      <c r="A2489" s="41" t="str">
        <f t="shared" si="1152"/>
        <v/>
      </c>
      <c r="B2489" s="150" t="str">
        <f>IF(ISNUMBER(A2489),INDEX('MetaTrader Import'!$H$13:$J$5893,TRUNC(((A2489-$A$39+1)-1)/3)+1,MOD((A2489-$A$39+1)-1,3)+1),"")</f>
        <v/>
      </c>
      <c r="C2489" s="43" t="str">
        <f t="shared" si="1153"/>
        <v/>
      </c>
      <c r="D2489" s="43" t="str">
        <f t="shared" ca="1" si="1143"/>
        <v/>
      </c>
      <c r="E2489" s="43" t="str">
        <f t="shared" si="1154"/>
        <v/>
      </c>
      <c r="F2489" s="43" t="str">
        <f t="shared" si="1155"/>
        <v/>
      </c>
      <c r="G2489" s="43" t="str">
        <f>IF(A2489&lt;&gt;"",IF(A2489&lt;Data!$G$11*0.25,$C$13/$G$32,IF(A2489&gt;Data!$G$11*0.25,$C$13,$C$13*10)),"")</f>
        <v/>
      </c>
      <c r="H2489" s="43" t="str">
        <f>IF(A2489&lt;&gt;"",IF(Data!$G$9="constant",$C$13,IF(Data!$G$9="squeeze",G2489,F2489)),"")</f>
        <v/>
      </c>
      <c r="I2489" s="38" t="str">
        <f ca="1">IF(ISNUMBER(A2489),NORMINV(RAND(),0,IF(AND(Data!$G$9="squeeze",A2489&lt;Data!$G$11*0.25),$H$32,1)*$C$30*$C$13)*($C$14*$C$12),"")</f>
        <v/>
      </c>
      <c r="J2489" s="42" t="str">
        <f ca="1">IFERROR(IF(Data!$C$6="Real",B2489,I2489+J2488+($C$14*$C$12)*(NORMINV(RAND(),$C$15,CHOOSE($G$13,$C$13,F2489,G2489)))),"")</f>
        <v/>
      </c>
      <c r="K2489" s="88" t="str">
        <f>IF(ISNUMBER(A2489), IF($G$16="fixed",$G$17,MIN(H2489*Data!$C$7*$C$16*0.5,$C$17*Data!$C$7))*$C$12,"")</f>
        <v/>
      </c>
      <c r="L2489" s="42" t="str">
        <f t="shared" ca="1" si="1170"/>
        <v/>
      </c>
      <c r="M2489" s="44" t="str">
        <f t="shared" ca="1" si="1171"/>
        <v/>
      </c>
      <c r="N2489" s="44" t="str">
        <f t="shared" ca="1" si="1172"/>
        <v/>
      </c>
      <c r="O2489" s="108" t="str">
        <f t="shared" si="1156"/>
        <v/>
      </c>
      <c r="P2489" s="102" t="str">
        <f t="shared" si="1157"/>
        <v/>
      </c>
      <c r="Q2489" s="102" t="str">
        <f t="shared" si="1158"/>
        <v/>
      </c>
      <c r="R2489" s="120" t="str">
        <f t="shared" si="1159"/>
        <v/>
      </c>
      <c r="S2489" s="54" t="str">
        <f t="shared" si="1160"/>
        <v/>
      </c>
      <c r="T2489" s="5" t="str">
        <f t="shared" si="1161"/>
        <v/>
      </c>
      <c r="U2489" s="152" t="str">
        <f t="shared" si="1144"/>
        <v/>
      </c>
      <c r="V2489" s="152" t="str">
        <f t="shared" si="1145"/>
        <v/>
      </c>
      <c r="W2489" s="153" t="str">
        <f t="shared" si="1146"/>
        <v/>
      </c>
      <c r="X2489" s="153" t="str">
        <f t="shared" si="1147"/>
        <v/>
      </c>
      <c r="Y2489" s="153" t="str">
        <f t="shared" si="1148"/>
        <v/>
      </c>
      <c r="Z2489" s="153" t="str">
        <f t="shared" si="1149"/>
        <v/>
      </c>
      <c r="AA2489" s="152" t="str">
        <f t="shared" si="1150"/>
        <v/>
      </c>
      <c r="AB2489" s="152" t="str">
        <f t="shared" si="1151"/>
        <v/>
      </c>
      <c r="AC2489" s="154" t="str">
        <f t="shared" si="1162"/>
        <v/>
      </c>
      <c r="AD2489" s="154" t="str">
        <f t="shared" si="1163"/>
        <v/>
      </c>
      <c r="AE2489" s="3" t="str">
        <f t="shared" si="1164"/>
        <v/>
      </c>
      <c r="AF2489" s="3" t="str">
        <f t="shared" si="1165"/>
        <v/>
      </c>
      <c r="AG2489" s="3" t="str">
        <f t="shared" si="1166"/>
        <v/>
      </c>
      <c r="AH2489" s="4" t="str">
        <f t="shared" si="1167"/>
        <v/>
      </c>
      <c r="AI2489" s="75" t="str">
        <f t="shared" si="1168"/>
        <v/>
      </c>
      <c r="AJ2489" s="75" t="str">
        <f t="shared" si="1169"/>
        <v/>
      </c>
    </row>
    <row r="2490" spans="1:36" ht="14.25">
      <c r="A2490" s="41" t="str">
        <f t="shared" si="1152"/>
        <v/>
      </c>
      <c r="B2490" s="150" t="str">
        <f>IF(ISNUMBER(A2490),INDEX('MetaTrader Import'!$H$13:$J$5893,TRUNC(((A2490-$A$39+1)-1)/3)+1,MOD((A2490-$A$39+1)-1,3)+1),"")</f>
        <v/>
      </c>
      <c r="C2490" s="43" t="str">
        <f t="shared" si="1153"/>
        <v/>
      </c>
      <c r="D2490" s="43" t="str">
        <f t="shared" ca="1" si="1143"/>
        <v/>
      </c>
      <c r="E2490" s="43" t="str">
        <f t="shared" si="1154"/>
        <v/>
      </c>
      <c r="F2490" s="43" t="str">
        <f t="shared" si="1155"/>
        <v/>
      </c>
      <c r="G2490" s="43" t="str">
        <f>IF(A2490&lt;&gt;"",IF(A2490&lt;Data!$G$11*0.25,$C$13/$G$32,IF(A2490&gt;Data!$G$11*0.25,$C$13,$C$13*10)),"")</f>
        <v/>
      </c>
      <c r="H2490" s="43" t="str">
        <f>IF(A2490&lt;&gt;"",IF(Data!$G$9="constant",$C$13,IF(Data!$G$9="squeeze",G2490,F2490)),"")</f>
        <v/>
      </c>
      <c r="I2490" s="38" t="str">
        <f ca="1">IF(ISNUMBER(A2490),NORMINV(RAND(),0,IF(AND(Data!$G$9="squeeze",A2490&lt;Data!$G$11*0.25),$H$32,1)*$C$30*$C$13)*($C$14*$C$12),"")</f>
        <v/>
      </c>
      <c r="J2490" s="42" t="str">
        <f ca="1">IFERROR(IF(Data!$C$6="Real",B2490,I2490+J2489+($C$14*$C$12)*(NORMINV(RAND(),$C$15,CHOOSE($G$13,$C$13,F2490,G2490)))),"")</f>
        <v/>
      </c>
      <c r="K2490" s="88" t="str">
        <f>IF(ISNUMBER(A2490), IF($G$16="fixed",$G$17,MIN(H2490*Data!$C$7*$C$16*0.5,$C$17*Data!$C$7))*$C$12,"")</f>
        <v/>
      </c>
      <c r="L2490" s="42" t="str">
        <f t="shared" ca="1" si="1170"/>
        <v/>
      </c>
      <c r="M2490" s="44" t="str">
        <f t="shared" ca="1" si="1171"/>
        <v/>
      </c>
      <c r="N2490" s="44" t="str">
        <f t="shared" ca="1" si="1172"/>
        <v/>
      </c>
      <c r="O2490" s="108" t="str">
        <f t="shared" si="1156"/>
        <v/>
      </c>
      <c r="P2490" s="102" t="str">
        <f t="shared" si="1157"/>
        <v/>
      </c>
      <c r="Q2490" s="102" t="str">
        <f t="shared" si="1158"/>
        <v/>
      </c>
      <c r="R2490" s="120" t="str">
        <f t="shared" si="1159"/>
        <v/>
      </c>
      <c r="S2490" s="54" t="str">
        <f t="shared" si="1160"/>
        <v/>
      </c>
      <c r="T2490" s="5" t="str">
        <f t="shared" si="1161"/>
        <v/>
      </c>
      <c r="U2490" s="152" t="str">
        <f t="shared" si="1144"/>
        <v/>
      </c>
      <c r="V2490" s="152" t="str">
        <f t="shared" si="1145"/>
        <v/>
      </c>
      <c r="W2490" s="153" t="str">
        <f t="shared" si="1146"/>
        <v/>
      </c>
      <c r="X2490" s="153" t="str">
        <f t="shared" si="1147"/>
        <v/>
      </c>
      <c r="Y2490" s="153" t="str">
        <f t="shared" si="1148"/>
        <v/>
      </c>
      <c r="Z2490" s="153" t="str">
        <f t="shared" si="1149"/>
        <v/>
      </c>
      <c r="AA2490" s="152" t="str">
        <f t="shared" si="1150"/>
        <v/>
      </c>
      <c r="AB2490" s="152" t="str">
        <f t="shared" si="1151"/>
        <v/>
      </c>
      <c r="AC2490" s="154" t="str">
        <f t="shared" si="1162"/>
        <v/>
      </c>
      <c r="AD2490" s="154" t="str">
        <f t="shared" si="1163"/>
        <v/>
      </c>
      <c r="AE2490" s="3" t="str">
        <f t="shared" si="1164"/>
        <v/>
      </c>
      <c r="AF2490" s="3" t="str">
        <f t="shared" si="1165"/>
        <v/>
      </c>
      <c r="AG2490" s="3" t="str">
        <f t="shared" si="1166"/>
        <v/>
      </c>
      <c r="AH2490" s="4" t="str">
        <f t="shared" si="1167"/>
        <v/>
      </c>
      <c r="AI2490" s="75" t="str">
        <f t="shared" si="1168"/>
        <v/>
      </c>
      <c r="AJ2490" s="75" t="str">
        <f t="shared" si="1169"/>
        <v/>
      </c>
    </row>
    <row r="2491" spans="1:36" ht="14.25">
      <c r="A2491" s="41" t="str">
        <f t="shared" si="1152"/>
        <v/>
      </c>
      <c r="B2491" s="150" t="str">
        <f>IF(ISNUMBER(A2491),INDEX('MetaTrader Import'!$H$13:$J$5893,TRUNC(((A2491-$A$39+1)-1)/3)+1,MOD((A2491-$A$39+1)-1,3)+1),"")</f>
        <v/>
      </c>
      <c r="C2491" s="43" t="str">
        <f t="shared" si="1153"/>
        <v/>
      </c>
      <c r="D2491" s="43" t="str">
        <f t="shared" ca="1" si="1143"/>
        <v/>
      </c>
      <c r="E2491" s="43" t="str">
        <f t="shared" si="1154"/>
        <v/>
      </c>
      <c r="F2491" s="43" t="str">
        <f t="shared" si="1155"/>
        <v/>
      </c>
      <c r="G2491" s="43" t="str">
        <f>IF(A2491&lt;&gt;"",IF(A2491&lt;Data!$G$11*0.25,$C$13/$G$32,IF(A2491&gt;Data!$G$11*0.25,$C$13,$C$13*10)),"")</f>
        <v/>
      </c>
      <c r="H2491" s="43" t="str">
        <f>IF(A2491&lt;&gt;"",IF(Data!$G$9="constant",$C$13,IF(Data!$G$9="squeeze",G2491,F2491)),"")</f>
        <v/>
      </c>
      <c r="I2491" s="38" t="str">
        <f ca="1">IF(ISNUMBER(A2491),NORMINV(RAND(),0,IF(AND(Data!$G$9="squeeze",A2491&lt;Data!$G$11*0.25),$H$32,1)*$C$30*$C$13)*($C$14*$C$12),"")</f>
        <v/>
      </c>
      <c r="J2491" s="42" t="str">
        <f ca="1">IFERROR(IF(Data!$C$6="Real",B2491,I2491+J2490+($C$14*$C$12)*(NORMINV(RAND(),$C$15,CHOOSE($G$13,$C$13,F2491,G2491)))),"")</f>
        <v/>
      </c>
      <c r="K2491" s="88" t="str">
        <f>IF(ISNUMBER(A2491), IF($G$16="fixed",$G$17,MIN(H2491*Data!$C$7*$C$16*0.5,$C$17*Data!$C$7))*$C$12,"")</f>
        <v/>
      </c>
      <c r="L2491" s="42" t="str">
        <f t="shared" ca="1" si="1170"/>
        <v/>
      </c>
      <c r="M2491" s="44" t="str">
        <f t="shared" ca="1" si="1171"/>
        <v/>
      </c>
      <c r="N2491" s="44" t="str">
        <f t="shared" ca="1" si="1172"/>
        <v/>
      </c>
      <c r="O2491" s="108" t="str">
        <f t="shared" si="1156"/>
        <v/>
      </c>
      <c r="P2491" s="102" t="str">
        <f t="shared" si="1157"/>
        <v/>
      </c>
      <c r="Q2491" s="102" t="str">
        <f t="shared" si="1158"/>
        <v/>
      </c>
      <c r="R2491" s="120" t="str">
        <f t="shared" si="1159"/>
        <v/>
      </c>
      <c r="S2491" s="54" t="str">
        <f t="shared" si="1160"/>
        <v/>
      </c>
      <c r="T2491" s="5" t="str">
        <f t="shared" si="1161"/>
        <v/>
      </c>
      <c r="U2491" s="152" t="str">
        <f t="shared" si="1144"/>
        <v/>
      </c>
      <c r="V2491" s="152" t="str">
        <f t="shared" si="1145"/>
        <v/>
      </c>
      <c r="W2491" s="153" t="str">
        <f t="shared" si="1146"/>
        <v/>
      </c>
      <c r="X2491" s="153" t="str">
        <f t="shared" si="1147"/>
        <v/>
      </c>
      <c r="Y2491" s="153" t="str">
        <f t="shared" si="1148"/>
        <v/>
      </c>
      <c r="Z2491" s="153" t="str">
        <f t="shared" si="1149"/>
        <v/>
      </c>
      <c r="AA2491" s="152" t="str">
        <f t="shared" si="1150"/>
        <v/>
      </c>
      <c r="AB2491" s="152" t="str">
        <f t="shared" si="1151"/>
        <v/>
      </c>
      <c r="AC2491" s="154" t="str">
        <f t="shared" si="1162"/>
        <v/>
      </c>
      <c r="AD2491" s="154" t="str">
        <f t="shared" si="1163"/>
        <v/>
      </c>
      <c r="AE2491" s="3" t="str">
        <f t="shared" si="1164"/>
        <v/>
      </c>
      <c r="AF2491" s="3" t="str">
        <f t="shared" si="1165"/>
        <v/>
      </c>
      <c r="AG2491" s="3" t="str">
        <f t="shared" si="1166"/>
        <v/>
      </c>
      <c r="AH2491" s="4" t="str">
        <f t="shared" si="1167"/>
        <v/>
      </c>
      <c r="AI2491" s="75" t="str">
        <f t="shared" si="1168"/>
        <v/>
      </c>
      <c r="AJ2491" s="75" t="str">
        <f t="shared" si="1169"/>
        <v/>
      </c>
    </row>
    <row r="2492" spans="1:36" ht="14.25">
      <c r="A2492" s="41" t="str">
        <f t="shared" si="1152"/>
        <v/>
      </c>
      <c r="B2492" s="150" t="str">
        <f>IF(ISNUMBER(A2492),INDEX('MetaTrader Import'!$H$13:$J$5893,TRUNC(((A2492-$A$39+1)-1)/3)+1,MOD((A2492-$A$39+1)-1,3)+1),"")</f>
        <v/>
      </c>
      <c r="C2492" s="43" t="str">
        <f t="shared" si="1153"/>
        <v/>
      </c>
      <c r="D2492" s="43" t="str">
        <f t="shared" ca="1" si="1143"/>
        <v/>
      </c>
      <c r="E2492" s="43" t="str">
        <f t="shared" si="1154"/>
        <v/>
      </c>
      <c r="F2492" s="43" t="str">
        <f t="shared" si="1155"/>
        <v/>
      </c>
      <c r="G2492" s="43" t="str">
        <f>IF(A2492&lt;&gt;"",IF(A2492&lt;Data!$G$11*0.25,$C$13/$G$32,IF(A2492&gt;Data!$G$11*0.25,$C$13,$C$13*10)),"")</f>
        <v/>
      </c>
      <c r="H2492" s="43" t="str">
        <f>IF(A2492&lt;&gt;"",IF(Data!$G$9="constant",$C$13,IF(Data!$G$9="squeeze",G2492,F2492)),"")</f>
        <v/>
      </c>
      <c r="I2492" s="38" t="str">
        <f ca="1">IF(ISNUMBER(A2492),NORMINV(RAND(),0,IF(AND(Data!$G$9="squeeze",A2492&lt;Data!$G$11*0.25),$H$32,1)*$C$30*$C$13)*($C$14*$C$12),"")</f>
        <v/>
      </c>
      <c r="J2492" s="42" t="str">
        <f ca="1">IFERROR(IF(Data!$C$6="Real",B2492,I2492+J2491+($C$14*$C$12)*(NORMINV(RAND(),$C$15,CHOOSE($G$13,$C$13,F2492,G2492)))),"")</f>
        <v/>
      </c>
      <c r="K2492" s="88" t="str">
        <f>IF(ISNUMBER(A2492), IF($G$16="fixed",$G$17,MIN(H2492*Data!$C$7*$C$16*0.5,$C$17*Data!$C$7))*$C$12,"")</f>
        <v/>
      </c>
      <c r="L2492" s="42" t="str">
        <f t="shared" ca="1" si="1170"/>
        <v/>
      </c>
      <c r="M2492" s="44" t="str">
        <f t="shared" ca="1" si="1171"/>
        <v/>
      </c>
      <c r="N2492" s="44" t="str">
        <f t="shared" ca="1" si="1172"/>
        <v/>
      </c>
      <c r="O2492" s="108" t="str">
        <f t="shared" si="1156"/>
        <v/>
      </c>
      <c r="P2492" s="102" t="str">
        <f t="shared" si="1157"/>
        <v/>
      </c>
      <c r="Q2492" s="102" t="str">
        <f t="shared" si="1158"/>
        <v/>
      </c>
      <c r="R2492" s="120" t="str">
        <f t="shared" si="1159"/>
        <v/>
      </c>
      <c r="S2492" s="54" t="str">
        <f t="shared" si="1160"/>
        <v/>
      </c>
      <c r="T2492" s="5" t="str">
        <f t="shared" si="1161"/>
        <v/>
      </c>
      <c r="U2492" s="152" t="str">
        <f t="shared" si="1144"/>
        <v/>
      </c>
      <c r="V2492" s="152" t="str">
        <f t="shared" si="1145"/>
        <v/>
      </c>
      <c r="W2492" s="153" t="str">
        <f t="shared" si="1146"/>
        <v/>
      </c>
      <c r="X2492" s="153" t="str">
        <f t="shared" si="1147"/>
        <v/>
      </c>
      <c r="Y2492" s="153" t="str">
        <f t="shared" si="1148"/>
        <v/>
      </c>
      <c r="Z2492" s="153" t="str">
        <f t="shared" si="1149"/>
        <v/>
      </c>
      <c r="AA2492" s="152" t="str">
        <f t="shared" si="1150"/>
        <v/>
      </c>
      <c r="AB2492" s="152" t="str">
        <f t="shared" si="1151"/>
        <v/>
      </c>
      <c r="AC2492" s="154" t="str">
        <f t="shared" si="1162"/>
        <v/>
      </c>
      <c r="AD2492" s="154" t="str">
        <f t="shared" si="1163"/>
        <v/>
      </c>
      <c r="AE2492" s="3" t="str">
        <f t="shared" si="1164"/>
        <v/>
      </c>
      <c r="AF2492" s="3" t="str">
        <f t="shared" si="1165"/>
        <v/>
      </c>
      <c r="AG2492" s="3" t="str">
        <f t="shared" si="1166"/>
        <v/>
      </c>
      <c r="AH2492" s="4" t="str">
        <f t="shared" si="1167"/>
        <v/>
      </c>
      <c r="AI2492" s="75" t="str">
        <f t="shared" si="1168"/>
        <v/>
      </c>
      <c r="AJ2492" s="75" t="str">
        <f t="shared" si="1169"/>
        <v/>
      </c>
    </row>
    <row r="2493" spans="1:36" ht="14.25">
      <c r="A2493" s="41" t="str">
        <f t="shared" si="1152"/>
        <v/>
      </c>
      <c r="B2493" s="150" t="str">
        <f>IF(ISNUMBER(A2493),INDEX('MetaTrader Import'!$H$13:$J$5893,TRUNC(((A2493-$A$39+1)-1)/3)+1,MOD((A2493-$A$39+1)-1,3)+1),"")</f>
        <v/>
      </c>
      <c r="C2493" s="43" t="str">
        <f t="shared" si="1153"/>
        <v/>
      </c>
      <c r="D2493" s="43" t="str">
        <f t="shared" ca="1" si="1143"/>
        <v/>
      </c>
      <c r="E2493" s="43" t="str">
        <f t="shared" si="1154"/>
        <v/>
      </c>
      <c r="F2493" s="43" t="str">
        <f t="shared" si="1155"/>
        <v/>
      </c>
      <c r="G2493" s="43" t="str">
        <f>IF(A2493&lt;&gt;"",IF(A2493&lt;Data!$G$11*0.25,$C$13/$G$32,IF(A2493&gt;Data!$G$11*0.25,$C$13,$C$13*10)),"")</f>
        <v/>
      </c>
      <c r="H2493" s="43" t="str">
        <f>IF(A2493&lt;&gt;"",IF(Data!$G$9="constant",$C$13,IF(Data!$G$9="squeeze",G2493,F2493)),"")</f>
        <v/>
      </c>
      <c r="I2493" s="38" t="str">
        <f ca="1">IF(ISNUMBER(A2493),NORMINV(RAND(),0,IF(AND(Data!$G$9="squeeze",A2493&lt;Data!$G$11*0.25),$H$32,1)*$C$30*$C$13)*($C$14*$C$12),"")</f>
        <v/>
      </c>
      <c r="J2493" s="42" t="str">
        <f ca="1">IFERROR(IF(Data!$C$6="Real",B2493,I2493+J2492+($C$14*$C$12)*(NORMINV(RAND(),$C$15,CHOOSE($G$13,$C$13,F2493,G2493)))),"")</f>
        <v/>
      </c>
      <c r="K2493" s="88" t="str">
        <f>IF(ISNUMBER(A2493), IF($G$16="fixed",$G$17,MIN(H2493*Data!$C$7*$C$16*0.5,$C$17*Data!$C$7))*$C$12,"")</f>
        <v/>
      </c>
      <c r="L2493" s="42" t="str">
        <f t="shared" ca="1" si="1170"/>
        <v/>
      </c>
      <c r="M2493" s="44" t="str">
        <f t="shared" ca="1" si="1171"/>
        <v/>
      </c>
      <c r="N2493" s="44" t="str">
        <f t="shared" ca="1" si="1172"/>
        <v/>
      </c>
      <c r="O2493" s="108" t="str">
        <f t="shared" si="1156"/>
        <v/>
      </c>
      <c r="P2493" s="102" t="str">
        <f t="shared" si="1157"/>
        <v/>
      </c>
      <c r="Q2493" s="102" t="str">
        <f t="shared" si="1158"/>
        <v/>
      </c>
      <c r="R2493" s="120" t="str">
        <f t="shared" si="1159"/>
        <v/>
      </c>
      <c r="S2493" s="54" t="str">
        <f t="shared" si="1160"/>
        <v/>
      </c>
      <c r="T2493" s="5" t="str">
        <f t="shared" si="1161"/>
        <v/>
      </c>
      <c r="U2493" s="152" t="str">
        <f t="shared" si="1144"/>
        <v/>
      </c>
      <c r="V2493" s="152" t="str">
        <f t="shared" si="1145"/>
        <v/>
      </c>
      <c r="W2493" s="153" t="str">
        <f t="shared" si="1146"/>
        <v/>
      </c>
      <c r="X2493" s="153" t="str">
        <f t="shared" si="1147"/>
        <v/>
      </c>
      <c r="Y2493" s="153" t="str">
        <f t="shared" si="1148"/>
        <v/>
      </c>
      <c r="Z2493" s="153" t="str">
        <f t="shared" si="1149"/>
        <v/>
      </c>
      <c r="AA2493" s="152" t="str">
        <f t="shared" si="1150"/>
        <v/>
      </c>
      <c r="AB2493" s="152" t="str">
        <f t="shared" si="1151"/>
        <v/>
      </c>
      <c r="AC2493" s="154" t="str">
        <f t="shared" si="1162"/>
        <v/>
      </c>
      <c r="AD2493" s="154" t="str">
        <f t="shared" si="1163"/>
        <v/>
      </c>
      <c r="AE2493" s="3" t="str">
        <f t="shared" si="1164"/>
        <v/>
      </c>
      <c r="AF2493" s="3" t="str">
        <f t="shared" si="1165"/>
        <v/>
      </c>
      <c r="AG2493" s="3" t="str">
        <f t="shared" si="1166"/>
        <v/>
      </c>
      <c r="AH2493" s="4" t="str">
        <f t="shared" si="1167"/>
        <v/>
      </c>
      <c r="AI2493" s="75" t="str">
        <f t="shared" si="1168"/>
        <v/>
      </c>
      <c r="AJ2493" s="75" t="str">
        <f t="shared" si="1169"/>
        <v/>
      </c>
    </row>
    <row r="2494" spans="1:36" ht="14.25">
      <c r="A2494" s="41" t="str">
        <f t="shared" si="1152"/>
        <v/>
      </c>
      <c r="B2494" s="150" t="str">
        <f>IF(ISNUMBER(A2494),INDEX('MetaTrader Import'!$H$13:$J$5893,TRUNC(((A2494-$A$39+1)-1)/3)+1,MOD((A2494-$A$39+1)-1,3)+1),"")</f>
        <v/>
      </c>
      <c r="C2494" s="43" t="str">
        <f t="shared" si="1153"/>
        <v/>
      </c>
      <c r="D2494" s="43" t="str">
        <f t="shared" ca="1" si="1143"/>
        <v/>
      </c>
      <c r="E2494" s="43" t="str">
        <f t="shared" si="1154"/>
        <v/>
      </c>
      <c r="F2494" s="43" t="str">
        <f t="shared" si="1155"/>
        <v/>
      </c>
      <c r="G2494" s="43" t="str">
        <f>IF(A2494&lt;&gt;"",IF(A2494&lt;Data!$G$11*0.25,$C$13/$G$32,IF(A2494&gt;Data!$G$11*0.25,$C$13,$C$13*10)),"")</f>
        <v/>
      </c>
      <c r="H2494" s="43" t="str">
        <f>IF(A2494&lt;&gt;"",IF(Data!$G$9="constant",$C$13,IF(Data!$G$9="squeeze",G2494,F2494)),"")</f>
        <v/>
      </c>
      <c r="I2494" s="38" t="str">
        <f ca="1">IF(ISNUMBER(A2494),NORMINV(RAND(),0,IF(AND(Data!$G$9="squeeze",A2494&lt;Data!$G$11*0.25),$H$32,1)*$C$30*$C$13)*($C$14*$C$12),"")</f>
        <v/>
      </c>
      <c r="J2494" s="42" t="str">
        <f ca="1">IFERROR(IF(Data!$C$6="Real",B2494,I2494+J2493+($C$14*$C$12)*(NORMINV(RAND(),$C$15,CHOOSE($G$13,$C$13,F2494,G2494)))),"")</f>
        <v/>
      </c>
      <c r="K2494" s="88" t="str">
        <f>IF(ISNUMBER(A2494), IF($G$16="fixed",$G$17,MIN(H2494*Data!$C$7*$C$16*0.5,$C$17*Data!$C$7))*$C$12,"")</f>
        <v/>
      </c>
      <c r="L2494" s="42" t="str">
        <f t="shared" ca="1" si="1170"/>
        <v/>
      </c>
      <c r="M2494" s="44" t="str">
        <f t="shared" ca="1" si="1171"/>
        <v/>
      </c>
      <c r="N2494" s="44" t="str">
        <f t="shared" ca="1" si="1172"/>
        <v/>
      </c>
      <c r="O2494" s="108" t="str">
        <f t="shared" si="1156"/>
        <v/>
      </c>
      <c r="P2494" s="102" t="str">
        <f t="shared" si="1157"/>
        <v/>
      </c>
      <c r="Q2494" s="102" t="str">
        <f t="shared" si="1158"/>
        <v/>
      </c>
      <c r="R2494" s="120" t="str">
        <f t="shared" si="1159"/>
        <v/>
      </c>
      <c r="S2494" s="54" t="str">
        <f t="shared" si="1160"/>
        <v/>
      </c>
      <c r="T2494" s="5" t="str">
        <f t="shared" si="1161"/>
        <v/>
      </c>
      <c r="U2494" s="152" t="str">
        <f t="shared" si="1144"/>
        <v/>
      </c>
      <c r="V2494" s="152" t="str">
        <f t="shared" si="1145"/>
        <v/>
      </c>
      <c r="W2494" s="153" t="str">
        <f t="shared" si="1146"/>
        <v/>
      </c>
      <c r="X2494" s="153" t="str">
        <f t="shared" si="1147"/>
        <v/>
      </c>
      <c r="Y2494" s="153" t="str">
        <f t="shared" si="1148"/>
        <v/>
      </c>
      <c r="Z2494" s="153" t="str">
        <f t="shared" si="1149"/>
        <v/>
      </c>
      <c r="AA2494" s="152" t="str">
        <f t="shared" si="1150"/>
        <v/>
      </c>
      <c r="AB2494" s="152" t="str">
        <f t="shared" si="1151"/>
        <v/>
      </c>
      <c r="AC2494" s="154" t="str">
        <f t="shared" si="1162"/>
        <v/>
      </c>
      <c r="AD2494" s="154" t="str">
        <f t="shared" si="1163"/>
        <v/>
      </c>
      <c r="AE2494" s="3" t="str">
        <f t="shared" si="1164"/>
        <v/>
      </c>
      <c r="AF2494" s="3" t="str">
        <f t="shared" si="1165"/>
        <v/>
      </c>
      <c r="AG2494" s="3" t="str">
        <f t="shared" si="1166"/>
        <v/>
      </c>
      <c r="AH2494" s="4" t="str">
        <f t="shared" si="1167"/>
        <v/>
      </c>
      <c r="AI2494" s="75" t="str">
        <f t="shared" si="1168"/>
        <v/>
      </c>
      <c r="AJ2494" s="75" t="str">
        <f t="shared" si="1169"/>
        <v/>
      </c>
    </row>
    <row r="2495" spans="1:36" ht="14.25">
      <c r="A2495" s="41" t="str">
        <f t="shared" si="1152"/>
        <v/>
      </c>
      <c r="B2495" s="150" t="str">
        <f>IF(ISNUMBER(A2495),INDEX('MetaTrader Import'!$H$13:$J$5893,TRUNC(((A2495-$A$39+1)-1)/3)+1,MOD((A2495-$A$39+1)-1,3)+1),"")</f>
        <v/>
      </c>
      <c r="C2495" s="43" t="str">
        <f t="shared" si="1153"/>
        <v/>
      </c>
      <c r="D2495" s="43" t="str">
        <f t="shared" ca="1" si="1143"/>
        <v/>
      </c>
      <c r="E2495" s="43" t="str">
        <f t="shared" si="1154"/>
        <v/>
      </c>
      <c r="F2495" s="43" t="str">
        <f t="shared" si="1155"/>
        <v/>
      </c>
      <c r="G2495" s="43" t="str">
        <f>IF(A2495&lt;&gt;"",IF(A2495&lt;Data!$G$11*0.25,$C$13/$G$32,IF(A2495&gt;Data!$G$11*0.25,$C$13,$C$13*10)),"")</f>
        <v/>
      </c>
      <c r="H2495" s="43" t="str">
        <f>IF(A2495&lt;&gt;"",IF(Data!$G$9="constant",$C$13,IF(Data!$G$9="squeeze",G2495,F2495)),"")</f>
        <v/>
      </c>
      <c r="I2495" s="38" t="str">
        <f ca="1">IF(ISNUMBER(A2495),NORMINV(RAND(),0,IF(AND(Data!$G$9="squeeze",A2495&lt;Data!$G$11*0.25),$H$32,1)*$C$30*$C$13)*($C$14*$C$12),"")</f>
        <v/>
      </c>
      <c r="J2495" s="42" t="str">
        <f ca="1">IFERROR(IF(Data!$C$6="Real",B2495,I2495+J2494+($C$14*$C$12)*(NORMINV(RAND(),$C$15,CHOOSE($G$13,$C$13,F2495,G2495)))),"")</f>
        <v/>
      </c>
      <c r="K2495" s="88" t="str">
        <f>IF(ISNUMBER(A2495), IF($G$16="fixed",$G$17,MIN(H2495*Data!$C$7*$C$16*0.5,$C$17*Data!$C$7))*$C$12,"")</f>
        <v/>
      </c>
      <c r="L2495" s="42" t="str">
        <f t="shared" ca="1" si="1170"/>
        <v/>
      </c>
      <c r="M2495" s="44" t="str">
        <f t="shared" ca="1" si="1171"/>
        <v/>
      </c>
      <c r="N2495" s="44" t="str">
        <f t="shared" ca="1" si="1172"/>
        <v/>
      </c>
      <c r="O2495" s="108" t="str">
        <f t="shared" si="1156"/>
        <v/>
      </c>
      <c r="P2495" s="102" t="str">
        <f t="shared" si="1157"/>
        <v/>
      </c>
      <c r="Q2495" s="102" t="str">
        <f t="shared" si="1158"/>
        <v/>
      </c>
      <c r="R2495" s="120" t="str">
        <f t="shared" si="1159"/>
        <v/>
      </c>
      <c r="S2495" s="54" t="str">
        <f t="shared" si="1160"/>
        <v/>
      </c>
      <c r="T2495" s="5" t="str">
        <f t="shared" si="1161"/>
        <v/>
      </c>
      <c r="U2495" s="152" t="str">
        <f t="shared" si="1144"/>
        <v/>
      </c>
      <c r="V2495" s="152" t="str">
        <f t="shared" si="1145"/>
        <v/>
      </c>
      <c r="W2495" s="153" t="str">
        <f t="shared" si="1146"/>
        <v/>
      </c>
      <c r="X2495" s="153" t="str">
        <f t="shared" si="1147"/>
        <v/>
      </c>
      <c r="Y2495" s="153" t="str">
        <f t="shared" si="1148"/>
        <v/>
      </c>
      <c r="Z2495" s="153" t="str">
        <f t="shared" si="1149"/>
        <v/>
      </c>
      <c r="AA2495" s="152" t="str">
        <f t="shared" si="1150"/>
        <v/>
      </c>
      <c r="AB2495" s="152" t="str">
        <f t="shared" si="1151"/>
        <v/>
      </c>
      <c r="AC2495" s="154" t="str">
        <f t="shared" si="1162"/>
        <v/>
      </c>
      <c r="AD2495" s="154" t="str">
        <f t="shared" si="1163"/>
        <v/>
      </c>
      <c r="AE2495" s="3" t="str">
        <f t="shared" si="1164"/>
        <v/>
      </c>
      <c r="AF2495" s="3" t="str">
        <f t="shared" si="1165"/>
        <v/>
      </c>
      <c r="AG2495" s="3" t="str">
        <f t="shared" si="1166"/>
        <v/>
      </c>
      <c r="AH2495" s="4" t="str">
        <f t="shared" si="1167"/>
        <v/>
      </c>
      <c r="AI2495" s="75" t="str">
        <f t="shared" si="1168"/>
        <v/>
      </c>
      <c r="AJ2495" s="75" t="str">
        <f t="shared" si="1169"/>
        <v/>
      </c>
    </row>
    <row r="2496" spans="1:36" ht="14.25">
      <c r="A2496" s="41" t="str">
        <f t="shared" si="1152"/>
        <v/>
      </c>
      <c r="B2496" s="150" t="str">
        <f>IF(ISNUMBER(A2496),INDEX('MetaTrader Import'!$H$13:$J$5893,TRUNC(((A2496-$A$39+1)-1)/3)+1,MOD((A2496-$A$39+1)-1,3)+1),"")</f>
        <v/>
      </c>
      <c r="C2496" s="43" t="str">
        <f t="shared" si="1153"/>
        <v/>
      </c>
      <c r="D2496" s="43" t="str">
        <f t="shared" ca="1" si="1143"/>
        <v/>
      </c>
      <c r="E2496" s="43" t="str">
        <f t="shared" si="1154"/>
        <v/>
      </c>
      <c r="F2496" s="43" t="str">
        <f t="shared" si="1155"/>
        <v/>
      </c>
      <c r="G2496" s="43" t="str">
        <f>IF(A2496&lt;&gt;"",IF(A2496&lt;Data!$G$11*0.25,$C$13/$G$32,IF(A2496&gt;Data!$G$11*0.25,$C$13,$C$13*10)),"")</f>
        <v/>
      </c>
      <c r="H2496" s="43" t="str">
        <f>IF(A2496&lt;&gt;"",IF(Data!$G$9="constant",$C$13,IF(Data!$G$9="squeeze",G2496,F2496)),"")</f>
        <v/>
      </c>
      <c r="I2496" s="38" t="str">
        <f ca="1">IF(ISNUMBER(A2496),NORMINV(RAND(),0,IF(AND(Data!$G$9="squeeze",A2496&lt;Data!$G$11*0.25),$H$32,1)*$C$30*$C$13)*($C$14*$C$12),"")</f>
        <v/>
      </c>
      <c r="J2496" s="42" t="str">
        <f ca="1">IFERROR(IF(Data!$C$6="Real",B2496,I2496+J2495+($C$14*$C$12)*(NORMINV(RAND(),$C$15,CHOOSE($G$13,$C$13,F2496,G2496)))),"")</f>
        <v/>
      </c>
      <c r="K2496" s="88" t="str">
        <f>IF(ISNUMBER(A2496), IF($G$16="fixed",$G$17,MIN(H2496*Data!$C$7*$C$16*0.5,$C$17*Data!$C$7))*$C$12,"")</f>
        <v/>
      </c>
      <c r="L2496" s="42" t="str">
        <f t="shared" ca="1" si="1170"/>
        <v/>
      </c>
      <c r="M2496" s="44" t="str">
        <f t="shared" ca="1" si="1171"/>
        <v/>
      </c>
      <c r="N2496" s="44" t="str">
        <f t="shared" ca="1" si="1172"/>
        <v/>
      </c>
      <c r="O2496" s="108" t="str">
        <f t="shared" si="1156"/>
        <v/>
      </c>
      <c r="P2496" s="102" t="str">
        <f t="shared" si="1157"/>
        <v/>
      </c>
      <c r="Q2496" s="102" t="str">
        <f t="shared" si="1158"/>
        <v/>
      </c>
      <c r="R2496" s="120" t="str">
        <f t="shared" si="1159"/>
        <v/>
      </c>
      <c r="S2496" s="54" t="str">
        <f t="shared" si="1160"/>
        <v/>
      </c>
      <c r="T2496" s="5" t="str">
        <f t="shared" si="1161"/>
        <v/>
      </c>
      <c r="U2496" s="152" t="str">
        <f t="shared" si="1144"/>
        <v/>
      </c>
      <c r="V2496" s="152" t="str">
        <f t="shared" si="1145"/>
        <v/>
      </c>
      <c r="W2496" s="153" t="str">
        <f t="shared" si="1146"/>
        <v/>
      </c>
      <c r="X2496" s="153" t="str">
        <f t="shared" si="1147"/>
        <v/>
      </c>
      <c r="Y2496" s="153" t="str">
        <f t="shared" si="1148"/>
        <v/>
      </c>
      <c r="Z2496" s="153" t="str">
        <f t="shared" si="1149"/>
        <v/>
      </c>
      <c r="AA2496" s="152" t="str">
        <f t="shared" si="1150"/>
        <v/>
      </c>
      <c r="AB2496" s="152" t="str">
        <f t="shared" si="1151"/>
        <v/>
      </c>
      <c r="AC2496" s="154" t="str">
        <f t="shared" si="1162"/>
        <v/>
      </c>
      <c r="AD2496" s="154" t="str">
        <f t="shared" si="1163"/>
        <v/>
      </c>
      <c r="AE2496" s="3" t="str">
        <f t="shared" si="1164"/>
        <v/>
      </c>
      <c r="AF2496" s="3" t="str">
        <f t="shared" si="1165"/>
        <v/>
      </c>
      <c r="AG2496" s="3" t="str">
        <f t="shared" si="1166"/>
        <v/>
      </c>
      <c r="AH2496" s="4" t="str">
        <f t="shared" si="1167"/>
        <v/>
      </c>
      <c r="AI2496" s="75" t="str">
        <f t="shared" si="1168"/>
        <v/>
      </c>
      <c r="AJ2496" s="75" t="str">
        <f t="shared" si="1169"/>
        <v/>
      </c>
    </row>
    <row r="2497" spans="1:36" ht="14.25">
      <c r="A2497" s="41" t="str">
        <f t="shared" si="1152"/>
        <v/>
      </c>
      <c r="B2497" s="150" t="str">
        <f>IF(ISNUMBER(A2497),INDEX('MetaTrader Import'!$H$13:$J$5893,TRUNC(((A2497-$A$39+1)-1)/3)+1,MOD((A2497-$A$39+1)-1,3)+1),"")</f>
        <v/>
      </c>
      <c r="C2497" s="43" t="str">
        <f t="shared" si="1153"/>
        <v/>
      </c>
      <c r="D2497" s="43" t="str">
        <f t="shared" ca="1" si="1143"/>
        <v/>
      </c>
      <c r="E2497" s="43" t="str">
        <f t="shared" si="1154"/>
        <v/>
      </c>
      <c r="F2497" s="43" t="str">
        <f t="shared" si="1155"/>
        <v/>
      </c>
      <c r="G2497" s="43" t="str">
        <f>IF(A2497&lt;&gt;"",IF(A2497&lt;Data!$G$11*0.25,$C$13/$G$32,IF(A2497&gt;Data!$G$11*0.25,$C$13,$C$13*10)),"")</f>
        <v/>
      </c>
      <c r="H2497" s="43" t="str">
        <f>IF(A2497&lt;&gt;"",IF(Data!$G$9="constant",$C$13,IF(Data!$G$9="squeeze",G2497,F2497)),"")</f>
        <v/>
      </c>
      <c r="I2497" s="38" t="str">
        <f ca="1">IF(ISNUMBER(A2497),NORMINV(RAND(),0,IF(AND(Data!$G$9="squeeze",A2497&lt;Data!$G$11*0.25),$H$32,1)*$C$30*$C$13)*($C$14*$C$12),"")</f>
        <v/>
      </c>
      <c r="J2497" s="42" t="str">
        <f ca="1">IFERROR(IF(Data!$C$6="Real",B2497,I2497+J2496+($C$14*$C$12)*(NORMINV(RAND(),$C$15,CHOOSE($G$13,$C$13,F2497,G2497)))),"")</f>
        <v/>
      </c>
      <c r="K2497" s="88" t="str">
        <f>IF(ISNUMBER(A2497), IF($G$16="fixed",$G$17,MIN(H2497*Data!$C$7*$C$16*0.5,$C$17*Data!$C$7))*$C$12,"")</f>
        <v/>
      </c>
      <c r="L2497" s="42" t="str">
        <f t="shared" ca="1" si="1170"/>
        <v/>
      </c>
      <c r="M2497" s="44" t="str">
        <f t="shared" ca="1" si="1171"/>
        <v/>
      </c>
      <c r="N2497" s="44" t="str">
        <f t="shared" ca="1" si="1172"/>
        <v/>
      </c>
      <c r="O2497" s="108" t="str">
        <f t="shared" si="1156"/>
        <v/>
      </c>
      <c r="P2497" s="102" t="str">
        <f t="shared" si="1157"/>
        <v/>
      </c>
      <c r="Q2497" s="102" t="str">
        <f t="shared" si="1158"/>
        <v/>
      </c>
      <c r="R2497" s="120" t="str">
        <f t="shared" si="1159"/>
        <v/>
      </c>
      <c r="S2497" s="54" t="str">
        <f t="shared" si="1160"/>
        <v/>
      </c>
      <c r="T2497" s="5" t="str">
        <f t="shared" si="1161"/>
        <v/>
      </c>
      <c r="U2497" s="152" t="str">
        <f t="shared" si="1144"/>
        <v/>
      </c>
      <c r="V2497" s="152" t="str">
        <f t="shared" si="1145"/>
        <v/>
      </c>
      <c r="W2497" s="153" t="str">
        <f t="shared" si="1146"/>
        <v/>
      </c>
      <c r="X2497" s="153" t="str">
        <f t="shared" si="1147"/>
        <v/>
      </c>
      <c r="Y2497" s="153" t="str">
        <f t="shared" si="1148"/>
        <v/>
      </c>
      <c r="Z2497" s="153" t="str">
        <f t="shared" si="1149"/>
        <v/>
      </c>
      <c r="AA2497" s="152" t="str">
        <f t="shared" si="1150"/>
        <v/>
      </c>
      <c r="AB2497" s="152" t="str">
        <f t="shared" si="1151"/>
        <v/>
      </c>
      <c r="AC2497" s="154" t="str">
        <f t="shared" si="1162"/>
        <v/>
      </c>
      <c r="AD2497" s="154" t="str">
        <f t="shared" si="1163"/>
        <v/>
      </c>
      <c r="AE2497" s="3" t="str">
        <f t="shared" si="1164"/>
        <v/>
      </c>
      <c r="AF2497" s="3" t="str">
        <f t="shared" si="1165"/>
        <v/>
      </c>
      <c r="AG2497" s="3" t="str">
        <f t="shared" si="1166"/>
        <v/>
      </c>
      <c r="AH2497" s="4" t="str">
        <f t="shared" si="1167"/>
        <v/>
      </c>
      <c r="AI2497" s="75" t="str">
        <f t="shared" si="1168"/>
        <v/>
      </c>
      <c r="AJ2497" s="75" t="str">
        <f t="shared" si="1169"/>
        <v/>
      </c>
    </row>
    <row r="2498" spans="1:36" ht="14.25">
      <c r="A2498" s="41" t="str">
        <f t="shared" si="1152"/>
        <v/>
      </c>
      <c r="B2498" s="150" t="str">
        <f>IF(ISNUMBER(A2498),INDEX('MetaTrader Import'!$H$13:$J$5893,TRUNC(((A2498-$A$39+1)-1)/3)+1,MOD((A2498-$A$39+1)-1,3)+1),"")</f>
        <v/>
      </c>
      <c r="C2498" s="43" t="str">
        <f t="shared" si="1153"/>
        <v/>
      </c>
      <c r="D2498" s="43" t="str">
        <f t="shared" ca="1" si="1143"/>
        <v/>
      </c>
      <c r="E2498" s="43" t="str">
        <f t="shared" si="1154"/>
        <v/>
      </c>
      <c r="F2498" s="43" t="str">
        <f t="shared" si="1155"/>
        <v/>
      </c>
      <c r="G2498" s="43" t="str">
        <f>IF(A2498&lt;&gt;"",IF(A2498&lt;Data!$G$11*0.25,$C$13/$G$32,IF(A2498&gt;Data!$G$11*0.25,$C$13,$C$13*10)),"")</f>
        <v/>
      </c>
      <c r="H2498" s="43" t="str">
        <f>IF(A2498&lt;&gt;"",IF(Data!$G$9="constant",$C$13,IF(Data!$G$9="squeeze",G2498,F2498)),"")</f>
        <v/>
      </c>
      <c r="I2498" s="38" t="str">
        <f ca="1">IF(ISNUMBER(A2498),NORMINV(RAND(),0,IF(AND(Data!$G$9="squeeze",A2498&lt;Data!$G$11*0.25),$H$32,1)*$C$30*$C$13)*($C$14*$C$12),"")</f>
        <v/>
      </c>
      <c r="J2498" s="42" t="str">
        <f ca="1">IFERROR(IF(Data!$C$6="Real",B2498,I2498+J2497+($C$14*$C$12)*(NORMINV(RAND(),$C$15,CHOOSE($G$13,$C$13,F2498,G2498)))),"")</f>
        <v/>
      </c>
      <c r="K2498" s="88" t="str">
        <f>IF(ISNUMBER(A2498), IF($G$16="fixed",$G$17,MIN(H2498*Data!$C$7*$C$16*0.5,$C$17*Data!$C$7))*$C$12,"")</f>
        <v/>
      </c>
      <c r="L2498" s="42" t="str">
        <f t="shared" ca="1" si="1170"/>
        <v/>
      </c>
      <c r="M2498" s="44" t="str">
        <f t="shared" ca="1" si="1171"/>
        <v/>
      </c>
      <c r="N2498" s="44" t="str">
        <f t="shared" ca="1" si="1172"/>
        <v/>
      </c>
      <c r="O2498" s="108" t="str">
        <f t="shared" si="1156"/>
        <v/>
      </c>
      <c r="P2498" s="102" t="str">
        <f t="shared" si="1157"/>
        <v/>
      </c>
      <c r="Q2498" s="102" t="str">
        <f t="shared" si="1158"/>
        <v/>
      </c>
      <c r="R2498" s="120" t="str">
        <f t="shared" si="1159"/>
        <v/>
      </c>
      <c r="S2498" s="54" t="str">
        <f t="shared" si="1160"/>
        <v/>
      </c>
      <c r="T2498" s="5" t="str">
        <f t="shared" si="1161"/>
        <v/>
      </c>
      <c r="U2498" s="152" t="str">
        <f t="shared" si="1144"/>
        <v/>
      </c>
      <c r="V2498" s="152" t="str">
        <f t="shared" si="1145"/>
        <v/>
      </c>
      <c r="W2498" s="153" t="str">
        <f t="shared" si="1146"/>
        <v/>
      </c>
      <c r="X2498" s="153" t="str">
        <f t="shared" si="1147"/>
        <v/>
      </c>
      <c r="Y2498" s="153" t="str">
        <f t="shared" si="1148"/>
        <v/>
      </c>
      <c r="Z2498" s="153" t="str">
        <f t="shared" si="1149"/>
        <v/>
      </c>
      <c r="AA2498" s="152" t="str">
        <f t="shared" si="1150"/>
        <v/>
      </c>
      <c r="AB2498" s="152" t="str">
        <f t="shared" si="1151"/>
        <v/>
      </c>
      <c r="AC2498" s="154" t="str">
        <f t="shared" si="1162"/>
        <v/>
      </c>
      <c r="AD2498" s="154" t="str">
        <f t="shared" si="1163"/>
        <v/>
      </c>
      <c r="AE2498" s="3" t="str">
        <f t="shared" si="1164"/>
        <v/>
      </c>
      <c r="AF2498" s="3" t="str">
        <f t="shared" si="1165"/>
        <v/>
      </c>
      <c r="AG2498" s="3" t="str">
        <f t="shared" si="1166"/>
        <v/>
      </c>
      <c r="AH2498" s="4" t="str">
        <f t="shared" si="1167"/>
        <v/>
      </c>
      <c r="AI2498" s="75" t="str">
        <f t="shared" si="1168"/>
        <v/>
      </c>
      <c r="AJ2498" s="75" t="str">
        <f t="shared" si="1169"/>
        <v/>
      </c>
    </row>
    <row r="2499" spans="1:36" ht="14.25">
      <c r="A2499" s="41" t="str">
        <f t="shared" si="1152"/>
        <v/>
      </c>
      <c r="B2499" s="150" t="str">
        <f>IF(ISNUMBER(A2499),INDEX('MetaTrader Import'!$H$13:$J$5893,TRUNC(((A2499-$A$39+1)-1)/3)+1,MOD((A2499-$A$39+1)-1,3)+1),"")</f>
        <v/>
      </c>
      <c r="C2499" s="43" t="str">
        <f t="shared" si="1153"/>
        <v/>
      </c>
      <c r="D2499" s="43" t="str">
        <f t="shared" ref="D2499:D2562" ca="1" si="1173">IF(A2499&lt;&gt;"",NORMINV(RAND(),($C$23-C2499)*$C$28,$C$27)+NORMINV(RAND(),IF(RAND()&gt;$C$26,$C$25,0),$C$27),"")</f>
        <v/>
      </c>
      <c r="E2499" s="43" t="str">
        <f t="shared" si="1154"/>
        <v/>
      </c>
      <c r="F2499" s="43" t="str">
        <f t="shared" si="1155"/>
        <v/>
      </c>
      <c r="G2499" s="43" t="str">
        <f>IF(A2499&lt;&gt;"",IF(A2499&lt;Data!$G$11*0.25,$C$13/$G$32,IF(A2499&gt;Data!$G$11*0.25,$C$13,$C$13*10)),"")</f>
        <v/>
      </c>
      <c r="H2499" s="43" t="str">
        <f>IF(A2499&lt;&gt;"",IF(Data!$G$9="constant",$C$13,IF(Data!$G$9="squeeze",G2499,F2499)),"")</f>
        <v/>
      </c>
      <c r="I2499" s="38" t="str">
        <f ca="1">IF(ISNUMBER(A2499),NORMINV(RAND(),0,IF(AND(Data!$G$9="squeeze",A2499&lt;Data!$G$11*0.25),$H$32,1)*$C$30*$C$13)*($C$14*$C$12),"")</f>
        <v/>
      </c>
      <c r="J2499" s="42" t="str">
        <f ca="1">IFERROR(IF(Data!$C$6="Real",B2499,I2499+J2498+($C$14*$C$12)*(NORMINV(RAND(),$C$15,CHOOSE($G$13,$C$13,F2499,G2499)))),"")</f>
        <v/>
      </c>
      <c r="K2499" s="88" t="str">
        <f>IF(ISNUMBER(A2499), IF($G$16="fixed",$G$17,MIN(H2499*Data!$C$7*$C$16*0.5,$C$17*Data!$C$7))*$C$12,"")</f>
        <v/>
      </c>
      <c r="L2499" s="42" t="str">
        <f t="shared" ca="1" si="1170"/>
        <v/>
      </c>
      <c r="M2499" s="44" t="str">
        <f t="shared" ca="1" si="1171"/>
        <v/>
      </c>
      <c r="N2499" s="44" t="str">
        <f t="shared" ca="1" si="1172"/>
        <v/>
      </c>
      <c r="O2499" s="108" t="str">
        <f t="shared" si="1156"/>
        <v/>
      </c>
      <c r="P2499" s="102" t="str">
        <f t="shared" si="1157"/>
        <v/>
      </c>
      <c r="Q2499" s="102" t="str">
        <f t="shared" si="1158"/>
        <v/>
      </c>
      <c r="R2499" s="120" t="str">
        <f t="shared" si="1159"/>
        <v/>
      </c>
      <c r="S2499" s="54" t="str">
        <f t="shared" si="1160"/>
        <v/>
      </c>
      <c r="T2499" s="5" t="str">
        <f t="shared" si="1161"/>
        <v/>
      </c>
      <c r="U2499" s="152" t="str">
        <f t="shared" ref="U2499:U2562" si="1174">IF(NOT(ISNUMBER(T2499)),"",IF(S2499=1,T2499,IF(M2499&gt;U2498,M2499,IF(ISNUMBER(U2498),U2498,""))))</f>
        <v/>
      </c>
      <c r="V2499" s="152" t="str">
        <f t="shared" ref="V2499:V2562" si="1175">IF(NOT(ISNUMBER(T2499)),"",IF(S2499=1,T2499,IF(N2499&lt;V2498,N2499,IF(ISNUMBER(V2498),V2498,""))))</f>
        <v/>
      </c>
      <c r="W2499" s="153" t="str">
        <f t="shared" ref="W2499:W2562" si="1176">IF(NOT(ISNUMBER(T2499)),"",MIN($F$24,IF(TRUNC((U2499-T2499)/$E$24*$G$12)+0&gt;IF(ISNUMBER(W2498),W2498,0),TRUNC((U2499-T2499)/$E$24*$G$12)+0,IF(ISNUMBER(W2498),W2498,0))))</f>
        <v/>
      </c>
      <c r="X2499" s="153" t="str">
        <f t="shared" ref="X2499:X2562" si="1177">IF(NOT(ISNUMBER(T2499)),"",MIN($F$24,IF(-TRUNC((V2499-T2499)/$E$24*$G$12)+0&gt;IF(ISNUMBER(X2498),X2498,0),-TRUNC((V2499-T2499)/$E$24*$G$12)+0,IF(ISNUMBER(X2498),X2498,0))))</f>
        <v/>
      </c>
      <c r="Y2499" s="153" t="str">
        <f t="shared" ref="Y2499:Y2562" si="1178">IF(ISNUMBER(W2499),(IF(W2499=0,0,1))*IF(ABS($I$24)=2,POWER(2,W2499-1),W2499)*SIGN($I$24)*$K$24,"")</f>
        <v/>
      </c>
      <c r="Z2499" s="153" t="str">
        <f t="shared" ref="Z2499:Z2562" si="1179">IF(ISNUMBER(X2499),(IF(X2499=0,0,1))*IF(ABS($I$24)=2,POWER(2,X2499-1),X2499)*SIGN($I$24)*$K$24,"")</f>
        <v/>
      </c>
      <c r="AA2499" s="152" t="str">
        <f t="shared" ref="AA2499:AA2562" si="1180">IF(OR(NOT(ISNUMBER(T2499)),W2499&lt;1),"",IF(OR(NOT(ISNUMBER(W2498)),W2498=0),IF(SIGN(Y2499)=1,M2499,N2499),(Y2498*AA2498+(Y2499-Y2498)*IF(SIGN(Y2499)=1,M2499,N2499))/Y2499))</f>
        <v/>
      </c>
      <c r="AB2499" s="152" t="str">
        <f t="shared" ref="AB2499:AB2562" si="1181">IF(OR(NOT(ISNUMBER(T2499)),X2499&lt;1),"",IF(OR(NOT(ISNUMBER(X2498)),X2498=0),IF(SIGN(Z2499)=1,N2499,M2499),(Z2498*AB2498+(Z2499-Z2498)*IF(SIGN(Z2499)=1,N2499,M2499))/Z2499))</f>
        <v/>
      </c>
      <c r="AC2499" s="154" t="str">
        <f t="shared" si="1162"/>
        <v/>
      </c>
      <c r="AD2499" s="154" t="str">
        <f t="shared" si="1163"/>
        <v/>
      </c>
      <c r="AE2499" s="3" t="str">
        <f t="shared" si="1164"/>
        <v/>
      </c>
      <c r="AF2499" s="3" t="str">
        <f t="shared" si="1165"/>
        <v/>
      </c>
      <c r="AG2499" s="3" t="str">
        <f t="shared" si="1166"/>
        <v/>
      </c>
      <c r="AH2499" s="4" t="str">
        <f t="shared" si="1167"/>
        <v/>
      </c>
      <c r="AI2499" s="75" t="str">
        <f t="shared" si="1168"/>
        <v/>
      </c>
      <c r="AJ2499" s="75" t="str">
        <f t="shared" si="1169"/>
        <v/>
      </c>
    </row>
    <row r="2500" spans="1:36" ht="14.25">
      <c r="A2500" s="41" t="str">
        <f t="shared" ref="A2500:A2563" si="1182">IFERROR(IF(A2499+1&gt;$C$19,"",A2499+1),"")</f>
        <v/>
      </c>
      <c r="B2500" s="150" t="str">
        <f>IF(ISNUMBER(A2500),INDEX('MetaTrader Import'!$H$13:$J$5893,TRUNC(((A2500-$A$39+1)-1)/3)+1,MOD((A2500-$A$39+1)-1,3)+1),"")</f>
        <v/>
      </c>
      <c r="C2500" s="43" t="str">
        <f t="shared" ref="C2500:C2563" si="1183">IF(A2500&lt;&gt;"",E2499,"")</f>
        <v/>
      </c>
      <c r="D2500" s="43" t="str">
        <f t="shared" ca="1" si="1173"/>
        <v/>
      </c>
      <c r="E2500" s="43" t="str">
        <f t="shared" ref="E2500:E2563" si="1184">IF(A2500&lt;&gt;"",C2500+D2500,"")</f>
        <v/>
      </c>
      <c r="F2500" s="43" t="str">
        <f t="shared" ref="F2500:F2563" si="1185">IF(A2500&lt;&gt;"",$C$13*ABS(E2500)/$C$23,"")</f>
        <v/>
      </c>
      <c r="G2500" s="43" t="str">
        <f>IF(A2500&lt;&gt;"",IF(A2500&lt;Data!$G$11*0.25,$C$13/$G$32,IF(A2500&gt;Data!$G$11*0.25,$C$13,$C$13*10)),"")</f>
        <v/>
      </c>
      <c r="H2500" s="43" t="str">
        <f>IF(A2500&lt;&gt;"",IF(Data!$G$9="constant",$C$13,IF(Data!$G$9="squeeze",G2500,F2500)),"")</f>
        <v/>
      </c>
      <c r="I2500" s="38" t="str">
        <f ca="1">IF(ISNUMBER(A2500),NORMINV(RAND(),0,IF(AND(Data!$G$9="squeeze",A2500&lt;Data!$G$11*0.25),$H$32,1)*$C$30*$C$13)*($C$14*$C$12),"")</f>
        <v/>
      </c>
      <c r="J2500" s="42" t="str">
        <f ca="1">IFERROR(IF(Data!$C$6="Real",B2500,I2500+J2499+($C$14*$C$12)*(NORMINV(RAND(),$C$15,CHOOSE($G$13,$C$13,F2500,G2500)))),"")</f>
        <v/>
      </c>
      <c r="K2500" s="88" t="str">
        <f>IF(ISNUMBER(A2500), IF($G$16="fixed",$G$17,MIN(H2500*Data!$C$7*$C$16*0.5,$C$17*Data!$C$7))*$C$12,"")</f>
        <v/>
      </c>
      <c r="L2500" s="42" t="str">
        <f t="shared" ca="1" si="1170"/>
        <v/>
      </c>
      <c r="M2500" s="44" t="str">
        <f t="shared" ca="1" si="1171"/>
        <v/>
      </c>
      <c r="N2500" s="44" t="str">
        <f t="shared" ca="1" si="1172"/>
        <v/>
      </c>
      <c r="O2500" s="108" t="str">
        <f t="shared" ref="O2500:O2563" si="1186">IF(ISNUMBER(A2500),$G$12*SLOPE(L2486:L2500,A2486:A2500),"")</f>
        <v/>
      </c>
      <c r="P2500" s="102" t="str">
        <f t="shared" ref="P2500:P2563" si="1187">IF(ISNUMBER(A2500),STDEV(L2486:L2500)*$G$12,"")</f>
        <v/>
      </c>
      <c r="Q2500" s="102" t="str">
        <f t="shared" ref="Q2500:Q2563" si="1188">IF(ISNUMBER(A2500),SLOPE(P2486:P2500,A2486:A2500),"")</f>
        <v/>
      </c>
      <c r="R2500" s="120" t="str">
        <f t="shared" ref="R2500:R2563" si="1189">IF(ISNUMBER(A2500),R2499+S2499,"")</f>
        <v/>
      </c>
      <c r="S2500" s="54" t="str">
        <f t="shared" ref="S2500:S2563" si="1190">IF(ISNUMBER(A2500),IF(AND(R2500&lt;$M$24,Q2500&lt;$F$28,ABS(O2500)&lt;$F$27,P2500&lt;$F$26,NOT(ISNUMBER(T2499))),1,0),"")</f>
        <v/>
      </c>
      <c r="T2500" s="5" t="str">
        <f t="shared" ref="T2500:T2563" si="1191">IF(ISNUMBER(A2500),IF(S2500=1,L2500,IF(AG2499="Y","",IF(ISNUMBER(T2499),T2499,""))),"")</f>
        <v/>
      </c>
      <c r="U2500" s="152" t="str">
        <f t="shared" si="1174"/>
        <v/>
      </c>
      <c r="V2500" s="152" t="str">
        <f t="shared" si="1175"/>
        <v/>
      </c>
      <c r="W2500" s="153" t="str">
        <f t="shared" si="1176"/>
        <v/>
      </c>
      <c r="X2500" s="153" t="str">
        <f t="shared" si="1177"/>
        <v/>
      </c>
      <c r="Y2500" s="153" t="str">
        <f t="shared" si="1178"/>
        <v/>
      </c>
      <c r="Z2500" s="153" t="str">
        <f t="shared" si="1179"/>
        <v/>
      </c>
      <c r="AA2500" s="152" t="str">
        <f t="shared" si="1180"/>
        <v/>
      </c>
      <c r="AB2500" s="152" t="str">
        <f t="shared" si="1181"/>
        <v/>
      </c>
      <c r="AC2500" s="154" t="str">
        <f t="shared" ref="AC2500:AC2563" si="1192">IFERROR(-SIGN(Y2500)*(AA2500-IF(SIGN(Y2500)=1,N2500,M2500))*$G$12*ABS(Y2500),"")</f>
        <v/>
      </c>
      <c r="AD2500" s="154" t="str">
        <f t="shared" ref="AD2500:AD2563" si="1193">IFERROR(SIGN(Z2500)*(AB2500-IF(SIGN(Z2500)=1,M2500,N2500))*$G$12*ABS(Z2500),"")</f>
        <v/>
      </c>
      <c r="AE2500" s="3" t="str">
        <f t="shared" ref="AE2500:AE2563" si="1194">IF(ISNUMBER(A2500),IFERROR((IF(ISNUMBER(AC2500),AC2500,0)+IF(ISNUMBER(AD2500),AD2500,0))/(ABS(Y2500)+ABS(Z2500)),0),"")</f>
        <v/>
      </c>
      <c r="AF2500" s="3" t="str">
        <f t="shared" ref="AF2500:AF2563" si="1195">IF(ISNUMBER(A2500),IF(ISNUMBER(AC2500),AC2500,0)+IF(ISNUMBER(AD2500),AD2500,0),"")</f>
        <v/>
      </c>
      <c r="AG2500" s="3" t="str">
        <f t="shared" ref="AG2500:AG2563" si="1196">IF(NOT(ISNUMBER(T2500)),"",IF(OR(AF2500&gt;$G$24,AF2500&lt;-$H$24,A2500+1&gt;$C$19),"Y","N"))</f>
        <v/>
      </c>
      <c r="AH2500" s="4" t="str">
        <f t="shared" ref="AH2500:AH2563" si="1197">IF(AG2500="y",AF2500*10*$C$11,"")</f>
        <v/>
      </c>
      <c r="AI2500" s="75" t="str">
        <f t="shared" ref="AI2500:AI2563" si="1198">IF(ISNUMBER(A2500),IF(ISNUMBER(AH2500),AJ2500,AF2500*10*$C$11+AJ2500),"")</f>
        <v/>
      </c>
      <c r="AJ2500" s="75" t="str">
        <f t="shared" ref="AJ2500:AJ2563" si="1199">IF(ISNUMBER(A2500),AJ2499+IF(ISNUMBER(AH2500),AH2500,0),"")</f>
        <v/>
      </c>
    </row>
    <row r="2501" spans="1:36" ht="14.25">
      <c r="A2501" s="41" t="str">
        <f t="shared" si="1182"/>
        <v/>
      </c>
      <c r="B2501" s="150" t="str">
        <f>IF(ISNUMBER(A2501),INDEX('MetaTrader Import'!$H$13:$J$5893,TRUNC(((A2501-$A$39+1)-1)/3)+1,MOD((A2501-$A$39+1)-1,3)+1),"")</f>
        <v/>
      </c>
      <c r="C2501" s="43" t="str">
        <f t="shared" si="1183"/>
        <v/>
      </c>
      <c r="D2501" s="43" t="str">
        <f t="shared" ca="1" si="1173"/>
        <v/>
      </c>
      <c r="E2501" s="43" t="str">
        <f t="shared" si="1184"/>
        <v/>
      </c>
      <c r="F2501" s="43" t="str">
        <f t="shared" si="1185"/>
        <v/>
      </c>
      <c r="G2501" s="43" t="str">
        <f>IF(A2501&lt;&gt;"",IF(A2501&lt;Data!$G$11*0.25,$C$13/$G$32,IF(A2501&gt;Data!$G$11*0.25,$C$13,$C$13*10)),"")</f>
        <v/>
      </c>
      <c r="H2501" s="43" t="str">
        <f>IF(A2501&lt;&gt;"",IF(Data!$G$9="constant",$C$13,IF(Data!$G$9="squeeze",G2501,F2501)),"")</f>
        <v/>
      </c>
      <c r="I2501" s="38" t="str">
        <f ca="1">IF(ISNUMBER(A2501),NORMINV(RAND(),0,IF(AND(Data!$G$9="squeeze",A2501&lt;Data!$G$11*0.25),$H$32,1)*$C$30*$C$13)*($C$14*$C$12),"")</f>
        <v/>
      </c>
      <c r="J2501" s="42" t="str">
        <f ca="1">IFERROR(IF(Data!$C$6="Real",B2501,I2501+J2500+($C$14*$C$12)*(NORMINV(RAND(),$C$15,CHOOSE($G$13,$C$13,F2501,G2501)))),"")</f>
        <v/>
      </c>
      <c r="K2501" s="88" t="str">
        <f>IF(ISNUMBER(A2501), IF($G$16="fixed",$G$17,MIN(H2501*Data!$C$7*$C$16*0.5,$C$17*Data!$C$7))*$C$12,"")</f>
        <v/>
      </c>
      <c r="L2501" s="42" t="str">
        <f t="shared" ca="1" si="1170"/>
        <v/>
      </c>
      <c r="M2501" s="44" t="str">
        <f t="shared" ca="1" si="1171"/>
        <v/>
      </c>
      <c r="N2501" s="44" t="str">
        <f t="shared" ca="1" si="1172"/>
        <v/>
      </c>
      <c r="O2501" s="108" t="str">
        <f t="shared" si="1186"/>
        <v/>
      </c>
      <c r="P2501" s="102" t="str">
        <f t="shared" si="1187"/>
        <v/>
      </c>
      <c r="Q2501" s="102" t="str">
        <f t="shared" si="1188"/>
        <v/>
      </c>
      <c r="R2501" s="120" t="str">
        <f t="shared" si="1189"/>
        <v/>
      </c>
      <c r="S2501" s="54" t="str">
        <f t="shared" si="1190"/>
        <v/>
      </c>
      <c r="T2501" s="5" t="str">
        <f t="shared" si="1191"/>
        <v/>
      </c>
      <c r="U2501" s="152" t="str">
        <f t="shared" si="1174"/>
        <v/>
      </c>
      <c r="V2501" s="152" t="str">
        <f t="shared" si="1175"/>
        <v/>
      </c>
      <c r="W2501" s="153" t="str">
        <f t="shared" si="1176"/>
        <v/>
      </c>
      <c r="X2501" s="153" t="str">
        <f t="shared" si="1177"/>
        <v/>
      </c>
      <c r="Y2501" s="153" t="str">
        <f t="shared" si="1178"/>
        <v/>
      </c>
      <c r="Z2501" s="153" t="str">
        <f t="shared" si="1179"/>
        <v/>
      </c>
      <c r="AA2501" s="152" t="str">
        <f t="shared" si="1180"/>
        <v/>
      </c>
      <c r="AB2501" s="152" t="str">
        <f t="shared" si="1181"/>
        <v/>
      </c>
      <c r="AC2501" s="154" t="str">
        <f t="shared" si="1192"/>
        <v/>
      </c>
      <c r="AD2501" s="154" t="str">
        <f t="shared" si="1193"/>
        <v/>
      </c>
      <c r="AE2501" s="3" t="str">
        <f t="shared" si="1194"/>
        <v/>
      </c>
      <c r="AF2501" s="3" t="str">
        <f t="shared" si="1195"/>
        <v/>
      </c>
      <c r="AG2501" s="3" t="str">
        <f t="shared" si="1196"/>
        <v/>
      </c>
      <c r="AH2501" s="4" t="str">
        <f t="shared" si="1197"/>
        <v/>
      </c>
      <c r="AI2501" s="75" t="str">
        <f t="shared" si="1198"/>
        <v/>
      </c>
      <c r="AJ2501" s="75" t="str">
        <f t="shared" si="1199"/>
        <v/>
      </c>
    </row>
    <row r="2502" spans="1:36" ht="14.25">
      <c r="A2502" s="41" t="str">
        <f t="shared" si="1182"/>
        <v/>
      </c>
      <c r="B2502" s="150" t="str">
        <f>IF(ISNUMBER(A2502),INDEX('MetaTrader Import'!$H$13:$J$5893,TRUNC(((A2502-$A$39+1)-1)/3)+1,MOD((A2502-$A$39+1)-1,3)+1),"")</f>
        <v/>
      </c>
      <c r="C2502" s="43" t="str">
        <f t="shared" si="1183"/>
        <v/>
      </c>
      <c r="D2502" s="43" t="str">
        <f t="shared" ca="1" si="1173"/>
        <v/>
      </c>
      <c r="E2502" s="43" t="str">
        <f t="shared" si="1184"/>
        <v/>
      </c>
      <c r="F2502" s="43" t="str">
        <f t="shared" si="1185"/>
        <v/>
      </c>
      <c r="G2502" s="43" t="str">
        <f>IF(A2502&lt;&gt;"",IF(A2502&lt;Data!$G$11*0.25,$C$13/$G$32,IF(A2502&gt;Data!$G$11*0.25,$C$13,$C$13*10)),"")</f>
        <v/>
      </c>
      <c r="H2502" s="43" t="str">
        <f>IF(A2502&lt;&gt;"",IF(Data!$G$9="constant",$C$13,IF(Data!$G$9="squeeze",G2502,F2502)),"")</f>
        <v/>
      </c>
      <c r="I2502" s="38" t="str">
        <f ca="1">IF(ISNUMBER(A2502),NORMINV(RAND(),0,IF(AND(Data!$G$9="squeeze",A2502&lt;Data!$G$11*0.25),$H$32,1)*$C$30*$C$13)*($C$14*$C$12),"")</f>
        <v/>
      </c>
      <c r="J2502" s="42" t="str">
        <f ca="1">IFERROR(IF(Data!$C$6="Real",B2502,I2502+J2501+($C$14*$C$12)*(NORMINV(RAND(),$C$15,CHOOSE($G$13,$C$13,F2502,G2502)))),"")</f>
        <v/>
      </c>
      <c r="K2502" s="88" t="str">
        <f>IF(ISNUMBER(A2502), IF($G$16="fixed",$G$17,MIN(H2502*Data!$C$7*$C$16*0.5,$C$17*Data!$C$7))*$C$12,"")</f>
        <v/>
      </c>
      <c r="L2502" s="42" t="str">
        <f t="shared" ref="L2502:L2565" ca="1" si="1200">IFERROR(J2502,"")</f>
        <v/>
      </c>
      <c r="M2502" s="44" t="str">
        <f t="shared" ref="M2502:M2565" ca="1" si="1201">IFERROR(L2502+K2502*0.5,"")</f>
        <v/>
      </c>
      <c r="N2502" s="44" t="str">
        <f t="shared" ref="N2502:N2565" ca="1" si="1202">IFERROR(L2502-K2502*0.5,"")</f>
        <v/>
      </c>
      <c r="O2502" s="108" t="str">
        <f t="shared" si="1186"/>
        <v/>
      </c>
      <c r="P2502" s="102" t="str">
        <f t="shared" si="1187"/>
        <v/>
      </c>
      <c r="Q2502" s="102" t="str">
        <f t="shared" si="1188"/>
        <v/>
      </c>
      <c r="R2502" s="120" t="str">
        <f t="shared" si="1189"/>
        <v/>
      </c>
      <c r="S2502" s="54" t="str">
        <f t="shared" si="1190"/>
        <v/>
      </c>
      <c r="T2502" s="5" t="str">
        <f t="shared" si="1191"/>
        <v/>
      </c>
      <c r="U2502" s="152" t="str">
        <f t="shared" si="1174"/>
        <v/>
      </c>
      <c r="V2502" s="152" t="str">
        <f t="shared" si="1175"/>
        <v/>
      </c>
      <c r="W2502" s="153" t="str">
        <f t="shared" si="1176"/>
        <v/>
      </c>
      <c r="X2502" s="153" t="str">
        <f t="shared" si="1177"/>
        <v/>
      </c>
      <c r="Y2502" s="153" t="str">
        <f t="shared" si="1178"/>
        <v/>
      </c>
      <c r="Z2502" s="153" t="str">
        <f t="shared" si="1179"/>
        <v/>
      </c>
      <c r="AA2502" s="152" t="str">
        <f t="shared" si="1180"/>
        <v/>
      </c>
      <c r="AB2502" s="152" t="str">
        <f t="shared" si="1181"/>
        <v/>
      </c>
      <c r="AC2502" s="154" t="str">
        <f t="shared" si="1192"/>
        <v/>
      </c>
      <c r="AD2502" s="154" t="str">
        <f t="shared" si="1193"/>
        <v/>
      </c>
      <c r="AE2502" s="3" t="str">
        <f t="shared" si="1194"/>
        <v/>
      </c>
      <c r="AF2502" s="3" t="str">
        <f t="shared" si="1195"/>
        <v/>
      </c>
      <c r="AG2502" s="3" t="str">
        <f t="shared" si="1196"/>
        <v/>
      </c>
      <c r="AH2502" s="4" t="str">
        <f t="shared" si="1197"/>
        <v/>
      </c>
      <c r="AI2502" s="75" t="str">
        <f t="shared" si="1198"/>
        <v/>
      </c>
      <c r="AJ2502" s="75" t="str">
        <f t="shared" si="1199"/>
        <v/>
      </c>
    </row>
    <row r="2503" spans="1:36" ht="14.25">
      <c r="A2503" s="41" t="str">
        <f t="shared" si="1182"/>
        <v/>
      </c>
      <c r="B2503" s="150" t="str">
        <f>IF(ISNUMBER(A2503),INDEX('MetaTrader Import'!$H$13:$J$5893,TRUNC(((A2503-$A$39+1)-1)/3)+1,MOD((A2503-$A$39+1)-1,3)+1),"")</f>
        <v/>
      </c>
      <c r="C2503" s="43" t="str">
        <f t="shared" si="1183"/>
        <v/>
      </c>
      <c r="D2503" s="43" t="str">
        <f t="shared" ca="1" si="1173"/>
        <v/>
      </c>
      <c r="E2503" s="43" t="str">
        <f t="shared" si="1184"/>
        <v/>
      </c>
      <c r="F2503" s="43" t="str">
        <f t="shared" si="1185"/>
        <v/>
      </c>
      <c r="G2503" s="43" t="str">
        <f>IF(A2503&lt;&gt;"",IF(A2503&lt;Data!$G$11*0.25,$C$13/$G$32,IF(A2503&gt;Data!$G$11*0.25,$C$13,$C$13*10)),"")</f>
        <v/>
      </c>
      <c r="H2503" s="43" t="str">
        <f>IF(A2503&lt;&gt;"",IF(Data!$G$9="constant",$C$13,IF(Data!$G$9="squeeze",G2503,F2503)),"")</f>
        <v/>
      </c>
      <c r="I2503" s="38" t="str">
        <f ca="1">IF(ISNUMBER(A2503),NORMINV(RAND(),0,IF(AND(Data!$G$9="squeeze",A2503&lt;Data!$G$11*0.25),$H$32,1)*$C$30*$C$13)*($C$14*$C$12),"")</f>
        <v/>
      </c>
      <c r="J2503" s="42" t="str">
        <f ca="1">IFERROR(IF(Data!$C$6="Real",B2503,I2503+J2502+($C$14*$C$12)*(NORMINV(RAND(),$C$15,CHOOSE($G$13,$C$13,F2503,G2503)))),"")</f>
        <v/>
      </c>
      <c r="K2503" s="88" t="str">
        <f>IF(ISNUMBER(A2503), IF($G$16="fixed",$G$17,MIN(H2503*Data!$C$7*$C$16*0.5,$C$17*Data!$C$7))*$C$12,"")</f>
        <v/>
      </c>
      <c r="L2503" s="42" t="str">
        <f t="shared" ca="1" si="1200"/>
        <v/>
      </c>
      <c r="M2503" s="44" t="str">
        <f t="shared" ca="1" si="1201"/>
        <v/>
      </c>
      <c r="N2503" s="44" t="str">
        <f t="shared" ca="1" si="1202"/>
        <v/>
      </c>
      <c r="O2503" s="108" t="str">
        <f t="shared" si="1186"/>
        <v/>
      </c>
      <c r="P2503" s="102" t="str">
        <f t="shared" si="1187"/>
        <v/>
      </c>
      <c r="Q2503" s="102" t="str">
        <f t="shared" si="1188"/>
        <v/>
      </c>
      <c r="R2503" s="120" t="str">
        <f t="shared" si="1189"/>
        <v/>
      </c>
      <c r="S2503" s="54" t="str">
        <f t="shared" si="1190"/>
        <v/>
      </c>
      <c r="T2503" s="5" t="str">
        <f t="shared" si="1191"/>
        <v/>
      </c>
      <c r="U2503" s="152" t="str">
        <f t="shared" si="1174"/>
        <v/>
      </c>
      <c r="V2503" s="152" t="str">
        <f t="shared" si="1175"/>
        <v/>
      </c>
      <c r="W2503" s="153" t="str">
        <f t="shared" si="1176"/>
        <v/>
      </c>
      <c r="X2503" s="153" t="str">
        <f t="shared" si="1177"/>
        <v/>
      </c>
      <c r="Y2503" s="153" t="str">
        <f t="shared" si="1178"/>
        <v/>
      </c>
      <c r="Z2503" s="153" t="str">
        <f t="shared" si="1179"/>
        <v/>
      </c>
      <c r="AA2503" s="152" t="str">
        <f t="shared" si="1180"/>
        <v/>
      </c>
      <c r="AB2503" s="152" t="str">
        <f t="shared" si="1181"/>
        <v/>
      </c>
      <c r="AC2503" s="154" t="str">
        <f t="shared" si="1192"/>
        <v/>
      </c>
      <c r="AD2503" s="154" t="str">
        <f t="shared" si="1193"/>
        <v/>
      </c>
      <c r="AE2503" s="3" t="str">
        <f t="shared" si="1194"/>
        <v/>
      </c>
      <c r="AF2503" s="3" t="str">
        <f t="shared" si="1195"/>
        <v/>
      </c>
      <c r="AG2503" s="3" t="str">
        <f t="shared" si="1196"/>
        <v/>
      </c>
      <c r="AH2503" s="4" t="str">
        <f t="shared" si="1197"/>
        <v/>
      </c>
      <c r="AI2503" s="75" t="str">
        <f t="shared" si="1198"/>
        <v/>
      </c>
      <c r="AJ2503" s="75" t="str">
        <f t="shared" si="1199"/>
        <v/>
      </c>
    </row>
    <row r="2504" spans="1:36" ht="14.25">
      <c r="A2504" s="41" t="str">
        <f t="shared" si="1182"/>
        <v/>
      </c>
      <c r="B2504" s="150" t="str">
        <f>IF(ISNUMBER(A2504),INDEX('MetaTrader Import'!$H$13:$J$5893,TRUNC(((A2504-$A$39+1)-1)/3)+1,MOD((A2504-$A$39+1)-1,3)+1),"")</f>
        <v/>
      </c>
      <c r="C2504" s="43" t="str">
        <f t="shared" si="1183"/>
        <v/>
      </c>
      <c r="D2504" s="43" t="str">
        <f t="shared" ca="1" si="1173"/>
        <v/>
      </c>
      <c r="E2504" s="43" t="str">
        <f t="shared" si="1184"/>
        <v/>
      </c>
      <c r="F2504" s="43" t="str">
        <f t="shared" si="1185"/>
        <v/>
      </c>
      <c r="G2504" s="43" t="str">
        <f>IF(A2504&lt;&gt;"",IF(A2504&lt;Data!$G$11*0.25,$C$13/$G$32,IF(A2504&gt;Data!$G$11*0.25,$C$13,$C$13*10)),"")</f>
        <v/>
      </c>
      <c r="H2504" s="43" t="str">
        <f>IF(A2504&lt;&gt;"",IF(Data!$G$9="constant",$C$13,IF(Data!$G$9="squeeze",G2504,F2504)),"")</f>
        <v/>
      </c>
      <c r="I2504" s="38" t="str">
        <f ca="1">IF(ISNUMBER(A2504),NORMINV(RAND(),0,IF(AND(Data!$G$9="squeeze",A2504&lt;Data!$G$11*0.25),$H$32,1)*$C$30*$C$13)*($C$14*$C$12),"")</f>
        <v/>
      </c>
      <c r="J2504" s="42" t="str">
        <f ca="1">IFERROR(IF(Data!$C$6="Real",B2504,I2504+J2503+($C$14*$C$12)*(NORMINV(RAND(),$C$15,CHOOSE($G$13,$C$13,F2504,G2504)))),"")</f>
        <v/>
      </c>
      <c r="K2504" s="88" t="str">
        <f>IF(ISNUMBER(A2504), IF($G$16="fixed",$G$17,MIN(H2504*Data!$C$7*$C$16*0.5,$C$17*Data!$C$7))*$C$12,"")</f>
        <v/>
      </c>
      <c r="L2504" s="42" t="str">
        <f t="shared" ca="1" si="1200"/>
        <v/>
      </c>
      <c r="M2504" s="44" t="str">
        <f t="shared" ca="1" si="1201"/>
        <v/>
      </c>
      <c r="N2504" s="44" t="str">
        <f t="shared" ca="1" si="1202"/>
        <v/>
      </c>
      <c r="O2504" s="108" t="str">
        <f t="shared" si="1186"/>
        <v/>
      </c>
      <c r="P2504" s="102" t="str">
        <f t="shared" si="1187"/>
        <v/>
      </c>
      <c r="Q2504" s="102" t="str">
        <f t="shared" si="1188"/>
        <v/>
      </c>
      <c r="R2504" s="120" t="str">
        <f t="shared" si="1189"/>
        <v/>
      </c>
      <c r="S2504" s="54" t="str">
        <f t="shared" si="1190"/>
        <v/>
      </c>
      <c r="T2504" s="5" t="str">
        <f t="shared" si="1191"/>
        <v/>
      </c>
      <c r="U2504" s="152" t="str">
        <f t="shared" si="1174"/>
        <v/>
      </c>
      <c r="V2504" s="152" t="str">
        <f t="shared" si="1175"/>
        <v/>
      </c>
      <c r="W2504" s="153" t="str">
        <f t="shared" si="1176"/>
        <v/>
      </c>
      <c r="X2504" s="153" t="str">
        <f t="shared" si="1177"/>
        <v/>
      </c>
      <c r="Y2504" s="153" t="str">
        <f t="shared" si="1178"/>
        <v/>
      </c>
      <c r="Z2504" s="153" t="str">
        <f t="shared" si="1179"/>
        <v/>
      </c>
      <c r="AA2504" s="152" t="str">
        <f t="shared" si="1180"/>
        <v/>
      </c>
      <c r="AB2504" s="152" t="str">
        <f t="shared" si="1181"/>
        <v/>
      </c>
      <c r="AC2504" s="154" t="str">
        <f t="shared" si="1192"/>
        <v/>
      </c>
      <c r="AD2504" s="154" t="str">
        <f t="shared" si="1193"/>
        <v/>
      </c>
      <c r="AE2504" s="3" t="str">
        <f t="shared" si="1194"/>
        <v/>
      </c>
      <c r="AF2504" s="3" t="str">
        <f t="shared" si="1195"/>
        <v/>
      </c>
      <c r="AG2504" s="3" t="str">
        <f t="shared" si="1196"/>
        <v/>
      </c>
      <c r="AH2504" s="4" t="str">
        <f t="shared" si="1197"/>
        <v/>
      </c>
      <c r="AI2504" s="75" t="str">
        <f t="shared" si="1198"/>
        <v/>
      </c>
      <c r="AJ2504" s="75" t="str">
        <f t="shared" si="1199"/>
        <v/>
      </c>
    </row>
    <row r="2505" spans="1:36" ht="14.25">
      <c r="A2505" s="41" t="str">
        <f t="shared" si="1182"/>
        <v/>
      </c>
      <c r="B2505" s="150" t="str">
        <f>IF(ISNUMBER(A2505),INDEX('MetaTrader Import'!$H$13:$J$5893,TRUNC(((A2505-$A$39+1)-1)/3)+1,MOD((A2505-$A$39+1)-1,3)+1),"")</f>
        <v/>
      </c>
      <c r="C2505" s="43" t="str">
        <f t="shared" si="1183"/>
        <v/>
      </c>
      <c r="D2505" s="43" t="str">
        <f t="shared" ca="1" si="1173"/>
        <v/>
      </c>
      <c r="E2505" s="43" t="str">
        <f t="shared" si="1184"/>
        <v/>
      </c>
      <c r="F2505" s="43" t="str">
        <f t="shared" si="1185"/>
        <v/>
      </c>
      <c r="G2505" s="43" t="str">
        <f>IF(A2505&lt;&gt;"",IF(A2505&lt;Data!$G$11*0.25,$C$13/$G$32,IF(A2505&gt;Data!$G$11*0.25,$C$13,$C$13*10)),"")</f>
        <v/>
      </c>
      <c r="H2505" s="43" t="str">
        <f>IF(A2505&lt;&gt;"",IF(Data!$G$9="constant",$C$13,IF(Data!$G$9="squeeze",G2505,F2505)),"")</f>
        <v/>
      </c>
      <c r="I2505" s="38" t="str">
        <f ca="1">IF(ISNUMBER(A2505),NORMINV(RAND(),0,IF(AND(Data!$G$9="squeeze",A2505&lt;Data!$G$11*0.25),$H$32,1)*$C$30*$C$13)*($C$14*$C$12),"")</f>
        <v/>
      </c>
      <c r="J2505" s="42" t="str">
        <f ca="1">IFERROR(IF(Data!$C$6="Real",B2505,I2505+J2504+($C$14*$C$12)*(NORMINV(RAND(),$C$15,CHOOSE($G$13,$C$13,F2505,G2505)))),"")</f>
        <v/>
      </c>
      <c r="K2505" s="88" t="str">
        <f>IF(ISNUMBER(A2505), IF($G$16="fixed",$G$17,MIN(H2505*Data!$C$7*$C$16*0.5,$C$17*Data!$C$7))*$C$12,"")</f>
        <v/>
      </c>
      <c r="L2505" s="42" t="str">
        <f t="shared" ca="1" si="1200"/>
        <v/>
      </c>
      <c r="M2505" s="44" t="str">
        <f t="shared" ca="1" si="1201"/>
        <v/>
      </c>
      <c r="N2505" s="44" t="str">
        <f t="shared" ca="1" si="1202"/>
        <v/>
      </c>
      <c r="O2505" s="108" t="str">
        <f t="shared" si="1186"/>
        <v/>
      </c>
      <c r="P2505" s="102" t="str">
        <f t="shared" si="1187"/>
        <v/>
      </c>
      <c r="Q2505" s="102" t="str">
        <f t="shared" si="1188"/>
        <v/>
      </c>
      <c r="R2505" s="120" t="str">
        <f t="shared" si="1189"/>
        <v/>
      </c>
      <c r="S2505" s="54" t="str">
        <f t="shared" si="1190"/>
        <v/>
      </c>
      <c r="T2505" s="5" t="str">
        <f t="shared" si="1191"/>
        <v/>
      </c>
      <c r="U2505" s="152" t="str">
        <f t="shared" si="1174"/>
        <v/>
      </c>
      <c r="V2505" s="152" t="str">
        <f t="shared" si="1175"/>
        <v/>
      </c>
      <c r="W2505" s="153" t="str">
        <f t="shared" si="1176"/>
        <v/>
      </c>
      <c r="X2505" s="153" t="str">
        <f t="shared" si="1177"/>
        <v/>
      </c>
      <c r="Y2505" s="153" t="str">
        <f t="shared" si="1178"/>
        <v/>
      </c>
      <c r="Z2505" s="153" t="str">
        <f t="shared" si="1179"/>
        <v/>
      </c>
      <c r="AA2505" s="152" t="str">
        <f t="shared" si="1180"/>
        <v/>
      </c>
      <c r="AB2505" s="152" t="str">
        <f t="shared" si="1181"/>
        <v/>
      </c>
      <c r="AC2505" s="154" t="str">
        <f t="shared" si="1192"/>
        <v/>
      </c>
      <c r="AD2505" s="154" t="str">
        <f t="shared" si="1193"/>
        <v/>
      </c>
      <c r="AE2505" s="3" t="str">
        <f t="shared" si="1194"/>
        <v/>
      </c>
      <c r="AF2505" s="3" t="str">
        <f t="shared" si="1195"/>
        <v/>
      </c>
      <c r="AG2505" s="3" t="str">
        <f t="shared" si="1196"/>
        <v/>
      </c>
      <c r="AH2505" s="4" t="str">
        <f t="shared" si="1197"/>
        <v/>
      </c>
      <c r="AI2505" s="75" t="str">
        <f t="shared" si="1198"/>
        <v/>
      </c>
      <c r="AJ2505" s="75" t="str">
        <f t="shared" si="1199"/>
        <v/>
      </c>
    </row>
    <row r="2506" spans="1:36" ht="14.25">
      <c r="A2506" s="41" t="str">
        <f t="shared" si="1182"/>
        <v/>
      </c>
      <c r="B2506" s="150" t="str">
        <f>IF(ISNUMBER(A2506),INDEX('MetaTrader Import'!$H$13:$J$5893,TRUNC(((A2506-$A$39+1)-1)/3)+1,MOD((A2506-$A$39+1)-1,3)+1),"")</f>
        <v/>
      </c>
      <c r="C2506" s="43" t="str">
        <f t="shared" si="1183"/>
        <v/>
      </c>
      <c r="D2506" s="43" t="str">
        <f t="shared" ca="1" si="1173"/>
        <v/>
      </c>
      <c r="E2506" s="43" t="str">
        <f t="shared" si="1184"/>
        <v/>
      </c>
      <c r="F2506" s="43" t="str">
        <f t="shared" si="1185"/>
        <v/>
      </c>
      <c r="G2506" s="43" t="str">
        <f>IF(A2506&lt;&gt;"",IF(A2506&lt;Data!$G$11*0.25,$C$13/$G$32,IF(A2506&gt;Data!$G$11*0.25,$C$13,$C$13*10)),"")</f>
        <v/>
      </c>
      <c r="H2506" s="43" t="str">
        <f>IF(A2506&lt;&gt;"",IF(Data!$G$9="constant",$C$13,IF(Data!$G$9="squeeze",G2506,F2506)),"")</f>
        <v/>
      </c>
      <c r="I2506" s="38" t="str">
        <f ca="1">IF(ISNUMBER(A2506),NORMINV(RAND(),0,IF(AND(Data!$G$9="squeeze",A2506&lt;Data!$G$11*0.25),$H$32,1)*$C$30*$C$13)*($C$14*$C$12),"")</f>
        <v/>
      </c>
      <c r="J2506" s="42" t="str">
        <f ca="1">IFERROR(IF(Data!$C$6="Real",B2506,I2506+J2505+($C$14*$C$12)*(NORMINV(RAND(),$C$15,CHOOSE($G$13,$C$13,F2506,G2506)))),"")</f>
        <v/>
      </c>
      <c r="K2506" s="88" t="str">
        <f>IF(ISNUMBER(A2506), IF($G$16="fixed",$G$17,MIN(H2506*Data!$C$7*$C$16*0.5,$C$17*Data!$C$7))*$C$12,"")</f>
        <v/>
      </c>
      <c r="L2506" s="42" t="str">
        <f t="shared" ca="1" si="1200"/>
        <v/>
      </c>
      <c r="M2506" s="44" t="str">
        <f t="shared" ca="1" si="1201"/>
        <v/>
      </c>
      <c r="N2506" s="44" t="str">
        <f t="shared" ca="1" si="1202"/>
        <v/>
      </c>
      <c r="O2506" s="108" t="str">
        <f t="shared" si="1186"/>
        <v/>
      </c>
      <c r="P2506" s="102" t="str">
        <f t="shared" si="1187"/>
        <v/>
      </c>
      <c r="Q2506" s="102" t="str">
        <f t="shared" si="1188"/>
        <v/>
      </c>
      <c r="R2506" s="120" t="str">
        <f t="shared" si="1189"/>
        <v/>
      </c>
      <c r="S2506" s="54" t="str">
        <f t="shared" si="1190"/>
        <v/>
      </c>
      <c r="T2506" s="5" t="str">
        <f t="shared" si="1191"/>
        <v/>
      </c>
      <c r="U2506" s="152" t="str">
        <f t="shared" si="1174"/>
        <v/>
      </c>
      <c r="V2506" s="152" t="str">
        <f t="shared" si="1175"/>
        <v/>
      </c>
      <c r="W2506" s="153" t="str">
        <f t="shared" si="1176"/>
        <v/>
      </c>
      <c r="X2506" s="153" t="str">
        <f t="shared" si="1177"/>
        <v/>
      </c>
      <c r="Y2506" s="153" t="str">
        <f t="shared" si="1178"/>
        <v/>
      </c>
      <c r="Z2506" s="153" t="str">
        <f t="shared" si="1179"/>
        <v/>
      </c>
      <c r="AA2506" s="152" t="str">
        <f t="shared" si="1180"/>
        <v/>
      </c>
      <c r="AB2506" s="152" t="str">
        <f t="shared" si="1181"/>
        <v/>
      </c>
      <c r="AC2506" s="154" t="str">
        <f t="shared" si="1192"/>
        <v/>
      </c>
      <c r="AD2506" s="154" t="str">
        <f t="shared" si="1193"/>
        <v/>
      </c>
      <c r="AE2506" s="3" t="str">
        <f t="shared" si="1194"/>
        <v/>
      </c>
      <c r="AF2506" s="3" t="str">
        <f t="shared" si="1195"/>
        <v/>
      </c>
      <c r="AG2506" s="3" t="str">
        <f t="shared" si="1196"/>
        <v/>
      </c>
      <c r="AH2506" s="4" t="str">
        <f t="shared" si="1197"/>
        <v/>
      </c>
      <c r="AI2506" s="75" t="str">
        <f t="shared" si="1198"/>
        <v/>
      </c>
      <c r="AJ2506" s="75" t="str">
        <f t="shared" si="1199"/>
        <v/>
      </c>
    </row>
    <row r="2507" spans="1:36" ht="14.25">
      <c r="A2507" s="41" t="str">
        <f t="shared" si="1182"/>
        <v/>
      </c>
      <c r="B2507" s="150" t="str">
        <f>IF(ISNUMBER(A2507),INDEX('MetaTrader Import'!$H$13:$J$5893,TRUNC(((A2507-$A$39+1)-1)/3)+1,MOD((A2507-$A$39+1)-1,3)+1),"")</f>
        <v/>
      </c>
      <c r="C2507" s="43" t="str">
        <f t="shared" si="1183"/>
        <v/>
      </c>
      <c r="D2507" s="43" t="str">
        <f t="shared" ca="1" si="1173"/>
        <v/>
      </c>
      <c r="E2507" s="43" t="str">
        <f t="shared" si="1184"/>
        <v/>
      </c>
      <c r="F2507" s="43" t="str">
        <f t="shared" si="1185"/>
        <v/>
      </c>
      <c r="G2507" s="43" t="str">
        <f>IF(A2507&lt;&gt;"",IF(A2507&lt;Data!$G$11*0.25,$C$13/$G$32,IF(A2507&gt;Data!$G$11*0.25,$C$13,$C$13*10)),"")</f>
        <v/>
      </c>
      <c r="H2507" s="43" t="str">
        <f>IF(A2507&lt;&gt;"",IF(Data!$G$9="constant",$C$13,IF(Data!$G$9="squeeze",G2507,F2507)),"")</f>
        <v/>
      </c>
      <c r="I2507" s="38" t="str">
        <f ca="1">IF(ISNUMBER(A2507),NORMINV(RAND(),0,IF(AND(Data!$G$9="squeeze",A2507&lt;Data!$G$11*0.25),$H$32,1)*$C$30*$C$13)*($C$14*$C$12),"")</f>
        <v/>
      </c>
      <c r="J2507" s="42" t="str">
        <f ca="1">IFERROR(IF(Data!$C$6="Real",B2507,I2507+J2506+($C$14*$C$12)*(NORMINV(RAND(),$C$15,CHOOSE($G$13,$C$13,F2507,G2507)))),"")</f>
        <v/>
      </c>
      <c r="K2507" s="88" t="str">
        <f>IF(ISNUMBER(A2507), IF($G$16="fixed",$G$17,MIN(H2507*Data!$C$7*$C$16*0.5,$C$17*Data!$C$7))*$C$12,"")</f>
        <v/>
      </c>
      <c r="L2507" s="42" t="str">
        <f t="shared" ca="1" si="1200"/>
        <v/>
      </c>
      <c r="M2507" s="44" t="str">
        <f t="shared" ca="1" si="1201"/>
        <v/>
      </c>
      <c r="N2507" s="44" t="str">
        <f t="shared" ca="1" si="1202"/>
        <v/>
      </c>
      <c r="O2507" s="108" t="str">
        <f t="shared" si="1186"/>
        <v/>
      </c>
      <c r="P2507" s="102" t="str">
        <f t="shared" si="1187"/>
        <v/>
      </c>
      <c r="Q2507" s="102" t="str">
        <f t="shared" si="1188"/>
        <v/>
      </c>
      <c r="R2507" s="120" t="str">
        <f t="shared" si="1189"/>
        <v/>
      </c>
      <c r="S2507" s="54" t="str">
        <f t="shared" si="1190"/>
        <v/>
      </c>
      <c r="T2507" s="5" t="str">
        <f t="shared" si="1191"/>
        <v/>
      </c>
      <c r="U2507" s="152" t="str">
        <f t="shared" si="1174"/>
        <v/>
      </c>
      <c r="V2507" s="152" t="str">
        <f t="shared" si="1175"/>
        <v/>
      </c>
      <c r="W2507" s="153" t="str">
        <f t="shared" si="1176"/>
        <v/>
      </c>
      <c r="X2507" s="153" t="str">
        <f t="shared" si="1177"/>
        <v/>
      </c>
      <c r="Y2507" s="153" t="str">
        <f t="shared" si="1178"/>
        <v/>
      </c>
      <c r="Z2507" s="153" t="str">
        <f t="shared" si="1179"/>
        <v/>
      </c>
      <c r="AA2507" s="152" t="str">
        <f t="shared" si="1180"/>
        <v/>
      </c>
      <c r="AB2507" s="152" t="str">
        <f t="shared" si="1181"/>
        <v/>
      </c>
      <c r="AC2507" s="154" t="str">
        <f t="shared" si="1192"/>
        <v/>
      </c>
      <c r="AD2507" s="154" t="str">
        <f t="shared" si="1193"/>
        <v/>
      </c>
      <c r="AE2507" s="3" t="str">
        <f t="shared" si="1194"/>
        <v/>
      </c>
      <c r="AF2507" s="3" t="str">
        <f t="shared" si="1195"/>
        <v/>
      </c>
      <c r="AG2507" s="3" t="str">
        <f t="shared" si="1196"/>
        <v/>
      </c>
      <c r="AH2507" s="4" t="str">
        <f t="shared" si="1197"/>
        <v/>
      </c>
      <c r="AI2507" s="75" t="str">
        <f t="shared" si="1198"/>
        <v/>
      </c>
      <c r="AJ2507" s="75" t="str">
        <f t="shared" si="1199"/>
        <v/>
      </c>
    </row>
    <row r="2508" spans="1:36" ht="14.25">
      <c r="A2508" s="41" t="str">
        <f t="shared" si="1182"/>
        <v/>
      </c>
      <c r="B2508" s="150" t="str">
        <f>IF(ISNUMBER(A2508),INDEX('MetaTrader Import'!$H$13:$J$5893,TRUNC(((A2508-$A$39+1)-1)/3)+1,MOD((A2508-$A$39+1)-1,3)+1),"")</f>
        <v/>
      </c>
      <c r="C2508" s="43" t="str">
        <f t="shared" si="1183"/>
        <v/>
      </c>
      <c r="D2508" s="43" t="str">
        <f t="shared" ca="1" si="1173"/>
        <v/>
      </c>
      <c r="E2508" s="43" t="str">
        <f t="shared" si="1184"/>
        <v/>
      </c>
      <c r="F2508" s="43" t="str">
        <f t="shared" si="1185"/>
        <v/>
      </c>
      <c r="G2508" s="43" t="str">
        <f>IF(A2508&lt;&gt;"",IF(A2508&lt;Data!$G$11*0.25,$C$13/$G$32,IF(A2508&gt;Data!$G$11*0.25,$C$13,$C$13*10)),"")</f>
        <v/>
      </c>
      <c r="H2508" s="43" t="str">
        <f>IF(A2508&lt;&gt;"",IF(Data!$G$9="constant",$C$13,IF(Data!$G$9="squeeze",G2508,F2508)),"")</f>
        <v/>
      </c>
      <c r="I2508" s="38" t="str">
        <f ca="1">IF(ISNUMBER(A2508),NORMINV(RAND(),0,IF(AND(Data!$G$9="squeeze",A2508&lt;Data!$G$11*0.25),$H$32,1)*$C$30*$C$13)*($C$14*$C$12),"")</f>
        <v/>
      </c>
      <c r="J2508" s="42" t="str">
        <f ca="1">IFERROR(IF(Data!$C$6="Real",B2508,I2508+J2507+($C$14*$C$12)*(NORMINV(RAND(),$C$15,CHOOSE($G$13,$C$13,F2508,G2508)))),"")</f>
        <v/>
      </c>
      <c r="K2508" s="88" t="str">
        <f>IF(ISNUMBER(A2508), IF($G$16="fixed",$G$17,MIN(H2508*Data!$C$7*$C$16*0.5,$C$17*Data!$C$7))*$C$12,"")</f>
        <v/>
      </c>
      <c r="L2508" s="42" t="str">
        <f t="shared" ca="1" si="1200"/>
        <v/>
      </c>
      <c r="M2508" s="44" t="str">
        <f t="shared" ca="1" si="1201"/>
        <v/>
      </c>
      <c r="N2508" s="44" t="str">
        <f t="shared" ca="1" si="1202"/>
        <v/>
      </c>
      <c r="O2508" s="108" t="str">
        <f t="shared" si="1186"/>
        <v/>
      </c>
      <c r="P2508" s="102" t="str">
        <f t="shared" si="1187"/>
        <v/>
      </c>
      <c r="Q2508" s="102" t="str">
        <f t="shared" si="1188"/>
        <v/>
      </c>
      <c r="R2508" s="120" t="str">
        <f t="shared" si="1189"/>
        <v/>
      </c>
      <c r="S2508" s="54" t="str">
        <f t="shared" si="1190"/>
        <v/>
      </c>
      <c r="T2508" s="5" t="str">
        <f t="shared" si="1191"/>
        <v/>
      </c>
      <c r="U2508" s="152" t="str">
        <f t="shared" si="1174"/>
        <v/>
      </c>
      <c r="V2508" s="152" t="str">
        <f t="shared" si="1175"/>
        <v/>
      </c>
      <c r="W2508" s="153" t="str">
        <f t="shared" si="1176"/>
        <v/>
      </c>
      <c r="X2508" s="153" t="str">
        <f t="shared" si="1177"/>
        <v/>
      </c>
      <c r="Y2508" s="153" t="str">
        <f t="shared" si="1178"/>
        <v/>
      </c>
      <c r="Z2508" s="153" t="str">
        <f t="shared" si="1179"/>
        <v/>
      </c>
      <c r="AA2508" s="152" t="str">
        <f t="shared" si="1180"/>
        <v/>
      </c>
      <c r="AB2508" s="152" t="str">
        <f t="shared" si="1181"/>
        <v/>
      </c>
      <c r="AC2508" s="154" t="str">
        <f t="shared" si="1192"/>
        <v/>
      </c>
      <c r="AD2508" s="154" t="str">
        <f t="shared" si="1193"/>
        <v/>
      </c>
      <c r="AE2508" s="3" t="str">
        <f t="shared" si="1194"/>
        <v/>
      </c>
      <c r="AF2508" s="3" t="str">
        <f t="shared" si="1195"/>
        <v/>
      </c>
      <c r="AG2508" s="3" t="str">
        <f t="shared" si="1196"/>
        <v/>
      </c>
      <c r="AH2508" s="4" t="str">
        <f t="shared" si="1197"/>
        <v/>
      </c>
      <c r="AI2508" s="75" t="str">
        <f t="shared" si="1198"/>
        <v/>
      </c>
      <c r="AJ2508" s="75" t="str">
        <f t="shared" si="1199"/>
        <v/>
      </c>
    </row>
    <row r="2509" spans="1:36" ht="14.25">
      <c r="A2509" s="41" t="str">
        <f t="shared" si="1182"/>
        <v/>
      </c>
      <c r="B2509" s="150" t="str">
        <f>IF(ISNUMBER(A2509),INDEX('MetaTrader Import'!$H$13:$J$5893,TRUNC(((A2509-$A$39+1)-1)/3)+1,MOD((A2509-$A$39+1)-1,3)+1),"")</f>
        <v/>
      </c>
      <c r="C2509" s="43" t="str">
        <f t="shared" si="1183"/>
        <v/>
      </c>
      <c r="D2509" s="43" t="str">
        <f t="shared" ca="1" si="1173"/>
        <v/>
      </c>
      <c r="E2509" s="43" t="str">
        <f t="shared" si="1184"/>
        <v/>
      </c>
      <c r="F2509" s="43" t="str">
        <f t="shared" si="1185"/>
        <v/>
      </c>
      <c r="G2509" s="43" t="str">
        <f>IF(A2509&lt;&gt;"",IF(A2509&lt;Data!$G$11*0.25,$C$13/$G$32,IF(A2509&gt;Data!$G$11*0.25,$C$13,$C$13*10)),"")</f>
        <v/>
      </c>
      <c r="H2509" s="43" t="str">
        <f>IF(A2509&lt;&gt;"",IF(Data!$G$9="constant",$C$13,IF(Data!$G$9="squeeze",G2509,F2509)),"")</f>
        <v/>
      </c>
      <c r="I2509" s="38" t="str">
        <f ca="1">IF(ISNUMBER(A2509),NORMINV(RAND(),0,IF(AND(Data!$G$9="squeeze",A2509&lt;Data!$G$11*0.25),$H$32,1)*$C$30*$C$13)*($C$14*$C$12),"")</f>
        <v/>
      </c>
      <c r="J2509" s="42" t="str">
        <f ca="1">IFERROR(IF(Data!$C$6="Real",B2509,I2509+J2508+($C$14*$C$12)*(NORMINV(RAND(),$C$15,CHOOSE($G$13,$C$13,F2509,G2509)))),"")</f>
        <v/>
      </c>
      <c r="K2509" s="88" t="str">
        <f>IF(ISNUMBER(A2509), IF($G$16="fixed",$G$17,MIN(H2509*Data!$C$7*$C$16*0.5,$C$17*Data!$C$7))*$C$12,"")</f>
        <v/>
      </c>
      <c r="L2509" s="42" t="str">
        <f t="shared" ca="1" si="1200"/>
        <v/>
      </c>
      <c r="M2509" s="44" t="str">
        <f t="shared" ca="1" si="1201"/>
        <v/>
      </c>
      <c r="N2509" s="44" t="str">
        <f t="shared" ca="1" si="1202"/>
        <v/>
      </c>
      <c r="O2509" s="108" t="str">
        <f t="shared" si="1186"/>
        <v/>
      </c>
      <c r="P2509" s="102" t="str">
        <f t="shared" si="1187"/>
        <v/>
      </c>
      <c r="Q2509" s="102" t="str">
        <f t="shared" si="1188"/>
        <v/>
      </c>
      <c r="R2509" s="120" t="str">
        <f t="shared" si="1189"/>
        <v/>
      </c>
      <c r="S2509" s="54" t="str">
        <f t="shared" si="1190"/>
        <v/>
      </c>
      <c r="T2509" s="5" t="str">
        <f t="shared" si="1191"/>
        <v/>
      </c>
      <c r="U2509" s="152" t="str">
        <f t="shared" si="1174"/>
        <v/>
      </c>
      <c r="V2509" s="152" t="str">
        <f t="shared" si="1175"/>
        <v/>
      </c>
      <c r="W2509" s="153" t="str">
        <f t="shared" si="1176"/>
        <v/>
      </c>
      <c r="X2509" s="153" t="str">
        <f t="shared" si="1177"/>
        <v/>
      </c>
      <c r="Y2509" s="153" t="str">
        <f t="shared" si="1178"/>
        <v/>
      </c>
      <c r="Z2509" s="153" t="str">
        <f t="shared" si="1179"/>
        <v/>
      </c>
      <c r="AA2509" s="152" t="str">
        <f t="shared" si="1180"/>
        <v/>
      </c>
      <c r="AB2509" s="152" t="str">
        <f t="shared" si="1181"/>
        <v/>
      </c>
      <c r="AC2509" s="154" t="str">
        <f t="shared" si="1192"/>
        <v/>
      </c>
      <c r="AD2509" s="154" t="str">
        <f t="shared" si="1193"/>
        <v/>
      </c>
      <c r="AE2509" s="3" t="str">
        <f t="shared" si="1194"/>
        <v/>
      </c>
      <c r="AF2509" s="3" t="str">
        <f t="shared" si="1195"/>
        <v/>
      </c>
      <c r="AG2509" s="3" t="str">
        <f t="shared" si="1196"/>
        <v/>
      </c>
      <c r="AH2509" s="4" t="str">
        <f t="shared" si="1197"/>
        <v/>
      </c>
      <c r="AI2509" s="75" t="str">
        <f t="shared" si="1198"/>
        <v/>
      </c>
      <c r="AJ2509" s="75" t="str">
        <f t="shared" si="1199"/>
        <v/>
      </c>
    </row>
    <row r="2510" spans="1:36" ht="14.25">
      <c r="A2510" s="41" t="str">
        <f t="shared" si="1182"/>
        <v/>
      </c>
      <c r="B2510" s="150" t="str">
        <f>IF(ISNUMBER(A2510),INDEX('MetaTrader Import'!$H$13:$J$5893,TRUNC(((A2510-$A$39+1)-1)/3)+1,MOD((A2510-$A$39+1)-1,3)+1),"")</f>
        <v/>
      </c>
      <c r="C2510" s="43" t="str">
        <f t="shared" si="1183"/>
        <v/>
      </c>
      <c r="D2510" s="43" t="str">
        <f t="shared" ca="1" si="1173"/>
        <v/>
      </c>
      <c r="E2510" s="43" t="str">
        <f t="shared" si="1184"/>
        <v/>
      </c>
      <c r="F2510" s="43" t="str">
        <f t="shared" si="1185"/>
        <v/>
      </c>
      <c r="G2510" s="43" t="str">
        <f>IF(A2510&lt;&gt;"",IF(A2510&lt;Data!$G$11*0.25,$C$13/$G$32,IF(A2510&gt;Data!$G$11*0.25,$C$13,$C$13*10)),"")</f>
        <v/>
      </c>
      <c r="H2510" s="43" t="str">
        <f>IF(A2510&lt;&gt;"",IF(Data!$G$9="constant",$C$13,IF(Data!$G$9="squeeze",G2510,F2510)),"")</f>
        <v/>
      </c>
      <c r="I2510" s="38" t="str">
        <f ca="1">IF(ISNUMBER(A2510),NORMINV(RAND(),0,IF(AND(Data!$G$9="squeeze",A2510&lt;Data!$G$11*0.25),$H$32,1)*$C$30*$C$13)*($C$14*$C$12),"")</f>
        <v/>
      </c>
      <c r="J2510" s="42" t="str">
        <f ca="1">IFERROR(IF(Data!$C$6="Real",B2510,I2510+J2509+($C$14*$C$12)*(NORMINV(RAND(),$C$15,CHOOSE($G$13,$C$13,F2510,G2510)))),"")</f>
        <v/>
      </c>
      <c r="K2510" s="88" t="str">
        <f>IF(ISNUMBER(A2510), IF($G$16="fixed",$G$17,MIN(H2510*Data!$C$7*$C$16*0.5,$C$17*Data!$C$7))*$C$12,"")</f>
        <v/>
      </c>
      <c r="L2510" s="42" t="str">
        <f t="shared" ca="1" si="1200"/>
        <v/>
      </c>
      <c r="M2510" s="44" t="str">
        <f t="shared" ca="1" si="1201"/>
        <v/>
      </c>
      <c r="N2510" s="44" t="str">
        <f t="shared" ca="1" si="1202"/>
        <v/>
      </c>
      <c r="O2510" s="108" t="str">
        <f t="shared" si="1186"/>
        <v/>
      </c>
      <c r="P2510" s="102" t="str">
        <f t="shared" si="1187"/>
        <v/>
      </c>
      <c r="Q2510" s="102" t="str">
        <f t="shared" si="1188"/>
        <v/>
      </c>
      <c r="R2510" s="120" t="str">
        <f t="shared" si="1189"/>
        <v/>
      </c>
      <c r="S2510" s="54" t="str">
        <f t="shared" si="1190"/>
        <v/>
      </c>
      <c r="T2510" s="5" t="str">
        <f t="shared" si="1191"/>
        <v/>
      </c>
      <c r="U2510" s="152" t="str">
        <f t="shared" si="1174"/>
        <v/>
      </c>
      <c r="V2510" s="152" t="str">
        <f t="shared" si="1175"/>
        <v/>
      </c>
      <c r="W2510" s="153" t="str">
        <f t="shared" si="1176"/>
        <v/>
      </c>
      <c r="X2510" s="153" t="str">
        <f t="shared" si="1177"/>
        <v/>
      </c>
      <c r="Y2510" s="153" t="str">
        <f t="shared" si="1178"/>
        <v/>
      </c>
      <c r="Z2510" s="153" t="str">
        <f t="shared" si="1179"/>
        <v/>
      </c>
      <c r="AA2510" s="152" t="str">
        <f t="shared" si="1180"/>
        <v/>
      </c>
      <c r="AB2510" s="152" t="str">
        <f t="shared" si="1181"/>
        <v/>
      </c>
      <c r="AC2510" s="154" t="str">
        <f t="shared" si="1192"/>
        <v/>
      </c>
      <c r="AD2510" s="154" t="str">
        <f t="shared" si="1193"/>
        <v/>
      </c>
      <c r="AE2510" s="3" t="str">
        <f t="shared" si="1194"/>
        <v/>
      </c>
      <c r="AF2510" s="3" t="str">
        <f t="shared" si="1195"/>
        <v/>
      </c>
      <c r="AG2510" s="3" t="str">
        <f t="shared" si="1196"/>
        <v/>
      </c>
      <c r="AH2510" s="4" t="str">
        <f t="shared" si="1197"/>
        <v/>
      </c>
      <c r="AI2510" s="75" t="str">
        <f t="shared" si="1198"/>
        <v/>
      </c>
      <c r="AJ2510" s="75" t="str">
        <f t="shared" si="1199"/>
        <v/>
      </c>
    </row>
    <row r="2511" spans="1:36" ht="14.25">
      <c r="A2511" s="41" t="str">
        <f t="shared" si="1182"/>
        <v/>
      </c>
      <c r="B2511" s="150" t="str">
        <f>IF(ISNUMBER(A2511),INDEX('MetaTrader Import'!$H$13:$J$5893,TRUNC(((A2511-$A$39+1)-1)/3)+1,MOD((A2511-$A$39+1)-1,3)+1),"")</f>
        <v/>
      </c>
      <c r="C2511" s="43" t="str">
        <f t="shared" si="1183"/>
        <v/>
      </c>
      <c r="D2511" s="43" t="str">
        <f t="shared" ca="1" si="1173"/>
        <v/>
      </c>
      <c r="E2511" s="43" t="str">
        <f t="shared" si="1184"/>
        <v/>
      </c>
      <c r="F2511" s="43" t="str">
        <f t="shared" si="1185"/>
        <v/>
      </c>
      <c r="G2511" s="43" t="str">
        <f>IF(A2511&lt;&gt;"",IF(A2511&lt;Data!$G$11*0.25,$C$13/$G$32,IF(A2511&gt;Data!$G$11*0.25,$C$13,$C$13*10)),"")</f>
        <v/>
      </c>
      <c r="H2511" s="43" t="str">
        <f>IF(A2511&lt;&gt;"",IF(Data!$G$9="constant",$C$13,IF(Data!$G$9="squeeze",G2511,F2511)),"")</f>
        <v/>
      </c>
      <c r="I2511" s="38" t="str">
        <f ca="1">IF(ISNUMBER(A2511),NORMINV(RAND(),0,IF(AND(Data!$G$9="squeeze",A2511&lt;Data!$G$11*0.25),$H$32,1)*$C$30*$C$13)*($C$14*$C$12),"")</f>
        <v/>
      </c>
      <c r="J2511" s="42" t="str">
        <f ca="1">IFERROR(IF(Data!$C$6="Real",B2511,I2511+J2510+($C$14*$C$12)*(NORMINV(RAND(),$C$15,CHOOSE($G$13,$C$13,F2511,G2511)))),"")</f>
        <v/>
      </c>
      <c r="K2511" s="88" t="str">
        <f>IF(ISNUMBER(A2511), IF($G$16="fixed",$G$17,MIN(H2511*Data!$C$7*$C$16*0.5,$C$17*Data!$C$7))*$C$12,"")</f>
        <v/>
      </c>
      <c r="L2511" s="42" t="str">
        <f t="shared" ca="1" si="1200"/>
        <v/>
      </c>
      <c r="M2511" s="44" t="str">
        <f t="shared" ca="1" si="1201"/>
        <v/>
      </c>
      <c r="N2511" s="44" t="str">
        <f t="shared" ca="1" si="1202"/>
        <v/>
      </c>
      <c r="O2511" s="108" t="str">
        <f t="shared" si="1186"/>
        <v/>
      </c>
      <c r="P2511" s="102" t="str">
        <f t="shared" si="1187"/>
        <v/>
      </c>
      <c r="Q2511" s="102" t="str">
        <f t="shared" si="1188"/>
        <v/>
      </c>
      <c r="R2511" s="120" t="str">
        <f t="shared" si="1189"/>
        <v/>
      </c>
      <c r="S2511" s="54" t="str">
        <f t="shared" si="1190"/>
        <v/>
      </c>
      <c r="T2511" s="5" t="str">
        <f t="shared" si="1191"/>
        <v/>
      </c>
      <c r="U2511" s="152" t="str">
        <f t="shared" si="1174"/>
        <v/>
      </c>
      <c r="V2511" s="152" t="str">
        <f t="shared" si="1175"/>
        <v/>
      </c>
      <c r="W2511" s="153" t="str">
        <f t="shared" si="1176"/>
        <v/>
      </c>
      <c r="X2511" s="153" t="str">
        <f t="shared" si="1177"/>
        <v/>
      </c>
      <c r="Y2511" s="153" t="str">
        <f t="shared" si="1178"/>
        <v/>
      </c>
      <c r="Z2511" s="153" t="str">
        <f t="shared" si="1179"/>
        <v/>
      </c>
      <c r="AA2511" s="152" t="str">
        <f t="shared" si="1180"/>
        <v/>
      </c>
      <c r="AB2511" s="152" t="str">
        <f t="shared" si="1181"/>
        <v/>
      </c>
      <c r="AC2511" s="154" t="str">
        <f t="shared" si="1192"/>
        <v/>
      </c>
      <c r="AD2511" s="154" t="str">
        <f t="shared" si="1193"/>
        <v/>
      </c>
      <c r="AE2511" s="3" t="str">
        <f t="shared" si="1194"/>
        <v/>
      </c>
      <c r="AF2511" s="3" t="str">
        <f t="shared" si="1195"/>
        <v/>
      </c>
      <c r="AG2511" s="3" t="str">
        <f t="shared" si="1196"/>
        <v/>
      </c>
      <c r="AH2511" s="4" t="str">
        <f t="shared" si="1197"/>
        <v/>
      </c>
      <c r="AI2511" s="75" t="str">
        <f t="shared" si="1198"/>
        <v/>
      </c>
      <c r="AJ2511" s="75" t="str">
        <f t="shared" si="1199"/>
        <v/>
      </c>
    </row>
    <row r="2512" spans="1:36" ht="14.25">
      <c r="A2512" s="41" t="str">
        <f t="shared" si="1182"/>
        <v/>
      </c>
      <c r="B2512" s="150" t="str">
        <f>IF(ISNUMBER(A2512),INDEX('MetaTrader Import'!$H$13:$J$5893,TRUNC(((A2512-$A$39+1)-1)/3)+1,MOD((A2512-$A$39+1)-1,3)+1),"")</f>
        <v/>
      </c>
      <c r="C2512" s="43" t="str">
        <f t="shared" si="1183"/>
        <v/>
      </c>
      <c r="D2512" s="43" t="str">
        <f t="shared" ca="1" si="1173"/>
        <v/>
      </c>
      <c r="E2512" s="43" t="str">
        <f t="shared" si="1184"/>
        <v/>
      </c>
      <c r="F2512" s="43" t="str">
        <f t="shared" si="1185"/>
        <v/>
      </c>
      <c r="G2512" s="43" t="str">
        <f>IF(A2512&lt;&gt;"",IF(A2512&lt;Data!$G$11*0.25,$C$13/$G$32,IF(A2512&gt;Data!$G$11*0.25,$C$13,$C$13*10)),"")</f>
        <v/>
      </c>
      <c r="H2512" s="43" t="str">
        <f>IF(A2512&lt;&gt;"",IF(Data!$G$9="constant",$C$13,IF(Data!$G$9="squeeze",G2512,F2512)),"")</f>
        <v/>
      </c>
      <c r="I2512" s="38" t="str">
        <f ca="1">IF(ISNUMBER(A2512),NORMINV(RAND(),0,IF(AND(Data!$G$9="squeeze",A2512&lt;Data!$G$11*0.25),$H$32,1)*$C$30*$C$13)*($C$14*$C$12),"")</f>
        <v/>
      </c>
      <c r="J2512" s="42" t="str">
        <f ca="1">IFERROR(IF(Data!$C$6="Real",B2512,I2512+J2511+($C$14*$C$12)*(NORMINV(RAND(),$C$15,CHOOSE($G$13,$C$13,F2512,G2512)))),"")</f>
        <v/>
      </c>
      <c r="K2512" s="88" t="str">
        <f>IF(ISNUMBER(A2512), IF($G$16="fixed",$G$17,MIN(H2512*Data!$C$7*$C$16*0.5,$C$17*Data!$C$7))*$C$12,"")</f>
        <v/>
      </c>
      <c r="L2512" s="42" t="str">
        <f t="shared" ca="1" si="1200"/>
        <v/>
      </c>
      <c r="M2512" s="44" t="str">
        <f t="shared" ca="1" si="1201"/>
        <v/>
      </c>
      <c r="N2512" s="44" t="str">
        <f t="shared" ca="1" si="1202"/>
        <v/>
      </c>
      <c r="O2512" s="108" t="str">
        <f t="shared" si="1186"/>
        <v/>
      </c>
      <c r="P2512" s="102" t="str">
        <f t="shared" si="1187"/>
        <v/>
      </c>
      <c r="Q2512" s="102" t="str">
        <f t="shared" si="1188"/>
        <v/>
      </c>
      <c r="R2512" s="120" t="str">
        <f t="shared" si="1189"/>
        <v/>
      </c>
      <c r="S2512" s="54" t="str">
        <f t="shared" si="1190"/>
        <v/>
      </c>
      <c r="T2512" s="5" t="str">
        <f t="shared" si="1191"/>
        <v/>
      </c>
      <c r="U2512" s="152" t="str">
        <f t="shared" si="1174"/>
        <v/>
      </c>
      <c r="V2512" s="152" t="str">
        <f t="shared" si="1175"/>
        <v/>
      </c>
      <c r="W2512" s="153" t="str">
        <f t="shared" si="1176"/>
        <v/>
      </c>
      <c r="X2512" s="153" t="str">
        <f t="shared" si="1177"/>
        <v/>
      </c>
      <c r="Y2512" s="153" t="str">
        <f t="shared" si="1178"/>
        <v/>
      </c>
      <c r="Z2512" s="153" t="str">
        <f t="shared" si="1179"/>
        <v/>
      </c>
      <c r="AA2512" s="152" t="str">
        <f t="shared" si="1180"/>
        <v/>
      </c>
      <c r="AB2512" s="152" t="str">
        <f t="shared" si="1181"/>
        <v/>
      </c>
      <c r="AC2512" s="154" t="str">
        <f t="shared" si="1192"/>
        <v/>
      </c>
      <c r="AD2512" s="154" t="str">
        <f t="shared" si="1193"/>
        <v/>
      </c>
      <c r="AE2512" s="3" t="str">
        <f t="shared" si="1194"/>
        <v/>
      </c>
      <c r="AF2512" s="3" t="str">
        <f t="shared" si="1195"/>
        <v/>
      </c>
      <c r="AG2512" s="3" t="str">
        <f t="shared" si="1196"/>
        <v/>
      </c>
      <c r="AH2512" s="4" t="str">
        <f t="shared" si="1197"/>
        <v/>
      </c>
      <c r="AI2512" s="75" t="str">
        <f t="shared" si="1198"/>
        <v/>
      </c>
      <c r="AJ2512" s="75" t="str">
        <f t="shared" si="1199"/>
        <v/>
      </c>
    </row>
    <row r="2513" spans="1:36" ht="14.25">
      <c r="A2513" s="41" t="str">
        <f t="shared" si="1182"/>
        <v/>
      </c>
      <c r="B2513" s="150" t="str">
        <f>IF(ISNUMBER(A2513),INDEX('MetaTrader Import'!$H$13:$J$5893,TRUNC(((A2513-$A$39+1)-1)/3)+1,MOD((A2513-$A$39+1)-1,3)+1),"")</f>
        <v/>
      </c>
      <c r="C2513" s="43" t="str">
        <f t="shared" si="1183"/>
        <v/>
      </c>
      <c r="D2513" s="43" t="str">
        <f t="shared" ca="1" si="1173"/>
        <v/>
      </c>
      <c r="E2513" s="43" t="str">
        <f t="shared" si="1184"/>
        <v/>
      </c>
      <c r="F2513" s="43" t="str">
        <f t="shared" si="1185"/>
        <v/>
      </c>
      <c r="G2513" s="43" t="str">
        <f>IF(A2513&lt;&gt;"",IF(A2513&lt;Data!$G$11*0.25,$C$13/$G$32,IF(A2513&gt;Data!$G$11*0.25,$C$13,$C$13*10)),"")</f>
        <v/>
      </c>
      <c r="H2513" s="43" t="str">
        <f>IF(A2513&lt;&gt;"",IF(Data!$G$9="constant",$C$13,IF(Data!$G$9="squeeze",G2513,F2513)),"")</f>
        <v/>
      </c>
      <c r="I2513" s="38" t="str">
        <f ca="1">IF(ISNUMBER(A2513),NORMINV(RAND(),0,IF(AND(Data!$G$9="squeeze",A2513&lt;Data!$G$11*0.25),$H$32,1)*$C$30*$C$13)*($C$14*$C$12),"")</f>
        <v/>
      </c>
      <c r="J2513" s="42" t="str">
        <f ca="1">IFERROR(IF(Data!$C$6="Real",B2513,I2513+J2512+($C$14*$C$12)*(NORMINV(RAND(),$C$15,CHOOSE($G$13,$C$13,F2513,G2513)))),"")</f>
        <v/>
      </c>
      <c r="K2513" s="88" t="str">
        <f>IF(ISNUMBER(A2513), IF($G$16="fixed",$G$17,MIN(H2513*Data!$C$7*$C$16*0.5,$C$17*Data!$C$7))*$C$12,"")</f>
        <v/>
      </c>
      <c r="L2513" s="42" t="str">
        <f t="shared" ca="1" si="1200"/>
        <v/>
      </c>
      <c r="M2513" s="44" t="str">
        <f t="shared" ca="1" si="1201"/>
        <v/>
      </c>
      <c r="N2513" s="44" t="str">
        <f t="shared" ca="1" si="1202"/>
        <v/>
      </c>
      <c r="O2513" s="108" t="str">
        <f t="shared" si="1186"/>
        <v/>
      </c>
      <c r="P2513" s="102" t="str">
        <f t="shared" si="1187"/>
        <v/>
      </c>
      <c r="Q2513" s="102" t="str">
        <f t="shared" si="1188"/>
        <v/>
      </c>
      <c r="R2513" s="120" t="str">
        <f t="shared" si="1189"/>
        <v/>
      </c>
      <c r="S2513" s="54" t="str">
        <f t="shared" si="1190"/>
        <v/>
      </c>
      <c r="T2513" s="5" t="str">
        <f t="shared" si="1191"/>
        <v/>
      </c>
      <c r="U2513" s="152" t="str">
        <f t="shared" si="1174"/>
        <v/>
      </c>
      <c r="V2513" s="152" t="str">
        <f t="shared" si="1175"/>
        <v/>
      </c>
      <c r="W2513" s="153" t="str">
        <f t="shared" si="1176"/>
        <v/>
      </c>
      <c r="X2513" s="153" t="str">
        <f t="shared" si="1177"/>
        <v/>
      </c>
      <c r="Y2513" s="153" t="str">
        <f t="shared" si="1178"/>
        <v/>
      </c>
      <c r="Z2513" s="153" t="str">
        <f t="shared" si="1179"/>
        <v/>
      </c>
      <c r="AA2513" s="152" t="str">
        <f t="shared" si="1180"/>
        <v/>
      </c>
      <c r="AB2513" s="152" t="str">
        <f t="shared" si="1181"/>
        <v/>
      </c>
      <c r="AC2513" s="154" t="str">
        <f t="shared" si="1192"/>
        <v/>
      </c>
      <c r="AD2513" s="154" t="str">
        <f t="shared" si="1193"/>
        <v/>
      </c>
      <c r="AE2513" s="3" t="str">
        <f t="shared" si="1194"/>
        <v/>
      </c>
      <c r="AF2513" s="3" t="str">
        <f t="shared" si="1195"/>
        <v/>
      </c>
      <c r="AG2513" s="3" t="str">
        <f t="shared" si="1196"/>
        <v/>
      </c>
      <c r="AH2513" s="4" t="str">
        <f t="shared" si="1197"/>
        <v/>
      </c>
      <c r="AI2513" s="75" t="str">
        <f t="shared" si="1198"/>
        <v/>
      </c>
      <c r="AJ2513" s="75" t="str">
        <f t="shared" si="1199"/>
        <v/>
      </c>
    </row>
    <row r="2514" spans="1:36" ht="14.25">
      <c r="A2514" s="41" t="str">
        <f t="shared" si="1182"/>
        <v/>
      </c>
      <c r="B2514" s="150" t="str">
        <f>IF(ISNUMBER(A2514),INDEX('MetaTrader Import'!$H$13:$J$5893,TRUNC(((A2514-$A$39+1)-1)/3)+1,MOD((A2514-$A$39+1)-1,3)+1),"")</f>
        <v/>
      </c>
      <c r="C2514" s="43" t="str">
        <f t="shared" si="1183"/>
        <v/>
      </c>
      <c r="D2514" s="43" t="str">
        <f t="shared" ca="1" si="1173"/>
        <v/>
      </c>
      <c r="E2514" s="43" t="str">
        <f t="shared" si="1184"/>
        <v/>
      </c>
      <c r="F2514" s="43" t="str">
        <f t="shared" si="1185"/>
        <v/>
      </c>
      <c r="G2514" s="43" t="str">
        <f>IF(A2514&lt;&gt;"",IF(A2514&lt;Data!$G$11*0.25,$C$13/$G$32,IF(A2514&gt;Data!$G$11*0.25,$C$13,$C$13*10)),"")</f>
        <v/>
      </c>
      <c r="H2514" s="43" t="str">
        <f>IF(A2514&lt;&gt;"",IF(Data!$G$9="constant",$C$13,IF(Data!$G$9="squeeze",G2514,F2514)),"")</f>
        <v/>
      </c>
      <c r="I2514" s="38" t="str">
        <f ca="1">IF(ISNUMBER(A2514),NORMINV(RAND(),0,IF(AND(Data!$G$9="squeeze",A2514&lt;Data!$G$11*0.25),$H$32,1)*$C$30*$C$13)*($C$14*$C$12),"")</f>
        <v/>
      </c>
      <c r="J2514" s="42" t="str">
        <f ca="1">IFERROR(IF(Data!$C$6="Real",B2514,I2514+J2513+($C$14*$C$12)*(NORMINV(RAND(),$C$15,CHOOSE($G$13,$C$13,F2514,G2514)))),"")</f>
        <v/>
      </c>
      <c r="K2514" s="88" t="str">
        <f>IF(ISNUMBER(A2514), IF($G$16="fixed",$G$17,MIN(H2514*Data!$C$7*$C$16*0.5,$C$17*Data!$C$7))*$C$12,"")</f>
        <v/>
      </c>
      <c r="L2514" s="42" t="str">
        <f t="shared" ca="1" si="1200"/>
        <v/>
      </c>
      <c r="M2514" s="44" t="str">
        <f t="shared" ca="1" si="1201"/>
        <v/>
      </c>
      <c r="N2514" s="44" t="str">
        <f t="shared" ca="1" si="1202"/>
        <v/>
      </c>
      <c r="O2514" s="108" t="str">
        <f t="shared" si="1186"/>
        <v/>
      </c>
      <c r="P2514" s="102" t="str">
        <f t="shared" si="1187"/>
        <v/>
      </c>
      <c r="Q2514" s="102" t="str">
        <f t="shared" si="1188"/>
        <v/>
      </c>
      <c r="R2514" s="120" t="str">
        <f t="shared" si="1189"/>
        <v/>
      </c>
      <c r="S2514" s="54" t="str">
        <f t="shared" si="1190"/>
        <v/>
      </c>
      <c r="T2514" s="5" t="str">
        <f t="shared" si="1191"/>
        <v/>
      </c>
      <c r="U2514" s="152" t="str">
        <f t="shared" si="1174"/>
        <v/>
      </c>
      <c r="V2514" s="152" t="str">
        <f t="shared" si="1175"/>
        <v/>
      </c>
      <c r="W2514" s="153" t="str">
        <f t="shared" si="1176"/>
        <v/>
      </c>
      <c r="X2514" s="153" t="str">
        <f t="shared" si="1177"/>
        <v/>
      </c>
      <c r="Y2514" s="153" t="str">
        <f t="shared" si="1178"/>
        <v/>
      </c>
      <c r="Z2514" s="153" t="str">
        <f t="shared" si="1179"/>
        <v/>
      </c>
      <c r="AA2514" s="152" t="str">
        <f t="shared" si="1180"/>
        <v/>
      </c>
      <c r="AB2514" s="152" t="str">
        <f t="shared" si="1181"/>
        <v/>
      </c>
      <c r="AC2514" s="154" t="str">
        <f t="shared" si="1192"/>
        <v/>
      </c>
      <c r="AD2514" s="154" t="str">
        <f t="shared" si="1193"/>
        <v/>
      </c>
      <c r="AE2514" s="3" t="str">
        <f t="shared" si="1194"/>
        <v/>
      </c>
      <c r="AF2514" s="3" t="str">
        <f t="shared" si="1195"/>
        <v/>
      </c>
      <c r="AG2514" s="3" t="str">
        <f t="shared" si="1196"/>
        <v/>
      </c>
      <c r="AH2514" s="4" t="str">
        <f t="shared" si="1197"/>
        <v/>
      </c>
      <c r="AI2514" s="75" t="str">
        <f t="shared" si="1198"/>
        <v/>
      </c>
      <c r="AJ2514" s="75" t="str">
        <f t="shared" si="1199"/>
        <v/>
      </c>
    </row>
    <row r="2515" spans="1:36" ht="14.25">
      <c r="A2515" s="41" t="str">
        <f t="shared" si="1182"/>
        <v/>
      </c>
      <c r="B2515" s="150" t="str">
        <f>IF(ISNUMBER(A2515),INDEX('MetaTrader Import'!$H$13:$J$5893,TRUNC(((A2515-$A$39+1)-1)/3)+1,MOD((A2515-$A$39+1)-1,3)+1),"")</f>
        <v/>
      </c>
      <c r="C2515" s="43" t="str">
        <f t="shared" si="1183"/>
        <v/>
      </c>
      <c r="D2515" s="43" t="str">
        <f t="shared" ca="1" si="1173"/>
        <v/>
      </c>
      <c r="E2515" s="43" t="str">
        <f t="shared" si="1184"/>
        <v/>
      </c>
      <c r="F2515" s="43" t="str">
        <f t="shared" si="1185"/>
        <v/>
      </c>
      <c r="G2515" s="43" t="str">
        <f>IF(A2515&lt;&gt;"",IF(A2515&lt;Data!$G$11*0.25,$C$13/$G$32,IF(A2515&gt;Data!$G$11*0.25,$C$13,$C$13*10)),"")</f>
        <v/>
      </c>
      <c r="H2515" s="43" t="str">
        <f>IF(A2515&lt;&gt;"",IF(Data!$G$9="constant",$C$13,IF(Data!$G$9="squeeze",G2515,F2515)),"")</f>
        <v/>
      </c>
      <c r="I2515" s="38" t="str">
        <f ca="1">IF(ISNUMBER(A2515),NORMINV(RAND(),0,IF(AND(Data!$G$9="squeeze",A2515&lt;Data!$G$11*0.25),$H$32,1)*$C$30*$C$13)*($C$14*$C$12),"")</f>
        <v/>
      </c>
      <c r="J2515" s="42" t="str">
        <f ca="1">IFERROR(IF(Data!$C$6="Real",B2515,I2515+J2514+($C$14*$C$12)*(NORMINV(RAND(),$C$15,CHOOSE($G$13,$C$13,F2515,G2515)))),"")</f>
        <v/>
      </c>
      <c r="K2515" s="88" t="str">
        <f>IF(ISNUMBER(A2515), IF($G$16="fixed",$G$17,MIN(H2515*Data!$C$7*$C$16*0.5,$C$17*Data!$C$7))*$C$12,"")</f>
        <v/>
      </c>
      <c r="L2515" s="42" t="str">
        <f t="shared" ca="1" si="1200"/>
        <v/>
      </c>
      <c r="M2515" s="44" t="str">
        <f t="shared" ca="1" si="1201"/>
        <v/>
      </c>
      <c r="N2515" s="44" t="str">
        <f t="shared" ca="1" si="1202"/>
        <v/>
      </c>
      <c r="O2515" s="108" t="str">
        <f t="shared" si="1186"/>
        <v/>
      </c>
      <c r="P2515" s="102" t="str">
        <f t="shared" si="1187"/>
        <v/>
      </c>
      <c r="Q2515" s="102" t="str">
        <f t="shared" si="1188"/>
        <v/>
      </c>
      <c r="R2515" s="120" t="str">
        <f t="shared" si="1189"/>
        <v/>
      </c>
      <c r="S2515" s="54" t="str">
        <f t="shared" si="1190"/>
        <v/>
      </c>
      <c r="T2515" s="5" t="str">
        <f t="shared" si="1191"/>
        <v/>
      </c>
      <c r="U2515" s="152" t="str">
        <f t="shared" si="1174"/>
        <v/>
      </c>
      <c r="V2515" s="152" t="str">
        <f t="shared" si="1175"/>
        <v/>
      </c>
      <c r="W2515" s="153" t="str">
        <f t="shared" si="1176"/>
        <v/>
      </c>
      <c r="X2515" s="153" t="str">
        <f t="shared" si="1177"/>
        <v/>
      </c>
      <c r="Y2515" s="153" t="str">
        <f t="shared" si="1178"/>
        <v/>
      </c>
      <c r="Z2515" s="153" t="str">
        <f t="shared" si="1179"/>
        <v/>
      </c>
      <c r="AA2515" s="152" t="str">
        <f t="shared" si="1180"/>
        <v/>
      </c>
      <c r="AB2515" s="152" t="str">
        <f t="shared" si="1181"/>
        <v/>
      </c>
      <c r="AC2515" s="154" t="str">
        <f t="shared" si="1192"/>
        <v/>
      </c>
      <c r="AD2515" s="154" t="str">
        <f t="shared" si="1193"/>
        <v/>
      </c>
      <c r="AE2515" s="3" t="str">
        <f t="shared" si="1194"/>
        <v/>
      </c>
      <c r="AF2515" s="3" t="str">
        <f t="shared" si="1195"/>
        <v/>
      </c>
      <c r="AG2515" s="3" t="str">
        <f t="shared" si="1196"/>
        <v/>
      </c>
      <c r="AH2515" s="4" t="str">
        <f t="shared" si="1197"/>
        <v/>
      </c>
      <c r="AI2515" s="75" t="str">
        <f t="shared" si="1198"/>
        <v/>
      </c>
      <c r="AJ2515" s="75" t="str">
        <f t="shared" si="1199"/>
        <v/>
      </c>
    </row>
    <row r="2516" spans="1:36" ht="14.25">
      <c r="A2516" s="41" t="str">
        <f t="shared" si="1182"/>
        <v/>
      </c>
      <c r="B2516" s="150" t="str">
        <f>IF(ISNUMBER(A2516),INDEX('MetaTrader Import'!$H$13:$J$5893,TRUNC(((A2516-$A$39+1)-1)/3)+1,MOD((A2516-$A$39+1)-1,3)+1),"")</f>
        <v/>
      </c>
      <c r="C2516" s="43" t="str">
        <f t="shared" si="1183"/>
        <v/>
      </c>
      <c r="D2516" s="43" t="str">
        <f t="shared" ca="1" si="1173"/>
        <v/>
      </c>
      <c r="E2516" s="43" t="str">
        <f t="shared" si="1184"/>
        <v/>
      </c>
      <c r="F2516" s="43" t="str">
        <f t="shared" si="1185"/>
        <v/>
      </c>
      <c r="G2516" s="43" t="str">
        <f>IF(A2516&lt;&gt;"",IF(A2516&lt;Data!$G$11*0.25,$C$13/$G$32,IF(A2516&gt;Data!$G$11*0.25,$C$13,$C$13*10)),"")</f>
        <v/>
      </c>
      <c r="H2516" s="43" t="str">
        <f>IF(A2516&lt;&gt;"",IF(Data!$G$9="constant",$C$13,IF(Data!$G$9="squeeze",G2516,F2516)),"")</f>
        <v/>
      </c>
      <c r="I2516" s="38" t="str">
        <f ca="1">IF(ISNUMBER(A2516),NORMINV(RAND(),0,IF(AND(Data!$G$9="squeeze",A2516&lt;Data!$G$11*0.25),$H$32,1)*$C$30*$C$13)*($C$14*$C$12),"")</f>
        <v/>
      </c>
      <c r="J2516" s="42" t="str">
        <f ca="1">IFERROR(IF(Data!$C$6="Real",B2516,I2516+J2515+($C$14*$C$12)*(NORMINV(RAND(),$C$15,CHOOSE($G$13,$C$13,F2516,G2516)))),"")</f>
        <v/>
      </c>
      <c r="K2516" s="88" t="str">
        <f>IF(ISNUMBER(A2516), IF($G$16="fixed",$G$17,MIN(H2516*Data!$C$7*$C$16*0.5,$C$17*Data!$C$7))*$C$12,"")</f>
        <v/>
      </c>
      <c r="L2516" s="42" t="str">
        <f t="shared" ca="1" si="1200"/>
        <v/>
      </c>
      <c r="M2516" s="44" t="str">
        <f t="shared" ca="1" si="1201"/>
        <v/>
      </c>
      <c r="N2516" s="44" t="str">
        <f t="shared" ca="1" si="1202"/>
        <v/>
      </c>
      <c r="O2516" s="108" t="str">
        <f t="shared" si="1186"/>
        <v/>
      </c>
      <c r="P2516" s="102" t="str">
        <f t="shared" si="1187"/>
        <v/>
      </c>
      <c r="Q2516" s="102" t="str">
        <f t="shared" si="1188"/>
        <v/>
      </c>
      <c r="R2516" s="120" t="str">
        <f t="shared" si="1189"/>
        <v/>
      </c>
      <c r="S2516" s="54" t="str">
        <f t="shared" si="1190"/>
        <v/>
      </c>
      <c r="T2516" s="5" t="str">
        <f t="shared" si="1191"/>
        <v/>
      </c>
      <c r="U2516" s="152" t="str">
        <f t="shared" si="1174"/>
        <v/>
      </c>
      <c r="V2516" s="152" t="str">
        <f t="shared" si="1175"/>
        <v/>
      </c>
      <c r="W2516" s="153" t="str">
        <f t="shared" si="1176"/>
        <v/>
      </c>
      <c r="X2516" s="153" t="str">
        <f t="shared" si="1177"/>
        <v/>
      </c>
      <c r="Y2516" s="153" t="str">
        <f t="shared" si="1178"/>
        <v/>
      </c>
      <c r="Z2516" s="153" t="str">
        <f t="shared" si="1179"/>
        <v/>
      </c>
      <c r="AA2516" s="152" t="str">
        <f t="shared" si="1180"/>
        <v/>
      </c>
      <c r="AB2516" s="152" t="str">
        <f t="shared" si="1181"/>
        <v/>
      </c>
      <c r="AC2516" s="154" t="str">
        <f t="shared" si="1192"/>
        <v/>
      </c>
      <c r="AD2516" s="154" t="str">
        <f t="shared" si="1193"/>
        <v/>
      </c>
      <c r="AE2516" s="3" t="str">
        <f t="shared" si="1194"/>
        <v/>
      </c>
      <c r="AF2516" s="3" t="str">
        <f t="shared" si="1195"/>
        <v/>
      </c>
      <c r="AG2516" s="3" t="str">
        <f t="shared" si="1196"/>
        <v/>
      </c>
      <c r="AH2516" s="4" t="str">
        <f t="shared" si="1197"/>
        <v/>
      </c>
      <c r="AI2516" s="75" t="str">
        <f t="shared" si="1198"/>
        <v/>
      </c>
      <c r="AJ2516" s="75" t="str">
        <f t="shared" si="1199"/>
        <v/>
      </c>
    </row>
    <row r="2517" spans="1:36" ht="14.25">
      <c r="A2517" s="41" t="str">
        <f t="shared" si="1182"/>
        <v/>
      </c>
      <c r="B2517" s="150" t="str">
        <f>IF(ISNUMBER(A2517),INDEX('MetaTrader Import'!$H$13:$J$5893,TRUNC(((A2517-$A$39+1)-1)/3)+1,MOD((A2517-$A$39+1)-1,3)+1),"")</f>
        <v/>
      </c>
      <c r="C2517" s="43" t="str">
        <f t="shared" si="1183"/>
        <v/>
      </c>
      <c r="D2517" s="43" t="str">
        <f t="shared" ca="1" si="1173"/>
        <v/>
      </c>
      <c r="E2517" s="43" t="str">
        <f t="shared" si="1184"/>
        <v/>
      </c>
      <c r="F2517" s="43" t="str">
        <f t="shared" si="1185"/>
        <v/>
      </c>
      <c r="G2517" s="43" t="str">
        <f>IF(A2517&lt;&gt;"",IF(A2517&lt;Data!$G$11*0.25,$C$13/$G$32,IF(A2517&gt;Data!$G$11*0.25,$C$13,$C$13*10)),"")</f>
        <v/>
      </c>
      <c r="H2517" s="43" t="str">
        <f>IF(A2517&lt;&gt;"",IF(Data!$G$9="constant",$C$13,IF(Data!$G$9="squeeze",G2517,F2517)),"")</f>
        <v/>
      </c>
      <c r="I2517" s="38" t="str">
        <f ca="1">IF(ISNUMBER(A2517),NORMINV(RAND(),0,IF(AND(Data!$G$9="squeeze",A2517&lt;Data!$G$11*0.25),$H$32,1)*$C$30*$C$13)*($C$14*$C$12),"")</f>
        <v/>
      </c>
      <c r="J2517" s="42" t="str">
        <f ca="1">IFERROR(IF(Data!$C$6="Real",B2517,I2517+J2516+($C$14*$C$12)*(NORMINV(RAND(),$C$15,CHOOSE($G$13,$C$13,F2517,G2517)))),"")</f>
        <v/>
      </c>
      <c r="K2517" s="88" t="str">
        <f>IF(ISNUMBER(A2517), IF($G$16="fixed",$G$17,MIN(H2517*Data!$C$7*$C$16*0.5,$C$17*Data!$C$7))*$C$12,"")</f>
        <v/>
      </c>
      <c r="L2517" s="42" t="str">
        <f t="shared" ca="1" si="1200"/>
        <v/>
      </c>
      <c r="M2517" s="44" t="str">
        <f t="shared" ca="1" si="1201"/>
        <v/>
      </c>
      <c r="N2517" s="44" t="str">
        <f t="shared" ca="1" si="1202"/>
        <v/>
      </c>
      <c r="O2517" s="108" t="str">
        <f t="shared" si="1186"/>
        <v/>
      </c>
      <c r="P2517" s="102" t="str">
        <f t="shared" si="1187"/>
        <v/>
      </c>
      <c r="Q2517" s="102" t="str">
        <f t="shared" si="1188"/>
        <v/>
      </c>
      <c r="R2517" s="120" t="str">
        <f t="shared" si="1189"/>
        <v/>
      </c>
      <c r="S2517" s="54" t="str">
        <f t="shared" si="1190"/>
        <v/>
      </c>
      <c r="T2517" s="5" t="str">
        <f t="shared" si="1191"/>
        <v/>
      </c>
      <c r="U2517" s="152" t="str">
        <f t="shared" si="1174"/>
        <v/>
      </c>
      <c r="V2517" s="152" t="str">
        <f t="shared" si="1175"/>
        <v/>
      </c>
      <c r="W2517" s="153" t="str">
        <f t="shared" si="1176"/>
        <v/>
      </c>
      <c r="X2517" s="153" t="str">
        <f t="shared" si="1177"/>
        <v/>
      </c>
      <c r="Y2517" s="153" t="str">
        <f t="shared" si="1178"/>
        <v/>
      </c>
      <c r="Z2517" s="153" t="str">
        <f t="shared" si="1179"/>
        <v/>
      </c>
      <c r="AA2517" s="152" t="str">
        <f t="shared" si="1180"/>
        <v/>
      </c>
      <c r="AB2517" s="152" t="str">
        <f t="shared" si="1181"/>
        <v/>
      </c>
      <c r="AC2517" s="154" t="str">
        <f t="shared" si="1192"/>
        <v/>
      </c>
      <c r="AD2517" s="154" t="str">
        <f t="shared" si="1193"/>
        <v/>
      </c>
      <c r="AE2517" s="3" t="str">
        <f t="shared" si="1194"/>
        <v/>
      </c>
      <c r="AF2517" s="3" t="str">
        <f t="shared" si="1195"/>
        <v/>
      </c>
      <c r="AG2517" s="3" t="str">
        <f t="shared" si="1196"/>
        <v/>
      </c>
      <c r="AH2517" s="4" t="str">
        <f t="shared" si="1197"/>
        <v/>
      </c>
      <c r="AI2517" s="75" t="str">
        <f t="shared" si="1198"/>
        <v/>
      </c>
      <c r="AJ2517" s="75" t="str">
        <f t="shared" si="1199"/>
        <v/>
      </c>
    </row>
    <row r="2518" spans="1:36" ht="14.25">
      <c r="A2518" s="41" t="str">
        <f t="shared" si="1182"/>
        <v/>
      </c>
      <c r="B2518" s="150" t="str">
        <f>IF(ISNUMBER(A2518),INDEX('MetaTrader Import'!$H$13:$J$5893,TRUNC(((A2518-$A$39+1)-1)/3)+1,MOD((A2518-$A$39+1)-1,3)+1),"")</f>
        <v/>
      </c>
      <c r="C2518" s="43" t="str">
        <f t="shared" si="1183"/>
        <v/>
      </c>
      <c r="D2518" s="43" t="str">
        <f t="shared" ca="1" si="1173"/>
        <v/>
      </c>
      <c r="E2518" s="43" t="str">
        <f t="shared" si="1184"/>
        <v/>
      </c>
      <c r="F2518" s="43" t="str">
        <f t="shared" si="1185"/>
        <v/>
      </c>
      <c r="G2518" s="43" t="str">
        <f>IF(A2518&lt;&gt;"",IF(A2518&lt;Data!$G$11*0.25,$C$13/$G$32,IF(A2518&gt;Data!$G$11*0.25,$C$13,$C$13*10)),"")</f>
        <v/>
      </c>
      <c r="H2518" s="43" t="str">
        <f>IF(A2518&lt;&gt;"",IF(Data!$G$9="constant",$C$13,IF(Data!$G$9="squeeze",G2518,F2518)),"")</f>
        <v/>
      </c>
      <c r="I2518" s="38" t="str">
        <f ca="1">IF(ISNUMBER(A2518),NORMINV(RAND(),0,IF(AND(Data!$G$9="squeeze",A2518&lt;Data!$G$11*0.25),$H$32,1)*$C$30*$C$13)*($C$14*$C$12),"")</f>
        <v/>
      </c>
      <c r="J2518" s="42" t="str">
        <f ca="1">IFERROR(IF(Data!$C$6="Real",B2518,I2518+J2517+($C$14*$C$12)*(NORMINV(RAND(),$C$15,CHOOSE($G$13,$C$13,F2518,G2518)))),"")</f>
        <v/>
      </c>
      <c r="K2518" s="88" t="str">
        <f>IF(ISNUMBER(A2518), IF($G$16="fixed",$G$17,MIN(H2518*Data!$C$7*$C$16*0.5,$C$17*Data!$C$7))*$C$12,"")</f>
        <v/>
      </c>
      <c r="L2518" s="42" t="str">
        <f t="shared" ca="1" si="1200"/>
        <v/>
      </c>
      <c r="M2518" s="44" t="str">
        <f t="shared" ca="1" si="1201"/>
        <v/>
      </c>
      <c r="N2518" s="44" t="str">
        <f t="shared" ca="1" si="1202"/>
        <v/>
      </c>
      <c r="O2518" s="108" t="str">
        <f t="shared" si="1186"/>
        <v/>
      </c>
      <c r="P2518" s="102" t="str">
        <f t="shared" si="1187"/>
        <v/>
      </c>
      <c r="Q2518" s="102" t="str">
        <f t="shared" si="1188"/>
        <v/>
      </c>
      <c r="R2518" s="120" t="str">
        <f t="shared" si="1189"/>
        <v/>
      </c>
      <c r="S2518" s="54" t="str">
        <f t="shared" si="1190"/>
        <v/>
      </c>
      <c r="T2518" s="5" t="str">
        <f t="shared" si="1191"/>
        <v/>
      </c>
      <c r="U2518" s="152" t="str">
        <f t="shared" si="1174"/>
        <v/>
      </c>
      <c r="V2518" s="152" t="str">
        <f t="shared" si="1175"/>
        <v/>
      </c>
      <c r="W2518" s="153" t="str">
        <f t="shared" si="1176"/>
        <v/>
      </c>
      <c r="X2518" s="153" t="str">
        <f t="shared" si="1177"/>
        <v/>
      </c>
      <c r="Y2518" s="153" t="str">
        <f t="shared" si="1178"/>
        <v/>
      </c>
      <c r="Z2518" s="153" t="str">
        <f t="shared" si="1179"/>
        <v/>
      </c>
      <c r="AA2518" s="152" t="str">
        <f t="shared" si="1180"/>
        <v/>
      </c>
      <c r="AB2518" s="152" t="str">
        <f t="shared" si="1181"/>
        <v/>
      </c>
      <c r="AC2518" s="154" t="str">
        <f t="shared" si="1192"/>
        <v/>
      </c>
      <c r="AD2518" s="154" t="str">
        <f t="shared" si="1193"/>
        <v/>
      </c>
      <c r="AE2518" s="3" t="str">
        <f t="shared" si="1194"/>
        <v/>
      </c>
      <c r="AF2518" s="3" t="str">
        <f t="shared" si="1195"/>
        <v/>
      </c>
      <c r="AG2518" s="3" t="str">
        <f t="shared" si="1196"/>
        <v/>
      </c>
      <c r="AH2518" s="4" t="str">
        <f t="shared" si="1197"/>
        <v/>
      </c>
      <c r="AI2518" s="75" t="str">
        <f t="shared" si="1198"/>
        <v/>
      </c>
      <c r="AJ2518" s="75" t="str">
        <f t="shared" si="1199"/>
        <v/>
      </c>
    </row>
    <row r="2519" spans="1:36" ht="14.25">
      <c r="A2519" s="41" t="str">
        <f t="shared" si="1182"/>
        <v/>
      </c>
      <c r="B2519" s="150" t="str">
        <f>IF(ISNUMBER(A2519),INDEX('MetaTrader Import'!$H$13:$J$5893,TRUNC(((A2519-$A$39+1)-1)/3)+1,MOD((A2519-$A$39+1)-1,3)+1),"")</f>
        <v/>
      </c>
      <c r="C2519" s="43" t="str">
        <f t="shared" si="1183"/>
        <v/>
      </c>
      <c r="D2519" s="43" t="str">
        <f t="shared" ca="1" si="1173"/>
        <v/>
      </c>
      <c r="E2519" s="43" t="str">
        <f t="shared" si="1184"/>
        <v/>
      </c>
      <c r="F2519" s="43" t="str">
        <f t="shared" si="1185"/>
        <v/>
      </c>
      <c r="G2519" s="43" t="str">
        <f>IF(A2519&lt;&gt;"",IF(A2519&lt;Data!$G$11*0.25,$C$13/$G$32,IF(A2519&gt;Data!$G$11*0.25,$C$13,$C$13*10)),"")</f>
        <v/>
      </c>
      <c r="H2519" s="43" t="str">
        <f>IF(A2519&lt;&gt;"",IF(Data!$G$9="constant",$C$13,IF(Data!$G$9="squeeze",G2519,F2519)),"")</f>
        <v/>
      </c>
      <c r="I2519" s="38" t="str">
        <f ca="1">IF(ISNUMBER(A2519),NORMINV(RAND(),0,IF(AND(Data!$G$9="squeeze",A2519&lt;Data!$G$11*0.25),$H$32,1)*$C$30*$C$13)*($C$14*$C$12),"")</f>
        <v/>
      </c>
      <c r="J2519" s="42" t="str">
        <f ca="1">IFERROR(IF(Data!$C$6="Real",B2519,I2519+J2518+($C$14*$C$12)*(NORMINV(RAND(),$C$15,CHOOSE($G$13,$C$13,F2519,G2519)))),"")</f>
        <v/>
      </c>
      <c r="K2519" s="88" t="str">
        <f>IF(ISNUMBER(A2519), IF($G$16="fixed",$G$17,MIN(H2519*Data!$C$7*$C$16*0.5,$C$17*Data!$C$7))*$C$12,"")</f>
        <v/>
      </c>
      <c r="L2519" s="42" t="str">
        <f t="shared" ca="1" si="1200"/>
        <v/>
      </c>
      <c r="M2519" s="44" t="str">
        <f t="shared" ca="1" si="1201"/>
        <v/>
      </c>
      <c r="N2519" s="44" t="str">
        <f t="shared" ca="1" si="1202"/>
        <v/>
      </c>
      <c r="O2519" s="108" t="str">
        <f t="shared" si="1186"/>
        <v/>
      </c>
      <c r="P2519" s="102" t="str">
        <f t="shared" si="1187"/>
        <v/>
      </c>
      <c r="Q2519" s="102" t="str">
        <f t="shared" si="1188"/>
        <v/>
      </c>
      <c r="R2519" s="120" t="str">
        <f t="shared" si="1189"/>
        <v/>
      </c>
      <c r="S2519" s="54" t="str">
        <f t="shared" si="1190"/>
        <v/>
      </c>
      <c r="T2519" s="5" t="str">
        <f t="shared" si="1191"/>
        <v/>
      </c>
      <c r="U2519" s="152" t="str">
        <f t="shared" si="1174"/>
        <v/>
      </c>
      <c r="V2519" s="152" t="str">
        <f t="shared" si="1175"/>
        <v/>
      </c>
      <c r="W2519" s="153" t="str">
        <f t="shared" si="1176"/>
        <v/>
      </c>
      <c r="X2519" s="153" t="str">
        <f t="shared" si="1177"/>
        <v/>
      </c>
      <c r="Y2519" s="153" t="str">
        <f t="shared" si="1178"/>
        <v/>
      </c>
      <c r="Z2519" s="153" t="str">
        <f t="shared" si="1179"/>
        <v/>
      </c>
      <c r="AA2519" s="152" t="str">
        <f t="shared" si="1180"/>
        <v/>
      </c>
      <c r="AB2519" s="152" t="str">
        <f t="shared" si="1181"/>
        <v/>
      </c>
      <c r="AC2519" s="154" t="str">
        <f t="shared" si="1192"/>
        <v/>
      </c>
      <c r="AD2519" s="154" t="str">
        <f t="shared" si="1193"/>
        <v/>
      </c>
      <c r="AE2519" s="3" t="str">
        <f t="shared" si="1194"/>
        <v/>
      </c>
      <c r="AF2519" s="3" t="str">
        <f t="shared" si="1195"/>
        <v/>
      </c>
      <c r="AG2519" s="3" t="str">
        <f t="shared" si="1196"/>
        <v/>
      </c>
      <c r="AH2519" s="4" t="str">
        <f t="shared" si="1197"/>
        <v/>
      </c>
      <c r="AI2519" s="75" t="str">
        <f t="shared" si="1198"/>
        <v/>
      </c>
      <c r="AJ2519" s="75" t="str">
        <f t="shared" si="1199"/>
        <v/>
      </c>
    </row>
    <row r="2520" spans="1:36" ht="14.25">
      <c r="A2520" s="41" t="str">
        <f t="shared" si="1182"/>
        <v/>
      </c>
      <c r="B2520" s="150" t="str">
        <f>IF(ISNUMBER(A2520),INDEX('MetaTrader Import'!$H$13:$J$5893,TRUNC(((A2520-$A$39+1)-1)/3)+1,MOD((A2520-$A$39+1)-1,3)+1),"")</f>
        <v/>
      </c>
      <c r="C2520" s="43" t="str">
        <f t="shared" si="1183"/>
        <v/>
      </c>
      <c r="D2520" s="43" t="str">
        <f t="shared" ca="1" si="1173"/>
        <v/>
      </c>
      <c r="E2520" s="43" t="str">
        <f t="shared" si="1184"/>
        <v/>
      </c>
      <c r="F2520" s="43" t="str">
        <f t="shared" si="1185"/>
        <v/>
      </c>
      <c r="G2520" s="43" t="str">
        <f>IF(A2520&lt;&gt;"",IF(A2520&lt;Data!$G$11*0.25,$C$13/$G$32,IF(A2520&gt;Data!$G$11*0.25,$C$13,$C$13*10)),"")</f>
        <v/>
      </c>
      <c r="H2520" s="43" t="str">
        <f>IF(A2520&lt;&gt;"",IF(Data!$G$9="constant",$C$13,IF(Data!$G$9="squeeze",G2520,F2520)),"")</f>
        <v/>
      </c>
      <c r="I2520" s="38" t="str">
        <f ca="1">IF(ISNUMBER(A2520),NORMINV(RAND(),0,IF(AND(Data!$G$9="squeeze",A2520&lt;Data!$G$11*0.25),$H$32,1)*$C$30*$C$13)*($C$14*$C$12),"")</f>
        <v/>
      </c>
      <c r="J2520" s="42" t="str">
        <f ca="1">IFERROR(IF(Data!$C$6="Real",B2520,I2520+J2519+($C$14*$C$12)*(NORMINV(RAND(),$C$15,CHOOSE($G$13,$C$13,F2520,G2520)))),"")</f>
        <v/>
      </c>
      <c r="K2520" s="88" t="str">
        <f>IF(ISNUMBER(A2520), IF($G$16="fixed",$G$17,MIN(H2520*Data!$C$7*$C$16*0.5,$C$17*Data!$C$7))*$C$12,"")</f>
        <v/>
      </c>
      <c r="L2520" s="42" t="str">
        <f t="shared" ca="1" si="1200"/>
        <v/>
      </c>
      <c r="M2520" s="44" t="str">
        <f t="shared" ca="1" si="1201"/>
        <v/>
      </c>
      <c r="N2520" s="44" t="str">
        <f t="shared" ca="1" si="1202"/>
        <v/>
      </c>
      <c r="O2520" s="108" t="str">
        <f t="shared" si="1186"/>
        <v/>
      </c>
      <c r="P2520" s="102" t="str">
        <f t="shared" si="1187"/>
        <v/>
      </c>
      <c r="Q2520" s="102" t="str">
        <f t="shared" si="1188"/>
        <v/>
      </c>
      <c r="R2520" s="120" t="str">
        <f t="shared" si="1189"/>
        <v/>
      </c>
      <c r="S2520" s="54" t="str">
        <f t="shared" si="1190"/>
        <v/>
      </c>
      <c r="T2520" s="5" t="str">
        <f t="shared" si="1191"/>
        <v/>
      </c>
      <c r="U2520" s="152" t="str">
        <f t="shared" si="1174"/>
        <v/>
      </c>
      <c r="V2520" s="152" t="str">
        <f t="shared" si="1175"/>
        <v/>
      </c>
      <c r="W2520" s="153" t="str">
        <f t="shared" si="1176"/>
        <v/>
      </c>
      <c r="X2520" s="153" t="str">
        <f t="shared" si="1177"/>
        <v/>
      </c>
      <c r="Y2520" s="153" t="str">
        <f t="shared" si="1178"/>
        <v/>
      </c>
      <c r="Z2520" s="153" t="str">
        <f t="shared" si="1179"/>
        <v/>
      </c>
      <c r="AA2520" s="152" t="str">
        <f t="shared" si="1180"/>
        <v/>
      </c>
      <c r="AB2520" s="152" t="str">
        <f t="shared" si="1181"/>
        <v/>
      </c>
      <c r="AC2520" s="154" t="str">
        <f t="shared" si="1192"/>
        <v/>
      </c>
      <c r="AD2520" s="154" t="str">
        <f t="shared" si="1193"/>
        <v/>
      </c>
      <c r="AE2520" s="3" t="str">
        <f t="shared" si="1194"/>
        <v/>
      </c>
      <c r="AF2520" s="3" t="str">
        <f t="shared" si="1195"/>
        <v/>
      </c>
      <c r="AG2520" s="3" t="str">
        <f t="shared" si="1196"/>
        <v/>
      </c>
      <c r="AH2520" s="4" t="str">
        <f t="shared" si="1197"/>
        <v/>
      </c>
      <c r="AI2520" s="75" t="str">
        <f t="shared" si="1198"/>
        <v/>
      </c>
      <c r="AJ2520" s="75" t="str">
        <f t="shared" si="1199"/>
        <v/>
      </c>
    </row>
    <row r="2521" spans="1:36" ht="14.25">
      <c r="A2521" s="41" t="str">
        <f t="shared" si="1182"/>
        <v/>
      </c>
      <c r="B2521" s="150" t="str">
        <f>IF(ISNUMBER(A2521),INDEX('MetaTrader Import'!$H$13:$J$5893,TRUNC(((A2521-$A$39+1)-1)/3)+1,MOD((A2521-$A$39+1)-1,3)+1),"")</f>
        <v/>
      </c>
      <c r="C2521" s="43" t="str">
        <f t="shared" si="1183"/>
        <v/>
      </c>
      <c r="D2521" s="43" t="str">
        <f t="shared" ca="1" si="1173"/>
        <v/>
      </c>
      <c r="E2521" s="43" t="str">
        <f t="shared" si="1184"/>
        <v/>
      </c>
      <c r="F2521" s="43" t="str">
        <f t="shared" si="1185"/>
        <v/>
      </c>
      <c r="G2521" s="43" t="str">
        <f>IF(A2521&lt;&gt;"",IF(A2521&lt;Data!$G$11*0.25,$C$13/$G$32,IF(A2521&gt;Data!$G$11*0.25,$C$13,$C$13*10)),"")</f>
        <v/>
      </c>
      <c r="H2521" s="43" t="str">
        <f>IF(A2521&lt;&gt;"",IF(Data!$G$9="constant",$C$13,IF(Data!$G$9="squeeze",G2521,F2521)),"")</f>
        <v/>
      </c>
      <c r="I2521" s="38" t="str">
        <f ca="1">IF(ISNUMBER(A2521),NORMINV(RAND(),0,IF(AND(Data!$G$9="squeeze",A2521&lt;Data!$G$11*0.25),$H$32,1)*$C$30*$C$13)*($C$14*$C$12),"")</f>
        <v/>
      </c>
      <c r="J2521" s="42" t="str">
        <f ca="1">IFERROR(IF(Data!$C$6="Real",B2521,I2521+J2520+($C$14*$C$12)*(NORMINV(RAND(),$C$15,CHOOSE($G$13,$C$13,F2521,G2521)))),"")</f>
        <v/>
      </c>
      <c r="K2521" s="88" t="str">
        <f>IF(ISNUMBER(A2521), IF($G$16="fixed",$G$17,MIN(H2521*Data!$C$7*$C$16*0.5,$C$17*Data!$C$7))*$C$12,"")</f>
        <v/>
      </c>
      <c r="L2521" s="42" t="str">
        <f t="shared" ca="1" si="1200"/>
        <v/>
      </c>
      <c r="M2521" s="44" t="str">
        <f t="shared" ca="1" si="1201"/>
        <v/>
      </c>
      <c r="N2521" s="44" t="str">
        <f t="shared" ca="1" si="1202"/>
        <v/>
      </c>
      <c r="O2521" s="108" t="str">
        <f t="shared" si="1186"/>
        <v/>
      </c>
      <c r="P2521" s="102" t="str">
        <f t="shared" si="1187"/>
        <v/>
      </c>
      <c r="Q2521" s="102" t="str">
        <f t="shared" si="1188"/>
        <v/>
      </c>
      <c r="R2521" s="120" t="str">
        <f t="shared" si="1189"/>
        <v/>
      </c>
      <c r="S2521" s="54" t="str">
        <f t="shared" si="1190"/>
        <v/>
      </c>
      <c r="T2521" s="5" t="str">
        <f t="shared" si="1191"/>
        <v/>
      </c>
      <c r="U2521" s="152" t="str">
        <f t="shared" si="1174"/>
        <v/>
      </c>
      <c r="V2521" s="152" t="str">
        <f t="shared" si="1175"/>
        <v/>
      </c>
      <c r="W2521" s="153" t="str">
        <f t="shared" si="1176"/>
        <v/>
      </c>
      <c r="X2521" s="153" t="str">
        <f t="shared" si="1177"/>
        <v/>
      </c>
      <c r="Y2521" s="153" t="str">
        <f t="shared" si="1178"/>
        <v/>
      </c>
      <c r="Z2521" s="153" t="str">
        <f t="shared" si="1179"/>
        <v/>
      </c>
      <c r="AA2521" s="152" t="str">
        <f t="shared" si="1180"/>
        <v/>
      </c>
      <c r="AB2521" s="152" t="str">
        <f t="shared" si="1181"/>
        <v/>
      </c>
      <c r="AC2521" s="154" t="str">
        <f t="shared" si="1192"/>
        <v/>
      </c>
      <c r="AD2521" s="154" t="str">
        <f t="shared" si="1193"/>
        <v/>
      </c>
      <c r="AE2521" s="3" t="str">
        <f t="shared" si="1194"/>
        <v/>
      </c>
      <c r="AF2521" s="3" t="str">
        <f t="shared" si="1195"/>
        <v/>
      </c>
      <c r="AG2521" s="3" t="str">
        <f t="shared" si="1196"/>
        <v/>
      </c>
      <c r="AH2521" s="4" t="str">
        <f t="shared" si="1197"/>
        <v/>
      </c>
      <c r="AI2521" s="75" t="str">
        <f t="shared" si="1198"/>
        <v/>
      </c>
      <c r="AJ2521" s="75" t="str">
        <f t="shared" si="1199"/>
        <v/>
      </c>
    </row>
    <row r="2522" spans="1:36" ht="14.25">
      <c r="A2522" s="41" t="str">
        <f t="shared" si="1182"/>
        <v/>
      </c>
      <c r="B2522" s="150" t="str">
        <f>IF(ISNUMBER(A2522),INDEX('MetaTrader Import'!$H$13:$J$5893,TRUNC(((A2522-$A$39+1)-1)/3)+1,MOD((A2522-$A$39+1)-1,3)+1),"")</f>
        <v/>
      </c>
      <c r="C2522" s="43" t="str">
        <f t="shared" si="1183"/>
        <v/>
      </c>
      <c r="D2522" s="43" t="str">
        <f t="shared" ca="1" si="1173"/>
        <v/>
      </c>
      <c r="E2522" s="43" t="str">
        <f t="shared" si="1184"/>
        <v/>
      </c>
      <c r="F2522" s="43" t="str">
        <f t="shared" si="1185"/>
        <v/>
      </c>
      <c r="G2522" s="43" t="str">
        <f>IF(A2522&lt;&gt;"",IF(A2522&lt;Data!$G$11*0.25,$C$13/$G$32,IF(A2522&gt;Data!$G$11*0.25,$C$13,$C$13*10)),"")</f>
        <v/>
      </c>
      <c r="H2522" s="43" t="str">
        <f>IF(A2522&lt;&gt;"",IF(Data!$G$9="constant",$C$13,IF(Data!$G$9="squeeze",G2522,F2522)),"")</f>
        <v/>
      </c>
      <c r="I2522" s="38" t="str">
        <f ca="1">IF(ISNUMBER(A2522),NORMINV(RAND(),0,IF(AND(Data!$G$9="squeeze",A2522&lt;Data!$G$11*0.25),$H$32,1)*$C$30*$C$13)*($C$14*$C$12),"")</f>
        <v/>
      </c>
      <c r="J2522" s="42" t="str">
        <f ca="1">IFERROR(IF(Data!$C$6="Real",B2522,I2522+J2521+($C$14*$C$12)*(NORMINV(RAND(),$C$15,CHOOSE($G$13,$C$13,F2522,G2522)))),"")</f>
        <v/>
      </c>
      <c r="K2522" s="88" t="str">
        <f>IF(ISNUMBER(A2522), IF($G$16="fixed",$G$17,MIN(H2522*Data!$C$7*$C$16*0.5,$C$17*Data!$C$7))*$C$12,"")</f>
        <v/>
      </c>
      <c r="L2522" s="42" t="str">
        <f t="shared" ca="1" si="1200"/>
        <v/>
      </c>
      <c r="M2522" s="44" t="str">
        <f t="shared" ca="1" si="1201"/>
        <v/>
      </c>
      <c r="N2522" s="44" t="str">
        <f t="shared" ca="1" si="1202"/>
        <v/>
      </c>
      <c r="O2522" s="108" t="str">
        <f t="shared" si="1186"/>
        <v/>
      </c>
      <c r="P2522" s="102" t="str">
        <f t="shared" si="1187"/>
        <v/>
      </c>
      <c r="Q2522" s="102" t="str">
        <f t="shared" si="1188"/>
        <v/>
      </c>
      <c r="R2522" s="120" t="str">
        <f t="shared" si="1189"/>
        <v/>
      </c>
      <c r="S2522" s="54" t="str">
        <f t="shared" si="1190"/>
        <v/>
      </c>
      <c r="T2522" s="5" t="str">
        <f t="shared" si="1191"/>
        <v/>
      </c>
      <c r="U2522" s="152" t="str">
        <f t="shared" si="1174"/>
        <v/>
      </c>
      <c r="V2522" s="152" t="str">
        <f t="shared" si="1175"/>
        <v/>
      </c>
      <c r="W2522" s="153" t="str">
        <f t="shared" si="1176"/>
        <v/>
      </c>
      <c r="X2522" s="153" t="str">
        <f t="shared" si="1177"/>
        <v/>
      </c>
      <c r="Y2522" s="153" t="str">
        <f t="shared" si="1178"/>
        <v/>
      </c>
      <c r="Z2522" s="153" t="str">
        <f t="shared" si="1179"/>
        <v/>
      </c>
      <c r="AA2522" s="152" t="str">
        <f t="shared" si="1180"/>
        <v/>
      </c>
      <c r="AB2522" s="152" t="str">
        <f t="shared" si="1181"/>
        <v/>
      </c>
      <c r="AC2522" s="154" t="str">
        <f t="shared" si="1192"/>
        <v/>
      </c>
      <c r="AD2522" s="154" t="str">
        <f t="shared" si="1193"/>
        <v/>
      </c>
      <c r="AE2522" s="3" t="str">
        <f t="shared" si="1194"/>
        <v/>
      </c>
      <c r="AF2522" s="3" t="str">
        <f t="shared" si="1195"/>
        <v/>
      </c>
      <c r="AG2522" s="3" t="str">
        <f t="shared" si="1196"/>
        <v/>
      </c>
      <c r="AH2522" s="4" t="str">
        <f t="shared" si="1197"/>
        <v/>
      </c>
      <c r="AI2522" s="75" t="str">
        <f t="shared" si="1198"/>
        <v/>
      </c>
      <c r="AJ2522" s="75" t="str">
        <f t="shared" si="1199"/>
        <v/>
      </c>
    </row>
    <row r="2523" spans="1:36" ht="14.25">
      <c r="A2523" s="41" t="str">
        <f t="shared" si="1182"/>
        <v/>
      </c>
      <c r="B2523" s="150" t="str">
        <f>IF(ISNUMBER(A2523),INDEX('MetaTrader Import'!$H$13:$J$5893,TRUNC(((A2523-$A$39+1)-1)/3)+1,MOD((A2523-$A$39+1)-1,3)+1),"")</f>
        <v/>
      </c>
      <c r="C2523" s="43" t="str">
        <f t="shared" si="1183"/>
        <v/>
      </c>
      <c r="D2523" s="43" t="str">
        <f t="shared" ca="1" si="1173"/>
        <v/>
      </c>
      <c r="E2523" s="43" t="str">
        <f t="shared" si="1184"/>
        <v/>
      </c>
      <c r="F2523" s="43" t="str">
        <f t="shared" si="1185"/>
        <v/>
      </c>
      <c r="G2523" s="43" t="str">
        <f>IF(A2523&lt;&gt;"",IF(A2523&lt;Data!$G$11*0.25,$C$13/$G$32,IF(A2523&gt;Data!$G$11*0.25,$C$13,$C$13*10)),"")</f>
        <v/>
      </c>
      <c r="H2523" s="43" t="str">
        <f>IF(A2523&lt;&gt;"",IF(Data!$G$9="constant",$C$13,IF(Data!$G$9="squeeze",G2523,F2523)),"")</f>
        <v/>
      </c>
      <c r="I2523" s="38" t="str">
        <f ca="1">IF(ISNUMBER(A2523),NORMINV(RAND(),0,IF(AND(Data!$G$9="squeeze",A2523&lt;Data!$G$11*0.25),$H$32,1)*$C$30*$C$13)*($C$14*$C$12),"")</f>
        <v/>
      </c>
      <c r="J2523" s="42" t="str">
        <f ca="1">IFERROR(IF(Data!$C$6="Real",B2523,I2523+J2522+($C$14*$C$12)*(NORMINV(RAND(),$C$15,CHOOSE($G$13,$C$13,F2523,G2523)))),"")</f>
        <v/>
      </c>
      <c r="K2523" s="88" t="str">
        <f>IF(ISNUMBER(A2523), IF($G$16="fixed",$G$17,MIN(H2523*Data!$C$7*$C$16*0.5,$C$17*Data!$C$7))*$C$12,"")</f>
        <v/>
      </c>
      <c r="L2523" s="42" t="str">
        <f t="shared" ca="1" si="1200"/>
        <v/>
      </c>
      <c r="M2523" s="44" t="str">
        <f t="shared" ca="1" si="1201"/>
        <v/>
      </c>
      <c r="N2523" s="44" t="str">
        <f t="shared" ca="1" si="1202"/>
        <v/>
      </c>
      <c r="O2523" s="108" t="str">
        <f t="shared" si="1186"/>
        <v/>
      </c>
      <c r="P2523" s="102" t="str">
        <f t="shared" si="1187"/>
        <v/>
      </c>
      <c r="Q2523" s="102" t="str">
        <f t="shared" si="1188"/>
        <v/>
      </c>
      <c r="R2523" s="120" t="str">
        <f t="shared" si="1189"/>
        <v/>
      </c>
      <c r="S2523" s="54" t="str">
        <f t="shared" si="1190"/>
        <v/>
      </c>
      <c r="T2523" s="5" t="str">
        <f t="shared" si="1191"/>
        <v/>
      </c>
      <c r="U2523" s="152" t="str">
        <f t="shared" si="1174"/>
        <v/>
      </c>
      <c r="V2523" s="152" t="str">
        <f t="shared" si="1175"/>
        <v/>
      </c>
      <c r="W2523" s="153" t="str">
        <f t="shared" si="1176"/>
        <v/>
      </c>
      <c r="X2523" s="153" t="str">
        <f t="shared" si="1177"/>
        <v/>
      </c>
      <c r="Y2523" s="153" t="str">
        <f t="shared" si="1178"/>
        <v/>
      </c>
      <c r="Z2523" s="153" t="str">
        <f t="shared" si="1179"/>
        <v/>
      </c>
      <c r="AA2523" s="152" t="str">
        <f t="shared" si="1180"/>
        <v/>
      </c>
      <c r="AB2523" s="152" t="str">
        <f t="shared" si="1181"/>
        <v/>
      </c>
      <c r="AC2523" s="154" t="str">
        <f t="shared" si="1192"/>
        <v/>
      </c>
      <c r="AD2523" s="154" t="str">
        <f t="shared" si="1193"/>
        <v/>
      </c>
      <c r="AE2523" s="3" t="str">
        <f t="shared" si="1194"/>
        <v/>
      </c>
      <c r="AF2523" s="3" t="str">
        <f t="shared" si="1195"/>
        <v/>
      </c>
      <c r="AG2523" s="3" t="str">
        <f t="shared" si="1196"/>
        <v/>
      </c>
      <c r="AH2523" s="4" t="str">
        <f t="shared" si="1197"/>
        <v/>
      </c>
      <c r="AI2523" s="75" t="str">
        <f t="shared" si="1198"/>
        <v/>
      </c>
      <c r="AJ2523" s="75" t="str">
        <f t="shared" si="1199"/>
        <v/>
      </c>
    </row>
    <row r="2524" spans="1:36" ht="14.25">
      <c r="A2524" s="41" t="str">
        <f t="shared" si="1182"/>
        <v/>
      </c>
      <c r="B2524" s="150" t="str">
        <f>IF(ISNUMBER(A2524),INDEX('MetaTrader Import'!$H$13:$J$5893,TRUNC(((A2524-$A$39+1)-1)/3)+1,MOD((A2524-$A$39+1)-1,3)+1),"")</f>
        <v/>
      </c>
      <c r="C2524" s="43" t="str">
        <f t="shared" si="1183"/>
        <v/>
      </c>
      <c r="D2524" s="43" t="str">
        <f t="shared" ca="1" si="1173"/>
        <v/>
      </c>
      <c r="E2524" s="43" t="str">
        <f t="shared" si="1184"/>
        <v/>
      </c>
      <c r="F2524" s="43" t="str">
        <f t="shared" si="1185"/>
        <v/>
      </c>
      <c r="G2524" s="43" t="str">
        <f>IF(A2524&lt;&gt;"",IF(A2524&lt;Data!$G$11*0.25,$C$13/$G$32,IF(A2524&gt;Data!$G$11*0.25,$C$13,$C$13*10)),"")</f>
        <v/>
      </c>
      <c r="H2524" s="43" t="str">
        <f>IF(A2524&lt;&gt;"",IF(Data!$G$9="constant",$C$13,IF(Data!$G$9="squeeze",G2524,F2524)),"")</f>
        <v/>
      </c>
      <c r="I2524" s="38" t="str">
        <f ca="1">IF(ISNUMBER(A2524),NORMINV(RAND(),0,IF(AND(Data!$G$9="squeeze",A2524&lt;Data!$G$11*0.25),$H$32,1)*$C$30*$C$13)*($C$14*$C$12),"")</f>
        <v/>
      </c>
      <c r="J2524" s="42" t="str">
        <f ca="1">IFERROR(IF(Data!$C$6="Real",B2524,I2524+J2523+($C$14*$C$12)*(NORMINV(RAND(),$C$15,CHOOSE($G$13,$C$13,F2524,G2524)))),"")</f>
        <v/>
      </c>
      <c r="K2524" s="88" t="str">
        <f>IF(ISNUMBER(A2524), IF($G$16="fixed",$G$17,MIN(H2524*Data!$C$7*$C$16*0.5,$C$17*Data!$C$7))*$C$12,"")</f>
        <v/>
      </c>
      <c r="L2524" s="42" t="str">
        <f t="shared" ca="1" si="1200"/>
        <v/>
      </c>
      <c r="M2524" s="44" t="str">
        <f t="shared" ca="1" si="1201"/>
        <v/>
      </c>
      <c r="N2524" s="44" t="str">
        <f t="shared" ca="1" si="1202"/>
        <v/>
      </c>
      <c r="O2524" s="108" t="str">
        <f t="shared" si="1186"/>
        <v/>
      </c>
      <c r="P2524" s="102" t="str">
        <f t="shared" si="1187"/>
        <v/>
      </c>
      <c r="Q2524" s="102" t="str">
        <f t="shared" si="1188"/>
        <v/>
      </c>
      <c r="R2524" s="120" t="str">
        <f t="shared" si="1189"/>
        <v/>
      </c>
      <c r="S2524" s="54" t="str">
        <f t="shared" si="1190"/>
        <v/>
      </c>
      <c r="T2524" s="5" t="str">
        <f t="shared" si="1191"/>
        <v/>
      </c>
      <c r="U2524" s="152" t="str">
        <f t="shared" si="1174"/>
        <v/>
      </c>
      <c r="V2524" s="152" t="str">
        <f t="shared" si="1175"/>
        <v/>
      </c>
      <c r="W2524" s="153" t="str">
        <f t="shared" si="1176"/>
        <v/>
      </c>
      <c r="X2524" s="153" t="str">
        <f t="shared" si="1177"/>
        <v/>
      </c>
      <c r="Y2524" s="153" t="str">
        <f t="shared" si="1178"/>
        <v/>
      </c>
      <c r="Z2524" s="153" t="str">
        <f t="shared" si="1179"/>
        <v/>
      </c>
      <c r="AA2524" s="152" t="str">
        <f t="shared" si="1180"/>
        <v/>
      </c>
      <c r="AB2524" s="152" t="str">
        <f t="shared" si="1181"/>
        <v/>
      </c>
      <c r="AC2524" s="154" t="str">
        <f t="shared" si="1192"/>
        <v/>
      </c>
      <c r="AD2524" s="154" t="str">
        <f t="shared" si="1193"/>
        <v/>
      </c>
      <c r="AE2524" s="3" t="str">
        <f t="shared" si="1194"/>
        <v/>
      </c>
      <c r="AF2524" s="3" t="str">
        <f t="shared" si="1195"/>
        <v/>
      </c>
      <c r="AG2524" s="3" t="str">
        <f t="shared" si="1196"/>
        <v/>
      </c>
      <c r="AH2524" s="4" t="str">
        <f t="shared" si="1197"/>
        <v/>
      </c>
      <c r="AI2524" s="75" t="str">
        <f t="shared" si="1198"/>
        <v/>
      </c>
      <c r="AJ2524" s="75" t="str">
        <f t="shared" si="1199"/>
        <v/>
      </c>
    </row>
    <row r="2525" spans="1:36" ht="14.25">
      <c r="A2525" s="41" t="str">
        <f t="shared" si="1182"/>
        <v/>
      </c>
      <c r="B2525" s="150" t="str">
        <f>IF(ISNUMBER(A2525),INDEX('MetaTrader Import'!$H$13:$J$5893,TRUNC(((A2525-$A$39+1)-1)/3)+1,MOD((A2525-$A$39+1)-1,3)+1),"")</f>
        <v/>
      </c>
      <c r="C2525" s="43" t="str">
        <f t="shared" si="1183"/>
        <v/>
      </c>
      <c r="D2525" s="43" t="str">
        <f t="shared" ca="1" si="1173"/>
        <v/>
      </c>
      <c r="E2525" s="43" t="str">
        <f t="shared" si="1184"/>
        <v/>
      </c>
      <c r="F2525" s="43" t="str">
        <f t="shared" si="1185"/>
        <v/>
      </c>
      <c r="G2525" s="43" t="str">
        <f>IF(A2525&lt;&gt;"",IF(A2525&lt;Data!$G$11*0.25,$C$13/$G$32,IF(A2525&gt;Data!$G$11*0.25,$C$13,$C$13*10)),"")</f>
        <v/>
      </c>
      <c r="H2525" s="43" t="str">
        <f>IF(A2525&lt;&gt;"",IF(Data!$G$9="constant",$C$13,IF(Data!$G$9="squeeze",G2525,F2525)),"")</f>
        <v/>
      </c>
      <c r="I2525" s="38" t="str">
        <f ca="1">IF(ISNUMBER(A2525),NORMINV(RAND(),0,IF(AND(Data!$G$9="squeeze",A2525&lt;Data!$G$11*0.25),$H$32,1)*$C$30*$C$13)*($C$14*$C$12),"")</f>
        <v/>
      </c>
      <c r="J2525" s="42" t="str">
        <f ca="1">IFERROR(IF(Data!$C$6="Real",B2525,I2525+J2524+($C$14*$C$12)*(NORMINV(RAND(),$C$15,CHOOSE($G$13,$C$13,F2525,G2525)))),"")</f>
        <v/>
      </c>
      <c r="K2525" s="88" t="str">
        <f>IF(ISNUMBER(A2525), IF($G$16="fixed",$G$17,MIN(H2525*Data!$C$7*$C$16*0.5,$C$17*Data!$C$7))*$C$12,"")</f>
        <v/>
      </c>
      <c r="L2525" s="42" t="str">
        <f t="shared" ca="1" si="1200"/>
        <v/>
      </c>
      <c r="M2525" s="44" t="str">
        <f t="shared" ca="1" si="1201"/>
        <v/>
      </c>
      <c r="N2525" s="44" t="str">
        <f t="shared" ca="1" si="1202"/>
        <v/>
      </c>
      <c r="O2525" s="108" t="str">
        <f t="shared" si="1186"/>
        <v/>
      </c>
      <c r="P2525" s="102" t="str">
        <f t="shared" si="1187"/>
        <v/>
      </c>
      <c r="Q2525" s="102" t="str">
        <f t="shared" si="1188"/>
        <v/>
      </c>
      <c r="R2525" s="120" t="str">
        <f t="shared" si="1189"/>
        <v/>
      </c>
      <c r="S2525" s="54" t="str">
        <f t="shared" si="1190"/>
        <v/>
      </c>
      <c r="T2525" s="5" t="str">
        <f t="shared" si="1191"/>
        <v/>
      </c>
      <c r="U2525" s="152" t="str">
        <f t="shared" si="1174"/>
        <v/>
      </c>
      <c r="V2525" s="152" t="str">
        <f t="shared" si="1175"/>
        <v/>
      </c>
      <c r="W2525" s="153" t="str">
        <f t="shared" si="1176"/>
        <v/>
      </c>
      <c r="X2525" s="153" t="str">
        <f t="shared" si="1177"/>
        <v/>
      </c>
      <c r="Y2525" s="153" t="str">
        <f t="shared" si="1178"/>
        <v/>
      </c>
      <c r="Z2525" s="153" t="str">
        <f t="shared" si="1179"/>
        <v/>
      </c>
      <c r="AA2525" s="152" t="str">
        <f t="shared" si="1180"/>
        <v/>
      </c>
      <c r="AB2525" s="152" t="str">
        <f t="shared" si="1181"/>
        <v/>
      </c>
      <c r="AC2525" s="154" t="str">
        <f t="shared" si="1192"/>
        <v/>
      </c>
      <c r="AD2525" s="154" t="str">
        <f t="shared" si="1193"/>
        <v/>
      </c>
      <c r="AE2525" s="3" t="str">
        <f t="shared" si="1194"/>
        <v/>
      </c>
      <c r="AF2525" s="3" t="str">
        <f t="shared" si="1195"/>
        <v/>
      </c>
      <c r="AG2525" s="3" t="str">
        <f t="shared" si="1196"/>
        <v/>
      </c>
      <c r="AH2525" s="4" t="str">
        <f t="shared" si="1197"/>
        <v/>
      </c>
      <c r="AI2525" s="75" t="str">
        <f t="shared" si="1198"/>
        <v/>
      </c>
      <c r="AJ2525" s="75" t="str">
        <f t="shared" si="1199"/>
        <v/>
      </c>
    </row>
    <row r="2526" spans="1:36" ht="14.25">
      <c r="A2526" s="41" t="str">
        <f t="shared" si="1182"/>
        <v/>
      </c>
      <c r="B2526" s="150" t="str">
        <f>IF(ISNUMBER(A2526),INDEX('MetaTrader Import'!$H$13:$J$5893,TRUNC(((A2526-$A$39+1)-1)/3)+1,MOD((A2526-$A$39+1)-1,3)+1),"")</f>
        <v/>
      </c>
      <c r="C2526" s="43" t="str">
        <f t="shared" si="1183"/>
        <v/>
      </c>
      <c r="D2526" s="43" t="str">
        <f t="shared" ca="1" si="1173"/>
        <v/>
      </c>
      <c r="E2526" s="43" t="str">
        <f t="shared" si="1184"/>
        <v/>
      </c>
      <c r="F2526" s="43" t="str">
        <f t="shared" si="1185"/>
        <v/>
      </c>
      <c r="G2526" s="43" t="str">
        <f>IF(A2526&lt;&gt;"",IF(A2526&lt;Data!$G$11*0.25,$C$13/$G$32,IF(A2526&gt;Data!$G$11*0.25,$C$13,$C$13*10)),"")</f>
        <v/>
      </c>
      <c r="H2526" s="43" t="str">
        <f>IF(A2526&lt;&gt;"",IF(Data!$G$9="constant",$C$13,IF(Data!$G$9="squeeze",G2526,F2526)),"")</f>
        <v/>
      </c>
      <c r="I2526" s="38" t="str">
        <f ca="1">IF(ISNUMBER(A2526),NORMINV(RAND(),0,IF(AND(Data!$G$9="squeeze",A2526&lt;Data!$G$11*0.25),$H$32,1)*$C$30*$C$13)*($C$14*$C$12),"")</f>
        <v/>
      </c>
      <c r="J2526" s="42" t="str">
        <f ca="1">IFERROR(IF(Data!$C$6="Real",B2526,I2526+J2525+($C$14*$C$12)*(NORMINV(RAND(),$C$15,CHOOSE($G$13,$C$13,F2526,G2526)))),"")</f>
        <v/>
      </c>
      <c r="K2526" s="88" t="str">
        <f>IF(ISNUMBER(A2526), IF($G$16="fixed",$G$17,MIN(H2526*Data!$C$7*$C$16*0.5,$C$17*Data!$C$7))*$C$12,"")</f>
        <v/>
      </c>
      <c r="L2526" s="42" t="str">
        <f t="shared" ca="1" si="1200"/>
        <v/>
      </c>
      <c r="M2526" s="44" t="str">
        <f t="shared" ca="1" si="1201"/>
        <v/>
      </c>
      <c r="N2526" s="44" t="str">
        <f t="shared" ca="1" si="1202"/>
        <v/>
      </c>
      <c r="O2526" s="108" t="str">
        <f t="shared" si="1186"/>
        <v/>
      </c>
      <c r="P2526" s="102" t="str">
        <f t="shared" si="1187"/>
        <v/>
      </c>
      <c r="Q2526" s="102" t="str">
        <f t="shared" si="1188"/>
        <v/>
      </c>
      <c r="R2526" s="120" t="str">
        <f t="shared" si="1189"/>
        <v/>
      </c>
      <c r="S2526" s="54" t="str">
        <f t="shared" si="1190"/>
        <v/>
      </c>
      <c r="T2526" s="5" t="str">
        <f t="shared" si="1191"/>
        <v/>
      </c>
      <c r="U2526" s="152" t="str">
        <f t="shared" si="1174"/>
        <v/>
      </c>
      <c r="V2526" s="152" t="str">
        <f t="shared" si="1175"/>
        <v/>
      </c>
      <c r="W2526" s="153" t="str">
        <f t="shared" si="1176"/>
        <v/>
      </c>
      <c r="X2526" s="153" t="str">
        <f t="shared" si="1177"/>
        <v/>
      </c>
      <c r="Y2526" s="153" t="str">
        <f t="shared" si="1178"/>
        <v/>
      </c>
      <c r="Z2526" s="153" t="str">
        <f t="shared" si="1179"/>
        <v/>
      </c>
      <c r="AA2526" s="152" t="str">
        <f t="shared" si="1180"/>
        <v/>
      </c>
      <c r="AB2526" s="152" t="str">
        <f t="shared" si="1181"/>
        <v/>
      </c>
      <c r="AC2526" s="154" t="str">
        <f t="shared" si="1192"/>
        <v/>
      </c>
      <c r="AD2526" s="154" t="str">
        <f t="shared" si="1193"/>
        <v/>
      </c>
      <c r="AE2526" s="3" t="str">
        <f t="shared" si="1194"/>
        <v/>
      </c>
      <c r="AF2526" s="3" t="str">
        <f t="shared" si="1195"/>
        <v/>
      </c>
      <c r="AG2526" s="3" t="str">
        <f t="shared" si="1196"/>
        <v/>
      </c>
      <c r="AH2526" s="4" t="str">
        <f t="shared" si="1197"/>
        <v/>
      </c>
      <c r="AI2526" s="75" t="str">
        <f t="shared" si="1198"/>
        <v/>
      </c>
      <c r="AJ2526" s="75" t="str">
        <f t="shared" si="1199"/>
        <v/>
      </c>
    </row>
    <row r="2527" spans="1:36" ht="14.25">
      <c r="A2527" s="41" t="str">
        <f t="shared" si="1182"/>
        <v/>
      </c>
      <c r="B2527" s="150" t="str">
        <f>IF(ISNUMBER(A2527),INDEX('MetaTrader Import'!$H$13:$J$5893,TRUNC(((A2527-$A$39+1)-1)/3)+1,MOD((A2527-$A$39+1)-1,3)+1),"")</f>
        <v/>
      </c>
      <c r="C2527" s="43" t="str">
        <f t="shared" si="1183"/>
        <v/>
      </c>
      <c r="D2527" s="43" t="str">
        <f t="shared" ca="1" si="1173"/>
        <v/>
      </c>
      <c r="E2527" s="43" t="str">
        <f t="shared" si="1184"/>
        <v/>
      </c>
      <c r="F2527" s="43" t="str">
        <f t="shared" si="1185"/>
        <v/>
      </c>
      <c r="G2527" s="43" t="str">
        <f>IF(A2527&lt;&gt;"",IF(A2527&lt;Data!$G$11*0.25,$C$13/$G$32,IF(A2527&gt;Data!$G$11*0.25,$C$13,$C$13*10)),"")</f>
        <v/>
      </c>
      <c r="H2527" s="43" t="str">
        <f>IF(A2527&lt;&gt;"",IF(Data!$G$9="constant",$C$13,IF(Data!$G$9="squeeze",G2527,F2527)),"")</f>
        <v/>
      </c>
      <c r="I2527" s="38" t="str">
        <f ca="1">IF(ISNUMBER(A2527),NORMINV(RAND(),0,IF(AND(Data!$G$9="squeeze",A2527&lt;Data!$G$11*0.25),$H$32,1)*$C$30*$C$13)*($C$14*$C$12),"")</f>
        <v/>
      </c>
      <c r="J2527" s="42" t="str">
        <f ca="1">IFERROR(IF(Data!$C$6="Real",B2527,I2527+J2526+($C$14*$C$12)*(NORMINV(RAND(),$C$15,CHOOSE($G$13,$C$13,F2527,G2527)))),"")</f>
        <v/>
      </c>
      <c r="K2527" s="88" t="str">
        <f>IF(ISNUMBER(A2527), IF($G$16="fixed",$G$17,MIN(H2527*Data!$C$7*$C$16*0.5,$C$17*Data!$C$7))*$C$12,"")</f>
        <v/>
      </c>
      <c r="L2527" s="42" t="str">
        <f t="shared" ca="1" si="1200"/>
        <v/>
      </c>
      <c r="M2527" s="44" t="str">
        <f t="shared" ca="1" si="1201"/>
        <v/>
      </c>
      <c r="N2527" s="44" t="str">
        <f t="shared" ca="1" si="1202"/>
        <v/>
      </c>
      <c r="O2527" s="108" t="str">
        <f t="shared" si="1186"/>
        <v/>
      </c>
      <c r="P2527" s="102" t="str">
        <f t="shared" si="1187"/>
        <v/>
      </c>
      <c r="Q2527" s="102" t="str">
        <f t="shared" si="1188"/>
        <v/>
      </c>
      <c r="R2527" s="120" t="str">
        <f t="shared" si="1189"/>
        <v/>
      </c>
      <c r="S2527" s="54" t="str">
        <f t="shared" si="1190"/>
        <v/>
      </c>
      <c r="T2527" s="5" t="str">
        <f t="shared" si="1191"/>
        <v/>
      </c>
      <c r="U2527" s="152" t="str">
        <f t="shared" si="1174"/>
        <v/>
      </c>
      <c r="V2527" s="152" t="str">
        <f t="shared" si="1175"/>
        <v/>
      </c>
      <c r="W2527" s="153" t="str">
        <f t="shared" si="1176"/>
        <v/>
      </c>
      <c r="X2527" s="153" t="str">
        <f t="shared" si="1177"/>
        <v/>
      </c>
      <c r="Y2527" s="153" t="str">
        <f t="shared" si="1178"/>
        <v/>
      </c>
      <c r="Z2527" s="153" t="str">
        <f t="shared" si="1179"/>
        <v/>
      </c>
      <c r="AA2527" s="152" t="str">
        <f t="shared" si="1180"/>
        <v/>
      </c>
      <c r="AB2527" s="152" t="str">
        <f t="shared" si="1181"/>
        <v/>
      </c>
      <c r="AC2527" s="154" t="str">
        <f t="shared" si="1192"/>
        <v/>
      </c>
      <c r="AD2527" s="154" t="str">
        <f t="shared" si="1193"/>
        <v/>
      </c>
      <c r="AE2527" s="3" t="str">
        <f t="shared" si="1194"/>
        <v/>
      </c>
      <c r="AF2527" s="3" t="str">
        <f t="shared" si="1195"/>
        <v/>
      </c>
      <c r="AG2527" s="3" t="str">
        <f t="shared" si="1196"/>
        <v/>
      </c>
      <c r="AH2527" s="4" t="str">
        <f t="shared" si="1197"/>
        <v/>
      </c>
      <c r="AI2527" s="75" t="str">
        <f t="shared" si="1198"/>
        <v/>
      </c>
      <c r="AJ2527" s="75" t="str">
        <f t="shared" si="1199"/>
        <v/>
      </c>
    </row>
    <row r="2528" spans="1:36" ht="14.25">
      <c r="A2528" s="41" t="str">
        <f t="shared" si="1182"/>
        <v/>
      </c>
      <c r="B2528" s="150" t="str">
        <f>IF(ISNUMBER(A2528),INDEX('MetaTrader Import'!$H$13:$J$5893,TRUNC(((A2528-$A$39+1)-1)/3)+1,MOD((A2528-$A$39+1)-1,3)+1),"")</f>
        <v/>
      </c>
      <c r="C2528" s="43" t="str">
        <f t="shared" si="1183"/>
        <v/>
      </c>
      <c r="D2528" s="43" t="str">
        <f t="shared" ca="1" si="1173"/>
        <v/>
      </c>
      <c r="E2528" s="43" t="str">
        <f t="shared" si="1184"/>
        <v/>
      </c>
      <c r="F2528" s="43" t="str">
        <f t="shared" si="1185"/>
        <v/>
      </c>
      <c r="G2528" s="43" t="str">
        <f>IF(A2528&lt;&gt;"",IF(A2528&lt;Data!$G$11*0.25,$C$13/$G$32,IF(A2528&gt;Data!$G$11*0.25,$C$13,$C$13*10)),"")</f>
        <v/>
      </c>
      <c r="H2528" s="43" t="str">
        <f>IF(A2528&lt;&gt;"",IF(Data!$G$9="constant",$C$13,IF(Data!$G$9="squeeze",G2528,F2528)),"")</f>
        <v/>
      </c>
      <c r="I2528" s="38" t="str">
        <f ca="1">IF(ISNUMBER(A2528),NORMINV(RAND(),0,IF(AND(Data!$G$9="squeeze",A2528&lt;Data!$G$11*0.25),$H$32,1)*$C$30*$C$13)*($C$14*$C$12),"")</f>
        <v/>
      </c>
      <c r="J2528" s="42" t="str">
        <f ca="1">IFERROR(IF(Data!$C$6="Real",B2528,I2528+J2527+($C$14*$C$12)*(NORMINV(RAND(),$C$15,CHOOSE($G$13,$C$13,F2528,G2528)))),"")</f>
        <v/>
      </c>
      <c r="K2528" s="88" t="str">
        <f>IF(ISNUMBER(A2528), IF($G$16="fixed",$G$17,MIN(H2528*Data!$C$7*$C$16*0.5,$C$17*Data!$C$7))*$C$12,"")</f>
        <v/>
      </c>
      <c r="L2528" s="42" t="str">
        <f t="shared" ca="1" si="1200"/>
        <v/>
      </c>
      <c r="M2528" s="44" t="str">
        <f t="shared" ca="1" si="1201"/>
        <v/>
      </c>
      <c r="N2528" s="44" t="str">
        <f t="shared" ca="1" si="1202"/>
        <v/>
      </c>
      <c r="O2528" s="108" t="str">
        <f t="shared" si="1186"/>
        <v/>
      </c>
      <c r="P2528" s="102" t="str">
        <f t="shared" si="1187"/>
        <v/>
      </c>
      <c r="Q2528" s="102" t="str">
        <f t="shared" si="1188"/>
        <v/>
      </c>
      <c r="R2528" s="120" t="str">
        <f t="shared" si="1189"/>
        <v/>
      </c>
      <c r="S2528" s="54" t="str">
        <f t="shared" si="1190"/>
        <v/>
      </c>
      <c r="T2528" s="5" t="str">
        <f t="shared" si="1191"/>
        <v/>
      </c>
      <c r="U2528" s="152" t="str">
        <f t="shared" si="1174"/>
        <v/>
      </c>
      <c r="V2528" s="152" t="str">
        <f t="shared" si="1175"/>
        <v/>
      </c>
      <c r="W2528" s="153" t="str">
        <f t="shared" si="1176"/>
        <v/>
      </c>
      <c r="X2528" s="153" t="str">
        <f t="shared" si="1177"/>
        <v/>
      </c>
      <c r="Y2528" s="153" t="str">
        <f t="shared" si="1178"/>
        <v/>
      </c>
      <c r="Z2528" s="153" t="str">
        <f t="shared" si="1179"/>
        <v/>
      </c>
      <c r="AA2528" s="152" t="str">
        <f t="shared" si="1180"/>
        <v/>
      </c>
      <c r="AB2528" s="152" t="str">
        <f t="shared" si="1181"/>
        <v/>
      </c>
      <c r="AC2528" s="154" t="str">
        <f t="shared" si="1192"/>
        <v/>
      </c>
      <c r="AD2528" s="154" t="str">
        <f t="shared" si="1193"/>
        <v/>
      </c>
      <c r="AE2528" s="3" t="str">
        <f t="shared" si="1194"/>
        <v/>
      </c>
      <c r="AF2528" s="3" t="str">
        <f t="shared" si="1195"/>
        <v/>
      </c>
      <c r="AG2528" s="3" t="str">
        <f t="shared" si="1196"/>
        <v/>
      </c>
      <c r="AH2528" s="4" t="str">
        <f t="shared" si="1197"/>
        <v/>
      </c>
      <c r="AI2528" s="75" t="str">
        <f t="shared" si="1198"/>
        <v/>
      </c>
      <c r="AJ2528" s="75" t="str">
        <f t="shared" si="1199"/>
        <v/>
      </c>
    </row>
    <row r="2529" spans="1:36" ht="14.25">
      <c r="A2529" s="41" t="str">
        <f t="shared" si="1182"/>
        <v/>
      </c>
      <c r="B2529" s="150" t="str">
        <f>IF(ISNUMBER(A2529),INDEX('MetaTrader Import'!$H$13:$J$5893,TRUNC(((A2529-$A$39+1)-1)/3)+1,MOD((A2529-$A$39+1)-1,3)+1),"")</f>
        <v/>
      </c>
      <c r="C2529" s="43" t="str">
        <f t="shared" si="1183"/>
        <v/>
      </c>
      <c r="D2529" s="43" t="str">
        <f t="shared" ca="1" si="1173"/>
        <v/>
      </c>
      <c r="E2529" s="43" t="str">
        <f t="shared" si="1184"/>
        <v/>
      </c>
      <c r="F2529" s="43" t="str">
        <f t="shared" si="1185"/>
        <v/>
      </c>
      <c r="G2529" s="43" t="str">
        <f>IF(A2529&lt;&gt;"",IF(A2529&lt;Data!$G$11*0.25,$C$13/$G$32,IF(A2529&gt;Data!$G$11*0.25,$C$13,$C$13*10)),"")</f>
        <v/>
      </c>
      <c r="H2529" s="43" t="str">
        <f>IF(A2529&lt;&gt;"",IF(Data!$G$9="constant",$C$13,IF(Data!$G$9="squeeze",G2529,F2529)),"")</f>
        <v/>
      </c>
      <c r="I2529" s="38" t="str">
        <f ca="1">IF(ISNUMBER(A2529),NORMINV(RAND(),0,IF(AND(Data!$G$9="squeeze",A2529&lt;Data!$G$11*0.25),$H$32,1)*$C$30*$C$13)*($C$14*$C$12),"")</f>
        <v/>
      </c>
      <c r="J2529" s="42" t="str">
        <f ca="1">IFERROR(IF(Data!$C$6="Real",B2529,I2529+J2528+($C$14*$C$12)*(NORMINV(RAND(),$C$15,CHOOSE($G$13,$C$13,F2529,G2529)))),"")</f>
        <v/>
      </c>
      <c r="K2529" s="88" t="str">
        <f>IF(ISNUMBER(A2529), IF($G$16="fixed",$G$17,MIN(H2529*Data!$C$7*$C$16*0.5,$C$17*Data!$C$7))*$C$12,"")</f>
        <v/>
      </c>
      <c r="L2529" s="42" t="str">
        <f t="shared" ca="1" si="1200"/>
        <v/>
      </c>
      <c r="M2529" s="44" t="str">
        <f t="shared" ca="1" si="1201"/>
        <v/>
      </c>
      <c r="N2529" s="44" t="str">
        <f t="shared" ca="1" si="1202"/>
        <v/>
      </c>
      <c r="O2529" s="108" t="str">
        <f t="shared" si="1186"/>
        <v/>
      </c>
      <c r="P2529" s="102" t="str">
        <f t="shared" si="1187"/>
        <v/>
      </c>
      <c r="Q2529" s="102" t="str">
        <f t="shared" si="1188"/>
        <v/>
      </c>
      <c r="R2529" s="120" t="str">
        <f t="shared" si="1189"/>
        <v/>
      </c>
      <c r="S2529" s="54" t="str">
        <f t="shared" si="1190"/>
        <v/>
      </c>
      <c r="T2529" s="5" t="str">
        <f t="shared" si="1191"/>
        <v/>
      </c>
      <c r="U2529" s="152" t="str">
        <f t="shared" si="1174"/>
        <v/>
      </c>
      <c r="V2529" s="152" t="str">
        <f t="shared" si="1175"/>
        <v/>
      </c>
      <c r="W2529" s="153" t="str">
        <f t="shared" si="1176"/>
        <v/>
      </c>
      <c r="X2529" s="153" t="str">
        <f t="shared" si="1177"/>
        <v/>
      </c>
      <c r="Y2529" s="153" t="str">
        <f t="shared" si="1178"/>
        <v/>
      </c>
      <c r="Z2529" s="153" t="str">
        <f t="shared" si="1179"/>
        <v/>
      </c>
      <c r="AA2529" s="152" t="str">
        <f t="shared" si="1180"/>
        <v/>
      </c>
      <c r="AB2529" s="152" t="str">
        <f t="shared" si="1181"/>
        <v/>
      </c>
      <c r="AC2529" s="154" t="str">
        <f t="shared" si="1192"/>
        <v/>
      </c>
      <c r="AD2529" s="154" t="str">
        <f t="shared" si="1193"/>
        <v/>
      </c>
      <c r="AE2529" s="3" t="str">
        <f t="shared" si="1194"/>
        <v/>
      </c>
      <c r="AF2529" s="3" t="str">
        <f t="shared" si="1195"/>
        <v/>
      </c>
      <c r="AG2529" s="3" t="str">
        <f t="shared" si="1196"/>
        <v/>
      </c>
      <c r="AH2529" s="4" t="str">
        <f t="shared" si="1197"/>
        <v/>
      </c>
      <c r="AI2529" s="75" t="str">
        <f t="shared" si="1198"/>
        <v/>
      </c>
      <c r="AJ2529" s="75" t="str">
        <f t="shared" si="1199"/>
        <v/>
      </c>
    </row>
    <row r="2530" spans="1:36" ht="14.25">
      <c r="A2530" s="41" t="str">
        <f t="shared" si="1182"/>
        <v/>
      </c>
      <c r="B2530" s="150" t="str">
        <f>IF(ISNUMBER(A2530),INDEX('MetaTrader Import'!$H$13:$J$5893,TRUNC(((A2530-$A$39+1)-1)/3)+1,MOD((A2530-$A$39+1)-1,3)+1),"")</f>
        <v/>
      </c>
      <c r="C2530" s="43" t="str">
        <f t="shared" si="1183"/>
        <v/>
      </c>
      <c r="D2530" s="43" t="str">
        <f t="shared" ca="1" si="1173"/>
        <v/>
      </c>
      <c r="E2530" s="43" t="str">
        <f t="shared" si="1184"/>
        <v/>
      </c>
      <c r="F2530" s="43" t="str">
        <f t="shared" si="1185"/>
        <v/>
      </c>
      <c r="G2530" s="43" t="str">
        <f>IF(A2530&lt;&gt;"",IF(A2530&lt;Data!$G$11*0.25,$C$13/$G$32,IF(A2530&gt;Data!$G$11*0.25,$C$13,$C$13*10)),"")</f>
        <v/>
      </c>
      <c r="H2530" s="43" t="str">
        <f>IF(A2530&lt;&gt;"",IF(Data!$G$9="constant",$C$13,IF(Data!$G$9="squeeze",G2530,F2530)),"")</f>
        <v/>
      </c>
      <c r="I2530" s="38" t="str">
        <f ca="1">IF(ISNUMBER(A2530),NORMINV(RAND(),0,IF(AND(Data!$G$9="squeeze",A2530&lt;Data!$G$11*0.25),$H$32,1)*$C$30*$C$13)*($C$14*$C$12),"")</f>
        <v/>
      </c>
      <c r="J2530" s="42" t="str">
        <f ca="1">IFERROR(IF(Data!$C$6="Real",B2530,I2530+J2529+($C$14*$C$12)*(NORMINV(RAND(),$C$15,CHOOSE($G$13,$C$13,F2530,G2530)))),"")</f>
        <v/>
      </c>
      <c r="K2530" s="88" t="str">
        <f>IF(ISNUMBER(A2530), IF($G$16="fixed",$G$17,MIN(H2530*Data!$C$7*$C$16*0.5,$C$17*Data!$C$7))*$C$12,"")</f>
        <v/>
      </c>
      <c r="L2530" s="42" t="str">
        <f t="shared" ca="1" si="1200"/>
        <v/>
      </c>
      <c r="M2530" s="44" t="str">
        <f t="shared" ca="1" si="1201"/>
        <v/>
      </c>
      <c r="N2530" s="44" t="str">
        <f t="shared" ca="1" si="1202"/>
        <v/>
      </c>
      <c r="O2530" s="108" t="str">
        <f t="shared" si="1186"/>
        <v/>
      </c>
      <c r="P2530" s="102" t="str">
        <f t="shared" si="1187"/>
        <v/>
      </c>
      <c r="Q2530" s="102" t="str">
        <f t="shared" si="1188"/>
        <v/>
      </c>
      <c r="R2530" s="120" t="str">
        <f t="shared" si="1189"/>
        <v/>
      </c>
      <c r="S2530" s="54" t="str">
        <f t="shared" si="1190"/>
        <v/>
      </c>
      <c r="T2530" s="5" t="str">
        <f t="shared" si="1191"/>
        <v/>
      </c>
      <c r="U2530" s="152" t="str">
        <f t="shared" si="1174"/>
        <v/>
      </c>
      <c r="V2530" s="152" t="str">
        <f t="shared" si="1175"/>
        <v/>
      </c>
      <c r="W2530" s="153" t="str">
        <f t="shared" si="1176"/>
        <v/>
      </c>
      <c r="X2530" s="153" t="str">
        <f t="shared" si="1177"/>
        <v/>
      </c>
      <c r="Y2530" s="153" t="str">
        <f t="shared" si="1178"/>
        <v/>
      </c>
      <c r="Z2530" s="153" t="str">
        <f t="shared" si="1179"/>
        <v/>
      </c>
      <c r="AA2530" s="152" t="str">
        <f t="shared" si="1180"/>
        <v/>
      </c>
      <c r="AB2530" s="152" t="str">
        <f t="shared" si="1181"/>
        <v/>
      </c>
      <c r="AC2530" s="154" t="str">
        <f t="shared" si="1192"/>
        <v/>
      </c>
      <c r="AD2530" s="154" t="str">
        <f t="shared" si="1193"/>
        <v/>
      </c>
      <c r="AE2530" s="3" t="str">
        <f t="shared" si="1194"/>
        <v/>
      </c>
      <c r="AF2530" s="3" t="str">
        <f t="shared" si="1195"/>
        <v/>
      </c>
      <c r="AG2530" s="3" t="str">
        <f t="shared" si="1196"/>
        <v/>
      </c>
      <c r="AH2530" s="4" t="str">
        <f t="shared" si="1197"/>
        <v/>
      </c>
      <c r="AI2530" s="75" t="str">
        <f t="shared" si="1198"/>
        <v/>
      </c>
      <c r="AJ2530" s="75" t="str">
        <f t="shared" si="1199"/>
        <v/>
      </c>
    </row>
    <row r="2531" spans="1:36" ht="14.25">
      <c r="A2531" s="41" t="str">
        <f t="shared" si="1182"/>
        <v/>
      </c>
      <c r="B2531" s="150" t="str">
        <f>IF(ISNUMBER(A2531),INDEX('MetaTrader Import'!$H$13:$J$5893,TRUNC(((A2531-$A$39+1)-1)/3)+1,MOD((A2531-$A$39+1)-1,3)+1),"")</f>
        <v/>
      </c>
      <c r="C2531" s="43" t="str">
        <f t="shared" si="1183"/>
        <v/>
      </c>
      <c r="D2531" s="43" t="str">
        <f t="shared" ca="1" si="1173"/>
        <v/>
      </c>
      <c r="E2531" s="43" t="str">
        <f t="shared" si="1184"/>
        <v/>
      </c>
      <c r="F2531" s="43" t="str">
        <f t="shared" si="1185"/>
        <v/>
      </c>
      <c r="G2531" s="43" t="str">
        <f>IF(A2531&lt;&gt;"",IF(A2531&lt;Data!$G$11*0.25,$C$13/$G$32,IF(A2531&gt;Data!$G$11*0.25,$C$13,$C$13*10)),"")</f>
        <v/>
      </c>
      <c r="H2531" s="43" t="str">
        <f>IF(A2531&lt;&gt;"",IF(Data!$G$9="constant",$C$13,IF(Data!$G$9="squeeze",G2531,F2531)),"")</f>
        <v/>
      </c>
      <c r="I2531" s="38" t="str">
        <f ca="1">IF(ISNUMBER(A2531),NORMINV(RAND(),0,IF(AND(Data!$G$9="squeeze",A2531&lt;Data!$G$11*0.25),$H$32,1)*$C$30*$C$13)*($C$14*$C$12),"")</f>
        <v/>
      </c>
      <c r="J2531" s="42" t="str">
        <f ca="1">IFERROR(IF(Data!$C$6="Real",B2531,I2531+J2530+($C$14*$C$12)*(NORMINV(RAND(),$C$15,CHOOSE($G$13,$C$13,F2531,G2531)))),"")</f>
        <v/>
      </c>
      <c r="K2531" s="88" t="str">
        <f>IF(ISNUMBER(A2531), IF($G$16="fixed",$G$17,MIN(H2531*Data!$C$7*$C$16*0.5,$C$17*Data!$C$7))*$C$12,"")</f>
        <v/>
      </c>
      <c r="L2531" s="42" t="str">
        <f t="shared" ca="1" si="1200"/>
        <v/>
      </c>
      <c r="M2531" s="44" t="str">
        <f t="shared" ca="1" si="1201"/>
        <v/>
      </c>
      <c r="N2531" s="44" t="str">
        <f t="shared" ca="1" si="1202"/>
        <v/>
      </c>
      <c r="O2531" s="108" t="str">
        <f t="shared" si="1186"/>
        <v/>
      </c>
      <c r="P2531" s="102" t="str">
        <f t="shared" si="1187"/>
        <v/>
      </c>
      <c r="Q2531" s="102" t="str">
        <f t="shared" si="1188"/>
        <v/>
      </c>
      <c r="R2531" s="120" t="str">
        <f t="shared" si="1189"/>
        <v/>
      </c>
      <c r="S2531" s="54" t="str">
        <f t="shared" si="1190"/>
        <v/>
      </c>
      <c r="T2531" s="5" t="str">
        <f t="shared" si="1191"/>
        <v/>
      </c>
      <c r="U2531" s="152" t="str">
        <f t="shared" si="1174"/>
        <v/>
      </c>
      <c r="V2531" s="152" t="str">
        <f t="shared" si="1175"/>
        <v/>
      </c>
      <c r="W2531" s="153" t="str">
        <f t="shared" si="1176"/>
        <v/>
      </c>
      <c r="X2531" s="153" t="str">
        <f t="shared" si="1177"/>
        <v/>
      </c>
      <c r="Y2531" s="153" t="str">
        <f t="shared" si="1178"/>
        <v/>
      </c>
      <c r="Z2531" s="153" t="str">
        <f t="shared" si="1179"/>
        <v/>
      </c>
      <c r="AA2531" s="152" t="str">
        <f t="shared" si="1180"/>
        <v/>
      </c>
      <c r="AB2531" s="152" t="str">
        <f t="shared" si="1181"/>
        <v/>
      </c>
      <c r="AC2531" s="154" t="str">
        <f t="shared" si="1192"/>
        <v/>
      </c>
      <c r="AD2531" s="154" t="str">
        <f t="shared" si="1193"/>
        <v/>
      </c>
      <c r="AE2531" s="3" t="str">
        <f t="shared" si="1194"/>
        <v/>
      </c>
      <c r="AF2531" s="3" t="str">
        <f t="shared" si="1195"/>
        <v/>
      </c>
      <c r="AG2531" s="3" t="str">
        <f t="shared" si="1196"/>
        <v/>
      </c>
      <c r="AH2531" s="4" t="str">
        <f t="shared" si="1197"/>
        <v/>
      </c>
      <c r="AI2531" s="75" t="str">
        <f t="shared" si="1198"/>
        <v/>
      </c>
      <c r="AJ2531" s="75" t="str">
        <f t="shared" si="1199"/>
        <v/>
      </c>
    </row>
    <row r="2532" spans="1:36" ht="14.25">
      <c r="A2532" s="41" t="str">
        <f t="shared" si="1182"/>
        <v/>
      </c>
      <c r="B2532" s="150" t="str">
        <f>IF(ISNUMBER(A2532),INDEX('MetaTrader Import'!$H$13:$J$5893,TRUNC(((A2532-$A$39+1)-1)/3)+1,MOD((A2532-$A$39+1)-1,3)+1),"")</f>
        <v/>
      </c>
      <c r="C2532" s="43" t="str">
        <f t="shared" si="1183"/>
        <v/>
      </c>
      <c r="D2532" s="43" t="str">
        <f t="shared" ca="1" si="1173"/>
        <v/>
      </c>
      <c r="E2532" s="43" t="str">
        <f t="shared" si="1184"/>
        <v/>
      </c>
      <c r="F2532" s="43" t="str">
        <f t="shared" si="1185"/>
        <v/>
      </c>
      <c r="G2532" s="43" t="str">
        <f>IF(A2532&lt;&gt;"",IF(A2532&lt;Data!$G$11*0.25,$C$13/$G$32,IF(A2532&gt;Data!$G$11*0.25,$C$13,$C$13*10)),"")</f>
        <v/>
      </c>
      <c r="H2532" s="43" t="str">
        <f>IF(A2532&lt;&gt;"",IF(Data!$G$9="constant",$C$13,IF(Data!$G$9="squeeze",G2532,F2532)),"")</f>
        <v/>
      </c>
      <c r="I2532" s="38" t="str">
        <f ca="1">IF(ISNUMBER(A2532),NORMINV(RAND(),0,IF(AND(Data!$G$9="squeeze",A2532&lt;Data!$G$11*0.25),$H$32,1)*$C$30*$C$13)*($C$14*$C$12),"")</f>
        <v/>
      </c>
      <c r="J2532" s="42" t="str">
        <f ca="1">IFERROR(IF(Data!$C$6="Real",B2532,I2532+J2531+($C$14*$C$12)*(NORMINV(RAND(),$C$15,CHOOSE($G$13,$C$13,F2532,G2532)))),"")</f>
        <v/>
      </c>
      <c r="K2532" s="88" t="str">
        <f>IF(ISNUMBER(A2532), IF($G$16="fixed",$G$17,MIN(H2532*Data!$C$7*$C$16*0.5,$C$17*Data!$C$7))*$C$12,"")</f>
        <v/>
      </c>
      <c r="L2532" s="42" t="str">
        <f t="shared" ca="1" si="1200"/>
        <v/>
      </c>
      <c r="M2532" s="44" t="str">
        <f t="shared" ca="1" si="1201"/>
        <v/>
      </c>
      <c r="N2532" s="44" t="str">
        <f t="shared" ca="1" si="1202"/>
        <v/>
      </c>
      <c r="O2532" s="108" t="str">
        <f t="shared" si="1186"/>
        <v/>
      </c>
      <c r="P2532" s="102" t="str">
        <f t="shared" si="1187"/>
        <v/>
      </c>
      <c r="Q2532" s="102" t="str">
        <f t="shared" si="1188"/>
        <v/>
      </c>
      <c r="R2532" s="120" t="str">
        <f t="shared" si="1189"/>
        <v/>
      </c>
      <c r="S2532" s="54" t="str">
        <f t="shared" si="1190"/>
        <v/>
      </c>
      <c r="T2532" s="5" t="str">
        <f t="shared" si="1191"/>
        <v/>
      </c>
      <c r="U2532" s="152" t="str">
        <f t="shared" si="1174"/>
        <v/>
      </c>
      <c r="V2532" s="152" t="str">
        <f t="shared" si="1175"/>
        <v/>
      </c>
      <c r="W2532" s="153" t="str">
        <f t="shared" si="1176"/>
        <v/>
      </c>
      <c r="X2532" s="153" t="str">
        <f t="shared" si="1177"/>
        <v/>
      </c>
      <c r="Y2532" s="153" t="str">
        <f t="shared" si="1178"/>
        <v/>
      </c>
      <c r="Z2532" s="153" t="str">
        <f t="shared" si="1179"/>
        <v/>
      </c>
      <c r="AA2532" s="152" t="str">
        <f t="shared" si="1180"/>
        <v/>
      </c>
      <c r="AB2532" s="152" t="str">
        <f t="shared" si="1181"/>
        <v/>
      </c>
      <c r="AC2532" s="154" t="str">
        <f t="shared" si="1192"/>
        <v/>
      </c>
      <c r="AD2532" s="154" t="str">
        <f t="shared" si="1193"/>
        <v/>
      </c>
      <c r="AE2532" s="3" t="str">
        <f t="shared" si="1194"/>
        <v/>
      </c>
      <c r="AF2532" s="3" t="str">
        <f t="shared" si="1195"/>
        <v/>
      </c>
      <c r="AG2532" s="3" t="str">
        <f t="shared" si="1196"/>
        <v/>
      </c>
      <c r="AH2532" s="4" t="str">
        <f t="shared" si="1197"/>
        <v/>
      </c>
      <c r="AI2532" s="75" t="str">
        <f t="shared" si="1198"/>
        <v/>
      </c>
      <c r="AJ2532" s="75" t="str">
        <f t="shared" si="1199"/>
        <v/>
      </c>
    </row>
    <row r="2533" spans="1:36" ht="14.25">
      <c r="A2533" s="41" t="str">
        <f t="shared" si="1182"/>
        <v/>
      </c>
      <c r="B2533" s="150" t="str">
        <f>IF(ISNUMBER(A2533),INDEX('MetaTrader Import'!$H$13:$J$5893,TRUNC(((A2533-$A$39+1)-1)/3)+1,MOD((A2533-$A$39+1)-1,3)+1),"")</f>
        <v/>
      </c>
      <c r="C2533" s="43" t="str">
        <f t="shared" si="1183"/>
        <v/>
      </c>
      <c r="D2533" s="43" t="str">
        <f t="shared" ca="1" si="1173"/>
        <v/>
      </c>
      <c r="E2533" s="43" t="str">
        <f t="shared" si="1184"/>
        <v/>
      </c>
      <c r="F2533" s="43" t="str">
        <f t="shared" si="1185"/>
        <v/>
      </c>
      <c r="G2533" s="43" t="str">
        <f>IF(A2533&lt;&gt;"",IF(A2533&lt;Data!$G$11*0.25,$C$13/$G$32,IF(A2533&gt;Data!$G$11*0.25,$C$13,$C$13*10)),"")</f>
        <v/>
      </c>
      <c r="H2533" s="43" t="str">
        <f>IF(A2533&lt;&gt;"",IF(Data!$G$9="constant",$C$13,IF(Data!$G$9="squeeze",G2533,F2533)),"")</f>
        <v/>
      </c>
      <c r="I2533" s="38" t="str">
        <f ca="1">IF(ISNUMBER(A2533),NORMINV(RAND(),0,IF(AND(Data!$G$9="squeeze",A2533&lt;Data!$G$11*0.25),$H$32,1)*$C$30*$C$13)*($C$14*$C$12),"")</f>
        <v/>
      </c>
      <c r="J2533" s="42" t="str">
        <f ca="1">IFERROR(IF(Data!$C$6="Real",B2533,I2533+J2532+($C$14*$C$12)*(NORMINV(RAND(),$C$15,CHOOSE($G$13,$C$13,F2533,G2533)))),"")</f>
        <v/>
      </c>
      <c r="K2533" s="88" t="str">
        <f>IF(ISNUMBER(A2533), IF($G$16="fixed",$G$17,MIN(H2533*Data!$C$7*$C$16*0.5,$C$17*Data!$C$7))*$C$12,"")</f>
        <v/>
      </c>
      <c r="L2533" s="42" t="str">
        <f t="shared" ca="1" si="1200"/>
        <v/>
      </c>
      <c r="M2533" s="44" t="str">
        <f t="shared" ca="1" si="1201"/>
        <v/>
      </c>
      <c r="N2533" s="44" t="str">
        <f t="shared" ca="1" si="1202"/>
        <v/>
      </c>
      <c r="O2533" s="108" t="str">
        <f t="shared" si="1186"/>
        <v/>
      </c>
      <c r="P2533" s="102" t="str">
        <f t="shared" si="1187"/>
        <v/>
      </c>
      <c r="Q2533" s="102" t="str">
        <f t="shared" si="1188"/>
        <v/>
      </c>
      <c r="R2533" s="120" t="str">
        <f t="shared" si="1189"/>
        <v/>
      </c>
      <c r="S2533" s="54" t="str">
        <f t="shared" si="1190"/>
        <v/>
      </c>
      <c r="T2533" s="5" t="str">
        <f t="shared" si="1191"/>
        <v/>
      </c>
      <c r="U2533" s="152" t="str">
        <f t="shared" si="1174"/>
        <v/>
      </c>
      <c r="V2533" s="152" t="str">
        <f t="shared" si="1175"/>
        <v/>
      </c>
      <c r="W2533" s="153" t="str">
        <f t="shared" si="1176"/>
        <v/>
      </c>
      <c r="X2533" s="153" t="str">
        <f t="shared" si="1177"/>
        <v/>
      </c>
      <c r="Y2533" s="153" t="str">
        <f t="shared" si="1178"/>
        <v/>
      </c>
      <c r="Z2533" s="153" t="str">
        <f t="shared" si="1179"/>
        <v/>
      </c>
      <c r="AA2533" s="152" t="str">
        <f t="shared" si="1180"/>
        <v/>
      </c>
      <c r="AB2533" s="152" t="str">
        <f t="shared" si="1181"/>
        <v/>
      </c>
      <c r="AC2533" s="154" t="str">
        <f t="shared" si="1192"/>
        <v/>
      </c>
      <c r="AD2533" s="154" t="str">
        <f t="shared" si="1193"/>
        <v/>
      </c>
      <c r="AE2533" s="3" t="str">
        <f t="shared" si="1194"/>
        <v/>
      </c>
      <c r="AF2533" s="3" t="str">
        <f t="shared" si="1195"/>
        <v/>
      </c>
      <c r="AG2533" s="3" t="str">
        <f t="shared" si="1196"/>
        <v/>
      </c>
      <c r="AH2533" s="4" t="str">
        <f t="shared" si="1197"/>
        <v/>
      </c>
      <c r="AI2533" s="75" t="str">
        <f t="shared" si="1198"/>
        <v/>
      </c>
      <c r="AJ2533" s="75" t="str">
        <f t="shared" si="1199"/>
        <v/>
      </c>
    </row>
    <row r="2534" spans="1:36" ht="14.25">
      <c r="A2534" s="41" t="str">
        <f t="shared" si="1182"/>
        <v/>
      </c>
      <c r="B2534" s="150" t="str">
        <f>IF(ISNUMBER(A2534),INDEX('MetaTrader Import'!$H$13:$J$5893,TRUNC(((A2534-$A$39+1)-1)/3)+1,MOD((A2534-$A$39+1)-1,3)+1),"")</f>
        <v/>
      </c>
      <c r="C2534" s="43" t="str">
        <f t="shared" si="1183"/>
        <v/>
      </c>
      <c r="D2534" s="43" t="str">
        <f t="shared" ca="1" si="1173"/>
        <v/>
      </c>
      <c r="E2534" s="43" t="str">
        <f t="shared" si="1184"/>
        <v/>
      </c>
      <c r="F2534" s="43" t="str">
        <f t="shared" si="1185"/>
        <v/>
      </c>
      <c r="G2534" s="43" t="str">
        <f>IF(A2534&lt;&gt;"",IF(A2534&lt;Data!$G$11*0.25,$C$13/$G$32,IF(A2534&gt;Data!$G$11*0.25,$C$13,$C$13*10)),"")</f>
        <v/>
      </c>
      <c r="H2534" s="43" t="str">
        <f>IF(A2534&lt;&gt;"",IF(Data!$G$9="constant",$C$13,IF(Data!$G$9="squeeze",G2534,F2534)),"")</f>
        <v/>
      </c>
      <c r="I2534" s="38" t="str">
        <f ca="1">IF(ISNUMBER(A2534),NORMINV(RAND(),0,IF(AND(Data!$G$9="squeeze",A2534&lt;Data!$G$11*0.25),$H$32,1)*$C$30*$C$13)*($C$14*$C$12),"")</f>
        <v/>
      </c>
      <c r="J2534" s="42" t="str">
        <f ca="1">IFERROR(IF(Data!$C$6="Real",B2534,I2534+J2533+($C$14*$C$12)*(NORMINV(RAND(),$C$15,CHOOSE($G$13,$C$13,F2534,G2534)))),"")</f>
        <v/>
      </c>
      <c r="K2534" s="88" t="str">
        <f>IF(ISNUMBER(A2534), IF($G$16="fixed",$G$17,MIN(H2534*Data!$C$7*$C$16*0.5,$C$17*Data!$C$7))*$C$12,"")</f>
        <v/>
      </c>
      <c r="L2534" s="42" t="str">
        <f t="shared" ca="1" si="1200"/>
        <v/>
      </c>
      <c r="M2534" s="44" t="str">
        <f t="shared" ca="1" si="1201"/>
        <v/>
      </c>
      <c r="N2534" s="44" t="str">
        <f t="shared" ca="1" si="1202"/>
        <v/>
      </c>
      <c r="O2534" s="108" t="str">
        <f t="shared" si="1186"/>
        <v/>
      </c>
      <c r="P2534" s="102" t="str">
        <f t="shared" si="1187"/>
        <v/>
      </c>
      <c r="Q2534" s="102" t="str">
        <f t="shared" si="1188"/>
        <v/>
      </c>
      <c r="R2534" s="120" t="str">
        <f t="shared" si="1189"/>
        <v/>
      </c>
      <c r="S2534" s="54" t="str">
        <f t="shared" si="1190"/>
        <v/>
      </c>
      <c r="T2534" s="5" t="str">
        <f t="shared" si="1191"/>
        <v/>
      </c>
      <c r="U2534" s="152" t="str">
        <f t="shared" si="1174"/>
        <v/>
      </c>
      <c r="V2534" s="152" t="str">
        <f t="shared" si="1175"/>
        <v/>
      </c>
      <c r="W2534" s="153" t="str">
        <f t="shared" si="1176"/>
        <v/>
      </c>
      <c r="X2534" s="153" t="str">
        <f t="shared" si="1177"/>
        <v/>
      </c>
      <c r="Y2534" s="153" t="str">
        <f t="shared" si="1178"/>
        <v/>
      </c>
      <c r="Z2534" s="153" t="str">
        <f t="shared" si="1179"/>
        <v/>
      </c>
      <c r="AA2534" s="152" t="str">
        <f t="shared" si="1180"/>
        <v/>
      </c>
      <c r="AB2534" s="152" t="str">
        <f t="shared" si="1181"/>
        <v/>
      </c>
      <c r="AC2534" s="154" t="str">
        <f t="shared" si="1192"/>
        <v/>
      </c>
      <c r="AD2534" s="154" t="str">
        <f t="shared" si="1193"/>
        <v/>
      </c>
      <c r="AE2534" s="3" t="str">
        <f t="shared" si="1194"/>
        <v/>
      </c>
      <c r="AF2534" s="3" t="str">
        <f t="shared" si="1195"/>
        <v/>
      </c>
      <c r="AG2534" s="3" t="str">
        <f t="shared" si="1196"/>
        <v/>
      </c>
      <c r="AH2534" s="4" t="str">
        <f t="shared" si="1197"/>
        <v/>
      </c>
      <c r="AI2534" s="75" t="str">
        <f t="shared" si="1198"/>
        <v/>
      </c>
      <c r="AJ2534" s="75" t="str">
        <f t="shared" si="1199"/>
        <v/>
      </c>
    </row>
    <row r="2535" spans="1:36" ht="14.25">
      <c r="A2535" s="41" t="str">
        <f t="shared" si="1182"/>
        <v/>
      </c>
      <c r="B2535" s="150" t="str">
        <f>IF(ISNUMBER(A2535),INDEX('MetaTrader Import'!$H$13:$J$5893,TRUNC(((A2535-$A$39+1)-1)/3)+1,MOD((A2535-$A$39+1)-1,3)+1),"")</f>
        <v/>
      </c>
      <c r="C2535" s="43" t="str">
        <f t="shared" si="1183"/>
        <v/>
      </c>
      <c r="D2535" s="43" t="str">
        <f t="shared" ca="1" si="1173"/>
        <v/>
      </c>
      <c r="E2535" s="43" t="str">
        <f t="shared" si="1184"/>
        <v/>
      </c>
      <c r="F2535" s="43" t="str">
        <f t="shared" si="1185"/>
        <v/>
      </c>
      <c r="G2535" s="43" t="str">
        <f>IF(A2535&lt;&gt;"",IF(A2535&lt;Data!$G$11*0.25,$C$13/$G$32,IF(A2535&gt;Data!$G$11*0.25,$C$13,$C$13*10)),"")</f>
        <v/>
      </c>
      <c r="H2535" s="43" t="str">
        <f>IF(A2535&lt;&gt;"",IF(Data!$G$9="constant",$C$13,IF(Data!$G$9="squeeze",G2535,F2535)),"")</f>
        <v/>
      </c>
      <c r="I2535" s="38" t="str">
        <f ca="1">IF(ISNUMBER(A2535),NORMINV(RAND(),0,IF(AND(Data!$G$9="squeeze",A2535&lt;Data!$G$11*0.25),$H$32,1)*$C$30*$C$13)*($C$14*$C$12),"")</f>
        <v/>
      </c>
      <c r="J2535" s="42" t="str">
        <f ca="1">IFERROR(IF(Data!$C$6="Real",B2535,I2535+J2534+($C$14*$C$12)*(NORMINV(RAND(),$C$15,CHOOSE($G$13,$C$13,F2535,G2535)))),"")</f>
        <v/>
      </c>
      <c r="K2535" s="88" t="str">
        <f>IF(ISNUMBER(A2535), IF($G$16="fixed",$G$17,MIN(H2535*Data!$C$7*$C$16*0.5,$C$17*Data!$C$7))*$C$12,"")</f>
        <v/>
      </c>
      <c r="L2535" s="42" t="str">
        <f t="shared" ca="1" si="1200"/>
        <v/>
      </c>
      <c r="M2535" s="44" t="str">
        <f t="shared" ca="1" si="1201"/>
        <v/>
      </c>
      <c r="N2535" s="44" t="str">
        <f t="shared" ca="1" si="1202"/>
        <v/>
      </c>
      <c r="O2535" s="108" t="str">
        <f t="shared" si="1186"/>
        <v/>
      </c>
      <c r="P2535" s="102" t="str">
        <f t="shared" si="1187"/>
        <v/>
      </c>
      <c r="Q2535" s="102" t="str">
        <f t="shared" si="1188"/>
        <v/>
      </c>
      <c r="R2535" s="120" t="str">
        <f t="shared" si="1189"/>
        <v/>
      </c>
      <c r="S2535" s="54" t="str">
        <f t="shared" si="1190"/>
        <v/>
      </c>
      <c r="T2535" s="5" t="str">
        <f t="shared" si="1191"/>
        <v/>
      </c>
      <c r="U2535" s="152" t="str">
        <f t="shared" si="1174"/>
        <v/>
      </c>
      <c r="V2535" s="152" t="str">
        <f t="shared" si="1175"/>
        <v/>
      </c>
      <c r="W2535" s="153" t="str">
        <f t="shared" si="1176"/>
        <v/>
      </c>
      <c r="X2535" s="153" t="str">
        <f t="shared" si="1177"/>
        <v/>
      </c>
      <c r="Y2535" s="153" t="str">
        <f t="shared" si="1178"/>
        <v/>
      </c>
      <c r="Z2535" s="153" t="str">
        <f t="shared" si="1179"/>
        <v/>
      </c>
      <c r="AA2535" s="152" t="str">
        <f t="shared" si="1180"/>
        <v/>
      </c>
      <c r="AB2535" s="152" t="str">
        <f t="shared" si="1181"/>
        <v/>
      </c>
      <c r="AC2535" s="154" t="str">
        <f t="shared" si="1192"/>
        <v/>
      </c>
      <c r="AD2535" s="154" t="str">
        <f t="shared" si="1193"/>
        <v/>
      </c>
      <c r="AE2535" s="3" t="str">
        <f t="shared" si="1194"/>
        <v/>
      </c>
      <c r="AF2535" s="3" t="str">
        <f t="shared" si="1195"/>
        <v/>
      </c>
      <c r="AG2535" s="3" t="str">
        <f t="shared" si="1196"/>
        <v/>
      </c>
      <c r="AH2535" s="4" t="str">
        <f t="shared" si="1197"/>
        <v/>
      </c>
      <c r="AI2535" s="75" t="str">
        <f t="shared" si="1198"/>
        <v/>
      </c>
      <c r="AJ2535" s="75" t="str">
        <f t="shared" si="1199"/>
        <v/>
      </c>
    </row>
    <row r="2536" spans="1:36" ht="14.25">
      <c r="A2536" s="41" t="str">
        <f t="shared" si="1182"/>
        <v/>
      </c>
      <c r="B2536" s="150" t="str">
        <f>IF(ISNUMBER(A2536),INDEX('MetaTrader Import'!$H$13:$J$5893,TRUNC(((A2536-$A$39+1)-1)/3)+1,MOD((A2536-$A$39+1)-1,3)+1),"")</f>
        <v/>
      </c>
      <c r="C2536" s="43" t="str">
        <f t="shared" si="1183"/>
        <v/>
      </c>
      <c r="D2536" s="43" t="str">
        <f t="shared" ca="1" si="1173"/>
        <v/>
      </c>
      <c r="E2536" s="43" t="str">
        <f t="shared" si="1184"/>
        <v/>
      </c>
      <c r="F2536" s="43" t="str">
        <f t="shared" si="1185"/>
        <v/>
      </c>
      <c r="G2536" s="43" t="str">
        <f>IF(A2536&lt;&gt;"",IF(A2536&lt;Data!$G$11*0.25,$C$13/$G$32,IF(A2536&gt;Data!$G$11*0.25,$C$13,$C$13*10)),"")</f>
        <v/>
      </c>
      <c r="H2536" s="43" t="str">
        <f>IF(A2536&lt;&gt;"",IF(Data!$G$9="constant",$C$13,IF(Data!$G$9="squeeze",G2536,F2536)),"")</f>
        <v/>
      </c>
      <c r="I2536" s="38" t="str">
        <f ca="1">IF(ISNUMBER(A2536),NORMINV(RAND(),0,IF(AND(Data!$G$9="squeeze",A2536&lt;Data!$G$11*0.25),$H$32,1)*$C$30*$C$13)*($C$14*$C$12),"")</f>
        <v/>
      </c>
      <c r="J2536" s="42" t="str">
        <f ca="1">IFERROR(IF(Data!$C$6="Real",B2536,I2536+J2535+($C$14*$C$12)*(NORMINV(RAND(),$C$15,CHOOSE($G$13,$C$13,F2536,G2536)))),"")</f>
        <v/>
      </c>
      <c r="K2536" s="88" t="str">
        <f>IF(ISNUMBER(A2536), IF($G$16="fixed",$G$17,MIN(H2536*Data!$C$7*$C$16*0.5,$C$17*Data!$C$7))*$C$12,"")</f>
        <v/>
      </c>
      <c r="L2536" s="42" t="str">
        <f t="shared" ca="1" si="1200"/>
        <v/>
      </c>
      <c r="M2536" s="44" t="str">
        <f t="shared" ca="1" si="1201"/>
        <v/>
      </c>
      <c r="N2536" s="44" t="str">
        <f t="shared" ca="1" si="1202"/>
        <v/>
      </c>
      <c r="O2536" s="108" t="str">
        <f t="shared" si="1186"/>
        <v/>
      </c>
      <c r="P2536" s="102" t="str">
        <f t="shared" si="1187"/>
        <v/>
      </c>
      <c r="Q2536" s="102" t="str">
        <f t="shared" si="1188"/>
        <v/>
      </c>
      <c r="R2536" s="120" t="str">
        <f t="shared" si="1189"/>
        <v/>
      </c>
      <c r="S2536" s="54" t="str">
        <f t="shared" si="1190"/>
        <v/>
      </c>
      <c r="T2536" s="5" t="str">
        <f t="shared" si="1191"/>
        <v/>
      </c>
      <c r="U2536" s="152" t="str">
        <f t="shared" si="1174"/>
        <v/>
      </c>
      <c r="V2536" s="152" t="str">
        <f t="shared" si="1175"/>
        <v/>
      </c>
      <c r="W2536" s="153" t="str">
        <f t="shared" si="1176"/>
        <v/>
      </c>
      <c r="X2536" s="153" t="str">
        <f t="shared" si="1177"/>
        <v/>
      </c>
      <c r="Y2536" s="153" t="str">
        <f t="shared" si="1178"/>
        <v/>
      </c>
      <c r="Z2536" s="153" t="str">
        <f t="shared" si="1179"/>
        <v/>
      </c>
      <c r="AA2536" s="152" t="str">
        <f t="shared" si="1180"/>
        <v/>
      </c>
      <c r="AB2536" s="152" t="str">
        <f t="shared" si="1181"/>
        <v/>
      </c>
      <c r="AC2536" s="154" t="str">
        <f t="shared" si="1192"/>
        <v/>
      </c>
      <c r="AD2536" s="154" t="str">
        <f t="shared" si="1193"/>
        <v/>
      </c>
      <c r="AE2536" s="3" t="str">
        <f t="shared" si="1194"/>
        <v/>
      </c>
      <c r="AF2536" s="3" t="str">
        <f t="shared" si="1195"/>
        <v/>
      </c>
      <c r="AG2536" s="3" t="str">
        <f t="shared" si="1196"/>
        <v/>
      </c>
      <c r="AH2536" s="4" t="str">
        <f t="shared" si="1197"/>
        <v/>
      </c>
      <c r="AI2536" s="75" t="str">
        <f t="shared" si="1198"/>
        <v/>
      </c>
      <c r="AJ2536" s="75" t="str">
        <f t="shared" si="1199"/>
        <v/>
      </c>
    </row>
    <row r="2537" spans="1:36" ht="14.25">
      <c r="A2537" s="41" t="str">
        <f t="shared" si="1182"/>
        <v/>
      </c>
      <c r="B2537" s="150" t="str">
        <f>IF(ISNUMBER(A2537),INDEX('MetaTrader Import'!$H$13:$J$5893,TRUNC(((A2537-$A$39+1)-1)/3)+1,MOD((A2537-$A$39+1)-1,3)+1),"")</f>
        <v/>
      </c>
      <c r="C2537" s="43" t="str">
        <f t="shared" si="1183"/>
        <v/>
      </c>
      <c r="D2537" s="43" t="str">
        <f t="shared" ca="1" si="1173"/>
        <v/>
      </c>
      <c r="E2537" s="43" t="str">
        <f t="shared" si="1184"/>
        <v/>
      </c>
      <c r="F2537" s="43" t="str">
        <f t="shared" si="1185"/>
        <v/>
      </c>
      <c r="G2537" s="43" t="str">
        <f>IF(A2537&lt;&gt;"",IF(A2537&lt;Data!$G$11*0.25,$C$13/$G$32,IF(A2537&gt;Data!$G$11*0.25,$C$13,$C$13*10)),"")</f>
        <v/>
      </c>
      <c r="H2537" s="43" t="str">
        <f>IF(A2537&lt;&gt;"",IF(Data!$G$9="constant",$C$13,IF(Data!$G$9="squeeze",G2537,F2537)),"")</f>
        <v/>
      </c>
      <c r="I2537" s="38" t="str">
        <f ca="1">IF(ISNUMBER(A2537),NORMINV(RAND(),0,IF(AND(Data!$G$9="squeeze",A2537&lt;Data!$G$11*0.25),$H$32,1)*$C$30*$C$13)*($C$14*$C$12),"")</f>
        <v/>
      </c>
      <c r="J2537" s="42" t="str">
        <f ca="1">IFERROR(IF(Data!$C$6="Real",B2537,I2537+J2536+($C$14*$C$12)*(NORMINV(RAND(),$C$15,CHOOSE($G$13,$C$13,F2537,G2537)))),"")</f>
        <v/>
      </c>
      <c r="K2537" s="88" t="str">
        <f>IF(ISNUMBER(A2537), IF($G$16="fixed",$G$17,MIN(H2537*Data!$C$7*$C$16*0.5,$C$17*Data!$C$7))*$C$12,"")</f>
        <v/>
      </c>
      <c r="L2537" s="42" t="str">
        <f t="shared" ca="1" si="1200"/>
        <v/>
      </c>
      <c r="M2537" s="44" t="str">
        <f t="shared" ca="1" si="1201"/>
        <v/>
      </c>
      <c r="N2537" s="44" t="str">
        <f t="shared" ca="1" si="1202"/>
        <v/>
      </c>
      <c r="O2537" s="108" t="str">
        <f t="shared" si="1186"/>
        <v/>
      </c>
      <c r="P2537" s="102" t="str">
        <f t="shared" si="1187"/>
        <v/>
      </c>
      <c r="Q2537" s="102" t="str">
        <f t="shared" si="1188"/>
        <v/>
      </c>
      <c r="R2537" s="120" t="str">
        <f t="shared" si="1189"/>
        <v/>
      </c>
      <c r="S2537" s="54" t="str">
        <f t="shared" si="1190"/>
        <v/>
      </c>
      <c r="T2537" s="5" t="str">
        <f t="shared" si="1191"/>
        <v/>
      </c>
      <c r="U2537" s="152" t="str">
        <f t="shared" si="1174"/>
        <v/>
      </c>
      <c r="V2537" s="152" t="str">
        <f t="shared" si="1175"/>
        <v/>
      </c>
      <c r="W2537" s="153" t="str">
        <f t="shared" si="1176"/>
        <v/>
      </c>
      <c r="X2537" s="153" t="str">
        <f t="shared" si="1177"/>
        <v/>
      </c>
      <c r="Y2537" s="153" t="str">
        <f t="shared" si="1178"/>
        <v/>
      </c>
      <c r="Z2537" s="153" t="str">
        <f t="shared" si="1179"/>
        <v/>
      </c>
      <c r="AA2537" s="152" t="str">
        <f t="shared" si="1180"/>
        <v/>
      </c>
      <c r="AB2537" s="152" t="str">
        <f t="shared" si="1181"/>
        <v/>
      </c>
      <c r="AC2537" s="154" t="str">
        <f t="shared" si="1192"/>
        <v/>
      </c>
      <c r="AD2537" s="154" t="str">
        <f t="shared" si="1193"/>
        <v/>
      </c>
      <c r="AE2537" s="3" t="str">
        <f t="shared" si="1194"/>
        <v/>
      </c>
      <c r="AF2537" s="3" t="str">
        <f t="shared" si="1195"/>
        <v/>
      </c>
      <c r="AG2537" s="3" t="str">
        <f t="shared" si="1196"/>
        <v/>
      </c>
      <c r="AH2537" s="4" t="str">
        <f t="shared" si="1197"/>
        <v/>
      </c>
      <c r="AI2537" s="75" t="str">
        <f t="shared" si="1198"/>
        <v/>
      </c>
      <c r="AJ2537" s="75" t="str">
        <f t="shared" si="1199"/>
        <v/>
      </c>
    </row>
    <row r="2538" spans="1:36" ht="14.25">
      <c r="A2538" s="41" t="str">
        <f t="shared" si="1182"/>
        <v/>
      </c>
      <c r="B2538" s="150" t="str">
        <f>IF(ISNUMBER(A2538),INDEX('MetaTrader Import'!$H$13:$J$5893,TRUNC(((A2538-$A$39+1)-1)/3)+1,MOD((A2538-$A$39+1)-1,3)+1),"")</f>
        <v/>
      </c>
      <c r="C2538" s="43" t="str">
        <f t="shared" si="1183"/>
        <v/>
      </c>
      <c r="D2538" s="43" t="str">
        <f t="shared" ca="1" si="1173"/>
        <v/>
      </c>
      <c r="E2538" s="43" t="str">
        <f t="shared" si="1184"/>
        <v/>
      </c>
      <c r="F2538" s="43" t="str">
        <f t="shared" si="1185"/>
        <v/>
      </c>
      <c r="G2538" s="43" t="str">
        <f>IF(A2538&lt;&gt;"",IF(A2538&lt;Data!$G$11*0.25,$C$13/$G$32,IF(A2538&gt;Data!$G$11*0.25,$C$13,$C$13*10)),"")</f>
        <v/>
      </c>
      <c r="H2538" s="43" t="str">
        <f>IF(A2538&lt;&gt;"",IF(Data!$G$9="constant",$C$13,IF(Data!$G$9="squeeze",G2538,F2538)),"")</f>
        <v/>
      </c>
      <c r="I2538" s="38" t="str">
        <f ca="1">IF(ISNUMBER(A2538),NORMINV(RAND(),0,IF(AND(Data!$G$9="squeeze",A2538&lt;Data!$G$11*0.25),$H$32,1)*$C$30*$C$13)*($C$14*$C$12),"")</f>
        <v/>
      </c>
      <c r="J2538" s="42" t="str">
        <f ca="1">IFERROR(IF(Data!$C$6="Real",B2538,I2538+J2537+($C$14*$C$12)*(NORMINV(RAND(),$C$15,CHOOSE($G$13,$C$13,F2538,G2538)))),"")</f>
        <v/>
      </c>
      <c r="K2538" s="88" t="str">
        <f>IF(ISNUMBER(A2538), IF($G$16="fixed",$G$17,MIN(H2538*Data!$C$7*$C$16*0.5,$C$17*Data!$C$7))*$C$12,"")</f>
        <v/>
      </c>
      <c r="L2538" s="42" t="str">
        <f t="shared" ca="1" si="1200"/>
        <v/>
      </c>
      <c r="M2538" s="44" t="str">
        <f t="shared" ca="1" si="1201"/>
        <v/>
      </c>
      <c r="N2538" s="44" t="str">
        <f t="shared" ca="1" si="1202"/>
        <v/>
      </c>
      <c r="O2538" s="108" t="str">
        <f t="shared" si="1186"/>
        <v/>
      </c>
      <c r="P2538" s="102" t="str">
        <f t="shared" si="1187"/>
        <v/>
      </c>
      <c r="Q2538" s="102" t="str">
        <f t="shared" si="1188"/>
        <v/>
      </c>
      <c r="R2538" s="120" t="str">
        <f t="shared" si="1189"/>
        <v/>
      </c>
      <c r="S2538" s="54" t="str">
        <f t="shared" si="1190"/>
        <v/>
      </c>
      <c r="T2538" s="5" t="str">
        <f t="shared" si="1191"/>
        <v/>
      </c>
      <c r="U2538" s="152" t="str">
        <f t="shared" si="1174"/>
        <v/>
      </c>
      <c r="V2538" s="152" t="str">
        <f t="shared" si="1175"/>
        <v/>
      </c>
      <c r="W2538" s="153" t="str">
        <f t="shared" si="1176"/>
        <v/>
      </c>
      <c r="X2538" s="153" t="str">
        <f t="shared" si="1177"/>
        <v/>
      </c>
      <c r="Y2538" s="153" t="str">
        <f t="shared" si="1178"/>
        <v/>
      </c>
      <c r="Z2538" s="153" t="str">
        <f t="shared" si="1179"/>
        <v/>
      </c>
      <c r="AA2538" s="152" t="str">
        <f t="shared" si="1180"/>
        <v/>
      </c>
      <c r="AB2538" s="152" t="str">
        <f t="shared" si="1181"/>
        <v/>
      </c>
      <c r="AC2538" s="154" t="str">
        <f t="shared" si="1192"/>
        <v/>
      </c>
      <c r="AD2538" s="154" t="str">
        <f t="shared" si="1193"/>
        <v/>
      </c>
      <c r="AE2538" s="3" t="str">
        <f t="shared" si="1194"/>
        <v/>
      </c>
      <c r="AF2538" s="3" t="str">
        <f t="shared" si="1195"/>
        <v/>
      </c>
      <c r="AG2538" s="3" t="str">
        <f t="shared" si="1196"/>
        <v/>
      </c>
      <c r="AH2538" s="4" t="str">
        <f t="shared" si="1197"/>
        <v/>
      </c>
      <c r="AI2538" s="75" t="str">
        <f t="shared" si="1198"/>
        <v/>
      </c>
      <c r="AJ2538" s="75" t="str">
        <f t="shared" si="1199"/>
        <v/>
      </c>
    </row>
    <row r="2539" spans="1:36" ht="14.25">
      <c r="A2539" s="41" t="str">
        <f t="shared" si="1182"/>
        <v/>
      </c>
      <c r="B2539" s="150" t="str">
        <f>IF(ISNUMBER(A2539),INDEX('MetaTrader Import'!$H$13:$J$5893,TRUNC(((A2539-$A$39+1)-1)/3)+1,MOD((A2539-$A$39+1)-1,3)+1),"")</f>
        <v/>
      </c>
      <c r="C2539" s="43" t="str">
        <f t="shared" si="1183"/>
        <v/>
      </c>
      <c r="D2539" s="43" t="str">
        <f t="shared" ca="1" si="1173"/>
        <v/>
      </c>
      <c r="E2539" s="43" t="str">
        <f t="shared" si="1184"/>
        <v/>
      </c>
      <c r="F2539" s="43" t="str">
        <f t="shared" si="1185"/>
        <v/>
      </c>
      <c r="G2539" s="43" t="str">
        <f>IF(A2539&lt;&gt;"",IF(A2539&lt;Data!$G$11*0.25,$C$13/$G$32,IF(A2539&gt;Data!$G$11*0.25,$C$13,$C$13*10)),"")</f>
        <v/>
      </c>
      <c r="H2539" s="43" t="str">
        <f>IF(A2539&lt;&gt;"",IF(Data!$G$9="constant",$C$13,IF(Data!$G$9="squeeze",G2539,F2539)),"")</f>
        <v/>
      </c>
      <c r="I2539" s="38" t="str">
        <f ca="1">IF(ISNUMBER(A2539),NORMINV(RAND(),0,IF(AND(Data!$G$9="squeeze",A2539&lt;Data!$G$11*0.25),$H$32,1)*$C$30*$C$13)*($C$14*$C$12),"")</f>
        <v/>
      </c>
      <c r="J2539" s="42" t="str">
        <f ca="1">IFERROR(IF(Data!$C$6="Real",B2539,I2539+J2538+($C$14*$C$12)*(NORMINV(RAND(),$C$15,CHOOSE($G$13,$C$13,F2539,G2539)))),"")</f>
        <v/>
      </c>
      <c r="K2539" s="88" t="str">
        <f>IF(ISNUMBER(A2539), IF($G$16="fixed",$G$17,MIN(H2539*Data!$C$7*$C$16*0.5,$C$17*Data!$C$7))*$C$12,"")</f>
        <v/>
      </c>
      <c r="L2539" s="42" t="str">
        <f t="shared" ca="1" si="1200"/>
        <v/>
      </c>
      <c r="M2539" s="44" t="str">
        <f t="shared" ca="1" si="1201"/>
        <v/>
      </c>
      <c r="N2539" s="44" t="str">
        <f t="shared" ca="1" si="1202"/>
        <v/>
      </c>
      <c r="O2539" s="108" t="str">
        <f t="shared" si="1186"/>
        <v/>
      </c>
      <c r="P2539" s="102" t="str">
        <f t="shared" si="1187"/>
        <v/>
      </c>
      <c r="Q2539" s="102" t="str">
        <f t="shared" si="1188"/>
        <v/>
      </c>
      <c r="R2539" s="120" t="str">
        <f t="shared" si="1189"/>
        <v/>
      </c>
      <c r="S2539" s="54" t="str">
        <f t="shared" si="1190"/>
        <v/>
      </c>
      <c r="T2539" s="5" t="str">
        <f t="shared" si="1191"/>
        <v/>
      </c>
      <c r="U2539" s="152" t="str">
        <f t="shared" si="1174"/>
        <v/>
      </c>
      <c r="V2539" s="152" t="str">
        <f t="shared" si="1175"/>
        <v/>
      </c>
      <c r="W2539" s="153" t="str">
        <f t="shared" si="1176"/>
        <v/>
      </c>
      <c r="X2539" s="153" t="str">
        <f t="shared" si="1177"/>
        <v/>
      </c>
      <c r="Y2539" s="153" t="str">
        <f t="shared" si="1178"/>
        <v/>
      </c>
      <c r="Z2539" s="153" t="str">
        <f t="shared" si="1179"/>
        <v/>
      </c>
      <c r="AA2539" s="152" t="str">
        <f t="shared" si="1180"/>
        <v/>
      </c>
      <c r="AB2539" s="152" t="str">
        <f t="shared" si="1181"/>
        <v/>
      </c>
      <c r="AC2539" s="154" t="str">
        <f t="shared" si="1192"/>
        <v/>
      </c>
      <c r="AD2539" s="154" t="str">
        <f t="shared" si="1193"/>
        <v/>
      </c>
      <c r="AE2539" s="3" t="str">
        <f t="shared" si="1194"/>
        <v/>
      </c>
      <c r="AF2539" s="3" t="str">
        <f t="shared" si="1195"/>
        <v/>
      </c>
      <c r="AG2539" s="3" t="str">
        <f t="shared" si="1196"/>
        <v/>
      </c>
      <c r="AH2539" s="4" t="str">
        <f t="shared" si="1197"/>
        <v/>
      </c>
      <c r="AI2539" s="75" t="str">
        <f t="shared" si="1198"/>
        <v/>
      </c>
      <c r="AJ2539" s="75" t="str">
        <f t="shared" si="1199"/>
        <v/>
      </c>
    </row>
    <row r="2540" spans="1:36" ht="14.25">
      <c r="A2540" s="41" t="str">
        <f t="shared" si="1182"/>
        <v/>
      </c>
      <c r="B2540" s="150" t="str">
        <f>IF(ISNUMBER(A2540),INDEX('MetaTrader Import'!$H$13:$J$5893,TRUNC(((A2540-$A$39+1)-1)/3)+1,MOD((A2540-$A$39+1)-1,3)+1),"")</f>
        <v/>
      </c>
      <c r="C2540" s="43" t="str">
        <f t="shared" si="1183"/>
        <v/>
      </c>
      <c r="D2540" s="43" t="str">
        <f t="shared" ca="1" si="1173"/>
        <v/>
      </c>
      <c r="E2540" s="43" t="str">
        <f t="shared" si="1184"/>
        <v/>
      </c>
      <c r="F2540" s="43" t="str">
        <f t="shared" si="1185"/>
        <v/>
      </c>
      <c r="G2540" s="43" t="str">
        <f>IF(A2540&lt;&gt;"",IF(A2540&lt;Data!$G$11*0.25,$C$13/$G$32,IF(A2540&gt;Data!$G$11*0.25,$C$13,$C$13*10)),"")</f>
        <v/>
      </c>
      <c r="H2540" s="43" t="str">
        <f>IF(A2540&lt;&gt;"",IF(Data!$G$9="constant",$C$13,IF(Data!$G$9="squeeze",G2540,F2540)),"")</f>
        <v/>
      </c>
      <c r="I2540" s="38" t="str">
        <f ca="1">IF(ISNUMBER(A2540),NORMINV(RAND(),0,IF(AND(Data!$G$9="squeeze",A2540&lt;Data!$G$11*0.25),$H$32,1)*$C$30*$C$13)*($C$14*$C$12),"")</f>
        <v/>
      </c>
      <c r="J2540" s="42" t="str">
        <f ca="1">IFERROR(IF(Data!$C$6="Real",B2540,I2540+J2539+($C$14*$C$12)*(NORMINV(RAND(),$C$15,CHOOSE($G$13,$C$13,F2540,G2540)))),"")</f>
        <v/>
      </c>
      <c r="K2540" s="88" t="str">
        <f>IF(ISNUMBER(A2540), IF($G$16="fixed",$G$17,MIN(H2540*Data!$C$7*$C$16*0.5,$C$17*Data!$C$7))*$C$12,"")</f>
        <v/>
      </c>
      <c r="L2540" s="42" t="str">
        <f t="shared" ca="1" si="1200"/>
        <v/>
      </c>
      <c r="M2540" s="44" t="str">
        <f t="shared" ca="1" si="1201"/>
        <v/>
      </c>
      <c r="N2540" s="44" t="str">
        <f t="shared" ca="1" si="1202"/>
        <v/>
      </c>
      <c r="O2540" s="108" t="str">
        <f t="shared" si="1186"/>
        <v/>
      </c>
      <c r="P2540" s="102" t="str">
        <f t="shared" si="1187"/>
        <v/>
      </c>
      <c r="Q2540" s="102" t="str">
        <f t="shared" si="1188"/>
        <v/>
      </c>
      <c r="R2540" s="120" t="str">
        <f t="shared" si="1189"/>
        <v/>
      </c>
      <c r="S2540" s="54" t="str">
        <f t="shared" si="1190"/>
        <v/>
      </c>
      <c r="T2540" s="5" t="str">
        <f t="shared" si="1191"/>
        <v/>
      </c>
      <c r="U2540" s="152" t="str">
        <f t="shared" si="1174"/>
        <v/>
      </c>
      <c r="V2540" s="152" t="str">
        <f t="shared" si="1175"/>
        <v/>
      </c>
      <c r="W2540" s="153" t="str">
        <f t="shared" si="1176"/>
        <v/>
      </c>
      <c r="X2540" s="153" t="str">
        <f t="shared" si="1177"/>
        <v/>
      </c>
      <c r="Y2540" s="153" t="str">
        <f t="shared" si="1178"/>
        <v/>
      </c>
      <c r="Z2540" s="153" t="str">
        <f t="shared" si="1179"/>
        <v/>
      </c>
      <c r="AA2540" s="152" t="str">
        <f t="shared" si="1180"/>
        <v/>
      </c>
      <c r="AB2540" s="152" t="str">
        <f t="shared" si="1181"/>
        <v/>
      </c>
      <c r="AC2540" s="154" t="str">
        <f t="shared" si="1192"/>
        <v/>
      </c>
      <c r="AD2540" s="154" t="str">
        <f t="shared" si="1193"/>
        <v/>
      </c>
      <c r="AE2540" s="3" t="str">
        <f t="shared" si="1194"/>
        <v/>
      </c>
      <c r="AF2540" s="3" t="str">
        <f t="shared" si="1195"/>
        <v/>
      </c>
      <c r="AG2540" s="3" t="str">
        <f t="shared" si="1196"/>
        <v/>
      </c>
      <c r="AH2540" s="4" t="str">
        <f t="shared" si="1197"/>
        <v/>
      </c>
      <c r="AI2540" s="75" t="str">
        <f t="shared" si="1198"/>
        <v/>
      </c>
      <c r="AJ2540" s="75" t="str">
        <f t="shared" si="1199"/>
        <v/>
      </c>
    </row>
    <row r="2541" spans="1:36" ht="14.25">
      <c r="A2541" s="41" t="str">
        <f t="shared" si="1182"/>
        <v/>
      </c>
      <c r="B2541" s="150" t="str">
        <f>IF(ISNUMBER(A2541),INDEX('MetaTrader Import'!$H$13:$J$5893,TRUNC(((A2541-$A$39+1)-1)/3)+1,MOD((A2541-$A$39+1)-1,3)+1),"")</f>
        <v/>
      </c>
      <c r="C2541" s="43" t="str">
        <f t="shared" si="1183"/>
        <v/>
      </c>
      <c r="D2541" s="43" t="str">
        <f t="shared" ca="1" si="1173"/>
        <v/>
      </c>
      <c r="E2541" s="43" t="str">
        <f t="shared" si="1184"/>
        <v/>
      </c>
      <c r="F2541" s="43" t="str">
        <f t="shared" si="1185"/>
        <v/>
      </c>
      <c r="G2541" s="43" t="str">
        <f>IF(A2541&lt;&gt;"",IF(A2541&lt;Data!$G$11*0.25,$C$13/$G$32,IF(A2541&gt;Data!$G$11*0.25,$C$13,$C$13*10)),"")</f>
        <v/>
      </c>
      <c r="H2541" s="43" t="str">
        <f>IF(A2541&lt;&gt;"",IF(Data!$G$9="constant",$C$13,IF(Data!$G$9="squeeze",G2541,F2541)),"")</f>
        <v/>
      </c>
      <c r="I2541" s="38" t="str">
        <f ca="1">IF(ISNUMBER(A2541),NORMINV(RAND(),0,IF(AND(Data!$G$9="squeeze",A2541&lt;Data!$G$11*0.25),$H$32,1)*$C$30*$C$13)*($C$14*$C$12),"")</f>
        <v/>
      </c>
      <c r="J2541" s="42" t="str">
        <f ca="1">IFERROR(IF(Data!$C$6="Real",B2541,I2541+J2540+($C$14*$C$12)*(NORMINV(RAND(),$C$15,CHOOSE($G$13,$C$13,F2541,G2541)))),"")</f>
        <v/>
      </c>
      <c r="K2541" s="88" t="str">
        <f>IF(ISNUMBER(A2541), IF($G$16="fixed",$G$17,MIN(H2541*Data!$C$7*$C$16*0.5,$C$17*Data!$C$7))*$C$12,"")</f>
        <v/>
      </c>
      <c r="L2541" s="42" t="str">
        <f t="shared" ca="1" si="1200"/>
        <v/>
      </c>
      <c r="M2541" s="44" t="str">
        <f t="shared" ca="1" si="1201"/>
        <v/>
      </c>
      <c r="N2541" s="44" t="str">
        <f t="shared" ca="1" si="1202"/>
        <v/>
      </c>
      <c r="O2541" s="108" t="str">
        <f t="shared" si="1186"/>
        <v/>
      </c>
      <c r="P2541" s="102" t="str">
        <f t="shared" si="1187"/>
        <v/>
      </c>
      <c r="Q2541" s="102" t="str">
        <f t="shared" si="1188"/>
        <v/>
      </c>
      <c r="R2541" s="120" t="str">
        <f t="shared" si="1189"/>
        <v/>
      </c>
      <c r="S2541" s="54" t="str">
        <f t="shared" si="1190"/>
        <v/>
      </c>
      <c r="T2541" s="5" t="str">
        <f t="shared" si="1191"/>
        <v/>
      </c>
      <c r="U2541" s="152" t="str">
        <f t="shared" si="1174"/>
        <v/>
      </c>
      <c r="V2541" s="152" t="str">
        <f t="shared" si="1175"/>
        <v/>
      </c>
      <c r="W2541" s="153" t="str">
        <f t="shared" si="1176"/>
        <v/>
      </c>
      <c r="X2541" s="153" t="str">
        <f t="shared" si="1177"/>
        <v/>
      </c>
      <c r="Y2541" s="153" t="str">
        <f t="shared" si="1178"/>
        <v/>
      </c>
      <c r="Z2541" s="153" t="str">
        <f t="shared" si="1179"/>
        <v/>
      </c>
      <c r="AA2541" s="152" t="str">
        <f t="shared" si="1180"/>
        <v/>
      </c>
      <c r="AB2541" s="152" t="str">
        <f t="shared" si="1181"/>
        <v/>
      </c>
      <c r="AC2541" s="154" t="str">
        <f t="shared" si="1192"/>
        <v/>
      </c>
      <c r="AD2541" s="154" t="str">
        <f t="shared" si="1193"/>
        <v/>
      </c>
      <c r="AE2541" s="3" t="str">
        <f t="shared" si="1194"/>
        <v/>
      </c>
      <c r="AF2541" s="3" t="str">
        <f t="shared" si="1195"/>
        <v/>
      </c>
      <c r="AG2541" s="3" t="str">
        <f t="shared" si="1196"/>
        <v/>
      </c>
      <c r="AH2541" s="4" t="str">
        <f t="shared" si="1197"/>
        <v/>
      </c>
      <c r="AI2541" s="75" t="str">
        <f t="shared" si="1198"/>
        <v/>
      </c>
      <c r="AJ2541" s="75" t="str">
        <f t="shared" si="1199"/>
        <v/>
      </c>
    </row>
    <row r="2542" spans="1:36" ht="14.25">
      <c r="A2542" s="41" t="str">
        <f t="shared" si="1182"/>
        <v/>
      </c>
      <c r="B2542" s="150" t="str">
        <f>IF(ISNUMBER(A2542),INDEX('MetaTrader Import'!$H$13:$J$5893,TRUNC(((A2542-$A$39+1)-1)/3)+1,MOD((A2542-$A$39+1)-1,3)+1),"")</f>
        <v/>
      </c>
      <c r="C2542" s="43" t="str">
        <f t="shared" si="1183"/>
        <v/>
      </c>
      <c r="D2542" s="43" t="str">
        <f t="shared" ca="1" si="1173"/>
        <v/>
      </c>
      <c r="E2542" s="43" t="str">
        <f t="shared" si="1184"/>
        <v/>
      </c>
      <c r="F2542" s="43" t="str">
        <f t="shared" si="1185"/>
        <v/>
      </c>
      <c r="G2542" s="43" t="str">
        <f>IF(A2542&lt;&gt;"",IF(A2542&lt;Data!$G$11*0.25,$C$13/$G$32,IF(A2542&gt;Data!$G$11*0.25,$C$13,$C$13*10)),"")</f>
        <v/>
      </c>
      <c r="H2542" s="43" t="str">
        <f>IF(A2542&lt;&gt;"",IF(Data!$G$9="constant",$C$13,IF(Data!$G$9="squeeze",G2542,F2542)),"")</f>
        <v/>
      </c>
      <c r="I2542" s="38" t="str">
        <f ca="1">IF(ISNUMBER(A2542),NORMINV(RAND(),0,IF(AND(Data!$G$9="squeeze",A2542&lt;Data!$G$11*0.25),$H$32,1)*$C$30*$C$13)*($C$14*$C$12),"")</f>
        <v/>
      </c>
      <c r="J2542" s="42" t="str">
        <f ca="1">IFERROR(IF(Data!$C$6="Real",B2542,I2542+J2541+($C$14*$C$12)*(NORMINV(RAND(),$C$15,CHOOSE($G$13,$C$13,F2542,G2542)))),"")</f>
        <v/>
      </c>
      <c r="K2542" s="88" t="str">
        <f>IF(ISNUMBER(A2542), IF($G$16="fixed",$G$17,MIN(H2542*Data!$C$7*$C$16*0.5,$C$17*Data!$C$7))*$C$12,"")</f>
        <v/>
      </c>
      <c r="L2542" s="42" t="str">
        <f t="shared" ca="1" si="1200"/>
        <v/>
      </c>
      <c r="M2542" s="44" t="str">
        <f t="shared" ca="1" si="1201"/>
        <v/>
      </c>
      <c r="N2542" s="44" t="str">
        <f t="shared" ca="1" si="1202"/>
        <v/>
      </c>
      <c r="O2542" s="108" t="str">
        <f t="shared" si="1186"/>
        <v/>
      </c>
      <c r="P2542" s="102" t="str">
        <f t="shared" si="1187"/>
        <v/>
      </c>
      <c r="Q2542" s="102" t="str">
        <f t="shared" si="1188"/>
        <v/>
      </c>
      <c r="R2542" s="120" t="str">
        <f t="shared" si="1189"/>
        <v/>
      </c>
      <c r="S2542" s="54" t="str">
        <f t="shared" si="1190"/>
        <v/>
      </c>
      <c r="T2542" s="5" t="str">
        <f t="shared" si="1191"/>
        <v/>
      </c>
      <c r="U2542" s="152" t="str">
        <f t="shared" si="1174"/>
        <v/>
      </c>
      <c r="V2542" s="152" t="str">
        <f t="shared" si="1175"/>
        <v/>
      </c>
      <c r="W2542" s="153" t="str">
        <f t="shared" si="1176"/>
        <v/>
      </c>
      <c r="X2542" s="153" t="str">
        <f t="shared" si="1177"/>
        <v/>
      </c>
      <c r="Y2542" s="153" t="str">
        <f t="shared" si="1178"/>
        <v/>
      </c>
      <c r="Z2542" s="153" t="str">
        <f t="shared" si="1179"/>
        <v/>
      </c>
      <c r="AA2542" s="152" t="str">
        <f t="shared" si="1180"/>
        <v/>
      </c>
      <c r="AB2542" s="152" t="str">
        <f t="shared" si="1181"/>
        <v/>
      </c>
      <c r="AC2542" s="154" t="str">
        <f t="shared" si="1192"/>
        <v/>
      </c>
      <c r="AD2542" s="154" t="str">
        <f t="shared" si="1193"/>
        <v/>
      </c>
      <c r="AE2542" s="3" t="str">
        <f t="shared" si="1194"/>
        <v/>
      </c>
      <c r="AF2542" s="3" t="str">
        <f t="shared" si="1195"/>
        <v/>
      </c>
      <c r="AG2542" s="3" t="str">
        <f t="shared" si="1196"/>
        <v/>
      </c>
      <c r="AH2542" s="4" t="str">
        <f t="shared" si="1197"/>
        <v/>
      </c>
      <c r="AI2542" s="75" t="str">
        <f t="shared" si="1198"/>
        <v/>
      </c>
      <c r="AJ2542" s="75" t="str">
        <f t="shared" si="1199"/>
        <v/>
      </c>
    </row>
    <row r="2543" spans="1:36" ht="14.25">
      <c r="A2543" s="41" t="str">
        <f t="shared" si="1182"/>
        <v/>
      </c>
      <c r="B2543" s="150" t="str">
        <f>IF(ISNUMBER(A2543),INDEX('MetaTrader Import'!$H$13:$J$5893,TRUNC(((A2543-$A$39+1)-1)/3)+1,MOD((A2543-$A$39+1)-1,3)+1),"")</f>
        <v/>
      </c>
      <c r="C2543" s="43" t="str">
        <f t="shared" si="1183"/>
        <v/>
      </c>
      <c r="D2543" s="43" t="str">
        <f t="shared" ca="1" si="1173"/>
        <v/>
      </c>
      <c r="E2543" s="43" t="str">
        <f t="shared" si="1184"/>
        <v/>
      </c>
      <c r="F2543" s="43" t="str">
        <f t="shared" si="1185"/>
        <v/>
      </c>
      <c r="G2543" s="43" t="str">
        <f>IF(A2543&lt;&gt;"",IF(A2543&lt;Data!$G$11*0.25,$C$13/$G$32,IF(A2543&gt;Data!$G$11*0.25,$C$13,$C$13*10)),"")</f>
        <v/>
      </c>
      <c r="H2543" s="43" t="str">
        <f>IF(A2543&lt;&gt;"",IF(Data!$G$9="constant",$C$13,IF(Data!$G$9="squeeze",G2543,F2543)),"")</f>
        <v/>
      </c>
      <c r="I2543" s="38" t="str">
        <f ca="1">IF(ISNUMBER(A2543),NORMINV(RAND(),0,IF(AND(Data!$G$9="squeeze",A2543&lt;Data!$G$11*0.25),$H$32,1)*$C$30*$C$13)*($C$14*$C$12),"")</f>
        <v/>
      </c>
      <c r="J2543" s="42" t="str">
        <f ca="1">IFERROR(IF(Data!$C$6="Real",B2543,I2543+J2542+($C$14*$C$12)*(NORMINV(RAND(),$C$15,CHOOSE($G$13,$C$13,F2543,G2543)))),"")</f>
        <v/>
      </c>
      <c r="K2543" s="88" t="str">
        <f>IF(ISNUMBER(A2543), IF($G$16="fixed",$G$17,MIN(H2543*Data!$C$7*$C$16*0.5,$C$17*Data!$C$7))*$C$12,"")</f>
        <v/>
      </c>
      <c r="L2543" s="42" t="str">
        <f t="shared" ca="1" si="1200"/>
        <v/>
      </c>
      <c r="M2543" s="44" t="str">
        <f t="shared" ca="1" si="1201"/>
        <v/>
      </c>
      <c r="N2543" s="44" t="str">
        <f t="shared" ca="1" si="1202"/>
        <v/>
      </c>
      <c r="O2543" s="108" t="str">
        <f t="shared" si="1186"/>
        <v/>
      </c>
      <c r="P2543" s="102" t="str">
        <f t="shared" si="1187"/>
        <v/>
      </c>
      <c r="Q2543" s="102" t="str">
        <f t="shared" si="1188"/>
        <v/>
      </c>
      <c r="R2543" s="120" t="str">
        <f t="shared" si="1189"/>
        <v/>
      </c>
      <c r="S2543" s="54" t="str">
        <f t="shared" si="1190"/>
        <v/>
      </c>
      <c r="T2543" s="5" t="str">
        <f t="shared" si="1191"/>
        <v/>
      </c>
      <c r="U2543" s="152" t="str">
        <f t="shared" si="1174"/>
        <v/>
      </c>
      <c r="V2543" s="152" t="str">
        <f t="shared" si="1175"/>
        <v/>
      </c>
      <c r="W2543" s="153" t="str">
        <f t="shared" si="1176"/>
        <v/>
      </c>
      <c r="X2543" s="153" t="str">
        <f t="shared" si="1177"/>
        <v/>
      </c>
      <c r="Y2543" s="153" t="str">
        <f t="shared" si="1178"/>
        <v/>
      </c>
      <c r="Z2543" s="153" t="str">
        <f t="shared" si="1179"/>
        <v/>
      </c>
      <c r="AA2543" s="152" t="str">
        <f t="shared" si="1180"/>
        <v/>
      </c>
      <c r="AB2543" s="152" t="str">
        <f t="shared" si="1181"/>
        <v/>
      </c>
      <c r="AC2543" s="154" t="str">
        <f t="shared" si="1192"/>
        <v/>
      </c>
      <c r="AD2543" s="154" t="str">
        <f t="shared" si="1193"/>
        <v/>
      </c>
      <c r="AE2543" s="3" t="str">
        <f t="shared" si="1194"/>
        <v/>
      </c>
      <c r="AF2543" s="3" t="str">
        <f t="shared" si="1195"/>
        <v/>
      </c>
      <c r="AG2543" s="3" t="str">
        <f t="shared" si="1196"/>
        <v/>
      </c>
      <c r="AH2543" s="4" t="str">
        <f t="shared" si="1197"/>
        <v/>
      </c>
      <c r="AI2543" s="75" t="str">
        <f t="shared" si="1198"/>
        <v/>
      </c>
      <c r="AJ2543" s="75" t="str">
        <f t="shared" si="1199"/>
        <v/>
      </c>
    </row>
    <row r="2544" spans="1:36" ht="14.25">
      <c r="A2544" s="41" t="str">
        <f t="shared" si="1182"/>
        <v/>
      </c>
      <c r="B2544" s="150" t="str">
        <f>IF(ISNUMBER(A2544),INDEX('MetaTrader Import'!$H$13:$J$5893,TRUNC(((A2544-$A$39+1)-1)/3)+1,MOD((A2544-$A$39+1)-1,3)+1),"")</f>
        <v/>
      </c>
      <c r="C2544" s="43" t="str">
        <f t="shared" si="1183"/>
        <v/>
      </c>
      <c r="D2544" s="43" t="str">
        <f t="shared" ca="1" si="1173"/>
        <v/>
      </c>
      <c r="E2544" s="43" t="str">
        <f t="shared" si="1184"/>
        <v/>
      </c>
      <c r="F2544" s="43" t="str">
        <f t="shared" si="1185"/>
        <v/>
      </c>
      <c r="G2544" s="43" t="str">
        <f>IF(A2544&lt;&gt;"",IF(A2544&lt;Data!$G$11*0.25,$C$13/$G$32,IF(A2544&gt;Data!$G$11*0.25,$C$13,$C$13*10)),"")</f>
        <v/>
      </c>
      <c r="H2544" s="43" t="str">
        <f>IF(A2544&lt;&gt;"",IF(Data!$G$9="constant",$C$13,IF(Data!$G$9="squeeze",G2544,F2544)),"")</f>
        <v/>
      </c>
      <c r="I2544" s="38" t="str">
        <f ca="1">IF(ISNUMBER(A2544),NORMINV(RAND(),0,IF(AND(Data!$G$9="squeeze",A2544&lt;Data!$G$11*0.25),$H$32,1)*$C$30*$C$13)*($C$14*$C$12),"")</f>
        <v/>
      </c>
      <c r="J2544" s="42" t="str">
        <f ca="1">IFERROR(IF(Data!$C$6="Real",B2544,I2544+J2543+($C$14*$C$12)*(NORMINV(RAND(),$C$15,CHOOSE($G$13,$C$13,F2544,G2544)))),"")</f>
        <v/>
      </c>
      <c r="K2544" s="88" t="str">
        <f>IF(ISNUMBER(A2544), IF($G$16="fixed",$G$17,MIN(H2544*Data!$C$7*$C$16*0.5,$C$17*Data!$C$7))*$C$12,"")</f>
        <v/>
      </c>
      <c r="L2544" s="42" t="str">
        <f t="shared" ca="1" si="1200"/>
        <v/>
      </c>
      <c r="M2544" s="44" t="str">
        <f t="shared" ca="1" si="1201"/>
        <v/>
      </c>
      <c r="N2544" s="44" t="str">
        <f t="shared" ca="1" si="1202"/>
        <v/>
      </c>
      <c r="O2544" s="108" t="str">
        <f t="shared" si="1186"/>
        <v/>
      </c>
      <c r="P2544" s="102" t="str">
        <f t="shared" si="1187"/>
        <v/>
      </c>
      <c r="Q2544" s="102" t="str">
        <f t="shared" si="1188"/>
        <v/>
      </c>
      <c r="R2544" s="120" t="str">
        <f t="shared" si="1189"/>
        <v/>
      </c>
      <c r="S2544" s="54" t="str">
        <f t="shared" si="1190"/>
        <v/>
      </c>
      <c r="T2544" s="5" t="str">
        <f t="shared" si="1191"/>
        <v/>
      </c>
      <c r="U2544" s="152" t="str">
        <f t="shared" si="1174"/>
        <v/>
      </c>
      <c r="V2544" s="152" t="str">
        <f t="shared" si="1175"/>
        <v/>
      </c>
      <c r="W2544" s="153" t="str">
        <f t="shared" si="1176"/>
        <v/>
      </c>
      <c r="X2544" s="153" t="str">
        <f t="shared" si="1177"/>
        <v/>
      </c>
      <c r="Y2544" s="153" t="str">
        <f t="shared" si="1178"/>
        <v/>
      </c>
      <c r="Z2544" s="153" t="str">
        <f t="shared" si="1179"/>
        <v/>
      </c>
      <c r="AA2544" s="152" t="str">
        <f t="shared" si="1180"/>
        <v/>
      </c>
      <c r="AB2544" s="152" t="str">
        <f t="shared" si="1181"/>
        <v/>
      </c>
      <c r="AC2544" s="154" t="str">
        <f t="shared" si="1192"/>
        <v/>
      </c>
      <c r="AD2544" s="154" t="str">
        <f t="shared" si="1193"/>
        <v/>
      </c>
      <c r="AE2544" s="3" t="str">
        <f t="shared" si="1194"/>
        <v/>
      </c>
      <c r="AF2544" s="3" t="str">
        <f t="shared" si="1195"/>
        <v/>
      </c>
      <c r="AG2544" s="3" t="str">
        <f t="shared" si="1196"/>
        <v/>
      </c>
      <c r="AH2544" s="4" t="str">
        <f t="shared" si="1197"/>
        <v/>
      </c>
      <c r="AI2544" s="75" t="str">
        <f t="shared" si="1198"/>
        <v/>
      </c>
      <c r="AJ2544" s="75" t="str">
        <f t="shared" si="1199"/>
        <v/>
      </c>
    </row>
    <row r="2545" spans="1:36" ht="14.25">
      <c r="A2545" s="41" t="str">
        <f t="shared" si="1182"/>
        <v/>
      </c>
      <c r="B2545" s="150" t="str">
        <f>IF(ISNUMBER(A2545),INDEX('MetaTrader Import'!$H$13:$J$5893,TRUNC(((A2545-$A$39+1)-1)/3)+1,MOD((A2545-$A$39+1)-1,3)+1),"")</f>
        <v/>
      </c>
      <c r="C2545" s="43" t="str">
        <f t="shared" si="1183"/>
        <v/>
      </c>
      <c r="D2545" s="43" t="str">
        <f t="shared" ca="1" si="1173"/>
        <v/>
      </c>
      <c r="E2545" s="43" t="str">
        <f t="shared" si="1184"/>
        <v/>
      </c>
      <c r="F2545" s="43" t="str">
        <f t="shared" si="1185"/>
        <v/>
      </c>
      <c r="G2545" s="43" t="str">
        <f>IF(A2545&lt;&gt;"",IF(A2545&lt;Data!$G$11*0.25,$C$13/$G$32,IF(A2545&gt;Data!$G$11*0.25,$C$13,$C$13*10)),"")</f>
        <v/>
      </c>
      <c r="H2545" s="43" t="str">
        <f>IF(A2545&lt;&gt;"",IF(Data!$G$9="constant",$C$13,IF(Data!$G$9="squeeze",G2545,F2545)),"")</f>
        <v/>
      </c>
      <c r="I2545" s="38" t="str">
        <f ca="1">IF(ISNUMBER(A2545),NORMINV(RAND(),0,IF(AND(Data!$G$9="squeeze",A2545&lt;Data!$G$11*0.25),$H$32,1)*$C$30*$C$13)*($C$14*$C$12),"")</f>
        <v/>
      </c>
      <c r="J2545" s="42" t="str">
        <f ca="1">IFERROR(IF(Data!$C$6="Real",B2545,I2545+J2544+($C$14*$C$12)*(NORMINV(RAND(),$C$15,CHOOSE($G$13,$C$13,F2545,G2545)))),"")</f>
        <v/>
      </c>
      <c r="K2545" s="88" t="str">
        <f>IF(ISNUMBER(A2545), IF($G$16="fixed",$G$17,MIN(H2545*Data!$C$7*$C$16*0.5,$C$17*Data!$C$7))*$C$12,"")</f>
        <v/>
      </c>
      <c r="L2545" s="42" t="str">
        <f t="shared" ca="1" si="1200"/>
        <v/>
      </c>
      <c r="M2545" s="44" t="str">
        <f t="shared" ca="1" si="1201"/>
        <v/>
      </c>
      <c r="N2545" s="44" t="str">
        <f t="shared" ca="1" si="1202"/>
        <v/>
      </c>
      <c r="O2545" s="108" t="str">
        <f t="shared" si="1186"/>
        <v/>
      </c>
      <c r="P2545" s="102" t="str">
        <f t="shared" si="1187"/>
        <v/>
      </c>
      <c r="Q2545" s="102" t="str">
        <f t="shared" si="1188"/>
        <v/>
      </c>
      <c r="R2545" s="120" t="str">
        <f t="shared" si="1189"/>
        <v/>
      </c>
      <c r="S2545" s="54" t="str">
        <f t="shared" si="1190"/>
        <v/>
      </c>
      <c r="T2545" s="5" t="str">
        <f t="shared" si="1191"/>
        <v/>
      </c>
      <c r="U2545" s="152" t="str">
        <f t="shared" si="1174"/>
        <v/>
      </c>
      <c r="V2545" s="152" t="str">
        <f t="shared" si="1175"/>
        <v/>
      </c>
      <c r="W2545" s="153" t="str">
        <f t="shared" si="1176"/>
        <v/>
      </c>
      <c r="X2545" s="153" t="str">
        <f t="shared" si="1177"/>
        <v/>
      </c>
      <c r="Y2545" s="153" t="str">
        <f t="shared" si="1178"/>
        <v/>
      </c>
      <c r="Z2545" s="153" t="str">
        <f t="shared" si="1179"/>
        <v/>
      </c>
      <c r="AA2545" s="152" t="str">
        <f t="shared" si="1180"/>
        <v/>
      </c>
      <c r="AB2545" s="152" t="str">
        <f t="shared" si="1181"/>
        <v/>
      </c>
      <c r="AC2545" s="154" t="str">
        <f t="shared" si="1192"/>
        <v/>
      </c>
      <c r="AD2545" s="154" t="str">
        <f t="shared" si="1193"/>
        <v/>
      </c>
      <c r="AE2545" s="3" t="str">
        <f t="shared" si="1194"/>
        <v/>
      </c>
      <c r="AF2545" s="3" t="str">
        <f t="shared" si="1195"/>
        <v/>
      </c>
      <c r="AG2545" s="3" t="str">
        <f t="shared" si="1196"/>
        <v/>
      </c>
      <c r="AH2545" s="4" t="str">
        <f t="shared" si="1197"/>
        <v/>
      </c>
      <c r="AI2545" s="75" t="str">
        <f t="shared" si="1198"/>
        <v/>
      </c>
      <c r="AJ2545" s="75" t="str">
        <f t="shared" si="1199"/>
        <v/>
      </c>
    </row>
    <row r="2546" spans="1:36" ht="14.25">
      <c r="A2546" s="41" t="str">
        <f t="shared" si="1182"/>
        <v/>
      </c>
      <c r="B2546" s="150" t="str">
        <f>IF(ISNUMBER(A2546),INDEX('MetaTrader Import'!$H$13:$J$5893,TRUNC(((A2546-$A$39+1)-1)/3)+1,MOD((A2546-$A$39+1)-1,3)+1),"")</f>
        <v/>
      </c>
      <c r="C2546" s="43" t="str">
        <f t="shared" si="1183"/>
        <v/>
      </c>
      <c r="D2546" s="43" t="str">
        <f t="shared" ca="1" si="1173"/>
        <v/>
      </c>
      <c r="E2546" s="43" t="str">
        <f t="shared" si="1184"/>
        <v/>
      </c>
      <c r="F2546" s="43" t="str">
        <f t="shared" si="1185"/>
        <v/>
      </c>
      <c r="G2546" s="43" t="str">
        <f>IF(A2546&lt;&gt;"",IF(A2546&lt;Data!$G$11*0.25,$C$13/$G$32,IF(A2546&gt;Data!$G$11*0.25,$C$13,$C$13*10)),"")</f>
        <v/>
      </c>
      <c r="H2546" s="43" t="str">
        <f>IF(A2546&lt;&gt;"",IF(Data!$G$9="constant",$C$13,IF(Data!$G$9="squeeze",G2546,F2546)),"")</f>
        <v/>
      </c>
      <c r="I2546" s="38" t="str">
        <f ca="1">IF(ISNUMBER(A2546),NORMINV(RAND(),0,IF(AND(Data!$G$9="squeeze",A2546&lt;Data!$G$11*0.25),$H$32,1)*$C$30*$C$13)*($C$14*$C$12),"")</f>
        <v/>
      </c>
      <c r="J2546" s="42" t="str">
        <f ca="1">IFERROR(IF(Data!$C$6="Real",B2546,I2546+J2545+($C$14*$C$12)*(NORMINV(RAND(),$C$15,CHOOSE($G$13,$C$13,F2546,G2546)))),"")</f>
        <v/>
      </c>
      <c r="K2546" s="88" t="str">
        <f>IF(ISNUMBER(A2546), IF($G$16="fixed",$G$17,MIN(H2546*Data!$C$7*$C$16*0.5,$C$17*Data!$C$7))*$C$12,"")</f>
        <v/>
      </c>
      <c r="L2546" s="42" t="str">
        <f t="shared" ca="1" si="1200"/>
        <v/>
      </c>
      <c r="M2546" s="44" t="str">
        <f t="shared" ca="1" si="1201"/>
        <v/>
      </c>
      <c r="N2546" s="44" t="str">
        <f t="shared" ca="1" si="1202"/>
        <v/>
      </c>
      <c r="O2546" s="108" t="str">
        <f t="shared" si="1186"/>
        <v/>
      </c>
      <c r="P2546" s="102" t="str">
        <f t="shared" si="1187"/>
        <v/>
      </c>
      <c r="Q2546" s="102" t="str">
        <f t="shared" si="1188"/>
        <v/>
      </c>
      <c r="R2546" s="120" t="str">
        <f t="shared" si="1189"/>
        <v/>
      </c>
      <c r="S2546" s="54" t="str">
        <f t="shared" si="1190"/>
        <v/>
      </c>
      <c r="T2546" s="5" t="str">
        <f t="shared" si="1191"/>
        <v/>
      </c>
      <c r="U2546" s="152" t="str">
        <f t="shared" si="1174"/>
        <v/>
      </c>
      <c r="V2546" s="152" t="str">
        <f t="shared" si="1175"/>
        <v/>
      </c>
      <c r="W2546" s="153" t="str">
        <f t="shared" si="1176"/>
        <v/>
      </c>
      <c r="X2546" s="153" t="str">
        <f t="shared" si="1177"/>
        <v/>
      </c>
      <c r="Y2546" s="153" t="str">
        <f t="shared" si="1178"/>
        <v/>
      </c>
      <c r="Z2546" s="153" t="str">
        <f t="shared" si="1179"/>
        <v/>
      </c>
      <c r="AA2546" s="152" t="str">
        <f t="shared" si="1180"/>
        <v/>
      </c>
      <c r="AB2546" s="152" t="str">
        <f t="shared" si="1181"/>
        <v/>
      </c>
      <c r="AC2546" s="154" t="str">
        <f t="shared" si="1192"/>
        <v/>
      </c>
      <c r="AD2546" s="154" t="str">
        <f t="shared" si="1193"/>
        <v/>
      </c>
      <c r="AE2546" s="3" t="str">
        <f t="shared" si="1194"/>
        <v/>
      </c>
      <c r="AF2546" s="3" t="str">
        <f t="shared" si="1195"/>
        <v/>
      </c>
      <c r="AG2546" s="3" t="str">
        <f t="shared" si="1196"/>
        <v/>
      </c>
      <c r="AH2546" s="4" t="str">
        <f t="shared" si="1197"/>
        <v/>
      </c>
      <c r="AI2546" s="75" t="str">
        <f t="shared" si="1198"/>
        <v/>
      </c>
      <c r="AJ2546" s="75" t="str">
        <f t="shared" si="1199"/>
        <v/>
      </c>
    </row>
    <row r="2547" spans="1:36" ht="14.25">
      <c r="A2547" s="41" t="str">
        <f t="shared" si="1182"/>
        <v/>
      </c>
      <c r="B2547" s="150" t="str">
        <f>IF(ISNUMBER(A2547),INDEX('MetaTrader Import'!$H$13:$J$5893,TRUNC(((A2547-$A$39+1)-1)/3)+1,MOD((A2547-$A$39+1)-1,3)+1),"")</f>
        <v/>
      </c>
      <c r="C2547" s="43" t="str">
        <f t="shared" si="1183"/>
        <v/>
      </c>
      <c r="D2547" s="43" t="str">
        <f t="shared" ca="1" si="1173"/>
        <v/>
      </c>
      <c r="E2547" s="43" t="str">
        <f t="shared" si="1184"/>
        <v/>
      </c>
      <c r="F2547" s="43" t="str">
        <f t="shared" si="1185"/>
        <v/>
      </c>
      <c r="G2547" s="43" t="str">
        <f>IF(A2547&lt;&gt;"",IF(A2547&lt;Data!$G$11*0.25,$C$13/$G$32,IF(A2547&gt;Data!$G$11*0.25,$C$13,$C$13*10)),"")</f>
        <v/>
      </c>
      <c r="H2547" s="43" t="str">
        <f>IF(A2547&lt;&gt;"",IF(Data!$G$9="constant",$C$13,IF(Data!$G$9="squeeze",G2547,F2547)),"")</f>
        <v/>
      </c>
      <c r="I2547" s="38" t="str">
        <f ca="1">IF(ISNUMBER(A2547),NORMINV(RAND(),0,IF(AND(Data!$G$9="squeeze",A2547&lt;Data!$G$11*0.25),$H$32,1)*$C$30*$C$13)*($C$14*$C$12),"")</f>
        <v/>
      </c>
      <c r="J2547" s="42" t="str">
        <f ca="1">IFERROR(IF(Data!$C$6="Real",B2547,I2547+J2546+($C$14*$C$12)*(NORMINV(RAND(),$C$15,CHOOSE($G$13,$C$13,F2547,G2547)))),"")</f>
        <v/>
      </c>
      <c r="K2547" s="88" t="str">
        <f>IF(ISNUMBER(A2547), IF($G$16="fixed",$G$17,MIN(H2547*Data!$C$7*$C$16*0.5,$C$17*Data!$C$7))*$C$12,"")</f>
        <v/>
      </c>
      <c r="L2547" s="42" t="str">
        <f t="shared" ca="1" si="1200"/>
        <v/>
      </c>
      <c r="M2547" s="44" t="str">
        <f t="shared" ca="1" si="1201"/>
        <v/>
      </c>
      <c r="N2547" s="44" t="str">
        <f t="shared" ca="1" si="1202"/>
        <v/>
      </c>
      <c r="O2547" s="108" t="str">
        <f t="shared" si="1186"/>
        <v/>
      </c>
      <c r="P2547" s="102" t="str">
        <f t="shared" si="1187"/>
        <v/>
      </c>
      <c r="Q2547" s="102" t="str">
        <f t="shared" si="1188"/>
        <v/>
      </c>
      <c r="R2547" s="120" t="str">
        <f t="shared" si="1189"/>
        <v/>
      </c>
      <c r="S2547" s="54" t="str">
        <f t="shared" si="1190"/>
        <v/>
      </c>
      <c r="T2547" s="5" t="str">
        <f t="shared" si="1191"/>
        <v/>
      </c>
      <c r="U2547" s="152" t="str">
        <f t="shared" si="1174"/>
        <v/>
      </c>
      <c r="V2547" s="152" t="str">
        <f t="shared" si="1175"/>
        <v/>
      </c>
      <c r="W2547" s="153" t="str">
        <f t="shared" si="1176"/>
        <v/>
      </c>
      <c r="X2547" s="153" t="str">
        <f t="shared" si="1177"/>
        <v/>
      </c>
      <c r="Y2547" s="153" t="str">
        <f t="shared" si="1178"/>
        <v/>
      </c>
      <c r="Z2547" s="153" t="str">
        <f t="shared" si="1179"/>
        <v/>
      </c>
      <c r="AA2547" s="152" t="str">
        <f t="shared" si="1180"/>
        <v/>
      </c>
      <c r="AB2547" s="152" t="str">
        <f t="shared" si="1181"/>
        <v/>
      </c>
      <c r="AC2547" s="154" t="str">
        <f t="shared" si="1192"/>
        <v/>
      </c>
      <c r="AD2547" s="154" t="str">
        <f t="shared" si="1193"/>
        <v/>
      </c>
      <c r="AE2547" s="3" t="str">
        <f t="shared" si="1194"/>
        <v/>
      </c>
      <c r="AF2547" s="3" t="str">
        <f t="shared" si="1195"/>
        <v/>
      </c>
      <c r="AG2547" s="3" t="str">
        <f t="shared" si="1196"/>
        <v/>
      </c>
      <c r="AH2547" s="4" t="str">
        <f t="shared" si="1197"/>
        <v/>
      </c>
      <c r="AI2547" s="75" t="str">
        <f t="shared" si="1198"/>
        <v/>
      </c>
      <c r="AJ2547" s="75" t="str">
        <f t="shared" si="1199"/>
        <v/>
      </c>
    </row>
    <row r="2548" spans="1:36" ht="14.25">
      <c r="A2548" s="41" t="str">
        <f t="shared" si="1182"/>
        <v/>
      </c>
      <c r="B2548" s="150" t="str">
        <f>IF(ISNUMBER(A2548),INDEX('MetaTrader Import'!$H$13:$J$5893,TRUNC(((A2548-$A$39+1)-1)/3)+1,MOD((A2548-$A$39+1)-1,3)+1),"")</f>
        <v/>
      </c>
      <c r="C2548" s="43" t="str">
        <f t="shared" si="1183"/>
        <v/>
      </c>
      <c r="D2548" s="43" t="str">
        <f t="shared" ca="1" si="1173"/>
        <v/>
      </c>
      <c r="E2548" s="43" t="str">
        <f t="shared" si="1184"/>
        <v/>
      </c>
      <c r="F2548" s="43" t="str">
        <f t="shared" si="1185"/>
        <v/>
      </c>
      <c r="G2548" s="43" t="str">
        <f>IF(A2548&lt;&gt;"",IF(A2548&lt;Data!$G$11*0.25,$C$13/$G$32,IF(A2548&gt;Data!$G$11*0.25,$C$13,$C$13*10)),"")</f>
        <v/>
      </c>
      <c r="H2548" s="43" t="str">
        <f>IF(A2548&lt;&gt;"",IF(Data!$G$9="constant",$C$13,IF(Data!$G$9="squeeze",G2548,F2548)),"")</f>
        <v/>
      </c>
      <c r="I2548" s="38" t="str">
        <f ca="1">IF(ISNUMBER(A2548),NORMINV(RAND(),0,IF(AND(Data!$G$9="squeeze",A2548&lt;Data!$G$11*0.25),$H$32,1)*$C$30*$C$13)*($C$14*$C$12),"")</f>
        <v/>
      </c>
      <c r="J2548" s="42" t="str">
        <f ca="1">IFERROR(IF(Data!$C$6="Real",B2548,I2548+J2547+($C$14*$C$12)*(NORMINV(RAND(),$C$15,CHOOSE($G$13,$C$13,F2548,G2548)))),"")</f>
        <v/>
      </c>
      <c r="K2548" s="88" t="str">
        <f>IF(ISNUMBER(A2548), IF($G$16="fixed",$G$17,MIN(H2548*Data!$C$7*$C$16*0.5,$C$17*Data!$C$7))*$C$12,"")</f>
        <v/>
      </c>
      <c r="L2548" s="42" t="str">
        <f t="shared" ca="1" si="1200"/>
        <v/>
      </c>
      <c r="M2548" s="44" t="str">
        <f t="shared" ca="1" si="1201"/>
        <v/>
      </c>
      <c r="N2548" s="44" t="str">
        <f t="shared" ca="1" si="1202"/>
        <v/>
      </c>
      <c r="O2548" s="108" t="str">
        <f t="shared" si="1186"/>
        <v/>
      </c>
      <c r="P2548" s="102" t="str">
        <f t="shared" si="1187"/>
        <v/>
      </c>
      <c r="Q2548" s="102" t="str">
        <f t="shared" si="1188"/>
        <v/>
      </c>
      <c r="R2548" s="120" t="str">
        <f t="shared" si="1189"/>
        <v/>
      </c>
      <c r="S2548" s="54" t="str">
        <f t="shared" si="1190"/>
        <v/>
      </c>
      <c r="T2548" s="5" t="str">
        <f t="shared" si="1191"/>
        <v/>
      </c>
      <c r="U2548" s="152" t="str">
        <f t="shared" si="1174"/>
        <v/>
      </c>
      <c r="V2548" s="152" t="str">
        <f t="shared" si="1175"/>
        <v/>
      </c>
      <c r="W2548" s="153" t="str">
        <f t="shared" si="1176"/>
        <v/>
      </c>
      <c r="X2548" s="153" t="str">
        <f t="shared" si="1177"/>
        <v/>
      </c>
      <c r="Y2548" s="153" t="str">
        <f t="shared" si="1178"/>
        <v/>
      </c>
      <c r="Z2548" s="153" t="str">
        <f t="shared" si="1179"/>
        <v/>
      </c>
      <c r="AA2548" s="152" t="str">
        <f t="shared" si="1180"/>
        <v/>
      </c>
      <c r="AB2548" s="152" t="str">
        <f t="shared" si="1181"/>
        <v/>
      </c>
      <c r="AC2548" s="154" t="str">
        <f t="shared" si="1192"/>
        <v/>
      </c>
      <c r="AD2548" s="154" t="str">
        <f t="shared" si="1193"/>
        <v/>
      </c>
      <c r="AE2548" s="3" t="str">
        <f t="shared" si="1194"/>
        <v/>
      </c>
      <c r="AF2548" s="3" t="str">
        <f t="shared" si="1195"/>
        <v/>
      </c>
      <c r="AG2548" s="3" t="str">
        <f t="shared" si="1196"/>
        <v/>
      </c>
      <c r="AH2548" s="4" t="str">
        <f t="shared" si="1197"/>
        <v/>
      </c>
      <c r="AI2548" s="75" t="str">
        <f t="shared" si="1198"/>
        <v/>
      </c>
      <c r="AJ2548" s="75" t="str">
        <f t="shared" si="1199"/>
        <v/>
      </c>
    </row>
    <row r="2549" spans="1:36" ht="14.25">
      <c r="A2549" s="41" t="str">
        <f t="shared" si="1182"/>
        <v/>
      </c>
      <c r="B2549" s="150" t="str">
        <f>IF(ISNUMBER(A2549),INDEX('MetaTrader Import'!$H$13:$J$5893,TRUNC(((A2549-$A$39+1)-1)/3)+1,MOD((A2549-$A$39+1)-1,3)+1),"")</f>
        <v/>
      </c>
      <c r="C2549" s="43" t="str">
        <f t="shared" si="1183"/>
        <v/>
      </c>
      <c r="D2549" s="43" t="str">
        <f t="shared" ca="1" si="1173"/>
        <v/>
      </c>
      <c r="E2549" s="43" t="str">
        <f t="shared" si="1184"/>
        <v/>
      </c>
      <c r="F2549" s="43" t="str">
        <f t="shared" si="1185"/>
        <v/>
      </c>
      <c r="G2549" s="43" t="str">
        <f>IF(A2549&lt;&gt;"",IF(A2549&lt;Data!$G$11*0.25,$C$13/$G$32,IF(A2549&gt;Data!$G$11*0.25,$C$13,$C$13*10)),"")</f>
        <v/>
      </c>
      <c r="H2549" s="43" t="str">
        <f>IF(A2549&lt;&gt;"",IF(Data!$G$9="constant",$C$13,IF(Data!$G$9="squeeze",G2549,F2549)),"")</f>
        <v/>
      </c>
      <c r="I2549" s="38" t="str">
        <f ca="1">IF(ISNUMBER(A2549),NORMINV(RAND(),0,IF(AND(Data!$G$9="squeeze",A2549&lt;Data!$G$11*0.25),$H$32,1)*$C$30*$C$13)*($C$14*$C$12),"")</f>
        <v/>
      </c>
      <c r="J2549" s="42" t="str">
        <f ca="1">IFERROR(IF(Data!$C$6="Real",B2549,I2549+J2548+($C$14*$C$12)*(NORMINV(RAND(),$C$15,CHOOSE($G$13,$C$13,F2549,G2549)))),"")</f>
        <v/>
      </c>
      <c r="K2549" s="88" t="str">
        <f>IF(ISNUMBER(A2549), IF($G$16="fixed",$G$17,MIN(H2549*Data!$C$7*$C$16*0.5,$C$17*Data!$C$7))*$C$12,"")</f>
        <v/>
      </c>
      <c r="L2549" s="42" t="str">
        <f t="shared" ca="1" si="1200"/>
        <v/>
      </c>
      <c r="M2549" s="44" t="str">
        <f t="shared" ca="1" si="1201"/>
        <v/>
      </c>
      <c r="N2549" s="44" t="str">
        <f t="shared" ca="1" si="1202"/>
        <v/>
      </c>
      <c r="O2549" s="108" t="str">
        <f t="shared" si="1186"/>
        <v/>
      </c>
      <c r="P2549" s="102" t="str">
        <f t="shared" si="1187"/>
        <v/>
      </c>
      <c r="Q2549" s="102" t="str">
        <f t="shared" si="1188"/>
        <v/>
      </c>
      <c r="R2549" s="120" t="str">
        <f t="shared" si="1189"/>
        <v/>
      </c>
      <c r="S2549" s="54" t="str">
        <f t="shared" si="1190"/>
        <v/>
      </c>
      <c r="T2549" s="5" t="str">
        <f t="shared" si="1191"/>
        <v/>
      </c>
      <c r="U2549" s="152" t="str">
        <f t="shared" si="1174"/>
        <v/>
      </c>
      <c r="V2549" s="152" t="str">
        <f t="shared" si="1175"/>
        <v/>
      </c>
      <c r="W2549" s="153" t="str">
        <f t="shared" si="1176"/>
        <v/>
      </c>
      <c r="X2549" s="153" t="str">
        <f t="shared" si="1177"/>
        <v/>
      </c>
      <c r="Y2549" s="153" t="str">
        <f t="shared" si="1178"/>
        <v/>
      </c>
      <c r="Z2549" s="153" t="str">
        <f t="shared" si="1179"/>
        <v/>
      </c>
      <c r="AA2549" s="152" t="str">
        <f t="shared" si="1180"/>
        <v/>
      </c>
      <c r="AB2549" s="152" t="str">
        <f t="shared" si="1181"/>
        <v/>
      </c>
      <c r="AC2549" s="154" t="str">
        <f t="shared" si="1192"/>
        <v/>
      </c>
      <c r="AD2549" s="154" t="str">
        <f t="shared" si="1193"/>
        <v/>
      </c>
      <c r="AE2549" s="3" t="str">
        <f t="shared" si="1194"/>
        <v/>
      </c>
      <c r="AF2549" s="3" t="str">
        <f t="shared" si="1195"/>
        <v/>
      </c>
      <c r="AG2549" s="3" t="str">
        <f t="shared" si="1196"/>
        <v/>
      </c>
      <c r="AH2549" s="4" t="str">
        <f t="shared" si="1197"/>
        <v/>
      </c>
      <c r="AI2549" s="75" t="str">
        <f t="shared" si="1198"/>
        <v/>
      </c>
      <c r="AJ2549" s="75" t="str">
        <f t="shared" si="1199"/>
        <v/>
      </c>
    </row>
    <row r="2550" spans="1:36" ht="14.25">
      <c r="A2550" s="41" t="str">
        <f t="shared" si="1182"/>
        <v/>
      </c>
      <c r="B2550" s="150" t="str">
        <f>IF(ISNUMBER(A2550),INDEX('MetaTrader Import'!$H$13:$J$5893,TRUNC(((A2550-$A$39+1)-1)/3)+1,MOD((A2550-$A$39+1)-1,3)+1),"")</f>
        <v/>
      </c>
      <c r="C2550" s="43" t="str">
        <f t="shared" si="1183"/>
        <v/>
      </c>
      <c r="D2550" s="43" t="str">
        <f t="shared" ca="1" si="1173"/>
        <v/>
      </c>
      <c r="E2550" s="43" t="str">
        <f t="shared" si="1184"/>
        <v/>
      </c>
      <c r="F2550" s="43" t="str">
        <f t="shared" si="1185"/>
        <v/>
      </c>
      <c r="G2550" s="43" t="str">
        <f>IF(A2550&lt;&gt;"",IF(A2550&lt;Data!$G$11*0.25,$C$13/$G$32,IF(A2550&gt;Data!$G$11*0.25,$C$13,$C$13*10)),"")</f>
        <v/>
      </c>
      <c r="H2550" s="43" t="str">
        <f>IF(A2550&lt;&gt;"",IF(Data!$G$9="constant",$C$13,IF(Data!$G$9="squeeze",G2550,F2550)),"")</f>
        <v/>
      </c>
      <c r="I2550" s="38" t="str">
        <f ca="1">IF(ISNUMBER(A2550),NORMINV(RAND(),0,IF(AND(Data!$G$9="squeeze",A2550&lt;Data!$G$11*0.25),$H$32,1)*$C$30*$C$13)*($C$14*$C$12),"")</f>
        <v/>
      </c>
      <c r="J2550" s="42" t="str">
        <f ca="1">IFERROR(IF(Data!$C$6="Real",B2550,I2550+J2549+($C$14*$C$12)*(NORMINV(RAND(),$C$15,CHOOSE($G$13,$C$13,F2550,G2550)))),"")</f>
        <v/>
      </c>
      <c r="K2550" s="88" t="str">
        <f>IF(ISNUMBER(A2550), IF($G$16="fixed",$G$17,MIN(H2550*Data!$C$7*$C$16*0.5,$C$17*Data!$C$7))*$C$12,"")</f>
        <v/>
      </c>
      <c r="L2550" s="42" t="str">
        <f t="shared" ca="1" si="1200"/>
        <v/>
      </c>
      <c r="M2550" s="44" t="str">
        <f t="shared" ca="1" si="1201"/>
        <v/>
      </c>
      <c r="N2550" s="44" t="str">
        <f t="shared" ca="1" si="1202"/>
        <v/>
      </c>
      <c r="O2550" s="108" t="str">
        <f t="shared" si="1186"/>
        <v/>
      </c>
      <c r="P2550" s="102" t="str">
        <f t="shared" si="1187"/>
        <v/>
      </c>
      <c r="Q2550" s="102" t="str">
        <f t="shared" si="1188"/>
        <v/>
      </c>
      <c r="R2550" s="120" t="str">
        <f t="shared" si="1189"/>
        <v/>
      </c>
      <c r="S2550" s="54" t="str">
        <f t="shared" si="1190"/>
        <v/>
      </c>
      <c r="T2550" s="5" t="str">
        <f t="shared" si="1191"/>
        <v/>
      </c>
      <c r="U2550" s="152" t="str">
        <f t="shared" si="1174"/>
        <v/>
      </c>
      <c r="V2550" s="152" t="str">
        <f t="shared" si="1175"/>
        <v/>
      </c>
      <c r="W2550" s="153" t="str">
        <f t="shared" si="1176"/>
        <v/>
      </c>
      <c r="X2550" s="153" t="str">
        <f t="shared" si="1177"/>
        <v/>
      </c>
      <c r="Y2550" s="153" t="str">
        <f t="shared" si="1178"/>
        <v/>
      </c>
      <c r="Z2550" s="153" t="str">
        <f t="shared" si="1179"/>
        <v/>
      </c>
      <c r="AA2550" s="152" t="str">
        <f t="shared" si="1180"/>
        <v/>
      </c>
      <c r="AB2550" s="152" t="str">
        <f t="shared" si="1181"/>
        <v/>
      </c>
      <c r="AC2550" s="154" t="str">
        <f t="shared" si="1192"/>
        <v/>
      </c>
      <c r="AD2550" s="154" t="str">
        <f t="shared" si="1193"/>
        <v/>
      </c>
      <c r="AE2550" s="3" t="str">
        <f t="shared" si="1194"/>
        <v/>
      </c>
      <c r="AF2550" s="3" t="str">
        <f t="shared" si="1195"/>
        <v/>
      </c>
      <c r="AG2550" s="3" t="str">
        <f t="shared" si="1196"/>
        <v/>
      </c>
      <c r="AH2550" s="4" t="str">
        <f t="shared" si="1197"/>
        <v/>
      </c>
      <c r="AI2550" s="75" t="str">
        <f t="shared" si="1198"/>
        <v/>
      </c>
      <c r="AJ2550" s="75" t="str">
        <f t="shared" si="1199"/>
        <v/>
      </c>
    </row>
    <row r="2551" spans="1:36" ht="14.25">
      <c r="A2551" s="41" t="str">
        <f t="shared" si="1182"/>
        <v/>
      </c>
      <c r="B2551" s="150" t="str">
        <f>IF(ISNUMBER(A2551),INDEX('MetaTrader Import'!$H$13:$J$5893,TRUNC(((A2551-$A$39+1)-1)/3)+1,MOD((A2551-$A$39+1)-1,3)+1),"")</f>
        <v/>
      </c>
      <c r="C2551" s="43" t="str">
        <f t="shared" si="1183"/>
        <v/>
      </c>
      <c r="D2551" s="43" t="str">
        <f t="shared" ca="1" si="1173"/>
        <v/>
      </c>
      <c r="E2551" s="43" t="str">
        <f t="shared" si="1184"/>
        <v/>
      </c>
      <c r="F2551" s="43" t="str">
        <f t="shared" si="1185"/>
        <v/>
      </c>
      <c r="G2551" s="43" t="str">
        <f>IF(A2551&lt;&gt;"",IF(A2551&lt;Data!$G$11*0.25,$C$13/$G$32,IF(A2551&gt;Data!$G$11*0.25,$C$13,$C$13*10)),"")</f>
        <v/>
      </c>
      <c r="H2551" s="43" t="str">
        <f>IF(A2551&lt;&gt;"",IF(Data!$G$9="constant",$C$13,IF(Data!$G$9="squeeze",G2551,F2551)),"")</f>
        <v/>
      </c>
      <c r="I2551" s="38" t="str">
        <f ca="1">IF(ISNUMBER(A2551),NORMINV(RAND(),0,IF(AND(Data!$G$9="squeeze",A2551&lt;Data!$G$11*0.25),$H$32,1)*$C$30*$C$13)*($C$14*$C$12),"")</f>
        <v/>
      </c>
      <c r="J2551" s="42" t="str">
        <f ca="1">IFERROR(IF(Data!$C$6="Real",B2551,I2551+J2550+($C$14*$C$12)*(NORMINV(RAND(),$C$15,CHOOSE($G$13,$C$13,F2551,G2551)))),"")</f>
        <v/>
      </c>
      <c r="K2551" s="88" t="str">
        <f>IF(ISNUMBER(A2551), IF($G$16="fixed",$G$17,MIN(H2551*Data!$C$7*$C$16*0.5,$C$17*Data!$C$7))*$C$12,"")</f>
        <v/>
      </c>
      <c r="L2551" s="42" t="str">
        <f t="shared" ca="1" si="1200"/>
        <v/>
      </c>
      <c r="M2551" s="44" t="str">
        <f t="shared" ca="1" si="1201"/>
        <v/>
      </c>
      <c r="N2551" s="44" t="str">
        <f t="shared" ca="1" si="1202"/>
        <v/>
      </c>
      <c r="O2551" s="108" t="str">
        <f t="shared" si="1186"/>
        <v/>
      </c>
      <c r="P2551" s="102" t="str">
        <f t="shared" si="1187"/>
        <v/>
      </c>
      <c r="Q2551" s="102" t="str">
        <f t="shared" si="1188"/>
        <v/>
      </c>
      <c r="R2551" s="120" t="str">
        <f t="shared" si="1189"/>
        <v/>
      </c>
      <c r="S2551" s="54" t="str">
        <f t="shared" si="1190"/>
        <v/>
      </c>
      <c r="T2551" s="5" t="str">
        <f t="shared" si="1191"/>
        <v/>
      </c>
      <c r="U2551" s="152" t="str">
        <f t="shared" si="1174"/>
        <v/>
      </c>
      <c r="V2551" s="152" t="str">
        <f t="shared" si="1175"/>
        <v/>
      </c>
      <c r="W2551" s="153" t="str">
        <f t="shared" si="1176"/>
        <v/>
      </c>
      <c r="X2551" s="153" t="str">
        <f t="shared" si="1177"/>
        <v/>
      </c>
      <c r="Y2551" s="153" t="str">
        <f t="shared" si="1178"/>
        <v/>
      </c>
      <c r="Z2551" s="153" t="str">
        <f t="shared" si="1179"/>
        <v/>
      </c>
      <c r="AA2551" s="152" t="str">
        <f t="shared" si="1180"/>
        <v/>
      </c>
      <c r="AB2551" s="152" t="str">
        <f t="shared" si="1181"/>
        <v/>
      </c>
      <c r="AC2551" s="154" t="str">
        <f t="shared" si="1192"/>
        <v/>
      </c>
      <c r="AD2551" s="154" t="str">
        <f t="shared" si="1193"/>
        <v/>
      </c>
      <c r="AE2551" s="3" t="str">
        <f t="shared" si="1194"/>
        <v/>
      </c>
      <c r="AF2551" s="3" t="str">
        <f t="shared" si="1195"/>
        <v/>
      </c>
      <c r="AG2551" s="3" t="str">
        <f t="shared" si="1196"/>
        <v/>
      </c>
      <c r="AH2551" s="4" t="str">
        <f t="shared" si="1197"/>
        <v/>
      </c>
      <c r="AI2551" s="75" t="str">
        <f t="shared" si="1198"/>
        <v/>
      </c>
      <c r="AJ2551" s="75" t="str">
        <f t="shared" si="1199"/>
        <v/>
      </c>
    </row>
    <row r="2552" spans="1:36" ht="14.25">
      <c r="A2552" s="41" t="str">
        <f t="shared" si="1182"/>
        <v/>
      </c>
      <c r="B2552" s="150" t="str">
        <f>IF(ISNUMBER(A2552),INDEX('MetaTrader Import'!$H$13:$J$5893,TRUNC(((A2552-$A$39+1)-1)/3)+1,MOD((A2552-$A$39+1)-1,3)+1),"")</f>
        <v/>
      </c>
      <c r="C2552" s="43" t="str">
        <f t="shared" si="1183"/>
        <v/>
      </c>
      <c r="D2552" s="43" t="str">
        <f t="shared" ca="1" si="1173"/>
        <v/>
      </c>
      <c r="E2552" s="43" t="str">
        <f t="shared" si="1184"/>
        <v/>
      </c>
      <c r="F2552" s="43" t="str">
        <f t="shared" si="1185"/>
        <v/>
      </c>
      <c r="G2552" s="43" t="str">
        <f>IF(A2552&lt;&gt;"",IF(A2552&lt;Data!$G$11*0.25,$C$13/$G$32,IF(A2552&gt;Data!$G$11*0.25,$C$13,$C$13*10)),"")</f>
        <v/>
      </c>
      <c r="H2552" s="43" t="str">
        <f>IF(A2552&lt;&gt;"",IF(Data!$G$9="constant",$C$13,IF(Data!$G$9="squeeze",G2552,F2552)),"")</f>
        <v/>
      </c>
      <c r="I2552" s="38" t="str">
        <f ca="1">IF(ISNUMBER(A2552),NORMINV(RAND(),0,IF(AND(Data!$G$9="squeeze",A2552&lt;Data!$G$11*0.25),$H$32,1)*$C$30*$C$13)*($C$14*$C$12),"")</f>
        <v/>
      </c>
      <c r="J2552" s="42" t="str">
        <f ca="1">IFERROR(IF(Data!$C$6="Real",B2552,I2552+J2551+($C$14*$C$12)*(NORMINV(RAND(),$C$15,CHOOSE($G$13,$C$13,F2552,G2552)))),"")</f>
        <v/>
      </c>
      <c r="K2552" s="88" t="str">
        <f>IF(ISNUMBER(A2552), IF($G$16="fixed",$G$17,MIN(H2552*Data!$C$7*$C$16*0.5,$C$17*Data!$C$7))*$C$12,"")</f>
        <v/>
      </c>
      <c r="L2552" s="42" t="str">
        <f t="shared" ca="1" si="1200"/>
        <v/>
      </c>
      <c r="M2552" s="44" t="str">
        <f t="shared" ca="1" si="1201"/>
        <v/>
      </c>
      <c r="N2552" s="44" t="str">
        <f t="shared" ca="1" si="1202"/>
        <v/>
      </c>
      <c r="O2552" s="108" t="str">
        <f t="shared" si="1186"/>
        <v/>
      </c>
      <c r="P2552" s="102" t="str">
        <f t="shared" si="1187"/>
        <v/>
      </c>
      <c r="Q2552" s="102" t="str">
        <f t="shared" si="1188"/>
        <v/>
      </c>
      <c r="R2552" s="120" t="str">
        <f t="shared" si="1189"/>
        <v/>
      </c>
      <c r="S2552" s="54" t="str">
        <f t="shared" si="1190"/>
        <v/>
      </c>
      <c r="T2552" s="5" t="str">
        <f t="shared" si="1191"/>
        <v/>
      </c>
      <c r="U2552" s="152" t="str">
        <f t="shared" si="1174"/>
        <v/>
      </c>
      <c r="V2552" s="152" t="str">
        <f t="shared" si="1175"/>
        <v/>
      </c>
      <c r="W2552" s="153" t="str">
        <f t="shared" si="1176"/>
        <v/>
      </c>
      <c r="X2552" s="153" t="str">
        <f t="shared" si="1177"/>
        <v/>
      </c>
      <c r="Y2552" s="153" t="str">
        <f t="shared" si="1178"/>
        <v/>
      </c>
      <c r="Z2552" s="153" t="str">
        <f t="shared" si="1179"/>
        <v/>
      </c>
      <c r="AA2552" s="152" t="str">
        <f t="shared" si="1180"/>
        <v/>
      </c>
      <c r="AB2552" s="152" t="str">
        <f t="shared" si="1181"/>
        <v/>
      </c>
      <c r="AC2552" s="154" t="str">
        <f t="shared" si="1192"/>
        <v/>
      </c>
      <c r="AD2552" s="154" t="str">
        <f t="shared" si="1193"/>
        <v/>
      </c>
      <c r="AE2552" s="3" t="str">
        <f t="shared" si="1194"/>
        <v/>
      </c>
      <c r="AF2552" s="3" t="str">
        <f t="shared" si="1195"/>
        <v/>
      </c>
      <c r="AG2552" s="3" t="str">
        <f t="shared" si="1196"/>
        <v/>
      </c>
      <c r="AH2552" s="4" t="str">
        <f t="shared" si="1197"/>
        <v/>
      </c>
      <c r="AI2552" s="75" t="str">
        <f t="shared" si="1198"/>
        <v/>
      </c>
      <c r="AJ2552" s="75" t="str">
        <f t="shared" si="1199"/>
        <v/>
      </c>
    </row>
    <row r="2553" spans="1:36" ht="14.25">
      <c r="A2553" s="41" t="str">
        <f t="shared" si="1182"/>
        <v/>
      </c>
      <c r="B2553" s="150" t="str">
        <f>IF(ISNUMBER(A2553),INDEX('MetaTrader Import'!$H$13:$J$5893,TRUNC(((A2553-$A$39+1)-1)/3)+1,MOD((A2553-$A$39+1)-1,3)+1),"")</f>
        <v/>
      </c>
      <c r="C2553" s="43" t="str">
        <f t="shared" si="1183"/>
        <v/>
      </c>
      <c r="D2553" s="43" t="str">
        <f t="shared" ca="1" si="1173"/>
        <v/>
      </c>
      <c r="E2553" s="43" t="str">
        <f t="shared" si="1184"/>
        <v/>
      </c>
      <c r="F2553" s="43" t="str">
        <f t="shared" si="1185"/>
        <v/>
      </c>
      <c r="G2553" s="43" t="str">
        <f>IF(A2553&lt;&gt;"",IF(A2553&lt;Data!$G$11*0.25,$C$13/$G$32,IF(A2553&gt;Data!$G$11*0.25,$C$13,$C$13*10)),"")</f>
        <v/>
      </c>
      <c r="H2553" s="43" t="str">
        <f>IF(A2553&lt;&gt;"",IF(Data!$G$9="constant",$C$13,IF(Data!$G$9="squeeze",G2553,F2553)),"")</f>
        <v/>
      </c>
      <c r="I2553" s="38" t="str">
        <f ca="1">IF(ISNUMBER(A2553),NORMINV(RAND(),0,IF(AND(Data!$G$9="squeeze",A2553&lt;Data!$G$11*0.25),$H$32,1)*$C$30*$C$13)*($C$14*$C$12),"")</f>
        <v/>
      </c>
      <c r="J2553" s="42" t="str">
        <f ca="1">IFERROR(IF(Data!$C$6="Real",B2553,I2553+J2552+($C$14*$C$12)*(NORMINV(RAND(),$C$15,CHOOSE($G$13,$C$13,F2553,G2553)))),"")</f>
        <v/>
      </c>
      <c r="K2553" s="88" t="str">
        <f>IF(ISNUMBER(A2553), IF($G$16="fixed",$G$17,MIN(H2553*Data!$C$7*$C$16*0.5,$C$17*Data!$C$7))*$C$12,"")</f>
        <v/>
      </c>
      <c r="L2553" s="42" t="str">
        <f t="shared" ca="1" si="1200"/>
        <v/>
      </c>
      <c r="M2553" s="44" t="str">
        <f t="shared" ca="1" si="1201"/>
        <v/>
      </c>
      <c r="N2553" s="44" t="str">
        <f t="shared" ca="1" si="1202"/>
        <v/>
      </c>
      <c r="O2553" s="108" t="str">
        <f t="shared" si="1186"/>
        <v/>
      </c>
      <c r="P2553" s="102" t="str">
        <f t="shared" si="1187"/>
        <v/>
      </c>
      <c r="Q2553" s="102" t="str">
        <f t="shared" si="1188"/>
        <v/>
      </c>
      <c r="R2553" s="120" t="str">
        <f t="shared" si="1189"/>
        <v/>
      </c>
      <c r="S2553" s="54" t="str">
        <f t="shared" si="1190"/>
        <v/>
      </c>
      <c r="T2553" s="5" t="str">
        <f t="shared" si="1191"/>
        <v/>
      </c>
      <c r="U2553" s="152" t="str">
        <f t="shared" si="1174"/>
        <v/>
      </c>
      <c r="V2553" s="152" t="str">
        <f t="shared" si="1175"/>
        <v/>
      </c>
      <c r="W2553" s="153" t="str">
        <f t="shared" si="1176"/>
        <v/>
      </c>
      <c r="X2553" s="153" t="str">
        <f t="shared" si="1177"/>
        <v/>
      </c>
      <c r="Y2553" s="153" t="str">
        <f t="shared" si="1178"/>
        <v/>
      </c>
      <c r="Z2553" s="153" t="str">
        <f t="shared" si="1179"/>
        <v/>
      </c>
      <c r="AA2553" s="152" t="str">
        <f t="shared" si="1180"/>
        <v/>
      </c>
      <c r="AB2553" s="152" t="str">
        <f t="shared" si="1181"/>
        <v/>
      </c>
      <c r="AC2553" s="154" t="str">
        <f t="shared" si="1192"/>
        <v/>
      </c>
      <c r="AD2553" s="154" t="str">
        <f t="shared" si="1193"/>
        <v/>
      </c>
      <c r="AE2553" s="3" t="str">
        <f t="shared" si="1194"/>
        <v/>
      </c>
      <c r="AF2553" s="3" t="str">
        <f t="shared" si="1195"/>
        <v/>
      </c>
      <c r="AG2553" s="3" t="str">
        <f t="shared" si="1196"/>
        <v/>
      </c>
      <c r="AH2553" s="4" t="str">
        <f t="shared" si="1197"/>
        <v/>
      </c>
      <c r="AI2553" s="75" t="str">
        <f t="shared" si="1198"/>
        <v/>
      </c>
      <c r="AJ2553" s="75" t="str">
        <f t="shared" si="1199"/>
        <v/>
      </c>
    </row>
    <row r="2554" spans="1:36" ht="14.25">
      <c r="A2554" s="41" t="str">
        <f t="shared" si="1182"/>
        <v/>
      </c>
      <c r="B2554" s="150" t="str">
        <f>IF(ISNUMBER(A2554),INDEX('MetaTrader Import'!$H$13:$J$5893,TRUNC(((A2554-$A$39+1)-1)/3)+1,MOD((A2554-$A$39+1)-1,3)+1),"")</f>
        <v/>
      </c>
      <c r="C2554" s="43" t="str">
        <f t="shared" si="1183"/>
        <v/>
      </c>
      <c r="D2554" s="43" t="str">
        <f t="shared" ca="1" si="1173"/>
        <v/>
      </c>
      <c r="E2554" s="43" t="str">
        <f t="shared" si="1184"/>
        <v/>
      </c>
      <c r="F2554" s="43" t="str">
        <f t="shared" si="1185"/>
        <v/>
      </c>
      <c r="G2554" s="43" t="str">
        <f>IF(A2554&lt;&gt;"",IF(A2554&lt;Data!$G$11*0.25,$C$13/$G$32,IF(A2554&gt;Data!$G$11*0.25,$C$13,$C$13*10)),"")</f>
        <v/>
      </c>
      <c r="H2554" s="43" t="str">
        <f>IF(A2554&lt;&gt;"",IF(Data!$G$9="constant",$C$13,IF(Data!$G$9="squeeze",G2554,F2554)),"")</f>
        <v/>
      </c>
      <c r="I2554" s="38" t="str">
        <f ca="1">IF(ISNUMBER(A2554),NORMINV(RAND(),0,IF(AND(Data!$G$9="squeeze",A2554&lt;Data!$G$11*0.25),$H$32,1)*$C$30*$C$13)*($C$14*$C$12),"")</f>
        <v/>
      </c>
      <c r="J2554" s="42" t="str">
        <f ca="1">IFERROR(IF(Data!$C$6="Real",B2554,I2554+J2553+($C$14*$C$12)*(NORMINV(RAND(),$C$15,CHOOSE($G$13,$C$13,F2554,G2554)))),"")</f>
        <v/>
      </c>
      <c r="K2554" s="88" t="str">
        <f>IF(ISNUMBER(A2554), IF($G$16="fixed",$G$17,MIN(H2554*Data!$C$7*$C$16*0.5,$C$17*Data!$C$7))*$C$12,"")</f>
        <v/>
      </c>
      <c r="L2554" s="42" t="str">
        <f t="shared" ca="1" si="1200"/>
        <v/>
      </c>
      <c r="M2554" s="44" t="str">
        <f t="shared" ca="1" si="1201"/>
        <v/>
      </c>
      <c r="N2554" s="44" t="str">
        <f t="shared" ca="1" si="1202"/>
        <v/>
      </c>
      <c r="O2554" s="108" t="str">
        <f t="shared" si="1186"/>
        <v/>
      </c>
      <c r="P2554" s="102" t="str">
        <f t="shared" si="1187"/>
        <v/>
      </c>
      <c r="Q2554" s="102" t="str">
        <f t="shared" si="1188"/>
        <v/>
      </c>
      <c r="R2554" s="120" t="str">
        <f t="shared" si="1189"/>
        <v/>
      </c>
      <c r="S2554" s="54" t="str">
        <f t="shared" si="1190"/>
        <v/>
      </c>
      <c r="T2554" s="5" t="str">
        <f t="shared" si="1191"/>
        <v/>
      </c>
      <c r="U2554" s="152" t="str">
        <f t="shared" si="1174"/>
        <v/>
      </c>
      <c r="V2554" s="152" t="str">
        <f t="shared" si="1175"/>
        <v/>
      </c>
      <c r="W2554" s="153" t="str">
        <f t="shared" si="1176"/>
        <v/>
      </c>
      <c r="X2554" s="153" t="str">
        <f t="shared" si="1177"/>
        <v/>
      </c>
      <c r="Y2554" s="153" t="str">
        <f t="shared" si="1178"/>
        <v/>
      </c>
      <c r="Z2554" s="153" t="str">
        <f t="shared" si="1179"/>
        <v/>
      </c>
      <c r="AA2554" s="152" t="str">
        <f t="shared" si="1180"/>
        <v/>
      </c>
      <c r="AB2554" s="152" t="str">
        <f t="shared" si="1181"/>
        <v/>
      </c>
      <c r="AC2554" s="154" t="str">
        <f t="shared" si="1192"/>
        <v/>
      </c>
      <c r="AD2554" s="154" t="str">
        <f t="shared" si="1193"/>
        <v/>
      </c>
      <c r="AE2554" s="3" t="str">
        <f t="shared" si="1194"/>
        <v/>
      </c>
      <c r="AF2554" s="3" t="str">
        <f t="shared" si="1195"/>
        <v/>
      </c>
      <c r="AG2554" s="3" t="str">
        <f t="shared" si="1196"/>
        <v/>
      </c>
      <c r="AH2554" s="4" t="str">
        <f t="shared" si="1197"/>
        <v/>
      </c>
      <c r="AI2554" s="75" t="str">
        <f t="shared" si="1198"/>
        <v/>
      </c>
      <c r="AJ2554" s="75" t="str">
        <f t="shared" si="1199"/>
        <v/>
      </c>
    </row>
    <row r="2555" spans="1:36" ht="14.25">
      <c r="A2555" s="41" t="str">
        <f t="shared" si="1182"/>
        <v/>
      </c>
      <c r="B2555" s="150" t="str">
        <f>IF(ISNUMBER(A2555),INDEX('MetaTrader Import'!$H$13:$J$5893,TRUNC(((A2555-$A$39+1)-1)/3)+1,MOD((A2555-$A$39+1)-1,3)+1),"")</f>
        <v/>
      </c>
      <c r="C2555" s="43" t="str">
        <f t="shared" si="1183"/>
        <v/>
      </c>
      <c r="D2555" s="43" t="str">
        <f t="shared" ca="1" si="1173"/>
        <v/>
      </c>
      <c r="E2555" s="43" t="str">
        <f t="shared" si="1184"/>
        <v/>
      </c>
      <c r="F2555" s="43" t="str">
        <f t="shared" si="1185"/>
        <v/>
      </c>
      <c r="G2555" s="43" t="str">
        <f>IF(A2555&lt;&gt;"",IF(A2555&lt;Data!$G$11*0.25,$C$13/$G$32,IF(A2555&gt;Data!$G$11*0.25,$C$13,$C$13*10)),"")</f>
        <v/>
      </c>
      <c r="H2555" s="43" t="str">
        <f>IF(A2555&lt;&gt;"",IF(Data!$G$9="constant",$C$13,IF(Data!$G$9="squeeze",G2555,F2555)),"")</f>
        <v/>
      </c>
      <c r="I2555" s="38" t="str">
        <f ca="1">IF(ISNUMBER(A2555),NORMINV(RAND(),0,IF(AND(Data!$G$9="squeeze",A2555&lt;Data!$G$11*0.25),$H$32,1)*$C$30*$C$13)*($C$14*$C$12),"")</f>
        <v/>
      </c>
      <c r="J2555" s="42" t="str">
        <f ca="1">IFERROR(IF(Data!$C$6="Real",B2555,I2555+J2554+($C$14*$C$12)*(NORMINV(RAND(),$C$15,CHOOSE($G$13,$C$13,F2555,G2555)))),"")</f>
        <v/>
      </c>
      <c r="K2555" s="88" t="str">
        <f>IF(ISNUMBER(A2555), IF($G$16="fixed",$G$17,MIN(H2555*Data!$C$7*$C$16*0.5,$C$17*Data!$C$7))*$C$12,"")</f>
        <v/>
      </c>
      <c r="L2555" s="42" t="str">
        <f t="shared" ca="1" si="1200"/>
        <v/>
      </c>
      <c r="M2555" s="44" t="str">
        <f t="shared" ca="1" si="1201"/>
        <v/>
      </c>
      <c r="N2555" s="44" t="str">
        <f t="shared" ca="1" si="1202"/>
        <v/>
      </c>
      <c r="O2555" s="108" t="str">
        <f t="shared" si="1186"/>
        <v/>
      </c>
      <c r="P2555" s="102" t="str">
        <f t="shared" si="1187"/>
        <v/>
      </c>
      <c r="Q2555" s="102" t="str">
        <f t="shared" si="1188"/>
        <v/>
      </c>
      <c r="R2555" s="120" t="str">
        <f t="shared" si="1189"/>
        <v/>
      </c>
      <c r="S2555" s="54" t="str">
        <f t="shared" si="1190"/>
        <v/>
      </c>
      <c r="T2555" s="5" t="str">
        <f t="shared" si="1191"/>
        <v/>
      </c>
      <c r="U2555" s="152" t="str">
        <f t="shared" si="1174"/>
        <v/>
      </c>
      <c r="V2555" s="152" t="str">
        <f t="shared" si="1175"/>
        <v/>
      </c>
      <c r="W2555" s="153" t="str">
        <f t="shared" si="1176"/>
        <v/>
      </c>
      <c r="X2555" s="153" t="str">
        <f t="shared" si="1177"/>
        <v/>
      </c>
      <c r="Y2555" s="153" t="str">
        <f t="shared" si="1178"/>
        <v/>
      </c>
      <c r="Z2555" s="153" t="str">
        <f t="shared" si="1179"/>
        <v/>
      </c>
      <c r="AA2555" s="152" t="str">
        <f t="shared" si="1180"/>
        <v/>
      </c>
      <c r="AB2555" s="152" t="str">
        <f t="shared" si="1181"/>
        <v/>
      </c>
      <c r="AC2555" s="154" t="str">
        <f t="shared" si="1192"/>
        <v/>
      </c>
      <c r="AD2555" s="154" t="str">
        <f t="shared" si="1193"/>
        <v/>
      </c>
      <c r="AE2555" s="3" t="str">
        <f t="shared" si="1194"/>
        <v/>
      </c>
      <c r="AF2555" s="3" t="str">
        <f t="shared" si="1195"/>
        <v/>
      </c>
      <c r="AG2555" s="3" t="str">
        <f t="shared" si="1196"/>
        <v/>
      </c>
      <c r="AH2555" s="4" t="str">
        <f t="shared" si="1197"/>
        <v/>
      </c>
      <c r="AI2555" s="75" t="str">
        <f t="shared" si="1198"/>
        <v/>
      </c>
      <c r="AJ2555" s="75" t="str">
        <f t="shared" si="1199"/>
        <v/>
      </c>
    </row>
    <row r="2556" spans="1:36" ht="14.25">
      <c r="A2556" s="41" t="str">
        <f t="shared" si="1182"/>
        <v/>
      </c>
      <c r="B2556" s="150" t="str">
        <f>IF(ISNUMBER(A2556),INDEX('MetaTrader Import'!$H$13:$J$5893,TRUNC(((A2556-$A$39+1)-1)/3)+1,MOD((A2556-$A$39+1)-1,3)+1),"")</f>
        <v/>
      </c>
      <c r="C2556" s="43" t="str">
        <f t="shared" si="1183"/>
        <v/>
      </c>
      <c r="D2556" s="43" t="str">
        <f t="shared" ca="1" si="1173"/>
        <v/>
      </c>
      <c r="E2556" s="43" t="str">
        <f t="shared" si="1184"/>
        <v/>
      </c>
      <c r="F2556" s="43" t="str">
        <f t="shared" si="1185"/>
        <v/>
      </c>
      <c r="G2556" s="43" t="str">
        <f>IF(A2556&lt;&gt;"",IF(A2556&lt;Data!$G$11*0.25,$C$13/$G$32,IF(A2556&gt;Data!$G$11*0.25,$C$13,$C$13*10)),"")</f>
        <v/>
      </c>
      <c r="H2556" s="43" t="str">
        <f>IF(A2556&lt;&gt;"",IF(Data!$G$9="constant",$C$13,IF(Data!$G$9="squeeze",G2556,F2556)),"")</f>
        <v/>
      </c>
      <c r="I2556" s="38" t="str">
        <f ca="1">IF(ISNUMBER(A2556),NORMINV(RAND(),0,IF(AND(Data!$G$9="squeeze",A2556&lt;Data!$G$11*0.25),$H$32,1)*$C$30*$C$13)*($C$14*$C$12),"")</f>
        <v/>
      </c>
      <c r="J2556" s="42" t="str">
        <f ca="1">IFERROR(IF(Data!$C$6="Real",B2556,I2556+J2555+($C$14*$C$12)*(NORMINV(RAND(),$C$15,CHOOSE($G$13,$C$13,F2556,G2556)))),"")</f>
        <v/>
      </c>
      <c r="K2556" s="88" t="str">
        <f>IF(ISNUMBER(A2556), IF($G$16="fixed",$G$17,MIN(H2556*Data!$C$7*$C$16*0.5,$C$17*Data!$C$7))*$C$12,"")</f>
        <v/>
      </c>
      <c r="L2556" s="42" t="str">
        <f t="shared" ca="1" si="1200"/>
        <v/>
      </c>
      <c r="M2556" s="44" t="str">
        <f t="shared" ca="1" si="1201"/>
        <v/>
      </c>
      <c r="N2556" s="44" t="str">
        <f t="shared" ca="1" si="1202"/>
        <v/>
      </c>
      <c r="O2556" s="108" t="str">
        <f t="shared" si="1186"/>
        <v/>
      </c>
      <c r="P2556" s="102" t="str">
        <f t="shared" si="1187"/>
        <v/>
      </c>
      <c r="Q2556" s="102" t="str">
        <f t="shared" si="1188"/>
        <v/>
      </c>
      <c r="R2556" s="120" t="str">
        <f t="shared" si="1189"/>
        <v/>
      </c>
      <c r="S2556" s="54" t="str">
        <f t="shared" si="1190"/>
        <v/>
      </c>
      <c r="T2556" s="5" t="str">
        <f t="shared" si="1191"/>
        <v/>
      </c>
      <c r="U2556" s="152" t="str">
        <f t="shared" si="1174"/>
        <v/>
      </c>
      <c r="V2556" s="152" t="str">
        <f t="shared" si="1175"/>
        <v/>
      </c>
      <c r="W2556" s="153" t="str">
        <f t="shared" si="1176"/>
        <v/>
      </c>
      <c r="X2556" s="153" t="str">
        <f t="shared" si="1177"/>
        <v/>
      </c>
      <c r="Y2556" s="153" t="str">
        <f t="shared" si="1178"/>
        <v/>
      </c>
      <c r="Z2556" s="153" t="str">
        <f t="shared" si="1179"/>
        <v/>
      </c>
      <c r="AA2556" s="152" t="str">
        <f t="shared" si="1180"/>
        <v/>
      </c>
      <c r="AB2556" s="152" t="str">
        <f t="shared" si="1181"/>
        <v/>
      </c>
      <c r="AC2556" s="154" t="str">
        <f t="shared" si="1192"/>
        <v/>
      </c>
      <c r="AD2556" s="154" t="str">
        <f t="shared" si="1193"/>
        <v/>
      </c>
      <c r="AE2556" s="3" t="str">
        <f t="shared" si="1194"/>
        <v/>
      </c>
      <c r="AF2556" s="3" t="str">
        <f t="shared" si="1195"/>
        <v/>
      </c>
      <c r="AG2556" s="3" t="str">
        <f t="shared" si="1196"/>
        <v/>
      </c>
      <c r="AH2556" s="4" t="str">
        <f t="shared" si="1197"/>
        <v/>
      </c>
      <c r="AI2556" s="75" t="str">
        <f t="shared" si="1198"/>
        <v/>
      </c>
      <c r="AJ2556" s="75" t="str">
        <f t="shared" si="1199"/>
        <v/>
      </c>
    </row>
    <row r="2557" spans="1:36" ht="14.25">
      <c r="A2557" s="41" t="str">
        <f t="shared" si="1182"/>
        <v/>
      </c>
      <c r="B2557" s="150" t="str">
        <f>IF(ISNUMBER(A2557),INDEX('MetaTrader Import'!$H$13:$J$5893,TRUNC(((A2557-$A$39+1)-1)/3)+1,MOD((A2557-$A$39+1)-1,3)+1),"")</f>
        <v/>
      </c>
      <c r="C2557" s="43" t="str">
        <f t="shared" si="1183"/>
        <v/>
      </c>
      <c r="D2557" s="43" t="str">
        <f t="shared" ca="1" si="1173"/>
        <v/>
      </c>
      <c r="E2557" s="43" t="str">
        <f t="shared" si="1184"/>
        <v/>
      </c>
      <c r="F2557" s="43" t="str">
        <f t="shared" si="1185"/>
        <v/>
      </c>
      <c r="G2557" s="43" t="str">
        <f>IF(A2557&lt;&gt;"",IF(A2557&lt;Data!$G$11*0.25,$C$13/$G$32,IF(A2557&gt;Data!$G$11*0.25,$C$13,$C$13*10)),"")</f>
        <v/>
      </c>
      <c r="H2557" s="43" t="str">
        <f>IF(A2557&lt;&gt;"",IF(Data!$G$9="constant",$C$13,IF(Data!$G$9="squeeze",G2557,F2557)),"")</f>
        <v/>
      </c>
      <c r="I2557" s="38" t="str">
        <f ca="1">IF(ISNUMBER(A2557),NORMINV(RAND(),0,IF(AND(Data!$G$9="squeeze",A2557&lt;Data!$G$11*0.25),$H$32,1)*$C$30*$C$13)*($C$14*$C$12),"")</f>
        <v/>
      </c>
      <c r="J2557" s="42" t="str">
        <f ca="1">IFERROR(IF(Data!$C$6="Real",B2557,I2557+J2556+($C$14*$C$12)*(NORMINV(RAND(),$C$15,CHOOSE($G$13,$C$13,F2557,G2557)))),"")</f>
        <v/>
      </c>
      <c r="K2557" s="88" t="str">
        <f>IF(ISNUMBER(A2557), IF($G$16="fixed",$G$17,MIN(H2557*Data!$C$7*$C$16*0.5,$C$17*Data!$C$7))*$C$12,"")</f>
        <v/>
      </c>
      <c r="L2557" s="42" t="str">
        <f t="shared" ca="1" si="1200"/>
        <v/>
      </c>
      <c r="M2557" s="44" t="str">
        <f t="shared" ca="1" si="1201"/>
        <v/>
      </c>
      <c r="N2557" s="44" t="str">
        <f t="shared" ca="1" si="1202"/>
        <v/>
      </c>
      <c r="O2557" s="108" t="str">
        <f t="shared" si="1186"/>
        <v/>
      </c>
      <c r="P2557" s="102" t="str">
        <f t="shared" si="1187"/>
        <v/>
      </c>
      <c r="Q2557" s="102" t="str">
        <f t="shared" si="1188"/>
        <v/>
      </c>
      <c r="R2557" s="120" t="str">
        <f t="shared" si="1189"/>
        <v/>
      </c>
      <c r="S2557" s="54" t="str">
        <f t="shared" si="1190"/>
        <v/>
      </c>
      <c r="T2557" s="5" t="str">
        <f t="shared" si="1191"/>
        <v/>
      </c>
      <c r="U2557" s="152" t="str">
        <f t="shared" si="1174"/>
        <v/>
      </c>
      <c r="V2557" s="152" t="str">
        <f t="shared" si="1175"/>
        <v/>
      </c>
      <c r="W2557" s="153" t="str">
        <f t="shared" si="1176"/>
        <v/>
      </c>
      <c r="X2557" s="153" t="str">
        <f t="shared" si="1177"/>
        <v/>
      </c>
      <c r="Y2557" s="153" t="str">
        <f t="shared" si="1178"/>
        <v/>
      </c>
      <c r="Z2557" s="153" t="str">
        <f t="shared" si="1179"/>
        <v/>
      </c>
      <c r="AA2557" s="152" t="str">
        <f t="shared" si="1180"/>
        <v/>
      </c>
      <c r="AB2557" s="152" t="str">
        <f t="shared" si="1181"/>
        <v/>
      </c>
      <c r="AC2557" s="154" t="str">
        <f t="shared" si="1192"/>
        <v/>
      </c>
      <c r="AD2557" s="154" t="str">
        <f t="shared" si="1193"/>
        <v/>
      </c>
      <c r="AE2557" s="3" t="str">
        <f t="shared" si="1194"/>
        <v/>
      </c>
      <c r="AF2557" s="3" t="str">
        <f t="shared" si="1195"/>
        <v/>
      </c>
      <c r="AG2557" s="3" t="str">
        <f t="shared" si="1196"/>
        <v/>
      </c>
      <c r="AH2557" s="4" t="str">
        <f t="shared" si="1197"/>
        <v/>
      </c>
      <c r="AI2557" s="75" t="str">
        <f t="shared" si="1198"/>
        <v/>
      </c>
      <c r="AJ2557" s="75" t="str">
        <f t="shared" si="1199"/>
        <v/>
      </c>
    </row>
    <row r="2558" spans="1:36" ht="14.25">
      <c r="A2558" s="41" t="str">
        <f t="shared" si="1182"/>
        <v/>
      </c>
      <c r="B2558" s="150" t="str">
        <f>IF(ISNUMBER(A2558),INDEX('MetaTrader Import'!$H$13:$J$5893,TRUNC(((A2558-$A$39+1)-1)/3)+1,MOD((A2558-$A$39+1)-1,3)+1),"")</f>
        <v/>
      </c>
      <c r="C2558" s="43" t="str">
        <f t="shared" si="1183"/>
        <v/>
      </c>
      <c r="D2558" s="43" t="str">
        <f t="shared" ca="1" si="1173"/>
        <v/>
      </c>
      <c r="E2558" s="43" t="str">
        <f t="shared" si="1184"/>
        <v/>
      </c>
      <c r="F2558" s="43" t="str">
        <f t="shared" si="1185"/>
        <v/>
      </c>
      <c r="G2558" s="43" t="str">
        <f>IF(A2558&lt;&gt;"",IF(A2558&lt;Data!$G$11*0.25,$C$13/$G$32,IF(A2558&gt;Data!$G$11*0.25,$C$13,$C$13*10)),"")</f>
        <v/>
      </c>
      <c r="H2558" s="43" t="str">
        <f>IF(A2558&lt;&gt;"",IF(Data!$G$9="constant",$C$13,IF(Data!$G$9="squeeze",G2558,F2558)),"")</f>
        <v/>
      </c>
      <c r="I2558" s="38" t="str">
        <f ca="1">IF(ISNUMBER(A2558),NORMINV(RAND(),0,IF(AND(Data!$G$9="squeeze",A2558&lt;Data!$G$11*0.25),$H$32,1)*$C$30*$C$13)*($C$14*$C$12),"")</f>
        <v/>
      </c>
      <c r="J2558" s="42" t="str">
        <f ca="1">IFERROR(IF(Data!$C$6="Real",B2558,I2558+J2557+($C$14*$C$12)*(NORMINV(RAND(),$C$15,CHOOSE($G$13,$C$13,F2558,G2558)))),"")</f>
        <v/>
      </c>
      <c r="K2558" s="88" t="str">
        <f>IF(ISNUMBER(A2558), IF($G$16="fixed",$G$17,MIN(H2558*Data!$C$7*$C$16*0.5,$C$17*Data!$C$7))*$C$12,"")</f>
        <v/>
      </c>
      <c r="L2558" s="42" t="str">
        <f t="shared" ca="1" si="1200"/>
        <v/>
      </c>
      <c r="M2558" s="44" t="str">
        <f t="shared" ca="1" si="1201"/>
        <v/>
      </c>
      <c r="N2558" s="44" t="str">
        <f t="shared" ca="1" si="1202"/>
        <v/>
      </c>
      <c r="O2558" s="108" t="str">
        <f t="shared" si="1186"/>
        <v/>
      </c>
      <c r="P2558" s="102" t="str">
        <f t="shared" si="1187"/>
        <v/>
      </c>
      <c r="Q2558" s="102" t="str">
        <f t="shared" si="1188"/>
        <v/>
      </c>
      <c r="R2558" s="120" t="str">
        <f t="shared" si="1189"/>
        <v/>
      </c>
      <c r="S2558" s="54" t="str">
        <f t="shared" si="1190"/>
        <v/>
      </c>
      <c r="T2558" s="5" t="str">
        <f t="shared" si="1191"/>
        <v/>
      </c>
      <c r="U2558" s="152" t="str">
        <f t="shared" si="1174"/>
        <v/>
      </c>
      <c r="V2558" s="152" t="str">
        <f t="shared" si="1175"/>
        <v/>
      </c>
      <c r="W2558" s="153" t="str">
        <f t="shared" si="1176"/>
        <v/>
      </c>
      <c r="X2558" s="153" t="str">
        <f t="shared" si="1177"/>
        <v/>
      </c>
      <c r="Y2558" s="153" t="str">
        <f t="shared" si="1178"/>
        <v/>
      </c>
      <c r="Z2558" s="153" t="str">
        <f t="shared" si="1179"/>
        <v/>
      </c>
      <c r="AA2558" s="152" t="str">
        <f t="shared" si="1180"/>
        <v/>
      </c>
      <c r="AB2558" s="152" t="str">
        <f t="shared" si="1181"/>
        <v/>
      </c>
      <c r="AC2558" s="154" t="str">
        <f t="shared" si="1192"/>
        <v/>
      </c>
      <c r="AD2558" s="154" t="str">
        <f t="shared" si="1193"/>
        <v/>
      </c>
      <c r="AE2558" s="3" t="str">
        <f t="shared" si="1194"/>
        <v/>
      </c>
      <c r="AF2558" s="3" t="str">
        <f t="shared" si="1195"/>
        <v/>
      </c>
      <c r="AG2558" s="3" t="str">
        <f t="shared" si="1196"/>
        <v/>
      </c>
      <c r="AH2558" s="4" t="str">
        <f t="shared" si="1197"/>
        <v/>
      </c>
      <c r="AI2558" s="75" t="str">
        <f t="shared" si="1198"/>
        <v/>
      </c>
      <c r="AJ2558" s="75" t="str">
        <f t="shared" si="1199"/>
        <v/>
      </c>
    </row>
    <row r="2559" spans="1:36" ht="14.25">
      <c r="A2559" s="41" t="str">
        <f t="shared" si="1182"/>
        <v/>
      </c>
      <c r="B2559" s="150" t="str">
        <f>IF(ISNUMBER(A2559),INDEX('MetaTrader Import'!$H$13:$J$5893,TRUNC(((A2559-$A$39+1)-1)/3)+1,MOD((A2559-$A$39+1)-1,3)+1),"")</f>
        <v/>
      </c>
      <c r="C2559" s="43" t="str">
        <f t="shared" si="1183"/>
        <v/>
      </c>
      <c r="D2559" s="43" t="str">
        <f t="shared" ca="1" si="1173"/>
        <v/>
      </c>
      <c r="E2559" s="43" t="str">
        <f t="shared" si="1184"/>
        <v/>
      </c>
      <c r="F2559" s="43" t="str">
        <f t="shared" si="1185"/>
        <v/>
      </c>
      <c r="G2559" s="43" t="str">
        <f>IF(A2559&lt;&gt;"",IF(A2559&lt;Data!$G$11*0.25,$C$13/$G$32,IF(A2559&gt;Data!$G$11*0.25,$C$13,$C$13*10)),"")</f>
        <v/>
      </c>
      <c r="H2559" s="43" t="str">
        <f>IF(A2559&lt;&gt;"",IF(Data!$G$9="constant",$C$13,IF(Data!$G$9="squeeze",G2559,F2559)),"")</f>
        <v/>
      </c>
      <c r="I2559" s="38" t="str">
        <f ca="1">IF(ISNUMBER(A2559),NORMINV(RAND(),0,IF(AND(Data!$G$9="squeeze",A2559&lt;Data!$G$11*0.25),$H$32,1)*$C$30*$C$13)*($C$14*$C$12),"")</f>
        <v/>
      </c>
      <c r="J2559" s="42" t="str">
        <f ca="1">IFERROR(IF(Data!$C$6="Real",B2559,I2559+J2558+($C$14*$C$12)*(NORMINV(RAND(),$C$15,CHOOSE($G$13,$C$13,F2559,G2559)))),"")</f>
        <v/>
      </c>
      <c r="K2559" s="88" t="str">
        <f>IF(ISNUMBER(A2559), IF($G$16="fixed",$G$17,MIN(H2559*Data!$C$7*$C$16*0.5,$C$17*Data!$C$7))*$C$12,"")</f>
        <v/>
      </c>
      <c r="L2559" s="42" t="str">
        <f t="shared" ca="1" si="1200"/>
        <v/>
      </c>
      <c r="M2559" s="44" t="str">
        <f t="shared" ca="1" si="1201"/>
        <v/>
      </c>
      <c r="N2559" s="44" t="str">
        <f t="shared" ca="1" si="1202"/>
        <v/>
      </c>
      <c r="O2559" s="108" t="str">
        <f t="shared" si="1186"/>
        <v/>
      </c>
      <c r="P2559" s="102" t="str">
        <f t="shared" si="1187"/>
        <v/>
      </c>
      <c r="Q2559" s="102" t="str">
        <f t="shared" si="1188"/>
        <v/>
      </c>
      <c r="R2559" s="120" t="str">
        <f t="shared" si="1189"/>
        <v/>
      </c>
      <c r="S2559" s="54" t="str">
        <f t="shared" si="1190"/>
        <v/>
      </c>
      <c r="T2559" s="5" t="str">
        <f t="shared" si="1191"/>
        <v/>
      </c>
      <c r="U2559" s="152" t="str">
        <f t="shared" si="1174"/>
        <v/>
      </c>
      <c r="V2559" s="152" t="str">
        <f t="shared" si="1175"/>
        <v/>
      </c>
      <c r="W2559" s="153" t="str">
        <f t="shared" si="1176"/>
        <v/>
      </c>
      <c r="X2559" s="153" t="str">
        <f t="shared" si="1177"/>
        <v/>
      </c>
      <c r="Y2559" s="153" t="str">
        <f t="shared" si="1178"/>
        <v/>
      </c>
      <c r="Z2559" s="153" t="str">
        <f t="shared" si="1179"/>
        <v/>
      </c>
      <c r="AA2559" s="152" t="str">
        <f t="shared" si="1180"/>
        <v/>
      </c>
      <c r="AB2559" s="152" t="str">
        <f t="shared" si="1181"/>
        <v/>
      </c>
      <c r="AC2559" s="154" t="str">
        <f t="shared" si="1192"/>
        <v/>
      </c>
      <c r="AD2559" s="154" t="str">
        <f t="shared" si="1193"/>
        <v/>
      </c>
      <c r="AE2559" s="3" t="str">
        <f t="shared" si="1194"/>
        <v/>
      </c>
      <c r="AF2559" s="3" t="str">
        <f t="shared" si="1195"/>
        <v/>
      </c>
      <c r="AG2559" s="3" t="str">
        <f t="shared" si="1196"/>
        <v/>
      </c>
      <c r="AH2559" s="4" t="str">
        <f t="shared" si="1197"/>
        <v/>
      </c>
      <c r="AI2559" s="75" t="str">
        <f t="shared" si="1198"/>
        <v/>
      </c>
      <c r="AJ2559" s="75" t="str">
        <f t="shared" si="1199"/>
        <v/>
      </c>
    </row>
    <row r="2560" spans="1:36" ht="14.25">
      <c r="A2560" s="41" t="str">
        <f t="shared" si="1182"/>
        <v/>
      </c>
      <c r="B2560" s="150" t="str">
        <f>IF(ISNUMBER(A2560),INDEX('MetaTrader Import'!$H$13:$J$5893,TRUNC(((A2560-$A$39+1)-1)/3)+1,MOD((A2560-$A$39+1)-1,3)+1),"")</f>
        <v/>
      </c>
      <c r="C2560" s="43" t="str">
        <f t="shared" si="1183"/>
        <v/>
      </c>
      <c r="D2560" s="43" t="str">
        <f t="shared" ca="1" si="1173"/>
        <v/>
      </c>
      <c r="E2560" s="43" t="str">
        <f t="shared" si="1184"/>
        <v/>
      </c>
      <c r="F2560" s="43" t="str">
        <f t="shared" si="1185"/>
        <v/>
      </c>
      <c r="G2560" s="43" t="str">
        <f>IF(A2560&lt;&gt;"",IF(A2560&lt;Data!$G$11*0.25,$C$13/$G$32,IF(A2560&gt;Data!$G$11*0.25,$C$13,$C$13*10)),"")</f>
        <v/>
      </c>
      <c r="H2560" s="43" t="str">
        <f>IF(A2560&lt;&gt;"",IF(Data!$G$9="constant",$C$13,IF(Data!$G$9="squeeze",G2560,F2560)),"")</f>
        <v/>
      </c>
      <c r="I2560" s="38" t="str">
        <f ca="1">IF(ISNUMBER(A2560),NORMINV(RAND(),0,IF(AND(Data!$G$9="squeeze",A2560&lt;Data!$G$11*0.25),$H$32,1)*$C$30*$C$13)*($C$14*$C$12),"")</f>
        <v/>
      </c>
      <c r="J2560" s="42" t="str">
        <f ca="1">IFERROR(IF(Data!$C$6="Real",B2560,I2560+J2559+($C$14*$C$12)*(NORMINV(RAND(),$C$15,CHOOSE($G$13,$C$13,F2560,G2560)))),"")</f>
        <v/>
      </c>
      <c r="K2560" s="88" t="str">
        <f>IF(ISNUMBER(A2560), IF($G$16="fixed",$G$17,MIN(H2560*Data!$C$7*$C$16*0.5,$C$17*Data!$C$7))*$C$12,"")</f>
        <v/>
      </c>
      <c r="L2560" s="42" t="str">
        <f t="shared" ca="1" si="1200"/>
        <v/>
      </c>
      <c r="M2560" s="44" t="str">
        <f t="shared" ca="1" si="1201"/>
        <v/>
      </c>
      <c r="N2560" s="44" t="str">
        <f t="shared" ca="1" si="1202"/>
        <v/>
      </c>
      <c r="O2560" s="108" t="str">
        <f t="shared" si="1186"/>
        <v/>
      </c>
      <c r="P2560" s="102" t="str">
        <f t="shared" si="1187"/>
        <v/>
      </c>
      <c r="Q2560" s="102" t="str">
        <f t="shared" si="1188"/>
        <v/>
      </c>
      <c r="R2560" s="120" t="str">
        <f t="shared" si="1189"/>
        <v/>
      </c>
      <c r="S2560" s="54" t="str">
        <f t="shared" si="1190"/>
        <v/>
      </c>
      <c r="T2560" s="5" t="str">
        <f t="shared" si="1191"/>
        <v/>
      </c>
      <c r="U2560" s="152" t="str">
        <f t="shared" si="1174"/>
        <v/>
      </c>
      <c r="V2560" s="152" t="str">
        <f t="shared" si="1175"/>
        <v/>
      </c>
      <c r="W2560" s="153" t="str">
        <f t="shared" si="1176"/>
        <v/>
      </c>
      <c r="X2560" s="153" t="str">
        <f t="shared" si="1177"/>
        <v/>
      </c>
      <c r="Y2560" s="153" t="str">
        <f t="shared" si="1178"/>
        <v/>
      </c>
      <c r="Z2560" s="153" t="str">
        <f t="shared" si="1179"/>
        <v/>
      </c>
      <c r="AA2560" s="152" t="str">
        <f t="shared" si="1180"/>
        <v/>
      </c>
      <c r="AB2560" s="152" t="str">
        <f t="shared" si="1181"/>
        <v/>
      </c>
      <c r="AC2560" s="154" t="str">
        <f t="shared" si="1192"/>
        <v/>
      </c>
      <c r="AD2560" s="154" t="str">
        <f t="shared" si="1193"/>
        <v/>
      </c>
      <c r="AE2560" s="3" t="str">
        <f t="shared" si="1194"/>
        <v/>
      </c>
      <c r="AF2560" s="3" t="str">
        <f t="shared" si="1195"/>
        <v/>
      </c>
      <c r="AG2560" s="3" t="str">
        <f t="shared" si="1196"/>
        <v/>
      </c>
      <c r="AH2560" s="4" t="str">
        <f t="shared" si="1197"/>
        <v/>
      </c>
      <c r="AI2560" s="75" t="str">
        <f t="shared" si="1198"/>
        <v/>
      </c>
      <c r="AJ2560" s="75" t="str">
        <f t="shared" si="1199"/>
        <v/>
      </c>
    </row>
    <row r="2561" spans="1:36" ht="14.25">
      <c r="A2561" s="41" t="str">
        <f t="shared" si="1182"/>
        <v/>
      </c>
      <c r="B2561" s="150" t="str">
        <f>IF(ISNUMBER(A2561),INDEX('MetaTrader Import'!$H$13:$J$5893,TRUNC(((A2561-$A$39+1)-1)/3)+1,MOD((A2561-$A$39+1)-1,3)+1),"")</f>
        <v/>
      </c>
      <c r="C2561" s="43" t="str">
        <f t="shared" si="1183"/>
        <v/>
      </c>
      <c r="D2561" s="43" t="str">
        <f t="shared" ca="1" si="1173"/>
        <v/>
      </c>
      <c r="E2561" s="43" t="str">
        <f t="shared" si="1184"/>
        <v/>
      </c>
      <c r="F2561" s="43" t="str">
        <f t="shared" si="1185"/>
        <v/>
      </c>
      <c r="G2561" s="43" t="str">
        <f>IF(A2561&lt;&gt;"",IF(A2561&lt;Data!$G$11*0.25,$C$13/$G$32,IF(A2561&gt;Data!$G$11*0.25,$C$13,$C$13*10)),"")</f>
        <v/>
      </c>
      <c r="H2561" s="43" t="str">
        <f>IF(A2561&lt;&gt;"",IF(Data!$G$9="constant",$C$13,IF(Data!$G$9="squeeze",G2561,F2561)),"")</f>
        <v/>
      </c>
      <c r="I2561" s="38" t="str">
        <f ca="1">IF(ISNUMBER(A2561),NORMINV(RAND(),0,IF(AND(Data!$G$9="squeeze",A2561&lt;Data!$G$11*0.25),$H$32,1)*$C$30*$C$13)*($C$14*$C$12),"")</f>
        <v/>
      </c>
      <c r="J2561" s="42" t="str">
        <f ca="1">IFERROR(IF(Data!$C$6="Real",B2561,I2561+J2560+($C$14*$C$12)*(NORMINV(RAND(),$C$15,CHOOSE($G$13,$C$13,F2561,G2561)))),"")</f>
        <v/>
      </c>
      <c r="K2561" s="88" t="str">
        <f>IF(ISNUMBER(A2561), IF($G$16="fixed",$G$17,MIN(H2561*Data!$C$7*$C$16*0.5,$C$17*Data!$C$7))*$C$12,"")</f>
        <v/>
      </c>
      <c r="L2561" s="42" t="str">
        <f t="shared" ca="1" si="1200"/>
        <v/>
      </c>
      <c r="M2561" s="44" t="str">
        <f t="shared" ca="1" si="1201"/>
        <v/>
      </c>
      <c r="N2561" s="44" t="str">
        <f t="shared" ca="1" si="1202"/>
        <v/>
      </c>
      <c r="O2561" s="108" t="str">
        <f t="shared" si="1186"/>
        <v/>
      </c>
      <c r="P2561" s="102" t="str">
        <f t="shared" si="1187"/>
        <v/>
      </c>
      <c r="Q2561" s="102" t="str">
        <f t="shared" si="1188"/>
        <v/>
      </c>
      <c r="R2561" s="120" t="str">
        <f t="shared" si="1189"/>
        <v/>
      </c>
      <c r="S2561" s="54" t="str">
        <f t="shared" si="1190"/>
        <v/>
      </c>
      <c r="T2561" s="5" t="str">
        <f t="shared" si="1191"/>
        <v/>
      </c>
      <c r="U2561" s="152" t="str">
        <f t="shared" si="1174"/>
        <v/>
      </c>
      <c r="V2561" s="152" t="str">
        <f t="shared" si="1175"/>
        <v/>
      </c>
      <c r="W2561" s="153" t="str">
        <f t="shared" si="1176"/>
        <v/>
      </c>
      <c r="X2561" s="153" t="str">
        <f t="shared" si="1177"/>
        <v/>
      </c>
      <c r="Y2561" s="153" t="str">
        <f t="shared" si="1178"/>
        <v/>
      </c>
      <c r="Z2561" s="153" t="str">
        <f t="shared" si="1179"/>
        <v/>
      </c>
      <c r="AA2561" s="152" t="str">
        <f t="shared" si="1180"/>
        <v/>
      </c>
      <c r="AB2561" s="152" t="str">
        <f t="shared" si="1181"/>
        <v/>
      </c>
      <c r="AC2561" s="154" t="str">
        <f t="shared" si="1192"/>
        <v/>
      </c>
      <c r="AD2561" s="154" t="str">
        <f t="shared" si="1193"/>
        <v/>
      </c>
      <c r="AE2561" s="3" t="str">
        <f t="shared" si="1194"/>
        <v/>
      </c>
      <c r="AF2561" s="3" t="str">
        <f t="shared" si="1195"/>
        <v/>
      </c>
      <c r="AG2561" s="3" t="str">
        <f t="shared" si="1196"/>
        <v/>
      </c>
      <c r="AH2561" s="4" t="str">
        <f t="shared" si="1197"/>
        <v/>
      </c>
      <c r="AI2561" s="75" t="str">
        <f t="shared" si="1198"/>
        <v/>
      </c>
      <c r="AJ2561" s="75" t="str">
        <f t="shared" si="1199"/>
        <v/>
      </c>
    </row>
    <row r="2562" spans="1:36" ht="14.25">
      <c r="A2562" s="41" t="str">
        <f t="shared" si="1182"/>
        <v/>
      </c>
      <c r="B2562" s="150" t="str">
        <f>IF(ISNUMBER(A2562),INDEX('MetaTrader Import'!$H$13:$J$5893,TRUNC(((A2562-$A$39+1)-1)/3)+1,MOD((A2562-$A$39+1)-1,3)+1),"")</f>
        <v/>
      </c>
      <c r="C2562" s="43" t="str">
        <f t="shared" si="1183"/>
        <v/>
      </c>
      <c r="D2562" s="43" t="str">
        <f t="shared" ca="1" si="1173"/>
        <v/>
      </c>
      <c r="E2562" s="43" t="str">
        <f t="shared" si="1184"/>
        <v/>
      </c>
      <c r="F2562" s="43" t="str">
        <f t="shared" si="1185"/>
        <v/>
      </c>
      <c r="G2562" s="43" t="str">
        <f>IF(A2562&lt;&gt;"",IF(A2562&lt;Data!$G$11*0.25,$C$13/$G$32,IF(A2562&gt;Data!$G$11*0.25,$C$13,$C$13*10)),"")</f>
        <v/>
      </c>
      <c r="H2562" s="43" t="str">
        <f>IF(A2562&lt;&gt;"",IF(Data!$G$9="constant",$C$13,IF(Data!$G$9="squeeze",G2562,F2562)),"")</f>
        <v/>
      </c>
      <c r="I2562" s="38" t="str">
        <f ca="1">IF(ISNUMBER(A2562),NORMINV(RAND(),0,IF(AND(Data!$G$9="squeeze",A2562&lt;Data!$G$11*0.25),$H$32,1)*$C$30*$C$13)*($C$14*$C$12),"")</f>
        <v/>
      </c>
      <c r="J2562" s="42" t="str">
        <f ca="1">IFERROR(IF(Data!$C$6="Real",B2562,I2562+J2561+($C$14*$C$12)*(NORMINV(RAND(),$C$15,CHOOSE($G$13,$C$13,F2562,G2562)))),"")</f>
        <v/>
      </c>
      <c r="K2562" s="88" t="str">
        <f>IF(ISNUMBER(A2562), IF($G$16="fixed",$G$17,MIN(H2562*Data!$C$7*$C$16*0.5,$C$17*Data!$C$7))*$C$12,"")</f>
        <v/>
      </c>
      <c r="L2562" s="42" t="str">
        <f t="shared" ca="1" si="1200"/>
        <v/>
      </c>
      <c r="M2562" s="44" t="str">
        <f t="shared" ca="1" si="1201"/>
        <v/>
      </c>
      <c r="N2562" s="44" t="str">
        <f t="shared" ca="1" si="1202"/>
        <v/>
      </c>
      <c r="O2562" s="108" t="str">
        <f t="shared" si="1186"/>
        <v/>
      </c>
      <c r="P2562" s="102" t="str">
        <f t="shared" si="1187"/>
        <v/>
      </c>
      <c r="Q2562" s="102" t="str">
        <f t="shared" si="1188"/>
        <v/>
      </c>
      <c r="R2562" s="120" t="str">
        <f t="shared" si="1189"/>
        <v/>
      </c>
      <c r="S2562" s="54" t="str">
        <f t="shared" si="1190"/>
        <v/>
      </c>
      <c r="T2562" s="5" t="str">
        <f t="shared" si="1191"/>
        <v/>
      </c>
      <c r="U2562" s="152" t="str">
        <f t="shared" si="1174"/>
        <v/>
      </c>
      <c r="V2562" s="152" t="str">
        <f t="shared" si="1175"/>
        <v/>
      </c>
      <c r="W2562" s="153" t="str">
        <f t="shared" si="1176"/>
        <v/>
      </c>
      <c r="X2562" s="153" t="str">
        <f t="shared" si="1177"/>
        <v/>
      </c>
      <c r="Y2562" s="153" t="str">
        <f t="shared" si="1178"/>
        <v/>
      </c>
      <c r="Z2562" s="153" t="str">
        <f t="shared" si="1179"/>
        <v/>
      </c>
      <c r="AA2562" s="152" t="str">
        <f t="shared" si="1180"/>
        <v/>
      </c>
      <c r="AB2562" s="152" t="str">
        <f t="shared" si="1181"/>
        <v/>
      </c>
      <c r="AC2562" s="154" t="str">
        <f t="shared" si="1192"/>
        <v/>
      </c>
      <c r="AD2562" s="154" t="str">
        <f t="shared" si="1193"/>
        <v/>
      </c>
      <c r="AE2562" s="3" t="str">
        <f t="shared" si="1194"/>
        <v/>
      </c>
      <c r="AF2562" s="3" t="str">
        <f t="shared" si="1195"/>
        <v/>
      </c>
      <c r="AG2562" s="3" t="str">
        <f t="shared" si="1196"/>
        <v/>
      </c>
      <c r="AH2562" s="4" t="str">
        <f t="shared" si="1197"/>
        <v/>
      </c>
      <c r="AI2562" s="75" t="str">
        <f t="shared" si="1198"/>
        <v/>
      </c>
      <c r="AJ2562" s="75" t="str">
        <f t="shared" si="1199"/>
        <v/>
      </c>
    </row>
    <row r="2563" spans="1:36" ht="14.25">
      <c r="A2563" s="41" t="str">
        <f t="shared" si="1182"/>
        <v/>
      </c>
      <c r="B2563" s="150" t="str">
        <f>IF(ISNUMBER(A2563),INDEX('MetaTrader Import'!$H$13:$J$5893,TRUNC(((A2563-$A$39+1)-1)/3)+1,MOD((A2563-$A$39+1)-1,3)+1),"")</f>
        <v/>
      </c>
      <c r="C2563" s="43" t="str">
        <f t="shared" si="1183"/>
        <v/>
      </c>
      <c r="D2563" s="43" t="str">
        <f t="shared" ref="D2563:D2626" ca="1" si="1203">IF(A2563&lt;&gt;"",NORMINV(RAND(),($C$23-C2563)*$C$28,$C$27)+NORMINV(RAND(),IF(RAND()&gt;$C$26,$C$25,0),$C$27),"")</f>
        <v/>
      </c>
      <c r="E2563" s="43" t="str">
        <f t="shared" si="1184"/>
        <v/>
      </c>
      <c r="F2563" s="43" t="str">
        <f t="shared" si="1185"/>
        <v/>
      </c>
      <c r="G2563" s="43" t="str">
        <f>IF(A2563&lt;&gt;"",IF(A2563&lt;Data!$G$11*0.25,$C$13/$G$32,IF(A2563&gt;Data!$G$11*0.25,$C$13,$C$13*10)),"")</f>
        <v/>
      </c>
      <c r="H2563" s="43" t="str">
        <f>IF(A2563&lt;&gt;"",IF(Data!$G$9="constant",$C$13,IF(Data!$G$9="squeeze",G2563,F2563)),"")</f>
        <v/>
      </c>
      <c r="I2563" s="38" t="str">
        <f ca="1">IF(ISNUMBER(A2563),NORMINV(RAND(),0,IF(AND(Data!$G$9="squeeze",A2563&lt;Data!$G$11*0.25),$H$32,1)*$C$30*$C$13)*($C$14*$C$12),"")</f>
        <v/>
      </c>
      <c r="J2563" s="42" t="str">
        <f ca="1">IFERROR(IF(Data!$C$6="Real",B2563,I2563+J2562+($C$14*$C$12)*(NORMINV(RAND(),$C$15,CHOOSE($G$13,$C$13,F2563,G2563)))),"")</f>
        <v/>
      </c>
      <c r="K2563" s="88" t="str">
        <f>IF(ISNUMBER(A2563), IF($G$16="fixed",$G$17,MIN(H2563*Data!$C$7*$C$16*0.5,$C$17*Data!$C$7))*$C$12,"")</f>
        <v/>
      </c>
      <c r="L2563" s="42" t="str">
        <f t="shared" ca="1" si="1200"/>
        <v/>
      </c>
      <c r="M2563" s="44" t="str">
        <f t="shared" ca="1" si="1201"/>
        <v/>
      </c>
      <c r="N2563" s="44" t="str">
        <f t="shared" ca="1" si="1202"/>
        <v/>
      </c>
      <c r="O2563" s="108" t="str">
        <f t="shared" si="1186"/>
        <v/>
      </c>
      <c r="P2563" s="102" t="str">
        <f t="shared" si="1187"/>
        <v/>
      </c>
      <c r="Q2563" s="102" t="str">
        <f t="shared" si="1188"/>
        <v/>
      </c>
      <c r="R2563" s="120" t="str">
        <f t="shared" si="1189"/>
        <v/>
      </c>
      <c r="S2563" s="54" t="str">
        <f t="shared" si="1190"/>
        <v/>
      </c>
      <c r="T2563" s="5" t="str">
        <f t="shared" si="1191"/>
        <v/>
      </c>
      <c r="U2563" s="152" t="str">
        <f t="shared" ref="U2563:U2626" si="1204">IF(NOT(ISNUMBER(T2563)),"",IF(S2563=1,T2563,IF(M2563&gt;U2562,M2563,IF(ISNUMBER(U2562),U2562,""))))</f>
        <v/>
      </c>
      <c r="V2563" s="152" t="str">
        <f t="shared" ref="V2563:V2626" si="1205">IF(NOT(ISNUMBER(T2563)),"",IF(S2563=1,T2563,IF(N2563&lt;V2562,N2563,IF(ISNUMBER(V2562),V2562,""))))</f>
        <v/>
      </c>
      <c r="W2563" s="153" t="str">
        <f t="shared" ref="W2563:W2626" si="1206">IF(NOT(ISNUMBER(T2563)),"",MIN($F$24,IF(TRUNC((U2563-T2563)/$E$24*$G$12)+0&gt;IF(ISNUMBER(W2562),W2562,0),TRUNC((U2563-T2563)/$E$24*$G$12)+0,IF(ISNUMBER(W2562),W2562,0))))</f>
        <v/>
      </c>
      <c r="X2563" s="153" t="str">
        <f t="shared" ref="X2563:X2626" si="1207">IF(NOT(ISNUMBER(T2563)),"",MIN($F$24,IF(-TRUNC((V2563-T2563)/$E$24*$G$12)+0&gt;IF(ISNUMBER(X2562),X2562,0),-TRUNC((V2563-T2563)/$E$24*$G$12)+0,IF(ISNUMBER(X2562),X2562,0))))</f>
        <v/>
      </c>
      <c r="Y2563" s="153" t="str">
        <f t="shared" ref="Y2563:Y2626" si="1208">IF(ISNUMBER(W2563),(IF(W2563=0,0,1))*IF(ABS($I$24)=2,POWER(2,W2563-1),W2563)*SIGN($I$24)*$K$24,"")</f>
        <v/>
      </c>
      <c r="Z2563" s="153" t="str">
        <f t="shared" ref="Z2563:Z2626" si="1209">IF(ISNUMBER(X2563),(IF(X2563=0,0,1))*IF(ABS($I$24)=2,POWER(2,X2563-1),X2563)*SIGN($I$24)*$K$24,"")</f>
        <v/>
      </c>
      <c r="AA2563" s="152" t="str">
        <f t="shared" ref="AA2563:AA2626" si="1210">IF(OR(NOT(ISNUMBER(T2563)),W2563&lt;1),"",IF(OR(NOT(ISNUMBER(W2562)),W2562=0),IF(SIGN(Y2563)=1,M2563,N2563),(Y2562*AA2562+(Y2563-Y2562)*IF(SIGN(Y2563)=1,M2563,N2563))/Y2563))</f>
        <v/>
      </c>
      <c r="AB2563" s="152" t="str">
        <f t="shared" ref="AB2563:AB2626" si="1211">IF(OR(NOT(ISNUMBER(T2563)),X2563&lt;1),"",IF(OR(NOT(ISNUMBER(X2562)),X2562=0),IF(SIGN(Z2563)=1,N2563,M2563),(Z2562*AB2562+(Z2563-Z2562)*IF(SIGN(Z2563)=1,N2563,M2563))/Z2563))</f>
        <v/>
      </c>
      <c r="AC2563" s="154" t="str">
        <f t="shared" si="1192"/>
        <v/>
      </c>
      <c r="AD2563" s="154" t="str">
        <f t="shared" si="1193"/>
        <v/>
      </c>
      <c r="AE2563" s="3" t="str">
        <f t="shared" si="1194"/>
        <v/>
      </c>
      <c r="AF2563" s="3" t="str">
        <f t="shared" si="1195"/>
        <v/>
      </c>
      <c r="AG2563" s="3" t="str">
        <f t="shared" si="1196"/>
        <v/>
      </c>
      <c r="AH2563" s="4" t="str">
        <f t="shared" si="1197"/>
        <v/>
      </c>
      <c r="AI2563" s="75" t="str">
        <f t="shared" si="1198"/>
        <v/>
      </c>
      <c r="AJ2563" s="75" t="str">
        <f t="shared" si="1199"/>
        <v/>
      </c>
    </row>
    <row r="2564" spans="1:36" ht="14.25">
      <c r="A2564" s="41" t="str">
        <f t="shared" ref="A2564:A2627" si="1212">IFERROR(IF(A2563+1&gt;$C$19,"",A2563+1),"")</f>
        <v/>
      </c>
      <c r="B2564" s="150" t="str">
        <f>IF(ISNUMBER(A2564),INDEX('MetaTrader Import'!$H$13:$J$5893,TRUNC(((A2564-$A$39+1)-1)/3)+1,MOD((A2564-$A$39+1)-1,3)+1),"")</f>
        <v/>
      </c>
      <c r="C2564" s="43" t="str">
        <f t="shared" ref="C2564:C2627" si="1213">IF(A2564&lt;&gt;"",E2563,"")</f>
        <v/>
      </c>
      <c r="D2564" s="43" t="str">
        <f t="shared" ca="1" si="1203"/>
        <v/>
      </c>
      <c r="E2564" s="43" t="str">
        <f t="shared" ref="E2564:E2627" si="1214">IF(A2564&lt;&gt;"",C2564+D2564,"")</f>
        <v/>
      </c>
      <c r="F2564" s="43" t="str">
        <f t="shared" ref="F2564:F2627" si="1215">IF(A2564&lt;&gt;"",$C$13*ABS(E2564)/$C$23,"")</f>
        <v/>
      </c>
      <c r="G2564" s="43" t="str">
        <f>IF(A2564&lt;&gt;"",IF(A2564&lt;Data!$G$11*0.25,$C$13/$G$32,IF(A2564&gt;Data!$G$11*0.25,$C$13,$C$13*10)),"")</f>
        <v/>
      </c>
      <c r="H2564" s="43" t="str">
        <f>IF(A2564&lt;&gt;"",IF(Data!$G$9="constant",$C$13,IF(Data!$G$9="squeeze",G2564,F2564)),"")</f>
        <v/>
      </c>
      <c r="I2564" s="38" t="str">
        <f ca="1">IF(ISNUMBER(A2564),NORMINV(RAND(),0,IF(AND(Data!$G$9="squeeze",A2564&lt;Data!$G$11*0.25),$H$32,1)*$C$30*$C$13)*($C$14*$C$12),"")</f>
        <v/>
      </c>
      <c r="J2564" s="42" t="str">
        <f ca="1">IFERROR(IF(Data!$C$6="Real",B2564,I2564+J2563+($C$14*$C$12)*(NORMINV(RAND(),$C$15,CHOOSE($G$13,$C$13,F2564,G2564)))),"")</f>
        <v/>
      </c>
      <c r="K2564" s="88" t="str">
        <f>IF(ISNUMBER(A2564), IF($G$16="fixed",$G$17,MIN(H2564*Data!$C$7*$C$16*0.5,$C$17*Data!$C$7))*$C$12,"")</f>
        <v/>
      </c>
      <c r="L2564" s="42" t="str">
        <f t="shared" ca="1" si="1200"/>
        <v/>
      </c>
      <c r="M2564" s="44" t="str">
        <f t="shared" ca="1" si="1201"/>
        <v/>
      </c>
      <c r="N2564" s="44" t="str">
        <f t="shared" ca="1" si="1202"/>
        <v/>
      </c>
      <c r="O2564" s="108" t="str">
        <f t="shared" ref="O2564:O2627" si="1216">IF(ISNUMBER(A2564),$G$12*SLOPE(L2550:L2564,A2550:A2564),"")</f>
        <v/>
      </c>
      <c r="P2564" s="102" t="str">
        <f t="shared" ref="P2564:P2627" si="1217">IF(ISNUMBER(A2564),STDEV(L2550:L2564)*$G$12,"")</f>
        <v/>
      </c>
      <c r="Q2564" s="102" t="str">
        <f t="shared" ref="Q2564:Q2627" si="1218">IF(ISNUMBER(A2564),SLOPE(P2550:P2564,A2550:A2564),"")</f>
        <v/>
      </c>
      <c r="R2564" s="120" t="str">
        <f t="shared" ref="R2564:R2627" si="1219">IF(ISNUMBER(A2564),R2563+S2563,"")</f>
        <v/>
      </c>
      <c r="S2564" s="54" t="str">
        <f t="shared" ref="S2564:S2627" si="1220">IF(ISNUMBER(A2564),IF(AND(R2564&lt;$M$24,Q2564&lt;$F$28,ABS(O2564)&lt;$F$27,P2564&lt;$F$26,NOT(ISNUMBER(T2563))),1,0),"")</f>
        <v/>
      </c>
      <c r="T2564" s="5" t="str">
        <f t="shared" ref="T2564:T2627" si="1221">IF(ISNUMBER(A2564),IF(S2564=1,L2564,IF(AG2563="Y","",IF(ISNUMBER(T2563),T2563,""))),"")</f>
        <v/>
      </c>
      <c r="U2564" s="152" t="str">
        <f t="shared" si="1204"/>
        <v/>
      </c>
      <c r="V2564" s="152" t="str">
        <f t="shared" si="1205"/>
        <v/>
      </c>
      <c r="W2564" s="153" t="str">
        <f t="shared" si="1206"/>
        <v/>
      </c>
      <c r="X2564" s="153" t="str">
        <f t="shared" si="1207"/>
        <v/>
      </c>
      <c r="Y2564" s="153" t="str">
        <f t="shared" si="1208"/>
        <v/>
      </c>
      <c r="Z2564" s="153" t="str">
        <f t="shared" si="1209"/>
        <v/>
      </c>
      <c r="AA2564" s="152" t="str">
        <f t="shared" si="1210"/>
        <v/>
      </c>
      <c r="AB2564" s="152" t="str">
        <f t="shared" si="1211"/>
        <v/>
      </c>
      <c r="AC2564" s="154" t="str">
        <f t="shared" ref="AC2564:AC2627" si="1222">IFERROR(-SIGN(Y2564)*(AA2564-IF(SIGN(Y2564)=1,N2564,M2564))*$G$12*ABS(Y2564),"")</f>
        <v/>
      </c>
      <c r="AD2564" s="154" t="str">
        <f t="shared" ref="AD2564:AD2627" si="1223">IFERROR(SIGN(Z2564)*(AB2564-IF(SIGN(Z2564)=1,M2564,N2564))*$G$12*ABS(Z2564),"")</f>
        <v/>
      </c>
      <c r="AE2564" s="3" t="str">
        <f t="shared" ref="AE2564:AE2627" si="1224">IF(ISNUMBER(A2564),IFERROR((IF(ISNUMBER(AC2564),AC2564,0)+IF(ISNUMBER(AD2564),AD2564,0))/(ABS(Y2564)+ABS(Z2564)),0),"")</f>
        <v/>
      </c>
      <c r="AF2564" s="3" t="str">
        <f t="shared" ref="AF2564:AF2627" si="1225">IF(ISNUMBER(A2564),IF(ISNUMBER(AC2564),AC2564,0)+IF(ISNUMBER(AD2564),AD2564,0),"")</f>
        <v/>
      </c>
      <c r="AG2564" s="3" t="str">
        <f t="shared" ref="AG2564:AG2627" si="1226">IF(NOT(ISNUMBER(T2564)),"",IF(OR(AF2564&gt;$G$24,AF2564&lt;-$H$24,A2564+1&gt;$C$19),"Y","N"))</f>
        <v/>
      </c>
      <c r="AH2564" s="4" t="str">
        <f t="shared" ref="AH2564:AH2627" si="1227">IF(AG2564="y",AF2564*10*$C$11,"")</f>
        <v/>
      </c>
      <c r="AI2564" s="75" t="str">
        <f t="shared" ref="AI2564:AI2627" si="1228">IF(ISNUMBER(A2564),IF(ISNUMBER(AH2564),AJ2564,AF2564*10*$C$11+AJ2564),"")</f>
        <v/>
      </c>
      <c r="AJ2564" s="75" t="str">
        <f t="shared" ref="AJ2564:AJ2627" si="1229">IF(ISNUMBER(A2564),AJ2563+IF(ISNUMBER(AH2564),AH2564,0),"")</f>
        <v/>
      </c>
    </row>
    <row r="2565" spans="1:36" ht="14.25">
      <c r="A2565" s="41" t="str">
        <f t="shared" si="1212"/>
        <v/>
      </c>
      <c r="B2565" s="150" t="str">
        <f>IF(ISNUMBER(A2565),INDEX('MetaTrader Import'!$H$13:$J$5893,TRUNC(((A2565-$A$39+1)-1)/3)+1,MOD((A2565-$A$39+1)-1,3)+1),"")</f>
        <v/>
      </c>
      <c r="C2565" s="43" t="str">
        <f t="shared" si="1213"/>
        <v/>
      </c>
      <c r="D2565" s="43" t="str">
        <f t="shared" ca="1" si="1203"/>
        <v/>
      </c>
      <c r="E2565" s="43" t="str">
        <f t="shared" si="1214"/>
        <v/>
      </c>
      <c r="F2565" s="43" t="str">
        <f t="shared" si="1215"/>
        <v/>
      </c>
      <c r="G2565" s="43" t="str">
        <f>IF(A2565&lt;&gt;"",IF(A2565&lt;Data!$G$11*0.25,$C$13/$G$32,IF(A2565&gt;Data!$G$11*0.25,$C$13,$C$13*10)),"")</f>
        <v/>
      </c>
      <c r="H2565" s="43" t="str">
        <f>IF(A2565&lt;&gt;"",IF(Data!$G$9="constant",$C$13,IF(Data!$G$9="squeeze",G2565,F2565)),"")</f>
        <v/>
      </c>
      <c r="I2565" s="38" t="str">
        <f ca="1">IF(ISNUMBER(A2565),NORMINV(RAND(),0,IF(AND(Data!$G$9="squeeze",A2565&lt;Data!$G$11*0.25),$H$32,1)*$C$30*$C$13)*($C$14*$C$12),"")</f>
        <v/>
      </c>
      <c r="J2565" s="42" t="str">
        <f ca="1">IFERROR(IF(Data!$C$6="Real",B2565,I2565+J2564+($C$14*$C$12)*(NORMINV(RAND(),$C$15,CHOOSE($G$13,$C$13,F2565,G2565)))),"")</f>
        <v/>
      </c>
      <c r="K2565" s="88" t="str">
        <f>IF(ISNUMBER(A2565), IF($G$16="fixed",$G$17,MIN(H2565*Data!$C$7*$C$16*0.5,$C$17*Data!$C$7))*$C$12,"")</f>
        <v/>
      </c>
      <c r="L2565" s="42" t="str">
        <f t="shared" ca="1" si="1200"/>
        <v/>
      </c>
      <c r="M2565" s="44" t="str">
        <f t="shared" ca="1" si="1201"/>
        <v/>
      </c>
      <c r="N2565" s="44" t="str">
        <f t="shared" ca="1" si="1202"/>
        <v/>
      </c>
      <c r="O2565" s="108" t="str">
        <f t="shared" si="1216"/>
        <v/>
      </c>
      <c r="P2565" s="102" t="str">
        <f t="shared" si="1217"/>
        <v/>
      </c>
      <c r="Q2565" s="102" t="str">
        <f t="shared" si="1218"/>
        <v/>
      </c>
      <c r="R2565" s="120" t="str">
        <f t="shared" si="1219"/>
        <v/>
      </c>
      <c r="S2565" s="54" t="str">
        <f t="shared" si="1220"/>
        <v/>
      </c>
      <c r="T2565" s="5" t="str">
        <f t="shared" si="1221"/>
        <v/>
      </c>
      <c r="U2565" s="152" t="str">
        <f t="shared" si="1204"/>
        <v/>
      </c>
      <c r="V2565" s="152" t="str">
        <f t="shared" si="1205"/>
        <v/>
      </c>
      <c r="W2565" s="153" t="str">
        <f t="shared" si="1206"/>
        <v/>
      </c>
      <c r="X2565" s="153" t="str">
        <f t="shared" si="1207"/>
        <v/>
      </c>
      <c r="Y2565" s="153" t="str">
        <f t="shared" si="1208"/>
        <v/>
      </c>
      <c r="Z2565" s="153" t="str">
        <f t="shared" si="1209"/>
        <v/>
      </c>
      <c r="AA2565" s="152" t="str">
        <f t="shared" si="1210"/>
        <v/>
      </c>
      <c r="AB2565" s="152" t="str">
        <f t="shared" si="1211"/>
        <v/>
      </c>
      <c r="AC2565" s="154" t="str">
        <f t="shared" si="1222"/>
        <v/>
      </c>
      <c r="AD2565" s="154" t="str">
        <f t="shared" si="1223"/>
        <v/>
      </c>
      <c r="AE2565" s="3" t="str">
        <f t="shared" si="1224"/>
        <v/>
      </c>
      <c r="AF2565" s="3" t="str">
        <f t="shared" si="1225"/>
        <v/>
      </c>
      <c r="AG2565" s="3" t="str">
        <f t="shared" si="1226"/>
        <v/>
      </c>
      <c r="AH2565" s="4" t="str">
        <f t="shared" si="1227"/>
        <v/>
      </c>
      <c r="AI2565" s="75" t="str">
        <f t="shared" si="1228"/>
        <v/>
      </c>
      <c r="AJ2565" s="75" t="str">
        <f t="shared" si="1229"/>
        <v/>
      </c>
    </row>
    <row r="2566" spans="1:36" ht="14.25">
      <c r="A2566" s="41" t="str">
        <f t="shared" si="1212"/>
        <v/>
      </c>
      <c r="B2566" s="150" t="str">
        <f>IF(ISNUMBER(A2566),INDEX('MetaTrader Import'!$H$13:$J$5893,TRUNC(((A2566-$A$39+1)-1)/3)+1,MOD((A2566-$A$39+1)-1,3)+1),"")</f>
        <v/>
      </c>
      <c r="C2566" s="43" t="str">
        <f t="shared" si="1213"/>
        <v/>
      </c>
      <c r="D2566" s="43" t="str">
        <f t="shared" ca="1" si="1203"/>
        <v/>
      </c>
      <c r="E2566" s="43" t="str">
        <f t="shared" si="1214"/>
        <v/>
      </c>
      <c r="F2566" s="43" t="str">
        <f t="shared" si="1215"/>
        <v/>
      </c>
      <c r="G2566" s="43" t="str">
        <f>IF(A2566&lt;&gt;"",IF(A2566&lt;Data!$G$11*0.25,$C$13/$G$32,IF(A2566&gt;Data!$G$11*0.25,$C$13,$C$13*10)),"")</f>
        <v/>
      </c>
      <c r="H2566" s="43" t="str">
        <f>IF(A2566&lt;&gt;"",IF(Data!$G$9="constant",$C$13,IF(Data!$G$9="squeeze",G2566,F2566)),"")</f>
        <v/>
      </c>
      <c r="I2566" s="38" t="str">
        <f ca="1">IF(ISNUMBER(A2566),NORMINV(RAND(),0,IF(AND(Data!$G$9="squeeze",A2566&lt;Data!$G$11*0.25),$H$32,1)*$C$30*$C$13)*($C$14*$C$12),"")</f>
        <v/>
      </c>
      <c r="J2566" s="42" t="str">
        <f ca="1">IFERROR(IF(Data!$C$6="Real",B2566,I2566+J2565+($C$14*$C$12)*(NORMINV(RAND(),$C$15,CHOOSE($G$13,$C$13,F2566,G2566)))),"")</f>
        <v/>
      </c>
      <c r="K2566" s="88" t="str">
        <f>IF(ISNUMBER(A2566), IF($G$16="fixed",$G$17,MIN(H2566*Data!$C$7*$C$16*0.5,$C$17*Data!$C$7))*$C$12,"")</f>
        <v/>
      </c>
      <c r="L2566" s="42" t="str">
        <f t="shared" ref="L2566:L2629" ca="1" si="1230">IFERROR(J2566,"")</f>
        <v/>
      </c>
      <c r="M2566" s="44" t="str">
        <f t="shared" ref="M2566:M2629" ca="1" si="1231">IFERROR(L2566+K2566*0.5,"")</f>
        <v/>
      </c>
      <c r="N2566" s="44" t="str">
        <f t="shared" ref="N2566:N2629" ca="1" si="1232">IFERROR(L2566-K2566*0.5,"")</f>
        <v/>
      </c>
      <c r="O2566" s="108" t="str">
        <f t="shared" si="1216"/>
        <v/>
      </c>
      <c r="P2566" s="102" t="str">
        <f t="shared" si="1217"/>
        <v/>
      </c>
      <c r="Q2566" s="102" t="str">
        <f t="shared" si="1218"/>
        <v/>
      </c>
      <c r="R2566" s="120" t="str">
        <f t="shared" si="1219"/>
        <v/>
      </c>
      <c r="S2566" s="54" t="str">
        <f t="shared" si="1220"/>
        <v/>
      </c>
      <c r="T2566" s="5" t="str">
        <f t="shared" si="1221"/>
        <v/>
      </c>
      <c r="U2566" s="152" t="str">
        <f t="shared" si="1204"/>
        <v/>
      </c>
      <c r="V2566" s="152" t="str">
        <f t="shared" si="1205"/>
        <v/>
      </c>
      <c r="W2566" s="153" t="str">
        <f t="shared" si="1206"/>
        <v/>
      </c>
      <c r="X2566" s="153" t="str">
        <f t="shared" si="1207"/>
        <v/>
      </c>
      <c r="Y2566" s="153" t="str">
        <f t="shared" si="1208"/>
        <v/>
      </c>
      <c r="Z2566" s="153" t="str">
        <f t="shared" si="1209"/>
        <v/>
      </c>
      <c r="AA2566" s="152" t="str">
        <f t="shared" si="1210"/>
        <v/>
      </c>
      <c r="AB2566" s="152" t="str">
        <f t="shared" si="1211"/>
        <v/>
      </c>
      <c r="AC2566" s="154" t="str">
        <f t="shared" si="1222"/>
        <v/>
      </c>
      <c r="AD2566" s="154" t="str">
        <f t="shared" si="1223"/>
        <v/>
      </c>
      <c r="AE2566" s="3" t="str">
        <f t="shared" si="1224"/>
        <v/>
      </c>
      <c r="AF2566" s="3" t="str">
        <f t="shared" si="1225"/>
        <v/>
      </c>
      <c r="AG2566" s="3" t="str">
        <f t="shared" si="1226"/>
        <v/>
      </c>
      <c r="AH2566" s="4" t="str">
        <f t="shared" si="1227"/>
        <v/>
      </c>
      <c r="AI2566" s="75" t="str">
        <f t="shared" si="1228"/>
        <v/>
      </c>
      <c r="AJ2566" s="75" t="str">
        <f t="shared" si="1229"/>
        <v/>
      </c>
    </row>
    <row r="2567" spans="1:36" ht="14.25">
      <c r="A2567" s="41" t="str">
        <f t="shared" si="1212"/>
        <v/>
      </c>
      <c r="B2567" s="150" t="str">
        <f>IF(ISNUMBER(A2567),INDEX('MetaTrader Import'!$H$13:$J$5893,TRUNC(((A2567-$A$39+1)-1)/3)+1,MOD((A2567-$A$39+1)-1,3)+1),"")</f>
        <v/>
      </c>
      <c r="C2567" s="43" t="str">
        <f t="shared" si="1213"/>
        <v/>
      </c>
      <c r="D2567" s="43" t="str">
        <f t="shared" ca="1" si="1203"/>
        <v/>
      </c>
      <c r="E2567" s="43" t="str">
        <f t="shared" si="1214"/>
        <v/>
      </c>
      <c r="F2567" s="43" t="str">
        <f t="shared" si="1215"/>
        <v/>
      </c>
      <c r="G2567" s="43" t="str">
        <f>IF(A2567&lt;&gt;"",IF(A2567&lt;Data!$G$11*0.25,$C$13/$G$32,IF(A2567&gt;Data!$G$11*0.25,$C$13,$C$13*10)),"")</f>
        <v/>
      </c>
      <c r="H2567" s="43" t="str">
        <f>IF(A2567&lt;&gt;"",IF(Data!$G$9="constant",$C$13,IF(Data!$G$9="squeeze",G2567,F2567)),"")</f>
        <v/>
      </c>
      <c r="I2567" s="38" t="str">
        <f ca="1">IF(ISNUMBER(A2567),NORMINV(RAND(),0,IF(AND(Data!$G$9="squeeze",A2567&lt;Data!$G$11*0.25),$H$32,1)*$C$30*$C$13)*($C$14*$C$12),"")</f>
        <v/>
      </c>
      <c r="J2567" s="42" t="str">
        <f ca="1">IFERROR(IF(Data!$C$6="Real",B2567,I2567+J2566+($C$14*$C$12)*(NORMINV(RAND(),$C$15,CHOOSE($G$13,$C$13,F2567,G2567)))),"")</f>
        <v/>
      </c>
      <c r="K2567" s="88" t="str">
        <f>IF(ISNUMBER(A2567), IF($G$16="fixed",$G$17,MIN(H2567*Data!$C$7*$C$16*0.5,$C$17*Data!$C$7))*$C$12,"")</f>
        <v/>
      </c>
      <c r="L2567" s="42" t="str">
        <f t="shared" ca="1" si="1230"/>
        <v/>
      </c>
      <c r="M2567" s="44" t="str">
        <f t="shared" ca="1" si="1231"/>
        <v/>
      </c>
      <c r="N2567" s="44" t="str">
        <f t="shared" ca="1" si="1232"/>
        <v/>
      </c>
      <c r="O2567" s="108" t="str">
        <f t="shared" si="1216"/>
        <v/>
      </c>
      <c r="P2567" s="102" t="str">
        <f t="shared" si="1217"/>
        <v/>
      </c>
      <c r="Q2567" s="102" t="str">
        <f t="shared" si="1218"/>
        <v/>
      </c>
      <c r="R2567" s="120" t="str">
        <f t="shared" si="1219"/>
        <v/>
      </c>
      <c r="S2567" s="54" t="str">
        <f t="shared" si="1220"/>
        <v/>
      </c>
      <c r="T2567" s="5" t="str">
        <f t="shared" si="1221"/>
        <v/>
      </c>
      <c r="U2567" s="152" t="str">
        <f t="shared" si="1204"/>
        <v/>
      </c>
      <c r="V2567" s="152" t="str">
        <f t="shared" si="1205"/>
        <v/>
      </c>
      <c r="W2567" s="153" t="str">
        <f t="shared" si="1206"/>
        <v/>
      </c>
      <c r="X2567" s="153" t="str">
        <f t="shared" si="1207"/>
        <v/>
      </c>
      <c r="Y2567" s="153" t="str">
        <f t="shared" si="1208"/>
        <v/>
      </c>
      <c r="Z2567" s="153" t="str">
        <f t="shared" si="1209"/>
        <v/>
      </c>
      <c r="AA2567" s="152" t="str">
        <f t="shared" si="1210"/>
        <v/>
      </c>
      <c r="AB2567" s="152" t="str">
        <f t="shared" si="1211"/>
        <v/>
      </c>
      <c r="AC2567" s="154" t="str">
        <f t="shared" si="1222"/>
        <v/>
      </c>
      <c r="AD2567" s="154" t="str">
        <f t="shared" si="1223"/>
        <v/>
      </c>
      <c r="AE2567" s="3" t="str">
        <f t="shared" si="1224"/>
        <v/>
      </c>
      <c r="AF2567" s="3" t="str">
        <f t="shared" si="1225"/>
        <v/>
      </c>
      <c r="AG2567" s="3" t="str">
        <f t="shared" si="1226"/>
        <v/>
      </c>
      <c r="AH2567" s="4" t="str">
        <f t="shared" si="1227"/>
        <v/>
      </c>
      <c r="AI2567" s="75" t="str">
        <f t="shared" si="1228"/>
        <v/>
      </c>
      <c r="AJ2567" s="75" t="str">
        <f t="shared" si="1229"/>
        <v/>
      </c>
    </row>
    <row r="2568" spans="1:36" ht="14.25">
      <c r="A2568" s="41" t="str">
        <f t="shared" si="1212"/>
        <v/>
      </c>
      <c r="B2568" s="150" t="str">
        <f>IF(ISNUMBER(A2568),INDEX('MetaTrader Import'!$H$13:$J$5893,TRUNC(((A2568-$A$39+1)-1)/3)+1,MOD((A2568-$A$39+1)-1,3)+1),"")</f>
        <v/>
      </c>
      <c r="C2568" s="43" t="str">
        <f t="shared" si="1213"/>
        <v/>
      </c>
      <c r="D2568" s="43" t="str">
        <f t="shared" ca="1" si="1203"/>
        <v/>
      </c>
      <c r="E2568" s="43" t="str">
        <f t="shared" si="1214"/>
        <v/>
      </c>
      <c r="F2568" s="43" t="str">
        <f t="shared" si="1215"/>
        <v/>
      </c>
      <c r="G2568" s="43" t="str">
        <f>IF(A2568&lt;&gt;"",IF(A2568&lt;Data!$G$11*0.25,$C$13/$G$32,IF(A2568&gt;Data!$G$11*0.25,$C$13,$C$13*10)),"")</f>
        <v/>
      </c>
      <c r="H2568" s="43" t="str">
        <f>IF(A2568&lt;&gt;"",IF(Data!$G$9="constant",$C$13,IF(Data!$G$9="squeeze",G2568,F2568)),"")</f>
        <v/>
      </c>
      <c r="I2568" s="38" t="str">
        <f ca="1">IF(ISNUMBER(A2568),NORMINV(RAND(),0,IF(AND(Data!$G$9="squeeze",A2568&lt;Data!$G$11*0.25),$H$32,1)*$C$30*$C$13)*($C$14*$C$12),"")</f>
        <v/>
      </c>
      <c r="J2568" s="42" t="str">
        <f ca="1">IFERROR(IF(Data!$C$6="Real",B2568,I2568+J2567+($C$14*$C$12)*(NORMINV(RAND(),$C$15,CHOOSE($G$13,$C$13,F2568,G2568)))),"")</f>
        <v/>
      </c>
      <c r="K2568" s="88" t="str">
        <f>IF(ISNUMBER(A2568), IF($G$16="fixed",$G$17,MIN(H2568*Data!$C$7*$C$16*0.5,$C$17*Data!$C$7))*$C$12,"")</f>
        <v/>
      </c>
      <c r="L2568" s="42" t="str">
        <f t="shared" ca="1" si="1230"/>
        <v/>
      </c>
      <c r="M2568" s="44" t="str">
        <f t="shared" ca="1" si="1231"/>
        <v/>
      </c>
      <c r="N2568" s="44" t="str">
        <f t="shared" ca="1" si="1232"/>
        <v/>
      </c>
      <c r="O2568" s="108" t="str">
        <f t="shared" si="1216"/>
        <v/>
      </c>
      <c r="P2568" s="102" t="str">
        <f t="shared" si="1217"/>
        <v/>
      </c>
      <c r="Q2568" s="102" t="str">
        <f t="shared" si="1218"/>
        <v/>
      </c>
      <c r="R2568" s="120" t="str">
        <f t="shared" si="1219"/>
        <v/>
      </c>
      <c r="S2568" s="54" t="str">
        <f t="shared" si="1220"/>
        <v/>
      </c>
      <c r="T2568" s="5" t="str">
        <f t="shared" si="1221"/>
        <v/>
      </c>
      <c r="U2568" s="152" t="str">
        <f t="shared" si="1204"/>
        <v/>
      </c>
      <c r="V2568" s="152" t="str">
        <f t="shared" si="1205"/>
        <v/>
      </c>
      <c r="W2568" s="153" t="str">
        <f t="shared" si="1206"/>
        <v/>
      </c>
      <c r="X2568" s="153" t="str">
        <f t="shared" si="1207"/>
        <v/>
      </c>
      <c r="Y2568" s="153" t="str">
        <f t="shared" si="1208"/>
        <v/>
      </c>
      <c r="Z2568" s="153" t="str">
        <f t="shared" si="1209"/>
        <v/>
      </c>
      <c r="AA2568" s="152" t="str">
        <f t="shared" si="1210"/>
        <v/>
      </c>
      <c r="AB2568" s="152" t="str">
        <f t="shared" si="1211"/>
        <v/>
      </c>
      <c r="AC2568" s="154" t="str">
        <f t="shared" si="1222"/>
        <v/>
      </c>
      <c r="AD2568" s="154" t="str">
        <f t="shared" si="1223"/>
        <v/>
      </c>
      <c r="AE2568" s="3" t="str">
        <f t="shared" si="1224"/>
        <v/>
      </c>
      <c r="AF2568" s="3" t="str">
        <f t="shared" si="1225"/>
        <v/>
      </c>
      <c r="AG2568" s="3" t="str">
        <f t="shared" si="1226"/>
        <v/>
      </c>
      <c r="AH2568" s="4" t="str">
        <f t="shared" si="1227"/>
        <v/>
      </c>
      <c r="AI2568" s="75" t="str">
        <f t="shared" si="1228"/>
        <v/>
      </c>
      <c r="AJ2568" s="75" t="str">
        <f t="shared" si="1229"/>
        <v/>
      </c>
    </row>
    <row r="2569" spans="1:36" ht="14.25">
      <c r="A2569" s="41" t="str">
        <f t="shared" si="1212"/>
        <v/>
      </c>
      <c r="B2569" s="150" t="str">
        <f>IF(ISNUMBER(A2569),INDEX('MetaTrader Import'!$H$13:$J$5893,TRUNC(((A2569-$A$39+1)-1)/3)+1,MOD((A2569-$A$39+1)-1,3)+1),"")</f>
        <v/>
      </c>
      <c r="C2569" s="43" t="str">
        <f t="shared" si="1213"/>
        <v/>
      </c>
      <c r="D2569" s="43" t="str">
        <f t="shared" ca="1" si="1203"/>
        <v/>
      </c>
      <c r="E2569" s="43" t="str">
        <f t="shared" si="1214"/>
        <v/>
      </c>
      <c r="F2569" s="43" t="str">
        <f t="shared" si="1215"/>
        <v/>
      </c>
      <c r="G2569" s="43" t="str">
        <f>IF(A2569&lt;&gt;"",IF(A2569&lt;Data!$G$11*0.25,$C$13/$G$32,IF(A2569&gt;Data!$G$11*0.25,$C$13,$C$13*10)),"")</f>
        <v/>
      </c>
      <c r="H2569" s="43" t="str">
        <f>IF(A2569&lt;&gt;"",IF(Data!$G$9="constant",$C$13,IF(Data!$G$9="squeeze",G2569,F2569)),"")</f>
        <v/>
      </c>
      <c r="I2569" s="38" t="str">
        <f ca="1">IF(ISNUMBER(A2569),NORMINV(RAND(),0,IF(AND(Data!$G$9="squeeze",A2569&lt;Data!$G$11*0.25),$H$32,1)*$C$30*$C$13)*($C$14*$C$12),"")</f>
        <v/>
      </c>
      <c r="J2569" s="42" t="str">
        <f ca="1">IFERROR(IF(Data!$C$6="Real",B2569,I2569+J2568+($C$14*$C$12)*(NORMINV(RAND(),$C$15,CHOOSE($G$13,$C$13,F2569,G2569)))),"")</f>
        <v/>
      </c>
      <c r="K2569" s="88" t="str">
        <f>IF(ISNUMBER(A2569), IF($G$16="fixed",$G$17,MIN(H2569*Data!$C$7*$C$16*0.5,$C$17*Data!$C$7))*$C$12,"")</f>
        <v/>
      </c>
      <c r="L2569" s="42" t="str">
        <f t="shared" ca="1" si="1230"/>
        <v/>
      </c>
      <c r="M2569" s="44" t="str">
        <f t="shared" ca="1" si="1231"/>
        <v/>
      </c>
      <c r="N2569" s="44" t="str">
        <f t="shared" ca="1" si="1232"/>
        <v/>
      </c>
      <c r="O2569" s="108" t="str">
        <f t="shared" si="1216"/>
        <v/>
      </c>
      <c r="P2569" s="102" t="str">
        <f t="shared" si="1217"/>
        <v/>
      </c>
      <c r="Q2569" s="102" t="str">
        <f t="shared" si="1218"/>
        <v/>
      </c>
      <c r="R2569" s="120" t="str">
        <f t="shared" si="1219"/>
        <v/>
      </c>
      <c r="S2569" s="54" t="str">
        <f t="shared" si="1220"/>
        <v/>
      </c>
      <c r="T2569" s="5" t="str">
        <f t="shared" si="1221"/>
        <v/>
      </c>
      <c r="U2569" s="152" t="str">
        <f t="shared" si="1204"/>
        <v/>
      </c>
      <c r="V2569" s="152" t="str">
        <f t="shared" si="1205"/>
        <v/>
      </c>
      <c r="W2569" s="153" t="str">
        <f t="shared" si="1206"/>
        <v/>
      </c>
      <c r="X2569" s="153" t="str">
        <f t="shared" si="1207"/>
        <v/>
      </c>
      <c r="Y2569" s="153" t="str">
        <f t="shared" si="1208"/>
        <v/>
      </c>
      <c r="Z2569" s="153" t="str">
        <f t="shared" si="1209"/>
        <v/>
      </c>
      <c r="AA2569" s="152" t="str">
        <f t="shared" si="1210"/>
        <v/>
      </c>
      <c r="AB2569" s="152" t="str">
        <f t="shared" si="1211"/>
        <v/>
      </c>
      <c r="AC2569" s="154" t="str">
        <f t="shared" si="1222"/>
        <v/>
      </c>
      <c r="AD2569" s="154" t="str">
        <f t="shared" si="1223"/>
        <v/>
      </c>
      <c r="AE2569" s="3" t="str">
        <f t="shared" si="1224"/>
        <v/>
      </c>
      <c r="AF2569" s="3" t="str">
        <f t="shared" si="1225"/>
        <v/>
      </c>
      <c r="AG2569" s="3" t="str">
        <f t="shared" si="1226"/>
        <v/>
      </c>
      <c r="AH2569" s="4" t="str">
        <f t="shared" si="1227"/>
        <v/>
      </c>
      <c r="AI2569" s="75" t="str">
        <f t="shared" si="1228"/>
        <v/>
      </c>
      <c r="AJ2569" s="75" t="str">
        <f t="shared" si="1229"/>
        <v/>
      </c>
    </row>
    <row r="2570" spans="1:36" ht="14.25">
      <c r="A2570" s="41" t="str">
        <f t="shared" si="1212"/>
        <v/>
      </c>
      <c r="B2570" s="150" t="str">
        <f>IF(ISNUMBER(A2570),INDEX('MetaTrader Import'!$H$13:$J$5893,TRUNC(((A2570-$A$39+1)-1)/3)+1,MOD((A2570-$A$39+1)-1,3)+1),"")</f>
        <v/>
      </c>
      <c r="C2570" s="43" t="str">
        <f t="shared" si="1213"/>
        <v/>
      </c>
      <c r="D2570" s="43" t="str">
        <f t="shared" ca="1" si="1203"/>
        <v/>
      </c>
      <c r="E2570" s="43" t="str">
        <f t="shared" si="1214"/>
        <v/>
      </c>
      <c r="F2570" s="43" t="str">
        <f t="shared" si="1215"/>
        <v/>
      </c>
      <c r="G2570" s="43" t="str">
        <f>IF(A2570&lt;&gt;"",IF(A2570&lt;Data!$G$11*0.25,$C$13/$G$32,IF(A2570&gt;Data!$G$11*0.25,$C$13,$C$13*10)),"")</f>
        <v/>
      </c>
      <c r="H2570" s="43" t="str">
        <f>IF(A2570&lt;&gt;"",IF(Data!$G$9="constant",$C$13,IF(Data!$G$9="squeeze",G2570,F2570)),"")</f>
        <v/>
      </c>
      <c r="I2570" s="38" t="str">
        <f ca="1">IF(ISNUMBER(A2570),NORMINV(RAND(),0,IF(AND(Data!$G$9="squeeze",A2570&lt;Data!$G$11*0.25),$H$32,1)*$C$30*$C$13)*($C$14*$C$12),"")</f>
        <v/>
      </c>
      <c r="J2570" s="42" t="str">
        <f ca="1">IFERROR(IF(Data!$C$6="Real",B2570,I2570+J2569+($C$14*$C$12)*(NORMINV(RAND(),$C$15,CHOOSE($G$13,$C$13,F2570,G2570)))),"")</f>
        <v/>
      </c>
      <c r="K2570" s="88" t="str">
        <f>IF(ISNUMBER(A2570), IF($G$16="fixed",$G$17,MIN(H2570*Data!$C$7*$C$16*0.5,$C$17*Data!$C$7))*$C$12,"")</f>
        <v/>
      </c>
      <c r="L2570" s="42" t="str">
        <f t="shared" ca="1" si="1230"/>
        <v/>
      </c>
      <c r="M2570" s="44" t="str">
        <f t="shared" ca="1" si="1231"/>
        <v/>
      </c>
      <c r="N2570" s="44" t="str">
        <f t="shared" ca="1" si="1232"/>
        <v/>
      </c>
      <c r="O2570" s="108" t="str">
        <f t="shared" si="1216"/>
        <v/>
      </c>
      <c r="P2570" s="102" t="str">
        <f t="shared" si="1217"/>
        <v/>
      </c>
      <c r="Q2570" s="102" t="str">
        <f t="shared" si="1218"/>
        <v/>
      </c>
      <c r="R2570" s="120" t="str">
        <f t="shared" si="1219"/>
        <v/>
      </c>
      <c r="S2570" s="54" t="str">
        <f t="shared" si="1220"/>
        <v/>
      </c>
      <c r="T2570" s="5" t="str">
        <f t="shared" si="1221"/>
        <v/>
      </c>
      <c r="U2570" s="152" t="str">
        <f t="shared" si="1204"/>
        <v/>
      </c>
      <c r="V2570" s="152" t="str">
        <f t="shared" si="1205"/>
        <v/>
      </c>
      <c r="W2570" s="153" t="str">
        <f t="shared" si="1206"/>
        <v/>
      </c>
      <c r="X2570" s="153" t="str">
        <f t="shared" si="1207"/>
        <v/>
      </c>
      <c r="Y2570" s="153" t="str">
        <f t="shared" si="1208"/>
        <v/>
      </c>
      <c r="Z2570" s="153" t="str">
        <f t="shared" si="1209"/>
        <v/>
      </c>
      <c r="AA2570" s="152" t="str">
        <f t="shared" si="1210"/>
        <v/>
      </c>
      <c r="AB2570" s="152" t="str">
        <f t="shared" si="1211"/>
        <v/>
      </c>
      <c r="AC2570" s="154" t="str">
        <f t="shared" si="1222"/>
        <v/>
      </c>
      <c r="AD2570" s="154" t="str">
        <f t="shared" si="1223"/>
        <v/>
      </c>
      <c r="AE2570" s="3" t="str">
        <f t="shared" si="1224"/>
        <v/>
      </c>
      <c r="AF2570" s="3" t="str">
        <f t="shared" si="1225"/>
        <v/>
      </c>
      <c r="AG2570" s="3" t="str">
        <f t="shared" si="1226"/>
        <v/>
      </c>
      <c r="AH2570" s="4" t="str">
        <f t="shared" si="1227"/>
        <v/>
      </c>
      <c r="AI2570" s="75" t="str">
        <f t="shared" si="1228"/>
        <v/>
      </c>
      <c r="AJ2570" s="75" t="str">
        <f t="shared" si="1229"/>
        <v/>
      </c>
    </row>
    <row r="2571" spans="1:36" ht="14.25">
      <c r="A2571" s="41" t="str">
        <f t="shared" si="1212"/>
        <v/>
      </c>
      <c r="B2571" s="150" t="str">
        <f>IF(ISNUMBER(A2571),INDEX('MetaTrader Import'!$H$13:$J$5893,TRUNC(((A2571-$A$39+1)-1)/3)+1,MOD((A2571-$A$39+1)-1,3)+1),"")</f>
        <v/>
      </c>
      <c r="C2571" s="43" t="str">
        <f t="shared" si="1213"/>
        <v/>
      </c>
      <c r="D2571" s="43" t="str">
        <f t="shared" ca="1" si="1203"/>
        <v/>
      </c>
      <c r="E2571" s="43" t="str">
        <f t="shared" si="1214"/>
        <v/>
      </c>
      <c r="F2571" s="43" t="str">
        <f t="shared" si="1215"/>
        <v/>
      </c>
      <c r="G2571" s="43" t="str">
        <f>IF(A2571&lt;&gt;"",IF(A2571&lt;Data!$G$11*0.25,$C$13/$G$32,IF(A2571&gt;Data!$G$11*0.25,$C$13,$C$13*10)),"")</f>
        <v/>
      </c>
      <c r="H2571" s="43" t="str">
        <f>IF(A2571&lt;&gt;"",IF(Data!$G$9="constant",$C$13,IF(Data!$G$9="squeeze",G2571,F2571)),"")</f>
        <v/>
      </c>
      <c r="I2571" s="38" t="str">
        <f ca="1">IF(ISNUMBER(A2571),NORMINV(RAND(),0,IF(AND(Data!$G$9="squeeze",A2571&lt;Data!$G$11*0.25),$H$32,1)*$C$30*$C$13)*($C$14*$C$12),"")</f>
        <v/>
      </c>
      <c r="J2571" s="42" t="str">
        <f ca="1">IFERROR(IF(Data!$C$6="Real",B2571,I2571+J2570+($C$14*$C$12)*(NORMINV(RAND(),$C$15,CHOOSE($G$13,$C$13,F2571,G2571)))),"")</f>
        <v/>
      </c>
      <c r="K2571" s="88" t="str">
        <f>IF(ISNUMBER(A2571), IF($G$16="fixed",$G$17,MIN(H2571*Data!$C$7*$C$16*0.5,$C$17*Data!$C$7))*$C$12,"")</f>
        <v/>
      </c>
      <c r="L2571" s="42" t="str">
        <f t="shared" ca="1" si="1230"/>
        <v/>
      </c>
      <c r="M2571" s="44" t="str">
        <f t="shared" ca="1" si="1231"/>
        <v/>
      </c>
      <c r="N2571" s="44" t="str">
        <f t="shared" ca="1" si="1232"/>
        <v/>
      </c>
      <c r="O2571" s="108" t="str">
        <f t="shared" si="1216"/>
        <v/>
      </c>
      <c r="P2571" s="102" t="str">
        <f t="shared" si="1217"/>
        <v/>
      </c>
      <c r="Q2571" s="102" t="str">
        <f t="shared" si="1218"/>
        <v/>
      </c>
      <c r="R2571" s="120" t="str">
        <f t="shared" si="1219"/>
        <v/>
      </c>
      <c r="S2571" s="54" t="str">
        <f t="shared" si="1220"/>
        <v/>
      </c>
      <c r="T2571" s="5" t="str">
        <f t="shared" si="1221"/>
        <v/>
      </c>
      <c r="U2571" s="152" t="str">
        <f t="shared" si="1204"/>
        <v/>
      </c>
      <c r="V2571" s="152" t="str">
        <f t="shared" si="1205"/>
        <v/>
      </c>
      <c r="W2571" s="153" t="str">
        <f t="shared" si="1206"/>
        <v/>
      </c>
      <c r="X2571" s="153" t="str">
        <f t="shared" si="1207"/>
        <v/>
      </c>
      <c r="Y2571" s="153" t="str">
        <f t="shared" si="1208"/>
        <v/>
      </c>
      <c r="Z2571" s="153" t="str">
        <f t="shared" si="1209"/>
        <v/>
      </c>
      <c r="AA2571" s="152" t="str">
        <f t="shared" si="1210"/>
        <v/>
      </c>
      <c r="AB2571" s="152" t="str">
        <f t="shared" si="1211"/>
        <v/>
      </c>
      <c r="AC2571" s="154" t="str">
        <f t="shared" si="1222"/>
        <v/>
      </c>
      <c r="AD2571" s="154" t="str">
        <f t="shared" si="1223"/>
        <v/>
      </c>
      <c r="AE2571" s="3" t="str">
        <f t="shared" si="1224"/>
        <v/>
      </c>
      <c r="AF2571" s="3" t="str">
        <f t="shared" si="1225"/>
        <v/>
      </c>
      <c r="AG2571" s="3" t="str">
        <f t="shared" si="1226"/>
        <v/>
      </c>
      <c r="AH2571" s="4" t="str">
        <f t="shared" si="1227"/>
        <v/>
      </c>
      <c r="AI2571" s="75" t="str">
        <f t="shared" si="1228"/>
        <v/>
      </c>
      <c r="AJ2571" s="75" t="str">
        <f t="shared" si="1229"/>
        <v/>
      </c>
    </row>
    <row r="2572" spans="1:36" ht="14.25">
      <c r="A2572" s="41" t="str">
        <f t="shared" si="1212"/>
        <v/>
      </c>
      <c r="B2572" s="150" t="str">
        <f>IF(ISNUMBER(A2572),INDEX('MetaTrader Import'!$H$13:$J$5893,TRUNC(((A2572-$A$39+1)-1)/3)+1,MOD((A2572-$A$39+1)-1,3)+1),"")</f>
        <v/>
      </c>
      <c r="C2572" s="43" t="str">
        <f t="shared" si="1213"/>
        <v/>
      </c>
      <c r="D2572" s="43" t="str">
        <f t="shared" ca="1" si="1203"/>
        <v/>
      </c>
      <c r="E2572" s="43" t="str">
        <f t="shared" si="1214"/>
        <v/>
      </c>
      <c r="F2572" s="43" t="str">
        <f t="shared" si="1215"/>
        <v/>
      </c>
      <c r="G2572" s="43" t="str">
        <f>IF(A2572&lt;&gt;"",IF(A2572&lt;Data!$G$11*0.25,$C$13/$G$32,IF(A2572&gt;Data!$G$11*0.25,$C$13,$C$13*10)),"")</f>
        <v/>
      </c>
      <c r="H2572" s="43" t="str">
        <f>IF(A2572&lt;&gt;"",IF(Data!$G$9="constant",$C$13,IF(Data!$G$9="squeeze",G2572,F2572)),"")</f>
        <v/>
      </c>
      <c r="I2572" s="38" t="str">
        <f ca="1">IF(ISNUMBER(A2572),NORMINV(RAND(),0,IF(AND(Data!$G$9="squeeze",A2572&lt;Data!$G$11*0.25),$H$32,1)*$C$30*$C$13)*($C$14*$C$12),"")</f>
        <v/>
      </c>
      <c r="J2572" s="42" t="str">
        <f ca="1">IFERROR(IF(Data!$C$6="Real",B2572,I2572+J2571+($C$14*$C$12)*(NORMINV(RAND(),$C$15,CHOOSE($G$13,$C$13,F2572,G2572)))),"")</f>
        <v/>
      </c>
      <c r="K2572" s="88" t="str">
        <f>IF(ISNUMBER(A2572), IF($G$16="fixed",$G$17,MIN(H2572*Data!$C$7*$C$16*0.5,$C$17*Data!$C$7))*$C$12,"")</f>
        <v/>
      </c>
      <c r="L2572" s="42" t="str">
        <f t="shared" ca="1" si="1230"/>
        <v/>
      </c>
      <c r="M2572" s="44" t="str">
        <f t="shared" ca="1" si="1231"/>
        <v/>
      </c>
      <c r="N2572" s="44" t="str">
        <f t="shared" ca="1" si="1232"/>
        <v/>
      </c>
      <c r="O2572" s="108" t="str">
        <f t="shared" si="1216"/>
        <v/>
      </c>
      <c r="P2572" s="102" t="str">
        <f t="shared" si="1217"/>
        <v/>
      </c>
      <c r="Q2572" s="102" t="str">
        <f t="shared" si="1218"/>
        <v/>
      </c>
      <c r="R2572" s="120" t="str">
        <f t="shared" si="1219"/>
        <v/>
      </c>
      <c r="S2572" s="54" t="str">
        <f t="shared" si="1220"/>
        <v/>
      </c>
      <c r="T2572" s="5" t="str">
        <f t="shared" si="1221"/>
        <v/>
      </c>
      <c r="U2572" s="152" t="str">
        <f t="shared" si="1204"/>
        <v/>
      </c>
      <c r="V2572" s="152" t="str">
        <f t="shared" si="1205"/>
        <v/>
      </c>
      <c r="W2572" s="153" t="str">
        <f t="shared" si="1206"/>
        <v/>
      </c>
      <c r="X2572" s="153" t="str">
        <f t="shared" si="1207"/>
        <v/>
      </c>
      <c r="Y2572" s="153" t="str">
        <f t="shared" si="1208"/>
        <v/>
      </c>
      <c r="Z2572" s="153" t="str">
        <f t="shared" si="1209"/>
        <v/>
      </c>
      <c r="AA2572" s="152" t="str">
        <f t="shared" si="1210"/>
        <v/>
      </c>
      <c r="AB2572" s="152" t="str">
        <f t="shared" si="1211"/>
        <v/>
      </c>
      <c r="AC2572" s="154" t="str">
        <f t="shared" si="1222"/>
        <v/>
      </c>
      <c r="AD2572" s="154" t="str">
        <f t="shared" si="1223"/>
        <v/>
      </c>
      <c r="AE2572" s="3" t="str">
        <f t="shared" si="1224"/>
        <v/>
      </c>
      <c r="AF2572" s="3" t="str">
        <f t="shared" si="1225"/>
        <v/>
      </c>
      <c r="AG2572" s="3" t="str">
        <f t="shared" si="1226"/>
        <v/>
      </c>
      <c r="AH2572" s="4" t="str">
        <f t="shared" si="1227"/>
        <v/>
      </c>
      <c r="AI2572" s="75" t="str">
        <f t="shared" si="1228"/>
        <v/>
      </c>
      <c r="AJ2572" s="75" t="str">
        <f t="shared" si="1229"/>
        <v/>
      </c>
    </row>
    <row r="2573" spans="1:36" ht="14.25">
      <c r="A2573" s="41" t="str">
        <f t="shared" si="1212"/>
        <v/>
      </c>
      <c r="B2573" s="150" t="str">
        <f>IF(ISNUMBER(A2573),INDEX('MetaTrader Import'!$H$13:$J$5893,TRUNC(((A2573-$A$39+1)-1)/3)+1,MOD((A2573-$A$39+1)-1,3)+1),"")</f>
        <v/>
      </c>
      <c r="C2573" s="43" t="str">
        <f t="shared" si="1213"/>
        <v/>
      </c>
      <c r="D2573" s="43" t="str">
        <f t="shared" ca="1" si="1203"/>
        <v/>
      </c>
      <c r="E2573" s="43" t="str">
        <f t="shared" si="1214"/>
        <v/>
      </c>
      <c r="F2573" s="43" t="str">
        <f t="shared" si="1215"/>
        <v/>
      </c>
      <c r="G2573" s="43" t="str">
        <f>IF(A2573&lt;&gt;"",IF(A2573&lt;Data!$G$11*0.25,$C$13/$G$32,IF(A2573&gt;Data!$G$11*0.25,$C$13,$C$13*10)),"")</f>
        <v/>
      </c>
      <c r="H2573" s="43" t="str">
        <f>IF(A2573&lt;&gt;"",IF(Data!$G$9="constant",$C$13,IF(Data!$G$9="squeeze",G2573,F2573)),"")</f>
        <v/>
      </c>
      <c r="I2573" s="38" t="str">
        <f ca="1">IF(ISNUMBER(A2573),NORMINV(RAND(),0,IF(AND(Data!$G$9="squeeze",A2573&lt;Data!$G$11*0.25),$H$32,1)*$C$30*$C$13)*($C$14*$C$12),"")</f>
        <v/>
      </c>
      <c r="J2573" s="42" t="str">
        <f ca="1">IFERROR(IF(Data!$C$6="Real",B2573,I2573+J2572+($C$14*$C$12)*(NORMINV(RAND(),$C$15,CHOOSE($G$13,$C$13,F2573,G2573)))),"")</f>
        <v/>
      </c>
      <c r="K2573" s="88" t="str">
        <f>IF(ISNUMBER(A2573), IF($G$16="fixed",$G$17,MIN(H2573*Data!$C$7*$C$16*0.5,$C$17*Data!$C$7))*$C$12,"")</f>
        <v/>
      </c>
      <c r="L2573" s="42" t="str">
        <f t="shared" ca="1" si="1230"/>
        <v/>
      </c>
      <c r="M2573" s="44" t="str">
        <f t="shared" ca="1" si="1231"/>
        <v/>
      </c>
      <c r="N2573" s="44" t="str">
        <f t="shared" ca="1" si="1232"/>
        <v/>
      </c>
      <c r="O2573" s="108" t="str">
        <f t="shared" si="1216"/>
        <v/>
      </c>
      <c r="P2573" s="102" t="str">
        <f t="shared" si="1217"/>
        <v/>
      </c>
      <c r="Q2573" s="102" t="str">
        <f t="shared" si="1218"/>
        <v/>
      </c>
      <c r="R2573" s="120" t="str">
        <f t="shared" si="1219"/>
        <v/>
      </c>
      <c r="S2573" s="54" t="str">
        <f t="shared" si="1220"/>
        <v/>
      </c>
      <c r="T2573" s="5" t="str">
        <f t="shared" si="1221"/>
        <v/>
      </c>
      <c r="U2573" s="152" t="str">
        <f t="shared" si="1204"/>
        <v/>
      </c>
      <c r="V2573" s="152" t="str">
        <f t="shared" si="1205"/>
        <v/>
      </c>
      <c r="W2573" s="153" t="str">
        <f t="shared" si="1206"/>
        <v/>
      </c>
      <c r="X2573" s="153" t="str">
        <f t="shared" si="1207"/>
        <v/>
      </c>
      <c r="Y2573" s="153" t="str">
        <f t="shared" si="1208"/>
        <v/>
      </c>
      <c r="Z2573" s="153" t="str">
        <f t="shared" si="1209"/>
        <v/>
      </c>
      <c r="AA2573" s="152" t="str">
        <f t="shared" si="1210"/>
        <v/>
      </c>
      <c r="AB2573" s="152" t="str">
        <f t="shared" si="1211"/>
        <v/>
      </c>
      <c r="AC2573" s="154" t="str">
        <f t="shared" si="1222"/>
        <v/>
      </c>
      <c r="AD2573" s="154" t="str">
        <f t="shared" si="1223"/>
        <v/>
      </c>
      <c r="AE2573" s="3" t="str">
        <f t="shared" si="1224"/>
        <v/>
      </c>
      <c r="AF2573" s="3" t="str">
        <f t="shared" si="1225"/>
        <v/>
      </c>
      <c r="AG2573" s="3" t="str">
        <f t="shared" si="1226"/>
        <v/>
      </c>
      <c r="AH2573" s="4" t="str">
        <f t="shared" si="1227"/>
        <v/>
      </c>
      <c r="AI2573" s="75" t="str">
        <f t="shared" si="1228"/>
        <v/>
      </c>
      <c r="AJ2573" s="75" t="str">
        <f t="shared" si="1229"/>
        <v/>
      </c>
    </row>
    <row r="2574" spans="1:36" ht="14.25">
      <c r="A2574" s="41" t="str">
        <f t="shared" si="1212"/>
        <v/>
      </c>
      <c r="B2574" s="150" t="str">
        <f>IF(ISNUMBER(A2574),INDEX('MetaTrader Import'!$H$13:$J$5893,TRUNC(((A2574-$A$39+1)-1)/3)+1,MOD((A2574-$A$39+1)-1,3)+1),"")</f>
        <v/>
      </c>
      <c r="C2574" s="43" t="str">
        <f t="shared" si="1213"/>
        <v/>
      </c>
      <c r="D2574" s="43" t="str">
        <f t="shared" ca="1" si="1203"/>
        <v/>
      </c>
      <c r="E2574" s="43" t="str">
        <f t="shared" si="1214"/>
        <v/>
      </c>
      <c r="F2574" s="43" t="str">
        <f t="shared" si="1215"/>
        <v/>
      </c>
      <c r="G2574" s="43" t="str">
        <f>IF(A2574&lt;&gt;"",IF(A2574&lt;Data!$G$11*0.25,$C$13/$G$32,IF(A2574&gt;Data!$G$11*0.25,$C$13,$C$13*10)),"")</f>
        <v/>
      </c>
      <c r="H2574" s="43" t="str">
        <f>IF(A2574&lt;&gt;"",IF(Data!$G$9="constant",$C$13,IF(Data!$G$9="squeeze",G2574,F2574)),"")</f>
        <v/>
      </c>
      <c r="I2574" s="38" t="str">
        <f ca="1">IF(ISNUMBER(A2574),NORMINV(RAND(),0,IF(AND(Data!$G$9="squeeze",A2574&lt;Data!$G$11*0.25),$H$32,1)*$C$30*$C$13)*($C$14*$C$12),"")</f>
        <v/>
      </c>
      <c r="J2574" s="42" t="str">
        <f ca="1">IFERROR(IF(Data!$C$6="Real",B2574,I2574+J2573+($C$14*$C$12)*(NORMINV(RAND(),$C$15,CHOOSE($G$13,$C$13,F2574,G2574)))),"")</f>
        <v/>
      </c>
      <c r="K2574" s="88" t="str">
        <f>IF(ISNUMBER(A2574), IF($G$16="fixed",$G$17,MIN(H2574*Data!$C$7*$C$16*0.5,$C$17*Data!$C$7))*$C$12,"")</f>
        <v/>
      </c>
      <c r="L2574" s="42" t="str">
        <f t="shared" ca="1" si="1230"/>
        <v/>
      </c>
      <c r="M2574" s="44" t="str">
        <f t="shared" ca="1" si="1231"/>
        <v/>
      </c>
      <c r="N2574" s="44" t="str">
        <f t="shared" ca="1" si="1232"/>
        <v/>
      </c>
      <c r="O2574" s="108" t="str">
        <f t="shared" si="1216"/>
        <v/>
      </c>
      <c r="P2574" s="102" t="str">
        <f t="shared" si="1217"/>
        <v/>
      </c>
      <c r="Q2574" s="102" t="str">
        <f t="shared" si="1218"/>
        <v/>
      </c>
      <c r="R2574" s="120" t="str">
        <f t="shared" si="1219"/>
        <v/>
      </c>
      <c r="S2574" s="54" t="str">
        <f t="shared" si="1220"/>
        <v/>
      </c>
      <c r="T2574" s="5" t="str">
        <f t="shared" si="1221"/>
        <v/>
      </c>
      <c r="U2574" s="152" t="str">
        <f t="shared" si="1204"/>
        <v/>
      </c>
      <c r="V2574" s="152" t="str">
        <f t="shared" si="1205"/>
        <v/>
      </c>
      <c r="W2574" s="153" t="str">
        <f t="shared" si="1206"/>
        <v/>
      </c>
      <c r="X2574" s="153" t="str">
        <f t="shared" si="1207"/>
        <v/>
      </c>
      <c r="Y2574" s="153" t="str">
        <f t="shared" si="1208"/>
        <v/>
      </c>
      <c r="Z2574" s="153" t="str">
        <f t="shared" si="1209"/>
        <v/>
      </c>
      <c r="AA2574" s="152" t="str">
        <f t="shared" si="1210"/>
        <v/>
      </c>
      <c r="AB2574" s="152" t="str">
        <f t="shared" si="1211"/>
        <v/>
      </c>
      <c r="AC2574" s="154" t="str">
        <f t="shared" si="1222"/>
        <v/>
      </c>
      <c r="AD2574" s="154" t="str">
        <f t="shared" si="1223"/>
        <v/>
      </c>
      <c r="AE2574" s="3" t="str">
        <f t="shared" si="1224"/>
        <v/>
      </c>
      <c r="AF2574" s="3" t="str">
        <f t="shared" si="1225"/>
        <v/>
      </c>
      <c r="AG2574" s="3" t="str">
        <f t="shared" si="1226"/>
        <v/>
      </c>
      <c r="AH2574" s="4" t="str">
        <f t="shared" si="1227"/>
        <v/>
      </c>
      <c r="AI2574" s="75" t="str">
        <f t="shared" si="1228"/>
        <v/>
      </c>
      <c r="AJ2574" s="75" t="str">
        <f t="shared" si="1229"/>
        <v/>
      </c>
    </row>
    <row r="2575" spans="1:36" ht="14.25">
      <c r="A2575" s="41" t="str">
        <f t="shared" si="1212"/>
        <v/>
      </c>
      <c r="B2575" s="150" t="str">
        <f>IF(ISNUMBER(A2575),INDEX('MetaTrader Import'!$H$13:$J$5893,TRUNC(((A2575-$A$39+1)-1)/3)+1,MOD((A2575-$A$39+1)-1,3)+1),"")</f>
        <v/>
      </c>
      <c r="C2575" s="43" t="str">
        <f t="shared" si="1213"/>
        <v/>
      </c>
      <c r="D2575" s="43" t="str">
        <f t="shared" ca="1" si="1203"/>
        <v/>
      </c>
      <c r="E2575" s="43" t="str">
        <f t="shared" si="1214"/>
        <v/>
      </c>
      <c r="F2575" s="43" t="str">
        <f t="shared" si="1215"/>
        <v/>
      </c>
      <c r="G2575" s="43" t="str">
        <f>IF(A2575&lt;&gt;"",IF(A2575&lt;Data!$G$11*0.25,$C$13/$G$32,IF(A2575&gt;Data!$G$11*0.25,$C$13,$C$13*10)),"")</f>
        <v/>
      </c>
      <c r="H2575" s="43" t="str">
        <f>IF(A2575&lt;&gt;"",IF(Data!$G$9="constant",$C$13,IF(Data!$G$9="squeeze",G2575,F2575)),"")</f>
        <v/>
      </c>
      <c r="I2575" s="38" t="str">
        <f ca="1">IF(ISNUMBER(A2575),NORMINV(RAND(),0,IF(AND(Data!$G$9="squeeze",A2575&lt;Data!$G$11*0.25),$H$32,1)*$C$30*$C$13)*($C$14*$C$12),"")</f>
        <v/>
      </c>
      <c r="J2575" s="42" t="str">
        <f ca="1">IFERROR(IF(Data!$C$6="Real",B2575,I2575+J2574+($C$14*$C$12)*(NORMINV(RAND(),$C$15,CHOOSE($G$13,$C$13,F2575,G2575)))),"")</f>
        <v/>
      </c>
      <c r="K2575" s="88" t="str">
        <f>IF(ISNUMBER(A2575), IF($G$16="fixed",$G$17,MIN(H2575*Data!$C$7*$C$16*0.5,$C$17*Data!$C$7))*$C$12,"")</f>
        <v/>
      </c>
      <c r="L2575" s="42" t="str">
        <f t="shared" ca="1" si="1230"/>
        <v/>
      </c>
      <c r="M2575" s="44" t="str">
        <f t="shared" ca="1" si="1231"/>
        <v/>
      </c>
      <c r="N2575" s="44" t="str">
        <f t="shared" ca="1" si="1232"/>
        <v/>
      </c>
      <c r="O2575" s="108" t="str">
        <f t="shared" si="1216"/>
        <v/>
      </c>
      <c r="P2575" s="102" t="str">
        <f t="shared" si="1217"/>
        <v/>
      </c>
      <c r="Q2575" s="102" t="str">
        <f t="shared" si="1218"/>
        <v/>
      </c>
      <c r="R2575" s="120" t="str">
        <f t="shared" si="1219"/>
        <v/>
      </c>
      <c r="S2575" s="54" t="str">
        <f t="shared" si="1220"/>
        <v/>
      </c>
      <c r="T2575" s="5" t="str">
        <f t="shared" si="1221"/>
        <v/>
      </c>
      <c r="U2575" s="152" t="str">
        <f t="shared" si="1204"/>
        <v/>
      </c>
      <c r="V2575" s="152" t="str">
        <f t="shared" si="1205"/>
        <v/>
      </c>
      <c r="W2575" s="153" t="str">
        <f t="shared" si="1206"/>
        <v/>
      </c>
      <c r="X2575" s="153" t="str">
        <f t="shared" si="1207"/>
        <v/>
      </c>
      <c r="Y2575" s="153" t="str">
        <f t="shared" si="1208"/>
        <v/>
      </c>
      <c r="Z2575" s="153" t="str">
        <f t="shared" si="1209"/>
        <v/>
      </c>
      <c r="AA2575" s="152" t="str">
        <f t="shared" si="1210"/>
        <v/>
      </c>
      <c r="AB2575" s="152" t="str">
        <f t="shared" si="1211"/>
        <v/>
      </c>
      <c r="AC2575" s="154" t="str">
        <f t="shared" si="1222"/>
        <v/>
      </c>
      <c r="AD2575" s="154" t="str">
        <f t="shared" si="1223"/>
        <v/>
      </c>
      <c r="AE2575" s="3" t="str">
        <f t="shared" si="1224"/>
        <v/>
      </c>
      <c r="AF2575" s="3" t="str">
        <f t="shared" si="1225"/>
        <v/>
      </c>
      <c r="AG2575" s="3" t="str">
        <f t="shared" si="1226"/>
        <v/>
      </c>
      <c r="AH2575" s="4" t="str">
        <f t="shared" si="1227"/>
        <v/>
      </c>
      <c r="AI2575" s="75" t="str">
        <f t="shared" si="1228"/>
        <v/>
      </c>
      <c r="AJ2575" s="75" t="str">
        <f t="shared" si="1229"/>
        <v/>
      </c>
    </row>
    <row r="2576" spans="1:36" ht="14.25">
      <c r="A2576" s="41" t="str">
        <f t="shared" si="1212"/>
        <v/>
      </c>
      <c r="B2576" s="150" t="str">
        <f>IF(ISNUMBER(A2576),INDEX('MetaTrader Import'!$H$13:$J$5893,TRUNC(((A2576-$A$39+1)-1)/3)+1,MOD((A2576-$A$39+1)-1,3)+1),"")</f>
        <v/>
      </c>
      <c r="C2576" s="43" t="str">
        <f t="shared" si="1213"/>
        <v/>
      </c>
      <c r="D2576" s="43" t="str">
        <f t="shared" ca="1" si="1203"/>
        <v/>
      </c>
      <c r="E2576" s="43" t="str">
        <f t="shared" si="1214"/>
        <v/>
      </c>
      <c r="F2576" s="43" t="str">
        <f t="shared" si="1215"/>
        <v/>
      </c>
      <c r="G2576" s="43" t="str">
        <f>IF(A2576&lt;&gt;"",IF(A2576&lt;Data!$G$11*0.25,$C$13/$G$32,IF(A2576&gt;Data!$G$11*0.25,$C$13,$C$13*10)),"")</f>
        <v/>
      </c>
      <c r="H2576" s="43" t="str">
        <f>IF(A2576&lt;&gt;"",IF(Data!$G$9="constant",$C$13,IF(Data!$G$9="squeeze",G2576,F2576)),"")</f>
        <v/>
      </c>
      <c r="I2576" s="38" t="str">
        <f ca="1">IF(ISNUMBER(A2576),NORMINV(RAND(),0,IF(AND(Data!$G$9="squeeze",A2576&lt;Data!$G$11*0.25),$H$32,1)*$C$30*$C$13)*($C$14*$C$12),"")</f>
        <v/>
      </c>
      <c r="J2576" s="42" t="str">
        <f ca="1">IFERROR(IF(Data!$C$6="Real",B2576,I2576+J2575+($C$14*$C$12)*(NORMINV(RAND(),$C$15,CHOOSE($G$13,$C$13,F2576,G2576)))),"")</f>
        <v/>
      </c>
      <c r="K2576" s="88" t="str">
        <f>IF(ISNUMBER(A2576), IF($G$16="fixed",$G$17,MIN(H2576*Data!$C$7*$C$16*0.5,$C$17*Data!$C$7))*$C$12,"")</f>
        <v/>
      </c>
      <c r="L2576" s="42" t="str">
        <f t="shared" ca="1" si="1230"/>
        <v/>
      </c>
      <c r="M2576" s="44" t="str">
        <f t="shared" ca="1" si="1231"/>
        <v/>
      </c>
      <c r="N2576" s="44" t="str">
        <f t="shared" ca="1" si="1232"/>
        <v/>
      </c>
      <c r="O2576" s="108" t="str">
        <f t="shared" si="1216"/>
        <v/>
      </c>
      <c r="P2576" s="102" t="str">
        <f t="shared" si="1217"/>
        <v/>
      </c>
      <c r="Q2576" s="102" t="str">
        <f t="shared" si="1218"/>
        <v/>
      </c>
      <c r="R2576" s="120" t="str">
        <f t="shared" si="1219"/>
        <v/>
      </c>
      <c r="S2576" s="54" t="str">
        <f t="shared" si="1220"/>
        <v/>
      </c>
      <c r="T2576" s="5" t="str">
        <f t="shared" si="1221"/>
        <v/>
      </c>
      <c r="U2576" s="152" t="str">
        <f t="shared" si="1204"/>
        <v/>
      </c>
      <c r="V2576" s="152" t="str">
        <f t="shared" si="1205"/>
        <v/>
      </c>
      <c r="W2576" s="153" t="str">
        <f t="shared" si="1206"/>
        <v/>
      </c>
      <c r="X2576" s="153" t="str">
        <f t="shared" si="1207"/>
        <v/>
      </c>
      <c r="Y2576" s="153" t="str">
        <f t="shared" si="1208"/>
        <v/>
      </c>
      <c r="Z2576" s="153" t="str">
        <f t="shared" si="1209"/>
        <v/>
      </c>
      <c r="AA2576" s="152" t="str">
        <f t="shared" si="1210"/>
        <v/>
      </c>
      <c r="AB2576" s="152" t="str">
        <f t="shared" si="1211"/>
        <v/>
      </c>
      <c r="AC2576" s="154" t="str">
        <f t="shared" si="1222"/>
        <v/>
      </c>
      <c r="AD2576" s="154" t="str">
        <f t="shared" si="1223"/>
        <v/>
      </c>
      <c r="AE2576" s="3" t="str">
        <f t="shared" si="1224"/>
        <v/>
      </c>
      <c r="AF2576" s="3" t="str">
        <f t="shared" si="1225"/>
        <v/>
      </c>
      <c r="AG2576" s="3" t="str">
        <f t="shared" si="1226"/>
        <v/>
      </c>
      <c r="AH2576" s="4" t="str">
        <f t="shared" si="1227"/>
        <v/>
      </c>
      <c r="AI2576" s="75" t="str">
        <f t="shared" si="1228"/>
        <v/>
      </c>
      <c r="AJ2576" s="75" t="str">
        <f t="shared" si="1229"/>
        <v/>
      </c>
    </row>
    <row r="2577" spans="1:36" ht="14.25">
      <c r="A2577" s="41" t="str">
        <f t="shared" si="1212"/>
        <v/>
      </c>
      <c r="B2577" s="150" t="str">
        <f>IF(ISNUMBER(A2577),INDEX('MetaTrader Import'!$H$13:$J$5893,TRUNC(((A2577-$A$39+1)-1)/3)+1,MOD((A2577-$A$39+1)-1,3)+1),"")</f>
        <v/>
      </c>
      <c r="C2577" s="43" t="str">
        <f t="shared" si="1213"/>
        <v/>
      </c>
      <c r="D2577" s="43" t="str">
        <f t="shared" ca="1" si="1203"/>
        <v/>
      </c>
      <c r="E2577" s="43" t="str">
        <f t="shared" si="1214"/>
        <v/>
      </c>
      <c r="F2577" s="43" t="str">
        <f t="shared" si="1215"/>
        <v/>
      </c>
      <c r="G2577" s="43" t="str">
        <f>IF(A2577&lt;&gt;"",IF(A2577&lt;Data!$G$11*0.25,$C$13/$G$32,IF(A2577&gt;Data!$G$11*0.25,$C$13,$C$13*10)),"")</f>
        <v/>
      </c>
      <c r="H2577" s="43" t="str">
        <f>IF(A2577&lt;&gt;"",IF(Data!$G$9="constant",$C$13,IF(Data!$G$9="squeeze",G2577,F2577)),"")</f>
        <v/>
      </c>
      <c r="I2577" s="38" t="str">
        <f ca="1">IF(ISNUMBER(A2577),NORMINV(RAND(),0,IF(AND(Data!$G$9="squeeze",A2577&lt;Data!$G$11*0.25),$H$32,1)*$C$30*$C$13)*($C$14*$C$12),"")</f>
        <v/>
      </c>
      <c r="J2577" s="42" t="str">
        <f ca="1">IFERROR(IF(Data!$C$6="Real",B2577,I2577+J2576+($C$14*$C$12)*(NORMINV(RAND(),$C$15,CHOOSE($G$13,$C$13,F2577,G2577)))),"")</f>
        <v/>
      </c>
      <c r="K2577" s="88" t="str">
        <f>IF(ISNUMBER(A2577), IF($G$16="fixed",$G$17,MIN(H2577*Data!$C$7*$C$16*0.5,$C$17*Data!$C$7))*$C$12,"")</f>
        <v/>
      </c>
      <c r="L2577" s="42" t="str">
        <f t="shared" ca="1" si="1230"/>
        <v/>
      </c>
      <c r="M2577" s="44" t="str">
        <f t="shared" ca="1" si="1231"/>
        <v/>
      </c>
      <c r="N2577" s="44" t="str">
        <f t="shared" ca="1" si="1232"/>
        <v/>
      </c>
      <c r="O2577" s="108" t="str">
        <f t="shared" si="1216"/>
        <v/>
      </c>
      <c r="P2577" s="102" t="str">
        <f t="shared" si="1217"/>
        <v/>
      </c>
      <c r="Q2577" s="102" t="str">
        <f t="shared" si="1218"/>
        <v/>
      </c>
      <c r="R2577" s="120" t="str">
        <f t="shared" si="1219"/>
        <v/>
      </c>
      <c r="S2577" s="54" t="str">
        <f t="shared" si="1220"/>
        <v/>
      </c>
      <c r="T2577" s="5" t="str">
        <f t="shared" si="1221"/>
        <v/>
      </c>
      <c r="U2577" s="152" t="str">
        <f t="shared" si="1204"/>
        <v/>
      </c>
      <c r="V2577" s="152" t="str">
        <f t="shared" si="1205"/>
        <v/>
      </c>
      <c r="W2577" s="153" t="str">
        <f t="shared" si="1206"/>
        <v/>
      </c>
      <c r="X2577" s="153" t="str">
        <f t="shared" si="1207"/>
        <v/>
      </c>
      <c r="Y2577" s="153" t="str">
        <f t="shared" si="1208"/>
        <v/>
      </c>
      <c r="Z2577" s="153" t="str">
        <f t="shared" si="1209"/>
        <v/>
      </c>
      <c r="AA2577" s="152" t="str">
        <f t="shared" si="1210"/>
        <v/>
      </c>
      <c r="AB2577" s="152" t="str">
        <f t="shared" si="1211"/>
        <v/>
      </c>
      <c r="AC2577" s="154" t="str">
        <f t="shared" si="1222"/>
        <v/>
      </c>
      <c r="AD2577" s="154" t="str">
        <f t="shared" si="1223"/>
        <v/>
      </c>
      <c r="AE2577" s="3" t="str">
        <f t="shared" si="1224"/>
        <v/>
      </c>
      <c r="AF2577" s="3" t="str">
        <f t="shared" si="1225"/>
        <v/>
      </c>
      <c r="AG2577" s="3" t="str">
        <f t="shared" si="1226"/>
        <v/>
      </c>
      <c r="AH2577" s="4" t="str">
        <f t="shared" si="1227"/>
        <v/>
      </c>
      <c r="AI2577" s="75" t="str">
        <f t="shared" si="1228"/>
        <v/>
      </c>
      <c r="AJ2577" s="75" t="str">
        <f t="shared" si="1229"/>
        <v/>
      </c>
    </row>
    <row r="2578" spans="1:36" ht="14.25">
      <c r="A2578" s="41" t="str">
        <f t="shared" si="1212"/>
        <v/>
      </c>
      <c r="B2578" s="150" t="str">
        <f>IF(ISNUMBER(A2578),INDEX('MetaTrader Import'!$H$13:$J$5893,TRUNC(((A2578-$A$39+1)-1)/3)+1,MOD((A2578-$A$39+1)-1,3)+1),"")</f>
        <v/>
      </c>
      <c r="C2578" s="43" t="str">
        <f t="shared" si="1213"/>
        <v/>
      </c>
      <c r="D2578" s="43" t="str">
        <f t="shared" ca="1" si="1203"/>
        <v/>
      </c>
      <c r="E2578" s="43" t="str">
        <f t="shared" si="1214"/>
        <v/>
      </c>
      <c r="F2578" s="43" t="str">
        <f t="shared" si="1215"/>
        <v/>
      </c>
      <c r="G2578" s="43" t="str">
        <f>IF(A2578&lt;&gt;"",IF(A2578&lt;Data!$G$11*0.25,$C$13/$G$32,IF(A2578&gt;Data!$G$11*0.25,$C$13,$C$13*10)),"")</f>
        <v/>
      </c>
      <c r="H2578" s="43" t="str">
        <f>IF(A2578&lt;&gt;"",IF(Data!$G$9="constant",$C$13,IF(Data!$G$9="squeeze",G2578,F2578)),"")</f>
        <v/>
      </c>
      <c r="I2578" s="38" t="str">
        <f ca="1">IF(ISNUMBER(A2578),NORMINV(RAND(),0,IF(AND(Data!$G$9="squeeze",A2578&lt;Data!$G$11*0.25),$H$32,1)*$C$30*$C$13)*($C$14*$C$12),"")</f>
        <v/>
      </c>
      <c r="J2578" s="42" t="str">
        <f ca="1">IFERROR(IF(Data!$C$6="Real",B2578,I2578+J2577+($C$14*$C$12)*(NORMINV(RAND(),$C$15,CHOOSE($G$13,$C$13,F2578,G2578)))),"")</f>
        <v/>
      </c>
      <c r="K2578" s="88" t="str">
        <f>IF(ISNUMBER(A2578), IF($G$16="fixed",$G$17,MIN(H2578*Data!$C$7*$C$16*0.5,$C$17*Data!$C$7))*$C$12,"")</f>
        <v/>
      </c>
      <c r="L2578" s="42" t="str">
        <f t="shared" ca="1" si="1230"/>
        <v/>
      </c>
      <c r="M2578" s="44" t="str">
        <f t="shared" ca="1" si="1231"/>
        <v/>
      </c>
      <c r="N2578" s="44" t="str">
        <f t="shared" ca="1" si="1232"/>
        <v/>
      </c>
      <c r="O2578" s="108" t="str">
        <f t="shared" si="1216"/>
        <v/>
      </c>
      <c r="P2578" s="102" t="str">
        <f t="shared" si="1217"/>
        <v/>
      </c>
      <c r="Q2578" s="102" t="str">
        <f t="shared" si="1218"/>
        <v/>
      </c>
      <c r="R2578" s="120" t="str">
        <f t="shared" si="1219"/>
        <v/>
      </c>
      <c r="S2578" s="54" t="str">
        <f t="shared" si="1220"/>
        <v/>
      </c>
      <c r="T2578" s="5" t="str">
        <f t="shared" si="1221"/>
        <v/>
      </c>
      <c r="U2578" s="152" t="str">
        <f t="shared" si="1204"/>
        <v/>
      </c>
      <c r="V2578" s="152" t="str">
        <f t="shared" si="1205"/>
        <v/>
      </c>
      <c r="W2578" s="153" t="str">
        <f t="shared" si="1206"/>
        <v/>
      </c>
      <c r="X2578" s="153" t="str">
        <f t="shared" si="1207"/>
        <v/>
      </c>
      <c r="Y2578" s="153" t="str">
        <f t="shared" si="1208"/>
        <v/>
      </c>
      <c r="Z2578" s="153" t="str">
        <f t="shared" si="1209"/>
        <v/>
      </c>
      <c r="AA2578" s="152" t="str">
        <f t="shared" si="1210"/>
        <v/>
      </c>
      <c r="AB2578" s="152" t="str">
        <f t="shared" si="1211"/>
        <v/>
      </c>
      <c r="AC2578" s="154" t="str">
        <f t="shared" si="1222"/>
        <v/>
      </c>
      <c r="AD2578" s="154" t="str">
        <f t="shared" si="1223"/>
        <v/>
      </c>
      <c r="AE2578" s="3" t="str">
        <f t="shared" si="1224"/>
        <v/>
      </c>
      <c r="AF2578" s="3" t="str">
        <f t="shared" si="1225"/>
        <v/>
      </c>
      <c r="AG2578" s="3" t="str">
        <f t="shared" si="1226"/>
        <v/>
      </c>
      <c r="AH2578" s="4" t="str">
        <f t="shared" si="1227"/>
        <v/>
      </c>
      <c r="AI2578" s="75" t="str">
        <f t="shared" si="1228"/>
        <v/>
      </c>
      <c r="AJ2578" s="75" t="str">
        <f t="shared" si="1229"/>
        <v/>
      </c>
    </row>
    <row r="2579" spans="1:36" ht="14.25">
      <c r="A2579" s="41" t="str">
        <f t="shared" si="1212"/>
        <v/>
      </c>
      <c r="B2579" s="150" t="str">
        <f>IF(ISNUMBER(A2579),INDEX('MetaTrader Import'!$H$13:$J$5893,TRUNC(((A2579-$A$39+1)-1)/3)+1,MOD((A2579-$A$39+1)-1,3)+1),"")</f>
        <v/>
      </c>
      <c r="C2579" s="43" t="str">
        <f t="shared" si="1213"/>
        <v/>
      </c>
      <c r="D2579" s="43" t="str">
        <f t="shared" ca="1" si="1203"/>
        <v/>
      </c>
      <c r="E2579" s="43" t="str">
        <f t="shared" si="1214"/>
        <v/>
      </c>
      <c r="F2579" s="43" t="str">
        <f t="shared" si="1215"/>
        <v/>
      </c>
      <c r="G2579" s="43" t="str">
        <f>IF(A2579&lt;&gt;"",IF(A2579&lt;Data!$G$11*0.25,$C$13/$G$32,IF(A2579&gt;Data!$G$11*0.25,$C$13,$C$13*10)),"")</f>
        <v/>
      </c>
      <c r="H2579" s="43" t="str">
        <f>IF(A2579&lt;&gt;"",IF(Data!$G$9="constant",$C$13,IF(Data!$G$9="squeeze",G2579,F2579)),"")</f>
        <v/>
      </c>
      <c r="I2579" s="38" t="str">
        <f ca="1">IF(ISNUMBER(A2579),NORMINV(RAND(),0,IF(AND(Data!$G$9="squeeze",A2579&lt;Data!$G$11*0.25),$H$32,1)*$C$30*$C$13)*($C$14*$C$12),"")</f>
        <v/>
      </c>
      <c r="J2579" s="42" t="str">
        <f ca="1">IFERROR(IF(Data!$C$6="Real",B2579,I2579+J2578+($C$14*$C$12)*(NORMINV(RAND(),$C$15,CHOOSE($G$13,$C$13,F2579,G2579)))),"")</f>
        <v/>
      </c>
      <c r="K2579" s="88" t="str">
        <f>IF(ISNUMBER(A2579), IF($G$16="fixed",$G$17,MIN(H2579*Data!$C$7*$C$16*0.5,$C$17*Data!$C$7))*$C$12,"")</f>
        <v/>
      </c>
      <c r="L2579" s="42" t="str">
        <f t="shared" ca="1" si="1230"/>
        <v/>
      </c>
      <c r="M2579" s="44" t="str">
        <f t="shared" ca="1" si="1231"/>
        <v/>
      </c>
      <c r="N2579" s="44" t="str">
        <f t="shared" ca="1" si="1232"/>
        <v/>
      </c>
      <c r="O2579" s="108" t="str">
        <f t="shared" si="1216"/>
        <v/>
      </c>
      <c r="P2579" s="102" t="str">
        <f t="shared" si="1217"/>
        <v/>
      </c>
      <c r="Q2579" s="102" t="str">
        <f t="shared" si="1218"/>
        <v/>
      </c>
      <c r="R2579" s="120" t="str">
        <f t="shared" si="1219"/>
        <v/>
      </c>
      <c r="S2579" s="54" t="str">
        <f t="shared" si="1220"/>
        <v/>
      </c>
      <c r="T2579" s="5" t="str">
        <f t="shared" si="1221"/>
        <v/>
      </c>
      <c r="U2579" s="152" t="str">
        <f t="shared" si="1204"/>
        <v/>
      </c>
      <c r="V2579" s="152" t="str">
        <f t="shared" si="1205"/>
        <v/>
      </c>
      <c r="W2579" s="153" t="str">
        <f t="shared" si="1206"/>
        <v/>
      </c>
      <c r="X2579" s="153" t="str">
        <f t="shared" si="1207"/>
        <v/>
      </c>
      <c r="Y2579" s="153" t="str">
        <f t="shared" si="1208"/>
        <v/>
      </c>
      <c r="Z2579" s="153" t="str">
        <f t="shared" si="1209"/>
        <v/>
      </c>
      <c r="AA2579" s="152" t="str">
        <f t="shared" si="1210"/>
        <v/>
      </c>
      <c r="AB2579" s="152" t="str">
        <f t="shared" si="1211"/>
        <v/>
      </c>
      <c r="AC2579" s="154" t="str">
        <f t="shared" si="1222"/>
        <v/>
      </c>
      <c r="AD2579" s="154" t="str">
        <f t="shared" si="1223"/>
        <v/>
      </c>
      <c r="AE2579" s="3" t="str">
        <f t="shared" si="1224"/>
        <v/>
      </c>
      <c r="AF2579" s="3" t="str">
        <f t="shared" si="1225"/>
        <v/>
      </c>
      <c r="AG2579" s="3" t="str">
        <f t="shared" si="1226"/>
        <v/>
      </c>
      <c r="AH2579" s="4" t="str">
        <f t="shared" si="1227"/>
        <v/>
      </c>
      <c r="AI2579" s="75" t="str">
        <f t="shared" si="1228"/>
        <v/>
      </c>
      <c r="AJ2579" s="75" t="str">
        <f t="shared" si="1229"/>
        <v/>
      </c>
    </row>
    <row r="2580" spans="1:36" ht="14.25">
      <c r="A2580" s="41" t="str">
        <f t="shared" si="1212"/>
        <v/>
      </c>
      <c r="B2580" s="150" t="str">
        <f>IF(ISNUMBER(A2580),INDEX('MetaTrader Import'!$H$13:$J$5893,TRUNC(((A2580-$A$39+1)-1)/3)+1,MOD((A2580-$A$39+1)-1,3)+1),"")</f>
        <v/>
      </c>
      <c r="C2580" s="43" t="str">
        <f t="shared" si="1213"/>
        <v/>
      </c>
      <c r="D2580" s="43" t="str">
        <f t="shared" ca="1" si="1203"/>
        <v/>
      </c>
      <c r="E2580" s="43" t="str">
        <f t="shared" si="1214"/>
        <v/>
      </c>
      <c r="F2580" s="43" t="str">
        <f t="shared" si="1215"/>
        <v/>
      </c>
      <c r="G2580" s="43" t="str">
        <f>IF(A2580&lt;&gt;"",IF(A2580&lt;Data!$G$11*0.25,$C$13/$G$32,IF(A2580&gt;Data!$G$11*0.25,$C$13,$C$13*10)),"")</f>
        <v/>
      </c>
      <c r="H2580" s="43" t="str">
        <f>IF(A2580&lt;&gt;"",IF(Data!$G$9="constant",$C$13,IF(Data!$G$9="squeeze",G2580,F2580)),"")</f>
        <v/>
      </c>
      <c r="I2580" s="38" t="str">
        <f ca="1">IF(ISNUMBER(A2580),NORMINV(RAND(),0,IF(AND(Data!$G$9="squeeze",A2580&lt;Data!$G$11*0.25),$H$32,1)*$C$30*$C$13)*($C$14*$C$12),"")</f>
        <v/>
      </c>
      <c r="J2580" s="42" t="str">
        <f ca="1">IFERROR(IF(Data!$C$6="Real",B2580,I2580+J2579+($C$14*$C$12)*(NORMINV(RAND(),$C$15,CHOOSE($G$13,$C$13,F2580,G2580)))),"")</f>
        <v/>
      </c>
      <c r="K2580" s="88" t="str">
        <f>IF(ISNUMBER(A2580), IF($G$16="fixed",$G$17,MIN(H2580*Data!$C$7*$C$16*0.5,$C$17*Data!$C$7))*$C$12,"")</f>
        <v/>
      </c>
      <c r="L2580" s="42" t="str">
        <f t="shared" ca="1" si="1230"/>
        <v/>
      </c>
      <c r="M2580" s="44" t="str">
        <f t="shared" ca="1" si="1231"/>
        <v/>
      </c>
      <c r="N2580" s="44" t="str">
        <f t="shared" ca="1" si="1232"/>
        <v/>
      </c>
      <c r="O2580" s="108" t="str">
        <f t="shared" si="1216"/>
        <v/>
      </c>
      <c r="P2580" s="102" t="str">
        <f t="shared" si="1217"/>
        <v/>
      </c>
      <c r="Q2580" s="102" t="str">
        <f t="shared" si="1218"/>
        <v/>
      </c>
      <c r="R2580" s="120" t="str">
        <f t="shared" si="1219"/>
        <v/>
      </c>
      <c r="S2580" s="54" t="str">
        <f t="shared" si="1220"/>
        <v/>
      </c>
      <c r="T2580" s="5" t="str">
        <f t="shared" si="1221"/>
        <v/>
      </c>
      <c r="U2580" s="152" t="str">
        <f t="shared" si="1204"/>
        <v/>
      </c>
      <c r="V2580" s="152" t="str">
        <f t="shared" si="1205"/>
        <v/>
      </c>
      <c r="W2580" s="153" t="str">
        <f t="shared" si="1206"/>
        <v/>
      </c>
      <c r="X2580" s="153" t="str">
        <f t="shared" si="1207"/>
        <v/>
      </c>
      <c r="Y2580" s="153" t="str">
        <f t="shared" si="1208"/>
        <v/>
      </c>
      <c r="Z2580" s="153" t="str">
        <f t="shared" si="1209"/>
        <v/>
      </c>
      <c r="AA2580" s="152" t="str">
        <f t="shared" si="1210"/>
        <v/>
      </c>
      <c r="AB2580" s="152" t="str">
        <f t="shared" si="1211"/>
        <v/>
      </c>
      <c r="AC2580" s="154" t="str">
        <f t="shared" si="1222"/>
        <v/>
      </c>
      <c r="AD2580" s="154" t="str">
        <f t="shared" si="1223"/>
        <v/>
      </c>
      <c r="AE2580" s="3" t="str">
        <f t="shared" si="1224"/>
        <v/>
      </c>
      <c r="AF2580" s="3" t="str">
        <f t="shared" si="1225"/>
        <v/>
      </c>
      <c r="AG2580" s="3" t="str">
        <f t="shared" si="1226"/>
        <v/>
      </c>
      <c r="AH2580" s="4" t="str">
        <f t="shared" si="1227"/>
        <v/>
      </c>
      <c r="AI2580" s="75" t="str">
        <f t="shared" si="1228"/>
        <v/>
      </c>
      <c r="AJ2580" s="75" t="str">
        <f t="shared" si="1229"/>
        <v/>
      </c>
    </row>
    <row r="2581" spans="1:36" ht="14.25">
      <c r="A2581" s="41" t="str">
        <f t="shared" si="1212"/>
        <v/>
      </c>
      <c r="B2581" s="150" t="str">
        <f>IF(ISNUMBER(A2581),INDEX('MetaTrader Import'!$H$13:$J$5893,TRUNC(((A2581-$A$39+1)-1)/3)+1,MOD((A2581-$A$39+1)-1,3)+1),"")</f>
        <v/>
      </c>
      <c r="C2581" s="43" t="str">
        <f t="shared" si="1213"/>
        <v/>
      </c>
      <c r="D2581" s="43" t="str">
        <f t="shared" ca="1" si="1203"/>
        <v/>
      </c>
      <c r="E2581" s="43" t="str">
        <f t="shared" si="1214"/>
        <v/>
      </c>
      <c r="F2581" s="43" t="str">
        <f t="shared" si="1215"/>
        <v/>
      </c>
      <c r="G2581" s="43" t="str">
        <f>IF(A2581&lt;&gt;"",IF(A2581&lt;Data!$G$11*0.25,$C$13/$G$32,IF(A2581&gt;Data!$G$11*0.25,$C$13,$C$13*10)),"")</f>
        <v/>
      </c>
      <c r="H2581" s="43" t="str">
        <f>IF(A2581&lt;&gt;"",IF(Data!$G$9="constant",$C$13,IF(Data!$G$9="squeeze",G2581,F2581)),"")</f>
        <v/>
      </c>
      <c r="I2581" s="38" t="str">
        <f ca="1">IF(ISNUMBER(A2581),NORMINV(RAND(),0,IF(AND(Data!$G$9="squeeze",A2581&lt;Data!$G$11*0.25),$H$32,1)*$C$30*$C$13)*($C$14*$C$12),"")</f>
        <v/>
      </c>
      <c r="J2581" s="42" t="str">
        <f ca="1">IFERROR(IF(Data!$C$6="Real",B2581,I2581+J2580+($C$14*$C$12)*(NORMINV(RAND(),$C$15,CHOOSE($G$13,$C$13,F2581,G2581)))),"")</f>
        <v/>
      </c>
      <c r="K2581" s="88" t="str">
        <f>IF(ISNUMBER(A2581), IF($G$16="fixed",$G$17,MIN(H2581*Data!$C$7*$C$16*0.5,$C$17*Data!$C$7))*$C$12,"")</f>
        <v/>
      </c>
      <c r="L2581" s="42" t="str">
        <f t="shared" ca="1" si="1230"/>
        <v/>
      </c>
      <c r="M2581" s="44" t="str">
        <f t="shared" ca="1" si="1231"/>
        <v/>
      </c>
      <c r="N2581" s="44" t="str">
        <f t="shared" ca="1" si="1232"/>
        <v/>
      </c>
      <c r="O2581" s="108" t="str">
        <f t="shared" si="1216"/>
        <v/>
      </c>
      <c r="P2581" s="102" t="str">
        <f t="shared" si="1217"/>
        <v/>
      </c>
      <c r="Q2581" s="102" t="str">
        <f t="shared" si="1218"/>
        <v/>
      </c>
      <c r="R2581" s="120" t="str">
        <f t="shared" si="1219"/>
        <v/>
      </c>
      <c r="S2581" s="54" t="str">
        <f t="shared" si="1220"/>
        <v/>
      </c>
      <c r="T2581" s="5" t="str">
        <f t="shared" si="1221"/>
        <v/>
      </c>
      <c r="U2581" s="152" t="str">
        <f t="shared" si="1204"/>
        <v/>
      </c>
      <c r="V2581" s="152" t="str">
        <f t="shared" si="1205"/>
        <v/>
      </c>
      <c r="W2581" s="153" t="str">
        <f t="shared" si="1206"/>
        <v/>
      </c>
      <c r="X2581" s="153" t="str">
        <f t="shared" si="1207"/>
        <v/>
      </c>
      <c r="Y2581" s="153" t="str">
        <f t="shared" si="1208"/>
        <v/>
      </c>
      <c r="Z2581" s="153" t="str">
        <f t="shared" si="1209"/>
        <v/>
      </c>
      <c r="AA2581" s="152" t="str">
        <f t="shared" si="1210"/>
        <v/>
      </c>
      <c r="AB2581" s="152" t="str">
        <f t="shared" si="1211"/>
        <v/>
      </c>
      <c r="AC2581" s="154" t="str">
        <f t="shared" si="1222"/>
        <v/>
      </c>
      <c r="AD2581" s="154" t="str">
        <f t="shared" si="1223"/>
        <v/>
      </c>
      <c r="AE2581" s="3" t="str">
        <f t="shared" si="1224"/>
        <v/>
      </c>
      <c r="AF2581" s="3" t="str">
        <f t="shared" si="1225"/>
        <v/>
      </c>
      <c r="AG2581" s="3" t="str">
        <f t="shared" si="1226"/>
        <v/>
      </c>
      <c r="AH2581" s="4" t="str">
        <f t="shared" si="1227"/>
        <v/>
      </c>
      <c r="AI2581" s="75" t="str">
        <f t="shared" si="1228"/>
        <v/>
      </c>
      <c r="AJ2581" s="75" t="str">
        <f t="shared" si="1229"/>
        <v/>
      </c>
    </row>
    <row r="2582" spans="1:36" ht="14.25">
      <c r="A2582" s="41" t="str">
        <f t="shared" si="1212"/>
        <v/>
      </c>
      <c r="B2582" s="150" t="str">
        <f>IF(ISNUMBER(A2582),INDEX('MetaTrader Import'!$H$13:$J$5893,TRUNC(((A2582-$A$39+1)-1)/3)+1,MOD((A2582-$A$39+1)-1,3)+1),"")</f>
        <v/>
      </c>
      <c r="C2582" s="43" t="str">
        <f t="shared" si="1213"/>
        <v/>
      </c>
      <c r="D2582" s="43" t="str">
        <f t="shared" ca="1" si="1203"/>
        <v/>
      </c>
      <c r="E2582" s="43" t="str">
        <f t="shared" si="1214"/>
        <v/>
      </c>
      <c r="F2582" s="43" t="str">
        <f t="shared" si="1215"/>
        <v/>
      </c>
      <c r="G2582" s="43" t="str">
        <f>IF(A2582&lt;&gt;"",IF(A2582&lt;Data!$G$11*0.25,$C$13/$G$32,IF(A2582&gt;Data!$G$11*0.25,$C$13,$C$13*10)),"")</f>
        <v/>
      </c>
      <c r="H2582" s="43" t="str">
        <f>IF(A2582&lt;&gt;"",IF(Data!$G$9="constant",$C$13,IF(Data!$G$9="squeeze",G2582,F2582)),"")</f>
        <v/>
      </c>
      <c r="I2582" s="38" t="str">
        <f ca="1">IF(ISNUMBER(A2582),NORMINV(RAND(),0,IF(AND(Data!$G$9="squeeze",A2582&lt;Data!$G$11*0.25),$H$32,1)*$C$30*$C$13)*($C$14*$C$12),"")</f>
        <v/>
      </c>
      <c r="J2582" s="42" t="str">
        <f ca="1">IFERROR(IF(Data!$C$6="Real",B2582,I2582+J2581+($C$14*$C$12)*(NORMINV(RAND(),$C$15,CHOOSE($G$13,$C$13,F2582,G2582)))),"")</f>
        <v/>
      </c>
      <c r="K2582" s="88" t="str">
        <f>IF(ISNUMBER(A2582), IF($G$16="fixed",$G$17,MIN(H2582*Data!$C$7*$C$16*0.5,$C$17*Data!$C$7))*$C$12,"")</f>
        <v/>
      </c>
      <c r="L2582" s="42" t="str">
        <f t="shared" ca="1" si="1230"/>
        <v/>
      </c>
      <c r="M2582" s="44" t="str">
        <f t="shared" ca="1" si="1231"/>
        <v/>
      </c>
      <c r="N2582" s="44" t="str">
        <f t="shared" ca="1" si="1232"/>
        <v/>
      </c>
      <c r="O2582" s="108" t="str">
        <f t="shared" si="1216"/>
        <v/>
      </c>
      <c r="P2582" s="102" t="str">
        <f t="shared" si="1217"/>
        <v/>
      </c>
      <c r="Q2582" s="102" t="str">
        <f t="shared" si="1218"/>
        <v/>
      </c>
      <c r="R2582" s="120" t="str">
        <f t="shared" si="1219"/>
        <v/>
      </c>
      <c r="S2582" s="54" t="str">
        <f t="shared" si="1220"/>
        <v/>
      </c>
      <c r="T2582" s="5" t="str">
        <f t="shared" si="1221"/>
        <v/>
      </c>
      <c r="U2582" s="152" t="str">
        <f t="shared" si="1204"/>
        <v/>
      </c>
      <c r="V2582" s="152" t="str">
        <f t="shared" si="1205"/>
        <v/>
      </c>
      <c r="W2582" s="153" t="str">
        <f t="shared" si="1206"/>
        <v/>
      </c>
      <c r="X2582" s="153" t="str">
        <f t="shared" si="1207"/>
        <v/>
      </c>
      <c r="Y2582" s="153" t="str">
        <f t="shared" si="1208"/>
        <v/>
      </c>
      <c r="Z2582" s="153" t="str">
        <f t="shared" si="1209"/>
        <v/>
      </c>
      <c r="AA2582" s="152" t="str">
        <f t="shared" si="1210"/>
        <v/>
      </c>
      <c r="AB2582" s="152" t="str">
        <f t="shared" si="1211"/>
        <v/>
      </c>
      <c r="AC2582" s="154" t="str">
        <f t="shared" si="1222"/>
        <v/>
      </c>
      <c r="AD2582" s="154" t="str">
        <f t="shared" si="1223"/>
        <v/>
      </c>
      <c r="AE2582" s="3" t="str">
        <f t="shared" si="1224"/>
        <v/>
      </c>
      <c r="AF2582" s="3" t="str">
        <f t="shared" si="1225"/>
        <v/>
      </c>
      <c r="AG2582" s="3" t="str">
        <f t="shared" si="1226"/>
        <v/>
      </c>
      <c r="AH2582" s="4" t="str">
        <f t="shared" si="1227"/>
        <v/>
      </c>
      <c r="AI2582" s="75" t="str">
        <f t="shared" si="1228"/>
        <v/>
      </c>
      <c r="AJ2582" s="75" t="str">
        <f t="shared" si="1229"/>
        <v/>
      </c>
    </row>
    <row r="2583" spans="1:36" ht="14.25">
      <c r="A2583" s="41" t="str">
        <f t="shared" si="1212"/>
        <v/>
      </c>
      <c r="B2583" s="150" t="str">
        <f>IF(ISNUMBER(A2583),INDEX('MetaTrader Import'!$H$13:$J$5893,TRUNC(((A2583-$A$39+1)-1)/3)+1,MOD((A2583-$A$39+1)-1,3)+1),"")</f>
        <v/>
      </c>
      <c r="C2583" s="43" t="str">
        <f t="shared" si="1213"/>
        <v/>
      </c>
      <c r="D2583" s="43" t="str">
        <f t="shared" ca="1" si="1203"/>
        <v/>
      </c>
      <c r="E2583" s="43" t="str">
        <f t="shared" si="1214"/>
        <v/>
      </c>
      <c r="F2583" s="43" t="str">
        <f t="shared" si="1215"/>
        <v/>
      </c>
      <c r="G2583" s="43" t="str">
        <f>IF(A2583&lt;&gt;"",IF(A2583&lt;Data!$G$11*0.25,$C$13/$G$32,IF(A2583&gt;Data!$G$11*0.25,$C$13,$C$13*10)),"")</f>
        <v/>
      </c>
      <c r="H2583" s="43" t="str">
        <f>IF(A2583&lt;&gt;"",IF(Data!$G$9="constant",$C$13,IF(Data!$G$9="squeeze",G2583,F2583)),"")</f>
        <v/>
      </c>
      <c r="I2583" s="38" t="str">
        <f ca="1">IF(ISNUMBER(A2583),NORMINV(RAND(),0,IF(AND(Data!$G$9="squeeze",A2583&lt;Data!$G$11*0.25),$H$32,1)*$C$30*$C$13)*($C$14*$C$12),"")</f>
        <v/>
      </c>
      <c r="J2583" s="42" t="str">
        <f ca="1">IFERROR(IF(Data!$C$6="Real",B2583,I2583+J2582+($C$14*$C$12)*(NORMINV(RAND(),$C$15,CHOOSE($G$13,$C$13,F2583,G2583)))),"")</f>
        <v/>
      </c>
      <c r="K2583" s="88" t="str">
        <f>IF(ISNUMBER(A2583), IF($G$16="fixed",$G$17,MIN(H2583*Data!$C$7*$C$16*0.5,$C$17*Data!$C$7))*$C$12,"")</f>
        <v/>
      </c>
      <c r="L2583" s="42" t="str">
        <f t="shared" ca="1" si="1230"/>
        <v/>
      </c>
      <c r="M2583" s="44" t="str">
        <f t="shared" ca="1" si="1231"/>
        <v/>
      </c>
      <c r="N2583" s="44" t="str">
        <f t="shared" ca="1" si="1232"/>
        <v/>
      </c>
      <c r="O2583" s="108" t="str">
        <f t="shared" si="1216"/>
        <v/>
      </c>
      <c r="P2583" s="102" t="str">
        <f t="shared" si="1217"/>
        <v/>
      </c>
      <c r="Q2583" s="102" t="str">
        <f t="shared" si="1218"/>
        <v/>
      </c>
      <c r="R2583" s="120" t="str">
        <f t="shared" si="1219"/>
        <v/>
      </c>
      <c r="S2583" s="54" t="str">
        <f t="shared" si="1220"/>
        <v/>
      </c>
      <c r="T2583" s="5" t="str">
        <f t="shared" si="1221"/>
        <v/>
      </c>
      <c r="U2583" s="152" t="str">
        <f t="shared" si="1204"/>
        <v/>
      </c>
      <c r="V2583" s="152" t="str">
        <f t="shared" si="1205"/>
        <v/>
      </c>
      <c r="W2583" s="153" t="str">
        <f t="shared" si="1206"/>
        <v/>
      </c>
      <c r="X2583" s="153" t="str">
        <f t="shared" si="1207"/>
        <v/>
      </c>
      <c r="Y2583" s="153" t="str">
        <f t="shared" si="1208"/>
        <v/>
      </c>
      <c r="Z2583" s="153" t="str">
        <f t="shared" si="1209"/>
        <v/>
      </c>
      <c r="AA2583" s="152" t="str">
        <f t="shared" si="1210"/>
        <v/>
      </c>
      <c r="AB2583" s="152" t="str">
        <f t="shared" si="1211"/>
        <v/>
      </c>
      <c r="AC2583" s="154" t="str">
        <f t="shared" si="1222"/>
        <v/>
      </c>
      <c r="AD2583" s="154" t="str">
        <f t="shared" si="1223"/>
        <v/>
      </c>
      <c r="AE2583" s="3" t="str">
        <f t="shared" si="1224"/>
        <v/>
      </c>
      <c r="AF2583" s="3" t="str">
        <f t="shared" si="1225"/>
        <v/>
      </c>
      <c r="AG2583" s="3" t="str">
        <f t="shared" si="1226"/>
        <v/>
      </c>
      <c r="AH2583" s="4" t="str">
        <f t="shared" si="1227"/>
        <v/>
      </c>
      <c r="AI2583" s="75" t="str">
        <f t="shared" si="1228"/>
        <v/>
      </c>
      <c r="AJ2583" s="75" t="str">
        <f t="shared" si="1229"/>
        <v/>
      </c>
    </row>
    <row r="2584" spans="1:36" ht="14.25">
      <c r="A2584" s="41" t="str">
        <f t="shared" si="1212"/>
        <v/>
      </c>
      <c r="B2584" s="150" t="str">
        <f>IF(ISNUMBER(A2584),INDEX('MetaTrader Import'!$H$13:$J$5893,TRUNC(((A2584-$A$39+1)-1)/3)+1,MOD((A2584-$A$39+1)-1,3)+1),"")</f>
        <v/>
      </c>
      <c r="C2584" s="43" t="str">
        <f t="shared" si="1213"/>
        <v/>
      </c>
      <c r="D2584" s="43" t="str">
        <f t="shared" ca="1" si="1203"/>
        <v/>
      </c>
      <c r="E2584" s="43" t="str">
        <f t="shared" si="1214"/>
        <v/>
      </c>
      <c r="F2584" s="43" t="str">
        <f t="shared" si="1215"/>
        <v/>
      </c>
      <c r="G2584" s="43" t="str">
        <f>IF(A2584&lt;&gt;"",IF(A2584&lt;Data!$G$11*0.25,$C$13/$G$32,IF(A2584&gt;Data!$G$11*0.25,$C$13,$C$13*10)),"")</f>
        <v/>
      </c>
      <c r="H2584" s="43" t="str">
        <f>IF(A2584&lt;&gt;"",IF(Data!$G$9="constant",$C$13,IF(Data!$G$9="squeeze",G2584,F2584)),"")</f>
        <v/>
      </c>
      <c r="I2584" s="38" t="str">
        <f ca="1">IF(ISNUMBER(A2584),NORMINV(RAND(),0,IF(AND(Data!$G$9="squeeze",A2584&lt;Data!$G$11*0.25),$H$32,1)*$C$30*$C$13)*($C$14*$C$12),"")</f>
        <v/>
      </c>
      <c r="J2584" s="42" t="str">
        <f ca="1">IFERROR(IF(Data!$C$6="Real",B2584,I2584+J2583+($C$14*$C$12)*(NORMINV(RAND(),$C$15,CHOOSE($G$13,$C$13,F2584,G2584)))),"")</f>
        <v/>
      </c>
      <c r="K2584" s="88" t="str">
        <f>IF(ISNUMBER(A2584), IF($G$16="fixed",$G$17,MIN(H2584*Data!$C$7*$C$16*0.5,$C$17*Data!$C$7))*$C$12,"")</f>
        <v/>
      </c>
      <c r="L2584" s="42" t="str">
        <f t="shared" ca="1" si="1230"/>
        <v/>
      </c>
      <c r="M2584" s="44" t="str">
        <f t="shared" ca="1" si="1231"/>
        <v/>
      </c>
      <c r="N2584" s="44" t="str">
        <f t="shared" ca="1" si="1232"/>
        <v/>
      </c>
      <c r="O2584" s="108" t="str">
        <f t="shared" si="1216"/>
        <v/>
      </c>
      <c r="P2584" s="102" t="str">
        <f t="shared" si="1217"/>
        <v/>
      </c>
      <c r="Q2584" s="102" t="str">
        <f t="shared" si="1218"/>
        <v/>
      </c>
      <c r="R2584" s="120" t="str">
        <f t="shared" si="1219"/>
        <v/>
      </c>
      <c r="S2584" s="54" t="str">
        <f t="shared" si="1220"/>
        <v/>
      </c>
      <c r="T2584" s="5" t="str">
        <f t="shared" si="1221"/>
        <v/>
      </c>
      <c r="U2584" s="152" t="str">
        <f t="shared" si="1204"/>
        <v/>
      </c>
      <c r="V2584" s="152" t="str">
        <f t="shared" si="1205"/>
        <v/>
      </c>
      <c r="W2584" s="153" t="str">
        <f t="shared" si="1206"/>
        <v/>
      </c>
      <c r="X2584" s="153" t="str">
        <f t="shared" si="1207"/>
        <v/>
      </c>
      <c r="Y2584" s="153" t="str">
        <f t="shared" si="1208"/>
        <v/>
      </c>
      <c r="Z2584" s="153" t="str">
        <f t="shared" si="1209"/>
        <v/>
      </c>
      <c r="AA2584" s="152" t="str">
        <f t="shared" si="1210"/>
        <v/>
      </c>
      <c r="AB2584" s="152" t="str">
        <f t="shared" si="1211"/>
        <v/>
      </c>
      <c r="AC2584" s="154" t="str">
        <f t="shared" si="1222"/>
        <v/>
      </c>
      <c r="AD2584" s="154" t="str">
        <f t="shared" si="1223"/>
        <v/>
      </c>
      <c r="AE2584" s="3" t="str">
        <f t="shared" si="1224"/>
        <v/>
      </c>
      <c r="AF2584" s="3" t="str">
        <f t="shared" si="1225"/>
        <v/>
      </c>
      <c r="AG2584" s="3" t="str">
        <f t="shared" si="1226"/>
        <v/>
      </c>
      <c r="AH2584" s="4" t="str">
        <f t="shared" si="1227"/>
        <v/>
      </c>
      <c r="AI2584" s="75" t="str">
        <f t="shared" si="1228"/>
        <v/>
      </c>
      <c r="AJ2584" s="75" t="str">
        <f t="shared" si="1229"/>
        <v/>
      </c>
    </row>
    <row r="2585" spans="1:36" ht="14.25">
      <c r="A2585" s="41" t="str">
        <f t="shared" si="1212"/>
        <v/>
      </c>
      <c r="B2585" s="150" t="str">
        <f>IF(ISNUMBER(A2585),INDEX('MetaTrader Import'!$H$13:$J$5893,TRUNC(((A2585-$A$39+1)-1)/3)+1,MOD((A2585-$A$39+1)-1,3)+1),"")</f>
        <v/>
      </c>
      <c r="C2585" s="43" t="str">
        <f t="shared" si="1213"/>
        <v/>
      </c>
      <c r="D2585" s="43" t="str">
        <f t="shared" ca="1" si="1203"/>
        <v/>
      </c>
      <c r="E2585" s="43" t="str">
        <f t="shared" si="1214"/>
        <v/>
      </c>
      <c r="F2585" s="43" t="str">
        <f t="shared" si="1215"/>
        <v/>
      </c>
      <c r="G2585" s="43" t="str">
        <f>IF(A2585&lt;&gt;"",IF(A2585&lt;Data!$G$11*0.25,$C$13/$G$32,IF(A2585&gt;Data!$G$11*0.25,$C$13,$C$13*10)),"")</f>
        <v/>
      </c>
      <c r="H2585" s="43" t="str">
        <f>IF(A2585&lt;&gt;"",IF(Data!$G$9="constant",$C$13,IF(Data!$G$9="squeeze",G2585,F2585)),"")</f>
        <v/>
      </c>
      <c r="I2585" s="38" t="str">
        <f ca="1">IF(ISNUMBER(A2585),NORMINV(RAND(),0,IF(AND(Data!$G$9="squeeze",A2585&lt;Data!$G$11*0.25),$H$32,1)*$C$30*$C$13)*($C$14*$C$12),"")</f>
        <v/>
      </c>
      <c r="J2585" s="42" t="str">
        <f ca="1">IFERROR(IF(Data!$C$6="Real",B2585,I2585+J2584+($C$14*$C$12)*(NORMINV(RAND(),$C$15,CHOOSE($G$13,$C$13,F2585,G2585)))),"")</f>
        <v/>
      </c>
      <c r="K2585" s="88" t="str">
        <f>IF(ISNUMBER(A2585), IF($G$16="fixed",$G$17,MIN(H2585*Data!$C$7*$C$16*0.5,$C$17*Data!$C$7))*$C$12,"")</f>
        <v/>
      </c>
      <c r="L2585" s="42" t="str">
        <f t="shared" ca="1" si="1230"/>
        <v/>
      </c>
      <c r="M2585" s="44" t="str">
        <f t="shared" ca="1" si="1231"/>
        <v/>
      </c>
      <c r="N2585" s="44" t="str">
        <f t="shared" ca="1" si="1232"/>
        <v/>
      </c>
      <c r="O2585" s="108" t="str">
        <f t="shared" si="1216"/>
        <v/>
      </c>
      <c r="P2585" s="102" t="str">
        <f t="shared" si="1217"/>
        <v/>
      </c>
      <c r="Q2585" s="102" t="str">
        <f t="shared" si="1218"/>
        <v/>
      </c>
      <c r="R2585" s="120" t="str">
        <f t="shared" si="1219"/>
        <v/>
      </c>
      <c r="S2585" s="54" t="str">
        <f t="shared" si="1220"/>
        <v/>
      </c>
      <c r="T2585" s="5" t="str">
        <f t="shared" si="1221"/>
        <v/>
      </c>
      <c r="U2585" s="152" t="str">
        <f t="shared" si="1204"/>
        <v/>
      </c>
      <c r="V2585" s="152" t="str">
        <f t="shared" si="1205"/>
        <v/>
      </c>
      <c r="W2585" s="153" t="str">
        <f t="shared" si="1206"/>
        <v/>
      </c>
      <c r="X2585" s="153" t="str">
        <f t="shared" si="1207"/>
        <v/>
      </c>
      <c r="Y2585" s="153" t="str">
        <f t="shared" si="1208"/>
        <v/>
      </c>
      <c r="Z2585" s="153" t="str">
        <f t="shared" si="1209"/>
        <v/>
      </c>
      <c r="AA2585" s="152" t="str">
        <f t="shared" si="1210"/>
        <v/>
      </c>
      <c r="AB2585" s="152" t="str">
        <f t="shared" si="1211"/>
        <v/>
      </c>
      <c r="AC2585" s="154" t="str">
        <f t="shared" si="1222"/>
        <v/>
      </c>
      <c r="AD2585" s="154" t="str">
        <f t="shared" si="1223"/>
        <v/>
      </c>
      <c r="AE2585" s="3" t="str">
        <f t="shared" si="1224"/>
        <v/>
      </c>
      <c r="AF2585" s="3" t="str">
        <f t="shared" si="1225"/>
        <v/>
      </c>
      <c r="AG2585" s="3" t="str">
        <f t="shared" si="1226"/>
        <v/>
      </c>
      <c r="AH2585" s="4" t="str">
        <f t="shared" si="1227"/>
        <v/>
      </c>
      <c r="AI2585" s="75" t="str">
        <f t="shared" si="1228"/>
        <v/>
      </c>
      <c r="AJ2585" s="75" t="str">
        <f t="shared" si="1229"/>
        <v/>
      </c>
    </row>
    <row r="2586" spans="1:36" ht="14.25">
      <c r="A2586" s="41" t="str">
        <f t="shared" si="1212"/>
        <v/>
      </c>
      <c r="B2586" s="150" t="str">
        <f>IF(ISNUMBER(A2586),INDEX('MetaTrader Import'!$H$13:$J$5893,TRUNC(((A2586-$A$39+1)-1)/3)+1,MOD((A2586-$A$39+1)-1,3)+1),"")</f>
        <v/>
      </c>
      <c r="C2586" s="43" t="str">
        <f t="shared" si="1213"/>
        <v/>
      </c>
      <c r="D2586" s="43" t="str">
        <f t="shared" ca="1" si="1203"/>
        <v/>
      </c>
      <c r="E2586" s="43" t="str">
        <f t="shared" si="1214"/>
        <v/>
      </c>
      <c r="F2586" s="43" t="str">
        <f t="shared" si="1215"/>
        <v/>
      </c>
      <c r="G2586" s="43" t="str">
        <f>IF(A2586&lt;&gt;"",IF(A2586&lt;Data!$G$11*0.25,$C$13/$G$32,IF(A2586&gt;Data!$G$11*0.25,$C$13,$C$13*10)),"")</f>
        <v/>
      </c>
      <c r="H2586" s="43" t="str">
        <f>IF(A2586&lt;&gt;"",IF(Data!$G$9="constant",$C$13,IF(Data!$G$9="squeeze",G2586,F2586)),"")</f>
        <v/>
      </c>
      <c r="I2586" s="38" t="str">
        <f ca="1">IF(ISNUMBER(A2586),NORMINV(RAND(),0,IF(AND(Data!$G$9="squeeze",A2586&lt;Data!$G$11*0.25),$H$32,1)*$C$30*$C$13)*($C$14*$C$12),"")</f>
        <v/>
      </c>
      <c r="J2586" s="42" t="str">
        <f ca="1">IFERROR(IF(Data!$C$6="Real",B2586,I2586+J2585+($C$14*$C$12)*(NORMINV(RAND(),$C$15,CHOOSE($G$13,$C$13,F2586,G2586)))),"")</f>
        <v/>
      </c>
      <c r="K2586" s="88" t="str">
        <f>IF(ISNUMBER(A2586), IF($G$16="fixed",$G$17,MIN(H2586*Data!$C$7*$C$16*0.5,$C$17*Data!$C$7))*$C$12,"")</f>
        <v/>
      </c>
      <c r="L2586" s="42" t="str">
        <f t="shared" ca="1" si="1230"/>
        <v/>
      </c>
      <c r="M2586" s="44" t="str">
        <f t="shared" ca="1" si="1231"/>
        <v/>
      </c>
      <c r="N2586" s="44" t="str">
        <f t="shared" ca="1" si="1232"/>
        <v/>
      </c>
      <c r="O2586" s="108" t="str">
        <f t="shared" si="1216"/>
        <v/>
      </c>
      <c r="P2586" s="102" t="str">
        <f t="shared" si="1217"/>
        <v/>
      </c>
      <c r="Q2586" s="102" t="str">
        <f t="shared" si="1218"/>
        <v/>
      </c>
      <c r="R2586" s="120" t="str">
        <f t="shared" si="1219"/>
        <v/>
      </c>
      <c r="S2586" s="54" t="str">
        <f t="shared" si="1220"/>
        <v/>
      </c>
      <c r="T2586" s="5" t="str">
        <f t="shared" si="1221"/>
        <v/>
      </c>
      <c r="U2586" s="152" t="str">
        <f t="shared" si="1204"/>
        <v/>
      </c>
      <c r="V2586" s="152" t="str">
        <f t="shared" si="1205"/>
        <v/>
      </c>
      <c r="W2586" s="153" t="str">
        <f t="shared" si="1206"/>
        <v/>
      </c>
      <c r="X2586" s="153" t="str">
        <f t="shared" si="1207"/>
        <v/>
      </c>
      <c r="Y2586" s="153" t="str">
        <f t="shared" si="1208"/>
        <v/>
      </c>
      <c r="Z2586" s="153" t="str">
        <f t="shared" si="1209"/>
        <v/>
      </c>
      <c r="AA2586" s="152" t="str">
        <f t="shared" si="1210"/>
        <v/>
      </c>
      <c r="AB2586" s="152" t="str">
        <f t="shared" si="1211"/>
        <v/>
      </c>
      <c r="AC2586" s="154" t="str">
        <f t="shared" si="1222"/>
        <v/>
      </c>
      <c r="AD2586" s="154" t="str">
        <f t="shared" si="1223"/>
        <v/>
      </c>
      <c r="AE2586" s="3" t="str">
        <f t="shared" si="1224"/>
        <v/>
      </c>
      <c r="AF2586" s="3" t="str">
        <f t="shared" si="1225"/>
        <v/>
      </c>
      <c r="AG2586" s="3" t="str">
        <f t="shared" si="1226"/>
        <v/>
      </c>
      <c r="AH2586" s="4" t="str">
        <f t="shared" si="1227"/>
        <v/>
      </c>
      <c r="AI2586" s="75" t="str">
        <f t="shared" si="1228"/>
        <v/>
      </c>
      <c r="AJ2586" s="75" t="str">
        <f t="shared" si="1229"/>
        <v/>
      </c>
    </row>
    <row r="2587" spans="1:36" ht="14.25">
      <c r="A2587" s="41" t="str">
        <f t="shared" si="1212"/>
        <v/>
      </c>
      <c r="B2587" s="150" t="str">
        <f>IF(ISNUMBER(A2587),INDEX('MetaTrader Import'!$H$13:$J$5893,TRUNC(((A2587-$A$39+1)-1)/3)+1,MOD((A2587-$A$39+1)-1,3)+1),"")</f>
        <v/>
      </c>
      <c r="C2587" s="43" t="str">
        <f t="shared" si="1213"/>
        <v/>
      </c>
      <c r="D2587" s="43" t="str">
        <f t="shared" ca="1" si="1203"/>
        <v/>
      </c>
      <c r="E2587" s="43" t="str">
        <f t="shared" si="1214"/>
        <v/>
      </c>
      <c r="F2587" s="43" t="str">
        <f t="shared" si="1215"/>
        <v/>
      </c>
      <c r="G2587" s="43" t="str">
        <f>IF(A2587&lt;&gt;"",IF(A2587&lt;Data!$G$11*0.25,$C$13/$G$32,IF(A2587&gt;Data!$G$11*0.25,$C$13,$C$13*10)),"")</f>
        <v/>
      </c>
      <c r="H2587" s="43" t="str">
        <f>IF(A2587&lt;&gt;"",IF(Data!$G$9="constant",$C$13,IF(Data!$G$9="squeeze",G2587,F2587)),"")</f>
        <v/>
      </c>
      <c r="I2587" s="38" t="str">
        <f ca="1">IF(ISNUMBER(A2587),NORMINV(RAND(),0,IF(AND(Data!$G$9="squeeze",A2587&lt;Data!$G$11*0.25),$H$32,1)*$C$30*$C$13)*($C$14*$C$12),"")</f>
        <v/>
      </c>
      <c r="J2587" s="42" t="str">
        <f ca="1">IFERROR(IF(Data!$C$6="Real",B2587,I2587+J2586+($C$14*$C$12)*(NORMINV(RAND(),$C$15,CHOOSE($G$13,$C$13,F2587,G2587)))),"")</f>
        <v/>
      </c>
      <c r="K2587" s="88" t="str">
        <f>IF(ISNUMBER(A2587), IF($G$16="fixed",$G$17,MIN(H2587*Data!$C$7*$C$16*0.5,$C$17*Data!$C$7))*$C$12,"")</f>
        <v/>
      </c>
      <c r="L2587" s="42" t="str">
        <f t="shared" ca="1" si="1230"/>
        <v/>
      </c>
      <c r="M2587" s="44" t="str">
        <f t="shared" ca="1" si="1231"/>
        <v/>
      </c>
      <c r="N2587" s="44" t="str">
        <f t="shared" ca="1" si="1232"/>
        <v/>
      </c>
      <c r="O2587" s="108" t="str">
        <f t="shared" si="1216"/>
        <v/>
      </c>
      <c r="P2587" s="102" t="str">
        <f t="shared" si="1217"/>
        <v/>
      </c>
      <c r="Q2587" s="102" t="str">
        <f t="shared" si="1218"/>
        <v/>
      </c>
      <c r="R2587" s="120" t="str">
        <f t="shared" si="1219"/>
        <v/>
      </c>
      <c r="S2587" s="54" t="str">
        <f t="shared" si="1220"/>
        <v/>
      </c>
      <c r="T2587" s="5" t="str">
        <f t="shared" si="1221"/>
        <v/>
      </c>
      <c r="U2587" s="152" t="str">
        <f t="shared" si="1204"/>
        <v/>
      </c>
      <c r="V2587" s="152" t="str">
        <f t="shared" si="1205"/>
        <v/>
      </c>
      <c r="W2587" s="153" t="str">
        <f t="shared" si="1206"/>
        <v/>
      </c>
      <c r="X2587" s="153" t="str">
        <f t="shared" si="1207"/>
        <v/>
      </c>
      <c r="Y2587" s="153" t="str">
        <f t="shared" si="1208"/>
        <v/>
      </c>
      <c r="Z2587" s="153" t="str">
        <f t="shared" si="1209"/>
        <v/>
      </c>
      <c r="AA2587" s="152" t="str">
        <f t="shared" si="1210"/>
        <v/>
      </c>
      <c r="AB2587" s="152" t="str">
        <f t="shared" si="1211"/>
        <v/>
      </c>
      <c r="AC2587" s="154" t="str">
        <f t="shared" si="1222"/>
        <v/>
      </c>
      <c r="AD2587" s="154" t="str">
        <f t="shared" si="1223"/>
        <v/>
      </c>
      <c r="AE2587" s="3" t="str">
        <f t="shared" si="1224"/>
        <v/>
      </c>
      <c r="AF2587" s="3" t="str">
        <f t="shared" si="1225"/>
        <v/>
      </c>
      <c r="AG2587" s="3" t="str">
        <f t="shared" si="1226"/>
        <v/>
      </c>
      <c r="AH2587" s="4" t="str">
        <f t="shared" si="1227"/>
        <v/>
      </c>
      <c r="AI2587" s="75" t="str">
        <f t="shared" si="1228"/>
        <v/>
      </c>
      <c r="AJ2587" s="75" t="str">
        <f t="shared" si="1229"/>
        <v/>
      </c>
    </row>
    <row r="2588" spans="1:36" ht="14.25">
      <c r="A2588" s="41" t="str">
        <f t="shared" si="1212"/>
        <v/>
      </c>
      <c r="B2588" s="150" t="str">
        <f>IF(ISNUMBER(A2588),INDEX('MetaTrader Import'!$H$13:$J$5893,TRUNC(((A2588-$A$39+1)-1)/3)+1,MOD((A2588-$A$39+1)-1,3)+1),"")</f>
        <v/>
      </c>
      <c r="C2588" s="43" t="str">
        <f t="shared" si="1213"/>
        <v/>
      </c>
      <c r="D2588" s="43" t="str">
        <f t="shared" ca="1" si="1203"/>
        <v/>
      </c>
      <c r="E2588" s="43" t="str">
        <f t="shared" si="1214"/>
        <v/>
      </c>
      <c r="F2588" s="43" t="str">
        <f t="shared" si="1215"/>
        <v/>
      </c>
      <c r="G2588" s="43" t="str">
        <f>IF(A2588&lt;&gt;"",IF(A2588&lt;Data!$G$11*0.25,$C$13/$G$32,IF(A2588&gt;Data!$G$11*0.25,$C$13,$C$13*10)),"")</f>
        <v/>
      </c>
      <c r="H2588" s="43" t="str">
        <f>IF(A2588&lt;&gt;"",IF(Data!$G$9="constant",$C$13,IF(Data!$G$9="squeeze",G2588,F2588)),"")</f>
        <v/>
      </c>
      <c r="I2588" s="38" t="str">
        <f ca="1">IF(ISNUMBER(A2588),NORMINV(RAND(),0,IF(AND(Data!$G$9="squeeze",A2588&lt;Data!$G$11*0.25),$H$32,1)*$C$30*$C$13)*($C$14*$C$12),"")</f>
        <v/>
      </c>
      <c r="J2588" s="42" t="str">
        <f ca="1">IFERROR(IF(Data!$C$6="Real",B2588,I2588+J2587+($C$14*$C$12)*(NORMINV(RAND(),$C$15,CHOOSE($G$13,$C$13,F2588,G2588)))),"")</f>
        <v/>
      </c>
      <c r="K2588" s="88" t="str">
        <f>IF(ISNUMBER(A2588), IF($G$16="fixed",$G$17,MIN(H2588*Data!$C$7*$C$16*0.5,$C$17*Data!$C$7))*$C$12,"")</f>
        <v/>
      </c>
      <c r="L2588" s="42" t="str">
        <f t="shared" ca="1" si="1230"/>
        <v/>
      </c>
      <c r="M2588" s="44" t="str">
        <f t="shared" ca="1" si="1231"/>
        <v/>
      </c>
      <c r="N2588" s="44" t="str">
        <f t="shared" ca="1" si="1232"/>
        <v/>
      </c>
      <c r="O2588" s="108" t="str">
        <f t="shared" si="1216"/>
        <v/>
      </c>
      <c r="P2588" s="102" t="str">
        <f t="shared" si="1217"/>
        <v/>
      </c>
      <c r="Q2588" s="102" t="str">
        <f t="shared" si="1218"/>
        <v/>
      </c>
      <c r="R2588" s="120" t="str">
        <f t="shared" si="1219"/>
        <v/>
      </c>
      <c r="S2588" s="54" t="str">
        <f t="shared" si="1220"/>
        <v/>
      </c>
      <c r="T2588" s="5" t="str">
        <f t="shared" si="1221"/>
        <v/>
      </c>
      <c r="U2588" s="152" t="str">
        <f t="shared" si="1204"/>
        <v/>
      </c>
      <c r="V2588" s="152" t="str">
        <f t="shared" si="1205"/>
        <v/>
      </c>
      <c r="W2588" s="153" t="str">
        <f t="shared" si="1206"/>
        <v/>
      </c>
      <c r="X2588" s="153" t="str">
        <f t="shared" si="1207"/>
        <v/>
      </c>
      <c r="Y2588" s="153" t="str">
        <f t="shared" si="1208"/>
        <v/>
      </c>
      <c r="Z2588" s="153" t="str">
        <f t="shared" si="1209"/>
        <v/>
      </c>
      <c r="AA2588" s="152" t="str">
        <f t="shared" si="1210"/>
        <v/>
      </c>
      <c r="AB2588" s="152" t="str">
        <f t="shared" si="1211"/>
        <v/>
      </c>
      <c r="AC2588" s="154" t="str">
        <f t="shared" si="1222"/>
        <v/>
      </c>
      <c r="AD2588" s="154" t="str">
        <f t="shared" si="1223"/>
        <v/>
      </c>
      <c r="AE2588" s="3" t="str">
        <f t="shared" si="1224"/>
        <v/>
      </c>
      <c r="AF2588" s="3" t="str">
        <f t="shared" si="1225"/>
        <v/>
      </c>
      <c r="AG2588" s="3" t="str">
        <f t="shared" si="1226"/>
        <v/>
      </c>
      <c r="AH2588" s="4" t="str">
        <f t="shared" si="1227"/>
        <v/>
      </c>
      <c r="AI2588" s="75" t="str">
        <f t="shared" si="1228"/>
        <v/>
      </c>
      <c r="AJ2588" s="75" t="str">
        <f t="shared" si="1229"/>
        <v/>
      </c>
    </row>
    <row r="2589" spans="1:36" ht="14.25">
      <c r="A2589" s="41" t="str">
        <f t="shared" si="1212"/>
        <v/>
      </c>
      <c r="B2589" s="150" t="str">
        <f>IF(ISNUMBER(A2589),INDEX('MetaTrader Import'!$H$13:$J$5893,TRUNC(((A2589-$A$39+1)-1)/3)+1,MOD((A2589-$A$39+1)-1,3)+1),"")</f>
        <v/>
      </c>
      <c r="C2589" s="43" t="str">
        <f t="shared" si="1213"/>
        <v/>
      </c>
      <c r="D2589" s="43" t="str">
        <f t="shared" ca="1" si="1203"/>
        <v/>
      </c>
      <c r="E2589" s="43" t="str">
        <f t="shared" si="1214"/>
        <v/>
      </c>
      <c r="F2589" s="43" t="str">
        <f t="shared" si="1215"/>
        <v/>
      </c>
      <c r="G2589" s="43" t="str">
        <f>IF(A2589&lt;&gt;"",IF(A2589&lt;Data!$G$11*0.25,$C$13/$G$32,IF(A2589&gt;Data!$G$11*0.25,$C$13,$C$13*10)),"")</f>
        <v/>
      </c>
      <c r="H2589" s="43" t="str">
        <f>IF(A2589&lt;&gt;"",IF(Data!$G$9="constant",$C$13,IF(Data!$G$9="squeeze",G2589,F2589)),"")</f>
        <v/>
      </c>
      <c r="I2589" s="38" t="str">
        <f ca="1">IF(ISNUMBER(A2589),NORMINV(RAND(),0,IF(AND(Data!$G$9="squeeze",A2589&lt;Data!$G$11*0.25),$H$32,1)*$C$30*$C$13)*($C$14*$C$12),"")</f>
        <v/>
      </c>
      <c r="J2589" s="42" t="str">
        <f ca="1">IFERROR(IF(Data!$C$6="Real",B2589,I2589+J2588+($C$14*$C$12)*(NORMINV(RAND(),$C$15,CHOOSE($G$13,$C$13,F2589,G2589)))),"")</f>
        <v/>
      </c>
      <c r="K2589" s="88" t="str">
        <f>IF(ISNUMBER(A2589), IF($G$16="fixed",$G$17,MIN(H2589*Data!$C$7*$C$16*0.5,$C$17*Data!$C$7))*$C$12,"")</f>
        <v/>
      </c>
      <c r="L2589" s="42" t="str">
        <f t="shared" ca="1" si="1230"/>
        <v/>
      </c>
      <c r="M2589" s="44" t="str">
        <f t="shared" ca="1" si="1231"/>
        <v/>
      </c>
      <c r="N2589" s="44" t="str">
        <f t="shared" ca="1" si="1232"/>
        <v/>
      </c>
      <c r="O2589" s="108" t="str">
        <f t="shared" si="1216"/>
        <v/>
      </c>
      <c r="P2589" s="102" t="str">
        <f t="shared" si="1217"/>
        <v/>
      </c>
      <c r="Q2589" s="102" t="str">
        <f t="shared" si="1218"/>
        <v/>
      </c>
      <c r="R2589" s="120" t="str">
        <f t="shared" si="1219"/>
        <v/>
      </c>
      <c r="S2589" s="54" t="str">
        <f t="shared" si="1220"/>
        <v/>
      </c>
      <c r="T2589" s="5" t="str">
        <f t="shared" si="1221"/>
        <v/>
      </c>
      <c r="U2589" s="152" t="str">
        <f t="shared" si="1204"/>
        <v/>
      </c>
      <c r="V2589" s="152" t="str">
        <f t="shared" si="1205"/>
        <v/>
      </c>
      <c r="W2589" s="153" t="str">
        <f t="shared" si="1206"/>
        <v/>
      </c>
      <c r="X2589" s="153" t="str">
        <f t="shared" si="1207"/>
        <v/>
      </c>
      <c r="Y2589" s="153" t="str">
        <f t="shared" si="1208"/>
        <v/>
      </c>
      <c r="Z2589" s="153" t="str">
        <f t="shared" si="1209"/>
        <v/>
      </c>
      <c r="AA2589" s="152" t="str">
        <f t="shared" si="1210"/>
        <v/>
      </c>
      <c r="AB2589" s="152" t="str">
        <f t="shared" si="1211"/>
        <v/>
      </c>
      <c r="AC2589" s="154" t="str">
        <f t="shared" si="1222"/>
        <v/>
      </c>
      <c r="AD2589" s="154" t="str">
        <f t="shared" si="1223"/>
        <v/>
      </c>
      <c r="AE2589" s="3" t="str">
        <f t="shared" si="1224"/>
        <v/>
      </c>
      <c r="AF2589" s="3" t="str">
        <f t="shared" si="1225"/>
        <v/>
      </c>
      <c r="AG2589" s="3" t="str">
        <f t="shared" si="1226"/>
        <v/>
      </c>
      <c r="AH2589" s="4" t="str">
        <f t="shared" si="1227"/>
        <v/>
      </c>
      <c r="AI2589" s="75" t="str">
        <f t="shared" si="1228"/>
        <v/>
      </c>
      <c r="AJ2589" s="75" t="str">
        <f t="shared" si="1229"/>
        <v/>
      </c>
    </row>
    <row r="2590" spans="1:36" ht="14.25">
      <c r="A2590" s="41" t="str">
        <f t="shared" si="1212"/>
        <v/>
      </c>
      <c r="B2590" s="150" t="str">
        <f>IF(ISNUMBER(A2590),INDEX('MetaTrader Import'!$H$13:$J$5893,TRUNC(((A2590-$A$39+1)-1)/3)+1,MOD((A2590-$A$39+1)-1,3)+1),"")</f>
        <v/>
      </c>
      <c r="C2590" s="43" t="str">
        <f t="shared" si="1213"/>
        <v/>
      </c>
      <c r="D2590" s="43" t="str">
        <f t="shared" ca="1" si="1203"/>
        <v/>
      </c>
      <c r="E2590" s="43" t="str">
        <f t="shared" si="1214"/>
        <v/>
      </c>
      <c r="F2590" s="43" t="str">
        <f t="shared" si="1215"/>
        <v/>
      </c>
      <c r="G2590" s="43" t="str">
        <f>IF(A2590&lt;&gt;"",IF(A2590&lt;Data!$G$11*0.25,$C$13/$G$32,IF(A2590&gt;Data!$G$11*0.25,$C$13,$C$13*10)),"")</f>
        <v/>
      </c>
      <c r="H2590" s="43" t="str">
        <f>IF(A2590&lt;&gt;"",IF(Data!$G$9="constant",$C$13,IF(Data!$G$9="squeeze",G2590,F2590)),"")</f>
        <v/>
      </c>
      <c r="I2590" s="38" t="str">
        <f ca="1">IF(ISNUMBER(A2590),NORMINV(RAND(),0,IF(AND(Data!$G$9="squeeze",A2590&lt;Data!$G$11*0.25),$H$32,1)*$C$30*$C$13)*($C$14*$C$12),"")</f>
        <v/>
      </c>
      <c r="J2590" s="42" t="str">
        <f ca="1">IFERROR(IF(Data!$C$6="Real",B2590,I2590+J2589+($C$14*$C$12)*(NORMINV(RAND(),$C$15,CHOOSE($G$13,$C$13,F2590,G2590)))),"")</f>
        <v/>
      </c>
      <c r="K2590" s="88" t="str">
        <f>IF(ISNUMBER(A2590), IF($G$16="fixed",$G$17,MIN(H2590*Data!$C$7*$C$16*0.5,$C$17*Data!$C$7))*$C$12,"")</f>
        <v/>
      </c>
      <c r="L2590" s="42" t="str">
        <f t="shared" ca="1" si="1230"/>
        <v/>
      </c>
      <c r="M2590" s="44" t="str">
        <f t="shared" ca="1" si="1231"/>
        <v/>
      </c>
      <c r="N2590" s="44" t="str">
        <f t="shared" ca="1" si="1232"/>
        <v/>
      </c>
      <c r="O2590" s="108" t="str">
        <f t="shared" si="1216"/>
        <v/>
      </c>
      <c r="P2590" s="102" t="str">
        <f t="shared" si="1217"/>
        <v/>
      </c>
      <c r="Q2590" s="102" t="str">
        <f t="shared" si="1218"/>
        <v/>
      </c>
      <c r="R2590" s="120" t="str">
        <f t="shared" si="1219"/>
        <v/>
      </c>
      <c r="S2590" s="54" t="str">
        <f t="shared" si="1220"/>
        <v/>
      </c>
      <c r="T2590" s="5" t="str">
        <f t="shared" si="1221"/>
        <v/>
      </c>
      <c r="U2590" s="152" t="str">
        <f t="shared" si="1204"/>
        <v/>
      </c>
      <c r="V2590" s="152" t="str">
        <f t="shared" si="1205"/>
        <v/>
      </c>
      <c r="W2590" s="153" t="str">
        <f t="shared" si="1206"/>
        <v/>
      </c>
      <c r="X2590" s="153" t="str">
        <f t="shared" si="1207"/>
        <v/>
      </c>
      <c r="Y2590" s="153" t="str">
        <f t="shared" si="1208"/>
        <v/>
      </c>
      <c r="Z2590" s="153" t="str">
        <f t="shared" si="1209"/>
        <v/>
      </c>
      <c r="AA2590" s="152" t="str">
        <f t="shared" si="1210"/>
        <v/>
      </c>
      <c r="AB2590" s="152" t="str">
        <f t="shared" si="1211"/>
        <v/>
      </c>
      <c r="AC2590" s="154" t="str">
        <f t="shared" si="1222"/>
        <v/>
      </c>
      <c r="AD2590" s="154" t="str">
        <f t="shared" si="1223"/>
        <v/>
      </c>
      <c r="AE2590" s="3" t="str">
        <f t="shared" si="1224"/>
        <v/>
      </c>
      <c r="AF2590" s="3" t="str">
        <f t="shared" si="1225"/>
        <v/>
      </c>
      <c r="AG2590" s="3" t="str">
        <f t="shared" si="1226"/>
        <v/>
      </c>
      <c r="AH2590" s="4" t="str">
        <f t="shared" si="1227"/>
        <v/>
      </c>
      <c r="AI2590" s="75" t="str">
        <f t="shared" si="1228"/>
        <v/>
      </c>
      <c r="AJ2590" s="75" t="str">
        <f t="shared" si="1229"/>
        <v/>
      </c>
    </row>
    <row r="2591" spans="1:36" ht="14.25">
      <c r="A2591" s="41" t="str">
        <f t="shared" si="1212"/>
        <v/>
      </c>
      <c r="B2591" s="150" t="str">
        <f>IF(ISNUMBER(A2591),INDEX('MetaTrader Import'!$H$13:$J$5893,TRUNC(((A2591-$A$39+1)-1)/3)+1,MOD((A2591-$A$39+1)-1,3)+1),"")</f>
        <v/>
      </c>
      <c r="C2591" s="43" t="str">
        <f t="shared" si="1213"/>
        <v/>
      </c>
      <c r="D2591" s="43" t="str">
        <f t="shared" ca="1" si="1203"/>
        <v/>
      </c>
      <c r="E2591" s="43" t="str">
        <f t="shared" si="1214"/>
        <v/>
      </c>
      <c r="F2591" s="43" t="str">
        <f t="shared" si="1215"/>
        <v/>
      </c>
      <c r="G2591" s="43" t="str">
        <f>IF(A2591&lt;&gt;"",IF(A2591&lt;Data!$G$11*0.25,$C$13/$G$32,IF(A2591&gt;Data!$G$11*0.25,$C$13,$C$13*10)),"")</f>
        <v/>
      </c>
      <c r="H2591" s="43" t="str">
        <f>IF(A2591&lt;&gt;"",IF(Data!$G$9="constant",$C$13,IF(Data!$G$9="squeeze",G2591,F2591)),"")</f>
        <v/>
      </c>
      <c r="I2591" s="38" t="str">
        <f ca="1">IF(ISNUMBER(A2591),NORMINV(RAND(),0,IF(AND(Data!$G$9="squeeze",A2591&lt;Data!$G$11*0.25),$H$32,1)*$C$30*$C$13)*($C$14*$C$12),"")</f>
        <v/>
      </c>
      <c r="J2591" s="42" t="str">
        <f ca="1">IFERROR(IF(Data!$C$6="Real",B2591,I2591+J2590+($C$14*$C$12)*(NORMINV(RAND(),$C$15,CHOOSE($G$13,$C$13,F2591,G2591)))),"")</f>
        <v/>
      </c>
      <c r="K2591" s="88" t="str">
        <f>IF(ISNUMBER(A2591), IF($G$16="fixed",$G$17,MIN(H2591*Data!$C$7*$C$16*0.5,$C$17*Data!$C$7))*$C$12,"")</f>
        <v/>
      </c>
      <c r="L2591" s="42" t="str">
        <f t="shared" ca="1" si="1230"/>
        <v/>
      </c>
      <c r="M2591" s="44" t="str">
        <f t="shared" ca="1" si="1231"/>
        <v/>
      </c>
      <c r="N2591" s="44" t="str">
        <f t="shared" ca="1" si="1232"/>
        <v/>
      </c>
      <c r="O2591" s="108" t="str">
        <f t="shared" si="1216"/>
        <v/>
      </c>
      <c r="P2591" s="102" t="str">
        <f t="shared" si="1217"/>
        <v/>
      </c>
      <c r="Q2591" s="102" t="str">
        <f t="shared" si="1218"/>
        <v/>
      </c>
      <c r="R2591" s="120" t="str">
        <f t="shared" si="1219"/>
        <v/>
      </c>
      <c r="S2591" s="54" t="str">
        <f t="shared" si="1220"/>
        <v/>
      </c>
      <c r="T2591" s="5" t="str">
        <f t="shared" si="1221"/>
        <v/>
      </c>
      <c r="U2591" s="152" t="str">
        <f t="shared" si="1204"/>
        <v/>
      </c>
      <c r="V2591" s="152" t="str">
        <f t="shared" si="1205"/>
        <v/>
      </c>
      <c r="W2591" s="153" t="str">
        <f t="shared" si="1206"/>
        <v/>
      </c>
      <c r="X2591" s="153" t="str">
        <f t="shared" si="1207"/>
        <v/>
      </c>
      <c r="Y2591" s="153" t="str">
        <f t="shared" si="1208"/>
        <v/>
      </c>
      <c r="Z2591" s="153" t="str">
        <f t="shared" si="1209"/>
        <v/>
      </c>
      <c r="AA2591" s="152" t="str">
        <f t="shared" si="1210"/>
        <v/>
      </c>
      <c r="AB2591" s="152" t="str">
        <f t="shared" si="1211"/>
        <v/>
      </c>
      <c r="AC2591" s="154" t="str">
        <f t="shared" si="1222"/>
        <v/>
      </c>
      <c r="AD2591" s="154" t="str">
        <f t="shared" si="1223"/>
        <v/>
      </c>
      <c r="AE2591" s="3" t="str">
        <f t="shared" si="1224"/>
        <v/>
      </c>
      <c r="AF2591" s="3" t="str">
        <f t="shared" si="1225"/>
        <v/>
      </c>
      <c r="AG2591" s="3" t="str">
        <f t="shared" si="1226"/>
        <v/>
      </c>
      <c r="AH2591" s="4" t="str">
        <f t="shared" si="1227"/>
        <v/>
      </c>
      <c r="AI2591" s="75" t="str">
        <f t="shared" si="1228"/>
        <v/>
      </c>
      <c r="AJ2591" s="75" t="str">
        <f t="shared" si="1229"/>
        <v/>
      </c>
    </row>
    <row r="2592" spans="1:36" ht="14.25">
      <c r="A2592" s="41" t="str">
        <f t="shared" si="1212"/>
        <v/>
      </c>
      <c r="B2592" s="150" t="str">
        <f>IF(ISNUMBER(A2592),INDEX('MetaTrader Import'!$H$13:$J$5893,TRUNC(((A2592-$A$39+1)-1)/3)+1,MOD((A2592-$A$39+1)-1,3)+1),"")</f>
        <v/>
      </c>
      <c r="C2592" s="43" t="str">
        <f t="shared" si="1213"/>
        <v/>
      </c>
      <c r="D2592" s="43" t="str">
        <f t="shared" ca="1" si="1203"/>
        <v/>
      </c>
      <c r="E2592" s="43" t="str">
        <f t="shared" si="1214"/>
        <v/>
      </c>
      <c r="F2592" s="43" t="str">
        <f t="shared" si="1215"/>
        <v/>
      </c>
      <c r="G2592" s="43" t="str">
        <f>IF(A2592&lt;&gt;"",IF(A2592&lt;Data!$G$11*0.25,$C$13/$G$32,IF(A2592&gt;Data!$G$11*0.25,$C$13,$C$13*10)),"")</f>
        <v/>
      </c>
      <c r="H2592" s="43" t="str">
        <f>IF(A2592&lt;&gt;"",IF(Data!$G$9="constant",$C$13,IF(Data!$G$9="squeeze",G2592,F2592)),"")</f>
        <v/>
      </c>
      <c r="I2592" s="38" t="str">
        <f ca="1">IF(ISNUMBER(A2592),NORMINV(RAND(),0,IF(AND(Data!$G$9="squeeze",A2592&lt;Data!$G$11*0.25),$H$32,1)*$C$30*$C$13)*($C$14*$C$12),"")</f>
        <v/>
      </c>
      <c r="J2592" s="42" t="str">
        <f ca="1">IFERROR(IF(Data!$C$6="Real",B2592,I2592+J2591+($C$14*$C$12)*(NORMINV(RAND(),$C$15,CHOOSE($G$13,$C$13,F2592,G2592)))),"")</f>
        <v/>
      </c>
      <c r="K2592" s="88" t="str">
        <f>IF(ISNUMBER(A2592), IF($G$16="fixed",$G$17,MIN(H2592*Data!$C$7*$C$16*0.5,$C$17*Data!$C$7))*$C$12,"")</f>
        <v/>
      </c>
      <c r="L2592" s="42" t="str">
        <f t="shared" ca="1" si="1230"/>
        <v/>
      </c>
      <c r="M2592" s="44" t="str">
        <f t="shared" ca="1" si="1231"/>
        <v/>
      </c>
      <c r="N2592" s="44" t="str">
        <f t="shared" ca="1" si="1232"/>
        <v/>
      </c>
      <c r="O2592" s="108" t="str">
        <f t="shared" si="1216"/>
        <v/>
      </c>
      <c r="P2592" s="102" t="str">
        <f t="shared" si="1217"/>
        <v/>
      </c>
      <c r="Q2592" s="102" t="str">
        <f t="shared" si="1218"/>
        <v/>
      </c>
      <c r="R2592" s="120" t="str">
        <f t="shared" si="1219"/>
        <v/>
      </c>
      <c r="S2592" s="54" t="str">
        <f t="shared" si="1220"/>
        <v/>
      </c>
      <c r="T2592" s="5" t="str">
        <f t="shared" si="1221"/>
        <v/>
      </c>
      <c r="U2592" s="152" t="str">
        <f t="shared" si="1204"/>
        <v/>
      </c>
      <c r="V2592" s="152" t="str">
        <f t="shared" si="1205"/>
        <v/>
      </c>
      <c r="W2592" s="153" t="str">
        <f t="shared" si="1206"/>
        <v/>
      </c>
      <c r="X2592" s="153" t="str">
        <f t="shared" si="1207"/>
        <v/>
      </c>
      <c r="Y2592" s="153" t="str">
        <f t="shared" si="1208"/>
        <v/>
      </c>
      <c r="Z2592" s="153" t="str">
        <f t="shared" si="1209"/>
        <v/>
      </c>
      <c r="AA2592" s="152" t="str">
        <f t="shared" si="1210"/>
        <v/>
      </c>
      <c r="AB2592" s="152" t="str">
        <f t="shared" si="1211"/>
        <v/>
      </c>
      <c r="AC2592" s="154" t="str">
        <f t="shared" si="1222"/>
        <v/>
      </c>
      <c r="AD2592" s="154" t="str">
        <f t="shared" si="1223"/>
        <v/>
      </c>
      <c r="AE2592" s="3" t="str">
        <f t="shared" si="1224"/>
        <v/>
      </c>
      <c r="AF2592" s="3" t="str">
        <f t="shared" si="1225"/>
        <v/>
      </c>
      <c r="AG2592" s="3" t="str">
        <f t="shared" si="1226"/>
        <v/>
      </c>
      <c r="AH2592" s="4" t="str">
        <f t="shared" si="1227"/>
        <v/>
      </c>
      <c r="AI2592" s="75" t="str">
        <f t="shared" si="1228"/>
        <v/>
      </c>
      <c r="AJ2592" s="75" t="str">
        <f t="shared" si="1229"/>
        <v/>
      </c>
    </row>
    <row r="2593" spans="1:36" ht="14.25">
      <c r="A2593" s="41" t="str">
        <f t="shared" si="1212"/>
        <v/>
      </c>
      <c r="B2593" s="150" t="str">
        <f>IF(ISNUMBER(A2593),INDEX('MetaTrader Import'!$H$13:$J$5893,TRUNC(((A2593-$A$39+1)-1)/3)+1,MOD((A2593-$A$39+1)-1,3)+1),"")</f>
        <v/>
      </c>
      <c r="C2593" s="43" t="str">
        <f t="shared" si="1213"/>
        <v/>
      </c>
      <c r="D2593" s="43" t="str">
        <f t="shared" ca="1" si="1203"/>
        <v/>
      </c>
      <c r="E2593" s="43" t="str">
        <f t="shared" si="1214"/>
        <v/>
      </c>
      <c r="F2593" s="43" t="str">
        <f t="shared" si="1215"/>
        <v/>
      </c>
      <c r="G2593" s="43" t="str">
        <f>IF(A2593&lt;&gt;"",IF(A2593&lt;Data!$G$11*0.25,$C$13/$G$32,IF(A2593&gt;Data!$G$11*0.25,$C$13,$C$13*10)),"")</f>
        <v/>
      </c>
      <c r="H2593" s="43" t="str">
        <f>IF(A2593&lt;&gt;"",IF(Data!$G$9="constant",$C$13,IF(Data!$G$9="squeeze",G2593,F2593)),"")</f>
        <v/>
      </c>
      <c r="I2593" s="38" t="str">
        <f ca="1">IF(ISNUMBER(A2593),NORMINV(RAND(),0,IF(AND(Data!$G$9="squeeze",A2593&lt;Data!$G$11*0.25),$H$32,1)*$C$30*$C$13)*($C$14*$C$12),"")</f>
        <v/>
      </c>
      <c r="J2593" s="42" t="str">
        <f ca="1">IFERROR(IF(Data!$C$6="Real",B2593,I2593+J2592+($C$14*$C$12)*(NORMINV(RAND(),$C$15,CHOOSE($G$13,$C$13,F2593,G2593)))),"")</f>
        <v/>
      </c>
      <c r="K2593" s="88" t="str">
        <f>IF(ISNUMBER(A2593), IF($G$16="fixed",$G$17,MIN(H2593*Data!$C$7*$C$16*0.5,$C$17*Data!$C$7))*$C$12,"")</f>
        <v/>
      </c>
      <c r="L2593" s="42" t="str">
        <f t="shared" ca="1" si="1230"/>
        <v/>
      </c>
      <c r="M2593" s="44" t="str">
        <f t="shared" ca="1" si="1231"/>
        <v/>
      </c>
      <c r="N2593" s="44" t="str">
        <f t="shared" ca="1" si="1232"/>
        <v/>
      </c>
      <c r="O2593" s="108" t="str">
        <f t="shared" si="1216"/>
        <v/>
      </c>
      <c r="P2593" s="102" t="str">
        <f t="shared" si="1217"/>
        <v/>
      </c>
      <c r="Q2593" s="102" t="str">
        <f t="shared" si="1218"/>
        <v/>
      </c>
      <c r="R2593" s="120" t="str">
        <f t="shared" si="1219"/>
        <v/>
      </c>
      <c r="S2593" s="54" t="str">
        <f t="shared" si="1220"/>
        <v/>
      </c>
      <c r="T2593" s="5" t="str">
        <f t="shared" si="1221"/>
        <v/>
      </c>
      <c r="U2593" s="152" t="str">
        <f t="shared" si="1204"/>
        <v/>
      </c>
      <c r="V2593" s="152" t="str">
        <f t="shared" si="1205"/>
        <v/>
      </c>
      <c r="W2593" s="153" t="str">
        <f t="shared" si="1206"/>
        <v/>
      </c>
      <c r="X2593" s="153" t="str">
        <f t="shared" si="1207"/>
        <v/>
      </c>
      <c r="Y2593" s="153" t="str">
        <f t="shared" si="1208"/>
        <v/>
      </c>
      <c r="Z2593" s="153" t="str">
        <f t="shared" si="1209"/>
        <v/>
      </c>
      <c r="AA2593" s="152" t="str">
        <f t="shared" si="1210"/>
        <v/>
      </c>
      <c r="AB2593" s="152" t="str">
        <f t="shared" si="1211"/>
        <v/>
      </c>
      <c r="AC2593" s="154" t="str">
        <f t="shared" si="1222"/>
        <v/>
      </c>
      <c r="AD2593" s="154" t="str">
        <f t="shared" si="1223"/>
        <v/>
      </c>
      <c r="AE2593" s="3" t="str">
        <f t="shared" si="1224"/>
        <v/>
      </c>
      <c r="AF2593" s="3" t="str">
        <f t="shared" si="1225"/>
        <v/>
      </c>
      <c r="AG2593" s="3" t="str">
        <f t="shared" si="1226"/>
        <v/>
      </c>
      <c r="AH2593" s="4" t="str">
        <f t="shared" si="1227"/>
        <v/>
      </c>
      <c r="AI2593" s="75" t="str">
        <f t="shared" si="1228"/>
        <v/>
      </c>
      <c r="AJ2593" s="75" t="str">
        <f t="shared" si="1229"/>
        <v/>
      </c>
    </row>
    <row r="2594" spans="1:36" ht="14.25">
      <c r="A2594" s="41" t="str">
        <f t="shared" si="1212"/>
        <v/>
      </c>
      <c r="B2594" s="150" t="str">
        <f>IF(ISNUMBER(A2594),INDEX('MetaTrader Import'!$H$13:$J$5893,TRUNC(((A2594-$A$39+1)-1)/3)+1,MOD((A2594-$A$39+1)-1,3)+1),"")</f>
        <v/>
      </c>
      <c r="C2594" s="43" t="str">
        <f t="shared" si="1213"/>
        <v/>
      </c>
      <c r="D2594" s="43" t="str">
        <f t="shared" ca="1" si="1203"/>
        <v/>
      </c>
      <c r="E2594" s="43" t="str">
        <f t="shared" si="1214"/>
        <v/>
      </c>
      <c r="F2594" s="43" t="str">
        <f t="shared" si="1215"/>
        <v/>
      </c>
      <c r="G2594" s="43" t="str">
        <f>IF(A2594&lt;&gt;"",IF(A2594&lt;Data!$G$11*0.25,$C$13/$G$32,IF(A2594&gt;Data!$G$11*0.25,$C$13,$C$13*10)),"")</f>
        <v/>
      </c>
      <c r="H2594" s="43" t="str">
        <f>IF(A2594&lt;&gt;"",IF(Data!$G$9="constant",$C$13,IF(Data!$G$9="squeeze",G2594,F2594)),"")</f>
        <v/>
      </c>
      <c r="I2594" s="38" t="str">
        <f ca="1">IF(ISNUMBER(A2594),NORMINV(RAND(),0,IF(AND(Data!$G$9="squeeze",A2594&lt;Data!$G$11*0.25),$H$32,1)*$C$30*$C$13)*($C$14*$C$12),"")</f>
        <v/>
      </c>
      <c r="J2594" s="42" t="str">
        <f ca="1">IFERROR(IF(Data!$C$6="Real",B2594,I2594+J2593+($C$14*$C$12)*(NORMINV(RAND(),$C$15,CHOOSE($G$13,$C$13,F2594,G2594)))),"")</f>
        <v/>
      </c>
      <c r="K2594" s="88" t="str">
        <f>IF(ISNUMBER(A2594), IF($G$16="fixed",$G$17,MIN(H2594*Data!$C$7*$C$16*0.5,$C$17*Data!$C$7))*$C$12,"")</f>
        <v/>
      </c>
      <c r="L2594" s="42" t="str">
        <f t="shared" ca="1" si="1230"/>
        <v/>
      </c>
      <c r="M2594" s="44" t="str">
        <f t="shared" ca="1" si="1231"/>
        <v/>
      </c>
      <c r="N2594" s="44" t="str">
        <f t="shared" ca="1" si="1232"/>
        <v/>
      </c>
      <c r="O2594" s="108" t="str">
        <f t="shared" si="1216"/>
        <v/>
      </c>
      <c r="P2594" s="102" t="str">
        <f t="shared" si="1217"/>
        <v/>
      </c>
      <c r="Q2594" s="102" t="str">
        <f t="shared" si="1218"/>
        <v/>
      </c>
      <c r="R2594" s="120" t="str">
        <f t="shared" si="1219"/>
        <v/>
      </c>
      <c r="S2594" s="54" t="str">
        <f t="shared" si="1220"/>
        <v/>
      </c>
      <c r="T2594" s="5" t="str">
        <f t="shared" si="1221"/>
        <v/>
      </c>
      <c r="U2594" s="152" t="str">
        <f t="shared" si="1204"/>
        <v/>
      </c>
      <c r="V2594" s="152" t="str">
        <f t="shared" si="1205"/>
        <v/>
      </c>
      <c r="W2594" s="153" t="str">
        <f t="shared" si="1206"/>
        <v/>
      </c>
      <c r="X2594" s="153" t="str">
        <f t="shared" si="1207"/>
        <v/>
      </c>
      <c r="Y2594" s="153" t="str">
        <f t="shared" si="1208"/>
        <v/>
      </c>
      <c r="Z2594" s="153" t="str">
        <f t="shared" si="1209"/>
        <v/>
      </c>
      <c r="AA2594" s="152" t="str">
        <f t="shared" si="1210"/>
        <v/>
      </c>
      <c r="AB2594" s="152" t="str">
        <f t="shared" si="1211"/>
        <v/>
      </c>
      <c r="AC2594" s="154" t="str">
        <f t="shared" si="1222"/>
        <v/>
      </c>
      <c r="AD2594" s="154" t="str">
        <f t="shared" si="1223"/>
        <v/>
      </c>
      <c r="AE2594" s="3" t="str">
        <f t="shared" si="1224"/>
        <v/>
      </c>
      <c r="AF2594" s="3" t="str">
        <f t="shared" si="1225"/>
        <v/>
      </c>
      <c r="AG2594" s="3" t="str">
        <f t="shared" si="1226"/>
        <v/>
      </c>
      <c r="AH2594" s="4" t="str">
        <f t="shared" si="1227"/>
        <v/>
      </c>
      <c r="AI2594" s="75" t="str">
        <f t="shared" si="1228"/>
        <v/>
      </c>
      <c r="AJ2594" s="75" t="str">
        <f t="shared" si="1229"/>
        <v/>
      </c>
    </row>
    <row r="2595" spans="1:36" ht="14.25">
      <c r="A2595" s="41" t="str">
        <f t="shared" si="1212"/>
        <v/>
      </c>
      <c r="B2595" s="150" t="str">
        <f>IF(ISNUMBER(A2595),INDEX('MetaTrader Import'!$H$13:$J$5893,TRUNC(((A2595-$A$39+1)-1)/3)+1,MOD((A2595-$A$39+1)-1,3)+1),"")</f>
        <v/>
      </c>
      <c r="C2595" s="43" t="str">
        <f t="shared" si="1213"/>
        <v/>
      </c>
      <c r="D2595" s="43" t="str">
        <f t="shared" ca="1" si="1203"/>
        <v/>
      </c>
      <c r="E2595" s="43" t="str">
        <f t="shared" si="1214"/>
        <v/>
      </c>
      <c r="F2595" s="43" t="str">
        <f t="shared" si="1215"/>
        <v/>
      </c>
      <c r="G2595" s="43" t="str">
        <f>IF(A2595&lt;&gt;"",IF(A2595&lt;Data!$G$11*0.25,$C$13/$G$32,IF(A2595&gt;Data!$G$11*0.25,$C$13,$C$13*10)),"")</f>
        <v/>
      </c>
      <c r="H2595" s="43" t="str">
        <f>IF(A2595&lt;&gt;"",IF(Data!$G$9="constant",$C$13,IF(Data!$G$9="squeeze",G2595,F2595)),"")</f>
        <v/>
      </c>
      <c r="I2595" s="38" t="str">
        <f ca="1">IF(ISNUMBER(A2595),NORMINV(RAND(),0,IF(AND(Data!$G$9="squeeze",A2595&lt;Data!$G$11*0.25),$H$32,1)*$C$30*$C$13)*($C$14*$C$12),"")</f>
        <v/>
      </c>
      <c r="J2595" s="42" t="str">
        <f ca="1">IFERROR(IF(Data!$C$6="Real",B2595,I2595+J2594+($C$14*$C$12)*(NORMINV(RAND(),$C$15,CHOOSE($G$13,$C$13,F2595,G2595)))),"")</f>
        <v/>
      </c>
      <c r="K2595" s="88" t="str">
        <f>IF(ISNUMBER(A2595), IF($G$16="fixed",$G$17,MIN(H2595*Data!$C$7*$C$16*0.5,$C$17*Data!$C$7))*$C$12,"")</f>
        <v/>
      </c>
      <c r="L2595" s="42" t="str">
        <f t="shared" ca="1" si="1230"/>
        <v/>
      </c>
      <c r="M2595" s="44" t="str">
        <f t="shared" ca="1" si="1231"/>
        <v/>
      </c>
      <c r="N2595" s="44" t="str">
        <f t="shared" ca="1" si="1232"/>
        <v/>
      </c>
      <c r="O2595" s="108" t="str">
        <f t="shared" si="1216"/>
        <v/>
      </c>
      <c r="P2595" s="102" t="str">
        <f t="shared" si="1217"/>
        <v/>
      </c>
      <c r="Q2595" s="102" t="str">
        <f t="shared" si="1218"/>
        <v/>
      </c>
      <c r="R2595" s="120" t="str">
        <f t="shared" si="1219"/>
        <v/>
      </c>
      <c r="S2595" s="54" t="str">
        <f t="shared" si="1220"/>
        <v/>
      </c>
      <c r="T2595" s="5" t="str">
        <f t="shared" si="1221"/>
        <v/>
      </c>
      <c r="U2595" s="152" t="str">
        <f t="shared" si="1204"/>
        <v/>
      </c>
      <c r="V2595" s="152" t="str">
        <f t="shared" si="1205"/>
        <v/>
      </c>
      <c r="W2595" s="153" t="str">
        <f t="shared" si="1206"/>
        <v/>
      </c>
      <c r="X2595" s="153" t="str">
        <f t="shared" si="1207"/>
        <v/>
      </c>
      <c r="Y2595" s="153" t="str">
        <f t="shared" si="1208"/>
        <v/>
      </c>
      <c r="Z2595" s="153" t="str">
        <f t="shared" si="1209"/>
        <v/>
      </c>
      <c r="AA2595" s="152" t="str">
        <f t="shared" si="1210"/>
        <v/>
      </c>
      <c r="AB2595" s="152" t="str">
        <f t="shared" si="1211"/>
        <v/>
      </c>
      <c r="AC2595" s="154" t="str">
        <f t="shared" si="1222"/>
        <v/>
      </c>
      <c r="AD2595" s="154" t="str">
        <f t="shared" si="1223"/>
        <v/>
      </c>
      <c r="AE2595" s="3" t="str">
        <f t="shared" si="1224"/>
        <v/>
      </c>
      <c r="AF2595" s="3" t="str">
        <f t="shared" si="1225"/>
        <v/>
      </c>
      <c r="AG2595" s="3" t="str">
        <f t="shared" si="1226"/>
        <v/>
      </c>
      <c r="AH2595" s="4" t="str">
        <f t="shared" si="1227"/>
        <v/>
      </c>
      <c r="AI2595" s="75" t="str">
        <f t="shared" si="1228"/>
        <v/>
      </c>
      <c r="AJ2595" s="75" t="str">
        <f t="shared" si="1229"/>
        <v/>
      </c>
    </row>
    <row r="2596" spans="1:36" ht="14.25">
      <c r="A2596" s="41" t="str">
        <f t="shared" si="1212"/>
        <v/>
      </c>
      <c r="B2596" s="150" t="str">
        <f>IF(ISNUMBER(A2596),INDEX('MetaTrader Import'!$H$13:$J$5893,TRUNC(((A2596-$A$39+1)-1)/3)+1,MOD((A2596-$A$39+1)-1,3)+1),"")</f>
        <v/>
      </c>
      <c r="C2596" s="43" t="str">
        <f t="shared" si="1213"/>
        <v/>
      </c>
      <c r="D2596" s="43" t="str">
        <f t="shared" ca="1" si="1203"/>
        <v/>
      </c>
      <c r="E2596" s="43" t="str">
        <f t="shared" si="1214"/>
        <v/>
      </c>
      <c r="F2596" s="43" t="str">
        <f t="shared" si="1215"/>
        <v/>
      </c>
      <c r="G2596" s="43" t="str">
        <f>IF(A2596&lt;&gt;"",IF(A2596&lt;Data!$G$11*0.25,$C$13/$G$32,IF(A2596&gt;Data!$G$11*0.25,$C$13,$C$13*10)),"")</f>
        <v/>
      </c>
      <c r="H2596" s="43" t="str">
        <f>IF(A2596&lt;&gt;"",IF(Data!$G$9="constant",$C$13,IF(Data!$G$9="squeeze",G2596,F2596)),"")</f>
        <v/>
      </c>
      <c r="I2596" s="38" t="str">
        <f ca="1">IF(ISNUMBER(A2596),NORMINV(RAND(),0,IF(AND(Data!$G$9="squeeze",A2596&lt;Data!$G$11*0.25),$H$32,1)*$C$30*$C$13)*($C$14*$C$12),"")</f>
        <v/>
      </c>
      <c r="J2596" s="42" t="str">
        <f ca="1">IFERROR(IF(Data!$C$6="Real",B2596,I2596+J2595+($C$14*$C$12)*(NORMINV(RAND(),$C$15,CHOOSE($G$13,$C$13,F2596,G2596)))),"")</f>
        <v/>
      </c>
      <c r="K2596" s="88" t="str">
        <f>IF(ISNUMBER(A2596), IF($G$16="fixed",$G$17,MIN(H2596*Data!$C$7*$C$16*0.5,$C$17*Data!$C$7))*$C$12,"")</f>
        <v/>
      </c>
      <c r="L2596" s="42" t="str">
        <f t="shared" ca="1" si="1230"/>
        <v/>
      </c>
      <c r="M2596" s="44" t="str">
        <f t="shared" ca="1" si="1231"/>
        <v/>
      </c>
      <c r="N2596" s="44" t="str">
        <f t="shared" ca="1" si="1232"/>
        <v/>
      </c>
      <c r="O2596" s="108" t="str">
        <f t="shared" si="1216"/>
        <v/>
      </c>
      <c r="P2596" s="102" t="str">
        <f t="shared" si="1217"/>
        <v/>
      </c>
      <c r="Q2596" s="102" t="str">
        <f t="shared" si="1218"/>
        <v/>
      </c>
      <c r="R2596" s="120" t="str">
        <f t="shared" si="1219"/>
        <v/>
      </c>
      <c r="S2596" s="54" t="str">
        <f t="shared" si="1220"/>
        <v/>
      </c>
      <c r="T2596" s="5" t="str">
        <f t="shared" si="1221"/>
        <v/>
      </c>
      <c r="U2596" s="152" t="str">
        <f t="shared" si="1204"/>
        <v/>
      </c>
      <c r="V2596" s="152" t="str">
        <f t="shared" si="1205"/>
        <v/>
      </c>
      <c r="W2596" s="153" t="str">
        <f t="shared" si="1206"/>
        <v/>
      </c>
      <c r="X2596" s="153" t="str">
        <f t="shared" si="1207"/>
        <v/>
      </c>
      <c r="Y2596" s="153" t="str">
        <f t="shared" si="1208"/>
        <v/>
      </c>
      <c r="Z2596" s="153" t="str">
        <f t="shared" si="1209"/>
        <v/>
      </c>
      <c r="AA2596" s="152" t="str">
        <f t="shared" si="1210"/>
        <v/>
      </c>
      <c r="AB2596" s="152" t="str">
        <f t="shared" si="1211"/>
        <v/>
      </c>
      <c r="AC2596" s="154" t="str">
        <f t="shared" si="1222"/>
        <v/>
      </c>
      <c r="AD2596" s="154" t="str">
        <f t="shared" si="1223"/>
        <v/>
      </c>
      <c r="AE2596" s="3" t="str">
        <f t="shared" si="1224"/>
        <v/>
      </c>
      <c r="AF2596" s="3" t="str">
        <f t="shared" si="1225"/>
        <v/>
      </c>
      <c r="AG2596" s="3" t="str">
        <f t="shared" si="1226"/>
        <v/>
      </c>
      <c r="AH2596" s="4" t="str">
        <f t="shared" si="1227"/>
        <v/>
      </c>
      <c r="AI2596" s="75" t="str">
        <f t="shared" si="1228"/>
        <v/>
      </c>
      <c r="AJ2596" s="75" t="str">
        <f t="shared" si="1229"/>
        <v/>
      </c>
    </row>
    <row r="2597" spans="1:36" ht="14.25">
      <c r="A2597" s="41" t="str">
        <f t="shared" si="1212"/>
        <v/>
      </c>
      <c r="B2597" s="150" t="str">
        <f>IF(ISNUMBER(A2597),INDEX('MetaTrader Import'!$H$13:$J$5893,TRUNC(((A2597-$A$39+1)-1)/3)+1,MOD((A2597-$A$39+1)-1,3)+1),"")</f>
        <v/>
      </c>
      <c r="C2597" s="43" t="str">
        <f t="shared" si="1213"/>
        <v/>
      </c>
      <c r="D2597" s="43" t="str">
        <f t="shared" ca="1" si="1203"/>
        <v/>
      </c>
      <c r="E2597" s="43" t="str">
        <f t="shared" si="1214"/>
        <v/>
      </c>
      <c r="F2597" s="43" t="str">
        <f t="shared" si="1215"/>
        <v/>
      </c>
      <c r="G2597" s="43" t="str">
        <f>IF(A2597&lt;&gt;"",IF(A2597&lt;Data!$G$11*0.25,$C$13/$G$32,IF(A2597&gt;Data!$G$11*0.25,$C$13,$C$13*10)),"")</f>
        <v/>
      </c>
      <c r="H2597" s="43" t="str">
        <f>IF(A2597&lt;&gt;"",IF(Data!$G$9="constant",$C$13,IF(Data!$G$9="squeeze",G2597,F2597)),"")</f>
        <v/>
      </c>
      <c r="I2597" s="38" t="str">
        <f ca="1">IF(ISNUMBER(A2597),NORMINV(RAND(),0,IF(AND(Data!$G$9="squeeze",A2597&lt;Data!$G$11*0.25),$H$32,1)*$C$30*$C$13)*($C$14*$C$12),"")</f>
        <v/>
      </c>
      <c r="J2597" s="42" t="str">
        <f ca="1">IFERROR(IF(Data!$C$6="Real",B2597,I2597+J2596+($C$14*$C$12)*(NORMINV(RAND(),$C$15,CHOOSE($G$13,$C$13,F2597,G2597)))),"")</f>
        <v/>
      </c>
      <c r="K2597" s="88" t="str">
        <f>IF(ISNUMBER(A2597), IF($G$16="fixed",$G$17,MIN(H2597*Data!$C$7*$C$16*0.5,$C$17*Data!$C$7))*$C$12,"")</f>
        <v/>
      </c>
      <c r="L2597" s="42" t="str">
        <f t="shared" ca="1" si="1230"/>
        <v/>
      </c>
      <c r="M2597" s="44" t="str">
        <f t="shared" ca="1" si="1231"/>
        <v/>
      </c>
      <c r="N2597" s="44" t="str">
        <f t="shared" ca="1" si="1232"/>
        <v/>
      </c>
      <c r="O2597" s="108" t="str">
        <f t="shared" si="1216"/>
        <v/>
      </c>
      <c r="P2597" s="102" t="str">
        <f t="shared" si="1217"/>
        <v/>
      </c>
      <c r="Q2597" s="102" t="str">
        <f t="shared" si="1218"/>
        <v/>
      </c>
      <c r="R2597" s="120" t="str">
        <f t="shared" si="1219"/>
        <v/>
      </c>
      <c r="S2597" s="54" t="str">
        <f t="shared" si="1220"/>
        <v/>
      </c>
      <c r="T2597" s="5" t="str">
        <f t="shared" si="1221"/>
        <v/>
      </c>
      <c r="U2597" s="152" t="str">
        <f t="shared" si="1204"/>
        <v/>
      </c>
      <c r="V2597" s="152" t="str">
        <f t="shared" si="1205"/>
        <v/>
      </c>
      <c r="W2597" s="153" t="str">
        <f t="shared" si="1206"/>
        <v/>
      </c>
      <c r="X2597" s="153" t="str">
        <f t="shared" si="1207"/>
        <v/>
      </c>
      <c r="Y2597" s="153" t="str">
        <f t="shared" si="1208"/>
        <v/>
      </c>
      <c r="Z2597" s="153" t="str">
        <f t="shared" si="1209"/>
        <v/>
      </c>
      <c r="AA2597" s="152" t="str">
        <f t="shared" si="1210"/>
        <v/>
      </c>
      <c r="AB2597" s="152" t="str">
        <f t="shared" si="1211"/>
        <v/>
      </c>
      <c r="AC2597" s="154" t="str">
        <f t="shared" si="1222"/>
        <v/>
      </c>
      <c r="AD2597" s="154" t="str">
        <f t="shared" si="1223"/>
        <v/>
      </c>
      <c r="AE2597" s="3" t="str">
        <f t="shared" si="1224"/>
        <v/>
      </c>
      <c r="AF2597" s="3" t="str">
        <f t="shared" si="1225"/>
        <v/>
      </c>
      <c r="AG2597" s="3" t="str">
        <f t="shared" si="1226"/>
        <v/>
      </c>
      <c r="AH2597" s="4" t="str">
        <f t="shared" si="1227"/>
        <v/>
      </c>
      <c r="AI2597" s="75" t="str">
        <f t="shared" si="1228"/>
        <v/>
      </c>
      <c r="AJ2597" s="75" t="str">
        <f t="shared" si="1229"/>
        <v/>
      </c>
    </row>
    <row r="2598" spans="1:36" ht="14.25">
      <c r="A2598" s="41" t="str">
        <f t="shared" si="1212"/>
        <v/>
      </c>
      <c r="B2598" s="150" t="str">
        <f>IF(ISNUMBER(A2598),INDEX('MetaTrader Import'!$H$13:$J$5893,TRUNC(((A2598-$A$39+1)-1)/3)+1,MOD((A2598-$A$39+1)-1,3)+1),"")</f>
        <v/>
      </c>
      <c r="C2598" s="43" t="str">
        <f t="shared" si="1213"/>
        <v/>
      </c>
      <c r="D2598" s="43" t="str">
        <f t="shared" ca="1" si="1203"/>
        <v/>
      </c>
      <c r="E2598" s="43" t="str">
        <f t="shared" si="1214"/>
        <v/>
      </c>
      <c r="F2598" s="43" t="str">
        <f t="shared" si="1215"/>
        <v/>
      </c>
      <c r="G2598" s="43" t="str">
        <f>IF(A2598&lt;&gt;"",IF(A2598&lt;Data!$G$11*0.25,$C$13/$G$32,IF(A2598&gt;Data!$G$11*0.25,$C$13,$C$13*10)),"")</f>
        <v/>
      </c>
      <c r="H2598" s="43" t="str">
        <f>IF(A2598&lt;&gt;"",IF(Data!$G$9="constant",$C$13,IF(Data!$G$9="squeeze",G2598,F2598)),"")</f>
        <v/>
      </c>
      <c r="I2598" s="38" t="str">
        <f ca="1">IF(ISNUMBER(A2598),NORMINV(RAND(),0,IF(AND(Data!$G$9="squeeze",A2598&lt;Data!$G$11*0.25),$H$32,1)*$C$30*$C$13)*($C$14*$C$12),"")</f>
        <v/>
      </c>
      <c r="J2598" s="42" t="str">
        <f ca="1">IFERROR(IF(Data!$C$6="Real",B2598,I2598+J2597+($C$14*$C$12)*(NORMINV(RAND(),$C$15,CHOOSE($G$13,$C$13,F2598,G2598)))),"")</f>
        <v/>
      </c>
      <c r="K2598" s="88" t="str">
        <f>IF(ISNUMBER(A2598), IF($G$16="fixed",$G$17,MIN(H2598*Data!$C$7*$C$16*0.5,$C$17*Data!$C$7))*$C$12,"")</f>
        <v/>
      </c>
      <c r="L2598" s="42" t="str">
        <f t="shared" ca="1" si="1230"/>
        <v/>
      </c>
      <c r="M2598" s="44" t="str">
        <f t="shared" ca="1" si="1231"/>
        <v/>
      </c>
      <c r="N2598" s="44" t="str">
        <f t="shared" ca="1" si="1232"/>
        <v/>
      </c>
      <c r="O2598" s="108" t="str">
        <f t="shared" si="1216"/>
        <v/>
      </c>
      <c r="P2598" s="102" t="str">
        <f t="shared" si="1217"/>
        <v/>
      </c>
      <c r="Q2598" s="102" t="str">
        <f t="shared" si="1218"/>
        <v/>
      </c>
      <c r="R2598" s="120" t="str">
        <f t="shared" si="1219"/>
        <v/>
      </c>
      <c r="S2598" s="54" t="str">
        <f t="shared" si="1220"/>
        <v/>
      </c>
      <c r="T2598" s="5" t="str">
        <f t="shared" si="1221"/>
        <v/>
      </c>
      <c r="U2598" s="152" t="str">
        <f t="shared" si="1204"/>
        <v/>
      </c>
      <c r="V2598" s="152" t="str">
        <f t="shared" si="1205"/>
        <v/>
      </c>
      <c r="W2598" s="153" t="str">
        <f t="shared" si="1206"/>
        <v/>
      </c>
      <c r="X2598" s="153" t="str">
        <f t="shared" si="1207"/>
        <v/>
      </c>
      <c r="Y2598" s="153" t="str">
        <f t="shared" si="1208"/>
        <v/>
      </c>
      <c r="Z2598" s="153" t="str">
        <f t="shared" si="1209"/>
        <v/>
      </c>
      <c r="AA2598" s="152" t="str">
        <f t="shared" si="1210"/>
        <v/>
      </c>
      <c r="AB2598" s="152" t="str">
        <f t="shared" si="1211"/>
        <v/>
      </c>
      <c r="AC2598" s="154" t="str">
        <f t="shared" si="1222"/>
        <v/>
      </c>
      <c r="AD2598" s="154" t="str">
        <f t="shared" si="1223"/>
        <v/>
      </c>
      <c r="AE2598" s="3" t="str">
        <f t="shared" si="1224"/>
        <v/>
      </c>
      <c r="AF2598" s="3" t="str">
        <f t="shared" si="1225"/>
        <v/>
      </c>
      <c r="AG2598" s="3" t="str">
        <f t="shared" si="1226"/>
        <v/>
      </c>
      <c r="AH2598" s="4" t="str">
        <f t="shared" si="1227"/>
        <v/>
      </c>
      <c r="AI2598" s="75" t="str">
        <f t="shared" si="1228"/>
        <v/>
      </c>
      <c r="AJ2598" s="75" t="str">
        <f t="shared" si="1229"/>
        <v/>
      </c>
    </row>
    <row r="2599" spans="1:36" ht="14.25">
      <c r="A2599" s="41" t="str">
        <f t="shared" si="1212"/>
        <v/>
      </c>
      <c r="B2599" s="150" t="str">
        <f>IF(ISNUMBER(A2599),INDEX('MetaTrader Import'!$H$13:$J$5893,TRUNC(((A2599-$A$39+1)-1)/3)+1,MOD((A2599-$A$39+1)-1,3)+1),"")</f>
        <v/>
      </c>
      <c r="C2599" s="43" t="str">
        <f t="shared" si="1213"/>
        <v/>
      </c>
      <c r="D2599" s="43" t="str">
        <f t="shared" ca="1" si="1203"/>
        <v/>
      </c>
      <c r="E2599" s="43" t="str">
        <f t="shared" si="1214"/>
        <v/>
      </c>
      <c r="F2599" s="43" t="str">
        <f t="shared" si="1215"/>
        <v/>
      </c>
      <c r="G2599" s="43" t="str">
        <f>IF(A2599&lt;&gt;"",IF(A2599&lt;Data!$G$11*0.25,$C$13/$G$32,IF(A2599&gt;Data!$G$11*0.25,$C$13,$C$13*10)),"")</f>
        <v/>
      </c>
      <c r="H2599" s="43" t="str">
        <f>IF(A2599&lt;&gt;"",IF(Data!$G$9="constant",$C$13,IF(Data!$G$9="squeeze",G2599,F2599)),"")</f>
        <v/>
      </c>
      <c r="I2599" s="38" t="str">
        <f ca="1">IF(ISNUMBER(A2599),NORMINV(RAND(),0,IF(AND(Data!$G$9="squeeze",A2599&lt;Data!$G$11*0.25),$H$32,1)*$C$30*$C$13)*($C$14*$C$12),"")</f>
        <v/>
      </c>
      <c r="J2599" s="42" t="str">
        <f ca="1">IFERROR(IF(Data!$C$6="Real",B2599,I2599+J2598+($C$14*$C$12)*(NORMINV(RAND(),$C$15,CHOOSE($G$13,$C$13,F2599,G2599)))),"")</f>
        <v/>
      </c>
      <c r="K2599" s="88" t="str">
        <f>IF(ISNUMBER(A2599), IF($G$16="fixed",$G$17,MIN(H2599*Data!$C$7*$C$16*0.5,$C$17*Data!$C$7))*$C$12,"")</f>
        <v/>
      </c>
      <c r="L2599" s="42" t="str">
        <f t="shared" ca="1" si="1230"/>
        <v/>
      </c>
      <c r="M2599" s="44" t="str">
        <f t="shared" ca="1" si="1231"/>
        <v/>
      </c>
      <c r="N2599" s="44" t="str">
        <f t="shared" ca="1" si="1232"/>
        <v/>
      </c>
      <c r="O2599" s="108" t="str">
        <f t="shared" si="1216"/>
        <v/>
      </c>
      <c r="P2599" s="102" t="str">
        <f t="shared" si="1217"/>
        <v/>
      </c>
      <c r="Q2599" s="102" t="str">
        <f t="shared" si="1218"/>
        <v/>
      </c>
      <c r="R2599" s="120" t="str">
        <f t="shared" si="1219"/>
        <v/>
      </c>
      <c r="S2599" s="54" t="str">
        <f t="shared" si="1220"/>
        <v/>
      </c>
      <c r="T2599" s="5" t="str">
        <f t="shared" si="1221"/>
        <v/>
      </c>
      <c r="U2599" s="152" t="str">
        <f t="shared" si="1204"/>
        <v/>
      </c>
      <c r="V2599" s="152" t="str">
        <f t="shared" si="1205"/>
        <v/>
      </c>
      <c r="W2599" s="153" t="str">
        <f t="shared" si="1206"/>
        <v/>
      </c>
      <c r="X2599" s="153" t="str">
        <f t="shared" si="1207"/>
        <v/>
      </c>
      <c r="Y2599" s="153" t="str">
        <f t="shared" si="1208"/>
        <v/>
      </c>
      <c r="Z2599" s="153" t="str">
        <f t="shared" si="1209"/>
        <v/>
      </c>
      <c r="AA2599" s="152" t="str">
        <f t="shared" si="1210"/>
        <v/>
      </c>
      <c r="AB2599" s="152" t="str">
        <f t="shared" si="1211"/>
        <v/>
      </c>
      <c r="AC2599" s="154" t="str">
        <f t="shared" si="1222"/>
        <v/>
      </c>
      <c r="AD2599" s="154" t="str">
        <f t="shared" si="1223"/>
        <v/>
      </c>
      <c r="AE2599" s="3" t="str">
        <f t="shared" si="1224"/>
        <v/>
      </c>
      <c r="AF2599" s="3" t="str">
        <f t="shared" si="1225"/>
        <v/>
      </c>
      <c r="AG2599" s="3" t="str">
        <f t="shared" si="1226"/>
        <v/>
      </c>
      <c r="AH2599" s="4" t="str">
        <f t="shared" si="1227"/>
        <v/>
      </c>
      <c r="AI2599" s="75" t="str">
        <f t="shared" si="1228"/>
        <v/>
      </c>
      <c r="AJ2599" s="75" t="str">
        <f t="shared" si="1229"/>
        <v/>
      </c>
    </row>
    <row r="2600" spans="1:36" ht="14.25">
      <c r="A2600" s="41" t="str">
        <f t="shared" si="1212"/>
        <v/>
      </c>
      <c r="B2600" s="150" t="str">
        <f>IF(ISNUMBER(A2600),INDEX('MetaTrader Import'!$H$13:$J$5893,TRUNC(((A2600-$A$39+1)-1)/3)+1,MOD((A2600-$A$39+1)-1,3)+1),"")</f>
        <v/>
      </c>
      <c r="C2600" s="43" t="str">
        <f t="shared" si="1213"/>
        <v/>
      </c>
      <c r="D2600" s="43" t="str">
        <f t="shared" ca="1" si="1203"/>
        <v/>
      </c>
      <c r="E2600" s="43" t="str">
        <f t="shared" si="1214"/>
        <v/>
      </c>
      <c r="F2600" s="43" t="str">
        <f t="shared" si="1215"/>
        <v/>
      </c>
      <c r="G2600" s="43" t="str">
        <f>IF(A2600&lt;&gt;"",IF(A2600&lt;Data!$G$11*0.25,$C$13/$G$32,IF(A2600&gt;Data!$G$11*0.25,$C$13,$C$13*10)),"")</f>
        <v/>
      </c>
      <c r="H2600" s="43" t="str">
        <f>IF(A2600&lt;&gt;"",IF(Data!$G$9="constant",$C$13,IF(Data!$G$9="squeeze",G2600,F2600)),"")</f>
        <v/>
      </c>
      <c r="I2600" s="38" t="str">
        <f ca="1">IF(ISNUMBER(A2600),NORMINV(RAND(),0,IF(AND(Data!$G$9="squeeze",A2600&lt;Data!$G$11*0.25),$H$32,1)*$C$30*$C$13)*($C$14*$C$12),"")</f>
        <v/>
      </c>
      <c r="J2600" s="42" t="str">
        <f ca="1">IFERROR(IF(Data!$C$6="Real",B2600,I2600+J2599+($C$14*$C$12)*(NORMINV(RAND(),$C$15,CHOOSE($G$13,$C$13,F2600,G2600)))),"")</f>
        <v/>
      </c>
      <c r="K2600" s="88" t="str">
        <f>IF(ISNUMBER(A2600), IF($G$16="fixed",$G$17,MIN(H2600*Data!$C$7*$C$16*0.5,$C$17*Data!$C$7))*$C$12,"")</f>
        <v/>
      </c>
      <c r="L2600" s="42" t="str">
        <f t="shared" ca="1" si="1230"/>
        <v/>
      </c>
      <c r="M2600" s="44" t="str">
        <f t="shared" ca="1" si="1231"/>
        <v/>
      </c>
      <c r="N2600" s="44" t="str">
        <f t="shared" ca="1" si="1232"/>
        <v/>
      </c>
      <c r="O2600" s="108" t="str">
        <f t="shared" si="1216"/>
        <v/>
      </c>
      <c r="P2600" s="102" t="str">
        <f t="shared" si="1217"/>
        <v/>
      </c>
      <c r="Q2600" s="102" t="str">
        <f t="shared" si="1218"/>
        <v/>
      </c>
      <c r="R2600" s="120" t="str">
        <f t="shared" si="1219"/>
        <v/>
      </c>
      <c r="S2600" s="54" t="str">
        <f t="shared" si="1220"/>
        <v/>
      </c>
      <c r="T2600" s="5" t="str">
        <f t="shared" si="1221"/>
        <v/>
      </c>
      <c r="U2600" s="152" t="str">
        <f t="shared" si="1204"/>
        <v/>
      </c>
      <c r="V2600" s="152" t="str">
        <f t="shared" si="1205"/>
        <v/>
      </c>
      <c r="W2600" s="153" t="str">
        <f t="shared" si="1206"/>
        <v/>
      </c>
      <c r="X2600" s="153" t="str">
        <f t="shared" si="1207"/>
        <v/>
      </c>
      <c r="Y2600" s="153" t="str">
        <f t="shared" si="1208"/>
        <v/>
      </c>
      <c r="Z2600" s="153" t="str">
        <f t="shared" si="1209"/>
        <v/>
      </c>
      <c r="AA2600" s="152" t="str">
        <f t="shared" si="1210"/>
        <v/>
      </c>
      <c r="AB2600" s="152" t="str">
        <f t="shared" si="1211"/>
        <v/>
      </c>
      <c r="AC2600" s="154" t="str">
        <f t="shared" si="1222"/>
        <v/>
      </c>
      <c r="AD2600" s="154" t="str">
        <f t="shared" si="1223"/>
        <v/>
      </c>
      <c r="AE2600" s="3" t="str">
        <f t="shared" si="1224"/>
        <v/>
      </c>
      <c r="AF2600" s="3" t="str">
        <f t="shared" si="1225"/>
        <v/>
      </c>
      <c r="AG2600" s="3" t="str">
        <f t="shared" si="1226"/>
        <v/>
      </c>
      <c r="AH2600" s="4" t="str">
        <f t="shared" si="1227"/>
        <v/>
      </c>
      <c r="AI2600" s="75" t="str">
        <f t="shared" si="1228"/>
        <v/>
      </c>
      <c r="AJ2600" s="75" t="str">
        <f t="shared" si="1229"/>
        <v/>
      </c>
    </row>
    <row r="2601" spans="1:36" ht="14.25">
      <c r="A2601" s="41" t="str">
        <f t="shared" si="1212"/>
        <v/>
      </c>
      <c r="B2601" s="150" t="str">
        <f>IF(ISNUMBER(A2601),INDEX('MetaTrader Import'!$H$13:$J$5893,TRUNC(((A2601-$A$39+1)-1)/3)+1,MOD((A2601-$A$39+1)-1,3)+1),"")</f>
        <v/>
      </c>
      <c r="C2601" s="43" t="str">
        <f t="shared" si="1213"/>
        <v/>
      </c>
      <c r="D2601" s="43" t="str">
        <f t="shared" ca="1" si="1203"/>
        <v/>
      </c>
      <c r="E2601" s="43" t="str">
        <f t="shared" si="1214"/>
        <v/>
      </c>
      <c r="F2601" s="43" t="str">
        <f t="shared" si="1215"/>
        <v/>
      </c>
      <c r="G2601" s="43" t="str">
        <f>IF(A2601&lt;&gt;"",IF(A2601&lt;Data!$G$11*0.25,$C$13/$G$32,IF(A2601&gt;Data!$G$11*0.25,$C$13,$C$13*10)),"")</f>
        <v/>
      </c>
      <c r="H2601" s="43" t="str">
        <f>IF(A2601&lt;&gt;"",IF(Data!$G$9="constant",$C$13,IF(Data!$G$9="squeeze",G2601,F2601)),"")</f>
        <v/>
      </c>
      <c r="I2601" s="38" t="str">
        <f ca="1">IF(ISNUMBER(A2601),NORMINV(RAND(),0,IF(AND(Data!$G$9="squeeze",A2601&lt;Data!$G$11*0.25),$H$32,1)*$C$30*$C$13)*($C$14*$C$12),"")</f>
        <v/>
      </c>
      <c r="J2601" s="42" t="str">
        <f ca="1">IFERROR(IF(Data!$C$6="Real",B2601,I2601+J2600+($C$14*$C$12)*(NORMINV(RAND(),$C$15,CHOOSE($G$13,$C$13,F2601,G2601)))),"")</f>
        <v/>
      </c>
      <c r="K2601" s="88" t="str">
        <f>IF(ISNUMBER(A2601), IF($G$16="fixed",$G$17,MIN(H2601*Data!$C$7*$C$16*0.5,$C$17*Data!$C$7))*$C$12,"")</f>
        <v/>
      </c>
      <c r="L2601" s="42" t="str">
        <f t="shared" ca="1" si="1230"/>
        <v/>
      </c>
      <c r="M2601" s="44" t="str">
        <f t="shared" ca="1" si="1231"/>
        <v/>
      </c>
      <c r="N2601" s="44" t="str">
        <f t="shared" ca="1" si="1232"/>
        <v/>
      </c>
      <c r="O2601" s="108" t="str">
        <f t="shared" si="1216"/>
        <v/>
      </c>
      <c r="P2601" s="102" t="str">
        <f t="shared" si="1217"/>
        <v/>
      </c>
      <c r="Q2601" s="102" t="str">
        <f t="shared" si="1218"/>
        <v/>
      </c>
      <c r="R2601" s="120" t="str">
        <f t="shared" si="1219"/>
        <v/>
      </c>
      <c r="S2601" s="54" t="str">
        <f t="shared" si="1220"/>
        <v/>
      </c>
      <c r="T2601" s="5" t="str">
        <f t="shared" si="1221"/>
        <v/>
      </c>
      <c r="U2601" s="152" t="str">
        <f t="shared" si="1204"/>
        <v/>
      </c>
      <c r="V2601" s="152" t="str">
        <f t="shared" si="1205"/>
        <v/>
      </c>
      <c r="W2601" s="153" t="str">
        <f t="shared" si="1206"/>
        <v/>
      </c>
      <c r="X2601" s="153" t="str">
        <f t="shared" si="1207"/>
        <v/>
      </c>
      <c r="Y2601" s="153" t="str">
        <f t="shared" si="1208"/>
        <v/>
      </c>
      <c r="Z2601" s="153" t="str">
        <f t="shared" si="1209"/>
        <v/>
      </c>
      <c r="AA2601" s="152" t="str">
        <f t="shared" si="1210"/>
        <v/>
      </c>
      <c r="AB2601" s="152" t="str">
        <f t="shared" si="1211"/>
        <v/>
      </c>
      <c r="AC2601" s="154" t="str">
        <f t="shared" si="1222"/>
        <v/>
      </c>
      <c r="AD2601" s="154" t="str">
        <f t="shared" si="1223"/>
        <v/>
      </c>
      <c r="AE2601" s="3" t="str">
        <f t="shared" si="1224"/>
        <v/>
      </c>
      <c r="AF2601" s="3" t="str">
        <f t="shared" si="1225"/>
        <v/>
      </c>
      <c r="AG2601" s="3" t="str">
        <f t="shared" si="1226"/>
        <v/>
      </c>
      <c r="AH2601" s="4" t="str">
        <f t="shared" si="1227"/>
        <v/>
      </c>
      <c r="AI2601" s="75" t="str">
        <f t="shared" si="1228"/>
        <v/>
      </c>
      <c r="AJ2601" s="75" t="str">
        <f t="shared" si="1229"/>
        <v/>
      </c>
    </row>
    <row r="2602" spans="1:36" ht="14.25">
      <c r="A2602" s="41" t="str">
        <f t="shared" si="1212"/>
        <v/>
      </c>
      <c r="B2602" s="150" t="str">
        <f>IF(ISNUMBER(A2602),INDEX('MetaTrader Import'!$H$13:$J$5893,TRUNC(((A2602-$A$39+1)-1)/3)+1,MOD((A2602-$A$39+1)-1,3)+1),"")</f>
        <v/>
      </c>
      <c r="C2602" s="43" t="str">
        <f t="shared" si="1213"/>
        <v/>
      </c>
      <c r="D2602" s="43" t="str">
        <f t="shared" ca="1" si="1203"/>
        <v/>
      </c>
      <c r="E2602" s="43" t="str">
        <f t="shared" si="1214"/>
        <v/>
      </c>
      <c r="F2602" s="43" t="str">
        <f t="shared" si="1215"/>
        <v/>
      </c>
      <c r="G2602" s="43" t="str">
        <f>IF(A2602&lt;&gt;"",IF(A2602&lt;Data!$G$11*0.25,$C$13/$G$32,IF(A2602&gt;Data!$G$11*0.25,$C$13,$C$13*10)),"")</f>
        <v/>
      </c>
      <c r="H2602" s="43" t="str">
        <f>IF(A2602&lt;&gt;"",IF(Data!$G$9="constant",$C$13,IF(Data!$G$9="squeeze",G2602,F2602)),"")</f>
        <v/>
      </c>
      <c r="I2602" s="38" t="str">
        <f ca="1">IF(ISNUMBER(A2602),NORMINV(RAND(),0,IF(AND(Data!$G$9="squeeze",A2602&lt;Data!$G$11*0.25),$H$32,1)*$C$30*$C$13)*($C$14*$C$12),"")</f>
        <v/>
      </c>
      <c r="J2602" s="42" t="str">
        <f ca="1">IFERROR(IF(Data!$C$6="Real",B2602,I2602+J2601+($C$14*$C$12)*(NORMINV(RAND(),$C$15,CHOOSE($G$13,$C$13,F2602,G2602)))),"")</f>
        <v/>
      </c>
      <c r="K2602" s="88" t="str">
        <f>IF(ISNUMBER(A2602), IF($G$16="fixed",$G$17,MIN(H2602*Data!$C$7*$C$16*0.5,$C$17*Data!$C$7))*$C$12,"")</f>
        <v/>
      </c>
      <c r="L2602" s="42" t="str">
        <f t="shared" ca="1" si="1230"/>
        <v/>
      </c>
      <c r="M2602" s="44" t="str">
        <f t="shared" ca="1" si="1231"/>
        <v/>
      </c>
      <c r="N2602" s="44" t="str">
        <f t="shared" ca="1" si="1232"/>
        <v/>
      </c>
      <c r="O2602" s="108" t="str">
        <f t="shared" si="1216"/>
        <v/>
      </c>
      <c r="P2602" s="102" t="str">
        <f t="shared" si="1217"/>
        <v/>
      </c>
      <c r="Q2602" s="102" t="str">
        <f t="shared" si="1218"/>
        <v/>
      </c>
      <c r="R2602" s="120" t="str">
        <f t="shared" si="1219"/>
        <v/>
      </c>
      <c r="S2602" s="54" t="str">
        <f t="shared" si="1220"/>
        <v/>
      </c>
      <c r="T2602" s="5" t="str">
        <f t="shared" si="1221"/>
        <v/>
      </c>
      <c r="U2602" s="152" t="str">
        <f t="shared" si="1204"/>
        <v/>
      </c>
      <c r="V2602" s="152" t="str">
        <f t="shared" si="1205"/>
        <v/>
      </c>
      <c r="W2602" s="153" t="str">
        <f t="shared" si="1206"/>
        <v/>
      </c>
      <c r="X2602" s="153" t="str">
        <f t="shared" si="1207"/>
        <v/>
      </c>
      <c r="Y2602" s="153" t="str">
        <f t="shared" si="1208"/>
        <v/>
      </c>
      <c r="Z2602" s="153" t="str">
        <f t="shared" si="1209"/>
        <v/>
      </c>
      <c r="AA2602" s="152" t="str">
        <f t="shared" si="1210"/>
        <v/>
      </c>
      <c r="AB2602" s="152" t="str">
        <f t="shared" si="1211"/>
        <v/>
      </c>
      <c r="AC2602" s="154" t="str">
        <f t="shared" si="1222"/>
        <v/>
      </c>
      <c r="AD2602" s="154" t="str">
        <f t="shared" si="1223"/>
        <v/>
      </c>
      <c r="AE2602" s="3" t="str">
        <f t="shared" si="1224"/>
        <v/>
      </c>
      <c r="AF2602" s="3" t="str">
        <f t="shared" si="1225"/>
        <v/>
      </c>
      <c r="AG2602" s="3" t="str">
        <f t="shared" si="1226"/>
        <v/>
      </c>
      <c r="AH2602" s="4" t="str">
        <f t="shared" si="1227"/>
        <v/>
      </c>
      <c r="AI2602" s="75" t="str">
        <f t="shared" si="1228"/>
        <v/>
      </c>
      <c r="AJ2602" s="75" t="str">
        <f t="shared" si="1229"/>
        <v/>
      </c>
    </row>
    <row r="2603" spans="1:36" ht="14.25">
      <c r="A2603" s="41" t="str">
        <f t="shared" si="1212"/>
        <v/>
      </c>
      <c r="B2603" s="150" t="str">
        <f>IF(ISNUMBER(A2603),INDEX('MetaTrader Import'!$H$13:$J$5893,TRUNC(((A2603-$A$39+1)-1)/3)+1,MOD((A2603-$A$39+1)-1,3)+1),"")</f>
        <v/>
      </c>
      <c r="C2603" s="43" t="str">
        <f t="shared" si="1213"/>
        <v/>
      </c>
      <c r="D2603" s="43" t="str">
        <f t="shared" ca="1" si="1203"/>
        <v/>
      </c>
      <c r="E2603" s="43" t="str">
        <f t="shared" si="1214"/>
        <v/>
      </c>
      <c r="F2603" s="43" t="str">
        <f t="shared" si="1215"/>
        <v/>
      </c>
      <c r="G2603" s="43" t="str">
        <f>IF(A2603&lt;&gt;"",IF(A2603&lt;Data!$G$11*0.25,$C$13/$G$32,IF(A2603&gt;Data!$G$11*0.25,$C$13,$C$13*10)),"")</f>
        <v/>
      </c>
      <c r="H2603" s="43" t="str">
        <f>IF(A2603&lt;&gt;"",IF(Data!$G$9="constant",$C$13,IF(Data!$G$9="squeeze",G2603,F2603)),"")</f>
        <v/>
      </c>
      <c r="I2603" s="38" t="str">
        <f ca="1">IF(ISNUMBER(A2603),NORMINV(RAND(),0,IF(AND(Data!$G$9="squeeze",A2603&lt;Data!$G$11*0.25),$H$32,1)*$C$30*$C$13)*($C$14*$C$12),"")</f>
        <v/>
      </c>
      <c r="J2603" s="42" t="str">
        <f ca="1">IFERROR(IF(Data!$C$6="Real",B2603,I2603+J2602+($C$14*$C$12)*(NORMINV(RAND(),$C$15,CHOOSE($G$13,$C$13,F2603,G2603)))),"")</f>
        <v/>
      </c>
      <c r="K2603" s="88" t="str">
        <f>IF(ISNUMBER(A2603), IF($G$16="fixed",$G$17,MIN(H2603*Data!$C$7*$C$16*0.5,$C$17*Data!$C$7))*$C$12,"")</f>
        <v/>
      </c>
      <c r="L2603" s="42" t="str">
        <f t="shared" ca="1" si="1230"/>
        <v/>
      </c>
      <c r="M2603" s="44" t="str">
        <f t="shared" ca="1" si="1231"/>
        <v/>
      </c>
      <c r="N2603" s="44" t="str">
        <f t="shared" ca="1" si="1232"/>
        <v/>
      </c>
      <c r="O2603" s="108" t="str">
        <f t="shared" si="1216"/>
        <v/>
      </c>
      <c r="P2603" s="102" t="str">
        <f t="shared" si="1217"/>
        <v/>
      </c>
      <c r="Q2603" s="102" t="str">
        <f t="shared" si="1218"/>
        <v/>
      </c>
      <c r="R2603" s="120" t="str">
        <f t="shared" si="1219"/>
        <v/>
      </c>
      <c r="S2603" s="54" t="str">
        <f t="shared" si="1220"/>
        <v/>
      </c>
      <c r="T2603" s="5" t="str">
        <f t="shared" si="1221"/>
        <v/>
      </c>
      <c r="U2603" s="152" t="str">
        <f t="shared" si="1204"/>
        <v/>
      </c>
      <c r="V2603" s="152" t="str">
        <f t="shared" si="1205"/>
        <v/>
      </c>
      <c r="W2603" s="153" t="str">
        <f t="shared" si="1206"/>
        <v/>
      </c>
      <c r="X2603" s="153" t="str">
        <f t="shared" si="1207"/>
        <v/>
      </c>
      <c r="Y2603" s="153" t="str">
        <f t="shared" si="1208"/>
        <v/>
      </c>
      <c r="Z2603" s="153" t="str">
        <f t="shared" si="1209"/>
        <v/>
      </c>
      <c r="AA2603" s="152" t="str">
        <f t="shared" si="1210"/>
        <v/>
      </c>
      <c r="AB2603" s="152" t="str">
        <f t="shared" si="1211"/>
        <v/>
      </c>
      <c r="AC2603" s="154" t="str">
        <f t="shared" si="1222"/>
        <v/>
      </c>
      <c r="AD2603" s="154" t="str">
        <f t="shared" si="1223"/>
        <v/>
      </c>
      <c r="AE2603" s="3" t="str">
        <f t="shared" si="1224"/>
        <v/>
      </c>
      <c r="AF2603" s="3" t="str">
        <f t="shared" si="1225"/>
        <v/>
      </c>
      <c r="AG2603" s="3" t="str">
        <f t="shared" si="1226"/>
        <v/>
      </c>
      <c r="AH2603" s="4" t="str">
        <f t="shared" si="1227"/>
        <v/>
      </c>
      <c r="AI2603" s="75" t="str">
        <f t="shared" si="1228"/>
        <v/>
      </c>
      <c r="AJ2603" s="75" t="str">
        <f t="shared" si="1229"/>
        <v/>
      </c>
    </row>
    <row r="2604" spans="1:36" ht="14.25">
      <c r="A2604" s="41" t="str">
        <f t="shared" si="1212"/>
        <v/>
      </c>
      <c r="B2604" s="150" t="str">
        <f>IF(ISNUMBER(A2604),INDEX('MetaTrader Import'!$H$13:$J$5893,TRUNC(((A2604-$A$39+1)-1)/3)+1,MOD((A2604-$A$39+1)-1,3)+1),"")</f>
        <v/>
      </c>
      <c r="C2604" s="43" t="str">
        <f t="shared" si="1213"/>
        <v/>
      </c>
      <c r="D2604" s="43" t="str">
        <f t="shared" ca="1" si="1203"/>
        <v/>
      </c>
      <c r="E2604" s="43" t="str">
        <f t="shared" si="1214"/>
        <v/>
      </c>
      <c r="F2604" s="43" t="str">
        <f t="shared" si="1215"/>
        <v/>
      </c>
      <c r="G2604" s="43" t="str">
        <f>IF(A2604&lt;&gt;"",IF(A2604&lt;Data!$G$11*0.25,$C$13/$G$32,IF(A2604&gt;Data!$G$11*0.25,$C$13,$C$13*10)),"")</f>
        <v/>
      </c>
      <c r="H2604" s="43" t="str">
        <f>IF(A2604&lt;&gt;"",IF(Data!$G$9="constant",$C$13,IF(Data!$G$9="squeeze",G2604,F2604)),"")</f>
        <v/>
      </c>
      <c r="I2604" s="38" t="str">
        <f ca="1">IF(ISNUMBER(A2604),NORMINV(RAND(),0,IF(AND(Data!$G$9="squeeze",A2604&lt;Data!$G$11*0.25),$H$32,1)*$C$30*$C$13)*($C$14*$C$12),"")</f>
        <v/>
      </c>
      <c r="J2604" s="42" t="str">
        <f ca="1">IFERROR(IF(Data!$C$6="Real",B2604,I2604+J2603+($C$14*$C$12)*(NORMINV(RAND(),$C$15,CHOOSE($G$13,$C$13,F2604,G2604)))),"")</f>
        <v/>
      </c>
      <c r="K2604" s="88" t="str">
        <f>IF(ISNUMBER(A2604), IF($G$16="fixed",$G$17,MIN(H2604*Data!$C$7*$C$16*0.5,$C$17*Data!$C$7))*$C$12,"")</f>
        <v/>
      </c>
      <c r="L2604" s="42" t="str">
        <f t="shared" ca="1" si="1230"/>
        <v/>
      </c>
      <c r="M2604" s="44" t="str">
        <f t="shared" ca="1" si="1231"/>
        <v/>
      </c>
      <c r="N2604" s="44" t="str">
        <f t="shared" ca="1" si="1232"/>
        <v/>
      </c>
      <c r="O2604" s="108" t="str">
        <f t="shared" si="1216"/>
        <v/>
      </c>
      <c r="P2604" s="102" t="str">
        <f t="shared" si="1217"/>
        <v/>
      </c>
      <c r="Q2604" s="102" t="str">
        <f t="shared" si="1218"/>
        <v/>
      </c>
      <c r="R2604" s="120" t="str">
        <f t="shared" si="1219"/>
        <v/>
      </c>
      <c r="S2604" s="54" t="str">
        <f t="shared" si="1220"/>
        <v/>
      </c>
      <c r="T2604" s="5" t="str">
        <f t="shared" si="1221"/>
        <v/>
      </c>
      <c r="U2604" s="152" t="str">
        <f t="shared" si="1204"/>
        <v/>
      </c>
      <c r="V2604" s="152" t="str">
        <f t="shared" si="1205"/>
        <v/>
      </c>
      <c r="W2604" s="153" t="str">
        <f t="shared" si="1206"/>
        <v/>
      </c>
      <c r="X2604" s="153" t="str">
        <f t="shared" si="1207"/>
        <v/>
      </c>
      <c r="Y2604" s="153" t="str">
        <f t="shared" si="1208"/>
        <v/>
      </c>
      <c r="Z2604" s="153" t="str">
        <f t="shared" si="1209"/>
        <v/>
      </c>
      <c r="AA2604" s="152" t="str">
        <f t="shared" si="1210"/>
        <v/>
      </c>
      <c r="AB2604" s="152" t="str">
        <f t="shared" si="1211"/>
        <v/>
      </c>
      <c r="AC2604" s="154" t="str">
        <f t="shared" si="1222"/>
        <v/>
      </c>
      <c r="AD2604" s="154" t="str">
        <f t="shared" si="1223"/>
        <v/>
      </c>
      <c r="AE2604" s="3" t="str">
        <f t="shared" si="1224"/>
        <v/>
      </c>
      <c r="AF2604" s="3" t="str">
        <f t="shared" si="1225"/>
        <v/>
      </c>
      <c r="AG2604" s="3" t="str">
        <f t="shared" si="1226"/>
        <v/>
      </c>
      <c r="AH2604" s="4" t="str">
        <f t="shared" si="1227"/>
        <v/>
      </c>
      <c r="AI2604" s="75" t="str">
        <f t="shared" si="1228"/>
        <v/>
      </c>
      <c r="AJ2604" s="75" t="str">
        <f t="shared" si="1229"/>
        <v/>
      </c>
    </row>
    <row r="2605" spans="1:36" ht="14.25">
      <c r="A2605" s="41" t="str">
        <f t="shared" si="1212"/>
        <v/>
      </c>
      <c r="B2605" s="150" t="str">
        <f>IF(ISNUMBER(A2605),INDEX('MetaTrader Import'!$H$13:$J$5893,TRUNC(((A2605-$A$39+1)-1)/3)+1,MOD((A2605-$A$39+1)-1,3)+1),"")</f>
        <v/>
      </c>
      <c r="C2605" s="43" t="str">
        <f t="shared" si="1213"/>
        <v/>
      </c>
      <c r="D2605" s="43" t="str">
        <f t="shared" ca="1" si="1203"/>
        <v/>
      </c>
      <c r="E2605" s="43" t="str">
        <f t="shared" si="1214"/>
        <v/>
      </c>
      <c r="F2605" s="43" t="str">
        <f t="shared" si="1215"/>
        <v/>
      </c>
      <c r="G2605" s="43" t="str">
        <f>IF(A2605&lt;&gt;"",IF(A2605&lt;Data!$G$11*0.25,$C$13/$G$32,IF(A2605&gt;Data!$G$11*0.25,$C$13,$C$13*10)),"")</f>
        <v/>
      </c>
      <c r="H2605" s="43" t="str">
        <f>IF(A2605&lt;&gt;"",IF(Data!$G$9="constant",$C$13,IF(Data!$G$9="squeeze",G2605,F2605)),"")</f>
        <v/>
      </c>
      <c r="I2605" s="38" t="str">
        <f ca="1">IF(ISNUMBER(A2605),NORMINV(RAND(),0,IF(AND(Data!$G$9="squeeze",A2605&lt;Data!$G$11*0.25),$H$32,1)*$C$30*$C$13)*($C$14*$C$12),"")</f>
        <v/>
      </c>
      <c r="J2605" s="42" t="str">
        <f ca="1">IFERROR(IF(Data!$C$6="Real",B2605,I2605+J2604+($C$14*$C$12)*(NORMINV(RAND(),$C$15,CHOOSE($G$13,$C$13,F2605,G2605)))),"")</f>
        <v/>
      </c>
      <c r="K2605" s="88" t="str">
        <f>IF(ISNUMBER(A2605), IF($G$16="fixed",$G$17,MIN(H2605*Data!$C$7*$C$16*0.5,$C$17*Data!$C$7))*$C$12,"")</f>
        <v/>
      </c>
      <c r="L2605" s="42" t="str">
        <f t="shared" ca="1" si="1230"/>
        <v/>
      </c>
      <c r="M2605" s="44" t="str">
        <f t="shared" ca="1" si="1231"/>
        <v/>
      </c>
      <c r="N2605" s="44" t="str">
        <f t="shared" ca="1" si="1232"/>
        <v/>
      </c>
      <c r="O2605" s="108" t="str">
        <f t="shared" si="1216"/>
        <v/>
      </c>
      <c r="P2605" s="102" t="str">
        <f t="shared" si="1217"/>
        <v/>
      </c>
      <c r="Q2605" s="102" t="str">
        <f t="shared" si="1218"/>
        <v/>
      </c>
      <c r="R2605" s="120" t="str">
        <f t="shared" si="1219"/>
        <v/>
      </c>
      <c r="S2605" s="54" t="str">
        <f t="shared" si="1220"/>
        <v/>
      </c>
      <c r="T2605" s="5" t="str">
        <f t="shared" si="1221"/>
        <v/>
      </c>
      <c r="U2605" s="152" t="str">
        <f t="shared" si="1204"/>
        <v/>
      </c>
      <c r="V2605" s="152" t="str">
        <f t="shared" si="1205"/>
        <v/>
      </c>
      <c r="W2605" s="153" t="str">
        <f t="shared" si="1206"/>
        <v/>
      </c>
      <c r="X2605" s="153" t="str">
        <f t="shared" si="1207"/>
        <v/>
      </c>
      <c r="Y2605" s="153" t="str">
        <f t="shared" si="1208"/>
        <v/>
      </c>
      <c r="Z2605" s="153" t="str">
        <f t="shared" si="1209"/>
        <v/>
      </c>
      <c r="AA2605" s="152" t="str">
        <f t="shared" si="1210"/>
        <v/>
      </c>
      <c r="AB2605" s="152" t="str">
        <f t="shared" si="1211"/>
        <v/>
      </c>
      <c r="AC2605" s="154" t="str">
        <f t="shared" si="1222"/>
        <v/>
      </c>
      <c r="AD2605" s="154" t="str">
        <f t="shared" si="1223"/>
        <v/>
      </c>
      <c r="AE2605" s="3" t="str">
        <f t="shared" si="1224"/>
        <v/>
      </c>
      <c r="AF2605" s="3" t="str">
        <f t="shared" si="1225"/>
        <v/>
      </c>
      <c r="AG2605" s="3" t="str">
        <f t="shared" si="1226"/>
        <v/>
      </c>
      <c r="AH2605" s="4" t="str">
        <f t="shared" si="1227"/>
        <v/>
      </c>
      <c r="AI2605" s="75" t="str">
        <f t="shared" si="1228"/>
        <v/>
      </c>
      <c r="AJ2605" s="75" t="str">
        <f t="shared" si="1229"/>
        <v/>
      </c>
    </row>
    <row r="2606" spans="1:36" ht="14.25">
      <c r="A2606" s="41" t="str">
        <f t="shared" si="1212"/>
        <v/>
      </c>
      <c r="B2606" s="150" t="str">
        <f>IF(ISNUMBER(A2606),INDEX('MetaTrader Import'!$H$13:$J$5893,TRUNC(((A2606-$A$39+1)-1)/3)+1,MOD((A2606-$A$39+1)-1,3)+1),"")</f>
        <v/>
      </c>
      <c r="C2606" s="43" t="str">
        <f t="shared" si="1213"/>
        <v/>
      </c>
      <c r="D2606" s="43" t="str">
        <f t="shared" ca="1" si="1203"/>
        <v/>
      </c>
      <c r="E2606" s="43" t="str">
        <f t="shared" si="1214"/>
        <v/>
      </c>
      <c r="F2606" s="43" t="str">
        <f t="shared" si="1215"/>
        <v/>
      </c>
      <c r="G2606" s="43" t="str">
        <f>IF(A2606&lt;&gt;"",IF(A2606&lt;Data!$G$11*0.25,$C$13/$G$32,IF(A2606&gt;Data!$G$11*0.25,$C$13,$C$13*10)),"")</f>
        <v/>
      </c>
      <c r="H2606" s="43" t="str">
        <f>IF(A2606&lt;&gt;"",IF(Data!$G$9="constant",$C$13,IF(Data!$G$9="squeeze",G2606,F2606)),"")</f>
        <v/>
      </c>
      <c r="I2606" s="38" t="str">
        <f ca="1">IF(ISNUMBER(A2606),NORMINV(RAND(),0,IF(AND(Data!$G$9="squeeze",A2606&lt;Data!$G$11*0.25),$H$32,1)*$C$30*$C$13)*($C$14*$C$12),"")</f>
        <v/>
      </c>
      <c r="J2606" s="42" t="str">
        <f ca="1">IFERROR(IF(Data!$C$6="Real",B2606,I2606+J2605+($C$14*$C$12)*(NORMINV(RAND(),$C$15,CHOOSE($G$13,$C$13,F2606,G2606)))),"")</f>
        <v/>
      </c>
      <c r="K2606" s="88" t="str">
        <f>IF(ISNUMBER(A2606), IF($G$16="fixed",$G$17,MIN(H2606*Data!$C$7*$C$16*0.5,$C$17*Data!$C$7))*$C$12,"")</f>
        <v/>
      </c>
      <c r="L2606" s="42" t="str">
        <f t="shared" ca="1" si="1230"/>
        <v/>
      </c>
      <c r="M2606" s="44" t="str">
        <f t="shared" ca="1" si="1231"/>
        <v/>
      </c>
      <c r="N2606" s="44" t="str">
        <f t="shared" ca="1" si="1232"/>
        <v/>
      </c>
      <c r="O2606" s="108" t="str">
        <f t="shared" si="1216"/>
        <v/>
      </c>
      <c r="P2606" s="102" t="str">
        <f t="shared" si="1217"/>
        <v/>
      </c>
      <c r="Q2606" s="102" t="str">
        <f t="shared" si="1218"/>
        <v/>
      </c>
      <c r="R2606" s="120" t="str">
        <f t="shared" si="1219"/>
        <v/>
      </c>
      <c r="S2606" s="54" t="str">
        <f t="shared" si="1220"/>
        <v/>
      </c>
      <c r="T2606" s="5" t="str">
        <f t="shared" si="1221"/>
        <v/>
      </c>
      <c r="U2606" s="152" t="str">
        <f t="shared" si="1204"/>
        <v/>
      </c>
      <c r="V2606" s="152" t="str">
        <f t="shared" si="1205"/>
        <v/>
      </c>
      <c r="W2606" s="153" t="str">
        <f t="shared" si="1206"/>
        <v/>
      </c>
      <c r="X2606" s="153" t="str">
        <f t="shared" si="1207"/>
        <v/>
      </c>
      <c r="Y2606" s="153" t="str">
        <f t="shared" si="1208"/>
        <v/>
      </c>
      <c r="Z2606" s="153" t="str">
        <f t="shared" si="1209"/>
        <v/>
      </c>
      <c r="AA2606" s="152" t="str">
        <f t="shared" si="1210"/>
        <v/>
      </c>
      <c r="AB2606" s="152" t="str">
        <f t="shared" si="1211"/>
        <v/>
      </c>
      <c r="AC2606" s="154" t="str">
        <f t="shared" si="1222"/>
        <v/>
      </c>
      <c r="AD2606" s="154" t="str">
        <f t="shared" si="1223"/>
        <v/>
      </c>
      <c r="AE2606" s="3" t="str">
        <f t="shared" si="1224"/>
        <v/>
      </c>
      <c r="AF2606" s="3" t="str">
        <f t="shared" si="1225"/>
        <v/>
      </c>
      <c r="AG2606" s="3" t="str">
        <f t="shared" si="1226"/>
        <v/>
      </c>
      <c r="AH2606" s="4" t="str">
        <f t="shared" si="1227"/>
        <v/>
      </c>
      <c r="AI2606" s="75" t="str">
        <f t="shared" si="1228"/>
        <v/>
      </c>
      <c r="AJ2606" s="75" t="str">
        <f t="shared" si="1229"/>
        <v/>
      </c>
    </row>
    <row r="2607" spans="1:36" ht="14.25">
      <c r="A2607" s="41" t="str">
        <f t="shared" si="1212"/>
        <v/>
      </c>
      <c r="B2607" s="150" t="str">
        <f>IF(ISNUMBER(A2607),INDEX('MetaTrader Import'!$H$13:$J$5893,TRUNC(((A2607-$A$39+1)-1)/3)+1,MOD((A2607-$A$39+1)-1,3)+1),"")</f>
        <v/>
      </c>
      <c r="C2607" s="43" t="str">
        <f t="shared" si="1213"/>
        <v/>
      </c>
      <c r="D2607" s="43" t="str">
        <f t="shared" ca="1" si="1203"/>
        <v/>
      </c>
      <c r="E2607" s="43" t="str">
        <f t="shared" si="1214"/>
        <v/>
      </c>
      <c r="F2607" s="43" t="str">
        <f t="shared" si="1215"/>
        <v/>
      </c>
      <c r="G2607" s="43" t="str">
        <f>IF(A2607&lt;&gt;"",IF(A2607&lt;Data!$G$11*0.25,$C$13/$G$32,IF(A2607&gt;Data!$G$11*0.25,$C$13,$C$13*10)),"")</f>
        <v/>
      </c>
      <c r="H2607" s="43" t="str">
        <f>IF(A2607&lt;&gt;"",IF(Data!$G$9="constant",$C$13,IF(Data!$G$9="squeeze",G2607,F2607)),"")</f>
        <v/>
      </c>
      <c r="I2607" s="38" t="str">
        <f ca="1">IF(ISNUMBER(A2607),NORMINV(RAND(),0,IF(AND(Data!$G$9="squeeze",A2607&lt;Data!$G$11*0.25),$H$32,1)*$C$30*$C$13)*($C$14*$C$12),"")</f>
        <v/>
      </c>
      <c r="J2607" s="42" t="str">
        <f ca="1">IFERROR(IF(Data!$C$6="Real",B2607,I2607+J2606+($C$14*$C$12)*(NORMINV(RAND(),$C$15,CHOOSE($G$13,$C$13,F2607,G2607)))),"")</f>
        <v/>
      </c>
      <c r="K2607" s="88" t="str">
        <f>IF(ISNUMBER(A2607), IF($G$16="fixed",$G$17,MIN(H2607*Data!$C$7*$C$16*0.5,$C$17*Data!$C$7))*$C$12,"")</f>
        <v/>
      </c>
      <c r="L2607" s="42" t="str">
        <f t="shared" ca="1" si="1230"/>
        <v/>
      </c>
      <c r="M2607" s="44" t="str">
        <f t="shared" ca="1" si="1231"/>
        <v/>
      </c>
      <c r="N2607" s="44" t="str">
        <f t="shared" ca="1" si="1232"/>
        <v/>
      </c>
      <c r="O2607" s="108" t="str">
        <f t="shared" si="1216"/>
        <v/>
      </c>
      <c r="P2607" s="102" t="str">
        <f t="shared" si="1217"/>
        <v/>
      </c>
      <c r="Q2607" s="102" t="str">
        <f t="shared" si="1218"/>
        <v/>
      </c>
      <c r="R2607" s="120" t="str">
        <f t="shared" si="1219"/>
        <v/>
      </c>
      <c r="S2607" s="54" t="str">
        <f t="shared" si="1220"/>
        <v/>
      </c>
      <c r="T2607" s="5" t="str">
        <f t="shared" si="1221"/>
        <v/>
      </c>
      <c r="U2607" s="152" t="str">
        <f t="shared" si="1204"/>
        <v/>
      </c>
      <c r="V2607" s="152" t="str">
        <f t="shared" si="1205"/>
        <v/>
      </c>
      <c r="W2607" s="153" t="str">
        <f t="shared" si="1206"/>
        <v/>
      </c>
      <c r="X2607" s="153" t="str">
        <f t="shared" si="1207"/>
        <v/>
      </c>
      <c r="Y2607" s="153" t="str">
        <f t="shared" si="1208"/>
        <v/>
      </c>
      <c r="Z2607" s="153" t="str">
        <f t="shared" si="1209"/>
        <v/>
      </c>
      <c r="AA2607" s="152" t="str">
        <f t="shared" si="1210"/>
        <v/>
      </c>
      <c r="AB2607" s="152" t="str">
        <f t="shared" si="1211"/>
        <v/>
      </c>
      <c r="AC2607" s="154" t="str">
        <f t="shared" si="1222"/>
        <v/>
      </c>
      <c r="AD2607" s="154" t="str">
        <f t="shared" si="1223"/>
        <v/>
      </c>
      <c r="AE2607" s="3" t="str">
        <f t="shared" si="1224"/>
        <v/>
      </c>
      <c r="AF2607" s="3" t="str">
        <f t="shared" si="1225"/>
        <v/>
      </c>
      <c r="AG2607" s="3" t="str">
        <f t="shared" si="1226"/>
        <v/>
      </c>
      <c r="AH2607" s="4" t="str">
        <f t="shared" si="1227"/>
        <v/>
      </c>
      <c r="AI2607" s="75" t="str">
        <f t="shared" si="1228"/>
        <v/>
      </c>
      <c r="AJ2607" s="75" t="str">
        <f t="shared" si="1229"/>
        <v/>
      </c>
    </row>
    <row r="2608" spans="1:36" ht="14.25">
      <c r="A2608" s="41" t="str">
        <f t="shared" si="1212"/>
        <v/>
      </c>
      <c r="B2608" s="150" t="str">
        <f>IF(ISNUMBER(A2608),INDEX('MetaTrader Import'!$H$13:$J$5893,TRUNC(((A2608-$A$39+1)-1)/3)+1,MOD((A2608-$A$39+1)-1,3)+1),"")</f>
        <v/>
      </c>
      <c r="C2608" s="43" t="str">
        <f t="shared" si="1213"/>
        <v/>
      </c>
      <c r="D2608" s="43" t="str">
        <f t="shared" ca="1" si="1203"/>
        <v/>
      </c>
      <c r="E2608" s="43" t="str">
        <f t="shared" si="1214"/>
        <v/>
      </c>
      <c r="F2608" s="43" t="str">
        <f t="shared" si="1215"/>
        <v/>
      </c>
      <c r="G2608" s="43" t="str">
        <f>IF(A2608&lt;&gt;"",IF(A2608&lt;Data!$G$11*0.25,$C$13/$G$32,IF(A2608&gt;Data!$G$11*0.25,$C$13,$C$13*10)),"")</f>
        <v/>
      </c>
      <c r="H2608" s="43" t="str">
        <f>IF(A2608&lt;&gt;"",IF(Data!$G$9="constant",$C$13,IF(Data!$G$9="squeeze",G2608,F2608)),"")</f>
        <v/>
      </c>
      <c r="I2608" s="38" t="str">
        <f ca="1">IF(ISNUMBER(A2608),NORMINV(RAND(),0,IF(AND(Data!$G$9="squeeze",A2608&lt;Data!$G$11*0.25),$H$32,1)*$C$30*$C$13)*($C$14*$C$12),"")</f>
        <v/>
      </c>
      <c r="J2608" s="42" t="str">
        <f ca="1">IFERROR(IF(Data!$C$6="Real",B2608,I2608+J2607+($C$14*$C$12)*(NORMINV(RAND(),$C$15,CHOOSE($G$13,$C$13,F2608,G2608)))),"")</f>
        <v/>
      </c>
      <c r="K2608" s="88" t="str">
        <f>IF(ISNUMBER(A2608), IF($G$16="fixed",$G$17,MIN(H2608*Data!$C$7*$C$16*0.5,$C$17*Data!$C$7))*$C$12,"")</f>
        <v/>
      </c>
      <c r="L2608" s="42" t="str">
        <f t="shared" ca="1" si="1230"/>
        <v/>
      </c>
      <c r="M2608" s="44" t="str">
        <f t="shared" ca="1" si="1231"/>
        <v/>
      </c>
      <c r="N2608" s="44" t="str">
        <f t="shared" ca="1" si="1232"/>
        <v/>
      </c>
      <c r="O2608" s="108" t="str">
        <f t="shared" si="1216"/>
        <v/>
      </c>
      <c r="P2608" s="102" t="str">
        <f t="shared" si="1217"/>
        <v/>
      </c>
      <c r="Q2608" s="102" t="str">
        <f t="shared" si="1218"/>
        <v/>
      </c>
      <c r="R2608" s="120" t="str">
        <f t="shared" si="1219"/>
        <v/>
      </c>
      <c r="S2608" s="54" t="str">
        <f t="shared" si="1220"/>
        <v/>
      </c>
      <c r="T2608" s="5" t="str">
        <f t="shared" si="1221"/>
        <v/>
      </c>
      <c r="U2608" s="152" t="str">
        <f t="shared" si="1204"/>
        <v/>
      </c>
      <c r="V2608" s="152" t="str">
        <f t="shared" si="1205"/>
        <v/>
      </c>
      <c r="W2608" s="153" t="str">
        <f t="shared" si="1206"/>
        <v/>
      </c>
      <c r="X2608" s="153" t="str">
        <f t="shared" si="1207"/>
        <v/>
      </c>
      <c r="Y2608" s="153" t="str">
        <f t="shared" si="1208"/>
        <v/>
      </c>
      <c r="Z2608" s="153" t="str">
        <f t="shared" si="1209"/>
        <v/>
      </c>
      <c r="AA2608" s="152" t="str">
        <f t="shared" si="1210"/>
        <v/>
      </c>
      <c r="AB2608" s="152" t="str">
        <f t="shared" si="1211"/>
        <v/>
      </c>
      <c r="AC2608" s="154" t="str">
        <f t="shared" si="1222"/>
        <v/>
      </c>
      <c r="AD2608" s="154" t="str">
        <f t="shared" si="1223"/>
        <v/>
      </c>
      <c r="AE2608" s="3" t="str">
        <f t="shared" si="1224"/>
        <v/>
      </c>
      <c r="AF2608" s="3" t="str">
        <f t="shared" si="1225"/>
        <v/>
      </c>
      <c r="AG2608" s="3" t="str">
        <f t="shared" si="1226"/>
        <v/>
      </c>
      <c r="AH2608" s="4" t="str">
        <f t="shared" si="1227"/>
        <v/>
      </c>
      <c r="AI2608" s="75" t="str">
        <f t="shared" si="1228"/>
        <v/>
      </c>
      <c r="AJ2608" s="75" t="str">
        <f t="shared" si="1229"/>
        <v/>
      </c>
    </row>
    <row r="2609" spans="1:36" ht="14.25">
      <c r="A2609" s="41" t="str">
        <f t="shared" si="1212"/>
        <v/>
      </c>
      <c r="B2609" s="150" t="str">
        <f>IF(ISNUMBER(A2609),INDEX('MetaTrader Import'!$H$13:$J$5893,TRUNC(((A2609-$A$39+1)-1)/3)+1,MOD((A2609-$A$39+1)-1,3)+1),"")</f>
        <v/>
      </c>
      <c r="C2609" s="43" t="str">
        <f t="shared" si="1213"/>
        <v/>
      </c>
      <c r="D2609" s="43" t="str">
        <f t="shared" ca="1" si="1203"/>
        <v/>
      </c>
      <c r="E2609" s="43" t="str">
        <f t="shared" si="1214"/>
        <v/>
      </c>
      <c r="F2609" s="43" t="str">
        <f t="shared" si="1215"/>
        <v/>
      </c>
      <c r="G2609" s="43" t="str">
        <f>IF(A2609&lt;&gt;"",IF(A2609&lt;Data!$G$11*0.25,$C$13/$G$32,IF(A2609&gt;Data!$G$11*0.25,$C$13,$C$13*10)),"")</f>
        <v/>
      </c>
      <c r="H2609" s="43" t="str">
        <f>IF(A2609&lt;&gt;"",IF(Data!$G$9="constant",$C$13,IF(Data!$G$9="squeeze",G2609,F2609)),"")</f>
        <v/>
      </c>
      <c r="I2609" s="38" t="str">
        <f ca="1">IF(ISNUMBER(A2609),NORMINV(RAND(),0,IF(AND(Data!$G$9="squeeze",A2609&lt;Data!$G$11*0.25),$H$32,1)*$C$30*$C$13)*($C$14*$C$12),"")</f>
        <v/>
      </c>
      <c r="J2609" s="42" t="str">
        <f ca="1">IFERROR(IF(Data!$C$6="Real",B2609,I2609+J2608+($C$14*$C$12)*(NORMINV(RAND(),$C$15,CHOOSE($G$13,$C$13,F2609,G2609)))),"")</f>
        <v/>
      </c>
      <c r="K2609" s="88" t="str">
        <f>IF(ISNUMBER(A2609), IF($G$16="fixed",$G$17,MIN(H2609*Data!$C$7*$C$16*0.5,$C$17*Data!$C$7))*$C$12,"")</f>
        <v/>
      </c>
      <c r="L2609" s="42" t="str">
        <f t="shared" ca="1" si="1230"/>
        <v/>
      </c>
      <c r="M2609" s="44" t="str">
        <f t="shared" ca="1" si="1231"/>
        <v/>
      </c>
      <c r="N2609" s="44" t="str">
        <f t="shared" ca="1" si="1232"/>
        <v/>
      </c>
      <c r="O2609" s="108" t="str">
        <f t="shared" si="1216"/>
        <v/>
      </c>
      <c r="P2609" s="102" t="str">
        <f t="shared" si="1217"/>
        <v/>
      </c>
      <c r="Q2609" s="102" t="str">
        <f t="shared" si="1218"/>
        <v/>
      </c>
      <c r="R2609" s="120" t="str">
        <f t="shared" si="1219"/>
        <v/>
      </c>
      <c r="S2609" s="54" t="str">
        <f t="shared" si="1220"/>
        <v/>
      </c>
      <c r="T2609" s="5" t="str">
        <f t="shared" si="1221"/>
        <v/>
      </c>
      <c r="U2609" s="152" t="str">
        <f t="shared" si="1204"/>
        <v/>
      </c>
      <c r="V2609" s="152" t="str">
        <f t="shared" si="1205"/>
        <v/>
      </c>
      <c r="W2609" s="153" t="str">
        <f t="shared" si="1206"/>
        <v/>
      </c>
      <c r="X2609" s="153" t="str">
        <f t="shared" si="1207"/>
        <v/>
      </c>
      <c r="Y2609" s="153" t="str">
        <f t="shared" si="1208"/>
        <v/>
      </c>
      <c r="Z2609" s="153" t="str">
        <f t="shared" si="1209"/>
        <v/>
      </c>
      <c r="AA2609" s="152" t="str">
        <f t="shared" si="1210"/>
        <v/>
      </c>
      <c r="AB2609" s="152" t="str">
        <f t="shared" si="1211"/>
        <v/>
      </c>
      <c r="AC2609" s="154" t="str">
        <f t="shared" si="1222"/>
        <v/>
      </c>
      <c r="AD2609" s="154" t="str">
        <f t="shared" si="1223"/>
        <v/>
      </c>
      <c r="AE2609" s="3" t="str">
        <f t="shared" si="1224"/>
        <v/>
      </c>
      <c r="AF2609" s="3" t="str">
        <f t="shared" si="1225"/>
        <v/>
      </c>
      <c r="AG2609" s="3" t="str">
        <f t="shared" si="1226"/>
        <v/>
      </c>
      <c r="AH2609" s="4" t="str">
        <f t="shared" si="1227"/>
        <v/>
      </c>
      <c r="AI2609" s="75" t="str">
        <f t="shared" si="1228"/>
        <v/>
      </c>
      <c r="AJ2609" s="75" t="str">
        <f t="shared" si="1229"/>
        <v/>
      </c>
    </row>
    <row r="2610" spans="1:36" ht="14.25">
      <c r="A2610" s="41" t="str">
        <f t="shared" si="1212"/>
        <v/>
      </c>
      <c r="B2610" s="150" t="str">
        <f>IF(ISNUMBER(A2610),INDEX('MetaTrader Import'!$H$13:$J$5893,TRUNC(((A2610-$A$39+1)-1)/3)+1,MOD((A2610-$A$39+1)-1,3)+1),"")</f>
        <v/>
      </c>
      <c r="C2610" s="43" t="str">
        <f t="shared" si="1213"/>
        <v/>
      </c>
      <c r="D2610" s="43" t="str">
        <f t="shared" ca="1" si="1203"/>
        <v/>
      </c>
      <c r="E2610" s="43" t="str">
        <f t="shared" si="1214"/>
        <v/>
      </c>
      <c r="F2610" s="43" t="str">
        <f t="shared" si="1215"/>
        <v/>
      </c>
      <c r="G2610" s="43" t="str">
        <f>IF(A2610&lt;&gt;"",IF(A2610&lt;Data!$G$11*0.25,$C$13/$G$32,IF(A2610&gt;Data!$G$11*0.25,$C$13,$C$13*10)),"")</f>
        <v/>
      </c>
      <c r="H2610" s="43" t="str">
        <f>IF(A2610&lt;&gt;"",IF(Data!$G$9="constant",$C$13,IF(Data!$G$9="squeeze",G2610,F2610)),"")</f>
        <v/>
      </c>
      <c r="I2610" s="38" t="str">
        <f ca="1">IF(ISNUMBER(A2610),NORMINV(RAND(),0,IF(AND(Data!$G$9="squeeze",A2610&lt;Data!$G$11*0.25),$H$32,1)*$C$30*$C$13)*($C$14*$C$12),"")</f>
        <v/>
      </c>
      <c r="J2610" s="42" t="str">
        <f ca="1">IFERROR(IF(Data!$C$6="Real",B2610,I2610+J2609+($C$14*$C$12)*(NORMINV(RAND(),$C$15,CHOOSE($G$13,$C$13,F2610,G2610)))),"")</f>
        <v/>
      </c>
      <c r="K2610" s="88" t="str">
        <f>IF(ISNUMBER(A2610), IF($G$16="fixed",$G$17,MIN(H2610*Data!$C$7*$C$16*0.5,$C$17*Data!$C$7))*$C$12,"")</f>
        <v/>
      </c>
      <c r="L2610" s="42" t="str">
        <f t="shared" ca="1" si="1230"/>
        <v/>
      </c>
      <c r="M2610" s="44" t="str">
        <f t="shared" ca="1" si="1231"/>
        <v/>
      </c>
      <c r="N2610" s="44" t="str">
        <f t="shared" ca="1" si="1232"/>
        <v/>
      </c>
      <c r="O2610" s="108" t="str">
        <f t="shared" si="1216"/>
        <v/>
      </c>
      <c r="P2610" s="102" t="str">
        <f t="shared" si="1217"/>
        <v/>
      </c>
      <c r="Q2610" s="102" t="str">
        <f t="shared" si="1218"/>
        <v/>
      </c>
      <c r="R2610" s="120" t="str">
        <f t="shared" si="1219"/>
        <v/>
      </c>
      <c r="S2610" s="54" t="str">
        <f t="shared" si="1220"/>
        <v/>
      </c>
      <c r="T2610" s="5" t="str">
        <f t="shared" si="1221"/>
        <v/>
      </c>
      <c r="U2610" s="152" t="str">
        <f t="shared" si="1204"/>
        <v/>
      </c>
      <c r="V2610" s="152" t="str">
        <f t="shared" si="1205"/>
        <v/>
      </c>
      <c r="W2610" s="153" t="str">
        <f t="shared" si="1206"/>
        <v/>
      </c>
      <c r="X2610" s="153" t="str">
        <f t="shared" si="1207"/>
        <v/>
      </c>
      <c r="Y2610" s="153" t="str">
        <f t="shared" si="1208"/>
        <v/>
      </c>
      <c r="Z2610" s="153" t="str">
        <f t="shared" si="1209"/>
        <v/>
      </c>
      <c r="AA2610" s="152" t="str">
        <f t="shared" si="1210"/>
        <v/>
      </c>
      <c r="AB2610" s="152" t="str">
        <f t="shared" si="1211"/>
        <v/>
      </c>
      <c r="AC2610" s="154" t="str">
        <f t="shared" si="1222"/>
        <v/>
      </c>
      <c r="AD2610" s="154" t="str">
        <f t="shared" si="1223"/>
        <v/>
      </c>
      <c r="AE2610" s="3" t="str">
        <f t="shared" si="1224"/>
        <v/>
      </c>
      <c r="AF2610" s="3" t="str">
        <f t="shared" si="1225"/>
        <v/>
      </c>
      <c r="AG2610" s="3" t="str">
        <f t="shared" si="1226"/>
        <v/>
      </c>
      <c r="AH2610" s="4" t="str">
        <f t="shared" si="1227"/>
        <v/>
      </c>
      <c r="AI2610" s="75" t="str">
        <f t="shared" si="1228"/>
        <v/>
      </c>
      <c r="AJ2610" s="75" t="str">
        <f t="shared" si="1229"/>
        <v/>
      </c>
    </row>
    <row r="2611" spans="1:36" ht="14.25">
      <c r="A2611" s="41" t="str">
        <f t="shared" si="1212"/>
        <v/>
      </c>
      <c r="B2611" s="150" t="str">
        <f>IF(ISNUMBER(A2611),INDEX('MetaTrader Import'!$H$13:$J$5893,TRUNC(((A2611-$A$39+1)-1)/3)+1,MOD((A2611-$A$39+1)-1,3)+1),"")</f>
        <v/>
      </c>
      <c r="C2611" s="43" t="str">
        <f t="shared" si="1213"/>
        <v/>
      </c>
      <c r="D2611" s="43" t="str">
        <f t="shared" ca="1" si="1203"/>
        <v/>
      </c>
      <c r="E2611" s="43" t="str">
        <f t="shared" si="1214"/>
        <v/>
      </c>
      <c r="F2611" s="43" t="str">
        <f t="shared" si="1215"/>
        <v/>
      </c>
      <c r="G2611" s="43" t="str">
        <f>IF(A2611&lt;&gt;"",IF(A2611&lt;Data!$G$11*0.25,$C$13/$G$32,IF(A2611&gt;Data!$G$11*0.25,$C$13,$C$13*10)),"")</f>
        <v/>
      </c>
      <c r="H2611" s="43" t="str">
        <f>IF(A2611&lt;&gt;"",IF(Data!$G$9="constant",$C$13,IF(Data!$G$9="squeeze",G2611,F2611)),"")</f>
        <v/>
      </c>
      <c r="I2611" s="38" t="str">
        <f ca="1">IF(ISNUMBER(A2611),NORMINV(RAND(),0,IF(AND(Data!$G$9="squeeze",A2611&lt;Data!$G$11*0.25),$H$32,1)*$C$30*$C$13)*($C$14*$C$12),"")</f>
        <v/>
      </c>
      <c r="J2611" s="42" t="str">
        <f ca="1">IFERROR(IF(Data!$C$6="Real",B2611,I2611+J2610+($C$14*$C$12)*(NORMINV(RAND(),$C$15,CHOOSE($G$13,$C$13,F2611,G2611)))),"")</f>
        <v/>
      </c>
      <c r="K2611" s="88" t="str">
        <f>IF(ISNUMBER(A2611), IF($G$16="fixed",$G$17,MIN(H2611*Data!$C$7*$C$16*0.5,$C$17*Data!$C$7))*$C$12,"")</f>
        <v/>
      </c>
      <c r="L2611" s="42" t="str">
        <f t="shared" ca="1" si="1230"/>
        <v/>
      </c>
      <c r="M2611" s="44" t="str">
        <f t="shared" ca="1" si="1231"/>
        <v/>
      </c>
      <c r="N2611" s="44" t="str">
        <f t="shared" ca="1" si="1232"/>
        <v/>
      </c>
      <c r="O2611" s="108" t="str">
        <f t="shared" si="1216"/>
        <v/>
      </c>
      <c r="P2611" s="102" t="str">
        <f t="shared" si="1217"/>
        <v/>
      </c>
      <c r="Q2611" s="102" t="str">
        <f t="shared" si="1218"/>
        <v/>
      </c>
      <c r="R2611" s="120" t="str">
        <f t="shared" si="1219"/>
        <v/>
      </c>
      <c r="S2611" s="54" t="str">
        <f t="shared" si="1220"/>
        <v/>
      </c>
      <c r="T2611" s="5" t="str">
        <f t="shared" si="1221"/>
        <v/>
      </c>
      <c r="U2611" s="152" t="str">
        <f t="shared" si="1204"/>
        <v/>
      </c>
      <c r="V2611" s="152" t="str">
        <f t="shared" si="1205"/>
        <v/>
      </c>
      <c r="W2611" s="153" t="str">
        <f t="shared" si="1206"/>
        <v/>
      </c>
      <c r="X2611" s="153" t="str">
        <f t="shared" si="1207"/>
        <v/>
      </c>
      <c r="Y2611" s="153" t="str">
        <f t="shared" si="1208"/>
        <v/>
      </c>
      <c r="Z2611" s="153" t="str">
        <f t="shared" si="1209"/>
        <v/>
      </c>
      <c r="AA2611" s="152" t="str">
        <f t="shared" si="1210"/>
        <v/>
      </c>
      <c r="AB2611" s="152" t="str">
        <f t="shared" si="1211"/>
        <v/>
      </c>
      <c r="AC2611" s="154" t="str">
        <f t="shared" si="1222"/>
        <v/>
      </c>
      <c r="AD2611" s="154" t="str">
        <f t="shared" si="1223"/>
        <v/>
      </c>
      <c r="AE2611" s="3" t="str">
        <f t="shared" si="1224"/>
        <v/>
      </c>
      <c r="AF2611" s="3" t="str">
        <f t="shared" si="1225"/>
        <v/>
      </c>
      <c r="AG2611" s="3" t="str">
        <f t="shared" si="1226"/>
        <v/>
      </c>
      <c r="AH2611" s="4" t="str">
        <f t="shared" si="1227"/>
        <v/>
      </c>
      <c r="AI2611" s="75" t="str">
        <f t="shared" si="1228"/>
        <v/>
      </c>
      <c r="AJ2611" s="75" t="str">
        <f t="shared" si="1229"/>
        <v/>
      </c>
    </row>
    <row r="2612" spans="1:36" ht="14.25">
      <c r="A2612" s="41" t="str">
        <f t="shared" si="1212"/>
        <v/>
      </c>
      <c r="B2612" s="150" t="str">
        <f>IF(ISNUMBER(A2612),INDEX('MetaTrader Import'!$H$13:$J$5893,TRUNC(((A2612-$A$39+1)-1)/3)+1,MOD((A2612-$A$39+1)-1,3)+1),"")</f>
        <v/>
      </c>
      <c r="C2612" s="43" t="str">
        <f t="shared" si="1213"/>
        <v/>
      </c>
      <c r="D2612" s="43" t="str">
        <f t="shared" ca="1" si="1203"/>
        <v/>
      </c>
      <c r="E2612" s="43" t="str">
        <f t="shared" si="1214"/>
        <v/>
      </c>
      <c r="F2612" s="43" t="str">
        <f t="shared" si="1215"/>
        <v/>
      </c>
      <c r="G2612" s="43" t="str">
        <f>IF(A2612&lt;&gt;"",IF(A2612&lt;Data!$G$11*0.25,$C$13/$G$32,IF(A2612&gt;Data!$G$11*0.25,$C$13,$C$13*10)),"")</f>
        <v/>
      </c>
      <c r="H2612" s="43" t="str">
        <f>IF(A2612&lt;&gt;"",IF(Data!$G$9="constant",$C$13,IF(Data!$G$9="squeeze",G2612,F2612)),"")</f>
        <v/>
      </c>
      <c r="I2612" s="38" t="str">
        <f ca="1">IF(ISNUMBER(A2612),NORMINV(RAND(),0,IF(AND(Data!$G$9="squeeze",A2612&lt;Data!$G$11*0.25),$H$32,1)*$C$30*$C$13)*($C$14*$C$12),"")</f>
        <v/>
      </c>
      <c r="J2612" s="42" t="str">
        <f ca="1">IFERROR(IF(Data!$C$6="Real",B2612,I2612+J2611+($C$14*$C$12)*(NORMINV(RAND(),$C$15,CHOOSE($G$13,$C$13,F2612,G2612)))),"")</f>
        <v/>
      </c>
      <c r="K2612" s="88" t="str">
        <f>IF(ISNUMBER(A2612), IF($G$16="fixed",$G$17,MIN(H2612*Data!$C$7*$C$16*0.5,$C$17*Data!$C$7))*$C$12,"")</f>
        <v/>
      </c>
      <c r="L2612" s="42" t="str">
        <f t="shared" ca="1" si="1230"/>
        <v/>
      </c>
      <c r="M2612" s="44" t="str">
        <f t="shared" ca="1" si="1231"/>
        <v/>
      </c>
      <c r="N2612" s="44" t="str">
        <f t="shared" ca="1" si="1232"/>
        <v/>
      </c>
      <c r="O2612" s="108" t="str">
        <f t="shared" si="1216"/>
        <v/>
      </c>
      <c r="P2612" s="102" t="str">
        <f t="shared" si="1217"/>
        <v/>
      </c>
      <c r="Q2612" s="102" t="str">
        <f t="shared" si="1218"/>
        <v/>
      </c>
      <c r="R2612" s="120" t="str">
        <f t="shared" si="1219"/>
        <v/>
      </c>
      <c r="S2612" s="54" t="str">
        <f t="shared" si="1220"/>
        <v/>
      </c>
      <c r="T2612" s="5" t="str">
        <f t="shared" si="1221"/>
        <v/>
      </c>
      <c r="U2612" s="152" t="str">
        <f t="shared" si="1204"/>
        <v/>
      </c>
      <c r="V2612" s="152" t="str">
        <f t="shared" si="1205"/>
        <v/>
      </c>
      <c r="W2612" s="153" t="str">
        <f t="shared" si="1206"/>
        <v/>
      </c>
      <c r="X2612" s="153" t="str">
        <f t="shared" si="1207"/>
        <v/>
      </c>
      <c r="Y2612" s="153" t="str">
        <f t="shared" si="1208"/>
        <v/>
      </c>
      <c r="Z2612" s="153" t="str">
        <f t="shared" si="1209"/>
        <v/>
      </c>
      <c r="AA2612" s="152" t="str">
        <f t="shared" si="1210"/>
        <v/>
      </c>
      <c r="AB2612" s="152" t="str">
        <f t="shared" si="1211"/>
        <v/>
      </c>
      <c r="AC2612" s="154" t="str">
        <f t="shared" si="1222"/>
        <v/>
      </c>
      <c r="AD2612" s="154" t="str">
        <f t="shared" si="1223"/>
        <v/>
      </c>
      <c r="AE2612" s="3" t="str">
        <f t="shared" si="1224"/>
        <v/>
      </c>
      <c r="AF2612" s="3" t="str">
        <f t="shared" si="1225"/>
        <v/>
      </c>
      <c r="AG2612" s="3" t="str">
        <f t="shared" si="1226"/>
        <v/>
      </c>
      <c r="AH2612" s="4" t="str">
        <f t="shared" si="1227"/>
        <v/>
      </c>
      <c r="AI2612" s="75" t="str">
        <f t="shared" si="1228"/>
        <v/>
      </c>
      <c r="AJ2612" s="75" t="str">
        <f t="shared" si="1229"/>
        <v/>
      </c>
    </row>
    <row r="2613" spans="1:36" ht="14.25">
      <c r="A2613" s="41" t="str">
        <f t="shared" si="1212"/>
        <v/>
      </c>
      <c r="B2613" s="150" t="str">
        <f>IF(ISNUMBER(A2613),INDEX('MetaTrader Import'!$H$13:$J$5893,TRUNC(((A2613-$A$39+1)-1)/3)+1,MOD((A2613-$A$39+1)-1,3)+1),"")</f>
        <v/>
      </c>
      <c r="C2613" s="43" t="str">
        <f t="shared" si="1213"/>
        <v/>
      </c>
      <c r="D2613" s="43" t="str">
        <f t="shared" ca="1" si="1203"/>
        <v/>
      </c>
      <c r="E2613" s="43" t="str">
        <f t="shared" si="1214"/>
        <v/>
      </c>
      <c r="F2613" s="43" t="str">
        <f t="shared" si="1215"/>
        <v/>
      </c>
      <c r="G2613" s="43" t="str">
        <f>IF(A2613&lt;&gt;"",IF(A2613&lt;Data!$G$11*0.25,$C$13/$G$32,IF(A2613&gt;Data!$G$11*0.25,$C$13,$C$13*10)),"")</f>
        <v/>
      </c>
      <c r="H2613" s="43" t="str">
        <f>IF(A2613&lt;&gt;"",IF(Data!$G$9="constant",$C$13,IF(Data!$G$9="squeeze",G2613,F2613)),"")</f>
        <v/>
      </c>
      <c r="I2613" s="38" t="str">
        <f ca="1">IF(ISNUMBER(A2613),NORMINV(RAND(),0,IF(AND(Data!$G$9="squeeze",A2613&lt;Data!$G$11*0.25),$H$32,1)*$C$30*$C$13)*($C$14*$C$12),"")</f>
        <v/>
      </c>
      <c r="J2613" s="42" t="str">
        <f ca="1">IFERROR(IF(Data!$C$6="Real",B2613,I2613+J2612+($C$14*$C$12)*(NORMINV(RAND(),$C$15,CHOOSE($G$13,$C$13,F2613,G2613)))),"")</f>
        <v/>
      </c>
      <c r="K2613" s="88" t="str">
        <f>IF(ISNUMBER(A2613), IF($G$16="fixed",$G$17,MIN(H2613*Data!$C$7*$C$16*0.5,$C$17*Data!$C$7))*$C$12,"")</f>
        <v/>
      </c>
      <c r="L2613" s="42" t="str">
        <f t="shared" ca="1" si="1230"/>
        <v/>
      </c>
      <c r="M2613" s="44" t="str">
        <f t="shared" ca="1" si="1231"/>
        <v/>
      </c>
      <c r="N2613" s="44" t="str">
        <f t="shared" ca="1" si="1232"/>
        <v/>
      </c>
      <c r="O2613" s="108" t="str">
        <f t="shared" si="1216"/>
        <v/>
      </c>
      <c r="P2613" s="102" t="str">
        <f t="shared" si="1217"/>
        <v/>
      </c>
      <c r="Q2613" s="102" t="str">
        <f t="shared" si="1218"/>
        <v/>
      </c>
      <c r="R2613" s="120" t="str">
        <f t="shared" si="1219"/>
        <v/>
      </c>
      <c r="S2613" s="54" t="str">
        <f t="shared" si="1220"/>
        <v/>
      </c>
      <c r="T2613" s="5" t="str">
        <f t="shared" si="1221"/>
        <v/>
      </c>
      <c r="U2613" s="152" t="str">
        <f t="shared" si="1204"/>
        <v/>
      </c>
      <c r="V2613" s="152" t="str">
        <f t="shared" si="1205"/>
        <v/>
      </c>
      <c r="W2613" s="153" t="str">
        <f t="shared" si="1206"/>
        <v/>
      </c>
      <c r="X2613" s="153" t="str">
        <f t="shared" si="1207"/>
        <v/>
      </c>
      <c r="Y2613" s="153" t="str">
        <f t="shared" si="1208"/>
        <v/>
      </c>
      <c r="Z2613" s="153" t="str">
        <f t="shared" si="1209"/>
        <v/>
      </c>
      <c r="AA2613" s="152" t="str">
        <f t="shared" si="1210"/>
        <v/>
      </c>
      <c r="AB2613" s="152" t="str">
        <f t="shared" si="1211"/>
        <v/>
      </c>
      <c r="AC2613" s="154" t="str">
        <f t="shared" si="1222"/>
        <v/>
      </c>
      <c r="AD2613" s="154" t="str">
        <f t="shared" si="1223"/>
        <v/>
      </c>
      <c r="AE2613" s="3" t="str">
        <f t="shared" si="1224"/>
        <v/>
      </c>
      <c r="AF2613" s="3" t="str">
        <f t="shared" si="1225"/>
        <v/>
      </c>
      <c r="AG2613" s="3" t="str">
        <f t="shared" si="1226"/>
        <v/>
      </c>
      <c r="AH2613" s="4" t="str">
        <f t="shared" si="1227"/>
        <v/>
      </c>
      <c r="AI2613" s="75" t="str">
        <f t="shared" si="1228"/>
        <v/>
      </c>
      <c r="AJ2613" s="75" t="str">
        <f t="shared" si="1229"/>
        <v/>
      </c>
    </row>
    <row r="2614" spans="1:36" ht="14.25">
      <c r="A2614" s="41" t="str">
        <f t="shared" si="1212"/>
        <v/>
      </c>
      <c r="B2614" s="150" t="str">
        <f>IF(ISNUMBER(A2614),INDEX('MetaTrader Import'!$H$13:$J$5893,TRUNC(((A2614-$A$39+1)-1)/3)+1,MOD((A2614-$A$39+1)-1,3)+1),"")</f>
        <v/>
      </c>
      <c r="C2614" s="43" t="str">
        <f t="shared" si="1213"/>
        <v/>
      </c>
      <c r="D2614" s="43" t="str">
        <f t="shared" ca="1" si="1203"/>
        <v/>
      </c>
      <c r="E2614" s="43" t="str">
        <f t="shared" si="1214"/>
        <v/>
      </c>
      <c r="F2614" s="43" t="str">
        <f t="shared" si="1215"/>
        <v/>
      </c>
      <c r="G2614" s="43" t="str">
        <f>IF(A2614&lt;&gt;"",IF(A2614&lt;Data!$G$11*0.25,$C$13/$G$32,IF(A2614&gt;Data!$G$11*0.25,$C$13,$C$13*10)),"")</f>
        <v/>
      </c>
      <c r="H2614" s="43" t="str">
        <f>IF(A2614&lt;&gt;"",IF(Data!$G$9="constant",$C$13,IF(Data!$G$9="squeeze",G2614,F2614)),"")</f>
        <v/>
      </c>
      <c r="I2614" s="38" t="str">
        <f ca="1">IF(ISNUMBER(A2614),NORMINV(RAND(),0,IF(AND(Data!$G$9="squeeze",A2614&lt;Data!$G$11*0.25),$H$32,1)*$C$30*$C$13)*($C$14*$C$12),"")</f>
        <v/>
      </c>
      <c r="J2614" s="42" t="str">
        <f ca="1">IFERROR(IF(Data!$C$6="Real",B2614,I2614+J2613+($C$14*$C$12)*(NORMINV(RAND(),$C$15,CHOOSE($G$13,$C$13,F2614,G2614)))),"")</f>
        <v/>
      </c>
      <c r="K2614" s="88" t="str">
        <f>IF(ISNUMBER(A2614), IF($G$16="fixed",$G$17,MIN(H2614*Data!$C$7*$C$16*0.5,$C$17*Data!$C$7))*$C$12,"")</f>
        <v/>
      </c>
      <c r="L2614" s="42" t="str">
        <f t="shared" ca="1" si="1230"/>
        <v/>
      </c>
      <c r="M2614" s="44" t="str">
        <f t="shared" ca="1" si="1231"/>
        <v/>
      </c>
      <c r="N2614" s="44" t="str">
        <f t="shared" ca="1" si="1232"/>
        <v/>
      </c>
      <c r="O2614" s="108" t="str">
        <f t="shared" si="1216"/>
        <v/>
      </c>
      <c r="P2614" s="102" t="str">
        <f t="shared" si="1217"/>
        <v/>
      </c>
      <c r="Q2614" s="102" t="str">
        <f t="shared" si="1218"/>
        <v/>
      </c>
      <c r="R2614" s="120" t="str">
        <f t="shared" si="1219"/>
        <v/>
      </c>
      <c r="S2614" s="54" t="str">
        <f t="shared" si="1220"/>
        <v/>
      </c>
      <c r="T2614" s="5" t="str">
        <f t="shared" si="1221"/>
        <v/>
      </c>
      <c r="U2614" s="152" t="str">
        <f t="shared" si="1204"/>
        <v/>
      </c>
      <c r="V2614" s="152" t="str">
        <f t="shared" si="1205"/>
        <v/>
      </c>
      <c r="W2614" s="153" t="str">
        <f t="shared" si="1206"/>
        <v/>
      </c>
      <c r="X2614" s="153" t="str">
        <f t="shared" si="1207"/>
        <v/>
      </c>
      <c r="Y2614" s="153" t="str">
        <f t="shared" si="1208"/>
        <v/>
      </c>
      <c r="Z2614" s="153" t="str">
        <f t="shared" si="1209"/>
        <v/>
      </c>
      <c r="AA2614" s="152" t="str">
        <f t="shared" si="1210"/>
        <v/>
      </c>
      <c r="AB2614" s="152" t="str">
        <f t="shared" si="1211"/>
        <v/>
      </c>
      <c r="AC2614" s="154" t="str">
        <f t="shared" si="1222"/>
        <v/>
      </c>
      <c r="AD2614" s="154" t="str">
        <f t="shared" si="1223"/>
        <v/>
      </c>
      <c r="AE2614" s="3" t="str">
        <f t="shared" si="1224"/>
        <v/>
      </c>
      <c r="AF2614" s="3" t="str">
        <f t="shared" si="1225"/>
        <v/>
      </c>
      <c r="AG2614" s="3" t="str">
        <f t="shared" si="1226"/>
        <v/>
      </c>
      <c r="AH2614" s="4" t="str">
        <f t="shared" si="1227"/>
        <v/>
      </c>
      <c r="AI2614" s="75" t="str">
        <f t="shared" si="1228"/>
        <v/>
      </c>
      <c r="AJ2614" s="75" t="str">
        <f t="shared" si="1229"/>
        <v/>
      </c>
    </row>
    <row r="2615" spans="1:36" ht="14.25">
      <c r="A2615" s="41" t="str">
        <f t="shared" si="1212"/>
        <v/>
      </c>
      <c r="B2615" s="150" t="str">
        <f>IF(ISNUMBER(A2615),INDEX('MetaTrader Import'!$H$13:$J$5893,TRUNC(((A2615-$A$39+1)-1)/3)+1,MOD((A2615-$A$39+1)-1,3)+1),"")</f>
        <v/>
      </c>
      <c r="C2615" s="43" t="str">
        <f t="shared" si="1213"/>
        <v/>
      </c>
      <c r="D2615" s="43" t="str">
        <f t="shared" ca="1" si="1203"/>
        <v/>
      </c>
      <c r="E2615" s="43" t="str">
        <f t="shared" si="1214"/>
        <v/>
      </c>
      <c r="F2615" s="43" t="str">
        <f t="shared" si="1215"/>
        <v/>
      </c>
      <c r="G2615" s="43" t="str">
        <f>IF(A2615&lt;&gt;"",IF(A2615&lt;Data!$G$11*0.25,$C$13/$G$32,IF(A2615&gt;Data!$G$11*0.25,$C$13,$C$13*10)),"")</f>
        <v/>
      </c>
      <c r="H2615" s="43" t="str">
        <f>IF(A2615&lt;&gt;"",IF(Data!$G$9="constant",$C$13,IF(Data!$G$9="squeeze",G2615,F2615)),"")</f>
        <v/>
      </c>
      <c r="I2615" s="38" t="str">
        <f ca="1">IF(ISNUMBER(A2615),NORMINV(RAND(),0,IF(AND(Data!$G$9="squeeze",A2615&lt;Data!$G$11*0.25),$H$32,1)*$C$30*$C$13)*($C$14*$C$12),"")</f>
        <v/>
      </c>
      <c r="J2615" s="42" t="str">
        <f ca="1">IFERROR(IF(Data!$C$6="Real",B2615,I2615+J2614+($C$14*$C$12)*(NORMINV(RAND(),$C$15,CHOOSE($G$13,$C$13,F2615,G2615)))),"")</f>
        <v/>
      </c>
      <c r="K2615" s="88" t="str">
        <f>IF(ISNUMBER(A2615), IF($G$16="fixed",$G$17,MIN(H2615*Data!$C$7*$C$16*0.5,$C$17*Data!$C$7))*$C$12,"")</f>
        <v/>
      </c>
      <c r="L2615" s="42" t="str">
        <f t="shared" ca="1" si="1230"/>
        <v/>
      </c>
      <c r="M2615" s="44" t="str">
        <f t="shared" ca="1" si="1231"/>
        <v/>
      </c>
      <c r="N2615" s="44" t="str">
        <f t="shared" ca="1" si="1232"/>
        <v/>
      </c>
      <c r="O2615" s="108" t="str">
        <f t="shared" si="1216"/>
        <v/>
      </c>
      <c r="P2615" s="102" t="str">
        <f t="shared" si="1217"/>
        <v/>
      </c>
      <c r="Q2615" s="102" t="str">
        <f t="shared" si="1218"/>
        <v/>
      </c>
      <c r="R2615" s="120" t="str">
        <f t="shared" si="1219"/>
        <v/>
      </c>
      <c r="S2615" s="54" t="str">
        <f t="shared" si="1220"/>
        <v/>
      </c>
      <c r="T2615" s="5" t="str">
        <f t="shared" si="1221"/>
        <v/>
      </c>
      <c r="U2615" s="152" t="str">
        <f t="shared" si="1204"/>
        <v/>
      </c>
      <c r="V2615" s="152" t="str">
        <f t="shared" si="1205"/>
        <v/>
      </c>
      <c r="W2615" s="153" t="str">
        <f t="shared" si="1206"/>
        <v/>
      </c>
      <c r="X2615" s="153" t="str">
        <f t="shared" si="1207"/>
        <v/>
      </c>
      <c r="Y2615" s="153" t="str">
        <f t="shared" si="1208"/>
        <v/>
      </c>
      <c r="Z2615" s="153" t="str">
        <f t="shared" si="1209"/>
        <v/>
      </c>
      <c r="AA2615" s="152" t="str">
        <f t="shared" si="1210"/>
        <v/>
      </c>
      <c r="AB2615" s="152" t="str">
        <f t="shared" si="1211"/>
        <v/>
      </c>
      <c r="AC2615" s="154" t="str">
        <f t="shared" si="1222"/>
        <v/>
      </c>
      <c r="AD2615" s="154" t="str">
        <f t="shared" si="1223"/>
        <v/>
      </c>
      <c r="AE2615" s="3" t="str">
        <f t="shared" si="1224"/>
        <v/>
      </c>
      <c r="AF2615" s="3" t="str">
        <f t="shared" si="1225"/>
        <v/>
      </c>
      <c r="AG2615" s="3" t="str">
        <f t="shared" si="1226"/>
        <v/>
      </c>
      <c r="AH2615" s="4" t="str">
        <f t="shared" si="1227"/>
        <v/>
      </c>
      <c r="AI2615" s="75" t="str">
        <f t="shared" si="1228"/>
        <v/>
      </c>
      <c r="AJ2615" s="75" t="str">
        <f t="shared" si="1229"/>
        <v/>
      </c>
    </row>
    <row r="2616" spans="1:36" ht="14.25">
      <c r="A2616" s="41" t="str">
        <f t="shared" si="1212"/>
        <v/>
      </c>
      <c r="B2616" s="150" t="str">
        <f>IF(ISNUMBER(A2616),INDEX('MetaTrader Import'!$H$13:$J$5893,TRUNC(((A2616-$A$39+1)-1)/3)+1,MOD((A2616-$A$39+1)-1,3)+1),"")</f>
        <v/>
      </c>
      <c r="C2616" s="43" t="str">
        <f t="shared" si="1213"/>
        <v/>
      </c>
      <c r="D2616" s="43" t="str">
        <f t="shared" ca="1" si="1203"/>
        <v/>
      </c>
      <c r="E2616" s="43" t="str">
        <f t="shared" si="1214"/>
        <v/>
      </c>
      <c r="F2616" s="43" t="str">
        <f t="shared" si="1215"/>
        <v/>
      </c>
      <c r="G2616" s="43" t="str">
        <f>IF(A2616&lt;&gt;"",IF(A2616&lt;Data!$G$11*0.25,$C$13/$G$32,IF(A2616&gt;Data!$G$11*0.25,$C$13,$C$13*10)),"")</f>
        <v/>
      </c>
      <c r="H2616" s="43" t="str">
        <f>IF(A2616&lt;&gt;"",IF(Data!$G$9="constant",$C$13,IF(Data!$G$9="squeeze",G2616,F2616)),"")</f>
        <v/>
      </c>
      <c r="I2616" s="38" t="str">
        <f ca="1">IF(ISNUMBER(A2616),NORMINV(RAND(),0,IF(AND(Data!$G$9="squeeze",A2616&lt;Data!$G$11*0.25),$H$32,1)*$C$30*$C$13)*($C$14*$C$12),"")</f>
        <v/>
      </c>
      <c r="J2616" s="42" t="str">
        <f ca="1">IFERROR(IF(Data!$C$6="Real",B2616,I2616+J2615+($C$14*$C$12)*(NORMINV(RAND(),$C$15,CHOOSE($G$13,$C$13,F2616,G2616)))),"")</f>
        <v/>
      </c>
      <c r="K2616" s="88" t="str">
        <f>IF(ISNUMBER(A2616), IF($G$16="fixed",$G$17,MIN(H2616*Data!$C$7*$C$16*0.5,$C$17*Data!$C$7))*$C$12,"")</f>
        <v/>
      </c>
      <c r="L2616" s="42" t="str">
        <f t="shared" ca="1" si="1230"/>
        <v/>
      </c>
      <c r="M2616" s="44" t="str">
        <f t="shared" ca="1" si="1231"/>
        <v/>
      </c>
      <c r="N2616" s="44" t="str">
        <f t="shared" ca="1" si="1232"/>
        <v/>
      </c>
      <c r="O2616" s="108" t="str">
        <f t="shared" si="1216"/>
        <v/>
      </c>
      <c r="P2616" s="102" t="str">
        <f t="shared" si="1217"/>
        <v/>
      </c>
      <c r="Q2616" s="102" t="str">
        <f t="shared" si="1218"/>
        <v/>
      </c>
      <c r="R2616" s="120" t="str">
        <f t="shared" si="1219"/>
        <v/>
      </c>
      <c r="S2616" s="54" t="str">
        <f t="shared" si="1220"/>
        <v/>
      </c>
      <c r="T2616" s="5" t="str">
        <f t="shared" si="1221"/>
        <v/>
      </c>
      <c r="U2616" s="152" t="str">
        <f t="shared" si="1204"/>
        <v/>
      </c>
      <c r="V2616" s="152" t="str">
        <f t="shared" si="1205"/>
        <v/>
      </c>
      <c r="W2616" s="153" t="str">
        <f t="shared" si="1206"/>
        <v/>
      </c>
      <c r="X2616" s="153" t="str">
        <f t="shared" si="1207"/>
        <v/>
      </c>
      <c r="Y2616" s="153" t="str">
        <f t="shared" si="1208"/>
        <v/>
      </c>
      <c r="Z2616" s="153" t="str">
        <f t="shared" si="1209"/>
        <v/>
      </c>
      <c r="AA2616" s="152" t="str">
        <f t="shared" si="1210"/>
        <v/>
      </c>
      <c r="AB2616" s="152" t="str">
        <f t="shared" si="1211"/>
        <v/>
      </c>
      <c r="AC2616" s="154" t="str">
        <f t="shared" si="1222"/>
        <v/>
      </c>
      <c r="AD2616" s="154" t="str">
        <f t="shared" si="1223"/>
        <v/>
      </c>
      <c r="AE2616" s="3" t="str">
        <f t="shared" si="1224"/>
        <v/>
      </c>
      <c r="AF2616" s="3" t="str">
        <f t="shared" si="1225"/>
        <v/>
      </c>
      <c r="AG2616" s="3" t="str">
        <f t="shared" si="1226"/>
        <v/>
      </c>
      <c r="AH2616" s="4" t="str">
        <f t="shared" si="1227"/>
        <v/>
      </c>
      <c r="AI2616" s="75" t="str">
        <f t="shared" si="1228"/>
        <v/>
      </c>
      <c r="AJ2616" s="75" t="str">
        <f t="shared" si="1229"/>
        <v/>
      </c>
    </row>
    <row r="2617" spans="1:36" ht="14.25">
      <c r="A2617" s="41" t="str">
        <f t="shared" si="1212"/>
        <v/>
      </c>
      <c r="B2617" s="150" t="str">
        <f>IF(ISNUMBER(A2617),INDEX('MetaTrader Import'!$H$13:$J$5893,TRUNC(((A2617-$A$39+1)-1)/3)+1,MOD((A2617-$A$39+1)-1,3)+1),"")</f>
        <v/>
      </c>
      <c r="C2617" s="43" t="str">
        <f t="shared" si="1213"/>
        <v/>
      </c>
      <c r="D2617" s="43" t="str">
        <f t="shared" ca="1" si="1203"/>
        <v/>
      </c>
      <c r="E2617" s="43" t="str">
        <f t="shared" si="1214"/>
        <v/>
      </c>
      <c r="F2617" s="43" t="str">
        <f t="shared" si="1215"/>
        <v/>
      </c>
      <c r="G2617" s="43" t="str">
        <f>IF(A2617&lt;&gt;"",IF(A2617&lt;Data!$G$11*0.25,$C$13/$G$32,IF(A2617&gt;Data!$G$11*0.25,$C$13,$C$13*10)),"")</f>
        <v/>
      </c>
      <c r="H2617" s="43" t="str">
        <f>IF(A2617&lt;&gt;"",IF(Data!$G$9="constant",$C$13,IF(Data!$G$9="squeeze",G2617,F2617)),"")</f>
        <v/>
      </c>
      <c r="I2617" s="38" t="str">
        <f ca="1">IF(ISNUMBER(A2617),NORMINV(RAND(),0,IF(AND(Data!$G$9="squeeze",A2617&lt;Data!$G$11*0.25),$H$32,1)*$C$30*$C$13)*($C$14*$C$12),"")</f>
        <v/>
      </c>
      <c r="J2617" s="42" t="str">
        <f ca="1">IFERROR(IF(Data!$C$6="Real",B2617,I2617+J2616+($C$14*$C$12)*(NORMINV(RAND(),$C$15,CHOOSE($G$13,$C$13,F2617,G2617)))),"")</f>
        <v/>
      </c>
      <c r="K2617" s="88" t="str">
        <f>IF(ISNUMBER(A2617), IF($G$16="fixed",$G$17,MIN(H2617*Data!$C$7*$C$16*0.5,$C$17*Data!$C$7))*$C$12,"")</f>
        <v/>
      </c>
      <c r="L2617" s="42" t="str">
        <f t="shared" ca="1" si="1230"/>
        <v/>
      </c>
      <c r="M2617" s="44" t="str">
        <f t="shared" ca="1" si="1231"/>
        <v/>
      </c>
      <c r="N2617" s="44" t="str">
        <f t="shared" ca="1" si="1232"/>
        <v/>
      </c>
      <c r="O2617" s="108" t="str">
        <f t="shared" si="1216"/>
        <v/>
      </c>
      <c r="P2617" s="102" t="str">
        <f t="shared" si="1217"/>
        <v/>
      </c>
      <c r="Q2617" s="102" t="str">
        <f t="shared" si="1218"/>
        <v/>
      </c>
      <c r="R2617" s="120" t="str">
        <f t="shared" si="1219"/>
        <v/>
      </c>
      <c r="S2617" s="54" t="str">
        <f t="shared" si="1220"/>
        <v/>
      </c>
      <c r="T2617" s="5" t="str">
        <f t="shared" si="1221"/>
        <v/>
      </c>
      <c r="U2617" s="152" t="str">
        <f t="shared" si="1204"/>
        <v/>
      </c>
      <c r="V2617" s="152" t="str">
        <f t="shared" si="1205"/>
        <v/>
      </c>
      <c r="W2617" s="153" t="str">
        <f t="shared" si="1206"/>
        <v/>
      </c>
      <c r="X2617" s="153" t="str">
        <f t="shared" si="1207"/>
        <v/>
      </c>
      <c r="Y2617" s="153" t="str">
        <f t="shared" si="1208"/>
        <v/>
      </c>
      <c r="Z2617" s="153" t="str">
        <f t="shared" si="1209"/>
        <v/>
      </c>
      <c r="AA2617" s="152" t="str">
        <f t="shared" si="1210"/>
        <v/>
      </c>
      <c r="AB2617" s="152" t="str">
        <f t="shared" si="1211"/>
        <v/>
      </c>
      <c r="AC2617" s="154" t="str">
        <f t="shared" si="1222"/>
        <v/>
      </c>
      <c r="AD2617" s="154" t="str">
        <f t="shared" si="1223"/>
        <v/>
      </c>
      <c r="AE2617" s="3" t="str">
        <f t="shared" si="1224"/>
        <v/>
      </c>
      <c r="AF2617" s="3" t="str">
        <f t="shared" si="1225"/>
        <v/>
      </c>
      <c r="AG2617" s="3" t="str">
        <f t="shared" si="1226"/>
        <v/>
      </c>
      <c r="AH2617" s="4" t="str">
        <f t="shared" si="1227"/>
        <v/>
      </c>
      <c r="AI2617" s="75" t="str">
        <f t="shared" si="1228"/>
        <v/>
      </c>
      <c r="AJ2617" s="75" t="str">
        <f t="shared" si="1229"/>
        <v/>
      </c>
    </row>
    <row r="2618" spans="1:36" ht="14.25">
      <c r="A2618" s="41" t="str">
        <f t="shared" si="1212"/>
        <v/>
      </c>
      <c r="B2618" s="150" t="str">
        <f>IF(ISNUMBER(A2618),INDEX('MetaTrader Import'!$H$13:$J$5893,TRUNC(((A2618-$A$39+1)-1)/3)+1,MOD((A2618-$A$39+1)-1,3)+1),"")</f>
        <v/>
      </c>
      <c r="C2618" s="43" t="str">
        <f t="shared" si="1213"/>
        <v/>
      </c>
      <c r="D2618" s="43" t="str">
        <f t="shared" ca="1" si="1203"/>
        <v/>
      </c>
      <c r="E2618" s="43" t="str">
        <f t="shared" si="1214"/>
        <v/>
      </c>
      <c r="F2618" s="43" t="str">
        <f t="shared" si="1215"/>
        <v/>
      </c>
      <c r="G2618" s="43" t="str">
        <f>IF(A2618&lt;&gt;"",IF(A2618&lt;Data!$G$11*0.25,$C$13/$G$32,IF(A2618&gt;Data!$G$11*0.25,$C$13,$C$13*10)),"")</f>
        <v/>
      </c>
      <c r="H2618" s="43" t="str">
        <f>IF(A2618&lt;&gt;"",IF(Data!$G$9="constant",$C$13,IF(Data!$G$9="squeeze",G2618,F2618)),"")</f>
        <v/>
      </c>
      <c r="I2618" s="38" t="str">
        <f ca="1">IF(ISNUMBER(A2618),NORMINV(RAND(),0,IF(AND(Data!$G$9="squeeze",A2618&lt;Data!$G$11*0.25),$H$32,1)*$C$30*$C$13)*($C$14*$C$12),"")</f>
        <v/>
      </c>
      <c r="J2618" s="42" t="str">
        <f ca="1">IFERROR(IF(Data!$C$6="Real",B2618,I2618+J2617+($C$14*$C$12)*(NORMINV(RAND(),$C$15,CHOOSE($G$13,$C$13,F2618,G2618)))),"")</f>
        <v/>
      </c>
      <c r="K2618" s="88" t="str">
        <f>IF(ISNUMBER(A2618), IF($G$16="fixed",$G$17,MIN(H2618*Data!$C$7*$C$16*0.5,$C$17*Data!$C$7))*$C$12,"")</f>
        <v/>
      </c>
      <c r="L2618" s="42" t="str">
        <f t="shared" ca="1" si="1230"/>
        <v/>
      </c>
      <c r="M2618" s="44" t="str">
        <f t="shared" ca="1" si="1231"/>
        <v/>
      </c>
      <c r="N2618" s="44" t="str">
        <f t="shared" ca="1" si="1232"/>
        <v/>
      </c>
      <c r="O2618" s="108" t="str">
        <f t="shared" si="1216"/>
        <v/>
      </c>
      <c r="P2618" s="102" t="str">
        <f t="shared" si="1217"/>
        <v/>
      </c>
      <c r="Q2618" s="102" t="str">
        <f t="shared" si="1218"/>
        <v/>
      </c>
      <c r="R2618" s="120" t="str">
        <f t="shared" si="1219"/>
        <v/>
      </c>
      <c r="S2618" s="54" t="str">
        <f t="shared" si="1220"/>
        <v/>
      </c>
      <c r="T2618" s="5" t="str">
        <f t="shared" si="1221"/>
        <v/>
      </c>
      <c r="U2618" s="152" t="str">
        <f t="shared" si="1204"/>
        <v/>
      </c>
      <c r="V2618" s="152" t="str">
        <f t="shared" si="1205"/>
        <v/>
      </c>
      <c r="W2618" s="153" t="str">
        <f t="shared" si="1206"/>
        <v/>
      </c>
      <c r="X2618" s="153" t="str">
        <f t="shared" si="1207"/>
        <v/>
      </c>
      <c r="Y2618" s="153" t="str">
        <f t="shared" si="1208"/>
        <v/>
      </c>
      <c r="Z2618" s="153" t="str">
        <f t="shared" si="1209"/>
        <v/>
      </c>
      <c r="AA2618" s="152" t="str">
        <f t="shared" si="1210"/>
        <v/>
      </c>
      <c r="AB2618" s="152" t="str">
        <f t="shared" si="1211"/>
        <v/>
      </c>
      <c r="AC2618" s="154" t="str">
        <f t="shared" si="1222"/>
        <v/>
      </c>
      <c r="AD2618" s="154" t="str">
        <f t="shared" si="1223"/>
        <v/>
      </c>
      <c r="AE2618" s="3" t="str">
        <f t="shared" si="1224"/>
        <v/>
      </c>
      <c r="AF2618" s="3" t="str">
        <f t="shared" si="1225"/>
        <v/>
      </c>
      <c r="AG2618" s="3" t="str">
        <f t="shared" si="1226"/>
        <v/>
      </c>
      <c r="AH2618" s="4" t="str">
        <f t="shared" si="1227"/>
        <v/>
      </c>
      <c r="AI2618" s="75" t="str">
        <f t="shared" si="1228"/>
        <v/>
      </c>
      <c r="AJ2618" s="75" t="str">
        <f t="shared" si="1229"/>
        <v/>
      </c>
    </row>
    <row r="2619" spans="1:36" ht="14.25">
      <c r="A2619" s="41" t="str">
        <f t="shared" si="1212"/>
        <v/>
      </c>
      <c r="B2619" s="150" t="str">
        <f>IF(ISNUMBER(A2619),INDEX('MetaTrader Import'!$H$13:$J$5893,TRUNC(((A2619-$A$39+1)-1)/3)+1,MOD((A2619-$A$39+1)-1,3)+1),"")</f>
        <v/>
      </c>
      <c r="C2619" s="43" t="str">
        <f t="shared" si="1213"/>
        <v/>
      </c>
      <c r="D2619" s="43" t="str">
        <f t="shared" ca="1" si="1203"/>
        <v/>
      </c>
      <c r="E2619" s="43" t="str">
        <f t="shared" si="1214"/>
        <v/>
      </c>
      <c r="F2619" s="43" t="str">
        <f t="shared" si="1215"/>
        <v/>
      </c>
      <c r="G2619" s="43" t="str">
        <f>IF(A2619&lt;&gt;"",IF(A2619&lt;Data!$G$11*0.25,$C$13/$G$32,IF(A2619&gt;Data!$G$11*0.25,$C$13,$C$13*10)),"")</f>
        <v/>
      </c>
      <c r="H2619" s="43" t="str">
        <f>IF(A2619&lt;&gt;"",IF(Data!$G$9="constant",$C$13,IF(Data!$G$9="squeeze",G2619,F2619)),"")</f>
        <v/>
      </c>
      <c r="I2619" s="38" t="str">
        <f ca="1">IF(ISNUMBER(A2619),NORMINV(RAND(),0,IF(AND(Data!$G$9="squeeze",A2619&lt;Data!$G$11*0.25),$H$32,1)*$C$30*$C$13)*($C$14*$C$12),"")</f>
        <v/>
      </c>
      <c r="J2619" s="42" t="str">
        <f ca="1">IFERROR(IF(Data!$C$6="Real",B2619,I2619+J2618+($C$14*$C$12)*(NORMINV(RAND(),$C$15,CHOOSE($G$13,$C$13,F2619,G2619)))),"")</f>
        <v/>
      </c>
      <c r="K2619" s="88" t="str">
        <f>IF(ISNUMBER(A2619), IF($G$16="fixed",$G$17,MIN(H2619*Data!$C$7*$C$16*0.5,$C$17*Data!$C$7))*$C$12,"")</f>
        <v/>
      </c>
      <c r="L2619" s="42" t="str">
        <f t="shared" ca="1" si="1230"/>
        <v/>
      </c>
      <c r="M2619" s="44" t="str">
        <f t="shared" ca="1" si="1231"/>
        <v/>
      </c>
      <c r="N2619" s="44" t="str">
        <f t="shared" ca="1" si="1232"/>
        <v/>
      </c>
      <c r="O2619" s="108" t="str">
        <f t="shared" si="1216"/>
        <v/>
      </c>
      <c r="P2619" s="102" t="str">
        <f t="shared" si="1217"/>
        <v/>
      </c>
      <c r="Q2619" s="102" t="str">
        <f t="shared" si="1218"/>
        <v/>
      </c>
      <c r="R2619" s="120" t="str">
        <f t="shared" si="1219"/>
        <v/>
      </c>
      <c r="S2619" s="54" t="str">
        <f t="shared" si="1220"/>
        <v/>
      </c>
      <c r="T2619" s="5" t="str">
        <f t="shared" si="1221"/>
        <v/>
      </c>
      <c r="U2619" s="152" t="str">
        <f t="shared" si="1204"/>
        <v/>
      </c>
      <c r="V2619" s="152" t="str">
        <f t="shared" si="1205"/>
        <v/>
      </c>
      <c r="W2619" s="153" t="str">
        <f t="shared" si="1206"/>
        <v/>
      </c>
      <c r="X2619" s="153" t="str">
        <f t="shared" si="1207"/>
        <v/>
      </c>
      <c r="Y2619" s="153" t="str">
        <f t="shared" si="1208"/>
        <v/>
      </c>
      <c r="Z2619" s="153" t="str">
        <f t="shared" si="1209"/>
        <v/>
      </c>
      <c r="AA2619" s="152" t="str">
        <f t="shared" si="1210"/>
        <v/>
      </c>
      <c r="AB2619" s="152" t="str">
        <f t="shared" si="1211"/>
        <v/>
      </c>
      <c r="AC2619" s="154" t="str">
        <f t="shared" si="1222"/>
        <v/>
      </c>
      <c r="AD2619" s="154" t="str">
        <f t="shared" si="1223"/>
        <v/>
      </c>
      <c r="AE2619" s="3" t="str">
        <f t="shared" si="1224"/>
        <v/>
      </c>
      <c r="AF2619" s="3" t="str">
        <f t="shared" si="1225"/>
        <v/>
      </c>
      <c r="AG2619" s="3" t="str">
        <f t="shared" si="1226"/>
        <v/>
      </c>
      <c r="AH2619" s="4" t="str">
        <f t="shared" si="1227"/>
        <v/>
      </c>
      <c r="AI2619" s="75" t="str">
        <f t="shared" si="1228"/>
        <v/>
      </c>
      <c r="AJ2619" s="75" t="str">
        <f t="shared" si="1229"/>
        <v/>
      </c>
    </row>
    <row r="2620" spans="1:36" ht="14.25">
      <c r="A2620" s="41" t="str">
        <f t="shared" si="1212"/>
        <v/>
      </c>
      <c r="B2620" s="150" t="str">
        <f>IF(ISNUMBER(A2620),INDEX('MetaTrader Import'!$H$13:$J$5893,TRUNC(((A2620-$A$39+1)-1)/3)+1,MOD((A2620-$A$39+1)-1,3)+1),"")</f>
        <v/>
      </c>
      <c r="C2620" s="43" t="str">
        <f t="shared" si="1213"/>
        <v/>
      </c>
      <c r="D2620" s="43" t="str">
        <f t="shared" ca="1" si="1203"/>
        <v/>
      </c>
      <c r="E2620" s="43" t="str">
        <f t="shared" si="1214"/>
        <v/>
      </c>
      <c r="F2620" s="43" t="str">
        <f t="shared" si="1215"/>
        <v/>
      </c>
      <c r="G2620" s="43" t="str">
        <f>IF(A2620&lt;&gt;"",IF(A2620&lt;Data!$G$11*0.25,$C$13/$G$32,IF(A2620&gt;Data!$G$11*0.25,$C$13,$C$13*10)),"")</f>
        <v/>
      </c>
      <c r="H2620" s="43" t="str">
        <f>IF(A2620&lt;&gt;"",IF(Data!$G$9="constant",$C$13,IF(Data!$G$9="squeeze",G2620,F2620)),"")</f>
        <v/>
      </c>
      <c r="I2620" s="38" t="str">
        <f ca="1">IF(ISNUMBER(A2620),NORMINV(RAND(),0,IF(AND(Data!$G$9="squeeze",A2620&lt;Data!$G$11*0.25),$H$32,1)*$C$30*$C$13)*($C$14*$C$12),"")</f>
        <v/>
      </c>
      <c r="J2620" s="42" t="str">
        <f ca="1">IFERROR(IF(Data!$C$6="Real",B2620,I2620+J2619+($C$14*$C$12)*(NORMINV(RAND(),$C$15,CHOOSE($G$13,$C$13,F2620,G2620)))),"")</f>
        <v/>
      </c>
      <c r="K2620" s="88" t="str">
        <f>IF(ISNUMBER(A2620), IF($G$16="fixed",$G$17,MIN(H2620*Data!$C$7*$C$16*0.5,$C$17*Data!$C$7))*$C$12,"")</f>
        <v/>
      </c>
      <c r="L2620" s="42" t="str">
        <f t="shared" ca="1" si="1230"/>
        <v/>
      </c>
      <c r="M2620" s="44" t="str">
        <f t="shared" ca="1" si="1231"/>
        <v/>
      </c>
      <c r="N2620" s="44" t="str">
        <f t="shared" ca="1" si="1232"/>
        <v/>
      </c>
      <c r="O2620" s="108" t="str">
        <f t="shared" si="1216"/>
        <v/>
      </c>
      <c r="P2620" s="102" t="str">
        <f t="shared" si="1217"/>
        <v/>
      </c>
      <c r="Q2620" s="102" t="str">
        <f t="shared" si="1218"/>
        <v/>
      </c>
      <c r="R2620" s="120" t="str">
        <f t="shared" si="1219"/>
        <v/>
      </c>
      <c r="S2620" s="54" t="str">
        <f t="shared" si="1220"/>
        <v/>
      </c>
      <c r="T2620" s="5" t="str">
        <f t="shared" si="1221"/>
        <v/>
      </c>
      <c r="U2620" s="152" t="str">
        <f t="shared" si="1204"/>
        <v/>
      </c>
      <c r="V2620" s="152" t="str">
        <f t="shared" si="1205"/>
        <v/>
      </c>
      <c r="W2620" s="153" t="str">
        <f t="shared" si="1206"/>
        <v/>
      </c>
      <c r="X2620" s="153" t="str">
        <f t="shared" si="1207"/>
        <v/>
      </c>
      <c r="Y2620" s="153" t="str">
        <f t="shared" si="1208"/>
        <v/>
      </c>
      <c r="Z2620" s="153" t="str">
        <f t="shared" si="1209"/>
        <v/>
      </c>
      <c r="AA2620" s="152" t="str">
        <f t="shared" si="1210"/>
        <v/>
      </c>
      <c r="AB2620" s="152" t="str">
        <f t="shared" si="1211"/>
        <v/>
      </c>
      <c r="AC2620" s="154" t="str">
        <f t="shared" si="1222"/>
        <v/>
      </c>
      <c r="AD2620" s="154" t="str">
        <f t="shared" si="1223"/>
        <v/>
      </c>
      <c r="AE2620" s="3" t="str">
        <f t="shared" si="1224"/>
        <v/>
      </c>
      <c r="AF2620" s="3" t="str">
        <f t="shared" si="1225"/>
        <v/>
      </c>
      <c r="AG2620" s="3" t="str">
        <f t="shared" si="1226"/>
        <v/>
      </c>
      <c r="AH2620" s="4" t="str">
        <f t="shared" si="1227"/>
        <v/>
      </c>
      <c r="AI2620" s="75" t="str">
        <f t="shared" si="1228"/>
        <v/>
      </c>
      <c r="AJ2620" s="75" t="str">
        <f t="shared" si="1229"/>
        <v/>
      </c>
    </row>
    <row r="2621" spans="1:36" ht="14.25">
      <c r="A2621" s="41" t="str">
        <f t="shared" si="1212"/>
        <v/>
      </c>
      <c r="B2621" s="150" t="str">
        <f>IF(ISNUMBER(A2621),INDEX('MetaTrader Import'!$H$13:$J$5893,TRUNC(((A2621-$A$39+1)-1)/3)+1,MOD((A2621-$A$39+1)-1,3)+1),"")</f>
        <v/>
      </c>
      <c r="C2621" s="43" t="str">
        <f t="shared" si="1213"/>
        <v/>
      </c>
      <c r="D2621" s="43" t="str">
        <f t="shared" ca="1" si="1203"/>
        <v/>
      </c>
      <c r="E2621" s="43" t="str">
        <f t="shared" si="1214"/>
        <v/>
      </c>
      <c r="F2621" s="43" t="str">
        <f t="shared" si="1215"/>
        <v/>
      </c>
      <c r="G2621" s="43" t="str">
        <f>IF(A2621&lt;&gt;"",IF(A2621&lt;Data!$G$11*0.25,$C$13/$G$32,IF(A2621&gt;Data!$G$11*0.25,$C$13,$C$13*10)),"")</f>
        <v/>
      </c>
      <c r="H2621" s="43" t="str">
        <f>IF(A2621&lt;&gt;"",IF(Data!$G$9="constant",$C$13,IF(Data!$G$9="squeeze",G2621,F2621)),"")</f>
        <v/>
      </c>
      <c r="I2621" s="38" t="str">
        <f ca="1">IF(ISNUMBER(A2621),NORMINV(RAND(),0,IF(AND(Data!$G$9="squeeze",A2621&lt;Data!$G$11*0.25),$H$32,1)*$C$30*$C$13)*($C$14*$C$12),"")</f>
        <v/>
      </c>
      <c r="J2621" s="42" t="str">
        <f ca="1">IFERROR(IF(Data!$C$6="Real",B2621,I2621+J2620+($C$14*$C$12)*(NORMINV(RAND(),$C$15,CHOOSE($G$13,$C$13,F2621,G2621)))),"")</f>
        <v/>
      </c>
      <c r="K2621" s="88" t="str">
        <f>IF(ISNUMBER(A2621), IF($G$16="fixed",$G$17,MIN(H2621*Data!$C$7*$C$16*0.5,$C$17*Data!$C$7))*$C$12,"")</f>
        <v/>
      </c>
      <c r="L2621" s="42" t="str">
        <f t="shared" ca="1" si="1230"/>
        <v/>
      </c>
      <c r="M2621" s="44" t="str">
        <f t="shared" ca="1" si="1231"/>
        <v/>
      </c>
      <c r="N2621" s="44" t="str">
        <f t="shared" ca="1" si="1232"/>
        <v/>
      </c>
      <c r="O2621" s="108" t="str">
        <f t="shared" si="1216"/>
        <v/>
      </c>
      <c r="P2621" s="102" t="str">
        <f t="shared" si="1217"/>
        <v/>
      </c>
      <c r="Q2621" s="102" t="str">
        <f t="shared" si="1218"/>
        <v/>
      </c>
      <c r="R2621" s="120" t="str">
        <f t="shared" si="1219"/>
        <v/>
      </c>
      <c r="S2621" s="54" t="str">
        <f t="shared" si="1220"/>
        <v/>
      </c>
      <c r="T2621" s="5" t="str">
        <f t="shared" si="1221"/>
        <v/>
      </c>
      <c r="U2621" s="152" t="str">
        <f t="shared" si="1204"/>
        <v/>
      </c>
      <c r="V2621" s="152" t="str">
        <f t="shared" si="1205"/>
        <v/>
      </c>
      <c r="W2621" s="153" t="str">
        <f t="shared" si="1206"/>
        <v/>
      </c>
      <c r="X2621" s="153" t="str">
        <f t="shared" si="1207"/>
        <v/>
      </c>
      <c r="Y2621" s="153" t="str">
        <f t="shared" si="1208"/>
        <v/>
      </c>
      <c r="Z2621" s="153" t="str">
        <f t="shared" si="1209"/>
        <v/>
      </c>
      <c r="AA2621" s="152" t="str">
        <f t="shared" si="1210"/>
        <v/>
      </c>
      <c r="AB2621" s="152" t="str">
        <f t="shared" si="1211"/>
        <v/>
      </c>
      <c r="AC2621" s="154" t="str">
        <f t="shared" si="1222"/>
        <v/>
      </c>
      <c r="AD2621" s="154" t="str">
        <f t="shared" si="1223"/>
        <v/>
      </c>
      <c r="AE2621" s="3" t="str">
        <f t="shared" si="1224"/>
        <v/>
      </c>
      <c r="AF2621" s="3" t="str">
        <f t="shared" si="1225"/>
        <v/>
      </c>
      <c r="AG2621" s="3" t="str">
        <f t="shared" si="1226"/>
        <v/>
      </c>
      <c r="AH2621" s="4" t="str">
        <f t="shared" si="1227"/>
        <v/>
      </c>
      <c r="AI2621" s="75" t="str">
        <f t="shared" si="1228"/>
        <v/>
      </c>
      <c r="AJ2621" s="75" t="str">
        <f t="shared" si="1229"/>
        <v/>
      </c>
    </row>
    <row r="2622" spans="1:36" ht="14.25">
      <c r="A2622" s="41" t="str">
        <f t="shared" si="1212"/>
        <v/>
      </c>
      <c r="B2622" s="150" t="str">
        <f>IF(ISNUMBER(A2622),INDEX('MetaTrader Import'!$H$13:$J$5893,TRUNC(((A2622-$A$39+1)-1)/3)+1,MOD((A2622-$A$39+1)-1,3)+1),"")</f>
        <v/>
      </c>
      <c r="C2622" s="43" t="str">
        <f t="shared" si="1213"/>
        <v/>
      </c>
      <c r="D2622" s="43" t="str">
        <f t="shared" ca="1" si="1203"/>
        <v/>
      </c>
      <c r="E2622" s="43" t="str">
        <f t="shared" si="1214"/>
        <v/>
      </c>
      <c r="F2622" s="43" t="str">
        <f t="shared" si="1215"/>
        <v/>
      </c>
      <c r="G2622" s="43" t="str">
        <f>IF(A2622&lt;&gt;"",IF(A2622&lt;Data!$G$11*0.25,$C$13/$G$32,IF(A2622&gt;Data!$G$11*0.25,$C$13,$C$13*10)),"")</f>
        <v/>
      </c>
      <c r="H2622" s="43" t="str">
        <f>IF(A2622&lt;&gt;"",IF(Data!$G$9="constant",$C$13,IF(Data!$G$9="squeeze",G2622,F2622)),"")</f>
        <v/>
      </c>
      <c r="I2622" s="38" t="str">
        <f ca="1">IF(ISNUMBER(A2622),NORMINV(RAND(),0,IF(AND(Data!$G$9="squeeze",A2622&lt;Data!$G$11*0.25),$H$32,1)*$C$30*$C$13)*($C$14*$C$12),"")</f>
        <v/>
      </c>
      <c r="J2622" s="42" t="str">
        <f ca="1">IFERROR(IF(Data!$C$6="Real",B2622,I2622+J2621+($C$14*$C$12)*(NORMINV(RAND(),$C$15,CHOOSE($G$13,$C$13,F2622,G2622)))),"")</f>
        <v/>
      </c>
      <c r="K2622" s="88" t="str">
        <f>IF(ISNUMBER(A2622), IF($G$16="fixed",$G$17,MIN(H2622*Data!$C$7*$C$16*0.5,$C$17*Data!$C$7))*$C$12,"")</f>
        <v/>
      </c>
      <c r="L2622" s="42" t="str">
        <f t="shared" ca="1" si="1230"/>
        <v/>
      </c>
      <c r="M2622" s="44" t="str">
        <f t="shared" ca="1" si="1231"/>
        <v/>
      </c>
      <c r="N2622" s="44" t="str">
        <f t="shared" ca="1" si="1232"/>
        <v/>
      </c>
      <c r="O2622" s="108" t="str">
        <f t="shared" si="1216"/>
        <v/>
      </c>
      <c r="P2622" s="102" t="str">
        <f t="shared" si="1217"/>
        <v/>
      </c>
      <c r="Q2622" s="102" t="str">
        <f t="shared" si="1218"/>
        <v/>
      </c>
      <c r="R2622" s="120" t="str">
        <f t="shared" si="1219"/>
        <v/>
      </c>
      <c r="S2622" s="54" t="str">
        <f t="shared" si="1220"/>
        <v/>
      </c>
      <c r="T2622" s="5" t="str">
        <f t="shared" si="1221"/>
        <v/>
      </c>
      <c r="U2622" s="152" t="str">
        <f t="shared" si="1204"/>
        <v/>
      </c>
      <c r="V2622" s="152" t="str">
        <f t="shared" si="1205"/>
        <v/>
      </c>
      <c r="W2622" s="153" t="str">
        <f t="shared" si="1206"/>
        <v/>
      </c>
      <c r="X2622" s="153" t="str">
        <f t="shared" si="1207"/>
        <v/>
      </c>
      <c r="Y2622" s="153" t="str">
        <f t="shared" si="1208"/>
        <v/>
      </c>
      <c r="Z2622" s="153" t="str">
        <f t="shared" si="1209"/>
        <v/>
      </c>
      <c r="AA2622" s="152" t="str">
        <f t="shared" si="1210"/>
        <v/>
      </c>
      <c r="AB2622" s="152" t="str">
        <f t="shared" si="1211"/>
        <v/>
      </c>
      <c r="AC2622" s="154" t="str">
        <f t="shared" si="1222"/>
        <v/>
      </c>
      <c r="AD2622" s="154" t="str">
        <f t="shared" si="1223"/>
        <v/>
      </c>
      <c r="AE2622" s="3" t="str">
        <f t="shared" si="1224"/>
        <v/>
      </c>
      <c r="AF2622" s="3" t="str">
        <f t="shared" si="1225"/>
        <v/>
      </c>
      <c r="AG2622" s="3" t="str">
        <f t="shared" si="1226"/>
        <v/>
      </c>
      <c r="AH2622" s="4" t="str">
        <f t="shared" si="1227"/>
        <v/>
      </c>
      <c r="AI2622" s="75" t="str">
        <f t="shared" si="1228"/>
        <v/>
      </c>
      <c r="AJ2622" s="75" t="str">
        <f t="shared" si="1229"/>
        <v/>
      </c>
    </row>
    <row r="2623" spans="1:36" ht="14.25">
      <c r="A2623" s="41" t="str">
        <f t="shared" si="1212"/>
        <v/>
      </c>
      <c r="B2623" s="150" t="str">
        <f>IF(ISNUMBER(A2623),INDEX('MetaTrader Import'!$H$13:$J$5893,TRUNC(((A2623-$A$39+1)-1)/3)+1,MOD((A2623-$A$39+1)-1,3)+1),"")</f>
        <v/>
      </c>
      <c r="C2623" s="43" t="str">
        <f t="shared" si="1213"/>
        <v/>
      </c>
      <c r="D2623" s="43" t="str">
        <f t="shared" ca="1" si="1203"/>
        <v/>
      </c>
      <c r="E2623" s="43" t="str">
        <f t="shared" si="1214"/>
        <v/>
      </c>
      <c r="F2623" s="43" t="str">
        <f t="shared" si="1215"/>
        <v/>
      </c>
      <c r="G2623" s="43" t="str">
        <f>IF(A2623&lt;&gt;"",IF(A2623&lt;Data!$G$11*0.25,$C$13/$G$32,IF(A2623&gt;Data!$G$11*0.25,$C$13,$C$13*10)),"")</f>
        <v/>
      </c>
      <c r="H2623" s="43" t="str">
        <f>IF(A2623&lt;&gt;"",IF(Data!$G$9="constant",$C$13,IF(Data!$G$9="squeeze",G2623,F2623)),"")</f>
        <v/>
      </c>
      <c r="I2623" s="38" t="str">
        <f ca="1">IF(ISNUMBER(A2623),NORMINV(RAND(),0,IF(AND(Data!$G$9="squeeze",A2623&lt;Data!$G$11*0.25),$H$32,1)*$C$30*$C$13)*($C$14*$C$12),"")</f>
        <v/>
      </c>
      <c r="J2623" s="42" t="str">
        <f ca="1">IFERROR(IF(Data!$C$6="Real",B2623,I2623+J2622+($C$14*$C$12)*(NORMINV(RAND(),$C$15,CHOOSE($G$13,$C$13,F2623,G2623)))),"")</f>
        <v/>
      </c>
      <c r="K2623" s="88" t="str">
        <f>IF(ISNUMBER(A2623), IF($G$16="fixed",$G$17,MIN(H2623*Data!$C$7*$C$16*0.5,$C$17*Data!$C$7))*$C$12,"")</f>
        <v/>
      </c>
      <c r="L2623" s="42" t="str">
        <f t="shared" ca="1" si="1230"/>
        <v/>
      </c>
      <c r="M2623" s="44" t="str">
        <f t="shared" ca="1" si="1231"/>
        <v/>
      </c>
      <c r="N2623" s="44" t="str">
        <f t="shared" ca="1" si="1232"/>
        <v/>
      </c>
      <c r="O2623" s="108" t="str">
        <f t="shared" si="1216"/>
        <v/>
      </c>
      <c r="P2623" s="102" t="str">
        <f t="shared" si="1217"/>
        <v/>
      </c>
      <c r="Q2623" s="102" t="str">
        <f t="shared" si="1218"/>
        <v/>
      </c>
      <c r="R2623" s="120" t="str">
        <f t="shared" si="1219"/>
        <v/>
      </c>
      <c r="S2623" s="54" t="str">
        <f t="shared" si="1220"/>
        <v/>
      </c>
      <c r="T2623" s="5" t="str">
        <f t="shared" si="1221"/>
        <v/>
      </c>
      <c r="U2623" s="152" t="str">
        <f t="shared" si="1204"/>
        <v/>
      </c>
      <c r="V2623" s="152" t="str">
        <f t="shared" si="1205"/>
        <v/>
      </c>
      <c r="W2623" s="153" t="str">
        <f t="shared" si="1206"/>
        <v/>
      </c>
      <c r="X2623" s="153" t="str">
        <f t="shared" si="1207"/>
        <v/>
      </c>
      <c r="Y2623" s="153" t="str">
        <f t="shared" si="1208"/>
        <v/>
      </c>
      <c r="Z2623" s="153" t="str">
        <f t="shared" si="1209"/>
        <v/>
      </c>
      <c r="AA2623" s="152" t="str">
        <f t="shared" si="1210"/>
        <v/>
      </c>
      <c r="AB2623" s="152" t="str">
        <f t="shared" si="1211"/>
        <v/>
      </c>
      <c r="AC2623" s="154" t="str">
        <f t="shared" si="1222"/>
        <v/>
      </c>
      <c r="AD2623" s="154" t="str">
        <f t="shared" si="1223"/>
        <v/>
      </c>
      <c r="AE2623" s="3" t="str">
        <f t="shared" si="1224"/>
        <v/>
      </c>
      <c r="AF2623" s="3" t="str">
        <f t="shared" si="1225"/>
        <v/>
      </c>
      <c r="AG2623" s="3" t="str">
        <f t="shared" si="1226"/>
        <v/>
      </c>
      <c r="AH2623" s="4" t="str">
        <f t="shared" si="1227"/>
        <v/>
      </c>
      <c r="AI2623" s="75" t="str">
        <f t="shared" si="1228"/>
        <v/>
      </c>
      <c r="AJ2623" s="75" t="str">
        <f t="shared" si="1229"/>
        <v/>
      </c>
    </row>
    <row r="2624" spans="1:36" ht="14.25">
      <c r="A2624" s="41" t="str">
        <f t="shared" si="1212"/>
        <v/>
      </c>
      <c r="B2624" s="150" t="str">
        <f>IF(ISNUMBER(A2624),INDEX('MetaTrader Import'!$H$13:$J$5893,TRUNC(((A2624-$A$39+1)-1)/3)+1,MOD((A2624-$A$39+1)-1,3)+1),"")</f>
        <v/>
      </c>
      <c r="C2624" s="43" t="str">
        <f t="shared" si="1213"/>
        <v/>
      </c>
      <c r="D2624" s="43" t="str">
        <f t="shared" ca="1" si="1203"/>
        <v/>
      </c>
      <c r="E2624" s="43" t="str">
        <f t="shared" si="1214"/>
        <v/>
      </c>
      <c r="F2624" s="43" t="str">
        <f t="shared" si="1215"/>
        <v/>
      </c>
      <c r="G2624" s="43" t="str">
        <f>IF(A2624&lt;&gt;"",IF(A2624&lt;Data!$G$11*0.25,$C$13/$G$32,IF(A2624&gt;Data!$G$11*0.25,$C$13,$C$13*10)),"")</f>
        <v/>
      </c>
      <c r="H2624" s="43" t="str">
        <f>IF(A2624&lt;&gt;"",IF(Data!$G$9="constant",$C$13,IF(Data!$G$9="squeeze",G2624,F2624)),"")</f>
        <v/>
      </c>
      <c r="I2624" s="38" t="str">
        <f ca="1">IF(ISNUMBER(A2624),NORMINV(RAND(),0,IF(AND(Data!$G$9="squeeze",A2624&lt;Data!$G$11*0.25),$H$32,1)*$C$30*$C$13)*($C$14*$C$12),"")</f>
        <v/>
      </c>
      <c r="J2624" s="42" t="str">
        <f ca="1">IFERROR(IF(Data!$C$6="Real",B2624,I2624+J2623+($C$14*$C$12)*(NORMINV(RAND(),$C$15,CHOOSE($G$13,$C$13,F2624,G2624)))),"")</f>
        <v/>
      </c>
      <c r="K2624" s="88" t="str">
        <f>IF(ISNUMBER(A2624), IF($G$16="fixed",$G$17,MIN(H2624*Data!$C$7*$C$16*0.5,$C$17*Data!$C$7))*$C$12,"")</f>
        <v/>
      </c>
      <c r="L2624" s="42" t="str">
        <f t="shared" ca="1" si="1230"/>
        <v/>
      </c>
      <c r="M2624" s="44" t="str">
        <f t="shared" ca="1" si="1231"/>
        <v/>
      </c>
      <c r="N2624" s="44" t="str">
        <f t="shared" ca="1" si="1232"/>
        <v/>
      </c>
      <c r="O2624" s="108" t="str">
        <f t="shared" si="1216"/>
        <v/>
      </c>
      <c r="P2624" s="102" t="str">
        <f t="shared" si="1217"/>
        <v/>
      </c>
      <c r="Q2624" s="102" t="str">
        <f t="shared" si="1218"/>
        <v/>
      </c>
      <c r="R2624" s="120" t="str">
        <f t="shared" si="1219"/>
        <v/>
      </c>
      <c r="S2624" s="54" t="str">
        <f t="shared" si="1220"/>
        <v/>
      </c>
      <c r="T2624" s="5" t="str">
        <f t="shared" si="1221"/>
        <v/>
      </c>
      <c r="U2624" s="152" t="str">
        <f t="shared" si="1204"/>
        <v/>
      </c>
      <c r="V2624" s="152" t="str">
        <f t="shared" si="1205"/>
        <v/>
      </c>
      <c r="W2624" s="153" t="str">
        <f t="shared" si="1206"/>
        <v/>
      </c>
      <c r="X2624" s="153" t="str">
        <f t="shared" si="1207"/>
        <v/>
      </c>
      <c r="Y2624" s="153" t="str">
        <f t="shared" si="1208"/>
        <v/>
      </c>
      <c r="Z2624" s="153" t="str">
        <f t="shared" si="1209"/>
        <v/>
      </c>
      <c r="AA2624" s="152" t="str">
        <f t="shared" si="1210"/>
        <v/>
      </c>
      <c r="AB2624" s="152" t="str">
        <f t="shared" si="1211"/>
        <v/>
      </c>
      <c r="AC2624" s="154" t="str">
        <f t="shared" si="1222"/>
        <v/>
      </c>
      <c r="AD2624" s="154" t="str">
        <f t="shared" si="1223"/>
        <v/>
      </c>
      <c r="AE2624" s="3" t="str">
        <f t="shared" si="1224"/>
        <v/>
      </c>
      <c r="AF2624" s="3" t="str">
        <f t="shared" si="1225"/>
        <v/>
      </c>
      <c r="AG2624" s="3" t="str">
        <f t="shared" si="1226"/>
        <v/>
      </c>
      <c r="AH2624" s="4" t="str">
        <f t="shared" si="1227"/>
        <v/>
      </c>
      <c r="AI2624" s="75" t="str">
        <f t="shared" si="1228"/>
        <v/>
      </c>
      <c r="AJ2624" s="75" t="str">
        <f t="shared" si="1229"/>
        <v/>
      </c>
    </row>
    <row r="2625" spans="1:36" ht="14.25">
      <c r="A2625" s="41" t="str">
        <f t="shared" si="1212"/>
        <v/>
      </c>
      <c r="B2625" s="150" t="str">
        <f>IF(ISNUMBER(A2625),INDEX('MetaTrader Import'!$H$13:$J$5893,TRUNC(((A2625-$A$39+1)-1)/3)+1,MOD((A2625-$A$39+1)-1,3)+1),"")</f>
        <v/>
      </c>
      <c r="C2625" s="43" t="str">
        <f t="shared" si="1213"/>
        <v/>
      </c>
      <c r="D2625" s="43" t="str">
        <f t="shared" ca="1" si="1203"/>
        <v/>
      </c>
      <c r="E2625" s="43" t="str">
        <f t="shared" si="1214"/>
        <v/>
      </c>
      <c r="F2625" s="43" t="str">
        <f t="shared" si="1215"/>
        <v/>
      </c>
      <c r="G2625" s="43" t="str">
        <f>IF(A2625&lt;&gt;"",IF(A2625&lt;Data!$G$11*0.25,$C$13/$G$32,IF(A2625&gt;Data!$G$11*0.25,$C$13,$C$13*10)),"")</f>
        <v/>
      </c>
      <c r="H2625" s="43" t="str">
        <f>IF(A2625&lt;&gt;"",IF(Data!$G$9="constant",$C$13,IF(Data!$G$9="squeeze",G2625,F2625)),"")</f>
        <v/>
      </c>
      <c r="I2625" s="38" t="str">
        <f ca="1">IF(ISNUMBER(A2625),NORMINV(RAND(),0,IF(AND(Data!$G$9="squeeze",A2625&lt;Data!$G$11*0.25),$H$32,1)*$C$30*$C$13)*($C$14*$C$12),"")</f>
        <v/>
      </c>
      <c r="J2625" s="42" t="str">
        <f ca="1">IFERROR(IF(Data!$C$6="Real",B2625,I2625+J2624+($C$14*$C$12)*(NORMINV(RAND(),$C$15,CHOOSE($G$13,$C$13,F2625,G2625)))),"")</f>
        <v/>
      </c>
      <c r="K2625" s="88" t="str">
        <f>IF(ISNUMBER(A2625), IF($G$16="fixed",$G$17,MIN(H2625*Data!$C$7*$C$16*0.5,$C$17*Data!$C$7))*$C$12,"")</f>
        <v/>
      </c>
      <c r="L2625" s="42" t="str">
        <f t="shared" ca="1" si="1230"/>
        <v/>
      </c>
      <c r="M2625" s="44" t="str">
        <f t="shared" ca="1" si="1231"/>
        <v/>
      </c>
      <c r="N2625" s="44" t="str">
        <f t="shared" ca="1" si="1232"/>
        <v/>
      </c>
      <c r="O2625" s="108" t="str">
        <f t="shared" si="1216"/>
        <v/>
      </c>
      <c r="P2625" s="102" t="str">
        <f t="shared" si="1217"/>
        <v/>
      </c>
      <c r="Q2625" s="102" t="str">
        <f t="shared" si="1218"/>
        <v/>
      </c>
      <c r="R2625" s="120" t="str">
        <f t="shared" si="1219"/>
        <v/>
      </c>
      <c r="S2625" s="54" t="str">
        <f t="shared" si="1220"/>
        <v/>
      </c>
      <c r="T2625" s="5" t="str">
        <f t="shared" si="1221"/>
        <v/>
      </c>
      <c r="U2625" s="152" t="str">
        <f t="shared" si="1204"/>
        <v/>
      </c>
      <c r="V2625" s="152" t="str">
        <f t="shared" si="1205"/>
        <v/>
      </c>
      <c r="W2625" s="153" t="str">
        <f t="shared" si="1206"/>
        <v/>
      </c>
      <c r="X2625" s="153" t="str">
        <f t="shared" si="1207"/>
        <v/>
      </c>
      <c r="Y2625" s="153" t="str">
        <f t="shared" si="1208"/>
        <v/>
      </c>
      <c r="Z2625" s="153" t="str">
        <f t="shared" si="1209"/>
        <v/>
      </c>
      <c r="AA2625" s="152" t="str">
        <f t="shared" si="1210"/>
        <v/>
      </c>
      <c r="AB2625" s="152" t="str">
        <f t="shared" si="1211"/>
        <v/>
      </c>
      <c r="AC2625" s="154" t="str">
        <f t="shared" si="1222"/>
        <v/>
      </c>
      <c r="AD2625" s="154" t="str">
        <f t="shared" si="1223"/>
        <v/>
      </c>
      <c r="AE2625" s="3" t="str">
        <f t="shared" si="1224"/>
        <v/>
      </c>
      <c r="AF2625" s="3" t="str">
        <f t="shared" si="1225"/>
        <v/>
      </c>
      <c r="AG2625" s="3" t="str">
        <f t="shared" si="1226"/>
        <v/>
      </c>
      <c r="AH2625" s="4" t="str">
        <f t="shared" si="1227"/>
        <v/>
      </c>
      <c r="AI2625" s="75" t="str">
        <f t="shared" si="1228"/>
        <v/>
      </c>
      <c r="AJ2625" s="75" t="str">
        <f t="shared" si="1229"/>
        <v/>
      </c>
    </row>
    <row r="2626" spans="1:36" ht="14.25">
      <c r="A2626" s="41" t="str">
        <f t="shared" si="1212"/>
        <v/>
      </c>
      <c r="B2626" s="150" t="str">
        <f>IF(ISNUMBER(A2626),INDEX('MetaTrader Import'!$H$13:$J$5893,TRUNC(((A2626-$A$39+1)-1)/3)+1,MOD((A2626-$A$39+1)-1,3)+1),"")</f>
        <v/>
      </c>
      <c r="C2626" s="43" t="str">
        <f t="shared" si="1213"/>
        <v/>
      </c>
      <c r="D2626" s="43" t="str">
        <f t="shared" ca="1" si="1203"/>
        <v/>
      </c>
      <c r="E2626" s="43" t="str">
        <f t="shared" si="1214"/>
        <v/>
      </c>
      <c r="F2626" s="43" t="str">
        <f t="shared" si="1215"/>
        <v/>
      </c>
      <c r="G2626" s="43" t="str">
        <f>IF(A2626&lt;&gt;"",IF(A2626&lt;Data!$G$11*0.25,$C$13/$G$32,IF(A2626&gt;Data!$G$11*0.25,$C$13,$C$13*10)),"")</f>
        <v/>
      </c>
      <c r="H2626" s="43" t="str">
        <f>IF(A2626&lt;&gt;"",IF(Data!$G$9="constant",$C$13,IF(Data!$G$9="squeeze",G2626,F2626)),"")</f>
        <v/>
      </c>
      <c r="I2626" s="38" t="str">
        <f ca="1">IF(ISNUMBER(A2626),NORMINV(RAND(),0,IF(AND(Data!$G$9="squeeze",A2626&lt;Data!$G$11*0.25),$H$32,1)*$C$30*$C$13)*($C$14*$C$12),"")</f>
        <v/>
      </c>
      <c r="J2626" s="42" t="str">
        <f ca="1">IFERROR(IF(Data!$C$6="Real",B2626,I2626+J2625+($C$14*$C$12)*(NORMINV(RAND(),$C$15,CHOOSE($G$13,$C$13,F2626,G2626)))),"")</f>
        <v/>
      </c>
      <c r="K2626" s="88" t="str">
        <f>IF(ISNUMBER(A2626), IF($G$16="fixed",$G$17,MIN(H2626*Data!$C$7*$C$16*0.5,$C$17*Data!$C$7))*$C$12,"")</f>
        <v/>
      </c>
      <c r="L2626" s="42" t="str">
        <f t="shared" ca="1" si="1230"/>
        <v/>
      </c>
      <c r="M2626" s="44" t="str">
        <f t="shared" ca="1" si="1231"/>
        <v/>
      </c>
      <c r="N2626" s="44" t="str">
        <f t="shared" ca="1" si="1232"/>
        <v/>
      </c>
      <c r="O2626" s="108" t="str">
        <f t="shared" si="1216"/>
        <v/>
      </c>
      <c r="P2626" s="102" t="str">
        <f t="shared" si="1217"/>
        <v/>
      </c>
      <c r="Q2626" s="102" t="str">
        <f t="shared" si="1218"/>
        <v/>
      </c>
      <c r="R2626" s="120" t="str">
        <f t="shared" si="1219"/>
        <v/>
      </c>
      <c r="S2626" s="54" t="str">
        <f t="shared" si="1220"/>
        <v/>
      </c>
      <c r="T2626" s="5" t="str">
        <f t="shared" si="1221"/>
        <v/>
      </c>
      <c r="U2626" s="152" t="str">
        <f t="shared" si="1204"/>
        <v/>
      </c>
      <c r="V2626" s="152" t="str">
        <f t="shared" si="1205"/>
        <v/>
      </c>
      <c r="W2626" s="153" t="str">
        <f t="shared" si="1206"/>
        <v/>
      </c>
      <c r="X2626" s="153" t="str">
        <f t="shared" si="1207"/>
        <v/>
      </c>
      <c r="Y2626" s="153" t="str">
        <f t="shared" si="1208"/>
        <v/>
      </c>
      <c r="Z2626" s="153" t="str">
        <f t="shared" si="1209"/>
        <v/>
      </c>
      <c r="AA2626" s="152" t="str">
        <f t="shared" si="1210"/>
        <v/>
      </c>
      <c r="AB2626" s="152" t="str">
        <f t="shared" si="1211"/>
        <v/>
      </c>
      <c r="AC2626" s="154" t="str">
        <f t="shared" si="1222"/>
        <v/>
      </c>
      <c r="AD2626" s="154" t="str">
        <f t="shared" si="1223"/>
        <v/>
      </c>
      <c r="AE2626" s="3" t="str">
        <f t="shared" si="1224"/>
        <v/>
      </c>
      <c r="AF2626" s="3" t="str">
        <f t="shared" si="1225"/>
        <v/>
      </c>
      <c r="AG2626" s="3" t="str">
        <f t="shared" si="1226"/>
        <v/>
      </c>
      <c r="AH2626" s="4" t="str">
        <f t="shared" si="1227"/>
        <v/>
      </c>
      <c r="AI2626" s="75" t="str">
        <f t="shared" si="1228"/>
        <v/>
      </c>
      <c r="AJ2626" s="75" t="str">
        <f t="shared" si="1229"/>
        <v/>
      </c>
    </row>
    <row r="2627" spans="1:36" ht="14.25">
      <c r="A2627" s="41" t="str">
        <f t="shared" si="1212"/>
        <v/>
      </c>
      <c r="B2627" s="150" t="str">
        <f>IF(ISNUMBER(A2627),INDEX('MetaTrader Import'!$H$13:$J$5893,TRUNC(((A2627-$A$39+1)-1)/3)+1,MOD((A2627-$A$39+1)-1,3)+1),"")</f>
        <v/>
      </c>
      <c r="C2627" s="43" t="str">
        <f t="shared" si="1213"/>
        <v/>
      </c>
      <c r="D2627" s="43" t="str">
        <f t="shared" ref="D2627:D2690" ca="1" si="1233">IF(A2627&lt;&gt;"",NORMINV(RAND(),($C$23-C2627)*$C$28,$C$27)+NORMINV(RAND(),IF(RAND()&gt;$C$26,$C$25,0),$C$27),"")</f>
        <v/>
      </c>
      <c r="E2627" s="43" t="str">
        <f t="shared" si="1214"/>
        <v/>
      </c>
      <c r="F2627" s="43" t="str">
        <f t="shared" si="1215"/>
        <v/>
      </c>
      <c r="G2627" s="43" t="str">
        <f>IF(A2627&lt;&gt;"",IF(A2627&lt;Data!$G$11*0.25,$C$13/$G$32,IF(A2627&gt;Data!$G$11*0.25,$C$13,$C$13*10)),"")</f>
        <v/>
      </c>
      <c r="H2627" s="43" t="str">
        <f>IF(A2627&lt;&gt;"",IF(Data!$G$9="constant",$C$13,IF(Data!$G$9="squeeze",G2627,F2627)),"")</f>
        <v/>
      </c>
      <c r="I2627" s="38" t="str">
        <f ca="1">IF(ISNUMBER(A2627),NORMINV(RAND(),0,IF(AND(Data!$G$9="squeeze",A2627&lt;Data!$G$11*0.25),$H$32,1)*$C$30*$C$13)*($C$14*$C$12),"")</f>
        <v/>
      </c>
      <c r="J2627" s="42" t="str">
        <f ca="1">IFERROR(IF(Data!$C$6="Real",B2627,I2627+J2626+($C$14*$C$12)*(NORMINV(RAND(),$C$15,CHOOSE($G$13,$C$13,F2627,G2627)))),"")</f>
        <v/>
      </c>
      <c r="K2627" s="88" t="str">
        <f>IF(ISNUMBER(A2627), IF($G$16="fixed",$G$17,MIN(H2627*Data!$C$7*$C$16*0.5,$C$17*Data!$C$7))*$C$12,"")</f>
        <v/>
      </c>
      <c r="L2627" s="42" t="str">
        <f t="shared" ca="1" si="1230"/>
        <v/>
      </c>
      <c r="M2627" s="44" t="str">
        <f t="shared" ca="1" si="1231"/>
        <v/>
      </c>
      <c r="N2627" s="44" t="str">
        <f t="shared" ca="1" si="1232"/>
        <v/>
      </c>
      <c r="O2627" s="108" t="str">
        <f t="shared" si="1216"/>
        <v/>
      </c>
      <c r="P2627" s="102" t="str">
        <f t="shared" si="1217"/>
        <v/>
      </c>
      <c r="Q2627" s="102" t="str">
        <f t="shared" si="1218"/>
        <v/>
      </c>
      <c r="R2627" s="120" t="str">
        <f t="shared" si="1219"/>
        <v/>
      </c>
      <c r="S2627" s="54" t="str">
        <f t="shared" si="1220"/>
        <v/>
      </c>
      <c r="T2627" s="5" t="str">
        <f t="shared" si="1221"/>
        <v/>
      </c>
      <c r="U2627" s="152" t="str">
        <f t="shared" ref="U2627:U2690" si="1234">IF(NOT(ISNUMBER(T2627)),"",IF(S2627=1,T2627,IF(M2627&gt;U2626,M2627,IF(ISNUMBER(U2626),U2626,""))))</f>
        <v/>
      </c>
      <c r="V2627" s="152" t="str">
        <f t="shared" ref="V2627:V2690" si="1235">IF(NOT(ISNUMBER(T2627)),"",IF(S2627=1,T2627,IF(N2627&lt;V2626,N2627,IF(ISNUMBER(V2626),V2626,""))))</f>
        <v/>
      </c>
      <c r="W2627" s="153" t="str">
        <f t="shared" ref="W2627:W2690" si="1236">IF(NOT(ISNUMBER(T2627)),"",MIN($F$24,IF(TRUNC((U2627-T2627)/$E$24*$G$12)+0&gt;IF(ISNUMBER(W2626),W2626,0),TRUNC((U2627-T2627)/$E$24*$G$12)+0,IF(ISNUMBER(W2626),W2626,0))))</f>
        <v/>
      </c>
      <c r="X2627" s="153" t="str">
        <f t="shared" ref="X2627:X2690" si="1237">IF(NOT(ISNUMBER(T2627)),"",MIN($F$24,IF(-TRUNC((V2627-T2627)/$E$24*$G$12)+0&gt;IF(ISNUMBER(X2626),X2626,0),-TRUNC((V2627-T2627)/$E$24*$G$12)+0,IF(ISNUMBER(X2626),X2626,0))))</f>
        <v/>
      </c>
      <c r="Y2627" s="153" t="str">
        <f t="shared" ref="Y2627:Y2690" si="1238">IF(ISNUMBER(W2627),(IF(W2627=0,0,1))*IF(ABS($I$24)=2,POWER(2,W2627-1),W2627)*SIGN($I$24)*$K$24,"")</f>
        <v/>
      </c>
      <c r="Z2627" s="153" t="str">
        <f t="shared" ref="Z2627:Z2690" si="1239">IF(ISNUMBER(X2627),(IF(X2627=0,0,1))*IF(ABS($I$24)=2,POWER(2,X2627-1),X2627)*SIGN($I$24)*$K$24,"")</f>
        <v/>
      </c>
      <c r="AA2627" s="152" t="str">
        <f t="shared" ref="AA2627:AA2690" si="1240">IF(OR(NOT(ISNUMBER(T2627)),W2627&lt;1),"",IF(OR(NOT(ISNUMBER(W2626)),W2626=0),IF(SIGN(Y2627)=1,M2627,N2627),(Y2626*AA2626+(Y2627-Y2626)*IF(SIGN(Y2627)=1,M2627,N2627))/Y2627))</f>
        <v/>
      </c>
      <c r="AB2627" s="152" t="str">
        <f t="shared" ref="AB2627:AB2690" si="1241">IF(OR(NOT(ISNUMBER(T2627)),X2627&lt;1),"",IF(OR(NOT(ISNUMBER(X2626)),X2626=0),IF(SIGN(Z2627)=1,N2627,M2627),(Z2626*AB2626+(Z2627-Z2626)*IF(SIGN(Z2627)=1,N2627,M2627))/Z2627))</f>
        <v/>
      </c>
      <c r="AC2627" s="154" t="str">
        <f t="shared" si="1222"/>
        <v/>
      </c>
      <c r="AD2627" s="154" t="str">
        <f t="shared" si="1223"/>
        <v/>
      </c>
      <c r="AE2627" s="3" t="str">
        <f t="shared" si="1224"/>
        <v/>
      </c>
      <c r="AF2627" s="3" t="str">
        <f t="shared" si="1225"/>
        <v/>
      </c>
      <c r="AG2627" s="3" t="str">
        <f t="shared" si="1226"/>
        <v/>
      </c>
      <c r="AH2627" s="4" t="str">
        <f t="shared" si="1227"/>
        <v/>
      </c>
      <c r="AI2627" s="75" t="str">
        <f t="shared" si="1228"/>
        <v/>
      </c>
      <c r="AJ2627" s="75" t="str">
        <f t="shared" si="1229"/>
        <v/>
      </c>
    </row>
    <row r="2628" spans="1:36" ht="14.25">
      <c r="A2628" s="41" t="str">
        <f t="shared" ref="A2628:A2691" si="1242">IFERROR(IF(A2627+1&gt;$C$19,"",A2627+1),"")</f>
        <v/>
      </c>
      <c r="B2628" s="150" t="str">
        <f>IF(ISNUMBER(A2628),INDEX('MetaTrader Import'!$H$13:$J$5893,TRUNC(((A2628-$A$39+1)-1)/3)+1,MOD((A2628-$A$39+1)-1,3)+1),"")</f>
        <v/>
      </c>
      <c r="C2628" s="43" t="str">
        <f t="shared" ref="C2628:C2691" si="1243">IF(A2628&lt;&gt;"",E2627,"")</f>
        <v/>
      </c>
      <c r="D2628" s="43" t="str">
        <f t="shared" ca="1" si="1233"/>
        <v/>
      </c>
      <c r="E2628" s="43" t="str">
        <f t="shared" ref="E2628:E2691" si="1244">IF(A2628&lt;&gt;"",C2628+D2628,"")</f>
        <v/>
      </c>
      <c r="F2628" s="43" t="str">
        <f t="shared" ref="F2628:F2691" si="1245">IF(A2628&lt;&gt;"",$C$13*ABS(E2628)/$C$23,"")</f>
        <v/>
      </c>
      <c r="G2628" s="43" t="str">
        <f>IF(A2628&lt;&gt;"",IF(A2628&lt;Data!$G$11*0.25,$C$13/$G$32,IF(A2628&gt;Data!$G$11*0.25,$C$13,$C$13*10)),"")</f>
        <v/>
      </c>
      <c r="H2628" s="43" t="str">
        <f>IF(A2628&lt;&gt;"",IF(Data!$G$9="constant",$C$13,IF(Data!$G$9="squeeze",G2628,F2628)),"")</f>
        <v/>
      </c>
      <c r="I2628" s="38" t="str">
        <f ca="1">IF(ISNUMBER(A2628),NORMINV(RAND(),0,IF(AND(Data!$G$9="squeeze",A2628&lt;Data!$G$11*0.25),$H$32,1)*$C$30*$C$13)*($C$14*$C$12),"")</f>
        <v/>
      </c>
      <c r="J2628" s="42" t="str">
        <f ca="1">IFERROR(IF(Data!$C$6="Real",B2628,I2628+J2627+($C$14*$C$12)*(NORMINV(RAND(),$C$15,CHOOSE($G$13,$C$13,F2628,G2628)))),"")</f>
        <v/>
      </c>
      <c r="K2628" s="88" t="str">
        <f>IF(ISNUMBER(A2628), IF($G$16="fixed",$G$17,MIN(H2628*Data!$C$7*$C$16*0.5,$C$17*Data!$C$7))*$C$12,"")</f>
        <v/>
      </c>
      <c r="L2628" s="42" t="str">
        <f t="shared" ca="1" si="1230"/>
        <v/>
      </c>
      <c r="M2628" s="44" t="str">
        <f t="shared" ca="1" si="1231"/>
        <v/>
      </c>
      <c r="N2628" s="44" t="str">
        <f t="shared" ca="1" si="1232"/>
        <v/>
      </c>
      <c r="O2628" s="108" t="str">
        <f t="shared" ref="O2628:O2691" si="1246">IF(ISNUMBER(A2628),$G$12*SLOPE(L2614:L2628,A2614:A2628),"")</f>
        <v/>
      </c>
      <c r="P2628" s="102" t="str">
        <f t="shared" ref="P2628:P2691" si="1247">IF(ISNUMBER(A2628),STDEV(L2614:L2628)*$G$12,"")</f>
        <v/>
      </c>
      <c r="Q2628" s="102" t="str">
        <f t="shared" ref="Q2628:Q2691" si="1248">IF(ISNUMBER(A2628),SLOPE(P2614:P2628,A2614:A2628),"")</f>
        <v/>
      </c>
      <c r="R2628" s="120" t="str">
        <f t="shared" ref="R2628:R2691" si="1249">IF(ISNUMBER(A2628),R2627+S2627,"")</f>
        <v/>
      </c>
      <c r="S2628" s="54" t="str">
        <f t="shared" ref="S2628:S2691" si="1250">IF(ISNUMBER(A2628),IF(AND(R2628&lt;$M$24,Q2628&lt;$F$28,ABS(O2628)&lt;$F$27,P2628&lt;$F$26,NOT(ISNUMBER(T2627))),1,0),"")</f>
        <v/>
      </c>
      <c r="T2628" s="5" t="str">
        <f t="shared" ref="T2628:T2691" si="1251">IF(ISNUMBER(A2628),IF(S2628=1,L2628,IF(AG2627="Y","",IF(ISNUMBER(T2627),T2627,""))),"")</f>
        <v/>
      </c>
      <c r="U2628" s="152" t="str">
        <f t="shared" si="1234"/>
        <v/>
      </c>
      <c r="V2628" s="152" t="str">
        <f t="shared" si="1235"/>
        <v/>
      </c>
      <c r="W2628" s="153" t="str">
        <f t="shared" si="1236"/>
        <v/>
      </c>
      <c r="X2628" s="153" t="str">
        <f t="shared" si="1237"/>
        <v/>
      </c>
      <c r="Y2628" s="153" t="str">
        <f t="shared" si="1238"/>
        <v/>
      </c>
      <c r="Z2628" s="153" t="str">
        <f t="shared" si="1239"/>
        <v/>
      </c>
      <c r="AA2628" s="152" t="str">
        <f t="shared" si="1240"/>
        <v/>
      </c>
      <c r="AB2628" s="152" t="str">
        <f t="shared" si="1241"/>
        <v/>
      </c>
      <c r="AC2628" s="154" t="str">
        <f t="shared" ref="AC2628:AC2691" si="1252">IFERROR(-SIGN(Y2628)*(AA2628-IF(SIGN(Y2628)=1,N2628,M2628))*$G$12*ABS(Y2628),"")</f>
        <v/>
      </c>
      <c r="AD2628" s="154" t="str">
        <f t="shared" ref="AD2628:AD2691" si="1253">IFERROR(SIGN(Z2628)*(AB2628-IF(SIGN(Z2628)=1,M2628,N2628))*$G$12*ABS(Z2628),"")</f>
        <v/>
      </c>
      <c r="AE2628" s="3" t="str">
        <f t="shared" ref="AE2628:AE2691" si="1254">IF(ISNUMBER(A2628),IFERROR((IF(ISNUMBER(AC2628),AC2628,0)+IF(ISNUMBER(AD2628),AD2628,0))/(ABS(Y2628)+ABS(Z2628)),0),"")</f>
        <v/>
      </c>
      <c r="AF2628" s="3" t="str">
        <f t="shared" ref="AF2628:AF2691" si="1255">IF(ISNUMBER(A2628),IF(ISNUMBER(AC2628),AC2628,0)+IF(ISNUMBER(AD2628),AD2628,0),"")</f>
        <v/>
      </c>
      <c r="AG2628" s="3" t="str">
        <f t="shared" ref="AG2628:AG2691" si="1256">IF(NOT(ISNUMBER(T2628)),"",IF(OR(AF2628&gt;$G$24,AF2628&lt;-$H$24,A2628+1&gt;$C$19),"Y","N"))</f>
        <v/>
      </c>
      <c r="AH2628" s="4" t="str">
        <f t="shared" ref="AH2628:AH2691" si="1257">IF(AG2628="y",AF2628*10*$C$11,"")</f>
        <v/>
      </c>
      <c r="AI2628" s="75" t="str">
        <f t="shared" ref="AI2628:AI2691" si="1258">IF(ISNUMBER(A2628),IF(ISNUMBER(AH2628),AJ2628,AF2628*10*$C$11+AJ2628),"")</f>
        <v/>
      </c>
      <c r="AJ2628" s="75" t="str">
        <f t="shared" ref="AJ2628:AJ2691" si="1259">IF(ISNUMBER(A2628),AJ2627+IF(ISNUMBER(AH2628),AH2628,0),"")</f>
        <v/>
      </c>
    </row>
    <row r="2629" spans="1:36" ht="14.25">
      <c r="A2629" s="41" t="str">
        <f t="shared" si="1242"/>
        <v/>
      </c>
      <c r="B2629" s="150" t="str">
        <f>IF(ISNUMBER(A2629),INDEX('MetaTrader Import'!$H$13:$J$5893,TRUNC(((A2629-$A$39+1)-1)/3)+1,MOD((A2629-$A$39+1)-1,3)+1),"")</f>
        <v/>
      </c>
      <c r="C2629" s="43" t="str">
        <f t="shared" si="1243"/>
        <v/>
      </c>
      <c r="D2629" s="43" t="str">
        <f t="shared" ca="1" si="1233"/>
        <v/>
      </c>
      <c r="E2629" s="43" t="str">
        <f t="shared" si="1244"/>
        <v/>
      </c>
      <c r="F2629" s="43" t="str">
        <f t="shared" si="1245"/>
        <v/>
      </c>
      <c r="G2629" s="43" t="str">
        <f>IF(A2629&lt;&gt;"",IF(A2629&lt;Data!$G$11*0.25,$C$13/$G$32,IF(A2629&gt;Data!$G$11*0.25,$C$13,$C$13*10)),"")</f>
        <v/>
      </c>
      <c r="H2629" s="43" t="str">
        <f>IF(A2629&lt;&gt;"",IF(Data!$G$9="constant",$C$13,IF(Data!$G$9="squeeze",G2629,F2629)),"")</f>
        <v/>
      </c>
      <c r="I2629" s="38" t="str">
        <f ca="1">IF(ISNUMBER(A2629),NORMINV(RAND(),0,IF(AND(Data!$G$9="squeeze",A2629&lt;Data!$G$11*0.25),$H$32,1)*$C$30*$C$13)*($C$14*$C$12),"")</f>
        <v/>
      </c>
      <c r="J2629" s="42" t="str">
        <f ca="1">IFERROR(IF(Data!$C$6="Real",B2629,I2629+J2628+($C$14*$C$12)*(NORMINV(RAND(),$C$15,CHOOSE($G$13,$C$13,F2629,G2629)))),"")</f>
        <v/>
      </c>
      <c r="K2629" s="88" t="str">
        <f>IF(ISNUMBER(A2629), IF($G$16="fixed",$G$17,MIN(H2629*Data!$C$7*$C$16*0.5,$C$17*Data!$C$7))*$C$12,"")</f>
        <v/>
      </c>
      <c r="L2629" s="42" t="str">
        <f t="shared" ca="1" si="1230"/>
        <v/>
      </c>
      <c r="M2629" s="44" t="str">
        <f t="shared" ca="1" si="1231"/>
        <v/>
      </c>
      <c r="N2629" s="44" t="str">
        <f t="shared" ca="1" si="1232"/>
        <v/>
      </c>
      <c r="O2629" s="108" t="str">
        <f t="shared" si="1246"/>
        <v/>
      </c>
      <c r="P2629" s="102" t="str">
        <f t="shared" si="1247"/>
        <v/>
      </c>
      <c r="Q2629" s="102" t="str">
        <f t="shared" si="1248"/>
        <v/>
      </c>
      <c r="R2629" s="120" t="str">
        <f t="shared" si="1249"/>
        <v/>
      </c>
      <c r="S2629" s="54" t="str">
        <f t="shared" si="1250"/>
        <v/>
      </c>
      <c r="T2629" s="5" t="str">
        <f t="shared" si="1251"/>
        <v/>
      </c>
      <c r="U2629" s="152" t="str">
        <f t="shared" si="1234"/>
        <v/>
      </c>
      <c r="V2629" s="152" t="str">
        <f t="shared" si="1235"/>
        <v/>
      </c>
      <c r="W2629" s="153" t="str">
        <f t="shared" si="1236"/>
        <v/>
      </c>
      <c r="X2629" s="153" t="str">
        <f t="shared" si="1237"/>
        <v/>
      </c>
      <c r="Y2629" s="153" t="str">
        <f t="shared" si="1238"/>
        <v/>
      </c>
      <c r="Z2629" s="153" t="str">
        <f t="shared" si="1239"/>
        <v/>
      </c>
      <c r="AA2629" s="152" t="str">
        <f t="shared" si="1240"/>
        <v/>
      </c>
      <c r="AB2629" s="152" t="str">
        <f t="shared" si="1241"/>
        <v/>
      </c>
      <c r="AC2629" s="154" t="str">
        <f t="shared" si="1252"/>
        <v/>
      </c>
      <c r="AD2629" s="154" t="str">
        <f t="shared" si="1253"/>
        <v/>
      </c>
      <c r="AE2629" s="3" t="str">
        <f t="shared" si="1254"/>
        <v/>
      </c>
      <c r="AF2629" s="3" t="str">
        <f t="shared" si="1255"/>
        <v/>
      </c>
      <c r="AG2629" s="3" t="str">
        <f t="shared" si="1256"/>
        <v/>
      </c>
      <c r="AH2629" s="4" t="str">
        <f t="shared" si="1257"/>
        <v/>
      </c>
      <c r="AI2629" s="75" t="str">
        <f t="shared" si="1258"/>
        <v/>
      </c>
      <c r="AJ2629" s="75" t="str">
        <f t="shared" si="1259"/>
        <v/>
      </c>
    </row>
    <row r="2630" spans="1:36" ht="14.25">
      <c r="A2630" s="41" t="str">
        <f t="shared" si="1242"/>
        <v/>
      </c>
      <c r="B2630" s="150" t="str">
        <f>IF(ISNUMBER(A2630),INDEX('MetaTrader Import'!$H$13:$J$5893,TRUNC(((A2630-$A$39+1)-1)/3)+1,MOD((A2630-$A$39+1)-1,3)+1),"")</f>
        <v/>
      </c>
      <c r="C2630" s="43" t="str">
        <f t="shared" si="1243"/>
        <v/>
      </c>
      <c r="D2630" s="43" t="str">
        <f t="shared" ca="1" si="1233"/>
        <v/>
      </c>
      <c r="E2630" s="43" t="str">
        <f t="shared" si="1244"/>
        <v/>
      </c>
      <c r="F2630" s="43" t="str">
        <f t="shared" si="1245"/>
        <v/>
      </c>
      <c r="G2630" s="43" t="str">
        <f>IF(A2630&lt;&gt;"",IF(A2630&lt;Data!$G$11*0.25,$C$13/$G$32,IF(A2630&gt;Data!$G$11*0.25,$C$13,$C$13*10)),"")</f>
        <v/>
      </c>
      <c r="H2630" s="43" t="str">
        <f>IF(A2630&lt;&gt;"",IF(Data!$G$9="constant",$C$13,IF(Data!$G$9="squeeze",G2630,F2630)),"")</f>
        <v/>
      </c>
      <c r="I2630" s="38" t="str">
        <f ca="1">IF(ISNUMBER(A2630),NORMINV(RAND(),0,IF(AND(Data!$G$9="squeeze",A2630&lt;Data!$G$11*0.25),$H$32,1)*$C$30*$C$13)*($C$14*$C$12),"")</f>
        <v/>
      </c>
      <c r="J2630" s="42" t="str">
        <f ca="1">IFERROR(IF(Data!$C$6="Real",B2630,I2630+J2629+($C$14*$C$12)*(NORMINV(RAND(),$C$15,CHOOSE($G$13,$C$13,F2630,G2630)))),"")</f>
        <v/>
      </c>
      <c r="K2630" s="88" t="str">
        <f>IF(ISNUMBER(A2630), IF($G$16="fixed",$G$17,MIN(H2630*Data!$C$7*$C$16*0.5,$C$17*Data!$C$7))*$C$12,"")</f>
        <v/>
      </c>
      <c r="L2630" s="42" t="str">
        <f t="shared" ref="L2630:L2693" ca="1" si="1260">IFERROR(J2630,"")</f>
        <v/>
      </c>
      <c r="M2630" s="44" t="str">
        <f t="shared" ref="M2630:M2693" ca="1" si="1261">IFERROR(L2630+K2630*0.5,"")</f>
        <v/>
      </c>
      <c r="N2630" s="44" t="str">
        <f t="shared" ref="N2630:N2693" ca="1" si="1262">IFERROR(L2630-K2630*0.5,"")</f>
        <v/>
      </c>
      <c r="O2630" s="108" t="str">
        <f t="shared" si="1246"/>
        <v/>
      </c>
      <c r="P2630" s="102" t="str">
        <f t="shared" si="1247"/>
        <v/>
      </c>
      <c r="Q2630" s="102" t="str">
        <f t="shared" si="1248"/>
        <v/>
      </c>
      <c r="R2630" s="120" t="str">
        <f t="shared" si="1249"/>
        <v/>
      </c>
      <c r="S2630" s="54" t="str">
        <f t="shared" si="1250"/>
        <v/>
      </c>
      <c r="T2630" s="5" t="str">
        <f t="shared" si="1251"/>
        <v/>
      </c>
      <c r="U2630" s="152" t="str">
        <f t="shared" si="1234"/>
        <v/>
      </c>
      <c r="V2630" s="152" t="str">
        <f t="shared" si="1235"/>
        <v/>
      </c>
      <c r="W2630" s="153" t="str">
        <f t="shared" si="1236"/>
        <v/>
      </c>
      <c r="X2630" s="153" t="str">
        <f t="shared" si="1237"/>
        <v/>
      </c>
      <c r="Y2630" s="153" t="str">
        <f t="shared" si="1238"/>
        <v/>
      </c>
      <c r="Z2630" s="153" t="str">
        <f t="shared" si="1239"/>
        <v/>
      </c>
      <c r="AA2630" s="152" t="str">
        <f t="shared" si="1240"/>
        <v/>
      </c>
      <c r="AB2630" s="152" t="str">
        <f t="shared" si="1241"/>
        <v/>
      </c>
      <c r="AC2630" s="154" t="str">
        <f t="shared" si="1252"/>
        <v/>
      </c>
      <c r="AD2630" s="154" t="str">
        <f t="shared" si="1253"/>
        <v/>
      </c>
      <c r="AE2630" s="3" t="str">
        <f t="shared" si="1254"/>
        <v/>
      </c>
      <c r="AF2630" s="3" t="str">
        <f t="shared" si="1255"/>
        <v/>
      </c>
      <c r="AG2630" s="3" t="str">
        <f t="shared" si="1256"/>
        <v/>
      </c>
      <c r="AH2630" s="4" t="str">
        <f t="shared" si="1257"/>
        <v/>
      </c>
      <c r="AI2630" s="75" t="str">
        <f t="shared" si="1258"/>
        <v/>
      </c>
      <c r="AJ2630" s="75" t="str">
        <f t="shared" si="1259"/>
        <v/>
      </c>
    </row>
    <row r="2631" spans="1:36" ht="14.25">
      <c r="A2631" s="41" t="str">
        <f t="shared" si="1242"/>
        <v/>
      </c>
      <c r="B2631" s="150" t="str">
        <f>IF(ISNUMBER(A2631),INDEX('MetaTrader Import'!$H$13:$J$5893,TRUNC(((A2631-$A$39+1)-1)/3)+1,MOD((A2631-$A$39+1)-1,3)+1),"")</f>
        <v/>
      </c>
      <c r="C2631" s="43" t="str">
        <f t="shared" si="1243"/>
        <v/>
      </c>
      <c r="D2631" s="43" t="str">
        <f t="shared" ca="1" si="1233"/>
        <v/>
      </c>
      <c r="E2631" s="43" t="str">
        <f t="shared" si="1244"/>
        <v/>
      </c>
      <c r="F2631" s="43" t="str">
        <f t="shared" si="1245"/>
        <v/>
      </c>
      <c r="G2631" s="43" t="str">
        <f>IF(A2631&lt;&gt;"",IF(A2631&lt;Data!$G$11*0.25,$C$13/$G$32,IF(A2631&gt;Data!$G$11*0.25,$C$13,$C$13*10)),"")</f>
        <v/>
      </c>
      <c r="H2631" s="43" t="str">
        <f>IF(A2631&lt;&gt;"",IF(Data!$G$9="constant",$C$13,IF(Data!$G$9="squeeze",G2631,F2631)),"")</f>
        <v/>
      </c>
      <c r="I2631" s="38" t="str">
        <f ca="1">IF(ISNUMBER(A2631),NORMINV(RAND(),0,IF(AND(Data!$G$9="squeeze",A2631&lt;Data!$G$11*0.25),$H$32,1)*$C$30*$C$13)*($C$14*$C$12),"")</f>
        <v/>
      </c>
      <c r="J2631" s="42" t="str">
        <f ca="1">IFERROR(IF(Data!$C$6="Real",B2631,I2631+J2630+($C$14*$C$12)*(NORMINV(RAND(),$C$15,CHOOSE($G$13,$C$13,F2631,G2631)))),"")</f>
        <v/>
      </c>
      <c r="K2631" s="88" t="str">
        <f>IF(ISNUMBER(A2631), IF($G$16="fixed",$G$17,MIN(H2631*Data!$C$7*$C$16*0.5,$C$17*Data!$C$7))*$C$12,"")</f>
        <v/>
      </c>
      <c r="L2631" s="42" t="str">
        <f t="shared" ca="1" si="1260"/>
        <v/>
      </c>
      <c r="M2631" s="44" t="str">
        <f t="shared" ca="1" si="1261"/>
        <v/>
      </c>
      <c r="N2631" s="44" t="str">
        <f t="shared" ca="1" si="1262"/>
        <v/>
      </c>
      <c r="O2631" s="108" t="str">
        <f t="shared" si="1246"/>
        <v/>
      </c>
      <c r="P2631" s="102" t="str">
        <f t="shared" si="1247"/>
        <v/>
      </c>
      <c r="Q2631" s="102" t="str">
        <f t="shared" si="1248"/>
        <v/>
      </c>
      <c r="R2631" s="120" t="str">
        <f t="shared" si="1249"/>
        <v/>
      </c>
      <c r="S2631" s="54" t="str">
        <f t="shared" si="1250"/>
        <v/>
      </c>
      <c r="T2631" s="5" t="str">
        <f t="shared" si="1251"/>
        <v/>
      </c>
      <c r="U2631" s="152" t="str">
        <f t="shared" si="1234"/>
        <v/>
      </c>
      <c r="V2631" s="152" t="str">
        <f t="shared" si="1235"/>
        <v/>
      </c>
      <c r="W2631" s="153" t="str">
        <f t="shared" si="1236"/>
        <v/>
      </c>
      <c r="X2631" s="153" t="str">
        <f t="shared" si="1237"/>
        <v/>
      </c>
      <c r="Y2631" s="153" t="str">
        <f t="shared" si="1238"/>
        <v/>
      </c>
      <c r="Z2631" s="153" t="str">
        <f t="shared" si="1239"/>
        <v/>
      </c>
      <c r="AA2631" s="152" t="str">
        <f t="shared" si="1240"/>
        <v/>
      </c>
      <c r="AB2631" s="152" t="str">
        <f t="shared" si="1241"/>
        <v/>
      </c>
      <c r="AC2631" s="154" t="str">
        <f t="shared" si="1252"/>
        <v/>
      </c>
      <c r="AD2631" s="154" t="str">
        <f t="shared" si="1253"/>
        <v/>
      </c>
      <c r="AE2631" s="3" t="str">
        <f t="shared" si="1254"/>
        <v/>
      </c>
      <c r="AF2631" s="3" t="str">
        <f t="shared" si="1255"/>
        <v/>
      </c>
      <c r="AG2631" s="3" t="str">
        <f t="shared" si="1256"/>
        <v/>
      </c>
      <c r="AH2631" s="4" t="str">
        <f t="shared" si="1257"/>
        <v/>
      </c>
      <c r="AI2631" s="75" t="str">
        <f t="shared" si="1258"/>
        <v/>
      </c>
      <c r="AJ2631" s="75" t="str">
        <f t="shared" si="1259"/>
        <v/>
      </c>
    </row>
    <row r="2632" spans="1:36" ht="14.25">
      <c r="A2632" s="41" t="str">
        <f t="shared" si="1242"/>
        <v/>
      </c>
      <c r="B2632" s="150" t="str">
        <f>IF(ISNUMBER(A2632),INDEX('MetaTrader Import'!$H$13:$J$5893,TRUNC(((A2632-$A$39+1)-1)/3)+1,MOD((A2632-$A$39+1)-1,3)+1),"")</f>
        <v/>
      </c>
      <c r="C2632" s="43" t="str">
        <f t="shared" si="1243"/>
        <v/>
      </c>
      <c r="D2632" s="43" t="str">
        <f t="shared" ca="1" si="1233"/>
        <v/>
      </c>
      <c r="E2632" s="43" t="str">
        <f t="shared" si="1244"/>
        <v/>
      </c>
      <c r="F2632" s="43" t="str">
        <f t="shared" si="1245"/>
        <v/>
      </c>
      <c r="G2632" s="43" t="str">
        <f>IF(A2632&lt;&gt;"",IF(A2632&lt;Data!$G$11*0.25,$C$13/$G$32,IF(A2632&gt;Data!$G$11*0.25,$C$13,$C$13*10)),"")</f>
        <v/>
      </c>
      <c r="H2632" s="43" t="str">
        <f>IF(A2632&lt;&gt;"",IF(Data!$G$9="constant",$C$13,IF(Data!$G$9="squeeze",G2632,F2632)),"")</f>
        <v/>
      </c>
      <c r="I2632" s="38" t="str">
        <f ca="1">IF(ISNUMBER(A2632),NORMINV(RAND(),0,IF(AND(Data!$G$9="squeeze",A2632&lt;Data!$G$11*0.25),$H$32,1)*$C$30*$C$13)*($C$14*$C$12),"")</f>
        <v/>
      </c>
      <c r="J2632" s="42" t="str">
        <f ca="1">IFERROR(IF(Data!$C$6="Real",B2632,I2632+J2631+($C$14*$C$12)*(NORMINV(RAND(),$C$15,CHOOSE($G$13,$C$13,F2632,G2632)))),"")</f>
        <v/>
      </c>
      <c r="K2632" s="88" t="str">
        <f>IF(ISNUMBER(A2632), IF($G$16="fixed",$G$17,MIN(H2632*Data!$C$7*$C$16*0.5,$C$17*Data!$C$7))*$C$12,"")</f>
        <v/>
      </c>
      <c r="L2632" s="42" t="str">
        <f t="shared" ca="1" si="1260"/>
        <v/>
      </c>
      <c r="M2632" s="44" t="str">
        <f t="shared" ca="1" si="1261"/>
        <v/>
      </c>
      <c r="N2632" s="44" t="str">
        <f t="shared" ca="1" si="1262"/>
        <v/>
      </c>
      <c r="O2632" s="108" t="str">
        <f t="shared" si="1246"/>
        <v/>
      </c>
      <c r="P2632" s="102" t="str">
        <f t="shared" si="1247"/>
        <v/>
      </c>
      <c r="Q2632" s="102" t="str">
        <f t="shared" si="1248"/>
        <v/>
      </c>
      <c r="R2632" s="120" t="str">
        <f t="shared" si="1249"/>
        <v/>
      </c>
      <c r="S2632" s="54" t="str">
        <f t="shared" si="1250"/>
        <v/>
      </c>
      <c r="T2632" s="5" t="str">
        <f t="shared" si="1251"/>
        <v/>
      </c>
      <c r="U2632" s="152" t="str">
        <f t="shared" si="1234"/>
        <v/>
      </c>
      <c r="V2632" s="152" t="str">
        <f t="shared" si="1235"/>
        <v/>
      </c>
      <c r="W2632" s="153" t="str">
        <f t="shared" si="1236"/>
        <v/>
      </c>
      <c r="X2632" s="153" t="str">
        <f t="shared" si="1237"/>
        <v/>
      </c>
      <c r="Y2632" s="153" t="str">
        <f t="shared" si="1238"/>
        <v/>
      </c>
      <c r="Z2632" s="153" t="str">
        <f t="shared" si="1239"/>
        <v/>
      </c>
      <c r="AA2632" s="152" t="str">
        <f t="shared" si="1240"/>
        <v/>
      </c>
      <c r="AB2632" s="152" t="str">
        <f t="shared" si="1241"/>
        <v/>
      </c>
      <c r="AC2632" s="154" t="str">
        <f t="shared" si="1252"/>
        <v/>
      </c>
      <c r="AD2632" s="154" t="str">
        <f t="shared" si="1253"/>
        <v/>
      </c>
      <c r="AE2632" s="3" t="str">
        <f t="shared" si="1254"/>
        <v/>
      </c>
      <c r="AF2632" s="3" t="str">
        <f t="shared" si="1255"/>
        <v/>
      </c>
      <c r="AG2632" s="3" t="str">
        <f t="shared" si="1256"/>
        <v/>
      </c>
      <c r="AH2632" s="4" t="str">
        <f t="shared" si="1257"/>
        <v/>
      </c>
      <c r="AI2632" s="75" t="str">
        <f t="shared" si="1258"/>
        <v/>
      </c>
      <c r="AJ2632" s="75" t="str">
        <f t="shared" si="1259"/>
        <v/>
      </c>
    </row>
    <row r="2633" spans="1:36" ht="14.25">
      <c r="A2633" s="41" t="str">
        <f t="shared" si="1242"/>
        <v/>
      </c>
      <c r="B2633" s="150" t="str">
        <f>IF(ISNUMBER(A2633),INDEX('MetaTrader Import'!$H$13:$J$5893,TRUNC(((A2633-$A$39+1)-1)/3)+1,MOD((A2633-$A$39+1)-1,3)+1),"")</f>
        <v/>
      </c>
      <c r="C2633" s="43" t="str">
        <f t="shared" si="1243"/>
        <v/>
      </c>
      <c r="D2633" s="43" t="str">
        <f t="shared" ca="1" si="1233"/>
        <v/>
      </c>
      <c r="E2633" s="43" t="str">
        <f t="shared" si="1244"/>
        <v/>
      </c>
      <c r="F2633" s="43" t="str">
        <f t="shared" si="1245"/>
        <v/>
      </c>
      <c r="G2633" s="43" t="str">
        <f>IF(A2633&lt;&gt;"",IF(A2633&lt;Data!$G$11*0.25,$C$13/$G$32,IF(A2633&gt;Data!$G$11*0.25,$C$13,$C$13*10)),"")</f>
        <v/>
      </c>
      <c r="H2633" s="43" t="str">
        <f>IF(A2633&lt;&gt;"",IF(Data!$G$9="constant",$C$13,IF(Data!$G$9="squeeze",G2633,F2633)),"")</f>
        <v/>
      </c>
      <c r="I2633" s="38" t="str">
        <f ca="1">IF(ISNUMBER(A2633),NORMINV(RAND(),0,IF(AND(Data!$G$9="squeeze",A2633&lt;Data!$G$11*0.25),$H$32,1)*$C$30*$C$13)*($C$14*$C$12),"")</f>
        <v/>
      </c>
      <c r="J2633" s="42" t="str">
        <f ca="1">IFERROR(IF(Data!$C$6="Real",B2633,I2633+J2632+($C$14*$C$12)*(NORMINV(RAND(),$C$15,CHOOSE($G$13,$C$13,F2633,G2633)))),"")</f>
        <v/>
      </c>
      <c r="K2633" s="88" t="str">
        <f>IF(ISNUMBER(A2633), IF($G$16="fixed",$G$17,MIN(H2633*Data!$C$7*$C$16*0.5,$C$17*Data!$C$7))*$C$12,"")</f>
        <v/>
      </c>
      <c r="L2633" s="42" t="str">
        <f t="shared" ca="1" si="1260"/>
        <v/>
      </c>
      <c r="M2633" s="44" t="str">
        <f t="shared" ca="1" si="1261"/>
        <v/>
      </c>
      <c r="N2633" s="44" t="str">
        <f t="shared" ca="1" si="1262"/>
        <v/>
      </c>
      <c r="O2633" s="108" t="str">
        <f t="shared" si="1246"/>
        <v/>
      </c>
      <c r="P2633" s="102" t="str">
        <f t="shared" si="1247"/>
        <v/>
      </c>
      <c r="Q2633" s="102" t="str">
        <f t="shared" si="1248"/>
        <v/>
      </c>
      <c r="R2633" s="120" t="str">
        <f t="shared" si="1249"/>
        <v/>
      </c>
      <c r="S2633" s="54" t="str">
        <f t="shared" si="1250"/>
        <v/>
      </c>
      <c r="T2633" s="5" t="str">
        <f t="shared" si="1251"/>
        <v/>
      </c>
      <c r="U2633" s="152" t="str">
        <f t="shared" si="1234"/>
        <v/>
      </c>
      <c r="V2633" s="152" t="str">
        <f t="shared" si="1235"/>
        <v/>
      </c>
      <c r="W2633" s="153" t="str">
        <f t="shared" si="1236"/>
        <v/>
      </c>
      <c r="X2633" s="153" t="str">
        <f t="shared" si="1237"/>
        <v/>
      </c>
      <c r="Y2633" s="153" t="str">
        <f t="shared" si="1238"/>
        <v/>
      </c>
      <c r="Z2633" s="153" t="str">
        <f t="shared" si="1239"/>
        <v/>
      </c>
      <c r="AA2633" s="152" t="str">
        <f t="shared" si="1240"/>
        <v/>
      </c>
      <c r="AB2633" s="152" t="str">
        <f t="shared" si="1241"/>
        <v/>
      </c>
      <c r="AC2633" s="154" t="str">
        <f t="shared" si="1252"/>
        <v/>
      </c>
      <c r="AD2633" s="154" t="str">
        <f t="shared" si="1253"/>
        <v/>
      </c>
      <c r="AE2633" s="3" t="str">
        <f t="shared" si="1254"/>
        <v/>
      </c>
      <c r="AF2633" s="3" t="str">
        <f t="shared" si="1255"/>
        <v/>
      </c>
      <c r="AG2633" s="3" t="str">
        <f t="shared" si="1256"/>
        <v/>
      </c>
      <c r="AH2633" s="4" t="str">
        <f t="shared" si="1257"/>
        <v/>
      </c>
      <c r="AI2633" s="75" t="str">
        <f t="shared" si="1258"/>
        <v/>
      </c>
      <c r="AJ2633" s="75" t="str">
        <f t="shared" si="1259"/>
        <v/>
      </c>
    </row>
    <row r="2634" spans="1:36" ht="14.25">
      <c r="A2634" s="41" t="str">
        <f t="shared" si="1242"/>
        <v/>
      </c>
      <c r="B2634" s="150" t="str">
        <f>IF(ISNUMBER(A2634),INDEX('MetaTrader Import'!$H$13:$J$5893,TRUNC(((A2634-$A$39+1)-1)/3)+1,MOD((A2634-$A$39+1)-1,3)+1),"")</f>
        <v/>
      </c>
      <c r="C2634" s="43" t="str">
        <f t="shared" si="1243"/>
        <v/>
      </c>
      <c r="D2634" s="43" t="str">
        <f t="shared" ca="1" si="1233"/>
        <v/>
      </c>
      <c r="E2634" s="43" t="str">
        <f t="shared" si="1244"/>
        <v/>
      </c>
      <c r="F2634" s="43" t="str">
        <f t="shared" si="1245"/>
        <v/>
      </c>
      <c r="G2634" s="43" t="str">
        <f>IF(A2634&lt;&gt;"",IF(A2634&lt;Data!$G$11*0.25,$C$13/$G$32,IF(A2634&gt;Data!$G$11*0.25,$C$13,$C$13*10)),"")</f>
        <v/>
      </c>
      <c r="H2634" s="43" t="str">
        <f>IF(A2634&lt;&gt;"",IF(Data!$G$9="constant",$C$13,IF(Data!$G$9="squeeze",G2634,F2634)),"")</f>
        <v/>
      </c>
      <c r="I2634" s="38" t="str">
        <f ca="1">IF(ISNUMBER(A2634),NORMINV(RAND(),0,IF(AND(Data!$G$9="squeeze",A2634&lt;Data!$G$11*0.25),$H$32,1)*$C$30*$C$13)*($C$14*$C$12),"")</f>
        <v/>
      </c>
      <c r="J2634" s="42" t="str">
        <f ca="1">IFERROR(IF(Data!$C$6="Real",B2634,I2634+J2633+($C$14*$C$12)*(NORMINV(RAND(),$C$15,CHOOSE($G$13,$C$13,F2634,G2634)))),"")</f>
        <v/>
      </c>
      <c r="K2634" s="88" t="str">
        <f>IF(ISNUMBER(A2634), IF($G$16="fixed",$G$17,MIN(H2634*Data!$C$7*$C$16*0.5,$C$17*Data!$C$7))*$C$12,"")</f>
        <v/>
      </c>
      <c r="L2634" s="42" t="str">
        <f t="shared" ca="1" si="1260"/>
        <v/>
      </c>
      <c r="M2634" s="44" t="str">
        <f t="shared" ca="1" si="1261"/>
        <v/>
      </c>
      <c r="N2634" s="44" t="str">
        <f t="shared" ca="1" si="1262"/>
        <v/>
      </c>
      <c r="O2634" s="108" t="str">
        <f t="shared" si="1246"/>
        <v/>
      </c>
      <c r="P2634" s="102" t="str">
        <f t="shared" si="1247"/>
        <v/>
      </c>
      <c r="Q2634" s="102" t="str">
        <f t="shared" si="1248"/>
        <v/>
      </c>
      <c r="R2634" s="120" t="str">
        <f t="shared" si="1249"/>
        <v/>
      </c>
      <c r="S2634" s="54" t="str">
        <f t="shared" si="1250"/>
        <v/>
      </c>
      <c r="T2634" s="5" t="str">
        <f t="shared" si="1251"/>
        <v/>
      </c>
      <c r="U2634" s="152" t="str">
        <f t="shared" si="1234"/>
        <v/>
      </c>
      <c r="V2634" s="152" t="str">
        <f t="shared" si="1235"/>
        <v/>
      </c>
      <c r="W2634" s="153" t="str">
        <f t="shared" si="1236"/>
        <v/>
      </c>
      <c r="X2634" s="153" t="str">
        <f t="shared" si="1237"/>
        <v/>
      </c>
      <c r="Y2634" s="153" t="str">
        <f t="shared" si="1238"/>
        <v/>
      </c>
      <c r="Z2634" s="153" t="str">
        <f t="shared" si="1239"/>
        <v/>
      </c>
      <c r="AA2634" s="152" t="str">
        <f t="shared" si="1240"/>
        <v/>
      </c>
      <c r="AB2634" s="152" t="str">
        <f t="shared" si="1241"/>
        <v/>
      </c>
      <c r="AC2634" s="154" t="str">
        <f t="shared" si="1252"/>
        <v/>
      </c>
      <c r="AD2634" s="154" t="str">
        <f t="shared" si="1253"/>
        <v/>
      </c>
      <c r="AE2634" s="3" t="str">
        <f t="shared" si="1254"/>
        <v/>
      </c>
      <c r="AF2634" s="3" t="str">
        <f t="shared" si="1255"/>
        <v/>
      </c>
      <c r="AG2634" s="3" t="str">
        <f t="shared" si="1256"/>
        <v/>
      </c>
      <c r="AH2634" s="4" t="str">
        <f t="shared" si="1257"/>
        <v/>
      </c>
      <c r="AI2634" s="75" t="str">
        <f t="shared" si="1258"/>
        <v/>
      </c>
      <c r="AJ2634" s="75" t="str">
        <f t="shared" si="1259"/>
        <v/>
      </c>
    </row>
    <row r="2635" spans="1:36" ht="14.25">
      <c r="A2635" s="41" t="str">
        <f t="shared" si="1242"/>
        <v/>
      </c>
      <c r="B2635" s="150" t="str">
        <f>IF(ISNUMBER(A2635),INDEX('MetaTrader Import'!$H$13:$J$5893,TRUNC(((A2635-$A$39+1)-1)/3)+1,MOD((A2635-$A$39+1)-1,3)+1),"")</f>
        <v/>
      </c>
      <c r="C2635" s="43" t="str">
        <f t="shared" si="1243"/>
        <v/>
      </c>
      <c r="D2635" s="43" t="str">
        <f t="shared" ca="1" si="1233"/>
        <v/>
      </c>
      <c r="E2635" s="43" t="str">
        <f t="shared" si="1244"/>
        <v/>
      </c>
      <c r="F2635" s="43" t="str">
        <f t="shared" si="1245"/>
        <v/>
      </c>
      <c r="G2635" s="43" t="str">
        <f>IF(A2635&lt;&gt;"",IF(A2635&lt;Data!$G$11*0.25,$C$13/$G$32,IF(A2635&gt;Data!$G$11*0.25,$C$13,$C$13*10)),"")</f>
        <v/>
      </c>
      <c r="H2635" s="43" t="str">
        <f>IF(A2635&lt;&gt;"",IF(Data!$G$9="constant",$C$13,IF(Data!$G$9="squeeze",G2635,F2635)),"")</f>
        <v/>
      </c>
      <c r="I2635" s="38" t="str">
        <f ca="1">IF(ISNUMBER(A2635),NORMINV(RAND(),0,IF(AND(Data!$G$9="squeeze",A2635&lt;Data!$G$11*0.25),$H$32,1)*$C$30*$C$13)*($C$14*$C$12),"")</f>
        <v/>
      </c>
      <c r="J2635" s="42" t="str">
        <f ca="1">IFERROR(IF(Data!$C$6="Real",B2635,I2635+J2634+($C$14*$C$12)*(NORMINV(RAND(),$C$15,CHOOSE($G$13,$C$13,F2635,G2635)))),"")</f>
        <v/>
      </c>
      <c r="K2635" s="88" t="str">
        <f>IF(ISNUMBER(A2635), IF($G$16="fixed",$G$17,MIN(H2635*Data!$C$7*$C$16*0.5,$C$17*Data!$C$7))*$C$12,"")</f>
        <v/>
      </c>
      <c r="L2635" s="42" t="str">
        <f t="shared" ca="1" si="1260"/>
        <v/>
      </c>
      <c r="M2635" s="44" t="str">
        <f t="shared" ca="1" si="1261"/>
        <v/>
      </c>
      <c r="N2635" s="44" t="str">
        <f t="shared" ca="1" si="1262"/>
        <v/>
      </c>
      <c r="O2635" s="108" t="str">
        <f t="shared" si="1246"/>
        <v/>
      </c>
      <c r="P2635" s="102" t="str">
        <f t="shared" si="1247"/>
        <v/>
      </c>
      <c r="Q2635" s="102" t="str">
        <f t="shared" si="1248"/>
        <v/>
      </c>
      <c r="R2635" s="120" t="str">
        <f t="shared" si="1249"/>
        <v/>
      </c>
      <c r="S2635" s="54" t="str">
        <f t="shared" si="1250"/>
        <v/>
      </c>
      <c r="T2635" s="5" t="str">
        <f t="shared" si="1251"/>
        <v/>
      </c>
      <c r="U2635" s="152" t="str">
        <f t="shared" si="1234"/>
        <v/>
      </c>
      <c r="V2635" s="152" t="str">
        <f t="shared" si="1235"/>
        <v/>
      </c>
      <c r="W2635" s="153" t="str">
        <f t="shared" si="1236"/>
        <v/>
      </c>
      <c r="X2635" s="153" t="str">
        <f t="shared" si="1237"/>
        <v/>
      </c>
      <c r="Y2635" s="153" t="str">
        <f t="shared" si="1238"/>
        <v/>
      </c>
      <c r="Z2635" s="153" t="str">
        <f t="shared" si="1239"/>
        <v/>
      </c>
      <c r="AA2635" s="152" t="str">
        <f t="shared" si="1240"/>
        <v/>
      </c>
      <c r="AB2635" s="152" t="str">
        <f t="shared" si="1241"/>
        <v/>
      </c>
      <c r="AC2635" s="154" t="str">
        <f t="shared" si="1252"/>
        <v/>
      </c>
      <c r="AD2635" s="154" t="str">
        <f t="shared" si="1253"/>
        <v/>
      </c>
      <c r="AE2635" s="3" t="str">
        <f t="shared" si="1254"/>
        <v/>
      </c>
      <c r="AF2635" s="3" t="str">
        <f t="shared" si="1255"/>
        <v/>
      </c>
      <c r="AG2635" s="3" t="str">
        <f t="shared" si="1256"/>
        <v/>
      </c>
      <c r="AH2635" s="4" t="str">
        <f t="shared" si="1257"/>
        <v/>
      </c>
      <c r="AI2635" s="75" t="str">
        <f t="shared" si="1258"/>
        <v/>
      </c>
      <c r="AJ2635" s="75" t="str">
        <f t="shared" si="1259"/>
        <v/>
      </c>
    </row>
    <row r="2636" spans="1:36" ht="14.25">
      <c r="A2636" s="41" t="str">
        <f t="shared" si="1242"/>
        <v/>
      </c>
      <c r="B2636" s="150" t="str">
        <f>IF(ISNUMBER(A2636),INDEX('MetaTrader Import'!$H$13:$J$5893,TRUNC(((A2636-$A$39+1)-1)/3)+1,MOD((A2636-$A$39+1)-1,3)+1),"")</f>
        <v/>
      </c>
      <c r="C2636" s="43" t="str">
        <f t="shared" si="1243"/>
        <v/>
      </c>
      <c r="D2636" s="43" t="str">
        <f t="shared" ca="1" si="1233"/>
        <v/>
      </c>
      <c r="E2636" s="43" t="str">
        <f t="shared" si="1244"/>
        <v/>
      </c>
      <c r="F2636" s="43" t="str">
        <f t="shared" si="1245"/>
        <v/>
      </c>
      <c r="G2636" s="43" t="str">
        <f>IF(A2636&lt;&gt;"",IF(A2636&lt;Data!$G$11*0.25,$C$13/$G$32,IF(A2636&gt;Data!$G$11*0.25,$C$13,$C$13*10)),"")</f>
        <v/>
      </c>
      <c r="H2636" s="43" t="str">
        <f>IF(A2636&lt;&gt;"",IF(Data!$G$9="constant",$C$13,IF(Data!$G$9="squeeze",G2636,F2636)),"")</f>
        <v/>
      </c>
      <c r="I2636" s="38" t="str">
        <f ca="1">IF(ISNUMBER(A2636),NORMINV(RAND(),0,IF(AND(Data!$G$9="squeeze",A2636&lt;Data!$G$11*0.25),$H$32,1)*$C$30*$C$13)*($C$14*$C$12),"")</f>
        <v/>
      </c>
      <c r="J2636" s="42" t="str">
        <f ca="1">IFERROR(IF(Data!$C$6="Real",B2636,I2636+J2635+($C$14*$C$12)*(NORMINV(RAND(),$C$15,CHOOSE($G$13,$C$13,F2636,G2636)))),"")</f>
        <v/>
      </c>
      <c r="K2636" s="88" t="str">
        <f>IF(ISNUMBER(A2636), IF($G$16="fixed",$G$17,MIN(H2636*Data!$C$7*$C$16*0.5,$C$17*Data!$C$7))*$C$12,"")</f>
        <v/>
      </c>
      <c r="L2636" s="42" t="str">
        <f t="shared" ca="1" si="1260"/>
        <v/>
      </c>
      <c r="M2636" s="44" t="str">
        <f t="shared" ca="1" si="1261"/>
        <v/>
      </c>
      <c r="N2636" s="44" t="str">
        <f t="shared" ca="1" si="1262"/>
        <v/>
      </c>
      <c r="O2636" s="108" t="str">
        <f t="shared" si="1246"/>
        <v/>
      </c>
      <c r="P2636" s="102" t="str">
        <f t="shared" si="1247"/>
        <v/>
      </c>
      <c r="Q2636" s="102" t="str">
        <f t="shared" si="1248"/>
        <v/>
      </c>
      <c r="R2636" s="120" t="str">
        <f t="shared" si="1249"/>
        <v/>
      </c>
      <c r="S2636" s="54" t="str">
        <f t="shared" si="1250"/>
        <v/>
      </c>
      <c r="T2636" s="5" t="str">
        <f t="shared" si="1251"/>
        <v/>
      </c>
      <c r="U2636" s="152" t="str">
        <f t="shared" si="1234"/>
        <v/>
      </c>
      <c r="V2636" s="152" t="str">
        <f t="shared" si="1235"/>
        <v/>
      </c>
      <c r="W2636" s="153" t="str">
        <f t="shared" si="1236"/>
        <v/>
      </c>
      <c r="X2636" s="153" t="str">
        <f t="shared" si="1237"/>
        <v/>
      </c>
      <c r="Y2636" s="153" t="str">
        <f t="shared" si="1238"/>
        <v/>
      </c>
      <c r="Z2636" s="153" t="str">
        <f t="shared" si="1239"/>
        <v/>
      </c>
      <c r="AA2636" s="152" t="str">
        <f t="shared" si="1240"/>
        <v/>
      </c>
      <c r="AB2636" s="152" t="str">
        <f t="shared" si="1241"/>
        <v/>
      </c>
      <c r="AC2636" s="154" t="str">
        <f t="shared" si="1252"/>
        <v/>
      </c>
      <c r="AD2636" s="154" t="str">
        <f t="shared" si="1253"/>
        <v/>
      </c>
      <c r="AE2636" s="3" t="str">
        <f t="shared" si="1254"/>
        <v/>
      </c>
      <c r="AF2636" s="3" t="str">
        <f t="shared" si="1255"/>
        <v/>
      </c>
      <c r="AG2636" s="3" t="str">
        <f t="shared" si="1256"/>
        <v/>
      </c>
      <c r="AH2636" s="4" t="str">
        <f t="shared" si="1257"/>
        <v/>
      </c>
      <c r="AI2636" s="75" t="str">
        <f t="shared" si="1258"/>
        <v/>
      </c>
      <c r="AJ2636" s="75" t="str">
        <f t="shared" si="1259"/>
        <v/>
      </c>
    </row>
    <row r="2637" spans="1:36" ht="14.25">
      <c r="A2637" s="41" t="str">
        <f t="shared" si="1242"/>
        <v/>
      </c>
      <c r="B2637" s="150" t="str">
        <f>IF(ISNUMBER(A2637),INDEX('MetaTrader Import'!$H$13:$J$5893,TRUNC(((A2637-$A$39+1)-1)/3)+1,MOD((A2637-$A$39+1)-1,3)+1),"")</f>
        <v/>
      </c>
      <c r="C2637" s="43" t="str">
        <f t="shared" si="1243"/>
        <v/>
      </c>
      <c r="D2637" s="43" t="str">
        <f t="shared" ca="1" si="1233"/>
        <v/>
      </c>
      <c r="E2637" s="43" t="str">
        <f t="shared" si="1244"/>
        <v/>
      </c>
      <c r="F2637" s="43" t="str">
        <f t="shared" si="1245"/>
        <v/>
      </c>
      <c r="G2637" s="43" t="str">
        <f>IF(A2637&lt;&gt;"",IF(A2637&lt;Data!$G$11*0.25,$C$13/$G$32,IF(A2637&gt;Data!$G$11*0.25,$C$13,$C$13*10)),"")</f>
        <v/>
      </c>
      <c r="H2637" s="43" t="str">
        <f>IF(A2637&lt;&gt;"",IF(Data!$G$9="constant",$C$13,IF(Data!$G$9="squeeze",G2637,F2637)),"")</f>
        <v/>
      </c>
      <c r="I2637" s="38" t="str">
        <f ca="1">IF(ISNUMBER(A2637),NORMINV(RAND(),0,IF(AND(Data!$G$9="squeeze",A2637&lt;Data!$G$11*0.25),$H$32,1)*$C$30*$C$13)*($C$14*$C$12),"")</f>
        <v/>
      </c>
      <c r="J2637" s="42" t="str">
        <f ca="1">IFERROR(IF(Data!$C$6="Real",B2637,I2637+J2636+($C$14*$C$12)*(NORMINV(RAND(),$C$15,CHOOSE($G$13,$C$13,F2637,G2637)))),"")</f>
        <v/>
      </c>
      <c r="K2637" s="88" t="str">
        <f>IF(ISNUMBER(A2637), IF($G$16="fixed",$G$17,MIN(H2637*Data!$C$7*$C$16*0.5,$C$17*Data!$C$7))*$C$12,"")</f>
        <v/>
      </c>
      <c r="L2637" s="42" t="str">
        <f t="shared" ca="1" si="1260"/>
        <v/>
      </c>
      <c r="M2637" s="44" t="str">
        <f t="shared" ca="1" si="1261"/>
        <v/>
      </c>
      <c r="N2637" s="44" t="str">
        <f t="shared" ca="1" si="1262"/>
        <v/>
      </c>
      <c r="O2637" s="108" t="str">
        <f t="shared" si="1246"/>
        <v/>
      </c>
      <c r="P2637" s="102" t="str">
        <f t="shared" si="1247"/>
        <v/>
      </c>
      <c r="Q2637" s="102" t="str">
        <f t="shared" si="1248"/>
        <v/>
      </c>
      <c r="R2637" s="120" t="str">
        <f t="shared" si="1249"/>
        <v/>
      </c>
      <c r="S2637" s="54" t="str">
        <f t="shared" si="1250"/>
        <v/>
      </c>
      <c r="T2637" s="5" t="str">
        <f t="shared" si="1251"/>
        <v/>
      </c>
      <c r="U2637" s="152" t="str">
        <f t="shared" si="1234"/>
        <v/>
      </c>
      <c r="V2637" s="152" t="str">
        <f t="shared" si="1235"/>
        <v/>
      </c>
      <c r="W2637" s="153" t="str">
        <f t="shared" si="1236"/>
        <v/>
      </c>
      <c r="X2637" s="153" t="str">
        <f t="shared" si="1237"/>
        <v/>
      </c>
      <c r="Y2637" s="153" t="str">
        <f t="shared" si="1238"/>
        <v/>
      </c>
      <c r="Z2637" s="153" t="str">
        <f t="shared" si="1239"/>
        <v/>
      </c>
      <c r="AA2637" s="152" t="str">
        <f t="shared" si="1240"/>
        <v/>
      </c>
      <c r="AB2637" s="152" t="str">
        <f t="shared" si="1241"/>
        <v/>
      </c>
      <c r="AC2637" s="154" t="str">
        <f t="shared" si="1252"/>
        <v/>
      </c>
      <c r="AD2637" s="154" t="str">
        <f t="shared" si="1253"/>
        <v/>
      </c>
      <c r="AE2637" s="3" t="str">
        <f t="shared" si="1254"/>
        <v/>
      </c>
      <c r="AF2637" s="3" t="str">
        <f t="shared" si="1255"/>
        <v/>
      </c>
      <c r="AG2637" s="3" t="str">
        <f t="shared" si="1256"/>
        <v/>
      </c>
      <c r="AH2637" s="4" t="str">
        <f t="shared" si="1257"/>
        <v/>
      </c>
      <c r="AI2637" s="75" t="str">
        <f t="shared" si="1258"/>
        <v/>
      </c>
      <c r="AJ2637" s="75" t="str">
        <f t="shared" si="1259"/>
        <v/>
      </c>
    </row>
    <row r="2638" spans="1:36" ht="14.25">
      <c r="A2638" s="41" t="str">
        <f t="shared" si="1242"/>
        <v/>
      </c>
      <c r="B2638" s="150" t="str">
        <f>IF(ISNUMBER(A2638),INDEX('MetaTrader Import'!$H$13:$J$5893,TRUNC(((A2638-$A$39+1)-1)/3)+1,MOD((A2638-$A$39+1)-1,3)+1),"")</f>
        <v/>
      </c>
      <c r="C2638" s="43" t="str">
        <f t="shared" si="1243"/>
        <v/>
      </c>
      <c r="D2638" s="43" t="str">
        <f t="shared" ca="1" si="1233"/>
        <v/>
      </c>
      <c r="E2638" s="43" t="str">
        <f t="shared" si="1244"/>
        <v/>
      </c>
      <c r="F2638" s="43" t="str">
        <f t="shared" si="1245"/>
        <v/>
      </c>
      <c r="G2638" s="43" t="str">
        <f>IF(A2638&lt;&gt;"",IF(A2638&lt;Data!$G$11*0.25,$C$13/$G$32,IF(A2638&gt;Data!$G$11*0.25,$C$13,$C$13*10)),"")</f>
        <v/>
      </c>
      <c r="H2638" s="43" t="str">
        <f>IF(A2638&lt;&gt;"",IF(Data!$G$9="constant",$C$13,IF(Data!$G$9="squeeze",G2638,F2638)),"")</f>
        <v/>
      </c>
      <c r="I2638" s="38" t="str">
        <f ca="1">IF(ISNUMBER(A2638),NORMINV(RAND(),0,IF(AND(Data!$G$9="squeeze",A2638&lt;Data!$G$11*0.25),$H$32,1)*$C$30*$C$13)*($C$14*$C$12),"")</f>
        <v/>
      </c>
      <c r="J2638" s="42" t="str">
        <f ca="1">IFERROR(IF(Data!$C$6="Real",B2638,I2638+J2637+($C$14*$C$12)*(NORMINV(RAND(),$C$15,CHOOSE($G$13,$C$13,F2638,G2638)))),"")</f>
        <v/>
      </c>
      <c r="K2638" s="88" t="str">
        <f>IF(ISNUMBER(A2638), IF($G$16="fixed",$G$17,MIN(H2638*Data!$C$7*$C$16*0.5,$C$17*Data!$C$7))*$C$12,"")</f>
        <v/>
      </c>
      <c r="L2638" s="42" t="str">
        <f t="shared" ca="1" si="1260"/>
        <v/>
      </c>
      <c r="M2638" s="44" t="str">
        <f t="shared" ca="1" si="1261"/>
        <v/>
      </c>
      <c r="N2638" s="44" t="str">
        <f t="shared" ca="1" si="1262"/>
        <v/>
      </c>
      <c r="O2638" s="108" t="str">
        <f t="shared" si="1246"/>
        <v/>
      </c>
      <c r="P2638" s="102" t="str">
        <f t="shared" si="1247"/>
        <v/>
      </c>
      <c r="Q2638" s="102" t="str">
        <f t="shared" si="1248"/>
        <v/>
      </c>
      <c r="R2638" s="120" t="str">
        <f t="shared" si="1249"/>
        <v/>
      </c>
      <c r="S2638" s="54" t="str">
        <f t="shared" si="1250"/>
        <v/>
      </c>
      <c r="T2638" s="5" t="str">
        <f t="shared" si="1251"/>
        <v/>
      </c>
      <c r="U2638" s="152" t="str">
        <f t="shared" si="1234"/>
        <v/>
      </c>
      <c r="V2638" s="152" t="str">
        <f t="shared" si="1235"/>
        <v/>
      </c>
      <c r="W2638" s="153" t="str">
        <f t="shared" si="1236"/>
        <v/>
      </c>
      <c r="X2638" s="153" t="str">
        <f t="shared" si="1237"/>
        <v/>
      </c>
      <c r="Y2638" s="153" t="str">
        <f t="shared" si="1238"/>
        <v/>
      </c>
      <c r="Z2638" s="153" t="str">
        <f t="shared" si="1239"/>
        <v/>
      </c>
      <c r="AA2638" s="152" t="str">
        <f t="shared" si="1240"/>
        <v/>
      </c>
      <c r="AB2638" s="152" t="str">
        <f t="shared" si="1241"/>
        <v/>
      </c>
      <c r="AC2638" s="154" t="str">
        <f t="shared" si="1252"/>
        <v/>
      </c>
      <c r="AD2638" s="154" t="str">
        <f t="shared" si="1253"/>
        <v/>
      </c>
      <c r="AE2638" s="3" t="str">
        <f t="shared" si="1254"/>
        <v/>
      </c>
      <c r="AF2638" s="3" t="str">
        <f t="shared" si="1255"/>
        <v/>
      </c>
      <c r="AG2638" s="3" t="str">
        <f t="shared" si="1256"/>
        <v/>
      </c>
      <c r="AH2638" s="4" t="str">
        <f t="shared" si="1257"/>
        <v/>
      </c>
      <c r="AI2638" s="75" t="str">
        <f t="shared" si="1258"/>
        <v/>
      </c>
      <c r="AJ2638" s="75" t="str">
        <f t="shared" si="1259"/>
        <v/>
      </c>
    </row>
    <row r="2639" spans="1:36" ht="14.25">
      <c r="A2639" s="41" t="str">
        <f t="shared" si="1242"/>
        <v/>
      </c>
      <c r="B2639" s="150" t="str">
        <f>IF(ISNUMBER(A2639),INDEX('MetaTrader Import'!$H$13:$J$5893,TRUNC(((A2639-$A$39+1)-1)/3)+1,MOD((A2639-$A$39+1)-1,3)+1),"")</f>
        <v/>
      </c>
      <c r="C2639" s="43" t="str">
        <f t="shared" si="1243"/>
        <v/>
      </c>
      <c r="D2639" s="43" t="str">
        <f t="shared" ca="1" si="1233"/>
        <v/>
      </c>
      <c r="E2639" s="43" t="str">
        <f t="shared" si="1244"/>
        <v/>
      </c>
      <c r="F2639" s="43" t="str">
        <f t="shared" si="1245"/>
        <v/>
      </c>
      <c r="G2639" s="43" t="str">
        <f>IF(A2639&lt;&gt;"",IF(A2639&lt;Data!$G$11*0.25,$C$13/$G$32,IF(A2639&gt;Data!$G$11*0.25,$C$13,$C$13*10)),"")</f>
        <v/>
      </c>
      <c r="H2639" s="43" t="str">
        <f>IF(A2639&lt;&gt;"",IF(Data!$G$9="constant",$C$13,IF(Data!$G$9="squeeze",G2639,F2639)),"")</f>
        <v/>
      </c>
      <c r="I2639" s="38" t="str">
        <f ca="1">IF(ISNUMBER(A2639),NORMINV(RAND(),0,IF(AND(Data!$G$9="squeeze",A2639&lt;Data!$G$11*0.25),$H$32,1)*$C$30*$C$13)*($C$14*$C$12),"")</f>
        <v/>
      </c>
      <c r="J2639" s="42" t="str">
        <f ca="1">IFERROR(IF(Data!$C$6="Real",B2639,I2639+J2638+($C$14*$C$12)*(NORMINV(RAND(),$C$15,CHOOSE($G$13,$C$13,F2639,G2639)))),"")</f>
        <v/>
      </c>
      <c r="K2639" s="88" t="str">
        <f>IF(ISNUMBER(A2639), IF($G$16="fixed",$G$17,MIN(H2639*Data!$C$7*$C$16*0.5,$C$17*Data!$C$7))*$C$12,"")</f>
        <v/>
      </c>
      <c r="L2639" s="42" t="str">
        <f t="shared" ca="1" si="1260"/>
        <v/>
      </c>
      <c r="M2639" s="44" t="str">
        <f t="shared" ca="1" si="1261"/>
        <v/>
      </c>
      <c r="N2639" s="44" t="str">
        <f t="shared" ca="1" si="1262"/>
        <v/>
      </c>
      <c r="O2639" s="108" t="str">
        <f t="shared" si="1246"/>
        <v/>
      </c>
      <c r="P2639" s="102" t="str">
        <f t="shared" si="1247"/>
        <v/>
      </c>
      <c r="Q2639" s="102" t="str">
        <f t="shared" si="1248"/>
        <v/>
      </c>
      <c r="R2639" s="120" t="str">
        <f t="shared" si="1249"/>
        <v/>
      </c>
      <c r="S2639" s="54" t="str">
        <f t="shared" si="1250"/>
        <v/>
      </c>
      <c r="T2639" s="5" t="str">
        <f t="shared" si="1251"/>
        <v/>
      </c>
      <c r="U2639" s="152" t="str">
        <f t="shared" si="1234"/>
        <v/>
      </c>
      <c r="V2639" s="152" t="str">
        <f t="shared" si="1235"/>
        <v/>
      </c>
      <c r="W2639" s="153" t="str">
        <f t="shared" si="1236"/>
        <v/>
      </c>
      <c r="X2639" s="153" t="str">
        <f t="shared" si="1237"/>
        <v/>
      </c>
      <c r="Y2639" s="153" t="str">
        <f t="shared" si="1238"/>
        <v/>
      </c>
      <c r="Z2639" s="153" t="str">
        <f t="shared" si="1239"/>
        <v/>
      </c>
      <c r="AA2639" s="152" t="str">
        <f t="shared" si="1240"/>
        <v/>
      </c>
      <c r="AB2639" s="152" t="str">
        <f t="shared" si="1241"/>
        <v/>
      </c>
      <c r="AC2639" s="154" t="str">
        <f t="shared" si="1252"/>
        <v/>
      </c>
      <c r="AD2639" s="154" t="str">
        <f t="shared" si="1253"/>
        <v/>
      </c>
      <c r="AE2639" s="3" t="str">
        <f t="shared" si="1254"/>
        <v/>
      </c>
      <c r="AF2639" s="3" t="str">
        <f t="shared" si="1255"/>
        <v/>
      </c>
      <c r="AG2639" s="3" t="str">
        <f t="shared" si="1256"/>
        <v/>
      </c>
      <c r="AH2639" s="4" t="str">
        <f t="shared" si="1257"/>
        <v/>
      </c>
      <c r="AI2639" s="75" t="str">
        <f t="shared" si="1258"/>
        <v/>
      </c>
      <c r="AJ2639" s="75" t="str">
        <f t="shared" si="1259"/>
        <v/>
      </c>
    </row>
    <row r="2640" spans="1:36" ht="14.25">
      <c r="A2640" s="41" t="str">
        <f t="shared" si="1242"/>
        <v/>
      </c>
      <c r="B2640" s="150" t="str">
        <f>IF(ISNUMBER(A2640),INDEX('MetaTrader Import'!$H$13:$J$5893,TRUNC(((A2640-$A$39+1)-1)/3)+1,MOD((A2640-$A$39+1)-1,3)+1),"")</f>
        <v/>
      </c>
      <c r="C2640" s="43" t="str">
        <f t="shared" si="1243"/>
        <v/>
      </c>
      <c r="D2640" s="43" t="str">
        <f t="shared" ca="1" si="1233"/>
        <v/>
      </c>
      <c r="E2640" s="43" t="str">
        <f t="shared" si="1244"/>
        <v/>
      </c>
      <c r="F2640" s="43" t="str">
        <f t="shared" si="1245"/>
        <v/>
      </c>
      <c r="G2640" s="43" t="str">
        <f>IF(A2640&lt;&gt;"",IF(A2640&lt;Data!$G$11*0.25,$C$13/$G$32,IF(A2640&gt;Data!$G$11*0.25,$C$13,$C$13*10)),"")</f>
        <v/>
      </c>
      <c r="H2640" s="43" t="str">
        <f>IF(A2640&lt;&gt;"",IF(Data!$G$9="constant",$C$13,IF(Data!$G$9="squeeze",G2640,F2640)),"")</f>
        <v/>
      </c>
      <c r="I2640" s="38" t="str">
        <f ca="1">IF(ISNUMBER(A2640),NORMINV(RAND(),0,IF(AND(Data!$G$9="squeeze",A2640&lt;Data!$G$11*0.25),$H$32,1)*$C$30*$C$13)*($C$14*$C$12),"")</f>
        <v/>
      </c>
      <c r="J2640" s="42" t="str">
        <f ca="1">IFERROR(IF(Data!$C$6="Real",B2640,I2640+J2639+($C$14*$C$12)*(NORMINV(RAND(),$C$15,CHOOSE($G$13,$C$13,F2640,G2640)))),"")</f>
        <v/>
      </c>
      <c r="K2640" s="88" t="str">
        <f>IF(ISNUMBER(A2640), IF($G$16="fixed",$G$17,MIN(H2640*Data!$C$7*$C$16*0.5,$C$17*Data!$C$7))*$C$12,"")</f>
        <v/>
      </c>
      <c r="L2640" s="42" t="str">
        <f t="shared" ca="1" si="1260"/>
        <v/>
      </c>
      <c r="M2640" s="44" t="str">
        <f t="shared" ca="1" si="1261"/>
        <v/>
      </c>
      <c r="N2640" s="44" t="str">
        <f t="shared" ca="1" si="1262"/>
        <v/>
      </c>
      <c r="O2640" s="108" t="str">
        <f t="shared" si="1246"/>
        <v/>
      </c>
      <c r="P2640" s="102" t="str">
        <f t="shared" si="1247"/>
        <v/>
      </c>
      <c r="Q2640" s="102" t="str">
        <f t="shared" si="1248"/>
        <v/>
      </c>
      <c r="R2640" s="120" t="str">
        <f t="shared" si="1249"/>
        <v/>
      </c>
      <c r="S2640" s="54" t="str">
        <f t="shared" si="1250"/>
        <v/>
      </c>
      <c r="T2640" s="5" t="str">
        <f t="shared" si="1251"/>
        <v/>
      </c>
      <c r="U2640" s="152" t="str">
        <f t="shared" si="1234"/>
        <v/>
      </c>
      <c r="V2640" s="152" t="str">
        <f t="shared" si="1235"/>
        <v/>
      </c>
      <c r="W2640" s="153" t="str">
        <f t="shared" si="1236"/>
        <v/>
      </c>
      <c r="X2640" s="153" t="str">
        <f t="shared" si="1237"/>
        <v/>
      </c>
      <c r="Y2640" s="153" t="str">
        <f t="shared" si="1238"/>
        <v/>
      </c>
      <c r="Z2640" s="153" t="str">
        <f t="shared" si="1239"/>
        <v/>
      </c>
      <c r="AA2640" s="152" t="str">
        <f t="shared" si="1240"/>
        <v/>
      </c>
      <c r="AB2640" s="152" t="str">
        <f t="shared" si="1241"/>
        <v/>
      </c>
      <c r="AC2640" s="154" t="str">
        <f t="shared" si="1252"/>
        <v/>
      </c>
      <c r="AD2640" s="154" t="str">
        <f t="shared" si="1253"/>
        <v/>
      </c>
      <c r="AE2640" s="3" t="str">
        <f t="shared" si="1254"/>
        <v/>
      </c>
      <c r="AF2640" s="3" t="str">
        <f t="shared" si="1255"/>
        <v/>
      </c>
      <c r="AG2640" s="3" t="str">
        <f t="shared" si="1256"/>
        <v/>
      </c>
      <c r="AH2640" s="4" t="str">
        <f t="shared" si="1257"/>
        <v/>
      </c>
      <c r="AI2640" s="75" t="str">
        <f t="shared" si="1258"/>
        <v/>
      </c>
      <c r="AJ2640" s="75" t="str">
        <f t="shared" si="1259"/>
        <v/>
      </c>
    </row>
    <row r="2641" spans="1:36" ht="14.25">
      <c r="A2641" s="41" t="str">
        <f t="shared" si="1242"/>
        <v/>
      </c>
      <c r="B2641" s="150" t="str">
        <f>IF(ISNUMBER(A2641),INDEX('MetaTrader Import'!$H$13:$J$5893,TRUNC(((A2641-$A$39+1)-1)/3)+1,MOD((A2641-$A$39+1)-1,3)+1),"")</f>
        <v/>
      </c>
      <c r="C2641" s="43" t="str">
        <f t="shared" si="1243"/>
        <v/>
      </c>
      <c r="D2641" s="43" t="str">
        <f t="shared" ca="1" si="1233"/>
        <v/>
      </c>
      <c r="E2641" s="43" t="str">
        <f t="shared" si="1244"/>
        <v/>
      </c>
      <c r="F2641" s="43" t="str">
        <f t="shared" si="1245"/>
        <v/>
      </c>
      <c r="G2641" s="43" t="str">
        <f>IF(A2641&lt;&gt;"",IF(A2641&lt;Data!$G$11*0.25,$C$13/$G$32,IF(A2641&gt;Data!$G$11*0.25,$C$13,$C$13*10)),"")</f>
        <v/>
      </c>
      <c r="H2641" s="43" t="str">
        <f>IF(A2641&lt;&gt;"",IF(Data!$G$9="constant",$C$13,IF(Data!$G$9="squeeze",G2641,F2641)),"")</f>
        <v/>
      </c>
      <c r="I2641" s="38" t="str">
        <f ca="1">IF(ISNUMBER(A2641),NORMINV(RAND(),0,IF(AND(Data!$G$9="squeeze",A2641&lt;Data!$G$11*0.25),$H$32,1)*$C$30*$C$13)*($C$14*$C$12),"")</f>
        <v/>
      </c>
      <c r="J2641" s="42" t="str">
        <f ca="1">IFERROR(IF(Data!$C$6="Real",B2641,I2641+J2640+($C$14*$C$12)*(NORMINV(RAND(),$C$15,CHOOSE($G$13,$C$13,F2641,G2641)))),"")</f>
        <v/>
      </c>
      <c r="K2641" s="88" t="str">
        <f>IF(ISNUMBER(A2641), IF($G$16="fixed",$G$17,MIN(H2641*Data!$C$7*$C$16*0.5,$C$17*Data!$C$7))*$C$12,"")</f>
        <v/>
      </c>
      <c r="L2641" s="42" t="str">
        <f t="shared" ca="1" si="1260"/>
        <v/>
      </c>
      <c r="M2641" s="44" t="str">
        <f t="shared" ca="1" si="1261"/>
        <v/>
      </c>
      <c r="N2641" s="44" t="str">
        <f t="shared" ca="1" si="1262"/>
        <v/>
      </c>
      <c r="O2641" s="108" t="str">
        <f t="shared" si="1246"/>
        <v/>
      </c>
      <c r="P2641" s="102" t="str">
        <f t="shared" si="1247"/>
        <v/>
      </c>
      <c r="Q2641" s="102" t="str">
        <f t="shared" si="1248"/>
        <v/>
      </c>
      <c r="R2641" s="120" t="str">
        <f t="shared" si="1249"/>
        <v/>
      </c>
      <c r="S2641" s="54" t="str">
        <f t="shared" si="1250"/>
        <v/>
      </c>
      <c r="T2641" s="5" t="str">
        <f t="shared" si="1251"/>
        <v/>
      </c>
      <c r="U2641" s="152" t="str">
        <f t="shared" si="1234"/>
        <v/>
      </c>
      <c r="V2641" s="152" t="str">
        <f t="shared" si="1235"/>
        <v/>
      </c>
      <c r="W2641" s="153" t="str">
        <f t="shared" si="1236"/>
        <v/>
      </c>
      <c r="X2641" s="153" t="str">
        <f t="shared" si="1237"/>
        <v/>
      </c>
      <c r="Y2641" s="153" t="str">
        <f t="shared" si="1238"/>
        <v/>
      </c>
      <c r="Z2641" s="153" t="str">
        <f t="shared" si="1239"/>
        <v/>
      </c>
      <c r="AA2641" s="152" t="str">
        <f t="shared" si="1240"/>
        <v/>
      </c>
      <c r="AB2641" s="152" t="str">
        <f t="shared" si="1241"/>
        <v/>
      </c>
      <c r="AC2641" s="154" t="str">
        <f t="shared" si="1252"/>
        <v/>
      </c>
      <c r="AD2641" s="154" t="str">
        <f t="shared" si="1253"/>
        <v/>
      </c>
      <c r="AE2641" s="3" t="str">
        <f t="shared" si="1254"/>
        <v/>
      </c>
      <c r="AF2641" s="3" t="str">
        <f t="shared" si="1255"/>
        <v/>
      </c>
      <c r="AG2641" s="3" t="str">
        <f t="shared" si="1256"/>
        <v/>
      </c>
      <c r="AH2641" s="4" t="str">
        <f t="shared" si="1257"/>
        <v/>
      </c>
      <c r="AI2641" s="75" t="str">
        <f t="shared" si="1258"/>
        <v/>
      </c>
      <c r="AJ2641" s="75" t="str">
        <f t="shared" si="1259"/>
        <v/>
      </c>
    </row>
    <row r="2642" spans="1:36" ht="14.25">
      <c r="A2642" s="41" t="str">
        <f t="shared" si="1242"/>
        <v/>
      </c>
      <c r="B2642" s="150" t="str">
        <f>IF(ISNUMBER(A2642),INDEX('MetaTrader Import'!$H$13:$J$5893,TRUNC(((A2642-$A$39+1)-1)/3)+1,MOD((A2642-$A$39+1)-1,3)+1),"")</f>
        <v/>
      </c>
      <c r="C2642" s="43" t="str">
        <f t="shared" si="1243"/>
        <v/>
      </c>
      <c r="D2642" s="43" t="str">
        <f t="shared" ca="1" si="1233"/>
        <v/>
      </c>
      <c r="E2642" s="43" t="str">
        <f t="shared" si="1244"/>
        <v/>
      </c>
      <c r="F2642" s="43" t="str">
        <f t="shared" si="1245"/>
        <v/>
      </c>
      <c r="G2642" s="43" t="str">
        <f>IF(A2642&lt;&gt;"",IF(A2642&lt;Data!$G$11*0.25,$C$13/$G$32,IF(A2642&gt;Data!$G$11*0.25,$C$13,$C$13*10)),"")</f>
        <v/>
      </c>
      <c r="H2642" s="43" t="str">
        <f>IF(A2642&lt;&gt;"",IF(Data!$G$9="constant",$C$13,IF(Data!$G$9="squeeze",G2642,F2642)),"")</f>
        <v/>
      </c>
      <c r="I2642" s="38" t="str">
        <f ca="1">IF(ISNUMBER(A2642),NORMINV(RAND(),0,IF(AND(Data!$G$9="squeeze",A2642&lt;Data!$G$11*0.25),$H$32,1)*$C$30*$C$13)*($C$14*$C$12),"")</f>
        <v/>
      </c>
      <c r="J2642" s="42" t="str">
        <f ca="1">IFERROR(IF(Data!$C$6="Real",B2642,I2642+J2641+($C$14*$C$12)*(NORMINV(RAND(),$C$15,CHOOSE($G$13,$C$13,F2642,G2642)))),"")</f>
        <v/>
      </c>
      <c r="K2642" s="88" t="str">
        <f>IF(ISNUMBER(A2642), IF($G$16="fixed",$G$17,MIN(H2642*Data!$C$7*$C$16*0.5,$C$17*Data!$C$7))*$C$12,"")</f>
        <v/>
      </c>
      <c r="L2642" s="42" t="str">
        <f t="shared" ca="1" si="1260"/>
        <v/>
      </c>
      <c r="M2642" s="44" t="str">
        <f t="shared" ca="1" si="1261"/>
        <v/>
      </c>
      <c r="N2642" s="44" t="str">
        <f t="shared" ca="1" si="1262"/>
        <v/>
      </c>
      <c r="O2642" s="108" t="str">
        <f t="shared" si="1246"/>
        <v/>
      </c>
      <c r="P2642" s="102" t="str">
        <f t="shared" si="1247"/>
        <v/>
      </c>
      <c r="Q2642" s="102" t="str">
        <f t="shared" si="1248"/>
        <v/>
      </c>
      <c r="R2642" s="120" t="str">
        <f t="shared" si="1249"/>
        <v/>
      </c>
      <c r="S2642" s="54" t="str">
        <f t="shared" si="1250"/>
        <v/>
      </c>
      <c r="T2642" s="5" t="str">
        <f t="shared" si="1251"/>
        <v/>
      </c>
      <c r="U2642" s="152" t="str">
        <f t="shared" si="1234"/>
        <v/>
      </c>
      <c r="V2642" s="152" t="str">
        <f t="shared" si="1235"/>
        <v/>
      </c>
      <c r="W2642" s="153" t="str">
        <f t="shared" si="1236"/>
        <v/>
      </c>
      <c r="X2642" s="153" t="str">
        <f t="shared" si="1237"/>
        <v/>
      </c>
      <c r="Y2642" s="153" t="str">
        <f t="shared" si="1238"/>
        <v/>
      </c>
      <c r="Z2642" s="153" t="str">
        <f t="shared" si="1239"/>
        <v/>
      </c>
      <c r="AA2642" s="152" t="str">
        <f t="shared" si="1240"/>
        <v/>
      </c>
      <c r="AB2642" s="152" t="str">
        <f t="shared" si="1241"/>
        <v/>
      </c>
      <c r="AC2642" s="154" t="str">
        <f t="shared" si="1252"/>
        <v/>
      </c>
      <c r="AD2642" s="154" t="str">
        <f t="shared" si="1253"/>
        <v/>
      </c>
      <c r="AE2642" s="3" t="str">
        <f t="shared" si="1254"/>
        <v/>
      </c>
      <c r="AF2642" s="3" t="str">
        <f t="shared" si="1255"/>
        <v/>
      </c>
      <c r="AG2642" s="3" t="str">
        <f t="shared" si="1256"/>
        <v/>
      </c>
      <c r="AH2642" s="4" t="str">
        <f t="shared" si="1257"/>
        <v/>
      </c>
      <c r="AI2642" s="75" t="str">
        <f t="shared" si="1258"/>
        <v/>
      </c>
      <c r="AJ2642" s="75" t="str">
        <f t="shared" si="1259"/>
        <v/>
      </c>
    </row>
    <row r="2643" spans="1:36" ht="14.25">
      <c r="A2643" s="41" t="str">
        <f t="shared" si="1242"/>
        <v/>
      </c>
      <c r="B2643" s="150" t="str">
        <f>IF(ISNUMBER(A2643),INDEX('MetaTrader Import'!$H$13:$J$5893,TRUNC(((A2643-$A$39+1)-1)/3)+1,MOD((A2643-$A$39+1)-1,3)+1),"")</f>
        <v/>
      </c>
      <c r="C2643" s="43" t="str">
        <f t="shared" si="1243"/>
        <v/>
      </c>
      <c r="D2643" s="43" t="str">
        <f t="shared" ca="1" si="1233"/>
        <v/>
      </c>
      <c r="E2643" s="43" t="str">
        <f t="shared" si="1244"/>
        <v/>
      </c>
      <c r="F2643" s="43" t="str">
        <f t="shared" si="1245"/>
        <v/>
      </c>
      <c r="G2643" s="43" t="str">
        <f>IF(A2643&lt;&gt;"",IF(A2643&lt;Data!$G$11*0.25,$C$13/$G$32,IF(A2643&gt;Data!$G$11*0.25,$C$13,$C$13*10)),"")</f>
        <v/>
      </c>
      <c r="H2643" s="43" t="str">
        <f>IF(A2643&lt;&gt;"",IF(Data!$G$9="constant",$C$13,IF(Data!$G$9="squeeze",G2643,F2643)),"")</f>
        <v/>
      </c>
      <c r="I2643" s="38" t="str">
        <f ca="1">IF(ISNUMBER(A2643),NORMINV(RAND(),0,IF(AND(Data!$G$9="squeeze",A2643&lt;Data!$G$11*0.25),$H$32,1)*$C$30*$C$13)*($C$14*$C$12),"")</f>
        <v/>
      </c>
      <c r="J2643" s="42" t="str">
        <f ca="1">IFERROR(IF(Data!$C$6="Real",B2643,I2643+J2642+($C$14*$C$12)*(NORMINV(RAND(),$C$15,CHOOSE($G$13,$C$13,F2643,G2643)))),"")</f>
        <v/>
      </c>
      <c r="K2643" s="88" t="str">
        <f>IF(ISNUMBER(A2643), IF($G$16="fixed",$G$17,MIN(H2643*Data!$C$7*$C$16*0.5,$C$17*Data!$C$7))*$C$12,"")</f>
        <v/>
      </c>
      <c r="L2643" s="42" t="str">
        <f t="shared" ca="1" si="1260"/>
        <v/>
      </c>
      <c r="M2643" s="44" t="str">
        <f t="shared" ca="1" si="1261"/>
        <v/>
      </c>
      <c r="N2643" s="44" t="str">
        <f t="shared" ca="1" si="1262"/>
        <v/>
      </c>
      <c r="O2643" s="108" t="str">
        <f t="shared" si="1246"/>
        <v/>
      </c>
      <c r="P2643" s="102" t="str">
        <f t="shared" si="1247"/>
        <v/>
      </c>
      <c r="Q2643" s="102" t="str">
        <f t="shared" si="1248"/>
        <v/>
      </c>
      <c r="R2643" s="120" t="str">
        <f t="shared" si="1249"/>
        <v/>
      </c>
      <c r="S2643" s="54" t="str">
        <f t="shared" si="1250"/>
        <v/>
      </c>
      <c r="T2643" s="5" t="str">
        <f t="shared" si="1251"/>
        <v/>
      </c>
      <c r="U2643" s="152" t="str">
        <f t="shared" si="1234"/>
        <v/>
      </c>
      <c r="V2643" s="152" t="str">
        <f t="shared" si="1235"/>
        <v/>
      </c>
      <c r="W2643" s="153" t="str">
        <f t="shared" si="1236"/>
        <v/>
      </c>
      <c r="X2643" s="153" t="str">
        <f t="shared" si="1237"/>
        <v/>
      </c>
      <c r="Y2643" s="153" t="str">
        <f t="shared" si="1238"/>
        <v/>
      </c>
      <c r="Z2643" s="153" t="str">
        <f t="shared" si="1239"/>
        <v/>
      </c>
      <c r="AA2643" s="152" t="str">
        <f t="shared" si="1240"/>
        <v/>
      </c>
      <c r="AB2643" s="152" t="str">
        <f t="shared" si="1241"/>
        <v/>
      </c>
      <c r="AC2643" s="154" t="str">
        <f t="shared" si="1252"/>
        <v/>
      </c>
      <c r="AD2643" s="154" t="str">
        <f t="shared" si="1253"/>
        <v/>
      </c>
      <c r="AE2643" s="3" t="str">
        <f t="shared" si="1254"/>
        <v/>
      </c>
      <c r="AF2643" s="3" t="str">
        <f t="shared" si="1255"/>
        <v/>
      </c>
      <c r="AG2643" s="3" t="str">
        <f t="shared" si="1256"/>
        <v/>
      </c>
      <c r="AH2643" s="4" t="str">
        <f t="shared" si="1257"/>
        <v/>
      </c>
      <c r="AI2643" s="75" t="str">
        <f t="shared" si="1258"/>
        <v/>
      </c>
      <c r="AJ2643" s="75" t="str">
        <f t="shared" si="1259"/>
        <v/>
      </c>
    </row>
    <row r="2644" spans="1:36" ht="14.25">
      <c r="A2644" s="41" t="str">
        <f t="shared" si="1242"/>
        <v/>
      </c>
      <c r="B2644" s="150" t="str">
        <f>IF(ISNUMBER(A2644),INDEX('MetaTrader Import'!$H$13:$J$5893,TRUNC(((A2644-$A$39+1)-1)/3)+1,MOD((A2644-$A$39+1)-1,3)+1),"")</f>
        <v/>
      </c>
      <c r="C2644" s="43" t="str">
        <f t="shared" si="1243"/>
        <v/>
      </c>
      <c r="D2644" s="43" t="str">
        <f t="shared" ca="1" si="1233"/>
        <v/>
      </c>
      <c r="E2644" s="43" t="str">
        <f t="shared" si="1244"/>
        <v/>
      </c>
      <c r="F2644" s="43" t="str">
        <f t="shared" si="1245"/>
        <v/>
      </c>
      <c r="G2644" s="43" t="str">
        <f>IF(A2644&lt;&gt;"",IF(A2644&lt;Data!$G$11*0.25,$C$13/$G$32,IF(A2644&gt;Data!$G$11*0.25,$C$13,$C$13*10)),"")</f>
        <v/>
      </c>
      <c r="H2644" s="43" t="str">
        <f>IF(A2644&lt;&gt;"",IF(Data!$G$9="constant",$C$13,IF(Data!$G$9="squeeze",G2644,F2644)),"")</f>
        <v/>
      </c>
      <c r="I2644" s="38" t="str">
        <f ca="1">IF(ISNUMBER(A2644),NORMINV(RAND(),0,IF(AND(Data!$G$9="squeeze",A2644&lt;Data!$G$11*0.25),$H$32,1)*$C$30*$C$13)*($C$14*$C$12),"")</f>
        <v/>
      </c>
      <c r="J2644" s="42" t="str">
        <f ca="1">IFERROR(IF(Data!$C$6="Real",B2644,I2644+J2643+($C$14*$C$12)*(NORMINV(RAND(),$C$15,CHOOSE($G$13,$C$13,F2644,G2644)))),"")</f>
        <v/>
      </c>
      <c r="K2644" s="88" t="str">
        <f>IF(ISNUMBER(A2644), IF($G$16="fixed",$G$17,MIN(H2644*Data!$C$7*$C$16*0.5,$C$17*Data!$C$7))*$C$12,"")</f>
        <v/>
      </c>
      <c r="L2644" s="42" t="str">
        <f t="shared" ca="1" si="1260"/>
        <v/>
      </c>
      <c r="M2644" s="44" t="str">
        <f t="shared" ca="1" si="1261"/>
        <v/>
      </c>
      <c r="N2644" s="44" t="str">
        <f t="shared" ca="1" si="1262"/>
        <v/>
      </c>
      <c r="O2644" s="108" t="str">
        <f t="shared" si="1246"/>
        <v/>
      </c>
      <c r="P2644" s="102" t="str">
        <f t="shared" si="1247"/>
        <v/>
      </c>
      <c r="Q2644" s="102" t="str">
        <f t="shared" si="1248"/>
        <v/>
      </c>
      <c r="R2644" s="120" t="str">
        <f t="shared" si="1249"/>
        <v/>
      </c>
      <c r="S2644" s="54" t="str">
        <f t="shared" si="1250"/>
        <v/>
      </c>
      <c r="T2644" s="5" t="str">
        <f t="shared" si="1251"/>
        <v/>
      </c>
      <c r="U2644" s="152" t="str">
        <f t="shared" si="1234"/>
        <v/>
      </c>
      <c r="V2644" s="152" t="str">
        <f t="shared" si="1235"/>
        <v/>
      </c>
      <c r="W2644" s="153" t="str">
        <f t="shared" si="1236"/>
        <v/>
      </c>
      <c r="X2644" s="153" t="str">
        <f t="shared" si="1237"/>
        <v/>
      </c>
      <c r="Y2644" s="153" t="str">
        <f t="shared" si="1238"/>
        <v/>
      </c>
      <c r="Z2644" s="153" t="str">
        <f t="shared" si="1239"/>
        <v/>
      </c>
      <c r="AA2644" s="152" t="str">
        <f t="shared" si="1240"/>
        <v/>
      </c>
      <c r="AB2644" s="152" t="str">
        <f t="shared" si="1241"/>
        <v/>
      </c>
      <c r="AC2644" s="154" t="str">
        <f t="shared" si="1252"/>
        <v/>
      </c>
      <c r="AD2644" s="154" t="str">
        <f t="shared" si="1253"/>
        <v/>
      </c>
      <c r="AE2644" s="3" t="str">
        <f t="shared" si="1254"/>
        <v/>
      </c>
      <c r="AF2644" s="3" t="str">
        <f t="shared" si="1255"/>
        <v/>
      </c>
      <c r="AG2644" s="3" t="str">
        <f t="shared" si="1256"/>
        <v/>
      </c>
      <c r="AH2644" s="4" t="str">
        <f t="shared" si="1257"/>
        <v/>
      </c>
      <c r="AI2644" s="75" t="str">
        <f t="shared" si="1258"/>
        <v/>
      </c>
      <c r="AJ2644" s="75" t="str">
        <f t="shared" si="1259"/>
        <v/>
      </c>
    </row>
    <row r="2645" spans="1:36" ht="14.25">
      <c r="A2645" s="41" t="str">
        <f t="shared" si="1242"/>
        <v/>
      </c>
      <c r="B2645" s="150" t="str">
        <f>IF(ISNUMBER(A2645),INDEX('MetaTrader Import'!$H$13:$J$5893,TRUNC(((A2645-$A$39+1)-1)/3)+1,MOD((A2645-$A$39+1)-1,3)+1),"")</f>
        <v/>
      </c>
      <c r="C2645" s="43" t="str">
        <f t="shared" si="1243"/>
        <v/>
      </c>
      <c r="D2645" s="43" t="str">
        <f t="shared" ca="1" si="1233"/>
        <v/>
      </c>
      <c r="E2645" s="43" t="str">
        <f t="shared" si="1244"/>
        <v/>
      </c>
      <c r="F2645" s="43" t="str">
        <f t="shared" si="1245"/>
        <v/>
      </c>
      <c r="G2645" s="43" t="str">
        <f>IF(A2645&lt;&gt;"",IF(A2645&lt;Data!$G$11*0.25,$C$13/$G$32,IF(A2645&gt;Data!$G$11*0.25,$C$13,$C$13*10)),"")</f>
        <v/>
      </c>
      <c r="H2645" s="43" t="str">
        <f>IF(A2645&lt;&gt;"",IF(Data!$G$9="constant",$C$13,IF(Data!$G$9="squeeze",G2645,F2645)),"")</f>
        <v/>
      </c>
      <c r="I2645" s="38" t="str">
        <f ca="1">IF(ISNUMBER(A2645),NORMINV(RAND(),0,IF(AND(Data!$G$9="squeeze",A2645&lt;Data!$G$11*0.25),$H$32,1)*$C$30*$C$13)*($C$14*$C$12),"")</f>
        <v/>
      </c>
      <c r="J2645" s="42" t="str">
        <f ca="1">IFERROR(IF(Data!$C$6="Real",B2645,I2645+J2644+($C$14*$C$12)*(NORMINV(RAND(),$C$15,CHOOSE($G$13,$C$13,F2645,G2645)))),"")</f>
        <v/>
      </c>
      <c r="K2645" s="88" t="str">
        <f>IF(ISNUMBER(A2645), IF($G$16="fixed",$G$17,MIN(H2645*Data!$C$7*$C$16*0.5,$C$17*Data!$C$7))*$C$12,"")</f>
        <v/>
      </c>
      <c r="L2645" s="42" t="str">
        <f t="shared" ca="1" si="1260"/>
        <v/>
      </c>
      <c r="M2645" s="44" t="str">
        <f t="shared" ca="1" si="1261"/>
        <v/>
      </c>
      <c r="N2645" s="44" t="str">
        <f t="shared" ca="1" si="1262"/>
        <v/>
      </c>
      <c r="O2645" s="108" t="str">
        <f t="shared" si="1246"/>
        <v/>
      </c>
      <c r="P2645" s="102" t="str">
        <f t="shared" si="1247"/>
        <v/>
      </c>
      <c r="Q2645" s="102" t="str">
        <f t="shared" si="1248"/>
        <v/>
      </c>
      <c r="R2645" s="120" t="str">
        <f t="shared" si="1249"/>
        <v/>
      </c>
      <c r="S2645" s="54" t="str">
        <f t="shared" si="1250"/>
        <v/>
      </c>
      <c r="T2645" s="5" t="str">
        <f t="shared" si="1251"/>
        <v/>
      </c>
      <c r="U2645" s="152" t="str">
        <f t="shared" si="1234"/>
        <v/>
      </c>
      <c r="V2645" s="152" t="str">
        <f t="shared" si="1235"/>
        <v/>
      </c>
      <c r="W2645" s="153" t="str">
        <f t="shared" si="1236"/>
        <v/>
      </c>
      <c r="X2645" s="153" t="str">
        <f t="shared" si="1237"/>
        <v/>
      </c>
      <c r="Y2645" s="153" t="str">
        <f t="shared" si="1238"/>
        <v/>
      </c>
      <c r="Z2645" s="153" t="str">
        <f t="shared" si="1239"/>
        <v/>
      </c>
      <c r="AA2645" s="152" t="str">
        <f t="shared" si="1240"/>
        <v/>
      </c>
      <c r="AB2645" s="152" t="str">
        <f t="shared" si="1241"/>
        <v/>
      </c>
      <c r="AC2645" s="154" t="str">
        <f t="shared" si="1252"/>
        <v/>
      </c>
      <c r="AD2645" s="154" t="str">
        <f t="shared" si="1253"/>
        <v/>
      </c>
      <c r="AE2645" s="3" t="str">
        <f t="shared" si="1254"/>
        <v/>
      </c>
      <c r="AF2645" s="3" t="str">
        <f t="shared" si="1255"/>
        <v/>
      </c>
      <c r="AG2645" s="3" t="str">
        <f t="shared" si="1256"/>
        <v/>
      </c>
      <c r="AH2645" s="4" t="str">
        <f t="shared" si="1257"/>
        <v/>
      </c>
      <c r="AI2645" s="75" t="str">
        <f t="shared" si="1258"/>
        <v/>
      </c>
      <c r="AJ2645" s="75" t="str">
        <f t="shared" si="1259"/>
        <v/>
      </c>
    </row>
    <row r="2646" spans="1:36" ht="14.25">
      <c r="A2646" s="41" t="str">
        <f t="shared" si="1242"/>
        <v/>
      </c>
      <c r="B2646" s="150" t="str">
        <f>IF(ISNUMBER(A2646),INDEX('MetaTrader Import'!$H$13:$J$5893,TRUNC(((A2646-$A$39+1)-1)/3)+1,MOD((A2646-$A$39+1)-1,3)+1),"")</f>
        <v/>
      </c>
      <c r="C2646" s="43" t="str">
        <f t="shared" si="1243"/>
        <v/>
      </c>
      <c r="D2646" s="43" t="str">
        <f t="shared" ca="1" si="1233"/>
        <v/>
      </c>
      <c r="E2646" s="43" t="str">
        <f t="shared" si="1244"/>
        <v/>
      </c>
      <c r="F2646" s="43" t="str">
        <f t="shared" si="1245"/>
        <v/>
      </c>
      <c r="G2646" s="43" t="str">
        <f>IF(A2646&lt;&gt;"",IF(A2646&lt;Data!$G$11*0.25,$C$13/$G$32,IF(A2646&gt;Data!$G$11*0.25,$C$13,$C$13*10)),"")</f>
        <v/>
      </c>
      <c r="H2646" s="43" t="str">
        <f>IF(A2646&lt;&gt;"",IF(Data!$G$9="constant",$C$13,IF(Data!$G$9="squeeze",G2646,F2646)),"")</f>
        <v/>
      </c>
      <c r="I2646" s="38" t="str">
        <f ca="1">IF(ISNUMBER(A2646),NORMINV(RAND(),0,IF(AND(Data!$G$9="squeeze",A2646&lt;Data!$G$11*0.25),$H$32,1)*$C$30*$C$13)*($C$14*$C$12),"")</f>
        <v/>
      </c>
      <c r="J2646" s="42" t="str">
        <f ca="1">IFERROR(IF(Data!$C$6="Real",B2646,I2646+J2645+($C$14*$C$12)*(NORMINV(RAND(),$C$15,CHOOSE($G$13,$C$13,F2646,G2646)))),"")</f>
        <v/>
      </c>
      <c r="K2646" s="88" t="str">
        <f>IF(ISNUMBER(A2646), IF($G$16="fixed",$G$17,MIN(H2646*Data!$C$7*$C$16*0.5,$C$17*Data!$C$7))*$C$12,"")</f>
        <v/>
      </c>
      <c r="L2646" s="42" t="str">
        <f t="shared" ca="1" si="1260"/>
        <v/>
      </c>
      <c r="M2646" s="44" t="str">
        <f t="shared" ca="1" si="1261"/>
        <v/>
      </c>
      <c r="N2646" s="44" t="str">
        <f t="shared" ca="1" si="1262"/>
        <v/>
      </c>
      <c r="O2646" s="108" t="str">
        <f t="shared" si="1246"/>
        <v/>
      </c>
      <c r="P2646" s="102" t="str">
        <f t="shared" si="1247"/>
        <v/>
      </c>
      <c r="Q2646" s="102" t="str">
        <f t="shared" si="1248"/>
        <v/>
      </c>
      <c r="R2646" s="120" t="str">
        <f t="shared" si="1249"/>
        <v/>
      </c>
      <c r="S2646" s="54" t="str">
        <f t="shared" si="1250"/>
        <v/>
      </c>
      <c r="T2646" s="5" t="str">
        <f t="shared" si="1251"/>
        <v/>
      </c>
      <c r="U2646" s="152" t="str">
        <f t="shared" si="1234"/>
        <v/>
      </c>
      <c r="V2646" s="152" t="str">
        <f t="shared" si="1235"/>
        <v/>
      </c>
      <c r="W2646" s="153" t="str">
        <f t="shared" si="1236"/>
        <v/>
      </c>
      <c r="X2646" s="153" t="str">
        <f t="shared" si="1237"/>
        <v/>
      </c>
      <c r="Y2646" s="153" t="str">
        <f t="shared" si="1238"/>
        <v/>
      </c>
      <c r="Z2646" s="153" t="str">
        <f t="shared" si="1239"/>
        <v/>
      </c>
      <c r="AA2646" s="152" t="str">
        <f t="shared" si="1240"/>
        <v/>
      </c>
      <c r="AB2646" s="152" t="str">
        <f t="shared" si="1241"/>
        <v/>
      </c>
      <c r="AC2646" s="154" t="str">
        <f t="shared" si="1252"/>
        <v/>
      </c>
      <c r="AD2646" s="154" t="str">
        <f t="shared" si="1253"/>
        <v/>
      </c>
      <c r="AE2646" s="3" t="str">
        <f t="shared" si="1254"/>
        <v/>
      </c>
      <c r="AF2646" s="3" t="str">
        <f t="shared" si="1255"/>
        <v/>
      </c>
      <c r="AG2646" s="3" t="str">
        <f t="shared" si="1256"/>
        <v/>
      </c>
      <c r="AH2646" s="4" t="str">
        <f t="shared" si="1257"/>
        <v/>
      </c>
      <c r="AI2646" s="75" t="str">
        <f t="shared" si="1258"/>
        <v/>
      </c>
      <c r="AJ2646" s="75" t="str">
        <f t="shared" si="1259"/>
        <v/>
      </c>
    </row>
    <row r="2647" spans="1:36" ht="14.25">
      <c r="A2647" s="41" t="str">
        <f t="shared" si="1242"/>
        <v/>
      </c>
      <c r="B2647" s="150" t="str">
        <f>IF(ISNUMBER(A2647),INDEX('MetaTrader Import'!$H$13:$J$5893,TRUNC(((A2647-$A$39+1)-1)/3)+1,MOD((A2647-$A$39+1)-1,3)+1),"")</f>
        <v/>
      </c>
      <c r="C2647" s="43" t="str">
        <f t="shared" si="1243"/>
        <v/>
      </c>
      <c r="D2647" s="43" t="str">
        <f t="shared" ca="1" si="1233"/>
        <v/>
      </c>
      <c r="E2647" s="43" t="str">
        <f t="shared" si="1244"/>
        <v/>
      </c>
      <c r="F2647" s="43" t="str">
        <f t="shared" si="1245"/>
        <v/>
      </c>
      <c r="G2647" s="43" t="str">
        <f>IF(A2647&lt;&gt;"",IF(A2647&lt;Data!$G$11*0.25,$C$13/$G$32,IF(A2647&gt;Data!$G$11*0.25,$C$13,$C$13*10)),"")</f>
        <v/>
      </c>
      <c r="H2647" s="43" t="str">
        <f>IF(A2647&lt;&gt;"",IF(Data!$G$9="constant",$C$13,IF(Data!$G$9="squeeze",G2647,F2647)),"")</f>
        <v/>
      </c>
      <c r="I2647" s="38" t="str">
        <f ca="1">IF(ISNUMBER(A2647),NORMINV(RAND(),0,IF(AND(Data!$G$9="squeeze",A2647&lt;Data!$G$11*0.25),$H$32,1)*$C$30*$C$13)*($C$14*$C$12),"")</f>
        <v/>
      </c>
      <c r="J2647" s="42" t="str">
        <f ca="1">IFERROR(IF(Data!$C$6="Real",B2647,I2647+J2646+($C$14*$C$12)*(NORMINV(RAND(),$C$15,CHOOSE($G$13,$C$13,F2647,G2647)))),"")</f>
        <v/>
      </c>
      <c r="K2647" s="88" t="str">
        <f>IF(ISNUMBER(A2647), IF($G$16="fixed",$G$17,MIN(H2647*Data!$C$7*$C$16*0.5,$C$17*Data!$C$7))*$C$12,"")</f>
        <v/>
      </c>
      <c r="L2647" s="42" t="str">
        <f t="shared" ca="1" si="1260"/>
        <v/>
      </c>
      <c r="M2647" s="44" t="str">
        <f t="shared" ca="1" si="1261"/>
        <v/>
      </c>
      <c r="N2647" s="44" t="str">
        <f t="shared" ca="1" si="1262"/>
        <v/>
      </c>
      <c r="O2647" s="108" t="str">
        <f t="shared" si="1246"/>
        <v/>
      </c>
      <c r="P2647" s="102" t="str">
        <f t="shared" si="1247"/>
        <v/>
      </c>
      <c r="Q2647" s="102" t="str">
        <f t="shared" si="1248"/>
        <v/>
      </c>
      <c r="R2647" s="120" t="str">
        <f t="shared" si="1249"/>
        <v/>
      </c>
      <c r="S2647" s="54" t="str">
        <f t="shared" si="1250"/>
        <v/>
      </c>
      <c r="T2647" s="5" t="str">
        <f t="shared" si="1251"/>
        <v/>
      </c>
      <c r="U2647" s="152" t="str">
        <f t="shared" si="1234"/>
        <v/>
      </c>
      <c r="V2647" s="152" t="str">
        <f t="shared" si="1235"/>
        <v/>
      </c>
      <c r="W2647" s="153" t="str">
        <f t="shared" si="1236"/>
        <v/>
      </c>
      <c r="X2647" s="153" t="str">
        <f t="shared" si="1237"/>
        <v/>
      </c>
      <c r="Y2647" s="153" t="str">
        <f t="shared" si="1238"/>
        <v/>
      </c>
      <c r="Z2647" s="153" t="str">
        <f t="shared" si="1239"/>
        <v/>
      </c>
      <c r="AA2647" s="152" t="str">
        <f t="shared" si="1240"/>
        <v/>
      </c>
      <c r="AB2647" s="152" t="str">
        <f t="shared" si="1241"/>
        <v/>
      </c>
      <c r="AC2647" s="154" t="str">
        <f t="shared" si="1252"/>
        <v/>
      </c>
      <c r="AD2647" s="154" t="str">
        <f t="shared" si="1253"/>
        <v/>
      </c>
      <c r="AE2647" s="3" t="str">
        <f t="shared" si="1254"/>
        <v/>
      </c>
      <c r="AF2647" s="3" t="str">
        <f t="shared" si="1255"/>
        <v/>
      </c>
      <c r="AG2647" s="3" t="str">
        <f t="shared" si="1256"/>
        <v/>
      </c>
      <c r="AH2647" s="4" t="str">
        <f t="shared" si="1257"/>
        <v/>
      </c>
      <c r="AI2647" s="75" t="str">
        <f t="shared" si="1258"/>
        <v/>
      </c>
      <c r="AJ2647" s="75" t="str">
        <f t="shared" si="1259"/>
        <v/>
      </c>
    </row>
    <row r="2648" spans="1:36" ht="14.25">
      <c r="A2648" s="41" t="str">
        <f t="shared" si="1242"/>
        <v/>
      </c>
      <c r="B2648" s="150" t="str">
        <f>IF(ISNUMBER(A2648),INDEX('MetaTrader Import'!$H$13:$J$5893,TRUNC(((A2648-$A$39+1)-1)/3)+1,MOD((A2648-$A$39+1)-1,3)+1),"")</f>
        <v/>
      </c>
      <c r="C2648" s="43" t="str">
        <f t="shared" si="1243"/>
        <v/>
      </c>
      <c r="D2648" s="43" t="str">
        <f t="shared" ca="1" si="1233"/>
        <v/>
      </c>
      <c r="E2648" s="43" t="str">
        <f t="shared" si="1244"/>
        <v/>
      </c>
      <c r="F2648" s="43" t="str">
        <f t="shared" si="1245"/>
        <v/>
      </c>
      <c r="G2648" s="43" t="str">
        <f>IF(A2648&lt;&gt;"",IF(A2648&lt;Data!$G$11*0.25,$C$13/$G$32,IF(A2648&gt;Data!$G$11*0.25,$C$13,$C$13*10)),"")</f>
        <v/>
      </c>
      <c r="H2648" s="43" t="str">
        <f>IF(A2648&lt;&gt;"",IF(Data!$G$9="constant",$C$13,IF(Data!$G$9="squeeze",G2648,F2648)),"")</f>
        <v/>
      </c>
      <c r="I2648" s="38" t="str">
        <f ca="1">IF(ISNUMBER(A2648),NORMINV(RAND(),0,IF(AND(Data!$G$9="squeeze",A2648&lt;Data!$G$11*0.25),$H$32,1)*$C$30*$C$13)*($C$14*$C$12),"")</f>
        <v/>
      </c>
      <c r="J2648" s="42" t="str">
        <f ca="1">IFERROR(IF(Data!$C$6="Real",B2648,I2648+J2647+($C$14*$C$12)*(NORMINV(RAND(),$C$15,CHOOSE($G$13,$C$13,F2648,G2648)))),"")</f>
        <v/>
      </c>
      <c r="K2648" s="88" t="str">
        <f>IF(ISNUMBER(A2648), IF($G$16="fixed",$G$17,MIN(H2648*Data!$C$7*$C$16*0.5,$C$17*Data!$C$7))*$C$12,"")</f>
        <v/>
      </c>
      <c r="L2648" s="42" t="str">
        <f t="shared" ca="1" si="1260"/>
        <v/>
      </c>
      <c r="M2648" s="44" t="str">
        <f t="shared" ca="1" si="1261"/>
        <v/>
      </c>
      <c r="N2648" s="44" t="str">
        <f t="shared" ca="1" si="1262"/>
        <v/>
      </c>
      <c r="O2648" s="108" t="str">
        <f t="shared" si="1246"/>
        <v/>
      </c>
      <c r="P2648" s="102" t="str">
        <f t="shared" si="1247"/>
        <v/>
      </c>
      <c r="Q2648" s="102" t="str">
        <f t="shared" si="1248"/>
        <v/>
      </c>
      <c r="R2648" s="120" t="str">
        <f t="shared" si="1249"/>
        <v/>
      </c>
      <c r="S2648" s="54" t="str">
        <f t="shared" si="1250"/>
        <v/>
      </c>
      <c r="T2648" s="5" t="str">
        <f t="shared" si="1251"/>
        <v/>
      </c>
      <c r="U2648" s="152" t="str">
        <f t="shared" si="1234"/>
        <v/>
      </c>
      <c r="V2648" s="152" t="str">
        <f t="shared" si="1235"/>
        <v/>
      </c>
      <c r="W2648" s="153" t="str">
        <f t="shared" si="1236"/>
        <v/>
      </c>
      <c r="X2648" s="153" t="str">
        <f t="shared" si="1237"/>
        <v/>
      </c>
      <c r="Y2648" s="153" t="str">
        <f t="shared" si="1238"/>
        <v/>
      </c>
      <c r="Z2648" s="153" t="str">
        <f t="shared" si="1239"/>
        <v/>
      </c>
      <c r="AA2648" s="152" t="str">
        <f t="shared" si="1240"/>
        <v/>
      </c>
      <c r="AB2648" s="152" t="str">
        <f t="shared" si="1241"/>
        <v/>
      </c>
      <c r="AC2648" s="154" t="str">
        <f t="shared" si="1252"/>
        <v/>
      </c>
      <c r="AD2648" s="154" t="str">
        <f t="shared" si="1253"/>
        <v/>
      </c>
      <c r="AE2648" s="3" t="str">
        <f t="shared" si="1254"/>
        <v/>
      </c>
      <c r="AF2648" s="3" t="str">
        <f t="shared" si="1255"/>
        <v/>
      </c>
      <c r="AG2648" s="3" t="str">
        <f t="shared" si="1256"/>
        <v/>
      </c>
      <c r="AH2648" s="4" t="str">
        <f t="shared" si="1257"/>
        <v/>
      </c>
      <c r="AI2648" s="75" t="str">
        <f t="shared" si="1258"/>
        <v/>
      </c>
      <c r="AJ2648" s="75" t="str">
        <f t="shared" si="1259"/>
        <v/>
      </c>
    </row>
    <row r="2649" spans="1:36" ht="14.25">
      <c r="A2649" s="41" t="str">
        <f t="shared" si="1242"/>
        <v/>
      </c>
      <c r="B2649" s="150" t="str">
        <f>IF(ISNUMBER(A2649),INDEX('MetaTrader Import'!$H$13:$J$5893,TRUNC(((A2649-$A$39+1)-1)/3)+1,MOD((A2649-$A$39+1)-1,3)+1),"")</f>
        <v/>
      </c>
      <c r="C2649" s="43" t="str">
        <f t="shared" si="1243"/>
        <v/>
      </c>
      <c r="D2649" s="43" t="str">
        <f t="shared" ca="1" si="1233"/>
        <v/>
      </c>
      <c r="E2649" s="43" t="str">
        <f t="shared" si="1244"/>
        <v/>
      </c>
      <c r="F2649" s="43" t="str">
        <f t="shared" si="1245"/>
        <v/>
      </c>
      <c r="G2649" s="43" t="str">
        <f>IF(A2649&lt;&gt;"",IF(A2649&lt;Data!$G$11*0.25,$C$13/$G$32,IF(A2649&gt;Data!$G$11*0.25,$C$13,$C$13*10)),"")</f>
        <v/>
      </c>
      <c r="H2649" s="43" t="str">
        <f>IF(A2649&lt;&gt;"",IF(Data!$G$9="constant",$C$13,IF(Data!$G$9="squeeze",G2649,F2649)),"")</f>
        <v/>
      </c>
      <c r="I2649" s="38" t="str">
        <f ca="1">IF(ISNUMBER(A2649),NORMINV(RAND(),0,IF(AND(Data!$G$9="squeeze",A2649&lt;Data!$G$11*0.25),$H$32,1)*$C$30*$C$13)*($C$14*$C$12),"")</f>
        <v/>
      </c>
      <c r="J2649" s="42" t="str">
        <f ca="1">IFERROR(IF(Data!$C$6="Real",B2649,I2649+J2648+($C$14*$C$12)*(NORMINV(RAND(),$C$15,CHOOSE($G$13,$C$13,F2649,G2649)))),"")</f>
        <v/>
      </c>
      <c r="K2649" s="88" t="str">
        <f>IF(ISNUMBER(A2649), IF($G$16="fixed",$G$17,MIN(H2649*Data!$C$7*$C$16*0.5,$C$17*Data!$C$7))*$C$12,"")</f>
        <v/>
      </c>
      <c r="L2649" s="42" t="str">
        <f t="shared" ca="1" si="1260"/>
        <v/>
      </c>
      <c r="M2649" s="44" t="str">
        <f t="shared" ca="1" si="1261"/>
        <v/>
      </c>
      <c r="N2649" s="44" t="str">
        <f t="shared" ca="1" si="1262"/>
        <v/>
      </c>
      <c r="O2649" s="108" t="str">
        <f t="shared" si="1246"/>
        <v/>
      </c>
      <c r="P2649" s="102" t="str">
        <f t="shared" si="1247"/>
        <v/>
      </c>
      <c r="Q2649" s="102" t="str">
        <f t="shared" si="1248"/>
        <v/>
      </c>
      <c r="R2649" s="120" t="str">
        <f t="shared" si="1249"/>
        <v/>
      </c>
      <c r="S2649" s="54" t="str">
        <f t="shared" si="1250"/>
        <v/>
      </c>
      <c r="T2649" s="5" t="str">
        <f t="shared" si="1251"/>
        <v/>
      </c>
      <c r="U2649" s="152" t="str">
        <f t="shared" si="1234"/>
        <v/>
      </c>
      <c r="V2649" s="152" t="str">
        <f t="shared" si="1235"/>
        <v/>
      </c>
      <c r="W2649" s="153" t="str">
        <f t="shared" si="1236"/>
        <v/>
      </c>
      <c r="X2649" s="153" t="str">
        <f t="shared" si="1237"/>
        <v/>
      </c>
      <c r="Y2649" s="153" t="str">
        <f t="shared" si="1238"/>
        <v/>
      </c>
      <c r="Z2649" s="153" t="str">
        <f t="shared" si="1239"/>
        <v/>
      </c>
      <c r="AA2649" s="152" t="str">
        <f t="shared" si="1240"/>
        <v/>
      </c>
      <c r="AB2649" s="152" t="str">
        <f t="shared" si="1241"/>
        <v/>
      </c>
      <c r="AC2649" s="154" t="str">
        <f t="shared" si="1252"/>
        <v/>
      </c>
      <c r="AD2649" s="154" t="str">
        <f t="shared" si="1253"/>
        <v/>
      </c>
      <c r="AE2649" s="3" t="str">
        <f t="shared" si="1254"/>
        <v/>
      </c>
      <c r="AF2649" s="3" t="str">
        <f t="shared" si="1255"/>
        <v/>
      </c>
      <c r="AG2649" s="3" t="str">
        <f t="shared" si="1256"/>
        <v/>
      </c>
      <c r="AH2649" s="4" t="str">
        <f t="shared" si="1257"/>
        <v/>
      </c>
      <c r="AI2649" s="75" t="str">
        <f t="shared" si="1258"/>
        <v/>
      </c>
      <c r="AJ2649" s="75" t="str">
        <f t="shared" si="1259"/>
        <v/>
      </c>
    </row>
    <row r="2650" spans="1:36" ht="14.25">
      <c r="A2650" s="41" t="str">
        <f t="shared" si="1242"/>
        <v/>
      </c>
      <c r="B2650" s="150" t="str">
        <f>IF(ISNUMBER(A2650),INDEX('MetaTrader Import'!$H$13:$J$5893,TRUNC(((A2650-$A$39+1)-1)/3)+1,MOD((A2650-$A$39+1)-1,3)+1),"")</f>
        <v/>
      </c>
      <c r="C2650" s="43" t="str">
        <f t="shared" si="1243"/>
        <v/>
      </c>
      <c r="D2650" s="43" t="str">
        <f t="shared" ca="1" si="1233"/>
        <v/>
      </c>
      <c r="E2650" s="43" t="str">
        <f t="shared" si="1244"/>
        <v/>
      </c>
      <c r="F2650" s="43" t="str">
        <f t="shared" si="1245"/>
        <v/>
      </c>
      <c r="G2650" s="43" t="str">
        <f>IF(A2650&lt;&gt;"",IF(A2650&lt;Data!$G$11*0.25,$C$13/$G$32,IF(A2650&gt;Data!$G$11*0.25,$C$13,$C$13*10)),"")</f>
        <v/>
      </c>
      <c r="H2650" s="43" t="str">
        <f>IF(A2650&lt;&gt;"",IF(Data!$G$9="constant",$C$13,IF(Data!$G$9="squeeze",G2650,F2650)),"")</f>
        <v/>
      </c>
      <c r="I2650" s="38" t="str">
        <f ca="1">IF(ISNUMBER(A2650),NORMINV(RAND(),0,IF(AND(Data!$G$9="squeeze",A2650&lt;Data!$G$11*0.25),$H$32,1)*$C$30*$C$13)*($C$14*$C$12),"")</f>
        <v/>
      </c>
      <c r="J2650" s="42" t="str">
        <f ca="1">IFERROR(IF(Data!$C$6="Real",B2650,I2650+J2649+($C$14*$C$12)*(NORMINV(RAND(),$C$15,CHOOSE($G$13,$C$13,F2650,G2650)))),"")</f>
        <v/>
      </c>
      <c r="K2650" s="88" t="str">
        <f>IF(ISNUMBER(A2650), IF($G$16="fixed",$G$17,MIN(H2650*Data!$C$7*$C$16*0.5,$C$17*Data!$C$7))*$C$12,"")</f>
        <v/>
      </c>
      <c r="L2650" s="42" t="str">
        <f t="shared" ca="1" si="1260"/>
        <v/>
      </c>
      <c r="M2650" s="44" t="str">
        <f t="shared" ca="1" si="1261"/>
        <v/>
      </c>
      <c r="N2650" s="44" t="str">
        <f t="shared" ca="1" si="1262"/>
        <v/>
      </c>
      <c r="O2650" s="108" t="str">
        <f t="shared" si="1246"/>
        <v/>
      </c>
      <c r="P2650" s="102" t="str">
        <f t="shared" si="1247"/>
        <v/>
      </c>
      <c r="Q2650" s="102" t="str">
        <f t="shared" si="1248"/>
        <v/>
      </c>
      <c r="R2650" s="120" t="str">
        <f t="shared" si="1249"/>
        <v/>
      </c>
      <c r="S2650" s="54" t="str">
        <f t="shared" si="1250"/>
        <v/>
      </c>
      <c r="T2650" s="5" t="str">
        <f t="shared" si="1251"/>
        <v/>
      </c>
      <c r="U2650" s="152" t="str">
        <f t="shared" si="1234"/>
        <v/>
      </c>
      <c r="V2650" s="152" t="str">
        <f t="shared" si="1235"/>
        <v/>
      </c>
      <c r="W2650" s="153" t="str">
        <f t="shared" si="1236"/>
        <v/>
      </c>
      <c r="X2650" s="153" t="str">
        <f t="shared" si="1237"/>
        <v/>
      </c>
      <c r="Y2650" s="153" t="str">
        <f t="shared" si="1238"/>
        <v/>
      </c>
      <c r="Z2650" s="153" t="str">
        <f t="shared" si="1239"/>
        <v/>
      </c>
      <c r="AA2650" s="152" t="str">
        <f t="shared" si="1240"/>
        <v/>
      </c>
      <c r="AB2650" s="152" t="str">
        <f t="shared" si="1241"/>
        <v/>
      </c>
      <c r="AC2650" s="154" t="str">
        <f t="shared" si="1252"/>
        <v/>
      </c>
      <c r="AD2650" s="154" t="str">
        <f t="shared" si="1253"/>
        <v/>
      </c>
      <c r="AE2650" s="3" t="str">
        <f t="shared" si="1254"/>
        <v/>
      </c>
      <c r="AF2650" s="3" t="str">
        <f t="shared" si="1255"/>
        <v/>
      </c>
      <c r="AG2650" s="3" t="str">
        <f t="shared" si="1256"/>
        <v/>
      </c>
      <c r="AH2650" s="4" t="str">
        <f t="shared" si="1257"/>
        <v/>
      </c>
      <c r="AI2650" s="75" t="str">
        <f t="shared" si="1258"/>
        <v/>
      </c>
      <c r="AJ2650" s="75" t="str">
        <f t="shared" si="1259"/>
        <v/>
      </c>
    </row>
    <row r="2651" spans="1:36" ht="14.25">
      <c r="A2651" s="41" t="str">
        <f t="shared" si="1242"/>
        <v/>
      </c>
      <c r="B2651" s="150" t="str">
        <f>IF(ISNUMBER(A2651),INDEX('MetaTrader Import'!$H$13:$J$5893,TRUNC(((A2651-$A$39+1)-1)/3)+1,MOD((A2651-$A$39+1)-1,3)+1),"")</f>
        <v/>
      </c>
      <c r="C2651" s="43" t="str">
        <f t="shared" si="1243"/>
        <v/>
      </c>
      <c r="D2651" s="43" t="str">
        <f t="shared" ca="1" si="1233"/>
        <v/>
      </c>
      <c r="E2651" s="43" t="str">
        <f t="shared" si="1244"/>
        <v/>
      </c>
      <c r="F2651" s="43" t="str">
        <f t="shared" si="1245"/>
        <v/>
      </c>
      <c r="G2651" s="43" t="str">
        <f>IF(A2651&lt;&gt;"",IF(A2651&lt;Data!$G$11*0.25,$C$13/$G$32,IF(A2651&gt;Data!$G$11*0.25,$C$13,$C$13*10)),"")</f>
        <v/>
      </c>
      <c r="H2651" s="43" t="str">
        <f>IF(A2651&lt;&gt;"",IF(Data!$G$9="constant",$C$13,IF(Data!$G$9="squeeze",G2651,F2651)),"")</f>
        <v/>
      </c>
      <c r="I2651" s="38" t="str">
        <f ca="1">IF(ISNUMBER(A2651),NORMINV(RAND(),0,IF(AND(Data!$G$9="squeeze",A2651&lt;Data!$G$11*0.25),$H$32,1)*$C$30*$C$13)*($C$14*$C$12),"")</f>
        <v/>
      </c>
      <c r="J2651" s="42" t="str">
        <f ca="1">IFERROR(IF(Data!$C$6="Real",B2651,I2651+J2650+($C$14*$C$12)*(NORMINV(RAND(),$C$15,CHOOSE($G$13,$C$13,F2651,G2651)))),"")</f>
        <v/>
      </c>
      <c r="K2651" s="88" t="str">
        <f>IF(ISNUMBER(A2651), IF($G$16="fixed",$G$17,MIN(H2651*Data!$C$7*$C$16*0.5,$C$17*Data!$C$7))*$C$12,"")</f>
        <v/>
      </c>
      <c r="L2651" s="42" t="str">
        <f t="shared" ca="1" si="1260"/>
        <v/>
      </c>
      <c r="M2651" s="44" t="str">
        <f t="shared" ca="1" si="1261"/>
        <v/>
      </c>
      <c r="N2651" s="44" t="str">
        <f t="shared" ca="1" si="1262"/>
        <v/>
      </c>
      <c r="O2651" s="108" t="str">
        <f t="shared" si="1246"/>
        <v/>
      </c>
      <c r="P2651" s="102" t="str">
        <f t="shared" si="1247"/>
        <v/>
      </c>
      <c r="Q2651" s="102" t="str">
        <f t="shared" si="1248"/>
        <v/>
      </c>
      <c r="R2651" s="120" t="str">
        <f t="shared" si="1249"/>
        <v/>
      </c>
      <c r="S2651" s="54" t="str">
        <f t="shared" si="1250"/>
        <v/>
      </c>
      <c r="T2651" s="5" t="str">
        <f t="shared" si="1251"/>
        <v/>
      </c>
      <c r="U2651" s="152" t="str">
        <f t="shared" si="1234"/>
        <v/>
      </c>
      <c r="V2651" s="152" t="str">
        <f t="shared" si="1235"/>
        <v/>
      </c>
      <c r="W2651" s="153" t="str">
        <f t="shared" si="1236"/>
        <v/>
      </c>
      <c r="X2651" s="153" t="str">
        <f t="shared" si="1237"/>
        <v/>
      </c>
      <c r="Y2651" s="153" t="str">
        <f t="shared" si="1238"/>
        <v/>
      </c>
      <c r="Z2651" s="153" t="str">
        <f t="shared" si="1239"/>
        <v/>
      </c>
      <c r="AA2651" s="152" t="str">
        <f t="shared" si="1240"/>
        <v/>
      </c>
      <c r="AB2651" s="152" t="str">
        <f t="shared" si="1241"/>
        <v/>
      </c>
      <c r="AC2651" s="154" t="str">
        <f t="shared" si="1252"/>
        <v/>
      </c>
      <c r="AD2651" s="154" t="str">
        <f t="shared" si="1253"/>
        <v/>
      </c>
      <c r="AE2651" s="3" t="str">
        <f t="shared" si="1254"/>
        <v/>
      </c>
      <c r="AF2651" s="3" t="str">
        <f t="shared" si="1255"/>
        <v/>
      </c>
      <c r="AG2651" s="3" t="str">
        <f t="shared" si="1256"/>
        <v/>
      </c>
      <c r="AH2651" s="4" t="str">
        <f t="shared" si="1257"/>
        <v/>
      </c>
      <c r="AI2651" s="75" t="str">
        <f t="shared" si="1258"/>
        <v/>
      </c>
      <c r="AJ2651" s="75" t="str">
        <f t="shared" si="1259"/>
        <v/>
      </c>
    </row>
    <row r="2652" spans="1:36" ht="14.25">
      <c r="A2652" s="41" t="str">
        <f t="shared" si="1242"/>
        <v/>
      </c>
      <c r="B2652" s="150" t="str">
        <f>IF(ISNUMBER(A2652),INDEX('MetaTrader Import'!$H$13:$J$5893,TRUNC(((A2652-$A$39+1)-1)/3)+1,MOD((A2652-$A$39+1)-1,3)+1),"")</f>
        <v/>
      </c>
      <c r="C2652" s="43" t="str">
        <f t="shared" si="1243"/>
        <v/>
      </c>
      <c r="D2652" s="43" t="str">
        <f t="shared" ca="1" si="1233"/>
        <v/>
      </c>
      <c r="E2652" s="43" t="str">
        <f t="shared" si="1244"/>
        <v/>
      </c>
      <c r="F2652" s="43" t="str">
        <f t="shared" si="1245"/>
        <v/>
      </c>
      <c r="G2652" s="43" t="str">
        <f>IF(A2652&lt;&gt;"",IF(A2652&lt;Data!$G$11*0.25,$C$13/$G$32,IF(A2652&gt;Data!$G$11*0.25,$C$13,$C$13*10)),"")</f>
        <v/>
      </c>
      <c r="H2652" s="43" t="str">
        <f>IF(A2652&lt;&gt;"",IF(Data!$G$9="constant",$C$13,IF(Data!$G$9="squeeze",G2652,F2652)),"")</f>
        <v/>
      </c>
      <c r="I2652" s="38" t="str">
        <f ca="1">IF(ISNUMBER(A2652),NORMINV(RAND(),0,IF(AND(Data!$G$9="squeeze",A2652&lt;Data!$G$11*0.25),$H$32,1)*$C$30*$C$13)*($C$14*$C$12),"")</f>
        <v/>
      </c>
      <c r="J2652" s="42" t="str">
        <f ca="1">IFERROR(IF(Data!$C$6="Real",B2652,I2652+J2651+($C$14*$C$12)*(NORMINV(RAND(),$C$15,CHOOSE($G$13,$C$13,F2652,G2652)))),"")</f>
        <v/>
      </c>
      <c r="K2652" s="88" t="str">
        <f>IF(ISNUMBER(A2652), IF($G$16="fixed",$G$17,MIN(H2652*Data!$C$7*$C$16*0.5,$C$17*Data!$C$7))*$C$12,"")</f>
        <v/>
      </c>
      <c r="L2652" s="42" t="str">
        <f t="shared" ca="1" si="1260"/>
        <v/>
      </c>
      <c r="M2652" s="44" t="str">
        <f t="shared" ca="1" si="1261"/>
        <v/>
      </c>
      <c r="N2652" s="44" t="str">
        <f t="shared" ca="1" si="1262"/>
        <v/>
      </c>
      <c r="O2652" s="108" t="str">
        <f t="shared" si="1246"/>
        <v/>
      </c>
      <c r="P2652" s="102" t="str">
        <f t="shared" si="1247"/>
        <v/>
      </c>
      <c r="Q2652" s="102" t="str">
        <f t="shared" si="1248"/>
        <v/>
      </c>
      <c r="R2652" s="120" t="str">
        <f t="shared" si="1249"/>
        <v/>
      </c>
      <c r="S2652" s="54" t="str">
        <f t="shared" si="1250"/>
        <v/>
      </c>
      <c r="T2652" s="5" t="str">
        <f t="shared" si="1251"/>
        <v/>
      </c>
      <c r="U2652" s="152" t="str">
        <f t="shared" si="1234"/>
        <v/>
      </c>
      <c r="V2652" s="152" t="str">
        <f t="shared" si="1235"/>
        <v/>
      </c>
      <c r="W2652" s="153" t="str">
        <f t="shared" si="1236"/>
        <v/>
      </c>
      <c r="X2652" s="153" t="str">
        <f t="shared" si="1237"/>
        <v/>
      </c>
      <c r="Y2652" s="153" t="str">
        <f t="shared" si="1238"/>
        <v/>
      </c>
      <c r="Z2652" s="153" t="str">
        <f t="shared" si="1239"/>
        <v/>
      </c>
      <c r="AA2652" s="152" t="str">
        <f t="shared" si="1240"/>
        <v/>
      </c>
      <c r="AB2652" s="152" t="str">
        <f t="shared" si="1241"/>
        <v/>
      </c>
      <c r="AC2652" s="154" t="str">
        <f t="shared" si="1252"/>
        <v/>
      </c>
      <c r="AD2652" s="154" t="str">
        <f t="shared" si="1253"/>
        <v/>
      </c>
      <c r="AE2652" s="3" t="str">
        <f t="shared" si="1254"/>
        <v/>
      </c>
      <c r="AF2652" s="3" t="str">
        <f t="shared" si="1255"/>
        <v/>
      </c>
      <c r="AG2652" s="3" t="str">
        <f t="shared" si="1256"/>
        <v/>
      </c>
      <c r="AH2652" s="4" t="str">
        <f t="shared" si="1257"/>
        <v/>
      </c>
      <c r="AI2652" s="75" t="str">
        <f t="shared" si="1258"/>
        <v/>
      </c>
      <c r="AJ2652" s="75" t="str">
        <f t="shared" si="1259"/>
        <v/>
      </c>
    </row>
    <row r="2653" spans="1:36" ht="14.25">
      <c r="A2653" s="41" t="str">
        <f t="shared" si="1242"/>
        <v/>
      </c>
      <c r="B2653" s="150" t="str">
        <f>IF(ISNUMBER(A2653),INDEX('MetaTrader Import'!$H$13:$J$5893,TRUNC(((A2653-$A$39+1)-1)/3)+1,MOD((A2653-$A$39+1)-1,3)+1),"")</f>
        <v/>
      </c>
      <c r="C2653" s="43" t="str">
        <f t="shared" si="1243"/>
        <v/>
      </c>
      <c r="D2653" s="43" t="str">
        <f t="shared" ca="1" si="1233"/>
        <v/>
      </c>
      <c r="E2653" s="43" t="str">
        <f t="shared" si="1244"/>
        <v/>
      </c>
      <c r="F2653" s="43" t="str">
        <f t="shared" si="1245"/>
        <v/>
      </c>
      <c r="G2653" s="43" t="str">
        <f>IF(A2653&lt;&gt;"",IF(A2653&lt;Data!$G$11*0.25,$C$13/$G$32,IF(A2653&gt;Data!$G$11*0.25,$C$13,$C$13*10)),"")</f>
        <v/>
      </c>
      <c r="H2653" s="43" t="str">
        <f>IF(A2653&lt;&gt;"",IF(Data!$G$9="constant",$C$13,IF(Data!$G$9="squeeze",G2653,F2653)),"")</f>
        <v/>
      </c>
      <c r="I2653" s="38" t="str">
        <f ca="1">IF(ISNUMBER(A2653),NORMINV(RAND(),0,IF(AND(Data!$G$9="squeeze",A2653&lt;Data!$G$11*0.25),$H$32,1)*$C$30*$C$13)*($C$14*$C$12),"")</f>
        <v/>
      </c>
      <c r="J2653" s="42" t="str">
        <f ca="1">IFERROR(IF(Data!$C$6="Real",B2653,I2653+J2652+($C$14*$C$12)*(NORMINV(RAND(),$C$15,CHOOSE($G$13,$C$13,F2653,G2653)))),"")</f>
        <v/>
      </c>
      <c r="K2653" s="88" t="str">
        <f>IF(ISNUMBER(A2653), IF($G$16="fixed",$G$17,MIN(H2653*Data!$C$7*$C$16*0.5,$C$17*Data!$C$7))*$C$12,"")</f>
        <v/>
      </c>
      <c r="L2653" s="42" t="str">
        <f t="shared" ca="1" si="1260"/>
        <v/>
      </c>
      <c r="M2653" s="44" t="str">
        <f t="shared" ca="1" si="1261"/>
        <v/>
      </c>
      <c r="N2653" s="44" t="str">
        <f t="shared" ca="1" si="1262"/>
        <v/>
      </c>
      <c r="O2653" s="108" t="str">
        <f t="shared" si="1246"/>
        <v/>
      </c>
      <c r="P2653" s="102" t="str">
        <f t="shared" si="1247"/>
        <v/>
      </c>
      <c r="Q2653" s="102" t="str">
        <f t="shared" si="1248"/>
        <v/>
      </c>
      <c r="R2653" s="120" t="str">
        <f t="shared" si="1249"/>
        <v/>
      </c>
      <c r="S2653" s="54" t="str">
        <f t="shared" si="1250"/>
        <v/>
      </c>
      <c r="T2653" s="5" t="str">
        <f t="shared" si="1251"/>
        <v/>
      </c>
      <c r="U2653" s="152" t="str">
        <f t="shared" si="1234"/>
        <v/>
      </c>
      <c r="V2653" s="152" t="str">
        <f t="shared" si="1235"/>
        <v/>
      </c>
      <c r="W2653" s="153" t="str">
        <f t="shared" si="1236"/>
        <v/>
      </c>
      <c r="X2653" s="153" t="str">
        <f t="shared" si="1237"/>
        <v/>
      </c>
      <c r="Y2653" s="153" t="str">
        <f t="shared" si="1238"/>
        <v/>
      </c>
      <c r="Z2653" s="153" t="str">
        <f t="shared" si="1239"/>
        <v/>
      </c>
      <c r="AA2653" s="152" t="str">
        <f t="shared" si="1240"/>
        <v/>
      </c>
      <c r="AB2653" s="152" t="str">
        <f t="shared" si="1241"/>
        <v/>
      </c>
      <c r="AC2653" s="154" t="str">
        <f t="shared" si="1252"/>
        <v/>
      </c>
      <c r="AD2653" s="154" t="str">
        <f t="shared" si="1253"/>
        <v/>
      </c>
      <c r="AE2653" s="3" t="str">
        <f t="shared" si="1254"/>
        <v/>
      </c>
      <c r="AF2653" s="3" t="str">
        <f t="shared" si="1255"/>
        <v/>
      </c>
      <c r="AG2653" s="3" t="str">
        <f t="shared" si="1256"/>
        <v/>
      </c>
      <c r="AH2653" s="4" t="str">
        <f t="shared" si="1257"/>
        <v/>
      </c>
      <c r="AI2653" s="75" t="str">
        <f t="shared" si="1258"/>
        <v/>
      </c>
      <c r="AJ2653" s="75" t="str">
        <f t="shared" si="1259"/>
        <v/>
      </c>
    </row>
    <row r="2654" spans="1:36" ht="14.25">
      <c r="A2654" s="41" t="str">
        <f t="shared" si="1242"/>
        <v/>
      </c>
      <c r="B2654" s="150" t="str">
        <f>IF(ISNUMBER(A2654),INDEX('MetaTrader Import'!$H$13:$J$5893,TRUNC(((A2654-$A$39+1)-1)/3)+1,MOD((A2654-$A$39+1)-1,3)+1),"")</f>
        <v/>
      </c>
      <c r="C2654" s="43" t="str">
        <f t="shared" si="1243"/>
        <v/>
      </c>
      <c r="D2654" s="43" t="str">
        <f t="shared" ca="1" si="1233"/>
        <v/>
      </c>
      <c r="E2654" s="43" t="str">
        <f t="shared" si="1244"/>
        <v/>
      </c>
      <c r="F2654" s="43" t="str">
        <f t="shared" si="1245"/>
        <v/>
      </c>
      <c r="G2654" s="43" t="str">
        <f>IF(A2654&lt;&gt;"",IF(A2654&lt;Data!$G$11*0.25,$C$13/$G$32,IF(A2654&gt;Data!$G$11*0.25,$C$13,$C$13*10)),"")</f>
        <v/>
      </c>
      <c r="H2654" s="43" t="str">
        <f>IF(A2654&lt;&gt;"",IF(Data!$G$9="constant",$C$13,IF(Data!$G$9="squeeze",G2654,F2654)),"")</f>
        <v/>
      </c>
      <c r="I2654" s="38" t="str">
        <f ca="1">IF(ISNUMBER(A2654),NORMINV(RAND(),0,IF(AND(Data!$G$9="squeeze",A2654&lt;Data!$G$11*0.25),$H$32,1)*$C$30*$C$13)*($C$14*$C$12),"")</f>
        <v/>
      </c>
      <c r="J2654" s="42" t="str">
        <f ca="1">IFERROR(IF(Data!$C$6="Real",B2654,I2654+J2653+($C$14*$C$12)*(NORMINV(RAND(),$C$15,CHOOSE($G$13,$C$13,F2654,G2654)))),"")</f>
        <v/>
      </c>
      <c r="K2654" s="88" t="str">
        <f>IF(ISNUMBER(A2654), IF($G$16="fixed",$G$17,MIN(H2654*Data!$C$7*$C$16*0.5,$C$17*Data!$C$7))*$C$12,"")</f>
        <v/>
      </c>
      <c r="L2654" s="42" t="str">
        <f t="shared" ca="1" si="1260"/>
        <v/>
      </c>
      <c r="M2654" s="44" t="str">
        <f t="shared" ca="1" si="1261"/>
        <v/>
      </c>
      <c r="N2654" s="44" t="str">
        <f t="shared" ca="1" si="1262"/>
        <v/>
      </c>
      <c r="O2654" s="108" t="str">
        <f t="shared" si="1246"/>
        <v/>
      </c>
      <c r="P2654" s="102" t="str">
        <f t="shared" si="1247"/>
        <v/>
      </c>
      <c r="Q2654" s="102" t="str">
        <f t="shared" si="1248"/>
        <v/>
      </c>
      <c r="R2654" s="120" t="str">
        <f t="shared" si="1249"/>
        <v/>
      </c>
      <c r="S2654" s="54" t="str">
        <f t="shared" si="1250"/>
        <v/>
      </c>
      <c r="T2654" s="5" t="str">
        <f t="shared" si="1251"/>
        <v/>
      </c>
      <c r="U2654" s="152" t="str">
        <f t="shared" si="1234"/>
        <v/>
      </c>
      <c r="V2654" s="152" t="str">
        <f t="shared" si="1235"/>
        <v/>
      </c>
      <c r="W2654" s="153" t="str">
        <f t="shared" si="1236"/>
        <v/>
      </c>
      <c r="X2654" s="153" t="str">
        <f t="shared" si="1237"/>
        <v/>
      </c>
      <c r="Y2654" s="153" t="str">
        <f t="shared" si="1238"/>
        <v/>
      </c>
      <c r="Z2654" s="153" t="str">
        <f t="shared" si="1239"/>
        <v/>
      </c>
      <c r="AA2654" s="152" t="str">
        <f t="shared" si="1240"/>
        <v/>
      </c>
      <c r="AB2654" s="152" t="str">
        <f t="shared" si="1241"/>
        <v/>
      </c>
      <c r="AC2654" s="154" t="str">
        <f t="shared" si="1252"/>
        <v/>
      </c>
      <c r="AD2654" s="154" t="str">
        <f t="shared" si="1253"/>
        <v/>
      </c>
      <c r="AE2654" s="3" t="str">
        <f t="shared" si="1254"/>
        <v/>
      </c>
      <c r="AF2654" s="3" t="str">
        <f t="shared" si="1255"/>
        <v/>
      </c>
      <c r="AG2654" s="3" t="str">
        <f t="shared" si="1256"/>
        <v/>
      </c>
      <c r="AH2654" s="4" t="str">
        <f t="shared" si="1257"/>
        <v/>
      </c>
      <c r="AI2654" s="75" t="str">
        <f t="shared" si="1258"/>
        <v/>
      </c>
      <c r="AJ2654" s="75" t="str">
        <f t="shared" si="1259"/>
        <v/>
      </c>
    </row>
    <row r="2655" spans="1:36" ht="14.25">
      <c r="A2655" s="41" t="str">
        <f t="shared" si="1242"/>
        <v/>
      </c>
      <c r="B2655" s="150" t="str">
        <f>IF(ISNUMBER(A2655),INDEX('MetaTrader Import'!$H$13:$J$5893,TRUNC(((A2655-$A$39+1)-1)/3)+1,MOD((A2655-$A$39+1)-1,3)+1),"")</f>
        <v/>
      </c>
      <c r="C2655" s="43" t="str">
        <f t="shared" si="1243"/>
        <v/>
      </c>
      <c r="D2655" s="43" t="str">
        <f t="shared" ca="1" si="1233"/>
        <v/>
      </c>
      <c r="E2655" s="43" t="str">
        <f t="shared" si="1244"/>
        <v/>
      </c>
      <c r="F2655" s="43" t="str">
        <f t="shared" si="1245"/>
        <v/>
      </c>
      <c r="G2655" s="43" t="str">
        <f>IF(A2655&lt;&gt;"",IF(A2655&lt;Data!$G$11*0.25,$C$13/$G$32,IF(A2655&gt;Data!$G$11*0.25,$C$13,$C$13*10)),"")</f>
        <v/>
      </c>
      <c r="H2655" s="43" t="str">
        <f>IF(A2655&lt;&gt;"",IF(Data!$G$9="constant",$C$13,IF(Data!$G$9="squeeze",G2655,F2655)),"")</f>
        <v/>
      </c>
      <c r="I2655" s="38" t="str">
        <f ca="1">IF(ISNUMBER(A2655),NORMINV(RAND(),0,IF(AND(Data!$G$9="squeeze",A2655&lt;Data!$G$11*0.25),$H$32,1)*$C$30*$C$13)*($C$14*$C$12),"")</f>
        <v/>
      </c>
      <c r="J2655" s="42" t="str">
        <f ca="1">IFERROR(IF(Data!$C$6="Real",B2655,I2655+J2654+($C$14*$C$12)*(NORMINV(RAND(),$C$15,CHOOSE($G$13,$C$13,F2655,G2655)))),"")</f>
        <v/>
      </c>
      <c r="K2655" s="88" t="str">
        <f>IF(ISNUMBER(A2655), IF($G$16="fixed",$G$17,MIN(H2655*Data!$C$7*$C$16*0.5,$C$17*Data!$C$7))*$C$12,"")</f>
        <v/>
      </c>
      <c r="L2655" s="42" t="str">
        <f t="shared" ca="1" si="1260"/>
        <v/>
      </c>
      <c r="M2655" s="44" t="str">
        <f t="shared" ca="1" si="1261"/>
        <v/>
      </c>
      <c r="N2655" s="44" t="str">
        <f t="shared" ca="1" si="1262"/>
        <v/>
      </c>
      <c r="O2655" s="108" t="str">
        <f t="shared" si="1246"/>
        <v/>
      </c>
      <c r="P2655" s="102" t="str">
        <f t="shared" si="1247"/>
        <v/>
      </c>
      <c r="Q2655" s="102" t="str">
        <f t="shared" si="1248"/>
        <v/>
      </c>
      <c r="R2655" s="120" t="str">
        <f t="shared" si="1249"/>
        <v/>
      </c>
      <c r="S2655" s="54" t="str">
        <f t="shared" si="1250"/>
        <v/>
      </c>
      <c r="T2655" s="5" t="str">
        <f t="shared" si="1251"/>
        <v/>
      </c>
      <c r="U2655" s="152" t="str">
        <f t="shared" si="1234"/>
        <v/>
      </c>
      <c r="V2655" s="152" t="str">
        <f t="shared" si="1235"/>
        <v/>
      </c>
      <c r="W2655" s="153" t="str">
        <f t="shared" si="1236"/>
        <v/>
      </c>
      <c r="X2655" s="153" t="str">
        <f t="shared" si="1237"/>
        <v/>
      </c>
      <c r="Y2655" s="153" t="str">
        <f t="shared" si="1238"/>
        <v/>
      </c>
      <c r="Z2655" s="153" t="str">
        <f t="shared" si="1239"/>
        <v/>
      </c>
      <c r="AA2655" s="152" t="str">
        <f t="shared" si="1240"/>
        <v/>
      </c>
      <c r="AB2655" s="152" t="str">
        <f t="shared" si="1241"/>
        <v/>
      </c>
      <c r="AC2655" s="154" t="str">
        <f t="shared" si="1252"/>
        <v/>
      </c>
      <c r="AD2655" s="154" t="str">
        <f t="shared" si="1253"/>
        <v/>
      </c>
      <c r="AE2655" s="3" t="str">
        <f t="shared" si="1254"/>
        <v/>
      </c>
      <c r="AF2655" s="3" t="str">
        <f t="shared" si="1255"/>
        <v/>
      </c>
      <c r="AG2655" s="3" t="str">
        <f t="shared" si="1256"/>
        <v/>
      </c>
      <c r="AH2655" s="4" t="str">
        <f t="shared" si="1257"/>
        <v/>
      </c>
      <c r="AI2655" s="75" t="str">
        <f t="shared" si="1258"/>
        <v/>
      </c>
      <c r="AJ2655" s="75" t="str">
        <f t="shared" si="1259"/>
        <v/>
      </c>
    </row>
    <row r="2656" spans="1:36" ht="14.25">
      <c r="A2656" s="41" t="str">
        <f t="shared" si="1242"/>
        <v/>
      </c>
      <c r="B2656" s="150" t="str">
        <f>IF(ISNUMBER(A2656),INDEX('MetaTrader Import'!$H$13:$J$5893,TRUNC(((A2656-$A$39+1)-1)/3)+1,MOD((A2656-$A$39+1)-1,3)+1),"")</f>
        <v/>
      </c>
      <c r="C2656" s="43" t="str">
        <f t="shared" si="1243"/>
        <v/>
      </c>
      <c r="D2656" s="43" t="str">
        <f t="shared" ca="1" si="1233"/>
        <v/>
      </c>
      <c r="E2656" s="43" t="str">
        <f t="shared" si="1244"/>
        <v/>
      </c>
      <c r="F2656" s="43" t="str">
        <f t="shared" si="1245"/>
        <v/>
      </c>
      <c r="G2656" s="43" t="str">
        <f>IF(A2656&lt;&gt;"",IF(A2656&lt;Data!$G$11*0.25,$C$13/$G$32,IF(A2656&gt;Data!$G$11*0.25,$C$13,$C$13*10)),"")</f>
        <v/>
      </c>
      <c r="H2656" s="43" t="str">
        <f>IF(A2656&lt;&gt;"",IF(Data!$G$9="constant",$C$13,IF(Data!$G$9="squeeze",G2656,F2656)),"")</f>
        <v/>
      </c>
      <c r="I2656" s="38" t="str">
        <f ca="1">IF(ISNUMBER(A2656),NORMINV(RAND(),0,IF(AND(Data!$G$9="squeeze",A2656&lt;Data!$G$11*0.25),$H$32,1)*$C$30*$C$13)*($C$14*$C$12),"")</f>
        <v/>
      </c>
      <c r="J2656" s="42" t="str">
        <f ca="1">IFERROR(IF(Data!$C$6="Real",B2656,I2656+J2655+($C$14*$C$12)*(NORMINV(RAND(),$C$15,CHOOSE($G$13,$C$13,F2656,G2656)))),"")</f>
        <v/>
      </c>
      <c r="K2656" s="88" t="str">
        <f>IF(ISNUMBER(A2656), IF($G$16="fixed",$G$17,MIN(H2656*Data!$C$7*$C$16*0.5,$C$17*Data!$C$7))*$C$12,"")</f>
        <v/>
      </c>
      <c r="L2656" s="42" t="str">
        <f t="shared" ca="1" si="1260"/>
        <v/>
      </c>
      <c r="M2656" s="44" t="str">
        <f t="shared" ca="1" si="1261"/>
        <v/>
      </c>
      <c r="N2656" s="44" t="str">
        <f t="shared" ca="1" si="1262"/>
        <v/>
      </c>
      <c r="O2656" s="108" t="str">
        <f t="shared" si="1246"/>
        <v/>
      </c>
      <c r="P2656" s="102" t="str">
        <f t="shared" si="1247"/>
        <v/>
      </c>
      <c r="Q2656" s="102" t="str">
        <f t="shared" si="1248"/>
        <v/>
      </c>
      <c r="R2656" s="120" t="str">
        <f t="shared" si="1249"/>
        <v/>
      </c>
      <c r="S2656" s="54" t="str">
        <f t="shared" si="1250"/>
        <v/>
      </c>
      <c r="T2656" s="5" t="str">
        <f t="shared" si="1251"/>
        <v/>
      </c>
      <c r="U2656" s="152" t="str">
        <f t="shared" si="1234"/>
        <v/>
      </c>
      <c r="V2656" s="152" t="str">
        <f t="shared" si="1235"/>
        <v/>
      </c>
      <c r="W2656" s="153" t="str">
        <f t="shared" si="1236"/>
        <v/>
      </c>
      <c r="X2656" s="153" t="str">
        <f t="shared" si="1237"/>
        <v/>
      </c>
      <c r="Y2656" s="153" t="str">
        <f t="shared" si="1238"/>
        <v/>
      </c>
      <c r="Z2656" s="153" t="str">
        <f t="shared" si="1239"/>
        <v/>
      </c>
      <c r="AA2656" s="152" t="str">
        <f t="shared" si="1240"/>
        <v/>
      </c>
      <c r="AB2656" s="152" t="str">
        <f t="shared" si="1241"/>
        <v/>
      </c>
      <c r="AC2656" s="154" t="str">
        <f t="shared" si="1252"/>
        <v/>
      </c>
      <c r="AD2656" s="154" t="str">
        <f t="shared" si="1253"/>
        <v/>
      </c>
      <c r="AE2656" s="3" t="str">
        <f t="shared" si="1254"/>
        <v/>
      </c>
      <c r="AF2656" s="3" t="str">
        <f t="shared" si="1255"/>
        <v/>
      </c>
      <c r="AG2656" s="3" t="str">
        <f t="shared" si="1256"/>
        <v/>
      </c>
      <c r="AH2656" s="4" t="str">
        <f t="shared" si="1257"/>
        <v/>
      </c>
      <c r="AI2656" s="75" t="str">
        <f t="shared" si="1258"/>
        <v/>
      </c>
      <c r="AJ2656" s="75" t="str">
        <f t="shared" si="1259"/>
        <v/>
      </c>
    </row>
    <row r="2657" spans="1:36" ht="14.25">
      <c r="A2657" s="41" t="str">
        <f t="shared" si="1242"/>
        <v/>
      </c>
      <c r="B2657" s="150" t="str">
        <f>IF(ISNUMBER(A2657),INDEX('MetaTrader Import'!$H$13:$J$5893,TRUNC(((A2657-$A$39+1)-1)/3)+1,MOD((A2657-$A$39+1)-1,3)+1),"")</f>
        <v/>
      </c>
      <c r="C2657" s="43" t="str">
        <f t="shared" si="1243"/>
        <v/>
      </c>
      <c r="D2657" s="43" t="str">
        <f t="shared" ca="1" si="1233"/>
        <v/>
      </c>
      <c r="E2657" s="43" t="str">
        <f t="shared" si="1244"/>
        <v/>
      </c>
      <c r="F2657" s="43" t="str">
        <f t="shared" si="1245"/>
        <v/>
      </c>
      <c r="G2657" s="43" t="str">
        <f>IF(A2657&lt;&gt;"",IF(A2657&lt;Data!$G$11*0.25,$C$13/$G$32,IF(A2657&gt;Data!$G$11*0.25,$C$13,$C$13*10)),"")</f>
        <v/>
      </c>
      <c r="H2657" s="43" t="str">
        <f>IF(A2657&lt;&gt;"",IF(Data!$G$9="constant",$C$13,IF(Data!$G$9="squeeze",G2657,F2657)),"")</f>
        <v/>
      </c>
      <c r="I2657" s="38" t="str">
        <f ca="1">IF(ISNUMBER(A2657),NORMINV(RAND(),0,IF(AND(Data!$G$9="squeeze",A2657&lt;Data!$G$11*0.25),$H$32,1)*$C$30*$C$13)*($C$14*$C$12),"")</f>
        <v/>
      </c>
      <c r="J2657" s="42" t="str">
        <f ca="1">IFERROR(IF(Data!$C$6="Real",B2657,I2657+J2656+($C$14*$C$12)*(NORMINV(RAND(),$C$15,CHOOSE($G$13,$C$13,F2657,G2657)))),"")</f>
        <v/>
      </c>
      <c r="K2657" s="88" t="str">
        <f>IF(ISNUMBER(A2657), IF($G$16="fixed",$G$17,MIN(H2657*Data!$C$7*$C$16*0.5,$C$17*Data!$C$7))*$C$12,"")</f>
        <v/>
      </c>
      <c r="L2657" s="42" t="str">
        <f t="shared" ca="1" si="1260"/>
        <v/>
      </c>
      <c r="M2657" s="44" t="str">
        <f t="shared" ca="1" si="1261"/>
        <v/>
      </c>
      <c r="N2657" s="44" t="str">
        <f t="shared" ca="1" si="1262"/>
        <v/>
      </c>
      <c r="O2657" s="108" t="str">
        <f t="shared" si="1246"/>
        <v/>
      </c>
      <c r="P2657" s="102" t="str">
        <f t="shared" si="1247"/>
        <v/>
      </c>
      <c r="Q2657" s="102" t="str">
        <f t="shared" si="1248"/>
        <v/>
      </c>
      <c r="R2657" s="120" t="str">
        <f t="shared" si="1249"/>
        <v/>
      </c>
      <c r="S2657" s="54" t="str">
        <f t="shared" si="1250"/>
        <v/>
      </c>
      <c r="T2657" s="5" t="str">
        <f t="shared" si="1251"/>
        <v/>
      </c>
      <c r="U2657" s="152" t="str">
        <f t="shared" si="1234"/>
        <v/>
      </c>
      <c r="V2657" s="152" t="str">
        <f t="shared" si="1235"/>
        <v/>
      </c>
      <c r="W2657" s="153" t="str">
        <f t="shared" si="1236"/>
        <v/>
      </c>
      <c r="X2657" s="153" t="str">
        <f t="shared" si="1237"/>
        <v/>
      </c>
      <c r="Y2657" s="153" t="str">
        <f t="shared" si="1238"/>
        <v/>
      </c>
      <c r="Z2657" s="153" t="str">
        <f t="shared" si="1239"/>
        <v/>
      </c>
      <c r="AA2657" s="152" t="str">
        <f t="shared" si="1240"/>
        <v/>
      </c>
      <c r="AB2657" s="152" t="str">
        <f t="shared" si="1241"/>
        <v/>
      </c>
      <c r="AC2657" s="154" t="str">
        <f t="shared" si="1252"/>
        <v/>
      </c>
      <c r="AD2657" s="154" t="str">
        <f t="shared" si="1253"/>
        <v/>
      </c>
      <c r="AE2657" s="3" t="str">
        <f t="shared" si="1254"/>
        <v/>
      </c>
      <c r="AF2657" s="3" t="str">
        <f t="shared" si="1255"/>
        <v/>
      </c>
      <c r="AG2657" s="3" t="str">
        <f t="shared" si="1256"/>
        <v/>
      </c>
      <c r="AH2657" s="4" t="str">
        <f t="shared" si="1257"/>
        <v/>
      </c>
      <c r="AI2657" s="75" t="str">
        <f t="shared" si="1258"/>
        <v/>
      </c>
      <c r="AJ2657" s="75" t="str">
        <f t="shared" si="1259"/>
        <v/>
      </c>
    </row>
    <row r="2658" spans="1:36" ht="14.25">
      <c r="A2658" s="41" t="str">
        <f t="shared" si="1242"/>
        <v/>
      </c>
      <c r="B2658" s="150" t="str">
        <f>IF(ISNUMBER(A2658),INDEX('MetaTrader Import'!$H$13:$J$5893,TRUNC(((A2658-$A$39+1)-1)/3)+1,MOD((A2658-$A$39+1)-1,3)+1),"")</f>
        <v/>
      </c>
      <c r="C2658" s="43" t="str">
        <f t="shared" si="1243"/>
        <v/>
      </c>
      <c r="D2658" s="43" t="str">
        <f t="shared" ca="1" si="1233"/>
        <v/>
      </c>
      <c r="E2658" s="43" t="str">
        <f t="shared" si="1244"/>
        <v/>
      </c>
      <c r="F2658" s="43" t="str">
        <f t="shared" si="1245"/>
        <v/>
      </c>
      <c r="G2658" s="43" t="str">
        <f>IF(A2658&lt;&gt;"",IF(A2658&lt;Data!$G$11*0.25,$C$13/$G$32,IF(A2658&gt;Data!$G$11*0.25,$C$13,$C$13*10)),"")</f>
        <v/>
      </c>
      <c r="H2658" s="43" t="str">
        <f>IF(A2658&lt;&gt;"",IF(Data!$G$9="constant",$C$13,IF(Data!$G$9="squeeze",G2658,F2658)),"")</f>
        <v/>
      </c>
      <c r="I2658" s="38" t="str">
        <f ca="1">IF(ISNUMBER(A2658),NORMINV(RAND(),0,IF(AND(Data!$G$9="squeeze",A2658&lt;Data!$G$11*0.25),$H$32,1)*$C$30*$C$13)*($C$14*$C$12),"")</f>
        <v/>
      </c>
      <c r="J2658" s="42" t="str">
        <f ca="1">IFERROR(IF(Data!$C$6="Real",B2658,I2658+J2657+($C$14*$C$12)*(NORMINV(RAND(),$C$15,CHOOSE($G$13,$C$13,F2658,G2658)))),"")</f>
        <v/>
      </c>
      <c r="K2658" s="88" t="str">
        <f>IF(ISNUMBER(A2658), IF($G$16="fixed",$G$17,MIN(H2658*Data!$C$7*$C$16*0.5,$C$17*Data!$C$7))*$C$12,"")</f>
        <v/>
      </c>
      <c r="L2658" s="42" t="str">
        <f t="shared" ca="1" si="1260"/>
        <v/>
      </c>
      <c r="M2658" s="44" t="str">
        <f t="shared" ca="1" si="1261"/>
        <v/>
      </c>
      <c r="N2658" s="44" t="str">
        <f t="shared" ca="1" si="1262"/>
        <v/>
      </c>
      <c r="O2658" s="108" t="str">
        <f t="shared" si="1246"/>
        <v/>
      </c>
      <c r="P2658" s="102" t="str">
        <f t="shared" si="1247"/>
        <v/>
      </c>
      <c r="Q2658" s="102" t="str">
        <f t="shared" si="1248"/>
        <v/>
      </c>
      <c r="R2658" s="120" t="str">
        <f t="shared" si="1249"/>
        <v/>
      </c>
      <c r="S2658" s="54" t="str">
        <f t="shared" si="1250"/>
        <v/>
      </c>
      <c r="T2658" s="5" t="str">
        <f t="shared" si="1251"/>
        <v/>
      </c>
      <c r="U2658" s="152" t="str">
        <f t="shared" si="1234"/>
        <v/>
      </c>
      <c r="V2658" s="152" t="str">
        <f t="shared" si="1235"/>
        <v/>
      </c>
      <c r="W2658" s="153" t="str">
        <f t="shared" si="1236"/>
        <v/>
      </c>
      <c r="X2658" s="153" t="str">
        <f t="shared" si="1237"/>
        <v/>
      </c>
      <c r="Y2658" s="153" t="str">
        <f t="shared" si="1238"/>
        <v/>
      </c>
      <c r="Z2658" s="153" t="str">
        <f t="shared" si="1239"/>
        <v/>
      </c>
      <c r="AA2658" s="152" t="str">
        <f t="shared" si="1240"/>
        <v/>
      </c>
      <c r="AB2658" s="152" t="str">
        <f t="shared" si="1241"/>
        <v/>
      </c>
      <c r="AC2658" s="154" t="str">
        <f t="shared" si="1252"/>
        <v/>
      </c>
      <c r="AD2658" s="154" t="str">
        <f t="shared" si="1253"/>
        <v/>
      </c>
      <c r="AE2658" s="3" t="str">
        <f t="shared" si="1254"/>
        <v/>
      </c>
      <c r="AF2658" s="3" t="str">
        <f t="shared" si="1255"/>
        <v/>
      </c>
      <c r="AG2658" s="3" t="str">
        <f t="shared" si="1256"/>
        <v/>
      </c>
      <c r="AH2658" s="4" t="str">
        <f t="shared" si="1257"/>
        <v/>
      </c>
      <c r="AI2658" s="75" t="str">
        <f t="shared" si="1258"/>
        <v/>
      </c>
      <c r="AJ2658" s="75" t="str">
        <f t="shared" si="1259"/>
        <v/>
      </c>
    </row>
    <row r="2659" spans="1:36" ht="14.25">
      <c r="A2659" s="41" t="str">
        <f t="shared" si="1242"/>
        <v/>
      </c>
      <c r="B2659" s="150" t="str">
        <f>IF(ISNUMBER(A2659),INDEX('MetaTrader Import'!$H$13:$J$5893,TRUNC(((A2659-$A$39+1)-1)/3)+1,MOD((A2659-$A$39+1)-1,3)+1),"")</f>
        <v/>
      </c>
      <c r="C2659" s="43" t="str">
        <f t="shared" si="1243"/>
        <v/>
      </c>
      <c r="D2659" s="43" t="str">
        <f t="shared" ca="1" si="1233"/>
        <v/>
      </c>
      <c r="E2659" s="43" t="str">
        <f t="shared" si="1244"/>
        <v/>
      </c>
      <c r="F2659" s="43" t="str">
        <f t="shared" si="1245"/>
        <v/>
      </c>
      <c r="G2659" s="43" t="str">
        <f>IF(A2659&lt;&gt;"",IF(A2659&lt;Data!$G$11*0.25,$C$13/$G$32,IF(A2659&gt;Data!$G$11*0.25,$C$13,$C$13*10)),"")</f>
        <v/>
      </c>
      <c r="H2659" s="43" t="str">
        <f>IF(A2659&lt;&gt;"",IF(Data!$G$9="constant",$C$13,IF(Data!$G$9="squeeze",G2659,F2659)),"")</f>
        <v/>
      </c>
      <c r="I2659" s="38" t="str">
        <f ca="1">IF(ISNUMBER(A2659),NORMINV(RAND(),0,IF(AND(Data!$G$9="squeeze",A2659&lt;Data!$G$11*0.25),$H$32,1)*$C$30*$C$13)*($C$14*$C$12),"")</f>
        <v/>
      </c>
      <c r="J2659" s="42" t="str">
        <f ca="1">IFERROR(IF(Data!$C$6="Real",B2659,I2659+J2658+($C$14*$C$12)*(NORMINV(RAND(),$C$15,CHOOSE($G$13,$C$13,F2659,G2659)))),"")</f>
        <v/>
      </c>
      <c r="K2659" s="88" t="str">
        <f>IF(ISNUMBER(A2659), IF($G$16="fixed",$G$17,MIN(H2659*Data!$C$7*$C$16*0.5,$C$17*Data!$C$7))*$C$12,"")</f>
        <v/>
      </c>
      <c r="L2659" s="42" t="str">
        <f t="shared" ca="1" si="1260"/>
        <v/>
      </c>
      <c r="M2659" s="44" t="str">
        <f t="shared" ca="1" si="1261"/>
        <v/>
      </c>
      <c r="N2659" s="44" t="str">
        <f t="shared" ca="1" si="1262"/>
        <v/>
      </c>
      <c r="O2659" s="108" t="str">
        <f t="shared" si="1246"/>
        <v/>
      </c>
      <c r="P2659" s="102" t="str">
        <f t="shared" si="1247"/>
        <v/>
      </c>
      <c r="Q2659" s="102" t="str">
        <f t="shared" si="1248"/>
        <v/>
      </c>
      <c r="R2659" s="120" t="str">
        <f t="shared" si="1249"/>
        <v/>
      </c>
      <c r="S2659" s="54" t="str">
        <f t="shared" si="1250"/>
        <v/>
      </c>
      <c r="T2659" s="5" t="str">
        <f t="shared" si="1251"/>
        <v/>
      </c>
      <c r="U2659" s="152" t="str">
        <f t="shared" si="1234"/>
        <v/>
      </c>
      <c r="V2659" s="152" t="str">
        <f t="shared" si="1235"/>
        <v/>
      </c>
      <c r="W2659" s="153" t="str">
        <f t="shared" si="1236"/>
        <v/>
      </c>
      <c r="X2659" s="153" t="str">
        <f t="shared" si="1237"/>
        <v/>
      </c>
      <c r="Y2659" s="153" t="str">
        <f t="shared" si="1238"/>
        <v/>
      </c>
      <c r="Z2659" s="153" t="str">
        <f t="shared" si="1239"/>
        <v/>
      </c>
      <c r="AA2659" s="152" t="str">
        <f t="shared" si="1240"/>
        <v/>
      </c>
      <c r="AB2659" s="152" t="str">
        <f t="shared" si="1241"/>
        <v/>
      </c>
      <c r="AC2659" s="154" t="str">
        <f t="shared" si="1252"/>
        <v/>
      </c>
      <c r="AD2659" s="154" t="str">
        <f t="shared" si="1253"/>
        <v/>
      </c>
      <c r="AE2659" s="3" t="str">
        <f t="shared" si="1254"/>
        <v/>
      </c>
      <c r="AF2659" s="3" t="str">
        <f t="shared" si="1255"/>
        <v/>
      </c>
      <c r="AG2659" s="3" t="str">
        <f t="shared" si="1256"/>
        <v/>
      </c>
      <c r="AH2659" s="4" t="str">
        <f t="shared" si="1257"/>
        <v/>
      </c>
      <c r="AI2659" s="75" t="str">
        <f t="shared" si="1258"/>
        <v/>
      </c>
      <c r="AJ2659" s="75" t="str">
        <f t="shared" si="1259"/>
        <v/>
      </c>
    </row>
    <row r="2660" spans="1:36" ht="14.25">
      <c r="A2660" s="41" t="str">
        <f t="shared" si="1242"/>
        <v/>
      </c>
      <c r="B2660" s="150" t="str">
        <f>IF(ISNUMBER(A2660),INDEX('MetaTrader Import'!$H$13:$J$5893,TRUNC(((A2660-$A$39+1)-1)/3)+1,MOD((A2660-$A$39+1)-1,3)+1),"")</f>
        <v/>
      </c>
      <c r="C2660" s="43" t="str">
        <f t="shared" si="1243"/>
        <v/>
      </c>
      <c r="D2660" s="43" t="str">
        <f t="shared" ca="1" si="1233"/>
        <v/>
      </c>
      <c r="E2660" s="43" t="str">
        <f t="shared" si="1244"/>
        <v/>
      </c>
      <c r="F2660" s="43" t="str">
        <f t="shared" si="1245"/>
        <v/>
      </c>
      <c r="G2660" s="43" t="str">
        <f>IF(A2660&lt;&gt;"",IF(A2660&lt;Data!$G$11*0.25,$C$13/$G$32,IF(A2660&gt;Data!$G$11*0.25,$C$13,$C$13*10)),"")</f>
        <v/>
      </c>
      <c r="H2660" s="43" t="str">
        <f>IF(A2660&lt;&gt;"",IF(Data!$G$9="constant",$C$13,IF(Data!$G$9="squeeze",G2660,F2660)),"")</f>
        <v/>
      </c>
      <c r="I2660" s="38" t="str">
        <f ca="1">IF(ISNUMBER(A2660),NORMINV(RAND(),0,IF(AND(Data!$G$9="squeeze",A2660&lt;Data!$G$11*0.25),$H$32,1)*$C$30*$C$13)*($C$14*$C$12),"")</f>
        <v/>
      </c>
      <c r="J2660" s="42" t="str">
        <f ca="1">IFERROR(IF(Data!$C$6="Real",B2660,I2660+J2659+($C$14*$C$12)*(NORMINV(RAND(),$C$15,CHOOSE($G$13,$C$13,F2660,G2660)))),"")</f>
        <v/>
      </c>
      <c r="K2660" s="88" t="str">
        <f>IF(ISNUMBER(A2660), IF($G$16="fixed",$G$17,MIN(H2660*Data!$C$7*$C$16*0.5,$C$17*Data!$C$7))*$C$12,"")</f>
        <v/>
      </c>
      <c r="L2660" s="42" t="str">
        <f t="shared" ca="1" si="1260"/>
        <v/>
      </c>
      <c r="M2660" s="44" t="str">
        <f t="shared" ca="1" si="1261"/>
        <v/>
      </c>
      <c r="N2660" s="44" t="str">
        <f t="shared" ca="1" si="1262"/>
        <v/>
      </c>
      <c r="O2660" s="108" t="str">
        <f t="shared" si="1246"/>
        <v/>
      </c>
      <c r="P2660" s="102" t="str">
        <f t="shared" si="1247"/>
        <v/>
      </c>
      <c r="Q2660" s="102" t="str">
        <f t="shared" si="1248"/>
        <v/>
      </c>
      <c r="R2660" s="120" t="str">
        <f t="shared" si="1249"/>
        <v/>
      </c>
      <c r="S2660" s="54" t="str">
        <f t="shared" si="1250"/>
        <v/>
      </c>
      <c r="T2660" s="5" t="str">
        <f t="shared" si="1251"/>
        <v/>
      </c>
      <c r="U2660" s="152" t="str">
        <f t="shared" si="1234"/>
        <v/>
      </c>
      <c r="V2660" s="152" t="str">
        <f t="shared" si="1235"/>
        <v/>
      </c>
      <c r="W2660" s="153" t="str">
        <f t="shared" si="1236"/>
        <v/>
      </c>
      <c r="X2660" s="153" t="str">
        <f t="shared" si="1237"/>
        <v/>
      </c>
      <c r="Y2660" s="153" t="str">
        <f t="shared" si="1238"/>
        <v/>
      </c>
      <c r="Z2660" s="153" t="str">
        <f t="shared" si="1239"/>
        <v/>
      </c>
      <c r="AA2660" s="152" t="str">
        <f t="shared" si="1240"/>
        <v/>
      </c>
      <c r="AB2660" s="152" t="str">
        <f t="shared" si="1241"/>
        <v/>
      </c>
      <c r="AC2660" s="154" t="str">
        <f t="shared" si="1252"/>
        <v/>
      </c>
      <c r="AD2660" s="154" t="str">
        <f t="shared" si="1253"/>
        <v/>
      </c>
      <c r="AE2660" s="3" t="str">
        <f t="shared" si="1254"/>
        <v/>
      </c>
      <c r="AF2660" s="3" t="str">
        <f t="shared" si="1255"/>
        <v/>
      </c>
      <c r="AG2660" s="3" t="str">
        <f t="shared" si="1256"/>
        <v/>
      </c>
      <c r="AH2660" s="4" t="str">
        <f t="shared" si="1257"/>
        <v/>
      </c>
      <c r="AI2660" s="75" t="str">
        <f t="shared" si="1258"/>
        <v/>
      </c>
      <c r="AJ2660" s="75" t="str">
        <f t="shared" si="1259"/>
        <v/>
      </c>
    </row>
    <row r="2661" spans="1:36" ht="14.25">
      <c r="A2661" s="41" t="str">
        <f t="shared" si="1242"/>
        <v/>
      </c>
      <c r="B2661" s="150" t="str">
        <f>IF(ISNUMBER(A2661),INDEX('MetaTrader Import'!$H$13:$J$5893,TRUNC(((A2661-$A$39+1)-1)/3)+1,MOD((A2661-$A$39+1)-1,3)+1),"")</f>
        <v/>
      </c>
      <c r="C2661" s="43" t="str">
        <f t="shared" si="1243"/>
        <v/>
      </c>
      <c r="D2661" s="43" t="str">
        <f t="shared" ca="1" si="1233"/>
        <v/>
      </c>
      <c r="E2661" s="43" t="str">
        <f t="shared" si="1244"/>
        <v/>
      </c>
      <c r="F2661" s="43" t="str">
        <f t="shared" si="1245"/>
        <v/>
      </c>
      <c r="G2661" s="43" t="str">
        <f>IF(A2661&lt;&gt;"",IF(A2661&lt;Data!$G$11*0.25,$C$13/$G$32,IF(A2661&gt;Data!$G$11*0.25,$C$13,$C$13*10)),"")</f>
        <v/>
      </c>
      <c r="H2661" s="43" t="str">
        <f>IF(A2661&lt;&gt;"",IF(Data!$G$9="constant",$C$13,IF(Data!$G$9="squeeze",G2661,F2661)),"")</f>
        <v/>
      </c>
      <c r="I2661" s="38" t="str">
        <f ca="1">IF(ISNUMBER(A2661),NORMINV(RAND(),0,IF(AND(Data!$G$9="squeeze",A2661&lt;Data!$G$11*0.25),$H$32,1)*$C$30*$C$13)*($C$14*$C$12),"")</f>
        <v/>
      </c>
      <c r="J2661" s="42" t="str">
        <f ca="1">IFERROR(IF(Data!$C$6="Real",B2661,I2661+J2660+($C$14*$C$12)*(NORMINV(RAND(),$C$15,CHOOSE($G$13,$C$13,F2661,G2661)))),"")</f>
        <v/>
      </c>
      <c r="K2661" s="88" t="str">
        <f>IF(ISNUMBER(A2661), IF($G$16="fixed",$G$17,MIN(H2661*Data!$C$7*$C$16*0.5,$C$17*Data!$C$7))*$C$12,"")</f>
        <v/>
      </c>
      <c r="L2661" s="42" t="str">
        <f t="shared" ca="1" si="1260"/>
        <v/>
      </c>
      <c r="M2661" s="44" t="str">
        <f t="shared" ca="1" si="1261"/>
        <v/>
      </c>
      <c r="N2661" s="44" t="str">
        <f t="shared" ca="1" si="1262"/>
        <v/>
      </c>
      <c r="O2661" s="108" t="str">
        <f t="shared" si="1246"/>
        <v/>
      </c>
      <c r="P2661" s="102" t="str">
        <f t="shared" si="1247"/>
        <v/>
      </c>
      <c r="Q2661" s="102" t="str">
        <f t="shared" si="1248"/>
        <v/>
      </c>
      <c r="R2661" s="120" t="str">
        <f t="shared" si="1249"/>
        <v/>
      </c>
      <c r="S2661" s="54" t="str">
        <f t="shared" si="1250"/>
        <v/>
      </c>
      <c r="T2661" s="5" t="str">
        <f t="shared" si="1251"/>
        <v/>
      </c>
      <c r="U2661" s="152" t="str">
        <f t="shared" si="1234"/>
        <v/>
      </c>
      <c r="V2661" s="152" t="str">
        <f t="shared" si="1235"/>
        <v/>
      </c>
      <c r="W2661" s="153" t="str">
        <f t="shared" si="1236"/>
        <v/>
      </c>
      <c r="X2661" s="153" t="str">
        <f t="shared" si="1237"/>
        <v/>
      </c>
      <c r="Y2661" s="153" t="str">
        <f t="shared" si="1238"/>
        <v/>
      </c>
      <c r="Z2661" s="153" t="str">
        <f t="shared" si="1239"/>
        <v/>
      </c>
      <c r="AA2661" s="152" t="str">
        <f t="shared" si="1240"/>
        <v/>
      </c>
      <c r="AB2661" s="152" t="str">
        <f t="shared" si="1241"/>
        <v/>
      </c>
      <c r="AC2661" s="154" t="str">
        <f t="shared" si="1252"/>
        <v/>
      </c>
      <c r="AD2661" s="154" t="str">
        <f t="shared" si="1253"/>
        <v/>
      </c>
      <c r="AE2661" s="3" t="str">
        <f t="shared" si="1254"/>
        <v/>
      </c>
      <c r="AF2661" s="3" t="str">
        <f t="shared" si="1255"/>
        <v/>
      </c>
      <c r="AG2661" s="3" t="str">
        <f t="shared" si="1256"/>
        <v/>
      </c>
      <c r="AH2661" s="4" t="str">
        <f t="shared" si="1257"/>
        <v/>
      </c>
      <c r="AI2661" s="75" t="str">
        <f t="shared" si="1258"/>
        <v/>
      </c>
      <c r="AJ2661" s="75" t="str">
        <f t="shared" si="1259"/>
        <v/>
      </c>
    </row>
    <row r="2662" spans="1:36" ht="14.25">
      <c r="A2662" s="41" t="str">
        <f t="shared" si="1242"/>
        <v/>
      </c>
      <c r="B2662" s="150" t="str">
        <f>IF(ISNUMBER(A2662),INDEX('MetaTrader Import'!$H$13:$J$5893,TRUNC(((A2662-$A$39+1)-1)/3)+1,MOD((A2662-$A$39+1)-1,3)+1),"")</f>
        <v/>
      </c>
      <c r="C2662" s="43" t="str">
        <f t="shared" si="1243"/>
        <v/>
      </c>
      <c r="D2662" s="43" t="str">
        <f t="shared" ca="1" si="1233"/>
        <v/>
      </c>
      <c r="E2662" s="43" t="str">
        <f t="shared" si="1244"/>
        <v/>
      </c>
      <c r="F2662" s="43" t="str">
        <f t="shared" si="1245"/>
        <v/>
      </c>
      <c r="G2662" s="43" t="str">
        <f>IF(A2662&lt;&gt;"",IF(A2662&lt;Data!$G$11*0.25,$C$13/$G$32,IF(A2662&gt;Data!$G$11*0.25,$C$13,$C$13*10)),"")</f>
        <v/>
      </c>
      <c r="H2662" s="43" t="str">
        <f>IF(A2662&lt;&gt;"",IF(Data!$G$9="constant",$C$13,IF(Data!$G$9="squeeze",G2662,F2662)),"")</f>
        <v/>
      </c>
      <c r="I2662" s="38" t="str">
        <f ca="1">IF(ISNUMBER(A2662),NORMINV(RAND(),0,IF(AND(Data!$G$9="squeeze",A2662&lt;Data!$G$11*0.25),$H$32,1)*$C$30*$C$13)*($C$14*$C$12),"")</f>
        <v/>
      </c>
      <c r="J2662" s="42" t="str">
        <f ca="1">IFERROR(IF(Data!$C$6="Real",B2662,I2662+J2661+($C$14*$C$12)*(NORMINV(RAND(),$C$15,CHOOSE($G$13,$C$13,F2662,G2662)))),"")</f>
        <v/>
      </c>
      <c r="K2662" s="88" t="str">
        <f>IF(ISNUMBER(A2662), IF($G$16="fixed",$G$17,MIN(H2662*Data!$C$7*$C$16*0.5,$C$17*Data!$C$7))*$C$12,"")</f>
        <v/>
      </c>
      <c r="L2662" s="42" t="str">
        <f t="shared" ca="1" si="1260"/>
        <v/>
      </c>
      <c r="M2662" s="44" t="str">
        <f t="shared" ca="1" si="1261"/>
        <v/>
      </c>
      <c r="N2662" s="44" t="str">
        <f t="shared" ca="1" si="1262"/>
        <v/>
      </c>
      <c r="O2662" s="108" t="str">
        <f t="shared" si="1246"/>
        <v/>
      </c>
      <c r="P2662" s="102" t="str">
        <f t="shared" si="1247"/>
        <v/>
      </c>
      <c r="Q2662" s="102" t="str">
        <f t="shared" si="1248"/>
        <v/>
      </c>
      <c r="R2662" s="120" t="str">
        <f t="shared" si="1249"/>
        <v/>
      </c>
      <c r="S2662" s="54" t="str">
        <f t="shared" si="1250"/>
        <v/>
      </c>
      <c r="T2662" s="5" t="str">
        <f t="shared" si="1251"/>
        <v/>
      </c>
      <c r="U2662" s="152" t="str">
        <f t="shared" si="1234"/>
        <v/>
      </c>
      <c r="V2662" s="152" t="str">
        <f t="shared" si="1235"/>
        <v/>
      </c>
      <c r="W2662" s="153" t="str">
        <f t="shared" si="1236"/>
        <v/>
      </c>
      <c r="X2662" s="153" t="str">
        <f t="shared" si="1237"/>
        <v/>
      </c>
      <c r="Y2662" s="153" t="str">
        <f t="shared" si="1238"/>
        <v/>
      </c>
      <c r="Z2662" s="153" t="str">
        <f t="shared" si="1239"/>
        <v/>
      </c>
      <c r="AA2662" s="152" t="str">
        <f t="shared" si="1240"/>
        <v/>
      </c>
      <c r="AB2662" s="152" t="str">
        <f t="shared" si="1241"/>
        <v/>
      </c>
      <c r="AC2662" s="154" t="str">
        <f t="shared" si="1252"/>
        <v/>
      </c>
      <c r="AD2662" s="154" t="str">
        <f t="shared" si="1253"/>
        <v/>
      </c>
      <c r="AE2662" s="3" t="str">
        <f t="shared" si="1254"/>
        <v/>
      </c>
      <c r="AF2662" s="3" t="str">
        <f t="shared" si="1255"/>
        <v/>
      </c>
      <c r="AG2662" s="3" t="str">
        <f t="shared" si="1256"/>
        <v/>
      </c>
      <c r="AH2662" s="4" t="str">
        <f t="shared" si="1257"/>
        <v/>
      </c>
      <c r="AI2662" s="75" t="str">
        <f t="shared" si="1258"/>
        <v/>
      </c>
      <c r="AJ2662" s="75" t="str">
        <f t="shared" si="1259"/>
        <v/>
      </c>
    </row>
    <row r="2663" spans="1:36" ht="14.25">
      <c r="A2663" s="41" t="str">
        <f t="shared" si="1242"/>
        <v/>
      </c>
      <c r="B2663" s="150" t="str">
        <f>IF(ISNUMBER(A2663),INDEX('MetaTrader Import'!$H$13:$J$5893,TRUNC(((A2663-$A$39+1)-1)/3)+1,MOD((A2663-$A$39+1)-1,3)+1),"")</f>
        <v/>
      </c>
      <c r="C2663" s="43" t="str">
        <f t="shared" si="1243"/>
        <v/>
      </c>
      <c r="D2663" s="43" t="str">
        <f t="shared" ca="1" si="1233"/>
        <v/>
      </c>
      <c r="E2663" s="43" t="str">
        <f t="shared" si="1244"/>
        <v/>
      </c>
      <c r="F2663" s="43" t="str">
        <f t="shared" si="1245"/>
        <v/>
      </c>
      <c r="G2663" s="43" t="str">
        <f>IF(A2663&lt;&gt;"",IF(A2663&lt;Data!$G$11*0.25,$C$13/$G$32,IF(A2663&gt;Data!$G$11*0.25,$C$13,$C$13*10)),"")</f>
        <v/>
      </c>
      <c r="H2663" s="43" t="str">
        <f>IF(A2663&lt;&gt;"",IF(Data!$G$9="constant",$C$13,IF(Data!$G$9="squeeze",G2663,F2663)),"")</f>
        <v/>
      </c>
      <c r="I2663" s="38" t="str">
        <f ca="1">IF(ISNUMBER(A2663),NORMINV(RAND(),0,IF(AND(Data!$G$9="squeeze",A2663&lt;Data!$G$11*0.25),$H$32,1)*$C$30*$C$13)*($C$14*$C$12),"")</f>
        <v/>
      </c>
      <c r="J2663" s="42" t="str">
        <f ca="1">IFERROR(IF(Data!$C$6="Real",B2663,I2663+J2662+($C$14*$C$12)*(NORMINV(RAND(),$C$15,CHOOSE($G$13,$C$13,F2663,G2663)))),"")</f>
        <v/>
      </c>
      <c r="K2663" s="88" t="str">
        <f>IF(ISNUMBER(A2663), IF($G$16="fixed",$G$17,MIN(H2663*Data!$C$7*$C$16*0.5,$C$17*Data!$C$7))*$C$12,"")</f>
        <v/>
      </c>
      <c r="L2663" s="42" t="str">
        <f t="shared" ca="1" si="1260"/>
        <v/>
      </c>
      <c r="M2663" s="44" t="str">
        <f t="shared" ca="1" si="1261"/>
        <v/>
      </c>
      <c r="N2663" s="44" t="str">
        <f t="shared" ca="1" si="1262"/>
        <v/>
      </c>
      <c r="O2663" s="108" t="str">
        <f t="shared" si="1246"/>
        <v/>
      </c>
      <c r="P2663" s="102" t="str">
        <f t="shared" si="1247"/>
        <v/>
      </c>
      <c r="Q2663" s="102" t="str">
        <f t="shared" si="1248"/>
        <v/>
      </c>
      <c r="R2663" s="120" t="str">
        <f t="shared" si="1249"/>
        <v/>
      </c>
      <c r="S2663" s="54" t="str">
        <f t="shared" si="1250"/>
        <v/>
      </c>
      <c r="T2663" s="5" t="str">
        <f t="shared" si="1251"/>
        <v/>
      </c>
      <c r="U2663" s="152" t="str">
        <f t="shared" si="1234"/>
        <v/>
      </c>
      <c r="V2663" s="152" t="str">
        <f t="shared" si="1235"/>
        <v/>
      </c>
      <c r="W2663" s="153" t="str">
        <f t="shared" si="1236"/>
        <v/>
      </c>
      <c r="X2663" s="153" t="str">
        <f t="shared" si="1237"/>
        <v/>
      </c>
      <c r="Y2663" s="153" t="str">
        <f t="shared" si="1238"/>
        <v/>
      </c>
      <c r="Z2663" s="153" t="str">
        <f t="shared" si="1239"/>
        <v/>
      </c>
      <c r="AA2663" s="152" t="str">
        <f t="shared" si="1240"/>
        <v/>
      </c>
      <c r="AB2663" s="152" t="str">
        <f t="shared" si="1241"/>
        <v/>
      </c>
      <c r="AC2663" s="154" t="str">
        <f t="shared" si="1252"/>
        <v/>
      </c>
      <c r="AD2663" s="154" t="str">
        <f t="shared" si="1253"/>
        <v/>
      </c>
      <c r="AE2663" s="3" t="str">
        <f t="shared" si="1254"/>
        <v/>
      </c>
      <c r="AF2663" s="3" t="str">
        <f t="shared" si="1255"/>
        <v/>
      </c>
      <c r="AG2663" s="3" t="str">
        <f t="shared" si="1256"/>
        <v/>
      </c>
      <c r="AH2663" s="4" t="str">
        <f t="shared" si="1257"/>
        <v/>
      </c>
      <c r="AI2663" s="75" t="str">
        <f t="shared" si="1258"/>
        <v/>
      </c>
      <c r="AJ2663" s="75" t="str">
        <f t="shared" si="1259"/>
        <v/>
      </c>
    </row>
    <row r="2664" spans="1:36" ht="14.25">
      <c r="A2664" s="41" t="str">
        <f t="shared" si="1242"/>
        <v/>
      </c>
      <c r="B2664" s="150" t="str">
        <f>IF(ISNUMBER(A2664),INDEX('MetaTrader Import'!$H$13:$J$5893,TRUNC(((A2664-$A$39+1)-1)/3)+1,MOD((A2664-$A$39+1)-1,3)+1),"")</f>
        <v/>
      </c>
      <c r="C2664" s="43" t="str">
        <f t="shared" si="1243"/>
        <v/>
      </c>
      <c r="D2664" s="43" t="str">
        <f t="shared" ca="1" si="1233"/>
        <v/>
      </c>
      <c r="E2664" s="43" t="str">
        <f t="shared" si="1244"/>
        <v/>
      </c>
      <c r="F2664" s="43" t="str">
        <f t="shared" si="1245"/>
        <v/>
      </c>
      <c r="G2664" s="43" t="str">
        <f>IF(A2664&lt;&gt;"",IF(A2664&lt;Data!$G$11*0.25,$C$13/$G$32,IF(A2664&gt;Data!$G$11*0.25,$C$13,$C$13*10)),"")</f>
        <v/>
      </c>
      <c r="H2664" s="43" t="str">
        <f>IF(A2664&lt;&gt;"",IF(Data!$G$9="constant",$C$13,IF(Data!$G$9="squeeze",G2664,F2664)),"")</f>
        <v/>
      </c>
      <c r="I2664" s="38" t="str">
        <f ca="1">IF(ISNUMBER(A2664),NORMINV(RAND(),0,IF(AND(Data!$G$9="squeeze",A2664&lt;Data!$G$11*0.25),$H$32,1)*$C$30*$C$13)*($C$14*$C$12),"")</f>
        <v/>
      </c>
      <c r="J2664" s="42" t="str">
        <f ca="1">IFERROR(IF(Data!$C$6="Real",B2664,I2664+J2663+($C$14*$C$12)*(NORMINV(RAND(),$C$15,CHOOSE($G$13,$C$13,F2664,G2664)))),"")</f>
        <v/>
      </c>
      <c r="K2664" s="88" t="str">
        <f>IF(ISNUMBER(A2664), IF($G$16="fixed",$G$17,MIN(H2664*Data!$C$7*$C$16*0.5,$C$17*Data!$C$7))*$C$12,"")</f>
        <v/>
      </c>
      <c r="L2664" s="42" t="str">
        <f t="shared" ca="1" si="1260"/>
        <v/>
      </c>
      <c r="M2664" s="44" t="str">
        <f t="shared" ca="1" si="1261"/>
        <v/>
      </c>
      <c r="N2664" s="44" t="str">
        <f t="shared" ca="1" si="1262"/>
        <v/>
      </c>
      <c r="O2664" s="108" t="str">
        <f t="shared" si="1246"/>
        <v/>
      </c>
      <c r="P2664" s="102" t="str">
        <f t="shared" si="1247"/>
        <v/>
      </c>
      <c r="Q2664" s="102" t="str">
        <f t="shared" si="1248"/>
        <v/>
      </c>
      <c r="R2664" s="120" t="str">
        <f t="shared" si="1249"/>
        <v/>
      </c>
      <c r="S2664" s="54" t="str">
        <f t="shared" si="1250"/>
        <v/>
      </c>
      <c r="T2664" s="5" t="str">
        <f t="shared" si="1251"/>
        <v/>
      </c>
      <c r="U2664" s="152" t="str">
        <f t="shared" si="1234"/>
        <v/>
      </c>
      <c r="V2664" s="152" t="str">
        <f t="shared" si="1235"/>
        <v/>
      </c>
      <c r="W2664" s="153" t="str">
        <f t="shared" si="1236"/>
        <v/>
      </c>
      <c r="X2664" s="153" t="str">
        <f t="shared" si="1237"/>
        <v/>
      </c>
      <c r="Y2664" s="153" t="str">
        <f t="shared" si="1238"/>
        <v/>
      </c>
      <c r="Z2664" s="153" t="str">
        <f t="shared" si="1239"/>
        <v/>
      </c>
      <c r="AA2664" s="152" t="str">
        <f t="shared" si="1240"/>
        <v/>
      </c>
      <c r="AB2664" s="152" t="str">
        <f t="shared" si="1241"/>
        <v/>
      </c>
      <c r="AC2664" s="154" t="str">
        <f t="shared" si="1252"/>
        <v/>
      </c>
      <c r="AD2664" s="154" t="str">
        <f t="shared" si="1253"/>
        <v/>
      </c>
      <c r="AE2664" s="3" t="str">
        <f t="shared" si="1254"/>
        <v/>
      </c>
      <c r="AF2664" s="3" t="str">
        <f t="shared" si="1255"/>
        <v/>
      </c>
      <c r="AG2664" s="3" t="str">
        <f t="shared" si="1256"/>
        <v/>
      </c>
      <c r="AH2664" s="4" t="str">
        <f t="shared" si="1257"/>
        <v/>
      </c>
      <c r="AI2664" s="75" t="str">
        <f t="shared" si="1258"/>
        <v/>
      </c>
      <c r="AJ2664" s="75" t="str">
        <f t="shared" si="1259"/>
        <v/>
      </c>
    </row>
    <row r="2665" spans="1:36" ht="14.25">
      <c r="A2665" s="41" t="str">
        <f t="shared" si="1242"/>
        <v/>
      </c>
      <c r="B2665" s="150" t="str">
        <f>IF(ISNUMBER(A2665),INDEX('MetaTrader Import'!$H$13:$J$5893,TRUNC(((A2665-$A$39+1)-1)/3)+1,MOD((A2665-$A$39+1)-1,3)+1),"")</f>
        <v/>
      </c>
      <c r="C2665" s="43" t="str">
        <f t="shared" si="1243"/>
        <v/>
      </c>
      <c r="D2665" s="43" t="str">
        <f t="shared" ca="1" si="1233"/>
        <v/>
      </c>
      <c r="E2665" s="43" t="str">
        <f t="shared" si="1244"/>
        <v/>
      </c>
      <c r="F2665" s="43" t="str">
        <f t="shared" si="1245"/>
        <v/>
      </c>
      <c r="G2665" s="43" t="str">
        <f>IF(A2665&lt;&gt;"",IF(A2665&lt;Data!$G$11*0.25,$C$13/$G$32,IF(A2665&gt;Data!$G$11*0.25,$C$13,$C$13*10)),"")</f>
        <v/>
      </c>
      <c r="H2665" s="43" t="str">
        <f>IF(A2665&lt;&gt;"",IF(Data!$G$9="constant",$C$13,IF(Data!$G$9="squeeze",G2665,F2665)),"")</f>
        <v/>
      </c>
      <c r="I2665" s="38" t="str">
        <f ca="1">IF(ISNUMBER(A2665),NORMINV(RAND(),0,IF(AND(Data!$G$9="squeeze",A2665&lt;Data!$G$11*0.25),$H$32,1)*$C$30*$C$13)*($C$14*$C$12),"")</f>
        <v/>
      </c>
      <c r="J2665" s="42" t="str">
        <f ca="1">IFERROR(IF(Data!$C$6="Real",B2665,I2665+J2664+($C$14*$C$12)*(NORMINV(RAND(),$C$15,CHOOSE($G$13,$C$13,F2665,G2665)))),"")</f>
        <v/>
      </c>
      <c r="K2665" s="88" t="str">
        <f>IF(ISNUMBER(A2665), IF($G$16="fixed",$G$17,MIN(H2665*Data!$C$7*$C$16*0.5,$C$17*Data!$C$7))*$C$12,"")</f>
        <v/>
      </c>
      <c r="L2665" s="42" t="str">
        <f t="shared" ca="1" si="1260"/>
        <v/>
      </c>
      <c r="M2665" s="44" t="str">
        <f t="shared" ca="1" si="1261"/>
        <v/>
      </c>
      <c r="N2665" s="44" t="str">
        <f t="shared" ca="1" si="1262"/>
        <v/>
      </c>
      <c r="O2665" s="108" t="str">
        <f t="shared" si="1246"/>
        <v/>
      </c>
      <c r="P2665" s="102" t="str">
        <f t="shared" si="1247"/>
        <v/>
      </c>
      <c r="Q2665" s="102" t="str">
        <f t="shared" si="1248"/>
        <v/>
      </c>
      <c r="R2665" s="120" t="str">
        <f t="shared" si="1249"/>
        <v/>
      </c>
      <c r="S2665" s="54" t="str">
        <f t="shared" si="1250"/>
        <v/>
      </c>
      <c r="T2665" s="5" t="str">
        <f t="shared" si="1251"/>
        <v/>
      </c>
      <c r="U2665" s="152" t="str">
        <f t="shared" si="1234"/>
        <v/>
      </c>
      <c r="V2665" s="152" t="str">
        <f t="shared" si="1235"/>
        <v/>
      </c>
      <c r="W2665" s="153" t="str">
        <f t="shared" si="1236"/>
        <v/>
      </c>
      <c r="X2665" s="153" t="str">
        <f t="shared" si="1237"/>
        <v/>
      </c>
      <c r="Y2665" s="153" t="str">
        <f t="shared" si="1238"/>
        <v/>
      </c>
      <c r="Z2665" s="153" t="str">
        <f t="shared" si="1239"/>
        <v/>
      </c>
      <c r="AA2665" s="152" t="str">
        <f t="shared" si="1240"/>
        <v/>
      </c>
      <c r="AB2665" s="152" t="str">
        <f t="shared" si="1241"/>
        <v/>
      </c>
      <c r="AC2665" s="154" t="str">
        <f t="shared" si="1252"/>
        <v/>
      </c>
      <c r="AD2665" s="154" t="str">
        <f t="shared" si="1253"/>
        <v/>
      </c>
      <c r="AE2665" s="3" t="str">
        <f t="shared" si="1254"/>
        <v/>
      </c>
      <c r="AF2665" s="3" t="str">
        <f t="shared" si="1255"/>
        <v/>
      </c>
      <c r="AG2665" s="3" t="str">
        <f t="shared" si="1256"/>
        <v/>
      </c>
      <c r="AH2665" s="4" t="str">
        <f t="shared" si="1257"/>
        <v/>
      </c>
      <c r="AI2665" s="75" t="str">
        <f t="shared" si="1258"/>
        <v/>
      </c>
      <c r="AJ2665" s="75" t="str">
        <f t="shared" si="1259"/>
        <v/>
      </c>
    </row>
    <row r="2666" spans="1:36" ht="14.25">
      <c r="A2666" s="41" t="str">
        <f t="shared" si="1242"/>
        <v/>
      </c>
      <c r="B2666" s="150" t="str">
        <f>IF(ISNUMBER(A2666),INDEX('MetaTrader Import'!$H$13:$J$5893,TRUNC(((A2666-$A$39+1)-1)/3)+1,MOD((A2666-$A$39+1)-1,3)+1),"")</f>
        <v/>
      </c>
      <c r="C2666" s="43" t="str">
        <f t="shared" si="1243"/>
        <v/>
      </c>
      <c r="D2666" s="43" t="str">
        <f t="shared" ca="1" si="1233"/>
        <v/>
      </c>
      <c r="E2666" s="43" t="str">
        <f t="shared" si="1244"/>
        <v/>
      </c>
      <c r="F2666" s="43" t="str">
        <f t="shared" si="1245"/>
        <v/>
      </c>
      <c r="G2666" s="43" t="str">
        <f>IF(A2666&lt;&gt;"",IF(A2666&lt;Data!$G$11*0.25,$C$13/$G$32,IF(A2666&gt;Data!$G$11*0.25,$C$13,$C$13*10)),"")</f>
        <v/>
      </c>
      <c r="H2666" s="43" t="str">
        <f>IF(A2666&lt;&gt;"",IF(Data!$G$9="constant",$C$13,IF(Data!$G$9="squeeze",G2666,F2666)),"")</f>
        <v/>
      </c>
      <c r="I2666" s="38" t="str">
        <f ca="1">IF(ISNUMBER(A2666),NORMINV(RAND(),0,IF(AND(Data!$G$9="squeeze",A2666&lt;Data!$G$11*0.25),$H$32,1)*$C$30*$C$13)*($C$14*$C$12),"")</f>
        <v/>
      </c>
      <c r="J2666" s="42" t="str">
        <f ca="1">IFERROR(IF(Data!$C$6="Real",B2666,I2666+J2665+($C$14*$C$12)*(NORMINV(RAND(),$C$15,CHOOSE($G$13,$C$13,F2666,G2666)))),"")</f>
        <v/>
      </c>
      <c r="K2666" s="88" t="str">
        <f>IF(ISNUMBER(A2666), IF($G$16="fixed",$G$17,MIN(H2666*Data!$C$7*$C$16*0.5,$C$17*Data!$C$7))*$C$12,"")</f>
        <v/>
      </c>
      <c r="L2666" s="42" t="str">
        <f t="shared" ca="1" si="1260"/>
        <v/>
      </c>
      <c r="M2666" s="44" t="str">
        <f t="shared" ca="1" si="1261"/>
        <v/>
      </c>
      <c r="N2666" s="44" t="str">
        <f t="shared" ca="1" si="1262"/>
        <v/>
      </c>
      <c r="O2666" s="108" t="str">
        <f t="shared" si="1246"/>
        <v/>
      </c>
      <c r="P2666" s="102" t="str">
        <f t="shared" si="1247"/>
        <v/>
      </c>
      <c r="Q2666" s="102" t="str">
        <f t="shared" si="1248"/>
        <v/>
      </c>
      <c r="R2666" s="120" t="str">
        <f t="shared" si="1249"/>
        <v/>
      </c>
      <c r="S2666" s="54" t="str">
        <f t="shared" si="1250"/>
        <v/>
      </c>
      <c r="T2666" s="5" t="str">
        <f t="shared" si="1251"/>
        <v/>
      </c>
      <c r="U2666" s="152" t="str">
        <f t="shared" si="1234"/>
        <v/>
      </c>
      <c r="V2666" s="152" t="str">
        <f t="shared" si="1235"/>
        <v/>
      </c>
      <c r="W2666" s="153" t="str">
        <f t="shared" si="1236"/>
        <v/>
      </c>
      <c r="X2666" s="153" t="str">
        <f t="shared" si="1237"/>
        <v/>
      </c>
      <c r="Y2666" s="153" t="str">
        <f t="shared" si="1238"/>
        <v/>
      </c>
      <c r="Z2666" s="153" t="str">
        <f t="shared" si="1239"/>
        <v/>
      </c>
      <c r="AA2666" s="152" t="str">
        <f t="shared" si="1240"/>
        <v/>
      </c>
      <c r="AB2666" s="152" t="str">
        <f t="shared" si="1241"/>
        <v/>
      </c>
      <c r="AC2666" s="154" t="str">
        <f t="shared" si="1252"/>
        <v/>
      </c>
      <c r="AD2666" s="154" t="str">
        <f t="shared" si="1253"/>
        <v/>
      </c>
      <c r="AE2666" s="3" t="str">
        <f t="shared" si="1254"/>
        <v/>
      </c>
      <c r="AF2666" s="3" t="str">
        <f t="shared" si="1255"/>
        <v/>
      </c>
      <c r="AG2666" s="3" t="str">
        <f t="shared" si="1256"/>
        <v/>
      </c>
      <c r="AH2666" s="4" t="str">
        <f t="shared" si="1257"/>
        <v/>
      </c>
      <c r="AI2666" s="75" t="str">
        <f t="shared" si="1258"/>
        <v/>
      </c>
      <c r="AJ2666" s="75" t="str">
        <f t="shared" si="1259"/>
        <v/>
      </c>
    </row>
    <row r="2667" spans="1:36" ht="14.25">
      <c r="A2667" s="41" t="str">
        <f t="shared" si="1242"/>
        <v/>
      </c>
      <c r="B2667" s="150" t="str">
        <f>IF(ISNUMBER(A2667),INDEX('MetaTrader Import'!$H$13:$J$5893,TRUNC(((A2667-$A$39+1)-1)/3)+1,MOD((A2667-$A$39+1)-1,3)+1),"")</f>
        <v/>
      </c>
      <c r="C2667" s="43" t="str">
        <f t="shared" si="1243"/>
        <v/>
      </c>
      <c r="D2667" s="43" t="str">
        <f t="shared" ca="1" si="1233"/>
        <v/>
      </c>
      <c r="E2667" s="43" t="str">
        <f t="shared" si="1244"/>
        <v/>
      </c>
      <c r="F2667" s="43" t="str">
        <f t="shared" si="1245"/>
        <v/>
      </c>
      <c r="G2667" s="43" t="str">
        <f>IF(A2667&lt;&gt;"",IF(A2667&lt;Data!$G$11*0.25,$C$13/$G$32,IF(A2667&gt;Data!$G$11*0.25,$C$13,$C$13*10)),"")</f>
        <v/>
      </c>
      <c r="H2667" s="43" t="str">
        <f>IF(A2667&lt;&gt;"",IF(Data!$G$9="constant",$C$13,IF(Data!$G$9="squeeze",G2667,F2667)),"")</f>
        <v/>
      </c>
      <c r="I2667" s="38" t="str">
        <f ca="1">IF(ISNUMBER(A2667),NORMINV(RAND(),0,IF(AND(Data!$G$9="squeeze",A2667&lt;Data!$G$11*0.25),$H$32,1)*$C$30*$C$13)*($C$14*$C$12),"")</f>
        <v/>
      </c>
      <c r="J2667" s="42" t="str">
        <f ca="1">IFERROR(IF(Data!$C$6="Real",B2667,I2667+J2666+($C$14*$C$12)*(NORMINV(RAND(),$C$15,CHOOSE($G$13,$C$13,F2667,G2667)))),"")</f>
        <v/>
      </c>
      <c r="K2667" s="88" t="str">
        <f>IF(ISNUMBER(A2667), IF($G$16="fixed",$G$17,MIN(H2667*Data!$C$7*$C$16*0.5,$C$17*Data!$C$7))*$C$12,"")</f>
        <v/>
      </c>
      <c r="L2667" s="42" t="str">
        <f t="shared" ca="1" si="1260"/>
        <v/>
      </c>
      <c r="M2667" s="44" t="str">
        <f t="shared" ca="1" si="1261"/>
        <v/>
      </c>
      <c r="N2667" s="44" t="str">
        <f t="shared" ca="1" si="1262"/>
        <v/>
      </c>
      <c r="O2667" s="108" t="str">
        <f t="shared" si="1246"/>
        <v/>
      </c>
      <c r="P2667" s="102" t="str">
        <f t="shared" si="1247"/>
        <v/>
      </c>
      <c r="Q2667" s="102" t="str">
        <f t="shared" si="1248"/>
        <v/>
      </c>
      <c r="R2667" s="120" t="str">
        <f t="shared" si="1249"/>
        <v/>
      </c>
      <c r="S2667" s="54" t="str">
        <f t="shared" si="1250"/>
        <v/>
      </c>
      <c r="T2667" s="5" t="str">
        <f t="shared" si="1251"/>
        <v/>
      </c>
      <c r="U2667" s="152" t="str">
        <f t="shared" si="1234"/>
        <v/>
      </c>
      <c r="V2667" s="152" t="str">
        <f t="shared" si="1235"/>
        <v/>
      </c>
      <c r="W2667" s="153" t="str">
        <f t="shared" si="1236"/>
        <v/>
      </c>
      <c r="X2667" s="153" t="str">
        <f t="shared" si="1237"/>
        <v/>
      </c>
      <c r="Y2667" s="153" t="str">
        <f t="shared" si="1238"/>
        <v/>
      </c>
      <c r="Z2667" s="153" t="str">
        <f t="shared" si="1239"/>
        <v/>
      </c>
      <c r="AA2667" s="152" t="str">
        <f t="shared" si="1240"/>
        <v/>
      </c>
      <c r="AB2667" s="152" t="str">
        <f t="shared" si="1241"/>
        <v/>
      </c>
      <c r="AC2667" s="154" t="str">
        <f t="shared" si="1252"/>
        <v/>
      </c>
      <c r="AD2667" s="154" t="str">
        <f t="shared" si="1253"/>
        <v/>
      </c>
      <c r="AE2667" s="3" t="str">
        <f t="shared" si="1254"/>
        <v/>
      </c>
      <c r="AF2667" s="3" t="str">
        <f t="shared" si="1255"/>
        <v/>
      </c>
      <c r="AG2667" s="3" t="str">
        <f t="shared" si="1256"/>
        <v/>
      </c>
      <c r="AH2667" s="4" t="str">
        <f t="shared" si="1257"/>
        <v/>
      </c>
      <c r="AI2667" s="75" t="str">
        <f t="shared" si="1258"/>
        <v/>
      </c>
      <c r="AJ2667" s="75" t="str">
        <f t="shared" si="1259"/>
        <v/>
      </c>
    </row>
    <row r="2668" spans="1:36" ht="14.25">
      <c r="A2668" s="41" t="str">
        <f t="shared" si="1242"/>
        <v/>
      </c>
      <c r="B2668" s="150" t="str">
        <f>IF(ISNUMBER(A2668),INDEX('MetaTrader Import'!$H$13:$J$5893,TRUNC(((A2668-$A$39+1)-1)/3)+1,MOD((A2668-$A$39+1)-1,3)+1),"")</f>
        <v/>
      </c>
      <c r="C2668" s="43" t="str">
        <f t="shared" si="1243"/>
        <v/>
      </c>
      <c r="D2668" s="43" t="str">
        <f t="shared" ca="1" si="1233"/>
        <v/>
      </c>
      <c r="E2668" s="43" t="str">
        <f t="shared" si="1244"/>
        <v/>
      </c>
      <c r="F2668" s="43" t="str">
        <f t="shared" si="1245"/>
        <v/>
      </c>
      <c r="G2668" s="43" t="str">
        <f>IF(A2668&lt;&gt;"",IF(A2668&lt;Data!$G$11*0.25,$C$13/$G$32,IF(A2668&gt;Data!$G$11*0.25,$C$13,$C$13*10)),"")</f>
        <v/>
      </c>
      <c r="H2668" s="43" t="str">
        <f>IF(A2668&lt;&gt;"",IF(Data!$G$9="constant",$C$13,IF(Data!$G$9="squeeze",G2668,F2668)),"")</f>
        <v/>
      </c>
      <c r="I2668" s="38" t="str">
        <f ca="1">IF(ISNUMBER(A2668),NORMINV(RAND(),0,IF(AND(Data!$G$9="squeeze",A2668&lt;Data!$G$11*0.25),$H$32,1)*$C$30*$C$13)*($C$14*$C$12),"")</f>
        <v/>
      </c>
      <c r="J2668" s="42" t="str">
        <f ca="1">IFERROR(IF(Data!$C$6="Real",B2668,I2668+J2667+($C$14*$C$12)*(NORMINV(RAND(),$C$15,CHOOSE($G$13,$C$13,F2668,G2668)))),"")</f>
        <v/>
      </c>
      <c r="K2668" s="88" t="str">
        <f>IF(ISNUMBER(A2668), IF($G$16="fixed",$G$17,MIN(H2668*Data!$C$7*$C$16*0.5,$C$17*Data!$C$7))*$C$12,"")</f>
        <v/>
      </c>
      <c r="L2668" s="42" t="str">
        <f t="shared" ca="1" si="1260"/>
        <v/>
      </c>
      <c r="M2668" s="44" t="str">
        <f t="shared" ca="1" si="1261"/>
        <v/>
      </c>
      <c r="N2668" s="44" t="str">
        <f t="shared" ca="1" si="1262"/>
        <v/>
      </c>
      <c r="O2668" s="108" t="str">
        <f t="shared" si="1246"/>
        <v/>
      </c>
      <c r="P2668" s="102" t="str">
        <f t="shared" si="1247"/>
        <v/>
      </c>
      <c r="Q2668" s="102" t="str">
        <f t="shared" si="1248"/>
        <v/>
      </c>
      <c r="R2668" s="120" t="str">
        <f t="shared" si="1249"/>
        <v/>
      </c>
      <c r="S2668" s="54" t="str">
        <f t="shared" si="1250"/>
        <v/>
      </c>
      <c r="T2668" s="5" t="str">
        <f t="shared" si="1251"/>
        <v/>
      </c>
      <c r="U2668" s="152" t="str">
        <f t="shared" si="1234"/>
        <v/>
      </c>
      <c r="V2668" s="152" t="str">
        <f t="shared" si="1235"/>
        <v/>
      </c>
      <c r="W2668" s="153" t="str">
        <f t="shared" si="1236"/>
        <v/>
      </c>
      <c r="X2668" s="153" t="str">
        <f t="shared" si="1237"/>
        <v/>
      </c>
      <c r="Y2668" s="153" t="str">
        <f t="shared" si="1238"/>
        <v/>
      </c>
      <c r="Z2668" s="153" t="str">
        <f t="shared" si="1239"/>
        <v/>
      </c>
      <c r="AA2668" s="152" t="str">
        <f t="shared" si="1240"/>
        <v/>
      </c>
      <c r="AB2668" s="152" t="str">
        <f t="shared" si="1241"/>
        <v/>
      </c>
      <c r="AC2668" s="154" t="str">
        <f t="shared" si="1252"/>
        <v/>
      </c>
      <c r="AD2668" s="154" t="str">
        <f t="shared" si="1253"/>
        <v/>
      </c>
      <c r="AE2668" s="3" t="str">
        <f t="shared" si="1254"/>
        <v/>
      </c>
      <c r="AF2668" s="3" t="str">
        <f t="shared" si="1255"/>
        <v/>
      </c>
      <c r="AG2668" s="3" t="str">
        <f t="shared" si="1256"/>
        <v/>
      </c>
      <c r="AH2668" s="4" t="str">
        <f t="shared" si="1257"/>
        <v/>
      </c>
      <c r="AI2668" s="75" t="str">
        <f t="shared" si="1258"/>
        <v/>
      </c>
      <c r="AJ2668" s="75" t="str">
        <f t="shared" si="1259"/>
        <v/>
      </c>
    </row>
    <row r="2669" spans="1:36" ht="14.25">
      <c r="A2669" s="41" t="str">
        <f t="shared" si="1242"/>
        <v/>
      </c>
      <c r="B2669" s="150" t="str">
        <f>IF(ISNUMBER(A2669),INDEX('MetaTrader Import'!$H$13:$J$5893,TRUNC(((A2669-$A$39+1)-1)/3)+1,MOD((A2669-$A$39+1)-1,3)+1),"")</f>
        <v/>
      </c>
      <c r="C2669" s="43" t="str">
        <f t="shared" si="1243"/>
        <v/>
      </c>
      <c r="D2669" s="43" t="str">
        <f t="shared" ca="1" si="1233"/>
        <v/>
      </c>
      <c r="E2669" s="43" t="str">
        <f t="shared" si="1244"/>
        <v/>
      </c>
      <c r="F2669" s="43" t="str">
        <f t="shared" si="1245"/>
        <v/>
      </c>
      <c r="G2669" s="43" t="str">
        <f>IF(A2669&lt;&gt;"",IF(A2669&lt;Data!$G$11*0.25,$C$13/$G$32,IF(A2669&gt;Data!$G$11*0.25,$C$13,$C$13*10)),"")</f>
        <v/>
      </c>
      <c r="H2669" s="43" t="str">
        <f>IF(A2669&lt;&gt;"",IF(Data!$G$9="constant",$C$13,IF(Data!$G$9="squeeze",G2669,F2669)),"")</f>
        <v/>
      </c>
      <c r="I2669" s="38" t="str">
        <f ca="1">IF(ISNUMBER(A2669),NORMINV(RAND(),0,IF(AND(Data!$G$9="squeeze",A2669&lt;Data!$G$11*0.25),$H$32,1)*$C$30*$C$13)*($C$14*$C$12),"")</f>
        <v/>
      </c>
      <c r="J2669" s="42" t="str">
        <f ca="1">IFERROR(IF(Data!$C$6="Real",B2669,I2669+J2668+($C$14*$C$12)*(NORMINV(RAND(),$C$15,CHOOSE($G$13,$C$13,F2669,G2669)))),"")</f>
        <v/>
      </c>
      <c r="K2669" s="88" t="str">
        <f>IF(ISNUMBER(A2669), IF($G$16="fixed",$G$17,MIN(H2669*Data!$C$7*$C$16*0.5,$C$17*Data!$C$7))*$C$12,"")</f>
        <v/>
      </c>
      <c r="L2669" s="42" t="str">
        <f t="shared" ca="1" si="1260"/>
        <v/>
      </c>
      <c r="M2669" s="44" t="str">
        <f t="shared" ca="1" si="1261"/>
        <v/>
      </c>
      <c r="N2669" s="44" t="str">
        <f t="shared" ca="1" si="1262"/>
        <v/>
      </c>
      <c r="O2669" s="108" t="str">
        <f t="shared" si="1246"/>
        <v/>
      </c>
      <c r="P2669" s="102" t="str">
        <f t="shared" si="1247"/>
        <v/>
      </c>
      <c r="Q2669" s="102" t="str">
        <f t="shared" si="1248"/>
        <v/>
      </c>
      <c r="R2669" s="120" t="str">
        <f t="shared" si="1249"/>
        <v/>
      </c>
      <c r="S2669" s="54" t="str">
        <f t="shared" si="1250"/>
        <v/>
      </c>
      <c r="T2669" s="5" t="str">
        <f t="shared" si="1251"/>
        <v/>
      </c>
      <c r="U2669" s="152" t="str">
        <f t="shared" si="1234"/>
        <v/>
      </c>
      <c r="V2669" s="152" t="str">
        <f t="shared" si="1235"/>
        <v/>
      </c>
      <c r="W2669" s="153" t="str">
        <f t="shared" si="1236"/>
        <v/>
      </c>
      <c r="X2669" s="153" t="str">
        <f t="shared" si="1237"/>
        <v/>
      </c>
      <c r="Y2669" s="153" t="str">
        <f t="shared" si="1238"/>
        <v/>
      </c>
      <c r="Z2669" s="153" t="str">
        <f t="shared" si="1239"/>
        <v/>
      </c>
      <c r="AA2669" s="152" t="str">
        <f t="shared" si="1240"/>
        <v/>
      </c>
      <c r="AB2669" s="152" t="str">
        <f t="shared" si="1241"/>
        <v/>
      </c>
      <c r="AC2669" s="154" t="str">
        <f t="shared" si="1252"/>
        <v/>
      </c>
      <c r="AD2669" s="154" t="str">
        <f t="shared" si="1253"/>
        <v/>
      </c>
      <c r="AE2669" s="3" t="str">
        <f t="shared" si="1254"/>
        <v/>
      </c>
      <c r="AF2669" s="3" t="str">
        <f t="shared" si="1255"/>
        <v/>
      </c>
      <c r="AG2669" s="3" t="str">
        <f t="shared" si="1256"/>
        <v/>
      </c>
      <c r="AH2669" s="4" t="str">
        <f t="shared" si="1257"/>
        <v/>
      </c>
      <c r="AI2669" s="75" t="str">
        <f t="shared" si="1258"/>
        <v/>
      </c>
      <c r="AJ2669" s="75" t="str">
        <f t="shared" si="1259"/>
        <v/>
      </c>
    </row>
    <row r="2670" spans="1:36" ht="14.25">
      <c r="A2670" s="41" t="str">
        <f t="shared" si="1242"/>
        <v/>
      </c>
      <c r="B2670" s="150" t="str">
        <f>IF(ISNUMBER(A2670),INDEX('MetaTrader Import'!$H$13:$J$5893,TRUNC(((A2670-$A$39+1)-1)/3)+1,MOD((A2670-$A$39+1)-1,3)+1),"")</f>
        <v/>
      </c>
      <c r="C2670" s="43" t="str">
        <f t="shared" si="1243"/>
        <v/>
      </c>
      <c r="D2670" s="43" t="str">
        <f t="shared" ca="1" si="1233"/>
        <v/>
      </c>
      <c r="E2670" s="43" t="str">
        <f t="shared" si="1244"/>
        <v/>
      </c>
      <c r="F2670" s="43" t="str">
        <f t="shared" si="1245"/>
        <v/>
      </c>
      <c r="G2670" s="43" t="str">
        <f>IF(A2670&lt;&gt;"",IF(A2670&lt;Data!$G$11*0.25,$C$13/$G$32,IF(A2670&gt;Data!$G$11*0.25,$C$13,$C$13*10)),"")</f>
        <v/>
      </c>
      <c r="H2670" s="43" t="str">
        <f>IF(A2670&lt;&gt;"",IF(Data!$G$9="constant",$C$13,IF(Data!$G$9="squeeze",G2670,F2670)),"")</f>
        <v/>
      </c>
      <c r="I2670" s="38" t="str">
        <f ca="1">IF(ISNUMBER(A2670),NORMINV(RAND(),0,IF(AND(Data!$G$9="squeeze",A2670&lt;Data!$G$11*0.25),$H$32,1)*$C$30*$C$13)*($C$14*$C$12),"")</f>
        <v/>
      </c>
      <c r="J2670" s="42" t="str">
        <f ca="1">IFERROR(IF(Data!$C$6="Real",B2670,I2670+J2669+($C$14*$C$12)*(NORMINV(RAND(),$C$15,CHOOSE($G$13,$C$13,F2670,G2670)))),"")</f>
        <v/>
      </c>
      <c r="K2670" s="88" t="str">
        <f>IF(ISNUMBER(A2670), IF($G$16="fixed",$G$17,MIN(H2670*Data!$C$7*$C$16*0.5,$C$17*Data!$C$7))*$C$12,"")</f>
        <v/>
      </c>
      <c r="L2670" s="42" t="str">
        <f t="shared" ca="1" si="1260"/>
        <v/>
      </c>
      <c r="M2670" s="44" t="str">
        <f t="shared" ca="1" si="1261"/>
        <v/>
      </c>
      <c r="N2670" s="44" t="str">
        <f t="shared" ca="1" si="1262"/>
        <v/>
      </c>
      <c r="O2670" s="108" t="str">
        <f t="shared" si="1246"/>
        <v/>
      </c>
      <c r="P2670" s="102" t="str">
        <f t="shared" si="1247"/>
        <v/>
      </c>
      <c r="Q2670" s="102" t="str">
        <f t="shared" si="1248"/>
        <v/>
      </c>
      <c r="R2670" s="120" t="str">
        <f t="shared" si="1249"/>
        <v/>
      </c>
      <c r="S2670" s="54" t="str">
        <f t="shared" si="1250"/>
        <v/>
      </c>
      <c r="T2670" s="5" t="str">
        <f t="shared" si="1251"/>
        <v/>
      </c>
      <c r="U2670" s="152" t="str">
        <f t="shared" si="1234"/>
        <v/>
      </c>
      <c r="V2670" s="152" t="str">
        <f t="shared" si="1235"/>
        <v/>
      </c>
      <c r="W2670" s="153" t="str">
        <f t="shared" si="1236"/>
        <v/>
      </c>
      <c r="X2670" s="153" t="str">
        <f t="shared" si="1237"/>
        <v/>
      </c>
      <c r="Y2670" s="153" t="str">
        <f t="shared" si="1238"/>
        <v/>
      </c>
      <c r="Z2670" s="153" t="str">
        <f t="shared" si="1239"/>
        <v/>
      </c>
      <c r="AA2670" s="152" t="str">
        <f t="shared" si="1240"/>
        <v/>
      </c>
      <c r="AB2670" s="152" t="str">
        <f t="shared" si="1241"/>
        <v/>
      </c>
      <c r="AC2670" s="154" t="str">
        <f t="shared" si="1252"/>
        <v/>
      </c>
      <c r="AD2670" s="154" t="str">
        <f t="shared" si="1253"/>
        <v/>
      </c>
      <c r="AE2670" s="3" t="str">
        <f t="shared" si="1254"/>
        <v/>
      </c>
      <c r="AF2670" s="3" t="str">
        <f t="shared" si="1255"/>
        <v/>
      </c>
      <c r="AG2670" s="3" t="str">
        <f t="shared" si="1256"/>
        <v/>
      </c>
      <c r="AH2670" s="4" t="str">
        <f t="shared" si="1257"/>
        <v/>
      </c>
      <c r="AI2670" s="75" t="str">
        <f t="shared" si="1258"/>
        <v/>
      </c>
      <c r="AJ2670" s="75" t="str">
        <f t="shared" si="1259"/>
        <v/>
      </c>
    </row>
    <row r="2671" spans="1:36" ht="14.25">
      <c r="A2671" s="41" t="str">
        <f t="shared" si="1242"/>
        <v/>
      </c>
      <c r="B2671" s="150" t="str">
        <f>IF(ISNUMBER(A2671),INDEX('MetaTrader Import'!$H$13:$J$5893,TRUNC(((A2671-$A$39+1)-1)/3)+1,MOD((A2671-$A$39+1)-1,3)+1),"")</f>
        <v/>
      </c>
      <c r="C2671" s="43" t="str">
        <f t="shared" si="1243"/>
        <v/>
      </c>
      <c r="D2671" s="43" t="str">
        <f t="shared" ca="1" si="1233"/>
        <v/>
      </c>
      <c r="E2671" s="43" t="str">
        <f t="shared" si="1244"/>
        <v/>
      </c>
      <c r="F2671" s="43" t="str">
        <f t="shared" si="1245"/>
        <v/>
      </c>
      <c r="G2671" s="43" t="str">
        <f>IF(A2671&lt;&gt;"",IF(A2671&lt;Data!$G$11*0.25,$C$13/$G$32,IF(A2671&gt;Data!$G$11*0.25,$C$13,$C$13*10)),"")</f>
        <v/>
      </c>
      <c r="H2671" s="43" t="str">
        <f>IF(A2671&lt;&gt;"",IF(Data!$G$9="constant",$C$13,IF(Data!$G$9="squeeze",G2671,F2671)),"")</f>
        <v/>
      </c>
      <c r="I2671" s="38" t="str">
        <f ca="1">IF(ISNUMBER(A2671),NORMINV(RAND(),0,IF(AND(Data!$G$9="squeeze",A2671&lt;Data!$G$11*0.25),$H$32,1)*$C$30*$C$13)*($C$14*$C$12),"")</f>
        <v/>
      </c>
      <c r="J2671" s="42" t="str">
        <f ca="1">IFERROR(IF(Data!$C$6="Real",B2671,I2671+J2670+($C$14*$C$12)*(NORMINV(RAND(),$C$15,CHOOSE($G$13,$C$13,F2671,G2671)))),"")</f>
        <v/>
      </c>
      <c r="K2671" s="88" t="str">
        <f>IF(ISNUMBER(A2671), IF($G$16="fixed",$G$17,MIN(H2671*Data!$C$7*$C$16*0.5,$C$17*Data!$C$7))*$C$12,"")</f>
        <v/>
      </c>
      <c r="L2671" s="42" t="str">
        <f t="shared" ca="1" si="1260"/>
        <v/>
      </c>
      <c r="M2671" s="44" t="str">
        <f t="shared" ca="1" si="1261"/>
        <v/>
      </c>
      <c r="N2671" s="44" t="str">
        <f t="shared" ca="1" si="1262"/>
        <v/>
      </c>
      <c r="O2671" s="108" t="str">
        <f t="shared" si="1246"/>
        <v/>
      </c>
      <c r="P2671" s="102" t="str">
        <f t="shared" si="1247"/>
        <v/>
      </c>
      <c r="Q2671" s="102" t="str">
        <f t="shared" si="1248"/>
        <v/>
      </c>
      <c r="R2671" s="120" t="str">
        <f t="shared" si="1249"/>
        <v/>
      </c>
      <c r="S2671" s="54" t="str">
        <f t="shared" si="1250"/>
        <v/>
      </c>
      <c r="T2671" s="5" t="str">
        <f t="shared" si="1251"/>
        <v/>
      </c>
      <c r="U2671" s="152" t="str">
        <f t="shared" si="1234"/>
        <v/>
      </c>
      <c r="V2671" s="152" t="str">
        <f t="shared" si="1235"/>
        <v/>
      </c>
      <c r="W2671" s="153" t="str">
        <f t="shared" si="1236"/>
        <v/>
      </c>
      <c r="X2671" s="153" t="str">
        <f t="shared" si="1237"/>
        <v/>
      </c>
      <c r="Y2671" s="153" t="str">
        <f t="shared" si="1238"/>
        <v/>
      </c>
      <c r="Z2671" s="153" t="str">
        <f t="shared" si="1239"/>
        <v/>
      </c>
      <c r="AA2671" s="152" t="str">
        <f t="shared" si="1240"/>
        <v/>
      </c>
      <c r="AB2671" s="152" t="str">
        <f t="shared" si="1241"/>
        <v/>
      </c>
      <c r="AC2671" s="154" t="str">
        <f t="shared" si="1252"/>
        <v/>
      </c>
      <c r="AD2671" s="154" t="str">
        <f t="shared" si="1253"/>
        <v/>
      </c>
      <c r="AE2671" s="3" t="str">
        <f t="shared" si="1254"/>
        <v/>
      </c>
      <c r="AF2671" s="3" t="str">
        <f t="shared" si="1255"/>
        <v/>
      </c>
      <c r="AG2671" s="3" t="str">
        <f t="shared" si="1256"/>
        <v/>
      </c>
      <c r="AH2671" s="4" t="str">
        <f t="shared" si="1257"/>
        <v/>
      </c>
      <c r="AI2671" s="75" t="str">
        <f t="shared" si="1258"/>
        <v/>
      </c>
      <c r="AJ2671" s="75" t="str">
        <f t="shared" si="1259"/>
        <v/>
      </c>
    </row>
    <row r="2672" spans="1:36" ht="14.25">
      <c r="A2672" s="41" t="str">
        <f t="shared" si="1242"/>
        <v/>
      </c>
      <c r="B2672" s="150" t="str">
        <f>IF(ISNUMBER(A2672),INDEX('MetaTrader Import'!$H$13:$J$5893,TRUNC(((A2672-$A$39+1)-1)/3)+1,MOD((A2672-$A$39+1)-1,3)+1),"")</f>
        <v/>
      </c>
      <c r="C2672" s="43" t="str">
        <f t="shared" si="1243"/>
        <v/>
      </c>
      <c r="D2672" s="43" t="str">
        <f t="shared" ca="1" si="1233"/>
        <v/>
      </c>
      <c r="E2672" s="43" t="str">
        <f t="shared" si="1244"/>
        <v/>
      </c>
      <c r="F2672" s="43" t="str">
        <f t="shared" si="1245"/>
        <v/>
      </c>
      <c r="G2672" s="43" t="str">
        <f>IF(A2672&lt;&gt;"",IF(A2672&lt;Data!$G$11*0.25,$C$13/$G$32,IF(A2672&gt;Data!$G$11*0.25,$C$13,$C$13*10)),"")</f>
        <v/>
      </c>
      <c r="H2672" s="43" t="str">
        <f>IF(A2672&lt;&gt;"",IF(Data!$G$9="constant",$C$13,IF(Data!$G$9="squeeze",G2672,F2672)),"")</f>
        <v/>
      </c>
      <c r="I2672" s="38" t="str">
        <f ca="1">IF(ISNUMBER(A2672),NORMINV(RAND(),0,IF(AND(Data!$G$9="squeeze",A2672&lt;Data!$G$11*0.25),$H$32,1)*$C$30*$C$13)*($C$14*$C$12),"")</f>
        <v/>
      </c>
      <c r="J2672" s="42" t="str">
        <f ca="1">IFERROR(IF(Data!$C$6="Real",B2672,I2672+J2671+($C$14*$C$12)*(NORMINV(RAND(),$C$15,CHOOSE($G$13,$C$13,F2672,G2672)))),"")</f>
        <v/>
      </c>
      <c r="K2672" s="88" t="str">
        <f>IF(ISNUMBER(A2672), IF($G$16="fixed",$G$17,MIN(H2672*Data!$C$7*$C$16*0.5,$C$17*Data!$C$7))*$C$12,"")</f>
        <v/>
      </c>
      <c r="L2672" s="42" t="str">
        <f t="shared" ca="1" si="1260"/>
        <v/>
      </c>
      <c r="M2672" s="44" t="str">
        <f t="shared" ca="1" si="1261"/>
        <v/>
      </c>
      <c r="N2672" s="44" t="str">
        <f t="shared" ca="1" si="1262"/>
        <v/>
      </c>
      <c r="O2672" s="108" t="str">
        <f t="shared" si="1246"/>
        <v/>
      </c>
      <c r="P2672" s="102" t="str">
        <f t="shared" si="1247"/>
        <v/>
      </c>
      <c r="Q2672" s="102" t="str">
        <f t="shared" si="1248"/>
        <v/>
      </c>
      <c r="R2672" s="120" t="str">
        <f t="shared" si="1249"/>
        <v/>
      </c>
      <c r="S2672" s="54" t="str">
        <f t="shared" si="1250"/>
        <v/>
      </c>
      <c r="T2672" s="5" t="str">
        <f t="shared" si="1251"/>
        <v/>
      </c>
      <c r="U2672" s="152" t="str">
        <f t="shared" si="1234"/>
        <v/>
      </c>
      <c r="V2672" s="152" t="str">
        <f t="shared" si="1235"/>
        <v/>
      </c>
      <c r="W2672" s="153" t="str">
        <f t="shared" si="1236"/>
        <v/>
      </c>
      <c r="X2672" s="153" t="str">
        <f t="shared" si="1237"/>
        <v/>
      </c>
      <c r="Y2672" s="153" t="str">
        <f t="shared" si="1238"/>
        <v/>
      </c>
      <c r="Z2672" s="153" t="str">
        <f t="shared" si="1239"/>
        <v/>
      </c>
      <c r="AA2672" s="152" t="str">
        <f t="shared" si="1240"/>
        <v/>
      </c>
      <c r="AB2672" s="152" t="str">
        <f t="shared" si="1241"/>
        <v/>
      </c>
      <c r="AC2672" s="154" t="str">
        <f t="shared" si="1252"/>
        <v/>
      </c>
      <c r="AD2672" s="154" t="str">
        <f t="shared" si="1253"/>
        <v/>
      </c>
      <c r="AE2672" s="3" t="str">
        <f t="shared" si="1254"/>
        <v/>
      </c>
      <c r="AF2672" s="3" t="str">
        <f t="shared" si="1255"/>
        <v/>
      </c>
      <c r="AG2672" s="3" t="str">
        <f t="shared" si="1256"/>
        <v/>
      </c>
      <c r="AH2672" s="4" t="str">
        <f t="shared" si="1257"/>
        <v/>
      </c>
      <c r="AI2672" s="75" t="str">
        <f t="shared" si="1258"/>
        <v/>
      </c>
      <c r="AJ2672" s="75" t="str">
        <f t="shared" si="1259"/>
        <v/>
      </c>
    </row>
    <row r="2673" spans="1:36" ht="14.25">
      <c r="A2673" s="41" t="str">
        <f t="shared" si="1242"/>
        <v/>
      </c>
      <c r="B2673" s="150" t="str">
        <f>IF(ISNUMBER(A2673),INDEX('MetaTrader Import'!$H$13:$J$5893,TRUNC(((A2673-$A$39+1)-1)/3)+1,MOD((A2673-$A$39+1)-1,3)+1),"")</f>
        <v/>
      </c>
      <c r="C2673" s="43" t="str">
        <f t="shared" si="1243"/>
        <v/>
      </c>
      <c r="D2673" s="43" t="str">
        <f t="shared" ca="1" si="1233"/>
        <v/>
      </c>
      <c r="E2673" s="43" t="str">
        <f t="shared" si="1244"/>
        <v/>
      </c>
      <c r="F2673" s="43" t="str">
        <f t="shared" si="1245"/>
        <v/>
      </c>
      <c r="G2673" s="43" t="str">
        <f>IF(A2673&lt;&gt;"",IF(A2673&lt;Data!$G$11*0.25,$C$13/$G$32,IF(A2673&gt;Data!$G$11*0.25,$C$13,$C$13*10)),"")</f>
        <v/>
      </c>
      <c r="H2673" s="43" t="str">
        <f>IF(A2673&lt;&gt;"",IF(Data!$G$9="constant",$C$13,IF(Data!$G$9="squeeze",G2673,F2673)),"")</f>
        <v/>
      </c>
      <c r="I2673" s="38" t="str">
        <f ca="1">IF(ISNUMBER(A2673),NORMINV(RAND(),0,IF(AND(Data!$G$9="squeeze",A2673&lt;Data!$G$11*0.25),$H$32,1)*$C$30*$C$13)*($C$14*$C$12),"")</f>
        <v/>
      </c>
      <c r="J2673" s="42" t="str">
        <f ca="1">IFERROR(IF(Data!$C$6="Real",B2673,I2673+J2672+($C$14*$C$12)*(NORMINV(RAND(),$C$15,CHOOSE($G$13,$C$13,F2673,G2673)))),"")</f>
        <v/>
      </c>
      <c r="K2673" s="88" t="str">
        <f>IF(ISNUMBER(A2673), IF($G$16="fixed",$G$17,MIN(H2673*Data!$C$7*$C$16*0.5,$C$17*Data!$C$7))*$C$12,"")</f>
        <v/>
      </c>
      <c r="L2673" s="42" t="str">
        <f t="shared" ca="1" si="1260"/>
        <v/>
      </c>
      <c r="M2673" s="44" t="str">
        <f t="shared" ca="1" si="1261"/>
        <v/>
      </c>
      <c r="N2673" s="44" t="str">
        <f t="shared" ca="1" si="1262"/>
        <v/>
      </c>
      <c r="O2673" s="108" t="str">
        <f t="shared" si="1246"/>
        <v/>
      </c>
      <c r="P2673" s="102" t="str">
        <f t="shared" si="1247"/>
        <v/>
      </c>
      <c r="Q2673" s="102" t="str">
        <f t="shared" si="1248"/>
        <v/>
      </c>
      <c r="R2673" s="120" t="str">
        <f t="shared" si="1249"/>
        <v/>
      </c>
      <c r="S2673" s="54" t="str">
        <f t="shared" si="1250"/>
        <v/>
      </c>
      <c r="T2673" s="5" t="str">
        <f t="shared" si="1251"/>
        <v/>
      </c>
      <c r="U2673" s="152" t="str">
        <f t="shared" si="1234"/>
        <v/>
      </c>
      <c r="V2673" s="152" t="str">
        <f t="shared" si="1235"/>
        <v/>
      </c>
      <c r="W2673" s="153" t="str">
        <f t="shared" si="1236"/>
        <v/>
      </c>
      <c r="X2673" s="153" t="str">
        <f t="shared" si="1237"/>
        <v/>
      </c>
      <c r="Y2673" s="153" t="str">
        <f t="shared" si="1238"/>
        <v/>
      </c>
      <c r="Z2673" s="153" t="str">
        <f t="shared" si="1239"/>
        <v/>
      </c>
      <c r="AA2673" s="152" t="str">
        <f t="shared" si="1240"/>
        <v/>
      </c>
      <c r="AB2673" s="152" t="str">
        <f t="shared" si="1241"/>
        <v/>
      </c>
      <c r="AC2673" s="154" t="str">
        <f t="shared" si="1252"/>
        <v/>
      </c>
      <c r="AD2673" s="154" t="str">
        <f t="shared" si="1253"/>
        <v/>
      </c>
      <c r="AE2673" s="3" t="str">
        <f t="shared" si="1254"/>
        <v/>
      </c>
      <c r="AF2673" s="3" t="str">
        <f t="shared" si="1255"/>
        <v/>
      </c>
      <c r="AG2673" s="3" t="str">
        <f t="shared" si="1256"/>
        <v/>
      </c>
      <c r="AH2673" s="4" t="str">
        <f t="shared" si="1257"/>
        <v/>
      </c>
      <c r="AI2673" s="75" t="str">
        <f t="shared" si="1258"/>
        <v/>
      </c>
      <c r="AJ2673" s="75" t="str">
        <f t="shared" si="1259"/>
        <v/>
      </c>
    </row>
    <row r="2674" spans="1:36" ht="14.25">
      <c r="A2674" s="41" t="str">
        <f t="shared" si="1242"/>
        <v/>
      </c>
      <c r="B2674" s="150" t="str">
        <f>IF(ISNUMBER(A2674),INDEX('MetaTrader Import'!$H$13:$J$5893,TRUNC(((A2674-$A$39+1)-1)/3)+1,MOD((A2674-$A$39+1)-1,3)+1),"")</f>
        <v/>
      </c>
      <c r="C2674" s="43" t="str">
        <f t="shared" si="1243"/>
        <v/>
      </c>
      <c r="D2674" s="43" t="str">
        <f t="shared" ca="1" si="1233"/>
        <v/>
      </c>
      <c r="E2674" s="43" t="str">
        <f t="shared" si="1244"/>
        <v/>
      </c>
      <c r="F2674" s="43" t="str">
        <f t="shared" si="1245"/>
        <v/>
      </c>
      <c r="G2674" s="43" t="str">
        <f>IF(A2674&lt;&gt;"",IF(A2674&lt;Data!$G$11*0.25,$C$13/$G$32,IF(A2674&gt;Data!$G$11*0.25,$C$13,$C$13*10)),"")</f>
        <v/>
      </c>
      <c r="H2674" s="43" t="str">
        <f>IF(A2674&lt;&gt;"",IF(Data!$G$9="constant",$C$13,IF(Data!$G$9="squeeze",G2674,F2674)),"")</f>
        <v/>
      </c>
      <c r="I2674" s="38" t="str">
        <f ca="1">IF(ISNUMBER(A2674),NORMINV(RAND(),0,IF(AND(Data!$G$9="squeeze",A2674&lt;Data!$G$11*0.25),$H$32,1)*$C$30*$C$13)*($C$14*$C$12),"")</f>
        <v/>
      </c>
      <c r="J2674" s="42" t="str">
        <f ca="1">IFERROR(IF(Data!$C$6="Real",B2674,I2674+J2673+($C$14*$C$12)*(NORMINV(RAND(),$C$15,CHOOSE($G$13,$C$13,F2674,G2674)))),"")</f>
        <v/>
      </c>
      <c r="K2674" s="88" t="str">
        <f>IF(ISNUMBER(A2674), IF($G$16="fixed",$G$17,MIN(H2674*Data!$C$7*$C$16*0.5,$C$17*Data!$C$7))*$C$12,"")</f>
        <v/>
      </c>
      <c r="L2674" s="42" t="str">
        <f t="shared" ca="1" si="1260"/>
        <v/>
      </c>
      <c r="M2674" s="44" t="str">
        <f t="shared" ca="1" si="1261"/>
        <v/>
      </c>
      <c r="N2674" s="44" t="str">
        <f t="shared" ca="1" si="1262"/>
        <v/>
      </c>
      <c r="O2674" s="108" t="str">
        <f t="shared" si="1246"/>
        <v/>
      </c>
      <c r="P2674" s="102" t="str">
        <f t="shared" si="1247"/>
        <v/>
      </c>
      <c r="Q2674" s="102" t="str">
        <f t="shared" si="1248"/>
        <v/>
      </c>
      <c r="R2674" s="120" t="str">
        <f t="shared" si="1249"/>
        <v/>
      </c>
      <c r="S2674" s="54" t="str">
        <f t="shared" si="1250"/>
        <v/>
      </c>
      <c r="T2674" s="5" t="str">
        <f t="shared" si="1251"/>
        <v/>
      </c>
      <c r="U2674" s="152" t="str">
        <f t="shared" si="1234"/>
        <v/>
      </c>
      <c r="V2674" s="152" t="str">
        <f t="shared" si="1235"/>
        <v/>
      </c>
      <c r="W2674" s="153" t="str">
        <f t="shared" si="1236"/>
        <v/>
      </c>
      <c r="X2674" s="153" t="str">
        <f t="shared" si="1237"/>
        <v/>
      </c>
      <c r="Y2674" s="153" t="str">
        <f t="shared" si="1238"/>
        <v/>
      </c>
      <c r="Z2674" s="153" t="str">
        <f t="shared" si="1239"/>
        <v/>
      </c>
      <c r="AA2674" s="152" t="str">
        <f t="shared" si="1240"/>
        <v/>
      </c>
      <c r="AB2674" s="152" t="str">
        <f t="shared" si="1241"/>
        <v/>
      </c>
      <c r="AC2674" s="154" t="str">
        <f t="shared" si="1252"/>
        <v/>
      </c>
      <c r="AD2674" s="154" t="str">
        <f t="shared" si="1253"/>
        <v/>
      </c>
      <c r="AE2674" s="3" t="str">
        <f t="shared" si="1254"/>
        <v/>
      </c>
      <c r="AF2674" s="3" t="str">
        <f t="shared" si="1255"/>
        <v/>
      </c>
      <c r="AG2674" s="3" t="str">
        <f t="shared" si="1256"/>
        <v/>
      </c>
      <c r="AH2674" s="4" t="str">
        <f t="shared" si="1257"/>
        <v/>
      </c>
      <c r="AI2674" s="75" t="str">
        <f t="shared" si="1258"/>
        <v/>
      </c>
      <c r="AJ2674" s="75" t="str">
        <f t="shared" si="1259"/>
        <v/>
      </c>
    </row>
    <row r="2675" spans="1:36" ht="14.25">
      <c r="A2675" s="41" t="str">
        <f t="shared" si="1242"/>
        <v/>
      </c>
      <c r="B2675" s="150" t="str">
        <f>IF(ISNUMBER(A2675),INDEX('MetaTrader Import'!$H$13:$J$5893,TRUNC(((A2675-$A$39+1)-1)/3)+1,MOD((A2675-$A$39+1)-1,3)+1),"")</f>
        <v/>
      </c>
      <c r="C2675" s="43" t="str">
        <f t="shared" si="1243"/>
        <v/>
      </c>
      <c r="D2675" s="43" t="str">
        <f t="shared" ca="1" si="1233"/>
        <v/>
      </c>
      <c r="E2675" s="43" t="str">
        <f t="shared" si="1244"/>
        <v/>
      </c>
      <c r="F2675" s="43" t="str">
        <f t="shared" si="1245"/>
        <v/>
      </c>
      <c r="G2675" s="43" t="str">
        <f>IF(A2675&lt;&gt;"",IF(A2675&lt;Data!$G$11*0.25,$C$13/$G$32,IF(A2675&gt;Data!$G$11*0.25,$C$13,$C$13*10)),"")</f>
        <v/>
      </c>
      <c r="H2675" s="43" t="str">
        <f>IF(A2675&lt;&gt;"",IF(Data!$G$9="constant",$C$13,IF(Data!$G$9="squeeze",G2675,F2675)),"")</f>
        <v/>
      </c>
      <c r="I2675" s="38" t="str">
        <f ca="1">IF(ISNUMBER(A2675),NORMINV(RAND(),0,IF(AND(Data!$G$9="squeeze",A2675&lt;Data!$G$11*0.25),$H$32,1)*$C$30*$C$13)*($C$14*$C$12),"")</f>
        <v/>
      </c>
      <c r="J2675" s="42" t="str">
        <f ca="1">IFERROR(IF(Data!$C$6="Real",B2675,I2675+J2674+($C$14*$C$12)*(NORMINV(RAND(),$C$15,CHOOSE($G$13,$C$13,F2675,G2675)))),"")</f>
        <v/>
      </c>
      <c r="K2675" s="88" t="str">
        <f>IF(ISNUMBER(A2675), IF($G$16="fixed",$G$17,MIN(H2675*Data!$C$7*$C$16*0.5,$C$17*Data!$C$7))*$C$12,"")</f>
        <v/>
      </c>
      <c r="L2675" s="42" t="str">
        <f t="shared" ca="1" si="1260"/>
        <v/>
      </c>
      <c r="M2675" s="44" t="str">
        <f t="shared" ca="1" si="1261"/>
        <v/>
      </c>
      <c r="N2675" s="44" t="str">
        <f t="shared" ca="1" si="1262"/>
        <v/>
      </c>
      <c r="O2675" s="108" t="str">
        <f t="shared" si="1246"/>
        <v/>
      </c>
      <c r="P2675" s="102" t="str">
        <f t="shared" si="1247"/>
        <v/>
      </c>
      <c r="Q2675" s="102" t="str">
        <f t="shared" si="1248"/>
        <v/>
      </c>
      <c r="R2675" s="120" t="str">
        <f t="shared" si="1249"/>
        <v/>
      </c>
      <c r="S2675" s="54" t="str">
        <f t="shared" si="1250"/>
        <v/>
      </c>
      <c r="T2675" s="5" t="str">
        <f t="shared" si="1251"/>
        <v/>
      </c>
      <c r="U2675" s="152" t="str">
        <f t="shared" si="1234"/>
        <v/>
      </c>
      <c r="V2675" s="152" t="str">
        <f t="shared" si="1235"/>
        <v/>
      </c>
      <c r="W2675" s="153" t="str">
        <f t="shared" si="1236"/>
        <v/>
      </c>
      <c r="X2675" s="153" t="str">
        <f t="shared" si="1237"/>
        <v/>
      </c>
      <c r="Y2675" s="153" t="str">
        <f t="shared" si="1238"/>
        <v/>
      </c>
      <c r="Z2675" s="153" t="str">
        <f t="shared" si="1239"/>
        <v/>
      </c>
      <c r="AA2675" s="152" t="str">
        <f t="shared" si="1240"/>
        <v/>
      </c>
      <c r="AB2675" s="152" t="str">
        <f t="shared" si="1241"/>
        <v/>
      </c>
      <c r="AC2675" s="154" t="str">
        <f t="shared" si="1252"/>
        <v/>
      </c>
      <c r="AD2675" s="154" t="str">
        <f t="shared" si="1253"/>
        <v/>
      </c>
      <c r="AE2675" s="3" t="str">
        <f t="shared" si="1254"/>
        <v/>
      </c>
      <c r="AF2675" s="3" t="str">
        <f t="shared" si="1255"/>
        <v/>
      </c>
      <c r="AG2675" s="3" t="str">
        <f t="shared" si="1256"/>
        <v/>
      </c>
      <c r="AH2675" s="4" t="str">
        <f t="shared" si="1257"/>
        <v/>
      </c>
      <c r="AI2675" s="75" t="str">
        <f t="shared" si="1258"/>
        <v/>
      </c>
      <c r="AJ2675" s="75" t="str">
        <f t="shared" si="1259"/>
        <v/>
      </c>
    </row>
    <row r="2676" spans="1:36" ht="14.25">
      <c r="A2676" s="41" t="str">
        <f t="shared" si="1242"/>
        <v/>
      </c>
      <c r="B2676" s="150" t="str">
        <f>IF(ISNUMBER(A2676),INDEX('MetaTrader Import'!$H$13:$J$5893,TRUNC(((A2676-$A$39+1)-1)/3)+1,MOD((A2676-$A$39+1)-1,3)+1),"")</f>
        <v/>
      </c>
      <c r="C2676" s="43" t="str">
        <f t="shared" si="1243"/>
        <v/>
      </c>
      <c r="D2676" s="43" t="str">
        <f t="shared" ca="1" si="1233"/>
        <v/>
      </c>
      <c r="E2676" s="43" t="str">
        <f t="shared" si="1244"/>
        <v/>
      </c>
      <c r="F2676" s="43" t="str">
        <f t="shared" si="1245"/>
        <v/>
      </c>
      <c r="G2676" s="43" t="str">
        <f>IF(A2676&lt;&gt;"",IF(A2676&lt;Data!$G$11*0.25,$C$13/$G$32,IF(A2676&gt;Data!$G$11*0.25,$C$13,$C$13*10)),"")</f>
        <v/>
      </c>
      <c r="H2676" s="43" t="str">
        <f>IF(A2676&lt;&gt;"",IF(Data!$G$9="constant",$C$13,IF(Data!$G$9="squeeze",G2676,F2676)),"")</f>
        <v/>
      </c>
      <c r="I2676" s="38" t="str">
        <f ca="1">IF(ISNUMBER(A2676),NORMINV(RAND(),0,IF(AND(Data!$G$9="squeeze",A2676&lt;Data!$G$11*0.25),$H$32,1)*$C$30*$C$13)*($C$14*$C$12),"")</f>
        <v/>
      </c>
      <c r="J2676" s="42" t="str">
        <f ca="1">IFERROR(IF(Data!$C$6="Real",B2676,I2676+J2675+($C$14*$C$12)*(NORMINV(RAND(),$C$15,CHOOSE($G$13,$C$13,F2676,G2676)))),"")</f>
        <v/>
      </c>
      <c r="K2676" s="88" t="str">
        <f>IF(ISNUMBER(A2676), IF($G$16="fixed",$G$17,MIN(H2676*Data!$C$7*$C$16*0.5,$C$17*Data!$C$7))*$C$12,"")</f>
        <v/>
      </c>
      <c r="L2676" s="42" t="str">
        <f t="shared" ca="1" si="1260"/>
        <v/>
      </c>
      <c r="M2676" s="44" t="str">
        <f t="shared" ca="1" si="1261"/>
        <v/>
      </c>
      <c r="N2676" s="44" t="str">
        <f t="shared" ca="1" si="1262"/>
        <v/>
      </c>
      <c r="O2676" s="108" t="str">
        <f t="shared" si="1246"/>
        <v/>
      </c>
      <c r="P2676" s="102" t="str">
        <f t="shared" si="1247"/>
        <v/>
      </c>
      <c r="Q2676" s="102" t="str">
        <f t="shared" si="1248"/>
        <v/>
      </c>
      <c r="R2676" s="120" t="str">
        <f t="shared" si="1249"/>
        <v/>
      </c>
      <c r="S2676" s="54" t="str">
        <f t="shared" si="1250"/>
        <v/>
      </c>
      <c r="T2676" s="5" t="str">
        <f t="shared" si="1251"/>
        <v/>
      </c>
      <c r="U2676" s="152" t="str">
        <f t="shared" si="1234"/>
        <v/>
      </c>
      <c r="V2676" s="152" t="str">
        <f t="shared" si="1235"/>
        <v/>
      </c>
      <c r="W2676" s="153" t="str">
        <f t="shared" si="1236"/>
        <v/>
      </c>
      <c r="X2676" s="153" t="str">
        <f t="shared" si="1237"/>
        <v/>
      </c>
      <c r="Y2676" s="153" t="str">
        <f t="shared" si="1238"/>
        <v/>
      </c>
      <c r="Z2676" s="153" t="str">
        <f t="shared" si="1239"/>
        <v/>
      </c>
      <c r="AA2676" s="152" t="str">
        <f t="shared" si="1240"/>
        <v/>
      </c>
      <c r="AB2676" s="152" t="str">
        <f t="shared" si="1241"/>
        <v/>
      </c>
      <c r="AC2676" s="154" t="str">
        <f t="shared" si="1252"/>
        <v/>
      </c>
      <c r="AD2676" s="154" t="str">
        <f t="shared" si="1253"/>
        <v/>
      </c>
      <c r="AE2676" s="3" t="str">
        <f t="shared" si="1254"/>
        <v/>
      </c>
      <c r="AF2676" s="3" t="str">
        <f t="shared" si="1255"/>
        <v/>
      </c>
      <c r="AG2676" s="3" t="str">
        <f t="shared" si="1256"/>
        <v/>
      </c>
      <c r="AH2676" s="4" t="str">
        <f t="shared" si="1257"/>
        <v/>
      </c>
      <c r="AI2676" s="75" t="str">
        <f t="shared" si="1258"/>
        <v/>
      </c>
      <c r="AJ2676" s="75" t="str">
        <f t="shared" si="1259"/>
        <v/>
      </c>
    </row>
    <row r="2677" spans="1:36" ht="14.25">
      <c r="A2677" s="41" t="str">
        <f t="shared" si="1242"/>
        <v/>
      </c>
      <c r="B2677" s="150" t="str">
        <f>IF(ISNUMBER(A2677),INDEX('MetaTrader Import'!$H$13:$J$5893,TRUNC(((A2677-$A$39+1)-1)/3)+1,MOD((A2677-$A$39+1)-1,3)+1),"")</f>
        <v/>
      </c>
      <c r="C2677" s="43" t="str">
        <f t="shared" si="1243"/>
        <v/>
      </c>
      <c r="D2677" s="43" t="str">
        <f t="shared" ca="1" si="1233"/>
        <v/>
      </c>
      <c r="E2677" s="43" t="str">
        <f t="shared" si="1244"/>
        <v/>
      </c>
      <c r="F2677" s="43" t="str">
        <f t="shared" si="1245"/>
        <v/>
      </c>
      <c r="G2677" s="43" t="str">
        <f>IF(A2677&lt;&gt;"",IF(A2677&lt;Data!$G$11*0.25,$C$13/$G$32,IF(A2677&gt;Data!$G$11*0.25,$C$13,$C$13*10)),"")</f>
        <v/>
      </c>
      <c r="H2677" s="43" t="str">
        <f>IF(A2677&lt;&gt;"",IF(Data!$G$9="constant",$C$13,IF(Data!$G$9="squeeze",G2677,F2677)),"")</f>
        <v/>
      </c>
      <c r="I2677" s="38" t="str">
        <f ca="1">IF(ISNUMBER(A2677),NORMINV(RAND(),0,IF(AND(Data!$G$9="squeeze",A2677&lt;Data!$G$11*0.25),$H$32,1)*$C$30*$C$13)*($C$14*$C$12),"")</f>
        <v/>
      </c>
      <c r="J2677" s="42" t="str">
        <f ca="1">IFERROR(IF(Data!$C$6="Real",B2677,I2677+J2676+($C$14*$C$12)*(NORMINV(RAND(),$C$15,CHOOSE($G$13,$C$13,F2677,G2677)))),"")</f>
        <v/>
      </c>
      <c r="K2677" s="88" t="str">
        <f>IF(ISNUMBER(A2677), IF($G$16="fixed",$G$17,MIN(H2677*Data!$C$7*$C$16*0.5,$C$17*Data!$C$7))*$C$12,"")</f>
        <v/>
      </c>
      <c r="L2677" s="42" t="str">
        <f t="shared" ca="1" si="1260"/>
        <v/>
      </c>
      <c r="M2677" s="44" t="str">
        <f t="shared" ca="1" si="1261"/>
        <v/>
      </c>
      <c r="N2677" s="44" t="str">
        <f t="shared" ca="1" si="1262"/>
        <v/>
      </c>
      <c r="O2677" s="108" t="str">
        <f t="shared" si="1246"/>
        <v/>
      </c>
      <c r="P2677" s="102" t="str">
        <f t="shared" si="1247"/>
        <v/>
      </c>
      <c r="Q2677" s="102" t="str">
        <f t="shared" si="1248"/>
        <v/>
      </c>
      <c r="R2677" s="120" t="str">
        <f t="shared" si="1249"/>
        <v/>
      </c>
      <c r="S2677" s="54" t="str">
        <f t="shared" si="1250"/>
        <v/>
      </c>
      <c r="T2677" s="5" t="str">
        <f t="shared" si="1251"/>
        <v/>
      </c>
      <c r="U2677" s="152" t="str">
        <f t="shared" si="1234"/>
        <v/>
      </c>
      <c r="V2677" s="152" t="str">
        <f t="shared" si="1235"/>
        <v/>
      </c>
      <c r="W2677" s="153" t="str">
        <f t="shared" si="1236"/>
        <v/>
      </c>
      <c r="X2677" s="153" t="str">
        <f t="shared" si="1237"/>
        <v/>
      </c>
      <c r="Y2677" s="153" t="str">
        <f t="shared" si="1238"/>
        <v/>
      </c>
      <c r="Z2677" s="153" t="str">
        <f t="shared" si="1239"/>
        <v/>
      </c>
      <c r="AA2677" s="152" t="str">
        <f t="shared" si="1240"/>
        <v/>
      </c>
      <c r="AB2677" s="152" t="str">
        <f t="shared" si="1241"/>
        <v/>
      </c>
      <c r="AC2677" s="154" t="str">
        <f t="shared" si="1252"/>
        <v/>
      </c>
      <c r="AD2677" s="154" t="str">
        <f t="shared" si="1253"/>
        <v/>
      </c>
      <c r="AE2677" s="3" t="str">
        <f t="shared" si="1254"/>
        <v/>
      </c>
      <c r="AF2677" s="3" t="str">
        <f t="shared" si="1255"/>
        <v/>
      </c>
      <c r="AG2677" s="3" t="str">
        <f t="shared" si="1256"/>
        <v/>
      </c>
      <c r="AH2677" s="4" t="str">
        <f t="shared" si="1257"/>
        <v/>
      </c>
      <c r="AI2677" s="75" t="str">
        <f t="shared" si="1258"/>
        <v/>
      </c>
      <c r="AJ2677" s="75" t="str">
        <f t="shared" si="1259"/>
        <v/>
      </c>
    </row>
    <row r="2678" spans="1:36" ht="14.25">
      <c r="A2678" s="41" t="str">
        <f t="shared" si="1242"/>
        <v/>
      </c>
      <c r="B2678" s="150" t="str">
        <f>IF(ISNUMBER(A2678),INDEX('MetaTrader Import'!$H$13:$J$5893,TRUNC(((A2678-$A$39+1)-1)/3)+1,MOD((A2678-$A$39+1)-1,3)+1),"")</f>
        <v/>
      </c>
      <c r="C2678" s="43" t="str">
        <f t="shared" si="1243"/>
        <v/>
      </c>
      <c r="D2678" s="43" t="str">
        <f t="shared" ca="1" si="1233"/>
        <v/>
      </c>
      <c r="E2678" s="43" t="str">
        <f t="shared" si="1244"/>
        <v/>
      </c>
      <c r="F2678" s="43" t="str">
        <f t="shared" si="1245"/>
        <v/>
      </c>
      <c r="G2678" s="43" t="str">
        <f>IF(A2678&lt;&gt;"",IF(A2678&lt;Data!$G$11*0.25,$C$13/$G$32,IF(A2678&gt;Data!$G$11*0.25,$C$13,$C$13*10)),"")</f>
        <v/>
      </c>
      <c r="H2678" s="43" t="str">
        <f>IF(A2678&lt;&gt;"",IF(Data!$G$9="constant",$C$13,IF(Data!$G$9="squeeze",G2678,F2678)),"")</f>
        <v/>
      </c>
      <c r="I2678" s="38" t="str">
        <f ca="1">IF(ISNUMBER(A2678),NORMINV(RAND(),0,IF(AND(Data!$G$9="squeeze",A2678&lt;Data!$G$11*0.25),$H$32,1)*$C$30*$C$13)*($C$14*$C$12),"")</f>
        <v/>
      </c>
      <c r="J2678" s="42" t="str">
        <f ca="1">IFERROR(IF(Data!$C$6="Real",B2678,I2678+J2677+($C$14*$C$12)*(NORMINV(RAND(),$C$15,CHOOSE($G$13,$C$13,F2678,G2678)))),"")</f>
        <v/>
      </c>
      <c r="K2678" s="88" t="str">
        <f>IF(ISNUMBER(A2678), IF($G$16="fixed",$G$17,MIN(H2678*Data!$C$7*$C$16*0.5,$C$17*Data!$C$7))*$C$12,"")</f>
        <v/>
      </c>
      <c r="L2678" s="42" t="str">
        <f t="shared" ca="1" si="1260"/>
        <v/>
      </c>
      <c r="M2678" s="44" t="str">
        <f t="shared" ca="1" si="1261"/>
        <v/>
      </c>
      <c r="N2678" s="44" t="str">
        <f t="shared" ca="1" si="1262"/>
        <v/>
      </c>
      <c r="O2678" s="108" t="str">
        <f t="shared" si="1246"/>
        <v/>
      </c>
      <c r="P2678" s="102" t="str">
        <f t="shared" si="1247"/>
        <v/>
      </c>
      <c r="Q2678" s="102" t="str">
        <f t="shared" si="1248"/>
        <v/>
      </c>
      <c r="R2678" s="120" t="str">
        <f t="shared" si="1249"/>
        <v/>
      </c>
      <c r="S2678" s="54" t="str">
        <f t="shared" si="1250"/>
        <v/>
      </c>
      <c r="T2678" s="5" t="str">
        <f t="shared" si="1251"/>
        <v/>
      </c>
      <c r="U2678" s="152" t="str">
        <f t="shared" si="1234"/>
        <v/>
      </c>
      <c r="V2678" s="152" t="str">
        <f t="shared" si="1235"/>
        <v/>
      </c>
      <c r="W2678" s="153" t="str">
        <f t="shared" si="1236"/>
        <v/>
      </c>
      <c r="X2678" s="153" t="str">
        <f t="shared" si="1237"/>
        <v/>
      </c>
      <c r="Y2678" s="153" t="str">
        <f t="shared" si="1238"/>
        <v/>
      </c>
      <c r="Z2678" s="153" t="str">
        <f t="shared" si="1239"/>
        <v/>
      </c>
      <c r="AA2678" s="152" t="str">
        <f t="shared" si="1240"/>
        <v/>
      </c>
      <c r="AB2678" s="152" t="str">
        <f t="shared" si="1241"/>
        <v/>
      </c>
      <c r="AC2678" s="154" t="str">
        <f t="shared" si="1252"/>
        <v/>
      </c>
      <c r="AD2678" s="154" t="str">
        <f t="shared" si="1253"/>
        <v/>
      </c>
      <c r="AE2678" s="3" t="str">
        <f t="shared" si="1254"/>
        <v/>
      </c>
      <c r="AF2678" s="3" t="str">
        <f t="shared" si="1255"/>
        <v/>
      </c>
      <c r="AG2678" s="3" t="str">
        <f t="shared" si="1256"/>
        <v/>
      </c>
      <c r="AH2678" s="4" t="str">
        <f t="shared" si="1257"/>
        <v/>
      </c>
      <c r="AI2678" s="75" t="str">
        <f t="shared" si="1258"/>
        <v/>
      </c>
      <c r="AJ2678" s="75" t="str">
        <f t="shared" si="1259"/>
        <v/>
      </c>
    </row>
    <row r="2679" spans="1:36" ht="14.25">
      <c r="A2679" s="41" t="str">
        <f t="shared" si="1242"/>
        <v/>
      </c>
      <c r="B2679" s="150" t="str">
        <f>IF(ISNUMBER(A2679),INDEX('MetaTrader Import'!$H$13:$J$5893,TRUNC(((A2679-$A$39+1)-1)/3)+1,MOD((A2679-$A$39+1)-1,3)+1),"")</f>
        <v/>
      </c>
      <c r="C2679" s="43" t="str">
        <f t="shared" si="1243"/>
        <v/>
      </c>
      <c r="D2679" s="43" t="str">
        <f t="shared" ca="1" si="1233"/>
        <v/>
      </c>
      <c r="E2679" s="43" t="str">
        <f t="shared" si="1244"/>
        <v/>
      </c>
      <c r="F2679" s="43" t="str">
        <f t="shared" si="1245"/>
        <v/>
      </c>
      <c r="G2679" s="43" t="str">
        <f>IF(A2679&lt;&gt;"",IF(A2679&lt;Data!$G$11*0.25,$C$13/$G$32,IF(A2679&gt;Data!$G$11*0.25,$C$13,$C$13*10)),"")</f>
        <v/>
      </c>
      <c r="H2679" s="43" t="str">
        <f>IF(A2679&lt;&gt;"",IF(Data!$G$9="constant",$C$13,IF(Data!$G$9="squeeze",G2679,F2679)),"")</f>
        <v/>
      </c>
      <c r="I2679" s="38" t="str">
        <f ca="1">IF(ISNUMBER(A2679),NORMINV(RAND(),0,IF(AND(Data!$G$9="squeeze",A2679&lt;Data!$G$11*0.25),$H$32,1)*$C$30*$C$13)*($C$14*$C$12),"")</f>
        <v/>
      </c>
      <c r="J2679" s="42" t="str">
        <f ca="1">IFERROR(IF(Data!$C$6="Real",B2679,I2679+J2678+($C$14*$C$12)*(NORMINV(RAND(),$C$15,CHOOSE($G$13,$C$13,F2679,G2679)))),"")</f>
        <v/>
      </c>
      <c r="K2679" s="88" t="str">
        <f>IF(ISNUMBER(A2679), IF($G$16="fixed",$G$17,MIN(H2679*Data!$C$7*$C$16*0.5,$C$17*Data!$C$7))*$C$12,"")</f>
        <v/>
      </c>
      <c r="L2679" s="42" t="str">
        <f t="shared" ca="1" si="1260"/>
        <v/>
      </c>
      <c r="M2679" s="44" t="str">
        <f t="shared" ca="1" si="1261"/>
        <v/>
      </c>
      <c r="N2679" s="44" t="str">
        <f t="shared" ca="1" si="1262"/>
        <v/>
      </c>
      <c r="O2679" s="108" t="str">
        <f t="shared" si="1246"/>
        <v/>
      </c>
      <c r="P2679" s="102" t="str">
        <f t="shared" si="1247"/>
        <v/>
      </c>
      <c r="Q2679" s="102" t="str">
        <f t="shared" si="1248"/>
        <v/>
      </c>
      <c r="R2679" s="120" t="str">
        <f t="shared" si="1249"/>
        <v/>
      </c>
      <c r="S2679" s="54" t="str">
        <f t="shared" si="1250"/>
        <v/>
      </c>
      <c r="T2679" s="5" t="str">
        <f t="shared" si="1251"/>
        <v/>
      </c>
      <c r="U2679" s="152" t="str">
        <f t="shared" si="1234"/>
        <v/>
      </c>
      <c r="V2679" s="152" t="str">
        <f t="shared" si="1235"/>
        <v/>
      </c>
      <c r="W2679" s="153" t="str">
        <f t="shared" si="1236"/>
        <v/>
      </c>
      <c r="X2679" s="153" t="str">
        <f t="shared" si="1237"/>
        <v/>
      </c>
      <c r="Y2679" s="153" t="str">
        <f t="shared" si="1238"/>
        <v/>
      </c>
      <c r="Z2679" s="153" t="str">
        <f t="shared" si="1239"/>
        <v/>
      </c>
      <c r="AA2679" s="152" t="str">
        <f t="shared" si="1240"/>
        <v/>
      </c>
      <c r="AB2679" s="152" t="str">
        <f t="shared" si="1241"/>
        <v/>
      </c>
      <c r="AC2679" s="154" t="str">
        <f t="shared" si="1252"/>
        <v/>
      </c>
      <c r="AD2679" s="154" t="str">
        <f t="shared" si="1253"/>
        <v/>
      </c>
      <c r="AE2679" s="3" t="str">
        <f t="shared" si="1254"/>
        <v/>
      </c>
      <c r="AF2679" s="3" t="str">
        <f t="shared" si="1255"/>
        <v/>
      </c>
      <c r="AG2679" s="3" t="str">
        <f t="shared" si="1256"/>
        <v/>
      </c>
      <c r="AH2679" s="4" t="str">
        <f t="shared" si="1257"/>
        <v/>
      </c>
      <c r="AI2679" s="75" t="str">
        <f t="shared" si="1258"/>
        <v/>
      </c>
      <c r="AJ2679" s="75" t="str">
        <f t="shared" si="1259"/>
        <v/>
      </c>
    </row>
    <row r="2680" spans="1:36" ht="14.25">
      <c r="A2680" s="41" t="str">
        <f t="shared" si="1242"/>
        <v/>
      </c>
      <c r="B2680" s="150" t="str">
        <f>IF(ISNUMBER(A2680),INDEX('MetaTrader Import'!$H$13:$J$5893,TRUNC(((A2680-$A$39+1)-1)/3)+1,MOD((A2680-$A$39+1)-1,3)+1),"")</f>
        <v/>
      </c>
      <c r="C2680" s="43" t="str">
        <f t="shared" si="1243"/>
        <v/>
      </c>
      <c r="D2680" s="43" t="str">
        <f t="shared" ca="1" si="1233"/>
        <v/>
      </c>
      <c r="E2680" s="43" t="str">
        <f t="shared" si="1244"/>
        <v/>
      </c>
      <c r="F2680" s="43" t="str">
        <f t="shared" si="1245"/>
        <v/>
      </c>
      <c r="G2680" s="43" t="str">
        <f>IF(A2680&lt;&gt;"",IF(A2680&lt;Data!$G$11*0.25,$C$13/$G$32,IF(A2680&gt;Data!$G$11*0.25,$C$13,$C$13*10)),"")</f>
        <v/>
      </c>
      <c r="H2680" s="43" t="str">
        <f>IF(A2680&lt;&gt;"",IF(Data!$G$9="constant",$C$13,IF(Data!$G$9="squeeze",G2680,F2680)),"")</f>
        <v/>
      </c>
      <c r="I2680" s="38" t="str">
        <f ca="1">IF(ISNUMBER(A2680),NORMINV(RAND(),0,IF(AND(Data!$G$9="squeeze",A2680&lt;Data!$G$11*0.25),$H$32,1)*$C$30*$C$13)*($C$14*$C$12),"")</f>
        <v/>
      </c>
      <c r="J2680" s="42" t="str">
        <f ca="1">IFERROR(IF(Data!$C$6="Real",B2680,I2680+J2679+($C$14*$C$12)*(NORMINV(RAND(),$C$15,CHOOSE($G$13,$C$13,F2680,G2680)))),"")</f>
        <v/>
      </c>
      <c r="K2680" s="88" t="str">
        <f>IF(ISNUMBER(A2680), IF($G$16="fixed",$G$17,MIN(H2680*Data!$C$7*$C$16*0.5,$C$17*Data!$C$7))*$C$12,"")</f>
        <v/>
      </c>
      <c r="L2680" s="42" t="str">
        <f t="shared" ca="1" si="1260"/>
        <v/>
      </c>
      <c r="M2680" s="44" t="str">
        <f t="shared" ca="1" si="1261"/>
        <v/>
      </c>
      <c r="N2680" s="44" t="str">
        <f t="shared" ca="1" si="1262"/>
        <v/>
      </c>
      <c r="O2680" s="108" t="str">
        <f t="shared" si="1246"/>
        <v/>
      </c>
      <c r="P2680" s="102" t="str">
        <f t="shared" si="1247"/>
        <v/>
      </c>
      <c r="Q2680" s="102" t="str">
        <f t="shared" si="1248"/>
        <v/>
      </c>
      <c r="R2680" s="120" t="str">
        <f t="shared" si="1249"/>
        <v/>
      </c>
      <c r="S2680" s="54" t="str">
        <f t="shared" si="1250"/>
        <v/>
      </c>
      <c r="T2680" s="5" t="str">
        <f t="shared" si="1251"/>
        <v/>
      </c>
      <c r="U2680" s="152" t="str">
        <f t="shared" si="1234"/>
        <v/>
      </c>
      <c r="V2680" s="152" t="str">
        <f t="shared" si="1235"/>
        <v/>
      </c>
      <c r="W2680" s="153" t="str">
        <f t="shared" si="1236"/>
        <v/>
      </c>
      <c r="X2680" s="153" t="str">
        <f t="shared" si="1237"/>
        <v/>
      </c>
      <c r="Y2680" s="153" t="str">
        <f t="shared" si="1238"/>
        <v/>
      </c>
      <c r="Z2680" s="153" t="str">
        <f t="shared" si="1239"/>
        <v/>
      </c>
      <c r="AA2680" s="152" t="str">
        <f t="shared" si="1240"/>
        <v/>
      </c>
      <c r="AB2680" s="152" t="str">
        <f t="shared" si="1241"/>
        <v/>
      </c>
      <c r="AC2680" s="154" t="str">
        <f t="shared" si="1252"/>
        <v/>
      </c>
      <c r="AD2680" s="154" t="str">
        <f t="shared" si="1253"/>
        <v/>
      </c>
      <c r="AE2680" s="3" t="str">
        <f t="shared" si="1254"/>
        <v/>
      </c>
      <c r="AF2680" s="3" t="str">
        <f t="shared" si="1255"/>
        <v/>
      </c>
      <c r="AG2680" s="3" t="str">
        <f t="shared" si="1256"/>
        <v/>
      </c>
      <c r="AH2680" s="4" t="str">
        <f t="shared" si="1257"/>
        <v/>
      </c>
      <c r="AI2680" s="75" t="str">
        <f t="shared" si="1258"/>
        <v/>
      </c>
      <c r="AJ2680" s="75" t="str">
        <f t="shared" si="1259"/>
        <v/>
      </c>
    </row>
    <row r="2681" spans="1:36" ht="14.25">
      <c r="A2681" s="41" t="str">
        <f t="shared" si="1242"/>
        <v/>
      </c>
      <c r="B2681" s="150" t="str">
        <f>IF(ISNUMBER(A2681),INDEX('MetaTrader Import'!$H$13:$J$5893,TRUNC(((A2681-$A$39+1)-1)/3)+1,MOD((A2681-$A$39+1)-1,3)+1),"")</f>
        <v/>
      </c>
      <c r="C2681" s="43" t="str">
        <f t="shared" si="1243"/>
        <v/>
      </c>
      <c r="D2681" s="43" t="str">
        <f t="shared" ca="1" si="1233"/>
        <v/>
      </c>
      <c r="E2681" s="43" t="str">
        <f t="shared" si="1244"/>
        <v/>
      </c>
      <c r="F2681" s="43" t="str">
        <f t="shared" si="1245"/>
        <v/>
      </c>
      <c r="G2681" s="43" t="str">
        <f>IF(A2681&lt;&gt;"",IF(A2681&lt;Data!$G$11*0.25,$C$13/$G$32,IF(A2681&gt;Data!$G$11*0.25,$C$13,$C$13*10)),"")</f>
        <v/>
      </c>
      <c r="H2681" s="43" t="str">
        <f>IF(A2681&lt;&gt;"",IF(Data!$G$9="constant",$C$13,IF(Data!$G$9="squeeze",G2681,F2681)),"")</f>
        <v/>
      </c>
      <c r="I2681" s="38" t="str">
        <f ca="1">IF(ISNUMBER(A2681),NORMINV(RAND(),0,IF(AND(Data!$G$9="squeeze",A2681&lt;Data!$G$11*0.25),$H$32,1)*$C$30*$C$13)*($C$14*$C$12),"")</f>
        <v/>
      </c>
      <c r="J2681" s="42" t="str">
        <f ca="1">IFERROR(IF(Data!$C$6="Real",B2681,I2681+J2680+($C$14*$C$12)*(NORMINV(RAND(),$C$15,CHOOSE($G$13,$C$13,F2681,G2681)))),"")</f>
        <v/>
      </c>
      <c r="K2681" s="88" t="str">
        <f>IF(ISNUMBER(A2681), IF($G$16="fixed",$G$17,MIN(H2681*Data!$C$7*$C$16*0.5,$C$17*Data!$C$7))*$C$12,"")</f>
        <v/>
      </c>
      <c r="L2681" s="42" t="str">
        <f t="shared" ca="1" si="1260"/>
        <v/>
      </c>
      <c r="M2681" s="44" t="str">
        <f t="shared" ca="1" si="1261"/>
        <v/>
      </c>
      <c r="N2681" s="44" t="str">
        <f t="shared" ca="1" si="1262"/>
        <v/>
      </c>
      <c r="O2681" s="108" t="str">
        <f t="shared" si="1246"/>
        <v/>
      </c>
      <c r="P2681" s="102" t="str">
        <f t="shared" si="1247"/>
        <v/>
      </c>
      <c r="Q2681" s="102" t="str">
        <f t="shared" si="1248"/>
        <v/>
      </c>
      <c r="R2681" s="120" t="str">
        <f t="shared" si="1249"/>
        <v/>
      </c>
      <c r="S2681" s="54" t="str">
        <f t="shared" si="1250"/>
        <v/>
      </c>
      <c r="T2681" s="5" t="str">
        <f t="shared" si="1251"/>
        <v/>
      </c>
      <c r="U2681" s="152" t="str">
        <f t="shared" si="1234"/>
        <v/>
      </c>
      <c r="V2681" s="152" t="str">
        <f t="shared" si="1235"/>
        <v/>
      </c>
      <c r="W2681" s="153" t="str">
        <f t="shared" si="1236"/>
        <v/>
      </c>
      <c r="X2681" s="153" t="str">
        <f t="shared" si="1237"/>
        <v/>
      </c>
      <c r="Y2681" s="153" t="str">
        <f t="shared" si="1238"/>
        <v/>
      </c>
      <c r="Z2681" s="153" t="str">
        <f t="shared" si="1239"/>
        <v/>
      </c>
      <c r="AA2681" s="152" t="str">
        <f t="shared" si="1240"/>
        <v/>
      </c>
      <c r="AB2681" s="152" t="str">
        <f t="shared" si="1241"/>
        <v/>
      </c>
      <c r="AC2681" s="154" t="str">
        <f t="shared" si="1252"/>
        <v/>
      </c>
      <c r="AD2681" s="154" t="str">
        <f t="shared" si="1253"/>
        <v/>
      </c>
      <c r="AE2681" s="3" t="str">
        <f t="shared" si="1254"/>
        <v/>
      </c>
      <c r="AF2681" s="3" t="str">
        <f t="shared" si="1255"/>
        <v/>
      </c>
      <c r="AG2681" s="3" t="str">
        <f t="shared" si="1256"/>
        <v/>
      </c>
      <c r="AH2681" s="4" t="str">
        <f t="shared" si="1257"/>
        <v/>
      </c>
      <c r="AI2681" s="75" t="str">
        <f t="shared" si="1258"/>
        <v/>
      </c>
      <c r="AJ2681" s="75" t="str">
        <f t="shared" si="1259"/>
        <v/>
      </c>
    </row>
    <row r="2682" spans="1:36" ht="14.25">
      <c r="A2682" s="41" t="str">
        <f t="shared" si="1242"/>
        <v/>
      </c>
      <c r="B2682" s="150" t="str">
        <f>IF(ISNUMBER(A2682),INDEX('MetaTrader Import'!$H$13:$J$5893,TRUNC(((A2682-$A$39+1)-1)/3)+1,MOD((A2682-$A$39+1)-1,3)+1),"")</f>
        <v/>
      </c>
      <c r="C2682" s="43" t="str">
        <f t="shared" si="1243"/>
        <v/>
      </c>
      <c r="D2682" s="43" t="str">
        <f t="shared" ca="1" si="1233"/>
        <v/>
      </c>
      <c r="E2682" s="43" t="str">
        <f t="shared" si="1244"/>
        <v/>
      </c>
      <c r="F2682" s="43" t="str">
        <f t="shared" si="1245"/>
        <v/>
      </c>
      <c r="G2682" s="43" t="str">
        <f>IF(A2682&lt;&gt;"",IF(A2682&lt;Data!$G$11*0.25,$C$13/$G$32,IF(A2682&gt;Data!$G$11*0.25,$C$13,$C$13*10)),"")</f>
        <v/>
      </c>
      <c r="H2682" s="43" t="str">
        <f>IF(A2682&lt;&gt;"",IF(Data!$G$9="constant",$C$13,IF(Data!$G$9="squeeze",G2682,F2682)),"")</f>
        <v/>
      </c>
      <c r="I2682" s="38" t="str">
        <f ca="1">IF(ISNUMBER(A2682),NORMINV(RAND(),0,IF(AND(Data!$G$9="squeeze",A2682&lt;Data!$G$11*0.25),$H$32,1)*$C$30*$C$13)*($C$14*$C$12),"")</f>
        <v/>
      </c>
      <c r="J2682" s="42" t="str">
        <f ca="1">IFERROR(IF(Data!$C$6="Real",B2682,I2682+J2681+($C$14*$C$12)*(NORMINV(RAND(),$C$15,CHOOSE($G$13,$C$13,F2682,G2682)))),"")</f>
        <v/>
      </c>
      <c r="K2682" s="88" t="str">
        <f>IF(ISNUMBER(A2682), IF($G$16="fixed",$G$17,MIN(H2682*Data!$C$7*$C$16*0.5,$C$17*Data!$C$7))*$C$12,"")</f>
        <v/>
      </c>
      <c r="L2682" s="42" t="str">
        <f t="shared" ca="1" si="1260"/>
        <v/>
      </c>
      <c r="M2682" s="44" t="str">
        <f t="shared" ca="1" si="1261"/>
        <v/>
      </c>
      <c r="N2682" s="44" t="str">
        <f t="shared" ca="1" si="1262"/>
        <v/>
      </c>
      <c r="O2682" s="108" t="str">
        <f t="shared" si="1246"/>
        <v/>
      </c>
      <c r="P2682" s="102" t="str">
        <f t="shared" si="1247"/>
        <v/>
      </c>
      <c r="Q2682" s="102" t="str">
        <f t="shared" si="1248"/>
        <v/>
      </c>
      <c r="R2682" s="120" t="str">
        <f t="shared" si="1249"/>
        <v/>
      </c>
      <c r="S2682" s="54" t="str">
        <f t="shared" si="1250"/>
        <v/>
      </c>
      <c r="T2682" s="5" t="str">
        <f t="shared" si="1251"/>
        <v/>
      </c>
      <c r="U2682" s="152" t="str">
        <f t="shared" si="1234"/>
        <v/>
      </c>
      <c r="V2682" s="152" t="str">
        <f t="shared" si="1235"/>
        <v/>
      </c>
      <c r="W2682" s="153" t="str">
        <f t="shared" si="1236"/>
        <v/>
      </c>
      <c r="X2682" s="153" t="str">
        <f t="shared" si="1237"/>
        <v/>
      </c>
      <c r="Y2682" s="153" t="str">
        <f t="shared" si="1238"/>
        <v/>
      </c>
      <c r="Z2682" s="153" t="str">
        <f t="shared" si="1239"/>
        <v/>
      </c>
      <c r="AA2682" s="152" t="str">
        <f t="shared" si="1240"/>
        <v/>
      </c>
      <c r="AB2682" s="152" t="str">
        <f t="shared" si="1241"/>
        <v/>
      </c>
      <c r="AC2682" s="154" t="str">
        <f t="shared" si="1252"/>
        <v/>
      </c>
      <c r="AD2682" s="154" t="str">
        <f t="shared" si="1253"/>
        <v/>
      </c>
      <c r="AE2682" s="3" t="str">
        <f t="shared" si="1254"/>
        <v/>
      </c>
      <c r="AF2682" s="3" t="str">
        <f t="shared" si="1255"/>
        <v/>
      </c>
      <c r="AG2682" s="3" t="str">
        <f t="shared" si="1256"/>
        <v/>
      </c>
      <c r="AH2682" s="4" t="str">
        <f t="shared" si="1257"/>
        <v/>
      </c>
      <c r="AI2682" s="75" t="str">
        <f t="shared" si="1258"/>
        <v/>
      </c>
      <c r="AJ2682" s="75" t="str">
        <f t="shared" si="1259"/>
        <v/>
      </c>
    </row>
    <row r="2683" spans="1:36" ht="14.25">
      <c r="A2683" s="41" t="str">
        <f t="shared" si="1242"/>
        <v/>
      </c>
      <c r="B2683" s="150" t="str">
        <f>IF(ISNUMBER(A2683),INDEX('MetaTrader Import'!$H$13:$J$5893,TRUNC(((A2683-$A$39+1)-1)/3)+1,MOD((A2683-$A$39+1)-1,3)+1),"")</f>
        <v/>
      </c>
      <c r="C2683" s="43" t="str">
        <f t="shared" si="1243"/>
        <v/>
      </c>
      <c r="D2683" s="43" t="str">
        <f t="shared" ca="1" si="1233"/>
        <v/>
      </c>
      <c r="E2683" s="43" t="str">
        <f t="shared" si="1244"/>
        <v/>
      </c>
      <c r="F2683" s="43" t="str">
        <f t="shared" si="1245"/>
        <v/>
      </c>
      <c r="G2683" s="43" t="str">
        <f>IF(A2683&lt;&gt;"",IF(A2683&lt;Data!$G$11*0.25,$C$13/$G$32,IF(A2683&gt;Data!$G$11*0.25,$C$13,$C$13*10)),"")</f>
        <v/>
      </c>
      <c r="H2683" s="43" t="str">
        <f>IF(A2683&lt;&gt;"",IF(Data!$G$9="constant",$C$13,IF(Data!$G$9="squeeze",G2683,F2683)),"")</f>
        <v/>
      </c>
      <c r="I2683" s="38" t="str">
        <f ca="1">IF(ISNUMBER(A2683),NORMINV(RAND(),0,IF(AND(Data!$G$9="squeeze",A2683&lt;Data!$G$11*0.25),$H$32,1)*$C$30*$C$13)*($C$14*$C$12),"")</f>
        <v/>
      </c>
      <c r="J2683" s="42" t="str">
        <f ca="1">IFERROR(IF(Data!$C$6="Real",B2683,I2683+J2682+($C$14*$C$12)*(NORMINV(RAND(),$C$15,CHOOSE($G$13,$C$13,F2683,G2683)))),"")</f>
        <v/>
      </c>
      <c r="K2683" s="88" t="str">
        <f>IF(ISNUMBER(A2683), IF($G$16="fixed",$G$17,MIN(H2683*Data!$C$7*$C$16*0.5,$C$17*Data!$C$7))*$C$12,"")</f>
        <v/>
      </c>
      <c r="L2683" s="42" t="str">
        <f t="shared" ca="1" si="1260"/>
        <v/>
      </c>
      <c r="M2683" s="44" t="str">
        <f t="shared" ca="1" si="1261"/>
        <v/>
      </c>
      <c r="N2683" s="44" t="str">
        <f t="shared" ca="1" si="1262"/>
        <v/>
      </c>
      <c r="O2683" s="108" t="str">
        <f t="shared" si="1246"/>
        <v/>
      </c>
      <c r="P2683" s="102" t="str">
        <f t="shared" si="1247"/>
        <v/>
      </c>
      <c r="Q2683" s="102" t="str">
        <f t="shared" si="1248"/>
        <v/>
      </c>
      <c r="R2683" s="120" t="str">
        <f t="shared" si="1249"/>
        <v/>
      </c>
      <c r="S2683" s="54" t="str">
        <f t="shared" si="1250"/>
        <v/>
      </c>
      <c r="T2683" s="5" t="str">
        <f t="shared" si="1251"/>
        <v/>
      </c>
      <c r="U2683" s="152" t="str">
        <f t="shared" si="1234"/>
        <v/>
      </c>
      <c r="V2683" s="152" t="str">
        <f t="shared" si="1235"/>
        <v/>
      </c>
      <c r="W2683" s="153" t="str">
        <f t="shared" si="1236"/>
        <v/>
      </c>
      <c r="X2683" s="153" t="str">
        <f t="shared" si="1237"/>
        <v/>
      </c>
      <c r="Y2683" s="153" t="str">
        <f t="shared" si="1238"/>
        <v/>
      </c>
      <c r="Z2683" s="153" t="str">
        <f t="shared" si="1239"/>
        <v/>
      </c>
      <c r="AA2683" s="152" t="str">
        <f t="shared" si="1240"/>
        <v/>
      </c>
      <c r="AB2683" s="152" t="str">
        <f t="shared" si="1241"/>
        <v/>
      </c>
      <c r="AC2683" s="154" t="str">
        <f t="shared" si="1252"/>
        <v/>
      </c>
      <c r="AD2683" s="154" t="str">
        <f t="shared" si="1253"/>
        <v/>
      </c>
      <c r="AE2683" s="3" t="str">
        <f t="shared" si="1254"/>
        <v/>
      </c>
      <c r="AF2683" s="3" t="str">
        <f t="shared" si="1255"/>
        <v/>
      </c>
      <c r="AG2683" s="3" t="str">
        <f t="shared" si="1256"/>
        <v/>
      </c>
      <c r="AH2683" s="4" t="str">
        <f t="shared" si="1257"/>
        <v/>
      </c>
      <c r="AI2683" s="75" t="str">
        <f t="shared" si="1258"/>
        <v/>
      </c>
      <c r="AJ2683" s="75" t="str">
        <f t="shared" si="1259"/>
        <v/>
      </c>
    </row>
    <row r="2684" spans="1:36" ht="14.25">
      <c r="A2684" s="41" t="str">
        <f t="shared" si="1242"/>
        <v/>
      </c>
      <c r="B2684" s="150" t="str">
        <f>IF(ISNUMBER(A2684),INDEX('MetaTrader Import'!$H$13:$J$5893,TRUNC(((A2684-$A$39+1)-1)/3)+1,MOD((A2684-$A$39+1)-1,3)+1),"")</f>
        <v/>
      </c>
      <c r="C2684" s="43" t="str">
        <f t="shared" si="1243"/>
        <v/>
      </c>
      <c r="D2684" s="43" t="str">
        <f t="shared" ca="1" si="1233"/>
        <v/>
      </c>
      <c r="E2684" s="43" t="str">
        <f t="shared" si="1244"/>
        <v/>
      </c>
      <c r="F2684" s="43" t="str">
        <f t="shared" si="1245"/>
        <v/>
      </c>
      <c r="G2684" s="43" t="str">
        <f>IF(A2684&lt;&gt;"",IF(A2684&lt;Data!$G$11*0.25,$C$13/$G$32,IF(A2684&gt;Data!$G$11*0.25,$C$13,$C$13*10)),"")</f>
        <v/>
      </c>
      <c r="H2684" s="43" t="str">
        <f>IF(A2684&lt;&gt;"",IF(Data!$G$9="constant",$C$13,IF(Data!$G$9="squeeze",G2684,F2684)),"")</f>
        <v/>
      </c>
      <c r="I2684" s="38" t="str">
        <f ca="1">IF(ISNUMBER(A2684),NORMINV(RAND(),0,IF(AND(Data!$G$9="squeeze",A2684&lt;Data!$G$11*0.25),$H$32,1)*$C$30*$C$13)*($C$14*$C$12),"")</f>
        <v/>
      </c>
      <c r="J2684" s="42" t="str">
        <f ca="1">IFERROR(IF(Data!$C$6="Real",B2684,I2684+J2683+($C$14*$C$12)*(NORMINV(RAND(),$C$15,CHOOSE($G$13,$C$13,F2684,G2684)))),"")</f>
        <v/>
      </c>
      <c r="K2684" s="88" t="str">
        <f>IF(ISNUMBER(A2684), IF($G$16="fixed",$G$17,MIN(H2684*Data!$C$7*$C$16*0.5,$C$17*Data!$C$7))*$C$12,"")</f>
        <v/>
      </c>
      <c r="L2684" s="42" t="str">
        <f t="shared" ca="1" si="1260"/>
        <v/>
      </c>
      <c r="M2684" s="44" t="str">
        <f t="shared" ca="1" si="1261"/>
        <v/>
      </c>
      <c r="N2684" s="44" t="str">
        <f t="shared" ca="1" si="1262"/>
        <v/>
      </c>
      <c r="O2684" s="108" t="str">
        <f t="shared" si="1246"/>
        <v/>
      </c>
      <c r="P2684" s="102" t="str">
        <f t="shared" si="1247"/>
        <v/>
      </c>
      <c r="Q2684" s="102" t="str">
        <f t="shared" si="1248"/>
        <v/>
      </c>
      <c r="R2684" s="120" t="str">
        <f t="shared" si="1249"/>
        <v/>
      </c>
      <c r="S2684" s="54" t="str">
        <f t="shared" si="1250"/>
        <v/>
      </c>
      <c r="T2684" s="5" t="str">
        <f t="shared" si="1251"/>
        <v/>
      </c>
      <c r="U2684" s="152" t="str">
        <f t="shared" si="1234"/>
        <v/>
      </c>
      <c r="V2684" s="152" t="str">
        <f t="shared" si="1235"/>
        <v/>
      </c>
      <c r="W2684" s="153" t="str">
        <f t="shared" si="1236"/>
        <v/>
      </c>
      <c r="X2684" s="153" t="str">
        <f t="shared" si="1237"/>
        <v/>
      </c>
      <c r="Y2684" s="153" t="str">
        <f t="shared" si="1238"/>
        <v/>
      </c>
      <c r="Z2684" s="153" t="str">
        <f t="shared" si="1239"/>
        <v/>
      </c>
      <c r="AA2684" s="152" t="str">
        <f t="shared" si="1240"/>
        <v/>
      </c>
      <c r="AB2684" s="152" t="str">
        <f t="shared" si="1241"/>
        <v/>
      </c>
      <c r="AC2684" s="154" t="str">
        <f t="shared" si="1252"/>
        <v/>
      </c>
      <c r="AD2684" s="154" t="str">
        <f t="shared" si="1253"/>
        <v/>
      </c>
      <c r="AE2684" s="3" t="str">
        <f t="shared" si="1254"/>
        <v/>
      </c>
      <c r="AF2684" s="3" t="str">
        <f t="shared" si="1255"/>
        <v/>
      </c>
      <c r="AG2684" s="3" t="str">
        <f t="shared" si="1256"/>
        <v/>
      </c>
      <c r="AH2684" s="4" t="str">
        <f t="shared" si="1257"/>
        <v/>
      </c>
      <c r="AI2684" s="75" t="str">
        <f t="shared" si="1258"/>
        <v/>
      </c>
      <c r="AJ2684" s="75" t="str">
        <f t="shared" si="1259"/>
        <v/>
      </c>
    </row>
    <row r="2685" spans="1:36" ht="14.25">
      <c r="A2685" s="41" t="str">
        <f t="shared" si="1242"/>
        <v/>
      </c>
      <c r="B2685" s="150" t="str">
        <f>IF(ISNUMBER(A2685),INDEX('MetaTrader Import'!$H$13:$J$5893,TRUNC(((A2685-$A$39+1)-1)/3)+1,MOD((A2685-$A$39+1)-1,3)+1),"")</f>
        <v/>
      </c>
      <c r="C2685" s="43" t="str">
        <f t="shared" si="1243"/>
        <v/>
      </c>
      <c r="D2685" s="43" t="str">
        <f t="shared" ca="1" si="1233"/>
        <v/>
      </c>
      <c r="E2685" s="43" t="str">
        <f t="shared" si="1244"/>
        <v/>
      </c>
      <c r="F2685" s="43" t="str">
        <f t="shared" si="1245"/>
        <v/>
      </c>
      <c r="G2685" s="43" t="str">
        <f>IF(A2685&lt;&gt;"",IF(A2685&lt;Data!$G$11*0.25,$C$13/$G$32,IF(A2685&gt;Data!$G$11*0.25,$C$13,$C$13*10)),"")</f>
        <v/>
      </c>
      <c r="H2685" s="43" t="str">
        <f>IF(A2685&lt;&gt;"",IF(Data!$G$9="constant",$C$13,IF(Data!$G$9="squeeze",G2685,F2685)),"")</f>
        <v/>
      </c>
      <c r="I2685" s="38" t="str">
        <f ca="1">IF(ISNUMBER(A2685),NORMINV(RAND(),0,IF(AND(Data!$G$9="squeeze",A2685&lt;Data!$G$11*0.25),$H$32,1)*$C$30*$C$13)*($C$14*$C$12),"")</f>
        <v/>
      </c>
      <c r="J2685" s="42" t="str">
        <f ca="1">IFERROR(IF(Data!$C$6="Real",B2685,I2685+J2684+($C$14*$C$12)*(NORMINV(RAND(),$C$15,CHOOSE($G$13,$C$13,F2685,G2685)))),"")</f>
        <v/>
      </c>
      <c r="K2685" s="88" t="str">
        <f>IF(ISNUMBER(A2685), IF($G$16="fixed",$G$17,MIN(H2685*Data!$C$7*$C$16*0.5,$C$17*Data!$C$7))*$C$12,"")</f>
        <v/>
      </c>
      <c r="L2685" s="42" t="str">
        <f t="shared" ca="1" si="1260"/>
        <v/>
      </c>
      <c r="M2685" s="44" t="str">
        <f t="shared" ca="1" si="1261"/>
        <v/>
      </c>
      <c r="N2685" s="44" t="str">
        <f t="shared" ca="1" si="1262"/>
        <v/>
      </c>
      <c r="O2685" s="108" t="str">
        <f t="shared" si="1246"/>
        <v/>
      </c>
      <c r="P2685" s="102" t="str">
        <f t="shared" si="1247"/>
        <v/>
      </c>
      <c r="Q2685" s="102" t="str">
        <f t="shared" si="1248"/>
        <v/>
      </c>
      <c r="R2685" s="120" t="str">
        <f t="shared" si="1249"/>
        <v/>
      </c>
      <c r="S2685" s="54" t="str">
        <f t="shared" si="1250"/>
        <v/>
      </c>
      <c r="T2685" s="5" t="str">
        <f t="shared" si="1251"/>
        <v/>
      </c>
      <c r="U2685" s="152" t="str">
        <f t="shared" si="1234"/>
        <v/>
      </c>
      <c r="V2685" s="152" t="str">
        <f t="shared" si="1235"/>
        <v/>
      </c>
      <c r="W2685" s="153" t="str">
        <f t="shared" si="1236"/>
        <v/>
      </c>
      <c r="X2685" s="153" t="str">
        <f t="shared" si="1237"/>
        <v/>
      </c>
      <c r="Y2685" s="153" t="str">
        <f t="shared" si="1238"/>
        <v/>
      </c>
      <c r="Z2685" s="153" t="str">
        <f t="shared" si="1239"/>
        <v/>
      </c>
      <c r="AA2685" s="152" t="str">
        <f t="shared" si="1240"/>
        <v/>
      </c>
      <c r="AB2685" s="152" t="str">
        <f t="shared" si="1241"/>
        <v/>
      </c>
      <c r="AC2685" s="154" t="str">
        <f t="shared" si="1252"/>
        <v/>
      </c>
      <c r="AD2685" s="154" t="str">
        <f t="shared" si="1253"/>
        <v/>
      </c>
      <c r="AE2685" s="3" t="str">
        <f t="shared" si="1254"/>
        <v/>
      </c>
      <c r="AF2685" s="3" t="str">
        <f t="shared" si="1255"/>
        <v/>
      </c>
      <c r="AG2685" s="3" t="str">
        <f t="shared" si="1256"/>
        <v/>
      </c>
      <c r="AH2685" s="4" t="str">
        <f t="shared" si="1257"/>
        <v/>
      </c>
      <c r="AI2685" s="75" t="str">
        <f t="shared" si="1258"/>
        <v/>
      </c>
      <c r="AJ2685" s="75" t="str">
        <f t="shared" si="1259"/>
        <v/>
      </c>
    </row>
    <row r="2686" spans="1:36" ht="14.25">
      <c r="A2686" s="41" t="str">
        <f t="shared" si="1242"/>
        <v/>
      </c>
      <c r="B2686" s="150" t="str">
        <f>IF(ISNUMBER(A2686),INDEX('MetaTrader Import'!$H$13:$J$5893,TRUNC(((A2686-$A$39+1)-1)/3)+1,MOD((A2686-$A$39+1)-1,3)+1),"")</f>
        <v/>
      </c>
      <c r="C2686" s="43" t="str">
        <f t="shared" si="1243"/>
        <v/>
      </c>
      <c r="D2686" s="43" t="str">
        <f t="shared" ca="1" si="1233"/>
        <v/>
      </c>
      <c r="E2686" s="43" t="str">
        <f t="shared" si="1244"/>
        <v/>
      </c>
      <c r="F2686" s="43" t="str">
        <f t="shared" si="1245"/>
        <v/>
      </c>
      <c r="G2686" s="43" t="str">
        <f>IF(A2686&lt;&gt;"",IF(A2686&lt;Data!$G$11*0.25,$C$13/$G$32,IF(A2686&gt;Data!$G$11*0.25,$C$13,$C$13*10)),"")</f>
        <v/>
      </c>
      <c r="H2686" s="43" t="str">
        <f>IF(A2686&lt;&gt;"",IF(Data!$G$9="constant",$C$13,IF(Data!$G$9="squeeze",G2686,F2686)),"")</f>
        <v/>
      </c>
      <c r="I2686" s="38" t="str">
        <f ca="1">IF(ISNUMBER(A2686),NORMINV(RAND(),0,IF(AND(Data!$G$9="squeeze",A2686&lt;Data!$G$11*0.25),$H$32,1)*$C$30*$C$13)*($C$14*$C$12),"")</f>
        <v/>
      </c>
      <c r="J2686" s="42" t="str">
        <f ca="1">IFERROR(IF(Data!$C$6="Real",B2686,I2686+J2685+($C$14*$C$12)*(NORMINV(RAND(),$C$15,CHOOSE($G$13,$C$13,F2686,G2686)))),"")</f>
        <v/>
      </c>
      <c r="K2686" s="88" t="str">
        <f>IF(ISNUMBER(A2686), IF($G$16="fixed",$G$17,MIN(H2686*Data!$C$7*$C$16*0.5,$C$17*Data!$C$7))*$C$12,"")</f>
        <v/>
      </c>
      <c r="L2686" s="42" t="str">
        <f t="shared" ca="1" si="1260"/>
        <v/>
      </c>
      <c r="M2686" s="44" t="str">
        <f t="shared" ca="1" si="1261"/>
        <v/>
      </c>
      <c r="N2686" s="44" t="str">
        <f t="shared" ca="1" si="1262"/>
        <v/>
      </c>
      <c r="O2686" s="108" t="str">
        <f t="shared" si="1246"/>
        <v/>
      </c>
      <c r="P2686" s="102" t="str">
        <f t="shared" si="1247"/>
        <v/>
      </c>
      <c r="Q2686" s="102" t="str">
        <f t="shared" si="1248"/>
        <v/>
      </c>
      <c r="R2686" s="120" t="str">
        <f t="shared" si="1249"/>
        <v/>
      </c>
      <c r="S2686" s="54" t="str">
        <f t="shared" si="1250"/>
        <v/>
      </c>
      <c r="T2686" s="5" t="str">
        <f t="shared" si="1251"/>
        <v/>
      </c>
      <c r="U2686" s="152" t="str">
        <f t="shared" si="1234"/>
        <v/>
      </c>
      <c r="V2686" s="152" t="str">
        <f t="shared" si="1235"/>
        <v/>
      </c>
      <c r="W2686" s="153" t="str">
        <f t="shared" si="1236"/>
        <v/>
      </c>
      <c r="X2686" s="153" t="str">
        <f t="shared" si="1237"/>
        <v/>
      </c>
      <c r="Y2686" s="153" t="str">
        <f t="shared" si="1238"/>
        <v/>
      </c>
      <c r="Z2686" s="153" t="str">
        <f t="shared" si="1239"/>
        <v/>
      </c>
      <c r="AA2686" s="152" t="str">
        <f t="shared" si="1240"/>
        <v/>
      </c>
      <c r="AB2686" s="152" t="str">
        <f t="shared" si="1241"/>
        <v/>
      </c>
      <c r="AC2686" s="154" t="str">
        <f t="shared" si="1252"/>
        <v/>
      </c>
      <c r="AD2686" s="154" t="str">
        <f t="shared" si="1253"/>
        <v/>
      </c>
      <c r="AE2686" s="3" t="str">
        <f t="shared" si="1254"/>
        <v/>
      </c>
      <c r="AF2686" s="3" t="str">
        <f t="shared" si="1255"/>
        <v/>
      </c>
      <c r="AG2686" s="3" t="str">
        <f t="shared" si="1256"/>
        <v/>
      </c>
      <c r="AH2686" s="4" t="str">
        <f t="shared" si="1257"/>
        <v/>
      </c>
      <c r="AI2686" s="75" t="str">
        <f t="shared" si="1258"/>
        <v/>
      </c>
      <c r="AJ2686" s="75" t="str">
        <f t="shared" si="1259"/>
        <v/>
      </c>
    </row>
    <row r="2687" spans="1:36" ht="14.25">
      <c r="A2687" s="41" t="str">
        <f t="shared" si="1242"/>
        <v/>
      </c>
      <c r="B2687" s="150" t="str">
        <f>IF(ISNUMBER(A2687),INDEX('MetaTrader Import'!$H$13:$J$5893,TRUNC(((A2687-$A$39+1)-1)/3)+1,MOD((A2687-$A$39+1)-1,3)+1),"")</f>
        <v/>
      </c>
      <c r="C2687" s="43" t="str">
        <f t="shared" si="1243"/>
        <v/>
      </c>
      <c r="D2687" s="43" t="str">
        <f t="shared" ca="1" si="1233"/>
        <v/>
      </c>
      <c r="E2687" s="43" t="str">
        <f t="shared" si="1244"/>
        <v/>
      </c>
      <c r="F2687" s="43" t="str">
        <f t="shared" si="1245"/>
        <v/>
      </c>
      <c r="G2687" s="43" t="str">
        <f>IF(A2687&lt;&gt;"",IF(A2687&lt;Data!$G$11*0.25,$C$13/$G$32,IF(A2687&gt;Data!$G$11*0.25,$C$13,$C$13*10)),"")</f>
        <v/>
      </c>
      <c r="H2687" s="43" t="str">
        <f>IF(A2687&lt;&gt;"",IF(Data!$G$9="constant",$C$13,IF(Data!$G$9="squeeze",G2687,F2687)),"")</f>
        <v/>
      </c>
      <c r="I2687" s="38" t="str">
        <f ca="1">IF(ISNUMBER(A2687),NORMINV(RAND(),0,IF(AND(Data!$G$9="squeeze",A2687&lt;Data!$G$11*0.25),$H$32,1)*$C$30*$C$13)*($C$14*$C$12),"")</f>
        <v/>
      </c>
      <c r="J2687" s="42" t="str">
        <f ca="1">IFERROR(IF(Data!$C$6="Real",B2687,I2687+J2686+($C$14*$C$12)*(NORMINV(RAND(),$C$15,CHOOSE($G$13,$C$13,F2687,G2687)))),"")</f>
        <v/>
      </c>
      <c r="K2687" s="88" t="str">
        <f>IF(ISNUMBER(A2687), IF($G$16="fixed",$G$17,MIN(H2687*Data!$C$7*$C$16*0.5,$C$17*Data!$C$7))*$C$12,"")</f>
        <v/>
      </c>
      <c r="L2687" s="42" t="str">
        <f t="shared" ca="1" si="1260"/>
        <v/>
      </c>
      <c r="M2687" s="44" t="str">
        <f t="shared" ca="1" si="1261"/>
        <v/>
      </c>
      <c r="N2687" s="44" t="str">
        <f t="shared" ca="1" si="1262"/>
        <v/>
      </c>
      <c r="O2687" s="108" t="str">
        <f t="shared" si="1246"/>
        <v/>
      </c>
      <c r="P2687" s="102" t="str">
        <f t="shared" si="1247"/>
        <v/>
      </c>
      <c r="Q2687" s="102" t="str">
        <f t="shared" si="1248"/>
        <v/>
      </c>
      <c r="R2687" s="120" t="str">
        <f t="shared" si="1249"/>
        <v/>
      </c>
      <c r="S2687" s="54" t="str">
        <f t="shared" si="1250"/>
        <v/>
      </c>
      <c r="T2687" s="5" t="str">
        <f t="shared" si="1251"/>
        <v/>
      </c>
      <c r="U2687" s="152" t="str">
        <f t="shared" si="1234"/>
        <v/>
      </c>
      <c r="V2687" s="152" t="str">
        <f t="shared" si="1235"/>
        <v/>
      </c>
      <c r="W2687" s="153" t="str">
        <f t="shared" si="1236"/>
        <v/>
      </c>
      <c r="X2687" s="153" t="str">
        <f t="shared" si="1237"/>
        <v/>
      </c>
      <c r="Y2687" s="153" t="str">
        <f t="shared" si="1238"/>
        <v/>
      </c>
      <c r="Z2687" s="153" t="str">
        <f t="shared" si="1239"/>
        <v/>
      </c>
      <c r="AA2687" s="152" t="str">
        <f t="shared" si="1240"/>
        <v/>
      </c>
      <c r="AB2687" s="152" t="str">
        <f t="shared" si="1241"/>
        <v/>
      </c>
      <c r="AC2687" s="154" t="str">
        <f t="shared" si="1252"/>
        <v/>
      </c>
      <c r="AD2687" s="154" t="str">
        <f t="shared" si="1253"/>
        <v/>
      </c>
      <c r="AE2687" s="3" t="str">
        <f t="shared" si="1254"/>
        <v/>
      </c>
      <c r="AF2687" s="3" t="str">
        <f t="shared" si="1255"/>
        <v/>
      </c>
      <c r="AG2687" s="3" t="str">
        <f t="shared" si="1256"/>
        <v/>
      </c>
      <c r="AH2687" s="4" t="str">
        <f t="shared" si="1257"/>
        <v/>
      </c>
      <c r="AI2687" s="75" t="str">
        <f t="shared" si="1258"/>
        <v/>
      </c>
      <c r="AJ2687" s="75" t="str">
        <f t="shared" si="1259"/>
        <v/>
      </c>
    </row>
    <row r="2688" spans="1:36" ht="14.25">
      <c r="A2688" s="41" t="str">
        <f t="shared" si="1242"/>
        <v/>
      </c>
      <c r="B2688" s="150" t="str">
        <f>IF(ISNUMBER(A2688),INDEX('MetaTrader Import'!$H$13:$J$5893,TRUNC(((A2688-$A$39+1)-1)/3)+1,MOD((A2688-$A$39+1)-1,3)+1),"")</f>
        <v/>
      </c>
      <c r="C2688" s="43" t="str">
        <f t="shared" si="1243"/>
        <v/>
      </c>
      <c r="D2688" s="43" t="str">
        <f t="shared" ca="1" si="1233"/>
        <v/>
      </c>
      <c r="E2688" s="43" t="str">
        <f t="shared" si="1244"/>
        <v/>
      </c>
      <c r="F2688" s="43" t="str">
        <f t="shared" si="1245"/>
        <v/>
      </c>
      <c r="G2688" s="43" t="str">
        <f>IF(A2688&lt;&gt;"",IF(A2688&lt;Data!$G$11*0.25,$C$13/$G$32,IF(A2688&gt;Data!$G$11*0.25,$C$13,$C$13*10)),"")</f>
        <v/>
      </c>
      <c r="H2688" s="43" t="str">
        <f>IF(A2688&lt;&gt;"",IF(Data!$G$9="constant",$C$13,IF(Data!$G$9="squeeze",G2688,F2688)),"")</f>
        <v/>
      </c>
      <c r="I2688" s="38" t="str">
        <f ca="1">IF(ISNUMBER(A2688),NORMINV(RAND(),0,IF(AND(Data!$G$9="squeeze",A2688&lt;Data!$G$11*0.25),$H$32,1)*$C$30*$C$13)*($C$14*$C$12),"")</f>
        <v/>
      </c>
      <c r="J2688" s="42" t="str">
        <f ca="1">IFERROR(IF(Data!$C$6="Real",B2688,I2688+J2687+($C$14*$C$12)*(NORMINV(RAND(),$C$15,CHOOSE($G$13,$C$13,F2688,G2688)))),"")</f>
        <v/>
      </c>
      <c r="K2688" s="88" t="str">
        <f>IF(ISNUMBER(A2688), IF($G$16="fixed",$G$17,MIN(H2688*Data!$C$7*$C$16*0.5,$C$17*Data!$C$7))*$C$12,"")</f>
        <v/>
      </c>
      <c r="L2688" s="42" t="str">
        <f t="shared" ca="1" si="1260"/>
        <v/>
      </c>
      <c r="M2688" s="44" t="str">
        <f t="shared" ca="1" si="1261"/>
        <v/>
      </c>
      <c r="N2688" s="44" t="str">
        <f t="shared" ca="1" si="1262"/>
        <v/>
      </c>
      <c r="O2688" s="108" t="str">
        <f t="shared" si="1246"/>
        <v/>
      </c>
      <c r="P2688" s="102" t="str">
        <f t="shared" si="1247"/>
        <v/>
      </c>
      <c r="Q2688" s="102" t="str">
        <f t="shared" si="1248"/>
        <v/>
      </c>
      <c r="R2688" s="120" t="str">
        <f t="shared" si="1249"/>
        <v/>
      </c>
      <c r="S2688" s="54" t="str">
        <f t="shared" si="1250"/>
        <v/>
      </c>
      <c r="T2688" s="5" t="str">
        <f t="shared" si="1251"/>
        <v/>
      </c>
      <c r="U2688" s="152" t="str">
        <f t="shared" si="1234"/>
        <v/>
      </c>
      <c r="V2688" s="152" t="str">
        <f t="shared" si="1235"/>
        <v/>
      </c>
      <c r="W2688" s="153" t="str">
        <f t="shared" si="1236"/>
        <v/>
      </c>
      <c r="X2688" s="153" t="str">
        <f t="shared" si="1237"/>
        <v/>
      </c>
      <c r="Y2688" s="153" t="str">
        <f t="shared" si="1238"/>
        <v/>
      </c>
      <c r="Z2688" s="153" t="str">
        <f t="shared" si="1239"/>
        <v/>
      </c>
      <c r="AA2688" s="152" t="str">
        <f t="shared" si="1240"/>
        <v/>
      </c>
      <c r="AB2688" s="152" t="str">
        <f t="shared" si="1241"/>
        <v/>
      </c>
      <c r="AC2688" s="154" t="str">
        <f t="shared" si="1252"/>
        <v/>
      </c>
      <c r="AD2688" s="154" t="str">
        <f t="shared" si="1253"/>
        <v/>
      </c>
      <c r="AE2688" s="3" t="str">
        <f t="shared" si="1254"/>
        <v/>
      </c>
      <c r="AF2688" s="3" t="str">
        <f t="shared" si="1255"/>
        <v/>
      </c>
      <c r="AG2688" s="3" t="str">
        <f t="shared" si="1256"/>
        <v/>
      </c>
      <c r="AH2688" s="4" t="str">
        <f t="shared" si="1257"/>
        <v/>
      </c>
      <c r="AI2688" s="75" t="str">
        <f t="shared" si="1258"/>
        <v/>
      </c>
      <c r="AJ2688" s="75" t="str">
        <f t="shared" si="1259"/>
        <v/>
      </c>
    </row>
    <row r="2689" spans="1:36" ht="14.25">
      <c r="A2689" s="41" t="str">
        <f t="shared" si="1242"/>
        <v/>
      </c>
      <c r="B2689" s="150" t="str">
        <f>IF(ISNUMBER(A2689),INDEX('MetaTrader Import'!$H$13:$J$5893,TRUNC(((A2689-$A$39+1)-1)/3)+1,MOD((A2689-$A$39+1)-1,3)+1),"")</f>
        <v/>
      </c>
      <c r="C2689" s="43" t="str">
        <f t="shared" si="1243"/>
        <v/>
      </c>
      <c r="D2689" s="43" t="str">
        <f t="shared" ca="1" si="1233"/>
        <v/>
      </c>
      <c r="E2689" s="43" t="str">
        <f t="shared" si="1244"/>
        <v/>
      </c>
      <c r="F2689" s="43" t="str">
        <f t="shared" si="1245"/>
        <v/>
      </c>
      <c r="G2689" s="43" t="str">
        <f>IF(A2689&lt;&gt;"",IF(A2689&lt;Data!$G$11*0.25,$C$13/$G$32,IF(A2689&gt;Data!$G$11*0.25,$C$13,$C$13*10)),"")</f>
        <v/>
      </c>
      <c r="H2689" s="43" t="str">
        <f>IF(A2689&lt;&gt;"",IF(Data!$G$9="constant",$C$13,IF(Data!$G$9="squeeze",G2689,F2689)),"")</f>
        <v/>
      </c>
      <c r="I2689" s="38" t="str">
        <f ca="1">IF(ISNUMBER(A2689),NORMINV(RAND(),0,IF(AND(Data!$G$9="squeeze",A2689&lt;Data!$G$11*0.25),$H$32,1)*$C$30*$C$13)*($C$14*$C$12),"")</f>
        <v/>
      </c>
      <c r="J2689" s="42" t="str">
        <f ca="1">IFERROR(IF(Data!$C$6="Real",B2689,I2689+J2688+($C$14*$C$12)*(NORMINV(RAND(),$C$15,CHOOSE($G$13,$C$13,F2689,G2689)))),"")</f>
        <v/>
      </c>
      <c r="K2689" s="88" t="str">
        <f>IF(ISNUMBER(A2689), IF($G$16="fixed",$G$17,MIN(H2689*Data!$C$7*$C$16*0.5,$C$17*Data!$C$7))*$C$12,"")</f>
        <v/>
      </c>
      <c r="L2689" s="42" t="str">
        <f t="shared" ca="1" si="1260"/>
        <v/>
      </c>
      <c r="M2689" s="44" t="str">
        <f t="shared" ca="1" si="1261"/>
        <v/>
      </c>
      <c r="N2689" s="44" t="str">
        <f t="shared" ca="1" si="1262"/>
        <v/>
      </c>
      <c r="O2689" s="108" t="str">
        <f t="shared" si="1246"/>
        <v/>
      </c>
      <c r="P2689" s="102" t="str">
        <f t="shared" si="1247"/>
        <v/>
      </c>
      <c r="Q2689" s="102" t="str">
        <f t="shared" si="1248"/>
        <v/>
      </c>
      <c r="R2689" s="120" t="str">
        <f t="shared" si="1249"/>
        <v/>
      </c>
      <c r="S2689" s="54" t="str">
        <f t="shared" si="1250"/>
        <v/>
      </c>
      <c r="T2689" s="5" t="str">
        <f t="shared" si="1251"/>
        <v/>
      </c>
      <c r="U2689" s="152" t="str">
        <f t="shared" si="1234"/>
        <v/>
      </c>
      <c r="V2689" s="152" t="str">
        <f t="shared" si="1235"/>
        <v/>
      </c>
      <c r="W2689" s="153" t="str">
        <f t="shared" si="1236"/>
        <v/>
      </c>
      <c r="X2689" s="153" t="str">
        <f t="shared" si="1237"/>
        <v/>
      </c>
      <c r="Y2689" s="153" t="str">
        <f t="shared" si="1238"/>
        <v/>
      </c>
      <c r="Z2689" s="153" t="str">
        <f t="shared" si="1239"/>
        <v/>
      </c>
      <c r="AA2689" s="152" t="str">
        <f t="shared" si="1240"/>
        <v/>
      </c>
      <c r="AB2689" s="152" t="str">
        <f t="shared" si="1241"/>
        <v/>
      </c>
      <c r="AC2689" s="154" t="str">
        <f t="shared" si="1252"/>
        <v/>
      </c>
      <c r="AD2689" s="154" t="str">
        <f t="shared" si="1253"/>
        <v/>
      </c>
      <c r="AE2689" s="3" t="str">
        <f t="shared" si="1254"/>
        <v/>
      </c>
      <c r="AF2689" s="3" t="str">
        <f t="shared" si="1255"/>
        <v/>
      </c>
      <c r="AG2689" s="3" t="str">
        <f t="shared" si="1256"/>
        <v/>
      </c>
      <c r="AH2689" s="4" t="str">
        <f t="shared" si="1257"/>
        <v/>
      </c>
      <c r="AI2689" s="75" t="str">
        <f t="shared" si="1258"/>
        <v/>
      </c>
      <c r="AJ2689" s="75" t="str">
        <f t="shared" si="1259"/>
        <v/>
      </c>
    </row>
    <row r="2690" spans="1:36" ht="14.25">
      <c r="A2690" s="41" t="str">
        <f t="shared" si="1242"/>
        <v/>
      </c>
      <c r="B2690" s="150" t="str">
        <f>IF(ISNUMBER(A2690),INDEX('MetaTrader Import'!$H$13:$J$5893,TRUNC(((A2690-$A$39+1)-1)/3)+1,MOD((A2690-$A$39+1)-1,3)+1),"")</f>
        <v/>
      </c>
      <c r="C2690" s="43" t="str">
        <f t="shared" si="1243"/>
        <v/>
      </c>
      <c r="D2690" s="43" t="str">
        <f t="shared" ca="1" si="1233"/>
        <v/>
      </c>
      <c r="E2690" s="43" t="str">
        <f t="shared" si="1244"/>
        <v/>
      </c>
      <c r="F2690" s="43" t="str">
        <f t="shared" si="1245"/>
        <v/>
      </c>
      <c r="G2690" s="43" t="str">
        <f>IF(A2690&lt;&gt;"",IF(A2690&lt;Data!$G$11*0.25,$C$13/$G$32,IF(A2690&gt;Data!$G$11*0.25,$C$13,$C$13*10)),"")</f>
        <v/>
      </c>
      <c r="H2690" s="43" t="str">
        <f>IF(A2690&lt;&gt;"",IF(Data!$G$9="constant",$C$13,IF(Data!$G$9="squeeze",G2690,F2690)),"")</f>
        <v/>
      </c>
      <c r="I2690" s="38" t="str">
        <f ca="1">IF(ISNUMBER(A2690),NORMINV(RAND(),0,IF(AND(Data!$G$9="squeeze",A2690&lt;Data!$G$11*0.25),$H$32,1)*$C$30*$C$13)*($C$14*$C$12),"")</f>
        <v/>
      </c>
      <c r="J2690" s="42" t="str">
        <f ca="1">IFERROR(IF(Data!$C$6="Real",B2690,I2690+J2689+($C$14*$C$12)*(NORMINV(RAND(),$C$15,CHOOSE($G$13,$C$13,F2690,G2690)))),"")</f>
        <v/>
      </c>
      <c r="K2690" s="88" t="str">
        <f>IF(ISNUMBER(A2690), IF($G$16="fixed",$G$17,MIN(H2690*Data!$C$7*$C$16*0.5,$C$17*Data!$C$7))*$C$12,"")</f>
        <v/>
      </c>
      <c r="L2690" s="42" t="str">
        <f t="shared" ca="1" si="1260"/>
        <v/>
      </c>
      <c r="M2690" s="44" t="str">
        <f t="shared" ca="1" si="1261"/>
        <v/>
      </c>
      <c r="N2690" s="44" t="str">
        <f t="shared" ca="1" si="1262"/>
        <v/>
      </c>
      <c r="O2690" s="108" t="str">
        <f t="shared" si="1246"/>
        <v/>
      </c>
      <c r="P2690" s="102" t="str">
        <f t="shared" si="1247"/>
        <v/>
      </c>
      <c r="Q2690" s="102" t="str">
        <f t="shared" si="1248"/>
        <v/>
      </c>
      <c r="R2690" s="120" t="str">
        <f t="shared" si="1249"/>
        <v/>
      </c>
      <c r="S2690" s="54" t="str">
        <f t="shared" si="1250"/>
        <v/>
      </c>
      <c r="T2690" s="5" t="str">
        <f t="shared" si="1251"/>
        <v/>
      </c>
      <c r="U2690" s="152" t="str">
        <f t="shared" si="1234"/>
        <v/>
      </c>
      <c r="V2690" s="152" t="str">
        <f t="shared" si="1235"/>
        <v/>
      </c>
      <c r="W2690" s="153" t="str">
        <f t="shared" si="1236"/>
        <v/>
      </c>
      <c r="X2690" s="153" t="str">
        <f t="shared" si="1237"/>
        <v/>
      </c>
      <c r="Y2690" s="153" t="str">
        <f t="shared" si="1238"/>
        <v/>
      </c>
      <c r="Z2690" s="153" t="str">
        <f t="shared" si="1239"/>
        <v/>
      </c>
      <c r="AA2690" s="152" t="str">
        <f t="shared" si="1240"/>
        <v/>
      </c>
      <c r="AB2690" s="152" t="str">
        <f t="shared" si="1241"/>
        <v/>
      </c>
      <c r="AC2690" s="154" t="str">
        <f t="shared" si="1252"/>
        <v/>
      </c>
      <c r="AD2690" s="154" t="str">
        <f t="shared" si="1253"/>
        <v/>
      </c>
      <c r="AE2690" s="3" t="str">
        <f t="shared" si="1254"/>
        <v/>
      </c>
      <c r="AF2690" s="3" t="str">
        <f t="shared" si="1255"/>
        <v/>
      </c>
      <c r="AG2690" s="3" t="str">
        <f t="shared" si="1256"/>
        <v/>
      </c>
      <c r="AH2690" s="4" t="str">
        <f t="shared" si="1257"/>
        <v/>
      </c>
      <c r="AI2690" s="75" t="str">
        <f t="shared" si="1258"/>
        <v/>
      </c>
      <c r="AJ2690" s="75" t="str">
        <f t="shared" si="1259"/>
        <v/>
      </c>
    </row>
    <row r="2691" spans="1:36" ht="14.25">
      <c r="A2691" s="41" t="str">
        <f t="shared" si="1242"/>
        <v/>
      </c>
      <c r="B2691" s="150" t="str">
        <f>IF(ISNUMBER(A2691),INDEX('MetaTrader Import'!$H$13:$J$5893,TRUNC(((A2691-$A$39+1)-1)/3)+1,MOD((A2691-$A$39+1)-1,3)+1),"")</f>
        <v/>
      </c>
      <c r="C2691" s="43" t="str">
        <f t="shared" si="1243"/>
        <v/>
      </c>
      <c r="D2691" s="43" t="str">
        <f t="shared" ref="D2691:D2754" ca="1" si="1263">IF(A2691&lt;&gt;"",NORMINV(RAND(),($C$23-C2691)*$C$28,$C$27)+NORMINV(RAND(),IF(RAND()&gt;$C$26,$C$25,0),$C$27),"")</f>
        <v/>
      </c>
      <c r="E2691" s="43" t="str">
        <f t="shared" si="1244"/>
        <v/>
      </c>
      <c r="F2691" s="43" t="str">
        <f t="shared" si="1245"/>
        <v/>
      </c>
      <c r="G2691" s="43" t="str">
        <f>IF(A2691&lt;&gt;"",IF(A2691&lt;Data!$G$11*0.25,$C$13/$G$32,IF(A2691&gt;Data!$G$11*0.25,$C$13,$C$13*10)),"")</f>
        <v/>
      </c>
      <c r="H2691" s="43" t="str">
        <f>IF(A2691&lt;&gt;"",IF(Data!$G$9="constant",$C$13,IF(Data!$G$9="squeeze",G2691,F2691)),"")</f>
        <v/>
      </c>
      <c r="I2691" s="38" t="str">
        <f ca="1">IF(ISNUMBER(A2691),NORMINV(RAND(),0,IF(AND(Data!$G$9="squeeze",A2691&lt;Data!$G$11*0.25),$H$32,1)*$C$30*$C$13)*($C$14*$C$12),"")</f>
        <v/>
      </c>
      <c r="J2691" s="42" t="str">
        <f ca="1">IFERROR(IF(Data!$C$6="Real",B2691,I2691+J2690+($C$14*$C$12)*(NORMINV(RAND(),$C$15,CHOOSE($G$13,$C$13,F2691,G2691)))),"")</f>
        <v/>
      </c>
      <c r="K2691" s="88" t="str">
        <f>IF(ISNUMBER(A2691), IF($G$16="fixed",$G$17,MIN(H2691*Data!$C$7*$C$16*0.5,$C$17*Data!$C$7))*$C$12,"")</f>
        <v/>
      </c>
      <c r="L2691" s="42" t="str">
        <f t="shared" ca="1" si="1260"/>
        <v/>
      </c>
      <c r="M2691" s="44" t="str">
        <f t="shared" ca="1" si="1261"/>
        <v/>
      </c>
      <c r="N2691" s="44" t="str">
        <f t="shared" ca="1" si="1262"/>
        <v/>
      </c>
      <c r="O2691" s="108" t="str">
        <f t="shared" si="1246"/>
        <v/>
      </c>
      <c r="P2691" s="102" t="str">
        <f t="shared" si="1247"/>
        <v/>
      </c>
      <c r="Q2691" s="102" t="str">
        <f t="shared" si="1248"/>
        <v/>
      </c>
      <c r="R2691" s="120" t="str">
        <f t="shared" si="1249"/>
        <v/>
      </c>
      <c r="S2691" s="54" t="str">
        <f t="shared" si="1250"/>
        <v/>
      </c>
      <c r="T2691" s="5" t="str">
        <f t="shared" si="1251"/>
        <v/>
      </c>
      <c r="U2691" s="152" t="str">
        <f t="shared" ref="U2691:U2754" si="1264">IF(NOT(ISNUMBER(T2691)),"",IF(S2691=1,T2691,IF(M2691&gt;U2690,M2691,IF(ISNUMBER(U2690),U2690,""))))</f>
        <v/>
      </c>
      <c r="V2691" s="152" t="str">
        <f t="shared" ref="V2691:V2754" si="1265">IF(NOT(ISNUMBER(T2691)),"",IF(S2691=1,T2691,IF(N2691&lt;V2690,N2691,IF(ISNUMBER(V2690),V2690,""))))</f>
        <v/>
      </c>
      <c r="W2691" s="153" t="str">
        <f t="shared" ref="W2691:W2754" si="1266">IF(NOT(ISNUMBER(T2691)),"",MIN($F$24,IF(TRUNC((U2691-T2691)/$E$24*$G$12)+0&gt;IF(ISNUMBER(W2690),W2690,0),TRUNC((U2691-T2691)/$E$24*$G$12)+0,IF(ISNUMBER(W2690),W2690,0))))</f>
        <v/>
      </c>
      <c r="X2691" s="153" t="str">
        <f t="shared" ref="X2691:X2754" si="1267">IF(NOT(ISNUMBER(T2691)),"",MIN($F$24,IF(-TRUNC((V2691-T2691)/$E$24*$G$12)+0&gt;IF(ISNUMBER(X2690),X2690,0),-TRUNC((V2691-T2691)/$E$24*$G$12)+0,IF(ISNUMBER(X2690),X2690,0))))</f>
        <v/>
      </c>
      <c r="Y2691" s="153" t="str">
        <f t="shared" ref="Y2691:Y2754" si="1268">IF(ISNUMBER(W2691),(IF(W2691=0,0,1))*IF(ABS($I$24)=2,POWER(2,W2691-1),W2691)*SIGN($I$24)*$K$24,"")</f>
        <v/>
      </c>
      <c r="Z2691" s="153" t="str">
        <f t="shared" ref="Z2691:Z2754" si="1269">IF(ISNUMBER(X2691),(IF(X2691=0,0,1))*IF(ABS($I$24)=2,POWER(2,X2691-1),X2691)*SIGN($I$24)*$K$24,"")</f>
        <v/>
      </c>
      <c r="AA2691" s="152" t="str">
        <f t="shared" ref="AA2691:AA2754" si="1270">IF(OR(NOT(ISNUMBER(T2691)),W2691&lt;1),"",IF(OR(NOT(ISNUMBER(W2690)),W2690=0),IF(SIGN(Y2691)=1,M2691,N2691),(Y2690*AA2690+(Y2691-Y2690)*IF(SIGN(Y2691)=1,M2691,N2691))/Y2691))</f>
        <v/>
      </c>
      <c r="AB2691" s="152" t="str">
        <f t="shared" ref="AB2691:AB2754" si="1271">IF(OR(NOT(ISNUMBER(T2691)),X2691&lt;1),"",IF(OR(NOT(ISNUMBER(X2690)),X2690=0),IF(SIGN(Z2691)=1,N2691,M2691),(Z2690*AB2690+(Z2691-Z2690)*IF(SIGN(Z2691)=1,N2691,M2691))/Z2691))</f>
        <v/>
      </c>
      <c r="AC2691" s="154" t="str">
        <f t="shared" si="1252"/>
        <v/>
      </c>
      <c r="AD2691" s="154" t="str">
        <f t="shared" si="1253"/>
        <v/>
      </c>
      <c r="AE2691" s="3" t="str">
        <f t="shared" si="1254"/>
        <v/>
      </c>
      <c r="AF2691" s="3" t="str">
        <f t="shared" si="1255"/>
        <v/>
      </c>
      <c r="AG2691" s="3" t="str">
        <f t="shared" si="1256"/>
        <v/>
      </c>
      <c r="AH2691" s="4" t="str">
        <f t="shared" si="1257"/>
        <v/>
      </c>
      <c r="AI2691" s="75" t="str">
        <f t="shared" si="1258"/>
        <v/>
      </c>
      <c r="AJ2691" s="75" t="str">
        <f t="shared" si="1259"/>
        <v/>
      </c>
    </row>
    <row r="2692" spans="1:36" ht="14.25">
      <c r="A2692" s="41" t="str">
        <f t="shared" ref="A2692:A2755" si="1272">IFERROR(IF(A2691+1&gt;$C$19,"",A2691+1),"")</f>
        <v/>
      </c>
      <c r="B2692" s="150" t="str">
        <f>IF(ISNUMBER(A2692),INDEX('MetaTrader Import'!$H$13:$J$5893,TRUNC(((A2692-$A$39+1)-1)/3)+1,MOD((A2692-$A$39+1)-1,3)+1),"")</f>
        <v/>
      </c>
      <c r="C2692" s="43" t="str">
        <f t="shared" ref="C2692:C2755" si="1273">IF(A2692&lt;&gt;"",E2691,"")</f>
        <v/>
      </c>
      <c r="D2692" s="43" t="str">
        <f t="shared" ca="1" si="1263"/>
        <v/>
      </c>
      <c r="E2692" s="43" t="str">
        <f t="shared" ref="E2692:E2755" si="1274">IF(A2692&lt;&gt;"",C2692+D2692,"")</f>
        <v/>
      </c>
      <c r="F2692" s="43" t="str">
        <f t="shared" ref="F2692:F2755" si="1275">IF(A2692&lt;&gt;"",$C$13*ABS(E2692)/$C$23,"")</f>
        <v/>
      </c>
      <c r="G2692" s="43" t="str">
        <f>IF(A2692&lt;&gt;"",IF(A2692&lt;Data!$G$11*0.25,$C$13/$G$32,IF(A2692&gt;Data!$G$11*0.25,$C$13,$C$13*10)),"")</f>
        <v/>
      </c>
      <c r="H2692" s="43" t="str">
        <f>IF(A2692&lt;&gt;"",IF(Data!$G$9="constant",$C$13,IF(Data!$G$9="squeeze",G2692,F2692)),"")</f>
        <v/>
      </c>
      <c r="I2692" s="38" t="str">
        <f ca="1">IF(ISNUMBER(A2692),NORMINV(RAND(),0,IF(AND(Data!$G$9="squeeze",A2692&lt;Data!$G$11*0.25),$H$32,1)*$C$30*$C$13)*($C$14*$C$12),"")</f>
        <v/>
      </c>
      <c r="J2692" s="42" t="str">
        <f ca="1">IFERROR(IF(Data!$C$6="Real",B2692,I2692+J2691+($C$14*$C$12)*(NORMINV(RAND(),$C$15,CHOOSE($G$13,$C$13,F2692,G2692)))),"")</f>
        <v/>
      </c>
      <c r="K2692" s="88" t="str">
        <f>IF(ISNUMBER(A2692), IF($G$16="fixed",$G$17,MIN(H2692*Data!$C$7*$C$16*0.5,$C$17*Data!$C$7))*$C$12,"")</f>
        <v/>
      </c>
      <c r="L2692" s="42" t="str">
        <f t="shared" ca="1" si="1260"/>
        <v/>
      </c>
      <c r="M2692" s="44" t="str">
        <f t="shared" ca="1" si="1261"/>
        <v/>
      </c>
      <c r="N2692" s="44" t="str">
        <f t="shared" ca="1" si="1262"/>
        <v/>
      </c>
      <c r="O2692" s="108" t="str">
        <f t="shared" ref="O2692:O2755" si="1276">IF(ISNUMBER(A2692),$G$12*SLOPE(L2678:L2692,A2678:A2692),"")</f>
        <v/>
      </c>
      <c r="P2692" s="102" t="str">
        <f t="shared" ref="P2692:P2755" si="1277">IF(ISNUMBER(A2692),STDEV(L2678:L2692)*$G$12,"")</f>
        <v/>
      </c>
      <c r="Q2692" s="102" t="str">
        <f t="shared" ref="Q2692:Q2755" si="1278">IF(ISNUMBER(A2692),SLOPE(P2678:P2692,A2678:A2692),"")</f>
        <v/>
      </c>
      <c r="R2692" s="120" t="str">
        <f t="shared" ref="R2692:R2755" si="1279">IF(ISNUMBER(A2692),R2691+S2691,"")</f>
        <v/>
      </c>
      <c r="S2692" s="54" t="str">
        <f t="shared" ref="S2692:S2755" si="1280">IF(ISNUMBER(A2692),IF(AND(R2692&lt;$M$24,Q2692&lt;$F$28,ABS(O2692)&lt;$F$27,P2692&lt;$F$26,NOT(ISNUMBER(T2691))),1,0),"")</f>
        <v/>
      </c>
      <c r="T2692" s="5" t="str">
        <f t="shared" ref="T2692:T2755" si="1281">IF(ISNUMBER(A2692),IF(S2692=1,L2692,IF(AG2691="Y","",IF(ISNUMBER(T2691),T2691,""))),"")</f>
        <v/>
      </c>
      <c r="U2692" s="152" t="str">
        <f t="shared" si="1264"/>
        <v/>
      </c>
      <c r="V2692" s="152" t="str">
        <f t="shared" si="1265"/>
        <v/>
      </c>
      <c r="W2692" s="153" t="str">
        <f t="shared" si="1266"/>
        <v/>
      </c>
      <c r="X2692" s="153" t="str">
        <f t="shared" si="1267"/>
        <v/>
      </c>
      <c r="Y2692" s="153" t="str">
        <f t="shared" si="1268"/>
        <v/>
      </c>
      <c r="Z2692" s="153" t="str">
        <f t="shared" si="1269"/>
        <v/>
      </c>
      <c r="AA2692" s="152" t="str">
        <f t="shared" si="1270"/>
        <v/>
      </c>
      <c r="AB2692" s="152" t="str">
        <f t="shared" si="1271"/>
        <v/>
      </c>
      <c r="AC2692" s="154" t="str">
        <f t="shared" ref="AC2692:AC2755" si="1282">IFERROR(-SIGN(Y2692)*(AA2692-IF(SIGN(Y2692)=1,N2692,M2692))*$G$12*ABS(Y2692),"")</f>
        <v/>
      </c>
      <c r="AD2692" s="154" t="str">
        <f t="shared" ref="AD2692:AD2755" si="1283">IFERROR(SIGN(Z2692)*(AB2692-IF(SIGN(Z2692)=1,M2692,N2692))*$G$12*ABS(Z2692),"")</f>
        <v/>
      </c>
      <c r="AE2692" s="3" t="str">
        <f t="shared" ref="AE2692:AE2755" si="1284">IF(ISNUMBER(A2692),IFERROR((IF(ISNUMBER(AC2692),AC2692,0)+IF(ISNUMBER(AD2692),AD2692,0))/(ABS(Y2692)+ABS(Z2692)),0),"")</f>
        <v/>
      </c>
      <c r="AF2692" s="3" t="str">
        <f t="shared" ref="AF2692:AF2755" si="1285">IF(ISNUMBER(A2692),IF(ISNUMBER(AC2692),AC2692,0)+IF(ISNUMBER(AD2692),AD2692,0),"")</f>
        <v/>
      </c>
      <c r="AG2692" s="3" t="str">
        <f t="shared" ref="AG2692:AG2755" si="1286">IF(NOT(ISNUMBER(T2692)),"",IF(OR(AF2692&gt;$G$24,AF2692&lt;-$H$24,A2692+1&gt;$C$19),"Y","N"))</f>
        <v/>
      </c>
      <c r="AH2692" s="4" t="str">
        <f t="shared" ref="AH2692:AH2755" si="1287">IF(AG2692="y",AF2692*10*$C$11,"")</f>
        <v/>
      </c>
      <c r="AI2692" s="75" t="str">
        <f t="shared" ref="AI2692:AI2755" si="1288">IF(ISNUMBER(A2692),IF(ISNUMBER(AH2692),AJ2692,AF2692*10*$C$11+AJ2692),"")</f>
        <v/>
      </c>
      <c r="AJ2692" s="75" t="str">
        <f t="shared" ref="AJ2692:AJ2755" si="1289">IF(ISNUMBER(A2692),AJ2691+IF(ISNUMBER(AH2692),AH2692,0),"")</f>
        <v/>
      </c>
    </row>
    <row r="2693" spans="1:36" ht="14.25">
      <c r="A2693" s="41" t="str">
        <f t="shared" si="1272"/>
        <v/>
      </c>
      <c r="B2693" s="150" t="str">
        <f>IF(ISNUMBER(A2693),INDEX('MetaTrader Import'!$H$13:$J$5893,TRUNC(((A2693-$A$39+1)-1)/3)+1,MOD((A2693-$A$39+1)-1,3)+1),"")</f>
        <v/>
      </c>
      <c r="C2693" s="43" t="str">
        <f t="shared" si="1273"/>
        <v/>
      </c>
      <c r="D2693" s="43" t="str">
        <f t="shared" ca="1" si="1263"/>
        <v/>
      </c>
      <c r="E2693" s="43" t="str">
        <f t="shared" si="1274"/>
        <v/>
      </c>
      <c r="F2693" s="43" t="str">
        <f t="shared" si="1275"/>
        <v/>
      </c>
      <c r="G2693" s="43" t="str">
        <f>IF(A2693&lt;&gt;"",IF(A2693&lt;Data!$G$11*0.25,$C$13/$G$32,IF(A2693&gt;Data!$G$11*0.25,$C$13,$C$13*10)),"")</f>
        <v/>
      </c>
      <c r="H2693" s="43" t="str">
        <f>IF(A2693&lt;&gt;"",IF(Data!$G$9="constant",$C$13,IF(Data!$G$9="squeeze",G2693,F2693)),"")</f>
        <v/>
      </c>
      <c r="I2693" s="38" t="str">
        <f ca="1">IF(ISNUMBER(A2693),NORMINV(RAND(),0,IF(AND(Data!$G$9="squeeze",A2693&lt;Data!$G$11*0.25),$H$32,1)*$C$30*$C$13)*($C$14*$C$12),"")</f>
        <v/>
      </c>
      <c r="J2693" s="42" t="str">
        <f ca="1">IFERROR(IF(Data!$C$6="Real",B2693,I2693+J2692+($C$14*$C$12)*(NORMINV(RAND(),$C$15,CHOOSE($G$13,$C$13,F2693,G2693)))),"")</f>
        <v/>
      </c>
      <c r="K2693" s="88" t="str">
        <f>IF(ISNUMBER(A2693), IF($G$16="fixed",$G$17,MIN(H2693*Data!$C$7*$C$16*0.5,$C$17*Data!$C$7))*$C$12,"")</f>
        <v/>
      </c>
      <c r="L2693" s="42" t="str">
        <f t="shared" ca="1" si="1260"/>
        <v/>
      </c>
      <c r="M2693" s="44" t="str">
        <f t="shared" ca="1" si="1261"/>
        <v/>
      </c>
      <c r="N2693" s="44" t="str">
        <f t="shared" ca="1" si="1262"/>
        <v/>
      </c>
      <c r="O2693" s="108" t="str">
        <f t="shared" si="1276"/>
        <v/>
      </c>
      <c r="P2693" s="102" t="str">
        <f t="shared" si="1277"/>
        <v/>
      </c>
      <c r="Q2693" s="102" t="str">
        <f t="shared" si="1278"/>
        <v/>
      </c>
      <c r="R2693" s="120" t="str">
        <f t="shared" si="1279"/>
        <v/>
      </c>
      <c r="S2693" s="54" t="str">
        <f t="shared" si="1280"/>
        <v/>
      </c>
      <c r="T2693" s="5" t="str">
        <f t="shared" si="1281"/>
        <v/>
      </c>
      <c r="U2693" s="152" t="str">
        <f t="shared" si="1264"/>
        <v/>
      </c>
      <c r="V2693" s="152" t="str">
        <f t="shared" si="1265"/>
        <v/>
      </c>
      <c r="W2693" s="153" t="str">
        <f t="shared" si="1266"/>
        <v/>
      </c>
      <c r="X2693" s="153" t="str">
        <f t="shared" si="1267"/>
        <v/>
      </c>
      <c r="Y2693" s="153" t="str">
        <f t="shared" si="1268"/>
        <v/>
      </c>
      <c r="Z2693" s="153" t="str">
        <f t="shared" si="1269"/>
        <v/>
      </c>
      <c r="AA2693" s="152" t="str">
        <f t="shared" si="1270"/>
        <v/>
      </c>
      <c r="AB2693" s="152" t="str">
        <f t="shared" si="1271"/>
        <v/>
      </c>
      <c r="AC2693" s="154" t="str">
        <f t="shared" si="1282"/>
        <v/>
      </c>
      <c r="AD2693" s="154" t="str">
        <f t="shared" si="1283"/>
        <v/>
      </c>
      <c r="AE2693" s="3" t="str">
        <f t="shared" si="1284"/>
        <v/>
      </c>
      <c r="AF2693" s="3" t="str">
        <f t="shared" si="1285"/>
        <v/>
      </c>
      <c r="AG2693" s="3" t="str">
        <f t="shared" si="1286"/>
        <v/>
      </c>
      <c r="AH2693" s="4" t="str">
        <f t="shared" si="1287"/>
        <v/>
      </c>
      <c r="AI2693" s="75" t="str">
        <f t="shared" si="1288"/>
        <v/>
      </c>
      <c r="AJ2693" s="75" t="str">
        <f t="shared" si="1289"/>
        <v/>
      </c>
    </row>
    <row r="2694" spans="1:36" ht="14.25">
      <c r="A2694" s="41" t="str">
        <f t="shared" si="1272"/>
        <v/>
      </c>
      <c r="B2694" s="150" t="str">
        <f>IF(ISNUMBER(A2694),INDEX('MetaTrader Import'!$H$13:$J$5893,TRUNC(((A2694-$A$39+1)-1)/3)+1,MOD((A2694-$A$39+1)-1,3)+1),"")</f>
        <v/>
      </c>
      <c r="C2694" s="43" t="str">
        <f t="shared" si="1273"/>
        <v/>
      </c>
      <c r="D2694" s="43" t="str">
        <f t="shared" ca="1" si="1263"/>
        <v/>
      </c>
      <c r="E2694" s="43" t="str">
        <f t="shared" si="1274"/>
        <v/>
      </c>
      <c r="F2694" s="43" t="str">
        <f t="shared" si="1275"/>
        <v/>
      </c>
      <c r="G2694" s="43" t="str">
        <f>IF(A2694&lt;&gt;"",IF(A2694&lt;Data!$G$11*0.25,$C$13/$G$32,IF(A2694&gt;Data!$G$11*0.25,$C$13,$C$13*10)),"")</f>
        <v/>
      </c>
      <c r="H2694" s="43" t="str">
        <f>IF(A2694&lt;&gt;"",IF(Data!$G$9="constant",$C$13,IF(Data!$G$9="squeeze",G2694,F2694)),"")</f>
        <v/>
      </c>
      <c r="I2694" s="38" t="str">
        <f ca="1">IF(ISNUMBER(A2694),NORMINV(RAND(),0,IF(AND(Data!$G$9="squeeze",A2694&lt;Data!$G$11*0.25),$H$32,1)*$C$30*$C$13)*($C$14*$C$12),"")</f>
        <v/>
      </c>
      <c r="J2694" s="42" t="str">
        <f ca="1">IFERROR(IF(Data!$C$6="Real",B2694,I2694+J2693+($C$14*$C$12)*(NORMINV(RAND(),$C$15,CHOOSE($G$13,$C$13,F2694,G2694)))),"")</f>
        <v/>
      </c>
      <c r="K2694" s="88" t="str">
        <f>IF(ISNUMBER(A2694), IF($G$16="fixed",$G$17,MIN(H2694*Data!$C$7*$C$16*0.5,$C$17*Data!$C$7))*$C$12,"")</f>
        <v/>
      </c>
      <c r="L2694" s="42" t="str">
        <f t="shared" ref="L2694:L2757" ca="1" si="1290">IFERROR(J2694,"")</f>
        <v/>
      </c>
      <c r="M2694" s="44" t="str">
        <f t="shared" ref="M2694:M2757" ca="1" si="1291">IFERROR(L2694+K2694*0.5,"")</f>
        <v/>
      </c>
      <c r="N2694" s="44" t="str">
        <f t="shared" ref="N2694:N2757" ca="1" si="1292">IFERROR(L2694-K2694*0.5,"")</f>
        <v/>
      </c>
      <c r="O2694" s="108" t="str">
        <f t="shared" si="1276"/>
        <v/>
      </c>
      <c r="P2694" s="102" t="str">
        <f t="shared" si="1277"/>
        <v/>
      </c>
      <c r="Q2694" s="102" t="str">
        <f t="shared" si="1278"/>
        <v/>
      </c>
      <c r="R2694" s="120" t="str">
        <f t="shared" si="1279"/>
        <v/>
      </c>
      <c r="S2694" s="54" t="str">
        <f t="shared" si="1280"/>
        <v/>
      </c>
      <c r="T2694" s="5" t="str">
        <f t="shared" si="1281"/>
        <v/>
      </c>
      <c r="U2694" s="152" t="str">
        <f t="shared" si="1264"/>
        <v/>
      </c>
      <c r="V2694" s="152" t="str">
        <f t="shared" si="1265"/>
        <v/>
      </c>
      <c r="W2694" s="153" t="str">
        <f t="shared" si="1266"/>
        <v/>
      </c>
      <c r="X2694" s="153" t="str">
        <f t="shared" si="1267"/>
        <v/>
      </c>
      <c r="Y2694" s="153" t="str">
        <f t="shared" si="1268"/>
        <v/>
      </c>
      <c r="Z2694" s="153" t="str">
        <f t="shared" si="1269"/>
        <v/>
      </c>
      <c r="AA2694" s="152" t="str">
        <f t="shared" si="1270"/>
        <v/>
      </c>
      <c r="AB2694" s="152" t="str">
        <f t="shared" si="1271"/>
        <v/>
      </c>
      <c r="AC2694" s="154" t="str">
        <f t="shared" si="1282"/>
        <v/>
      </c>
      <c r="AD2694" s="154" t="str">
        <f t="shared" si="1283"/>
        <v/>
      </c>
      <c r="AE2694" s="3" t="str">
        <f t="shared" si="1284"/>
        <v/>
      </c>
      <c r="AF2694" s="3" t="str">
        <f t="shared" si="1285"/>
        <v/>
      </c>
      <c r="AG2694" s="3" t="str">
        <f t="shared" si="1286"/>
        <v/>
      </c>
      <c r="AH2694" s="4" t="str">
        <f t="shared" si="1287"/>
        <v/>
      </c>
      <c r="AI2694" s="75" t="str">
        <f t="shared" si="1288"/>
        <v/>
      </c>
      <c r="AJ2694" s="75" t="str">
        <f t="shared" si="1289"/>
        <v/>
      </c>
    </row>
    <row r="2695" spans="1:36" ht="14.25">
      <c r="A2695" s="41" t="str">
        <f t="shared" si="1272"/>
        <v/>
      </c>
      <c r="B2695" s="150" t="str">
        <f>IF(ISNUMBER(A2695),INDEX('MetaTrader Import'!$H$13:$J$5893,TRUNC(((A2695-$A$39+1)-1)/3)+1,MOD((A2695-$A$39+1)-1,3)+1),"")</f>
        <v/>
      </c>
      <c r="C2695" s="43" t="str">
        <f t="shared" si="1273"/>
        <v/>
      </c>
      <c r="D2695" s="43" t="str">
        <f t="shared" ca="1" si="1263"/>
        <v/>
      </c>
      <c r="E2695" s="43" t="str">
        <f t="shared" si="1274"/>
        <v/>
      </c>
      <c r="F2695" s="43" t="str">
        <f t="shared" si="1275"/>
        <v/>
      </c>
      <c r="G2695" s="43" t="str">
        <f>IF(A2695&lt;&gt;"",IF(A2695&lt;Data!$G$11*0.25,$C$13/$G$32,IF(A2695&gt;Data!$G$11*0.25,$C$13,$C$13*10)),"")</f>
        <v/>
      </c>
      <c r="H2695" s="43" t="str">
        <f>IF(A2695&lt;&gt;"",IF(Data!$G$9="constant",$C$13,IF(Data!$G$9="squeeze",G2695,F2695)),"")</f>
        <v/>
      </c>
      <c r="I2695" s="38" t="str">
        <f ca="1">IF(ISNUMBER(A2695),NORMINV(RAND(),0,IF(AND(Data!$G$9="squeeze",A2695&lt;Data!$G$11*0.25),$H$32,1)*$C$30*$C$13)*($C$14*$C$12),"")</f>
        <v/>
      </c>
      <c r="J2695" s="42" t="str">
        <f ca="1">IFERROR(IF(Data!$C$6="Real",B2695,I2695+J2694+($C$14*$C$12)*(NORMINV(RAND(),$C$15,CHOOSE($G$13,$C$13,F2695,G2695)))),"")</f>
        <v/>
      </c>
      <c r="K2695" s="88" t="str">
        <f>IF(ISNUMBER(A2695), IF($G$16="fixed",$G$17,MIN(H2695*Data!$C$7*$C$16*0.5,$C$17*Data!$C$7))*$C$12,"")</f>
        <v/>
      </c>
      <c r="L2695" s="42" t="str">
        <f t="shared" ca="1" si="1290"/>
        <v/>
      </c>
      <c r="M2695" s="44" t="str">
        <f t="shared" ca="1" si="1291"/>
        <v/>
      </c>
      <c r="N2695" s="44" t="str">
        <f t="shared" ca="1" si="1292"/>
        <v/>
      </c>
      <c r="O2695" s="108" t="str">
        <f t="shared" si="1276"/>
        <v/>
      </c>
      <c r="P2695" s="102" t="str">
        <f t="shared" si="1277"/>
        <v/>
      </c>
      <c r="Q2695" s="102" t="str">
        <f t="shared" si="1278"/>
        <v/>
      </c>
      <c r="R2695" s="120" t="str">
        <f t="shared" si="1279"/>
        <v/>
      </c>
      <c r="S2695" s="54" t="str">
        <f t="shared" si="1280"/>
        <v/>
      </c>
      <c r="T2695" s="5" t="str">
        <f t="shared" si="1281"/>
        <v/>
      </c>
      <c r="U2695" s="152" t="str">
        <f t="shared" si="1264"/>
        <v/>
      </c>
      <c r="V2695" s="152" t="str">
        <f t="shared" si="1265"/>
        <v/>
      </c>
      <c r="W2695" s="153" t="str">
        <f t="shared" si="1266"/>
        <v/>
      </c>
      <c r="X2695" s="153" t="str">
        <f t="shared" si="1267"/>
        <v/>
      </c>
      <c r="Y2695" s="153" t="str">
        <f t="shared" si="1268"/>
        <v/>
      </c>
      <c r="Z2695" s="153" t="str">
        <f t="shared" si="1269"/>
        <v/>
      </c>
      <c r="AA2695" s="152" t="str">
        <f t="shared" si="1270"/>
        <v/>
      </c>
      <c r="AB2695" s="152" t="str">
        <f t="shared" si="1271"/>
        <v/>
      </c>
      <c r="AC2695" s="154" t="str">
        <f t="shared" si="1282"/>
        <v/>
      </c>
      <c r="AD2695" s="154" t="str">
        <f t="shared" si="1283"/>
        <v/>
      </c>
      <c r="AE2695" s="3" t="str">
        <f t="shared" si="1284"/>
        <v/>
      </c>
      <c r="AF2695" s="3" t="str">
        <f t="shared" si="1285"/>
        <v/>
      </c>
      <c r="AG2695" s="3" t="str">
        <f t="shared" si="1286"/>
        <v/>
      </c>
      <c r="AH2695" s="4" t="str">
        <f t="shared" si="1287"/>
        <v/>
      </c>
      <c r="AI2695" s="75" t="str">
        <f t="shared" si="1288"/>
        <v/>
      </c>
      <c r="AJ2695" s="75" t="str">
        <f t="shared" si="1289"/>
        <v/>
      </c>
    </row>
    <row r="2696" spans="1:36" ht="14.25">
      <c r="A2696" s="41" t="str">
        <f t="shared" si="1272"/>
        <v/>
      </c>
      <c r="B2696" s="150" t="str">
        <f>IF(ISNUMBER(A2696),INDEX('MetaTrader Import'!$H$13:$J$5893,TRUNC(((A2696-$A$39+1)-1)/3)+1,MOD((A2696-$A$39+1)-1,3)+1),"")</f>
        <v/>
      </c>
      <c r="C2696" s="43" t="str">
        <f t="shared" si="1273"/>
        <v/>
      </c>
      <c r="D2696" s="43" t="str">
        <f t="shared" ca="1" si="1263"/>
        <v/>
      </c>
      <c r="E2696" s="43" t="str">
        <f t="shared" si="1274"/>
        <v/>
      </c>
      <c r="F2696" s="43" t="str">
        <f t="shared" si="1275"/>
        <v/>
      </c>
      <c r="G2696" s="43" t="str">
        <f>IF(A2696&lt;&gt;"",IF(A2696&lt;Data!$G$11*0.25,$C$13/$G$32,IF(A2696&gt;Data!$G$11*0.25,$C$13,$C$13*10)),"")</f>
        <v/>
      </c>
      <c r="H2696" s="43" t="str">
        <f>IF(A2696&lt;&gt;"",IF(Data!$G$9="constant",$C$13,IF(Data!$G$9="squeeze",G2696,F2696)),"")</f>
        <v/>
      </c>
      <c r="I2696" s="38" t="str">
        <f ca="1">IF(ISNUMBER(A2696),NORMINV(RAND(),0,IF(AND(Data!$G$9="squeeze",A2696&lt;Data!$G$11*0.25),$H$32,1)*$C$30*$C$13)*($C$14*$C$12),"")</f>
        <v/>
      </c>
      <c r="J2696" s="42" t="str">
        <f ca="1">IFERROR(IF(Data!$C$6="Real",B2696,I2696+J2695+($C$14*$C$12)*(NORMINV(RAND(),$C$15,CHOOSE($G$13,$C$13,F2696,G2696)))),"")</f>
        <v/>
      </c>
      <c r="K2696" s="88" t="str">
        <f>IF(ISNUMBER(A2696), IF($G$16="fixed",$G$17,MIN(H2696*Data!$C$7*$C$16*0.5,$C$17*Data!$C$7))*$C$12,"")</f>
        <v/>
      </c>
      <c r="L2696" s="42" t="str">
        <f t="shared" ca="1" si="1290"/>
        <v/>
      </c>
      <c r="M2696" s="44" t="str">
        <f t="shared" ca="1" si="1291"/>
        <v/>
      </c>
      <c r="N2696" s="44" t="str">
        <f t="shared" ca="1" si="1292"/>
        <v/>
      </c>
      <c r="O2696" s="108" t="str">
        <f t="shared" si="1276"/>
        <v/>
      </c>
      <c r="P2696" s="102" t="str">
        <f t="shared" si="1277"/>
        <v/>
      </c>
      <c r="Q2696" s="102" t="str">
        <f t="shared" si="1278"/>
        <v/>
      </c>
      <c r="R2696" s="120" t="str">
        <f t="shared" si="1279"/>
        <v/>
      </c>
      <c r="S2696" s="54" t="str">
        <f t="shared" si="1280"/>
        <v/>
      </c>
      <c r="T2696" s="5" t="str">
        <f t="shared" si="1281"/>
        <v/>
      </c>
      <c r="U2696" s="152" t="str">
        <f t="shared" si="1264"/>
        <v/>
      </c>
      <c r="V2696" s="152" t="str">
        <f t="shared" si="1265"/>
        <v/>
      </c>
      <c r="W2696" s="153" t="str">
        <f t="shared" si="1266"/>
        <v/>
      </c>
      <c r="X2696" s="153" t="str">
        <f t="shared" si="1267"/>
        <v/>
      </c>
      <c r="Y2696" s="153" t="str">
        <f t="shared" si="1268"/>
        <v/>
      </c>
      <c r="Z2696" s="153" t="str">
        <f t="shared" si="1269"/>
        <v/>
      </c>
      <c r="AA2696" s="152" t="str">
        <f t="shared" si="1270"/>
        <v/>
      </c>
      <c r="AB2696" s="152" t="str">
        <f t="shared" si="1271"/>
        <v/>
      </c>
      <c r="AC2696" s="154" t="str">
        <f t="shared" si="1282"/>
        <v/>
      </c>
      <c r="AD2696" s="154" t="str">
        <f t="shared" si="1283"/>
        <v/>
      </c>
      <c r="AE2696" s="3" t="str">
        <f t="shared" si="1284"/>
        <v/>
      </c>
      <c r="AF2696" s="3" t="str">
        <f t="shared" si="1285"/>
        <v/>
      </c>
      <c r="AG2696" s="3" t="str">
        <f t="shared" si="1286"/>
        <v/>
      </c>
      <c r="AH2696" s="4" t="str">
        <f t="shared" si="1287"/>
        <v/>
      </c>
      <c r="AI2696" s="75" t="str">
        <f t="shared" si="1288"/>
        <v/>
      </c>
      <c r="AJ2696" s="75" t="str">
        <f t="shared" si="1289"/>
        <v/>
      </c>
    </row>
    <row r="2697" spans="1:36" ht="14.25">
      <c r="A2697" s="41" t="str">
        <f t="shared" si="1272"/>
        <v/>
      </c>
      <c r="B2697" s="150" t="str">
        <f>IF(ISNUMBER(A2697),INDEX('MetaTrader Import'!$H$13:$J$5893,TRUNC(((A2697-$A$39+1)-1)/3)+1,MOD((A2697-$A$39+1)-1,3)+1),"")</f>
        <v/>
      </c>
      <c r="C2697" s="43" t="str">
        <f t="shared" si="1273"/>
        <v/>
      </c>
      <c r="D2697" s="43" t="str">
        <f t="shared" ca="1" si="1263"/>
        <v/>
      </c>
      <c r="E2697" s="43" t="str">
        <f t="shared" si="1274"/>
        <v/>
      </c>
      <c r="F2697" s="43" t="str">
        <f t="shared" si="1275"/>
        <v/>
      </c>
      <c r="G2697" s="43" t="str">
        <f>IF(A2697&lt;&gt;"",IF(A2697&lt;Data!$G$11*0.25,$C$13/$G$32,IF(A2697&gt;Data!$G$11*0.25,$C$13,$C$13*10)),"")</f>
        <v/>
      </c>
      <c r="H2697" s="43" t="str">
        <f>IF(A2697&lt;&gt;"",IF(Data!$G$9="constant",$C$13,IF(Data!$G$9="squeeze",G2697,F2697)),"")</f>
        <v/>
      </c>
      <c r="I2697" s="38" t="str">
        <f ca="1">IF(ISNUMBER(A2697),NORMINV(RAND(),0,IF(AND(Data!$G$9="squeeze",A2697&lt;Data!$G$11*0.25),$H$32,1)*$C$30*$C$13)*($C$14*$C$12),"")</f>
        <v/>
      </c>
      <c r="J2697" s="42" t="str">
        <f ca="1">IFERROR(IF(Data!$C$6="Real",B2697,I2697+J2696+($C$14*$C$12)*(NORMINV(RAND(),$C$15,CHOOSE($G$13,$C$13,F2697,G2697)))),"")</f>
        <v/>
      </c>
      <c r="K2697" s="88" t="str">
        <f>IF(ISNUMBER(A2697), IF($G$16="fixed",$G$17,MIN(H2697*Data!$C$7*$C$16*0.5,$C$17*Data!$C$7))*$C$12,"")</f>
        <v/>
      </c>
      <c r="L2697" s="42" t="str">
        <f t="shared" ca="1" si="1290"/>
        <v/>
      </c>
      <c r="M2697" s="44" t="str">
        <f t="shared" ca="1" si="1291"/>
        <v/>
      </c>
      <c r="N2697" s="44" t="str">
        <f t="shared" ca="1" si="1292"/>
        <v/>
      </c>
      <c r="O2697" s="108" t="str">
        <f t="shared" si="1276"/>
        <v/>
      </c>
      <c r="P2697" s="102" t="str">
        <f t="shared" si="1277"/>
        <v/>
      </c>
      <c r="Q2697" s="102" t="str">
        <f t="shared" si="1278"/>
        <v/>
      </c>
      <c r="R2697" s="120" t="str">
        <f t="shared" si="1279"/>
        <v/>
      </c>
      <c r="S2697" s="54" t="str">
        <f t="shared" si="1280"/>
        <v/>
      </c>
      <c r="T2697" s="5" t="str">
        <f t="shared" si="1281"/>
        <v/>
      </c>
      <c r="U2697" s="152" t="str">
        <f t="shared" si="1264"/>
        <v/>
      </c>
      <c r="V2697" s="152" t="str">
        <f t="shared" si="1265"/>
        <v/>
      </c>
      <c r="W2697" s="153" t="str">
        <f t="shared" si="1266"/>
        <v/>
      </c>
      <c r="X2697" s="153" t="str">
        <f t="shared" si="1267"/>
        <v/>
      </c>
      <c r="Y2697" s="153" t="str">
        <f t="shared" si="1268"/>
        <v/>
      </c>
      <c r="Z2697" s="153" t="str">
        <f t="shared" si="1269"/>
        <v/>
      </c>
      <c r="AA2697" s="152" t="str">
        <f t="shared" si="1270"/>
        <v/>
      </c>
      <c r="AB2697" s="152" t="str">
        <f t="shared" si="1271"/>
        <v/>
      </c>
      <c r="AC2697" s="154" t="str">
        <f t="shared" si="1282"/>
        <v/>
      </c>
      <c r="AD2697" s="154" t="str">
        <f t="shared" si="1283"/>
        <v/>
      </c>
      <c r="AE2697" s="3" t="str">
        <f t="shared" si="1284"/>
        <v/>
      </c>
      <c r="AF2697" s="3" t="str">
        <f t="shared" si="1285"/>
        <v/>
      </c>
      <c r="AG2697" s="3" t="str">
        <f t="shared" si="1286"/>
        <v/>
      </c>
      <c r="AH2697" s="4" t="str">
        <f t="shared" si="1287"/>
        <v/>
      </c>
      <c r="AI2697" s="75" t="str">
        <f t="shared" si="1288"/>
        <v/>
      </c>
      <c r="AJ2697" s="75" t="str">
        <f t="shared" si="1289"/>
        <v/>
      </c>
    </row>
    <row r="2698" spans="1:36" ht="14.25">
      <c r="A2698" s="41" t="str">
        <f t="shared" si="1272"/>
        <v/>
      </c>
      <c r="B2698" s="150" t="str">
        <f>IF(ISNUMBER(A2698),INDEX('MetaTrader Import'!$H$13:$J$5893,TRUNC(((A2698-$A$39+1)-1)/3)+1,MOD((A2698-$A$39+1)-1,3)+1),"")</f>
        <v/>
      </c>
      <c r="C2698" s="43" t="str">
        <f t="shared" si="1273"/>
        <v/>
      </c>
      <c r="D2698" s="43" t="str">
        <f t="shared" ca="1" si="1263"/>
        <v/>
      </c>
      <c r="E2698" s="43" t="str">
        <f t="shared" si="1274"/>
        <v/>
      </c>
      <c r="F2698" s="43" t="str">
        <f t="shared" si="1275"/>
        <v/>
      </c>
      <c r="G2698" s="43" t="str">
        <f>IF(A2698&lt;&gt;"",IF(A2698&lt;Data!$G$11*0.25,$C$13/$G$32,IF(A2698&gt;Data!$G$11*0.25,$C$13,$C$13*10)),"")</f>
        <v/>
      </c>
      <c r="H2698" s="43" t="str">
        <f>IF(A2698&lt;&gt;"",IF(Data!$G$9="constant",$C$13,IF(Data!$G$9="squeeze",G2698,F2698)),"")</f>
        <v/>
      </c>
      <c r="I2698" s="38" t="str">
        <f ca="1">IF(ISNUMBER(A2698),NORMINV(RAND(),0,IF(AND(Data!$G$9="squeeze",A2698&lt;Data!$G$11*0.25),$H$32,1)*$C$30*$C$13)*($C$14*$C$12),"")</f>
        <v/>
      </c>
      <c r="J2698" s="42" t="str">
        <f ca="1">IFERROR(IF(Data!$C$6="Real",B2698,I2698+J2697+($C$14*$C$12)*(NORMINV(RAND(),$C$15,CHOOSE($G$13,$C$13,F2698,G2698)))),"")</f>
        <v/>
      </c>
      <c r="K2698" s="88" t="str">
        <f>IF(ISNUMBER(A2698), IF($G$16="fixed",$G$17,MIN(H2698*Data!$C$7*$C$16*0.5,$C$17*Data!$C$7))*$C$12,"")</f>
        <v/>
      </c>
      <c r="L2698" s="42" t="str">
        <f t="shared" ca="1" si="1290"/>
        <v/>
      </c>
      <c r="M2698" s="44" t="str">
        <f t="shared" ca="1" si="1291"/>
        <v/>
      </c>
      <c r="N2698" s="44" t="str">
        <f t="shared" ca="1" si="1292"/>
        <v/>
      </c>
      <c r="O2698" s="108" t="str">
        <f t="shared" si="1276"/>
        <v/>
      </c>
      <c r="P2698" s="102" t="str">
        <f t="shared" si="1277"/>
        <v/>
      </c>
      <c r="Q2698" s="102" t="str">
        <f t="shared" si="1278"/>
        <v/>
      </c>
      <c r="R2698" s="120" t="str">
        <f t="shared" si="1279"/>
        <v/>
      </c>
      <c r="S2698" s="54" t="str">
        <f t="shared" si="1280"/>
        <v/>
      </c>
      <c r="T2698" s="5" t="str">
        <f t="shared" si="1281"/>
        <v/>
      </c>
      <c r="U2698" s="152" t="str">
        <f t="shared" si="1264"/>
        <v/>
      </c>
      <c r="V2698" s="152" t="str">
        <f t="shared" si="1265"/>
        <v/>
      </c>
      <c r="W2698" s="153" t="str">
        <f t="shared" si="1266"/>
        <v/>
      </c>
      <c r="X2698" s="153" t="str">
        <f t="shared" si="1267"/>
        <v/>
      </c>
      <c r="Y2698" s="153" t="str">
        <f t="shared" si="1268"/>
        <v/>
      </c>
      <c r="Z2698" s="153" t="str">
        <f t="shared" si="1269"/>
        <v/>
      </c>
      <c r="AA2698" s="152" t="str">
        <f t="shared" si="1270"/>
        <v/>
      </c>
      <c r="AB2698" s="152" t="str">
        <f t="shared" si="1271"/>
        <v/>
      </c>
      <c r="AC2698" s="154" t="str">
        <f t="shared" si="1282"/>
        <v/>
      </c>
      <c r="AD2698" s="154" t="str">
        <f t="shared" si="1283"/>
        <v/>
      </c>
      <c r="AE2698" s="3" t="str">
        <f t="shared" si="1284"/>
        <v/>
      </c>
      <c r="AF2698" s="3" t="str">
        <f t="shared" si="1285"/>
        <v/>
      </c>
      <c r="AG2698" s="3" t="str">
        <f t="shared" si="1286"/>
        <v/>
      </c>
      <c r="AH2698" s="4" t="str">
        <f t="shared" si="1287"/>
        <v/>
      </c>
      <c r="AI2698" s="75" t="str">
        <f t="shared" si="1288"/>
        <v/>
      </c>
      <c r="AJ2698" s="75" t="str">
        <f t="shared" si="1289"/>
        <v/>
      </c>
    </row>
    <row r="2699" spans="1:36" ht="14.25">
      <c r="A2699" s="41" t="str">
        <f t="shared" si="1272"/>
        <v/>
      </c>
      <c r="B2699" s="150" t="str">
        <f>IF(ISNUMBER(A2699),INDEX('MetaTrader Import'!$H$13:$J$5893,TRUNC(((A2699-$A$39+1)-1)/3)+1,MOD((A2699-$A$39+1)-1,3)+1),"")</f>
        <v/>
      </c>
      <c r="C2699" s="43" t="str">
        <f t="shared" si="1273"/>
        <v/>
      </c>
      <c r="D2699" s="43" t="str">
        <f t="shared" ca="1" si="1263"/>
        <v/>
      </c>
      <c r="E2699" s="43" t="str">
        <f t="shared" si="1274"/>
        <v/>
      </c>
      <c r="F2699" s="43" t="str">
        <f t="shared" si="1275"/>
        <v/>
      </c>
      <c r="G2699" s="43" t="str">
        <f>IF(A2699&lt;&gt;"",IF(A2699&lt;Data!$G$11*0.25,$C$13/$G$32,IF(A2699&gt;Data!$G$11*0.25,$C$13,$C$13*10)),"")</f>
        <v/>
      </c>
      <c r="H2699" s="43" t="str">
        <f>IF(A2699&lt;&gt;"",IF(Data!$G$9="constant",$C$13,IF(Data!$G$9="squeeze",G2699,F2699)),"")</f>
        <v/>
      </c>
      <c r="I2699" s="38" t="str">
        <f ca="1">IF(ISNUMBER(A2699),NORMINV(RAND(),0,IF(AND(Data!$G$9="squeeze",A2699&lt;Data!$G$11*0.25),$H$32,1)*$C$30*$C$13)*($C$14*$C$12),"")</f>
        <v/>
      </c>
      <c r="J2699" s="42" t="str">
        <f ca="1">IFERROR(IF(Data!$C$6="Real",B2699,I2699+J2698+($C$14*$C$12)*(NORMINV(RAND(),$C$15,CHOOSE($G$13,$C$13,F2699,G2699)))),"")</f>
        <v/>
      </c>
      <c r="K2699" s="88" t="str">
        <f>IF(ISNUMBER(A2699), IF($G$16="fixed",$G$17,MIN(H2699*Data!$C$7*$C$16*0.5,$C$17*Data!$C$7))*$C$12,"")</f>
        <v/>
      </c>
      <c r="L2699" s="42" t="str">
        <f t="shared" ca="1" si="1290"/>
        <v/>
      </c>
      <c r="M2699" s="44" t="str">
        <f t="shared" ca="1" si="1291"/>
        <v/>
      </c>
      <c r="N2699" s="44" t="str">
        <f t="shared" ca="1" si="1292"/>
        <v/>
      </c>
      <c r="O2699" s="108" t="str">
        <f t="shared" si="1276"/>
        <v/>
      </c>
      <c r="P2699" s="102" t="str">
        <f t="shared" si="1277"/>
        <v/>
      </c>
      <c r="Q2699" s="102" t="str">
        <f t="shared" si="1278"/>
        <v/>
      </c>
      <c r="R2699" s="120" t="str">
        <f t="shared" si="1279"/>
        <v/>
      </c>
      <c r="S2699" s="54" t="str">
        <f t="shared" si="1280"/>
        <v/>
      </c>
      <c r="T2699" s="5" t="str">
        <f t="shared" si="1281"/>
        <v/>
      </c>
      <c r="U2699" s="152" t="str">
        <f t="shared" si="1264"/>
        <v/>
      </c>
      <c r="V2699" s="152" t="str">
        <f t="shared" si="1265"/>
        <v/>
      </c>
      <c r="W2699" s="153" t="str">
        <f t="shared" si="1266"/>
        <v/>
      </c>
      <c r="X2699" s="153" t="str">
        <f t="shared" si="1267"/>
        <v/>
      </c>
      <c r="Y2699" s="153" t="str">
        <f t="shared" si="1268"/>
        <v/>
      </c>
      <c r="Z2699" s="153" t="str">
        <f t="shared" si="1269"/>
        <v/>
      </c>
      <c r="AA2699" s="152" t="str">
        <f t="shared" si="1270"/>
        <v/>
      </c>
      <c r="AB2699" s="152" t="str">
        <f t="shared" si="1271"/>
        <v/>
      </c>
      <c r="AC2699" s="154" t="str">
        <f t="shared" si="1282"/>
        <v/>
      </c>
      <c r="AD2699" s="154" t="str">
        <f t="shared" si="1283"/>
        <v/>
      </c>
      <c r="AE2699" s="3" t="str">
        <f t="shared" si="1284"/>
        <v/>
      </c>
      <c r="AF2699" s="3" t="str">
        <f t="shared" si="1285"/>
        <v/>
      </c>
      <c r="AG2699" s="3" t="str">
        <f t="shared" si="1286"/>
        <v/>
      </c>
      <c r="AH2699" s="4" t="str">
        <f t="shared" si="1287"/>
        <v/>
      </c>
      <c r="AI2699" s="75" t="str">
        <f t="shared" si="1288"/>
        <v/>
      </c>
      <c r="AJ2699" s="75" t="str">
        <f t="shared" si="1289"/>
        <v/>
      </c>
    </row>
    <row r="2700" spans="1:36" ht="14.25">
      <c r="A2700" s="41" t="str">
        <f t="shared" si="1272"/>
        <v/>
      </c>
      <c r="B2700" s="150" t="str">
        <f>IF(ISNUMBER(A2700),INDEX('MetaTrader Import'!$H$13:$J$5893,TRUNC(((A2700-$A$39+1)-1)/3)+1,MOD((A2700-$A$39+1)-1,3)+1),"")</f>
        <v/>
      </c>
      <c r="C2700" s="43" t="str">
        <f t="shared" si="1273"/>
        <v/>
      </c>
      <c r="D2700" s="43" t="str">
        <f t="shared" ca="1" si="1263"/>
        <v/>
      </c>
      <c r="E2700" s="43" t="str">
        <f t="shared" si="1274"/>
        <v/>
      </c>
      <c r="F2700" s="43" t="str">
        <f t="shared" si="1275"/>
        <v/>
      </c>
      <c r="G2700" s="43" t="str">
        <f>IF(A2700&lt;&gt;"",IF(A2700&lt;Data!$G$11*0.25,$C$13/$G$32,IF(A2700&gt;Data!$G$11*0.25,$C$13,$C$13*10)),"")</f>
        <v/>
      </c>
      <c r="H2700" s="43" t="str">
        <f>IF(A2700&lt;&gt;"",IF(Data!$G$9="constant",$C$13,IF(Data!$G$9="squeeze",G2700,F2700)),"")</f>
        <v/>
      </c>
      <c r="I2700" s="38" t="str">
        <f ca="1">IF(ISNUMBER(A2700),NORMINV(RAND(),0,IF(AND(Data!$G$9="squeeze",A2700&lt;Data!$G$11*0.25),$H$32,1)*$C$30*$C$13)*($C$14*$C$12),"")</f>
        <v/>
      </c>
      <c r="J2700" s="42" t="str">
        <f ca="1">IFERROR(IF(Data!$C$6="Real",B2700,I2700+J2699+($C$14*$C$12)*(NORMINV(RAND(),$C$15,CHOOSE($G$13,$C$13,F2700,G2700)))),"")</f>
        <v/>
      </c>
      <c r="K2700" s="88" t="str">
        <f>IF(ISNUMBER(A2700), IF($G$16="fixed",$G$17,MIN(H2700*Data!$C$7*$C$16*0.5,$C$17*Data!$C$7))*$C$12,"")</f>
        <v/>
      </c>
      <c r="L2700" s="42" t="str">
        <f t="shared" ca="1" si="1290"/>
        <v/>
      </c>
      <c r="M2700" s="44" t="str">
        <f t="shared" ca="1" si="1291"/>
        <v/>
      </c>
      <c r="N2700" s="44" t="str">
        <f t="shared" ca="1" si="1292"/>
        <v/>
      </c>
      <c r="O2700" s="108" t="str">
        <f t="shared" si="1276"/>
        <v/>
      </c>
      <c r="P2700" s="102" t="str">
        <f t="shared" si="1277"/>
        <v/>
      </c>
      <c r="Q2700" s="102" t="str">
        <f t="shared" si="1278"/>
        <v/>
      </c>
      <c r="R2700" s="120" t="str">
        <f t="shared" si="1279"/>
        <v/>
      </c>
      <c r="S2700" s="54" t="str">
        <f t="shared" si="1280"/>
        <v/>
      </c>
      <c r="T2700" s="5" t="str">
        <f t="shared" si="1281"/>
        <v/>
      </c>
      <c r="U2700" s="152" t="str">
        <f t="shared" si="1264"/>
        <v/>
      </c>
      <c r="V2700" s="152" t="str">
        <f t="shared" si="1265"/>
        <v/>
      </c>
      <c r="W2700" s="153" t="str">
        <f t="shared" si="1266"/>
        <v/>
      </c>
      <c r="X2700" s="153" t="str">
        <f t="shared" si="1267"/>
        <v/>
      </c>
      <c r="Y2700" s="153" t="str">
        <f t="shared" si="1268"/>
        <v/>
      </c>
      <c r="Z2700" s="153" t="str">
        <f t="shared" si="1269"/>
        <v/>
      </c>
      <c r="AA2700" s="152" t="str">
        <f t="shared" si="1270"/>
        <v/>
      </c>
      <c r="AB2700" s="152" t="str">
        <f t="shared" si="1271"/>
        <v/>
      </c>
      <c r="AC2700" s="154" t="str">
        <f t="shared" si="1282"/>
        <v/>
      </c>
      <c r="AD2700" s="154" t="str">
        <f t="shared" si="1283"/>
        <v/>
      </c>
      <c r="AE2700" s="3" t="str">
        <f t="shared" si="1284"/>
        <v/>
      </c>
      <c r="AF2700" s="3" t="str">
        <f t="shared" si="1285"/>
        <v/>
      </c>
      <c r="AG2700" s="3" t="str">
        <f t="shared" si="1286"/>
        <v/>
      </c>
      <c r="AH2700" s="4" t="str">
        <f t="shared" si="1287"/>
        <v/>
      </c>
      <c r="AI2700" s="75" t="str">
        <f t="shared" si="1288"/>
        <v/>
      </c>
      <c r="AJ2700" s="75" t="str">
        <f t="shared" si="1289"/>
        <v/>
      </c>
    </row>
    <row r="2701" spans="1:36" ht="14.25">
      <c r="A2701" s="41" t="str">
        <f t="shared" si="1272"/>
        <v/>
      </c>
      <c r="B2701" s="150" t="str">
        <f>IF(ISNUMBER(A2701),INDEX('MetaTrader Import'!$H$13:$J$5893,TRUNC(((A2701-$A$39+1)-1)/3)+1,MOD((A2701-$A$39+1)-1,3)+1),"")</f>
        <v/>
      </c>
      <c r="C2701" s="43" t="str">
        <f t="shared" si="1273"/>
        <v/>
      </c>
      <c r="D2701" s="43" t="str">
        <f t="shared" ca="1" si="1263"/>
        <v/>
      </c>
      <c r="E2701" s="43" t="str">
        <f t="shared" si="1274"/>
        <v/>
      </c>
      <c r="F2701" s="43" t="str">
        <f t="shared" si="1275"/>
        <v/>
      </c>
      <c r="G2701" s="43" t="str">
        <f>IF(A2701&lt;&gt;"",IF(A2701&lt;Data!$G$11*0.25,$C$13/$G$32,IF(A2701&gt;Data!$G$11*0.25,$C$13,$C$13*10)),"")</f>
        <v/>
      </c>
      <c r="H2701" s="43" t="str">
        <f>IF(A2701&lt;&gt;"",IF(Data!$G$9="constant",$C$13,IF(Data!$G$9="squeeze",G2701,F2701)),"")</f>
        <v/>
      </c>
      <c r="I2701" s="38" t="str">
        <f ca="1">IF(ISNUMBER(A2701),NORMINV(RAND(),0,IF(AND(Data!$G$9="squeeze",A2701&lt;Data!$G$11*0.25),$H$32,1)*$C$30*$C$13)*($C$14*$C$12),"")</f>
        <v/>
      </c>
      <c r="J2701" s="42" t="str">
        <f ca="1">IFERROR(IF(Data!$C$6="Real",B2701,I2701+J2700+($C$14*$C$12)*(NORMINV(RAND(),$C$15,CHOOSE($G$13,$C$13,F2701,G2701)))),"")</f>
        <v/>
      </c>
      <c r="K2701" s="88" t="str">
        <f>IF(ISNUMBER(A2701), IF($G$16="fixed",$G$17,MIN(H2701*Data!$C$7*$C$16*0.5,$C$17*Data!$C$7))*$C$12,"")</f>
        <v/>
      </c>
      <c r="L2701" s="42" t="str">
        <f t="shared" ca="1" si="1290"/>
        <v/>
      </c>
      <c r="M2701" s="44" t="str">
        <f t="shared" ca="1" si="1291"/>
        <v/>
      </c>
      <c r="N2701" s="44" t="str">
        <f t="shared" ca="1" si="1292"/>
        <v/>
      </c>
      <c r="O2701" s="108" t="str">
        <f t="shared" si="1276"/>
        <v/>
      </c>
      <c r="P2701" s="102" t="str">
        <f t="shared" si="1277"/>
        <v/>
      </c>
      <c r="Q2701" s="102" t="str">
        <f t="shared" si="1278"/>
        <v/>
      </c>
      <c r="R2701" s="120" t="str">
        <f t="shared" si="1279"/>
        <v/>
      </c>
      <c r="S2701" s="54" t="str">
        <f t="shared" si="1280"/>
        <v/>
      </c>
      <c r="T2701" s="5" t="str">
        <f t="shared" si="1281"/>
        <v/>
      </c>
      <c r="U2701" s="152" t="str">
        <f t="shared" si="1264"/>
        <v/>
      </c>
      <c r="V2701" s="152" t="str">
        <f t="shared" si="1265"/>
        <v/>
      </c>
      <c r="W2701" s="153" t="str">
        <f t="shared" si="1266"/>
        <v/>
      </c>
      <c r="X2701" s="153" t="str">
        <f t="shared" si="1267"/>
        <v/>
      </c>
      <c r="Y2701" s="153" t="str">
        <f t="shared" si="1268"/>
        <v/>
      </c>
      <c r="Z2701" s="153" t="str">
        <f t="shared" si="1269"/>
        <v/>
      </c>
      <c r="AA2701" s="152" t="str">
        <f t="shared" si="1270"/>
        <v/>
      </c>
      <c r="AB2701" s="152" t="str">
        <f t="shared" si="1271"/>
        <v/>
      </c>
      <c r="AC2701" s="154" t="str">
        <f t="shared" si="1282"/>
        <v/>
      </c>
      <c r="AD2701" s="154" t="str">
        <f t="shared" si="1283"/>
        <v/>
      </c>
      <c r="AE2701" s="3" t="str">
        <f t="shared" si="1284"/>
        <v/>
      </c>
      <c r="AF2701" s="3" t="str">
        <f t="shared" si="1285"/>
        <v/>
      </c>
      <c r="AG2701" s="3" t="str">
        <f t="shared" si="1286"/>
        <v/>
      </c>
      <c r="AH2701" s="4" t="str">
        <f t="shared" si="1287"/>
        <v/>
      </c>
      <c r="AI2701" s="75" t="str">
        <f t="shared" si="1288"/>
        <v/>
      </c>
      <c r="AJ2701" s="75" t="str">
        <f t="shared" si="1289"/>
        <v/>
      </c>
    </row>
    <row r="2702" spans="1:36" ht="14.25">
      <c r="A2702" s="41" t="str">
        <f t="shared" si="1272"/>
        <v/>
      </c>
      <c r="B2702" s="150" t="str">
        <f>IF(ISNUMBER(A2702),INDEX('MetaTrader Import'!$H$13:$J$5893,TRUNC(((A2702-$A$39+1)-1)/3)+1,MOD((A2702-$A$39+1)-1,3)+1),"")</f>
        <v/>
      </c>
      <c r="C2702" s="43" t="str">
        <f t="shared" si="1273"/>
        <v/>
      </c>
      <c r="D2702" s="43" t="str">
        <f t="shared" ca="1" si="1263"/>
        <v/>
      </c>
      <c r="E2702" s="43" t="str">
        <f t="shared" si="1274"/>
        <v/>
      </c>
      <c r="F2702" s="43" t="str">
        <f t="shared" si="1275"/>
        <v/>
      </c>
      <c r="G2702" s="43" t="str">
        <f>IF(A2702&lt;&gt;"",IF(A2702&lt;Data!$G$11*0.25,$C$13/$G$32,IF(A2702&gt;Data!$G$11*0.25,$C$13,$C$13*10)),"")</f>
        <v/>
      </c>
      <c r="H2702" s="43" t="str">
        <f>IF(A2702&lt;&gt;"",IF(Data!$G$9="constant",$C$13,IF(Data!$G$9="squeeze",G2702,F2702)),"")</f>
        <v/>
      </c>
      <c r="I2702" s="38" t="str">
        <f ca="1">IF(ISNUMBER(A2702),NORMINV(RAND(),0,IF(AND(Data!$G$9="squeeze",A2702&lt;Data!$G$11*0.25),$H$32,1)*$C$30*$C$13)*($C$14*$C$12),"")</f>
        <v/>
      </c>
      <c r="J2702" s="42" t="str">
        <f ca="1">IFERROR(IF(Data!$C$6="Real",B2702,I2702+J2701+($C$14*$C$12)*(NORMINV(RAND(),$C$15,CHOOSE($G$13,$C$13,F2702,G2702)))),"")</f>
        <v/>
      </c>
      <c r="K2702" s="88" t="str">
        <f>IF(ISNUMBER(A2702), IF($G$16="fixed",$G$17,MIN(H2702*Data!$C$7*$C$16*0.5,$C$17*Data!$C$7))*$C$12,"")</f>
        <v/>
      </c>
      <c r="L2702" s="42" t="str">
        <f t="shared" ca="1" si="1290"/>
        <v/>
      </c>
      <c r="M2702" s="44" t="str">
        <f t="shared" ca="1" si="1291"/>
        <v/>
      </c>
      <c r="N2702" s="44" t="str">
        <f t="shared" ca="1" si="1292"/>
        <v/>
      </c>
      <c r="O2702" s="108" t="str">
        <f t="shared" si="1276"/>
        <v/>
      </c>
      <c r="P2702" s="102" t="str">
        <f t="shared" si="1277"/>
        <v/>
      </c>
      <c r="Q2702" s="102" t="str">
        <f t="shared" si="1278"/>
        <v/>
      </c>
      <c r="R2702" s="120" t="str">
        <f t="shared" si="1279"/>
        <v/>
      </c>
      <c r="S2702" s="54" t="str">
        <f t="shared" si="1280"/>
        <v/>
      </c>
      <c r="T2702" s="5" t="str">
        <f t="shared" si="1281"/>
        <v/>
      </c>
      <c r="U2702" s="152" t="str">
        <f t="shared" si="1264"/>
        <v/>
      </c>
      <c r="V2702" s="152" t="str">
        <f t="shared" si="1265"/>
        <v/>
      </c>
      <c r="W2702" s="153" t="str">
        <f t="shared" si="1266"/>
        <v/>
      </c>
      <c r="X2702" s="153" t="str">
        <f t="shared" si="1267"/>
        <v/>
      </c>
      <c r="Y2702" s="153" t="str">
        <f t="shared" si="1268"/>
        <v/>
      </c>
      <c r="Z2702" s="153" t="str">
        <f t="shared" si="1269"/>
        <v/>
      </c>
      <c r="AA2702" s="152" t="str">
        <f t="shared" si="1270"/>
        <v/>
      </c>
      <c r="AB2702" s="152" t="str">
        <f t="shared" si="1271"/>
        <v/>
      </c>
      <c r="AC2702" s="154" t="str">
        <f t="shared" si="1282"/>
        <v/>
      </c>
      <c r="AD2702" s="154" t="str">
        <f t="shared" si="1283"/>
        <v/>
      </c>
      <c r="AE2702" s="3" t="str">
        <f t="shared" si="1284"/>
        <v/>
      </c>
      <c r="AF2702" s="3" t="str">
        <f t="shared" si="1285"/>
        <v/>
      </c>
      <c r="AG2702" s="3" t="str">
        <f t="shared" si="1286"/>
        <v/>
      </c>
      <c r="AH2702" s="4" t="str">
        <f t="shared" si="1287"/>
        <v/>
      </c>
      <c r="AI2702" s="75" t="str">
        <f t="shared" si="1288"/>
        <v/>
      </c>
      <c r="AJ2702" s="75" t="str">
        <f t="shared" si="1289"/>
        <v/>
      </c>
    </row>
    <row r="2703" spans="1:36" ht="14.25">
      <c r="A2703" s="41" t="str">
        <f t="shared" si="1272"/>
        <v/>
      </c>
      <c r="B2703" s="150" t="str">
        <f>IF(ISNUMBER(A2703),INDEX('MetaTrader Import'!$H$13:$J$5893,TRUNC(((A2703-$A$39+1)-1)/3)+1,MOD((A2703-$A$39+1)-1,3)+1),"")</f>
        <v/>
      </c>
      <c r="C2703" s="43" t="str">
        <f t="shared" si="1273"/>
        <v/>
      </c>
      <c r="D2703" s="43" t="str">
        <f t="shared" ca="1" si="1263"/>
        <v/>
      </c>
      <c r="E2703" s="43" t="str">
        <f t="shared" si="1274"/>
        <v/>
      </c>
      <c r="F2703" s="43" t="str">
        <f t="shared" si="1275"/>
        <v/>
      </c>
      <c r="G2703" s="43" t="str">
        <f>IF(A2703&lt;&gt;"",IF(A2703&lt;Data!$G$11*0.25,$C$13/$G$32,IF(A2703&gt;Data!$G$11*0.25,$C$13,$C$13*10)),"")</f>
        <v/>
      </c>
      <c r="H2703" s="43" t="str">
        <f>IF(A2703&lt;&gt;"",IF(Data!$G$9="constant",$C$13,IF(Data!$G$9="squeeze",G2703,F2703)),"")</f>
        <v/>
      </c>
      <c r="I2703" s="38" t="str">
        <f ca="1">IF(ISNUMBER(A2703),NORMINV(RAND(),0,IF(AND(Data!$G$9="squeeze",A2703&lt;Data!$G$11*0.25),$H$32,1)*$C$30*$C$13)*($C$14*$C$12),"")</f>
        <v/>
      </c>
      <c r="J2703" s="42" t="str">
        <f ca="1">IFERROR(IF(Data!$C$6="Real",B2703,I2703+J2702+($C$14*$C$12)*(NORMINV(RAND(),$C$15,CHOOSE($G$13,$C$13,F2703,G2703)))),"")</f>
        <v/>
      </c>
      <c r="K2703" s="88" t="str">
        <f>IF(ISNUMBER(A2703), IF($G$16="fixed",$G$17,MIN(H2703*Data!$C$7*$C$16*0.5,$C$17*Data!$C$7))*$C$12,"")</f>
        <v/>
      </c>
      <c r="L2703" s="42" t="str">
        <f t="shared" ca="1" si="1290"/>
        <v/>
      </c>
      <c r="M2703" s="44" t="str">
        <f t="shared" ca="1" si="1291"/>
        <v/>
      </c>
      <c r="N2703" s="44" t="str">
        <f t="shared" ca="1" si="1292"/>
        <v/>
      </c>
      <c r="O2703" s="108" t="str">
        <f t="shared" si="1276"/>
        <v/>
      </c>
      <c r="P2703" s="102" t="str">
        <f t="shared" si="1277"/>
        <v/>
      </c>
      <c r="Q2703" s="102" t="str">
        <f t="shared" si="1278"/>
        <v/>
      </c>
      <c r="R2703" s="120" t="str">
        <f t="shared" si="1279"/>
        <v/>
      </c>
      <c r="S2703" s="54" t="str">
        <f t="shared" si="1280"/>
        <v/>
      </c>
      <c r="T2703" s="5" t="str">
        <f t="shared" si="1281"/>
        <v/>
      </c>
      <c r="U2703" s="152" t="str">
        <f t="shared" si="1264"/>
        <v/>
      </c>
      <c r="V2703" s="152" t="str">
        <f t="shared" si="1265"/>
        <v/>
      </c>
      <c r="W2703" s="153" t="str">
        <f t="shared" si="1266"/>
        <v/>
      </c>
      <c r="X2703" s="153" t="str">
        <f t="shared" si="1267"/>
        <v/>
      </c>
      <c r="Y2703" s="153" t="str">
        <f t="shared" si="1268"/>
        <v/>
      </c>
      <c r="Z2703" s="153" t="str">
        <f t="shared" si="1269"/>
        <v/>
      </c>
      <c r="AA2703" s="152" t="str">
        <f t="shared" si="1270"/>
        <v/>
      </c>
      <c r="AB2703" s="152" t="str">
        <f t="shared" si="1271"/>
        <v/>
      </c>
      <c r="AC2703" s="154" t="str">
        <f t="shared" si="1282"/>
        <v/>
      </c>
      <c r="AD2703" s="154" t="str">
        <f t="shared" si="1283"/>
        <v/>
      </c>
      <c r="AE2703" s="3" t="str">
        <f t="shared" si="1284"/>
        <v/>
      </c>
      <c r="AF2703" s="3" t="str">
        <f t="shared" si="1285"/>
        <v/>
      </c>
      <c r="AG2703" s="3" t="str">
        <f t="shared" si="1286"/>
        <v/>
      </c>
      <c r="AH2703" s="4" t="str">
        <f t="shared" si="1287"/>
        <v/>
      </c>
      <c r="AI2703" s="75" t="str">
        <f t="shared" si="1288"/>
        <v/>
      </c>
      <c r="AJ2703" s="75" t="str">
        <f t="shared" si="1289"/>
        <v/>
      </c>
    </row>
    <row r="2704" spans="1:36" ht="14.25">
      <c r="A2704" s="41" t="str">
        <f t="shared" si="1272"/>
        <v/>
      </c>
      <c r="B2704" s="150" t="str">
        <f>IF(ISNUMBER(A2704),INDEX('MetaTrader Import'!$H$13:$J$5893,TRUNC(((A2704-$A$39+1)-1)/3)+1,MOD((A2704-$A$39+1)-1,3)+1),"")</f>
        <v/>
      </c>
      <c r="C2704" s="43" t="str">
        <f t="shared" si="1273"/>
        <v/>
      </c>
      <c r="D2704" s="43" t="str">
        <f t="shared" ca="1" si="1263"/>
        <v/>
      </c>
      <c r="E2704" s="43" t="str">
        <f t="shared" si="1274"/>
        <v/>
      </c>
      <c r="F2704" s="43" t="str">
        <f t="shared" si="1275"/>
        <v/>
      </c>
      <c r="G2704" s="43" t="str">
        <f>IF(A2704&lt;&gt;"",IF(A2704&lt;Data!$G$11*0.25,$C$13/$G$32,IF(A2704&gt;Data!$G$11*0.25,$C$13,$C$13*10)),"")</f>
        <v/>
      </c>
      <c r="H2704" s="43" t="str">
        <f>IF(A2704&lt;&gt;"",IF(Data!$G$9="constant",$C$13,IF(Data!$G$9="squeeze",G2704,F2704)),"")</f>
        <v/>
      </c>
      <c r="I2704" s="38" t="str">
        <f ca="1">IF(ISNUMBER(A2704),NORMINV(RAND(),0,IF(AND(Data!$G$9="squeeze",A2704&lt;Data!$G$11*0.25),$H$32,1)*$C$30*$C$13)*($C$14*$C$12),"")</f>
        <v/>
      </c>
      <c r="J2704" s="42" t="str">
        <f ca="1">IFERROR(IF(Data!$C$6="Real",B2704,I2704+J2703+($C$14*$C$12)*(NORMINV(RAND(),$C$15,CHOOSE($G$13,$C$13,F2704,G2704)))),"")</f>
        <v/>
      </c>
      <c r="K2704" s="88" t="str">
        <f>IF(ISNUMBER(A2704), IF($G$16="fixed",$G$17,MIN(H2704*Data!$C$7*$C$16*0.5,$C$17*Data!$C$7))*$C$12,"")</f>
        <v/>
      </c>
      <c r="L2704" s="42" t="str">
        <f t="shared" ca="1" si="1290"/>
        <v/>
      </c>
      <c r="M2704" s="44" t="str">
        <f t="shared" ca="1" si="1291"/>
        <v/>
      </c>
      <c r="N2704" s="44" t="str">
        <f t="shared" ca="1" si="1292"/>
        <v/>
      </c>
      <c r="O2704" s="108" t="str">
        <f t="shared" si="1276"/>
        <v/>
      </c>
      <c r="P2704" s="102" t="str">
        <f t="shared" si="1277"/>
        <v/>
      </c>
      <c r="Q2704" s="102" t="str">
        <f t="shared" si="1278"/>
        <v/>
      </c>
      <c r="R2704" s="120" t="str">
        <f t="shared" si="1279"/>
        <v/>
      </c>
      <c r="S2704" s="54" t="str">
        <f t="shared" si="1280"/>
        <v/>
      </c>
      <c r="T2704" s="5" t="str">
        <f t="shared" si="1281"/>
        <v/>
      </c>
      <c r="U2704" s="152" t="str">
        <f t="shared" si="1264"/>
        <v/>
      </c>
      <c r="V2704" s="152" t="str">
        <f t="shared" si="1265"/>
        <v/>
      </c>
      <c r="W2704" s="153" t="str">
        <f t="shared" si="1266"/>
        <v/>
      </c>
      <c r="X2704" s="153" t="str">
        <f t="shared" si="1267"/>
        <v/>
      </c>
      <c r="Y2704" s="153" t="str">
        <f t="shared" si="1268"/>
        <v/>
      </c>
      <c r="Z2704" s="153" t="str">
        <f t="shared" si="1269"/>
        <v/>
      </c>
      <c r="AA2704" s="152" t="str">
        <f t="shared" si="1270"/>
        <v/>
      </c>
      <c r="AB2704" s="152" t="str">
        <f t="shared" si="1271"/>
        <v/>
      </c>
      <c r="AC2704" s="154" t="str">
        <f t="shared" si="1282"/>
        <v/>
      </c>
      <c r="AD2704" s="154" t="str">
        <f t="shared" si="1283"/>
        <v/>
      </c>
      <c r="AE2704" s="3" t="str">
        <f t="shared" si="1284"/>
        <v/>
      </c>
      <c r="AF2704" s="3" t="str">
        <f t="shared" si="1285"/>
        <v/>
      </c>
      <c r="AG2704" s="3" t="str">
        <f t="shared" si="1286"/>
        <v/>
      </c>
      <c r="AH2704" s="4" t="str">
        <f t="shared" si="1287"/>
        <v/>
      </c>
      <c r="AI2704" s="75" t="str">
        <f t="shared" si="1288"/>
        <v/>
      </c>
      <c r="AJ2704" s="75" t="str">
        <f t="shared" si="1289"/>
        <v/>
      </c>
    </row>
    <row r="2705" spans="1:36" ht="14.25">
      <c r="A2705" s="41" t="str">
        <f t="shared" si="1272"/>
        <v/>
      </c>
      <c r="B2705" s="150" t="str">
        <f>IF(ISNUMBER(A2705),INDEX('MetaTrader Import'!$H$13:$J$5893,TRUNC(((A2705-$A$39+1)-1)/3)+1,MOD((A2705-$A$39+1)-1,3)+1),"")</f>
        <v/>
      </c>
      <c r="C2705" s="43" t="str">
        <f t="shared" si="1273"/>
        <v/>
      </c>
      <c r="D2705" s="43" t="str">
        <f t="shared" ca="1" si="1263"/>
        <v/>
      </c>
      <c r="E2705" s="43" t="str">
        <f t="shared" si="1274"/>
        <v/>
      </c>
      <c r="F2705" s="43" t="str">
        <f t="shared" si="1275"/>
        <v/>
      </c>
      <c r="G2705" s="43" t="str">
        <f>IF(A2705&lt;&gt;"",IF(A2705&lt;Data!$G$11*0.25,$C$13/$G$32,IF(A2705&gt;Data!$G$11*0.25,$C$13,$C$13*10)),"")</f>
        <v/>
      </c>
      <c r="H2705" s="43" t="str">
        <f>IF(A2705&lt;&gt;"",IF(Data!$G$9="constant",$C$13,IF(Data!$G$9="squeeze",G2705,F2705)),"")</f>
        <v/>
      </c>
      <c r="I2705" s="38" t="str">
        <f ca="1">IF(ISNUMBER(A2705),NORMINV(RAND(),0,IF(AND(Data!$G$9="squeeze",A2705&lt;Data!$G$11*0.25),$H$32,1)*$C$30*$C$13)*($C$14*$C$12),"")</f>
        <v/>
      </c>
      <c r="J2705" s="42" t="str">
        <f ca="1">IFERROR(IF(Data!$C$6="Real",B2705,I2705+J2704+($C$14*$C$12)*(NORMINV(RAND(),$C$15,CHOOSE($G$13,$C$13,F2705,G2705)))),"")</f>
        <v/>
      </c>
      <c r="K2705" s="88" t="str">
        <f>IF(ISNUMBER(A2705), IF($G$16="fixed",$G$17,MIN(H2705*Data!$C$7*$C$16*0.5,$C$17*Data!$C$7))*$C$12,"")</f>
        <v/>
      </c>
      <c r="L2705" s="42" t="str">
        <f t="shared" ca="1" si="1290"/>
        <v/>
      </c>
      <c r="M2705" s="44" t="str">
        <f t="shared" ca="1" si="1291"/>
        <v/>
      </c>
      <c r="N2705" s="44" t="str">
        <f t="shared" ca="1" si="1292"/>
        <v/>
      </c>
      <c r="O2705" s="108" t="str">
        <f t="shared" si="1276"/>
        <v/>
      </c>
      <c r="P2705" s="102" t="str">
        <f t="shared" si="1277"/>
        <v/>
      </c>
      <c r="Q2705" s="102" t="str">
        <f t="shared" si="1278"/>
        <v/>
      </c>
      <c r="R2705" s="120" t="str">
        <f t="shared" si="1279"/>
        <v/>
      </c>
      <c r="S2705" s="54" t="str">
        <f t="shared" si="1280"/>
        <v/>
      </c>
      <c r="T2705" s="5" t="str">
        <f t="shared" si="1281"/>
        <v/>
      </c>
      <c r="U2705" s="152" t="str">
        <f t="shared" si="1264"/>
        <v/>
      </c>
      <c r="V2705" s="152" t="str">
        <f t="shared" si="1265"/>
        <v/>
      </c>
      <c r="W2705" s="153" t="str">
        <f t="shared" si="1266"/>
        <v/>
      </c>
      <c r="X2705" s="153" t="str">
        <f t="shared" si="1267"/>
        <v/>
      </c>
      <c r="Y2705" s="153" t="str">
        <f t="shared" si="1268"/>
        <v/>
      </c>
      <c r="Z2705" s="153" t="str">
        <f t="shared" si="1269"/>
        <v/>
      </c>
      <c r="AA2705" s="152" t="str">
        <f t="shared" si="1270"/>
        <v/>
      </c>
      <c r="AB2705" s="152" t="str">
        <f t="shared" si="1271"/>
        <v/>
      </c>
      <c r="AC2705" s="154" t="str">
        <f t="shared" si="1282"/>
        <v/>
      </c>
      <c r="AD2705" s="154" t="str">
        <f t="shared" si="1283"/>
        <v/>
      </c>
      <c r="AE2705" s="3" t="str">
        <f t="shared" si="1284"/>
        <v/>
      </c>
      <c r="AF2705" s="3" t="str">
        <f t="shared" si="1285"/>
        <v/>
      </c>
      <c r="AG2705" s="3" t="str">
        <f t="shared" si="1286"/>
        <v/>
      </c>
      <c r="AH2705" s="4" t="str">
        <f t="shared" si="1287"/>
        <v/>
      </c>
      <c r="AI2705" s="75" t="str">
        <f t="shared" si="1288"/>
        <v/>
      </c>
      <c r="AJ2705" s="75" t="str">
        <f t="shared" si="1289"/>
        <v/>
      </c>
    </row>
    <row r="2706" spans="1:36" ht="14.25">
      <c r="A2706" s="41" t="str">
        <f t="shared" si="1272"/>
        <v/>
      </c>
      <c r="B2706" s="150" t="str">
        <f>IF(ISNUMBER(A2706),INDEX('MetaTrader Import'!$H$13:$J$5893,TRUNC(((A2706-$A$39+1)-1)/3)+1,MOD((A2706-$A$39+1)-1,3)+1),"")</f>
        <v/>
      </c>
      <c r="C2706" s="43" t="str">
        <f t="shared" si="1273"/>
        <v/>
      </c>
      <c r="D2706" s="43" t="str">
        <f t="shared" ca="1" si="1263"/>
        <v/>
      </c>
      <c r="E2706" s="43" t="str">
        <f t="shared" si="1274"/>
        <v/>
      </c>
      <c r="F2706" s="43" t="str">
        <f t="shared" si="1275"/>
        <v/>
      </c>
      <c r="G2706" s="43" t="str">
        <f>IF(A2706&lt;&gt;"",IF(A2706&lt;Data!$G$11*0.25,$C$13/$G$32,IF(A2706&gt;Data!$G$11*0.25,$C$13,$C$13*10)),"")</f>
        <v/>
      </c>
      <c r="H2706" s="43" t="str">
        <f>IF(A2706&lt;&gt;"",IF(Data!$G$9="constant",$C$13,IF(Data!$G$9="squeeze",G2706,F2706)),"")</f>
        <v/>
      </c>
      <c r="I2706" s="38" t="str">
        <f ca="1">IF(ISNUMBER(A2706),NORMINV(RAND(),0,IF(AND(Data!$G$9="squeeze",A2706&lt;Data!$G$11*0.25),$H$32,1)*$C$30*$C$13)*($C$14*$C$12),"")</f>
        <v/>
      </c>
      <c r="J2706" s="42" t="str">
        <f ca="1">IFERROR(IF(Data!$C$6="Real",B2706,I2706+J2705+($C$14*$C$12)*(NORMINV(RAND(),$C$15,CHOOSE($G$13,$C$13,F2706,G2706)))),"")</f>
        <v/>
      </c>
      <c r="K2706" s="88" t="str">
        <f>IF(ISNUMBER(A2706), IF($G$16="fixed",$G$17,MIN(H2706*Data!$C$7*$C$16*0.5,$C$17*Data!$C$7))*$C$12,"")</f>
        <v/>
      </c>
      <c r="L2706" s="42" t="str">
        <f t="shared" ca="1" si="1290"/>
        <v/>
      </c>
      <c r="M2706" s="44" t="str">
        <f t="shared" ca="1" si="1291"/>
        <v/>
      </c>
      <c r="N2706" s="44" t="str">
        <f t="shared" ca="1" si="1292"/>
        <v/>
      </c>
      <c r="O2706" s="108" t="str">
        <f t="shared" si="1276"/>
        <v/>
      </c>
      <c r="P2706" s="102" t="str">
        <f t="shared" si="1277"/>
        <v/>
      </c>
      <c r="Q2706" s="102" t="str">
        <f t="shared" si="1278"/>
        <v/>
      </c>
      <c r="R2706" s="120" t="str">
        <f t="shared" si="1279"/>
        <v/>
      </c>
      <c r="S2706" s="54" t="str">
        <f t="shared" si="1280"/>
        <v/>
      </c>
      <c r="T2706" s="5" t="str">
        <f t="shared" si="1281"/>
        <v/>
      </c>
      <c r="U2706" s="152" t="str">
        <f t="shared" si="1264"/>
        <v/>
      </c>
      <c r="V2706" s="152" t="str">
        <f t="shared" si="1265"/>
        <v/>
      </c>
      <c r="W2706" s="153" t="str">
        <f t="shared" si="1266"/>
        <v/>
      </c>
      <c r="X2706" s="153" t="str">
        <f t="shared" si="1267"/>
        <v/>
      </c>
      <c r="Y2706" s="153" t="str">
        <f t="shared" si="1268"/>
        <v/>
      </c>
      <c r="Z2706" s="153" t="str">
        <f t="shared" si="1269"/>
        <v/>
      </c>
      <c r="AA2706" s="152" t="str">
        <f t="shared" si="1270"/>
        <v/>
      </c>
      <c r="AB2706" s="152" t="str">
        <f t="shared" si="1271"/>
        <v/>
      </c>
      <c r="AC2706" s="154" t="str">
        <f t="shared" si="1282"/>
        <v/>
      </c>
      <c r="AD2706" s="154" t="str">
        <f t="shared" si="1283"/>
        <v/>
      </c>
      <c r="AE2706" s="3" t="str">
        <f t="shared" si="1284"/>
        <v/>
      </c>
      <c r="AF2706" s="3" t="str">
        <f t="shared" si="1285"/>
        <v/>
      </c>
      <c r="AG2706" s="3" t="str">
        <f t="shared" si="1286"/>
        <v/>
      </c>
      <c r="AH2706" s="4" t="str">
        <f t="shared" si="1287"/>
        <v/>
      </c>
      <c r="AI2706" s="75" t="str">
        <f t="shared" si="1288"/>
        <v/>
      </c>
      <c r="AJ2706" s="75" t="str">
        <f t="shared" si="1289"/>
        <v/>
      </c>
    </row>
    <row r="2707" spans="1:36" ht="14.25">
      <c r="A2707" s="41" t="str">
        <f t="shared" si="1272"/>
        <v/>
      </c>
      <c r="B2707" s="150" t="str">
        <f>IF(ISNUMBER(A2707),INDEX('MetaTrader Import'!$H$13:$J$5893,TRUNC(((A2707-$A$39+1)-1)/3)+1,MOD((A2707-$A$39+1)-1,3)+1),"")</f>
        <v/>
      </c>
      <c r="C2707" s="43" t="str">
        <f t="shared" si="1273"/>
        <v/>
      </c>
      <c r="D2707" s="43" t="str">
        <f t="shared" ca="1" si="1263"/>
        <v/>
      </c>
      <c r="E2707" s="43" t="str">
        <f t="shared" si="1274"/>
        <v/>
      </c>
      <c r="F2707" s="43" t="str">
        <f t="shared" si="1275"/>
        <v/>
      </c>
      <c r="G2707" s="43" t="str">
        <f>IF(A2707&lt;&gt;"",IF(A2707&lt;Data!$G$11*0.25,$C$13/$G$32,IF(A2707&gt;Data!$G$11*0.25,$C$13,$C$13*10)),"")</f>
        <v/>
      </c>
      <c r="H2707" s="43" t="str">
        <f>IF(A2707&lt;&gt;"",IF(Data!$G$9="constant",$C$13,IF(Data!$G$9="squeeze",G2707,F2707)),"")</f>
        <v/>
      </c>
      <c r="I2707" s="38" t="str">
        <f ca="1">IF(ISNUMBER(A2707),NORMINV(RAND(),0,IF(AND(Data!$G$9="squeeze",A2707&lt;Data!$G$11*0.25),$H$32,1)*$C$30*$C$13)*($C$14*$C$12),"")</f>
        <v/>
      </c>
      <c r="J2707" s="42" t="str">
        <f ca="1">IFERROR(IF(Data!$C$6="Real",B2707,I2707+J2706+($C$14*$C$12)*(NORMINV(RAND(),$C$15,CHOOSE($G$13,$C$13,F2707,G2707)))),"")</f>
        <v/>
      </c>
      <c r="K2707" s="88" t="str">
        <f>IF(ISNUMBER(A2707), IF($G$16="fixed",$G$17,MIN(H2707*Data!$C$7*$C$16*0.5,$C$17*Data!$C$7))*$C$12,"")</f>
        <v/>
      </c>
      <c r="L2707" s="42" t="str">
        <f t="shared" ca="1" si="1290"/>
        <v/>
      </c>
      <c r="M2707" s="44" t="str">
        <f t="shared" ca="1" si="1291"/>
        <v/>
      </c>
      <c r="N2707" s="44" t="str">
        <f t="shared" ca="1" si="1292"/>
        <v/>
      </c>
      <c r="O2707" s="108" t="str">
        <f t="shared" si="1276"/>
        <v/>
      </c>
      <c r="P2707" s="102" t="str">
        <f t="shared" si="1277"/>
        <v/>
      </c>
      <c r="Q2707" s="102" t="str">
        <f t="shared" si="1278"/>
        <v/>
      </c>
      <c r="R2707" s="120" t="str">
        <f t="shared" si="1279"/>
        <v/>
      </c>
      <c r="S2707" s="54" t="str">
        <f t="shared" si="1280"/>
        <v/>
      </c>
      <c r="T2707" s="5" t="str">
        <f t="shared" si="1281"/>
        <v/>
      </c>
      <c r="U2707" s="152" t="str">
        <f t="shared" si="1264"/>
        <v/>
      </c>
      <c r="V2707" s="152" t="str">
        <f t="shared" si="1265"/>
        <v/>
      </c>
      <c r="W2707" s="153" t="str">
        <f t="shared" si="1266"/>
        <v/>
      </c>
      <c r="X2707" s="153" t="str">
        <f t="shared" si="1267"/>
        <v/>
      </c>
      <c r="Y2707" s="153" t="str">
        <f t="shared" si="1268"/>
        <v/>
      </c>
      <c r="Z2707" s="153" t="str">
        <f t="shared" si="1269"/>
        <v/>
      </c>
      <c r="AA2707" s="152" t="str">
        <f t="shared" si="1270"/>
        <v/>
      </c>
      <c r="AB2707" s="152" t="str">
        <f t="shared" si="1271"/>
        <v/>
      </c>
      <c r="AC2707" s="154" t="str">
        <f t="shared" si="1282"/>
        <v/>
      </c>
      <c r="AD2707" s="154" t="str">
        <f t="shared" si="1283"/>
        <v/>
      </c>
      <c r="AE2707" s="3" t="str">
        <f t="shared" si="1284"/>
        <v/>
      </c>
      <c r="AF2707" s="3" t="str">
        <f t="shared" si="1285"/>
        <v/>
      </c>
      <c r="AG2707" s="3" t="str">
        <f t="shared" si="1286"/>
        <v/>
      </c>
      <c r="AH2707" s="4" t="str">
        <f t="shared" si="1287"/>
        <v/>
      </c>
      <c r="AI2707" s="75" t="str">
        <f t="shared" si="1288"/>
        <v/>
      </c>
      <c r="AJ2707" s="75" t="str">
        <f t="shared" si="1289"/>
        <v/>
      </c>
    </row>
    <row r="2708" spans="1:36" ht="14.25">
      <c r="A2708" s="41" t="str">
        <f t="shared" si="1272"/>
        <v/>
      </c>
      <c r="B2708" s="150" t="str">
        <f>IF(ISNUMBER(A2708),INDEX('MetaTrader Import'!$H$13:$J$5893,TRUNC(((A2708-$A$39+1)-1)/3)+1,MOD((A2708-$A$39+1)-1,3)+1),"")</f>
        <v/>
      </c>
      <c r="C2708" s="43" t="str">
        <f t="shared" si="1273"/>
        <v/>
      </c>
      <c r="D2708" s="43" t="str">
        <f t="shared" ca="1" si="1263"/>
        <v/>
      </c>
      <c r="E2708" s="43" t="str">
        <f t="shared" si="1274"/>
        <v/>
      </c>
      <c r="F2708" s="43" t="str">
        <f t="shared" si="1275"/>
        <v/>
      </c>
      <c r="G2708" s="43" t="str">
        <f>IF(A2708&lt;&gt;"",IF(A2708&lt;Data!$G$11*0.25,$C$13/$G$32,IF(A2708&gt;Data!$G$11*0.25,$C$13,$C$13*10)),"")</f>
        <v/>
      </c>
      <c r="H2708" s="43" t="str">
        <f>IF(A2708&lt;&gt;"",IF(Data!$G$9="constant",$C$13,IF(Data!$G$9="squeeze",G2708,F2708)),"")</f>
        <v/>
      </c>
      <c r="I2708" s="38" t="str">
        <f ca="1">IF(ISNUMBER(A2708),NORMINV(RAND(),0,IF(AND(Data!$G$9="squeeze",A2708&lt;Data!$G$11*0.25),$H$32,1)*$C$30*$C$13)*($C$14*$C$12),"")</f>
        <v/>
      </c>
      <c r="J2708" s="42" t="str">
        <f ca="1">IFERROR(IF(Data!$C$6="Real",B2708,I2708+J2707+($C$14*$C$12)*(NORMINV(RAND(),$C$15,CHOOSE($G$13,$C$13,F2708,G2708)))),"")</f>
        <v/>
      </c>
      <c r="K2708" s="88" t="str">
        <f>IF(ISNUMBER(A2708), IF($G$16="fixed",$G$17,MIN(H2708*Data!$C$7*$C$16*0.5,$C$17*Data!$C$7))*$C$12,"")</f>
        <v/>
      </c>
      <c r="L2708" s="42" t="str">
        <f t="shared" ca="1" si="1290"/>
        <v/>
      </c>
      <c r="M2708" s="44" t="str">
        <f t="shared" ca="1" si="1291"/>
        <v/>
      </c>
      <c r="N2708" s="44" t="str">
        <f t="shared" ca="1" si="1292"/>
        <v/>
      </c>
      <c r="O2708" s="108" t="str">
        <f t="shared" si="1276"/>
        <v/>
      </c>
      <c r="P2708" s="102" t="str">
        <f t="shared" si="1277"/>
        <v/>
      </c>
      <c r="Q2708" s="102" t="str">
        <f t="shared" si="1278"/>
        <v/>
      </c>
      <c r="R2708" s="120" t="str">
        <f t="shared" si="1279"/>
        <v/>
      </c>
      <c r="S2708" s="54" t="str">
        <f t="shared" si="1280"/>
        <v/>
      </c>
      <c r="T2708" s="5" t="str">
        <f t="shared" si="1281"/>
        <v/>
      </c>
      <c r="U2708" s="152" t="str">
        <f t="shared" si="1264"/>
        <v/>
      </c>
      <c r="V2708" s="152" t="str">
        <f t="shared" si="1265"/>
        <v/>
      </c>
      <c r="W2708" s="153" t="str">
        <f t="shared" si="1266"/>
        <v/>
      </c>
      <c r="X2708" s="153" t="str">
        <f t="shared" si="1267"/>
        <v/>
      </c>
      <c r="Y2708" s="153" t="str">
        <f t="shared" si="1268"/>
        <v/>
      </c>
      <c r="Z2708" s="153" t="str">
        <f t="shared" si="1269"/>
        <v/>
      </c>
      <c r="AA2708" s="152" t="str">
        <f t="shared" si="1270"/>
        <v/>
      </c>
      <c r="AB2708" s="152" t="str">
        <f t="shared" si="1271"/>
        <v/>
      </c>
      <c r="AC2708" s="154" t="str">
        <f t="shared" si="1282"/>
        <v/>
      </c>
      <c r="AD2708" s="154" t="str">
        <f t="shared" si="1283"/>
        <v/>
      </c>
      <c r="AE2708" s="3" t="str">
        <f t="shared" si="1284"/>
        <v/>
      </c>
      <c r="AF2708" s="3" t="str">
        <f t="shared" si="1285"/>
        <v/>
      </c>
      <c r="AG2708" s="3" t="str">
        <f t="shared" si="1286"/>
        <v/>
      </c>
      <c r="AH2708" s="4" t="str">
        <f t="shared" si="1287"/>
        <v/>
      </c>
      <c r="AI2708" s="75" t="str">
        <f t="shared" si="1288"/>
        <v/>
      </c>
      <c r="AJ2708" s="75" t="str">
        <f t="shared" si="1289"/>
        <v/>
      </c>
    </row>
    <row r="2709" spans="1:36" ht="14.25">
      <c r="A2709" s="41" t="str">
        <f t="shared" si="1272"/>
        <v/>
      </c>
      <c r="B2709" s="150" t="str">
        <f>IF(ISNUMBER(A2709),INDEX('MetaTrader Import'!$H$13:$J$5893,TRUNC(((A2709-$A$39+1)-1)/3)+1,MOD((A2709-$A$39+1)-1,3)+1),"")</f>
        <v/>
      </c>
      <c r="C2709" s="43" t="str">
        <f t="shared" si="1273"/>
        <v/>
      </c>
      <c r="D2709" s="43" t="str">
        <f t="shared" ca="1" si="1263"/>
        <v/>
      </c>
      <c r="E2709" s="43" t="str">
        <f t="shared" si="1274"/>
        <v/>
      </c>
      <c r="F2709" s="43" t="str">
        <f t="shared" si="1275"/>
        <v/>
      </c>
      <c r="G2709" s="43" t="str">
        <f>IF(A2709&lt;&gt;"",IF(A2709&lt;Data!$G$11*0.25,$C$13/$G$32,IF(A2709&gt;Data!$G$11*0.25,$C$13,$C$13*10)),"")</f>
        <v/>
      </c>
      <c r="H2709" s="43" t="str">
        <f>IF(A2709&lt;&gt;"",IF(Data!$G$9="constant",$C$13,IF(Data!$G$9="squeeze",G2709,F2709)),"")</f>
        <v/>
      </c>
      <c r="I2709" s="38" t="str">
        <f ca="1">IF(ISNUMBER(A2709),NORMINV(RAND(),0,IF(AND(Data!$G$9="squeeze",A2709&lt;Data!$G$11*0.25),$H$32,1)*$C$30*$C$13)*($C$14*$C$12),"")</f>
        <v/>
      </c>
      <c r="J2709" s="42" t="str">
        <f ca="1">IFERROR(IF(Data!$C$6="Real",B2709,I2709+J2708+($C$14*$C$12)*(NORMINV(RAND(),$C$15,CHOOSE($G$13,$C$13,F2709,G2709)))),"")</f>
        <v/>
      </c>
      <c r="K2709" s="88" t="str">
        <f>IF(ISNUMBER(A2709), IF($G$16="fixed",$G$17,MIN(H2709*Data!$C$7*$C$16*0.5,$C$17*Data!$C$7))*$C$12,"")</f>
        <v/>
      </c>
      <c r="L2709" s="42" t="str">
        <f t="shared" ca="1" si="1290"/>
        <v/>
      </c>
      <c r="M2709" s="44" t="str">
        <f t="shared" ca="1" si="1291"/>
        <v/>
      </c>
      <c r="N2709" s="44" t="str">
        <f t="shared" ca="1" si="1292"/>
        <v/>
      </c>
      <c r="O2709" s="108" t="str">
        <f t="shared" si="1276"/>
        <v/>
      </c>
      <c r="P2709" s="102" t="str">
        <f t="shared" si="1277"/>
        <v/>
      </c>
      <c r="Q2709" s="102" t="str">
        <f t="shared" si="1278"/>
        <v/>
      </c>
      <c r="R2709" s="120" t="str">
        <f t="shared" si="1279"/>
        <v/>
      </c>
      <c r="S2709" s="54" t="str">
        <f t="shared" si="1280"/>
        <v/>
      </c>
      <c r="T2709" s="5" t="str">
        <f t="shared" si="1281"/>
        <v/>
      </c>
      <c r="U2709" s="152" t="str">
        <f t="shared" si="1264"/>
        <v/>
      </c>
      <c r="V2709" s="152" t="str">
        <f t="shared" si="1265"/>
        <v/>
      </c>
      <c r="W2709" s="153" t="str">
        <f t="shared" si="1266"/>
        <v/>
      </c>
      <c r="X2709" s="153" t="str">
        <f t="shared" si="1267"/>
        <v/>
      </c>
      <c r="Y2709" s="153" t="str">
        <f t="shared" si="1268"/>
        <v/>
      </c>
      <c r="Z2709" s="153" t="str">
        <f t="shared" si="1269"/>
        <v/>
      </c>
      <c r="AA2709" s="152" t="str">
        <f t="shared" si="1270"/>
        <v/>
      </c>
      <c r="AB2709" s="152" t="str">
        <f t="shared" si="1271"/>
        <v/>
      </c>
      <c r="AC2709" s="154" t="str">
        <f t="shared" si="1282"/>
        <v/>
      </c>
      <c r="AD2709" s="154" t="str">
        <f t="shared" si="1283"/>
        <v/>
      </c>
      <c r="AE2709" s="3" t="str">
        <f t="shared" si="1284"/>
        <v/>
      </c>
      <c r="AF2709" s="3" t="str">
        <f t="shared" si="1285"/>
        <v/>
      </c>
      <c r="AG2709" s="3" t="str">
        <f t="shared" si="1286"/>
        <v/>
      </c>
      <c r="AH2709" s="4" t="str">
        <f t="shared" si="1287"/>
        <v/>
      </c>
      <c r="AI2709" s="75" t="str">
        <f t="shared" si="1288"/>
        <v/>
      </c>
      <c r="AJ2709" s="75" t="str">
        <f t="shared" si="1289"/>
        <v/>
      </c>
    </row>
    <row r="2710" spans="1:36" ht="14.25">
      <c r="A2710" s="41" t="str">
        <f t="shared" si="1272"/>
        <v/>
      </c>
      <c r="B2710" s="150" t="str">
        <f>IF(ISNUMBER(A2710),INDEX('MetaTrader Import'!$H$13:$J$5893,TRUNC(((A2710-$A$39+1)-1)/3)+1,MOD((A2710-$A$39+1)-1,3)+1),"")</f>
        <v/>
      </c>
      <c r="C2710" s="43" t="str">
        <f t="shared" si="1273"/>
        <v/>
      </c>
      <c r="D2710" s="43" t="str">
        <f t="shared" ca="1" si="1263"/>
        <v/>
      </c>
      <c r="E2710" s="43" t="str">
        <f t="shared" si="1274"/>
        <v/>
      </c>
      <c r="F2710" s="43" t="str">
        <f t="shared" si="1275"/>
        <v/>
      </c>
      <c r="G2710" s="43" t="str">
        <f>IF(A2710&lt;&gt;"",IF(A2710&lt;Data!$G$11*0.25,$C$13/$G$32,IF(A2710&gt;Data!$G$11*0.25,$C$13,$C$13*10)),"")</f>
        <v/>
      </c>
      <c r="H2710" s="43" t="str">
        <f>IF(A2710&lt;&gt;"",IF(Data!$G$9="constant",$C$13,IF(Data!$G$9="squeeze",G2710,F2710)),"")</f>
        <v/>
      </c>
      <c r="I2710" s="38" t="str">
        <f ca="1">IF(ISNUMBER(A2710),NORMINV(RAND(),0,IF(AND(Data!$G$9="squeeze",A2710&lt;Data!$G$11*0.25),$H$32,1)*$C$30*$C$13)*($C$14*$C$12),"")</f>
        <v/>
      </c>
      <c r="J2710" s="42" t="str">
        <f ca="1">IFERROR(IF(Data!$C$6="Real",B2710,I2710+J2709+($C$14*$C$12)*(NORMINV(RAND(),$C$15,CHOOSE($G$13,$C$13,F2710,G2710)))),"")</f>
        <v/>
      </c>
      <c r="K2710" s="88" t="str">
        <f>IF(ISNUMBER(A2710), IF($G$16="fixed",$G$17,MIN(H2710*Data!$C$7*$C$16*0.5,$C$17*Data!$C$7))*$C$12,"")</f>
        <v/>
      </c>
      <c r="L2710" s="42" t="str">
        <f t="shared" ca="1" si="1290"/>
        <v/>
      </c>
      <c r="M2710" s="44" t="str">
        <f t="shared" ca="1" si="1291"/>
        <v/>
      </c>
      <c r="N2710" s="44" t="str">
        <f t="shared" ca="1" si="1292"/>
        <v/>
      </c>
      <c r="O2710" s="108" t="str">
        <f t="shared" si="1276"/>
        <v/>
      </c>
      <c r="P2710" s="102" t="str">
        <f t="shared" si="1277"/>
        <v/>
      </c>
      <c r="Q2710" s="102" t="str">
        <f t="shared" si="1278"/>
        <v/>
      </c>
      <c r="R2710" s="120" t="str">
        <f t="shared" si="1279"/>
        <v/>
      </c>
      <c r="S2710" s="54" t="str">
        <f t="shared" si="1280"/>
        <v/>
      </c>
      <c r="T2710" s="5" t="str">
        <f t="shared" si="1281"/>
        <v/>
      </c>
      <c r="U2710" s="152" t="str">
        <f t="shared" si="1264"/>
        <v/>
      </c>
      <c r="V2710" s="152" t="str">
        <f t="shared" si="1265"/>
        <v/>
      </c>
      <c r="W2710" s="153" t="str">
        <f t="shared" si="1266"/>
        <v/>
      </c>
      <c r="X2710" s="153" t="str">
        <f t="shared" si="1267"/>
        <v/>
      </c>
      <c r="Y2710" s="153" t="str">
        <f t="shared" si="1268"/>
        <v/>
      </c>
      <c r="Z2710" s="153" t="str">
        <f t="shared" si="1269"/>
        <v/>
      </c>
      <c r="AA2710" s="152" t="str">
        <f t="shared" si="1270"/>
        <v/>
      </c>
      <c r="AB2710" s="152" t="str">
        <f t="shared" si="1271"/>
        <v/>
      </c>
      <c r="AC2710" s="154" t="str">
        <f t="shared" si="1282"/>
        <v/>
      </c>
      <c r="AD2710" s="154" t="str">
        <f t="shared" si="1283"/>
        <v/>
      </c>
      <c r="AE2710" s="3" t="str">
        <f t="shared" si="1284"/>
        <v/>
      </c>
      <c r="AF2710" s="3" t="str">
        <f t="shared" si="1285"/>
        <v/>
      </c>
      <c r="AG2710" s="3" t="str">
        <f t="shared" si="1286"/>
        <v/>
      </c>
      <c r="AH2710" s="4" t="str">
        <f t="shared" si="1287"/>
        <v/>
      </c>
      <c r="AI2710" s="75" t="str">
        <f t="shared" si="1288"/>
        <v/>
      </c>
      <c r="AJ2710" s="75" t="str">
        <f t="shared" si="1289"/>
        <v/>
      </c>
    </row>
    <row r="2711" spans="1:36" ht="14.25">
      <c r="A2711" s="41" t="str">
        <f t="shared" si="1272"/>
        <v/>
      </c>
      <c r="B2711" s="150" t="str">
        <f>IF(ISNUMBER(A2711),INDEX('MetaTrader Import'!$H$13:$J$5893,TRUNC(((A2711-$A$39+1)-1)/3)+1,MOD((A2711-$A$39+1)-1,3)+1),"")</f>
        <v/>
      </c>
      <c r="C2711" s="43" t="str">
        <f t="shared" si="1273"/>
        <v/>
      </c>
      <c r="D2711" s="43" t="str">
        <f t="shared" ca="1" si="1263"/>
        <v/>
      </c>
      <c r="E2711" s="43" t="str">
        <f t="shared" si="1274"/>
        <v/>
      </c>
      <c r="F2711" s="43" t="str">
        <f t="shared" si="1275"/>
        <v/>
      </c>
      <c r="G2711" s="43" t="str">
        <f>IF(A2711&lt;&gt;"",IF(A2711&lt;Data!$G$11*0.25,$C$13/$G$32,IF(A2711&gt;Data!$G$11*0.25,$C$13,$C$13*10)),"")</f>
        <v/>
      </c>
      <c r="H2711" s="43" t="str">
        <f>IF(A2711&lt;&gt;"",IF(Data!$G$9="constant",$C$13,IF(Data!$G$9="squeeze",G2711,F2711)),"")</f>
        <v/>
      </c>
      <c r="I2711" s="38" t="str">
        <f ca="1">IF(ISNUMBER(A2711),NORMINV(RAND(),0,IF(AND(Data!$G$9="squeeze",A2711&lt;Data!$G$11*0.25),$H$32,1)*$C$30*$C$13)*($C$14*$C$12),"")</f>
        <v/>
      </c>
      <c r="J2711" s="42" t="str">
        <f ca="1">IFERROR(IF(Data!$C$6="Real",B2711,I2711+J2710+($C$14*$C$12)*(NORMINV(RAND(),$C$15,CHOOSE($G$13,$C$13,F2711,G2711)))),"")</f>
        <v/>
      </c>
      <c r="K2711" s="88" t="str">
        <f>IF(ISNUMBER(A2711), IF($G$16="fixed",$G$17,MIN(H2711*Data!$C$7*$C$16*0.5,$C$17*Data!$C$7))*$C$12,"")</f>
        <v/>
      </c>
      <c r="L2711" s="42" t="str">
        <f t="shared" ca="1" si="1290"/>
        <v/>
      </c>
      <c r="M2711" s="44" t="str">
        <f t="shared" ca="1" si="1291"/>
        <v/>
      </c>
      <c r="N2711" s="44" t="str">
        <f t="shared" ca="1" si="1292"/>
        <v/>
      </c>
      <c r="O2711" s="108" t="str">
        <f t="shared" si="1276"/>
        <v/>
      </c>
      <c r="P2711" s="102" t="str">
        <f t="shared" si="1277"/>
        <v/>
      </c>
      <c r="Q2711" s="102" t="str">
        <f t="shared" si="1278"/>
        <v/>
      </c>
      <c r="R2711" s="120" t="str">
        <f t="shared" si="1279"/>
        <v/>
      </c>
      <c r="S2711" s="54" t="str">
        <f t="shared" si="1280"/>
        <v/>
      </c>
      <c r="T2711" s="5" t="str">
        <f t="shared" si="1281"/>
        <v/>
      </c>
      <c r="U2711" s="152" t="str">
        <f t="shared" si="1264"/>
        <v/>
      </c>
      <c r="V2711" s="152" t="str">
        <f t="shared" si="1265"/>
        <v/>
      </c>
      <c r="W2711" s="153" t="str">
        <f t="shared" si="1266"/>
        <v/>
      </c>
      <c r="X2711" s="153" t="str">
        <f t="shared" si="1267"/>
        <v/>
      </c>
      <c r="Y2711" s="153" t="str">
        <f t="shared" si="1268"/>
        <v/>
      </c>
      <c r="Z2711" s="153" t="str">
        <f t="shared" si="1269"/>
        <v/>
      </c>
      <c r="AA2711" s="152" t="str">
        <f t="shared" si="1270"/>
        <v/>
      </c>
      <c r="AB2711" s="152" t="str">
        <f t="shared" si="1271"/>
        <v/>
      </c>
      <c r="AC2711" s="154" t="str">
        <f t="shared" si="1282"/>
        <v/>
      </c>
      <c r="AD2711" s="154" t="str">
        <f t="shared" si="1283"/>
        <v/>
      </c>
      <c r="AE2711" s="3" t="str">
        <f t="shared" si="1284"/>
        <v/>
      </c>
      <c r="AF2711" s="3" t="str">
        <f t="shared" si="1285"/>
        <v/>
      </c>
      <c r="AG2711" s="3" t="str">
        <f t="shared" si="1286"/>
        <v/>
      </c>
      <c r="AH2711" s="4" t="str">
        <f t="shared" si="1287"/>
        <v/>
      </c>
      <c r="AI2711" s="75" t="str">
        <f t="shared" si="1288"/>
        <v/>
      </c>
      <c r="AJ2711" s="75" t="str">
        <f t="shared" si="1289"/>
        <v/>
      </c>
    </row>
    <row r="2712" spans="1:36" ht="14.25">
      <c r="A2712" s="41" t="str">
        <f t="shared" si="1272"/>
        <v/>
      </c>
      <c r="B2712" s="150" t="str">
        <f>IF(ISNUMBER(A2712),INDEX('MetaTrader Import'!$H$13:$J$5893,TRUNC(((A2712-$A$39+1)-1)/3)+1,MOD((A2712-$A$39+1)-1,3)+1),"")</f>
        <v/>
      </c>
      <c r="C2712" s="43" t="str">
        <f t="shared" si="1273"/>
        <v/>
      </c>
      <c r="D2712" s="43" t="str">
        <f t="shared" ca="1" si="1263"/>
        <v/>
      </c>
      <c r="E2712" s="43" t="str">
        <f t="shared" si="1274"/>
        <v/>
      </c>
      <c r="F2712" s="43" t="str">
        <f t="shared" si="1275"/>
        <v/>
      </c>
      <c r="G2712" s="43" t="str">
        <f>IF(A2712&lt;&gt;"",IF(A2712&lt;Data!$G$11*0.25,$C$13/$G$32,IF(A2712&gt;Data!$G$11*0.25,$C$13,$C$13*10)),"")</f>
        <v/>
      </c>
      <c r="H2712" s="43" t="str">
        <f>IF(A2712&lt;&gt;"",IF(Data!$G$9="constant",$C$13,IF(Data!$G$9="squeeze",G2712,F2712)),"")</f>
        <v/>
      </c>
      <c r="I2712" s="38" t="str">
        <f ca="1">IF(ISNUMBER(A2712),NORMINV(RAND(),0,IF(AND(Data!$G$9="squeeze",A2712&lt;Data!$G$11*0.25),$H$32,1)*$C$30*$C$13)*($C$14*$C$12),"")</f>
        <v/>
      </c>
      <c r="J2712" s="42" t="str">
        <f ca="1">IFERROR(IF(Data!$C$6="Real",B2712,I2712+J2711+($C$14*$C$12)*(NORMINV(RAND(),$C$15,CHOOSE($G$13,$C$13,F2712,G2712)))),"")</f>
        <v/>
      </c>
      <c r="K2712" s="88" t="str">
        <f>IF(ISNUMBER(A2712), IF($G$16="fixed",$G$17,MIN(H2712*Data!$C$7*$C$16*0.5,$C$17*Data!$C$7))*$C$12,"")</f>
        <v/>
      </c>
      <c r="L2712" s="42" t="str">
        <f t="shared" ca="1" si="1290"/>
        <v/>
      </c>
      <c r="M2712" s="44" t="str">
        <f t="shared" ca="1" si="1291"/>
        <v/>
      </c>
      <c r="N2712" s="44" t="str">
        <f t="shared" ca="1" si="1292"/>
        <v/>
      </c>
      <c r="O2712" s="108" t="str">
        <f t="shared" si="1276"/>
        <v/>
      </c>
      <c r="P2712" s="102" t="str">
        <f t="shared" si="1277"/>
        <v/>
      </c>
      <c r="Q2712" s="102" t="str">
        <f t="shared" si="1278"/>
        <v/>
      </c>
      <c r="R2712" s="120" t="str">
        <f t="shared" si="1279"/>
        <v/>
      </c>
      <c r="S2712" s="54" t="str">
        <f t="shared" si="1280"/>
        <v/>
      </c>
      <c r="T2712" s="5" t="str">
        <f t="shared" si="1281"/>
        <v/>
      </c>
      <c r="U2712" s="152" t="str">
        <f t="shared" si="1264"/>
        <v/>
      </c>
      <c r="V2712" s="152" t="str">
        <f t="shared" si="1265"/>
        <v/>
      </c>
      <c r="W2712" s="153" t="str">
        <f t="shared" si="1266"/>
        <v/>
      </c>
      <c r="X2712" s="153" t="str">
        <f t="shared" si="1267"/>
        <v/>
      </c>
      <c r="Y2712" s="153" t="str">
        <f t="shared" si="1268"/>
        <v/>
      </c>
      <c r="Z2712" s="153" t="str">
        <f t="shared" si="1269"/>
        <v/>
      </c>
      <c r="AA2712" s="152" t="str">
        <f t="shared" si="1270"/>
        <v/>
      </c>
      <c r="AB2712" s="152" t="str">
        <f t="shared" si="1271"/>
        <v/>
      </c>
      <c r="AC2712" s="154" t="str">
        <f t="shared" si="1282"/>
        <v/>
      </c>
      <c r="AD2712" s="154" t="str">
        <f t="shared" si="1283"/>
        <v/>
      </c>
      <c r="AE2712" s="3" t="str">
        <f t="shared" si="1284"/>
        <v/>
      </c>
      <c r="AF2712" s="3" t="str">
        <f t="shared" si="1285"/>
        <v/>
      </c>
      <c r="AG2712" s="3" t="str">
        <f t="shared" si="1286"/>
        <v/>
      </c>
      <c r="AH2712" s="4" t="str">
        <f t="shared" si="1287"/>
        <v/>
      </c>
      <c r="AI2712" s="75" t="str">
        <f t="shared" si="1288"/>
        <v/>
      </c>
      <c r="AJ2712" s="75" t="str">
        <f t="shared" si="1289"/>
        <v/>
      </c>
    </row>
    <row r="2713" spans="1:36" ht="14.25">
      <c r="A2713" s="41" t="str">
        <f t="shared" si="1272"/>
        <v/>
      </c>
      <c r="B2713" s="150" t="str">
        <f>IF(ISNUMBER(A2713),INDEX('MetaTrader Import'!$H$13:$J$5893,TRUNC(((A2713-$A$39+1)-1)/3)+1,MOD((A2713-$A$39+1)-1,3)+1),"")</f>
        <v/>
      </c>
      <c r="C2713" s="43" t="str">
        <f t="shared" si="1273"/>
        <v/>
      </c>
      <c r="D2713" s="43" t="str">
        <f t="shared" ca="1" si="1263"/>
        <v/>
      </c>
      <c r="E2713" s="43" t="str">
        <f t="shared" si="1274"/>
        <v/>
      </c>
      <c r="F2713" s="43" t="str">
        <f t="shared" si="1275"/>
        <v/>
      </c>
      <c r="G2713" s="43" t="str">
        <f>IF(A2713&lt;&gt;"",IF(A2713&lt;Data!$G$11*0.25,$C$13/$G$32,IF(A2713&gt;Data!$G$11*0.25,$C$13,$C$13*10)),"")</f>
        <v/>
      </c>
      <c r="H2713" s="43" t="str">
        <f>IF(A2713&lt;&gt;"",IF(Data!$G$9="constant",$C$13,IF(Data!$G$9="squeeze",G2713,F2713)),"")</f>
        <v/>
      </c>
      <c r="I2713" s="38" t="str">
        <f ca="1">IF(ISNUMBER(A2713),NORMINV(RAND(),0,IF(AND(Data!$G$9="squeeze",A2713&lt;Data!$G$11*0.25),$H$32,1)*$C$30*$C$13)*($C$14*$C$12),"")</f>
        <v/>
      </c>
      <c r="J2713" s="42" t="str">
        <f ca="1">IFERROR(IF(Data!$C$6="Real",B2713,I2713+J2712+($C$14*$C$12)*(NORMINV(RAND(),$C$15,CHOOSE($G$13,$C$13,F2713,G2713)))),"")</f>
        <v/>
      </c>
      <c r="K2713" s="88" t="str">
        <f>IF(ISNUMBER(A2713), IF($G$16="fixed",$G$17,MIN(H2713*Data!$C$7*$C$16*0.5,$C$17*Data!$C$7))*$C$12,"")</f>
        <v/>
      </c>
      <c r="L2713" s="42" t="str">
        <f t="shared" ca="1" si="1290"/>
        <v/>
      </c>
      <c r="M2713" s="44" t="str">
        <f t="shared" ca="1" si="1291"/>
        <v/>
      </c>
      <c r="N2713" s="44" t="str">
        <f t="shared" ca="1" si="1292"/>
        <v/>
      </c>
      <c r="O2713" s="108" t="str">
        <f t="shared" si="1276"/>
        <v/>
      </c>
      <c r="P2713" s="102" t="str">
        <f t="shared" si="1277"/>
        <v/>
      </c>
      <c r="Q2713" s="102" t="str">
        <f t="shared" si="1278"/>
        <v/>
      </c>
      <c r="R2713" s="120" t="str">
        <f t="shared" si="1279"/>
        <v/>
      </c>
      <c r="S2713" s="54" t="str">
        <f t="shared" si="1280"/>
        <v/>
      </c>
      <c r="T2713" s="5" t="str">
        <f t="shared" si="1281"/>
        <v/>
      </c>
      <c r="U2713" s="152" t="str">
        <f t="shared" si="1264"/>
        <v/>
      </c>
      <c r="V2713" s="152" t="str">
        <f t="shared" si="1265"/>
        <v/>
      </c>
      <c r="W2713" s="153" t="str">
        <f t="shared" si="1266"/>
        <v/>
      </c>
      <c r="X2713" s="153" t="str">
        <f t="shared" si="1267"/>
        <v/>
      </c>
      <c r="Y2713" s="153" t="str">
        <f t="shared" si="1268"/>
        <v/>
      </c>
      <c r="Z2713" s="153" t="str">
        <f t="shared" si="1269"/>
        <v/>
      </c>
      <c r="AA2713" s="152" t="str">
        <f t="shared" si="1270"/>
        <v/>
      </c>
      <c r="AB2713" s="152" t="str">
        <f t="shared" si="1271"/>
        <v/>
      </c>
      <c r="AC2713" s="154" t="str">
        <f t="shared" si="1282"/>
        <v/>
      </c>
      <c r="AD2713" s="154" t="str">
        <f t="shared" si="1283"/>
        <v/>
      </c>
      <c r="AE2713" s="3" t="str">
        <f t="shared" si="1284"/>
        <v/>
      </c>
      <c r="AF2713" s="3" t="str">
        <f t="shared" si="1285"/>
        <v/>
      </c>
      <c r="AG2713" s="3" t="str">
        <f t="shared" si="1286"/>
        <v/>
      </c>
      <c r="AH2713" s="4" t="str">
        <f t="shared" si="1287"/>
        <v/>
      </c>
      <c r="AI2713" s="75" t="str">
        <f t="shared" si="1288"/>
        <v/>
      </c>
      <c r="AJ2713" s="75" t="str">
        <f t="shared" si="1289"/>
        <v/>
      </c>
    </row>
    <row r="2714" spans="1:36" ht="14.25">
      <c r="A2714" s="41" t="str">
        <f t="shared" si="1272"/>
        <v/>
      </c>
      <c r="B2714" s="150" t="str">
        <f>IF(ISNUMBER(A2714),INDEX('MetaTrader Import'!$H$13:$J$5893,TRUNC(((A2714-$A$39+1)-1)/3)+1,MOD((A2714-$A$39+1)-1,3)+1),"")</f>
        <v/>
      </c>
      <c r="C2714" s="43" t="str">
        <f t="shared" si="1273"/>
        <v/>
      </c>
      <c r="D2714" s="43" t="str">
        <f t="shared" ca="1" si="1263"/>
        <v/>
      </c>
      <c r="E2714" s="43" t="str">
        <f t="shared" si="1274"/>
        <v/>
      </c>
      <c r="F2714" s="43" t="str">
        <f t="shared" si="1275"/>
        <v/>
      </c>
      <c r="G2714" s="43" t="str">
        <f>IF(A2714&lt;&gt;"",IF(A2714&lt;Data!$G$11*0.25,$C$13/$G$32,IF(A2714&gt;Data!$G$11*0.25,$C$13,$C$13*10)),"")</f>
        <v/>
      </c>
      <c r="H2714" s="43" t="str">
        <f>IF(A2714&lt;&gt;"",IF(Data!$G$9="constant",$C$13,IF(Data!$G$9="squeeze",G2714,F2714)),"")</f>
        <v/>
      </c>
      <c r="I2714" s="38" t="str">
        <f ca="1">IF(ISNUMBER(A2714),NORMINV(RAND(),0,IF(AND(Data!$G$9="squeeze",A2714&lt;Data!$G$11*0.25),$H$32,1)*$C$30*$C$13)*($C$14*$C$12),"")</f>
        <v/>
      </c>
      <c r="J2714" s="42" t="str">
        <f ca="1">IFERROR(IF(Data!$C$6="Real",B2714,I2714+J2713+($C$14*$C$12)*(NORMINV(RAND(),$C$15,CHOOSE($G$13,$C$13,F2714,G2714)))),"")</f>
        <v/>
      </c>
      <c r="K2714" s="88" t="str">
        <f>IF(ISNUMBER(A2714), IF($G$16="fixed",$G$17,MIN(H2714*Data!$C$7*$C$16*0.5,$C$17*Data!$C$7))*$C$12,"")</f>
        <v/>
      </c>
      <c r="L2714" s="42" t="str">
        <f t="shared" ca="1" si="1290"/>
        <v/>
      </c>
      <c r="M2714" s="44" t="str">
        <f t="shared" ca="1" si="1291"/>
        <v/>
      </c>
      <c r="N2714" s="44" t="str">
        <f t="shared" ca="1" si="1292"/>
        <v/>
      </c>
      <c r="O2714" s="108" t="str">
        <f t="shared" si="1276"/>
        <v/>
      </c>
      <c r="P2714" s="102" t="str">
        <f t="shared" si="1277"/>
        <v/>
      </c>
      <c r="Q2714" s="102" t="str">
        <f t="shared" si="1278"/>
        <v/>
      </c>
      <c r="R2714" s="120" t="str">
        <f t="shared" si="1279"/>
        <v/>
      </c>
      <c r="S2714" s="54" t="str">
        <f t="shared" si="1280"/>
        <v/>
      </c>
      <c r="T2714" s="5" t="str">
        <f t="shared" si="1281"/>
        <v/>
      </c>
      <c r="U2714" s="152" t="str">
        <f t="shared" si="1264"/>
        <v/>
      </c>
      <c r="V2714" s="152" t="str">
        <f t="shared" si="1265"/>
        <v/>
      </c>
      <c r="W2714" s="153" t="str">
        <f t="shared" si="1266"/>
        <v/>
      </c>
      <c r="X2714" s="153" t="str">
        <f t="shared" si="1267"/>
        <v/>
      </c>
      <c r="Y2714" s="153" t="str">
        <f t="shared" si="1268"/>
        <v/>
      </c>
      <c r="Z2714" s="153" t="str">
        <f t="shared" si="1269"/>
        <v/>
      </c>
      <c r="AA2714" s="152" t="str">
        <f t="shared" si="1270"/>
        <v/>
      </c>
      <c r="AB2714" s="152" t="str">
        <f t="shared" si="1271"/>
        <v/>
      </c>
      <c r="AC2714" s="154" t="str">
        <f t="shared" si="1282"/>
        <v/>
      </c>
      <c r="AD2714" s="154" t="str">
        <f t="shared" si="1283"/>
        <v/>
      </c>
      <c r="AE2714" s="3" t="str">
        <f t="shared" si="1284"/>
        <v/>
      </c>
      <c r="AF2714" s="3" t="str">
        <f t="shared" si="1285"/>
        <v/>
      </c>
      <c r="AG2714" s="3" t="str">
        <f t="shared" si="1286"/>
        <v/>
      </c>
      <c r="AH2714" s="4" t="str">
        <f t="shared" si="1287"/>
        <v/>
      </c>
      <c r="AI2714" s="75" t="str">
        <f t="shared" si="1288"/>
        <v/>
      </c>
      <c r="AJ2714" s="75" t="str">
        <f t="shared" si="1289"/>
        <v/>
      </c>
    </row>
    <row r="2715" spans="1:36" ht="14.25">
      <c r="A2715" s="41" t="str">
        <f t="shared" si="1272"/>
        <v/>
      </c>
      <c r="B2715" s="150" t="str">
        <f>IF(ISNUMBER(A2715),INDEX('MetaTrader Import'!$H$13:$J$5893,TRUNC(((A2715-$A$39+1)-1)/3)+1,MOD((A2715-$A$39+1)-1,3)+1),"")</f>
        <v/>
      </c>
      <c r="C2715" s="43" t="str">
        <f t="shared" si="1273"/>
        <v/>
      </c>
      <c r="D2715" s="43" t="str">
        <f t="shared" ca="1" si="1263"/>
        <v/>
      </c>
      <c r="E2715" s="43" t="str">
        <f t="shared" si="1274"/>
        <v/>
      </c>
      <c r="F2715" s="43" t="str">
        <f t="shared" si="1275"/>
        <v/>
      </c>
      <c r="G2715" s="43" t="str">
        <f>IF(A2715&lt;&gt;"",IF(A2715&lt;Data!$G$11*0.25,$C$13/$G$32,IF(A2715&gt;Data!$G$11*0.25,$C$13,$C$13*10)),"")</f>
        <v/>
      </c>
      <c r="H2715" s="43" t="str">
        <f>IF(A2715&lt;&gt;"",IF(Data!$G$9="constant",$C$13,IF(Data!$G$9="squeeze",G2715,F2715)),"")</f>
        <v/>
      </c>
      <c r="I2715" s="38" t="str">
        <f ca="1">IF(ISNUMBER(A2715),NORMINV(RAND(),0,IF(AND(Data!$G$9="squeeze",A2715&lt;Data!$G$11*0.25),$H$32,1)*$C$30*$C$13)*($C$14*$C$12),"")</f>
        <v/>
      </c>
      <c r="J2715" s="42" t="str">
        <f ca="1">IFERROR(IF(Data!$C$6="Real",B2715,I2715+J2714+($C$14*$C$12)*(NORMINV(RAND(),$C$15,CHOOSE($G$13,$C$13,F2715,G2715)))),"")</f>
        <v/>
      </c>
      <c r="K2715" s="88" t="str">
        <f>IF(ISNUMBER(A2715), IF($G$16="fixed",$G$17,MIN(H2715*Data!$C$7*$C$16*0.5,$C$17*Data!$C$7))*$C$12,"")</f>
        <v/>
      </c>
      <c r="L2715" s="42" t="str">
        <f t="shared" ca="1" si="1290"/>
        <v/>
      </c>
      <c r="M2715" s="44" t="str">
        <f t="shared" ca="1" si="1291"/>
        <v/>
      </c>
      <c r="N2715" s="44" t="str">
        <f t="shared" ca="1" si="1292"/>
        <v/>
      </c>
      <c r="O2715" s="108" t="str">
        <f t="shared" si="1276"/>
        <v/>
      </c>
      <c r="P2715" s="102" t="str">
        <f t="shared" si="1277"/>
        <v/>
      </c>
      <c r="Q2715" s="102" t="str">
        <f t="shared" si="1278"/>
        <v/>
      </c>
      <c r="R2715" s="120" t="str">
        <f t="shared" si="1279"/>
        <v/>
      </c>
      <c r="S2715" s="54" t="str">
        <f t="shared" si="1280"/>
        <v/>
      </c>
      <c r="T2715" s="5" t="str">
        <f t="shared" si="1281"/>
        <v/>
      </c>
      <c r="U2715" s="152" t="str">
        <f t="shared" si="1264"/>
        <v/>
      </c>
      <c r="V2715" s="152" t="str">
        <f t="shared" si="1265"/>
        <v/>
      </c>
      <c r="W2715" s="153" t="str">
        <f t="shared" si="1266"/>
        <v/>
      </c>
      <c r="X2715" s="153" t="str">
        <f t="shared" si="1267"/>
        <v/>
      </c>
      <c r="Y2715" s="153" t="str">
        <f t="shared" si="1268"/>
        <v/>
      </c>
      <c r="Z2715" s="153" t="str">
        <f t="shared" si="1269"/>
        <v/>
      </c>
      <c r="AA2715" s="152" t="str">
        <f t="shared" si="1270"/>
        <v/>
      </c>
      <c r="AB2715" s="152" t="str">
        <f t="shared" si="1271"/>
        <v/>
      </c>
      <c r="AC2715" s="154" t="str">
        <f t="shared" si="1282"/>
        <v/>
      </c>
      <c r="AD2715" s="154" t="str">
        <f t="shared" si="1283"/>
        <v/>
      </c>
      <c r="AE2715" s="3" t="str">
        <f t="shared" si="1284"/>
        <v/>
      </c>
      <c r="AF2715" s="3" t="str">
        <f t="shared" si="1285"/>
        <v/>
      </c>
      <c r="AG2715" s="3" t="str">
        <f t="shared" si="1286"/>
        <v/>
      </c>
      <c r="AH2715" s="4" t="str">
        <f t="shared" si="1287"/>
        <v/>
      </c>
      <c r="AI2715" s="75" t="str">
        <f t="shared" si="1288"/>
        <v/>
      </c>
      <c r="AJ2715" s="75" t="str">
        <f t="shared" si="1289"/>
        <v/>
      </c>
    </row>
    <row r="2716" spans="1:36" ht="14.25">
      <c r="A2716" s="41" t="str">
        <f t="shared" si="1272"/>
        <v/>
      </c>
      <c r="B2716" s="150" t="str">
        <f>IF(ISNUMBER(A2716),INDEX('MetaTrader Import'!$H$13:$J$5893,TRUNC(((A2716-$A$39+1)-1)/3)+1,MOD((A2716-$A$39+1)-1,3)+1),"")</f>
        <v/>
      </c>
      <c r="C2716" s="43" t="str">
        <f t="shared" si="1273"/>
        <v/>
      </c>
      <c r="D2716" s="43" t="str">
        <f t="shared" ca="1" si="1263"/>
        <v/>
      </c>
      <c r="E2716" s="43" t="str">
        <f t="shared" si="1274"/>
        <v/>
      </c>
      <c r="F2716" s="43" t="str">
        <f t="shared" si="1275"/>
        <v/>
      </c>
      <c r="G2716" s="43" t="str">
        <f>IF(A2716&lt;&gt;"",IF(A2716&lt;Data!$G$11*0.25,$C$13/$G$32,IF(A2716&gt;Data!$G$11*0.25,$C$13,$C$13*10)),"")</f>
        <v/>
      </c>
      <c r="H2716" s="43" t="str">
        <f>IF(A2716&lt;&gt;"",IF(Data!$G$9="constant",$C$13,IF(Data!$G$9="squeeze",G2716,F2716)),"")</f>
        <v/>
      </c>
      <c r="I2716" s="38" t="str">
        <f ca="1">IF(ISNUMBER(A2716),NORMINV(RAND(),0,IF(AND(Data!$G$9="squeeze",A2716&lt;Data!$G$11*0.25),$H$32,1)*$C$30*$C$13)*($C$14*$C$12),"")</f>
        <v/>
      </c>
      <c r="J2716" s="42" t="str">
        <f ca="1">IFERROR(IF(Data!$C$6="Real",B2716,I2716+J2715+($C$14*$C$12)*(NORMINV(RAND(),$C$15,CHOOSE($G$13,$C$13,F2716,G2716)))),"")</f>
        <v/>
      </c>
      <c r="K2716" s="88" t="str">
        <f>IF(ISNUMBER(A2716), IF($G$16="fixed",$G$17,MIN(H2716*Data!$C$7*$C$16*0.5,$C$17*Data!$C$7))*$C$12,"")</f>
        <v/>
      </c>
      <c r="L2716" s="42" t="str">
        <f t="shared" ca="1" si="1290"/>
        <v/>
      </c>
      <c r="M2716" s="44" t="str">
        <f t="shared" ca="1" si="1291"/>
        <v/>
      </c>
      <c r="N2716" s="44" t="str">
        <f t="shared" ca="1" si="1292"/>
        <v/>
      </c>
      <c r="O2716" s="108" t="str">
        <f t="shared" si="1276"/>
        <v/>
      </c>
      <c r="P2716" s="102" t="str">
        <f t="shared" si="1277"/>
        <v/>
      </c>
      <c r="Q2716" s="102" t="str">
        <f t="shared" si="1278"/>
        <v/>
      </c>
      <c r="R2716" s="120" t="str">
        <f t="shared" si="1279"/>
        <v/>
      </c>
      <c r="S2716" s="54" t="str">
        <f t="shared" si="1280"/>
        <v/>
      </c>
      <c r="T2716" s="5" t="str">
        <f t="shared" si="1281"/>
        <v/>
      </c>
      <c r="U2716" s="152" t="str">
        <f t="shared" si="1264"/>
        <v/>
      </c>
      <c r="V2716" s="152" t="str">
        <f t="shared" si="1265"/>
        <v/>
      </c>
      <c r="W2716" s="153" t="str">
        <f t="shared" si="1266"/>
        <v/>
      </c>
      <c r="X2716" s="153" t="str">
        <f t="shared" si="1267"/>
        <v/>
      </c>
      <c r="Y2716" s="153" t="str">
        <f t="shared" si="1268"/>
        <v/>
      </c>
      <c r="Z2716" s="153" t="str">
        <f t="shared" si="1269"/>
        <v/>
      </c>
      <c r="AA2716" s="152" t="str">
        <f t="shared" si="1270"/>
        <v/>
      </c>
      <c r="AB2716" s="152" t="str">
        <f t="shared" si="1271"/>
        <v/>
      </c>
      <c r="AC2716" s="154" t="str">
        <f t="shared" si="1282"/>
        <v/>
      </c>
      <c r="AD2716" s="154" t="str">
        <f t="shared" si="1283"/>
        <v/>
      </c>
      <c r="AE2716" s="3" t="str">
        <f t="shared" si="1284"/>
        <v/>
      </c>
      <c r="AF2716" s="3" t="str">
        <f t="shared" si="1285"/>
        <v/>
      </c>
      <c r="AG2716" s="3" t="str">
        <f t="shared" si="1286"/>
        <v/>
      </c>
      <c r="AH2716" s="4" t="str">
        <f t="shared" si="1287"/>
        <v/>
      </c>
      <c r="AI2716" s="75" t="str">
        <f t="shared" si="1288"/>
        <v/>
      </c>
      <c r="AJ2716" s="75" t="str">
        <f t="shared" si="1289"/>
        <v/>
      </c>
    </row>
    <row r="2717" spans="1:36" ht="14.25">
      <c r="A2717" s="41" t="str">
        <f t="shared" si="1272"/>
        <v/>
      </c>
      <c r="B2717" s="150" t="str">
        <f>IF(ISNUMBER(A2717),INDEX('MetaTrader Import'!$H$13:$J$5893,TRUNC(((A2717-$A$39+1)-1)/3)+1,MOD((A2717-$A$39+1)-1,3)+1),"")</f>
        <v/>
      </c>
      <c r="C2717" s="43" t="str">
        <f t="shared" si="1273"/>
        <v/>
      </c>
      <c r="D2717" s="43" t="str">
        <f t="shared" ca="1" si="1263"/>
        <v/>
      </c>
      <c r="E2717" s="43" t="str">
        <f t="shared" si="1274"/>
        <v/>
      </c>
      <c r="F2717" s="43" t="str">
        <f t="shared" si="1275"/>
        <v/>
      </c>
      <c r="G2717" s="43" t="str">
        <f>IF(A2717&lt;&gt;"",IF(A2717&lt;Data!$G$11*0.25,$C$13/$G$32,IF(A2717&gt;Data!$G$11*0.25,$C$13,$C$13*10)),"")</f>
        <v/>
      </c>
      <c r="H2717" s="43" t="str">
        <f>IF(A2717&lt;&gt;"",IF(Data!$G$9="constant",$C$13,IF(Data!$G$9="squeeze",G2717,F2717)),"")</f>
        <v/>
      </c>
      <c r="I2717" s="38" t="str">
        <f ca="1">IF(ISNUMBER(A2717),NORMINV(RAND(),0,IF(AND(Data!$G$9="squeeze",A2717&lt;Data!$G$11*0.25),$H$32,1)*$C$30*$C$13)*($C$14*$C$12),"")</f>
        <v/>
      </c>
      <c r="J2717" s="42" t="str">
        <f ca="1">IFERROR(IF(Data!$C$6="Real",B2717,I2717+J2716+($C$14*$C$12)*(NORMINV(RAND(),$C$15,CHOOSE($G$13,$C$13,F2717,G2717)))),"")</f>
        <v/>
      </c>
      <c r="K2717" s="88" t="str">
        <f>IF(ISNUMBER(A2717), IF($G$16="fixed",$G$17,MIN(H2717*Data!$C$7*$C$16*0.5,$C$17*Data!$C$7))*$C$12,"")</f>
        <v/>
      </c>
      <c r="L2717" s="42" t="str">
        <f t="shared" ca="1" si="1290"/>
        <v/>
      </c>
      <c r="M2717" s="44" t="str">
        <f t="shared" ca="1" si="1291"/>
        <v/>
      </c>
      <c r="N2717" s="44" t="str">
        <f t="shared" ca="1" si="1292"/>
        <v/>
      </c>
      <c r="O2717" s="108" t="str">
        <f t="shared" si="1276"/>
        <v/>
      </c>
      <c r="P2717" s="102" t="str">
        <f t="shared" si="1277"/>
        <v/>
      </c>
      <c r="Q2717" s="102" t="str">
        <f t="shared" si="1278"/>
        <v/>
      </c>
      <c r="R2717" s="120" t="str">
        <f t="shared" si="1279"/>
        <v/>
      </c>
      <c r="S2717" s="54" t="str">
        <f t="shared" si="1280"/>
        <v/>
      </c>
      <c r="T2717" s="5" t="str">
        <f t="shared" si="1281"/>
        <v/>
      </c>
      <c r="U2717" s="152" t="str">
        <f t="shared" si="1264"/>
        <v/>
      </c>
      <c r="V2717" s="152" t="str">
        <f t="shared" si="1265"/>
        <v/>
      </c>
      <c r="W2717" s="153" t="str">
        <f t="shared" si="1266"/>
        <v/>
      </c>
      <c r="X2717" s="153" t="str">
        <f t="shared" si="1267"/>
        <v/>
      </c>
      <c r="Y2717" s="153" t="str">
        <f t="shared" si="1268"/>
        <v/>
      </c>
      <c r="Z2717" s="153" t="str">
        <f t="shared" si="1269"/>
        <v/>
      </c>
      <c r="AA2717" s="152" t="str">
        <f t="shared" si="1270"/>
        <v/>
      </c>
      <c r="AB2717" s="152" t="str">
        <f t="shared" si="1271"/>
        <v/>
      </c>
      <c r="AC2717" s="154" t="str">
        <f t="shared" si="1282"/>
        <v/>
      </c>
      <c r="AD2717" s="154" t="str">
        <f t="shared" si="1283"/>
        <v/>
      </c>
      <c r="AE2717" s="3" t="str">
        <f t="shared" si="1284"/>
        <v/>
      </c>
      <c r="AF2717" s="3" t="str">
        <f t="shared" si="1285"/>
        <v/>
      </c>
      <c r="AG2717" s="3" t="str">
        <f t="shared" si="1286"/>
        <v/>
      </c>
      <c r="AH2717" s="4" t="str">
        <f t="shared" si="1287"/>
        <v/>
      </c>
      <c r="AI2717" s="75" t="str">
        <f t="shared" si="1288"/>
        <v/>
      </c>
      <c r="AJ2717" s="75" t="str">
        <f t="shared" si="1289"/>
        <v/>
      </c>
    </row>
    <row r="2718" spans="1:36" ht="14.25">
      <c r="A2718" s="41" t="str">
        <f t="shared" si="1272"/>
        <v/>
      </c>
      <c r="B2718" s="150" t="str">
        <f>IF(ISNUMBER(A2718),INDEX('MetaTrader Import'!$H$13:$J$5893,TRUNC(((A2718-$A$39+1)-1)/3)+1,MOD((A2718-$A$39+1)-1,3)+1),"")</f>
        <v/>
      </c>
      <c r="C2718" s="43" t="str">
        <f t="shared" si="1273"/>
        <v/>
      </c>
      <c r="D2718" s="43" t="str">
        <f t="shared" ca="1" si="1263"/>
        <v/>
      </c>
      <c r="E2718" s="43" t="str">
        <f t="shared" si="1274"/>
        <v/>
      </c>
      <c r="F2718" s="43" t="str">
        <f t="shared" si="1275"/>
        <v/>
      </c>
      <c r="G2718" s="43" t="str">
        <f>IF(A2718&lt;&gt;"",IF(A2718&lt;Data!$G$11*0.25,$C$13/$G$32,IF(A2718&gt;Data!$G$11*0.25,$C$13,$C$13*10)),"")</f>
        <v/>
      </c>
      <c r="H2718" s="43" t="str">
        <f>IF(A2718&lt;&gt;"",IF(Data!$G$9="constant",$C$13,IF(Data!$G$9="squeeze",G2718,F2718)),"")</f>
        <v/>
      </c>
      <c r="I2718" s="38" t="str">
        <f ca="1">IF(ISNUMBER(A2718),NORMINV(RAND(),0,IF(AND(Data!$G$9="squeeze",A2718&lt;Data!$G$11*0.25),$H$32,1)*$C$30*$C$13)*($C$14*$C$12),"")</f>
        <v/>
      </c>
      <c r="J2718" s="42" t="str">
        <f ca="1">IFERROR(IF(Data!$C$6="Real",B2718,I2718+J2717+($C$14*$C$12)*(NORMINV(RAND(),$C$15,CHOOSE($G$13,$C$13,F2718,G2718)))),"")</f>
        <v/>
      </c>
      <c r="K2718" s="88" t="str">
        <f>IF(ISNUMBER(A2718), IF($G$16="fixed",$G$17,MIN(H2718*Data!$C$7*$C$16*0.5,$C$17*Data!$C$7))*$C$12,"")</f>
        <v/>
      </c>
      <c r="L2718" s="42" t="str">
        <f t="shared" ca="1" si="1290"/>
        <v/>
      </c>
      <c r="M2718" s="44" t="str">
        <f t="shared" ca="1" si="1291"/>
        <v/>
      </c>
      <c r="N2718" s="44" t="str">
        <f t="shared" ca="1" si="1292"/>
        <v/>
      </c>
      <c r="O2718" s="108" t="str">
        <f t="shared" si="1276"/>
        <v/>
      </c>
      <c r="P2718" s="102" t="str">
        <f t="shared" si="1277"/>
        <v/>
      </c>
      <c r="Q2718" s="102" t="str">
        <f t="shared" si="1278"/>
        <v/>
      </c>
      <c r="R2718" s="120" t="str">
        <f t="shared" si="1279"/>
        <v/>
      </c>
      <c r="S2718" s="54" t="str">
        <f t="shared" si="1280"/>
        <v/>
      </c>
      <c r="T2718" s="5" t="str">
        <f t="shared" si="1281"/>
        <v/>
      </c>
      <c r="U2718" s="152" t="str">
        <f t="shared" si="1264"/>
        <v/>
      </c>
      <c r="V2718" s="152" t="str">
        <f t="shared" si="1265"/>
        <v/>
      </c>
      <c r="W2718" s="153" t="str">
        <f t="shared" si="1266"/>
        <v/>
      </c>
      <c r="X2718" s="153" t="str">
        <f t="shared" si="1267"/>
        <v/>
      </c>
      <c r="Y2718" s="153" t="str">
        <f t="shared" si="1268"/>
        <v/>
      </c>
      <c r="Z2718" s="153" t="str">
        <f t="shared" si="1269"/>
        <v/>
      </c>
      <c r="AA2718" s="152" t="str">
        <f t="shared" si="1270"/>
        <v/>
      </c>
      <c r="AB2718" s="152" t="str">
        <f t="shared" si="1271"/>
        <v/>
      </c>
      <c r="AC2718" s="154" t="str">
        <f t="shared" si="1282"/>
        <v/>
      </c>
      <c r="AD2718" s="154" t="str">
        <f t="shared" si="1283"/>
        <v/>
      </c>
      <c r="AE2718" s="3" t="str">
        <f t="shared" si="1284"/>
        <v/>
      </c>
      <c r="AF2718" s="3" t="str">
        <f t="shared" si="1285"/>
        <v/>
      </c>
      <c r="AG2718" s="3" t="str">
        <f t="shared" si="1286"/>
        <v/>
      </c>
      <c r="AH2718" s="4" t="str">
        <f t="shared" si="1287"/>
        <v/>
      </c>
      <c r="AI2718" s="75" t="str">
        <f t="shared" si="1288"/>
        <v/>
      </c>
      <c r="AJ2718" s="75" t="str">
        <f t="shared" si="1289"/>
        <v/>
      </c>
    </row>
    <row r="2719" spans="1:36" ht="14.25">
      <c r="A2719" s="41" t="str">
        <f t="shared" si="1272"/>
        <v/>
      </c>
      <c r="B2719" s="150" t="str">
        <f>IF(ISNUMBER(A2719),INDEX('MetaTrader Import'!$H$13:$J$5893,TRUNC(((A2719-$A$39+1)-1)/3)+1,MOD((A2719-$A$39+1)-1,3)+1),"")</f>
        <v/>
      </c>
      <c r="C2719" s="43" t="str">
        <f t="shared" si="1273"/>
        <v/>
      </c>
      <c r="D2719" s="43" t="str">
        <f t="shared" ca="1" si="1263"/>
        <v/>
      </c>
      <c r="E2719" s="43" t="str">
        <f t="shared" si="1274"/>
        <v/>
      </c>
      <c r="F2719" s="43" t="str">
        <f t="shared" si="1275"/>
        <v/>
      </c>
      <c r="G2719" s="43" t="str">
        <f>IF(A2719&lt;&gt;"",IF(A2719&lt;Data!$G$11*0.25,$C$13/$G$32,IF(A2719&gt;Data!$G$11*0.25,$C$13,$C$13*10)),"")</f>
        <v/>
      </c>
      <c r="H2719" s="43" t="str">
        <f>IF(A2719&lt;&gt;"",IF(Data!$G$9="constant",$C$13,IF(Data!$G$9="squeeze",G2719,F2719)),"")</f>
        <v/>
      </c>
      <c r="I2719" s="38" t="str">
        <f ca="1">IF(ISNUMBER(A2719),NORMINV(RAND(),0,IF(AND(Data!$G$9="squeeze",A2719&lt;Data!$G$11*0.25),$H$32,1)*$C$30*$C$13)*($C$14*$C$12),"")</f>
        <v/>
      </c>
      <c r="J2719" s="42" t="str">
        <f ca="1">IFERROR(IF(Data!$C$6="Real",B2719,I2719+J2718+($C$14*$C$12)*(NORMINV(RAND(),$C$15,CHOOSE($G$13,$C$13,F2719,G2719)))),"")</f>
        <v/>
      </c>
      <c r="K2719" s="88" t="str">
        <f>IF(ISNUMBER(A2719), IF($G$16="fixed",$G$17,MIN(H2719*Data!$C$7*$C$16*0.5,$C$17*Data!$C$7))*$C$12,"")</f>
        <v/>
      </c>
      <c r="L2719" s="42" t="str">
        <f t="shared" ca="1" si="1290"/>
        <v/>
      </c>
      <c r="M2719" s="44" t="str">
        <f t="shared" ca="1" si="1291"/>
        <v/>
      </c>
      <c r="N2719" s="44" t="str">
        <f t="shared" ca="1" si="1292"/>
        <v/>
      </c>
      <c r="O2719" s="108" t="str">
        <f t="shared" si="1276"/>
        <v/>
      </c>
      <c r="P2719" s="102" t="str">
        <f t="shared" si="1277"/>
        <v/>
      </c>
      <c r="Q2719" s="102" t="str">
        <f t="shared" si="1278"/>
        <v/>
      </c>
      <c r="R2719" s="120" t="str">
        <f t="shared" si="1279"/>
        <v/>
      </c>
      <c r="S2719" s="54" t="str">
        <f t="shared" si="1280"/>
        <v/>
      </c>
      <c r="T2719" s="5" t="str">
        <f t="shared" si="1281"/>
        <v/>
      </c>
      <c r="U2719" s="152" t="str">
        <f t="shared" si="1264"/>
        <v/>
      </c>
      <c r="V2719" s="152" t="str">
        <f t="shared" si="1265"/>
        <v/>
      </c>
      <c r="W2719" s="153" t="str">
        <f t="shared" si="1266"/>
        <v/>
      </c>
      <c r="X2719" s="153" t="str">
        <f t="shared" si="1267"/>
        <v/>
      </c>
      <c r="Y2719" s="153" t="str">
        <f t="shared" si="1268"/>
        <v/>
      </c>
      <c r="Z2719" s="153" t="str">
        <f t="shared" si="1269"/>
        <v/>
      </c>
      <c r="AA2719" s="152" t="str">
        <f t="shared" si="1270"/>
        <v/>
      </c>
      <c r="AB2719" s="152" t="str">
        <f t="shared" si="1271"/>
        <v/>
      </c>
      <c r="AC2719" s="154" t="str">
        <f t="shared" si="1282"/>
        <v/>
      </c>
      <c r="AD2719" s="154" t="str">
        <f t="shared" si="1283"/>
        <v/>
      </c>
      <c r="AE2719" s="3" t="str">
        <f t="shared" si="1284"/>
        <v/>
      </c>
      <c r="AF2719" s="3" t="str">
        <f t="shared" si="1285"/>
        <v/>
      </c>
      <c r="AG2719" s="3" t="str">
        <f t="shared" si="1286"/>
        <v/>
      </c>
      <c r="AH2719" s="4" t="str">
        <f t="shared" si="1287"/>
        <v/>
      </c>
      <c r="AI2719" s="75" t="str">
        <f t="shared" si="1288"/>
        <v/>
      </c>
      <c r="AJ2719" s="75" t="str">
        <f t="shared" si="1289"/>
        <v/>
      </c>
    </row>
    <row r="2720" spans="1:36" ht="14.25">
      <c r="A2720" s="41" t="str">
        <f t="shared" si="1272"/>
        <v/>
      </c>
      <c r="B2720" s="150" t="str">
        <f>IF(ISNUMBER(A2720),INDEX('MetaTrader Import'!$H$13:$J$5893,TRUNC(((A2720-$A$39+1)-1)/3)+1,MOD((A2720-$A$39+1)-1,3)+1),"")</f>
        <v/>
      </c>
      <c r="C2720" s="43" t="str">
        <f t="shared" si="1273"/>
        <v/>
      </c>
      <c r="D2720" s="43" t="str">
        <f t="shared" ca="1" si="1263"/>
        <v/>
      </c>
      <c r="E2720" s="43" t="str">
        <f t="shared" si="1274"/>
        <v/>
      </c>
      <c r="F2720" s="43" t="str">
        <f t="shared" si="1275"/>
        <v/>
      </c>
      <c r="G2720" s="43" t="str">
        <f>IF(A2720&lt;&gt;"",IF(A2720&lt;Data!$G$11*0.25,$C$13/$G$32,IF(A2720&gt;Data!$G$11*0.25,$C$13,$C$13*10)),"")</f>
        <v/>
      </c>
      <c r="H2720" s="43" t="str">
        <f>IF(A2720&lt;&gt;"",IF(Data!$G$9="constant",$C$13,IF(Data!$G$9="squeeze",G2720,F2720)),"")</f>
        <v/>
      </c>
      <c r="I2720" s="38" t="str">
        <f ca="1">IF(ISNUMBER(A2720),NORMINV(RAND(),0,IF(AND(Data!$G$9="squeeze",A2720&lt;Data!$G$11*0.25),$H$32,1)*$C$30*$C$13)*($C$14*$C$12),"")</f>
        <v/>
      </c>
      <c r="J2720" s="42" t="str">
        <f ca="1">IFERROR(IF(Data!$C$6="Real",B2720,I2720+J2719+($C$14*$C$12)*(NORMINV(RAND(),$C$15,CHOOSE($G$13,$C$13,F2720,G2720)))),"")</f>
        <v/>
      </c>
      <c r="K2720" s="88" t="str">
        <f>IF(ISNUMBER(A2720), IF($G$16="fixed",$G$17,MIN(H2720*Data!$C$7*$C$16*0.5,$C$17*Data!$C$7))*$C$12,"")</f>
        <v/>
      </c>
      <c r="L2720" s="42" t="str">
        <f t="shared" ca="1" si="1290"/>
        <v/>
      </c>
      <c r="M2720" s="44" t="str">
        <f t="shared" ca="1" si="1291"/>
        <v/>
      </c>
      <c r="N2720" s="44" t="str">
        <f t="shared" ca="1" si="1292"/>
        <v/>
      </c>
      <c r="O2720" s="108" t="str">
        <f t="shared" si="1276"/>
        <v/>
      </c>
      <c r="P2720" s="102" t="str">
        <f t="shared" si="1277"/>
        <v/>
      </c>
      <c r="Q2720" s="102" t="str">
        <f t="shared" si="1278"/>
        <v/>
      </c>
      <c r="R2720" s="120" t="str">
        <f t="shared" si="1279"/>
        <v/>
      </c>
      <c r="S2720" s="54" t="str">
        <f t="shared" si="1280"/>
        <v/>
      </c>
      <c r="T2720" s="5" t="str">
        <f t="shared" si="1281"/>
        <v/>
      </c>
      <c r="U2720" s="152" t="str">
        <f t="shared" si="1264"/>
        <v/>
      </c>
      <c r="V2720" s="152" t="str">
        <f t="shared" si="1265"/>
        <v/>
      </c>
      <c r="W2720" s="153" t="str">
        <f t="shared" si="1266"/>
        <v/>
      </c>
      <c r="X2720" s="153" t="str">
        <f t="shared" si="1267"/>
        <v/>
      </c>
      <c r="Y2720" s="153" t="str">
        <f t="shared" si="1268"/>
        <v/>
      </c>
      <c r="Z2720" s="153" t="str">
        <f t="shared" si="1269"/>
        <v/>
      </c>
      <c r="AA2720" s="152" t="str">
        <f t="shared" si="1270"/>
        <v/>
      </c>
      <c r="AB2720" s="152" t="str">
        <f t="shared" si="1271"/>
        <v/>
      </c>
      <c r="AC2720" s="154" t="str">
        <f t="shared" si="1282"/>
        <v/>
      </c>
      <c r="AD2720" s="154" t="str">
        <f t="shared" si="1283"/>
        <v/>
      </c>
      <c r="AE2720" s="3" t="str">
        <f t="shared" si="1284"/>
        <v/>
      </c>
      <c r="AF2720" s="3" t="str">
        <f t="shared" si="1285"/>
        <v/>
      </c>
      <c r="AG2720" s="3" t="str">
        <f t="shared" si="1286"/>
        <v/>
      </c>
      <c r="AH2720" s="4" t="str">
        <f t="shared" si="1287"/>
        <v/>
      </c>
      <c r="AI2720" s="75" t="str">
        <f t="shared" si="1288"/>
        <v/>
      </c>
      <c r="AJ2720" s="75" t="str">
        <f t="shared" si="1289"/>
        <v/>
      </c>
    </row>
    <row r="2721" spans="1:36" ht="14.25">
      <c r="A2721" s="41" t="str">
        <f t="shared" si="1272"/>
        <v/>
      </c>
      <c r="B2721" s="150" t="str">
        <f>IF(ISNUMBER(A2721),INDEX('MetaTrader Import'!$H$13:$J$5893,TRUNC(((A2721-$A$39+1)-1)/3)+1,MOD((A2721-$A$39+1)-1,3)+1),"")</f>
        <v/>
      </c>
      <c r="C2721" s="43" t="str">
        <f t="shared" si="1273"/>
        <v/>
      </c>
      <c r="D2721" s="43" t="str">
        <f t="shared" ca="1" si="1263"/>
        <v/>
      </c>
      <c r="E2721" s="43" t="str">
        <f t="shared" si="1274"/>
        <v/>
      </c>
      <c r="F2721" s="43" t="str">
        <f t="shared" si="1275"/>
        <v/>
      </c>
      <c r="G2721" s="43" t="str">
        <f>IF(A2721&lt;&gt;"",IF(A2721&lt;Data!$G$11*0.25,$C$13/$G$32,IF(A2721&gt;Data!$G$11*0.25,$C$13,$C$13*10)),"")</f>
        <v/>
      </c>
      <c r="H2721" s="43" t="str">
        <f>IF(A2721&lt;&gt;"",IF(Data!$G$9="constant",$C$13,IF(Data!$G$9="squeeze",G2721,F2721)),"")</f>
        <v/>
      </c>
      <c r="I2721" s="38" t="str">
        <f ca="1">IF(ISNUMBER(A2721),NORMINV(RAND(),0,IF(AND(Data!$G$9="squeeze",A2721&lt;Data!$G$11*0.25),$H$32,1)*$C$30*$C$13)*($C$14*$C$12),"")</f>
        <v/>
      </c>
      <c r="J2721" s="42" t="str">
        <f ca="1">IFERROR(IF(Data!$C$6="Real",B2721,I2721+J2720+($C$14*$C$12)*(NORMINV(RAND(),$C$15,CHOOSE($G$13,$C$13,F2721,G2721)))),"")</f>
        <v/>
      </c>
      <c r="K2721" s="88" t="str">
        <f>IF(ISNUMBER(A2721), IF($G$16="fixed",$G$17,MIN(H2721*Data!$C$7*$C$16*0.5,$C$17*Data!$C$7))*$C$12,"")</f>
        <v/>
      </c>
      <c r="L2721" s="42" t="str">
        <f t="shared" ca="1" si="1290"/>
        <v/>
      </c>
      <c r="M2721" s="44" t="str">
        <f t="shared" ca="1" si="1291"/>
        <v/>
      </c>
      <c r="N2721" s="44" t="str">
        <f t="shared" ca="1" si="1292"/>
        <v/>
      </c>
      <c r="O2721" s="108" t="str">
        <f t="shared" si="1276"/>
        <v/>
      </c>
      <c r="P2721" s="102" t="str">
        <f t="shared" si="1277"/>
        <v/>
      </c>
      <c r="Q2721" s="102" t="str">
        <f t="shared" si="1278"/>
        <v/>
      </c>
      <c r="R2721" s="120" t="str">
        <f t="shared" si="1279"/>
        <v/>
      </c>
      <c r="S2721" s="54" t="str">
        <f t="shared" si="1280"/>
        <v/>
      </c>
      <c r="T2721" s="5" t="str">
        <f t="shared" si="1281"/>
        <v/>
      </c>
      <c r="U2721" s="152" t="str">
        <f t="shared" si="1264"/>
        <v/>
      </c>
      <c r="V2721" s="152" t="str">
        <f t="shared" si="1265"/>
        <v/>
      </c>
      <c r="W2721" s="153" t="str">
        <f t="shared" si="1266"/>
        <v/>
      </c>
      <c r="X2721" s="153" t="str">
        <f t="shared" si="1267"/>
        <v/>
      </c>
      <c r="Y2721" s="153" t="str">
        <f t="shared" si="1268"/>
        <v/>
      </c>
      <c r="Z2721" s="153" t="str">
        <f t="shared" si="1269"/>
        <v/>
      </c>
      <c r="AA2721" s="152" t="str">
        <f t="shared" si="1270"/>
        <v/>
      </c>
      <c r="AB2721" s="152" t="str">
        <f t="shared" si="1271"/>
        <v/>
      </c>
      <c r="AC2721" s="154" t="str">
        <f t="shared" si="1282"/>
        <v/>
      </c>
      <c r="AD2721" s="154" t="str">
        <f t="shared" si="1283"/>
        <v/>
      </c>
      <c r="AE2721" s="3" t="str">
        <f t="shared" si="1284"/>
        <v/>
      </c>
      <c r="AF2721" s="3" t="str">
        <f t="shared" si="1285"/>
        <v/>
      </c>
      <c r="AG2721" s="3" t="str">
        <f t="shared" si="1286"/>
        <v/>
      </c>
      <c r="AH2721" s="4" t="str">
        <f t="shared" si="1287"/>
        <v/>
      </c>
      <c r="AI2721" s="75" t="str">
        <f t="shared" si="1288"/>
        <v/>
      </c>
      <c r="AJ2721" s="75" t="str">
        <f t="shared" si="1289"/>
        <v/>
      </c>
    </row>
    <row r="2722" spans="1:36" ht="14.25">
      <c r="A2722" s="41" t="str">
        <f t="shared" si="1272"/>
        <v/>
      </c>
      <c r="B2722" s="150" t="str">
        <f>IF(ISNUMBER(A2722),INDEX('MetaTrader Import'!$H$13:$J$5893,TRUNC(((A2722-$A$39+1)-1)/3)+1,MOD((A2722-$A$39+1)-1,3)+1),"")</f>
        <v/>
      </c>
      <c r="C2722" s="43" t="str">
        <f t="shared" si="1273"/>
        <v/>
      </c>
      <c r="D2722" s="43" t="str">
        <f t="shared" ca="1" si="1263"/>
        <v/>
      </c>
      <c r="E2722" s="43" t="str">
        <f t="shared" si="1274"/>
        <v/>
      </c>
      <c r="F2722" s="43" t="str">
        <f t="shared" si="1275"/>
        <v/>
      </c>
      <c r="G2722" s="43" t="str">
        <f>IF(A2722&lt;&gt;"",IF(A2722&lt;Data!$G$11*0.25,$C$13/$G$32,IF(A2722&gt;Data!$G$11*0.25,$C$13,$C$13*10)),"")</f>
        <v/>
      </c>
      <c r="H2722" s="43" t="str">
        <f>IF(A2722&lt;&gt;"",IF(Data!$G$9="constant",$C$13,IF(Data!$G$9="squeeze",G2722,F2722)),"")</f>
        <v/>
      </c>
      <c r="I2722" s="38" t="str">
        <f ca="1">IF(ISNUMBER(A2722),NORMINV(RAND(),0,IF(AND(Data!$G$9="squeeze",A2722&lt;Data!$G$11*0.25),$H$32,1)*$C$30*$C$13)*($C$14*$C$12),"")</f>
        <v/>
      </c>
      <c r="J2722" s="42" t="str">
        <f ca="1">IFERROR(IF(Data!$C$6="Real",B2722,I2722+J2721+($C$14*$C$12)*(NORMINV(RAND(),$C$15,CHOOSE($G$13,$C$13,F2722,G2722)))),"")</f>
        <v/>
      </c>
      <c r="K2722" s="88" t="str">
        <f>IF(ISNUMBER(A2722), IF($G$16="fixed",$G$17,MIN(H2722*Data!$C$7*$C$16*0.5,$C$17*Data!$C$7))*$C$12,"")</f>
        <v/>
      </c>
      <c r="L2722" s="42" t="str">
        <f t="shared" ca="1" si="1290"/>
        <v/>
      </c>
      <c r="M2722" s="44" t="str">
        <f t="shared" ca="1" si="1291"/>
        <v/>
      </c>
      <c r="N2722" s="44" t="str">
        <f t="shared" ca="1" si="1292"/>
        <v/>
      </c>
      <c r="O2722" s="108" t="str">
        <f t="shared" si="1276"/>
        <v/>
      </c>
      <c r="P2722" s="102" t="str">
        <f t="shared" si="1277"/>
        <v/>
      </c>
      <c r="Q2722" s="102" t="str">
        <f t="shared" si="1278"/>
        <v/>
      </c>
      <c r="R2722" s="120" t="str">
        <f t="shared" si="1279"/>
        <v/>
      </c>
      <c r="S2722" s="54" t="str">
        <f t="shared" si="1280"/>
        <v/>
      </c>
      <c r="T2722" s="5" t="str">
        <f t="shared" si="1281"/>
        <v/>
      </c>
      <c r="U2722" s="152" t="str">
        <f t="shared" si="1264"/>
        <v/>
      </c>
      <c r="V2722" s="152" t="str">
        <f t="shared" si="1265"/>
        <v/>
      </c>
      <c r="W2722" s="153" t="str">
        <f t="shared" si="1266"/>
        <v/>
      </c>
      <c r="X2722" s="153" t="str">
        <f t="shared" si="1267"/>
        <v/>
      </c>
      <c r="Y2722" s="153" t="str">
        <f t="shared" si="1268"/>
        <v/>
      </c>
      <c r="Z2722" s="153" t="str">
        <f t="shared" si="1269"/>
        <v/>
      </c>
      <c r="AA2722" s="152" t="str">
        <f t="shared" si="1270"/>
        <v/>
      </c>
      <c r="AB2722" s="152" t="str">
        <f t="shared" si="1271"/>
        <v/>
      </c>
      <c r="AC2722" s="154" t="str">
        <f t="shared" si="1282"/>
        <v/>
      </c>
      <c r="AD2722" s="154" t="str">
        <f t="shared" si="1283"/>
        <v/>
      </c>
      <c r="AE2722" s="3" t="str">
        <f t="shared" si="1284"/>
        <v/>
      </c>
      <c r="AF2722" s="3" t="str">
        <f t="shared" si="1285"/>
        <v/>
      </c>
      <c r="AG2722" s="3" t="str">
        <f t="shared" si="1286"/>
        <v/>
      </c>
      <c r="AH2722" s="4" t="str">
        <f t="shared" si="1287"/>
        <v/>
      </c>
      <c r="AI2722" s="75" t="str">
        <f t="shared" si="1288"/>
        <v/>
      </c>
      <c r="AJ2722" s="75" t="str">
        <f t="shared" si="1289"/>
        <v/>
      </c>
    </row>
    <row r="2723" spans="1:36" ht="14.25">
      <c r="A2723" s="41" t="str">
        <f t="shared" si="1272"/>
        <v/>
      </c>
      <c r="B2723" s="150" t="str">
        <f>IF(ISNUMBER(A2723),INDEX('MetaTrader Import'!$H$13:$J$5893,TRUNC(((A2723-$A$39+1)-1)/3)+1,MOD((A2723-$A$39+1)-1,3)+1),"")</f>
        <v/>
      </c>
      <c r="C2723" s="43" t="str">
        <f t="shared" si="1273"/>
        <v/>
      </c>
      <c r="D2723" s="43" t="str">
        <f t="shared" ca="1" si="1263"/>
        <v/>
      </c>
      <c r="E2723" s="43" t="str">
        <f t="shared" si="1274"/>
        <v/>
      </c>
      <c r="F2723" s="43" t="str">
        <f t="shared" si="1275"/>
        <v/>
      </c>
      <c r="G2723" s="43" t="str">
        <f>IF(A2723&lt;&gt;"",IF(A2723&lt;Data!$G$11*0.25,$C$13/$G$32,IF(A2723&gt;Data!$G$11*0.25,$C$13,$C$13*10)),"")</f>
        <v/>
      </c>
      <c r="H2723" s="43" t="str">
        <f>IF(A2723&lt;&gt;"",IF(Data!$G$9="constant",$C$13,IF(Data!$G$9="squeeze",G2723,F2723)),"")</f>
        <v/>
      </c>
      <c r="I2723" s="38" t="str">
        <f ca="1">IF(ISNUMBER(A2723),NORMINV(RAND(),0,IF(AND(Data!$G$9="squeeze",A2723&lt;Data!$G$11*0.25),$H$32,1)*$C$30*$C$13)*($C$14*$C$12),"")</f>
        <v/>
      </c>
      <c r="J2723" s="42" t="str">
        <f ca="1">IFERROR(IF(Data!$C$6="Real",B2723,I2723+J2722+($C$14*$C$12)*(NORMINV(RAND(),$C$15,CHOOSE($G$13,$C$13,F2723,G2723)))),"")</f>
        <v/>
      </c>
      <c r="K2723" s="88" t="str">
        <f>IF(ISNUMBER(A2723), IF($G$16="fixed",$G$17,MIN(H2723*Data!$C$7*$C$16*0.5,$C$17*Data!$C$7))*$C$12,"")</f>
        <v/>
      </c>
      <c r="L2723" s="42" t="str">
        <f t="shared" ca="1" si="1290"/>
        <v/>
      </c>
      <c r="M2723" s="44" t="str">
        <f t="shared" ca="1" si="1291"/>
        <v/>
      </c>
      <c r="N2723" s="44" t="str">
        <f t="shared" ca="1" si="1292"/>
        <v/>
      </c>
      <c r="O2723" s="108" t="str">
        <f t="shared" si="1276"/>
        <v/>
      </c>
      <c r="P2723" s="102" t="str">
        <f t="shared" si="1277"/>
        <v/>
      </c>
      <c r="Q2723" s="102" t="str">
        <f t="shared" si="1278"/>
        <v/>
      </c>
      <c r="R2723" s="120" t="str">
        <f t="shared" si="1279"/>
        <v/>
      </c>
      <c r="S2723" s="54" t="str">
        <f t="shared" si="1280"/>
        <v/>
      </c>
      <c r="T2723" s="5" t="str">
        <f t="shared" si="1281"/>
        <v/>
      </c>
      <c r="U2723" s="152" t="str">
        <f t="shared" si="1264"/>
        <v/>
      </c>
      <c r="V2723" s="152" t="str">
        <f t="shared" si="1265"/>
        <v/>
      </c>
      <c r="W2723" s="153" t="str">
        <f t="shared" si="1266"/>
        <v/>
      </c>
      <c r="X2723" s="153" t="str">
        <f t="shared" si="1267"/>
        <v/>
      </c>
      <c r="Y2723" s="153" t="str">
        <f t="shared" si="1268"/>
        <v/>
      </c>
      <c r="Z2723" s="153" t="str">
        <f t="shared" si="1269"/>
        <v/>
      </c>
      <c r="AA2723" s="152" t="str">
        <f t="shared" si="1270"/>
        <v/>
      </c>
      <c r="AB2723" s="152" t="str">
        <f t="shared" si="1271"/>
        <v/>
      </c>
      <c r="AC2723" s="154" t="str">
        <f t="shared" si="1282"/>
        <v/>
      </c>
      <c r="AD2723" s="154" t="str">
        <f t="shared" si="1283"/>
        <v/>
      </c>
      <c r="AE2723" s="3" t="str">
        <f t="shared" si="1284"/>
        <v/>
      </c>
      <c r="AF2723" s="3" t="str">
        <f t="shared" si="1285"/>
        <v/>
      </c>
      <c r="AG2723" s="3" t="str">
        <f t="shared" si="1286"/>
        <v/>
      </c>
      <c r="AH2723" s="4" t="str">
        <f t="shared" si="1287"/>
        <v/>
      </c>
      <c r="AI2723" s="75" t="str">
        <f t="shared" si="1288"/>
        <v/>
      </c>
      <c r="AJ2723" s="75" t="str">
        <f t="shared" si="1289"/>
        <v/>
      </c>
    </row>
    <row r="2724" spans="1:36" ht="14.25">
      <c r="A2724" s="41" t="str">
        <f t="shared" si="1272"/>
        <v/>
      </c>
      <c r="B2724" s="150" t="str">
        <f>IF(ISNUMBER(A2724),INDEX('MetaTrader Import'!$H$13:$J$5893,TRUNC(((A2724-$A$39+1)-1)/3)+1,MOD((A2724-$A$39+1)-1,3)+1),"")</f>
        <v/>
      </c>
      <c r="C2724" s="43" t="str">
        <f t="shared" si="1273"/>
        <v/>
      </c>
      <c r="D2724" s="43" t="str">
        <f t="shared" ca="1" si="1263"/>
        <v/>
      </c>
      <c r="E2724" s="43" t="str">
        <f t="shared" si="1274"/>
        <v/>
      </c>
      <c r="F2724" s="43" t="str">
        <f t="shared" si="1275"/>
        <v/>
      </c>
      <c r="G2724" s="43" t="str">
        <f>IF(A2724&lt;&gt;"",IF(A2724&lt;Data!$G$11*0.25,$C$13/$G$32,IF(A2724&gt;Data!$G$11*0.25,$C$13,$C$13*10)),"")</f>
        <v/>
      </c>
      <c r="H2724" s="43" t="str">
        <f>IF(A2724&lt;&gt;"",IF(Data!$G$9="constant",$C$13,IF(Data!$G$9="squeeze",G2724,F2724)),"")</f>
        <v/>
      </c>
      <c r="I2724" s="38" t="str">
        <f ca="1">IF(ISNUMBER(A2724),NORMINV(RAND(),0,IF(AND(Data!$G$9="squeeze",A2724&lt;Data!$G$11*0.25),$H$32,1)*$C$30*$C$13)*($C$14*$C$12),"")</f>
        <v/>
      </c>
      <c r="J2724" s="42" t="str">
        <f ca="1">IFERROR(IF(Data!$C$6="Real",B2724,I2724+J2723+($C$14*$C$12)*(NORMINV(RAND(),$C$15,CHOOSE($G$13,$C$13,F2724,G2724)))),"")</f>
        <v/>
      </c>
      <c r="K2724" s="88" t="str">
        <f>IF(ISNUMBER(A2724), IF($G$16="fixed",$G$17,MIN(H2724*Data!$C$7*$C$16*0.5,$C$17*Data!$C$7))*$C$12,"")</f>
        <v/>
      </c>
      <c r="L2724" s="42" t="str">
        <f t="shared" ca="1" si="1290"/>
        <v/>
      </c>
      <c r="M2724" s="44" t="str">
        <f t="shared" ca="1" si="1291"/>
        <v/>
      </c>
      <c r="N2724" s="44" t="str">
        <f t="shared" ca="1" si="1292"/>
        <v/>
      </c>
      <c r="O2724" s="108" t="str">
        <f t="shared" si="1276"/>
        <v/>
      </c>
      <c r="P2724" s="102" t="str">
        <f t="shared" si="1277"/>
        <v/>
      </c>
      <c r="Q2724" s="102" t="str">
        <f t="shared" si="1278"/>
        <v/>
      </c>
      <c r="R2724" s="120" t="str">
        <f t="shared" si="1279"/>
        <v/>
      </c>
      <c r="S2724" s="54" t="str">
        <f t="shared" si="1280"/>
        <v/>
      </c>
      <c r="T2724" s="5" t="str">
        <f t="shared" si="1281"/>
        <v/>
      </c>
      <c r="U2724" s="152" t="str">
        <f t="shared" si="1264"/>
        <v/>
      </c>
      <c r="V2724" s="152" t="str">
        <f t="shared" si="1265"/>
        <v/>
      </c>
      <c r="W2724" s="153" t="str">
        <f t="shared" si="1266"/>
        <v/>
      </c>
      <c r="X2724" s="153" t="str">
        <f t="shared" si="1267"/>
        <v/>
      </c>
      <c r="Y2724" s="153" t="str">
        <f t="shared" si="1268"/>
        <v/>
      </c>
      <c r="Z2724" s="153" t="str">
        <f t="shared" si="1269"/>
        <v/>
      </c>
      <c r="AA2724" s="152" t="str">
        <f t="shared" si="1270"/>
        <v/>
      </c>
      <c r="AB2724" s="152" t="str">
        <f t="shared" si="1271"/>
        <v/>
      </c>
      <c r="AC2724" s="154" t="str">
        <f t="shared" si="1282"/>
        <v/>
      </c>
      <c r="AD2724" s="154" t="str">
        <f t="shared" si="1283"/>
        <v/>
      </c>
      <c r="AE2724" s="3" t="str">
        <f t="shared" si="1284"/>
        <v/>
      </c>
      <c r="AF2724" s="3" t="str">
        <f t="shared" si="1285"/>
        <v/>
      </c>
      <c r="AG2724" s="3" t="str">
        <f t="shared" si="1286"/>
        <v/>
      </c>
      <c r="AH2724" s="4" t="str">
        <f t="shared" si="1287"/>
        <v/>
      </c>
      <c r="AI2724" s="75" t="str">
        <f t="shared" si="1288"/>
        <v/>
      </c>
      <c r="AJ2724" s="75" t="str">
        <f t="shared" si="1289"/>
        <v/>
      </c>
    </row>
    <row r="2725" spans="1:36" ht="14.25">
      <c r="A2725" s="41" t="str">
        <f t="shared" si="1272"/>
        <v/>
      </c>
      <c r="B2725" s="150" t="str">
        <f>IF(ISNUMBER(A2725),INDEX('MetaTrader Import'!$H$13:$J$5893,TRUNC(((A2725-$A$39+1)-1)/3)+1,MOD((A2725-$A$39+1)-1,3)+1),"")</f>
        <v/>
      </c>
      <c r="C2725" s="43" t="str">
        <f t="shared" si="1273"/>
        <v/>
      </c>
      <c r="D2725" s="43" t="str">
        <f t="shared" ca="1" si="1263"/>
        <v/>
      </c>
      <c r="E2725" s="43" t="str">
        <f t="shared" si="1274"/>
        <v/>
      </c>
      <c r="F2725" s="43" t="str">
        <f t="shared" si="1275"/>
        <v/>
      </c>
      <c r="G2725" s="43" t="str">
        <f>IF(A2725&lt;&gt;"",IF(A2725&lt;Data!$G$11*0.25,$C$13/$G$32,IF(A2725&gt;Data!$G$11*0.25,$C$13,$C$13*10)),"")</f>
        <v/>
      </c>
      <c r="H2725" s="43" t="str">
        <f>IF(A2725&lt;&gt;"",IF(Data!$G$9="constant",$C$13,IF(Data!$G$9="squeeze",G2725,F2725)),"")</f>
        <v/>
      </c>
      <c r="I2725" s="38" t="str">
        <f ca="1">IF(ISNUMBER(A2725),NORMINV(RAND(),0,IF(AND(Data!$G$9="squeeze",A2725&lt;Data!$G$11*0.25),$H$32,1)*$C$30*$C$13)*($C$14*$C$12),"")</f>
        <v/>
      </c>
      <c r="J2725" s="42" t="str">
        <f ca="1">IFERROR(IF(Data!$C$6="Real",B2725,I2725+J2724+($C$14*$C$12)*(NORMINV(RAND(),$C$15,CHOOSE($G$13,$C$13,F2725,G2725)))),"")</f>
        <v/>
      </c>
      <c r="K2725" s="88" t="str">
        <f>IF(ISNUMBER(A2725), IF($G$16="fixed",$G$17,MIN(H2725*Data!$C$7*$C$16*0.5,$C$17*Data!$C$7))*$C$12,"")</f>
        <v/>
      </c>
      <c r="L2725" s="42" t="str">
        <f t="shared" ca="1" si="1290"/>
        <v/>
      </c>
      <c r="M2725" s="44" t="str">
        <f t="shared" ca="1" si="1291"/>
        <v/>
      </c>
      <c r="N2725" s="44" t="str">
        <f t="shared" ca="1" si="1292"/>
        <v/>
      </c>
      <c r="O2725" s="108" t="str">
        <f t="shared" si="1276"/>
        <v/>
      </c>
      <c r="P2725" s="102" t="str">
        <f t="shared" si="1277"/>
        <v/>
      </c>
      <c r="Q2725" s="102" t="str">
        <f t="shared" si="1278"/>
        <v/>
      </c>
      <c r="R2725" s="120" t="str">
        <f t="shared" si="1279"/>
        <v/>
      </c>
      <c r="S2725" s="54" t="str">
        <f t="shared" si="1280"/>
        <v/>
      </c>
      <c r="T2725" s="5" t="str">
        <f t="shared" si="1281"/>
        <v/>
      </c>
      <c r="U2725" s="152" t="str">
        <f t="shared" si="1264"/>
        <v/>
      </c>
      <c r="V2725" s="152" t="str">
        <f t="shared" si="1265"/>
        <v/>
      </c>
      <c r="W2725" s="153" t="str">
        <f t="shared" si="1266"/>
        <v/>
      </c>
      <c r="X2725" s="153" t="str">
        <f t="shared" si="1267"/>
        <v/>
      </c>
      <c r="Y2725" s="153" t="str">
        <f t="shared" si="1268"/>
        <v/>
      </c>
      <c r="Z2725" s="153" t="str">
        <f t="shared" si="1269"/>
        <v/>
      </c>
      <c r="AA2725" s="152" t="str">
        <f t="shared" si="1270"/>
        <v/>
      </c>
      <c r="AB2725" s="152" t="str">
        <f t="shared" si="1271"/>
        <v/>
      </c>
      <c r="AC2725" s="154" t="str">
        <f t="shared" si="1282"/>
        <v/>
      </c>
      <c r="AD2725" s="154" t="str">
        <f t="shared" si="1283"/>
        <v/>
      </c>
      <c r="AE2725" s="3" t="str">
        <f t="shared" si="1284"/>
        <v/>
      </c>
      <c r="AF2725" s="3" t="str">
        <f t="shared" si="1285"/>
        <v/>
      </c>
      <c r="AG2725" s="3" t="str">
        <f t="shared" si="1286"/>
        <v/>
      </c>
      <c r="AH2725" s="4" t="str">
        <f t="shared" si="1287"/>
        <v/>
      </c>
      <c r="AI2725" s="75" t="str">
        <f t="shared" si="1288"/>
        <v/>
      </c>
      <c r="AJ2725" s="75" t="str">
        <f t="shared" si="1289"/>
        <v/>
      </c>
    </row>
    <row r="2726" spans="1:36" ht="14.25">
      <c r="A2726" s="41" t="str">
        <f t="shared" si="1272"/>
        <v/>
      </c>
      <c r="B2726" s="150" t="str">
        <f>IF(ISNUMBER(A2726),INDEX('MetaTrader Import'!$H$13:$J$5893,TRUNC(((A2726-$A$39+1)-1)/3)+1,MOD((A2726-$A$39+1)-1,3)+1),"")</f>
        <v/>
      </c>
      <c r="C2726" s="43" t="str">
        <f t="shared" si="1273"/>
        <v/>
      </c>
      <c r="D2726" s="43" t="str">
        <f t="shared" ca="1" si="1263"/>
        <v/>
      </c>
      <c r="E2726" s="43" t="str">
        <f t="shared" si="1274"/>
        <v/>
      </c>
      <c r="F2726" s="43" t="str">
        <f t="shared" si="1275"/>
        <v/>
      </c>
      <c r="G2726" s="43" t="str">
        <f>IF(A2726&lt;&gt;"",IF(A2726&lt;Data!$G$11*0.25,$C$13/$G$32,IF(A2726&gt;Data!$G$11*0.25,$C$13,$C$13*10)),"")</f>
        <v/>
      </c>
      <c r="H2726" s="43" t="str">
        <f>IF(A2726&lt;&gt;"",IF(Data!$G$9="constant",$C$13,IF(Data!$G$9="squeeze",G2726,F2726)),"")</f>
        <v/>
      </c>
      <c r="I2726" s="38" t="str">
        <f ca="1">IF(ISNUMBER(A2726),NORMINV(RAND(),0,IF(AND(Data!$G$9="squeeze",A2726&lt;Data!$G$11*0.25),$H$32,1)*$C$30*$C$13)*($C$14*$C$12),"")</f>
        <v/>
      </c>
      <c r="J2726" s="42" t="str">
        <f ca="1">IFERROR(IF(Data!$C$6="Real",B2726,I2726+J2725+($C$14*$C$12)*(NORMINV(RAND(),$C$15,CHOOSE($G$13,$C$13,F2726,G2726)))),"")</f>
        <v/>
      </c>
      <c r="K2726" s="88" t="str">
        <f>IF(ISNUMBER(A2726), IF($G$16="fixed",$G$17,MIN(H2726*Data!$C$7*$C$16*0.5,$C$17*Data!$C$7))*$C$12,"")</f>
        <v/>
      </c>
      <c r="L2726" s="42" t="str">
        <f t="shared" ca="1" si="1290"/>
        <v/>
      </c>
      <c r="M2726" s="44" t="str">
        <f t="shared" ca="1" si="1291"/>
        <v/>
      </c>
      <c r="N2726" s="44" t="str">
        <f t="shared" ca="1" si="1292"/>
        <v/>
      </c>
      <c r="O2726" s="108" t="str">
        <f t="shared" si="1276"/>
        <v/>
      </c>
      <c r="P2726" s="102" t="str">
        <f t="shared" si="1277"/>
        <v/>
      </c>
      <c r="Q2726" s="102" t="str">
        <f t="shared" si="1278"/>
        <v/>
      </c>
      <c r="R2726" s="120" t="str">
        <f t="shared" si="1279"/>
        <v/>
      </c>
      <c r="S2726" s="54" t="str">
        <f t="shared" si="1280"/>
        <v/>
      </c>
      <c r="T2726" s="5" t="str">
        <f t="shared" si="1281"/>
        <v/>
      </c>
      <c r="U2726" s="152" t="str">
        <f t="shared" si="1264"/>
        <v/>
      </c>
      <c r="V2726" s="152" t="str">
        <f t="shared" si="1265"/>
        <v/>
      </c>
      <c r="W2726" s="153" t="str">
        <f t="shared" si="1266"/>
        <v/>
      </c>
      <c r="X2726" s="153" t="str">
        <f t="shared" si="1267"/>
        <v/>
      </c>
      <c r="Y2726" s="153" t="str">
        <f t="shared" si="1268"/>
        <v/>
      </c>
      <c r="Z2726" s="153" t="str">
        <f t="shared" si="1269"/>
        <v/>
      </c>
      <c r="AA2726" s="152" t="str">
        <f t="shared" si="1270"/>
        <v/>
      </c>
      <c r="AB2726" s="152" t="str">
        <f t="shared" si="1271"/>
        <v/>
      </c>
      <c r="AC2726" s="154" t="str">
        <f t="shared" si="1282"/>
        <v/>
      </c>
      <c r="AD2726" s="154" t="str">
        <f t="shared" si="1283"/>
        <v/>
      </c>
      <c r="AE2726" s="3" t="str">
        <f t="shared" si="1284"/>
        <v/>
      </c>
      <c r="AF2726" s="3" t="str">
        <f t="shared" si="1285"/>
        <v/>
      </c>
      <c r="AG2726" s="3" t="str">
        <f t="shared" si="1286"/>
        <v/>
      </c>
      <c r="AH2726" s="4" t="str">
        <f t="shared" si="1287"/>
        <v/>
      </c>
      <c r="AI2726" s="75" t="str">
        <f t="shared" si="1288"/>
        <v/>
      </c>
      <c r="AJ2726" s="75" t="str">
        <f t="shared" si="1289"/>
        <v/>
      </c>
    </row>
    <row r="2727" spans="1:36" ht="14.25">
      <c r="A2727" s="41" t="str">
        <f t="shared" si="1272"/>
        <v/>
      </c>
      <c r="B2727" s="150" t="str">
        <f>IF(ISNUMBER(A2727),INDEX('MetaTrader Import'!$H$13:$J$5893,TRUNC(((A2727-$A$39+1)-1)/3)+1,MOD((A2727-$A$39+1)-1,3)+1),"")</f>
        <v/>
      </c>
      <c r="C2727" s="43" t="str">
        <f t="shared" si="1273"/>
        <v/>
      </c>
      <c r="D2727" s="43" t="str">
        <f t="shared" ca="1" si="1263"/>
        <v/>
      </c>
      <c r="E2727" s="43" t="str">
        <f t="shared" si="1274"/>
        <v/>
      </c>
      <c r="F2727" s="43" t="str">
        <f t="shared" si="1275"/>
        <v/>
      </c>
      <c r="G2727" s="43" t="str">
        <f>IF(A2727&lt;&gt;"",IF(A2727&lt;Data!$G$11*0.25,$C$13/$G$32,IF(A2727&gt;Data!$G$11*0.25,$C$13,$C$13*10)),"")</f>
        <v/>
      </c>
      <c r="H2727" s="43" t="str">
        <f>IF(A2727&lt;&gt;"",IF(Data!$G$9="constant",$C$13,IF(Data!$G$9="squeeze",G2727,F2727)),"")</f>
        <v/>
      </c>
      <c r="I2727" s="38" t="str">
        <f ca="1">IF(ISNUMBER(A2727),NORMINV(RAND(),0,IF(AND(Data!$G$9="squeeze",A2727&lt;Data!$G$11*0.25),$H$32,1)*$C$30*$C$13)*($C$14*$C$12),"")</f>
        <v/>
      </c>
      <c r="J2727" s="42" t="str">
        <f ca="1">IFERROR(IF(Data!$C$6="Real",B2727,I2727+J2726+($C$14*$C$12)*(NORMINV(RAND(),$C$15,CHOOSE($G$13,$C$13,F2727,G2727)))),"")</f>
        <v/>
      </c>
      <c r="K2727" s="88" t="str">
        <f>IF(ISNUMBER(A2727), IF($G$16="fixed",$G$17,MIN(H2727*Data!$C$7*$C$16*0.5,$C$17*Data!$C$7))*$C$12,"")</f>
        <v/>
      </c>
      <c r="L2727" s="42" t="str">
        <f t="shared" ca="1" si="1290"/>
        <v/>
      </c>
      <c r="M2727" s="44" t="str">
        <f t="shared" ca="1" si="1291"/>
        <v/>
      </c>
      <c r="N2727" s="44" t="str">
        <f t="shared" ca="1" si="1292"/>
        <v/>
      </c>
      <c r="O2727" s="108" t="str">
        <f t="shared" si="1276"/>
        <v/>
      </c>
      <c r="P2727" s="102" t="str">
        <f t="shared" si="1277"/>
        <v/>
      </c>
      <c r="Q2727" s="102" t="str">
        <f t="shared" si="1278"/>
        <v/>
      </c>
      <c r="R2727" s="120" t="str">
        <f t="shared" si="1279"/>
        <v/>
      </c>
      <c r="S2727" s="54" t="str">
        <f t="shared" si="1280"/>
        <v/>
      </c>
      <c r="T2727" s="5" t="str">
        <f t="shared" si="1281"/>
        <v/>
      </c>
      <c r="U2727" s="152" t="str">
        <f t="shared" si="1264"/>
        <v/>
      </c>
      <c r="V2727" s="152" t="str">
        <f t="shared" si="1265"/>
        <v/>
      </c>
      <c r="W2727" s="153" t="str">
        <f t="shared" si="1266"/>
        <v/>
      </c>
      <c r="X2727" s="153" t="str">
        <f t="shared" si="1267"/>
        <v/>
      </c>
      <c r="Y2727" s="153" t="str">
        <f t="shared" si="1268"/>
        <v/>
      </c>
      <c r="Z2727" s="153" t="str">
        <f t="shared" si="1269"/>
        <v/>
      </c>
      <c r="AA2727" s="152" t="str">
        <f t="shared" si="1270"/>
        <v/>
      </c>
      <c r="AB2727" s="152" t="str">
        <f t="shared" si="1271"/>
        <v/>
      </c>
      <c r="AC2727" s="154" t="str">
        <f t="shared" si="1282"/>
        <v/>
      </c>
      <c r="AD2727" s="154" t="str">
        <f t="shared" si="1283"/>
        <v/>
      </c>
      <c r="AE2727" s="3" t="str">
        <f t="shared" si="1284"/>
        <v/>
      </c>
      <c r="AF2727" s="3" t="str">
        <f t="shared" si="1285"/>
        <v/>
      </c>
      <c r="AG2727" s="3" t="str">
        <f t="shared" si="1286"/>
        <v/>
      </c>
      <c r="AH2727" s="4" t="str">
        <f t="shared" si="1287"/>
        <v/>
      </c>
      <c r="AI2727" s="75" t="str">
        <f t="shared" si="1288"/>
        <v/>
      </c>
      <c r="AJ2727" s="75" t="str">
        <f t="shared" si="1289"/>
        <v/>
      </c>
    </row>
    <row r="2728" spans="1:36" ht="14.25">
      <c r="A2728" s="41" t="str">
        <f t="shared" si="1272"/>
        <v/>
      </c>
      <c r="B2728" s="150" t="str">
        <f>IF(ISNUMBER(A2728),INDEX('MetaTrader Import'!$H$13:$J$5893,TRUNC(((A2728-$A$39+1)-1)/3)+1,MOD((A2728-$A$39+1)-1,3)+1),"")</f>
        <v/>
      </c>
      <c r="C2728" s="43" t="str">
        <f t="shared" si="1273"/>
        <v/>
      </c>
      <c r="D2728" s="43" t="str">
        <f t="shared" ca="1" si="1263"/>
        <v/>
      </c>
      <c r="E2728" s="43" t="str">
        <f t="shared" si="1274"/>
        <v/>
      </c>
      <c r="F2728" s="43" t="str">
        <f t="shared" si="1275"/>
        <v/>
      </c>
      <c r="G2728" s="43" t="str">
        <f>IF(A2728&lt;&gt;"",IF(A2728&lt;Data!$G$11*0.25,$C$13/$G$32,IF(A2728&gt;Data!$G$11*0.25,$C$13,$C$13*10)),"")</f>
        <v/>
      </c>
      <c r="H2728" s="43" t="str">
        <f>IF(A2728&lt;&gt;"",IF(Data!$G$9="constant",$C$13,IF(Data!$G$9="squeeze",G2728,F2728)),"")</f>
        <v/>
      </c>
      <c r="I2728" s="38" t="str">
        <f ca="1">IF(ISNUMBER(A2728),NORMINV(RAND(),0,IF(AND(Data!$G$9="squeeze",A2728&lt;Data!$G$11*0.25),$H$32,1)*$C$30*$C$13)*($C$14*$C$12),"")</f>
        <v/>
      </c>
      <c r="J2728" s="42" t="str">
        <f ca="1">IFERROR(IF(Data!$C$6="Real",B2728,I2728+J2727+($C$14*$C$12)*(NORMINV(RAND(),$C$15,CHOOSE($G$13,$C$13,F2728,G2728)))),"")</f>
        <v/>
      </c>
      <c r="K2728" s="88" t="str">
        <f>IF(ISNUMBER(A2728), IF($G$16="fixed",$G$17,MIN(H2728*Data!$C$7*$C$16*0.5,$C$17*Data!$C$7))*$C$12,"")</f>
        <v/>
      </c>
      <c r="L2728" s="42" t="str">
        <f t="shared" ca="1" si="1290"/>
        <v/>
      </c>
      <c r="M2728" s="44" t="str">
        <f t="shared" ca="1" si="1291"/>
        <v/>
      </c>
      <c r="N2728" s="44" t="str">
        <f t="shared" ca="1" si="1292"/>
        <v/>
      </c>
      <c r="O2728" s="108" t="str">
        <f t="shared" si="1276"/>
        <v/>
      </c>
      <c r="P2728" s="102" t="str">
        <f t="shared" si="1277"/>
        <v/>
      </c>
      <c r="Q2728" s="102" t="str">
        <f t="shared" si="1278"/>
        <v/>
      </c>
      <c r="R2728" s="120" t="str">
        <f t="shared" si="1279"/>
        <v/>
      </c>
      <c r="S2728" s="54" t="str">
        <f t="shared" si="1280"/>
        <v/>
      </c>
      <c r="T2728" s="5" t="str">
        <f t="shared" si="1281"/>
        <v/>
      </c>
      <c r="U2728" s="152" t="str">
        <f t="shared" si="1264"/>
        <v/>
      </c>
      <c r="V2728" s="152" t="str">
        <f t="shared" si="1265"/>
        <v/>
      </c>
      <c r="W2728" s="153" t="str">
        <f t="shared" si="1266"/>
        <v/>
      </c>
      <c r="X2728" s="153" t="str">
        <f t="shared" si="1267"/>
        <v/>
      </c>
      <c r="Y2728" s="153" t="str">
        <f t="shared" si="1268"/>
        <v/>
      </c>
      <c r="Z2728" s="153" t="str">
        <f t="shared" si="1269"/>
        <v/>
      </c>
      <c r="AA2728" s="152" t="str">
        <f t="shared" si="1270"/>
        <v/>
      </c>
      <c r="AB2728" s="152" t="str">
        <f t="shared" si="1271"/>
        <v/>
      </c>
      <c r="AC2728" s="154" t="str">
        <f t="shared" si="1282"/>
        <v/>
      </c>
      <c r="AD2728" s="154" t="str">
        <f t="shared" si="1283"/>
        <v/>
      </c>
      <c r="AE2728" s="3" t="str">
        <f t="shared" si="1284"/>
        <v/>
      </c>
      <c r="AF2728" s="3" t="str">
        <f t="shared" si="1285"/>
        <v/>
      </c>
      <c r="AG2728" s="3" t="str">
        <f t="shared" si="1286"/>
        <v/>
      </c>
      <c r="AH2728" s="4" t="str">
        <f t="shared" si="1287"/>
        <v/>
      </c>
      <c r="AI2728" s="75" t="str">
        <f t="shared" si="1288"/>
        <v/>
      </c>
      <c r="AJ2728" s="75" t="str">
        <f t="shared" si="1289"/>
        <v/>
      </c>
    </row>
    <row r="2729" spans="1:36" ht="14.25">
      <c r="A2729" s="41" t="str">
        <f t="shared" si="1272"/>
        <v/>
      </c>
      <c r="B2729" s="150" t="str">
        <f>IF(ISNUMBER(A2729),INDEX('MetaTrader Import'!$H$13:$J$5893,TRUNC(((A2729-$A$39+1)-1)/3)+1,MOD((A2729-$A$39+1)-1,3)+1),"")</f>
        <v/>
      </c>
      <c r="C2729" s="43" t="str">
        <f t="shared" si="1273"/>
        <v/>
      </c>
      <c r="D2729" s="43" t="str">
        <f t="shared" ca="1" si="1263"/>
        <v/>
      </c>
      <c r="E2729" s="43" t="str">
        <f t="shared" si="1274"/>
        <v/>
      </c>
      <c r="F2729" s="43" t="str">
        <f t="shared" si="1275"/>
        <v/>
      </c>
      <c r="G2729" s="43" t="str">
        <f>IF(A2729&lt;&gt;"",IF(A2729&lt;Data!$G$11*0.25,$C$13/$G$32,IF(A2729&gt;Data!$G$11*0.25,$C$13,$C$13*10)),"")</f>
        <v/>
      </c>
      <c r="H2729" s="43" t="str">
        <f>IF(A2729&lt;&gt;"",IF(Data!$G$9="constant",$C$13,IF(Data!$G$9="squeeze",G2729,F2729)),"")</f>
        <v/>
      </c>
      <c r="I2729" s="38" t="str">
        <f ca="1">IF(ISNUMBER(A2729),NORMINV(RAND(),0,IF(AND(Data!$G$9="squeeze",A2729&lt;Data!$G$11*0.25),$H$32,1)*$C$30*$C$13)*($C$14*$C$12),"")</f>
        <v/>
      </c>
      <c r="J2729" s="42" t="str">
        <f ca="1">IFERROR(IF(Data!$C$6="Real",B2729,I2729+J2728+($C$14*$C$12)*(NORMINV(RAND(),$C$15,CHOOSE($G$13,$C$13,F2729,G2729)))),"")</f>
        <v/>
      </c>
      <c r="K2729" s="88" t="str">
        <f>IF(ISNUMBER(A2729), IF($G$16="fixed",$G$17,MIN(H2729*Data!$C$7*$C$16*0.5,$C$17*Data!$C$7))*$C$12,"")</f>
        <v/>
      </c>
      <c r="L2729" s="42" t="str">
        <f t="shared" ca="1" si="1290"/>
        <v/>
      </c>
      <c r="M2729" s="44" t="str">
        <f t="shared" ca="1" si="1291"/>
        <v/>
      </c>
      <c r="N2729" s="44" t="str">
        <f t="shared" ca="1" si="1292"/>
        <v/>
      </c>
      <c r="O2729" s="108" t="str">
        <f t="shared" si="1276"/>
        <v/>
      </c>
      <c r="P2729" s="102" t="str">
        <f t="shared" si="1277"/>
        <v/>
      </c>
      <c r="Q2729" s="102" t="str">
        <f t="shared" si="1278"/>
        <v/>
      </c>
      <c r="R2729" s="120" t="str">
        <f t="shared" si="1279"/>
        <v/>
      </c>
      <c r="S2729" s="54" t="str">
        <f t="shared" si="1280"/>
        <v/>
      </c>
      <c r="T2729" s="5" t="str">
        <f t="shared" si="1281"/>
        <v/>
      </c>
      <c r="U2729" s="152" t="str">
        <f t="shared" si="1264"/>
        <v/>
      </c>
      <c r="V2729" s="152" t="str">
        <f t="shared" si="1265"/>
        <v/>
      </c>
      <c r="W2729" s="153" t="str">
        <f t="shared" si="1266"/>
        <v/>
      </c>
      <c r="X2729" s="153" t="str">
        <f t="shared" si="1267"/>
        <v/>
      </c>
      <c r="Y2729" s="153" t="str">
        <f t="shared" si="1268"/>
        <v/>
      </c>
      <c r="Z2729" s="153" t="str">
        <f t="shared" si="1269"/>
        <v/>
      </c>
      <c r="AA2729" s="152" t="str">
        <f t="shared" si="1270"/>
        <v/>
      </c>
      <c r="AB2729" s="152" t="str">
        <f t="shared" si="1271"/>
        <v/>
      </c>
      <c r="AC2729" s="154" t="str">
        <f t="shared" si="1282"/>
        <v/>
      </c>
      <c r="AD2729" s="154" t="str">
        <f t="shared" si="1283"/>
        <v/>
      </c>
      <c r="AE2729" s="3" t="str">
        <f t="shared" si="1284"/>
        <v/>
      </c>
      <c r="AF2729" s="3" t="str">
        <f t="shared" si="1285"/>
        <v/>
      </c>
      <c r="AG2729" s="3" t="str">
        <f t="shared" si="1286"/>
        <v/>
      </c>
      <c r="AH2729" s="4" t="str">
        <f t="shared" si="1287"/>
        <v/>
      </c>
      <c r="AI2729" s="75" t="str">
        <f t="shared" si="1288"/>
        <v/>
      </c>
      <c r="AJ2729" s="75" t="str">
        <f t="shared" si="1289"/>
        <v/>
      </c>
    </row>
    <row r="2730" spans="1:36" ht="14.25">
      <c r="A2730" s="41" t="str">
        <f t="shared" si="1272"/>
        <v/>
      </c>
      <c r="B2730" s="150" t="str">
        <f>IF(ISNUMBER(A2730),INDEX('MetaTrader Import'!$H$13:$J$5893,TRUNC(((A2730-$A$39+1)-1)/3)+1,MOD((A2730-$A$39+1)-1,3)+1),"")</f>
        <v/>
      </c>
      <c r="C2730" s="43" t="str">
        <f t="shared" si="1273"/>
        <v/>
      </c>
      <c r="D2730" s="43" t="str">
        <f t="shared" ca="1" si="1263"/>
        <v/>
      </c>
      <c r="E2730" s="43" t="str">
        <f t="shared" si="1274"/>
        <v/>
      </c>
      <c r="F2730" s="43" t="str">
        <f t="shared" si="1275"/>
        <v/>
      </c>
      <c r="G2730" s="43" t="str">
        <f>IF(A2730&lt;&gt;"",IF(A2730&lt;Data!$G$11*0.25,$C$13/$G$32,IF(A2730&gt;Data!$G$11*0.25,$C$13,$C$13*10)),"")</f>
        <v/>
      </c>
      <c r="H2730" s="43" t="str">
        <f>IF(A2730&lt;&gt;"",IF(Data!$G$9="constant",$C$13,IF(Data!$G$9="squeeze",G2730,F2730)),"")</f>
        <v/>
      </c>
      <c r="I2730" s="38" t="str">
        <f ca="1">IF(ISNUMBER(A2730),NORMINV(RAND(),0,IF(AND(Data!$G$9="squeeze",A2730&lt;Data!$G$11*0.25),$H$32,1)*$C$30*$C$13)*($C$14*$C$12),"")</f>
        <v/>
      </c>
      <c r="J2730" s="42" t="str">
        <f ca="1">IFERROR(IF(Data!$C$6="Real",B2730,I2730+J2729+($C$14*$C$12)*(NORMINV(RAND(),$C$15,CHOOSE($G$13,$C$13,F2730,G2730)))),"")</f>
        <v/>
      </c>
      <c r="K2730" s="88" t="str">
        <f>IF(ISNUMBER(A2730), IF($G$16="fixed",$G$17,MIN(H2730*Data!$C$7*$C$16*0.5,$C$17*Data!$C$7))*$C$12,"")</f>
        <v/>
      </c>
      <c r="L2730" s="42" t="str">
        <f t="shared" ca="1" si="1290"/>
        <v/>
      </c>
      <c r="M2730" s="44" t="str">
        <f t="shared" ca="1" si="1291"/>
        <v/>
      </c>
      <c r="N2730" s="44" t="str">
        <f t="shared" ca="1" si="1292"/>
        <v/>
      </c>
      <c r="O2730" s="108" t="str">
        <f t="shared" si="1276"/>
        <v/>
      </c>
      <c r="P2730" s="102" t="str">
        <f t="shared" si="1277"/>
        <v/>
      </c>
      <c r="Q2730" s="102" t="str">
        <f t="shared" si="1278"/>
        <v/>
      </c>
      <c r="R2730" s="120" t="str">
        <f t="shared" si="1279"/>
        <v/>
      </c>
      <c r="S2730" s="54" t="str">
        <f t="shared" si="1280"/>
        <v/>
      </c>
      <c r="T2730" s="5" t="str">
        <f t="shared" si="1281"/>
        <v/>
      </c>
      <c r="U2730" s="152" t="str">
        <f t="shared" si="1264"/>
        <v/>
      </c>
      <c r="V2730" s="152" t="str">
        <f t="shared" si="1265"/>
        <v/>
      </c>
      <c r="W2730" s="153" t="str">
        <f t="shared" si="1266"/>
        <v/>
      </c>
      <c r="X2730" s="153" t="str">
        <f t="shared" si="1267"/>
        <v/>
      </c>
      <c r="Y2730" s="153" t="str">
        <f t="shared" si="1268"/>
        <v/>
      </c>
      <c r="Z2730" s="153" t="str">
        <f t="shared" si="1269"/>
        <v/>
      </c>
      <c r="AA2730" s="152" t="str">
        <f t="shared" si="1270"/>
        <v/>
      </c>
      <c r="AB2730" s="152" t="str">
        <f t="shared" si="1271"/>
        <v/>
      </c>
      <c r="AC2730" s="154" t="str">
        <f t="shared" si="1282"/>
        <v/>
      </c>
      <c r="AD2730" s="154" t="str">
        <f t="shared" si="1283"/>
        <v/>
      </c>
      <c r="AE2730" s="3" t="str">
        <f t="shared" si="1284"/>
        <v/>
      </c>
      <c r="AF2730" s="3" t="str">
        <f t="shared" si="1285"/>
        <v/>
      </c>
      <c r="AG2730" s="3" t="str">
        <f t="shared" si="1286"/>
        <v/>
      </c>
      <c r="AH2730" s="4" t="str">
        <f t="shared" si="1287"/>
        <v/>
      </c>
      <c r="AI2730" s="75" t="str">
        <f t="shared" si="1288"/>
        <v/>
      </c>
      <c r="AJ2730" s="75" t="str">
        <f t="shared" si="1289"/>
        <v/>
      </c>
    </row>
    <row r="2731" spans="1:36" ht="14.25">
      <c r="A2731" s="41" t="str">
        <f t="shared" si="1272"/>
        <v/>
      </c>
      <c r="B2731" s="150" t="str">
        <f>IF(ISNUMBER(A2731),INDEX('MetaTrader Import'!$H$13:$J$5893,TRUNC(((A2731-$A$39+1)-1)/3)+1,MOD((A2731-$A$39+1)-1,3)+1),"")</f>
        <v/>
      </c>
      <c r="C2731" s="43" t="str">
        <f t="shared" si="1273"/>
        <v/>
      </c>
      <c r="D2731" s="43" t="str">
        <f t="shared" ca="1" si="1263"/>
        <v/>
      </c>
      <c r="E2731" s="43" t="str">
        <f t="shared" si="1274"/>
        <v/>
      </c>
      <c r="F2731" s="43" t="str">
        <f t="shared" si="1275"/>
        <v/>
      </c>
      <c r="G2731" s="43" t="str">
        <f>IF(A2731&lt;&gt;"",IF(A2731&lt;Data!$G$11*0.25,$C$13/$G$32,IF(A2731&gt;Data!$G$11*0.25,$C$13,$C$13*10)),"")</f>
        <v/>
      </c>
      <c r="H2731" s="43" t="str">
        <f>IF(A2731&lt;&gt;"",IF(Data!$G$9="constant",$C$13,IF(Data!$G$9="squeeze",G2731,F2731)),"")</f>
        <v/>
      </c>
      <c r="I2731" s="38" t="str">
        <f ca="1">IF(ISNUMBER(A2731),NORMINV(RAND(),0,IF(AND(Data!$G$9="squeeze",A2731&lt;Data!$G$11*0.25),$H$32,1)*$C$30*$C$13)*($C$14*$C$12),"")</f>
        <v/>
      </c>
      <c r="J2731" s="42" t="str">
        <f ca="1">IFERROR(IF(Data!$C$6="Real",B2731,I2731+J2730+($C$14*$C$12)*(NORMINV(RAND(),$C$15,CHOOSE($G$13,$C$13,F2731,G2731)))),"")</f>
        <v/>
      </c>
      <c r="K2731" s="88" t="str">
        <f>IF(ISNUMBER(A2731), IF($G$16="fixed",$G$17,MIN(H2731*Data!$C$7*$C$16*0.5,$C$17*Data!$C$7))*$C$12,"")</f>
        <v/>
      </c>
      <c r="L2731" s="42" t="str">
        <f t="shared" ca="1" si="1290"/>
        <v/>
      </c>
      <c r="M2731" s="44" t="str">
        <f t="shared" ca="1" si="1291"/>
        <v/>
      </c>
      <c r="N2731" s="44" t="str">
        <f t="shared" ca="1" si="1292"/>
        <v/>
      </c>
      <c r="O2731" s="108" t="str">
        <f t="shared" si="1276"/>
        <v/>
      </c>
      <c r="P2731" s="102" t="str">
        <f t="shared" si="1277"/>
        <v/>
      </c>
      <c r="Q2731" s="102" t="str">
        <f t="shared" si="1278"/>
        <v/>
      </c>
      <c r="R2731" s="120" t="str">
        <f t="shared" si="1279"/>
        <v/>
      </c>
      <c r="S2731" s="54" t="str">
        <f t="shared" si="1280"/>
        <v/>
      </c>
      <c r="T2731" s="5" t="str">
        <f t="shared" si="1281"/>
        <v/>
      </c>
      <c r="U2731" s="152" t="str">
        <f t="shared" si="1264"/>
        <v/>
      </c>
      <c r="V2731" s="152" t="str">
        <f t="shared" si="1265"/>
        <v/>
      </c>
      <c r="W2731" s="153" t="str">
        <f t="shared" si="1266"/>
        <v/>
      </c>
      <c r="X2731" s="153" t="str">
        <f t="shared" si="1267"/>
        <v/>
      </c>
      <c r="Y2731" s="153" t="str">
        <f t="shared" si="1268"/>
        <v/>
      </c>
      <c r="Z2731" s="153" t="str">
        <f t="shared" si="1269"/>
        <v/>
      </c>
      <c r="AA2731" s="152" t="str">
        <f t="shared" si="1270"/>
        <v/>
      </c>
      <c r="AB2731" s="152" t="str">
        <f t="shared" si="1271"/>
        <v/>
      </c>
      <c r="AC2731" s="154" t="str">
        <f t="shared" si="1282"/>
        <v/>
      </c>
      <c r="AD2731" s="154" t="str">
        <f t="shared" si="1283"/>
        <v/>
      </c>
      <c r="AE2731" s="3" t="str">
        <f t="shared" si="1284"/>
        <v/>
      </c>
      <c r="AF2731" s="3" t="str">
        <f t="shared" si="1285"/>
        <v/>
      </c>
      <c r="AG2731" s="3" t="str">
        <f t="shared" si="1286"/>
        <v/>
      </c>
      <c r="AH2731" s="4" t="str">
        <f t="shared" si="1287"/>
        <v/>
      </c>
      <c r="AI2731" s="75" t="str">
        <f t="shared" si="1288"/>
        <v/>
      </c>
      <c r="AJ2731" s="75" t="str">
        <f t="shared" si="1289"/>
        <v/>
      </c>
    </row>
    <row r="2732" spans="1:36" ht="14.25">
      <c r="A2732" s="41" t="str">
        <f t="shared" si="1272"/>
        <v/>
      </c>
      <c r="B2732" s="150" t="str">
        <f>IF(ISNUMBER(A2732),INDEX('MetaTrader Import'!$H$13:$J$5893,TRUNC(((A2732-$A$39+1)-1)/3)+1,MOD((A2732-$A$39+1)-1,3)+1),"")</f>
        <v/>
      </c>
      <c r="C2732" s="43" t="str">
        <f t="shared" si="1273"/>
        <v/>
      </c>
      <c r="D2732" s="43" t="str">
        <f t="shared" ca="1" si="1263"/>
        <v/>
      </c>
      <c r="E2732" s="43" t="str">
        <f t="shared" si="1274"/>
        <v/>
      </c>
      <c r="F2732" s="43" t="str">
        <f t="shared" si="1275"/>
        <v/>
      </c>
      <c r="G2732" s="43" t="str">
        <f>IF(A2732&lt;&gt;"",IF(A2732&lt;Data!$G$11*0.25,$C$13/$G$32,IF(A2732&gt;Data!$G$11*0.25,$C$13,$C$13*10)),"")</f>
        <v/>
      </c>
      <c r="H2732" s="43" t="str">
        <f>IF(A2732&lt;&gt;"",IF(Data!$G$9="constant",$C$13,IF(Data!$G$9="squeeze",G2732,F2732)),"")</f>
        <v/>
      </c>
      <c r="I2732" s="38" t="str">
        <f ca="1">IF(ISNUMBER(A2732),NORMINV(RAND(),0,IF(AND(Data!$G$9="squeeze",A2732&lt;Data!$G$11*0.25),$H$32,1)*$C$30*$C$13)*($C$14*$C$12),"")</f>
        <v/>
      </c>
      <c r="J2732" s="42" t="str">
        <f ca="1">IFERROR(IF(Data!$C$6="Real",B2732,I2732+J2731+($C$14*$C$12)*(NORMINV(RAND(),$C$15,CHOOSE($G$13,$C$13,F2732,G2732)))),"")</f>
        <v/>
      </c>
      <c r="K2732" s="88" t="str">
        <f>IF(ISNUMBER(A2732), IF($G$16="fixed",$G$17,MIN(H2732*Data!$C$7*$C$16*0.5,$C$17*Data!$C$7))*$C$12,"")</f>
        <v/>
      </c>
      <c r="L2732" s="42" t="str">
        <f t="shared" ca="1" si="1290"/>
        <v/>
      </c>
      <c r="M2732" s="44" t="str">
        <f t="shared" ca="1" si="1291"/>
        <v/>
      </c>
      <c r="N2732" s="44" t="str">
        <f t="shared" ca="1" si="1292"/>
        <v/>
      </c>
      <c r="O2732" s="108" t="str">
        <f t="shared" si="1276"/>
        <v/>
      </c>
      <c r="P2732" s="102" t="str">
        <f t="shared" si="1277"/>
        <v/>
      </c>
      <c r="Q2732" s="102" t="str">
        <f t="shared" si="1278"/>
        <v/>
      </c>
      <c r="R2732" s="120" t="str">
        <f t="shared" si="1279"/>
        <v/>
      </c>
      <c r="S2732" s="54" t="str">
        <f t="shared" si="1280"/>
        <v/>
      </c>
      <c r="T2732" s="5" t="str">
        <f t="shared" si="1281"/>
        <v/>
      </c>
      <c r="U2732" s="152" t="str">
        <f t="shared" si="1264"/>
        <v/>
      </c>
      <c r="V2732" s="152" t="str">
        <f t="shared" si="1265"/>
        <v/>
      </c>
      <c r="W2732" s="153" t="str">
        <f t="shared" si="1266"/>
        <v/>
      </c>
      <c r="X2732" s="153" t="str">
        <f t="shared" si="1267"/>
        <v/>
      </c>
      <c r="Y2732" s="153" t="str">
        <f t="shared" si="1268"/>
        <v/>
      </c>
      <c r="Z2732" s="153" t="str">
        <f t="shared" si="1269"/>
        <v/>
      </c>
      <c r="AA2732" s="152" t="str">
        <f t="shared" si="1270"/>
        <v/>
      </c>
      <c r="AB2732" s="152" t="str">
        <f t="shared" si="1271"/>
        <v/>
      </c>
      <c r="AC2732" s="154" t="str">
        <f t="shared" si="1282"/>
        <v/>
      </c>
      <c r="AD2732" s="154" t="str">
        <f t="shared" si="1283"/>
        <v/>
      </c>
      <c r="AE2732" s="3" t="str">
        <f t="shared" si="1284"/>
        <v/>
      </c>
      <c r="AF2732" s="3" t="str">
        <f t="shared" si="1285"/>
        <v/>
      </c>
      <c r="AG2732" s="3" t="str">
        <f t="shared" si="1286"/>
        <v/>
      </c>
      <c r="AH2732" s="4" t="str">
        <f t="shared" si="1287"/>
        <v/>
      </c>
      <c r="AI2732" s="75" t="str">
        <f t="shared" si="1288"/>
        <v/>
      </c>
      <c r="AJ2732" s="75" t="str">
        <f t="shared" si="1289"/>
        <v/>
      </c>
    </row>
    <row r="2733" spans="1:36" ht="14.25">
      <c r="A2733" s="41" t="str">
        <f t="shared" si="1272"/>
        <v/>
      </c>
      <c r="B2733" s="150" t="str">
        <f>IF(ISNUMBER(A2733),INDEX('MetaTrader Import'!$H$13:$J$5893,TRUNC(((A2733-$A$39+1)-1)/3)+1,MOD((A2733-$A$39+1)-1,3)+1),"")</f>
        <v/>
      </c>
      <c r="C2733" s="43" t="str">
        <f t="shared" si="1273"/>
        <v/>
      </c>
      <c r="D2733" s="43" t="str">
        <f t="shared" ca="1" si="1263"/>
        <v/>
      </c>
      <c r="E2733" s="43" t="str">
        <f t="shared" si="1274"/>
        <v/>
      </c>
      <c r="F2733" s="43" t="str">
        <f t="shared" si="1275"/>
        <v/>
      </c>
      <c r="G2733" s="43" t="str">
        <f>IF(A2733&lt;&gt;"",IF(A2733&lt;Data!$G$11*0.25,$C$13/$G$32,IF(A2733&gt;Data!$G$11*0.25,$C$13,$C$13*10)),"")</f>
        <v/>
      </c>
      <c r="H2733" s="43" t="str">
        <f>IF(A2733&lt;&gt;"",IF(Data!$G$9="constant",$C$13,IF(Data!$G$9="squeeze",G2733,F2733)),"")</f>
        <v/>
      </c>
      <c r="I2733" s="38" t="str">
        <f ca="1">IF(ISNUMBER(A2733),NORMINV(RAND(),0,IF(AND(Data!$G$9="squeeze",A2733&lt;Data!$G$11*0.25),$H$32,1)*$C$30*$C$13)*($C$14*$C$12),"")</f>
        <v/>
      </c>
      <c r="J2733" s="42" t="str">
        <f ca="1">IFERROR(IF(Data!$C$6="Real",B2733,I2733+J2732+($C$14*$C$12)*(NORMINV(RAND(),$C$15,CHOOSE($G$13,$C$13,F2733,G2733)))),"")</f>
        <v/>
      </c>
      <c r="K2733" s="88" t="str">
        <f>IF(ISNUMBER(A2733), IF($G$16="fixed",$G$17,MIN(H2733*Data!$C$7*$C$16*0.5,$C$17*Data!$C$7))*$C$12,"")</f>
        <v/>
      </c>
      <c r="L2733" s="42" t="str">
        <f t="shared" ca="1" si="1290"/>
        <v/>
      </c>
      <c r="M2733" s="44" t="str">
        <f t="shared" ca="1" si="1291"/>
        <v/>
      </c>
      <c r="N2733" s="44" t="str">
        <f t="shared" ca="1" si="1292"/>
        <v/>
      </c>
      <c r="O2733" s="108" t="str">
        <f t="shared" si="1276"/>
        <v/>
      </c>
      <c r="P2733" s="102" t="str">
        <f t="shared" si="1277"/>
        <v/>
      </c>
      <c r="Q2733" s="102" t="str">
        <f t="shared" si="1278"/>
        <v/>
      </c>
      <c r="R2733" s="120" t="str">
        <f t="shared" si="1279"/>
        <v/>
      </c>
      <c r="S2733" s="54" t="str">
        <f t="shared" si="1280"/>
        <v/>
      </c>
      <c r="T2733" s="5" t="str">
        <f t="shared" si="1281"/>
        <v/>
      </c>
      <c r="U2733" s="152" t="str">
        <f t="shared" si="1264"/>
        <v/>
      </c>
      <c r="V2733" s="152" t="str">
        <f t="shared" si="1265"/>
        <v/>
      </c>
      <c r="W2733" s="153" t="str">
        <f t="shared" si="1266"/>
        <v/>
      </c>
      <c r="X2733" s="153" t="str">
        <f t="shared" si="1267"/>
        <v/>
      </c>
      <c r="Y2733" s="153" t="str">
        <f t="shared" si="1268"/>
        <v/>
      </c>
      <c r="Z2733" s="153" t="str">
        <f t="shared" si="1269"/>
        <v/>
      </c>
      <c r="AA2733" s="152" t="str">
        <f t="shared" si="1270"/>
        <v/>
      </c>
      <c r="AB2733" s="152" t="str">
        <f t="shared" si="1271"/>
        <v/>
      </c>
      <c r="AC2733" s="154" t="str">
        <f t="shared" si="1282"/>
        <v/>
      </c>
      <c r="AD2733" s="154" t="str">
        <f t="shared" si="1283"/>
        <v/>
      </c>
      <c r="AE2733" s="3" t="str">
        <f t="shared" si="1284"/>
        <v/>
      </c>
      <c r="AF2733" s="3" t="str">
        <f t="shared" si="1285"/>
        <v/>
      </c>
      <c r="AG2733" s="3" t="str">
        <f t="shared" si="1286"/>
        <v/>
      </c>
      <c r="AH2733" s="4" t="str">
        <f t="shared" si="1287"/>
        <v/>
      </c>
      <c r="AI2733" s="75" t="str">
        <f t="shared" si="1288"/>
        <v/>
      </c>
      <c r="AJ2733" s="75" t="str">
        <f t="shared" si="1289"/>
        <v/>
      </c>
    </row>
    <row r="2734" spans="1:36" ht="14.25">
      <c r="A2734" s="41" t="str">
        <f t="shared" si="1272"/>
        <v/>
      </c>
      <c r="B2734" s="150" t="str">
        <f>IF(ISNUMBER(A2734),INDEX('MetaTrader Import'!$H$13:$J$5893,TRUNC(((A2734-$A$39+1)-1)/3)+1,MOD((A2734-$A$39+1)-1,3)+1),"")</f>
        <v/>
      </c>
      <c r="C2734" s="43" t="str">
        <f t="shared" si="1273"/>
        <v/>
      </c>
      <c r="D2734" s="43" t="str">
        <f t="shared" ca="1" si="1263"/>
        <v/>
      </c>
      <c r="E2734" s="43" t="str">
        <f t="shared" si="1274"/>
        <v/>
      </c>
      <c r="F2734" s="43" t="str">
        <f t="shared" si="1275"/>
        <v/>
      </c>
      <c r="G2734" s="43" t="str">
        <f>IF(A2734&lt;&gt;"",IF(A2734&lt;Data!$G$11*0.25,$C$13/$G$32,IF(A2734&gt;Data!$G$11*0.25,$C$13,$C$13*10)),"")</f>
        <v/>
      </c>
      <c r="H2734" s="43" t="str">
        <f>IF(A2734&lt;&gt;"",IF(Data!$G$9="constant",$C$13,IF(Data!$G$9="squeeze",G2734,F2734)),"")</f>
        <v/>
      </c>
      <c r="I2734" s="38" t="str">
        <f ca="1">IF(ISNUMBER(A2734),NORMINV(RAND(),0,IF(AND(Data!$G$9="squeeze",A2734&lt;Data!$G$11*0.25),$H$32,1)*$C$30*$C$13)*($C$14*$C$12),"")</f>
        <v/>
      </c>
      <c r="J2734" s="42" t="str">
        <f ca="1">IFERROR(IF(Data!$C$6="Real",B2734,I2734+J2733+($C$14*$C$12)*(NORMINV(RAND(),$C$15,CHOOSE($G$13,$C$13,F2734,G2734)))),"")</f>
        <v/>
      </c>
      <c r="K2734" s="88" t="str">
        <f>IF(ISNUMBER(A2734), IF($G$16="fixed",$G$17,MIN(H2734*Data!$C$7*$C$16*0.5,$C$17*Data!$C$7))*$C$12,"")</f>
        <v/>
      </c>
      <c r="L2734" s="42" t="str">
        <f t="shared" ca="1" si="1290"/>
        <v/>
      </c>
      <c r="M2734" s="44" t="str">
        <f t="shared" ca="1" si="1291"/>
        <v/>
      </c>
      <c r="N2734" s="44" t="str">
        <f t="shared" ca="1" si="1292"/>
        <v/>
      </c>
      <c r="O2734" s="108" t="str">
        <f t="shared" si="1276"/>
        <v/>
      </c>
      <c r="P2734" s="102" t="str">
        <f t="shared" si="1277"/>
        <v/>
      </c>
      <c r="Q2734" s="102" t="str">
        <f t="shared" si="1278"/>
        <v/>
      </c>
      <c r="R2734" s="120" t="str">
        <f t="shared" si="1279"/>
        <v/>
      </c>
      <c r="S2734" s="54" t="str">
        <f t="shared" si="1280"/>
        <v/>
      </c>
      <c r="T2734" s="5" t="str">
        <f t="shared" si="1281"/>
        <v/>
      </c>
      <c r="U2734" s="152" t="str">
        <f t="shared" si="1264"/>
        <v/>
      </c>
      <c r="V2734" s="152" t="str">
        <f t="shared" si="1265"/>
        <v/>
      </c>
      <c r="W2734" s="153" t="str">
        <f t="shared" si="1266"/>
        <v/>
      </c>
      <c r="X2734" s="153" t="str">
        <f t="shared" si="1267"/>
        <v/>
      </c>
      <c r="Y2734" s="153" t="str">
        <f t="shared" si="1268"/>
        <v/>
      </c>
      <c r="Z2734" s="153" t="str">
        <f t="shared" si="1269"/>
        <v/>
      </c>
      <c r="AA2734" s="152" t="str">
        <f t="shared" si="1270"/>
        <v/>
      </c>
      <c r="AB2734" s="152" t="str">
        <f t="shared" si="1271"/>
        <v/>
      </c>
      <c r="AC2734" s="154" t="str">
        <f t="shared" si="1282"/>
        <v/>
      </c>
      <c r="AD2734" s="154" t="str">
        <f t="shared" si="1283"/>
        <v/>
      </c>
      <c r="AE2734" s="3" t="str">
        <f t="shared" si="1284"/>
        <v/>
      </c>
      <c r="AF2734" s="3" t="str">
        <f t="shared" si="1285"/>
        <v/>
      </c>
      <c r="AG2734" s="3" t="str">
        <f t="shared" si="1286"/>
        <v/>
      </c>
      <c r="AH2734" s="4" t="str">
        <f t="shared" si="1287"/>
        <v/>
      </c>
      <c r="AI2734" s="75" t="str">
        <f t="shared" si="1288"/>
        <v/>
      </c>
      <c r="AJ2734" s="75" t="str">
        <f t="shared" si="1289"/>
        <v/>
      </c>
    </row>
    <row r="2735" spans="1:36" ht="14.25">
      <c r="A2735" s="41" t="str">
        <f t="shared" si="1272"/>
        <v/>
      </c>
      <c r="B2735" s="150" t="str">
        <f>IF(ISNUMBER(A2735),INDEX('MetaTrader Import'!$H$13:$J$5893,TRUNC(((A2735-$A$39+1)-1)/3)+1,MOD((A2735-$A$39+1)-1,3)+1),"")</f>
        <v/>
      </c>
      <c r="C2735" s="43" t="str">
        <f t="shared" si="1273"/>
        <v/>
      </c>
      <c r="D2735" s="43" t="str">
        <f t="shared" ca="1" si="1263"/>
        <v/>
      </c>
      <c r="E2735" s="43" t="str">
        <f t="shared" si="1274"/>
        <v/>
      </c>
      <c r="F2735" s="43" t="str">
        <f t="shared" si="1275"/>
        <v/>
      </c>
      <c r="G2735" s="43" t="str">
        <f>IF(A2735&lt;&gt;"",IF(A2735&lt;Data!$G$11*0.25,$C$13/$G$32,IF(A2735&gt;Data!$G$11*0.25,$C$13,$C$13*10)),"")</f>
        <v/>
      </c>
      <c r="H2735" s="43" t="str">
        <f>IF(A2735&lt;&gt;"",IF(Data!$G$9="constant",$C$13,IF(Data!$G$9="squeeze",G2735,F2735)),"")</f>
        <v/>
      </c>
      <c r="I2735" s="38" t="str">
        <f ca="1">IF(ISNUMBER(A2735),NORMINV(RAND(),0,IF(AND(Data!$G$9="squeeze",A2735&lt;Data!$G$11*0.25),$H$32,1)*$C$30*$C$13)*($C$14*$C$12),"")</f>
        <v/>
      </c>
      <c r="J2735" s="42" t="str">
        <f ca="1">IFERROR(IF(Data!$C$6="Real",B2735,I2735+J2734+($C$14*$C$12)*(NORMINV(RAND(),$C$15,CHOOSE($G$13,$C$13,F2735,G2735)))),"")</f>
        <v/>
      </c>
      <c r="K2735" s="88" t="str">
        <f>IF(ISNUMBER(A2735), IF($G$16="fixed",$G$17,MIN(H2735*Data!$C$7*$C$16*0.5,$C$17*Data!$C$7))*$C$12,"")</f>
        <v/>
      </c>
      <c r="L2735" s="42" t="str">
        <f t="shared" ca="1" si="1290"/>
        <v/>
      </c>
      <c r="M2735" s="44" t="str">
        <f t="shared" ca="1" si="1291"/>
        <v/>
      </c>
      <c r="N2735" s="44" t="str">
        <f t="shared" ca="1" si="1292"/>
        <v/>
      </c>
      <c r="O2735" s="108" t="str">
        <f t="shared" si="1276"/>
        <v/>
      </c>
      <c r="P2735" s="102" t="str">
        <f t="shared" si="1277"/>
        <v/>
      </c>
      <c r="Q2735" s="102" t="str">
        <f t="shared" si="1278"/>
        <v/>
      </c>
      <c r="R2735" s="120" t="str">
        <f t="shared" si="1279"/>
        <v/>
      </c>
      <c r="S2735" s="54" t="str">
        <f t="shared" si="1280"/>
        <v/>
      </c>
      <c r="T2735" s="5" t="str">
        <f t="shared" si="1281"/>
        <v/>
      </c>
      <c r="U2735" s="152" t="str">
        <f t="shared" si="1264"/>
        <v/>
      </c>
      <c r="V2735" s="152" t="str">
        <f t="shared" si="1265"/>
        <v/>
      </c>
      <c r="W2735" s="153" t="str">
        <f t="shared" si="1266"/>
        <v/>
      </c>
      <c r="X2735" s="153" t="str">
        <f t="shared" si="1267"/>
        <v/>
      </c>
      <c r="Y2735" s="153" t="str">
        <f t="shared" si="1268"/>
        <v/>
      </c>
      <c r="Z2735" s="153" t="str">
        <f t="shared" si="1269"/>
        <v/>
      </c>
      <c r="AA2735" s="152" t="str">
        <f t="shared" si="1270"/>
        <v/>
      </c>
      <c r="AB2735" s="152" t="str">
        <f t="shared" si="1271"/>
        <v/>
      </c>
      <c r="AC2735" s="154" t="str">
        <f t="shared" si="1282"/>
        <v/>
      </c>
      <c r="AD2735" s="154" t="str">
        <f t="shared" si="1283"/>
        <v/>
      </c>
      <c r="AE2735" s="3" t="str">
        <f t="shared" si="1284"/>
        <v/>
      </c>
      <c r="AF2735" s="3" t="str">
        <f t="shared" si="1285"/>
        <v/>
      </c>
      <c r="AG2735" s="3" t="str">
        <f t="shared" si="1286"/>
        <v/>
      </c>
      <c r="AH2735" s="4" t="str">
        <f t="shared" si="1287"/>
        <v/>
      </c>
      <c r="AI2735" s="75" t="str">
        <f t="shared" si="1288"/>
        <v/>
      </c>
      <c r="AJ2735" s="75" t="str">
        <f t="shared" si="1289"/>
        <v/>
      </c>
    </row>
    <row r="2736" spans="1:36" ht="14.25">
      <c r="A2736" s="41" t="str">
        <f t="shared" si="1272"/>
        <v/>
      </c>
      <c r="B2736" s="150" t="str">
        <f>IF(ISNUMBER(A2736),INDEX('MetaTrader Import'!$H$13:$J$5893,TRUNC(((A2736-$A$39+1)-1)/3)+1,MOD((A2736-$A$39+1)-1,3)+1),"")</f>
        <v/>
      </c>
      <c r="C2736" s="43" t="str">
        <f t="shared" si="1273"/>
        <v/>
      </c>
      <c r="D2736" s="43" t="str">
        <f t="shared" ca="1" si="1263"/>
        <v/>
      </c>
      <c r="E2736" s="43" t="str">
        <f t="shared" si="1274"/>
        <v/>
      </c>
      <c r="F2736" s="43" t="str">
        <f t="shared" si="1275"/>
        <v/>
      </c>
      <c r="G2736" s="43" t="str">
        <f>IF(A2736&lt;&gt;"",IF(A2736&lt;Data!$G$11*0.25,$C$13/$G$32,IF(A2736&gt;Data!$G$11*0.25,$C$13,$C$13*10)),"")</f>
        <v/>
      </c>
      <c r="H2736" s="43" t="str">
        <f>IF(A2736&lt;&gt;"",IF(Data!$G$9="constant",$C$13,IF(Data!$G$9="squeeze",G2736,F2736)),"")</f>
        <v/>
      </c>
      <c r="I2736" s="38" t="str">
        <f ca="1">IF(ISNUMBER(A2736),NORMINV(RAND(),0,IF(AND(Data!$G$9="squeeze",A2736&lt;Data!$G$11*0.25),$H$32,1)*$C$30*$C$13)*($C$14*$C$12),"")</f>
        <v/>
      </c>
      <c r="J2736" s="42" t="str">
        <f ca="1">IFERROR(IF(Data!$C$6="Real",B2736,I2736+J2735+($C$14*$C$12)*(NORMINV(RAND(),$C$15,CHOOSE($G$13,$C$13,F2736,G2736)))),"")</f>
        <v/>
      </c>
      <c r="K2736" s="88" t="str">
        <f>IF(ISNUMBER(A2736), IF($G$16="fixed",$G$17,MIN(H2736*Data!$C$7*$C$16*0.5,$C$17*Data!$C$7))*$C$12,"")</f>
        <v/>
      </c>
      <c r="L2736" s="42" t="str">
        <f t="shared" ca="1" si="1290"/>
        <v/>
      </c>
      <c r="M2736" s="44" t="str">
        <f t="shared" ca="1" si="1291"/>
        <v/>
      </c>
      <c r="N2736" s="44" t="str">
        <f t="shared" ca="1" si="1292"/>
        <v/>
      </c>
      <c r="O2736" s="108" t="str">
        <f t="shared" si="1276"/>
        <v/>
      </c>
      <c r="P2736" s="102" t="str">
        <f t="shared" si="1277"/>
        <v/>
      </c>
      <c r="Q2736" s="102" t="str">
        <f t="shared" si="1278"/>
        <v/>
      </c>
      <c r="R2736" s="120" t="str">
        <f t="shared" si="1279"/>
        <v/>
      </c>
      <c r="S2736" s="54" t="str">
        <f t="shared" si="1280"/>
        <v/>
      </c>
      <c r="T2736" s="5" t="str">
        <f t="shared" si="1281"/>
        <v/>
      </c>
      <c r="U2736" s="152" t="str">
        <f t="shared" si="1264"/>
        <v/>
      </c>
      <c r="V2736" s="152" t="str">
        <f t="shared" si="1265"/>
        <v/>
      </c>
      <c r="W2736" s="153" t="str">
        <f t="shared" si="1266"/>
        <v/>
      </c>
      <c r="X2736" s="153" t="str">
        <f t="shared" si="1267"/>
        <v/>
      </c>
      <c r="Y2736" s="153" t="str">
        <f t="shared" si="1268"/>
        <v/>
      </c>
      <c r="Z2736" s="153" t="str">
        <f t="shared" si="1269"/>
        <v/>
      </c>
      <c r="AA2736" s="152" t="str">
        <f t="shared" si="1270"/>
        <v/>
      </c>
      <c r="AB2736" s="152" t="str">
        <f t="shared" si="1271"/>
        <v/>
      </c>
      <c r="AC2736" s="154" t="str">
        <f t="shared" si="1282"/>
        <v/>
      </c>
      <c r="AD2736" s="154" t="str">
        <f t="shared" si="1283"/>
        <v/>
      </c>
      <c r="AE2736" s="3" t="str">
        <f t="shared" si="1284"/>
        <v/>
      </c>
      <c r="AF2736" s="3" t="str">
        <f t="shared" si="1285"/>
        <v/>
      </c>
      <c r="AG2736" s="3" t="str">
        <f t="shared" si="1286"/>
        <v/>
      </c>
      <c r="AH2736" s="4" t="str">
        <f t="shared" si="1287"/>
        <v/>
      </c>
      <c r="AI2736" s="75" t="str">
        <f t="shared" si="1288"/>
        <v/>
      </c>
      <c r="AJ2736" s="75" t="str">
        <f t="shared" si="1289"/>
        <v/>
      </c>
    </row>
    <row r="2737" spans="1:36" ht="14.25">
      <c r="A2737" s="41" t="str">
        <f t="shared" si="1272"/>
        <v/>
      </c>
      <c r="B2737" s="150" t="str">
        <f>IF(ISNUMBER(A2737),INDEX('MetaTrader Import'!$H$13:$J$5893,TRUNC(((A2737-$A$39+1)-1)/3)+1,MOD((A2737-$A$39+1)-1,3)+1),"")</f>
        <v/>
      </c>
      <c r="C2737" s="43" t="str">
        <f t="shared" si="1273"/>
        <v/>
      </c>
      <c r="D2737" s="43" t="str">
        <f t="shared" ca="1" si="1263"/>
        <v/>
      </c>
      <c r="E2737" s="43" t="str">
        <f t="shared" si="1274"/>
        <v/>
      </c>
      <c r="F2737" s="43" t="str">
        <f t="shared" si="1275"/>
        <v/>
      </c>
      <c r="G2737" s="43" t="str">
        <f>IF(A2737&lt;&gt;"",IF(A2737&lt;Data!$G$11*0.25,$C$13/$G$32,IF(A2737&gt;Data!$G$11*0.25,$C$13,$C$13*10)),"")</f>
        <v/>
      </c>
      <c r="H2737" s="43" t="str">
        <f>IF(A2737&lt;&gt;"",IF(Data!$G$9="constant",$C$13,IF(Data!$G$9="squeeze",G2737,F2737)),"")</f>
        <v/>
      </c>
      <c r="I2737" s="38" t="str">
        <f ca="1">IF(ISNUMBER(A2737),NORMINV(RAND(),0,IF(AND(Data!$G$9="squeeze",A2737&lt;Data!$G$11*0.25),$H$32,1)*$C$30*$C$13)*($C$14*$C$12),"")</f>
        <v/>
      </c>
      <c r="J2737" s="42" t="str">
        <f ca="1">IFERROR(IF(Data!$C$6="Real",B2737,I2737+J2736+($C$14*$C$12)*(NORMINV(RAND(),$C$15,CHOOSE($G$13,$C$13,F2737,G2737)))),"")</f>
        <v/>
      </c>
      <c r="K2737" s="88" t="str">
        <f>IF(ISNUMBER(A2737), IF($G$16="fixed",$G$17,MIN(H2737*Data!$C$7*$C$16*0.5,$C$17*Data!$C$7))*$C$12,"")</f>
        <v/>
      </c>
      <c r="L2737" s="42" t="str">
        <f t="shared" ca="1" si="1290"/>
        <v/>
      </c>
      <c r="M2737" s="44" t="str">
        <f t="shared" ca="1" si="1291"/>
        <v/>
      </c>
      <c r="N2737" s="44" t="str">
        <f t="shared" ca="1" si="1292"/>
        <v/>
      </c>
      <c r="O2737" s="108" t="str">
        <f t="shared" si="1276"/>
        <v/>
      </c>
      <c r="P2737" s="102" t="str">
        <f t="shared" si="1277"/>
        <v/>
      </c>
      <c r="Q2737" s="102" t="str">
        <f t="shared" si="1278"/>
        <v/>
      </c>
      <c r="R2737" s="120" t="str">
        <f t="shared" si="1279"/>
        <v/>
      </c>
      <c r="S2737" s="54" t="str">
        <f t="shared" si="1280"/>
        <v/>
      </c>
      <c r="T2737" s="5" t="str">
        <f t="shared" si="1281"/>
        <v/>
      </c>
      <c r="U2737" s="152" t="str">
        <f t="shared" si="1264"/>
        <v/>
      </c>
      <c r="V2737" s="152" t="str">
        <f t="shared" si="1265"/>
        <v/>
      </c>
      <c r="W2737" s="153" t="str">
        <f t="shared" si="1266"/>
        <v/>
      </c>
      <c r="X2737" s="153" t="str">
        <f t="shared" si="1267"/>
        <v/>
      </c>
      <c r="Y2737" s="153" t="str">
        <f t="shared" si="1268"/>
        <v/>
      </c>
      <c r="Z2737" s="153" t="str">
        <f t="shared" si="1269"/>
        <v/>
      </c>
      <c r="AA2737" s="152" t="str">
        <f t="shared" si="1270"/>
        <v/>
      </c>
      <c r="AB2737" s="152" t="str">
        <f t="shared" si="1271"/>
        <v/>
      </c>
      <c r="AC2737" s="154" t="str">
        <f t="shared" si="1282"/>
        <v/>
      </c>
      <c r="AD2737" s="154" t="str">
        <f t="shared" si="1283"/>
        <v/>
      </c>
      <c r="AE2737" s="3" t="str">
        <f t="shared" si="1284"/>
        <v/>
      </c>
      <c r="AF2737" s="3" t="str">
        <f t="shared" si="1285"/>
        <v/>
      </c>
      <c r="AG2737" s="3" t="str">
        <f t="shared" si="1286"/>
        <v/>
      </c>
      <c r="AH2737" s="4" t="str">
        <f t="shared" si="1287"/>
        <v/>
      </c>
      <c r="AI2737" s="75" t="str">
        <f t="shared" si="1288"/>
        <v/>
      </c>
      <c r="AJ2737" s="75" t="str">
        <f t="shared" si="1289"/>
        <v/>
      </c>
    </row>
    <row r="2738" spans="1:36" ht="14.25">
      <c r="A2738" s="41" t="str">
        <f t="shared" si="1272"/>
        <v/>
      </c>
      <c r="B2738" s="150" t="str">
        <f>IF(ISNUMBER(A2738),INDEX('MetaTrader Import'!$H$13:$J$5893,TRUNC(((A2738-$A$39+1)-1)/3)+1,MOD((A2738-$A$39+1)-1,3)+1),"")</f>
        <v/>
      </c>
      <c r="C2738" s="43" t="str">
        <f t="shared" si="1273"/>
        <v/>
      </c>
      <c r="D2738" s="43" t="str">
        <f t="shared" ca="1" si="1263"/>
        <v/>
      </c>
      <c r="E2738" s="43" t="str">
        <f t="shared" si="1274"/>
        <v/>
      </c>
      <c r="F2738" s="43" t="str">
        <f t="shared" si="1275"/>
        <v/>
      </c>
      <c r="G2738" s="43" t="str">
        <f>IF(A2738&lt;&gt;"",IF(A2738&lt;Data!$G$11*0.25,$C$13/$G$32,IF(A2738&gt;Data!$G$11*0.25,$C$13,$C$13*10)),"")</f>
        <v/>
      </c>
      <c r="H2738" s="43" t="str">
        <f>IF(A2738&lt;&gt;"",IF(Data!$G$9="constant",$C$13,IF(Data!$G$9="squeeze",G2738,F2738)),"")</f>
        <v/>
      </c>
      <c r="I2738" s="38" t="str">
        <f ca="1">IF(ISNUMBER(A2738),NORMINV(RAND(),0,IF(AND(Data!$G$9="squeeze",A2738&lt;Data!$G$11*0.25),$H$32,1)*$C$30*$C$13)*($C$14*$C$12),"")</f>
        <v/>
      </c>
      <c r="J2738" s="42" t="str">
        <f ca="1">IFERROR(IF(Data!$C$6="Real",B2738,I2738+J2737+($C$14*$C$12)*(NORMINV(RAND(),$C$15,CHOOSE($G$13,$C$13,F2738,G2738)))),"")</f>
        <v/>
      </c>
      <c r="K2738" s="88" t="str">
        <f>IF(ISNUMBER(A2738), IF($G$16="fixed",$G$17,MIN(H2738*Data!$C$7*$C$16*0.5,$C$17*Data!$C$7))*$C$12,"")</f>
        <v/>
      </c>
      <c r="L2738" s="42" t="str">
        <f t="shared" ca="1" si="1290"/>
        <v/>
      </c>
      <c r="M2738" s="44" t="str">
        <f t="shared" ca="1" si="1291"/>
        <v/>
      </c>
      <c r="N2738" s="44" t="str">
        <f t="shared" ca="1" si="1292"/>
        <v/>
      </c>
      <c r="O2738" s="108" t="str">
        <f t="shared" si="1276"/>
        <v/>
      </c>
      <c r="P2738" s="102" t="str">
        <f t="shared" si="1277"/>
        <v/>
      </c>
      <c r="Q2738" s="102" t="str">
        <f t="shared" si="1278"/>
        <v/>
      </c>
      <c r="R2738" s="120" t="str">
        <f t="shared" si="1279"/>
        <v/>
      </c>
      <c r="S2738" s="54" t="str">
        <f t="shared" si="1280"/>
        <v/>
      </c>
      <c r="T2738" s="5" t="str">
        <f t="shared" si="1281"/>
        <v/>
      </c>
      <c r="U2738" s="152" t="str">
        <f t="shared" si="1264"/>
        <v/>
      </c>
      <c r="V2738" s="152" t="str">
        <f t="shared" si="1265"/>
        <v/>
      </c>
      <c r="W2738" s="153" t="str">
        <f t="shared" si="1266"/>
        <v/>
      </c>
      <c r="X2738" s="153" t="str">
        <f t="shared" si="1267"/>
        <v/>
      </c>
      <c r="Y2738" s="153" t="str">
        <f t="shared" si="1268"/>
        <v/>
      </c>
      <c r="Z2738" s="153" t="str">
        <f t="shared" si="1269"/>
        <v/>
      </c>
      <c r="AA2738" s="152" t="str">
        <f t="shared" si="1270"/>
        <v/>
      </c>
      <c r="AB2738" s="152" t="str">
        <f t="shared" si="1271"/>
        <v/>
      </c>
      <c r="AC2738" s="154" t="str">
        <f t="shared" si="1282"/>
        <v/>
      </c>
      <c r="AD2738" s="154" t="str">
        <f t="shared" si="1283"/>
        <v/>
      </c>
      <c r="AE2738" s="3" t="str">
        <f t="shared" si="1284"/>
        <v/>
      </c>
      <c r="AF2738" s="3" t="str">
        <f t="shared" si="1285"/>
        <v/>
      </c>
      <c r="AG2738" s="3" t="str">
        <f t="shared" si="1286"/>
        <v/>
      </c>
      <c r="AH2738" s="4" t="str">
        <f t="shared" si="1287"/>
        <v/>
      </c>
      <c r="AI2738" s="75" t="str">
        <f t="shared" si="1288"/>
        <v/>
      </c>
      <c r="AJ2738" s="75" t="str">
        <f t="shared" si="1289"/>
        <v/>
      </c>
    </row>
    <row r="2739" spans="1:36" ht="14.25">
      <c r="A2739" s="41" t="str">
        <f t="shared" si="1272"/>
        <v/>
      </c>
      <c r="B2739" s="150" t="str">
        <f>IF(ISNUMBER(A2739),INDEX('MetaTrader Import'!$H$13:$J$5893,TRUNC(((A2739-$A$39+1)-1)/3)+1,MOD((A2739-$A$39+1)-1,3)+1),"")</f>
        <v/>
      </c>
      <c r="C2739" s="43" t="str">
        <f t="shared" si="1273"/>
        <v/>
      </c>
      <c r="D2739" s="43" t="str">
        <f t="shared" ca="1" si="1263"/>
        <v/>
      </c>
      <c r="E2739" s="43" t="str">
        <f t="shared" si="1274"/>
        <v/>
      </c>
      <c r="F2739" s="43" t="str">
        <f t="shared" si="1275"/>
        <v/>
      </c>
      <c r="G2739" s="43" t="str">
        <f>IF(A2739&lt;&gt;"",IF(A2739&lt;Data!$G$11*0.25,$C$13/$G$32,IF(A2739&gt;Data!$G$11*0.25,$C$13,$C$13*10)),"")</f>
        <v/>
      </c>
      <c r="H2739" s="43" t="str">
        <f>IF(A2739&lt;&gt;"",IF(Data!$G$9="constant",$C$13,IF(Data!$G$9="squeeze",G2739,F2739)),"")</f>
        <v/>
      </c>
      <c r="I2739" s="38" t="str">
        <f ca="1">IF(ISNUMBER(A2739),NORMINV(RAND(),0,IF(AND(Data!$G$9="squeeze",A2739&lt;Data!$G$11*0.25),$H$32,1)*$C$30*$C$13)*($C$14*$C$12),"")</f>
        <v/>
      </c>
      <c r="J2739" s="42" t="str">
        <f ca="1">IFERROR(IF(Data!$C$6="Real",B2739,I2739+J2738+($C$14*$C$12)*(NORMINV(RAND(),$C$15,CHOOSE($G$13,$C$13,F2739,G2739)))),"")</f>
        <v/>
      </c>
      <c r="K2739" s="88" t="str">
        <f>IF(ISNUMBER(A2739), IF($G$16="fixed",$G$17,MIN(H2739*Data!$C$7*$C$16*0.5,$C$17*Data!$C$7))*$C$12,"")</f>
        <v/>
      </c>
      <c r="L2739" s="42" t="str">
        <f t="shared" ca="1" si="1290"/>
        <v/>
      </c>
      <c r="M2739" s="44" t="str">
        <f t="shared" ca="1" si="1291"/>
        <v/>
      </c>
      <c r="N2739" s="44" t="str">
        <f t="shared" ca="1" si="1292"/>
        <v/>
      </c>
      <c r="O2739" s="108" t="str">
        <f t="shared" si="1276"/>
        <v/>
      </c>
      <c r="P2739" s="102" t="str">
        <f t="shared" si="1277"/>
        <v/>
      </c>
      <c r="Q2739" s="102" t="str">
        <f t="shared" si="1278"/>
        <v/>
      </c>
      <c r="R2739" s="120" t="str">
        <f t="shared" si="1279"/>
        <v/>
      </c>
      <c r="S2739" s="54" t="str">
        <f t="shared" si="1280"/>
        <v/>
      </c>
      <c r="T2739" s="5" t="str">
        <f t="shared" si="1281"/>
        <v/>
      </c>
      <c r="U2739" s="152" t="str">
        <f t="shared" si="1264"/>
        <v/>
      </c>
      <c r="V2739" s="152" t="str">
        <f t="shared" si="1265"/>
        <v/>
      </c>
      <c r="W2739" s="153" t="str">
        <f t="shared" si="1266"/>
        <v/>
      </c>
      <c r="X2739" s="153" t="str">
        <f t="shared" si="1267"/>
        <v/>
      </c>
      <c r="Y2739" s="153" t="str">
        <f t="shared" si="1268"/>
        <v/>
      </c>
      <c r="Z2739" s="153" t="str">
        <f t="shared" si="1269"/>
        <v/>
      </c>
      <c r="AA2739" s="152" t="str">
        <f t="shared" si="1270"/>
        <v/>
      </c>
      <c r="AB2739" s="152" t="str">
        <f t="shared" si="1271"/>
        <v/>
      </c>
      <c r="AC2739" s="154" t="str">
        <f t="shared" si="1282"/>
        <v/>
      </c>
      <c r="AD2739" s="154" t="str">
        <f t="shared" si="1283"/>
        <v/>
      </c>
      <c r="AE2739" s="3" t="str">
        <f t="shared" si="1284"/>
        <v/>
      </c>
      <c r="AF2739" s="3" t="str">
        <f t="shared" si="1285"/>
        <v/>
      </c>
      <c r="AG2739" s="3" t="str">
        <f t="shared" si="1286"/>
        <v/>
      </c>
      <c r="AH2739" s="4" t="str">
        <f t="shared" si="1287"/>
        <v/>
      </c>
      <c r="AI2739" s="75" t="str">
        <f t="shared" si="1288"/>
        <v/>
      </c>
      <c r="AJ2739" s="75" t="str">
        <f t="shared" si="1289"/>
        <v/>
      </c>
    </row>
    <row r="2740" spans="1:36" ht="14.25">
      <c r="A2740" s="41" t="str">
        <f t="shared" si="1272"/>
        <v/>
      </c>
      <c r="B2740" s="150" t="str">
        <f>IF(ISNUMBER(A2740),INDEX('MetaTrader Import'!$H$13:$J$5893,TRUNC(((A2740-$A$39+1)-1)/3)+1,MOD((A2740-$A$39+1)-1,3)+1),"")</f>
        <v/>
      </c>
      <c r="C2740" s="43" t="str">
        <f t="shared" si="1273"/>
        <v/>
      </c>
      <c r="D2740" s="43" t="str">
        <f t="shared" ca="1" si="1263"/>
        <v/>
      </c>
      <c r="E2740" s="43" t="str">
        <f t="shared" si="1274"/>
        <v/>
      </c>
      <c r="F2740" s="43" t="str">
        <f t="shared" si="1275"/>
        <v/>
      </c>
      <c r="G2740" s="43" t="str">
        <f>IF(A2740&lt;&gt;"",IF(A2740&lt;Data!$G$11*0.25,$C$13/$G$32,IF(A2740&gt;Data!$G$11*0.25,$C$13,$C$13*10)),"")</f>
        <v/>
      </c>
      <c r="H2740" s="43" t="str">
        <f>IF(A2740&lt;&gt;"",IF(Data!$G$9="constant",$C$13,IF(Data!$G$9="squeeze",G2740,F2740)),"")</f>
        <v/>
      </c>
      <c r="I2740" s="38" t="str">
        <f ca="1">IF(ISNUMBER(A2740),NORMINV(RAND(),0,IF(AND(Data!$G$9="squeeze",A2740&lt;Data!$G$11*0.25),$H$32,1)*$C$30*$C$13)*($C$14*$C$12),"")</f>
        <v/>
      </c>
      <c r="J2740" s="42" t="str">
        <f ca="1">IFERROR(IF(Data!$C$6="Real",B2740,I2740+J2739+($C$14*$C$12)*(NORMINV(RAND(),$C$15,CHOOSE($G$13,$C$13,F2740,G2740)))),"")</f>
        <v/>
      </c>
      <c r="K2740" s="88" t="str">
        <f>IF(ISNUMBER(A2740), IF($G$16="fixed",$G$17,MIN(H2740*Data!$C$7*$C$16*0.5,$C$17*Data!$C$7))*$C$12,"")</f>
        <v/>
      </c>
      <c r="L2740" s="42" t="str">
        <f t="shared" ca="1" si="1290"/>
        <v/>
      </c>
      <c r="M2740" s="44" t="str">
        <f t="shared" ca="1" si="1291"/>
        <v/>
      </c>
      <c r="N2740" s="44" t="str">
        <f t="shared" ca="1" si="1292"/>
        <v/>
      </c>
      <c r="O2740" s="108" t="str">
        <f t="shared" si="1276"/>
        <v/>
      </c>
      <c r="P2740" s="102" t="str">
        <f t="shared" si="1277"/>
        <v/>
      </c>
      <c r="Q2740" s="102" t="str">
        <f t="shared" si="1278"/>
        <v/>
      </c>
      <c r="R2740" s="120" t="str">
        <f t="shared" si="1279"/>
        <v/>
      </c>
      <c r="S2740" s="54" t="str">
        <f t="shared" si="1280"/>
        <v/>
      </c>
      <c r="T2740" s="5" t="str">
        <f t="shared" si="1281"/>
        <v/>
      </c>
      <c r="U2740" s="152" t="str">
        <f t="shared" si="1264"/>
        <v/>
      </c>
      <c r="V2740" s="152" t="str">
        <f t="shared" si="1265"/>
        <v/>
      </c>
      <c r="W2740" s="153" t="str">
        <f t="shared" si="1266"/>
        <v/>
      </c>
      <c r="X2740" s="153" t="str">
        <f t="shared" si="1267"/>
        <v/>
      </c>
      <c r="Y2740" s="153" t="str">
        <f t="shared" si="1268"/>
        <v/>
      </c>
      <c r="Z2740" s="153" t="str">
        <f t="shared" si="1269"/>
        <v/>
      </c>
      <c r="AA2740" s="152" t="str">
        <f t="shared" si="1270"/>
        <v/>
      </c>
      <c r="AB2740" s="152" t="str">
        <f t="shared" si="1271"/>
        <v/>
      </c>
      <c r="AC2740" s="154" t="str">
        <f t="shared" si="1282"/>
        <v/>
      </c>
      <c r="AD2740" s="154" t="str">
        <f t="shared" si="1283"/>
        <v/>
      </c>
      <c r="AE2740" s="3" t="str">
        <f t="shared" si="1284"/>
        <v/>
      </c>
      <c r="AF2740" s="3" t="str">
        <f t="shared" si="1285"/>
        <v/>
      </c>
      <c r="AG2740" s="3" t="str">
        <f t="shared" si="1286"/>
        <v/>
      </c>
      <c r="AH2740" s="4" t="str">
        <f t="shared" si="1287"/>
        <v/>
      </c>
      <c r="AI2740" s="75" t="str">
        <f t="shared" si="1288"/>
        <v/>
      </c>
      <c r="AJ2740" s="75" t="str">
        <f t="shared" si="1289"/>
        <v/>
      </c>
    </row>
    <row r="2741" spans="1:36" ht="14.25">
      <c r="A2741" s="41" t="str">
        <f t="shared" si="1272"/>
        <v/>
      </c>
      <c r="B2741" s="150" t="str">
        <f>IF(ISNUMBER(A2741),INDEX('MetaTrader Import'!$H$13:$J$5893,TRUNC(((A2741-$A$39+1)-1)/3)+1,MOD((A2741-$A$39+1)-1,3)+1),"")</f>
        <v/>
      </c>
      <c r="C2741" s="43" t="str">
        <f t="shared" si="1273"/>
        <v/>
      </c>
      <c r="D2741" s="43" t="str">
        <f t="shared" ca="1" si="1263"/>
        <v/>
      </c>
      <c r="E2741" s="43" t="str">
        <f t="shared" si="1274"/>
        <v/>
      </c>
      <c r="F2741" s="43" t="str">
        <f t="shared" si="1275"/>
        <v/>
      </c>
      <c r="G2741" s="43" t="str">
        <f>IF(A2741&lt;&gt;"",IF(A2741&lt;Data!$G$11*0.25,$C$13/$G$32,IF(A2741&gt;Data!$G$11*0.25,$C$13,$C$13*10)),"")</f>
        <v/>
      </c>
      <c r="H2741" s="43" t="str">
        <f>IF(A2741&lt;&gt;"",IF(Data!$G$9="constant",$C$13,IF(Data!$G$9="squeeze",G2741,F2741)),"")</f>
        <v/>
      </c>
      <c r="I2741" s="38" t="str">
        <f ca="1">IF(ISNUMBER(A2741),NORMINV(RAND(),0,IF(AND(Data!$G$9="squeeze",A2741&lt;Data!$G$11*0.25),$H$32,1)*$C$30*$C$13)*($C$14*$C$12),"")</f>
        <v/>
      </c>
      <c r="J2741" s="42" t="str">
        <f ca="1">IFERROR(IF(Data!$C$6="Real",B2741,I2741+J2740+($C$14*$C$12)*(NORMINV(RAND(),$C$15,CHOOSE($G$13,$C$13,F2741,G2741)))),"")</f>
        <v/>
      </c>
      <c r="K2741" s="88" t="str">
        <f>IF(ISNUMBER(A2741), IF($G$16="fixed",$G$17,MIN(H2741*Data!$C$7*$C$16*0.5,$C$17*Data!$C$7))*$C$12,"")</f>
        <v/>
      </c>
      <c r="L2741" s="42" t="str">
        <f t="shared" ca="1" si="1290"/>
        <v/>
      </c>
      <c r="M2741" s="44" t="str">
        <f t="shared" ca="1" si="1291"/>
        <v/>
      </c>
      <c r="N2741" s="44" t="str">
        <f t="shared" ca="1" si="1292"/>
        <v/>
      </c>
      <c r="O2741" s="108" t="str">
        <f t="shared" si="1276"/>
        <v/>
      </c>
      <c r="P2741" s="102" t="str">
        <f t="shared" si="1277"/>
        <v/>
      </c>
      <c r="Q2741" s="102" t="str">
        <f t="shared" si="1278"/>
        <v/>
      </c>
      <c r="R2741" s="120" t="str">
        <f t="shared" si="1279"/>
        <v/>
      </c>
      <c r="S2741" s="54" t="str">
        <f t="shared" si="1280"/>
        <v/>
      </c>
      <c r="T2741" s="5" t="str">
        <f t="shared" si="1281"/>
        <v/>
      </c>
      <c r="U2741" s="152" t="str">
        <f t="shared" si="1264"/>
        <v/>
      </c>
      <c r="V2741" s="152" t="str">
        <f t="shared" si="1265"/>
        <v/>
      </c>
      <c r="W2741" s="153" t="str">
        <f t="shared" si="1266"/>
        <v/>
      </c>
      <c r="X2741" s="153" t="str">
        <f t="shared" si="1267"/>
        <v/>
      </c>
      <c r="Y2741" s="153" t="str">
        <f t="shared" si="1268"/>
        <v/>
      </c>
      <c r="Z2741" s="153" t="str">
        <f t="shared" si="1269"/>
        <v/>
      </c>
      <c r="AA2741" s="152" t="str">
        <f t="shared" si="1270"/>
        <v/>
      </c>
      <c r="AB2741" s="152" t="str">
        <f t="shared" si="1271"/>
        <v/>
      </c>
      <c r="AC2741" s="154" t="str">
        <f t="shared" si="1282"/>
        <v/>
      </c>
      <c r="AD2741" s="154" t="str">
        <f t="shared" si="1283"/>
        <v/>
      </c>
      <c r="AE2741" s="3" t="str">
        <f t="shared" si="1284"/>
        <v/>
      </c>
      <c r="AF2741" s="3" t="str">
        <f t="shared" si="1285"/>
        <v/>
      </c>
      <c r="AG2741" s="3" t="str">
        <f t="shared" si="1286"/>
        <v/>
      </c>
      <c r="AH2741" s="4" t="str">
        <f t="shared" si="1287"/>
        <v/>
      </c>
      <c r="AI2741" s="75" t="str">
        <f t="shared" si="1288"/>
        <v/>
      </c>
      <c r="AJ2741" s="75" t="str">
        <f t="shared" si="1289"/>
        <v/>
      </c>
    </row>
    <row r="2742" spans="1:36" ht="14.25">
      <c r="A2742" s="41" t="str">
        <f t="shared" si="1272"/>
        <v/>
      </c>
      <c r="B2742" s="150" t="str">
        <f>IF(ISNUMBER(A2742),INDEX('MetaTrader Import'!$H$13:$J$5893,TRUNC(((A2742-$A$39+1)-1)/3)+1,MOD((A2742-$A$39+1)-1,3)+1),"")</f>
        <v/>
      </c>
      <c r="C2742" s="43" t="str">
        <f t="shared" si="1273"/>
        <v/>
      </c>
      <c r="D2742" s="43" t="str">
        <f t="shared" ca="1" si="1263"/>
        <v/>
      </c>
      <c r="E2742" s="43" t="str">
        <f t="shared" si="1274"/>
        <v/>
      </c>
      <c r="F2742" s="43" t="str">
        <f t="shared" si="1275"/>
        <v/>
      </c>
      <c r="G2742" s="43" t="str">
        <f>IF(A2742&lt;&gt;"",IF(A2742&lt;Data!$G$11*0.25,$C$13/$G$32,IF(A2742&gt;Data!$G$11*0.25,$C$13,$C$13*10)),"")</f>
        <v/>
      </c>
      <c r="H2742" s="43" t="str">
        <f>IF(A2742&lt;&gt;"",IF(Data!$G$9="constant",$C$13,IF(Data!$G$9="squeeze",G2742,F2742)),"")</f>
        <v/>
      </c>
      <c r="I2742" s="38" t="str">
        <f ca="1">IF(ISNUMBER(A2742),NORMINV(RAND(),0,IF(AND(Data!$G$9="squeeze",A2742&lt;Data!$G$11*0.25),$H$32,1)*$C$30*$C$13)*($C$14*$C$12),"")</f>
        <v/>
      </c>
      <c r="J2742" s="42" t="str">
        <f ca="1">IFERROR(IF(Data!$C$6="Real",B2742,I2742+J2741+($C$14*$C$12)*(NORMINV(RAND(),$C$15,CHOOSE($G$13,$C$13,F2742,G2742)))),"")</f>
        <v/>
      </c>
      <c r="K2742" s="88" t="str">
        <f>IF(ISNUMBER(A2742), IF($G$16="fixed",$G$17,MIN(H2742*Data!$C$7*$C$16*0.5,$C$17*Data!$C$7))*$C$12,"")</f>
        <v/>
      </c>
      <c r="L2742" s="42" t="str">
        <f t="shared" ca="1" si="1290"/>
        <v/>
      </c>
      <c r="M2742" s="44" t="str">
        <f t="shared" ca="1" si="1291"/>
        <v/>
      </c>
      <c r="N2742" s="44" t="str">
        <f t="shared" ca="1" si="1292"/>
        <v/>
      </c>
      <c r="O2742" s="108" t="str">
        <f t="shared" si="1276"/>
        <v/>
      </c>
      <c r="P2742" s="102" t="str">
        <f t="shared" si="1277"/>
        <v/>
      </c>
      <c r="Q2742" s="102" t="str">
        <f t="shared" si="1278"/>
        <v/>
      </c>
      <c r="R2742" s="120" t="str">
        <f t="shared" si="1279"/>
        <v/>
      </c>
      <c r="S2742" s="54" t="str">
        <f t="shared" si="1280"/>
        <v/>
      </c>
      <c r="T2742" s="5" t="str">
        <f t="shared" si="1281"/>
        <v/>
      </c>
      <c r="U2742" s="152" t="str">
        <f t="shared" si="1264"/>
        <v/>
      </c>
      <c r="V2742" s="152" t="str">
        <f t="shared" si="1265"/>
        <v/>
      </c>
      <c r="W2742" s="153" t="str">
        <f t="shared" si="1266"/>
        <v/>
      </c>
      <c r="X2742" s="153" t="str">
        <f t="shared" si="1267"/>
        <v/>
      </c>
      <c r="Y2742" s="153" t="str">
        <f t="shared" si="1268"/>
        <v/>
      </c>
      <c r="Z2742" s="153" t="str">
        <f t="shared" si="1269"/>
        <v/>
      </c>
      <c r="AA2742" s="152" t="str">
        <f t="shared" si="1270"/>
        <v/>
      </c>
      <c r="AB2742" s="152" t="str">
        <f t="shared" si="1271"/>
        <v/>
      </c>
      <c r="AC2742" s="154" t="str">
        <f t="shared" si="1282"/>
        <v/>
      </c>
      <c r="AD2742" s="154" t="str">
        <f t="shared" si="1283"/>
        <v/>
      </c>
      <c r="AE2742" s="3" t="str">
        <f t="shared" si="1284"/>
        <v/>
      </c>
      <c r="AF2742" s="3" t="str">
        <f t="shared" si="1285"/>
        <v/>
      </c>
      <c r="AG2742" s="3" t="str">
        <f t="shared" si="1286"/>
        <v/>
      </c>
      <c r="AH2742" s="4" t="str">
        <f t="shared" si="1287"/>
        <v/>
      </c>
      <c r="AI2742" s="75" t="str">
        <f t="shared" si="1288"/>
        <v/>
      </c>
      <c r="AJ2742" s="75" t="str">
        <f t="shared" si="1289"/>
        <v/>
      </c>
    </row>
    <row r="2743" spans="1:36" ht="14.25">
      <c r="A2743" s="41" t="str">
        <f t="shared" si="1272"/>
        <v/>
      </c>
      <c r="B2743" s="150" t="str">
        <f>IF(ISNUMBER(A2743),INDEX('MetaTrader Import'!$H$13:$J$5893,TRUNC(((A2743-$A$39+1)-1)/3)+1,MOD((A2743-$A$39+1)-1,3)+1),"")</f>
        <v/>
      </c>
      <c r="C2743" s="43" t="str">
        <f t="shared" si="1273"/>
        <v/>
      </c>
      <c r="D2743" s="43" t="str">
        <f t="shared" ca="1" si="1263"/>
        <v/>
      </c>
      <c r="E2743" s="43" t="str">
        <f t="shared" si="1274"/>
        <v/>
      </c>
      <c r="F2743" s="43" t="str">
        <f t="shared" si="1275"/>
        <v/>
      </c>
      <c r="G2743" s="43" t="str">
        <f>IF(A2743&lt;&gt;"",IF(A2743&lt;Data!$G$11*0.25,$C$13/$G$32,IF(A2743&gt;Data!$G$11*0.25,$C$13,$C$13*10)),"")</f>
        <v/>
      </c>
      <c r="H2743" s="43" t="str">
        <f>IF(A2743&lt;&gt;"",IF(Data!$G$9="constant",$C$13,IF(Data!$G$9="squeeze",G2743,F2743)),"")</f>
        <v/>
      </c>
      <c r="I2743" s="38" t="str">
        <f ca="1">IF(ISNUMBER(A2743),NORMINV(RAND(),0,IF(AND(Data!$G$9="squeeze",A2743&lt;Data!$G$11*0.25),$H$32,1)*$C$30*$C$13)*($C$14*$C$12),"")</f>
        <v/>
      </c>
      <c r="J2743" s="42" t="str">
        <f ca="1">IFERROR(IF(Data!$C$6="Real",B2743,I2743+J2742+($C$14*$C$12)*(NORMINV(RAND(),$C$15,CHOOSE($G$13,$C$13,F2743,G2743)))),"")</f>
        <v/>
      </c>
      <c r="K2743" s="88" t="str">
        <f>IF(ISNUMBER(A2743), IF($G$16="fixed",$G$17,MIN(H2743*Data!$C$7*$C$16*0.5,$C$17*Data!$C$7))*$C$12,"")</f>
        <v/>
      </c>
      <c r="L2743" s="42" t="str">
        <f t="shared" ca="1" si="1290"/>
        <v/>
      </c>
      <c r="M2743" s="44" t="str">
        <f t="shared" ca="1" si="1291"/>
        <v/>
      </c>
      <c r="N2743" s="44" t="str">
        <f t="shared" ca="1" si="1292"/>
        <v/>
      </c>
      <c r="O2743" s="108" t="str">
        <f t="shared" si="1276"/>
        <v/>
      </c>
      <c r="P2743" s="102" t="str">
        <f t="shared" si="1277"/>
        <v/>
      </c>
      <c r="Q2743" s="102" t="str">
        <f t="shared" si="1278"/>
        <v/>
      </c>
      <c r="R2743" s="120" t="str">
        <f t="shared" si="1279"/>
        <v/>
      </c>
      <c r="S2743" s="54" t="str">
        <f t="shared" si="1280"/>
        <v/>
      </c>
      <c r="T2743" s="5" t="str">
        <f t="shared" si="1281"/>
        <v/>
      </c>
      <c r="U2743" s="152" t="str">
        <f t="shared" si="1264"/>
        <v/>
      </c>
      <c r="V2743" s="152" t="str">
        <f t="shared" si="1265"/>
        <v/>
      </c>
      <c r="W2743" s="153" t="str">
        <f t="shared" si="1266"/>
        <v/>
      </c>
      <c r="X2743" s="153" t="str">
        <f t="shared" si="1267"/>
        <v/>
      </c>
      <c r="Y2743" s="153" t="str">
        <f t="shared" si="1268"/>
        <v/>
      </c>
      <c r="Z2743" s="153" t="str">
        <f t="shared" si="1269"/>
        <v/>
      </c>
      <c r="AA2743" s="152" t="str">
        <f t="shared" si="1270"/>
        <v/>
      </c>
      <c r="AB2743" s="152" t="str">
        <f t="shared" si="1271"/>
        <v/>
      </c>
      <c r="AC2743" s="154" t="str">
        <f t="shared" si="1282"/>
        <v/>
      </c>
      <c r="AD2743" s="154" t="str">
        <f t="shared" si="1283"/>
        <v/>
      </c>
      <c r="AE2743" s="3" t="str">
        <f t="shared" si="1284"/>
        <v/>
      </c>
      <c r="AF2743" s="3" t="str">
        <f t="shared" si="1285"/>
        <v/>
      </c>
      <c r="AG2743" s="3" t="str">
        <f t="shared" si="1286"/>
        <v/>
      </c>
      <c r="AH2743" s="4" t="str">
        <f t="shared" si="1287"/>
        <v/>
      </c>
      <c r="AI2743" s="75" t="str">
        <f t="shared" si="1288"/>
        <v/>
      </c>
      <c r="AJ2743" s="75" t="str">
        <f t="shared" si="1289"/>
        <v/>
      </c>
    </row>
    <row r="2744" spans="1:36" ht="14.25">
      <c r="A2744" s="41" t="str">
        <f t="shared" si="1272"/>
        <v/>
      </c>
      <c r="B2744" s="150" t="str">
        <f>IF(ISNUMBER(A2744),INDEX('MetaTrader Import'!$H$13:$J$5893,TRUNC(((A2744-$A$39+1)-1)/3)+1,MOD((A2744-$A$39+1)-1,3)+1),"")</f>
        <v/>
      </c>
      <c r="C2744" s="43" t="str">
        <f t="shared" si="1273"/>
        <v/>
      </c>
      <c r="D2744" s="43" t="str">
        <f t="shared" ca="1" si="1263"/>
        <v/>
      </c>
      <c r="E2744" s="43" t="str">
        <f t="shared" si="1274"/>
        <v/>
      </c>
      <c r="F2744" s="43" t="str">
        <f t="shared" si="1275"/>
        <v/>
      </c>
      <c r="G2744" s="43" t="str">
        <f>IF(A2744&lt;&gt;"",IF(A2744&lt;Data!$G$11*0.25,$C$13/$G$32,IF(A2744&gt;Data!$G$11*0.25,$C$13,$C$13*10)),"")</f>
        <v/>
      </c>
      <c r="H2744" s="43" t="str">
        <f>IF(A2744&lt;&gt;"",IF(Data!$G$9="constant",$C$13,IF(Data!$G$9="squeeze",G2744,F2744)),"")</f>
        <v/>
      </c>
      <c r="I2744" s="38" t="str">
        <f ca="1">IF(ISNUMBER(A2744),NORMINV(RAND(),0,IF(AND(Data!$G$9="squeeze",A2744&lt;Data!$G$11*0.25),$H$32,1)*$C$30*$C$13)*($C$14*$C$12),"")</f>
        <v/>
      </c>
      <c r="J2744" s="42" t="str">
        <f ca="1">IFERROR(IF(Data!$C$6="Real",B2744,I2744+J2743+($C$14*$C$12)*(NORMINV(RAND(),$C$15,CHOOSE($G$13,$C$13,F2744,G2744)))),"")</f>
        <v/>
      </c>
      <c r="K2744" s="88" t="str">
        <f>IF(ISNUMBER(A2744), IF($G$16="fixed",$G$17,MIN(H2744*Data!$C$7*$C$16*0.5,$C$17*Data!$C$7))*$C$12,"")</f>
        <v/>
      </c>
      <c r="L2744" s="42" t="str">
        <f t="shared" ca="1" si="1290"/>
        <v/>
      </c>
      <c r="M2744" s="44" t="str">
        <f t="shared" ca="1" si="1291"/>
        <v/>
      </c>
      <c r="N2744" s="44" t="str">
        <f t="shared" ca="1" si="1292"/>
        <v/>
      </c>
      <c r="O2744" s="108" t="str">
        <f t="shared" si="1276"/>
        <v/>
      </c>
      <c r="P2744" s="102" t="str">
        <f t="shared" si="1277"/>
        <v/>
      </c>
      <c r="Q2744" s="102" t="str">
        <f t="shared" si="1278"/>
        <v/>
      </c>
      <c r="R2744" s="120" t="str">
        <f t="shared" si="1279"/>
        <v/>
      </c>
      <c r="S2744" s="54" t="str">
        <f t="shared" si="1280"/>
        <v/>
      </c>
      <c r="T2744" s="5" t="str">
        <f t="shared" si="1281"/>
        <v/>
      </c>
      <c r="U2744" s="152" t="str">
        <f t="shared" si="1264"/>
        <v/>
      </c>
      <c r="V2744" s="152" t="str">
        <f t="shared" si="1265"/>
        <v/>
      </c>
      <c r="W2744" s="153" t="str">
        <f t="shared" si="1266"/>
        <v/>
      </c>
      <c r="X2744" s="153" t="str">
        <f t="shared" si="1267"/>
        <v/>
      </c>
      <c r="Y2744" s="153" t="str">
        <f t="shared" si="1268"/>
        <v/>
      </c>
      <c r="Z2744" s="153" t="str">
        <f t="shared" si="1269"/>
        <v/>
      </c>
      <c r="AA2744" s="152" t="str">
        <f t="shared" si="1270"/>
        <v/>
      </c>
      <c r="AB2744" s="152" t="str">
        <f t="shared" si="1271"/>
        <v/>
      </c>
      <c r="AC2744" s="154" t="str">
        <f t="shared" si="1282"/>
        <v/>
      </c>
      <c r="AD2744" s="154" t="str">
        <f t="shared" si="1283"/>
        <v/>
      </c>
      <c r="AE2744" s="3" t="str">
        <f t="shared" si="1284"/>
        <v/>
      </c>
      <c r="AF2744" s="3" t="str">
        <f t="shared" si="1285"/>
        <v/>
      </c>
      <c r="AG2744" s="3" t="str">
        <f t="shared" si="1286"/>
        <v/>
      </c>
      <c r="AH2744" s="4" t="str">
        <f t="shared" si="1287"/>
        <v/>
      </c>
      <c r="AI2744" s="75" t="str">
        <f t="shared" si="1288"/>
        <v/>
      </c>
      <c r="AJ2744" s="75" t="str">
        <f t="shared" si="1289"/>
        <v/>
      </c>
    </row>
    <row r="2745" spans="1:36" ht="14.25">
      <c r="A2745" s="41" t="str">
        <f t="shared" si="1272"/>
        <v/>
      </c>
      <c r="B2745" s="150" t="str">
        <f>IF(ISNUMBER(A2745),INDEX('MetaTrader Import'!$H$13:$J$5893,TRUNC(((A2745-$A$39+1)-1)/3)+1,MOD((A2745-$A$39+1)-1,3)+1),"")</f>
        <v/>
      </c>
      <c r="C2745" s="43" t="str">
        <f t="shared" si="1273"/>
        <v/>
      </c>
      <c r="D2745" s="43" t="str">
        <f t="shared" ca="1" si="1263"/>
        <v/>
      </c>
      <c r="E2745" s="43" t="str">
        <f t="shared" si="1274"/>
        <v/>
      </c>
      <c r="F2745" s="43" t="str">
        <f t="shared" si="1275"/>
        <v/>
      </c>
      <c r="G2745" s="43" t="str">
        <f>IF(A2745&lt;&gt;"",IF(A2745&lt;Data!$G$11*0.25,$C$13/$G$32,IF(A2745&gt;Data!$G$11*0.25,$C$13,$C$13*10)),"")</f>
        <v/>
      </c>
      <c r="H2745" s="43" t="str">
        <f>IF(A2745&lt;&gt;"",IF(Data!$G$9="constant",$C$13,IF(Data!$G$9="squeeze",G2745,F2745)),"")</f>
        <v/>
      </c>
      <c r="I2745" s="38" t="str">
        <f ca="1">IF(ISNUMBER(A2745),NORMINV(RAND(),0,IF(AND(Data!$G$9="squeeze",A2745&lt;Data!$G$11*0.25),$H$32,1)*$C$30*$C$13)*($C$14*$C$12),"")</f>
        <v/>
      </c>
      <c r="J2745" s="42" t="str">
        <f ca="1">IFERROR(IF(Data!$C$6="Real",B2745,I2745+J2744+($C$14*$C$12)*(NORMINV(RAND(),$C$15,CHOOSE($G$13,$C$13,F2745,G2745)))),"")</f>
        <v/>
      </c>
      <c r="K2745" s="88" t="str">
        <f>IF(ISNUMBER(A2745), IF($G$16="fixed",$G$17,MIN(H2745*Data!$C$7*$C$16*0.5,$C$17*Data!$C$7))*$C$12,"")</f>
        <v/>
      </c>
      <c r="L2745" s="42" t="str">
        <f t="shared" ca="1" si="1290"/>
        <v/>
      </c>
      <c r="M2745" s="44" t="str">
        <f t="shared" ca="1" si="1291"/>
        <v/>
      </c>
      <c r="N2745" s="44" t="str">
        <f t="shared" ca="1" si="1292"/>
        <v/>
      </c>
      <c r="O2745" s="108" t="str">
        <f t="shared" si="1276"/>
        <v/>
      </c>
      <c r="P2745" s="102" t="str">
        <f t="shared" si="1277"/>
        <v/>
      </c>
      <c r="Q2745" s="102" t="str">
        <f t="shared" si="1278"/>
        <v/>
      </c>
      <c r="R2745" s="120" t="str">
        <f t="shared" si="1279"/>
        <v/>
      </c>
      <c r="S2745" s="54" t="str">
        <f t="shared" si="1280"/>
        <v/>
      </c>
      <c r="T2745" s="5" t="str">
        <f t="shared" si="1281"/>
        <v/>
      </c>
      <c r="U2745" s="152" t="str">
        <f t="shared" si="1264"/>
        <v/>
      </c>
      <c r="V2745" s="152" t="str">
        <f t="shared" si="1265"/>
        <v/>
      </c>
      <c r="W2745" s="153" t="str">
        <f t="shared" si="1266"/>
        <v/>
      </c>
      <c r="X2745" s="153" t="str">
        <f t="shared" si="1267"/>
        <v/>
      </c>
      <c r="Y2745" s="153" t="str">
        <f t="shared" si="1268"/>
        <v/>
      </c>
      <c r="Z2745" s="153" t="str">
        <f t="shared" si="1269"/>
        <v/>
      </c>
      <c r="AA2745" s="152" t="str">
        <f t="shared" si="1270"/>
        <v/>
      </c>
      <c r="AB2745" s="152" t="str">
        <f t="shared" si="1271"/>
        <v/>
      </c>
      <c r="AC2745" s="154" t="str">
        <f t="shared" si="1282"/>
        <v/>
      </c>
      <c r="AD2745" s="154" t="str">
        <f t="shared" si="1283"/>
        <v/>
      </c>
      <c r="AE2745" s="3" t="str">
        <f t="shared" si="1284"/>
        <v/>
      </c>
      <c r="AF2745" s="3" t="str">
        <f t="shared" si="1285"/>
        <v/>
      </c>
      <c r="AG2745" s="3" t="str">
        <f t="shared" si="1286"/>
        <v/>
      </c>
      <c r="AH2745" s="4" t="str">
        <f t="shared" si="1287"/>
        <v/>
      </c>
      <c r="AI2745" s="75" t="str">
        <f t="shared" si="1288"/>
        <v/>
      </c>
      <c r="AJ2745" s="75" t="str">
        <f t="shared" si="1289"/>
        <v/>
      </c>
    </row>
    <row r="2746" spans="1:36" ht="14.25">
      <c r="A2746" s="41" t="str">
        <f t="shared" si="1272"/>
        <v/>
      </c>
      <c r="B2746" s="150" t="str">
        <f>IF(ISNUMBER(A2746),INDEX('MetaTrader Import'!$H$13:$J$5893,TRUNC(((A2746-$A$39+1)-1)/3)+1,MOD((A2746-$A$39+1)-1,3)+1),"")</f>
        <v/>
      </c>
      <c r="C2746" s="43" t="str">
        <f t="shared" si="1273"/>
        <v/>
      </c>
      <c r="D2746" s="43" t="str">
        <f t="shared" ca="1" si="1263"/>
        <v/>
      </c>
      <c r="E2746" s="43" t="str">
        <f t="shared" si="1274"/>
        <v/>
      </c>
      <c r="F2746" s="43" t="str">
        <f t="shared" si="1275"/>
        <v/>
      </c>
      <c r="G2746" s="43" t="str">
        <f>IF(A2746&lt;&gt;"",IF(A2746&lt;Data!$G$11*0.25,$C$13/$G$32,IF(A2746&gt;Data!$G$11*0.25,$C$13,$C$13*10)),"")</f>
        <v/>
      </c>
      <c r="H2746" s="43" t="str">
        <f>IF(A2746&lt;&gt;"",IF(Data!$G$9="constant",$C$13,IF(Data!$G$9="squeeze",G2746,F2746)),"")</f>
        <v/>
      </c>
      <c r="I2746" s="38" t="str">
        <f ca="1">IF(ISNUMBER(A2746),NORMINV(RAND(),0,IF(AND(Data!$G$9="squeeze",A2746&lt;Data!$G$11*0.25),$H$32,1)*$C$30*$C$13)*($C$14*$C$12),"")</f>
        <v/>
      </c>
      <c r="J2746" s="42" t="str">
        <f ca="1">IFERROR(IF(Data!$C$6="Real",B2746,I2746+J2745+($C$14*$C$12)*(NORMINV(RAND(),$C$15,CHOOSE($G$13,$C$13,F2746,G2746)))),"")</f>
        <v/>
      </c>
      <c r="K2746" s="88" t="str">
        <f>IF(ISNUMBER(A2746), IF($G$16="fixed",$G$17,MIN(H2746*Data!$C$7*$C$16*0.5,$C$17*Data!$C$7))*$C$12,"")</f>
        <v/>
      </c>
      <c r="L2746" s="42" t="str">
        <f t="shared" ca="1" si="1290"/>
        <v/>
      </c>
      <c r="M2746" s="44" t="str">
        <f t="shared" ca="1" si="1291"/>
        <v/>
      </c>
      <c r="N2746" s="44" t="str">
        <f t="shared" ca="1" si="1292"/>
        <v/>
      </c>
      <c r="O2746" s="108" t="str">
        <f t="shared" si="1276"/>
        <v/>
      </c>
      <c r="P2746" s="102" t="str">
        <f t="shared" si="1277"/>
        <v/>
      </c>
      <c r="Q2746" s="102" t="str">
        <f t="shared" si="1278"/>
        <v/>
      </c>
      <c r="R2746" s="120" t="str">
        <f t="shared" si="1279"/>
        <v/>
      </c>
      <c r="S2746" s="54" t="str">
        <f t="shared" si="1280"/>
        <v/>
      </c>
      <c r="T2746" s="5" t="str">
        <f t="shared" si="1281"/>
        <v/>
      </c>
      <c r="U2746" s="152" t="str">
        <f t="shared" si="1264"/>
        <v/>
      </c>
      <c r="V2746" s="152" t="str">
        <f t="shared" si="1265"/>
        <v/>
      </c>
      <c r="W2746" s="153" t="str">
        <f t="shared" si="1266"/>
        <v/>
      </c>
      <c r="X2746" s="153" t="str">
        <f t="shared" si="1267"/>
        <v/>
      </c>
      <c r="Y2746" s="153" t="str">
        <f t="shared" si="1268"/>
        <v/>
      </c>
      <c r="Z2746" s="153" t="str">
        <f t="shared" si="1269"/>
        <v/>
      </c>
      <c r="AA2746" s="152" t="str">
        <f t="shared" si="1270"/>
        <v/>
      </c>
      <c r="AB2746" s="152" t="str">
        <f t="shared" si="1271"/>
        <v/>
      </c>
      <c r="AC2746" s="154" t="str">
        <f t="shared" si="1282"/>
        <v/>
      </c>
      <c r="AD2746" s="154" t="str">
        <f t="shared" si="1283"/>
        <v/>
      </c>
      <c r="AE2746" s="3" t="str">
        <f t="shared" si="1284"/>
        <v/>
      </c>
      <c r="AF2746" s="3" t="str">
        <f t="shared" si="1285"/>
        <v/>
      </c>
      <c r="AG2746" s="3" t="str">
        <f t="shared" si="1286"/>
        <v/>
      </c>
      <c r="AH2746" s="4" t="str">
        <f t="shared" si="1287"/>
        <v/>
      </c>
      <c r="AI2746" s="75" t="str">
        <f t="shared" si="1288"/>
        <v/>
      </c>
      <c r="AJ2746" s="75" t="str">
        <f t="shared" si="1289"/>
        <v/>
      </c>
    </row>
    <row r="2747" spans="1:36" ht="14.25">
      <c r="A2747" s="41" t="str">
        <f t="shared" si="1272"/>
        <v/>
      </c>
      <c r="B2747" s="150" t="str">
        <f>IF(ISNUMBER(A2747),INDEX('MetaTrader Import'!$H$13:$J$5893,TRUNC(((A2747-$A$39+1)-1)/3)+1,MOD((A2747-$A$39+1)-1,3)+1),"")</f>
        <v/>
      </c>
      <c r="C2747" s="43" t="str">
        <f t="shared" si="1273"/>
        <v/>
      </c>
      <c r="D2747" s="43" t="str">
        <f t="shared" ca="1" si="1263"/>
        <v/>
      </c>
      <c r="E2747" s="43" t="str">
        <f t="shared" si="1274"/>
        <v/>
      </c>
      <c r="F2747" s="43" t="str">
        <f t="shared" si="1275"/>
        <v/>
      </c>
      <c r="G2747" s="43" t="str">
        <f>IF(A2747&lt;&gt;"",IF(A2747&lt;Data!$G$11*0.25,$C$13/$G$32,IF(A2747&gt;Data!$G$11*0.25,$C$13,$C$13*10)),"")</f>
        <v/>
      </c>
      <c r="H2747" s="43" t="str">
        <f>IF(A2747&lt;&gt;"",IF(Data!$G$9="constant",$C$13,IF(Data!$G$9="squeeze",G2747,F2747)),"")</f>
        <v/>
      </c>
      <c r="I2747" s="38" t="str">
        <f ca="1">IF(ISNUMBER(A2747),NORMINV(RAND(),0,IF(AND(Data!$G$9="squeeze",A2747&lt;Data!$G$11*0.25),$H$32,1)*$C$30*$C$13)*($C$14*$C$12),"")</f>
        <v/>
      </c>
      <c r="J2747" s="42" t="str">
        <f ca="1">IFERROR(IF(Data!$C$6="Real",B2747,I2747+J2746+($C$14*$C$12)*(NORMINV(RAND(),$C$15,CHOOSE($G$13,$C$13,F2747,G2747)))),"")</f>
        <v/>
      </c>
      <c r="K2747" s="88" t="str">
        <f>IF(ISNUMBER(A2747), IF($G$16="fixed",$G$17,MIN(H2747*Data!$C$7*$C$16*0.5,$C$17*Data!$C$7))*$C$12,"")</f>
        <v/>
      </c>
      <c r="L2747" s="42" t="str">
        <f t="shared" ca="1" si="1290"/>
        <v/>
      </c>
      <c r="M2747" s="44" t="str">
        <f t="shared" ca="1" si="1291"/>
        <v/>
      </c>
      <c r="N2747" s="44" t="str">
        <f t="shared" ca="1" si="1292"/>
        <v/>
      </c>
      <c r="O2747" s="108" t="str">
        <f t="shared" si="1276"/>
        <v/>
      </c>
      <c r="P2747" s="102" t="str">
        <f t="shared" si="1277"/>
        <v/>
      </c>
      <c r="Q2747" s="102" t="str">
        <f t="shared" si="1278"/>
        <v/>
      </c>
      <c r="R2747" s="120" t="str">
        <f t="shared" si="1279"/>
        <v/>
      </c>
      <c r="S2747" s="54" t="str">
        <f t="shared" si="1280"/>
        <v/>
      </c>
      <c r="T2747" s="5" t="str">
        <f t="shared" si="1281"/>
        <v/>
      </c>
      <c r="U2747" s="152" t="str">
        <f t="shared" si="1264"/>
        <v/>
      </c>
      <c r="V2747" s="152" t="str">
        <f t="shared" si="1265"/>
        <v/>
      </c>
      <c r="W2747" s="153" t="str">
        <f t="shared" si="1266"/>
        <v/>
      </c>
      <c r="X2747" s="153" t="str">
        <f t="shared" si="1267"/>
        <v/>
      </c>
      <c r="Y2747" s="153" t="str">
        <f t="shared" si="1268"/>
        <v/>
      </c>
      <c r="Z2747" s="153" t="str">
        <f t="shared" si="1269"/>
        <v/>
      </c>
      <c r="AA2747" s="152" t="str">
        <f t="shared" si="1270"/>
        <v/>
      </c>
      <c r="AB2747" s="152" t="str">
        <f t="shared" si="1271"/>
        <v/>
      </c>
      <c r="AC2747" s="154" t="str">
        <f t="shared" si="1282"/>
        <v/>
      </c>
      <c r="AD2747" s="154" t="str">
        <f t="shared" si="1283"/>
        <v/>
      </c>
      <c r="AE2747" s="3" t="str">
        <f t="shared" si="1284"/>
        <v/>
      </c>
      <c r="AF2747" s="3" t="str">
        <f t="shared" si="1285"/>
        <v/>
      </c>
      <c r="AG2747" s="3" t="str">
        <f t="shared" si="1286"/>
        <v/>
      </c>
      <c r="AH2747" s="4" t="str">
        <f t="shared" si="1287"/>
        <v/>
      </c>
      <c r="AI2747" s="75" t="str">
        <f t="shared" si="1288"/>
        <v/>
      </c>
      <c r="AJ2747" s="75" t="str">
        <f t="shared" si="1289"/>
        <v/>
      </c>
    </row>
    <row r="2748" spans="1:36" ht="14.25">
      <c r="A2748" s="41" t="str">
        <f t="shared" si="1272"/>
        <v/>
      </c>
      <c r="B2748" s="150" t="str">
        <f>IF(ISNUMBER(A2748),INDEX('MetaTrader Import'!$H$13:$J$5893,TRUNC(((A2748-$A$39+1)-1)/3)+1,MOD((A2748-$A$39+1)-1,3)+1),"")</f>
        <v/>
      </c>
      <c r="C2748" s="43" t="str">
        <f t="shared" si="1273"/>
        <v/>
      </c>
      <c r="D2748" s="43" t="str">
        <f t="shared" ca="1" si="1263"/>
        <v/>
      </c>
      <c r="E2748" s="43" t="str">
        <f t="shared" si="1274"/>
        <v/>
      </c>
      <c r="F2748" s="43" t="str">
        <f t="shared" si="1275"/>
        <v/>
      </c>
      <c r="G2748" s="43" t="str">
        <f>IF(A2748&lt;&gt;"",IF(A2748&lt;Data!$G$11*0.25,$C$13/$G$32,IF(A2748&gt;Data!$G$11*0.25,$C$13,$C$13*10)),"")</f>
        <v/>
      </c>
      <c r="H2748" s="43" t="str">
        <f>IF(A2748&lt;&gt;"",IF(Data!$G$9="constant",$C$13,IF(Data!$G$9="squeeze",G2748,F2748)),"")</f>
        <v/>
      </c>
      <c r="I2748" s="38" t="str">
        <f ca="1">IF(ISNUMBER(A2748),NORMINV(RAND(),0,IF(AND(Data!$G$9="squeeze",A2748&lt;Data!$G$11*0.25),$H$32,1)*$C$30*$C$13)*($C$14*$C$12),"")</f>
        <v/>
      </c>
      <c r="J2748" s="42" t="str">
        <f ca="1">IFERROR(IF(Data!$C$6="Real",B2748,I2748+J2747+($C$14*$C$12)*(NORMINV(RAND(),$C$15,CHOOSE($G$13,$C$13,F2748,G2748)))),"")</f>
        <v/>
      </c>
      <c r="K2748" s="88" t="str">
        <f>IF(ISNUMBER(A2748), IF($G$16="fixed",$G$17,MIN(H2748*Data!$C$7*$C$16*0.5,$C$17*Data!$C$7))*$C$12,"")</f>
        <v/>
      </c>
      <c r="L2748" s="42" t="str">
        <f t="shared" ca="1" si="1290"/>
        <v/>
      </c>
      <c r="M2748" s="44" t="str">
        <f t="shared" ca="1" si="1291"/>
        <v/>
      </c>
      <c r="N2748" s="44" t="str">
        <f t="shared" ca="1" si="1292"/>
        <v/>
      </c>
      <c r="O2748" s="108" t="str">
        <f t="shared" si="1276"/>
        <v/>
      </c>
      <c r="P2748" s="102" t="str">
        <f t="shared" si="1277"/>
        <v/>
      </c>
      <c r="Q2748" s="102" t="str">
        <f t="shared" si="1278"/>
        <v/>
      </c>
      <c r="R2748" s="120" t="str">
        <f t="shared" si="1279"/>
        <v/>
      </c>
      <c r="S2748" s="54" t="str">
        <f t="shared" si="1280"/>
        <v/>
      </c>
      <c r="T2748" s="5" t="str">
        <f t="shared" si="1281"/>
        <v/>
      </c>
      <c r="U2748" s="152" t="str">
        <f t="shared" si="1264"/>
        <v/>
      </c>
      <c r="V2748" s="152" t="str">
        <f t="shared" si="1265"/>
        <v/>
      </c>
      <c r="W2748" s="153" t="str">
        <f t="shared" si="1266"/>
        <v/>
      </c>
      <c r="X2748" s="153" t="str">
        <f t="shared" si="1267"/>
        <v/>
      </c>
      <c r="Y2748" s="153" t="str">
        <f t="shared" si="1268"/>
        <v/>
      </c>
      <c r="Z2748" s="153" t="str">
        <f t="shared" si="1269"/>
        <v/>
      </c>
      <c r="AA2748" s="152" t="str">
        <f t="shared" si="1270"/>
        <v/>
      </c>
      <c r="AB2748" s="152" t="str">
        <f t="shared" si="1271"/>
        <v/>
      </c>
      <c r="AC2748" s="154" t="str">
        <f t="shared" si="1282"/>
        <v/>
      </c>
      <c r="AD2748" s="154" t="str">
        <f t="shared" si="1283"/>
        <v/>
      </c>
      <c r="AE2748" s="3" t="str">
        <f t="shared" si="1284"/>
        <v/>
      </c>
      <c r="AF2748" s="3" t="str">
        <f t="shared" si="1285"/>
        <v/>
      </c>
      <c r="AG2748" s="3" t="str">
        <f t="shared" si="1286"/>
        <v/>
      </c>
      <c r="AH2748" s="4" t="str">
        <f t="shared" si="1287"/>
        <v/>
      </c>
      <c r="AI2748" s="75" t="str">
        <f t="shared" si="1288"/>
        <v/>
      </c>
      <c r="AJ2748" s="75" t="str">
        <f t="shared" si="1289"/>
        <v/>
      </c>
    </row>
    <row r="2749" spans="1:36" ht="14.25">
      <c r="A2749" s="41" t="str">
        <f t="shared" si="1272"/>
        <v/>
      </c>
      <c r="B2749" s="150" t="str">
        <f>IF(ISNUMBER(A2749),INDEX('MetaTrader Import'!$H$13:$J$5893,TRUNC(((A2749-$A$39+1)-1)/3)+1,MOD((A2749-$A$39+1)-1,3)+1),"")</f>
        <v/>
      </c>
      <c r="C2749" s="43" t="str">
        <f t="shared" si="1273"/>
        <v/>
      </c>
      <c r="D2749" s="43" t="str">
        <f t="shared" ca="1" si="1263"/>
        <v/>
      </c>
      <c r="E2749" s="43" t="str">
        <f t="shared" si="1274"/>
        <v/>
      </c>
      <c r="F2749" s="43" t="str">
        <f t="shared" si="1275"/>
        <v/>
      </c>
      <c r="G2749" s="43" t="str">
        <f>IF(A2749&lt;&gt;"",IF(A2749&lt;Data!$G$11*0.25,$C$13/$G$32,IF(A2749&gt;Data!$G$11*0.25,$C$13,$C$13*10)),"")</f>
        <v/>
      </c>
      <c r="H2749" s="43" t="str">
        <f>IF(A2749&lt;&gt;"",IF(Data!$G$9="constant",$C$13,IF(Data!$G$9="squeeze",G2749,F2749)),"")</f>
        <v/>
      </c>
      <c r="I2749" s="38" t="str">
        <f ca="1">IF(ISNUMBER(A2749),NORMINV(RAND(),0,IF(AND(Data!$G$9="squeeze",A2749&lt;Data!$G$11*0.25),$H$32,1)*$C$30*$C$13)*($C$14*$C$12),"")</f>
        <v/>
      </c>
      <c r="J2749" s="42" t="str">
        <f ca="1">IFERROR(IF(Data!$C$6="Real",B2749,I2749+J2748+($C$14*$C$12)*(NORMINV(RAND(),$C$15,CHOOSE($G$13,$C$13,F2749,G2749)))),"")</f>
        <v/>
      </c>
      <c r="K2749" s="88" t="str">
        <f>IF(ISNUMBER(A2749), IF($G$16="fixed",$G$17,MIN(H2749*Data!$C$7*$C$16*0.5,$C$17*Data!$C$7))*$C$12,"")</f>
        <v/>
      </c>
      <c r="L2749" s="42" t="str">
        <f t="shared" ca="1" si="1290"/>
        <v/>
      </c>
      <c r="M2749" s="44" t="str">
        <f t="shared" ca="1" si="1291"/>
        <v/>
      </c>
      <c r="N2749" s="44" t="str">
        <f t="shared" ca="1" si="1292"/>
        <v/>
      </c>
      <c r="O2749" s="108" t="str">
        <f t="shared" si="1276"/>
        <v/>
      </c>
      <c r="P2749" s="102" t="str">
        <f t="shared" si="1277"/>
        <v/>
      </c>
      <c r="Q2749" s="102" t="str">
        <f t="shared" si="1278"/>
        <v/>
      </c>
      <c r="R2749" s="120" t="str">
        <f t="shared" si="1279"/>
        <v/>
      </c>
      <c r="S2749" s="54" t="str">
        <f t="shared" si="1280"/>
        <v/>
      </c>
      <c r="T2749" s="5" t="str">
        <f t="shared" si="1281"/>
        <v/>
      </c>
      <c r="U2749" s="152" t="str">
        <f t="shared" si="1264"/>
        <v/>
      </c>
      <c r="V2749" s="152" t="str">
        <f t="shared" si="1265"/>
        <v/>
      </c>
      <c r="W2749" s="153" t="str">
        <f t="shared" si="1266"/>
        <v/>
      </c>
      <c r="X2749" s="153" t="str">
        <f t="shared" si="1267"/>
        <v/>
      </c>
      <c r="Y2749" s="153" t="str">
        <f t="shared" si="1268"/>
        <v/>
      </c>
      <c r="Z2749" s="153" t="str">
        <f t="shared" si="1269"/>
        <v/>
      </c>
      <c r="AA2749" s="152" t="str">
        <f t="shared" si="1270"/>
        <v/>
      </c>
      <c r="AB2749" s="152" t="str">
        <f t="shared" si="1271"/>
        <v/>
      </c>
      <c r="AC2749" s="154" t="str">
        <f t="shared" si="1282"/>
        <v/>
      </c>
      <c r="AD2749" s="154" t="str">
        <f t="shared" si="1283"/>
        <v/>
      </c>
      <c r="AE2749" s="3" t="str">
        <f t="shared" si="1284"/>
        <v/>
      </c>
      <c r="AF2749" s="3" t="str">
        <f t="shared" si="1285"/>
        <v/>
      </c>
      <c r="AG2749" s="3" t="str">
        <f t="shared" si="1286"/>
        <v/>
      </c>
      <c r="AH2749" s="4" t="str">
        <f t="shared" si="1287"/>
        <v/>
      </c>
      <c r="AI2749" s="75" t="str">
        <f t="shared" si="1288"/>
        <v/>
      </c>
      <c r="AJ2749" s="75" t="str">
        <f t="shared" si="1289"/>
        <v/>
      </c>
    </row>
    <row r="2750" spans="1:36" ht="14.25">
      <c r="A2750" s="41" t="str">
        <f t="shared" si="1272"/>
        <v/>
      </c>
      <c r="B2750" s="150" t="str">
        <f>IF(ISNUMBER(A2750),INDEX('MetaTrader Import'!$H$13:$J$5893,TRUNC(((A2750-$A$39+1)-1)/3)+1,MOD((A2750-$A$39+1)-1,3)+1),"")</f>
        <v/>
      </c>
      <c r="C2750" s="43" t="str">
        <f t="shared" si="1273"/>
        <v/>
      </c>
      <c r="D2750" s="43" t="str">
        <f t="shared" ca="1" si="1263"/>
        <v/>
      </c>
      <c r="E2750" s="43" t="str">
        <f t="shared" si="1274"/>
        <v/>
      </c>
      <c r="F2750" s="43" t="str">
        <f t="shared" si="1275"/>
        <v/>
      </c>
      <c r="G2750" s="43" t="str">
        <f>IF(A2750&lt;&gt;"",IF(A2750&lt;Data!$G$11*0.25,$C$13/$G$32,IF(A2750&gt;Data!$G$11*0.25,$C$13,$C$13*10)),"")</f>
        <v/>
      </c>
      <c r="H2750" s="43" t="str">
        <f>IF(A2750&lt;&gt;"",IF(Data!$G$9="constant",$C$13,IF(Data!$G$9="squeeze",G2750,F2750)),"")</f>
        <v/>
      </c>
      <c r="I2750" s="38" t="str">
        <f ca="1">IF(ISNUMBER(A2750),NORMINV(RAND(),0,IF(AND(Data!$G$9="squeeze",A2750&lt;Data!$G$11*0.25),$H$32,1)*$C$30*$C$13)*($C$14*$C$12),"")</f>
        <v/>
      </c>
      <c r="J2750" s="42" t="str">
        <f ca="1">IFERROR(IF(Data!$C$6="Real",B2750,I2750+J2749+($C$14*$C$12)*(NORMINV(RAND(),$C$15,CHOOSE($G$13,$C$13,F2750,G2750)))),"")</f>
        <v/>
      </c>
      <c r="K2750" s="88" t="str">
        <f>IF(ISNUMBER(A2750), IF($G$16="fixed",$G$17,MIN(H2750*Data!$C$7*$C$16*0.5,$C$17*Data!$C$7))*$C$12,"")</f>
        <v/>
      </c>
      <c r="L2750" s="42" t="str">
        <f t="shared" ca="1" si="1290"/>
        <v/>
      </c>
      <c r="M2750" s="44" t="str">
        <f t="shared" ca="1" si="1291"/>
        <v/>
      </c>
      <c r="N2750" s="44" t="str">
        <f t="shared" ca="1" si="1292"/>
        <v/>
      </c>
      <c r="O2750" s="108" t="str">
        <f t="shared" si="1276"/>
        <v/>
      </c>
      <c r="P2750" s="102" t="str">
        <f t="shared" si="1277"/>
        <v/>
      </c>
      <c r="Q2750" s="102" t="str">
        <f t="shared" si="1278"/>
        <v/>
      </c>
      <c r="R2750" s="120" t="str">
        <f t="shared" si="1279"/>
        <v/>
      </c>
      <c r="S2750" s="54" t="str">
        <f t="shared" si="1280"/>
        <v/>
      </c>
      <c r="T2750" s="5" t="str">
        <f t="shared" si="1281"/>
        <v/>
      </c>
      <c r="U2750" s="152" t="str">
        <f t="shared" si="1264"/>
        <v/>
      </c>
      <c r="V2750" s="152" t="str">
        <f t="shared" si="1265"/>
        <v/>
      </c>
      <c r="W2750" s="153" t="str">
        <f t="shared" si="1266"/>
        <v/>
      </c>
      <c r="X2750" s="153" t="str">
        <f t="shared" si="1267"/>
        <v/>
      </c>
      <c r="Y2750" s="153" t="str">
        <f t="shared" si="1268"/>
        <v/>
      </c>
      <c r="Z2750" s="153" t="str">
        <f t="shared" si="1269"/>
        <v/>
      </c>
      <c r="AA2750" s="152" t="str">
        <f t="shared" si="1270"/>
        <v/>
      </c>
      <c r="AB2750" s="152" t="str">
        <f t="shared" si="1271"/>
        <v/>
      </c>
      <c r="AC2750" s="154" t="str">
        <f t="shared" si="1282"/>
        <v/>
      </c>
      <c r="AD2750" s="154" t="str">
        <f t="shared" si="1283"/>
        <v/>
      </c>
      <c r="AE2750" s="3" t="str">
        <f t="shared" si="1284"/>
        <v/>
      </c>
      <c r="AF2750" s="3" t="str">
        <f t="shared" si="1285"/>
        <v/>
      </c>
      <c r="AG2750" s="3" t="str">
        <f t="shared" si="1286"/>
        <v/>
      </c>
      <c r="AH2750" s="4" t="str">
        <f t="shared" si="1287"/>
        <v/>
      </c>
      <c r="AI2750" s="75" t="str">
        <f t="shared" si="1288"/>
        <v/>
      </c>
      <c r="AJ2750" s="75" t="str">
        <f t="shared" si="1289"/>
        <v/>
      </c>
    </row>
    <row r="2751" spans="1:36" ht="14.25">
      <c r="A2751" s="41" t="str">
        <f t="shared" si="1272"/>
        <v/>
      </c>
      <c r="B2751" s="150" t="str">
        <f>IF(ISNUMBER(A2751),INDEX('MetaTrader Import'!$H$13:$J$5893,TRUNC(((A2751-$A$39+1)-1)/3)+1,MOD((A2751-$A$39+1)-1,3)+1),"")</f>
        <v/>
      </c>
      <c r="C2751" s="43" t="str">
        <f t="shared" si="1273"/>
        <v/>
      </c>
      <c r="D2751" s="43" t="str">
        <f t="shared" ca="1" si="1263"/>
        <v/>
      </c>
      <c r="E2751" s="43" t="str">
        <f t="shared" si="1274"/>
        <v/>
      </c>
      <c r="F2751" s="43" t="str">
        <f t="shared" si="1275"/>
        <v/>
      </c>
      <c r="G2751" s="43" t="str">
        <f>IF(A2751&lt;&gt;"",IF(A2751&lt;Data!$G$11*0.25,$C$13/$G$32,IF(A2751&gt;Data!$G$11*0.25,$C$13,$C$13*10)),"")</f>
        <v/>
      </c>
      <c r="H2751" s="43" t="str">
        <f>IF(A2751&lt;&gt;"",IF(Data!$G$9="constant",$C$13,IF(Data!$G$9="squeeze",G2751,F2751)),"")</f>
        <v/>
      </c>
      <c r="I2751" s="38" t="str">
        <f ca="1">IF(ISNUMBER(A2751),NORMINV(RAND(),0,IF(AND(Data!$G$9="squeeze",A2751&lt;Data!$G$11*0.25),$H$32,1)*$C$30*$C$13)*($C$14*$C$12),"")</f>
        <v/>
      </c>
      <c r="J2751" s="42" t="str">
        <f ca="1">IFERROR(IF(Data!$C$6="Real",B2751,I2751+J2750+($C$14*$C$12)*(NORMINV(RAND(),$C$15,CHOOSE($G$13,$C$13,F2751,G2751)))),"")</f>
        <v/>
      </c>
      <c r="K2751" s="88" t="str">
        <f>IF(ISNUMBER(A2751), IF($G$16="fixed",$G$17,MIN(H2751*Data!$C$7*$C$16*0.5,$C$17*Data!$C$7))*$C$12,"")</f>
        <v/>
      </c>
      <c r="L2751" s="42" t="str">
        <f t="shared" ca="1" si="1290"/>
        <v/>
      </c>
      <c r="M2751" s="44" t="str">
        <f t="shared" ca="1" si="1291"/>
        <v/>
      </c>
      <c r="N2751" s="44" t="str">
        <f t="shared" ca="1" si="1292"/>
        <v/>
      </c>
      <c r="O2751" s="108" t="str">
        <f t="shared" si="1276"/>
        <v/>
      </c>
      <c r="P2751" s="102" t="str">
        <f t="shared" si="1277"/>
        <v/>
      </c>
      <c r="Q2751" s="102" t="str">
        <f t="shared" si="1278"/>
        <v/>
      </c>
      <c r="R2751" s="120" t="str">
        <f t="shared" si="1279"/>
        <v/>
      </c>
      <c r="S2751" s="54" t="str">
        <f t="shared" si="1280"/>
        <v/>
      </c>
      <c r="T2751" s="5" t="str">
        <f t="shared" si="1281"/>
        <v/>
      </c>
      <c r="U2751" s="152" t="str">
        <f t="shared" si="1264"/>
        <v/>
      </c>
      <c r="V2751" s="152" t="str">
        <f t="shared" si="1265"/>
        <v/>
      </c>
      <c r="W2751" s="153" t="str">
        <f t="shared" si="1266"/>
        <v/>
      </c>
      <c r="X2751" s="153" t="str">
        <f t="shared" si="1267"/>
        <v/>
      </c>
      <c r="Y2751" s="153" t="str">
        <f t="shared" si="1268"/>
        <v/>
      </c>
      <c r="Z2751" s="153" t="str">
        <f t="shared" si="1269"/>
        <v/>
      </c>
      <c r="AA2751" s="152" t="str">
        <f t="shared" si="1270"/>
        <v/>
      </c>
      <c r="AB2751" s="152" t="str">
        <f t="shared" si="1271"/>
        <v/>
      </c>
      <c r="AC2751" s="154" t="str">
        <f t="shared" si="1282"/>
        <v/>
      </c>
      <c r="AD2751" s="154" t="str">
        <f t="shared" si="1283"/>
        <v/>
      </c>
      <c r="AE2751" s="3" t="str">
        <f t="shared" si="1284"/>
        <v/>
      </c>
      <c r="AF2751" s="3" t="str">
        <f t="shared" si="1285"/>
        <v/>
      </c>
      <c r="AG2751" s="3" t="str">
        <f t="shared" si="1286"/>
        <v/>
      </c>
      <c r="AH2751" s="4" t="str">
        <f t="shared" si="1287"/>
        <v/>
      </c>
      <c r="AI2751" s="75" t="str">
        <f t="shared" si="1288"/>
        <v/>
      </c>
      <c r="AJ2751" s="75" t="str">
        <f t="shared" si="1289"/>
        <v/>
      </c>
    </row>
    <row r="2752" spans="1:36" ht="14.25">
      <c r="A2752" s="41" t="str">
        <f t="shared" si="1272"/>
        <v/>
      </c>
      <c r="B2752" s="150" t="str">
        <f>IF(ISNUMBER(A2752),INDEX('MetaTrader Import'!$H$13:$J$5893,TRUNC(((A2752-$A$39+1)-1)/3)+1,MOD((A2752-$A$39+1)-1,3)+1),"")</f>
        <v/>
      </c>
      <c r="C2752" s="43" t="str">
        <f t="shared" si="1273"/>
        <v/>
      </c>
      <c r="D2752" s="43" t="str">
        <f t="shared" ca="1" si="1263"/>
        <v/>
      </c>
      <c r="E2752" s="43" t="str">
        <f t="shared" si="1274"/>
        <v/>
      </c>
      <c r="F2752" s="43" t="str">
        <f t="shared" si="1275"/>
        <v/>
      </c>
      <c r="G2752" s="43" t="str">
        <f>IF(A2752&lt;&gt;"",IF(A2752&lt;Data!$G$11*0.25,$C$13/$G$32,IF(A2752&gt;Data!$G$11*0.25,$C$13,$C$13*10)),"")</f>
        <v/>
      </c>
      <c r="H2752" s="43" t="str">
        <f>IF(A2752&lt;&gt;"",IF(Data!$G$9="constant",$C$13,IF(Data!$G$9="squeeze",G2752,F2752)),"")</f>
        <v/>
      </c>
      <c r="I2752" s="38" t="str">
        <f ca="1">IF(ISNUMBER(A2752),NORMINV(RAND(),0,IF(AND(Data!$G$9="squeeze",A2752&lt;Data!$G$11*0.25),$H$32,1)*$C$30*$C$13)*($C$14*$C$12),"")</f>
        <v/>
      </c>
      <c r="J2752" s="42" t="str">
        <f ca="1">IFERROR(IF(Data!$C$6="Real",B2752,I2752+J2751+($C$14*$C$12)*(NORMINV(RAND(),$C$15,CHOOSE($G$13,$C$13,F2752,G2752)))),"")</f>
        <v/>
      </c>
      <c r="K2752" s="88" t="str">
        <f>IF(ISNUMBER(A2752), IF($G$16="fixed",$G$17,MIN(H2752*Data!$C$7*$C$16*0.5,$C$17*Data!$C$7))*$C$12,"")</f>
        <v/>
      </c>
      <c r="L2752" s="42" t="str">
        <f t="shared" ca="1" si="1290"/>
        <v/>
      </c>
      <c r="M2752" s="44" t="str">
        <f t="shared" ca="1" si="1291"/>
        <v/>
      </c>
      <c r="N2752" s="44" t="str">
        <f t="shared" ca="1" si="1292"/>
        <v/>
      </c>
      <c r="O2752" s="108" t="str">
        <f t="shared" si="1276"/>
        <v/>
      </c>
      <c r="P2752" s="102" t="str">
        <f t="shared" si="1277"/>
        <v/>
      </c>
      <c r="Q2752" s="102" t="str">
        <f t="shared" si="1278"/>
        <v/>
      </c>
      <c r="R2752" s="120" t="str">
        <f t="shared" si="1279"/>
        <v/>
      </c>
      <c r="S2752" s="54" t="str">
        <f t="shared" si="1280"/>
        <v/>
      </c>
      <c r="T2752" s="5" t="str">
        <f t="shared" si="1281"/>
        <v/>
      </c>
      <c r="U2752" s="152" t="str">
        <f t="shared" si="1264"/>
        <v/>
      </c>
      <c r="V2752" s="152" t="str">
        <f t="shared" si="1265"/>
        <v/>
      </c>
      <c r="W2752" s="153" t="str">
        <f t="shared" si="1266"/>
        <v/>
      </c>
      <c r="X2752" s="153" t="str">
        <f t="shared" si="1267"/>
        <v/>
      </c>
      <c r="Y2752" s="153" t="str">
        <f t="shared" si="1268"/>
        <v/>
      </c>
      <c r="Z2752" s="153" t="str">
        <f t="shared" si="1269"/>
        <v/>
      </c>
      <c r="AA2752" s="152" t="str">
        <f t="shared" si="1270"/>
        <v/>
      </c>
      <c r="AB2752" s="152" t="str">
        <f t="shared" si="1271"/>
        <v/>
      </c>
      <c r="AC2752" s="154" t="str">
        <f t="shared" si="1282"/>
        <v/>
      </c>
      <c r="AD2752" s="154" t="str">
        <f t="shared" si="1283"/>
        <v/>
      </c>
      <c r="AE2752" s="3" t="str">
        <f t="shared" si="1284"/>
        <v/>
      </c>
      <c r="AF2752" s="3" t="str">
        <f t="shared" si="1285"/>
        <v/>
      </c>
      <c r="AG2752" s="3" t="str">
        <f t="shared" si="1286"/>
        <v/>
      </c>
      <c r="AH2752" s="4" t="str">
        <f t="shared" si="1287"/>
        <v/>
      </c>
      <c r="AI2752" s="75" t="str">
        <f t="shared" si="1288"/>
        <v/>
      </c>
      <c r="AJ2752" s="75" t="str">
        <f t="shared" si="1289"/>
        <v/>
      </c>
    </row>
    <row r="2753" spans="1:36" ht="14.25">
      <c r="A2753" s="41" t="str">
        <f t="shared" si="1272"/>
        <v/>
      </c>
      <c r="B2753" s="150" t="str">
        <f>IF(ISNUMBER(A2753),INDEX('MetaTrader Import'!$H$13:$J$5893,TRUNC(((A2753-$A$39+1)-1)/3)+1,MOD((A2753-$A$39+1)-1,3)+1),"")</f>
        <v/>
      </c>
      <c r="C2753" s="43" t="str">
        <f t="shared" si="1273"/>
        <v/>
      </c>
      <c r="D2753" s="43" t="str">
        <f t="shared" ca="1" si="1263"/>
        <v/>
      </c>
      <c r="E2753" s="43" t="str">
        <f t="shared" si="1274"/>
        <v/>
      </c>
      <c r="F2753" s="43" t="str">
        <f t="shared" si="1275"/>
        <v/>
      </c>
      <c r="G2753" s="43" t="str">
        <f>IF(A2753&lt;&gt;"",IF(A2753&lt;Data!$G$11*0.25,$C$13/$G$32,IF(A2753&gt;Data!$G$11*0.25,$C$13,$C$13*10)),"")</f>
        <v/>
      </c>
      <c r="H2753" s="43" t="str">
        <f>IF(A2753&lt;&gt;"",IF(Data!$G$9="constant",$C$13,IF(Data!$G$9="squeeze",G2753,F2753)),"")</f>
        <v/>
      </c>
      <c r="I2753" s="38" t="str">
        <f ca="1">IF(ISNUMBER(A2753),NORMINV(RAND(),0,IF(AND(Data!$G$9="squeeze",A2753&lt;Data!$G$11*0.25),$H$32,1)*$C$30*$C$13)*($C$14*$C$12),"")</f>
        <v/>
      </c>
      <c r="J2753" s="42" t="str">
        <f ca="1">IFERROR(IF(Data!$C$6="Real",B2753,I2753+J2752+($C$14*$C$12)*(NORMINV(RAND(),$C$15,CHOOSE($G$13,$C$13,F2753,G2753)))),"")</f>
        <v/>
      </c>
      <c r="K2753" s="88" t="str">
        <f>IF(ISNUMBER(A2753), IF($G$16="fixed",$G$17,MIN(H2753*Data!$C$7*$C$16*0.5,$C$17*Data!$C$7))*$C$12,"")</f>
        <v/>
      </c>
      <c r="L2753" s="42" t="str">
        <f t="shared" ca="1" si="1290"/>
        <v/>
      </c>
      <c r="M2753" s="44" t="str">
        <f t="shared" ca="1" si="1291"/>
        <v/>
      </c>
      <c r="N2753" s="44" t="str">
        <f t="shared" ca="1" si="1292"/>
        <v/>
      </c>
      <c r="O2753" s="108" t="str">
        <f t="shared" si="1276"/>
        <v/>
      </c>
      <c r="P2753" s="102" t="str">
        <f t="shared" si="1277"/>
        <v/>
      </c>
      <c r="Q2753" s="102" t="str">
        <f t="shared" si="1278"/>
        <v/>
      </c>
      <c r="R2753" s="120" t="str">
        <f t="shared" si="1279"/>
        <v/>
      </c>
      <c r="S2753" s="54" t="str">
        <f t="shared" si="1280"/>
        <v/>
      </c>
      <c r="T2753" s="5" t="str">
        <f t="shared" si="1281"/>
        <v/>
      </c>
      <c r="U2753" s="152" t="str">
        <f t="shared" si="1264"/>
        <v/>
      </c>
      <c r="V2753" s="152" t="str">
        <f t="shared" si="1265"/>
        <v/>
      </c>
      <c r="W2753" s="153" t="str">
        <f t="shared" si="1266"/>
        <v/>
      </c>
      <c r="X2753" s="153" t="str">
        <f t="shared" si="1267"/>
        <v/>
      </c>
      <c r="Y2753" s="153" t="str">
        <f t="shared" si="1268"/>
        <v/>
      </c>
      <c r="Z2753" s="153" t="str">
        <f t="shared" si="1269"/>
        <v/>
      </c>
      <c r="AA2753" s="152" t="str">
        <f t="shared" si="1270"/>
        <v/>
      </c>
      <c r="AB2753" s="152" t="str">
        <f t="shared" si="1271"/>
        <v/>
      </c>
      <c r="AC2753" s="154" t="str">
        <f t="shared" si="1282"/>
        <v/>
      </c>
      <c r="AD2753" s="154" t="str">
        <f t="shared" si="1283"/>
        <v/>
      </c>
      <c r="AE2753" s="3" t="str">
        <f t="shared" si="1284"/>
        <v/>
      </c>
      <c r="AF2753" s="3" t="str">
        <f t="shared" si="1285"/>
        <v/>
      </c>
      <c r="AG2753" s="3" t="str">
        <f t="shared" si="1286"/>
        <v/>
      </c>
      <c r="AH2753" s="4" t="str">
        <f t="shared" si="1287"/>
        <v/>
      </c>
      <c r="AI2753" s="75" t="str">
        <f t="shared" si="1288"/>
        <v/>
      </c>
      <c r="AJ2753" s="75" t="str">
        <f t="shared" si="1289"/>
        <v/>
      </c>
    </row>
    <row r="2754" spans="1:36" ht="14.25">
      <c r="A2754" s="41" t="str">
        <f t="shared" si="1272"/>
        <v/>
      </c>
      <c r="B2754" s="150" t="str">
        <f>IF(ISNUMBER(A2754),INDEX('MetaTrader Import'!$H$13:$J$5893,TRUNC(((A2754-$A$39+1)-1)/3)+1,MOD((A2754-$A$39+1)-1,3)+1),"")</f>
        <v/>
      </c>
      <c r="C2754" s="43" t="str">
        <f t="shared" si="1273"/>
        <v/>
      </c>
      <c r="D2754" s="43" t="str">
        <f t="shared" ca="1" si="1263"/>
        <v/>
      </c>
      <c r="E2754" s="43" t="str">
        <f t="shared" si="1274"/>
        <v/>
      </c>
      <c r="F2754" s="43" t="str">
        <f t="shared" si="1275"/>
        <v/>
      </c>
      <c r="G2754" s="43" t="str">
        <f>IF(A2754&lt;&gt;"",IF(A2754&lt;Data!$G$11*0.25,$C$13/$G$32,IF(A2754&gt;Data!$G$11*0.25,$C$13,$C$13*10)),"")</f>
        <v/>
      </c>
      <c r="H2754" s="43" t="str">
        <f>IF(A2754&lt;&gt;"",IF(Data!$G$9="constant",$C$13,IF(Data!$G$9="squeeze",G2754,F2754)),"")</f>
        <v/>
      </c>
      <c r="I2754" s="38" t="str">
        <f ca="1">IF(ISNUMBER(A2754),NORMINV(RAND(),0,IF(AND(Data!$G$9="squeeze",A2754&lt;Data!$G$11*0.25),$H$32,1)*$C$30*$C$13)*($C$14*$C$12),"")</f>
        <v/>
      </c>
      <c r="J2754" s="42" t="str">
        <f ca="1">IFERROR(IF(Data!$C$6="Real",B2754,I2754+J2753+($C$14*$C$12)*(NORMINV(RAND(),$C$15,CHOOSE($G$13,$C$13,F2754,G2754)))),"")</f>
        <v/>
      </c>
      <c r="K2754" s="88" t="str">
        <f>IF(ISNUMBER(A2754), IF($G$16="fixed",$G$17,MIN(H2754*Data!$C$7*$C$16*0.5,$C$17*Data!$C$7))*$C$12,"")</f>
        <v/>
      </c>
      <c r="L2754" s="42" t="str">
        <f t="shared" ca="1" si="1290"/>
        <v/>
      </c>
      <c r="M2754" s="44" t="str">
        <f t="shared" ca="1" si="1291"/>
        <v/>
      </c>
      <c r="N2754" s="44" t="str">
        <f t="shared" ca="1" si="1292"/>
        <v/>
      </c>
      <c r="O2754" s="108" t="str">
        <f t="shared" si="1276"/>
        <v/>
      </c>
      <c r="P2754" s="102" t="str">
        <f t="shared" si="1277"/>
        <v/>
      </c>
      <c r="Q2754" s="102" t="str">
        <f t="shared" si="1278"/>
        <v/>
      </c>
      <c r="R2754" s="120" t="str">
        <f t="shared" si="1279"/>
        <v/>
      </c>
      <c r="S2754" s="54" t="str">
        <f t="shared" si="1280"/>
        <v/>
      </c>
      <c r="T2754" s="5" t="str">
        <f t="shared" si="1281"/>
        <v/>
      </c>
      <c r="U2754" s="152" t="str">
        <f t="shared" si="1264"/>
        <v/>
      </c>
      <c r="V2754" s="152" t="str">
        <f t="shared" si="1265"/>
        <v/>
      </c>
      <c r="W2754" s="153" t="str">
        <f t="shared" si="1266"/>
        <v/>
      </c>
      <c r="X2754" s="153" t="str">
        <f t="shared" si="1267"/>
        <v/>
      </c>
      <c r="Y2754" s="153" t="str">
        <f t="shared" si="1268"/>
        <v/>
      </c>
      <c r="Z2754" s="153" t="str">
        <f t="shared" si="1269"/>
        <v/>
      </c>
      <c r="AA2754" s="152" t="str">
        <f t="shared" si="1270"/>
        <v/>
      </c>
      <c r="AB2754" s="152" t="str">
        <f t="shared" si="1271"/>
        <v/>
      </c>
      <c r="AC2754" s="154" t="str">
        <f t="shared" si="1282"/>
        <v/>
      </c>
      <c r="AD2754" s="154" t="str">
        <f t="shared" si="1283"/>
        <v/>
      </c>
      <c r="AE2754" s="3" t="str">
        <f t="shared" si="1284"/>
        <v/>
      </c>
      <c r="AF2754" s="3" t="str">
        <f t="shared" si="1285"/>
        <v/>
      </c>
      <c r="AG2754" s="3" t="str">
        <f t="shared" si="1286"/>
        <v/>
      </c>
      <c r="AH2754" s="4" t="str">
        <f t="shared" si="1287"/>
        <v/>
      </c>
      <c r="AI2754" s="75" t="str">
        <f t="shared" si="1288"/>
        <v/>
      </c>
      <c r="AJ2754" s="75" t="str">
        <f t="shared" si="1289"/>
        <v/>
      </c>
    </row>
    <row r="2755" spans="1:36" ht="14.25">
      <c r="A2755" s="41" t="str">
        <f t="shared" si="1272"/>
        <v/>
      </c>
      <c r="B2755" s="150" t="str">
        <f>IF(ISNUMBER(A2755),INDEX('MetaTrader Import'!$H$13:$J$5893,TRUNC(((A2755-$A$39+1)-1)/3)+1,MOD((A2755-$A$39+1)-1,3)+1),"")</f>
        <v/>
      </c>
      <c r="C2755" s="43" t="str">
        <f t="shared" si="1273"/>
        <v/>
      </c>
      <c r="D2755" s="43" t="str">
        <f t="shared" ref="D2755:D2818" ca="1" si="1293">IF(A2755&lt;&gt;"",NORMINV(RAND(),($C$23-C2755)*$C$28,$C$27)+NORMINV(RAND(),IF(RAND()&gt;$C$26,$C$25,0),$C$27),"")</f>
        <v/>
      </c>
      <c r="E2755" s="43" t="str">
        <f t="shared" si="1274"/>
        <v/>
      </c>
      <c r="F2755" s="43" t="str">
        <f t="shared" si="1275"/>
        <v/>
      </c>
      <c r="G2755" s="43" t="str">
        <f>IF(A2755&lt;&gt;"",IF(A2755&lt;Data!$G$11*0.25,$C$13/$G$32,IF(A2755&gt;Data!$G$11*0.25,$C$13,$C$13*10)),"")</f>
        <v/>
      </c>
      <c r="H2755" s="43" t="str">
        <f>IF(A2755&lt;&gt;"",IF(Data!$G$9="constant",$C$13,IF(Data!$G$9="squeeze",G2755,F2755)),"")</f>
        <v/>
      </c>
      <c r="I2755" s="38" t="str">
        <f ca="1">IF(ISNUMBER(A2755),NORMINV(RAND(),0,IF(AND(Data!$G$9="squeeze",A2755&lt;Data!$G$11*0.25),$H$32,1)*$C$30*$C$13)*($C$14*$C$12),"")</f>
        <v/>
      </c>
      <c r="J2755" s="42" t="str">
        <f ca="1">IFERROR(IF(Data!$C$6="Real",B2755,I2755+J2754+($C$14*$C$12)*(NORMINV(RAND(),$C$15,CHOOSE($G$13,$C$13,F2755,G2755)))),"")</f>
        <v/>
      </c>
      <c r="K2755" s="88" t="str">
        <f>IF(ISNUMBER(A2755), IF($G$16="fixed",$G$17,MIN(H2755*Data!$C$7*$C$16*0.5,$C$17*Data!$C$7))*$C$12,"")</f>
        <v/>
      </c>
      <c r="L2755" s="42" t="str">
        <f t="shared" ca="1" si="1290"/>
        <v/>
      </c>
      <c r="M2755" s="44" t="str">
        <f t="shared" ca="1" si="1291"/>
        <v/>
      </c>
      <c r="N2755" s="44" t="str">
        <f t="shared" ca="1" si="1292"/>
        <v/>
      </c>
      <c r="O2755" s="108" t="str">
        <f t="shared" si="1276"/>
        <v/>
      </c>
      <c r="P2755" s="102" t="str">
        <f t="shared" si="1277"/>
        <v/>
      </c>
      <c r="Q2755" s="102" t="str">
        <f t="shared" si="1278"/>
        <v/>
      </c>
      <c r="R2755" s="120" t="str">
        <f t="shared" si="1279"/>
        <v/>
      </c>
      <c r="S2755" s="54" t="str">
        <f t="shared" si="1280"/>
        <v/>
      </c>
      <c r="T2755" s="5" t="str">
        <f t="shared" si="1281"/>
        <v/>
      </c>
      <c r="U2755" s="152" t="str">
        <f t="shared" ref="U2755:U2818" si="1294">IF(NOT(ISNUMBER(T2755)),"",IF(S2755=1,T2755,IF(M2755&gt;U2754,M2755,IF(ISNUMBER(U2754),U2754,""))))</f>
        <v/>
      </c>
      <c r="V2755" s="152" t="str">
        <f t="shared" ref="V2755:V2818" si="1295">IF(NOT(ISNUMBER(T2755)),"",IF(S2755=1,T2755,IF(N2755&lt;V2754,N2755,IF(ISNUMBER(V2754),V2754,""))))</f>
        <v/>
      </c>
      <c r="W2755" s="153" t="str">
        <f t="shared" ref="W2755:W2818" si="1296">IF(NOT(ISNUMBER(T2755)),"",MIN($F$24,IF(TRUNC((U2755-T2755)/$E$24*$G$12)+0&gt;IF(ISNUMBER(W2754),W2754,0),TRUNC((U2755-T2755)/$E$24*$G$12)+0,IF(ISNUMBER(W2754),W2754,0))))</f>
        <v/>
      </c>
      <c r="X2755" s="153" t="str">
        <f t="shared" ref="X2755:X2818" si="1297">IF(NOT(ISNUMBER(T2755)),"",MIN($F$24,IF(-TRUNC((V2755-T2755)/$E$24*$G$12)+0&gt;IF(ISNUMBER(X2754),X2754,0),-TRUNC((V2755-T2755)/$E$24*$G$12)+0,IF(ISNUMBER(X2754),X2754,0))))</f>
        <v/>
      </c>
      <c r="Y2755" s="153" t="str">
        <f t="shared" ref="Y2755:Y2818" si="1298">IF(ISNUMBER(W2755),(IF(W2755=0,0,1))*IF(ABS($I$24)=2,POWER(2,W2755-1),W2755)*SIGN($I$24)*$K$24,"")</f>
        <v/>
      </c>
      <c r="Z2755" s="153" t="str">
        <f t="shared" ref="Z2755:Z2818" si="1299">IF(ISNUMBER(X2755),(IF(X2755=0,0,1))*IF(ABS($I$24)=2,POWER(2,X2755-1),X2755)*SIGN($I$24)*$K$24,"")</f>
        <v/>
      </c>
      <c r="AA2755" s="152" t="str">
        <f t="shared" ref="AA2755:AA2818" si="1300">IF(OR(NOT(ISNUMBER(T2755)),W2755&lt;1),"",IF(OR(NOT(ISNUMBER(W2754)),W2754=0),IF(SIGN(Y2755)=1,M2755,N2755),(Y2754*AA2754+(Y2755-Y2754)*IF(SIGN(Y2755)=1,M2755,N2755))/Y2755))</f>
        <v/>
      </c>
      <c r="AB2755" s="152" t="str">
        <f t="shared" ref="AB2755:AB2818" si="1301">IF(OR(NOT(ISNUMBER(T2755)),X2755&lt;1),"",IF(OR(NOT(ISNUMBER(X2754)),X2754=0),IF(SIGN(Z2755)=1,N2755,M2755),(Z2754*AB2754+(Z2755-Z2754)*IF(SIGN(Z2755)=1,N2755,M2755))/Z2755))</f>
        <v/>
      </c>
      <c r="AC2755" s="154" t="str">
        <f t="shared" si="1282"/>
        <v/>
      </c>
      <c r="AD2755" s="154" t="str">
        <f t="shared" si="1283"/>
        <v/>
      </c>
      <c r="AE2755" s="3" t="str">
        <f t="shared" si="1284"/>
        <v/>
      </c>
      <c r="AF2755" s="3" t="str">
        <f t="shared" si="1285"/>
        <v/>
      </c>
      <c r="AG2755" s="3" t="str">
        <f t="shared" si="1286"/>
        <v/>
      </c>
      <c r="AH2755" s="4" t="str">
        <f t="shared" si="1287"/>
        <v/>
      </c>
      <c r="AI2755" s="75" t="str">
        <f t="shared" si="1288"/>
        <v/>
      </c>
      <c r="AJ2755" s="75" t="str">
        <f t="shared" si="1289"/>
        <v/>
      </c>
    </row>
    <row r="2756" spans="1:36" ht="14.25">
      <c r="A2756" s="41" t="str">
        <f t="shared" ref="A2756:A2819" si="1302">IFERROR(IF(A2755+1&gt;$C$19,"",A2755+1),"")</f>
        <v/>
      </c>
      <c r="B2756" s="150" t="str">
        <f>IF(ISNUMBER(A2756),INDEX('MetaTrader Import'!$H$13:$J$5893,TRUNC(((A2756-$A$39+1)-1)/3)+1,MOD((A2756-$A$39+1)-1,3)+1),"")</f>
        <v/>
      </c>
      <c r="C2756" s="43" t="str">
        <f t="shared" ref="C2756:C2819" si="1303">IF(A2756&lt;&gt;"",E2755,"")</f>
        <v/>
      </c>
      <c r="D2756" s="43" t="str">
        <f t="shared" ca="1" si="1293"/>
        <v/>
      </c>
      <c r="E2756" s="43" t="str">
        <f t="shared" ref="E2756:E2819" si="1304">IF(A2756&lt;&gt;"",C2756+D2756,"")</f>
        <v/>
      </c>
      <c r="F2756" s="43" t="str">
        <f t="shared" ref="F2756:F2819" si="1305">IF(A2756&lt;&gt;"",$C$13*ABS(E2756)/$C$23,"")</f>
        <v/>
      </c>
      <c r="G2756" s="43" t="str">
        <f>IF(A2756&lt;&gt;"",IF(A2756&lt;Data!$G$11*0.25,$C$13/$G$32,IF(A2756&gt;Data!$G$11*0.25,$C$13,$C$13*10)),"")</f>
        <v/>
      </c>
      <c r="H2756" s="43" t="str">
        <f>IF(A2756&lt;&gt;"",IF(Data!$G$9="constant",$C$13,IF(Data!$G$9="squeeze",G2756,F2756)),"")</f>
        <v/>
      </c>
      <c r="I2756" s="38" t="str">
        <f ca="1">IF(ISNUMBER(A2756),NORMINV(RAND(),0,IF(AND(Data!$G$9="squeeze",A2756&lt;Data!$G$11*0.25),$H$32,1)*$C$30*$C$13)*($C$14*$C$12),"")</f>
        <v/>
      </c>
      <c r="J2756" s="42" t="str">
        <f ca="1">IFERROR(IF(Data!$C$6="Real",B2756,I2756+J2755+($C$14*$C$12)*(NORMINV(RAND(),$C$15,CHOOSE($G$13,$C$13,F2756,G2756)))),"")</f>
        <v/>
      </c>
      <c r="K2756" s="88" t="str">
        <f>IF(ISNUMBER(A2756), IF($G$16="fixed",$G$17,MIN(H2756*Data!$C$7*$C$16*0.5,$C$17*Data!$C$7))*$C$12,"")</f>
        <v/>
      </c>
      <c r="L2756" s="42" t="str">
        <f t="shared" ca="1" si="1290"/>
        <v/>
      </c>
      <c r="M2756" s="44" t="str">
        <f t="shared" ca="1" si="1291"/>
        <v/>
      </c>
      <c r="N2756" s="44" t="str">
        <f t="shared" ca="1" si="1292"/>
        <v/>
      </c>
      <c r="O2756" s="108" t="str">
        <f t="shared" ref="O2756:O2819" si="1306">IF(ISNUMBER(A2756),$G$12*SLOPE(L2742:L2756,A2742:A2756),"")</f>
        <v/>
      </c>
      <c r="P2756" s="102" t="str">
        <f t="shared" ref="P2756:P2819" si="1307">IF(ISNUMBER(A2756),STDEV(L2742:L2756)*$G$12,"")</f>
        <v/>
      </c>
      <c r="Q2756" s="102" t="str">
        <f t="shared" ref="Q2756:Q2819" si="1308">IF(ISNUMBER(A2756),SLOPE(P2742:P2756,A2742:A2756),"")</f>
        <v/>
      </c>
      <c r="R2756" s="120" t="str">
        <f t="shared" ref="R2756:R2819" si="1309">IF(ISNUMBER(A2756),R2755+S2755,"")</f>
        <v/>
      </c>
      <c r="S2756" s="54" t="str">
        <f t="shared" ref="S2756:S2819" si="1310">IF(ISNUMBER(A2756),IF(AND(R2756&lt;$M$24,Q2756&lt;$F$28,ABS(O2756)&lt;$F$27,P2756&lt;$F$26,NOT(ISNUMBER(T2755))),1,0),"")</f>
        <v/>
      </c>
      <c r="T2756" s="5" t="str">
        <f t="shared" ref="T2756:T2819" si="1311">IF(ISNUMBER(A2756),IF(S2756=1,L2756,IF(AG2755="Y","",IF(ISNUMBER(T2755),T2755,""))),"")</f>
        <v/>
      </c>
      <c r="U2756" s="152" t="str">
        <f t="shared" si="1294"/>
        <v/>
      </c>
      <c r="V2756" s="152" t="str">
        <f t="shared" si="1295"/>
        <v/>
      </c>
      <c r="W2756" s="153" t="str">
        <f t="shared" si="1296"/>
        <v/>
      </c>
      <c r="X2756" s="153" t="str">
        <f t="shared" si="1297"/>
        <v/>
      </c>
      <c r="Y2756" s="153" t="str">
        <f t="shared" si="1298"/>
        <v/>
      </c>
      <c r="Z2756" s="153" t="str">
        <f t="shared" si="1299"/>
        <v/>
      </c>
      <c r="AA2756" s="152" t="str">
        <f t="shared" si="1300"/>
        <v/>
      </c>
      <c r="AB2756" s="152" t="str">
        <f t="shared" si="1301"/>
        <v/>
      </c>
      <c r="AC2756" s="154" t="str">
        <f t="shared" ref="AC2756:AC2819" si="1312">IFERROR(-SIGN(Y2756)*(AA2756-IF(SIGN(Y2756)=1,N2756,M2756))*$G$12*ABS(Y2756),"")</f>
        <v/>
      </c>
      <c r="AD2756" s="154" t="str">
        <f t="shared" ref="AD2756:AD2819" si="1313">IFERROR(SIGN(Z2756)*(AB2756-IF(SIGN(Z2756)=1,M2756,N2756))*$G$12*ABS(Z2756),"")</f>
        <v/>
      </c>
      <c r="AE2756" s="3" t="str">
        <f t="shared" ref="AE2756:AE2819" si="1314">IF(ISNUMBER(A2756),IFERROR((IF(ISNUMBER(AC2756),AC2756,0)+IF(ISNUMBER(AD2756),AD2756,0))/(ABS(Y2756)+ABS(Z2756)),0),"")</f>
        <v/>
      </c>
      <c r="AF2756" s="3" t="str">
        <f t="shared" ref="AF2756:AF2819" si="1315">IF(ISNUMBER(A2756),IF(ISNUMBER(AC2756),AC2756,0)+IF(ISNUMBER(AD2756),AD2756,0),"")</f>
        <v/>
      </c>
      <c r="AG2756" s="3" t="str">
        <f t="shared" ref="AG2756:AG2819" si="1316">IF(NOT(ISNUMBER(T2756)),"",IF(OR(AF2756&gt;$G$24,AF2756&lt;-$H$24,A2756+1&gt;$C$19),"Y","N"))</f>
        <v/>
      </c>
      <c r="AH2756" s="4" t="str">
        <f t="shared" ref="AH2756:AH2819" si="1317">IF(AG2756="y",AF2756*10*$C$11,"")</f>
        <v/>
      </c>
      <c r="AI2756" s="75" t="str">
        <f t="shared" ref="AI2756:AI2819" si="1318">IF(ISNUMBER(A2756),IF(ISNUMBER(AH2756),AJ2756,AF2756*10*$C$11+AJ2756),"")</f>
        <v/>
      </c>
      <c r="AJ2756" s="75" t="str">
        <f t="shared" ref="AJ2756:AJ2819" si="1319">IF(ISNUMBER(A2756),AJ2755+IF(ISNUMBER(AH2756),AH2756,0),"")</f>
        <v/>
      </c>
    </row>
    <row r="2757" spans="1:36" ht="14.25">
      <c r="A2757" s="41" t="str">
        <f t="shared" si="1302"/>
        <v/>
      </c>
      <c r="B2757" s="150" t="str">
        <f>IF(ISNUMBER(A2757),INDEX('MetaTrader Import'!$H$13:$J$5893,TRUNC(((A2757-$A$39+1)-1)/3)+1,MOD((A2757-$A$39+1)-1,3)+1),"")</f>
        <v/>
      </c>
      <c r="C2757" s="43" t="str">
        <f t="shared" si="1303"/>
        <v/>
      </c>
      <c r="D2757" s="43" t="str">
        <f t="shared" ca="1" si="1293"/>
        <v/>
      </c>
      <c r="E2757" s="43" t="str">
        <f t="shared" si="1304"/>
        <v/>
      </c>
      <c r="F2757" s="43" t="str">
        <f t="shared" si="1305"/>
        <v/>
      </c>
      <c r="G2757" s="43" t="str">
        <f>IF(A2757&lt;&gt;"",IF(A2757&lt;Data!$G$11*0.25,$C$13/$G$32,IF(A2757&gt;Data!$G$11*0.25,$C$13,$C$13*10)),"")</f>
        <v/>
      </c>
      <c r="H2757" s="43" t="str">
        <f>IF(A2757&lt;&gt;"",IF(Data!$G$9="constant",$C$13,IF(Data!$G$9="squeeze",G2757,F2757)),"")</f>
        <v/>
      </c>
      <c r="I2757" s="38" t="str">
        <f ca="1">IF(ISNUMBER(A2757),NORMINV(RAND(),0,IF(AND(Data!$G$9="squeeze",A2757&lt;Data!$G$11*0.25),$H$32,1)*$C$30*$C$13)*($C$14*$C$12),"")</f>
        <v/>
      </c>
      <c r="J2757" s="42" t="str">
        <f ca="1">IFERROR(IF(Data!$C$6="Real",B2757,I2757+J2756+($C$14*$C$12)*(NORMINV(RAND(),$C$15,CHOOSE($G$13,$C$13,F2757,G2757)))),"")</f>
        <v/>
      </c>
      <c r="K2757" s="88" t="str">
        <f>IF(ISNUMBER(A2757), IF($G$16="fixed",$G$17,MIN(H2757*Data!$C$7*$C$16*0.5,$C$17*Data!$C$7))*$C$12,"")</f>
        <v/>
      </c>
      <c r="L2757" s="42" t="str">
        <f t="shared" ca="1" si="1290"/>
        <v/>
      </c>
      <c r="M2757" s="44" t="str">
        <f t="shared" ca="1" si="1291"/>
        <v/>
      </c>
      <c r="N2757" s="44" t="str">
        <f t="shared" ca="1" si="1292"/>
        <v/>
      </c>
      <c r="O2757" s="108" t="str">
        <f t="shared" si="1306"/>
        <v/>
      </c>
      <c r="P2757" s="102" t="str">
        <f t="shared" si="1307"/>
        <v/>
      </c>
      <c r="Q2757" s="102" t="str">
        <f t="shared" si="1308"/>
        <v/>
      </c>
      <c r="R2757" s="120" t="str">
        <f t="shared" si="1309"/>
        <v/>
      </c>
      <c r="S2757" s="54" t="str">
        <f t="shared" si="1310"/>
        <v/>
      </c>
      <c r="T2757" s="5" t="str">
        <f t="shared" si="1311"/>
        <v/>
      </c>
      <c r="U2757" s="152" t="str">
        <f t="shared" si="1294"/>
        <v/>
      </c>
      <c r="V2757" s="152" t="str">
        <f t="shared" si="1295"/>
        <v/>
      </c>
      <c r="W2757" s="153" t="str">
        <f t="shared" si="1296"/>
        <v/>
      </c>
      <c r="X2757" s="153" t="str">
        <f t="shared" si="1297"/>
        <v/>
      </c>
      <c r="Y2757" s="153" t="str">
        <f t="shared" si="1298"/>
        <v/>
      </c>
      <c r="Z2757" s="153" t="str">
        <f t="shared" si="1299"/>
        <v/>
      </c>
      <c r="AA2757" s="152" t="str">
        <f t="shared" si="1300"/>
        <v/>
      </c>
      <c r="AB2757" s="152" t="str">
        <f t="shared" si="1301"/>
        <v/>
      </c>
      <c r="AC2757" s="154" t="str">
        <f t="shared" si="1312"/>
        <v/>
      </c>
      <c r="AD2757" s="154" t="str">
        <f t="shared" si="1313"/>
        <v/>
      </c>
      <c r="AE2757" s="3" t="str">
        <f t="shared" si="1314"/>
        <v/>
      </c>
      <c r="AF2757" s="3" t="str">
        <f t="shared" si="1315"/>
        <v/>
      </c>
      <c r="AG2757" s="3" t="str">
        <f t="shared" si="1316"/>
        <v/>
      </c>
      <c r="AH2757" s="4" t="str">
        <f t="shared" si="1317"/>
        <v/>
      </c>
      <c r="AI2757" s="75" t="str">
        <f t="shared" si="1318"/>
        <v/>
      </c>
      <c r="AJ2757" s="75" t="str">
        <f t="shared" si="1319"/>
        <v/>
      </c>
    </row>
    <row r="2758" spans="1:36" ht="14.25">
      <c r="A2758" s="41" t="str">
        <f t="shared" si="1302"/>
        <v/>
      </c>
      <c r="B2758" s="150" t="str">
        <f>IF(ISNUMBER(A2758),INDEX('MetaTrader Import'!$H$13:$J$5893,TRUNC(((A2758-$A$39+1)-1)/3)+1,MOD((A2758-$A$39+1)-1,3)+1),"")</f>
        <v/>
      </c>
      <c r="C2758" s="43" t="str">
        <f t="shared" si="1303"/>
        <v/>
      </c>
      <c r="D2758" s="43" t="str">
        <f t="shared" ca="1" si="1293"/>
        <v/>
      </c>
      <c r="E2758" s="43" t="str">
        <f t="shared" si="1304"/>
        <v/>
      </c>
      <c r="F2758" s="43" t="str">
        <f t="shared" si="1305"/>
        <v/>
      </c>
      <c r="G2758" s="43" t="str">
        <f>IF(A2758&lt;&gt;"",IF(A2758&lt;Data!$G$11*0.25,$C$13/$G$32,IF(A2758&gt;Data!$G$11*0.25,$C$13,$C$13*10)),"")</f>
        <v/>
      </c>
      <c r="H2758" s="43" t="str">
        <f>IF(A2758&lt;&gt;"",IF(Data!$G$9="constant",$C$13,IF(Data!$G$9="squeeze",G2758,F2758)),"")</f>
        <v/>
      </c>
      <c r="I2758" s="38" t="str">
        <f ca="1">IF(ISNUMBER(A2758),NORMINV(RAND(),0,IF(AND(Data!$G$9="squeeze",A2758&lt;Data!$G$11*0.25),$H$32,1)*$C$30*$C$13)*($C$14*$C$12),"")</f>
        <v/>
      </c>
      <c r="J2758" s="42" t="str">
        <f ca="1">IFERROR(IF(Data!$C$6="Real",B2758,I2758+J2757+($C$14*$C$12)*(NORMINV(RAND(),$C$15,CHOOSE($G$13,$C$13,F2758,G2758)))),"")</f>
        <v/>
      </c>
      <c r="K2758" s="88" t="str">
        <f>IF(ISNUMBER(A2758), IF($G$16="fixed",$G$17,MIN(H2758*Data!$C$7*$C$16*0.5,$C$17*Data!$C$7))*$C$12,"")</f>
        <v/>
      </c>
      <c r="L2758" s="42" t="str">
        <f t="shared" ref="L2758:L2821" ca="1" si="1320">IFERROR(J2758,"")</f>
        <v/>
      </c>
      <c r="M2758" s="44" t="str">
        <f t="shared" ref="M2758:M2821" ca="1" si="1321">IFERROR(L2758+K2758*0.5,"")</f>
        <v/>
      </c>
      <c r="N2758" s="44" t="str">
        <f t="shared" ref="N2758:N2821" ca="1" si="1322">IFERROR(L2758-K2758*0.5,"")</f>
        <v/>
      </c>
      <c r="O2758" s="108" t="str">
        <f t="shared" si="1306"/>
        <v/>
      </c>
      <c r="P2758" s="102" t="str">
        <f t="shared" si="1307"/>
        <v/>
      </c>
      <c r="Q2758" s="102" t="str">
        <f t="shared" si="1308"/>
        <v/>
      </c>
      <c r="R2758" s="120" t="str">
        <f t="shared" si="1309"/>
        <v/>
      </c>
      <c r="S2758" s="54" t="str">
        <f t="shared" si="1310"/>
        <v/>
      </c>
      <c r="T2758" s="5" t="str">
        <f t="shared" si="1311"/>
        <v/>
      </c>
      <c r="U2758" s="152" t="str">
        <f t="shared" si="1294"/>
        <v/>
      </c>
      <c r="V2758" s="152" t="str">
        <f t="shared" si="1295"/>
        <v/>
      </c>
      <c r="W2758" s="153" t="str">
        <f t="shared" si="1296"/>
        <v/>
      </c>
      <c r="X2758" s="153" t="str">
        <f t="shared" si="1297"/>
        <v/>
      </c>
      <c r="Y2758" s="153" t="str">
        <f t="shared" si="1298"/>
        <v/>
      </c>
      <c r="Z2758" s="153" t="str">
        <f t="shared" si="1299"/>
        <v/>
      </c>
      <c r="AA2758" s="152" t="str">
        <f t="shared" si="1300"/>
        <v/>
      </c>
      <c r="AB2758" s="152" t="str">
        <f t="shared" si="1301"/>
        <v/>
      </c>
      <c r="AC2758" s="154" t="str">
        <f t="shared" si="1312"/>
        <v/>
      </c>
      <c r="AD2758" s="154" t="str">
        <f t="shared" si="1313"/>
        <v/>
      </c>
      <c r="AE2758" s="3" t="str">
        <f t="shared" si="1314"/>
        <v/>
      </c>
      <c r="AF2758" s="3" t="str">
        <f t="shared" si="1315"/>
        <v/>
      </c>
      <c r="AG2758" s="3" t="str">
        <f t="shared" si="1316"/>
        <v/>
      </c>
      <c r="AH2758" s="4" t="str">
        <f t="shared" si="1317"/>
        <v/>
      </c>
      <c r="AI2758" s="75" t="str">
        <f t="shared" si="1318"/>
        <v/>
      </c>
      <c r="AJ2758" s="75" t="str">
        <f t="shared" si="1319"/>
        <v/>
      </c>
    </row>
    <row r="2759" spans="1:36" ht="14.25">
      <c r="A2759" s="41" t="str">
        <f t="shared" si="1302"/>
        <v/>
      </c>
      <c r="B2759" s="150" t="str">
        <f>IF(ISNUMBER(A2759),INDEX('MetaTrader Import'!$H$13:$J$5893,TRUNC(((A2759-$A$39+1)-1)/3)+1,MOD((A2759-$A$39+1)-1,3)+1),"")</f>
        <v/>
      </c>
      <c r="C2759" s="43" t="str">
        <f t="shared" si="1303"/>
        <v/>
      </c>
      <c r="D2759" s="43" t="str">
        <f t="shared" ca="1" si="1293"/>
        <v/>
      </c>
      <c r="E2759" s="43" t="str">
        <f t="shared" si="1304"/>
        <v/>
      </c>
      <c r="F2759" s="43" t="str">
        <f t="shared" si="1305"/>
        <v/>
      </c>
      <c r="G2759" s="43" t="str">
        <f>IF(A2759&lt;&gt;"",IF(A2759&lt;Data!$G$11*0.25,$C$13/$G$32,IF(A2759&gt;Data!$G$11*0.25,$C$13,$C$13*10)),"")</f>
        <v/>
      </c>
      <c r="H2759" s="43" t="str">
        <f>IF(A2759&lt;&gt;"",IF(Data!$G$9="constant",$C$13,IF(Data!$G$9="squeeze",G2759,F2759)),"")</f>
        <v/>
      </c>
      <c r="I2759" s="38" t="str">
        <f ca="1">IF(ISNUMBER(A2759),NORMINV(RAND(),0,IF(AND(Data!$G$9="squeeze",A2759&lt;Data!$G$11*0.25),$H$32,1)*$C$30*$C$13)*($C$14*$C$12),"")</f>
        <v/>
      </c>
      <c r="J2759" s="42" t="str">
        <f ca="1">IFERROR(IF(Data!$C$6="Real",B2759,I2759+J2758+($C$14*$C$12)*(NORMINV(RAND(),$C$15,CHOOSE($G$13,$C$13,F2759,G2759)))),"")</f>
        <v/>
      </c>
      <c r="K2759" s="88" t="str">
        <f>IF(ISNUMBER(A2759), IF($G$16="fixed",$G$17,MIN(H2759*Data!$C$7*$C$16*0.5,$C$17*Data!$C$7))*$C$12,"")</f>
        <v/>
      </c>
      <c r="L2759" s="42" t="str">
        <f t="shared" ca="1" si="1320"/>
        <v/>
      </c>
      <c r="M2759" s="44" t="str">
        <f t="shared" ca="1" si="1321"/>
        <v/>
      </c>
      <c r="N2759" s="44" t="str">
        <f t="shared" ca="1" si="1322"/>
        <v/>
      </c>
      <c r="O2759" s="108" t="str">
        <f t="shared" si="1306"/>
        <v/>
      </c>
      <c r="P2759" s="102" t="str">
        <f t="shared" si="1307"/>
        <v/>
      </c>
      <c r="Q2759" s="102" t="str">
        <f t="shared" si="1308"/>
        <v/>
      </c>
      <c r="R2759" s="120" t="str">
        <f t="shared" si="1309"/>
        <v/>
      </c>
      <c r="S2759" s="54" t="str">
        <f t="shared" si="1310"/>
        <v/>
      </c>
      <c r="T2759" s="5" t="str">
        <f t="shared" si="1311"/>
        <v/>
      </c>
      <c r="U2759" s="152" t="str">
        <f t="shared" si="1294"/>
        <v/>
      </c>
      <c r="V2759" s="152" t="str">
        <f t="shared" si="1295"/>
        <v/>
      </c>
      <c r="W2759" s="153" t="str">
        <f t="shared" si="1296"/>
        <v/>
      </c>
      <c r="X2759" s="153" t="str">
        <f t="shared" si="1297"/>
        <v/>
      </c>
      <c r="Y2759" s="153" t="str">
        <f t="shared" si="1298"/>
        <v/>
      </c>
      <c r="Z2759" s="153" t="str">
        <f t="shared" si="1299"/>
        <v/>
      </c>
      <c r="AA2759" s="152" t="str">
        <f t="shared" si="1300"/>
        <v/>
      </c>
      <c r="AB2759" s="152" t="str">
        <f t="shared" si="1301"/>
        <v/>
      </c>
      <c r="AC2759" s="154" t="str">
        <f t="shared" si="1312"/>
        <v/>
      </c>
      <c r="AD2759" s="154" t="str">
        <f t="shared" si="1313"/>
        <v/>
      </c>
      <c r="AE2759" s="3" t="str">
        <f t="shared" si="1314"/>
        <v/>
      </c>
      <c r="AF2759" s="3" t="str">
        <f t="shared" si="1315"/>
        <v/>
      </c>
      <c r="AG2759" s="3" t="str">
        <f t="shared" si="1316"/>
        <v/>
      </c>
      <c r="AH2759" s="4" t="str">
        <f t="shared" si="1317"/>
        <v/>
      </c>
      <c r="AI2759" s="75" t="str">
        <f t="shared" si="1318"/>
        <v/>
      </c>
      <c r="AJ2759" s="75" t="str">
        <f t="shared" si="1319"/>
        <v/>
      </c>
    </row>
    <row r="2760" spans="1:36" ht="14.25">
      <c r="A2760" s="41" t="str">
        <f t="shared" si="1302"/>
        <v/>
      </c>
      <c r="B2760" s="150" t="str">
        <f>IF(ISNUMBER(A2760),INDEX('MetaTrader Import'!$H$13:$J$5893,TRUNC(((A2760-$A$39+1)-1)/3)+1,MOD((A2760-$A$39+1)-1,3)+1),"")</f>
        <v/>
      </c>
      <c r="C2760" s="43" t="str">
        <f t="shared" si="1303"/>
        <v/>
      </c>
      <c r="D2760" s="43" t="str">
        <f t="shared" ca="1" si="1293"/>
        <v/>
      </c>
      <c r="E2760" s="43" t="str">
        <f t="shared" si="1304"/>
        <v/>
      </c>
      <c r="F2760" s="43" t="str">
        <f t="shared" si="1305"/>
        <v/>
      </c>
      <c r="G2760" s="43" t="str">
        <f>IF(A2760&lt;&gt;"",IF(A2760&lt;Data!$G$11*0.25,$C$13/$G$32,IF(A2760&gt;Data!$G$11*0.25,$C$13,$C$13*10)),"")</f>
        <v/>
      </c>
      <c r="H2760" s="43" t="str">
        <f>IF(A2760&lt;&gt;"",IF(Data!$G$9="constant",$C$13,IF(Data!$G$9="squeeze",G2760,F2760)),"")</f>
        <v/>
      </c>
      <c r="I2760" s="38" t="str">
        <f ca="1">IF(ISNUMBER(A2760),NORMINV(RAND(),0,IF(AND(Data!$G$9="squeeze",A2760&lt;Data!$G$11*0.25),$H$32,1)*$C$30*$C$13)*($C$14*$C$12),"")</f>
        <v/>
      </c>
      <c r="J2760" s="42" t="str">
        <f ca="1">IFERROR(IF(Data!$C$6="Real",B2760,I2760+J2759+($C$14*$C$12)*(NORMINV(RAND(),$C$15,CHOOSE($G$13,$C$13,F2760,G2760)))),"")</f>
        <v/>
      </c>
      <c r="K2760" s="88" t="str">
        <f>IF(ISNUMBER(A2760), IF($G$16="fixed",$G$17,MIN(H2760*Data!$C$7*$C$16*0.5,$C$17*Data!$C$7))*$C$12,"")</f>
        <v/>
      </c>
      <c r="L2760" s="42" t="str">
        <f t="shared" ca="1" si="1320"/>
        <v/>
      </c>
      <c r="M2760" s="44" t="str">
        <f t="shared" ca="1" si="1321"/>
        <v/>
      </c>
      <c r="N2760" s="44" t="str">
        <f t="shared" ca="1" si="1322"/>
        <v/>
      </c>
      <c r="O2760" s="108" t="str">
        <f t="shared" si="1306"/>
        <v/>
      </c>
      <c r="P2760" s="102" t="str">
        <f t="shared" si="1307"/>
        <v/>
      </c>
      <c r="Q2760" s="102" t="str">
        <f t="shared" si="1308"/>
        <v/>
      </c>
      <c r="R2760" s="120" t="str">
        <f t="shared" si="1309"/>
        <v/>
      </c>
      <c r="S2760" s="54" t="str">
        <f t="shared" si="1310"/>
        <v/>
      </c>
      <c r="T2760" s="5" t="str">
        <f t="shared" si="1311"/>
        <v/>
      </c>
      <c r="U2760" s="152" t="str">
        <f t="shared" si="1294"/>
        <v/>
      </c>
      <c r="V2760" s="152" t="str">
        <f t="shared" si="1295"/>
        <v/>
      </c>
      <c r="W2760" s="153" t="str">
        <f t="shared" si="1296"/>
        <v/>
      </c>
      <c r="X2760" s="153" t="str">
        <f t="shared" si="1297"/>
        <v/>
      </c>
      <c r="Y2760" s="153" t="str">
        <f t="shared" si="1298"/>
        <v/>
      </c>
      <c r="Z2760" s="153" t="str">
        <f t="shared" si="1299"/>
        <v/>
      </c>
      <c r="AA2760" s="152" t="str">
        <f t="shared" si="1300"/>
        <v/>
      </c>
      <c r="AB2760" s="152" t="str">
        <f t="shared" si="1301"/>
        <v/>
      </c>
      <c r="AC2760" s="154" t="str">
        <f t="shared" si="1312"/>
        <v/>
      </c>
      <c r="AD2760" s="154" t="str">
        <f t="shared" si="1313"/>
        <v/>
      </c>
      <c r="AE2760" s="3" t="str">
        <f t="shared" si="1314"/>
        <v/>
      </c>
      <c r="AF2760" s="3" t="str">
        <f t="shared" si="1315"/>
        <v/>
      </c>
      <c r="AG2760" s="3" t="str">
        <f t="shared" si="1316"/>
        <v/>
      </c>
      <c r="AH2760" s="4" t="str">
        <f t="shared" si="1317"/>
        <v/>
      </c>
      <c r="AI2760" s="75" t="str">
        <f t="shared" si="1318"/>
        <v/>
      </c>
      <c r="AJ2760" s="75" t="str">
        <f t="shared" si="1319"/>
        <v/>
      </c>
    </row>
    <row r="2761" spans="1:36" ht="14.25">
      <c r="A2761" s="41" t="str">
        <f t="shared" si="1302"/>
        <v/>
      </c>
      <c r="B2761" s="150" t="str">
        <f>IF(ISNUMBER(A2761),INDEX('MetaTrader Import'!$H$13:$J$5893,TRUNC(((A2761-$A$39+1)-1)/3)+1,MOD((A2761-$A$39+1)-1,3)+1),"")</f>
        <v/>
      </c>
      <c r="C2761" s="43" t="str">
        <f t="shared" si="1303"/>
        <v/>
      </c>
      <c r="D2761" s="43" t="str">
        <f t="shared" ca="1" si="1293"/>
        <v/>
      </c>
      <c r="E2761" s="43" t="str">
        <f t="shared" si="1304"/>
        <v/>
      </c>
      <c r="F2761" s="43" t="str">
        <f t="shared" si="1305"/>
        <v/>
      </c>
      <c r="G2761" s="43" t="str">
        <f>IF(A2761&lt;&gt;"",IF(A2761&lt;Data!$G$11*0.25,$C$13/$G$32,IF(A2761&gt;Data!$G$11*0.25,$C$13,$C$13*10)),"")</f>
        <v/>
      </c>
      <c r="H2761" s="43" t="str">
        <f>IF(A2761&lt;&gt;"",IF(Data!$G$9="constant",$C$13,IF(Data!$G$9="squeeze",G2761,F2761)),"")</f>
        <v/>
      </c>
      <c r="I2761" s="38" t="str">
        <f ca="1">IF(ISNUMBER(A2761),NORMINV(RAND(),0,IF(AND(Data!$G$9="squeeze",A2761&lt;Data!$G$11*0.25),$H$32,1)*$C$30*$C$13)*($C$14*$C$12),"")</f>
        <v/>
      </c>
      <c r="J2761" s="42" t="str">
        <f ca="1">IFERROR(IF(Data!$C$6="Real",B2761,I2761+J2760+($C$14*$C$12)*(NORMINV(RAND(),$C$15,CHOOSE($G$13,$C$13,F2761,G2761)))),"")</f>
        <v/>
      </c>
      <c r="K2761" s="88" t="str">
        <f>IF(ISNUMBER(A2761), IF($G$16="fixed",$G$17,MIN(H2761*Data!$C$7*$C$16*0.5,$C$17*Data!$C$7))*$C$12,"")</f>
        <v/>
      </c>
      <c r="L2761" s="42" t="str">
        <f t="shared" ca="1" si="1320"/>
        <v/>
      </c>
      <c r="M2761" s="44" t="str">
        <f t="shared" ca="1" si="1321"/>
        <v/>
      </c>
      <c r="N2761" s="44" t="str">
        <f t="shared" ca="1" si="1322"/>
        <v/>
      </c>
      <c r="O2761" s="108" t="str">
        <f t="shared" si="1306"/>
        <v/>
      </c>
      <c r="P2761" s="102" t="str">
        <f t="shared" si="1307"/>
        <v/>
      </c>
      <c r="Q2761" s="102" t="str">
        <f t="shared" si="1308"/>
        <v/>
      </c>
      <c r="R2761" s="120" t="str">
        <f t="shared" si="1309"/>
        <v/>
      </c>
      <c r="S2761" s="54" t="str">
        <f t="shared" si="1310"/>
        <v/>
      </c>
      <c r="T2761" s="5" t="str">
        <f t="shared" si="1311"/>
        <v/>
      </c>
      <c r="U2761" s="152" t="str">
        <f t="shared" si="1294"/>
        <v/>
      </c>
      <c r="V2761" s="152" t="str">
        <f t="shared" si="1295"/>
        <v/>
      </c>
      <c r="W2761" s="153" t="str">
        <f t="shared" si="1296"/>
        <v/>
      </c>
      <c r="X2761" s="153" t="str">
        <f t="shared" si="1297"/>
        <v/>
      </c>
      <c r="Y2761" s="153" t="str">
        <f t="shared" si="1298"/>
        <v/>
      </c>
      <c r="Z2761" s="153" t="str">
        <f t="shared" si="1299"/>
        <v/>
      </c>
      <c r="AA2761" s="152" t="str">
        <f t="shared" si="1300"/>
        <v/>
      </c>
      <c r="AB2761" s="152" t="str">
        <f t="shared" si="1301"/>
        <v/>
      </c>
      <c r="AC2761" s="154" t="str">
        <f t="shared" si="1312"/>
        <v/>
      </c>
      <c r="AD2761" s="154" t="str">
        <f t="shared" si="1313"/>
        <v/>
      </c>
      <c r="AE2761" s="3" t="str">
        <f t="shared" si="1314"/>
        <v/>
      </c>
      <c r="AF2761" s="3" t="str">
        <f t="shared" si="1315"/>
        <v/>
      </c>
      <c r="AG2761" s="3" t="str">
        <f t="shared" si="1316"/>
        <v/>
      </c>
      <c r="AH2761" s="4" t="str">
        <f t="shared" si="1317"/>
        <v/>
      </c>
      <c r="AI2761" s="75" t="str">
        <f t="shared" si="1318"/>
        <v/>
      </c>
      <c r="AJ2761" s="75" t="str">
        <f t="shared" si="1319"/>
        <v/>
      </c>
    </row>
    <row r="2762" spans="1:36" ht="14.25">
      <c r="A2762" s="41" t="str">
        <f t="shared" si="1302"/>
        <v/>
      </c>
      <c r="B2762" s="150" t="str">
        <f>IF(ISNUMBER(A2762),INDEX('MetaTrader Import'!$H$13:$J$5893,TRUNC(((A2762-$A$39+1)-1)/3)+1,MOD((A2762-$A$39+1)-1,3)+1),"")</f>
        <v/>
      </c>
      <c r="C2762" s="43" t="str">
        <f t="shared" si="1303"/>
        <v/>
      </c>
      <c r="D2762" s="43" t="str">
        <f t="shared" ca="1" si="1293"/>
        <v/>
      </c>
      <c r="E2762" s="43" t="str">
        <f t="shared" si="1304"/>
        <v/>
      </c>
      <c r="F2762" s="43" t="str">
        <f t="shared" si="1305"/>
        <v/>
      </c>
      <c r="G2762" s="43" t="str">
        <f>IF(A2762&lt;&gt;"",IF(A2762&lt;Data!$G$11*0.25,$C$13/$G$32,IF(A2762&gt;Data!$G$11*0.25,$C$13,$C$13*10)),"")</f>
        <v/>
      </c>
      <c r="H2762" s="43" t="str">
        <f>IF(A2762&lt;&gt;"",IF(Data!$G$9="constant",$C$13,IF(Data!$G$9="squeeze",G2762,F2762)),"")</f>
        <v/>
      </c>
      <c r="I2762" s="38" t="str">
        <f ca="1">IF(ISNUMBER(A2762),NORMINV(RAND(),0,IF(AND(Data!$G$9="squeeze",A2762&lt;Data!$G$11*0.25),$H$32,1)*$C$30*$C$13)*($C$14*$C$12),"")</f>
        <v/>
      </c>
      <c r="J2762" s="42" t="str">
        <f ca="1">IFERROR(IF(Data!$C$6="Real",B2762,I2762+J2761+($C$14*$C$12)*(NORMINV(RAND(),$C$15,CHOOSE($G$13,$C$13,F2762,G2762)))),"")</f>
        <v/>
      </c>
      <c r="K2762" s="88" t="str">
        <f>IF(ISNUMBER(A2762), IF($G$16="fixed",$G$17,MIN(H2762*Data!$C$7*$C$16*0.5,$C$17*Data!$C$7))*$C$12,"")</f>
        <v/>
      </c>
      <c r="L2762" s="42" t="str">
        <f t="shared" ca="1" si="1320"/>
        <v/>
      </c>
      <c r="M2762" s="44" t="str">
        <f t="shared" ca="1" si="1321"/>
        <v/>
      </c>
      <c r="N2762" s="44" t="str">
        <f t="shared" ca="1" si="1322"/>
        <v/>
      </c>
      <c r="O2762" s="108" t="str">
        <f t="shared" si="1306"/>
        <v/>
      </c>
      <c r="P2762" s="102" t="str">
        <f t="shared" si="1307"/>
        <v/>
      </c>
      <c r="Q2762" s="102" t="str">
        <f t="shared" si="1308"/>
        <v/>
      </c>
      <c r="R2762" s="120" t="str">
        <f t="shared" si="1309"/>
        <v/>
      </c>
      <c r="S2762" s="54" t="str">
        <f t="shared" si="1310"/>
        <v/>
      </c>
      <c r="T2762" s="5" t="str">
        <f t="shared" si="1311"/>
        <v/>
      </c>
      <c r="U2762" s="152" t="str">
        <f t="shared" si="1294"/>
        <v/>
      </c>
      <c r="V2762" s="152" t="str">
        <f t="shared" si="1295"/>
        <v/>
      </c>
      <c r="W2762" s="153" t="str">
        <f t="shared" si="1296"/>
        <v/>
      </c>
      <c r="X2762" s="153" t="str">
        <f t="shared" si="1297"/>
        <v/>
      </c>
      <c r="Y2762" s="153" t="str">
        <f t="shared" si="1298"/>
        <v/>
      </c>
      <c r="Z2762" s="153" t="str">
        <f t="shared" si="1299"/>
        <v/>
      </c>
      <c r="AA2762" s="152" t="str">
        <f t="shared" si="1300"/>
        <v/>
      </c>
      <c r="AB2762" s="152" t="str">
        <f t="shared" si="1301"/>
        <v/>
      </c>
      <c r="AC2762" s="154" t="str">
        <f t="shared" si="1312"/>
        <v/>
      </c>
      <c r="AD2762" s="154" t="str">
        <f t="shared" si="1313"/>
        <v/>
      </c>
      <c r="AE2762" s="3" t="str">
        <f t="shared" si="1314"/>
        <v/>
      </c>
      <c r="AF2762" s="3" t="str">
        <f t="shared" si="1315"/>
        <v/>
      </c>
      <c r="AG2762" s="3" t="str">
        <f t="shared" si="1316"/>
        <v/>
      </c>
      <c r="AH2762" s="4" t="str">
        <f t="shared" si="1317"/>
        <v/>
      </c>
      <c r="AI2762" s="75" t="str">
        <f t="shared" si="1318"/>
        <v/>
      </c>
      <c r="AJ2762" s="75" t="str">
        <f t="shared" si="1319"/>
        <v/>
      </c>
    </row>
    <row r="2763" spans="1:36" ht="14.25">
      <c r="A2763" s="41" t="str">
        <f t="shared" si="1302"/>
        <v/>
      </c>
      <c r="B2763" s="150" t="str">
        <f>IF(ISNUMBER(A2763),INDEX('MetaTrader Import'!$H$13:$J$5893,TRUNC(((A2763-$A$39+1)-1)/3)+1,MOD((A2763-$A$39+1)-1,3)+1),"")</f>
        <v/>
      </c>
      <c r="C2763" s="43" t="str">
        <f t="shared" si="1303"/>
        <v/>
      </c>
      <c r="D2763" s="43" t="str">
        <f t="shared" ca="1" si="1293"/>
        <v/>
      </c>
      <c r="E2763" s="43" t="str">
        <f t="shared" si="1304"/>
        <v/>
      </c>
      <c r="F2763" s="43" t="str">
        <f t="shared" si="1305"/>
        <v/>
      </c>
      <c r="G2763" s="43" t="str">
        <f>IF(A2763&lt;&gt;"",IF(A2763&lt;Data!$G$11*0.25,$C$13/$G$32,IF(A2763&gt;Data!$G$11*0.25,$C$13,$C$13*10)),"")</f>
        <v/>
      </c>
      <c r="H2763" s="43" t="str">
        <f>IF(A2763&lt;&gt;"",IF(Data!$G$9="constant",$C$13,IF(Data!$G$9="squeeze",G2763,F2763)),"")</f>
        <v/>
      </c>
      <c r="I2763" s="38" t="str">
        <f ca="1">IF(ISNUMBER(A2763),NORMINV(RAND(),0,IF(AND(Data!$G$9="squeeze",A2763&lt;Data!$G$11*0.25),$H$32,1)*$C$30*$C$13)*($C$14*$C$12),"")</f>
        <v/>
      </c>
      <c r="J2763" s="42" t="str">
        <f ca="1">IFERROR(IF(Data!$C$6="Real",B2763,I2763+J2762+($C$14*$C$12)*(NORMINV(RAND(),$C$15,CHOOSE($G$13,$C$13,F2763,G2763)))),"")</f>
        <v/>
      </c>
      <c r="K2763" s="88" t="str">
        <f>IF(ISNUMBER(A2763), IF($G$16="fixed",$G$17,MIN(H2763*Data!$C$7*$C$16*0.5,$C$17*Data!$C$7))*$C$12,"")</f>
        <v/>
      </c>
      <c r="L2763" s="42" t="str">
        <f t="shared" ca="1" si="1320"/>
        <v/>
      </c>
      <c r="M2763" s="44" t="str">
        <f t="shared" ca="1" si="1321"/>
        <v/>
      </c>
      <c r="N2763" s="44" t="str">
        <f t="shared" ca="1" si="1322"/>
        <v/>
      </c>
      <c r="O2763" s="108" t="str">
        <f t="shared" si="1306"/>
        <v/>
      </c>
      <c r="P2763" s="102" t="str">
        <f t="shared" si="1307"/>
        <v/>
      </c>
      <c r="Q2763" s="102" t="str">
        <f t="shared" si="1308"/>
        <v/>
      </c>
      <c r="R2763" s="120" t="str">
        <f t="shared" si="1309"/>
        <v/>
      </c>
      <c r="S2763" s="54" t="str">
        <f t="shared" si="1310"/>
        <v/>
      </c>
      <c r="T2763" s="5" t="str">
        <f t="shared" si="1311"/>
        <v/>
      </c>
      <c r="U2763" s="152" t="str">
        <f t="shared" si="1294"/>
        <v/>
      </c>
      <c r="V2763" s="152" t="str">
        <f t="shared" si="1295"/>
        <v/>
      </c>
      <c r="W2763" s="153" t="str">
        <f t="shared" si="1296"/>
        <v/>
      </c>
      <c r="X2763" s="153" t="str">
        <f t="shared" si="1297"/>
        <v/>
      </c>
      <c r="Y2763" s="153" t="str">
        <f t="shared" si="1298"/>
        <v/>
      </c>
      <c r="Z2763" s="153" t="str">
        <f t="shared" si="1299"/>
        <v/>
      </c>
      <c r="AA2763" s="152" t="str">
        <f t="shared" si="1300"/>
        <v/>
      </c>
      <c r="AB2763" s="152" t="str">
        <f t="shared" si="1301"/>
        <v/>
      </c>
      <c r="AC2763" s="154" t="str">
        <f t="shared" si="1312"/>
        <v/>
      </c>
      <c r="AD2763" s="154" t="str">
        <f t="shared" si="1313"/>
        <v/>
      </c>
      <c r="AE2763" s="3" t="str">
        <f t="shared" si="1314"/>
        <v/>
      </c>
      <c r="AF2763" s="3" t="str">
        <f t="shared" si="1315"/>
        <v/>
      </c>
      <c r="AG2763" s="3" t="str">
        <f t="shared" si="1316"/>
        <v/>
      </c>
      <c r="AH2763" s="4" t="str">
        <f t="shared" si="1317"/>
        <v/>
      </c>
      <c r="AI2763" s="75" t="str">
        <f t="shared" si="1318"/>
        <v/>
      </c>
      <c r="AJ2763" s="75" t="str">
        <f t="shared" si="1319"/>
        <v/>
      </c>
    </row>
    <row r="2764" spans="1:36" ht="14.25">
      <c r="A2764" s="41" t="str">
        <f t="shared" si="1302"/>
        <v/>
      </c>
      <c r="B2764" s="150" t="str">
        <f>IF(ISNUMBER(A2764),INDEX('MetaTrader Import'!$H$13:$J$5893,TRUNC(((A2764-$A$39+1)-1)/3)+1,MOD((A2764-$A$39+1)-1,3)+1),"")</f>
        <v/>
      </c>
      <c r="C2764" s="43" t="str">
        <f t="shared" si="1303"/>
        <v/>
      </c>
      <c r="D2764" s="43" t="str">
        <f t="shared" ca="1" si="1293"/>
        <v/>
      </c>
      <c r="E2764" s="43" t="str">
        <f t="shared" si="1304"/>
        <v/>
      </c>
      <c r="F2764" s="43" t="str">
        <f t="shared" si="1305"/>
        <v/>
      </c>
      <c r="G2764" s="43" t="str">
        <f>IF(A2764&lt;&gt;"",IF(A2764&lt;Data!$G$11*0.25,$C$13/$G$32,IF(A2764&gt;Data!$G$11*0.25,$C$13,$C$13*10)),"")</f>
        <v/>
      </c>
      <c r="H2764" s="43" t="str">
        <f>IF(A2764&lt;&gt;"",IF(Data!$G$9="constant",$C$13,IF(Data!$G$9="squeeze",G2764,F2764)),"")</f>
        <v/>
      </c>
      <c r="I2764" s="38" t="str">
        <f ca="1">IF(ISNUMBER(A2764),NORMINV(RAND(),0,IF(AND(Data!$G$9="squeeze",A2764&lt;Data!$G$11*0.25),$H$32,1)*$C$30*$C$13)*($C$14*$C$12),"")</f>
        <v/>
      </c>
      <c r="J2764" s="42" t="str">
        <f ca="1">IFERROR(IF(Data!$C$6="Real",B2764,I2764+J2763+($C$14*$C$12)*(NORMINV(RAND(),$C$15,CHOOSE($G$13,$C$13,F2764,G2764)))),"")</f>
        <v/>
      </c>
      <c r="K2764" s="88" t="str">
        <f>IF(ISNUMBER(A2764), IF($G$16="fixed",$G$17,MIN(H2764*Data!$C$7*$C$16*0.5,$C$17*Data!$C$7))*$C$12,"")</f>
        <v/>
      </c>
      <c r="L2764" s="42" t="str">
        <f t="shared" ca="1" si="1320"/>
        <v/>
      </c>
      <c r="M2764" s="44" t="str">
        <f t="shared" ca="1" si="1321"/>
        <v/>
      </c>
      <c r="N2764" s="44" t="str">
        <f t="shared" ca="1" si="1322"/>
        <v/>
      </c>
      <c r="O2764" s="108" t="str">
        <f t="shared" si="1306"/>
        <v/>
      </c>
      <c r="P2764" s="102" t="str">
        <f t="shared" si="1307"/>
        <v/>
      </c>
      <c r="Q2764" s="102" t="str">
        <f t="shared" si="1308"/>
        <v/>
      </c>
      <c r="R2764" s="120" t="str">
        <f t="shared" si="1309"/>
        <v/>
      </c>
      <c r="S2764" s="54" t="str">
        <f t="shared" si="1310"/>
        <v/>
      </c>
      <c r="T2764" s="5" t="str">
        <f t="shared" si="1311"/>
        <v/>
      </c>
      <c r="U2764" s="152" t="str">
        <f t="shared" si="1294"/>
        <v/>
      </c>
      <c r="V2764" s="152" t="str">
        <f t="shared" si="1295"/>
        <v/>
      </c>
      <c r="W2764" s="153" t="str">
        <f t="shared" si="1296"/>
        <v/>
      </c>
      <c r="X2764" s="153" t="str">
        <f t="shared" si="1297"/>
        <v/>
      </c>
      <c r="Y2764" s="153" t="str">
        <f t="shared" si="1298"/>
        <v/>
      </c>
      <c r="Z2764" s="153" t="str">
        <f t="shared" si="1299"/>
        <v/>
      </c>
      <c r="AA2764" s="152" t="str">
        <f t="shared" si="1300"/>
        <v/>
      </c>
      <c r="AB2764" s="152" t="str">
        <f t="shared" si="1301"/>
        <v/>
      </c>
      <c r="AC2764" s="154" t="str">
        <f t="shared" si="1312"/>
        <v/>
      </c>
      <c r="AD2764" s="154" t="str">
        <f t="shared" si="1313"/>
        <v/>
      </c>
      <c r="AE2764" s="3" t="str">
        <f t="shared" si="1314"/>
        <v/>
      </c>
      <c r="AF2764" s="3" t="str">
        <f t="shared" si="1315"/>
        <v/>
      </c>
      <c r="AG2764" s="3" t="str">
        <f t="shared" si="1316"/>
        <v/>
      </c>
      <c r="AH2764" s="4" t="str">
        <f t="shared" si="1317"/>
        <v/>
      </c>
      <c r="AI2764" s="75" t="str">
        <f t="shared" si="1318"/>
        <v/>
      </c>
      <c r="AJ2764" s="75" t="str">
        <f t="shared" si="1319"/>
        <v/>
      </c>
    </row>
    <row r="2765" spans="1:36" ht="14.25">
      <c r="A2765" s="41" t="str">
        <f t="shared" si="1302"/>
        <v/>
      </c>
      <c r="B2765" s="150" t="str">
        <f>IF(ISNUMBER(A2765),INDEX('MetaTrader Import'!$H$13:$J$5893,TRUNC(((A2765-$A$39+1)-1)/3)+1,MOD((A2765-$A$39+1)-1,3)+1),"")</f>
        <v/>
      </c>
      <c r="C2765" s="43" t="str">
        <f t="shared" si="1303"/>
        <v/>
      </c>
      <c r="D2765" s="43" t="str">
        <f t="shared" ca="1" si="1293"/>
        <v/>
      </c>
      <c r="E2765" s="43" t="str">
        <f t="shared" si="1304"/>
        <v/>
      </c>
      <c r="F2765" s="43" t="str">
        <f t="shared" si="1305"/>
        <v/>
      </c>
      <c r="G2765" s="43" t="str">
        <f>IF(A2765&lt;&gt;"",IF(A2765&lt;Data!$G$11*0.25,$C$13/$G$32,IF(A2765&gt;Data!$G$11*0.25,$C$13,$C$13*10)),"")</f>
        <v/>
      </c>
      <c r="H2765" s="43" t="str">
        <f>IF(A2765&lt;&gt;"",IF(Data!$G$9="constant",$C$13,IF(Data!$G$9="squeeze",G2765,F2765)),"")</f>
        <v/>
      </c>
      <c r="I2765" s="38" t="str">
        <f ca="1">IF(ISNUMBER(A2765),NORMINV(RAND(),0,IF(AND(Data!$G$9="squeeze",A2765&lt;Data!$G$11*0.25),$H$32,1)*$C$30*$C$13)*($C$14*$C$12),"")</f>
        <v/>
      </c>
      <c r="J2765" s="42" t="str">
        <f ca="1">IFERROR(IF(Data!$C$6="Real",B2765,I2765+J2764+($C$14*$C$12)*(NORMINV(RAND(),$C$15,CHOOSE($G$13,$C$13,F2765,G2765)))),"")</f>
        <v/>
      </c>
      <c r="K2765" s="88" t="str">
        <f>IF(ISNUMBER(A2765), IF($G$16="fixed",$G$17,MIN(H2765*Data!$C$7*$C$16*0.5,$C$17*Data!$C$7))*$C$12,"")</f>
        <v/>
      </c>
      <c r="L2765" s="42" t="str">
        <f t="shared" ca="1" si="1320"/>
        <v/>
      </c>
      <c r="M2765" s="44" t="str">
        <f t="shared" ca="1" si="1321"/>
        <v/>
      </c>
      <c r="N2765" s="44" t="str">
        <f t="shared" ca="1" si="1322"/>
        <v/>
      </c>
      <c r="O2765" s="108" t="str">
        <f t="shared" si="1306"/>
        <v/>
      </c>
      <c r="P2765" s="102" t="str">
        <f t="shared" si="1307"/>
        <v/>
      </c>
      <c r="Q2765" s="102" t="str">
        <f t="shared" si="1308"/>
        <v/>
      </c>
      <c r="R2765" s="120" t="str">
        <f t="shared" si="1309"/>
        <v/>
      </c>
      <c r="S2765" s="54" t="str">
        <f t="shared" si="1310"/>
        <v/>
      </c>
      <c r="T2765" s="5" t="str">
        <f t="shared" si="1311"/>
        <v/>
      </c>
      <c r="U2765" s="152" t="str">
        <f t="shared" si="1294"/>
        <v/>
      </c>
      <c r="V2765" s="152" t="str">
        <f t="shared" si="1295"/>
        <v/>
      </c>
      <c r="W2765" s="153" t="str">
        <f t="shared" si="1296"/>
        <v/>
      </c>
      <c r="X2765" s="153" t="str">
        <f t="shared" si="1297"/>
        <v/>
      </c>
      <c r="Y2765" s="153" t="str">
        <f t="shared" si="1298"/>
        <v/>
      </c>
      <c r="Z2765" s="153" t="str">
        <f t="shared" si="1299"/>
        <v/>
      </c>
      <c r="AA2765" s="152" t="str">
        <f t="shared" si="1300"/>
        <v/>
      </c>
      <c r="AB2765" s="152" t="str">
        <f t="shared" si="1301"/>
        <v/>
      </c>
      <c r="AC2765" s="154" t="str">
        <f t="shared" si="1312"/>
        <v/>
      </c>
      <c r="AD2765" s="154" t="str">
        <f t="shared" si="1313"/>
        <v/>
      </c>
      <c r="AE2765" s="3" t="str">
        <f t="shared" si="1314"/>
        <v/>
      </c>
      <c r="AF2765" s="3" t="str">
        <f t="shared" si="1315"/>
        <v/>
      </c>
      <c r="AG2765" s="3" t="str">
        <f t="shared" si="1316"/>
        <v/>
      </c>
      <c r="AH2765" s="4" t="str">
        <f t="shared" si="1317"/>
        <v/>
      </c>
      <c r="AI2765" s="75" t="str">
        <f t="shared" si="1318"/>
        <v/>
      </c>
      <c r="AJ2765" s="75" t="str">
        <f t="shared" si="1319"/>
        <v/>
      </c>
    </row>
    <row r="2766" spans="1:36" ht="14.25">
      <c r="A2766" s="41" t="str">
        <f t="shared" si="1302"/>
        <v/>
      </c>
      <c r="B2766" s="150" t="str">
        <f>IF(ISNUMBER(A2766),INDEX('MetaTrader Import'!$H$13:$J$5893,TRUNC(((A2766-$A$39+1)-1)/3)+1,MOD((A2766-$A$39+1)-1,3)+1),"")</f>
        <v/>
      </c>
      <c r="C2766" s="43" t="str">
        <f t="shared" si="1303"/>
        <v/>
      </c>
      <c r="D2766" s="43" t="str">
        <f t="shared" ca="1" si="1293"/>
        <v/>
      </c>
      <c r="E2766" s="43" t="str">
        <f t="shared" si="1304"/>
        <v/>
      </c>
      <c r="F2766" s="43" t="str">
        <f t="shared" si="1305"/>
        <v/>
      </c>
      <c r="G2766" s="43" t="str">
        <f>IF(A2766&lt;&gt;"",IF(A2766&lt;Data!$G$11*0.25,$C$13/$G$32,IF(A2766&gt;Data!$G$11*0.25,$C$13,$C$13*10)),"")</f>
        <v/>
      </c>
      <c r="H2766" s="43" t="str">
        <f>IF(A2766&lt;&gt;"",IF(Data!$G$9="constant",$C$13,IF(Data!$G$9="squeeze",G2766,F2766)),"")</f>
        <v/>
      </c>
      <c r="I2766" s="38" t="str">
        <f ca="1">IF(ISNUMBER(A2766),NORMINV(RAND(),0,IF(AND(Data!$G$9="squeeze",A2766&lt;Data!$G$11*0.25),$H$32,1)*$C$30*$C$13)*($C$14*$C$12),"")</f>
        <v/>
      </c>
      <c r="J2766" s="42" t="str">
        <f ca="1">IFERROR(IF(Data!$C$6="Real",B2766,I2766+J2765+($C$14*$C$12)*(NORMINV(RAND(),$C$15,CHOOSE($G$13,$C$13,F2766,G2766)))),"")</f>
        <v/>
      </c>
      <c r="K2766" s="88" t="str">
        <f>IF(ISNUMBER(A2766), IF($G$16="fixed",$G$17,MIN(H2766*Data!$C$7*$C$16*0.5,$C$17*Data!$C$7))*$C$12,"")</f>
        <v/>
      </c>
      <c r="L2766" s="42" t="str">
        <f t="shared" ca="1" si="1320"/>
        <v/>
      </c>
      <c r="M2766" s="44" t="str">
        <f t="shared" ca="1" si="1321"/>
        <v/>
      </c>
      <c r="N2766" s="44" t="str">
        <f t="shared" ca="1" si="1322"/>
        <v/>
      </c>
      <c r="O2766" s="108" t="str">
        <f t="shared" si="1306"/>
        <v/>
      </c>
      <c r="P2766" s="102" t="str">
        <f t="shared" si="1307"/>
        <v/>
      </c>
      <c r="Q2766" s="102" t="str">
        <f t="shared" si="1308"/>
        <v/>
      </c>
      <c r="R2766" s="120" t="str">
        <f t="shared" si="1309"/>
        <v/>
      </c>
      <c r="S2766" s="54" t="str">
        <f t="shared" si="1310"/>
        <v/>
      </c>
      <c r="T2766" s="5" t="str">
        <f t="shared" si="1311"/>
        <v/>
      </c>
      <c r="U2766" s="152" t="str">
        <f t="shared" si="1294"/>
        <v/>
      </c>
      <c r="V2766" s="152" t="str">
        <f t="shared" si="1295"/>
        <v/>
      </c>
      <c r="W2766" s="153" t="str">
        <f t="shared" si="1296"/>
        <v/>
      </c>
      <c r="X2766" s="153" t="str">
        <f t="shared" si="1297"/>
        <v/>
      </c>
      <c r="Y2766" s="153" t="str">
        <f t="shared" si="1298"/>
        <v/>
      </c>
      <c r="Z2766" s="153" t="str">
        <f t="shared" si="1299"/>
        <v/>
      </c>
      <c r="AA2766" s="152" t="str">
        <f t="shared" si="1300"/>
        <v/>
      </c>
      <c r="AB2766" s="152" t="str">
        <f t="shared" si="1301"/>
        <v/>
      </c>
      <c r="AC2766" s="154" t="str">
        <f t="shared" si="1312"/>
        <v/>
      </c>
      <c r="AD2766" s="154" t="str">
        <f t="shared" si="1313"/>
        <v/>
      </c>
      <c r="AE2766" s="3" t="str">
        <f t="shared" si="1314"/>
        <v/>
      </c>
      <c r="AF2766" s="3" t="str">
        <f t="shared" si="1315"/>
        <v/>
      </c>
      <c r="AG2766" s="3" t="str">
        <f t="shared" si="1316"/>
        <v/>
      </c>
      <c r="AH2766" s="4" t="str">
        <f t="shared" si="1317"/>
        <v/>
      </c>
      <c r="AI2766" s="75" t="str">
        <f t="shared" si="1318"/>
        <v/>
      </c>
      <c r="AJ2766" s="75" t="str">
        <f t="shared" si="1319"/>
        <v/>
      </c>
    </row>
    <row r="2767" spans="1:36" ht="14.25">
      <c r="A2767" s="41" t="str">
        <f t="shared" si="1302"/>
        <v/>
      </c>
      <c r="B2767" s="150" t="str">
        <f>IF(ISNUMBER(A2767),INDEX('MetaTrader Import'!$H$13:$J$5893,TRUNC(((A2767-$A$39+1)-1)/3)+1,MOD((A2767-$A$39+1)-1,3)+1),"")</f>
        <v/>
      </c>
      <c r="C2767" s="43" t="str">
        <f t="shared" si="1303"/>
        <v/>
      </c>
      <c r="D2767" s="43" t="str">
        <f t="shared" ca="1" si="1293"/>
        <v/>
      </c>
      <c r="E2767" s="43" t="str">
        <f t="shared" si="1304"/>
        <v/>
      </c>
      <c r="F2767" s="43" t="str">
        <f t="shared" si="1305"/>
        <v/>
      </c>
      <c r="G2767" s="43" t="str">
        <f>IF(A2767&lt;&gt;"",IF(A2767&lt;Data!$G$11*0.25,$C$13/$G$32,IF(A2767&gt;Data!$G$11*0.25,$C$13,$C$13*10)),"")</f>
        <v/>
      </c>
      <c r="H2767" s="43" t="str">
        <f>IF(A2767&lt;&gt;"",IF(Data!$G$9="constant",$C$13,IF(Data!$G$9="squeeze",G2767,F2767)),"")</f>
        <v/>
      </c>
      <c r="I2767" s="38" t="str">
        <f ca="1">IF(ISNUMBER(A2767),NORMINV(RAND(),0,IF(AND(Data!$G$9="squeeze",A2767&lt;Data!$G$11*0.25),$H$32,1)*$C$30*$C$13)*($C$14*$C$12),"")</f>
        <v/>
      </c>
      <c r="J2767" s="42" t="str">
        <f ca="1">IFERROR(IF(Data!$C$6="Real",B2767,I2767+J2766+($C$14*$C$12)*(NORMINV(RAND(),$C$15,CHOOSE($G$13,$C$13,F2767,G2767)))),"")</f>
        <v/>
      </c>
      <c r="K2767" s="88" t="str">
        <f>IF(ISNUMBER(A2767), IF($G$16="fixed",$G$17,MIN(H2767*Data!$C$7*$C$16*0.5,$C$17*Data!$C$7))*$C$12,"")</f>
        <v/>
      </c>
      <c r="L2767" s="42" t="str">
        <f t="shared" ca="1" si="1320"/>
        <v/>
      </c>
      <c r="M2767" s="44" t="str">
        <f t="shared" ca="1" si="1321"/>
        <v/>
      </c>
      <c r="N2767" s="44" t="str">
        <f t="shared" ca="1" si="1322"/>
        <v/>
      </c>
      <c r="O2767" s="108" t="str">
        <f t="shared" si="1306"/>
        <v/>
      </c>
      <c r="P2767" s="102" t="str">
        <f t="shared" si="1307"/>
        <v/>
      </c>
      <c r="Q2767" s="102" t="str">
        <f t="shared" si="1308"/>
        <v/>
      </c>
      <c r="R2767" s="120" t="str">
        <f t="shared" si="1309"/>
        <v/>
      </c>
      <c r="S2767" s="54" t="str">
        <f t="shared" si="1310"/>
        <v/>
      </c>
      <c r="T2767" s="5" t="str">
        <f t="shared" si="1311"/>
        <v/>
      </c>
      <c r="U2767" s="152" t="str">
        <f t="shared" si="1294"/>
        <v/>
      </c>
      <c r="V2767" s="152" t="str">
        <f t="shared" si="1295"/>
        <v/>
      </c>
      <c r="W2767" s="153" t="str">
        <f t="shared" si="1296"/>
        <v/>
      </c>
      <c r="X2767" s="153" t="str">
        <f t="shared" si="1297"/>
        <v/>
      </c>
      <c r="Y2767" s="153" t="str">
        <f t="shared" si="1298"/>
        <v/>
      </c>
      <c r="Z2767" s="153" t="str">
        <f t="shared" si="1299"/>
        <v/>
      </c>
      <c r="AA2767" s="152" t="str">
        <f t="shared" si="1300"/>
        <v/>
      </c>
      <c r="AB2767" s="152" t="str">
        <f t="shared" si="1301"/>
        <v/>
      </c>
      <c r="AC2767" s="154" t="str">
        <f t="shared" si="1312"/>
        <v/>
      </c>
      <c r="AD2767" s="154" t="str">
        <f t="shared" si="1313"/>
        <v/>
      </c>
      <c r="AE2767" s="3" t="str">
        <f t="shared" si="1314"/>
        <v/>
      </c>
      <c r="AF2767" s="3" t="str">
        <f t="shared" si="1315"/>
        <v/>
      </c>
      <c r="AG2767" s="3" t="str">
        <f t="shared" si="1316"/>
        <v/>
      </c>
      <c r="AH2767" s="4" t="str">
        <f t="shared" si="1317"/>
        <v/>
      </c>
      <c r="AI2767" s="75" t="str">
        <f t="shared" si="1318"/>
        <v/>
      </c>
      <c r="AJ2767" s="75" t="str">
        <f t="shared" si="1319"/>
        <v/>
      </c>
    </row>
    <row r="2768" spans="1:36" ht="14.25">
      <c r="A2768" s="41" t="str">
        <f t="shared" si="1302"/>
        <v/>
      </c>
      <c r="B2768" s="150" t="str">
        <f>IF(ISNUMBER(A2768),INDEX('MetaTrader Import'!$H$13:$J$5893,TRUNC(((A2768-$A$39+1)-1)/3)+1,MOD((A2768-$A$39+1)-1,3)+1),"")</f>
        <v/>
      </c>
      <c r="C2768" s="43" t="str">
        <f t="shared" si="1303"/>
        <v/>
      </c>
      <c r="D2768" s="43" t="str">
        <f t="shared" ca="1" si="1293"/>
        <v/>
      </c>
      <c r="E2768" s="43" t="str">
        <f t="shared" si="1304"/>
        <v/>
      </c>
      <c r="F2768" s="43" t="str">
        <f t="shared" si="1305"/>
        <v/>
      </c>
      <c r="G2768" s="43" t="str">
        <f>IF(A2768&lt;&gt;"",IF(A2768&lt;Data!$G$11*0.25,$C$13/$G$32,IF(A2768&gt;Data!$G$11*0.25,$C$13,$C$13*10)),"")</f>
        <v/>
      </c>
      <c r="H2768" s="43" t="str">
        <f>IF(A2768&lt;&gt;"",IF(Data!$G$9="constant",$C$13,IF(Data!$G$9="squeeze",G2768,F2768)),"")</f>
        <v/>
      </c>
      <c r="I2768" s="38" t="str">
        <f ca="1">IF(ISNUMBER(A2768),NORMINV(RAND(),0,IF(AND(Data!$G$9="squeeze",A2768&lt;Data!$G$11*0.25),$H$32,1)*$C$30*$C$13)*($C$14*$C$12),"")</f>
        <v/>
      </c>
      <c r="J2768" s="42" t="str">
        <f ca="1">IFERROR(IF(Data!$C$6="Real",B2768,I2768+J2767+($C$14*$C$12)*(NORMINV(RAND(),$C$15,CHOOSE($G$13,$C$13,F2768,G2768)))),"")</f>
        <v/>
      </c>
      <c r="K2768" s="88" t="str">
        <f>IF(ISNUMBER(A2768), IF($G$16="fixed",$G$17,MIN(H2768*Data!$C$7*$C$16*0.5,$C$17*Data!$C$7))*$C$12,"")</f>
        <v/>
      </c>
      <c r="L2768" s="42" t="str">
        <f t="shared" ca="1" si="1320"/>
        <v/>
      </c>
      <c r="M2768" s="44" t="str">
        <f t="shared" ca="1" si="1321"/>
        <v/>
      </c>
      <c r="N2768" s="44" t="str">
        <f t="shared" ca="1" si="1322"/>
        <v/>
      </c>
      <c r="O2768" s="108" t="str">
        <f t="shared" si="1306"/>
        <v/>
      </c>
      <c r="P2768" s="102" t="str">
        <f t="shared" si="1307"/>
        <v/>
      </c>
      <c r="Q2768" s="102" t="str">
        <f t="shared" si="1308"/>
        <v/>
      </c>
      <c r="R2768" s="120" t="str">
        <f t="shared" si="1309"/>
        <v/>
      </c>
      <c r="S2768" s="54" t="str">
        <f t="shared" si="1310"/>
        <v/>
      </c>
      <c r="T2768" s="5" t="str">
        <f t="shared" si="1311"/>
        <v/>
      </c>
      <c r="U2768" s="152" t="str">
        <f t="shared" si="1294"/>
        <v/>
      </c>
      <c r="V2768" s="152" t="str">
        <f t="shared" si="1295"/>
        <v/>
      </c>
      <c r="W2768" s="153" t="str">
        <f t="shared" si="1296"/>
        <v/>
      </c>
      <c r="X2768" s="153" t="str">
        <f t="shared" si="1297"/>
        <v/>
      </c>
      <c r="Y2768" s="153" t="str">
        <f t="shared" si="1298"/>
        <v/>
      </c>
      <c r="Z2768" s="153" t="str">
        <f t="shared" si="1299"/>
        <v/>
      </c>
      <c r="AA2768" s="152" t="str">
        <f t="shared" si="1300"/>
        <v/>
      </c>
      <c r="AB2768" s="152" t="str">
        <f t="shared" si="1301"/>
        <v/>
      </c>
      <c r="AC2768" s="154" t="str">
        <f t="shared" si="1312"/>
        <v/>
      </c>
      <c r="AD2768" s="154" t="str">
        <f t="shared" si="1313"/>
        <v/>
      </c>
      <c r="AE2768" s="3" t="str">
        <f t="shared" si="1314"/>
        <v/>
      </c>
      <c r="AF2768" s="3" t="str">
        <f t="shared" si="1315"/>
        <v/>
      </c>
      <c r="AG2768" s="3" t="str">
        <f t="shared" si="1316"/>
        <v/>
      </c>
      <c r="AH2768" s="4" t="str">
        <f t="shared" si="1317"/>
        <v/>
      </c>
      <c r="AI2768" s="75" t="str">
        <f t="shared" si="1318"/>
        <v/>
      </c>
      <c r="AJ2768" s="75" t="str">
        <f t="shared" si="1319"/>
        <v/>
      </c>
    </row>
    <row r="2769" spans="1:36" ht="14.25">
      <c r="A2769" s="41" t="str">
        <f t="shared" si="1302"/>
        <v/>
      </c>
      <c r="B2769" s="150" t="str">
        <f>IF(ISNUMBER(A2769),INDEX('MetaTrader Import'!$H$13:$J$5893,TRUNC(((A2769-$A$39+1)-1)/3)+1,MOD((A2769-$A$39+1)-1,3)+1),"")</f>
        <v/>
      </c>
      <c r="C2769" s="43" t="str">
        <f t="shared" si="1303"/>
        <v/>
      </c>
      <c r="D2769" s="43" t="str">
        <f t="shared" ca="1" si="1293"/>
        <v/>
      </c>
      <c r="E2769" s="43" t="str">
        <f t="shared" si="1304"/>
        <v/>
      </c>
      <c r="F2769" s="43" t="str">
        <f t="shared" si="1305"/>
        <v/>
      </c>
      <c r="G2769" s="43" t="str">
        <f>IF(A2769&lt;&gt;"",IF(A2769&lt;Data!$G$11*0.25,$C$13/$G$32,IF(A2769&gt;Data!$G$11*0.25,$C$13,$C$13*10)),"")</f>
        <v/>
      </c>
      <c r="H2769" s="43" t="str">
        <f>IF(A2769&lt;&gt;"",IF(Data!$G$9="constant",$C$13,IF(Data!$G$9="squeeze",G2769,F2769)),"")</f>
        <v/>
      </c>
      <c r="I2769" s="38" t="str">
        <f ca="1">IF(ISNUMBER(A2769),NORMINV(RAND(),0,IF(AND(Data!$G$9="squeeze",A2769&lt;Data!$G$11*0.25),$H$32,1)*$C$30*$C$13)*($C$14*$C$12),"")</f>
        <v/>
      </c>
      <c r="J2769" s="42" t="str">
        <f ca="1">IFERROR(IF(Data!$C$6="Real",B2769,I2769+J2768+($C$14*$C$12)*(NORMINV(RAND(),$C$15,CHOOSE($G$13,$C$13,F2769,G2769)))),"")</f>
        <v/>
      </c>
      <c r="K2769" s="88" t="str">
        <f>IF(ISNUMBER(A2769), IF($G$16="fixed",$G$17,MIN(H2769*Data!$C$7*$C$16*0.5,$C$17*Data!$C$7))*$C$12,"")</f>
        <v/>
      </c>
      <c r="L2769" s="42" t="str">
        <f t="shared" ca="1" si="1320"/>
        <v/>
      </c>
      <c r="M2769" s="44" t="str">
        <f t="shared" ca="1" si="1321"/>
        <v/>
      </c>
      <c r="N2769" s="44" t="str">
        <f t="shared" ca="1" si="1322"/>
        <v/>
      </c>
      <c r="O2769" s="108" t="str">
        <f t="shared" si="1306"/>
        <v/>
      </c>
      <c r="P2769" s="102" t="str">
        <f t="shared" si="1307"/>
        <v/>
      </c>
      <c r="Q2769" s="102" t="str">
        <f t="shared" si="1308"/>
        <v/>
      </c>
      <c r="R2769" s="120" t="str">
        <f t="shared" si="1309"/>
        <v/>
      </c>
      <c r="S2769" s="54" t="str">
        <f t="shared" si="1310"/>
        <v/>
      </c>
      <c r="T2769" s="5" t="str">
        <f t="shared" si="1311"/>
        <v/>
      </c>
      <c r="U2769" s="152" t="str">
        <f t="shared" si="1294"/>
        <v/>
      </c>
      <c r="V2769" s="152" t="str">
        <f t="shared" si="1295"/>
        <v/>
      </c>
      <c r="W2769" s="153" t="str">
        <f t="shared" si="1296"/>
        <v/>
      </c>
      <c r="X2769" s="153" t="str">
        <f t="shared" si="1297"/>
        <v/>
      </c>
      <c r="Y2769" s="153" t="str">
        <f t="shared" si="1298"/>
        <v/>
      </c>
      <c r="Z2769" s="153" t="str">
        <f t="shared" si="1299"/>
        <v/>
      </c>
      <c r="AA2769" s="152" t="str">
        <f t="shared" si="1300"/>
        <v/>
      </c>
      <c r="AB2769" s="152" t="str">
        <f t="shared" si="1301"/>
        <v/>
      </c>
      <c r="AC2769" s="154" t="str">
        <f t="shared" si="1312"/>
        <v/>
      </c>
      <c r="AD2769" s="154" t="str">
        <f t="shared" si="1313"/>
        <v/>
      </c>
      <c r="AE2769" s="3" t="str">
        <f t="shared" si="1314"/>
        <v/>
      </c>
      <c r="AF2769" s="3" t="str">
        <f t="shared" si="1315"/>
        <v/>
      </c>
      <c r="AG2769" s="3" t="str">
        <f t="shared" si="1316"/>
        <v/>
      </c>
      <c r="AH2769" s="4" t="str">
        <f t="shared" si="1317"/>
        <v/>
      </c>
      <c r="AI2769" s="75" t="str">
        <f t="shared" si="1318"/>
        <v/>
      </c>
      <c r="AJ2769" s="75" t="str">
        <f t="shared" si="1319"/>
        <v/>
      </c>
    </row>
    <row r="2770" spans="1:36" ht="14.25">
      <c r="A2770" s="41" t="str">
        <f t="shared" si="1302"/>
        <v/>
      </c>
      <c r="B2770" s="150" t="str">
        <f>IF(ISNUMBER(A2770),INDEX('MetaTrader Import'!$H$13:$J$5893,TRUNC(((A2770-$A$39+1)-1)/3)+1,MOD((A2770-$A$39+1)-1,3)+1),"")</f>
        <v/>
      </c>
      <c r="C2770" s="43" t="str">
        <f t="shared" si="1303"/>
        <v/>
      </c>
      <c r="D2770" s="43" t="str">
        <f t="shared" ca="1" si="1293"/>
        <v/>
      </c>
      <c r="E2770" s="43" t="str">
        <f t="shared" si="1304"/>
        <v/>
      </c>
      <c r="F2770" s="43" t="str">
        <f t="shared" si="1305"/>
        <v/>
      </c>
      <c r="G2770" s="43" t="str">
        <f>IF(A2770&lt;&gt;"",IF(A2770&lt;Data!$G$11*0.25,$C$13/$G$32,IF(A2770&gt;Data!$G$11*0.25,$C$13,$C$13*10)),"")</f>
        <v/>
      </c>
      <c r="H2770" s="43" t="str">
        <f>IF(A2770&lt;&gt;"",IF(Data!$G$9="constant",$C$13,IF(Data!$G$9="squeeze",G2770,F2770)),"")</f>
        <v/>
      </c>
      <c r="I2770" s="38" t="str">
        <f ca="1">IF(ISNUMBER(A2770),NORMINV(RAND(),0,IF(AND(Data!$G$9="squeeze",A2770&lt;Data!$G$11*0.25),$H$32,1)*$C$30*$C$13)*($C$14*$C$12),"")</f>
        <v/>
      </c>
      <c r="J2770" s="42" t="str">
        <f ca="1">IFERROR(IF(Data!$C$6="Real",B2770,I2770+J2769+($C$14*$C$12)*(NORMINV(RAND(),$C$15,CHOOSE($G$13,$C$13,F2770,G2770)))),"")</f>
        <v/>
      </c>
      <c r="K2770" s="88" t="str">
        <f>IF(ISNUMBER(A2770), IF($G$16="fixed",$G$17,MIN(H2770*Data!$C$7*$C$16*0.5,$C$17*Data!$C$7))*$C$12,"")</f>
        <v/>
      </c>
      <c r="L2770" s="42" t="str">
        <f t="shared" ca="1" si="1320"/>
        <v/>
      </c>
      <c r="M2770" s="44" t="str">
        <f t="shared" ca="1" si="1321"/>
        <v/>
      </c>
      <c r="N2770" s="44" t="str">
        <f t="shared" ca="1" si="1322"/>
        <v/>
      </c>
      <c r="O2770" s="108" t="str">
        <f t="shared" si="1306"/>
        <v/>
      </c>
      <c r="P2770" s="102" t="str">
        <f t="shared" si="1307"/>
        <v/>
      </c>
      <c r="Q2770" s="102" t="str">
        <f t="shared" si="1308"/>
        <v/>
      </c>
      <c r="R2770" s="120" t="str">
        <f t="shared" si="1309"/>
        <v/>
      </c>
      <c r="S2770" s="54" t="str">
        <f t="shared" si="1310"/>
        <v/>
      </c>
      <c r="T2770" s="5" t="str">
        <f t="shared" si="1311"/>
        <v/>
      </c>
      <c r="U2770" s="152" t="str">
        <f t="shared" si="1294"/>
        <v/>
      </c>
      <c r="V2770" s="152" t="str">
        <f t="shared" si="1295"/>
        <v/>
      </c>
      <c r="W2770" s="153" t="str">
        <f t="shared" si="1296"/>
        <v/>
      </c>
      <c r="X2770" s="153" t="str">
        <f t="shared" si="1297"/>
        <v/>
      </c>
      <c r="Y2770" s="153" t="str">
        <f t="shared" si="1298"/>
        <v/>
      </c>
      <c r="Z2770" s="153" t="str">
        <f t="shared" si="1299"/>
        <v/>
      </c>
      <c r="AA2770" s="152" t="str">
        <f t="shared" si="1300"/>
        <v/>
      </c>
      <c r="AB2770" s="152" t="str">
        <f t="shared" si="1301"/>
        <v/>
      </c>
      <c r="AC2770" s="154" t="str">
        <f t="shared" si="1312"/>
        <v/>
      </c>
      <c r="AD2770" s="154" t="str">
        <f t="shared" si="1313"/>
        <v/>
      </c>
      <c r="AE2770" s="3" t="str">
        <f t="shared" si="1314"/>
        <v/>
      </c>
      <c r="AF2770" s="3" t="str">
        <f t="shared" si="1315"/>
        <v/>
      </c>
      <c r="AG2770" s="3" t="str">
        <f t="shared" si="1316"/>
        <v/>
      </c>
      <c r="AH2770" s="4" t="str">
        <f t="shared" si="1317"/>
        <v/>
      </c>
      <c r="AI2770" s="75" t="str">
        <f t="shared" si="1318"/>
        <v/>
      </c>
      <c r="AJ2770" s="75" t="str">
        <f t="shared" si="1319"/>
        <v/>
      </c>
    </row>
    <row r="2771" spans="1:36" ht="14.25">
      <c r="A2771" s="41" t="str">
        <f t="shared" si="1302"/>
        <v/>
      </c>
      <c r="B2771" s="150" t="str">
        <f>IF(ISNUMBER(A2771),INDEX('MetaTrader Import'!$H$13:$J$5893,TRUNC(((A2771-$A$39+1)-1)/3)+1,MOD((A2771-$A$39+1)-1,3)+1),"")</f>
        <v/>
      </c>
      <c r="C2771" s="43" t="str">
        <f t="shared" si="1303"/>
        <v/>
      </c>
      <c r="D2771" s="43" t="str">
        <f t="shared" ca="1" si="1293"/>
        <v/>
      </c>
      <c r="E2771" s="43" t="str">
        <f t="shared" si="1304"/>
        <v/>
      </c>
      <c r="F2771" s="43" t="str">
        <f t="shared" si="1305"/>
        <v/>
      </c>
      <c r="G2771" s="43" t="str">
        <f>IF(A2771&lt;&gt;"",IF(A2771&lt;Data!$G$11*0.25,$C$13/$G$32,IF(A2771&gt;Data!$G$11*0.25,$C$13,$C$13*10)),"")</f>
        <v/>
      </c>
      <c r="H2771" s="43" t="str">
        <f>IF(A2771&lt;&gt;"",IF(Data!$G$9="constant",$C$13,IF(Data!$G$9="squeeze",G2771,F2771)),"")</f>
        <v/>
      </c>
      <c r="I2771" s="38" t="str">
        <f ca="1">IF(ISNUMBER(A2771),NORMINV(RAND(),0,IF(AND(Data!$G$9="squeeze",A2771&lt;Data!$G$11*0.25),$H$32,1)*$C$30*$C$13)*($C$14*$C$12),"")</f>
        <v/>
      </c>
      <c r="J2771" s="42" t="str">
        <f ca="1">IFERROR(IF(Data!$C$6="Real",B2771,I2771+J2770+($C$14*$C$12)*(NORMINV(RAND(),$C$15,CHOOSE($G$13,$C$13,F2771,G2771)))),"")</f>
        <v/>
      </c>
      <c r="K2771" s="88" t="str">
        <f>IF(ISNUMBER(A2771), IF($G$16="fixed",$G$17,MIN(H2771*Data!$C$7*$C$16*0.5,$C$17*Data!$C$7))*$C$12,"")</f>
        <v/>
      </c>
      <c r="L2771" s="42" t="str">
        <f t="shared" ca="1" si="1320"/>
        <v/>
      </c>
      <c r="M2771" s="44" t="str">
        <f t="shared" ca="1" si="1321"/>
        <v/>
      </c>
      <c r="N2771" s="44" t="str">
        <f t="shared" ca="1" si="1322"/>
        <v/>
      </c>
      <c r="O2771" s="108" t="str">
        <f t="shared" si="1306"/>
        <v/>
      </c>
      <c r="P2771" s="102" t="str">
        <f t="shared" si="1307"/>
        <v/>
      </c>
      <c r="Q2771" s="102" t="str">
        <f t="shared" si="1308"/>
        <v/>
      </c>
      <c r="R2771" s="120" t="str">
        <f t="shared" si="1309"/>
        <v/>
      </c>
      <c r="S2771" s="54" t="str">
        <f t="shared" si="1310"/>
        <v/>
      </c>
      <c r="T2771" s="5" t="str">
        <f t="shared" si="1311"/>
        <v/>
      </c>
      <c r="U2771" s="152" t="str">
        <f t="shared" si="1294"/>
        <v/>
      </c>
      <c r="V2771" s="152" t="str">
        <f t="shared" si="1295"/>
        <v/>
      </c>
      <c r="W2771" s="153" t="str">
        <f t="shared" si="1296"/>
        <v/>
      </c>
      <c r="X2771" s="153" t="str">
        <f t="shared" si="1297"/>
        <v/>
      </c>
      <c r="Y2771" s="153" t="str">
        <f t="shared" si="1298"/>
        <v/>
      </c>
      <c r="Z2771" s="153" t="str">
        <f t="shared" si="1299"/>
        <v/>
      </c>
      <c r="AA2771" s="152" t="str">
        <f t="shared" si="1300"/>
        <v/>
      </c>
      <c r="AB2771" s="152" t="str">
        <f t="shared" si="1301"/>
        <v/>
      </c>
      <c r="AC2771" s="154" t="str">
        <f t="shared" si="1312"/>
        <v/>
      </c>
      <c r="AD2771" s="154" t="str">
        <f t="shared" si="1313"/>
        <v/>
      </c>
      <c r="AE2771" s="3" t="str">
        <f t="shared" si="1314"/>
        <v/>
      </c>
      <c r="AF2771" s="3" t="str">
        <f t="shared" si="1315"/>
        <v/>
      </c>
      <c r="AG2771" s="3" t="str">
        <f t="shared" si="1316"/>
        <v/>
      </c>
      <c r="AH2771" s="4" t="str">
        <f t="shared" si="1317"/>
        <v/>
      </c>
      <c r="AI2771" s="75" t="str">
        <f t="shared" si="1318"/>
        <v/>
      </c>
      <c r="AJ2771" s="75" t="str">
        <f t="shared" si="1319"/>
        <v/>
      </c>
    </row>
    <row r="2772" spans="1:36" ht="14.25">
      <c r="A2772" s="41" t="str">
        <f t="shared" si="1302"/>
        <v/>
      </c>
      <c r="B2772" s="150" t="str">
        <f>IF(ISNUMBER(A2772),INDEX('MetaTrader Import'!$H$13:$J$5893,TRUNC(((A2772-$A$39+1)-1)/3)+1,MOD((A2772-$A$39+1)-1,3)+1),"")</f>
        <v/>
      </c>
      <c r="C2772" s="43" t="str">
        <f t="shared" si="1303"/>
        <v/>
      </c>
      <c r="D2772" s="43" t="str">
        <f t="shared" ca="1" si="1293"/>
        <v/>
      </c>
      <c r="E2772" s="43" t="str">
        <f t="shared" si="1304"/>
        <v/>
      </c>
      <c r="F2772" s="43" t="str">
        <f t="shared" si="1305"/>
        <v/>
      </c>
      <c r="G2772" s="43" t="str">
        <f>IF(A2772&lt;&gt;"",IF(A2772&lt;Data!$G$11*0.25,$C$13/$G$32,IF(A2772&gt;Data!$G$11*0.25,$C$13,$C$13*10)),"")</f>
        <v/>
      </c>
      <c r="H2772" s="43" t="str">
        <f>IF(A2772&lt;&gt;"",IF(Data!$G$9="constant",$C$13,IF(Data!$G$9="squeeze",G2772,F2772)),"")</f>
        <v/>
      </c>
      <c r="I2772" s="38" t="str">
        <f ca="1">IF(ISNUMBER(A2772),NORMINV(RAND(),0,IF(AND(Data!$G$9="squeeze",A2772&lt;Data!$G$11*0.25),$H$32,1)*$C$30*$C$13)*($C$14*$C$12),"")</f>
        <v/>
      </c>
      <c r="J2772" s="42" t="str">
        <f ca="1">IFERROR(IF(Data!$C$6="Real",B2772,I2772+J2771+($C$14*$C$12)*(NORMINV(RAND(),$C$15,CHOOSE($G$13,$C$13,F2772,G2772)))),"")</f>
        <v/>
      </c>
      <c r="K2772" s="88" t="str">
        <f>IF(ISNUMBER(A2772), IF($G$16="fixed",$G$17,MIN(H2772*Data!$C$7*$C$16*0.5,$C$17*Data!$C$7))*$C$12,"")</f>
        <v/>
      </c>
      <c r="L2772" s="42" t="str">
        <f t="shared" ca="1" si="1320"/>
        <v/>
      </c>
      <c r="M2772" s="44" t="str">
        <f t="shared" ca="1" si="1321"/>
        <v/>
      </c>
      <c r="N2772" s="44" t="str">
        <f t="shared" ca="1" si="1322"/>
        <v/>
      </c>
      <c r="O2772" s="108" t="str">
        <f t="shared" si="1306"/>
        <v/>
      </c>
      <c r="P2772" s="102" t="str">
        <f t="shared" si="1307"/>
        <v/>
      </c>
      <c r="Q2772" s="102" t="str">
        <f t="shared" si="1308"/>
        <v/>
      </c>
      <c r="R2772" s="120" t="str">
        <f t="shared" si="1309"/>
        <v/>
      </c>
      <c r="S2772" s="54" t="str">
        <f t="shared" si="1310"/>
        <v/>
      </c>
      <c r="T2772" s="5" t="str">
        <f t="shared" si="1311"/>
        <v/>
      </c>
      <c r="U2772" s="152" t="str">
        <f t="shared" si="1294"/>
        <v/>
      </c>
      <c r="V2772" s="152" t="str">
        <f t="shared" si="1295"/>
        <v/>
      </c>
      <c r="W2772" s="153" t="str">
        <f t="shared" si="1296"/>
        <v/>
      </c>
      <c r="X2772" s="153" t="str">
        <f t="shared" si="1297"/>
        <v/>
      </c>
      <c r="Y2772" s="153" t="str">
        <f t="shared" si="1298"/>
        <v/>
      </c>
      <c r="Z2772" s="153" t="str">
        <f t="shared" si="1299"/>
        <v/>
      </c>
      <c r="AA2772" s="152" t="str">
        <f t="shared" si="1300"/>
        <v/>
      </c>
      <c r="AB2772" s="152" t="str">
        <f t="shared" si="1301"/>
        <v/>
      </c>
      <c r="AC2772" s="154" t="str">
        <f t="shared" si="1312"/>
        <v/>
      </c>
      <c r="AD2772" s="154" t="str">
        <f t="shared" si="1313"/>
        <v/>
      </c>
      <c r="AE2772" s="3" t="str">
        <f t="shared" si="1314"/>
        <v/>
      </c>
      <c r="AF2772" s="3" t="str">
        <f t="shared" si="1315"/>
        <v/>
      </c>
      <c r="AG2772" s="3" t="str">
        <f t="shared" si="1316"/>
        <v/>
      </c>
      <c r="AH2772" s="4" t="str">
        <f t="shared" si="1317"/>
        <v/>
      </c>
      <c r="AI2772" s="75" t="str">
        <f t="shared" si="1318"/>
        <v/>
      </c>
      <c r="AJ2772" s="75" t="str">
        <f t="shared" si="1319"/>
        <v/>
      </c>
    </row>
    <row r="2773" spans="1:36" ht="14.25">
      <c r="A2773" s="41" t="str">
        <f t="shared" si="1302"/>
        <v/>
      </c>
      <c r="B2773" s="150" t="str">
        <f>IF(ISNUMBER(A2773),INDEX('MetaTrader Import'!$H$13:$J$5893,TRUNC(((A2773-$A$39+1)-1)/3)+1,MOD((A2773-$A$39+1)-1,3)+1),"")</f>
        <v/>
      </c>
      <c r="C2773" s="43" t="str">
        <f t="shared" si="1303"/>
        <v/>
      </c>
      <c r="D2773" s="43" t="str">
        <f t="shared" ca="1" si="1293"/>
        <v/>
      </c>
      <c r="E2773" s="43" t="str">
        <f t="shared" si="1304"/>
        <v/>
      </c>
      <c r="F2773" s="43" t="str">
        <f t="shared" si="1305"/>
        <v/>
      </c>
      <c r="G2773" s="43" t="str">
        <f>IF(A2773&lt;&gt;"",IF(A2773&lt;Data!$G$11*0.25,$C$13/$G$32,IF(A2773&gt;Data!$G$11*0.25,$C$13,$C$13*10)),"")</f>
        <v/>
      </c>
      <c r="H2773" s="43" t="str">
        <f>IF(A2773&lt;&gt;"",IF(Data!$G$9="constant",$C$13,IF(Data!$G$9="squeeze",G2773,F2773)),"")</f>
        <v/>
      </c>
      <c r="I2773" s="38" t="str">
        <f ca="1">IF(ISNUMBER(A2773),NORMINV(RAND(),0,IF(AND(Data!$G$9="squeeze",A2773&lt;Data!$G$11*0.25),$H$32,1)*$C$30*$C$13)*($C$14*$C$12),"")</f>
        <v/>
      </c>
      <c r="J2773" s="42" t="str">
        <f ca="1">IFERROR(IF(Data!$C$6="Real",B2773,I2773+J2772+($C$14*$C$12)*(NORMINV(RAND(),$C$15,CHOOSE($G$13,$C$13,F2773,G2773)))),"")</f>
        <v/>
      </c>
      <c r="K2773" s="88" t="str">
        <f>IF(ISNUMBER(A2773), IF($G$16="fixed",$G$17,MIN(H2773*Data!$C$7*$C$16*0.5,$C$17*Data!$C$7))*$C$12,"")</f>
        <v/>
      </c>
      <c r="L2773" s="42" t="str">
        <f t="shared" ca="1" si="1320"/>
        <v/>
      </c>
      <c r="M2773" s="44" t="str">
        <f t="shared" ca="1" si="1321"/>
        <v/>
      </c>
      <c r="N2773" s="44" t="str">
        <f t="shared" ca="1" si="1322"/>
        <v/>
      </c>
      <c r="O2773" s="108" t="str">
        <f t="shared" si="1306"/>
        <v/>
      </c>
      <c r="P2773" s="102" t="str">
        <f t="shared" si="1307"/>
        <v/>
      </c>
      <c r="Q2773" s="102" t="str">
        <f t="shared" si="1308"/>
        <v/>
      </c>
      <c r="R2773" s="120" t="str">
        <f t="shared" si="1309"/>
        <v/>
      </c>
      <c r="S2773" s="54" t="str">
        <f t="shared" si="1310"/>
        <v/>
      </c>
      <c r="T2773" s="5" t="str">
        <f t="shared" si="1311"/>
        <v/>
      </c>
      <c r="U2773" s="152" t="str">
        <f t="shared" si="1294"/>
        <v/>
      </c>
      <c r="V2773" s="152" t="str">
        <f t="shared" si="1295"/>
        <v/>
      </c>
      <c r="W2773" s="153" t="str">
        <f t="shared" si="1296"/>
        <v/>
      </c>
      <c r="X2773" s="153" t="str">
        <f t="shared" si="1297"/>
        <v/>
      </c>
      <c r="Y2773" s="153" t="str">
        <f t="shared" si="1298"/>
        <v/>
      </c>
      <c r="Z2773" s="153" t="str">
        <f t="shared" si="1299"/>
        <v/>
      </c>
      <c r="AA2773" s="152" t="str">
        <f t="shared" si="1300"/>
        <v/>
      </c>
      <c r="AB2773" s="152" t="str">
        <f t="shared" si="1301"/>
        <v/>
      </c>
      <c r="AC2773" s="154" t="str">
        <f t="shared" si="1312"/>
        <v/>
      </c>
      <c r="AD2773" s="154" t="str">
        <f t="shared" si="1313"/>
        <v/>
      </c>
      <c r="AE2773" s="3" t="str">
        <f t="shared" si="1314"/>
        <v/>
      </c>
      <c r="AF2773" s="3" t="str">
        <f t="shared" si="1315"/>
        <v/>
      </c>
      <c r="AG2773" s="3" t="str">
        <f t="shared" si="1316"/>
        <v/>
      </c>
      <c r="AH2773" s="4" t="str">
        <f t="shared" si="1317"/>
        <v/>
      </c>
      <c r="AI2773" s="75" t="str">
        <f t="shared" si="1318"/>
        <v/>
      </c>
      <c r="AJ2773" s="75" t="str">
        <f t="shared" si="1319"/>
        <v/>
      </c>
    </row>
    <row r="2774" spans="1:36" ht="14.25">
      <c r="A2774" s="41" t="str">
        <f t="shared" si="1302"/>
        <v/>
      </c>
      <c r="B2774" s="150" t="str">
        <f>IF(ISNUMBER(A2774),INDEX('MetaTrader Import'!$H$13:$J$5893,TRUNC(((A2774-$A$39+1)-1)/3)+1,MOD((A2774-$A$39+1)-1,3)+1),"")</f>
        <v/>
      </c>
      <c r="C2774" s="43" t="str">
        <f t="shared" si="1303"/>
        <v/>
      </c>
      <c r="D2774" s="43" t="str">
        <f t="shared" ca="1" si="1293"/>
        <v/>
      </c>
      <c r="E2774" s="43" t="str">
        <f t="shared" si="1304"/>
        <v/>
      </c>
      <c r="F2774" s="43" t="str">
        <f t="shared" si="1305"/>
        <v/>
      </c>
      <c r="G2774" s="43" t="str">
        <f>IF(A2774&lt;&gt;"",IF(A2774&lt;Data!$G$11*0.25,$C$13/$G$32,IF(A2774&gt;Data!$G$11*0.25,$C$13,$C$13*10)),"")</f>
        <v/>
      </c>
      <c r="H2774" s="43" t="str">
        <f>IF(A2774&lt;&gt;"",IF(Data!$G$9="constant",$C$13,IF(Data!$G$9="squeeze",G2774,F2774)),"")</f>
        <v/>
      </c>
      <c r="I2774" s="38" t="str">
        <f ca="1">IF(ISNUMBER(A2774),NORMINV(RAND(),0,IF(AND(Data!$G$9="squeeze",A2774&lt;Data!$G$11*0.25),$H$32,1)*$C$30*$C$13)*($C$14*$C$12),"")</f>
        <v/>
      </c>
      <c r="J2774" s="42" t="str">
        <f ca="1">IFERROR(IF(Data!$C$6="Real",B2774,I2774+J2773+($C$14*$C$12)*(NORMINV(RAND(),$C$15,CHOOSE($G$13,$C$13,F2774,G2774)))),"")</f>
        <v/>
      </c>
      <c r="K2774" s="88" t="str">
        <f>IF(ISNUMBER(A2774), IF($G$16="fixed",$G$17,MIN(H2774*Data!$C$7*$C$16*0.5,$C$17*Data!$C$7))*$C$12,"")</f>
        <v/>
      </c>
      <c r="L2774" s="42" t="str">
        <f t="shared" ca="1" si="1320"/>
        <v/>
      </c>
      <c r="M2774" s="44" t="str">
        <f t="shared" ca="1" si="1321"/>
        <v/>
      </c>
      <c r="N2774" s="44" t="str">
        <f t="shared" ca="1" si="1322"/>
        <v/>
      </c>
      <c r="O2774" s="108" t="str">
        <f t="shared" si="1306"/>
        <v/>
      </c>
      <c r="P2774" s="102" t="str">
        <f t="shared" si="1307"/>
        <v/>
      </c>
      <c r="Q2774" s="102" t="str">
        <f t="shared" si="1308"/>
        <v/>
      </c>
      <c r="R2774" s="120" t="str">
        <f t="shared" si="1309"/>
        <v/>
      </c>
      <c r="S2774" s="54" t="str">
        <f t="shared" si="1310"/>
        <v/>
      </c>
      <c r="T2774" s="5" t="str">
        <f t="shared" si="1311"/>
        <v/>
      </c>
      <c r="U2774" s="152" t="str">
        <f t="shared" si="1294"/>
        <v/>
      </c>
      <c r="V2774" s="152" t="str">
        <f t="shared" si="1295"/>
        <v/>
      </c>
      <c r="W2774" s="153" t="str">
        <f t="shared" si="1296"/>
        <v/>
      </c>
      <c r="X2774" s="153" t="str">
        <f t="shared" si="1297"/>
        <v/>
      </c>
      <c r="Y2774" s="153" t="str">
        <f t="shared" si="1298"/>
        <v/>
      </c>
      <c r="Z2774" s="153" t="str">
        <f t="shared" si="1299"/>
        <v/>
      </c>
      <c r="AA2774" s="152" t="str">
        <f t="shared" si="1300"/>
        <v/>
      </c>
      <c r="AB2774" s="152" t="str">
        <f t="shared" si="1301"/>
        <v/>
      </c>
      <c r="AC2774" s="154" t="str">
        <f t="shared" si="1312"/>
        <v/>
      </c>
      <c r="AD2774" s="154" t="str">
        <f t="shared" si="1313"/>
        <v/>
      </c>
      <c r="AE2774" s="3" t="str">
        <f t="shared" si="1314"/>
        <v/>
      </c>
      <c r="AF2774" s="3" t="str">
        <f t="shared" si="1315"/>
        <v/>
      </c>
      <c r="AG2774" s="3" t="str">
        <f t="shared" si="1316"/>
        <v/>
      </c>
      <c r="AH2774" s="4" t="str">
        <f t="shared" si="1317"/>
        <v/>
      </c>
      <c r="AI2774" s="75" t="str">
        <f t="shared" si="1318"/>
        <v/>
      </c>
      <c r="AJ2774" s="75" t="str">
        <f t="shared" si="1319"/>
        <v/>
      </c>
    </row>
    <row r="2775" spans="1:36" ht="14.25">
      <c r="A2775" s="41" t="str">
        <f t="shared" si="1302"/>
        <v/>
      </c>
      <c r="B2775" s="150" t="str">
        <f>IF(ISNUMBER(A2775),INDEX('MetaTrader Import'!$H$13:$J$5893,TRUNC(((A2775-$A$39+1)-1)/3)+1,MOD((A2775-$A$39+1)-1,3)+1),"")</f>
        <v/>
      </c>
      <c r="C2775" s="43" t="str">
        <f t="shared" si="1303"/>
        <v/>
      </c>
      <c r="D2775" s="43" t="str">
        <f t="shared" ca="1" si="1293"/>
        <v/>
      </c>
      <c r="E2775" s="43" t="str">
        <f t="shared" si="1304"/>
        <v/>
      </c>
      <c r="F2775" s="43" t="str">
        <f t="shared" si="1305"/>
        <v/>
      </c>
      <c r="G2775" s="43" t="str">
        <f>IF(A2775&lt;&gt;"",IF(A2775&lt;Data!$G$11*0.25,$C$13/$G$32,IF(A2775&gt;Data!$G$11*0.25,$C$13,$C$13*10)),"")</f>
        <v/>
      </c>
      <c r="H2775" s="43" t="str">
        <f>IF(A2775&lt;&gt;"",IF(Data!$G$9="constant",$C$13,IF(Data!$G$9="squeeze",G2775,F2775)),"")</f>
        <v/>
      </c>
      <c r="I2775" s="38" t="str">
        <f ca="1">IF(ISNUMBER(A2775),NORMINV(RAND(),0,IF(AND(Data!$G$9="squeeze",A2775&lt;Data!$G$11*0.25),$H$32,1)*$C$30*$C$13)*($C$14*$C$12),"")</f>
        <v/>
      </c>
      <c r="J2775" s="42" t="str">
        <f ca="1">IFERROR(IF(Data!$C$6="Real",B2775,I2775+J2774+($C$14*$C$12)*(NORMINV(RAND(),$C$15,CHOOSE($G$13,$C$13,F2775,G2775)))),"")</f>
        <v/>
      </c>
      <c r="K2775" s="88" t="str">
        <f>IF(ISNUMBER(A2775), IF($G$16="fixed",$G$17,MIN(H2775*Data!$C$7*$C$16*0.5,$C$17*Data!$C$7))*$C$12,"")</f>
        <v/>
      </c>
      <c r="L2775" s="42" t="str">
        <f t="shared" ca="1" si="1320"/>
        <v/>
      </c>
      <c r="M2775" s="44" t="str">
        <f t="shared" ca="1" si="1321"/>
        <v/>
      </c>
      <c r="N2775" s="44" t="str">
        <f t="shared" ca="1" si="1322"/>
        <v/>
      </c>
      <c r="O2775" s="108" t="str">
        <f t="shared" si="1306"/>
        <v/>
      </c>
      <c r="P2775" s="102" t="str">
        <f t="shared" si="1307"/>
        <v/>
      </c>
      <c r="Q2775" s="102" t="str">
        <f t="shared" si="1308"/>
        <v/>
      </c>
      <c r="R2775" s="120" t="str">
        <f t="shared" si="1309"/>
        <v/>
      </c>
      <c r="S2775" s="54" t="str">
        <f t="shared" si="1310"/>
        <v/>
      </c>
      <c r="T2775" s="5" t="str">
        <f t="shared" si="1311"/>
        <v/>
      </c>
      <c r="U2775" s="152" t="str">
        <f t="shared" si="1294"/>
        <v/>
      </c>
      <c r="V2775" s="152" t="str">
        <f t="shared" si="1295"/>
        <v/>
      </c>
      <c r="W2775" s="153" t="str">
        <f t="shared" si="1296"/>
        <v/>
      </c>
      <c r="X2775" s="153" t="str">
        <f t="shared" si="1297"/>
        <v/>
      </c>
      <c r="Y2775" s="153" t="str">
        <f t="shared" si="1298"/>
        <v/>
      </c>
      <c r="Z2775" s="153" t="str">
        <f t="shared" si="1299"/>
        <v/>
      </c>
      <c r="AA2775" s="152" t="str">
        <f t="shared" si="1300"/>
        <v/>
      </c>
      <c r="AB2775" s="152" t="str">
        <f t="shared" si="1301"/>
        <v/>
      </c>
      <c r="AC2775" s="154" t="str">
        <f t="shared" si="1312"/>
        <v/>
      </c>
      <c r="AD2775" s="154" t="str">
        <f t="shared" si="1313"/>
        <v/>
      </c>
      <c r="AE2775" s="3" t="str">
        <f t="shared" si="1314"/>
        <v/>
      </c>
      <c r="AF2775" s="3" t="str">
        <f t="shared" si="1315"/>
        <v/>
      </c>
      <c r="AG2775" s="3" t="str">
        <f t="shared" si="1316"/>
        <v/>
      </c>
      <c r="AH2775" s="4" t="str">
        <f t="shared" si="1317"/>
        <v/>
      </c>
      <c r="AI2775" s="75" t="str">
        <f t="shared" si="1318"/>
        <v/>
      </c>
      <c r="AJ2775" s="75" t="str">
        <f t="shared" si="1319"/>
        <v/>
      </c>
    </row>
    <row r="2776" spans="1:36" ht="14.25">
      <c r="A2776" s="41" t="str">
        <f t="shared" si="1302"/>
        <v/>
      </c>
      <c r="B2776" s="150" t="str">
        <f>IF(ISNUMBER(A2776),INDEX('MetaTrader Import'!$H$13:$J$5893,TRUNC(((A2776-$A$39+1)-1)/3)+1,MOD((A2776-$A$39+1)-1,3)+1),"")</f>
        <v/>
      </c>
      <c r="C2776" s="43" t="str">
        <f t="shared" si="1303"/>
        <v/>
      </c>
      <c r="D2776" s="43" t="str">
        <f t="shared" ca="1" si="1293"/>
        <v/>
      </c>
      <c r="E2776" s="43" t="str">
        <f t="shared" si="1304"/>
        <v/>
      </c>
      <c r="F2776" s="43" t="str">
        <f t="shared" si="1305"/>
        <v/>
      </c>
      <c r="G2776" s="43" t="str">
        <f>IF(A2776&lt;&gt;"",IF(A2776&lt;Data!$G$11*0.25,$C$13/$G$32,IF(A2776&gt;Data!$G$11*0.25,$C$13,$C$13*10)),"")</f>
        <v/>
      </c>
      <c r="H2776" s="43" t="str">
        <f>IF(A2776&lt;&gt;"",IF(Data!$G$9="constant",$C$13,IF(Data!$G$9="squeeze",G2776,F2776)),"")</f>
        <v/>
      </c>
      <c r="I2776" s="38" t="str">
        <f ca="1">IF(ISNUMBER(A2776),NORMINV(RAND(),0,IF(AND(Data!$G$9="squeeze",A2776&lt;Data!$G$11*0.25),$H$32,1)*$C$30*$C$13)*($C$14*$C$12),"")</f>
        <v/>
      </c>
      <c r="J2776" s="42" t="str">
        <f ca="1">IFERROR(IF(Data!$C$6="Real",B2776,I2776+J2775+($C$14*$C$12)*(NORMINV(RAND(),$C$15,CHOOSE($G$13,$C$13,F2776,G2776)))),"")</f>
        <v/>
      </c>
      <c r="K2776" s="88" t="str">
        <f>IF(ISNUMBER(A2776), IF($G$16="fixed",$G$17,MIN(H2776*Data!$C$7*$C$16*0.5,$C$17*Data!$C$7))*$C$12,"")</f>
        <v/>
      </c>
      <c r="L2776" s="42" t="str">
        <f t="shared" ca="1" si="1320"/>
        <v/>
      </c>
      <c r="M2776" s="44" t="str">
        <f t="shared" ca="1" si="1321"/>
        <v/>
      </c>
      <c r="N2776" s="44" t="str">
        <f t="shared" ca="1" si="1322"/>
        <v/>
      </c>
      <c r="O2776" s="108" t="str">
        <f t="shared" si="1306"/>
        <v/>
      </c>
      <c r="P2776" s="102" t="str">
        <f t="shared" si="1307"/>
        <v/>
      </c>
      <c r="Q2776" s="102" t="str">
        <f t="shared" si="1308"/>
        <v/>
      </c>
      <c r="R2776" s="120" t="str">
        <f t="shared" si="1309"/>
        <v/>
      </c>
      <c r="S2776" s="54" t="str">
        <f t="shared" si="1310"/>
        <v/>
      </c>
      <c r="T2776" s="5" t="str">
        <f t="shared" si="1311"/>
        <v/>
      </c>
      <c r="U2776" s="152" t="str">
        <f t="shared" si="1294"/>
        <v/>
      </c>
      <c r="V2776" s="152" t="str">
        <f t="shared" si="1295"/>
        <v/>
      </c>
      <c r="W2776" s="153" t="str">
        <f t="shared" si="1296"/>
        <v/>
      </c>
      <c r="X2776" s="153" t="str">
        <f t="shared" si="1297"/>
        <v/>
      </c>
      <c r="Y2776" s="153" t="str">
        <f t="shared" si="1298"/>
        <v/>
      </c>
      <c r="Z2776" s="153" t="str">
        <f t="shared" si="1299"/>
        <v/>
      </c>
      <c r="AA2776" s="152" t="str">
        <f t="shared" si="1300"/>
        <v/>
      </c>
      <c r="AB2776" s="152" t="str">
        <f t="shared" si="1301"/>
        <v/>
      </c>
      <c r="AC2776" s="154" t="str">
        <f t="shared" si="1312"/>
        <v/>
      </c>
      <c r="AD2776" s="154" t="str">
        <f t="shared" si="1313"/>
        <v/>
      </c>
      <c r="AE2776" s="3" t="str">
        <f t="shared" si="1314"/>
        <v/>
      </c>
      <c r="AF2776" s="3" t="str">
        <f t="shared" si="1315"/>
        <v/>
      </c>
      <c r="AG2776" s="3" t="str">
        <f t="shared" si="1316"/>
        <v/>
      </c>
      <c r="AH2776" s="4" t="str">
        <f t="shared" si="1317"/>
        <v/>
      </c>
      <c r="AI2776" s="75" t="str">
        <f t="shared" si="1318"/>
        <v/>
      </c>
      <c r="AJ2776" s="75" t="str">
        <f t="shared" si="1319"/>
        <v/>
      </c>
    </row>
    <row r="2777" spans="1:36" ht="14.25">
      <c r="A2777" s="41" t="str">
        <f t="shared" si="1302"/>
        <v/>
      </c>
      <c r="B2777" s="150" t="str">
        <f>IF(ISNUMBER(A2777),INDEX('MetaTrader Import'!$H$13:$J$5893,TRUNC(((A2777-$A$39+1)-1)/3)+1,MOD((A2777-$A$39+1)-1,3)+1),"")</f>
        <v/>
      </c>
      <c r="C2777" s="43" t="str">
        <f t="shared" si="1303"/>
        <v/>
      </c>
      <c r="D2777" s="43" t="str">
        <f t="shared" ca="1" si="1293"/>
        <v/>
      </c>
      <c r="E2777" s="43" t="str">
        <f t="shared" si="1304"/>
        <v/>
      </c>
      <c r="F2777" s="43" t="str">
        <f t="shared" si="1305"/>
        <v/>
      </c>
      <c r="G2777" s="43" t="str">
        <f>IF(A2777&lt;&gt;"",IF(A2777&lt;Data!$G$11*0.25,$C$13/$G$32,IF(A2777&gt;Data!$G$11*0.25,$C$13,$C$13*10)),"")</f>
        <v/>
      </c>
      <c r="H2777" s="43" t="str">
        <f>IF(A2777&lt;&gt;"",IF(Data!$G$9="constant",$C$13,IF(Data!$G$9="squeeze",G2777,F2777)),"")</f>
        <v/>
      </c>
      <c r="I2777" s="38" t="str">
        <f ca="1">IF(ISNUMBER(A2777),NORMINV(RAND(),0,IF(AND(Data!$G$9="squeeze",A2777&lt;Data!$G$11*0.25),$H$32,1)*$C$30*$C$13)*($C$14*$C$12),"")</f>
        <v/>
      </c>
      <c r="J2777" s="42" t="str">
        <f ca="1">IFERROR(IF(Data!$C$6="Real",B2777,I2777+J2776+($C$14*$C$12)*(NORMINV(RAND(),$C$15,CHOOSE($G$13,$C$13,F2777,G2777)))),"")</f>
        <v/>
      </c>
      <c r="K2777" s="88" t="str">
        <f>IF(ISNUMBER(A2777), IF($G$16="fixed",$G$17,MIN(H2777*Data!$C$7*$C$16*0.5,$C$17*Data!$C$7))*$C$12,"")</f>
        <v/>
      </c>
      <c r="L2777" s="42" t="str">
        <f t="shared" ca="1" si="1320"/>
        <v/>
      </c>
      <c r="M2777" s="44" t="str">
        <f t="shared" ca="1" si="1321"/>
        <v/>
      </c>
      <c r="N2777" s="44" t="str">
        <f t="shared" ca="1" si="1322"/>
        <v/>
      </c>
      <c r="O2777" s="108" t="str">
        <f t="shared" si="1306"/>
        <v/>
      </c>
      <c r="P2777" s="102" t="str">
        <f t="shared" si="1307"/>
        <v/>
      </c>
      <c r="Q2777" s="102" t="str">
        <f t="shared" si="1308"/>
        <v/>
      </c>
      <c r="R2777" s="120" t="str">
        <f t="shared" si="1309"/>
        <v/>
      </c>
      <c r="S2777" s="54" t="str">
        <f t="shared" si="1310"/>
        <v/>
      </c>
      <c r="T2777" s="5" t="str">
        <f t="shared" si="1311"/>
        <v/>
      </c>
      <c r="U2777" s="152" t="str">
        <f t="shared" si="1294"/>
        <v/>
      </c>
      <c r="V2777" s="152" t="str">
        <f t="shared" si="1295"/>
        <v/>
      </c>
      <c r="W2777" s="153" t="str">
        <f t="shared" si="1296"/>
        <v/>
      </c>
      <c r="X2777" s="153" t="str">
        <f t="shared" si="1297"/>
        <v/>
      </c>
      <c r="Y2777" s="153" t="str">
        <f t="shared" si="1298"/>
        <v/>
      </c>
      <c r="Z2777" s="153" t="str">
        <f t="shared" si="1299"/>
        <v/>
      </c>
      <c r="AA2777" s="152" t="str">
        <f t="shared" si="1300"/>
        <v/>
      </c>
      <c r="AB2777" s="152" t="str">
        <f t="shared" si="1301"/>
        <v/>
      </c>
      <c r="AC2777" s="154" t="str">
        <f t="shared" si="1312"/>
        <v/>
      </c>
      <c r="AD2777" s="154" t="str">
        <f t="shared" si="1313"/>
        <v/>
      </c>
      <c r="AE2777" s="3" t="str">
        <f t="shared" si="1314"/>
        <v/>
      </c>
      <c r="AF2777" s="3" t="str">
        <f t="shared" si="1315"/>
        <v/>
      </c>
      <c r="AG2777" s="3" t="str">
        <f t="shared" si="1316"/>
        <v/>
      </c>
      <c r="AH2777" s="4" t="str">
        <f t="shared" si="1317"/>
        <v/>
      </c>
      <c r="AI2777" s="75" t="str">
        <f t="shared" si="1318"/>
        <v/>
      </c>
      <c r="AJ2777" s="75" t="str">
        <f t="shared" si="1319"/>
        <v/>
      </c>
    </row>
    <row r="2778" spans="1:36" ht="14.25">
      <c r="A2778" s="41" t="str">
        <f t="shared" si="1302"/>
        <v/>
      </c>
      <c r="B2778" s="150" t="str">
        <f>IF(ISNUMBER(A2778),INDEX('MetaTrader Import'!$H$13:$J$5893,TRUNC(((A2778-$A$39+1)-1)/3)+1,MOD((A2778-$A$39+1)-1,3)+1),"")</f>
        <v/>
      </c>
      <c r="C2778" s="43" t="str">
        <f t="shared" si="1303"/>
        <v/>
      </c>
      <c r="D2778" s="43" t="str">
        <f t="shared" ca="1" si="1293"/>
        <v/>
      </c>
      <c r="E2778" s="43" t="str">
        <f t="shared" si="1304"/>
        <v/>
      </c>
      <c r="F2778" s="43" t="str">
        <f t="shared" si="1305"/>
        <v/>
      </c>
      <c r="G2778" s="43" t="str">
        <f>IF(A2778&lt;&gt;"",IF(A2778&lt;Data!$G$11*0.25,$C$13/$G$32,IF(A2778&gt;Data!$G$11*0.25,$C$13,$C$13*10)),"")</f>
        <v/>
      </c>
      <c r="H2778" s="43" t="str">
        <f>IF(A2778&lt;&gt;"",IF(Data!$G$9="constant",$C$13,IF(Data!$G$9="squeeze",G2778,F2778)),"")</f>
        <v/>
      </c>
      <c r="I2778" s="38" t="str">
        <f ca="1">IF(ISNUMBER(A2778),NORMINV(RAND(),0,IF(AND(Data!$G$9="squeeze",A2778&lt;Data!$G$11*0.25),$H$32,1)*$C$30*$C$13)*($C$14*$C$12),"")</f>
        <v/>
      </c>
      <c r="J2778" s="42" t="str">
        <f ca="1">IFERROR(IF(Data!$C$6="Real",B2778,I2778+J2777+($C$14*$C$12)*(NORMINV(RAND(),$C$15,CHOOSE($G$13,$C$13,F2778,G2778)))),"")</f>
        <v/>
      </c>
      <c r="K2778" s="88" t="str">
        <f>IF(ISNUMBER(A2778), IF($G$16="fixed",$G$17,MIN(H2778*Data!$C$7*$C$16*0.5,$C$17*Data!$C$7))*$C$12,"")</f>
        <v/>
      </c>
      <c r="L2778" s="42" t="str">
        <f t="shared" ca="1" si="1320"/>
        <v/>
      </c>
      <c r="M2778" s="44" t="str">
        <f t="shared" ca="1" si="1321"/>
        <v/>
      </c>
      <c r="N2778" s="44" t="str">
        <f t="shared" ca="1" si="1322"/>
        <v/>
      </c>
      <c r="O2778" s="108" t="str">
        <f t="shared" si="1306"/>
        <v/>
      </c>
      <c r="P2778" s="102" t="str">
        <f t="shared" si="1307"/>
        <v/>
      </c>
      <c r="Q2778" s="102" t="str">
        <f t="shared" si="1308"/>
        <v/>
      </c>
      <c r="R2778" s="120" t="str">
        <f t="shared" si="1309"/>
        <v/>
      </c>
      <c r="S2778" s="54" t="str">
        <f t="shared" si="1310"/>
        <v/>
      </c>
      <c r="T2778" s="5" t="str">
        <f t="shared" si="1311"/>
        <v/>
      </c>
      <c r="U2778" s="152" t="str">
        <f t="shared" si="1294"/>
        <v/>
      </c>
      <c r="V2778" s="152" t="str">
        <f t="shared" si="1295"/>
        <v/>
      </c>
      <c r="W2778" s="153" t="str">
        <f t="shared" si="1296"/>
        <v/>
      </c>
      <c r="X2778" s="153" t="str">
        <f t="shared" si="1297"/>
        <v/>
      </c>
      <c r="Y2778" s="153" t="str">
        <f t="shared" si="1298"/>
        <v/>
      </c>
      <c r="Z2778" s="153" t="str">
        <f t="shared" si="1299"/>
        <v/>
      </c>
      <c r="AA2778" s="152" t="str">
        <f t="shared" si="1300"/>
        <v/>
      </c>
      <c r="AB2778" s="152" t="str">
        <f t="shared" si="1301"/>
        <v/>
      </c>
      <c r="AC2778" s="154" t="str">
        <f t="shared" si="1312"/>
        <v/>
      </c>
      <c r="AD2778" s="154" t="str">
        <f t="shared" si="1313"/>
        <v/>
      </c>
      <c r="AE2778" s="3" t="str">
        <f t="shared" si="1314"/>
        <v/>
      </c>
      <c r="AF2778" s="3" t="str">
        <f t="shared" si="1315"/>
        <v/>
      </c>
      <c r="AG2778" s="3" t="str">
        <f t="shared" si="1316"/>
        <v/>
      </c>
      <c r="AH2778" s="4" t="str">
        <f t="shared" si="1317"/>
        <v/>
      </c>
      <c r="AI2778" s="75" t="str">
        <f t="shared" si="1318"/>
        <v/>
      </c>
      <c r="AJ2778" s="75" t="str">
        <f t="shared" si="1319"/>
        <v/>
      </c>
    </row>
    <row r="2779" spans="1:36" ht="14.25">
      <c r="A2779" s="41" t="str">
        <f t="shared" si="1302"/>
        <v/>
      </c>
      <c r="B2779" s="150" t="str">
        <f>IF(ISNUMBER(A2779),INDEX('MetaTrader Import'!$H$13:$J$5893,TRUNC(((A2779-$A$39+1)-1)/3)+1,MOD((A2779-$A$39+1)-1,3)+1),"")</f>
        <v/>
      </c>
      <c r="C2779" s="43" t="str">
        <f t="shared" si="1303"/>
        <v/>
      </c>
      <c r="D2779" s="43" t="str">
        <f t="shared" ca="1" si="1293"/>
        <v/>
      </c>
      <c r="E2779" s="43" t="str">
        <f t="shared" si="1304"/>
        <v/>
      </c>
      <c r="F2779" s="43" t="str">
        <f t="shared" si="1305"/>
        <v/>
      </c>
      <c r="G2779" s="43" t="str">
        <f>IF(A2779&lt;&gt;"",IF(A2779&lt;Data!$G$11*0.25,$C$13/$G$32,IF(A2779&gt;Data!$G$11*0.25,$C$13,$C$13*10)),"")</f>
        <v/>
      </c>
      <c r="H2779" s="43" t="str">
        <f>IF(A2779&lt;&gt;"",IF(Data!$G$9="constant",$C$13,IF(Data!$G$9="squeeze",G2779,F2779)),"")</f>
        <v/>
      </c>
      <c r="I2779" s="38" t="str">
        <f ca="1">IF(ISNUMBER(A2779),NORMINV(RAND(),0,IF(AND(Data!$G$9="squeeze",A2779&lt;Data!$G$11*0.25),$H$32,1)*$C$30*$C$13)*($C$14*$C$12),"")</f>
        <v/>
      </c>
      <c r="J2779" s="42" t="str">
        <f ca="1">IFERROR(IF(Data!$C$6="Real",B2779,I2779+J2778+($C$14*$C$12)*(NORMINV(RAND(),$C$15,CHOOSE($G$13,$C$13,F2779,G2779)))),"")</f>
        <v/>
      </c>
      <c r="K2779" s="88" t="str">
        <f>IF(ISNUMBER(A2779), IF($G$16="fixed",$G$17,MIN(H2779*Data!$C$7*$C$16*0.5,$C$17*Data!$C$7))*$C$12,"")</f>
        <v/>
      </c>
      <c r="L2779" s="42" t="str">
        <f t="shared" ca="1" si="1320"/>
        <v/>
      </c>
      <c r="M2779" s="44" t="str">
        <f t="shared" ca="1" si="1321"/>
        <v/>
      </c>
      <c r="N2779" s="44" t="str">
        <f t="shared" ca="1" si="1322"/>
        <v/>
      </c>
      <c r="O2779" s="108" t="str">
        <f t="shared" si="1306"/>
        <v/>
      </c>
      <c r="P2779" s="102" t="str">
        <f t="shared" si="1307"/>
        <v/>
      </c>
      <c r="Q2779" s="102" t="str">
        <f t="shared" si="1308"/>
        <v/>
      </c>
      <c r="R2779" s="120" t="str">
        <f t="shared" si="1309"/>
        <v/>
      </c>
      <c r="S2779" s="54" t="str">
        <f t="shared" si="1310"/>
        <v/>
      </c>
      <c r="T2779" s="5" t="str">
        <f t="shared" si="1311"/>
        <v/>
      </c>
      <c r="U2779" s="152" t="str">
        <f t="shared" si="1294"/>
        <v/>
      </c>
      <c r="V2779" s="152" t="str">
        <f t="shared" si="1295"/>
        <v/>
      </c>
      <c r="W2779" s="153" t="str">
        <f t="shared" si="1296"/>
        <v/>
      </c>
      <c r="X2779" s="153" t="str">
        <f t="shared" si="1297"/>
        <v/>
      </c>
      <c r="Y2779" s="153" t="str">
        <f t="shared" si="1298"/>
        <v/>
      </c>
      <c r="Z2779" s="153" t="str">
        <f t="shared" si="1299"/>
        <v/>
      </c>
      <c r="AA2779" s="152" t="str">
        <f t="shared" si="1300"/>
        <v/>
      </c>
      <c r="AB2779" s="152" t="str">
        <f t="shared" si="1301"/>
        <v/>
      </c>
      <c r="AC2779" s="154" t="str">
        <f t="shared" si="1312"/>
        <v/>
      </c>
      <c r="AD2779" s="154" t="str">
        <f t="shared" si="1313"/>
        <v/>
      </c>
      <c r="AE2779" s="3" t="str">
        <f t="shared" si="1314"/>
        <v/>
      </c>
      <c r="AF2779" s="3" t="str">
        <f t="shared" si="1315"/>
        <v/>
      </c>
      <c r="AG2779" s="3" t="str">
        <f t="shared" si="1316"/>
        <v/>
      </c>
      <c r="AH2779" s="4" t="str">
        <f t="shared" si="1317"/>
        <v/>
      </c>
      <c r="AI2779" s="75" t="str">
        <f t="shared" si="1318"/>
        <v/>
      </c>
      <c r="AJ2779" s="75" t="str">
        <f t="shared" si="1319"/>
        <v/>
      </c>
    </row>
    <row r="2780" spans="1:36" ht="14.25">
      <c r="A2780" s="41" t="str">
        <f t="shared" si="1302"/>
        <v/>
      </c>
      <c r="B2780" s="150" t="str">
        <f>IF(ISNUMBER(A2780),INDEX('MetaTrader Import'!$H$13:$J$5893,TRUNC(((A2780-$A$39+1)-1)/3)+1,MOD((A2780-$A$39+1)-1,3)+1),"")</f>
        <v/>
      </c>
      <c r="C2780" s="43" t="str">
        <f t="shared" si="1303"/>
        <v/>
      </c>
      <c r="D2780" s="43" t="str">
        <f t="shared" ca="1" si="1293"/>
        <v/>
      </c>
      <c r="E2780" s="43" t="str">
        <f t="shared" si="1304"/>
        <v/>
      </c>
      <c r="F2780" s="43" t="str">
        <f t="shared" si="1305"/>
        <v/>
      </c>
      <c r="G2780" s="43" t="str">
        <f>IF(A2780&lt;&gt;"",IF(A2780&lt;Data!$G$11*0.25,$C$13/$G$32,IF(A2780&gt;Data!$G$11*0.25,$C$13,$C$13*10)),"")</f>
        <v/>
      </c>
      <c r="H2780" s="43" t="str">
        <f>IF(A2780&lt;&gt;"",IF(Data!$G$9="constant",$C$13,IF(Data!$G$9="squeeze",G2780,F2780)),"")</f>
        <v/>
      </c>
      <c r="I2780" s="38" t="str">
        <f ca="1">IF(ISNUMBER(A2780),NORMINV(RAND(),0,IF(AND(Data!$G$9="squeeze",A2780&lt;Data!$G$11*0.25),$H$32,1)*$C$30*$C$13)*($C$14*$C$12),"")</f>
        <v/>
      </c>
      <c r="J2780" s="42" t="str">
        <f ca="1">IFERROR(IF(Data!$C$6="Real",B2780,I2780+J2779+($C$14*$C$12)*(NORMINV(RAND(),$C$15,CHOOSE($G$13,$C$13,F2780,G2780)))),"")</f>
        <v/>
      </c>
      <c r="K2780" s="88" t="str">
        <f>IF(ISNUMBER(A2780), IF($G$16="fixed",$G$17,MIN(H2780*Data!$C$7*$C$16*0.5,$C$17*Data!$C$7))*$C$12,"")</f>
        <v/>
      </c>
      <c r="L2780" s="42" t="str">
        <f t="shared" ca="1" si="1320"/>
        <v/>
      </c>
      <c r="M2780" s="44" t="str">
        <f t="shared" ca="1" si="1321"/>
        <v/>
      </c>
      <c r="N2780" s="44" t="str">
        <f t="shared" ca="1" si="1322"/>
        <v/>
      </c>
      <c r="O2780" s="108" t="str">
        <f t="shared" si="1306"/>
        <v/>
      </c>
      <c r="P2780" s="102" t="str">
        <f t="shared" si="1307"/>
        <v/>
      </c>
      <c r="Q2780" s="102" t="str">
        <f t="shared" si="1308"/>
        <v/>
      </c>
      <c r="R2780" s="120" t="str">
        <f t="shared" si="1309"/>
        <v/>
      </c>
      <c r="S2780" s="54" t="str">
        <f t="shared" si="1310"/>
        <v/>
      </c>
      <c r="T2780" s="5" t="str">
        <f t="shared" si="1311"/>
        <v/>
      </c>
      <c r="U2780" s="152" t="str">
        <f t="shared" si="1294"/>
        <v/>
      </c>
      <c r="V2780" s="152" t="str">
        <f t="shared" si="1295"/>
        <v/>
      </c>
      <c r="W2780" s="153" t="str">
        <f t="shared" si="1296"/>
        <v/>
      </c>
      <c r="X2780" s="153" t="str">
        <f t="shared" si="1297"/>
        <v/>
      </c>
      <c r="Y2780" s="153" t="str">
        <f t="shared" si="1298"/>
        <v/>
      </c>
      <c r="Z2780" s="153" t="str">
        <f t="shared" si="1299"/>
        <v/>
      </c>
      <c r="AA2780" s="152" t="str">
        <f t="shared" si="1300"/>
        <v/>
      </c>
      <c r="AB2780" s="152" t="str">
        <f t="shared" si="1301"/>
        <v/>
      </c>
      <c r="AC2780" s="154" t="str">
        <f t="shared" si="1312"/>
        <v/>
      </c>
      <c r="AD2780" s="154" t="str">
        <f t="shared" si="1313"/>
        <v/>
      </c>
      <c r="AE2780" s="3" t="str">
        <f t="shared" si="1314"/>
        <v/>
      </c>
      <c r="AF2780" s="3" t="str">
        <f t="shared" si="1315"/>
        <v/>
      </c>
      <c r="AG2780" s="3" t="str">
        <f t="shared" si="1316"/>
        <v/>
      </c>
      <c r="AH2780" s="4" t="str">
        <f t="shared" si="1317"/>
        <v/>
      </c>
      <c r="AI2780" s="75" t="str">
        <f t="shared" si="1318"/>
        <v/>
      </c>
      <c r="AJ2780" s="75" t="str">
        <f t="shared" si="1319"/>
        <v/>
      </c>
    </row>
    <row r="2781" spans="1:36" ht="14.25">
      <c r="A2781" s="41" t="str">
        <f t="shared" si="1302"/>
        <v/>
      </c>
      <c r="B2781" s="150" t="str">
        <f>IF(ISNUMBER(A2781),INDEX('MetaTrader Import'!$H$13:$J$5893,TRUNC(((A2781-$A$39+1)-1)/3)+1,MOD((A2781-$A$39+1)-1,3)+1),"")</f>
        <v/>
      </c>
      <c r="C2781" s="43" t="str">
        <f t="shared" si="1303"/>
        <v/>
      </c>
      <c r="D2781" s="43" t="str">
        <f t="shared" ca="1" si="1293"/>
        <v/>
      </c>
      <c r="E2781" s="43" t="str">
        <f t="shared" si="1304"/>
        <v/>
      </c>
      <c r="F2781" s="43" t="str">
        <f t="shared" si="1305"/>
        <v/>
      </c>
      <c r="G2781" s="43" t="str">
        <f>IF(A2781&lt;&gt;"",IF(A2781&lt;Data!$G$11*0.25,$C$13/$G$32,IF(A2781&gt;Data!$G$11*0.25,$C$13,$C$13*10)),"")</f>
        <v/>
      </c>
      <c r="H2781" s="43" t="str">
        <f>IF(A2781&lt;&gt;"",IF(Data!$G$9="constant",$C$13,IF(Data!$G$9="squeeze",G2781,F2781)),"")</f>
        <v/>
      </c>
      <c r="I2781" s="38" t="str">
        <f ca="1">IF(ISNUMBER(A2781),NORMINV(RAND(),0,IF(AND(Data!$G$9="squeeze",A2781&lt;Data!$G$11*0.25),$H$32,1)*$C$30*$C$13)*($C$14*$C$12),"")</f>
        <v/>
      </c>
      <c r="J2781" s="42" t="str">
        <f ca="1">IFERROR(IF(Data!$C$6="Real",B2781,I2781+J2780+($C$14*$C$12)*(NORMINV(RAND(),$C$15,CHOOSE($G$13,$C$13,F2781,G2781)))),"")</f>
        <v/>
      </c>
      <c r="K2781" s="88" t="str">
        <f>IF(ISNUMBER(A2781), IF($G$16="fixed",$G$17,MIN(H2781*Data!$C$7*$C$16*0.5,$C$17*Data!$C$7))*$C$12,"")</f>
        <v/>
      </c>
      <c r="L2781" s="42" t="str">
        <f t="shared" ca="1" si="1320"/>
        <v/>
      </c>
      <c r="M2781" s="44" t="str">
        <f t="shared" ca="1" si="1321"/>
        <v/>
      </c>
      <c r="N2781" s="44" t="str">
        <f t="shared" ca="1" si="1322"/>
        <v/>
      </c>
      <c r="O2781" s="108" t="str">
        <f t="shared" si="1306"/>
        <v/>
      </c>
      <c r="P2781" s="102" t="str">
        <f t="shared" si="1307"/>
        <v/>
      </c>
      <c r="Q2781" s="102" t="str">
        <f t="shared" si="1308"/>
        <v/>
      </c>
      <c r="R2781" s="120" t="str">
        <f t="shared" si="1309"/>
        <v/>
      </c>
      <c r="S2781" s="54" t="str">
        <f t="shared" si="1310"/>
        <v/>
      </c>
      <c r="T2781" s="5" t="str">
        <f t="shared" si="1311"/>
        <v/>
      </c>
      <c r="U2781" s="152" t="str">
        <f t="shared" si="1294"/>
        <v/>
      </c>
      <c r="V2781" s="152" t="str">
        <f t="shared" si="1295"/>
        <v/>
      </c>
      <c r="W2781" s="153" t="str">
        <f t="shared" si="1296"/>
        <v/>
      </c>
      <c r="X2781" s="153" t="str">
        <f t="shared" si="1297"/>
        <v/>
      </c>
      <c r="Y2781" s="153" t="str">
        <f t="shared" si="1298"/>
        <v/>
      </c>
      <c r="Z2781" s="153" t="str">
        <f t="shared" si="1299"/>
        <v/>
      </c>
      <c r="AA2781" s="152" t="str">
        <f t="shared" si="1300"/>
        <v/>
      </c>
      <c r="AB2781" s="152" t="str">
        <f t="shared" si="1301"/>
        <v/>
      </c>
      <c r="AC2781" s="154" t="str">
        <f t="shared" si="1312"/>
        <v/>
      </c>
      <c r="AD2781" s="154" t="str">
        <f t="shared" si="1313"/>
        <v/>
      </c>
      <c r="AE2781" s="3" t="str">
        <f t="shared" si="1314"/>
        <v/>
      </c>
      <c r="AF2781" s="3" t="str">
        <f t="shared" si="1315"/>
        <v/>
      </c>
      <c r="AG2781" s="3" t="str">
        <f t="shared" si="1316"/>
        <v/>
      </c>
      <c r="AH2781" s="4" t="str">
        <f t="shared" si="1317"/>
        <v/>
      </c>
      <c r="AI2781" s="75" t="str">
        <f t="shared" si="1318"/>
        <v/>
      </c>
      <c r="AJ2781" s="75" t="str">
        <f t="shared" si="1319"/>
        <v/>
      </c>
    </row>
    <row r="2782" spans="1:36" ht="14.25">
      <c r="A2782" s="41" t="str">
        <f t="shared" si="1302"/>
        <v/>
      </c>
      <c r="B2782" s="150" t="str">
        <f>IF(ISNUMBER(A2782),INDEX('MetaTrader Import'!$H$13:$J$5893,TRUNC(((A2782-$A$39+1)-1)/3)+1,MOD((A2782-$A$39+1)-1,3)+1),"")</f>
        <v/>
      </c>
      <c r="C2782" s="43" t="str">
        <f t="shared" si="1303"/>
        <v/>
      </c>
      <c r="D2782" s="43" t="str">
        <f t="shared" ca="1" si="1293"/>
        <v/>
      </c>
      <c r="E2782" s="43" t="str">
        <f t="shared" si="1304"/>
        <v/>
      </c>
      <c r="F2782" s="43" t="str">
        <f t="shared" si="1305"/>
        <v/>
      </c>
      <c r="G2782" s="43" t="str">
        <f>IF(A2782&lt;&gt;"",IF(A2782&lt;Data!$G$11*0.25,$C$13/$G$32,IF(A2782&gt;Data!$G$11*0.25,$C$13,$C$13*10)),"")</f>
        <v/>
      </c>
      <c r="H2782" s="43" t="str">
        <f>IF(A2782&lt;&gt;"",IF(Data!$G$9="constant",$C$13,IF(Data!$G$9="squeeze",G2782,F2782)),"")</f>
        <v/>
      </c>
      <c r="I2782" s="38" t="str">
        <f ca="1">IF(ISNUMBER(A2782),NORMINV(RAND(),0,IF(AND(Data!$G$9="squeeze",A2782&lt;Data!$G$11*0.25),$H$32,1)*$C$30*$C$13)*($C$14*$C$12),"")</f>
        <v/>
      </c>
      <c r="J2782" s="42" t="str">
        <f ca="1">IFERROR(IF(Data!$C$6="Real",B2782,I2782+J2781+($C$14*$C$12)*(NORMINV(RAND(),$C$15,CHOOSE($G$13,$C$13,F2782,G2782)))),"")</f>
        <v/>
      </c>
      <c r="K2782" s="88" t="str">
        <f>IF(ISNUMBER(A2782), IF($G$16="fixed",$G$17,MIN(H2782*Data!$C$7*$C$16*0.5,$C$17*Data!$C$7))*$C$12,"")</f>
        <v/>
      </c>
      <c r="L2782" s="42" t="str">
        <f t="shared" ca="1" si="1320"/>
        <v/>
      </c>
      <c r="M2782" s="44" t="str">
        <f t="shared" ca="1" si="1321"/>
        <v/>
      </c>
      <c r="N2782" s="44" t="str">
        <f t="shared" ca="1" si="1322"/>
        <v/>
      </c>
      <c r="O2782" s="108" t="str">
        <f t="shared" si="1306"/>
        <v/>
      </c>
      <c r="P2782" s="102" t="str">
        <f t="shared" si="1307"/>
        <v/>
      </c>
      <c r="Q2782" s="102" t="str">
        <f t="shared" si="1308"/>
        <v/>
      </c>
      <c r="R2782" s="120" t="str">
        <f t="shared" si="1309"/>
        <v/>
      </c>
      <c r="S2782" s="54" t="str">
        <f t="shared" si="1310"/>
        <v/>
      </c>
      <c r="T2782" s="5" t="str">
        <f t="shared" si="1311"/>
        <v/>
      </c>
      <c r="U2782" s="152" t="str">
        <f t="shared" si="1294"/>
        <v/>
      </c>
      <c r="V2782" s="152" t="str">
        <f t="shared" si="1295"/>
        <v/>
      </c>
      <c r="W2782" s="153" t="str">
        <f t="shared" si="1296"/>
        <v/>
      </c>
      <c r="X2782" s="153" t="str">
        <f t="shared" si="1297"/>
        <v/>
      </c>
      <c r="Y2782" s="153" t="str">
        <f t="shared" si="1298"/>
        <v/>
      </c>
      <c r="Z2782" s="153" t="str">
        <f t="shared" si="1299"/>
        <v/>
      </c>
      <c r="AA2782" s="152" t="str">
        <f t="shared" si="1300"/>
        <v/>
      </c>
      <c r="AB2782" s="152" t="str">
        <f t="shared" si="1301"/>
        <v/>
      </c>
      <c r="AC2782" s="154" t="str">
        <f t="shared" si="1312"/>
        <v/>
      </c>
      <c r="AD2782" s="154" t="str">
        <f t="shared" si="1313"/>
        <v/>
      </c>
      <c r="AE2782" s="3" t="str">
        <f t="shared" si="1314"/>
        <v/>
      </c>
      <c r="AF2782" s="3" t="str">
        <f t="shared" si="1315"/>
        <v/>
      </c>
      <c r="AG2782" s="3" t="str">
        <f t="shared" si="1316"/>
        <v/>
      </c>
      <c r="AH2782" s="4" t="str">
        <f t="shared" si="1317"/>
        <v/>
      </c>
      <c r="AI2782" s="75" t="str">
        <f t="shared" si="1318"/>
        <v/>
      </c>
      <c r="AJ2782" s="75" t="str">
        <f t="shared" si="1319"/>
        <v/>
      </c>
    </row>
    <row r="2783" spans="1:36" ht="14.25">
      <c r="A2783" s="41" t="str">
        <f t="shared" si="1302"/>
        <v/>
      </c>
      <c r="B2783" s="150" t="str">
        <f>IF(ISNUMBER(A2783),INDEX('MetaTrader Import'!$H$13:$J$5893,TRUNC(((A2783-$A$39+1)-1)/3)+1,MOD((A2783-$A$39+1)-1,3)+1),"")</f>
        <v/>
      </c>
      <c r="C2783" s="43" t="str">
        <f t="shared" si="1303"/>
        <v/>
      </c>
      <c r="D2783" s="43" t="str">
        <f t="shared" ca="1" si="1293"/>
        <v/>
      </c>
      <c r="E2783" s="43" t="str">
        <f t="shared" si="1304"/>
        <v/>
      </c>
      <c r="F2783" s="43" t="str">
        <f t="shared" si="1305"/>
        <v/>
      </c>
      <c r="G2783" s="43" t="str">
        <f>IF(A2783&lt;&gt;"",IF(A2783&lt;Data!$G$11*0.25,$C$13/$G$32,IF(A2783&gt;Data!$G$11*0.25,$C$13,$C$13*10)),"")</f>
        <v/>
      </c>
      <c r="H2783" s="43" t="str">
        <f>IF(A2783&lt;&gt;"",IF(Data!$G$9="constant",$C$13,IF(Data!$G$9="squeeze",G2783,F2783)),"")</f>
        <v/>
      </c>
      <c r="I2783" s="38" t="str">
        <f ca="1">IF(ISNUMBER(A2783),NORMINV(RAND(),0,IF(AND(Data!$G$9="squeeze",A2783&lt;Data!$G$11*0.25),$H$32,1)*$C$30*$C$13)*($C$14*$C$12),"")</f>
        <v/>
      </c>
      <c r="J2783" s="42" t="str">
        <f ca="1">IFERROR(IF(Data!$C$6="Real",B2783,I2783+J2782+($C$14*$C$12)*(NORMINV(RAND(),$C$15,CHOOSE($G$13,$C$13,F2783,G2783)))),"")</f>
        <v/>
      </c>
      <c r="K2783" s="88" t="str">
        <f>IF(ISNUMBER(A2783), IF($G$16="fixed",$G$17,MIN(H2783*Data!$C$7*$C$16*0.5,$C$17*Data!$C$7))*$C$12,"")</f>
        <v/>
      </c>
      <c r="L2783" s="42" t="str">
        <f t="shared" ca="1" si="1320"/>
        <v/>
      </c>
      <c r="M2783" s="44" t="str">
        <f t="shared" ca="1" si="1321"/>
        <v/>
      </c>
      <c r="N2783" s="44" t="str">
        <f t="shared" ca="1" si="1322"/>
        <v/>
      </c>
      <c r="O2783" s="108" t="str">
        <f t="shared" si="1306"/>
        <v/>
      </c>
      <c r="P2783" s="102" t="str">
        <f t="shared" si="1307"/>
        <v/>
      </c>
      <c r="Q2783" s="102" t="str">
        <f t="shared" si="1308"/>
        <v/>
      </c>
      <c r="R2783" s="120" t="str">
        <f t="shared" si="1309"/>
        <v/>
      </c>
      <c r="S2783" s="54" t="str">
        <f t="shared" si="1310"/>
        <v/>
      </c>
      <c r="T2783" s="5" t="str">
        <f t="shared" si="1311"/>
        <v/>
      </c>
      <c r="U2783" s="152" t="str">
        <f t="shared" si="1294"/>
        <v/>
      </c>
      <c r="V2783" s="152" t="str">
        <f t="shared" si="1295"/>
        <v/>
      </c>
      <c r="W2783" s="153" t="str">
        <f t="shared" si="1296"/>
        <v/>
      </c>
      <c r="X2783" s="153" t="str">
        <f t="shared" si="1297"/>
        <v/>
      </c>
      <c r="Y2783" s="153" t="str">
        <f t="shared" si="1298"/>
        <v/>
      </c>
      <c r="Z2783" s="153" t="str">
        <f t="shared" si="1299"/>
        <v/>
      </c>
      <c r="AA2783" s="152" t="str">
        <f t="shared" si="1300"/>
        <v/>
      </c>
      <c r="AB2783" s="152" t="str">
        <f t="shared" si="1301"/>
        <v/>
      </c>
      <c r="AC2783" s="154" t="str">
        <f t="shared" si="1312"/>
        <v/>
      </c>
      <c r="AD2783" s="154" t="str">
        <f t="shared" si="1313"/>
        <v/>
      </c>
      <c r="AE2783" s="3" t="str">
        <f t="shared" si="1314"/>
        <v/>
      </c>
      <c r="AF2783" s="3" t="str">
        <f t="shared" si="1315"/>
        <v/>
      </c>
      <c r="AG2783" s="3" t="str">
        <f t="shared" si="1316"/>
        <v/>
      </c>
      <c r="AH2783" s="4" t="str">
        <f t="shared" si="1317"/>
        <v/>
      </c>
      <c r="AI2783" s="75" t="str">
        <f t="shared" si="1318"/>
        <v/>
      </c>
      <c r="AJ2783" s="75" t="str">
        <f t="shared" si="1319"/>
        <v/>
      </c>
    </row>
    <row r="2784" spans="1:36" ht="14.25">
      <c r="A2784" s="41" t="str">
        <f t="shared" si="1302"/>
        <v/>
      </c>
      <c r="B2784" s="150" t="str">
        <f>IF(ISNUMBER(A2784),INDEX('MetaTrader Import'!$H$13:$J$5893,TRUNC(((A2784-$A$39+1)-1)/3)+1,MOD((A2784-$A$39+1)-1,3)+1),"")</f>
        <v/>
      </c>
      <c r="C2784" s="43" t="str">
        <f t="shared" si="1303"/>
        <v/>
      </c>
      <c r="D2784" s="43" t="str">
        <f t="shared" ca="1" si="1293"/>
        <v/>
      </c>
      <c r="E2784" s="43" t="str">
        <f t="shared" si="1304"/>
        <v/>
      </c>
      <c r="F2784" s="43" t="str">
        <f t="shared" si="1305"/>
        <v/>
      </c>
      <c r="G2784" s="43" t="str">
        <f>IF(A2784&lt;&gt;"",IF(A2784&lt;Data!$G$11*0.25,$C$13/$G$32,IF(A2784&gt;Data!$G$11*0.25,$C$13,$C$13*10)),"")</f>
        <v/>
      </c>
      <c r="H2784" s="43" t="str">
        <f>IF(A2784&lt;&gt;"",IF(Data!$G$9="constant",$C$13,IF(Data!$G$9="squeeze",G2784,F2784)),"")</f>
        <v/>
      </c>
      <c r="I2784" s="38" t="str">
        <f ca="1">IF(ISNUMBER(A2784),NORMINV(RAND(),0,IF(AND(Data!$G$9="squeeze",A2784&lt;Data!$G$11*0.25),$H$32,1)*$C$30*$C$13)*($C$14*$C$12),"")</f>
        <v/>
      </c>
      <c r="J2784" s="42" t="str">
        <f ca="1">IFERROR(IF(Data!$C$6="Real",B2784,I2784+J2783+($C$14*$C$12)*(NORMINV(RAND(),$C$15,CHOOSE($G$13,$C$13,F2784,G2784)))),"")</f>
        <v/>
      </c>
      <c r="K2784" s="88" t="str">
        <f>IF(ISNUMBER(A2784), IF($G$16="fixed",$G$17,MIN(H2784*Data!$C$7*$C$16*0.5,$C$17*Data!$C$7))*$C$12,"")</f>
        <v/>
      </c>
      <c r="L2784" s="42" t="str">
        <f t="shared" ca="1" si="1320"/>
        <v/>
      </c>
      <c r="M2784" s="44" t="str">
        <f t="shared" ca="1" si="1321"/>
        <v/>
      </c>
      <c r="N2784" s="44" t="str">
        <f t="shared" ca="1" si="1322"/>
        <v/>
      </c>
      <c r="O2784" s="108" t="str">
        <f t="shared" si="1306"/>
        <v/>
      </c>
      <c r="P2784" s="102" t="str">
        <f t="shared" si="1307"/>
        <v/>
      </c>
      <c r="Q2784" s="102" t="str">
        <f t="shared" si="1308"/>
        <v/>
      </c>
      <c r="R2784" s="120" t="str">
        <f t="shared" si="1309"/>
        <v/>
      </c>
      <c r="S2784" s="54" t="str">
        <f t="shared" si="1310"/>
        <v/>
      </c>
      <c r="T2784" s="5" t="str">
        <f t="shared" si="1311"/>
        <v/>
      </c>
      <c r="U2784" s="152" t="str">
        <f t="shared" si="1294"/>
        <v/>
      </c>
      <c r="V2784" s="152" t="str">
        <f t="shared" si="1295"/>
        <v/>
      </c>
      <c r="W2784" s="153" t="str">
        <f t="shared" si="1296"/>
        <v/>
      </c>
      <c r="X2784" s="153" t="str">
        <f t="shared" si="1297"/>
        <v/>
      </c>
      <c r="Y2784" s="153" t="str">
        <f t="shared" si="1298"/>
        <v/>
      </c>
      <c r="Z2784" s="153" t="str">
        <f t="shared" si="1299"/>
        <v/>
      </c>
      <c r="AA2784" s="152" t="str">
        <f t="shared" si="1300"/>
        <v/>
      </c>
      <c r="AB2784" s="152" t="str">
        <f t="shared" si="1301"/>
        <v/>
      </c>
      <c r="AC2784" s="154" t="str">
        <f t="shared" si="1312"/>
        <v/>
      </c>
      <c r="AD2784" s="154" t="str">
        <f t="shared" si="1313"/>
        <v/>
      </c>
      <c r="AE2784" s="3" t="str">
        <f t="shared" si="1314"/>
        <v/>
      </c>
      <c r="AF2784" s="3" t="str">
        <f t="shared" si="1315"/>
        <v/>
      </c>
      <c r="AG2784" s="3" t="str">
        <f t="shared" si="1316"/>
        <v/>
      </c>
      <c r="AH2784" s="4" t="str">
        <f t="shared" si="1317"/>
        <v/>
      </c>
      <c r="AI2784" s="75" t="str">
        <f t="shared" si="1318"/>
        <v/>
      </c>
      <c r="AJ2784" s="75" t="str">
        <f t="shared" si="1319"/>
        <v/>
      </c>
    </row>
    <row r="2785" spans="1:36" ht="14.25">
      <c r="A2785" s="41" t="str">
        <f t="shared" si="1302"/>
        <v/>
      </c>
      <c r="B2785" s="150" t="str">
        <f>IF(ISNUMBER(A2785),INDEX('MetaTrader Import'!$H$13:$J$5893,TRUNC(((A2785-$A$39+1)-1)/3)+1,MOD((A2785-$A$39+1)-1,3)+1),"")</f>
        <v/>
      </c>
      <c r="C2785" s="43" t="str">
        <f t="shared" si="1303"/>
        <v/>
      </c>
      <c r="D2785" s="43" t="str">
        <f t="shared" ca="1" si="1293"/>
        <v/>
      </c>
      <c r="E2785" s="43" t="str">
        <f t="shared" si="1304"/>
        <v/>
      </c>
      <c r="F2785" s="43" t="str">
        <f t="shared" si="1305"/>
        <v/>
      </c>
      <c r="G2785" s="43" t="str">
        <f>IF(A2785&lt;&gt;"",IF(A2785&lt;Data!$G$11*0.25,$C$13/$G$32,IF(A2785&gt;Data!$G$11*0.25,$C$13,$C$13*10)),"")</f>
        <v/>
      </c>
      <c r="H2785" s="43" t="str">
        <f>IF(A2785&lt;&gt;"",IF(Data!$G$9="constant",$C$13,IF(Data!$G$9="squeeze",G2785,F2785)),"")</f>
        <v/>
      </c>
      <c r="I2785" s="38" t="str">
        <f ca="1">IF(ISNUMBER(A2785),NORMINV(RAND(),0,IF(AND(Data!$G$9="squeeze",A2785&lt;Data!$G$11*0.25),$H$32,1)*$C$30*$C$13)*($C$14*$C$12),"")</f>
        <v/>
      </c>
      <c r="J2785" s="42" t="str">
        <f ca="1">IFERROR(IF(Data!$C$6="Real",B2785,I2785+J2784+($C$14*$C$12)*(NORMINV(RAND(),$C$15,CHOOSE($G$13,$C$13,F2785,G2785)))),"")</f>
        <v/>
      </c>
      <c r="K2785" s="88" t="str">
        <f>IF(ISNUMBER(A2785), IF($G$16="fixed",$G$17,MIN(H2785*Data!$C$7*$C$16*0.5,$C$17*Data!$C$7))*$C$12,"")</f>
        <v/>
      </c>
      <c r="L2785" s="42" t="str">
        <f t="shared" ca="1" si="1320"/>
        <v/>
      </c>
      <c r="M2785" s="44" t="str">
        <f t="shared" ca="1" si="1321"/>
        <v/>
      </c>
      <c r="N2785" s="44" t="str">
        <f t="shared" ca="1" si="1322"/>
        <v/>
      </c>
      <c r="O2785" s="108" t="str">
        <f t="shared" si="1306"/>
        <v/>
      </c>
      <c r="P2785" s="102" t="str">
        <f t="shared" si="1307"/>
        <v/>
      </c>
      <c r="Q2785" s="102" t="str">
        <f t="shared" si="1308"/>
        <v/>
      </c>
      <c r="R2785" s="120" t="str">
        <f t="shared" si="1309"/>
        <v/>
      </c>
      <c r="S2785" s="54" t="str">
        <f t="shared" si="1310"/>
        <v/>
      </c>
      <c r="T2785" s="5" t="str">
        <f t="shared" si="1311"/>
        <v/>
      </c>
      <c r="U2785" s="152" t="str">
        <f t="shared" si="1294"/>
        <v/>
      </c>
      <c r="V2785" s="152" t="str">
        <f t="shared" si="1295"/>
        <v/>
      </c>
      <c r="W2785" s="153" t="str">
        <f t="shared" si="1296"/>
        <v/>
      </c>
      <c r="X2785" s="153" t="str">
        <f t="shared" si="1297"/>
        <v/>
      </c>
      <c r="Y2785" s="153" t="str">
        <f t="shared" si="1298"/>
        <v/>
      </c>
      <c r="Z2785" s="153" t="str">
        <f t="shared" si="1299"/>
        <v/>
      </c>
      <c r="AA2785" s="152" t="str">
        <f t="shared" si="1300"/>
        <v/>
      </c>
      <c r="AB2785" s="152" t="str">
        <f t="shared" si="1301"/>
        <v/>
      </c>
      <c r="AC2785" s="154" t="str">
        <f t="shared" si="1312"/>
        <v/>
      </c>
      <c r="AD2785" s="154" t="str">
        <f t="shared" si="1313"/>
        <v/>
      </c>
      <c r="AE2785" s="3" t="str">
        <f t="shared" si="1314"/>
        <v/>
      </c>
      <c r="AF2785" s="3" t="str">
        <f t="shared" si="1315"/>
        <v/>
      </c>
      <c r="AG2785" s="3" t="str">
        <f t="shared" si="1316"/>
        <v/>
      </c>
      <c r="AH2785" s="4" t="str">
        <f t="shared" si="1317"/>
        <v/>
      </c>
      <c r="AI2785" s="75" t="str">
        <f t="shared" si="1318"/>
        <v/>
      </c>
      <c r="AJ2785" s="75" t="str">
        <f t="shared" si="1319"/>
        <v/>
      </c>
    </row>
    <row r="2786" spans="1:36" ht="14.25">
      <c r="A2786" s="41" t="str">
        <f t="shared" si="1302"/>
        <v/>
      </c>
      <c r="B2786" s="150" t="str">
        <f>IF(ISNUMBER(A2786),INDEX('MetaTrader Import'!$H$13:$J$5893,TRUNC(((A2786-$A$39+1)-1)/3)+1,MOD((A2786-$A$39+1)-1,3)+1),"")</f>
        <v/>
      </c>
      <c r="C2786" s="43" t="str">
        <f t="shared" si="1303"/>
        <v/>
      </c>
      <c r="D2786" s="43" t="str">
        <f t="shared" ca="1" si="1293"/>
        <v/>
      </c>
      <c r="E2786" s="43" t="str">
        <f t="shared" si="1304"/>
        <v/>
      </c>
      <c r="F2786" s="43" t="str">
        <f t="shared" si="1305"/>
        <v/>
      </c>
      <c r="G2786" s="43" t="str">
        <f>IF(A2786&lt;&gt;"",IF(A2786&lt;Data!$G$11*0.25,$C$13/$G$32,IF(A2786&gt;Data!$G$11*0.25,$C$13,$C$13*10)),"")</f>
        <v/>
      </c>
      <c r="H2786" s="43" t="str">
        <f>IF(A2786&lt;&gt;"",IF(Data!$G$9="constant",$C$13,IF(Data!$G$9="squeeze",G2786,F2786)),"")</f>
        <v/>
      </c>
      <c r="I2786" s="38" t="str">
        <f ca="1">IF(ISNUMBER(A2786),NORMINV(RAND(),0,IF(AND(Data!$G$9="squeeze",A2786&lt;Data!$G$11*0.25),$H$32,1)*$C$30*$C$13)*($C$14*$C$12),"")</f>
        <v/>
      </c>
      <c r="J2786" s="42" t="str">
        <f ca="1">IFERROR(IF(Data!$C$6="Real",B2786,I2786+J2785+($C$14*$C$12)*(NORMINV(RAND(),$C$15,CHOOSE($G$13,$C$13,F2786,G2786)))),"")</f>
        <v/>
      </c>
      <c r="K2786" s="88" t="str">
        <f>IF(ISNUMBER(A2786), IF($G$16="fixed",$G$17,MIN(H2786*Data!$C$7*$C$16*0.5,$C$17*Data!$C$7))*$C$12,"")</f>
        <v/>
      </c>
      <c r="L2786" s="42" t="str">
        <f t="shared" ca="1" si="1320"/>
        <v/>
      </c>
      <c r="M2786" s="44" t="str">
        <f t="shared" ca="1" si="1321"/>
        <v/>
      </c>
      <c r="N2786" s="44" t="str">
        <f t="shared" ca="1" si="1322"/>
        <v/>
      </c>
      <c r="O2786" s="108" t="str">
        <f t="shared" si="1306"/>
        <v/>
      </c>
      <c r="P2786" s="102" t="str">
        <f t="shared" si="1307"/>
        <v/>
      </c>
      <c r="Q2786" s="102" t="str">
        <f t="shared" si="1308"/>
        <v/>
      </c>
      <c r="R2786" s="120" t="str">
        <f t="shared" si="1309"/>
        <v/>
      </c>
      <c r="S2786" s="54" t="str">
        <f t="shared" si="1310"/>
        <v/>
      </c>
      <c r="T2786" s="5" t="str">
        <f t="shared" si="1311"/>
        <v/>
      </c>
      <c r="U2786" s="152" t="str">
        <f t="shared" si="1294"/>
        <v/>
      </c>
      <c r="V2786" s="152" t="str">
        <f t="shared" si="1295"/>
        <v/>
      </c>
      <c r="W2786" s="153" t="str">
        <f t="shared" si="1296"/>
        <v/>
      </c>
      <c r="X2786" s="153" t="str">
        <f t="shared" si="1297"/>
        <v/>
      </c>
      <c r="Y2786" s="153" t="str">
        <f t="shared" si="1298"/>
        <v/>
      </c>
      <c r="Z2786" s="153" t="str">
        <f t="shared" si="1299"/>
        <v/>
      </c>
      <c r="AA2786" s="152" t="str">
        <f t="shared" si="1300"/>
        <v/>
      </c>
      <c r="AB2786" s="152" t="str">
        <f t="shared" si="1301"/>
        <v/>
      </c>
      <c r="AC2786" s="154" t="str">
        <f t="shared" si="1312"/>
        <v/>
      </c>
      <c r="AD2786" s="154" t="str">
        <f t="shared" si="1313"/>
        <v/>
      </c>
      <c r="AE2786" s="3" t="str">
        <f t="shared" si="1314"/>
        <v/>
      </c>
      <c r="AF2786" s="3" t="str">
        <f t="shared" si="1315"/>
        <v/>
      </c>
      <c r="AG2786" s="3" t="str">
        <f t="shared" si="1316"/>
        <v/>
      </c>
      <c r="AH2786" s="4" t="str">
        <f t="shared" si="1317"/>
        <v/>
      </c>
      <c r="AI2786" s="75" t="str">
        <f t="shared" si="1318"/>
        <v/>
      </c>
      <c r="AJ2786" s="75" t="str">
        <f t="shared" si="1319"/>
        <v/>
      </c>
    </row>
    <row r="2787" spans="1:36" ht="14.25">
      <c r="A2787" s="41" t="str">
        <f t="shared" si="1302"/>
        <v/>
      </c>
      <c r="B2787" s="150" t="str">
        <f>IF(ISNUMBER(A2787),INDEX('MetaTrader Import'!$H$13:$J$5893,TRUNC(((A2787-$A$39+1)-1)/3)+1,MOD((A2787-$A$39+1)-1,3)+1),"")</f>
        <v/>
      </c>
      <c r="C2787" s="43" t="str">
        <f t="shared" si="1303"/>
        <v/>
      </c>
      <c r="D2787" s="43" t="str">
        <f t="shared" ca="1" si="1293"/>
        <v/>
      </c>
      <c r="E2787" s="43" t="str">
        <f t="shared" si="1304"/>
        <v/>
      </c>
      <c r="F2787" s="43" t="str">
        <f t="shared" si="1305"/>
        <v/>
      </c>
      <c r="G2787" s="43" t="str">
        <f>IF(A2787&lt;&gt;"",IF(A2787&lt;Data!$G$11*0.25,$C$13/$G$32,IF(A2787&gt;Data!$G$11*0.25,$C$13,$C$13*10)),"")</f>
        <v/>
      </c>
      <c r="H2787" s="43" t="str">
        <f>IF(A2787&lt;&gt;"",IF(Data!$G$9="constant",$C$13,IF(Data!$G$9="squeeze",G2787,F2787)),"")</f>
        <v/>
      </c>
      <c r="I2787" s="38" t="str">
        <f ca="1">IF(ISNUMBER(A2787),NORMINV(RAND(),0,IF(AND(Data!$G$9="squeeze",A2787&lt;Data!$G$11*0.25),$H$32,1)*$C$30*$C$13)*($C$14*$C$12),"")</f>
        <v/>
      </c>
      <c r="J2787" s="42" t="str">
        <f ca="1">IFERROR(IF(Data!$C$6="Real",B2787,I2787+J2786+($C$14*$C$12)*(NORMINV(RAND(),$C$15,CHOOSE($G$13,$C$13,F2787,G2787)))),"")</f>
        <v/>
      </c>
      <c r="K2787" s="88" t="str">
        <f>IF(ISNUMBER(A2787), IF($G$16="fixed",$G$17,MIN(H2787*Data!$C$7*$C$16*0.5,$C$17*Data!$C$7))*$C$12,"")</f>
        <v/>
      </c>
      <c r="L2787" s="42" t="str">
        <f t="shared" ca="1" si="1320"/>
        <v/>
      </c>
      <c r="M2787" s="44" t="str">
        <f t="shared" ca="1" si="1321"/>
        <v/>
      </c>
      <c r="N2787" s="44" t="str">
        <f t="shared" ca="1" si="1322"/>
        <v/>
      </c>
      <c r="O2787" s="108" t="str">
        <f t="shared" si="1306"/>
        <v/>
      </c>
      <c r="P2787" s="102" t="str">
        <f t="shared" si="1307"/>
        <v/>
      </c>
      <c r="Q2787" s="102" t="str">
        <f t="shared" si="1308"/>
        <v/>
      </c>
      <c r="R2787" s="120" t="str">
        <f t="shared" si="1309"/>
        <v/>
      </c>
      <c r="S2787" s="54" t="str">
        <f t="shared" si="1310"/>
        <v/>
      </c>
      <c r="T2787" s="5" t="str">
        <f t="shared" si="1311"/>
        <v/>
      </c>
      <c r="U2787" s="152" t="str">
        <f t="shared" si="1294"/>
        <v/>
      </c>
      <c r="V2787" s="152" t="str">
        <f t="shared" si="1295"/>
        <v/>
      </c>
      <c r="W2787" s="153" t="str">
        <f t="shared" si="1296"/>
        <v/>
      </c>
      <c r="X2787" s="153" t="str">
        <f t="shared" si="1297"/>
        <v/>
      </c>
      <c r="Y2787" s="153" t="str">
        <f t="shared" si="1298"/>
        <v/>
      </c>
      <c r="Z2787" s="153" t="str">
        <f t="shared" si="1299"/>
        <v/>
      </c>
      <c r="AA2787" s="152" t="str">
        <f t="shared" si="1300"/>
        <v/>
      </c>
      <c r="AB2787" s="152" t="str">
        <f t="shared" si="1301"/>
        <v/>
      </c>
      <c r="AC2787" s="154" t="str">
        <f t="shared" si="1312"/>
        <v/>
      </c>
      <c r="AD2787" s="154" t="str">
        <f t="shared" si="1313"/>
        <v/>
      </c>
      <c r="AE2787" s="3" t="str">
        <f t="shared" si="1314"/>
        <v/>
      </c>
      <c r="AF2787" s="3" t="str">
        <f t="shared" si="1315"/>
        <v/>
      </c>
      <c r="AG2787" s="3" t="str">
        <f t="shared" si="1316"/>
        <v/>
      </c>
      <c r="AH2787" s="4" t="str">
        <f t="shared" si="1317"/>
        <v/>
      </c>
      <c r="AI2787" s="75" t="str">
        <f t="shared" si="1318"/>
        <v/>
      </c>
      <c r="AJ2787" s="75" t="str">
        <f t="shared" si="1319"/>
        <v/>
      </c>
    </row>
    <row r="2788" spans="1:36" ht="14.25">
      <c r="A2788" s="41" t="str">
        <f t="shared" si="1302"/>
        <v/>
      </c>
      <c r="B2788" s="150" t="str">
        <f>IF(ISNUMBER(A2788),INDEX('MetaTrader Import'!$H$13:$J$5893,TRUNC(((A2788-$A$39+1)-1)/3)+1,MOD((A2788-$A$39+1)-1,3)+1),"")</f>
        <v/>
      </c>
      <c r="C2788" s="43" t="str">
        <f t="shared" si="1303"/>
        <v/>
      </c>
      <c r="D2788" s="43" t="str">
        <f t="shared" ca="1" si="1293"/>
        <v/>
      </c>
      <c r="E2788" s="43" t="str">
        <f t="shared" si="1304"/>
        <v/>
      </c>
      <c r="F2788" s="43" t="str">
        <f t="shared" si="1305"/>
        <v/>
      </c>
      <c r="G2788" s="43" t="str">
        <f>IF(A2788&lt;&gt;"",IF(A2788&lt;Data!$G$11*0.25,$C$13/$G$32,IF(A2788&gt;Data!$G$11*0.25,$C$13,$C$13*10)),"")</f>
        <v/>
      </c>
      <c r="H2788" s="43" t="str">
        <f>IF(A2788&lt;&gt;"",IF(Data!$G$9="constant",$C$13,IF(Data!$G$9="squeeze",G2788,F2788)),"")</f>
        <v/>
      </c>
      <c r="I2788" s="38" t="str">
        <f ca="1">IF(ISNUMBER(A2788),NORMINV(RAND(),0,IF(AND(Data!$G$9="squeeze",A2788&lt;Data!$G$11*0.25),$H$32,1)*$C$30*$C$13)*($C$14*$C$12),"")</f>
        <v/>
      </c>
      <c r="J2788" s="42" t="str">
        <f ca="1">IFERROR(IF(Data!$C$6="Real",B2788,I2788+J2787+($C$14*$C$12)*(NORMINV(RAND(),$C$15,CHOOSE($G$13,$C$13,F2788,G2788)))),"")</f>
        <v/>
      </c>
      <c r="K2788" s="88" t="str">
        <f>IF(ISNUMBER(A2788), IF($G$16="fixed",$G$17,MIN(H2788*Data!$C$7*$C$16*0.5,$C$17*Data!$C$7))*$C$12,"")</f>
        <v/>
      </c>
      <c r="L2788" s="42" t="str">
        <f t="shared" ca="1" si="1320"/>
        <v/>
      </c>
      <c r="M2788" s="44" t="str">
        <f t="shared" ca="1" si="1321"/>
        <v/>
      </c>
      <c r="N2788" s="44" t="str">
        <f t="shared" ca="1" si="1322"/>
        <v/>
      </c>
      <c r="O2788" s="108" t="str">
        <f t="shared" si="1306"/>
        <v/>
      </c>
      <c r="P2788" s="102" t="str">
        <f t="shared" si="1307"/>
        <v/>
      </c>
      <c r="Q2788" s="102" t="str">
        <f t="shared" si="1308"/>
        <v/>
      </c>
      <c r="R2788" s="120" t="str">
        <f t="shared" si="1309"/>
        <v/>
      </c>
      <c r="S2788" s="54" t="str">
        <f t="shared" si="1310"/>
        <v/>
      </c>
      <c r="T2788" s="5" t="str">
        <f t="shared" si="1311"/>
        <v/>
      </c>
      <c r="U2788" s="152" t="str">
        <f t="shared" si="1294"/>
        <v/>
      </c>
      <c r="V2788" s="152" t="str">
        <f t="shared" si="1295"/>
        <v/>
      </c>
      <c r="W2788" s="153" t="str">
        <f t="shared" si="1296"/>
        <v/>
      </c>
      <c r="X2788" s="153" t="str">
        <f t="shared" si="1297"/>
        <v/>
      </c>
      <c r="Y2788" s="153" t="str">
        <f t="shared" si="1298"/>
        <v/>
      </c>
      <c r="Z2788" s="153" t="str">
        <f t="shared" si="1299"/>
        <v/>
      </c>
      <c r="AA2788" s="152" t="str">
        <f t="shared" si="1300"/>
        <v/>
      </c>
      <c r="AB2788" s="152" t="str">
        <f t="shared" si="1301"/>
        <v/>
      </c>
      <c r="AC2788" s="154" t="str">
        <f t="shared" si="1312"/>
        <v/>
      </c>
      <c r="AD2788" s="154" t="str">
        <f t="shared" si="1313"/>
        <v/>
      </c>
      <c r="AE2788" s="3" t="str">
        <f t="shared" si="1314"/>
        <v/>
      </c>
      <c r="AF2788" s="3" t="str">
        <f t="shared" si="1315"/>
        <v/>
      </c>
      <c r="AG2788" s="3" t="str">
        <f t="shared" si="1316"/>
        <v/>
      </c>
      <c r="AH2788" s="4" t="str">
        <f t="shared" si="1317"/>
        <v/>
      </c>
      <c r="AI2788" s="75" t="str">
        <f t="shared" si="1318"/>
        <v/>
      </c>
      <c r="AJ2788" s="75" t="str">
        <f t="shared" si="1319"/>
        <v/>
      </c>
    </row>
    <row r="2789" spans="1:36" ht="14.25">
      <c r="A2789" s="41" t="str">
        <f t="shared" si="1302"/>
        <v/>
      </c>
      <c r="B2789" s="150" t="str">
        <f>IF(ISNUMBER(A2789),INDEX('MetaTrader Import'!$H$13:$J$5893,TRUNC(((A2789-$A$39+1)-1)/3)+1,MOD((A2789-$A$39+1)-1,3)+1),"")</f>
        <v/>
      </c>
      <c r="C2789" s="43" t="str">
        <f t="shared" si="1303"/>
        <v/>
      </c>
      <c r="D2789" s="43" t="str">
        <f t="shared" ca="1" si="1293"/>
        <v/>
      </c>
      <c r="E2789" s="43" t="str">
        <f t="shared" si="1304"/>
        <v/>
      </c>
      <c r="F2789" s="43" t="str">
        <f t="shared" si="1305"/>
        <v/>
      </c>
      <c r="G2789" s="43" t="str">
        <f>IF(A2789&lt;&gt;"",IF(A2789&lt;Data!$G$11*0.25,$C$13/$G$32,IF(A2789&gt;Data!$G$11*0.25,$C$13,$C$13*10)),"")</f>
        <v/>
      </c>
      <c r="H2789" s="43" t="str">
        <f>IF(A2789&lt;&gt;"",IF(Data!$G$9="constant",$C$13,IF(Data!$G$9="squeeze",G2789,F2789)),"")</f>
        <v/>
      </c>
      <c r="I2789" s="38" t="str">
        <f ca="1">IF(ISNUMBER(A2789),NORMINV(RAND(),0,IF(AND(Data!$G$9="squeeze",A2789&lt;Data!$G$11*0.25),$H$32,1)*$C$30*$C$13)*($C$14*$C$12),"")</f>
        <v/>
      </c>
      <c r="J2789" s="42" t="str">
        <f ca="1">IFERROR(IF(Data!$C$6="Real",B2789,I2789+J2788+($C$14*$C$12)*(NORMINV(RAND(),$C$15,CHOOSE($G$13,$C$13,F2789,G2789)))),"")</f>
        <v/>
      </c>
      <c r="K2789" s="88" t="str">
        <f>IF(ISNUMBER(A2789), IF($G$16="fixed",$G$17,MIN(H2789*Data!$C$7*$C$16*0.5,$C$17*Data!$C$7))*$C$12,"")</f>
        <v/>
      </c>
      <c r="L2789" s="42" t="str">
        <f t="shared" ca="1" si="1320"/>
        <v/>
      </c>
      <c r="M2789" s="44" t="str">
        <f t="shared" ca="1" si="1321"/>
        <v/>
      </c>
      <c r="N2789" s="44" t="str">
        <f t="shared" ca="1" si="1322"/>
        <v/>
      </c>
      <c r="O2789" s="108" t="str">
        <f t="shared" si="1306"/>
        <v/>
      </c>
      <c r="P2789" s="102" t="str">
        <f t="shared" si="1307"/>
        <v/>
      </c>
      <c r="Q2789" s="102" t="str">
        <f t="shared" si="1308"/>
        <v/>
      </c>
      <c r="R2789" s="120" t="str">
        <f t="shared" si="1309"/>
        <v/>
      </c>
      <c r="S2789" s="54" t="str">
        <f t="shared" si="1310"/>
        <v/>
      </c>
      <c r="T2789" s="5" t="str">
        <f t="shared" si="1311"/>
        <v/>
      </c>
      <c r="U2789" s="152" t="str">
        <f t="shared" si="1294"/>
        <v/>
      </c>
      <c r="V2789" s="152" t="str">
        <f t="shared" si="1295"/>
        <v/>
      </c>
      <c r="W2789" s="153" t="str">
        <f t="shared" si="1296"/>
        <v/>
      </c>
      <c r="X2789" s="153" t="str">
        <f t="shared" si="1297"/>
        <v/>
      </c>
      <c r="Y2789" s="153" t="str">
        <f t="shared" si="1298"/>
        <v/>
      </c>
      <c r="Z2789" s="153" t="str">
        <f t="shared" si="1299"/>
        <v/>
      </c>
      <c r="AA2789" s="152" t="str">
        <f t="shared" si="1300"/>
        <v/>
      </c>
      <c r="AB2789" s="152" t="str">
        <f t="shared" si="1301"/>
        <v/>
      </c>
      <c r="AC2789" s="154" t="str">
        <f t="shared" si="1312"/>
        <v/>
      </c>
      <c r="AD2789" s="154" t="str">
        <f t="shared" si="1313"/>
        <v/>
      </c>
      <c r="AE2789" s="3" t="str">
        <f t="shared" si="1314"/>
        <v/>
      </c>
      <c r="AF2789" s="3" t="str">
        <f t="shared" si="1315"/>
        <v/>
      </c>
      <c r="AG2789" s="3" t="str">
        <f t="shared" si="1316"/>
        <v/>
      </c>
      <c r="AH2789" s="4" t="str">
        <f t="shared" si="1317"/>
        <v/>
      </c>
      <c r="AI2789" s="75" t="str">
        <f t="shared" si="1318"/>
        <v/>
      </c>
      <c r="AJ2789" s="75" t="str">
        <f t="shared" si="1319"/>
        <v/>
      </c>
    </row>
    <row r="2790" spans="1:36" ht="14.25">
      <c r="A2790" s="41" t="str">
        <f t="shared" si="1302"/>
        <v/>
      </c>
      <c r="B2790" s="150" t="str">
        <f>IF(ISNUMBER(A2790),INDEX('MetaTrader Import'!$H$13:$J$5893,TRUNC(((A2790-$A$39+1)-1)/3)+1,MOD((A2790-$A$39+1)-1,3)+1),"")</f>
        <v/>
      </c>
      <c r="C2790" s="43" t="str">
        <f t="shared" si="1303"/>
        <v/>
      </c>
      <c r="D2790" s="43" t="str">
        <f t="shared" ca="1" si="1293"/>
        <v/>
      </c>
      <c r="E2790" s="43" t="str">
        <f t="shared" si="1304"/>
        <v/>
      </c>
      <c r="F2790" s="43" t="str">
        <f t="shared" si="1305"/>
        <v/>
      </c>
      <c r="G2790" s="43" t="str">
        <f>IF(A2790&lt;&gt;"",IF(A2790&lt;Data!$G$11*0.25,$C$13/$G$32,IF(A2790&gt;Data!$G$11*0.25,$C$13,$C$13*10)),"")</f>
        <v/>
      </c>
      <c r="H2790" s="43" t="str">
        <f>IF(A2790&lt;&gt;"",IF(Data!$G$9="constant",$C$13,IF(Data!$G$9="squeeze",G2790,F2790)),"")</f>
        <v/>
      </c>
      <c r="I2790" s="38" t="str">
        <f ca="1">IF(ISNUMBER(A2790),NORMINV(RAND(),0,IF(AND(Data!$G$9="squeeze",A2790&lt;Data!$G$11*0.25),$H$32,1)*$C$30*$C$13)*($C$14*$C$12),"")</f>
        <v/>
      </c>
      <c r="J2790" s="42" t="str">
        <f ca="1">IFERROR(IF(Data!$C$6="Real",B2790,I2790+J2789+($C$14*$C$12)*(NORMINV(RAND(),$C$15,CHOOSE($G$13,$C$13,F2790,G2790)))),"")</f>
        <v/>
      </c>
      <c r="K2790" s="88" t="str">
        <f>IF(ISNUMBER(A2790), IF($G$16="fixed",$G$17,MIN(H2790*Data!$C$7*$C$16*0.5,$C$17*Data!$C$7))*$C$12,"")</f>
        <v/>
      </c>
      <c r="L2790" s="42" t="str">
        <f t="shared" ca="1" si="1320"/>
        <v/>
      </c>
      <c r="M2790" s="44" t="str">
        <f t="shared" ca="1" si="1321"/>
        <v/>
      </c>
      <c r="N2790" s="44" t="str">
        <f t="shared" ca="1" si="1322"/>
        <v/>
      </c>
      <c r="O2790" s="108" t="str">
        <f t="shared" si="1306"/>
        <v/>
      </c>
      <c r="P2790" s="102" t="str">
        <f t="shared" si="1307"/>
        <v/>
      </c>
      <c r="Q2790" s="102" t="str">
        <f t="shared" si="1308"/>
        <v/>
      </c>
      <c r="R2790" s="120" t="str">
        <f t="shared" si="1309"/>
        <v/>
      </c>
      <c r="S2790" s="54" t="str">
        <f t="shared" si="1310"/>
        <v/>
      </c>
      <c r="T2790" s="5" t="str">
        <f t="shared" si="1311"/>
        <v/>
      </c>
      <c r="U2790" s="152" t="str">
        <f t="shared" si="1294"/>
        <v/>
      </c>
      <c r="V2790" s="152" t="str">
        <f t="shared" si="1295"/>
        <v/>
      </c>
      <c r="W2790" s="153" t="str">
        <f t="shared" si="1296"/>
        <v/>
      </c>
      <c r="X2790" s="153" t="str">
        <f t="shared" si="1297"/>
        <v/>
      </c>
      <c r="Y2790" s="153" t="str">
        <f t="shared" si="1298"/>
        <v/>
      </c>
      <c r="Z2790" s="153" t="str">
        <f t="shared" si="1299"/>
        <v/>
      </c>
      <c r="AA2790" s="152" t="str">
        <f t="shared" si="1300"/>
        <v/>
      </c>
      <c r="AB2790" s="152" t="str">
        <f t="shared" si="1301"/>
        <v/>
      </c>
      <c r="AC2790" s="154" t="str">
        <f t="shared" si="1312"/>
        <v/>
      </c>
      <c r="AD2790" s="154" t="str">
        <f t="shared" si="1313"/>
        <v/>
      </c>
      <c r="AE2790" s="3" t="str">
        <f t="shared" si="1314"/>
        <v/>
      </c>
      <c r="AF2790" s="3" t="str">
        <f t="shared" si="1315"/>
        <v/>
      </c>
      <c r="AG2790" s="3" t="str">
        <f t="shared" si="1316"/>
        <v/>
      </c>
      <c r="AH2790" s="4" t="str">
        <f t="shared" si="1317"/>
        <v/>
      </c>
      <c r="AI2790" s="75" t="str">
        <f t="shared" si="1318"/>
        <v/>
      </c>
      <c r="AJ2790" s="75" t="str">
        <f t="shared" si="1319"/>
        <v/>
      </c>
    </row>
    <row r="2791" spans="1:36" ht="14.25">
      <c r="A2791" s="41" t="str">
        <f t="shared" si="1302"/>
        <v/>
      </c>
      <c r="B2791" s="150" t="str">
        <f>IF(ISNUMBER(A2791),INDEX('MetaTrader Import'!$H$13:$J$5893,TRUNC(((A2791-$A$39+1)-1)/3)+1,MOD((A2791-$A$39+1)-1,3)+1),"")</f>
        <v/>
      </c>
      <c r="C2791" s="43" t="str">
        <f t="shared" si="1303"/>
        <v/>
      </c>
      <c r="D2791" s="43" t="str">
        <f t="shared" ca="1" si="1293"/>
        <v/>
      </c>
      <c r="E2791" s="43" t="str">
        <f t="shared" si="1304"/>
        <v/>
      </c>
      <c r="F2791" s="43" t="str">
        <f t="shared" si="1305"/>
        <v/>
      </c>
      <c r="G2791" s="43" t="str">
        <f>IF(A2791&lt;&gt;"",IF(A2791&lt;Data!$G$11*0.25,$C$13/$G$32,IF(A2791&gt;Data!$G$11*0.25,$C$13,$C$13*10)),"")</f>
        <v/>
      </c>
      <c r="H2791" s="43" t="str">
        <f>IF(A2791&lt;&gt;"",IF(Data!$G$9="constant",$C$13,IF(Data!$G$9="squeeze",G2791,F2791)),"")</f>
        <v/>
      </c>
      <c r="I2791" s="38" t="str">
        <f ca="1">IF(ISNUMBER(A2791),NORMINV(RAND(),0,IF(AND(Data!$G$9="squeeze",A2791&lt;Data!$G$11*0.25),$H$32,1)*$C$30*$C$13)*($C$14*$C$12),"")</f>
        <v/>
      </c>
      <c r="J2791" s="42" t="str">
        <f ca="1">IFERROR(IF(Data!$C$6="Real",B2791,I2791+J2790+($C$14*$C$12)*(NORMINV(RAND(),$C$15,CHOOSE($G$13,$C$13,F2791,G2791)))),"")</f>
        <v/>
      </c>
      <c r="K2791" s="88" t="str">
        <f>IF(ISNUMBER(A2791), IF($G$16="fixed",$G$17,MIN(H2791*Data!$C$7*$C$16*0.5,$C$17*Data!$C$7))*$C$12,"")</f>
        <v/>
      </c>
      <c r="L2791" s="42" t="str">
        <f t="shared" ca="1" si="1320"/>
        <v/>
      </c>
      <c r="M2791" s="44" t="str">
        <f t="shared" ca="1" si="1321"/>
        <v/>
      </c>
      <c r="N2791" s="44" t="str">
        <f t="shared" ca="1" si="1322"/>
        <v/>
      </c>
      <c r="O2791" s="108" t="str">
        <f t="shared" si="1306"/>
        <v/>
      </c>
      <c r="P2791" s="102" t="str">
        <f t="shared" si="1307"/>
        <v/>
      </c>
      <c r="Q2791" s="102" t="str">
        <f t="shared" si="1308"/>
        <v/>
      </c>
      <c r="R2791" s="120" t="str">
        <f t="shared" si="1309"/>
        <v/>
      </c>
      <c r="S2791" s="54" t="str">
        <f t="shared" si="1310"/>
        <v/>
      </c>
      <c r="T2791" s="5" t="str">
        <f t="shared" si="1311"/>
        <v/>
      </c>
      <c r="U2791" s="152" t="str">
        <f t="shared" si="1294"/>
        <v/>
      </c>
      <c r="V2791" s="152" t="str">
        <f t="shared" si="1295"/>
        <v/>
      </c>
      <c r="W2791" s="153" t="str">
        <f t="shared" si="1296"/>
        <v/>
      </c>
      <c r="X2791" s="153" t="str">
        <f t="shared" si="1297"/>
        <v/>
      </c>
      <c r="Y2791" s="153" t="str">
        <f t="shared" si="1298"/>
        <v/>
      </c>
      <c r="Z2791" s="153" t="str">
        <f t="shared" si="1299"/>
        <v/>
      </c>
      <c r="AA2791" s="152" t="str">
        <f t="shared" si="1300"/>
        <v/>
      </c>
      <c r="AB2791" s="152" t="str">
        <f t="shared" si="1301"/>
        <v/>
      </c>
      <c r="AC2791" s="154" t="str">
        <f t="shared" si="1312"/>
        <v/>
      </c>
      <c r="AD2791" s="154" t="str">
        <f t="shared" si="1313"/>
        <v/>
      </c>
      <c r="AE2791" s="3" t="str">
        <f t="shared" si="1314"/>
        <v/>
      </c>
      <c r="AF2791" s="3" t="str">
        <f t="shared" si="1315"/>
        <v/>
      </c>
      <c r="AG2791" s="3" t="str">
        <f t="shared" si="1316"/>
        <v/>
      </c>
      <c r="AH2791" s="4" t="str">
        <f t="shared" si="1317"/>
        <v/>
      </c>
      <c r="AI2791" s="75" t="str">
        <f t="shared" si="1318"/>
        <v/>
      </c>
      <c r="AJ2791" s="75" t="str">
        <f t="shared" si="1319"/>
        <v/>
      </c>
    </row>
    <row r="2792" spans="1:36" ht="14.25">
      <c r="A2792" s="41" t="str">
        <f t="shared" si="1302"/>
        <v/>
      </c>
      <c r="B2792" s="150" t="str">
        <f>IF(ISNUMBER(A2792),INDEX('MetaTrader Import'!$H$13:$J$5893,TRUNC(((A2792-$A$39+1)-1)/3)+1,MOD((A2792-$A$39+1)-1,3)+1),"")</f>
        <v/>
      </c>
      <c r="C2792" s="43" t="str">
        <f t="shared" si="1303"/>
        <v/>
      </c>
      <c r="D2792" s="43" t="str">
        <f t="shared" ca="1" si="1293"/>
        <v/>
      </c>
      <c r="E2792" s="43" t="str">
        <f t="shared" si="1304"/>
        <v/>
      </c>
      <c r="F2792" s="43" t="str">
        <f t="shared" si="1305"/>
        <v/>
      </c>
      <c r="G2792" s="43" t="str">
        <f>IF(A2792&lt;&gt;"",IF(A2792&lt;Data!$G$11*0.25,$C$13/$G$32,IF(A2792&gt;Data!$G$11*0.25,$C$13,$C$13*10)),"")</f>
        <v/>
      </c>
      <c r="H2792" s="43" t="str">
        <f>IF(A2792&lt;&gt;"",IF(Data!$G$9="constant",$C$13,IF(Data!$G$9="squeeze",G2792,F2792)),"")</f>
        <v/>
      </c>
      <c r="I2792" s="38" t="str">
        <f ca="1">IF(ISNUMBER(A2792),NORMINV(RAND(),0,IF(AND(Data!$G$9="squeeze",A2792&lt;Data!$G$11*0.25),$H$32,1)*$C$30*$C$13)*($C$14*$C$12),"")</f>
        <v/>
      </c>
      <c r="J2792" s="42" t="str">
        <f ca="1">IFERROR(IF(Data!$C$6="Real",B2792,I2792+J2791+($C$14*$C$12)*(NORMINV(RAND(),$C$15,CHOOSE($G$13,$C$13,F2792,G2792)))),"")</f>
        <v/>
      </c>
      <c r="K2792" s="88" t="str">
        <f>IF(ISNUMBER(A2792), IF($G$16="fixed",$G$17,MIN(H2792*Data!$C$7*$C$16*0.5,$C$17*Data!$C$7))*$C$12,"")</f>
        <v/>
      </c>
      <c r="L2792" s="42" t="str">
        <f t="shared" ca="1" si="1320"/>
        <v/>
      </c>
      <c r="M2792" s="44" t="str">
        <f t="shared" ca="1" si="1321"/>
        <v/>
      </c>
      <c r="N2792" s="44" t="str">
        <f t="shared" ca="1" si="1322"/>
        <v/>
      </c>
      <c r="O2792" s="108" t="str">
        <f t="shared" si="1306"/>
        <v/>
      </c>
      <c r="P2792" s="102" t="str">
        <f t="shared" si="1307"/>
        <v/>
      </c>
      <c r="Q2792" s="102" t="str">
        <f t="shared" si="1308"/>
        <v/>
      </c>
      <c r="R2792" s="120" t="str">
        <f t="shared" si="1309"/>
        <v/>
      </c>
      <c r="S2792" s="54" t="str">
        <f t="shared" si="1310"/>
        <v/>
      </c>
      <c r="T2792" s="5" t="str">
        <f t="shared" si="1311"/>
        <v/>
      </c>
      <c r="U2792" s="152" t="str">
        <f t="shared" si="1294"/>
        <v/>
      </c>
      <c r="V2792" s="152" t="str">
        <f t="shared" si="1295"/>
        <v/>
      </c>
      <c r="W2792" s="153" t="str">
        <f t="shared" si="1296"/>
        <v/>
      </c>
      <c r="X2792" s="153" t="str">
        <f t="shared" si="1297"/>
        <v/>
      </c>
      <c r="Y2792" s="153" t="str">
        <f t="shared" si="1298"/>
        <v/>
      </c>
      <c r="Z2792" s="153" t="str">
        <f t="shared" si="1299"/>
        <v/>
      </c>
      <c r="AA2792" s="152" t="str">
        <f t="shared" si="1300"/>
        <v/>
      </c>
      <c r="AB2792" s="152" t="str">
        <f t="shared" si="1301"/>
        <v/>
      </c>
      <c r="AC2792" s="154" t="str">
        <f t="shared" si="1312"/>
        <v/>
      </c>
      <c r="AD2792" s="154" t="str">
        <f t="shared" si="1313"/>
        <v/>
      </c>
      <c r="AE2792" s="3" t="str">
        <f t="shared" si="1314"/>
        <v/>
      </c>
      <c r="AF2792" s="3" t="str">
        <f t="shared" si="1315"/>
        <v/>
      </c>
      <c r="AG2792" s="3" t="str">
        <f t="shared" si="1316"/>
        <v/>
      </c>
      <c r="AH2792" s="4" t="str">
        <f t="shared" si="1317"/>
        <v/>
      </c>
      <c r="AI2792" s="75" t="str">
        <f t="shared" si="1318"/>
        <v/>
      </c>
      <c r="AJ2792" s="75" t="str">
        <f t="shared" si="1319"/>
        <v/>
      </c>
    </row>
    <row r="2793" spans="1:36" ht="14.25">
      <c r="A2793" s="41" t="str">
        <f t="shared" si="1302"/>
        <v/>
      </c>
      <c r="B2793" s="150" t="str">
        <f>IF(ISNUMBER(A2793),INDEX('MetaTrader Import'!$H$13:$J$5893,TRUNC(((A2793-$A$39+1)-1)/3)+1,MOD((A2793-$A$39+1)-1,3)+1),"")</f>
        <v/>
      </c>
      <c r="C2793" s="43" t="str">
        <f t="shared" si="1303"/>
        <v/>
      </c>
      <c r="D2793" s="43" t="str">
        <f t="shared" ca="1" si="1293"/>
        <v/>
      </c>
      <c r="E2793" s="43" t="str">
        <f t="shared" si="1304"/>
        <v/>
      </c>
      <c r="F2793" s="43" t="str">
        <f t="shared" si="1305"/>
        <v/>
      </c>
      <c r="G2793" s="43" t="str">
        <f>IF(A2793&lt;&gt;"",IF(A2793&lt;Data!$G$11*0.25,$C$13/$G$32,IF(A2793&gt;Data!$G$11*0.25,$C$13,$C$13*10)),"")</f>
        <v/>
      </c>
      <c r="H2793" s="43" t="str">
        <f>IF(A2793&lt;&gt;"",IF(Data!$G$9="constant",$C$13,IF(Data!$G$9="squeeze",G2793,F2793)),"")</f>
        <v/>
      </c>
      <c r="I2793" s="38" t="str">
        <f ca="1">IF(ISNUMBER(A2793),NORMINV(RAND(),0,IF(AND(Data!$G$9="squeeze",A2793&lt;Data!$G$11*0.25),$H$32,1)*$C$30*$C$13)*($C$14*$C$12),"")</f>
        <v/>
      </c>
      <c r="J2793" s="42" t="str">
        <f ca="1">IFERROR(IF(Data!$C$6="Real",B2793,I2793+J2792+($C$14*$C$12)*(NORMINV(RAND(),$C$15,CHOOSE($G$13,$C$13,F2793,G2793)))),"")</f>
        <v/>
      </c>
      <c r="K2793" s="88" t="str">
        <f>IF(ISNUMBER(A2793), IF($G$16="fixed",$G$17,MIN(H2793*Data!$C$7*$C$16*0.5,$C$17*Data!$C$7))*$C$12,"")</f>
        <v/>
      </c>
      <c r="L2793" s="42" t="str">
        <f t="shared" ca="1" si="1320"/>
        <v/>
      </c>
      <c r="M2793" s="44" t="str">
        <f t="shared" ca="1" si="1321"/>
        <v/>
      </c>
      <c r="N2793" s="44" t="str">
        <f t="shared" ca="1" si="1322"/>
        <v/>
      </c>
      <c r="O2793" s="108" t="str">
        <f t="shared" si="1306"/>
        <v/>
      </c>
      <c r="P2793" s="102" t="str">
        <f t="shared" si="1307"/>
        <v/>
      </c>
      <c r="Q2793" s="102" t="str">
        <f t="shared" si="1308"/>
        <v/>
      </c>
      <c r="R2793" s="120" t="str">
        <f t="shared" si="1309"/>
        <v/>
      </c>
      <c r="S2793" s="54" t="str">
        <f t="shared" si="1310"/>
        <v/>
      </c>
      <c r="T2793" s="5" t="str">
        <f t="shared" si="1311"/>
        <v/>
      </c>
      <c r="U2793" s="152" t="str">
        <f t="shared" si="1294"/>
        <v/>
      </c>
      <c r="V2793" s="152" t="str">
        <f t="shared" si="1295"/>
        <v/>
      </c>
      <c r="W2793" s="153" t="str">
        <f t="shared" si="1296"/>
        <v/>
      </c>
      <c r="X2793" s="153" t="str">
        <f t="shared" si="1297"/>
        <v/>
      </c>
      <c r="Y2793" s="153" t="str">
        <f t="shared" si="1298"/>
        <v/>
      </c>
      <c r="Z2793" s="153" t="str">
        <f t="shared" si="1299"/>
        <v/>
      </c>
      <c r="AA2793" s="152" t="str">
        <f t="shared" si="1300"/>
        <v/>
      </c>
      <c r="AB2793" s="152" t="str">
        <f t="shared" si="1301"/>
        <v/>
      </c>
      <c r="AC2793" s="154" t="str">
        <f t="shared" si="1312"/>
        <v/>
      </c>
      <c r="AD2793" s="154" t="str">
        <f t="shared" si="1313"/>
        <v/>
      </c>
      <c r="AE2793" s="3" t="str">
        <f t="shared" si="1314"/>
        <v/>
      </c>
      <c r="AF2793" s="3" t="str">
        <f t="shared" si="1315"/>
        <v/>
      </c>
      <c r="AG2793" s="3" t="str">
        <f t="shared" si="1316"/>
        <v/>
      </c>
      <c r="AH2793" s="4" t="str">
        <f t="shared" si="1317"/>
        <v/>
      </c>
      <c r="AI2793" s="75" t="str">
        <f t="shared" si="1318"/>
        <v/>
      </c>
      <c r="AJ2793" s="75" t="str">
        <f t="shared" si="1319"/>
        <v/>
      </c>
    </row>
    <row r="2794" spans="1:36" ht="14.25">
      <c r="A2794" s="41" t="str">
        <f t="shared" si="1302"/>
        <v/>
      </c>
      <c r="B2794" s="150" t="str">
        <f>IF(ISNUMBER(A2794),INDEX('MetaTrader Import'!$H$13:$J$5893,TRUNC(((A2794-$A$39+1)-1)/3)+1,MOD((A2794-$A$39+1)-1,3)+1),"")</f>
        <v/>
      </c>
      <c r="C2794" s="43" t="str">
        <f t="shared" si="1303"/>
        <v/>
      </c>
      <c r="D2794" s="43" t="str">
        <f t="shared" ca="1" si="1293"/>
        <v/>
      </c>
      <c r="E2794" s="43" t="str">
        <f t="shared" si="1304"/>
        <v/>
      </c>
      <c r="F2794" s="43" t="str">
        <f t="shared" si="1305"/>
        <v/>
      </c>
      <c r="G2794" s="43" t="str">
        <f>IF(A2794&lt;&gt;"",IF(A2794&lt;Data!$G$11*0.25,$C$13/$G$32,IF(A2794&gt;Data!$G$11*0.25,$C$13,$C$13*10)),"")</f>
        <v/>
      </c>
      <c r="H2794" s="43" t="str">
        <f>IF(A2794&lt;&gt;"",IF(Data!$G$9="constant",$C$13,IF(Data!$G$9="squeeze",G2794,F2794)),"")</f>
        <v/>
      </c>
      <c r="I2794" s="38" t="str">
        <f ca="1">IF(ISNUMBER(A2794),NORMINV(RAND(),0,IF(AND(Data!$G$9="squeeze",A2794&lt;Data!$G$11*0.25),$H$32,1)*$C$30*$C$13)*($C$14*$C$12),"")</f>
        <v/>
      </c>
      <c r="J2794" s="42" t="str">
        <f ca="1">IFERROR(IF(Data!$C$6="Real",B2794,I2794+J2793+($C$14*$C$12)*(NORMINV(RAND(),$C$15,CHOOSE($G$13,$C$13,F2794,G2794)))),"")</f>
        <v/>
      </c>
      <c r="K2794" s="88" t="str">
        <f>IF(ISNUMBER(A2794), IF($G$16="fixed",$G$17,MIN(H2794*Data!$C$7*$C$16*0.5,$C$17*Data!$C$7))*$C$12,"")</f>
        <v/>
      </c>
      <c r="L2794" s="42" t="str">
        <f t="shared" ca="1" si="1320"/>
        <v/>
      </c>
      <c r="M2794" s="44" t="str">
        <f t="shared" ca="1" si="1321"/>
        <v/>
      </c>
      <c r="N2794" s="44" t="str">
        <f t="shared" ca="1" si="1322"/>
        <v/>
      </c>
      <c r="O2794" s="108" t="str">
        <f t="shared" si="1306"/>
        <v/>
      </c>
      <c r="P2794" s="102" t="str">
        <f t="shared" si="1307"/>
        <v/>
      </c>
      <c r="Q2794" s="102" t="str">
        <f t="shared" si="1308"/>
        <v/>
      </c>
      <c r="R2794" s="120" t="str">
        <f t="shared" si="1309"/>
        <v/>
      </c>
      <c r="S2794" s="54" t="str">
        <f t="shared" si="1310"/>
        <v/>
      </c>
      <c r="T2794" s="5" t="str">
        <f t="shared" si="1311"/>
        <v/>
      </c>
      <c r="U2794" s="152" t="str">
        <f t="shared" si="1294"/>
        <v/>
      </c>
      <c r="V2794" s="152" t="str">
        <f t="shared" si="1295"/>
        <v/>
      </c>
      <c r="W2794" s="153" t="str">
        <f t="shared" si="1296"/>
        <v/>
      </c>
      <c r="X2794" s="153" t="str">
        <f t="shared" si="1297"/>
        <v/>
      </c>
      <c r="Y2794" s="153" t="str">
        <f t="shared" si="1298"/>
        <v/>
      </c>
      <c r="Z2794" s="153" t="str">
        <f t="shared" si="1299"/>
        <v/>
      </c>
      <c r="AA2794" s="152" t="str">
        <f t="shared" si="1300"/>
        <v/>
      </c>
      <c r="AB2794" s="152" t="str">
        <f t="shared" si="1301"/>
        <v/>
      </c>
      <c r="AC2794" s="154" t="str">
        <f t="shared" si="1312"/>
        <v/>
      </c>
      <c r="AD2794" s="154" t="str">
        <f t="shared" si="1313"/>
        <v/>
      </c>
      <c r="AE2794" s="3" t="str">
        <f t="shared" si="1314"/>
        <v/>
      </c>
      <c r="AF2794" s="3" t="str">
        <f t="shared" si="1315"/>
        <v/>
      </c>
      <c r="AG2794" s="3" t="str">
        <f t="shared" si="1316"/>
        <v/>
      </c>
      <c r="AH2794" s="4" t="str">
        <f t="shared" si="1317"/>
        <v/>
      </c>
      <c r="AI2794" s="75" t="str">
        <f t="shared" si="1318"/>
        <v/>
      </c>
      <c r="AJ2794" s="75" t="str">
        <f t="shared" si="1319"/>
        <v/>
      </c>
    </row>
    <row r="2795" spans="1:36" ht="14.25">
      <c r="A2795" s="41" t="str">
        <f t="shared" si="1302"/>
        <v/>
      </c>
      <c r="B2795" s="150" t="str">
        <f>IF(ISNUMBER(A2795),INDEX('MetaTrader Import'!$H$13:$J$5893,TRUNC(((A2795-$A$39+1)-1)/3)+1,MOD((A2795-$A$39+1)-1,3)+1),"")</f>
        <v/>
      </c>
      <c r="C2795" s="43" t="str">
        <f t="shared" si="1303"/>
        <v/>
      </c>
      <c r="D2795" s="43" t="str">
        <f t="shared" ca="1" si="1293"/>
        <v/>
      </c>
      <c r="E2795" s="43" t="str">
        <f t="shared" si="1304"/>
        <v/>
      </c>
      <c r="F2795" s="43" t="str">
        <f t="shared" si="1305"/>
        <v/>
      </c>
      <c r="G2795" s="43" t="str">
        <f>IF(A2795&lt;&gt;"",IF(A2795&lt;Data!$G$11*0.25,$C$13/$G$32,IF(A2795&gt;Data!$G$11*0.25,$C$13,$C$13*10)),"")</f>
        <v/>
      </c>
      <c r="H2795" s="43" t="str">
        <f>IF(A2795&lt;&gt;"",IF(Data!$G$9="constant",$C$13,IF(Data!$G$9="squeeze",G2795,F2795)),"")</f>
        <v/>
      </c>
      <c r="I2795" s="38" t="str">
        <f ca="1">IF(ISNUMBER(A2795),NORMINV(RAND(),0,IF(AND(Data!$G$9="squeeze",A2795&lt;Data!$G$11*0.25),$H$32,1)*$C$30*$C$13)*($C$14*$C$12),"")</f>
        <v/>
      </c>
      <c r="J2795" s="42" t="str">
        <f ca="1">IFERROR(IF(Data!$C$6="Real",B2795,I2795+J2794+($C$14*$C$12)*(NORMINV(RAND(),$C$15,CHOOSE($G$13,$C$13,F2795,G2795)))),"")</f>
        <v/>
      </c>
      <c r="K2795" s="88" t="str">
        <f>IF(ISNUMBER(A2795), IF($G$16="fixed",$G$17,MIN(H2795*Data!$C$7*$C$16*0.5,$C$17*Data!$C$7))*$C$12,"")</f>
        <v/>
      </c>
      <c r="L2795" s="42" t="str">
        <f t="shared" ca="1" si="1320"/>
        <v/>
      </c>
      <c r="M2795" s="44" t="str">
        <f t="shared" ca="1" si="1321"/>
        <v/>
      </c>
      <c r="N2795" s="44" t="str">
        <f t="shared" ca="1" si="1322"/>
        <v/>
      </c>
      <c r="O2795" s="108" t="str">
        <f t="shared" si="1306"/>
        <v/>
      </c>
      <c r="P2795" s="102" t="str">
        <f t="shared" si="1307"/>
        <v/>
      </c>
      <c r="Q2795" s="102" t="str">
        <f t="shared" si="1308"/>
        <v/>
      </c>
      <c r="R2795" s="120" t="str">
        <f t="shared" si="1309"/>
        <v/>
      </c>
      <c r="S2795" s="54" t="str">
        <f t="shared" si="1310"/>
        <v/>
      </c>
      <c r="T2795" s="5" t="str">
        <f t="shared" si="1311"/>
        <v/>
      </c>
      <c r="U2795" s="152" t="str">
        <f t="shared" si="1294"/>
        <v/>
      </c>
      <c r="V2795" s="152" t="str">
        <f t="shared" si="1295"/>
        <v/>
      </c>
      <c r="W2795" s="153" t="str">
        <f t="shared" si="1296"/>
        <v/>
      </c>
      <c r="X2795" s="153" t="str">
        <f t="shared" si="1297"/>
        <v/>
      </c>
      <c r="Y2795" s="153" t="str">
        <f t="shared" si="1298"/>
        <v/>
      </c>
      <c r="Z2795" s="153" t="str">
        <f t="shared" si="1299"/>
        <v/>
      </c>
      <c r="AA2795" s="152" t="str">
        <f t="shared" si="1300"/>
        <v/>
      </c>
      <c r="AB2795" s="152" t="str">
        <f t="shared" si="1301"/>
        <v/>
      </c>
      <c r="AC2795" s="154" t="str">
        <f t="shared" si="1312"/>
        <v/>
      </c>
      <c r="AD2795" s="154" t="str">
        <f t="shared" si="1313"/>
        <v/>
      </c>
      <c r="AE2795" s="3" t="str">
        <f t="shared" si="1314"/>
        <v/>
      </c>
      <c r="AF2795" s="3" t="str">
        <f t="shared" si="1315"/>
        <v/>
      </c>
      <c r="AG2795" s="3" t="str">
        <f t="shared" si="1316"/>
        <v/>
      </c>
      <c r="AH2795" s="4" t="str">
        <f t="shared" si="1317"/>
        <v/>
      </c>
      <c r="AI2795" s="75" t="str">
        <f t="shared" si="1318"/>
        <v/>
      </c>
      <c r="AJ2795" s="75" t="str">
        <f t="shared" si="1319"/>
        <v/>
      </c>
    </row>
    <row r="2796" spans="1:36" ht="14.25">
      <c r="A2796" s="41" t="str">
        <f t="shared" si="1302"/>
        <v/>
      </c>
      <c r="B2796" s="150" t="str">
        <f>IF(ISNUMBER(A2796),INDEX('MetaTrader Import'!$H$13:$J$5893,TRUNC(((A2796-$A$39+1)-1)/3)+1,MOD((A2796-$A$39+1)-1,3)+1),"")</f>
        <v/>
      </c>
      <c r="C2796" s="43" t="str">
        <f t="shared" si="1303"/>
        <v/>
      </c>
      <c r="D2796" s="43" t="str">
        <f t="shared" ca="1" si="1293"/>
        <v/>
      </c>
      <c r="E2796" s="43" t="str">
        <f t="shared" si="1304"/>
        <v/>
      </c>
      <c r="F2796" s="43" t="str">
        <f t="shared" si="1305"/>
        <v/>
      </c>
      <c r="G2796" s="43" t="str">
        <f>IF(A2796&lt;&gt;"",IF(A2796&lt;Data!$G$11*0.25,$C$13/$G$32,IF(A2796&gt;Data!$G$11*0.25,$C$13,$C$13*10)),"")</f>
        <v/>
      </c>
      <c r="H2796" s="43" t="str">
        <f>IF(A2796&lt;&gt;"",IF(Data!$G$9="constant",$C$13,IF(Data!$G$9="squeeze",G2796,F2796)),"")</f>
        <v/>
      </c>
      <c r="I2796" s="38" t="str">
        <f ca="1">IF(ISNUMBER(A2796),NORMINV(RAND(),0,IF(AND(Data!$G$9="squeeze",A2796&lt;Data!$G$11*0.25),$H$32,1)*$C$30*$C$13)*($C$14*$C$12),"")</f>
        <v/>
      </c>
      <c r="J2796" s="42" t="str">
        <f ca="1">IFERROR(IF(Data!$C$6="Real",B2796,I2796+J2795+($C$14*$C$12)*(NORMINV(RAND(),$C$15,CHOOSE($G$13,$C$13,F2796,G2796)))),"")</f>
        <v/>
      </c>
      <c r="K2796" s="88" t="str">
        <f>IF(ISNUMBER(A2796), IF($G$16="fixed",$G$17,MIN(H2796*Data!$C$7*$C$16*0.5,$C$17*Data!$C$7))*$C$12,"")</f>
        <v/>
      </c>
      <c r="L2796" s="42" t="str">
        <f t="shared" ca="1" si="1320"/>
        <v/>
      </c>
      <c r="M2796" s="44" t="str">
        <f t="shared" ca="1" si="1321"/>
        <v/>
      </c>
      <c r="N2796" s="44" t="str">
        <f t="shared" ca="1" si="1322"/>
        <v/>
      </c>
      <c r="O2796" s="108" t="str">
        <f t="shared" si="1306"/>
        <v/>
      </c>
      <c r="P2796" s="102" t="str">
        <f t="shared" si="1307"/>
        <v/>
      </c>
      <c r="Q2796" s="102" t="str">
        <f t="shared" si="1308"/>
        <v/>
      </c>
      <c r="R2796" s="120" t="str">
        <f t="shared" si="1309"/>
        <v/>
      </c>
      <c r="S2796" s="54" t="str">
        <f t="shared" si="1310"/>
        <v/>
      </c>
      <c r="T2796" s="5" t="str">
        <f t="shared" si="1311"/>
        <v/>
      </c>
      <c r="U2796" s="152" t="str">
        <f t="shared" si="1294"/>
        <v/>
      </c>
      <c r="V2796" s="152" t="str">
        <f t="shared" si="1295"/>
        <v/>
      </c>
      <c r="W2796" s="153" t="str">
        <f t="shared" si="1296"/>
        <v/>
      </c>
      <c r="X2796" s="153" t="str">
        <f t="shared" si="1297"/>
        <v/>
      </c>
      <c r="Y2796" s="153" t="str">
        <f t="shared" si="1298"/>
        <v/>
      </c>
      <c r="Z2796" s="153" t="str">
        <f t="shared" si="1299"/>
        <v/>
      </c>
      <c r="AA2796" s="152" t="str">
        <f t="shared" si="1300"/>
        <v/>
      </c>
      <c r="AB2796" s="152" t="str">
        <f t="shared" si="1301"/>
        <v/>
      </c>
      <c r="AC2796" s="154" t="str">
        <f t="shared" si="1312"/>
        <v/>
      </c>
      <c r="AD2796" s="154" t="str">
        <f t="shared" si="1313"/>
        <v/>
      </c>
      <c r="AE2796" s="3" t="str">
        <f t="shared" si="1314"/>
        <v/>
      </c>
      <c r="AF2796" s="3" t="str">
        <f t="shared" si="1315"/>
        <v/>
      </c>
      <c r="AG2796" s="3" t="str">
        <f t="shared" si="1316"/>
        <v/>
      </c>
      <c r="AH2796" s="4" t="str">
        <f t="shared" si="1317"/>
        <v/>
      </c>
      <c r="AI2796" s="75" t="str">
        <f t="shared" si="1318"/>
        <v/>
      </c>
      <c r="AJ2796" s="75" t="str">
        <f t="shared" si="1319"/>
        <v/>
      </c>
    </row>
    <row r="2797" spans="1:36" ht="14.25">
      <c r="A2797" s="41" t="str">
        <f t="shared" si="1302"/>
        <v/>
      </c>
      <c r="B2797" s="150" t="str">
        <f>IF(ISNUMBER(A2797),INDEX('MetaTrader Import'!$H$13:$J$5893,TRUNC(((A2797-$A$39+1)-1)/3)+1,MOD((A2797-$A$39+1)-1,3)+1),"")</f>
        <v/>
      </c>
      <c r="C2797" s="43" t="str">
        <f t="shared" si="1303"/>
        <v/>
      </c>
      <c r="D2797" s="43" t="str">
        <f t="shared" ca="1" si="1293"/>
        <v/>
      </c>
      <c r="E2797" s="43" t="str">
        <f t="shared" si="1304"/>
        <v/>
      </c>
      <c r="F2797" s="43" t="str">
        <f t="shared" si="1305"/>
        <v/>
      </c>
      <c r="G2797" s="43" t="str">
        <f>IF(A2797&lt;&gt;"",IF(A2797&lt;Data!$G$11*0.25,$C$13/$G$32,IF(A2797&gt;Data!$G$11*0.25,$C$13,$C$13*10)),"")</f>
        <v/>
      </c>
      <c r="H2797" s="43" t="str">
        <f>IF(A2797&lt;&gt;"",IF(Data!$G$9="constant",$C$13,IF(Data!$G$9="squeeze",G2797,F2797)),"")</f>
        <v/>
      </c>
      <c r="I2797" s="38" t="str">
        <f ca="1">IF(ISNUMBER(A2797),NORMINV(RAND(),0,IF(AND(Data!$G$9="squeeze",A2797&lt;Data!$G$11*0.25),$H$32,1)*$C$30*$C$13)*($C$14*$C$12),"")</f>
        <v/>
      </c>
      <c r="J2797" s="42" t="str">
        <f ca="1">IFERROR(IF(Data!$C$6="Real",B2797,I2797+J2796+($C$14*$C$12)*(NORMINV(RAND(),$C$15,CHOOSE($G$13,$C$13,F2797,G2797)))),"")</f>
        <v/>
      </c>
      <c r="K2797" s="88" t="str">
        <f>IF(ISNUMBER(A2797), IF($G$16="fixed",$G$17,MIN(H2797*Data!$C$7*$C$16*0.5,$C$17*Data!$C$7))*$C$12,"")</f>
        <v/>
      </c>
      <c r="L2797" s="42" t="str">
        <f t="shared" ca="1" si="1320"/>
        <v/>
      </c>
      <c r="M2797" s="44" t="str">
        <f t="shared" ca="1" si="1321"/>
        <v/>
      </c>
      <c r="N2797" s="44" t="str">
        <f t="shared" ca="1" si="1322"/>
        <v/>
      </c>
      <c r="O2797" s="108" t="str">
        <f t="shared" si="1306"/>
        <v/>
      </c>
      <c r="P2797" s="102" t="str">
        <f t="shared" si="1307"/>
        <v/>
      </c>
      <c r="Q2797" s="102" t="str">
        <f t="shared" si="1308"/>
        <v/>
      </c>
      <c r="R2797" s="120" t="str">
        <f t="shared" si="1309"/>
        <v/>
      </c>
      <c r="S2797" s="54" t="str">
        <f t="shared" si="1310"/>
        <v/>
      </c>
      <c r="T2797" s="5" t="str">
        <f t="shared" si="1311"/>
        <v/>
      </c>
      <c r="U2797" s="152" t="str">
        <f t="shared" si="1294"/>
        <v/>
      </c>
      <c r="V2797" s="152" t="str">
        <f t="shared" si="1295"/>
        <v/>
      </c>
      <c r="W2797" s="153" t="str">
        <f t="shared" si="1296"/>
        <v/>
      </c>
      <c r="X2797" s="153" t="str">
        <f t="shared" si="1297"/>
        <v/>
      </c>
      <c r="Y2797" s="153" t="str">
        <f t="shared" si="1298"/>
        <v/>
      </c>
      <c r="Z2797" s="153" t="str">
        <f t="shared" si="1299"/>
        <v/>
      </c>
      <c r="AA2797" s="152" t="str">
        <f t="shared" si="1300"/>
        <v/>
      </c>
      <c r="AB2797" s="152" t="str">
        <f t="shared" si="1301"/>
        <v/>
      </c>
      <c r="AC2797" s="154" t="str">
        <f t="shared" si="1312"/>
        <v/>
      </c>
      <c r="AD2797" s="154" t="str">
        <f t="shared" si="1313"/>
        <v/>
      </c>
      <c r="AE2797" s="3" t="str">
        <f t="shared" si="1314"/>
        <v/>
      </c>
      <c r="AF2797" s="3" t="str">
        <f t="shared" si="1315"/>
        <v/>
      </c>
      <c r="AG2797" s="3" t="str">
        <f t="shared" si="1316"/>
        <v/>
      </c>
      <c r="AH2797" s="4" t="str">
        <f t="shared" si="1317"/>
        <v/>
      </c>
      <c r="AI2797" s="75" t="str">
        <f t="shared" si="1318"/>
        <v/>
      </c>
      <c r="AJ2797" s="75" t="str">
        <f t="shared" si="1319"/>
        <v/>
      </c>
    </row>
    <row r="2798" spans="1:36" ht="14.25">
      <c r="A2798" s="41" t="str">
        <f t="shared" si="1302"/>
        <v/>
      </c>
      <c r="B2798" s="150" t="str">
        <f>IF(ISNUMBER(A2798),INDEX('MetaTrader Import'!$H$13:$J$5893,TRUNC(((A2798-$A$39+1)-1)/3)+1,MOD((A2798-$A$39+1)-1,3)+1),"")</f>
        <v/>
      </c>
      <c r="C2798" s="43" t="str">
        <f t="shared" si="1303"/>
        <v/>
      </c>
      <c r="D2798" s="43" t="str">
        <f t="shared" ca="1" si="1293"/>
        <v/>
      </c>
      <c r="E2798" s="43" t="str">
        <f t="shared" si="1304"/>
        <v/>
      </c>
      <c r="F2798" s="43" t="str">
        <f t="shared" si="1305"/>
        <v/>
      </c>
      <c r="G2798" s="43" t="str">
        <f>IF(A2798&lt;&gt;"",IF(A2798&lt;Data!$G$11*0.25,$C$13/$G$32,IF(A2798&gt;Data!$G$11*0.25,$C$13,$C$13*10)),"")</f>
        <v/>
      </c>
      <c r="H2798" s="43" t="str">
        <f>IF(A2798&lt;&gt;"",IF(Data!$G$9="constant",$C$13,IF(Data!$G$9="squeeze",G2798,F2798)),"")</f>
        <v/>
      </c>
      <c r="I2798" s="38" t="str">
        <f ca="1">IF(ISNUMBER(A2798),NORMINV(RAND(),0,IF(AND(Data!$G$9="squeeze",A2798&lt;Data!$G$11*0.25),$H$32,1)*$C$30*$C$13)*($C$14*$C$12),"")</f>
        <v/>
      </c>
      <c r="J2798" s="42" t="str">
        <f ca="1">IFERROR(IF(Data!$C$6="Real",B2798,I2798+J2797+($C$14*$C$12)*(NORMINV(RAND(),$C$15,CHOOSE($G$13,$C$13,F2798,G2798)))),"")</f>
        <v/>
      </c>
      <c r="K2798" s="88" t="str">
        <f>IF(ISNUMBER(A2798), IF($G$16="fixed",$G$17,MIN(H2798*Data!$C$7*$C$16*0.5,$C$17*Data!$C$7))*$C$12,"")</f>
        <v/>
      </c>
      <c r="L2798" s="42" t="str">
        <f t="shared" ca="1" si="1320"/>
        <v/>
      </c>
      <c r="M2798" s="44" t="str">
        <f t="shared" ca="1" si="1321"/>
        <v/>
      </c>
      <c r="N2798" s="44" t="str">
        <f t="shared" ca="1" si="1322"/>
        <v/>
      </c>
      <c r="O2798" s="108" t="str">
        <f t="shared" si="1306"/>
        <v/>
      </c>
      <c r="P2798" s="102" t="str">
        <f t="shared" si="1307"/>
        <v/>
      </c>
      <c r="Q2798" s="102" t="str">
        <f t="shared" si="1308"/>
        <v/>
      </c>
      <c r="R2798" s="120" t="str">
        <f t="shared" si="1309"/>
        <v/>
      </c>
      <c r="S2798" s="54" t="str">
        <f t="shared" si="1310"/>
        <v/>
      </c>
      <c r="T2798" s="5" t="str">
        <f t="shared" si="1311"/>
        <v/>
      </c>
      <c r="U2798" s="152" t="str">
        <f t="shared" si="1294"/>
        <v/>
      </c>
      <c r="V2798" s="152" t="str">
        <f t="shared" si="1295"/>
        <v/>
      </c>
      <c r="W2798" s="153" t="str">
        <f t="shared" si="1296"/>
        <v/>
      </c>
      <c r="X2798" s="153" t="str">
        <f t="shared" si="1297"/>
        <v/>
      </c>
      <c r="Y2798" s="153" t="str">
        <f t="shared" si="1298"/>
        <v/>
      </c>
      <c r="Z2798" s="153" t="str">
        <f t="shared" si="1299"/>
        <v/>
      </c>
      <c r="AA2798" s="152" t="str">
        <f t="shared" si="1300"/>
        <v/>
      </c>
      <c r="AB2798" s="152" t="str">
        <f t="shared" si="1301"/>
        <v/>
      </c>
      <c r="AC2798" s="154" t="str">
        <f t="shared" si="1312"/>
        <v/>
      </c>
      <c r="AD2798" s="154" t="str">
        <f t="shared" si="1313"/>
        <v/>
      </c>
      <c r="AE2798" s="3" t="str">
        <f t="shared" si="1314"/>
        <v/>
      </c>
      <c r="AF2798" s="3" t="str">
        <f t="shared" si="1315"/>
        <v/>
      </c>
      <c r="AG2798" s="3" t="str">
        <f t="shared" si="1316"/>
        <v/>
      </c>
      <c r="AH2798" s="4" t="str">
        <f t="shared" si="1317"/>
        <v/>
      </c>
      <c r="AI2798" s="75" t="str">
        <f t="shared" si="1318"/>
        <v/>
      </c>
      <c r="AJ2798" s="75" t="str">
        <f t="shared" si="1319"/>
        <v/>
      </c>
    </row>
    <row r="2799" spans="1:36" ht="14.25">
      <c r="A2799" s="41" t="str">
        <f t="shared" si="1302"/>
        <v/>
      </c>
      <c r="B2799" s="150" t="str">
        <f>IF(ISNUMBER(A2799),INDEX('MetaTrader Import'!$H$13:$J$5893,TRUNC(((A2799-$A$39+1)-1)/3)+1,MOD((A2799-$A$39+1)-1,3)+1),"")</f>
        <v/>
      </c>
      <c r="C2799" s="43" t="str">
        <f t="shared" si="1303"/>
        <v/>
      </c>
      <c r="D2799" s="43" t="str">
        <f t="shared" ca="1" si="1293"/>
        <v/>
      </c>
      <c r="E2799" s="43" t="str">
        <f t="shared" si="1304"/>
        <v/>
      </c>
      <c r="F2799" s="43" t="str">
        <f t="shared" si="1305"/>
        <v/>
      </c>
      <c r="G2799" s="43" t="str">
        <f>IF(A2799&lt;&gt;"",IF(A2799&lt;Data!$G$11*0.25,$C$13/$G$32,IF(A2799&gt;Data!$G$11*0.25,$C$13,$C$13*10)),"")</f>
        <v/>
      </c>
      <c r="H2799" s="43" t="str">
        <f>IF(A2799&lt;&gt;"",IF(Data!$G$9="constant",$C$13,IF(Data!$G$9="squeeze",G2799,F2799)),"")</f>
        <v/>
      </c>
      <c r="I2799" s="38" t="str">
        <f ca="1">IF(ISNUMBER(A2799),NORMINV(RAND(),0,IF(AND(Data!$G$9="squeeze",A2799&lt;Data!$G$11*0.25),$H$32,1)*$C$30*$C$13)*($C$14*$C$12),"")</f>
        <v/>
      </c>
      <c r="J2799" s="42" t="str">
        <f ca="1">IFERROR(IF(Data!$C$6="Real",B2799,I2799+J2798+($C$14*$C$12)*(NORMINV(RAND(),$C$15,CHOOSE($G$13,$C$13,F2799,G2799)))),"")</f>
        <v/>
      </c>
      <c r="K2799" s="88" t="str">
        <f>IF(ISNUMBER(A2799), IF($G$16="fixed",$G$17,MIN(H2799*Data!$C$7*$C$16*0.5,$C$17*Data!$C$7))*$C$12,"")</f>
        <v/>
      </c>
      <c r="L2799" s="42" t="str">
        <f t="shared" ca="1" si="1320"/>
        <v/>
      </c>
      <c r="M2799" s="44" t="str">
        <f t="shared" ca="1" si="1321"/>
        <v/>
      </c>
      <c r="N2799" s="44" t="str">
        <f t="shared" ca="1" si="1322"/>
        <v/>
      </c>
      <c r="O2799" s="108" t="str">
        <f t="shared" si="1306"/>
        <v/>
      </c>
      <c r="P2799" s="102" t="str">
        <f t="shared" si="1307"/>
        <v/>
      </c>
      <c r="Q2799" s="102" t="str">
        <f t="shared" si="1308"/>
        <v/>
      </c>
      <c r="R2799" s="120" t="str">
        <f t="shared" si="1309"/>
        <v/>
      </c>
      <c r="S2799" s="54" t="str">
        <f t="shared" si="1310"/>
        <v/>
      </c>
      <c r="T2799" s="5" t="str">
        <f t="shared" si="1311"/>
        <v/>
      </c>
      <c r="U2799" s="152" t="str">
        <f t="shared" si="1294"/>
        <v/>
      </c>
      <c r="V2799" s="152" t="str">
        <f t="shared" si="1295"/>
        <v/>
      </c>
      <c r="W2799" s="153" t="str">
        <f t="shared" si="1296"/>
        <v/>
      </c>
      <c r="X2799" s="153" t="str">
        <f t="shared" si="1297"/>
        <v/>
      </c>
      <c r="Y2799" s="153" t="str">
        <f t="shared" si="1298"/>
        <v/>
      </c>
      <c r="Z2799" s="153" t="str">
        <f t="shared" si="1299"/>
        <v/>
      </c>
      <c r="AA2799" s="152" t="str">
        <f t="shared" si="1300"/>
        <v/>
      </c>
      <c r="AB2799" s="152" t="str">
        <f t="shared" si="1301"/>
        <v/>
      </c>
      <c r="AC2799" s="154" t="str">
        <f t="shared" si="1312"/>
        <v/>
      </c>
      <c r="AD2799" s="154" t="str">
        <f t="shared" si="1313"/>
        <v/>
      </c>
      <c r="AE2799" s="3" t="str">
        <f t="shared" si="1314"/>
        <v/>
      </c>
      <c r="AF2799" s="3" t="str">
        <f t="shared" si="1315"/>
        <v/>
      </c>
      <c r="AG2799" s="3" t="str">
        <f t="shared" si="1316"/>
        <v/>
      </c>
      <c r="AH2799" s="4" t="str">
        <f t="shared" si="1317"/>
        <v/>
      </c>
      <c r="AI2799" s="75" t="str">
        <f t="shared" si="1318"/>
        <v/>
      </c>
      <c r="AJ2799" s="75" t="str">
        <f t="shared" si="1319"/>
        <v/>
      </c>
    </row>
    <row r="2800" spans="1:36" ht="14.25">
      <c r="A2800" s="41" t="str">
        <f t="shared" si="1302"/>
        <v/>
      </c>
      <c r="B2800" s="150" t="str">
        <f>IF(ISNUMBER(A2800),INDEX('MetaTrader Import'!$H$13:$J$5893,TRUNC(((A2800-$A$39+1)-1)/3)+1,MOD((A2800-$A$39+1)-1,3)+1),"")</f>
        <v/>
      </c>
      <c r="C2800" s="43" t="str">
        <f t="shared" si="1303"/>
        <v/>
      </c>
      <c r="D2800" s="43" t="str">
        <f t="shared" ca="1" si="1293"/>
        <v/>
      </c>
      <c r="E2800" s="43" t="str">
        <f t="shared" si="1304"/>
        <v/>
      </c>
      <c r="F2800" s="43" t="str">
        <f t="shared" si="1305"/>
        <v/>
      </c>
      <c r="G2800" s="43" t="str">
        <f>IF(A2800&lt;&gt;"",IF(A2800&lt;Data!$G$11*0.25,$C$13/$G$32,IF(A2800&gt;Data!$G$11*0.25,$C$13,$C$13*10)),"")</f>
        <v/>
      </c>
      <c r="H2800" s="43" t="str">
        <f>IF(A2800&lt;&gt;"",IF(Data!$G$9="constant",$C$13,IF(Data!$G$9="squeeze",G2800,F2800)),"")</f>
        <v/>
      </c>
      <c r="I2800" s="38" t="str">
        <f ca="1">IF(ISNUMBER(A2800),NORMINV(RAND(),0,IF(AND(Data!$G$9="squeeze",A2800&lt;Data!$G$11*0.25),$H$32,1)*$C$30*$C$13)*($C$14*$C$12),"")</f>
        <v/>
      </c>
      <c r="J2800" s="42" t="str">
        <f ca="1">IFERROR(IF(Data!$C$6="Real",B2800,I2800+J2799+($C$14*$C$12)*(NORMINV(RAND(),$C$15,CHOOSE($G$13,$C$13,F2800,G2800)))),"")</f>
        <v/>
      </c>
      <c r="K2800" s="88" t="str">
        <f>IF(ISNUMBER(A2800), IF($G$16="fixed",$G$17,MIN(H2800*Data!$C$7*$C$16*0.5,$C$17*Data!$C$7))*$C$12,"")</f>
        <v/>
      </c>
      <c r="L2800" s="42" t="str">
        <f t="shared" ca="1" si="1320"/>
        <v/>
      </c>
      <c r="M2800" s="44" t="str">
        <f t="shared" ca="1" si="1321"/>
        <v/>
      </c>
      <c r="N2800" s="44" t="str">
        <f t="shared" ca="1" si="1322"/>
        <v/>
      </c>
      <c r="O2800" s="108" t="str">
        <f t="shared" si="1306"/>
        <v/>
      </c>
      <c r="P2800" s="102" t="str">
        <f t="shared" si="1307"/>
        <v/>
      </c>
      <c r="Q2800" s="102" t="str">
        <f t="shared" si="1308"/>
        <v/>
      </c>
      <c r="R2800" s="120" t="str">
        <f t="shared" si="1309"/>
        <v/>
      </c>
      <c r="S2800" s="54" t="str">
        <f t="shared" si="1310"/>
        <v/>
      </c>
      <c r="T2800" s="5" t="str">
        <f t="shared" si="1311"/>
        <v/>
      </c>
      <c r="U2800" s="152" t="str">
        <f t="shared" si="1294"/>
        <v/>
      </c>
      <c r="V2800" s="152" t="str">
        <f t="shared" si="1295"/>
        <v/>
      </c>
      <c r="W2800" s="153" t="str">
        <f t="shared" si="1296"/>
        <v/>
      </c>
      <c r="X2800" s="153" t="str">
        <f t="shared" si="1297"/>
        <v/>
      </c>
      <c r="Y2800" s="153" t="str">
        <f t="shared" si="1298"/>
        <v/>
      </c>
      <c r="Z2800" s="153" t="str">
        <f t="shared" si="1299"/>
        <v/>
      </c>
      <c r="AA2800" s="152" t="str">
        <f t="shared" si="1300"/>
        <v/>
      </c>
      <c r="AB2800" s="152" t="str">
        <f t="shared" si="1301"/>
        <v/>
      </c>
      <c r="AC2800" s="154" t="str">
        <f t="shared" si="1312"/>
        <v/>
      </c>
      <c r="AD2800" s="154" t="str">
        <f t="shared" si="1313"/>
        <v/>
      </c>
      <c r="AE2800" s="3" t="str">
        <f t="shared" si="1314"/>
        <v/>
      </c>
      <c r="AF2800" s="3" t="str">
        <f t="shared" si="1315"/>
        <v/>
      </c>
      <c r="AG2800" s="3" t="str">
        <f t="shared" si="1316"/>
        <v/>
      </c>
      <c r="AH2800" s="4" t="str">
        <f t="shared" si="1317"/>
        <v/>
      </c>
      <c r="AI2800" s="75" t="str">
        <f t="shared" si="1318"/>
        <v/>
      </c>
      <c r="AJ2800" s="75" t="str">
        <f t="shared" si="1319"/>
        <v/>
      </c>
    </row>
    <row r="2801" spans="1:36" ht="14.25">
      <c r="A2801" s="41" t="str">
        <f t="shared" si="1302"/>
        <v/>
      </c>
      <c r="B2801" s="150" t="str">
        <f>IF(ISNUMBER(A2801),INDEX('MetaTrader Import'!$H$13:$J$5893,TRUNC(((A2801-$A$39+1)-1)/3)+1,MOD((A2801-$A$39+1)-1,3)+1),"")</f>
        <v/>
      </c>
      <c r="C2801" s="43" t="str">
        <f t="shared" si="1303"/>
        <v/>
      </c>
      <c r="D2801" s="43" t="str">
        <f t="shared" ca="1" si="1293"/>
        <v/>
      </c>
      <c r="E2801" s="43" t="str">
        <f t="shared" si="1304"/>
        <v/>
      </c>
      <c r="F2801" s="43" t="str">
        <f t="shared" si="1305"/>
        <v/>
      </c>
      <c r="G2801" s="43" t="str">
        <f>IF(A2801&lt;&gt;"",IF(A2801&lt;Data!$G$11*0.25,$C$13/$G$32,IF(A2801&gt;Data!$G$11*0.25,$C$13,$C$13*10)),"")</f>
        <v/>
      </c>
      <c r="H2801" s="43" t="str">
        <f>IF(A2801&lt;&gt;"",IF(Data!$G$9="constant",$C$13,IF(Data!$G$9="squeeze",G2801,F2801)),"")</f>
        <v/>
      </c>
      <c r="I2801" s="38" t="str">
        <f ca="1">IF(ISNUMBER(A2801),NORMINV(RAND(),0,IF(AND(Data!$G$9="squeeze",A2801&lt;Data!$G$11*0.25),$H$32,1)*$C$30*$C$13)*($C$14*$C$12),"")</f>
        <v/>
      </c>
      <c r="J2801" s="42" t="str">
        <f ca="1">IFERROR(IF(Data!$C$6="Real",B2801,I2801+J2800+($C$14*$C$12)*(NORMINV(RAND(),$C$15,CHOOSE($G$13,$C$13,F2801,G2801)))),"")</f>
        <v/>
      </c>
      <c r="K2801" s="88" t="str">
        <f>IF(ISNUMBER(A2801), IF($G$16="fixed",$G$17,MIN(H2801*Data!$C$7*$C$16*0.5,$C$17*Data!$C$7))*$C$12,"")</f>
        <v/>
      </c>
      <c r="L2801" s="42" t="str">
        <f t="shared" ca="1" si="1320"/>
        <v/>
      </c>
      <c r="M2801" s="44" t="str">
        <f t="shared" ca="1" si="1321"/>
        <v/>
      </c>
      <c r="N2801" s="44" t="str">
        <f t="shared" ca="1" si="1322"/>
        <v/>
      </c>
      <c r="O2801" s="108" t="str">
        <f t="shared" si="1306"/>
        <v/>
      </c>
      <c r="P2801" s="102" t="str">
        <f t="shared" si="1307"/>
        <v/>
      </c>
      <c r="Q2801" s="102" t="str">
        <f t="shared" si="1308"/>
        <v/>
      </c>
      <c r="R2801" s="120" t="str">
        <f t="shared" si="1309"/>
        <v/>
      </c>
      <c r="S2801" s="54" t="str">
        <f t="shared" si="1310"/>
        <v/>
      </c>
      <c r="T2801" s="5" t="str">
        <f t="shared" si="1311"/>
        <v/>
      </c>
      <c r="U2801" s="152" t="str">
        <f t="shared" si="1294"/>
        <v/>
      </c>
      <c r="V2801" s="152" t="str">
        <f t="shared" si="1295"/>
        <v/>
      </c>
      <c r="W2801" s="153" t="str">
        <f t="shared" si="1296"/>
        <v/>
      </c>
      <c r="X2801" s="153" t="str">
        <f t="shared" si="1297"/>
        <v/>
      </c>
      <c r="Y2801" s="153" t="str">
        <f t="shared" si="1298"/>
        <v/>
      </c>
      <c r="Z2801" s="153" t="str">
        <f t="shared" si="1299"/>
        <v/>
      </c>
      <c r="AA2801" s="152" t="str">
        <f t="shared" si="1300"/>
        <v/>
      </c>
      <c r="AB2801" s="152" t="str">
        <f t="shared" si="1301"/>
        <v/>
      </c>
      <c r="AC2801" s="154" t="str">
        <f t="shared" si="1312"/>
        <v/>
      </c>
      <c r="AD2801" s="154" t="str">
        <f t="shared" si="1313"/>
        <v/>
      </c>
      <c r="AE2801" s="3" t="str">
        <f t="shared" si="1314"/>
        <v/>
      </c>
      <c r="AF2801" s="3" t="str">
        <f t="shared" si="1315"/>
        <v/>
      </c>
      <c r="AG2801" s="3" t="str">
        <f t="shared" si="1316"/>
        <v/>
      </c>
      <c r="AH2801" s="4" t="str">
        <f t="shared" si="1317"/>
        <v/>
      </c>
      <c r="AI2801" s="75" t="str">
        <f t="shared" si="1318"/>
        <v/>
      </c>
      <c r="AJ2801" s="75" t="str">
        <f t="shared" si="1319"/>
        <v/>
      </c>
    </row>
    <row r="2802" spans="1:36" ht="14.25">
      <c r="A2802" s="41" t="str">
        <f t="shared" si="1302"/>
        <v/>
      </c>
      <c r="B2802" s="150" t="str">
        <f>IF(ISNUMBER(A2802),INDEX('MetaTrader Import'!$H$13:$J$5893,TRUNC(((A2802-$A$39+1)-1)/3)+1,MOD((A2802-$A$39+1)-1,3)+1),"")</f>
        <v/>
      </c>
      <c r="C2802" s="43" t="str">
        <f t="shared" si="1303"/>
        <v/>
      </c>
      <c r="D2802" s="43" t="str">
        <f t="shared" ca="1" si="1293"/>
        <v/>
      </c>
      <c r="E2802" s="43" t="str">
        <f t="shared" si="1304"/>
        <v/>
      </c>
      <c r="F2802" s="43" t="str">
        <f t="shared" si="1305"/>
        <v/>
      </c>
      <c r="G2802" s="43" t="str">
        <f>IF(A2802&lt;&gt;"",IF(A2802&lt;Data!$G$11*0.25,$C$13/$G$32,IF(A2802&gt;Data!$G$11*0.25,$C$13,$C$13*10)),"")</f>
        <v/>
      </c>
      <c r="H2802" s="43" t="str">
        <f>IF(A2802&lt;&gt;"",IF(Data!$G$9="constant",$C$13,IF(Data!$G$9="squeeze",G2802,F2802)),"")</f>
        <v/>
      </c>
      <c r="I2802" s="38" t="str">
        <f ca="1">IF(ISNUMBER(A2802),NORMINV(RAND(),0,IF(AND(Data!$G$9="squeeze",A2802&lt;Data!$G$11*0.25),$H$32,1)*$C$30*$C$13)*($C$14*$C$12),"")</f>
        <v/>
      </c>
      <c r="J2802" s="42" t="str">
        <f ca="1">IFERROR(IF(Data!$C$6="Real",B2802,I2802+J2801+($C$14*$C$12)*(NORMINV(RAND(),$C$15,CHOOSE($G$13,$C$13,F2802,G2802)))),"")</f>
        <v/>
      </c>
      <c r="K2802" s="88" t="str">
        <f>IF(ISNUMBER(A2802), IF($G$16="fixed",$G$17,MIN(H2802*Data!$C$7*$C$16*0.5,$C$17*Data!$C$7))*$C$12,"")</f>
        <v/>
      </c>
      <c r="L2802" s="42" t="str">
        <f t="shared" ca="1" si="1320"/>
        <v/>
      </c>
      <c r="M2802" s="44" t="str">
        <f t="shared" ca="1" si="1321"/>
        <v/>
      </c>
      <c r="N2802" s="44" t="str">
        <f t="shared" ca="1" si="1322"/>
        <v/>
      </c>
      <c r="O2802" s="108" t="str">
        <f t="shared" si="1306"/>
        <v/>
      </c>
      <c r="P2802" s="102" t="str">
        <f t="shared" si="1307"/>
        <v/>
      </c>
      <c r="Q2802" s="102" t="str">
        <f t="shared" si="1308"/>
        <v/>
      </c>
      <c r="R2802" s="120" t="str">
        <f t="shared" si="1309"/>
        <v/>
      </c>
      <c r="S2802" s="54" t="str">
        <f t="shared" si="1310"/>
        <v/>
      </c>
      <c r="T2802" s="5" t="str">
        <f t="shared" si="1311"/>
        <v/>
      </c>
      <c r="U2802" s="152" t="str">
        <f t="shared" si="1294"/>
        <v/>
      </c>
      <c r="V2802" s="152" t="str">
        <f t="shared" si="1295"/>
        <v/>
      </c>
      <c r="W2802" s="153" t="str">
        <f t="shared" si="1296"/>
        <v/>
      </c>
      <c r="X2802" s="153" t="str">
        <f t="shared" si="1297"/>
        <v/>
      </c>
      <c r="Y2802" s="153" t="str">
        <f t="shared" si="1298"/>
        <v/>
      </c>
      <c r="Z2802" s="153" t="str">
        <f t="shared" si="1299"/>
        <v/>
      </c>
      <c r="AA2802" s="152" t="str">
        <f t="shared" si="1300"/>
        <v/>
      </c>
      <c r="AB2802" s="152" t="str">
        <f t="shared" si="1301"/>
        <v/>
      </c>
      <c r="AC2802" s="154" t="str">
        <f t="shared" si="1312"/>
        <v/>
      </c>
      <c r="AD2802" s="154" t="str">
        <f t="shared" si="1313"/>
        <v/>
      </c>
      <c r="AE2802" s="3" t="str">
        <f t="shared" si="1314"/>
        <v/>
      </c>
      <c r="AF2802" s="3" t="str">
        <f t="shared" si="1315"/>
        <v/>
      </c>
      <c r="AG2802" s="3" t="str">
        <f t="shared" si="1316"/>
        <v/>
      </c>
      <c r="AH2802" s="4" t="str">
        <f t="shared" si="1317"/>
        <v/>
      </c>
      <c r="AI2802" s="75" t="str">
        <f t="shared" si="1318"/>
        <v/>
      </c>
      <c r="AJ2802" s="75" t="str">
        <f t="shared" si="1319"/>
        <v/>
      </c>
    </row>
    <row r="2803" spans="1:36" ht="14.25">
      <c r="A2803" s="41" t="str">
        <f t="shared" si="1302"/>
        <v/>
      </c>
      <c r="B2803" s="150" t="str">
        <f>IF(ISNUMBER(A2803),INDEX('MetaTrader Import'!$H$13:$J$5893,TRUNC(((A2803-$A$39+1)-1)/3)+1,MOD((A2803-$A$39+1)-1,3)+1),"")</f>
        <v/>
      </c>
      <c r="C2803" s="43" t="str">
        <f t="shared" si="1303"/>
        <v/>
      </c>
      <c r="D2803" s="43" t="str">
        <f t="shared" ca="1" si="1293"/>
        <v/>
      </c>
      <c r="E2803" s="43" t="str">
        <f t="shared" si="1304"/>
        <v/>
      </c>
      <c r="F2803" s="43" t="str">
        <f t="shared" si="1305"/>
        <v/>
      </c>
      <c r="G2803" s="43" t="str">
        <f>IF(A2803&lt;&gt;"",IF(A2803&lt;Data!$G$11*0.25,$C$13/$G$32,IF(A2803&gt;Data!$G$11*0.25,$C$13,$C$13*10)),"")</f>
        <v/>
      </c>
      <c r="H2803" s="43" t="str">
        <f>IF(A2803&lt;&gt;"",IF(Data!$G$9="constant",$C$13,IF(Data!$G$9="squeeze",G2803,F2803)),"")</f>
        <v/>
      </c>
      <c r="I2803" s="38" t="str">
        <f ca="1">IF(ISNUMBER(A2803),NORMINV(RAND(),0,IF(AND(Data!$G$9="squeeze",A2803&lt;Data!$G$11*0.25),$H$32,1)*$C$30*$C$13)*($C$14*$C$12),"")</f>
        <v/>
      </c>
      <c r="J2803" s="42" t="str">
        <f ca="1">IFERROR(IF(Data!$C$6="Real",B2803,I2803+J2802+($C$14*$C$12)*(NORMINV(RAND(),$C$15,CHOOSE($G$13,$C$13,F2803,G2803)))),"")</f>
        <v/>
      </c>
      <c r="K2803" s="88" t="str">
        <f>IF(ISNUMBER(A2803), IF($G$16="fixed",$G$17,MIN(H2803*Data!$C$7*$C$16*0.5,$C$17*Data!$C$7))*$C$12,"")</f>
        <v/>
      </c>
      <c r="L2803" s="42" t="str">
        <f t="shared" ca="1" si="1320"/>
        <v/>
      </c>
      <c r="M2803" s="44" t="str">
        <f t="shared" ca="1" si="1321"/>
        <v/>
      </c>
      <c r="N2803" s="44" t="str">
        <f t="shared" ca="1" si="1322"/>
        <v/>
      </c>
      <c r="O2803" s="108" t="str">
        <f t="shared" si="1306"/>
        <v/>
      </c>
      <c r="P2803" s="102" t="str">
        <f t="shared" si="1307"/>
        <v/>
      </c>
      <c r="Q2803" s="102" t="str">
        <f t="shared" si="1308"/>
        <v/>
      </c>
      <c r="R2803" s="120" t="str">
        <f t="shared" si="1309"/>
        <v/>
      </c>
      <c r="S2803" s="54" t="str">
        <f t="shared" si="1310"/>
        <v/>
      </c>
      <c r="T2803" s="5" t="str">
        <f t="shared" si="1311"/>
        <v/>
      </c>
      <c r="U2803" s="152" t="str">
        <f t="shared" si="1294"/>
        <v/>
      </c>
      <c r="V2803" s="152" t="str">
        <f t="shared" si="1295"/>
        <v/>
      </c>
      <c r="W2803" s="153" t="str">
        <f t="shared" si="1296"/>
        <v/>
      </c>
      <c r="X2803" s="153" t="str">
        <f t="shared" si="1297"/>
        <v/>
      </c>
      <c r="Y2803" s="153" t="str">
        <f t="shared" si="1298"/>
        <v/>
      </c>
      <c r="Z2803" s="153" t="str">
        <f t="shared" si="1299"/>
        <v/>
      </c>
      <c r="AA2803" s="152" t="str">
        <f t="shared" si="1300"/>
        <v/>
      </c>
      <c r="AB2803" s="152" t="str">
        <f t="shared" si="1301"/>
        <v/>
      </c>
      <c r="AC2803" s="154" t="str">
        <f t="shared" si="1312"/>
        <v/>
      </c>
      <c r="AD2803" s="154" t="str">
        <f t="shared" si="1313"/>
        <v/>
      </c>
      <c r="AE2803" s="3" t="str">
        <f t="shared" si="1314"/>
        <v/>
      </c>
      <c r="AF2803" s="3" t="str">
        <f t="shared" si="1315"/>
        <v/>
      </c>
      <c r="AG2803" s="3" t="str">
        <f t="shared" si="1316"/>
        <v/>
      </c>
      <c r="AH2803" s="4" t="str">
        <f t="shared" si="1317"/>
        <v/>
      </c>
      <c r="AI2803" s="75" t="str">
        <f t="shared" si="1318"/>
        <v/>
      </c>
      <c r="AJ2803" s="75" t="str">
        <f t="shared" si="1319"/>
        <v/>
      </c>
    </row>
    <row r="2804" spans="1:36" ht="14.25">
      <c r="A2804" s="41" t="str">
        <f t="shared" si="1302"/>
        <v/>
      </c>
      <c r="B2804" s="150" t="str">
        <f>IF(ISNUMBER(A2804),INDEX('MetaTrader Import'!$H$13:$J$5893,TRUNC(((A2804-$A$39+1)-1)/3)+1,MOD((A2804-$A$39+1)-1,3)+1),"")</f>
        <v/>
      </c>
      <c r="C2804" s="43" t="str">
        <f t="shared" si="1303"/>
        <v/>
      </c>
      <c r="D2804" s="43" t="str">
        <f t="shared" ca="1" si="1293"/>
        <v/>
      </c>
      <c r="E2804" s="43" t="str">
        <f t="shared" si="1304"/>
        <v/>
      </c>
      <c r="F2804" s="43" t="str">
        <f t="shared" si="1305"/>
        <v/>
      </c>
      <c r="G2804" s="43" t="str">
        <f>IF(A2804&lt;&gt;"",IF(A2804&lt;Data!$G$11*0.25,$C$13/$G$32,IF(A2804&gt;Data!$G$11*0.25,$C$13,$C$13*10)),"")</f>
        <v/>
      </c>
      <c r="H2804" s="43" t="str">
        <f>IF(A2804&lt;&gt;"",IF(Data!$G$9="constant",$C$13,IF(Data!$G$9="squeeze",G2804,F2804)),"")</f>
        <v/>
      </c>
      <c r="I2804" s="38" t="str">
        <f ca="1">IF(ISNUMBER(A2804),NORMINV(RAND(),0,IF(AND(Data!$G$9="squeeze",A2804&lt;Data!$G$11*0.25),$H$32,1)*$C$30*$C$13)*($C$14*$C$12),"")</f>
        <v/>
      </c>
      <c r="J2804" s="42" t="str">
        <f ca="1">IFERROR(IF(Data!$C$6="Real",B2804,I2804+J2803+($C$14*$C$12)*(NORMINV(RAND(),$C$15,CHOOSE($G$13,$C$13,F2804,G2804)))),"")</f>
        <v/>
      </c>
      <c r="K2804" s="88" t="str">
        <f>IF(ISNUMBER(A2804), IF($G$16="fixed",$G$17,MIN(H2804*Data!$C$7*$C$16*0.5,$C$17*Data!$C$7))*$C$12,"")</f>
        <v/>
      </c>
      <c r="L2804" s="42" t="str">
        <f t="shared" ca="1" si="1320"/>
        <v/>
      </c>
      <c r="M2804" s="44" t="str">
        <f t="shared" ca="1" si="1321"/>
        <v/>
      </c>
      <c r="N2804" s="44" t="str">
        <f t="shared" ca="1" si="1322"/>
        <v/>
      </c>
      <c r="O2804" s="108" t="str">
        <f t="shared" si="1306"/>
        <v/>
      </c>
      <c r="P2804" s="102" t="str">
        <f t="shared" si="1307"/>
        <v/>
      </c>
      <c r="Q2804" s="102" t="str">
        <f t="shared" si="1308"/>
        <v/>
      </c>
      <c r="R2804" s="120" t="str">
        <f t="shared" si="1309"/>
        <v/>
      </c>
      <c r="S2804" s="54" t="str">
        <f t="shared" si="1310"/>
        <v/>
      </c>
      <c r="T2804" s="5" t="str">
        <f t="shared" si="1311"/>
        <v/>
      </c>
      <c r="U2804" s="152" t="str">
        <f t="shared" si="1294"/>
        <v/>
      </c>
      <c r="V2804" s="152" t="str">
        <f t="shared" si="1295"/>
        <v/>
      </c>
      <c r="W2804" s="153" t="str">
        <f t="shared" si="1296"/>
        <v/>
      </c>
      <c r="X2804" s="153" t="str">
        <f t="shared" si="1297"/>
        <v/>
      </c>
      <c r="Y2804" s="153" t="str">
        <f t="shared" si="1298"/>
        <v/>
      </c>
      <c r="Z2804" s="153" t="str">
        <f t="shared" si="1299"/>
        <v/>
      </c>
      <c r="AA2804" s="152" t="str">
        <f t="shared" si="1300"/>
        <v/>
      </c>
      <c r="AB2804" s="152" t="str">
        <f t="shared" si="1301"/>
        <v/>
      </c>
      <c r="AC2804" s="154" t="str">
        <f t="shared" si="1312"/>
        <v/>
      </c>
      <c r="AD2804" s="154" t="str">
        <f t="shared" si="1313"/>
        <v/>
      </c>
      <c r="AE2804" s="3" t="str">
        <f t="shared" si="1314"/>
        <v/>
      </c>
      <c r="AF2804" s="3" t="str">
        <f t="shared" si="1315"/>
        <v/>
      </c>
      <c r="AG2804" s="3" t="str">
        <f t="shared" si="1316"/>
        <v/>
      </c>
      <c r="AH2804" s="4" t="str">
        <f t="shared" si="1317"/>
        <v/>
      </c>
      <c r="AI2804" s="75" t="str">
        <f t="shared" si="1318"/>
        <v/>
      </c>
      <c r="AJ2804" s="75" t="str">
        <f t="shared" si="1319"/>
        <v/>
      </c>
    </row>
    <row r="2805" spans="1:36" ht="14.25">
      <c r="A2805" s="41" t="str">
        <f t="shared" si="1302"/>
        <v/>
      </c>
      <c r="B2805" s="150" t="str">
        <f>IF(ISNUMBER(A2805),INDEX('MetaTrader Import'!$H$13:$J$5893,TRUNC(((A2805-$A$39+1)-1)/3)+1,MOD((A2805-$A$39+1)-1,3)+1),"")</f>
        <v/>
      </c>
      <c r="C2805" s="43" t="str">
        <f t="shared" si="1303"/>
        <v/>
      </c>
      <c r="D2805" s="43" t="str">
        <f t="shared" ca="1" si="1293"/>
        <v/>
      </c>
      <c r="E2805" s="43" t="str">
        <f t="shared" si="1304"/>
        <v/>
      </c>
      <c r="F2805" s="43" t="str">
        <f t="shared" si="1305"/>
        <v/>
      </c>
      <c r="G2805" s="43" t="str">
        <f>IF(A2805&lt;&gt;"",IF(A2805&lt;Data!$G$11*0.25,$C$13/$G$32,IF(A2805&gt;Data!$G$11*0.25,$C$13,$C$13*10)),"")</f>
        <v/>
      </c>
      <c r="H2805" s="43" t="str">
        <f>IF(A2805&lt;&gt;"",IF(Data!$G$9="constant",$C$13,IF(Data!$G$9="squeeze",G2805,F2805)),"")</f>
        <v/>
      </c>
      <c r="I2805" s="38" t="str">
        <f ca="1">IF(ISNUMBER(A2805),NORMINV(RAND(),0,IF(AND(Data!$G$9="squeeze",A2805&lt;Data!$G$11*0.25),$H$32,1)*$C$30*$C$13)*($C$14*$C$12),"")</f>
        <v/>
      </c>
      <c r="J2805" s="42" t="str">
        <f ca="1">IFERROR(IF(Data!$C$6="Real",B2805,I2805+J2804+($C$14*$C$12)*(NORMINV(RAND(),$C$15,CHOOSE($G$13,$C$13,F2805,G2805)))),"")</f>
        <v/>
      </c>
      <c r="K2805" s="88" t="str">
        <f>IF(ISNUMBER(A2805), IF($G$16="fixed",$G$17,MIN(H2805*Data!$C$7*$C$16*0.5,$C$17*Data!$C$7))*$C$12,"")</f>
        <v/>
      </c>
      <c r="L2805" s="42" t="str">
        <f t="shared" ca="1" si="1320"/>
        <v/>
      </c>
      <c r="M2805" s="44" t="str">
        <f t="shared" ca="1" si="1321"/>
        <v/>
      </c>
      <c r="N2805" s="44" t="str">
        <f t="shared" ca="1" si="1322"/>
        <v/>
      </c>
      <c r="O2805" s="108" t="str">
        <f t="shared" si="1306"/>
        <v/>
      </c>
      <c r="P2805" s="102" t="str">
        <f t="shared" si="1307"/>
        <v/>
      </c>
      <c r="Q2805" s="102" t="str">
        <f t="shared" si="1308"/>
        <v/>
      </c>
      <c r="R2805" s="120" t="str">
        <f t="shared" si="1309"/>
        <v/>
      </c>
      <c r="S2805" s="54" t="str">
        <f t="shared" si="1310"/>
        <v/>
      </c>
      <c r="T2805" s="5" t="str">
        <f t="shared" si="1311"/>
        <v/>
      </c>
      <c r="U2805" s="152" t="str">
        <f t="shared" si="1294"/>
        <v/>
      </c>
      <c r="V2805" s="152" t="str">
        <f t="shared" si="1295"/>
        <v/>
      </c>
      <c r="W2805" s="153" t="str">
        <f t="shared" si="1296"/>
        <v/>
      </c>
      <c r="X2805" s="153" t="str">
        <f t="shared" si="1297"/>
        <v/>
      </c>
      <c r="Y2805" s="153" t="str">
        <f t="shared" si="1298"/>
        <v/>
      </c>
      <c r="Z2805" s="153" t="str">
        <f t="shared" si="1299"/>
        <v/>
      </c>
      <c r="AA2805" s="152" t="str">
        <f t="shared" si="1300"/>
        <v/>
      </c>
      <c r="AB2805" s="152" t="str">
        <f t="shared" si="1301"/>
        <v/>
      </c>
      <c r="AC2805" s="154" t="str">
        <f t="shared" si="1312"/>
        <v/>
      </c>
      <c r="AD2805" s="154" t="str">
        <f t="shared" si="1313"/>
        <v/>
      </c>
      <c r="AE2805" s="3" t="str">
        <f t="shared" si="1314"/>
        <v/>
      </c>
      <c r="AF2805" s="3" t="str">
        <f t="shared" si="1315"/>
        <v/>
      </c>
      <c r="AG2805" s="3" t="str">
        <f t="shared" si="1316"/>
        <v/>
      </c>
      <c r="AH2805" s="4" t="str">
        <f t="shared" si="1317"/>
        <v/>
      </c>
      <c r="AI2805" s="75" t="str">
        <f t="shared" si="1318"/>
        <v/>
      </c>
      <c r="AJ2805" s="75" t="str">
        <f t="shared" si="1319"/>
        <v/>
      </c>
    </row>
    <row r="2806" spans="1:36" ht="14.25">
      <c r="A2806" s="41" t="str">
        <f t="shared" si="1302"/>
        <v/>
      </c>
      <c r="B2806" s="150" t="str">
        <f>IF(ISNUMBER(A2806),INDEX('MetaTrader Import'!$H$13:$J$5893,TRUNC(((A2806-$A$39+1)-1)/3)+1,MOD((A2806-$A$39+1)-1,3)+1),"")</f>
        <v/>
      </c>
      <c r="C2806" s="43" t="str">
        <f t="shared" si="1303"/>
        <v/>
      </c>
      <c r="D2806" s="43" t="str">
        <f t="shared" ca="1" si="1293"/>
        <v/>
      </c>
      <c r="E2806" s="43" t="str">
        <f t="shared" si="1304"/>
        <v/>
      </c>
      <c r="F2806" s="43" t="str">
        <f t="shared" si="1305"/>
        <v/>
      </c>
      <c r="G2806" s="43" t="str">
        <f>IF(A2806&lt;&gt;"",IF(A2806&lt;Data!$G$11*0.25,$C$13/$G$32,IF(A2806&gt;Data!$G$11*0.25,$C$13,$C$13*10)),"")</f>
        <v/>
      </c>
      <c r="H2806" s="43" t="str">
        <f>IF(A2806&lt;&gt;"",IF(Data!$G$9="constant",$C$13,IF(Data!$G$9="squeeze",G2806,F2806)),"")</f>
        <v/>
      </c>
      <c r="I2806" s="38" t="str">
        <f ca="1">IF(ISNUMBER(A2806),NORMINV(RAND(),0,IF(AND(Data!$G$9="squeeze",A2806&lt;Data!$G$11*0.25),$H$32,1)*$C$30*$C$13)*($C$14*$C$12),"")</f>
        <v/>
      </c>
      <c r="J2806" s="42" t="str">
        <f ca="1">IFERROR(IF(Data!$C$6="Real",B2806,I2806+J2805+($C$14*$C$12)*(NORMINV(RAND(),$C$15,CHOOSE($G$13,$C$13,F2806,G2806)))),"")</f>
        <v/>
      </c>
      <c r="K2806" s="88" t="str">
        <f>IF(ISNUMBER(A2806), IF($G$16="fixed",$G$17,MIN(H2806*Data!$C$7*$C$16*0.5,$C$17*Data!$C$7))*$C$12,"")</f>
        <v/>
      </c>
      <c r="L2806" s="42" t="str">
        <f t="shared" ca="1" si="1320"/>
        <v/>
      </c>
      <c r="M2806" s="44" t="str">
        <f t="shared" ca="1" si="1321"/>
        <v/>
      </c>
      <c r="N2806" s="44" t="str">
        <f t="shared" ca="1" si="1322"/>
        <v/>
      </c>
      <c r="O2806" s="108" t="str">
        <f t="shared" si="1306"/>
        <v/>
      </c>
      <c r="P2806" s="102" t="str">
        <f t="shared" si="1307"/>
        <v/>
      </c>
      <c r="Q2806" s="102" t="str">
        <f t="shared" si="1308"/>
        <v/>
      </c>
      <c r="R2806" s="120" t="str">
        <f t="shared" si="1309"/>
        <v/>
      </c>
      <c r="S2806" s="54" t="str">
        <f t="shared" si="1310"/>
        <v/>
      </c>
      <c r="T2806" s="5" t="str">
        <f t="shared" si="1311"/>
        <v/>
      </c>
      <c r="U2806" s="152" t="str">
        <f t="shared" si="1294"/>
        <v/>
      </c>
      <c r="V2806" s="152" t="str">
        <f t="shared" si="1295"/>
        <v/>
      </c>
      <c r="W2806" s="153" t="str">
        <f t="shared" si="1296"/>
        <v/>
      </c>
      <c r="X2806" s="153" t="str">
        <f t="shared" si="1297"/>
        <v/>
      </c>
      <c r="Y2806" s="153" t="str">
        <f t="shared" si="1298"/>
        <v/>
      </c>
      <c r="Z2806" s="153" t="str">
        <f t="shared" si="1299"/>
        <v/>
      </c>
      <c r="AA2806" s="152" t="str">
        <f t="shared" si="1300"/>
        <v/>
      </c>
      <c r="AB2806" s="152" t="str">
        <f t="shared" si="1301"/>
        <v/>
      </c>
      <c r="AC2806" s="154" t="str">
        <f t="shared" si="1312"/>
        <v/>
      </c>
      <c r="AD2806" s="154" t="str">
        <f t="shared" si="1313"/>
        <v/>
      </c>
      <c r="AE2806" s="3" t="str">
        <f t="shared" si="1314"/>
        <v/>
      </c>
      <c r="AF2806" s="3" t="str">
        <f t="shared" si="1315"/>
        <v/>
      </c>
      <c r="AG2806" s="3" t="str">
        <f t="shared" si="1316"/>
        <v/>
      </c>
      <c r="AH2806" s="4" t="str">
        <f t="shared" si="1317"/>
        <v/>
      </c>
      <c r="AI2806" s="75" t="str">
        <f t="shared" si="1318"/>
        <v/>
      </c>
      <c r="AJ2806" s="75" t="str">
        <f t="shared" si="1319"/>
        <v/>
      </c>
    </row>
    <row r="2807" spans="1:36" ht="14.25">
      <c r="A2807" s="41" t="str">
        <f t="shared" si="1302"/>
        <v/>
      </c>
      <c r="B2807" s="150" t="str">
        <f>IF(ISNUMBER(A2807),INDEX('MetaTrader Import'!$H$13:$J$5893,TRUNC(((A2807-$A$39+1)-1)/3)+1,MOD((A2807-$A$39+1)-1,3)+1),"")</f>
        <v/>
      </c>
      <c r="C2807" s="43" t="str">
        <f t="shared" si="1303"/>
        <v/>
      </c>
      <c r="D2807" s="43" t="str">
        <f t="shared" ca="1" si="1293"/>
        <v/>
      </c>
      <c r="E2807" s="43" t="str">
        <f t="shared" si="1304"/>
        <v/>
      </c>
      <c r="F2807" s="43" t="str">
        <f t="shared" si="1305"/>
        <v/>
      </c>
      <c r="G2807" s="43" t="str">
        <f>IF(A2807&lt;&gt;"",IF(A2807&lt;Data!$G$11*0.25,$C$13/$G$32,IF(A2807&gt;Data!$G$11*0.25,$C$13,$C$13*10)),"")</f>
        <v/>
      </c>
      <c r="H2807" s="43" t="str">
        <f>IF(A2807&lt;&gt;"",IF(Data!$G$9="constant",$C$13,IF(Data!$G$9="squeeze",G2807,F2807)),"")</f>
        <v/>
      </c>
      <c r="I2807" s="38" t="str">
        <f ca="1">IF(ISNUMBER(A2807),NORMINV(RAND(),0,IF(AND(Data!$G$9="squeeze",A2807&lt;Data!$G$11*0.25),$H$32,1)*$C$30*$C$13)*($C$14*$C$12),"")</f>
        <v/>
      </c>
      <c r="J2807" s="42" t="str">
        <f ca="1">IFERROR(IF(Data!$C$6="Real",B2807,I2807+J2806+($C$14*$C$12)*(NORMINV(RAND(),$C$15,CHOOSE($G$13,$C$13,F2807,G2807)))),"")</f>
        <v/>
      </c>
      <c r="K2807" s="88" t="str">
        <f>IF(ISNUMBER(A2807), IF($G$16="fixed",$G$17,MIN(H2807*Data!$C$7*$C$16*0.5,$C$17*Data!$C$7))*$C$12,"")</f>
        <v/>
      </c>
      <c r="L2807" s="42" t="str">
        <f t="shared" ca="1" si="1320"/>
        <v/>
      </c>
      <c r="M2807" s="44" t="str">
        <f t="shared" ca="1" si="1321"/>
        <v/>
      </c>
      <c r="N2807" s="44" t="str">
        <f t="shared" ca="1" si="1322"/>
        <v/>
      </c>
      <c r="O2807" s="108" t="str">
        <f t="shared" si="1306"/>
        <v/>
      </c>
      <c r="P2807" s="102" t="str">
        <f t="shared" si="1307"/>
        <v/>
      </c>
      <c r="Q2807" s="102" t="str">
        <f t="shared" si="1308"/>
        <v/>
      </c>
      <c r="R2807" s="120" t="str">
        <f t="shared" si="1309"/>
        <v/>
      </c>
      <c r="S2807" s="54" t="str">
        <f t="shared" si="1310"/>
        <v/>
      </c>
      <c r="T2807" s="5" t="str">
        <f t="shared" si="1311"/>
        <v/>
      </c>
      <c r="U2807" s="152" t="str">
        <f t="shared" si="1294"/>
        <v/>
      </c>
      <c r="V2807" s="152" t="str">
        <f t="shared" si="1295"/>
        <v/>
      </c>
      <c r="W2807" s="153" t="str">
        <f t="shared" si="1296"/>
        <v/>
      </c>
      <c r="X2807" s="153" t="str">
        <f t="shared" si="1297"/>
        <v/>
      </c>
      <c r="Y2807" s="153" t="str">
        <f t="shared" si="1298"/>
        <v/>
      </c>
      <c r="Z2807" s="153" t="str">
        <f t="shared" si="1299"/>
        <v/>
      </c>
      <c r="AA2807" s="152" t="str">
        <f t="shared" si="1300"/>
        <v/>
      </c>
      <c r="AB2807" s="152" t="str">
        <f t="shared" si="1301"/>
        <v/>
      </c>
      <c r="AC2807" s="154" t="str">
        <f t="shared" si="1312"/>
        <v/>
      </c>
      <c r="AD2807" s="154" t="str">
        <f t="shared" si="1313"/>
        <v/>
      </c>
      <c r="AE2807" s="3" t="str">
        <f t="shared" si="1314"/>
        <v/>
      </c>
      <c r="AF2807" s="3" t="str">
        <f t="shared" si="1315"/>
        <v/>
      </c>
      <c r="AG2807" s="3" t="str">
        <f t="shared" si="1316"/>
        <v/>
      </c>
      <c r="AH2807" s="4" t="str">
        <f t="shared" si="1317"/>
        <v/>
      </c>
      <c r="AI2807" s="75" t="str">
        <f t="shared" si="1318"/>
        <v/>
      </c>
      <c r="AJ2807" s="75" t="str">
        <f t="shared" si="1319"/>
        <v/>
      </c>
    </row>
    <row r="2808" spans="1:36" ht="14.25">
      <c r="A2808" s="41" t="str">
        <f t="shared" si="1302"/>
        <v/>
      </c>
      <c r="B2808" s="150" t="str">
        <f>IF(ISNUMBER(A2808),INDEX('MetaTrader Import'!$H$13:$J$5893,TRUNC(((A2808-$A$39+1)-1)/3)+1,MOD((A2808-$A$39+1)-1,3)+1),"")</f>
        <v/>
      </c>
      <c r="C2808" s="43" t="str">
        <f t="shared" si="1303"/>
        <v/>
      </c>
      <c r="D2808" s="43" t="str">
        <f t="shared" ca="1" si="1293"/>
        <v/>
      </c>
      <c r="E2808" s="43" t="str">
        <f t="shared" si="1304"/>
        <v/>
      </c>
      <c r="F2808" s="43" t="str">
        <f t="shared" si="1305"/>
        <v/>
      </c>
      <c r="G2808" s="43" t="str">
        <f>IF(A2808&lt;&gt;"",IF(A2808&lt;Data!$G$11*0.25,$C$13/$G$32,IF(A2808&gt;Data!$G$11*0.25,$C$13,$C$13*10)),"")</f>
        <v/>
      </c>
      <c r="H2808" s="43" t="str">
        <f>IF(A2808&lt;&gt;"",IF(Data!$G$9="constant",$C$13,IF(Data!$G$9="squeeze",G2808,F2808)),"")</f>
        <v/>
      </c>
      <c r="I2808" s="38" t="str">
        <f ca="1">IF(ISNUMBER(A2808),NORMINV(RAND(),0,IF(AND(Data!$G$9="squeeze",A2808&lt;Data!$G$11*0.25),$H$32,1)*$C$30*$C$13)*($C$14*$C$12),"")</f>
        <v/>
      </c>
      <c r="J2808" s="42" t="str">
        <f ca="1">IFERROR(IF(Data!$C$6="Real",B2808,I2808+J2807+($C$14*$C$12)*(NORMINV(RAND(),$C$15,CHOOSE($G$13,$C$13,F2808,G2808)))),"")</f>
        <v/>
      </c>
      <c r="K2808" s="88" t="str">
        <f>IF(ISNUMBER(A2808), IF($G$16="fixed",$G$17,MIN(H2808*Data!$C$7*$C$16*0.5,$C$17*Data!$C$7))*$C$12,"")</f>
        <v/>
      </c>
      <c r="L2808" s="42" t="str">
        <f t="shared" ca="1" si="1320"/>
        <v/>
      </c>
      <c r="M2808" s="44" t="str">
        <f t="shared" ca="1" si="1321"/>
        <v/>
      </c>
      <c r="N2808" s="44" t="str">
        <f t="shared" ca="1" si="1322"/>
        <v/>
      </c>
      <c r="O2808" s="108" t="str">
        <f t="shared" si="1306"/>
        <v/>
      </c>
      <c r="P2808" s="102" t="str">
        <f t="shared" si="1307"/>
        <v/>
      </c>
      <c r="Q2808" s="102" t="str">
        <f t="shared" si="1308"/>
        <v/>
      </c>
      <c r="R2808" s="120" t="str">
        <f t="shared" si="1309"/>
        <v/>
      </c>
      <c r="S2808" s="54" t="str">
        <f t="shared" si="1310"/>
        <v/>
      </c>
      <c r="T2808" s="5" t="str">
        <f t="shared" si="1311"/>
        <v/>
      </c>
      <c r="U2808" s="152" t="str">
        <f t="shared" si="1294"/>
        <v/>
      </c>
      <c r="V2808" s="152" t="str">
        <f t="shared" si="1295"/>
        <v/>
      </c>
      <c r="W2808" s="153" t="str">
        <f t="shared" si="1296"/>
        <v/>
      </c>
      <c r="X2808" s="153" t="str">
        <f t="shared" si="1297"/>
        <v/>
      </c>
      <c r="Y2808" s="153" t="str">
        <f t="shared" si="1298"/>
        <v/>
      </c>
      <c r="Z2808" s="153" t="str">
        <f t="shared" si="1299"/>
        <v/>
      </c>
      <c r="AA2808" s="152" t="str">
        <f t="shared" si="1300"/>
        <v/>
      </c>
      <c r="AB2808" s="152" t="str">
        <f t="shared" si="1301"/>
        <v/>
      </c>
      <c r="AC2808" s="154" t="str">
        <f t="shared" si="1312"/>
        <v/>
      </c>
      <c r="AD2808" s="154" t="str">
        <f t="shared" si="1313"/>
        <v/>
      </c>
      <c r="AE2808" s="3" t="str">
        <f t="shared" si="1314"/>
        <v/>
      </c>
      <c r="AF2808" s="3" t="str">
        <f t="shared" si="1315"/>
        <v/>
      </c>
      <c r="AG2808" s="3" t="str">
        <f t="shared" si="1316"/>
        <v/>
      </c>
      <c r="AH2808" s="4" t="str">
        <f t="shared" si="1317"/>
        <v/>
      </c>
      <c r="AI2808" s="75" t="str">
        <f t="shared" si="1318"/>
        <v/>
      </c>
      <c r="AJ2808" s="75" t="str">
        <f t="shared" si="1319"/>
        <v/>
      </c>
    </row>
    <row r="2809" spans="1:36" ht="14.25">
      <c r="A2809" s="41" t="str">
        <f t="shared" si="1302"/>
        <v/>
      </c>
      <c r="B2809" s="150" t="str">
        <f>IF(ISNUMBER(A2809),INDEX('MetaTrader Import'!$H$13:$J$5893,TRUNC(((A2809-$A$39+1)-1)/3)+1,MOD((A2809-$A$39+1)-1,3)+1),"")</f>
        <v/>
      </c>
      <c r="C2809" s="43" t="str">
        <f t="shared" si="1303"/>
        <v/>
      </c>
      <c r="D2809" s="43" t="str">
        <f t="shared" ca="1" si="1293"/>
        <v/>
      </c>
      <c r="E2809" s="43" t="str">
        <f t="shared" si="1304"/>
        <v/>
      </c>
      <c r="F2809" s="43" t="str">
        <f t="shared" si="1305"/>
        <v/>
      </c>
      <c r="G2809" s="43" t="str">
        <f>IF(A2809&lt;&gt;"",IF(A2809&lt;Data!$G$11*0.25,$C$13/$G$32,IF(A2809&gt;Data!$G$11*0.25,$C$13,$C$13*10)),"")</f>
        <v/>
      </c>
      <c r="H2809" s="43" t="str">
        <f>IF(A2809&lt;&gt;"",IF(Data!$G$9="constant",$C$13,IF(Data!$G$9="squeeze",G2809,F2809)),"")</f>
        <v/>
      </c>
      <c r="I2809" s="38" t="str">
        <f ca="1">IF(ISNUMBER(A2809),NORMINV(RAND(),0,IF(AND(Data!$G$9="squeeze",A2809&lt;Data!$G$11*0.25),$H$32,1)*$C$30*$C$13)*($C$14*$C$12),"")</f>
        <v/>
      </c>
      <c r="J2809" s="42" t="str">
        <f ca="1">IFERROR(IF(Data!$C$6="Real",B2809,I2809+J2808+($C$14*$C$12)*(NORMINV(RAND(),$C$15,CHOOSE($G$13,$C$13,F2809,G2809)))),"")</f>
        <v/>
      </c>
      <c r="K2809" s="88" t="str">
        <f>IF(ISNUMBER(A2809), IF($G$16="fixed",$G$17,MIN(H2809*Data!$C$7*$C$16*0.5,$C$17*Data!$C$7))*$C$12,"")</f>
        <v/>
      </c>
      <c r="L2809" s="42" t="str">
        <f t="shared" ca="1" si="1320"/>
        <v/>
      </c>
      <c r="M2809" s="44" t="str">
        <f t="shared" ca="1" si="1321"/>
        <v/>
      </c>
      <c r="N2809" s="44" t="str">
        <f t="shared" ca="1" si="1322"/>
        <v/>
      </c>
      <c r="O2809" s="108" t="str">
        <f t="shared" si="1306"/>
        <v/>
      </c>
      <c r="P2809" s="102" t="str">
        <f t="shared" si="1307"/>
        <v/>
      </c>
      <c r="Q2809" s="102" t="str">
        <f t="shared" si="1308"/>
        <v/>
      </c>
      <c r="R2809" s="120" t="str">
        <f t="shared" si="1309"/>
        <v/>
      </c>
      <c r="S2809" s="54" t="str">
        <f t="shared" si="1310"/>
        <v/>
      </c>
      <c r="T2809" s="5" t="str">
        <f t="shared" si="1311"/>
        <v/>
      </c>
      <c r="U2809" s="152" t="str">
        <f t="shared" si="1294"/>
        <v/>
      </c>
      <c r="V2809" s="152" t="str">
        <f t="shared" si="1295"/>
        <v/>
      </c>
      <c r="W2809" s="153" t="str">
        <f t="shared" si="1296"/>
        <v/>
      </c>
      <c r="X2809" s="153" t="str">
        <f t="shared" si="1297"/>
        <v/>
      </c>
      <c r="Y2809" s="153" t="str">
        <f t="shared" si="1298"/>
        <v/>
      </c>
      <c r="Z2809" s="153" t="str">
        <f t="shared" si="1299"/>
        <v/>
      </c>
      <c r="AA2809" s="152" t="str">
        <f t="shared" si="1300"/>
        <v/>
      </c>
      <c r="AB2809" s="152" t="str">
        <f t="shared" si="1301"/>
        <v/>
      </c>
      <c r="AC2809" s="154" t="str">
        <f t="shared" si="1312"/>
        <v/>
      </c>
      <c r="AD2809" s="154" t="str">
        <f t="shared" si="1313"/>
        <v/>
      </c>
      <c r="AE2809" s="3" t="str">
        <f t="shared" si="1314"/>
        <v/>
      </c>
      <c r="AF2809" s="3" t="str">
        <f t="shared" si="1315"/>
        <v/>
      </c>
      <c r="AG2809" s="3" t="str">
        <f t="shared" si="1316"/>
        <v/>
      </c>
      <c r="AH2809" s="4" t="str">
        <f t="shared" si="1317"/>
        <v/>
      </c>
      <c r="AI2809" s="75" t="str">
        <f t="shared" si="1318"/>
        <v/>
      </c>
      <c r="AJ2809" s="75" t="str">
        <f t="shared" si="1319"/>
        <v/>
      </c>
    </row>
    <row r="2810" spans="1:36" ht="14.25">
      <c r="A2810" s="41" t="str">
        <f t="shared" si="1302"/>
        <v/>
      </c>
      <c r="B2810" s="150" t="str">
        <f>IF(ISNUMBER(A2810),INDEX('MetaTrader Import'!$H$13:$J$5893,TRUNC(((A2810-$A$39+1)-1)/3)+1,MOD((A2810-$A$39+1)-1,3)+1),"")</f>
        <v/>
      </c>
      <c r="C2810" s="43" t="str">
        <f t="shared" si="1303"/>
        <v/>
      </c>
      <c r="D2810" s="43" t="str">
        <f t="shared" ca="1" si="1293"/>
        <v/>
      </c>
      <c r="E2810" s="43" t="str">
        <f t="shared" si="1304"/>
        <v/>
      </c>
      <c r="F2810" s="43" t="str">
        <f t="shared" si="1305"/>
        <v/>
      </c>
      <c r="G2810" s="43" t="str">
        <f>IF(A2810&lt;&gt;"",IF(A2810&lt;Data!$G$11*0.25,$C$13/$G$32,IF(A2810&gt;Data!$G$11*0.25,$C$13,$C$13*10)),"")</f>
        <v/>
      </c>
      <c r="H2810" s="43" t="str">
        <f>IF(A2810&lt;&gt;"",IF(Data!$G$9="constant",$C$13,IF(Data!$G$9="squeeze",G2810,F2810)),"")</f>
        <v/>
      </c>
      <c r="I2810" s="38" t="str">
        <f ca="1">IF(ISNUMBER(A2810),NORMINV(RAND(),0,IF(AND(Data!$G$9="squeeze",A2810&lt;Data!$G$11*0.25),$H$32,1)*$C$30*$C$13)*($C$14*$C$12),"")</f>
        <v/>
      </c>
      <c r="J2810" s="42" t="str">
        <f ca="1">IFERROR(IF(Data!$C$6="Real",B2810,I2810+J2809+($C$14*$C$12)*(NORMINV(RAND(),$C$15,CHOOSE($G$13,$C$13,F2810,G2810)))),"")</f>
        <v/>
      </c>
      <c r="K2810" s="88" t="str">
        <f>IF(ISNUMBER(A2810), IF($G$16="fixed",$G$17,MIN(H2810*Data!$C$7*$C$16*0.5,$C$17*Data!$C$7))*$C$12,"")</f>
        <v/>
      </c>
      <c r="L2810" s="42" t="str">
        <f t="shared" ca="1" si="1320"/>
        <v/>
      </c>
      <c r="M2810" s="44" t="str">
        <f t="shared" ca="1" si="1321"/>
        <v/>
      </c>
      <c r="N2810" s="44" t="str">
        <f t="shared" ca="1" si="1322"/>
        <v/>
      </c>
      <c r="O2810" s="108" t="str">
        <f t="shared" si="1306"/>
        <v/>
      </c>
      <c r="P2810" s="102" t="str">
        <f t="shared" si="1307"/>
        <v/>
      </c>
      <c r="Q2810" s="102" t="str">
        <f t="shared" si="1308"/>
        <v/>
      </c>
      <c r="R2810" s="120" t="str">
        <f t="shared" si="1309"/>
        <v/>
      </c>
      <c r="S2810" s="54" t="str">
        <f t="shared" si="1310"/>
        <v/>
      </c>
      <c r="T2810" s="5" t="str">
        <f t="shared" si="1311"/>
        <v/>
      </c>
      <c r="U2810" s="152" t="str">
        <f t="shared" si="1294"/>
        <v/>
      </c>
      <c r="V2810" s="152" t="str">
        <f t="shared" si="1295"/>
        <v/>
      </c>
      <c r="W2810" s="153" t="str">
        <f t="shared" si="1296"/>
        <v/>
      </c>
      <c r="X2810" s="153" t="str">
        <f t="shared" si="1297"/>
        <v/>
      </c>
      <c r="Y2810" s="153" t="str">
        <f t="shared" si="1298"/>
        <v/>
      </c>
      <c r="Z2810" s="153" t="str">
        <f t="shared" si="1299"/>
        <v/>
      </c>
      <c r="AA2810" s="152" t="str">
        <f t="shared" si="1300"/>
        <v/>
      </c>
      <c r="AB2810" s="152" t="str">
        <f t="shared" si="1301"/>
        <v/>
      </c>
      <c r="AC2810" s="154" t="str">
        <f t="shared" si="1312"/>
        <v/>
      </c>
      <c r="AD2810" s="154" t="str">
        <f t="shared" si="1313"/>
        <v/>
      </c>
      <c r="AE2810" s="3" t="str">
        <f t="shared" si="1314"/>
        <v/>
      </c>
      <c r="AF2810" s="3" t="str">
        <f t="shared" si="1315"/>
        <v/>
      </c>
      <c r="AG2810" s="3" t="str">
        <f t="shared" si="1316"/>
        <v/>
      </c>
      <c r="AH2810" s="4" t="str">
        <f t="shared" si="1317"/>
        <v/>
      </c>
      <c r="AI2810" s="75" t="str">
        <f t="shared" si="1318"/>
        <v/>
      </c>
      <c r="AJ2810" s="75" t="str">
        <f t="shared" si="1319"/>
        <v/>
      </c>
    </row>
    <row r="2811" spans="1:36" ht="14.25">
      <c r="A2811" s="41" t="str">
        <f t="shared" si="1302"/>
        <v/>
      </c>
      <c r="B2811" s="150" t="str">
        <f>IF(ISNUMBER(A2811),INDEX('MetaTrader Import'!$H$13:$J$5893,TRUNC(((A2811-$A$39+1)-1)/3)+1,MOD((A2811-$A$39+1)-1,3)+1),"")</f>
        <v/>
      </c>
      <c r="C2811" s="43" t="str">
        <f t="shared" si="1303"/>
        <v/>
      </c>
      <c r="D2811" s="43" t="str">
        <f t="shared" ca="1" si="1293"/>
        <v/>
      </c>
      <c r="E2811" s="43" t="str">
        <f t="shared" si="1304"/>
        <v/>
      </c>
      <c r="F2811" s="43" t="str">
        <f t="shared" si="1305"/>
        <v/>
      </c>
      <c r="G2811" s="43" t="str">
        <f>IF(A2811&lt;&gt;"",IF(A2811&lt;Data!$G$11*0.25,$C$13/$G$32,IF(A2811&gt;Data!$G$11*0.25,$C$13,$C$13*10)),"")</f>
        <v/>
      </c>
      <c r="H2811" s="43" t="str">
        <f>IF(A2811&lt;&gt;"",IF(Data!$G$9="constant",$C$13,IF(Data!$G$9="squeeze",G2811,F2811)),"")</f>
        <v/>
      </c>
      <c r="I2811" s="38" t="str">
        <f ca="1">IF(ISNUMBER(A2811),NORMINV(RAND(),0,IF(AND(Data!$G$9="squeeze",A2811&lt;Data!$G$11*0.25),$H$32,1)*$C$30*$C$13)*($C$14*$C$12),"")</f>
        <v/>
      </c>
      <c r="J2811" s="42" t="str">
        <f ca="1">IFERROR(IF(Data!$C$6="Real",B2811,I2811+J2810+($C$14*$C$12)*(NORMINV(RAND(),$C$15,CHOOSE($G$13,$C$13,F2811,G2811)))),"")</f>
        <v/>
      </c>
      <c r="K2811" s="88" t="str">
        <f>IF(ISNUMBER(A2811), IF($G$16="fixed",$G$17,MIN(H2811*Data!$C$7*$C$16*0.5,$C$17*Data!$C$7))*$C$12,"")</f>
        <v/>
      </c>
      <c r="L2811" s="42" t="str">
        <f t="shared" ca="1" si="1320"/>
        <v/>
      </c>
      <c r="M2811" s="44" t="str">
        <f t="shared" ca="1" si="1321"/>
        <v/>
      </c>
      <c r="N2811" s="44" t="str">
        <f t="shared" ca="1" si="1322"/>
        <v/>
      </c>
      <c r="O2811" s="108" t="str">
        <f t="shared" si="1306"/>
        <v/>
      </c>
      <c r="P2811" s="102" t="str">
        <f t="shared" si="1307"/>
        <v/>
      </c>
      <c r="Q2811" s="102" t="str">
        <f t="shared" si="1308"/>
        <v/>
      </c>
      <c r="R2811" s="120" t="str">
        <f t="shared" si="1309"/>
        <v/>
      </c>
      <c r="S2811" s="54" t="str">
        <f t="shared" si="1310"/>
        <v/>
      </c>
      <c r="T2811" s="5" t="str">
        <f t="shared" si="1311"/>
        <v/>
      </c>
      <c r="U2811" s="152" t="str">
        <f t="shared" si="1294"/>
        <v/>
      </c>
      <c r="V2811" s="152" t="str">
        <f t="shared" si="1295"/>
        <v/>
      </c>
      <c r="W2811" s="153" t="str">
        <f t="shared" si="1296"/>
        <v/>
      </c>
      <c r="X2811" s="153" t="str">
        <f t="shared" si="1297"/>
        <v/>
      </c>
      <c r="Y2811" s="153" t="str">
        <f t="shared" si="1298"/>
        <v/>
      </c>
      <c r="Z2811" s="153" t="str">
        <f t="shared" si="1299"/>
        <v/>
      </c>
      <c r="AA2811" s="152" t="str">
        <f t="shared" si="1300"/>
        <v/>
      </c>
      <c r="AB2811" s="152" t="str">
        <f t="shared" si="1301"/>
        <v/>
      </c>
      <c r="AC2811" s="154" t="str">
        <f t="shared" si="1312"/>
        <v/>
      </c>
      <c r="AD2811" s="154" t="str">
        <f t="shared" si="1313"/>
        <v/>
      </c>
      <c r="AE2811" s="3" t="str">
        <f t="shared" si="1314"/>
        <v/>
      </c>
      <c r="AF2811" s="3" t="str">
        <f t="shared" si="1315"/>
        <v/>
      </c>
      <c r="AG2811" s="3" t="str">
        <f t="shared" si="1316"/>
        <v/>
      </c>
      <c r="AH2811" s="4" t="str">
        <f t="shared" si="1317"/>
        <v/>
      </c>
      <c r="AI2811" s="75" t="str">
        <f t="shared" si="1318"/>
        <v/>
      </c>
      <c r="AJ2811" s="75" t="str">
        <f t="shared" si="1319"/>
        <v/>
      </c>
    </row>
    <row r="2812" spans="1:36" ht="14.25">
      <c r="A2812" s="41" t="str">
        <f t="shared" si="1302"/>
        <v/>
      </c>
      <c r="B2812" s="150" t="str">
        <f>IF(ISNUMBER(A2812),INDEX('MetaTrader Import'!$H$13:$J$5893,TRUNC(((A2812-$A$39+1)-1)/3)+1,MOD((A2812-$A$39+1)-1,3)+1),"")</f>
        <v/>
      </c>
      <c r="C2812" s="43" t="str">
        <f t="shared" si="1303"/>
        <v/>
      </c>
      <c r="D2812" s="43" t="str">
        <f t="shared" ca="1" si="1293"/>
        <v/>
      </c>
      <c r="E2812" s="43" t="str">
        <f t="shared" si="1304"/>
        <v/>
      </c>
      <c r="F2812" s="43" t="str">
        <f t="shared" si="1305"/>
        <v/>
      </c>
      <c r="G2812" s="43" t="str">
        <f>IF(A2812&lt;&gt;"",IF(A2812&lt;Data!$G$11*0.25,$C$13/$G$32,IF(A2812&gt;Data!$G$11*0.25,$C$13,$C$13*10)),"")</f>
        <v/>
      </c>
      <c r="H2812" s="43" t="str">
        <f>IF(A2812&lt;&gt;"",IF(Data!$G$9="constant",$C$13,IF(Data!$G$9="squeeze",G2812,F2812)),"")</f>
        <v/>
      </c>
      <c r="I2812" s="38" t="str">
        <f ca="1">IF(ISNUMBER(A2812),NORMINV(RAND(),0,IF(AND(Data!$G$9="squeeze",A2812&lt;Data!$G$11*0.25),$H$32,1)*$C$30*$C$13)*($C$14*$C$12),"")</f>
        <v/>
      </c>
      <c r="J2812" s="42" t="str">
        <f ca="1">IFERROR(IF(Data!$C$6="Real",B2812,I2812+J2811+($C$14*$C$12)*(NORMINV(RAND(),$C$15,CHOOSE($G$13,$C$13,F2812,G2812)))),"")</f>
        <v/>
      </c>
      <c r="K2812" s="88" t="str">
        <f>IF(ISNUMBER(A2812), IF($G$16="fixed",$G$17,MIN(H2812*Data!$C$7*$C$16*0.5,$C$17*Data!$C$7))*$C$12,"")</f>
        <v/>
      </c>
      <c r="L2812" s="42" t="str">
        <f t="shared" ca="1" si="1320"/>
        <v/>
      </c>
      <c r="M2812" s="44" t="str">
        <f t="shared" ca="1" si="1321"/>
        <v/>
      </c>
      <c r="N2812" s="44" t="str">
        <f t="shared" ca="1" si="1322"/>
        <v/>
      </c>
      <c r="O2812" s="108" t="str">
        <f t="shared" si="1306"/>
        <v/>
      </c>
      <c r="P2812" s="102" t="str">
        <f t="shared" si="1307"/>
        <v/>
      </c>
      <c r="Q2812" s="102" t="str">
        <f t="shared" si="1308"/>
        <v/>
      </c>
      <c r="R2812" s="120" t="str">
        <f t="shared" si="1309"/>
        <v/>
      </c>
      <c r="S2812" s="54" t="str">
        <f t="shared" si="1310"/>
        <v/>
      </c>
      <c r="T2812" s="5" t="str">
        <f t="shared" si="1311"/>
        <v/>
      </c>
      <c r="U2812" s="152" t="str">
        <f t="shared" si="1294"/>
        <v/>
      </c>
      <c r="V2812" s="152" t="str">
        <f t="shared" si="1295"/>
        <v/>
      </c>
      <c r="W2812" s="153" t="str">
        <f t="shared" si="1296"/>
        <v/>
      </c>
      <c r="X2812" s="153" t="str">
        <f t="shared" si="1297"/>
        <v/>
      </c>
      <c r="Y2812" s="153" t="str">
        <f t="shared" si="1298"/>
        <v/>
      </c>
      <c r="Z2812" s="153" t="str">
        <f t="shared" si="1299"/>
        <v/>
      </c>
      <c r="AA2812" s="152" t="str">
        <f t="shared" si="1300"/>
        <v/>
      </c>
      <c r="AB2812" s="152" t="str">
        <f t="shared" si="1301"/>
        <v/>
      </c>
      <c r="AC2812" s="154" t="str">
        <f t="shared" si="1312"/>
        <v/>
      </c>
      <c r="AD2812" s="154" t="str">
        <f t="shared" si="1313"/>
        <v/>
      </c>
      <c r="AE2812" s="3" t="str">
        <f t="shared" si="1314"/>
        <v/>
      </c>
      <c r="AF2812" s="3" t="str">
        <f t="shared" si="1315"/>
        <v/>
      </c>
      <c r="AG2812" s="3" t="str">
        <f t="shared" si="1316"/>
        <v/>
      </c>
      <c r="AH2812" s="4" t="str">
        <f t="shared" si="1317"/>
        <v/>
      </c>
      <c r="AI2812" s="75" t="str">
        <f t="shared" si="1318"/>
        <v/>
      </c>
      <c r="AJ2812" s="75" t="str">
        <f t="shared" si="1319"/>
        <v/>
      </c>
    </row>
    <row r="2813" spans="1:36" ht="14.25">
      <c r="A2813" s="41" t="str">
        <f t="shared" si="1302"/>
        <v/>
      </c>
      <c r="B2813" s="150" t="str">
        <f>IF(ISNUMBER(A2813),INDEX('MetaTrader Import'!$H$13:$J$5893,TRUNC(((A2813-$A$39+1)-1)/3)+1,MOD((A2813-$A$39+1)-1,3)+1),"")</f>
        <v/>
      </c>
      <c r="C2813" s="43" t="str">
        <f t="shared" si="1303"/>
        <v/>
      </c>
      <c r="D2813" s="43" t="str">
        <f t="shared" ca="1" si="1293"/>
        <v/>
      </c>
      <c r="E2813" s="43" t="str">
        <f t="shared" si="1304"/>
        <v/>
      </c>
      <c r="F2813" s="43" t="str">
        <f t="shared" si="1305"/>
        <v/>
      </c>
      <c r="G2813" s="43" t="str">
        <f>IF(A2813&lt;&gt;"",IF(A2813&lt;Data!$G$11*0.25,$C$13/$G$32,IF(A2813&gt;Data!$G$11*0.25,$C$13,$C$13*10)),"")</f>
        <v/>
      </c>
      <c r="H2813" s="43" t="str">
        <f>IF(A2813&lt;&gt;"",IF(Data!$G$9="constant",$C$13,IF(Data!$G$9="squeeze",G2813,F2813)),"")</f>
        <v/>
      </c>
      <c r="I2813" s="38" t="str">
        <f ca="1">IF(ISNUMBER(A2813),NORMINV(RAND(),0,IF(AND(Data!$G$9="squeeze",A2813&lt;Data!$G$11*0.25),$H$32,1)*$C$30*$C$13)*($C$14*$C$12),"")</f>
        <v/>
      </c>
      <c r="J2813" s="42" t="str">
        <f ca="1">IFERROR(IF(Data!$C$6="Real",B2813,I2813+J2812+($C$14*$C$12)*(NORMINV(RAND(),$C$15,CHOOSE($G$13,$C$13,F2813,G2813)))),"")</f>
        <v/>
      </c>
      <c r="K2813" s="88" t="str">
        <f>IF(ISNUMBER(A2813), IF($G$16="fixed",$G$17,MIN(H2813*Data!$C$7*$C$16*0.5,$C$17*Data!$C$7))*$C$12,"")</f>
        <v/>
      </c>
      <c r="L2813" s="42" t="str">
        <f t="shared" ca="1" si="1320"/>
        <v/>
      </c>
      <c r="M2813" s="44" t="str">
        <f t="shared" ca="1" si="1321"/>
        <v/>
      </c>
      <c r="N2813" s="44" t="str">
        <f t="shared" ca="1" si="1322"/>
        <v/>
      </c>
      <c r="O2813" s="108" t="str">
        <f t="shared" si="1306"/>
        <v/>
      </c>
      <c r="P2813" s="102" t="str">
        <f t="shared" si="1307"/>
        <v/>
      </c>
      <c r="Q2813" s="102" t="str">
        <f t="shared" si="1308"/>
        <v/>
      </c>
      <c r="R2813" s="120" t="str">
        <f t="shared" si="1309"/>
        <v/>
      </c>
      <c r="S2813" s="54" t="str">
        <f t="shared" si="1310"/>
        <v/>
      </c>
      <c r="T2813" s="5" t="str">
        <f t="shared" si="1311"/>
        <v/>
      </c>
      <c r="U2813" s="152" t="str">
        <f t="shared" si="1294"/>
        <v/>
      </c>
      <c r="V2813" s="152" t="str">
        <f t="shared" si="1295"/>
        <v/>
      </c>
      <c r="W2813" s="153" t="str">
        <f t="shared" si="1296"/>
        <v/>
      </c>
      <c r="X2813" s="153" t="str">
        <f t="shared" si="1297"/>
        <v/>
      </c>
      <c r="Y2813" s="153" t="str">
        <f t="shared" si="1298"/>
        <v/>
      </c>
      <c r="Z2813" s="153" t="str">
        <f t="shared" si="1299"/>
        <v/>
      </c>
      <c r="AA2813" s="152" t="str">
        <f t="shared" si="1300"/>
        <v/>
      </c>
      <c r="AB2813" s="152" t="str">
        <f t="shared" si="1301"/>
        <v/>
      </c>
      <c r="AC2813" s="154" t="str">
        <f t="shared" si="1312"/>
        <v/>
      </c>
      <c r="AD2813" s="154" t="str">
        <f t="shared" si="1313"/>
        <v/>
      </c>
      <c r="AE2813" s="3" t="str">
        <f t="shared" si="1314"/>
        <v/>
      </c>
      <c r="AF2813" s="3" t="str">
        <f t="shared" si="1315"/>
        <v/>
      </c>
      <c r="AG2813" s="3" t="str">
        <f t="shared" si="1316"/>
        <v/>
      </c>
      <c r="AH2813" s="4" t="str">
        <f t="shared" si="1317"/>
        <v/>
      </c>
      <c r="AI2813" s="75" t="str">
        <f t="shared" si="1318"/>
        <v/>
      </c>
      <c r="AJ2813" s="75" t="str">
        <f t="shared" si="1319"/>
        <v/>
      </c>
    </row>
    <row r="2814" spans="1:36" ht="14.25">
      <c r="A2814" s="41" t="str">
        <f t="shared" si="1302"/>
        <v/>
      </c>
      <c r="B2814" s="150" t="str">
        <f>IF(ISNUMBER(A2814),INDEX('MetaTrader Import'!$H$13:$J$5893,TRUNC(((A2814-$A$39+1)-1)/3)+1,MOD((A2814-$A$39+1)-1,3)+1),"")</f>
        <v/>
      </c>
      <c r="C2814" s="43" t="str">
        <f t="shared" si="1303"/>
        <v/>
      </c>
      <c r="D2814" s="43" t="str">
        <f t="shared" ca="1" si="1293"/>
        <v/>
      </c>
      <c r="E2814" s="43" t="str">
        <f t="shared" si="1304"/>
        <v/>
      </c>
      <c r="F2814" s="43" t="str">
        <f t="shared" si="1305"/>
        <v/>
      </c>
      <c r="G2814" s="43" t="str">
        <f>IF(A2814&lt;&gt;"",IF(A2814&lt;Data!$G$11*0.25,$C$13/$G$32,IF(A2814&gt;Data!$G$11*0.25,$C$13,$C$13*10)),"")</f>
        <v/>
      </c>
      <c r="H2814" s="43" t="str">
        <f>IF(A2814&lt;&gt;"",IF(Data!$G$9="constant",$C$13,IF(Data!$G$9="squeeze",G2814,F2814)),"")</f>
        <v/>
      </c>
      <c r="I2814" s="38" t="str">
        <f ca="1">IF(ISNUMBER(A2814),NORMINV(RAND(),0,IF(AND(Data!$G$9="squeeze",A2814&lt;Data!$G$11*0.25),$H$32,1)*$C$30*$C$13)*($C$14*$C$12),"")</f>
        <v/>
      </c>
      <c r="J2814" s="42" t="str">
        <f ca="1">IFERROR(IF(Data!$C$6="Real",B2814,I2814+J2813+($C$14*$C$12)*(NORMINV(RAND(),$C$15,CHOOSE($G$13,$C$13,F2814,G2814)))),"")</f>
        <v/>
      </c>
      <c r="K2814" s="88" t="str">
        <f>IF(ISNUMBER(A2814), IF($G$16="fixed",$G$17,MIN(H2814*Data!$C$7*$C$16*0.5,$C$17*Data!$C$7))*$C$12,"")</f>
        <v/>
      </c>
      <c r="L2814" s="42" t="str">
        <f t="shared" ca="1" si="1320"/>
        <v/>
      </c>
      <c r="M2814" s="44" t="str">
        <f t="shared" ca="1" si="1321"/>
        <v/>
      </c>
      <c r="N2814" s="44" t="str">
        <f t="shared" ca="1" si="1322"/>
        <v/>
      </c>
      <c r="O2814" s="108" t="str">
        <f t="shared" si="1306"/>
        <v/>
      </c>
      <c r="P2814" s="102" t="str">
        <f t="shared" si="1307"/>
        <v/>
      </c>
      <c r="Q2814" s="102" t="str">
        <f t="shared" si="1308"/>
        <v/>
      </c>
      <c r="R2814" s="120" t="str">
        <f t="shared" si="1309"/>
        <v/>
      </c>
      <c r="S2814" s="54" t="str">
        <f t="shared" si="1310"/>
        <v/>
      </c>
      <c r="T2814" s="5" t="str">
        <f t="shared" si="1311"/>
        <v/>
      </c>
      <c r="U2814" s="152" t="str">
        <f t="shared" si="1294"/>
        <v/>
      </c>
      <c r="V2814" s="152" t="str">
        <f t="shared" si="1295"/>
        <v/>
      </c>
      <c r="W2814" s="153" t="str">
        <f t="shared" si="1296"/>
        <v/>
      </c>
      <c r="X2814" s="153" t="str">
        <f t="shared" si="1297"/>
        <v/>
      </c>
      <c r="Y2814" s="153" t="str">
        <f t="shared" si="1298"/>
        <v/>
      </c>
      <c r="Z2814" s="153" t="str">
        <f t="shared" si="1299"/>
        <v/>
      </c>
      <c r="AA2814" s="152" t="str">
        <f t="shared" si="1300"/>
        <v/>
      </c>
      <c r="AB2814" s="152" t="str">
        <f t="shared" si="1301"/>
        <v/>
      </c>
      <c r="AC2814" s="154" t="str">
        <f t="shared" si="1312"/>
        <v/>
      </c>
      <c r="AD2814" s="154" t="str">
        <f t="shared" si="1313"/>
        <v/>
      </c>
      <c r="AE2814" s="3" t="str">
        <f t="shared" si="1314"/>
        <v/>
      </c>
      <c r="AF2814" s="3" t="str">
        <f t="shared" si="1315"/>
        <v/>
      </c>
      <c r="AG2814" s="3" t="str">
        <f t="shared" si="1316"/>
        <v/>
      </c>
      <c r="AH2814" s="4" t="str">
        <f t="shared" si="1317"/>
        <v/>
      </c>
      <c r="AI2814" s="75" t="str">
        <f t="shared" si="1318"/>
        <v/>
      </c>
      <c r="AJ2814" s="75" t="str">
        <f t="shared" si="1319"/>
        <v/>
      </c>
    </row>
    <row r="2815" spans="1:36" ht="14.25">
      <c r="A2815" s="41" t="str">
        <f t="shared" si="1302"/>
        <v/>
      </c>
      <c r="B2815" s="150" t="str">
        <f>IF(ISNUMBER(A2815),INDEX('MetaTrader Import'!$H$13:$J$5893,TRUNC(((A2815-$A$39+1)-1)/3)+1,MOD((A2815-$A$39+1)-1,3)+1),"")</f>
        <v/>
      </c>
      <c r="C2815" s="43" t="str">
        <f t="shared" si="1303"/>
        <v/>
      </c>
      <c r="D2815" s="43" t="str">
        <f t="shared" ca="1" si="1293"/>
        <v/>
      </c>
      <c r="E2815" s="43" t="str">
        <f t="shared" si="1304"/>
        <v/>
      </c>
      <c r="F2815" s="43" t="str">
        <f t="shared" si="1305"/>
        <v/>
      </c>
      <c r="G2815" s="43" t="str">
        <f>IF(A2815&lt;&gt;"",IF(A2815&lt;Data!$G$11*0.25,$C$13/$G$32,IF(A2815&gt;Data!$G$11*0.25,$C$13,$C$13*10)),"")</f>
        <v/>
      </c>
      <c r="H2815" s="43" t="str">
        <f>IF(A2815&lt;&gt;"",IF(Data!$G$9="constant",$C$13,IF(Data!$G$9="squeeze",G2815,F2815)),"")</f>
        <v/>
      </c>
      <c r="I2815" s="38" t="str">
        <f ca="1">IF(ISNUMBER(A2815),NORMINV(RAND(),0,IF(AND(Data!$G$9="squeeze",A2815&lt;Data!$G$11*0.25),$H$32,1)*$C$30*$C$13)*($C$14*$C$12),"")</f>
        <v/>
      </c>
      <c r="J2815" s="42" t="str">
        <f ca="1">IFERROR(IF(Data!$C$6="Real",B2815,I2815+J2814+($C$14*$C$12)*(NORMINV(RAND(),$C$15,CHOOSE($G$13,$C$13,F2815,G2815)))),"")</f>
        <v/>
      </c>
      <c r="K2815" s="88" t="str">
        <f>IF(ISNUMBER(A2815), IF($G$16="fixed",$G$17,MIN(H2815*Data!$C$7*$C$16*0.5,$C$17*Data!$C$7))*$C$12,"")</f>
        <v/>
      </c>
      <c r="L2815" s="42" t="str">
        <f t="shared" ca="1" si="1320"/>
        <v/>
      </c>
      <c r="M2815" s="44" t="str">
        <f t="shared" ca="1" si="1321"/>
        <v/>
      </c>
      <c r="N2815" s="44" t="str">
        <f t="shared" ca="1" si="1322"/>
        <v/>
      </c>
      <c r="O2815" s="108" t="str">
        <f t="shared" si="1306"/>
        <v/>
      </c>
      <c r="P2815" s="102" t="str">
        <f t="shared" si="1307"/>
        <v/>
      </c>
      <c r="Q2815" s="102" t="str">
        <f t="shared" si="1308"/>
        <v/>
      </c>
      <c r="R2815" s="120" t="str">
        <f t="shared" si="1309"/>
        <v/>
      </c>
      <c r="S2815" s="54" t="str">
        <f t="shared" si="1310"/>
        <v/>
      </c>
      <c r="T2815" s="5" t="str">
        <f t="shared" si="1311"/>
        <v/>
      </c>
      <c r="U2815" s="152" t="str">
        <f t="shared" si="1294"/>
        <v/>
      </c>
      <c r="V2815" s="152" t="str">
        <f t="shared" si="1295"/>
        <v/>
      </c>
      <c r="W2815" s="153" t="str">
        <f t="shared" si="1296"/>
        <v/>
      </c>
      <c r="X2815" s="153" t="str">
        <f t="shared" si="1297"/>
        <v/>
      </c>
      <c r="Y2815" s="153" t="str">
        <f t="shared" si="1298"/>
        <v/>
      </c>
      <c r="Z2815" s="153" t="str">
        <f t="shared" si="1299"/>
        <v/>
      </c>
      <c r="AA2815" s="152" t="str">
        <f t="shared" si="1300"/>
        <v/>
      </c>
      <c r="AB2815" s="152" t="str">
        <f t="shared" si="1301"/>
        <v/>
      </c>
      <c r="AC2815" s="154" t="str">
        <f t="shared" si="1312"/>
        <v/>
      </c>
      <c r="AD2815" s="154" t="str">
        <f t="shared" si="1313"/>
        <v/>
      </c>
      <c r="AE2815" s="3" t="str">
        <f t="shared" si="1314"/>
        <v/>
      </c>
      <c r="AF2815" s="3" t="str">
        <f t="shared" si="1315"/>
        <v/>
      </c>
      <c r="AG2815" s="3" t="str">
        <f t="shared" si="1316"/>
        <v/>
      </c>
      <c r="AH2815" s="4" t="str">
        <f t="shared" si="1317"/>
        <v/>
      </c>
      <c r="AI2815" s="75" t="str">
        <f t="shared" si="1318"/>
        <v/>
      </c>
      <c r="AJ2815" s="75" t="str">
        <f t="shared" si="1319"/>
        <v/>
      </c>
    </row>
    <row r="2816" spans="1:36" ht="14.25">
      <c r="A2816" s="41" t="str">
        <f t="shared" si="1302"/>
        <v/>
      </c>
      <c r="B2816" s="150" t="str">
        <f>IF(ISNUMBER(A2816),INDEX('MetaTrader Import'!$H$13:$J$5893,TRUNC(((A2816-$A$39+1)-1)/3)+1,MOD((A2816-$A$39+1)-1,3)+1),"")</f>
        <v/>
      </c>
      <c r="C2816" s="43" t="str">
        <f t="shared" si="1303"/>
        <v/>
      </c>
      <c r="D2816" s="43" t="str">
        <f t="shared" ca="1" si="1293"/>
        <v/>
      </c>
      <c r="E2816" s="43" t="str">
        <f t="shared" si="1304"/>
        <v/>
      </c>
      <c r="F2816" s="43" t="str">
        <f t="shared" si="1305"/>
        <v/>
      </c>
      <c r="G2816" s="43" t="str">
        <f>IF(A2816&lt;&gt;"",IF(A2816&lt;Data!$G$11*0.25,$C$13/$G$32,IF(A2816&gt;Data!$G$11*0.25,$C$13,$C$13*10)),"")</f>
        <v/>
      </c>
      <c r="H2816" s="43" t="str">
        <f>IF(A2816&lt;&gt;"",IF(Data!$G$9="constant",$C$13,IF(Data!$G$9="squeeze",G2816,F2816)),"")</f>
        <v/>
      </c>
      <c r="I2816" s="38" t="str">
        <f ca="1">IF(ISNUMBER(A2816),NORMINV(RAND(),0,IF(AND(Data!$G$9="squeeze",A2816&lt;Data!$G$11*0.25),$H$32,1)*$C$30*$C$13)*($C$14*$C$12),"")</f>
        <v/>
      </c>
      <c r="J2816" s="42" t="str">
        <f ca="1">IFERROR(IF(Data!$C$6="Real",B2816,I2816+J2815+($C$14*$C$12)*(NORMINV(RAND(),$C$15,CHOOSE($G$13,$C$13,F2816,G2816)))),"")</f>
        <v/>
      </c>
      <c r="K2816" s="88" t="str">
        <f>IF(ISNUMBER(A2816), IF($G$16="fixed",$G$17,MIN(H2816*Data!$C$7*$C$16*0.5,$C$17*Data!$C$7))*$C$12,"")</f>
        <v/>
      </c>
      <c r="L2816" s="42" t="str">
        <f t="shared" ca="1" si="1320"/>
        <v/>
      </c>
      <c r="M2816" s="44" t="str">
        <f t="shared" ca="1" si="1321"/>
        <v/>
      </c>
      <c r="N2816" s="44" t="str">
        <f t="shared" ca="1" si="1322"/>
        <v/>
      </c>
      <c r="O2816" s="108" t="str">
        <f t="shared" si="1306"/>
        <v/>
      </c>
      <c r="P2816" s="102" t="str">
        <f t="shared" si="1307"/>
        <v/>
      </c>
      <c r="Q2816" s="102" t="str">
        <f t="shared" si="1308"/>
        <v/>
      </c>
      <c r="R2816" s="120" t="str">
        <f t="shared" si="1309"/>
        <v/>
      </c>
      <c r="S2816" s="54" t="str">
        <f t="shared" si="1310"/>
        <v/>
      </c>
      <c r="T2816" s="5" t="str">
        <f t="shared" si="1311"/>
        <v/>
      </c>
      <c r="U2816" s="152" t="str">
        <f t="shared" si="1294"/>
        <v/>
      </c>
      <c r="V2816" s="152" t="str">
        <f t="shared" si="1295"/>
        <v/>
      </c>
      <c r="W2816" s="153" t="str">
        <f t="shared" si="1296"/>
        <v/>
      </c>
      <c r="X2816" s="153" t="str">
        <f t="shared" si="1297"/>
        <v/>
      </c>
      <c r="Y2816" s="153" t="str">
        <f t="shared" si="1298"/>
        <v/>
      </c>
      <c r="Z2816" s="153" t="str">
        <f t="shared" si="1299"/>
        <v/>
      </c>
      <c r="AA2816" s="152" t="str">
        <f t="shared" si="1300"/>
        <v/>
      </c>
      <c r="AB2816" s="152" t="str">
        <f t="shared" si="1301"/>
        <v/>
      </c>
      <c r="AC2816" s="154" t="str">
        <f t="shared" si="1312"/>
        <v/>
      </c>
      <c r="AD2816" s="154" t="str">
        <f t="shared" si="1313"/>
        <v/>
      </c>
      <c r="AE2816" s="3" t="str">
        <f t="shared" si="1314"/>
        <v/>
      </c>
      <c r="AF2816" s="3" t="str">
        <f t="shared" si="1315"/>
        <v/>
      </c>
      <c r="AG2816" s="3" t="str">
        <f t="shared" si="1316"/>
        <v/>
      </c>
      <c r="AH2816" s="4" t="str">
        <f t="shared" si="1317"/>
        <v/>
      </c>
      <c r="AI2816" s="75" t="str">
        <f t="shared" si="1318"/>
        <v/>
      </c>
      <c r="AJ2816" s="75" t="str">
        <f t="shared" si="1319"/>
        <v/>
      </c>
    </row>
    <row r="2817" spans="1:36" ht="14.25">
      <c r="A2817" s="41" t="str">
        <f t="shared" si="1302"/>
        <v/>
      </c>
      <c r="B2817" s="150" t="str">
        <f>IF(ISNUMBER(A2817),INDEX('MetaTrader Import'!$H$13:$J$5893,TRUNC(((A2817-$A$39+1)-1)/3)+1,MOD((A2817-$A$39+1)-1,3)+1),"")</f>
        <v/>
      </c>
      <c r="C2817" s="43" t="str">
        <f t="shared" si="1303"/>
        <v/>
      </c>
      <c r="D2817" s="43" t="str">
        <f t="shared" ca="1" si="1293"/>
        <v/>
      </c>
      <c r="E2817" s="43" t="str">
        <f t="shared" si="1304"/>
        <v/>
      </c>
      <c r="F2817" s="43" t="str">
        <f t="shared" si="1305"/>
        <v/>
      </c>
      <c r="G2817" s="43" t="str">
        <f>IF(A2817&lt;&gt;"",IF(A2817&lt;Data!$G$11*0.25,$C$13/$G$32,IF(A2817&gt;Data!$G$11*0.25,$C$13,$C$13*10)),"")</f>
        <v/>
      </c>
      <c r="H2817" s="43" t="str">
        <f>IF(A2817&lt;&gt;"",IF(Data!$G$9="constant",$C$13,IF(Data!$G$9="squeeze",G2817,F2817)),"")</f>
        <v/>
      </c>
      <c r="I2817" s="38" t="str">
        <f ca="1">IF(ISNUMBER(A2817),NORMINV(RAND(),0,IF(AND(Data!$G$9="squeeze",A2817&lt;Data!$G$11*0.25),$H$32,1)*$C$30*$C$13)*($C$14*$C$12),"")</f>
        <v/>
      </c>
      <c r="J2817" s="42" t="str">
        <f ca="1">IFERROR(IF(Data!$C$6="Real",B2817,I2817+J2816+($C$14*$C$12)*(NORMINV(RAND(),$C$15,CHOOSE($G$13,$C$13,F2817,G2817)))),"")</f>
        <v/>
      </c>
      <c r="K2817" s="88" t="str">
        <f>IF(ISNUMBER(A2817), IF($G$16="fixed",$G$17,MIN(H2817*Data!$C$7*$C$16*0.5,$C$17*Data!$C$7))*$C$12,"")</f>
        <v/>
      </c>
      <c r="L2817" s="42" t="str">
        <f t="shared" ca="1" si="1320"/>
        <v/>
      </c>
      <c r="M2817" s="44" t="str">
        <f t="shared" ca="1" si="1321"/>
        <v/>
      </c>
      <c r="N2817" s="44" t="str">
        <f t="shared" ca="1" si="1322"/>
        <v/>
      </c>
      <c r="O2817" s="108" t="str">
        <f t="shared" si="1306"/>
        <v/>
      </c>
      <c r="P2817" s="102" t="str">
        <f t="shared" si="1307"/>
        <v/>
      </c>
      <c r="Q2817" s="102" t="str">
        <f t="shared" si="1308"/>
        <v/>
      </c>
      <c r="R2817" s="120" t="str">
        <f t="shared" si="1309"/>
        <v/>
      </c>
      <c r="S2817" s="54" t="str">
        <f t="shared" si="1310"/>
        <v/>
      </c>
      <c r="T2817" s="5" t="str">
        <f t="shared" si="1311"/>
        <v/>
      </c>
      <c r="U2817" s="152" t="str">
        <f t="shared" si="1294"/>
        <v/>
      </c>
      <c r="V2817" s="152" t="str">
        <f t="shared" si="1295"/>
        <v/>
      </c>
      <c r="W2817" s="153" t="str">
        <f t="shared" si="1296"/>
        <v/>
      </c>
      <c r="X2817" s="153" t="str">
        <f t="shared" si="1297"/>
        <v/>
      </c>
      <c r="Y2817" s="153" t="str">
        <f t="shared" si="1298"/>
        <v/>
      </c>
      <c r="Z2817" s="153" t="str">
        <f t="shared" si="1299"/>
        <v/>
      </c>
      <c r="AA2817" s="152" t="str">
        <f t="shared" si="1300"/>
        <v/>
      </c>
      <c r="AB2817" s="152" t="str">
        <f t="shared" si="1301"/>
        <v/>
      </c>
      <c r="AC2817" s="154" t="str">
        <f t="shared" si="1312"/>
        <v/>
      </c>
      <c r="AD2817" s="154" t="str">
        <f t="shared" si="1313"/>
        <v/>
      </c>
      <c r="AE2817" s="3" t="str">
        <f t="shared" si="1314"/>
        <v/>
      </c>
      <c r="AF2817" s="3" t="str">
        <f t="shared" si="1315"/>
        <v/>
      </c>
      <c r="AG2817" s="3" t="str">
        <f t="shared" si="1316"/>
        <v/>
      </c>
      <c r="AH2817" s="4" t="str">
        <f t="shared" si="1317"/>
        <v/>
      </c>
      <c r="AI2817" s="75" t="str">
        <f t="shared" si="1318"/>
        <v/>
      </c>
      <c r="AJ2817" s="75" t="str">
        <f t="shared" si="1319"/>
        <v/>
      </c>
    </row>
    <row r="2818" spans="1:36" ht="14.25">
      <c r="A2818" s="41" t="str">
        <f t="shared" si="1302"/>
        <v/>
      </c>
      <c r="B2818" s="150" t="str">
        <f>IF(ISNUMBER(A2818),INDEX('MetaTrader Import'!$H$13:$J$5893,TRUNC(((A2818-$A$39+1)-1)/3)+1,MOD((A2818-$A$39+1)-1,3)+1),"")</f>
        <v/>
      </c>
      <c r="C2818" s="43" t="str">
        <f t="shared" si="1303"/>
        <v/>
      </c>
      <c r="D2818" s="43" t="str">
        <f t="shared" ca="1" si="1293"/>
        <v/>
      </c>
      <c r="E2818" s="43" t="str">
        <f t="shared" si="1304"/>
        <v/>
      </c>
      <c r="F2818" s="43" t="str">
        <f t="shared" si="1305"/>
        <v/>
      </c>
      <c r="G2818" s="43" t="str">
        <f>IF(A2818&lt;&gt;"",IF(A2818&lt;Data!$G$11*0.25,$C$13/$G$32,IF(A2818&gt;Data!$G$11*0.25,$C$13,$C$13*10)),"")</f>
        <v/>
      </c>
      <c r="H2818" s="43" t="str">
        <f>IF(A2818&lt;&gt;"",IF(Data!$G$9="constant",$C$13,IF(Data!$G$9="squeeze",G2818,F2818)),"")</f>
        <v/>
      </c>
      <c r="I2818" s="38" t="str">
        <f ca="1">IF(ISNUMBER(A2818),NORMINV(RAND(),0,IF(AND(Data!$G$9="squeeze",A2818&lt;Data!$G$11*0.25),$H$32,1)*$C$30*$C$13)*($C$14*$C$12),"")</f>
        <v/>
      </c>
      <c r="J2818" s="42" t="str">
        <f ca="1">IFERROR(IF(Data!$C$6="Real",B2818,I2818+J2817+($C$14*$C$12)*(NORMINV(RAND(),$C$15,CHOOSE($G$13,$C$13,F2818,G2818)))),"")</f>
        <v/>
      </c>
      <c r="K2818" s="88" t="str">
        <f>IF(ISNUMBER(A2818), IF($G$16="fixed",$G$17,MIN(H2818*Data!$C$7*$C$16*0.5,$C$17*Data!$C$7))*$C$12,"")</f>
        <v/>
      </c>
      <c r="L2818" s="42" t="str">
        <f t="shared" ca="1" si="1320"/>
        <v/>
      </c>
      <c r="M2818" s="44" t="str">
        <f t="shared" ca="1" si="1321"/>
        <v/>
      </c>
      <c r="N2818" s="44" t="str">
        <f t="shared" ca="1" si="1322"/>
        <v/>
      </c>
      <c r="O2818" s="108" t="str">
        <f t="shared" si="1306"/>
        <v/>
      </c>
      <c r="P2818" s="102" t="str">
        <f t="shared" si="1307"/>
        <v/>
      </c>
      <c r="Q2818" s="102" t="str">
        <f t="shared" si="1308"/>
        <v/>
      </c>
      <c r="R2818" s="120" t="str">
        <f t="shared" si="1309"/>
        <v/>
      </c>
      <c r="S2818" s="54" t="str">
        <f t="shared" si="1310"/>
        <v/>
      </c>
      <c r="T2818" s="5" t="str">
        <f t="shared" si="1311"/>
        <v/>
      </c>
      <c r="U2818" s="152" t="str">
        <f t="shared" si="1294"/>
        <v/>
      </c>
      <c r="V2818" s="152" t="str">
        <f t="shared" si="1295"/>
        <v/>
      </c>
      <c r="W2818" s="153" t="str">
        <f t="shared" si="1296"/>
        <v/>
      </c>
      <c r="X2818" s="153" t="str">
        <f t="shared" si="1297"/>
        <v/>
      </c>
      <c r="Y2818" s="153" t="str">
        <f t="shared" si="1298"/>
        <v/>
      </c>
      <c r="Z2818" s="153" t="str">
        <f t="shared" si="1299"/>
        <v/>
      </c>
      <c r="AA2818" s="152" t="str">
        <f t="shared" si="1300"/>
        <v/>
      </c>
      <c r="AB2818" s="152" t="str">
        <f t="shared" si="1301"/>
        <v/>
      </c>
      <c r="AC2818" s="154" t="str">
        <f t="shared" si="1312"/>
        <v/>
      </c>
      <c r="AD2818" s="154" t="str">
        <f t="shared" si="1313"/>
        <v/>
      </c>
      <c r="AE2818" s="3" t="str">
        <f t="shared" si="1314"/>
        <v/>
      </c>
      <c r="AF2818" s="3" t="str">
        <f t="shared" si="1315"/>
        <v/>
      </c>
      <c r="AG2818" s="3" t="str">
        <f t="shared" si="1316"/>
        <v/>
      </c>
      <c r="AH2818" s="4" t="str">
        <f t="shared" si="1317"/>
        <v/>
      </c>
      <c r="AI2818" s="75" t="str">
        <f t="shared" si="1318"/>
        <v/>
      </c>
      <c r="AJ2818" s="75" t="str">
        <f t="shared" si="1319"/>
        <v/>
      </c>
    </row>
    <row r="2819" spans="1:36" ht="14.25">
      <c r="A2819" s="41" t="str">
        <f t="shared" si="1302"/>
        <v/>
      </c>
      <c r="B2819" s="150" t="str">
        <f>IF(ISNUMBER(A2819),INDEX('MetaTrader Import'!$H$13:$J$5893,TRUNC(((A2819-$A$39+1)-1)/3)+1,MOD((A2819-$A$39+1)-1,3)+1),"")</f>
        <v/>
      </c>
      <c r="C2819" s="43" t="str">
        <f t="shared" si="1303"/>
        <v/>
      </c>
      <c r="D2819" s="43" t="str">
        <f t="shared" ref="D2819:D2882" ca="1" si="1323">IF(A2819&lt;&gt;"",NORMINV(RAND(),($C$23-C2819)*$C$28,$C$27)+NORMINV(RAND(),IF(RAND()&gt;$C$26,$C$25,0),$C$27),"")</f>
        <v/>
      </c>
      <c r="E2819" s="43" t="str">
        <f t="shared" si="1304"/>
        <v/>
      </c>
      <c r="F2819" s="43" t="str">
        <f t="shared" si="1305"/>
        <v/>
      </c>
      <c r="G2819" s="43" t="str">
        <f>IF(A2819&lt;&gt;"",IF(A2819&lt;Data!$G$11*0.25,$C$13/$G$32,IF(A2819&gt;Data!$G$11*0.25,$C$13,$C$13*10)),"")</f>
        <v/>
      </c>
      <c r="H2819" s="43" t="str">
        <f>IF(A2819&lt;&gt;"",IF(Data!$G$9="constant",$C$13,IF(Data!$G$9="squeeze",G2819,F2819)),"")</f>
        <v/>
      </c>
      <c r="I2819" s="38" t="str">
        <f ca="1">IF(ISNUMBER(A2819),NORMINV(RAND(),0,IF(AND(Data!$G$9="squeeze",A2819&lt;Data!$G$11*0.25),$H$32,1)*$C$30*$C$13)*($C$14*$C$12),"")</f>
        <v/>
      </c>
      <c r="J2819" s="42" t="str">
        <f ca="1">IFERROR(IF(Data!$C$6="Real",B2819,I2819+J2818+($C$14*$C$12)*(NORMINV(RAND(),$C$15,CHOOSE($G$13,$C$13,F2819,G2819)))),"")</f>
        <v/>
      </c>
      <c r="K2819" s="88" t="str">
        <f>IF(ISNUMBER(A2819), IF($G$16="fixed",$G$17,MIN(H2819*Data!$C$7*$C$16*0.5,$C$17*Data!$C$7))*$C$12,"")</f>
        <v/>
      </c>
      <c r="L2819" s="42" t="str">
        <f t="shared" ca="1" si="1320"/>
        <v/>
      </c>
      <c r="M2819" s="44" t="str">
        <f t="shared" ca="1" si="1321"/>
        <v/>
      </c>
      <c r="N2819" s="44" t="str">
        <f t="shared" ca="1" si="1322"/>
        <v/>
      </c>
      <c r="O2819" s="108" t="str">
        <f t="shared" si="1306"/>
        <v/>
      </c>
      <c r="P2819" s="102" t="str">
        <f t="shared" si="1307"/>
        <v/>
      </c>
      <c r="Q2819" s="102" t="str">
        <f t="shared" si="1308"/>
        <v/>
      </c>
      <c r="R2819" s="120" t="str">
        <f t="shared" si="1309"/>
        <v/>
      </c>
      <c r="S2819" s="54" t="str">
        <f t="shared" si="1310"/>
        <v/>
      </c>
      <c r="T2819" s="5" t="str">
        <f t="shared" si="1311"/>
        <v/>
      </c>
      <c r="U2819" s="152" t="str">
        <f t="shared" ref="U2819:U2882" si="1324">IF(NOT(ISNUMBER(T2819)),"",IF(S2819=1,T2819,IF(M2819&gt;U2818,M2819,IF(ISNUMBER(U2818),U2818,""))))</f>
        <v/>
      </c>
      <c r="V2819" s="152" t="str">
        <f t="shared" ref="V2819:V2882" si="1325">IF(NOT(ISNUMBER(T2819)),"",IF(S2819=1,T2819,IF(N2819&lt;V2818,N2819,IF(ISNUMBER(V2818),V2818,""))))</f>
        <v/>
      </c>
      <c r="W2819" s="153" t="str">
        <f t="shared" ref="W2819:W2882" si="1326">IF(NOT(ISNUMBER(T2819)),"",MIN($F$24,IF(TRUNC((U2819-T2819)/$E$24*$G$12)+0&gt;IF(ISNUMBER(W2818),W2818,0),TRUNC((U2819-T2819)/$E$24*$G$12)+0,IF(ISNUMBER(W2818),W2818,0))))</f>
        <v/>
      </c>
      <c r="X2819" s="153" t="str">
        <f t="shared" ref="X2819:X2882" si="1327">IF(NOT(ISNUMBER(T2819)),"",MIN($F$24,IF(-TRUNC((V2819-T2819)/$E$24*$G$12)+0&gt;IF(ISNUMBER(X2818),X2818,0),-TRUNC((V2819-T2819)/$E$24*$G$12)+0,IF(ISNUMBER(X2818),X2818,0))))</f>
        <v/>
      </c>
      <c r="Y2819" s="153" t="str">
        <f t="shared" ref="Y2819:Y2882" si="1328">IF(ISNUMBER(W2819),(IF(W2819=0,0,1))*IF(ABS($I$24)=2,POWER(2,W2819-1),W2819)*SIGN($I$24)*$K$24,"")</f>
        <v/>
      </c>
      <c r="Z2819" s="153" t="str">
        <f t="shared" ref="Z2819:Z2882" si="1329">IF(ISNUMBER(X2819),(IF(X2819=0,0,1))*IF(ABS($I$24)=2,POWER(2,X2819-1),X2819)*SIGN($I$24)*$K$24,"")</f>
        <v/>
      </c>
      <c r="AA2819" s="152" t="str">
        <f t="shared" ref="AA2819:AA2882" si="1330">IF(OR(NOT(ISNUMBER(T2819)),W2819&lt;1),"",IF(OR(NOT(ISNUMBER(W2818)),W2818=0),IF(SIGN(Y2819)=1,M2819,N2819),(Y2818*AA2818+(Y2819-Y2818)*IF(SIGN(Y2819)=1,M2819,N2819))/Y2819))</f>
        <v/>
      </c>
      <c r="AB2819" s="152" t="str">
        <f t="shared" ref="AB2819:AB2882" si="1331">IF(OR(NOT(ISNUMBER(T2819)),X2819&lt;1),"",IF(OR(NOT(ISNUMBER(X2818)),X2818=0),IF(SIGN(Z2819)=1,N2819,M2819),(Z2818*AB2818+(Z2819-Z2818)*IF(SIGN(Z2819)=1,N2819,M2819))/Z2819))</f>
        <v/>
      </c>
      <c r="AC2819" s="154" t="str">
        <f t="shared" si="1312"/>
        <v/>
      </c>
      <c r="AD2819" s="154" t="str">
        <f t="shared" si="1313"/>
        <v/>
      </c>
      <c r="AE2819" s="3" t="str">
        <f t="shared" si="1314"/>
        <v/>
      </c>
      <c r="AF2819" s="3" t="str">
        <f t="shared" si="1315"/>
        <v/>
      </c>
      <c r="AG2819" s="3" t="str">
        <f t="shared" si="1316"/>
        <v/>
      </c>
      <c r="AH2819" s="4" t="str">
        <f t="shared" si="1317"/>
        <v/>
      </c>
      <c r="AI2819" s="75" t="str">
        <f t="shared" si="1318"/>
        <v/>
      </c>
      <c r="AJ2819" s="75" t="str">
        <f t="shared" si="1319"/>
        <v/>
      </c>
    </row>
    <row r="2820" spans="1:36" ht="14.25">
      <c r="A2820" s="41" t="str">
        <f t="shared" ref="A2820:A2883" si="1332">IFERROR(IF(A2819+1&gt;$C$19,"",A2819+1),"")</f>
        <v/>
      </c>
      <c r="B2820" s="150" t="str">
        <f>IF(ISNUMBER(A2820),INDEX('MetaTrader Import'!$H$13:$J$5893,TRUNC(((A2820-$A$39+1)-1)/3)+1,MOD((A2820-$A$39+1)-1,3)+1),"")</f>
        <v/>
      </c>
      <c r="C2820" s="43" t="str">
        <f t="shared" ref="C2820:C2883" si="1333">IF(A2820&lt;&gt;"",E2819,"")</f>
        <v/>
      </c>
      <c r="D2820" s="43" t="str">
        <f t="shared" ca="1" si="1323"/>
        <v/>
      </c>
      <c r="E2820" s="43" t="str">
        <f t="shared" ref="E2820:E2883" si="1334">IF(A2820&lt;&gt;"",C2820+D2820,"")</f>
        <v/>
      </c>
      <c r="F2820" s="43" t="str">
        <f t="shared" ref="F2820:F2883" si="1335">IF(A2820&lt;&gt;"",$C$13*ABS(E2820)/$C$23,"")</f>
        <v/>
      </c>
      <c r="G2820" s="43" t="str">
        <f>IF(A2820&lt;&gt;"",IF(A2820&lt;Data!$G$11*0.25,$C$13/$G$32,IF(A2820&gt;Data!$G$11*0.25,$C$13,$C$13*10)),"")</f>
        <v/>
      </c>
      <c r="H2820" s="43" t="str">
        <f>IF(A2820&lt;&gt;"",IF(Data!$G$9="constant",$C$13,IF(Data!$G$9="squeeze",G2820,F2820)),"")</f>
        <v/>
      </c>
      <c r="I2820" s="38" t="str">
        <f ca="1">IF(ISNUMBER(A2820),NORMINV(RAND(),0,IF(AND(Data!$G$9="squeeze",A2820&lt;Data!$G$11*0.25),$H$32,1)*$C$30*$C$13)*($C$14*$C$12),"")</f>
        <v/>
      </c>
      <c r="J2820" s="42" t="str">
        <f ca="1">IFERROR(IF(Data!$C$6="Real",B2820,I2820+J2819+($C$14*$C$12)*(NORMINV(RAND(),$C$15,CHOOSE($G$13,$C$13,F2820,G2820)))),"")</f>
        <v/>
      </c>
      <c r="K2820" s="88" t="str">
        <f>IF(ISNUMBER(A2820), IF($G$16="fixed",$G$17,MIN(H2820*Data!$C$7*$C$16*0.5,$C$17*Data!$C$7))*$C$12,"")</f>
        <v/>
      </c>
      <c r="L2820" s="42" t="str">
        <f t="shared" ca="1" si="1320"/>
        <v/>
      </c>
      <c r="M2820" s="44" t="str">
        <f t="shared" ca="1" si="1321"/>
        <v/>
      </c>
      <c r="N2820" s="44" t="str">
        <f t="shared" ca="1" si="1322"/>
        <v/>
      </c>
      <c r="O2820" s="108" t="str">
        <f t="shared" ref="O2820:O2883" si="1336">IF(ISNUMBER(A2820),$G$12*SLOPE(L2806:L2820,A2806:A2820),"")</f>
        <v/>
      </c>
      <c r="P2820" s="102" t="str">
        <f t="shared" ref="P2820:P2883" si="1337">IF(ISNUMBER(A2820),STDEV(L2806:L2820)*$G$12,"")</f>
        <v/>
      </c>
      <c r="Q2820" s="102" t="str">
        <f t="shared" ref="Q2820:Q2883" si="1338">IF(ISNUMBER(A2820),SLOPE(P2806:P2820,A2806:A2820),"")</f>
        <v/>
      </c>
      <c r="R2820" s="120" t="str">
        <f t="shared" ref="R2820:R2883" si="1339">IF(ISNUMBER(A2820),R2819+S2819,"")</f>
        <v/>
      </c>
      <c r="S2820" s="54" t="str">
        <f t="shared" ref="S2820:S2883" si="1340">IF(ISNUMBER(A2820),IF(AND(R2820&lt;$M$24,Q2820&lt;$F$28,ABS(O2820)&lt;$F$27,P2820&lt;$F$26,NOT(ISNUMBER(T2819))),1,0),"")</f>
        <v/>
      </c>
      <c r="T2820" s="5" t="str">
        <f t="shared" ref="T2820:T2883" si="1341">IF(ISNUMBER(A2820),IF(S2820=1,L2820,IF(AG2819="Y","",IF(ISNUMBER(T2819),T2819,""))),"")</f>
        <v/>
      </c>
      <c r="U2820" s="152" t="str">
        <f t="shared" si="1324"/>
        <v/>
      </c>
      <c r="V2820" s="152" t="str">
        <f t="shared" si="1325"/>
        <v/>
      </c>
      <c r="W2820" s="153" t="str">
        <f t="shared" si="1326"/>
        <v/>
      </c>
      <c r="X2820" s="153" t="str">
        <f t="shared" si="1327"/>
        <v/>
      </c>
      <c r="Y2820" s="153" t="str">
        <f t="shared" si="1328"/>
        <v/>
      </c>
      <c r="Z2820" s="153" t="str">
        <f t="shared" si="1329"/>
        <v/>
      </c>
      <c r="AA2820" s="152" t="str">
        <f t="shared" si="1330"/>
        <v/>
      </c>
      <c r="AB2820" s="152" t="str">
        <f t="shared" si="1331"/>
        <v/>
      </c>
      <c r="AC2820" s="154" t="str">
        <f t="shared" ref="AC2820:AC2883" si="1342">IFERROR(-SIGN(Y2820)*(AA2820-IF(SIGN(Y2820)=1,N2820,M2820))*$G$12*ABS(Y2820),"")</f>
        <v/>
      </c>
      <c r="AD2820" s="154" t="str">
        <f t="shared" ref="AD2820:AD2883" si="1343">IFERROR(SIGN(Z2820)*(AB2820-IF(SIGN(Z2820)=1,M2820,N2820))*$G$12*ABS(Z2820),"")</f>
        <v/>
      </c>
      <c r="AE2820" s="3" t="str">
        <f t="shared" ref="AE2820:AE2883" si="1344">IF(ISNUMBER(A2820),IFERROR((IF(ISNUMBER(AC2820),AC2820,0)+IF(ISNUMBER(AD2820),AD2820,0))/(ABS(Y2820)+ABS(Z2820)),0),"")</f>
        <v/>
      </c>
      <c r="AF2820" s="3" t="str">
        <f t="shared" ref="AF2820:AF2883" si="1345">IF(ISNUMBER(A2820),IF(ISNUMBER(AC2820),AC2820,0)+IF(ISNUMBER(AD2820),AD2820,0),"")</f>
        <v/>
      </c>
      <c r="AG2820" s="3" t="str">
        <f t="shared" ref="AG2820:AG2883" si="1346">IF(NOT(ISNUMBER(T2820)),"",IF(OR(AF2820&gt;$G$24,AF2820&lt;-$H$24,A2820+1&gt;$C$19),"Y","N"))</f>
        <v/>
      </c>
      <c r="AH2820" s="4" t="str">
        <f t="shared" ref="AH2820:AH2883" si="1347">IF(AG2820="y",AF2820*10*$C$11,"")</f>
        <v/>
      </c>
      <c r="AI2820" s="75" t="str">
        <f t="shared" ref="AI2820:AI2883" si="1348">IF(ISNUMBER(A2820),IF(ISNUMBER(AH2820),AJ2820,AF2820*10*$C$11+AJ2820),"")</f>
        <v/>
      </c>
      <c r="AJ2820" s="75" t="str">
        <f t="shared" ref="AJ2820:AJ2883" si="1349">IF(ISNUMBER(A2820),AJ2819+IF(ISNUMBER(AH2820),AH2820,0),"")</f>
        <v/>
      </c>
    </row>
    <row r="2821" spans="1:36" ht="14.25">
      <c r="A2821" s="41" t="str">
        <f t="shared" si="1332"/>
        <v/>
      </c>
      <c r="B2821" s="150" t="str">
        <f>IF(ISNUMBER(A2821),INDEX('MetaTrader Import'!$H$13:$J$5893,TRUNC(((A2821-$A$39+1)-1)/3)+1,MOD((A2821-$A$39+1)-1,3)+1),"")</f>
        <v/>
      </c>
      <c r="C2821" s="43" t="str">
        <f t="shared" si="1333"/>
        <v/>
      </c>
      <c r="D2821" s="43" t="str">
        <f t="shared" ca="1" si="1323"/>
        <v/>
      </c>
      <c r="E2821" s="43" t="str">
        <f t="shared" si="1334"/>
        <v/>
      </c>
      <c r="F2821" s="43" t="str">
        <f t="shared" si="1335"/>
        <v/>
      </c>
      <c r="G2821" s="43" t="str">
        <f>IF(A2821&lt;&gt;"",IF(A2821&lt;Data!$G$11*0.25,$C$13/$G$32,IF(A2821&gt;Data!$G$11*0.25,$C$13,$C$13*10)),"")</f>
        <v/>
      </c>
      <c r="H2821" s="43" t="str">
        <f>IF(A2821&lt;&gt;"",IF(Data!$G$9="constant",$C$13,IF(Data!$G$9="squeeze",G2821,F2821)),"")</f>
        <v/>
      </c>
      <c r="I2821" s="38" t="str">
        <f ca="1">IF(ISNUMBER(A2821),NORMINV(RAND(),0,IF(AND(Data!$G$9="squeeze",A2821&lt;Data!$G$11*0.25),$H$32,1)*$C$30*$C$13)*($C$14*$C$12),"")</f>
        <v/>
      </c>
      <c r="J2821" s="42" t="str">
        <f ca="1">IFERROR(IF(Data!$C$6="Real",B2821,I2821+J2820+($C$14*$C$12)*(NORMINV(RAND(),$C$15,CHOOSE($G$13,$C$13,F2821,G2821)))),"")</f>
        <v/>
      </c>
      <c r="K2821" s="88" t="str">
        <f>IF(ISNUMBER(A2821), IF($G$16="fixed",$G$17,MIN(H2821*Data!$C$7*$C$16*0.5,$C$17*Data!$C$7))*$C$12,"")</f>
        <v/>
      </c>
      <c r="L2821" s="42" t="str">
        <f t="shared" ca="1" si="1320"/>
        <v/>
      </c>
      <c r="M2821" s="44" t="str">
        <f t="shared" ca="1" si="1321"/>
        <v/>
      </c>
      <c r="N2821" s="44" t="str">
        <f t="shared" ca="1" si="1322"/>
        <v/>
      </c>
      <c r="O2821" s="108" t="str">
        <f t="shared" si="1336"/>
        <v/>
      </c>
      <c r="P2821" s="102" t="str">
        <f t="shared" si="1337"/>
        <v/>
      </c>
      <c r="Q2821" s="102" t="str">
        <f t="shared" si="1338"/>
        <v/>
      </c>
      <c r="R2821" s="120" t="str">
        <f t="shared" si="1339"/>
        <v/>
      </c>
      <c r="S2821" s="54" t="str">
        <f t="shared" si="1340"/>
        <v/>
      </c>
      <c r="T2821" s="5" t="str">
        <f t="shared" si="1341"/>
        <v/>
      </c>
      <c r="U2821" s="152" t="str">
        <f t="shared" si="1324"/>
        <v/>
      </c>
      <c r="V2821" s="152" t="str">
        <f t="shared" si="1325"/>
        <v/>
      </c>
      <c r="W2821" s="153" t="str">
        <f t="shared" si="1326"/>
        <v/>
      </c>
      <c r="X2821" s="153" t="str">
        <f t="shared" si="1327"/>
        <v/>
      </c>
      <c r="Y2821" s="153" t="str">
        <f t="shared" si="1328"/>
        <v/>
      </c>
      <c r="Z2821" s="153" t="str">
        <f t="shared" si="1329"/>
        <v/>
      </c>
      <c r="AA2821" s="152" t="str">
        <f t="shared" si="1330"/>
        <v/>
      </c>
      <c r="AB2821" s="152" t="str">
        <f t="shared" si="1331"/>
        <v/>
      </c>
      <c r="AC2821" s="154" t="str">
        <f t="shared" si="1342"/>
        <v/>
      </c>
      <c r="AD2821" s="154" t="str">
        <f t="shared" si="1343"/>
        <v/>
      </c>
      <c r="AE2821" s="3" t="str">
        <f t="shared" si="1344"/>
        <v/>
      </c>
      <c r="AF2821" s="3" t="str">
        <f t="shared" si="1345"/>
        <v/>
      </c>
      <c r="AG2821" s="3" t="str">
        <f t="shared" si="1346"/>
        <v/>
      </c>
      <c r="AH2821" s="4" t="str">
        <f t="shared" si="1347"/>
        <v/>
      </c>
      <c r="AI2821" s="75" t="str">
        <f t="shared" si="1348"/>
        <v/>
      </c>
      <c r="AJ2821" s="75" t="str">
        <f t="shared" si="1349"/>
        <v/>
      </c>
    </row>
    <row r="2822" spans="1:36" ht="14.25">
      <c r="A2822" s="41" t="str">
        <f t="shared" si="1332"/>
        <v/>
      </c>
      <c r="B2822" s="150" t="str">
        <f>IF(ISNUMBER(A2822),INDEX('MetaTrader Import'!$H$13:$J$5893,TRUNC(((A2822-$A$39+1)-1)/3)+1,MOD((A2822-$A$39+1)-1,3)+1),"")</f>
        <v/>
      </c>
      <c r="C2822" s="43" t="str">
        <f t="shared" si="1333"/>
        <v/>
      </c>
      <c r="D2822" s="43" t="str">
        <f t="shared" ca="1" si="1323"/>
        <v/>
      </c>
      <c r="E2822" s="43" t="str">
        <f t="shared" si="1334"/>
        <v/>
      </c>
      <c r="F2822" s="43" t="str">
        <f t="shared" si="1335"/>
        <v/>
      </c>
      <c r="G2822" s="43" t="str">
        <f>IF(A2822&lt;&gt;"",IF(A2822&lt;Data!$G$11*0.25,$C$13/$G$32,IF(A2822&gt;Data!$G$11*0.25,$C$13,$C$13*10)),"")</f>
        <v/>
      </c>
      <c r="H2822" s="43" t="str">
        <f>IF(A2822&lt;&gt;"",IF(Data!$G$9="constant",$C$13,IF(Data!$G$9="squeeze",G2822,F2822)),"")</f>
        <v/>
      </c>
      <c r="I2822" s="38" t="str">
        <f ca="1">IF(ISNUMBER(A2822),NORMINV(RAND(),0,IF(AND(Data!$G$9="squeeze",A2822&lt;Data!$G$11*0.25),$H$32,1)*$C$30*$C$13)*($C$14*$C$12),"")</f>
        <v/>
      </c>
      <c r="J2822" s="42" t="str">
        <f ca="1">IFERROR(IF(Data!$C$6="Real",B2822,I2822+J2821+($C$14*$C$12)*(NORMINV(RAND(),$C$15,CHOOSE($G$13,$C$13,F2822,G2822)))),"")</f>
        <v/>
      </c>
      <c r="K2822" s="88" t="str">
        <f>IF(ISNUMBER(A2822), IF($G$16="fixed",$G$17,MIN(H2822*Data!$C$7*$C$16*0.5,$C$17*Data!$C$7))*$C$12,"")</f>
        <v/>
      </c>
      <c r="L2822" s="42" t="str">
        <f t="shared" ref="L2822:L2885" ca="1" si="1350">IFERROR(J2822,"")</f>
        <v/>
      </c>
      <c r="M2822" s="44" t="str">
        <f t="shared" ref="M2822:M2885" ca="1" si="1351">IFERROR(L2822+K2822*0.5,"")</f>
        <v/>
      </c>
      <c r="N2822" s="44" t="str">
        <f t="shared" ref="N2822:N2885" ca="1" si="1352">IFERROR(L2822-K2822*0.5,"")</f>
        <v/>
      </c>
      <c r="O2822" s="108" t="str">
        <f t="shared" si="1336"/>
        <v/>
      </c>
      <c r="P2822" s="102" t="str">
        <f t="shared" si="1337"/>
        <v/>
      </c>
      <c r="Q2822" s="102" t="str">
        <f t="shared" si="1338"/>
        <v/>
      </c>
      <c r="R2822" s="120" t="str">
        <f t="shared" si="1339"/>
        <v/>
      </c>
      <c r="S2822" s="54" t="str">
        <f t="shared" si="1340"/>
        <v/>
      </c>
      <c r="T2822" s="5" t="str">
        <f t="shared" si="1341"/>
        <v/>
      </c>
      <c r="U2822" s="152" t="str">
        <f t="shared" si="1324"/>
        <v/>
      </c>
      <c r="V2822" s="152" t="str">
        <f t="shared" si="1325"/>
        <v/>
      </c>
      <c r="W2822" s="153" t="str">
        <f t="shared" si="1326"/>
        <v/>
      </c>
      <c r="X2822" s="153" t="str">
        <f t="shared" si="1327"/>
        <v/>
      </c>
      <c r="Y2822" s="153" t="str">
        <f t="shared" si="1328"/>
        <v/>
      </c>
      <c r="Z2822" s="153" t="str">
        <f t="shared" si="1329"/>
        <v/>
      </c>
      <c r="AA2822" s="152" t="str">
        <f t="shared" si="1330"/>
        <v/>
      </c>
      <c r="AB2822" s="152" t="str">
        <f t="shared" si="1331"/>
        <v/>
      </c>
      <c r="AC2822" s="154" t="str">
        <f t="shared" si="1342"/>
        <v/>
      </c>
      <c r="AD2822" s="154" t="str">
        <f t="shared" si="1343"/>
        <v/>
      </c>
      <c r="AE2822" s="3" t="str">
        <f t="shared" si="1344"/>
        <v/>
      </c>
      <c r="AF2822" s="3" t="str">
        <f t="shared" si="1345"/>
        <v/>
      </c>
      <c r="AG2822" s="3" t="str">
        <f t="shared" si="1346"/>
        <v/>
      </c>
      <c r="AH2822" s="4" t="str">
        <f t="shared" si="1347"/>
        <v/>
      </c>
      <c r="AI2822" s="75" t="str">
        <f t="shared" si="1348"/>
        <v/>
      </c>
      <c r="AJ2822" s="75" t="str">
        <f t="shared" si="1349"/>
        <v/>
      </c>
    </row>
    <row r="2823" spans="1:36" ht="14.25">
      <c r="A2823" s="41" t="str">
        <f t="shared" si="1332"/>
        <v/>
      </c>
      <c r="B2823" s="150" t="str">
        <f>IF(ISNUMBER(A2823),INDEX('MetaTrader Import'!$H$13:$J$5893,TRUNC(((A2823-$A$39+1)-1)/3)+1,MOD((A2823-$A$39+1)-1,3)+1),"")</f>
        <v/>
      </c>
      <c r="C2823" s="43" t="str">
        <f t="shared" si="1333"/>
        <v/>
      </c>
      <c r="D2823" s="43" t="str">
        <f t="shared" ca="1" si="1323"/>
        <v/>
      </c>
      <c r="E2823" s="43" t="str">
        <f t="shared" si="1334"/>
        <v/>
      </c>
      <c r="F2823" s="43" t="str">
        <f t="shared" si="1335"/>
        <v/>
      </c>
      <c r="G2823" s="43" t="str">
        <f>IF(A2823&lt;&gt;"",IF(A2823&lt;Data!$G$11*0.25,$C$13/$G$32,IF(A2823&gt;Data!$G$11*0.25,$C$13,$C$13*10)),"")</f>
        <v/>
      </c>
      <c r="H2823" s="43" t="str">
        <f>IF(A2823&lt;&gt;"",IF(Data!$G$9="constant",$C$13,IF(Data!$G$9="squeeze",G2823,F2823)),"")</f>
        <v/>
      </c>
      <c r="I2823" s="38" t="str">
        <f ca="1">IF(ISNUMBER(A2823),NORMINV(RAND(),0,IF(AND(Data!$G$9="squeeze",A2823&lt;Data!$G$11*0.25),$H$32,1)*$C$30*$C$13)*($C$14*$C$12),"")</f>
        <v/>
      </c>
      <c r="J2823" s="42" t="str">
        <f ca="1">IFERROR(IF(Data!$C$6="Real",B2823,I2823+J2822+($C$14*$C$12)*(NORMINV(RAND(),$C$15,CHOOSE($G$13,$C$13,F2823,G2823)))),"")</f>
        <v/>
      </c>
      <c r="K2823" s="88" t="str">
        <f>IF(ISNUMBER(A2823), IF($G$16="fixed",$G$17,MIN(H2823*Data!$C$7*$C$16*0.5,$C$17*Data!$C$7))*$C$12,"")</f>
        <v/>
      </c>
      <c r="L2823" s="42" t="str">
        <f t="shared" ca="1" si="1350"/>
        <v/>
      </c>
      <c r="M2823" s="44" t="str">
        <f t="shared" ca="1" si="1351"/>
        <v/>
      </c>
      <c r="N2823" s="44" t="str">
        <f t="shared" ca="1" si="1352"/>
        <v/>
      </c>
      <c r="O2823" s="108" t="str">
        <f t="shared" si="1336"/>
        <v/>
      </c>
      <c r="P2823" s="102" t="str">
        <f t="shared" si="1337"/>
        <v/>
      </c>
      <c r="Q2823" s="102" t="str">
        <f t="shared" si="1338"/>
        <v/>
      </c>
      <c r="R2823" s="120" t="str">
        <f t="shared" si="1339"/>
        <v/>
      </c>
      <c r="S2823" s="54" t="str">
        <f t="shared" si="1340"/>
        <v/>
      </c>
      <c r="T2823" s="5" t="str">
        <f t="shared" si="1341"/>
        <v/>
      </c>
      <c r="U2823" s="152" t="str">
        <f t="shared" si="1324"/>
        <v/>
      </c>
      <c r="V2823" s="152" t="str">
        <f t="shared" si="1325"/>
        <v/>
      </c>
      <c r="W2823" s="153" t="str">
        <f t="shared" si="1326"/>
        <v/>
      </c>
      <c r="X2823" s="153" t="str">
        <f t="shared" si="1327"/>
        <v/>
      </c>
      <c r="Y2823" s="153" t="str">
        <f t="shared" si="1328"/>
        <v/>
      </c>
      <c r="Z2823" s="153" t="str">
        <f t="shared" si="1329"/>
        <v/>
      </c>
      <c r="AA2823" s="152" t="str">
        <f t="shared" si="1330"/>
        <v/>
      </c>
      <c r="AB2823" s="152" t="str">
        <f t="shared" si="1331"/>
        <v/>
      </c>
      <c r="AC2823" s="154" t="str">
        <f t="shared" si="1342"/>
        <v/>
      </c>
      <c r="AD2823" s="154" t="str">
        <f t="shared" si="1343"/>
        <v/>
      </c>
      <c r="AE2823" s="3" t="str">
        <f t="shared" si="1344"/>
        <v/>
      </c>
      <c r="AF2823" s="3" t="str">
        <f t="shared" si="1345"/>
        <v/>
      </c>
      <c r="AG2823" s="3" t="str">
        <f t="shared" si="1346"/>
        <v/>
      </c>
      <c r="AH2823" s="4" t="str">
        <f t="shared" si="1347"/>
        <v/>
      </c>
      <c r="AI2823" s="75" t="str">
        <f t="shared" si="1348"/>
        <v/>
      </c>
      <c r="AJ2823" s="75" t="str">
        <f t="shared" si="1349"/>
        <v/>
      </c>
    </row>
    <row r="2824" spans="1:36" ht="14.25">
      <c r="A2824" s="41" t="str">
        <f t="shared" si="1332"/>
        <v/>
      </c>
      <c r="B2824" s="150" t="str">
        <f>IF(ISNUMBER(A2824),INDEX('MetaTrader Import'!$H$13:$J$5893,TRUNC(((A2824-$A$39+1)-1)/3)+1,MOD((A2824-$A$39+1)-1,3)+1),"")</f>
        <v/>
      </c>
      <c r="C2824" s="43" t="str">
        <f t="shared" si="1333"/>
        <v/>
      </c>
      <c r="D2824" s="43" t="str">
        <f t="shared" ca="1" si="1323"/>
        <v/>
      </c>
      <c r="E2824" s="43" t="str">
        <f t="shared" si="1334"/>
        <v/>
      </c>
      <c r="F2824" s="43" t="str">
        <f t="shared" si="1335"/>
        <v/>
      </c>
      <c r="G2824" s="43" t="str">
        <f>IF(A2824&lt;&gt;"",IF(A2824&lt;Data!$G$11*0.25,$C$13/$G$32,IF(A2824&gt;Data!$G$11*0.25,$C$13,$C$13*10)),"")</f>
        <v/>
      </c>
      <c r="H2824" s="43" t="str">
        <f>IF(A2824&lt;&gt;"",IF(Data!$G$9="constant",$C$13,IF(Data!$G$9="squeeze",G2824,F2824)),"")</f>
        <v/>
      </c>
      <c r="I2824" s="38" t="str">
        <f ca="1">IF(ISNUMBER(A2824),NORMINV(RAND(),0,IF(AND(Data!$G$9="squeeze",A2824&lt;Data!$G$11*0.25),$H$32,1)*$C$30*$C$13)*($C$14*$C$12),"")</f>
        <v/>
      </c>
      <c r="J2824" s="42" t="str">
        <f ca="1">IFERROR(IF(Data!$C$6="Real",B2824,I2824+J2823+($C$14*$C$12)*(NORMINV(RAND(),$C$15,CHOOSE($G$13,$C$13,F2824,G2824)))),"")</f>
        <v/>
      </c>
      <c r="K2824" s="88" t="str">
        <f>IF(ISNUMBER(A2824), IF($G$16="fixed",$G$17,MIN(H2824*Data!$C$7*$C$16*0.5,$C$17*Data!$C$7))*$C$12,"")</f>
        <v/>
      </c>
      <c r="L2824" s="42" t="str">
        <f t="shared" ca="1" si="1350"/>
        <v/>
      </c>
      <c r="M2824" s="44" t="str">
        <f t="shared" ca="1" si="1351"/>
        <v/>
      </c>
      <c r="N2824" s="44" t="str">
        <f t="shared" ca="1" si="1352"/>
        <v/>
      </c>
      <c r="O2824" s="108" t="str">
        <f t="shared" si="1336"/>
        <v/>
      </c>
      <c r="P2824" s="102" t="str">
        <f t="shared" si="1337"/>
        <v/>
      </c>
      <c r="Q2824" s="102" t="str">
        <f t="shared" si="1338"/>
        <v/>
      </c>
      <c r="R2824" s="120" t="str">
        <f t="shared" si="1339"/>
        <v/>
      </c>
      <c r="S2824" s="54" t="str">
        <f t="shared" si="1340"/>
        <v/>
      </c>
      <c r="T2824" s="5" t="str">
        <f t="shared" si="1341"/>
        <v/>
      </c>
      <c r="U2824" s="152" t="str">
        <f t="shared" si="1324"/>
        <v/>
      </c>
      <c r="V2824" s="152" t="str">
        <f t="shared" si="1325"/>
        <v/>
      </c>
      <c r="W2824" s="153" t="str">
        <f t="shared" si="1326"/>
        <v/>
      </c>
      <c r="X2824" s="153" t="str">
        <f t="shared" si="1327"/>
        <v/>
      </c>
      <c r="Y2824" s="153" t="str">
        <f t="shared" si="1328"/>
        <v/>
      </c>
      <c r="Z2824" s="153" t="str">
        <f t="shared" si="1329"/>
        <v/>
      </c>
      <c r="AA2824" s="152" t="str">
        <f t="shared" si="1330"/>
        <v/>
      </c>
      <c r="AB2824" s="152" t="str">
        <f t="shared" si="1331"/>
        <v/>
      </c>
      <c r="AC2824" s="154" t="str">
        <f t="shared" si="1342"/>
        <v/>
      </c>
      <c r="AD2824" s="154" t="str">
        <f t="shared" si="1343"/>
        <v/>
      </c>
      <c r="AE2824" s="3" t="str">
        <f t="shared" si="1344"/>
        <v/>
      </c>
      <c r="AF2824" s="3" t="str">
        <f t="shared" si="1345"/>
        <v/>
      </c>
      <c r="AG2824" s="3" t="str">
        <f t="shared" si="1346"/>
        <v/>
      </c>
      <c r="AH2824" s="4" t="str">
        <f t="shared" si="1347"/>
        <v/>
      </c>
      <c r="AI2824" s="75" t="str">
        <f t="shared" si="1348"/>
        <v/>
      </c>
      <c r="AJ2824" s="75" t="str">
        <f t="shared" si="1349"/>
        <v/>
      </c>
    </row>
    <row r="2825" spans="1:36" ht="14.25">
      <c r="A2825" s="41" t="str">
        <f t="shared" si="1332"/>
        <v/>
      </c>
      <c r="B2825" s="150" t="str">
        <f>IF(ISNUMBER(A2825),INDEX('MetaTrader Import'!$H$13:$J$5893,TRUNC(((A2825-$A$39+1)-1)/3)+1,MOD((A2825-$A$39+1)-1,3)+1),"")</f>
        <v/>
      </c>
      <c r="C2825" s="43" t="str">
        <f t="shared" si="1333"/>
        <v/>
      </c>
      <c r="D2825" s="43" t="str">
        <f t="shared" ca="1" si="1323"/>
        <v/>
      </c>
      <c r="E2825" s="43" t="str">
        <f t="shared" si="1334"/>
        <v/>
      </c>
      <c r="F2825" s="43" t="str">
        <f t="shared" si="1335"/>
        <v/>
      </c>
      <c r="G2825" s="43" t="str">
        <f>IF(A2825&lt;&gt;"",IF(A2825&lt;Data!$G$11*0.25,$C$13/$G$32,IF(A2825&gt;Data!$G$11*0.25,$C$13,$C$13*10)),"")</f>
        <v/>
      </c>
      <c r="H2825" s="43" t="str">
        <f>IF(A2825&lt;&gt;"",IF(Data!$G$9="constant",$C$13,IF(Data!$G$9="squeeze",G2825,F2825)),"")</f>
        <v/>
      </c>
      <c r="I2825" s="38" t="str">
        <f ca="1">IF(ISNUMBER(A2825),NORMINV(RAND(),0,IF(AND(Data!$G$9="squeeze",A2825&lt;Data!$G$11*0.25),$H$32,1)*$C$30*$C$13)*($C$14*$C$12),"")</f>
        <v/>
      </c>
      <c r="J2825" s="42" t="str">
        <f ca="1">IFERROR(IF(Data!$C$6="Real",B2825,I2825+J2824+($C$14*$C$12)*(NORMINV(RAND(),$C$15,CHOOSE($G$13,$C$13,F2825,G2825)))),"")</f>
        <v/>
      </c>
      <c r="K2825" s="88" t="str">
        <f>IF(ISNUMBER(A2825), IF($G$16="fixed",$G$17,MIN(H2825*Data!$C$7*$C$16*0.5,$C$17*Data!$C$7))*$C$12,"")</f>
        <v/>
      </c>
      <c r="L2825" s="42" t="str">
        <f t="shared" ca="1" si="1350"/>
        <v/>
      </c>
      <c r="M2825" s="44" t="str">
        <f t="shared" ca="1" si="1351"/>
        <v/>
      </c>
      <c r="N2825" s="44" t="str">
        <f t="shared" ca="1" si="1352"/>
        <v/>
      </c>
      <c r="O2825" s="108" t="str">
        <f t="shared" si="1336"/>
        <v/>
      </c>
      <c r="P2825" s="102" t="str">
        <f t="shared" si="1337"/>
        <v/>
      </c>
      <c r="Q2825" s="102" t="str">
        <f t="shared" si="1338"/>
        <v/>
      </c>
      <c r="R2825" s="120" t="str">
        <f t="shared" si="1339"/>
        <v/>
      </c>
      <c r="S2825" s="54" t="str">
        <f t="shared" si="1340"/>
        <v/>
      </c>
      <c r="T2825" s="5" t="str">
        <f t="shared" si="1341"/>
        <v/>
      </c>
      <c r="U2825" s="152" t="str">
        <f t="shared" si="1324"/>
        <v/>
      </c>
      <c r="V2825" s="152" t="str">
        <f t="shared" si="1325"/>
        <v/>
      </c>
      <c r="W2825" s="153" t="str">
        <f t="shared" si="1326"/>
        <v/>
      </c>
      <c r="X2825" s="153" t="str">
        <f t="shared" si="1327"/>
        <v/>
      </c>
      <c r="Y2825" s="153" t="str">
        <f t="shared" si="1328"/>
        <v/>
      </c>
      <c r="Z2825" s="153" t="str">
        <f t="shared" si="1329"/>
        <v/>
      </c>
      <c r="AA2825" s="152" t="str">
        <f t="shared" si="1330"/>
        <v/>
      </c>
      <c r="AB2825" s="152" t="str">
        <f t="shared" si="1331"/>
        <v/>
      </c>
      <c r="AC2825" s="154" t="str">
        <f t="shared" si="1342"/>
        <v/>
      </c>
      <c r="AD2825" s="154" t="str">
        <f t="shared" si="1343"/>
        <v/>
      </c>
      <c r="AE2825" s="3" t="str">
        <f t="shared" si="1344"/>
        <v/>
      </c>
      <c r="AF2825" s="3" t="str">
        <f t="shared" si="1345"/>
        <v/>
      </c>
      <c r="AG2825" s="3" t="str">
        <f t="shared" si="1346"/>
        <v/>
      </c>
      <c r="AH2825" s="4" t="str">
        <f t="shared" si="1347"/>
        <v/>
      </c>
      <c r="AI2825" s="75" t="str">
        <f t="shared" si="1348"/>
        <v/>
      </c>
      <c r="AJ2825" s="75" t="str">
        <f t="shared" si="1349"/>
        <v/>
      </c>
    </row>
    <row r="2826" spans="1:36" ht="14.25">
      <c r="A2826" s="41" t="str">
        <f t="shared" si="1332"/>
        <v/>
      </c>
      <c r="B2826" s="150" t="str">
        <f>IF(ISNUMBER(A2826),INDEX('MetaTrader Import'!$H$13:$J$5893,TRUNC(((A2826-$A$39+1)-1)/3)+1,MOD((A2826-$A$39+1)-1,3)+1),"")</f>
        <v/>
      </c>
      <c r="C2826" s="43" t="str">
        <f t="shared" si="1333"/>
        <v/>
      </c>
      <c r="D2826" s="43" t="str">
        <f t="shared" ca="1" si="1323"/>
        <v/>
      </c>
      <c r="E2826" s="43" t="str">
        <f t="shared" si="1334"/>
        <v/>
      </c>
      <c r="F2826" s="43" t="str">
        <f t="shared" si="1335"/>
        <v/>
      </c>
      <c r="G2826" s="43" t="str">
        <f>IF(A2826&lt;&gt;"",IF(A2826&lt;Data!$G$11*0.25,$C$13/$G$32,IF(A2826&gt;Data!$G$11*0.25,$C$13,$C$13*10)),"")</f>
        <v/>
      </c>
      <c r="H2826" s="43" t="str">
        <f>IF(A2826&lt;&gt;"",IF(Data!$G$9="constant",$C$13,IF(Data!$G$9="squeeze",G2826,F2826)),"")</f>
        <v/>
      </c>
      <c r="I2826" s="38" t="str">
        <f ca="1">IF(ISNUMBER(A2826),NORMINV(RAND(),0,IF(AND(Data!$G$9="squeeze",A2826&lt;Data!$G$11*0.25),$H$32,1)*$C$30*$C$13)*($C$14*$C$12),"")</f>
        <v/>
      </c>
      <c r="J2826" s="42" t="str">
        <f ca="1">IFERROR(IF(Data!$C$6="Real",B2826,I2826+J2825+($C$14*$C$12)*(NORMINV(RAND(),$C$15,CHOOSE($G$13,$C$13,F2826,G2826)))),"")</f>
        <v/>
      </c>
      <c r="K2826" s="88" t="str">
        <f>IF(ISNUMBER(A2826), IF($G$16="fixed",$G$17,MIN(H2826*Data!$C$7*$C$16*0.5,$C$17*Data!$C$7))*$C$12,"")</f>
        <v/>
      </c>
      <c r="L2826" s="42" t="str">
        <f t="shared" ca="1" si="1350"/>
        <v/>
      </c>
      <c r="M2826" s="44" t="str">
        <f t="shared" ca="1" si="1351"/>
        <v/>
      </c>
      <c r="N2826" s="44" t="str">
        <f t="shared" ca="1" si="1352"/>
        <v/>
      </c>
      <c r="O2826" s="108" t="str">
        <f t="shared" si="1336"/>
        <v/>
      </c>
      <c r="P2826" s="102" t="str">
        <f t="shared" si="1337"/>
        <v/>
      </c>
      <c r="Q2826" s="102" t="str">
        <f t="shared" si="1338"/>
        <v/>
      </c>
      <c r="R2826" s="120" t="str">
        <f t="shared" si="1339"/>
        <v/>
      </c>
      <c r="S2826" s="54" t="str">
        <f t="shared" si="1340"/>
        <v/>
      </c>
      <c r="T2826" s="5" t="str">
        <f t="shared" si="1341"/>
        <v/>
      </c>
      <c r="U2826" s="152" t="str">
        <f t="shared" si="1324"/>
        <v/>
      </c>
      <c r="V2826" s="152" t="str">
        <f t="shared" si="1325"/>
        <v/>
      </c>
      <c r="W2826" s="153" t="str">
        <f t="shared" si="1326"/>
        <v/>
      </c>
      <c r="X2826" s="153" t="str">
        <f t="shared" si="1327"/>
        <v/>
      </c>
      <c r="Y2826" s="153" t="str">
        <f t="shared" si="1328"/>
        <v/>
      </c>
      <c r="Z2826" s="153" t="str">
        <f t="shared" si="1329"/>
        <v/>
      </c>
      <c r="AA2826" s="152" t="str">
        <f t="shared" si="1330"/>
        <v/>
      </c>
      <c r="AB2826" s="152" t="str">
        <f t="shared" si="1331"/>
        <v/>
      </c>
      <c r="AC2826" s="154" t="str">
        <f t="shared" si="1342"/>
        <v/>
      </c>
      <c r="AD2826" s="154" t="str">
        <f t="shared" si="1343"/>
        <v/>
      </c>
      <c r="AE2826" s="3" t="str">
        <f t="shared" si="1344"/>
        <v/>
      </c>
      <c r="AF2826" s="3" t="str">
        <f t="shared" si="1345"/>
        <v/>
      </c>
      <c r="AG2826" s="3" t="str">
        <f t="shared" si="1346"/>
        <v/>
      </c>
      <c r="AH2826" s="4" t="str">
        <f t="shared" si="1347"/>
        <v/>
      </c>
      <c r="AI2826" s="75" t="str">
        <f t="shared" si="1348"/>
        <v/>
      </c>
      <c r="AJ2826" s="75" t="str">
        <f t="shared" si="1349"/>
        <v/>
      </c>
    </row>
    <row r="2827" spans="1:36" ht="14.25">
      <c r="A2827" s="41" t="str">
        <f t="shared" si="1332"/>
        <v/>
      </c>
      <c r="B2827" s="150" t="str">
        <f>IF(ISNUMBER(A2827),INDEX('MetaTrader Import'!$H$13:$J$5893,TRUNC(((A2827-$A$39+1)-1)/3)+1,MOD((A2827-$A$39+1)-1,3)+1),"")</f>
        <v/>
      </c>
      <c r="C2827" s="43" t="str">
        <f t="shared" si="1333"/>
        <v/>
      </c>
      <c r="D2827" s="43" t="str">
        <f t="shared" ca="1" si="1323"/>
        <v/>
      </c>
      <c r="E2827" s="43" t="str">
        <f t="shared" si="1334"/>
        <v/>
      </c>
      <c r="F2827" s="43" t="str">
        <f t="shared" si="1335"/>
        <v/>
      </c>
      <c r="G2827" s="43" t="str">
        <f>IF(A2827&lt;&gt;"",IF(A2827&lt;Data!$G$11*0.25,$C$13/$G$32,IF(A2827&gt;Data!$G$11*0.25,$C$13,$C$13*10)),"")</f>
        <v/>
      </c>
      <c r="H2827" s="43" t="str">
        <f>IF(A2827&lt;&gt;"",IF(Data!$G$9="constant",$C$13,IF(Data!$G$9="squeeze",G2827,F2827)),"")</f>
        <v/>
      </c>
      <c r="I2827" s="38" t="str">
        <f ca="1">IF(ISNUMBER(A2827),NORMINV(RAND(),0,IF(AND(Data!$G$9="squeeze",A2827&lt;Data!$G$11*0.25),$H$32,1)*$C$30*$C$13)*($C$14*$C$12),"")</f>
        <v/>
      </c>
      <c r="J2827" s="42" t="str">
        <f ca="1">IFERROR(IF(Data!$C$6="Real",B2827,I2827+J2826+($C$14*$C$12)*(NORMINV(RAND(),$C$15,CHOOSE($G$13,$C$13,F2827,G2827)))),"")</f>
        <v/>
      </c>
      <c r="K2827" s="88" t="str">
        <f>IF(ISNUMBER(A2827), IF($G$16="fixed",$G$17,MIN(H2827*Data!$C$7*$C$16*0.5,$C$17*Data!$C$7))*$C$12,"")</f>
        <v/>
      </c>
      <c r="L2827" s="42" t="str">
        <f t="shared" ca="1" si="1350"/>
        <v/>
      </c>
      <c r="M2827" s="44" t="str">
        <f t="shared" ca="1" si="1351"/>
        <v/>
      </c>
      <c r="N2827" s="44" t="str">
        <f t="shared" ca="1" si="1352"/>
        <v/>
      </c>
      <c r="O2827" s="108" t="str">
        <f t="shared" si="1336"/>
        <v/>
      </c>
      <c r="P2827" s="102" t="str">
        <f t="shared" si="1337"/>
        <v/>
      </c>
      <c r="Q2827" s="102" t="str">
        <f t="shared" si="1338"/>
        <v/>
      </c>
      <c r="R2827" s="120" t="str">
        <f t="shared" si="1339"/>
        <v/>
      </c>
      <c r="S2827" s="54" t="str">
        <f t="shared" si="1340"/>
        <v/>
      </c>
      <c r="T2827" s="5" t="str">
        <f t="shared" si="1341"/>
        <v/>
      </c>
      <c r="U2827" s="152" t="str">
        <f t="shared" si="1324"/>
        <v/>
      </c>
      <c r="V2827" s="152" t="str">
        <f t="shared" si="1325"/>
        <v/>
      </c>
      <c r="W2827" s="153" t="str">
        <f t="shared" si="1326"/>
        <v/>
      </c>
      <c r="X2827" s="153" t="str">
        <f t="shared" si="1327"/>
        <v/>
      </c>
      <c r="Y2827" s="153" t="str">
        <f t="shared" si="1328"/>
        <v/>
      </c>
      <c r="Z2827" s="153" t="str">
        <f t="shared" si="1329"/>
        <v/>
      </c>
      <c r="AA2827" s="152" t="str">
        <f t="shared" si="1330"/>
        <v/>
      </c>
      <c r="AB2827" s="152" t="str">
        <f t="shared" si="1331"/>
        <v/>
      </c>
      <c r="AC2827" s="154" t="str">
        <f t="shared" si="1342"/>
        <v/>
      </c>
      <c r="AD2827" s="154" t="str">
        <f t="shared" si="1343"/>
        <v/>
      </c>
      <c r="AE2827" s="3" t="str">
        <f t="shared" si="1344"/>
        <v/>
      </c>
      <c r="AF2827" s="3" t="str">
        <f t="shared" si="1345"/>
        <v/>
      </c>
      <c r="AG2827" s="3" t="str">
        <f t="shared" si="1346"/>
        <v/>
      </c>
      <c r="AH2827" s="4" t="str">
        <f t="shared" si="1347"/>
        <v/>
      </c>
      <c r="AI2827" s="75" t="str">
        <f t="shared" si="1348"/>
        <v/>
      </c>
      <c r="AJ2827" s="75" t="str">
        <f t="shared" si="1349"/>
        <v/>
      </c>
    </row>
    <row r="2828" spans="1:36" ht="14.25">
      <c r="A2828" s="41" t="str">
        <f t="shared" si="1332"/>
        <v/>
      </c>
      <c r="B2828" s="150" t="str">
        <f>IF(ISNUMBER(A2828),INDEX('MetaTrader Import'!$H$13:$J$5893,TRUNC(((A2828-$A$39+1)-1)/3)+1,MOD((A2828-$A$39+1)-1,3)+1),"")</f>
        <v/>
      </c>
      <c r="C2828" s="43" t="str">
        <f t="shared" si="1333"/>
        <v/>
      </c>
      <c r="D2828" s="43" t="str">
        <f t="shared" ca="1" si="1323"/>
        <v/>
      </c>
      <c r="E2828" s="43" t="str">
        <f t="shared" si="1334"/>
        <v/>
      </c>
      <c r="F2828" s="43" t="str">
        <f t="shared" si="1335"/>
        <v/>
      </c>
      <c r="G2828" s="43" t="str">
        <f>IF(A2828&lt;&gt;"",IF(A2828&lt;Data!$G$11*0.25,$C$13/$G$32,IF(A2828&gt;Data!$G$11*0.25,$C$13,$C$13*10)),"")</f>
        <v/>
      </c>
      <c r="H2828" s="43" t="str">
        <f>IF(A2828&lt;&gt;"",IF(Data!$G$9="constant",$C$13,IF(Data!$G$9="squeeze",G2828,F2828)),"")</f>
        <v/>
      </c>
      <c r="I2828" s="38" t="str">
        <f ca="1">IF(ISNUMBER(A2828),NORMINV(RAND(),0,IF(AND(Data!$G$9="squeeze",A2828&lt;Data!$G$11*0.25),$H$32,1)*$C$30*$C$13)*($C$14*$C$12),"")</f>
        <v/>
      </c>
      <c r="J2828" s="42" t="str">
        <f ca="1">IFERROR(IF(Data!$C$6="Real",B2828,I2828+J2827+($C$14*$C$12)*(NORMINV(RAND(),$C$15,CHOOSE($G$13,$C$13,F2828,G2828)))),"")</f>
        <v/>
      </c>
      <c r="K2828" s="88" t="str">
        <f>IF(ISNUMBER(A2828), IF($G$16="fixed",$G$17,MIN(H2828*Data!$C$7*$C$16*0.5,$C$17*Data!$C$7))*$C$12,"")</f>
        <v/>
      </c>
      <c r="L2828" s="42" t="str">
        <f t="shared" ca="1" si="1350"/>
        <v/>
      </c>
      <c r="M2828" s="44" t="str">
        <f t="shared" ca="1" si="1351"/>
        <v/>
      </c>
      <c r="N2828" s="44" t="str">
        <f t="shared" ca="1" si="1352"/>
        <v/>
      </c>
      <c r="O2828" s="108" t="str">
        <f t="shared" si="1336"/>
        <v/>
      </c>
      <c r="P2828" s="102" t="str">
        <f t="shared" si="1337"/>
        <v/>
      </c>
      <c r="Q2828" s="102" t="str">
        <f t="shared" si="1338"/>
        <v/>
      </c>
      <c r="R2828" s="120" t="str">
        <f t="shared" si="1339"/>
        <v/>
      </c>
      <c r="S2828" s="54" t="str">
        <f t="shared" si="1340"/>
        <v/>
      </c>
      <c r="T2828" s="5" t="str">
        <f t="shared" si="1341"/>
        <v/>
      </c>
      <c r="U2828" s="152" t="str">
        <f t="shared" si="1324"/>
        <v/>
      </c>
      <c r="V2828" s="152" t="str">
        <f t="shared" si="1325"/>
        <v/>
      </c>
      <c r="W2828" s="153" t="str">
        <f t="shared" si="1326"/>
        <v/>
      </c>
      <c r="X2828" s="153" t="str">
        <f t="shared" si="1327"/>
        <v/>
      </c>
      <c r="Y2828" s="153" t="str">
        <f t="shared" si="1328"/>
        <v/>
      </c>
      <c r="Z2828" s="153" t="str">
        <f t="shared" si="1329"/>
        <v/>
      </c>
      <c r="AA2828" s="152" t="str">
        <f t="shared" si="1330"/>
        <v/>
      </c>
      <c r="AB2828" s="152" t="str">
        <f t="shared" si="1331"/>
        <v/>
      </c>
      <c r="AC2828" s="154" t="str">
        <f t="shared" si="1342"/>
        <v/>
      </c>
      <c r="AD2828" s="154" t="str">
        <f t="shared" si="1343"/>
        <v/>
      </c>
      <c r="AE2828" s="3" t="str">
        <f t="shared" si="1344"/>
        <v/>
      </c>
      <c r="AF2828" s="3" t="str">
        <f t="shared" si="1345"/>
        <v/>
      </c>
      <c r="AG2828" s="3" t="str">
        <f t="shared" si="1346"/>
        <v/>
      </c>
      <c r="AH2828" s="4" t="str">
        <f t="shared" si="1347"/>
        <v/>
      </c>
      <c r="AI2828" s="75" t="str">
        <f t="shared" si="1348"/>
        <v/>
      </c>
      <c r="AJ2828" s="75" t="str">
        <f t="shared" si="1349"/>
        <v/>
      </c>
    </row>
    <row r="2829" spans="1:36" ht="14.25">
      <c r="A2829" s="41" t="str">
        <f t="shared" si="1332"/>
        <v/>
      </c>
      <c r="B2829" s="150" t="str">
        <f>IF(ISNUMBER(A2829),INDEX('MetaTrader Import'!$H$13:$J$5893,TRUNC(((A2829-$A$39+1)-1)/3)+1,MOD((A2829-$A$39+1)-1,3)+1),"")</f>
        <v/>
      </c>
      <c r="C2829" s="43" t="str">
        <f t="shared" si="1333"/>
        <v/>
      </c>
      <c r="D2829" s="43" t="str">
        <f t="shared" ca="1" si="1323"/>
        <v/>
      </c>
      <c r="E2829" s="43" t="str">
        <f t="shared" si="1334"/>
        <v/>
      </c>
      <c r="F2829" s="43" t="str">
        <f t="shared" si="1335"/>
        <v/>
      </c>
      <c r="G2829" s="43" t="str">
        <f>IF(A2829&lt;&gt;"",IF(A2829&lt;Data!$G$11*0.25,$C$13/$G$32,IF(A2829&gt;Data!$G$11*0.25,$C$13,$C$13*10)),"")</f>
        <v/>
      </c>
      <c r="H2829" s="43" t="str">
        <f>IF(A2829&lt;&gt;"",IF(Data!$G$9="constant",$C$13,IF(Data!$G$9="squeeze",G2829,F2829)),"")</f>
        <v/>
      </c>
      <c r="I2829" s="38" t="str">
        <f ca="1">IF(ISNUMBER(A2829),NORMINV(RAND(),0,IF(AND(Data!$G$9="squeeze",A2829&lt;Data!$G$11*0.25),$H$32,1)*$C$30*$C$13)*($C$14*$C$12),"")</f>
        <v/>
      </c>
      <c r="J2829" s="42" t="str">
        <f ca="1">IFERROR(IF(Data!$C$6="Real",B2829,I2829+J2828+($C$14*$C$12)*(NORMINV(RAND(),$C$15,CHOOSE($G$13,$C$13,F2829,G2829)))),"")</f>
        <v/>
      </c>
      <c r="K2829" s="88" t="str">
        <f>IF(ISNUMBER(A2829), IF($G$16="fixed",$G$17,MIN(H2829*Data!$C$7*$C$16*0.5,$C$17*Data!$C$7))*$C$12,"")</f>
        <v/>
      </c>
      <c r="L2829" s="42" t="str">
        <f t="shared" ca="1" si="1350"/>
        <v/>
      </c>
      <c r="M2829" s="44" t="str">
        <f t="shared" ca="1" si="1351"/>
        <v/>
      </c>
      <c r="N2829" s="44" t="str">
        <f t="shared" ca="1" si="1352"/>
        <v/>
      </c>
      <c r="O2829" s="108" t="str">
        <f t="shared" si="1336"/>
        <v/>
      </c>
      <c r="P2829" s="102" t="str">
        <f t="shared" si="1337"/>
        <v/>
      </c>
      <c r="Q2829" s="102" t="str">
        <f t="shared" si="1338"/>
        <v/>
      </c>
      <c r="R2829" s="120" t="str">
        <f t="shared" si="1339"/>
        <v/>
      </c>
      <c r="S2829" s="54" t="str">
        <f t="shared" si="1340"/>
        <v/>
      </c>
      <c r="T2829" s="5" t="str">
        <f t="shared" si="1341"/>
        <v/>
      </c>
      <c r="U2829" s="152" t="str">
        <f t="shared" si="1324"/>
        <v/>
      </c>
      <c r="V2829" s="152" t="str">
        <f t="shared" si="1325"/>
        <v/>
      </c>
      <c r="W2829" s="153" t="str">
        <f t="shared" si="1326"/>
        <v/>
      </c>
      <c r="X2829" s="153" t="str">
        <f t="shared" si="1327"/>
        <v/>
      </c>
      <c r="Y2829" s="153" t="str">
        <f t="shared" si="1328"/>
        <v/>
      </c>
      <c r="Z2829" s="153" t="str">
        <f t="shared" si="1329"/>
        <v/>
      </c>
      <c r="AA2829" s="152" t="str">
        <f t="shared" si="1330"/>
        <v/>
      </c>
      <c r="AB2829" s="152" t="str">
        <f t="shared" si="1331"/>
        <v/>
      </c>
      <c r="AC2829" s="154" t="str">
        <f t="shared" si="1342"/>
        <v/>
      </c>
      <c r="AD2829" s="154" t="str">
        <f t="shared" si="1343"/>
        <v/>
      </c>
      <c r="AE2829" s="3" t="str">
        <f t="shared" si="1344"/>
        <v/>
      </c>
      <c r="AF2829" s="3" t="str">
        <f t="shared" si="1345"/>
        <v/>
      </c>
      <c r="AG2829" s="3" t="str">
        <f t="shared" si="1346"/>
        <v/>
      </c>
      <c r="AH2829" s="4" t="str">
        <f t="shared" si="1347"/>
        <v/>
      </c>
      <c r="AI2829" s="75" t="str">
        <f t="shared" si="1348"/>
        <v/>
      </c>
      <c r="AJ2829" s="75" t="str">
        <f t="shared" si="1349"/>
        <v/>
      </c>
    </row>
    <row r="2830" spans="1:36" ht="14.25">
      <c r="A2830" s="41" t="str">
        <f t="shared" si="1332"/>
        <v/>
      </c>
      <c r="B2830" s="150" t="str">
        <f>IF(ISNUMBER(A2830),INDEX('MetaTrader Import'!$H$13:$J$5893,TRUNC(((A2830-$A$39+1)-1)/3)+1,MOD((A2830-$A$39+1)-1,3)+1),"")</f>
        <v/>
      </c>
      <c r="C2830" s="43" t="str">
        <f t="shared" si="1333"/>
        <v/>
      </c>
      <c r="D2830" s="43" t="str">
        <f t="shared" ca="1" si="1323"/>
        <v/>
      </c>
      <c r="E2830" s="43" t="str">
        <f t="shared" si="1334"/>
        <v/>
      </c>
      <c r="F2830" s="43" t="str">
        <f t="shared" si="1335"/>
        <v/>
      </c>
      <c r="G2830" s="43" t="str">
        <f>IF(A2830&lt;&gt;"",IF(A2830&lt;Data!$G$11*0.25,$C$13/$G$32,IF(A2830&gt;Data!$G$11*0.25,$C$13,$C$13*10)),"")</f>
        <v/>
      </c>
      <c r="H2830" s="43" t="str">
        <f>IF(A2830&lt;&gt;"",IF(Data!$G$9="constant",$C$13,IF(Data!$G$9="squeeze",G2830,F2830)),"")</f>
        <v/>
      </c>
      <c r="I2830" s="38" t="str">
        <f ca="1">IF(ISNUMBER(A2830),NORMINV(RAND(),0,IF(AND(Data!$G$9="squeeze",A2830&lt;Data!$G$11*0.25),$H$32,1)*$C$30*$C$13)*($C$14*$C$12),"")</f>
        <v/>
      </c>
      <c r="J2830" s="42" t="str">
        <f ca="1">IFERROR(IF(Data!$C$6="Real",B2830,I2830+J2829+($C$14*$C$12)*(NORMINV(RAND(),$C$15,CHOOSE($G$13,$C$13,F2830,G2830)))),"")</f>
        <v/>
      </c>
      <c r="K2830" s="88" t="str">
        <f>IF(ISNUMBER(A2830), IF($G$16="fixed",$G$17,MIN(H2830*Data!$C$7*$C$16*0.5,$C$17*Data!$C$7))*$C$12,"")</f>
        <v/>
      </c>
      <c r="L2830" s="42" t="str">
        <f t="shared" ca="1" si="1350"/>
        <v/>
      </c>
      <c r="M2830" s="44" t="str">
        <f t="shared" ca="1" si="1351"/>
        <v/>
      </c>
      <c r="N2830" s="44" t="str">
        <f t="shared" ca="1" si="1352"/>
        <v/>
      </c>
      <c r="O2830" s="108" t="str">
        <f t="shared" si="1336"/>
        <v/>
      </c>
      <c r="P2830" s="102" t="str">
        <f t="shared" si="1337"/>
        <v/>
      </c>
      <c r="Q2830" s="102" t="str">
        <f t="shared" si="1338"/>
        <v/>
      </c>
      <c r="R2830" s="120" t="str">
        <f t="shared" si="1339"/>
        <v/>
      </c>
      <c r="S2830" s="54" t="str">
        <f t="shared" si="1340"/>
        <v/>
      </c>
      <c r="T2830" s="5" t="str">
        <f t="shared" si="1341"/>
        <v/>
      </c>
      <c r="U2830" s="152" t="str">
        <f t="shared" si="1324"/>
        <v/>
      </c>
      <c r="V2830" s="152" t="str">
        <f t="shared" si="1325"/>
        <v/>
      </c>
      <c r="W2830" s="153" t="str">
        <f t="shared" si="1326"/>
        <v/>
      </c>
      <c r="X2830" s="153" t="str">
        <f t="shared" si="1327"/>
        <v/>
      </c>
      <c r="Y2830" s="153" t="str">
        <f t="shared" si="1328"/>
        <v/>
      </c>
      <c r="Z2830" s="153" t="str">
        <f t="shared" si="1329"/>
        <v/>
      </c>
      <c r="AA2830" s="152" t="str">
        <f t="shared" si="1330"/>
        <v/>
      </c>
      <c r="AB2830" s="152" t="str">
        <f t="shared" si="1331"/>
        <v/>
      </c>
      <c r="AC2830" s="154" t="str">
        <f t="shared" si="1342"/>
        <v/>
      </c>
      <c r="AD2830" s="154" t="str">
        <f t="shared" si="1343"/>
        <v/>
      </c>
      <c r="AE2830" s="3" t="str">
        <f t="shared" si="1344"/>
        <v/>
      </c>
      <c r="AF2830" s="3" t="str">
        <f t="shared" si="1345"/>
        <v/>
      </c>
      <c r="AG2830" s="3" t="str">
        <f t="shared" si="1346"/>
        <v/>
      </c>
      <c r="AH2830" s="4" t="str">
        <f t="shared" si="1347"/>
        <v/>
      </c>
      <c r="AI2830" s="75" t="str">
        <f t="shared" si="1348"/>
        <v/>
      </c>
      <c r="AJ2830" s="75" t="str">
        <f t="shared" si="1349"/>
        <v/>
      </c>
    </row>
    <row r="2831" spans="1:36" ht="14.25">
      <c r="A2831" s="41" t="str">
        <f t="shared" si="1332"/>
        <v/>
      </c>
      <c r="B2831" s="150" t="str">
        <f>IF(ISNUMBER(A2831),INDEX('MetaTrader Import'!$H$13:$J$5893,TRUNC(((A2831-$A$39+1)-1)/3)+1,MOD((A2831-$A$39+1)-1,3)+1),"")</f>
        <v/>
      </c>
      <c r="C2831" s="43" t="str">
        <f t="shared" si="1333"/>
        <v/>
      </c>
      <c r="D2831" s="43" t="str">
        <f t="shared" ca="1" si="1323"/>
        <v/>
      </c>
      <c r="E2831" s="43" t="str">
        <f t="shared" si="1334"/>
        <v/>
      </c>
      <c r="F2831" s="43" t="str">
        <f t="shared" si="1335"/>
        <v/>
      </c>
      <c r="G2831" s="43" t="str">
        <f>IF(A2831&lt;&gt;"",IF(A2831&lt;Data!$G$11*0.25,$C$13/$G$32,IF(A2831&gt;Data!$G$11*0.25,$C$13,$C$13*10)),"")</f>
        <v/>
      </c>
      <c r="H2831" s="43" t="str">
        <f>IF(A2831&lt;&gt;"",IF(Data!$G$9="constant",$C$13,IF(Data!$G$9="squeeze",G2831,F2831)),"")</f>
        <v/>
      </c>
      <c r="I2831" s="38" t="str">
        <f ca="1">IF(ISNUMBER(A2831),NORMINV(RAND(),0,IF(AND(Data!$G$9="squeeze",A2831&lt;Data!$G$11*0.25),$H$32,1)*$C$30*$C$13)*($C$14*$C$12),"")</f>
        <v/>
      </c>
      <c r="J2831" s="42" t="str">
        <f ca="1">IFERROR(IF(Data!$C$6="Real",B2831,I2831+J2830+($C$14*$C$12)*(NORMINV(RAND(),$C$15,CHOOSE($G$13,$C$13,F2831,G2831)))),"")</f>
        <v/>
      </c>
      <c r="K2831" s="88" t="str">
        <f>IF(ISNUMBER(A2831), IF($G$16="fixed",$G$17,MIN(H2831*Data!$C$7*$C$16*0.5,$C$17*Data!$C$7))*$C$12,"")</f>
        <v/>
      </c>
      <c r="L2831" s="42" t="str">
        <f t="shared" ca="1" si="1350"/>
        <v/>
      </c>
      <c r="M2831" s="44" t="str">
        <f t="shared" ca="1" si="1351"/>
        <v/>
      </c>
      <c r="N2831" s="44" t="str">
        <f t="shared" ca="1" si="1352"/>
        <v/>
      </c>
      <c r="O2831" s="108" t="str">
        <f t="shared" si="1336"/>
        <v/>
      </c>
      <c r="P2831" s="102" t="str">
        <f t="shared" si="1337"/>
        <v/>
      </c>
      <c r="Q2831" s="102" t="str">
        <f t="shared" si="1338"/>
        <v/>
      </c>
      <c r="R2831" s="120" t="str">
        <f t="shared" si="1339"/>
        <v/>
      </c>
      <c r="S2831" s="54" t="str">
        <f t="shared" si="1340"/>
        <v/>
      </c>
      <c r="T2831" s="5" t="str">
        <f t="shared" si="1341"/>
        <v/>
      </c>
      <c r="U2831" s="152" t="str">
        <f t="shared" si="1324"/>
        <v/>
      </c>
      <c r="V2831" s="152" t="str">
        <f t="shared" si="1325"/>
        <v/>
      </c>
      <c r="W2831" s="153" t="str">
        <f t="shared" si="1326"/>
        <v/>
      </c>
      <c r="X2831" s="153" t="str">
        <f t="shared" si="1327"/>
        <v/>
      </c>
      <c r="Y2831" s="153" t="str">
        <f t="shared" si="1328"/>
        <v/>
      </c>
      <c r="Z2831" s="153" t="str">
        <f t="shared" si="1329"/>
        <v/>
      </c>
      <c r="AA2831" s="152" t="str">
        <f t="shared" si="1330"/>
        <v/>
      </c>
      <c r="AB2831" s="152" t="str">
        <f t="shared" si="1331"/>
        <v/>
      </c>
      <c r="AC2831" s="154" t="str">
        <f t="shared" si="1342"/>
        <v/>
      </c>
      <c r="AD2831" s="154" t="str">
        <f t="shared" si="1343"/>
        <v/>
      </c>
      <c r="AE2831" s="3" t="str">
        <f t="shared" si="1344"/>
        <v/>
      </c>
      <c r="AF2831" s="3" t="str">
        <f t="shared" si="1345"/>
        <v/>
      </c>
      <c r="AG2831" s="3" t="str">
        <f t="shared" si="1346"/>
        <v/>
      </c>
      <c r="AH2831" s="4" t="str">
        <f t="shared" si="1347"/>
        <v/>
      </c>
      <c r="AI2831" s="75" t="str">
        <f t="shared" si="1348"/>
        <v/>
      </c>
      <c r="AJ2831" s="75" t="str">
        <f t="shared" si="1349"/>
        <v/>
      </c>
    </row>
    <row r="2832" spans="1:36" ht="14.25">
      <c r="A2832" s="41" t="str">
        <f t="shared" si="1332"/>
        <v/>
      </c>
      <c r="B2832" s="150" t="str">
        <f>IF(ISNUMBER(A2832),INDEX('MetaTrader Import'!$H$13:$J$5893,TRUNC(((A2832-$A$39+1)-1)/3)+1,MOD((A2832-$A$39+1)-1,3)+1),"")</f>
        <v/>
      </c>
      <c r="C2832" s="43" t="str">
        <f t="shared" si="1333"/>
        <v/>
      </c>
      <c r="D2832" s="43" t="str">
        <f t="shared" ca="1" si="1323"/>
        <v/>
      </c>
      <c r="E2832" s="43" t="str">
        <f t="shared" si="1334"/>
        <v/>
      </c>
      <c r="F2832" s="43" t="str">
        <f t="shared" si="1335"/>
        <v/>
      </c>
      <c r="G2832" s="43" t="str">
        <f>IF(A2832&lt;&gt;"",IF(A2832&lt;Data!$G$11*0.25,$C$13/$G$32,IF(A2832&gt;Data!$G$11*0.25,$C$13,$C$13*10)),"")</f>
        <v/>
      </c>
      <c r="H2832" s="43" t="str">
        <f>IF(A2832&lt;&gt;"",IF(Data!$G$9="constant",$C$13,IF(Data!$G$9="squeeze",G2832,F2832)),"")</f>
        <v/>
      </c>
      <c r="I2832" s="38" t="str">
        <f ca="1">IF(ISNUMBER(A2832),NORMINV(RAND(),0,IF(AND(Data!$G$9="squeeze",A2832&lt;Data!$G$11*0.25),$H$32,1)*$C$30*$C$13)*($C$14*$C$12),"")</f>
        <v/>
      </c>
      <c r="J2832" s="42" t="str">
        <f ca="1">IFERROR(IF(Data!$C$6="Real",B2832,I2832+J2831+($C$14*$C$12)*(NORMINV(RAND(),$C$15,CHOOSE($G$13,$C$13,F2832,G2832)))),"")</f>
        <v/>
      </c>
      <c r="K2832" s="88" t="str">
        <f>IF(ISNUMBER(A2832), IF($G$16="fixed",$G$17,MIN(H2832*Data!$C$7*$C$16*0.5,$C$17*Data!$C$7))*$C$12,"")</f>
        <v/>
      </c>
      <c r="L2832" s="42" t="str">
        <f t="shared" ca="1" si="1350"/>
        <v/>
      </c>
      <c r="M2832" s="44" t="str">
        <f t="shared" ca="1" si="1351"/>
        <v/>
      </c>
      <c r="N2832" s="44" t="str">
        <f t="shared" ca="1" si="1352"/>
        <v/>
      </c>
      <c r="O2832" s="108" t="str">
        <f t="shared" si="1336"/>
        <v/>
      </c>
      <c r="P2832" s="102" t="str">
        <f t="shared" si="1337"/>
        <v/>
      </c>
      <c r="Q2832" s="102" t="str">
        <f t="shared" si="1338"/>
        <v/>
      </c>
      <c r="R2832" s="120" t="str">
        <f t="shared" si="1339"/>
        <v/>
      </c>
      <c r="S2832" s="54" t="str">
        <f t="shared" si="1340"/>
        <v/>
      </c>
      <c r="T2832" s="5" t="str">
        <f t="shared" si="1341"/>
        <v/>
      </c>
      <c r="U2832" s="152" t="str">
        <f t="shared" si="1324"/>
        <v/>
      </c>
      <c r="V2832" s="152" t="str">
        <f t="shared" si="1325"/>
        <v/>
      </c>
      <c r="W2832" s="153" t="str">
        <f t="shared" si="1326"/>
        <v/>
      </c>
      <c r="X2832" s="153" t="str">
        <f t="shared" si="1327"/>
        <v/>
      </c>
      <c r="Y2832" s="153" t="str">
        <f t="shared" si="1328"/>
        <v/>
      </c>
      <c r="Z2832" s="153" t="str">
        <f t="shared" si="1329"/>
        <v/>
      </c>
      <c r="AA2832" s="152" t="str">
        <f t="shared" si="1330"/>
        <v/>
      </c>
      <c r="AB2832" s="152" t="str">
        <f t="shared" si="1331"/>
        <v/>
      </c>
      <c r="AC2832" s="154" t="str">
        <f t="shared" si="1342"/>
        <v/>
      </c>
      <c r="AD2832" s="154" t="str">
        <f t="shared" si="1343"/>
        <v/>
      </c>
      <c r="AE2832" s="3" t="str">
        <f t="shared" si="1344"/>
        <v/>
      </c>
      <c r="AF2832" s="3" t="str">
        <f t="shared" si="1345"/>
        <v/>
      </c>
      <c r="AG2832" s="3" t="str">
        <f t="shared" si="1346"/>
        <v/>
      </c>
      <c r="AH2832" s="4" t="str">
        <f t="shared" si="1347"/>
        <v/>
      </c>
      <c r="AI2832" s="75" t="str">
        <f t="shared" si="1348"/>
        <v/>
      </c>
      <c r="AJ2832" s="75" t="str">
        <f t="shared" si="1349"/>
        <v/>
      </c>
    </row>
    <row r="2833" spans="1:36" ht="14.25">
      <c r="A2833" s="41" t="str">
        <f t="shared" si="1332"/>
        <v/>
      </c>
      <c r="B2833" s="150" t="str">
        <f>IF(ISNUMBER(A2833),INDEX('MetaTrader Import'!$H$13:$J$5893,TRUNC(((A2833-$A$39+1)-1)/3)+1,MOD((A2833-$A$39+1)-1,3)+1),"")</f>
        <v/>
      </c>
      <c r="C2833" s="43" t="str">
        <f t="shared" si="1333"/>
        <v/>
      </c>
      <c r="D2833" s="43" t="str">
        <f t="shared" ca="1" si="1323"/>
        <v/>
      </c>
      <c r="E2833" s="43" t="str">
        <f t="shared" si="1334"/>
        <v/>
      </c>
      <c r="F2833" s="43" t="str">
        <f t="shared" si="1335"/>
        <v/>
      </c>
      <c r="G2833" s="43" t="str">
        <f>IF(A2833&lt;&gt;"",IF(A2833&lt;Data!$G$11*0.25,$C$13/$G$32,IF(A2833&gt;Data!$G$11*0.25,$C$13,$C$13*10)),"")</f>
        <v/>
      </c>
      <c r="H2833" s="43" t="str">
        <f>IF(A2833&lt;&gt;"",IF(Data!$G$9="constant",$C$13,IF(Data!$G$9="squeeze",G2833,F2833)),"")</f>
        <v/>
      </c>
      <c r="I2833" s="38" t="str">
        <f ca="1">IF(ISNUMBER(A2833),NORMINV(RAND(),0,IF(AND(Data!$G$9="squeeze",A2833&lt;Data!$G$11*0.25),$H$32,1)*$C$30*$C$13)*($C$14*$C$12),"")</f>
        <v/>
      </c>
      <c r="J2833" s="42" t="str">
        <f ca="1">IFERROR(IF(Data!$C$6="Real",B2833,I2833+J2832+($C$14*$C$12)*(NORMINV(RAND(),$C$15,CHOOSE($G$13,$C$13,F2833,G2833)))),"")</f>
        <v/>
      </c>
      <c r="K2833" s="88" t="str">
        <f>IF(ISNUMBER(A2833), IF($G$16="fixed",$G$17,MIN(H2833*Data!$C$7*$C$16*0.5,$C$17*Data!$C$7))*$C$12,"")</f>
        <v/>
      </c>
      <c r="L2833" s="42" t="str">
        <f t="shared" ca="1" si="1350"/>
        <v/>
      </c>
      <c r="M2833" s="44" t="str">
        <f t="shared" ca="1" si="1351"/>
        <v/>
      </c>
      <c r="N2833" s="44" t="str">
        <f t="shared" ca="1" si="1352"/>
        <v/>
      </c>
      <c r="O2833" s="108" t="str">
        <f t="shared" si="1336"/>
        <v/>
      </c>
      <c r="P2833" s="102" t="str">
        <f t="shared" si="1337"/>
        <v/>
      </c>
      <c r="Q2833" s="102" t="str">
        <f t="shared" si="1338"/>
        <v/>
      </c>
      <c r="R2833" s="120" t="str">
        <f t="shared" si="1339"/>
        <v/>
      </c>
      <c r="S2833" s="54" t="str">
        <f t="shared" si="1340"/>
        <v/>
      </c>
      <c r="T2833" s="5" t="str">
        <f t="shared" si="1341"/>
        <v/>
      </c>
      <c r="U2833" s="152" t="str">
        <f t="shared" si="1324"/>
        <v/>
      </c>
      <c r="V2833" s="152" t="str">
        <f t="shared" si="1325"/>
        <v/>
      </c>
      <c r="W2833" s="153" t="str">
        <f t="shared" si="1326"/>
        <v/>
      </c>
      <c r="X2833" s="153" t="str">
        <f t="shared" si="1327"/>
        <v/>
      </c>
      <c r="Y2833" s="153" t="str">
        <f t="shared" si="1328"/>
        <v/>
      </c>
      <c r="Z2833" s="153" t="str">
        <f t="shared" si="1329"/>
        <v/>
      </c>
      <c r="AA2833" s="152" t="str">
        <f t="shared" si="1330"/>
        <v/>
      </c>
      <c r="AB2833" s="152" t="str">
        <f t="shared" si="1331"/>
        <v/>
      </c>
      <c r="AC2833" s="154" t="str">
        <f t="shared" si="1342"/>
        <v/>
      </c>
      <c r="AD2833" s="154" t="str">
        <f t="shared" si="1343"/>
        <v/>
      </c>
      <c r="AE2833" s="3" t="str">
        <f t="shared" si="1344"/>
        <v/>
      </c>
      <c r="AF2833" s="3" t="str">
        <f t="shared" si="1345"/>
        <v/>
      </c>
      <c r="AG2833" s="3" t="str">
        <f t="shared" si="1346"/>
        <v/>
      </c>
      <c r="AH2833" s="4" t="str">
        <f t="shared" si="1347"/>
        <v/>
      </c>
      <c r="AI2833" s="75" t="str">
        <f t="shared" si="1348"/>
        <v/>
      </c>
      <c r="AJ2833" s="75" t="str">
        <f t="shared" si="1349"/>
        <v/>
      </c>
    </row>
    <row r="2834" spans="1:36" ht="14.25">
      <c r="A2834" s="41" t="str">
        <f t="shared" si="1332"/>
        <v/>
      </c>
      <c r="B2834" s="150" t="str">
        <f>IF(ISNUMBER(A2834),INDEX('MetaTrader Import'!$H$13:$J$5893,TRUNC(((A2834-$A$39+1)-1)/3)+1,MOD((A2834-$A$39+1)-1,3)+1),"")</f>
        <v/>
      </c>
      <c r="C2834" s="43" t="str">
        <f t="shared" si="1333"/>
        <v/>
      </c>
      <c r="D2834" s="43" t="str">
        <f t="shared" ca="1" si="1323"/>
        <v/>
      </c>
      <c r="E2834" s="43" t="str">
        <f t="shared" si="1334"/>
        <v/>
      </c>
      <c r="F2834" s="43" t="str">
        <f t="shared" si="1335"/>
        <v/>
      </c>
      <c r="G2834" s="43" t="str">
        <f>IF(A2834&lt;&gt;"",IF(A2834&lt;Data!$G$11*0.25,$C$13/$G$32,IF(A2834&gt;Data!$G$11*0.25,$C$13,$C$13*10)),"")</f>
        <v/>
      </c>
      <c r="H2834" s="43" t="str">
        <f>IF(A2834&lt;&gt;"",IF(Data!$G$9="constant",$C$13,IF(Data!$G$9="squeeze",G2834,F2834)),"")</f>
        <v/>
      </c>
      <c r="I2834" s="38" t="str">
        <f ca="1">IF(ISNUMBER(A2834),NORMINV(RAND(),0,IF(AND(Data!$G$9="squeeze",A2834&lt;Data!$G$11*0.25),$H$32,1)*$C$30*$C$13)*($C$14*$C$12),"")</f>
        <v/>
      </c>
      <c r="J2834" s="42" t="str">
        <f ca="1">IFERROR(IF(Data!$C$6="Real",B2834,I2834+J2833+($C$14*$C$12)*(NORMINV(RAND(),$C$15,CHOOSE($G$13,$C$13,F2834,G2834)))),"")</f>
        <v/>
      </c>
      <c r="K2834" s="88" t="str">
        <f>IF(ISNUMBER(A2834), IF($G$16="fixed",$G$17,MIN(H2834*Data!$C$7*$C$16*0.5,$C$17*Data!$C$7))*$C$12,"")</f>
        <v/>
      </c>
      <c r="L2834" s="42" t="str">
        <f t="shared" ca="1" si="1350"/>
        <v/>
      </c>
      <c r="M2834" s="44" t="str">
        <f t="shared" ca="1" si="1351"/>
        <v/>
      </c>
      <c r="N2834" s="44" t="str">
        <f t="shared" ca="1" si="1352"/>
        <v/>
      </c>
      <c r="O2834" s="108" t="str">
        <f t="shared" si="1336"/>
        <v/>
      </c>
      <c r="P2834" s="102" t="str">
        <f t="shared" si="1337"/>
        <v/>
      </c>
      <c r="Q2834" s="102" t="str">
        <f t="shared" si="1338"/>
        <v/>
      </c>
      <c r="R2834" s="120" t="str">
        <f t="shared" si="1339"/>
        <v/>
      </c>
      <c r="S2834" s="54" t="str">
        <f t="shared" si="1340"/>
        <v/>
      </c>
      <c r="T2834" s="5" t="str">
        <f t="shared" si="1341"/>
        <v/>
      </c>
      <c r="U2834" s="152" t="str">
        <f t="shared" si="1324"/>
        <v/>
      </c>
      <c r="V2834" s="152" t="str">
        <f t="shared" si="1325"/>
        <v/>
      </c>
      <c r="W2834" s="153" t="str">
        <f t="shared" si="1326"/>
        <v/>
      </c>
      <c r="X2834" s="153" t="str">
        <f t="shared" si="1327"/>
        <v/>
      </c>
      <c r="Y2834" s="153" t="str">
        <f t="shared" si="1328"/>
        <v/>
      </c>
      <c r="Z2834" s="153" t="str">
        <f t="shared" si="1329"/>
        <v/>
      </c>
      <c r="AA2834" s="152" t="str">
        <f t="shared" si="1330"/>
        <v/>
      </c>
      <c r="AB2834" s="152" t="str">
        <f t="shared" si="1331"/>
        <v/>
      </c>
      <c r="AC2834" s="154" t="str">
        <f t="shared" si="1342"/>
        <v/>
      </c>
      <c r="AD2834" s="154" t="str">
        <f t="shared" si="1343"/>
        <v/>
      </c>
      <c r="AE2834" s="3" t="str">
        <f t="shared" si="1344"/>
        <v/>
      </c>
      <c r="AF2834" s="3" t="str">
        <f t="shared" si="1345"/>
        <v/>
      </c>
      <c r="AG2834" s="3" t="str">
        <f t="shared" si="1346"/>
        <v/>
      </c>
      <c r="AH2834" s="4" t="str">
        <f t="shared" si="1347"/>
        <v/>
      </c>
      <c r="AI2834" s="75" t="str">
        <f t="shared" si="1348"/>
        <v/>
      </c>
      <c r="AJ2834" s="75" t="str">
        <f t="shared" si="1349"/>
        <v/>
      </c>
    </row>
    <row r="2835" spans="1:36" ht="14.25">
      <c r="A2835" s="41" t="str">
        <f t="shared" si="1332"/>
        <v/>
      </c>
      <c r="B2835" s="150" t="str">
        <f>IF(ISNUMBER(A2835),INDEX('MetaTrader Import'!$H$13:$J$5893,TRUNC(((A2835-$A$39+1)-1)/3)+1,MOD((A2835-$A$39+1)-1,3)+1),"")</f>
        <v/>
      </c>
      <c r="C2835" s="43" t="str">
        <f t="shared" si="1333"/>
        <v/>
      </c>
      <c r="D2835" s="43" t="str">
        <f t="shared" ca="1" si="1323"/>
        <v/>
      </c>
      <c r="E2835" s="43" t="str">
        <f t="shared" si="1334"/>
        <v/>
      </c>
      <c r="F2835" s="43" t="str">
        <f t="shared" si="1335"/>
        <v/>
      </c>
      <c r="G2835" s="43" t="str">
        <f>IF(A2835&lt;&gt;"",IF(A2835&lt;Data!$G$11*0.25,$C$13/$G$32,IF(A2835&gt;Data!$G$11*0.25,$C$13,$C$13*10)),"")</f>
        <v/>
      </c>
      <c r="H2835" s="43" t="str">
        <f>IF(A2835&lt;&gt;"",IF(Data!$G$9="constant",$C$13,IF(Data!$G$9="squeeze",G2835,F2835)),"")</f>
        <v/>
      </c>
      <c r="I2835" s="38" t="str">
        <f ca="1">IF(ISNUMBER(A2835),NORMINV(RAND(),0,IF(AND(Data!$G$9="squeeze",A2835&lt;Data!$G$11*0.25),$H$32,1)*$C$30*$C$13)*($C$14*$C$12),"")</f>
        <v/>
      </c>
      <c r="J2835" s="42" t="str">
        <f ca="1">IFERROR(IF(Data!$C$6="Real",B2835,I2835+J2834+($C$14*$C$12)*(NORMINV(RAND(),$C$15,CHOOSE($G$13,$C$13,F2835,G2835)))),"")</f>
        <v/>
      </c>
      <c r="K2835" s="88" t="str">
        <f>IF(ISNUMBER(A2835), IF($G$16="fixed",$G$17,MIN(H2835*Data!$C$7*$C$16*0.5,$C$17*Data!$C$7))*$C$12,"")</f>
        <v/>
      </c>
      <c r="L2835" s="42" t="str">
        <f t="shared" ca="1" si="1350"/>
        <v/>
      </c>
      <c r="M2835" s="44" t="str">
        <f t="shared" ca="1" si="1351"/>
        <v/>
      </c>
      <c r="N2835" s="44" t="str">
        <f t="shared" ca="1" si="1352"/>
        <v/>
      </c>
      <c r="O2835" s="108" t="str">
        <f t="shared" si="1336"/>
        <v/>
      </c>
      <c r="P2835" s="102" t="str">
        <f t="shared" si="1337"/>
        <v/>
      </c>
      <c r="Q2835" s="102" t="str">
        <f t="shared" si="1338"/>
        <v/>
      </c>
      <c r="R2835" s="120" t="str">
        <f t="shared" si="1339"/>
        <v/>
      </c>
      <c r="S2835" s="54" t="str">
        <f t="shared" si="1340"/>
        <v/>
      </c>
      <c r="T2835" s="5" t="str">
        <f t="shared" si="1341"/>
        <v/>
      </c>
      <c r="U2835" s="152" t="str">
        <f t="shared" si="1324"/>
        <v/>
      </c>
      <c r="V2835" s="152" t="str">
        <f t="shared" si="1325"/>
        <v/>
      </c>
      <c r="W2835" s="153" t="str">
        <f t="shared" si="1326"/>
        <v/>
      </c>
      <c r="X2835" s="153" t="str">
        <f t="shared" si="1327"/>
        <v/>
      </c>
      <c r="Y2835" s="153" t="str">
        <f t="shared" si="1328"/>
        <v/>
      </c>
      <c r="Z2835" s="153" t="str">
        <f t="shared" si="1329"/>
        <v/>
      </c>
      <c r="AA2835" s="152" t="str">
        <f t="shared" si="1330"/>
        <v/>
      </c>
      <c r="AB2835" s="152" t="str">
        <f t="shared" si="1331"/>
        <v/>
      </c>
      <c r="AC2835" s="154" t="str">
        <f t="shared" si="1342"/>
        <v/>
      </c>
      <c r="AD2835" s="154" t="str">
        <f t="shared" si="1343"/>
        <v/>
      </c>
      <c r="AE2835" s="3" t="str">
        <f t="shared" si="1344"/>
        <v/>
      </c>
      <c r="AF2835" s="3" t="str">
        <f t="shared" si="1345"/>
        <v/>
      </c>
      <c r="AG2835" s="3" t="str">
        <f t="shared" si="1346"/>
        <v/>
      </c>
      <c r="AH2835" s="4" t="str">
        <f t="shared" si="1347"/>
        <v/>
      </c>
      <c r="AI2835" s="75" t="str">
        <f t="shared" si="1348"/>
        <v/>
      </c>
      <c r="AJ2835" s="75" t="str">
        <f t="shared" si="1349"/>
        <v/>
      </c>
    </row>
    <row r="2836" spans="1:36" ht="14.25">
      <c r="A2836" s="41" t="str">
        <f t="shared" si="1332"/>
        <v/>
      </c>
      <c r="B2836" s="150" t="str">
        <f>IF(ISNUMBER(A2836),INDEX('MetaTrader Import'!$H$13:$J$5893,TRUNC(((A2836-$A$39+1)-1)/3)+1,MOD((A2836-$A$39+1)-1,3)+1),"")</f>
        <v/>
      </c>
      <c r="C2836" s="43" t="str">
        <f t="shared" si="1333"/>
        <v/>
      </c>
      <c r="D2836" s="43" t="str">
        <f t="shared" ca="1" si="1323"/>
        <v/>
      </c>
      <c r="E2836" s="43" t="str">
        <f t="shared" si="1334"/>
        <v/>
      </c>
      <c r="F2836" s="43" t="str">
        <f t="shared" si="1335"/>
        <v/>
      </c>
      <c r="G2836" s="43" t="str">
        <f>IF(A2836&lt;&gt;"",IF(A2836&lt;Data!$G$11*0.25,$C$13/$G$32,IF(A2836&gt;Data!$G$11*0.25,$C$13,$C$13*10)),"")</f>
        <v/>
      </c>
      <c r="H2836" s="43" t="str">
        <f>IF(A2836&lt;&gt;"",IF(Data!$G$9="constant",$C$13,IF(Data!$G$9="squeeze",G2836,F2836)),"")</f>
        <v/>
      </c>
      <c r="I2836" s="38" t="str">
        <f ca="1">IF(ISNUMBER(A2836),NORMINV(RAND(),0,IF(AND(Data!$G$9="squeeze",A2836&lt;Data!$G$11*0.25),$H$32,1)*$C$30*$C$13)*($C$14*$C$12),"")</f>
        <v/>
      </c>
      <c r="J2836" s="42" t="str">
        <f ca="1">IFERROR(IF(Data!$C$6="Real",B2836,I2836+J2835+($C$14*$C$12)*(NORMINV(RAND(),$C$15,CHOOSE($G$13,$C$13,F2836,G2836)))),"")</f>
        <v/>
      </c>
      <c r="K2836" s="88" t="str">
        <f>IF(ISNUMBER(A2836), IF($G$16="fixed",$G$17,MIN(H2836*Data!$C$7*$C$16*0.5,$C$17*Data!$C$7))*$C$12,"")</f>
        <v/>
      </c>
      <c r="L2836" s="42" t="str">
        <f t="shared" ca="1" si="1350"/>
        <v/>
      </c>
      <c r="M2836" s="44" t="str">
        <f t="shared" ca="1" si="1351"/>
        <v/>
      </c>
      <c r="N2836" s="44" t="str">
        <f t="shared" ca="1" si="1352"/>
        <v/>
      </c>
      <c r="O2836" s="108" t="str">
        <f t="shared" si="1336"/>
        <v/>
      </c>
      <c r="P2836" s="102" t="str">
        <f t="shared" si="1337"/>
        <v/>
      </c>
      <c r="Q2836" s="102" t="str">
        <f t="shared" si="1338"/>
        <v/>
      </c>
      <c r="R2836" s="120" t="str">
        <f t="shared" si="1339"/>
        <v/>
      </c>
      <c r="S2836" s="54" t="str">
        <f t="shared" si="1340"/>
        <v/>
      </c>
      <c r="T2836" s="5" t="str">
        <f t="shared" si="1341"/>
        <v/>
      </c>
      <c r="U2836" s="152" t="str">
        <f t="shared" si="1324"/>
        <v/>
      </c>
      <c r="V2836" s="152" t="str">
        <f t="shared" si="1325"/>
        <v/>
      </c>
      <c r="W2836" s="153" t="str">
        <f t="shared" si="1326"/>
        <v/>
      </c>
      <c r="X2836" s="153" t="str">
        <f t="shared" si="1327"/>
        <v/>
      </c>
      <c r="Y2836" s="153" t="str">
        <f t="shared" si="1328"/>
        <v/>
      </c>
      <c r="Z2836" s="153" t="str">
        <f t="shared" si="1329"/>
        <v/>
      </c>
      <c r="AA2836" s="152" t="str">
        <f t="shared" si="1330"/>
        <v/>
      </c>
      <c r="AB2836" s="152" t="str">
        <f t="shared" si="1331"/>
        <v/>
      </c>
      <c r="AC2836" s="154" t="str">
        <f t="shared" si="1342"/>
        <v/>
      </c>
      <c r="AD2836" s="154" t="str">
        <f t="shared" si="1343"/>
        <v/>
      </c>
      <c r="AE2836" s="3" t="str">
        <f t="shared" si="1344"/>
        <v/>
      </c>
      <c r="AF2836" s="3" t="str">
        <f t="shared" si="1345"/>
        <v/>
      </c>
      <c r="AG2836" s="3" t="str">
        <f t="shared" si="1346"/>
        <v/>
      </c>
      <c r="AH2836" s="4" t="str">
        <f t="shared" si="1347"/>
        <v/>
      </c>
      <c r="AI2836" s="75" t="str">
        <f t="shared" si="1348"/>
        <v/>
      </c>
      <c r="AJ2836" s="75" t="str">
        <f t="shared" si="1349"/>
        <v/>
      </c>
    </row>
    <row r="2837" spans="1:36" ht="14.25">
      <c r="A2837" s="41" t="str">
        <f t="shared" si="1332"/>
        <v/>
      </c>
      <c r="B2837" s="150" t="str">
        <f>IF(ISNUMBER(A2837),INDEX('MetaTrader Import'!$H$13:$J$5893,TRUNC(((A2837-$A$39+1)-1)/3)+1,MOD((A2837-$A$39+1)-1,3)+1),"")</f>
        <v/>
      </c>
      <c r="C2837" s="43" t="str">
        <f t="shared" si="1333"/>
        <v/>
      </c>
      <c r="D2837" s="43" t="str">
        <f t="shared" ca="1" si="1323"/>
        <v/>
      </c>
      <c r="E2837" s="43" t="str">
        <f t="shared" si="1334"/>
        <v/>
      </c>
      <c r="F2837" s="43" t="str">
        <f t="shared" si="1335"/>
        <v/>
      </c>
      <c r="G2837" s="43" t="str">
        <f>IF(A2837&lt;&gt;"",IF(A2837&lt;Data!$G$11*0.25,$C$13/$G$32,IF(A2837&gt;Data!$G$11*0.25,$C$13,$C$13*10)),"")</f>
        <v/>
      </c>
      <c r="H2837" s="43" t="str">
        <f>IF(A2837&lt;&gt;"",IF(Data!$G$9="constant",$C$13,IF(Data!$G$9="squeeze",G2837,F2837)),"")</f>
        <v/>
      </c>
      <c r="I2837" s="38" t="str">
        <f ca="1">IF(ISNUMBER(A2837),NORMINV(RAND(),0,IF(AND(Data!$G$9="squeeze",A2837&lt;Data!$G$11*0.25),$H$32,1)*$C$30*$C$13)*($C$14*$C$12),"")</f>
        <v/>
      </c>
      <c r="J2837" s="42" t="str">
        <f ca="1">IFERROR(IF(Data!$C$6="Real",B2837,I2837+J2836+($C$14*$C$12)*(NORMINV(RAND(),$C$15,CHOOSE($G$13,$C$13,F2837,G2837)))),"")</f>
        <v/>
      </c>
      <c r="K2837" s="88" t="str">
        <f>IF(ISNUMBER(A2837), IF($G$16="fixed",$G$17,MIN(H2837*Data!$C$7*$C$16*0.5,$C$17*Data!$C$7))*$C$12,"")</f>
        <v/>
      </c>
      <c r="L2837" s="42" t="str">
        <f t="shared" ca="1" si="1350"/>
        <v/>
      </c>
      <c r="M2837" s="44" t="str">
        <f t="shared" ca="1" si="1351"/>
        <v/>
      </c>
      <c r="N2837" s="44" t="str">
        <f t="shared" ca="1" si="1352"/>
        <v/>
      </c>
      <c r="O2837" s="108" t="str">
        <f t="shared" si="1336"/>
        <v/>
      </c>
      <c r="P2837" s="102" t="str">
        <f t="shared" si="1337"/>
        <v/>
      </c>
      <c r="Q2837" s="102" t="str">
        <f t="shared" si="1338"/>
        <v/>
      </c>
      <c r="R2837" s="120" t="str">
        <f t="shared" si="1339"/>
        <v/>
      </c>
      <c r="S2837" s="54" t="str">
        <f t="shared" si="1340"/>
        <v/>
      </c>
      <c r="T2837" s="5" t="str">
        <f t="shared" si="1341"/>
        <v/>
      </c>
      <c r="U2837" s="152" t="str">
        <f t="shared" si="1324"/>
        <v/>
      </c>
      <c r="V2837" s="152" t="str">
        <f t="shared" si="1325"/>
        <v/>
      </c>
      <c r="W2837" s="153" t="str">
        <f t="shared" si="1326"/>
        <v/>
      </c>
      <c r="X2837" s="153" t="str">
        <f t="shared" si="1327"/>
        <v/>
      </c>
      <c r="Y2837" s="153" t="str">
        <f t="shared" si="1328"/>
        <v/>
      </c>
      <c r="Z2837" s="153" t="str">
        <f t="shared" si="1329"/>
        <v/>
      </c>
      <c r="AA2837" s="152" t="str">
        <f t="shared" si="1330"/>
        <v/>
      </c>
      <c r="AB2837" s="152" t="str">
        <f t="shared" si="1331"/>
        <v/>
      </c>
      <c r="AC2837" s="154" t="str">
        <f t="shared" si="1342"/>
        <v/>
      </c>
      <c r="AD2837" s="154" t="str">
        <f t="shared" si="1343"/>
        <v/>
      </c>
      <c r="AE2837" s="3" t="str">
        <f t="shared" si="1344"/>
        <v/>
      </c>
      <c r="AF2837" s="3" t="str">
        <f t="shared" si="1345"/>
        <v/>
      </c>
      <c r="AG2837" s="3" t="str">
        <f t="shared" si="1346"/>
        <v/>
      </c>
      <c r="AH2837" s="4" t="str">
        <f t="shared" si="1347"/>
        <v/>
      </c>
      <c r="AI2837" s="75" t="str">
        <f t="shared" si="1348"/>
        <v/>
      </c>
      <c r="AJ2837" s="75" t="str">
        <f t="shared" si="1349"/>
        <v/>
      </c>
    </row>
    <row r="2838" spans="1:36" ht="14.25">
      <c r="A2838" s="41" t="str">
        <f t="shared" si="1332"/>
        <v/>
      </c>
      <c r="B2838" s="150" t="str">
        <f>IF(ISNUMBER(A2838),INDEX('MetaTrader Import'!$H$13:$J$5893,TRUNC(((A2838-$A$39+1)-1)/3)+1,MOD((A2838-$A$39+1)-1,3)+1),"")</f>
        <v/>
      </c>
      <c r="C2838" s="43" t="str">
        <f t="shared" si="1333"/>
        <v/>
      </c>
      <c r="D2838" s="43" t="str">
        <f t="shared" ca="1" si="1323"/>
        <v/>
      </c>
      <c r="E2838" s="43" t="str">
        <f t="shared" si="1334"/>
        <v/>
      </c>
      <c r="F2838" s="43" t="str">
        <f t="shared" si="1335"/>
        <v/>
      </c>
      <c r="G2838" s="43" t="str">
        <f>IF(A2838&lt;&gt;"",IF(A2838&lt;Data!$G$11*0.25,$C$13/$G$32,IF(A2838&gt;Data!$G$11*0.25,$C$13,$C$13*10)),"")</f>
        <v/>
      </c>
      <c r="H2838" s="43" t="str">
        <f>IF(A2838&lt;&gt;"",IF(Data!$G$9="constant",$C$13,IF(Data!$G$9="squeeze",G2838,F2838)),"")</f>
        <v/>
      </c>
      <c r="I2838" s="38" t="str">
        <f ca="1">IF(ISNUMBER(A2838),NORMINV(RAND(),0,IF(AND(Data!$G$9="squeeze",A2838&lt;Data!$G$11*0.25),$H$32,1)*$C$30*$C$13)*($C$14*$C$12),"")</f>
        <v/>
      </c>
      <c r="J2838" s="42" t="str">
        <f ca="1">IFERROR(IF(Data!$C$6="Real",B2838,I2838+J2837+($C$14*$C$12)*(NORMINV(RAND(),$C$15,CHOOSE($G$13,$C$13,F2838,G2838)))),"")</f>
        <v/>
      </c>
      <c r="K2838" s="88" t="str">
        <f>IF(ISNUMBER(A2838), IF($G$16="fixed",$G$17,MIN(H2838*Data!$C$7*$C$16*0.5,$C$17*Data!$C$7))*$C$12,"")</f>
        <v/>
      </c>
      <c r="L2838" s="42" t="str">
        <f t="shared" ca="1" si="1350"/>
        <v/>
      </c>
      <c r="M2838" s="44" t="str">
        <f t="shared" ca="1" si="1351"/>
        <v/>
      </c>
      <c r="N2838" s="44" t="str">
        <f t="shared" ca="1" si="1352"/>
        <v/>
      </c>
      <c r="O2838" s="108" t="str">
        <f t="shared" si="1336"/>
        <v/>
      </c>
      <c r="P2838" s="102" t="str">
        <f t="shared" si="1337"/>
        <v/>
      </c>
      <c r="Q2838" s="102" t="str">
        <f t="shared" si="1338"/>
        <v/>
      </c>
      <c r="R2838" s="120" t="str">
        <f t="shared" si="1339"/>
        <v/>
      </c>
      <c r="S2838" s="54" t="str">
        <f t="shared" si="1340"/>
        <v/>
      </c>
      <c r="T2838" s="5" t="str">
        <f t="shared" si="1341"/>
        <v/>
      </c>
      <c r="U2838" s="152" t="str">
        <f t="shared" si="1324"/>
        <v/>
      </c>
      <c r="V2838" s="152" t="str">
        <f t="shared" si="1325"/>
        <v/>
      </c>
      <c r="W2838" s="153" t="str">
        <f t="shared" si="1326"/>
        <v/>
      </c>
      <c r="X2838" s="153" t="str">
        <f t="shared" si="1327"/>
        <v/>
      </c>
      <c r="Y2838" s="153" t="str">
        <f t="shared" si="1328"/>
        <v/>
      </c>
      <c r="Z2838" s="153" t="str">
        <f t="shared" si="1329"/>
        <v/>
      </c>
      <c r="AA2838" s="152" t="str">
        <f t="shared" si="1330"/>
        <v/>
      </c>
      <c r="AB2838" s="152" t="str">
        <f t="shared" si="1331"/>
        <v/>
      </c>
      <c r="AC2838" s="154" t="str">
        <f t="shared" si="1342"/>
        <v/>
      </c>
      <c r="AD2838" s="154" t="str">
        <f t="shared" si="1343"/>
        <v/>
      </c>
      <c r="AE2838" s="3" t="str">
        <f t="shared" si="1344"/>
        <v/>
      </c>
      <c r="AF2838" s="3" t="str">
        <f t="shared" si="1345"/>
        <v/>
      </c>
      <c r="AG2838" s="3" t="str">
        <f t="shared" si="1346"/>
        <v/>
      </c>
      <c r="AH2838" s="4" t="str">
        <f t="shared" si="1347"/>
        <v/>
      </c>
      <c r="AI2838" s="75" t="str">
        <f t="shared" si="1348"/>
        <v/>
      </c>
      <c r="AJ2838" s="75" t="str">
        <f t="shared" si="1349"/>
        <v/>
      </c>
    </row>
    <row r="2839" spans="1:36" ht="14.25">
      <c r="A2839" s="41" t="str">
        <f t="shared" si="1332"/>
        <v/>
      </c>
      <c r="B2839" s="150" t="str">
        <f>IF(ISNUMBER(A2839),INDEX('MetaTrader Import'!$H$13:$J$5893,TRUNC(((A2839-$A$39+1)-1)/3)+1,MOD((A2839-$A$39+1)-1,3)+1),"")</f>
        <v/>
      </c>
      <c r="C2839" s="43" t="str">
        <f t="shared" si="1333"/>
        <v/>
      </c>
      <c r="D2839" s="43" t="str">
        <f t="shared" ca="1" si="1323"/>
        <v/>
      </c>
      <c r="E2839" s="43" t="str">
        <f t="shared" si="1334"/>
        <v/>
      </c>
      <c r="F2839" s="43" t="str">
        <f t="shared" si="1335"/>
        <v/>
      </c>
      <c r="G2839" s="43" t="str">
        <f>IF(A2839&lt;&gt;"",IF(A2839&lt;Data!$G$11*0.25,$C$13/$G$32,IF(A2839&gt;Data!$G$11*0.25,$C$13,$C$13*10)),"")</f>
        <v/>
      </c>
      <c r="H2839" s="43" t="str">
        <f>IF(A2839&lt;&gt;"",IF(Data!$G$9="constant",$C$13,IF(Data!$G$9="squeeze",G2839,F2839)),"")</f>
        <v/>
      </c>
      <c r="I2839" s="38" t="str">
        <f ca="1">IF(ISNUMBER(A2839),NORMINV(RAND(),0,IF(AND(Data!$G$9="squeeze",A2839&lt;Data!$G$11*0.25),$H$32,1)*$C$30*$C$13)*($C$14*$C$12),"")</f>
        <v/>
      </c>
      <c r="J2839" s="42" t="str">
        <f ca="1">IFERROR(IF(Data!$C$6="Real",B2839,I2839+J2838+($C$14*$C$12)*(NORMINV(RAND(),$C$15,CHOOSE($G$13,$C$13,F2839,G2839)))),"")</f>
        <v/>
      </c>
      <c r="K2839" s="88" t="str">
        <f>IF(ISNUMBER(A2839), IF($G$16="fixed",$G$17,MIN(H2839*Data!$C$7*$C$16*0.5,$C$17*Data!$C$7))*$C$12,"")</f>
        <v/>
      </c>
      <c r="L2839" s="42" t="str">
        <f t="shared" ca="1" si="1350"/>
        <v/>
      </c>
      <c r="M2839" s="44" t="str">
        <f t="shared" ca="1" si="1351"/>
        <v/>
      </c>
      <c r="N2839" s="44" t="str">
        <f t="shared" ca="1" si="1352"/>
        <v/>
      </c>
      <c r="O2839" s="108" t="str">
        <f t="shared" si="1336"/>
        <v/>
      </c>
      <c r="P2839" s="102" t="str">
        <f t="shared" si="1337"/>
        <v/>
      </c>
      <c r="Q2839" s="102" t="str">
        <f t="shared" si="1338"/>
        <v/>
      </c>
      <c r="R2839" s="120" t="str">
        <f t="shared" si="1339"/>
        <v/>
      </c>
      <c r="S2839" s="54" t="str">
        <f t="shared" si="1340"/>
        <v/>
      </c>
      <c r="T2839" s="5" t="str">
        <f t="shared" si="1341"/>
        <v/>
      </c>
      <c r="U2839" s="152" t="str">
        <f t="shared" si="1324"/>
        <v/>
      </c>
      <c r="V2839" s="152" t="str">
        <f t="shared" si="1325"/>
        <v/>
      </c>
      <c r="W2839" s="153" t="str">
        <f t="shared" si="1326"/>
        <v/>
      </c>
      <c r="X2839" s="153" t="str">
        <f t="shared" si="1327"/>
        <v/>
      </c>
      <c r="Y2839" s="153" t="str">
        <f t="shared" si="1328"/>
        <v/>
      </c>
      <c r="Z2839" s="153" t="str">
        <f t="shared" si="1329"/>
        <v/>
      </c>
      <c r="AA2839" s="152" t="str">
        <f t="shared" si="1330"/>
        <v/>
      </c>
      <c r="AB2839" s="152" t="str">
        <f t="shared" si="1331"/>
        <v/>
      </c>
      <c r="AC2839" s="154" t="str">
        <f t="shared" si="1342"/>
        <v/>
      </c>
      <c r="AD2839" s="154" t="str">
        <f t="shared" si="1343"/>
        <v/>
      </c>
      <c r="AE2839" s="3" t="str">
        <f t="shared" si="1344"/>
        <v/>
      </c>
      <c r="AF2839" s="3" t="str">
        <f t="shared" si="1345"/>
        <v/>
      </c>
      <c r="AG2839" s="3" t="str">
        <f t="shared" si="1346"/>
        <v/>
      </c>
      <c r="AH2839" s="4" t="str">
        <f t="shared" si="1347"/>
        <v/>
      </c>
      <c r="AI2839" s="75" t="str">
        <f t="shared" si="1348"/>
        <v/>
      </c>
      <c r="AJ2839" s="75" t="str">
        <f t="shared" si="1349"/>
        <v/>
      </c>
    </row>
    <row r="2840" spans="1:36" ht="14.25">
      <c r="A2840" s="41" t="str">
        <f t="shared" si="1332"/>
        <v/>
      </c>
      <c r="B2840" s="150" t="str">
        <f>IF(ISNUMBER(A2840),INDEX('MetaTrader Import'!$H$13:$J$5893,TRUNC(((A2840-$A$39+1)-1)/3)+1,MOD((A2840-$A$39+1)-1,3)+1),"")</f>
        <v/>
      </c>
      <c r="C2840" s="43" t="str">
        <f t="shared" si="1333"/>
        <v/>
      </c>
      <c r="D2840" s="43" t="str">
        <f t="shared" ca="1" si="1323"/>
        <v/>
      </c>
      <c r="E2840" s="43" t="str">
        <f t="shared" si="1334"/>
        <v/>
      </c>
      <c r="F2840" s="43" t="str">
        <f t="shared" si="1335"/>
        <v/>
      </c>
      <c r="G2840" s="43" t="str">
        <f>IF(A2840&lt;&gt;"",IF(A2840&lt;Data!$G$11*0.25,$C$13/$G$32,IF(A2840&gt;Data!$G$11*0.25,$C$13,$C$13*10)),"")</f>
        <v/>
      </c>
      <c r="H2840" s="43" t="str">
        <f>IF(A2840&lt;&gt;"",IF(Data!$G$9="constant",$C$13,IF(Data!$G$9="squeeze",G2840,F2840)),"")</f>
        <v/>
      </c>
      <c r="I2840" s="38" t="str">
        <f ca="1">IF(ISNUMBER(A2840),NORMINV(RAND(),0,IF(AND(Data!$G$9="squeeze",A2840&lt;Data!$G$11*0.25),$H$32,1)*$C$30*$C$13)*($C$14*$C$12),"")</f>
        <v/>
      </c>
      <c r="J2840" s="42" t="str">
        <f ca="1">IFERROR(IF(Data!$C$6="Real",B2840,I2840+J2839+($C$14*$C$12)*(NORMINV(RAND(),$C$15,CHOOSE($G$13,$C$13,F2840,G2840)))),"")</f>
        <v/>
      </c>
      <c r="K2840" s="88" t="str">
        <f>IF(ISNUMBER(A2840), IF($G$16="fixed",$G$17,MIN(H2840*Data!$C$7*$C$16*0.5,$C$17*Data!$C$7))*$C$12,"")</f>
        <v/>
      </c>
      <c r="L2840" s="42" t="str">
        <f t="shared" ca="1" si="1350"/>
        <v/>
      </c>
      <c r="M2840" s="44" t="str">
        <f t="shared" ca="1" si="1351"/>
        <v/>
      </c>
      <c r="N2840" s="44" t="str">
        <f t="shared" ca="1" si="1352"/>
        <v/>
      </c>
      <c r="O2840" s="108" t="str">
        <f t="shared" si="1336"/>
        <v/>
      </c>
      <c r="P2840" s="102" t="str">
        <f t="shared" si="1337"/>
        <v/>
      </c>
      <c r="Q2840" s="102" t="str">
        <f t="shared" si="1338"/>
        <v/>
      </c>
      <c r="R2840" s="120" t="str">
        <f t="shared" si="1339"/>
        <v/>
      </c>
      <c r="S2840" s="54" t="str">
        <f t="shared" si="1340"/>
        <v/>
      </c>
      <c r="T2840" s="5" t="str">
        <f t="shared" si="1341"/>
        <v/>
      </c>
      <c r="U2840" s="152" t="str">
        <f t="shared" si="1324"/>
        <v/>
      </c>
      <c r="V2840" s="152" t="str">
        <f t="shared" si="1325"/>
        <v/>
      </c>
      <c r="W2840" s="153" t="str">
        <f t="shared" si="1326"/>
        <v/>
      </c>
      <c r="X2840" s="153" t="str">
        <f t="shared" si="1327"/>
        <v/>
      </c>
      <c r="Y2840" s="153" t="str">
        <f t="shared" si="1328"/>
        <v/>
      </c>
      <c r="Z2840" s="153" t="str">
        <f t="shared" si="1329"/>
        <v/>
      </c>
      <c r="AA2840" s="152" t="str">
        <f t="shared" si="1330"/>
        <v/>
      </c>
      <c r="AB2840" s="152" t="str">
        <f t="shared" si="1331"/>
        <v/>
      </c>
      <c r="AC2840" s="154" t="str">
        <f t="shared" si="1342"/>
        <v/>
      </c>
      <c r="AD2840" s="154" t="str">
        <f t="shared" si="1343"/>
        <v/>
      </c>
      <c r="AE2840" s="3" t="str">
        <f t="shared" si="1344"/>
        <v/>
      </c>
      <c r="AF2840" s="3" t="str">
        <f t="shared" si="1345"/>
        <v/>
      </c>
      <c r="AG2840" s="3" t="str">
        <f t="shared" si="1346"/>
        <v/>
      </c>
      <c r="AH2840" s="4" t="str">
        <f t="shared" si="1347"/>
        <v/>
      </c>
      <c r="AI2840" s="75" t="str">
        <f t="shared" si="1348"/>
        <v/>
      </c>
      <c r="AJ2840" s="75" t="str">
        <f t="shared" si="1349"/>
        <v/>
      </c>
    </row>
    <row r="2841" spans="1:36" ht="14.25">
      <c r="A2841" s="41" t="str">
        <f t="shared" si="1332"/>
        <v/>
      </c>
      <c r="B2841" s="150" t="str">
        <f>IF(ISNUMBER(A2841),INDEX('MetaTrader Import'!$H$13:$J$5893,TRUNC(((A2841-$A$39+1)-1)/3)+1,MOD((A2841-$A$39+1)-1,3)+1),"")</f>
        <v/>
      </c>
      <c r="C2841" s="43" t="str">
        <f t="shared" si="1333"/>
        <v/>
      </c>
      <c r="D2841" s="43" t="str">
        <f t="shared" ca="1" si="1323"/>
        <v/>
      </c>
      <c r="E2841" s="43" t="str">
        <f t="shared" si="1334"/>
        <v/>
      </c>
      <c r="F2841" s="43" t="str">
        <f t="shared" si="1335"/>
        <v/>
      </c>
      <c r="G2841" s="43" t="str">
        <f>IF(A2841&lt;&gt;"",IF(A2841&lt;Data!$G$11*0.25,$C$13/$G$32,IF(A2841&gt;Data!$G$11*0.25,$C$13,$C$13*10)),"")</f>
        <v/>
      </c>
      <c r="H2841" s="43" t="str">
        <f>IF(A2841&lt;&gt;"",IF(Data!$G$9="constant",$C$13,IF(Data!$G$9="squeeze",G2841,F2841)),"")</f>
        <v/>
      </c>
      <c r="I2841" s="38" t="str">
        <f ca="1">IF(ISNUMBER(A2841),NORMINV(RAND(),0,IF(AND(Data!$G$9="squeeze",A2841&lt;Data!$G$11*0.25),$H$32,1)*$C$30*$C$13)*($C$14*$C$12),"")</f>
        <v/>
      </c>
      <c r="J2841" s="42" t="str">
        <f ca="1">IFERROR(IF(Data!$C$6="Real",B2841,I2841+J2840+($C$14*$C$12)*(NORMINV(RAND(),$C$15,CHOOSE($G$13,$C$13,F2841,G2841)))),"")</f>
        <v/>
      </c>
      <c r="K2841" s="88" t="str">
        <f>IF(ISNUMBER(A2841), IF($G$16="fixed",$G$17,MIN(H2841*Data!$C$7*$C$16*0.5,$C$17*Data!$C$7))*$C$12,"")</f>
        <v/>
      </c>
      <c r="L2841" s="42" t="str">
        <f t="shared" ca="1" si="1350"/>
        <v/>
      </c>
      <c r="M2841" s="44" t="str">
        <f t="shared" ca="1" si="1351"/>
        <v/>
      </c>
      <c r="N2841" s="44" t="str">
        <f t="shared" ca="1" si="1352"/>
        <v/>
      </c>
      <c r="O2841" s="108" t="str">
        <f t="shared" si="1336"/>
        <v/>
      </c>
      <c r="P2841" s="102" t="str">
        <f t="shared" si="1337"/>
        <v/>
      </c>
      <c r="Q2841" s="102" t="str">
        <f t="shared" si="1338"/>
        <v/>
      </c>
      <c r="R2841" s="120" t="str">
        <f t="shared" si="1339"/>
        <v/>
      </c>
      <c r="S2841" s="54" t="str">
        <f t="shared" si="1340"/>
        <v/>
      </c>
      <c r="T2841" s="5" t="str">
        <f t="shared" si="1341"/>
        <v/>
      </c>
      <c r="U2841" s="152" t="str">
        <f t="shared" si="1324"/>
        <v/>
      </c>
      <c r="V2841" s="152" t="str">
        <f t="shared" si="1325"/>
        <v/>
      </c>
      <c r="W2841" s="153" t="str">
        <f t="shared" si="1326"/>
        <v/>
      </c>
      <c r="X2841" s="153" t="str">
        <f t="shared" si="1327"/>
        <v/>
      </c>
      <c r="Y2841" s="153" t="str">
        <f t="shared" si="1328"/>
        <v/>
      </c>
      <c r="Z2841" s="153" t="str">
        <f t="shared" si="1329"/>
        <v/>
      </c>
      <c r="AA2841" s="152" t="str">
        <f t="shared" si="1330"/>
        <v/>
      </c>
      <c r="AB2841" s="152" t="str">
        <f t="shared" si="1331"/>
        <v/>
      </c>
      <c r="AC2841" s="154" t="str">
        <f t="shared" si="1342"/>
        <v/>
      </c>
      <c r="AD2841" s="154" t="str">
        <f t="shared" si="1343"/>
        <v/>
      </c>
      <c r="AE2841" s="3" t="str">
        <f t="shared" si="1344"/>
        <v/>
      </c>
      <c r="AF2841" s="3" t="str">
        <f t="shared" si="1345"/>
        <v/>
      </c>
      <c r="AG2841" s="3" t="str">
        <f t="shared" si="1346"/>
        <v/>
      </c>
      <c r="AH2841" s="4" t="str">
        <f t="shared" si="1347"/>
        <v/>
      </c>
      <c r="AI2841" s="75" t="str">
        <f t="shared" si="1348"/>
        <v/>
      </c>
      <c r="AJ2841" s="75" t="str">
        <f t="shared" si="1349"/>
        <v/>
      </c>
    </row>
    <row r="2842" spans="1:36" ht="14.25">
      <c r="A2842" s="41" t="str">
        <f t="shared" si="1332"/>
        <v/>
      </c>
      <c r="B2842" s="150" t="str">
        <f>IF(ISNUMBER(A2842),INDEX('MetaTrader Import'!$H$13:$J$5893,TRUNC(((A2842-$A$39+1)-1)/3)+1,MOD((A2842-$A$39+1)-1,3)+1),"")</f>
        <v/>
      </c>
      <c r="C2842" s="43" t="str">
        <f t="shared" si="1333"/>
        <v/>
      </c>
      <c r="D2842" s="43" t="str">
        <f t="shared" ca="1" si="1323"/>
        <v/>
      </c>
      <c r="E2842" s="43" t="str">
        <f t="shared" si="1334"/>
        <v/>
      </c>
      <c r="F2842" s="43" t="str">
        <f t="shared" si="1335"/>
        <v/>
      </c>
      <c r="G2842" s="43" t="str">
        <f>IF(A2842&lt;&gt;"",IF(A2842&lt;Data!$G$11*0.25,$C$13/$G$32,IF(A2842&gt;Data!$G$11*0.25,$C$13,$C$13*10)),"")</f>
        <v/>
      </c>
      <c r="H2842" s="43" t="str">
        <f>IF(A2842&lt;&gt;"",IF(Data!$G$9="constant",$C$13,IF(Data!$G$9="squeeze",G2842,F2842)),"")</f>
        <v/>
      </c>
      <c r="I2842" s="38" t="str">
        <f ca="1">IF(ISNUMBER(A2842),NORMINV(RAND(),0,IF(AND(Data!$G$9="squeeze",A2842&lt;Data!$G$11*0.25),$H$32,1)*$C$30*$C$13)*($C$14*$C$12),"")</f>
        <v/>
      </c>
      <c r="J2842" s="42" t="str">
        <f ca="1">IFERROR(IF(Data!$C$6="Real",B2842,I2842+J2841+($C$14*$C$12)*(NORMINV(RAND(),$C$15,CHOOSE($G$13,$C$13,F2842,G2842)))),"")</f>
        <v/>
      </c>
      <c r="K2842" s="88" t="str">
        <f>IF(ISNUMBER(A2842), IF($G$16="fixed",$G$17,MIN(H2842*Data!$C$7*$C$16*0.5,$C$17*Data!$C$7))*$C$12,"")</f>
        <v/>
      </c>
      <c r="L2842" s="42" t="str">
        <f t="shared" ca="1" si="1350"/>
        <v/>
      </c>
      <c r="M2842" s="44" t="str">
        <f t="shared" ca="1" si="1351"/>
        <v/>
      </c>
      <c r="N2842" s="44" t="str">
        <f t="shared" ca="1" si="1352"/>
        <v/>
      </c>
      <c r="O2842" s="108" t="str">
        <f t="shared" si="1336"/>
        <v/>
      </c>
      <c r="P2842" s="102" t="str">
        <f t="shared" si="1337"/>
        <v/>
      </c>
      <c r="Q2842" s="102" t="str">
        <f t="shared" si="1338"/>
        <v/>
      </c>
      <c r="R2842" s="120" t="str">
        <f t="shared" si="1339"/>
        <v/>
      </c>
      <c r="S2842" s="54" t="str">
        <f t="shared" si="1340"/>
        <v/>
      </c>
      <c r="T2842" s="5" t="str">
        <f t="shared" si="1341"/>
        <v/>
      </c>
      <c r="U2842" s="152" t="str">
        <f t="shared" si="1324"/>
        <v/>
      </c>
      <c r="V2842" s="152" t="str">
        <f t="shared" si="1325"/>
        <v/>
      </c>
      <c r="W2842" s="153" t="str">
        <f t="shared" si="1326"/>
        <v/>
      </c>
      <c r="X2842" s="153" t="str">
        <f t="shared" si="1327"/>
        <v/>
      </c>
      <c r="Y2842" s="153" t="str">
        <f t="shared" si="1328"/>
        <v/>
      </c>
      <c r="Z2842" s="153" t="str">
        <f t="shared" si="1329"/>
        <v/>
      </c>
      <c r="AA2842" s="152" t="str">
        <f t="shared" si="1330"/>
        <v/>
      </c>
      <c r="AB2842" s="152" t="str">
        <f t="shared" si="1331"/>
        <v/>
      </c>
      <c r="AC2842" s="154" t="str">
        <f t="shared" si="1342"/>
        <v/>
      </c>
      <c r="AD2842" s="154" t="str">
        <f t="shared" si="1343"/>
        <v/>
      </c>
      <c r="AE2842" s="3" t="str">
        <f t="shared" si="1344"/>
        <v/>
      </c>
      <c r="AF2842" s="3" t="str">
        <f t="shared" si="1345"/>
        <v/>
      </c>
      <c r="AG2842" s="3" t="str">
        <f t="shared" si="1346"/>
        <v/>
      </c>
      <c r="AH2842" s="4" t="str">
        <f t="shared" si="1347"/>
        <v/>
      </c>
      <c r="AI2842" s="75" t="str">
        <f t="shared" si="1348"/>
        <v/>
      </c>
      <c r="AJ2842" s="75" t="str">
        <f t="shared" si="1349"/>
        <v/>
      </c>
    </row>
    <row r="2843" spans="1:36" ht="14.25">
      <c r="A2843" s="41" t="str">
        <f t="shared" si="1332"/>
        <v/>
      </c>
      <c r="B2843" s="150" t="str">
        <f>IF(ISNUMBER(A2843),INDEX('MetaTrader Import'!$H$13:$J$5893,TRUNC(((A2843-$A$39+1)-1)/3)+1,MOD((A2843-$A$39+1)-1,3)+1),"")</f>
        <v/>
      </c>
      <c r="C2843" s="43" t="str">
        <f t="shared" si="1333"/>
        <v/>
      </c>
      <c r="D2843" s="43" t="str">
        <f t="shared" ca="1" si="1323"/>
        <v/>
      </c>
      <c r="E2843" s="43" t="str">
        <f t="shared" si="1334"/>
        <v/>
      </c>
      <c r="F2843" s="43" t="str">
        <f t="shared" si="1335"/>
        <v/>
      </c>
      <c r="G2843" s="43" t="str">
        <f>IF(A2843&lt;&gt;"",IF(A2843&lt;Data!$G$11*0.25,$C$13/$G$32,IF(A2843&gt;Data!$G$11*0.25,$C$13,$C$13*10)),"")</f>
        <v/>
      </c>
      <c r="H2843" s="43" t="str">
        <f>IF(A2843&lt;&gt;"",IF(Data!$G$9="constant",$C$13,IF(Data!$G$9="squeeze",G2843,F2843)),"")</f>
        <v/>
      </c>
      <c r="I2843" s="38" t="str">
        <f ca="1">IF(ISNUMBER(A2843),NORMINV(RAND(),0,IF(AND(Data!$G$9="squeeze",A2843&lt;Data!$G$11*0.25),$H$32,1)*$C$30*$C$13)*($C$14*$C$12),"")</f>
        <v/>
      </c>
      <c r="J2843" s="42" t="str">
        <f ca="1">IFERROR(IF(Data!$C$6="Real",B2843,I2843+J2842+($C$14*$C$12)*(NORMINV(RAND(),$C$15,CHOOSE($G$13,$C$13,F2843,G2843)))),"")</f>
        <v/>
      </c>
      <c r="K2843" s="88" t="str">
        <f>IF(ISNUMBER(A2843), IF($G$16="fixed",$G$17,MIN(H2843*Data!$C$7*$C$16*0.5,$C$17*Data!$C$7))*$C$12,"")</f>
        <v/>
      </c>
      <c r="L2843" s="42" t="str">
        <f t="shared" ca="1" si="1350"/>
        <v/>
      </c>
      <c r="M2843" s="44" t="str">
        <f t="shared" ca="1" si="1351"/>
        <v/>
      </c>
      <c r="N2843" s="44" t="str">
        <f t="shared" ca="1" si="1352"/>
        <v/>
      </c>
      <c r="O2843" s="108" t="str">
        <f t="shared" si="1336"/>
        <v/>
      </c>
      <c r="P2843" s="102" t="str">
        <f t="shared" si="1337"/>
        <v/>
      </c>
      <c r="Q2843" s="102" t="str">
        <f t="shared" si="1338"/>
        <v/>
      </c>
      <c r="R2843" s="120" t="str">
        <f t="shared" si="1339"/>
        <v/>
      </c>
      <c r="S2843" s="54" t="str">
        <f t="shared" si="1340"/>
        <v/>
      </c>
      <c r="T2843" s="5" t="str">
        <f t="shared" si="1341"/>
        <v/>
      </c>
      <c r="U2843" s="152" t="str">
        <f t="shared" si="1324"/>
        <v/>
      </c>
      <c r="V2843" s="152" t="str">
        <f t="shared" si="1325"/>
        <v/>
      </c>
      <c r="W2843" s="153" t="str">
        <f t="shared" si="1326"/>
        <v/>
      </c>
      <c r="X2843" s="153" t="str">
        <f t="shared" si="1327"/>
        <v/>
      </c>
      <c r="Y2843" s="153" t="str">
        <f t="shared" si="1328"/>
        <v/>
      </c>
      <c r="Z2843" s="153" t="str">
        <f t="shared" si="1329"/>
        <v/>
      </c>
      <c r="AA2843" s="152" t="str">
        <f t="shared" si="1330"/>
        <v/>
      </c>
      <c r="AB2843" s="152" t="str">
        <f t="shared" si="1331"/>
        <v/>
      </c>
      <c r="AC2843" s="154" t="str">
        <f t="shared" si="1342"/>
        <v/>
      </c>
      <c r="AD2843" s="154" t="str">
        <f t="shared" si="1343"/>
        <v/>
      </c>
      <c r="AE2843" s="3" t="str">
        <f t="shared" si="1344"/>
        <v/>
      </c>
      <c r="AF2843" s="3" t="str">
        <f t="shared" si="1345"/>
        <v/>
      </c>
      <c r="AG2843" s="3" t="str">
        <f t="shared" si="1346"/>
        <v/>
      </c>
      <c r="AH2843" s="4" t="str">
        <f t="shared" si="1347"/>
        <v/>
      </c>
      <c r="AI2843" s="75" t="str">
        <f t="shared" si="1348"/>
        <v/>
      </c>
      <c r="AJ2843" s="75" t="str">
        <f t="shared" si="1349"/>
        <v/>
      </c>
    </row>
    <row r="2844" spans="1:36" ht="14.25">
      <c r="A2844" s="41" t="str">
        <f t="shared" si="1332"/>
        <v/>
      </c>
      <c r="B2844" s="150" t="str">
        <f>IF(ISNUMBER(A2844),INDEX('MetaTrader Import'!$H$13:$J$5893,TRUNC(((A2844-$A$39+1)-1)/3)+1,MOD((A2844-$A$39+1)-1,3)+1),"")</f>
        <v/>
      </c>
      <c r="C2844" s="43" t="str">
        <f t="shared" si="1333"/>
        <v/>
      </c>
      <c r="D2844" s="43" t="str">
        <f t="shared" ca="1" si="1323"/>
        <v/>
      </c>
      <c r="E2844" s="43" t="str">
        <f t="shared" si="1334"/>
        <v/>
      </c>
      <c r="F2844" s="43" t="str">
        <f t="shared" si="1335"/>
        <v/>
      </c>
      <c r="G2844" s="43" t="str">
        <f>IF(A2844&lt;&gt;"",IF(A2844&lt;Data!$G$11*0.25,$C$13/$G$32,IF(A2844&gt;Data!$G$11*0.25,$C$13,$C$13*10)),"")</f>
        <v/>
      </c>
      <c r="H2844" s="43" t="str">
        <f>IF(A2844&lt;&gt;"",IF(Data!$G$9="constant",$C$13,IF(Data!$G$9="squeeze",G2844,F2844)),"")</f>
        <v/>
      </c>
      <c r="I2844" s="38" t="str">
        <f ca="1">IF(ISNUMBER(A2844),NORMINV(RAND(),0,IF(AND(Data!$G$9="squeeze",A2844&lt;Data!$G$11*0.25),$H$32,1)*$C$30*$C$13)*($C$14*$C$12),"")</f>
        <v/>
      </c>
      <c r="J2844" s="42" t="str">
        <f ca="1">IFERROR(IF(Data!$C$6="Real",B2844,I2844+J2843+($C$14*$C$12)*(NORMINV(RAND(),$C$15,CHOOSE($G$13,$C$13,F2844,G2844)))),"")</f>
        <v/>
      </c>
      <c r="K2844" s="88" t="str">
        <f>IF(ISNUMBER(A2844), IF($G$16="fixed",$G$17,MIN(H2844*Data!$C$7*$C$16*0.5,$C$17*Data!$C$7))*$C$12,"")</f>
        <v/>
      </c>
      <c r="L2844" s="42" t="str">
        <f t="shared" ca="1" si="1350"/>
        <v/>
      </c>
      <c r="M2844" s="44" t="str">
        <f t="shared" ca="1" si="1351"/>
        <v/>
      </c>
      <c r="N2844" s="44" t="str">
        <f t="shared" ca="1" si="1352"/>
        <v/>
      </c>
      <c r="O2844" s="108" t="str">
        <f t="shared" si="1336"/>
        <v/>
      </c>
      <c r="P2844" s="102" t="str">
        <f t="shared" si="1337"/>
        <v/>
      </c>
      <c r="Q2844" s="102" t="str">
        <f t="shared" si="1338"/>
        <v/>
      </c>
      <c r="R2844" s="120" t="str">
        <f t="shared" si="1339"/>
        <v/>
      </c>
      <c r="S2844" s="54" t="str">
        <f t="shared" si="1340"/>
        <v/>
      </c>
      <c r="T2844" s="5" t="str">
        <f t="shared" si="1341"/>
        <v/>
      </c>
      <c r="U2844" s="152" t="str">
        <f t="shared" si="1324"/>
        <v/>
      </c>
      <c r="V2844" s="152" t="str">
        <f t="shared" si="1325"/>
        <v/>
      </c>
      <c r="W2844" s="153" t="str">
        <f t="shared" si="1326"/>
        <v/>
      </c>
      <c r="X2844" s="153" t="str">
        <f t="shared" si="1327"/>
        <v/>
      </c>
      <c r="Y2844" s="153" t="str">
        <f t="shared" si="1328"/>
        <v/>
      </c>
      <c r="Z2844" s="153" t="str">
        <f t="shared" si="1329"/>
        <v/>
      </c>
      <c r="AA2844" s="152" t="str">
        <f t="shared" si="1330"/>
        <v/>
      </c>
      <c r="AB2844" s="152" t="str">
        <f t="shared" si="1331"/>
        <v/>
      </c>
      <c r="AC2844" s="154" t="str">
        <f t="shared" si="1342"/>
        <v/>
      </c>
      <c r="AD2844" s="154" t="str">
        <f t="shared" si="1343"/>
        <v/>
      </c>
      <c r="AE2844" s="3" t="str">
        <f t="shared" si="1344"/>
        <v/>
      </c>
      <c r="AF2844" s="3" t="str">
        <f t="shared" si="1345"/>
        <v/>
      </c>
      <c r="AG2844" s="3" t="str">
        <f t="shared" si="1346"/>
        <v/>
      </c>
      <c r="AH2844" s="4" t="str">
        <f t="shared" si="1347"/>
        <v/>
      </c>
      <c r="AI2844" s="75" t="str">
        <f t="shared" si="1348"/>
        <v/>
      </c>
      <c r="AJ2844" s="75" t="str">
        <f t="shared" si="1349"/>
        <v/>
      </c>
    </row>
    <row r="2845" spans="1:36" ht="14.25">
      <c r="A2845" s="41" t="str">
        <f t="shared" si="1332"/>
        <v/>
      </c>
      <c r="B2845" s="150" t="str">
        <f>IF(ISNUMBER(A2845),INDEX('MetaTrader Import'!$H$13:$J$5893,TRUNC(((A2845-$A$39+1)-1)/3)+1,MOD((A2845-$A$39+1)-1,3)+1),"")</f>
        <v/>
      </c>
      <c r="C2845" s="43" t="str">
        <f t="shared" si="1333"/>
        <v/>
      </c>
      <c r="D2845" s="43" t="str">
        <f t="shared" ca="1" si="1323"/>
        <v/>
      </c>
      <c r="E2845" s="43" t="str">
        <f t="shared" si="1334"/>
        <v/>
      </c>
      <c r="F2845" s="43" t="str">
        <f t="shared" si="1335"/>
        <v/>
      </c>
      <c r="G2845" s="43" t="str">
        <f>IF(A2845&lt;&gt;"",IF(A2845&lt;Data!$G$11*0.25,$C$13/$G$32,IF(A2845&gt;Data!$G$11*0.25,$C$13,$C$13*10)),"")</f>
        <v/>
      </c>
      <c r="H2845" s="43" t="str">
        <f>IF(A2845&lt;&gt;"",IF(Data!$G$9="constant",$C$13,IF(Data!$G$9="squeeze",G2845,F2845)),"")</f>
        <v/>
      </c>
      <c r="I2845" s="38" t="str">
        <f ca="1">IF(ISNUMBER(A2845),NORMINV(RAND(),0,IF(AND(Data!$G$9="squeeze",A2845&lt;Data!$G$11*0.25),$H$32,1)*$C$30*$C$13)*($C$14*$C$12),"")</f>
        <v/>
      </c>
      <c r="J2845" s="42" t="str">
        <f ca="1">IFERROR(IF(Data!$C$6="Real",B2845,I2845+J2844+($C$14*$C$12)*(NORMINV(RAND(),$C$15,CHOOSE($G$13,$C$13,F2845,G2845)))),"")</f>
        <v/>
      </c>
      <c r="K2845" s="88" t="str">
        <f>IF(ISNUMBER(A2845), IF($G$16="fixed",$G$17,MIN(H2845*Data!$C$7*$C$16*0.5,$C$17*Data!$C$7))*$C$12,"")</f>
        <v/>
      </c>
      <c r="L2845" s="42" t="str">
        <f t="shared" ca="1" si="1350"/>
        <v/>
      </c>
      <c r="M2845" s="44" t="str">
        <f t="shared" ca="1" si="1351"/>
        <v/>
      </c>
      <c r="N2845" s="44" t="str">
        <f t="shared" ca="1" si="1352"/>
        <v/>
      </c>
      <c r="O2845" s="108" t="str">
        <f t="shared" si="1336"/>
        <v/>
      </c>
      <c r="P2845" s="102" t="str">
        <f t="shared" si="1337"/>
        <v/>
      </c>
      <c r="Q2845" s="102" t="str">
        <f t="shared" si="1338"/>
        <v/>
      </c>
      <c r="R2845" s="120" t="str">
        <f t="shared" si="1339"/>
        <v/>
      </c>
      <c r="S2845" s="54" t="str">
        <f t="shared" si="1340"/>
        <v/>
      </c>
      <c r="T2845" s="5" t="str">
        <f t="shared" si="1341"/>
        <v/>
      </c>
      <c r="U2845" s="152" t="str">
        <f t="shared" si="1324"/>
        <v/>
      </c>
      <c r="V2845" s="152" t="str">
        <f t="shared" si="1325"/>
        <v/>
      </c>
      <c r="W2845" s="153" t="str">
        <f t="shared" si="1326"/>
        <v/>
      </c>
      <c r="X2845" s="153" t="str">
        <f t="shared" si="1327"/>
        <v/>
      </c>
      <c r="Y2845" s="153" t="str">
        <f t="shared" si="1328"/>
        <v/>
      </c>
      <c r="Z2845" s="153" t="str">
        <f t="shared" si="1329"/>
        <v/>
      </c>
      <c r="AA2845" s="152" t="str">
        <f t="shared" si="1330"/>
        <v/>
      </c>
      <c r="AB2845" s="152" t="str">
        <f t="shared" si="1331"/>
        <v/>
      </c>
      <c r="AC2845" s="154" t="str">
        <f t="shared" si="1342"/>
        <v/>
      </c>
      <c r="AD2845" s="154" t="str">
        <f t="shared" si="1343"/>
        <v/>
      </c>
      <c r="AE2845" s="3" t="str">
        <f t="shared" si="1344"/>
        <v/>
      </c>
      <c r="AF2845" s="3" t="str">
        <f t="shared" si="1345"/>
        <v/>
      </c>
      <c r="AG2845" s="3" t="str">
        <f t="shared" si="1346"/>
        <v/>
      </c>
      <c r="AH2845" s="4" t="str">
        <f t="shared" si="1347"/>
        <v/>
      </c>
      <c r="AI2845" s="75" t="str">
        <f t="shared" si="1348"/>
        <v/>
      </c>
      <c r="AJ2845" s="75" t="str">
        <f t="shared" si="1349"/>
        <v/>
      </c>
    </row>
    <row r="2846" spans="1:36" ht="14.25">
      <c r="A2846" s="41" t="str">
        <f t="shared" si="1332"/>
        <v/>
      </c>
      <c r="B2846" s="150" t="str">
        <f>IF(ISNUMBER(A2846),INDEX('MetaTrader Import'!$H$13:$J$5893,TRUNC(((A2846-$A$39+1)-1)/3)+1,MOD((A2846-$A$39+1)-1,3)+1),"")</f>
        <v/>
      </c>
      <c r="C2846" s="43" t="str">
        <f t="shared" si="1333"/>
        <v/>
      </c>
      <c r="D2846" s="43" t="str">
        <f t="shared" ca="1" si="1323"/>
        <v/>
      </c>
      <c r="E2846" s="43" t="str">
        <f t="shared" si="1334"/>
        <v/>
      </c>
      <c r="F2846" s="43" t="str">
        <f t="shared" si="1335"/>
        <v/>
      </c>
      <c r="G2846" s="43" t="str">
        <f>IF(A2846&lt;&gt;"",IF(A2846&lt;Data!$G$11*0.25,$C$13/$G$32,IF(A2846&gt;Data!$G$11*0.25,$C$13,$C$13*10)),"")</f>
        <v/>
      </c>
      <c r="H2846" s="43" t="str">
        <f>IF(A2846&lt;&gt;"",IF(Data!$G$9="constant",$C$13,IF(Data!$G$9="squeeze",G2846,F2846)),"")</f>
        <v/>
      </c>
      <c r="I2846" s="38" t="str">
        <f ca="1">IF(ISNUMBER(A2846),NORMINV(RAND(),0,IF(AND(Data!$G$9="squeeze",A2846&lt;Data!$G$11*0.25),$H$32,1)*$C$30*$C$13)*($C$14*$C$12),"")</f>
        <v/>
      </c>
      <c r="J2846" s="42" t="str">
        <f ca="1">IFERROR(IF(Data!$C$6="Real",B2846,I2846+J2845+($C$14*$C$12)*(NORMINV(RAND(),$C$15,CHOOSE($G$13,$C$13,F2846,G2846)))),"")</f>
        <v/>
      </c>
      <c r="K2846" s="88" t="str">
        <f>IF(ISNUMBER(A2846), IF($G$16="fixed",$G$17,MIN(H2846*Data!$C$7*$C$16*0.5,$C$17*Data!$C$7))*$C$12,"")</f>
        <v/>
      </c>
      <c r="L2846" s="42" t="str">
        <f t="shared" ca="1" si="1350"/>
        <v/>
      </c>
      <c r="M2846" s="44" t="str">
        <f t="shared" ca="1" si="1351"/>
        <v/>
      </c>
      <c r="N2846" s="44" t="str">
        <f t="shared" ca="1" si="1352"/>
        <v/>
      </c>
      <c r="O2846" s="108" t="str">
        <f t="shared" si="1336"/>
        <v/>
      </c>
      <c r="P2846" s="102" t="str">
        <f t="shared" si="1337"/>
        <v/>
      </c>
      <c r="Q2846" s="102" t="str">
        <f t="shared" si="1338"/>
        <v/>
      </c>
      <c r="R2846" s="120" t="str">
        <f t="shared" si="1339"/>
        <v/>
      </c>
      <c r="S2846" s="54" t="str">
        <f t="shared" si="1340"/>
        <v/>
      </c>
      <c r="T2846" s="5" t="str">
        <f t="shared" si="1341"/>
        <v/>
      </c>
      <c r="U2846" s="152" t="str">
        <f t="shared" si="1324"/>
        <v/>
      </c>
      <c r="V2846" s="152" t="str">
        <f t="shared" si="1325"/>
        <v/>
      </c>
      <c r="W2846" s="153" t="str">
        <f t="shared" si="1326"/>
        <v/>
      </c>
      <c r="X2846" s="153" t="str">
        <f t="shared" si="1327"/>
        <v/>
      </c>
      <c r="Y2846" s="153" t="str">
        <f t="shared" si="1328"/>
        <v/>
      </c>
      <c r="Z2846" s="153" t="str">
        <f t="shared" si="1329"/>
        <v/>
      </c>
      <c r="AA2846" s="152" t="str">
        <f t="shared" si="1330"/>
        <v/>
      </c>
      <c r="AB2846" s="152" t="str">
        <f t="shared" si="1331"/>
        <v/>
      </c>
      <c r="AC2846" s="154" t="str">
        <f t="shared" si="1342"/>
        <v/>
      </c>
      <c r="AD2846" s="154" t="str">
        <f t="shared" si="1343"/>
        <v/>
      </c>
      <c r="AE2846" s="3" t="str">
        <f t="shared" si="1344"/>
        <v/>
      </c>
      <c r="AF2846" s="3" t="str">
        <f t="shared" si="1345"/>
        <v/>
      </c>
      <c r="AG2846" s="3" t="str">
        <f t="shared" si="1346"/>
        <v/>
      </c>
      <c r="AH2846" s="4" t="str">
        <f t="shared" si="1347"/>
        <v/>
      </c>
      <c r="AI2846" s="75" t="str">
        <f t="shared" si="1348"/>
        <v/>
      </c>
      <c r="AJ2846" s="75" t="str">
        <f t="shared" si="1349"/>
        <v/>
      </c>
    </row>
    <row r="2847" spans="1:36" ht="14.25">
      <c r="A2847" s="41" t="str">
        <f t="shared" si="1332"/>
        <v/>
      </c>
      <c r="B2847" s="150" t="str">
        <f>IF(ISNUMBER(A2847),INDEX('MetaTrader Import'!$H$13:$J$5893,TRUNC(((A2847-$A$39+1)-1)/3)+1,MOD((A2847-$A$39+1)-1,3)+1),"")</f>
        <v/>
      </c>
      <c r="C2847" s="43" t="str">
        <f t="shared" si="1333"/>
        <v/>
      </c>
      <c r="D2847" s="43" t="str">
        <f t="shared" ca="1" si="1323"/>
        <v/>
      </c>
      <c r="E2847" s="43" t="str">
        <f t="shared" si="1334"/>
        <v/>
      </c>
      <c r="F2847" s="43" t="str">
        <f t="shared" si="1335"/>
        <v/>
      </c>
      <c r="G2847" s="43" t="str">
        <f>IF(A2847&lt;&gt;"",IF(A2847&lt;Data!$G$11*0.25,$C$13/$G$32,IF(A2847&gt;Data!$G$11*0.25,$C$13,$C$13*10)),"")</f>
        <v/>
      </c>
      <c r="H2847" s="43" t="str">
        <f>IF(A2847&lt;&gt;"",IF(Data!$G$9="constant",$C$13,IF(Data!$G$9="squeeze",G2847,F2847)),"")</f>
        <v/>
      </c>
      <c r="I2847" s="38" t="str">
        <f ca="1">IF(ISNUMBER(A2847),NORMINV(RAND(),0,IF(AND(Data!$G$9="squeeze",A2847&lt;Data!$G$11*0.25),$H$32,1)*$C$30*$C$13)*($C$14*$C$12),"")</f>
        <v/>
      </c>
      <c r="J2847" s="42" t="str">
        <f ca="1">IFERROR(IF(Data!$C$6="Real",B2847,I2847+J2846+($C$14*$C$12)*(NORMINV(RAND(),$C$15,CHOOSE($G$13,$C$13,F2847,G2847)))),"")</f>
        <v/>
      </c>
      <c r="K2847" s="88" t="str">
        <f>IF(ISNUMBER(A2847), IF($G$16="fixed",$G$17,MIN(H2847*Data!$C$7*$C$16*0.5,$C$17*Data!$C$7))*$C$12,"")</f>
        <v/>
      </c>
      <c r="L2847" s="42" t="str">
        <f t="shared" ca="1" si="1350"/>
        <v/>
      </c>
      <c r="M2847" s="44" t="str">
        <f t="shared" ca="1" si="1351"/>
        <v/>
      </c>
      <c r="N2847" s="44" t="str">
        <f t="shared" ca="1" si="1352"/>
        <v/>
      </c>
      <c r="O2847" s="108" t="str">
        <f t="shared" si="1336"/>
        <v/>
      </c>
      <c r="P2847" s="102" t="str">
        <f t="shared" si="1337"/>
        <v/>
      </c>
      <c r="Q2847" s="102" t="str">
        <f t="shared" si="1338"/>
        <v/>
      </c>
      <c r="R2847" s="120" t="str">
        <f t="shared" si="1339"/>
        <v/>
      </c>
      <c r="S2847" s="54" t="str">
        <f t="shared" si="1340"/>
        <v/>
      </c>
      <c r="T2847" s="5" t="str">
        <f t="shared" si="1341"/>
        <v/>
      </c>
      <c r="U2847" s="152" t="str">
        <f t="shared" si="1324"/>
        <v/>
      </c>
      <c r="V2847" s="152" t="str">
        <f t="shared" si="1325"/>
        <v/>
      </c>
      <c r="W2847" s="153" t="str">
        <f t="shared" si="1326"/>
        <v/>
      </c>
      <c r="X2847" s="153" t="str">
        <f t="shared" si="1327"/>
        <v/>
      </c>
      <c r="Y2847" s="153" t="str">
        <f t="shared" si="1328"/>
        <v/>
      </c>
      <c r="Z2847" s="153" t="str">
        <f t="shared" si="1329"/>
        <v/>
      </c>
      <c r="AA2847" s="152" t="str">
        <f t="shared" si="1330"/>
        <v/>
      </c>
      <c r="AB2847" s="152" t="str">
        <f t="shared" si="1331"/>
        <v/>
      </c>
      <c r="AC2847" s="154" t="str">
        <f t="shared" si="1342"/>
        <v/>
      </c>
      <c r="AD2847" s="154" t="str">
        <f t="shared" si="1343"/>
        <v/>
      </c>
      <c r="AE2847" s="3" t="str">
        <f t="shared" si="1344"/>
        <v/>
      </c>
      <c r="AF2847" s="3" t="str">
        <f t="shared" si="1345"/>
        <v/>
      </c>
      <c r="AG2847" s="3" t="str">
        <f t="shared" si="1346"/>
        <v/>
      </c>
      <c r="AH2847" s="4" t="str">
        <f t="shared" si="1347"/>
        <v/>
      </c>
      <c r="AI2847" s="75" t="str">
        <f t="shared" si="1348"/>
        <v/>
      </c>
      <c r="AJ2847" s="75" t="str">
        <f t="shared" si="1349"/>
        <v/>
      </c>
    </row>
    <row r="2848" spans="1:36" ht="14.25">
      <c r="A2848" s="41" t="str">
        <f t="shared" si="1332"/>
        <v/>
      </c>
      <c r="B2848" s="150" t="str">
        <f>IF(ISNUMBER(A2848),INDEX('MetaTrader Import'!$H$13:$J$5893,TRUNC(((A2848-$A$39+1)-1)/3)+1,MOD((A2848-$A$39+1)-1,3)+1),"")</f>
        <v/>
      </c>
      <c r="C2848" s="43" t="str">
        <f t="shared" si="1333"/>
        <v/>
      </c>
      <c r="D2848" s="43" t="str">
        <f t="shared" ca="1" si="1323"/>
        <v/>
      </c>
      <c r="E2848" s="43" t="str">
        <f t="shared" si="1334"/>
        <v/>
      </c>
      <c r="F2848" s="43" t="str">
        <f t="shared" si="1335"/>
        <v/>
      </c>
      <c r="G2848" s="43" t="str">
        <f>IF(A2848&lt;&gt;"",IF(A2848&lt;Data!$G$11*0.25,$C$13/$G$32,IF(A2848&gt;Data!$G$11*0.25,$C$13,$C$13*10)),"")</f>
        <v/>
      </c>
      <c r="H2848" s="43" t="str">
        <f>IF(A2848&lt;&gt;"",IF(Data!$G$9="constant",$C$13,IF(Data!$G$9="squeeze",G2848,F2848)),"")</f>
        <v/>
      </c>
      <c r="I2848" s="38" t="str">
        <f ca="1">IF(ISNUMBER(A2848),NORMINV(RAND(),0,IF(AND(Data!$G$9="squeeze",A2848&lt;Data!$G$11*0.25),$H$32,1)*$C$30*$C$13)*($C$14*$C$12),"")</f>
        <v/>
      </c>
      <c r="J2848" s="42" t="str">
        <f ca="1">IFERROR(IF(Data!$C$6="Real",B2848,I2848+J2847+($C$14*$C$12)*(NORMINV(RAND(),$C$15,CHOOSE($G$13,$C$13,F2848,G2848)))),"")</f>
        <v/>
      </c>
      <c r="K2848" s="88" t="str">
        <f>IF(ISNUMBER(A2848), IF($G$16="fixed",$G$17,MIN(H2848*Data!$C$7*$C$16*0.5,$C$17*Data!$C$7))*$C$12,"")</f>
        <v/>
      </c>
      <c r="L2848" s="42" t="str">
        <f t="shared" ca="1" si="1350"/>
        <v/>
      </c>
      <c r="M2848" s="44" t="str">
        <f t="shared" ca="1" si="1351"/>
        <v/>
      </c>
      <c r="N2848" s="44" t="str">
        <f t="shared" ca="1" si="1352"/>
        <v/>
      </c>
      <c r="O2848" s="108" t="str">
        <f t="shared" si="1336"/>
        <v/>
      </c>
      <c r="P2848" s="102" t="str">
        <f t="shared" si="1337"/>
        <v/>
      </c>
      <c r="Q2848" s="102" t="str">
        <f t="shared" si="1338"/>
        <v/>
      </c>
      <c r="R2848" s="120" t="str">
        <f t="shared" si="1339"/>
        <v/>
      </c>
      <c r="S2848" s="54" t="str">
        <f t="shared" si="1340"/>
        <v/>
      </c>
      <c r="T2848" s="5" t="str">
        <f t="shared" si="1341"/>
        <v/>
      </c>
      <c r="U2848" s="152" t="str">
        <f t="shared" si="1324"/>
        <v/>
      </c>
      <c r="V2848" s="152" t="str">
        <f t="shared" si="1325"/>
        <v/>
      </c>
      <c r="W2848" s="153" t="str">
        <f t="shared" si="1326"/>
        <v/>
      </c>
      <c r="X2848" s="153" t="str">
        <f t="shared" si="1327"/>
        <v/>
      </c>
      <c r="Y2848" s="153" t="str">
        <f t="shared" si="1328"/>
        <v/>
      </c>
      <c r="Z2848" s="153" t="str">
        <f t="shared" si="1329"/>
        <v/>
      </c>
      <c r="AA2848" s="152" t="str">
        <f t="shared" si="1330"/>
        <v/>
      </c>
      <c r="AB2848" s="152" t="str">
        <f t="shared" si="1331"/>
        <v/>
      </c>
      <c r="AC2848" s="154" t="str">
        <f t="shared" si="1342"/>
        <v/>
      </c>
      <c r="AD2848" s="154" t="str">
        <f t="shared" si="1343"/>
        <v/>
      </c>
      <c r="AE2848" s="3" t="str">
        <f t="shared" si="1344"/>
        <v/>
      </c>
      <c r="AF2848" s="3" t="str">
        <f t="shared" si="1345"/>
        <v/>
      </c>
      <c r="AG2848" s="3" t="str">
        <f t="shared" si="1346"/>
        <v/>
      </c>
      <c r="AH2848" s="4" t="str">
        <f t="shared" si="1347"/>
        <v/>
      </c>
      <c r="AI2848" s="75" t="str">
        <f t="shared" si="1348"/>
        <v/>
      </c>
      <c r="AJ2848" s="75" t="str">
        <f t="shared" si="1349"/>
        <v/>
      </c>
    </row>
    <row r="2849" spans="1:36" ht="14.25">
      <c r="A2849" s="41" t="str">
        <f t="shared" si="1332"/>
        <v/>
      </c>
      <c r="B2849" s="150" t="str">
        <f>IF(ISNUMBER(A2849),INDEX('MetaTrader Import'!$H$13:$J$5893,TRUNC(((A2849-$A$39+1)-1)/3)+1,MOD((A2849-$A$39+1)-1,3)+1),"")</f>
        <v/>
      </c>
      <c r="C2849" s="43" t="str">
        <f t="shared" si="1333"/>
        <v/>
      </c>
      <c r="D2849" s="43" t="str">
        <f t="shared" ca="1" si="1323"/>
        <v/>
      </c>
      <c r="E2849" s="43" t="str">
        <f t="shared" si="1334"/>
        <v/>
      </c>
      <c r="F2849" s="43" t="str">
        <f t="shared" si="1335"/>
        <v/>
      </c>
      <c r="G2849" s="43" t="str">
        <f>IF(A2849&lt;&gt;"",IF(A2849&lt;Data!$G$11*0.25,$C$13/$G$32,IF(A2849&gt;Data!$G$11*0.25,$C$13,$C$13*10)),"")</f>
        <v/>
      </c>
      <c r="H2849" s="43" t="str">
        <f>IF(A2849&lt;&gt;"",IF(Data!$G$9="constant",$C$13,IF(Data!$G$9="squeeze",G2849,F2849)),"")</f>
        <v/>
      </c>
      <c r="I2849" s="38" t="str">
        <f ca="1">IF(ISNUMBER(A2849),NORMINV(RAND(),0,IF(AND(Data!$G$9="squeeze",A2849&lt;Data!$G$11*0.25),$H$32,1)*$C$30*$C$13)*($C$14*$C$12),"")</f>
        <v/>
      </c>
      <c r="J2849" s="42" t="str">
        <f ca="1">IFERROR(IF(Data!$C$6="Real",B2849,I2849+J2848+($C$14*$C$12)*(NORMINV(RAND(),$C$15,CHOOSE($G$13,$C$13,F2849,G2849)))),"")</f>
        <v/>
      </c>
      <c r="K2849" s="88" t="str">
        <f>IF(ISNUMBER(A2849), IF($G$16="fixed",$G$17,MIN(H2849*Data!$C$7*$C$16*0.5,$C$17*Data!$C$7))*$C$12,"")</f>
        <v/>
      </c>
      <c r="L2849" s="42" t="str">
        <f t="shared" ca="1" si="1350"/>
        <v/>
      </c>
      <c r="M2849" s="44" t="str">
        <f t="shared" ca="1" si="1351"/>
        <v/>
      </c>
      <c r="N2849" s="44" t="str">
        <f t="shared" ca="1" si="1352"/>
        <v/>
      </c>
      <c r="O2849" s="108" t="str">
        <f t="shared" si="1336"/>
        <v/>
      </c>
      <c r="P2849" s="102" t="str">
        <f t="shared" si="1337"/>
        <v/>
      </c>
      <c r="Q2849" s="102" t="str">
        <f t="shared" si="1338"/>
        <v/>
      </c>
      <c r="R2849" s="120" t="str">
        <f t="shared" si="1339"/>
        <v/>
      </c>
      <c r="S2849" s="54" t="str">
        <f t="shared" si="1340"/>
        <v/>
      </c>
      <c r="T2849" s="5" t="str">
        <f t="shared" si="1341"/>
        <v/>
      </c>
      <c r="U2849" s="152" t="str">
        <f t="shared" si="1324"/>
        <v/>
      </c>
      <c r="V2849" s="152" t="str">
        <f t="shared" si="1325"/>
        <v/>
      </c>
      <c r="W2849" s="153" t="str">
        <f t="shared" si="1326"/>
        <v/>
      </c>
      <c r="X2849" s="153" t="str">
        <f t="shared" si="1327"/>
        <v/>
      </c>
      <c r="Y2849" s="153" t="str">
        <f t="shared" si="1328"/>
        <v/>
      </c>
      <c r="Z2849" s="153" t="str">
        <f t="shared" si="1329"/>
        <v/>
      </c>
      <c r="AA2849" s="152" t="str">
        <f t="shared" si="1330"/>
        <v/>
      </c>
      <c r="AB2849" s="152" t="str">
        <f t="shared" si="1331"/>
        <v/>
      </c>
      <c r="AC2849" s="154" t="str">
        <f t="shared" si="1342"/>
        <v/>
      </c>
      <c r="AD2849" s="154" t="str">
        <f t="shared" si="1343"/>
        <v/>
      </c>
      <c r="AE2849" s="3" t="str">
        <f t="shared" si="1344"/>
        <v/>
      </c>
      <c r="AF2849" s="3" t="str">
        <f t="shared" si="1345"/>
        <v/>
      </c>
      <c r="AG2849" s="3" t="str">
        <f t="shared" si="1346"/>
        <v/>
      </c>
      <c r="AH2849" s="4" t="str">
        <f t="shared" si="1347"/>
        <v/>
      </c>
      <c r="AI2849" s="75" t="str">
        <f t="shared" si="1348"/>
        <v/>
      </c>
      <c r="AJ2849" s="75" t="str">
        <f t="shared" si="1349"/>
        <v/>
      </c>
    </row>
    <row r="2850" spans="1:36" ht="14.25">
      <c r="A2850" s="41" t="str">
        <f t="shared" si="1332"/>
        <v/>
      </c>
      <c r="B2850" s="150" t="str">
        <f>IF(ISNUMBER(A2850),INDEX('MetaTrader Import'!$H$13:$J$5893,TRUNC(((A2850-$A$39+1)-1)/3)+1,MOD((A2850-$A$39+1)-1,3)+1),"")</f>
        <v/>
      </c>
      <c r="C2850" s="43" t="str">
        <f t="shared" si="1333"/>
        <v/>
      </c>
      <c r="D2850" s="43" t="str">
        <f t="shared" ca="1" si="1323"/>
        <v/>
      </c>
      <c r="E2850" s="43" t="str">
        <f t="shared" si="1334"/>
        <v/>
      </c>
      <c r="F2850" s="43" t="str">
        <f t="shared" si="1335"/>
        <v/>
      </c>
      <c r="G2850" s="43" t="str">
        <f>IF(A2850&lt;&gt;"",IF(A2850&lt;Data!$G$11*0.25,$C$13/$G$32,IF(A2850&gt;Data!$G$11*0.25,$C$13,$C$13*10)),"")</f>
        <v/>
      </c>
      <c r="H2850" s="43" t="str">
        <f>IF(A2850&lt;&gt;"",IF(Data!$G$9="constant",$C$13,IF(Data!$G$9="squeeze",G2850,F2850)),"")</f>
        <v/>
      </c>
      <c r="I2850" s="38" t="str">
        <f ca="1">IF(ISNUMBER(A2850),NORMINV(RAND(),0,IF(AND(Data!$G$9="squeeze",A2850&lt;Data!$G$11*0.25),$H$32,1)*$C$30*$C$13)*($C$14*$C$12),"")</f>
        <v/>
      </c>
      <c r="J2850" s="42" t="str">
        <f ca="1">IFERROR(IF(Data!$C$6="Real",B2850,I2850+J2849+($C$14*$C$12)*(NORMINV(RAND(),$C$15,CHOOSE($G$13,$C$13,F2850,G2850)))),"")</f>
        <v/>
      </c>
      <c r="K2850" s="88" t="str">
        <f>IF(ISNUMBER(A2850), IF($G$16="fixed",$G$17,MIN(H2850*Data!$C$7*$C$16*0.5,$C$17*Data!$C$7))*$C$12,"")</f>
        <v/>
      </c>
      <c r="L2850" s="42" t="str">
        <f t="shared" ca="1" si="1350"/>
        <v/>
      </c>
      <c r="M2850" s="44" t="str">
        <f t="shared" ca="1" si="1351"/>
        <v/>
      </c>
      <c r="N2850" s="44" t="str">
        <f t="shared" ca="1" si="1352"/>
        <v/>
      </c>
      <c r="O2850" s="108" t="str">
        <f t="shared" si="1336"/>
        <v/>
      </c>
      <c r="P2850" s="102" t="str">
        <f t="shared" si="1337"/>
        <v/>
      </c>
      <c r="Q2850" s="102" t="str">
        <f t="shared" si="1338"/>
        <v/>
      </c>
      <c r="R2850" s="120" t="str">
        <f t="shared" si="1339"/>
        <v/>
      </c>
      <c r="S2850" s="54" t="str">
        <f t="shared" si="1340"/>
        <v/>
      </c>
      <c r="T2850" s="5" t="str">
        <f t="shared" si="1341"/>
        <v/>
      </c>
      <c r="U2850" s="152" t="str">
        <f t="shared" si="1324"/>
        <v/>
      </c>
      <c r="V2850" s="152" t="str">
        <f t="shared" si="1325"/>
        <v/>
      </c>
      <c r="W2850" s="153" t="str">
        <f t="shared" si="1326"/>
        <v/>
      </c>
      <c r="X2850" s="153" t="str">
        <f t="shared" si="1327"/>
        <v/>
      </c>
      <c r="Y2850" s="153" t="str">
        <f t="shared" si="1328"/>
        <v/>
      </c>
      <c r="Z2850" s="153" t="str">
        <f t="shared" si="1329"/>
        <v/>
      </c>
      <c r="AA2850" s="152" t="str">
        <f t="shared" si="1330"/>
        <v/>
      </c>
      <c r="AB2850" s="152" t="str">
        <f t="shared" si="1331"/>
        <v/>
      </c>
      <c r="AC2850" s="154" t="str">
        <f t="shared" si="1342"/>
        <v/>
      </c>
      <c r="AD2850" s="154" t="str">
        <f t="shared" si="1343"/>
        <v/>
      </c>
      <c r="AE2850" s="3" t="str">
        <f t="shared" si="1344"/>
        <v/>
      </c>
      <c r="AF2850" s="3" t="str">
        <f t="shared" si="1345"/>
        <v/>
      </c>
      <c r="AG2850" s="3" t="str">
        <f t="shared" si="1346"/>
        <v/>
      </c>
      <c r="AH2850" s="4" t="str">
        <f t="shared" si="1347"/>
        <v/>
      </c>
      <c r="AI2850" s="75" t="str">
        <f t="shared" si="1348"/>
        <v/>
      </c>
      <c r="AJ2850" s="75" t="str">
        <f t="shared" si="1349"/>
        <v/>
      </c>
    </row>
    <row r="2851" spans="1:36" ht="14.25">
      <c r="A2851" s="41" t="str">
        <f t="shared" si="1332"/>
        <v/>
      </c>
      <c r="B2851" s="150" t="str">
        <f>IF(ISNUMBER(A2851),INDEX('MetaTrader Import'!$H$13:$J$5893,TRUNC(((A2851-$A$39+1)-1)/3)+1,MOD((A2851-$A$39+1)-1,3)+1),"")</f>
        <v/>
      </c>
      <c r="C2851" s="43" t="str">
        <f t="shared" si="1333"/>
        <v/>
      </c>
      <c r="D2851" s="43" t="str">
        <f t="shared" ca="1" si="1323"/>
        <v/>
      </c>
      <c r="E2851" s="43" t="str">
        <f t="shared" si="1334"/>
        <v/>
      </c>
      <c r="F2851" s="43" t="str">
        <f t="shared" si="1335"/>
        <v/>
      </c>
      <c r="G2851" s="43" t="str">
        <f>IF(A2851&lt;&gt;"",IF(A2851&lt;Data!$G$11*0.25,$C$13/$G$32,IF(A2851&gt;Data!$G$11*0.25,$C$13,$C$13*10)),"")</f>
        <v/>
      </c>
      <c r="H2851" s="43" t="str">
        <f>IF(A2851&lt;&gt;"",IF(Data!$G$9="constant",$C$13,IF(Data!$G$9="squeeze",G2851,F2851)),"")</f>
        <v/>
      </c>
      <c r="I2851" s="38" t="str">
        <f ca="1">IF(ISNUMBER(A2851),NORMINV(RAND(),0,IF(AND(Data!$G$9="squeeze",A2851&lt;Data!$G$11*0.25),$H$32,1)*$C$30*$C$13)*($C$14*$C$12),"")</f>
        <v/>
      </c>
      <c r="J2851" s="42" t="str">
        <f ca="1">IFERROR(IF(Data!$C$6="Real",B2851,I2851+J2850+($C$14*$C$12)*(NORMINV(RAND(),$C$15,CHOOSE($G$13,$C$13,F2851,G2851)))),"")</f>
        <v/>
      </c>
      <c r="K2851" s="88" t="str">
        <f>IF(ISNUMBER(A2851), IF($G$16="fixed",$G$17,MIN(H2851*Data!$C$7*$C$16*0.5,$C$17*Data!$C$7))*$C$12,"")</f>
        <v/>
      </c>
      <c r="L2851" s="42" t="str">
        <f t="shared" ca="1" si="1350"/>
        <v/>
      </c>
      <c r="M2851" s="44" t="str">
        <f t="shared" ca="1" si="1351"/>
        <v/>
      </c>
      <c r="N2851" s="44" t="str">
        <f t="shared" ca="1" si="1352"/>
        <v/>
      </c>
      <c r="O2851" s="108" t="str">
        <f t="shared" si="1336"/>
        <v/>
      </c>
      <c r="P2851" s="102" t="str">
        <f t="shared" si="1337"/>
        <v/>
      </c>
      <c r="Q2851" s="102" t="str">
        <f t="shared" si="1338"/>
        <v/>
      </c>
      <c r="R2851" s="120" t="str">
        <f t="shared" si="1339"/>
        <v/>
      </c>
      <c r="S2851" s="54" t="str">
        <f t="shared" si="1340"/>
        <v/>
      </c>
      <c r="T2851" s="5" t="str">
        <f t="shared" si="1341"/>
        <v/>
      </c>
      <c r="U2851" s="152" t="str">
        <f t="shared" si="1324"/>
        <v/>
      </c>
      <c r="V2851" s="152" t="str">
        <f t="shared" si="1325"/>
        <v/>
      </c>
      <c r="W2851" s="153" t="str">
        <f t="shared" si="1326"/>
        <v/>
      </c>
      <c r="X2851" s="153" t="str">
        <f t="shared" si="1327"/>
        <v/>
      </c>
      <c r="Y2851" s="153" t="str">
        <f t="shared" si="1328"/>
        <v/>
      </c>
      <c r="Z2851" s="153" t="str">
        <f t="shared" si="1329"/>
        <v/>
      </c>
      <c r="AA2851" s="152" t="str">
        <f t="shared" si="1330"/>
        <v/>
      </c>
      <c r="AB2851" s="152" t="str">
        <f t="shared" si="1331"/>
        <v/>
      </c>
      <c r="AC2851" s="154" t="str">
        <f t="shared" si="1342"/>
        <v/>
      </c>
      <c r="AD2851" s="154" t="str">
        <f t="shared" si="1343"/>
        <v/>
      </c>
      <c r="AE2851" s="3" t="str">
        <f t="shared" si="1344"/>
        <v/>
      </c>
      <c r="AF2851" s="3" t="str">
        <f t="shared" si="1345"/>
        <v/>
      </c>
      <c r="AG2851" s="3" t="str">
        <f t="shared" si="1346"/>
        <v/>
      </c>
      <c r="AH2851" s="4" t="str">
        <f t="shared" si="1347"/>
        <v/>
      </c>
      <c r="AI2851" s="75" t="str">
        <f t="shared" si="1348"/>
        <v/>
      </c>
      <c r="AJ2851" s="75" t="str">
        <f t="shared" si="1349"/>
        <v/>
      </c>
    </row>
    <row r="2852" spans="1:36" ht="14.25">
      <c r="A2852" s="41" t="str">
        <f t="shared" si="1332"/>
        <v/>
      </c>
      <c r="B2852" s="150" t="str">
        <f>IF(ISNUMBER(A2852),INDEX('MetaTrader Import'!$H$13:$J$5893,TRUNC(((A2852-$A$39+1)-1)/3)+1,MOD((A2852-$A$39+1)-1,3)+1),"")</f>
        <v/>
      </c>
      <c r="C2852" s="43" t="str">
        <f t="shared" si="1333"/>
        <v/>
      </c>
      <c r="D2852" s="43" t="str">
        <f t="shared" ca="1" si="1323"/>
        <v/>
      </c>
      <c r="E2852" s="43" t="str">
        <f t="shared" si="1334"/>
        <v/>
      </c>
      <c r="F2852" s="43" t="str">
        <f t="shared" si="1335"/>
        <v/>
      </c>
      <c r="G2852" s="43" t="str">
        <f>IF(A2852&lt;&gt;"",IF(A2852&lt;Data!$G$11*0.25,$C$13/$G$32,IF(A2852&gt;Data!$G$11*0.25,$C$13,$C$13*10)),"")</f>
        <v/>
      </c>
      <c r="H2852" s="43" t="str">
        <f>IF(A2852&lt;&gt;"",IF(Data!$G$9="constant",$C$13,IF(Data!$G$9="squeeze",G2852,F2852)),"")</f>
        <v/>
      </c>
      <c r="I2852" s="38" t="str">
        <f ca="1">IF(ISNUMBER(A2852),NORMINV(RAND(),0,IF(AND(Data!$G$9="squeeze",A2852&lt;Data!$G$11*0.25),$H$32,1)*$C$30*$C$13)*($C$14*$C$12),"")</f>
        <v/>
      </c>
      <c r="J2852" s="42" t="str">
        <f ca="1">IFERROR(IF(Data!$C$6="Real",B2852,I2852+J2851+($C$14*$C$12)*(NORMINV(RAND(),$C$15,CHOOSE($G$13,$C$13,F2852,G2852)))),"")</f>
        <v/>
      </c>
      <c r="K2852" s="88" t="str">
        <f>IF(ISNUMBER(A2852), IF($G$16="fixed",$G$17,MIN(H2852*Data!$C$7*$C$16*0.5,$C$17*Data!$C$7))*$C$12,"")</f>
        <v/>
      </c>
      <c r="L2852" s="42" t="str">
        <f t="shared" ca="1" si="1350"/>
        <v/>
      </c>
      <c r="M2852" s="44" t="str">
        <f t="shared" ca="1" si="1351"/>
        <v/>
      </c>
      <c r="N2852" s="44" t="str">
        <f t="shared" ca="1" si="1352"/>
        <v/>
      </c>
      <c r="O2852" s="108" t="str">
        <f t="shared" si="1336"/>
        <v/>
      </c>
      <c r="P2852" s="102" t="str">
        <f t="shared" si="1337"/>
        <v/>
      </c>
      <c r="Q2852" s="102" t="str">
        <f t="shared" si="1338"/>
        <v/>
      </c>
      <c r="R2852" s="120" t="str">
        <f t="shared" si="1339"/>
        <v/>
      </c>
      <c r="S2852" s="54" t="str">
        <f t="shared" si="1340"/>
        <v/>
      </c>
      <c r="T2852" s="5" t="str">
        <f t="shared" si="1341"/>
        <v/>
      </c>
      <c r="U2852" s="152" t="str">
        <f t="shared" si="1324"/>
        <v/>
      </c>
      <c r="V2852" s="152" t="str">
        <f t="shared" si="1325"/>
        <v/>
      </c>
      <c r="W2852" s="153" t="str">
        <f t="shared" si="1326"/>
        <v/>
      </c>
      <c r="X2852" s="153" t="str">
        <f t="shared" si="1327"/>
        <v/>
      </c>
      <c r="Y2852" s="153" t="str">
        <f t="shared" si="1328"/>
        <v/>
      </c>
      <c r="Z2852" s="153" t="str">
        <f t="shared" si="1329"/>
        <v/>
      </c>
      <c r="AA2852" s="152" t="str">
        <f t="shared" si="1330"/>
        <v/>
      </c>
      <c r="AB2852" s="152" t="str">
        <f t="shared" si="1331"/>
        <v/>
      </c>
      <c r="AC2852" s="154" t="str">
        <f t="shared" si="1342"/>
        <v/>
      </c>
      <c r="AD2852" s="154" t="str">
        <f t="shared" si="1343"/>
        <v/>
      </c>
      <c r="AE2852" s="3" t="str">
        <f t="shared" si="1344"/>
        <v/>
      </c>
      <c r="AF2852" s="3" t="str">
        <f t="shared" si="1345"/>
        <v/>
      </c>
      <c r="AG2852" s="3" t="str">
        <f t="shared" si="1346"/>
        <v/>
      </c>
      <c r="AH2852" s="4" t="str">
        <f t="shared" si="1347"/>
        <v/>
      </c>
      <c r="AI2852" s="75" t="str">
        <f t="shared" si="1348"/>
        <v/>
      </c>
      <c r="AJ2852" s="75" t="str">
        <f t="shared" si="1349"/>
        <v/>
      </c>
    </row>
    <row r="2853" spans="1:36" ht="14.25">
      <c r="A2853" s="41" t="str">
        <f t="shared" si="1332"/>
        <v/>
      </c>
      <c r="B2853" s="150" t="str">
        <f>IF(ISNUMBER(A2853),INDEX('MetaTrader Import'!$H$13:$J$5893,TRUNC(((A2853-$A$39+1)-1)/3)+1,MOD((A2853-$A$39+1)-1,3)+1),"")</f>
        <v/>
      </c>
      <c r="C2853" s="43" t="str">
        <f t="shared" si="1333"/>
        <v/>
      </c>
      <c r="D2853" s="43" t="str">
        <f t="shared" ca="1" si="1323"/>
        <v/>
      </c>
      <c r="E2853" s="43" t="str">
        <f t="shared" si="1334"/>
        <v/>
      </c>
      <c r="F2853" s="43" t="str">
        <f t="shared" si="1335"/>
        <v/>
      </c>
      <c r="G2853" s="43" t="str">
        <f>IF(A2853&lt;&gt;"",IF(A2853&lt;Data!$G$11*0.25,$C$13/$G$32,IF(A2853&gt;Data!$G$11*0.25,$C$13,$C$13*10)),"")</f>
        <v/>
      </c>
      <c r="H2853" s="43" t="str">
        <f>IF(A2853&lt;&gt;"",IF(Data!$G$9="constant",$C$13,IF(Data!$G$9="squeeze",G2853,F2853)),"")</f>
        <v/>
      </c>
      <c r="I2853" s="38" t="str">
        <f ca="1">IF(ISNUMBER(A2853),NORMINV(RAND(),0,IF(AND(Data!$G$9="squeeze",A2853&lt;Data!$G$11*0.25),$H$32,1)*$C$30*$C$13)*($C$14*$C$12),"")</f>
        <v/>
      </c>
      <c r="J2853" s="42" t="str">
        <f ca="1">IFERROR(IF(Data!$C$6="Real",B2853,I2853+J2852+($C$14*$C$12)*(NORMINV(RAND(),$C$15,CHOOSE($G$13,$C$13,F2853,G2853)))),"")</f>
        <v/>
      </c>
      <c r="K2853" s="88" t="str">
        <f>IF(ISNUMBER(A2853), IF($G$16="fixed",$G$17,MIN(H2853*Data!$C$7*$C$16*0.5,$C$17*Data!$C$7))*$C$12,"")</f>
        <v/>
      </c>
      <c r="L2853" s="42" t="str">
        <f t="shared" ca="1" si="1350"/>
        <v/>
      </c>
      <c r="M2853" s="44" t="str">
        <f t="shared" ca="1" si="1351"/>
        <v/>
      </c>
      <c r="N2853" s="44" t="str">
        <f t="shared" ca="1" si="1352"/>
        <v/>
      </c>
      <c r="O2853" s="108" t="str">
        <f t="shared" si="1336"/>
        <v/>
      </c>
      <c r="P2853" s="102" t="str">
        <f t="shared" si="1337"/>
        <v/>
      </c>
      <c r="Q2853" s="102" t="str">
        <f t="shared" si="1338"/>
        <v/>
      </c>
      <c r="R2853" s="120" t="str">
        <f t="shared" si="1339"/>
        <v/>
      </c>
      <c r="S2853" s="54" t="str">
        <f t="shared" si="1340"/>
        <v/>
      </c>
      <c r="T2853" s="5" t="str">
        <f t="shared" si="1341"/>
        <v/>
      </c>
      <c r="U2853" s="152" t="str">
        <f t="shared" si="1324"/>
        <v/>
      </c>
      <c r="V2853" s="152" t="str">
        <f t="shared" si="1325"/>
        <v/>
      </c>
      <c r="W2853" s="153" t="str">
        <f t="shared" si="1326"/>
        <v/>
      </c>
      <c r="X2853" s="153" t="str">
        <f t="shared" si="1327"/>
        <v/>
      </c>
      <c r="Y2853" s="153" t="str">
        <f t="shared" si="1328"/>
        <v/>
      </c>
      <c r="Z2853" s="153" t="str">
        <f t="shared" si="1329"/>
        <v/>
      </c>
      <c r="AA2853" s="152" t="str">
        <f t="shared" si="1330"/>
        <v/>
      </c>
      <c r="AB2853" s="152" t="str">
        <f t="shared" si="1331"/>
        <v/>
      </c>
      <c r="AC2853" s="154" t="str">
        <f t="shared" si="1342"/>
        <v/>
      </c>
      <c r="AD2853" s="154" t="str">
        <f t="shared" si="1343"/>
        <v/>
      </c>
      <c r="AE2853" s="3" t="str">
        <f t="shared" si="1344"/>
        <v/>
      </c>
      <c r="AF2853" s="3" t="str">
        <f t="shared" si="1345"/>
        <v/>
      </c>
      <c r="AG2853" s="3" t="str">
        <f t="shared" si="1346"/>
        <v/>
      </c>
      <c r="AH2853" s="4" t="str">
        <f t="shared" si="1347"/>
        <v/>
      </c>
      <c r="AI2853" s="75" t="str">
        <f t="shared" si="1348"/>
        <v/>
      </c>
      <c r="AJ2853" s="75" t="str">
        <f t="shared" si="1349"/>
        <v/>
      </c>
    </row>
    <row r="2854" spans="1:36" ht="14.25">
      <c r="A2854" s="41" t="str">
        <f t="shared" si="1332"/>
        <v/>
      </c>
      <c r="B2854" s="150" t="str">
        <f>IF(ISNUMBER(A2854),INDEX('MetaTrader Import'!$H$13:$J$5893,TRUNC(((A2854-$A$39+1)-1)/3)+1,MOD((A2854-$A$39+1)-1,3)+1),"")</f>
        <v/>
      </c>
      <c r="C2854" s="43" t="str">
        <f t="shared" si="1333"/>
        <v/>
      </c>
      <c r="D2854" s="43" t="str">
        <f t="shared" ca="1" si="1323"/>
        <v/>
      </c>
      <c r="E2854" s="43" t="str">
        <f t="shared" si="1334"/>
        <v/>
      </c>
      <c r="F2854" s="43" t="str">
        <f t="shared" si="1335"/>
        <v/>
      </c>
      <c r="G2854" s="43" t="str">
        <f>IF(A2854&lt;&gt;"",IF(A2854&lt;Data!$G$11*0.25,$C$13/$G$32,IF(A2854&gt;Data!$G$11*0.25,$C$13,$C$13*10)),"")</f>
        <v/>
      </c>
      <c r="H2854" s="43" t="str">
        <f>IF(A2854&lt;&gt;"",IF(Data!$G$9="constant",$C$13,IF(Data!$G$9="squeeze",G2854,F2854)),"")</f>
        <v/>
      </c>
      <c r="I2854" s="38" t="str">
        <f ca="1">IF(ISNUMBER(A2854),NORMINV(RAND(),0,IF(AND(Data!$G$9="squeeze",A2854&lt;Data!$G$11*0.25),$H$32,1)*$C$30*$C$13)*($C$14*$C$12),"")</f>
        <v/>
      </c>
      <c r="J2854" s="42" t="str">
        <f ca="1">IFERROR(IF(Data!$C$6="Real",B2854,I2854+J2853+($C$14*$C$12)*(NORMINV(RAND(),$C$15,CHOOSE($G$13,$C$13,F2854,G2854)))),"")</f>
        <v/>
      </c>
      <c r="K2854" s="88" t="str">
        <f>IF(ISNUMBER(A2854), IF($G$16="fixed",$G$17,MIN(H2854*Data!$C$7*$C$16*0.5,$C$17*Data!$C$7))*$C$12,"")</f>
        <v/>
      </c>
      <c r="L2854" s="42" t="str">
        <f t="shared" ca="1" si="1350"/>
        <v/>
      </c>
      <c r="M2854" s="44" t="str">
        <f t="shared" ca="1" si="1351"/>
        <v/>
      </c>
      <c r="N2854" s="44" t="str">
        <f t="shared" ca="1" si="1352"/>
        <v/>
      </c>
      <c r="O2854" s="108" t="str">
        <f t="shared" si="1336"/>
        <v/>
      </c>
      <c r="P2854" s="102" t="str">
        <f t="shared" si="1337"/>
        <v/>
      </c>
      <c r="Q2854" s="102" t="str">
        <f t="shared" si="1338"/>
        <v/>
      </c>
      <c r="R2854" s="120" t="str">
        <f t="shared" si="1339"/>
        <v/>
      </c>
      <c r="S2854" s="54" t="str">
        <f t="shared" si="1340"/>
        <v/>
      </c>
      <c r="T2854" s="5" t="str">
        <f t="shared" si="1341"/>
        <v/>
      </c>
      <c r="U2854" s="152" t="str">
        <f t="shared" si="1324"/>
        <v/>
      </c>
      <c r="V2854" s="152" t="str">
        <f t="shared" si="1325"/>
        <v/>
      </c>
      <c r="W2854" s="153" t="str">
        <f t="shared" si="1326"/>
        <v/>
      </c>
      <c r="X2854" s="153" t="str">
        <f t="shared" si="1327"/>
        <v/>
      </c>
      <c r="Y2854" s="153" t="str">
        <f t="shared" si="1328"/>
        <v/>
      </c>
      <c r="Z2854" s="153" t="str">
        <f t="shared" si="1329"/>
        <v/>
      </c>
      <c r="AA2854" s="152" t="str">
        <f t="shared" si="1330"/>
        <v/>
      </c>
      <c r="AB2854" s="152" t="str">
        <f t="shared" si="1331"/>
        <v/>
      </c>
      <c r="AC2854" s="154" t="str">
        <f t="shared" si="1342"/>
        <v/>
      </c>
      <c r="AD2854" s="154" t="str">
        <f t="shared" si="1343"/>
        <v/>
      </c>
      <c r="AE2854" s="3" t="str">
        <f t="shared" si="1344"/>
        <v/>
      </c>
      <c r="AF2854" s="3" t="str">
        <f t="shared" si="1345"/>
        <v/>
      </c>
      <c r="AG2854" s="3" t="str">
        <f t="shared" si="1346"/>
        <v/>
      </c>
      <c r="AH2854" s="4" t="str">
        <f t="shared" si="1347"/>
        <v/>
      </c>
      <c r="AI2854" s="75" t="str">
        <f t="shared" si="1348"/>
        <v/>
      </c>
      <c r="AJ2854" s="75" t="str">
        <f t="shared" si="1349"/>
        <v/>
      </c>
    </row>
    <row r="2855" spans="1:36" ht="14.25">
      <c r="A2855" s="41" t="str">
        <f t="shared" si="1332"/>
        <v/>
      </c>
      <c r="B2855" s="150" t="str">
        <f>IF(ISNUMBER(A2855),INDEX('MetaTrader Import'!$H$13:$J$5893,TRUNC(((A2855-$A$39+1)-1)/3)+1,MOD((A2855-$A$39+1)-1,3)+1),"")</f>
        <v/>
      </c>
      <c r="C2855" s="43" t="str">
        <f t="shared" si="1333"/>
        <v/>
      </c>
      <c r="D2855" s="43" t="str">
        <f t="shared" ca="1" si="1323"/>
        <v/>
      </c>
      <c r="E2855" s="43" t="str">
        <f t="shared" si="1334"/>
        <v/>
      </c>
      <c r="F2855" s="43" t="str">
        <f t="shared" si="1335"/>
        <v/>
      </c>
      <c r="G2855" s="43" t="str">
        <f>IF(A2855&lt;&gt;"",IF(A2855&lt;Data!$G$11*0.25,$C$13/$G$32,IF(A2855&gt;Data!$G$11*0.25,$C$13,$C$13*10)),"")</f>
        <v/>
      </c>
      <c r="H2855" s="43" t="str">
        <f>IF(A2855&lt;&gt;"",IF(Data!$G$9="constant",$C$13,IF(Data!$G$9="squeeze",G2855,F2855)),"")</f>
        <v/>
      </c>
      <c r="I2855" s="38" t="str">
        <f ca="1">IF(ISNUMBER(A2855),NORMINV(RAND(),0,IF(AND(Data!$G$9="squeeze",A2855&lt;Data!$G$11*0.25),$H$32,1)*$C$30*$C$13)*($C$14*$C$12),"")</f>
        <v/>
      </c>
      <c r="J2855" s="42" t="str">
        <f ca="1">IFERROR(IF(Data!$C$6="Real",B2855,I2855+J2854+($C$14*$C$12)*(NORMINV(RAND(),$C$15,CHOOSE($G$13,$C$13,F2855,G2855)))),"")</f>
        <v/>
      </c>
      <c r="K2855" s="88" t="str">
        <f>IF(ISNUMBER(A2855), IF($G$16="fixed",$G$17,MIN(H2855*Data!$C$7*$C$16*0.5,$C$17*Data!$C$7))*$C$12,"")</f>
        <v/>
      </c>
      <c r="L2855" s="42" t="str">
        <f t="shared" ca="1" si="1350"/>
        <v/>
      </c>
      <c r="M2855" s="44" t="str">
        <f t="shared" ca="1" si="1351"/>
        <v/>
      </c>
      <c r="N2855" s="44" t="str">
        <f t="shared" ca="1" si="1352"/>
        <v/>
      </c>
      <c r="O2855" s="108" t="str">
        <f t="shared" si="1336"/>
        <v/>
      </c>
      <c r="P2855" s="102" t="str">
        <f t="shared" si="1337"/>
        <v/>
      </c>
      <c r="Q2855" s="102" t="str">
        <f t="shared" si="1338"/>
        <v/>
      </c>
      <c r="R2855" s="120" t="str">
        <f t="shared" si="1339"/>
        <v/>
      </c>
      <c r="S2855" s="54" t="str">
        <f t="shared" si="1340"/>
        <v/>
      </c>
      <c r="T2855" s="5" t="str">
        <f t="shared" si="1341"/>
        <v/>
      </c>
      <c r="U2855" s="152" t="str">
        <f t="shared" si="1324"/>
        <v/>
      </c>
      <c r="V2855" s="152" t="str">
        <f t="shared" si="1325"/>
        <v/>
      </c>
      <c r="W2855" s="153" t="str">
        <f t="shared" si="1326"/>
        <v/>
      </c>
      <c r="X2855" s="153" t="str">
        <f t="shared" si="1327"/>
        <v/>
      </c>
      <c r="Y2855" s="153" t="str">
        <f t="shared" si="1328"/>
        <v/>
      </c>
      <c r="Z2855" s="153" t="str">
        <f t="shared" si="1329"/>
        <v/>
      </c>
      <c r="AA2855" s="152" t="str">
        <f t="shared" si="1330"/>
        <v/>
      </c>
      <c r="AB2855" s="152" t="str">
        <f t="shared" si="1331"/>
        <v/>
      </c>
      <c r="AC2855" s="154" t="str">
        <f t="shared" si="1342"/>
        <v/>
      </c>
      <c r="AD2855" s="154" t="str">
        <f t="shared" si="1343"/>
        <v/>
      </c>
      <c r="AE2855" s="3" t="str">
        <f t="shared" si="1344"/>
        <v/>
      </c>
      <c r="AF2855" s="3" t="str">
        <f t="shared" si="1345"/>
        <v/>
      </c>
      <c r="AG2855" s="3" t="str">
        <f t="shared" si="1346"/>
        <v/>
      </c>
      <c r="AH2855" s="4" t="str">
        <f t="shared" si="1347"/>
        <v/>
      </c>
      <c r="AI2855" s="75" t="str">
        <f t="shared" si="1348"/>
        <v/>
      </c>
      <c r="AJ2855" s="75" t="str">
        <f t="shared" si="1349"/>
        <v/>
      </c>
    </row>
    <row r="2856" spans="1:36" ht="14.25">
      <c r="A2856" s="41" t="str">
        <f t="shared" si="1332"/>
        <v/>
      </c>
      <c r="B2856" s="150" t="str">
        <f>IF(ISNUMBER(A2856),INDEX('MetaTrader Import'!$H$13:$J$5893,TRUNC(((A2856-$A$39+1)-1)/3)+1,MOD((A2856-$A$39+1)-1,3)+1),"")</f>
        <v/>
      </c>
      <c r="C2856" s="43" t="str">
        <f t="shared" si="1333"/>
        <v/>
      </c>
      <c r="D2856" s="43" t="str">
        <f t="shared" ca="1" si="1323"/>
        <v/>
      </c>
      <c r="E2856" s="43" t="str">
        <f t="shared" si="1334"/>
        <v/>
      </c>
      <c r="F2856" s="43" t="str">
        <f t="shared" si="1335"/>
        <v/>
      </c>
      <c r="G2856" s="43" t="str">
        <f>IF(A2856&lt;&gt;"",IF(A2856&lt;Data!$G$11*0.25,$C$13/$G$32,IF(A2856&gt;Data!$G$11*0.25,$C$13,$C$13*10)),"")</f>
        <v/>
      </c>
      <c r="H2856" s="43" t="str">
        <f>IF(A2856&lt;&gt;"",IF(Data!$G$9="constant",$C$13,IF(Data!$G$9="squeeze",G2856,F2856)),"")</f>
        <v/>
      </c>
      <c r="I2856" s="38" t="str">
        <f ca="1">IF(ISNUMBER(A2856),NORMINV(RAND(),0,IF(AND(Data!$G$9="squeeze",A2856&lt;Data!$G$11*0.25),$H$32,1)*$C$30*$C$13)*($C$14*$C$12),"")</f>
        <v/>
      </c>
      <c r="J2856" s="42" t="str">
        <f ca="1">IFERROR(IF(Data!$C$6="Real",B2856,I2856+J2855+($C$14*$C$12)*(NORMINV(RAND(),$C$15,CHOOSE($G$13,$C$13,F2856,G2856)))),"")</f>
        <v/>
      </c>
      <c r="K2856" s="88" t="str">
        <f>IF(ISNUMBER(A2856), IF($G$16="fixed",$G$17,MIN(H2856*Data!$C$7*$C$16*0.5,$C$17*Data!$C$7))*$C$12,"")</f>
        <v/>
      </c>
      <c r="L2856" s="42" t="str">
        <f t="shared" ca="1" si="1350"/>
        <v/>
      </c>
      <c r="M2856" s="44" t="str">
        <f t="shared" ca="1" si="1351"/>
        <v/>
      </c>
      <c r="N2856" s="44" t="str">
        <f t="shared" ca="1" si="1352"/>
        <v/>
      </c>
      <c r="O2856" s="108" t="str">
        <f t="shared" si="1336"/>
        <v/>
      </c>
      <c r="P2856" s="102" t="str">
        <f t="shared" si="1337"/>
        <v/>
      </c>
      <c r="Q2856" s="102" t="str">
        <f t="shared" si="1338"/>
        <v/>
      </c>
      <c r="R2856" s="120" t="str">
        <f t="shared" si="1339"/>
        <v/>
      </c>
      <c r="S2856" s="54" t="str">
        <f t="shared" si="1340"/>
        <v/>
      </c>
      <c r="T2856" s="5" t="str">
        <f t="shared" si="1341"/>
        <v/>
      </c>
      <c r="U2856" s="152" t="str">
        <f t="shared" si="1324"/>
        <v/>
      </c>
      <c r="V2856" s="152" t="str">
        <f t="shared" si="1325"/>
        <v/>
      </c>
      <c r="W2856" s="153" t="str">
        <f t="shared" si="1326"/>
        <v/>
      </c>
      <c r="X2856" s="153" t="str">
        <f t="shared" si="1327"/>
        <v/>
      </c>
      <c r="Y2856" s="153" t="str">
        <f t="shared" si="1328"/>
        <v/>
      </c>
      <c r="Z2856" s="153" t="str">
        <f t="shared" si="1329"/>
        <v/>
      </c>
      <c r="AA2856" s="152" t="str">
        <f t="shared" si="1330"/>
        <v/>
      </c>
      <c r="AB2856" s="152" t="str">
        <f t="shared" si="1331"/>
        <v/>
      </c>
      <c r="AC2856" s="154" t="str">
        <f t="shared" si="1342"/>
        <v/>
      </c>
      <c r="AD2856" s="154" t="str">
        <f t="shared" si="1343"/>
        <v/>
      </c>
      <c r="AE2856" s="3" t="str">
        <f t="shared" si="1344"/>
        <v/>
      </c>
      <c r="AF2856" s="3" t="str">
        <f t="shared" si="1345"/>
        <v/>
      </c>
      <c r="AG2856" s="3" t="str">
        <f t="shared" si="1346"/>
        <v/>
      </c>
      <c r="AH2856" s="4" t="str">
        <f t="shared" si="1347"/>
        <v/>
      </c>
      <c r="AI2856" s="75" t="str">
        <f t="shared" si="1348"/>
        <v/>
      </c>
      <c r="AJ2856" s="75" t="str">
        <f t="shared" si="1349"/>
        <v/>
      </c>
    </row>
    <row r="2857" spans="1:36" ht="14.25">
      <c r="A2857" s="41" t="str">
        <f t="shared" si="1332"/>
        <v/>
      </c>
      <c r="B2857" s="150" t="str">
        <f>IF(ISNUMBER(A2857),INDEX('MetaTrader Import'!$H$13:$J$5893,TRUNC(((A2857-$A$39+1)-1)/3)+1,MOD((A2857-$A$39+1)-1,3)+1),"")</f>
        <v/>
      </c>
      <c r="C2857" s="43" t="str">
        <f t="shared" si="1333"/>
        <v/>
      </c>
      <c r="D2857" s="43" t="str">
        <f t="shared" ca="1" si="1323"/>
        <v/>
      </c>
      <c r="E2857" s="43" t="str">
        <f t="shared" si="1334"/>
        <v/>
      </c>
      <c r="F2857" s="43" t="str">
        <f t="shared" si="1335"/>
        <v/>
      </c>
      <c r="G2857" s="43" t="str">
        <f>IF(A2857&lt;&gt;"",IF(A2857&lt;Data!$G$11*0.25,$C$13/$G$32,IF(A2857&gt;Data!$G$11*0.25,$C$13,$C$13*10)),"")</f>
        <v/>
      </c>
      <c r="H2857" s="43" t="str">
        <f>IF(A2857&lt;&gt;"",IF(Data!$G$9="constant",$C$13,IF(Data!$G$9="squeeze",G2857,F2857)),"")</f>
        <v/>
      </c>
      <c r="I2857" s="38" t="str">
        <f ca="1">IF(ISNUMBER(A2857),NORMINV(RAND(),0,IF(AND(Data!$G$9="squeeze",A2857&lt;Data!$G$11*0.25),$H$32,1)*$C$30*$C$13)*($C$14*$C$12),"")</f>
        <v/>
      </c>
      <c r="J2857" s="42" t="str">
        <f ca="1">IFERROR(IF(Data!$C$6="Real",B2857,I2857+J2856+($C$14*$C$12)*(NORMINV(RAND(),$C$15,CHOOSE($G$13,$C$13,F2857,G2857)))),"")</f>
        <v/>
      </c>
      <c r="K2857" s="88" t="str">
        <f>IF(ISNUMBER(A2857), IF($G$16="fixed",$G$17,MIN(H2857*Data!$C$7*$C$16*0.5,$C$17*Data!$C$7))*$C$12,"")</f>
        <v/>
      </c>
      <c r="L2857" s="42" t="str">
        <f t="shared" ca="1" si="1350"/>
        <v/>
      </c>
      <c r="M2857" s="44" t="str">
        <f t="shared" ca="1" si="1351"/>
        <v/>
      </c>
      <c r="N2857" s="44" t="str">
        <f t="shared" ca="1" si="1352"/>
        <v/>
      </c>
      <c r="O2857" s="108" t="str">
        <f t="shared" si="1336"/>
        <v/>
      </c>
      <c r="P2857" s="102" t="str">
        <f t="shared" si="1337"/>
        <v/>
      </c>
      <c r="Q2857" s="102" t="str">
        <f t="shared" si="1338"/>
        <v/>
      </c>
      <c r="R2857" s="120" t="str">
        <f t="shared" si="1339"/>
        <v/>
      </c>
      <c r="S2857" s="54" t="str">
        <f t="shared" si="1340"/>
        <v/>
      </c>
      <c r="T2857" s="5" t="str">
        <f t="shared" si="1341"/>
        <v/>
      </c>
      <c r="U2857" s="152" t="str">
        <f t="shared" si="1324"/>
        <v/>
      </c>
      <c r="V2857" s="152" t="str">
        <f t="shared" si="1325"/>
        <v/>
      </c>
      <c r="W2857" s="153" t="str">
        <f t="shared" si="1326"/>
        <v/>
      </c>
      <c r="X2857" s="153" t="str">
        <f t="shared" si="1327"/>
        <v/>
      </c>
      <c r="Y2857" s="153" t="str">
        <f t="shared" si="1328"/>
        <v/>
      </c>
      <c r="Z2857" s="153" t="str">
        <f t="shared" si="1329"/>
        <v/>
      </c>
      <c r="AA2857" s="152" t="str">
        <f t="shared" si="1330"/>
        <v/>
      </c>
      <c r="AB2857" s="152" t="str">
        <f t="shared" si="1331"/>
        <v/>
      </c>
      <c r="AC2857" s="154" t="str">
        <f t="shared" si="1342"/>
        <v/>
      </c>
      <c r="AD2857" s="154" t="str">
        <f t="shared" si="1343"/>
        <v/>
      </c>
      <c r="AE2857" s="3" t="str">
        <f t="shared" si="1344"/>
        <v/>
      </c>
      <c r="AF2857" s="3" t="str">
        <f t="shared" si="1345"/>
        <v/>
      </c>
      <c r="AG2857" s="3" t="str">
        <f t="shared" si="1346"/>
        <v/>
      </c>
      <c r="AH2857" s="4" t="str">
        <f t="shared" si="1347"/>
        <v/>
      </c>
      <c r="AI2857" s="75" t="str">
        <f t="shared" si="1348"/>
        <v/>
      </c>
      <c r="AJ2857" s="75" t="str">
        <f t="shared" si="1349"/>
        <v/>
      </c>
    </row>
    <row r="2858" spans="1:36" ht="14.25">
      <c r="A2858" s="41" t="str">
        <f t="shared" si="1332"/>
        <v/>
      </c>
      <c r="B2858" s="150" t="str">
        <f>IF(ISNUMBER(A2858),INDEX('MetaTrader Import'!$H$13:$J$5893,TRUNC(((A2858-$A$39+1)-1)/3)+1,MOD((A2858-$A$39+1)-1,3)+1),"")</f>
        <v/>
      </c>
      <c r="C2858" s="43" t="str">
        <f t="shared" si="1333"/>
        <v/>
      </c>
      <c r="D2858" s="43" t="str">
        <f t="shared" ca="1" si="1323"/>
        <v/>
      </c>
      <c r="E2858" s="43" t="str">
        <f t="shared" si="1334"/>
        <v/>
      </c>
      <c r="F2858" s="43" t="str">
        <f t="shared" si="1335"/>
        <v/>
      </c>
      <c r="G2858" s="43" t="str">
        <f>IF(A2858&lt;&gt;"",IF(A2858&lt;Data!$G$11*0.25,$C$13/$G$32,IF(A2858&gt;Data!$G$11*0.25,$C$13,$C$13*10)),"")</f>
        <v/>
      </c>
      <c r="H2858" s="43" t="str">
        <f>IF(A2858&lt;&gt;"",IF(Data!$G$9="constant",$C$13,IF(Data!$G$9="squeeze",G2858,F2858)),"")</f>
        <v/>
      </c>
      <c r="I2858" s="38" t="str">
        <f ca="1">IF(ISNUMBER(A2858),NORMINV(RAND(),0,IF(AND(Data!$G$9="squeeze",A2858&lt;Data!$G$11*0.25),$H$32,1)*$C$30*$C$13)*($C$14*$C$12),"")</f>
        <v/>
      </c>
      <c r="J2858" s="42" t="str">
        <f ca="1">IFERROR(IF(Data!$C$6="Real",B2858,I2858+J2857+($C$14*$C$12)*(NORMINV(RAND(),$C$15,CHOOSE($G$13,$C$13,F2858,G2858)))),"")</f>
        <v/>
      </c>
      <c r="K2858" s="88" t="str">
        <f>IF(ISNUMBER(A2858), IF($G$16="fixed",$G$17,MIN(H2858*Data!$C$7*$C$16*0.5,$C$17*Data!$C$7))*$C$12,"")</f>
        <v/>
      </c>
      <c r="L2858" s="42" t="str">
        <f t="shared" ca="1" si="1350"/>
        <v/>
      </c>
      <c r="M2858" s="44" t="str">
        <f t="shared" ca="1" si="1351"/>
        <v/>
      </c>
      <c r="N2858" s="44" t="str">
        <f t="shared" ca="1" si="1352"/>
        <v/>
      </c>
      <c r="O2858" s="108" t="str">
        <f t="shared" si="1336"/>
        <v/>
      </c>
      <c r="P2858" s="102" t="str">
        <f t="shared" si="1337"/>
        <v/>
      </c>
      <c r="Q2858" s="102" t="str">
        <f t="shared" si="1338"/>
        <v/>
      </c>
      <c r="R2858" s="120" t="str">
        <f t="shared" si="1339"/>
        <v/>
      </c>
      <c r="S2858" s="54" t="str">
        <f t="shared" si="1340"/>
        <v/>
      </c>
      <c r="T2858" s="5" t="str">
        <f t="shared" si="1341"/>
        <v/>
      </c>
      <c r="U2858" s="152" t="str">
        <f t="shared" si="1324"/>
        <v/>
      </c>
      <c r="V2858" s="152" t="str">
        <f t="shared" si="1325"/>
        <v/>
      </c>
      <c r="W2858" s="153" t="str">
        <f t="shared" si="1326"/>
        <v/>
      </c>
      <c r="X2858" s="153" t="str">
        <f t="shared" si="1327"/>
        <v/>
      </c>
      <c r="Y2858" s="153" t="str">
        <f t="shared" si="1328"/>
        <v/>
      </c>
      <c r="Z2858" s="153" t="str">
        <f t="shared" si="1329"/>
        <v/>
      </c>
      <c r="AA2858" s="152" t="str">
        <f t="shared" si="1330"/>
        <v/>
      </c>
      <c r="AB2858" s="152" t="str">
        <f t="shared" si="1331"/>
        <v/>
      </c>
      <c r="AC2858" s="154" t="str">
        <f t="shared" si="1342"/>
        <v/>
      </c>
      <c r="AD2858" s="154" t="str">
        <f t="shared" si="1343"/>
        <v/>
      </c>
      <c r="AE2858" s="3" t="str">
        <f t="shared" si="1344"/>
        <v/>
      </c>
      <c r="AF2858" s="3" t="str">
        <f t="shared" si="1345"/>
        <v/>
      </c>
      <c r="AG2858" s="3" t="str">
        <f t="shared" si="1346"/>
        <v/>
      </c>
      <c r="AH2858" s="4" t="str">
        <f t="shared" si="1347"/>
        <v/>
      </c>
      <c r="AI2858" s="75" t="str">
        <f t="shared" si="1348"/>
        <v/>
      </c>
      <c r="AJ2858" s="75" t="str">
        <f t="shared" si="1349"/>
        <v/>
      </c>
    </row>
    <row r="2859" spans="1:36" ht="14.25">
      <c r="A2859" s="41" t="str">
        <f t="shared" si="1332"/>
        <v/>
      </c>
      <c r="B2859" s="150" t="str">
        <f>IF(ISNUMBER(A2859),INDEX('MetaTrader Import'!$H$13:$J$5893,TRUNC(((A2859-$A$39+1)-1)/3)+1,MOD((A2859-$A$39+1)-1,3)+1),"")</f>
        <v/>
      </c>
      <c r="C2859" s="43" t="str">
        <f t="shared" si="1333"/>
        <v/>
      </c>
      <c r="D2859" s="43" t="str">
        <f t="shared" ca="1" si="1323"/>
        <v/>
      </c>
      <c r="E2859" s="43" t="str">
        <f t="shared" si="1334"/>
        <v/>
      </c>
      <c r="F2859" s="43" t="str">
        <f t="shared" si="1335"/>
        <v/>
      </c>
      <c r="G2859" s="43" t="str">
        <f>IF(A2859&lt;&gt;"",IF(A2859&lt;Data!$G$11*0.25,$C$13/$G$32,IF(A2859&gt;Data!$G$11*0.25,$C$13,$C$13*10)),"")</f>
        <v/>
      </c>
      <c r="H2859" s="43" t="str">
        <f>IF(A2859&lt;&gt;"",IF(Data!$G$9="constant",$C$13,IF(Data!$G$9="squeeze",G2859,F2859)),"")</f>
        <v/>
      </c>
      <c r="I2859" s="38" t="str">
        <f ca="1">IF(ISNUMBER(A2859),NORMINV(RAND(),0,IF(AND(Data!$G$9="squeeze",A2859&lt;Data!$G$11*0.25),$H$32,1)*$C$30*$C$13)*($C$14*$C$12),"")</f>
        <v/>
      </c>
      <c r="J2859" s="42" t="str">
        <f ca="1">IFERROR(IF(Data!$C$6="Real",B2859,I2859+J2858+($C$14*$C$12)*(NORMINV(RAND(),$C$15,CHOOSE($G$13,$C$13,F2859,G2859)))),"")</f>
        <v/>
      </c>
      <c r="K2859" s="88" t="str">
        <f>IF(ISNUMBER(A2859), IF($G$16="fixed",$G$17,MIN(H2859*Data!$C$7*$C$16*0.5,$C$17*Data!$C$7))*$C$12,"")</f>
        <v/>
      </c>
      <c r="L2859" s="42" t="str">
        <f t="shared" ca="1" si="1350"/>
        <v/>
      </c>
      <c r="M2859" s="44" t="str">
        <f t="shared" ca="1" si="1351"/>
        <v/>
      </c>
      <c r="N2859" s="44" t="str">
        <f t="shared" ca="1" si="1352"/>
        <v/>
      </c>
      <c r="O2859" s="108" t="str">
        <f t="shared" si="1336"/>
        <v/>
      </c>
      <c r="P2859" s="102" t="str">
        <f t="shared" si="1337"/>
        <v/>
      </c>
      <c r="Q2859" s="102" t="str">
        <f t="shared" si="1338"/>
        <v/>
      </c>
      <c r="R2859" s="120" t="str">
        <f t="shared" si="1339"/>
        <v/>
      </c>
      <c r="S2859" s="54" t="str">
        <f t="shared" si="1340"/>
        <v/>
      </c>
      <c r="T2859" s="5" t="str">
        <f t="shared" si="1341"/>
        <v/>
      </c>
      <c r="U2859" s="152" t="str">
        <f t="shared" si="1324"/>
        <v/>
      </c>
      <c r="V2859" s="152" t="str">
        <f t="shared" si="1325"/>
        <v/>
      </c>
      <c r="W2859" s="153" t="str">
        <f t="shared" si="1326"/>
        <v/>
      </c>
      <c r="X2859" s="153" t="str">
        <f t="shared" si="1327"/>
        <v/>
      </c>
      <c r="Y2859" s="153" t="str">
        <f t="shared" si="1328"/>
        <v/>
      </c>
      <c r="Z2859" s="153" t="str">
        <f t="shared" si="1329"/>
        <v/>
      </c>
      <c r="AA2859" s="152" t="str">
        <f t="shared" si="1330"/>
        <v/>
      </c>
      <c r="AB2859" s="152" t="str">
        <f t="shared" si="1331"/>
        <v/>
      </c>
      <c r="AC2859" s="154" t="str">
        <f t="shared" si="1342"/>
        <v/>
      </c>
      <c r="AD2859" s="154" t="str">
        <f t="shared" si="1343"/>
        <v/>
      </c>
      <c r="AE2859" s="3" t="str">
        <f t="shared" si="1344"/>
        <v/>
      </c>
      <c r="AF2859" s="3" t="str">
        <f t="shared" si="1345"/>
        <v/>
      </c>
      <c r="AG2859" s="3" t="str">
        <f t="shared" si="1346"/>
        <v/>
      </c>
      <c r="AH2859" s="4" t="str">
        <f t="shared" si="1347"/>
        <v/>
      </c>
      <c r="AI2859" s="75" t="str">
        <f t="shared" si="1348"/>
        <v/>
      </c>
      <c r="AJ2859" s="75" t="str">
        <f t="shared" si="1349"/>
        <v/>
      </c>
    </row>
    <row r="2860" spans="1:36" ht="14.25">
      <c r="A2860" s="41" t="str">
        <f t="shared" si="1332"/>
        <v/>
      </c>
      <c r="B2860" s="150" t="str">
        <f>IF(ISNUMBER(A2860),INDEX('MetaTrader Import'!$H$13:$J$5893,TRUNC(((A2860-$A$39+1)-1)/3)+1,MOD((A2860-$A$39+1)-1,3)+1),"")</f>
        <v/>
      </c>
      <c r="C2860" s="43" t="str">
        <f t="shared" si="1333"/>
        <v/>
      </c>
      <c r="D2860" s="43" t="str">
        <f t="shared" ca="1" si="1323"/>
        <v/>
      </c>
      <c r="E2860" s="43" t="str">
        <f t="shared" si="1334"/>
        <v/>
      </c>
      <c r="F2860" s="43" t="str">
        <f t="shared" si="1335"/>
        <v/>
      </c>
      <c r="G2860" s="43" t="str">
        <f>IF(A2860&lt;&gt;"",IF(A2860&lt;Data!$G$11*0.25,$C$13/$G$32,IF(A2860&gt;Data!$G$11*0.25,$C$13,$C$13*10)),"")</f>
        <v/>
      </c>
      <c r="H2860" s="43" t="str">
        <f>IF(A2860&lt;&gt;"",IF(Data!$G$9="constant",$C$13,IF(Data!$G$9="squeeze",G2860,F2860)),"")</f>
        <v/>
      </c>
      <c r="I2860" s="38" t="str">
        <f ca="1">IF(ISNUMBER(A2860),NORMINV(RAND(),0,IF(AND(Data!$G$9="squeeze",A2860&lt;Data!$G$11*0.25),$H$32,1)*$C$30*$C$13)*($C$14*$C$12),"")</f>
        <v/>
      </c>
      <c r="J2860" s="42" t="str">
        <f ca="1">IFERROR(IF(Data!$C$6="Real",B2860,I2860+J2859+($C$14*$C$12)*(NORMINV(RAND(),$C$15,CHOOSE($G$13,$C$13,F2860,G2860)))),"")</f>
        <v/>
      </c>
      <c r="K2860" s="88" t="str">
        <f>IF(ISNUMBER(A2860), IF($G$16="fixed",$G$17,MIN(H2860*Data!$C$7*$C$16*0.5,$C$17*Data!$C$7))*$C$12,"")</f>
        <v/>
      </c>
      <c r="L2860" s="42" t="str">
        <f t="shared" ca="1" si="1350"/>
        <v/>
      </c>
      <c r="M2860" s="44" t="str">
        <f t="shared" ca="1" si="1351"/>
        <v/>
      </c>
      <c r="N2860" s="44" t="str">
        <f t="shared" ca="1" si="1352"/>
        <v/>
      </c>
      <c r="O2860" s="108" t="str">
        <f t="shared" si="1336"/>
        <v/>
      </c>
      <c r="P2860" s="102" t="str">
        <f t="shared" si="1337"/>
        <v/>
      </c>
      <c r="Q2860" s="102" t="str">
        <f t="shared" si="1338"/>
        <v/>
      </c>
      <c r="R2860" s="120" t="str">
        <f t="shared" si="1339"/>
        <v/>
      </c>
      <c r="S2860" s="54" t="str">
        <f t="shared" si="1340"/>
        <v/>
      </c>
      <c r="T2860" s="5" t="str">
        <f t="shared" si="1341"/>
        <v/>
      </c>
      <c r="U2860" s="152" t="str">
        <f t="shared" si="1324"/>
        <v/>
      </c>
      <c r="V2860" s="152" t="str">
        <f t="shared" si="1325"/>
        <v/>
      </c>
      <c r="W2860" s="153" t="str">
        <f t="shared" si="1326"/>
        <v/>
      </c>
      <c r="X2860" s="153" t="str">
        <f t="shared" si="1327"/>
        <v/>
      </c>
      <c r="Y2860" s="153" t="str">
        <f t="shared" si="1328"/>
        <v/>
      </c>
      <c r="Z2860" s="153" t="str">
        <f t="shared" si="1329"/>
        <v/>
      </c>
      <c r="AA2860" s="152" t="str">
        <f t="shared" si="1330"/>
        <v/>
      </c>
      <c r="AB2860" s="152" t="str">
        <f t="shared" si="1331"/>
        <v/>
      </c>
      <c r="AC2860" s="154" t="str">
        <f t="shared" si="1342"/>
        <v/>
      </c>
      <c r="AD2860" s="154" t="str">
        <f t="shared" si="1343"/>
        <v/>
      </c>
      <c r="AE2860" s="3" t="str">
        <f t="shared" si="1344"/>
        <v/>
      </c>
      <c r="AF2860" s="3" t="str">
        <f t="shared" si="1345"/>
        <v/>
      </c>
      <c r="AG2860" s="3" t="str">
        <f t="shared" si="1346"/>
        <v/>
      </c>
      <c r="AH2860" s="4" t="str">
        <f t="shared" si="1347"/>
        <v/>
      </c>
      <c r="AI2860" s="75" t="str">
        <f t="shared" si="1348"/>
        <v/>
      </c>
      <c r="AJ2860" s="75" t="str">
        <f t="shared" si="1349"/>
        <v/>
      </c>
    </row>
    <row r="2861" spans="1:36" ht="14.25">
      <c r="A2861" s="41" t="str">
        <f t="shared" si="1332"/>
        <v/>
      </c>
      <c r="B2861" s="150" t="str">
        <f>IF(ISNUMBER(A2861),INDEX('MetaTrader Import'!$H$13:$J$5893,TRUNC(((A2861-$A$39+1)-1)/3)+1,MOD((A2861-$A$39+1)-1,3)+1),"")</f>
        <v/>
      </c>
      <c r="C2861" s="43" t="str">
        <f t="shared" si="1333"/>
        <v/>
      </c>
      <c r="D2861" s="43" t="str">
        <f t="shared" ca="1" si="1323"/>
        <v/>
      </c>
      <c r="E2861" s="43" t="str">
        <f t="shared" si="1334"/>
        <v/>
      </c>
      <c r="F2861" s="43" t="str">
        <f t="shared" si="1335"/>
        <v/>
      </c>
      <c r="G2861" s="43" t="str">
        <f>IF(A2861&lt;&gt;"",IF(A2861&lt;Data!$G$11*0.25,$C$13/$G$32,IF(A2861&gt;Data!$G$11*0.25,$C$13,$C$13*10)),"")</f>
        <v/>
      </c>
      <c r="H2861" s="43" t="str">
        <f>IF(A2861&lt;&gt;"",IF(Data!$G$9="constant",$C$13,IF(Data!$G$9="squeeze",G2861,F2861)),"")</f>
        <v/>
      </c>
      <c r="I2861" s="38" t="str">
        <f ca="1">IF(ISNUMBER(A2861),NORMINV(RAND(),0,IF(AND(Data!$G$9="squeeze",A2861&lt;Data!$G$11*0.25),$H$32,1)*$C$30*$C$13)*($C$14*$C$12),"")</f>
        <v/>
      </c>
      <c r="J2861" s="42" t="str">
        <f ca="1">IFERROR(IF(Data!$C$6="Real",B2861,I2861+J2860+($C$14*$C$12)*(NORMINV(RAND(),$C$15,CHOOSE($G$13,$C$13,F2861,G2861)))),"")</f>
        <v/>
      </c>
      <c r="K2861" s="88" t="str">
        <f>IF(ISNUMBER(A2861), IF($G$16="fixed",$G$17,MIN(H2861*Data!$C$7*$C$16*0.5,$C$17*Data!$C$7))*$C$12,"")</f>
        <v/>
      </c>
      <c r="L2861" s="42" t="str">
        <f t="shared" ca="1" si="1350"/>
        <v/>
      </c>
      <c r="M2861" s="44" t="str">
        <f t="shared" ca="1" si="1351"/>
        <v/>
      </c>
      <c r="N2861" s="44" t="str">
        <f t="shared" ca="1" si="1352"/>
        <v/>
      </c>
      <c r="O2861" s="108" t="str">
        <f t="shared" si="1336"/>
        <v/>
      </c>
      <c r="P2861" s="102" t="str">
        <f t="shared" si="1337"/>
        <v/>
      </c>
      <c r="Q2861" s="102" t="str">
        <f t="shared" si="1338"/>
        <v/>
      </c>
      <c r="R2861" s="120" t="str">
        <f t="shared" si="1339"/>
        <v/>
      </c>
      <c r="S2861" s="54" t="str">
        <f t="shared" si="1340"/>
        <v/>
      </c>
      <c r="T2861" s="5" t="str">
        <f t="shared" si="1341"/>
        <v/>
      </c>
      <c r="U2861" s="152" t="str">
        <f t="shared" si="1324"/>
        <v/>
      </c>
      <c r="V2861" s="152" t="str">
        <f t="shared" si="1325"/>
        <v/>
      </c>
      <c r="W2861" s="153" t="str">
        <f t="shared" si="1326"/>
        <v/>
      </c>
      <c r="X2861" s="153" t="str">
        <f t="shared" si="1327"/>
        <v/>
      </c>
      <c r="Y2861" s="153" t="str">
        <f t="shared" si="1328"/>
        <v/>
      </c>
      <c r="Z2861" s="153" t="str">
        <f t="shared" si="1329"/>
        <v/>
      </c>
      <c r="AA2861" s="152" t="str">
        <f t="shared" si="1330"/>
        <v/>
      </c>
      <c r="AB2861" s="152" t="str">
        <f t="shared" si="1331"/>
        <v/>
      </c>
      <c r="AC2861" s="154" t="str">
        <f t="shared" si="1342"/>
        <v/>
      </c>
      <c r="AD2861" s="154" t="str">
        <f t="shared" si="1343"/>
        <v/>
      </c>
      <c r="AE2861" s="3" t="str">
        <f t="shared" si="1344"/>
        <v/>
      </c>
      <c r="AF2861" s="3" t="str">
        <f t="shared" si="1345"/>
        <v/>
      </c>
      <c r="AG2861" s="3" t="str">
        <f t="shared" si="1346"/>
        <v/>
      </c>
      <c r="AH2861" s="4" t="str">
        <f t="shared" si="1347"/>
        <v/>
      </c>
      <c r="AI2861" s="75" t="str">
        <f t="shared" si="1348"/>
        <v/>
      </c>
      <c r="AJ2861" s="75" t="str">
        <f t="shared" si="1349"/>
        <v/>
      </c>
    </row>
    <row r="2862" spans="1:36" ht="14.25">
      <c r="A2862" s="41" t="str">
        <f t="shared" si="1332"/>
        <v/>
      </c>
      <c r="B2862" s="150" t="str">
        <f>IF(ISNUMBER(A2862),INDEX('MetaTrader Import'!$H$13:$J$5893,TRUNC(((A2862-$A$39+1)-1)/3)+1,MOD((A2862-$A$39+1)-1,3)+1),"")</f>
        <v/>
      </c>
      <c r="C2862" s="43" t="str">
        <f t="shared" si="1333"/>
        <v/>
      </c>
      <c r="D2862" s="43" t="str">
        <f t="shared" ca="1" si="1323"/>
        <v/>
      </c>
      <c r="E2862" s="43" t="str">
        <f t="shared" si="1334"/>
        <v/>
      </c>
      <c r="F2862" s="43" t="str">
        <f t="shared" si="1335"/>
        <v/>
      </c>
      <c r="G2862" s="43" t="str">
        <f>IF(A2862&lt;&gt;"",IF(A2862&lt;Data!$G$11*0.25,$C$13/$G$32,IF(A2862&gt;Data!$G$11*0.25,$C$13,$C$13*10)),"")</f>
        <v/>
      </c>
      <c r="H2862" s="43" t="str">
        <f>IF(A2862&lt;&gt;"",IF(Data!$G$9="constant",$C$13,IF(Data!$G$9="squeeze",G2862,F2862)),"")</f>
        <v/>
      </c>
      <c r="I2862" s="38" t="str">
        <f ca="1">IF(ISNUMBER(A2862),NORMINV(RAND(),0,IF(AND(Data!$G$9="squeeze",A2862&lt;Data!$G$11*0.25),$H$32,1)*$C$30*$C$13)*($C$14*$C$12),"")</f>
        <v/>
      </c>
      <c r="J2862" s="42" t="str">
        <f ca="1">IFERROR(IF(Data!$C$6="Real",B2862,I2862+J2861+($C$14*$C$12)*(NORMINV(RAND(),$C$15,CHOOSE($G$13,$C$13,F2862,G2862)))),"")</f>
        <v/>
      </c>
      <c r="K2862" s="88" t="str">
        <f>IF(ISNUMBER(A2862), IF($G$16="fixed",$G$17,MIN(H2862*Data!$C$7*$C$16*0.5,$C$17*Data!$C$7))*$C$12,"")</f>
        <v/>
      </c>
      <c r="L2862" s="42" t="str">
        <f t="shared" ca="1" si="1350"/>
        <v/>
      </c>
      <c r="M2862" s="44" t="str">
        <f t="shared" ca="1" si="1351"/>
        <v/>
      </c>
      <c r="N2862" s="44" t="str">
        <f t="shared" ca="1" si="1352"/>
        <v/>
      </c>
      <c r="O2862" s="108" t="str">
        <f t="shared" si="1336"/>
        <v/>
      </c>
      <c r="P2862" s="102" t="str">
        <f t="shared" si="1337"/>
        <v/>
      </c>
      <c r="Q2862" s="102" t="str">
        <f t="shared" si="1338"/>
        <v/>
      </c>
      <c r="R2862" s="120" t="str">
        <f t="shared" si="1339"/>
        <v/>
      </c>
      <c r="S2862" s="54" t="str">
        <f t="shared" si="1340"/>
        <v/>
      </c>
      <c r="T2862" s="5" t="str">
        <f t="shared" si="1341"/>
        <v/>
      </c>
      <c r="U2862" s="152" t="str">
        <f t="shared" si="1324"/>
        <v/>
      </c>
      <c r="V2862" s="152" t="str">
        <f t="shared" si="1325"/>
        <v/>
      </c>
      <c r="W2862" s="153" t="str">
        <f t="shared" si="1326"/>
        <v/>
      </c>
      <c r="X2862" s="153" t="str">
        <f t="shared" si="1327"/>
        <v/>
      </c>
      <c r="Y2862" s="153" t="str">
        <f t="shared" si="1328"/>
        <v/>
      </c>
      <c r="Z2862" s="153" t="str">
        <f t="shared" si="1329"/>
        <v/>
      </c>
      <c r="AA2862" s="152" t="str">
        <f t="shared" si="1330"/>
        <v/>
      </c>
      <c r="AB2862" s="152" t="str">
        <f t="shared" si="1331"/>
        <v/>
      </c>
      <c r="AC2862" s="154" t="str">
        <f t="shared" si="1342"/>
        <v/>
      </c>
      <c r="AD2862" s="154" t="str">
        <f t="shared" si="1343"/>
        <v/>
      </c>
      <c r="AE2862" s="3" t="str">
        <f t="shared" si="1344"/>
        <v/>
      </c>
      <c r="AF2862" s="3" t="str">
        <f t="shared" si="1345"/>
        <v/>
      </c>
      <c r="AG2862" s="3" t="str">
        <f t="shared" si="1346"/>
        <v/>
      </c>
      <c r="AH2862" s="4" t="str">
        <f t="shared" si="1347"/>
        <v/>
      </c>
      <c r="AI2862" s="75" t="str">
        <f t="shared" si="1348"/>
        <v/>
      </c>
      <c r="AJ2862" s="75" t="str">
        <f t="shared" si="1349"/>
        <v/>
      </c>
    </row>
    <row r="2863" spans="1:36" ht="14.25">
      <c r="A2863" s="41" t="str">
        <f t="shared" si="1332"/>
        <v/>
      </c>
      <c r="B2863" s="150" t="str">
        <f>IF(ISNUMBER(A2863),INDEX('MetaTrader Import'!$H$13:$J$5893,TRUNC(((A2863-$A$39+1)-1)/3)+1,MOD((A2863-$A$39+1)-1,3)+1),"")</f>
        <v/>
      </c>
      <c r="C2863" s="43" t="str">
        <f t="shared" si="1333"/>
        <v/>
      </c>
      <c r="D2863" s="43" t="str">
        <f t="shared" ca="1" si="1323"/>
        <v/>
      </c>
      <c r="E2863" s="43" t="str">
        <f t="shared" si="1334"/>
        <v/>
      </c>
      <c r="F2863" s="43" t="str">
        <f t="shared" si="1335"/>
        <v/>
      </c>
      <c r="G2863" s="43" t="str">
        <f>IF(A2863&lt;&gt;"",IF(A2863&lt;Data!$G$11*0.25,$C$13/$G$32,IF(A2863&gt;Data!$G$11*0.25,$C$13,$C$13*10)),"")</f>
        <v/>
      </c>
      <c r="H2863" s="43" t="str">
        <f>IF(A2863&lt;&gt;"",IF(Data!$G$9="constant",$C$13,IF(Data!$G$9="squeeze",G2863,F2863)),"")</f>
        <v/>
      </c>
      <c r="I2863" s="38" t="str">
        <f ca="1">IF(ISNUMBER(A2863),NORMINV(RAND(),0,IF(AND(Data!$G$9="squeeze",A2863&lt;Data!$G$11*0.25),$H$32,1)*$C$30*$C$13)*($C$14*$C$12),"")</f>
        <v/>
      </c>
      <c r="J2863" s="42" t="str">
        <f ca="1">IFERROR(IF(Data!$C$6="Real",B2863,I2863+J2862+($C$14*$C$12)*(NORMINV(RAND(),$C$15,CHOOSE($G$13,$C$13,F2863,G2863)))),"")</f>
        <v/>
      </c>
      <c r="K2863" s="88" t="str">
        <f>IF(ISNUMBER(A2863), IF($G$16="fixed",$G$17,MIN(H2863*Data!$C$7*$C$16*0.5,$C$17*Data!$C$7))*$C$12,"")</f>
        <v/>
      </c>
      <c r="L2863" s="42" t="str">
        <f t="shared" ca="1" si="1350"/>
        <v/>
      </c>
      <c r="M2863" s="44" t="str">
        <f t="shared" ca="1" si="1351"/>
        <v/>
      </c>
      <c r="N2863" s="44" t="str">
        <f t="shared" ca="1" si="1352"/>
        <v/>
      </c>
      <c r="O2863" s="108" t="str">
        <f t="shared" si="1336"/>
        <v/>
      </c>
      <c r="P2863" s="102" t="str">
        <f t="shared" si="1337"/>
        <v/>
      </c>
      <c r="Q2863" s="102" t="str">
        <f t="shared" si="1338"/>
        <v/>
      </c>
      <c r="R2863" s="120" t="str">
        <f t="shared" si="1339"/>
        <v/>
      </c>
      <c r="S2863" s="54" t="str">
        <f t="shared" si="1340"/>
        <v/>
      </c>
      <c r="T2863" s="5" t="str">
        <f t="shared" si="1341"/>
        <v/>
      </c>
      <c r="U2863" s="152" t="str">
        <f t="shared" si="1324"/>
        <v/>
      </c>
      <c r="V2863" s="152" t="str">
        <f t="shared" si="1325"/>
        <v/>
      </c>
      <c r="W2863" s="153" t="str">
        <f t="shared" si="1326"/>
        <v/>
      </c>
      <c r="X2863" s="153" t="str">
        <f t="shared" si="1327"/>
        <v/>
      </c>
      <c r="Y2863" s="153" t="str">
        <f t="shared" si="1328"/>
        <v/>
      </c>
      <c r="Z2863" s="153" t="str">
        <f t="shared" si="1329"/>
        <v/>
      </c>
      <c r="AA2863" s="152" t="str">
        <f t="shared" si="1330"/>
        <v/>
      </c>
      <c r="AB2863" s="152" t="str">
        <f t="shared" si="1331"/>
        <v/>
      </c>
      <c r="AC2863" s="154" t="str">
        <f t="shared" si="1342"/>
        <v/>
      </c>
      <c r="AD2863" s="154" t="str">
        <f t="shared" si="1343"/>
        <v/>
      </c>
      <c r="AE2863" s="3" t="str">
        <f t="shared" si="1344"/>
        <v/>
      </c>
      <c r="AF2863" s="3" t="str">
        <f t="shared" si="1345"/>
        <v/>
      </c>
      <c r="AG2863" s="3" t="str">
        <f t="shared" si="1346"/>
        <v/>
      </c>
      <c r="AH2863" s="4" t="str">
        <f t="shared" si="1347"/>
        <v/>
      </c>
      <c r="AI2863" s="75" t="str">
        <f t="shared" si="1348"/>
        <v/>
      </c>
      <c r="AJ2863" s="75" t="str">
        <f t="shared" si="1349"/>
        <v/>
      </c>
    </row>
    <row r="2864" spans="1:36" ht="14.25">
      <c r="A2864" s="41" t="str">
        <f t="shared" si="1332"/>
        <v/>
      </c>
      <c r="B2864" s="150" t="str">
        <f>IF(ISNUMBER(A2864),INDEX('MetaTrader Import'!$H$13:$J$5893,TRUNC(((A2864-$A$39+1)-1)/3)+1,MOD((A2864-$A$39+1)-1,3)+1),"")</f>
        <v/>
      </c>
      <c r="C2864" s="43" t="str">
        <f t="shared" si="1333"/>
        <v/>
      </c>
      <c r="D2864" s="43" t="str">
        <f t="shared" ca="1" si="1323"/>
        <v/>
      </c>
      <c r="E2864" s="43" t="str">
        <f t="shared" si="1334"/>
        <v/>
      </c>
      <c r="F2864" s="43" t="str">
        <f t="shared" si="1335"/>
        <v/>
      </c>
      <c r="G2864" s="43" t="str">
        <f>IF(A2864&lt;&gt;"",IF(A2864&lt;Data!$G$11*0.25,$C$13/$G$32,IF(A2864&gt;Data!$G$11*0.25,$C$13,$C$13*10)),"")</f>
        <v/>
      </c>
      <c r="H2864" s="43" t="str">
        <f>IF(A2864&lt;&gt;"",IF(Data!$G$9="constant",$C$13,IF(Data!$G$9="squeeze",G2864,F2864)),"")</f>
        <v/>
      </c>
      <c r="I2864" s="38" t="str">
        <f ca="1">IF(ISNUMBER(A2864),NORMINV(RAND(),0,IF(AND(Data!$G$9="squeeze",A2864&lt;Data!$G$11*0.25),$H$32,1)*$C$30*$C$13)*($C$14*$C$12),"")</f>
        <v/>
      </c>
      <c r="J2864" s="42" t="str">
        <f ca="1">IFERROR(IF(Data!$C$6="Real",B2864,I2864+J2863+($C$14*$C$12)*(NORMINV(RAND(),$C$15,CHOOSE($G$13,$C$13,F2864,G2864)))),"")</f>
        <v/>
      </c>
      <c r="K2864" s="88" t="str">
        <f>IF(ISNUMBER(A2864), IF($G$16="fixed",$G$17,MIN(H2864*Data!$C$7*$C$16*0.5,$C$17*Data!$C$7))*$C$12,"")</f>
        <v/>
      </c>
      <c r="L2864" s="42" t="str">
        <f t="shared" ca="1" si="1350"/>
        <v/>
      </c>
      <c r="M2864" s="44" t="str">
        <f t="shared" ca="1" si="1351"/>
        <v/>
      </c>
      <c r="N2864" s="44" t="str">
        <f t="shared" ca="1" si="1352"/>
        <v/>
      </c>
      <c r="O2864" s="108" t="str">
        <f t="shared" si="1336"/>
        <v/>
      </c>
      <c r="P2864" s="102" t="str">
        <f t="shared" si="1337"/>
        <v/>
      </c>
      <c r="Q2864" s="102" t="str">
        <f t="shared" si="1338"/>
        <v/>
      </c>
      <c r="R2864" s="120" t="str">
        <f t="shared" si="1339"/>
        <v/>
      </c>
      <c r="S2864" s="54" t="str">
        <f t="shared" si="1340"/>
        <v/>
      </c>
      <c r="T2864" s="5" t="str">
        <f t="shared" si="1341"/>
        <v/>
      </c>
      <c r="U2864" s="152" t="str">
        <f t="shared" si="1324"/>
        <v/>
      </c>
      <c r="V2864" s="152" t="str">
        <f t="shared" si="1325"/>
        <v/>
      </c>
      <c r="W2864" s="153" t="str">
        <f t="shared" si="1326"/>
        <v/>
      </c>
      <c r="X2864" s="153" t="str">
        <f t="shared" si="1327"/>
        <v/>
      </c>
      <c r="Y2864" s="153" t="str">
        <f t="shared" si="1328"/>
        <v/>
      </c>
      <c r="Z2864" s="153" t="str">
        <f t="shared" si="1329"/>
        <v/>
      </c>
      <c r="AA2864" s="152" t="str">
        <f t="shared" si="1330"/>
        <v/>
      </c>
      <c r="AB2864" s="152" t="str">
        <f t="shared" si="1331"/>
        <v/>
      </c>
      <c r="AC2864" s="154" t="str">
        <f t="shared" si="1342"/>
        <v/>
      </c>
      <c r="AD2864" s="154" t="str">
        <f t="shared" si="1343"/>
        <v/>
      </c>
      <c r="AE2864" s="3" t="str">
        <f t="shared" si="1344"/>
        <v/>
      </c>
      <c r="AF2864" s="3" t="str">
        <f t="shared" si="1345"/>
        <v/>
      </c>
      <c r="AG2864" s="3" t="str">
        <f t="shared" si="1346"/>
        <v/>
      </c>
      <c r="AH2864" s="4" t="str">
        <f t="shared" si="1347"/>
        <v/>
      </c>
      <c r="AI2864" s="75" t="str">
        <f t="shared" si="1348"/>
        <v/>
      </c>
      <c r="AJ2864" s="75" t="str">
        <f t="shared" si="1349"/>
        <v/>
      </c>
    </row>
    <row r="2865" spans="1:36" ht="14.25">
      <c r="A2865" s="41" t="str">
        <f t="shared" si="1332"/>
        <v/>
      </c>
      <c r="B2865" s="150" t="str">
        <f>IF(ISNUMBER(A2865),INDEX('MetaTrader Import'!$H$13:$J$5893,TRUNC(((A2865-$A$39+1)-1)/3)+1,MOD((A2865-$A$39+1)-1,3)+1),"")</f>
        <v/>
      </c>
      <c r="C2865" s="43" t="str">
        <f t="shared" si="1333"/>
        <v/>
      </c>
      <c r="D2865" s="43" t="str">
        <f t="shared" ca="1" si="1323"/>
        <v/>
      </c>
      <c r="E2865" s="43" t="str">
        <f t="shared" si="1334"/>
        <v/>
      </c>
      <c r="F2865" s="43" t="str">
        <f t="shared" si="1335"/>
        <v/>
      </c>
      <c r="G2865" s="43" t="str">
        <f>IF(A2865&lt;&gt;"",IF(A2865&lt;Data!$G$11*0.25,$C$13/$G$32,IF(A2865&gt;Data!$G$11*0.25,$C$13,$C$13*10)),"")</f>
        <v/>
      </c>
      <c r="H2865" s="43" t="str">
        <f>IF(A2865&lt;&gt;"",IF(Data!$G$9="constant",$C$13,IF(Data!$G$9="squeeze",G2865,F2865)),"")</f>
        <v/>
      </c>
      <c r="I2865" s="38" t="str">
        <f ca="1">IF(ISNUMBER(A2865),NORMINV(RAND(),0,IF(AND(Data!$G$9="squeeze",A2865&lt;Data!$G$11*0.25),$H$32,1)*$C$30*$C$13)*($C$14*$C$12),"")</f>
        <v/>
      </c>
      <c r="J2865" s="42" t="str">
        <f ca="1">IFERROR(IF(Data!$C$6="Real",B2865,I2865+J2864+($C$14*$C$12)*(NORMINV(RAND(),$C$15,CHOOSE($G$13,$C$13,F2865,G2865)))),"")</f>
        <v/>
      </c>
      <c r="K2865" s="88" t="str">
        <f>IF(ISNUMBER(A2865), IF($G$16="fixed",$G$17,MIN(H2865*Data!$C$7*$C$16*0.5,$C$17*Data!$C$7))*$C$12,"")</f>
        <v/>
      </c>
      <c r="L2865" s="42" t="str">
        <f t="shared" ca="1" si="1350"/>
        <v/>
      </c>
      <c r="M2865" s="44" t="str">
        <f t="shared" ca="1" si="1351"/>
        <v/>
      </c>
      <c r="N2865" s="44" t="str">
        <f t="shared" ca="1" si="1352"/>
        <v/>
      </c>
      <c r="O2865" s="108" t="str">
        <f t="shared" si="1336"/>
        <v/>
      </c>
      <c r="P2865" s="102" t="str">
        <f t="shared" si="1337"/>
        <v/>
      </c>
      <c r="Q2865" s="102" t="str">
        <f t="shared" si="1338"/>
        <v/>
      </c>
      <c r="R2865" s="120" t="str">
        <f t="shared" si="1339"/>
        <v/>
      </c>
      <c r="S2865" s="54" t="str">
        <f t="shared" si="1340"/>
        <v/>
      </c>
      <c r="T2865" s="5" t="str">
        <f t="shared" si="1341"/>
        <v/>
      </c>
      <c r="U2865" s="152" t="str">
        <f t="shared" si="1324"/>
        <v/>
      </c>
      <c r="V2865" s="152" t="str">
        <f t="shared" si="1325"/>
        <v/>
      </c>
      <c r="W2865" s="153" t="str">
        <f t="shared" si="1326"/>
        <v/>
      </c>
      <c r="X2865" s="153" t="str">
        <f t="shared" si="1327"/>
        <v/>
      </c>
      <c r="Y2865" s="153" t="str">
        <f t="shared" si="1328"/>
        <v/>
      </c>
      <c r="Z2865" s="153" t="str">
        <f t="shared" si="1329"/>
        <v/>
      </c>
      <c r="AA2865" s="152" t="str">
        <f t="shared" si="1330"/>
        <v/>
      </c>
      <c r="AB2865" s="152" t="str">
        <f t="shared" si="1331"/>
        <v/>
      </c>
      <c r="AC2865" s="154" t="str">
        <f t="shared" si="1342"/>
        <v/>
      </c>
      <c r="AD2865" s="154" t="str">
        <f t="shared" si="1343"/>
        <v/>
      </c>
      <c r="AE2865" s="3" t="str">
        <f t="shared" si="1344"/>
        <v/>
      </c>
      <c r="AF2865" s="3" t="str">
        <f t="shared" si="1345"/>
        <v/>
      </c>
      <c r="AG2865" s="3" t="str">
        <f t="shared" si="1346"/>
        <v/>
      </c>
      <c r="AH2865" s="4" t="str">
        <f t="shared" si="1347"/>
        <v/>
      </c>
      <c r="AI2865" s="75" t="str">
        <f t="shared" si="1348"/>
        <v/>
      </c>
      <c r="AJ2865" s="75" t="str">
        <f t="shared" si="1349"/>
        <v/>
      </c>
    </row>
    <row r="2866" spans="1:36" ht="14.25">
      <c r="A2866" s="41" t="str">
        <f t="shared" si="1332"/>
        <v/>
      </c>
      <c r="B2866" s="150" t="str">
        <f>IF(ISNUMBER(A2866),INDEX('MetaTrader Import'!$H$13:$J$5893,TRUNC(((A2866-$A$39+1)-1)/3)+1,MOD((A2866-$A$39+1)-1,3)+1),"")</f>
        <v/>
      </c>
      <c r="C2866" s="43" t="str">
        <f t="shared" si="1333"/>
        <v/>
      </c>
      <c r="D2866" s="43" t="str">
        <f t="shared" ca="1" si="1323"/>
        <v/>
      </c>
      <c r="E2866" s="43" t="str">
        <f t="shared" si="1334"/>
        <v/>
      </c>
      <c r="F2866" s="43" t="str">
        <f t="shared" si="1335"/>
        <v/>
      </c>
      <c r="G2866" s="43" t="str">
        <f>IF(A2866&lt;&gt;"",IF(A2866&lt;Data!$G$11*0.25,$C$13/$G$32,IF(A2866&gt;Data!$G$11*0.25,$C$13,$C$13*10)),"")</f>
        <v/>
      </c>
      <c r="H2866" s="43" t="str">
        <f>IF(A2866&lt;&gt;"",IF(Data!$G$9="constant",$C$13,IF(Data!$G$9="squeeze",G2866,F2866)),"")</f>
        <v/>
      </c>
      <c r="I2866" s="38" t="str">
        <f ca="1">IF(ISNUMBER(A2866),NORMINV(RAND(),0,IF(AND(Data!$G$9="squeeze",A2866&lt;Data!$G$11*0.25),$H$32,1)*$C$30*$C$13)*($C$14*$C$12),"")</f>
        <v/>
      </c>
      <c r="J2866" s="42" t="str">
        <f ca="1">IFERROR(IF(Data!$C$6="Real",B2866,I2866+J2865+($C$14*$C$12)*(NORMINV(RAND(),$C$15,CHOOSE($G$13,$C$13,F2866,G2866)))),"")</f>
        <v/>
      </c>
      <c r="K2866" s="88" t="str">
        <f>IF(ISNUMBER(A2866), IF($G$16="fixed",$G$17,MIN(H2866*Data!$C$7*$C$16*0.5,$C$17*Data!$C$7))*$C$12,"")</f>
        <v/>
      </c>
      <c r="L2866" s="42" t="str">
        <f t="shared" ca="1" si="1350"/>
        <v/>
      </c>
      <c r="M2866" s="44" t="str">
        <f t="shared" ca="1" si="1351"/>
        <v/>
      </c>
      <c r="N2866" s="44" t="str">
        <f t="shared" ca="1" si="1352"/>
        <v/>
      </c>
      <c r="O2866" s="108" t="str">
        <f t="shared" si="1336"/>
        <v/>
      </c>
      <c r="P2866" s="102" t="str">
        <f t="shared" si="1337"/>
        <v/>
      </c>
      <c r="Q2866" s="102" t="str">
        <f t="shared" si="1338"/>
        <v/>
      </c>
      <c r="R2866" s="120" t="str">
        <f t="shared" si="1339"/>
        <v/>
      </c>
      <c r="S2866" s="54" t="str">
        <f t="shared" si="1340"/>
        <v/>
      </c>
      <c r="T2866" s="5" t="str">
        <f t="shared" si="1341"/>
        <v/>
      </c>
      <c r="U2866" s="152" t="str">
        <f t="shared" si="1324"/>
        <v/>
      </c>
      <c r="V2866" s="152" t="str">
        <f t="shared" si="1325"/>
        <v/>
      </c>
      <c r="W2866" s="153" t="str">
        <f t="shared" si="1326"/>
        <v/>
      </c>
      <c r="X2866" s="153" t="str">
        <f t="shared" si="1327"/>
        <v/>
      </c>
      <c r="Y2866" s="153" t="str">
        <f t="shared" si="1328"/>
        <v/>
      </c>
      <c r="Z2866" s="153" t="str">
        <f t="shared" si="1329"/>
        <v/>
      </c>
      <c r="AA2866" s="152" t="str">
        <f t="shared" si="1330"/>
        <v/>
      </c>
      <c r="AB2866" s="152" t="str">
        <f t="shared" si="1331"/>
        <v/>
      </c>
      <c r="AC2866" s="154" t="str">
        <f t="shared" si="1342"/>
        <v/>
      </c>
      <c r="AD2866" s="154" t="str">
        <f t="shared" si="1343"/>
        <v/>
      </c>
      <c r="AE2866" s="3" t="str">
        <f t="shared" si="1344"/>
        <v/>
      </c>
      <c r="AF2866" s="3" t="str">
        <f t="shared" si="1345"/>
        <v/>
      </c>
      <c r="AG2866" s="3" t="str">
        <f t="shared" si="1346"/>
        <v/>
      </c>
      <c r="AH2866" s="4" t="str">
        <f t="shared" si="1347"/>
        <v/>
      </c>
      <c r="AI2866" s="75" t="str">
        <f t="shared" si="1348"/>
        <v/>
      </c>
      <c r="AJ2866" s="75" t="str">
        <f t="shared" si="1349"/>
        <v/>
      </c>
    </row>
    <row r="2867" spans="1:36" ht="14.25">
      <c r="A2867" s="41" t="str">
        <f t="shared" si="1332"/>
        <v/>
      </c>
      <c r="B2867" s="150" t="str">
        <f>IF(ISNUMBER(A2867),INDEX('MetaTrader Import'!$H$13:$J$5893,TRUNC(((A2867-$A$39+1)-1)/3)+1,MOD((A2867-$A$39+1)-1,3)+1),"")</f>
        <v/>
      </c>
      <c r="C2867" s="43" t="str">
        <f t="shared" si="1333"/>
        <v/>
      </c>
      <c r="D2867" s="43" t="str">
        <f t="shared" ca="1" si="1323"/>
        <v/>
      </c>
      <c r="E2867" s="43" t="str">
        <f t="shared" si="1334"/>
        <v/>
      </c>
      <c r="F2867" s="43" t="str">
        <f t="shared" si="1335"/>
        <v/>
      </c>
      <c r="G2867" s="43" t="str">
        <f>IF(A2867&lt;&gt;"",IF(A2867&lt;Data!$G$11*0.25,$C$13/$G$32,IF(A2867&gt;Data!$G$11*0.25,$C$13,$C$13*10)),"")</f>
        <v/>
      </c>
      <c r="H2867" s="43" t="str">
        <f>IF(A2867&lt;&gt;"",IF(Data!$G$9="constant",$C$13,IF(Data!$G$9="squeeze",G2867,F2867)),"")</f>
        <v/>
      </c>
      <c r="I2867" s="38" t="str">
        <f ca="1">IF(ISNUMBER(A2867),NORMINV(RAND(),0,IF(AND(Data!$G$9="squeeze",A2867&lt;Data!$G$11*0.25),$H$32,1)*$C$30*$C$13)*($C$14*$C$12),"")</f>
        <v/>
      </c>
      <c r="J2867" s="42" t="str">
        <f ca="1">IFERROR(IF(Data!$C$6="Real",B2867,I2867+J2866+($C$14*$C$12)*(NORMINV(RAND(),$C$15,CHOOSE($G$13,$C$13,F2867,G2867)))),"")</f>
        <v/>
      </c>
      <c r="K2867" s="88" t="str">
        <f>IF(ISNUMBER(A2867), IF($G$16="fixed",$G$17,MIN(H2867*Data!$C$7*$C$16*0.5,$C$17*Data!$C$7))*$C$12,"")</f>
        <v/>
      </c>
      <c r="L2867" s="42" t="str">
        <f t="shared" ca="1" si="1350"/>
        <v/>
      </c>
      <c r="M2867" s="44" t="str">
        <f t="shared" ca="1" si="1351"/>
        <v/>
      </c>
      <c r="N2867" s="44" t="str">
        <f t="shared" ca="1" si="1352"/>
        <v/>
      </c>
      <c r="O2867" s="108" t="str">
        <f t="shared" si="1336"/>
        <v/>
      </c>
      <c r="P2867" s="102" t="str">
        <f t="shared" si="1337"/>
        <v/>
      </c>
      <c r="Q2867" s="102" t="str">
        <f t="shared" si="1338"/>
        <v/>
      </c>
      <c r="R2867" s="120" t="str">
        <f t="shared" si="1339"/>
        <v/>
      </c>
      <c r="S2867" s="54" t="str">
        <f t="shared" si="1340"/>
        <v/>
      </c>
      <c r="T2867" s="5" t="str">
        <f t="shared" si="1341"/>
        <v/>
      </c>
      <c r="U2867" s="152" t="str">
        <f t="shared" si="1324"/>
        <v/>
      </c>
      <c r="V2867" s="152" t="str">
        <f t="shared" si="1325"/>
        <v/>
      </c>
      <c r="W2867" s="153" t="str">
        <f t="shared" si="1326"/>
        <v/>
      </c>
      <c r="X2867" s="153" t="str">
        <f t="shared" si="1327"/>
        <v/>
      </c>
      <c r="Y2867" s="153" t="str">
        <f t="shared" si="1328"/>
        <v/>
      </c>
      <c r="Z2867" s="153" t="str">
        <f t="shared" si="1329"/>
        <v/>
      </c>
      <c r="AA2867" s="152" t="str">
        <f t="shared" si="1330"/>
        <v/>
      </c>
      <c r="AB2867" s="152" t="str">
        <f t="shared" si="1331"/>
        <v/>
      </c>
      <c r="AC2867" s="154" t="str">
        <f t="shared" si="1342"/>
        <v/>
      </c>
      <c r="AD2867" s="154" t="str">
        <f t="shared" si="1343"/>
        <v/>
      </c>
      <c r="AE2867" s="3" t="str">
        <f t="shared" si="1344"/>
        <v/>
      </c>
      <c r="AF2867" s="3" t="str">
        <f t="shared" si="1345"/>
        <v/>
      </c>
      <c r="AG2867" s="3" t="str">
        <f t="shared" si="1346"/>
        <v/>
      </c>
      <c r="AH2867" s="4" t="str">
        <f t="shared" si="1347"/>
        <v/>
      </c>
      <c r="AI2867" s="75" t="str">
        <f t="shared" si="1348"/>
        <v/>
      </c>
      <c r="AJ2867" s="75" t="str">
        <f t="shared" si="1349"/>
        <v/>
      </c>
    </row>
    <row r="2868" spans="1:36" ht="14.25">
      <c r="A2868" s="41" t="str">
        <f t="shared" si="1332"/>
        <v/>
      </c>
      <c r="B2868" s="150" t="str">
        <f>IF(ISNUMBER(A2868),INDEX('MetaTrader Import'!$H$13:$J$5893,TRUNC(((A2868-$A$39+1)-1)/3)+1,MOD((A2868-$A$39+1)-1,3)+1),"")</f>
        <v/>
      </c>
      <c r="C2868" s="43" t="str">
        <f t="shared" si="1333"/>
        <v/>
      </c>
      <c r="D2868" s="43" t="str">
        <f t="shared" ca="1" si="1323"/>
        <v/>
      </c>
      <c r="E2868" s="43" t="str">
        <f t="shared" si="1334"/>
        <v/>
      </c>
      <c r="F2868" s="43" t="str">
        <f t="shared" si="1335"/>
        <v/>
      </c>
      <c r="G2868" s="43" t="str">
        <f>IF(A2868&lt;&gt;"",IF(A2868&lt;Data!$G$11*0.25,$C$13/$G$32,IF(A2868&gt;Data!$G$11*0.25,$C$13,$C$13*10)),"")</f>
        <v/>
      </c>
      <c r="H2868" s="43" t="str">
        <f>IF(A2868&lt;&gt;"",IF(Data!$G$9="constant",$C$13,IF(Data!$G$9="squeeze",G2868,F2868)),"")</f>
        <v/>
      </c>
      <c r="I2868" s="38" t="str">
        <f ca="1">IF(ISNUMBER(A2868),NORMINV(RAND(),0,IF(AND(Data!$G$9="squeeze",A2868&lt;Data!$G$11*0.25),$H$32,1)*$C$30*$C$13)*($C$14*$C$12),"")</f>
        <v/>
      </c>
      <c r="J2868" s="42" t="str">
        <f ca="1">IFERROR(IF(Data!$C$6="Real",B2868,I2868+J2867+($C$14*$C$12)*(NORMINV(RAND(),$C$15,CHOOSE($G$13,$C$13,F2868,G2868)))),"")</f>
        <v/>
      </c>
      <c r="K2868" s="88" t="str">
        <f>IF(ISNUMBER(A2868), IF($G$16="fixed",$G$17,MIN(H2868*Data!$C$7*$C$16*0.5,$C$17*Data!$C$7))*$C$12,"")</f>
        <v/>
      </c>
      <c r="L2868" s="42" t="str">
        <f t="shared" ca="1" si="1350"/>
        <v/>
      </c>
      <c r="M2868" s="44" t="str">
        <f t="shared" ca="1" si="1351"/>
        <v/>
      </c>
      <c r="N2868" s="44" t="str">
        <f t="shared" ca="1" si="1352"/>
        <v/>
      </c>
      <c r="O2868" s="108" t="str">
        <f t="shared" si="1336"/>
        <v/>
      </c>
      <c r="P2868" s="102" t="str">
        <f t="shared" si="1337"/>
        <v/>
      </c>
      <c r="Q2868" s="102" t="str">
        <f t="shared" si="1338"/>
        <v/>
      </c>
      <c r="R2868" s="120" t="str">
        <f t="shared" si="1339"/>
        <v/>
      </c>
      <c r="S2868" s="54" t="str">
        <f t="shared" si="1340"/>
        <v/>
      </c>
      <c r="T2868" s="5" t="str">
        <f t="shared" si="1341"/>
        <v/>
      </c>
      <c r="U2868" s="152" t="str">
        <f t="shared" si="1324"/>
        <v/>
      </c>
      <c r="V2868" s="152" t="str">
        <f t="shared" si="1325"/>
        <v/>
      </c>
      <c r="W2868" s="153" t="str">
        <f t="shared" si="1326"/>
        <v/>
      </c>
      <c r="X2868" s="153" t="str">
        <f t="shared" si="1327"/>
        <v/>
      </c>
      <c r="Y2868" s="153" t="str">
        <f t="shared" si="1328"/>
        <v/>
      </c>
      <c r="Z2868" s="153" t="str">
        <f t="shared" si="1329"/>
        <v/>
      </c>
      <c r="AA2868" s="152" t="str">
        <f t="shared" si="1330"/>
        <v/>
      </c>
      <c r="AB2868" s="152" t="str">
        <f t="shared" si="1331"/>
        <v/>
      </c>
      <c r="AC2868" s="154" t="str">
        <f t="shared" si="1342"/>
        <v/>
      </c>
      <c r="AD2868" s="154" t="str">
        <f t="shared" si="1343"/>
        <v/>
      </c>
      <c r="AE2868" s="3" t="str">
        <f t="shared" si="1344"/>
        <v/>
      </c>
      <c r="AF2868" s="3" t="str">
        <f t="shared" si="1345"/>
        <v/>
      </c>
      <c r="AG2868" s="3" t="str">
        <f t="shared" si="1346"/>
        <v/>
      </c>
      <c r="AH2868" s="4" t="str">
        <f t="shared" si="1347"/>
        <v/>
      </c>
      <c r="AI2868" s="75" t="str">
        <f t="shared" si="1348"/>
        <v/>
      </c>
      <c r="AJ2868" s="75" t="str">
        <f t="shared" si="1349"/>
        <v/>
      </c>
    </row>
    <row r="2869" spans="1:36" ht="14.25">
      <c r="A2869" s="41" t="str">
        <f t="shared" si="1332"/>
        <v/>
      </c>
      <c r="B2869" s="150" t="str">
        <f>IF(ISNUMBER(A2869),INDEX('MetaTrader Import'!$H$13:$J$5893,TRUNC(((A2869-$A$39+1)-1)/3)+1,MOD((A2869-$A$39+1)-1,3)+1),"")</f>
        <v/>
      </c>
      <c r="C2869" s="43" t="str">
        <f t="shared" si="1333"/>
        <v/>
      </c>
      <c r="D2869" s="43" t="str">
        <f t="shared" ca="1" si="1323"/>
        <v/>
      </c>
      <c r="E2869" s="43" t="str">
        <f t="shared" si="1334"/>
        <v/>
      </c>
      <c r="F2869" s="43" t="str">
        <f t="shared" si="1335"/>
        <v/>
      </c>
      <c r="G2869" s="43" t="str">
        <f>IF(A2869&lt;&gt;"",IF(A2869&lt;Data!$G$11*0.25,$C$13/$G$32,IF(A2869&gt;Data!$G$11*0.25,$C$13,$C$13*10)),"")</f>
        <v/>
      </c>
      <c r="H2869" s="43" t="str">
        <f>IF(A2869&lt;&gt;"",IF(Data!$G$9="constant",$C$13,IF(Data!$G$9="squeeze",G2869,F2869)),"")</f>
        <v/>
      </c>
      <c r="I2869" s="38" t="str">
        <f ca="1">IF(ISNUMBER(A2869),NORMINV(RAND(),0,IF(AND(Data!$G$9="squeeze",A2869&lt;Data!$G$11*0.25),$H$32,1)*$C$30*$C$13)*($C$14*$C$12),"")</f>
        <v/>
      </c>
      <c r="J2869" s="42" t="str">
        <f ca="1">IFERROR(IF(Data!$C$6="Real",B2869,I2869+J2868+($C$14*$C$12)*(NORMINV(RAND(),$C$15,CHOOSE($G$13,$C$13,F2869,G2869)))),"")</f>
        <v/>
      </c>
      <c r="K2869" s="88" t="str">
        <f>IF(ISNUMBER(A2869), IF($G$16="fixed",$G$17,MIN(H2869*Data!$C$7*$C$16*0.5,$C$17*Data!$C$7))*$C$12,"")</f>
        <v/>
      </c>
      <c r="L2869" s="42" t="str">
        <f t="shared" ca="1" si="1350"/>
        <v/>
      </c>
      <c r="M2869" s="44" t="str">
        <f t="shared" ca="1" si="1351"/>
        <v/>
      </c>
      <c r="N2869" s="44" t="str">
        <f t="shared" ca="1" si="1352"/>
        <v/>
      </c>
      <c r="O2869" s="108" t="str">
        <f t="shared" si="1336"/>
        <v/>
      </c>
      <c r="P2869" s="102" t="str">
        <f t="shared" si="1337"/>
        <v/>
      </c>
      <c r="Q2869" s="102" t="str">
        <f t="shared" si="1338"/>
        <v/>
      </c>
      <c r="R2869" s="120" t="str">
        <f t="shared" si="1339"/>
        <v/>
      </c>
      <c r="S2869" s="54" t="str">
        <f t="shared" si="1340"/>
        <v/>
      </c>
      <c r="T2869" s="5" t="str">
        <f t="shared" si="1341"/>
        <v/>
      </c>
      <c r="U2869" s="152" t="str">
        <f t="shared" si="1324"/>
        <v/>
      </c>
      <c r="V2869" s="152" t="str">
        <f t="shared" si="1325"/>
        <v/>
      </c>
      <c r="W2869" s="153" t="str">
        <f t="shared" si="1326"/>
        <v/>
      </c>
      <c r="X2869" s="153" t="str">
        <f t="shared" si="1327"/>
        <v/>
      </c>
      <c r="Y2869" s="153" t="str">
        <f t="shared" si="1328"/>
        <v/>
      </c>
      <c r="Z2869" s="153" t="str">
        <f t="shared" si="1329"/>
        <v/>
      </c>
      <c r="AA2869" s="152" t="str">
        <f t="shared" si="1330"/>
        <v/>
      </c>
      <c r="AB2869" s="152" t="str">
        <f t="shared" si="1331"/>
        <v/>
      </c>
      <c r="AC2869" s="154" t="str">
        <f t="shared" si="1342"/>
        <v/>
      </c>
      <c r="AD2869" s="154" t="str">
        <f t="shared" si="1343"/>
        <v/>
      </c>
      <c r="AE2869" s="3" t="str">
        <f t="shared" si="1344"/>
        <v/>
      </c>
      <c r="AF2869" s="3" t="str">
        <f t="shared" si="1345"/>
        <v/>
      </c>
      <c r="AG2869" s="3" t="str">
        <f t="shared" si="1346"/>
        <v/>
      </c>
      <c r="AH2869" s="4" t="str">
        <f t="shared" si="1347"/>
        <v/>
      </c>
      <c r="AI2869" s="75" t="str">
        <f t="shared" si="1348"/>
        <v/>
      </c>
      <c r="AJ2869" s="75" t="str">
        <f t="shared" si="1349"/>
        <v/>
      </c>
    </row>
    <row r="2870" spans="1:36" ht="14.25">
      <c r="A2870" s="41" t="str">
        <f t="shared" si="1332"/>
        <v/>
      </c>
      <c r="B2870" s="150" t="str">
        <f>IF(ISNUMBER(A2870),INDEX('MetaTrader Import'!$H$13:$J$5893,TRUNC(((A2870-$A$39+1)-1)/3)+1,MOD((A2870-$A$39+1)-1,3)+1),"")</f>
        <v/>
      </c>
      <c r="C2870" s="43" t="str">
        <f t="shared" si="1333"/>
        <v/>
      </c>
      <c r="D2870" s="43" t="str">
        <f t="shared" ca="1" si="1323"/>
        <v/>
      </c>
      <c r="E2870" s="43" t="str">
        <f t="shared" si="1334"/>
        <v/>
      </c>
      <c r="F2870" s="43" t="str">
        <f t="shared" si="1335"/>
        <v/>
      </c>
      <c r="G2870" s="43" t="str">
        <f>IF(A2870&lt;&gt;"",IF(A2870&lt;Data!$G$11*0.25,$C$13/$G$32,IF(A2870&gt;Data!$G$11*0.25,$C$13,$C$13*10)),"")</f>
        <v/>
      </c>
      <c r="H2870" s="43" t="str">
        <f>IF(A2870&lt;&gt;"",IF(Data!$G$9="constant",$C$13,IF(Data!$G$9="squeeze",G2870,F2870)),"")</f>
        <v/>
      </c>
      <c r="I2870" s="38" t="str">
        <f ca="1">IF(ISNUMBER(A2870),NORMINV(RAND(),0,IF(AND(Data!$G$9="squeeze",A2870&lt;Data!$G$11*0.25),$H$32,1)*$C$30*$C$13)*($C$14*$C$12),"")</f>
        <v/>
      </c>
      <c r="J2870" s="42" t="str">
        <f ca="1">IFERROR(IF(Data!$C$6="Real",B2870,I2870+J2869+($C$14*$C$12)*(NORMINV(RAND(),$C$15,CHOOSE($G$13,$C$13,F2870,G2870)))),"")</f>
        <v/>
      </c>
      <c r="K2870" s="88" t="str">
        <f>IF(ISNUMBER(A2870), IF($G$16="fixed",$G$17,MIN(H2870*Data!$C$7*$C$16*0.5,$C$17*Data!$C$7))*$C$12,"")</f>
        <v/>
      </c>
      <c r="L2870" s="42" t="str">
        <f t="shared" ca="1" si="1350"/>
        <v/>
      </c>
      <c r="M2870" s="44" t="str">
        <f t="shared" ca="1" si="1351"/>
        <v/>
      </c>
      <c r="N2870" s="44" t="str">
        <f t="shared" ca="1" si="1352"/>
        <v/>
      </c>
      <c r="O2870" s="108" t="str">
        <f t="shared" si="1336"/>
        <v/>
      </c>
      <c r="P2870" s="102" t="str">
        <f t="shared" si="1337"/>
        <v/>
      </c>
      <c r="Q2870" s="102" t="str">
        <f t="shared" si="1338"/>
        <v/>
      </c>
      <c r="R2870" s="120" t="str">
        <f t="shared" si="1339"/>
        <v/>
      </c>
      <c r="S2870" s="54" t="str">
        <f t="shared" si="1340"/>
        <v/>
      </c>
      <c r="T2870" s="5" t="str">
        <f t="shared" si="1341"/>
        <v/>
      </c>
      <c r="U2870" s="152" t="str">
        <f t="shared" si="1324"/>
        <v/>
      </c>
      <c r="V2870" s="152" t="str">
        <f t="shared" si="1325"/>
        <v/>
      </c>
      <c r="W2870" s="153" t="str">
        <f t="shared" si="1326"/>
        <v/>
      </c>
      <c r="X2870" s="153" t="str">
        <f t="shared" si="1327"/>
        <v/>
      </c>
      <c r="Y2870" s="153" t="str">
        <f t="shared" si="1328"/>
        <v/>
      </c>
      <c r="Z2870" s="153" t="str">
        <f t="shared" si="1329"/>
        <v/>
      </c>
      <c r="AA2870" s="152" t="str">
        <f t="shared" si="1330"/>
        <v/>
      </c>
      <c r="AB2870" s="152" t="str">
        <f t="shared" si="1331"/>
        <v/>
      </c>
      <c r="AC2870" s="154" t="str">
        <f t="shared" si="1342"/>
        <v/>
      </c>
      <c r="AD2870" s="154" t="str">
        <f t="shared" si="1343"/>
        <v/>
      </c>
      <c r="AE2870" s="3" t="str">
        <f t="shared" si="1344"/>
        <v/>
      </c>
      <c r="AF2870" s="3" t="str">
        <f t="shared" si="1345"/>
        <v/>
      </c>
      <c r="AG2870" s="3" t="str">
        <f t="shared" si="1346"/>
        <v/>
      </c>
      <c r="AH2870" s="4" t="str">
        <f t="shared" si="1347"/>
        <v/>
      </c>
      <c r="AI2870" s="75" t="str">
        <f t="shared" si="1348"/>
        <v/>
      </c>
      <c r="AJ2870" s="75" t="str">
        <f t="shared" si="1349"/>
        <v/>
      </c>
    </row>
    <row r="2871" spans="1:36" ht="14.25">
      <c r="A2871" s="41" t="str">
        <f t="shared" si="1332"/>
        <v/>
      </c>
      <c r="B2871" s="150" t="str">
        <f>IF(ISNUMBER(A2871),INDEX('MetaTrader Import'!$H$13:$J$5893,TRUNC(((A2871-$A$39+1)-1)/3)+1,MOD((A2871-$A$39+1)-1,3)+1),"")</f>
        <v/>
      </c>
      <c r="C2871" s="43" t="str">
        <f t="shared" si="1333"/>
        <v/>
      </c>
      <c r="D2871" s="43" t="str">
        <f t="shared" ca="1" si="1323"/>
        <v/>
      </c>
      <c r="E2871" s="43" t="str">
        <f t="shared" si="1334"/>
        <v/>
      </c>
      <c r="F2871" s="43" t="str">
        <f t="shared" si="1335"/>
        <v/>
      </c>
      <c r="G2871" s="43" t="str">
        <f>IF(A2871&lt;&gt;"",IF(A2871&lt;Data!$G$11*0.25,$C$13/$G$32,IF(A2871&gt;Data!$G$11*0.25,$C$13,$C$13*10)),"")</f>
        <v/>
      </c>
      <c r="H2871" s="43" t="str">
        <f>IF(A2871&lt;&gt;"",IF(Data!$G$9="constant",$C$13,IF(Data!$G$9="squeeze",G2871,F2871)),"")</f>
        <v/>
      </c>
      <c r="I2871" s="38" t="str">
        <f ca="1">IF(ISNUMBER(A2871),NORMINV(RAND(),0,IF(AND(Data!$G$9="squeeze",A2871&lt;Data!$G$11*0.25),$H$32,1)*$C$30*$C$13)*($C$14*$C$12),"")</f>
        <v/>
      </c>
      <c r="J2871" s="42" t="str">
        <f ca="1">IFERROR(IF(Data!$C$6="Real",B2871,I2871+J2870+($C$14*$C$12)*(NORMINV(RAND(),$C$15,CHOOSE($G$13,$C$13,F2871,G2871)))),"")</f>
        <v/>
      </c>
      <c r="K2871" s="88" t="str">
        <f>IF(ISNUMBER(A2871), IF($G$16="fixed",$G$17,MIN(H2871*Data!$C$7*$C$16*0.5,$C$17*Data!$C$7))*$C$12,"")</f>
        <v/>
      </c>
      <c r="L2871" s="42" t="str">
        <f t="shared" ca="1" si="1350"/>
        <v/>
      </c>
      <c r="M2871" s="44" t="str">
        <f t="shared" ca="1" si="1351"/>
        <v/>
      </c>
      <c r="N2871" s="44" t="str">
        <f t="shared" ca="1" si="1352"/>
        <v/>
      </c>
      <c r="O2871" s="108" t="str">
        <f t="shared" si="1336"/>
        <v/>
      </c>
      <c r="P2871" s="102" t="str">
        <f t="shared" si="1337"/>
        <v/>
      </c>
      <c r="Q2871" s="102" t="str">
        <f t="shared" si="1338"/>
        <v/>
      </c>
      <c r="R2871" s="120" t="str">
        <f t="shared" si="1339"/>
        <v/>
      </c>
      <c r="S2871" s="54" t="str">
        <f t="shared" si="1340"/>
        <v/>
      </c>
      <c r="T2871" s="5" t="str">
        <f t="shared" si="1341"/>
        <v/>
      </c>
      <c r="U2871" s="152" t="str">
        <f t="shared" si="1324"/>
        <v/>
      </c>
      <c r="V2871" s="152" t="str">
        <f t="shared" si="1325"/>
        <v/>
      </c>
      <c r="W2871" s="153" t="str">
        <f t="shared" si="1326"/>
        <v/>
      </c>
      <c r="X2871" s="153" t="str">
        <f t="shared" si="1327"/>
        <v/>
      </c>
      <c r="Y2871" s="153" t="str">
        <f t="shared" si="1328"/>
        <v/>
      </c>
      <c r="Z2871" s="153" t="str">
        <f t="shared" si="1329"/>
        <v/>
      </c>
      <c r="AA2871" s="152" t="str">
        <f t="shared" si="1330"/>
        <v/>
      </c>
      <c r="AB2871" s="152" t="str">
        <f t="shared" si="1331"/>
        <v/>
      </c>
      <c r="AC2871" s="154" t="str">
        <f t="shared" si="1342"/>
        <v/>
      </c>
      <c r="AD2871" s="154" t="str">
        <f t="shared" si="1343"/>
        <v/>
      </c>
      <c r="AE2871" s="3" t="str">
        <f t="shared" si="1344"/>
        <v/>
      </c>
      <c r="AF2871" s="3" t="str">
        <f t="shared" si="1345"/>
        <v/>
      </c>
      <c r="AG2871" s="3" t="str">
        <f t="shared" si="1346"/>
        <v/>
      </c>
      <c r="AH2871" s="4" t="str">
        <f t="shared" si="1347"/>
        <v/>
      </c>
      <c r="AI2871" s="75" t="str">
        <f t="shared" si="1348"/>
        <v/>
      </c>
      <c r="AJ2871" s="75" t="str">
        <f t="shared" si="1349"/>
        <v/>
      </c>
    </row>
    <row r="2872" spans="1:36" ht="14.25">
      <c r="A2872" s="41" t="str">
        <f t="shared" si="1332"/>
        <v/>
      </c>
      <c r="B2872" s="150" t="str">
        <f>IF(ISNUMBER(A2872),INDEX('MetaTrader Import'!$H$13:$J$5893,TRUNC(((A2872-$A$39+1)-1)/3)+1,MOD((A2872-$A$39+1)-1,3)+1),"")</f>
        <v/>
      </c>
      <c r="C2872" s="43" t="str">
        <f t="shared" si="1333"/>
        <v/>
      </c>
      <c r="D2872" s="43" t="str">
        <f t="shared" ca="1" si="1323"/>
        <v/>
      </c>
      <c r="E2872" s="43" t="str">
        <f t="shared" si="1334"/>
        <v/>
      </c>
      <c r="F2872" s="43" t="str">
        <f t="shared" si="1335"/>
        <v/>
      </c>
      <c r="G2872" s="43" t="str">
        <f>IF(A2872&lt;&gt;"",IF(A2872&lt;Data!$G$11*0.25,$C$13/$G$32,IF(A2872&gt;Data!$G$11*0.25,$C$13,$C$13*10)),"")</f>
        <v/>
      </c>
      <c r="H2872" s="43" t="str">
        <f>IF(A2872&lt;&gt;"",IF(Data!$G$9="constant",$C$13,IF(Data!$G$9="squeeze",G2872,F2872)),"")</f>
        <v/>
      </c>
      <c r="I2872" s="38" t="str">
        <f ca="1">IF(ISNUMBER(A2872),NORMINV(RAND(),0,IF(AND(Data!$G$9="squeeze",A2872&lt;Data!$G$11*0.25),$H$32,1)*$C$30*$C$13)*($C$14*$C$12),"")</f>
        <v/>
      </c>
      <c r="J2872" s="42" t="str">
        <f ca="1">IFERROR(IF(Data!$C$6="Real",B2872,I2872+J2871+($C$14*$C$12)*(NORMINV(RAND(),$C$15,CHOOSE($G$13,$C$13,F2872,G2872)))),"")</f>
        <v/>
      </c>
      <c r="K2872" s="88" t="str">
        <f>IF(ISNUMBER(A2872), IF($G$16="fixed",$G$17,MIN(H2872*Data!$C$7*$C$16*0.5,$C$17*Data!$C$7))*$C$12,"")</f>
        <v/>
      </c>
      <c r="L2872" s="42" t="str">
        <f t="shared" ca="1" si="1350"/>
        <v/>
      </c>
      <c r="M2872" s="44" t="str">
        <f t="shared" ca="1" si="1351"/>
        <v/>
      </c>
      <c r="N2872" s="44" t="str">
        <f t="shared" ca="1" si="1352"/>
        <v/>
      </c>
      <c r="O2872" s="108" t="str">
        <f t="shared" si="1336"/>
        <v/>
      </c>
      <c r="P2872" s="102" t="str">
        <f t="shared" si="1337"/>
        <v/>
      </c>
      <c r="Q2872" s="102" t="str">
        <f t="shared" si="1338"/>
        <v/>
      </c>
      <c r="R2872" s="120" t="str">
        <f t="shared" si="1339"/>
        <v/>
      </c>
      <c r="S2872" s="54" t="str">
        <f t="shared" si="1340"/>
        <v/>
      </c>
      <c r="T2872" s="5" t="str">
        <f t="shared" si="1341"/>
        <v/>
      </c>
      <c r="U2872" s="152" t="str">
        <f t="shared" si="1324"/>
        <v/>
      </c>
      <c r="V2872" s="152" t="str">
        <f t="shared" si="1325"/>
        <v/>
      </c>
      <c r="W2872" s="153" t="str">
        <f t="shared" si="1326"/>
        <v/>
      </c>
      <c r="X2872" s="153" t="str">
        <f t="shared" si="1327"/>
        <v/>
      </c>
      <c r="Y2872" s="153" t="str">
        <f t="shared" si="1328"/>
        <v/>
      </c>
      <c r="Z2872" s="153" t="str">
        <f t="shared" si="1329"/>
        <v/>
      </c>
      <c r="AA2872" s="152" t="str">
        <f t="shared" si="1330"/>
        <v/>
      </c>
      <c r="AB2872" s="152" t="str">
        <f t="shared" si="1331"/>
        <v/>
      </c>
      <c r="AC2872" s="154" t="str">
        <f t="shared" si="1342"/>
        <v/>
      </c>
      <c r="AD2872" s="154" t="str">
        <f t="shared" si="1343"/>
        <v/>
      </c>
      <c r="AE2872" s="3" t="str">
        <f t="shared" si="1344"/>
        <v/>
      </c>
      <c r="AF2872" s="3" t="str">
        <f t="shared" si="1345"/>
        <v/>
      </c>
      <c r="AG2872" s="3" t="str">
        <f t="shared" si="1346"/>
        <v/>
      </c>
      <c r="AH2872" s="4" t="str">
        <f t="shared" si="1347"/>
        <v/>
      </c>
      <c r="AI2872" s="75" t="str">
        <f t="shared" si="1348"/>
        <v/>
      </c>
      <c r="AJ2872" s="75" t="str">
        <f t="shared" si="1349"/>
        <v/>
      </c>
    </row>
    <row r="2873" spans="1:36" ht="14.25">
      <c r="A2873" s="41" t="str">
        <f t="shared" si="1332"/>
        <v/>
      </c>
      <c r="B2873" s="150" t="str">
        <f>IF(ISNUMBER(A2873),INDEX('MetaTrader Import'!$H$13:$J$5893,TRUNC(((A2873-$A$39+1)-1)/3)+1,MOD((A2873-$A$39+1)-1,3)+1),"")</f>
        <v/>
      </c>
      <c r="C2873" s="43" t="str">
        <f t="shared" si="1333"/>
        <v/>
      </c>
      <c r="D2873" s="43" t="str">
        <f t="shared" ca="1" si="1323"/>
        <v/>
      </c>
      <c r="E2873" s="43" t="str">
        <f t="shared" si="1334"/>
        <v/>
      </c>
      <c r="F2873" s="43" t="str">
        <f t="shared" si="1335"/>
        <v/>
      </c>
      <c r="G2873" s="43" t="str">
        <f>IF(A2873&lt;&gt;"",IF(A2873&lt;Data!$G$11*0.25,$C$13/$G$32,IF(A2873&gt;Data!$G$11*0.25,$C$13,$C$13*10)),"")</f>
        <v/>
      </c>
      <c r="H2873" s="43" t="str">
        <f>IF(A2873&lt;&gt;"",IF(Data!$G$9="constant",$C$13,IF(Data!$G$9="squeeze",G2873,F2873)),"")</f>
        <v/>
      </c>
      <c r="I2873" s="38" t="str">
        <f ca="1">IF(ISNUMBER(A2873),NORMINV(RAND(),0,IF(AND(Data!$G$9="squeeze",A2873&lt;Data!$G$11*0.25),$H$32,1)*$C$30*$C$13)*($C$14*$C$12),"")</f>
        <v/>
      </c>
      <c r="J2873" s="42" t="str">
        <f ca="1">IFERROR(IF(Data!$C$6="Real",B2873,I2873+J2872+($C$14*$C$12)*(NORMINV(RAND(),$C$15,CHOOSE($G$13,$C$13,F2873,G2873)))),"")</f>
        <v/>
      </c>
      <c r="K2873" s="88" t="str">
        <f>IF(ISNUMBER(A2873), IF($G$16="fixed",$G$17,MIN(H2873*Data!$C$7*$C$16*0.5,$C$17*Data!$C$7))*$C$12,"")</f>
        <v/>
      </c>
      <c r="L2873" s="42" t="str">
        <f t="shared" ca="1" si="1350"/>
        <v/>
      </c>
      <c r="M2873" s="44" t="str">
        <f t="shared" ca="1" si="1351"/>
        <v/>
      </c>
      <c r="N2873" s="44" t="str">
        <f t="shared" ca="1" si="1352"/>
        <v/>
      </c>
      <c r="O2873" s="108" t="str">
        <f t="shared" si="1336"/>
        <v/>
      </c>
      <c r="P2873" s="102" t="str">
        <f t="shared" si="1337"/>
        <v/>
      </c>
      <c r="Q2873" s="102" t="str">
        <f t="shared" si="1338"/>
        <v/>
      </c>
      <c r="R2873" s="120" t="str">
        <f t="shared" si="1339"/>
        <v/>
      </c>
      <c r="S2873" s="54" t="str">
        <f t="shared" si="1340"/>
        <v/>
      </c>
      <c r="T2873" s="5" t="str">
        <f t="shared" si="1341"/>
        <v/>
      </c>
      <c r="U2873" s="152" t="str">
        <f t="shared" si="1324"/>
        <v/>
      </c>
      <c r="V2873" s="152" t="str">
        <f t="shared" si="1325"/>
        <v/>
      </c>
      <c r="W2873" s="153" t="str">
        <f t="shared" si="1326"/>
        <v/>
      </c>
      <c r="X2873" s="153" t="str">
        <f t="shared" si="1327"/>
        <v/>
      </c>
      <c r="Y2873" s="153" t="str">
        <f t="shared" si="1328"/>
        <v/>
      </c>
      <c r="Z2873" s="153" t="str">
        <f t="shared" si="1329"/>
        <v/>
      </c>
      <c r="AA2873" s="152" t="str">
        <f t="shared" si="1330"/>
        <v/>
      </c>
      <c r="AB2873" s="152" t="str">
        <f t="shared" si="1331"/>
        <v/>
      </c>
      <c r="AC2873" s="154" t="str">
        <f t="shared" si="1342"/>
        <v/>
      </c>
      <c r="AD2873" s="154" t="str">
        <f t="shared" si="1343"/>
        <v/>
      </c>
      <c r="AE2873" s="3" t="str">
        <f t="shared" si="1344"/>
        <v/>
      </c>
      <c r="AF2873" s="3" t="str">
        <f t="shared" si="1345"/>
        <v/>
      </c>
      <c r="AG2873" s="3" t="str">
        <f t="shared" si="1346"/>
        <v/>
      </c>
      <c r="AH2873" s="4" t="str">
        <f t="shared" si="1347"/>
        <v/>
      </c>
      <c r="AI2873" s="75" t="str">
        <f t="shared" si="1348"/>
        <v/>
      </c>
      <c r="AJ2873" s="75" t="str">
        <f t="shared" si="1349"/>
        <v/>
      </c>
    </row>
    <row r="2874" spans="1:36" ht="14.25">
      <c r="A2874" s="41" t="str">
        <f t="shared" si="1332"/>
        <v/>
      </c>
      <c r="B2874" s="150" t="str">
        <f>IF(ISNUMBER(A2874),INDEX('MetaTrader Import'!$H$13:$J$5893,TRUNC(((A2874-$A$39+1)-1)/3)+1,MOD((A2874-$A$39+1)-1,3)+1),"")</f>
        <v/>
      </c>
      <c r="C2874" s="43" t="str">
        <f t="shared" si="1333"/>
        <v/>
      </c>
      <c r="D2874" s="43" t="str">
        <f t="shared" ca="1" si="1323"/>
        <v/>
      </c>
      <c r="E2874" s="43" t="str">
        <f t="shared" si="1334"/>
        <v/>
      </c>
      <c r="F2874" s="43" t="str">
        <f t="shared" si="1335"/>
        <v/>
      </c>
      <c r="G2874" s="43" t="str">
        <f>IF(A2874&lt;&gt;"",IF(A2874&lt;Data!$G$11*0.25,$C$13/$G$32,IF(A2874&gt;Data!$G$11*0.25,$C$13,$C$13*10)),"")</f>
        <v/>
      </c>
      <c r="H2874" s="43" t="str">
        <f>IF(A2874&lt;&gt;"",IF(Data!$G$9="constant",$C$13,IF(Data!$G$9="squeeze",G2874,F2874)),"")</f>
        <v/>
      </c>
      <c r="I2874" s="38" t="str">
        <f ca="1">IF(ISNUMBER(A2874),NORMINV(RAND(),0,IF(AND(Data!$G$9="squeeze",A2874&lt;Data!$G$11*0.25),$H$32,1)*$C$30*$C$13)*($C$14*$C$12),"")</f>
        <v/>
      </c>
      <c r="J2874" s="42" t="str">
        <f ca="1">IFERROR(IF(Data!$C$6="Real",B2874,I2874+J2873+($C$14*$C$12)*(NORMINV(RAND(),$C$15,CHOOSE($G$13,$C$13,F2874,G2874)))),"")</f>
        <v/>
      </c>
      <c r="K2874" s="88" t="str">
        <f>IF(ISNUMBER(A2874), IF($G$16="fixed",$G$17,MIN(H2874*Data!$C$7*$C$16*0.5,$C$17*Data!$C$7))*$C$12,"")</f>
        <v/>
      </c>
      <c r="L2874" s="42" t="str">
        <f t="shared" ca="1" si="1350"/>
        <v/>
      </c>
      <c r="M2874" s="44" t="str">
        <f t="shared" ca="1" si="1351"/>
        <v/>
      </c>
      <c r="N2874" s="44" t="str">
        <f t="shared" ca="1" si="1352"/>
        <v/>
      </c>
      <c r="O2874" s="108" t="str">
        <f t="shared" si="1336"/>
        <v/>
      </c>
      <c r="P2874" s="102" t="str">
        <f t="shared" si="1337"/>
        <v/>
      </c>
      <c r="Q2874" s="102" t="str">
        <f t="shared" si="1338"/>
        <v/>
      </c>
      <c r="R2874" s="120" t="str">
        <f t="shared" si="1339"/>
        <v/>
      </c>
      <c r="S2874" s="54" t="str">
        <f t="shared" si="1340"/>
        <v/>
      </c>
      <c r="T2874" s="5" t="str">
        <f t="shared" si="1341"/>
        <v/>
      </c>
      <c r="U2874" s="152" t="str">
        <f t="shared" si="1324"/>
        <v/>
      </c>
      <c r="V2874" s="152" t="str">
        <f t="shared" si="1325"/>
        <v/>
      </c>
      <c r="W2874" s="153" t="str">
        <f t="shared" si="1326"/>
        <v/>
      </c>
      <c r="X2874" s="153" t="str">
        <f t="shared" si="1327"/>
        <v/>
      </c>
      <c r="Y2874" s="153" t="str">
        <f t="shared" si="1328"/>
        <v/>
      </c>
      <c r="Z2874" s="153" t="str">
        <f t="shared" si="1329"/>
        <v/>
      </c>
      <c r="AA2874" s="152" t="str">
        <f t="shared" si="1330"/>
        <v/>
      </c>
      <c r="AB2874" s="152" t="str">
        <f t="shared" si="1331"/>
        <v/>
      </c>
      <c r="AC2874" s="154" t="str">
        <f t="shared" si="1342"/>
        <v/>
      </c>
      <c r="AD2874" s="154" t="str">
        <f t="shared" si="1343"/>
        <v/>
      </c>
      <c r="AE2874" s="3" t="str">
        <f t="shared" si="1344"/>
        <v/>
      </c>
      <c r="AF2874" s="3" t="str">
        <f t="shared" si="1345"/>
        <v/>
      </c>
      <c r="AG2874" s="3" t="str">
        <f t="shared" si="1346"/>
        <v/>
      </c>
      <c r="AH2874" s="4" t="str">
        <f t="shared" si="1347"/>
        <v/>
      </c>
      <c r="AI2874" s="75" t="str">
        <f t="shared" si="1348"/>
        <v/>
      </c>
      <c r="AJ2874" s="75" t="str">
        <f t="shared" si="1349"/>
        <v/>
      </c>
    </row>
    <row r="2875" spans="1:36" ht="14.25">
      <c r="A2875" s="41" t="str">
        <f t="shared" si="1332"/>
        <v/>
      </c>
      <c r="B2875" s="150" t="str">
        <f>IF(ISNUMBER(A2875),INDEX('MetaTrader Import'!$H$13:$J$5893,TRUNC(((A2875-$A$39+1)-1)/3)+1,MOD((A2875-$A$39+1)-1,3)+1),"")</f>
        <v/>
      </c>
      <c r="C2875" s="43" t="str">
        <f t="shared" si="1333"/>
        <v/>
      </c>
      <c r="D2875" s="43" t="str">
        <f t="shared" ca="1" si="1323"/>
        <v/>
      </c>
      <c r="E2875" s="43" t="str">
        <f t="shared" si="1334"/>
        <v/>
      </c>
      <c r="F2875" s="43" t="str">
        <f t="shared" si="1335"/>
        <v/>
      </c>
      <c r="G2875" s="43" t="str">
        <f>IF(A2875&lt;&gt;"",IF(A2875&lt;Data!$G$11*0.25,$C$13/$G$32,IF(A2875&gt;Data!$G$11*0.25,$C$13,$C$13*10)),"")</f>
        <v/>
      </c>
      <c r="H2875" s="43" t="str">
        <f>IF(A2875&lt;&gt;"",IF(Data!$G$9="constant",$C$13,IF(Data!$G$9="squeeze",G2875,F2875)),"")</f>
        <v/>
      </c>
      <c r="I2875" s="38" t="str">
        <f ca="1">IF(ISNUMBER(A2875),NORMINV(RAND(),0,IF(AND(Data!$G$9="squeeze",A2875&lt;Data!$G$11*0.25),$H$32,1)*$C$30*$C$13)*($C$14*$C$12),"")</f>
        <v/>
      </c>
      <c r="J2875" s="42" t="str">
        <f ca="1">IFERROR(IF(Data!$C$6="Real",B2875,I2875+J2874+($C$14*$C$12)*(NORMINV(RAND(),$C$15,CHOOSE($G$13,$C$13,F2875,G2875)))),"")</f>
        <v/>
      </c>
      <c r="K2875" s="88" t="str">
        <f>IF(ISNUMBER(A2875), IF($G$16="fixed",$G$17,MIN(H2875*Data!$C$7*$C$16*0.5,$C$17*Data!$C$7))*$C$12,"")</f>
        <v/>
      </c>
      <c r="L2875" s="42" t="str">
        <f t="shared" ca="1" si="1350"/>
        <v/>
      </c>
      <c r="M2875" s="44" t="str">
        <f t="shared" ca="1" si="1351"/>
        <v/>
      </c>
      <c r="N2875" s="44" t="str">
        <f t="shared" ca="1" si="1352"/>
        <v/>
      </c>
      <c r="O2875" s="108" t="str">
        <f t="shared" si="1336"/>
        <v/>
      </c>
      <c r="P2875" s="102" t="str">
        <f t="shared" si="1337"/>
        <v/>
      </c>
      <c r="Q2875" s="102" t="str">
        <f t="shared" si="1338"/>
        <v/>
      </c>
      <c r="R2875" s="120" t="str">
        <f t="shared" si="1339"/>
        <v/>
      </c>
      <c r="S2875" s="54" t="str">
        <f t="shared" si="1340"/>
        <v/>
      </c>
      <c r="T2875" s="5" t="str">
        <f t="shared" si="1341"/>
        <v/>
      </c>
      <c r="U2875" s="152" t="str">
        <f t="shared" si="1324"/>
        <v/>
      </c>
      <c r="V2875" s="152" t="str">
        <f t="shared" si="1325"/>
        <v/>
      </c>
      <c r="W2875" s="153" t="str">
        <f t="shared" si="1326"/>
        <v/>
      </c>
      <c r="X2875" s="153" t="str">
        <f t="shared" si="1327"/>
        <v/>
      </c>
      <c r="Y2875" s="153" t="str">
        <f t="shared" si="1328"/>
        <v/>
      </c>
      <c r="Z2875" s="153" t="str">
        <f t="shared" si="1329"/>
        <v/>
      </c>
      <c r="AA2875" s="152" t="str">
        <f t="shared" si="1330"/>
        <v/>
      </c>
      <c r="AB2875" s="152" t="str">
        <f t="shared" si="1331"/>
        <v/>
      </c>
      <c r="AC2875" s="154" t="str">
        <f t="shared" si="1342"/>
        <v/>
      </c>
      <c r="AD2875" s="154" t="str">
        <f t="shared" si="1343"/>
        <v/>
      </c>
      <c r="AE2875" s="3" t="str">
        <f t="shared" si="1344"/>
        <v/>
      </c>
      <c r="AF2875" s="3" t="str">
        <f t="shared" si="1345"/>
        <v/>
      </c>
      <c r="AG2875" s="3" t="str">
        <f t="shared" si="1346"/>
        <v/>
      </c>
      <c r="AH2875" s="4" t="str">
        <f t="shared" si="1347"/>
        <v/>
      </c>
      <c r="AI2875" s="75" t="str">
        <f t="shared" si="1348"/>
        <v/>
      </c>
      <c r="AJ2875" s="75" t="str">
        <f t="shared" si="1349"/>
        <v/>
      </c>
    </row>
    <row r="2876" spans="1:36" ht="14.25">
      <c r="A2876" s="41" t="str">
        <f t="shared" si="1332"/>
        <v/>
      </c>
      <c r="B2876" s="150" t="str">
        <f>IF(ISNUMBER(A2876),INDEX('MetaTrader Import'!$H$13:$J$5893,TRUNC(((A2876-$A$39+1)-1)/3)+1,MOD((A2876-$A$39+1)-1,3)+1),"")</f>
        <v/>
      </c>
      <c r="C2876" s="43" t="str">
        <f t="shared" si="1333"/>
        <v/>
      </c>
      <c r="D2876" s="43" t="str">
        <f t="shared" ca="1" si="1323"/>
        <v/>
      </c>
      <c r="E2876" s="43" t="str">
        <f t="shared" si="1334"/>
        <v/>
      </c>
      <c r="F2876" s="43" t="str">
        <f t="shared" si="1335"/>
        <v/>
      </c>
      <c r="G2876" s="43" t="str">
        <f>IF(A2876&lt;&gt;"",IF(A2876&lt;Data!$G$11*0.25,$C$13/$G$32,IF(A2876&gt;Data!$G$11*0.25,$C$13,$C$13*10)),"")</f>
        <v/>
      </c>
      <c r="H2876" s="43" t="str">
        <f>IF(A2876&lt;&gt;"",IF(Data!$G$9="constant",$C$13,IF(Data!$G$9="squeeze",G2876,F2876)),"")</f>
        <v/>
      </c>
      <c r="I2876" s="38" t="str">
        <f ca="1">IF(ISNUMBER(A2876),NORMINV(RAND(),0,IF(AND(Data!$G$9="squeeze",A2876&lt;Data!$G$11*0.25),$H$32,1)*$C$30*$C$13)*($C$14*$C$12),"")</f>
        <v/>
      </c>
      <c r="J2876" s="42" t="str">
        <f ca="1">IFERROR(IF(Data!$C$6="Real",B2876,I2876+J2875+($C$14*$C$12)*(NORMINV(RAND(),$C$15,CHOOSE($G$13,$C$13,F2876,G2876)))),"")</f>
        <v/>
      </c>
      <c r="K2876" s="88" t="str">
        <f>IF(ISNUMBER(A2876), IF($G$16="fixed",$G$17,MIN(H2876*Data!$C$7*$C$16*0.5,$C$17*Data!$C$7))*$C$12,"")</f>
        <v/>
      </c>
      <c r="L2876" s="42" t="str">
        <f t="shared" ca="1" si="1350"/>
        <v/>
      </c>
      <c r="M2876" s="44" t="str">
        <f t="shared" ca="1" si="1351"/>
        <v/>
      </c>
      <c r="N2876" s="44" t="str">
        <f t="shared" ca="1" si="1352"/>
        <v/>
      </c>
      <c r="O2876" s="108" t="str">
        <f t="shared" si="1336"/>
        <v/>
      </c>
      <c r="P2876" s="102" t="str">
        <f t="shared" si="1337"/>
        <v/>
      </c>
      <c r="Q2876" s="102" t="str">
        <f t="shared" si="1338"/>
        <v/>
      </c>
      <c r="R2876" s="120" t="str">
        <f t="shared" si="1339"/>
        <v/>
      </c>
      <c r="S2876" s="54" t="str">
        <f t="shared" si="1340"/>
        <v/>
      </c>
      <c r="T2876" s="5" t="str">
        <f t="shared" si="1341"/>
        <v/>
      </c>
      <c r="U2876" s="152" t="str">
        <f t="shared" si="1324"/>
        <v/>
      </c>
      <c r="V2876" s="152" t="str">
        <f t="shared" si="1325"/>
        <v/>
      </c>
      <c r="W2876" s="153" t="str">
        <f t="shared" si="1326"/>
        <v/>
      </c>
      <c r="X2876" s="153" t="str">
        <f t="shared" si="1327"/>
        <v/>
      </c>
      <c r="Y2876" s="153" t="str">
        <f t="shared" si="1328"/>
        <v/>
      </c>
      <c r="Z2876" s="153" t="str">
        <f t="shared" si="1329"/>
        <v/>
      </c>
      <c r="AA2876" s="152" t="str">
        <f t="shared" si="1330"/>
        <v/>
      </c>
      <c r="AB2876" s="152" t="str">
        <f t="shared" si="1331"/>
        <v/>
      </c>
      <c r="AC2876" s="154" t="str">
        <f t="shared" si="1342"/>
        <v/>
      </c>
      <c r="AD2876" s="154" t="str">
        <f t="shared" si="1343"/>
        <v/>
      </c>
      <c r="AE2876" s="3" t="str">
        <f t="shared" si="1344"/>
        <v/>
      </c>
      <c r="AF2876" s="3" t="str">
        <f t="shared" si="1345"/>
        <v/>
      </c>
      <c r="AG2876" s="3" t="str">
        <f t="shared" si="1346"/>
        <v/>
      </c>
      <c r="AH2876" s="4" t="str">
        <f t="shared" si="1347"/>
        <v/>
      </c>
      <c r="AI2876" s="75" t="str">
        <f t="shared" si="1348"/>
        <v/>
      </c>
      <c r="AJ2876" s="75" t="str">
        <f t="shared" si="1349"/>
        <v/>
      </c>
    </row>
    <row r="2877" spans="1:36" ht="14.25">
      <c r="A2877" s="41" t="str">
        <f t="shared" si="1332"/>
        <v/>
      </c>
      <c r="B2877" s="150" t="str">
        <f>IF(ISNUMBER(A2877),INDEX('MetaTrader Import'!$H$13:$J$5893,TRUNC(((A2877-$A$39+1)-1)/3)+1,MOD((A2877-$A$39+1)-1,3)+1),"")</f>
        <v/>
      </c>
      <c r="C2877" s="43" t="str">
        <f t="shared" si="1333"/>
        <v/>
      </c>
      <c r="D2877" s="43" t="str">
        <f t="shared" ca="1" si="1323"/>
        <v/>
      </c>
      <c r="E2877" s="43" t="str">
        <f t="shared" si="1334"/>
        <v/>
      </c>
      <c r="F2877" s="43" t="str">
        <f t="shared" si="1335"/>
        <v/>
      </c>
      <c r="G2877" s="43" t="str">
        <f>IF(A2877&lt;&gt;"",IF(A2877&lt;Data!$G$11*0.25,$C$13/$G$32,IF(A2877&gt;Data!$G$11*0.25,$C$13,$C$13*10)),"")</f>
        <v/>
      </c>
      <c r="H2877" s="43" t="str">
        <f>IF(A2877&lt;&gt;"",IF(Data!$G$9="constant",$C$13,IF(Data!$G$9="squeeze",G2877,F2877)),"")</f>
        <v/>
      </c>
      <c r="I2877" s="38" t="str">
        <f ca="1">IF(ISNUMBER(A2877),NORMINV(RAND(),0,IF(AND(Data!$G$9="squeeze",A2877&lt;Data!$G$11*0.25),$H$32,1)*$C$30*$C$13)*($C$14*$C$12),"")</f>
        <v/>
      </c>
      <c r="J2877" s="42" t="str">
        <f ca="1">IFERROR(IF(Data!$C$6="Real",B2877,I2877+J2876+($C$14*$C$12)*(NORMINV(RAND(),$C$15,CHOOSE($G$13,$C$13,F2877,G2877)))),"")</f>
        <v/>
      </c>
      <c r="K2877" s="88" t="str">
        <f>IF(ISNUMBER(A2877), IF($G$16="fixed",$G$17,MIN(H2877*Data!$C$7*$C$16*0.5,$C$17*Data!$C$7))*$C$12,"")</f>
        <v/>
      </c>
      <c r="L2877" s="42" t="str">
        <f t="shared" ca="1" si="1350"/>
        <v/>
      </c>
      <c r="M2877" s="44" t="str">
        <f t="shared" ca="1" si="1351"/>
        <v/>
      </c>
      <c r="N2877" s="44" t="str">
        <f t="shared" ca="1" si="1352"/>
        <v/>
      </c>
      <c r="O2877" s="108" t="str">
        <f t="shared" si="1336"/>
        <v/>
      </c>
      <c r="P2877" s="102" t="str">
        <f t="shared" si="1337"/>
        <v/>
      </c>
      <c r="Q2877" s="102" t="str">
        <f t="shared" si="1338"/>
        <v/>
      </c>
      <c r="R2877" s="120" t="str">
        <f t="shared" si="1339"/>
        <v/>
      </c>
      <c r="S2877" s="54" t="str">
        <f t="shared" si="1340"/>
        <v/>
      </c>
      <c r="T2877" s="5" t="str">
        <f t="shared" si="1341"/>
        <v/>
      </c>
      <c r="U2877" s="152" t="str">
        <f t="shared" si="1324"/>
        <v/>
      </c>
      <c r="V2877" s="152" t="str">
        <f t="shared" si="1325"/>
        <v/>
      </c>
      <c r="W2877" s="153" t="str">
        <f t="shared" si="1326"/>
        <v/>
      </c>
      <c r="X2877" s="153" t="str">
        <f t="shared" si="1327"/>
        <v/>
      </c>
      <c r="Y2877" s="153" t="str">
        <f t="shared" si="1328"/>
        <v/>
      </c>
      <c r="Z2877" s="153" t="str">
        <f t="shared" si="1329"/>
        <v/>
      </c>
      <c r="AA2877" s="152" t="str">
        <f t="shared" si="1330"/>
        <v/>
      </c>
      <c r="AB2877" s="152" t="str">
        <f t="shared" si="1331"/>
        <v/>
      </c>
      <c r="AC2877" s="154" t="str">
        <f t="shared" si="1342"/>
        <v/>
      </c>
      <c r="AD2877" s="154" t="str">
        <f t="shared" si="1343"/>
        <v/>
      </c>
      <c r="AE2877" s="3" t="str">
        <f t="shared" si="1344"/>
        <v/>
      </c>
      <c r="AF2877" s="3" t="str">
        <f t="shared" si="1345"/>
        <v/>
      </c>
      <c r="AG2877" s="3" t="str">
        <f t="shared" si="1346"/>
        <v/>
      </c>
      <c r="AH2877" s="4" t="str">
        <f t="shared" si="1347"/>
        <v/>
      </c>
      <c r="AI2877" s="75" t="str">
        <f t="shared" si="1348"/>
        <v/>
      </c>
      <c r="AJ2877" s="75" t="str">
        <f t="shared" si="1349"/>
        <v/>
      </c>
    </row>
    <row r="2878" spans="1:36" ht="14.25">
      <c r="A2878" s="41" t="str">
        <f t="shared" si="1332"/>
        <v/>
      </c>
      <c r="B2878" s="150" t="str">
        <f>IF(ISNUMBER(A2878),INDEX('MetaTrader Import'!$H$13:$J$5893,TRUNC(((A2878-$A$39+1)-1)/3)+1,MOD((A2878-$A$39+1)-1,3)+1),"")</f>
        <v/>
      </c>
      <c r="C2878" s="43" t="str">
        <f t="shared" si="1333"/>
        <v/>
      </c>
      <c r="D2878" s="43" t="str">
        <f t="shared" ca="1" si="1323"/>
        <v/>
      </c>
      <c r="E2878" s="43" t="str">
        <f t="shared" si="1334"/>
        <v/>
      </c>
      <c r="F2878" s="43" t="str">
        <f t="shared" si="1335"/>
        <v/>
      </c>
      <c r="G2878" s="43" t="str">
        <f>IF(A2878&lt;&gt;"",IF(A2878&lt;Data!$G$11*0.25,$C$13/$G$32,IF(A2878&gt;Data!$G$11*0.25,$C$13,$C$13*10)),"")</f>
        <v/>
      </c>
      <c r="H2878" s="43" t="str">
        <f>IF(A2878&lt;&gt;"",IF(Data!$G$9="constant",$C$13,IF(Data!$G$9="squeeze",G2878,F2878)),"")</f>
        <v/>
      </c>
      <c r="I2878" s="38" t="str">
        <f ca="1">IF(ISNUMBER(A2878),NORMINV(RAND(),0,IF(AND(Data!$G$9="squeeze",A2878&lt;Data!$G$11*0.25),$H$32,1)*$C$30*$C$13)*($C$14*$C$12),"")</f>
        <v/>
      </c>
      <c r="J2878" s="42" t="str">
        <f ca="1">IFERROR(IF(Data!$C$6="Real",B2878,I2878+J2877+($C$14*$C$12)*(NORMINV(RAND(),$C$15,CHOOSE($G$13,$C$13,F2878,G2878)))),"")</f>
        <v/>
      </c>
      <c r="K2878" s="88" t="str">
        <f>IF(ISNUMBER(A2878), IF($G$16="fixed",$G$17,MIN(H2878*Data!$C$7*$C$16*0.5,$C$17*Data!$C$7))*$C$12,"")</f>
        <v/>
      </c>
      <c r="L2878" s="42" t="str">
        <f t="shared" ca="1" si="1350"/>
        <v/>
      </c>
      <c r="M2878" s="44" t="str">
        <f t="shared" ca="1" si="1351"/>
        <v/>
      </c>
      <c r="N2878" s="44" t="str">
        <f t="shared" ca="1" si="1352"/>
        <v/>
      </c>
      <c r="O2878" s="108" t="str">
        <f t="shared" si="1336"/>
        <v/>
      </c>
      <c r="P2878" s="102" t="str">
        <f t="shared" si="1337"/>
        <v/>
      </c>
      <c r="Q2878" s="102" t="str">
        <f t="shared" si="1338"/>
        <v/>
      </c>
      <c r="R2878" s="120" t="str">
        <f t="shared" si="1339"/>
        <v/>
      </c>
      <c r="S2878" s="54" t="str">
        <f t="shared" si="1340"/>
        <v/>
      </c>
      <c r="T2878" s="5" t="str">
        <f t="shared" si="1341"/>
        <v/>
      </c>
      <c r="U2878" s="152" t="str">
        <f t="shared" si="1324"/>
        <v/>
      </c>
      <c r="V2878" s="152" t="str">
        <f t="shared" si="1325"/>
        <v/>
      </c>
      <c r="W2878" s="153" t="str">
        <f t="shared" si="1326"/>
        <v/>
      </c>
      <c r="X2878" s="153" t="str">
        <f t="shared" si="1327"/>
        <v/>
      </c>
      <c r="Y2878" s="153" t="str">
        <f t="shared" si="1328"/>
        <v/>
      </c>
      <c r="Z2878" s="153" t="str">
        <f t="shared" si="1329"/>
        <v/>
      </c>
      <c r="AA2878" s="152" t="str">
        <f t="shared" si="1330"/>
        <v/>
      </c>
      <c r="AB2878" s="152" t="str">
        <f t="shared" si="1331"/>
        <v/>
      </c>
      <c r="AC2878" s="154" t="str">
        <f t="shared" si="1342"/>
        <v/>
      </c>
      <c r="AD2878" s="154" t="str">
        <f t="shared" si="1343"/>
        <v/>
      </c>
      <c r="AE2878" s="3" t="str">
        <f t="shared" si="1344"/>
        <v/>
      </c>
      <c r="AF2878" s="3" t="str">
        <f t="shared" si="1345"/>
        <v/>
      </c>
      <c r="AG2878" s="3" t="str">
        <f t="shared" si="1346"/>
        <v/>
      </c>
      <c r="AH2878" s="4" t="str">
        <f t="shared" si="1347"/>
        <v/>
      </c>
      <c r="AI2878" s="75" t="str">
        <f t="shared" si="1348"/>
        <v/>
      </c>
      <c r="AJ2878" s="75" t="str">
        <f t="shared" si="1349"/>
        <v/>
      </c>
    </row>
    <row r="2879" spans="1:36" ht="14.25">
      <c r="A2879" s="41" t="str">
        <f t="shared" si="1332"/>
        <v/>
      </c>
      <c r="B2879" s="150" t="str">
        <f>IF(ISNUMBER(A2879),INDEX('MetaTrader Import'!$H$13:$J$5893,TRUNC(((A2879-$A$39+1)-1)/3)+1,MOD((A2879-$A$39+1)-1,3)+1),"")</f>
        <v/>
      </c>
      <c r="C2879" s="43" t="str">
        <f t="shared" si="1333"/>
        <v/>
      </c>
      <c r="D2879" s="43" t="str">
        <f t="shared" ca="1" si="1323"/>
        <v/>
      </c>
      <c r="E2879" s="43" t="str">
        <f t="shared" si="1334"/>
        <v/>
      </c>
      <c r="F2879" s="43" t="str">
        <f t="shared" si="1335"/>
        <v/>
      </c>
      <c r="G2879" s="43" t="str">
        <f>IF(A2879&lt;&gt;"",IF(A2879&lt;Data!$G$11*0.25,$C$13/$G$32,IF(A2879&gt;Data!$G$11*0.25,$C$13,$C$13*10)),"")</f>
        <v/>
      </c>
      <c r="H2879" s="43" t="str">
        <f>IF(A2879&lt;&gt;"",IF(Data!$G$9="constant",$C$13,IF(Data!$G$9="squeeze",G2879,F2879)),"")</f>
        <v/>
      </c>
      <c r="I2879" s="38" t="str">
        <f ca="1">IF(ISNUMBER(A2879),NORMINV(RAND(),0,IF(AND(Data!$G$9="squeeze",A2879&lt;Data!$G$11*0.25),$H$32,1)*$C$30*$C$13)*($C$14*$C$12),"")</f>
        <v/>
      </c>
      <c r="J2879" s="42" t="str">
        <f ca="1">IFERROR(IF(Data!$C$6="Real",B2879,I2879+J2878+($C$14*$C$12)*(NORMINV(RAND(),$C$15,CHOOSE($G$13,$C$13,F2879,G2879)))),"")</f>
        <v/>
      </c>
      <c r="K2879" s="88" t="str">
        <f>IF(ISNUMBER(A2879), IF($G$16="fixed",$G$17,MIN(H2879*Data!$C$7*$C$16*0.5,$C$17*Data!$C$7))*$C$12,"")</f>
        <v/>
      </c>
      <c r="L2879" s="42" t="str">
        <f t="shared" ca="1" si="1350"/>
        <v/>
      </c>
      <c r="M2879" s="44" t="str">
        <f t="shared" ca="1" si="1351"/>
        <v/>
      </c>
      <c r="N2879" s="44" t="str">
        <f t="shared" ca="1" si="1352"/>
        <v/>
      </c>
      <c r="O2879" s="108" t="str">
        <f t="shared" si="1336"/>
        <v/>
      </c>
      <c r="P2879" s="102" t="str">
        <f t="shared" si="1337"/>
        <v/>
      </c>
      <c r="Q2879" s="102" t="str">
        <f t="shared" si="1338"/>
        <v/>
      </c>
      <c r="R2879" s="120" t="str">
        <f t="shared" si="1339"/>
        <v/>
      </c>
      <c r="S2879" s="54" t="str">
        <f t="shared" si="1340"/>
        <v/>
      </c>
      <c r="T2879" s="5" t="str">
        <f t="shared" si="1341"/>
        <v/>
      </c>
      <c r="U2879" s="152" t="str">
        <f t="shared" si="1324"/>
        <v/>
      </c>
      <c r="V2879" s="152" t="str">
        <f t="shared" si="1325"/>
        <v/>
      </c>
      <c r="W2879" s="153" t="str">
        <f t="shared" si="1326"/>
        <v/>
      </c>
      <c r="X2879" s="153" t="str">
        <f t="shared" si="1327"/>
        <v/>
      </c>
      <c r="Y2879" s="153" t="str">
        <f t="shared" si="1328"/>
        <v/>
      </c>
      <c r="Z2879" s="153" t="str">
        <f t="shared" si="1329"/>
        <v/>
      </c>
      <c r="AA2879" s="152" t="str">
        <f t="shared" si="1330"/>
        <v/>
      </c>
      <c r="AB2879" s="152" t="str">
        <f t="shared" si="1331"/>
        <v/>
      </c>
      <c r="AC2879" s="154" t="str">
        <f t="shared" si="1342"/>
        <v/>
      </c>
      <c r="AD2879" s="154" t="str">
        <f t="shared" si="1343"/>
        <v/>
      </c>
      <c r="AE2879" s="3" t="str">
        <f t="shared" si="1344"/>
        <v/>
      </c>
      <c r="AF2879" s="3" t="str">
        <f t="shared" si="1345"/>
        <v/>
      </c>
      <c r="AG2879" s="3" t="str">
        <f t="shared" si="1346"/>
        <v/>
      </c>
      <c r="AH2879" s="4" t="str">
        <f t="shared" si="1347"/>
        <v/>
      </c>
      <c r="AI2879" s="75" t="str">
        <f t="shared" si="1348"/>
        <v/>
      </c>
      <c r="AJ2879" s="75" t="str">
        <f t="shared" si="1349"/>
        <v/>
      </c>
    </row>
    <row r="2880" spans="1:36" ht="14.25">
      <c r="A2880" s="41" t="str">
        <f t="shared" si="1332"/>
        <v/>
      </c>
      <c r="B2880" s="150" t="str">
        <f>IF(ISNUMBER(A2880),INDEX('MetaTrader Import'!$H$13:$J$5893,TRUNC(((A2880-$A$39+1)-1)/3)+1,MOD((A2880-$A$39+1)-1,3)+1),"")</f>
        <v/>
      </c>
      <c r="C2880" s="43" t="str">
        <f t="shared" si="1333"/>
        <v/>
      </c>
      <c r="D2880" s="43" t="str">
        <f t="shared" ca="1" si="1323"/>
        <v/>
      </c>
      <c r="E2880" s="43" t="str">
        <f t="shared" si="1334"/>
        <v/>
      </c>
      <c r="F2880" s="43" t="str">
        <f t="shared" si="1335"/>
        <v/>
      </c>
      <c r="G2880" s="43" t="str">
        <f>IF(A2880&lt;&gt;"",IF(A2880&lt;Data!$G$11*0.25,$C$13/$G$32,IF(A2880&gt;Data!$G$11*0.25,$C$13,$C$13*10)),"")</f>
        <v/>
      </c>
      <c r="H2880" s="43" t="str">
        <f>IF(A2880&lt;&gt;"",IF(Data!$G$9="constant",$C$13,IF(Data!$G$9="squeeze",G2880,F2880)),"")</f>
        <v/>
      </c>
      <c r="I2880" s="38" t="str">
        <f ca="1">IF(ISNUMBER(A2880),NORMINV(RAND(),0,IF(AND(Data!$G$9="squeeze",A2880&lt;Data!$G$11*0.25),$H$32,1)*$C$30*$C$13)*($C$14*$C$12),"")</f>
        <v/>
      </c>
      <c r="J2880" s="42" t="str">
        <f ca="1">IFERROR(IF(Data!$C$6="Real",B2880,I2880+J2879+($C$14*$C$12)*(NORMINV(RAND(),$C$15,CHOOSE($G$13,$C$13,F2880,G2880)))),"")</f>
        <v/>
      </c>
      <c r="K2880" s="88" t="str">
        <f>IF(ISNUMBER(A2880), IF($G$16="fixed",$G$17,MIN(H2880*Data!$C$7*$C$16*0.5,$C$17*Data!$C$7))*$C$12,"")</f>
        <v/>
      </c>
      <c r="L2880" s="42" t="str">
        <f t="shared" ca="1" si="1350"/>
        <v/>
      </c>
      <c r="M2880" s="44" t="str">
        <f t="shared" ca="1" si="1351"/>
        <v/>
      </c>
      <c r="N2880" s="44" t="str">
        <f t="shared" ca="1" si="1352"/>
        <v/>
      </c>
      <c r="O2880" s="108" t="str">
        <f t="shared" si="1336"/>
        <v/>
      </c>
      <c r="P2880" s="102" t="str">
        <f t="shared" si="1337"/>
        <v/>
      </c>
      <c r="Q2880" s="102" t="str">
        <f t="shared" si="1338"/>
        <v/>
      </c>
      <c r="R2880" s="120" t="str">
        <f t="shared" si="1339"/>
        <v/>
      </c>
      <c r="S2880" s="54" t="str">
        <f t="shared" si="1340"/>
        <v/>
      </c>
      <c r="T2880" s="5" t="str">
        <f t="shared" si="1341"/>
        <v/>
      </c>
      <c r="U2880" s="152" t="str">
        <f t="shared" si="1324"/>
        <v/>
      </c>
      <c r="V2880" s="152" t="str">
        <f t="shared" si="1325"/>
        <v/>
      </c>
      <c r="W2880" s="153" t="str">
        <f t="shared" si="1326"/>
        <v/>
      </c>
      <c r="X2880" s="153" t="str">
        <f t="shared" si="1327"/>
        <v/>
      </c>
      <c r="Y2880" s="153" t="str">
        <f t="shared" si="1328"/>
        <v/>
      </c>
      <c r="Z2880" s="153" t="str">
        <f t="shared" si="1329"/>
        <v/>
      </c>
      <c r="AA2880" s="152" t="str">
        <f t="shared" si="1330"/>
        <v/>
      </c>
      <c r="AB2880" s="152" t="str">
        <f t="shared" si="1331"/>
        <v/>
      </c>
      <c r="AC2880" s="154" t="str">
        <f t="shared" si="1342"/>
        <v/>
      </c>
      <c r="AD2880" s="154" t="str">
        <f t="shared" si="1343"/>
        <v/>
      </c>
      <c r="AE2880" s="3" t="str">
        <f t="shared" si="1344"/>
        <v/>
      </c>
      <c r="AF2880" s="3" t="str">
        <f t="shared" si="1345"/>
        <v/>
      </c>
      <c r="AG2880" s="3" t="str">
        <f t="shared" si="1346"/>
        <v/>
      </c>
      <c r="AH2880" s="4" t="str">
        <f t="shared" si="1347"/>
        <v/>
      </c>
      <c r="AI2880" s="75" t="str">
        <f t="shared" si="1348"/>
        <v/>
      </c>
      <c r="AJ2880" s="75" t="str">
        <f t="shared" si="1349"/>
        <v/>
      </c>
    </row>
    <row r="2881" spans="1:36" ht="14.25">
      <c r="A2881" s="41" t="str">
        <f t="shared" si="1332"/>
        <v/>
      </c>
      <c r="B2881" s="150" t="str">
        <f>IF(ISNUMBER(A2881),INDEX('MetaTrader Import'!$H$13:$J$5893,TRUNC(((A2881-$A$39+1)-1)/3)+1,MOD((A2881-$A$39+1)-1,3)+1),"")</f>
        <v/>
      </c>
      <c r="C2881" s="43" t="str">
        <f t="shared" si="1333"/>
        <v/>
      </c>
      <c r="D2881" s="43" t="str">
        <f t="shared" ca="1" si="1323"/>
        <v/>
      </c>
      <c r="E2881" s="43" t="str">
        <f t="shared" si="1334"/>
        <v/>
      </c>
      <c r="F2881" s="43" t="str">
        <f t="shared" si="1335"/>
        <v/>
      </c>
      <c r="G2881" s="43" t="str">
        <f>IF(A2881&lt;&gt;"",IF(A2881&lt;Data!$G$11*0.25,$C$13/$G$32,IF(A2881&gt;Data!$G$11*0.25,$C$13,$C$13*10)),"")</f>
        <v/>
      </c>
      <c r="H2881" s="43" t="str">
        <f>IF(A2881&lt;&gt;"",IF(Data!$G$9="constant",$C$13,IF(Data!$G$9="squeeze",G2881,F2881)),"")</f>
        <v/>
      </c>
      <c r="I2881" s="38" t="str">
        <f ca="1">IF(ISNUMBER(A2881),NORMINV(RAND(),0,IF(AND(Data!$G$9="squeeze",A2881&lt;Data!$G$11*0.25),$H$32,1)*$C$30*$C$13)*($C$14*$C$12),"")</f>
        <v/>
      </c>
      <c r="J2881" s="42" t="str">
        <f ca="1">IFERROR(IF(Data!$C$6="Real",B2881,I2881+J2880+($C$14*$C$12)*(NORMINV(RAND(),$C$15,CHOOSE($G$13,$C$13,F2881,G2881)))),"")</f>
        <v/>
      </c>
      <c r="K2881" s="88" t="str">
        <f>IF(ISNUMBER(A2881), IF($G$16="fixed",$G$17,MIN(H2881*Data!$C$7*$C$16*0.5,$C$17*Data!$C$7))*$C$12,"")</f>
        <v/>
      </c>
      <c r="L2881" s="42" t="str">
        <f t="shared" ca="1" si="1350"/>
        <v/>
      </c>
      <c r="M2881" s="44" t="str">
        <f t="shared" ca="1" si="1351"/>
        <v/>
      </c>
      <c r="N2881" s="44" t="str">
        <f t="shared" ca="1" si="1352"/>
        <v/>
      </c>
      <c r="O2881" s="108" t="str">
        <f t="shared" si="1336"/>
        <v/>
      </c>
      <c r="P2881" s="102" t="str">
        <f t="shared" si="1337"/>
        <v/>
      </c>
      <c r="Q2881" s="102" t="str">
        <f t="shared" si="1338"/>
        <v/>
      </c>
      <c r="R2881" s="120" t="str">
        <f t="shared" si="1339"/>
        <v/>
      </c>
      <c r="S2881" s="54" t="str">
        <f t="shared" si="1340"/>
        <v/>
      </c>
      <c r="T2881" s="5" t="str">
        <f t="shared" si="1341"/>
        <v/>
      </c>
      <c r="U2881" s="152" t="str">
        <f t="shared" si="1324"/>
        <v/>
      </c>
      <c r="V2881" s="152" t="str">
        <f t="shared" si="1325"/>
        <v/>
      </c>
      <c r="W2881" s="153" t="str">
        <f t="shared" si="1326"/>
        <v/>
      </c>
      <c r="X2881" s="153" t="str">
        <f t="shared" si="1327"/>
        <v/>
      </c>
      <c r="Y2881" s="153" t="str">
        <f t="shared" si="1328"/>
        <v/>
      </c>
      <c r="Z2881" s="153" t="str">
        <f t="shared" si="1329"/>
        <v/>
      </c>
      <c r="AA2881" s="152" t="str">
        <f t="shared" si="1330"/>
        <v/>
      </c>
      <c r="AB2881" s="152" t="str">
        <f t="shared" si="1331"/>
        <v/>
      </c>
      <c r="AC2881" s="154" t="str">
        <f t="shared" si="1342"/>
        <v/>
      </c>
      <c r="AD2881" s="154" t="str">
        <f t="shared" si="1343"/>
        <v/>
      </c>
      <c r="AE2881" s="3" t="str">
        <f t="shared" si="1344"/>
        <v/>
      </c>
      <c r="AF2881" s="3" t="str">
        <f t="shared" si="1345"/>
        <v/>
      </c>
      <c r="AG2881" s="3" t="str">
        <f t="shared" si="1346"/>
        <v/>
      </c>
      <c r="AH2881" s="4" t="str">
        <f t="shared" si="1347"/>
        <v/>
      </c>
      <c r="AI2881" s="75" t="str">
        <f t="shared" si="1348"/>
        <v/>
      </c>
      <c r="AJ2881" s="75" t="str">
        <f t="shared" si="1349"/>
        <v/>
      </c>
    </row>
    <row r="2882" spans="1:36" ht="14.25">
      <c r="A2882" s="41" t="str">
        <f t="shared" si="1332"/>
        <v/>
      </c>
      <c r="B2882" s="150" t="str">
        <f>IF(ISNUMBER(A2882),INDEX('MetaTrader Import'!$H$13:$J$5893,TRUNC(((A2882-$A$39+1)-1)/3)+1,MOD((A2882-$A$39+1)-1,3)+1),"")</f>
        <v/>
      </c>
      <c r="C2882" s="43" t="str">
        <f t="shared" si="1333"/>
        <v/>
      </c>
      <c r="D2882" s="43" t="str">
        <f t="shared" ca="1" si="1323"/>
        <v/>
      </c>
      <c r="E2882" s="43" t="str">
        <f t="shared" si="1334"/>
        <v/>
      </c>
      <c r="F2882" s="43" t="str">
        <f t="shared" si="1335"/>
        <v/>
      </c>
      <c r="G2882" s="43" t="str">
        <f>IF(A2882&lt;&gt;"",IF(A2882&lt;Data!$G$11*0.25,$C$13/$G$32,IF(A2882&gt;Data!$G$11*0.25,$C$13,$C$13*10)),"")</f>
        <v/>
      </c>
      <c r="H2882" s="43" t="str">
        <f>IF(A2882&lt;&gt;"",IF(Data!$G$9="constant",$C$13,IF(Data!$G$9="squeeze",G2882,F2882)),"")</f>
        <v/>
      </c>
      <c r="I2882" s="38" t="str">
        <f ca="1">IF(ISNUMBER(A2882),NORMINV(RAND(),0,IF(AND(Data!$G$9="squeeze",A2882&lt;Data!$G$11*0.25),$H$32,1)*$C$30*$C$13)*($C$14*$C$12),"")</f>
        <v/>
      </c>
      <c r="J2882" s="42" t="str">
        <f ca="1">IFERROR(IF(Data!$C$6="Real",B2882,I2882+J2881+($C$14*$C$12)*(NORMINV(RAND(),$C$15,CHOOSE($G$13,$C$13,F2882,G2882)))),"")</f>
        <v/>
      </c>
      <c r="K2882" s="88" t="str">
        <f>IF(ISNUMBER(A2882), IF($G$16="fixed",$G$17,MIN(H2882*Data!$C$7*$C$16*0.5,$C$17*Data!$C$7))*$C$12,"")</f>
        <v/>
      </c>
      <c r="L2882" s="42" t="str">
        <f t="shared" ca="1" si="1350"/>
        <v/>
      </c>
      <c r="M2882" s="44" t="str">
        <f t="shared" ca="1" si="1351"/>
        <v/>
      </c>
      <c r="N2882" s="44" t="str">
        <f t="shared" ca="1" si="1352"/>
        <v/>
      </c>
      <c r="O2882" s="108" t="str">
        <f t="shared" si="1336"/>
        <v/>
      </c>
      <c r="P2882" s="102" t="str">
        <f t="shared" si="1337"/>
        <v/>
      </c>
      <c r="Q2882" s="102" t="str">
        <f t="shared" si="1338"/>
        <v/>
      </c>
      <c r="R2882" s="120" t="str">
        <f t="shared" si="1339"/>
        <v/>
      </c>
      <c r="S2882" s="54" t="str">
        <f t="shared" si="1340"/>
        <v/>
      </c>
      <c r="T2882" s="5" t="str">
        <f t="shared" si="1341"/>
        <v/>
      </c>
      <c r="U2882" s="152" t="str">
        <f t="shared" si="1324"/>
        <v/>
      </c>
      <c r="V2882" s="152" t="str">
        <f t="shared" si="1325"/>
        <v/>
      </c>
      <c r="W2882" s="153" t="str">
        <f t="shared" si="1326"/>
        <v/>
      </c>
      <c r="X2882" s="153" t="str">
        <f t="shared" si="1327"/>
        <v/>
      </c>
      <c r="Y2882" s="153" t="str">
        <f t="shared" si="1328"/>
        <v/>
      </c>
      <c r="Z2882" s="153" t="str">
        <f t="shared" si="1329"/>
        <v/>
      </c>
      <c r="AA2882" s="152" t="str">
        <f t="shared" si="1330"/>
        <v/>
      </c>
      <c r="AB2882" s="152" t="str">
        <f t="shared" si="1331"/>
        <v/>
      </c>
      <c r="AC2882" s="154" t="str">
        <f t="shared" si="1342"/>
        <v/>
      </c>
      <c r="AD2882" s="154" t="str">
        <f t="shared" si="1343"/>
        <v/>
      </c>
      <c r="AE2882" s="3" t="str">
        <f t="shared" si="1344"/>
        <v/>
      </c>
      <c r="AF2882" s="3" t="str">
        <f t="shared" si="1345"/>
        <v/>
      </c>
      <c r="AG2882" s="3" t="str">
        <f t="shared" si="1346"/>
        <v/>
      </c>
      <c r="AH2882" s="4" t="str">
        <f t="shared" si="1347"/>
        <v/>
      </c>
      <c r="AI2882" s="75" t="str">
        <f t="shared" si="1348"/>
        <v/>
      </c>
      <c r="AJ2882" s="75" t="str">
        <f t="shared" si="1349"/>
        <v/>
      </c>
    </row>
    <row r="2883" spans="1:36" ht="14.25">
      <c r="A2883" s="41" t="str">
        <f t="shared" si="1332"/>
        <v/>
      </c>
      <c r="B2883" s="150" t="str">
        <f>IF(ISNUMBER(A2883),INDEX('MetaTrader Import'!$H$13:$J$5893,TRUNC(((A2883-$A$39+1)-1)/3)+1,MOD((A2883-$A$39+1)-1,3)+1),"")</f>
        <v/>
      </c>
      <c r="C2883" s="43" t="str">
        <f t="shared" si="1333"/>
        <v/>
      </c>
      <c r="D2883" s="43" t="str">
        <f t="shared" ref="D2883:D2946" ca="1" si="1353">IF(A2883&lt;&gt;"",NORMINV(RAND(),($C$23-C2883)*$C$28,$C$27)+NORMINV(RAND(),IF(RAND()&gt;$C$26,$C$25,0),$C$27),"")</f>
        <v/>
      </c>
      <c r="E2883" s="43" t="str">
        <f t="shared" si="1334"/>
        <v/>
      </c>
      <c r="F2883" s="43" t="str">
        <f t="shared" si="1335"/>
        <v/>
      </c>
      <c r="G2883" s="43" t="str">
        <f>IF(A2883&lt;&gt;"",IF(A2883&lt;Data!$G$11*0.25,$C$13/$G$32,IF(A2883&gt;Data!$G$11*0.25,$C$13,$C$13*10)),"")</f>
        <v/>
      </c>
      <c r="H2883" s="43" t="str">
        <f>IF(A2883&lt;&gt;"",IF(Data!$G$9="constant",$C$13,IF(Data!$G$9="squeeze",G2883,F2883)),"")</f>
        <v/>
      </c>
      <c r="I2883" s="38" t="str">
        <f ca="1">IF(ISNUMBER(A2883),NORMINV(RAND(),0,IF(AND(Data!$G$9="squeeze",A2883&lt;Data!$G$11*0.25),$H$32,1)*$C$30*$C$13)*($C$14*$C$12),"")</f>
        <v/>
      </c>
      <c r="J2883" s="42" t="str">
        <f ca="1">IFERROR(IF(Data!$C$6="Real",B2883,I2883+J2882+($C$14*$C$12)*(NORMINV(RAND(),$C$15,CHOOSE($G$13,$C$13,F2883,G2883)))),"")</f>
        <v/>
      </c>
      <c r="K2883" s="88" t="str">
        <f>IF(ISNUMBER(A2883), IF($G$16="fixed",$G$17,MIN(H2883*Data!$C$7*$C$16*0.5,$C$17*Data!$C$7))*$C$12,"")</f>
        <v/>
      </c>
      <c r="L2883" s="42" t="str">
        <f t="shared" ca="1" si="1350"/>
        <v/>
      </c>
      <c r="M2883" s="44" t="str">
        <f t="shared" ca="1" si="1351"/>
        <v/>
      </c>
      <c r="N2883" s="44" t="str">
        <f t="shared" ca="1" si="1352"/>
        <v/>
      </c>
      <c r="O2883" s="108" t="str">
        <f t="shared" si="1336"/>
        <v/>
      </c>
      <c r="P2883" s="102" t="str">
        <f t="shared" si="1337"/>
        <v/>
      </c>
      <c r="Q2883" s="102" t="str">
        <f t="shared" si="1338"/>
        <v/>
      </c>
      <c r="R2883" s="120" t="str">
        <f t="shared" si="1339"/>
        <v/>
      </c>
      <c r="S2883" s="54" t="str">
        <f t="shared" si="1340"/>
        <v/>
      </c>
      <c r="T2883" s="5" t="str">
        <f t="shared" si="1341"/>
        <v/>
      </c>
      <c r="U2883" s="152" t="str">
        <f t="shared" ref="U2883:U2946" si="1354">IF(NOT(ISNUMBER(T2883)),"",IF(S2883=1,T2883,IF(M2883&gt;U2882,M2883,IF(ISNUMBER(U2882),U2882,""))))</f>
        <v/>
      </c>
      <c r="V2883" s="152" t="str">
        <f t="shared" ref="V2883:V2946" si="1355">IF(NOT(ISNUMBER(T2883)),"",IF(S2883=1,T2883,IF(N2883&lt;V2882,N2883,IF(ISNUMBER(V2882),V2882,""))))</f>
        <v/>
      </c>
      <c r="W2883" s="153" t="str">
        <f t="shared" ref="W2883:W2946" si="1356">IF(NOT(ISNUMBER(T2883)),"",MIN($F$24,IF(TRUNC((U2883-T2883)/$E$24*$G$12)+0&gt;IF(ISNUMBER(W2882),W2882,0),TRUNC((U2883-T2883)/$E$24*$G$12)+0,IF(ISNUMBER(W2882),W2882,0))))</f>
        <v/>
      </c>
      <c r="X2883" s="153" t="str">
        <f t="shared" ref="X2883:X2946" si="1357">IF(NOT(ISNUMBER(T2883)),"",MIN($F$24,IF(-TRUNC((V2883-T2883)/$E$24*$G$12)+0&gt;IF(ISNUMBER(X2882),X2882,0),-TRUNC((V2883-T2883)/$E$24*$G$12)+0,IF(ISNUMBER(X2882),X2882,0))))</f>
        <v/>
      </c>
      <c r="Y2883" s="153" t="str">
        <f t="shared" ref="Y2883:Y2946" si="1358">IF(ISNUMBER(W2883),(IF(W2883=0,0,1))*IF(ABS($I$24)=2,POWER(2,W2883-1),W2883)*SIGN($I$24)*$K$24,"")</f>
        <v/>
      </c>
      <c r="Z2883" s="153" t="str">
        <f t="shared" ref="Z2883:Z2946" si="1359">IF(ISNUMBER(X2883),(IF(X2883=0,0,1))*IF(ABS($I$24)=2,POWER(2,X2883-1),X2883)*SIGN($I$24)*$K$24,"")</f>
        <v/>
      </c>
      <c r="AA2883" s="152" t="str">
        <f t="shared" ref="AA2883:AA2946" si="1360">IF(OR(NOT(ISNUMBER(T2883)),W2883&lt;1),"",IF(OR(NOT(ISNUMBER(W2882)),W2882=0),IF(SIGN(Y2883)=1,M2883,N2883),(Y2882*AA2882+(Y2883-Y2882)*IF(SIGN(Y2883)=1,M2883,N2883))/Y2883))</f>
        <v/>
      </c>
      <c r="AB2883" s="152" t="str">
        <f t="shared" ref="AB2883:AB2946" si="1361">IF(OR(NOT(ISNUMBER(T2883)),X2883&lt;1),"",IF(OR(NOT(ISNUMBER(X2882)),X2882=0),IF(SIGN(Z2883)=1,N2883,M2883),(Z2882*AB2882+(Z2883-Z2882)*IF(SIGN(Z2883)=1,N2883,M2883))/Z2883))</f>
        <v/>
      </c>
      <c r="AC2883" s="154" t="str">
        <f t="shared" si="1342"/>
        <v/>
      </c>
      <c r="AD2883" s="154" t="str">
        <f t="shared" si="1343"/>
        <v/>
      </c>
      <c r="AE2883" s="3" t="str">
        <f t="shared" si="1344"/>
        <v/>
      </c>
      <c r="AF2883" s="3" t="str">
        <f t="shared" si="1345"/>
        <v/>
      </c>
      <c r="AG2883" s="3" t="str">
        <f t="shared" si="1346"/>
        <v/>
      </c>
      <c r="AH2883" s="4" t="str">
        <f t="shared" si="1347"/>
        <v/>
      </c>
      <c r="AI2883" s="75" t="str">
        <f t="shared" si="1348"/>
        <v/>
      </c>
      <c r="AJ2883" s="75" t="str">
        <f t="shared" si="1349"/>
        <v/>
      </c>
    </row>
    <row r="2884" spans="1:36" ht="14.25">
      <c r="A2884" s="41" t="str">
        <f t="shared" ref="A2884:A2947" si="1362">IFERROR(IF(A2883+1&gt;$C$19,"",A2883+1),"")</f>
        <v/>
      </c>
      <c r="B2884" s="150" t="str">
        <f>IF(ISNUMBER(A2884),INDEX('MetaTrader Import'!$H$13:$J$5893,TRUNC(((A2884-$A$39+1)-1)/3)+1,MOD((A2884-$A$39+1)-1,3)+1),"")</f>
        <v/>
      </c>
      <c r="C2884" s="43" t="str">
        <f t="shared" ref="C2884:C2947" si="1363">IF(A2884&lt;&gt;"",E2883,"")</f>
        <v/>
      </c>
      <c r="D2884" s="43" t="str">
        <f t="shared" ca="1" si="1353"/>
        <v/>
      </c>
      <c r="E2884" s="43" t="str">
        <f t="shared" ref="E2884:E2947" si="1364">IF(A2884&lt;&gt;"",C2884+D2884,"")</f>
        <v/>
      </c>
      <c r="F2884" s="43" t="str">
        <f t="shared" ref="F2884:F2947" si="1365">IF(A2884&lt;&gt;"",$C$13*ABS(E2884)/$C$23,"")</f>
        <v/>
      </c>
      <c r="G2884" s="43" t="str">
        <f>IF(A2884&lt;&gt;"",IF(A2884&lt;Data!$G$11*0.25,$C$13/$G$32,IF(A2884&gt;Data!$G$11*0.25,$C$13,$C$13*10)),"")</f>
        <v/>
      </c>
      <c r="H2884" s="43" t="str">
        <f>IF(A2884&lt;&gt;"",IF(Data!$G$9="constant",$C$13,IF(Data!$G$9="squeeze",G2884,F2884)),"")</f>
        <v/>
      </c>
      <c r="I2884" s="38" t="str">
        <f ca="1">IF(ISNUMBER(A2884),NORMINV(RAND(),0,IF(AND(Data!$G$9="squeeze",A2884&lt;Data!$G$11*0.25),$H$32,1)*$C$30*$C$13)*($C$14*$C$12),"")</f>
        <v/>
      </c>
      <c r="J2884" s="42" t="str">
        <f ca="1">IFERROR(IF(Data!$C$6="Real",B2884,I2884+J2883+($C$14*$C$12)*(NORMINV(RAND(),$C$15,CHOOSE($G$13,$C$13,F2884,G2884)))),"")</f>
        <v/>
      </c>
      <c r="K2884" s="88" t="str">
        <f>IF(ISNUMBER(A2884), IF($G$16="fixed",$G$17,MIN(H2884*Data!$C$7*$C$16*0.5,$C$17*Data!$C$7))*$C$12,"")</f>
        <v/>
      </c>
      <c r="L2884" s="42" t="str">
        <f t="shared" ca="1" si="1350"/>
        <v/>
      </c>
      <c r="M2884" s="44" t="str">
        <f t="shared" ca="1" si="1351"/>
        <v/>
      </c>
      <c r="N2884" s="44" t="str">
        <f t="shared" ca="1" si="1352"/>
        <v/>
      </c>
      <c r="O2884" s="108" t="str">
        <f t="shared" ref="O2884:O2947" si="1366">IF(ISNUMBER(A2884),$G$12*SLOPE(L2870:L2884,A2870:A2884),"")</f>
        <v/>
      </c>
      <c r="P2884" s="102" t="str">
        <f t="shared" ref="P2884:P2947" si="1367">IF(ISNUMBER(A2884),STDEV(L2870:L2884)*$G$12,"")</f>
        <v/>
      </c>
      <c r="Q2884" s="102" t="str">
        <f t="shared" ref="Q2884:Q2947" si="1368">IF(ISNUMBER(A2884),SLOPE(P2870:P2884,A2870:A2884),"")</f>
        <v/>
      </c>
      <c r="R2884" s="120" t="str">
        <f t="shared" ref="R2884:R2947" si="1369">IF(ISNUMBER(A2884),R2883+S2883,"")</f>
        <v/>
      </c>
      <c r="S2884" s="54" t="str">
        <f t="shared" ref="S2884:S2947" si="1370">IF(ISNUMBER(A2884),IF(AND(R2884&lt;$M$24,Q2884&lt;$F$28,ABS(O2884)&lt;$F$27,P2884&lt;$F$26,NOT(ISNUMBER(T2883))),1,0),"")</f>
        <v/>
      </c>
      <c r="T2884" s="5" t="str">
        <f t="shared" ref="T2884:T2947" si="1371">IF(ISNUMBER(A2884),IF(S2884=1,L2884,IF(AG2883="Y","",IF(ISNUMBER(T2883),T2883,""))),"")</f>
        <v/>
      </c>
      <c r="U2884" s="152" t="str">
        <f t="shared" si="1354"/>
        <v/>
      </c>
      <c r="V2884" s="152" t="str">
        <f t="shared" si="1355"/>
        <v/>
      </c>
      <c r="W2884" s="153" t="str">
        <f t="shared" si="1356"/>
        <v/>
      </c>
      <c r="X2884" s="153" t="str">
        <f t="shared" si="1357"/>
        <v/>
      </c>
      <c r="Y2884" s="153" t="str">
        <f t="shared" si="1358"/>
        <v/>
      </c>
      <c r="Z2884" s="153" t="str">
        <f t="shared" si="1359"/>
        <v/>
      </c>
      <c r="AA2884" s="152" t="str">
        <f t="shared" si="1360"/>
        <v/>
      </c>
      <c r="AB2884" s="152" t="str">
        <f t="shared" si="1361"/>
        <v/>
      </c>
      <c r="AC2884" s="154" t="str">
        <f t="shared" ref="AC2884:AC2947" si="1372">IFERROR(-SIGN(Y2884)*(AA2884-IF(SIGN(Y2884)=1,N2884,M2884))*$G$12*ABS(Y2884),"")</f>
        <v/>
      </c>
      <c r="AD2884" s="154" t="str">
        <f t="shared" ref="AD2884:AD2947" si="1373">IFERROR(SIGN(Z2884)*(AB2884-IF(SIGN(Z2884)=1,M2884,N2884))*$G$12*ABS(Z2884),"")</f>
        <v/>
      </c>
      <c r="AE2884" s="3" t="str">
        <f t="shared" ref="AE2884:AE2947" si="1374">IF(ISNUMBER(A2884),IFERROR((IF(ISNUMBER(AC2884),AC2884,0)+IF(ISNUMBER(AD2884),AD2884,0))/(ABS(Y2884)+ABS(Z2884)),0),"")</f>
        <v/>
      </c>
      <c r="AF2884" s="3" t="str">
        <f t="shared" ref="AF2884:AF2947" si="1375">IF(ISNUMBER(A2884),IF(ISNUMBER(AC2884),AC2884,0)+IF(ISNUMBER(AD2884),AD2884,0),"")</f>
        <v/>
      </c>
      <c r="AG2884" s="3" t="str">
        <f t="shared" ref="AG2884:AG2947" si="1376">IF(NOT(ISNUMBER(T2884)),"",IF(OR(AF2884&gt;$G$24,AF2884&lt;-$H$24,A2884+1&gt;$C$19),"Y","N"))</f>
        <v/>
      </c>
      <c r="AH2884" s="4" t="str">
        <f t="shared" ref="AH2884:AH2947" si="1377">IF(AG2884="y",AF2884*10*$C$11,"")</f>
        <v/>
      </c>
      <c r="AI2884" s="75" t="str">
        <f t="shared" ref="AI2884:AI2947" si="1378">IF(ISNUMBER(A2884),IF(ISNUMBER(AH2884),AJ2884,AF2884*10*$C$11+AJ2884),"")</f>
        <v/>
      </c>
      <c r="AJ2884" s="75" t="str">
        <f t="shared" ref="AJ2884:AJ2947" si="1379">IF(ISNUMBER(A2884),AJ2883+IF(ISNUMBER(AH2884),AH2884,0),"")</f>
        <v/>
      </c>
    </row>
    <row r="2885" spans="1:36" ht="14.25">
      <c r="A2885" s="41" t="str">
        <f t="shared" si="1362"/>
        <v/>
      </c>
      <c r="B2885" s="150" t="str">
        <f>IF(ISNUMBER(A2885),INDEX('MetaTrader Import'!$H$13:$J$5893,TRUNC(((A2885-$A$39+1)-1)/3)+1,MOD((A2885-$A$39+1)-1,3)+1),"")</f>
        <v/>
      </c>
      <c r="C2885" s="43" t="str">
        <f t="shared" si="1363"/>
        <v/>
      </c>
      <c r="D2885" s="43" t="str">
        <f t="shared" ca="1" si="1353"/>
        <v/>
      </c>
      <c r="E2885" s="43" t="str">
        <f t="shared" si="1364"/>
        <v/>
      </c>
      <c r="F2885" s="43" t="str">
        <f t="shared" si="1365"/>
        <v/>
      </c>
      <c r="G2885" s="43" t="str">
        <f>IF(A2885&lt;&gt;"",IF(A2885&lt;Data!$G$11*0.25,$C$13/$G$32,IF(A2885&gt;Data!$G$11*0.25,$C$13,$C$13*10)),"")</f>
        <v/>
      </c>
      <c r="H2885" s="43" t="str">
        <f>IF(A2885&lt;&gt;"",IF(Data!$G$9="constant",$C$13,IF(Data!$G$9="squeeze",G2885,F2885)),"")</f>
        <v/>
      </c>
      <c r="I2885" s="38" t="str">
        <f ca="1">IF(ISNUMBER(A2885),NORMINV(RAND(),0,IF(AND(Data!$G$9="squeeze",A2885&lt;Data!$G$11*0.25),$H$32,1)*$C$30*$C$13)*($C$14*$C$12),"")</f>
        <v/>
      </c>
      <c r="J2885" s="42" t="str">
        <f ca="1">IFERROR(IF(Data!$C$6="Real",B2885,I2885+J2884+($C$14*$C$12)*(NORMINV(RAND(),$C$15,CHOOSE($G$13,$C$13,F2885,G2885)))),"")</f>
        <v/>
      </c>
      <c r="K2885" s="88" t="str">
        <f>IF(ISNUMBER(A2885), IF($G$16="fixed",$G$17,MIN(H2885*Data!$C$7*$C$16*0.5,$C$17*Data!$C$7))*$C$12,"")</f>
        <v/>
      </c>
      <c r="L2885" s="42" t="str">
        <f t="shared" ca="1" si="1350"/>
        <v/>
      </c>
      <c r="M2885" s="44" t="str">
        <f t="shared" ca="1" si="1351"/>
        <v/>
      </c>
      <c r="N2885" s="44" t="str">
        <f t="shared" ca="1" si="1352"/>
        <v/>
      </c>
      <c r="O2885" s="108" t="str">
        <f t="shared" si="1366"/>
        <v/>
      </c>
      <c r="P2885" s="102" t="str">
        <f t="shared" si="1367"/>
        <v/>
      </c>
      <c r="Q2885" s="102" t="str">
        <f t="shared" si="1368"/>
        <v/>
      </c>
      <c r="R2885" s="120" t="str">
        <f t="shared" si="1369"/>
        <v/>
      </c>
      <c r="S2885" s="54" t="str">
        <f t="shared" si="1370"/>
        <v/>
      </c>
      <c r="T2885" s="5" t="str">
        <f t="shared" si="1371"/>
        <v/>
      </c>
      <c r="U2885" s="152" t="str">
        <f t="shared" si="1354"/>
        <v/>
      </c>
      <c r="V2885" s="152" t="str">
        <f t="shared" si="1355"/>
        <v/>
      </c>
      <c r="W2885" s="153" t="str">
        <f t="shared" si="1356"/>
        <v/>
      </c>
      <c r="X2885" s="153" t="str">
        <f t="shared" si="1357"/>
        <v/>
      </c>
      <c r="Y2885" s="153" t="str">
        <f t="shared" si="1358"/>
        <v/>
      </c>
      <c r="Z2885" s="153" t="str">
        <f t="shared" si="1359"/>
        <v/>
      </c>
      <c r="AA2885" s="152" t="str">
        <f t="shared" si="1360"/>
        <v/>
      </c>
      <c r="AB2885" s="152" t="str">
        <f t="shared" si="1361"/>
        <v/>
      </c>
      <c r="AC2885" s="154" t="str">
        <f t="shared" si="1372"/>
        <v/>
      </c>
      <c r="AD2885" s="154" t="str">
        <f t="shared" si="1373"/>
        <v/>
      </c>
      <c r="AE2885" s="3" t="str">
        <f t="shared" si="1374"/>
        <v/>
      </c>
      <c r="AF2885" s="3" t="str">
        <f t="shared" si="1375"/>
        <v/>
      </c>
      <c r="AG2885" s="3" t="str">
        <f t="shared" si="1376"/>
        <v/>
      </c>
      <c r="AH2885" s="4" t="str">
        <f t="shared" si="1377"/>
        <v/>
      </c>
      <c r="AI2885" s="75" t="str">
        <f t="shared" si="1378"/>
        <v/>
      </c>
      <c r="AJ2885" s="75" t="str">
        <f t="shared" si="1379"/>
        <v/>
      </c>
    </row>
    <row r="2886" spans="1:36" ht="14.25">
      <c r="A2886" s="41" t="str">
        <f t="shared" si="1362"/>
        <v/>
      </c>
      <c r="B2886" s="150" t="str">
        <f>IF(ISNUMBER(A2886),INDEX('MetaTrader Import'!$H$13:$J$5893,TRUNC(((A2886-$A$39+1)-1)/3)+1,MOD((A2886-$A$39+1)-1,3)+1),"")</f>
        <v/>
      </c>
      <c r="C2886" s="43" t="str">
        <f t="shared" si="1363"/>
        <v/>
      </c>
      <c r="D2886" s="43" t="str">
        <f t="shared" ca="1" si="1353"/>
        <v/>
      </c>
      <c r="E2886" s="43" t="str">
        <f t="shared" si="1364"/>
        <v/>
      </c>
      <c r="F2886" s="43" t="str">
        <f t="shared" si="1365"/>
        <v/>
      </c>
      <c r="G2886" s="43" t="str">
        <f>IF(A2886&lt;&gt;"",IF(A2886&lt;Data!$G$11*0.25,$C$13/$G$32,IF(A2886&gt;Data!$G$11*0.25,$C$13,$C$13*10)),"")</f>
        <v/>
      </c>
      <c r="H2886" s="43" t="str">
        <f>IF(A2886&lt;&gt;"",IF(Data!$G$9="constant",$C$13,IF(Data!$G$9="squeeze",G2886,F2886)),"")</f>
        <v/>
      </c>
      <c r="I2886" s="38" t="str">
        <f ca="1">IF(ISNUMBER(A2886),NORMINV(RAND(),0,IF(AND(Data!$G$9="squeeze",A2886&lt;Data!$G$11*0.25),$H$32,1)*$C$30*$C$13)*($C$14*$C$12),"")</f>
        <v/>
      </c>
      <c r="J2886" s="42" t="str">
        <f ca="1">IFERROR(IF(Data!$C$6="Real",B2886,I2886+J2885+($C$14*$C$12)*(NORMINV(RAND(),$C$15,CHOOSE($G$13,$C$13,F2886,G2886)))),"")</f>
        <v/>
      </c>
      <c r="K2886" s="88" t="str">
        <f>IF(ISNUMBER(A2886), IF($G$16="fixed",$G$17,MIN(H2886*Data!$C$7*$C$16*0.5,$C$17*Data!$C$7))*$C$12,"")</f>
        <v/>
      </c>
      <c r="L2886" s="42" t="str">
        <f t="shared" ref="L2886:L2949" ca="1" si="1380">IFERROR(J2886,"")</f>
        <v/>
      </c>
      <c r="M2886" s="44" t="str">
        <f t="shared" ref="M2886:M2949" ca="1" si="1381">IFERROR(L2886+K2886*0.5,"")</f>
        <v/>
      </c>
      <c r="N2886" s="44" t="str">
        <f t="shared" ref="N2886:N2949" ca="1" si="1382">IFERROR(L2886-K2886*0.5,"")</f>
        <v/>
      </c>
      <c r="O2886" s="108" t="str">
        <f t="shared" si="1366"/>
        <v/>
      </c>
      <c r="P2886" s="102" t="str">
        <f t="shared" si="1367"/>
        <v/>
      </c>
      <c r="Q2886" s="102" t="str">
        <f t="shared" si="1368"/>
        <v/>
      </c>
      <c r="R2886" s="120" t="str">
        <f t="shared" si="1369"/>
        <v/>
      </c>
      <c r="S2886" s="54" t="str">
        <f t="shared" si="1370"/>
        <v/>
      </c>
      <c r="T2886" s="5" t="str">
        <f t="shared" si="1371"/>
        <v/>
      </c>
      <c r="U2886" s="152" t="str">
        <f t="shared" si="1354"/>
        <v/>
      </c>
      <c r="V2886" s="152" t="str">
        <f t="shared" si="1355"/>
        <v/>
      </c>
      <c r="W2886" s="153" t="str">
        <f t="shared" si="1356"/>
        <v/>
      </c>
      <c r="X2886" s="153" t="str">
        <f t="shared" si="1357"/>
        <v/>
      </c>
      <c r="Y2886" s="153" t="str">
        <f t="shared" si="1358"/>
        <v/>
      </c>
      <c r="Z2886" s="153" t="str">
        <f t="shared" si="1359"/>
        <v/>
      </c>
      <c r="AA2886" s="152" t="str">
        <f t="shared" si="1360"/>
        <v/>
      </c>
      <c r="AB2886" s="152" t="str">
        <f t="shared" si="1361"/>
        <v/>
      </c>
      <c r="AC2886" s="154" t="str">
        <f t="shared" si="1372"/>
        <v/>
      </c>
      <c r="AD2886" s="154" t="str">
        <f t="shared" si="1373"/>
        <v/>
      </c>
      <c r="AE2886" s="3" t="str">
        <f t="shared" si="1374"/>
        <v/>
      </c>
      <c r="AF2886" s="3" t="str">
        <f t="shared" si="1375"/>
        <v/>
      </c>
      <c r="AG2886" s="3" t="str">
        <f t="shared" si="1376"/>
        <v/>
      </c>
      <c r="AH2886" s="4" t="str">
        <f t="shared" si="1377"/>
        <v/>
      </c>
      <c r="AI2886" s="75" t="str">
        <f t="shared" si="1378"/>
        <v/>
      </c>
      <c r="AJ2886" s="75" t="str">
        <f t="shared" si="1379"/>
        <v/>
      </c>
    </row>
    <row r="2887" spans="1:36" ht="14.25">
      <c r="A2887" s="41" t="str">
        <f t="shared" si="1362"/>
        <v/>
      </c>
      <c r="B2887" s="150" t="str">
        <f>IF(ISNUMBER(A2887),INDEX('MetaTrader Import'!$H$13:$J$5893,TRUNC(((A2887-$A$39+1)-1)/3)+1,MOD((A2887-$A$39+1)-1,3)+1),"")</f>
        <v/>
      </c>
      <c r="C2887" s="43" t="str">
        <f t="shared" si="1363"/>
        <v/>
      </c>
      <c r="D2887" s="43" t="str">
        <f t="shared" ca="1" si="1353"/>
        <v/>
      </c>
      <c r="E2887" s="43" t="str">
        <f t="shared" si="1364"/>
        <v/>
      </c>
      <c r="F2887" s="43" t="str">
        <f t="shared" si="1365"/>
        <v/>
      </c>
      <c r="G2887" s="43" t="str">
        <f>IF(A2887&lt;&gt;"",IF(A2887&lt;Data!$G$11*0.25,$C$13/$G$32,IF(A2887&gt;Data!$G$11*0.25,$C$13,$C$13*10)),"")</f>
        <v/>
      </c>
      <c r="H2887" s="43" t="str">
        <f>IF(A2887&lt;&gt;"",IF(Data!$G$9="constant",$C$13,IF(Data!$G$9="squeeze",G2887,F2887)),"")</f>
        <v/>
      </c>
      <c r="I2887" s="38" t="str">
        <f ca="1">IF(ISNUMBER(A2887),NORMINV(RAND(),0,IF(AND(Data!$G$9="squeeze",A2887&lt;Data!$G$11*0.25),$H$32,1)*$C$30*$C$13)*($C$14*$C$12),"")</f>
        <v/>
      </c>
      <c r="J2887" s="42" t="str">
        <f ca="1">IFERROR(IF(Data!$C$6="Real",B2887,I2887+J2886+($C$14*$C$12)*(NORMINV(RAND(),$C$15,CHOOSE($G$13,$C$13,F2887,G2887)))),"")</f>
        <v/>
      </c>
      <c r="K2887" s="88" t="str">
        <f>IF(ISNUMBER(A2887), IF($G$16="fixed",$G$17,MIN(H2887*Data!$C$7*$C$16*0.5,$C$17*Data!$C$7))*$C$12,"")</f>
        <v/>
      </c>
      <c r="L2887" s="42" t="str">
        <f t="shared" ca="1" si="1380"/>
        <v/>
      </c>
      <c r="M2887" s="44" t="str">
        <f t="shared" ca="1" si="1381"/>
        <v/>
      </c>
      <c r="N2887" s="44" t="str">
        <f t="shared" ca="1" si="1382"/>
        <v/>
      </c>
      <c r="O2887" s="108" t="str">
        <f t="shared" si="1366"/>
        <v/>
      </c>
      <c r="P2887" s="102" t="str">
        <f t="shared" si="1367"/>
        <v/>
      </c>
      <c r="Q2887" s="102" t="str">
        <f t="shared" si="1368"/>
        <v/>
      </c>
      <c r="R2887" s="120" t="str">
        <f t="shared" si="1369"/>
        <v/>
      </c>
      <c r="S2887" s="54" t="str">
        <f t="shared" si="1370"/>
        <v/>
      </c>
      <c r="T2887" s="5" t="str">
        <f t="shared" si="1371"/>
        <v/>
      </c>
      <c r="U2887" s="152" t="str">
        <f t="shared" si="1354"/>
        <v/>
      </c>
      <c r="V2887" s="152" t="str">
        <f t="shared" si="1355"/>
        <v/>
      </c>
      <c r="W2887" s="153" t="str">
        <f t="shared" si="1356"/>
        <v/>
      </c>
      <c r="X2887" s="153" t="str">
        <f t="shared" si="1357"/>
        <v/>
      </c>
      <c r="Y2887" s="153" t="str">
        <f t="shared" si="1358"/>
        <v/>
      </c>
      <c r="Z2887" s="153" t="str">
        <f t="shared" si="1359"/>
        <v/>
      </c>
      <c r="AA2887" s="152" t="str">
        <f t="shared" si="1360"/>
        <v/>
      </c>
      <c r="AB2887" s="152" t="str">
        <f t="shared" si="1361"/>
        <v/>
      </c>
      <c r="AC2887" s="154" t="str">
        <f t="shared" si="1372"/>
        <v/>
      </c>
      <c r="AD2887" s="154" t="str">
        <f t="shared" si="1373"/>
        <v/>
      </c>
      <c r="AE2887" s="3" t="str">
        <f t="shared" si="1374"/>
        <v/>
      </c>
      <c r="AF2887" s="3" t="str">
        <f t="shared" si="1375"/>
        <v/>
      </c>
      <c r="AG2887" s="3" t="str">
        <f t="shared" si="1376"/>
        <v/>
      </c>
      <c r="AH2887" s="4" t="str">
        <f t="shared" si="1377"/>
        <v/>
      </c>
      <c r="AI2887" s="75" t="str">
        <f t="shared" si="1378"/>
        <v/>
      </c>
      <c r="AJ2887" s="75" t="str">
        <f t="shared" si="1379"/>
        <v/>
      </c>
    </row>
    <row r="2888" spans="1:36" ht="14.25">
      <c r="A2888" s="41" t="str">
        <f t="shared" si="1362"/>
        <v/>
      </c>
      <c r="B2888" s="150" t="str">
        <f>IF(ISNUMBER(A2888),INDEX('MetaTrader Import'!$H$13:$J$5893,TRUNC(((A2888-$A$39+1)-1)/3)+1,MOD((A2888-$A$39+1)-1,3)+1),"")</f>
        <v/>
      </c>
      <c r="C2888" s="43" t="str">
        <f t="shared" si="1363"/>
        <v/>
      </c>
      <c r="D2888" s="43" t="str">
        <f t="shared" ca="1" si="1353"/>
        <v/>
      </c>
      <c r="E2888" s="43" t="str">
        <f t="shared" si="1364"/>
        <v/>
      </c>
      <c r="F2888" s="43" t="str">
        <f t="shared" si="1365"/>
        <v/>
      </c>
      <c r="G2888" s="43" t="str">
        <f>IF(A2888&lt;&gt;"",IF(A2888&lt;Data!$G$11*0.25,$C$13/$G$32,IF(A2888&gt;Data!$G$11*0.25,$C$13,$C$13*10)),"")</f>
        <v/>
      </c>
      <c r="H2888" s="43" t="str">
        <f>IF(A2888&lt;&gt;"",IF(Data!$G$9="constant",$C$13,IF(Data!$G$9="squeeze",G2888,F2888)),"")</f>
        <v/>
      </c>
      <c r="I2888" s="38" t="str">
        <f ca="1">IF(ISNUMBER(A2888),NORMINV(RAND(),0,IF(AND(Data!$G$9="squeeze",A2888&lt;Data!$G$11*0.25),$H$32,1)*$C$30*$C$13)*($C$14*$C$12),"")</f>
        <v/>
      </c>
      <c r="J2888" s="42" t="str">
        <f ca="1">IFERROR(IF(Data!$C$6="Real",B2888,I2888+J2887+($C$14*$C$12)*(NORMINV(RAND(),$C$15,CHOOSE($G$13,$C$13,F2888,G2888)))),"")</f>
        <v/>
      </c>
      <c r="K2888" s="88" t="str">
        <f>IF(ISNUMBER(A2888), IF($G$16="fixed",$G$17,MIN(H2888*Data!$C$7*$C$16*0.5,$C$17*Data!$C$7))*$C$12,"")</f>
        <v/>
      </c>
      <c r="L2888" s="42" t="str">
        <f t="shared" ca="1" si="1380"/>
        <v/>
      </c>
      <c r="M2888" s="44" t="str">
        <f t="shared" ca="1" si="1381"/>
        <v/>
      </c>
      <c r="N2888" s="44" t="str">
        <f t="shared" ca="1" si="1382"/>
        <v/>
      </c>
      <c r="O2888" s="108" t="str">
        <f t="shared" si="1366"/>
        <v/>
      </c>
      <c r="P2888" s="102" t="str">
        <f t="shared" si="1367"/>
        <v/>
      </c>
      <c r="Q2888" s="102" t="str">
        <f t="shared" si="1368"/>
        <v/>
      </c>
      <c r="R2888" s="120" t="str">
        <f t="shared" si="1369"/>
        <v/>
      </c>
      <c r="S2888" s="54" t="str">
        <f t="shared" si="1370"/>
        <v/>
      </c>
      <c r="T2888" s="5" t="str">
        <f t="shared" si="1371"/>
        <v/>
      </c>
      <c r="U2888" s="152" t="str">
        <f t="shared" si="1354"/>
        <v/>
      </c>
      <c r="V2888" s="152" t="str">
        <f t="shared" si="1355"/>
        <v/>
      </c>
      <c r="W2888" s="153" t="str">
        <f t="shared" si="1356"/>
        <v/>
      </c>
      <c r="X2888" s="153" t="str">
        <f t="shared" si="1357"/>
        <v/>
      </c>
      <c r="Y2888" s="153" t="str">
        <f t="shared" si="1358"/>
        <v/>
      </c>
      <c r="Z2888" s="153" t="str">
        <f t="shared" si="1359"/>
        <v/>
      </c>
      <c r="AA2888" s="152" t="str">
        <f t="shared" si="1360"/>
        <v/>
      </c>
      <c r="AB2888" s="152" t="str">
        <f t="shared" si="1361"/>
        <v/>
      </c>
      <c r="AC2888" s="154" t="str">
        <f t="shared" si="1372"/>
        <v/>
      </c>
      <c r="AD2888" s="154" t="str">
        <f t="shared" si="1373"/>
        <v/>
      </c>
      <c r="AE2888" s="3" t="str">
        <f t="shared" si="1374"/>
        <v/>
      </c>
      <c r="AF2888" s="3" t="str">
        <f t="shared" si="1375"/>
        <v/>
      </c>
      <c r="AG2888" s="3" t="str">
        <f t="shared" si="1376"/>
        <v/>
      </c>
      <c r="AH2888" s="4" t="str">
        <f t="shared" si="1377"/>
        <v/>
      </c>
      <c r="AI2888" s="75" t="str">
        <f t="shared" si="1378"/>
        <v/>
      </c>
      <c r="AJ2888" s="75" t="str">
        <f t="shared" si="1379"/>
        <v/>
      </c>
    </row>
    <row r="2889" spans="1:36" ht="14.25">
      <c r="A2889" s="41" t="str">
        <f t="shared" si="1362"/>
        <v/>
      </c>
      <c r="B2889" s="150" t="str">
        <f>IF(ISNUMBER(A2889),INDEX('MetaTrader Import'!$H$13:$J$5893,TRUNC(((A2889-$A$39+1)-1)/3)+1,MOD((A2889-$A$39+1)-1,3)+1),"")</f>
        <v/>
      </c>
      <c r="C2889" s="43" t="str">
        <f t="shared" si="1363"/>
        <v/>
      </c>
      <c r="D2889" s="43" t="str">
        <f t="shared" ca="1" si="1353"/>
        <v/>
      </c>
      <c r="E2889" s="43" t="str">
        <f t="shared" si="1364"/>
        <v/>
      </c>
      <c r="F2889" s="43" t="str">
        <f t="shared" si="1365"/>
        <v/>
      </c>
      <c r="G2889" s="43" t="str">
        <f>IF(A2889&lt;&gt;"",IF(A2889&lt;Data!$G$11*0.25,$C$13/$G$32,IF(A2889&gt;Data!$G$11*0.25,$C$13,$C$13*10)),"")</f>
        <v/>
      </c>
      <c r="H2889" s="43" t="str">
        <f>IF(A2889&lt;&gt;"",IF(Data!$G$9="constant",$C$13,IF(Data!$G$9="squeeze",G2889,F2889)),"")</f>
        <v/>
      </c>
      <c r="I2889" s="38" t="str">
        <f ca="1">IF(ISNUMBER(A2889),NORMINV(RAND(),0,IF(AND(Data!$G$9="squeeze",A2889&lt;Data!$G$11*0.25),$H$32,1)*$C$30*$C$13)*($C$14*$C$12),"")</f>
        <v/>
      </c>
      <c r="J2889" s="42" t="str">
        <f ca="1">IFERROR(IF(Data!$C$6="Real",B2889,I2889+J2888+($C$14*$C$12)*(NORMINV(RAND(),$C$15,CHOOSE($G$13,$C$13,F2889,G2889)))),"")</f>
        <v/>
      </c>
      <c r="K2889" s="88" t="str">
        <f>IF(ISNUMBER(A2889), IF($G$16="fixed",$G$17,MIN(H2889*Data!$C$7*$C$16*0.5,$C$17*Data!$C$7))*$C$12,"")</f>
        <v/>
      </c>
      <c r="L2889" s="42" t="str">
        <f t="shared" ca="1" si="1380"/>
        <v/>
      </c>
      <c r="M2889" s="44" t="str">
        <f t="shared" ca="1" si="1381"/>
        <v/>
      </c>
      <c r="N2889" s="44" t="str">
        <f t="shared" ca="1" si="1382"/>
        <v/>
      </c>
      <c r="O2889" s="108" t="str">
        <f t="shared" si="1366"/>
        <v/>
      </c>
      <c r="P2889" s="102" t="str">
        <f t="shared" si="1367"/>
        <v/>
      </c>
      <c r="Q2889" s="102" t="str">
        <f t="shared" si="1368"/>
        <v/>
      </c>
      <c r="R2889" s="120" t="str">
        <f t="shared" si="1369"/>
        <v/>
      </c>
      <c r="S2889" s="54" t="str">
        <f t="shared" si="1370"/>
        <v/>
      </c>
      <c r="T2889" s="5" t="str">
        <f t="shared" si="1371"/>
        <v/>
      </c>
      <c r="U2889" s="152" t="str">
        <f t="shared" si="1354"/>
        <v/>
      </c>
      <c r="V2889" s="152" t="str">
        <f t="shared" si="1355"/>
        <v/>
      </c>
      <c r="W2889" s="153" t="str">
        <f t="shared" si="1356"/>
        <v/>
      </c>
      <c r="X2889" s="153" t="str">
        <f t="shared" si="1357"/>
        <v/>
      </c>
      <c r="Y2889" s="153" t="str">
        <f t="shared" si="1358"/>
        <v/>
      </c>
      <c r="Z2889" s="153" t="str">
        <f t="shared" si="1359"/>
        <v/>
      </c>
      <c r="AA2889" s="152" t="str">
        <f t="shared" si="1360"/>
        <v/>
      </c>
      <c r="AB2889" s="152" t="str">
        <f t="shared" si="1361"/>
        <v/>
      </c>
      <c r="AC2889" s="154" t="str">
        <f t="shared" si="1372"/>
        <v/>
      </c>
      <c r="AD2889" s="154" t="str">
        <f t="shared" si="1373"/>
        <v/>
      </c>
      <c r="AE2889" s="3" t="str">
        <f t="shared" si="1374"/>
        <v/>
      </c>
      <c r="AF2889" s="3" t="str">
        <f t="shared" si="1375"/>
        <v/>
      </c>
      <c r="AG2889" s="3" t="str">
        <f t="shared" si="1376"/>
        <v/>
      </c>
      <c r="AH2889" s="4" t="str">
        <f t="shared" si="1377"/>
        <v/>
      </c>
      <c r="AI2889" s="75" t="str">
        <f t="shared" si="1378"/>
        <v/>
      </c>
      <c r="AJ2889" s="75" t="str">
        <f t="shared" si="1379"/>
        <v/>
      </c>
    </row>
    <row r="2890" spans="1:36" ht="14.25">
      <c r="A2890" s="41" t="str">
        <f t="shared" si="1362"/>
        <v/>
      </c>
      <c r="B2890" s="150" t="str">
        <f>IF(ISNUMBER(A2890),INDEX('MetaTrader Import'!$H$13:$J$5893,TRUNC(((A2890-$A$39+1)-1)/3)+1,MOD((A2890-$A$39+1)-1,3)+1),"")</f>
        <v/>
      </c>
      <c r="C2890" s="43" t="str">
        <f t="shared" si="1363"/>
        <v/>
      </c>
      <c r="D2890" s="43" t="str">
        <f t="shared" ca="1" si="1353"/>
        <v/>
      </c>
      <c r="E2890" s="43" t="str">
        <f t="shared" si="1364"/>
        <v/>
      </c>
      <c r="F2890" s="43" t="str">
        <f t="shared" si="1365"/>
        <v/>
      </c>
      <c r="G2890" s="43" t="str">
        <f>IF(A2890&lt;&gt;"",IF(A2890&lt;Data!$G$11*0.25,$C$13/$G$32,IF(A2890&gt;Data!$G$11*0.25,$C$13,$C$13*10)),"")</f>
        <v/>
      </c>
      <c r="H2890" s="43" t="str">
        <f>IF(A2890&lt;&gt;"",IF(Data!$G$9="constant",$C$13,IF(Data!$G$9="squeeze",G2890,F2890)),"")</f>
        <v/>
      </c>
      <c r="I2890" s="38" t="str">
        <f ca="1">IF(ISNUMBER(A2890),NORMINV(RAND(),0,IF(AND(Data!$G$9="squeeze",A2890&lt;Data!$G$11*0.25),$H$32,1)*$C$30*$C$13)*($C$14*$C$12),"")</f>
        <v/>
      </c>
      <c r="J2890" s="42" t="str">
        <f ca="1">IFERROR(IF(Data!$C$6="Real",B2890,I2890+J2889+($C$14*$C$12)*(NORMINV(RAND(),$C$15,CHOOSE($G$13,$C$13,F2890,G2890)))),"")</f>
        <v/>
      </c>
      <c r="K2890" s="88" t="str">
        <f>IF(ISNUMBER(A2890), IF($G$16="fixed",$G$17,MIN(H2890*Data!$C$7*$C$16*0.5,$C$17*Data!$C$7))*$C$12,"")</f>
        <v/>
      </c>
      <c r="L2890" s="42" t="str">
        <f t="shared" ca="1" si="1380"/>
        <v/>
      </c>
      <c r="M2890" s="44" t="str">
        <f t="shared" ca="1" si="1381"/>
        <v/>
      </c>
      <c r="N2890" s="44" t="str">
        <f t="shared" ca="1" si="1382"/>
        <v/>
      </c>
      <c r="O2890" s="108" t="str">
        <f t="shared" si="1366"/>
        <v/>
      </c>
      <c r="P2890" s="102" t="str">
        <f t="shared" si="1367"/>
        <v/>
      </c>
      <c r="Q2890" s="102" t="str">
        <f t="shared" si="1368"/>
        <v/>
      </c>
      <c r="R2890" s="120" t="str">
        <f t="shared" si="1369"/>
        <v/>
      </c>
      <c r="S2890" s="54" t="str">
        <f t="shared" si="1370"/>
        <v/>
      </c>
      <c r="T2890" s="5" t="str">
        <f t="shared" si="1371"/>
        <v/>
      </c>
      <c r="U2890" s="152" t="str">
        <f t="shared" si="1354"/>
        <v/>
      </c>
      <c r="V2890" s="152" t="str">
        <f t="shared" si="1355"/>
        <v/>
      </c>
      <c r="W2890" s="153" t="str">
        <f t="shared" si="1356"/>
        <v/>
      </c>
      <c r="X2890" s="153" t="str">
        <f t="shared" si="1357"/>
        <v/>
      </c>
      <c r="Y2890" s="153" t="str">
        <f t="shared" si="1358"/>
        <v/>
      </c>
      <c r="Z2890" s="153" t="str">
        <f t="shared" si="1359"/>
        <v/>
      </c>
      <c r="AA2890" s="152" t="str">
        <f t="shared" si="1360"/>
        <v/>
      </c>
      <c r="AB2890" s="152" t="str">
        <f t="shared" si="1361"/>
        <v/>
      </c>
      <c r="AC2890" s="154" t="str">
        <f t="shared" si="1372"/>
        <v/>
      </c>
      <c r="AD2890" s="154" t="str">
        <f t="shared" si="1373"/>
        <v/>
      </c>
      <c r="AE2890" s="3" t="str">
        <f t="shared" si="1374"/>
        <v/>
      </c>
      <c r="AF2890" s="3" t="str">
        <f t="shared" si="1375"/>
        <v/>
      </c>
      <c r="AG2890" s="3" t="str">
        <f t="shared" si="1376"/>
        <v/>
      </c>
      <c r="AH2890" s="4" t="str">
        <f t="shared" si="1377"/>
        <v/>
      </c>
      <c r="AI2890" s="75" t="str">
        <f t="shared" si="1378"/>
        <v/>
      </c>
      <c r="AJ2890" s="75" t="str">
        <f t="shared" si="1379"/>
        <v/>
      </c>
    </row>
    <row r="2891" spans="1:36" ht="14.25">
      <c r="A2891" s="41" t="str">
        <f t="shared" si="1362"/>
        <v/>
      </c>
      <c r="B2891" s="150" t="str">
        <f>IF(ISNUMBER(A2891),INDEX('MetaTrader Import'!$H$13:$J$5893,TRUNC(((A2891-$A$39+1)-1)/3)+1,MOD((A2891-$A$39+1)-1,3)+1),"")</f>
        <v/>
      </c>
      <c r="C2891" s="43" t="str">
        <f t="shared" si="1363"/>
        <v/>
      </c>
      <c r="D2891" s="43" t="str">
        <f t="shared" ca="1" si="1353"/>
        <v/>
      </c>
      <c r="E2891" s="43" t="str">
        <f t="shared" si="1364"/>
        <v/>
      </c>
      <c r="F2891" s="43" t="str">
        <f t="shared" si="1365"/>
        <v/>
      </c>
      <c r="G2891" s="43" t="str">
        <f>IF(A2891&lt;&gt;"",IF(A2891&lt;Data!$G$11*0.25,$C$13/$G$32,IF(A2891&gt;Data!$G$11*0.25,$C$13,$C$13*10)),"")</f>
        <v/>
      </c>
      <c r="H2891" s="43" t="str">
        <f>IF(A2891&lt;&gt;"",IF(Data!$G$9="constant",$C$13,IF(Data!$G$9="squeeze",G2891,F2891)),"")</f>
        <v/>
      </c>
      <c r="I2891" s="38" t="str">
        <f ca="1">IF(ISNUMBER(A2891),NORMINV(RAND(),0,IF(AND(Data!$G$9="squeeze",A2891&lt;Data!$G$11*0.25),$H$32,1)*$C$30*$C$13)*($C$14*$C$12),"")</f>
        <v/>
      </c>
      <c r="J2891" s="42" t="str">
        <f ca="1">IFERROR(IF(Data!$C$6="Real",B2891,I2891+J2890+($C$14*$C$12)*(NORMINV(RAND(),$C$15,CHOOSE($G$13,$C$13,F2891,G2891)))),"")</f>
        <v/>
      </c>
      <c r="K2891" s="88" t="str">
        <f>IF(ISNUMBER(A2891), IF($G$16="fixed",$G$17,MIN(H2891*Data!$C$7*$C$16*0.5,$C$17*Data!$C$7))*$C$12,"")</f>
        <v/>
      </c>
      <c r="L2891" s="42" t="str">
        <f t="shared" ca="1" si="1380"/>
        <v/>
      </c>
      <c r="M2891" s="44" t="str">
        <f t="shared" ca="1" si="1381"/>
        <v/>
      </c>
      <c r="N2891" s="44" t="str">
        <f t="shared" ca="1" si="1382"/>
        <v/>
      </c>
      <c r="O2891" s="108" t="str">
        <f t="shared" si="1366"/>
        <v/>
      </c>
      <c r="P2891" s="102" t="str">
        <f t="shared" si="1367"/>
        <v/>
      </c>
      <c r="Q2891" s="102" t="str">
        <f t="shared" si="1368"/>
        <v/>
      </c>
      <c r="R2891" s="120" t="str">
        <f t="shared" si="1369"/>
        <v/>
      </c>
      <c r="S2891" s="54" t="str">
        <f t="shared" si="1370"/>
        <v/>
      </c>
      <c r="T2891" s="5" t="str">
        <f t="shared" si="1371"/>
        <v/>
      </c>
      <c r="U2891" s="152" t="str">
        <f t="shared" si="1354"/>
        <v/>
      </c>
      <c r="V2891" s="152" t="str">
        <f t="shared" si="1355"/>
        <v/>
      </c>
      <c r="W2891" s="153" t="str">
        <f t="shared" si="1356"/>
        <v/>
      </c>
      <c r="X2891" s="153" t="str">
        <f t="shared" si="1357"/>
        <v/>
      </c>
      <c r="Y2891" s="153" t="str">
        <f t="shared" si="1358"/>
        <v/>
      </c>
      <c r="Z2891" s="153" t="str">
        <f t="shared" si="1359"/>
        <v/>
      </c>
      <c r="AA2891" s="152" t="str">
        <f t="shared" si="1360"/>
        <v/>
      </c>
      <c r="AB2891" s="152" t="str">
        <f t="shared" si="1361"/>
        <v/>
      </c>
      <c r="AC2891" s="154" t="str">
        <f t="shared" si="1372"/>
        <v/>
      </c>
      <c r="AD2891" s="154" t="str">
        <f t="shared" si="1373"/>
        <v/>
      </c>
      <c r="AE2891" s="3" t="str">
        <f t="shared" si="1374"/>
        <v/>
      </c>
      <c r="AF2891" s="3" t="str">
        <f t="shared" si="1375"/>
        <v/>
      </c>
      <c r="AG2891" s="3" t="str">
        <f t="shared" si="1376"/>
        <v/>
      </c>
      <c r="AH2891" s="4" t="str">
        <f t="shared" si="1377"/>
        <v/>
      </c>
      <c r="AI2891" s="75" t="str">
        <f t="shared" si="1378"/>
        <v/>
      </c>
      <c r="AJ2891" s="75" t="str">
        <f t="shared" si="1379"/>
        <v/>
      </c>
    </row>
    <row r="2892" spans="1:36" ht="14.25">
      <c r="A2892" s="41" t="str">
        <f t="shared" si="1362"/>
        <v/>
      </c>
      <c r="B2892" s="150" t="str">
        <f>IF(ISNUMBER(A2892),INDEX('MetaTrader Import'!$H$13:$J$5893,TRUNC(((A2892-$A$39+1)-1)/3)+1,MOD((A2892-$A$39+1)-1,3)+1),"")</f>
        <v/>
      </c>
      <c r="C2892" s="43" t="str">
        <f t="shared" si="1363"/>
        <v/>
      </c>
      <c r="D2892" s="43" t="str">
        <f t="shared" ca="1" si="1353"/>
        <v/>
      </c>
      <c r="E2892" s="43" t="str">
        <f t="shared" si="1364"/>
        <v/>
      </c>
      <c r="F2892" s="43" t="str">
        <f t="shared" si="1365"/>
        <v/>
      </c>
      <c r="G2892" s="43" t="str">
        <f>IF(A2892&lt;&gt;"",IF(A2892&lt;Data!$G$11*0.25,$C$13/$G$32,IF(A2892&gt;Data!$G$11*0.25,$C$13,$C$13*10)),"")</f>
        <v/>
      </c>
      <c r="H2892" s="43" t="str">
        <f>IF(A2892&lt;&gt;"",IF(Data!$G$9="constant",$C$13,IF(Data!$G$9="squeeze",G2892,F2892)),"")</f>
        <v/>
      </c>
      <c r="I2892" s="38" t="str">
        <f ca="1">IF(ISNUMBER(A2892),NORMINV(RAND(),0,IF(AND(Data!$G$9="squeeze",A2892&lt;Data!$G$11*0.25),$H$32,1)*$C$30*$C$13)*($C$14*$C$12),"")</f>
        <v/>
      </c>
      <c r="J2892" s="42" t="str">
        <f ca="1">IFERROR(IF(Data!$C$6="Real",B2892,I2892+J2891+($C$14*$C$12)*(NORMINV(RAND(),$C$15,CHOOSE($G$13,$C$13,F2892,G2892)))),"")</f>
        <v/>
      </c>
      <c r="K2892" s="88" t="str">
        <f>IF(ISNUMBER(A2892), IF($G$16="fixed",$G$17,MIN(H2892*Data!$C$7*$C$16*0.5,$C$17*Data!$C$7))*$C$12,"")</f>
        <v/>
      </c>
      <c r="L2892" s="42" t="str">
        <f t="shared" ca="1" si="1380"/>
        <v/>
      </c>
      <c r="M2892" s="44" t="str">
        <f t="shared" ca="1" si="1381"/>
        <v/>
      </c>
      <c r="N2892" s="44" t="str">
        <f t="shared" ca="1" si="1382"/>
        <v/>
      </c>
      <c r="O2892" s="108" t="str">
        <f t="shared" si="1366"/>
        <v/>
      </c>
      <c r="P2892" s="102" t="str">
        <f t="shared" si="1367"/>
        <v/>
      </c>
      <c r="Q2892" s="102" t="str">
        <f t="shared" si="1368"/>
        <v/>
      </c>
      <c r="R2892" s="120" t="str">
        <f t="shared" si="1369"/>
        <v/>
      </c>
      <c r="S2892" s="54" t="str">
        <f t="shared" si="1370"/>
        <v/>
      </c>
      <c r="T2892" s="5" t="str">
        <f t="shared" si="1371"/>
        <v/>
      </c>
      <c r="U2892" s="152" t="str">
        <f t="shared" si="1354"/>
        <v/>
      </c>
      <c r="V2892" s="152" t="str">
        <f t="shared" si="1355"/>
        <v/>
      </c>
      <c r="W2892" s="153" t="str">
        <f t="shared" si="1356"/>
        <v/>
      </c>
      <c r="X2892" s="153" t="str">
        <f t="shared" si="1357"/>
        <v/>
      </c>
      <c r="Y2892" s="153" t="str">
        <f t="shared" si="1358"/>
        <v/>
      </c>
      <c r="Z2892" s="153" t="str">
        <f t="shared" si="1359"/>
        <v/>
      </c>
      <c r="AA2892" s="152" t="str">
        <f t="shared" si="1360"/>
        <v/>
      </c>
      <c r="AB2892" s="152" t="str">
        <f t="shared" si="1361"/>
        <v/>
      </c>
      <c r="AC2892" s="154" t="str">
        <f t="shared" si="1372"/>
        <v/>
      </c>
      <c r="AD2892" s="154" t="str">
        <f t="shared" si="1373"/>
        <v/>
      </c>
      <c r="AE2892" s="3" t="str">
        <f t="shared" si="1374"/>
        <v/>
      </c>
      <c r="AF2892" s="3" t="str">
        <f t="shared" si="1375"/>
        <v/>
      </c>
      <c r="AG2892" s="3" t="str">
        <f t="shared" si="1376"/>
        <v/>
      </c>
      <c r="AH2892" s="4" t="str">
        <f t="shared" si="1377"/>
        <v/>
      </c>
      <c r="AI2892" s="75" t="str">
        <f t="shared" si="1378"/>
        <v/>
      </c>
      <c r="AJ2892" s="75" t="str">
        <f t="shared" si="1379"/>
        <v/>
      </c>
    </row>
    <row r="2893" spans="1:36" ht="14.25">
      <c r="A2893" s="41" t="str">
        <f t="shared" si="1362"/>
        <v/>
      </c>
      <c r="B2893" s="150" t="str">
        <f>IF(ISNUMBER(A2893),INDEX('MetaTrader Import'!$H$13:$J$5893,TRUNC(((A2893-$A$39+1)-1)/3)+1,MOD((A2893-$A$39+1)-1,3)+1),"")</f>
        <v/>
      </c>
      <c r="C2893" s="43" t="str">
        <f t="shared" si="1363"/>
        <v/>
      </c>
      <c r="D2893" s="43" t="str">
        <f t="shared" ca="1" si="1353"/>
        <v/>
      </c>
      <c r="E2893" s="43" t="str">
        <f t="shared" si="1364"/>
        <v/>
      </c>
      <c r="F2893" s="43" t="str">
        <f t="shared" si="1365"/>
        <v/>
      </c>
      <c r="G2893" s="43" t="str">
        <f>IF(A2893&lt;&gt;"",IF(A2893&lt;Data!$G$11*0.25,$C$13/$G$32,IF(A2893&gt;Data!$G$11*0.25,$C$13,$C$13*10)),"")</f>
        <v/>
      </c>
      <c r="H2893" s="43" t="str">
        <f>IF(A2893&lt;&gt;"",IF(Data!$G$9="constant",$C$13,IF(Data!$G$9="squeeze",G2893,F2893)),"")</f>
        <v/>
      </c>
      <c r="I2893" s="38" t="str">
        <f ca="1">IF(ISNUMBER(A2893),NORMINV(RAND(),0,IF(AND(Data!$G$9="squeeze",A2893&lt;Data!$G$11*0.25),$H$32,1)*$C$30*$C$13)*($C$14*$C$12),"")</f>
        <v/>
      </c>
      <c r="J2893" s="42" t="str">
        <f ca="1">IFERROR(IF(Data!$C$6="Real",B2893,I2893+J2892+($C$14*$C$12)*(NORMINV(RAND(),$C$15,CHOOSE($G$13,$C$13,F2893,G2893)))),"")</f>
        <v/>
      </c>
      <c r="K2893" s="88" t="str">
        <f>IF(ISNUMBER(A2893), IF($G$16="fixed",$G$17,MIN(H2893*Data!$C$7*$C$16*0.5,$C$17*Data!$C$7))*$C$12,"")</f>
        <v/>
      </c>
      <c r="L2893" s="42" t="str">
        <f t="shared" ca="1" si="1380"/>
        <v/>
      </c>
      <c r="M2893" s="44" t="str">
        <f t="shared" ca="1" si="1381"/>
        <v/>
      </c>
      <c r="N2893" s="44" t="str">
        <f t="shared" ca="1" si="1382"/>
        <v/>
      </c>
      <c r="O2893" s="108" t="str">
        <f t="shared" si="1366"/>
        <v/>
      </c>
      <c r="P2893" s="102" t="str">
        <f t="shared" si="1367"/>
        <v/>
      </c>
      <c r="Q2893" s="102" t="str">
        <f t="shared" si="1368"/>
        <v/>
      </c>
      <c r="R2893" s="120" t="str">
        <f t="shared" si="1369"/>
        <v/>
      </c>
      <c r="S2893" s="54" t="str">
        <f t="shared" si="1370"/>
        <v/>
      </c>
      <c r="T2893" s="5" t="str">
        <f t="shared" si="1371"/>
        <v/>
      </c>
      <c r="U2893" s="152" t="str">
        <f t="shared" si="1354"/>
        <v/>
      </c>
      <c r="V2893" s="152" t="str">
        <f t="shared" si="1355"/>
        <v/>
      </c>
      <c r="W2893" s="153" t="str">
        <f t="shared" si="1356"/>
        <v/>
      </c>
      <c r="X2893" s="153" t="str">
        <f t="shared" si="1357"/>
        <v/>
      </c>
      <c r="Y2893" s="153" t="str">
        <f t="shared" si="1358"/>
        <v/>
      </c>
      <c r="Z2893" s="153" t="str">
        <f t="shared" si="1359"/>
        <v/>
      </c>
      <c r="AA2893" s="152" t="str">
        <f t="shared" si="1360"/>
        <v/>
      </c>
      <c r="AB2893" s="152" t="str">
        <f t="shared" si="1361"/>
        <v/>
      </c>
      <c r="AC2893" s="154" t="str">
        <f t="shared" si="1372"/>
        <v/>
      </c>
      <c r="AD2893" s="154" t="str">
        <f t="shared" si="1373"/>
        <v/>
      </c>
      <c r="AE2893" s="3" t="str">
        <f t="shared" si="1374"/>
        <v/>
      </c>
      <c r="AF2893" s="3" t="str">
        <f t="shared" si="1375"/>
        <v/>
      </c>
      <c r="AG2893" s="3" t="str">
        <f t="shared" si="1376"/>
        <v/>
      </c>
      <c r="AH2893" s="4" t="str">
        <f t="shared" si="1377"/>
        <v/>
      </c>
      <c r="AI2893" s="75" t="str">
        <f t="shared" si="1378"/>
        <v/>
      </c>
      <c r="AJ2893" s="75" t="str">
        <f t="shared" si="1379"/>
        <v/>
      </c>
    </row>
    <row r="2894" spans="1:36" ht="14.25">
      <c r="A2894" s="41" t="str">
        <f t="shared" si="1362"/>
        <v/>
      </c>
      <c r="B2894" s="150" t="str">
        <f>IF(ISNUMBER(A2894),INDEX('MetaTrader Import'!$H$13:$J$5893,TRUNC(((A2894-$A$39+1)-1)/3)+1,MOD((A2894-$A$39+1)-1,3)+1),"")</f>
        <v/>
      </c>
      <c r="C2894" s="43" t="str">
        <f t="shared" si="1363"/>
        <v/>
      </c>
      <c r="D2894" s="43" t="str">
        <f t="shared" ca="1" si="1353"/>
        <v/>
      </c>
      <c r="E2894" s="43" t="str">
        <f t="shared" si="1364"/>
        <v/>
      </c>
      <c r="F2894" s="43" t="str">
        <f t="shared" si="1365"/>
        <v/>
      </c>
      <c r="G2894" s="43" t="str">
        <f>IF(A2894&lt;&gt;"",IF(A2894&lt;Data!$G$11*0.25,$C$13/$G$32,IF(A2894&gt;Data!$G$11*0.25,$C$13,$C$13*10)),"")</f>
        <v/>
      </c>
      <c r="H2894" s="43" t="str">
        <f>IF(A2894&lt;&gt;"",IF(Data!$G$9="constant",$C$13,IF(Data!$G$9="squeeze",G2894,F2894)),"")</f>
        <v/>
      </c>
      <c r="I2894" s="38" t="str">
        <f ca="1">IF(ISNUMBER(A2894),NORMINV(RAND(),0,IF(AND(Data!$G$9="squeeze",A2894&lt;Data!$G$11*0.25),$H$32,1)*$C$30*$C$13)*($C$14*$C$12),"")</f>
        <v/>
      </c>
      <c r="J2894" s="42" t="str">
        <f ca="1">IFERROR(IF(Data!$C$6="Real",B2894,I2894+J2893+($C$14*$C$12)*(NORMINV(RAND(),$C$15,CHOOSE($G$13,$C$13,F2894,G2894)))),"")</f>
        <v/>
      </c>
      <c r="K2894" s="88" t="str">
        <f>IF(ISNUMBER(A2894), IF($G$16="fixed",$G$17,MIN(H2894*Data!$C$7*$C$16*0.5,$C$17*Data!$C$7))*$C$12,"")</f>
        <v/>
      </c>
      <c r="L2894" s="42" t="str">
        <f t="shared" ca="1" si="1380"/>
        <v/>
      </c>
      <c r="M2894" s="44" t="str">
        <f t="shared" ca="1" si="1381"/>
        <v/>
      </c>
      <c r="N2894" s="44" t="str">
        <f t="shared" ca="1" si="1382"/>
        <v/>
      </c>
      <c r="O2894" s="108" t="str">
        <f t="shared" si="1366"/>
        <v/>
      </c>
      <c r="P2894" s="102" t="str">
        <f t="shared" si="1367"/>
        <v/>
      </c>
      <c r="Q2894" s="102" t="str">
        <f t="shared" si="1368"/>
        <v/>
      </c>
      <c r="R2894" s="120" t="str">
        <f t="shared" si="1369"/>
        <v/>
      </c>
      <c r="S2894" s="54" t="str">
        <f t="shared" si="1370"/>
        <v/>
      </c>
      <c r="T2894" s="5" t="str">
        <f t="shared" si="1371"/>
        <v/>
      </c>
      <c r="U2894" s="152" t="str">
        <f t="shared" si="1354"/>
        <v/>
      </c>
      <c r="V2894" s="152" t="str">
        <f t="shared" si="1355"/>
        <v/>
      </c>
      <c r="W2894" s="153" t="str">
        <f t="shared" si="1356"/>
        <v/>
      </c>
      <c r="X2894" s="153" t="str">
        <f t="shared" si="1357"/>
        <v/>
      </c>
      <c r="Y2894" s="153" t="str">
        <f t="shared" si="1358"/>
        <v/>
      </c>
      <c r="Z2894" s="153" t="str">
        <f t="shared" si="1359"/>
        <v/>
      </c>
      <c r="AA2894" s="152" t="str">
        <f t="shared" si="1360"/>
        <v/>
      </c>
      <c r="AB2894" s="152" t="str">
        <f t="shared" si="1361"/>
        <v/>
      </c>
      <c r="AC2894" s="154" t="str">
        <f t="shared" si="1372"/>
        <v/>
      </c>
      <c r="AD2894" s="154" t="str">
        <f t="shared" si="1373"/>
        <v/>
      </c>
      <c r="AE2894" s="3" t="str">
        <f t="shared" si="1374"/>
        <v/>
      </c>
      <c r="AF2894" s="3" t="str">
        <f t="shared" si="1375"/>
        <v/>
      </c>
      <c r="AG2894" s="3" t="str">
        <f t="shared" si="1376"/>
        <v/>
      </c>
      <c r="AH2894" s="4" t="str">
        <f t="shared" si="1377"/>
        <v/>
      </c>
      <c r="AI2894" s="75" t="str">
        <f t="shared" si="1378"/>
        <v/>
      </c>
      <c r="AJ2894" s="75" t="str">
        <f t="shared" si="1379"/>
        <v/>
      </c>
    </row>
    <row r="2895" spans="1:36" ht="14.25">
      <c r="A2895" s="41" t="str">
        <f t="shared" si="1362"/>
        <v/>
      </c>
      <c r="B2895" s="150" t="str">
        <f>IF(ISNUMBER(A2895),INDEX('MetaTrader Import'!$H$13:$J$5893,TRUNC(((A2895-$A$39+1)-1)/3)+1,MOD((A2895-$A$39+1)-1,3)+1),"")</f>
        <v/>
      </c>
      <c r="C2895" s="43" t="str">
        <f t="shared" si="1363"/>
        <v/>
      </c>
      <c r="D2895" s="43" t="str">
        <f t="shared" ca="1" si="1353"/>
        <v/>
      </c>
      <c r="E2895" s="43" t="str">
        <f t="shared" si="1364"/>
        <v/>
      </c>
      <c r="F2895" s="43" t="str">
        <f t="shared" si="1365"/>
        <v/>
      </c>
      <c r="G2895" s="43" t="str">
        <f>IF(A2895&lt;&gt;"",IF(A2895&lt;Data!$G$11*0.25,$C$13/$G$32,IF(A2895&gt;Data!$G$11*0.25,$C$13,$C$13*10)),"")</f>
        <v/>
      </c>
      <c r="H2895" s="43" t="str">
        <f>IF(A2895&lt;&gt;"",IF(Data!$G$9="constant",$C$13,IF(Data!$G$9="squeeze",G2895,F2895)),"")</f>
        <v/>
      </c>
      <c r="I2895" s="38" t="str">
        <f ca="1">IF(ISNUMBER(A2895),NORMINV(RAND(),0,IF(AND(Data!$G$9="squeeze",A2895&lt;Data!$G$11*0.25),$H$32,1)*$C$30*$C$13)*($C$14*$C$12),"")</f>
        <v/>
      </c>
      <c r="J2895" s="42" t="str">
        <f ca="1">IFERROR(IF(Data!$C$6="Real",B2895,I2895+J2894+($C$14*$C$12)*(NORMINV(RAND(),$C$15,CHOOSE($G$13,$C$13,F2895,G2895)))),"")</f>
        <v/>
      </c>
      <c r="K2895" s="88" t="str">
        <f>IF(ISNUMBER(A2895), IF($G$16="fixed",$G$17,MIN(H2895*Data!$C$7*$C$16*0.5,$C$17*Data!$C$7))*$C$12,"")</f>
        <v/>
      </c>
      <c r="L2895" s="42" t="str">
        <f t="shared" ca="1" si="1380"/>
        <v/>
      </c>
      <c r="M2895" s="44" t="str">
        <f t="shared" ca="1" si="1381"/>
        <v/>
      </c>
      <c r="N2895" s="44" t="str">
        <f t="shared" ca="1" si="1382"/>
        <v/>
      </c>
      <c r="O2895" s="108" t="str">
        <f t="shared" si="1366"/>
        <v/>
      </c>
      <c r="P2895" s="102" t="str">
        <f t="shared" si="1367"/>
        <v/>
      </c>
      <c r="Q2895" s="102" t="str">
        <f t="shared" si="1368"/>
        <v/>
      </c>
      <c r="R2895" s="120" t="str">
        <f t="shared" si="1369"/>
        <v/>
      </c>
      <c r="S2895" s="54" t="str">
        <f t="shared" si="1370"/>
        <v/>
      </c>
      <c r="T2895" s="5" t="str">
        <f t="shared" si="1371"/>
        <v/>
      </c>
      <c r="U2895" s="152" t="str">
        <f t="shared" si="1354"/>
        <v/>
      </c>
      <c r="V2895" s="152" t="str">
        <f t="shared" si="1355"/>
        <v/>
      </c>
      <c r="W2895" s="153" t="str">
        <f t="shared" si="1356"/>
        <v/>
      </c>
      <c r="X2895" s="153" t="str">
        <f t="shared" si="1357"/>
        <v/>
      </c>
      <c r="Y2895" s="153" t="str">
        <f t="shared" si="1358"/>
        <v/>
      </c>
      <c r="Z2895" s="153" t="str">
        <f t="shared" si="1359"/>
        <v/>
      </c>
      <c r="AA2895" s="152" t="str">
        <f t="shared" si="1360"/>
        <v/>
      </c>
      <c r="AB2895" s="152" t="str">
        <f t="shared" si="1361"/>
        <v/>
      </c>
      <c r="AC2895" s="154" t="str">
        <f t="shared" si="1372"/>
        <v/>
      </c>
      <c r="AD2895" s="154" t="str">
        <f t="shared" si="1373"/>
        <v/>
      </c>
      <c r="AE2895" s="3" t="str">
        <f t="shared" si="1374"/>
        <v/>
      </c>
      <c r="AF2895" s="3" t="str">
        <f t="shared" si="1375"/>
        <v/>
      </c>
      <c r="AG2895" s="3" t="str">
        <f t="shared" si="1376"/>
        <v/>
      </c>
      <c r="AH2895" s="4" t="str">
        <f t="shared" si="1377"/>
        <v/>
      </c>
      <c r="AI2895" s="75" t="str">
        <f t="shared" si="1378"/>
        <v/>
      </c>
      <c r="AJ2895" s="75" t="str">
        <f t="shared" si="1379"/>
        <v/>
      </c>
    </row>
    <row r="2896" spans="1:36" ht="14.25">
      <c r="A2896" s="41" t="str">
        <f t="shared" si="1362"/>
        <v/>
      </c>
      <c r="B2896" s="150" t="str">
        <f>IF(ISNUMBER(A2896),INDEX('MetaTrader Import'!$H$13:$J$5893,TRUNC(((A2896-$A$39+1)-1)/3)+1,MOD((A2896-$A$39+1)-1,3)+1),"")</f>
        <v/>
      </c>
      <c r="C2896" s="43" t="str">
        <f t="shared" si="1363"/>
        <v/>
      </c>
      <c r="D2896" s="43" t="str">
        <f t="shared" ca="1" si="1353"/>
        <v/>
      </c>
      <c r="E2896" s="43" t="str">
        <f t="shared" si="1364"/>
        <v/>
      </c>
      <c r="F2896" s="43" t="str">
        <f t="shared" si="1365"/>
        <v/>
      </c>
      <c r="G2896" s="43" t="str">
        <f>IF(A2896&lt;&gt;"",IF(A2896&lt;Data!$G$11*0.25,$C$13/$G$32,IF(A2896&gt;Data!$G$11*0.25,$C$13,$C$13*10)),"")</f>
        <v/>
      </c>
      <c r="H2896" s="43" t="str">
        <f>IF(A2896&lt;&gt;"",IF(Data!$G$9="constant",$C$13,IF(Data!$G$9="squeeze",G2896,F2896)),"")</f>
        <v/>
      </c>
      <c r="I2896" s="38" t="str">
        <f ca="1">IF(ISNUMBER(A2896),NORMINV(RAND(),0,IF(AND(Data!$G$9="squeeze",A2896&lt;Data!$G$11*0.25),$H$32,1)*$C$30*$C$13)*($C$14*$C$12),"")</f>
        <v/>
      </c>
      <c r="J2896" s="42" t="str">
        <f ca="1">IFERROR(IF(Data!$C$6="Real",B2896,I2896+J2895+($C$14*$C$12)*(NORMINV(RAND(),$C$15,CHOOSE($G$13,$C$13,F2896,G2896)))),"")</f>
        <v/>
      </c>
      <c r="K2896" s="88" t="str">
        <f>IF(ISNUMBER(A2896), IF($G$16="fixed",$G$17,MIN(H2896*Data!$C$7*$C$16*0.5,$C$17*Data!$C$7))*$C$12,"")</f>
        <v/>
      </c>
      <c r="L2896" s="42" t="str">
        <f t="shared" ca="1" si="1380"/>
        <v/>
      </c>
      <c r="M2896" s="44" t="str">
        <f t="shared" ca="1" si="1381"/>
        <v/>
      </c>
      <c r="N2896" s="44" t="str">
        <f t="shared" ca="1" si="1382"/>
        <v/>
      </c>
      <c r="O2896" s="108" t="str">
        <f t="shared" si="1366"/>
        <v/>
      </c>
      <c r="P2896" s="102" t="str">
        <f t="shared" si="1367"/>
        <v/>
      </c>
      <c r="Q2896" s="102" t="str">
        <f t="shared" si="1368"/>
        <v/>
      </c>
      <c r="R2896" s="120" t="str">
        <f t="shared" si="1369"/>
        <v/>
      </c>
      <c r="S2896" s="54" t="str">
        <f t="shared" si="1370"/>
        <v/>
      </c>
      <c r="T2896" s="5" t="str">
        <f t="shared" si="1371"/>
        <v/>
      </c>
      <c r="U2896" s="152" t="str">
        <f t="shared" si="1354"/>
        <v/>
      </c>
      <c r="V2896" s="152" t="str">
        <f t="shared" si="1355"/>
        <v/>
      </c>
      <c r="W2896" s="153" t="str">
        <f t="shared" si="1356"/>
        <v/>
      </c>
      <c r="X2896" s="153" t="str">
        <f t="shared" si="1357"/>
        <v/>
      </c>
      <c r="Y2896" s="153" t="str">
        <f t="shared" si="1358"/>
        <v/>
      </c>
      <c r="Z2896" s="153" t="str">
        <f t="shared" si="1359"/>
        <v/>
      </c>
      <c r="AA2896" s="152" t="str">
        <f t="shared" si="1360"/>
        <v/>
      </c>
      <c r="AB2896" s="152" t="str">
        <f t="shared" si="1361"/>
        <v/>
      </c>
      <c r="AC2896" s="154" t="str">
        <f t="shared" si="1372"/>
        <v/>
      </c>
      <c r="AD2896" s="154" t="str">
        <f t="shared" si="1373"/>
        <v/>
      </c>
      <c r="AE2896" s="3" t="str">
        <f t="shared" si="1374"/>
        <v/>
      </c>
      <c r="AF2896" s="3" t="str">
        <f t="shared" si="1375"/>
        <v/>
      </c>
      <c r="AG2896" s="3" t="str">
        <f t="shared" si="1376"/>
        <v/>
      </c>
      <c r="AH2896" s="4" t="str">
        <f t="shared" si="1377"/>
        <v/>
      </c>
      <c r="AI2896" s="75" t="str">
        <f t="shared" si="1378"/>
        <v/>
      </c>
      <c r="AJ2896" s="75" t="str">
        <f t="shared" si="1379"/>
        <v/>
      </c>
    </row>
    <row r="2897" spans="1:36" ht="14.25">
      <c r="A2897" s="41" t="str">
        <f t="shared" si="1362"/>
        <v/>
      </c>
      <c r="B2897" s="150" t="str">
        <f>IF(ISNUMBER(A2897),INDEX('MetaTrader Import'!$H$13:$J$5893,TRUNC(((A2897-$A$39+1)-1)/3)+1,MOD((A2897-$A$39+1)-1,3)+1),"")</f>
        <v/>
      </c>
      <c r="C2897" s="43" t="str">
        <f t="shared" si="1363"/>
        <v/>
      </c>
      <c r="D2897" s="43" t="str">
        <f t="shared" ca="1" si="1353"/>
        <v/>
      </c>
      <c r="E2897" s="43" t="str">
        <f t="shared" si="1364"/>
        <v/>
      </c>
      <c r="F2897" s="43" t="str">
        <f t="shared" si="1365"/>
        <v/>
      </c>
      <c r="G2897" s="43" t="str">
        <f>IF(A2897&lt;&gt;"",IF(A2897&lt;Data!$G$11*0.25,$C$13/$G$32,IF(A2897&gt;Data!$G$11*0.25,$C$13,$C$13*10)),"")</f>
        <v/>
      </c>
      <c r="H2897" s="43" t="str">
        <f>IF(A2897&lt;&gt;"",IF(Data!$G$9="constant",$C$13,IF(Data!$G$9="squeeze",G2897,F2897)),"")</f>
        <v/>
      </c>
      <c r="I2897" s="38" t="str">
        <f ca="1">IF(ISNUMBER(A2897),NORMINV(RAND(),0,IF(AND(Data!$G$9="squeeze",A2897&lt;Data!$G$11*0.25),$H$32,1)*$C$30*$C$13)*($C$14*$C$12),"")</f>
        <v/>
      </c>
      <c r="J2897" s="42" t="str">
        <f ca="1">IFERROR(IF(Data!$C$6="Real",B2897,I2897+J2896+($C$14*$C$12)*(NORMINV(RAND(),$C$15,CHOOSE($G$13,$C$13,F2897,G2897)))),"")</f>
        <v/>
      </c>
      <c r="K2897" s="88" t="str">
        <f>IF(ISNUMBER(A2897), IF($G$16="fixed",$G$17,MIN(H2897*Data!$C$7*$C$16*0.5,$C$17*Data!$C$7))*$C$12,"")</f>
        <v/>
      </c>
      <c r="L2897" s="42" t="str">
        <f t="shared" ca="1" si="1380"/>
        <v/>
      </c>
      <c r="M2897" s="44" t="str">
        <f t="shared" ca="1" si="1381"/>
        <v/>
      </c>
      <c r="N2897" s="44" t="str">
        <f t="shared" ca="1" si="1382"/>
        <v/>
      </c>
      <c r="O2897" s="108" t="str">
        <f t="shared" si="1366"/>
        <v/>
      </c>
      <c r="P2897" s="102" t="str">
        <f t="shared" si="1367"/>
        <v/>
      </c>
      <c r="Q2897" s="102" t="str">
        <f t="shared" si="1368"/>
        <v/>
      </c>
      <c r="R2897" s="120" t="str">
        <f t="shared" si="1369"/>
        <v/>
      </c>
      <c r="S2897" s="54" t="str">
        <f t="shared" si="1370"/>
        <v/>
      </c>
      <c r="T2897" s="5" t="str">
        <f t="shared" si="1371"/>
        <v/>
      </c>
      <c r="U2897" s="152" t="str">
        <f t="shared" si="1354"/>
        <v/>
      </c>
      <c r="V2897" s="152" t="str">
        <f t="shared" si="1355"/>
        <v/>
      </c>
      <c r="W2897" s="153" t="str">
        <f t="shared" si="1356"/>
        <v/>
      </c>
      <c r="X2897" s="153" t="str">
        <f t="shared" si="1357"/>
        <v/>
      </c>
      <c r="Y2897" s="153" t="str">
        <f t="shared" si="1358"/>
        <v/>
      </c>
      <c r="Z2897" s="153" t="str">
        <f t="shared" si="1359"/>
        <v/>
      </c>
      <c r="AA2897" s="152" t="str">
        <f t="shared" si="1360"/>
        <v/>
      </c>
      <c r="AB2897" s="152" t="str">
        <f t="shared" si="1361"/>
        <v/>
      </c>
      <c r="AC2897" s="154" t="str">
        <f t="shared" si="1372"/>
        <v/>
      </c>
      <c r="AD2897" s="154" t="str">
        <f t="shared" si="1373"/>
        <v/>
      </c>
      <c r="AE2897" s="3" t="str">
        <f t="shared" si="1374"/>
        <v/>
      </c>
      <c r="AF2897" s="3" t="str">
        <f t="shared" si="1375"/>
        <v/>
      </c>
      <c r="AG2897" s="3" t="str">
        <f t="shared" si="1376"/>
        <v/>
      </c>
      <c r="AH2897" s="4" t="str">
        <f t="shared" si="1377"/>
        <v/>
      </c>
      <c r="AI2897" s="75" t="str">
        <f t="shared" si="1378"/>
        <v/>
      </c>
      <c r="AJ2897" s="75" t="str">
        <f t="shared" si="1379"/>
        <v/>
      </c>
    </row>
    <row r="2898" spans="1:36" ht="14.25">
      <c r="A2898" s="41" t="str">
        <f t="shared" si="1362"/>
        <v/>
      </c>
      <c r="B2898" s="150" t="str">
        <f>IF(ISNUMBER(A2898),INDEX('MetaTrader Import'!$H$13:$J$5893,TRUNC(((A2898-$A$39+1)-1)/3)+1,MOD((A2898-$A$39+1)-1,3)+1),"")</f>
        <v/>
      </c>
      <c r="C2898" s="43" t="str">
        <f t="shared" si="1363"/>
        <v/>
      </c>
      <c r="D2898" s="43" t="str">
        <f t="shared" ca="1" si="1353"/>
        <v/>
      </c>
      <c r="E2898" s="43" t="str">
        <f t="shared" si="1364"/>
        <v/>
      </c>
      <c r="F2898" s="43" t="str">
        <f t="shared" si="1365"/>
        <v/>
      </c>
      <c r="G2898" s="43" t="str">
        <f>IF(A2898&lt;&gt;"",IF(A2898&lt;Data!$G$11*0.25,$C$13/$G$32,IF(A2898&gt;Data!$G$11*0.25,$C$13,$C$13*10)),"")</f>
        <v/>
      </c>
      <c r="H2898" s="43" t="str">
        <f>IF(A2898&lt;&gt;"",IF(Data!$G$9="constant",$C$13,IF(Data!$G$9="squeeze",G2898,F2898)),"")</f>
        <v/>
      </c>
      <c r="I2898" s="38" t="str">
        <f ca="1">IF(ISNUMBER(A2898),NORMINV(RAND(),0,IF(AND(Data!$G$9="squeeze",A2898&lt;Data!$G$11*0.25),$H$32,1)*$C$30*$C$13)*($C$14*$C$12),"")</f>
        <v/>
      </c>
      <c r="J2898" s="42" t="str">
        <f ca="1">IFERROR(IF(Data!$C$6="Real",B2898,I2898+J2897+($C$14*$C$12)*(NORMINV(RAND(),$C$15,CHOOSE($G$13,$C$13,F2898,G2898)))),"")</f>
        <v/>
      </c>
      <c r="K2898" s="88" t="str">
        <f>IF(ISNUMBER(A2898), IF($G$16="fixed",$G$17,MIN(H2898*Data!$C$7*$C$16*0.5,$C$17*Data!$C$7))*$C$12,"")</f>
        <v/>
      </c>
      <c r="L2898" s="42" t="str">
        <f t="shared" ca="1" si="1380"/>
        <v/>
      </c>
      <c r="M2898" s="44" t="str">
        <f t="shared" ca="1" si="1381"/>
        <v/>
      </c>
      <c r="N2898" s="44" t="str">
        <f t="shared" ca="1" si="1382"/>
        <v/>
      </c>
      <c r="O2898" s="108" t="str">
        <f t="shared" si="1366"/>
        <v/>
      </c>
      <c r="P2898" s="102" t="str">
        <f t="shared" si="1367"/>
        <v/>
      </c>
      <c r="Q2898" s="102" t="str">
        <f t="shared" si="1368"/>
        <v/>
      </c>
      <c r="R2898" s="120" t="str">
        <f t="shared" si="1369"/>
        <v/>
      </c>
      <c r="S2898" s="54" t="str">
        <f t="shared" si="1370"/>
        <v/>
      </c>
      <c r="T2898" s="5" t="str">
        <f t="shared" si="1371"/>
        <v/>
      </c>
      <c r="U2898" s="152" t="str">
        <f t="shared" si="1354"/>
        <v/>
      </c>
      <c r="V2898" s="152" t="str">
        <f t="shared" si="1355"/>
        <v/>
      </c>
      <c r="W2898" s="153" t="str">
        <f t="shared" si="1356"/>
        <v/>
      </c>
      <c r="X2898" s="153" t="str">
        <f t="shared" si="1357"/>
        <v/>
      </c>
      <c r="Y2898" s="153" t="str">
        <f t="shared" si="1358"/>
        <v/>
      </c>
      <c r="Z2898" s="153" t="str">
        <f t="shared" si="1359"/>
        <v/>
      </c>
      <c r="AA2898" s="152" t="str">
        <f t="shared" si="1360"/>
        <v/>
      </c>
      <c r="AB2898" s="152" t="str">
        <f t="shared" si="1361"/>
        <v/>
      </c>
      <c r="AC2898" s="154" t="str">
        <f t="shared" si="1372"/>
        <v/>
      </c>
      <c r="AD2898" s="154" t="str">
        <f t="shared" si="1373"/>
        <v/>
      </c>
      <c r="AE2898" s="3" t="str">
        <f t="shared" si="1374"/>
        <v/>
      </c>
      <c r="AF2898" s="3" t="str">
        <f t="shared" si="1375"/>
        <v/>
      </c>
      <c r="AG2898" s="3" t="str">
        <f t="shared" si="1376"/>
        <v/>
      </c>
      <c r="AH2898" s="4" t="str">
        <f t="shared" si="1377"/>
        <v/>
      </c>
      <c r="AI2898" s="75" t="str">
        <f t="shared" si="1378"/>
        <v/>
      </c>
      <c r="AJ2898" s="75" t="str">
        <f t="shared" si="1379"/>
        <v/>
      </c>
    </row>
    <row r="2899" spans="1:36" ht="14.25">
      <c r="A2899" s="41" t="str">
        <f t="shared" si="1362"/>
        <v/>
      </c>
      <c r="B2899" s="150" t="str">
        <f>IF(ISNUMBER(A2899),INDEX('MetaTrader Import'!$H$13:$J$5893,TRUNC(((A2899-$A$39+1)-1)/3)+1,MOD((A2899-$A$39+1)-1,3)+1),"")</f>
        <v/>
      </c>
      <c r="C2899" s="43" t="str">
        <f t="shared" si="1363"/>
        <v/>
      </c>
      <c r="D2899" s="43" t="str">
        <f t="shared" ca="1" si="1353"/>
        <v/>
      </c>
      <c r="E2899" s="43" t="str">
        <f t="shared" si="1364"/>
        <v/>
      </c>
      <c r="F2899" s="43" t="str">
        <f t="shared" si="1365"/>
        <v/>
      </c>
      <c r="G2899" s="43" t="str">
        <f>IF(A2899&lt;&gt;"",IF(A2899&lt;Data!$G$11*0.25,$C$13/$G$32,IF(A2899&gt;Data!$G$11*0.25,$C$13,$C$13*10)),"")</f>
        <v/>
      </c>
      <c r="H2899" s="43" t="str">
        <f>IF(A2899&lt;&gt;"",IF(Data!$G$9="constant",$C$13,IF(Data!$G$9="squeeze",G2899,F2899)),"")</f>
        <v/>
      </c>
      <c r="I2899" s="38" t="str">
        <f ca="1">IF(ISNUMBER(A2899),NORMINV(RAND(),0,IF(AND(Data!$G$9="squeeze",A2899&lt;Data!$G$11*0.25),$H$32,1)*$C$30*$C$13)*($C$14*$C$12),"")</f>
        <v/>
      </c>
      <c r="J2899" s="42" t="str">
        <f ca="1">IFERROR(IF(Data!$C$6="Real",B2899,I2899+J2898+($C$14*$C$12)*(NORMINV(RAND(),$C$15,CHOOSE($G$13,$C$13,F2899,G2899)))),"")</f>
        <v/>
      </c>
      <c r="K2899" s="88" t="str">
        <f>IF(ISNUMBER(A2899), IF($G$16="fixed",$G$17,MIN(H2899*Data!$C$7*$C$16*0.5,$C$17*Data!$C$7))*$C$12,"")</f>
        <v/>
      </c>
      <c r="L2899" s="42" t="str">
        <f t="shared" ca="1" si="1380"/>
        <v/>
      </c>
      <c r="M2899" s="44" t="str">
        <f t="shared" ca="1" si="1381"/>
        <v/>
      </c>
      <c r="N2899" s="44" t="str">
        <f t="shared" ca="1" si="1382"/>
        <v/>
      </c>
      <c r="O2899" s="108" t="str">
        <f t="shared" si="1366"/>
        <v/>
      </c>
      <c r="P2899" s="102" t="str">
        <f t="shared" si="1367"/>
        <v/>
      </c>
      <c r="Q2899" s="102" t="str">
        <f t="shared" si="1368"/>
        <v/>
      </c>
      <c r="R2899" s="120" t="str">
        <f t="shared" si="1369"/>
        <v/>
      </c>
      <c r="S2899" s="54" t="str">
        <f t="shared" si="1370"/>
        <v/>
      </c>
      <c r="T2899" s="5" t="str">
        <f t="shared" si="1371"/>
        <v/>
      </c>
      <c r="U2899" s="152" t="str">
        <f t="shared" si="1354"/>
        <v/>
      </c>
      <c r="V2899" s="152" t="str">
        <f t="shared" si="1355"/>
        <v/>
      </c>
      <c r="W2899" s="153" t="str">
        <f t="shared" si="1356"/>
        <v/>
      </c>
      <c r="X2899" s="153" t="str">
        <f t="shared" si="1357"/>
        <v/>
      </c>
      <c r="Y2899" s="153" t="str">
        <f t="shared" si="1358"/>
        <v/>
      </c>
      <c r="Z2899" s="153" t="str">
        <f t="shared" si="1359"/>
        <v/>
      </c>
      <c r="AA2899" s="152" t="str">
        <f t="shared" si="1360"/>
        <v/>
      </c>
      <c r="AB2899" s="152" t="str">
        <f t="shared" si="1361"/>
        <v/>
      </c>
      <c r="AC2899" s="154" t="str">
        <f t="shared" si="1372"/>
        <v/>
      </c>
      <c r="AD2899" s="154" t="str">
        <f t="shared" si="1373"/>
        <v/>
      </c>
      <c r="AE2899" s="3" t="str">
        <f t="shared" si="1374"/>
        <v/>
      </c>
      <c r="AF2899" s="3" t="str">
        <f t="shared" si="1375"/>
        <v/>
      </c>
      <c r="AG2899" s="3" t="str">
        <f t="shared" si="1376"/>
        <v/>
      </c>
      <c r="AH2899" s="4" t="str">
        <f t="shared" si="1377"/>
        <v/>
      </c>
      <c r="AI2899" s="75" t="str">
        <f t="shared" si="1378"/>
        <v/>
      </c>
      <c r="AJ2899" s="75" t="str">
        <f t="shared" si="1379"/>
        <v/>
      </c>
    </row>
    <row r="2900" spans="1:36" ht="14.25">
      <c r="A2900" s="41" t="str">
        <f t="shared" si="1362"/>
        <v/>
      </c>
      <c r="B2900" s="150" t="str">
        <f>IF(ISNUMBER(A2900),INDEX('MetaTrader Import'!$H$13:$J$5893,TRUNC(((A2900-$A$39+1)-1)/3)+1,MOD((A2900-$A$39+1)-1,3)+1),"")</f>
        <v/>
      </c>
      <c r="C2900" s="43" t="str">
        <f t="shared" si="1363"/>
        <v/>
      </c>
      <c r="D2900" s="43" t="str">
        <f t="shared" ca="1" si="1353"/>
        <v/>
      </c>
      <c r="E2900" s="43" t="str">
        <f t="shared" si="1364"/>
        <v/>
      </c>
      <c r="F2900" s="43" t="str">
        <f t="shared" si="1365"/>
        <v/>
      </c>
      <c r="G2900" s="43" t="str">
        <f>IF(A2900&lt;&gt;"",IF(A2900&lt;Data!$G$11*0.25,$C$13/$G$32,IF(A2900&gt;Data!$G$11*0.25,$C$13,$C$13*10)),"")</f>
        <v/>
      </c>
      <c r="H2900" s="43" t="str">
        <f>IF(A2900&lt;&gt;"",IF(Data!$G$9="constant",$C$13,IF(Data!$G$9="squeeze",G2900,F2900)),"")</f>
        <v/>
      </c>
      <c r="I2900" s="38" t="str">
        <f ca="1">IF(ISNUMBER(A2900),NORMINV(RAND(),0,IF(AND(Data!$G$9="squeeze",A2900&lt;Data!$G$11*0.25),$H$32,1)*$C$30*$C$13)*($C$14*$C$12),"")</f>
        <v/>
      </c>
      <c r="J2900" s="42" t="str">
        <f ca="1">IFERROR(IF(Data!$C$6="Real",B2900,I2900+J2899+($C$14*$C$12)*(NORMINV(RAND(),$C$15,CHOOSE($G$13,$C$13,F2900,G2900)))),"")</f>
        <v/>
      </c>
      <c r="K2900" s="88" t="str">
        <f>IF(ISNUMBER(A2900), IF($G$16="fixed",$G$17,MIN(H2900*Data!$C$7*$C$16*0.5,$C$17*Data!$C$7))*$C$12,"")</f>
        <v/>
      </c>
      <c r="L2900" s="42" t="str">
        <f t="shared" ca="1" si="1380"/>
        <v/>
      </c>
      <c r="M2900" s="44" t="str">
        <f t="shared" ca="1" si="1381"/>
        <v/>
      </c>
      <c r="N2900" s="44" t="str">
        <f t="shared" ca="1" si="1382"/>
        <v/>
      </c>
      <c r="O2900" s="108" t="str">
        <f t="shared" si="1366"/>
        <v/>
      </c>
      <c r="P2900" s="102" t="str">
        <f t="shared" si="1367"/>
        <v/>
      </c>
      <c r="Q2900" s="102" t="str">
        <f t="shared" si="1368"/>
        <v/>
      </c>
      <c r="R2900" s="120" t="str">
        <f t="shared" si="1369"/>
        <v/>
      </c>
      <c r="S2900" s="54" t="str">
        <f t="shared" si="1370"/>
        <v/>
      </c>
      <c r="T2900" s="5" t="str">
        <f t="shared" si="1371"/>
        <v/>
      </c>
      <c r="U2900" s="152" t="str">
        <f t="shared" si="1354"/>
        <v/>
      </c>
      <c r="V2900" s="152" t="str">
        <f t="shared" si="1355"/>
        <v/>
      </c>
      <c r="W2900" s="153" t="str">
        <f t="shared" si="1356"/>
        <v/>
      </c>
      <c r="X2900" s="153" t="str">
        <f t="shared" si="1357"/>
        <v/>
      </c>
      <c r="Y2900" s="153" t="str">
        <f t="shared" si="1358"/>
        <v/>
      </c>
      <c r="Z2900" s="153" t="str">
        <f t="shared" si="1359"/>
        <v/>
      </c>
      <c r="AA2900" s="152" t="str">
        <f t="shared" si="1360"/>
        <v/>
      </c>
      <c r="AB2900" s="152" t="str">
        <f t="shared" si="1361"/>
        <v/>
      </c>
      <c r="AC2900" s="154" t="str">
        <f t="shared" si="1372"/>
        <v/>
      </c>
      <c r="AD2900" s="154" t="str">
        <f t="shared" si="1373"/>
        <v/>
      </c>
      <c r="AE2900" s="3" t="str">
        <f t="shared" si="1374"/>
        <v/>
      </c>
      <c r="AF2900" s="3" t="str">
        <f t="shared" si="1375"/>
        <v/>
      </c>
      <c r="AG2900" s="3" t="str">
        <f t="shared" si="1376"/>
        <v/>
      </c>
      <c r="AH2900" s="4" t="str">
        <f t="shared" si="1377"/>
        <v/>
      </c>
      <c r="AI2900" s="75" t="str">
        <f t="shared" si="1378"/>
        <v/>
      </c>
      <c r="AJ2900" s="75" t="str">
        <f t="shared" si="1379"/>
        <v/>
      </c>
    </row>
    <row r="2901" spans="1:36" ht="14.25">
      <c r="A2901" s="41" t="str">
        <f t="shared" si="1362"/>
        <v/>
      </c>
      <c r="B2901" s="150" t="str">
        <f>IF(ISNUMBER(A2901),INDEX('MetaTrader Import'!$H$13:$J$5893,TRUNC(((A2901-$A$39+1)-1)/3)+1,MOD((A2901-$A$39+1)-1,3)+1),"")</f>
        <v/>
      </c>
      <c r="C2901" s="43" t="str">
        <f t="shared" si="1363"/>
        <v/>
      </c>
      <c r="D2901" s="43" t="str">
        <f t="shared" ca="1" si="1353"/>
        <v/>
      </c>
      <c r="E2901" s="43" t="str">
        <f t="shared" si="1364"/>
        <v/>
      </c>
      <c r="F2901" s="43" t="str">
        <f t="shared" si="1365"/>
        <v/>
      </c>
      <c r="G2901" s="43" t="str">
        <f>IF(A2901&lt;&gt;"",IF(A2901&lt;Data!$G$11*0.25,$C$13/$G$32,IF(A2901&gt;Data!$G$11*0.25,$C$13,$C$13*10)),"")</f>
        <v/>
      </c>
      <c r="H2901" s="43" t="str">
        <f>IF(A2901&lt;&gt;"",IF(Data!$G$9="constant",$C$13,IF(Data!$G$9="squeeze",G2901,F2901)),"")</f>
        <v/>
      </c>
      <c r="I2901" s="38" t="str">
        <f ca="1">IF(ISNUMBER(A2901),NORMINV(RAND(),0,IF(AND(Data!$G$9="squeeze",A2901&lt;Data!$G$11*0.25),$H$32,1)*$C$30*$C$13)*($C$14*$C$12),"")</f>
        <v/>
      </c>
      <c r="J2901" s="42" t="str">
        <f ca="1">IFERROR(IF(Data!$C$6="Real",B2901,I2901+J2900+($C$14*$C$12)*(NORMINV(RAND(),$C$15,CHOOSE($G$13,$C$13,F2901,G2901)))),"")</f>
        <v/>
      </c>
      <c r="K2901" s="88" t="str">
        <f>IF(ISNUMBER(A2901), IF($G$16="fixed",$G$17,MIN(H2901*Data!$C$7*$C$16*0.5,$C$17*Data!$C$7))*$C$12,"")</f>
        <v/>
      </c>
      <c r="L2901" s="42" t="str">
        <f t="shared" ca="1" si="1380"/>
        <v/>
      </c>
      <c r="M2901" s="44" t="str">
        <f t="shared" ca="1" si="1381"/>
        <v/>
      </c>
      <c r="N2901" s="44" t="str">
        <f t="shared" ca="1" si="1382"/>
        <v/>
      </c>
      <c r="O2901" s="108" t="str">
        <f t="shared" si="1366"/>
        <v/>
      </c>
      <c r="P2901" s="102" t="str">
        <f t="shared" si="1367"/>
        <v/>
      </c>
      <c r="Q2901" s="102" t="str">
        <f t="shared" si="1368"/>
        <v/>
      </c>
      <c r="R2901" s="120" t="str">
        <f t="shared" si="1369"/>
        <v/>
      </c>
      <c r="S2901" s="54" t="str">
        <f t="shared" si="1370"/>
        <v/>
      </c>
      <c r="T2901" s="5" t="str">
        <f t="shared" si="1371"/>
        <v/>
      </c>
      <c r="U2901" s="152" t="str">
        <f t="shared" si="1354"/>
        <v/>
      </c>
      <c r="V2901" s="152" t="str">
        <f t="shared" si="1355"/>
        <v/>
      </c>
      <c r="W2901" s="153" t="str">
        <f t="shared" si="1356"/>
        <v/>
      </c>
      <c r="X2901" s="153" t="str">
        <f t="shared" si="1357"/>
        <v/>
      </c>
      <c r="Y2901" s="153" t="str">
        <f t="shared" si="1358"/>
        <v/>
      </c>
      <c r="Z2901" s="153" t="str">
        <f t="shared" si="1359"/>
        <v/>
      </c>
      <c r="AA2901" s="152" t="str">
        <f t="shared" si="1360"/>
        <v/>
      </c>
      <c r="AB2901" s="152" t="str">
        <f t="shared" si="1361"/>
        <v/>
      </c>
      <c r="AC2901" s="154" t="str">
        <f t="shared" si="1372"/>
        <v/>
      </c>
      <c r="AD2901" s="154" t="str">
        <f t="shared" si="1373"/>
        <v/>
      </c>
      <c r="AE2901" s="3" t="str">
        <f t="shared" si="1374"/>
        <v/>
      </c>
      <c r="AF2901" s="3" t="str">
        <f t="shared" si="1375"/>
        <v/>
      </c>
      <c r="AG2901" s="3" t="str">
        <f t="shared" si="1376"/>
        <v/>
      </c>
      <c r="AH2901" s="4" t="str">
        <f t="shared" si="1377"/>
        <v/>
      </c>
      <c r="AI2901" s="75" t="str">
        <f t="shared" si="1378"/>
        <v/>
      </c>
      <c r="AJ2901" s="75" t="str">
        <f t="shared" si="1379"/>
        <v/>
      </c>
    </row>
    <row r="2902" spans="1:36" ht="14.25">
      <c r="A2902" s="41" t="str">
        <f t="shared" si="1362"/>
        <v/>
      </c>
      <c r="B2902" s="150" t="str">
        <f>IF(ISNUMBER(A2902),INDEX('MetaTrader Import'!$H$13:$J$5893,TRUNC(((A2902-$A$39+1)-1)/3)+1,MOD((A2902-$A$39+1)-1,3)+1),"")</f>
        <v/>
      </c>
      <c r="C2902" s="43" t="str">
        <f t="shared" si="1363"/>
        <v/>
      </c>
      <c r="D2902" s="43" t="str">
        <f t="shared" ca="1" si="1353"/>
        <v/>
      </c>
      <c r="E2902" s="43" t="str">
        <f t="shared" si="1364"/>
        <v/>
      </c>
      <c r="F2902" s="43" t="str">
        <f t="shared" si="1365"/>
        <v/>
      </c>
      <c r="G2902" s="43" t="str">
        <f>IF(A2902&lt;&gt;"",IF(A2902&lt;Data!$G$11*0.25,$C$13/$G$32,IF(A2902&gt;Data!$G$11*0.25,$C$13,$C$13*10)),"")</f>
        <v/>
      </c>
      <c r="H2902" s="43" t="str">
        <f>IF(A2902&lt;&gt;"",IF(Data!$G$9="constant",$C$13,IF(Data!$G$9="squeeze",G2902,F2902)),"")</f>
        <v/>
      </c>
      <c r="I2902" s="38" t="str">
        <f ca="1">IF(ISNUMBER(A2902),NORMINV(RAND(),0,IF(AND(Data!$G$9="squeeze",A2902&lt;Data!$G$11*0.25),$H$32,1)*$C$30*$C$13)*($C$14*$C$12),"")</f>
        <v/>
      </c>
      <c r="J2902" s="42" t="str">
        <f ca="1">IFERROR(IF(Data!$C$6="Real",B2902,I2902+J2901+($C$14*$C$12)*(NORMINV(RAND(),$C$15,CHOOSE($G$13,$C$13,F2902,G2902)))),"")</f>
        <v/>
      </c>
      <c r="K2902" s="88" t="str">
        <f>IF(ISNUMBER(A2902), IF($G$16="fixed",$G$17,MIN(H2902*Data!$C$7*$C$16*0.5,$C$17*Data!$C$7))*$C$12,"")</f>
        <v/>
      </c>
      <c r="L2902" s="42" t="str">
        <f t="shared" ca="1" si="1380"/>
        <v/>
      </c>
      <c r="M2902" s="44" t="str">
        <f t="shared" ca="1" si="1381"/>
        <v/>
      </c>
      <c r="N2902" s="44" t="str">
        <f t="shared" ca="1" si="1382"/>
        <v/>
      </c>
      <c r="O2902" s="108" t="str">
        <f t="shared" si="1366"/>
        <v/>
      </c>
      <c r="P2902" s="102" t="str">
        <f t="shared" si="1367"/>
        <v/>
      </c>
      <c r="Q2902" s="102" t="str">
        <f t="shared" si="1368"/>
        <v/>
      </c>
      <c r="R2902" s="120" t="str">
        <f t="shared" si="1369"/>
        <v/>
      </c>
      <c r="S2902" s="54" t="str">
        <f t="shared" si="1370"/>
        <v/>
      </c>
      <c r="T2902" s="5" t="str">
        <f t="shared" si="1371"/>
        <v/>
      </c>
      <c r="U2902" s="152" t="str">
        <f t="shared" si="1354"/>
        <v/>
      </c>
      <c r="V2902" s="152" t="str">
        <f t="shared" si="1355"/>
        <v/>
      </c>
      <c r="W2902" s="153" t="str">
        <f t="shared" si="1356"/>
        <v/>
      </c>
      <c r="X2902" s="153" t="str">
        <f t="shared" si="1357"/>
        <v/>
      </c>
      <c r="Y2902" s="153" t="str">
        <f t="shared" si="1358"/>
        <v/>
      </c>
      <c r="Z2902" s="153" t="str">
        <f t="shared" si="1359"/>
        <v/>
      </c>
      <c r="AA2902" s="152" t="str">
        <f t="shared" si="1360"/>
        <v/>
      </c>
      <c r="AB2902" s="152" t="str">
        <f t="shared" si="1361"/>
        <v/>
      </c>
      <c r="AC2902" s="154" t="str">
        <f t="shared" si="1372"/>
        <v/>
      </c>
      <c r="AD2902" s="154" t="str">
        <f t="shared" si="1373"/>
        <v/>
      </c>
      <c r="AE2902" s="3" t="str">
        <f t="shared" si="1374"/>
        <v/>
      </c>
      <c r="AF2902" s="3" t="str">
        <f t="shared" si="1375"/>
        <v/>
      </c>
      <c r="AG2902" s="3" t="str">
        <f t="shared" si="1376"/>
        <v/>
      </c>
      <c r="AH2902" s="4" t="str">
        <f t="shared" si="1377"/>
        <v/>
      </c>
      <c r="AI2902" s="75" t="str">
        <f t="shared" si="1378"/>
        <v/>
      </c>
      <c r="AJ2902" s="75" t="str">
        <f t="shared" si="1379"/>
        <v/>
      </c>
    </row>
    <row r="2903" spans="1:36" ht="14.25">
      <c r="A2903" s="41" t="str">
        <f t="shared" si="1362"/>
        <v/>
      </c>
      <c r="B2903" s="150" t="str">
        <f>IF(ISNUMBER(A2903),INDEX('MetaTrader Import'!$H$13:$J$5893,TRUNC(((A2903-$A$39+1)-1)/3)+1,MOD((A2903-$A$39+1)-1,3)+1),"")</f>
        <v/>
      </c>
      <c r="C2903" s="43" t="str">
        <f t="shared" si="1363"/>
        <v/>
      </c>
      <c r="D2903" s="43" t="str">
        <f t="shared" ca="1" si="1353"/>
        <v/>
      </c>
      <c r="E2903" s="43" t="str">
        <f t="shared" si="1364"/>
        <v/>
      </c>
      <c r="F2903" s="43" t="str">
        <f t="shared" si="1365"/>
        <v/>
      </c>
      <c r="G2903" s="43" t="str">
        <f>IF(A2903&lt;&gt;"",IF(A2903&lt;Data!$G$11*0.25,$C$13/$G$32,IF(A2903&gt;Data!$G$11*0.25,$C$13,$C$13*10)),"")</f>
        <v/>
      </c>
      <c r="H2903" s="43" t="str">
        <f>IF(A2903&lt;&gt;"",IF(Data!$G$9="constant",$C$13,IF(Data!$G$9="squeeze",G2903,F2903)),"")</f>
        <v/>
      </c>
      <c r="I2903" s="38" t="str">
        <f ca="1">IF(ISNUMBER(A2903),NORMINV(RAND(),0,IF(AND(Data!$G$9="squeeze",A2903&lt;Data!$G$11*0.25),$H$32,1)*$C$30*$C$13)*($C$14*$C$12),"")</f>
        <v/>
      </c>
      <c r="J2903" s="42" t="str">
        <f ca="1">IFERROR(IF(Data!$C$6="Real",B2903,I2903+J2902+($C$14*$C$12)*(NORMINV(RAND(),$C$15,CHOOSE($G$13,$C$13,F2903,G2903)))),"")</f>
        <v/>
      </c>
      <c r="K2903" s="88" t="str">
        <f>IF(ISNUMBER(A2903), IF($G$16="fixed",$G$17,MIN(H2903*Data!$C$7*$C$16*0.5,$C$17*Data!$C$7))*$C$12,"")</f>
        <v/>
      </c>
      <c r="L2903" s="42" t="str">
        <f t="shared" ca="1" si="1380"/>
        <v/>
      </c>
      <c r="M2903" s="44" t="str">
        <f t="shared" ca="1" si="1381"/>
        <v/>
      </c>
      <c r="N2903" s="44" t="str">
        <f t="shared" ca="1" si="1382"/>
        <v/>
      </c>
      <c r="O2903" s="108" t="str">
        <f t="shared" si="1366"/>
        <v/>
      </c>
      <c r="P2903" s="102" t="str">
        <f t="shared" si="1367"/>
        <v/>
      </c>
      <c r="Q2903" s="102" t="str">
        <f t="shared" si="1368"/>
        <v/>
      </c>
      <c r="R2903" s="120" t="str">
        <f t="shared" si="1369"/>
        <v/>
      </c>
      <c r="S2903" s="54" t="str">
        <f t="shared" si="1370"/>
        <v/>
      </c>
      <c r="T2903" s="5" t="str">
        <f t="shared" si="1371"/>
        <v/>
      </c>
      <c r="U2903" s="152" t="str">
        <f t="shared" si="1354"/>
        <v/>
      </c>
      <c r="V2903" s="152" t="str">
        <f t="shared" si="1355"/>
        <v/>
      </c>
      <c r="W2903" s="153" t="str">
        <f t="shared" si="1356"/>
        <v/>
      </c>
      <c r="X2903" s="153" t="str">
        <f t="shared" si="1357"/>
        <v/>
      </c>
      <c r="Y2903" s="153" t="str">
        <f t="shared" si="1358"/>
        <v/>
      </c>
      <c r="Z2903" s="153" t="str">
        <f t="shared" si="1359"/>
        <v/>
      </c>
      <c r="AA2903" s="152" t="str">
        <f t="shared" si="1360"/>
        <v/>
      </c>
      <c r="AB2903" s="152" t="str">
        <f t="shared" si="1361"/>
        <v/>
      </c>
      <c r="AC2903" s="154" t="str">
        <f t="shared" si="1372"/>
        <v/>
      </c>
      <c r="AD2903" s="154" t="str">
        <f t="shared" si="1373"/>
        <v/>
      </c>
      <c r="AE2903" s="3" t="str">
        <f t="shared" si="1374"/>
        <v/>
      </c>
      <c r="AF2903" s="3" t="str">
        <f t="shared" si="1375"/>
        <v/>
      </c>
      <c r="AG2903" s="3" t="str">
        <f t="shared" si="1376"/>
        <v/>
      </c>
      <c r="AH2903" s="4" t="str">
        <f t="shared" si="1377"/>
        <v/>
      </c>
      <c r="AI2903" s="75" t="str">
        <f t="shared" si="1378"/>
        <v/>
      </c>
      <c r="AJ2903" s="75" t="str">
        <f t="shared" si="1379"/>
        <v/>
      </c>
    </row>
    <row r="2904" spans="1:36" ht="14.25">
      <c r="A2904" s="41" t="str">
        <f t="shared" si="1362"/>
        <v/>
      </c>
      <c r="B2904" s="150" t="str">
        <f>IF(ISNUMBER(A2904),INDEX('MetaTrader Import'!$H$13:$J$5893,TRUNC(((A2904-$A$39+1)-1)/3)+1,MOD((A2904-$A$39+1)-1,3)+1),"")</f>
        <v/>
      </c>
      <c r="C2904" s="43" t="str">
        <f t="shared" si="1363"/>
        <v/>
      </c>
      <c r="D2904" s="43" t="str">
        <f t="shared" ca="1" si="1353"/>
        <v/>
      </c>
      <c r="E2904" s="43" t="str">
        <f t="shared" si="1364"/>
        <v/>
      </c>
      <c r="F2904" s="43" t="str">
        <f t="shared" si="1365"/>
        <v/>
      </c>
      <c r="G2904" s="43" t="str">
        <f>IF(A2904&lt;&gt;"",IF(A2904&lt;Data!$G$11*0.25,$C$13/$G$32,IF(A2904&gt;Data!$G$11*0.25,$C$13,$C$13*10)),"")</f>
        <v/>
      </c>
      <c r="H2904" s="43" t="str">
        <f>IF(A2904&lt;&gt;"",IF(Data!$G$9="constant",$C$13,IF(Data!$G$9="squeeze",G2904,F2904)),"")</f>
        <v/>
      </c>
      <c r="I2904" s="38" t="str">
        <f ca="1">IF(ISNUMBER(A2904),NORMINV(RAND(),0,IF(AND(Data!$G$9="squeeze",A2904&lt;Data!$G$11*0.25),$H$32,1)*$C$30*$C$13)*($C$14*$C$12),"")</f>
        <v/>
      </c>
      <c r="J2904" s="42" t="str">
        <f ca="1">IFERROR(IF(Data!$C$6="Real",B2904,I2904+J2903+($C$14*$C$12)*(NORMINV(RAND(),$C$15,CHOOSE($G$13,$C$13,F2904,G2904)))),"")</f>
        <v/>
      </c>
      <c r="K2904" s="88" t="str">
        <f>IF(ISNUMBER(A2904), IF($G$16="fixed",$G$17,MIN(H2904*Data!$C$7*$C$16*0.5,$C$17*Data!$C$7))*$C$12,"")</f>
        <v/>
      </c>
      <c r="L2904" s="42" t="str">
        <f t="shared" ca="1" si="1380"/>
        <v/>
      </c>
      <c r="M2904" s="44" t="str">
        <f t="shared" ca="1" si="1381"/>
        <v/>
      </c>
      <c r="N2904" s="44" t="str">
        <f t="shared" ca="1" si="1382"/>
        <v/>
      </c>
      <c r="O2904" s="108" t="str">
        <f t="shared" si="1366"/>
        <v/>
      </c>
      <c r="P2904" s="102" t="str">
        <f t="shared" si="1367"/>
        <v/>
      </c>
      <c r="Q2904" s="102" t="str">
        <f t="shared" si="1368"/>
        <v/>
      </c>
      <c r="R2904" s="120" t="str">
        <f t="shared" si="1369"/>
        <v/>
      </c>
      <c r="S2904" s="54" t="str">
        <f t="shared" si="1370"/>
        <v/>
      </c>
      <c r="T2904" s="5" t="str">
        <f t="shared" si="1371"/>
        <v/>
      </c>
      <c r="U2904" s="152" t="str">
        <f t="shared" si="1354"/>
        <v/>
      </c>
      <c r="V2904" s="152" t="str">
        <f t="shared" si="1355"/>
        <v/>
      </c>
      <c r="W2904" s="153" t="str">
        <f t="shared" si="1356"/>
        <v/>
      </c>
      <c r="X2904" s="153" t="str">
        <f t="shared" si="1357"/>
        <v/>
      </c>
      <c r="Y2904" s="153" t="str">
        <f t="shared" si="1358"/>
        <v/>
      </c>
      <c r="Z2904" s="153" t="str">
        <f t="shared" si="1359"/>
        <v/>
      </c>
      <c r="AA2904" s="152" t="str">
        <f t="shared" si="1360"/>
        <v/>
      </c>
      <c r="AB2904" s="152" t="str">
        <f t="shared" si="1361"/>
        <v/>
      </c>
      <c r="AC2904" s="154" t="str">
        <f t="shared" si="1372"/>
        <v/>
      </c>
      <c r="AD2904" s="154" t="str">
        <f t="shared" si="1373"/>
        <v/>
      </c>
      <c r="AE2904" s="3" t="str">
        <f t="shared" si="1374"/>
        <v/>
      </c>
      <c r="AF2904" s="3" t="str">
        <f t="shared" si="1375"/>
        <v/>
      </c>
      <c r="AG2904" s="3" t="str">
        <f t="shared" si="1376"/>
        <v/>
      </c>
      <c r="AH2904" s="4" t="str">
        <f t="shared" si="1377"/>
        <v/>
      </c>
      <c r="AI2904" s="75" t="str">
        <f t="shared" si="1378"/>
        <v/>
      </c>
      <c r="AJ2904" s="75" t="str">
        <f t="shared" si="1379"/>
        <v/>
      </c>
    </row>
    <row r="2905" spans="1:36" ht="14.25">
      <c r="A2905" s="41" t="str">
        <f t="shared" si="1362"/>
        <v/>
      </c>
      <c r="B2905" s="150" t="str">
        <f>IF(ISNUMBER(A2905),INDEX('MetaTrader Import'!$H$13:$J$5893,TRUNC(((A2905-$A$39+1)-1)/3)+1,MOD((A2905-$A$39+1)-1,3)+1),"")</f>
        <v/>
      </c>
      <c r="C2905" s="43" t="str">
        <f t="shared" si="1363"/>
        <v/>
      </c>
      <c r="D2905" s="43" t="str">
        <f t="shared" ca="1" si="1353"/>
        <v/>
      </c>
      <c r="E2905" s="43" t="str">
        <f t="shared" si="1364"/>
        <v/>
      </c>
      <c r="F2905" s="43" t="str">
        <f t="shared" si="1365"/>
        <v/>
      </c>
      <c r="G2905" s="43" t="str">
        <f>IF(A2905&lt;&gt;"",IF(A2905&lt;Data!$G$11*0.25,$C$13/$G$32,IF(A2905&gt;Data!$G$11*0.25,$C$13,$C$13*10)),"")</f>
        <v/>
      </c>
      <c r="H2905" s="43" t="str">
        <f>IF(A2905&lt;&gt;"",IF(Data!$G$9="constant",$C$13,IF(Data!$G$9="squeeze",G2905,F2905)),"")</f>
        <v/>
      </c>
      <c r="I2905" s="38" t="str">
        <f ca="1">IF(ISNUMBER(A2905),NORMINV(RAND(),0,IF(AND(Data!$G$9="squeeze",A2905&lt;Data!$G$11*0.25),$H$32,1)*$C$30*$C$13)*($C$14*$C$12),"")</f>
        <v/>
      </c>
      <c r="J2905" s="42" t="str">
        <f ca="1">IFERROR(IF(Data!$C$6="Real",B2905,I2905+J2904+($C$14*$C$12)*(NORMINV(RAND(),$C$15,CHOOSE($G$13,$C$13,F2905,G2905)))),"")</f>
        <v/>
      </c>
      <c r="K2905" s="88" t="str">
        <f>IF(ISNUMBER(A2905), IF($G$16="fixed",$G$17,MIN(H2905*Data!$C$7*$C$16*0.5,$C$17*Data!$C$7))*$C$12,"")</f>
        <v/>
      </c>
      <c r="L2905" s="42" t="str">
        <f t="shared" ca="1" si="1380"/>
        <v/>
      </c>
      <c r="M2905" s="44" t="str">
        <f t="shared" ca="1" si="1381"/>
        <v/>
      </c>
      <c r="N2905" s="44" t="str">
        <f t="shared" ca="1" si="1382"/>
        <v/>
      </c>
      <c r="O2905" s="108" t="str">
        <f t="shared" si="1366"/>
        <v/>
      </c>
      <c r="P2905" s="102" t="str">
        <f t="shared" si="1367"/>
        <v/>
      </c>
      <c r="Q2905" s="102" t="str">
        <f t="shared" si="1368"/>
        <v/>
      </c>
      <c r="R2905" s="120" t="str">
        <f t="shared" si="1369"/>
        <v/>
      </c>
      <c r="S2905" s="54" t="str">
        <f t="shared" si="1370"/>
        <v/>
      </c>
      <c r="T2905" s="5" t="str">
        <f t="shared" si="1371"/>
        <v/>
      </c>
      <c r="U2905" s="152" t="str">
        <f t="shared" si="1354"/>
        <v/>
      </c>
      <c r="V2905" s="152" t="str">
        <f t="shared" si="1355"/>
        <v/>
      </c>
      <c r="W2905" s="153" t="str">
        <f t="shared" si="1356"/>
        <v/>
      </c>
      <c r="X2905" s="153" t="str">
        <f t="shared" si="1357"/>
        <v/>
      </c>
      <c r="Y2905" s="153" t="str">
        <f t="shared" si="1358"/>
        <v/>
      </c>
      <c r="Z2905" s="153" t="str">
        <f t="shared" si="1359"/>
        <v/>
      </c>
      <c r="AA2905" s="152" t="str">
        <f t="shared" si="1360"/>
        <v/>
      </c>
      <c r="AB2905" s="152" t="str">
        <f t="shared" si="1361"/>
        <v/>
      </c>
      <c r="AC2905" s="154" t="str">
        <f t="shared" si="1372"/>
        <v/>
      </c>
      <c r="AD2905" s="154" t="str">
        <f t="shared" si="1373"/>
        <v/>
      </c>
      <c r="AE2905" s="3" t="str">
        <f t="shared" si="1374"/>
        <v/>
      </c>
      <c r="AF2905" s="3" t="str">
        <f t="shared" si="1375"/>
        <v/>
      </c>
      <c r="AG2905" s="3" t="str">
        <f t="shared" si="1376"/>
        <v/>
      </c>
      <c r="AH2905" s="4" t="str">
        <f t="shared" si="1377"/>
        <v/>
      </c>
      <c r="AI2905" s="75" t="str">
        <f t="shared" si="1378"/>
        <v/>
      </c>
      <c r="AJ2905" s="75" t="str">
        <f t="shared" si="1379"/>
        <v/>
      </c>
    </row>
    <row r="2906" spans="1:36" ht="14.25">
      <c r="A2906" s="41" t="str">
        <f t="shared" si="1362"/>
        <v/>
      </c>
      <c r="B2906" s="150" t="str">
        <f>IF(ISNUMBER(A2906),INDEX('MetaTrader Import'!$H$13:$J$5893,TRUNC(((A2906-$A$39+1)-1)/3)+1,MOD((A2906-$A$39+1)-1,3)+1),"")</f>
        <v/>
      </c>
      <c r="C2906" s="43" t="str">
        <f t="shared" si="1363"/>
        <v/>
      </c>
      <c r="D2906" s="43" t="str">
        <f t="shared" ca="1" si="1353"/>
        <v/>
      </c>
      <c r="E2906" s="43" t="str">
        <f t="shared" si="1364"/>
        <v/>
      </c>
      <c r="F2906" s="43" t="str">
        <f t="shared" si="1365"/>
        <v/>
      </c>
      <c r="G2906" s="43" t="str">
        <f>IF(A2906&lt;&gt;"",IF(A2906&lt;Data!$G$11*0.25,$C$13/$G$32,IF(A2906&gt;Data!$G$11*0.25,$C$13,$C$13*10)),"")</f>
        <v/>
      </c>
      <c r="H2906" s="43" t="str">
        <f>IF(A2906&lt;&gt;"",IF(Data!$G$9="constant",$C$13,IF(Data!$G$9="squeeze",G2906,F2906)),"")</f>
        <v/>
      </c>
      <c r="I2906" s="38" t="str">
        <f ca="1">IF(ISNUMBER(A2906),NORMINV(RAND(),0,IF(AND(Data!$G$9="squeeze",A2906&lt;Data!$G$11*0.25),$H$32,1)*$C$30*$C$13)*($C$14*$C$12),"")</f>
        <v/>
      </c>
      <c r="J2906" s="42" t="str">
        <f ca="1">IFERROR(IF(Data!$C$6="Real",B2906,I2906+J2905+($C$14*$C$12)*(NORMINV(RAND(),$C$15,CHOOSE($G$13,$C$13,F2906,G2906)))),"")</f>
        <v/>
      </c>
      <c r="K2906" s="88" t="str">
        <f>IF(ISNUMBER(A2906), IF($G$16="fixed",$G$17,MIN(H2906*Data!$C$7*$C$16*0.5,$C$17*Data!$C$7))*$C$12,"")</f>
        <v/>
      </c>
      <c r="L2906" s="42" t="str">
        <f t="shared" ca="1" si="1380"/>
        <v/>
      </c>
      <c r="M2906" s="44" t="str">
        <f t="shared" ca="1" si="1381"/>
        <v/>
      </c>
      <c r="N2906" s="44" t="str">
        <f t="shared" ca="1" si="1382"/>
        <v/>
      </c>
      <c r="O2906" s="108" t="str">
        <f t="shared" si="1366"/>
        <v/>
      </c>
      <c r="P2906" s="102" t="str">
        <f t="shared" si="1367"/>
        <v/>
      </c>
      <c r="Q2906" s="102" t="str">
        <f t="shared" si="1368"/>
        <v/>
      </c>
      <c r="R2906" s="120" t="str">
        <f t="shared" si="1369"/>
        <v/>
      </c>
      <c r="S2906" s="54" t="str">
        <f t="shared" si="1370"/>
        <v/>
      </c>
      <c r="T2906" s="5" t="str">
        <f t="shared" si="1371"/>
        <v/>
      </c>
      <c r="U2906" s="152" t="str">
        <f t="shared" si="1354"/>
        <v/>
      </c>
      <c r="V2906" s="152" t="str">
        <f t="shared" si="1355"/>
        <v/>
      </c>
      <c r="W2906" s="153" t="str">
        <f t="shared" si="1356"/>
        <v/>
      </c>
      <c r="X2906" s="153" t="str">
        <f t="shared" si="1357"/>
        <v/>
      </c>
      <c r="Y2906" s="153" t="str">
        <f t="shared" si="1358"/>
        <v/>
      </c>
      <c r="Z2906" s="153" t="str">
        <f t="shared" si="1359"/>
        <v/>
      </c>
      <c r="AA2906" s="152" t="str">
        <f t="shared" si="1360"/>
        <v/>
      </c>
      <c r="AB2906" s="152" t="str">
        <f t="shared" si="1361"/>
        <v/>
      </c>
      <c r="AC2906" s="154" t="str">
        <f t="shared" si="1372"/>
        <v/>
      </c>
      <c r="AD2906" s="154" t="str">
        <f t="shared" si="1373"/>
        <v/>
      </c>
      <c r="AE2906" s="3" t="str">
        <f t="shared" si="1374"/>
        <v/>
      </c>
      <c r="AF2906" s="3" t="str">
        <f t="shared" si="1375"/>
        <v/>
      </c>
      <c r="AG2906" s="3" t="str">
        <f t="shared" si="1376"/>
        <v/>
      </c>
      <c r="AH2906" s="4" t="str">
        <f t="shared" si="1377"/>
        <v/>
      </c>
      <c r="AI2906" s="75" t="str">
        <f t="shared" si="1378"/>
        <v/>
      </c>
      <c r="AJ2906" s="75" t="str">
        <f t="shared" si="1379"/>
        <v/>
      </c>
    </row>
    <row r="2907" spans="1:36" ht="14.25">
      <c r="A2907" s="41" t="str">
        <f t="shared" si="1362"/>
        <v/>
      </c>
      <c r="B2907" s="150" t="str">
        <f>IF(ISNUMBER(A2907),INDEX('MetaTrader Import'!$H$13:$J$5893,TRUNC(((A2907-$A$39+1)-1)/3)+1,MOD((A2907-$A$39+1)-1,3)+1),"")</f>
        <v/>
      </c>
      <c r="C2907" s="43" t="str">
        <f t="shared" si="1363"/>
        <v/>
      </c>
      <c r="D2907" s="43" t="str">
        <f t="shared" ca="1" si="1353"/>
        <v/>
      </c>
      <c r="E2907" s="43" t="str">
        <f t="shared" si="1364"/>
        <v/>
      </c>
      <c r="F2907" s="43" t="str">
        <f t="shared" si="1365"/>
        <v/>
      </c>
      <c r="G2907" s="43" t="str">
        <f>IF(A2907&lt;&gt;"",IF(A2907&lt;Data!$G$11*0.25,$C$13/$G$32,IF(A2907&gt;Data!$G$11*0.25,$C$13,$C$13*10)),"")</f>
        <v/>
      </c>
      <c r="H2907" s="43" t="str">
        <f>IF(A2907&lt;&gt;"",IF(Data!$G$9="constant",$C$13,IF(Data!$G$9="squeeze",G2907,F2907)),"")</f>
        <v/>
      </c>
      <c r="I2907" s="38" t="str">
        <f ca="1">IF(ISNUMBER(A2907),NORMINV(RAND(),0,IF(AND(Data!$G$9="squeeze",A2907&lt;Data!$G$11*0.25),$H$32,1)*$C$30*$C$13)*($C$14*$C$12),"")</f>
        <v/>
      </c>
      <c r="J2907" s="42" t="str">
        <f ca="1">IFERROR(IF(Data!$C$6="Real",B2907,I2907+J2906+($C$14*$C$12)*(NORMINV(RAND(),$C$15,CHOOSE($G$13,$C$13,F2907,G2907)))),"")</f>
        <v/>
      </c>
      <c r="K2907" s="88" t="str">
        <f>IF(ISNUMBER(A2907), IF($G$16="fixed",$G$17,MIN(H2907*Data!$C$7*$C$16*0.5,$C$17*Data!$C$7))*$C$12,"")</f>
        <v/>
      </c>
      <c r="L2907" s="42" t="str">
        <f t="shared" ca="1" si="1380"/>
        <v/>
      </c>
      <c r="M2907" s="44" t="str">
        <f t="shared" ca="1" si="1381"/>
        <v/>
      </c>
      <c r="N2907" s="44" t="str">
        <f t="shared" ca="1" si="1382"/>
        <v/>
      </c>
      <c r="O2907" s="108" t="str">
        <f t="shared" si="1366"/>
        <v/>
      </c>
      <c r="P2907" s="102" t="str">
        <f t="shared" si="1367"/>
        <v/>
      </c>
      <c r="Q2907" s="102" t="str">
        <f t="shared" si="1368"/>
        <v/>
      </c>
      <c r="R2907" s="120" t="str">
        <f t="shared" si="1369"/>
        <v/>
      </c>
      <c r="S2907" s="54" t="str">
        <f t="shared" si="1370"/>
        <v/>
      </c>
      <c r="T2907" s="5" t="str">
        <f t="shared" si="1371"/>
        <v/>
      </c>
      <c r="U2907" s="152" t="str">
        <f t="shared" si="1354"/>
        <v/>
      </c>
      <c r="V2907" s="152" t="str">
        <f t="shared" si="1355"/>
        <v/>
      </c>
      <c r="W2907" s="153" t="str">
        <f t="shared" si="1356"/>
        <v/>
      </c>
      <c r="X2907" s="153" t="str">
        <f t="shared" si="1357"/>
        <v/>
      </c>
      <c r="Y2907" s="153" t="str">
        <f t="shared" si="1358"/>
        <v/>
      </c>
      <c r="Z2907" s="153" t="str">
        <f t="shared" si="1359"/>
        <v/>
      </c>
      <c r="AA2907" s="152" t="str">
        <f t="shared" si="1360"/>
        <v/>
      </c>
      <c r="AB2907" s="152" t="str">
        <f t="shared" si="1361"/>
        <v/>
      </c>
      <c r="AC2907" s="154" t="str">
        <f t="shared" si="1372"/>
        <v/>
      </c>
      <c r="AD2907" s="154" t="str">
        <f t="shared" si="1373"/>
        <v/>
      </c>
      <c r="AE2907" s="3" t="str">
        <f t="shared" si="1374"/>
        <v/>
      </c>
      <c r="AF2907" s="3" t="str">
        <f t="shared" si="1375"/>
        <v/>
      </c>
      <c r="AG2907" s="3" t="str">
        <f t="shared" si="1376"/>
        <v/>
      </c>
      <c r="AH2907" s="4" t="str">
        <f t="shared" si="1377"/>
        <v/>
      </c>
      <c r="AI2907" s="75" t="str">
        <f t="shared" si="1378"/>
        <v/>
      </c>
      <c r="AJ2907" s="75" t="str">
        <f t="shared" si="1379"/>
        <v/>
      </c>
    </row>
    <row r="2908" spans="1:36" ht="14.25">
      <c r="A2908" s="41" t="str">
        <f t="shared" si="1362"/>
        <v/>
      </c>
      <c r="B2908" s="150" t="str">
        <f>IF(ISNUMBER(A2908),INDEX('MetaTrader Import'!$H$13:$J$5893,TRUNC(((A2908-$A$39+1)-1)/3)+1,MOD((A2908-$A$39+1)-1,3)+1),"")</f>
        <v/>
      </c>
      <c r="C2908" s="43" t="str">
        <f t="shared" si="1363"/>
        <v/>
      </c>
      <c r="D2908" s="43" t="str">
        <f t="shared" ca="1" si="1353"/>
        <v/>
      </c>
      <c r="E2908" s="43" t="str">
        <f t="shared" si="1364"/>
        <v/>
      </c>
      <c r="F2908" s="43" t="str">
        <f t="shared" si="1365"/>
        <v/>
      </c>
      <c r="G2908" s="43" t="str">
        <f>IF(A2908&lt;&gt;"",IF(A2908&lt;Data!$G$11*0.25,$C$13/$G$32,IF(A2908&gt;Data!$G$11*0.25,$C$13,$C$13*10)),"")</f>
        <v/>
      </c>
      <c r="H2908" s="43" t="str">
        <f>IF(A2908&lt;&gt;"",IF(Data!$G$9="constant",$C$13,IF(Data!$G$9="squeeze",G2908,F2908)),"")</f>
        <v/>
      </c>
      <c r="I2908" s="38" t="str">
        <f ca="1">IF(ISNUMBER(A2908),NORMINV(RAND(),0,IF(AND(Data!$G$9="squeeze",A2908&lt;Data!$G$11*0.25),$H$32,1)*$C$30*$C$13)*($C$14*$C$12),"")</f>
        <v/>
      </c>
      <c r="J2908" s="42" t="str">
        <f ca="1">IFERROR(IF(Data!$C$6="Real",B2908,I2908+J2907+($C$14*$C$12)*(NORMINV(RAND(),$C$15,CHOOSE($G$13,$C$13,F2908,G2908)))),"")</f>
        <v/>
      </c>
      <c r="K2908" s="88" t="str">
        <f>IF(ISNUMBER(A2908), IF($G$16="fixed",$G$17,MIN(H2908*Data!$C$7*$C$16*0.5,$C$17*Data!$C$7))*$C$12,"")</f>
        <v/>
      </c>
      <c r="L2908" s="42" t="str">
        <f t="shared" ca="1" si="1380"/>
        <v/>
      </c>
      <c r="M2908" s="44" t="str">
        <f t="shared" ca="1" si="1381"/>
        <v/>
      </c>
      <c r="N2908" s="44" t="str">
        <f t="shared" ca="1" si="1382"/>
        <v/>
      </c>
      <c r="O2908" s="108" t="str">
        <f t="shared" si="1366"/>
        <v/>
      </c>
      <c r="P2908" s="102" t="str">
        <f t="shared" si="1367"/>
        <v/>
      </c>
      <c r="Q2908" s="102" t="str">
        <f t="shared" si="1368"/>
        <v/>
      </c>
      <c r="R2908" s="120" t="str">
        <f t="shared" si="1369"/>
        <v/>
      </c>
      <c r="S2908" s="54" t="str">
        <f t="shared" si="1370"/>
        <v/>
      </c>
      <c r="T2908" s="5" t="str">
        <f t="shared" si="1371"/>
        <v/>
      </c>
      <c r="U2908" s="152" t="str">
        <f t="shared" si="1354"/>
        <v/>
      </c>
      <c r="V2908" s="152" t="str">
        <f t="shared" si="1355"/>
        <v/>
      </c>
      <c r="W2908" s="153" t="str">
        <f t="shared" si="1356"/>
        <v/>
      </c>
      <c r="X2908" s="153" t="str">
        <f t="shared" si="1357"/>
        <v/>
      </c>
      <c r="Y2908" s="153" t="str">
        <f t="shared" si="1358"/>
        <v/>
      </c>
      <c r="Z2908" s="153" t="str">
        <f t="shared" si="1359"/>
        <v/>
      </c>
      <c r="AA2908" s="152" t="str">
        <f t="shared" si="1360"/>
        <v/>
      </c>
      <c r="AB2908" s="152" t="str">
        <f t="shared" si="1361"/>
        <v/>
      </c>
      <c r="AC2908" s="154" t="str">
        <f t="shared" si="1372"/>
        <v/>
      </c>
      <c r="AD2908" s="154" t="str">
        <f t="shared" si="1373"/>
        <v/>
      </c>
      <c r="AE2908" s="3" t="str">
        <f t="shared" si="1374"/>
        <v/>
      </c>
      <c r="AF2908" s="3" t="str">
        <f t="shared" si="1375"/>
        <v/>
      </c>
      <c r="AG2908" s="3" t="str">
        <f t="shared" si="1376"/>
        <v/>
      </c>
      <c r="AH2908" s="4" t="str">
        <f t="shared" si="1377"/>
        <v/>
      </c>
      <c r="AI2908" s="75" t="str">
        <f t="shared" si="1378"/>
        <v/>
      </c>
      <c r="AJ2908" s="75" t="str">
        <f t="shared" si="1379"/>
        <v/>
      </c>
    </row>
    <row r="2909" spans="1:36" ht="14.25">
      <c r="A2909" s="41" t="str">
        <f t="shared" si="1362"/>
        <v/>
      </c>
      <c r="B2909" s="150" t="str">
        <f>IF(ISNUMBER(A2909),INDEX('MetaTrader Import'!$H$13:$J$5893,TRUNC(((A2909-$A$39+1)-1)/3)+1,MOD((A2909-$A$39+1)-1,3)+1),"")</f>
        <v/>
      </c>
      <c r="C2909" s="43" t="str">
        <f t="shared" si="1363"/>
        <v/>
      </c>
      <c r="D2909" s="43" t="str">
        <f t="shared" ca="1" si="1353"/>
        <v/>
      </c>
      <c r="E2909" s="43" t="str">
        <f t="shared" si="1364"/>
        <v/>
      </c>
      <c r="F2909" s="43" t="str">
        <f t="shared" si="1365"/>
        <v/>
      </c>
      <c r="G2909" s="43" t="str">
        <f>IF(A2909&lt;&gt;"",IF(A2909&lt;Data!$G$11*0.25,$C$13/$G$32,IF(A2909&gt;Data!$G$11*0.25,$C$13,$C$13*10)),"")</f>
        <v/>
      </c>
      <c r="H2909" s="43" t="str">
        <f>IF(A2909&lt;&gt;"",IF(Data!$G$9="constant",$C$13,IF(Data!$G$9="squeeze",G2909,F2909)),"")</f>
        <v/>
      </c>
      <c r="I2909" s="38" t="str">
        <f ca="1">IF(ISNUMBER(A2909),NORMINV(RAND(),0,IF(AND(Data!$G$9="squeeze",A2909&lt;Data!$G$11*0.25),$H$32,1)*$C$30*$C$13)*($C$14*$C$12),"")</f>
        <v/>
      </c>
      <c r="J2909" s="42" t="str">
        <f ca="1">IFERROR(IF(Data!$C$6="Real",B2909,I2909+J2908+($C$14*$C$12)*(NORMINV(RAND(),$C$15,CHOOSE($G$13,$C$13,F2909,G2909)))),"")</f>
        <v/>
      </c>
      <c r="K2909" s="88" t="str">
        <f>IF(ISNUMBER(A2909), IF($G$16="fixed",$G$17,MIN(H2909*Data!$C$7*$C$16*0.5,$C$17*Data!$C$7))*$C$12,"")</f>
        <v/>
      </c>
      <c r="L2909" s="42" t="str">
        <f t="shared" ca="1" si="1380"/>
        <v/>
      </c>
      <c r="M2909" s="44" t="str">
        <f t="shared" ca="1" si="1381"/>
        <v/>
      </c>
      <c r="N2909" s="44" t="str">
        <f t="shared" ca="1" si="1382"/>
        <v/>
      </c>
      <c r="O2909" s="108" t="str">
        <f t="shared" si="1366"/>
        <v/>
      </c>
      <c r="P2909" s="102" t="str">
        <f t="shared" si="1367"/>
        <v/>
      </c>
      <c r="Q2909" s="102" t="str">
        <f t="shared" si="1368"/>
        <v/>
      </c>
      <c r="R2909" s="120" t="str">
        <f t="shared" si="1369"/>
        <v/>
      </c>
      <c r="S2909" s="54" t="str">
        <f t="shared" si="1370"/>
        <v/>
      </c>
      <c r="T2909" s="5" t="str">
        <f t="shared" si="1371"/>
        <v/>
      </c>
      <c r="U2909" s="152" t="str">
        <f t="shared" si="1354"/>
        <v/>
      </c>
      <c r="V2909" s="152" t="str">
        <f t="shared" si="1355"/>
        <v/>
      </c>
      <c r="W2909" s="153" t="str">
        <f t="shared" si="1356"/>
        <v/>
      </c>
      <c r="X2909" s="153" t="str">
        <f t="shared" si="1357"/>
        <v/>
      </c>
      <c r="Y2909" s="153" t="str">
        <f t="shared" si="1358"/>
        <v/>
      </c>
      <c r="Z2909" s="153" t="str">
        <f t="shared" si="1359"/>
        <v/>
      </c>
      <c r="AA2909" s="152" t="str">
        <f t="shared" si="1360"/>
        <v/>
      </c>
      <c r="AB2909" s="152" t="str">
        <f t="shared" si="1361"/>
        <v/>
      </c>
      <c r="AC2909" s="154" t="str">
        <f t="shared" si="1372"/>
        <v/>
      </c>
      <c r="AD2909" s="154" t="str">
        <f t="shared" si="1373"/>
        <v/>
      </c>
      <c r="AE2909" s="3" t="str">
        <f t="shared" si="1374"/>
        <v/>
      </c>
      <c r="AF2909" s="3" t="str">
        <f t="shared" si="1375"/>
        <v/>
      </c>
      <c r="AG2909" s="3" t="str">
        <f t="shared" si="1376"/>
        <v/>
      </c>
      <c r="AH2909" s="4" t="str">
        <f t="shared" si="1377"/>
        <v/>
      </c>
      <c r="AI2909" s="75" t="str">
        <f t="shared" si="1378"/>
        <v/>
      </c>
      <c r="AJ2909" s="75" t="str">
        <f t="shared" si="1379"/>
        <v/>
      </c>
    </row>
    <row r="2910" spans="1:36" ht="14.25">
      <c r="A2910" s="41" t="str">
        <f t="shared" si="1362"/>
        <v/>
      </c>
      <c r="B2910" s="150" t="str">
        <f>IF(ISNUMBER(A2910),INDEX('MetaTrader Import'!$H$13:$J$5893,TRUNC(((A2910-$A$39+1)-1)/3)+1,MOD((A2910-$A$39+1)-1,3)+1),"")</f>
        <v/>
      </c>
      <c r="C2910" s="43" t="str">
        <f t="shared" si="1363"/>
        <v/>
      </c>
      <c r="D2910" s="43" t="str">
        <f t="shared" ca="1" si="1353"/>
        <v/>
      </c>
      <c r="E2910" s="43" t="str">
        <f t="shared" si="1364"/>
        <v/>
      </c>
      <c r="F2910" s="43" t="str">
        <f t="shared" si="1365"/>
        <v/>
      </c>
      <c r="G2910" s="43" t="str">
        <f>IF(A2910&lt;&gt;"",IF(A2910&lt;Data!$G$11*0.25,$C$13/$G$32,IF(A2910&gt;Data!$G$11*0.25,$C$13,$C$13*10)),"")</f>
        <v/>
      </c>
      <c r="H2910" s="43" t="str">
        <f>IF(A2910&lt;&gt;"",IF(Data!$G$9="constant",$C$13,IF(Data!$G$9="squeeze",G2910,F2910)),"")</f>
        <v/>
      </c>
      <c r="I2910" s="38" t="str">
        <f ca="1">IF(ISNUMBER(A2910),NORMINV(RAND(),0,IF(AND(Data!$G$9="squeeze",A2910&lt;Data!$G$11*0.25),$H$32,1)*$C$30*$C$13)*($C$14*$C$12),"")</f>
        <v/>
      </c>
      <c r="J2910" s="42" t="str">
        <f ca="1">IFERROR(IF(Data!$C$6="Real",B2910,I2910+J2909+($C$14*$C$12)*(NORMINV(RAND(),$C$15,CHOOSE($G$13,$C$13,F2910,G2910)))),"")</f>
        <v/>
      </c>
      <c r="K2910" s="88" t="str">
        <f>IF(ISNUMBER(A2910), IF($G$16="fixed",$G$17,MIN(H2910*Data!$C$7*$C$16*0.5,$C$17*Data!$C$7))*$C$12,"")</f>
        <v/>
      </c>
      <c r="L2910" s="42" t="str">
        <f t="shared" ca="1" si="1380"/>
        <v/>
      </c>
      <c r="M2910" s="44" t="str">
        <f t="shared" ca="1" si="1381"/>
        <v/>
      </c>
      <c r="N2910" s="44" t="str">
        <f t="shared" ca="1" si="1382"/>
        <v/>
      </c>
      <c r="O2910" s="108" t="str">
        <f t="shared" si="1366"/>
        <v/>
      </c>
      <c r="P2910" s="102" t="str">
        <f t="shared" si="1367"/>
        <v/>
      </c>
      <c r="Q2910" s="102" t="str">
        <f t="shared" si="1368"/>
        <v/>
      </c>
      <c r="R2910" s="120" t="str">
        <f t="shared" si="1369"/>
        <v/>
      </c>
      <c r="S2910" s="54" t="str">
        <f t="shared" si="1370"/>
        <v/>
      </c>
      <c r="T2910" s="5" t="str">
        <f t="shared" si="1371"/>
        <v/>
      </c>
      <c r="U2910" s="152" t="str">
        <f t="shared" si="1354"/>
        <v/>
      </c>
      <c r="V2910" s="152" t="str">
        <f t="shared" si="1355"/>
        <v/>
      </c>
      <c r="W2910" s="153" t="str">
        <f t="shared" si="1356"/>
        <v/>
      </c>
      <c r="X2910" s="153" t="str">
        <f t="shared" si="1357"/>
        <v/>
      </c>
      <c r="Y2910" s="153" t="str">
        <f t="shared" si="1358"/>
        <v/>
      </c>
      <c r="Z2910" s="153" t="str">
        <f t="shared" si="1359"/>
        <v/>
      </c>
      <c r="AA2910" s="152" t="str">
        <f t="shared" si="1360"/>
        <v/>
      </c>
      <c r="AB2910" s="152" t="str">
        <f t="shared" si="1361"/>
        <v/>
      </c>
      <c r="AC2910" s="154" t="str">
        <f t="shared" si="1372"/>
        <v/>
      </c>
      <c r="AD2910" s="154" t="str">
        <f t="shared" si="1373"/>
        <v/>
      </c>
      <c r="AE2910" s="3" t="str">
        <f t="shared" si="1374"/>
        <v/>
      </c>
      <c r="AF2910" s="3" t="str">
        <f t="shared" si="1375"/>
        <v/>
      </c>
      <c r="AG2910" s="3" t="str">
        <f t="shared" si="1376"/>
        <v/>
      </c>
      <c r="AH2910" s="4" t="str">
        <f t="shared" si="1377"/>
        <v/>
      </c>
      <c r="AI2910" s="75" t="str">
        <f t="shared" si="1378"/>
        <v/>
      </c>
      <c r="AJ2910" s="75" t="str">
        <f t="shared" si="1379"/>
        <v/>
      </c>
    </row>
    <row r="2911" spans="1:36" ht="14.25">
      <c r="A2911" s="41" t="str">
        <f t="shared" si="1362"/>
        <v/>
      </c>
      <c r="B2911" s="150" t="str">
        <f>IF(ISNUMBER(A2911),INDEX('MetaTrader Import'!$H$13:$J$5893,TRUNC(((A2911-$A$39+1)-1)/3)+1,MOD((A2911-$A$39+1)-1,3)+1),"")</f>
        <v/>
      </c>
      <c r="C2911" s="43" t="str">
        <f t="shared" si="1363"/>
        <v/>
      </c>
      <c r="D2911" s="43" t="str">
        <f t="shared" ca="1" si="1353"/>
        <v/>
      </c>
      <c r="E2911" s="43" t="str">
        <f t="shared" si="1364"/>
        <v/>
      </c>
      <c r="F2911" s="43" t="str">
        <f t="shared" si="1365"/>
        <v/>
      </c>
      <c r="G2911" s="43" t="str">
        <f>IF(A2911&lt;&gt;"",IF(A2911&lt;Data!$G$11*0.25,$C$13/$G$32,IF(A2911&gt;Data!$G$11*0.25,$C$13,$C$13*10)),"")</f>
        <v/>
      </c>
      <c r="H2911" s="43" t="str">
        <f>IF(A2911&lt;&gt;"",IF(Data!$G$9="constant",$C$13,IF(Data!$G$9="squeeze",G2911,F2911)),"")</f>
        <v/>
      </c>
      <c r="I2911" s="38" t="str">
        <f ca="1">IF(ISNUMBER(A2911),NORMINV(RAND(),0,IF(AND(Data!$G$9="squeeze",A2911&lt;Data!$G$11*0.25),$H$32,1)*$C$30*$C$13)*($C$14*$C$12),"")</f>
        <v/>
      </c>
      <c r="J2911" s="42" t="str">
        <f ca="1">IFERROR(IF(Data!$C$6="Real",B2911,I2911+J2910+($C$14*$C$12)*(NORMINV(RAND(),$C$15,CHOOSE($G$13,$C$13,F2911,G2911)))),"")</f>
        <v/>
      </c>
      <c r="K2911" s="88" t="str">
        <f>IF(ISNUMBER(A2911), IF($G$16="fixed",$G$17,MIN(H2911*Data!$C$7*$C$16*0.5,$C$17*Data!$C$7))*$C$12,"")</f>
        <v/>
      </c>
      <c r="L2911" s="42" t="str">
        <f t="shared" ca="1" si="1380"/>
        <v/>
      </c>
      <c r="M2911" s="44" t="str">
        <f t="shared" ca="1" si="1381"/>
        <v/>
      </c>
      <c r="N2911" s="44" t="str">
        <f t="shared" ca="1" si="1382"/>
        <v/>
      </c>
      <c r="O2911" s="108" t="str">
        <f t="shared" si="1366"/>
        <v/>
      </c>
      <c r="P2911" s="102" t="str">
        <f t="shared" si="1367"/>
        <v/>
      </c>
      <c r="Q2911" s="102" t="str">
        <f t="shared" si="1368"/>
        <v/>
      </c>
      <c r="R2911" s="120" t="str">
        <f t="shared" si="1369"/>
        <v/>
      </c>
      <c r="S2911" s="54" t="str">
        <f t="shared" si="1370"/>
        <v/>
      </c>
      <c r="T2911" s="5" t="str">
        <f t="shared" si="1371"/>
        <v/>
      </c>
      <c r="U2911" s="152" t="str">
        <f t="shared" si="1354"/>
        <v/>
      </c>
      <c r="V2911" s="152" t="str">
        <f t="shared" si="1355"/>
        <v/>
      </c>
      <c r="W2911" s="153" t="str">
        <f t="shared" si="1356"/>
        <v/>
      </c>
      <c r="X2911" s="153" t="str">
        <f t="shared" si="1357"/>
        <v/>
      </c>
      <c r="Y2911" s="153" t="str">
        <f t="shared" si="1358"/>
        <v/>
      </c>
      <c r="Z2911" s="153" t="str">
        <f t="shared" si="1359"/>
        <v/>
      </c>
      <c r="AA2911" s="152" t="str">
        <f t="shared" si="1360"/>
        <v/>
      </c>
      <c r="AB2911" s="152" t="str">
        <f t="shared" si="1361"/>
        <v/>
      </c>
      <c r="AC2911" s="154" t="str">
        <f t="shared" si="1372"/>
        <v/>
      </c>
      <c r="AD2911" s="154" t="str">
        <f t="shared" si="1373"/>
        <v/>
      </c>
      <c r="AE2911" s="3" t="str">
        <f t="shared" si="1374"/>
        <v/>
      </c>
      <c r="AF2911" s="3" t="str">
        <f t="shared" si="1375"/>
        <v/>
      </c>
      <c r="AG2911" s="3" t="str">
        <f t="shared" si="1376"/>
        <v/>
      </c>
      <c r="AH2911" s="4" t="str">
        <f t="shared" si="1377"/>
        <v/>
      </c>
      <c r="AI2911" s="75" t="str">
        <f t="shared" si="1378"/>
        <v/>
      </c>
      <c r="AJ2911" s="75" t="str">
        <f t="shared" si="1379"/>
        <v/>
      </c>
    </row>
    <row r="2912" spans="1:36" ht="14.25">
      <c r="A2912" s="41" t="str">
        <f t="shared" si="1362"/>
        <v/>
      </c>
      <c r="B2912" s="150" t="str">
        <f>IF(ISNUMBER(A2912),INDEX('MetaTrader Import'!$H$13:$J$5893,TRUNC(((A2912-$A$39+1)-1)/3)+1,MOD((A2912-$A$39+1)-1,3)+1),"")</f>
        <v/>
      </c>
      <c r="C2912" s="43" t="str">
        <f t="shared" si="1363"/>
        <v/>
      </c>
      <c r="D2912" s="43" t="str">
        <f t="shared" ca="1" si="1353"/>
        <v/>
      </c>
      <c r="E2912" s="43" t="str">
        <f t="shared" si="1364"/>
        <v/>
      </c>
      <c r="F2912" s="43" t="str">
        <f t="shared" si="1365"/>
        <v/>
      </c>
      <c r="G2912" s="43" t="str">
        <f>IF(A2912&lt;&gt;"",IF(A2912&lt;Data!$G$11*0.25,$C$13/$G$32,IF(A2912&gt;Data!$G$11*0.25,$C$13,$C$13*10)),"")</f>
        <v/>
      </c>
      <c r="H2912" s="43" t="str">
        <f>IF(A2912&lt;&gt;"",IF(Data!$G$9="constant",$C$13,IF(Data!$G$9="squeeze",G2912,F2912)),"")</f>
        <v/>
      </c>
      <c r="I2912" s="38" t="str">
        <f ca="1">IF(ISNUMBER(A2912),NORMINV(RAND(),0,IF(AND(Data!$G$9="squeeze",A2912&lt;Data!$G$11*0.25),$H$32,1)*$C$30*$C$13)*($C$14*$C$12),"")</f>
        <v/>
      </c>
      <c r="J2912" s="42" t="str">
        <f ca="1">IFERROR(IF(Data!$C$6="Real",B2912,I2912+J2911+($C$14*$C$12)*(NORMINV(RAND(),$C$15,CHOOSE($G$13,$C$13,F2912,G2912)))),"")</f>
        <v/>
      </c>
      <c r="K2912" s="88" t="str">
        <f>IF(ISNUMBER(A2912), IF($G$16="fixed",$G$17,MIN(H2912*Data!$C$7*$C$16*0.5,$C$17*Data!$C$7))*$C$12,"")</f>
        <v/>
      </c>
      <c r="L2912" s="42" t="str">
        <f t="shared" ca="1" si="1380"/>
        <v/>
      </c>
      <c r="M2912" s="44" t="str">
        <f t="shared" ca="1" si="1381"/>
        <v/>
      </c>
      <c r="N2912" s="44" t="str">
        <f t="shared" ca="1" si="1382"/>
        <v/>
      </c>
      <c r="O2912" s="108" t="str">
        <f t="shared" si="1366"/>
        <v/>
      </c>
      <c r="P2912" s="102" t="str">
        <f t="shared" si="1367"/>
        <v/>
      </c>
      <c r="Q2912" s="102" t="str">
        <f t="shared" si="1368"/>
        <v/>
      </c>
      <c r="R2912" s="120" t="str">
        <f t="shared" si="1369"/>
        <v/>
      </c>
      <c r="S2912" s="54" t="str">
        <f t="shared" si="1370"/>
        <v/>
      </c>
      <c r="T2912" s="5" t="str">
        <f t="shared" si="1371"/>
        <v/>
      </c>
      <c r="U2912" s="152" t="str">
        <f t="shared" si="1354"/>
        <v/>
      </c>
      <c r="V2912" s="152" t="str">
        <f t="shared" si="1355"/>
        <v/>
      </c>
      <c r="W2912" s="153" t="str">
        <f t="shared" si="1356"/>
        <v/>
      </c>
      <c r="X2912" s="153" t="str">
        <f t="shared" si="1357"/>
        <v/>
      </c>
      <c r="Y2912" s="153" t="str">
        <f t="shared" si="1358"/>
        <v/>
      </c>
      <c r="Z2912" s="153" t="str">
        <f t="shared" si="1359"/>
        <v/>
      </c>
      <c r="AA2912" s="152" t="str">
        <f t="shared" si="1360"/>
        <v/>
      </c>
      <c r="AB2912" s="152" t="str">
        <f t="shared" si="1361"/>
        <v/>
      </c>
      <c r="AC2912" s="154" t="str">
        <f t="shared" si="1372"/>
        <v/>
      </c>
      <c r="AD2912" s="154" t="str">
        <f t="shared" si="1373"/>
        <v/>
      </c>
      <c r="AE2912" s="3" t="str">
        <f t="shared" si="1374"/>
        <v/>
      </c>
      <c r="AF2912" s="3" t="str">
        <f t="shared" si="1375"/>
        <v/>
      </c>
      <c r="AG2912" s="3" t="str">
        <f t="shared" si="1376"/>
        <v/>
      </c>
      <c r="AH2912" s="4" t="str">
        <f t="shared" si="1377"/>
        <v/>
      </c>
      <c r="AI2912" s="75" t="str">
        <f t="shared" si="1378"/>
        <v/>
      </c>
      <c r="AJ2912" s="75" t="str">
        <f t="shared" si="1379"/>
        <v/>
      </c>
    </row>
    <row r="2913" spans="1:36" ht="14.25">
      <c r="A2913" s="41" t="str">
        <f t="shared" si="1362"/>
        <v/>
      </c>
      <c r="B2913" s="150" t="str">
        <f>IF(ISNUMBER(A2913),INDEX('MetaTrader Import'!$H$13:$J$5893,TRUNC(((A2913-$A$39+1)-1)/3)+1,MOD((A2913-$A$39+1)-1,3)+1),"")</f>
        <v/>
      </c>
      <c r="C2913" s="43" t="str">
        <f t="shared" si="1363"/>
        <v/>
      </c>
      <c r="D2913" s="43" t="str">
        <f t="shared" ca="1" si="1353"/>
        <v/>
      </c>
      <c r="E2913" s="43" t="str">
        <f t="shared" si="1364"/>
        <v/>
      </c>
      <c r="F2913" s="43" t="str">
        <f t="shared" si="1365"/>
        <v/>
      </c>
      <c r="G2913" s="43" t="str">
        <f>IF(A2913&lt;&gt;"",IF(A2913&lt;Data!$G$11*0.25,$C$13/$G$32,IF(A2913&gt;Data!$G$11*0.25,$C$13,$C$13*10)),"")</f>
        <v/>
      </c>
      <c r="H2913" s="43" t="str">
        <f>IF(A2913&lt;&gt;"",IF(Data!$G$9="constant",$C$13,IF(Data!$G$9="squeeze",G2913,F2913)),"")</f>
        <v/>
      </c>
      <c r="I2913" s="38" t="str">
        <f ca="1">IF(ISNUMBER(A2913),NORMINV(RAND(),0,IF(AND(Data!$G$9="squeeze",A2913&lt;Data!$G$11*0.25),$H$32,1)*$C$30*$C$13)*($C$14*$C$12),"")</f>
        <v/>
      </c>
      <c r="J2913" s="42" t="str">
        <f ca="1">IFERROR(IF(Data!$C$6="Real",B2913,I2913+J2912+($C$14*$C$12)*(NORMINV(RAND(),$C$15,CHOOSE($G$13,$C$13,F2913,G2913)))),"")</f>
        <v/>
      </c>
      <c r="K2913" s="88" t="str">
        <f>IF(ISNUMBER(A2913), IF($G$16="fixed",$G$17,MIN(H2913*Data!$C$7*$C$16*0.5,$C$17*Data!$C$7))*$C$12,"")</f>
        <v/>
      </c>
      <c r="L2913" s="42" t="str">
        <f t="shared" ca="1" si="1380"/>
        <v/>
      </c>
      <c r="M2913" s="44" t="str">
        <f t="shared" ca="1" si="1381"/>
        <v/>
      </c>
      <c r="N2913" s="44" t="str">
        <f t="shared" ca="1" si="1382"/>
        <v/>
      </c>
      <c r="O2913" s="108" t="str">
        <f t="shared" si="1366"/>
        <v/>
      </c>
      <c r="P2913" s="102" t="str">
        <f t="shared" si="1367"/>
        <v/>
      </c>
      <c r="Q2913" s="102" t="str">
        <f t="shared" si="1368"/>
        <v/>
      </c>
      <c r="R2913" s="120" t="str">
        <f t="shared" si="1369"/>
        <v/>
      </c>
      <c r="S2913" s="54" t="str">
        <f t="shared" si="1370"/>
        <v/>
      </c>
      <c r="T2913" s="5" t="str">
        <f t="shared" si="1371"/>
        <v/>
      </c>
      <c r="U2913" s="152" t="str">
        <f t="shared" si="1354"/>
        <v/>
      </c>
      <c r="V2913" s="152" t="str">
        <f t="shared" si="1355"/>
        <v/>
      </c>
      <c r="W2913" s="153" t="str">
        <f t="shared" si="1356"/>
        <v/>
      </c>
      <c r="X2913" s="153" t="str">
        <f t="shared" si="1357"/>
        <v/>
      </c>
      <c r="Y2913" s="153" t="str">
        <f t="shared" si="1358"/>
        <v/>
      </c>
      <c r="Z2913" s="153" t="str">
        <f t="shared" si="1359"/>
        <v/>
      </c>
      <c r="AA2913" s="152" t="str">
        <f t="shared" si="1360"/>
        <v/>
      </c>
      <c r="AB2913" s="152" t="str">
        <f t="shared" si="1361"/>
        <v/>
      </c>
      <c r="AC2913" s="154" t="str">
        <f t="shared" si="1372"/>
        <v/>
      </c>
      <c r="AD2913" s="154" t="str">
        <f t="shared" si="1373"/>
        <v/>
      </c>
      <c r="AE2913" s="3" t="str">
        <f t="shared" si="1374"/>
        <v/>
      </c>
      <c r="AF2913" s="3" t="str">
        <f t="shared" si="1375"/>
        <v/>
      </c>
      <c r="AG2913" s="3" t="str">
        <f t="shared" si="1376"/>
        <v/>
      </c>
      <c r="AH2913" s="4" t="str">
        <f t="shared" si="1377"/>
        <v/>
      </c>
      <c r="AI2913" s="75" t="str">
        <f t="shared" si="1378"/>
        <v/>
      </c>
      <c r="AJ2913" s="75" t="str">
        <f t="shared" si="1379"/>
        <v/>
      </c>
    </row>
    <row r="2914" spans="1:36" ht="14.25">
      <c r="A2914" s="41" t="str">
        <f t="shared" si="1362"/>
        <v/>
      </c>
      <c r="B2914" s="150" t="str">
        <f>IF(ISNUMBER(A2914),INDEX('MetaTrader Import'!$H$13:$J$5893,TRUNC(((A2914-$A$39+1)-1)/3)+1,MOD((A2914-$A$39+1)-1,3)+1),"")</f>
        <v/>
      </c>
      <c r="C2914" s="43" t="str">
        <f t="shared" si="1363"/>
        <v/>
      </c>
      <c r="D2914" s="43" t="str">
        <f t="shared" ca="1" si="1353"/>
        <v/>
      </c>
      <c r="E2914" s="43" t="str">
        <f t="shared" si="1364"/>
        <v/>
      </c>
      <c r="F2914" s="43" t="str">
        <f t="shared" si="1365"/>
        <v/>
      </c>
      <c r="G2914" s="43" t="str">
        <f>IF(A2914&lt;&gt;"",IF(A2914&lt;Data!$G$11*0.25,$C$13/$G$32,IF(A2914&gt;Data!$G$11*0.25,$C$13,$C$13*10)),"")</f>
        <v/>
      </c>
      <c r="H2914" s="43" t="str">
        <f>IF(A2914&lt;&gt;"",IF(Data!$G$9="constant",$C$13,IF(Data!$G$9="squeeze",G2914,F2914)),"")</f>
        <v/>
      </c>
      <c r="I2914" s="38" t="str">
        <f ca="1">IF(ISNUMBER(A2914),NORMINV(RAND(),0,IF(AND(Data!$G$9="squeeze",A2914&lt;Data!$G$11*0.25),$H$32,1)*$C$30*$C$13)*($C$14*$C$12),"")</f>
        <v/>
      </c>
      <c r="J2914" s="42" t="str">
        <f ca="1">IFERROR(IF(Data!$C$6="Real",B2914,I2914+J2913+($C$14*$C$12)*(NORMINV(RAND(),$C$15,CHOOSE($G$13,$C$13,F2914,G2914)))),"")</f>
        <v/>
      </c>
      <c r="K2914" s="88" t="str">
        <f>IF(ISNUMBER(A2914), IF($G$16="fixed",$G$17,MIN(H2914*Data!$C$7*$C$16*0.5,$C$17*Data!$C$7))*$C$12,"")</f>
        <v/>
      </c>
      <c r="L2914" s="42" t="str">
        <f t="shared" ca="1" si="1380"/>
        <v/>
      </c>
      <c r="M2914" s="44" t="str">
        <f t="shared" ca="1" si="1381"/>
        <v/>
      </c>
      <c r="N2914" s="44" t="str">
        <f t="shared" ca="1" si="1382"/>
        <v/>
      </c>
      <c r="O2914" s="108" t="str">
        <f t="shared" si="1366"/>
        <v/>
      </c>
      <c r="P2914" s="102" t="str">
        <f t="shared" si="1367"/>
        <v/>
      </c>
      <c r="Q2914" s="102" t="str">
        <f t="shared" si="1368"/>
        <v/>
      </c>
      <c r="R2914" s="120" t="str">
        <f t="shared" si="1369"/>
        <v/>
      </c>
      <c r="S2914" s="54" t="str">
        <f t="shared" si="1370"/>
        <v/>
      </c>
      <c r="T2914" s="5" t="str">
        <f t="shared" si="1371"/>
        <v/>
      </c>
      <c r="U2914" s="152" t="str">
        <f t="shared" si="1354"/>
        <v/>
      </c>
      <c r="V2914" s="152" t="str">
        <f t="shared" si="1355"/>
        <v/>
      </c>
      <c r="W2914" s="153" t="str">
        <f t="shared" si="1356"/>
        <v/>
      </c>
      <c r="X2914" s="153" t="str">
        <f t="shared" si="1357"/>
        <v/>
      </c>
      <c r="Y2914" s="153" t="str">
        <f t="shared" si="1358"/>
        <v/>
      </c>
      <c r="Z2914" s="153" t="str">
        <f t="shared" si="1359"/>
        <v/>
      </c>
      <c r="AA2914" s="152" t="str">
        <f t="shared" si="1360"/>
        <v/>
      </c>
      <c r="AB2914" s="152" t="str">
        <f t="shared" si="1361"/>
        <v/>
      </c>
      <c r="AC2914" s="154" t="str">
        <f t="shared" si="1372"/>
        <v/>
      </c>
      <c r="AD2914" s="154" t="str">
        <f t="shared" si="1373"/>
        <v/>
      </c>
      <c r="AE2914" s="3" t="str">
        <f t="shared" si="1374"/>
        <v/>
      </c>
      <c r="AF2914" s="3" t="str">
        <f t="shared" si="1375"/>
        <v/>
      </c>
      <c r="AG2914" s="3" t="str">
        <f t="shared" si="1376"/>
        <v/>
      </c>
      <c r="AH2914" s="4" t="str">
        <f t="shared" si="1377"/>
        <v/>
      </c>
      <c r="AI2914" s="75" t="str">
        <f t="shared" si="1378"/>
        <v/>
      </c>
      <c r="AJ2914" s="75" t="str">
        <f t="shared" si="1379"/>
        <v/>
      </c>
    </row>
    <row r="2915" spans="1:36" ht="14.25">
      <c r="A2915" s="41" t="str">
        <f t="shared" si="1362"/>
        <v/>
      </c>
      <c r="B2915" s="150" t="str">
        <f>IF(ISNUMBER(A2915),INDEX('MetaTrader Import'!$H$13:$J$5893,TRUNC(((A2915-$A$39+1)-1)/3)+1,MOD((A2915-$A$39+1)-1,3)+1),"")</f>
        <v/>
      </c>
      <c r="C2915" s="43" t="str">
        <f t="shared" si="1363"/>
        <v/>
      </c>
      <c r="D2915" s="43" t="str">
        <f t="shared" ca="1" si="1353"/>
        <v/>
      </c>
      <c r="E2915" s="43" t="str">
        <f t="shared" si="1364"/>
        <v/>
      </c>
      <c r="F2915" s="43" t="str">
        <f t="shared" si="1365"/>
        <v/>
      </c>
      <c r="G2915" s="43" t="str">
        <f>IF(A2915&lt;&gt;"",IF(A2915&lt;Data!$G$11*0.25,$C$13/$G$32,IF(A2915&gt;Data!$G$11*0.25,$C$13,$C$13*10)),"")</f>
        <v/>
      </c>
      <c r="H2915" s="43" t="str">
        <f>IF(A2915&lt;&gt;"",IF(Data!$G$9="constant",$C$13,IF(Data!$G$9="squeeze",G2915,F2915)),"")</f>
        <v/>
      </c>
      <c r="I2915" s="38" t="str">
        <f ca="1">IF(ISNUMBER(A2915),NORMINV(RAND(),0,IF(AND(Data!$G$9="squeeze",A2915&lt;Data!$G$11*0.25),$H$32,1)*$C$30*$C$13)*($C$14*$C$12),"")</f>
        <v/>
      </c>
      <c r="J2915" s="42" t="str">
        <f ca="1">IFERROR(IF(Data!$C$6="Real",B2915,I2915+J2914+($C$14*$C$12)*(NORMINV(RAND(),$C$15,CHOOSE($G$13,$C$13,F2915,G2915)))),"")</f>
        <v/>
      </c>
      <c r="K2915" s="88" t="str">
        <f>IF(ISNUMBER(A2915), IF($G$16="fixed",$G$17,MIN(H2915*Data!$C$7*$C$16*0.5,$C$17*Data!$C$7))*$C$12,"")</f>
        <v/>
      </c>
      <c r="L2915" s="42" t="str">
        <f t="shared" ca="1" si="1380"/>
        <v/>
      </c>
      <c r="M2915" s="44" t="str">
        <f t="shared" ca="1" si="1381"/>
        <v/>
      </c>
      <c r="N2915" s="44" t="str">
        <f t="shared" ca="1" si="1382"/>
        <v/>
      </c>
      <c r="O2915" s="108" t="str">
        <f t="shared" si="1366"/>
        <v/>
      </c>
      <c r="P2915" s="102" t="str">
        <f t="shared" si="1367"/>
        <v/>
      </c>
      <c r="Q2915" s="102" t="str">
        <f t="shared" si="1368"/>
        <v/>
      </c>
      <c r="R2915" s="120" t="str">
        <f t="shared" si="1369"/>
        <v/>
      </c>
      <c r="S2915" s="54" t="str">
        <f t="shared" si="1370"/>
        <v/>
      </c>
      <c r="T2915" s="5" t="str">
        <f t="shared" si="1371"/>
        <v/>
      </c>
      <c r="U2915" s="152" t="str">
        <f t="shared" si="1354"/>
        <v/>
      </c>
      <c r="V2915" s="152" t="str">
        <f t="shared" si="1355"/>
        <v/>
      </c>
      <c r="W2915" s="153" t="str">
        <f t="shared" si="1356"/>
        <v/>
      </c>
      <c r="X2915" s="153" t="str">
        <f t="shared" si="1357"/>
        <v/>
      </c>
      <c r="Y2915" s="153" t="str">
        <f t="shared" si="1358"/>
        <v/>
      </c>
      <c r="Z2915" s="153" t="str">
        <f t="shared" si="1359"/>
        <v/>
      </c>
      <c r="AA2915" s="152" t="str">
        <f t="shared" si="1360"/>
        <v/>
      </c>
      <c r="AB2915" s="152" t="str">
        <f t="shared" si="1361"/>
        <v/>
      </c>
      <c r="AC2915" s="154" t="str">
        <f t="shared" si="1372"/>
        <v/>
      </c>
      <c r="AD2915" s="154" t="str">
        <f t="shared" si="1373"/>
        <v/>
      </c>
      <c r="AE2915" s="3" t="str">
        <f t="shared" si="1374"/>
        <v/>
      </c>
      <c r="AF2915" s="3" t="str">
        <f t="shared" si="1375"/>
        <v/>
      </c>
      <c r="AG2915" s="3" t="str">
        <f t="shared" si="1376"/>
        <v/>
      </c>
      <c r="AH2915" s="4" t="str">
        <f t="shared" si="1377"/>
        <v/>
      </c>
      <c r="AI2915" s="75" t="str">
        <f t="shared" si="1378"/>
        <v/>
      </c>
      <c r="AJ2915" s="75" t="str">
        <f t="shared" si="1379"/>
        <v/>
      </c>
    </row>
    <row r="2916" spans="1:36" ht="14.25">
      <c r="A2916" s="41" t="str">
        <f t="shared" si="1362"/>
        <v/>
      </c>
      <c r="B2916" s="150" t="str">
        <f>IF(ISNUMBER(A2916),INDEX('MetaTrader Import'!$H$13:$J$5893,TRUNC(((A2916-$A$39+1)-1)/3)+1,MOD((A2916-$A$39+1)-1,3)+1),"")</f>
        <v/>
      </c>
      <c r="C2916" s="43" t="str">
        <f t="shared" si="1363"/>
        <v/>
      </c>
      <c r="D2916" s="43" t="str">
        <f t="shared" ca="1" si="1353"/>
        <v/>
      </c>
      <c r="E2916" s="43" t="str">
        <f t="shared" si="1364"/>
        <v/>
      </c>
      <c r="F2916" s="43" t="str">
        <f t="shared" si="1365"/>
        <v/>
      </c>
      <c r="G2916" s="43" t="str">
        <f>IF(A2916&lt;&gt;"",IF(A2916&lt;Data!$G$11*0.25,$C$13/$G$32,IF(A2916&gt;Data!$G$11*0.25,$C$13,$C$13*10)),"")</f>
        <v/>
      </c>
      <c r="H2916" s="43" t="str">
        <f>IF(A2916&lt;&gt;"",IF(Data!$G$9="constant",$C$13,IF(Data!$G$9="squeeze",G2916,F2916)),"")</f>
        <v/>
      </c>
      <c r="I2916" s="38" t="str">
        <f ca="1">IF(ISNUMBER(A2916),NORMINV(RAND(),0,IF(AND(Data!$G$9="squeeze",A2916&lt;Data!$G$11*0.25),$H$32,1)*$C$30*$C$13)*($C$14*$C$12),"")</f>
        <v/>
      </c>
      <c r="J2916" s="42" t="str">
        <f ca="1">IFERROR(IF(Data!$C$6="Real",B2916,I2916+J2915+($C$14*$C$12)*(NORMINV(RAND(),$C$15,CHOOSE($G$13,$C$13,F2916,G2916)))),"")</f>
        <v/>
      </c>
      <c r="K2916" s="88" t="str">
        <f>IF(ISNUMBER(A2916), IF($G$16="fixed",$G$17,MIN(H2916*Data!$C$7*$C$16*0.5,$C$17*Data!$C$7))*$C$12,"")</f>
        <v/>
      </c>
      <c r="L2916" s="42" t="str">
        <f t="shared" ca="1" si="1380"/>
        <v/>
      </c>
      <c r="M2916" s="44" t="str">
        <f t="shared" ca="1" si="1381"/>
        <v/>
      </c>
      <c r="N2916" s="44" t="str">
        <f t="shared" ca="1" si="1382"/>
        <v/>
      </c>
      <c r="O2916" s="108" t="str">
        <f t="shared" si="1366"/>
        <v/>
      </c>
      <c r="P2916" s="102" t="str">
        <f t="shared" si="1367"/>
        <v/>
      </c>
      <c r="Q2916" s="102" t="str">
        <f t="shared" si="1368"/>
        <v/>
      </c>
      <c r="R2916" s="120" t="str">
        <f t="shared" si="1369"/>
        <v/>
      </c>
      <c r="S2916" s="54" t="str">
        <f t="shared" si="1370"/>
        <v/>
      </c>
      <c r="T2916" s="5" t="str">
        <f t="shared" si="1371"/>
        <v/>
      </c>
      <c r="U2916" s="152" t="str">
        <f t="shared" si="1354"/>
        <v/>
      </c>
      <c r="V2916" s="152" t="str">
        <f t="shared" si="1355"/>
        <v/>
      </c>
      <c r="W2916" s="153" t="str">
        <f t="shared" si="1356"/>
        <v/>
      </c>
      <c r="X2916" s="153" t="str">
        <f t="shared" si="1357"/>
        <v/>
      </c>
      <c r="Y2916" s="153" t="str">
        <f t="shared" si="1358"/>
        <v/>
      </c>
      <c r="Z2916" s="153" t="str">
        <f t="shared" si="1359"/>
        <v/>
      </c>
      <c r="AA2916" s="152" t="str">
        <f t="shared" si="1360"/>
        <v/>
      </c>
      <c r="AB2916" s="152" t="str">
        <f t="shared" si="1361"/>
        <v/>
      </c>
      <c r="AC2916" s="154" t="str">
        <f t="shared" si="1372"/>
        <v/>
      </c>
      <c r="AD2916" s="154" t="str">
        <f t="shared" si="1373"/>
        <v/>
      </c>
      <c r="AE2916" s="3" t="str">
        <f t="shared" si="1374"/>
        <v/>
      </c>
      <c r="AF2916" s="3" t="str">
        <f t="shared" si="1375"/>
        <v/>
      </c>
      <c r="AG2916" s="3" t="str">
        <f t="shared" si="1376"/>
        <v/>
      </c>
      <c r="AH2916" s="4" t="str">
        <f t="shared" si="1377"/>
        <v/>
      </c>
      <c r="AI2916" s="75" t="str">
        <f t="shared" si="1378"/>
        <v/>
      </c>
      <c r="AJ2916" s="75" t="str">
        <f t="shared" si="1379"/>
        <v/>
      </c>
    </row>
    <row r="2917" spans="1:36" ht="14.25">
      <c r="A2917" s="41" t="str">
        <f t="shared" si="1362"/>
        <v/>
      </c>
      <c r="B2917" s="150" t="str">
        <f>IF(ISNUMBER(A2917),INDEX('MetaTrader Import'!$H$13:$J$5893,TRUNC(((A2917-$A$39+1)-1)/3)+1,MOD((A2917-$A$39+1)-1,3)+1),"")</f>
        <v/>
      </c>
      <c r="C2917" s="43" t="str">
        <f t="shared" si="1363"/>
        <v/>
      </c>
      <c r="D2917" s="43" t="str">
        <f t="shared" ca="1" si="1353"/>
        <v/>
      </c>
      <c r="E2917" s="43" t="str">
        <f t="shared" si="1364"/>
        <v/>
      </c>
      <c r="F2917" s="43" t="str">
        <f t="shared" si="1365"/>
        <v/>
      </c>
      <c r="G2917" s="43" t="str">
        <f>IF(A2917&lt;&gt;"",IF(A2917&lt;Data!$G$11*0.25,$C$13/$G$32,IF(A2917&gt;Data!$G$11*0.25,$C$13,$C$13*10)),"")</f>
        <v/>
      </c>
      <c r="H2917" s="43" t="str">
        <f>IF(A2917&lt;&gt;"",IF(Data!$G$9="constant",$C$13,IF(Data!$G$9="squeeze",G2917,F2917)),"")</f>
        <v/>
      </c>
      <c r="I2917" s="38" t="str">
        <f ca="1">IF(ISNUMBER(A2917),NORMINV(RAND(),0,IF(AND(Data!$G$9="squeeze",A2917&lt;Data!$G$11*0.25),$H$32,1)*$C$30*$C$13)*($C$14*$C$12),"")</f>
        <v/>
      </c>
      <c r="J2917" s="42" t="str">
        <f ca="1">IFERROR(IF(Data!$C$6="Real",B2917,I2917+J2916+($C$14*$C$12)*(NORMINV(RAND(),$C$15,CHOOSE($G$13,$C$13,F2917,G2917)))),"")</f>
        <v/>
      </c>
      <c r="K2917" s="88" t="str">
        <f>IF(ISNUMBER(A2917), IF($G$16="fixed",$G$17,MIN(H2917*Data!$C$7*$C$16*0.5,$C$17*Data!$C$7))*$C$12,"")</f>
        <v/>
      </c>
      <c r="L2917" s="42" t="str">
        <f t="shared" ca="1" si="1380"/>
        <v/>
      </c>
      <c r="M2917" s="44" t="str">
        <f t="shared" ca="1" si="1381"/>
        <v/>
      </c>
      <c r="N2917" s="44" t="str">
        <f t="shared" ca="1" si="1382"/>
        <v/>
      </c>
      <c r="O2917" s="108" t="str">
        <f t="shared" si="1366"/>
        <v/>
      </c>
      <c r="P2917" s="102" t="str">
        <f t="shared" si="1367"/>
        <v/>
      </c>
      <c r="Q2917" s="102" t="str">
        <f t="shared" si="1368"/>
        <v/>
      </c>
      <c r="R2917" s="120" t="str">
        <f t="shared" si="1369"/>
        <v/>
      </c>
      <c r="S2917" s="54" t="str">
        <f t="shared" si="1370"/>
        <v/>
      </c>
      <c r="T2917" s="5" t="str">
        <f t="shared" si="1371"/>
        <v/>
      </c>
      <c r="U2917" s="152" t="str">
        <f t="shared" si="1354"/>
        <v/>
      </c>
      <c r="V2917" s="152" t="str">
        <f t="shared" si="1355"/>
        <v/>
      </c>
      <c r="W2917" s="153" t="str">
        <f t="shared" si="1356"/>
        <v/>
      </c>
      <c r="X2917" s="153" t="str">
        <f t="shared" si="1357"/>
        <v/>
      </c>
      <c r="Y2917" s="153" t="str">
        <f t="shared" si="1358"/>
        <v/>
      </c>
      <c r="Z2917" s="153" t="str">
        <f t="shared" si="1359"/>
        <v/>
      </c>
      <c r="AA2917" s="152" t="str">
        <f t="shared" si="1360"/>
        <v/>
      </c>
      <c r="AB2917" s="152" t="str">
        <f t="shared" si="1361"/>
        <v/>
      </c>
      <c r="AC2917" s="154" t="str">
        <f t="shared" si="1372"/>
        <v/>
      </c>
      <c r="AD2917" s="154" t="str">
        <f t="shared" si="1373"/>
        <v/>
      </c>
      <c r="AE2917" s="3" t="str">
        <f t="shared" si="1374"/>
        <v/>
      </c>
      <c r="AF2917" s="3" t="str">
        <f t="shared" si="1375"/>
        <v/>
      </c>
      <c r="AG2917" s="3" t="str">
        <f t="shared" si="1376"/>
        <v/>
      </c>
      <c r="AH2917" s="4" t="str">
        <f t="shared" si="1377"/>
        <v/>
      </c>
      <c r="AI2917" s="75" t="str">
        <f t="shared" si="1378"/>
        <v/>
      </c>
      <c r="AJ2917" s="75" t="str">
        <f t="shared" si="1379"/>
        <v/>
      </c>
    </row>
    <row r="2918" spans="1:36" ht="14.25">
      <c r="A2918" s="41" t="str">
        <f t="shared" si="1362"/>
        <v/>
      </c>
      <c r="B2918" s="150" t="str">
        <f>IF(ISNUMBER(A2918),INDEX('MetaTrader Import'!$H$13:$J$5893,TRUNC(((A2918-$A$39+1)-1)/3)+1,MOD((A2918-$A$39+1)-1,3)+1),"")</f>
        <v/>
      </c>
      <c r="C2918" s="43" t="str">
        <f t="shared" si="1363"/>
        <v/>
      </c>
      <c r="D2918" s="43" t="str">
        <f t="shared" ca="1" si="1353"/>
        <v/>
      </c>
      <c r="E2918" s="43" t="str">
        <f t="shared" si="1364"/>
        <v/>
      </c>
      <c r="F2918" s="43" t="str">
        <f t="shared" si="1365"/>
        <v/>
      </c>
      <c r="G2918" s="43" t="str">
        <f>IF(A2918&lt;&gt;"",IF(A2918&lt;Data!$G$11*0.25,$C$13/$G$32,IF(A2918&gt;Data!$G$11*0.25,$C$13,$C$13*10)),"")</f>
        <v/>
      </c>
      <c r="H2918" s="43" t="str">
        <f>IF(A2918&lt;&gt;"",IF(Data!$G$9="constant",$C$13,IF(Data!$G$9="squeeze",G2918,F2918)),"")</f>
        <v/>
      </c>
      <c r="I2918" s="38" t="str">
        <f ca="1">IF(ISNUMBER(A2918),NORMINV(RAND(),0,IF(AND(Data!$G$9="squeeze",A2918&lt;Data!$G$11*0.25),$H$32,1)*$C$30*$C$13)*($C$14*$C$12),"")</f>
        <v/>
      </c>
      <c r="J2918" s="42" t="str">
        <f ca="1">IFERROR(IF(Data!$C$6="Real",B2918,I2918+J2917+($C$14*$C$12)*(NORMINV(RAND(),$C$15,CHOOSE($G$13,$C$13,F2918,G2918)))),"")</f>
        <v/>
      </c>
      <c r="K2918" s="88" t="str">
        <f>IF(ISNUMBER(A2918), IF($G$16="fixed",$G$17,MIN(H2918*Data!$C$7*$C$16*0.5,$C$17*Data!$C$7))*$C$12,"")</f>
        <v/>
      </c>
      <c r="L2918" s="42" t="str">
        <f t="shared" ca="1" si="1380"/>
        <v/>
      </c>
      <c r="M2918" s="44" t="str">
        <f t="shared" ca="1" si="1381"/>
        <v/>
      </c>
      <c r="N2918" s="44" t="str">
        <f t="shared" ca="1" si="1382"/>
        <v/>
      </c>
      <c r="O2918" s="108" t="str">
        <f t="shared" si="1366"/>
        <v/>
      </c>
      <c r="P2918" s="102" t="str">
        <f t="shared" si="1367"/>
        <v/>
      </c>
      <c r="Q2918" s="102" t="str">
        <f t="shared" si="1368"/>
        <v/>
      </c>
      <c r="R2918" s="120" t="str">
        <f t="shared" si="1369"/>
        <v/>
      </c>
      <c r="S2918" s="54" t="str">
        <f t="shared" si="1370"/>
        <v/>
      </c>
      <c r="T2918" s="5" t="str">
        <f t="shared" si="1371"/>
        <v/>
      </c>
      <c r="U2918" s="152" t="str">
        <f t="shared" si="1354"/>
        <v/>
      </c>
      <c r="V2918" s="152" t="str">
        <f t="shared" si="1355"/>
        <v/>
      </c>
      <c r="W2918" s="153" t="str">
        <f t="shared" si="1356"/>
        <v/>
      </c>
      <c r="X2918" s="153" t="str">
        <f t="shared" si="1357"/>
        <v/>
      </c>
      <c r="Y2918" s="153" t="str">
        <f t="shared" si="1358"/>
        <v/>
      </c>
      <c r="Z2918" s="153" t="str">
        <f t="shared" si="1359"/>
        <v/>
      </c>
      <c r="AA2918" s="152" t="str">
        <f t="shared" si="1360"/>
        <v/>
      </c>
      <c r="AB2918" s="152" t="str">
        <f t="shared" si="1361"/>
        <v/>
      </c>
      <c r="AC2918" s="154" t="str">
        <f t="shared" si="1372"/>
        <v/>
      </c>
      <c r="AD2918" s="154" t="str">
        <f t="shared" si="1373"/>
        <v/>
      </c>
      <c r="AE2918" s="3" t="str">
        <f t="shared" si="1374"/>
        <v/>
      </c>
      <c r="AF2918" s="3" t="str">
        <f t="shared" si="1375"/>
        <v/>
      </c>
      <c r="AG2918" s="3" t="str">
        <f t="shared" si="1376"/>
        <v/>
      </c>
      <c r="AH2918" s="4" t="str">
        <f t="shared" si="1377"/>
        <v/>
      </c>
      <c r="AI2918" s="75" t="str">
        <f t="shared" si="1378"/>
        <v/>
      </c>
      <c r="AJ2918" s="75" t="str">
        <f t="shared" si="1379"/>
        <v/>
      </c>
    </row>
    <row r="2919" spans="1:36" ht="14.25">
      <c r="A2919" s="41" t="str">
        <f t="shared" si="1362"/>
        <v/>
      </c>
      <c r="B2919" s="150" t="str">
        <f>IF(ISNUMBER(A2919),INDEX('MetaTrader Import'!$H$13:$J$5893,TRUNC(((A2919-$A$39+1)-1)/3)+1,MOD((A2919-$A$39+1)-1,3)+1),"")</f>
        <v/>
      </c>
      <c r="C2919" s="43" t="str">
        <f t="shared" si="1363"/>
        <v/>
      </c>
      <c r="D2919" s="43" t="str">
        <f t="shared" ca="1" si="1353"/>
        <v/>
      </c>
      <c r="E2919" s="43" t="str">
        <f t="shared" si="1364"/>
        <v/>
      </c>
      <c r="F2919" s="43" t="str">
        <f t="shared" si="1365"/>
        <v/>
      </c>
      <c r="G2919" s="43" t="str">
        <f>IF(A2919&lt;&gt;"",IF(A2919&lt;Data!$G$11*0.25,$C$13/$G$32,IF(A2919&gt;Data!$G$11*0.25,$C$13,$C$13*10)),"")</f>
        <v/>
      </c>
      <c r="H2919" s="43" t="str">
        <f>IF(A2919&lt;&gt;"",IF(Data!$G$9="constant",$C$13,IF(Data!$G$9="squeeze",G2919,F2919)),"")</f>
        <v/>
      </c>
      <c r="I2919" s="38" t="str">
        <f ca="1">IF(ISNUMBER(A2919),NORMINV(RAND(),0,IF(AND(Data!$G$9="squeeze",A2919&lt;Data!$G$11*0.25),$H$32,1)*$C$30*$C$13)*($C$14*$C$12),"")</f>
        <v/>
      </c>
      <c r="J2919" s="42" t="str">
        <f ca="1">IFERROR(IF(Data!$C$6="Real",B2919,I2919+J2918+($C$14*$C$12)*(NORMINV(RAND(),$C$15,CHOOSE($G$13,$C$13,F2919,G2919)))),"")</f>
        <v/>
      </c>
      <c r="K2919" s="88" t="str">
        <f>IF(ISNUMBER(A2919), IF($G$16="fixed",$G$17,MIN(H2919*Data!$C$7*$C$16*0.5,$C$17*Data!$C$7))*$C$12,"")</f>
        <v/>
      </c>
      <c r="L2919" s="42" t="str">
        <f t="shared" ca="1" si="1380"/>
        <v/>
      </c>
      <c r="M2919" s="44" t="str">
        <f t="shared" ca="1" si="1381"/>
        <v/>
      </c>
      <c r="N2919" s="44" t="str">
        <f t="shared" ca="1" si="1382"/>
        <v/>
      </c>
      <c r="O2919" s="108" t="str">
        <f t="shared" si="1366"/>
        <v/>
      </c>
      <c r="P2919" s="102" t="str">
        <f t="shared" si="1367"/>
        <v/>
      </c>
      <c r="Q2919" s="102" t="str">
        <f t="shared" si="1368"/>
        <v/>
      </c>
      <c r="R2919" s="120" t="str">
        <f t="shared" si="1369"/>
        <v/>
      </c>
      <c r="S2919" s="54" t="str">
        <f t="shared" si="1370"/>
        <v/>
      </c>
      <c r="T2919" s="5" t="str">
        <f t="shared" si="1371"/>
        <v/>
      </c>
      <c r="U2919" s="152" t="str">
        <f t="shared" si="1354"/>
        <v/>
      </c>
      <c r="V2919" s="152" t="str">
        <f t="shared" si="1355"/>
        <v/>
      </c>
      <c r="W2919" s="153" t="str">
        <f t="shared" si="1356"/>
        <v/>
      </c>
      <c r="X2919" s="153" t="str">
        <f t="shared" si="1357"/>
        <v/>
      </c>
      <c r="Y2919" s="153" t="str">
        <f t="shared" si="1358"/>
        <v/>
      </c>
      <c r="Z2919" s="153" t="str">
        <f t="shared" si="1359"/>
        <v/>
      </c>
      <c r="AA2919" s="152" t="str">
        <f t="shared" si="1360"/>
        <v/>
      </c>
      <c r="AB2919" s="152" t="str">
        <f t="shared" si="1361"/>
        <v/>
      </c>
      <c r="AC2919" s="154" t="str">
        <f t="shared" si="1372"/>
        <v/>
      </c>
      <c r="AD2919" s="154" t="str">
        <f t="shared" si="1373"/>
        <v/>
      </c>
      <c r="AE2919" s="3" t="str">
        <f t="shared" si="1374"/>
        <v/>
      </c>
      <c r="AF2919" s="3" t="str">
        <f t="shared" si="1375"/>
        <v/>
      </c>
      <c r="AG2919" s="3" t="str">
        <f t="shared" si="1376"/>
        <v/>
      </c>
      <c r="AH2919" s="4" t="str">
        <f t="shared" si="1377"/>
        <v/>
      </c>
      <c r="AI2919" s="75" t="str">
        <f t="shared" si="1378"/>
        <v/>
      </c>
      <c r="AJ2919" s="75" t="str">
        <f t="shared" si="1379"/>
        <v/>
      </c>
    </row>
    <row r="2920" spans="1:36" ht="14.25">
      <c r="A2920" s="41" t="str">
        <f t="shared" si="1362"/>
        <v/>
      </c>
      <c r="B2920" s="150" t="str">
        <f>IF(ISNUMBER(A2920),INDEX('MetaTrader Import'!$H$13:$J$5893,TRUNC(((A2920-$A$39+1)-1)/3)+1,MOD((A2920-$A$39+1)-1,3)+1),"")</f>
        <v/>
      </c>
      <c r="C2920" s="43" t="str">
        <f t="shared" si="1363"/>
        <v/>
      </c>
      <c r="D2920" s="43" t="str">
        <f t="shared" ca="1" si="1353"/>
        <v/>
      </c>
      <c r="E2920" s="43" t="str">
        <f t="shared" si="1364"/>
        <v/>
      </c>
      <c r="F2920" s="43" t="str">
        <f t="shared" si="1365"/>
        <v/>
      </c>
      <c r="G2920" s="43" t="str">
        <f>IF(A2920&lt;&gt;"",IF(A2920&lt;Data!$G$11*0.25,$C$13/$G$32,IF(A2920&gt;Data!$G$11*0.25,$C$13,$C$13*10)),"")</f>
        <v/>
      </c>
      <c r="H2920" s="43" t="str">
        <f>IF(A2920&lt;&gt;"",IF(Data!$G$9="constant",$C$13,IF(Data!$G$9="squeeze",G2920,F2920)),"")</f>
        <v/>
      </c>
      <c r="I2920" s="38" t="str">
        <f ca="1">IF(ISNUMBER(A2920),NORMINV(RAND(),0,IF(AND(Data!$G$9="squeeze",A2920&lt;Data!$G$11*0.25),$H$32,1)*$C$30*$C$13)*($C$14*$C$12),"")</f>
        <v/>
      </c>
      <c r="J2920" s="42" t="str">
        <f ca="1">IFERROR(IF(Data!$C$6="Real",B2920,I2920+J2919+($C$14*$C$12)*(NORMINV(RAND(),$C$15,CHOOSE($G$13,$C$13,F2920,G2920)))),"")</f>
        <v/>
      </c>
      <c r="K2920" s="88" t="str">
        <f>IF(ISNUMBER(A2920), IF($G$16="fixed",$G$17,MIN(H2920*Data!$C$7*$C$16*0.5,$C$17*Data!$C$7))*$C$12,"")</f>
        <v/>
      </c>
      <c r="L2920" s="42" t="str">
        <f t="shared" ca="1" si="1380"/>
        <v/>
      </c>
      <c r="M2920" s="44" t="str">
        <f t="shared" ca="1" si="1381"/>
        <v/>
      </c>
      <c r="N2920" s="44" t="str">
        <f t="shared" ca="1" si="1382"/>
        <v/>
      </c>
      <c r="O2920" s="108" t="str">
        <f t="shared" si="1366"/>
        <v/>
      </c>
      <c r="P2920" s="102" t="str">
        <f t="shared" si="1367"/>
        <v/>
      </c>
      <c r="Q2920" s="102" t="str">
        <f t="shared" si="1368"/>
        <v/>
      </c>
      <c r="R2920" s="120" t="str">
        <f t="shared" si="1369"/>
        <v/>
      </c>
      <c r="S2920" s="54" t="str">
        <f t="shared" si="1370"/>
        <v/>
      </c>
      <c r="T2920" s="5" t="str">
        <f t="shared" si="1371"/>
        <v/>
      </c>
      <c r="U2920" s="152" t="str">
        <f t="shared" si="1354"/>
        <v/>
      </c>
      <c r="V2920" s="152" t="str">
        <f t="shared" si="1355"/>
        <v/>
      </c>
      <c r="W2920" s="153" t="str">
        <f t="shared" si="1356"/>
        <v/>
      </c>
      <c r="X2920" s="153" t="str">
        <f t="shared" si="1357"/>
        <v/>
      </c>
      <c r="Y2920" s="153" t="str">
        <f t="shared" si="1358"/>
        <v/>
      </c>
      <c r="Z2920" s="153" t="str">
        <f t="shared" si="1359"/>
        <v/>
      </c>
      <c r="AA2920" s="152" t="str">
        <f t="shared" si="1360"/>
        <v/>
      </c>
      <c r="AB2920" s="152" t="str">
        <f t="shared" si="1361"/>
        <v/>
      </c>
      <c r="AC2920" s="154" t="str">
        <f t="shared" si="1372"/>
        <v/>
      </c>
      <c r="AD2920" s="154" t="str">
        <f t="shared" si="1373"/>
        <v/>
      </c>
      <c r="AE2920" s="3" t="str">
        <f t="shared" si="1374"/>
        <v/>
      </c>
      <c r="AF2920" s="3" t="str">
        <f t="shared" si="1375"/>
        <v/>
      </c>
      <c r="AG2920" s="3" t="str">
        <f t="shared" si="1376"/>
        <v/>
      </c>
      <c r="AH2920" s="4" t="str">
        <f t="shared" si="1377"/>
        <v/>
      </c>
      <c r="AI2920" s="75" t="str">
        <f t="shared" si="1378"/>
        <v/>
      </c>
      <c r="AJ2920" s="75" t="str">
        <f t="shared" si="1379"/>
        <v/>
      </c>
    </row>
    <row r="2921" spans="1:36" ht="14.25">
      <c r="A2921" s="41" t="str">
        <f t="shared" si="1362"/>
        <v/>
      </c>
      <c r="B2921" s="150" t="str">
        <f>IF(ISNUMBER(A2921),INDEX('MetaTrader Import'!$H$13:$J$5893,TRUNC(((A2921-$A$39+1)-1)/3)+1,MOD((A2921-$A$39+1)-1,3)+1),"")</f>
        <v/>
      </c>
      <c r="C2921" s="43" t="str">
        <f t="shared" si="1363"/>
        <v/>
      </c>
      <c r="D2921" s="43" t="str">
        <f t="shared" ca="1" si="1353"/>
        <v/>
      </c>
      <c r="E2921" s="43" t="str">
        <f t="shared" si="1364"/>
        <v/>
      </c>
      <c r="F2921" s="43" t="str">
        <f t="shared" si="1365"/>
        <v/>
      </c>
      <c r="G2921" s="43" t="str">
        <f>IF(A2921&lt;&gt;"",IF(A2921&lt;Data!$G$11*0.25,$C$13/$G$32,IF(A2921&gt;Data!$G$11*0.25,$C$13,$C$13*10)),"")</f>
        <v/>
      </c>
      <c r="H2921" s="43" t="str">
        <f>IF(A2921&lt;&gt;"",IF(Data!$G$9="constant",$C$13,IF(Data!$G$9="squeeze",G2921,F2921)),"")</f>
        <v/>
      </c>
      <c r="I2921" s="38" t="str">
        <f ca="1">IF(ISNUMBER(A2921),NORMINV(RAND(),0,IF(AND(Data!$G$9="squeeze",A2921&lt;Data!$G$11*0.25),$H$32,1)*$C$30*$C$13)*($C$14*$C$12),"")</f>
        <v/>
      </c>
      <c r="J2921" s="42" t="str">
        <f ca="1">IFERROR(IF(Data!$C$6="Real",B2921,I2921+J2920+($C$14*$C$12)*(NORMINV(RAND(),$C$15,CHOOSE($G$13,$C$13,F2921,G2921)))),"")</f>
        <v/>
      </c>
      <c r="K2921" s="88" t="str">
        <f>IF(ISNUMBER(A2921), IF($G$16="fixed",$G$17,MIN(H2921*Data!$C$7*$C$16*0.5,$C$17*Data!$C$7))*$C$12,"")</f>
        <v/>
      </c>
      <c r="L2921" s="42" t="str">
        <f t="shared" ca="1" si="1380"/>
        <v/>
      </c>
      <c r="M2921" s="44" t="str">
        <f t="shared" ca="1" si="1381"/>
        <v/>
      </c>
      <c r="N2921" s="44" t="str">
        <f t="shared" ca="1" si="1382"/>
        <v/>
      </c>
      <c r="O2921" s="108" t="str">
        <f t="shared" si="1366"/>
        <v/>
      </c>
      <c r="P2921" s="102" t="str">
        <f t="shared" si="1367"/>
        <v/>
      </c>
      <c r="Q2921" s="102" t="str">
        <f t="shared" si="1368"/>
        <v/>
      </c>
      <c r="R2921" s="120" t="str">
        <f t="shared" si="1369"/>
        <v/>
      </c>
      <c r="S2921" s="54" t="str">
        <f t="shared" si="1370"/>
        <v/>
      </c>
      <c r="T2921" s="5" t="str">
        <f t="shared" si="1371"/>
        <v/>
      </c>
      <c r="U2921" s="152" t="str">
        <f t="shared" si="1354"/>
        <v/>
      </c>
      <c r="V2921" s="152" t="str">
        <f t="shared" si="1355"/>
        <v/>
      </c>
      <c r="W2921" s="153" t="str">
        <f t="shared" si="1356"/>
        <v/>
      </c>
      <c r="X2921" s="153" t="str">
        <f t="shared" si="1357"/>
        <v/>
      </c>
      <c r="Y2921" s="153" t="str">
        <f t="shared" si="1358"/>
        <v/>
      </c>
      <c r="Z2921" s="153" t="str">
        <f t="shared" si="1359"/>
        <v/>
      </c>
      <c r="AA2921" s="152" t="str">
        <f t="shared" si="1360"/>
        <v/>
      </c>
      <c r="AB2921" s="152" t="str">
        <f t="shared" si="1361"/>
        <v/>
      </c>
      <c r="AC2921" s="154" t="str">
        <f t="shared" si="1372"/>
        <v/>
      </c>
      <c r="AD2921" s="154" t="str">
        <f t="shared" si="1373"/>
        <v/>
      </c>
      <c r="AE2921" s="3" t="str">
        <f t="shared" si="1374"/>
        <v/>
      </c>
      <c r="AF2921" s="3" t="str">
        <f t="shared" si="1375"/>
        <v/>
      </c>
      <c r="AG2921" s="3" t="str">
        <f t="shared" si="1376"/>
        <v/>
      </c>
      <c r="AH2921" s="4" t="str">
        <f t="shared" si="1377"/>
        <v/>
      </c>
      <c r="AI2921" s="75" t="str">
        <f t="shared" si="1378"/>
        <v/>
      </c>
      <c r="AJ2921" s="75" t="str">
        <f t="shared" si="1379"/>
        <v/>
      </c>
    </row>
    <row r="2922" spans="1:36" ht="14.25">
      <c r="A2922" s="41" t="str">
        <f t="shared" si="1362"/>
        <v/>
      </c>
      <c r="B2922" s="150" t="str">
        <f>IF(ISNUMBER(A2922),INDEX('MetaTrader Import'!$H$13:$J$5893,TRUNC(((A2922-$A$39+1)-1)/3)+1,MOD((A2922-$A$39+1)-1,3)+1),"")</f>
        <v/>
      </c>
      <c r="C2922" s="43" t="str">
        <f t="shared" si="1363"/>
        <v/>
      </c>
      <c r="D2922" s="43" t="str">
        <f t="shared" ca="1" si="1353"/>
        <v/>
      </c>
      <c r="E2922" s="43" t="str">
        <f t="shared" si="1364"/>
        <v/>
      </c>
      <c r="F2922" s="43" t="str">
        <f t="shared" si="1365"/>
        <v/>
      </c>
      <c r="G2922" s="43" t="str">
        <f>IF(A2922&lt;&gt;"",IF(A2922&lt;Data!$G$11*0.25,$C$13/$G$32,IF(A2922&gt;Data!$G$11*0.25,$C$13,$C$13*10)),"")</f>
        <v/>
      </c>
      <c r="H2922" s="43" t="str">
        <f>IF(A2922&lt;&gt;"",IF(Data!$G$9="constant",$C$13,IF(Data!$G$9="squeeze",G2922,F2922)),"")</f>
        <v/>
      </c>
      <c r="I2922" s="38" t="str">
        <f ca="1">IF(ISNUMBER(A2922),NORMINV(RAND(),0,IF(AND(Data!$G$9="squeeze",A2922&lt;Data!$G$11*0.25),$H$32,1)*$C$30*$C$13)*($C$14*$C$12),"")</f>
        <v/>
      </c>
      <c r="J2922" s="42" t="str">
        <f ca="1">IFERROR(IF(Data!$C$6="Real",B2922,I2922+J2921+($C$14*$C$12)*(NORMINV(RAND(),$C$15,CHOOSE($G$13,$C$13,F2922,G2922)))),"")</f>
        <v/>
      </c>
      <c r="K2922" s="88" t="str">
        <f>IF(ISNUMBER(A2922), IF($G$16="fixed",$G$17,MIN(H2922*Data!$C$7*$C$16*0.5,$C$17*Data!$C$7))*$C$12,"")</f>
        <v/>
      </c>
      <c r="L2922" s="42" t="str">
        <f t="shared" ca="1" si="1380"/>
        <v/>
      </c>
      <c r="M2922" s="44" t="str">
        <f t="shared" ca="1" si="1381"/>
        <v/>
      </c>
      <c r="N2922" s="44" t="str">
        <f t="shared" ca="1" si="1382"/>
        <v/>
      </c>
      <c r="O2922" s="108" t="str">
        <f t="shared" si="1366"/>
        <v/>
      </c>
      <c r="P2922" s="102" t="str">
        <f t="shared" si="1367"/>
        <v/>
      </c>
      <c r="Q2922" s="102" t="str">
        <f t="shared" si="1368"/>
        <v/>
      </c>
      <c r="R2922" s="120" t="str">
        <f t="shared" si="1369"/>
        <v/>
      </c>
      <c r="S2922" s="54" t="str">
        <f t="shared" si="1370"/>
        <v/>
      </c>
      <c r="T2922" s="5" t="str">
        <f t="shared" si="1371"/>
        <v/>
      </c>
      <c r="U2922" s="152" t="str">
        <f t="shared" si="1354"/>
        <v/>
      </c>
      <c r="V2922" s="152" t="str">
        <f t="shared" si="1355"/>
        <v/>
      </c>
      <c r="W2922" s="153" t="str">
        <f t="shared" si="1356"/>
        <v/>
      </c>
      <c r="X2922" s="153" t="str">
        <f t="shared" si="1357"/>
        <v/>
      </c>
      <c r="Y2922" s="153" t="str">
        <f t="shared" si="1358"/>
        <v/>
      </c>
      <c r="Z2922" s="153" t="str">
        <f t="shared" si="1359"/>
        <v/>
      </c>
      <c r="AA2922" s="152" t="str">
        <f t="shared" si="1360"/>
        <v/>
      </c>
      <c r="AB2922" s="152" t="str">
        <f t="shared" si="1361"/>
        <v/>
      </c>
      <c r="AC2922" s="154" t="str">
        <f t="shared" si="1372"/>
        <v/>
      </c>
      <c r="AD2922" s="154" t="str">
        <f t="shared" si="1373"/>
        <v/>
      </c>
      <c r="AE2922" s="3" t="str">
        <f t="shared" si="1374"/>
        <v/>
      </c>
      <c r="AF2922" s="3" t="str">
        <f t="shared" si="1375"/>
        <v/>
      </c>
      <c r="AG2922" s="3" t="str">
        <f t="shared" si="1376"/>
        <v/>
      </c>
      <c r="AH2922" s="4" t="str">
        <f t="shared" si="1377"/>
        <v/>
      </c>
      <c r="AI2922" s="75" t="str">
        <f t="shared" si="1378"/>
        <v/>
      </c>
      <c r="AJ2922" s="75" t="str">
        <f t="shared" si="1379"/>
        <v/>
      </c>
    </row>
    <row r="2923" spans="1:36" ht="14.25">
      <c r="A2923" s="41" t="str">
        <f t="shared" si="1362"/>
        <v/>
      </c>
      <c r="B2923" s="150" t="str">
        <f>IF(ISNUMBER(A2923),INDEX('MetaTrader Import'!$H$13:$J$5893,TRUNC(((A2923-$A$39+1)-1)/3)+1,MOD((A2923-$A$39+1)-1,3)+1),"")</f>
        <v/>
      </c>
      <c r="C2923" s="43" t="str">
        <f t="shared" si="1363"/>
        <v/>
      </c>
      <c r="D2923" s="43" t="str">
        <f t="shared" ca="1" si="1353"/>
        <v/>
      </c>
      <c r="E2923" s="43" t="str">
        <f t="shared" si="1364"/>
        <v/>
      </c>
      <c r="F2923" s="43" t="str">
        <f t="shared" si="1365"/>
        <v/>
      </c>
      <c r="G2923" s="43" t="str">
        <f>IF(A2923&lt;&gt;"",IF(A2923&lt;Data!$G$11*0.25,$C$13/$G$32,IF(A2923&gt;Data!$G$11*0.25,$C$13,$C$13*10)),"")</f>
        <v/>
      </c>
      <c r="H2923" s="43" t="str">
        <f>IF(A2923&lt;&gt;"",IF(Data!$G$9="constant",$C$13,IF(Data!$G$9="squeeze",G2923,F2923)),"")</f>
        <v/>
      </c>
      <c r="I2923" s="38" t="str">
        <f ca="1">IF(ISNUMBER(A2923),NORMINV(RAND(),0,IF(AND(Data!$G$9="squeeze",A2923&lt;Data!$G$11*0.25),$H$32,1)*$C$30*$C$13)*($C$14*$C$12),"")</f>
        <v/>
      </c>
      <c r="J2923" s="42" t="str">
        <f ca="1">IFERROR(IF(Data!$C$6="Real",B2923,I2923+J2922+($C$14*$C$12)*(NORMINV(RAND(),$C$15,CHOOSE($G$13,$C$13,F2923,G2923)))),"")</f>
        <v/>
      </c>
      <c r="K2923" s="88" t="str">
        <f>IF(ISNUMBER(A2923), IF($G$16="fixed",$G$17,MIN(H2923*Data!$C$7*$C$16*0.5,$C$17*Data!$C$7))*$C$12,"")</f>
        <v/>
      </c>
      <c r="L2923" s="42" t="str">
        <f t="shared" ca="1" si="1380"/>
        <v/>
      </c>
      <c r="M2923" s="44" t="str">
        <f t="shared" ca="1" si="1381"/>
        <v/>
      </c>
      <c r="N2923" s="44" t="str">
        <f t="shared" ca="1" si="1382"/>
        <v/>
      </c>
      <c r="O2923" s="108" t="str">
        <f t="shared" si="1366"/>
        <v/>
      </c>
      <c r="P2923" s="102" t="str">
        <f t="shared" si="1367"/>
        <v/>
      </c>
      <c r="Q2923" s="102" t="str">
        <f t="shared" si="1368"/>
        <v/>
      </c>
      <c r="R2923" s="120" t="str">
        <f t="shared" si="1369"/>
        <v/>
      </c>
      <c r="S2923" s="54" t="str">
        <f t="shared" si="1370"/>
        <v/>
      </c>
      <c r="T2923" s="5" t="str">
        <f t="shared" si="1371"/>
        <v/>
      </c>
      <c r="U2923" s="152" t="str">
        <f t="shared" si="1354"/>
        <v/>
      </c>
      <c r="V2923" s="152" t="str">
        <f t="shared" si="1355"/>
        <v/>
      </c>
      <c r="W2923" s="153" t="str">
        <f t="shared" si="1356"/>
        <v/>
      </c>
      <c r="X2923" s="153" t="str">
        <f t="shared" si="1357"/>
        <v/>
      </c>
      <c r="Y2923" s="153" t="str">
        <f t="shared" si="1358"/>
        <v/>
      </c>
      <c r="Z2923" s="153" t="str">
        <f t="shared" si="1359"/>
        <v/>
      </c>
      <c r="AA2923" s="152" t="str">
        <f t="shared" si="1360"/>
        <v/>
      </c>
      <c r="AB2923" s="152" t="str">
        <f t="shared" si="1361"/>
        <v/>
      </c>
      <c r="AC2923" s="154" t="str">
        <f t="shared" si="1372"/>
        <v/>
      </c>
      <c r="AD2923" s="154" t="str">
        <f t="shared" si="1373"/>
        <v/>
      </c>
      <c r="AE2923" s="3" t="str">
        <f t="shared" si="1374"/>
        <v/>
      </c>
      <c r="AF2923" s="3" t="str">
        <f t="shared" si="1375"/>
        <v/>
      </c>
      <c r="AG2923" s="3" t="str">
        <f t="shared" si="1376"/>
        <v/>
      </c>
      <c r="AH2923" s="4" t="str">
        <f t="shared" si="1377"/>
        <v/>
      </c>
      <c r="AI2923" s="75" t="str">
        <f t="shared" si="1378"/>
        <v/>
      </c>
      <c r="AJ2923" s="75" t="str">
        <f t="shared" si="1379"/>
        <v/>
      </c>
    </row>
    <row r="2924" spans="1:36" ht="14.25">
      <c r="A2924" s="41" t="str">
        <f t="shared" si="1362"/>
        <v/>
      </c>
      <c r="B2924" s="150" t="str">
        <f>IF(ISNUMBER(A2924),INDEX('MetaTrader Import'!$H$13:$J$5893,TRUNC(((A2924-$A$39+1)-1)/3)+1,MOD((A2924-$A$39+1)-1,3)+1),"")</f>
        <v/>
      </c>
      <c r="C2924" s="43" t="str">
        <f t="shared" si="1363"/>
        <v/>
      </c>
      <c r="D2924" s="43" t="str">
        <f t="shared" ca="1" si="1353"/>
        <v/>
      </c>
      <c r="E2924" s="43" t="str">
        <f t="shared" si="1364"/>
        <v/>
      </c>
      <c r="F2924" s="43" t="str">
        <f t="shared" si="1365"/>
        <v/>
      </c>
      <c r="G2924" s="43" t="str">
        <f>IF(A2924&lt;&gt;"",IF(A2924&lt;Data!$G$11*0.25,$C$13/$G$32,IF(A2924&gt;Data!$G$11*0.25,$C$13,$C$13*10)),"")</f>
        <v/>
      </c>
      <c r="H2924" s="43" t="str">
        <f>IF(A2924&lt;&gt;"",IF(Data!$G$9="constant",$C$13,IF(Data!$G$9="squeeze",G2924,F2924)),"")</f>
        <v/>
      </c>
      <c r="I2924" s="38" t="str">
        <f ca="1">IF(ISNUMBER(A2924),NORMINV(RAND(),0,IF(AND(Data!$G$9="squeeze",A2924&lt;Data!$G$11*0.25),$H$32,1)*$C$30*$C$13)*($C$14*$C$12),"")</f>
        <v/>
      </c>
      <c r="J2924" s="42" t="str">
        <f ca="1">IFERROR(IF(Data!$C$6="Real",B2924,I2924+J2923+($C$14*$C$12)*(NORMINV(RAND(),$C$15,CHOOSE($G$13,$C$13,F2924,G2924)))),"")</f>
        <v/>
      </c>
      <c r="K2924" s="88" t="str">
        <f>IF(ISNUMBER(A2924), IF($G$16="fixed",$G$17,MIN(H2924*Data!$C$7*$C$16*0.5,$C$17*Data!$C$7))*$C$12,"")</f>
        <v/>
      </c>
      <c r="L2924" s="42" t="str">
        <f t="shared" ca="1" si="1380"/>
        <v/>
      </c>
      <c r="M2924" s="44" t="str">
        <f t="shared" ca="1" si="1381"/>
        <v/>
      </c>
      <c r="N2924" s="44" t="str">
        <f t="shared" ca="1" si="1382"/>
        <v/>
      </c>
      <c r="O2924" s="108" t="str">
        <f t="shared" si="1366"/>
        <v/>
      </c>
      <c r="P2924" s="102" t="str">
        <f t="shared" si="1367"/>
        <v/>
      </c>
      <c r="Q2924" s="102" t="str">
        <f t="shared" si="1368"/>
        <v/>
      </c>
      <c r="R2924" s="120" t="str">
        <f t="shared" si="1369"/>
        <v/>
      </c>
      <c r="S2924" s="54" t="str">
        <f t="shared" si="1370"/>
        <v/>
      </c>
      <c r="T2924" s="5" t="str">
        <f t="shared" si="1371"/>
        <v/>
      </c>
      <c r="U2924" s="152" t="str">
        <f t="shared" si="1354"/>
        <v/>
      </c>
      <c r="V2924" s="152" t="str">
        <f t="shared" si="1355"/>
        <v/>
      </c>
      <c r="W2924" s="153" t="str">
        <f t="shared" si="1356"/>
        <v/>
      </c>
      <c r="X2924" s="153" t="str">
        <f t="shared" si="1357"/>
        <v/>
      </c>
      <c r="Y2924" s="153" t="str">
        <f t="shared" si="1358"/>
        <v/>
      </c>
      <c r="Z2924" s="153" t="str">
        <f t="shared" si="1359"/>
        <v/>
      </c>
      <c r="AA2924" s="152" t="str">
        <f t="shared" si="1360"/>
        <v/>
      </c>
      <c r="AB2924" s="152" t="str">
        <f t="shared" si="1361"/>
        <v/>
      </c>
      <c r="AC2924" s="154" t="str">
        <f t="shared" si="1372"/>
        <v/>
      </c>
      <c r="AD2924" s="154" t="str">
        <f t="shared" si="1373"/>
        <v/>
      </c>
      <c r="AE2924" s="3" t="str">
        <f t="shared" si="1374"/>
        <v/>
      </c>
      <c r="AF2924" s="3" t="str">
        <f t="shared" si="1375"/>
        <v/>
      </c>
      <c r="AG2924" s="3" t="str">
        <f t="shared" si="1376"/>
        <v/>
      </c>
      <c r="AH2924" s="4" t="str">
        <f t="shared" si="1377"/>
        <v/>
      </c>
      <c r="AI2924" s="75" t="str">
        <f t="shared" si="1378"/>
        <v/>
      </c>
      <c r="AJ2924" s="75" t="str">
        <f t="shared" si="1379"/>
        <v/>
      </c>
    </row>
    <row r="2925" spans="1:36" ht="14.25">
      <c r="A2925" s="41" t="str">
        <f t="shared" si="1362"/>
        <v/>
      </c>
      <c r="B2925" s="150" t="str">
        <f>IF(ISNUMBER(A2925),INDEX('MetaTrader Import'!$H$13:$J$5893,TRUNC(((A2925-$A$39+1)-1)/3)+1,MOD((A2925-$A$39+1)-1,3)+1),"")</f>
        <v/>
      </c>
      <c r="C2925" s="43" t="str">
        <f t="shared" si="1363"/>
        <v/>
      </c>
      <c r="D2925" s="43" t="str">
        <f t="shared" ca="1" si="1353"/>
        <v/>
      </c>
      <c r="E2925" s="43" t="str">
        <f t="shared" si="1364"/>
        <v/>
      </c>
      <c r="F2925" s="43" t="str">
        <f t="shared" si="1365"/>
        <v/>
      </c>
      <c r="G2925" s="43" t="str">
        <f>IF(A2925&lt;&gt;"",IF(A2925&lt;Data!$G$11*0.25,$C$13/$G$32,IF(A2925&gt;Data!$G$11*0.25,$C$13,$C$13*10)),"")</f>
        <v/>
      </c>
      <c r="H2925" s="43" t="str">
        <f>IF(A2925&lt;&gt;"",IF(Data!$G$9="constant",$C$13,IF(Data!$G$9="squeeze",G2925,F2925)),"")</f>
        <v/>
      </c>
      <c r="I2925" s="38" t="str">
        <f ca="1">IF(ISNUMBER(A2925),NORMINV(RAND(),0,IF(AND(Data!$G$9="squeeze",A2925&lt;Data!$G$11*0.25),$H$32,1)*$C$30*$C$13)*($C$14*$C$12),"")</f>
        <v/>
      </c>
      <c r="J2925" s="42" t="str">
        <f ca="1">IFERROR(IF(Data!$C$6="Real",B2925,I2925+J2924+($C$14*$C$12)*(NORMINV(RAND(),$C$15,CHOOSE($G$13,$C$13,F2925,G2925)))),"")</f>
        <v/>
      </c>
      <c r="K2925" s="88" t="str">
        <f>IF(ISNUMBER(A2925), IF($G$16="fixed",$G$17,MIN(H2925*Data!$C$7*$C$16*0.5,$C$17*Data!$C$7))*$C$12,"")</f>
        <v/>
      </c>
      <c r="L2925" s="42" t="str">
        <f t="shared" ca="1" si="1380"/>
        <v/>
      </c>
      <c r="M2925" s="44" t="str">
        <f t="shared" ca="1" si="1381"/>
        <v/>
      </c>
      <c r="N2925" s="44" t="str">
        <f t="shared" ca="1" si="1382"/>
        <v/>
      </c>
      <c r="O2925" s="108" t="str">
        <f t="shared" si="1366"/>
        <v/>
      </c>
      <c r="P2925" s="102" t="str">
        <f t="shared" si="1367"/>
        <v/>
      </c>
      <c r="Q2925" s="102" t="str">
        <f t="shared" si="1368"/>
        <v/>
      </c>
      <c r="R2925" s="120" t="str">
        <f t="shared" si="1369"/>
        <v/>
      </c>
      <c r="S2925" s="54" t="str">
        <f t="shared" si="1370"/>
        <v/>
      </c>
      <c r="T2925" s="5" t="str">
        <f t="shared" si="1371"/>
        <v/>
      </c>
      <c r="U2925" s="152" t="str">
        <f t="shared" si="1354"/>
        <v/>
      </c>
      <c r="V2925" s="152" t="str">
        <f t="shared" si="1355"/>
        <v/>
      </c>
      <c r="W2925" s="153" t="str">
        <f t="shared" si="1356"/>
        <v/>
      </c>
      <c r="X2925" s="153" t="str">
        <f t="shared" si="1357"/>
        <v/>
      </c>
      <c r="Y2925" s="153" t="str">
        <f t="shared" si="1358"/>
        <v/>
      </c>
      <c r="Z2925" s="153" t="str">
        <f t="shared" si="1359"/>
        <v/>
      </c>
      <c r="AA2925" s="152" t="str">
        <f t="shared" si="1360"/>
        <v/>
      </c>
      <c r="AB2925" s="152" t="str">
        <f t="shared" si="1361"/>
        <v/>
      </c>
      <c r="AC2925" s="154" t="str">
        <f t="shared" si="1372"/>
        <v/>
      </c>
      <c r="AD2925" s="154" t="str">
        <f t="shared" si="1373"/>
        <v/>
      </c>
      <c r="AE2925" s="3" t="str">
        <f t="shared" si="1374"/>
        <v/>
      </c>
      <c r="AF2925" s="3" t="str">
        <f t="shared" si="1375"/>
        <v/>
      </c>
      <c r="AG2925" s="3" t="str">
        <f t="shared" si="1376"/>
        <v/>
      </c>
      <c r="AH2925" s="4" t="str">
        <f t="shared" si="1377"/>
        <v/>
      </c>
      <c r="AI2925" s="75" t="str">
        <f t="shared" si="1378"/>
        <v/>
      </c>
      <c r="AJ2925" s="75" t="str">
        <f t="shared" si="1379"/>
        <v/>
      </c>
    </row>
    <row r="2926" spans="1:36" ht="14.25">
      <c r="A2926" s="41" t="str">
        <f t="shared" si="1362"/>
        <v/>
      </c>
      <c r="B2926" s="150" t="str">
        <f>IF(ISNUMBER(A2926),INDEX('MetaTrader Import'!$H$13:$J$5893,TRUNC(((A2926-$A$39+1)-1)/3)+1,MOD((A2926-$A$39+1)-1,3)+1),"")</f>
        <v/>
      </c>
      <c r="C2926" s="43" t="str">
        <f t="shared" si="1363"/>
        <v/>
      </c>
      <c r="D2926" s="43" t="str">
        <f t="shared" ca="1" si="1353"/>
        <v/>
      </c>
      <c r="E2926" s="43" t="str">
        <f t="shared" si="1364"/>
        <v/>
      </c>
      <c r="F2926" s="43" t="str">
        <f t="shared" si="1365"/>
        <v/>
      </c>
      <c r="G2926" s="43" t="str">
        <f>IF(A2926&lt;&gt;"",IF(A2926&lt;Data!$G$11*0.25,$C$13/$G$32,IF(A2926&gt;Data!$G$11*0.25,$C$13,$C$13*10)),"")</f>
        <v/>
      </c>
      <c r="H2926" s="43" t="str">
        <f>IF(A2926&lt;&gt;"",IF(Data!$G$9="constant",$C$13,IF(Data!$G$9="squeeze",G2926,F2926)),"")</f>
        <v/>
      </c>
      <c r="I2926" s="38" t="str">
        <f ca="1">IF(ISNUMBER(A2926),NORMINV(RAND(),0,IF(AND(Data!$G$9="squeeze",A2926&lt;Data!$G$11*0.25),$H$32,1)*$C$30*$C$13)*($C$14*$C$12),"")</f>
        <v/>
      </c>
      <c r="J2926" s="42" t="str">
        <f ca="1">IFERROR(IF(Data!$C$6="Real",B2926,I2926+J2925+($C$14*$C$12)*(NORMINV(RAND(),$C$15,CHOOSE($G$13,$C$13,F2926,G2926)))),"")</f>
        <v/>
      </c>
      <c r="K2926" s="88" t="str">
        <f>IF(ISNUMBER(A2926), IF($G$16="fixed",$G$17,MIN(H2926*Data!$C$7*$C$16*0.5,$C$17*Data!$C$7))*$C$12,"")</f>
        <v/>
      </c>
      <c r="L2926" s="42" t="str">
        <f t="shared" ca="1" si="1380"/>
        <v/>
      </c>
      <c r="M2926" s="44" t="str">
        <f t="shared" ca="1" si="1381"/>
        <v/>
      </c>
      <c r="N2926" s="44" t="str">
        <f t="shared" ca="1" si="1382"/>
        <v/>
      </c>
      <c r="O2926" s="108" t="str">
        <f t="shared" si="1366"/>
        <v/>
      </c>
      <c r="P2926" s="102" t="str">
        <f t="shared" si="1367"/>
        <v/>
      </c>
      <c r="Q2926" s="102" t="str">
        <f t="shared" si="1368"/>
        <v/>
      </c>
      <c r="R2926" s="120" t="str">
        <f t="shared" si="1369"/>
        <v/>
      </c>
      <c r="S2926" s="54" t="str">
        <f t="shared" si="1370"/>
        <v/>
      </c>
      <c r="T2926" s="5" t="str">
        <f t="shared" si="1371"/>
        <v/>
      </c>
      <c r="U2926" s="152" t="str">
        <f t="shared" si="1354"/>
        <v/>
      </c>
      <c r="V2926" s="152" t="str">
        <f t="shared" si="1355"/>
        <v/>
      </c>
      <c r="W2926" s="153" t="str">
        <f t="shared" si="1356"/>
        <v/>
      </c>
      <c r="X2926" s="153" t="str">
        <f t="shared" si="1357"/>
        <v/>
      </c>
      <c r="Y2926" s="153" t="str">
        <f t="shared" si="1358"/>
        <v/>
      </c>
      <c r="Z2926" s="153" t="str">
        <f t="shared" si="1359"/>
        <v/>
      </c>
      <c r="AA2926" s="152" t="str">
        <f t="shared" si="1360"/>
        <v/>
      </c>
      <c r="AB2926" s="152" t="str">
        <f t="shared" si="1361"/>
        <v/>
      </c>
      <c r="AC2926" s="154" t="str">
        <f t="shared" si="1372"/>
        <v/>
      </c>
      <c r="AD2926" s="154" t="str">
        <f t="shared" si="1373"/>
        <v/>
      </c>
      <c r="AE2926" s="3" t="str">
        <f t="shared" si="1374"/>
        <v/>
      </c>
      <c r="AF2926" s="3" t="str">
        <f t="shared" si="1375"/>
        <v/>
      </c>
      <c r="AG2926" s="3" t="str">
        <f t="shared" si="1376"/>
        <v/>
      </c>
      <c r="AH2926" s="4" t="str">
        <f t="shared" si="1377"/>
        <v/>
      </c>
      <c r="AI2926" s="75" t="str">
        <f t="shared" si="1378"/>
        <v/>
      </c>
      <c r="AJ2926" s="75" t="str">
        <f t="shared" si="1379"/>
        <v/>
      </c>
    </row>
    <row r="2927" spans="1:36" ht="14.25">
      <c r="A2927" s="41" t="str">
        <f t="shared" si="1362"/>
        <v/>
      </c>
      <c r="B2927" s="150" t="str">
        <f>IF(ISNUMBER(A2927),INDEX('MetaTrader Import'!$H$13:$J$5893,TRUNC(((A2927-$A$39+1)-1)/3)+1,MOD((A2927-$A$39+1)-1,3)+1),"")</f>
        <v/>
      </c>
      <c r="C2927" s="43" t="str">
        <f t="shared" si="1363"/>
        <v/>
      </c>
      <c r="D2927" s="43" t="str">
        <f t="shared" ca="1" si="1353"/>
        <v/>
      </c>
      <c r="E2927" s="43" t="str">
        <f t="shared" si="1364"/>
        <v/>
      </c>
      <c r="F2927" s="43" t="str">
        <f t="shared" si="1365"/>
        <v/>
      </c>
      <c r="G2927" s="43" t="str">
        <f>IF(A2927&lt;&gt;"",IF(A2927&lt;Data!$G$11*0.25,$C$13/$G$32,IF(A2927&gt;Data!$G$11*0.25,$C$13,$C$13*10)),"")</f>
        <v/>
      </c>
      <c r="H2927" s="43" t="str">
        <f>IF(A2927&lt;&gt;"",IF(Data!$G$9="constant",$C$13,IF(Data!$G$9="squeeze",G2927,F2927)),"")</f>
        <v/>
      </c>
      <c r="I2927" s="38" t="str">
        <f ca="1">IF(ISNUMBER(A2927),NORMINV(RAND(),0,IF(AND(Data!$G$9="squeeze",A2927&lt;Data!$G$11*0.25),$H$32,1)*$C$30*$C$13)*($C$14*$C$12),"")</f>
        <v/>
      </c>
      <c r="J2927" s="42" t="str">
        <f ca="1">IFERROR(IF(Data!$C$6="Real",B2927,I2927+J2926+($C$14*$C$12)*(NORMINV(RAND(),$C$15,CHOOSE($G$13,$C$13,F2927,G2927)))),"")</f>
        <v/>
      </c>
      <c r="K2927" s="88" t="str">
        <f>IF(ISNUMBER(A2927), IF($G$16="fixed",$G$17,MIN(H2927*Data!$C$7*$C$16*0.5,$C$17*Data!$C$7))*$C$12,"")</f>
        <v/>
      </c>
      <c r="L2927" s="42" t="str">
        <f t="shared" ca="1" si="1380"/>
        <v/>
      </c>
      <c r="M2927" s="44" t="str">
        <f t="shared" ca="1" si="1381"/>
        <v/>
      </c>
      <c r="N2927" s="44" t="str">
        <f t="shared" ca="1" si="1382"/>
        <v/>
      </c>
      <c r="O2927" s="108" t="str">
        <f t="shared" si="1366"/>
        <v/>
      </c>
      <c r="P2927" s="102" t="str">
        <f t="shared" si="1367"/>
        <v/>
      </c>
      <c r="Q2927" s="102" t="str">
        <f t="shared" si="1368"/>
        <v/>
      </c>
      <c r="R2927" s="120" t="str">
        <f t="shared" si="1369"/>
        <v/>
      </c>
      <c r="S2927" s="54" t="str">
        <f t="shared" si="1370"/>
        <v/>
      </c>
      <c r="T2927" s="5" t="str">
        <f t="shared" si="1371"/>
        <v/>
      </c>
      <c r="U2927" s="152" t="str">
        <f t="shared" si="1354"/>
        <v/>
      </c>
      <c r="V2927" s="152" t="str">
        <f t="shared" si="1355"/>
        <v/>
      </c>
      <c r="W2927" s="153" t="str">
        <f t="shared" si="1356"/>
        <v/>
      </c>
      <c r="X2927" s="153" t="str">
        <f t="shared" si="1357"/>
        <v/>
      </c>
      <c r="Y2927" s="153" t="str">
        <f t="shared" si="1358"/>
        <v/>
      </c>
      <c r="Z2927" s="153" t="str">
        <f t="shared" si="1359"/>
        <v/>
      </c>
      <c r="AA2927" s="152" t="str">
        <f t="shared" si="1360"/>
        <v/>
      </c>
      <c r="AB2927" s="152" t="str">
        <f t="shared" si="1361"/>
        <v/>
      </c>
      <c r="AC2927" s="154" t="str">
        <f t="shared" si="1372"/>
        <v/>
      </c>
      <c r="AD2927" s="154" t="str">
        <f t="shared" si="1373"/>
        <v/>
      </c>
      <c r="AE2927" s="3" t="str">
        <f t="shared" si="1374"/>
        <v/>
      </c>
      <c r="AF2927" s="3" t="str">
        <f t="shared" si="1375"/>
        <v/>
      </c>
      <c r="AG2927" s="3" t="str">
        <f t="shared" si="1376"/>
        <v/>
      </c>
      <c r="AH2927" s="4" t="str">
        <f t="shared" si="1377"/>
        <v/>
      </c>
      <c r="AI2927" s="75" t="str">
        <f t="shared" si="1378"/>
        <v/>
      </c>
      <c r="AJ2927" s="75" t="str">
        <f t="shared" si="1379"/>
        <v/>
      </c>
    </row>
    <row r="2928" spans="1:36" ht="14.25">
      <c r="A2928" s="41" t="str">
        <f t="shared" si="1362"/>
        <v/>
      </c>
      <c r="B2928" s="150" t="str">
        <f>IF(ISNUMBER(A2928),INDEX('MetaTrader Import'!$H$13:$J$5893,TRUNC(((A2928-$A$39+1)-1)/3)+1,MOD((A2928-$A$39+1)-1,3)+1),"")</f>
        <v/>
      </c>
      <c r="C2928" s="43" t="str">
        <f t="shared" si="1363"/>
        <v/>
      </c>
      <c r="D2928" s="43" t="str">
        <f t="shared" ca="1" si="1353"/>
        <v/>
      </c>
      <c r="E2928" s="43" t="str">
        <f t="shared" si="1364"/>
        <v/>
      </c>
      <c r="F2928" s="43" t="str">
        <f t="shared" si="1365"/>
        <v/>
      </c>
      <c r="G2928" s="43" t="str">
        <f>IF(A2928&lt;&gt;"",IF(A2928&lt;Data!$G$11*0.25,$C$13/$G$32,IF(A2928&gt;Data!$G$11*0.25,$C$13,$C$13*10)),"")</f>
        <v/>
      </c>
      <c r="H2928" s="43" t="str">
        <f>IF(A2928&lt;&gt;"",IF(Data!$G$9="constant",$C$13,IF(Data!$G$9="squeeze",G2928,F2928)),"")</f>
        <v/>
      </c>
      <c r="I2928" s="38" t="str">
        <f ca="1">IF(ISNUMBER(A2928),NORMINV(RAND(),0,IF(AND(Data!$G$9="squeeze",A2928&lt;Data!$G$11*0.25),$H$32,1)*$C$30*$C$13)*($C$14*$C$12),"")</f>
        <v/>
      </c>
      <c r="J2928" s="42" t="str">
        <f ca="1">IFERROR(IF(Data!$C$6="Real",B2928,I2928+J2927+($C$14*$C$12)*(NORMINV(RAND(),$C$15,CHOOSE($G$13,$C$13,F2928,G2928)))),"")</f>
        <v/>
      </c>
      <c r="K2928" s="88" t="str">
        <f>IF(ISNUMBER(A2928), IF($G$16="fixed",$G$17,MIN(H2928*Data!$C$7*$C$16*0.5,$C$17*Data!$C$7))*$C$12,"")</f>
        <v/>
      </c>
      <c r="L2928" s="42" t="str">
        <f t="shared" ca="1" si="1380"/>
        <v/>
      </c>
      <c r="M2928" s="44" t="str">
        <f t="shared" ca="1" si="1381"/>
        <v/>
      </c>
      <c r="N2928" s="44" t="str">
        <f t="shared" ca="1" si="1382"/>
        <v/>
      </c>
      <c r="O2928" s="108" t="str">
        <f t="shared" si="1366"/>
        <v/>
      </c>
      <c r="P2928" s="102" t="str">
        <f t="shared" si="1367"/>
        <v/>
      </c>
      <c r="Q2928" s="102" t="str">
        <f t="shared" si="1368"/>
        <v/>
      </c>
      <c r="R2928" s="120" t="str">
        <f t="shared" si="1369"/>
        <v/>
      </c>
      <c r="S2928" s="54" t="str">
        <f t="shared" si="1370"/>
        <v/>
      </c>
      <c r="T2928" s="5" t="str">
        <f t="shared" si="1371"/>
        <v/>
      </c>
      <c r="U2928" s="152" t="str">
        <f t="shared" si="1354"/>
        <v/>
      </c>
      <c r="V2928" s="152" t="str">
        <f t="shared" si="1355"/>
        <v/>
      </c>
      <c r="W2928" s="153" t="str">
        <f t="shared" si="1356"/>
        <v/>
      </c>
      <c r="X2928" s="153" t="str">
        <f t="shared" si="1357"/>
        <v/>
      </c>
      <c r="Y2928" s="153" t="str">
        <f t="shared" si="1358"/>
        <v/>
      </c>
      <c r="Z2928" s="153" t="str">
        <f t="shared" si="1359"/>
        <v/>
      </c>
      <c r="AA2928" s="152" t="str">
        <f t="shared" si="1360"/>
        <v/>
      </c>
      <c r="AB2928" s="152" t="str">
        <f t="shared" si="1361"/>
        <v/>
      </c>
      <c r="AC2928" s="154" t="str">
        <f t="shared" si="1372"/>
        <v/>
      </c>
      <c r="AD2928" s="154" t="str">
        <f t="shared" si="1373"/>
        <v/>
      </c>
      <c r="AE2928" s="3" t="str">
        <f t="shared" si="1374"/>
        <v/>
      </c>
      <c r="AF2928" s="3" t="str">
        <f t="shared" si="1375"/>
        <v/>
      </c>
      <c r="AG2928" s="3" t="str">
        <f t="shared" si="1376"/>
        <v/>
      </c>
      <c r="AH2928" s="4" t="str">
        <f t="shared" si="1377"/>
        <v/>
      </c>
      <c r="AI2928" s="75" t="str">
        <f t="shared" si="1378"/>
        <v/>
      </c>
      <c r="AJ2928" s="75" t="str">
        <f t="shared" si="1379"/>
        <v/>
      </c>
    </row>
    <row r="2929" spans="1:36" ht="14.25">
      <c r="A2929" s="41" t="str">
        <f t="shared" si="1362"/>
        <v/>
      </c>
      <c r="B2929" s="150" t="str">
        <f>IF(ISNUMBER(A2929),INDEX('MetaTrader Import'!$H$13:$J$5893,TRUNC(((A2929-$A$39+1)-1)/3)+1,MOD((A2929-$A$39+1)-1,3)+1),"")</f>
        <v/>
      </c>
      <c r="C2929" s="43" t="str">
        <f t="shared" si="1363"/>
        <v/>
      </c>
      <c r="D2929" s="43" t="str">
        <f t="shared" ca="1" si="1353"/>
        <v/>
      </c>
      <c r="E2929" s="43" t="str">
        <f t="shared" si="1364"/>
        <v/>
      </c>
      <c r="F2929" s="43" t="str">
        <f t="shared" si="1365"/>
        <v/>
      </c>
      <c r="G2929" s="43" t="str">
        <f>IF(A2929&lt;&gt;"",IF(A2929&lt;Data!$G$11*0.25,$C$13/$G$32,IF(A2929&gt;Data!$G$11*0.25,$C$13,$C$13*10)),"")</f>
        <v/>
      </c>
      <c r="H2929" s="43" t="str">
        <f>IF(A2929&lt;&gt;"",IF(Data!$G$9="constant",$C$13,IF(Data!$G$9="squeeze",G2929,F2929)),"")</f>
        <v/>
      </c>
      <c r="I2929" s="38" t="str">
        <f ca="1">IF(ISNUMBER(A2929),NORMINV(RAND(),0,IF(AND(Data!$G$9="squeeze",A2929&lt;Data!$G$11*0.25),$H$32,1)*$C$30*$C$13)*($C$14*$C$12),"")</f>
        <v/>
      </c>
      <c r="J2929" s="42" t="str">
        <f ca="1">IFERROR(IF(Data!$C$6="Real",B2929,I2929+J2928+($C$14*$C$12)*(NORMINV(RAND(),$C$15,CHOOSE($G$13,$C$13,F2929,G2929)))),"")</f>
        <v/>
      </c>
      <c r="K2929" s="88" t="str">
        <f>IF(ISNUMBER(A2929), IF($G$16="fixed",$G$17,MIN(H2929*Data!$C$7*$C$16*0.5,$C$17*Data!$C$7))*$C$12,"")</f>
        <v/>
      </c>
      <c r="L2929" s="42" t="str">
        <f t="shared" ca="1" si="1380"/>
        <v/>
      </c>
      <c r="M2929" s="44" t="str">
        <f t="shared" ca="1" si="1381"/>
        <v/>
      </c>
      <c r="N2929" s="44" t="str">
        <f t="shared" ca="1" si="1382"/>
        <v/>
      </c>
      <c r="O2929" s="108" t="str">
        <f t="shared" si="1366"/>
        <v/>
      </c>
      <c r="P2929" s="102" t="str">
        <f t="shared" si="1367"/>
        <v/>
      </c>
      <c r="Q2929" s="102" t="str">
        <f t="shared" si="1368"/>
        <v/>
      </c>
      <c r="R2929" s="120" t="str">
        <f t="shared" si="1369"/>
        <v/>
      </c>
      <c r="S2929" s="54" t="str">
        <f t="shared" si="1370"/>
        <v/>
      </c>
      <c r="T2929" s="5" t="str">
        <f t="shared" si="1371"/>
        <v/>
      </c>
      <c r="U2929" s="152" t="str">
        <f t="shared" si="1354"/>
        <v/>
      </c>
      <c r="V2929" s="152" t="str">
        <f t="shared" si="1355"/>
        <v/>
      </c>
      <c r="W2929" s="153" t="str">
        <f t="shared" si="1356"/>
        <v/>
      </c>
      <c r="X2929" s="153" t="str">
        <f t="shared" si="1357"/>
        <v/>
      </c>
      <c r="Y2929" s="153" t="str">
        <f t="shared" si="1358"/>
        <v/>
      </c>
      <c r="Z2929" s="153" t="str">
        <f t="shared" si="1359"/>
        <v/>
      </c>
      <c r="AA2929" s="152" t="str">
        <f t="shared" si="1360"/>
        <v/>
      </c>
      <c r="AB2929" s="152" t="str">
        <f t="shared" si="1361"/>
        <v/>
      </c>
      <c r="AC2929" s="154" t="str">
        <f t="shared" si="1372"/>
        <v/>
      </c>
      <c r="AD2929" s="154" t="str">
        <f t="shared" si="1373"/>
        <v/>
      </c>
      <c r="AE2929" s="3" t="str">
        <f t="shared" si="1374"/>
        <v/>
      </c>
      <c r="AF2929" s="3" t="str">
        <f t="shared" si="1375"/>
        <v/>
      </c>
      <c r="AG2929" s="3" t="str">
        <f t="shared" si="1376"/>
        <v/>
      </c>
      <c r="AH2929" s="4" t="str">
        <f t="shared" si="1377"/>
        <v/>
      </c>
      <c r="AI2929" s="75" t="str">
        <f t="shared" si="1378"/>
        <v/>
      </c>
      <c r="AJ2929" s="75" t="str">
        <f t="shared" si="1379"/>
        <v/>
      </c>
    </row>
    <row r="2930" spans="1:36" ht="14.25">
      <c r="A2930" s="41" t="str">
        <f t="shared" si="1362"/>
        <v/>
      </c>
      <c r="B2930" s="150" t="str">
        <f>IF(ISNUMBER(A2930),INDEX('MetaTrader Import'!$H$13:$J$5893,TRUNC(((A2930-$A$39+1)-1)/3)+1,MOD((A2930-$A$39+1)-1,3)+1),"")</f>
        <v/>
      </c>
      <c r="C2930" s="43" t="str">
        <f t="shared" si="1363"/>
        <v/>
      </c>
      <c r="D2930" s="43" t="str">
        <f t="shared" ca="1" si="1353"/>
        <v/>
      </c>
      <c r="E2930" s="43" t="str">
        <f t="shared" si="1364"/>
        <v/>
      </c>
      <c r="F2930" s="43" t="str">
        <f t="shared" si="1365"/>
        <v/>
      </c>
      <c r="G2930" s="43" t="str">
        <f>IF(A2930&lt;&gt;"",IF(A2930&lt;Data!$G$11*0.25,$C$13/$G$32,IF(A2930&gt;Data!$G$11*0.25,$C$13,$C$13*10)),"")</f>
        <v/>
      </c>
      <c r="H2930" s="43" t="str">
        <f>IF(A2930&lt;&gt;"",IF(Data!$G$9="constant",$C$13,IF(Data!$G$9="squeeze",G2930,F2930)),"")</f>
        <v/>
      </c>
      <c r="I2930" s="38" t="str">
        <f ca="1">IF(ISNUMBER(A2930),NORMINV(RAND(),0,IF(AND(Data!$G$9="squeeze",A2930&lt;Data!$G$11*0.25),$H$32,1)*$C$30*$C$13)*($C$14*$C$12),"")</f>
        <v/>
      </c>
      <c r="J2930" s="42" t="str">
        <f ca="1">IFERROR(IF(Data!$C$6="Real",B2930,I2930+J2929+($C$14*$C$12)*(NORMINV(RAND(),$C$15,CHOOSE($G$13,$C$13,F2930,G2930)))),"")</f>
        <v/>
      </c>
      <c r="K2930" s="88" t="str">
        <f>IF(ISNUMBER(A2930), IF($G$16="fixed",$G$17,MIN(H2930*Data!$C$7*$C$16*0.5,$C$17*Data!$C$7))*$C$12,"")</f>
        <v/>
      </c>
      <c r="L2930" s="42" t="str">
        <f t="shared" ca="1" si="1380"/>
        <v/>
      </c>
      <c r="M2930" s="44" t="str">
        <f t="shared" ca="1" si="1381"/>
        <v/>
      </c>
      <c r="N2930" s="44" t="str">
        <f t="shared" ca="1" si="1382"/>
        <v/>
      </c>
      <c r="O2930" s="108" t="str">
        <f t="shared" si="1366"/>
        <v/>
      </c>
      <c r="P2930" s="102" t="str">
        <f t="shared" si="1367"/>
        <v/>
      </c>
      <c r="Q2930" s="102" t="str">
        <f t="shared" si="1368"/>
        <v/>
      </c>
      <c r="R2930" s="120" t="str">
        <f t="shared" si="1369"/>
        <v/>
      </c>
      <c r="S2930" s="54" t="str">
        <f t="shared" si="1370"/>
        <v/>
      </c>
      <c r="T2930" s="5" t="str">
        <f t="shared" si="1371"/>
        <v/>
      </c>
      <c r="U2930" s="152" t="str">
        <f t="shared" si="1354"/>
        <v/>
      </c>
      <c r="V2930" s="152" t="str">
        <f t="shared" si="1355"/>
        <v/>
      </c>
      <c r="W2930" s="153" t="str">
        <f t="shared" si="1356"/>
        <v/>
      </c>
      <c r="X2930" s="153" t="str">
        <f t="shared" si="1357"/>
        <v/>
      </c>
      <c r="Y2930" s="153" t="str">
        <f t="shared" si="1358"/>
        <v/>
      </c>
      <c r="Z2930" s="153" t="str">
        <f t="shared" si="1359"/>
        <v/>
      </c>
      <c r="AA2930" s="152" t="str">
        <f t="shared" si="1360"/>
        <v/>
      </c>
      <c r="AB2930" s="152" t="str">
        <f t="shared" si="1361"/>
        <v/>
      </c>
      <c r="AC2930" s="154" t="str">
        <f t="shared" si="1372"/>
        <v/>
      </c>
      <c r="AD2930" s="154" t="str">
        <f t="shared" si="1373"/>
        <v/>
      </c>
      <c r="AE2930" s="3" t="str">
        <f t="shared" si="1374"/>
        <v/>
      </c>
      <c r="AF2930" s="3" t="str">
        <f t="shared" si="1375"/>
        <v/>
      </c>
      <c r="AG2930" s="3" t="str">
        <f t="shared" si="1376"/>
        <v/>
      </c>
      <c r="AH2930" s="4" t="str">
        <f t="shared" si="1377"/>
        <v/>
      </c>
      <c r="AI2930" s="75" t="str">
        <f t="shared" si="1378"/>
        <v/>
      </c>
      <c r="AJ2930" s="75" t="str">
        <f t="shared" si="1379"/>
        <v/>
      </c>
    </row>
    <row r="2931" spans="1:36" ht="14.25">
      <c r="A2931" s="41" t="str">
        <f t="shared" si="1362"/>
        <v/>
      </c>
      <c r="B2931" s="150" t="str">
        <f>IF(ISNUMBER(A2931),INDEX('MetaTrader Import'!$H$13:$J$5893,TRUNC(((A2931-$A$39+1)-1)/3)+1,MOD((A2931-$A$39+1)-1,3)+1),"")</f>
        <v/>
      </c>
      <c r="C2931" s="43" t="str">
        <f t="shared" si="1363"/>
        <v/>
      </c>
      <c r="D2931" s="43" t="str">
        <f t="shared" ca="1" si="1353"/>
        <v/>
      </c>
      <c r="E2931" s="43" t="str">
        <f t="shared" si="1364"/>
        <v/>
      </c>
      <c r="F2931" s="43" t="str">
        <f t="shared" si="1365"/>
        <v/>
      </c>
      <c r="G2931" s="43" t="str">
        <f>IF(A2931&lt;&gt;"",IF(A2931&lt;Data!$G$11*0.25,$C$13/$G$32,IF(A2931&gt;Data!$G$11*0.25,$C$13,$C$13*10)),"")</f>
        <v/>
      </c>
      <c r="H2931" s="43" t="str">
        <f>IF(A2931&lt;&gt;"",IF(Data!$G$9="constant",$C$13,IF(Data!$G$9="squeeze",G2931,F2931)),"")</f>
        <v/>
      </c>
      <c r="I2931" s="38" t="str">
        <f ca="1">IF(ISNUMBER(A2931),NORMINV(RAND(),0,IF(AND(Data!$G$9="squeeze",A2931&lt;Data!$G$11*0.25),$H$32,1)*$C$30*$C$13)*($C$14*$C$12),"")</f>
        <v/>
      </c>
      <c r="J2931" s="42" t="str">
        <f ca="1">IFERROR(IF(Data!$C$6="Real",B2931,I2931+J2930+($C$14*$C$12)*(NORMINV(RAND(),$C$15,CHOOSE($G$13,$C$13,F2931,G2931)))),"")</f>
        <v/>
      </c>
      <c r="K2931" s="88" t="str">
        <f>IF(ISNUMBER(A2931), IF($G$16="fixed",$G$17,MIN(H2931*Data!$C$7*$C$16*0.5,$C$17*Data!$C$7))*$C$12,"")</f>
        <v/>
      </c>
      <c r="L2931" s="42" t="str">
        <f t="shared" ca="1" si="1380"/>
        <v/>
      </c>
      <c r="M2931" s="44" t="str">
        <f t="shared" ca="1" si="1381"/>
        <v/>
      </c>
      <c r="N2931" s="44" t="str">
        <f t="shared" ca="1" si="1382"/>
        <v/>
      </c>
      <c r="O2931" s="108" t="str">
        <f t="shared" si="1366"/>
        <v/>
      </c>
      <c r="P2931" s="102" t="str">
        <f t="shared" si="1367"/>
        <v/>
      </c>
      <c r="Q2931" s="102" t="str">
        <f t="shared" si="1368"/>
        <v/>
      </c>
      <c r="R2931" s="120" t="str">
        <f t="shared" si="1369"/>
        <v/>
      </c>
      <c r="S2931" s="54" t="str">
        <f t="shared" si="1370"/>
        <v/>
      </c>
      <c r="T2931" s="5" t="str">
        <f t="shared" si="1371"/>
        <v/>
      </c>
      <c r="U2931" s="152" t="str">
        <f t="shared" si="1354"/>
        <v/>
      </c>
      <c r="V2931" s="152" t="str">
        <f t="shared" si="1355"/>
        <v/>
      </c>
      <c r="W2931" s="153" t="str">
        <f t="shared" si="1356"/>
        <v/>
      </c>
      <c r="X2931" s="153" t="str">
        <f t="shared" si="1357"/>
        <v/>
      </c>
      <c r="Y2931" s="153" t="str">
        <f t="shared" si="1358"/>
        <v/>
      </c>
      <c r="Z2931" s="153" t="str">
        <f t="shared" si="1359"/>
        <v/>
      </c>
      <c r="AA2931" s="152" t="str">
        <f t="shared" si="1360"/>
        <v/>
      </c>
      <c r="AB2931" s="152" t="str">
        <f t="shared" si="1361"/>
        <v/>
      </c>
      <c r="AC2931" s="154" t="str">
        <f t="shared" si="1372"/>
        <v/>
      </c>
      <c r="AD2931" s="154" t="str">
        <f t="shared" si="1373"/>
        <v/>
      </c>
      <c r="AE2931" s="3" t="str">
        <f t="shared" si="1374"/>
        <v/>
      </c>
      <c r="AF2931" s="3" t="str">
        <f t="shared" si="1375"/>
        <v/>
      </c>
      <c r="AG2931" s="3" t="str">
        <f t="shared" si="1376"/>
        <v/>
      </c>
      <c r="AH2931" s="4" t="str">
        <f t="shared" si="1377"/>
        <v/>
      </c>
      <c r="AI2931" s="75" t="str">
        <f t="shared" si="1378"/>
        <v/>
      </c>
      <c r="AJ2931" s="75" t="str">
        <f t="shared" si="1379"/>
        <v/>
      </c>
    </row>
    <row r="2932" spans="1:36" ht="14.25">
      <c r="A2932" s="41" t="str">
        <f t="shared" si="1362"/>
        <v/>
      </c>
      <c r="B2932" s="150" t="str">
        <f>IF(ISNUMBER(A2932),INDEX('MetaTrader Import'!$H$13:$J$5893,TRUNC(((A2932-$A$39+1)-1)/3)+1,MOD((A2932-$A$39+1)-1,3)+1),"")</f>
        <v/>
      </c>
      <c r="C2932" s="43" t="str">
        <f t="shared" si="1363"/>
        <v/>
      </c>
      <c r="D2932" s="43" t="str">
        <f t="shared" ca="1" si="1353"/>
        <v/>
      </c>
      <c r="E2932" s="43" t="str">
        <f t="shared" si="1364"/>
        <v/>
      </c>
      <c r="F2932" s="43" t="str">
        <f t="shared" si="1365"/>
        <v/>
      </c>
      <c r="G2932" s="43" t="str">
        <f>IF(A2932&lt;&gt;"",IF(A2932&lt;Data!$G$11*0.25,$C$13/$G$32,IF(A2932&gt;Data!$G$11*0.25,$C$13,$C$13*10)),"")</f>
        <v/>
      </c>
      <c r="H2932" s="43" t="str">
        <f>IF(A2932&lt;&gt;"",IF(Data!$G$9="constant",$C$13,IF(Data!$G$9="squeeze",G2932,F2932)),"")</f>
        <v/>
      </c>
      <c r="I2932" s="38" t="str">
        <f ca="1">IF(ISNUMBER(A2932),NORMINV(RAND(),0,IF(AND(Data!$G$9="squeeze",A2932&lt;Data!$G$11*0.25),$H$32,1)*$C$30*$C$13)*($C$14*$C$12),"")</f>
        <v/>
      </c>
      <c r="J2932" s="42" t="str">
        <f ca="1">IFERROR(IF(Data!$C$6="Real",B2932,I2932+J2931+($C$14*$C$12)*(NORMINV(RAND(),$C$15,CHOOSE($G$13,$C$13,F2932,G2932)))),"")</f>
        <v/>
      </c>
      <c r="K2932" s="88" t="str">
        <f>IF(ISNUMBER(A2932), IF($G$16="fixed",$G$17,MIN(H2932*Data!$C$7*$C$16*0.5,$C$17*Data!$C$7))*$C$12,"")</f>
        <v/>
      </c>
      <c r="L2932" s="42" t="str">
        <f t="shared" ca="1" si="1380"/>
        <v/>
      </c>
      <c r="M2932" s="44" t="str">
        <f t="shared" ca="1" si="1381"/>
        <v/>
      </c>
      <c r="N2932" s="44" t="str">
        <f t="shared" ca="1" si="1382"/>
        <v/>
      </c>
      <c r="O2932" s="108" t="str">
        <f t="shared" si="1366"/>
        <v/>
      </c>
      <c r="P2932" s="102" t="str">
        <f t="shared" si="1367"/>
        <v/>
      </c>
      <c r="Q2932" s="102" t="str">
        <f t="shared" si="1368"/>
        <v/>
      </c>
      <c r="R2932" s="120" t="str">
        <f t="shared" si="1369"/>
        <v/>
      </c>
      <c r="S2932" s="54" t="str">
        <f t="shared" si="1370"/>
        <v/>
      </c>
      <c r="T2932" s="5" t="str">
        <f t="shared" si="1371"/>
        <v/>
      </c>
      <c r="U2932" s="152" t="str">
        <f t="shared" si="1354"/>
        <v/>
      </c>
      <c r="V2932" s="152" t="str">
        <f t="shared" si="1355"/>
        <v/>
      </c>
      <c r="W2932" s="153" t="str">
        <f t="shared" si="1356"/>
        <v/>
      </c>
      <c r="X2932" s="153" t="str">
        <f t="shared" si="1357"/>
        <v/>
      </c>
      <c r="Y2932" s="153" t="str">
        <f t="shared" si="1358"/>
        <v/>
      </c>
      <c r="Z2932" s="153" t="str">
        <f t="shared" si="1359"/>
        <v/>
      </c>
      <c r="AA2932" s="152" t="str">
        <f t="shared" si="1360"/>
        <v/>
      </c>
      <c r="AB2932" s="152" t="str">
        <f t="shared" si="1361"/>
        <v/>
      </c>
      <c r="AC2932" s="154" t="str">
        <f t="shared" si="1372"/>
        <v/>
      </c>
      <c r="AD2932" s="154" t="str">
        <f t="shared" si="1373"/>
        <v/>
      </c>
      <c r="AE2932" s="3" t="str">
        <f t="shared" si="1374"/>
        <v/>
      </c>
      <c r="AF2932" s="3" t="str">
        <f t="shared" si="1375"/>
        <v/>
      </c>
      <c r="AG2932" s="3" t="str">
        <f t="shared" si="1376"/>
        <v/>
      </c>
      <c r="AH2932" s="4" t="str">
        <f t="shared" si="1377"/>
        <v/>
      </c>
      <c r="AI2932" s="75" t="str">
        <f t="shared" si="1378"/>
        <v/>
      </c>
      <c r="AJ2932" s="75" t="str">
        <f t="shared" si="1379"/>
        <v/>
      </c>
    </row>
    <row r="2933" spans="1:36" ht="14.25">
      <c r="A2933" s="41" t="str">
        <f t="shared" si="1362"/>
        <v/>
      </c>
      <c r="B2933" s="150" t="str">
        <f>IF(ISNUMBER(A2933),INDEX('MetaTrader Import'!$H$13:$J$5893,TRUNC(((A2933-$A$39+1)-1)/3)+1,MOD((A2933-$A$39+1)-1,3)+1),"")</f>
        <v/>
      </c>
      <c r="C2933" s="43" t="str">
        <f t="shared" si="1363"/>
        <v/>
      </c>
      <c r="D2933" s="43" t="str">
        <f t="shared" ca="1" si="1353"/>
        <v/>
      </c>
      <c r="E2933" s="43" t="str">
        <f t="shared" si="1364"/>
        <v/>
      </c>
      <c r="F2933" s="43" t="str">
        <f t="shared" si="1365"/>
        <v/>
      </c>
      <c r="G2933" s="43" t="str">
        <f>IF(A2933&lt;&gt;"",IF(A2933&lt;Data!$G$11*0.25,$C$13/$G$32,IF(A2933&gt;Data!$G$11*0.25,$C$13,$C$13*10)),"")</f>
        <v/>
      </c>
      <c r="H2933" s="43" t="str">
        <f>IF(A2933&lt;&gt;"",IF(Data!$G$9="constant",$C$13,IF(Data!$G$9="squeeze",G2933,F2933)),"")</f>
        <v/>
      </c>
      <c r="I2933" s="38" t="str">
        <f ca="1">IF(ISNUMBER(A2933),NORMINV(RAND(),0,IF(AND(Data!$G$9="squeeze",A2933&lt;Data!$G$11*0.25),$H$32,1)*$C$30*$C$13)*($C$14*$C$12),"")</f>
        <v/>
      </c>
      <c r="J2933" s="42" t="str">
        <f ca="1">IFERROR(IF(Data!$C$6="Real",B2933,I2933+J2932+($C$14*$C$12)*(NORMINV(RAND(),$C$15,CHOOSE($G$13,$C$13,F2933,G2933)))),"")</f>
        <v/>
      </c>
      <c r="K2933" s="88" t="str">
        <f>IF(ISNUMBER(A2933), IF($G$16="fixed",$G$17,MIN(H2933*Data!$C$7*$C$16*0.5,$C$17*Data!$C$7))*$C$12,"")</f>
        <v/>
      </c>
      <c r="L2933" s="42" t="str">
        <f t="shared" ca="1" si="1380"/>
        <v/>
      </c>
      <c r="M2933" s="44" t="str">
        <f t="shared" ca="1" si="1381"/>
        <v/>
      </c>
      <c r="N2933" s="44" t="str">
        <f t="shared" ca="1" si="1382"/>
        <v/>
      </c>
      <c r="O2933" s="108" t="str">
        <f t="shared" si="1366"/>
        <v/>
      </c>
      <c r="P2933" s="102" t="str">
        <f t="shared" si="1367"/>
        <v/>
      </c>
      <c r="Q2933" s="102" t="str">
        <f t="shared" si="1368"/>
        <v/>
      </c>
      <c r="R2933" s="120" t="str">
        <f t="shared" si="1369"/>
        <v/>
      </c>
      <c r="S2933" s="54" t="str">
        <f t="shared" si="1370"/>
        <v/>
      </c>
      <c r="T2933" s="5" t="str">
        <f t="shared" si="1371"/>
        <v/>
      </c>
      <c r="U2933" s="152" t="str">
        <f t="shared" si="1354"/>
        <v/>
      </c>
      <c r="V2933" s="152" t="str">
        <f t="shared" si="1355"/>
        <v/>
      </c>
      <c r="W2933" s="153" t="str">
        <f t="shared" si="1356"/>
        <v/>
      </c>
      <c r="X2933" s="153" t="str">
        <f t="shared" si="1357"/>
        <v/>
      </c>
      <c r="Y2933" s="153" t="str">
        <f t="shared" si="1358"/>
        <v/>
      </c>
      <c r="Z2933" s="153" t="str">
        <f t="shared" si="1359"/>
        <v/>
      </c>
      <c r="AA2933" s="152" t="str">
        <f t="shared" si="1360"/>
        <v/>
      </c>
      <c r="AB2933" s="152" t="str">
        <f t="shared" si="1361"/>
        <v/>
      </c>
      <c r="AC2933" s="154" t="str">
        <f t="shared" si="1372"/>
        <v/>
      </c>
      <c r="AD2933" s="154" t="str">
        <f t="shared" si="1373"/>
        <v/>
      </c>
      <c r="AE2933" s="3" t="str">
        <f t="shared" si="1374"/>
        <v/>
      </c>
      <c r="AF2933" s="3" t="str">
        <f t="shared" si="1375"/>
        <v/>
      </c>
      <c r="AG2933" s="3" t="str">
        <f t="shared" si="1376"/>
        <v/>
      </c>
      <c r="AH2933" s="4" t="str">
        <f t="shared" si="1377"/>
        <v/>
      </c>
      <c r="AI2933" s="75" t="str">
        <f t="shared" si="1378"/>
        <v/>
      </c>
      <c r="AJ2933" s="75" t="str">
        <f t="shared" si="1379"/>
        <v/>
      </c>
    </row>
    <row r="2934" spans="1:36" ht="14.25">
      <c r="A2934" s="41" t="str">
        <f t="shared" si="1362"/>
        <v/>
      </c>
      <c r="B2934" s="150" t="str">
        <f>IF(ISNUMBER(A2934),INDEX('MetaTrader Import'!$H$13:$J$5893,TRUNC(((A2934-$A$39+1)-1)/3)+1,MOD((A2934-$A$39+1)-1,3)+1),"")</f>
        <v/>
      </c>
      <c r="C2934" s="43" t="str">
        <f t="shared" si="1363"/>
        <v/>
      </c>
      <c r="D2934" s="43" t="str">
        <f t="shared" ca="1" si="1353"/>
        <v/>
      </c>
      <c r="E2934" s="43" t="str">
        <f t="shared" si="1364"/>
        <v/>
      </c>
      <c r="F2934" s="43" t="str">
        <f t="shared" si="1365"/>
        <v/>
      </c>
      <c r="G2934" s="43" t="str">
        <f>IF(A2934&lt;&gt;"",IF(A2934&lt;Data!$G$11*0.25,$C$13/$G$32,IF(A2934&gt;Data!$G$11*0.25,$C$13,$C$13*10)),"")</f>
        <v/>
      </c>
      <c r="H2934" s="43" t="str">
        <f>IF(A2934&lt;&gt;"",IF(Data!$G$9="constant",$C$13,IF(Data!$G$9="squeeze",G2934,F2934)),"")</f>
        <v/>
      </c>
      <c r="I2934" s="38" t="str">
        <f ca="1">IF(ISNUMBER(A2934),NORMINV(RAND(),0,IF(AND(Data!$G$9="squeeze",A2934&lt;Data!$G$11*0.25),$H$32,1)*$C$30*$C$13)*($C$14*$C$12),"")</f>
        <v/>
      </c>
      <c r="J2934" s="42" t="str">
        <f ca="1">IFERROR(IF(Data!$C$6="Real",B2934,I2934+J2933+($C$14*$C$12)*(NORMINV(RAND(),$C$15,CHOOSE($G$13,$C$13,F2934,G2934)))),"")</f>
        <v/>
      </c>
      <c r="K2934" s="88" t="str">
        <f>IF(ISNUMBER(A2934), IF($G$16="fixed",$G$17,MIN(H2934*Data!$C$7*$C$16*0.5,$C$17*Data!$C$7))*$C$12,"")</f>
        <v/>
      </c>
      <c r="L2934" s="42" t="str">
        <f t="shared" ca="1" si="1380"/>
        <v/>
      </c>
      <c r="M2934" s="44" t="str">
        <f t="shared" ca="1" si="1381"/>
        <v/>
      </c>
      <c r="N2934" s="44" t="str">
        <f t="shared" ca="1" si="1382"/>
        <v/>
      </c>
      <c r="O2934" s="108" t="str">
        <f t="shared" si="1366"/>
        <v/>
      </c>
      <c r="P2934" s="102" t="str">
        <f t="shared" si="1367"/>
        <v/>
      </c>
      <c r="Q2934" s="102" t="str">
        <f t="shared" si="1368"/>
        <v/>
      </c>
      <c r="R2934" s="120" t="str">
        <f t="shared" si="1369"/>
        <v/>
      </c>
      <c r="S2934" s="54" t="str">
        <f t="shared" si="1370"/>
        <v/>
      </c>
      <c r="T2934" s="5" t="str">
        <f t="shared" si="1371"/>
        <v/>
      </c>
      <c r="U2934" s="152" t="str">
        <f t="shared" si="1354"/>
        <v/>
      </c>
      <c r="V2934" s="152" t="str">
        <f t="shared" si="1355"/>
        <v/>
      </c>
      <c r="W2934" s="153" t="str">
        <f t="shared" si="1356"/>
        <v/>
      </c>
      <c r="X2934" s="153" t="str">
        <f t="shared" si="1357"/>
        <v/>
      </c>
      <c r="Y2934" s="153" t="str">
        <f t="shared" si="1358"/>
        <v/>
      </c>
      <c r="Z2934" s="153" t="str">
        <f t="shared" si="1359"/>
        <v/>
      </c>
      <c r="AA2934" s="152" t="str">
        <f t="shared" si="1360"/>
        <v/>
      </c>
      <c r="AB2934" s="152" t="str">
        <f t="shared" si="1361"/>
        <v/>
      </c>
      <c r="AC2934" s="154" t="str">
        <f t="shared" si="1372"/>
        <v/>
      </c>
      <c r="AD2934" s="154" t="str">
        <f t="shared" si="1373"/>
        <v/>
      </c>
      <c r="AE2934" s="3" t="str">
        <f t="shared" si="1374"/>
        <v/>
      </c>
      <c r="AF2934" s="3" t="str">
        <f t="shared" si="1375"/>
        <v/>
      </c>
      <c r="AG2934" s="3" t="str">
        <f t="shared" si="1376"/>
        <v/>
      </c>
      <c r="AH2934" s="4" t="str">
        <f t="shared" si="1377"/>
        <v/>
      </c>
      <c r="AI2934" s="75" t="str">
        <f t="shared" si="1378"/>
        <v/>
      </c>
      <c r="AJ2934" s="75" t="str">
        <f t="shared" si="1379"/>
        <v/>
      </c>
    </row>
    <row r="2935" spans="1:36" ht="14.25">
      <c r="A2935" s="41" t="str">
        <f t="shared" si="1362"/>
        <v/>
      </c>
      <c r="B2935" s="150" t="str">
        <f>IF(ISNUMBER(A2935),INDEX('MetaTrader Import'!$H$13:$J$5893,TRUNC(((A2935-$A$39+1)-1)/3)+1,MOD((A2935-$A$39+1)-1,3)+1),"")</f>
        <v/>
      </c>
      <c r="C2935" s="43" t="str">
        <f t="shared" si="1363"/>
        <v/>
      </c>
      <c r="D2935" s="43" t="str">
        <f t="shared" ca="1" si="1353"/>
        <v/>
      </c>
      <c r="E2935" s="43" t="str">
        <f t="shared" si="1364"/>
        <v/>
      </c>
      <c r="F2935" s="43" t="str">
        <f t="shared" si="1365"/>
        <v/>
      </c>
      <c r="G2935" s="43" t="str">
        <f>IF(A2935&lt;&gt;"",IF(A2935&lt;Data!$G$11*0.25,$C$13/$G$32,IF(A2935&gt;Data!$G$11*0.25,$C$13,$C$13*10)),"")</f>
        <v/>
      </c>
      <c r="H2935" s="43" t="str">
        <f>IF(A2935&lt;&gt;"",IF(Data!$G$9="constant",$C$13,IF(Data!$G$9="squeeze",G2935,F2935)),"")</f>
        <v/>
      </c>
      <c r="I2935" s="38" t="str">
        <f ca="1">IF(ISNUMBER(A2935),NORMINV(RAND(),0,IF(AND(Data!$G$9="squeeze",A2935&lt;Data!$G$11*0.25),$H$32,1)*$C$30*$C$13)*($C$14*$C$12),"")</f>
        <v/>
      </c>
      <c r="J2935" s="42" t="str">
        <f ca="1">IFERROR(IF(Data!$C$6="Real",B2935,I2935+J2934+($C$14*$C$12)*(NORMINV(RAND(),$C$15,CHOOSE($G$13,$C$13,F2935,G2935)))),"")</f>
        <v/>
      </c>
      <c r="K2935" s="88" t="str">
        <f>IF(ISNUMBER(A2935), IF($G$16="fixed",$G$17,MIN(H2935*Data!$C$7*$C$16*0.5,$C$17*Data!$C$7))*$C$12,"")</f>
        <v/>
      </c>
      <c r="L2935" s="42" t="str">
        <f t="shared" ca="1" si="1380"/>
        <v/>
      </c>
      <c r="M2935" s="44" t="str">
        <f t="shared" ca="1" si="1381"/>
        <v/>
      </c>
      <c r="N2935" s="44" t="str">
        <f t="shared" ca="1" si="1382"/>
        <v/>
      </c>
      <c r="O2935" s="108" t="str">
        <f t="shared" si="1366"/>
        <v/>
      </c>
      <c r="P2935" s="102" t="str">
        <f t="shared" si="1367"/>
        <v/>
      </c>
      <c r="Q2935" s="102" t="str">
        <f t="shared" si="1368"/>
        <v/>
      </c>
      <c r="R2935" s="120" t="str">
        <f t="shared" si="1369"/>
        <v/>
      </c>
      <c r="S2935" s="54" t="str">
        <f t="shared" si="1370"/>
        <v/>
      </c>
      <c r="T2935" s="5" t="str">
        <f t="shared" si="1371"/>
        <v/>
      </c>
      <c r="U2935" s="152" t="str">
        <f t="shared" si="1354"/>
        <v/>
      </c>
      <c r="V2935" s="152" t="str">
        <f t="shared" si="1355"/>
        <v/>
      </c>
      <c r="W2935" s="153" t="str">
        <f t="shared" si="1356"/>
        <v/>
      </c>
      <c r="X2935" s="153" t="str">
        <f t="shared" si="1357"/>
        <v/>
      </c>
      <c r="Y2935" s="153" t="str">
        <f t="shared" si="1358"/>
        <v/>
      </c>
      <c r="Z2935" s="153" t="str">
        <f t="shared" si="1359"/>
        <v/>
      </c>
      <c r="AA2935" s="152" t="str">
        <f t="shared" si="1360"/>
        <v/>
      </c>
      <c r="AB2935" s="152" t="str">
        <f t="shared" si="1361"/>
        <v/>
      </c>
      <c r="AC2935" s="154" t="str">
        <f t="shared" si="1372"/>
        <v/>
      </c>
      <c r="AD2935" s="154" t="str">
        <f t="shared" si="1373"/>
        <v/>
      </c>
      <c r="AE2935" s="3" t="str">
        <f t="shared" si="1374"/>
        <v/>
      </c>
      <c r="AF2935" s="3" t="str">
        <f t="shared" si="1375"/>
        <v/>
      </c>
      <c r="AG2935" s="3" t="str">
        <f t="shared" si="1376"/>
        <v/>
      </c>
      <c r="AH2935" s="4" t="str">
        <f t="shared" si="1377"/>
        <v/>
      </c>
      <c r="AI2935" s="75" t="str">
        <f t="shared" si="1378"/>
        <v/>
      </c>
      <c r="AJ2935" s="75" t="str">
        <f t="shared" si="1379"/>
        <v/>
      </c>
    </row>
    <row r="2936" spans="1:36" ht="14.25">
      <c r="A2936" s="41" t="str">
        <f t="shared" si="1362"/>
        <v/>
      </c>
      <c r="B2936" s="150" t="str">
        <f>IF(ISNUMBER(A2936),INDEX('MetaTrader Import'!$H$13:$J$5893,TRUNC(((A2936-$A$39+1)-1)/3)+1,MOD((A2936-$A$39+1)-1,3)+1),"")</f>
        <v/>
      </c>
      <c r="C2936" s="43" t="str">
        <f t="shared" si="1363"/>
        <v/>
      </c>
      <c r="D2936" s="43" t="str">
        <f t="shared" ca="1" si="1353"/>
        <v/>
      </c>
      <c r="E2936" s="43" t="str">
        <f t="shared" si="1364"/>
        <v/>
      </c>
      <c r="F2936" s="43" t="str">
        <f t="shared" si="1365"/>
        <v/>
      </c>
      <c r="G2936" s="43" t="str">
        <f>IF(A2936&lt;&gt;"",IF(A2936&lt;Data!$G$11*0.25,$C$13/$G$32,IF(A2936&gt;Data!$G$11*0.25,$C$13,$C$13*10)),"")</f>
        <v/>
      </c>
      <c r="H2936" s="43" t="str">
        <f>IF(A2936&lt;&gt;"",IF(Data!$G$9="constant",$C$13,IF(Data!$G$9="squeeze",G2936,F2936)),"")</f>
        <v/>
      </c>
      <c r="I2936" s="38" t="str">
        <f ca="1">IF(ISNUMBER(A2936),NORMINV(RAND(),0,IF(AND(Data!$G$9="squeeze",A2936&lt;Data!$G$11*0.25),$H$32,1)*$C$30*$C$13)*($C$14*$C$12),"")</f>
        <v/>
      </c>
      <c r="J2936" s="42" t="str">
        <f ca="1">IFERROR(IF(Data!$C$6="Real",B2936,I2936+J2935+($C$14*$C$12)*(NORMINV(RAND(),$C$15,CHOOSE($G$13,$C$13,F2936,G2936)))),"")</f>
        <v/>
      </c>
      <c r="K2936" s="88" t="str">
        <f>IF(ISNUMBER(A2936), IF($G$16="fixed",$G$17,MIN(H2936*Data!$C$7*$C$16*0.5,$C$17*Data!$C$7))*$C$12,"")</f>
        <v/>
      </c>
      <c r="L2936" s="42" t="str">
        <f t="shared" ca="1" si="1380"/>
        <v/>
      </c>
      <c r="M2936" s="44" t="str">
        <f t="shared" ca="1" si="1381"/>
        <v/>
      </c>
      <c r="N2936" s="44" t="str">
        <f t="shared" ca="1" si="1382"/>
        <v/>
      </c>
      <c r="O2936" s="108" t="str">
        <f t="shared" si="1366"/>
        <v/>
      </c>
      <c r="P2936" s="102" t="str">
        <f t="shared" si="1367"/>
        <v/>
      </c>
      <c r="Q2936" s="102" t="str">
        <f t="shared" si="1368"/>
        <v/>
      </c>
      <c r="R2936" s="120" t="str">
        <f t="shared" si="1369"/>
        <v/>
      </c>
      <c r="S2936" s="54" t="str">
        <f t="shared" si="1370"/>
        <v/>
      </c>
      <c r="T2936" s="5" t="str">
        <f t="shared" si="1371"/>
        <v/>
      </c>
      <c r="U2936" s="152" t="str">
        <f t="shared" si="1354"/>
        <v/>
      </c>
      <c r="V2936" s="152" t="str">
        <f t="shared" si="1355"/>
        <v/>
      </c>
      <c r="W2936" s="153" t="str">
        <f t="shared" si="1356"/>
        <v/>
      </c>
      <c r="X2936" s="153" t="str">
        <f t="shared" si="1357"/>
        <v/>
      </c>
      <c r="Y2936" s="153" t="str">
        <f t="shared" si="1358"/>
        <v/>
      </c>
      <c r="Z2936" s="153" t="str">
        <f t="shared" si="1359"/>
        <v/>
      </c>
      <c r="AA2936" s="152" t="str">
        <f t="shared" si="1360"/>
        <v/>
      </c>
      <c r="AB2936" s="152" t="str">
        <f t="shared" si="1361"/>
        <v/>
      </c>
      <c r="AC2936" s="154" t="str">
        <f t="shared" si="1372"/>
        <v/>
      </c>
      <c r="AD2936" s="154" t="str">
        <f t="shared" si="1373"/>
        <v/>
      </c>
      <c r="AE2936" s="3" t="str">
        <f t="shared" si="1374"/>
        <v/>
      </c>
      <c r="AF2936" s="3" t="str">
        <f t="shared" si="1375"/>
        <v/>
      </c>
      <c r="AG2936" s="3" t="str">
        <f t="shared" si="1376"/>
        <v/>
      </c>
      <c r="AH2936" s="4" t="str">
        <f t="shared" si="1377"/>
        <v/>
      </c>
      <c r="AI2936" s="75" t="str">
        <f t="shared" si="1378"/>
        <v/>
      </c>
      <c r="AJ2936" s="75" t="str">
        <f t="shared" si="1379"/>
        <v/>
      </c>
    </row>
    <row r="2937" spans="1:36" ht="14.25">
      <c r="A2937" s="41" t="str">
        <f t="shared" si="1362"/>
        <v/>
      </c>
      <c r="B2937" s="150" t="str">
        <f>IF(ISNUMBER(A2937),INDEX('MetaTrader Import'!$H$13:$J$5893,TRUNC(((A2937-$A$39+1)-1)/3)+1,MOD((A2937-$A$39+1)-1,3)+1),"")</f>
        <v/>
      </c>
      <c r="C2937" s="43" t="str">
        <f t="shared" si="1363"/>
        <v/>
      </c>
      <c r="D2937" s="43" t="str">
        <f t="shared" ca="1" si="1353"/>
        <v/>
      </c>
      <c r="E2937" s="43" t="str">
        <f t="shared" si="1364"/>
        <v/>
      </c>
      <c r="F2937" s="43" t="str">
        <f t="shared" si="1365"/>
        <v/>
      </c>
      <c r="G2937" s="43" t="str">
        <f>IF(A2937&lt;&gt;"",IF(A2937&lt;Data!$G$11*0.25,$C$13/$G$32,IF(A2937&gt;Data!$G$11*0.25,$C$13,$C$13*10)),"")</f>
        <v/>
      </c>
      <c r="H2937" s="43" t="str">
        <f>IF(A2937&lt;&gt;"",IF(Data!$G$9="constant",$C$13,IF(Data!$G$9="squeeze",G2937,F2937)),"")</f>
        <v/>
      </c>
      <c r="I2937" s="38" t="str">
        <f ca="1">IF(ISNUMBER(A2937),NORMINV(RAND(),0,IF(AND(Data!$G$9="squeeze",A2937&lt;Data!$G$11*0.25),$H$32,1)*$C$30*$C$13)*($C$14*$C$12),"")</f>
        <v/>
      </c>
      <c r="J2937" s="42" t="str">
        <f ca="1">IFERROR(IF(Data!$C$6="Real",B2937,I2937+J2936+($C$14*$C$12)*(NORMINV(RAND(),$C$15,CHOOSE($G$13,$C$13,F2937,G2937)))),"")</f>
        <v/>
      </c>
      <c r="K2937" s="88" t="str">
        <f>IF(ISNUMBER(A2937), IF($G$16="fixed",$G$17,MIN(H2937*Data!$C$7*$C$16*0.5,$C$17*Data!$C$7))*$C$12,"")</f>
        <v/>
      </c>
      <c r="L2937" s="42" t="str">
        <f t="shared" ca="1" si="1380"/>
        <v/>
      </c>
      <c r="M2937" s="44" t="str">
        <f t="shared" ca="1" si="1381"/>
        <v/>
      </c>
      <c r="N2937" s="44" t="str">
        <f t="shared" ca="1" si="1382"/>
        <v/>
      </c>
      <c r="O2937" s="108" t="str">
        <f t="shared" si="1366"/>
        <v/>
      </c>
      <c r="P2937" s="102" t="str">
        <f t="shared" si="1367"/>
        <v/>
      </c>
      <c r="Q2937" s="102" t="str">
        <f t="shared" si="1368"/>
        <v/>
      </c>
      <c r="R2937" s="120" t="str">
        <f t="shared" si="1369"/>
        <v/>
      </c>
      <c r="S2937" s="54" t="str">
        <f t="shared" si="1370"/>
        <v/>
      </c>
      <c r="T2937" s="5" t="str">
        <f t="shared" si="1371"/>
        <v/>
      </c>
      <c r="U2937" s="152" t="str">
        <f t="shared" si="1354"/>
        <v/>
      </c>
      <c r="V2937" s="152" t="str">
        <f t="shared" si="1355"/>
        <v/>
      </c>
      <c r="W2937" s="153" t="str">
        <f t="shared" si="1356"/>
        <v/>
      </c>
      <c r="X2937" s="153" t="str">
        <f t="shared" si="1357"/>
        <v/>
      </c>
      <c r="Y2937" s="153" t="str">
        <f t="shared" si="1358"/>
        <v/>
      </c>
      <c r="Z2937" s="153" t="str">
        <f t="shared" si="1359"/>
        <v/>
      </c>
      <c r="AA2937" s="152" t="str">
        <f t="shared" si="1360"/>
        <v/>
      </c>
      <c r="AB2937" s="152" t="str">
        <f t="shared" si="1361"/>
        <v/>
      </c>
      <c r="AC2937" s="154" t="str">
        <f t="shared" si="1372"/>
        <v/>
      </c>
      <c r="AD2937" s="154" t="str">
        <f t="shared" si="1373"/>
        <v/>
      </c>
      <c r="AE2937" s="3" t="str">
        <f t="shared" si="1374"/>
        <v/>
      </c>
      <c r="AF2937" s="3" t="str">
        <f t="shared" si="1375"/>
        <v/>
      </c>
      <c r="AG2937" s="3" t="str">
        <f t="shared" si="1376"/>
        <v/>
      </c>
      <c r="AH2937" s="4" t="str">
        <f t="shared" si="1377"/>
        <v/>
      </c>
      <c r="AI2937" s="75" t="str">
        <f t="shared" si="1378"/>
        <v/>
      </c>
      <c r="AJ2937" s="75" t="str">
        <f t="shared" si="1379"/>
        <v/>
      </c>
    </row>
    <row r="2938" spans="1:36" ht="14.25">
      <c r="A2938" s="41" t="str">
        <f t="shared" si="1362"/>
        <v/>
      </c>
      <c r="B2938" s="150" t="str">
        <f>IF(ISNUMBER(A2938),INDEX('MetaTrader Import'!$H$13:$J$5893,TRUNC(((A2938-$A$39+1)-1)/3)+1,MOD((A2938-$A$39+1)-1,3)+1),"")</f>
        <v/>
      </c>
      <c r="C2938" s="43" t="str">
        <f t="shared" si="1363"/>
        <v/>
      </c>
      <c r="D2938" s="43" t="str">
        <f t="shared" ca="1" si="1353"/>
        <v/>
      </c>
      <c r="E2938" s="43" t="str">
        <f t="shared" si="1364"/>
        <v/>
      </c>
      <c r="F2938" s="43" t="str">
        <f t="shared" si="1365"/>
        <v/>
      </c>
      <c r="G2938" s="43" t="str">
        <f>IF(A2938&lt;&gt;"",IF(A2938&lt;Data!$G$11*0.25,$C$13/$G$32,IF(A2938&gt;Data!$G$11*0.25,$C$13,$C$13*10)),"")</f>
        <v/>
      </c>
      <c r="H2938" s="43" t="str">
        <f>IF(A2938&lt;&gt;"",IF(Data!$G$9="constant",$C$13,IF(Data!$G$9="squeeze",G2938,F2938)),"")</f>
        <v/>
      </c>
      <c r="I2938" s="38" t="str">
        <f ca="1">IF(ISNUMBER(A2938),NORMINV(RAND(),0,IF(AND(Data!$G$9="squeeze",A2938&lt;Data!$G$11*0.25),$H$32,1)*$C$30*$C$13)*($C$14*$C$12),"")</f>
        <v/>
      </c>
      <c r="J2938" s="42" t="str">
        <f ca="1">IFERROR(IF(Data!$C$6="Real",B2938,I2938+J2937+($C$14*$C$12)*(NORMINV(RAND(),$C$15,CHOOSE($G$13,$C$13,F2938,G2938)))),"")</f>
        <v/>
      </c>
      <c r="K2938" s="88" t="str">
        <f>IF(ISNUMBER(A2938), IF($G$16="fixed",$G$17,MIN(H2938*Data!$C$7*$C$16*0.5,$C$17*Data!$C$7))*$C$12,"")</f>
        <v/>
      </c>
      <c r="L2938" s="42" t="str">
        <f t="shared" ca="1" si="1380"/>
        <v/>
      </c>
      <c r="M2938" s="44" t="str">
        <f t="shared" ca="1" si="1381"/>
        <v/>
      </c>
      <c r="N2938" s="44" t="str">
        <f t="shared" ca="1" si="1382"/>
        <v/>
      </c>
      <c r="O2938" s="108" t="str">
        <f t="shared" si="1366"/>
        <v/>
      </c>
      <c r="P2938" s="102" t="str">
        <f t="shared" si="1367"/>
        <v/>
      </c>
      <c r="Q2938" s="102" t="str">
        <f t="shared" si="1368"/>
        <v/>
      </c>
      <c r="R2938" s="120" t="str">
        <f t="shared" si="1369"/>
        <v/>
      </c>
      <c r="S2938" s="54" t="str">
        <f t="shared" si="1370"/>
        <v/>
      </c>
      <c r="T2938" s="5" t="str">
        <f t="shared" si="1371"/>
        <v/>
      </c>
      <c r="U2938" s="152" t="str">
        <f t="shared" si="1354"/>
        <v/>
      </c>
      <c r="V2938" s="152" t="str">
        <f t="shared" si="1355"/>
        <v/>
      </c>
      <c r="W2938" s="153" t="str">
        <f t="shared" si="1356"/>
        <v/>
      </c>
      <c r="X2938" s="153" t="str">
        <f t="shared" si="1357"/>
        <v/>
      </c>
      <c r="Y2938" s="153" t="str">
        <f t="shared" si="1358"/>
        <v/>
      </c>
      <c r="Z2938" s="153" t="str">
        <f t="shared" si="1359"/>
        <v/>
      </c>
      <c r="AA2938" s="152" t="str">
        <f t="shared" si="1360"/>
        <v/>
      </c>
      <c r="AB2938" s="152" t="str">
        <f t="shared" si="1361"/>
        <v/>
      </c>
      <c r="AC2938" s="154" t="str">
        <f t="shared" si="1372"/>
        <v/>
      </c>
      <c r="AD2938" s="154" t="str">
        <f t="shared" si="1373"/>
        <v/>
      </c>
      <c r="AE2938" s="3" t="str">
        <f t="shared" si="1374"/>
        <v/>
      </c>
      <c r="AF2938" s="3" t="str">
        <f t="shared" si="1375"/>
        <v/>
      </c>
      <c r="AG2938" s="3" t="str">
        <f t="shared" si="1376"/>
        <v/>
      </c>
      <c r="AH2938" s="4" t="str">
        <f t="shared" si="1377"/>
        <v/>
      </c>
      <c r="AI2938" s="75" t="str">
        <f t="shared" si="1378"/>
        <v/>
      </c>
      <c r="AJ2938" s="75" t="str">
        <f t="shared" si="1379"/>
        <v/>
      </c>
    </row>
    <row r="2939" spans="1:36" ht="14.25">
      <c r="A2939" s="41" t="str">
        <f t="shared" si="1362"/>
        <v/>
      </c>
      <c r="B2939" s="150" t="str">
        <f>IF(ISNUMBER(A2939),INDEX('MetaTrader Import'!$H$13:$J$5893,TRUNC(((A2939-$A$39+1)-1)/3)+1,MOD((A2939-$A$39+1)-1,3)+1),"")</f>
        <v/>
      </c>
      <c r="C2939" s="43" t="str">
        <f t="shared" si="1363"/>
        <v/>
      </c>
      <c r="D2939" s="43" t="str">
        <f t="shared" ca="1" si="1353"/>
        <v/>
      </c>
      <c r="E2939" s="43" t="str">
        <f t="shared" si="1364"/>
        <v/>
      </c>
      <c r="F2939" s="43" t="str">
        <f t="shared" si="1365"/>
        <v/>
      </c>
      <c r="G2939" s="43" t="str">
        <f>IF(A2939&lt;&gt;"",IF(A2939&lt;Data!$G$11*0.25,$C$13/$G$32,IF(A2939&gt;Data!$G$11*0.25,$C$13,$C$13*10)),"")</f>
        <v/>
      </c>
      <c r="H2939" s="43" t="str">
        <f>IF(A2939&lt;&gt;"",IF(Data!$G$9="constant",$C$13,IF(Data!$G$9="squeeze",G2939,F2939)),"")</f>
        <v/>
      </c>
      <c r="I2939" s="38" t="str">
        <f ca="1">IF(ISNUMBER(A2939),NORMINV(RAND(),0,IF(AND(Data!$G$9="squeeze",A2939&lt;Data!$G$11*0.25),$H$32,1)*$C$30*$C$13)*($C$14*$C$12),"")</f>
        <v/>
      </c>
      <c r="J2939" s="42" t="str">
        <f ca="1">IFERROR(IF(Data!$C$6="Real",B2939,I2939+J2938+($C$14*$C$12)*(NORMINV(RAND(),$C$15,CHOOSE($G$13,$C$13,F2939,G2939)))),"")</f>
        <v/>
      </c>
      <c r="K2939" s="88" t="str">
        <f>IF(ISNUMBER(A2939), IF($G$16="fixed",$G$17,MIN(H2939*Data!$C$7*$C$16*0.5,$C$17*Data!$C$7))*$C$12,"")</f>
        <v/>
      </c>
      <c r="L2939" s="42" t="str">
        <f t="shared" ca="1" si="1380"/>
        <v/>
      </c>
      <c r="M2939" s="44" t="str">
        <f t="shared" ca="1" si="1381"/>
        <v/>
      </c>
      <c r="N2939" s="44" t="str">
        <f t="shared" ca="1" si="1382"/>
        <v/>
      </c>
      <c r="O2939" s="108" t="str">
        <f t="shared" si="1366"/>
        <v/>
      </c>
      <c r="P2939" s="102" t="str">
        <f t="shared" si="1367"/>
        <v/>
      </c>
      <c r="Q2939" s="102" t="str">
        <f t="shared" si="1368"/>
        <v/>
      </c>
      <c r="R2939" s="120" t="str">
        <f t="shared" si="1369"/>
        <v/>
      </c>
      <c r="S2939" s="54" t="str">
        <f t="shared" si="1370"/>
        <v/>
      </c>
      <c r="T2939" s="5" t="str">
        <f t="shared" si="1371"/>
        <v/>
      </c>
      <c r="U2939" s="152" t="str">
        <f t="shared" si="1354"/>
        <v/>
      </c>
      <c r="V2939" s="152" t="str">
        <f t="shared" si="1355"/>
        <v/>
      </c>
      <c r="W2939" s="153" t="str">
        <f t="shared" si="1356"/>
        <v/>
      </c>
      <c r="X2939" s="153" t="str">
        <f t="shared" si="1357"/>
        <v/>
      </c>
      <c r="Y2939" s="153" t="str">
        <f t="shared" si="1358"/>
        <v/>
      </c>
      <c r="Z2939" s="153" t="str">
        <f t="shared" si="1359"/>
        <v/>
      </c>
      <c r="AA2939" s="152" t="str">
        <f t="shared" si="1360"/>
        <v/>
      </c>
      <c r="AB2939" s="152" t="str">
        <f t="shared" si="1361"/>
        <v/>
      </c>
      <c r="AC2939" s="154" t="str">
        <f t="shared" si="1372"/>
        <v/>
      </c>
      <c r="AD2939" s="154" t="str">
        <f t="shared" si="1373"/>
        <v/>
      </c>
      <c r="AE2939" s="3" t="str">
        <f t="shared" si="1374"/>
        <v/>
      </c>
      <c r="AF2939" s="3" t="str">
        <f t="shared" si="1375"/>
        <v/>
      </c>
      <c r="AG2939" s="3" t="str">
        <f t="shared" si="1376"/>
        <v/>
      </c>
      <c r="AH2939" s="4" t="str">
        <f t="shared" si="1377"/>
        <v/>
      </c>
      <c r="AI2939" s="75" t="str">
        <f t="shared" si="1378"/>
        <v/>
      </c>
      <c r="AJ2939" s="75" t="str">
        <f t="shared" si="1379"/>
        <v/>
      </c>
    </row>
    <row r="2940" spans="1:36" ht="14.25">
      <c r="A2940" s="41" t="str">
        <f t="shared" si="1362"/>
        <v/>
      </c>
      <c r="B2940" s="150" t="str">
        <f>IF(ISNUMBER(A2940),INDEX('MetaTrader Import'!$H$13:$J$5893,TRUNC(((A2940-$A$39+1)-1)/3)+1,MOD((A2940-$A$39+1)-1,3)+1),"")</f>
        <v/>
      </c>
      <c r="C2940" s="43" t="str">
        <f t="shared" si="1363"/>
        <v/>
      </c>
      <c r="D2940" s="43" t="str">
        <f t="shared" ca="1" si="1353"/>
        <v/>
      </c>
      <c r="E2940" s="43" t="str">
        <f t="shared" si="1364"/>
        <v/>
      </c>
      <c r="F2940" s="43" t="str">
        <f t="shared" si="1365"/>
        <v/>
      </c>
      <c r="G2940" s="43" t="str">
        <f>IF(A2940&lt;&gt;"",IF(A2940&lt;Data!$G$11*0.25,$C$13/$G$32,IF(A2940&gt;Data!$G$11*0.25,$C$13,$C$13*10)),"")</f>
        <v/>
      </c>
      <c r="H2940" s="43" t="str">
        <f>IF(A2940&lt;&gt;"",IF(Data!$G$9="constant",$C$13,IF(Data!$G$9="squeeze",G2940,F2940)),"")</f>
        <v/>
      </c>
      <c r="I2940" s="38" t="str">
        <f ca="1">IF(ISNUMBER(A2940),NORMINV(RAND(),0,IF(AND(Data!$G$9="squeeze",A2940&lt;Data!$G$11*0.25),$H$32,1)*$C$30*$C$13)*($C$14*$C$12),"")</f>
        <v/>
      </c>
      <c r="J2940" s="42" t="str">
        <f ca="1">IFERROR(IF(Data!$C$6="Real",B2940,I2940+J2939+($C$14*$C$12)*(NORMINV(RAND(),$C$15,CHOOSE($G$13,$C$13,F2940,G2940)))),"")</f>
        <v/>
      </c>
      <c r="K2940" s="88" t="str">
        <f>IF(ISNUMBER(A2940), IF($G$16="fixed",$G$17,MIN(H2940*Data!$C$7*$C$16*0.5,$C$17*Data!$C$7))*$C$12,"")</f>
        <v/>
      </c>
      <c r="L2940" s="42" t="str">
        <f t="shared" ca="1" si="1380"/>
        <v/>
      </c>
      <c r="M2940" s="44" t="str">
        <f t="shared" ca="1" si="1381"/>
        <v/>
      </c>
      <c r="N2940" s="44" t="str">
        <f t="shared" ca="1" si="1382"/>
        <v/>
      </c>
      <c r="O2940" s="108" t="str">
        <f t="shared" si="1366"/>
        <v/>
      </c>
      <c r="P2940" s="102" t="str">
        <f t="shared" si="1367"/>
        <v/>
      </c>
      <c r="Q2940" s="102" t="str">
        <f t="shared" si="1368"/>
        <v/>
      </c>
      <c r="R2940" s="120" t="str">
        <f t="shared" si="1369"/>
        <v/>
      </c>
      <c r="S2940" s="54" t="str">
        <f t="shared" si="1370"/>
        <v/>
      </c>
      <c r="T2940" s="5" t="str">
        <f t="shared" si="1371"/>
        <v/>
      </c>
      <c r="U2940" s="152" t="str">
        <f t="shared" si="1354"/>
        <v/>
      </c>
      <c r="V2940" s="152" t="str">
        <f t="shared" si="1355"/>
        <v/>
      </c>
      <c r="W2940" s="153" t="str">
        <f t="shared" si="1356"/>
        <v/>
      </c>
      <c r="X2940" s="153" t="str">
        <f t="shared" si="1357"/>
        <v/>
      </c>
      <c r="Y2940" s="153" t="str">
        <f t="shared" si="1358"/>
        <v/>
      </c>
      <c r="Z2940" s="153" t="str">
        <f t="shared" si="1359"/>
        <v/>
      </c>
      <c r="AA2940" s="152" t="str">
        <f t="shared" si="1360"/>
        <v/>
      </c>
      <c r="AB2940" s="152" t="str">
        <f t="shared" si="1361"/>
        <v/>
      </c>
      <c r="AC2940" s="154" t="str">
        <f t="shared" si="1372"/>
        <v/>
      </c>
      <c r="AD2940" s="154" t="str">
        <f t="shared" si="1373"/>
        <v/>
      </c>
      <c r="AE2940" s="3" t="str">
        <f t="shared" si="1374"/>
        <v/>
      </c>
      <c r="AF2940" s="3" t="str">
        <f t="shared" si="1375"/>
        <v/>
      </c>
      <c r="AG2940" s="3" t="str">
        <f t="shared" si="1376"/>
        <v/>
      </c>
      <c r="AH2940" s="4" t="str">
        <f t="shared" si="1377"/>
        <v/>
      </c>
      <c r="AI2940" s="75" t="str">
        <f t="shared" si="1378"/>
        <v/>
      </c>
      <c r="AJ2940" s="75" t="str">
        <f t="shared" si="1379"/>
        <v/>
      </c>
    </row>
    <row r="2941" spans="1:36" ht="14.25">
      <c r="A2941" s="41" t="str">
        <f t="shared" si="1362"/>
        <v/>
      </c>
      <c r="B2941" s="150" t="str">
        <f>IF(ISNUMBER(A2941),INDEX('MetaTrader Import'!$H$13:$J$5893,TRUNC(((A2941-$A$39+1)-1)/3)+1,MOD((A2941-$A$39+1)-1,3)+1),"")</f>
        <v/>
      </c>
      <c r="C2941" s="43" t="str">
        <f t="shared" si="1363"/>
        <v/>
      </c>
      <c r="D2941" s="43" t="str">
        <f t="shared" ca="1" si="1353"/>
        <v/>
      </c>
      <c r="E2941" s="43" t="str">
        <f t="shared" si="1364"/>
        <v/>
      </c>
      <c r="F2941" s="43" t="str">
        <f t="shared" si="1365"/>
        <v/>
      </c>
      <c r="G2941" s="43" t="str">
        <f>IF(A2941&lt;&gt;"",IF(A2941&lt;Data!$G$11*0.25,$C$13/$G$32,IF(A2941&gt;Data!$G$11*0.25,$C$13,$C$13*10)),"")</f>
        <v/>
      </c>
      <c r="H2941" s="43" t="str">
        <f>IF(A2941&lt;&gt;"",IF(Data!$G$9="constant",$C$13,IF(Data!$G$9="squeeze",G2941,F2941)),"")</f>
        <v/>
      </c>
      <c r="I2941" s="38" t="str">
        <f ca="1">IF(ISNUMBER(A2941),NORMINV(RAND(),0,IF(AND(Data!$G$9="squeeze",A2941&lt;Data!$G$11*0.25),$H$32,1)*$C$30*$C$13)*($C$14*$C$12),"")</f>
        <v/>
      </c>
      <c r="J2941" s="42" t="str">
        <f ca="1">IFERROR(IF(Data!$C$6="Real",B2941,I2941+J2940+($C$14*$C$12)*(NORMINV(RAND(),$C$15,CHOOSE($G$13,$C$13,F2941,G2941)))),"")</f>
        <v/>
      </c>
      <c r="K2941" s="88" t="str">
        <f>IF(ISNUMBER(A2941), IF($G$16="fixed",$G$17,MIN(H2941*Data!$C$7*$C$16*0.5,$C$17*Data!$C$7))*$C$12,"")</f>
        <v/>
      </c>
      <c r="L2941" s="42" t="str">
        <f t="shared" ca="1" si="1380"/>
        <v/>
      </c>
      <c r="M2941" s="44" t="str">
        <f t="shared" ca="1" si="1381"/>
        <v/>
      </c>
      <c r="N2941" s="44" t="str">
        <f t="shared" ca="1" si="1382"/>
        <v/>
      </c>
      <c r="O2941" s="108" t="str">
        <f t="shared" si="1366"/>
        <v/>
      </c>
      <c r="P2941" s="102" t="str">
        <f t="shared" si="1367"/>
        <v/>
      </c>
      <c r="Q2941" s="102" t="str">
        <f t="shared" si="1368"/>
        <v/>
      </c>
      <c r="R2941" s="120" t="str">
        <f t="shared" si="1369"/>
        <v/>
      </c>
      <c r="S2941" s="54" t="str">
        <f t="shared" si="1370"/>
        <v/>
      </c>
      <c r="T2941" s="5" t="str">
        <f t="shared" si="1371"/>
        <v/>
      </c>
      <c r="U2941" s="152" t="str">
        <f t="shared" si="1354"/>
        <v/>
      </c>
      <c r="V2941" s="152" t="str">
        <f t="shared" si="1355"/>
        <v/>
      </c>
      <c r="W2941" s="153" t="str">
        <f t="shared" si="1356"/>
        <v/>
      </c>
      <c r="X2941" s="153" t="str">
        <f t="shared" si="1357"/>
        <v/>
      </c>
      <c r="Y2941" s="153" t="str">
        <f t="shared" si="1358"/>
        <v/>
      </c>
      <c r="Z2941" s="153" t="str">
        <f t="shared" si="1359"/>
        <v/>
      </c>
      <c r="AA2941" s="152" t="str">
        <f t="shared" si="1360"/>
        <v/>
      </c>
      <c r="AB2941" s="152" t="str">
        <f t="shared" si="1361"/>
        <v/>
      </c>
      <c r="AC2941" s="154" t="str">
        <f t="shared" si="1372"/>
        <v/>
      </c>
      <c r="AD2941" s="154" t="str">
        <f t="shared" si="1373"/>
        <v/>
      </c>
      <c r="AE2941" s="3" t="str">
        <f t="shared" si="1374"/>
        <v/>
      </c>
      <c r="AF2941" s="3" t="str">
        <f t="shared" si="1375"/>
        <v/>
      </c>
      <c r="AG2941" s="3" t="str">
        <f t="shared" si="1376"/>
        <v/>
      </c>
      <c r="AH2941" s="4" t="str">
        <f t="shared" si="1377"/>
        <v/>
      </c>
      <c r="AI2941" s="75" t="str">
        <f t="shared" si="1378"/>
        <v/>
      </c>
      <c r="AJ2941" s="75" t="str">
        <f t="shared" si="1379"/>
        <v/>
      </c>
    </row>
    <row r="2942" spans="1:36" ht="14.25">
      <c r="A2942" s="41" t="str">
        <f t="shared" si="1362"/>
        <v/>
      </c>
      <c r="B2942" s="150" t="str">
        <f>IF(ISNUMBER(A2942),INDEX('MetaTrader Import'!$H$13:$J$5893,TRUNC(((A2942-$A$39+1)-1)/3)+1,MOD((A2942-$A$39+1)-1,3)+1),"")</f>
        <v/>
      </c>
      <c r="C2942" s="43" t="str">
        <f t="shared" si="1363"/>
        <v/>
      </c>
      <c r="D2942" s="43" t="str">
        <f t="shared" ca="1" si="1353"/>
        <v/>
      </c>
      <c r="E2942" s="43" t="str">
        <f t="shared" si="1364"/>
        <v/>
      </c>
      <c r="F2942" s="43" t="str">
        <f t="shared" si="1365"/>
        <v/>
      </c>
      <c r="G2942" s="43" t="str">
        <f>IF(A2942&lt;&gt;"",IF(A2942&lt;Data!$G$11*0.25,$C$13/$G$32,IF(A2942&gt;Data!$G$11*0.25,$C$13,$C$13*10)),"")</f>
        <v/>
      </c>
      <c r="H2942" s="43" t="str">
        <f>IF(A2942&lt;&gt;"",IF(Data!$G$9="constant",$C$13,IF(Data!$G$9="squeeze",G2942,F2942)),"")</f>
        <v/>
      </c>
      <c r="I2942" s="38" t="str">
        <f ca="1">IF(ISNUMBER(A2942),NORMINV(RAND(),0,IF(AND(Data!$G$9="squeeze",A2942&lt;Data!$G$11*0.25),$H$32,1)*$C$30*$C$13)*($C$14*$C$12),"")</f>
        <v/>
      </c>
      <c r="J2942" s="42" t="str">
        <f ca="1">IFERROR(IF(Data!$C$6="Real",B2942,I2942+J2941+($C$14*$C$12)*(NORMINV(RAND(),$C$15,CHOOSE($G$13,$C$13,F2942,G2942)))),"")</f>
        <v/>
      </c>
      <c r="K2942" s="88" t="str">
        <f>IF(ISNUMBER(A2942), IF($G$16="fixed",$G$17,MIN(H2942*Data!$C$7*$C$16*0.5,$C$17*Data!$C$7))*$C$12,"")</f>
        <v/>
      </c>
      <c r="L2942" s="42" t="str">
        <f t="shared" ca="1" si="1380"/>
        <v/>
      </c>
      <c r="M2942" s="44" t="str">
        <f t="shared" ca="1" si="1381"/>
        <v/>
      </c>
      <c r="N2942" s="44" t="str">
        <f t="shared" ca="1" si="1382"/>
        <v/>
      </c>
      <c r="O2942" s="108" t="str">
        <f t="shared" si="1366"/>
        <v/>
      </c>
      <c r="P2942" s="102" t="str">
        <f t="shared" si="1367"/>
        <v/>
      </c>
      <c r="Q2942" s="102" t="str">
        <f t="shared" si="1368"/>
        <v/>
      </c>
      <c r="R2942" s="120" t="str">
        <f t="shared" si="1369"/>
        <v/>
      </c>
      <c r="S2942" s="54" t="str">
        <f t="shared" si="1370"/>
        <v/>
      </c>
      <c r="T2942" s="5" t="str">
        <f t="shared" si="1371"/>
        <v/>
      </c>
      <c r="U2942" s="152" t="str">
        <f t="shared" si="1354"/>
        <v/>
      </c>
      <c r="V2942" s="152" t="str">
        <f t="shared" si="1355"/>
        <v/>
      </c>
      <c r="W2942" s="153" t="str">
        <f t="shared" si="1356"/>
        <v/>
      </c>
      <c r="X2942" s="153" t="str">
        <f t="shared" si="1357"/>
        <v/>
      </c>
      <c r="Y2942" s="153" t="str">
        <f t="shared" si="1358"/>
        <v/>
      </c>
      <c r="Z2942" s="153" t="str">
        <f t="shared" si="1359"/>
        <v/>
      </c>
      <c r="AA2942" s="152" t="str">
        <f t="shared" si="1360"/>
        <v/>
      </c>
      <c r="AB2942" s="152" t="str">
        <f t="shared" si="1361"/>
        <v/>
      </c>
      <c r="AC2942" s="154" t="str">
        <f t="shared" si="1372"/>
        <v/>
      </c>
      <c r="AD2942" s="154" t="str">
        <f t="shared" si="1373"/>
        <v/>
      </c>
      <c r="AE2942" s="3" t="str">
        <f t="shared" si="1374"/>
        <v/>
      </c>
      <c r="AF2942" s="3" t="str">
        <f t="shared" si="1375"/>
        <v/>
      </c>
      <c r="AG2942" s="3" t="str">
        <f t="shared" si="1376"/>
        <v/>
      </c>
      <c r="AH2942" s="4" t="str">
        <f t="shared" si="1377"/>
        <v/>
      </c>
      <c r="AI2942" s="75" t="str">
        <f t="shared" si="1378"/>
        <v/>
      </c>
      <c r="AJ2942" s="75" t="str">
        <f t="shared" si="1379"/>
        <v/>
      </c>
    </row>
    <row r="2943" spans="1:36" ht="14.25">
      <c r="A2943" s="41" t="str">
        <f t="shared" si="1362"/>
        <v/>
      </c>
      <c r="B2943" s="150" t="str">
        <f>IF(ISNUMBER(A2943),INDEX('MetaTrader Import'!$H$13:$J$5893,TRUNC(((A2943-$A$39+1)-1)/3)+1,MOD((A2943-$A$39+1)-1,3)+1),"")</f>
        <v/>
      </c>
      <c r="C2943" s="43" t="str">
        <f t="shared" si="1363"/>
        <v/>
      </c>
      <c r="D2943" s="43" t="str">
        <f t="shared" ca="1" si="1353"/>
        <v/>
      </c>
      <c r="E2943" s="43" t="str">
        <f t="shared" si="1364"/>
        <v/>
      </c>
      <c r="F2943" s="43" t="str">
        <f t="shared" si="1365"/>
        <v/>
      </c>
      <c r="G2943" s="43" t="str">
        <f>IF(A2943&lt;&gt;"",IF(A2943&lt;Data!$G$11*0.25,$C$13/$G$32,IF(A2943&gt;Data!$G$11*0.25,$C$13,$C$13*10)),"")</f>
        <v/>
      </c>
      <c r="H2943" s="43" t="str">
        <f>IF(A2943&lt;&gt;"",IF(Data!$G$9="constant",$C$13,IF(Data!$G$9="squeeze",G2943,F2943)),"")</f>
        <v/>
      </c>
      <c r="I2943" s="38" t="str">
        <f ca="1">IF(ISNUMBER(A2943),NORMINV(RAND(),0,IF(AND(Data!$G$9="squeeze",A2943&lt;Data!$G$11*0.25),$H$32,1)*$C$30*$C$13)*($C$14*$C$12),"")</f>
        <v/>
      </c>
      <c r="J2943" s="42" t="str">
        <f ca="1">IFERROR(IF(Data!$C$6="Real",B2943,I2943+J2942+($C$14*$C$12)*(NORMINV(RAND(),$C$15,CHOOSE($G$13,$C$13,F2943,G2943)))),"")</f>
        <v/>
      </c>
      <c r="K2943" s="88" t="str">
        <f>IF(ISNUMBER(A2943), IF($G$16="fixed",$G$17,MIN(H2943*Data!$C$7*$C$16*0.5,$C$17*Data!$C$7))*$C$12,"")</f>
        <v/>
      </c>
      <c r="L2943" s="42" t="str">
        <f t="shared" ca="1" si="1380"/>
        <v/>
      </c>
      <c r="M2943" s="44" t="str">
        <f t="shared" ca="1" si="1381"/>
        <v/>
      </c>
      <c r="N2943" s="44" t="str">
        <f t="shared" ca="1" si="1382"/>
        <v/>
      </c>
      <c r="O2943" s="108" t="str">
        <f t="shared" si="1366"/>
        <v/>
      </c>
      <c r="P2943" s="102" t="str">
        <f t="shared" si="1367"/>
        <v/>
      </c>
      <c r="Q2943" s="102" t="str">
        <f t="shared" si="1368"/>
        <v/>
      </c>
      <c r="R2943" s="120" t="str">
        <f t="shared" si="1369"/>
        <v/>
      </c>
      <c r="S2943" s="54" t="str">
        <f t="shared" si="1370"/>
        <v/>
      </c>
      <c r="T2943" s="5" t="str">
        <f t="shared" si="1371"/>
        <v/>
      </c>
      <c r="U2943" s="152" t="str">
        <f t="shared" si="1354"/>
        <v/>
      </c>
      <c r="V2943" s="152" t="str">
        <f t="shared" si="1355"/>
        <v/>
      </c>
      <c r="W2943" s="153" t="str">
        <f t="shared" si="1356"/>
        <v/>
      </c>
      <c r="X2943" s="153" t="str">
        <f t="shared" si="1357"/>
        <v/>
      </c>
      <c r="Y2943" s="153" t="str">
        <f t="shared" si="1358"/>
        <v/>
      </c>
      <c r="Z2943" s="153" t="str">
        <f t="shared" si="1359"/>
        <v/>
      </c>
      <c r="AA2943" s="152" t="str">
        <f t="shared" si="1360"/>
        <v/>
      </c>
      <c r="AB2943" s="152" t="str">
        <f t="shared" si="1361"/>
        <v/>
      </c>
      <c r="AC2943" s="154" t="str">
        <f t="shared" si="1372"/>
        <v/>
      </c>
      <c r="AD2943" s="154" t="str">
        <f t="shared" si="1373"/>
        <v/>
      </c>
      <c r="AE2943" s="3" t="str">
        <f t="shared" si="1374"/>
        <v/>
      </c>
      <c r="AF2943" s="3" t="str">
        <f t="shared" si="1375"/>
        <v/>
      </c>
      <c r="AG2943" s="3" t="str">
        <f t="shared" si="1376"/>
        <v/>
      </c>
      <c r="AH2943" s="4" t="str">
        <f t="shared" si="1377"/>
        <v/>
      </c>
      <c r="AI2943" s="75" t="str">
        <f t="shared" si="1378"/>
        <v/>
      </c>
      <c r="AJ2943" s="75" t="str">
        <f t="shared" si="1379"/>
        <v/>
      </c>
    </row>
    <row r="2944" spans="1:36" ht="14.25">
      <c r="A2944" s="41" t="str">
        <f t="shared" si="1362"/>
        <v/>
      </c>
      <c r="B2944" s="150" t="str">
        <f>IF(ISNUMBER(A2944),INDEX('MetaTrader Import'!$H$13:$J$5893,TRUNC(((A2944-$A$39+1)-1)/3)+1,MOD((A2944-$A$39+1)-1,3)+1),"")</f>
        <v/>
      </c>
      <c r="C2944" s="43" t="str">
        <f t="shared" si="1363"/>
        <v/>
      </c>
      <c r="D2944" s="43" t="str">
        <f t="shared" ca="1" si="1353"/>
        <v/>
      </c>
      <c r="E2944" s="43" t="str">
        <f t="shared" si="1364"/>
        <v/>
      </c>
      <c r="F2944" s="43" t="str">
        <f t="shared" si="1365"/>
        <v/>
      </c>
      <c r="G2944" s="43" t="str">
        <f>IF(A2944&lt;&gt;"",IF(A2944&lt;Data!$G$11*0.25,$C$13/$G$32,IF(A2944&gt;Data!$G$11*0.25,$C$13,$C$13*10)),"")</f>
        <v/>
      </c>
      <c r="H2944" s="43" t="str">
        <f>IF(A2944&lt;&gt;"",IF(Data!$G$9="constant",$C$13,IF(Data!$G$9="squeeze",G2944,F2944)),"")</f>
        <v/>
      </c>
      <c r="I2944" s="38" t="str">
        <f ca="1">IF(ISNUMBER(A2944),NORMINV(RAND(),0,IF(AND(Data!$G$9="squeeze",A2944&lt;Data!$G$11*0.25),$H$32,1)*$C$30*$C$13)*($C$14*$C$12),"")</f>
        <v/>
      </c>
      <c r="J2944" s="42" t="str">
        <f ca="1">IFERROR(IF(Data!$C$6="Real",B2944,I2944+J2943+($C$14*$C$12)*(NORMINV(RAND(),$C$15,CHOOSE($G$13,$C$13,F2944,G2944)))),"")</f>
        <v/>
      </c>
      <c r="K2944" s="88" t="str">
        <f>IF(ISNUMBER(A2944), IF($G$16="fixed",$G$17,MIN(H2944*Data!$C$7*$C$16*0.5,$C$17*Data!$C$7))*$C$12,"")</f>
        <v/>
      </c>
      <c r="L2944" s="42" t="str">
        <f t="shared" ca="1" si="1380"/>
        <v/>
      </c>
      <c r="M2944" s="44" t="str">
        <f t="shared" ca="1" si="1381"/>
        <v/>
      </c>
      <c r="N2944" s="44" t="str">
        <f t="shared" ca="1" si="1382"/>
        <v/>
      </c>
      <c r="O2944" s="108" t="str">
        <f t="shared" si="1366"/>
        <v/>
      </c>
      <c r="P2944" s="102" t="str">
        <f t="shared" si="1367"/>
        <v/>
      </c>
      <c r="Q2944" s="102" t="str">
        <f t="shared" si="1368"/>
        <v/>
      </c>
      <c r="R2944" s="120" t="str">
        <f t="shared" si="1369"/>
        <v/>
      </c>
      <c r="S2944" s="54" t="str">
        <f t="shared" si="1370"/>
        <v/>
      </c>
      <c r="T2944" s="5" t="str">
        <f t="shared" si="1371"/>
        <v/>
      </c>
      <c r="U2944" s="152" t="str">
        <f t="shared" si="1354"/>
        <v/>
      </c>
      <c r="V2944" s="152" t="str">
        <f t="shared" si="1355"/>
        <v/>
      </c>
      <c r="W2944" s="153" t="str">
        <f t="shared" si="1356"/>
        <v/>
      </c>
      <c r="X2944" s="153" t="str">
        <f t="shared" si="1357"/>
        <v/>
      </c>
      <c r="Y2944" s="153" t="str">
        <f t="shared" si="1358"/>
        <v/>
      </c>
      <c r="Z2944" s="153" t="str">
        <f t="shared" si="1359"/>
        <v/>
      </c>
      <c r="AA2944" s="152" t="str">
        <f t="shared" si="1360"/>
        <v/>
      </c>
      <c r="AB2944" s="152" t="str">
        <f t="shared" si="1361"/>
        <v/>
      </c>
      <c r="AC2944" s="154" t="str">
        <f t="shared" si="1372"/>
        <v/>
      </c>
      <c r="AD2944" s="154" t="str">
        <f t="shared" si="1373"/>
        <v/>
      </c>
      <c r="AE2944" s="3" t="str">
        <f t="shared" si="1374"/>
        <v/>
      </c>
      <c r="AF2944" s="3" t="str">
        <f t="shared" si="1375"/>
        <v/>
      </c>
      <c r="AG2944" s="3" t="str">
        <f t="shared" si="1376"/>
        <v/>
      </c>
      <c r="AH2944" s="4" t="str">
        <f t="shared" si="1377"/>
        <v/>
      </c>
      <c r="AI2944" s="75" t="str">
        <f t="shared" si="1378"/>
        <v/>
      </c>
      <c r="AJ2944" s="75" t="str">
        <f t="shared" si="1379"/>
        <v/>
      </c>
    </row>
    <row r="2945" spans="1:36" ht="14.25">
      <c r="A2945" s="41" t="str">
        <f t="shared" si="1362"/>
        <v/>
      </c>
      <c r="B2945" s="150" t="str">
        <f>IF(ISNUMBER(A2945),INDEX('MetaTrader Import'!$H$13:$J$5893,TRUNC(((A2945-$A$39+1)-1)/3)+1,MOD((A2945-$A$39+1)-1,3)+1),"")</f>
        <v/>
      </c>
      <c r="C2945" s="43" t="str">
        <f t="shared" si="1363"/>
        <v/>
      </c>
      <c r="D2945" s="43" t="str">
        <f t="shared" ca="1" si="1353"/>
        <v/>
      </c>
      <c r="E2945" s="43" t="str">
        <f t="shared" si="1364"/>
        <v/>
      </c>
      <c r="F2945" s="43" t="str">
        <f t="shared" si="1365"/>
        <v/>
      </c>
      <c r="G2945" s="43" t="str">
        <f>IF(A2945&lt;&gt;"",IF(A2945&lt;Data!$G$11*0.25,$C$13/$G$32,IF(A2945&gt;Data!$G$11*0.25,$C$13,$C$13*10)),"")</f>
        <v/>
      </c>
      <c r="H2945" s="43" t="str">
        <f>IF(A2945&lt;&gt;"",IF(Data!$G$9="constant",$C$13,IF(Data!$G$9="squeeze",G2945,F2945)),"")</f>
        <v/>
      </c>
      <c r="I2945" s="38" t="str">
        <f ca="1">IF(ISNUMBER(A2945),NORMINV(RAND(),0,IF(AND(Data!$G$9="squeeze",A2945&lt;Data!$G$11*0.25),$H$32,1)*$C$30*$C$13)*($C$14*$C$12),"")</f>
        <v/>
      </c>
      <c r="J2945" s="42" t="str">
        <f ca="1">IFERROR(IF(Data!$C$6="Real",B2945,I2945+J2944+($C$14*$C$12)*(NORMINV(RAND(),$C$15,CHOOSE($G$13,$C$13,F2945,G2945)))),"")</f>
        <v/>
      </c>
      <c r="K2945" s="88" t="str">
        <f>IF(ISNUMBER(A2945), IF($G$16="fixed",$G$17,MIN(H2945*Data!$C$7*$C$16*0.5,$C$17*Data!$C$7))*$C$12,"")</f>
        <v/>
      </c>
      <c r="L2945" s="42" t="str">
        <f t="shared" ca="1" si="1380"/>
        <v/>
      </c>
      <c r="M2945" s="44" t="str">
        <f t="shared" ca="1" si="1381"/>
        <v/>
      </c>
      <c r="N2945" s="44" t="str">
        <f t="shared" ca="1" si="1382"/>
        <v/>
      </c>
      <c r="O2945" s="108" t="str">
        <f t="shared" si="1366"/>
        <v/>
      </c>
      <c r="P2945" s="102" t="str">
        <f t="shared" si="1367"/>
        <v/>
      </c>
      <c r="Q2945" s="102" t="str">
        <f t="shared" si="1368"/>
        <v/>
      </c>
      <c r="R2945" s="120" t="str">
        <f t="shared" si="1369"/>
        <v/>
      </c>
      <c r="S2945" s="54" t="str">
        <f t="shared" si="1370"/>
        <v/>
      </c>
      <c r="T2945" s="5" t="str">
        <f t="shared" si="1371"/>
        <v/>
      </c>
      <c r="U2945" s="152" t="str">
        <f t="shared" si="1354"/>
        <v/>
      </c>
      <c r="V2945" s="152" t="str">
        <f t="shared" si="1355"/>
        <v/>
      </c>
      <c r="W2945" s="153" t="str">
        <f t="shared" si="1356"/>
        <v/>
      </c>
      <c r="X2945" s="153" t="str">
        <f t="shared" si="1357"/>
        <v/>
      </c>
      <c r="Y2945" s="153" t="str">
        <f t="shared" si="1358"/>
        <v/>
      </c>
      <c r="Z2945" s="153" t="str">
        <f t="shared" si="1359"/>
        <v/>
      </c>
      <c r="AA2945" s="152" t="str">
        <f t="shared" si="1360"/>
        <v/>
      </c>
      <c r="AB2945" s="152" t="str">
        <f t="shared" si="1361"/>
        <v/>
      </c>
      <c r="AC2945" s="154" t="str">
        <f t="shared" si="1372"/>
        <v/>
      </c>
      <c r="AD2945" s="154" t="str">
        <f t="shared" si="1373"/>
        <v/>
      </c>
      <c r="AE2945" s="3" t="str">
        <f t="shared" si="1374"/>
        <v/>
      </c>
      <c r="AF2945" s="3" t="str">
        <f t="shared" si="1375"/>
        <v/>
      </c>
      <c r="AG2945" s="3" t="str">
        <f t="shared" si="1376"/>
        <v/>
      </c>
      <c r="AH2945" s="4" t="str">
        <f t="shared" si="1377"/>
        <v/>
      </c>
      <c r="AI2945" s="75" t="str">
        <f t="shared" si="1378"/>
        <v/>
      </c>
      <c r="AJ2945" s="75" t="str">
        <f t="shared" si="1379"/>
        <v/>
      </c>
    </row>
    <row r="2946" spans="1:36" ht="14.25">
      <c r="A2946" s="41" t="str">
        <f t="shared" si="1362"/>
        <v/>
      </c>
      <c r="B2946" s="150" t="str">
        <f>IF(ISNUMBER(A2946),INDEX('MetaTrader Import'!$H$13:$J$5893,TRUNC(((A2946-$A$39+1)-1)/3)+1,MOD((A2946-$A$39+1)-1,3)+1),"")</f>
        <v/>
      </c>
      <c r="C2946" s="43" t="str">
        <f t="shared" si="1363"/>
        <v/>
      </c>
      <c r="D2946" s="43" t="str">
        <f t="shared" ca="1" si="1353"/>
        <v/>
      </c>
      <c r="E2946" s="43" t="str">
        <f t="shared" si="1364"/>
        <v/>
      </c>
      <c r="F2946" s="43" t="str">
        <f t="shared" si="1365"/>
        <v/>
      </c>
      <c r="G2946" s="43" t="str">
        <f>IF(A2946&lt;&gt;"",IF(A2946&lt;Data!$G$11*0.25,$C$13/$G$32,IF(A2946&gt;Data!$G$11*0.25,$C$13,$C$13*10)),"")</f>
        <v/>
      </c>
      <c r="H2946" s="43" t="str">
        <f>IF(A2946&lt;&gt;"",IF(Data!$G$9="constant",$C$13,IF(Data!$G$9="squeeze",G2946,F2946)),"")</f>
        <v/>
      </c>
      <c r="I2946" s="38" t="str">
        <f ca="1">IF(ISNUMBER(A2946),NORMINV(RAND(),0,IF(AND(Data!$G$9="squeeze",A2946&lt;Data!$G$11*0.25),$H$32,1)*$C$30*$C$13)*($C$14*$C$12),"")</f>
        <v/>
      </c>
      <c r="J2946" s="42" t="str">
        <f ca="1">IFERROR(IF(Data!$C$6="Real",B2946,I2946+J2945+($C$14*$C$12)*(NORMINV(RAND(),$C$15,CHOOSE($G$13,$C$13,F2946,G2946)))),"")</f>
        <v/>
      </c>
      <c r="K2946" s="88" t="str">
        <f>IF(ISNUMBER(A2946), IF($G$16="fixed",$G$17,MIN(H2946*Data!$C$7*$C$16*0.5,$C$17*Data!$C$7))*$C$12,"")</f>
        <v/>
      </c>
      <c r="L2946" s="42" t="str">
        <f t="shared" ca="1" si="1380"/>
        <v/>
      </c>
      <c r="M2946" s="44" t="str">
        <f t="shared" ca="1" si="1381"/>
        <v/>
      </c>
      <c r="N2946" s="44" t="str">
        <f t="shared" ca="1" si="1382"/>
        <v/>
      </c>
      <c r="O2946" s="108" t="str">
        <f t="shared" si="1366"/>
        <v/>
      </c>
      <c r="P2946" s="102" t="str">
        <f t="shared" si="1367"/>
        <v/>
      </c>
      <c r="Q2946" s="102" t="str">
        <f t="shared" si="1368"/>
        <v/>
      </c>
      <c r="R2946" s="120" t="str">
        <f t="shared" si="1369"/>
        <v/>
      </c>
      <c r="S2946" s="54" t="str">
        <f t="shared" si="1370"/>
        <v/>
      </c>
      <c r="T2946" s="5" t="str">
        <f t="shared" si="1371"/>
        <v/>
      </c>
      <c r="U2946" s="152" t="str">
        <f t="shared" si="1354"/>
        <v/>
      </c>
      <c r="V2946" s="152" t="str">
        <f t="shared" si="1355"/>
        <v/>
      </c>
      <c r="W2946" s="153" t="str">
        <f t="shared" si="1356"/>
        <v/>
      </c>
      <c r="X2946" s="153" t="str">
        <f t="shared" si="1357"/>
        <v/>
      </c>
      <c r="Y2946" s="153" t="str">
        <f t="shared" si="1358"/>
        <v/>
      </c>
      <c r="Z2946" s="153" t="str">
        <f t="shared" si="1359"/>
        <v/>
      </c>
      <c r="AA2946" s="152" t="str">
        <f t="shared" si="1360"/>
        <v/>
      </c>
      <c r="AB2946" s="152" t="str">
        <f t="shared" si="1361"/>
        <v/>
      </c>
      <c r="AC2946" s="154" t="str">
        <f t="shared" si="1372"/>
        <v/>
      </c>
      <c r="AD2946" s="154" t="str">
        <f t="shared" si="1373"/>
        <v/>
      </c>
      <c r="AE2946" s="3" t="str">
        <f t="shared" si="1374"/>
        <v/>
      </c>
      <c r="AF2946" s="3" t="str">
        <f t="shared" si="1375"/>
        <v/>
      </c>
      <c r="AG2946" s="3" t="str">
        <f t="shared" si="1376"/>
        <v/>
      </c>
      <c r="AH2946" s="4" t="str">
        <f t="shared" si="1377"/>
        <v/>
      </c>
      <c r="AI2946" s="75" t="str">
        <f t="shared" si="1378"/>
        <v/>
      </c>
      <c r="AJ2946" s="75" t="str">
        <f t="shared" si="1379"/>
        <v/>
      </c>
    </row>
    <row r="2947" spans="1:36" ht="14.25">
      <c r="A2947" s="41" t="str">
        <f t="shared" si="1362"/>
        <v/>
      </c>
      <c r="B2947" s="150" t="str">
        <f>IF(ISNUMBER(A2947),INDEX('MetaTrader Import'!$H$13:$J$5893,TRUNC(((A2947-$A$39+1)-1)/3)+1,MOD((A2947-$A$39+1)-1,3)+1),"")</f>
        <v/>
      </c>
      <c r="C2947" s="43" t="str">
        <f t="shared" si="1363"/>
        <v/>
      </c>
      <c r="D2947" s="43" t="str">
        <f t="shared" ref="D2947:D3010" ca="1" si="1383">IF(A2947&lt;&gt;"",NORMINV(RAND(),($C$23-C2947)*$C$28,$C$27)+NORMINV(RAND(),IF(RAND()&gt;$C$26,$C$25,0),$C$27),"")</f>
        <v/>
      </c>
      <c r="E2947" s="43" t="str">
        <f t="shared" si="1364"/>
        <v/>
      </c>
      <c r="F2947" s="43" t="str">
        <f t="shared" si="1365"/>
        <v/>
      </c>
      <c r="G2947" s="43" t="str">
        <f>IF(A2947&lt;&gt;"",IF(A2947&lt;Data!$G$11*0.25,$C$13/$G$32,IF(A2947&gt;Data!$G$11*0.25,$C$13,$C$13*10)),"")</f>
        <v/>
      </c>
      <c r="H2947" s="43" t="str">
        <f>IF(A2947&lt;&gt;"",IF(Data!$G$9="constant",$C$13,IF(Data!$G$9="squeeze",G2947,F2947)),"")</f>
        <v/>
      </c>
      <c r="I2947" s="38" t="str">
        <f ca="1">IF(ISNUMBER(A2947),NORMINV(RAND(),0,IF(AND(Data!$G$9="squeeze",A2947&lt;Data!$G$11*0.25),$H$32,1)*$C$30*$C$13)*($C$14*$C$12),"")</f>
        <v/>
      </c>
      <c r="J2947" s="42" t="str">
        <f ca="1">IFERROR(IF(Data!$C$6="Real",B2947,I2947+J2946+($C$14*$C$12)*(NORMINV(RAND(),$C$15,CHOOSE($G$13,$C$13,F2947,G2947)))),"")</f>
        <v/>
      </c>
      <c r="K2947" s="88" t="str">
        <f>IF(ISNUMBER(A2947), IF($G$16="fixed",$G$17,MIN(H2947*Data!$C$7*$C$16*0.5,$C$17*Data!$C$7))*$C$12,"")</f>
        <v/>
      </c>
      <c r="L2947" s="42" t="str">
        <f t="shared" ca="1" si="1380"/>
        <v/>
      </c>
      <c r="M2947" s="44" t="str">
        <f t="shared" ca="1" si="1381"/>
        <v/>
      </c>
      <c r="N2947" s="44" t="str">
        <f t="shared" ca="1" si="1382"/>
        <v/>
      </c>
      <c r="O2947" s="108" t="str">
        <f t="shared" si="1366"/>
        <v/>
      </c>
      <c r="P2947" s="102" t="str">
        <f t="shared" si="1367"/>
        <v/>
      </c>
      <c r="Q2947" s="102" t="str">
        <f t="shared" si="1368"/>
        <v/>
      </c>
      <c r="R2947" s="120" t="str">
        <f t="shared" si="1369"/>
        <v/>
      </c>
      <c r="S2947" s="54" t="str">
        <f t="shared" si="1370"/>
        <v/>
      </c>
      <c r="T2947" s="5" t="str">
        <f t="shared" si="1371"/>
        <v/>
      </c>
      <c r="U2947" s="152" t="str">
        <f t="shared" ref="U2947:U3010" si="1384">IF(NOT(ISNUMBER(T2947)),"",IF(S2947=1,T2947,IF(M2947&gt;U2946,M2947,IF(ISNUMBER(U2946),U2946,""))))</f>
        <v/>
      </c>
      <c r="V2947" s="152" t="str">
        <f t="shared" ref="V2947:V3010" si="1385">IF(NOT(ISNUMBER(T2947)),"",IF(S2947=1,T2947,IF(N2947&lt;V2946,N2947,IF(ISNUMBER(V2946),V2946,""))))</f>
        <v/>
      </c>
      <c r="W2947" s="153" t="str">
        <f t="shared" ref="W2947:W3010" si="1386">IF(NOT(ISNUMBER(T2947)),"",MIN($F$24,IF(TRUNC((U2947-T2947)/$E$24*$G$12)+0&gt;IF(ISNUMBER(W2946),W2946,0),TRUNC((U2947-T2947)/$E$24*$G$12)+0,IF(ISNUMBER(W2946),W2946,0))))</f>
        <v/>
      </c>
      <c r="X2947" s="153" t="str">
        <f t="shared" ref="X2947:X3010" si="1387">IF(NOT(ISNUMBER(T2947)),"",MIN($F$24,IF(-TRUNC((V2947-T2947)/$E$24*$G$12)+0&gt;IF(ISNUMBER(X2946),X2946,0),-TRUNC((V2947-T2947)/$E$24*$G$12)+0,IF(ISNUMBER(X2946),X2946,0))))</f>
        <v/>
      </c>
      <c r="Y2947" s="153" t="str">
        <f t="shared" ref="Y2947:Y3010" si="1388">IF(ISNUMBER(W2947),(IF(W2947=0,0,1))*IF(ABS($I$24)=2,POWER(2,W2947-1),W2947)*SIGN($I$24)*$K$24,"")</f>
        <v/>
      </c>
      <c r="Z2947" s="153" t="str">
        <f t="shared" ref="Z2947:Z3010" si="1389">IF(ISNUMBER(X2947),(IF(X2947=0,0,1))*IF(ABS($I$24)=2,POWER(2,X2947-1),X2947)*SIGN($I$24)*$K$24,"")</f>
        <v/>
      </c>
      <c r="AA2947" s="152" t="str">
        <f t="shared" ref="AA2947:AA3010" si="1390">IF(OR(NOT(ISNUMBER(T2947)),W2947&lt;1),"",IF(OR(NOT(ISNUMBER(W2946)),W2946=0),IF(SIGN(Y2947)=1,M2947,N2947),(Y2946*AA2946+(Y2947-Y2946)*IF(SIGN(Y2947)=1,M2947,N2947))/Y2947))</f>
        <v/>
      </c>
      <c r="AB2947" s="152" t="str">
        <f t="shared" ref="AB2947:AB3010" si="1391">IF(OR(NOT(ISNUMBER(T2947)),X2947&lt;1),"",IF(OR(NOT(ISNUMBER(X2946)),X2946=0),IF(SIGN(Z2947)=1,N2947,M2947),(Z2946*AB2946+(Z2947-Z2946)*IF(SIGN(Z2947)=1,N2947,M2947))/Z2947))</f>
        <v/>
      </c>
      <c r="AC2947" s="154" t="str">
        <f t="shared" si="1372"/>
        <v/>
      </c>
      <c r="AD2947" s="154" t="str">
        <f t="shared" si="1373"/>
        <v/>
      </c>
      <c r="AE2947" s="3" t="str">
        <f t="shared" si="1374"/>
        <v/>
      </c>
      <c r="AF2947" s="3" t="str">
        <f t="shared" si="1375"/>
        <v/>
      </c>
      <c r="AG2947" s="3" t="str">
        <f t="shared" si="1376"/>
        <v/>
      </c>
      <c r="AH2947" s="4" t="str">
        <f t="shared" si="1377"/>
        <v/>
      </c>
      <c r="AI2947" s="75" t="str">
        <f t="shared" si="1378"/>
        <v/>
      </c>
      <c r="AJ2947" s="75" t="str">
        <f t="shared" si="1379"/>
        <v/>
      </c>
    </row>
    <row r="2948" spans="1:36" ht="14.25">
      <c r="A2948" s="41" t="str">
        <f t="shared" ref="A2948:A3011" si="1392">IFERROR(IF(A2947+1&gt;$C$19,"",A2947+1),"")</f>
        <v/>
      </c>
      <c r="B2948" s="150" t="str">
        <f>IF(ISNUMBER(A2948),INDEX('MetaTrader Import'!$H$13:$J$5893,TRUNC(((A2948-$A$39+1)-1)/3)+1,MOD((A2948-$A$39+1)-1,3)+1),"")</f>
        <v/>
      </c>
      <c r="C2948" s="43" t="str">
        <f t="shared" ref="C2948:C3011" si="1393">IF(A2948&lt;&gt;"",E2947,"")</f>
        <v/>
      </c>
      <c r="D2948" s="43" t="str">
        <f t="shared" ca="1" si="1383"/>
        <v/>
      </c>
      <c r="E2948" s="43" t="str">
        <f t="shared" ref="E2948:E3011" si="1394">IF(A2948&lt;&gt;"",C2948+D2948,"")</f>
        <v/>
      </c>
      <c r="F2948" s="43" t="str">
        <f t="shared" ref="F2948:F3011" si="1395">IF(A2948&lt;&gt;"",$C$13*ABS(E2948)/$C$23,"")</f>
        <v/>
      </c>
      <c r="G2948" s="43" t="str">
        <f>IF(A2948&lt;&gt;"",IF(A2948&lt;Data!$G$11*0.25,$C$13/$G$32,IF(A2948&gt;Data!$G$11*0.25,$C$13,$C$13*10)),"")</f>
        <v/>
      </c>
      <c r="H2948" s="43" t="str">
        <f>IF(A2948&lt;&gt;"",IF(Data!$G$9="constant",$C$13,IF(Data!$G$9="squeeze",G2948,F2948)),"")</f>
        <v/>
      </c>
      <c r="I2948" s="38" t="str">
        <f ca="1">IF(ISNUMBER(A2948),NORMINV(RAND(),0,IF(AND(Data!$G$9="squeeze",A2948&lt;Data!$G$11*0.25),$H$32,1)*$C$30*$C$13)*($C$14*$C$12),"")</f>
        <v/>
      </c>
      <c r="J2948" s="42" t="str">
        <f ca="1">IFERROR(IF(Data!$C$6="Real",B2948,I2948+J2947+($C$14*$C$12)*(NORMINV(RAND(),$C$15,CHOOSE($G$13,$C$13,F2948,G2948)))),"")</f>
        <v/>
      </c>
      <c r="K2948" s="88" t="str">
        <f>IF(ISNUMBER(A2948), IF($G$16="fixed",$G$17,MIN(H2948*Data!$C$7*$C$16*0.5,$C$17*Data!$C$7))*$C$12,"")</f>
        <v/>
      </c>
      <c r="L2948" s="42" t="str">
        <f t="shared" ca="1" si="1380"/>
        <v/>
      </c>
      <c r="M2948" s="44" t="str">
        <f t="shared" ca="1" si="1381"/>
        <v/>
      </c>
      <c r="N2948" s="44" t="str">
        <f t="shared" ca="1" si="1382"/>
        <v/>
      </c>
      <c r="O2948" s="108" t="str">
        <f t="shared" ref="O2948:O3011" si="1396">IF(ISNUMBER(A2948),$G$12*SLOPE(L2934:L2948,A2934:A2948),"")</f>
        <v/>
      </c>
      <c r="P2948" s="102" t="str">
        <f t="shared" ref="P2948:P3011" si="1397">IF(ISNUMBER(A2948),STDEV(L2934:L2948)*$G$12,"")</f>
        <v/>
      </c>
      <c r="Q2948" s="102" t="str">
        <f t="shared" ref="Q2948:Q3011" si="1398">IF(ISNUMBER(A2948),SLOPE(P2934:P2948,A2934:A2948),"")</f>
        <v/>
      </c>
      <c r="R2948" s="120" t="str">
        <f t="shared" ref="R2948:R3011" si="1399">IF(ISNUMBER(A2948),R2947+S2947,"")</f>
        <v/>
      </c>
      <c r="S2948" s="54" t="str">
        <f t="shared" ref="S2948:S3011" si="1400">IF(ISNUMBER(A2948),IF(AND(R2948&lt;$M$24,Q2948&lt;$F$28,ABS(O2948)&lt;$F$27,P2948&lt;$F$26,NOT(ISNUMBER(T2947))),1,0),"")</f>
        <v/>
      </c>
      <c r="T2948" s="5" t="str">
        <f t="shared" ref="T2948:T3011" si="1401">IF(ISNUMBER(A2948),IF(S2948=1,L2948,IF(AG2947="Y","",IF(ISNUMBER(T2947),T2947,""))),"")</f>
        <v/>
      </c>
      <c r="U2948" s="152" t="str">
        <f t="shared" si="1384"/>
        <v/>
      </c>
      <c r="V2948" s="152" t="str">
        <f t="shared" si="1385"/>
        <v/>
      </c>
      <c r="W2948" s="153" t="str">
        <f t="shared" si="1386"/>
        <v/>
      </c>
      <c r="X2948" s="153" t="str">
        <f t="shared" si="1387"/>
        <v/>
      </c>
      <c r="Y2948" s="153" t="str">
        <f t="shared" si="1388"/>
        <v/>
      </c>
      <c r="Z2948" s="153" t="str">
        <f t="shared" si="1389"/>
        <v/>
      </c>
      <c r="AA2948" s="152" t="str">
        <f t="shared" si="1390"/>
        <v/>
      </c>
      <c r="AB2948" s="152" t="str">
        <f t="shared" si="1391"/>
        <v/>
      </c>
      <c r="AC2948" s="154" t="str">
        <f t="shared" ref="AC2948:AC3011" si="1402">IFERROR(-SIGN(Y2948)*(AA2948-IF(SIGN(Y2948)=1,N2948,M2948))*$G$12*ABS(Y2948),"")</f>
        <v/>
      </c>
      <c r="AD2948" s="154" t="str">
        <f t="shared" ref="AD2948:AD3011" si="1403">IFERROR(SIGN(Z2948)*(AB2948-IF(SIGN(Z2948)=1,M2948,N2948))*$G$12*ABS(Z2948),"")</f>
        <v/>
      </c>
      <c r="AE2948" s="3" t="str">
        <f t="shared" ref="AE2948:AE3011" si="1404">IF(ISNUMBER(A2948),IFERROR((IF(ISNUMBER(AC2948),AC2948,0)+IF(ISNUMBER(AD2948),AD2948,0))/(ABS(Y2948)+ABS(Z2948)),0),"")</f>
        <v/>
      </c>
      <c r="AF2948" s="3" t="str">
        <f t="shared" ref="AF2948:AF3011" si="1405">IF(ISNUMBER(A2948),IF(ISNUMBER(AC2948),AC2948,0)+IF(ISNUMBER(AD2948),AD2948,0),"")</f>
        <v/>
      </c>
      <c r="AG2948" s="3" t="str">
        <f t="shared" ref="AG2948:AG3011" si="1406">IF(NOT(ISNUMBER(T2948)),"",IF(OR(AF2948&gt;$G$24,AF2948&lt;-$H$24,A2948+1&gt;$C$19),"Y","N"))</f>
        <v/>
      </c>
      <c r="AH2948" s="4" t="str">
        <f t="shared" ref="AH2948:AH3011" si="1407">IF(AG2948="y",AF2948*10*$C$11,"")</f>
        <v/>
      </c>
      <c r="AI2948" s="75" t="str">
        <f t="shared" ref="AI2948:AI3011" si="1408">IF(ISNUMBER(A2948),IF(ISNUMBER(AH2948),AJ2948,AF2948*10*$C$11+AJ2948),"")</f>
        <v/>
      </c>
      <c r="AJ2948" s="75" t="str">
        <f t="shared" ref="AJ2948:AJ3011" si="1409">IF(ISNUMBER(A2948),AJ2947+IF(ISNUMBER(AH2948),AH2948,0),"")</f>
        <v/>
      </c>
    </row>
    <row r="2949" spans="1:36" ht="14.25">
      <c r="A2949" s="41" t="str">
        <f t="shared" si="1392"/>
        <v/>
      </c>
      <c r="B2949" s="150" t="str">
        <f>IF(ISNUMBER(A2949),INDEX('MetaTrader Import'!$H$13:$J$5893,TRUNC(((A2949-$A$39+1)-1)/3)+1,MOD((A2949-$A$39+1)-1,3)+1),"")</f>
        <v/>
      </c>
      <c r="C2949" s="43" t="str">
        <f t="shared" si="1393"/>
        <v/>
      </c>
      <c r="D2949" s="43" t="str">
        <f t="shared" ca="1" si="1383"/>
        <v/>
      </c>
      <c r="E2949" s="43" t="str">
        <f t="shared" si="1394"/>
        <v/>
      </c>
      <c r="F2949" s="43" t="str">
        <f t="shared" si="1395"/>
        <v/>
      </c>
      <c r="G2949" s="43" t="str">
        <f>IF(A2949&lt;&gt;"",IF(A2949&lt;Data!$G$11*0.25,$C$13/$G$32,IF(A2949&gt;Data!$G$11*0.25,$C$13,$C$13*10)),"")</f>
        <v/>
      </c>
      <c r="H2949" s="43" t="str">
        <f>IF(A2949&lt;&gt;"",IF(Data!$G$9="constant",$C$13,IF(Data!$G$9="squeeze",G2949,F2949)),"")</f>
        <v/>
      </c>
      <c r="I2949" s="38" t="str">
        <f ca="1">IF(ISNUMBER(A2949),NORMINV(RAND(),0,IF(AND(Data!$G$9="squeeze",A2949&lt;Data!$G$11*0.25),$H$32,1)*$C$30*$C$13)*($C$14*$C$12),"")</f>
        <v/>
      </c>
      <c r="J2949" s="42" t="str">
        <f ca="1">IFERROR(IF(Data!$C$6="Real",B2949,I2949+J2948+($C$14*$C$12)*(NORMINV(RAND(),$C$15,CHOOSE($G$13,$C$13,F2949,G2949)))),"")</f>
        <v/>
      </c>
      <c r="K2949" s="88" t="str">
        <f>IF(ISNUMBER(A2949), IF($G$16="fixed",$G$17,MIN(H2949*Data!$C$7*$C$16*0.5,$C$17*Data!$C$7))*$C$12,"")</f>
        <v/>
      </c>
      <c r="L2949" s="42" t="str">
        <f t="shared" ca="1" si="1380"/>
        <v/>
      </c>
      <c r="M2949" s="44" t="str">
        <f t="shared" ca="1" si="1381"/>
        <v/>
      </c>
      <c r="N2949" s="44" t="str">
        <f t="shared" ca="1" si="1382"/>
        <v/>
      </c>
      <c r="O2949" s="108" t="str">
        <f t="shared" si="1396"/>
        <v/>
      </c>
      <c r="P2949" s="102" t="str">
        <f t="shared" si="1397"/>
        <v/>
      </c>
      <c r="Q2949" s="102" t="str">
        <f t="shared" si="1398"/>
        <v/>
      </c>
      <c r="R2949" s="120" t="str">
        <f t="shared" si="1399"/>
        <v/>
      </c>
      <c r="S2949" s="54" t="str">
        <f t="shared" si="1400"/>
        <v/>
      </c>
      <c r="T2949" s="5" t="str">
        <f t="shared" si="1401"/>
        <v/>
      </c>
      <c r="U2949" s="152" t="str">
        <f t="shared" si="1384"/>
        <v/>
      </c>
      <c r="V2949" s="152" t="str">
        <f t="shared" si="1385"/>
        <v/>
      </c>
      <c r="W2949" s="153" t="str">
        <f t="shared" si="1386"/>
        <v/>
      </c>
      <c r="X2949" s="153" t="str">
        <f t="shared" si="1387"/>
        <v/>
      </c>
      <c r="Y2949" s="153" t="str">
        <f t="shared" si="1388"/>
        <v/>
      </c>
      <c r="Z2949" s="153" t="str">
        <f t="shared" si="1389"/>
        <v/>
      </c>
      <c r="AA2949" s="152" t="str">
        <f t="shared" si="1390"/>
        <v/>
      </c>
      <c r="AB2949" s="152" t="str">
        <f t="shared" si="1391"/>
        <v/>
      </c>
      <c r="AC2949" s="154" t="str">
        <f t="shared" si="1402"/>
        <v/>
      </c>
      <c r="AD2949" s="154" t="str">
        <f t="shared" si="1403"/>
        <v/>
      </c>
      <c r="AE2949" s="3" t="str">
        <f t="shared" si="1404"/>
        <v/>
      </c>
      <c r="AF2949" s="3" t="str">
        <f t="shared" si="1405"/>
        <v/>
      </c>
      <c r="AG2949" s="3" t="str">
        <f t="shared" si="1406"/>
        <v/>
      </c>
      <c r="AH2949" s="4" t="str">
        <f t="shared" si="1407"/>
        <v/>
      </c>
      <c r="AI2949" s="75" t="str">
        <f t="shared" si="1408"/>
        <v/>
      </c>
      <c r="AJ2949" s="75" t="str">
        <f t="shared" si="1409"/>
        <v/>
      </c>
    </row>
    <row r="2950" spans="1:36" ht="14.25">
      <c r="A2950" s="41" t="str">
        <f t="shared" si="1392"/>
        <v/>
      </c>
      <c r="B2950" s="150" t="str">
        <f>IF(ISNUMBER(A2950),INDEX('MetaTrader Import'!$H$13:$J$5893,TRUNC(((A2950-$A$39+1)-1)/3)+1,MOD((A2950-$A$39+1)-1,3)+1),"")</f>
        <v/>
      </c>
      <c r="C2950" s="43" t="str">
        <f t="shared" si="1393"/>
        <v/>
      </c>
      <c r="D2950" s="43" t="str">
        <f t="shared" ca="1" si="1383"/>
        <v/>
      </c>
      <c r="E2950" s="43" t="str">
        <f t="shared" si="1394"/>
        <v/>
      </c>
      <c r="F2950" s="43" t="str">
        <f t="shared" si="1395"/>
        <v/>
      </c>
      <c r="G2950" s="43" t="str">
        <f>IF(A2950&lt;&gt;"",IF(A2950&lt;Data!$G$11*0.25,$C$13/$G$32,IF(A2950&gt;Data!$G$11*0.25,$C$13,$C$13*10)),"")</f>
        <v/>
      </c>
      <c r="H2950" s="43" t="str">
        <f>IF(A2950&lt;&gt;"",IF(Data!$G$9="constant",$C$13,IF(Data!$G$9="squeeze",G2950,F2950)),"")</f>
        <v/>
      </c>
      <c r="I2950" s="38" t="str">
        <f ca="1">IF(ISNUMBER(A2950),NORMINV(RAND(),0,IF(AND(Data!$G$9="squeeze",A2950&lt;Data!$G$11*0.25),$H$32,1)*$C$30*$C$13)*($C$14*$C$12),"")</f>
        <v/>
      </c>
      <c r="J2950" s="42" t="str">
        <f ca="1">IFERROR(IF(Data!$C$6="Real",B2950,I2950+J2949+($C$14*$C$12)*(NORMINV(RAND(),$C$15,CHOOSE($G$13,$C$13,F2950,G2950)))),"")</f>
        <v/>
      </c>
      <c r="K2950" s="88" t="str">
        <f>IF(ISNUMBER(A2950), IF($G$16="fixed",$G$17,MIN(H2950*Data!$C$7*$C$16*0.5,$C$17*Data!$C$7))*$C$12,"")</f>
        <v/>
      </c>
      <c r="L2950" s="42" t="str">
        <f t="shared" ref="L2950:L3013" ca="1" si="1410">IFERROR(J2950,"")</f>
        <v/>
      </c>
      <c r="M2950" s="44" t="str">
        <f t="shared" ref="M2950:M3013" ca="1" si="1411">IFERROR(L2950+K2950*0.5,"")</f>
        <v/>
      </c>
      <c r="N2950" s="44" t="str">
        <f t="shared" ref="N2950:N3013" ca="1" si="1412">IFERROR(L2950-K2950*0.5,"")</f>
        <v/>
      </c>
      <c r="O2950" s="108" t="str">
        <f t="shared" si="1396"/>
        <v/>
      </c>
      <c r="P2950" s="102" t="str">
        <f t="shared" si="1397"/>
        <v/>
      </c>
      <c r="Q2950" s="102" t="str">
        <f t="shared" si="1398"/>
        <v/>
      </c>
      <c r="R2950" s="120" t="str">
        <f t="shared" si="1399"/>
        <v/>
      </c>
      <c r="S2950" s="54" t="str">
        <f t="shared" si="1400"/>
        <v/>
      </c>
      <c r="T2950" s="5" t="str">
        <f t="shared" si="1401"/>
        <v/>
      </c>
      <c r="U2950" s="152" t="str">
        <f t="shared" si="1384"/>
        <v/>
      </c>
      <c r="V2950" s="152" t="str">
        <f t="shared" si="1385"/>
        <v/>
      </c>
      <c r="W2950" s="153" t="str">
        <f t="shared" si="1386"/>
        <v/>
      </c>
      <c r="X2950" s="153" t="str">
        <f t="shared" si="1387"/>
        <v/>
      </c>
      <c r="Y2950" s="153" t="str">
        <f t="shared" si="1388"/>
        <v/>
      </c>
      <c r="Z2950" s="153" t="str">
        <f t="shared" si="1389"/>
        <v/>
      </c>
      <c r="AA2950" s="152" t="str">
        <f t="shared" si="1390"/>
        <v/>
      </c>
      <c r="AB2950" s="152" t="str">
        <f t="shared" si="1391"/>
        <v/>
      </c>
      <c r="AC2950" s="154" t="str">
        <f t="shared" si="1402"/>
        <v/>
      </c>
      <c r="AD2950" s="154" t="str">
        <f t="shared" si="1403"/>
        <v/>
      </c>
      <c r="AE2950" s="3" t="str">
        <f t="shared" si="1404"/>
        <v/>
      </c>
      <c r="AF2950" s="3" t="str">
        <f t="shared" si="1405"/>
        <v/>
      </c>
      <c r="AG2950" s="3" t="str">
        <f t="shared" si="1406"/>
        <v/>
      </c>
      <c r="AH2950" s="4" t="str">
        <f t="shared" si="1407"/>
        <v/>
      </c>
      <c r="AI2950" s="75" t="str">
        <f t="shared" si="1408"/>
        <v/>
      </c>
      <c r="AJ2950" s="75" t="str">
        <f t="shared" si="1409"/>
        <v/>
      </c>
    </row>
    <row r="2951" spans="1:36" ht="14.25">
      <c r="A2951" s="41" t="str">
        <f t="shared" si="1392"/>
        <v/>
      </c>
      <c r="B2951" s="150" t="str">
        <f>IF(ISNUMBER(A2951),INDEX('MetaTrader Import'!$H$13:$J$5893,TRUNC(((A2951-$A$39+1)-1)/3)+1,MOD((A2951-$A$39+1)-1,3)+1),"")</f>
        <v/>
      </c>
      <c r="C2951" s="43" t="str">
        <f t="shared" si="1393"/>
        <v/>
      </c>
      <c r="D2951" s="43" t="str">
        <f t="shared" ca="1" si="1383"/>
        <v/>
      </c>
      <c r="E2951" s="43" t="str">
        <f t="shared" si="1394"/>
        <v/>
      </c>
      <c r="F2951" s="43" t="str">
        <f t="shared" si="1395"/>
        <v/>
      </c>
      <c r="G2951" s="43" t="str">
        <f>IF(A2951&lt;&gt;"",IF(A2951&lt;Data!$G$11*0.25,$C$13/$G$32,IF(A2951&gt;Data!$G$11*0.25,$C$13,$C$13*10)),"")</f>
        <v/>
      </c>
      <c r="H2951" s="43" t="str">
        <f>IF(A2951&lt;&gt;"",IF(Data!$G$9="constant",$C$13,IF(Data!$G$9="squeeze",G2951,F2951)),"")</f>
        <v/>
      </c>
      <c r="I2951" s="38" t="str">
        <f ca="1">IF(ISNUMBER(A2951),NORMINV(RAND(),0,IF(AND(Data!$G$9="squeeze",A2951&lt;Data!$G$11*0.25),$H$32,1)*$C$30*$C$13)*($C$14*$C$12),"")</f>
        <v/>
      </c>
      <c r="J2951" s="42" t="str">
        <f ca="1">IFERROR(IF(Data!$C$6="Real",B2951,I2951+J2950+($C$14*$C$12)*(NORMINV(RAND(),$C$15,CHOOSE($G$13,$C$13,F2951,G2951)))),"")</f>
        <v/>
      </c>
      <c r="K2951" s="88" t="str">
        <f>IF(ISNUMBER(A2951), IF($G$16="fixed",$G$17,MIN(H2951*Data!$C$7*$C$16*0.5,$C$17*Data!$C$7))*$C$12,"")</f>
        <v/>
      </c>
      <c r="L2951" s="42" t="str">
        <f t="shared" ca="1" si="1410"/>
        <v/>
      </c>
      <c r="M2951" s="44" t="str">
        <f t="shared" ca="1" si="1411"/>
        <v/>
      </c>
      <c r="N2951" s="44" t="str">
        <f t="shared" ca="1" si="1412"/>
        <v/>
      </c>
      <c r="O2951" s="108" t="str">
        <f t="shared" si="1396"/>
        <v/>
      </c>
      <c r="P2951" s="102" t="str">
        <f t="shared" si="1397"/>
        <v/>
      </c>
      <c r="Q2951" s="102" t="str">
        <f t="shared" si="1398"/>
        <v/>
      </c>
      <c r="R2951" s="120" t="str">
        <f t="shared" si="1399"/>
        <v/>
      </c>
      <c r="S2951" s="54" t="str">
        <f t="shared" si="1400"/>
        <v/>
      </c>
      <c r="T2951" s="5" t="str">
        <f t="shared" si="1401"/>
        <v/>
      </c>
      <c r="U2951" s="152" t="str">
        <f t="shared" si="1384"/>
        <v/>
      </c>
      <c r="V2951" s="152" t="str">
        <f t="shared" si="1385"/>
        <v/>
      </c>
      <c r="W2951" s="153" t="str">
        <f t="shared" si="1386"/>
        <v/>
      </c>
      <c r="X2951" s="153" t="str">
        <f t="shared" si="1387"/>
        <v/>
      </c>
      <c r="Y2951" s="153" t="str">
        <f t="shared" si="1388"/>
        <v/>
      </c>
      <c r="Z2951" s="153" t="str">
        <f t="shared" si="1389"/>
        <v/>
      </c>
      <c r="AA2951" s="152" t="str">
        <f t="shared" si="1390"/>
        <v/>
      </c>
      <c r="AB2951" s="152" t="str">
        <f t="shared" si="1391"/>
        <v/>
      </c>
      <c r="AC2951" s="154" t="str">
        <f t="shared" si="1402"/>
        <v/>
      </c>
      <c r="AD2951" s="154" t="str">
        <f t="shared" si="1403"/>
        <v/>
      </c>
      <c r="AE2951" s="3" t="str">
        <f t="shared" si="1404"/>
        <v/>
      </c>
      <c r="AF2951" s="3" t="str">
        <f t="shared" si="1405"/>
        <v/>
      </c>
      <c r="AG2951" s="3" t="str">
        <f t="shared" si="1406"/>
        <v/>
      </c>
      <c r="AH2951" s="4" t="str">
        <f t="shared" si="1407"/>
        <v/>
      </c>
      <c r="AI2951" s="75" t="str">
        <f t="shared" si="1408"/>
        <v/>
      </c>
      <c r="AJ2951" s="75" t="str">
        <f t="shared" si="1409"/>
        <v/>
      </c>
    </row>
    <row r="2952" spans="1:36" ht="14.25">
      <c r="A2952" s="41" t="str">
        <f t="shared" si="1392"/>
        <v/>
      </c>
      <c r="B2952" s="150" t="str">
        <f>IF(ISNUMBER(A2952),INDEX('MetaTrader Import'!$H$13:$J$5893,TRUNC(((A2952-$A$39+1)-1)/3)+1,MOD((A2952-$A$39+1)-1,3)+1),"")</f>
        <v/>
      </c>
      <c r="C2952" s="43" t="str">
        <f t="shared" si="1393"/>
        <v/>
      </c>
      <c r="D2952" s="43" t="str">
        <f t="shared" ca="1" si="1383"/>
        <v/>
      </c>
      <c r="E2952" s="43" t="str">
        <f t="shared" si="1394"/>
        <v/>
      </c>
      <c r="F2952" s="43" t="str">
        <f t="shared" si="1395"/>
        <v/>
      </c>
      <c r="G2952" s="43" t="str">
        <f>IF(A2952&lt;&gt;"",IF(A2952&lt;Data!$G$11*0.25,$C$13/$G$32,IF(A2952&gt;Data!$G$11*0.25,$C$13,$C$13*10)),"")</f>
        <v/>
      </c>
      <c r="H2952" s="43" t="str">
        <f>IF(A2952&lt;&gt;"",IF(Data!$G$9="constant",$C$13,IF(Data!$G$9="squeeze",G2952,F2952)),"")</f>
        <v/>
      </c>
      <c r="I2952" s="38" t="str">
        <f ca="1">IF(ISNUMBER(A2952),NORMINV(RAND(),0,IF(AND(Data!$G$9="squeeze",A2952&lt;Data!$G$11*0.25),$H$32,1)*$C$30*$C$13)*($C$14*$C$12),"")</f>
        <v/>
      </c>
      <c r="J2952" s="42" t="str">
        <f ca="1">IFERROR(IF(Data!$C$6="Real",B2952,I2952+J2951+($C$14*$C$12)*(NORMINV(RAND(),$C$15,CHOOSE($G$13,$C$13,F2952,G2952)))),"")</f>
        <v/>
      </c>
      <c r="K2952" s="88" t="str">
        <f>IF(ISNUMBER(A2952), IF($G$16="fixed",$G$17,MIN(H2952*Data!$C$7*$C$16*0.5,$C$17*Data!$C$7))*$C$12,"")</f>
        <v/>
      </c>
      <c r="L2952" s="42" t="str">
        <f t="shared" ca="1" si="1410"/>
        <v/>
      </c>
      <c r="M2952" s="44" t="str">
        <f t="shared" ca="1" si="1411"/>
        <v/>
      </c>
      <c r="N2952" s="44" t="str">
        <f t="shared" ca="1" si="1412"/>
        <v/>
      </c>
      <c r="O2952" s="108" t="str">
        <f t="shared" si="1396"/>
        <v/>
      </c>
      <c r="P2952" s="102" t="str">
        <f t="shared" si="1397"/>
        <v/>
      </c>
      <c r="Q2952" s="102" t="str">
        <f t="shared" si="1398"/>
        <v/>
      </c>
      <c r="R2952" s="120" t="str">
        <f t="shared" si="1399"/>
        <v/>
      </c>
      <c r="S2952" s="54" t="str">
        <f t="shared" si="1400"/>
        <v/>
      </c>
      <c r="T2952" s="5" t="str">
        <f t="shared" si="1401"/>
        <v/>
      </c>
      <c r="U2952" s="152" t="str">
        <f t="shared" si="1384"/>
        <v/>
      </c>
      <c r="V2952" s="152" t="str">
        <f t="shared" si="1385"/>
        <v/>
      </c>
      <c r="W2952" s="153" t="str">
        <f t="shared" si="1386"/>
        <v/>
      </c>
      <c r="X2952" s="153" t="str">
        <f t="shared" si="1387"/>
        <v/>
      </c>
      <c r="Y2952" s="153" t="str">
        <f t="shared" si="1388"/>
        <v/>
      </c>
      <c r="Z2952" s="153" t="str">
        <f t="shared" si="1389"/>
        <v/>
      </c>
      <c r="AA2952" s="152" t="str">
        <f t="shared" si="1390"/>
        <v/>
      </c>
      <c r="AB2952" s="152" t="str">
        <f t="shared" si="1391"/>
        <v/>
      </c>
      <c r="AC2952" s="154" t="str">
        <f t="shared" si="1402"/>
        <v/>
      </c>
      <c r="AD2952" s="154" t="str">
        <f t="shared" si="1403"/>
        <v/>
      </c>
      <c r="AE2952" s="3" t="str">
        <f t="shared" si="1404"/>
        <v/>
      </c>
      <c r="AF2952" s="3" t="str">
        <f t="shared" si="1405"/>
        <v/>
      </c>
      <c r="AG2952" s="3" t="str">
        <f t="shared" si="1406"/>
        <v/>
      </c>
      <c r="AH2952" s="4" t="str">
        <f t="shared" si="1407"/>
        <v/>
      </c>
      <c r="AI2952" s="75" t="str">
        <f t="shared" si="1408"/>
        <v/>
      </c>
      <c r="AJ2952" s="75" t="str">
        <f t="shared" si="1409"/>
        <v/>
      </c>
    </row>
    <row r="2953" spans="1:36" ht="14.25">
      <c r="A2953" s="41" t="str">
        <f t="shared" si="1392"/>
        <v/>
      </c>
      <c r="B2953" s="150" t="str">
        <f>IF(ISNUMBER(A2953),INDEX('MetaTrader Import'!$H$13:$J$5893,TRUNC(((A2953-$A$39+1)-1)/3)+1,MOD((A2953-$A$39+1)-1,3)+1),"")</f>
        <v/>
      </c>
      <c r="C2953" s="43" t="str">
        <f t="shared" si="1393"/>
        <v/>
      </c>
      <c r="D2953" s="43" t="str">
        <f t="shared" ca="1" si="1383"/>
        <v/>
      </c>
      <c r="E2953" s="43" t="str">
        <f t="shared" si="1394"/>
        <v/>
      </c>
      <c r="F2953" s="43" t="str">
        <f t="shared" si="1395"/>
        <v/>
      </c>
      <c r="G2953" s="43" t="str">
        <f>IF(A2953&lt;&gt;"",IF(A2953&lt;Data!$G$11*0.25,$C$13/$G$32,IF(A2953&gt;Data!$G$11*0.25,$C$13,$C$13*10)),"")</f>
        <v/>
      </c>
      <c r="H2953" s="43" t="str">
        <f>IF(A2953&lt;&gt;"",IF(Data!$G$9="constant",$C$13,IF(Data!$G$9="squeeze",G2953,F2953)),"")</f>
        <v/>
      </c>
      <c r="I2953" s="38" t="str">
        <f ca="1">IF(ISNUMBER(A2953),NORMINV(RAND(),0,IF(AND(Data!$G$9="squeeze",A2953&lt;Data!$G$11*0.25),$H$32,1)*$C$30*$C$13)*($C$14*$C$12),"")</f>
        <v/>
      </c>
      <c r="J2953" s="42" t="str">
        <f ca="1">IFERROR(IF(Data!$C$6="Real",B2953,I2953+J2952+($C$14*$C$12)*(NORMINV(RAND(),$C$15,CHOOSE($G$13,$C$13,F2953,G2953)))),"")</f>
        <v/>
      </c>
      <c r="K2953" s="88" t="str">
        <f>IF(ISNUMBER(A2953), IF($G$16="fixed",$G$17,MIN(H2953*Data!$C$7*$C$16*0.5,$C$17*Data!$C$7))*$C$12,"")</f>
        <v/>
      </c>
      <c r="L2953" s="42" t="str">
        <f t="shared" ca="1" si="1410"/>
        <v/>
      </c>
      <c r="M2953" s="44" t="str">
        <f t="shared" ca="1" si="1411"/>
        <v/>
      </c>
      <c r="N2953" s="44" t="str">
        <f t="shared" ca="1" si="1412"/>
        <v/>
      </c>
      <c r="O2953" s="108" t="str">
        <f t="shared" si="1396"/>
        <v/>
      </c>
      <c r="P2953" s="102" t="str">
        <f t="shared" si="1397"/>
        <v/>
      </c>
      <c r="Q2953" s="102" t="str">
        <f t="shared" si="1398"/>
        <v/>
      </c>
      <c r="R2953" s="120" t="str">
        <f t="shared" si="1399"/>
        <v/>
      </c>
      <c r="S2953" s="54" t="str">
        <f t="shared" si="1400"/>
        <v/>
      </c>
      <c r="T2953" s="5" t="str">
        <f t="shared" si="1401"/>
        <v/>
      </c>
      <c r="U2953" s="152" t="str">
        <f t="shared" si="1384"/>
        <v/>
      </c>
      <c r="V2953" s="152" t="str">
        <f t="shared" si="1385"/>
        <v/>
      </c>
      <c r="W2953" s="153" t="str">
        <f t="shared" si="1386"/>
        <v/>
      </c>
      <c r="X2953" s="153" t="str">
        <f t="shared" si="1387"/>
        <v/>
      </c>
      <c r="Y2953" s="153" t="str">
        <f t="shared" si="1388"/>
        <v/>
      </c>
      <c r="Z2953" s="153" t="str">
        <f t="shared" si="1389"/>
        <v/>
      </c>
      <c r="AA2953" s="152" t="str">
        <f t="shared" si="1390"/>
        <v/>
      </c>
      <c r="AB2953" s="152" t="str">
        <f t="shared" si="1391"/>
        <v/>
      </c>
      <c r="AC2953" s="154" t="str">
        <f t="shared" si="1402"/>
        <v/>
      </c>
      <c r="AD2953" s="154" t="str">
        <f t="shared" si="1403"/>
        <v/>
      </c>
      <c r="AE2953" s="3" t="str">
        <f t="shared" si="1404"/>
        <v/>
      </c>
      <c r="AF2953" s="3" t="str">
        <f t="shared" si="1405"/>
        <v/>
      </c>
      <c r="AG2953" s="3" t="str">
        <f t="shared" si="1406"/>
        <v/>
      </c>
      <c r="AH2953" s="4" t="str">
        <f t="shared" si="1407"/>
        <v/>
      </c>
      <c r="AI2953" s="75" t="str">
        <f t="shared" si="1408"/>
        <v/>
      </c>
      <c r="AJ2953" s="75" t="str">
        <f t="shared" si="1409"/>
        <v/>
      </c>
    </row>
    <row r="2954" spans="1:36" ht="14.25">
      <c r="A2954" s="41" t="str">
        <f t="shared" si="1392"/>
        <v/>
      </c>
      <c r="B2954" s="150" t="str">
        <f>IF(ISNUMBER(A2954),INDEX('MetaTrader Import'!$H$13:$J$5893,TRUNC(((A2954-$A$39+1)-1)/3)+1,MOD((A2954-$A$39+1)-1,3)+1),"")</f>
        <v/>
      </c>
      <c r="C2954" s="43" t="str">
        <f t="shared" si="1393"/>
        <v/>
      </c>
      <c r="D2954" s="43" t="str">
        <f t="shared" ca="1" si="1383"/>
        <v/>
      </c>
      <c r="E2954" s="43" t="str">
        <f t="shared" si="1394"/>
        <v/>
      </c>
      <c r="F2954" s="43" t="str">
        <f t="shared" si="1395"/>
        <v/>
      </c>
      <c r="G2954" s="43" t="str">
        <f>IF(A2954&lt;&gt;"",IF(A2954&lt;Data!$G$11*0.25,$C$13/$G$32,IF(A2954&gt;Data!$G$11*0.25,$C$13,$C$13*10)),"")</f>
        <v/>
      </c>
      <c r="H2954" s="43" t="str">
        <f>IF(A2954&lt;&gt;"",IF(Data!$G$9="constant",$C$13,IF(Data!$G$9="squeeze",G2954,F2954)),"")</f>
        <v/>
      </c>
      <c r="I2954" s="38" t="str">
        <f ca="1">IF(ISNUMBER(A2954),NORMINV(RAND(),0,IF(AND(Data!$G$9="squeeze",A2954&lt;Data!$G$11*0.25),$H$32,1)*$C$30*$C$13)*($C$14*$C$12),"")</f>
        <v/>
      </c>
      <c r="J2954" s="42" t="str">
        <f ca="1">IFERROR(IF(Data!$C$6="Real",B2954,I2954+J2953+($C$14*$C$12)*(NORMINV(RAND(),$C$15,CHOOSE($G$13,$C$13,F2954,G2954)))),"")</f>
        <v/>
      </c>
      <c r="K2954" s="88" t="str">
        <f>IF(ISNUMBER(A2954), IF($G$16="fixed",$G$17,MIN(H2954*Data!$C$7*$C$16*0.5,$C$17*Data!$C$7))*$C$12,"")</f>
        <v/>
      </c>
      <c r="L2954" s="42" t="str">
        <f t="shared" ca="1" si="1410"/>
        <v/>
      </c>
      <c r="M2954" s="44" t="str">
        <f t="shared" ca="1" si="1411"/>
        <v/>
      </c>
      <c r="N2954" s="44" t="str">
        <f t="shared" ca="1" si="1412"/>
        <v/>
      </c>
      <c r="O2954" s="108" t="str">
        <f t="shared" si="1396"/>
        <v/>
      </c>
      <c r="P2954" s="102" t="str">
        <f t="shared" si="1397"/>
        <v/>
      </c>
      <c r="Q2954" s="102" t="str">
        <f t="shared" si="1398"/>
        <v/>
      </c>
      <c r="R2954" s="120" t="str">
        <f t="shared" si="1399"/>
        <v/>
      </c>
      <c r="S2954" s="54" t="str">
        <f t="shared" si="1400"/>
        <v/>
      </c>
      <c r="T2954" s="5" t="str">
        <f t="shared" si="1401"/>
        <v/>
      </c>
      <c r="U2954" s="152" t="str">
        <f t="shared" si="1384"/>
        <v/>
      </c>
      <c r="V2954" s="152" t="str">
        <f t="shared" si="1385"/>
        <v/>
      </c>
      <c r="W2954" s="153" t="str">
        <f t="shared" si="1386"/>
        <v/>
      </c>
      <c r="X2954" s="153" t="str">
        <f t="shared" si="1387"/>
        <v/>
      </c>
      <c r="Y2954" s="153" t="str">
        <f t="shared" si="1388"/>
        <v/>
      </c>
      <c r="Z2954" s="153" t="str">
        <f t="shared" si="1389"/>
        <v/>
      </c>
      <c r="AA2954" s="152" t="str">
        <f t="shared" si="1390"/>
        <v/>
      </c>
      <c r="AB2954" s="152" t="str">
        <f t="shared" si="1391"/>
        <v/>
      </c>
      <c r="AC2954" s="154" t="str">
        <f t="shared" si="1402"/>
        <v/>
      </c>
      <c r="AD2954" s="154" t="str">
        <f t="shared" si="1403"/>
        <v/>
      </c>
      <c r="AE2954" s="3" t="str">
        <f t="shared" si="1404"/>
        <v/>
      </c>
      <c r="AF2954" s="3" t="str">
        <f t="shared" si="1405"/>
        <v/>
      </c>
      <c r="AG2954" s="3" t="str">
        <f t="shared" si="1406"/>
        <v/>
      </c>
      <c r="AH2954" s="4" t="str">
        <f t="shared" si="1407"/>
        <v/>
      </c>
      <c r="AI2954" s="75" t="str">
        <f t="shared" si="1408"/>
        <v/>
      </c>
      <c r="AJ2954" s="75" t="str">
        <f t="shared" si="1409"/>
        <v/>
      </c>
    </row>
    <row r="2955" spans="1:36" ht="14.25">
      <c r="A2955" s="41" t="str">
        <f t="shared" si="1392"/>
        <v/>
      </c>
      <c r="B2955" s="150" t="str">
        <f>IF(ISNUMBER(A2955),INDEX('MetaTrader Import'!$H$13:$J$5893,TRUNC(((A2955-$A$39+1)-1)/3)+1,MOD((A2955-$A$39+1)-1,3)+1),"")</f>
        <v/>
      </c>
      <c r="C2955" s="43" t="str">
        <f t="shared" si="1393"/>
        <v/>
      </c>
      <c r="D2955" s="43" t="str">
        <f t="shared" ca="1" si="1383"/>
        <v/>
      </c>
      <c r="E2955" s="43" t="str">
        <f t="shared" si="1394"/>
        <v/>
      </c>
      <c r="F2955" s="43" t="str">
        <f t="shared" si="1395"/>
        <v/>
      </c>
      <c r="G2955" s="43" t="str">
        <f>IF(A2955&lt;&gt;"",IF(A2955&lt;Data!$G$11*0.25,$C$13/$G$32,IF(A2955&gt;Data!$G$11*0.25,$C$13,$C$13*10)),"")</f>
        <v/>
      </c>
      <c r="H2955" s="43" t="str">
        <f>IF(A2955&lt;&gt;"",IF(Data!$G$9="constant",$C$13,IF(Data!$G$9="squeeze",G2955,F2955)),"")</f>
        <v/>
      </c>
      <c r="I2955" s="38" t="str">
        <f ca="1">IF(ISNUMBER(A2955),NORMINV(RAND(),0,IF(AND(Data!$G$9="squeeze",A2955&lt;Data!$G$11*0.25),$H$32,1)*$C$30*$C$13)*($C$14*$C$12),"")</f>
        <v/>
      </c>
      <c r="J2955" s="42" t="str">
        <f ca="1">IFERROR(IF(Data!$C$6="Real",B2955,I2955+J2954+($C$14*$C$12)*(NORMINV(RAND(),$C$15,CHOOSE($G$13,$C$13,F2955,G2955)))),"")</f>
        <v/>
      </c>
      <c r="K2955" s="88" t="str">
        <f>IF(ISNUMBER(A2955), IF($G$16="fixed",$G$17,MIN(H2955*Data!$C$7*$C$16*0.5,$C$17*Data!$C$7))*$C$12,"")</f>
        <v/>
      </c>
      <c r="L2955" s="42" t="str">
        <f t="shared" ca="1" si="1410"/>
        <v/>
      </c>
      <c r="M2955" s="44" t="str">
        <f t="shared" ca="1" si="1411"/>
        <v/>
      </c>
      <c r="N2955" s="44" t="str">
        <f t="shared" ca="1" si="1412"/>
        <v/>
      </c>
      <c r="O2955" s="108" t="str">
        <f t="shared" si="1396"/>
        <v/>
      </c>
      <c r="P2955" s="102" t="str">
        <f t="shared" si="1397"/>
        <v/>
      </c>
      <c r="Q2955" s="102" t="str">
        <f t="shared" si="1398"/>
        <v/>
      </c>
      <c r="R2955" s="120" t="str">
        <f t="shared" si="1399"/>
        <v/>
      </c>
      <c r="S2955" s="54" t="str">
        <f t="shared" si="1400"/>
        <v/>
      </c>
      <c r="T2955" s="5" t="str">
        <f t="shared" si="1401"/>
        <v/>
      </c>
      <c r="U2955" s="152" t="str">
        <f t="shared" si="1384"/>
        <v/>
      </c>
      <c r="V2955" s="152" t="str">
        <f t="shared" si="1385"/>
        <v/>
      </c>
      <c r="W2955" s="153" t="str">
        <f t="shared" si="1386"/>
        <v/>
      </c>
      <c r="X2955" s="153" t="str">
        <f t="shared" si="1387"/>
        <v/>
      </c>
      <c r="Y2955" s="153" t="str">
        <f t="shared" si="1388"/>
        <v/>
      </c>
      <c r="Z2955" s="153" t="str">
        <f t="shared" si="1389"/>
        <v/>
      </c>
      <c r="AA2955" s="152" t="str">
        <f t="shared" si="1390"/>
        <v/>
      </c>
      <c r="AB2955" s="152" t="str">
        <f t="shared" si="1391"/>
        <v/>
      </c>
      <c r="AC2955" s="154" t="str">
        <f t="shared" si="1402"/>
        <v/>
      </c>
      <c r="AD2955" s="154" t="str">
        <f t="shared" si="1403"/>
        <v/>
      </c>
      <c r="AE2955" s="3" t="str">
        <f t="shared" si="1404"/>
        <v/>
      </c>
      <c r="AF2955" s="3" t="str">
        <f t="shared" si="1405"/>
        <v/>
      </c>
      <c r="AG2955" s="3" t="str">
        <f t="shared" si="1406"/>
        <v/>
      </c>
      <c r="AH2955" s="4" t="str">
        <f t="shared" si="1407"/>
        <v/>
      </c>
      <c r="AI2955" s="75" t="str">
        <f t="shared" si="1408"/>
        <v/>
      </c>
      <c r="AJ2955" s="75" t="str">
        <f t="shared" si="1409"/>
        <v/>
      </c>
    </row>
    <row r="2956" spans="1:36" ht="14.25">
      <c r="A2956" s="41" t="str">
        <f t="shared" si="1392"/>
        <v/>
      </c>
      <c r="B2956" s="150" t="str">
        <f>IF(ISNUMBER(A2956),INDEX('MetaTrader Import'!$H$13:$J$5893,TRUNC(((A2956-$A$39+1)-1)/3)+1,MOD((A2956-$A$39+1)-1,3)+1),"")</f>
        <v/>
      </c>
      <c r="C2956" s="43" t="str">
        <f t="shared" si="1393"/>
        <v/>
      </c>
      <c r="D2956" s="43" t="str">
        <f t="shared" ca="1" si="1383"/>
        <v/>
      </c>
      <c r="E2956" s="43" t="str">
        <f t="shared" si="1394"/>
        <v/>
      </c>
      <c r="F2956" s="43" t="str">
        <f t="shared" si="1395"/>
        <v/>
      </c>
      <c r="G2956" s="43" t="str">
        <f>IF(A2956&lt;&gt;"",IF(A2956&lt;Data!$G$11*0.25,$C$13/$G$32,IF(A2956&gt;Data!$G$11*0.25,$C$13,$C$13*10)),"")</f>
        <v/>
      </c>
      <c r="H2956" s="43" t="str">
        <f>IF(A2956&lt;&gt;"",IF(Data!$G$9="constant",$C$13,IF(Data!$G$9="squeeze",G2956,F2956)),"")</f>
        <v/>
      </c>
      <c r="I2956" s="38" t="str">
        <f ca="1">IF(ISNUMBER(A2956),NORMINV(RAND(),0,IF(AND(Data!$G$9="squeeze",A2956&lt;Data!$G$11*0.25),$H$32,1)*$C$30*$C$13)*($C$14*$C$12),"")</f>
        <v/>
      </c>
      <c r="J2956" s="42" t="str">
        <f ca="1">IFERROR(IF(Data!$C$6="Real",B2956,I2956+J2955+($C$14*$C$12)*(NORMINV(RAND(),$C$15,CHOOSE($G$13,$C$13,F2956,G2956)))),"")</f>
        <v/>
      </c>
      <c r="K2956" s="88" t="str">
        <f>IF(ISNUMBER(A2956), IF($G$16="fixed",$G$17,MIN(H2956*Data!$C$7*$C$16*0.5,$C$17*Data!$C$7))*$C$12,"")</f>
        <v/>
      </c>
      <c r="L2956" s="42" t="str">
        <f t="shared" ca="1" si="1410"/>
        <v/>
      </c>
      <c r="M2956" s="44" t="str">
        <f t="shared" ca="1" si="1411"/>
        <v/>
      </c>
      <c r="N2956" s="44" t="str">
        <f t="shared" ca="1" si="1412"/>
        <v/>
      </c>
      <c r="O2956" s="108" t="str">
        <f t="shared" si="1396"/>
        <v/>
      </c>
      <c r="P2956" s="102" t="str">
        <f t="shared" si="1397"/>
        <v/>
      </c>
      <c r="Q2956" s="102" t="str">
        <f t="shared" si="1398"/>
        <v/>
      </c>
      <c r="R2956" s="120" t="str">
        <f t="shared" si="1399"/>
        <v/>
      </c>
      <c r="S2956" s="54" t="str">
        <f t="shared" si="1400"/>
        <v/>
      </c>
      <c r="T2956" s="5" t="str">
        <f t="shared" si="1401"/>
        <v/>
      </c>
      <c r="U2956" s="152" t="str">
        <f t="shared" si="1384"/>
        <v/>
      </c>
      <c r="V2956" s="152" t="str">
        <f t="shared" si="1385"/>
        <v/>
      </c>
      <c r="W2956" s="153" t="str">
        <f t="shared" si="1386"/>
        <v/>
      </c>
      <c r="X2956" s="153" t="str">
        <f t="shared" si="1387"/>
        <v/>
      </c>
      <c r="Y2956" s="153" t="str">
        <f t="shared" si="1388"/>
        <v/>
      </c>
      <c r="Z2956" s="153" t="str">
        <f t="shared" si="1389"/>
        <v/>
      </c>
      <c r="AA2956" s="152" t="str">
        <f t="shared" si="1390"/>
        <v/>
      </c>
      <c r="AB2956" s="152" t="str">
        <f t="shared" si="1391"/>
        <v/>
      </c>
      <c r="AC2956" s="154" t="str">
        <f t="shared" si="1402"/>
        <v/>
      </c>
      <c r="AD2956" s="154" t="str">
        <f t="shared" si="1403"/>
        <v/>
      </c>
      <c r="AE2956" s="3" t="str">
        <f t="shared" si="1404"/>
        <v/>
      </c>
      <c r="AF2956" s="3" t="str">
        <f t="shared" si="1405"/>
        <v/>
      </c>
      <c r="AG2956" s="3" t="str">
        <f t="shared" si="1406"/>
        <v/>
      </c>
      <c r="AH2956" s="4" t="str">
        <f t="shared" si="1407"/>
        <v/>
      </c>
      <c r="AI2956" s="75" t="str">
        <f t="shared" si="1408"/>
        <v/>
      </c>
      <c r="AJ2956" s="75" t="str">
        <f t="shared" si="1409"/>
        <v/>
      </c>
    </row>
    <row r="2957" spans="1:36" ht="14.25">
      <c r="A2957" s="41" t="str">
        <f t="shared" si="1392"/>
        <v/>
      </c>
      <c r="B2957" s="150" t="str">
        <f>IF(ISNUMBER(A2957),INDEX('MetaTrader Import'!$H$13:$J$5893,TRUNC(((A2957-$A$39+1)-1)/3)+1,MOD((A2957-$A$39+1)-1,3)+1),"")</f>
        <v/>
      </c>
      <c r="C2957" s="43" t="str">
        <f t="shared" si="1393"/>
        <v/>
      </c>
      <c r="D2957" s="43" t="str">
        <f t="shared" ca="1" si="1383"/>
        <v/>
      </c>
      <c r="E2957" s="43" t="str">
        <f t="shared" si="1394"/>
        <v/>
      </c>
      <c r="F2957" s="43" t="str">
        <f t="shared" si="1395"/>
        <v/>
      </c>
      <c r="G2957" s="43" t="str">
        <f>IF(A2957&lt;&gt;"",IF(A2957&lt;Data!$G$11*0.25,$C$13/$G$32,IF(A2957&gt;Data!$G$11*0.25,$C$13,$C$13*10)),"")</f>
        <v/>
      </c>
      <c r="H2957" s="43" t="str">
        <f>IF(A2957&lt;&gt;"",IF(Data!$G$9="constant",$C$13,IF(Data!$G$9="squeeze",G2957,F2957)),"")</f>
        <v/>
      </c>
      <c r="I2957" s="38" t="str">
        <f ca="1">IF(ISNUMBER(A2957),NORMINV(RAND(),0,IF(AND(Data!$G$9="squeeze",A2957&lt;Data!$G$11*0.25),$H$32,1)*$C$30*$C$13)*($C$14*$C$12),"")</f>
        <v/>
      </c>
      <c r="J2957" s="42" t="str">
        <f ca="1">IFERROR(IF(Data!$C$6="Real",B2957,I2957+J2956+($C$14*$C$12)*(NORMINV(RAND(),$C$15,CHOOSE($G$13,$C$13,F2957,G2957)))),"")</f>
        <v/>
      </c>
      <c r="K2957" s="88" t="str">
        <f>IF(ISNUMBER(A2957), IF($G$16="fixed",$G$17,MIN(H2957*Data!$C$7*$C$16*0.5,$C$17*Data!$C$7))*$C$12,"")</f>
        <v/>
      </c>
      <c r="L2957" s="42" t="str">
        <f t="shared" ca="1" si="1410"/>
        <v/>
      </c>
      <c r="M2957" s="44" t="str">
        <f t="shared" ca="1" si="1411"/>
        <v/>
      </c>
      <c r="N2957" s="44" t="str">
        <f t="shared" ca="1" si="1412"/>
        <v/>
      </c>
      <c r="O2957" s="108" t="str">
        <f t="shared" si="1396"/>
        <v/>
      </c>
      <c r="P2957" s="102" t="str">
        <f t="shared" si="1397"/>
        <v/>
      </c>
      <c r="Q2957" s="102" t="str">
        <f t="shared" si="1398"/>
        <v/>
      </c>
      <c r="R2957" s="120" t="str">
        <f t="shared" si="1399"/>
        <v/>
      </c>
      <c r="S2957" s="54" t="str">
        <f t="shared" si="1400"/>
        <v/>
      </c>
      <c r="T2957" s="5" t="str">
        <f t="shared" si="1401"/>
        <v/>
      </c>
      <c r="U2957" s="152" t="str">
        <f t="shared" si="1384"/>
        <v/>
      </c>
      <c r="V2957" s="152" t="str">
        <f t="shared" si="1385"/>
        <v/>
      </c>
      <c r="W2957" s="153" t="str">
        <f t="shared" si="1386"/>
        <v/>
      </c>
      <c r="X2957" s="153" t="str">
        <f t="shared" si="1387"/>
        <v/>
      </c>
      <c r="Y2957" s="153" t="str">
        <f t="shared" si="1388"/>
        <v/>
      </c>
      <c r="Z2957" s="153" t="str">
        <f t="shared" si="1389"/>
        <v/>
      </c>
      <c r="AA2957" s="152" t="str">
        <f t="shared" si="1390"/>
        <v/>
      </c>
      <c r="AB2957" s="152" t="str">
        <f t="shared" si="1391"/>
        <v/>
      </c>
      <c r="AC2957" s="154" t="str">
        <f t="shared" si="1402"/>
        <v/>
      </c>
      <c r="AD2957" s="154" t="str">
        <f t="shared" si="1403"/>
        <v/>
      </c>
      <c r="AE2957" s="3" t="str">
        <f t="shared" si="1404"/>
        <v/>
      </c>
      <c r="AF2957" s="3" t="str">
        <f t="shared" si="1405"/>
        <v/>
      </c>
      <c r="AG2957" s="3" t="str">
        <f t="shared" si="1406"/>
        <v/>
      </c>
      <c r="AH2957" s="4" t="str">
        <f t="shared" si="1407"/>
        <v/>
      </c>
      <c r="AI2957" s="75" t="str">
        <f t="shared" si="1408"/>
        <v/>
      </c>
      <c r="AJ2957" s="75" t="str">
        <f t="shared" si="1409"/>
        <v/>
      </c>
    </row>
    <row r="2958" spans="1:36" ht="14.25">
      <c r="A2958" s="41" t="str">
        <f t="shared" si="1392"/>
        <v/>
      </c>
      <c r="B2958" s="150" t="str">
        <f>IF(ISNUMBER(A2958),INDEX('MetaTrader Import'!$H$13:$J$5893,TRUNC(((A2958-$A$39+1)-1)/3)+1,MOD((A2958-$A$39+1)-1,3)+1),"")</f>
        <v/>
      </c>
      <c r="C2958" s="43" t="str">
        <f t="shared" si="1393"/>
        <v/>
      </c>
      <c r="D2958" s="43" t="str">
        <f t="shared" ca="1" si="1383"/>
        <v/>
      </c>
      <c r="E2958" s="43" t="str">
        <f t="shared" si="1394"/>
        <v/>
      </c>
      <c r="F2958" s="43" t="str">
        <f t="shared" si="1395"/>
        <v/>
      </c>
      <c r="G2958" s="43" t="str">
        <f>IF(A2958&lt;&gt;"",IF(A2958&lt;Data!$G$11*0.25,$C$13/$G$32,IF(A2958&gt;Data!$G$11*0.25,$C$13,$C$13*10)),"")</f>
        <v/>
      </c>
      <c r="H2958" s="43" t="str">
        <f>IF(A2958&lt;&gt;"",IF(Data!$G$9="constant",$C$13,IF(Data!$G$9="squeeze",G2958,F2958)),"")</f>
        <v/>
      </c>
      <c r="I2958" s="38" t="str">
        <f ca="1">IF(ISNUMBER(A2958),NORMINV(RAND(),0,IF(AND(Data!$G$9="squeeze",A2958&lt;Data!$G$11*0.25),$H$32,1)*$C$30*$C$13)*($C$14*$C$12),"")</f>
        <v/>
      </c>
      <c r="J2958" s="42" t="str">
        <f ca="1">IFERROR(IF(Data!$C$6="Real",B2958,I2958+J2957+($C$14*$C$12)*(NORMINV(RAND(),$C$15,CHOOSE($G$13,$C$13,F2958,G2958)))),"")</f>
        <v/>
      </c>
      <c r="K2958" s="88" t="str">
        <f>IF(ISNUMBER(A2958), IF($G$16="fixed",$G$17,MIN(H2958*Data!$C$7*$C$16*0.5,$C$17*Data!$C$7))*$C$12,"")</f>
        <v/>
      </c>
      <c r="L2958" s="42" t="str">
        <f t="shared" ca="1" si="1410"/>
        <v/>
      </c>
      <c r="M2958" s="44" t="str">
        <f t="shared" ca="1" si="1411"/>
        <v/>
      </c>
      <c r="N2958" s="44" t="str">
        <f t="shared" ca="1" si="1412"/>
        <v/>
      </c>
      <c r="O2958" s="108" t="str">
        <f t="shared" si="1396"/>
        <v/>
      </c>
      <c r="P2958" s="102" t="str">
        <f t="shared" si="1397"/>
        <v/>
      </c>
      <c r="Q2958" s="102" t="str">
        <f t="shared" si="1398"/>
        <v/>
      </c>
      <c r="R2958" s="120" t="str">
        <f t="shared" si="1399"/>
        <v/>
      </c>
      <c r="S2958" s="54" t="str">
        <f t="shared" si="1400"/>
        <v/>
      </c>
      <c r="T2958" s="5" t="str">
        <f t="shared" si="1401"/>
        <v/>
      </c>
      <c r="U2958" s="152" t="str">
        <f t="shared" si="1384"/>
        <v/>
      </c>
      <c r="V2958" s="152" t="str">
        <f t="shared" si="1385"/>
        <v/>
      </c>
      <c r="W2958" s="153" t="str">
        <f t="shared" si="1386"/>
        <v/>
      </c>
      <c r="X2958" s="153" t="str">
        <f t="shared" si="1387"/>
        <v/>
      </c>
      <c r="Y2958" s="153" t="str">
        <f t="shared" si="1388"/>
        <v/>
      </c>
      <c r="Z2958" s="153" t="str">
        <f t="shared" si="1389"/>
        <v/>
      </c>
      <c r="AA2958" s="152" t="str">
        <f t="shared" si="1390"/>
        <v/>
      </c>
      <c r="AB2958" s="152" t="str">
        <f t="shared" si="1391"/>
        <v/>
      </c>
      <c r="AC2958" s="154" t="str">
        <f t="shared" si="1402"/>
        <v/>
      </c>
      <c r="AD2958" s="154" t="str">
        <f t="shared" si="1403"/>
        <v/>
      </c>
      <c r="AE2958" s="3" t="str">
        <f t="shared" si="1404"/>
        <v/>
      </c>
      <c r="AF2958" s="3" t="str">
        <f t="shared" si="1405"/>
        <v/>
      </c>
      <c r="AG2958" s="3" t="str">
        <f t="shared" si="1406"/>
        <v/>
      </c>
      <c r="AH2958" s="4" t="str">
        <f t="shared" si="1407"/>
        <v/>
      </c>
      <c r="AI2958" s="75" t="str">
        <f t="shared" si="1408"/>
        <v/>
      </c>
      <c r="AJ2958" s="75" t="str">
        <f t="shared" si="1409"/>
        <v/>
      </c>
    </row>
    <row r="2959" spans="1:36" ht="14.25">
      <c r="A2959" s="41" t="str">
        <f t="shared" si="1392"/>
        <v/>
      </c>
      <c r="B2959" s="150" t="str">
        <f>IF(ISNUMBER(A2959),INDEX('MetaTrader Import'!$H$13:$J$5893,TRUNC(((A2959-$A$39+1)-1)/3)+1,MOD((A2959-$A$39+1)-1,3)+1),"")</f>
        <v/>
      </c>
      <c r="C2959" s="43" t="str">
        <f t="shared" si="1393"/>
        <v/>
      </c>
      <c r="D2959" s="43" t="str">
        <f t="shared" ca="1" si="1383"/>
        <v/>
      </c>
      <c r="E2959" s="43" t="str">
        <f t="shared" si="1394"/>
        <v/>
      </c>
      <c r="F2959" s="43" t="str">
        <f t="shared" si="1395"/>
        <v/>
      </c>
      <c r="G2959" s="43" t="str">
        <f>IF(A2959&lt;&gt;"",IF(A2959&lt;Data!$G$11*0.25,$C$13/$G$32,IF(A2959&gt;Data!$G$11*0.25,$C$13,$C$13*10)),"")</f>
        <v/>
      </c>
      <c r="H2959" s="43" t="str">
        <f>IF(A2959&lt;&gt;"",IF(Data!$G$9="constant",$C$13,IF(Data!$G$9="squeeze",G2959,F2959)),"")</f>
        <v/>
      </c>
      <c r="I2959" s="38" t="str">
        <f ca="1">IF(ISNUMBER(A2959),NORMINV(RAND(),0,IF(AND(Data!$G$9="squeeze",A2959&lt;Data!$G$11*0.25),$H$32,1)*$C$30*$C$13)*($C$14*$C$12),"")</f>
        <v/>
      </c>
      <c r="J2959" s="42" t="str">
        <f ca="1">IFERROR(IF(Data!$C$6="Real",B2959,I2959+J2958+($C$14*$C$12)*(NORMINV(RAND(),$C$15,CHOOSE($G$13,$C$13,F2959,G2959)))),"")</f>
        <v/>
      </c>
      <c r="K2959" s="88" t="str">
        <f>IF(ISNUMBER(A2959), IF($G$16="fixed",$G$17,MIN(H2959*Data!$C$7*$C$16*0.5,$C$17*Data!$C$7))*$C$12,"")</f>
        <v/>
      </c>
      <c r="L2959" s="42" t="str">
        <f t="shared" ca="1" si="1410"/>
        <v/>
      </c>
      <c r="M2959" s="44" t="str">
        <f t="shared" ca="1" si="1411"/>
        <v/>
      </c>
      <c r="N2959" s="44" t="str">
        <f t="shared" ca="1" si="1412"/>
        <v/>
      </c>
      <c r="O2959" s="108" t="str">
        <f t="shared" si="1396"/>
        <v/>
      </c>
      <c r="P2959" s="102" t="str">
        <f t="shared" si="1397"/>
        <v/>
      </c>
      <c r="Q2959" s="102" t="str">
        <f t="shared" si="1398"/>
        <v/>
      </c>
      <c r="R2959" s="120" t="str">
        <f t="shared" si="1399"/>
        <v/>
      </c>
      <c r="S2959" s="54" t="str">
        <f t="shared" si="1400"/>
        <v/>
      </c>
      <c r="T2959" s="5" t="str">
        <f t="shared" si="1401"/>
        <v/>
      </c>
      <c r="U2959" s="152" t="str">
        <f t="shared" si="1384"/>
        <v/>
      </c>
      <c r="V2959" s="152" t="str">
        <f t="shared" si="1385"/>
        <v/>
      </c>
      <c r="W2959" s="153" t="str">
        <f t="shared" si="1386"/>
        <v/>
      </c>
      <c r="X2959" s="153" t="str">
        <f t="shared" si="1387"/>
        <v/>
      </c>
      <c r="Y2959" s="153" t="str">
        <f t="shared" si="1388"/>
        <v/>
      </c>
      <c r="Z2959" s="153" t="str">
        <f t="shared" si="1389"/>
        <v/>
      </c>
      <c r="AA2959" s="152" t="str">
        <f t="shared" si="1390"/>
        <v/>
      </c>
      <c r="AB2959" s="152" t="str">
        <f t="shared" si="1391"/>
        <v/>
      </c>
      <c r="AC2959" s="154" t="str">
        <f t="shared" si="1402"/>
        <v/>
      </c>
      <c r="AD2959" s="154" t="str">
        <f t="shared" si="1403"/>
        <v/>
      </c>
      <c r="AE2959" s="3" t="str">
        <f t="shared" si="1404"/>
        <v/>
      </c>
      <c r="AF2959" s="3" t="str">
        <f t="shared" si="1405"/>
        <v/>
      </c>
      <c r="AG2959" s="3" t="str">
        <f t="shared" si="1406"/>
        <v/>
      </c>
      <c r="AH2959" s="4" t="str">
        <f t="shared" si="1407"/>
        <v/>
      </c>
      <c r="AI2959" s="75" t="str">
        <f t="shared" si="1408"/>
        <v/>
      </c>
      <c r="AJ2959" s="75" t="str">
        <f t="shared" si="1409"/>
        <v/>
      </c>
    </row>
    <row r="2960" spans="1:36" ht="14.25">
      <c r="A2960" s="41" t="str">
        <f t="shared" si="1392"/>
        <v/>
      </c>
      <c r="B2960" s="150" t="str">
        <f>IF(ISNUMBER(A2960),INDEX('MetaTrader Import'!$H$13:$J$5893,TRUNC(((A2960-$A$39+1)-1)/3)+1,MOD((A2960-$A$39+1)-1,3)+1),"")</f>
        <v/>
      </c>
      <c r="C2960" s="43" t="str">
        <f t="shared" si="1393"/>
        <v/>
      </c>
      <c r="D2960" s="43" t="str">
        <f t="shared" ca="1" si="1383"/>
        <v/>
      </c>
      <c r="E2960" s="43" t="str">
        <f t="shared" si="1394"/>
        <v/>
      </c>
      <c r="F2960" s="43" t="str">
        <f t="shared" si="1395"/>
        <v/>
      </c>
      <c r="G2960" s="43" t="str">
        <f>IF(A2960&lt;&gt;"",IF(A2960&lt;Data!$G$11*0.25,$C$13/$G$32,IF(A2960&gt;Data!$G$11*0.25,$C$13,$C$13*10)),"")</f>
        <v/>
      </c>
      <c r="H2960" s="43" t="str">
        <f>IF(A2960&lt;&gt;"",IF(Data!$G$9="constant",$C$13,IF(Data!$G$9="squeeze",G2960,F2960)),"")</f>
        <v/>
      </c>
      <c r="I2960" s="38" t="str">
        <f ca="1">IF(ISNUMBER(A2960),NORMINV(RAND(),0,IF(AND(Data!$G$9="squeeze",A2960&lt;Data!$G$11*0.25),$H$32,1)*$C$30*$C$13)*($C$14*$C$12),"")</f>
        <v/>
      </c>
      <c r="J2960" s="42" t="str">
        <f ca="1">IFERROR(IF(Data!$C$6="Real",B2960,I2960+J2959+($C$14*$C$12)*(NORMINV(RAND(),$C$15,CHOOSE($G$13,$C$13,F2960,G2960)))),"")</f>
        <v/>
      </c>
      <c r="K2960" s="88" t="str">
        <f>IF(ISNUMBER(A2960), IF($G$16="fixed",$G$17,MIN(H2960*Data!$C$7*$C$16*0.5,$C$17*Data!$C$7))*$C$12,"")</f>
        <v/>
      </c>
      <c r="L2960" s="42" t="str">
        <f t="shared" ca="1" si="1410"/>
        <v/>
      </c>
      <c r="M2960" s="44" t="str">
        <f t="shared" ca="1" si="1411"/>
        <v/>
      </c>
      <c r="N2960" s="44" t="str">
        <f t="shared" ca="1" si="1412"/>
        <v/>
      </c>
      <c r="O2960" s="108" t="str">
        <f t="shared" si="1396"/>
        <v/>
      </c>
      <c r="P2960" s="102" t="str">
        <f t="shared" si="1397"/>
        <v/>
      </c>
      <c r="Q2960" s="102" t="str">
        <f t="shared" si="1398"/>
        <v/>
      </c>
      <c r="R2960" s="120" t="str">
        <f t="shared" si="1399"/>
        <v/>
      </c>
      <c r="S2960" s="54" t="str">
        <f t="shared" si="1400"/>
        <v/>
      </c>
      <c r="T2960" s="5" t="str">
        <f t="shared" si="1401"/>
        <v/>
      </c>
      <c r="U2960" s="152" t="str">
        <f t="shared" si="1384"/>
        <v/>
      </c>
      <c r="V2960" s="152" t="str">
        <f t="shared" si="1385"/>
        <v/>
      </c>
      <c r="W2960" s="153" t="str">
        <f t="shared" si="1386"/>
        <v/>
      </c>
      <c r="X2960" s="153" t="str">
        <f t="shared" si="1387"/>
        <v/>
      </c>
      <c r="Y2960" s="153" t="str">
        <f t="shared" si="1388"/>
        <v/>
      </c>
      <c r="Z2960" s="153" t="str">
        <f t="shared" si="1389"/>
        <v/>
      </c>
      <c r="AA2960" s="152" t="str">
        <f t="shared" si="1390"/>
        <v/>
      </c>
      <c r="AB2960" s="152" t="str">
        <f t="shared" si="1391"/>
        <v/>
      </c>
      <c r="AC2960" s="154" t="str">
        <f t="shared" si="1402"/>
        <v/>
      </c>
      <c r="AD2960" s="154" t="str">
        <f t="shared" si="1403"/>
        <v/>
      </c>
      <c r="AE2960" s="3" t="str">
        <f t="shared" si="1404"/>
        <v/>
      </c>
      <c r="AF2960" s="3" t="str">
        <f t="shared" si="1405"/>
        <v/>
      </c>
      <c r="AG2960" s="3" t="str">
        <f t="shared" si="1406"/>
        <v/>
      </c>
      <c r="AH2960" s="4" t="str">
        <f t="shared" si="1407"/>
        <v/>
      </c>
      <c r="AI2960" s="75" t="str">
        <f t="shared" si="1408"/>
        <v/>
      </c>
      <c r="AJ2960" s="75" t="str">
        <f t="shared" si="1409"/>
        <v/>
      </c>
    </row>
    <row r="2961" spans="1:36" ht="14.25">
      <c r="A2961" s="41" t="str">
        <f t="shared" si="1392"/>
        <v/>
      </c>
      <c r="B2961" s="150" t="str">
        <f>IF(ISNUMBER(A2961),INDEX('MetaTrader Import'!$H$13:$J$5893,TRUNC(((A2961-$A$39+1)-1)/3)+1,MOD((A2961-$A$39+1)-1,3)+1),"")</f>
        <v/>
      </c>
      <c r="C2961" s="43" t="str">
        <f t="shared" si="1393"/>
        <v/>
      </c>
      <c r="D2961" s="43" t="str">
        <f t="shared" ca="1" si="1383"/>
        <v/>
      </c>
      <c r="E2961" s="43" t="str">
        <f t="shared" si="1394"/>
        <v/>
      </c>
      <c r="F2961" s="43" t="str">
        <f t="shared" si="1395"/>
        <v/>
      </c>
      <c r="G2961" s="43" t="str">
        <f>IF(A2961&lt;&gt;"",IF(A2961&lt;Data!$G$11*0.25,$C$13/$G$32,IF(A2961&gt;Data!$G$11*0.25,$C$13,$C$13*10)),"")</f>
        <v/>
      </c>
      <c r="H2961" s="43" t="str">
        <f>IF(A2961&lt;&gt;"",IF(Data!$G$9="constant",$C$13,IF(Data!$G$9="squeeze",G2961,F2961)),"")</f>
        <v/>
      </c>
      <c r="I2961" s="38" t="str">
        <f ca="1">IF(ISNUMBER(A2961),NORMINV(RAND(),0,IF(AND(Data!$G$9="squeeze",A2961&lt;Data!$G$11*0.25),$H$32,1)*$C$30*$C$13)*($C$14*$C$12),"")</f>
        <v/>
      </c>
      <c r="J2961" s="42" t="str">
        <f ca="1">IFERROR(IF(Data!$C$6="Real",B2961,I2961+J2960+($C$14*$C$12)*(NORMINV(RAND(),$C$15,CHOOSE($G$13,$C$13,F2961,G2961)))),"")</f>
        <v/>
      </c>
      <c r="K2961" s="88" t="str">
        <f>IF(ISNUMBER(A2961), IF($G$16="fixed",$G$17,MIN(H2961*Data!$C$7*$C$16*0.5,$C$17*Data!$C$7))*$C$12,"")</f>
        <v/>
      </c>
      <c r="L2961" s="42" t="str">
        <f t="shared" ca="1" si="1410"/>
        <v/>
      </c>
      <c r="M2961" s="44" t="str">
        <f t="shared" ca="1" si="1411"/>
        <v/>
      </c>
      <c r="N2961" s="44" t="str">
        <f t="shared" ca="1" si="1412"/>
        <v/>
      </c>
      <c r="O2961" s="108" t="str">
        <f t="shared" si="1396"/>
        <v/>
      </c>
      <c r="P2961" s="102" t="str">
        <f t="shared" si="1397"/>
        <v/>
      </c>
      <c r="Q2961" s="102" t="str">
        <f t="shared" si="1398"/>
        <v/>
      </c>
      <c r="R2961" s="120" t="str">
        <f t="shared" si="1399"/>
        <v/>
      </c>
      <c r="S2961" s="54" t="str">
        <f t="shared" si="1400"/>
        <v/>
      </c>
      <c r="T2961" s="5" t="str">
        <f t="shared" si="1401"/>
        <v/>
      </c>
      <c r="U2961" s="152" t="str">
        <f t="shared" si="1384"/>
        <v/>
      </c>
      <c r="V2961" s="152" t="str">
        <f t="shared" si="1385"/>
        <v/>
      </c>
      <c r="W2961" s="153" t="str">
        <f t="shared" si="1386"/>
        <v/>
      </c>
      <c r="X2961" s="153" t="str">
        <f t="shared" si="1387"/>
        <v/>
      </c>
      <c r="Y2961" s="153" t="str">
        <f t="shared" si="1388"/>
        <v/>
      </c>
      <c r="Z2961" s="153" t="str">
        <f t="shared" si="1389"/>
        <v/>
      </c>
      <c r="AA2961" s="152" t="str">
        <f t="shared" si="1390"/>
        <v/>
      </c>
      <c r="AB2961" s="152" t="str">
        <f t="shared" si="1391"/>
        <v/>
      </c>
      <c r="AC2961" s="154" t="str">
        <f t="shared" si="1402"/>
        <v/>
      </c>
      <c r="AD2961" s="154" t="str">
        <f t="shared" si="1403"/>
        <v/>
      </c>
      <c r="AE2961" s="3" t="str">
        <f t="shared" si="1404"/>
        <v/>
      </c>
      <c r="AF2961" s="3" t="str">
        <f t="shared" si="1405"/>
        <v/>
      </c>
      <c r="AG2961" s="3" t="str">
        <f t="shared" si="1406"/>
        <v/>
      </c>
      <c r="AH2961" s="4" t="str">
        <f t="shared" si="1407"/>
        <v/>
      </c>
      <c r="AI2961" s="75" t="str">
        <f t="shared" si="1408"/>
        <v/>
      </c>
      <c r="AJ2961" s="75" t="str">
        <f t="shared" si="1409"/>
        <v/>
      </c>
    </row>
    <row r="2962" spans="1:36" ht="14.25">
      <c r="A2962" s="41" t="str">
        <f t="shared" si="1392"/>
        <v/>
      </c>
      <c r="B2962" s="150" t="str">
        <f>IF(ISNUMBER(A2962),INDEX('MetaTrader Import'!$H$13:$J$5893,TRUNC(((A2962-$A$39+1)-1)/3)+1,MOD((A2962-$A$39+1)-1,3)+1),"")</f>
        <v/>
      </c>
      <c r="C2962" s="43" t="str">
        <f t="shared" si="1393"/>
        <v/>
      </c>
      <c r="D2962" s="43" t="str">
        <f t="shared" ca="1" si="1383"/>
        <v/>
      </c>
      <c r="E2962" s="43" t="str">
        <f t="shared" si="1394"/>
        <v/>
      </c>
      <c r="F2962" s="43" t="str">
        <f t="shared" si="1395"/>
        <v/>
      </c>
      <c r="G2962" s="43" t="str">
        <f>IF(A2962&lt;&gt;"",IF(A2962&lt;Data!$G$11*0.25,$C$13/$G$32,IF(A2962&gt;Data!$G$11*0.25,$C$13,$C$13*10)),"")</f>
        <v/>
      </c>
      <c r="H2962" s="43" t="str">
        <f>IF(A2962&lt;&gt;"",IF(Data!$G$9="constant",$C$13,IF(Data!$G$9="squeeze",G2962,F2962)),"")</f>
        <v/>
      </c>
      <c r="I2962" s="38" t="str">
        <f ca="1">IF(ISNUMBER(A2962),NORMINV(RAND(),0,IF(AND(Data!$G$9="squeeze",A2962&lt;Data!$G$11*0.25),$H$32,1)*$C$30*$C$13)*($C$14*$C$12),"")</f>
        <v/>
      </c>
      <c r="J2962" s="42" t="str">
        <f ca="1">IFERROR(IF(Data!$C$6="Real",B2962,I2962+J2961+($C$14*$C$12)*(NORMINV(RAND(),$C$15,CHOOSE($G$13,$C$13,F2962,G2962)))),"")</f>
        <v/>
      </c>
      <c r="K2962" s="88" t="str">
        <f>IF(ISNUMBER(A2962), IF($G$16="fixed",$G$17,MIN(H2962*Data!$C$7*$C$16*0.5,$C$17*Data!$C$7))*$C$12,"")</f>
        <v/>
      </c>
      <c r="L2962" s="42" t="str">
        <f t="shared" ca="1" si="1410"/>
        <v/>
      </c>
      <c r="M2962" s="44" t="str">
        <f t="shared" ca="1" si="1411"/>
        <v/>
      </c>
      <c r="N2962" s="44" t="str">
        <f t="shared" ca="1" si="1412"/>
        <v/>
      </c>
      <c r="O2962" s="108" t="str">
        <f t="shared" si="1396"/>
        <v/>
      </c>
      <c r="P2962" s="102" t="str">
        <f t="shared" si="1397"/>
        <v/>
      </c>
      <c r="Q2962" s="102" t="str">
        <f t="shared" si="1398"/>
        <v/>
      </c>
      <c r="R2962" s="120" t="str">
        <f t="shared" si="1399"/>
        <v/>
      </c>
      <c r="S2962" s="54" t="str">
        <f t="shared" si="1400"/>
        <v/>
      </c>
      <c r="T2962" s="5" t="str">
        <f t="shared" si="1401"/>
        <v/>
      </c>
      <c r="U2962" s="152" t="str">
        <f t="shared" si="1384"/>
        <v/>
      </c>
      <c r="V2962" s="152" t="str">
        <f t="shared" si="1385"/>
        <v/>
      </c>
      <c r="W2962" s="153" t="str">
        <f t="shared" si="1386"/>
        <v/>
      </c>
      <c r="X2962" s="153" t="str">
        <f t="shared" si="1387"/>
        <v/>
      </c>
      <c r="Y2962" s="153" t="str">
        <f t="shared" si="1388"/>
        <v/>
      </c>
      <c r="Z2962" s="153" t="str">
        <f t="shared" si="1389"/>
        <v/>
      </c>
      <c r="AA2962" s="152" t="str">
        <f t="shared" si="1390"/>
        <v/>
      </c>
      <c r="AB2962" s="152" t="str">
        <f t="shared" si="1391"/>
        <v/>
      </c>
      <c r="AC2962" s="154" t="str">
        <f t="shared" si="1402"/>
        <v/>
      </c>
      <c r="AD2962" s="154" t="str">
        <f t="shared" si="1403"/>
        <v/>
      </c>
      <c r="AE2962" s="3" t="str">
        <f t="shared" si="1404"/>
        <v/>
      </c>
      <c r="AF2962" s="3" t="str">
        <f t="shared" si="1405"/>
        <v/>
      </c>
      <c r="AG2962" s="3" t="str">
        <f t="shared" si="1406"/>
        <v/>
      </c>
      <c r="AH2962" s="4" t="str">
        <f t="shared" si="1407"/>
        <v/>
      </c>
      <c r="AI2962" s="75" t="str">
        <f t="shared" si="1408"/>
        <v/>
      </c>
      <c r="AJ2962" s="75" t="str">
        <f t="shared" si="1409"/>
        <v/>
      </c>
    </row>
    <row r="2963" spans="1:36" ht="14.25">
      <c r="A2963" s="41" t="str">
        <f t="shared" si="1392"/>
        <v/>
      </c>
      <c r="B2963" s="150" t="str">
        <f>IF(ISNUMBER(A2963),INDEX('MetaTrader Import'!$H$13:$J$5893,TRUNC(((A2963-$A$39+1)-1)/3)+1,MOD((A2963-$A$39+1)-1,3)+1),"")</f>
        <v/>
      </c>
      <c r="C2963" s="43" t="str">
        <f t="shared" si="1393"/>
        <v/>
      </c>
      <c r="D2963" s="43" t="str">
        <f t="shared" ca="1" si="1383"/>
        <v/>
      </c>
      <c r="E2963" s="43" t="str">
        <f t="shared" si="1394"/>
        <v/>
      </c>
      <c r="F2963" s="43" t="str">
        <f t="shared" si="1395"/>
        <v/>
      </c>
      <c r="G2963" s="43" t="str">
        <f>IF(A2963&lt;&gt;"",IF(A2963&lt;Data!$G$11*0.25,$C$13/$G$32,IF(A2963&gt;Data!$G$11*0.25,$C$13,$C$13*10)),"")</f>
        <v/>
      </c>
      <c r="H2963" s="43" t="str">
        <f>IF(A2963&lt;&gt;"",IF(Data!$G$9="constant",$C$13,IF(Data!$G$9="squeeze",G2963,F2963)),"")</f>
        <v/>
      </c>
      <c r="I2963" s="38" t="str">
        <f ca="1">IF(ISNUMBER(A2963),NORMINV(RAND(),0,IF(AND(Data!$G$9="squeeze",A2963&lt;Data!$G$11*0.25),$H$32,1)*$C$30*$C$13)*($C$14*$C$12),"")</f>
        <v/>
      </c>
      <c r="J2963" s="42" t="str">
        <f ca="1">IFERROR(IF(Data!$C$6="Real",B2963,I2963+J2962+($C$14*$C$12)*(NORMINV(RAND(),$C$15,CHOOSE($G$13,$C$13,F2963,G2963)))),"")</f>
        <v/>
      </c>
      <c r="K2963" s="88" t="str">
        <f>IF(ISNUMBER(A2963), IF($G$16="fixed",$G$17,MIN(H2963*Data!$C$7*$C$16*0.5,$C$17*Data!$C$7))*$C$12,"")</f>
        <v/>
      </c>
      <c r="L2963" s="42" t="str">
        <f t="shared" ca="1" si="1410"/>
        <v/>
      </c>
      <c r="M2963" s="44" t="str">
        <f t="shared" ca="1" si="1411"/>
        <v/>
      </c>
      <c r="N2963" s="44" t="str">
        <f t="shared" ca="1" si="1412"/>
        <v/>
      </c>
      <c r="O2963" s="108" t="str">
        <f t="shared" si="1396"/>
        <v/>
      </c>
      <c r="P2963" s="102" t="str">
        <f t="shared" si="1397"/>
        <v/>
      </c>
      <c r="Q2963" s="102" t="str">
        <f t="shared" si="1398"/>
        <v/>
      </c>
      <c r="R2963" s="120" t="str">
        <f t="shared" si="1399"/>
        <v/>
      </c>
      <c r="S2963" s="54" t="str">
        <f t="shared" si="1400"/>
        <v/>
      </c>
      <c r="T2963" s="5" t="str">
        <f t="shared" si="1401"/>
        <v/>
      </c>
      <c r="U2963" s="152" t="str">
        <f t="shared" si="1384"/>
        <v/>
      </c>
      <c r="V2963" s="152" t="str">
        <f t="shared" si="1385"/>
        <v/>
      </c>
      <c r="W2963" s="153" t="str">
        <f t="shared" si="1386"/>
        <v/>
      </c>
      <c r="X2963" s="153" t="str">
        <f t="shared" si="1387"/>
        <v/>
      </c>
      <c r="Y2963" s="153" t="str">
        <f t="shared" si="1388"/>
        <v/>
      </c>
      <c r="Z2963" s="153" t="str">
        <f t="shared" si="1389"/>
        <v/>
      </c>
      <c r="AA2963" s="152" t="str">
        <f t="shared" si="1390"/>
        <v/>
      </c>
      <c r="AB2963" s="152" t="str">
        <f t="shared" si="1391"/>
        <v/>
      </c>
      <c r="AC2963" s="154" t="str">
        <f t="shared" si="1402"/>
        <v/>
      </c>
      <c r="AD2963" s="154" t="str">
        <f t="shared" si="1403"/>
        <v/>
      </c>
      <c r="AE2963" s="3" t="str">
        <f t="shared" si="1404"/>
        <v/>
      </c>
      <c r="AF2963" s="3" t="str">
        <f t="shared" si="1405"/>
        <v/>
      </c>
      <c r="AG2963" s="3" t="str">
        <f t="shared" si="1406"/>
        <v/>
      </c>
      <c r="AH2963" s="4" t="str">
        <f t="shared" si="1407"/>
        <v/>
      </c>
      <c r="AI2963" s="75" t="str">
        <f t="shared" si="1408"/>
        <v/>
      </c>
      <c r="AJ2963" s="75" t="str">
        <f t="shared" si="1409"/>
        <v/>
      </c>
    </row>
    <row r="2964" spans="1:36" ht="14.25">
      <c r="A2964" s="41" t="str">
        <f t="shared" si="1392"/>
        <v/>
      </c>
      <c r="B2964" s="150" t="str">
        <f>IF(ISNUMBER(A2964),INDEX('MetaTrader Import'!$H$13:$J$5893,TRUNC(((A2964-$A$39+1)-1)/3)+1,MOD((A2964-$A$39+1)-1,3)+1),"")</f>
        <v/>
      </c>
      <c r="C2964" s="43" t="str">
        <f t="shared" si="1393"/>
        <v/>
      </c>
      <c r="D2964" s="43" t="str">
        <f t="shared" ca="1" si="1383"/>
        <v/>
      </c>
      <c r="E2964" s="43" t="str">
        <f t="shared" si="1394"/>
        <v/>
      </c>
      <c r="F2964" s="43" t="str">
        <f t="shared" si="1395"/>
        <v/>
      </c>
      <c r="G2964" s="43" t="str">
        <f>IF(A2964&lt;&gt;"",IF(A2964&lt;Data!$G$11*0.25,$C$13/$G$32,IF(A2964&gt;Data!$G$11*0.25,$C$13,$C$13*10)),"")</f>
        <v/>
      </c>
      <c r="H2964" s="43" t="str">
        <f>IF(A2964&lt;&gt;"",IF(Data!$G$9="constant",$C$13,IF(Data!$G$9="squeeze",G2964,F2964)),"")</f>
        <v/>
      </c>
      <c r="I2964" s="38" t="str">
        <f ca="1">IF(ISNUMBER(A2964),NORMINV(RAND(),0,IF(AND(Data!$G$9="squeeze",A2964&lt;Data!$G$11*0.25),$H$32,1)*$C$30*$C$13)*($C$14*$C$12),"")</f>
        <v/>
      </c>
      <c r="J2964" s="42" t="str">
        <f ca="1">IFERROR(IF(Data!$C$6="Real",B2964,I2964+J2963+($C$14*$C$12)*(NORMINV(RAND(),$C$15,CHOOSE($G$13,$C$13,F2964,G2964)))),"")</f>
        <v/>
      </c>
      <c r="K2964" s="88" t="str">
        <f>IF(ISNUMBER(A2964), IF($G$16="fixed",$G$17,MIN(H2964*Data!$C$7*$C$16*0.5,$C$17*Data!$C$7))*$C$12,"")</f>
        <v/>
      </c>
      <c r="L2964" s="42" t="str">
        <f t="shared" ca="1" si="1410"/>
        <v/>
      </c>
      <c r="M2964" s="44" t="str">
        <f t="shared" ca="1" si="1411"/>
        <v/>
      </c>
      <c r="N2964" s="44" t="str">
        <f t="shared" ca="1" si="1412"/>
        <v/>
      </c>
      <c r="O2964" s="108" t="str">
        <f t="shared" si="1396"/>
        <v/>
      </c>
      <c r="P2964" s="102" t="str">
        <f t="shared" si="1397"/>
        <v/>
      </c>
      <c r="Q2964" s="102" t="str">
        <f t="shared" si="1398"/>
        <v/>
      </c>
      <c r="R2964" s="120" t="str">
        <f t="shared" si="1399"/>
        <v/>
      </c>
      <c r="S2964" s="54" t="str">
        <f t="shared" si="1400"/>
        <v/>
      </c>
      <c r="T2964" s="5" t="str">
        <f t="shared" si="1401"/>
        <v/>
      </c>
      <c r="U2964" s="152" t="str">
        <f t="shared" si="1384"/>
        <v/>
      </c>
      <c r="V2964" s="152" t="str">
        <f t="shared" si="1385"/>
        <v/>
      </c>
      <c r="W2964" s="153" t="str">
        <f t="shared" si="1386"/>
        <v/>
      </c>
      <c r="X2964" s="153" t="str">
        <f t="shared" si="1387"/>
        <v/>
      </c>
      <c r="Y2964" s="153" t="str">
        <f t="shared" si="1388"/>
        <v/>
      </c>
      <c r="Z2964" s="153" t="str">
        <f t="shared" si="1389"/>
        <v/>
      </c>
      <c r="AA2964" s="152" t="str">
        <f t="shared" si="1390"/>
        <v/>
      </c>
      <c r="AB2964" s="152" t="str">
        <f t="shared" si="1391"/>
        <v/>
      </c>
      <c r="AC2964" s="154" t="str">
        <f t="shared" si="1402"/>
        <v/>
      </c>
      <c r="AD2964" s="154" t="str">
        <f t="shared" si="1403"/>
        <v/>
      </c>
      <c r="AE2964" s="3" t="str">
        <f t="shared" si="1404"/>
        <v/>
      </c>
      <c r="AF2964" s="3" t="str">
        <f t="shared" si="1405"/>
        <v/>
      </c>
      <c r="AG2964" s="3" t="str">
        <f t="shared" si="1406"/>
        <v/>
      </c>
      <c r="AH2964" s="4" t="str">
        <f t="shared" si="1407"/>
        <v/>
      </c>
      <c r="AI2964" s="75" t="str">
        <f t="shared" si="1408"/>
        <v/>
      </c>
      <c r="AJ2964" s="75" t="str">
        <f t="shared" si="1409"/>
        <v/>
      </c>
    </row>
    <row r="2965" spans="1:36" ht="14.25">
      <c r="A2965" s="41" t="str">
        <f t="shared" si="1392"/>
        <v/>
      </c>
      <c r="B2965" s="150" t="str">
        <f>IF(ISNUMBER(A2965),INDEX('MetaTrader Import'!$H$13:$J$5893,TRUNC(((A2965-$A$39+1)-1)/3)+1,MOD((A2965-$A$39+1)-1,3)+1),"")</f>
        <v/>
      </c>
      <c r="C2965" s="43" t="str">
        <f t="shared" si="1393"/>
        <v/>
      </c>
      <c r="D2965" s="43" t="str">
        <f t="shared" ca="1" si="1383"/>
        <v/>
      </c>
      <c r="E2965" s="43" t="str">
        <f t="shared" si="1394"/>
        <v/>
      </c>
      <c r="F2965" s="43" t="str">
        <f t="shared" si="1395"/>
        <v/>
      </c>
      <c r="G2965" s="43" t="str">
        <f>IF(A2965&lt;&gt;"",IF(A2965&lt;Data!$G$11*0.25,$C$13/$G$32,IF(A2965&gt;Data!$G$11*0.25,$C$13,$C$13*10)),"")</f>
        <v/>
      </c>
      <c r="H2965" s="43" t="str">
        <f>IF(A2965&lt;&gt;"",IF(Data!$G$9="constant",$C$13,IF(Data!$G$9="squeeze",G2965,F2965)),"")</f>
        <v/>
      </c>
      <c r="I2965" s="38" t="str">
        <f ca="1">IF(ISNUMBER(A2965),NORMINV(RAND(),0,IF(AND(Data!$G$9="squeeze",A2965&lt;Data!$G$11*0.25),$H$32,1)*$C$30*$C$13)*($C$14*$C$12),"")</f>
        <v/>
      </c>
      <c r="J2965" s="42" t="str">
        <f ca="1">IFERROR(IF(Data!$C$6="Real",B2965,I2965+J2964+($C$14*$C$12)*(NORMINV(RAND(),$C$15,CHOOSE($G$13,$C$13,F2965,G2965)))),"")</f>
        <v/>
      </c>
      <c r="K2965" s="88" t="str">
        <f>IF(ISNUMBER(A2965), IF($G$16="fixed",$G$17,MIN(H2965*Data!$C$7*$C$16*0.5,$C$17*Data!$C$7))*$C$12,"")</f>
        <v/>
      </c>
      <c r="L2965" s="42" t="str">
        <f t="shared" ca="1" si="1410"/>
        <v/>
      </c>
      <c r="M2965" s="44" t="str">
        <f t="shared" ca="1" si="1411"/>
        <v/>
      </c>
      <c r="N2965" s="44" t="str">
        <f t="shared" ca="1" si="1412"/>
        <v/>
      </c>
      <c r="O2965" s="108" t="str">
        <f t="shared" si="1396"/>
        <v/>
      </c>
      <c r="P2965" s="102" t="str">
        <f t="shared" si="1397"/>
        <v/>
      </c>
      <c r="Q2965" s="102" t="str">
        <f t="shared" si="1398"/>
        <v/>
      </c>
      <c r="R2965" s="120" t="str">
        <f t="shared" si="1399"/>
        <v/>
      </c>
      <c r="S2965" s="54" t="str">
        <f t="shared" si="1400"/>
        <v/>
      </c>
      <c r="T2965" s="5" t="str">
        <f t="shared" si="1401"/>
        <v/>
      </c>
      <c r="U2965" s="152" t="str">
        <f t="shared" si="1384"/>
        <v/>
      </c>
      <c r="V2965" s="152" t="str">
        <f t="shared" si="1385"/>
        <v/>
      </c>
      <c r="W2965" s="153" t="str">
        <f t="shared" si="1386"/>
        <v/>
      </c>
      <c r="X2965" s="153" t="str">
        <f t="shared" si="1387"/>
        <v/>
      </c>
      <c r="Y2965" s="153" t="str">
        <f t="shared" si="1388"/>
        <v/>
      </c>
      <c r="Z2965" s="153" t="str">
        <f t="shared" si="1389"/>
        <v/>
      </c>
      <c r="AA2965" s="152" t="str">
        <f t="shared" si="1390"/>
        <v/>
      </c>
      <c r="AB2965" s="152" t="str">
        <f t="shared" si="1391"/>
        <v/>
      </c>
      <c r="AC2965" s="154" t="str">
        <f t="shared" si="1402"/>
        <v/>
      </c>
      <c r="AD2965" s="154" t="str">
        <f t="shared" si="1403"/>
        <v/>
      </c>
      <c r="AE2965" s="3" t="str">
        <f t="shared" si="1404"/>
        <v/>
      </c>
      <c r="AF2965" s="3" t="str">
        <f t="shared" si="1405"/>
        <v/>
      </c>
      <c r="AG2965" s="3" t="str">
        <f t="shared" si="1406"/>
        <v/>
      </c>
      <c r="AH2965" s="4" t="str">
        <f t="shared" si="1407"/>
        <v/>
      </c>
      <c r="AI2965" s="75" t="str">
        <f t="shared" si="1408"/>
        <v/>
      </c>
      <c r="AJ2965" s="75" t="str">
        <f t="shared" si="1409"/>
        <v/>
      </c>
    </row>
    <row r="2966" spans="1:36" ht="14.25">
      <c r="A2966" s="41" t="str">
        <f t="shared" si="1392"/>
        <v/>
      </c>
      <c r="B2966" s="150" t="str">
        <f>IF(ISNUMBER(A2966),INDEX('MetaTrader Import'!$H$13:$J$5893,TRUNC(((A2966-$A$39+1)-1)/3)+1,MOD((A2966-$A$39+1)-1,3)+1),"")</f>
        <v/>
      </c>
      <c r="C2966" s="43" t="str">
        <f t="shared" si="1393"/>
        <v/>
      </c>
      <c r="D2966" s="43" t="str">
        <f t="shared" ca="1" si="1383"/>
        <v/>
      </c>
      <c r="E2966" s="43" t="str">
        <f t="shared" si="1394"/>
        <v/>
      </c>
      <c r="F2966" s="43" t="str">
        <f t="shared" si="1395"/>
        <v/>
      </c>
      <c r="G2966" s="43" t="str">
        <f>IF(A2966&lt;&gt;"",IF(A2966&lt;Data!$G$11*0.25,$C$13/$G$32,IF(A2966&gt;Data!$G$11*0.25,$C$13,$C$13*10)),"")</f>
        <v/>
      </c>
      <c r="H2966" s="43" t="str">
        <f>IF(A2966&lt;&gt;"",IF(Data!$G$9="constant",$C$13,IF(Data!$G$9="squeeze",G2966,F2966)),"")</f>
        <v/>
      </c>
      <c r="I2966" s="38" t="str">
        <f ca="1">IF(ISNUMBER(A2966),NORMINV(RAND(),0,IF(AND(Data!$G$9="squeeze",A2966&lt;Data!$G$11*0.25),$H$32,1)*$C$30*$C$13)*($C$14*$C$12),"")</f>
        <v/>
      </c>
      <c r="J2966" s="42" t="str">
        <f ca="1">IFERROR(IF(Data!$C$6="Real",B2966,I2966+J2965+($C$14*$C$12)*(NORMINV(RAND(),$C$15,CHOOSE($G$13,$C$13,F2966,G2966)))),"")</f>
        <v/>
      </c>
      <c r="K2966" s="88" t="str">
        <f>IF(ISNUMBER(A2966), IF($G$16="fixed",$G$17,MIN(H2966*Data!$C$7*$C$16*0.5,$C$17*Data!$C$7))*$C$12,"")</f>
        <v/>
      </c>
      <c r="L2966" s="42" t="str">
        <f t="shared" ca="1" si="1410"/>
        <v/>
      </c>
      <c r="M2966" s="44" t="str">
        <f t="shared" ca="1" si="1411"/>
        <v/>
      </c>
      <c r="N2966" s="44" t="str">
        <f t="shared" ca="1" si="1412"/>
        <v/>
      </c>
      <c r="O2966" s="108" t="str">
        <f t="shared" si="1396"/>
        <v/>
      </c>
      <c r="P2966" s="102" t="str">
        <f t="shared" si="1397"/>
        <v/>
      </c>
      <c r="Q2966" s="102" t="str">
        <f t="shared" si="1398"/>
        <v/>
      </c>
      <c r="R2966" s="120" t="str">
        <f t="shared" si="1399"/>
        <v/>
      </c>
      <c r="S2966" s="54" t="str">
        <f t="shared" si="1400"/>
        <v/>
      </c>
      <c r="T2966" s="5" t="str">
        <f t="shared" si="1401"/>
        <v/>
      </c>
      <c r="U2966" s="152" t="str">
        <f t="shared" si="1384"/>
        <v/>
      </c>
      <c r="V2966" s="152" t="str">
        <f t="shared" si="1385"/>
        <v/>
      </c>
      <c r="W2966" s="153" t="str">
        <f t="shared" si="1386"/>
        <v/>
      </c>
      <c r="X2966" s="153" t="str">
        <f t="shared" si="1387"/>
        <v/>
      </c>
      <c r="Y2966" s="153" t="str">
        <f t="shared" si="1388"/>
        <v/>
      </c>
      <c r="Z2966" s="153" t="str">
        <f t="shared" si="1389"/>
        <v/>
      </c>
      <c r="AA2966" s="152" t="str">
        <f t="shared" si="1390"/>
        <v/>
      </c>
      <c r="AB2966" s="152" t="str">
        <f t="shared" si="1391"/>
        <v/>
      </c>
      <c r="AC2966" s="154" t="str">
        <f t="shared" si="1402"/>
        <v/>
      </c>
      <c r="AD2966" s="154" t="str">
        <f t="shared" si="1403"/>
        <v/>
      </c>
      <c r="AE2966" s="3" t="str">
        <f t="shared" si="1404"/>
        <v/>
      </c>
      <c r="AF2966" s="3" t="str">
        <f t="shared" si="1405"/>
        <v/>
      </c>
      <c r="AG2966" s="3" t="str">
        <f t="shared" si="1406"/>
        <v/>
      </c>
      <c r="AH2966" s="4" t="str">
        <f t="shared" si="1407"/>
        <v/>
      </c>
      <c r="AI2966" s="75" t="str">
        <f t="shared" si="1408"/>
        <v/>
      </c>
      <c r="AJ2966" s="75" t="str">
        <f t="shared" si="1409"/>
        <v/>
      </c>
    </row>
    <row r="2967" spans="1:36" ht="14.25">
      <c r="A2967" s="41" t="str">
        <f t="shared" si="1392"/>
        <v/>
      </c>
      <c r="B2967" s="150" t="str">
        <f>IF(ISNUMBER(A2967),INDEX('MetaTrader Import'!$H$13:$J$5893,TRUNC(((A2967-$A$39+1)-1)/3)+1,MOD((A2967-$A$39+1)-1,3)+1),"")</f>
        <v/>
      </c>
      <c r="C2967" s="43" t="str">
        <f t="shared" si="1393"/>
        <v/>
      </c>
      <c r="D2967" s="43" t="str">
        <f t="shared" ca="1" si="1383"/>
        <v/>
      </c>
      <c r="E2967" s="43" t="str">
        <f t="shared" si="1394"/>
        <v/>
      </c>
      <c r="F2967" s="43" t="str">
        <f t="shared" si="1395"/>
        <v/>
      </c>
      <c r="G2967" s="43" t="str">
        <f>IF(A2967&lt;&gt;"",IF(A2967&lt;Data!$G$11*0.25,$C$13/$G$32,IF(A2967&gt;Data!$G$11*0.25,$C$13,$C$13*10)),"")</f>
        <v/>
      </c>
      <c r="H2967" s="43" t="str">
        <f>IF(A2967&lt;&gt;"",IF(Data!$G$9="constant",$C$13,IF(Data!$G$9="squeeze",G2967,F2967)),"")</f>
        <v/>
      </c>
      <c r="I2967" s="38" t="str">
        <f ca="1">IF(ISNUMBER(A2967),NORMINV(RAND(),0,IF(AND(Data!$G$9="squeeze",A2967&lt;Data!$G$11*0.25),$H$32,1)*$C$30*$C$13)*($C$14*$C$12),"")</f>
        <v/>
      </c>
      <c r="J2967" s="42" t="str">
        <f ca="1">IFERROR(IF(Data!$C$6="Real",B2967,I2967+J2966+($C$14*$C$12)*(NORMINV(RAND(),$C$15,CHOOSE($G$13,$C$13,F2967,G2967)))),"")</f>
        <v/>
      </c>
      <c r="K2967" s="88" t="str">
        <f>IF(ISNUMBER(A2967), IF($G$16="fixed",$G$17,MIN(H2967*Data!$C$7*$C$16*0.5,$C$17*Data!$C$7))*$C$12,"")</f>
        <v/>
      </c>
      <c r="L2967" s="42" t="str">
        <f t="shared" ca="1" si="1410"/>
        <v/>
      </c>
      <c r="M2967" s="44" t="str">
        <f t="shared" ca="1" si="1411"/>
        <v/>
      </c>
      <c r="N2967" s="44" t="str">
        <f t="shared" ca="1" si="1412"/>
        <v/>
      </c>
      <c r="O2967" s="108" t="str">
        <f t="shared" si="1396"/>
        <v/>
      </c>
      <c r="P2967" s="102" t="str">
        <f t="shared" si="1397"/>
        <v/>
      </c>
      <c r="Q2967" s="102" t="str">
        <f t="shared" si="1398"/>
        <v/>
      </c>
      <c r="R2967" s="120" t="str">
        <f t="shared" si="1399"/>
        <v/>
      </c>
      <c r="S2967" s="54" t="str">
        <f t="shared" si="1400"/>
        <v/>
      </c>
      <c r="T2967" s="5" t="str">
        <f t="shared" si="1401"/>
        <v/>
      </c>
      <c r="U2967" s="152" t="str">
        <f t="shared" si="1384"/>
        <v/>
      </c>
      <c r="V2967" s="152" t="str">
        <f t="shared" si="1385"/>
        <v/>
      </c>
      <c r="W2967" s="153" t="str">
        <f t="shared" si="1386"/>
        <v/>
      </c>
      <c r="X2967" s="153" t="str">
        <f t="shared" si="1387"/>
        <v/>
      </c>
      <c r="Y2967" s="153" t="str">
        <f t="shared" si="1388"/>
        <v/>
      </c>
      <c r="Z2967" s="153" t="str">
        <f t="shared" si="1389"/>
        <v/>
      </c>
      <c r="AA2967" s="152" t="str">
        <f t="shared" si="1390"/>
        <v/>
      </c>
      <c r="AB2967" s="152" t="str">
        <f t="shared" si="1391"/>
        <v/>
      </c>
      <c r="AC2967" s="154" t="str">
        <f t="shared" si="1402"/>
        <v/>
      </c>
      <c r="AD2967" s="154" t="str">
        <f t="shared" si="1403"/>
        <v/>
      </c>
      <c r="AE2967" s="3" t="str">
        <f t="shared" si="1404"/>
        <v/>
      </c>
      <c r="AF2967" s="3" t="str">
        <f t="shared" si="1405"/>
        <v/>
      </c>
      <c r="AG2967" s="3" t="str">
        <f t="shared" si="1406"/>
        <v/>
      </c>
      <c r="AH2967" s="4" t="str">
        <f t="shared" si="1407"/>
        <v/>
      </c>
      <c r="AI2967" s="75" t="str">
        <f t="shared" si="1408"/>
        <v/>
      </c>
      <c r="AJ2967" s="75" t="str">
        <f t="shared" si="1409"/>
        <v/>
      </c>
    </row>
    <row r="2968" spans="1:36" ht="14.25">
      <c r="A2968" s="41" t="str">
        <f t="shared" si="1392"/>
        <v/>
      </c>
      <c r="B2968" s="150" t="str">
        <f>IF(ISNUMBER(A2968),INDEX('MetaTrader Import'!$H$13:$J$5893,TRUNC(((A2968-$A$39+1)-1)/3)+1,MOD((A2968-$A$39+1)-1,3)+1),"")</f>
        <v/>
      </c>
      <c r="C2968" s="43" t="str">
        <f t="shared" si="1393"/>
        <v/>
      </c>
      <c r="D2968" s="43" t="str">
        <f t="shared" ca="1" si="1383"/>
        <v/>
      </c>
      <c r="E2968" s="43" t="str">
        <f t="shared" si="1394"/>
        <v/>
      </c>
      <c r="F2968" s="43" t="str">
        <f t="shared" si="1395"/>
        <v/>
      </c>
      <c r="G2968" s="43" t="str">
        <f>IF(A2968&lt;&gt;"",IF(A2968&lt;Data!$G$11*0.25,$C$13/$G$32,IF(A2968&gt;Data!$G$11*0.25,$C$13,$C$13*10)),"")</f>
        <v/>
      </c>
      <c r="H2968" s="43" t="str">
        <f>IF(A2968&lt;&gt;"",IF(Data!$G$9="constant",$C$13,IF(Data!$G$9="squeeze",G2968,F2968)),"")</f>
        <v/>
      </c>
      <c r="I2968" s="38" t="str">
        <f ca="1">IF(ISNUMBER(A2968),NORMINV(RAND(),0,IF(AND(Data!$G$9="squeeze",A2968&lt;Data!$G$11*0.25),$H$32,1)*$C$30*$C$13)*($C$14*$C$12),"")</f>
        <v/>
      </c>
      <c r="J2968" s="42" t="str">
        <f ca="1">IFERROR(IF(Data!$C$6="Real",B2968,I2968+J2967+($C$14*$C$12)*(NORMINV(RAND(),$C$15,CHOOSE($G$13,$C$13,F2968,G2968)))),"")</f>
        <v/>
      </c>
      <c r="K2968" s="88" t="str">
        <f>IF(ISNUMBER(A2968), IF($G$16="fixed",$G$17,MIN(H2968*Data!$C$7*$C$16*0.5,$C$17*Data!$C$7))*$C$12,"")</f>
        <v/>
      </c>
      <c r="L2968" s="42" t="str">
        <f t="shared" ca="1" si="1410"/>
        <v/>
      </c>
      <c r="M2968" s="44" t="str">
        <f t="shared" ca="1" si="1411"/>
        <v/>
      </c>
      <c r="N2968" s="44" t="str">
        <f t="shared" ca="1" si="1412"/>
        <v/>
      </c>
      <c r="O2968" s="108" t="str">
        <f t="shared" si="1396"/>
        <v/>
      </c>
      <c r="P2968" s="102" t="str">
        <f t="shared" si="1397"/>
        <v/>
      </c>
      <c r="Q2968" s="102" t="str">
        <f t="shared" si="1398"/>
        <v/>
      </c>
      <c r="R2968" s="120" t="str">
        <f t="shared" si="1399"/>
        <v/>
      </c>
      <c r="S2968" s="54" t="str">
        <f t="shared" si="1400"/>
        <v/>
      </c>
      <c r="T2968" s="5" t="str">
        <f t="shared" si="1401"/>
        <v/>
      </c>
      <c r="U2968" s="152" t="str">
        <f t="shared" si="1384"/>
        <v/>
      </c>
      <c r="V2968" s="152" t="str">
        <f t="shared" si="1385"/>
        <v/>
      </c>
      <c r="W2968" s="153" t="str">
        <f t="shared" si="1386"/>
        <v/>
      </c>
      <c r="X2968" s="153" t="str">
        <f t="shared" si="1387"/>
        <v/>
      </c>
      <c r="Y2968" s="153" t="str">
        <f t="shared" si="1388"/>
        <v/>
      </c>
      <c r="Z2968" s="153" t="str">
        <f t="shared" si="1389"/>
        <v/>
      </c>
      <c r="AA2968" s="152" t="str">
        <f t="shared" si="1390"/>
        <v/>
      </c>
      <c r="AB2968" s="152" t="str">
        <f t="shared" si="1391"/>
        <v/>
      </c>
      <c r="AC2968" s="154" t="str">
        <f t="shared" si="1402"/>
        <v/>
      </c>
      <c r="AD2968" s="154" t="str">
        <f t="shared" si="1403"/>
        <v/>
      </c>
      <c r="AE2968" s="3" t="str">
        <f t="shared" si="1404"/>
        <v/>
      </c>
      <c r="AF2968" s="3" t="str">
        <f t="shared" si="1405"/>
        <v/>
      </c>
      <c r="AG2968" s="3" t="str">
        <f t="shared" si="1406"/>
        <v/>
      </c>
      <c r="AH2968" s="4" t="str">
        <f t="shared" si="1407"/>
        <v/>
      </c>
      <c r="AI2968" s="75" t="str">
        <f t="shared" si="1408"/>
        <v/>
      </c>
      <c r="AJ2968" s="75" t="str">
        <f t="shared" si="1409"/>
        <v/>
      </c>
    </row>
    <row r="2969" spans="1:36" ht="14.25">
      <c r="A2969" s="41" t="str">
        <f t="shared" si="1392"/>
        <v/>
      </c>
      <c r="B2969" s="150" t="str">
        <f>IF(ISNUMBER(A2969),INDEX('MetaTrader Import'!$H$13:$J$5893,TRUNC(((A2969-$A$39+1)-1)/3)+1,MOD((A2969-$A$39+1)-1,3)+1),"")</f>
        <v/>
      </c>
      <c r="C2969" s="43" t="str">
        <f t="shared" si="1393"/>
        <v/>
      </c>
      <c r="D2969" s="43" t="str">
        <f t="shared" ca="1" si="1383"/>
        <v/>
      </c>
      <c r="E2969" s="43" t="str">
        <f t="shared" si="1394"/>
        <v/>
      </c>
      <c r="F2969" s="43" t="str">
        <f t="shared" si="1395"/>
        <v/>
      </c>
      <c r="G2969" s="43" t="str">
        <f>IF(A2969&lt;&gt;"",IF(A2969&lt;Data!$G$11*0.25,$C$13/$G$32,IF(A2969&gt;Data!$G$11*0.25,$C$13,$C$13*10)),"")</f>
        <v/>
      </c>
      <c r="H2969" s="43" t="str">
        <f>IF(A2969&lt;&gt;"",IF(Data!$G$9="constant",$C$13,IF(Data!$G$9="squeeze",G2969,F2969)),"")</f>
        <v/>
      </c>
      <c r="I2969" s="38" t="str">
        <f ca="1">IF(ISNUMBER(A2969),NORMINV(RAND(),0,IF(AND(Data!$G$9="squeeze",A2969&lt;Data!$G$11*0.25),$H$32,1)*$C$30*$C$13)*($C$14*$C$12),"")</f>
        <v/>
      </c>
      <c r="J2969" s="42" t="str">
        <f ca="1">IFERROR(IF(Data!$C$6="Real",B2969,I2969+J2968+($C$14*$C$12)*(NORMINV(RAND(),$C$15,CHOOSE($G$13,$C$13,F2969,G2969)))),"")</f>
        <v/>
      </c>
      <c r="K2969" s="88" t="str">
        <f>IF(ISNUMBER(A2969), IF($G$16="fixed",$G$17,MIN(H2969*Data!$C$7*$C$16*0.5,$C$17*Data!$C$7))*$C$12,"")</f>
        <v/>
      </c>
      <c r="L2969" s="42" t="str">
        <f t="shared" ca="1" si="1410"/>
        <v/>
      </c>
      <c r="M2969" s="44" t="str">
        <f t="shared" ca="1" si="1411"/>
        <v/>
      </c>
      <c r="N2969" s="44" t="str">
        <f t="shared" ca="1" si="1412"/>
        <v/>
      </c>
      <c r="O2969" s="108" t="str">
        <f t="shared" si="1396"/>
        <v/>
      </c>
      <c r="P2969" s="102" t="str">
        <f t="shared" si="1397"/>
        <v/>
      </c>
      <c r="Q2969" s="102" t="str">
        <f t="shared" si="1398"/>
        <v/>
      </c>
      <c r="R2969" s="120" t="str">
        <f t="shared" si="1399"/>
        <v/>
      </c>
      <c r="S2969" s="54" t="str">
        <f t="shared" si="1400"/>
        <v/>
      </c>
      <c r="T2969" s="5" t="str">
        <f t="shared" si="1401"/>
        <v/>
      </c>
      <c r="U2969" s="152" t="str">
        <f t="shared" si="1384"/>
        <v/>
      </c>
      <c r="V2969" s="152" t="str">
        <f t="shared" si="1385"/>
        <v/>
      </c>
      <c r="W2969" s="153" t="str">
        <f t="shared" si="1386"/>
        <v/>
      </c>
      <c r="X2969" s="153" t="str">
        <f t="shared" si="1387"/>
        <v/>
      </c>
      <c r="Y2969" s="153" t="str">
        <f t="shared" si="1388"/>
        <v/>
      </c>
      <c r="Z2969" s="153" t="str">
        <f t="shared" si="1389"/>
        <v/>
      </c>
      <c r="AA2969" s="152" t="str">
        <f t="shared" si="1390"/>
        <v/>
      </c>
      <c r="AB2969" s="152" t="str">
        <f t="shared" si="1391"/>
        <v/>
      </c>
      <c r="AC2969" s="154" t="str">
        <f t="shared" si="1402"/>
        <v/>
      </c>
      <c r="AD2969" s="154" t="str">
        <f t="shared" si="1403"/>
        <v/>
      </c>
      <c r="AE2969" s="3" t="str">
        <f t="shared" si="1404"/>
        <v/>
      </c>
      <c r="AF2969" s="3" t="str">
        <f t="shared" si="1405"/>
        <v/>
      </c>
      <c r="AG2969" s="3" t="str">
        <f t="shared" si="1406"/>
        <v/>
      </c>
      <c r="AH2969" s="4" t="str">
        <f t="shared" si="1407"/>
        <v/>
      </c>
      <c r="AI2969" s="75" t="str">
        <f t="shared" si="1408"/>
        <v/>
      </c>
      <c r="AJ2969" s="75" t="str">
        <f t="shared" si="1409"/>
        <v/>
      </c>
    </row>
    <row r="2970" spans="1:36" ht="14.25">
      <c r="A2970" s="41" t="str">
        <f t="shared" si="1392"/>
        <v/>
      </c>
      <c r="B2970" s="150" t="str">
        <f>IF(ISNUMBER(A2970),INDEX('MetaTrader Import'!$H$13:$J$5893,TRUNC(((A2970-$A$39+1)-1)/3)+1,MOD((A2970-$A$39+1)-1,3)+1),"")</f>
        <v/>
      </c>
      <c r="C2970" s="43" t="str">
        <f t="shared" si="1393"/>
        <v/>
      </c>
      <c r="D2970" s="43" t="str">
        <f t="shared" ca="1" si="1383"/>
        <v/>
      </c>
      <c r="E2970" s="43" t="str">
        <f t="shared" si="1394"/>
        <v/>
      </c>
      <c r="F2970" s="43" t="str">
        <f t="shared" si="1395"/>
        <v/>
      </c>
      <c r="G2970" s="43" t="str">
        <f>IF(A2970&lt;&gt;"",IF(A2970&lt;Data!$G$11*0.25,$C$13/$G$32,IF(A2970&gt;Data!$G$11*0.25,$C$13,$C$13*10)),"")</f>
        <v/>
      </c>
      <c r="H2970" s="43" t="str">
        <f>IF(A2970&lt;&gt;"",IF(Data!$G$9="constant",$C$13,IF(Data!$G$9="squeeze",G2970,F2970)),"")</f>
        <v/>
      </c>
      <c r="I2970" s="38" t="str">
        <f ca="1">IF(ISNUMBER(A2970),NORMINV(RAND(),0,IF(AND(Data!$G$9="squeeze",A2970&lt;Data!$G$11*0.25),$H$32,1)*$C$30*$C$13)*($C$14*$C$12),"")</f>
        <v/>
      </c>
      <c r="J2970" s="42" t="str">
        <f ca="1">IFERROR(IF(Data!$C$6="Real",B2970,I2970+J2969+($C$14*$C$12)*(NORMINV(RAND(),$C$15,CHOOSE($G$13,$C$13,F2970,G2970)))),"")</f>
        <v/>
      </c>
      <c r="K2970" s="88" t="str">
        <f>IF(ISNUMBER(A2970), IF($G$16="fixed",$G$17,MIN(H2970*Data!$C$7*$C$16*0.5,$C$17*Data!$C$7))*$C$12,"")</f>
        <v/>
      </c>
      <c r="L2970" s="42" t="str">
        <f t="shared" ca="1" si="1410"/>
        <v/>
      </c>
      <c r="M2970" s="44" t="str">
        <f t="shared" ca="1" si="1411"/>
        <v/>
      </c>
      <c r="N2970" s="44" t="str">
        <f t="shared" ca="1" si="1412"/>
        <v/>
      </c>
      <c r="O2970" s="108" t="str">
        <f t="shared" si="1396"/>
        <v/>
      </c>
      <c r="P2970" s="102" t="str">
        <f t="shared" si="1397"/>
        <v/>
      </c>
      <c r="Q2970" s="102" t="str">
        <f t="shared" si="1398"/>
        <v/>
      </c>
      <c r="R2970" s="120" t="str">
        <f t="shared" si="1399"/>
        <v/>
      </c>
      <c r="S2970" s="54" t="str">
        <f t="shared" si="1400"/>
        <v/>
      </c>
      <c r="T2970" s="5" t="str">
        <f t="shared" si="1401"/>
        <v/>
      </c>
      <c r="U2970" s="152" t="str">
        <f t="shared" si="1384"/>
        <v/>
      </c>
      <c r="V2970" s="152" t="str">
        <f t="shared" si="1385"/>
        <v/>
      </c>
      <c r="W2970" s="153" t="str">
        <f t="shared" si="1386"/>
        <v/>
      </c>
      <c r="X2970" s="153" t="str">
        <f t="shared" si="1387"/>
        <v/>
      </c>
      <c r="Y2970" s="153" t="str">
        <f t="shared" si="1388"/>
        <v/>
      </c>
      <c r="Z2970" s="153" t="str">
        <f t="shared" si="1389"/>
        <v/>
      </c>
      <c r="AA2970" s="152" t="str">
        <f t="shared" si="1390"/>
        <v/>
      </c>
      <c r="AB2970" s="152" t="str">
        <f t="shared" si="1391"/>
        <v/>
      </c>
      <c r="AC2970" s="154" t="str">
        <f t="shared" si="1402"/>
        <v/>
      </c>
      <c r="AD2970" s="154" t="str">
        <f t="shared" si="1403"/>
        <v/>
      </c>
      <c r="AE2970" s="3" t="str">
        <f t="shared" si="1404"/>
        <v/>
      </c>
      <c r="AF2970" s="3" t="str">
        <f t="shared" si="1405"/>
        <v/>
      </c>
      <c r="AG2970" s="3" t="str">
        <f t="shared" si="1406"/>
        <v/>
      </c>
      <c r="AH2970" s="4" t="str">
        <f t="shared" si="1407"/>
        <v/>
      </c>
      <c r="AI2970" s="75" t="str">
        <f t="shared" si="1408"/>
        <v/>
      </c>
      <c r="AJ2970" s="75" t="str">
        <f t="shared" si="1409"/>
        <v/>
      </c>
    </row>
    <row r="2971" spans="1:36" ht="14.25">
      <c r="A2971" s="41" t="str">
        <f t="shared" si="1392"/>
        <v/>
      </c>
      <c r="B2971" s="150" t="str">
        <f>IF(ISNUMBER(A2971),INDEX('MetaTrader Import'!$H$13:$J$5893,TRUNC(((A2971-$A$39+1)-1)/3)+1,MOD((A2971-$A$39+1)-1,3)+1),"")</f>
        <v/>
      </c>
      <c r="C2971" s="43" t="str">
        <f t="shared" si="1393"/>
        <v/>
      </c>
      <c r="D2971" s="43" t="str">
        <f t="shared" ca="1" si="1383"/>
        <v/>
      </c>
      <c r="E2971" s="43" t="str">
        <f t="shared" si="1394"/>
        <v/>
      </c>
      <c r="F2971" s="43" t="str">
        <f t="shared" si="1395"/>
        <v/>
      </c>
      <c r="G2971" s="43" t="str">
        <f>IF(A2971&lt;&gt;"",IF(A2971&lt;Data!$G$11*0.25,$C$13/$G$32,IF(A2971&gt;Data!$G$11*0.25,$C$13,$C$13*10)),"")</f>
        <v/>
      </c>
      <c r="H2971" s="43" t="str">
        <f>IF(A2971&lt;&gt;"",IF(Data!$G$9="constant",$C$13,IF(Data!$G$9="squeeze",G2971,F2971)),"")</f>
        <v/>
      </c>
      <c r="I2971" s="38" t="str">
        <f ca="1">IF(ISNUMBER(A2971),NORMINV(RAND(),0,IF(AND(Data!$G$9="squeeze",A2971&lt;Data!$G$11*0.25),$H$32,1)*$C$30*$C$13)*($C$14*$C$12),"")</f>
        <v/>
      </c>
      <c r="J2971" s="42" t="str">
        <f ca="1">IFERROR(IF(Data!$C$6="Real",B2971,I2971+J2970+($C$14*$C$12)*(NORMINV(RAND(),$C$15,CHOOSE($G$13,$C$13,F2971,G2971)))),"")</f>
        <v/>
      </c>
      <c r="K2971" s="88" t="str">
        <f>IF(ISNUMBER(A2971), IF($G$16="fixed",$G$17,MIN(H2971*Data!$C$7*$C$16*0.5,$C$17*Data!$C$7))*$C$12,"")</f>
        <v/>
      </c>
      <c r="L2971" s="42" t="str">
        <f t="shared" ca="1" si="1410"/>
        <v/>
      </c>
      <c r="M2971" s="44" t="str">
        <f t="shared" ca="1" si="1411"/>
        <v/>
      </c>
      <c r="N2971" s="44" t="str">
        <f t="shared" ca="1" si="1412"/>
        <v/>
      </c>
      <c r="O2971" s="108" t="str">
        <f t="shared" si="1396"/>
        <v/>
      </c>
      <c r="P2971" s="102" t="str">
        <f t="shared" si="1397"/>
        <v/>
      </c>
      <c r="Q2971" s="102" t="str">
        <f t="shared" si="1398"/>
        <v/>
      </c>
      <c r="R2971" s="120" t="str">
        <f t="shared" si="1399"/>
        <v/>
      </c>
      <c r="S2971" s="54" t="str">
        <f t="shared" si="1400"/>
        <v/>
      </c>
      <c r="T2971" s="5" t="str">
        <f t="shared" si="1401"/>
        <v/>
      </c>
      <c r="U2971" s="152" t="str">
        <f t="shared" si="1384"/>
        <v/>
      </c>
      <c r="V2971" s="152" t="str">
        <f t="shared" si="1385"/>
        <v/>
      </c>
      <c r="W2971" s="153" t="str">
        <f t="shared" si="1386"/>
        <v/>
      </c>
      <c r="X2971" s="153" t="str">
        <f t="shared" si="1387"/>
        <v/>
      </c>
      <c r="Y2971" s="153" t="str">
        <f t="shared" si="1388"/>
        <v/>
      </c>
      <c r="Z2971" s="153" t="str">
        <f t="shared" si="1389"/>
        <v/>
      </c>
      <c r="AA2971" s="152" t="str">
        <f t="shared" si="1390"/>
        <v/>
      </c>
      <c r="AB2971" s="152" t="str">
        <f t="shared" si="1391"/>
        <v/>
      </c>
      <c r="AC2971" s="154" t="str">
        <f t="shared" si="1402"/>
        <v/>
      </c>
      <c r="AD2971" s="154" t="str">
        <f t="shared" si="1403"/>
        <v/>
      </c>
      <c r="AE2971" s="3" t="str">
        <f t="shared" si="1404"/>
        <v/>
      </c>
      <c r="AF2971" s="3" t="str">
        <f t="shared" si="1405"/>
        <v/>
      </c>
      <c r="AG2971" s="3" t="str">
        <f t="shared" si="1406"/>
        <v/>
      </c>
      <c r="AH2971" s="4" t="str">
        <f t="shared" si="1407"/>
        <v/>
      </c>
      <c r="AI2971" s="75" t="str">
        <f t="shared" si="1408"/>
        <v/>
      </c>
      <c r="AJ2971" s="75" t="str">
        <f t="shared" si="1409"/>
        <v/>
      </c>
    </row>
    <row r="2972" spans="1:36" ht="14.25">
      <c r="A2972" s="41" t="str">
        <f t="shared" si="1392"/>
        <v/>
      </c>
      <c r="B2972" s="150" t="str">
        <f>IF(ISNUMBER(A2972),INDEX('MetaTrader Import'!$H$13:$J$5893,TRUNC(((A2972-$A$39+1)-1)/3)+1,MOD((A2972-$A$39+1)-1,3)+1),"")</f>
        <v/>
      </c>
      <c r="C2972" s="43" t="str">
        <f t="shared" si="1393"/>
        <v/>
      </c>
      <c r="D2972" s="43" t="str">
        <f t="shared" ca="1" si="1383"/>
        <v/>
      </c>
      <c r="E2972" s="43" t="str">
        <f t="shared" si="1394"/>
        <v/>
      </c>
      <c r="F2972" s="43" t="str">
        <f t="shared" si="1395"/>
        <v/>
      </c>
      <c r="G2972" s="43" t="str">
        <f>IF(A2972&lt;&gt;"",IF(A2972&lt;Data!$G$11*0.25,$C$13/$G$32,IF(A2972&gt;Data!$G$11*0.25,$C$13,$C$13*10)),"")</f>
        <v/>
      </c>
      <c r="H2972" s="43" t="str">
        <f>IF(A2972&lt;&gt;"",IF(Data!$G$9="constant",$C$13,IF(Data!$G$9="squeeze",G2972,F2972)),"")</f>
        <v/>
      </c>
      <c r="I2972" s="38" t="str">
        <f ca="1">IF(ISNUMBER(A2972),NORMINV(RAND(),0,IF(AND(Data!$G$9="squeeze",A2972&lt;Data!$G$11*0.25),$H$32,1)*$C$30*$C$13)*($C$14*$C$12),"")</f>
        <v/>
      </c>
      <c r="J2972" s="42" t="str">
        <f ca="1">IFERROR(IF(Data!$C$6="Real",B2972,I2972+J2971+($C$14*$C$12)*(NORMINV(RAND(),$C$15,CHOOSE($G$13,$C$13,F2972,G2972)))),"")</f>
        <v/>
      </c>
      <c r="K2972" s="88" t="str">
        <f>IF(ISNUMBER(A2972), IF($G$16="fixed",$G$17,MIN(H2972*Data!$C$7*$C$16*0.5,$C$17*Data!$C$7))*$C$12,"")</f>
        <v/>
      </c>
      <c r="L2972" s="42" t="str">
        <f t="shared" ca="1" si="1410"/>
        <v/>
      </c>
      <c r="M2972" s="44" t="str">
        <f t="shared" ca="1" si="1411"/>
        <v/>
      </c>
      <c r="N2972" s="44" t="str">
        <f t="shared" ca="1" si="1412"/>
        <v/>
      </c>
      <c r="O2972" s="108" t="str">
        <f t="shared" si="1396"/>
        <v/>
      </c>
      <c r="P2972" s="102" t="str">
        <f t="shared" si="1397"/>
        <v/>
      </c>
      <c r="Q2972" s="102" t="str">
        <f t="shared" si="1398"/>
        <v/>
      </c>
      <c r="R2972" s="120" t="str">
        <f t="shared" si="1399"/>
        <v/>
      </c>
      <c r="S2972" s="54" t="str">
        <f t="shared" si="1400"/>
        <v/>
      </c>
      <c r="T2972" s="5" t="str">
        <f t="shared" si="1401"/>
        <v/>
      </c>
      <c r="U2972" s="152" t="str">
        <f t="shared" si="1384"/>
        <v/>
      </c>
      <c r="V2972" s="152" t="str">
        <f t="shared" si="1385"/>
        <v/>
      </c>
      <c r="W2972" s="153" t="str">
        <f t="shared" si="1386"/>
        <v/>
      </c>
      <c r="X2972" s="153" t="str">
        <f t="shared" si="1387"/>
        <v/>
      </c>
      <c r="Y2972" s="153" t="str">
        <f t="shared" si="1388"/>
        <v/>
      </c>
      <c r="Z2972" s="153" t="str">
        <f t="shared" si="1389"/>
        <v/>
      </c>
      <c r="AA2972" s="152" t="str">
        <f t="shared" si="1390"/>
        <v/>
      </c>
      <c r="AB2972" s="152" t="str">
        <f t="shared" si="1391"/>
        <v/>
      </c>
      <c r="AC2972" s="154" t="str">
        <f t="shared" si="1402"/>
        <v/>
      </c>
      <c r="AD2972" s="154" t="str">
        <f t="shared" si="1403"/>
        <v/>
      </c>
      <c r="AE2972" s="3" t="str">
        <f t="shared" si="1404"/>
        <v/>
      </c>
      <c r="AF2972" s="3" t="str">
        <f t="shared" si="1405"/>
        <v/>
      </c>
      <c r="AG2972" s="3" t="str">
        <f t="shared" si="1406"/>
        <v/>
      </c>
      <c r="AH2972" s="4" t="str">
        <f t="shared" si="1407"/>
        <v/>
      </c>
      <c r="AI2972" s="75" t="str">
        <f t="shared" si="1408"/>
        <v/>
      </c>
      <c r="AJ2972" s="75" t="str">
        <f t="shared" si="1409"/>
        <v/>
      </c>
    </row>
    <row r="2973" spans="1:36" ht="14.25">
      <c r="A2973" s="41" t="str">
        <f t="shared" si="1392"/>
        <v/>
      </c>
      <c r="B2973" s="150" t="str">
        <f>IF(ISNUMBER(A2973),INDEX('MetaTrader Import'!$H$13:$J$5893,TRUNC(((A2973-$A$39+1)-1)/3)+1,MOD((A2973-$A$39+1)-1,3)+1),"")</f>
        <v/>
      </c>
      <c r="C2973" s="43" t="str">
        <f t="shared" si="1393"/>
        <v/>
      </c>
      <c r="D2973" s="43" t="str">
        <f t="shared" ca="1" si="1383"/>
        <v/>
      </c>
      <c r="E2973" s="43" t="str">
        <f t="shared" si="1394"/>
        <v/>
      </c>
      <c r="F2973" s="43" t="str">
        <f t="shared" si="1395"/>
        <v/>
      </c>
      <c r="G2973" s="43" t="str">
        <f>IF(A2973&lt;&gt;"",IF(A2973&lt;Data!$G$11*0.25,$C$13/$G$32,IF(A2973&gt;Data!$G$11*0.25,$C$13,$C$13*10)),"")</f>
        <v/>
      </c>
      <c r="H2973" s="43" t="str">
        <f>IF(A2973&lt;&gt;"",IF(Data!$G$9="constant",$C$13,IF(Data!$G$9="squeeze",G2973,F2973)),"")</f>
        <v/>
      </c>
      <c r="I2973" s="38" t="str">
        <f ca="1">IF(ISNUMBER(A2973),NORMINV(RAND(),0,IF(AND(Data!$G$9="squeeze",A2973&lt;Data!$G$11*0.25),$H$32,1)*$C$30*$C$13)*($C$14*$C$12),"")</f>
        <v/>
      </c>
      <c r="J2973" s="42" t="str">
        <f ca="1">IFERROR(IF(Data!$C$6="Real",B2973,I2973+J2972+($C$14*$C$12)*(NORMINV(RAND(),$C$15,CHOOSE($G$13,$C$13,F2973,G2973)))),"")</f>
        <v/>
      </c>
      <c r="K2973" s="88" t="str">
        <f>IF(ISNUMBER(A2973), IF($G$16="fixed",$G$17,MIN(H2973*Data!$C$7*$C$16*0.5,$C$17*Data!$C$7))*$C$12,"")</f>
        <v/>
      </c>
      <c r="L2973" s="42" t="str">
        <f t="shared" ca="1" si="1410"/>
        <v/>
      </c>
      <c r="M2973" s="44" t="str">
        <f t="shared" ca="1" si="1411"/>
        <v/>
      </c>
      <c r="N2973" s="44" t="str">
        <f t="shared" ca="1" si="1412"/>
        <v/>
      </c>
      <c r="O2973" s="108" t="str">
        <f t="shared" si="1396"/>
        <v/>
      </c>
      <c r="P2973" s="102" t="str">
        <f t="shared" si="1397"/>
        <v/>
      </c>
      <c r="Q2973" s="102" t="str">
        <f t="shared" si="1398"/>
        <v/>
      </c>
      <c r="R2973" s="120" t="str">
        <f t="shared" si="1399"/>
        <v/>
      </c>
      <c r="S2973" s="54" t="str">
        <f t="shared" si="1400"/>
        <v/>
      </c>
      <c r="T2973" s="5" t="str">
        <f t="shared" si="1401"/>
        <v/>
      </c>
      <c r="U2973" s="152" t="str">
        <f t="shared" si="1384"/>
        <v/>
      </c>
      <c r="V2973" s="152" t="str">
        <f t="shared" si="1385"/>
        <v/>
      </c>
      <c r="W2973" s="153" t="str">
        <f t="shared" si="1386"/>
        <v/>
      </c>
      <c r="X2973" s="153" t="str">
        <f t="shared" si="1387"/>
        <v/>
      </c>
      <c r="Y2973" s="153" t="str">
        <f t="shared" si="1388"/>
        <v/>
      </c>
      <c r="Z2973" s="153" t="str">
        <f t="shared" si="1389"/>
        <v/>
      </c>
      <c r="AA2973" s="152" t="str">
        <f t="shared" si="1390"/>
        <v/>
      </c>
      <c r="AB2973" s="152" t="str">
        <f t="shared" si="1391"/>
        <v/>
      </c>
      <c r="AC2973" s="154" t="str">
        <f t="shared" si="1402"/>
        <v/>
      </c>
      <c r="AD2973" s="154" t="str">
        <f t="shared" si="1403"/>
        <v/>
      </c>
      <c r="AE2973" s="3" t="str">
        <f t="shared" si="1404"/>
        <v/>
      </c>
      <c r="AF2973" s="3" t="str">
        <f t="shared" si="1405"/>
        <v/>
      </c>
      <c r="AG2973" s="3" t="str">
        <f t="shared" si="1406"/>
        <v/>
      </c>
      <c r="AH2973" s="4" t="str">
        <f t="shared" si="1407"/>
        <v/>
      </c>
      <c r="AI2973" s="75" t="str">
        <f t="shared" si="1408"/>
        <v/>
      </c>
      <c r="AJ2973" s="75" t="str">
        <f t="shared" si="1409"/>
        <v/>
      </c>
    </row>
    <row r="2974" spans="1:36" ht="14.25">
      <c r="A2974" s="41" t="str">
        <f t="shared" si="1392"/>
        <v/>
      </c>
      <c r="B2974" s="150" t="str">
        <f>IF(ISNUMBER(A2974),INDEX('MetaTrader Import'!$H$13:$J$5893,TRUNC(((A2974-$A$39+1)-1)/3)+1,MOD((A2974-$A$39+1)-1,3)+1),"")</f>
        <v/>
      </c>
      <c r="C2974" s="43" t="str">
        <f t="shared" si="1393"/>
        <v/>
      </c>
      <c r="D2974" s="43" t="str">
        <f t="shared" ca="1" si="1383"/>
        <v/>
      </c>
      <c r="E2974" s="43" t="str">
        <f t="shared" si="1394"/>
        <v/>
      </c>
      <c r="F2974" s="43" t="str">
        <f t="shared" si="1395"/>
        <v/>
      </c>
      <c r="G2974" s="43" t="str">
        <f>IF(A2974&lt;&gt;"",IF(A2974&lt;Data!$G$11*0.25,$C$13/$G$32,IF(A2974&gt;Data!$G$11*0.25,$C$13,$C$13*10)),"")</f>
        <v/>
      </c>
      <c r="H2974" s="43" t="str">
        <f>IF(A2974&lt;&gt;"",IF(Data!$G$9="constant",$C$13,IF(Data!$G$9="squeeze",G2974,F2974)),"")</f>
        <v/>
      </c>
      <c r="I2974" s="38" t="str">
        <f ca="1">IF(ISNUMBER(A2974),NORMINV(RAND(),0,IF(AND(Data!$G$9="squeeze",A2974&lt;Data!$G$11*0.25),$H$32,1)*$C$30*$C$13)*($C$14*$C$12),"")</f>
        <v/>
      </c>
      <c r="J2974" s="42" t="str">
        <f ca="1">IFERROR(IF(Data!$C$6="Real",B2974,I2974+J2973+($C$14*$C$12)*(NORMINV(RAND(),$C$15,CHOOSE($G$13,$C$13,F2974,G2974)))),"")</f>
        <v/>
      </c>
      <c r="K2974" s="88" t="str">
        <f>IF(ISNUMBER(A2974), IF($G$16="fixed",$G$17,MIN(H2974*Data!$C$7*$C$16*0.5,$C$17*Data!$C$7))*$C$12,"")</f>
        <v/>
      </c>
      <c r="L2974" s="42" t="str">
        <f t="shared" ca="1" si="1410"/>
        <v/>
      </c>
      <c r="M2974" s="44" t="str">
        <f t="shared" ca="1" si="1411"/>
        <v/>
      </c>
      <c r="N2974" s="44" t="str">
        <f t="shared" ca="1" si="1412"/>
        <v/>
      </c>
      <c r="O2974" s="108" t="str">
        <f t="shared" si="1396"/>
        <v/>
      </c>
      <c r="P2974" s="102" t="str">
        <f t="shared" si="1397"/>
        <v/>
      </c>
      <c r="Q2974" s="102" t="str">
        <f t="shared" si="1398"/>
        <v/>
      </c>
      <c r="R2974" s="120" t="str">
        <f t="shared" si="1399"/>
        <v/>
      </c>
      <c r="S2974" s="54" t="str">
        <f t="shared" si="1400"/>
        <v/>
      </c>
      <c r="T2974" s="5" t="str">
        <f t="shared" si="1401"/>
        <v/>
      </c>
      <c r="U2974" s="152" t="str">
        <f t="shared" si="1384"/>
        <v/>
      </c>
      <c r="V2974" s="152" t="str">
        <f t="shared" si="1385"/>
        <v/>
      </c>
      <c r="W2974" s="153" t="str">
        <f t="shared" si="1386"/>
        <v/>
      </c>
      <c r="X2974" s="153" t="str">
        <f t="shared" si="1387"/>
        <v/>
      </c>
      <c r="Y2974" s="153" t="str">
        <f t="shared" si="1388"/>
        <v/>
      </c>
      <c r="Z2974" s="153" t="str">
        <f t="shared" si="1389"/>
        <v/>
      </c>
      <c r="AA2974" s="152" t="str">
        <f t="shared" si="1390"/>
        <v/>
      </c>
      <c r="AB2974" s="152" t="str">
        <f t="shared" si="1391"/>
        <v/>
      </c>
      <c r="AC2974" s="154" t="str">
        <f t="shared" si="1402"/>
        <v/>
      </c>
      <c r="AD2974" s="154" t="str">
        <f t="shared" si="1403"/>
        <v/>
      </c>
      <c r="AE2974" s="3" t="str">
        <f t="shared" si="1404"/>
        <v/>
      </c>
      <c r="AF2974" s="3" t="str">
        <f t="shared" si="1405"/>
        <v/>
      </c>
      <c r="AG2974" s="3" t="str">
        <f t="shared" si="1406"/>
        <v/>
      </c>
      <c r="AH2974" s="4" t="str">
        <f t="shared" si="1407"/>
        <v/>
      </c>
      <c r="AI2974" s="75" t="str">
        <f t="shared" si="1408"/>
        <v/>
      </c>
      <c r="AJ2974" s="75" t="str">
        <f t="shared" si="1409"/>
        <v/>
      </c>
    </row>
    <row r="2975" spans="1:36" ht="14.25">
      <c r="A2975" s="41" t="str">
        <f t="shared" si="1392"/>
        <v/>
      </c>
      <c r="B2975" s="150" t="str">
        <f>IF(ISNUMBER(A2975),INDEX('MetaTrader Import'!$H$13:$J$5893,TRUNC(((A2975-$A$39+1)-1)/3)+1,MOD((A2975-$A$39+1)-1,3)+1),"")</f>
        <v/>
      </c>
      <c r="C2975" s="43" t="str">
        <f t="shared" si="1393"/>
        <v/>
      </c>
      <c r="D2975" s="43" t="str">
        <f t="shared" ca="1" si="1383"/>
        <v/>
      </c>
      <c r="E2975" s="43" t="str">
        <f t="shared" si="1394"/>
        <v/>
      </c>
      <c r="F2975" s="43" t="str">
        <f t="shared" si="1395"/>
        <v/>
      </c>
      <c r="G2975" s="43" t="str">
        <f>IF(A2975&lt;&gt;"",IF(A2975&lt;Data!$G$11*0.25,$C$13/$G$32,IF(A2975&gt;Data!$G$11*0.25,$C$13,$C$13*10)),"")</f>
        <v/>
      </c>
      <c r="H2975" s="43" t="str">
        <f>IF(A2975&lt;&gt;"",IF(Data!$G$9="constant",$C$13,IF(Data!$G$9="squeeze",G2975,F2975)),"")</f>
        <v/>
      </c>
      <c r="I2975" s="38" t="str">
        <f ca="1">IF(ISNUMBER(A2975),NORMINV(RAND(),0,IF(AND(Data!$G$9="squeeze",A2975&lt;Data!$G$11*0.25),$H$32,1)*$C$30*$C$13)*($C$14*$C$12),"")</f>
        <v/>
      </c>
      <c r="J2975" s="42" t="str">
        <f ca="1">IFERROR(IF(Data!$C$6="Real",B2975,I2975+J2974+($C$14*$C$12)*(NORMINV(RAND(),$C$15,CHOOSE($G$13,$C$13,F2975,G2975)))),"")</f>
        <v/>
      </c>
      <c r="K2975" s="88" t="str">
        <f>IF(ISNUMBER(A2975), IF($G$16="fixed",$G$17,MIN(H2975*Data!$C$7*$C$16*0.5,$C$17*Data!$C$7))*$C$12,"")</f>
        <v/>
      </c>
      <c r="L2975" s="42" t="str">
        <f t="shared" ca="1" si="1410"/>
        <v/>
      </c>
      <c r="M2975" s="44" t="str">
        <f t="shared" ca="1" si="1411"/>
        <v/>
      </c>
      <c r="N2975" s="44" t="str">
        <f t="shared" ca="1" si="1412"/>
        <v/>
      </c>
      <c r="O2975" s="108" t="str">
        <f t="shared" si="1396"/>
        <v/>
      </c>
      <c r="P2975" s="102" t="str">
        <f t="shared" si="1397"/>
        <v/>
      </c>
      <c r="Q2975" s="102" t="str">
        <f t="shared" si="1398"/>
        <v/>
      </c>
      <c r="R2975" s="120" t="str">
        <f t="shared" si="1399"/>
        <v/>
      </c>
      <c r="S2975" s="54" t="str">
        <f t="shared" si="1400"/>
        <v/>
      </c>
      <c r="T2975" s="5" t="str">
        <f t="shared" si="1401"/>
        <v/>
      </c>
      <c r="U2975" s="152" t="str">
        <f t="shared" si="1384"/>
        <v/>
      </c>
      <c r="V2975" s="152" t="str">
        <f t="shared" si="1385"/>
        <v/>
      </c>
      <c r="W2975" s="153" t="str">
        <f t="shared" si="1386"/>
        <v/>
      </c>
      <c r="X2975" s="153" t="str">
        <f t="shared" si="1387"/>
        <v/>
      </c>
      <c r="Y2975" s="153" t="str">
        <f t="shared" si="1388"/>
        <v/>
      </c>
      <c r="Z2975" s="153" t="str">
        <f t="shared" si="1389"/>
        <v/>
      </c>
      <c r="AA2975" s="152" t="str">
        <f t="shared" si="1390"/>
        <v/>
      </c>
      <c r="AB2975" s="152" t="str">
        <f t="shared" si="1391"/>
        <v/>
      </c>
      <c r="AC2975" s="154" t="str">
        <f t="shared" si="1402"/>
        <v/>
      </c>
      <c r="AD2975" s="154" t="str">
        <f t="shared" si="1403"/>
        <v/>
      </c>
      <c r="AE2975" s="3" t="str">
        <f t="shared" si="1404"/>
        <v/>
      </c>
      <c r="AF2975" s="3" t="str">
        <f t="shared" si="1405"/>
        <v/>
      </c>
      <c r="AG2975" s="3" t="str">
        <f t="shared" si="1406"/>
        <v/>
      </c>
      <c r="AH2975" s="4" t="str">
        <f t="shared" si="1407"/>
        <v/>
      </c>
      <c r="AI2975" s="75" t="str">
        <f t="shared" si="1408"/>
        <v/>
      </c>
      <c r="AJ2975" s="75" t="str">
        <f t="shared" si="1409"/>
        <v/>
      </c>
    </row>
    <row r="2976" spans="1:36" ht="14.25">
      <c r="A2976" s="41" t="str">
        <f t="shared" si="1392"/>
        <v/>
      </c>
      <c r="B2976" s="150" t="str">
        <f>IF(ISNUMBER(A2976),INDEX('MetaTrader Import'!$H$13:$J$5893,TRUNC(((A2976-$A$39+1)-1)/3)+1,MOD((A2976-$A$39+1)-1,3)+1),"")</f>
        <v/>
      </c>
      <c r="C2976" s="43" t="str">
        <f t="shared" si="1393"/>
        <v/>
      </c>
      <c r="D2976" s="43" t="str">
        <f t="shared" ca="1" si="1383"/>
        <v/>
      </c>
      <c r="E2976" s="43" t="str">
        <f t="shared" si="1394"/>
        <v/>
      </c>
      <c r="F2976" s="43" t="str">
        <f t="shared" si="1395"/>
        <v/>
      </c>
      <c r="G2976" s="43" t="str">
        <f>IF(A2976&lt;&gt;"",IF(A2976&lt;Data!$G$11*0.25,$C$13/$G$32,IF(A2976&gt;Data!$G$11*0.25,$C$13,$C$13*10)),"")</f>
        <v/>
      </c>
      <c r="H2976" s="43" t="str">
        <f>IF(A2976&lt;&gt;"",IF(Data!$G$9="constant",$C$13,IF(Data!$G$9="squeeze",G2976,F2976)),"")</f>
        <v/>
      </c>
      <c r="I2976" s="38" t="str">
        <f ca="1">IF(ISNUMBER(A2976),NORMINV(RAND(),0,IF(AND(Data!$G$9="squeeze",A2976&lt;Data!$G$11*0.25),$H$32,1)*$C$30*$C$13)*($C$14*$C$12),"")</f>
        <v/>
      </c>
      <c r="J2976" s="42" t="str">
        <f ca="1">IFERROR(IF(Data!$C$6="Real",B2976,I2976+J2975+($C$14*$C$12)*(NORMINV(RAND(),$C$15,CHOOSE($G$13,$C$13,F2976,G2976)))),"")</f>
        <v/>
      </c>
      <c r="K2976" s="88" t="str">
        <f>IF(ISNUMBER(A2976), IF($G$16="fixed",$G$17,MIN(H2976*Data!$C$7*$C$16*0.5,$C$17*Data!$C$7))*$C$12,"")</f>
        <v/>
      </c>
      <c r="L2976" s="42" t="str">
        <f t="shared" ca="1" si="1410"/>
        <v/>
      </c>
      <c r="M2976" s="44" t="str">
        <f t="shared" ca="1" si="1411"/>
        <v/>
      </c>
      <c r="N2976" s="44" t="str">
        <f t="shared" ca="1" si="1412"/>
        <v/>
      </c>
      <c r="O2976" s="108" t="str">
        <f t="shared" si="1396"/>
        <v/>
      </c>
      <c r="P2976" s="102" t="str">
        <f t="shared" si="1397"/>
        <v/>
      </c>
      <c r="Q2976" s="102" t="str">
        <f t="shared" si="1398"/>
        <v/>
      </c>
      <c r="R2976" s="120" t="str">
        <f t="shared" si="1399"/>
        <v/>
      </c>
      <c r="S2976" s="54" t="str">
        <f t="shared" si="1400"/>
        <v/>
      </c>
      <c r="T2976" s="5" t="str">
        <f t="shared" si="1401"/>
        <v/>
      </c>
      <c r="U2976" s="152" t="str">
        <f t="shared" si="1384"/>
        <v/>
      </c>
      <c r="V2976" s="152" t="str">
        <f t="shared" si="1385"/>
        <v/>
      </c>
      <c r="W2976" s="153" t="str">
        <f t="shared" si="1386"/>
        <v/>
      </c>
      <c r="X2976" s="153" t="str">
        <f t="shared" si="1387"/>
        <v/>
      </c>
      <c r="Y2976" s="153" t="str">
        <f t="shared" si="1388"/>
        <v/>
      </c>
      <c r="Z2976" s="153" t="str">
        <f t="shared" si="1389"/>
        <v/>
      </c>
      <c r="AA2976" s="152" t="str">
        <f t="shared" si="1390"/>
        <v/>
      </c>
      <c r="AB2976" s="152" t="str">
        <f t="shared" si="1391"/>
        <v/>
      </c>
      <c r="AC2976" s="154" t="str">
        <f t="shared" si="1402"/>
        <v/>
      </c>
      <c r="AD2976" s="154" t="str">
        <f t="shared" si="1403"/>
        <v/>
      </c>
      <c r="AE2976" s="3" t="str">
        <f t="shared" si="1404"/>
        <v/>
      </c>
      <c r="AF2976" s="3" t="str">
        <f t="shared" si="1405"/>
        <v/>
      </c>
      <c r="AG2976" s="3" t="str">
        <f t="shared" si="1406"/>
        <v/>
      </c>
      <c r="AH2976" s="4" t="str">
        <f t="shared" si="1407"/>
        <v/>
      </c>
      <c r="AI2976" s="75" t="str">
        <f t="shared" si="1408"/>
        <v/>
      </c>
      <c r="AJ2976" s="75" t="str">
        <f t="shared" si="1409"/>
        <v/>
      </c>
    </row>
    <row r="2977" spans="1:36" ht="14.25">
      <c r="A2977" s="41" t="str">
        <f t="shared" si="1392"/>
        <v/>
      </c>
      <c r="B2977" s="150" t="str">
        <f>IF(ISNUMBER(A2977),INDEX('MetaTrader Import'!$H$13:$J$5893,TRUNC(((A2977-$A$39+1)-1)/3)+1,MOD((A2977-$A$39+1)-1,3)+1),"")</f>
        <v/>
      </c>
      <c r="C2977" s="43" t="str">
        <f t="shared" si="1393"/>
        <v/>
      </c>
      <c r="D2977" s="43" t="str">
        <f t="shared" ca="1" si="1383"/>
        <v/>
      </c>
      <c r="E2977" s="43" t="str">
        <f t="shared" si="1394"/>
        <v/>
      </c>
      <c r="F2977" s="43" t="str">
        <f t="shared" si="1395"/>
        <v/>
      </c>
      <c r="G2977" s="43" t="str">
        <f>IF(A2977&lt;&gt;"",IF(A2977&lt;Data!$G$11*0.25,$C$13/$G$32,IF(A2977&gt;Data!$G$11*0.25,$C$13,$C$13*10)),"")</f>
        <v/>
      </c>
      <c r="H2977" s="43" t="str">
        <f>IF(A2977&lt;&gt;"",IF(Data!$G$9="constant",$C$13,IF(Data!$G$9="squeeze",G2977,F2977)),"")</f>
        <v/>
      </c>
      <c r="I2977" s="38" t="str">
        <f ca="1">IF(ISNUMBER(A2977),NORMINV(RAND(),0,IF(AND(Data!$G$9="squeeze",A2977&lt;Data!$G$11*0.25),$H$32,1)*$C$30*$C$13)*($C$14*$C$12),"")</f>
        <v/>
      </c>
      <c r="J2977" s="42" t="str">
        <f ca="1">IFERROR(IF(Data!$C$6="Real",B2977,I2977+J2976+($C$14*$C$12)*(NORMINV(RAND(),$C$15,CHOOSE($G$13,$C$13,F2977,G2977)))),"")</f>
        <v/>
      </c>
      <c r="K2977" s="88" t="str">
        <f>IF(ISNUMBER(A2977), IF($G$16="fixed",$G$17,MIN(H2977*Data!$C$7*$C$16*0.5,$C$17*Data!$C$7))*$C$12,"")</f>
        <v/>
      </c>
      <c r="L2977" s="42" t="str">
        <f t="shared" ca="1" si="1410"/>
        <v/>
      </c>
      <c r="M2977" s="44" t="str">
        <f t="shared" ca="1" si="1411"/>
        <v/>
      </c>
      <c r="N2977" s="44" t="str">
        <f t="shared" ca="1" si="1412"/>
        <v/>
      </c>
      <c r="O2977" s="108" t="str">
        <f t="shared" si="1396"/>
        <v/>
      </c>
      <c r="P2977" s="102" t="str">
        <f t="shared" si="1397"/>
        <v/>
      </c>
      <c r="Q2977" s="102" t="str">
        <f t="shared" si="1398"/>
        <v/>
      </c>
      <c r="R2977" s="120" t="str">
        <f t="shared" si="1399"/>
        <v/>
      </c>
      <c r="S2977" s="54" t="str">
        <f t="shared" si="1400"/>
        <v/>
      </c>
      <c r="T2977" s="5" t="str">
        <f t="shared" si="1401"/>
        <v/>
      </c>
      <c r="U2977" s="152" t="str">
        <f t="shared" si="1384"/>
        <v/>
      </c>
      <c r="V2977" s="152" t="str">
        <f t="shared" si="1385"/>
        <v/>
      </c>
      <c r="W2977" s="153" t="str">
        <f t="shared" si="1386"/>
        <v/>
      </c>
      <c r="X2977" s="153" t="str">
        <f t="shared" si="1387"/>
        <v/>
      </c>
      <c r="Y2977" s="153" t="str">
        <f t="shared" si="1388"/>
        <v/>
      </c>
      <c r="Z2977" s="153" t="str">
        <f t="shared" si="1389"/>
        <v/>
      </c>
      <c r="AA2977" s="152" t="str">
        <f t="shared" si="1390"/>
        <v/>
      </c>
      <c r="AB2977" s="152" t="str">
        <f t="shared" si="1391"/>
        <v/>
      </c>
      <c r="AC2977" s="154" t="str">
        <f t="shared" si="1402"/>
        <v/>
      </c>
      <c r="AD2977" s="154" t="str">
        <f t="shared" si="1403"/>
        <v/>
      </c>
      <c r="AE2977" s="3" t="str">
        <f t="shared" si="1404"/>
        <v/>
      </c>
      <c r="AF2977" s="3" t="str">
        <f t="shared" si="1405"/>
        <v/>
      </c>
      <c r="AG2977" s="3" t="str">
        <f t="shared" si="1406"/>
        <v/>
      </c>
      <c r="AH2977" s="4" t="str">
        <f t="shared" si="1407"/>
        <v/>
      </c>
      <c r="AI2977" s="75" t="str">
        <f t="shared" si="1408"/>
        <v/>
      </c>
      <c r="AJ2977" s="75" t="str">
        <f t="shared" si="1409"/>
        <v/>
      </c>
    </row>
    <row r="2978" spans="1:36" ht="14.25">
      <c r="A2978" s="41" t="str">
        <f t="shared" si="1392"/>
        <v/>
      </c>
      <c r="B2978" s="150" t="str">
        <f>IF(ISNUMBER(A2978),INDEX('MetaTrader Import'!$H$13:$J$5893,TRUNC(((A2978-$A$39+1)-1)/3)+1,MOD((A2978-$A$39+1)-1,3)+1),"")</f>
        <v/>
      </c>
      <c r="C2978" s="43" t="str">
        <f t="shared" si="1393"/>
        <v/>
      </c>
      <c r="D2978" s="43" t="str">
        <f t="shared" ca="1" si="1383"/>
        <v/>
      </c>
      <c r="E2978" s="43" t="str">
        <f t="shared" si="1394"/>
        <v/>
      </c>
      <c r="F2978" s="43" t="str">
        <f t="shared" si="1395"/>
        <v/>
      </c>
      <c r="G2978" s="43" t="str">
        <f>IF(A2978&lt;&gt;"",IF(A2978&lt;Data!$G$11*0.25,$C$13/$G$32,IF(A2978&gt;Data!$G$11*0.25,$C$13,$C$13*10)),"")</f>
        <v/>
      </c>
      <c r="H2978" s="43" t="str">
        <f>IF(A2978&lt;&gt;"",IF(Data!$G$9="constant",$C$13,IF(Data!$G$9="squeeze",G2978,F2978)),"")</f>
        <v/>
      </c>
      <c r="I2978" s="38" t="str">
        <f ca="1">IF(ISNUMBER(A2978),NORMINV(RAND(),0,IF(AND(Data!$G$9="squeeze",A2978&lt;Data!$G$11*0.25),$H$32,1)*$C$30*$C$13)*($C$14*$C$12),"")</f>
        <v/>
      </c>
      <c r="J2978" s="42" t="str">
        <f ca="1">IFERROR(IF(Data!$C$6="Real",B2978,I2978+J2977+($C$14*$C$12)*(NORMINV(RAND(),$C$15,CHOOSE($G$13,$C$13,F2978,G2978)))),"")</f>
        <v/>
      </c>
      <c r="K2978" s="88" t="str">
        <f>IF(ISNUMBER(A2978), IF($G$16="fixed",$G$17,MIN(H2978*Data!$C$7*$C$16*0.5,$C$17*Data!$C$7))*$C$12,"")</f>
        <v/>
      </c>
      <c r="L2978" s="42" t="str">
        <f t="shared" ca="1" si="1410"/>
        <v/>
      </c>
      <c r="M2978" s="44" t="str">
        <f t="shared" ca="1" si="1411"/>
        <v/>
      </c>
      <c r="N2978" s="44" t="str">
        <f t="shared" ca="1" si="1412"/>
        <v/>
      </c>
      <c r="O2978" s="108" t="str">
        <f t="shared" si="1396"/>
        <v/>
      </c>
      <c r="P2978" s="102" t="str">
        <f t="shared" si="1397"/>
        <v/>
      </c>
      <c r="Q2978" s="102" t="str">
        <f t="shared" si="1398"/>
        <v/>
      </c>
      <c r="R2978" s="120" t="str">
        <f t="shared" si="1399"/>
        <v/>
      </c>
      <c r="S2978" s="54" t="str">
        <f t="shared" si="1400"/>
        <v/>
      </c>
      <c r="T2978" s="5" t="str">
        <f t="shared" si="1401"/>
        <v/>
      </c>
      <c r="U2978" s="152" t="str">
        <f t="shared" si="1384"/>
        <v/>
      </c>
      <c r="V2978" s="152" t="str">
        <f t="shared" si="1385"/>
        <v/>
      </c>
      <c r="W2978" s="153" t="str">
        <f t="shared" si="1386"/>
        <v/>
      </c>
      <c r="X2978" s="153" t="str">
        <f t="shared" si="1387"/>
        <v/>
      </c>
      <c r="Y2978" s="153" t="str">
        <f t="shared" si="1388"/>
        <v/>
      </c>
      <c r="Z2978" s="153" t="str">
        <f t="shared" si="1389"/>
        <v/>
      </c>
      <c r="AA2978" s="152" t="str">
        <f t="shared" si="1390"/>
        <v/>
      </c>
      <c r="AB2978" s="152" t="str">
        <f t="shared" si="1391"/>
        <v/>
      </c>
      <c r="AC2978" s="154" t="str">
        <f t="shared" si="1402"/>
        <v/>
      </c>
      <c r="AD2978" s="154" t="str">
        <f t="shared" si="1403"/>
        <v/>
      </c>
      <c r="AE2978" s="3" t="str">
        <f t="shared" si="1404"/>
        <v/>
      </c>
      <c r="AF2978" s="3" t="str">
        <f t="shared" si="1405"/>
        <v/>
      </c>
      <c r="AG2978" s="3" t="str">
        <f t="shared" si="1406"/>
        <v/>
      </c>
      <c r="AH2978" s="4" t="str">
        <f t="shared" si="1407"/>
        <v/>
      </c>
      <c r="AI2978" s="75" t="str">
        <f t="shared" si="1408"/>
        <v/>
      </c>
      <c r="AJ2978" s="75" t="str">
        <f t="shared" si="1409"/>
        <v/>
      </c>
    </row>
    <row r="2979" spans="1:36" ht="14.25">
      <c r="A2979" s="41" t="str">
        <f t="shared" si="1392"/>
        <v/>
      </c>
      <c r="B2979" s="150" t="str">
        <f>IF(ISNUMBER(A2979),INDEX('MetaTrader Import'!$H$13:$J$5893,TRUNC(((A2979-$A$39+1)-1)/3)+1,MOD((A2979-$A$39+1)-1,3)+1),"")</f>
        <v/>
      </c>
      <c r="C2979" s="43" t="str">
        <f t="shared" si="1393"/>
        <v/>
      </c>
      <c r="D2979" s="43" t="str">
        <f t="shared" ca="1" si="1383"/>
        <v/>
      </c>
      <c r="E2979" s="43" t="str">
        <f t="shared" si="1394"/>
        <v/>
      </c>
      <c r="F2979" s="43" t="str">
        <f t="shared" si="1395"/>
        <v/>
      </c>
      <c r="G2979" s="43" t="str">
        <f>IF(A2979&lt;&gt;"",IF(A2979&lt;Data!$G$11*0.25,$C$13/$G$32,IF(A2979&gt;Data!$G$11*0.25,$C$13,$C$13*10)),"")</f>
        <v/>
      </c>
      <c r="H2979" s="43" t="str">
        <f>IF(A2979&lt;&gt;"",IF(Data!$G$9="constant",$C$13,IF(Data!$G$9="squeeze",G2979,F2979)),"")</f>
        <v/>
      </c>
      <c r="I2979" s="38" t="str">
        <f ca="1">IF(ISNUMBER(A2979),NORMINV(RAND(),0,IF(AND(Data!$G$9="squeeze",A2979&lt;Data!$G$11*0.25),$H$32,1)*$C$30*$C$13)*($C$14*$C$12),"")</f>
        <v/>
      </c>
      <c r="J2979" s="42" t="str">
        <f ca="1">IFERROR(IF(Data!$C$6="Real",B2979,I2979+J2978+($C$14*$C$12)*(NORMINV(RAND(),$C$15,CHOOSE($G$13,$C$13,F2979,G2979)))),"")</f>
        <v/>
      </c>
      <c r="K2979" s="88" t="str">
        <f>IF(ISNUMBER(A2979), IF($G$16="fixed",$G$17,MIN(H2979*Data!$C$7*$C$16*0.5,$C$17*Data!$C$7))*$C$12,"")</f>
        <v/>
      </c>
      <c r="L2979" s="42" t="str">
        <f t="shared" ca="1" si="1410"/>
        <v/>
      </c>
      <c r="M2979" s="44" t="str">
        <f t="shared" ca="1" si="1411"/>
        <v/>
      </c>
      <c r="N2979" s="44" t="str">
        <f t="shared" ca="1" si="1412"/>
        <v/>
      </c>
      <c r="O2979" s="108" t="str">
        <f t="shared" si="1396"/>
        <v/>
      </c>
      <c r="P2979" s="102" t="str">
        <f t="shared" si="1397"/>
        <v/>
      </c>
      <c r="Q2979" s="102" t="str">
        <f t="shared" si="1398"/>
        <v/>
      </c>
      <c r="R2979" s="120" t="str">
        <f t="shared" si="1399"/>
        <v/>
      </c>
      <c r="S2979" s="54" t="str">
        <f t="shared" si="1400"/>
        <v/>
      </c>
      <c r="T2979" s="5" t="str">
        <f t="shared" si="1401"/>
        <v/>
      </c>
      <c r="U2979" s="152" t="str">
        <f t="shared" si="1384"/>
        <v/>
      </c>
      <c r="V2979" s="152" t="str">
        <f t="shared" si="1385"/>
        <v/>
      </c>
      <c r="W2979" s="153" t="str">
        <f t="shared" si="1386"/>
        <v/>
      </c>
      <c r="X2979" s="153" t="str">
        <f t="shared" si="1387"/>
        <v/>
      </c>
      <c r="Y2979" s="153" t="str">
        <f t="shared" si="1388"/>
        <v/>
      </c>
      <c r="Z2979" s="153" t="str">
        <f t="shared" si="1389"/>
        <v/>
      </c>
      <c r="AA2979" s="152" t="str">
        <f t="shared" si="1390"/>
        <v/>
      </c>
      <c r="AB2979" s="152" t="str">
        <f t="shared" si="1391"/>
        <v/>
      </c>
      <c r="AC2979" s="154" t="str">
        <f t="shared" si="1402"/>
        <v/>
      </c>
      <c r="AD2979" s="154" t="str">
        <f t="shared" si="1403"/>
        <v/>
      </c>
      <c r="AE2979" s="3" t="str">
        <f t="shared" si="1404"/>
        <v/>
      </c>
      <c r="AF2979" s="3" t="str">
        <f t="shared" si="1405"/>
        <v/>
      </c>
      <c r="AG2979" s="3" t="str">
        <f t="shared" si="1406"/>
        <v/>
      </c>
      <c r="AH2979" s="4" t="str">
        <f t="shared" si="1407"/>
        <v/>
      </c>
      <c r="AI2979" s="75" t="str">
        <f t="shared" si="1408"/>
        <v/>
      </c>
      <c r="AJ2979" s="75" t="str">
        <f t="shared" si="1409"/>
        <v/>
      </c>
    </row>
    <row r="2980" spans="1:36" ht="14.25">
      <c r="A2980" s="41" t="str">
        <f t="shared" si="1392"/>
        <v/>
      </c>
      <c r="B2980" s="150" t="str">
        <f>IF(ISNUMBER(A2980),INDEX('MetaTrader Import'!$H$13:$J$5893,TRUNC(((A2980-$A$39+1)-1)/3)+1,MOD((A2980-$A$39+1)-1,3)+1),"")</f>
        <v/>
      </c>
      <c r="C2980" s="43" t="str">
        <f t="shared" si="1393"/>
        <v/>
      </c>
      <c r="D2980" s="43" t="str">
        <f t="shared" ca="1" si="1383"/>
        <v/>
      </c>
      <c r="E2980" s="43" t="str">
        <f t="shared" si="1394"/>
        <v/>
      </c>
      <c r="F2980" s="43" t="str">
        <f t="shared" si="1395"/>
        <v/>
      </c>
      <c r="G2980" s="43" t="str">
        <f>IF(A2980&lt;&gt;"",IF(A2980&lt;Data!$G$11*0.25,$C$13/$G$32,IF(A2980&gt;Data!$G$11*0.25,$C$13,$C$13*10)),"")</f>
        <v/>
      </c>
      <c r="H2980" s="43" t="str">
        <f>IF(A2980&lt;&gt;"",IF(Data!$G$9="constant",$C$13,IF(Data!$G$9="squeeze",G2980,F2980)),"")</f>
        <v/>
      </c>
      <c r="I2980" s="38" t="str">
        <f ca="1">IF(ISNUMBER(A2980),NORMINV(RAND(),0,IF(AND(Data!$G$9="squeeze",A2980&lt;Data!$G$11*0.25),$H$32,1)*$C$30*$C$13)*($C$14*$C$12),"")</f>
        <v/>
      </c>
      <c r="J2980" s="42" t="str">
        <f ca="1">IFERROR(IF(Data!$C$6="Real",B2980,I2980+J2979+($C$14*$C$12)*(NORMINV(RAND(),$C$15,CHOOSE($G$13,$C$13,F2980,G2980)))),"")</f>
        <v/>
      </c>
      <c r="K2980" s="88" t="str">
        <f>IF(ISNUMBER(A2980), IF($G$16="fixed",$G$17,MIN(H2980*Data!$C$7*$C$16*0.5,$C$17*Data!$C$7))*$C$12,"")</f>
        <v/>
      </c>
      <c r="L2980" s="42" t="str">
        <f t="shared" ca="1" si="1410"/>
        <v/>
      </c>
      <c r="M2980" s="44" t="str">
        <f t="shared" ca="1" si="1411"/>
        <v/>
      </c>
      <c r="N2980" s="44" t="str">
        <f t="shared" ca="1" si="1412"/>
        <v/>
      </c>
      <c r="O2980" s="108" t="str">
        <f t="shared" si="1396"/>
        <v/>
      </c>
      <c r="P2980" s="102" t="str">
        <f t="shared" si="1397"/>
        <v/>
      </c>
      <c r="Q2980" s="102" t="str">
        <f t="shared" si="1398"/>
        <v/>
      </c>
      <c r="R2980" s="120" t="str">
        <f t="shared" si="1399"/>
        <v/>
      </c>
      <c r="S2980" s="54" t="str">
        <f t="shared" si="1400"/>
        <v/>
      </c>
      <c r="T2980" s="5" t="str">
        <f t="shared" si="1401"/>
        <v/>
      </c>
      <c r="U2980" s="152" t="str">
        <f t="shared" si="1384"/>
        <v/>
      </c>
      <c r="V2980" s="152" t="str">
        <f t="shared" si="1385"/>
        <v/>
      </c>
      <c r="W2980" s="153" t="str">
        <f t="shared" si="1386"/>
        <v/>
      </c>
      <c r="X2980" s="153" t="str">
        <f t="shared" si="1387"/>
        <v/>
      </c>
      <c r="Y2980" s="153" t="str">
        <f t="shared" si="1388"/>
        <v/>
      </c>
      <c r="Z2980" s="153" t="str">
        <f t="shared" si="1389"/>
        <v/>
      </c>
      <c r="AA2980" s="152" t="str">
        <f t="shared" si="1390"/>
        <v/>
      </c>
      <c r="AB2980" s="152" t="str">
        <f t="shared" si="1391"/>
        <v/>
      </c>
      <c r="AC2980" s="154" t="str">
        <f t="shared" si="1402"/>
        <v/>
      </c>
      <c r="AD2980" s="154" t="str">
        <f t="shared" si="1403"/>
        <v/>
      </c>
      <c r="AE2980" s="3" t="str">
        <f t="shared" si="1404"/>
        <v/>
      </c>
      <c r="AF2980" s="3" t="str">
        <f t="shared" si="1405"/>
        <v/>
      </c>
      <c r="AG2980" s="3" t="str">
        <f t="shared" si="1406"/>
        <v/>
      </c>
      <c r="AH2980" s="4" t="str">
        <f t="shared" si="1407"/>
        <v/>
      </c>
      <c r="AI2980" s="75" t="str">
        <f t="shared" si="1408"/>
        <v/>
      </c>
      <c r="AJ2980" s="75" t="str">
        <f t="shared" si="1409"/>
        <v/>
      </c>
    </row>
    <row r="2981" spans="1:36" ht="14.25">
      <c r="A2981" s="41" t="str">
        <f t="shared" si="1392"/>
        <v/>
      </c>
      <c r="B2981" s="150" t="str">
        <f>IF(ISNUMBER(A2981),INDEX('MetaTrader Import'!$H$13:$J$5893,TRUNC(((A2981-$A$39+1)-1)/3)+1,MOD((A2981-$A$39+1)-1,3)+1),"")</f>
        <v/>
      </c>
      <c r="C2981" s="43" t="str">
        <f t="shared" si="1393"/>
        <v/>
      </c>
      <c r="D2981" s="43" t="str">
        <f t="shared" ca="1" si="1383"/>
        <v/>
      </c>
      <c r="E2981" s="43" t="str">
        <f t="shared" si="1394"/>
        <v/>
      </c>
      <c r="F2981" s="43" t="str">
        <f t="shared" si="1395"/>
        <v/>
      </c>
      <c r="G2981" s="43" t="str">
        <f>IF(A2981&lt;&gt;"",IF(A2981&lt;Data!$G$11*0.25,$C$13/$G$32,IF(A2981&gt;Data!$G$11*0.25,$C$13,$C$13*10)),"")</f>
        <v/>
      </c>
      <c r="H2981" s="43" t="str">
        <f>IF(A2981&lt;&gt;"",IF(Data!$G$9="constant",$C$13,IF(Data!$G$9="squeeze",G2981,F2981)),"")</f>
        <v/>
      </c>
      <c r="I2981" s="38" t="str">
        <f ca="1">IF(ISNUMBER(A2981),NORMINV(RAND(),0,IF(AND(Data!$G$9="squeeze",A2981&lt;Data!$G$11*0.25),$H$32,1)*$C$30*$C$13)*($C$14*$C$12),"")</f>
        <v/>
      </c>
      <c r="J2981" s="42" t="str">
        <f ca="1">IFERROR(IF(Data!$C$6="Real",B2981,I2981+J2980+($C$14*$C$12)*(NORMINV(RAND(),$C$15,CHOOSE($G$13,$C$13,F2981,G2981)))),"")</f>
        <v/>
      </c>
      <c r="K2981" s="88" t="str">
        <f>IF(ISNUMBER(A2981), IF($G$16="fixed",$G$17,MIN(H2981*Data!$C$7*$C$16*0.5,$C$17*Data!$C$7))*$C$12,"")</f>
        <v/>
      </c>
      <c r="L2981" s="42" t="str">
        <f t="shared" ca="1" si="1410"/>
        <v/>
      </c>
      <c r="M2981" s="44" t="str">
        <f t="shared" ca="1" si="1411"/>
        <v/>
      </c>
      <c r="N2981" s="44" t="str">
        <f t="shared" ca="1" si="1412"/>
        <v/>
      </c>
      <c r="O2981" s="108" t="str">
        <f t="shared" si="1396"/>
        <v/>
      </c>
      <c r="P2981" s="102" t="str">
        <f t="shared" si="1397"/>
        <v/>
      </c>
      <c r="Q2981" s="102" t="str">
        <f t="shared" si="1398"/>
        <v/>
      </c>
      <c r="R2981" s="120" t="str">
        <f t="shared" si="1399"/>
        <v/>
      </c>
      <c r="S2981" s="54" t="str">
        <f t="shared" si="1400"/>
        <v/>
      </c>
      <c r="T2981" s="5" t="str">
        <f t="shared" si="1401"/>
        <v/>
      </c>
      <c r="U2981" s="152" t="str">
        <f t="shared" si="1384"/>
        <v/>
      </c>
      <c r="V2981" s="152" t="str">
        <f t="shared" si="1385"/>
        <v/>
      </c>
      <c r="W2981" s="153" t="str">
        <f t="shared" si="1386"/>
        <v/>
      </c>
      <c r="X2981" s="153" t="str">
        <f t="shared" si="1387"/>
        <v/>
      </c>
      <c r="Y2981" s="153" t="str">
        <f t="shared" si="1388"/>
        <v/>
      </c>
      <c r="Z2981" s="153" t="str">
        <f t="shared" si="1389"/>
        <v/>
      </c>
      <c r="AA2981" s="152" t="str">
        <f t="shared" si="1390"/>
        <v/>
      </c>
      <c r="AB2981" s="152" t="str">
        <f t="shared" si="1391"/>
        <v/>
      </c>
      <c r="AC2981" s="154" t="str">
        <f t="shared" si="1402"/>
        <v/>
      </c>
      <c r="AD2981" s="154" t="str">
        <f t="shared" si="1403"/>
        <v/>
      </c>
      <c r="AE2981" s="3" t="str">
        <f t="shared" si="1404"/>
        <v/>
      </c>
      <c r="AF2981" s="3" t="str">
        <f t="shared" si="1405"/>
        <v/>
      </c>
      <c r="AG2981" s="3" t="str">
        <f t="shared" si="1406"/>
        <v/>
      </c>
      <c r="AH2981" s="4" t="str">
        <f t="shared" si="1407"/>
        <v/>
      </c>
      <c r="AI2981" s="75" t="str">
        <f t="shared" si="1408"/>
        <v/>
      </c>
      <c r="AJ2981" s="75" t="str">
        <f t="shared" si="1409"/>
        <v/>
      </c>
    </row>
    <row r="2982" spans="1:36" ht="14.25">
      <c r="A2982" s="41" t="str">
        <f t="shared" si="1392"/>
        <v/>
      </c>
      <c r="B2982" s="150" t="str">
        <f>IF(ISNUMBER(A2982),INDEX('MetaTrader Import'!$H$13:$J$5893,TRUNC(((A2982-$A$39+1)-1)/3)+1,MOD((A2982-$A$39+1)-1,3)+1),"")</f>
        <v/>
      </c>
      <c r="C2982" s="43" t="str">
        <f t="shared" si="1393"/>
        <v/>
      </c>
      <c r="D2982" s="43" t="str">
        <f t="shared" ca="1" si="1383"/>
        <v/>
      </c>
      <c r="E2982" s="43" t="str">
        <f t="shared" si="1394"/>
        <v/>
      </c>
      <c r="F2982" s="43" t="str">
        <f t="shared" si="1395"/>
        <v/>
      </c>
      <c r="G2982" s="43" t="str">
        <f>IF(A2982&lt;&gt;"",IF(A2982&lt;Data!$G$11*0.25,$C$13/$G$32,IF(A2982&gt;Data!$G$11*0.25,$C$13,$C$13*10)),"")</f>
        <v/>
      </c>
      <c r="H2982" s="43" t="str">
        <f>IF(A2982&lt;&gt;"",IF(Data!$G$9="constant",$C$13,IF(Data!$G$9="squeeze",G2982,F2982)),"")</f>
        <v/>
      </c>
      <c r="I2982" s="38" t="str">
        <f ca="1">IF(ISNUMBER(A2982),NORMINV(RAND(),0,IF(AND(Data!$G$9="squeeze",A2982&lt;Data!$G$11*0.25),$H$32,1)*$C$30*$C$13)*($C$14*$C$12),"")</f>
        <v/>
      </c>
      <c r="J2982" s="42" t="str">
        <f ca="1">IFERROR(IF(Data!$C$6="Real",B2982,I2982+J2981+($C$14*$C$12)*(NORMINV(RAND(),$C$15,CHOOSE($G$13,$C$13,F2982,G2982)))),"")</f>
        <v/>
      </c>
      <c r="K2982" s="88" t="str">
        <f>IF(ISNUMBER(A2982), IF($G$16="fixed",$G$17,MIN(H2982*Data!$C$7*$C$16*0.5,$C$17*Data!$C$7))*$C$12,"")</f>
        <v/>
      </c>
      <c r="L2982" s="42" t="str">
        <f t="shared" ca="1" si="1410"/>
        <v/>
      </c>
      <c r="M2982" s="44" t="str">
        <f t="shared" ca="1" si="1411"/>
        <v/>
      </c>
      <c r="N2982" s="44" t="str">
        <f t="shared" ca="1" si="1412"/>
        <v/>
      </c>
      <c r="O2982" s="108" t="str">
        <f t="shared" si="1396"/>
        <v/>
      </c>
      <c r="P2982" s="102" t="str">
        <f t="shared" si="1397"/>
        <v/>
      </c>
      <c r="Q2982" s="102" t="str">
        <f t="shared" si="1398"/>
        <v/>
      </c>
      <c r="R2982" s="120" t="str">
        <f t="shared" si="1399"/>
        <v/>
      </c>
      <c r="S2982" s="54" t="str">
        <f t="shared" si="1400"/>
        <v/>
      </c>
      <c r="T2982" s="5" t="str">
        <f t="shared" si="1401"/>
        <v/>
      </c>
      <c r="U2982" s="152" t="str">
        <f t="shared" si="1384"/>
        <v/>
      </c>
      <c r="V2982" s="152" t="str">
        <f t="shared" si="1385"/>
        <v/>
      </c>
      <c r="W2982" s="153" t="str">
        <f t="shared" si="1386"/>
        <v/>
      </c>
      <c r="X2982" s="153" t="str">
        <f t="shared" si="1387"/>
        <v/>
      </c>
      <c r="Y2982" s="153" t="str">
        <f t="shared" si="1388"/>
        <v/>
      </c>
      <c r="Z2982" s="153" t="str">
        <f t="shared" si="1389"/>
        <v/>
      </c>
      <c r="AA2982" s="152" t="str">
        <f t="shared" si="1390"/>
        <v/>
      </c>
      <c r="AB2982" s="152" t="str">
        <f t="shared" si="1391"/>
        <v/>
      </c>
      <c r="AC2982" s="154" t="str">
        <f t="shared" si="1402"/>
        <v/>
      </c>
      <c r="AD2982" s="154" t="str">
        <f t="shared" si="1403"/>
        <v/>
      </c>
      <c r="AE2982" s="3" t="str">
        <f t="shared" si="1404"/>
        <v/>
      </c>
      <c r="AF2982" s="3" t="str">
        <f t="shared" si="1405"/>
        <v/>
      </c>
      <c r="AG2982" s="3" t="str">
        <f t="shared" si="1406"/>
        <v/>
      </c>
      <c r="AH2982" s="4" t="str">
        <f t="shared" si="1407"/>
        <v/>
      </c>
      <c r="AI2982" s="75" t="str">
        <f t="shared" si="1408"/>
        <v/>
      </c>
      <c r="AJ2982" s="75" t="str">
        <f t="shared" si="1409"/>
        <v/>
      </c>
    </row>
    <row r="2983" spans="1:36" ht="14.25">
      <c r="A2983" s="41" t="str">
        <f t="shared" si="1392"/>
        <v/>
      </c>
      <c r="B2983" s="150" t="str">
        <f>IF(ISNUMBER(A2983),INDEX('MetaTrader Import'!$H$13:$J$5893,TRUNC(((A2983-$A$39+1)-1)/3)+1,MOD((A2983-$A$39+1)-1,3)+1),"")</f>
        <v/>
      </c>
      <c r="C2983" s="43" t="str">
        <f t="shared" si="1393"/>
        <v/>
      </c>
      <c r="D2983" s="43" t="str">
        <f t="shared" ca="1" si="1383"/>
        <v/>
      </c>
      <c r="E2983" s="43" t="str">
        <f t="shared" si="1394"/>
        <v/>
      </c>
      <c r="F2983" s="43" t="str">
        <f t="shared" si="1395"/>
        <v/>
      </c>
      <c r="G2983" s="43" t="str">
        <f>IF(A2983&lt;&gt;"",IF(A2983&lt;Data!$G$11*0.25,$C$13/$G$32,IF(A2983&gt;Data!$G$11*0.25,$C$13,$C$13*10)),"")</f>
        <v/>
      </c>
      <c r="H2983" s="43" t="str">
        <f>IF(A2983&lt;&gt;"",IF(Data!$G$9="constant",$C$13,IF(Data!$G$9="squeeze",G2983,F2983)),"")</f>
        <v/>
      </c>
      <c r="I2983" s="38" t="str">
        <f ca="1">IF(ISNUMBER(A2983),NORMINV(RAND(),0,IF(AND(Data!$G$9="squeeze",A2983&lt;Data!$G$11*0.25),$H$32,1)*$C$30*$C$13)*($C$14*$C$12),"")</f>
        <v/>
      </c>
      <c r="J2983" s="42" t="str">
        <f ca="1">IFERROR(IF(Data!$C$6="Real",B2983,I2983+J2982+($C$14*$C$12)*(NORMINV(RAND(),$C$15,CHOOSE($G$13,$C$13,F2983,G2983)))),"")</f>
        <v/>
      </c>
      <c r="K2983" s="88" t="str">
        <f>IF(ISNUMBER(A2983), IF($G$16="fixed",$G$17,MIN(H2983*Data!$C$7*$C$16*0.5,$C$17*Data!$C$7))*$C$12,"")</f>
        <v/>
      </c>
      <c r="L2983" s="42" t="str">
        <f t="shared" ca="1" si="1410"/>
        <v/>
      </c>
      <c r="M2983" s="44" t="str">
        <f t="shared" ca="1" si="1411"/>
        <v/>
      </c>
      <c r="N2983" s="44" t="str">
        <f t="shared" ca="1" si="1412"/>
        <v/>
      </c>
      <c r="O2983" s="108" t="str">
        <f t="shared" si="1396"/>
        <v/>
      </c>
      <c r="P2983" s="102" t="str">
        <f t="shared" si="1397"/>
        <v/>
      </c>
      <c r="Q2983" s="102" t="str">
        <f t="shared" si="1398"/>
        <v/>
      </c>
      <c r="R2983" s="120" t="str">
        <f t="shared" si="1399"/>
        <v/>
      </c>
      <c r="S2983" s="54" t="str">
        <f t="shared" si="1400"/>
        <v/>
      </c>
      <c r="T2983" s="5" t="str">
        <f t="shared" si="1401"/>
        <v/>
      </c>
      <c r="U2983" s="152" t="str">
        <f t="shared" si="1384"/>
        <v/>
      </c>
      <c r="V2983" s="152" t="str">
        <f t="shared" si="1385"/>
        <v/>
      </c>
      <c r="W2983" s="153" t="str">
        <f t="shared" si="1386"/>
        <v/>
      </c>
      <c r="X2983" s="153" t="str">
        <f t="shared" si="1387"/>
        <v/>
      </c>
      <c r="Y2983" s="153" t="str">
        <f t="shared" si="1388"/>
        <v/>
      </c>
      <c r="Z2983" s="153" t="str">
        <f t="shared" si="1389"/>
        <v/>
      </c>
      <c r="AA2983" s="152" t="str">
        <f t="shared" si="1390"/>
        <v/>
      </c>
      <c r="AB2983" s="152" t="str">
        <f t="shared" si="1391"/>
        <v/>
      </c>
      <c r="AC2983" s="154" t="str">
        <f t="shared" si="1402"/>
        <v/>
      </c>
      <c r="AD2983" s="154" t="str">
        <f t="shared" si="1403"/>
        <v/>
      </c>
      <c r="AE2983" s="3" t="str">
        <f t="shared" si="1404"/>
        <v/>
      </c>
      <c r="AF2983" s="3" t="str">
        <f t="shared" si="1405"/>
        <v/>
      </c>
      <c r="AG2983" s="3" t="str">
        <f t="shared" si="1406"/>
        <v/>
      </c>
      <c r="AH2983" s="4" t="str">
        <f t="shared" si="1407"/>
        <v/>
      </c>
      <c r="AI2983" s="75" t="str">
        <f t="shared" si="1408"/>
        <v/>
      </c>
      <c r="AJ2983" s="75" t="str">
        <f t="shared" si="1409"/>
        <v/>
      </c>
    </row>
    <row r="2984" spans="1:36" ht="14.25">
      <c r="A2984" s="41" t="str">
        <f t="shared" si="1392"/>
        <v/>
      </c>
      <c r="B2984" s="150" t="str">
        <f>IF(ISNUMBER(A2984),INDEX('MetaTrader Import'!$H$13:$J$5893,TRUNC(((A2984-$A$39+1)-1)/3)+1,MOD((A2984-$A$39+1)-1,3)+1),"")</f>
        <v/>
      </c>
      <c r="C2984" s="43" t="str">
        <f t="shared" si="1393"/>
        <v/>
      </c>
      <c r="D2984" s="43" t="str">
        <f t="shared" ca="1" si="1383"/>
        <v/>
      </c>
      <c r="E2984" s="43" t="str">
        <f t="shared" si="1394"/>
        <v/>
      </c>
      <c r="F2984" s="43" t="str">
        <f t="shared" si="1395"/>
        <v/>
      </c>
      <c r="G2984" s="43" t="str">
        <f>IF(A2984&lt;&gt;"",IF(A2984&lt;Data!$G$11*0.25,$C$13/$G$32,IF(A2984&gt;Data!$G$11*0.25,$C$13,$C$13*10)),"")</f>
        <v/>
      </c>
      <c r="H2984" s="43" t="str">
        <f>IF(A2984&lt;&gt;"",IF(Data!$G$9="constant",$C$13,IF(Data!$G$9="squeeze",G2984,F2984)),"")</f>
        <v/>
      </c>
      <c r="I2984" s="38" t="str">
        <f ca="1">IF(ISNUMBER(A2984),NORMINV(RAND(),0,IF(AND(Data!$G$9="squeeze",A2984&lt;Data!$G$11*0.25),$H$32,1)*$C$30*$C$13)*($C$14*$C$12),"")</f>
        <v/>
      </c>
      <c r="J2984" s="42" t="str">
        <f ca="1">IFERROR(IF(Data!$C$6="Real",B2984,I2984+J2983+($C$14*$C$12)*(NORMINV(RAND(),$C$15,CHOOSE($G$13,$C$13,F2984,G2984)))),"")</f>
        <v/>
      </c>
      <c r="K2984" s="88" t="str">
        <f>IF(ISNUMBER(A2984), IF($G$16="fixed",$G$17,MIN(H2984*Data!$C$7*$C$16*0.5,$C$17*Data!$C$7))*$C$12,"")</f>
        <v/>
      </c>
      <c r="L2984" s="42" t="str">
        <f t="shared" ca="1" si="1410"/>
        <v/>
      </c>
      <c r="M2984" s="44" t="str">
        <f t="shared" ca="1" si="1411"/>
        <v/>
      </c>
      <c r="N2984" s="44" t="str">
        <f t="shared" ca="1" si="1412"/>
        <v/>
      </c>
      <c r="O2984" s="108" t="str">
        <f t="shared" si="1396"/>
        <v/>
      </c>
      <c r="P2984" s="102" t="str">
        <f t="shared" si="1397"/>
        <v/>
      </c>
      <c r="Q2984" s="102" t="str">
        <f t="shared" si="1398"/>
        <v/>
      </c>
      <c r="R2984" s="120" t="str">
        <f t="shared" si="1399"/>
        <v/>
      </c>
      <c r="S2984" s="54" t="str">
        <f t="shared" si="1400"/>
        <v/>
      </c>
      <c r="T2984" s="5" t="str">
        <f t="shared" si="1401"/>
        <v/>
      </c>
      <c r="U2984" s="152" t="str">
        <f t="shared" si="1384"/>
        <v/>
      </c>
      <c r="V2984" s="152" t="str">
        <f t="shared" si="1385"/>
        <v/>
      </c>
      <c r="W2984" s="153" t="str">
        <f t="shared" si="1386"/>
        <v/>
      </c>
      <c r="X2984" s="153" t="str">
        <f t="shared" si="1387"/>
        <v/>
      </c>
      <c r="Y2984" s="153" t="str">
        <f t="shared" si="1388"/>
        <v/>
      </c>
      <c r="Z2984" s="153" t="str">
        <f t="shared" si="1389"/>
        <v/>
      </c>
      <c r="AA2984" s="152" t="str">
        <f t="shared" si="1390"/>
        <v/>
      </c>
      <c r="AB2984" s="152" t="str">
        <f t="shared" si="1391"/>
        <v/>
      </c>
      <c r="AC2984" s="154" t="str">
        <f t="shared" si="1402"/>
        <v/>
      </c>
      <c r="AD2984" s="154" t="str">
        <f t="shared" si="1403"/>
        <v/>
      </c>
      <c r="AE2984" s="3" t="str">
        <f t="shared" si="1404"/>
        <v/>
      </c>
      <c r="AF2984" s="3" t="str">
        <f t="shared" si="1405"/>
        <v/>
      </c>
      <c r="AG2984" s="3" t="str">
        <f t="shared" si="1406"/>
        <v/>
      </c>
      <c r="AH2984" s="4" t="str">
        <f t="shared" si="1407"/>
        <v/>
      </c>
      <c r="AI2984" s="75" t="str">
        <f t="shared" si="1408"/>
        <v/>
      </c>
      <c r="AJ2984" s="75" t="str">
        <f t="shared" si="1409"/>
        <v/>
      </c>
    </row>
    <row r="2985" spans="1:36" ht="14.25">
      <c r="A2985" s="41" t="str">
        <f t="shared" si="1392"/>
        <v/>
      </c>
      <c r="B2985" s="150" t="str">
        <f>IF(ISNUMBER(A2985),INDEX('MetaTrader Import'!$H$13:$J$5893,TRUNC(((A2985-$A$39+1)-1)/3)+1,MOD((A2985-$A$39+1)-1,3)+1),"")</f>
        <v/>
      </c>
      <c r="C2985" s="43" t="str">
        <f t="shared" si="1393"/>
        <v/>
      </c>
      <c r="D2985" s="43" t="str">
        <f t="shared" ca="1" si="1383"/>
        <v/>
      </c>
      <c r="E2985" s="43" t="str">
        <f t="shared" si="1394"/>
        <v/>
      </c>
      <c r="F2985" s="43" t="str">
        <f t="shared" si="1395"/>
        <v/>
      </c>
      <c r="G2985" s="43" t="str">
        <f>IF(A2985&lt;&gt;"",IF(A2985&lt;Data!$G$11*0.25,$C$13/$G$32,IF(A2985&gt;Data!$G$11*0.25,$C$13,$C$13*10)),"")</f>
        <v/>
      </c>
      <c r="H2985" s="43" t="str">
        <f>IF(A2985&lt;&gt;"",IF(Data!$G$9="constant",$C$13,IF(Data!$G$9="squeeze",G2985,F2985)),"")</f>
        <v/>
      </c>
      <c r="I2985" s="38" t="str">
        <f ca="1">IF(ISNUMBER(A2985),NORMINV(RAND(),0,IF(AND(Data!$G$9="squeeze",A2985&lt;Data!$G$11*0.25),$H$32,1)*$C$30*$C$13)*($C$14*$C$12),"")</f>
        <v/>
      </c>
      <c r="J2985" s="42" t="str">
        <f ca="1">IFERROR(IF(Data!$C$6="Real",B2985,I2985+J2984+($C$14*$C$12)*(NORMINV(RAND(),$C$15,CHOOSE($G$13,$C$13,F2985,G2985)))),"")</f>
        <v/>
      </c>
      <c r="K2985" s="88" t="str">
        <f>IF(ISNUMBER(A2985), IF($G$16="fixed",$G$17,MIN(H2985*Data!$C$7*$C$16*0.5,$C$17*Data!$C$7))*$C$12,"")</f>
        <v/>
      </c>
      <c r="L2985" s="42" t="str">
        <f t="shared" ca="1" si="1410"/>
        <v/>
      </c>
      <c r="M2985" s="44" t="str">
        <f t="shared" ca="1" si="1411"/>
        <v/>
      </c>
      <c r="N2985" s="44" t="str">
        <f t="shared" ca="1" si="1412"/>
        <v/>
      </c>
      <c r="O2985" s="108" t="str">
        <f t="shared" si="1396"/>
        <v/>
      </c>
      <c r="P2985" s="102" t="str">
        <f t="shared" si="1397"/>
        <v/>
      </c>
      <c r="Q2985" s="102" t="str">
        <f t="shared" si="1398"/>
        <v/>
      </c>
      <c r="R2985" s="120" t="str">
        <f t="shared" si="1399"/>
        <v/>
      </c>
      <c r="S2985" s="54" t="str">
        <f t="shared" si="1400"/>
        <v/>
      </c>
      <c r="T2985" s="5" t="str">
        <f t="shared" si="1401"/>
        <v/>
      </c>
      <c r="U2985" s="152" t="str">
        <f t="shared" si="1384"/>
        <v/>
      </c>
      <c r="V2985" s="152" t="str">
        <f t="shared" si="1385"/>
        <v/>
      </c>
      <c r="W2985" s="153" t="str">
        <f t="shared" si="1386"/>
        <v/>
      </c>
      <c r="X2985" s="153" t="str">
        <f t="shared" si="1387"/>
        <v/>
      </c>
      <c r="Y2985" s="153" t="str">
        <f t="shared" si="1388"/>
        <v/>
      </c>
      <c r="Z2985" s="153" t="str">
        <f t="shared" si="1389"/>
        <v/>
      </c>
      <c r="AA2985" s="152" t="str">
        <f t="shared" si="1390"/>
        <v/>
      </c>
      <c r="AB2985" s="152" t="str">
        <f t="shared" si="1391"/>
        <v/>
      </c>
      <c r="AC2985" s="154" t="str">
        <f t="shared" si="1402"/>
        <v/>
      </c>
      <c r="AD2985" s="154" t="str">
        <f t="shared" si="1403"/>
        <v/>
      </c>
      <c r="AE2985" s="3" t="str">
        <f t="shared" si="1404"/>
        <v/>
      </c>
      <c r="AF2985" s="3" t="str">
        <f t="shared" si="1405"/>
        <v/>
      </c>
      <c r="AG2985" s="3" t="str">
        <f t="shared" si="1406"/>
        <v/>
      </c>
      <c r="AH2985" s="4" t="str">
        <f t="shared" si="1407"/>
        <v/>
      </c>
      <c r="AI2985" s="75" t="str">
        <f t="shared" si="1408"/>
        <v/>
      </c>
      <c r="AJ2985" s="75" t="str">
        <f t="shared" si="1409"/>
        <v/>
      </c>
    </row>
    <row r="2986" spans="1:36" ht="14.25">
      <c r="A2986" s="41" t="str">
        <f t="shared" si="1392"/>
        <v/>
      </c>
      <c r="B2986" s="150" t="str">
        <f>IF(ISNUMBER(A2986),INDEX('MetaTrader Import'!$H$13:$J$5893,TRUNC(((A2986-$A$39+1)-1)/3)+1,MOD((A2986-$A$39+1)-1,3)+1),"")</f>
        <v/>
      </c>
      <c r="C2986" s="43" t="str">
        <f t="shared" si="1393"/>
        <v/>
      </c>
      <c r="D2986" s="43" t="str">
        <f t="shared" ca="1" si="1383"/>
        <v/>
      </c>
      <c r="E2986" s="43" t="str">
        <f t="shared" si="1394"/>
        <v/>
      </c>
      <c r="F2986" s="43" t="str">
        <f t="shared" si="1395"/>
        <v/>
      </c>
      <c r="G2986" s="43" t="str">
        <f>IF(A2986&lt;&gt;"",IF(A2986&lt;Data!$G$11*0.25,$C$13/$G$32,IF(A2986&gt;Data!$G$11*0.25,$C$13,$C$13*10)),"")</f>
        <v/>
      </c>
      <c r="H2986" s="43" t="str">
        <f>IF(A2986&lt;&gt;"",IF(Data!$G$9="constant",$C$13,IF(Data!$G$9="squeeze",G2986,F2986)),"")</f>
        <v/>
      </c>
      <c r="I2986" s="38" t="str">
        <f ca="1">IF(ISNUMBER(A2986),NORMINV(RAND(),0,IF(AND(Data!$G$9="squeeze",A2986&lt;Data!$G$11*0.25),$H$32,1)*$C$30*$C$13)*($C$14*$C$12),"")</f>
        <v/>
      </c>
      <c r="J2986" s="42" t="str">
        <f ca="1">IFERROR(IF(Data!$C$6="Real",B2986,I2986+J2985+($C$14*$C$12)*(NORMINV(RAND(),$C$15,CHOOSE($G$13,$C$13,F2986,G2986)))),"")</f>
        <v/>
      </c>
      <c r="K2986" s="88" t="str">
        <f>IF(ISNUMBER(A2986), IF($G$16="fixed",$G$17,MIN(H2986*Data!$C$7*$C$16*0.5,$C$17*Data!$C$7))*$C$12,"")</f>
        <v/>
      </c>
      <c r="L2986" s="42" t="str">
        <f t="shared" ca="1" si="1410"/>
        <v/>
      </c>
      <c r="M2986" s="44" t="str">
        <f t="shared" ca="1" si="1411"/>
        <v/>
      </c>
      <c r="N2986" s="44" t="str">
        <f t="shared" ca="1" si="1412"/>
        <v/>
      </c>
      <c r="O2986" s="108" t="str">
        <f t="shared" si="1396"/>
        <v/>
      </c>
      <c r="P2986" s="102" t="str">
        <f t="shared" si="1397"/>
        <v/>
      </c>
      <c r="Q2986" s="102" t="str">
        <f t="shared" si="1398"/>
        <v/>
      </c>
      <c r="R2986" s="120" t="str">
        <f t="shared" si="1399"/>
        <v/>
      </c>
      <c r="S2986" s="54" t="str">
        <f t="shared" si="1400"/>
        <v/>
      </c>
      <c r="T2986" s="5" t="str">
        <f t="shared" si="1401"/>
        <v/>
      </c>
      <c r="U2986" s="152" t="str">
        <f t="shared" si="1384"/>
        <v/>
      </c>
      <c r="V2986" s="152" t="str">
        <f t="shared" si="1385"/>
        <v/>
      </c>
      <c r="W2986" s="153" t="str">
        <f t="shared" si="1386"/>
        <v/>
      </c>
      <c r="X2986" s="153" t="str">
        <f t="shared" si="1387"/>
        <v/>
      </c>
      <c r="Y2986" s="153" t="str">
        <f t="shared" si="1388"/>
        <v/>
      </c>
      <c r="Z2986" s="153" t="str">
        <f t="shared" si="1389"/>
        <v/>
      </c>
      <c r="AA2986" s="152" t="str">
        <f t="shared" si="1390"/>
        <v/>
      </c>
      <c r="AB2986" s="152" t="str">
        <f t="shared" si="1391"/>
        <v/>
      </c>
      <c r="AC2986" s="154" t="str">
        <f t="shared" si="1402"/>
        <v/>
      </c>
      <c r="AD2986" s="154" t="str">
        <f t="shared" si="1403"/>
        <v/>
      </c>
      <c r="AE2986" s="3" t="str">
        <f t="shared" si="1404"/>
        <v/>
      </c>
      <c r="AF2986" s="3" t="str">
        <f t="shared" si="1405"/>
        <v/>
      </c>
      <c r="AG2986" s="3" t="str">
        <f t="shared" si="1406"/>
        <v/>
      </c>
      <c r="AH2986" s="4" t="str">
        <f t="shared" si="1407"/>
        <v/>
      </c>
      <c r="AI2986" s="75" t="str">
        <f t="shared" si="1408"/>
        <v/>
      </c>
      <c r="AJ2986" s="75" t="str">
        <f t="shared" si="1409"/>
        <v/>
      </c>
    </row>
    <row r="2987" spans="1:36" ht="14.25">
      <c r="A2987" s="41" t="str">
        <f t="shared" si="1392"/>
        <v/>
      </c>
      <c r="B2987" s="150" t="str">
        <f>IF(ISNUMBER(A2987),INDEX('MetaTrader Import'!$H$13:$J$5893,TRUNC(((A2987-$A$39+1)-1)/3)+1,MOD((A2987-$A$39+1)-1,3)+1),"")</f>
        <v/>
      </c>
      <c r="C2987" s="43" t="str">
        <f t="shared" si="1393"/>
        <v/>
      </c>
      <c r="D2987" s="43" t="str">
        <f t="shared" ca="1" si="1383"/>
        <v/>
      </c>
      <c r="E2987" s="43" t="str">
        <f t="shared" si="1394"/>
        <v/>
      </c>
      <c r="F2987" s="43" t="str">
        <f t="shared" si="1395"/>
        <v/>
      </c>
      <c r="G2987" s="43" t="str">
        <f>IF(A2987&lt;&gt;"",IF(A2987&lt;Data!$G$11*0.25,$C$13/$G$32,IF(A2987&gt;Data!$G$11*0.25,$C$13,$C$13*10)),"")</f>
        <v/>
      </c>
      <c r="H2987" s="43" t="str">
        <f>IF(A2987&lt;&gt;"",IF(Data!$G$9="constant",$C$13,IF(Data!$G$9="squeeze",G2987,F2987)),"")</f>
        <v/>
      </c>
      <c r="I2987" s="38" t="str">
        <f ca="1">IF(ISNUMBER(A2987),NORMINV(RAND(),0,IF(AND(Data!$G$9="squeeze",A2987&lt;Data!$G$11*0.25),$H$32,1)*$C$30*$C$13)*($C$14*$C$12),"")</f>
        <v/>
      </c>
      <c r="J2987" s="42" t="str">
        <f ca="1">IFERROR(IF(Data!$C$6="Real",B2987,I2987+J2986+($C$14*$C$12)*(NORMINV(RAND(),$C$15,CHOOSE($G$13,$C$13,F2987,G2987)))),"")</f>
        <v/>
      </c>
      <c r="K2987" s="88" t="str">
        <f>IF(ISNUMBER(A2987), IF($G$16="fixed",$G$17,MIN(H2987*Data!$C$7*$C$16*0.5,$C$17*Data!$C$7))*$C$12,"")</f>
        <v/>
      </c>
      <c r="L2987" s="42" t="str">
        <f t="shared" ca="1" si="1410"/>
        <v/>
      </c>
      <c r="M2987" s="44" t="str">
        <f t="shared" ca="1" si="1411"/>
        <v/>
      </c>
      <c r="N2987" s="44" t="str">
        <f t="shared" ca="1" si="1412"/>
        <v/>
      </c>
      <c r="O2987" s="108" t="str">
        <f t="shared" si="1396"/>
        <v/>
      </c>
      <c r="P2987" s="102" t="str">
        <f t="shared" si="1397"/>
        <v/>
      </c>
      <c r="Q2987" s="102" t="str">
        <f t="shared" si="1398"/>
        <v/>
      </c>
      <c r="R2987" s="120" t="str">
        <f t="shared" si="1399"/>
        <v/>
      </c>
      <c r="S2987" s="54" t="str">
        <f t="shared" si="1400"/>
        <v/>
      </c>
      <c r="T2987" s="5" t="str">
        <f t="shared" si="1401"/>
        <v/>
      </c>
      <c r="U2987" s="152" t="str">
        <f t="shared" si="1384"/>
        <v/>
      </c>
      <c r="V2987" s="152" t="str">
        <f t="shared" si="1385"/>
        <v/>
      </c>
      <c r="W2987" s="153" t="str">
        <f t="shared" si="1386"/>
        <v/>
      </c>
      <c r="X2987" s="153" t="str">
        <f t="shared" si="1387"/>
        <v/>
      </c>
      <c r="Y2987" s="153" t="str">
        <f t="shared" si="1388"/>
        <v/>
      </c>
      <c r="Z2987" s="153" t="str">
        <f t="shared" si="1389"/>
        <v/>
      </c>
      <c r="AA2987" s="152" t="str">
        <f t="shared" si="1390"/>
        <v/>
      </c>
      <c r="AB2987" s="152" t="str">
        <f t="shared" si="1391"/>
        <v/>
      </c>
      <c r="AC2987" s="154" t="str">
        <f t="shared" si="1402"/>
        <v/>
      </c>
      <c r="AD2987" s="154" t="str">
        <f t="shared" si="1403"/>
        <v/>
      </c>
      <c r="AE2987" s="3" t="str">
        <f t="shared" si="1404"/>
        <v/>
      </c>
      <c r="AF2987" s="3" t="str">
        <f t="shared" si="1405"/>
        <v/>
      </c>
      <c r="AG2987" s="3" t="str">
        <f t="shared" si="1406"/>
        <v/>
      </c>
      <c r="AH2987" s="4" t="str">
        <f t="shared" si="1407"/>
        <v/>
      </c>
      <c r="AI2987" s="75" t="str">
        <f t="shared" si="1408"/>
        <v/>
      </c>
      <c r="AJ2987" s="75" t="str">
        <f t="shared" si="1409"/>
        <v/>
      </c>
    </row>
    <row r="2988" spans="1:36" ht="14.25">
      <c r="A2988" s="41" t="str">
        <f t="shared" si="1392"/>
        <v/>
      </c>
      <c r="B2988" s="150" t="str">
        <f>IF(ISNUMBER(A2988),INDEX('MetaTrader Import'!$H$13:$J$5893,TRUNC(((A2988-$A$39+1)-1)/3)+1,MOD((A2988-$A$39+1)-1,3)+1),"")</f>
        <v/>
      </c>
      <c r="C2988" s="43" t="str">
        <f t="shared" si="1393"/>
        <v/>
      </c>
      <c r="D2988" s="43" t="str">
        <f t="shared" ca="1" si="1383"/>
        <v/>
      </c>
      <c r="E2988" s="43" t="str">
        <f t="shared" si="1394"/>
        <v/>
      </c>
      <c r="F2988" s="43" t="str">
        <f t="shared" si="1395"/>
        <v/>
      </c>
      <c r="G2988" s="43" t="str">
        <f>IF(A2988&lt;&gt;"",IF(A2988&lt;Data!$G$11*0.25,$C$13/$G$32,IF(A2988&gt;Data!$G$11*0.25,$C$13,$C$13*10)),"")</f>
        <v/>
      </c>
      <c r="H2988" s="43" t="str">
        <f>IF(A2988&lt;&gt;"",IF(Data!$G$9="constant",$C$13,IF(Data!$G$9="squeeze",G2988,F2988)),"")</f>
        <v/>
      </c>
      <c r="I2988" s="38" t="str">
        <f ca="1">IF(ISNUMBER(A2988),NORMINV(RAND(),0,IF(AND(Data!$G$9="squeeze",A2988&lt;Data!$G$11*0.25),$H$32,1)*$C$30*$C$13)*($C$14*$C$12),"")</f>
        <v/>
      </c>
      <c r="J2988" s="42" t="str">
        <f ca="1">IFERROR(IF(Data!$C$6="Real",B2988,I2988+J2987+($C$14*$C$12)*(NORMINV(RAND(),$C$15,CHOOSE($G$13,$C$13,F2988,G2988)))),"")</f>
        <v/>
      </c>
      <c r="K2988" s="88" t="str">
        <f>IF(ISNUMBER(A2988), IF($G$16="fixed",$G$17,MIN(H2988*Data!$C$7*$C$16*0.5,$C$17*Data!$C$7))*$C$12,"")</f>
        <v/>
      </c>
      <c r="L2988" s="42" t="str">
        <f t="shared" ca="1" si="1410"/>
        <v/>
      </c>
      <c r="M2988" s="44" t="str">
        <f t="shared" ca="1" si="1411"/>
        <v/>
      </c>
      <c r="N2988" s="44" t="str">
        <f t="shared" ca="1" si="1412"/>
        <v/>
      </c>
      <c r="O2988" s="108" t="str">
        <f t="shared" si="1396"/>
        <v/>
      </c>
      <c r="P2988" s="102" t="str">
        <f t="shared" si="1397"/>
        <v/>
      </c>
      <c r="Q2988" s="102" t="str">
        <f t="shared" si="1398"/>
        <v/>
      </c>
      <c r="R2988" s="120" t="str">
        <f t="shared" si="1399"/>
        <v/>
      </c>
      <c r="S2988" s="54" t="str">
        <f t="shared" si="1400"/>
        <v/>
      </c>
      <c r="T2988" s="5" t="str">
        <f t="shared" si="1401"/>
        <v/>
      </c>
      <c r="U2988" s="152" t="str">
        <f t="shared" si="1384"/>
        <v/>
      </c>
      <c r="V2988" s="152" t="str">
        <f t="shared" si="1385"/>
        <v/>
      </c>
      <c r="W2988" s="153" t="str">
        <f t="shared" si="1386"/>
        <v/>
      </c>
      <c r="X2988" s="153" t="str">
        <f t="shared" si="1387"/>
        <v/>
      </c>
      <c r="Y2988" s="153" t="str">
        <f t="shared" si="1388"/>
        <v/>
      </c>
      <c r="Z2988" s="153" t="str">
        <f t="shared" si="1389"/>
        <v/>
      </c>
      <c r="AA2988" s="152" t="str">
        <f t="shared" si="1390"/>
        <v/>
      </c>
      <c r="AB2988" s="152" t="str">
        <f t="shared" si="1391"/>
        <v/>
      </c>
      <c r="AC2988" s="154" t="str">
        <f t="shared" si="1402"/>
        <v/>
      </c>
      <c r="AD2988" s="154" t="str">
        <f t="shared" si="1403"/>
        <v/>
      </c>
      <c r="AE2988" s="3" t="str">
        <f t="shared" si="1404"/>
        <v/>
      </c>
      <c r="AF2988" s="3" t="str">
        <f t="shared" si="1405"/>
        <v/>
      </c>
      <c r="AG2988" s="3" t="str">
        <f t="shared" si="1406"/>
        <v/>
      </c>
      <c r="AH2988" s="4" t="str">
        <f t="shared" si="1407"/>
        <v/>
      </c>
      <c r="AI2988" s="75" t="str">
        <f t="shared" si="1408"/>
        <v/>
      </c>
      <c r="AJ2988" s="75" t="str">
        <f t="shared" si="1409"/>
        <v/>
      </c>
    </row>
    <row r="2989" spans="1:36" ht="14.25">
      <c r="A2989" s="41" t="str">
        <f t="shared" si="1392"/>
        <v/>
      </c>
      <c r="B2989" s="150" t="str">
        <f>IF(ISNUMBER(A2989),INDEX('MetaTrader Import'!$H$13:$J$5893,TRUNC(((A2989-$A$39+1)-1)/3)+1,MOD((A2989-$A$39+1)-1,3)+1),"")</f>
        <v/>
      </c>
      <c r="C2989" s="43" t="str">
        <f t="shared" si="1393"/>
        <v/>
      </c>
      <c r="D2989" s="43" t="str">
        <f t="shared" ca="1" si="1383"/>
        <v/>
      </c>
      <c r="E2989" s="43" t="str">
        <f t="shared" si="1394"/>
        <v/>
      </c>
      <c r="F2989" s="43" t="str">
        <f t="shared" si="1395"/>
        <v/>
      </c>
      <c r="G2989" s="43" t="str">
        <f>IF(A2989&lt;&gt;"",IF(A2989&lt;Data!$G$11*0.25,$C$13/$G$32,IF(A2989&gt;Data!$G$11*0.25,$C$13,$C$13*10)),"")</f>
        <v/>
      </c>
      <c r="H2989" s="43" t="str">
        <f>IF(A2989&lt;&gt;"",IF(Data!$G$9="constant",$C$13,IF(Data!$G$9="squeeze",G2989,F2989)),"")</f>
        <v/>
      </c>
      <c r="I2989" s="38" t="str">
        <f ca="1">IF(ISNUMBER(A2989),NORMINV(RAND(),0,IF(AND(Data!$G$9="squeeze",A2989&lt;Data!$G$11*0.25),$H$32,1)*$C$30*$C$13)*($C$14*$C$12),"")</f>
        <v/>
      </c>
      <c r="J2989" s="42" t="str">
        <f ca="1">IFERROR(IF(Data!$C$6="Real",B2989,I2989+J2988+($C$14*$C$12)*(NORMINV(RAND(),$C$15,CHOOSE($G$13,$C$13,F2989,G2989)))),"")</f>
        <v/>
      </c>
      <c r="K2989" s="88" t="str">
        <f>IF(ISNUMBER(A2989), IF($G$16="fixed",$G$17,MIN(H2989*Data!$C$7*$C$16*0.5,$C$17*Data!$C$7))*$C$12,"")</f>
        <v/>
      </c>
      <c r="L2989" s="42" t="str">
        <f t="shared" ca="1" si="1410"/>
        <v/>
      </c>
      <c r="M2989" s="44" t="str">
        <f t="shared" ca="1" si="1411"/>
        <v/>
      </c>
      <c r="N2989" s="44" t="str">
        <f t="shared" ca="1" si="1412"/>
        <v/>
      </c>
      <c r="O2989" s="108" t="str">
        <f t="shared" si="1396"/>
        <v/>
      </c>
      <c r="P2989" s="102" t="str">
        <f t="shared" si="1397"/>
        <v/>
      </c>
      <c r="Q2989" s="102" t="str">
        <f t="shared" si="1398"/>
        <v/>
      </c>
      <c r="R2989" s="120" t="str">
        <f t="shared" si="1399"/>
        <v/>
      </c>
      <c r="S2989" s="54" t="str">
        <f t="shared" si="1400"/>
        <v/>
      </c>
      <c r="T2989" s="5" t="str">
        <f t="shared" si="1401"/>
        <v/>
      </c>
      <c r="U2989" s="152" t="str">
        <f t="shared" si="1384"/>
        <v/>
      </c>
      <c r="V2989" s="152" t="str">
        <f t="shared" si="1385"/>
        <v/>
      </c>
      <c r="W2989" s="153" t="str">
        <f t="shared" si="1386"/>
        <v/>
      </c>
      <c r="X2989" s="153" t="str">
        <f t="shared" si="1387"/>
        <v/>
      </c>
      <c r="Y2989" s="153" t="str">
        <f t="shared" si="1388"/>
        <v/>
      </c>
      <c r="Z2989" s="153" t="str">
        <f t="shared" si="1389"/>
        <v/>
      </c>
      <c r="AA2989" s="152" t="str">
        <f t="shared" si="1390"/>
        <v/>
      </c>
      <c r="AB2989" s="152" t="str">
        <f t="shared" si="1391"/>
        <v/>
      </c>
      <c r="AC2989" s="154" t="str">
        <f t="shared" si="1402"/>
        <v/>
      </c>
      <c r="AD2989" s="154" t="str">
        <f t="shared" si="1403"/>
        <v/>
      </c>
      <c r="AE2989" s="3" t="str">
        <f t="shared" si="1404"/>
        <v/>
      </c>
      <c r="AF2989" s="3" t="str">
        <f t="shared" si="1405"/>
        <v/>
      </c>
      <c r="AG2989" s="3" t="str">
        <f t="shared" si="1406"/>
        <v/>
      </c>
      <c r="AH2989" s="4" t="str">
        <f t="shared" si="1407"/>
        <v/>
      </c>
      <c r="AI2989" s="75" t="str">
        <f t="shared" si="1408"/>
        <v/>
      </c>
      <c r="AJ2989" s="75" t="str">
        <f t="shared" si="1409"/>
        <v/>
      </c>
    </row>
    <row r="2990" spans="1:36" ht="14.25">
      <c r="A2990" s="41" t="str">
        <f t="shared" si="1392"/>
        <v/>
      </c>
      <c r="B2990" s="150" t="str">
        <f>IF(ISNUMBER(A2990),INDEX('MetaTrader Import'!$H$13:$J$5893,TRUNC(((A2990-$A$39+1)-1)/3)+1,MOD((A2990-$A$39+1)-1,3)+1),"")</f>
        <v/>
      </c>
      <c r="C2990" s="43" t="str">
        <f t="shared" si="1393"/>
        <v/>
      </c>
      <c r="D2990" s="43" t="str">
        <f t="shared" ca="1" si="1383"/>
        <v/>
      </c>
      <c r="E2990" s="43" t="str">
        <f t="shared" si="1394"/>
        <v/>
      </c>
      <c r="F2990" s="43" t="str">
        <f t="shared" si="1395"/>
        <v/>
      </c>
      <c r="G2990" s="43" t="str">
        <f>IF(A2990&lt;&gt;"",IF(A2990&lt;Data!$G$11*0.25,$C$13/$G$32,IF(A2990&gt;Data!$G$11*0.25,$C$13,$C$13*10)),"")</f>
        <v/>
      </c>
      <c r="H2990" s="43" t="str">
        <f>IF(A2990&lt;&gt;"",IF(Data!$G$9="constant",$C$13,IF(Data!$G$9="squeeze",G2990,F2990)),"")</f>
        <v/>
      </c>
      <c r="I2990" s="38" t="str">
        <f ca="1">IF(ISNUMBER(A2990),NORMINV(RAND(),0,IF(AND(Data!$G$9="squeeze",A2990&lt;Data!$G$11*0.25),$H$32,1)*$C$30*$C$13)*($C$14*$C$12),"")</f>
        <v/>
      </c>
      <c r="J2990" s="42" t="str">
        <f ca="1">IFERROR(IF(Data!$C$6="Real",B2990,I2990+J2989+($C$14*$C$12)*(NORMINV(RAND(),$C$15,CHOOSE($G$13,$C$13,F2990,G2990)))),"")</f>
        <v/>
      </c>
      <c r="K2990" s="88" t="str">
        <f>IF(ISNUMBER(A2990), IF($G$16="fixed",$G$17,MIN(H2990*Data!$C$7*$C$16*0.5,$C$17*Data!$C$7))*$C$12,"")</f>
        <v/>
      </c>
      <c r="L2990" s="42" t="str">
        <f t="shared" ca="1" si="1410"/>
        <v/>
      </c>
      <c r="M2990" s="44" t="str">
        <f t="shared" ca="1" si="1411"/>
        <v/>
      </c>
      <c r="N2990" s="44" t="str">
        <f t="shared" ca="1" si="1412"/>
        <v/>
      </c>
      <c r="O2990" s="108" t="str">
        <f t="shared" si="1396"/>
        <v/>
      </c>
      <c r="P2990" s="102" t="str">
        <f t="shared" si="1397"/>
        <v/>
      </c>
      <c r="Q2990" s="102" t="str">
        <f t="shared" si="1398"/>
        <v/>
      </c>
      <c r="R2990" s="120" t="str">
        <f t="shared" si="1399"/>
        <v/>
      </c>
      <c r="S2990" s="54" t="str">
        <f t="shared" si="1400"/>
        <v/>
      </c>
      <c r="T2990" s="5" t="str">
        <f t="shared" si="1401"/>
        <v/>
      </c>
      <c r="U2990" s="152" t="str">
        <f t="shared" si="1384"/>
        <v/>
      </c>
      <c r="V2990" s="152" t="str">
        <f t="shared" si="1385"/>
        <v/>
      </c>
      <c r="W2990" s="153" t="str">
        <f t="shared" si="1386"/>
        <v/>
      </c>
      <c r="X2990" s="153" t="str">
        <f t="shared" si="1387"/>
        <v/>
      </c>
      <c r="Y2990" s="153" t="str">
        <f t="shared" si="1388"/>
        <v/>
      </c>
      <c r="Z2990" s="153" t="str">
        <f t="shared" si="1389"/>
        <v/>
      </c>
      <c r="AA2990" s="152" t="str">
        <f t="shared" si="1390"/>
        <v/>
      </c>
      <c r="AB2990" s="152" t="str">
        <f t="shared" si="1391"/>
        <v/>
      </c>
      <c r="AC2990" s="154" t="str">
        <f t="shared" si="1402"/>
        <v/>
      </c>
      <c r="AD2990" s="154" t="str">
        <f t="shared" si="1403"/>
        <v/>
      </c>
      <c r="AE2990" s="3" t="str">
        <f t="shared" si="1404"/>
        <v/>
      </c>
      <c r="AF2990" s="3" t="str">
        <f t="shared" si="1405"/>
        <v/>
      </c>
      <c r="AG2990" s="3" t="str">
        <f t="shared" si="1406"/>
        <v/>
      </c>
      <c r="AH2990" s="4" t="str">
        <f t="shared" si="1407"/>
        <v/>
      </c>
      <c r="AI2990" s="75" t="str">
        <f t="shared" si="1408"/>
        <v/>
      </c>
      <c r="AJ2990" s="75" t="str">
        <f t="shared" si="1409"/>
        <v/>
      </c>
    </row>
    <row r="2991" spans="1:36" ht="14.25">
      <c r="A2991" s="41" t="str">
        <f t="shared" si="1392"/>
        <v/>
      </c>
      <c r="B2991" s="150" t="str">
        <f>IF(ISNUMBER(A2991),INDEX('MetaTrader Import'!$H$13:$J$5893,TRUNC(((A2991-$A$39+1)-1)/3)+1,MOD((A2991-$A$39+1)-1,3)+1),"")</f>
        <v/>
      </c>
      <c r="C2991" s="43" t="str">
        <f t="shared" si="1393"/>
        <v/>
      </c>
      <c r="D2991" s="43" t="str">
        <f t="shared" ca="1" si="1383"/>
        <v/>
      </c>
      <c r="E2991" s="43" t="str">
        <f t="shared" si="1394"/>
        <v/>
      </c>
      <c r="F2991" s="43" t="str">
        <f t="shared" si="1395"/>
        <v/>
      </c>
      <c r="G2991" s="43" t="str">
        <f>IF(A2991&lt;&gt;"",IF(A2991&lt;Data!$G$11*0.25,$C$13/$G$32,IF(A2991&gt;Data!$G$11*0.25,$C$13,$C$13*10)),"")</f>
        <v/>
      </c>
      <c r="H2991" s="43" t="str">
        <f>IF(A2991&lt;&gt;"",IF(Data!$G$9="constant",$C$13,IF(Data!$G$9="squeeze",G2991,F2991)),"")</f>
        <v/>
      </c>
      <c r="I2991" s="38" t="str">
        <f ca="1">IF(ISNUMBER(A2991),NORMINV(RAND(),0,IF(AND(Data!$G$9="squeeze",A2991&lt;Data!$G$11*0.25),$H$32,1)*$C$30*$C$13)*($C$14*$C$12),"")</f>
        <v/>
      </c>
      <c r="J2991" s="42" t="str">
        <f ca="1">IFERROR(IF(Data!$C$6="Real",B2991,I2991+J2990+($C$14*$C$12)*(NORMINV(RAND(),$C$15,CHOOSE($G$13,$C$13,F2991,G2991)))),"")</f>
        <v/>
      </c>
      <c r="K2991" s="88" t="str">
        <f>IF(ISNUMBER(A2991), IF($G$16="fixed",$G$17,MIN(H2991*Data!$C$7*$C$16*0.5,$C$17*Data!$C$7))*$C$12,"")</f>
        <v/>
      </c>
      <c r="L2991" s="42" t="str">
        <f t="shared" ca="1" si="1410"/>
        <v/>
      </c>
      <c r="M2991" s="44" t="str">
        <f t="shared" ca="1" si="1411"/>
        <v/>
      </c>
      <c r="N2991" s="44" t="str">
        <f t="shared" ca="1" si="1412"/>
        <v/>
      </c>
      <c r="O2991" s="108" t="str">
        <f t="shared" si="1396"/>
        <v/>
      </c>
      <c r="P2991" s="102" t="str">
        <f t="shared" si="1397"/>
        <v/>
      </c>
      <c r="Q2991" s="102" t="str">
        <f t="shared" si="1398"/>
        <v/>
      </c>
      <c r="R2991" s="120" t="str">
        <f t="shared" si="1399"/>
        <v/>
      </c>
      <c r="S2991" s="54" t="str">
        <f t="shared" si="1400"/>
        <v/>
      </c>
      <c r="T2991" s="5" t="str">
        <f t="shared" si="1401"/>
        <v/>
      </c>
      <c r="U2991" s="152" t="str">
        <f t="shared" si="1384"/>
        <v/>
      </c>
      <c r="V2991" s="152" t="str">
        <f t="shared" si="1385"/>
        <v/>
      </c>
      <c r="W2991" s="153" t="str">
        <f t="shared" si="1386"/>
        <v/>
      </c>
      <c r="X2991" s="153" t="str">
        <f t="shared" si="1387"/>
        <v/>
      </c>
      <c r="Y2991" s="153" t="str">
        <f t="shared" si="1388"/>
        <v/>
      </c>
      <c r="Z2991" s="153" t="str">
        <f t="shared" si="1389"/>
        <v/>
      </c>
      <c r="AA2991" s="152" t="str">
        <f t="shared" si="1390"/>
        <v/>
      </c>
      <c r="AB2991" s="152" t="str">
        <f t="shared" si="1391"/>
        <v/>
      </c>
      <c r="AC2991" s="154" t="str">
        <f t="shared" si="1402"/>
        <v/>
      </c>
      <c r="AD2991" s="154" t="str">
        <f t="shared" si="1403"/>
        <v/>
      </c>
      <c r="AE2991" s="3" t="str">
        <f t="shared" si="1404"/>
        <v/>
      </c>
      <c r="AF2991" s="3" t="str">
        <f t="shared" si="1405"/>
        <v/>
      </c>
      <c r="AG2991" s="3" t="str">
        <f t="shared" si="1406"/>
        <v/>
      </c>
      <c r="AH2991" s="4" t="str">
        <f t="shared" si="1407"/>
        <v/>
      </c>
      <c r="AI2991" s="75" t="str">
        <f t="shared" si="1408"/>
        <v/>
      </c>
      <c r="AJ2991" s="75" t="str">
        <f t="shared" si="1409"/>
        <v/>
      </c>
    </row>
    <row r="2992" spans="1:36" ht="14.25">
      <c r="A2992" s="41" t="str">
        <f t="shared" si="1392"/>
        <v/>
      </c>
      <c r="B2992" s="150" t="str">
        <f>IF(ISNUMBER(A2992),INDEX('MetaTrader Import'!$H$13:$J$5893,TRUNC(((A2992-$A$39+1)-1)/3)+1,MOD((A2992-$A$39+1)-1,3)+1),"")</f>
        <v/>
      </c>
      <c r="C2992" s="43" t="str">
        <f t="shared" si="1393"/>
        <v/>
      </c>
      <c r="D2992" s="43" t="str">
        <f t="shared" ca="1" si="1383"/>
        <v/>
      </c>
      <c r="E2992" s="43" t="str">
        <f t="shared" si="1394"/>
        <v/>
      </c>
      <c r="F2992" s="43" t="str">
        <f t="shared" si="1395"/>
        <v/>
      </c>
      <c r="G2992" s="43" t="str">
        <f>IF(A2992&lt;&gt;"",IF(A2992&lt;Data!$G$11*0.25,$C$13/$G$32,IF(A2992&gt;Data!$G$11*0.25,$C$13,$C$13*10)),"")</f>
        <v/>
      </c>
      <c r="H2992" s="43" t="str">
        <f>IF(A2992&lt;&gt;"",IF(Data!$G$9="constant",$C$13,IF(Data!$G$9="squeeze",G2992,F2992)),"")</f>
        <v/>
      </c>
      <c r="I2992" s="38" t="str">
        <f ca="1">IF(ISNUMBER(A2992),NORMINV(RAND(),0,IF(AND(Data!$G$9="squeeze",A2992&lt;Data!$G$11*0.25),$H$32,1)*$C$30*$C$13)*($C$14*$C$12),"")</f>
        <v/>
      </c>
      <c r="J2992" s="42" t="str">
        <f ca="1">IFERROR(IF(Data!$C$6="Real",B2992,I2992+J2991+($C$14*$C$12)*(NORMINV(RAND(),$C$15,CHOOSE($G$13,$C$13,F2992,G2992)))),"")</f>
        <v/>
      </c>
      <c r="K2992" s="88" t="str">
        <f>IF(ISNUMBER(A2992), IF($G$16="fixed",$G$17,MIN(H2992*Data!$C$7*$C$16*0.5,$C$17*Data!$C$7))*$C$12,"")</f>
        <v/>
      </c>
      <c r="L2992" s="42" t="str">
        <f t="shared" ca="1" si="1410"/>
        <v/>
      </c>
      <c r="M2992" s="44" t="str">
        <f t="shared" ca="1" si="1411"/>
        <v/>
      </c>
      <c r="N2992" s="44" t="str">
        <f t="shared" ca="1" si="1412"/>
        <v/>
      </c>
      <c r="O2992" s="108" t="str">
        <f t="shared" si="1396"/>
        <v/>
      </c>
      <c r="P2992" s="102" t="str">
        <f t="shared" si="1397"/>
        <v/>
      </c>
      <c r="Q2992" s="102" t="str">
        <f t="shared" si="1398"/>
        <v/>
      </c>
      <c r="R2992" s="120" t="str">
        <f t="shared" si="1399"/>
        <v/>
      </c>
      <c r="S2992" s="54" t="str">
        <f t="shared" si="1400"/>
        <v/>
      </c>
      <c r="T2992" s="5" t="str">
        <f t="shared" si="1401"/>
        <v/>
      </c>
      <c r="U2992" s="152" t="str">
        <f t="shared" si="1384"/>
        <v/>
      </c>
      <c r="V2992" s="152" t="str">
        <f t="shared" si="1385"/>
        <v/>
      </c>
      <c r="W2992" s="153" t="str">
        <f t="shared" si="1386"/>
        <v/>
      </c>
      <c r="X2992" s="153" t="str">
        <f t="shared" si="1387"/>
        <v/>
      </c>
      <c r="Y2992" s="153" t="str">
        <f t="shared" si="1388"/>
        <v/>
      </c>
      <c r="Z2992" s="153" t="str">
        <f t="shared" si="1389"/>
        <v/>
      </c>
      <c r="AA2992" s="152" t="str">
        <f t="shared" si="1390"/>
        <v/>
      </c>
      <c r="AB2992" s="152" t="str">
        <f t="shared" si="1391"/>
        <v/>
      </c>
      <c r="AC2992" s="154" t="str">
        <f t="shared" si="1402"/>
        <v/>
      </c>
      <c r="AD2992" s="154" t="str">
        <f t="shared" si="1403"/>
        <v/>
      </c>
      <c r="AE2992" s="3" t="str">
        <f t="shared" si="1404"/>
        <v/>
      </c>
      <c r="AF2992" s="3" t="str">
        <f t="shared" si="1405"/>
        <v/>
      </c>
      <c r="AG2992" s="3" t="str">
        <f t="shared" si="1406"/>
        <v/>
      </c>
      <c r="AH2992" s="4" t="str">
        <f t="shared" si="1407"/>
        <v/>
      </c>
      <c r="AI2992" s="75" t="str">
        <f t="shared" si="1408"/>
        <v/>
      </c>
      <c r="AJ2992" s="75" t="str">
        <f t="shared" si="1409"/>
        <v/>
      </c>
    </row>
    <row r="2993" spans="1:36" ht="14.25">
      <c r="A2993" s="41" t="str">
        <f t="shared" si="1392"/>
        <v/>
      </c>
      <c r="B2993" s="150" t="str">
        <f>IF(ISNUMBER(A2993),INDEX('MetaTrader Import'!$H$13:$J$5893,TRUNC(((A2993-$A$39+1)-1)/3)+1,MOD((A2993-$A$39+1)-1,3)+1),"")</f>
        <v/>
      </c>
      <c r="C2993" s="43" t="str">
        <f t="shared" si="1393"/>
        <v/>
      </c>
      <c r="D2993" s="43" t="str">
        <f t="shared" ca="1" si="1383"/>
        <v/>
      </c>
      <c r="E2993" s="43" t="str">
        <f t="shared" si="1394"/>
        <v/>
      </c>
      <c r="F2993" s="43" t="str">
        <f t="shared" si="1395"/>
        <v/>
      </c>
      <c r="G2993" s="43" t="str">
        <f>IF(A2993&lt;&gt;"",IF(A2993&lt;Data!$G$11*0.25,$C$13/$G$32,IF(A2993&gt;Data!$G$11*0.25,$C$13,$C$13*10)),"")</f>
        <v/>
      </c>
      <c r="H2993" s="43" t="str">
        <f>IF(A2993&lt;&gt;"",IF(Data!$G$9="constant",$C$13,IF(Data!$G$9="squeeze",G2993,F2993)),"")</f>
        <v/>
      </c>
      <c r="I2993" s="38" t="str">
        <f ca="1">IF(ISNUMBER(A2993),NORMINV(RAND(),0,IF(AND(Data!$G$9="squeeze",A2993&lt;Data!$G$11*0.25),$H$32,1)*$C$30*$C$13)*($C$14*$C$12),"")</f>
        <v/>
      </c>
      <c r="J2993" s="42" t="str">
        <f ca="1">IFERROR(IF(Data!$C$6="Real",B2993,I2993+J2992+($C$14*$C$12)*(NORMINV(RAND(),$C$15,CHOOSE($G$13,$C$13,F2993,G2993)))),"")</f>
        <v/>
      </c>
      <c r="K2993" s="88" t="str">
        <f>IF(ISNUMBER(A2993), IF($G$16="fixed",$G$17,MIN(H2993*Data!$C$7*$C$16*0.5,$C$17*Data!$C$7))*$C$12,"")</f>
        <v/>
      </c>
      <c r="L2993" s="42" t="str">
        <f t="shared" ca="1" si="1410"/>
        <v/>
      </c>
      <c r="M2993" s="44" t="str">
        <f t="shared" ca="1" si="1411"/>
        <v/>
      </c>
      <c r="N2993" s="44" t="str">
        <f t="shared" ca="1" si="1412"/>
        <v/>
      </c>
      <c r="O2993" s="108" t="str">
        <f t="shared" si="1396"/>
        <v/>
      </c>
      <c r="P2993" s="102" t="str">
        <f t="shared" si="1397"/>
        <v/>
      </c>
      <c r="Q2993" s="102" t="str">
        <f t="shared" si="1398"/>
        <v/>
      </c>
      <c r="R2993" s="120" t="str">
        <f t="shared" si="1399"/>
        <v/>
      </c>
      <c r="S2993" s="54" t="str">
        <f t="shared" si="1400"/>
        <v/>
      </c>
      <c r="T2993" s="5" t="str">
        <f t="shared" si="1401"/>
        <v/>
      </c>
      <c r="U2993" s="152" t="str">
        <f t="shared" si="1384"/>
        <v/>
      </c>
      <c r="V2993" s="152" t="str">
        <f t="shared" si="1385"/>
        <v/>
      </c>
      <c r="W2993" s="153" t="str">
        <f t="shared" si="1386"/>
        <v/>
      </c>
      <c r="X2993" s="153" t="str">
        <f t="shared" si="1387"/>
        <v/>
      </c>
      <c r="Y2993" s="153" t="str">
        <f t="shared" si="1388"/>
        <v/>
      </c>
      <c r="Z2993" s="153" t="str">
        <f t="shared" si="1389"/>
        <v/>
      </c>
      <c r="AA2993" s="152" t="str">
        <f t="shared" si="1390"/>
        <v/>
      </c>
      <c r="AB2993" s="152" t="str">
        <f t="shared" si="1391"/>
        <v/>
      </c>
      <c r="AC2993" s="154" t="str">
        <f t="shared" si="1402"/>
        <v/>
      </c>
      <c r="AD2993" s="154" t="str">
        <f t="shared" si="1403"/>
        <v/>
      </c>
      <c r="AE2993" s="3" t="str">
        <f t="shared" si="1404"/>
        <v/>
      </c>
      <c r="AF2993" s="3" t="str">
        <f t="shared" si="1405"/>
        <v/>
      </c>
      <c r="AG2993" s="3" t="str">
        <f t="shared" si="1406"/>
        <v/>
      </c>
      <c r="AH2993" s="4" t="str">
        <f t="shared" si="1407"/>
        <v/>
      </c>
      <c r="AI2993" s="75" t="str">
        <f t="shared" si="1408"/>
        <v/>
      </c>
      <c r="AJ2993" s="75" t="str">
        <f t="shared" si="1409"/>
        <v/>
      </c>
    </row>
    <row r="2994" spans="1:36" ht="14.25">
      <c r="A2994" s="41" t="str">
        <f t="shared" si="1392"/>
        <v/>
      </c>
      <c r="B2994" s="150" t="str">
        <f>IF(ISNUMBER(A2994),INDEX('MetaTrader Import'!$H$13:$J$5893,TRUNC(((A2994-$A$39+1)-1)/3)+1,MOD((A2994-$A$39+1)-1,3)+1),"")</f>
        <v/>
      </c>
      <c r="C2994" s="43" t="str">
        <f t="shared" si="1393"/>
        <v/>
      </c>
      <c r="D2994" s="43" t="str">
        <f t="shared" ca="1" si="1383"/>
        <v/>
      </c>
      <c r="E2994" s="43" t="str">
        <f t="shared" si="1394"/>
        <v/>
      </c>
      <c r="F2994" s="43" t="str">
        <f t="shared" si="1395"/>
        <v/>
      </c>
      <c r="G2994" s="43" t="str">
        <f>IF(A2994&lt;&gt;"",IF(A2994&lt;Data!$G$11*0.25,$C$13/$G$32,IF(A2994&gt;Data!$G$11*0.25,$C$13,$C$13*10)),"")</f>
        <v/>
      </c>
      <c r="H2994" s="43" t="str">
        <f>IF(A2994&lt;&gt;"",IF(Data!$G$9="constant",$C$13,IF(Data!$G$9="squeeze",G2994,F2994)),"")</f>
        <v/>
      </c>
      <c r="I2994" s="38" t="str">
        <f ca="1">IF(ISNUMBER(A2994),NORMINV(RAND(),0,IF(AND(Data!$G$9="squeeze",A2994&lt;Data!$G$11*0.25),$H$32,1)*$C$30*$C$13)*($C$14*$C$12),"")</f>
        <v/>
      </c>
      <c r="J2994" s="42" t="str">
        <f ca="1">IFERROR(IF(Data!$C$6="Real",B2994,I2994+J2993+($C$14*$C$12)*(NORMINV(RAND(),$C$15,CHOOSE($G$13,$C$13,F2994,G2994)))),"")</f>
        <v/>
      </c>
      <c r="K2994" s="88" t="str">
        <f>IF(ISNUMBER(A2994), IF($G$16="fixed",$G$17,MIN(H2994*Data!$C$7*$C$16*0.5,$C$17*Data!$C$7))*$C$12,"")</f>
        <v/>
      </c>
      <c r="L2994" s="42" t="str">
        <f t="shared" ca="1" si="1410"/>
        <v/>
      </c>
      <c r="M2994" s="44" t="str">
        <f t="shared" ca="1" si="1411"/>
        <v/>
      </c>
      <c r="N2994" s="44" t="str">
        <f t="shared" ca="1" si="1412"/>
        <v/>
      </c>
      <c r="O2994" s="108" t="str">
        <f t="shared" si="1396"/>
        <v/>
      </c>
      <c r="P2994" s="102" t="str">
        <f t="shared" si="1397"/>
        <v/>
      </c>
      <c r="Q2994" s="102" t="str">
        <f t="shared" si="1398"/>
        <v/>
      </c>
      <c r="R2994" s="120" t="str">
        <f t="shared" si="1399"/>
        <v/>
      </c>
      <c r="S2994" s="54" t="str">
        <f t="shared" si="1400"/>
        <v/>
      </c>
      <c r="T2994" s="5" t="str">
        <f t="shared" si="1401"/>
        <v/>
      </c>
      <c r="U2994" s="152" t="str">
        <f t="shared" si="1384"/>
        <v/>
      </c>
      <c r="V2994" s="152" t="str">
        <f t="shared" si="1385"/>
        <v/>
      </c>
      <c r="W2994" s="153" t="str">
        <f t="shared" si="1386"/>
        <v/>
      </c>
      <c r="X2994" s="153" t="str">
        <f t="shared" si="1387"/>
        <v/>
      </c>
      <c r="Y2994" s="153" t="str">
        <f t="shared" si="1388"/>
        <v/>
      </c>
      <c r="Z2994" s="153" t="str">
        <f t="shared" si="1389"/>
        <v/>
      </c>
      <c r="AA2994" s="152" t="str">
        <f t="shared" si="1390"/>
        <v/>
      </c>
      <c r="AB2994" s="152" t="str">
        <f t="shared" si="1391"/>
        <v/>
      </c>
      <c r="AC2994" s="154" t="str">
        <f t="shared" si="1402"/>
        <v/>
      </c>
      <c r="AD2994" s="154" t="str">
        <f t="shared" si="1403"/>
        <v/>
      </c>
      <c r="AE2994" s="3" t="str">
        <f t="shared" si="1404"/>
        <v/>
      </c>
      <c r="AF2994" s="3" t="str">
        <f t="shared" si="1405"/>
        <v/>
      </c>
      <c r="AG2994" s="3" t="str">
        <f t="shared" si="1406"/>
        <v/>
      </c>
      <c r="AH2994" s="4" t="str">
        <f t="shared" si="1407"/>
        <v/>
      </c>
      <c r="AI2994" s="75" t="str">
        <f t="shared" si="1408"/>
        <v/>
      </c>
      <c r="AJ2994" s="75" t="str">
        <f t="shared" si="1409"/>
        <v/>
      </c>
    </row>
    <row r="2995" spans="1:36" ht="14.25">
      <c r="A2995" s="41" t="str">
        <f t="shared" si="1392"/>
        <v/>
      </c>
      <c r="B2995" s="150" t="str">
        <f>IF(ISNUMBER(A2995),INDEX('MetaTrader Import'!$H$13:$J$5893,TRUNC(((A2995-$A$39+1)-1)/3)+1,MOD((A2995-$A$39+1)-1,3)+1),"")</f>
        <v/>
      </c>
      <c r="C2995" s="43" t="str">
        <f t="shared" si="1393"/>
        <v/>
      </c>
      <c r="D2995" s="43" t="str">
        <f t="shared" ca="1" si="1383"/>
        <v/>
      </c>
      <c r="E2995" s="43" t="str">
        <f t="shared" si="1394"/>
        <v/>
      </c>
      <c r="F2995" s="43" t="str">
        <f t="shared" si="1395"/>
        <v/>
      </c>
      <c r="G2995" s="43" t="str">
        <f>IF(A2995&lt;&gt;"",IF(A2995&lt;Data!$G$11*0.25,$C$13/$G$32,IF(A2995&gt;Data!$G$11*0.25,$C$13,$C$13*10)),"")</f>
        <v/>
      </c>
      <c r="H2995" s="43" t="str">
        <f>IF(A2995&lt;&gt;"",IF(Data!$G$9="constant",$C$13,IF(Data!$G$9="squeeze",G2995,F2995)),"")</f>
        <v/>
      </c>
      <c r="I2995" s="38" t="str">
        <f ca="1">IF(ISNUMBER(A2995),NORMINV(RAND(),0,IF(AND(Data!$G$9="squeeze",A2995&lt;Data!$G$11*0.25),$H$32,1)*$C$30*$C$13)*($C$14*$C$12),"")</f>
        <v/>
      </c>
      <c r="J2995" s="42" t="str">
        <f ca="1">IFERROR(IF(Data!$C$6="Real",B2995,I2995+J2994+($C$14*$C$12)*(NORMINV(RAND(),$C$15,CHOOSE($G$13,$C$13,F2995,G2995)))),"")</f>
        <v/>
      </c>
      <c r="K2995" s="88" t="str">
        <f>IF(ISNUMBER(A2995), IF($G$16="fixed",$G$17,MIN(H2995*Data!$C$7*$C$16*0.5,$C$17*Data!$C$7))*$C$12,"")</f>
        <v/>
      </c>
      <c r="L2995" s="42" t="str">
        <f t="shared" ca="1" si="1410"/>
        <v/>
      </c>
      <c r="M2995" s="44" t="str">
        <f t="shared" ca="1" si="1411"/>
        <v/>
      </c>
      <c r="N2995" s="44" t="str">
        <f t="shared" ca="1" si="1412"/>
        <v/>
      </c>
      <c r="O2995" s="108" t="str">
        <f t="shared" si="1396"/>
        <v/>
      </c>
      <c r="P2995" s="102" t="str">
        <f t="shared" si="1397"/>
        <v/>
      </c>
      <c r="Q2995" s="102" t="str">
        <f t="shared" si="1398"/>
        <v/>
      </c>
      <c r="R2995" s="120" t="str">
        <f t="shared" si="1399"/>
        <v/>
      </c>
      <c r="S2995" s="54" t="str">
        <f t="shared" si="1400"/>
        <v/>
      </c>
      <c r="T2995" s="5" t="str">
        <f t="shared" si="1401"/>
        <v/>
      </c>
      <c r="U2995" s="152" t="str">
        <f t="shared" si="1384"/>
        <v/>
      </c>
      <c r="V2995" s="152" t="str">
        <f t="shared" si="1385"/>
        <v/>
      </c>
      <c r="W2995" s="153" t="str">
        <f t="shared" si="1386"/>
        <v/>
      </c>
      <c r="X2995" s="153" t="str">
        <f t="shared" si="1387"/>
        <v/>
      </c>
      <c r="Y2995" s="153" t="str">
        <f t="shared" si="1388"/>
        <v/>
      </c>
      <c r="Z2995" s="153" t="str">
        <f t="shared" si="1389"/>
        <v/>
      </c>
      <c r="AA2995" s="152" t="str">
        <f t="shared" si="1390"/>
        <v/>
      </c>
      <c r="AB2995" s="152" t="str">
        <f t="shared" si="1391"/>
        <v/>
      </c>
      <c r="AC2995" s="154" t="str">
        <f t="shared" si="1402"/>
        <v/>
      </c>
      <c r="AD2995" s="154" t="str">
        <f t="shared" si="1403"/>
        <v/>
      </c>
      <c r="AE2995" s="3" t="str">
        <f t="shared" si="1404"/>
        <v/>
      </c>
      <c r="AF2995" s="3" t="str">
        <f t="shared" si="1405"/>
        <v/>
      </c>
      <c r="AG2995" s="3" t="str">
        <f t="shared" si="1406"/>
        <v/>
      </c>
      <c r="AH2995" s="4" t="str">
        <f t="shared" si="1407"/>
        <v/>
      </c>
      <c r="AI2995" s="75" t="str">
        <f t="shared" si="1408"/>
        <v/>
      </c>
      <c r="AJ2995" s="75" t="str">
        <f t="shared" si="1409"/>
        <v/>
      </c>
    </row>
    <row r="2996" spans="1:36" ht="14.25">
      <c r="A2996" s="41" t="str">
        <f t="shared" si="1392"/>
        <v/>
      </c>
      <c r="B2996" s="150" t="str">
        <f>IF(ISNUMBER(A2996),INDEX('MetaTrader Import'!$H$13:$J$5893,TRUNC(((A2996-$A$39+1)-1)/3)+1,MOD((A2996-$A$39+1)-1,3)+1),"")</f>
        <v/>
      </c>
      <c r="C2996" s="43" t="str">
        <f t="shared" si="1393"/>
        <v/>
      </c>
      <c r="D2996" s="43" t="str">
        <f t="shared" ca="1" si="1383"/>
        <v/>
      </c>
      <c r="E2996" s="43" t="str">
        <f t="shared" si="1394"/>
        <v/>
      </c>
      <c r="F2996" s="43" t="str">
        <f t="shared" si="1395"/>
        <v/>
      </c>
      <c r="G2996" s="43" t="str">
        <f>IF(A2996&lt;&gt;"",IF(A2996&lt;Data!$G$11*0.25,$C$13/$G$32,IF(A2996&gt;Data!$G$11*0.25,$C$13,$C$13*10)),"")</f>
        <v/>
      </c>
      <c r="H2996" s="43" t="str">
        <f>IF(A2996&lt;&gt;"",IF(Data!$G$9="constant",$C$13,IF(Data!$G$9="squeeze",G2996,F2996)),"")</f>
        <v/>
      </c>
      <c r="I2996" s="38" t="str">
        <f ca="1">IF(ISNUMBER(A2996),NORMINV(RAND(),0,IF(AND(Data!$G$9="squeeze",A2996&lt;Data!$G$11*0.25),$H$32,1)*$C$30*$C$13)*($C$14*$C$12),"")</f>
        <v/>
      </c>
      <c r="J2996" s="42" t="str">
        <f ca="1">IFERROR(IF(Data!$C$6="Real",B2996,I2996+J2995+($C$14*$C$12)*(NORMINV(RAND(),$C$15,CHOOSE($G$13,$C$13,F2996,G2996)))),"")</f>
        <v/>
      </c>
      <c r="K2996" s="88" t="str">
        <f>IF(ISNUMBER(A2996), IF($G$16="fixed",$G$17,MIN(H2996*Data!$C$7*$C$16*0.5,$C$17*Data!$C$7))*$C$12,"")</f>
        <v/>
      </c>
      <c r="L2996" s="42" t="str">
        <f t="shared" ca="1" si="1410"/>
        <v/>
      </c>
      <c r="M2996" s="44" t="str">
        <f t="shared" ca="1" si="1411"/>
        <v/>
      </c>
      <c r="N2996" s="44" t="str">
        <f t="shared" ca="1" si="1412"/>
        <v/>
      </c>
      <c r="O2996" s="108" t="str">
        <f t="shared" si="1396"/>
        <v/>
      </c>
      <c r="P2996" s="102" t="str">
        <f t="shared" si="1397"/>
        <v/>
      </c>
      <c r="Q2996" s="102" t="str">
        <f t="shared" si="1398"/>
        <v/>
      </c>
      <c r="R2996" s="120" t="str">
        <f t="shared" si="1399"/>
        <v/>
      </c>
      <c r="S2996" s="54" t="str">
        <f t="shared" si="1400"/>
        <v/>
      </c>
      <c r="T2996" s="5" t="str">
        <f t="shared" si="1401"/>
        <v/>
      </c>
      <c r="U2996" s="152" t="str">
        <f t="shared" si="1384"/>
        <v/>
      </c>
      <c r="V2996" s="152" t="str">
        <f t="shared" si="1385"/>
        <v/>
      </c>
      <c r="W2996" s="153" t="str">
        <f t="shared" si="1386"/>
        <v/>
      </c>
      <c r="X2996" s="153" t="str">
        <f t="shared" si="1387"/>
        <v/>
      </c>
      <c r="Y2996" s="153" t="str">
        <f t="shared" si="1388"/>
        <v/>
      </c>
      <c r="Z2996" s="153" t="str">
        <f t="shared" si="1389"/>
        <v/>
      </c>
      <c r="AA2996" s="152" t="str">
        <f t="shared" si="1390"/>
        <v/>
      </c>
      <c r="AB2996" s="152" t="str">
        <f t="shared" si="1391"/>
        <v/>
      </c>
      <c r="AC2996" s="154" t="str">
        <f t="shared" si="1402"/>
        <v/>
      </c>
      <c r="AD2996" s="154" t="str">
        <f t="shared" si="1403"/>
        <v/>
      </c>
      <c r="AE2996" s="3" t="str">
        <f t="shared" si="1404"/>
        <v/>
      </c>
      <c r="AF2996" s="3" t="str">
        <f t="shared" si="1405"/>
        <v/>
      </c>
      <c r="AG2996" s="3" t="str">
        <f t="shared" si="1406"/>
        <v/>
      </c>
      <c r="AH2996" s="4" t="str">
        <f t="shared" si="1407"/>
        <v/>
      </c>
      <c r="AI2996" s="75" t="str">
        <f t="shared" si="1408"/>
        <v/>
      </c>
      <c r="AJ2996" s="75" t="str">
        <f t="shared" si="1409"/>
        <v/>
      </c>
    </row>
    <row r="2997" spans="1:36" ht="14.25">
      <c r="A2997" s="41" t="str">
        <f t="shared" si="1392"/>
        <v/>
      </c>
      <c r="B2997" s="150" t="str">
        <f>IF(ISNUMBER(A2997),INDEX('MetaTrader Import'!$H$13:$J$5893,TRUNC(((A2997-$A$39+1)-1)/3)+1,MOD((A2997-$A$39+1)-1,3)+1),"")</f>
        <v/>
      </c>
      <c r="C2997" s="43" t="str">
        <f t="shared" si="1393"/>
        <v/>
      </c>
      <c r="D2997" s="43" t="str">
        <f t="shared" ca="1" si="1383"/>
        <v/>
      </c>
      <c r="E2997" s="43" t="str">
        <f t="shared" si="1394"/>
        <v/>
      </c>
      <c r="F2997" s="43" t="str">
        <f t="shared" si="1395"/>
        <v/>
      </c>
      <c r="G2997" s="43" t="str">
        <f>IF(A2997&lt;&gt;"",IF(A2997&lt;Data!$G$11*0.25,$C$13/$G$32,IF(A2997&gt;Data!$G$11*0.25,$C$13,$C$13*10)),"")</f>
        <v/>
      </c>
      <c r="H2997" s="43" t="str">
        <f>IF(A2997&lt;&gt;"",IF(Data!$G$9="constant",$C$13,IF(Data!$G$9="squeeze",G2997,F2997)),"")</f>
        <v/>
      </c>
      <c r="I2997" s="38" t="str">
        <f ca="1">IF(ISNUMBER(A2997),NORMINV(RAND(),0,IF(AND(Data!$G$9="squeeze",A2997&lt;Data!$G$11*0.25),$H$32,1)*$C$30*$C$13)*($C$14*$C$12),"")</f>
        <v/>
      </c>
      <c r="J2997" s="42" t="str">
        <f ca="1">IFERROR(IF(Data!$C$6="Real",B2997,I2997+J2996+($C$14*$C$12)*(NORMINV(RAND(),$C$15,CHOOSE($G$13,$C$13,F2997,G2997)))),"")</f>
        <v/>
      </c>
      <c r="K2997" s="88" t="str">
        <f>IF(ISNUMBER(A2997), IF($G$16="fixed",$G$17,MIN(H2997*Data!$C$7*$C$16*0.5,$C$17*Data!$C$7))*$C$12,"")</f>
        <v/>
      </c>
      <c r="L2997" s="42" t="str">
        <f t="shared" ca="1" si="1410"/>
        <v/>
      </c>
      <c r="M2997" s="44" t="str">
        <f t="shared" ca="1" si="1411"/>
        <v/>
      </c>
      <c r="N2997" s="44" t="str">
        <f t="shared" ca="1" si="1412"/>
        <v/>
      </c>
      <c r="O2997" s="108" t="str">
        <f t="shared" si="1396"/>
        <v/>
      </c>
      <c r="P2997" s="102" t="str">
        <f t="shared" si="1397"/>
        <v/>
      </c>
      <c r="Q2997" s="102" t="str">
        <f t="shared" si="1398"/>
        <v/>
      </c>
      <c r="R2997" s="120" t="str">
        <f t="shared" si="1399"/>
        <v/>
      </c>
      <c r="S2997" s="54" t="str">
        <f t="shared" si="1400"/>
        <v/>
      </c>
      <c r="T2997" s="5" t="str">
        <f t="shared" si="1401"/>
        <v/>
      </c>
      <c r="U2997" s="152" t="str">
        <f t="shared" si="1384"/>
        <v/>
      </c>
      <c r="V2997" s="152" t="str">
        <f t="shared" si="1385"/>
        <v/>
      </c>
      <c r="W2997" s="153" t="str">
        <f t="shared" si="1386"/>
        <v/>
      </c>
      <c r="X2997" s="153" t="str">
        <f t="shared" si="1387"/>
        <v/>
      </c>
      <c r="Y2997" s="153" t="str">
        <f t="shared" si="1388"/>
        <v/>
      </c>
      <c r="Z2997" s="153" t="str">
        <f t="shared" si="1389"/>
        <v/>
      </c>
      <c r="AA2997" s="152" t="str">
        <f t="shared" si="1390"/>
        <v/>
      </c>
      <c r="AB2997" s="152" t="str">
        <f t="shared" si="1391"/>
        <v/>
      </c>
      <c r="AC2997" s="154" t="str">
        <f t="shared" si="1402"/>
        <v/>
      </c>
      <c r="AD2997" s="154" t="str">
        <f t="shared" si="1403"/>
        <v/>
      </c>
      <c r="AE2997" s="3" t="str">
        <f t="shared" si="1404"/>
        <v/>
      </c>
      <c r="AF2997" s="3" t="str">
        <f t="shared" si="1405"/>
        <v/>
      </c>
      <c r="AG2997" s="3" t="str">
        <f t="shared" si="1406"/>
        <v/>
      </c>
      <c r="AH2997" s="4" t="str">
        <f t="shared" si="1407"/>
        <v/>
      </c>
      <c r="AI2997" s="75" t="str">
        <f t="shared" si="1408"/>
        <v/>
      </c>
      <c r="AJ2997" s="75" t="str">
        <f t="shared" si="1409"/>
        <v/>
      </c>
    </row>
    <row r="2998" spans="1:36" ht="14.25">
      <c r="A2998" s="41" t="str">
        <f t="shared" si="1392"/>
        <v/>
      </c>
      <c r="B2998" s="150" t="str">
        <f>IF(ISNUMBER(A2998),INDEX('MetaTrader Import'!$H$13:$J$5893,TRUNC(((A2998-$A$39+1)-1)/3)+1,MOD((A2998-$A$39+1)-1,3)+1),"")</f>
        <v/>
      </c>
      <c r="C2998" s="43" t="str">
        <f t="shared" si="1393"/>
        <v/>
      </c>
      <c r="D2998" s="43" t="str">
        <f t="shared" ca="1" si="1383"/>
        <v/>
      </c>
      <c r="E2998" s="43" t="str">
        <f t="shared" si="1394"/>
        <v/>
      </c>
      <c r="F2998" s="43" t="str">
        <f t="shared" si="1395"/>
        <v/>
      </c>
      <c r="G2998" s="43" t="str">
        <f>IF(A2998&lt;&gt;"",IF(A2998&lt;Data!$G$11*0.25,$C$13/$G$32,IF(A2998&gt;Data!$G$11*0.25,$C$13,$C$13*10)),"")</f>
        <v/>
      </c>
      <c r="H2998" s="43" t="str">
        <f>IF(A2998&lt;&gt;"",IF(Data!$G$9="constant",$C$13,IF(Data!$G$9="squeeze",G2998,F2998)),"")</f>
        <v/>
      </c>
      <c r="I2998" s="38" t="str">
        <f ca="1">IF(ISNUMBER(A2998),NORMINV(RAND(),0,IF(AND(Data!$G$9="squeeze",A2998&lt;Data!$G$11*0.25),$H$32,1)*$C$30*$C$13)*($C$14*$C$12),"")</f>
        <v/>
      </c>
      <c r="J2998" s="42" t="str">
        <f ca="1">IFERROR(IF(Data!$C$6="Real",B2998,I2998+J2997+($C$14*$C$12)*(NORMINV(RAND(),$C$15,CHOOSE($G$13,$C$13,F2998,G2998)))),"")</f>
        <v/>
      </c>
      <c r="K2998" s="88" t="str">
        <f>IF(ISNUMBER(A2998), IF($G$16="fixed",$G$17,MIN(H2998*Data!$C$7*$C$16*0.5,$C$17*Data!$C$7))*$C$12,"")</f>
        <v/>
      </c>
      <c r="L2998" s="42" t="str">
        <f t="shared" ca="1" si="1410"/>
        <v/>
      </c>
      <c r="M2998" s="44" t="str">
        <f t="shared" ca="1" si="1411"/>
        <v/>
      </c>
      <c r="N2998" s="44" t="str">
        <f t="shared" ca="1" si="1412"/>
        <v/>
      </c>
      <c r="O2998" s="108" t="str">
        <f t="shared" si="1396"/>
        <v/>
      </c>
      <c r="P2998" s="102" t="str">
        <f t="shared" si="1397"/>
        <v/>
      </c>
      <c r="Q2998" s="102" t="str">
        <f t="shared" si="1398"/>
        <v/>
      </c>
      <c r="R2998" s="120" t="str">
        <f t="shared" si="1399"/>
        <v/>
      </c>
      <c r="S2998" s="54" t="str">
        <f t="shared" si="1400"/>
        <v/>
      </c>
      <c r="T2998" s="5" t="str">
        <f t="shared" si="1401"/>
        <v/>
      </c>
      <c r="U2998" s="152" t="str">
        <f t="shared" si="1384"/>
        <v/>
      </c>
      <c r="V2998" s="152" t="str">
        <f t="shared" si="1385"/>
        <v/>
      </c>
      <c r="W2998" s="153" t="str">
        <f t="shared" si="1386"/>
        <v/>
      </c>
      <c r="X2998" s="153" t="str">
        <f t="shared" si="1387"/>
        <v/>
      </c>
      <c r="Y2998" s="153" t="str">
        <f t="shared" si="1388"/>
        <v/>
      </c>
      <c r="Z2998" s="153" t="str">
        <f t="shared" si="1389"/>
        <v/>
      </c>
      <c r="AA2998" s="152" t="str">
        <f t="shared" si="1390"/>
        <v/>
      </c>
      <c r="AB2998" s="152" t="str">
        <f t="shared" si="1391"/>
        <v/>
      </c>
      <c r="AC2998" s="154" t="str">
        <f t="shared" si="1402"/>
        <v/>
      </c>
      <c r="AD2998" s="154" t="str">
        <f t="shared" si="1403"/>
        <v/>
      </c>
      <c r="AE2998" s="3" t="str">
        <f t="shared" si="1404"/>
        <v/>
      </c>
      <c r="AF2998" s="3" t="str">
        <f t="shared" si="1405"/>
        <v/>
      </c>
      <c r="AG2998" s="3" t="str">
        <f t="shared" si="1406"/>
        <v/>
      </c>
      <c r="AH2998" s="4" t="str">
        <f t="shared" si="1407"/>
        <v/>
      </c>
      <c r="AI2998" s="75" t="str">
        <f t="shared" si="1408"/>
        <v/>
      </c>
      <c r="AJ2998" s="75" t="str">
        <f t="shared" si="1409"/>
        <v/>
      </c>
    </row>
    <row r="2999" spans="1:36" ht="14.25">
      <c r="A2999" s="41" t="str">
        <f t="shared" si="1392"/>
        <v/>
      </c>
      <c r="B2999" s="150" t="str">
        <f>IF(ISNUMBER(A2999),INDEX('MetaTrader Import'!$H$13:$J$5893,TRUNC(((A2999-$A$39+1)-1)/3)+1,MOD((A2999-$A$39+1)-1,3)+1),"")</f>
        <v/>
      </c>
      <c r="C2999" s="43" t="str">
        <f t="shared" si="1393"/>
        <v/>
      </c>
      <c r="D2999" s="43" t="str">
        <f t="shared" ca="1" si="1383"/>
        <v/>
      </c>
      <c r="E2999" s="43" t="str">
        <f t="shared" si="1394"/>
        <v/>
      </c>
      <c r="F2999" s="43" t="str">
        <f t="shared" si="1395"/>
        <v/>
      </c>
      <c r="G2999" s="43" t="str">
        <f>IF(A2999&lt;&gt;"",IF(A2999&lt;Data!$G$11*0.25,$C$13/$G$32,IF(A2999&gt;Data!$G$11*0.25,$C$13,$C$13*10)),"")</f>
        <v/>
      </c>
      <c r="H2999" s="43" t="str">
        <f>IF(A2999&lt;&gt;"",IF(Data!$G$9="constant",$C$13,IF(Data!$G$9="squeeze",G2999,F2999)),"")</f>
        <v/>
      </c>
      <c r="I2999" s="38" t="str">
        <f ca="1">IF(ISNUMBER(A2999),NORMINV(RAND(),0,IF(AND(Data!$G$9="squeeze",A2999&lt;Data!$G$11*0.25),$H$32,1)*$C$30*$C$13)*($C$14*$C$12),"")</f>
        <v/>
      </c>
      <c r="J2999" s="42" t="str">
        <f ca="1">IFERROR(IF(Data!$C$6="Real",B2999,I2999+J2998+($C$14*$C$12)*(NORMINV(RAND(),$C$15,CHOOSE($G$13,$C$13,F2999,G2999)))),"")</f>
        <v/>
      </c>
      <c r="K2999" s="88" t="str">
        <f>IF(ISNUMBER(A2999), IF($G$16="fixed",$G$17,MIN(H2999*Data!$C$7*$C$16*0.5,$C$17*Data!$C$7))*$C$12,"")</f>
        <v/>
      </c>
      <c r="L2999" s="42" t="str">
        <f t="shared" ca="1" si="1410"/>
        <v/>
      </c>
      <c r="M2999" s="44" t="str">
        <f t="shared" ca="1" si="1411"/>
        <v/>
      </c>
      <c r="N2999" s="44" t="str">
        <f t="shared" ca="1" si="1412"/>
        <v/>
      </c>
      <c r="O2999" s="108" t="str">
        <f t="shared" si="1396"/>
        <v/>
      </c>
      <c r="P2999" s="102" t="str">
        <f t="shared" si="1397"/>
        <v/>
      </c>
      <c r="Q2999" s="102" t="str">
        <f t="shared" si="1398"/>
        <v/>
      </c>
      <c r="R2999" s="120" t="str">
        <f t="shared" si="1399"/>
        <v/>
      </c>
      <c r="S2999" s="54" t="str">
        <f t="shared" si="1400"/>
        <v/>
      </c>
      <c r="T2999" s="5" t="str">
        <f t="shared" si="1401"/>
        <v/>
      </c>
      <c r="U2999" s="152" t="str">
        <f t="shared" si="1384"/>
        <v/>
      </c>
      <c r="V2999" s="152" t="str">
        <f t="shared" si="1385"/>
        <v/>
      </c>
      <c r="W2999" s="153" t="str">
        <f t="shared" si="1386"/>
        <v/>
      </c>
      <c r="X2999" s="153" t="str">
        <f t="shared" si="1387"/>
        <v/>
      </c>
      <c r="Y2999" s="153" t="str">
        <f t="shared" si="1388"/>
        <v/>
      </c>
      <c r="Z2999" s="153" t="str">
        <f t="shared" si="1389"/>
        <v/>
      </c>
      <c r="AA2999" s="152" t="str">
        <f t="shared" si="1390"/>
        <v/>
      </c>
      <c r="AB2999" s="152" t="str">
        <f t="shared" si="1391"/>
        <v/>
      </c>
      <c r="AC2999" s="154" t="str">
        <f t="shared" si="1402"/>
        <v/>
      </c>
      <c r="AD2999" s="154" t="str">
        <f t="shared" si="1403"/>
        <v/>
      </c>
      <c r="AE2999" s="3" t="str">
        <f t="shared" si="1404"/>
        <v/>
      </c>
      <c r="AF2999" s="3" t="str">
        <f t="shared" si="1405"/>
        <v/>
      </c>
      <c r="AG2999" s="3" t="str">
        <f t="shared" si="1406"/>
        <v/>
      </c>
      <c r="AH2999" s="4" t="str">
        <f t="shared" si="1407"/>
        <v/>
      </c>
      <c r="AI2999" s="75" t="str">
        <f t="shared" si="1408"/>
        <v/>
      </c>
      <c r="AJ2999" s="75" t="str">
        <f t="shared" si="1409"/>
        <v/>
      </c>
    </row>
    <row r="3000" spans="1:36" ht="14.25">
      <c r="A3000" s="41" t="str">
        <f t="shared" si="1392"/>
        <v/>
      </c>
      <c r="B3000" s="150" t="str">
        <f>IF(ISNUMBER(A3000),INDEX('MetaTrader Import'!$H$13:$J$5893,TRUNC(((A3000-$A$39+1)-1)/3)+1,MOD((A3000-$A$39+1)-1,3)+1),"")</f>
        <v/>
      </c>
      <c r="C3000" s="43" t="str">
        <f t="shared" si="1393"/>
        <v/>
      </c>
      <c r="D3000" s="43" t="str">
        <f t="shared" ca="1" si="1383"/>
        <v/>
      </c>
      <c r="E3000" s="43" t="str">
        <f t="shared" si="1394"/>
        <v/>
      </c>
      <c r="F3000" s="43" t="str">
        <f t="shared" si="1395"/>
        <v/>
      </c>
      <c r="G3000" s="43" t="str">
        <f>IF(A3000&lt;&gt;"",IF(A3000&lt;Data!$G$11*0.25,$C$13/$G$32,IF(A3000&gt;Data!$G$11*0.25,$C$13,$C$13*10)),"")</f>
        <v/>
      </c>
      <c r="H3000" s="43" t="str">
        <f>IF(A3000&lt;&gt;"",IF(Data!$G$9="constant",$C$13,IF(Data!$G$9="squeeze",G3000,F3000)),"")</f>
        <v/>
      </c>
      <c r="I3000" s="38" t="str">
        <f ca="1">IF(ISNUMBER(A3000),NORMINV(RAND(),0,IF(AND(Data!$G$9="squeeze",A3000&lt;Data!$G$11*0.25),$H$32,1)*$C$30*$C$13)*($C$14*$C$12),"")</f>
        <v/>
      </c>
      <c r="J3000" s="42" t="str">
        <f ca="1">IFERROR(IF(Data!$C$6="Real",B3000,I3000+J2999+($C$14*$C$12)*(NORMINV(RAND(),$C$15,CHOOSE($G$13,$C$13,F3000,G3000)))),"")</f>
        <v/>
      </c>
      <c r="K3000" s="88" t="str">
        <f>IF(ISNUMBER(A3000), IF($G$16="fixed",$G$17,MIN(H3000*Data!$C$7*$C$16*0.5,$C$17*Data!$C$7))*$C$12,"")</f>
        <v/>
      </c>
      <c r="L3000" s="42" t="str">
        <f t="shared" ca="1" si="1410"/>
        <v/>
      </c>
      <c r="M3000" s="44" t="str">
        <f t="shared" ca="1" si="1411"/>
        <v/>
      </c>
      <c r="N3000" s="44" t="str">
        <f t="shared" ca="1" si="1412"/>
        <v/>
      </c>
      <c r="O3000" s="108" t="str">
        <f t="shared" si="1396"/>
        <v/>
      </c>
      <c r="P3000" s="102" t="str">
        <f t="shared" si="1397"/>
        <v/>
      </c>
      <c r="Q3000" s="102" t="str">
        <f t="shared" si="1398"/>
        <v/>
      </c>
      <c r="R3000" s="120" t="str">
        <f t="shared" si="1399"/>
        <v/>
      </c>
      <c r="S3000" s="54" t="str">
        <f t="shared" si="1400"/>
        <v/>
      </c>
      <c r="T3000" s="5" t="str">
        <f t="shared" si="1401"/>
        <v/>
      </c>
      <c r="U3000" s="152" t="str">
        <f t="shared" si="1384"/>
        <v/>
      </c>
      <c r="V3000" s="152" t="str">
        <f t="shared" si="1385"/>
        <v/>
      </c>
      <c r="W3000" s="153" t="str">
        <f t="shared" si="1386"/>
        <v/>
      </c>
      <c r="X3000" s="153" t="str">
        <f t="shared" si="1387"/>
        <v/>
      </c>
      <c r="Y3000" s="153" t="str">
        <f t="shared" si="1388"/>
        <v/>
      </c>
      <c r="Z3000" s="153" t="str">
        <f t="shared" si="1389"/>
        <v/>
      </c>
      <c r="AA3000" s="152" t="str">
        <f t="shared" si="1390"/>
        <v/>
      </c>
      <c r="AB3000" s="152" t="str">
        <f t="shared" si="1391"/>
        <v/>
      </c>
      <c r="AC3000" s="154" t="str">
        <f t="shared" si="1402"/>
        <v/>
      </c>
      <c r="AD3000" s="154" t="str">
        <f t="shared" si="1403"/>
        <v/>
      </c>
      <c r="AE3000" s="3" t="str">
        <f t="shared" si="1404"/>
        <v/>
      </c>
      <c r="AF3000" s="3" t="str">
        <f t="shared" si="1405"/>
        <v/>
      </c>
      <c r="AG3000" s="3" t="str">
        <f t="shared" si="1406"/>
        <v/>
      </c>
      <c r="AH3000" s="4" t="str">
        <f t="shared" si="1407"/>
        <v/>
      </c>
      <c r="AI3000" s="75" t="str">
        <f t="shared" si="1408"/>
        <v/>
      </c>
      <c r="AJ3000" s="75" t="str">
        <f t="shared" si="1409"/>
        <v/>
      </c>
    </row>
    <row r="3001" spans="1:36" ht="14.25">
      <c r="A3001" s="41" t="str">
        <f t="shared" si="1392"/>
        <v/>
      </c>
      <c r="B3001" s="150" t="str">
        <f>IF(ISNUMBER(A3001),INDEX('MetaTrader Import'!$H$13:$J$5893,TRUNC(((A3001-$A$39+1)-1)/3)+1,MOD((A3001-$A$39+1)-1,3)+1),"")</f>
        <v/>
      </c>
      <c r="C3001" s="43" t="str">
        <f t="shared" si="1393"/>
        <v/>
      </c>
      <c r="D3001" s="43" t="str">
        <f t="shared" ca="1" si="1383"/>
        <v/>
      </c>
      <c r="E3001" s="43" t="str">
        <f t="shared" si="1394"/>
        <v/>
      </c>
      <c r="F3001" s="43" t="str">
        <f t="shared" si="1395"/>
        <v/>
      </c>
      <c r="G3001" s="43" t="str">
        <f>IF(A3001&lt;&gt;"",IF(A3001&lt;Data!$G$11*0.25,$C$13/$G$32,IF(A3001&gt;Data!$G$11*0.25,$C$13,$C$13*10)),"")</f>
        <v/>
      </c>
      <c r="H3001" s="43" t="str">
        <f>IF(A3001&lt;&gt;"",IF(Data!$G$9="constant",$C$13,IF(Data!$G$9="squeeze",G3001,F3001)),"")</f>
        <v/>
      </c>
      <c r="I3001" s="38" t="str">
        <f ca="1">IF(ISNUMBER(A3001),NORMINV(RAND(),0,IF(AND(Data!$G$9="squeeze",A3001&lt;Data!$G$11*0.25),$H$32,1)*$C$30*$C$13)*($C$14*$C$12),"")</f>
        <v/>
      </c>
      <c r="J3001" s="42" t="str">
        <f ca="1">IFERROR(IF(Data!$C$6="Real",B3001,I3001+J3000+($C$14*$C$12)*(NORMINV(RAND(),$C$15,CHOOSE($G$13,$C$13,F3001,G3001)))),"")</f>
        <v/>
      </c>
      <c r="K3001" s="88" t="str">
        <f>IF(ISNUMBER(A3001), IF($G$16="fixed",$G$17,MIN(H3001*Data!$C$7*$C$16*0.5,$C$17*Data!$C$7))*$C$12,"")</f>
        <v/>
      </c>
      <c r="L3001" s="42" t="str">
        <f t="shared" ca="1" si="1410"/>
        <v/>
      </c>
      <c r="M3001" s="44" t="str">
        <f t="shared" ca="1" si="1411"/>
        <v/>
      </c>
      <c r="N3001" s="44" t="str">
        <f t="shared" ca="1" si="1412"/>
        <v/>
      </c>
      <c r="O3001" s="108" t="str">
        <f t="shared" si="1396"/>
        <v/>
      </c>
      <c r="P3001" s="102" t="str">
        <f t="shared" si="1397"/>
        <v/>
      </c>
      <c r="Q3001" s="102" t="str">
        <f t="shared" si="1398"/>
        <v/>
      </c>
      <c r="R3001" s="120" t="str">
        <f t="shared" si="1399"/>
        <v/>
      </c>
      <c r="S3001" s="54" t="str">
        <f t="shared" si="1400"/>
        <v/>
      </c>
      <c r="T3001" s="5" t="str">
        <f t="shared" si="1401"/>
        <v/>
      </c>
      <c r="U3001" s="152" t="str">
        <f t="shared" si="1384"/>
        <v/>
      </c>
      <c r="V3001" s="152" t="str">
        <f t="shared" si="1385"/>
        <v/>
      </c>
      <c r="W3001" s="153" t="str">
        <f t="shared" si="1386"/>
        <v/>
      </c>
      <c r="X3001" s="153" t="str">
        <f t="shared" si="1387"/>
        <v/>
      </c>
      <c r="Y3001" s="153" t="str">
        <f t="shared" si="1388"/>
        <v/>
      </c>
      <c r="Z3001" s="153" t="str">
        <f t="shared" si="1389"/>
        <v/>
      </c>
      <c r="AA3001" s="152" t="str">
        <f t="shared" si="1390"/>
        <v/>
      </c>
      <c r="AB3001" s="152" t="str">
        <f t="shared" si="1391"/>
        <v/>
      </c>
      <c r="AC3001" s="154" t="str">
        <f t="shared" si="1402"/>
        <v/>
      </c>
      <c r="AD3001" s="154" t="str">
        <f t="shared" si="1403"/>
        <v/>
      </c>
      <c r="AE3001" s="3" t="str">
        <f t="shared" si="1404"/>
        <v/>
      </c>
      <c r="AF3001" s="3" t="str">
        <f t="shared" si="1405"/>
        <v/>
      </c>
      <c r="AG3001" s="3" t="str">
        <f t="shared" si="1406"/>
        <v/>
      </c>
      <c r="AH3001" s="4" t="str">
        <f t="shared" si="1407"/>
        <v/>
      </c>
      <c r="AI3001" s="75" t="str">
        <f t="shared" si="1408"/>
        <v/>
      </c>
      <c r="AJ3001" s="75" t="str">
        <f t="shared" si="1409"/>
        <v/>
      </c>
    </row>
    <row r="3002" spans="1:36" ht="14.25">
      <c r="A3002" s="41" t="str">
        <f t="shared" si="1392"/>
        <v/>
      </c>
      <c r="B3002" s="150" t="str">
        <f>IF(ISNUMBER(A3002),INDEX('MetaTrader Import'!$H$13:$J$5893,TRUNC(((A3002-$A$39+1)-1)/3)+1,MOD((A3002-$A$39+1)-1,3)+1),"")</f>
        <v/>
      </c>
      <c r="C3002" s="43" t="str">
        <f t="shared" si="1393"/>
        <v/>
      </c>
      <c r="D3002" s="43" t="str">
        <f t="shared" ca="1" si="1383"/>
        <v/>
      </c>
      <c r="E3002" s="43" t="str">
        <f t="shared" si="1394"/>
        <v/>
      </c>
      <c r="F3002" s="43" t="str">
        <f t="shared" si="1395"/>
        <v/>
      </c>
      <c r="G3002" s="43" t="str">
        <f>IF(A3002&lt;&gt;"",IF(A3002&lt;Data!$G$11*0.25,$C$13/$G$32,IF(A3002&gt;Data!$G$11*0.25,$C$13,$C$13*10)),"")</f>
        <v/>
      </c>
      <c r="H3002" s="43" t="str">
        <f>IF(A3002&lt;&gt;"",IF(Data!$G$9="constant",$C$13,IF(Data!$G$9="squeeze",G3002,F3002)),"")</f>
        <v/>
      </c>
      <c r="I3002" s="38" t="str">
        <f ca="1">IF(ISNUMBER(A3002),NORMINV(RAND(),0,IF(AND(Data!$G$9="squeeze",A3002&lt;Data!$G$11*0.25),$H$32,1)*$C$30*$C$13)*($C$14*$C$12),"")</f>
        <v/>
      </c>
      <c r="J3002" s="42" t="str">
        <f ca="1">IFERROR(IF(Data!$C$6="Real",B3002,I3002+J3001+($C$14*$C$12)*(NORMINV(RAND(),$C$15,CHOOSE($G$13,$C$13,F3002,G3002)))),"")</f>
        <v/>
      </c>
      <c r="K3002" s="88" t="str">
        <f>IF(ISNUMBER(A3002), IF($G$16="fixed",$G$17,MIN(H3002*Data!$C$7*$C$16*0.5,$C$17*Data!$C$7))*$C$12,"")</f>
        <v/>
      </c>
      <c r="L3002" s="42" t="str">
        <f t="shared" ca="1" si="1410"/>
        <v/>
      </c>
      <c r="M3002" s="44" t="str">
        <f t="shared" ca="1" si="1411"/>
        <v/>
      </c>
      <c r="N3002" s="44" t="str">
        <f t="shared" ca="1" si="1412"/>
        <v/>
      </c>
      <c r="O3002" s="108" t="str">
        <f t="shared" si="1396"/>
        <v/>
      </c>
      <c r="P3002" s="102" t="str">
        <f t="shared" si="1397"/>
        <v/>
      </c>
      <c r="Q3002" s="102" t="str">
        <f t="shared" si="1398"/>
        <v/>
      </c>
      <c r="R3002" s="120" t="str">
        <f t="shared" si="1399"/>
        <v/>
      </c>
      <c r="S3002" s="54" t="str">
        <f t="shared" si="1400"/>
        <v/>
      </c>
      <c r="T3002" s="5" t="str">
        <f t="shared" si="1401"/>
        <v/>
      </c>
      <c r="U3002" s="152" t="str">
        <f t="shared" si="1384"/>
        <v/>
      </c>
      <c r="V3002" s="152" t="str">
        <f t="shared" si="1385"/>
        <v/>
      </c>
      <c r="W3002" s="153" t="str">
        <f t="shared" si="1386"/>
        <v/>
      </c>
      <c r="X3002" s="153" t="str">
        <f t="shared" si="1387"/>
        <v/>
      </c>
      <c r="Y3002" s="153" t="str">
        <f t="shared" si="1388"/>
        <v/>
      </c>
      <c r="Z3002" s="153" t="str">
        <f t="shared" si="1389"/>
        <v/>
      </c>
      <c r="AA3002" s="152" t="str">
        <f t="shared" si="1390"/>
        <v/>
      </c>
      <c r="AB3002" s="152" t="str">
        <f t="shared" si="1391"/>
        <v/>
      </c>
      <c r="AC3002" s="154" t="str">
        <f t="shared" si="1402"/>
        <v/>
      </c>
      <c r="AD3002" s="154" t="str">
        <f t="shared" si="1403"/>
        <v/>
      </c>
      <c r="AE3002" s="3" t="str">
        <f t="shared" si="1404"/>
        <v/>
      </c>
      <c r="AF3002" s="3" t="str">
        <f t="shared" si="1405"/>
        <v/>
      </c>
      <c r="AG3002" s="3" t="str">
        <f t="shared" si="1406"/>
        <v/>
      </c>
      <c r="AH3002" s="4" t="str">
        <f t="shared" si="1407"/>
        <v/>
      </c>
      <c r="AI3002" s="75" t="str">
        <f t="shared" si="1408"/>
        <v/>
      </c>
      <c r="AJ3002" s="75" t="str">
        <f t="shared" si="1409"/>
        <v/>
      </c>
    </row>
    <row r="3003" spans="1:36" ht="14.25">
      <c r="A3003" s="41" t="str">
        <f t="shared" si="1392"/>
        <v/>
      </c>
      <c r="B3003" s="150" t="str">
        <f>IF(ISNUMBER(A3003),INDEX('MetaTrader Import'!$H$13:$J$5893,TRUNC(((A3003-$A$39+1)-1)/3)+1,MOD((A3003-$A$39+1)-1,3)+1),"")</f>
        <v/>
      </c>
      <c r="C3003" s="43" t="str">
        <f t="shared" si="1393"/>
        <v/>
      </c>
      <c r="D3003" s="43" t="str">
        <f t="shared" ca="1" si="1383"/>
        <v/>
      </c>
      <c r="E3003" s="43" t="str">
        <f t="shared" si="1394"/>
        <v/>
      </c>
      <c r="F3003" s="43" t="str">
        <f t="shared" si="1395"/>
        <v/>
      </c>
      <c r="G3003" s="43" t="str">
        <f>IF(A3003&lt;&gt;"",IF(A3003&lt;Data!$G$11*0.25,$C$13/$G$32,IF(A3003&gt;Data!$G$11*0.25,$C$13,$C$13*10)),"")</f>
        <v/>
      </c>
      <c r="H3003" s="43" t="str">
        <f>IF(A3003&lt;&gt;"",IF(Data!$G$9="constant",$C$13,IF(Data!$G$9="squeeze",G3003,F3003)),"")</f>
        <v/>
      </c>
      <c r="I3003" s="38" t="str">
        <f ca="1">IF(ISNUMBER(A3003),NORMINV(RAND(),0,IF(AND(Data!$G$9="squeeze",A3003&lt;Data!$G$11*0.25),$H$32,1)*$C$30*$C$13)*($C$14*$C$12),"")</f>
        <v/>
      </c>
      <c r="J3003" s="42" t="str">
        <f ca="1">IFERROR(IF(Data!$C$6="Real",B3003,I3003+J3002+($C$14*$C$12)*(NORMINV(RAND(),$C$15,CHOOSE($G$13,$C$13,F3003,G3003)))),"")</f>
        <v/>
      </c>
      <c r="K3003" s="88" t="str">
        <f>IF(ISNUMBER(A3003), IF($G$16="fixed",$G$17,MIN(H3003*Data!$C$7*$C$16*0.5,$C$17*Data!$C$7))*$C$12,"")</f>
        <v/>
      </c>
      <c r="L3003" s="42" t="str">
        <f t="shared" ca="1" si="1410"/>
        <v/>
      </c>
      <c r="M3003" s="44" t="str">
        <f t="shared" ca="1" si="1411"/>
        <v/>
      </c>
      <c r="N3003" s="44" t="str">
        <f t="shared" ca="1" si="1412"/>
        <v/>
      </c>
      <c r="O3003" s="108" t="str">
        <f t="shared" si="1396"/>
        <v/>
      </c>
      <c r="P3003" s="102" t="str">
        <f t="shared" si="1397"/>
        <v/>
      </c>
      <c r="Q3003" s="102" t="str">
        <f t="shared" si="1398"/>
        <v/>
      </c>
      <c r="R3003" s="120" t="str">
        <f t="shared" si="1399"/>
        <v/>
      </c>
      <c r="S3003" s="54" t="str">
        <f t="shared" si="1400"/>
        <v/>
      </c>
      <c r="T3003" s="5" t="str">
        <f t="shared" si="1401"/>
        <v/>
      </c>
      <c r="U3003" s="152" t="str">
        <f t="shared" si="1384"/>
        <v/>
      </c>
      <c r="V3003" s="152" t="str">
        <f t="shared" si="1385"/>
        <v/>
      </c>
      <c r="W3003" s="153" t="str">
        <f t="shared" si="1386"/>
        <v/>
      </c>
      <c r="X3003" s="153" t="str">
        <f t="shared" si="1387"/>
        <v/>
      </c>
      <c r="Y3003" s="153" t="str">
        <f t="shared" si="1388"/>
        <v/>
      </c>
      <c r="Z3003" s="153" t="str">
        <f t="shared" si="1389"/>
        <v/>
      </c>
      <c r="AA3003" s="152" t="str">
        <f t="shared" si="1390"/>
        <v/>
      </c>
      <c r="AB3003" s="152" t="str">
        <f t="shared" si="1391"/>
        <v/>
      </c>
      <c r="AC3003" s="154" t="str">
        <f t="shared" si="1402"/>
        <v/>
      </c>
      <c r="AD3003" s="154" t="str">
        <f t="shared" si="1403"/>
        <v/>
      </c>
      <c r="AE3003" s="3" t="str">
        <f t="shared" si="1404"/>
        <v/>
      </c>
      <c r="AF3003" s="3" t="str">
        <f t="shared" si="1405"/>
        <v/>
      </c>
      <c r="AG3003" s="3" t="str">
        <f t="shared" si="1406"/>
        <v/>
      </c>
      <c r="AH3003" s="4" t="str">
        <f t="shared" si="1407"/>
        <v/>
      </c>
      <c r="AI3003" s="75" t="str">
        <f t="shared" si="1408"/>
        <v/>
      </c>
      <c r="AJ3003" s="75" t="str">
        <f t="shared" si="1409"/>
        <v/>
      </c>
    </row>
    <row r="3004" spans="1:36" ht="14.25">
      <c r="A3004" s="41" t="str">
        <f t="shared" si="1392"/>
        <v/>
      </c>
      <c r="B3004" s="150" t="str">
        <f>IF(ISNUMBER(A3004),INDEX('MetaTrader Import'!$H$13:$J$5893,TRUNC(((A3004-$A$39+1)-1)/3)+1,MOD((A3004-$A$39+1)-1,3)+1),"")</f>
        <v/>
      </c>
      <c r="C3004" s="43" t="str">
        <f t="shared" si="1393"/>
        <v/>
      </c>
      <c r="D3004" s="43" t="str">
        <f t="shared" ca="1" si="1383"/>
        <v/>
      </c>
      <c r="E3004" s="43" t="str">
        <f t="shared" si="1394"/>
        <v/>
      </c>
      <c r="F3004" s="43" t="str">
        <f t="shared" si="1395"/>
        <v/>
      </c>
      <c r="G3004" s="43" t="str">
        <f>IF(A3004&lt;&gt;"",IF(A3004&lt;Data!$G$11*0.25,$C$13/$G$32,IF(A3004&gt;Data!$G$11*0.25,$C$13,$C$13*10)),"")</f>
        <v/>
      </c>
      <c r="H3004" s="43" t="str">
        <f>IF(A3004&lt;&gt;"",IF(Data!$G$9="constant",$C$13,IF(Data!$G$9="squeeze",G3004,F3004)),"")</f>
        <v/>
      </c>
      <c r="I3004" s="38" t="str">
        <f ca="1">IF(ISNUMBER(A3004),NORMINV(RAND(),0,IF(AND(Data!$G$9="squeeze",A3004&lt;Data!$G$11*0.25),$H$32,1)*$C$30*$C$13)*($C$14*$C$12),"")</f>
        <v/>
      </c>
      <c r="J3004" s="42" t="str">
        <f ca="1">IFERROR(IF(Data!$C$6="Real",B3004,I3004+J3003+($C$14*$C$12)*(NORMINV(RAND(),$C$15,CHOOSE($G$13,$C$13,F3004,G3004)))),"")</f>
        <v/>
      </c>
      <c r="K3004" s="88" t="str">
        <f>IF(ISNUMBER(A3004), IF($G$16="fixed",$G$17,MIN(H3004*Data!$C$7*$C$16*0.5,$C$17*Data!$C$7))*$C$12,"")</f>
        <v/>
      </c>
      <c r="L3004" s="42" t="str">
        <f t="shared" ca="1" si="1410"/>
        <v/>
      </c>
      <c r="M3004" s="44" t="str">
        <f t="shared" ca="1" si="1411"/>
        <v/>
      </c>
      <c r="N3004" s="44" t="str">
        <f t="shared" ca="1" si="1412"/>
        <v/>
      </c>
      <c r="O3004" s="108" t="str">
        <f t="shared" si="1396"/>
        <v/>
      </c>
      <c r="P3004" s="102" t="str">
        <f t="shared" si="1397"/>
        <v/>
      </c>
      <c r="Q3004" s="102" t="str">
        <f t="shared" si="1398"/>
        <v/>
      </c>
      <c r="R3004" s="120" t="str">
        <f t="shared" si="1399"/>
        <v/>
      </c>
      <c r="S3004" s="54" t="str">
        <f t="shared" si="1400"/>
        <v/>
      </c>
      <c r="T3004" s="5" t="str">
        <f t="shared" si="1401"/>
        <v/>
      </c>
      <c r="U3004" s="152" t="str">
        <f t="shared" si="1384"/>
        <v/>
      </c>
      <c r="V3004" s="152" t="str">
        <f t="shared" si="1385"/>
        <v/>
      </c>
      <c r="W3004" s="153" t="str">
        <f t="shared" si="1386"/>
        <v/>
      </c>
      <c r="X3004" s="153" t="str">
        <f t="shared" si="1387"/>
        <v/>
      </c>
      <c r="Y3004" s="153" t="str">
        <f t="shared" si="1388"/>
        <v/>
      </c>
      <c r="Z3004" s="153" t="str">
        <f t="shared" si="1389"/>
        <v/>
      </c>
      <c r="AA3004" s="152" t="str">
        <f t="shared" si="1390"/>
        <v/>
      </c>
      <c r="AB3004" s="152" t="str">
        <f t="shared" si="1391"/>
        <v/>
      </c>
      <c r="AC3004" s="154" t="str">
        <f t="shared" si="1402"/>
        <v/>
      </c>
      <c r="AD3004" s="154" t="str">
        <f t="shared" si="1403"/>
        <v/>
      </c>
      <c r="AE3004" s="3" t="str">
        <f t="shared" si="1404"/>
        <v/>
      </c>
      <c r="AF3004" s="3" t="str">
        <f t="shared" si="1405"/>
        <v/>
      </c>
      <c r="AG3004" s="3" t="str">
        <f t="shared" si="1406"/>
        <v/>
      </c>
      <c r="AH3004" s="4" t="str">
        <f t="shared" si="1407"/>
        <v/>
      </c>
      <c r="AI3004" s="75" t="str">
        <f t="shared" si="1408"/>
        <v/>
      </c>
      <c r="AJ3004" s="75" t="str">
        <f t="shared" si="1409"/>
        <v/>
      </c>
    </row>
    <row r="3005" spans="1:36" ht="14.25">
      <c r="A3005" s="41" t="str">
        <f t="shared" si="1392"/>
        <v/>
      </c>
      <c r="B3005" s="150" t="str">
        <f>IF(ISNUMBER(A3005),INDEX('MetaTrader Import'!$H$13:$J$5893,TRUNC(((A3005-$A$39+1)-1)/3)+1,MOD((A3005-$A$39+1)-1,3)+1),"")</f>
        <v/>
      </c>
      <c r="C3005" s="43" t="str">
        <f t="shared" si="1393"/>
        <v/>
      </c>
      <c r="D3005" s="43" t="str">
        <f t="shared" ca="1" si="1383"/>
        <v/>
      </c>
      <c r="E3005" s="43" t="str">
        <f t="shared" si="1394"/>
        <v/>
      </c>
      <c r="F3005" s="43" t="str">
        <f t="shared" si="1395"/>
        <v/>
      </c>
      <c r="G3005" s="43" t="str">
        <f>IF(A3005&lt;&gt;"",IF(A3005&lt;Data!$G$11*0.25,$C$13/$G$32,IF(A3005&gt;Data!$G$11*0.25,$C$13,$C$13*10)),"")</f>
        <v/>
      </c>
      <c r="H3005" s="43" t="str">
        <f>IF(A3005&lt;&gt;"",IF(Data!$G$9="constant",$C$13,IF(Data!$G$9="squeeze",G3005,F3005)),"")</f>
        <v/>
      </c>
      <c r="I3005" s="38" t="str">
        <f ca="1">IF(ISNUMBER(A3005),NORMINV(RAND(),0,IF(AND(Data!$G$9="squeeze",A3005&lt;Data!$G$11*0.25),$H$32,1)*$C$30*$C$13)*($C$14*$C$12),"")</f>
        <v/>
      </c>
      <c r="J3005" s="42" t="str">
        <f ca="1">IFERROR(IF(Data!$C$6="Real",B3005,I3005+J3004+($C$14*$C$12)*(NORMINV(RAND(),$C$15,CHOOSE($G$13,$C$13,F3005,G3005)))),"")</f>
        <v/>
      </c>
      <c r="K3005" s="88" t="str">
        <f>IF(ISNUMBER(A3005), IF($G$16="fixed",$G$17,MIN(H3005*Data!$C$7*$C$16*0.5,$C$17*Data!$C$7))*$C$12,"")</f>
        <v/>
      </c>
      <c r="L3005" s="42" t="str">
        <f t="shared" ca="1" si="1410"/>
        <v/>
      </c>
      <c r="M3005" s="44" t="str">
        <f t="shared" ca="1" si="1411"/>
        <v/>
      </c>
      <c r="N3005" s="44" t="str">
        <f t="shared" ca="1" si="1412"/>
        <v/>
      </c>
      <c r="O3005" s="108" t="str">
        <f t="shared" si="1396"/>
        <v/>
      </c>
      <c r="P3005" s="102" t="str">
        <f t="shared" si="1397"/>
        <v/>
      </c>
      <c r="Q3005" s="102" t="str">
        <f t="shared" si="1398"/>
        <v/>
      </c>
      <c r="R3005" s="120" t="str">
        <f t="shared" si="1399"/>
        <v/>
      </c>
      <c r="S3005" s="54" t="str">
        <f t="shared" si="1400"/>
        <v/>
      </c>
      <c r="T3005" s="5" t="str">
        <f t="shared" si="1401"/>
        <v/>
      </c>
      <c r="U3005" s="152" t="str">
        <f t="shared" si="1384"/>
        <v/>
      </c>
      <c r="V3005" s="152" t="str">
        <f t="shared" si="1385"/>
        <v/>
      </c>
      <c r="W3005" s="153" t="str">
        <f t="shared" si="1386"/>
        <v/>
      </c>
      <c r="X3005" s="153" t="str">
        <f t="shared" si="1387"/>
        <v/>
      </c>
      <c r="Y3005" s="153" t="str">
        <f t="shared" si="1388"/>
        <v/>
      </c>
      <c r="Z3005" s="153" t="str">
        <f t="shared" si="1389"/>
        <v/>
      </c>
      <c r="AA3005" s="152" t="str">
        <f t="shared" si="1390"/>
        <v/>
      </c>
      <c r="AB3005" s="152" t="str">
        <f t="shared" si="1391"/>
        <v/>
      </c>
      <c r="AC3005" s="154" t="str">
        <f t="shared" si="1402"/>
        <v/>
      </c>
      <c r="AD3005" s="154" t="str">
        <f t="shared" si="1403"/>
        <v/>
      </c>
      <c r="AE3005" s="3" t="str">
        <f t="shared" si="1404"/>
        <v/>
      </c>
      <c r="AF3005" s="3" t="str">
        <f t="shared" si="1405"/>
        <v/>
      </c>
      <c r="AG3005" s="3" t="str">
        <f t="shared" si="1406"/>
        <v/>
      </c>
      <c r="AH3005" s="4" t="str">
        <f t="shared" si="1407"/>
        <v/>
      </c>
      <c r="AI3005" s="75" t="str">
        <f t="shared" si="1408"/>
        <v/>
      </c>
      <c r="AJ3005" s="75" t="str">
        <f t="shared" si="1409"/>
        <v/>
      </c>
    </row>
    <row r="3006" spans="1:36" ht="14.25">
      <c r="A3006" s="41" t="str">
        <f t="shared" si="1392"/>
        <v/>
      </c>
      <c r="B3006" s="150" t="str">
        <f>IF(ISNUMBER(A3006),INDEX('MetaTrader Import'!$H$13:$J$5893,TRUNC(((A3006-$A$39+1)-1)/3)+1,MOD((A3006-$A$39+1)-1,3)+1),"")</f>
        <v/>
      </c>
      <c r="C3006" s="43" t="str">
        <f t="shared" si="1393"/>
        <v/>
      </c>
      <c r="D3006" s="43" t="str">
        <f t="shared" ca="1" si="1383"/>
        <v/>
      </c>
      <c r="E3006" s="43" t="str">
        <f t="shared" si="1394"/>
        <v/>
      </c>
      <c r="F3006" s="43" t="str">
        <f t="shared" si="1395"/>
        <v/>
      </c>
      <c r="G3006" s="43" t="str">
        <f>IF(A3006&lt;&gt;"",IF(A3006&lt;Data!$G$11*0.25,$C$13/$G$32,IF(A3006&gt;Data!$G$11*0.25,$C$13,$C$13*10)),"")</f>
        <v/>
      </c>
      <c r="H3006" s="43" t="str">
        <f>IF(A3006&lt;&gt;"",IF(Data!$G$9="constant",$C$13,IF(Data!$G$9="squeeze",G3006,F3006)),"")</f>
        <v/>
      </c>
      <c r="I3006" s="38" t="str">
        <f ca="1">IF(ISNUMBER(A3006),NORMINV(RAND(),0,IF(AND(Data!$G$9="squeeze",A3006&lt;Data!$G$11*0.25),$H$32,1)*$C$30*$C$13)*($C$14*$C$12),"")</f>
        <v/>
      </c>
      <c r="J3006" s="42" t="str">
        <f ca="1">IFERROR(IF(Data!$C$6="Real",B3006,I3006+J3005+($C$14*$C$12)*(NORMINV(RAND(),$C$15,CHOOSE($G$13,$C$13,F3006,G3006)))),"")</f>
        <v/>
      </c>
      <c r="K3006" s="88" t="str">
        <f>IF(ISNUMBER(A3006), IF($G$16="fixed",$G$17,MIN(H3006*Data!$C$7*$C$16*0.5,$C$17*Data!$C$7))*$C$12,"")</f>
        <v/>
      </c>
      <c r="L3006" s="42" t="str">
        <f t="shared" ca="1" si="1410"/>
        <v/>
      </c>
      <c r="M3006" s="44" t="str">
        <f t="shared" ca="1" si="1411"/>
        <v/>
      </c>
      <c r="N3006" s="44" t="str">
        <f t="shared" ca="1" si="1412"/>
        <v/>
      </c>
      <c r="O3006" s="108" t="str">
        <f t="shared" si="1396"/>
        <v/>
      </c>
      <c r="P3006" s="102" t="str">
        <f t="shared" si="1397"/>
        <v/>
      </c>
      <c r="Q3006" s="102" t="str">
        <f t="shared" si="1398"/>
        <v/>
      </c>
      <c r="R3006" s="120" t="str">
        <f t="shared" si="1399"/>
        <v/>
      </c>
      <c r="S3006" s="54" t="str">
        <f t="shared" si="1400"/>
        <v/>
      </c>
      <c r="T3006" s="5" t="str">
        <f t="shared" si="1401"/>
        <v/>
      </c>
      <c r="U3006" s="152" t="str">
        <f t="shared" si="1384"/>
        <v/>
      </c>
      <c r="V3006" s="152" t="str">
        <f t="shared" si="1385"/>
        <v/>
      </c>
      <c r="W3006" s="153" t="str">
        <f t="shared" si="1386"/>
        <v/>
      </c>
      <c r="X3006" s="153" t="str">
        <f t="shared" si="1387"/>
        <v/>
      </c>
      <c r="Y3006" s="153" t="str">
        <f t="shared" si="1388"/>
        <v/>
      </c>
      <c r="Z3006" s="153" t="str">
        <f t="shared" si="1389"/>
        <v/>
      </c>
      <c r="AA3006" s="152" t="str">
        <f t="shared" si="1390"/>
        <v/>
      </c>
      <c r="AB3006" s="152" t="str">
        <f t="shared" si="1391"/>
        <v/>
      </c>
      <c r="AC3006" s="154" t="str">
        <f t="shared" si="1402"/>
        <v/>
      </c>
      <c r="AD3006" s="154" t="str">
        <f t="shared" si="1403"/>
        <v/>
      </c>
      <c r="AE3006" s="3" t="str">
        <f t="shared" si="1404"/>
        <v/>
      </c>
      <c r="AF3006" s="3" t="str">
        <f t="shared" si="1405"/>
        <v/>
      </c>
      <c r="AG3006" s="3" t="str">
        <f t="shared" si="1406"/>
        <v/>
      </c>
      <c r="AH3006" s="4" t="str">
        <f t="shared" si="1407"/>
        <v/>
      </c>
      <c r="AI3006" s="75" t="str">
        <f t="shared" si="1408"/>
        <v/>
      </c>
      <c r="AJ3006" s="75" t="str">
        <f t="shared" si="1409"/>
        <v/>
      </c>
    </row>
    <row r="3007" spans="1:36" ht="14.25">
      <c r="A3007" s="41" t="str">
        <f t="shared" si="1392"/>
        <v/>
      </c>
      <c r="B3007" s="150" t="str">
        <f>IF(ISNUMBER(A3007),INDEX('MetaTrader Import'!$H$13:$J$5893,TRUNC(((A3007-$A$39+1)-1)/3)+1,MOD((A3007-$A$39+1)-1,3)+1),"")</f>
        <v/>
      </c>
      <c r="C3007" s="43" t="str">
        <f t="shared" si="1393"/>
        <v/>
      </c>
      <c r="D3007" s="43" t="str">
        <f t="shared" ca="1" si="1383"/>
        <v/>
      </c>
      <c r="E3007" s="43" t="str">
        <f t="shared" si="1394"/>
        <v/>
      </c>
      <c r="F3007" s="43" t="str">
        <f t="shared" si="1395"/>
        <v/>
      </c>
      <c r="G3007" s="43" t="str">
        <f>IF(A3007&lt;&gt;"",IF(A3007&lt;Data!$G$11*0.25,$C$13/$G$32,IF(A3007&gt;Data!$G$11*0.25,$C$13,$C$13*10)),"")</f>
        <v/>
      </c>
      <c r="H3007" s="43" t="str">
        <f>IF(A3007&lt;&gt;"",IF(Data!$G$9="constant",$C$13,IF(Data!$G$9="squeeze",G3007,F3007)),"")</f>
        <v/>
      </c>
      <c r="I3007" s="38" t="str">
        <f ca="1">IF(ISNUMBER(A3007),NORMINV(RAND(),0,IF(AND(Data!$G$9="squeeze",A3007&lt;Data!$G$11*0.25),$H$32,1)*$C$30*$C$13)*($C$14*$C$12),"")</f>
        <v/>
      </c>
      <c r="J3007" s="42" t="str">
        <f ca="1">IFERROR(IF(Data!$C$6="Real",B3007,I3007+J3006+($C$14*$C$12)*(NORMINV(RAND(),$C$15,CHOOSE($G$13,$C$13,F3007,G3007)))),"")</f>
        <v/>
      </c>
      <c r="K3007" s="88" t="str">
        <f>IF(ISNUMBER(A3007), IF($G$16="fixed",$G$17,MIN(H3007*Data!$C$7*$C$16*0.5,$C$17*Data!$C$7))*$C$12,"")</f>
        <v/>
      </c>
      <c r="L3007" s="42" t="str">
        <f t="shared" ca="1" si="1410"/>
        <v/>
      </c>
      <c r="M3007" s="44" t="str">
        <f t="shared" ca="1" si="1411"/>
        <v/>
      </c>
      <c r="N3007" s="44" t="str">
        <f t="shared" ca="1" si="1412"/>
        <v/>
      </c>
      <c r="O3007" s="108" t="str">
        <f t="shared" si="1396"/>
        <v/>
      </c>
      <c r="P3007" s="102" t="str">
        <f t="shared" si="1397"/>
        <v/>
      </c>
      <c r="Q3007" s="102" t="str">
        <f t="shared" si="1398"/>
        <v/>
      </c>
      <c r="R3007" s="120" t="str">
        <f t="shared" si="1399"/>
        <v/>
      </c>
      <c r="S3007" s="54" t="str">
        <f t="shared" si="1400"/>
        <v/>
      </c>
      <c r="T3007" s="5" t="str">
        <f t="shared" si="1401"/>
        <v/>
      </c>
      <c r="U3007" s="152" t="str">
        <f t="shared" si="1384"/>
        <v/>
      </c>
      <c r="V3007" s="152" t="str">
        <f t="shared" si="1385"/>
        <v/>
      </c>
      <c r="W3007" s="153" t="str">
        <f t="shared" si="1386"/>
        <v/>
      </c>
      <c r="X3007" s="153" t="str">
        <f t="shared" si="1387"/>
        <v/>
      </c>
      <c r="Y3007" s="153" t="str">
        <f t="shared" si="1388"/>
        <v/>
      </c>
      <c r="Z3007" s="153" t="str">
        <f t="shared" si="1389"/>
        <v/>
      </c>
      <c r="AA3007" s="152" t="str">
        <f t="shared" si="1390"/>
        <v/>
      </c>
      <c r="AB3007" s="152" t="str">
        <f t="shared" si="1391"/>
        <v/>
      </c>
      <c r="AC3007" s="154" t="str">
        <f t="shared" si="1402"/>
        <v/>
      </c>
      <c r="AD3007" s="154" t="str">
        <f t="shared" si="1403"/>
        <v/>
      </c>
      <c r="AE3007" s="3" t="str">
        <f t="shared" si="1404"/>
        <v/>
      </c>
      <c r="AF3007" s="3" t="str">
        <f t="shared" si="1405"/>
        <v/>
      </c>
      <c r="AG3007" s="3" t="str">
        <f t="shared" si="1406"/>
        <v/>
      </c>
      <c r="AH3007" s="4" t="str">
        <f t="shared" si="1407"/>
        <v/>
      </c>
      <c r="AI3007" s="75" t="str">
        <f t="shared" si="1408"/>
        <v/>
      </c>
      <c r="AJ3007" s="75" t="str">
        <f t="shared" si="1409"/>
        <v/>
      </c>
    </row>
    <row r="3008" spans="1:36" ht="14.25">
      <c r="A3008" s="41" t="str">
        <f t="shared" si="1392"/>
        <v/>
      </c>
      <c r="B3008" s="150" t="str">
        <f>IF(ISNUMBER(A3008),INDEX('MetaTrader Import'!$H$13:$J$5893,TRUNC(((A3008-$A$39+1)-1)/3)+1,MOD((A3008-$A$39+1)-1,3)+1),"")</f>
        <v/>
      </c>
      <c r="C3008" s="43" t="str">
        <f t="shared" si="1393"/>
        <v/>
      </c>
      <c r="D3008" s="43" t="str">
        <f t="shared" ca="1" si="1383"/>
        <v/>
      </c>
      <c r="E3008" s="43" t="str">
        <f t="shared" si="1394"/>
        <v/>
      </c>
      <c r="F3008" s="43" t="str">
        <f t="shared" si="1395"/>
        <v/>
      </c>
      <c r="G3008" s="43" t="str">
        <f>IF(A3008&lt;&gt;"",IF(A3008&lt;Data!$G$11*0.25,$C$13/$G$32,IF(A3008&gt;Data!$G$11*0.25,$C$13,$C$13*10)),"")</f>
        <v/>
      </c>
      <c r="H3008" s="43" t="str">
        <f>IF(A3008&lt;&gt;"",IF(Data!$G$9="constant",$C$13,IF(Data!$G$9="squeeze",G3008,F3008)),"")</f>
        <v/>
      </c>
      <c r="I3008" s="38" t="str">
        <f ca="1">IF(ISNUMBER(A3008),NORMINV(RAND(),0,IF(AND(Data!$G$9="squeeze",A3008&lt;Data!$G$11*0.25),$H$32,1)*$C$30*$C$13)*($C$14*$C$12),"")</f>
        <v/>
      </c>
      <c r="J3008" s="42" t="str">
        <f ca="1">IFERROR(IF(Data!$C$6="Real",B3008,I3008+J3007+($C$14*$C$12)*(NORMINV(RAND(),$C$15,CHOOSE($G$13,$C$13,F3008,G3008)))),"")</f>
        <v/>
      </c>
      <c r="K3008" s="88" t="str">
        <f>IF(ISNUMBER(A3008), IF($G$16="fixed",$G$17,MIN(H3008*Data!$C$7*$C$16*0.5,$C$17*Data!$C$7))*$C$12,"")</f>
        <v/>
      </c>
      <c r="L3008" s="42" t="str">
        <f t="shared" ca="1" si="1410"/>
        <v/>
      </c>
      <c r="M3008" s="44" t="str">
        <f t="shared" ca="1" si="1411"/>
        <v/>
      </c>
      <c r="N3008" s="44" t="str">
        <f t="shared" ca="1" si="1412"/>
        <v/>
      </c>
      <c r="O3008" s="108" t="str">
        <f t="shared" si="1396"/>
        <v/>
      </c>
      <c r="P3008" s="102" t="str">
        <f t="shared" si="1397"/>
        <v/>
      </c>
      <c r="Q3008" s="102" t="str">
        <f t="shared" si="1398"/>
        <v/>
      </c>
      <c r="R3008" s="120" t="str">
        <f t="shared" si="1399"/>
        <v/>
      </c>
      <c r="S3008" s="54" t="str">
        <f t="shared" si="1400"/>
        <v/>
      </c>
      <c r="T3008" s="5" t="str">
        <f t="shared" si="1401"/>
        <v/>
      </c>
      <c r="U3008" s="152" t="str">
        <f t="shared" si="1384"/>
        <v/>
      </c>
      <c r="V3008" s="152" t="str">
        <f t="shared" si="1385"/>
        <v/>
      </c>
      <c r="W3008" s="153" t="str">
        <f t="shared" si="1386"/>
        <v/>
      </c>
      <c r="X3008" s="153" t="str">
        <f t="shared" si="1387"/>
        <v/>
      </c>
      <c r="Y3008" s="153" t="str">
        <f t="shared" si="1388"/>
        <v/>
      </c>
      <c r="Z3008" s="153" t="str">
        <f t="shared" si="1389"/>
        <v/>
      </c>
      <c r="AA3008" s="152" t="str">
        <f t="shared" si="1390"/>
        <v/>
      </c>
      <c r="AB3008" s="152" t="str">
        <f t="shared" si="1391"/>
        <v/>
      </c>
      <c r="AC3008" s="154" t="str">
        <f t="shared" si="1402"/>
        <v/>
      </c>
      <c r="AD3008" s="154" t="str">
        <f t="shared" si="1403"/>
        <v/>
      </c>
      <c r="AE3008" s="3" t="str">
        <f t="shared" si="1404"/>
        <v/>
      </c>
      <c r="AF3008" s="3" t="str">
        <f t="shared" si="1405"/>
        <v/>
      </c>
      <c r="AG3008" s="3" t="str">
        <f t="shared" si="1406"/>
        <v/>
      </c>
      <c r="AH3008" s="4" t="str">
        <f t="shared" si="1407"/>
        <v/>
      </c>
      <c r="AI3008" s="75" t="str">
        <f t="shared" si="1408"/>
        <v/>
      </c>
      <c r="AJ3008" s="75" t="str">
        <f t="shared" si="1409"/>
        <v/>
      </c>
    </row>
    <row r="3009" spans="1:36" ht="14.25">
      <c r="A3009" s="41" t="str">
        <f t="shared" si="1392"/>
        <v/>
      </c>
      <c r="B3009" s="150" t="str">
        <f>IF(ISNUMBER(A3009),INDEX('MetaTrader Import'!$H$13:$J$5893,TRUNC(((A3009-$A$39+1)-1)/3)+1,MOD((A3009-$A$39+1)-1,3)+1),"")</f>
        <v/>
      </c>
      <c r="C3009" s="43" t="str">
        <f t="shared" si="1393"/>
        <v/>
      </c>
      <c r="D3009" s="43" t="str">
        <f t="shared" ca="1" si="1383"/>
        <v/>
      </c>
      <c r="E3009" s="43" t="str">
        <f t="shared" si="1394"/>
        <v/>
      </c>
      <c r="F3009" s="43" t="str">
        <f t="shared" si="1395"/>
        <v/>
      </c>
      <c r="G3009" s="43" t="str">
        <f>IF(A3009&lt;&gt;"",IF(A3009&lt;Data!$G$11*0.25,$C$13/$G$32,IF(A3009&gt;Data!$G$11*0.25,$C$13,$C$13*10)),"")</f>
        <v/>
      </c>
      <c r="H3009" s="43" t="str">
        <f>IF(A3009&lt;&gt;"",IF(Data!$G$9="constant",$C$13,IF(Data!$G$9="squeeze",G3009,F3009)),"")</f>
        <v/>
      </c>
      <c r="I3009" s="38" t="str">
        <f ca="1">IF(ISNUMBER(A3009),NORMINV(RAND(),0,IF(AND(Data!$G$9="squeeze",A3009&lt;Data!$G$11*0.25),$H$32,1)*$C$30*$C$13)*($C$14*$C$12),"")</f>
        <v/>
      </c>
      <c r="J3009" s="42" t="str">
        <f ca="1">IFERROR(IF(Data!$C$6="Real",B3009,I3009+J3008+($C$14*$C$12)*(NORMINV(RAND(),$C$15,CHOOSE($G$13,$C$13,F3009,G3009)))),"")</f>
        <v/>
      </c>
      <c r="K3009" s="88" t="str">
        <f>IF(ISNUMBER(A3009), IF($G$16="fixed",$G$17,MIN(H3009*Data!$C$7*$C$16*0.5,$C$17*Data!$C$7))*$C$12,"")</f>
        <v/>
      </c>
      <c r="L3009" s="42" t="str">
        <f t="shared" ca="1" si="1410"/>
        <v/>
      </c>
      <c r="M3009" s="44" t="str">
        <f t="shared" ca="1" si="1411"/>
        <v/>
      </c>
      <c r="N3009" s="44" t="str">
        <f t="shared" ca="1" si="1412"/>
        <v/>
      </c>
      <c r="O3009" s="108" t="str">
        <f t="shared" si="1396"/>
        <v/>
      </c>
      <c r="P3009" s="102" t="str">
        <f t="shared" si="1397"/>
        <v/>
      </c>
      <c r="Q3009" s="102" t="str">
        <f t="shared" si="1398"/>
        <v/>
      </c>
      <c r="R3009" s="120" t="str">
        <f t="shared" si="1399"/>
        <v/>
      </c>
      <c r="S3009" s="54" t="str">
        <f t="shared" si="1400"/>
        <v/>
      </c>
      <c r="T3009" s="5" t="str">
        <f t="shared" si="1401"/>
        <v/>
      </c>
      <c r="U3009" s="152" t="str">
        <f t="shared" si="1384"/>
        <v/>
      </c>
      <c r="V3009" s="152" t="str">
        <f t="shared" si="1385"/>
        <v/>
      </c>
      <c r="W3009" s="153" t="str">
        <f t="shared" si="1386"/>
        <v/>
      </c>
      <c r="X3009" s="153" t="str">
        <f t="shared" si="1387"/>
        <v/>
      </c>
      <c r="Y3009" s="153" t="str">
        <f t="shared" si="1388"/>
        <v/>
      </c>
      <c r="Z3009" s="153" t="str">
        <f t="shared" si="1389"/>
        <v/>
      </c>
      <c r="AA3009" s="152" t="str">
        <f t="shared" si="1390"/>
        <v/>
      </c>
      <c r="AB3009" s="152" t="str">
        <f t="shared" si="1391"/>
        <v/>
      </c>
      <c r="AC3009" s="154" t="str">
        <f t="shared" si="1402"/>
        <v/>
      </c>
      <c r="AD3009" s="154" t="str">
        <f t="shared" si="1403"/>
        <v/>
      </c>
      <c r="AE3009" s="3" t="str">
        <f t="shared" si="1404"/>
        <v/>
      </c>
      <c r="AF3009" s="3" t="str">
        <f t="shared" si="1405"/>
        <v/>
      </c>
      <c r="AG3009" s="3" t="str">
        <f t="shared" si="1406"/>
        <v/>
      </c>
      <c r="AH3009" s="4" t="str">
        <f t="shared" si="1407"/>
        <v/>
      </c>
      <c r="AI3009" s="75" t="str">
        <f t="shared" si="1408"/>
        <v/>
      </c>
      <c r="AJ3009" s="75" t="str">
        <f t="shared" si="1409"/>
        <v/>
      </c>
    </row>
    <row r="3010" spans="1:36" ht="14.25">
      <c r="A3010" s="41" t="str">
        <f t="shared" si="1392"/>
        <v/>
      </c>
      <c r="B3010" s="150" t="str">
        <f>IF(ISNUMBER(A3010),INDEX('MetaTrader Import'!$H$13:$J$5893,TRUNC(((A3010-$A$39+1)-1)/3)+1,MOD((A3010-$A$39+1)-1,3)+1),"")</f>
        <v/>
      </c>
      <c r="C3010" s="43" t="str">
        <f t="shared" si="1393"/>
        <v/>
      </c>
      <c r="D3010" s="43" t="str">
        <f t="shared" ca="1" si="1383"/>
        <v/>
      </c>
      <c r="E3010" s="43" t="str">
        <f t="shared" si="1394"/>
        <v/>
      </c>
      <c r="F3010" s="43" t="str">
        <f t="shared" si="1395"/>
        <v/>
      </c>
      <c r="G3010" s="43" t="str">
        <f>IF(A3010&lt;&gt;"",IF(A3010&lt;Data!$G$11*0.25,$C$13/$G$32,IF(A3010&gt;Data!$G$11*0.25,$C$13,$C$13*10)),"")</f>
        <v/>
      </c>
      <c r="H3010" s="43" t="str">
        <f>IF(A3010&lt;&gt;"",IF(Data!$G$9="constant",$C$13,IF(Data!$G$9="squeeze",G3010,F3010)),"")</f>
        <v/>
      </c>
      <c r="I3010" s="38" t="str">
        <f ca="1">IF(ISNUMBER(A3010),NORMINV(RAND(),0,IF(AND(Data!$G$9="squeeze",A3010&lt;Data!$G$11*0.25),$H$32,1)*$C$30*$C$13)*($C$14*$C$12),"")</f>
        <v/>
      </c>
      <c r="J3010" s="42" t="str">
        <f ca="1">IFERROR(IF(Data!$C$6="Real",B3010,I3010+J3009+($C$14*$C$12)*(NORMINV(RAND(),$C$15,CHOOSE($G$13,$C$13,F3010,G3010)))),"")</f>
        <v/>
      </c>
      <c r="K3010" s="88" t="str">
        <f>IF(ISNUMBER(A3010), IF($G$16="fixed",$G$17,MIN(H3010*Data!$C$7*$C$16*0.5,$C$17*Data!$C$7))*$C$12,"")</f>
        <v/>
      </c>
      <c r="L3010" s="42" t="str">
        <f t="shared" ca="1" si="1410"/>
        <v/>
      </c>
      <c r="M3010" s="44" t="str">
        <f t="shared" ca="1" si="1411"/>
        <v/>
      </c>
      <c r="N3010" s="44" t="str">
        <f t="shared" ca="1" si="1412"/>
        <v/>
      </c>
      <c r="O3010" s="108" t="str">
        <f t="shared" si="1396"/>
        <v/>
      </c>
      <c r="P3010" s="102" t="str">
        <f t="shared" si="1397"/>
        <v/>
      </c>
      <c r="Q3010" s="102" t="str">
        <f t="shared" si="1398"/>
        <v/>
      </c>
      <c r="R3010" s="120" t="str">
        <f t="shared" si="1399"/>
        <v/>
      </c>
      <c r="S3010" s="54" t="str">
        <f t="shared" si="1400"/>
        <v/>
      </c>
      <c r="T3010" s="5" t="str">
        <f t="shared" si="1401"/>
        <v/>
      </c>
      <c r="U3010" s="152" t="str">
        <f t="shared" si="1384"/>
        <v/>
      </c>
      <c r="V3010" s="152" t="str">
        <f t="shared" si="1385"/>
        <v/>
      </c>
      <c r="W3010" s="153" t="str">
        <f t="shared" si="1386"/>
        <v/>
      </c>
      <c r="X3010" s="153" t="str">
        <f t="shared" si="1387"/>
        <v/>
      </c>
      <c r="Y3010" s="153" t="str">
        <f t="shared" si="1388"/>
        <v/>
      </c>
      <c r="Z3010" s="153" t="str">
        <f t="shared" si="1389"/>
        <v/>
      </c>
      <c r="AA3010" s="152" t="str">
        <f t="shared" si="1390"/>
        <v/>
      </c>
      <c r="AB3010" s="152" t="str">
        <f t="shared" si="1391"/>
        <v/>
      </c>
      <c r="AC3010" s="154" t="str">
        <f t="shared" si="1402"/>
        <v/>
      </c>
      <c r="AD3010" s="154" t="str">
        <f t="shared" si="1403"/>
        <v/>
      </c>
      <c r="AE3010" s="3" t="str">
        <f t="shared" si="1404"/>
        <v/>
      </c>
      <c r="AF3010" s="3" t="str">
        <f t="shared" si="1405"/>
        <v/>
      </c>
      <c r="AG3010" s="3" t="str">
        <f t="shared" si="1406"/>
        <v/>
      </c>
      <c r="AH3010" s="4" t="str">
        <f t="shared" si="1407"/>
        <v/>
      </c>
      <c r="AI3010" s="75" t="str">
        <f t="shared" si="1408"/>
        <v/>
      </c>
      <c r="AJ3010" s="75" t="str">
        <f t="shared" si="1409"/>
        <v/>
      </c>
    </row>
    <row r="3011" spans="1:36" ht="14.25">
      <c r="A3011" s="41" t="str">
        <f t="shared" si="1392"/>
        <v/>
      </c>
      <c r="B3011" s="150" t="str">
        <f>IF(ISNUMBER(A3011),INDEX('MetaTrader Import'!$H$13:$J$5893,TRUNC(((A3011-$A$39+1)-1)/3)+1,MOD((A3011-$A$39+1)-1,3)+1),"")</f>
        <v/>
      </c>
      <c r="C3011" s="43" t="str">
        <f t="shared" si="1393"/>
        <v/>
      </c>
      <c r="D3011" s="43" t="str">
        <f t="shared" ref="D3011:D3074" ca="1" si="1413">IF(A3011&lt;&gt;"",NORMINV(RAND(),($C$23-C3011)*$C$28,$C$27)+NORMINV(RAND(),IF(RAND()&gt;$C$26,$C$25,0),$C$27),"")</f>
        <v/>
      </c>
      <c r="E3011" s="43" t="str">
        <f t="shared" si="1394"/>
        <v/>
      </c>
      <c r="F3011" s="43" t="str">
        <f t="shared" si="1395"/>
        <v/>
      </c>
      <c r="G3011" s="43" t="str">
        <f>IF(A3011&lt;&gt;"",IF(A3011&lt;Data!$G$11*0.25,$C$13/$G$32,IF(A3011&gt;Data!$G$11*0.25,$C$13,$C$13*10)),"")</f>
        <v/>
      </c>
      <c r="H3011" s="43" t="str">
        <f>IF(A3011&lt;&gt;"",IF(Data!$G$9="constant",$C$13,IF(Data!$G$9="squeeze",G3011,F3011)),"")</f>
        <v/>
      </c>
      <c r="I3011" s="38" t="str">
        <f ca="1">IF(ISNUMBER(A3011),NORMINV(RAND(),0,IF(AND(Data!$G$9="squeeze",A3011&lt;Data!$G$11*0.25),$H$32,1)*$C$30*$C$13)*($C$14*$C$12),"")</f>
        <v/>
      </c>
      <c r="J3011" s="42" t="str">
        <f ca="1">IFERROR(IF(Data!$C$6="Real",B3011,I3011+J3010+($C$14*$C$12)*(NORMINV(RAND(),$C$15,CHOOSE($G$13,$C$13,F3011,G3011)))),"")</f>
        <v/>
      </c>
      <c r="K3011" s="88" t="str">
        <f>IF(ISNUMBER(A3011), IF($G$16="fixed",$G$17,MIN(H3011*Data!$C$7*$C$16*0.5,$C$17*Data!$C$7))*$C$12,"")</f>
        <v/>
      </c>
      <c r="L3011" s="42" t="str">
        <f t="shared" ca="1" si="1410"/>
        <v/>
      </c>
      <c r="M3011" s="44" t="str">
        <f t="shared" ca="1" si="1411"/>
        <v/>
      </c>
      <c r="N3011" s="44" t="str">
        <f t="shared" ca="1" si="1412"/>
        <v/>
      </c>
      <c r="O3011" s="108" t="str">
        <f t="shared" si="1396"/>
        <v/>
      </c>
      <c r="P3011" s="102" t="str">
        <f t="shared" si="1397"/>
        <v/>
      </c>
      <c r="Q3011" s="102" t="str">
        <f t="shared" si="1398"/>
        <v/>
      </c>
      <c r="R3011" s="120" t="str">
        <f t="shared" si="1399"/>
        <v/>
      </c>
      <c r="S3011" s="54" t="str">
        <f t="shared" si="1400"/>
        <v/>
      </c>
      <c r="T3011" s="5" t="str">
        <f t="shared" si="1401"/>
        <v/>
      </c>
      <c r="U3011" s="152" t="str">
        <f t="shared" ref="U3011:U3074" si="1414">IF(NOT(ISNUMBER(T3011)),"",IF(S3011=1,T3011,IF(M3011&gt;U3010,M3011,IF(ISNUMBER(U3010),U3010,""))))</f>
        <v/>
      </c>
      <c r="V3011" s="152" t="str">
        <f t="shared" ref="V3011:V3074" si="1415">IF(NOT(ISNUMBER(T3011)),"",IF(S3011=1,T3011,IF(N3011&lt;V3010,N3011,IF(ISNUMBER(V3010),V3010,""))))</f>
        <v/>
      </c>
      <c r="W3011" s="153" t="str">
        <f t="shared" ref="W3011:W3074" si="1416">IF(NOT(ISNUMBER(T3011)),"",MIN($F$24,IF(TRUNC((U3011-T3011)/$E$24*$G$12)+0&gt;IF(ISNUMBER(W3010),W3010,0),TRUNC((U3011-T3011)/$E$24*$G$12)+0,IF(ISNUMBER(W3010),W3010,0))))</f>
        <v/>
      </c>
      <c r="X3011" s="153" t="str">
        <f t="shared" ref="X3011:X3074" si="1417">IF(NOT(ISNUMBER(T3011)),"",MIN($F$24,IF(-TRUNC((V3011-T3011)/$E$24*$G$12)+0&gt;IF(ISNUMBER(X3010),X3010,0),-TRUNC((V3011-T3011)/$E$24*$G$12)+0,IF(ISNUMBER(X3010),X3010,0))))</f>
        <v/>
      </c>
      <c r="Y3011" s="153" t="str">
        <f t="shared" ref="Y3011:Y3074" si="1418">IF(ISNUMBER(W3011),(IF(W3011=0,0,1))*IF(ABS($I$24)=2,POWER(2,W3011-1),W3011)*SIGN($I$24)*$K$24,"")</f>
        <v/>
      </c>
      <c r="Z3011" s="153" t="str">
        <f t="shared" ref="Z3011:Z3074" si="1419">IF(ISNUMBER(X3011),(IF(X3011=0,0,1))*IF(ABS($I$24)=2,POWER(2,X3011-1),X3011)*SIGN($I$24)*$K$24,"")</f>
        <v/>
      </c>
      <c r="AA3011" s="152" t="str">
        <f t="shared" ref="AA3011:AA3074" si="1420">IF(OR(NOT(ISNUMBER(T3011)),W3011&lt;1),"",IF(OR(NOT(ISNUMBER(W3010)),W3010=0),IF(SIGN(Y3011)=1,M3011,N3011),(Y3010*AA3010+(Y3011-Y3010)*IF(SIGN(Y3011)=1,M3011,N3011))/Y3011))</f>
        <v/>
      </c>
      <c r="AB3011" s="152" t="str">
        <f t="shared" ref="AB3011:AB3074" si="1421">IF(OR(NOT(ISNUMBER(T3011)),X3011&lt;1),"",IF(OR(NOT(ISNUMBER(X3010)),X3010=0),IF(SIGN(Z3011)=1,N3011,M3011),(Z3010*AB3010+(Z3011-Z3010)*IF(SIGN(Z3011)=1,N3011,M3011))/Z3011))</f>
        <v/>
      </c>
      <c r="AC3011" s="154" t="str">
        <f t="shared" si="1402"/>
        <v/>
      </c>
      <c r="AD3011" s="154" t="str">
        <f t="shared" si="1403"/>
        <v/>
      </c>
      <c r="AE3011" s="3" t="str">
        <f t="shared" si="1404"/>
        <v/>
      </c>
      <c r="AF3011" s="3" t="str">
        <f t="shared" si="1405"/>
        <v/>
      </c>
      <c r="AG3011" s="3" t="str">
        <f t="shared" si="1406"/>
        <v/>
      </c>
      <c r="AH3011" s="4" t="str">
        <f t="shared" si="1407"/>
        <v/>
      </c>
      <c r="AI3011" s="75" t="str">
        <f t="shared" si="1408"/>
        <v/>
      </c>
      <c r="AJ3011" s="75" t="str">
        <f t="shared" si="1409"/>
        <v/>
      </c>
    </row>
    <row r="3012" spans="1:36" ht="14.25">
      <c r="A3012" s="41" t="str">
        <f t="shared" ref="A3012:A3075" si="1422">IFERROR(IF(A3011+1&gt;$C$19,"",A3011+1),"")</f>
        <v/>
      </c>
      <c r="B3012" s="150" t="str">
        <f>IF(ISNUMBER(A3012),INDEX('MetaTrader Import'!$H$13:$J$5893,TRUNC(((A3012-$A$39+1)-1)/3)+1,MOD((A3012-$A$39+1)-1,3)+1),"")</f>
        <v/>
      </c>
      <c r="C3012" s="43" t="str">
        <f t="shared" ref="C3012:C3075" si="1423">IF(A3012&lt;&gt;"",E3011,"")</f>
        <v/>
      </c>
      <c r="D3012" s="43" t="str">
        <f t="shared" ca="1" si="1413"/>
        <v/>
      </c>
      <c r="E3012" s="43" t="str">
        <f t="shared" ref="E3012:E3075" si="1424">IF(A3012&lt;&gt;"",C3012+D3012,"")</f>
        <v/>
      </c>
      <c r="F3012" s="43" t="str">
        <f t="shared" ref="F3012:F3075" si="1425">IF(A3012&lt;&gt;"",$C$13*ABS(E3012)/$C$23,"")</f>
        <v/>
      </c>
      <c r="G3012" s="43" t="str">
        <f>IF(A3012&lt;&gt;"",IF(A3012&lt;Data!$G$11*0.25,$C$13/$G$32,IF(A3012&gt;Data!$G$11*0.25,$C$13,$C$13*10)),"")</f>
        <v/>
      </c>
      <c r="H3012" s="43" t="str">
        <f>IF(A3012&lt;&gt;"",IF(Data!$G$9="constant",$C$13,IF(Data!$G$9="squeeze",G3012,F3012)),"")</f>
        <v/>
      </c>
      <c r="I3012" s="38" t="str">
        <f ca="1">IF(ISNUMBER(A3012),NORMINV(RAND(),0,IF(AND(Data!$G$9="squeeze",A3012&lt;Data!$G$11*0.25),$H$32,1)*$C$30*$C$13)*($C$14*$C$12),"")</f>
        <v/>
      </c>
      <c r="J3012" s="42" t="str">
        <f ca="1">IFERROR(IF(Data!$C$6="Real",B3012,I3012+J3011+($C$14*$C$12)*(NORMINV(RAND(),$C$15,CHOOSE($G$13,$C$13,F3012,G3012)))),"")</f>
        <v/>
      </c>
      <c r="K3012" s="88" t="str">
        <f>IF(ISNUMBER(A3012), IF($G$16="fixed",$G$17,MIN(H3012*Data!$C$7*$C$16*0.5,$C$17*Data!$C$7))*$C$12,"")</f>
        <v/>
      </c>
      <c r="L3012" s="42" t="str">
        <f t="shared" ca="1" si="1410"/>
        <v/>
      </c>
      <c r="M3012" s="44" t="str">
        <f t="shared" ca="1" si="1411"/>
        <v/>
      </c>
      <c r="N3012" s="44" t="str">
        <f t="shared" ca="1" si="1412"/>
        <v/>
      </c>
      <c r="O3012" s="108" t="str">
        <f t="shared" ref="O3012:O3075" si="1426">IF(ISNUMBER(A3012),$G$12*SLOPE(L2998:L3012,A2998:A3012),"")</f>
        <v/>
      </c>
      <c r="P3012" s="102" t="str">
        <f t="shared" ref="P3012:P3075" si="1427">IF(ISNUMBER(A3012),STDEV(L2998:L3012)*$G$12,"")</f>
        <v/>
      </c>
      <c r="Q3012" s="102" t="str">
        <f t="shared" ref="Q3012:Q3075" si="1428">IF(ISNUMBER(A3012),SLOPE(P2998:P3012,A2998:A3012),"")</f>
        <v/>
      </c>
      <c r="R3012" s="120" t="str">
        <f t="shared" ref="R3012:R3075" si="1429">IF(ISNUMBER(A3012),R3011+S3011,"")</f>
        <v/>
      </c>
      <c r="S3012" s="54" t="str">
        <f t="shared" ref="S3012:S3075" si="1430">IF(ISNUMBER(A3012),IF(AND(R3012&lt;$M$24,Q3012&lt;$F$28,ABS(O3012)&lt;$F$27,P3012&lt;$F$26,NOT(ISNUMBER(T3011))),1,0),"")</f>
        <v/>
      </c>
      <c r="T3012" s="5" t="str">
        <f t="shared" ref="T3012:T3075" si="1431">IF(ISNUMBER(A3012),IF(S3012=1,L3012,IF(AG3011="Y","",IF(ISNUMBER(T3011),T3011,""))),"")</f>
        <v/>
      </c>
      <c r="U3012" s="152" t="str">
        <f t="shared" si="1414"/>
        <v/>
      </c>
      <c r="V3012" s="152" t="str">
        <f t="shared" si="1415"/>
        <v/>
      </c>
      <c r="W3012" s="153" t="str">
        <f t="shared" si="1416"/>
        <v/>
      </c>
      <c r="X3012" s="153" t="str">
        <f t="shared" si="1417"/>
        <v/>
      </c>
      <c r="Y3012" s="153" t="str">
        <f t="shared" si="1418"/>
        <v/>
      </c>
      <c r="Z3012" s="153" t="str">
        <f t="shared" si="1419"/>
        <v/>
      </c>
      <c r="AA3012" s="152" t="str">
        <f t="shared" si="1420"/>
        <v/>
      </c>
      <c r="AB3012" s="152" t="str">
        <f t="shared" si="1421"/>
        <v/>
      </c>
      <c r="AC3012" s="154" t="str">
        <f t="shared" ref="AC3012:AC3075" si="1432">IFERROR(-SIGN(Y3012)*(AA3012-IF(SIGN(Y3012)=1,N3012,M3012))*$G$12*ABS(Y3012),"")</f>
        <v/>
      </c>
      <c r="AD3012" s="154" t="str">
        <f t="shared" ref="AD3012:AD3075" si="1433">IFERROR(SIGN(Z3012)*(AB3012-IF(SIGN(Z3012)=1,M3012,N3012))*$G$12*ABS(Z3012),"")</f>
        <v/>
      </c>
      <c r="AE3012" s="3" t="str">
        <f t="shared" ref="AE3012:AE3075" si="1434">IF(ISNUMBER(A3012),IFERROR((IF(ISNUMBER(AC3012),AC3012,0)+IF(ISNUMBER(AD3012),AD3012,0))/(ABS(Y3012)+ABS(Z3012)),0),"")</f>
        <v/>
      </c>
      <c r="AF3012" s="3" t="str">
        <f t="shared" ref="AF3012:AF3075" si="1435">IF(ISNUMBER(A3012),IF(ISNUMBER(AC3012),AC3012,0)+IF(ISNUMBER(AD3012),AD3012,0),"")</f>
        <v/>
      </c>
      <c r="AG3012" s="3" t="str">
        <f t="shared" ref="AG3012:AG3075" si="1436">IF(NOT(ISNUMBER(T3012)),"",IF(OR(AF3012&gt;$G$24,AF3012&lt;-$H$24,A3012+1&gt;$C$19),"Y","N"))</f>
        <v/>
      </c>
      <c r="AH3012" s="4" t="str">
        <f t="shared" ref="AH3012:AH3075" si="1437">IF(AG3012="y",AF3012*10*$C$11,"")</f>
        <v/>
      </c>
      <c r="AI3012" s="75" t="str">
        <f t="shared" ref="AI3012:AI3075" si="1438">IF(ISNUMBER(A3012),IF(ISNUMBER(AH3012),AJ3012,AF3012*10*$C$11+AJ3012),"")</f>
        <v/>
      </c>
      <c r="AJ3012" s="75" t="str">
        <f t="shared" ref="AJ3012:AJ3075" si="1439">IF(ISNUMBER(A3012),AJ3011+IF(ISNUMBER(AH3012),AH3012,0),"")</f>
        <v/>
      </c>
    </row>
    <row r="3013" spans="1:36" ht="14.25">
      <c r="A3013" s="41" t="str">
        <f t="shared" si="1422"/>
        <v/>
      </c>
      <c r="B3013" s="150" t="str">
        <f>IF(ISNUMBER(A3013),INDEX('MetaTrader Import'!$H$13:$J$5893,TRUNC(((A3013-$A$39+1)-1)/3)+1,MOD((A3013-$A$39+1)-1,3)+1),"")</f>
        <v/>
      </c>
      <c r="C3013" s="43" t="str">
        <f t="shared" si="1423"/>
        <v/>
      </c>
      <c r="D3013" s="43" t="str">
        <f t="shared" ca="1" si="1413"/>
        <v/>
      </c>
      <c r="E3013" s="43" t="str">
        <f t="shared" si="1424"/>
        <v/>
      </c>
      <c r="F3013" s="43" t="str">
        <f t="shared" si="1425"/>
        <v/>
      </c>
      <c r="G3013" s="43" t="str">
        <f>IF(A3013&lt;&gt;"",IF(A3013&lt;Data!$G$11*0.25,$C$13/$G$32,IF(A3013&gt;Data!$G$11*0.25,$C$13,$C$13*10)),"")</f>
        <v/>
      </c>
      <c r="H3013" s="43" t="str">
        <f>IF(A3013&lt;&gt;"",IF(Data!$G$9="constant",$C$13,IF(Data!$G$9="squeeze",G3013,F3013)),"")</f>
        <v/>
      </c>
      <c r="I3013" s="38" t="str">
        <f ca="1">IF(ISNUMBER(A3013),NORMINV(RAND(),0,IF(AND(Data!$G$9="squeeze",A3013&lt;Data!$G$11*0.25),$H$32,1)*$C$30*$C$13)*($C$14*$C$12),"")</f>
        <v/>
      </c>
      <c r="J3013" s="42" t="str">
        <f ca="1">IFERROR(IF(Data!$C$6="Real",B3013,I3013+J3012+($C$14*$C$12)*(NORMINV(RAND(),$C$15,CHOOSE($G$13,$C$13,F3013,G3013)))),"")</f>
        <v/>
      </c>
      <c r="K3013" s="88" t="str">
        <f>IF(ISNUMBER(A3013), IF($G$16="fixed",$G$17,MIN(H3013*Data!$C$7*$C$16*0.5,$C$17*Data!$C$7))*$C$12,"")</f>
        <v/>
      </c>
      <c r="L3013" s="42" t="str">
        <f t="shared" ca="1" si="1410"/>
        <v/>
      </c>
      <c r="M3013" s="44" t="str">
        <f t="shared" ca="1" si="1411"/>
        <v/>
      </c>
      <c r="N3013" s="44" t="str">
        <f t="shared" ca="1" si="1412"/>
        <v/>
      </c>
      <c r="O3013" s="108" t="str">
        <f t="shared" si="1426"/>
        <v/>
      </c>
      <c r="P3013" s="102" t="str">
        <f t="shared" si="1427"/>
        <v/>
      </c>
      <c r="Q3013" s="102" t="str">
        <f t="shared" si="1428"/>
        <v/>
      </c>
      <c r="R3013" s="120" t="str">
        <f t="shared" si="1429"/>
        <v/>
      </c>
      <c r="S3013" s="54" t="str">
        <f t="shared" si="1430"/>
        <v/>
      </c>
      <c r="T3013" s="5" t="str">
        <f t="shared" si="1431"/>
        <v/>
      </c>
      <c r="U3013" s="152" t="str">
        <f t="shared" si="1414"/>
        <v/>
      </c>
      <c r="V3013" s="152" t="str">
        <f t="shared" si="1415"/>
        <v/>
      </c>
      <c r="W3013" s="153" t="str">
        <f t="shared" si="1416"/>
        <v/>
      </c>
      <c r="X3013" s="153" t="str">
        <f t="shared" si="1417"/>
        <v/>
      </c>
      <c r="Y3013" s="153" t="str">
        <f t="shared" si="1418"/>
        <v/>
      </c>
      <c r="Z3013" s="153" t="str">
        <f t="shared" si="1419"/>
        <v/>
      </c>
      <c r="AA3013" s="152" t="str">
        <f t="shared" si="1420"/>
        <v/>
      </c>
      <c r="AB3013" s="152" t="str">
        <f t="shared" si="1421"/>
        <v/>
      </c>
      <c r="AC3013" s="154" t="str">
        <f t="shared" si="1432"/>
        <v/>
      </c>
      <c r="AD3013" s="154" t="str">
        <f t="shared" si="1433"/>
        <v/>
      </c>
      <c r="AE3013" s="3" t="str">
        <f t="shared" si="1434"/>
        <v/>
      </c>
      <c r="AF3013" s="3" t="str">
        <f t="shared" si="1435"/>
        <v/>
      </c>
      <c r="AG3013" s="3" t="str">
        <f t="shared" si="1436"/>
        <v/>
      </c>
      <c r="AH3013" s="4" t="str">
        <f t="shared" si="1437"/>
        <v/>
      </c>
      <c r="AI3013" s="75" t="str">
        <f t="shared" si="1438"/>
        <v/>
      </c>
      <c r="AJ3013" s="75" t="str">
        <f t="shared" si="1439"/>
        <v/>
      </c>
    </row>
    <row r="3014" spans="1:36" ht="14.25">
      <c r="A3014" s="41" t="str">
        <f t="shared" si="1422"/>
        <v/>
      </c>
      <c r="B3014" s="150" t="str">
        <f>IF(ISNUMBER(A3014),INDEX('MetaTrader Import'!$H$13:$J$5893,TRUNC(((A3014-$A$39+1)-1)/3)+1,MOD((A3014-$A$39+1)-1,3)+1),"")</f>
        <v/>
      </c>
      <c r="C3014" s="43" t="str">
        <f t="shared" si="1423"/>
        <v/>
      </c>
      <c r="D3014" s="43" t="str">
        <f t="shared" ca="1" si="1413"/>
        <v/>
      </c>
      <c r="E3014" s="43" t="str">
        <f t="shared" si="1424"/>
        <v/>
      </c>
      <c r="F3014" s="43" t="str">
        <f t="shared" si="1425"/>
        <v/>
      </c>
      <c r="G3014" s="43" t="str">
        <f>IF(A3014&lt;&gt;"",IF(A3014&lt;Data!$G$11*0.25,$C$13/$G$32,IF(A3014&gt;Data!$G$11*0.25,$C$13,$C$13*10)),"")</f>
        <v/>
      </c>
      <c r="H3014" s="43" t="str">
        <f>IF(A3014&lt;&gt;"",IF(Data!$G$9="constant",$C$13,IF(Data!$G$9="squeeze",G3014,F3014)),"")</f>
        <v/>
      </c>
      <c r="I3014" s="38" t="str">
        <f ca="1">IF(ISNUMBER(A3014),NORMINV(RAND(),0,IF(AND(Data!$G$9="squeeze",A3014&lt;Data!$G$11*0.25),$H$32,1)*$C$30*$C$13)*($C$14*$C$12),"")</f>
        <v/>
      </c>
      <c r="J3014" s="42" t="str">
        <f ca="1">IFERROR(IF(Data!$C$6="Real",B3014,I3014+J3013+($C$14*$C$12)*(NORMINV(RAND(),$C$15,CHOOSE($G$13,$C$13,F3014,G3014)))),"")</f>
        <v/>
      </c>
      <c r="K3014" s="88" t="str">
        <f>IF(ISNUMBER(A3014), IF($G$16="fixed",$G$17,MIN(H3014*Data!$C$7*$C$16*0.5,$C$17*Data!$C$7))*$C$12,"")</f>
        <v/>
      </c>
      <c r="L3014" s="42" t="str">
        <f t="shared" ref="L3014:L3077" ca="1" si="1440">IFERROR(J3014,"")</f>
        <v/>
      </c>
      <c r="M3014" s="44" t="str">
        <f t="shared" ref="M3014:M3077" ca="1" si="1441">IFERROR(L3014+K3014*0.5,"")</f>
        <v/>
      </c>
      <c r="N3014" s="44" t="str">
        <f t="shared" ref="N3014:N3077" ca="1" si="1442">IFERROR(L3014-K3014*0.5,"")</f>
        <v/>
      </c>
      <c r="O3014" s="108" t="str">
        <f t="shared" si="1426"/>
        <v/>
      </c>
      <c r="P3014" s="102" t="str">
        <f t="shared" si="1427"/>
        <v/>
      </c>
      <c r="Q3014" s="102" t="str">
        <f t="shared" si="1428"/>
        <v/>
      </c>
      <c r="R3014" s="120" t="str">
        <f t="shared" si="1429"/>
        <v/>
      </c>
      <c r="S3014" s="54" t="str">
        <f t="shared" si="1430"/>
        <v/>
      </c>
      <c r="T3014" s="5" t="str">
        <f t="shared" si="1431"/>
        <v/>
      </c>
      <c r="U3014" s="152" t="str">
        <f t="shared" si="1414"/>
        <v/>
      </c>
      <c r="V3014" s="152" t="str">
        <f t="shared" si="1415"/>
        <v/>
      </c>
      <c r="W3014" s="153" t="str">
        <f t="shared" si="1416"/>
        <v/>
      </c>
      <c r="X3014" s="153" t="str">
        <f t="shared" si="1417"/>
        <v/>
      </c>
      <c r="Y3014" s="153" t="str">
        <f t="shared" si="1418"/>
        <v/>
      </c>
      <c r="Z3014" s="153" t="str">
        <f t="shared" si="1419"/>
        <v/>
      </c>
      <c r="AA3014" s="152" t="str">
        <f t="shared" si="1420"/>
        <v/>
      </c>
      <c r="AB3014" s="152" t="str">
        <f t="shared" si="1421"/>
        <v/>
      </c>
      <c r="AC3014" s="154" t="str">
        <f t="shared" si="1432"/>
        <v/>
      </c>
      <c r="AD3014" s="154" t="str">
        <f t="shared" si="1433"/>
        <v/>
      </c>
      <c r="AE3014" s="3" t="str">
        <f t="shared" si="1434"/>
        <v/>
      </c>
      <c r="AF3014" s="3" t="str">
        <f t="shared" si="1435"/>
        <v/>
      </c>
      <c r="AG3014" s="3" t="str">
        <f t="shared" si="1436"/>
        <v/>
      </c>
      <c r="AH3014" s="4" t="str">
        <f t="shared" si="1437"/>
        <v/>
      </c>
      <c r="AI3014" s="75" t="str">
        <f t="shared" si="1438"/>
        <v/>
      </c>
      <c r="AJ3014" s="75" t="str">
        <f t="shared" si="1439"/>
        <v/>
      </c>
    </row>
    <row r="3015" spans="1:36" ht="14.25">
      <c r="A3015" s="41" t="str">
        <f t="shared" si="1422"/>
        <v/>
      </c>
      <c r="B3015" s="150" t="str">
        <f>IF(ISNUMBER(A3015),INDEX('MetaTrader Import'!$H$13:$J$5893,TRUNC(((A3015-$A$39+1)-1)/3)+1,MOD((A3015-$A$39+1)-1,3)+1),"")</f>
        <v/>
      </c>
      <c r="C3015" s="43" t="str">
        <f t="shared" si="1423"/>
        <v/>
      </c>
      <c r="D3015" s="43" t="str">
        <f t="shared" ca="1" si="1413"/>
        <v/>
      </c>
      <c r="E3015" s="43" t="str">
        <f t="shared" si="1424"/>
        <v/>
      </c>
      <c r="F3015" s="43" t="str">
        <f t="shared" si="1425"/>
        <v/>
      </c>
      <c r="G3015" s="43" t="str">
        <f>IF(A3015&lt;&gt;"",IF(A3015&lt;Data!$G$11*0.25,$C$13/$G$32,IF(A3015&gt;Data!$G$11*0.25,$C$13,$C$13*10)),"")</f>
        <v/>
      </c>
      <c r="H3015" s="43" t="str">
        <f>IF(A3015&lt;&gt;"",IF(Data!$G$9="constant",$C$13,IF(Data!$G$9="squeeze",G3015,F3015)),"")</f>
        <v/>
      </c>
      <c r="I3015" s="38" t="str">
        <f ca="1">IF(ISNUMBER(A3015),NORMINV(RAND(),0,IF(AND(Data!$G$9="squeeze",A3015&lt;Data!$G$11*0.25),$H$32,1)*$C$30*$C$13)*($C$14*$C$12),"")</f>
        <v/>
      </c>
      <c r="J3015" s="42" t="str">
        <f ca="1">IFERROR(IF(Data!$C$6="Real",B3015,I3015+J3014+($C$14*$C$12)*(NORMINV(RAND(),$C$15,CHOOSE($G$13,$C$13,F3015,G3015)))),"")</f>
        <v/>
      </c>
      <c r="K3015" s="88" t="str">
        <f>IF(ISNUMBER(A3015), IF($G$16="fixed",$G$17,MIN(H3015*Data!$C$7*$C$16*0.5,$C$17*Data!$C$7))*$C$12,"")</f>
        <v/>
      </c>
      <c r="L3015" s="42" t="str">
        <f t="shared" ca="1" si="1440"/>
        <v/>
      </c>
      <c r="M3015" s="44" t="str">
        <f t="shared" ca="1" si="1441"/>
        <v/>
      </c>
      <c r="N3015" s="44" t="str">
        <f t="shared" ca="1" si="1442"/>
        <v/>
      </c>
      <c r="O3015" s="108" t="str">
        <f t="shared" si="1426"/>
        <v/>
      </c>
      <c r="P3015" s="102" t="str">
        <f t="shared" si="1427"/>
        <v/>
      </c>
      <c r="Q3015" s="102" t="str">
        <f t="shared" si="1428"/>
        <v/>
      </c>
      <c r="R3015" s="120" t="str">
        <f t="shared" si="1429"/>
        <v/>
      </c>
      <c r="S3015" s="54" t="str">
        <f t="shared" si="1430"/>
        <v/>
      </c>
      <c r="T3015" s="5" t="str">
        <f t="shared" si="1431"/>
        <v/>
      </c>
      <c r="U3015" s="152" t="str">
        <f t="shared" si="1414"/>
        <v/>
      </c>
      <c r="V3015" s="152" t="str">
        <f t="shared" si="1415"/>
        <v/>
      </c>
      <c r="W3015" s="153" t="str">
        <f t="shared" si="1416"/>
        <v/>
      </c>
      <c r="X3015" s="153" t="str">
        <f t="shared" si="1417"/>
        <v/>
      </c>
      <c r="Y3015" s="153" t="str">
        <f t="shared" si="1418"/>
        <v/>
      </c>
      <c r="Z3015" s="153" t="str">
        <f t="shared" si="1419"/>
        <v/>
      </c>
      <c r="AA3015" s="152" t="str">
        <f t="shared" si="1420"/>
        <v/>
      </c>
      <c r="AB3015" s="152" t="str">
        <f t="shared" si="1421"/>
        <v/>
      </c>
      <c r="AC3015" s="154" t="str">
        <f t="shared" si="1432"/>
        <v/>
      </c>
      <c r="AD3015" s="154" t="str">
        <f t="shared" si="1433"/>
        <v/>
      </c>
      <c r="AE3015" s="3" t="str">
        <f t="shared" si="1434"/>
        <v/>
      </c>
      <c r="AF3015" s="3" t="str">
        <f t="shared" si="1435"/>
        <v/>
      </c>
      <c r="AG3015" s="3" t="str">
        <f t="shared" si="1436"/>
        <v/>
      </c>
      <c r="AH3015" s="4" t="str">
        <f t="shared" si="1437"/>
        <v/>
      </c>
      <c r="AI3015" s="75" t="str">
        <f t="shared" si="1438"/>
        <v/>
      </c>
      <c r="AJ3015" s="75" t="str">
        <f t="shared" si="1439"/>
        <v/>
      </c>
    </row>
    <row r="3016" spans="1:36" ht="14.25">
      <c r="A3016" s="41" t="str">
        <f t="shared" si="1422"/>
        <v/>
      </c>
      <c r="B3016" s="150" t="str">
        <f>IF(ISNUMBER(A3016),INDEX('MetaTrader Import'!$H$13:$J$5893,TRUNC(((A3016-$A$39+1)-1)/3)+1,MOD((A3016-$A$39+1)-1,3)+1),"")</f>
        <v/>
      </c>
      <c r="C3016" s="43" t="str">
        <f t="shared" si="1423"/>
        <v/>
      </c>
      <c r="D3016" s="43" t="str">
        <f t="shared" ca="1" si="1413"/>
        <v/>
      </c>
      <c r="E3016" s="43" t="str">
        <f t="shared" si="1424"/>
        <v/>
      </c>
      <c r="F3016" s="43" t="str">
        <f t="shared" si="1425"/>
        <v/>
      </c>
      <c r="G3016" s="43" t="str">
        <f>IF(A3016&lt;&gt;"",IF(A3016&lt;Data!$G$11*0.25,$C$13/$G$32,IF(A3016&gt;Data!$G$11*0.25,$C$13,$C$13*10)),"")</f>
        <v/>
      </c>
      <c r="H3016" s="43" t="str">
        <f>IF(A3016&lt;&gt;"",IF(Data!$G$9="constant",$C$13,IF(Data!$G$9="squeeze",G3016,F3016)),"")</f>
        <v/>
      </c>
      <c r="I3016" s="38" t="str">
        <f ca="1">IF(ISNUMBER(A3016),NORMINV(RAND(),0,IF(AND(Data!$G$9="squeeze",A3016&lt;Data!$G$11*0.25),$H$32,1)*$C$30*$C$13)*($C$14*$C$12),"")</f>
        <v/>
      </c>
      <c r="J3016" s="42" t="str">
        <f ca="1">IFERROR(IF(Data!$C$6="Real",B3016,I3016+J3015+($C$14*$C$12)*(NORMINV(RAND(),$C$15,CHOOSE($G$13,$C$13,F3016,G3016)))),"")</f>
        <v/>
      </c>
      <c r="K3016" s="88" t="str">
        <f>IF(ISNUMBER(A3016), IF($G$16="fixed",$G$17,MIN(H3016*Data!$C$7*$C$16*0.5,$C$17*Data!$C$7))*$C$12,"")</f>
        <v/>
      </c>
      <c r="L3016" s="42" t="str">
        <f t="shared" ca="1" si="1440"/>
        <v/>
      </c>
      <c r="M3016" s="44" t="str">
        <f t="shared" ca="1" si="1441"/>
        <v/>
      </c>
      <c r="N3016" s="44" t="str">
        <f t="shared" ca="1" si="1442"/>
        <v/>
      </c>
      <c r="O3016" s="108" t="str">
        <f t="shared" si="1426"/>
        <v/>
      </c>
      <c r="P3016" s="102" t="str">
        <f t="shared" si="1427"/>
        <v/>
      </c>
      <c r="Q3016" s="102" t="str">
        <f t="shared" si="1428"/>
        <v/>
      </c>
      <c r="R3016" s="120" t="str">
        <f t="shared" si="1429"/>
        <v/>
      </c>
      <c r="S3016" s="54" t="str">
        <f t="shared" si="1430"/>
        <v/>
      </c>
      <c r="T3016" s="5" t="str">
        <f t="shared" si="1431"/>
        <v/>
      </c>
      <c r="U3016" s="152" t="str">
        <f t="shared" si="1414"/>
        <v/>
      </c>
      <c r="V3016" s="152" t="str">
        <f t="shared" si="1415"/>
        <v/>
      </c>
      <c r="W3016" s="153" t="str">
        <f t="shared" si="1416"/>
        <v/>
      </c>
      <c r="X3016" s="153" t="str">
        <f t="shared" si="1417"/>
        <v/>
      </c>
      <c r="Y3016" s="153" t="str">
        <f t="shared" si="1418"/>
        <v/>
      </c>
      <c r="Z3016" s="153" t="str">
        <f t="shared" si="1419"/>
        <v/>
      </c>
      <c r="AA3016" s="152" t="str">
        <f t="shared" si="1420"/>
        <v/>
      </c>
      <c r="AB3016" s="152" t="str">
        <f t="shared" si="1421"/>
        <v/>
      </c>
      <c r="AC3016" s="154" t="str">
        <f t="shared" si="1432"/>
        <v/>
      </c>
      <c r="AD3016" s="154" t="str">
        <f t="shared" si="1433"/>
        <v/>
      </c>
      <c r="AE3016" s="3" t="str">
        <f t="shared" si="1434"/>
        <v/>
      </c>
      <c r="AF3016" s="3" t="str">
        <f t="shared" si="1435"/>
        <v/>
      </c>
      <c r="AG3016" s="3" t="str">
        <f t="shared" si="1436"/>
        <v/>
      </c>
      <c r="AH3016" s="4" t="str">
        <f t="shared" si="1437"/>
        <v/>
      </c>
      <c r="AI3016" s="75" t="str">
        <f t="shared" si="1438"/>
        <v/>
      </c>
      <c r="AJ3016" s="75" t="str">
        <f t="shared" si="1439"/>
        <v/>
      </c>
    </row>
    <row r="3017" spans="1:36" ht="14.25">
      <c r="A3017" s="41" t="str">
        <f t="shared" si="1422"/>
        <v/>
      </c>
      <c r="B3017" s="150" t="str">
        <f>IF(ISNUMBER(A3017),INDEX('MetaTrader Import'!$H$13:$J$5893,TRUNC(((A3017-$A$39+1)-1)/3)+1,MOD((A3017-$A$39+1)-1,3)+1),"")</f>
        <v/>
      </c>
      <c r="C3017" s="43" t="str">
        <f t="shared" si="1423"/>
        <v/>
      </c>
      <c r="D3017" s="43" t="str">
        <f t="shared" ca="1" si="1413"/>
        <v/>
      </c>
      <c r="E3017" s="43" t="str">
        <f t="shared" si="1424"/>
        <v/>
      </c>
      <c r="F3017" s="43" t="str">
        <f t="shared" si="1425"/>
        <v/>
      </c>
      <c r="G3017" s="43" t="str">
        <f>IF(A3017&lt;&gt;"",IF(A3017&lt;Data!$G$11*0.25,$C$13/$G$32,IF(A3017&gt;Data!$G$11*0.25,$C$13,$C$13*10)),"")</f>
        <v/>
      </c>
      <c r="H3017" s="43" t="str">
        <f>IF(A3017&lt;&gt;"",IF(Data!$G$9="constant",$C$13,IF(Data!$G$9="squeeze",G3017,F3017)),"")</f>
        <v/>
      </c>
      <c r="I3017" s="38" t="str">
        <f ca="1">IF(ISNUMBER(A3017),NORMINV(RAND(),0,IF(AND(Data!$G$9="squeeze",A3017&lt;Data!$G$11*0.25),$H$32,1)*$C$30*$C$13)*($C$14*$C$12),"")</f>
        <v/>
      </c>
      <c r="J3017" s="42" t="str">
        <f ca="1">IFERROR(IF(Data!$C$6="Real",B3017,I3017+J3016+($C$14*$C$12)*(NORMINV(RAND(),$C$15,CHOOSE($G$13,$C$13,F3017,G3017)))),"")</f>
        <v/>
      </c>
      <c r="K3017" s="88" t="str">
        <f>IF(ISNUMBER(A3017), IF($G$16="fixed",$G$17,MIN(H3017*Data!$C$7*$C$16*0.5,$C$17*Data!$C$7))*$C$12,"")</f>
        <v/>
      </c>
      <c r="L3017" s="42" t="str">
        <f t="shared" ca="1" si="1440"/>
        <v/>
      </c>
      <c r="M3017" s="44" t="str">
        <f t="shared" ca="1" si="1441"/>
        <v/>
      </c>
      <c r="N3017" s="44" t="str">
        <f t="shared" ca="1" si="1442"/>
        <v/>
      </c>
      <c r="O3017" s="108" t="str">
        <f t="shared" si="1426"/>
        <v/>
      </c>
      <c r="P3017" s="102" t="str">
        <f t="shared" si="1427"/>
        <v/>
      </c>
      <c r="Q3017" s="102" t="str">
        <f t="shared" si="1428"/>
        <v/>
      </c>
      <c r="R3017" s="120" t="str">
        <f t="shared" si="1429"/>
        <v/>
      </c>
      <c r="S3017" s="54" t="str">
        <f t="shared" si="1430"/>
        <v/>
      </c>
      <c r="T3017" s="5" t="str">
        <f t="shared" si="1431"/>
        <v/>
      </c>
      <c r="U3017" s="152" t="str">
        <f t="shared" si="1414"/>
        <v/>
      </c>
      <c r="V3017" s="152" t="str">
        <f t="shared" si="1415"/>
        <v/>
      </c>
      <c r="W3017" s="153" t="str">
        <f t="shared" si="1416"/>
        <v/>
      </c>
      <c r="X3017" s="153" t="str">
        <f t="shared" si="1417"/>
        <v/>
      </c>
      <c r="Y3017" s="153" t="str">
        <f t="shared" si="1418"/>
        <v/>
      </c>
      <c r="Z3017" s="153" t="str">
        <f t="shared" si="1419"/>
        <v/>
      </c>
      <c r="AA3017" s="152" t="str">
        <f t="shared" si="1420"/>
        <v/>
      </c>
      <c r="AB3017" s="152" t="str">
        <f t="shared" si="1421"/>
        <v/>
      </c>
      <c r="AC3017" s="154" t="str">
        <f t="shared" si="1432"/>
        <v/>
      </c>
      <c r="AD3017" s="154" t="str">
        <f t="shared" si="1433"/>
        <v/>
      </c>
      <c r="AE3017" s="3" t="str">
        <f t="shared" si="1434"/>
        <v/>
      </c>
      <c r="AF3017" s="3" t="str">
        <f t="shared" si="1435"/>
        <v/>
      </c>
      <c r="AG3017" s="3" t="str">
        <f t="shared" si="1436"/>
        <v/>
      </c>
      <c r="AH3017" s="4" t="str">
        <f t="shared" si="1437"/>
        <v/>
      </c>
      <c r="AI3017" s="75" t="str">
        <f t="shared" si="1438"/>
        <v/>
      </c>
      <c r="AJ3017" s="75" t="str">
        <f t="shared" si="1439"/>
        <v/>
      </c>
    </row>
    <row r="3018" spans="1:36" ht="14.25">
      <c r="A3018" s="41" t="str">
        <f t="shared" si="1422"/>
        <v/>
      </c>
      <c r="B3018" s="150" t="str">
        <f>IF(ISNUMBER(A3018),INDEX('MetaTrader Import'!$H$13:$J$5893,TRUNC(((A3018-$A$39+1)-1)/3)+1,MOD((A3018-$A$39+1)-1,3)+1),"")</f>
        <v/>
      </c>
      <c r="C3018" s="43" t="str">
        <f t="shared" si="1423"/>
        <v/>
      </c>
      <c r="D3018" s="43" t="str">
        <f t="shared" ca="1" si="1413"/>
        <v/>
      </c>
      <c r="E3018" s="43" t="str">
        <f t="shared" si="1424"/>
        <v/>
      </c>
      <c r="F3018" s="43" t="str">
        <f t="shared" si="1425"/>
        <v/>
      </c>
      <c r="G3018" s="43" t="str">
        <f>IF(A3018&lt;&gt;"",IF(A3018&lt;Data!$G$11*0.25,$C$13/$G$32,IF(A3018&gt;Data!$G$11*0.25,$C$13,$C$13*10)),"")</f>
        <v/>
      </c>
      <c r="H3018" s="43" t="str">
        <f>IF(A3018&lt;&gt;"",IF(Data!$G$9="constant",$C$13,IF(Data!$G$9="squeeze",G3018,F3018)),"")</f>
        <v/>
      </c>
      <c r="I3018" s="38" t="str">
        <f ca="1">IF(ISNUMBER(A3018),NORMINV(RAND(),0,IF(AND(Data!$G$9="squeeze",A3018&lt;Data!$G$11*0.25),$H$32,1)*$C$30*$C$13)*($C$14*$C$12),"")</f>
        <v/>
      </c>
      <c r="J3018" s="42" t="str">
        <f ca="1">IFERROR(IF(Data!$C$6="Real",B3018,I3018+J3017+($C$14*$C$12)*(NORMINV(RAND(),$C$15,CHOOSE($G$13,$C$13,F3018,G3018)))),"")</f>
        <v/>
      </c>
      <c r="K3018" s="88" t="str">
        <f>IF(ISNUMBER(A3018), IF($G$16="fixed",$G$17,MIN(H3018*Data!$C$7*$C$16*0.5,$C$17*Data!$C$7))*$C$12,"")</f>
        <v/>
      </c>
      <c r="L3018" s="42" t="str">
        <f t="shared" ca="1" si="1440"/>
        <v/>
      </c>
      <c r="M3018" s="44" t="str">
        <f t="shared" ca="1" si="1441"/>
        <v/>
      </c>
      <c r="N3018" s="44" t="str">
        <f t="shared" ca="1" si="1442"/>
        <v/>
      </c>
      <c r="O3018" s="108" t="str">
        <f t="shared" si="1426"/>
        <v/>
      </c>
      <c r="P3018" s="102" t="str">
        <f t="shared" si="1427"/>
        <v/>
      </c>
      <c r="Q3018" s="102" t="str">
        <f t="shared" si="1428"/>
        <v/>
      </c>
      <c r="R3018" s="120" t="str">
        <f t="shared" si="1429"/>
        <v/>
      </c>
      <c r="S3018" s="54" t="str">
        <f t="shared" si="1430"/>
        <v/>
      </c>
      <c r="T3018" s="5" t="str">
        <f t="shared" si="1431"/>
        <v/>
      </c>
      <c r="U3018" s="152" t="str">
        <f t="shared" si="1414"/>
        <v/>
      </c>
      <c r="V3018" s="152" t="str">
        <f t="shared" si="1415"/>
        <v/>
      </c>
      <c r="W3018" s="153" t="str">
        <f t="shared" si="1416"/>
        <v/>
      </c>
      <c r="X3018" s="153" t="str">
        <f t="shared" si="1417"/>
        <v/>
      </c>
      <c r="Y3018" s="153" t="str">
        <f t="shared" si="1418"/>
        <v/>
      </c>
      <c r="Z3018" s="153" t="str">
        <f t="shared" si="1419"/>
        <v/>
      </c>
      <c r="AA3018" s="152" t="str">
        <f t="shared" si="1420"/>
        <v/>
      </c>
      <c r="AB3018" s="152" t="str">
        <f t="shared" si="1421"/>
        <v/>
      </c>
      <c r="AC3018" s="154" t="str">
        <f t="shared" si="1432"/>
        <v/>
      </c>
      <c r="AD3018" s="154" t="str">
        <f t="shared" si="1433"/>
        <v/>
      </c>
      <c r="AE3018" s="3" t="str">
        <f t="shared" si="1434"/>
        <v/>
      </c>
      <c r="AF3018" s="3" t="str">
        <f t="shared" si="1435"/>
        <v/>
      </c>
      <c r="AG3018" s="3" t="str">
        <f t="shared" si="1436"/>
        <v/>
      </c>
      <c r="AH3018" s="4" t="str">
        <f t="shared" si="1437"/>
        <v/>
      </c>
      <c r="AI3018" s="75" t="str">
        <f t="shared" si="1438"/>
        <v/>
      </c>
      <c r="AJ3018" s="75" t="str">
        <f t="shared" si="1439"/>
        <v/>
      </c>
    </row>
    <row r="3019" spans="1:36" ht="14.25">
      <c r="A3019" s="41" t="str">
        <f t="shared" si="1422"/>
        <v/>
      </c>
      <c r="B3019" s="150" t="str">
        <f>IF(ISNUMBER(A3019),INDEX('MetaTrader Import'!$H$13:$J$5893,TRUNC(((A3019-$A$39+1)-1)/3)+1,MOD((A3019-$A$39+1)-1,3)+1),"")</f>
        <v/>
      </c>
      <c r="C3019" s="43" t="str">
        <f t="shared" si="1423"/>
        <v/>
      </c>
      <c r="D3019" s="43" t="str">
        <f t="shared" ca="1" si="1413"/>
        <v/>
      </c>
      <c r="E3019" s="43" t="str">
        <f t="shared" si="1424"/>
        <v/>
      </c>
      <c r="F3019" s="43" t="str">
        <f t="shared" si="1425"/>
        <v/>
      </c>
      <c r="G3019" s="43" t="str">
        <f>IF(A3019&lt;&gt;"",IF(A3019&lt;Data!$G$11*0.25,$C$13/$G$32,IF(A3019&gt;Data!$G$11*0.25,$C$13,$C$13*10)),"")</f>
        <v/>
      </c>
      <c r="H3019" s="43" t="str">
        <f>IF(A3019&lt;&gt;"",IF(Data!$G$9="constant",$C$13,IF(Data!$G$9="squeeze",G3019,F3019)),"")</f>
        <v/>
      </c>
      <c r="I3019" s="38" t="str">
        <f ca="1">IF(ISNUMBER(A3019),NORMINV(RAND(),0,IF(AND(Data!$G$9="squeeze",A3019&lt;Data!$G$11*0.25),$H$32,1)*$C$30*$C$13)*($C$14*$C$12),"")</f>
        <v/>
      </c>
      <c r="J3019" s="42" t="str">
        <f ca="1">IFERROR(IF(Data!$C$6="Real",B3019,I3019+J3018+($C$14*$C$12)*(NORMINV(RAND(),$C$15,CHOOSE($G$13,$C$13,F3019,G3019)))),"")</f>
        <v/>
      </c>
      <c r="K3019" s="88" t="str">
        <f>IF(ISNUMBER(A3019), IF($G$16="fixed",$G$17,MIN(H3019*Data!$C$7*$C$16*0.5,$C$17*Data!$C$7))*$C$12,"")</f>
        <v/>
      </c>
      <c r="L3019" s="42" t="str">
        <f t="shared" ca="1" si="1440"/>
        <v/>
      </c>
      <c r="M3019" s="44" t="str">
        <f t="shared" ca="1" si="1441"/>
        <v/>
      </c>
      <c r="N3019" s="44" t="str">
        <f t="shared" ca="1" si="1442"/>
        <v/>
      </c>
      <c r="O3019" s="108" t="str">
        <f t="shared" si="1426"/>
        <v/>
      </c>
      <c r="P3019" s="102" t="str">
        <f t="shared" si="1427"/>
        <v/>
      </c>
      <c r="Q3019" s="102" t="str">
        <f t="shared" si="1428"/>
        <v/>
      </c>
      <c r="R3019" s="120" t="str">
        <f t="shared" si="1429"/>
        <v/>
      </c>
      <c r="S3019" s="54" t="str">
        <f t="shared" si="1430"/>
        <v/>
      </c>
      <c r="T3019" s="5" t="str">
        <f t="shared" si="1431"/>
        <v/>
      </c>
      <c r="U3019" s="152" t="str">
        <f t="shared" si="1414"/>
        <v/>
      </c>
      <c r="V3019" s="152" t="str">
        <f t="shared" si="1415"/>
        <v/>
      </c>
      <c r="W3019" s="153" t="str">
        <f t="shared" si="1416"/>
        <v/>
      </c>
      <c r="X3019" s="153" t="str">
        <f t="shared" si="1417"/>
        <v/>
      </c>
      <c r="Y3019" s="153" t="str">
        <f t="shared" si="1418"/>
        <v/>
      </c>
      <c r="Z3019" s="153" t="str">
        <f t="shared" si="1419"/>
        <v/>
      </c>
      <c r="AA3019" s="152" t="str">
        <f t="shared" si="1420"/>
        <v/>
      </c>
      <c r="AB3019" s="152" t="str">
        <f t="shared" si="1421"/>
        <v/>
      </c>
      <c r="AC3019" s="154" t="str">
        <f t="shared" si="1432"/>
        <v/>
      </c>
      <c r="AD3019" s="154" t="str">
        <f t="shared" si="1433"/>
        <v/>
      </c>
      <c r="AE3019" s="3" t="str">
        <f t="shared" si="1434"/>
        <v/>
      </c>
      <c r="AF3019" s="3" t="str">
        <f t="shared" si="1435"/>
        <v/>
      </c>
      <c r="AG3019" s="3" t="str">
        <f t="shared" si="1436"/>
        <v/>
      </c>
      <c r="AH3019" s="4" t="str">
        <f t="shared" si="1437"/>
        <v/>
      </c>
      <c r="AI3019" s="75" t="str">
        <f t="shared" si="1438"/>
        <v/>
      </c>
      <c r="AJ3019" s="75" t="str">
        <f t="shared" si="1439"/>
        <v/>
      </c>
    </row>
    <row r="3020" spans="1:36" ht="14.25">
      <c r="A3020" s="41" t="str">
        <f t="shared" si="1422"/>
        <v/>
      </c>
      <c r="B3020" s="150" t="str">
        <f>IF(ISNUMBER(A3020),INDEX('MetaTrader Import'!$H$13:$J$5893,TRUNC(((A3020-$A$39+1)-1)/3)+1,MOD((A3020-$A$39+1)-1,3)+1),"")</f>
        <v/>
      </c>
      <c r="C3020" s="43" t="str">
        <f t="shared" si="1423"/>
        <v/>
      </c>
      <c r="D3020" s="43" t="str">
        <f t="shared" ca="1" si="1413"/>
        <v/>
      </c>
      <c r="E3020" s="43" t="str">
        <f t="shared" si="1424"/>
        <v/>
      </c>
      <c r="F3020" s="43" t="str">
        <f t="shared" si="1425"/>
        <v/>
      </c>
      <c r="G3020" s="43" t="str">
        <f>IF(A3020&lt;&gt;"",IF(A3020&lt;Data!$G$11*0.25,$C$13/$G$32,IF(A3020&gt;Data!$G$11*0.25,$C$13,$C$13*10)),"")</f>
        <v/>
      </c>
      <c r="H3020" s="43" t="str">
        <f>IF(A3020&lt;&gt;"",IF(Data!$G$9="constant",$C$13,IF(Data!$G$9="squeeze",G3020,F3020)),"")</f>
        <v/>
      </c>
      <c r="I3020" s="38" t="str">
        <f ca="1">IF(ISNUMBER(A3020),NORMINV(RAND(),0,IF(AND(Data!$G$9="squeeze",A3020&lt;Data!$G$11*0.25),$H$32,1)*$C$30*$C$13)*($C$14*$C$12),"")</f>
        <v/>
      </c>
      <c r="J3020" s="42" t="str">
        <f ca="1">IFERROR(IF(Data!$C$6="Real",B3020,I3020+J3019+($C$14*$C$12)*(NORMINV(RAND(),$C$15,CHOOSE($G$13,$C$13,F3020,G3020)))),"")</f>
        <v/>
      </c>
      <c r="K3020" s="88" t="str">
        <f>IF(ISNUMBER(A3020), IF($G$16="fixed",$G$17,MIN(H3020*Data!$C$7*$C$16*0.5,$C$17*Data!$C$7))*$C$12,"")</f>
        <v/>
      </c>
      <c r="L3020" s="42" t="str">
        <f t="shared" ca="1" si="1440"/>
        <v/>
      </c>
      <c r="M3020" s="44" t="str">
        <f t="shared" ca="1" si="1441"/>
        <v/>
      </c>
      <c r="N3020" s="44" t="str">
        <f t="shared" ca="1" si="1442"/>
        <v/>
      </c>
      <c r="O3020" s="108" t="str">
        <f t="shared" si="1426"/>
        <v/>
      </c>
      <c r="P3020" s="102" t="str">
        <f t="shared" si="1427"/>
        <v/>
      </c>
      <c r="Q3020" s="102" t="str">
        <f t="shared" si="1428"/>
        <v/>
      </c>
      <c r="R3020" s="120" t="str">
        <f t="shared" si="1429"/>
        <v/>
      </c>
      <c r="S3020" s="54" t="str">
        <f t="shared" si="1430"/>
        <v/>
      </c>
      <c r="T3020" s="5" t="str">
        <f t="shared" si="1431"/>
        <v/>
      </c>
      <c r="U3020" s="152" t="str">
        <f t="shared" si="1414"/>
        <v/>
      </c>
      <c r="V3020" s="152" t="str">
        <f t="shared" si="1415"/>
        <v/>
      </c>
      <c r="W3020" s="153" t="str">
        <f t="shared" si="1416"/>
        <v/>
      </c>
      <c r="X3020" s="153" t="str">
        <f t="shared" si="1417"/>
        <v/>
      </c>
      <c r="Y3020" s="153" t="str">
        <f t="shared" si="1418"/>
        <v/>
      </c>
      <c r="Z3020" s="153" t="str">
        <f t="shared" si="1419"/>
        <v/>
      </c>
      <c r="AA3020" s="152" t="str">
        <f t="shared" si="1420"/>
        <v/>
      </c>
      <c r="AB3020" s="152" t="str">
        <f t="shared" si="1421"/>
        <v/>
      </c>
      <c r="AC3020" s="154" t="str">
        <f t="shared" si="1432"/>
        <v/>
      </c>
      <c r="AD3020" s="154" t="str">
        <f t="shared" si="1433"/>
        <v/>
      </c>
      <c r="AE3020" s="3" t="str">
        <f t="shared" si="1434"/>
        <v/>
      </c>
      <c r="AF3020" s="3" t="str">
        <f t="shared" si="1435"/>
        <v/>
      </c>
      <c r="AG3020" s="3" t="str">
        <f t="shared" si="1436"/>
        <v/>
      </c>
      <c r="AH3020" s="4" t="str">
        <f t="shared" si="1437"/>
        <v/>
      </c>
      <c r="AI3020" s="75" t="str">
        <f t="shared" si="1438"/>
        <v/>
      </c>
      <c r="AJ3020" s="75" t="str">
        <f t="shared" si="1439"/>
        <v/>
      </c>
    </row>
    <row r="3021" spans="1:36" ht="14.25">
      <c r="A3021" s="41" t="str">
        <f t="shared" si="1422"/>
        <v/>
      </c>
      <c r="B3021" s="150" t="str">
        <f>IF(ISNUMBER(A3021),INDEX('MetaTrader Import'!$H$13:$J$5893,TRUNC(((A3021-$A$39+1)-1)/3)+1,MOD((A3021-$A$39+1)-1,3)+1),"")</f>
        <v/>
      </c>
      <c r="C3021" s="43" t="str">
        <f t="shared" si="1423"/>
        <v/>
      </c>
      <c r="D3021" s="43" t="str">
        <f t="shared" ca="1" si="1413"/>
        <v/>
      </c>
      <c r="E3021" s="43" t="str">
        <f t="shared" si="1424"/>
        <v/>
      </c>
      <c r="F3021" s="43" t="str">
        <f t="shared" si="1425"/>
        <v/>
      </c>
      <c r="G3021" s="43" t="str">
        <f>IF(A3021&lt;&gt;"",IF(A3021&lt;Data!$G$11*0.25,$C$13/$G$32,IF(A3021&gt;Data!$G$11*0.25,$C$13,$C$13*10)),"")</f>
        <v/>
      </c>
      <c r="H3021" s="43" t="str">
        <f>IF(A3021&lt;&gt;"",IF(Data!$G$9="constant",$C$13,IF(Data!$G$9="squeeze",G3021,F3021)),"")</f>
        <v/>
      </c>
      <c r="I3021" s="38" t="str">
        <f ca="1">IF(ISNUMBER(A3021),NORMINV(RAND(),0,IF(AND(Data!$G$9="squeeze",A3021&lt;Data!$G$11*0.25),$H$32,1)*$C$30*$C$13)*($C$14*$C$12),"")</f>
        <v/>
      </c>
      <c r="J3021" s="42" t="str">
        <f ca="1">IFERROR(IF(Data!$C$6="Real",B3021,I3021+J3020+($C$14*$C$12)*(NORMINV(RAND(),$C$15,CHOOSE($G$13,$C$13,F3021,G3021)))),"")</f>
        <v/>
      </c>
      <c r="K3021" s="88" t="str">
        <f>IF(ISNUMBER(A3021), IF($G$16="fixed",$G$17,MIN(H3021*Data!$C$7*$C$16*0.5,$C$17*Data!$C$7))*$C$12,"")</f>
        <v/>
      </c>
      <c r="L3021" s="42" t="str">
        <f t="shared" ca="1" si="1440"/>
        <v/>
      </c>
      <c r="M3021" s="44" t="str">
        <f t="shared" ca="1" si="1441"/>
        <v/>
      </c>
      <c r="N3021" s="44" t="str">
        <f t="shared" ca="1" si="1442"/>
        <v/>
      </c>
      <c r="O3021" s="108" t="str">
        <f t="shared" si="1426"/>
        <v/>
      </c>
      <c r="P3021" s="102" t="str">
        <f t="shared" si="1427"/>
        <v/>
      </c>
      <c r="Q3021" s="102" t="str">
        <f t="shared" si="1428"/>
        <v/>
      </c>
      <c r="R3021" s="120" t="str">
        <f t="shared" si="1429"/>
        <v/>
      </c>
      <c r="S3021" s="54" t="str">
        <f t="shared" si="1430"/>
        <v/>
      </c>
      <c r="T3021" s="5" t="str">
        <f t="shared" si="1431"/>
        <v/>
      </c>
      <c r="U3021" s="152" t="str">
        <f t="shared" si="1414"/>
        <v/>
      </c>
      <c r="V3021" s="152" t="str">
        <f t="shared" si="1415"/>
        <v/>
      </c>
      <c r="W3021" s="153" t="str">
        <f t="shared" si="1416"/>
        <v/>
      </c>
      <c r="X3021" s="153" t="str">
        <f t="shared" si="1417"/>
        <v/>
      </c>
      <c r="Y3021" s="153" t="str">
        <f t="shared" si="1418"/>
        <v/>
      </c>
      <c r="Z3021" s="153" t="str">
        <f t="shared" si="1419"/>
        <v/>
      </c>
      <c r="AA3021" s="152" t="str">
        <f t="shared" si="1420"/>
        <v/>
      </c>
      <c r="AB3021" s="152" t="str">
        <f t="shared" si="1421"/>
        <v/>
      </c>
      <c r="AC3021" s="154" t="str">
        <f t="shared" si="1432"/>
        <v/>
      </c>
      <c r="AD3021" s="154" t="str">
        <f t="shared" si="1433"/>
        <v/>
      </c>
      <c r="AE3021" s="3" t="str">
        <f t="shared" si="1434"/>
        <v/>
      </c>
      <c r="AF3021" s="3" t="str">
        <f t="shared" si="1435"/>
        <v/>
      </c>
      <c r="AG3021" s="3" t="str">
        <f t="shared" si="1436"/>
        <v/>
      </c>
      <c r="AH3021" s="4" t="str">
        <f t="shared" si="1437"/>
        <v/>
      </c>
      <c r="AI3021" s="75" t="str">
        <f t="shared" si="1438"/>
        <v/>
      </c>
      <c r="AJ3021" s="75" t="str">
        <f t="shared" si="1439"/>
        <v/>
      </c>
    </row>
    <row r="3022" spans="1:36" ht="14.25">
      <c r="A3022" s="41" t="str">
        <f t="shared" si="1422"/>
        <v/>
      </c>
      <c r="B3022" s="150" t="str">
        <f>IF(ISNUMBER(A3022),INDEX('MetaTrader Import'!$H$13:$J$5893,TRUNC(((A3022-$A$39+1)-1)/3)+1,MOD((A3022-$A$39+1)-1,3)+1),"")</f>
        <v/>
      </c>
      <c r="C3022" s="43" t="str">
        <f t="shared" si="1423"/>
        <v/>
      </c>
      <c r="D3022" s="43" t="str">
        <f t="shared" ca="1" si="1413"/>
        <v/>
      </c>
      <c r="E3022" s="43" t="str">
        <f t="shared" si="1424"/>
        <v/>
      </c>
      <c r="F3022" s="43" t="str">
        <f t="shared" si="1425"/>
        <v/>
      </c>
      <c r="G3022" s="43" t="str">
        <f>IF(A3022&lt;&gt;"",IF(A3022&lt;Data!$G$11*0.25,$C$13/$G$32,IF(A3022&gt;Data!$G$11*0.25,$C$13,$C$13*10)),"")</f>
        <v/>
      </c>
      <c r="H3022" s="43" t="str">
        <f>IF(A3022&lt;&gt;"",IF(Data!$G$9="constant",$C$13,IF(Data!$G$9="squeeze",G3022,F3022)),"")</f>
        <v/>
      </c>
      <c r="I3022" s="38" t="str">
        <f ca="1">IF(ISNUMBER(A3022),NORMINV(RAND(),0,IF(AND(Data!$G$9="squeeze",A3022&lt;Data!$G$11*0.25),$H$32,1)*$C$30*$C$13)*($C$14*$C$12),"")</f>
        <v/>
      </c>
      <c r="J3022" s="42" t="str">
        <f ca="1">IFERROR(IF(Data!$C$6="Real",B3022,I3022+J3021+($C$14*$C$12)*(NORMINV(RAND(),$C$15,CHOOSE($G$13,$C$13,F3022,G3022)))),"")</f>
        <v/>
      </c>
      <c r="K3022" s="88" t="str">
        <f>IF(ISNUMBER(A3022), IF($G$16="fixed",$G$17,MIN(H3022*Data!$C$7*$C$16*0.5,$C$17*Data!$C$7))*$C$12,"")</f>
        <v/>
      </c>
      <c r="L3022" s="42" t="str">
        <f t="shared" ca="1" si="1440"/>
        <v/>
      </c>
      <c r="M3022" s="44" t="str">
        <f t="shared" ca="1" si="1441"/>
        <v/>
      </c>
      <c r="N3022" s="44" t="str">
        <f t="shared" ca="1" si="1442"/>
        <v/>
      </c>
      <c r="O3022" s="108" t="str">
        <f t="shared" si="1426"/>
        <v/>
      </c>
      <c r="P3022" s="102" t="str">
        <f t="shared" si="1427"/>
        <v/>
      </c>
      <c r="Q3022" s="102" t="str">
        <f t="shared" si="1428"/>
        <v/>
      </c>
      <c r="R3022" s="120" t="str">
        <f t="shared" si="1429"/>
        <v/>
      </c>
      <c r="S3022" s="54" t="str">
        <f t="shared" si="1430"/>
        <v/>
      </c>
      <c r="T3022" s="5" t="str">
        <f t="shared" si="1431"/>
        <v/>
      </c>
      <c r="U3022" s="152" t="str">
        <f t="shared" si="1414"/>
        <v/>
      </c>
      <c r="V3022" s="152" t="str">
        <f t="shared" si="1415"/>
        <v/>
      </c>
      <c r="W3022" s="153" t="str">
        <f t="shared" si="1416"/>
        <v/>
      </c>
      <c r="X3022" s="153" t="str">
        <f t="shared" si="1417"/>
        <v/>
      </c>
      <c r="Y3022" s="153" t="str">
        <f t="shared" si="1418"/>
        <v/>
      </c>
      <c r="Z3022" s="153" t="str">
        <f t="shared" si="1419"/>
        <v/>
      </c>
      <c r="AA3022" s="152" t="str">
        <f t="shared" si="1420"/>
        <v/>
      </c>
      <c r="AB3022" s="152" t="str">
        <f t="shared" si="1421"/>
        <v/>
      </c>
      <c r="AC3022" s="154" t="str">
        <f t="shared" si="1432"/>
        <v/>
      </c>
      <c r="AD3022" s="154" t="str">
        <f t="shared" si="1433"/>
        <v/>
      </c>
      <c r="AE3022" s="3" t="str">
        <f t="shared" si="1434"/>
        <v/>
      </c>
      <c r="AF3022" s="3" t="str">
        <f t="shared" si="1435"/>
        <v/>
      </c>
      <c r="AG3022" s="3" t="str">
        <f t="shared" si="1436"/>
        <v/>
      </c>
      <c r="AH3022" s="4" t="str">
        <f t="shared" si="1437"/>
        <v/>
      </c>
      <c r="AI3022" s="75" t="str">
        <f t="shared" si="1438"/>
        <v/>
      </c>
      <c r="AJ3022" s="75" t="str">
        <f t="shared" si="1439"/>
        <v/>
      </c>
    </row>
    <row r="3023" spans="1:36" ht="14.25">
      <c r="A3023" s="41" t="str">
        <f t="shared" si="1422"/>
        <v/>
      </c>
      <c r="B3023" s="150" t="str">
        <f>IF(ISNUMBER(A3023),INDEX('MetaTrader Import'!$H$13:$J$5893,TRUNC(((A3023-$A$39+1)-1)/3)+1,MOD((A3023-$A$39+1)-1,3)+1),"")</f>
        <v/>
      </c>
      <c r="C3023" s="43" t="str">
        <f t="shared" si="1423"/>
        <v/>
      </c>
      <c r="D3023" s="43" t="str">
        <f t="shared" ca="1" si="1413"/>
        <v/>
      </c>
      <c r="E3023" s="43" t="str">
        <f t="shared" si="1424"/>
        <v/>
      </c>
      <c r="F3023" s="43" t="str">
        <f t="shared" si="1425"/>
        <v/>
      </c>
      <c r="G3023" s="43" t="str">
        <f>IF(A3023&lt;&gt;"",IF(A3023&lt;Data!$G$11*0.25,$C$13/$G$32,IF(A3023&gt;Data!$G$11*0.25,$C$13,$C$13*10)),"")</f>
        <v/>
      </c>
      <c r="H3023" s="43" t="str">
        <f>IF(A3023&lt;&gt;"",IF(Data!$G$9="constant",$C$13,IF(Data!$G$9="squeeze",G3023,F3023)),"")</f>
        <v/>
      </c>
      <c r="I3023" s="38" t="str">
        <f ca="1">IF(ISNUMBER(A3023),NORMINV(RAND(),0,IF(AND(Data!$G$9="squeeze",A3023&lt;Data!$G$11*0.25),$H$32,1)*$C$30*$C$13)*($C$14*$C$12),"")</f>
        <v/>
      </c>
      <c r="J3023" s="42" t="str">
        <f ca="1">IFERROR(IF(Data!$C$6="Real",B3023,I3023+J3022+($C$14*$C$12)*(NORMINV(RAND(),$C$15,CHOOSE($G$13,$C$13,F3023,G3023)))),"")</f>
        <v/>
      </c>
      <c r="K3023" s="88" t="str">
        <f>IF(ISNUMBER(A3023), IF($G$16="fixed",$G$17,MIN(H3023*Data!$C$7*$C$16*0.5,$C$17*Data!$C$7))*$C$12,"")</f>
        <v/>
      </c>
      <c r="L3023" s="42" t="str">
        <f t="shared" ca="1" si="1440"/>
        <v/>
      </c>
      <c r="M3023" s="44" t="str">
        <f t="shared" ca="1" si="1441"/>
        <v/>
      </c>
      <c r="N3023" s="44" t="str">
        <f t="shared" ca="1" si="1442"/>
        <v/>
      </c>
      <c r="O3023" s="108" t="str">
        <f t="shared" si="1426"/>
        <v/>
      </c>
      <c r="P3023" s="102" t="str">
        <f t="shared" si="1427"/>
        <v/>
      </c>
      <c r="Q3023" s="102" t="str">
        <f t="shared" si="1428"/>
        <v/>
      </c>
      <c r="R3023" s="120" t="str">
        <f t="shared" si="1429"/>
        <v/>
      </c>
      <c r="S3023" s="54" t="str">
        <f t="shared" si="1430"/>
        <v/>
      </c>
      <c r="T3023" s="5" t="str">
        <f t="shared" si="1431"/>
        <v/>
      </c>
      <c r="U3023" s="152" t="str">
        <f t="shared" si="1414"/>
        <v/>
      </c>
      <c r="V3023" s="152" t="str">
        <f t="shared" si="1415"/>
        <v/>
      </c>
      <c r="W3023" s="153" t="str">
        <f t="shared" si="1416"/>
        <v/>
      </c>
      <c r="X3023" s="153" t="str">
        <f t="shared" si="1417"/>
        <v/>
      </c>
      <c r="Y3023" s="153" t="str">
        <f t="shared" si="1418"/>
        <v/>
      </c>
      <c r="Z3023" s="153" t="str">
        <f t="shared" si="1419"/>
        <v/>
      </c>
      <c r="AA3023" s="152" t="str">
        <f t="shared" si="1420"/>
        <v/>
      </c>
      <c r="AB3023" s="152" t="str">
        <f t="shared" si="1421"/>
        <v/>
      </c>
      <c r="AC3023" s="154" t="str">
        <f t="shared" si="1432"/>
        <v/>
      </c>
      <c r="AD3023" s="154" t="str">
        <f t="shared" si="1433"/>
        <v/>
      </c>
      <c r="AE3023" s="3" t="str">
        <f t="shared" si="1434"/>
        <v/>
      </c>
      <c r="AF3023" s="3" t="str">
        <f t="shared" si="1435"/>
        <v/>
      </c>
      <c r="AG3023" s="3" t="str">
        <f t="shared" si="1436"/>
        <v/>
      </c>
      <c r="AH3023" s="4" t="str">
        <f t="shared" si="1437"/>
        <v/>
      </c>
      <c r="AI3023" s="75" t="str">
        <f t="shared" si="1438"/>
        <v/>
      </c>
      <c r="AJ3023" s="75" t="str">
        <f t="shared" si="1439"/>
        <v/>
      </c>
    </row>
    <row r="3024" spans="1:36" ht="14.25">
      <c r="A3024" s="41" t="str">
        <f t="shared" si="1422"/>
        <v/>
      </c>
      <c r="B3024" s="150" t="str">
        <f>IF(ISNUMBER(A3024),INDEX('MetaTrader Import'!$H$13:$J$5893,TRUNC(((A3024-$A$39+1)-1)/3)+1,MOD((A3024-$A$39+1)-1,3)+1),"")</f>
        <v/>
      </c>
      <c r="C3024" s="43" t="str">
        <f t="shared" si="1423"/>
        <v/>
      </c>
      <c r="D3024" s="43" t="str">
        <f t="shared" ca="1" si="1413"/>
        <v/>
      </c>
      <c r="E3024" s="43" t="str">
        <f t="shared" si="1424"/>
        <v/>
      </c>
      <c r="F3024" s="43" t="str">
        <f t="shared" si="1425"/>
        <v/>
      </c>
      <c r="G3024" s="43" t="str">
        <f>IF(A3024&lt;&gt;"",IF(A3024&lt;Data!$G$11*0.25,$C$13/$G$32,IF(A3024&gt;Data!$G$11*0.25,$C$13,$C$13*10)),"")</f>
        <v/>
      </c>
      <c r="H3024" s="43" t="str">
        <f>IF(A3024&lt;&gt;"",IF(Data!$G$9="constant",$C$13,IF(Data!$G$9="squeeze",G3024,F3024)),"")</f>
        <v/>
      </c>
      <c r="I3024" s="38" t="str">
        <f ca="1">IF(ISNUMBER(A3024),NORMINV(RAND(),0,IF(AND(Data!$G$9="squeeze",A3024&lt;Data!$G$11*0.25),$H$32,1)*$C$30*$C$13)*($C$14*$C$12),"")</f>
        <v/>
      </c>
      <c r="J3024" s="42" t="str">
        <f ca="1">IFERROR(IF(Data!$C$6="Real",B3024,I3024+J3023+($C$14*$C$12)*(NORMINV(RAND(),$C$15,CHOOSE($G$13,$C$13,F3024,G3024)))),"")</f>
        <v/>
      </c>
      <c r="K3024" s="88" t="str">
        <f>IF(ISNUMBER(A3024), IF($G$16="fixed",$G$17,MIN(H3024*Data!$C$7*$C$16*0.5,$C$17*Data!$C$7))*$C$12,"")</f>
        <v/>
      </c>
      <c r="L3024" s="42" t="str">
        <f t="shared" ca="1" si="1440"/>
        <v/>
      </c>
      <c r="M3024" s="44" t="str">
        <f t="shared" ca="1" si="1441"/>
        <v/>
      </c>
      <c r="N3024" s="44" t="str">
        <f t="shared" ca="1" si="1442"/>
        <v/>
      </c>
      <c r="O3024" s="108" t="str">
        <f t="shared" si="1426"/>
        <v/>
      </c>
      <c r="P3024" s="102" t="str">
        <f t="shared" si="1427"/>
        <v/>
      </c>
      <c r="Q3024" s="102" t="str">
        <f t="shared" si="1428"/>
        <v/>
      </c>
      <c r="R3024" s="120" t="str">
        <f t="shared" si="1429"/>
        <v/>
      </c>
      <c r="S3024" s="54" t="str">
        <f t="shared" si="1430"/>
        <v/>
      </c>
      <c r="T3024" s="5" t="str">
        <f t="shared" si="1431"/>
        <v/>
      </c>
      <c r="U3024" s="152" t="str">
        <f t="shared" si="1414"/>
        <v/>
      </c>
      <c r="V3024" s="152" t="str">
        <f t="shared" si="1415"/>
        <v/>
      </c>
      <c r="W3024" s="153" t="str">
        <f t="shared" si="1416"/>
        <v/>
      </c>
      <c r="X3024" s="153" t="str">
        <f t="shared" si="1417"/>
        <v/>
      </c>
      <c r="Y3024" s="153" t="str">
        <f t="shared" si="1418"/>
        <v/>
      </c>
      <c r="Z3024" s="153" t="str">
        <f t="shared" si="1419"/>
        <v/>
      </c>
      <c r="AA3024" s="152" t="str">
        <f t="shared" si="1420"/>
        <v/>
      </c>
      <c r="AB3024" s="152" t="str">
        <f t="shared" si="1421"/>
        <v/>
      </c>
      <c r="AC3024" s="154" t="str">
        <f t="shared" si="1432"/>
        <v/>
      </c>
      <c r="AD3024" s="154" t="str">
        <f t="shared" si="1433"/>
        <v/>
      </c>
      <c r="AE3024" s="3" t="str">
        <f t="shared" si="1434"/>
        <v/>
      </c>
      <c r="AF3024" s="3" t="str">
        <f t="shared" si="1435"/>
        <v/>
      </c>
      <c r="AG3024" s="3" t="str">
        <f t="shared" si="1436"/>
        <v/>
      </c>
      <c r="AH3024" s="4" t="str">
        <f t="shared" si="1437"/>
        <v/>
      </c>
      <c r="AI3024" s="75" t="str">
        <f t="shared" si="1438"/>
        <v/>
      </c>
      <c r="AJ3024" s="75" t="str">
        <f t="shared" si="1439"/>
        <v/>
      </c>
    </row>
    <row r="3025" spans="1:36" ht="14.25">
      <c r="A3025" s="41" t="str">
        <f t="shared" si="1422"/>
        <v/>
      </c>
      <c r="B3025" s="150" t="str">
        <f>IF(ISNUMBER(A3025),INDEX('MetaTrader Import'!$H$13:$J$5893,TRUNC(((A3025-$A$39+1)-1)/3)+1,MOD((A3025-$A$39+1)-1,3)+1),"")</f>
        <v/>
      </c>
      <c r="C3025" s="43" t="str">
        <f t="shared" si="1423"/>
        <v/>
      </c>
      <c r="D3025" s="43" t="str">
        <f t="shared" ca="1" si="1413"/>
        <v/>
      </c>
      <c r="E3025" s="43" t="str">
        <f t="shared" si="1424"/>
        <v/>
      </c>
      <c r="F3025" s="43" t="str">
        <f t="shared" si="1425"/>
        <v/>
      </c>
      <c r="G3025" s="43" t="str">
        <f>IF(A3025&lt;&gt;"",IF(A3025&lt;Data!$G$11*0.25,$C$13/$G$32,IF(A3025&gt;Data!$G$11*0.25,$C$13,$C$13*10)),"")</f>
        <v/>
      </c>
      <c r="H3025" s="43" t="str">
        <f>IF(A3025&lt;&gt;"",IF(Data!$G$9="constant",$C$13,IF(Data!$G$9="squeeze",G3025,F3025)),"")</f>
        <v/>
      </c>
      <c r="I3025" s="38" t="str">
        <f ca="1">IF(ISNUMBER(A3025),NORMINV(RAND(),0,IF(AND(Data!$G$9="squeeze",A3025&lt;Data!$G$11*0.25),$H$32,1)*$C$30*$C$13)*($C$14*$C$12),"")</f>
        <v/>
      </c>
      <c r="J3025" s="42" t="str">
        <f ca="1">IFERROR(IF(Data!$C$6="Real",B3025,I3025+J3024+($C$14*$C$12)*(NORMINV(RAND(),$C$15,CHOOSE($G$13,$C$13,F3025,G3025)))),"")</f>
        <v/>
      </c>
      <c r="K3025" s="88" t="str">
        <f>IF(ISNUMBER(A3025), IF($G$16="fixed",$G$17,MIN(H3025*Data!$C$7*$C$16*0.5,$C$17*Data!$C$7))*$C$12,"")</f>
        <v/>
      </c>
      <c r="L3025" s="42" t="str">
        <f t="shared" ca="1" si="1440"/>
        <v/>
      </c>
      <c r="M3025" s="44" t="str">
        <f t="shared" ca="1" si="1441"/>
        <v/>
      </c>
      <c r="N3025" s="44" t="str">
        <f t="shared" ca="1" si="1442"/>
        <v/>
      </c>
      <c r="O3025" s="108" t="str">
        <f t="shared" si="1426"/>
        <v/>
      </c>
      <c r="P3025" s="102" t="str">
        <f t="shared" si="1427"/>
        <v/>
      </c>
      <c r="Q3025" s="102" t="str">
        <f t="shared" si="1428"/>
        <v/>
      </c>
      <c r="R3025" s="120" t="str">
        <f t="shared" si="1429"/>
        <v/>
      </c>
      <c r="S3025" s="54" t="str">
        <f t="shared" si="1430"/>
        <v/>
      </c>
      <c r="T3025" s="5" t="str">
        <f t="shared" si="1431"/>
        <v/>
      </c>
      <c r="U3025" s="152" t="str">
        <f t="shared" si="1414"/>
        <v/>
      </c>
      <c r="V3025" s="152" t="str">
        <f t="shared" si="1415"/>
        <v/>
      </c>
      <c r="W3025" s="153" t="str">
        <f t="shared" si="1416"/>
        <v/>
      </c>
      <c r="X3025" s="153" t="str">
        <f t="shared" si="1417"/>
        <v/>
      </c>
      <c r="Y3025" s="153" t="str">
        <f t="shared" si="1418"/>
        <v/>
      </c>
      <c r="Z3025" s="153" t="str">
        <f t="shared" si="1419"/>
        <v/>
      </c>
      <c r="AA3025" s="152" t="str">
        <f t="shared" si="1420"/>
        <v/>
      </c>
      <c r="AB3025" s="152" t="str">
        <f t="shared" si="1421"/>
        <v/>
      </c>
      <c r="AC3025" s="154" t="str">
        <f t="shared" si="1432"/>
        <v/>
      </c>
      <c r="AD3025" s="154" t="str">
        <f t="shared" si="1433"/>
        <v/>
      </c>
      <c r="AE3025" s="3" t="str">
        <f t="shared" si="1434"/>
        <v/>
      </c>
      <c r="AF3025" s="3" t="str">
        <f t="shared" si="1435"/>
        <v/>
      </c>
      <c r="AG3025" s="3" t="str">
        <f t="shared" si="1436"/>
        <v/>
      </c>
      <c r="AH3025" s="4" t="str">
        <f t="shared" si="1437"/>
        <v/>
      </c>
      <c r="AI3025" s="75" t="str">
        <f t="shared" si="1438"/>
        <v/>
      </c>
      <c r="AJ3025" s="75" t="str">
        <f t="shared" si="1439"/>
        <v/>
      </c>
    </row>
    <row r="3026" spans="1:36" ht="14.25">
      <c r="A3026" s="41" t="str">
        <f t="shared" si="1422"/>
        <v/>
      </c>
      <c r="B3026" s="150" t="str">
        <f>IF(ISNUMBER(A3026),INDEX('MetaTrader Import'!$H$13:$J$5893,TRUNC(((A3026-$A$39+1)-1)/3)+1,MOD((A3026-$A$39+1)-1,3)+1),"")</f>
        <v/>
      </c>
      <c r="C3026" s="43" t="str">
        <f t="shared" si="1423"/>
        <v/>
      </c>
      <c r="D3026" s="43" t="str">
        <f t="shared" ca="1" si="1413"/>
        <v/>
      </c>
      <c r="E3026" s="43" t="str">
        <f t="shared" si="1424"/>
        <v/>
      </c>
      <c r="F3026" s="43" t="str">
        <f t="shared" si="1425"/>
        <v/>
      </c>
      <c r="G3026" s="43" t="str">
        <f>IF(A3026&lt;&gt;"",IF(A3026&lt;Data!$G$11*0.25,$C$13/$G$32,IF(A3026&gt;Data!$G$11*0.25,$C$13,$C$13*10)),"")</f>
        <v/>
      </c>
      <c r="H3026" s="43" t="str">
        <f>IF(A3026&lt;&gt;"",IF(Data!$G$9="constant",$C$13,IF(Data!$G$9="squeeze",G3026,F3026)),"")</f>
        <v/>
      </c>
      <c r="I3026" s="38" t="str">
        <f ca="1">IF(ISNUMBER(A3026),NORMINV(RAND(),0,IF(AND(Data!$G$9="squeeze",A3026&lt;Data!$G$11*0.25),$H$32,1)*$C$30*$C$13)*($C$14*$C$12),"")</f>
        <v/>
      </c>
      <c r="J3026" s="42" t="str">
        <f ca="1">IFERROR(IF(Data!$C$6="Real",B3026,I3026+J3025+($C$14*$C$12)*(NORMINV(RAND(),$C$15,CHOOSE($G$13,$C$13,F3026,G3026)))),"")</f>
        <v/>
      </c>
      <c r="K3026" s="88" t="str">
        <f>IF(ISNUMBER(A3026), IF($G$16="fixed",$G$17,MIN(H3026*Data!$C$7*$C$16*0.5,$C$17*Data!$C$7))*$C$12,"")</f>
        <v/>
      </c>
      <c r="L3026" s="42" t="str">
        <f t="shared" ca="1" si="1440"/>
        <v/>
      </c>
      <c r="M3026" s="44" t="str">
        <f t="shared" ca="1" si="1441"/>
        <v/>
      </c>
      <c r="N3026" s="44" t="str">
        <f t="shared" ca="1" si="1442"/>
        <v/>
      </c>
      <c r="O3026" s="108" t="str">
        <f t="shared" si="1426"/>
        <v/>
      </c>
      <c r="P3026" s="102" t="str">
        <f t="shared" si="1427"/>
        <v/>
      </c>
      <c r="Q3026" s="102" t="str">
        <f t="shared" si="1428"/>
        <v/>
      </c>
      <c r="R3026" s="120" t="str">
        <f t="shared" si="1429"/>
        <v/>
      </c>
      <c r="S3026" s="54" t="str">
        <f t="shared" si="1430"/>
        <v/>
      </c>
      <c r="T3026" s="5" t="str">
        <f t="shared" si="1431"/>
        <v/>
      </c>
      <c r="U3026" s="152" t="str">
        <f t="shared" si="1414"/>
        <v/>
      </c>
      <c r="V3026" s="152" t="str">
        <f t="shared" si="1415"/>
        <v/>
      </c>
      <c r="W3026" s="153" t="str">
        <f t="shared" si="1416"/>
        <v/>
      </c>
      <c r="X3026" s="153" t="str">
        <f t="shared" si="1417"/>
        <v/>
      </c>
      <c r="Y3026" s="153" t="str">
        <f t="shared" si="1418"/>
        <v/>
      </c>
      <c r="Z3026" s="153" t="str">
        <f t="shared" si="1419"/>
        <v/>
      </c>
      <c r="AA3026" s="152" t="str">
        <f t="shared" si="1420"/>
        <v/>
      </c>
      <c r="AB3026" s="152" t="str">
        <f t="shared" si="1421"/>
        <v/>
      </c>
      <c r="AC3026" s="154" t="str">
        <f t="shared" si="1432"/>
        <v/>
      </c>
      <c r="AD3026" s="154" t="str">
        <f t="shared" si="1433"/>
        <v/>
      </c>
      <c r="AE3026" s="3" t="str">
        <f t="shared" si="1434"/>
        <v/>
      </c>
      <c r="AF3026" s="3" t="str">
        <f t="shared" si="1435"/>
        <v/>
      </c>
      <c r="AG3026" s="3" t="str">
        <f t="shared" si="1436"/>
        <v/>
      </c>
      <c r="AH3026" s="4" t="str">
        <f t="shared" si="1437"/>
        <v/>
      </c>
      <c r="AI3026" s="75" t="str">
        <f t="shared" si="1438"/>
        <v/>
      </c>
      <c r="AJ3026" s="75" t="str">
        <f t="shared" si="1439"/>
        <v/>
      </c>
    </row>
    <row r="3027" spans="1:36" ht="14.25">
      <c r="A3027" s="41" t="str">
        <f t="shared" si="1422"/>
        <v/>
      </c>
      <c r="B3027" s="150" t="str">
        <f>IF(ISNUMBER(A3027),INDEX('MetaTrader Import'!$H$13:$J$5893,TRUNC(((A3027-$A$39+1)-1)/3)+1,MOD((A3027-$A$39+1)-1,3)+1),"")</f>
        <v/>
      </c>
      <c r="C3027" s="43" t="str">
        <f t="shared" si="1423"/>
        <v/>
      </c>
      <c r="D3027" s="43" t="str">
        <f t="shared" ca="1" si="1413"/>
        <v/>
      </c>
      <c r="E3027" s="43" t="str">
        <f t="shared" si="1424"/>
        <v/>
      </c>
      <c r="F3027" s="43" t="str">
        <f t="shared" si="1425"/>
        <v/>
      </c>
      <c r="G3027" s="43" t="str">
        <f>IF(A3027&lt;&gt;"",IF(A3027&lt;Data!$G$11*0.25,$C$13/$G$32,IF(A3027&gt;Data!$G$11*0.25,$C$13,$C$13*10)),"")</f>
        <v/>
      </c>
      <c r="H3027" s="43" t="str">
        <f>IF(A3027&lt;&gt;"",IF(Data!$G$9="constant",$C$13,IF(Data!$G$9="squeeze",G3027,F3027)),"")</f>
        <v/>
      </c>
      <c r="I3027" s="38" t="str">
        <f ca="1">IF(ISNUMBER(A3027),NORMINV(RAND(),0,IF(AND(Data!$G$9="squeeze",A3027&lt;Data!$G$11*0.25),$H$32,1)*$C$30*$C$13)*($C$14*$C$12),"")</f>
        <v/>
      </c>
      <c r="J3027" s="42" t="str">
        <f ca="1">IFERROR(IF(Data!$C$6="Real",B3027,I3027+J3026+($C$14*$C$12)*(NORMINV(RAND(),$C$15,CHOOSE($G$13,$C$13,F3027,G3027)))),"")</f>
        <v/>
      </c>
      <c r="K3027" s="88" t="str">
        <f>IF(ISNUMBER(A3027), IF($G$16="fixed",$G$17,MIN(H3027*Data!$C$7*$C$16*0.5,$C$17*Data!$C$7))*$C$12,"")</f>
        <v/>
      </c>
      <c r="L3027" s="42" t="str">
        <f t="shared" ca="1" si="1440"/>
        <v/>
      </c>
      <c r="M3027" s="44" t="str">
        <f t="shared" ca="1" si="1441"/>
        <v/>
      </c>
      <c r="N3027" s="44" t="str">
        <f t="shared" ca="1" si="1442"/>
        <v/>
      </c>
      <c r="O3027" s="108" t="str">
        <f t="shared" si="1426"/>
        <v/>
      </c>
      <c r="P3027" s="102" t="str">
        <f t="shared" si="1427"/>
        <v/>
      </c>
      <c r="Q3027" s="102" t="str">
        <f t="shared" si="1428"/>
        <v/>
      </c>
      <c r="R3027" s="120" t="str">
        <f t="shared" si="1429"/>
        <v/>
      </c>
      <c r="S3027" s="54" t="str">
        <f t="shared" si="1430"/>
        <v/>
      </c>
      <c r="T3027" s="5" t="str">
        <f t="shared" si="1431"/>
        <v/>
      </c>
      <c r="U3027" s="152" t="str">
        <f t="shared" si="1414"/>
        <v/>
      </c>
      <c r="V3027" s="152" t="str">
        <f t="shared" si="1415"/>
        <v/>
      </c>
      <c r="W3027" s="153" t="str">
        <f t="shared" si="1416"/>
        <v/>
      </c>
      <c r="X3027" s="153" t="str">
        <f t="shared" si="1417"/>
        <v/>
      </c>
      <c r="Y3027" s="153" t="str">
        <f t="shared" si="1418"/>
        <v/>
      </c>
      <c r="Z3027" s="153" t="str">
        <f t="shared" si="1419"/>
        <v/>
      </c>
      <c r="AA3027" s="152" t="str">
        <f t="shared" si="1420"/>
        <v/>
      </c>
      <c r="AB3027" s="152" t="str">
        <f t="shared" si="1421"/>
        <v/>
      </c>
      <c r="AC3027" s="154" t="str">
        <f t="shared" si="1432"/>
        <v/>
      </c>
      <c r="AD3027" s="154" t="str">
        <f t="shared" si="1433"/>
        <v/>
      </c>
      <c r="AE3027" s="3" t="str">
        <f t="shared" si="1434"/>
        <v/>
      </c>
      <c r="AF3027" s="3" t="str">
        <f t="shared" si="1435"/>
        <v/>
      </c>
      <c r="AG3027" s="3" t="str">
        <f t="shared" si="1436"/>
        <v/>
      </c>
      <c r="AH3027" s="4" t="str">
        <f t="shared" si="1437"/>
        <v/>
      </c>
      <c r="AI3027" s="75" t="str">
        <f t="shared" si="1438"/>
        <v/>
      </c>
      <c r="AJ3027" s="75" t="str">
        <f t="shared" si="1439"/>
        <v/>
      </c>
    </row>
    <row r="3028" spans="1:36" ht="14.25">
      <c r="A3028" s="41" t="str">
        <f t="shared" si="1422"/>
        <v/>
      </c>
      <c r="B3028" s="150" t="str">
        <f>IF(ISNUMBER(A3028),INDEX('MetaTrader Import'!$H$13:$J$5893,TRUNC(((A3028-$A$39+1)-1)/3)+1,MOD((A3028-$A$39+1)-1,3)+1),"")</f>
        <v/>
      </c>
      <c r="C3028" s="43" t="str">
        <f t="shared" si="1423"/>
        <v/>
      </c>
      <c r="D3028" s="43" t="str">
        <f t="shared" ca="1" si="1413"/>
        <v/>
      </c>
      <c r="E3028" s="43" t="str">
        <f t="shared" si="1424"/>
        <v/>
      </c>
      <c r="F3028" s="43" t="str">
        <f t="shared" si="1425"/>
        <v/>
      </c>
      <c r="G3028" s="43" t="str">
        <f>IF(A3028&lt;&gt;"",IF(A3028&lt;Data!$G$11*0.25,$C$13/$G$32,IF(A3028&gt;Data!$G$11*0.25,$C$13,$C$13*10)),"")</f>
        <v/>
      </c>
      <c r="H3028" s="43" t="str">
        <f>IF(A3028&lt;&gt;"",IF(Data!$G$9="constant",$C$13,IF(Data!$G$9="squeeze",G3028,F3028)),"")</f>
        <v/>
      </c>
      <c r="I3028" s="38" t="str">
        <f ca="1">IF(ISNUMBER(A3028),NORMINV(RAND(),0,IF(AND(Data!$G$9="squeeze",A3028&lt;Data!$G$11*0.25),$H$32,1)*$C$30*$C$13)*($C$14*$C$12),"")</f>
        <v/>
      </c>
      <c r="J3028" s="42" t="str">
        <f ca="1">IFERROR(IF(Data!$C$6="Real",B3028,I3028+J3027+($C$14*$C$12)*(NORMINV(RAND(),$C$15,CHOOSE($G$13,$C$13,F3028,G3028)))),"")</f>
        <v/>
      </c>
      <c r="K3028" s="88" t="str">
        <f>IF(ISNUMBER(A3028), IF($G$16="fixed",$G$17,MIN(H3028*Data!$C$7*$C$16*0.5,$C$17*Data!$C$7))*$C$12,"")</f>
        <v/>
      </c>
      <c r="L3028" s="42" t="str">
        <f t="shared" ca="1" si="1440"/>
        <v/>
      </c>
      <c r="M3028" s="44" t="str">
        <f t="shared" ca="1" si="1441"/>
        <v/>
      </c>
      <c r="N3028" s="44" t="str">
        <f t="shared" ca="1" si="1442"/>
        <v/>
      </c>
      <c r="O3028" s="108" t="str">
        <f t="shared" si="1426"/>
        <v/>
      </c>
      <c r="P3028" s="102" t="str">
        <f t="shared" si="1427"/>
        <v/>
      </c>
      <c r="Q3028" s="102" t="str">
        <f t="shared" si="1428"/>
        <v/>
      </c>
      <c r="R3028" s="120" t="str">
        <f t="shared" si="1429"/>
        <v/>
      </c>
      <c r="S3028" s="54" t="str">
        <f t="shared" si="1430"/>
        <v/>
      </c>
      <c r="T3028" s="5" t="str">
        <f t="shared" si="1431"/>
        <v/>
      </c>
      <c r="U3028" s="152" t="str">
        <f t="shared" si="1414"/>
        <v/>
      </c>
      <c r="V3028" s="152" t="str">
        <f t="shared" si="1415"/>
        <v/>
      </c>
      <c r="W3028" s="153" t="str">
        <f t="shared" si="1416"/>
        <v/>
      </c>
      <c r="X3028" s="153" t="str">
        <f t="shared" si="1417"/>
        <v/>
      </c>
      <c r="Y3028" s="153" t="str">
        <f t="shared" si="1418"/>
        <v/>
      </c>
      <c r="Z3028" s="153" t="str">
        <f t="shared" si="1419"/>
        <v/>
      </c>
      <c r="AA3028" s="152" t="str">
        <f t="shared" si="1420"/>
        <v/>
      </c>
      <c r="AB3028" s="152" t="str">
        <f t="shared" si="1421"/>
        <v/>
      </c>
      <c r="AC3028" s="154" t="str">
        <f t="shared" si="1432"/>
        <v/>
      </c>
      <c r="AD3028" s="154" t="str">
        <f t="shared" si="1433"/>
        <v/>
      </c>
      <c r="AE3028" s="3" t="str">
        <f t="shared" si="1434"/>
        <v/>
      </c>
      <c r="AF3028" s="3" t="str">
        <f t="shared" si="1435"/>
        <v/>
      </c>
      <c r="AG3028" s="3" t="str">
        <f t="shared" si="1436"/>
        <v/>
      </c>
      <c r="AH3028" s="4" t="str">
        <f t="shared" si="1437"/>
        <v/>
      </c>
      <c r="AI3028" s="75" t="str">
        <f t="shared" si="1438"/>
        <v/>
      </c>
      <c r="AJ3028" s="75" t="str">
        <f t="shared" si="1439"/>
        <v/>
      </c>
    </row>
    <row r="3029" spans="1:36" ht="14.25">
      <c r="A3029" s="41" t="str">
        <f t="shared" si="1422"/>
        <v/>
      </c>
      <c r="B3029" s="150" t="str">
        <f>IF(ISNUMBER(A3029),INDEX('MetaTrader Import'!$H$13:$J$5893,TRUNC(((A3029-$A$39+1)-1)/3)+1,MOD((A3029-$A$39+1)-1,3)+1),"")</f>
        <v/>
      </c>
      <c r="C3029" s="43" t="str">
        <f t="shared" si="1423"/>
        <v/>
      </c>
      <c r="D3029" s="43" t="str">
        <f t="shared" ca="1" si="1413"/>
        <v/>
      </c>
      <c r="E3029" s="43" t="str">
        <f t="shared" si="1424"/>
        <v/>
      </c>
      <c r="F3029" s="43" t="str">
        <f t="shared" si="1425"/>
        <v/>
      </c>
      <c r="G3029" s="43" t="str">
        <f>IF(A3029&lt;&gt;"",IF(A3029&lt;Data!$G$11*0.25,$C$13/$G$32,IF(A3029&gt;Data!$G$11*0.25,$C$13,$C$13*10)),"")</f>
        <v/>
      </c>
      <c r="H3029" s="43" t="str">
        <f>IF(A3029&lt;&gt;"",IF(Data!$G$9="constant",$C$13,IF(Data!$G$9="squeeze",G3029,F3029)),"")</f>
        <v/>
      </c>
      <c r="I3029" s="38" t="str">
        <f ca="1">IF(ISNUMBER(A3029),NORMINV(RAND(),0,IF(AND(Data!$G$9="squeeze",A3029&lt;Data!$G$11*0.25),$H$32,1)*$C$30*$C$13)*($C$14*$C$12),"")</f>
        <v/>
      </c>
      <c r="J3029" s="42" t="str">
        <f ca="1">IFERROR(IF(Data!$C$6="Real",B3029,I3029+J3028+($C$14*$C$12)*(NORMINV(RAND(),$C$15,CHOOSE($G$13,$C$13,F3029,G3029)))),"")</f>
        <v/>
      </c>
      <c r="K3029" s="88" t="str">
        <f>IF(ISNUMBER(A3029), IF($G$16="fixed",$G$17,MIN(H3029*Data!$C$7*$C$16*0.5,$C$17*Data!$C$7))*$C$12,"")</f>
        <v/>
      </c>
      <c r="L3029" s="42" t="str">
        <f t="shared" ca="1" si="1440"/>
        <v/>
      </c>
      <c r="M3029" s="44" t="str">
        <f t="shared" ca="1" si="1441"/>
        <v/>
      </c>
      <c r="N3029" s="44" t="str">
        <f t="shared" ca="1" si="1442"/>
        <v/>
      </c>
      <c r="O3029" s="108" t="str">
        <f t="shared" si="1426"/>
        <v/>
      </c>
      <c r="P3029" s="102" t="str">
        <f t="shared" si="1427"/>
        <v/>
      </c>
      <c r="Q3029" s="102" t="str">
        <f t="shared" si="1428"/>
        <v/>
      </c>
      <c r="R3029" s="120" t="str">
        <f t="shared" si="1429"/>
        <v/>
      </c>
      <c r="S3029" s="54" t="str">
        <f t="shared" si="1430"/>
        <v/>
      </c>
      <c r="T3029" s="5" t="str">
        <f t="shared" si="1431"/>
        <v/>
      </c>
      <c r="U3029" s="152" t="str">
        <f t="shared" si="1414"/>
        <v/>
      </c>
      <c r="V3029" s="152" t="str">
        <f t="shared" si="1415"/>
        <v/>
      </c>
      <c r="W3029" s="153" t="str">
        <f t="shared" si="1416"/>
        <v/>
      </c>
      <c r="X3029" s="153" t="str">
        <f t="shared" si="1417"/>
        <v/>
      </c>
      <c r="Y3029" s="153" t="str">
        <f t="shared" si="1418"/>
        <v/>
      </c>
      <c r="Z3029" s="153" t="str">
        <f t="shared" si="1419"/>
        <v/>
      </c>
      <c r="AA3029" s="152" t="str">
        <f t="shared" si="1420"/>
        <v/>
      </c>
      <c r="AB3029" s="152" t="str">
        <f t="shared" si="1421"/>
        <v/>
      </c>
      <c r="AC3029" s="154" t="str">
        <f t="shared" si="1432"/>
        <v/>
      </c>
      <c r="AD3029" s="154" t="str">
        <f t="shared" si="1433"/>
        <v/>
      </c>
      <c r="AE3029" s="3" t="str">
        <f t="shared" si="1434"/>
        <v/>
      </c>
      <c r="AF3029" s="3" t="str">
        <f t="shared" si="1435"/>
        <v/>
      </c>
      <c r="AG3029" s="3" t="str">
        <f t="shared" si="1436"/>
        <v/>
      </c>
      <c r="AH3029" s="4" t="str">
        <f t="shared" si="1437"/>
        <v/>
      </c>
      <c r="AI3029" s="75" t="str">
        <f t="shared" si="1438"/>
        <v/>
      </c>
      <c r="AJ3029" s="75" t="str">
        <f t="shared" si="1439"/>
        <v/>
      </c>
    </row>
    <row r="3030" spans="1:36" ht="14.25">
      <c r="A3030" s="41" t="str">
        <f t="shared" si="1422"/>
        <v/>
      </c>
      <c r="B3030" s="150" t="str">
        <f>IF(ISNUMBER(A3030),INDEX('MetaTrader Import'!$H$13:$J$5893,TRUNC(((A3030-$A$39+1)-1)/3)+1,MOD((A3030-$A$39+1)-1,3)+1),"")</f>
        <v/>
      </c>
      <c r="C3030" s="43" t="str">
        <f t="shared" si="1423"/>
        <v/>
      </c>
      <c r="D3030" s="43" t="str">
        <f t="shared" ca="1" si="1413"/>
        <v/>
      </c>
      <c r="E3030" s="43" t="str">
        <f t="shared" si="1424"/>
        <v/>
      </c>
      <c r="F3030" s="43" t="str">
        <f t="shared" si="1425"/>
        <v/>
      </c>
      <c r="G3030" s="43" t="str">
        <f>IF(A3030&lt;&gt;"",IF(A3030&lt;Data!$G$11*0.25,$C$13/$G$32,IF(A3030&gt;Data!$G$11*0.25,$C$13,$C$13*10)),"")</f>
        <v/>
      </c>
      <c r="H3030" s="43" t="str">
        <f>IF(A3030&lt;&gt;"",IF(Data!$G$9="constant",$C$13,IF(Data!$G$9="squeeze",G3030,F3030)),"")</f>
        <v/>
      </c>
      <c r="I3030" s="38" t="str">
        <f ca="1">IF(ISNUMBER(A3030),NORMINV(RAND(),0,IF(AND(Data!$G$9="squeeze",A3030&lt;Data!$G$11*0.25),$H$32,1)*$C$30*$C$13)*($C$14*$C$12),"")</f>
        <v/>
      </c>
      <c r="J3030" s="42" t="str">
        <f ca="1">IFERROR(IF(Data!$C$6="Real",B3030,I3030+J3029+($C$14*$C$12)*(NORMINV(RAND(),$C$15,CHOOSE($G$13,$C$13,F3030,G3030)))),"")</f>
        <v/>
      </c>
      <c r="K3030" s="88" t="str">
        <f>IF(ISNUMBER(A3030), IF($G$16="fixed",$G$17,MIN(H3030*Data!$C$7*$C$16*0.5,$C$17*Data!$C$7))*$C$12,"")</f>
        <v/>
      </c>
      <c r="L3030" s="42" t="str">
        <f t="shared" ca="1" si="1440"/>
        <v/>
      </c>
      <c r="M3030" s="44" t="str">
        <f t="shared" ca="1" si="1441"/>
        <v/>
      </c>
      <c r="N3030" s="44" t="str">
        <f t="shared" ca="1" si="1442"/>
        <v/>
      </c>
      <c r="O3030" s="108" t="str">
        <f t="shared" si="1426"/>
        <v/>
      </c>
      <c r="P3030" s="102" t="str">
        <f t="shared" si="1427"/>
        <v/>
      </c>
      <c r="Q3030" s="102" t="str">
        <f t="shared" si="1428"/>
        <v/>
      </c>
      <c r="R3030" s="120" t="str">
        <f t="shared" si="1429"/>
        <v/>
      </c>
      <c r="S3030" s="54" t="str">
        <f t="shared" si="1430"/>
        <v/>
      </c>
      <c r="T3030" s="5" t="str">
        <f t="shared" si="1431"/>
        <v/>
      </c>
      <c r="U3030" s="152" t="str">
        <f t="shared" si="1414"/>
        <v/>
      </c>
      <c r="V3030" s="152" t="str">
        <f t="shared" si="1415"/>
        <v/>
      </c>
      <c r="W3030" s="153" t="str">
        <f t="shared" si="1416"/>
        <v/>
      </c>
      <c r="X3030" s="153" t="str">
        <f t="shared" si="1417"/>
        <v/>
      </c>
      <c r="Y3030" s="153" t="str">
        <f t="shared" si="1418"/>
        <v/>
      </c>
      <c r="Z3030" s="153" t="str">
        <f t="shared" si="1419"/>
        <v/>
      </c>
      <c r="AA3030" s="152" t="str">
        <f t="shared" si="1420"/>
        <v/>
      </c>
      <c r="AB3030" s="152" t="str">
        <f t="shared" si="1421"/>
        <v/>
      </c>
      <c r="AC3030" s="154" t="str">
        <f t="shared" si="1432"/>
        <v/>
      </c>
      <c r="AD3030" s="154" t="str">
        <f t="shared" si="1433"/>
        <v/>
      </c>
      <c r="AE3030" s="3" t="str">
        <f t="shared" si="1434"/>
        <v/>
      </c>
      <c r="AF3030" s="3" t="str">
        <f t="shared" si="1435"/>
        <v/>
      </c>
      <c r="AG3030" s="3" t="str">
        <f t="shared" si="1436"/>
        <v/>
      </c>
      <c r="AH3030" s="4" t="str">
        <f t="shared" si="1437"/>
        <v/>
      </c>
      <c r="AI3030" s="75" t="str">
        <f t="shared" si="1438"/>
        <v/>
      </c>
      <c r="AJ3030" s="75" t="str">
        <f t="shared" si="1439"/>
        <v/>
      </c>
    </row>
    <row r="3031" spans="1:36" ht="14.25">
      <c r="A3031" s="41" t="str">
        <f t="shared" si="1422"/>
        <v/>
      </c>
      <c r="B3031" s="150" t="str">
        <f>IF(ISNUMBER(A3031),INDEX('MetaTrader Import'!$H$13:$J$5893,TRUNC(((A3031-$A$39+1)-1)/3)+1,MOD((A3031-$A$39+1)-1,3)+1),"")</f>
        <v/>
      </c>
      <c r="C3031" s="43" t="str">
        <f t="shared" si="1423"/>
        <v/>
      </c>
      <c r="D3031" s="43" t="str">
        <f t="shared" ca="1" si="1413"/>
        <v/>
      </c>
      <c r="E3031" s="43" t="str">
        <f t="shared" si="1424"/>
        <v/>
      </c>
      <c r="F3031" s="43" t="str">
        <f t="shared" si="1425"/>
        <v/>
      </c>
      <c r="G3031" s="43" t="str">
        <f>IF(A3031&lt;&gt;"",IF(A3031&lt;Data!$G$11*0.25,$C$13/$G$32,IF(A3031&gt;Data!$G$11*0.25,$C$13,$C$13*10)),"")</f>
        <v/>
      </c>
      <c r="H3031" s="43" t="str">
        <f>IF(A3031&lt;&gt;"",IF(Data!$G$9="constant",$C$13,IF(Data!$G$9="squeeze",G3031,F3031)),"")</f>
        <v/>
      </c>
      <c r="I3031" s="38" t="str">
        <f ca="1">IF(ISNUMBER(A3031),NORMINV(RAND(),0,IF(AND(Data!$G$9="squeeze",A3031&lt;Data!$G$11*0.25),$H$32,1)*$C$30*$C$13)*($C$14*$C$12),"")</f>
        <v/>
      </c>
      <c r="J3031" s="42" t="str">
        <f ca="1">IFERROR(IF(Data!$C$6="Real",B3031,I3031+J3030+($C$14*$C$12)*(NORMINV(RAND(),$C$15,CHOOSE($G$13,$C$13,F3031,G3031)))),"")</f>
        <v/>
      </c>
      <c r="K3031" s="88" t="str">
        <f>IF(ISNUMBER(A3031), IF($G$16="fixed",$G$17,MIN(H3031*Data!$C$7*$C$16*0.5,$C$17*Data!$C$7))*$C$12,"")</f>
        <v/>
      </c>
      <c r="L3031" s="42" t="str">
        <f t="shared" ca="1" si="1440"/>
        <v/>
      </c>
      <c r="M3031" s="44" t="str">
        <f t="shared" ca="1" si="1441"/>
        <v/>
      </c>
      <c r="N3031" s="44" t="str">
        <f t="shared" ca="1" si="1442"/>
        <v/>
      </c>
      <c r="O3031" s="108" t="str">
        <f t="shared" si="1426"/>
        <v/>
      </c>
      <c r="P3031" s="102" t="str">
        <f t="shared" si="1427"/>
        <v/>
      </c>
      <c r="Q3031" s="102" t="str">
        <f t="shared" si="1428"/>
        <v/>
      </c>
      <c r="R3031" s="120" t="str">
        <f t="shared" si="1429"/>
        <v/>
      </c>
      <c r="S3031" s="54" t="str">
        <f t="shared" si="1430"/>
        <v/>
      </c>
      <c r="T3031" s="5" t="str">
        <f t="shared" si="1431"/>
        <v/>
      </c>
      <c r="U3031" s="152" t="str">
        <f t="shared" si="1414"/>
        <v/>
      </c>
      <c r="V3031" s="152" t="str">
        <f t="shared" si="1415"/>
        <v/>
      </c>
      <c r="W3031" s="153" t="str">
        <f t="shared" si="1416"/>
        <v/>
      </c>
      <c r="X3031" s="153" t="str">
        <f t="shared" si="1417"/>
        <v/>
      </c>
      <c r="Y3031" s="153" t="str">
        <f t="shared" si="1418"/>
        <v/>
      </c>
      <c r="Z3031" s="153" t="str">
        <f t="shared" si="1419"/>
        <v/>
      </c>
      <c r="AA3031" s="152" t="str">
        <f t="shared" si="1420"/>
        <v/>
      </c>
      <c r="AB3031" s="152" t="str">
        <f t="shared" si="1421"/>
        <v/>
      </c>
      <c r="AC3031" s="154" t="str">
        <f t="shared" si="1432"/>
        <v/>
      </c>
      <c r="AD3031" s="154" t="str">
        <f t="shared" si="1433"/>
        <v/>
      </c>
      <c r="AE3031" s="3" t="str">
        <f t="shared" si="1434"/>
        <v/>
      </c>
      <c r="AF3031" s="3" t="str">
        <f t="shared" si="1435"/>
        <v/>
      </c>
      <c r="AG3031" s="3" t="str">
        <f t="shared" si="1436"/>
        <v/>
      </c>
      <c r="AH3031" s="4" t="str">
        <f t="shared" si="1437"/>
        <v/>
      </c>
      <c r="AI3031" s="75" t="str">
        <f t="shared" si="1438"/>
        <v/>
      </c>
      <c r="AJ3031" s="75" t="str">
        <f t="shared" si="1439"/>
        <v/>
      </c>
    </row>
    <row r="3032" spans="1:36" ht="14.25">
      <c r="A3032" s="41" t="str">
        <f t="shared" si="1422"/>
        <v/>
      </c>
      <c r="B3032" s="150" t="str">
        <f>IF(ISNUMBER(A3032),INDEX('MetaTrader Import'!$H$13:$J$5893,TRUNC(((A3032-$A$39+1)-1)/3)+1,MOD((A3032-$A$39+1)-1,3)+1),"")</f>
        <v/>
      </c>
      <c r="C3032" s="43" t="str">
        <f t="shared" si="1423"/>
        <v/>
      </c>
      <c r="D3032" s="43" t="str">
        <f t="shared" ca="1" si="1413"/>
        <v/>
      </c>
      <c r="E3032" s="43" t="str">
        <f t="shared" si="1424"/>
        <v/>
      </c>
      <c r="F3032" s="43" t="str">
        <f t="shared" si="1425"/>
        <v/>
      </c>
      <c r="G3032" s="43" t="str">
        <f>IF(A3032&lt;&gt;"",IF(A3032&lt;Data!$G$11*0.25,$C$13/$G$32,IF(A3032&gt;Data!$G$11*0.25,$C$13,$C$13*10)),"")</f>
        <v/>
      </c>
      <c r="H3032" s="43" t="str">
        <f>IF(A3032&lt;&gt;"",IF(Data!$G$9="constant",$C$13,IF(Data!$G$9="squeeze",G3032,F3032)),"")</f>
        <v/>
      </c>
      <c r="I3032" s="38" t="str">
        <f ca="1">IF(ISNUMBER(A3032),NORMINV(RAND(),0,IF(AND(Data!$G$9="squeeze",A3032&lt;Data!$G$11*0.25),$H$32,1)*$C$30*$C$13)*($C$14*$C$12),"")</f>
        <v/>
      </c>
      <c r="J3032" s="42" t="str">
        <f ca="1">IFERROR(IF(Data!$C$6="Real",B3032,I3032+J3031+($C$14*$C$12)*(NORMINV(RAND(),$C$15,CHOOSE($G$13,$C$13,F3032,G3032)))),"")</f>
        <v/>
      </c>
      <c r="K3032" s="88" t="str">
        <f>IF(ISNUMBER(A3032), IF($G$16="fixed",$G$17,MIN(H3032*Data!$C$7*$C$16*0.5,$C$17*Data!$C$7))*$C$12,"")</f>
        <v/>
      </c>
      <c r="L3032" s="42" t="str">
        <f t="shared" ca="1" si="1440"/>
        <v/>
      </c>
      <c r="M3032" s="44" t="str">
        <f t="shared" ca="1" si="1441"/>
        <v/>
      </c>
      <c r="N3032" s="44" t="str">
        <f t="shared" ca="1" si="1442"/>
        <v/>
      </c>
      <c r="O3032" s="108" t="str">
        <f t="shared" si="1426"/>
        <v/>
      </c>
      <c r="P3032" s="102" t="str">
        <f t="shared" si="1427"/>
        <v/>
      </c>
      <c r="Q3032" s="102" t="str">
        <f t="shared" si="1428"/>
        <v/>
      </c>
      <c r="R3032" s="120" t="str">
        <f t="shared" si="1429"/>
        <v/>
      </c>
      <c r="S3032" s="54" t="str">
        <f t="shared" si="1430"/>
        <v/>
      </c>
      <c r="T3032" s="5" t="str">
        <f t="shared" si="1431"/>
        <v/>
      </c>
      <c r="U3032" s="152" t="str">
        <f t="shared" si="1414"/>
        <v/>
      </c>
      <c r="V3032" s="152" t="str">
        <f t="shared" si="1415"/>
        <v/>
      </c>
      <c r="W3032" s="153" t="str">
        <f t="shared" si="1416"/>
        <v/>
      </c>
      <c r="X3032" s="153" t="str">
        <f t="shared" si="1417"/>
        <v/>
      </c>
      <c r="Y3032" s="153" t="str">
        <f t="shared" si="1418"/>
        <v/>
      </c>
      <c r="Z3032" s="153" t="str">
        <f t="shared" si="1419"/>
        <v/>
      </c>
      <c r="AA3032" s="152" t="str">
        <f t="shared" si="1420"/>
        <v/>
      </c>
      <c r="AB3032" s="152" t="str">
        <f t="shared" si="1421"/>
        <v/>
      </c>
      <c r="AC3032" s="154" t="str">
        <f t="shared" si="1432"/>
        <v/>
      </c>
      <c r="AD3032" s="154" t="str">
        <f t="shared" si="1433"/>
        <v/>
      </c>
      <c r="AE3032" s="3" t="str">
        <f t="shared" si="1434"/>
        <v/>
      </c>
      <c r="AF3032" s="3" t="str">
        <f t="shared" si="1435"/>
        <v/>
      </c>
      <c r="AG3032" s="3" t="str">
        <f t="shared" si="1436"/>
        <v/>
      </c>
      <c r="AH3032" s="4" t="str">
        <f t="shared" si="1437"/>
        <v/>
      </c>
      <c r="AI3032" s="75" t="str">
        <f t="shared" si="1438"/>
        <v/>
      </c>
      <c r="AJ3032" s="75" t="str">
        <f t="shared" si="1439"/>
        <v/>
      </c>
    </row>
    <row r="3033" spans="1:36" ht="14.25">
      <c r="A3033" s="41" t="str">
        <f t="shared" si="1422"/>
        <v/>
      </c>
      <c r="B3033" s="150" t="str">
        <f>IF(ISNUMBER(A3033),INDEX('MetaTrader Import'!$H$13:$J$5893,TRUNC(((A3033-$A$39+1)-1)/3)+1,MOD((A3033-$A$39+1)-1,3)+1),"")</f>
        <v/>
      </c>
      <c r="C3033" s="43" t="str">
        <f t="shared" si="1423"/>
        <v/>
      </c>
      <c r="D3033" s="43" t="str">
        <f t="shared" ca="1" si="1413"/>
        <v/>
      </c>
      <c r="E3033" s="43" t="str">
        <f t="shared" si="1424"/>
        <v/>
      </c>
      <c r="F3033" s="43" t="str">
        <f t="shared" si="1425"/>
        <v/>
      </c>
      <c r="G3033" s="43" t="str">
        <f>IF(A3033&lt;&gt;"",IF(A3033&lt;Data!$G$11*0.25,$C$13/$G$32,IF(A3033&gt;Data!$G$11*0.25,$C$13,$C$13*10)),"")</f>
        <v/>
      </c>
      <c r="H3033" s="43" t="str">
        <f>IF(A3033&lt;&gt;"",IF(Data!$G$9="constant",$C$13,IF(Data!$G$9="squeeze",G3033,F3033)),"")</f>
        <v/>
      </c>
      <c r="I3033" s="38" t="str">
        <f ca="1">IF(ISNUMBER(A3033),NORMINV(RAND(),0,IF(AND(Data!$G$9="squeeze",A3033&lt;Data!$G$11*0.25),$H$32,1)*$C$30*$C$13)*($C$14*$C$12),"")</f>
        <v/>
      </c>
      <c r="J3033" s="42" t="str">
        <f ca="1">IFERROR(IF(Data!$C$6="Real",B3033,I3033+J3032+($C$14*$C$12)*(NORMINV(RAND(),$C$15,CHOOSE($G$13,$C$13,F3033,G3033)))),"")</f>
        <v/>
      </c>
      <c r="K3033" s="88" t="str">
        <f>IF(ISNUMBER(A3033), IF($G$16="fixed",$G$17,MIN(H3033*Data!$C$7*$C$16*0.5,$C$17*Data!$C$7))*$C$12,"")</f>
        <v/>
      </c>
      <c r="L3033" s="42" t="str">
        <f t="shared" ca="1" si="1440"/>
        <v/>
      </c>
      <c r="M3033" s="44" t="str">
        <f t="shared" ca="1" si="1441"/>
        <v/>
      </c>
      <c r="N3033" s="44" t="str">
        <f t="shared" ca="1" si="1442"/>
        <v/>
      </c>
      <c r="O3033" s="108" t="str">
        <f t="shared" si="1426"/>
        <v/>
      </c>
      <c r="P3033" s="102" t="str">
        <f t="shared" si="1427"/>
        <v/>
      </c>
      <c r="Q3033" s="102" t="str">
        <f t="shared" si="1428"/>
        <v/>
      </c>
      <c r="R3033" s="120" t="str">
        <f t="shared" si="1429"/>
        <v/>
      </c>
      <c r="S3033" s="54" t="str">
        <f t="shared" si="1430"/>
        <v/>
      </c>
      <c r="T3033" s="5" t="str">
        <f t="shared" si="1431"/>
        <v/>
      </c>
      <c r="U3033" s="152" t="str">
        <f t="shared" si="1414"/>
        <v/>
      </c>
      <c r="V3033" s="152" t="str">
        <f t="shared" si="1415"/>
        <v/>
      </c>
      <c r="W3033" s="153" t="str">
        <f t="shared" si="1416"/>
        <v/>
      </c>
      <c r="X3033" s="153" t="str">
        <f t="shared" si="1417"/>
        <v/>
      </c>
      <c r="Y3033" s="153" t="str">
        <f t="shared" si="1418"/>
        <v/>
      </c>
      <c r="Z3033" s="153" t="str">
        <f t="shared" si="1419"/>
        <v/>
      </c>
      <c r="AA3033" s="152" t="str">
        <f t="shared" si="1420"/>
        <v/>
      </c>
      <c r="AB3033" s="152" t="str">
        <f t="shared" si="1421"/>
        <v/>
      </c>
      <c r="AC3033" s="154" t="str">
        <f t="shared" si="1432"/>
        <v/>
      </c>
      <c r="AD3033" s="154" t="str">
        <f t="shared" si="1433"/>
        <v/>
      </c>
      <c r="AE3033" s="3" t="str">
        <f t="shared" si="1434"/>
        <v/>
      </c>
      <c r="AF3033" s="3" t="str">
        <f t="shared" si="1435"/>
        <v/>
      </c>
      <c r="AG3033" s="3" t="str">
        <f t="shared" si="1436"/>
        <v/>
      </c>
      <c r="AH3033" s="4" t="str">
        <f t="shared" si="1437"/>
        <v/>
      </c>
      <c r="AI3033" s="75" t="str">
        <f t="shared" si="1438"/>
        <v/>
      </c>
      <c r="AJ3033" s="75" t="str">
        <f t="shared" si="1439"/>
        <v/>
      </c>
    </row>
    <row r="3034" spans="1:36" ht="14.25">
      <c r="A3034" s="41" t="str">
        <f t="shared" si="1422"/>
        <v/>
      </c>
      <c r="B3034" s="150" t="str">
        <f>IF(ISNUMBER(A3034),INDEX('MetaTrader Import'!$H$13:$J$5893,TRUNC(((A3034-$A$39+1)-1)/3)+1,MOD((A3034-$A$39+1)-1,3)+1),"")</f>
        <v/>
      </c>
      <c r="C3034" s="43" t="str">
        <f t="shared" si="1423"/>
        <v/>
      </c>
      <c r="D3034" s="43" t="str">
        <f t="shared" ca="1" si="1413"/>
        <v/>
      </c>
      <c r="E3034" s="43" t="str">
        <f t="shared" si="1424"/>
        <v/>
      </c>
      <c r="F3034" s="43" t="str">
        <f t="shared" si="1425"/>
        <v/>
      </c>
      <c r="G3034" s="43" t="str">
        <f>IF(A3034&lt;&gt;"",IF(A3034&lt;Data!$G$11*0.25,$C$13/$G$32,IF(A3034&gt;Data!$G$11*0.25,$C$13,$C$13*10)),"")</f>
        <v/>
      </c>
      <c r="H3034" s="43" t="str">
        <f>IF(A3034&lt;&gt;"",IF(Data!$G$9="constant",$C$13,IF(Data!$G$9="squeeze",G3034,F3034)),"")</f>
        <v/>
      </c>
      <c r="I3034" s="38" t="str">
        <f ca="1">IF(ISNUMBER(A3034),NORMINV(RAND(),0,IF(AND(Data!$G$9="squeeze",A3034&lt;Data!$G$11*0.25),$H$32,1)*$C$30*$C$13)*($C$14*$C$12),"")</f>
        <v/>
      </c>
      <c r="J3034" s="42" t="str">
        <f ca="1">IFERROR(IF(Data!$C$6="Real",B3034,I3034+J3033+($C$14*$C$12)*(NORMINV(RAND(),$C$15,CHOOSE($G$13,$C$13,F3034,G3034)))),"")</f>
        <v/>
      </c>
      <c r="K3034" s="88" t="str">
        <f>IF(ISNUMBER(A3034), IF($G$16="fixed",$G$17,MIN(H3034*Data!$C$7*$C$16*0.5,$C$17*Data!$C$7))*$C$12,"")</f>
        <v/>
      </c>
      <c r="L3034" s="42" t="str">
        <f t="shared" ca="1" si="1440"/>
        <v/>
      </c>
      <c r="M3034" s="44" t="str">
        <f t="shared" ca="1" si="1441"/>
        <v/>
      </c>
      <c r="N3034" s="44" t="str">
        <f t="shared" ca="1" si="1442"/>
        <v/>
      </c>
      <c r="O3034" s="108" t="str">
        <f t="shared" si="1426"/>
        <v/>
      </c>
      <c r="P3034" s="102" t="str">
        <f t="shared" si="1427"/>
        <v/>
      </c>
      <c r="Q3034" s="102" t="str">
        <f t="shared" si="1428"/>
        <v/>
      </c>
      <c r="R3034" s="120" t="str">
        <f t="shared" si="1429"/>
        <v/>
      </c>
      <c r="S3034" s="54" t="str">
        <f t="shared" si="1430"/>
        <v/>
      </c>
      <c r="T3034" s="5" t="str">
        <f t="shared" si="1431"/>
        <v/>
      </c>
      <c r="U3034" s="152" t="str">
        <f t="shared" si="1414"/>
        <v/>
      </c>
      <c r="V3034" s="152" t="str">
        <f t="shared" si="1415"/>
        <v/>
      </c>
      <c r="W3034" s="153" t="str">
        <f t="shared" si="1416"/>
        <v/>
      </c>
      <c r="X3034" s="153" t="str">
        <f t="shared" si="1417"/>
        <v/>
      </c>
      <c r="Y3034" s="153" t="str">
        <f t="shared" si="1418"/>
        <v/>
      </c>
      <c r="Z3034" s="153" t="str">
        <f t="shared" si="1419"/>
        <v/>
      </c>
      <c r="AA3034" s="152" t="str">
        <f t="shared" si="1420"/>
        <v/>
      </c>
      <c r="AB3034" s="152" t="str">
        <f t="shared" si="1421"/>
        <v/>
      </c>
      <c r="AC3034" s="154" t="str">
        <f t="shared" si="1432"/>
        <v/>
      </c>
      <c r="AD3034" s="154" t="str">
        <f t="shared" si="1433"/>
        <v/>
      </c>
      <c r="AE3034" s="3" t="str">
        <f t="shared" si="1434"/>
        <v/>
      </c>
      <c r="AF3034" s="3" t="str">
        <f t="shared" si="1435"/>
        <v/>
      </c>
      <c r="AG3034" s="3" t="str">
        <f t="shared" si="1436"/>
        <v/>
      </c>
      <c r="AH3034" s="4" t="str">
        <f t="shared" si="1437"/>
        <v/>
      </c>
      <c r="AI3034" s="75" t="str">
        <f t="shared" si="1438"/>
        <v/>
      </c>
      <c r="AJ3034" s="75" t="str">
        <f t="shared" si="1439"/>
        <v/>
      </c>
    </row>
    <row r="3035" spans="1:36" ht="14.25">
      <c r="A3035" s="41" t="str">
        <f t="shared" si="1422"/>
        <v/>
      </c>
      <c r="B3035" s="150" t="str">
        <f>IF(ISNUMBER(A3035),INDEX('MetaTrader Import'!$H$13:$J$5893,TRUNC(((A3035-$A$39+1)-1)/3)+1,MOD((A3035-$A$39+1)-1,3)+1),"")</f>
        <v/>
      </c>
      <c r="C3035" s="43" t="str">
        <f t="shared" si="1423"/>
        <v/>
      </c>
      <c r="D3035" s="43" t="str">
        <f t="shared" ca="1" si="1413"/>
        <v/>
      </c>
      <c r="E3035" s="43" t="str">
        <f t="shared" si="1424"/>
        <v/>
      </c>
      <c r="F3035" s="43" t="str">
        <f t="shared" si="1425"/>
        <v/>
      </c>
      <c r="G3035" s="43" t="str">
        <f>IF(A3035&lt;&gt;"",IF(A3035&lt;Data!$G$11*0.25,$C$13/$G$32,IF(A3035&gt;Data!$G$11*0.25,$C$13,$C$13*10)),"")</f>
        <v/>
      </c>
      <c r="H3035" s="43" t="str">
        <f>IF(A3035&lt;&gt;"",IF(Data!$G$9="constant",$C$13,IF(Data!$G$9="squeeze",G3035,F3035)),"")</f>
        <v/>
      </c>
      <c r="I3035" s="38" t="str">
        <f ca="1">IF(ISNUMBER(A3035),NORMINV(RAND(),0,IF(AND(Data!$G$9="squeeze",A3035&lt;Data!$G$11*0.25),$H$32,1)*$C$30*$C$13)*($C$14*$C$12),"")</f>
        <v/>
      </c>
      <c r="J3035" s="42" t="str">
        <f ca="1">IFERROR(IF(Data!$C$6="Real",B3035,I3035+J3034+($C$14*$C$12)*(NORMINV(RAND(),$C$15,CHOOSE($G$13,$C$13,F3035,G3035)))),"")</f>
        <v/>
      </c>
      <c r="K3035" s="88" t="str">
        <f>IF(ISNUMBER(A3035), IF($G$16="fixed",$G$17,MIN(H3035*Data!$C$7*$C$16*0.5,$C$17*Data!$C$7))*$C$12,"")</f>
        <v/>
      </c>
      <c r="L3035" s="42" t="str">
        <f t="shared" ca="1" si="1440"/>
        <v/>
      </c>
      <c r="M3035" s="44" t="str">
        <f t="shared" ca="1" si="1441"/>
        <v/>
      </c>
      <c r="N3035" s="44" t="str">
        <f t="shared" ca="1" si="1442"/>
        <v/>
      </c>
      <c r="O3035" s="108" t="str">
        <f t="shared" si="1426"/>
        <v/>
      </c>
      <c r="P3035" s="102" t="str">
        <f t="shared" si="1427"/>
        <v/>
      </c>
      <c r="Q3035" s="102" t="str">
        <f t="shared" si="1428"/>
        <v/>
      </c>
      <c r="R3035" s="120" t="str">
        <f t="shared" si="1429"/>
        <v/>
      </c>
      <c r="S3035" s="54" t="str">
        <f t="shared" si="1430"/>
        <v/>
      </c>
      <c r="T3035" s="5" t="str">
        <f t="shared" si="1431"/>
        <v/>
      </c>
      <c r="U3035" s="152" t="str">
        <f t="shared" si="1414"/>
        <v/>
      </c>
      <c r="V3035" s="152" t="str">
        <f t="shared" si="1415"/>
        <v/>
      </c>
      <c r="W3035" s="153" t="str">
        <f t="shared" si="1416"/>
        <v/>
      </c>
      <c r="X3035" s="153" t="str">
        <f t="shared" si="1417"/>
        <v/>
      </c>
      <c r="Y3035" s="153" t="str">
        <f t="shared" si="1418"/>
        <v/>
      </c>
      <c r="Z3035" s="153" t="str">
        <f t="shared" si="1419"/>
        <v/>
      </c>
      <c r="AA3035" s="152" t="str">
        <f t="shared" si="1420"/>
        <v/>
      </c>
      <c r="AB3035" s="152" t="str">
        <f t="shared" si="1421"/>
        <v/>
      </c>
      <c r="AC3035" s="154" t="str">
        <f t="shared" si="1432"/>
        <v/>
      </c>
      <c r="AD3035" s="154" t="str">
        <f t="shared" si="1433"/>
        <v/>
      </c>
      <c r="AE3035" s="3" t="str">
        <f t="shared" si="1434"/>
        <v/>
      </c>
      <c r="AF3035" s="3" t="str">
        <f t="shared" si="1435"/>
        <v/>
      </c>
      <c r="AG3035" s="3" t="str">
        <f t="shared" si="1436"/>
        <v/>
      </c>
      <c r="AH3035" s="4" t="str">
        <f t="shared" si="1437"/>
        <v/>
      </c>
      <c r="AI3035" s="75" t="str">
        <f t="shared" si="1438"/>
        <v/>
      </c>
      <c r="AJ3035" s="75" t="str">
        <f t="shared" si="1439"/>
        <v/>
      </c>
    </row>
    <row r="3036" spans="1:36" ht="14.25">
      <c r="A3036" s="41" t="str">
        <f t="shared" si="1422"/>
        <v/>
      </c>
      <c r="B3036" s="150" t="str">
        <f>IF(ISNUMBER(A3036),INDEX('MetaTrader Import'!$H$13:$J$5893,TRUNC(((A3036-$A$39+1)-1)/3)+1,MOD((A3036-$A$39+1)-1,3)+1),"")</f>
        <v/>
      </c>
      <c r="C3036" s="43" t="str">
        <f t="shared" si="1423"/>
        <v/>
      </c>
      <c r="D3036" s="43" t="str">
        <f t="shared" ca="1" si="1413"/>
        <v/>
      </c>
      <c r="E3036" s="43" t="str">
        <f t="shared" si="1424"/>
        <v/>
      </c>
      <c r="F3036" s="43" t="str">
        <f t="shared" si="1425"/>
        <v/>
      </c>
      <c r="G3036" s="43" t="str">
        <f>IF(A3036&lt;&gt;"",IF(A3036&lt;Data!$G$11*0.25,$C$13/$G$32,IF(A3036&gt;Data!$G$11*0.25,$C$13,$C$13*10)),"")</f>
        <v/>
      </c>
      <c r="H3036" s="43" t="str">
        <f>IF(A3036&lt;&gt;"",IF(Data!$G$9="constant",$C$13,IF(Data!$G$9="squeeze",G3036,F3036)),"")</f>
        <v/>
      </c>
      <c r="I3036" s="38" t="str">
        <f ca="1">IF(ISNUMBER(A3036),NORMINV(RAND(),0,IF(AND(Data!$G$9="squeeze",A3036&lt;Data!$G$11*0.25),$H$32,1)*$C$30*$C$13)*($C$14*$C$12),"")</f>
        <v/>
      </c>
      <c r="J3036" s="42" t="str">
        <f ca="1">IFERROR(IF(Data!$C$6="Real",B3036,I3036+J3035+($C$14*$C$12)*(NORMINV(RAND(),$C$15,CHOOSE($G$13,$C$13,F3036,G3036)))),"")</f>
        <v/>
      </c>
      <c r="K3036" s="88" t="str">
        <f>IF(ISNUMBER(A3036), IF($G$16="fixed",$G$17,MIN(H3036*Data!$C$7*$C$16*0.5,$C$17*Data!$C$7))*$C$12,"")</f>
        <v/>
      </c>
      <c r="L3036" s="42" t="str">
        <f t="shared" ca="1" si="1440"/>
        <v/>
      </c>
      <c r="M3036" s="44" t="str">
        <f t="shared" ca="1" si="1441"/>
        <v/>
      </c>
      <c r="N3036" s="44" t="str">
        <f t="shared" ca="1" si="1442"/>
        <v/>
      </c>
      <c r="O3036" s="108" t="str">
        <f t="shared" si="1426"/>
        <v/>
      </c>
      <c r="P3036" s="102" t="str">
        <f t="shared" si="1427"/>
        <v/>
      </c>
      <c r="Q3036" s="102" t="str">
        <f t="shared" si="1428"/>
        <v/>
      </c>
      <c r="R3036" s="120" t="str">
        <f t="shared" si="1429"/>
        <v/>
      </c>
      <c r="S3036" s="54" t="str">
        <f t="shared" si="1430"/>
        <v/>
      </c>
      <c r="T3036" s="5" t="str">
        <f t="shared" si="1431"/>
        <v/>
      </c>
      <c r="U3036" s="152" t="str">
        <f t="shared" si="1414"/>
        <v/>
      </c>
      <c r="V3036" s="152" t="str">
        <f t="shared" si="1415"/>
        <v/>
      </c>
      <c r="W3036" s="153" t="str">
        <f t="shared" si="1416"/>
        <v/>
      </c>
      <c r="X3036" s="153" t="str">
        <f t="shared" si="1417"/>
        <v/>
      </c>
      <c r="Y3036" s="153" t="str">
        <f t="shared" si="1418"/>
        <v/>
      </c>
      <c r="Z3036" s="153" t="str">
        <f t="shared" si="1419"/>
        <v/>
      </c>
      <c r="AA3036" s="152" t="str">
        <f t="shared" si="1420"/>
        <v/>
      </c>
      <c r="AB3036" s="152" t="str">
        <f t="shared" si="1421"/>
        <v/>
      </c>
      <c r="AC3036" s="154" t="str">
        <f t="shared" si="1432"/>
        <v/>
      </c>
      <c r="AD3036" s="154" t="str">
        <f t="shared" si="1433"/>
        <v/>
      </c>
      <c r="AE3036" s="3" t="str">
        <f t="shared" si="1434"/>
        <v/>
      </c>
      <c r="AF3036" s="3" t="str">
        <f t="shared" si="1435"/>
        <v/>
      </c>
      <c r="AG3036" s="3" t="str">
        <f t="shared" si="1436"/>
        <v/>
      </c>
      <c r="AH3036" s="4" t="str">
        <f t="shared" si="1437"/>
        <v/>
      </c>
      <c r="AI3036" s="75" t="str">
        <f t="shared" si="1438"/>
        <v/>
      </c>
      <c r="AJ3036" s="75" t="str">
        <f t="shared" si="1439"/>
        <v/>
      </c>
    </row>
    <row r="3037" spans="1:36" ht="14.25">
      <c r="A3037" s="41" t="str">
        <f t="shared" si="1422"/>
        <v/>
      </c>
      <c r="B3037" s="150" t="str">
        <f>IF(ISNUMBER(A3037),INDEX('MetaTrader Import'!$H$13:$J$5893,TRUNC(((A3037-$A$39+1)-1)/3)+1,MOD((A3037-$A$39+1)-1,3)+1),"")</f>
        <v/>
      </c>
      <c r="C3037" s="43" t="str">
        <f t="shared" si="1423"/>
        <v/>
      </c>
      <c r="D3037" s="43" t="str">
        <f t="shared" ca="1" si="1413"/>
        <v/>
      </c>
      <c r="E3037" s="43" t="str">
        <f t="shared" si="1424"/>
        <v/>
      </c>
      <c r="F3037" s="43" t="str">
        <f t="shared" si="1425"/>
        <v/>
      </c>
      <c r="G3037" s="43" t="str">
        <f>IF(A3037&lt;&gt;"",IF(A3037&lt;Data!$G$11*0.25,$C$13/$G$32,IF(A3037&gt;Data!$G$11*0.25,$C$13,$C$13*10)),"")</f>
        <v/>
      </c>
      <c r="H3037" s="43" t="str">
        <f>IF(A3037&lt;&gt;"",IF(Data!$G$9="constant",$C$13,IF(Data!$G$9="squeeze",G3037,F3037)),"")</f>
        <v/>
      </c>
      <c r="I3037" s="38" t="str">
        <f ca="1">IF(ISNUMBER(A3037),NORMINV(RAND(),0,IF(AND(Data!$G$9="squeeze",A3037&lt;Data!$G$11*0.25),$H$32,1)*$C$30*$C$13)*($C$14*$C$12),"")</f>
        <v/>
      </c>
      <c r="J3037" s="42" t="str">
        <f ca="1">IFERROR(IF(Data!$C$6="Real",B3037,I3037+J3036+($C$14*$C$12)*(NORMINV(RAND(),$C$15,CHOOSE($G$13,$C$13,F3037,G3037)))),"")</f>
        <v/>
      </c>
      <c r="K3037" s="88" t="str">
        <f>IF(ISNUMBER(A3037), IF($G$16="fixed",$G$17,MIN(H3037*Data!$C$7*$C$16*0.5,$C$17*Data!$C$7))*$C$12,"")</f>
        <v/>
      </c>
      <c r="L3037" s="42" t="str">
        <f t="shared" ca="1" si="1440"/>
        <v/>
      </c>
      <c r="M3037" s="44" t="str">
        <f t="shared" ca="1" si="1441"/>
        <v/>
      </c>
      <c r="N3037" s="44" t="str">
        <f t="shared" ca="1" si="1442"/>
        <v/>
      </c>
      <c r="O3037" s="108" t="str">
        <f t="shared" si="1426"/>
        <v/>
      </c>
      <c r="P3037" s="102" t="str">
        <f t="shared" si="1427"/>
        <v/>
      </c>
      <c r="Q3037" s="102" t="str">
        <f t="shared" si="1428"/>
        <v/>
      </c>
      <c r="R3037" s="120" t="str">
        <f t="shared" si="1429"/>
        <v/>
      </c>
      <c r="S3037" s="54" t="str">
        <f t="shared" si="1430"/>
        <v/>
      </c>
      <c r="T3037" s="5" t="str">
        <f t="shared" si="1431"/>
        <v/>
      </c>
      <c r="U3037" s="152" t="str">
        <f t="shared" si="1414"/>
        <v/>
      </c>
      <c r="V3037" s="152" t="str">
        <f t="shared" si="1415"/>
        <v/>
      </c>
      <c r="W3037" s="153" t="str">
        <f t="shared" si="1416"/>
        <v/>
      </c>
      <c r="X3037" s="153" t="str">
        <f t="shared" si="1417"/>
        <v/>
      </c>
      <c r="Y3037" s="153" t="str">
        <f t="shared" si="1418"/>
        <v/>
      </c>
      <c r="Z3037" s="153" t="str">
        <f t="shared" si="1419"/>
        <v/>
      </c>
      <c r="AA3037" s="152" t="str">
        <f t="shared" si="1420"/>
        <v/>
      </c>
      <c r="AB3037" s="152" t="str">
        <f t="shared" si="1421"/>
        <v/>
      </c>
      <c r="AC3037" s="154" t="str">
        <f t="shared" si="1432"/>
        <v/>
      </c>
      <c r="AD3037" s="154" t="str">
        <f t="shared" si="1433"/>
        <v/>
      </c>
      <c r="AE3037" s="3" t="str">
        <f t="shared" si="1434"/>
        <v/>
      </c>
      <c r="AF3037" s="3" t="str">
        <f t="shared" si="1435"/>
        <v/>
      </c>
      <c r="AG3037" s="3" t="str">
        <f t="shared" si="1436"/>
        <v/>
      </c>
      <c r="AH3037" s="4" t="str">
        <f t="shared" si="1437"/>
        <v/>
      </c>
      <c r="AI3037" s="75" t="str">
        <f t="shared" si="1438"/>
        <v/>
      </c>
      <c r="AJ3037" s="75" t="str">
        <f t="shared" si="1439"/>
        <v/>
      </c>
    </row>
    <row r="3038" spans="1:36" ht="14.25">
      <c r="A3038" s="41" t="str">
        <f t="shared" si="1422"/>
        <v/>
      </c>
      <c r="B3038" s="150" t="str">
        <f>IF(ISNUMBER(A3038),INDEX('MetaTrader Import'!$H$13:$J$5893,TRUNC(((A3038-$A$39+1)-1)/3)+1,MOD((A3038-$A$39+1)-1,3)+1),"")</f>
        <v/>
      </c>
      <c r="C3038" s="43" t="str">
        <f t="shared" si="1423"/>
        <v/>
      </c>
      <c r="D3038" s="43" t="str">
        <f t="shared" ca="1" si="1413"/>
        <v/>
      </c>
      <c r="E3038" s="43" t="str">
        <f t="shared" si="1424"/>
        <v/>
      </c>
      <c r="F3038" s="43" t="str">
        <f t="shared" si="1425"/>
        <v/>
      </c>
      <c r="G3038" s="43" t="str">
        <f>IF(A3038&lt;&gt;"",IF(A3038&lt;Data!$G$11*0.25,$C$13/$G$32,IF(A3038&gt;Data!$G$11*0.25,$C$13,$C$13*10)),"")</f>
        <v/>
      </c>
      <c r="H3038" s="43" t="str">
        <f>IF(A3038&lt;&gt;"",IF(Data!$G$9="constant",$C$13,IF(Data!$G$9="squeeze",G3038,F3038)),"")</f>
        <v/>
      </c>
      <c r="I3038" s="38" t="str">
        <f ca="1">IF(ISNUMBER(A3038),NORMINV(RAND(),0,IF(AND(Data!$G$9="squeeze",A3038&lt;Data!$G$11*0.25),$H$32,1)*$C$30*$C$13)*($C$14*$C$12),"")</f>
        <v/>
      </c>
      <c r="J3038" s="42" t="str">
        <f ca="1">IFERROR(IF(Data!$C$6="Real",B3038,I3038+J3037+($C$14*$C$12)*(NORMINV(RAND(),$C$15,CHOOSE($G$13,$C$13,F3038,G3038)))),"")</f>
        <v/>
      </c>
      <c r="K3038" s="88" t="str">
        <f>IF(ISNUMBER(A3038), IF($G$16="fixed",$G$17,MIN(H3038*Data!$C$7*$C$16*0.5,$C$17*Data!$C$7))*$C$12,"")</f>
        <v/>
      </c>
      <c r="L3038" s="42" t="str">
        <f t="shared" ca="1" si="1440"/>
        <v/>
      </c>
      <c r="M3038" s="44" t="str">
        <f t="shared" ca="1" si="1441"/>
        <v/>
      </c>
      <c r="N3038" s="44" t="str">
        <f t="shared" ca="1" si="1442"/>
        <v/>
      </c>
      <c r="O3038" s="108" t="str">
        <f t="shared" si="1426"/>
        <v/>
      </c>
      <c r="P3038" s="102" t="str">
        <f t="shared" si="1427"/>
        <v/>
      </c>
      <c r="Q3038" s="102" t="str">
        <f t="shared" si="1428"/>
        <v/>
      </c>
      <c r="R3038" s="120" t="str">
        <f t="shared" si="1429"/>
        <v/>
      </c>
      <c r="S3038" s="54" t="str">
        <f t="shared" si="1430"/>
        <v/>
      </c>
      <c r="T3038" s="5" t="str">
        <f t="shared" si="1431"/>
        <v/>
      </c>
      <c r="U3038" s="152" t="str">
        <f t="shared" si="1414"/>
        <v/>
      </c>
      <c r="V3038" s="152" t="str">
        <f t="shared" si="1415"/>
        <v/>
      </c>
      <c r="W3038" s="153" t="str">
        <f t="shared" si="1416"/>
        <v/>
      </c>
      <c r="X3038" s="153" t="str">
        <f t="shared" si="1417"/>
        <v/>
      </c>
      <c r="Y3038" s="153" t="str">
        <f t="shared" si="1418"/>
        <v/>
      </c>
      <c r="Z3038" s="153" t="str">
        <f t="shared" si="1419"/>
        <v/>
      </c>
      <c r="AA3038" s="152" t="str">
        <f t="shared" si="1420"/>
        <v/>
      </c>
      <c r="AB3038" s="152" t="str">
        <f t="shared" si="1421"/>
        <v/>
      </c>
      <c r="AC3038" s="154" t="str">
        <f t="shared" si="1432"/>
        <v/>
      </c>
      <c r="AD3038" s="154" t="str">
        <f t="shared" si="1433"/>
        <v/>
      </c>
      <c r="AE3038" s="3" t="str">
        <f t="shared" si="1434"/>
        <v/>
      </c>
      <c r="AF3038" s="3" t="str">
        <f t="shared" si="1435"/>
        <v/>
      </c>
      <c r="AG3038" s="3" t="str">
        <f t="shared" si="1436"/>
        <v/>
      </c>
      <c r="AH3038" s="4" t="str">
        <f t="shared" si="1437"/>
        <v/>
      </c>
      <c r="AI3038" s="75" t="str">
        <f t="shared" si="1438"/>
        <v/>
      </c>
      <c r="AJ3038" s="75" t="str">
        <f t="shared" si="1439"/>
        <v/>
      </c>
    </row>
    <row r="3039" spans="1:36" ht="14.25">
      <c r="A3039" s="41" t="str">
        <f t="shared" si="1422"/>
        <v/>
      </c>
      <c r="B3039" s="150" t="str">
        <f>IF(ISNUMBER(A3039),INDEX('MetaTrader Import'!$H$13:$J$5893,TRUNC(((A3039-$A$39+1)-1)/3)+1,MOD((A3039-$A$39+1)-1,3)+1),"")</f>
        <v/>
      </c>
      <c r="C3039" s="43" t="str">
        <f t="shared" si="1423"/>
        <v/>
      </c>
      <c r="D3039" s="43" t="str">
        <f t="shared" ca="1" si="1413"/>
        <v/>
      </c>
      <c r="E3039" s="43" t="str">
        <f t="shared" si="1424"/>
        <v/>
      </c>
      <c r="F3039" s="43" t="str">
        <f t="shared" si="1425"/>
        <v/>
      </c>
      <c r="G3039" s="43" t="str">
        <f>IF(A3039&lt;&gt;"",IF(A3039&lt;Data!$G$11*0.25,$C$13/$G$32,IF(A3039&gt;Data!$G$11*0.25,$C$13,$C$13*10)),"")</f>
        <v/>
      </c>
      <c r="H3039" s="43" t="str">
        <f>IF(A3039&lt;&gt;"",IF(Data!$G$9="constant",$C$13,IF(Data!$G$9="squeeze",G3039,F3039)),"")</f>
        <v/>
      </c>
      <c r="I3039" s="38" t="str">
        <f ca="1">IF(ISNUMBER(A3039),NORMINV(RAND(),0,IF(AND(Data!$G$9="squeeze",A3039&lt;Data!$G$11*0.25),$H$32,1)*$C$30*$C$13)*($C$14*$C$12),"")</f>
        <v/>
      </c>
      <c r="J3039" s="42" t="str">
        <f ca="1">IFERROR(IF(Data!$C$6="Real",B3039,I3039+J3038+($C$14*$C$12)*(NORMINV(RAND(),$C$15,CHOOSE($G$13,$C$13,F3039,G3039)))),"")</f>
        <v/>
      </c>
      <c r="K3039" s="88" t="str">
        <f>IF(ISNUMBER(A3039), IF($G$16="fixed",$G$17,MIN(H3039*Data!$C$7*$C$16*0.5,$C$17*Data!$C$7))*$C$12,"")</f>
        <v/>
      </c>
      <c r="L3039" s="42" t="str">
        <f t="shared" ca="1" si="1440"/>
        <v/>
      </c>
      <c r="M3039" s="44" t="str">
        <f t="shared" ca="1" si="1441"/>
        <v/>
      </c>
      <c r="N3039" s="44" t="str">
        <f t="shared" ca="1" si="1442"/>
        <v/>
      </c>
      <c r="O3039" s="108" t="str">
        <f t="shared" si="1426"/>
        <v/>
      </c>
      <c r="P3039" s="102" t="str">
        <f t="shared" si="1427"/>
        <v/>
      </c>
      <c r="Q3039" s="102" t="str">
        <f t="shared" si="1428"/>
        <v/>
      </c>
      <c r="R3039" s="120" t="str">
        <f t="shared" si="1429"/>
        <v/>
      </c>
      <c r="S3039" s="54" t="str">
        <f t="shared" si="1430"/>
        <v/>
      </c>
      <c r="T3039" s="5" t="str">
        <f t="shared" si="1431"/>
        <v/>
      </c>
      <c r="U3039" s="152" t="str">
        <f t="shared" si="1414"/>
        <v/>
      </c>
      <c r="V3039" s="152" t="str">
        <f t="shared" si="1415"/>
        <v/>
      </c>
      <c r="W3039" s="153" t="str">
        <f t="shared" si="1416"/>
        <v/>
      </c>
      <c r="X3039" s="153" t="str">
        <f t="shared" si="1417"/>
        <v/>
      </c>
      <c r="Y3039" s="153" t="str">
        <f t="shared" si="1418"/>
        <v/>
      </c>
      <c r="Z3039" s="153" t="str">
        <f t="shared" si="1419"/>
        <v/>
      </c>
      <c r="AA3039" s="152" t="str">
        <f t="shared" si="1420"/>
        <v/>
      </c>
      <c r="AB3039" s="152" t="str">
        <f t="shared" si="1421"/>
        <v/>
      </c>
      <c r="AC3039" s="154" t="str">
        <f t="shared" si="1432"/>
        <v/>
      </c>
      <c r="AD3039" s="154" t="str">
        <f t="shared" si="1433"/>
        <v/>
      </c>
      <c r="AE3039" s="3" t="str">
        <f t="shared" si="1434"/>
        <v/>
      </c>
      <c r="AF3039" s="3" t="str">
        <f t="shared" si="1435"/>
        <v/>
      </c>
      <c r="AG3039" s="3" t="str">
        <f t="shared" si="1436"/>
        <v/>
      </c>
      <c r="AH3039" s="4" t="str">
        <f t="shared" si="1437"/>
        <v/>
      </c>
      <c r="AI3039" s="75" t="str">
        <f t="shared" si="1438"/>
        <v/>
      </c>
      <c r="AJ3039" s="75" t="str">
        <f t="shared" si="1439"/>
        <v/>
      </c>
    </row>
    <row r="3040" spans="1:36" ht="14.25">
      <c r="A3040" s="41" t="str">
        <f t="shared" si="1422"/>
        <v/>
      </c>
      <c r="B3040" s="150" t="str">
        <f>IF(ISNUMBER(A3040),INDEX('MetaTrader Import'!$H$13:$J$5893,TRUNC(((A3040-$A$39+1)-1)/3)+1,MOD((A3040-$A$39+1)-1,3)+1),"")</f>
        <v/>
      </c>
      <c r="C3040" s="43" t="str">
        <f t="shared" si="1423"/>
        <v/>
      </c>
      <c r="D3040" s="43" t="str">
        <f t="shared" ca="1" si="1413"/>
        <v/>
      </c>
      <c r="E3040" s="43" t="str">
        <f t="shared" si="1424"/>
        <v/>
      </c>
      <c r="F3040" s="43" t="str">
        <f t="shared" si="1425"/>
        <v/>
      </c>
      <c r="G3040" s="43" t="str">
        <f>IF(A3040&lt;&gt;"",IF(A3040&lt;Data!$G$11*0.25,$C$13/$G$32,IF(A3040&gt;Data!$G$11*0.25,$C$13,$C$13*10)),"")</f>
        <v/>
      </c>
      <c r="H3040" s="43" t="str">
        <f>IF(A3040&lt;&gt;"",IF(Data!$G$9="constant",$C$13,IF(Data!$G$9="squeeze",G3040,F3040)),"")</f>
        <v/>
      </c>
      <c r="I3040" s="38" t="str">
        <f ca="1">IF(ISNUMBER(A3040),NORMINV(RAND(),0,IF(AND(Data!$G$9="squeeze",A3040&lt;Data!$G$11*0.25),$H$32,1)*$C$30*$C$13)*($C$14*$C$12),"")</f>
        <v/>
      </c>
      <c r="J3040" s="42" t="str">
        <f ca="1">IFERROR(IF(Data!$C$6="Real",B3040,I3040+J3039+($C$14*$C$12)*(NORMINV(RAND(),$C$15,CHOOSE($G$13,$C$13,F3040,G3040)))),"")</f>
        <v/>
      </c>
      <c r="K3040" s="88" t="str">
        <f>IF(ISNUMBER(A3040), IF($G$16="fixed",$G$17,MIN(H3040*Data!$C$7*$C$16*0.5,$C$17*Data!$C$7))*$C$12,"")</f>
        <v/>
      </c>
      <c r="L3040" s="42" t="str">
        <f t="shared" ca="1" si="1440"/>
        <v/>
      </c>
      <c r="M3040" s="44" t="str">
        <f t="shared" ca="1" si="1441"/>
        <v/>
      </c>
      <c r="N3040" s="44" t="str">
        <f t="shared" ca="1" si="1442"/>
        <v/>
      </c>
      <c r="O3040" s="108" t="str">
        <f t="shared" si="1426"/>
        <v/>
      </c>
      <c r="P3040" s="102" t="str">
        <f t="shared" si="1427"/>
        <v/>
      </c>
      <c r="Q3040" s="102" t="str">
        <f t="shared" si="1428"/>
        <v/>
      </c>
      <c r="R3040" s="120" t="str">
        <f t="shared" si="1429"/>
        <v/>
      </c>
      <c r="S3040" s="54" t="str">
        <f t="shared" si="1430"/>
        <v/>
      </c>
      <c r="T3040" s="5" t="str">
        <f t="shared" si="1431"/>
        <v/>
      </c>
      <c r="U3040" s="152" t="str">
        <f t="shared" si="1414"/>
        <v/>
      </c>
      <c r="V3040" s="152" t="str">
        <f t="shared" si="1415"/>
        <v/>
      </c>
      <c r="W3040" s="153" t="str">
        <f t="shared" si="1416"/>
        <v/>
      </c>
      <c r="X3040" s="153" t="str">
        <f t="shared" si="1417"/>
        <v/>
      </c>
      <c r="Y3040" s="153" t="str">
        <f t="shared" si="1418"/>
        <v/>
      </c>
      <c r="Z3040" s="153" t="str">
        <f t="shared" si="1419"/>
        <v/>
      </c>
      <c r="AA3040" s="152" t="str">
        <f t="shared" si="1420"/>
        <v/>
      </c>
      <c r="AB3040" s="152" t="str">
        <f t="shared" si="1421"/>
        <v/>
      </c>
      <c r="AC3040" s="154" t="str">
        <f t="shared" si="1432"/>
        <v/>
      </c>
      <c r="AD3040" s="154" t="str">
        <f t="shared" si="1433"/>
        <v/>
      </c>
      <c r="AE3040" s="3" t="str">
        <f t="shared" si="1434"/>
        <v/>
      </c>
      <c r="AF3040" s="3" t="str">
        <f t="shared" si="1435"/>
        <v/>
      </c>
      <c r="AG3040" s="3" t="str">
        <f t="shared" si="1436"/>
        <v/>
      </c>
      <c r="AH3040" s="4" t="str">
        <f t="shared" si="1437"/>
        <v/>
      </c>
      <c r="AI3040" s="75" t="str">
        <f t="shared" si="1438"/>
        <v/>
      </c>
      <c r="AJ3040" s="75" t="str">
        <f t="shared" si="1439"/>
        <v/>
      </c>
    </row>
    <row r="3041" spans="1:36" ht="14.25">
      <c r="A3041" s="41" t="str">
        <f t="shared" si="1422"/>
        <v/>
      </c>
      <c r="B3041" s="150" t="str">
        <f>IF(ISNUMBER(A3041),INDEX('MetaTrader Import'!$H$13:$J$5893,TRUNC(((A3041-$A$39+1)-1)/3)+1,MOD((A3041-$A$39+1)-1,3)+1),"")</f>
        <v/>
      </c>
      <c r="C3041" s="43" t="str">
        <f t="shared" si="1423"/>
        <v/>
      </c>
      <c r="D3041" s="43" t="str">
        <f t="shared" ca="1" si="1413"/>
        <v/>
      </c>
      <c r="E3041" s="43" t="str">
        <f t="shared" si="1424"/>
        <v/>
      </c>
      <c r="F3041" s="43" t="str">
        <f t="shared" si="1425"/>
        <v/>
      </c>
      <c r="G3041" s="43" t="str">
        <f>IF(A3041&lt;&gt;"",IF(A3041&lt;Data!$G$11*0.25,$C$13/$G$32,IF(A3041&gt;Data!$G$11*0.25,$C$13,$C$13*10)),"")</f>
        <v/>
      </c>
      <c r="H3041" s="43" t="str">
        <f>IF(A3041&lt;&gt;"",IF(Data!$G$9="constant",$C$13,IF(Data!$G$9="squeeze",G3041,F3041)),"")</f>
        <v/>
      </c>
      <c r="I3041" s="38" t="str">
        <f ca="1">IF(ISNUMBER(A3041),NORMINV(RAND(),0,IF(AND(Data!$G$9="squeeze",A3041&lt;Data!$G$11*0.25),$H$32,1)*$C$30*$C$13)*($C$14*$C$12),"")</f>
        <v/>
      </c>
      <c r="J3041" s="42" t="str">
        <f ca="1">IFERROR(IF(Data!$C$6="Real",B3041,I3041+J3040+($C$14*$C$12)*(NORMINV(RAND(),$C$15,CHOOSE($G$13,$C$13,F3041,G3041)))),"")</f>
        <v/>
      </c>
      <c r="K3041" s="88" t="str">
        <f>IF(ISNUMBER(A3041), IF($G$16="fixed",$G$17,MIN(H3041*Data!$C$7*$C$16*0.5,$C$17*Data!$C$7))*$C$12,"")</f>
        <v/>
      </c>
      <c r="L3041" s="42" t="str">
        <f t="shared" ca="1" si="1440"/>
        <v/>
      </c>
      <c r="M3041" s="44" t="str">
        <f t="shared" ca="1" si="1441"/>
        <v/>
      </c>
      <c r="N3041" s="44" t="str">
        <f t="shared" ca="1" si="1442"/>
        <v/>
      </c>
      <c r="O3041" s="108" t="str">
        <f t="shared" si="1426"/>
        <v/>
      </c>
      <c r="P3041" s="102" t="str">
        <f t="shared" si="1427"/>
        <v/>
      </c>
      <c r="Q3041" s="102" t="str">
        <f t="shared" si="1428"/>
        <v/>
      </c>
      <c r="R3041" s="120" t="str">
        <f t="shared" si="1429"/>
        <v/>
      </c>
      <c r="S3041" s="54" t="str">
        <f t="shared" si="1430"/>
        <v/>
      </c>
      <c r="T3041" s="5" t="str">
        <f t="shared" si="1431"/>
        <v/>
      </c>
      <c r="U3041" s="152" t="str">
        <f t="shared" si="1414"/>
        <v/>
      </c>
      <c r="V3041" s="152" t="str">
        <f t="shared" si="1415"/>
        <v/>
      </c>
      <c r="W3041" s="153" t="str">
        <f t="shared" si="1416"/>
        <v/>
      </c>
      <c r="X3041" s="153" t="str">
        <f t="shared" si="1417"/>
        <v/>
      </c>
      <c r="Y3041" s="153" t="str">
        <f t="shared" si="1418"/>
        <v/>
      </c>
      <c r="Z3041" s="153" t="str">
        <f t="shared" si="1419"/>
        <v/>
      </c>
      <c r="AA3041" s="152" t="str">
        <f t="shared" si="1420"/>
        <v/>
      </c>
      <c r="AB3041" s="152" t="str">
        <f t="shared" si="1421"/>
        <v/>
      </c>
      <c r="AC3041" s="154" t="str">
        <f t="shared" si="1432"/>
        <v/>
      </c>
      <c r="AD3041" s="154" t="str">
        <f t="shared" si="1433"/>
        <v/>
      </c>
      <c r="AE3041" s="3" t="str">
        <f t="shared" si="1434"/>
        <v/>
      </c>
      <c r="AF3041" s="3" t="str">
        <f t="shared" si="1435"/>
        <v/>
      </c>
      <c r="AG3041" s="3" t="str">
        <f t="shared" si="1436"/>
        <v/>
      </c>
      <c r="AH3041" s="4" t="str">
        <f t="shared" si="1437"/>
        <v/>
      </c>
      <c r="AI3041" s="75" t="str">
        <f t="shared" si="1438"/>
        <v/>
      </c>
      <c r="AJ3041" s="75" t="str">
        <f t="shared" si="1439"/>
        <v/>
      </c>
    </row>
    <row r="3042" spans="1:36" ht="14.25">
      <c r="A3042" s="41" t="str">
        <f t="shared" si="1422"/>
        <v/>
      </c>
      <c r="B3042" s="150" t="str">
        <f>IF(ISNUMBER(A3042),INDEX('MetaTrader Import'!$H$13:$J$5893,TRUNC(((A3042-$A$39+1)-1)/3)+1,MOD((A3042-$A$39+1)-1,3)+1),"")</f>
        <v/>
      </c>
      <c r="C3042" s="43" t="str">
        <f t="shared" si="1423"/>
        <v/>
      </c>
      <c r="D3042" s="43" t="str">
        <f t="shared" ca="1" si="1413"/>
        <v/>
      </c>
      <c r="E3042" s="43" t="str">
        <f t="shared" si="1424"/>
        <v/>
      </c>
      <c r="F3042" s="43" t="str">
        <f t="shared" si="1425"/>
        <v/>
      </c>
      <c r="G3042" s="43" t="str">
        <f>IF(A3042&lt;&gt;"",IF(A3042&lt;Data!$G$11*0.25,$C$13/$G$32,IF(A3042&gt;Data!$G$11*0.25,$C$13,$C$13*10)),"")</f>
        <v/>
      </c>
      <c r="H3042" s="43" t="str">
        <f>IF(A3042&lt;&gt;"",IF(Data!$G$9="constant",$C$13,IF(Data!$G$9="squeeze",G3042,F3042)),"")</f>
        <v/>
      </c>
      <c r="I3042" s="38" t="str">
        <f ca="1">IF(ISNUMBER(A3042),NORMINV(RAND(),0,IF(AND(Data!$G$9="squeeze",A3042&lt;Data!$G$11*0.25),$H$32,1)*$C$30*$C$13)*($C$14*$C$12),"")</f>
        <v/>
      </c>
      <c r="J3042" s="42" t="str">
        <f ca="1">IFERROR(IF(Data!$C$6="Real",B3042,I3042+J3041+($C$14*$C$12)*(NORMINV(RAND(),$C$15,CHOOSE($G$13,$C$13,F3042,G3042)))),"")</f>
        <v/>
      </c>
      <c r="K3042" s="88" t="str">
        <f>IF(ISNUMBER(A3042), IF($G$16="fixed",$G$17,MIN(H3042*Data!$C$7*$C$16*0.5,$C$17*Data!$C$7))*$C$12,"")</f>
        <v/>
      </c>
      <c r="L3042" s="42" t="str">
        <f t="shared" ca="1" si="1440"/>
        <v/>
      </c>
      <c r="M3042" s="44" t="str">
        <f t="shared" ca="1" si="1441"/>
        <v/>
      </c>
      <c r="N3042" s="44" t="str">
        <f t="shared" ca="1" si="1442"/>
        <v/>
      </c>
      <c r="O3042" s="108" t="str">
        <f t="shared" si="1426"/>
        <v/>
      </c>
      <c r="P3042" s="102" t="str">
        <f t="shared" si="1427"/>
        <v/>
      </c>
      <c r="Q3042" s="102" t="str">
        <f t="shared" si="1428"/>
        <v/>
      </c>
      <c r="R3042" s="120" t="str">
        <f t="shared" si="1429"/>
        <v/>
      </c>
      <c r="S3042" s="54" t="str">
        <f t="shared" si="1430"/>
        <v/>
      </c>
      <c r="T3042" s="5" t="str">
        <f t="shared" si="1431"/>
        <v/>
      </c>
      <c r="U3042" s="152" t="str">
        <f t="shared" si="1414"/>
        <v/>
      </c>
      <c r="V3042" s="152" t="str">
        <f t="shared" si="1415"/>
        <v/>
      </c>
      <c r="W3042" s="153" t="str">
        <f t="shared" si="1416"/>
        <v/>
      </c>
      <c r="X3042" s="153" t="str">
        <f t="shared" si="1417"/>
        <v/>
      </c>
      <c r="Y3042" s="153" t="str">
        <f t="shared" si="1418"/>
        <v/>
      </c>
      <c r="Z3042" s="153" t="str">
        <f t="shared" si="1419"/>
        <v/>
      </c>
      <c r="AA3042" s="152" t="str">
        <f t="shared" si="1420"/>
        <v/>
      </c>
      <c r="AB3042" s="152" t="str">
        <f t="shared" si="1421"/>
        <v/>
      </c>
      <c r="AC3042" s="154" t="str">
        <f t="shared" si="1432"/>
        <v/>
      </c>
      <c r="AD3042" s="154" t="str">
        <f t="shared" si="1433"/>
        <v/>
      </c>
      <c r="AE3042" s="3" t="str">
        <f t="shared" si="1434"/>
        <v/>
      </c>
      <c r="AF3042" s="3" t="str">
        <f t="shared" si="1435"/>
        <v/>
      </c>
      <c r="AG3042" s="3" t="str">
        <f t="shared" si="1436"/>
        <v/>
      </c>
      <c r="AH3042" s="4" t="str">
        <f t="shared" si="1437"/>
        <v/>
      </c>
      <c r="AI3042" s="75" t="str">
        <f t="shared" si="1438"/>
        <v/>
      </c>
      <c r="AJ3042" s="75" t="str">
        <f t="shared" si="1439"/>
        <v/>
      </c>
    </row>
    <row r="3043" spans="1:36" ht="14.25">
      <c r="A3043" s="41" t="str">
        <f t="shared" si="1422"/>
        <v/>
      </c>
      <c r="B3043" s="150" t="str">
        <f>IF(ISNUMBER(A3043),INDEX('MetaTrader Import'!$H$13:$J$5893,TRUNC(((A3043-$A$39+1)-1)/3)+1,MOD((A3043-$A$39+1)-1,3)+1),"")</f>
        <v/>
      </c>
      <c r="C3043" s="43" t="str">
        <f t="shared" si="1423"/>
        <v/>
      </c>
      <c r="D3043" s="43" t="str">
        <f t="shared" ca="1" si="1413"/>
        <v/>
      </c>
      <c r="E3043" s="43" t="str">
        <f t="shared" si="1424"/>
        <v/>
      </c>
      <c r="F3043" s="43" t="str">
        <f t="shared" si="1425"/>
        <v/>
      </c>
      <c r="G3043" s="43" t="str">
        <f>IF(A3043&lt;&gt;"",IF(A3043&lt;Data!$G$11*0.25,$C$13/$G$32,IF(A3043&gt;Data!$G$11*0.25,$C$13,$C$13*10)),"")</f>
        <v/>
      </c>
      <c r="H3043" s="43" t="str">
        <f>IF(A3043&lt;&gt;"",IF(Data!$G$9="constant",$C$13,IF(Data!$G$9="squeeze",G3043,F3043)),"")</f>
        <v/>
      </c>
      <c r="I3043" s="38" t="str">
        <f ca="1">IF(ISNUMBER(A3043),NORMINV(RAND(),0,IF(AND(Data!$G$9="squeeze",A3043&lt;Data!$G$11*0.25),$H$32,1)*$C$30*$C$13)*($C$14*$C$12),"")</f>
        <v/>
      </c>
      <c r="J3043" s="42" t="str">
        <f ca="1">IFERROR(IF(Data!$C$6="Real",B3043,I3043+J3042+($C$14*$C$12)*(NORMINV(RAND(),$C$15,CHOOSE($G$13,$C$13,F3043,G3043)))),"")</f>
        <v/>
      </c>
      <c r="K3043" s="88" t="str">
        <f>IF(ISNUMBER(A3043), IF($G$16="fixed",$G$17,MIN(H3043*Data!$C$7*$C$16*0.5,$C$17*Data!$C$7))*$C$12,"")</f>
        <v/>
      </c>
      <c r="L3043" s="42" t="str">
        <f t="shared" ca="1" si="1440"/>
        <v/>
      </c>
      <c r="M3043" s="44" t="str">
        <f t="shared" ca="1" si="1441"/>
        <v/>
      </c>
      <c r="N3043" s="44" t="str">
        <f t="shared" ca="1" si="1442"/>
        <v/>
      </c>
      <c r="O3043" s="108" t="str">
        <f t="shared" si="1426"/>
        <v/>
      </c>
      <c r="P3043" s="102" t="str">
        <f t="shared" si="1427"/>
        <v/>
      </c>
      <c r="Q3043" s="102" t="str">
        <f t="shared" si="1428"/>
        <v/>
      </c>
      <c r="R3043" s="120" t="str">
        <f t="shared" si="1429"/>
        <v/>
      </c>
      <c r="S3043" s="54" t="str">
        <f t="shared" si="1430"/>
        <v/>
      </c>
      <c r="T3043" s="5" t="str">
        <f t="shared" si="1431"/>
        <v/>
      </c>
      <c r="U3043" s="152" t="str">
        <f t="shared" si="1414"/>
        <v/>
      </c>
      <c r="V3043" s="152" t="str">
        <f t="shared" si="1415"/>
        <v/>
      </c>
      <c r="W3043" s="153" t="str">
        <f t="shared" si="1416"/>
        <v/>
      </c>
      <c r="X3043" s="153" t="str">
        <f t="shared" si="1417"/>
        <v/>
      </c>
      <c r="Y3043" s="153" t="str">
        <f t="shared" si="1418"/>
        <v/>
      </c>
      <c r="Z3043" s="153" t="str">
        <f t="shared" si="1419"/>
        <v/>
      </c>
      <c r="AA3043" s="152" t="str">
        <f t="shared" si="1420"/>
        <v/>
      </c>
      <c r="AB3043" s="152" t="str">
        <f t="shared" si="1421"/>
        <v/>
      </c>
      <c r="AC3043" s="154" t="str">
        <f t="shared" si="1432"/>
        <v/>
      </c>
      <c r="AD3043" s="154" t="str">
        <f t="shared" si="1433"/>
        <v/>
      </c>
      <c r="AE3043" s="3" t="str">
        <f t="shared" si="1434"/>
        <v/>
      </c>
      <c r="AF3043" s="3" t="str">
        <f t="shared" si="1435"/>
        <v/>
      </c>
      <c r="AG3043" s="3" t="str">
        <f t="shared" si="1436"/>
        <v/>
      </c>
      <c r="AH3043" s="4" t="str">
        <f t="shared" si="1437"/>
        <v/>
      </c>
      <c r="AI3043" s="75" t="str">
        <f t="shared" si="1438"/>
        <v/>
      </c>
      <c r="AJ3043" s="75" t="str">
        <f t="shared" si="1439"/>
        <v/>
      </c>
    </row>
    <row r="3044" spans="1:36" ht="14.25">
      <c r="A3044" s="41" t="str">
        <f t="shared" si="1422"/>
        <v/>
      </c>
      <c r="B3044" s="150" t="str">
        <f>IF(ISNUMBER(A3044),INDEX('MetaTrader Import'!$H$13:$J$5893,TRUNC(((A3044-$A$39+1)-1)/3)+1,MOD((A3044-$A$39+1)-1,3)+1),"")</f>
        <v/>
      </c>
      <c r="C3044" s="43" t="str">
        <f t="shared" si="1423"/>
        <v/>
      </c>
      <c r="D3044" s="43" t="str">
        <f t="shared" ca="1" si="1413"/>
        <v/>
      </c>
      <c r="E3044" s="43" t="str">
        <f t="shared" si="1424"/>
        <v/>
      </c>
      <c r="F3044" s="43" t="str">
        <f t="shared" si="1425"/>
        <v/>
      </c>
      <c r="G3044" s="43" t="str">
        <f>IF(A3044&lt;&gt;"",IF(A3044&lt;Data!$G$11*0.25,$C$13/$G$32,IF(A3044&gt;Data!$G$11*0.25,$C$13,$C$13*10)),"")</f>
        <v/>
      </c>
      <c r="H3044" s="43" t="str">
        <f>IF(A3044&lt;&gt;"",IF(Data!$G$9="constant",$C$13,IF(Data!$G$9="squeeze",G3044,F3044)),"")</f>
        <v/>
      </c>
      <c r="I3044" s="38" t="str">
        <f ca="1">IF(ISNUMBER(A3044),NORMINV(RAND(),0,IF(AND(Data!$G$9="squeeze",A3044&lt;Data!$G$11*0.25),$H$32,1)*$C$30*$C$13)*($C$14*$C$12),"")</f>
        <v/>
      </c>
      <c r="J3044" s="42" t="str">
        <f ca="1">IFERROR(IF(Data!$C$6="Real",B3044,I3044+J3043+($C$14*$C$12)*(NORMINV(RAND(),$C$15,CHOOSE($G$13,$C$13,F3044,G3044)))),"")</f>
        <v/>
      </c>
      <c r="K3044" s="88" t="str">
        <f>IF(ISNUMBER(A3044), IF($G$16="fixed",$G$17,MIN(H3044*Data!$C$7*$C$16*0.5,$C$17*Data!$C$7))*$C$12,"")</f>
        <v/>
      </c>
      <c r="L3044" s="42" t="str">
        <f t="shared" ca="1" si="1440"/>
        <v/>
      </c>
      <c r="M3044" s="44" t="str">
        <f t="shared" ca="1" si="1441"/>
        <v/>
      </c>
      <c r="N3044" s="44" t="str">
        <f t="shared" ca="1" si="1442"/>
        <v/>
      </c>
      <c r="O3044" s="108" t="str">
        <f t="shared" si="1426"/>
        <v/>
      </c>
      <c r="P3044" s="102" t="str">
        <f t="shared" si="1427"/>
        <v/>
      </c>
      <c r="Q3044" s="102" t="str">
        <f t="shared" si="1428"/>
        <v/>
      </c>
      <c r="R3044" s="120" t="str">
        <f t="shared" si="1429"/>
        <v/>
      </c>
      <c r="S3044" s="54" t="str">
        <f t="shared" si="1430"/>
        <v/>
      </c>
      <c r="T3044" s="5" t="str">
        <f t="shared" si="1431"/>
        <v/>
      </c>
      <c r="U3044" s="152" t="str">
        <f t="shared" si="1414"/>
        <v/>
      </c>
      <c r="V3044" s="152" t="str">
        <f t="shared" si="1415"/>
        <v/>
      </c>
      <c r="W3044" s="153" t="str">
        <f t="shared" si="1416"/>
        <v/>
      </c>
      <c r="X3044" s="153" t="str">
        <f t="shared" si="1417"/>
        <v/>
      </c>
      <c r="Y3044" s="153" t="str">
        <f t="shared" si="1418"/>
        <v/>
      </c>
      <c r="Z3044" s="153" t="str">
        <f t="shared" si="1419"/>
        <v/>
      </c>
      <c r="AA3044" s="152" t="str">
        <f t="shared" si="1420"/>
        <v/>
      </c>
      <c r="AB3044" s="152" t="str">
        <f t="shared" si="1421"/>
        <v/>
      </c>
      <c r="AC3044" s="154" t="str">
        <f t="shared" si="1432"/>
        <v/>
      </c>
      <c r="AD3044" s="154" t="str">
        <f t="shared" si="1433"/>
        <v/>
      </c>
      <c r="AE3044" s="3" t="str">
        <f t="shared" si="1434"/>
        <v/>
      </c>
      <c r="AF3044" s="3" t="str">
        <f t="shared" si="1435"/>
        <v/>
      </c>
      <c r="AG3044" s="3" t="str">
        <f t="shared" si="1436"/>
        <v/>
      </c>
      <c r="AH3044" s="4" t="str">
        <f t="shared" si="1437"/>
        <v/>
      </c>
      <c r="AI3044" s="75" t="str">
        <f t="shared" si="1438"/>
        <v/>
      </c>
      <c r="AJ3044" s="75" t="str">
        <f t="shared" si="1439"/>
        <v/>
      </c>
    </row>
    <row r="3045" spans="1:36" ht="14.25">
      <c r="A3045" s="41" t="str">
        <f t="shared" si="1422"/>
        <v/>
      </c>
      <c r="B3045" s="150" t="str">
        <f>IF(ISNUMBER(A3045),INDEX('MetaTrader Import'!$H$13:$J$5893,TRUNC(((A3045-$A$39+1)-1)/3)+1,MOD((A3045-$A$39+1)-1,3)+1),"")</f>
        <v/>
      </c>
      <c r="C3045" s="43" t="str">
        <f t="shared" si="1423"/>
        <v/>
      </c>
      <c r="D3045" s="43" t="str">
        <f t="shared" ca="1" si="1413"/>
        <v/>
      </c>
      <c r="E3045" s="43" t="str">
        <f t="shared" si="1424"/>
        <v/>
      </c>
      <c r="F3045" s="43" t="str">
        <f t="shared" si="1425"/>
        <v/>
      </c>
      <c r="G3045" s="43" t="str">
        <f>IF(A3045&lt;&gt;"",IF(A3045&lt;Data!$G$11*0.25,$C$13/$G$32,IF(A3045&gt;Data!$G$11*0.25,$C$13,$C$13*10)),"")</f>
        <v/>
      </c>
      <c r="H3045" s="43" t="str">
        <f>IF(A3045&lt;&gt;"",IF(Data!$G$9="constant",$C$13,IF(Data!$G$9="squeeze",G3045,F3045)),"")</f>
        <v/>
      </c>
      <c r="I3045" s="38" t="str">
        <f ca="1">IF(ISNUMBER(A3045),NORMINV(RAND(),0,IF(AND(Data!$G$9="squeeze",A3045&lt;Data!$G$11*0.25),$H$32,1)*$C$30*$C$13)*($C$14*$C$12),"")</f>
        <v/>
      </c>
      <c r="J3045" s="42" t="str">
        <f ca="1">IFERROR(IF(Data!$C$6="Real",B3045,I3045+J3044+($C$14*$C$12)*(NORMINV(RAND(),$C$15,CHOOSE($G$13,$C$13,F3045,G3045)))),"")</f>
        <v/>
      </c>
      <c r="K3045" s="88" t="str">
        <f>IF(ISNUMBER(A3045), IF($G$16="fixed",$G$17,MIN(H3045*Data!$C$7*$C$16*0.5,$C$17*Data!$C$7))*$C$12,"")</f>
        <v/>
      </c>
      <c r="L3045" s="42" t="str">
        <f t="shared" ca="1" si="1440"/>
        <v/>
      </c>
      <c r="M3045" s="44" t="str">
        <f t="shared" ca="1" si="1441"/>
        <v/>
      </c>
      <c r="N3045" s="44" t="str">
        <f t="shared" ca="1" si="1442"/>
        <v/>
      </c>
      <c r="O3045" s="108" t="str">
        <f t="shared" si="1426"/>
        <v/>
      </c>
      <c r="P3045" s="102" t="str">
        <f t="shared" si="1427"/>
        <v/>
      </c>
      <c r="Q3045" s="102" t="str">
        <f t="shared" si="1428"/>
        <v/>
      </c>
      <c r="R3045" s="120" t="str">
        <f t="shared" si="1429"/>
        <v/>
      </c>
      <c r="S3045" s="54" t="str">
        <f t="shared" si="1430"/>
        <v/>
      </c>
      <c r="T3045" s="5" t="str">
        <f t="shared" si="1431"/>
        <v/>
      </c>
      <c r="U3045" s="152" t="str">
        <f t="shared" si="1414"/>
        <v/>
      </c>
      <c r="V3045" s="152" t="str">
        <f t="shared" si="1415"/>
        <v/>
      </c>
      <c r="W3045" s="153" t="str">
        <f t="shared" si="1416"/>
        <v/>
      </c>
      <c r="X3045" s="153" t="str">
        <f t="shared" si="1417"/>
        <v/>
      </c>
      <c r="Y3045" s="153" t="str">
        <f t="shared" si="1418"/>
        <v/>
      </c>
      <c r="Z3045" s="153" t="str">
        <f t="shared" si="1419"/>
        <v/>
      </c>
      <c r="AA3045" s="152" t="str">
        <f t="shared" si="1420"/>
        <v/>
      </c>
      <c r="AB3045" s="152" t="str">
        <f t="shared" si="1421"/>
        <v/>
      </c>
      <c r="AC3045" s="154" t="str">
        <f t="shared" si="1432"/>
        <v/>
      </c>
      <c r="AD3045" s="154" t="str">
        <f t="shared" si="1433"/>
        <v/>
      </c>
      <c r="AE3045" s="3" t="str">
        <f t="shared" si="1434"/>
        <v/>
      </c>
      <c r="AF3045" s="3" t="str">
        <f t="shared" si="1435"/>
        <v/>
      </c>
      <c r="AG3045" s="3" t="str">
        <f t="shared" si="1436"/>
        <v/>
      </c>
      <c r="AH3045" s="4" t="str">
        <f t="shared" si="1437"/>
        <v/>
      </c>
      <c r="AI3045" s="75" t="str">
        <f t="shared" si="1438"/>
        <v/>
      </c>
      <c r="AJ3045" s="75" t="str">
        <f t="shared" si="1439"/>
        <v/>
      </c>
    </row>
    <row r="3046" spans="1:36" ht="14.25">
      <c r="A3046" s="41" t="str">
        <f t="shared" si="1422"/>
        <v/>
      </c>
      <c r="B3046" s="150" t="str">
        <f>IF(ISNUMBER(A3046),INDEX('MetaTrader Import'!$H$13:$J$5893,TRUNC(((A3046-$A$39+1)-1)/3)+1,MOD((A3046-$A$39+1)-1,3)+1),"")</f>
        <v/>
      </c>
      <c r="C3046" s="43" t="str">
        <f t="shared" si="1423"/>
        <v/>
      </c>
      <c r="D3046" s="43" t="str">
        <f t="shared" ca="1" si="1413"/>
        <v/>
      </c>
      <c r="E3046" s="43" t="str">
        <f t="shared" si="1424"/>
        <v/>
      </c>
      <c r="F3046" s="43" t="str">
        <f t="shared" si="1425"/>
        <v/>
      </c>
      <c r="G3046" s="43" t="str">
        <f>IF(A3046&lt;&gt;"",IF(A3046&lt;Data!$G$11*0.25,$C$13/$G$32,IF(A3046&gt;Data!$G$11*0.25,$C$13,$C$13*10)),"")</f>
        <v/>
      </c>
      <c r="H3046" s="43" t="str">
        <f>IF(A3046&lt;&gt;"",IF(Data!$G$9="constant",$C$13,IF(Data!$G$9="squeeze",G3046,F3046)),"")</f>
        <v/>
      </c>
      <c r="I3046" s="38" t="str">
        <f ca="1">IF(ISNUMBER(A3046),NORMINV(RAND(),0,IF(AND(Data!$G$9="squeeze",A3046&lt;Data!$G$11*0.25),$H$32,1)*$C$30*$C$13)*($C$14*$C$12),"")</f>
        <v/>
      </c>
      <c r="J3046" s="42" t="str">
        <f ca="1">IFERROR(IF(Data!$C$6="Real",B3046,I3046+J3045+($C$14*$C$12)*(NORMINV(RAND(),$C$15,CHOOSE($G$13,$C$13,F3046,G3046)))),"")</f>
        <v/>
      </c>
      <c r="K3046" s="88" t="str">
        <f>IF(ISNUMBER(A3046), IF($G$16="fixed",$G$17,MIN(H3046*Data!$C$7*$C$16*0.5,$C$17*Data!$C$7))*$C$12,"")</f>
        <v/>
      </c>
      <c r="L3046" s="42" t="str">
        <f t="shared" ca="1" si="1440"/>
        <v/>
      </c>
      <c r="M3046" s="44" t="str">
        <f t="shared" ca="1" si="1441"/>
        <v/>
      </c>
      <c r="N3046" s="44" t="str">
        <f t="shared" ca="1" si="1442"/>
        <v/>
      </c>
      <c r="O3046" s="108" t="str">
        <f t="shared" si="1426"/>
        <v/>
      </c>
      <c r="P3046" s="102" t="str">
        <f t="shared" si="1427"/>
        <v/>
      </c>
      <c r="Q3046" s="102" t="str">
        <f t="shared" si="1428"/>
        <v/>
      </c>
      <c r="R3046" s="120" t="str">
        <f t="shared" si="1429"/>
        <v/>
      </c>
      <c r="S3046" s="54" t="str">
        <f t="shared" si="1430"/>
        <v/>
      </c>
      <c r="T3046" s="5" t="str">
        <f t="shared" si="1431"/>
        <v/>
      </c>
      <c r="U3046" s="152" t="str">
        <f t="shared" si="1414"/>
        <v/>
      </c>
      <c r="V3046" s="152" t="str">
        <f t="shared" si="1415"/>
        <v/>
      </c>
      <c r="W3046" s="153" t="str">
        <f t="shared" si="1416"/>
        <v/>
      </c>
      <c r="X3046" s="153" t="str">
        <f t="shared" si="1417"/>
        <v/>
      </c>
      <c r="Y3046" s="153" t="str">
        <f t="shared" si="1418"/>
        <v/>
      </c>
      <c r="Z3046" s="153" t="str">
        <f t="shared" si="1419"/>
        <v/>
      </c>
      <c r="AA3046" s="152" t="str">
        <f t="shared" si="1420"/>
        <v/>
      </c>
      <c r="AB3046" s="152" t="str">
        <f t="shared" si="1421"/>
        <v/>
      </c>
      <c r="AC3046" s="154" t="str">
        <f t="shared" si="1432"/>
        <v/>
      </c>
      <c r="AD3046" s="154" t="str">
        <f t="shared" si="1433"/>
        <v/>
      </c>
      <c r="AE3046" s="3" t="str">
        <f t="shared" si="1434"/>
        <v/>
      </c>
      <c r="AF3046" s="3" t="str">
        <f t="shared" si="1435"/>
        <v/>
      </c>
      <c r="AG3046" s="3" t="str">
        <f t="shared" si="1436"/>
        <v/>
      </c>
      <c r="AH3046" s="4" t="str">
        <f t="shared" si="1437"/>
        <v/>
      </c>
      <c r="AI3046" s="75" t="str">
        <f t="shared" si="1438"/>
        <v/>
      </c>
      <c r="AJ3046" s="75" t="str">
        <f t="shared" si="1439"/>
        <v/>
      </c>
    </row>
    <row r="3047" spans="1:36" ht="14.25">
      <c r="A3047" s="41" t="str">
        <f t="shared" si="1422"/>
        <v/>
      </c>
      <c r="B3047" s="150" t="str">
        <f>IF(ISNUMBER(A3047),INDEX('MetaTrader Import'!$H$13:$J$5893,TRUNC(((A3047-$A$39+1)-1)/3)+1,MOD((A3047-$A$39+1)-1,3)+1),"")</f>
        <v/>
      </c>
      <c r="C3047" s="43" t="str">
        <f t="shared" si="1423"/>
        <v/>
      </c>
      <c r="D3047" s="43" t="str">
        <f t="shared" ca="1" si="1413"/>
        <v/>
      </c>
      <c r="E3047" s="43" t="str">
        <f t="shared" si="1424"/>
        <v/>
      </c>
      <c r="F3047" s="43" t="str">
        <f t="shared" si="1425"/>
        <v/>
      </c>
      <c r="G3047" s="43" t="str">
        <f>IF(A3047&lt;&gt;"",IF(A3047&lt;Data!$G$11*0.25,$C$13/$G$32,IF(A3047&gt;Data!$G$11*0.25,$C$13,$C$13*10)),"")</f>
        <v/>
      </c>
      <c r="H3047" s="43" t="str">
        <f>IF(A3047&lt;&gt;"",IF(Data!$G$9="constant",$C$13,IF(Data!$G$9="squeeze",G3047,F3047)),"")</f>
        <v/>
      </c>
      <c r="I3047" s="38" t="str">
        <f ca="1">IF(ISNUMBER(A3047),NORMINV(RAND(),0,IF(AND(Data!$G$9="squeeze",A3047&lt;Data!$G$11*0.25),$H$32,1)*$C$30*$C$13)*($C$14*$C$12),"")</f>
        <v/>
      </c>
      <c r="J3047" s="42" t="str">
        <f ca="1">IFERROR(IF(Data!$C$6="Real",B3047,I3047+J3046+($C$14*$C$12)*(NORMINV(RAND(),$C$15,CHOOSE($G$13,$C$13,F3047,G3047)))),"")</f>
        <v/>
      </c>
      <c r="K3047" s="88" t="str">
        <f>IF(ISNUMBER(A3047), IF($G$16="fixed",$G$17,MIN(H3047*Data!$C$7*$C$16*0.5,$C$17*Data!$C$7))*$C$12,"")</f>
        <v/>
      </c>
      <c r="L3047" s="42" t="str">
        <f t="shared" ca="1" si="1440"/>
        <v/>
      </c>
      <c r="M3047" s="44" t="str">
        <f t="shared" ca="1" si="1441"/>
        <v/>
      </c>
      <c r="N3047" s="44" t="str">
        <f t="shared" ca="1" si="1442"/>
        <v/>
      </c>
      <c r="O3047" s="108" t="str">
        <f t="shared" si="1426"/>
        <v/>
      </c>
      <c r="P3047" s="102" t="str">
        <f t="shared" si="1427"/>
        <v/>
      </c>
      <c r="Q3047" s="102" t="str">
        <f t="shared" si="1428"/>
        <v/>
      </c>
      <c r="R3047" s="120" t="str">
        <f t="shared" si="1429"/>
        <v/>
      </c>
      <c r="S3047" s="54" t="str">
        <f t="shared" si="1430"/>
        <v/>
      </c>
      <c r="T3047" s="5" t="str">
        <f t="shared" si="1431"/>
        <v/>
      </c>
      <c r="U3047" s="152" t="str">
        <f t="shared" si="1414"/>
        <v/>
      </c>
      <c r="V3047" s="152" t="str">
        <f t="shared" si="1415"/>
        <v/>
      </c>
      <c r="W3047" s="153" t="str">
        <f t="shared" si="1416"/>
        <v/>
      </c>
      <c r="X3047" s="153" t="str">
        <f t="shared" si="1417"/>
        <v/>
      </c>
      <c r="Y3047" s="153" t="str">
        <f t="shared" si="1418"/>
        <v/>
      </c>
      <c r="Z3047" s="153" t="str">
        <f t="shared" si="1419"/>
        <v/>
      </c>
      <c r="AA3047" s="152" t="str">
        <f t="shared" si="1420"/>
        <v/>
      </c>
      <c r="AB3047" s="152" t="str">
        <f t="shared" si="1421"/>
        <v/>
      </c>
      <c r="AC3047" s="154" t="str">
        <f t="shared" si="1432"/>
        <v/>
      </c>
      <c r="AD3047" s="154" t="str">
        <f t="shared" si="1433"/>
        <v/>
      </c>
      <c r="AE3047" s="3" t="str">
        <f t="shared" si="1434"/>
        <v/>
      </c>
      <c r="AF3047" s="3" t="str">
        <f t="shared" si="1435"/>
        <v/>
      </c>
      <c r="AG3047" s="3" t="str">
        <f t="shared" si="1436"/>
        <v/>
      </c>
      <c r="AH3047" s="4" t="str">
        <f t="shared" si="1437"/>
        <v/>
      </c>
      <c r="AI3047" s="75" t="str">
        <f t="shared" si="1438"/>
        <v/>
      </c>
      <c r="AJ3047" s="75" t="str">
        <f t="shared" si="1439"/>
        <v/>
      </c>
    </row>
    <row r="3048" spans="1:36" ht="14.25">
      <c r="A3048" s="41" t="str">
        <f t="shared" si="1422"/>
        <v/>
      </c>
      <c r="B3048" s="150" t="str">
        <f>IF(ISNUMBER(A3048),INDEX('MetaTrader Import'!$H$13:$J$5893,TRUNC(((A3048-$A$39+1)-1)/3)+1,MOD((A3048-$A$39+1)-1,3)+1),"")</f>
        <v/>
      </c>
      <c r="C3048" s="43" t="str">
        <f t="shared" si="1423"/>
        <v/>
      </c>
      <c r="D3048" s="43" t="str">
        <f t="shared" ca="1" si="1413"/>
        <v/>
      </c>
      <c r="E3048" s="43" t="str">
        <f t="shared" si="1424"/>
        <v/>
      </c>
      <c r="F3048" s="43" t="str">
        <f t="shared" si="1425"/>
        <v/>
      </c>
      <c r="G3048" s="43" t="str">
        <f>IF(A3048&lt;&gt;"",IF(A3048&lt;Data!$G$11*0.25,$C$13/$G$32,IF(A3048&gt;Data!$G$11*0.25,$C$13,$C$13*10)),"")</f>
        <v/>
      </c>
      <c r="H3048" s="43" t="str">
        <f>IF(A3048&lt;&gt;"",IF(Data!$G$9="constant",$C$13,IF(Data!$G$9="squeeze",G3048,F3048)),"")</f>
        <v/>
      </c>
      <c r="I3048" s="38" t="str">
        <f ca="1">IF(ISNUMBER(A3048),NORMINV(RAND(),0,IF(AND(Data!$G$9="squeeze",A3048&lt;Data!$G$11*0.25),$H$32,1)*$C$30*$C$13)*($C$14*$C$12),"")</f>
        <v/>
      </c>
      <c r="J3048" s="42" t="str">
        <f ca="1">IFERROR(IF(Data!$C$6="Real",B3048,I3048+J3047+($C$14*$C$12)*(NORMINV(RAND(),$C$15,CHOOSE($G$13,$C$13,F3048,G3048)))),"")</f>
        <v/>
      </c>
      <c r="K3048" s="88" t="str">
        <f>IF(ISNUMBER(A3048), IF($G$16="fixed",$G$17,MIN(H3048*Data!$C$7*$C$16*0.5,$C$17*Data!$C$7))*$C$12,"")</f>
        <v/>
      </c>
      <c r="L3048" s="42" t="str">
        <f t="shared" ca="1" si="1440"/>
        <v/>
      </c>
      <c r="M3048" s="44" t="str">
        <f t="shared" ca="1" si="1441"/>
        <v/>
      </c>
      <c r="N3048" s="44" t="str">
        <f t="shared" ca="1" si="1442"/>
        <v/>
      </c>
      <c r="O3048" s="108" t="str">
        <f t="shared" si="1426"/>
        <v/>
      </c>
      <c r="P3048" s="102" t="str">
        <f t="shared" si="1427"/>
        <v/>
      </c>
      <c r="Q3048" s="102" t="str">
        <f t="shared" si="1428"/>
        <v/>
      </c>
      <c r="R3048" s="120" t="str">
        <f t="shared" si="1429"/>
        <v/>
      </c>
      <c r="S3048" s="54" t="str">
        <f t="shared" si="1430"/>
        <v/>
      </c>
      <c r="T3048" s="5" t="str">
        <f t="shared" si="1431"/>
        <v/>
      </c>
      <c r="U3048" s="152" t="str">
        <f t="shared" si="1414"/>
        <v/>
      </c>
      <c r="V3048" s="152" t="str">
        <f t="shared" si="1415"/>
        <v/>
      </c>
      <c r="W3048" s="153" t="str">
        <f t="shared" si="1416"/>
        <v/>
      </c>
      <c r="X3048" s="153" t="str">
        <f t="shared" si="1417"/>
        <v/>
      </c>
      <c r="Y3048" s="153" t="str">
        <f t="shared" si="1418"/>
        <v/>
      </c>
      <c r="Z3048" s="153" t="str">
        <f t="shared" si="1419"/>
        <v/>
      </c>
      <c r="AA3048" s="152" t="str">
        <f t="shared" si="1420"/>
        <v/>
      </c>
      <c r="AB3048" s="152" t="str">
        <f t="shared" si="1421"/>
        <v/>
      </c>
      <c r="AC3048" s="154" t="str">
        <f t="shared" si="1432"/>
        <v/>
      </c>
      <c r="AD3048" s="154" t="str">
        <f t="shared" si="1433"/>
        <v/>
      </c>
      <c r="AE3048" s="3" t="str">
        <f t="shared" si="1434"/>
        <v/>
      </c>
      <c r="AF3048" s="3" t="str">
        <f t="shared" si="1435"/>
        <v/>
      </c>
      <c r="AG3048" s="3" t="str">
        <f t="shared" si="1436"/>
        <v/>
      </c>
      <c r="AH3048" s="4" t="str">
        <f t="shared" si="1437"/>
        <v/>
      </c>
      <c r="AI3048" s="75" t="str">
        <f t="shared" si="1438"/>
        <v/>
      </c>
      <c r="AJ3048" s="75" t="str">
        <f t="shared" si="1439"/>
        <v/>
      </c>
    </row>
    <row r="3049" spans="1:36" ht="14.25">
      <c r="A3049" s="41" t="str">
        <f t="shared" si="1422"/>
        <v/>
      </c>
      <c r="B3049" s="150" t="str">
        <f>IF(ISNUMBER(A3049),INDEX('MetaTrader Import'!$H$13:$J$5893,TRUNC(((A3049-$A$39+1)-1)/3)+1,MOD((A3049-$A$39+1)-1,3)+1),"")</f>
        <v/>
      </c>
      <c r="C3049" s="43" t="str">
        <f t="shared" si="1423"/>
        <v/>
      </c>
      <c r="D3049" s="43" t="str">
        <f t="shared" ca="1" si="1413"/>
        <v/>
      </c>
      <c r="E3049" s="43" t="str">
        <f t="shared" si="1424"/>
        <v/>
      </c>
      <c r="F3049" s="43" t="str">
        <f t="shared" si="1425"/>
        <v/>
      </c>
      <c r="G3049" s="43" t="str">
        <f>IF(A3049&lt;&gt;"",IF(A3049&lt;Data!$G$11*0.25,$C$13/$G$32,IF(A3049&gt;Data!$G$11*0.25,$C$13,$C$13*10)),"")</f>
        <v/>
      </c>
      <c r="H3049" s="43" t="str">
        <f>IF(A3049&lt;&gt;"",IF(Data!$G$9="constant",$C$13,IF(Data!$G$9="squeeze",G3049,F3049)),"")</f>
        <v/>
      </c>
      <c r="I3049" s="38" t="str">
        <f ca="1">IF(ISNUMBER(A3049),NORMINV(RAND(),0,IF(AND(Data!$G$9="squeeze",A3049&lt;Data!$G$11*0.25),$H$32,1)*$C$30*$C$13)*($C$14*$C$12),"")</f>
        <v/>
      </c>
      <c r="J3049" s="42" t="str">
        <f ca="1">IFERROR(IF(Data!$C$6="Real",B3049,I3049+J3048+($C$14*$C$12)*(NORMINV(RAND(),$C$15,CHOOSE($G$13,$C$13,F3049,G3049)))),"")</f>
        <v/>
      </c>
      <c r="K3049" s="88" t="str">
        <f>IF(ISNUMBER(A3049), IF($G$16="fixed",$G$17,MIN(H3049*Data!$C$7*$C$16*0.5,$C$17*Data!$C$7))*$C$12,"")</f>
        <v/>
      </c>
      <c r="L3049" s="42" t="str">
        <f t="shared" ca="1" si="1440"/>
        <v/>
      </c>
      <c r="M3049" s="44" t="str">
        <f t="shared" ca="1" si="1441"/>
        <v/>
      </c>
      <c r="N3049" s="44" t="str">
        <f t="shared" ca="1" si="1442"/>
        <v/>
      </c>
      <c r="O3049" s="108" t="str">
        <f t="shared" si="1426"/>
        <v/>
      </c>
      <c r="P3049" s="102" t="str">
        <f t="shared" si="1427"/>
        <v/>
      </c>
      <c r="Q3049" s="102" t="str">
        <f t="shared" si="1428"/>
        <v/>
      </c>
      <c r="R3049" s="120" t="str">
        <f t="shared" si="1429"/>
        <v/>
      </c>
      <c r="S3049" s="54" t="str">
        <f t="shared" si="1430"/>
        <v/>
      </c>
      <c r="T3049" s="5" t="str">
        <f t="shared" si="1431"/>
        <v/>
      </c>
      <c r="U3049" s="152" t="str">
        <f t="shared" si="1414"/>
        <v/>
      </c>
      <c r="V3049" s="152" t="str">
        <f t="shared" si="1415"/>
        <v/>
      </c>
      <c r="W3049" s="153" t="str">
        <f t="shared" si="1416"/>
        <v/>
      </c>
      <c r="X3049" s="153" t="str">
        <f t="shared" si="1417"/>
        <v/>
      </c>
      <c r="Y3049" s="153" t="str">
        <f t="shared" si="1418"/>
        <v/>
      </c>
      <c r="Z3049" s="153" t="str">
        <f t="shared" si="1419"/>
        <v/>
      </c>
      <c r="AA3049" s="152" t="str">
        <f t="shared" si="1420"/>
        <v/>
      </c>
      <c r="AB3049" s="152" t="str">
        <f t="shared" si="1421"/>
        <v/>
      </c>
      <c r="AC3049" s="154" t="str">
        <f t="shared" si="1432"/>
        <v/>
      </c>
      <c r="AD3049" s="154" t="str">
        <f t="shared" si="1433"/>
        <v/>
      </c>
      <c r="AE3049" s="3" t="str">
        <f t="shared" si="1434"/>
        <v/>
      </c>
      <c r="AF3049" s="3" t="str">
        <f t="shared" si="1435"/>
        <v/>
      </c>
      <c r="AG3049" s="3" t="str">
        <f t="shared" si="1436"/>
        <v/>
      </c>
      <c r="AH3049" s="4" t="str">
        <f t="shared" si="1437"/>
        <v/>
      </c>
      <c r="AI3049" s="75" t="str">
        <f t="shared" si="1438"/>
        <v/>
      </c>
      <c r="AJ3049" s="75" t="str">
        <f t="shared" si="1439"/>
        <v/>
      </c>
    </row>
    <row r="3050" spans="1:36" ht="14.25">
      <c r="A3050" s="41" t="str">
        <f t="shared" si="1422"/>
        <v/>
      </c>
      <c r="B3050" s="150" t="str">
        <f>IF(ISNUMBER(A3050),INDEX('MetaTrader Import'!$H$13:$J$5893,TRUNC(((A3050-$A$39+1)-1)/3)+1,MOD((A3050-$A$39+1)-1,3)+1),"")</f>
        <v/>
      </c>
      <c r="C3050" s="43" t="str">
        <f t="shared" si="1423"/>
        <v/>
      </c>
      <c r="D3050" s="43" t="str">
        <f t="shared" ca="1" si="1413"/>
        <v/>
      </c>
      <c r="E3050" s="43" t="str">
        <f t="shared" si="1424"/>
        <v/>
      </c>
      <c r="F3050" s="43" t="str">
        <f t="shared" si="1425"/>
        <v/>
      </c>
      <c r="G3050" s="43" t="str">
        <f>IF(A3050&lt;&gt;"",IF(A3050&lt;Data!$G$11*0.25,$C$13/$G$32,IF(A3050&gt;Data!$G$11*0.25,$C$13,$C$13*10)),"")</f>
        <v/>
      </c>
      <c r="H3050" s="43" t="str">
        <f>IF(A3050&lt;&gt;"",IF(Data!$G$9="constant",$C$13,IF(Data!$G$9="squeeze",G3050,F3050)),"")</f>
        <v/>
      </c>
      <c r="I3050" s="38" t="str">
        <f ca="1">IF(ISNUMBER(A3050),NORMINV(RAND(),0,IF(AND(Data!$G$9="squeeze",A3050&lt;Data!$G$11*0.25),$H$32,1)*$C$30*$C$13)*($C$14*$C$12),"")</f>
        <v/>
      </c>
      <c r="J3050" s="42" t="str">
        <f ca="1">IFERROR(IF(Data!$C$6="Real",B3050,I3050+J3049+($C$14*$C$12)*(NORMINV(RAND(),$C$15,CHOOSE($G$13,$C$13,F3050,G3050)))),"")</f>
        <v/>
      </c>
      <c r="K3050" s="88" t="str">
        <f>IF(ISNUMBER(A3050), IF($G$16="fixed",$G$17,MIN(H3050*Data!$C$7*$C$16*0.5,$C$17*Data!$C$7))*$C$12,"")</f>
        <v/>
      </c>
      <c r="L3050" s="42" t="str">
        <f t="shared" ca="1" si="1440"/>
        <v/>
      </c>
      <c r="M3050" s="44" t="str">
        <f t="shared" ca="1" si="1441"/>
        <v/>
      </c>
      <c r="N3050" s="44" t="str">
        <f t="shared" ca="1" si="1442"/>
        <v/>
      </c>
      <c r="O3050" s="108" t="str">
        <f t="shared" si="1426"/>
        <v/>
      </c>
      <c r="P3050" s="102" t="str">
        <f t="shared" si="1427"/>
        <v/>
      </c>
      <c r="Q3050" s="102" t="str">
        <f t="shared" si="1428"/>
        <v/>
      </c>
      <c r="R3050" s="120" t="str">
        <f t="shared" si="1429"/>
        <v/>
      </c>
      <c r="S3050" s="54" t="str">
        <f t="shared" si="1430"/>
        <v/>
      </c>
      <c r="T3050" s="5" t="str">
        <f t="shared" si="1431"/>
        <v/>
      </c>
      <c r="U3050" s="152" t="str">
        <f t="shared" si="1414"/>
        <v/>
      </c>
      <c r="V3050" s="152" t="str">
        <f t="shared" si="1415"/>
        <v/>
      </c>
      <c r="W3050" s="153" t="str">
        <f t="shared" si="1416"/>
        <v/>
      </c>
      <c r="X3050" s="153" t="str">
        <f t="shared" si="1417"/>
        <v/>
      </c>
      <c r="Y3050" s="153" t="str">
        <f t="shared" si="1418"/>
        <v/>
      </c>
      <c r="Z3050" s="153" t="str">
        <f t="shared" si="1419"/>
        <v/>
      </c>
      <c r="AA3050" s="152" t="str">
        <f t="shared" si="1420"/>
        <v/>
      </c>
      <c r="AB3050" s="152" t="str">
        <f t="shared" si="1421"/>
        <v/>
      </c>
      <c r="AC3050" s="154" t="str">
        <f t="shared" si="1432"/>
        <v/>
      </c>
      <c r="AD3050" s="154" t="str">
        <f t="shared" si="1433"/>
        <v/>
      </c>
      <c r="AE3050" s="3" t="str">
        <f t="shared" si="1434"/>
        <v/>
      </c>
      <c r="AF3050" s="3" t="str">
        <f t="shared" si="1435"/>
        <v/>
      </c>
      <c r="AG3050" s="3" t="str">
        <f t="shared" si="1436"/>
        <v/>
      </c>
      <c r="AH3050" s="4" t="str">
        <f t="shared" si="1437"/>
        <v/>
      </c>
      <c r="AI3050" s="75" t="str">
        <f t="shared" si="1438"/>
        <v/>
      </c>
      <c r="AJ3050" s="75" t="str">
        <f t="shared" si="1439"/>
        <v/>
      </c>
    </row>
    <row r="3051" spans="1:36" ht="14.25">
      <c r="A3051" s="41" t="str">
        <f t="shared" si="1422"/>
        <v/>
      </c>
      <c r="B3051" s="150" t="str">
        <f>IF(ISNUMBER(A3051),INDEX('MetaTrader Import'!$H$13:$J$5893,TRUNC(((A3051-$A$39+1)-1)/3)+1,MOD((A3051-$A$39+1)-1,3)+1),"")</f>
        <v/>
      </c>
      <c r="C3051" s="43" t="str">
        <f t="shared" si="1423"/>
        <v/>
      </c>
      <c r="D3051" s="43" t="str">
        <f t="shared" ca="1" si="1413"/>
        <v/>
      </c>
      <c r="E3051" s="43" t="str">
        <f t="shared" si="1424"/>
        <v/>
      </c>
      <c r="F3051" s="43" t="str">
        <f t="shared" si="1425"/>
        <v/>
      </c>
      <c r="G3051" s="43" t="str">
        <f>IF(A3051&lt;&gt;"",IF(A3051&lt;Data!$G$11*0.25,$C$13/$G$32,IF(A3051&gt;Data!$G$11*0.25,$C$13,$C$13*10)),"")</f>
        <v/>
      </c>
      <c r="H3051" s="43" t="str">
        <f>IF(A3051&lt;&gt;"",IF(Data!$G$9="constant",$C$13,IF(Data!$G$9="squeeze",G3051,F3051)),"")</f>
        <v/>
      </c>
      <c r="I3051" s="38" t="str">
        <f ca="1">IF(ISNUMBER(A3051),NORMINV(RAND(),0,IF(AND(Data!$G$9="squeeze",A3051&lt;Data!$G$11*0.25),$H$32,1)*$C$30*$C$13)*($C$14*$C$12),"")</f>
        <v/>
      </c>
      <c r="J3051" s="42" t="str">
        <f ca="1">IFERROR(IF(Data!$C$6="Real",B3051,I3051+J3050+($C$14*$C$12)*(NORMINV(RAND(),$C$15,CHOOSE($G$13,$C$13,F3051,G3051)))),"")</f>
        <v/>
      </c>
      <c r="K3051" s="88" t="str">
        <f>IF(ISNUMBER(A3051), IF($G$16="fixed",$G$17,MIN(H3051*Data!$C$7*$C$16*0.5,$C$17*Data!$C$7))*$C$12,"")</f>
        <v/>
      </c>
      <c r="L3051" s="42" t="str">
        <f t="shared" ca="1" si="1440"/>
        <v/>
      </c>
      <c r="M3051" s="44" t="str">
        <f t="shared" ca="1" si="1441"/>
        <v/>
      </c>
      <c r="N3051" s="44" t="str">
        <f t="shared" ca="1" si="1442"/>
        <v/>
      </c>
      <c r="O3051" s="108" t="str">
        <f t="shared" si="1426"/>
        <v/>
      </c>
      <c r="P3051" s="102" t="str">
        <f t="shared" si="1427"/>
        <v/>
      </c>
      <c r="Q3051" s="102" t="str">
        <f t="shared" si="1428"/>
        <v/>
      </c>
      <c r="R3051" s="120" t="str">
        <f t="shared" si="1429"/>
        <v/>
      </c>
      <c r="S3051" s="54" t="str">
        <f t="shared" si="1430"/>
        <v/>
      </c>
      <c r="T3051" s="5" t="str">
        <f t="shared" si="1431"/>
        <v/>
      </c>
      <c r="U3051" s="152" t="str">
        <f t="shared" si="1414"/>
        <v/>
      </c>
      <c r="V3051" s="152" t="str">
        <f t="shared" si="1415"/>
        <v/>
      </c>
      <c r="W3051" s="153" t="str">
        <f t="shared" si="1416"/>
        <v/>
      </c>
      <c r="X3051" s="153" t="str">
        <f t="shared" si="1417"/>
        <v/>
      </c>
      <c r="Y3051" s="153" t="str">
        <f t="shared" si="1418"/>
        <v/>
      </c>
      <c r="Z3051" s="153" t="str">
        <f t="shared" si="1419"/>
        <v/>
      </c>
      <c r="AA3051" s="152" t="str">
        <f t="shared" si="1420"/>
        <v/>
      </c>
      <c r="AB3051" s="152" t="str">
        <f t="shared" si="1421"/>
        <v/>
      </c>
      <c r="AC3051" s="154" t="str">
        <f t="shared" si="1432"/>
        <v/>
      </c>
      <c r="AD3051" s="154" t="str">
        <f t="shared" si="1433"/>
        <v/>
      </c>
      <c r="AE3051" s="3" t="str">
        <f t="shared" si="1434"/>
        <v/>
      </c>
      <c r="AF3051" s="3" t="str">
        <f t="shared" si="1435"/>
        <v/>
      </c>
      <c r="AG3051" s="3" t="str">
        <f t="shared" si="1436"/>
        <v/>
      </c>
      <c r="AH3051" s="4" t="str">
        <f t="shared" si="1437"/>
        <v/>
      </c>
      <c r="AI3051" s="75" t="str">
        <f t="shared" si="1438"/>
        <v/>
      </c>
      <c r="AJ3051" s="75" t="str">
        <f t="shared" si="1439"/>
        <v/>
      </c>
    </row>
    <row r="3052" spans="1:36" ht="14.25">
      <c r="A3052" s="41" t="str">
        <f t="shared" si="1422"/>
        <v/>
      </c>
      <c r="B3052" s="150" t="str">
        <f>IF(ISNUMBER(A3052),INDEX('MetaTrader Import'!$H$13:$J$5893,TRUNC(((A3052-$A$39+1)-1)/3)+1,MOD((A3052-$A$39+1)-1,3)+1),"")</f>
        <v/>
      </c>
      <c r="C3052" s="43" t="str">
        <f t="shared" si="1423"/>
        <v/>
      </c>
      <c r="D3052" s="43" t="str">
        <f t="shared" ca="1" si="1413"/>
        <v/>
      </c>
      <c r="E3052" s="43" t="str">
        <f t="shared" si="1424"/>
        <v/>
      </c>
      <c r="F3052" s="43" t="str">
        <f t="shared" si="1425"/>
        <v/>
      </c>
      <c r="G3052" s="43" t="str">
        <f>IF(A3052&lt;&gt;"",IF(A3052&lt;Data!$G$11*0.25,$C$13/$G$32,IF(A3052&gt;Data!$G$11*0.25,$C$13,$C$13*10)),"")</f>
        <v/>
      </c>
      <c r="H3052" s="43" t="str">
        <f>IF(A3052&lt;&gt;"",IF(Data!$G$9="constant",$C$13,IF(Data!$G$9="squeeze",G3052,F3052)),"")</f>
        <v/>
      </c>
      <c r="I3052" s="38" t="str">
        <f ca="1">IF(ISNUMBER(A3052),NORMINV(RAND(),0,IF(AND(Data!$G$9="squeeze",A3052&lt;Data!$G$11*0.25),$H$32,1)*$C$30*$C$13)*($C$14*$C$12),"")</f>
        <v/>
      </c>
      <c r="J3052" s="42" t="str">
        <f ca="1">IFERROR(IF(Data!$C$6="Real",B3052,I3052+J3051+($C$14*$C$12)*(NORMINV(RAND(),$C$15,CHOOSE($G$13,$C$13,F3052,G3052)))),"")</f>
        <v/>
      </c>
      <c r="K3052" s="88" t="str">
        <f>IF(ISNUMBER(A3052), IF($G$16="fixed",$G$17,MIN(H3052*Data!$C$7*$C$16*0.5,$C$17*Data!$C$7))*$C$12,"")</f>
        <v/>
      </c>
      <c r="L3052" s="42" t="str">
        <f t="shared" ca="1" si="1440"/>
        <v/>
      </c>
      <c r="M3052" s="44" t="str">
        <f t="shared" ca="1" si="1441"/>
        <v/>
      </c>
      <c r="N3052" s="44" t="str">
        <f t="shared" ca="1" si="1442"/>
        <v/>
      </c>
      <c r="O3052" s="108" t="str">
        <f t="shared" si="1426"/>
        <v/>
      </c>
      <c r="P3052" s="102" t="str">
        <f t="shared" si="1427"/>
        <v/>
      </c>
      <c r="Q3052" s="102" t="str">
        <f t="shared" si="1428"/>
        <v/>
      </c>
      <c r="R3052" s="120" t="str">
        <f t="shared" si="1429"/>
        <v/>
      </c>
      <c r="S3052" s="54" t="str">
        <f t="shared" si="1430"/>
        <v/>
      </c>
      <c r="T3052" s="5" t="str">
        <f t="shared" si="1431"/>
        <v/>
      </c>
      <c r="U3052" s="152" t="str">
        <f t="shared" si="1414"/>
        <v/>
      </c>
      <c r="V3052" s="152" t="str">
        <f t="shared" si="1415"/>
        <v/>
      </c>
      <c r="W3052" s="153" t="str">
        <f t="shared" si="1416"/>
        <v/>
      </c>
      <c r="X3052" s="153" t="str">
        <f t="shared" si="1417"/>
        <v/>
      </c>
      <c r="Y3052" s="153" t="str">
        <f t="shared" si="1418"/>
        <v/>
      </c>
      <c r="Z3052" s="153" t="str">
        <f t="shared" si="1419"/>
        <v/>
      </c>
      <c r="AA3052" s="152" t="str">
        <f t="shared" si="1420"/>
        <v/>
      </c>
      <c r="AB3052" s="152" t="str">
        <f t="shared" si="1421"/>
        <v/>
      </c>
      <c r="AC3052" s="154" t="str">
        <f t="shared" si="1432"/>
        <v/>
      </c>
      <c r="AD3052" s="154" t="str">
        <f t="shared" si="1433"/>
        <v/>
      </c>
      <c r="AE3052" s="3" t="str">
        <f t="shared" si="1434"/>
        <v/>
      </c>
      <c r="AF3052" s="3" t="str">
        <f t="shared" si="1435"/>
        <v/>
      </c>
      <c r="AG3052" s="3" t="str">
        <f t="shared" si="1436"/>
        <v/>
      </c>
      <c r="AH3052" s="4" t="str">
        <f t="shared" si="1437"/>
        <v/>
      </c>
      <c r="AI3052" s="75" t="str">
        <f t="shared" si="1438"/>
        <v/>
      </c>
      <c r="AJ3052" s="75" t="str">
        <f t="shared" si="1439"/>
        <v/>
      </c>
    </row>
    <row r="3053" spans="1:36" ht="14.25">
      <c r="A3053" s="41" t="str">
        <f t="shared" si="1422"/>
        <v/>
      </c>
      <c r="B3053" s="150" t="str">
        <f>IF(ISNUMBER(A3053),INDEX('MetaTrader Import'!$H$13:$J$5893,TRUNC(((A3053-$A$39+1)-1)/3)+1,MOD((A3053-$A$39+1)-1,3)+1),"")</f>
        <v/>
      </c>
      <c r="C3053" s="43" t="str">
        <f t="shared" si="1423"/>
        <v/>
      </c>
      <c r="D3053" s="43" t="str">
        <f t="shared" ca="1" si="1413"/>
        <v/>
      </c>
      <c r="E3053" s="43" t="str">
        <f t="shared" si="1424"/>
        <v/>
      </c>
      <c r="F3053" s="43" t="str">
        <f t="shared" si="1425"/>
        <v/>
      </c>
      <c r="G3053" s="43" t="str">
        <f>IF(A3053&lt;&gt;"",IF(A3053&lt;Data!$G$11*0.25,$C$13/$G$32,IF(A3053&gt;Data!$G$11*0.25,$C$13,$C$13*10)),"")</f>
        <v/>
      </c>
      <c r="H3053" s="43" t="str">
        <f>IF(A3053&lt;&gt;"",IF(Data!$G$9="constant",$C$13,IF(Data!$G$9="squeeze",G3053,F3053)),"")</f>
        <v/>
      </c>
      <c r="I3053" s="38" t="str">
        <f ca="1">IF(ISNUMBER(A3053),NORMINV(RAND(),0,IF(AND(Data!$G$9="squeeze",A3053&lt;Data!$G$11*0.25),$H$32,1)*$C$30*$C$13)*($C$14*$C$12),"")</f>
        <v/>
      </c>
      <c r="J3053" s="42" t="str">
        <f ca="1">IFERROR(IF(Data!$C$6="Real",B3053,I3053+J3052+($C$14*$C$12)*(NORMINV(RAND(),$C$15,CHOOSE($G$13,$C$13,F3053,G3053)))),"")</f>
        <v/>
      </c>
      <c r="K3053" s="88" t="str">
        <f>IF(ISNUMBER(A3053), IF($G$16="fixed",$G$17,MIN(H3053*Data!$C$7*$C$16*0.5,$C$17*Data!$C$7))*$C$12,"")</f>
        <v/>
      </c>
      <c r="L3053" s="42" t="str">
        <f t="shared" ca="1" si="1440"/>
        <v/>
      </c>
      <c r="M3053" s="44" t="str">
        <f t="shared" ca="1" si="1441"/>
        <v/>
      </c>
      <c r="N3053" s="44" t="str">
        <f t="shared" ca="1" si="1442"/>
        <v/>
      </c>
      <c r="O3053" s="108" t="str">
        <f t="shared" si="1426"/>
        <v/>
      </c>
      <c r="P3053" s="102" t="str">
        <f t="shared" si="1427"/>
        <v/>
      </c>
      <c r="Q3053" s="102" t="str">
        <f t="shared" si="1428"/>
        <v/>
      </c>
      <c r="R3053" s="120" t="str">
        <f t="shared" si="1429"/>
        <v/>
      </c>
      <c r="S3053" s="54" t="str">
        <f t="shared" si="1430"/>
        <v/>
      </c>
      <c r="T3053" s="5" t="str">
        <f t="shared" si="1431"/>
        <v/>
      </c>
      <c r="U3053" s="152" t="str">
        <f t="shared" si="1414"/>
        <v/>
      </c>
      <c r="V3053" s="152" t="str">
        <f t="shared" si="1415"/>
        <v/>
      </c>
      <c r="W3053" s="153" t="str">
        <f t="shared" si="1416"/>
        <v/>
      </c>
      <c r="X3053" s="153" t="str">
        <f t="shared" si="1417"/>
        <v/>
      </c>
      <c r="Y3053" s="153" t="str">
        <f t="shared" si="1418"/>
        <v/>
      </c>
      <c r="Z3053" s="153" t="str">
        <f t="shared" si="1419"/>
        <v/>
      </c>
      <c r="AA3053" s="152" t="str">
        <f t="shared" si="1420"/>
        <v/>
      </c>
      <c r="AB3053" s="152" t="str">
        <f t="shared" si="1421"/>
        <v/>
      </c>
      <c r="AC3053" s="154" t="str">
        <f t="shared" si="1432"/>
        <v/>
      </c>
      <c r="AD3053" s="154" t="str">
        <f t="shared" si="1433"/>
        <v/>
      </c>
      <c r="AE3053" s="3" t="str">
        <f t="shared" si="1434"/>
        <v/>
      </c>
      <c r="AF3053" s="3" t="str">
        <f t="shared" si="1435"/>
        <v/>
      </c>
      <c r="AG3053" s="3" t="str">
        <f t="shared" si="1436"/>
        <v/>
      </c>
      <c r="AH3053" s="4" t="str">
        <f t="shared" si="1437"/>
        <v/>
      </c>
      <c r="AI3053" s="75" t="str">
        <f t="shared" si="1438"/>
        <v/>
      </c>
      <c r="AJ3053" s="75" t="str">
        <f t="shared" si="1439"/>
        <v/>
      </c>
    </row>
    <row r="3054" spans="1:36" ht="14.25">
      <c r="A3054" s="41" t="str">
        <f t="shared" si="1422"/>
        <v/>
      </c>
      <c r="B3054" s="150" t="str">
        <f>IF(ISNUMBER(A3054),INDEX('MetaTrader Import'!$H$13:$J$5893,TRUNC(((A3054-$A$39+1)-1)/3)+1,MOD((A3054-$A$39+1)-1,3)+1),"")</f>
        <v/>
      </c>
      <c r="C3054" s="43" t="str">
        <f t="shared" si="1423"/>
        <v/>
      </c>
      <c r="D3054" s="43" t="str">
        <f t="shared" ca="1" si="1413"/>
        <v/>
      </c>
      <c r="E3054" s="43" t="str">
        <f t="shared" si="1424"/>
        <v/>
      </c>
      <c r="F3054" s="43" t="str">
        <f t="shared" si="1425"/>
        <v/>
      </c>
      <c r="G3054" s="43" t="str">
        <f>IF(A3054&lt;&gt;"",IF(A3054&lt;Data!$G$11*0.25,$C$13/$G$32,IF(A3054&gt;Data!$G$11*0.25,$C$13,$C$13*10)),"")</f>
        <v/>
      </c>
      <c r="H3054" s="43" t="str">
        <f>IF(A3054&lt;&gt;"",IF(Data!$G$9="constant",$C$13,IF(Data!$G$9="squeeze",G3054,F3054)),"")</f>
        <v/>
      </c>
      <c r="I3054" s="38" t="str">
        <f ca="1">IF(ISNUMBER(A3054),NORMINV(RAND(),0,IF(AND(Data!$G$9="squeeze",A3054&lt;Data!$G$11*0.25),$H$32,1)*$C$30*$C$13)*($C$14*$C$12),"")</f>
        <v/>
      </c>
      <c r="J3054" s="42" t="str">
        <f ca="1">IFERROR(IF(Data!$C$6="Real",B3054,I3054+J3053+($C$14*$C$12)*(NORMINV(RAND(),$C$15,CHOOSE($G$13,$C$13,F3054,G3054)))),"")</f>
        <v/>
      </c>
      <c r="K3054" s="88" t="str">
        <f>IF(ISNUMBER(A3054), IF($G$16="fixed",$G$17,MIN(H3054*Data!$C$7*$C$16*0.5,$C$17*Data!$C$7))*$C$12,"")</f>
        <v/>
      </c>
      <c r="L3054" s="42" t="str">
        <f t="shared" ca="1" si="1440"/>
        <v/>
      </c>
      <c r="M3054" s="44" t="str">
        <f t="shared" ca="1" si="1441"/>
        <v/>
      </c>
      <c r="N3054" s="44" t="str">
        <f t="shared" ca="1" si="1442"/>
        <v/>
      </c>
      <c r="O3054" s="108" t="str">
        <f t="shared" si="1426"/>
        <v/>
      </c>
      <c r="P3054" s="102" t="str">
        <f t="shared" si="1427"/>
        <v/>
      </c>
      <c r="Q3054" s="102" t="str">
        <f t="shared" si="1428"/>
        <v/>
      </c>
      <c r="R3054" s="120" t="str">
        <f t="shared" si="1429"/>
        <v/>
      </c>
      <c r="S3054" s="54" t="str">
        <f t="shared" si="1430"/>
        <v/>
      </c>
      <c r="T3054" s="5" t="str">
        <f t="shared" si="1431"/>
        <v/>
      </c>
      <c r="U3054" s="152" t="str">
        <f t="shared" si="1414"/>
        <v/>
      </c>
      <c r="V3054" s="152" t="str">
        <f t="shared" si="1415"/>
        <v/>
      </c>
      <c r="W3054" s="153" t="str">
        <f t="shared" si="1416"/>
        <v/>
      </c>
      <c r="X3054" s="153" t="str">
        <f t="shared" si="1417"/>
        <v/>
      </c>
      <c r="Y3054" s="153" t="str">
        <f t="shared" si="1418"/>
        <v/>
      </c>
      <c r="Z3054" s="153" t="str">
        <f t="shared" si="1419"/>
        <v/>
      </c>
      <c r="AA3054" s="152" t="str">
        <f t="shared" si="1420"/>
        <v/>
      </c>
      <c r="AB3054" s="152" t="str">
        <f t="shared" si="1421"/>
        <v/>
      </c>
      <c r="AC3054" s="154" t="str">
        <f t="shared" si="1432"/>
        <v/>
      </c>
      <c r="AD3054" s="154" t="str">
        <f t="shared" si="1433"/>
        <v/>
      </c>
      <c r="AE3054" s="3" t="str">
        <f t="shared" si="1434"/>
        <v/>
      </c>
      <c r="AF3054" s="3" t="str">
        <f t="shared" si="1435"/>
        <v/>
      </c>
      <c r="AG3054" s="3" t="str">
        <f t="shared" si="1436"/>
        <v/>
      </c>
      <c r="AH3054" s="4" t="str">
        <f t="shared" si="1437"/>
        <v/>
      </c>
      <c r="AI3054" s="75" t="str">
        <f t="shared" si="1438"/>
        <v/>
      </c>
      <c r="AJ3054" s="75" t="str">
        <f t="shared" si="1439"/>
        <v/>
      </c>
    </row>
    <row r="3055" spans="1:36" ht="14.25">
      <c r="A3055" s="41" t="str">
        <f t="shared" si="1422"/>
        <v/>
      </c>
      <c r="B3055" s="150" t="str">
        <f>IF(ISNUMBER(A3055),INDEX('MetaTrader Import'!$H$13:$J$5893,TRUNC(((A3055-$A$39+1)-1)/3)+1,MOD((A3055-$A$39+1)-1,3)+1),"")</f>
        <v/>
      </c>
      <c r="C3055" s="43" t="str">
        <f t="shared" si="1423"/>
        <v/>
      </c>
      <c r="D3055" s="43" t="str">
        <f t="shared" ca="1" si="1413"/>
        <v/>
      </c>
      <c r="E3055" s="43" t="str">
        <f t="shared" si="1424"/>
        <v/>
      </c>
      <c r="F3055" s="43" t="str">
        <f t="shared" si="1425"/>
        <v/>
      </c>
      <c r="G3055" s="43" t="str">
        <f>IF(A3055&lt;&gt;"",IF(A3055&lt;Data!$G$11*0.25,$C$13/$G$32,IF(A3055&gt;Data!$G$11*0.25,$C$13,$C$13*10)),"")</f>
        <v/>
      </c>
      <c r="H3055" s="43" t="str">
        <f>IF(A3055&lt;&gt;"",IF(Data!$G$9="constant",$C$13,IF(Data!$G$9="squeeze",G3055,F3055)),"")</f>
        <v/>
      </c>
      <c r="I3055" s="38" t="str">
        <f ca="1">IF(ISNUMBER(A3055),NORMINV(RAND(),0,IF(AND(Data!$G$9="squeeze",A3055&lt;Data!$G$11*0.25),$H$32,1)*$C$30*$C$13)*($C$14*$C$12),"")</f>
        <v/>
      </c>
      <c r="J3055" s="42" t="str">
        <f ca="1">IFERROR(IF(Data!$C$6="Real",B3055,I3055+J3054+($C$14*$C$12)*(NORMINV(RAND(),$C$15,CHOOSE($G$13,$C$13,F3055,G3055)))),"")</f>
        <v/>
      </c>
      <c r="K3055" s="88" t="str">
        <f>IF(ISNUMBER(A3055), IF($G$16="fixed",$G$17,MIN(H3055*Data!$C$7*$C$16*0.5,$C$17*Data!$C$7))*$C$12,"")</f>
        <v/>
      </c>
      <c r="L3055" s="42" t="str">
        <f t="shared" ca="1" si="1440"/>
        <v/>
      </c>
      <c r="M3055" s="44" t="str">
        <f t="shared" ca="1" si="1441"/>
        <v/>
      </c>
      <c r="N3055" s="44" t="str">
        <f t="shared" ca="1" si="1442"/>
        <v/>
      </c>
      <c r="O3055" s="108" t="str">
        <f t="shared" si="1426"/>
        <v/>
      </c>
      <c r="P3055" s="102" t="str">
        <f t="shared" si="1427"/>
        <v/>
      </c>
      <c r="Q3055" s="102" t="str">
        <f t="shared" si="1428"/>
        <v/>
      </c>
      <c r="R3055" s="120" t="str">
        <f t="shared" si="1429"/>
        <v/>
      </c>
      <c r="S3055" s="54" t="str">
        <f t="shared" si="1430"/>
        <v/>
      </c>
      <c r="T3055" s="5" t="str">
        <f t="shared" si="1431"/>
        <v/>
      </c>
      <c r="U3055" s="152" t="str">
        <f t="shared" si="1414"/>
        <v/>
      </c>
      <c r="V3055" s="152" t="str">
        <f t="shared" si="1415"/>
        <v/>
      </c>
      <c r="W3055" s="153" t="str">
        <f t="shared" si="1416"/>
        <v/>
      </c>
      <c r="X3055" s="153" t="str">
        <f t="shared" si="1417"/>
        <v/>
      </c>
      <c r="Y3055" s="153" t="str">
        <f t="shared" si="1418"/>
        <v/>
      </c>
      <c r="Z3055" s="153" t="str">
        <f t="shared" si="1419"/>
        <v/>
      </c>
      <c r="AA3055" s="152" t="str">
        <f t="shared" si="1420"/>
        <v/>
      </c>
      <c r="AB3055" s="152" t="str">
        <f t="shared" si="1421"/>
        <v/>
      </c>
      <c r="AC3055" s="154" t="str">
        <f t="shared" si="1432"/>
        <v/>
      </c>
      <c r="AD3055" s="154" t="str">
        <f t="shared" si="1433"/>
        <v/>
      </c>
      <c r="AE3055" s="3" t="str">
        <f t="shared" si="1434"/>
        <v/>
      </c>
      <c r="AF3055" s="3" t="str">
        <f t="shared" si="1435"/>
        <v/>
      </c>
      <c r="AG3055" s="3" t="str">
        <f t="shared" si="1436"/>
        <v/>
      </c>
      <c r="AH3055" s="4" t="str">
        <f t="shared" si="1437"/>
        <v/>
      </c>
      <c r="AI3055" s="75" t="str">
        <f t="shared" si="1438"/>
        <v/>
      </c>
      <c r="AJ3055" s="75" t="str">
        <f t="shared" si="1439"/>
        <v/>
      </c>
    </row>
    <row r="3056" spans="1:36" ht="14.25">
      <c r="A3056" s="41" t="str">
        <f t="shared" si="1422"/>
        <v/>
      </c>
      <c r="B3056" s="150" t="str">
        <f>IF(ISNUMBER(A3056),INDEX('MetaTrader Import'!$H$13:$J$5893,TRUNC(((A3056-$A$39+1)-1)/3)+1,MOD((A3056-$A$39+1)-1,3)+1),"")</f>
        <v/>
      </c>
      <c r="C3056" s="43" t="str">
        <f t="shared" si="1423"/>
        <v/>
      </c>
      <c r="D3056" s="43" t="str">
        <f t="shared" ca="1" si="1413"/>
        <v/>
      </c>
      <c r="E3056" s="43" t="str">
        <f t="shared" si="1424"/>
        <v/>
      </c>
      <c r="F3056" s="43" t="str">
        <f t="shared" si="1425"/>
        <v/>
      </c>
      <c r="G3056" s="43" t="str">
        <f>IF(A3056&lt;&gt;"",IF(A3056&lt;Data!$G$11*0.25,$C$13/$G$32,IF(A3056&gt;Data!$G$11*0.25,$C$13,$C$13*10)),"")</f>
        <v/>
      </c>
      <c r="H3056" s="43" t="str">
        <f>IF(A3056&lt;&gt;"",IF(Data!$G$9="constant",$C$13,IF(Data!$G$9="squeeze",G3056,F3056)),"")</f>
        <v/>
      </c>
      <c r="I3056" s="38" t="str">
        <f ca="1">IF(ISNUMBER(A3056),NORMINV(RAND(),0,IF(AND(Data!$G$9="squeeze",A3056&lt;Data!$G$11*0.25),$H$32,1)*$C$30*$C$13)*($C$14*$C$12),"")</f>
        <v/>
      </c>
      <c r="J3056" s="42" t="str">
        <f ca="1">IFERROR(IF(Data!$C$6="Real",B3056,I3056+J3055+($C$14*$C$12)*(NORMINV(RAND(),$C$15,CHOOSE($G$13,$C$13,F3056,G3056)))),"")</f>
        <v/>
      </c>
      <c r="K3056" s="88" t="str">
        <f>IF(ISNUMBER(A3056), IF($G$16="fixed",$G$17,MIN(H3056*Data!$C$7*$C$16*0.5,$C$17*Data!$C$7))*$C$12,"")</f>
        <v/>
      </c>
      <c r="L3056" s="42" t="str">
        <f t="shared" ca="1" si="1440"/>
        <v/>
      </c>
      <c r="M3056" s="44" t="str">
        <f t="shared" ca="1" si="1441"/>
        <v/>
      </c>
      <c r="N3056" s="44" t="str">
        <f t="shared" ca="1" si="1442"/>
        <v/>
      </c>
      <c r="O3056" s="108" t="str">
        <f t="shared" si="1426"/>
        <v/>
      </c>
      <c r="P3056" s="102" t="str">
        <f t="shared" si="1427"/>
        <v/>
      </c>
      <c r="Q3056" s="102" t="str">
        <f t="shared" si="1428"/>
        <v/>
      </c>
      <c r="R3056" s="120" t="str">
        <f t="shared" si="1429"/>
        <v/>
      </c>
      <c r="S3056" s="54" t="str">
        <f t="shared" si="1430"/>
        <v/>
      </c>
      <c r="T3056" s="5" t="str">
        <f t="shared" si="1431"/>
        <v/>
      </c>
      <c r="U3056" s="152" t="str">
        <f t="shared" si="1414"/>
        <v/>
      </c>
      <c r="V3056" s="152" t="str">
        <f t="shared" si="1415"/>
        <v/>
      </c>
      <c r="W3056" s="153" t="str">
        <f t="shared" si="1416"/>
        <v/>
      </c>
      <c r="X3056" s="153" t="str">
        <f t="shared" si="1417"/>
        <v/>
      </c>
      <c r="Y3056" s="153" t="str">
        <f t="shared" si="1418"/>
        <v/>
      </c>
      <c r="Z3056" s="153" t="str">
        <f t="shared" si="1419"/>
        <v/>
      </c>
      <c r="AA3056" s="152" t="str">
        <f t="shared" si="1420"/>
        <v/>
      </c>
      <c r="AB3056" s="152" t="str">
        <f t="shared" si="1421"/>
        <v/>
      </c>
      <c r="AC3056" s="154" t="str">
        <f t="shared" si="1432"/>
        <v/>
      </c>
      <c r="AD3056" s="154" t="str">
        <f t="shared" si="1433"/>
        <v/>
      </c>
      <c r="AE3056" s="3" t="str">
        <f t="shared" si="1434"/>
        <v/>
      </c>
      <c r="AF3056" s="3" t="str">
        <f t="shared" si="1435"/>
        <v/>
      </c>
      <c r="AG3056" s="3" t="str">
        <f t="shared" si="1436"/>
        <v/>
      </c>
      <c r="AH3056" s="4" t="str">
        <f t="shared" si="1437"/>
        <v/>
      </c>
      <c r="AI3056" s="75" t="str">
        <f t="shared" si="1438"/>
        <v/>
      </c>
      <c r="AJ3056" s="75" t="str">
        <f t="shared" si="1439"/>
        <v/>
      </c>
    </row>
    <row r="3057" spans="1:36" ht="14.25">
      <c r="A3057" s="41" t="str">
        <f t="shared" si="1422"/>
        <v/>
      </c>
      <c r="B3057" s="150" t="str">
        <f>IF(ISNUMBER(A3057),INDEX('MetaTrader Import'!$H$13:$J$5893,TRUNC(((A3057-$A$39+1)-1)/3)+1,MOD((A3057-$A$39+1)-1,3)+1),"")</f>
        <v/>
      </c>
      <c r="C3057" s="43" t="str">
        <f t="shared" si="1423"/>
        <v/>
      </c>
      <c r="D3057" s="43" t="str">
        <f t="shared" ca="1" si="1413"/>
        <v/>
      </c>
      <c r="E3057" s="43" t="str">
        <f t="shared" si="1424"/>
        <v/>
      </c>
      <c r="F3057" s="43" t="str">
        <f t="shared" si="1425"/>
        <v/>
      </c>
      <c r="G3057" s="43" t="str">
        <f>IF(A3057&lt;&gt;"",IF(A3057&lt;Data!$G$11*0.25,$C$13/$G$32,IF(A3057&gt;Data!$G$11*0.25,$C$13,$C$13*10)),"")</f>
        <v/>
      </c>
      <c r="H3057" s="43" t="str">
        <f>IF(A3057&lt;&gt;"",IF(Data!$G$9="constant",$C$13,IF(Data!$G$9="squeeze",G3057,F3057)),"")</f>
        <v/>
      </c>
      <c r="I3057" s="38" t="str">
        <f ca="1">IF(ISNUMBER(A3057),NORMINV(RAND(),0,IF(AND(Data!$G$9="squeeze",A3057&lt;Data!$G$11*0.25),$H$32,1)*$C$30*$C$13)*($C$14*$C$12),"")</f>
        <v/>
      </c>
      <c r="J3057" s="42" t="str">
        <f ca="1">IFERROR(IF(Data!$C$6="Real",B3057,I3057+J3056+($C$14*$C$12)*(NORMINV(RAND(),$C$15,CHOOSE($G$13,$C$13,F3057,G3057)))),"")</f>
        <v/>
      </c>
      <c r="K3057" s="88" t="str">
        <f>IF(ISNUMBER(A3057), IF($G$16="fixed",$G$17,MIN(H3057*Data!$C$7*$C$16*0.5,$C$17*Data!$C$7))*$C$12,"")</f>
        <v/>
      </c>
      <c r="L3057" s="42" t="str">
        <f t="shared" ca="1" si="1440"/>
        <v/>
      </c>
      <c r="M3057" s="44" t="str">
        <f t="shared" ca="1" si="1441"/>
        <v/>
      </c>
      <c r="N3057" s="44" t="str">
        <f t="shared" ca="1" si="1442"/>
        <v/>
      </c>
      <c r="O3057" s="108" t="str">
        <f t="shared" si="1426"/>
        <v/>
      </c>
      <c r="P3057" s="102" t="str">
        <f t="shared" si="1427"/>
        <v/>
      </c>
      <c r="Q3057" s="102" t="str">
        <f t="shared" si="1428"/>
        <v/>
      </c>
      <c r="R3057" s="120" t="str">
        <f t="shared" si="1429"/>
        <v/>
      </c>
      <c r="S3057" s="54" t="str">
        <f t="shared" si="1430"/>
        <v/>
      </c>
      <c r="T3057" s="5" t="str">
        <f t="shared" si="1431"/>
        <v/>
      </c>
      <c r="U3057" s="152" t="str">
        <f t="shared" si="1414"/>
        <v/>
      </c>
      <c r="V3057" s="152" t="str">
        <f t="shared" si="1415"/>
        <v/>
      </c>
      <c r="W3057" s="153" t="str">
        <f t="shared" si="1416"/>
        <v/>
      </c>
      <c r="X3057" s="153" t="str">
        <f t="shared" si="1417"/>
        <v/>
      </c>
      <c r="Y3057" s="153" t="str">
        <f t="shared" si="1418"/>
        <v/>
      </c>
      <c r="Z3057" s="153" t="str">
        <f t="shared" si="1419"/>
        <v/>
      </c>
      <c r="AA3057" s="152" t="str">
        <f t="shared" si="1420"/>
        <v/>
      </c>
      <c r="AB3057" s="152" t="str">
        <f t="shared" si="1421"/>
        <v/>
      </c>
      <c r="AC3057" s="154" t="str">
        <f t="shared" si="1432"/>
        <v/>
      </c>
      <c r="AD3057" s="154" t="str">
        <f t="shared" si="1433"/>
        <v/>
      </c>
      <c r="AE3057" s="3" t="str">
        <f t="shared" si="1434"/>
        <v/>
      </c>
      <c r="AF3057" s="3" t="str">
        <f t="shared" si="1435"/>
        <v/>
      </c>
      <c r="AG3057" s="3" t="str">
        <f t="shared" si="1436"/>
        <v/>
      </c>
      <c r="AH3057" s="4" t="str">
        <f t="shared" si="1437"/>
        <v/>
      </c>
      <c r="AI3057" s="75" t="str">
        <f t="shared" si="1438"/>
        <v/>
      </c>
      <c r="AJ3057" s="75" t="str">
        <f t="shared" si="1439"/>
        <v/>
      </c>
    </row>
    <row r="3058" spans="1:36" ht="14.25">
      <c r="A3058" s="41" t="str">
        <f t="shared" si="1422"/>
        <v/>
      </c>
      <c r="B3058" s="150" t="str">
        <f>IF(ISNUMBER(A3058),INDEX('MetaTrader Import'!$H$13:$J$5893,TRUNC(((A3058-$A$39+1)-1)/3)+1,MOD((A3058-$A$39+1)-1,3)+1),"")</f>
        <v/>
      </c>
      <c r="C3058" s="43" t="str">
        <f t="shared" si="1423"/>
        <v/>
      </c>
      <c r="D3058" s="43" t="str">
        <f t="shared" ca="1" si="1413"/>
        <v/>
      </c>
      <c r="E3058" s="43" t="str">
        <f t="shared" si="1424"/>
        <v/>
      </c>
      <c r="F3058" s="43" t="str">
        <f t="shared" si="1425"/>
        <v/>
      </c>
      <c r="G3058" s="43" t="str">
        <f>IF(A3058&lt;&gt;"",IF(A3058&lt;Data!$G$11*0.25,$C$13/$G$32,IF(A3058&gt;Data!$G$11*0.25,$C$13,$C$13*10)),"")</f>
        <v/>
      </c>
      <c r="H3058" s="43" t="str">
        <f>IF(A3058&lt;&gt;"",IF(Data!$G$9="constant",$C$13,IF(Data!$G$9="squeeze",G3058,F3058)),"")</f>
        <v/>
      </c>
      <c r="I3058" s="38" t="str">
        <f ca="1">IF(ISNUMBER(A3058),NORMINV(RAND(),0,IF(AND(Data!$G$9="squeeze",A3058&lt;Data!$G$11*0.25),$H$32,1)*$C$30*$C$13)*($C$14*$C$12),"")</f>
        <v/>
      </c>
      <c r="J3058" s="42" t="str">
        <f ca="1">IFERROR(IF(Data!$C$6="Real",B3058,I3058+J3057+($C$14*$C$12)*(NORMINV(RAND(),$C$15,CHOOSE($G$13,$C$13,F3058,G3058)))),"")</f>
        <v/>
      </c>
      <c r="K3058" s="88" t="str">
        <f>IF(ISNUMBER(A3058), IF($G$16="fixed",$G$17,MIN(H3058*Data!$C$7*$C$16*0.5,$C$17*Data!$C$7))*$C$12,"")</f>
        <v/>
      </c>
      <c r="L3058" s="42" t="str">
        <f t="shared" ca="1" si="1440"/>
        <v/>
      </c>
      <c r="M3058" s="44" t="str">
        <f t="shared" ca="1" si="1441"/>
        <v/>
      </c>
      <c r="N3058" s="44" t="str">
        <f t="shared" ca="1" si="1442"/>
        <v/>
      </c>
      <c r="O3058" s="108" t="str">
        <f t="shared" si="1426"/>
        <v/>
      </c>
      <c r="P3058" s="102" t="str">
        <f t="shared" si="1427"/>
        <v/>
      </c>
      <c r="Q3058" s="102" t="str">
        <f t="shared" si="1428"/>
        <v/>
      </c>
      <c r="R3058" s="120" t="str">
        <f t="shared" si="1429"/>
        <v/>
      </c>
      <c r="S3058" s="54" t="str">
        <f t="shared" si="1430"/>
        <v/>
      </c>
      <c r="T3058" s="5" t="str">
        <f t="shared" si="1431"/>
        <v/>
      </c>
      <c r="U3058" s="152" t="str">
        <f t="shared" si="1414"/>
        <v/>
      </c>
      <c r="V3058" s="152" t="str">
        <f t="shared" si="1415"/>
        <v/>
      </c>
      <c r="W3058" s="153" t="str">
        <f t="shared" si="1416"/>
        <v/>
      </c>
      <c r="X3058" s="153" t="str">
        <f t="shared" si="1417"/>
        <v/>
      </c>
      <c r="Y3058" s="153" t="str">
        <f t="shared" si="1418"/>
        <v/>
      </c>
      <c r="Z3058" s="153" t="str">
        <f t="shared" si="1419"/>
        <v/>
      </c>
      <c r="AA3058" s="152" t="str">
        <f t="shared" si="1420"/>
        <v/>
      </c>
      <c r="AB3058" s="152" t="str">
        <f t="shared" si="1421"/>
        <v/>
      </c>
      <c r="AC3058" s="154" t="str">
        <f t="shared" si="1432"/>
        <v/>
      </c>
      <c r="AD3058" s="154" t="str">
        <f t="shared" si="1433"/>
        <v/>
      </c>
      <c r="AE3058" s="3" t="str">
        <f t="shared" si="1434"/>
        <v/>
      </c>
      <c r="AF3058" s="3" t="str">
        <f t="shared" si="1435"/>
        <v/>
      </c>
      <c r="AG3058" s="3" t="str">
        <f t="shared" si="1436"/>
        <v/>
      </c>
      <c r="AH3058" s="4" t="str">
        <f t="shared" si="1437"/>
        <v/>
      </c>
      <c r="AI3058" s="75" t="str">
        <f t="shared" si="1438"/>
        <v/>
      </c>
      <c r="AJ3058" s="75" t="str">
        <f t="shared" si="1439"/>
        <v/>
      </c>
    </row>
    <row r="3059" spans="1:36" ht="14.25">
      <c r="A3059" s="41" t="str">
        <f t="shared" si="1422"/>
        <v/>
      </c>
      <c r="B3059" s="150" t="str">
        <f>IF(ISNUMBER(A3059),INDEX('MetaTrader Import'!$H$13:$J$5893,TRUNC(((A3059-$A$39+1)-1)/3)+1,MOD((A3059-$A$39+1)-1,3)+1),"")</f>
        <v/>
      </c>
      <c r="C3059" s="43" t="str">
        <f t="shared" si="1423"/>
        <v/>
      </c>
      <c r="D3059" s="43" t="str">
        <f t="shared" ca="1" si="1413"/>
        <v/>
      </c>
      <c r="E3059" s="43" t="str">
        <f t="shared" si="1424"/>
        <v/>
      </c>
      <c r="F3059" s="43" t="str">
        <f t="shared" si="1425"/>
        <v/>
      </c>
      <c r="G3059" s="43" t="str">
        <f>IF(A3059&lt;&gt;"",IF(A3059&lt;Data!$G$11*0.25,$C$13/$G$32,IF(A3059&gt;Data!$G$11*0.25,$C$13,$C$13*10)),"")</f>
        <v/>
      </c>
      <c r="H3059" s="43" t="str">
        <f>IF(A3059&lt;&gt;"",IF(Data!$G$9="constant",$C$13,IF(Data!$G$9="squeeze",G3059,F3059)),"")</f>
        <v/>
      </c>
      <c r="I3059" s="38" t="str">
        <f ca="1">IF(ISNUMBER(A3059),NORMINV(RAND(),0,IF(AND(Data!$G$9="squeeze",A3059&lt;Data!$G$11*0.25),$H$32,1)*$C$30*$C$13)*($C$14*$C$12),"")</f>
        <v/>
      </c>
      <c r="J3059" s="42" t="str">
        <f ca="1">IFERROR(IF(Data!$C$6="Real",B3059,I3059+J3058+($C$14*$C$12)*(NORMINV(RAND(),$C$15,CHOOSE($G$13,$C$13,F3059,G3059)))),"")</f>
        <v/>
      </c>
      <c r="K3059" s="88" t="str">
        <f>IF(ISNUMBER(A3059), IF($G$16="fixed",$G$17,MIN(H3059*Data!$C$7*$C$16*0.5,$C$17*Data!$C$7))*$C$12,"")</f>
        <v/>
      </c>
      <c r="L3059" s="42" t="str">
        <f t="shared" ca="1" si="1440"/>
        <v/>
      </c>
      <c r="M3059" s="44" t="str">
        <f t="shared" ca="1" si="1441"/>
        <v/>
      </c>
      <c r="N3059" s="44" t="str">
        <f t="shared" ca="1" si="1442"/>
        <v/>
      </c>
      <c r="O3059" s="108" t="str">
        <f t="shared" si="1426"/>
        <v/>
      </c>
      <c r="P3059" s="102" t="str">
        <f t="shared" si="1427"/>
        <v/>
      </c>
      <c r="Q3059" s="102" t="str">
        <f t="shared" si="1428"/>
        <v/>
      </c>
      <c r="R3059" s="120" t="str">
        <f t="shared" si="1429"/>
        <v/>
      </c>
      <c r="S3059" s="54" t="str">
        <f t="shared" si="1430"/>
        <v/>
      </c>
      <c r="T3059" s="5" t="str">
        <f t="shared" si="1431"/>
        <v/>
      </c>
      <c r="U3059" s="152" t="str">
        <f t="shared" si="1414"/>
        <v/>
      </c>
      <c r="V3059" s="152" t="str">
        <f t="shared" si="1415"/>
        <v/>
      </c>
      <c r="W3059" s="153" t="str">
        <f t="shared" si="1416"/>
        <v/>
      </c>
      <c r="X3059" s="153" t="str">
        <f t="shared" si="1417"/>
        <v/>
      </c>
      <c r="Y3059" s="153" t="str">
        <f t="shared" si="1418"/>
        <v/>
      </c>
      <c r="Z3059" s="153" t="str">
        <f t="shared" si="1419"/>
        <v/>
      </c>
      <c r="AA3059" s="152" t="str">
        <f t="shared" si="1420"/>
        <v/>
      </c>
      <c r="AB3059" s="152" t="str">
        <f t="shared" si="1421"/>
        <v/>
      </c>
      <c r="AC3059" s="154" t="str">
        <f t="shared" si="1432"/>
        <v/>
      </c>
      <c r="AD3059" s="154" t="str">
        <f t="shared" si="1433"/>
        <v/>
      </c>
      <c r="AE3059" s="3" t="str">
        <f t="shared" si="1434"/>
        <v/>
      </c>
      <c r="AF3059" s="3" t="str">
        <f t="shared" si="1435"/>
        <v/>
      </c>
      <c r="AG3059" s="3" t="str">
        <f t="shared" si="1436"/>
        <v/>
      </c>
      <c r="AH3059" s="4" t="str">
        <f t="shared" si="1437"/>
        <v/>
      </c>
      <c r="AI3059" s="75" t="str">
        <f t="shared" si="1438"/>
        <v/>
      </c>
      <c r="AJ3059" s="75" t="str">
        <f t="shared" si="1439"/>
        <v/>
      </c>
    </row>
    <row r="3060" spans="1:36" ht="14.25">
      <c r="A3060" s="41" t="str">
        <f t="shared" si="1422"/>
        <v/>
      </c>
      <c r="B3060" s="150" t="str">
        <f>IF(ISNUMBER(A3060),INDEX('MetaTrader Import'!$H$13:$J$5893,TRUNC(((A3060-$A$39+1)-1)/3)+1,MOD((A3060-$A$39+1)-1,3)+1),"")</f>
        <v/>
      </c>
      <c r="C3060" s="43" t="str">
        <f t="shared" si="1423"/>
        <v/>
      </c>
      <c r="D3060" s="43" t="str">
        <f t="shared" ca="1" si="1413"/>
        <v/>
      </c>
      <c r="E3060" s="43" t="str">
        <f t="shared" si="1424"/>
        <v/>
      </c>
      <c r="F3060" s="43" t="str">
        <f t="shared" si="1425"/>
        <v/>
      </c>
      <c r="G3060" s="43" t="str">
        <f>IF(A3060&lt;&gt;"",IF(A3060&lt;Data!$G$11*0.25,$C$13/$G$32,IF(A3060&gt;Data!$G$11*0.25,$C$13,$C$13*10)),"")</f>
        <v/>
      </c>
      <c r="H3060" s="43" t="str">
        <f>IF(A3060&lt;&gt;"",IF(Data!$G$9="constant",$C$13,IF(Data!$G$9="squeeze",G3060,F3060)),"")</f>
        <v/>
      </c>
      <c r="I3060" s="38" t="str">
        <f ca="1">IF(ISNUMBER(A3060),NORMINV(RAND(),0,IF(AND(Data!$G$9="squeeze",A3060&lt;Data!$G$11*0.25),$H$32,1)*$C$30*$C$13)*($C$14*$C$12),"")</f>
        <v/>
      </c>
      <c r="J3060" s="42" t="str">
        <f ca="1">IFERROR(IF(Data!$C$6="Real",B3060,I3060+J3059+($C$14*$C$12)*(NORMINV(RAND(),$C$15,CHOOSE($G$13,$C$13,F3060,G3060)))),"")</f>
        <v/>
      </c>
      <c r="K3060" s="88" t="str">
        <f>IF(ISNUMBER(A3060), IF($G$16="fixed",$G$17,MIN(H3060*Data!$C$7*$C$16*0.5,$C$17*Data!$C$7))*$C$12,"")</f>
        <v/>
      </c>
      <c r="L3060" s="42" t="str">
        <f t="shared" ca="1" si="1440"/>
        <v/>
      </c>
      <c r="M3060" s="44" t="str">
        <f t="shared" ca="1" si="1441"/>
        <v/>
      </c>
      <c r="N3060" s="44" t="str">
        <f t="shared" ca="1" si="1442"/>
        <v/>
      </c>
      <c r="O3060" s="108" t="str">
        <f t="shared" si="1426"/>
        <v/>
      </c>
      <c r="P3060" s="102" t="str">
        <f t="shared" si="1427"/>
        <v/>
      </c>
      <c r="Q3060" s="102" t="str">
        <f t="shared" si="1428"/>
        <v/>
      </c>
      <c r="R3060" s="120" t="str">
        <f t="shared" si="1429"/>
        <v/>
      </c>
      <c r="S3060" s="54" t="str">
        <f t="shared" si="1430"/>
        <v/>
      </c>
      <c r="T3060" s="5" t="str">
        <f t="shared" si="1431"/>
        <v/>
      </c>
      <c r="U3060" s="152" t="str">
        <f t="shared" si="1414"/>
        <v/>
      </c>
      <c r="V3060" s="152" t="str">
        <f t="shared" si="1415"/>
        <v/>
      </c>
      <c r="W3060" s="153" t="str">
        <f t="shared" si="1416"/>
        <v/>
      </c>
      <c r="X3060" s="153" t="str">
        <f t="shared" si="1417"/>
        <v/>
      </c>
      <c r="Y3060" s="153" t="str">
        <f t="shared" si="1418"/>
        <v/>
      </c>
      <c r="Z3060" s="153" t="str">
        <f t="shared" si="1419"/>
        <v/>
      </c>
      <c r="AA3060" s="152" t="str">
        <f t="shared" si="1420"/>
        <v/>
      </c>
      <c r="AB3060" s="152" t="str">
        <f t="shared" si="1421"/>
        <v/>
      </c>
      <c r="AC3060" s="154" t="str">
        <f t="shared" si="1432"/>
        <v/>
      </c>
      <c r="AD3060" s="154" t="str">
        <f t="shared" si="1433"/>
        <v/>
      </c>
      <c r="AE3060" s="3" t="str">
        <f t="shared" si="1434"/>
        <v/>
      </c>
      <c r="AF3060" s="3" t="str">
        <f t="shared" si="1435"/>
        <v/>
      </c>
      <c r="AG3060" s="3" t="str">
        <f t="shared" si="1436"/>
        <v/>
      </c>
      <c r="AH3060" s="4" t="str">
        <f t="shared" si="1437"/>
        <v/>
      </c>
      <c r="AI3060" s="75" t="str">
        <f t="shared" si="1438"/>
        <v/>
      </c>
      <c r="AJ3060" s="75" t="str">
        <f t="shared" si="1439"/>
        <v/>
      </c>
    </row>
    <row r="3061" spans="1:36" ht="14.25">
      <c r="A3061" s="41" t="str">
        <f t="shared" si="1422"/>
        <v/>
      </c>
      <c r="B3061" s="150" t="str">
        <f>IF(ISNUMBER(A3061),INDEX('MetaTrader Import'!$H$13:$J$5893,TRUNC(((A3061-$A$39+1)-1)/3)+1,MOD((A3061-$A$39+1)-1,3)+1),"")</f>
        <v/>
      </c>
      <c r="C3061" s="43" t="str">
        <f t="shared" si="1423"/>
        <v/>
      </c>
      <c r="D3061" s="43" t="str">
        <f t="shared" ca="1" si="1413"/>
        <v/>
      </c>
      <c r="E3061" s="43" t="str">
        <f t="shared" si="1424"/>
        <v/>
      </c>
      <c r="F3061" s="43" t="str">
        <f t="shared" si="1425"/>
        <v/>
      </c>
      <c r="G3061" s="43" t="str">
        <f>IF(A3061&lt;&gt;"",IF(A3061&lt;Data!$G$11*0.25,$C$13/$G$32,IF(A3061&gt;Data!$G$11*0.25,$C$13,$C$13*10)),"")</f>
        <v/>
      </c>
      <c r="H3061" s="43" t="str">
        <f>IF(A3061&lt;&gt;"",IF(Data!$G$9="constant",$C$13,IF(Data!$G$9="squeeze",G3061,F3061)),"")</f>
        <v/>
      </c>
      <c r="I3061" s="38" t="str">
        <f ca="1">IF(ISNUMBER(A3061),NORMINV(RAND(),0,IF(AND(Data!$G$9="squeeze",A3061&lt;Data!$G$11*0.25),$H$32,1)*$C$30*$C$13)*($C$14*$C$12),"")</f>
        <v/>
      </c>
      <c r="J3061" s="42" t="str">
        <f ca="1">IFERROR(IF(Data!$C$6="Real",B3061,I3061+J3060+($C$14*$C$12)*(NORMINV(RAND(),$C$15,CHOOSE($G$13,$C$13,F3061,G3061)))),"")</f>
        <v/>
      </c>
      <c r="K3061" s="88" t="str">
        <f>IF(ISNUMBER(A3061), IF($G$16="fixed",$G$17,MIN(H3061*Data!$C$7*$C$16*0.5,$C$17*Data!$C$7))*$C$12,"")</f>
        <v/>
      </c>
      <c r="L3061" s="42" t="str">
        <f t="shared" ca="1" si="1440"/>
        <v/>
      </c>
      <c r="M3061" s="44" t="str">
        <f t="shared" ca="1" si="1441"/>
        <v/>
      </c>
      <c r="N3061" s="44" t="str">
        <f t="shared" ca="1" si="1442"/>
        <v/>
      </c>
      <c r="O3061" s="108" t="str">
        <f t="shared" si="1426"/>
        <v/>
      </c>
      <c r="P3061" s="102" t="str">
        <f t="shared" si="1427"/>
        <v/>
      </c>
      <c r="Q3061" s="102" t="str">
        <f t="shared" si="1428"/>
        <v/>
      </c>
      <c r="R3061" s="120" t="str">
        <f t="shared" si="1429"/>
        <v/>
      </c>
      <c r="S3061" s="54" t="str">
        <f t="shared" si="1430"/>
        <v/>
      </c>
      <c r="T3061" s="5" t="str">
        <f t="shared" si="1431"/>
        <v/>
      </c>
      <c r="U3061" s="152" t="str">
        <f t="shared" si="1414"/>
        <v/>
      </c>
      <c r="V3061" s="152" t="str">
        <f t="shared" si="1415"/>
        <v/>
      </c>
      <c r="W3061" s="153" t="str">
        <f t="shared" si="1416"/>
        <v/>
      </c>
      <c r="X3061" s="153" t="str">
        <f t="shared" si="1417"/>
        <v/>
      </c>
      <c r="Y3061" s="153" t="str">
        <f t="shared" si="1418"/>
        <v/>
      </c>
      <c r="Z3061" s="153" t="str">
        <f t="shared" si="1419"/>
        <v/>
      </c>
      <c r="AA3061" s="152" t="str">
        <f t="shared" si="1420"/>
        <v/>
      </c>
      <c r="AB3061" s="152" t="str">
        <f t="shared" si="1421"/>
        <v/>
      </c>
      <c r="AC3061" s="154" t="str">
        <f t="shared" si="1432"/>
        <v/>
      </c>
      <c r="AD3061" s="154" t="str">
        <f t="shared" si="1433"/>
        <v/>
      </c>
      <c r="AE3061" s="3" t="str">
        <f t="shared" si="1434"/>
        <v/>
      </c>
      <c r="AF3061" s="3" t="str">
        <f t="shared" si="1435"/>
        <v/>
      </c>
      <c r="AG3061" s="3" t="str">
        <f t="shared" si="1436"/>
        <v/>
      </c>
      <c r="AH3061" s="4" t="str">
        <f t="shared" si="1437"/>
        <v/>
      </c>
      <c r="AI3061" s="75" t="str">
        <f t="shared" si="1438"/>
        <v/>
      </c>
      <c r="AJ3061" s="75" t="str">
        <f t="shared" si="1439"/>
        <v/>
      </c>
    </row>
    <row r="3062" spans="1:36" ht="14.25">
      <c r="A3062" s="41" t="str">
        <f t="shared" si="1422"/>
        <v/>
      </c>
      <c r="B3062" s="150" t="str">
        <f>IF(ISNUMBER(A3062),INDEX('MetaTrader Import'!$H$13:$J$5893,TRUNC(((A3062-$A$39+1)-1)/3)+1,MOD((A3062-$A$39+1)-1,3)+1),"")</f>
        <v/>
      </c>
      <c r="C3062" s="43" t="str">
        <f t="shared" si="1423"/>
        <v/>
      </c>
      <c r="D3062" s="43" t="str">
        <f t="shared" ca="1" si="1413"/>
        <v/>
      </c>
      <c r="E3062" s="43" t="str">
        <f t="shared" si="1424"/>
        <v/>
      </c>
      <c r="F3062" s="43" t="str">
        <f t="shared" si="1425"/>
        <v/>
      </c>
      <c r="G3062" s="43" t="str">
        <f>IF(A3062&lt;&gt;"",IF(A3062&lt;Data!$G$11*0.25,$C$13/$G$32,IF(A3062&gt;Data!$G$11*0.25,$C$13,$C$13*10)),"")</f>
        <v/>
      </c>
      <c r="H3062" s="43" t="str">
        <f>IF(A3062&lt;&gt;"",IF(Data!$G$9="constant",$C$13,IF(Data!$G$9="squeeze",G3062,F3062)),"")</f>
        <v/>
      </c>
      <c r="I3062" s="38" t="str">
        <f ca="1">IF(ISNUMBER(A3062),NORMINV(RAND(),0,IF(AND(Data!$G$9="squeeze",A3062&lt;Data!$G$11*0.25),$H$32,1)*$C$30*$C$13)*($C$14*$C$12),"")</f>
        <v/>
      </c>
      <c r="J3062" s="42" t="str">
        <f ca="1">IFERROR(IF(Data!$C$6="Real",B3062,I3062+J3061+($C$14*$C$12)*(NORMINV(RAND(),$C$15,CHOOSE($G$13,$C$13,F3062,G3062)))),"")</f>
        <v/>
      </c>
      <c r="K3062" s="88" t="str">
        <f>IF(ISNUMBER(A3062), IF($G$16="fixed",$G$17,MIN(H3062*Data!$C$7*$C$16*0.5,$C$17*Data!$C$7))*$C$12,"")</f>
        <v/>
      </c>
      <c r="L3062" s="42" t="str">
        <f t="shared" ca="1" si="1440"/>
        <v/>
      </c>
      <c r="M3062" s="44" t="str">
        <f t="shared" ca="1" si="1441"/>
        <v/>
      </c>
      <c r="N3062" s="44" t="str">
        <f t="shared" ca="1" si="1442"/>
        <v/>
      </c>
      <c r="O3062" s="108" t="str">
        <f t="shared" si="1426"/>
        <v/>
      </c>
      <c r="P3062" s="102" t="str">
        <f t="shared" si="1427"/>
        <v/>
      </c>
      <c r="Q3062" s="102" t="str">
        <f t="shared" si="1428"/>
        <v/>
      </c>
      <c r="R3062" s="120" t="str">
        <f t="shared" si="1429"/>
        <v/>
      </c>
      <c r="S3062" s="54" t="str">
        <f t="shared" si="1430"/>
        <v/>
      </c>
      <c r="T3062" s="5" t="str">
        <f t="shared" si="1431"/>
        <v/>
      </c>
      <c r="U3062" s="152" t="str">
        <f t="shared" si="1414"/>
        <v/>
      </c>
      <c r="V3062" s="152" t="str">
        <f t="shared" si="1415"/>
        <v/>
      </c>
      <c r="W3062" s="153" t="str">
        <f t="shared" si="1416"/>
        <v/>
      </c>
      <c r="X3062" s="153" t="str">
        <f t="shared" si="1417"/>
        <v/>
      </c>
      <c r="Y3062" s="153" t="str">
        <f t="shared" si="1418"/>
        <v/>
      </c>
      <c r="Z3062" s="153" t="str">
        <f t="shared" si="1419"/>
        <v/>
      </c>
      <c r="AA3062" s="152" t="str">
        <f t="shared" si="1420"/>
        <v/>
      </c>
      <c r="AB3062" s="152" t="str">
        <f t="shared" si="1421"/>
        <v/>
      </c>
      <c r="AC3062" s="154" t="str">
        <f t="shared" si="1432"/>
        <v/>
      </c>
      <c r="AD3062" s="154" t="str">
        <f t="shared" si="1433"/>
        <v/>
      </c>
      <c r="AE3062" s="3" t="str">
        <f t="shared" si="1434"/>
        <v/>
      </c>
      <c r="AF3062" s="3" t="str">
        <f t="shared" si="1435"/>
        <v/>
      </c>
      <c r="AG3062" s="3" t="str">
        <f t="shared" si="1436"/>
        <v/>
      </c>
      <c r="AH3062" s="4" t="str">
        <f t="shared" si="1437"/>
        <v/>
      </c>
      <c r="AI3062" s="75" t="str">
        <f t="shared" si="1438"/>
        <v/>
      </c>
      <c r="AJ3062" s="75" t="str">
        <f t="shared" si="1439"/>
        <v/>
      </c>
    </row>
    <row r="3063" spans="1:36" ht="14.25">
      <c r="A3063" s="41" t="str">
        <f t="shared" si="1422"/>
        <v/>
      </c>
      <c r="B3063" s="150" t="str">
        <f>IF(ISNUMBER(A3063),INDEX('MetaTrader Import'!$H$13:$J$5893,TRUNC(((A3063-$A$39+1)-1)/3)+1,MOD((A3063-$A$39+1)-1,3)+1),"")</f>
        <v/>
      </c>
      <c r="C3063" s="43" t="str">
        <f t="shared" si="1423"/>
        <v/>
      </c>
      <c r="D3063" s="43" t="str">
        <f t="shared" ca="1" si="1413"/>
        <v/>
      </c>
      <c r="E3063" s="43" t="str">
        <f t="shared" si="1424"/>
        <v/>
      </c>
      <c r="F3063" s="43" t="str">
        <f t="shared" si="1425"/>
        <v/>
      </c>
      <c r="G3063" s="43" t="str">
        <f>IF(A3063&lt;&gt;"",IF(A3063&lt;Data!$G$11*0.25,$C$13/$G$32,IF(A3063&gt;Data!$G$11*0.25,$C$13,$C$13*10)),"")</f>
        <v/>
      </c>
      <c r="H3063" s="43" t="str">
        <f>IF(A3063&lt;&gt;"",IF(Data!$G$9="constant",$C$13,IF(Data!$G$9="squeeze",G3063,F3063)),"")</f>
        <v/>
      </c>
      <c r="I3063" s="38" t="str">
        <f ca="1">IF(ISNUMBER(A3063),NORMINV(RAND(),0,IF(AND(Data!$G$9="squeeze",A3063&lt;Data!$G$11*0.25),$H$32,1)*$C$30*$C$13)*($C$14*$C$12),"")</f>
        <v/>
      </c>
      <c r="J3063" s="42" t="str">
        <f ca="1">IFERROR(IF(Data!$C$6="Real",B3063,I3063+J3062+($C$14*$C$12)*(NORMINV(RAND(),$C$15,CHOOSE($G$13,$C$13,F3063,G3063)))),"")</f>
        <v/>
      </c>
      <c r="K3063" s="88" t="str">
        <f>IF(ISNUMBER(A3063), IF($G$16="fixed",$G$17,MIN(H3063*Data!$C$7*$C$16*0.5,$C$17*Data!$C$7))*$C$12,"")</f>
        <v/>
      </c>
      <c r="L3063" s="42" t="str">
        <f t="shared" ca="1" si="1440"/>
        <v/>
      </c>
      <c r="M3063" s="44" t="str">
        <f t="shared" ca="1" si="1441"/>
        <v/>
      </c>
      <c r="N3063" s="44" t="str">
        <f t="shared" ca="1" si="1442"/>
        <v/>
      </c>
      <c r="O3063" s="108" t="str">
        <f t="shared" si="1426"/>
        <v/>
      </c>
      <c r="P3063" s="102" t="str">
        <f t="shared" si="1427"/>
        <v/>
      </c>
      <c r="Q3063" s="102" t="str">
        <f t="shared" si="1428"/>
        <v/>
      </c>
      <c r="R3063" s="120" t="str">
        <f t="shared" si="1429"/>
        <v/>
      </c>
      <c r="S3063" s="54" t="str">
        <f t="shared" si="1430"/>
        <v/>
      </c>
      <c r="T3063" s="5" t="str">
        <f t="shared" si="1431"/>
        <v/>
      </c>
      <c r="U3063" s="152" t="str">
        <f t="shared" si="1414"/>
        <v/>
      </c>
      <c r="V3063" s="152" t="str">
        <f t="shared" si="1415"/>
        <v/>
      </c>
      <c r="W3063" s="153" t="str">
        <f t="shared" si="1416"/>
        <v/>
      </c>
      <c r="X3063" s="153" t="str">
        <f t="shared" si="1417"/>
        <v/>
      </c>
      <c r="Y3063" s="153" t="str">
        <f t="shared" si="1418"/>
        <v/>
      </c>
      <c r="Z3063" s="153" t="str">
        <f t="shared" si="1419"/>
        <v/>
      </c>
      <c r="AA3063" s="152" t="str">
        <f t="shared" si="1420"/>
        <v/>
      </c>
      <c r="AB3063" s="152" t="str">
        <f t="shared" si="1421"/>
        <v/>
      </c>
      <c r="AC3063" s="154" t="str">
        <f t="shared" si="1432"/>
        <v/>
      </c>
      <c r="AD3063" s="154" t="str">
        <f t="shared" si="1433"/>
        <v/>
      </c>
      <c r="AE3063" s="3" t="str">
        <f t="shared" si="1434"/>
        <v/>
      </c>
      <c r="AF3063" s="3" t="str">
        <f t="shared" si="1435"/>
        <v/>
      </c>
      <c r="AG3063" s="3" t="str">
        <f t="shared" si="1436"/>
        <v/>
      </c>
      <c r="AH3063" s="4" t="str">
        <f t="shared" si="1437"/>
        <v/>
      </c>
      <c r="AI3063" s="75" t="str">
        <f t="shared" si="1438"/>
        <v/>
      </c>
      <c r="AJ3063" s="75" t="str">
        <f t="shared" si="1439"/>
        <v/>
      </c>
    </row>
    <row r="3064" spans="1:36" ht="14.25">
      <c r="A3064" s="41" t="str">
        <f t="shared" si="1422"/>
        <v/>
      </c>
      <c r="B3064" s="150" t="str">
        <f>IF(ISNUMBER(A3064),INDEX('MetaTrader Import'!$H$13:$J$5893,TRUNC(((A3064-$A$39+1)-1)/3)+1,MOD((A3064-$A$39+1)-1,3)+1),"")</f>
        <v/>
      </c>
      <c r="C3064" s="43" t="str">
        <f t="shared" si="1423"/>
        <v/>
      </c>
      <c r="D3064" s="43" t="str">
        <f t="shared" ca="1" si="1413"/>
        <v/>
      </c>
      <c r="E3064" s="43" t="str">
        <f t="shared" si="1424"/>
        <v/>
      </c>
      <c r="F3064" s="43" t="str">
        <f t="shared" si="1425"/>
        <v/>
      </c>
      <c r="G3064" s="43" t="str">
        <f>IF(A3064&lt;&gt;"",IF(A3064&lt;Data!$G$11*0.25,$C$13/$G$32,IF(A3064&gt;Data!$G$11*0.25,$C$13,$C$13*10)),"")</f>
        <v/>
      </c>
      <c r="H3064" s="43" t="str">
        <f>IF(A3064&lt;&gt;"",IF(Data!$G$9="constant",$C$13,IF(Data!$G$9="squeeze",G3064,F3064)),"")</f>
        <v/>
      </c>
      <c r="I3064" s="38" t="str">
        <f ca="1">IF(ISNUMBER(A3064),NORMINV(RAND(),0,IF(AND(Data!$G$9="squeeze",A3064&lt;Data!$G$11*0.25),$H$32,1)*$C$30*$C$13)*($C$14*$C$12),"")</f>
        <v/>
      </c>
      <c r="J3064" s="42" t="str">
        <f ca="1">IFERROR(IF(Data!$C$6="Real",B3064,I3064+J3063+($C$14*$C$12)*(NORMINV(RAND(),$C$15,CHOOSE($G$13,$C$13,F3064,G3064)))),"")</f>
        <v/>
      </c>
      <c r="K3064" s="88" t="str">
        <f>IF(ISNUMBER(A3064), IF($G$16="fixed",$G$17,MIN(H3064*Data!$C$7*$C$16*0.5,$C$17*Data!$C$7))*$C$12,"")</f>
        <v/>
      </c>
      <c r="L3064" s="42" t="str">
        <f t="shared" ca="1" si="1440"/>
        <v/>
      </c>
      <c r="M3064" s="44" t="str">
        <f t="shared" ca="1" si="1441"/>
        <v/>
      </c>
      <c r="N3064" s="44" t="str">
        <f t="shared" ca="1" si="1442"/>
        <v/>
      </c>
      <c r="O3064" s="108" t="str">
        <f t="shared" si="1426"/>
        <v/>
      </c>
      <c r="P3064" s="102" t="str">
        <f t="shared" si="1427"/>
        <v/>
      </c>
      <c r="Q3064" s="102" t="str">
        <f t="shared" si="1428"/>
        <v/>
      </c>
      <c r="R3064" s="120" t="str">
        <f t="shared" si="1429"/>
        <v/>
      </c>
      <c r="S3064" s="54" t="str">
        <f t="shared" si="1430"/>
        <v/>
      </c>
      <c r="T3064" s="5" t="str">
        <f t="shared" si="1431"/>
        <v/>
      </c>
      <c r="U3064" s="152" t="str">
        <f t="shared" si="1414"/>
        <v/>
      </c>
      <c r="V3064" s="152" t="str">
        <f t="shared" si="1415"/>
        <v/>
      </c>
      <c r="W3064" s="153" t="str">
        <f t="shared" si="1416"/>
        <v/>
      </c>
      <c r="X3064" s="153" t="str">
        <f t="shared" si="1417"/>
        <v/>
      </c>
      <c r="Y3064" s="153" t="str">
        <f t="shared" si="1418"/>
        <v/>
      </c>
      <c r="Z3064" s="153" t="str">
        <f t="shared" si="1419"/>
        <v/>
      </c>
      <c r="AA3064" s="152" t="str">
        <f t="shared" si="1420"/>
        <v/>
      </c>
      <c r="AB3064" s="152" t="str">
        <f t="shared" si="1421"/>
        <v/>
      </c>
      <c r="AC3064" s="154" t="str">
        <f t="shared" si="1432"/>
        <v/>
      </c>
      <c r="AD3064" s="154" t="str">
        <f t="shared" si="1433"/>
        <v/>
      </c>
      <c r="AE3064" s="3" t="str">
        <f t="shared" si="1434"/>
        <v/>
      </c>
      <c r="AF3064" s="3" t="str">
        <f t="shared" si="1435"/>
        <v/>
      </c>
      <c r="AG3064" s="3" t="str">
        <f t="shared" si="1436"/>
        <v/>
      </c>
      <c r="AH3064" s="4" t="str">
        <f t="shared" si="1437"/>
        <v/>
      </c>
      <c r="AI3064" s="75" t="str">
        <f t="shared" si="1438"/>
        <v/>
      </c>
      <c r="AJ3064" s="75" t="str">
        <f t="shared" si="1439"/>
        <v/>
      </c>
    </row>
    <row r="3065" spans="1:36" ht="14.25">
      <c r="A3065" s="41" t="str">
        <f t="shared" si="1422"/>
        <v/>
      </c>
      <c r="B3065" s="150" t="str">
        <f>IF(ISNUMBER(A3065),INDEX('MetaTrader Import'!$H$13:$J$5893,TRUNC(((A3065-$A$39+1)-1)/3)+1,MOD((A3065-$A$39+1)-1,3)+1),"")</f>
        <v/>
      </c>
      <c r="C3065" s="43" t="str">
        <f t="shared" si="1423"/>
        <v/>
      </c>
      <c r="D3065" s="43" t="str">
        <f t="shared" ca="1" si="1413"/>
        <v/>
      </c>
      <c r="E3065" s="43" t="str">
        <f t="shared" si="1424"/>
        <v/>
      </c>
      <c r="F3065" s="43" t="str">
        <f t="shared" si="1425"/>
        <v/>
      </c>
      <c r="G3065" s="43" t="str">
        <f>IF(A3065&lt;&gt;"",IF(A3065&lt;Data!$G$11*0.25,$C$13/$G$32,IF(A3065&gt;Data!$G$11*0.25,$C$13,$C$13*10)),"")</f>
        <v/>
      </c>
      <c r="H3065" s="43" t="str">
        <f>IF(A3065&lt;&gt;"",IF(Data!$G$9="constant",$C$13,IF(Data!$G$9="squeeze",G3065,F3065)),"")</f>
        <v/>
      </c>
      <c r="I3065" s="38" t="str">
        <f ca="1">IF(ISNUMBER(A3065),NORMINV(RAND(),0,IF(AND(Data!$G$9="squeeze",A3065&lt;Data!$G$11*0.25),$H$32,1)*$C$30*$C$13)*($C$14*$C$12),"")</f>
        <v/>
      </c>
      <c r="J3065" s="42" t="str">
        <f ca="1">IFERROR(IF(Data!$C$6="Real",B3065,I3065+J3064+($C$14*$C$12)*(NORMINV(RAND(),$C$15,CHOOSE($G$13,$C$13,F3065,G3065)))),"")</f>
        <v/>
      </c>
      <c r="K3065" s="88" t="str">
        <f>IF(ISNUMBER(A3065), IF($G$16="fixed",$G$17,MIN(H3065*Data!$C$7*$C$16*0.5,$C$17*Data!$C$7))*$C$12,"")</f>
        <v/>
      </c>
      <c r="L3065" s="42" t="str">
        <f t="shared" ca="1" si="1440"/>
        <v/>
      </c>
      <c r="M3065" s="44" t="str">
        <f t="shared" ca="1" si="1441"/>
        <v/>
      </c>
      <c r="N3065" s="44" t="str">
        <f t="shared" ca="1" si="1442"/>
        <v/>
      </c>
      <c r="O3065" s="108" t="str">
        <f t="shared" si="1426"/>
        <v/>
      </c>
      <c r="P3065" s="102" t="str">
        <f t="shared" si="1427"/>
        <v/>
      </c>
      <c r="Q3065" s="102" t="str">
        <f t="shared" si="1428"/>
        <v/>
      </c>
      <c r="R3065" s="120" t="str">
        <f t="shared" si="1429"/>
        <v/>
      </c>
      <c r="S3065" s="54" t="str">
        <f t="shared" si="1430"/>
        <v/>
      </c>
      <c r="T3065" s="5" t="str">
        <f t="shared" si="1431"/>
        <v/>
      </c>
      <c r="U3065" s="152" t="str">
        <f t="shared" si="1414"/>
        <v/>
      </c>
      <c r="V3065" s="152" t="str">
        <f t="shared" si="1415"/>
        <v/>
      </c>
      <c r="W3065" s="153" t="str">
        <f t="shared" si="1416"/>
        <v/>
      </c>
      <c r="X3065" s="153" t="str">
        <f t="shared" si="1417"/>
        <v/>
      </c>
      <c r="Y3065" s="153" t="str">
        <f t="shared" si="1418"/>
        <v/>
      </c>
      <c r="Z3065" s="153" t="str">
        <f t="shared" si="1419"/>
        <v/>
      </c>
      <c r="AA3065" s="152" t="str">
        <f t="shared" si="1420"/>
        <v/>
      </c>
      <c r="AB3065" s="152" t="str">
        <f t="shared" si="1421"/>
        <v/>
      </c>
      <c r="AC3065" s="154" t="str">
        <f t="shared" si="1432"/>
        <v/>
      </c>
      <c r="AD3065" s="154" t="str">
        <f t="shared" si="1433"/>
        <v/>
      </c>
      <c r="AE3065" s="3" t="str">
        <f t="shared" si="1434"/>
        <v/>
      </c>
      <c r="AF3065" s="3" t="str">
        <f t="shared" si="1435"/>
        <v/>
      </c>
      <c r="AG3065" s="3" t="str">
        <f t="shared" si="1436"/>
        <v/>
      </c>
      <c r="AH3065" s="4" t="str">
        <f t="shared" si="1437"/>
        <v/>
      </c>
      <c r="AI3065" s="75" t="str">
        <f t="shared" si="1438"/>
        <v/>
      </c>
      <c r="AJ3065" s="75" t="str">
        <f t="shared" si="1439"/>
        <v/>
      </c>
    </row>
    <row r="3066" spans="1:36" ht="14.25">
      <c r="A3066" s="41" t="str">
        <f t="shared" si="1422"/>
        <v/>
      </c>
      <c r="B3066" s="150" t="str">
        <f>IF(ISNUMBER(A3066),INDEX('MetaTrader Import'!$H$13:$J$5893,TRUNC(((A3066-$A$39+1)-1)/3)+1,MOD((A3066-$A$39+1)-1,3)+1),"")</f>
        <v/>
      </c>
      <c r="C3066" s="43" t="str">
        <f t="shared" si="1423"/>
        <v/>
      </c>
      <c r="D3066" s="43" t="str">
        <f t="shared" ca="1" si="1413"/>
        <v/>
      </c>
      <c r="E3066" s="43" t="str">
        <f t="shared" si="1424"/>
        <v/>
      </c>
      <c r="F3066" s="43" t="str">
        <f t="shared" si="1425"/>
        <v/>
      </c>
      <c r="G3066" s="43" t="str">
        <f>IF(A3066&lt;&gt;"",IF(A3066&lt;Data!$G$11*0.25,$C$13/$G$32,IF(A3066&gt;Data!$G$11*0.25,$C$13,$C$13*10)),"")</f>
        <v/>
      </c>
      <c r="H3066" s="43" t="str">
        <f>IF(A3066&lt;&gt;"",IF(Data!$G$9="constant",$C$13,IF(Data!$G$9="squeeze",G3066,F3066)),"")</f>
        <v/>
      </c>
      <c r="I3066" s="38" t="str">
        <f ca="1">IF(ISNUMBER(A3066),NORMINV(RAND(),0,IF(AND(Data!$G$9="squeeze",A3066&lt;Data!$G$11*0.25),$H$32,1)*$C$30*$C$13)*($C$14*$C$12),"")</f>
        <v/>
      </c>
      <c r="J3066" s="42" t="str">
        <f ca="1">IFERROR(IF(Data!$C$6="Real",B3066,I3066+J3065+($C$14*$C$12)*(NORMINV(RAND(),$C$15,CHOOSE($G$13,$C$13,F3066,G3066)))),"")</f>
        <v/>
      </c>
      <c r="K3066" s="88" t="str">
        <f>IF(ISNUMBER(A3066), IF($G$16="fixed",$G$17,MIN(H3066*Data!$C$7*$C$16*0.5,$C$17*Data!$C$7))*$C$12,"")</f>
        <v/>
      </c>
      <c r="L3066" s="42" t="str">
        <f t="shared" ca="1" si="1440"/>
        <v/>
      </c>
      <c r="M3066" s="44" t="str">
        <f t="shared" ca="1" si="1441"/>
        <v/>
      </c>
      <c r="N3066" s="44" t="str">
        <f t="shared" ca="1" si="1442"/>
        <v/>
      </c>
      <c r="O3066" s="108" t="str">
        <f t="shared" si="1426"/>
        <v/>
      </c>
      <c r="P3066" s="102" t="str">
        <f t="shared" si="1427"/>
        <v/>
      </c>
      <c r="Q3066" s="102" t="str">
        <f t="shared" si="1428"/>
        <v/>
      </c>
      <c r="R3066" s="120" t="str">
        <f t="shared" si="1429"/>
        <v/>
      </c>
      <c r="S3066" s="54" t="str">
        <f t="shared" si="1430"/>
        <v/>
      </c>
      <c r="T3066" s="5" t="str">
        <f t="shared" si="1431"/>
        <v/>
      </c>
      <c r="U3066" s="152" t="str">
        <f t="shared" si="1414"/>
        <v/>
      </c>
      <c r="V3066" s="152" t="str">
        <f t="shared" si="1415"/>
        <v/>
      </c>
      <c r="W3066" s="153" t="str">
        <f t="shared" si="1416"/>
        <v/>
      </c>
      <c r="X3066" s="153" t="str">
        <f t="shared" si="1417"/>
        <v/>
      </c>
      <c r="Y3066" s="153" t="str">
        <f t="shared" si="1418"/>
        <v/>
      </c>
      <c r="Z3066" s="153" t="str">
        <f t="shared" si="1419"/>
        <v/>
      </c>
      <c r="AA3066" s="152" t="str">
        <f t="shared" si="1420"/>
        <v/>
      </c>
      <c r="AB3066" s="152" t="str">
        <f t="shared" si="1421"/>
        <v/>
      </c>
      <c r="AC3066" s="154" t="str">
        <f t="shared" si="1432"/>
        <v/>
      </c>
      <c r="AD3066" s="154" t="str">
        <f t="shared" si="1433"/>
        <v/>
      </c>
      <c r="AE3066" s="3" t="str">
        <f t="shared" si="1434"/>
        <v/>
      </c>
      <c r="AF3066" s="3" t="str">
        <f t="shared" si="1435"/>
        <v/>
      </c>
      <c r="AG3066" s="3" t="str">
        <f t="shared" si="1436"/>
        <v/>
      </c>
      <c r="AH3066" s="4" t="str">
        <f t="shared" si="1437"/>
        <v/>
      </c>
      <c r="AI3066" s="75" t="str">
        <f t="shared" si="1438"/>
        <v/>
      </c>
      <c r="AJ3066" s="75" t="str">
        <f t="shared" si="1439"/>
        <v/>
      </c>
    </row>
    <row r="3067" spans="1:36" ht="14.25">
      <c r="A3067" s="41" t="str">
        <f t="shared" si="1422"/>
        <v/>
      </c>
      <c r="B3067" s="150" t="str">
        <f>IF(ISNUMBER(A3067),INDEX('MetaTrader Import'!$H$13:$J$5893,TRUNC(((A3067-$A$39+1)-1)/3)+1,MOD((A3067-$A$39+1)-1,3)+1),"")</f>
        <v/>
      </c>
      <c r="C3067" s="43" t="str">
        <f t="shared" si="1423"/>
        <v/>
      </c>
      <c r="D3067" s="43" t="str">
        <f t="shared" ca="1" si="1413"/>
        <v/>
      </c>
      <c r="E3067" s="43" t="str">
        <f t="shared" si="1424"/>
        <v/>
      </c>
      <c r="F3067" s="43" t="str">
        <f t="shared" si="1425"/>
        <v/>
      </c>
      <c r="G3067" s="43" t="str">
        <f>IF(A3067&lt;&gt;"",IF(A3067&lt;Data!$G$11*0.25,$C$13/$G$32,IF(A3067&gt;Data!$G$11*0.25,$C$13,$C$13*10)),"")</f>
        <v/>
      </c>
      <c r="H3067" s="43" t="str">
        <f>IF(A3067&lt;&gt;"",IF(Data!$G$9="constant",$C$13,IF(Data!$G$9="squeeze",G3067,F3067)),"")</f>
        <v/>
      </c>
      <c r="I3067" s="38" t="str">
        <f ca="1">IF(ISNUMBER(A3067),NORMINV(RAND(),0,IF(AND(Data!$G$9="squeeze",A3067&lt;Data!$G$11*0.25),$H$32,1)*$C$30*$C$13)*($C$14*$C$12),"")</f>
        <v/>
      </c>
      <c r="J3067" s="42" t="str">
        <f ca="1">IFERROR(IF(Data!$C$6="Real",B3067,I3067+J3066+($C$14*$C$12)*(NORMINV(RAND(),$C$15,CHOOSE($G$13,$C$13,F3067,G3067)))),"")</f>
        <v/>
      </c>
      <c r="K3067" s="88" t="str">
        <f>IF(ISNUMBER(A3067), IF($G$16="fixed",$G$17,MIN(H3067*Data!$C$7*$C$16*0.5,$C$17*Data!$C$7))*$C$12,"")</f>
        <v/>
      </c>
      <c r="L3067" s="42" t="str">
        <f t="shared" ca="1" si="1440"/>
        <v/>
      </c>
      <c r="M3067" s="44" t="str">
        <f t="shared" ca="1" si="1441"/>
        <v/>
      </c>
      <c r="N3067" s="44" t="str">
        <f t="shared" ca="1" si="1442"/>
        <v/>
      </c>
      <c r="O3067" s="108" t="str">
        <f t="shared" si="1426"/>
        <v/>
      </c>
      <c r="P3067" s="102" t="str">
        <f t="shared" si="1427"/>
        <v/>
      </c>
      <c r="Q3067" s="102" t="str">
        <f t="shared" si="1428"/>
        <v/>
      </c>
      <c r="R3067" s="120" t="str">
        <f t="shared" si="1429"/>
        <v/>
      </c>
      <c r="S3067" s="54" t="str">
        <f t="shared" si="1430"/>
        <v/>
      </c>
      <c r="T3067" s="5" t="str">
        <f t="shared" si="1431"/>
        <v/>
      </c>
      <c r="U3067" s="152" t="str">
        <f t="shared" si="1414"/>
        <v/>
      </c>
      <c r="V3067" s="152" t="str">
        <f t="shared" si="1415"/>
        <v/>
      </c>
      <c r="W3067" s="153" t="str">
        <f t="shared" si="1416"/>
        <v/>
      </c>
      <c r="X3067" s="153" t="str">
        <f t="shared" si="1417"/>
        <v/>
      </c>
      <c r="Y3067" s="153" t="str">
        <f t="shared" si="1418"/>
        <v/>
      </c>
      <c r="Z3067" s="153" t="str">
        <f t="shared" si="1419"/>
        <v/>
      </c>
      <c r="AA3067" s="152" t="str">
        <f t="shared" si="1420"/>
        <v/>
      </c>
      <c r="AB3067" s="152" t="str">
        <f t="shared" si="1421"/>
        <v/>
      </c>
      <c r="AC3067" s="154" t="str">
        <f t="shared" si="1432"/>
        <v/>
      </c>
      <c r="AD3067" s="154" t="str">
        <f t="shared" si="1433"/>
        <v/>
      </c>
      <c r="AE3067" s="3" t="str">
        <f t="shared" si="1434"/>
        <v/>
      </c>
      <c r="AF3067" s="3" t="str">
        <f t="shared" si="1435"/>
        <v/>
      </c>
      <c r="AG3067" s="3" t="str">
        <f t="shared" si="1436"/>
        <v/>
      </c>
      <c r="AH3067" s="4" t="str">
        <f t="shared" si="1437"/>
        <v/>
      </c>
      <c r="AI3067" s="75" t="str">
        <f t="shared" si="1438"/>
        <v/>
      </c>
      <c r="AJ3067" s="75" t="str">
        <f t="shared" si="1439"/>
        <v/>
      </c>
    </row>
    <row r="3068" spans="1:36" ht="14.25">
      <c r="A3068" s="41" t="str">
        <f t="shared" si="1422"/>
        <v/>
      </c>
      <c r="B3068" s="150" t="str">
        <f>IF(ISNUMBER(A3068),INDEX('MetaTrader Import'!$H$13:$J$5893,TRUNC(((A3068-$A$39+1)-1)/3)+1,MOD((A3068-$A$39+1)-1,3)+1),"")</f>
        <v/>
      </c>
      <c r="C3068" s="43" t="str">
        <f t="shared" si="1423"/>
        <v/>
      </c>
      <c r="D3068" s="43" t="str">
        <f t="shared" ca="1" si="1413"/>
        <v/>
      </c>
      <c r="E3068" s="43" t="str">
        <f t="shared" si="1424"/>
        <v/>
      </c>
      <c r="F3068" s="43" t="str">
        <f t="shared" si="1425"/>
        <v/>
      </c>
      <c r="G3068" s="43" t="str">
        <f>IF(A3068&lt;&gt;"",IF(A3068&lt;Data!$G$11*0.25,$C$13/$G$32,IF(A3068&gt;Data!$G$11*0.25,$C$13,$C$13*10)),"")</f>
        <v/>
      </c>
      <c r="H3068" s="43" t="str">
        <f>IF(A3068&lt;&gt;"",IF(Data!$G$9="constant",$C$13,IF(Data!$G$9="squeeze",G3068,F3068)),"")</f>
        <v/>
      </c>
      <c r="I3068" s="38" t="str">
        <f ca="1">IF(ISNUMBER(A3068),NORMINV(RAND(),0,IF(AND(Data!$G$9="squeeze",A3068&lt;Data!$G$11*0.25),$H$32,1)*$C$30*$C$13)*($C$14*$C$12),"")</f>
        <v/>
      </c>
      <c r="J3068" s="42" t="str">
        <f ca="1">IFERROR(IF(Data!$C$6="Real",B3068,I3068+J3067+($C$14*$C$12)*(NORMINV(RAND(),$C$15,CHOOSE($G$13,$C$13,F3068,G3068)))),"")</f>
        <v/>
      </c>
      <c r="K3068" s="88" t="str">
        <f>IF(ISNUMBER(A3068), IF($G$16="fixed",$G$17,MIN(H3068*Data!$C$7*$C$16*0.5,$C$17*Data!$C$7))*$C$12,"")</f>
        <v/>
      </c>
      <c r="L3068" s="42" t="str">
        <f t="shared" ca="1" si="1440"/>
        <v/>
      </c>
      <c r="M3068" s="44" t="str">
        <f t="shared" ca="1" si="1441"/>
        <v/>
      </c>
      <c r="N3068" s="44" t="str">
        <f t="shared" ca="1" si="1442"/>
        <v/>
      </c>
      <c r="O3068" s="108" t="str">
        <f t="shared" si="1426"/>
        <v/>
      </c>
      <c r="P3068" s="102" t="str">
        <f t="shared" si="1427"/>
        <v/>
      </c>
      <c r="Q3068" s="102" t="str">
        <f t="shared" si="1428"/>
        <v/>
      </c>
      <c r="R3068" s="120" t="str">
        <f t="shared" si="1429"/>
        <v/>
      </c>
      <c r="S3068" s="54" t="str">
        <f t="shared" si="1430"/>
        <v/>
      </c>
      <c r="T3068" s="5" t="str">
        <f t="shared" si="1431"/>
        <v/>
      </c>
      <c r="U3068" s="152" t="str">
        <f t="shared" si="1414"/>
        <v/>
      </c>
      <c r="V3068" s="152" t="str">
        <f t="shared" si="1415"/>
        <v/>
      </c>
      <c r="W3068" s="153" t="str">
        <f t="shared" si="1416"/>
        <v/>
      </c>
      <c r="X3068" s="153" t="str">
        <f t="shared" si="1417"/>
        <v/>
      </c>
      <c r="Y3068" s="153" t="str">
        <f t="shared" si="1418"/>
        <v/>
      </c>
      <c r="Z3068" s="153" t="str">
        <f t="shared" si="1419"/>
        <v/>
      </c>
      <c r="AA3068" s="152" t="str">
        <f t="shared" si="1420"/>
        <v/>
      </c>
      <c r="AB3068" s="152" t="str">
        <f t="shared" si="1421"/>
        <v/>
      </c>
      <c r="AC3068" s="154" t="str">
        <f t="shared" si="1432"/>
        <v/>
      </c>
      <c r="AD3068" s="154" t="str">
        <f t="shared" si="1433"/>
        <v/>
      </c>
      <c r="AE3068" s="3" t="str">
        <f t="shared" si="1434"/>
        <v/>
      </c>
      <c r="AF3068" s="3" t="str">
        <f t="shared" si="1435"/>
        <v/>
      </c>
      <c r="AG3068" s="3" t="str">
        <f t="shared" si="1436"/>
        <v/>
      </c>
      <c r="AH3068" s="4" t="str">
        <f t="shared" si="1437"/>
        <v/>
      </c>
      <c r="AI3068" s="75" t="str">
        <f t="shared" si="1438"/>
        <v/>
      </c>
      <c r="AJ3068" s="75" t="str">
        <f t="shared" si="1439"/>
        <v/>
      </c>
    </row>
    <row r="3069" spans="1:36" ht="14.25">
      <c r="A3069" s="41" t="str">
        <f t="shared" si="1422"/>
        <v/>
      </c>
      <c r="B3069" s="150" t="str">
        <f>IF(ISNUMBER(A3069),INDEX('MetaTrader Import'!$H$13:$J$5893,TRUNC(((A3069-$A$39+1)-1)/3)+1,MOD((A3069-$A$39+1)-1,3)+1),"")</f>
        <v/>
      </c>
      <c r="C3069" s="43" t="str">
        <f t="shared" si="1423"/>
        <v/>
      </c>
      <c r="D3069" s="43" t="str">
        <f t="shared" ca="1" si="1413"/>
        <v/>
      </c>
      <c r="E3069" s="43" t="str">
        <f t="shared" si="1424"/>
        <v/>
      </c>
      <c r="F3069" s="43" t="str">
        <f t="shared" si="1425"/>
        <v/>
      </c>
      <c r="G3069" s="43" t="str">
        <f>IF(A3069&lt;&gt;"",IF(A3069&lt;Data!$G$11*0.25,$C$13/$G$32,IF(A3069&gt;Data!$G$11*0.25,$C$13,$C$13*10)),"")</f>
        <v/>
      </c>
      <c r="H3069" s="43" t="str">
        <f>IF(A3069&lt;&gt;"",IF(Data!$G$9="constant",$C$13,IF(Data!$G$9="squeeze",G3069,F3069)),"")</f>
        <v/>
      </c>
      <c r="I3069" s="38" t="str">
        <f ca="1">IF(ISNUMBER(A3069),NORMINV(RAND(),0,IF(AND(Data!$G$9="squeeze",A3069&lt;Data!$G$11*0.25),$H$32,1)*$C$30*$C$13)*($C$14*$C$12),"")</f>
        <v/>
      </c>
      <c r="J3069" s="42" t="str">
        <f ca="1">IFERROR(IF(Data!$C$6="Real",B3069,I3069+J3068+($C$14*$C$12)*(NORMINV(RAND(),$C$15,CHOOSE($G$13,$C$13,F3069,G3069)))),"")</f>
        <v/>
      </c>
      <c r="K3069" s="88" t="str">
        <f>IF(ISNUMBER(A3069), IF($G$16="fixed",$G$17,MIN(H3069*Data!$C$7*$C$16*0.5,$C$17*Data!$C$7))*$C$12,"")</f>
        <v/>
      </c>
      <c r="L3069" s="42" t="str">
        <f t="shared" ca="1" si="1440"/>
        <v/>
      </c>
      <c r="M3069" s="44" t="str">
        <f t="shared" ca="1" si="1441"/>
        <v/>
      </c>
      <c r="N3069" s="44" t="str">
        <f t="shared" ca="1" si="1442"/>
        <v/>
      </c>
      <c r="O3069" s="108" t="str">
        <f t="shared" si="1426"/>
        <v/>
      </c>
      <c r="P3069" s="102" t="str">
        <f t="shared" si="1427"/>
        <v/>
      </c>
      <c r="Q3069" s="102" t="str">
        <f t="shared" si="1428"/>
        <v/>
      </c>
      <c r="R3069" s="120" t="str">
        <f t="shared" si="1429"/>
        <v/>
      </c>
      <c r="S3069" s="54" t="str">
        <f t="shared" si="1430"/>
        <v/>
      </c>
      <c r="T3069" s="5" t="str">
        <f t="shared" si="1431"/>
        <v/>
      </c>
      <c r="U3069" s="152" t="str">
        <f t="shared" si="1414"/>
        <v/>
      </c>
      <c r="V3069" s="152" t="str">
        <f t="shared" si="1415"/>
        <v/>
      </c>
      <c r="W3069" s="153" t="str">
        <f t="shared" si="1416"/>
        <v/>
      </c>
      <c r="X3069" s="153" t="str">
        <f t="shared" si="1417"/>
        <v/>
      </c>
      <c r="Y3069" s="153" t="str">
        <f t="shared" si="1418"/>
        <v/>
      </c>
      <c r="Z3069" s="153" t="str">
        <f t="shared" si="1419"/>
        <v/>
      </c>
      <c r="AA3069" s="152" t="str">
        <f t="shared" si="1420"/>
        <v/>
      </c>
      <c r="AB3069" s="152" t="str">
        <f t="shared" si="1421"/>
        <v/>
      </c>
      <c r="AC3069" s="154" t="str">
        <f t="shared" si="1432"/>
        <v/>
      </c>
      <c r="AD3069" s="154" t="str">
        <f t="shared" si="1433"/>
        <v/>
      </c>
      <c r="AE3069" s="3" t="str">
        <f t="shared" si="1434"/>
        <v/>
      </c>
      <c r="AF3069" s="3" t="str">
        <f t="shared" si="1435"/>
        <v/>
      </c>
      <c r="AG3069" s="3" t="str">
        <f t="shared" si="1436"/>
        <v/>
      </c>
      <c r="AH3069" s="4" t="str">
        <f t="shared" si="1437"/>
        <v/>
      </c>
      <c r="AI3069" s="75" t="str">
        <f t="shared" si="1438"/>
        <v/>
      </c>
      <c r="AJ3069" s="75" t="str">
        <f t="shared" si="1439"/>
        <v/>
      </c>
    </row>
    <row r="3070" spans="1:36" ht="14.25">
      <c r="A3070" s="41" t="str">
        <f t="shared" si="1422"/>
        <v/>
      </c>
      <c r="B3070" s="150" t="str">
        <f>IF(ISNUMBER(A3070),INDEX('MetaTrader Import'!$H$13:$J$5893,TRUNC(((A3070-$A$39+1)-1)/3)+1,MOD((A3070-$A$39+1)-1,3)+1),"")</f>
        <v/>
      </c>
      <c r="C3070" s="43" t="str">
        <f t="shared" si="1423"/>
        <v/>
      </c>
      <c r="D3070" s="43" t="str">
        <f t="shared" ca="1" si="1413"/>
        <v/>
      </c>
      <c r="E3070" s="43" t="str">
        <f t="shared" si="1424"/>
        <v/>
      </c>
      <c r="F3070" s="43" t="str">
        <f t="shared" si="1425"/>
        <v/>
      </c>
      <c r="G3070" s="43" t="str">
        <f>IF(A3070&lt;&gt;"",IF(A3070&lt;Data!$G$11*0.25,$C$13/$G$32,IF(A3070&gt;Data!$G$11*0.25,$C$13,$C$13*10)),"")</f>
        <v/>
      </c>
      <c r="H3070" s="43" t="str">
        <f>IF(A3070&lt;&gt;"",IF(Data!$G$9="constant",$C$13,IF(Data!$G$9="squeeze",G3070,F3070)),"")</f>
        <v/>
      </c>
      <c r="I3070" s="38" t="str">
        <f ca="1">IF(ISNUMBER(A3070),NORMINV(RAND(),0,IF(AND(Data!$G$9="squeeze",A3070&lt;Data!$G$11*0.25),$H$32,1)*$C$30*$C$13)*($C$14*$C$12),"")</f>
        <v/>
      </c>
      <c r="J3070" s="42" t="str">
        <f ca="1">IFERROR(IF(Data!$C$6="Real",B3070,I3070+J3069+($C$14*$C$12)*(NORMINV(RAND(),$C$15,CHOOSE($G$13,$C$13,F3070,G3070)))),"")</f>
        <v/>
      </c>
      <c r="K3070" s="88" t="str">
        <f>IF(ISNUMBER(A3070), IF($G$16="fixed",$G$17,MIN(H3070*Data!$C$7*$C$16*0.5,$C$17*Data!$C$7))*$C$12,"")</f>
        <v/>
      </c>
      <c r="L3070" s="42" t="str">
        <f t="shared" ca="1" si="1440"/>
        <v/>
      </c>
      <c r="M3070" s="44" t="str">
        <f t="shared" ca="1" si="1441"/>
        <v/>
      </c>
      <c r="N3070" s="44" t="str">
        <f t="shared" ca="1" si="1442"/>
        <v/>
      </c>
      <c r="O3070" s="108" t="str">
        <f t="shared" si="1426"/>
        <v/>
      </c>
      <c r="P3070" s="102" t="str">
        <f t="shared" si="1427"/>
        <v/>
      </c>
      <c r="Q3070" s="102" t="str">
        <f t="shared" si="1428"/>
        <v/>
      </c>
      <c r="R3070" s="120" t="str">
        <f t="shared" si="1429"/>
        <v/>
      </c>
      <c r="S3070" s="54" t="str">
        <f t="shared" si="1430"/>
        <v/>
      </c>
      <c r="T3070" s="5" t="str">
        <f t="shared" si="1431"/>
        <v/>
      </c>
      <c r="U3070" s="152" t="str">
        <f t="shared" si="1414"/>
        <v/>
      </c>
      <c r="V3070" s="152" t="str">
        <f t="shared" si="1415"/>
        <v/>
      </c>
      <c r="W3070" s="153" t="str">
        <f t="shared" si="1416"/>
        <v/>
      </c>
      <c r="X3070" s="153" t="str">
        <f t="shared" si="1417"/>
        <v/>
      </c>
      <c r="Y3070" s="153" t="str">
        <f t="shared" si="1418"/>
        <v/>
      </c>
      <c r="Z3070" s="153" t="str">
        <f t="shared" si="1419"/>
        <v/>
      </c>
      <c r="AA3070" s="152" t="str">
        <f t="shared" si="1420"/>
        <v/>
      </c>
      <c r="AB3070" s="152" t="str">
        <f t="shared" si="1421"/>
        <v/>
      </c>
      <c r="AC3070" s="154" t="str">
        <f t="shared" si="1432"/>
        <v/>
      </c>
      <c r="AD3070" s="154" t="str">
        <f t="shared" si="1433"/>
        <v/>
      </c>
      <c r="AE3070" s="3" t="str">
        <f t="shared" si="1434"/>
        <v/>
      </c>
      <c r="AF3070" s="3" t="str">
        <f t="shared" si="1435"/>
        <v/>
      </c>
      <c r="AG3070" s="3" t="str">
        <f t="shared" si="1436"/>
        <v/>
      </c>
      <c r="AH3070" s="4" t="str">
        <f t="shared" si="1437"/>
        <v/>
      </c>
      <c r="AI3070" s="75" t="str">
        <f t="shared" si="1438"/>
        <v/>
      </c>
      <c r="AJ3070" s="75" t="str">
        <f t="shared" si="1439"/>
        <v/>
      </c>
    </row>
    <row r="3071" spans="1:36" ht="14.25">
      <c r="A3071" s="41" t="str">
        <f t="shared" si="1422"/>
        <v/>
      </c>
      <c r="B3071" s="150" t="str">
        <f>IF(ISNUMBER(A3071),INDEX('MetaTrader Import'!$H$13:$J$5893,TRUNC(((A3071-$A$39+1)-1)/3)+1,MOD((A3071-$A$39+1)-1,3)+1),"")</f>
        <v/>
      </c>
      <c r="C3071" s="43" t="str">
        <f t="shared" si="1423"/>
        <v/>
      </c>
      <c r="D3071" s="43" t="str">
        <f t="shared" ca="1" si="1413"/>
        <v/>
      </c>
      <c r="E3071" s="43" t="str">
        <f t="shared" si="1424"/>
        <v/>
      </c>
      <c r="F3071" s="43" t="str">
        <f t="shared" si="1425"/>
        <v/>
      </c>
      <c r="G3071" s="43" t="str">
        <f>IF(A3071&lt;&gt;"",IF(A3071&lt;Data!$G$11*0.25,$C$13/$G$32,IF(A3071&gt;Data!$G$11*0.25,$C$13,$C$13*10)),"")</f>
        <v/>
      </c>
      <c r="H3071" s="43" t="str">
        <f>IF(A3071&lt;&gt;"",IF(Data!$G$9="constant",$C$13,IF(Data!$G$9="squeeze",G3071,F3071)),"")</f>
        <v/>
      </c>
      <c r="I3071" s="38" t="str">
        <f ca="1">IF(ISNUMBER(A3071),NORMINV(RAND(),0,IF(AND(Data!$G$9="squeeze",A3071&lt;Data!$G$11*0.25),$H$32,1)*$C$30*$C$13)*($C$14*$C$12),"")</f>
        <v/>
      </c>
      <c r="J3071" s="42" t="str">
        <f ca="1">IFERROR(IF(Data!$C$6="Real",B3071,I3071+J3070+($C$14*$C$12)*(NORMINV(RAND(),$C$15,CHOOSE($G$13,$C$13,F3071,G3071)))),"")</f>
        <v/>
      </c>
      <c r="K3071" s="88" t="str">
        <f>IF(ISNUMBER(A3071), IF($G$16="fixed",$G$17,MIN(H3071*Data!$C$7*$C$16*0.5,$C$17*Data!$C$7))*$C$12,"")</f>
        <v/>
      </c>
      <c r="L3071" s="42" t="str">
        <f t="shared" ca="1" si="1440"/>
        <v/>
      </c>
      <c r="M3071" s="44" t="str">
        <f t="shared" ca="1" si="1441"/>
        <v/>
      </c>
      <c r="N3071" s="44" t="str">
        <f t="shared" ca="1" si="1442"/>
        <v/>
      </c>
      <c r="O3071" s="108" t="str">
        <f t="shared" si="1426"/>
        <v/>
      </c>
      <c r="P3071" s="102" t="str">
        <f t="shared" si="1427"/>
        <v/>
      </c>
      <c r="Q3071" s="102" t="str">
        <f t="shared" si="1428"/>
        <v/>
      </c>
      <c r="R3071" s="120" t="str">
        <f t="shared" si="1429"/>
        <v/>
      </c>
      <c r="S3071" s="54" t="str">
        <f t="shared" si="1430"/>
        <v/>
      </c>
      <c r="T3071" s="5" t="str">
        <f t="shared" si="1431"/>
        <v/>
      </c>
      <c r="U3071" s="152" t="str">
        <f t="shared" si="1414"/>
        <v/>
      </c>
      <c r="V3071" s="152" t="str">
        <f t="shared" si="1415"/>
        <v/>
      </c>
      <c r="W3071" s="153" t="str">
        <f t="shared" si="1416"/>
        <v/>
      </c>
      <c r="X3071" s="153" t="str">
        <f t="shared" si="1417"/>
        <v/>
      </c>
      <c r="Y3071" s="153" t="str">
        <f t="shared" si="1418"/>
        <v/>
      </c>
      <c r="Z3071" s="153" t="str">
        <f t="shared" si="1419"/>
        <v/>
      </c>
      <c r="AA3071" s="152" t="str">
        <f t="shared" si="1420"/>
        <v/>
      </c>
      <c r="AB3071" s="152" t="str">
        <f t="shared" si="1421"/>
        <v/>
      </c>
      <c r="AC3071" s="154" t="str">
        <f t="shared" si="1432"/>
        <v/>
      </c>
      <c r="AD3071" s="154" t="str">
        <f t="shared" si="1433"/>
        <v/>
      </c>
      <c r="AE3071" s="3" t="str">
        <f t="shared" si="1434"/>
        <v/>
      </c>
      <c r="AF3071" s="3" t="str">
        <f t="shared" si="1435"/>
        <v/>
      </c>
      <c r="AG3071" s="3" t="str">
        <f t="shared" si="1436"/>
        <v/>
      </c>
      <c r="AH3071" s="4" t="str">
        <f t="shared" si="1437"/>
        <v/>
      </c>
      <c r="AI3071" s="75" t="str">
        <f t="shared" si="1438"/>
        <v/>
      </c>
      <c r="AJ3071" s="75" t="str">
        <f t="shared" si="1439"/>
        <v/>
      </c>
    </row>
    <row r="3072" spans="1:36" ht="14.25">
      <c r="A3072" s="41" t="str">
        <f t="shared" si="1422"/>
        <v/>
      </c>
      <c r="B3072" s="150" t="str">
        <f>IF(ISNUMBER(A3072),INDEX('MetaTrader Import'!$H$13:$J$5893,TRUNC(((A3072-$A$39+1)-1)/3)+1,MOD((A3072-$A$39+1)-1,3)+1),"")</f>
        <v/>
      </c>
      <c r="C3072" s="43" t="str">
        <f t="shared" si="1423"/>
        <v/>
      </c>
      <c r="D3072" s="43" t="str">
        <f t="shared" ca="1" si="1413"/>
        <v/>
      </c>
      <c r="E3072" s="43" t="str">
        <f t="shared" si="1424"/>
        <v/>
      </c>
      <c r="F3072" s="43" t="str">
        <f t="shared" si="1425"/>
        <v/>
      </c>
      <c r="G3072" s="43" t="str">
        <f>IF(A3072&lt;&gt;"",IF(A3072&lt;Data!$G$11*0.25,$C$13/$G$32,IF(A3072&gt;Data!$G$11*0.25,$C$13,$C$13*10)),"")</f>
        <v/>
      </c>
      <c r="H3072" s="43" t="str">
        <f>IF(A3072&lt;&gt;"",IF(Data!$G$9="constant",$C$13,IF(Data!$G$9="squeeze",G3072,F3072)),"")</f>
        <v/>
      </c>
      <c r="I3072" s="38" t="str">
        <f ca="1">IF(ISNUMBER(A3072),NORMINV(RAND(),0,IF(AND(Data!$G$9="squeeze",A3072&lt;Data!$G$11*0.25),$H$32,1)*$C$30*$C$13)*($C$14*$C$12),"")</f>
        <v/>
      </c>
      <c r="J3072" s="42" t="str">
        <f ca="1">IFERROR(IF(Data!$C$6="Real",B3072,I3072+J3071+($C$14*$C$12)*(NORMINV(RAND(),$C$15,CHOOSE($G$13,$C$13,F3072,G3072)))),"")</f>
        <v/>
      </c>
      <c r="K3072" s="88" t="str">
        <f>IF(ISNUMBER(A3072), IF($G$16="fixed",$G$17,MIN(H3072*Data!$C$7*$C$16*0.5,$C$17*Data!$C$7))*$C$12,"")</f>
        <v/>
      </c>
      <c r="L3072" s="42" t="str">
        <f t="shared" ca="1" si="1440"/>
        <v/>
      </c>
      <c r="M3072" s="44" t="str">
        <f t="shared" ca="1" si="1441"/>
        <v/>
      </c>
      <c r="N3072" s="44" t="str">
        <f t="shared" ca="1" si="1442"/>
        <v/>
      </c>
      <c r="O3072" s="108" t="str">
        <f t="shared" si="1426"/>
        <v/>
      </c>
      <c r="P3072" s="102" t="str">
        <f t="shared" si="1427"/>
        <v/>
      </c>
      <c r="Q3072" s="102" t="str">
        <f t="shared" si="1428"/>
        <v/>
      </c>
      <c r="R3072" s="120" t="str">
        <f t="shared" si="1429"/>
        <v/>
      </c>
      <c r="S3072" s="54" t="str">
        <f t="shared" si="1430"/>
        <v/>
      </c>
      <c r="T3072" s="5" t="str">
        <f t="shared" si="1431"/>
        <v/>
      </c>
      <c r="U3072" s="152" t="str">
        <f t="shared" si="1414"/>
        <v/>
      </c>
      <c r="V3072" s="152" t="str">
        <f t="shared" si="1415"/>
        <v/>
      </c>
      <c r="W3072" s="153" t="str">
        <f t="shared" si="1416"/>
        <v/>
      </c>
      <c r="X3072" s="153" t="str">
        <f t="shared" si="1417"/>
        <v/>
      </c>
      <c r="Y3072" s="153" t="str">
        <f t="shared" si="1418"/>
        <v/>
      </c>
      <c r="Z3072" s="153" t="str">
        <f t="shared" si="1419"/>
        <v/>
      </c>
      <c r="AA3072" s="152" t="str">
        <f t="shared" si="1420"/>
        <v/>
      </c>
      <c r="AB3072" s="152" t="str">
        <f t="shared" si="1421"/>
        <v/>
      </c>
      <c r="AC3072" s="154" t="str">
        <f t="shared" si="1432"/>
        <v/>
      </c>
      <c r="AD3072" s="154" t="str">
        <f t="shared" si="1433"/>
        <v/>
      </c>
      <c r="AE3072" s="3" t="str">
        <f t="shared" si="1434"/>
        <v/>
      </c>
      <c r="AF3072" s="3" t="str">
        <f t="shared" si="1435"/>
        <v/>
      </c>
      <c r="AG3072" s="3" t="str">
        <f t="shared" si="1436"/>
        <v/>
      </c>
      <c r="AH3072" s="4" t="str">
        <f t="shared" si="1437"/>
        <v/>
      </c>
      <c r="AI3072" s="75" t="str">
        <f t="shared" si="1438"/>
        <v/>
      </c>
      <c r="AJ3072" s="75" t="str">
        <f t="shared" si="1439"/>
        <v/>
      </c>
    </row>
    <row r="3073" spans="1:36" ht="14.25">
      <c r="A3073" s="41" t="str">
        <f t="shared" si="1422"/>
        <v/>
      </c>
      <c r="B3073" s="150" t="str">
        <f>IF(ISNUMBER(A3073),INDEX('MetaTrader Import'!$H$13:$J$5893,TRUNC(((A3073-$A$39+1)-1)/3)+1,MOD((A3073-$A$39+1)-1,3)+1),"")</f>
        <v/>
      </c>
      <c r="C3073" s="43" t="str">
        <f t="shared" si="1423"/>
        <v/>
      </c>
      <c r="D3073" s="43" t="str">
        <f t="shared" ca="1" si="1413"/>
        <v/>
      </c>
      <c r="E3073" s="43" t="str">
        <f t="shared" si="1424"/>
        <v/>
      </c>
      <c r="F3073" s="43" t="str">
        <f t="shared" si="1425"/>
        <v/>
      </c>
      <c r="G3073" s="43" t="str">
        <f>IF(A3073&lt;&gt;"",IF(A3073&lt;Data!$G$11*0.25,$C$13/$G$32,IF(A3073&gt;Data!$G$11*0.25,$C$13,$C$13*10)),"")</f>
        <v/>
      </c>
      <c r="H3073" s="43" t="str">
        <f>IF(A3073&lt;&gt;"",IF(Data!$G$9="constant",$C$13,IF(Data!$G$9="squeeze",G3073,F3073)),"")</f>
        <v/>
      </c>
      <c r="I3073" s="38" t="str">
        <f ca="1">IF(ISNUMBER(A3073),NORMINV(RAND(),0,IF(AND(Data!$G$9="squeeze",A3073&lt;Data!$G$11*0.25),$H$32,1)*$C$30*$C$13)*($C$14*$C$12),"")</f>
        <v/>
      </c>
      <c r="J3073" s="42" t="str">
        <f ca="1">IFERROR(IF(Data!$C$6="Real",B3073,I3073+J3072+($C$14*$C$12)*(NORMINV(RAND(),$C$15,CHOOSE($G$13,$C$13,F3073,G3073)))),"")</f>
        <v/>
      </c>
      <c r="K3073" s="88" t="str">
        <f>IF(ISNUMBER(A3073), IF($G$16="fixed",$G$17,MIN(H3073*Data!$C$7*$C$16*0.5,$C$17*Data!$C$7))*$C$12,"")</f>
        <v/>
      </c>
      <c r="L3073" s="42" t="str">
        <f t="shared" ca="1" si="1440"/>
        <v/>
      </c>
      <c r="M3073" s="44" t="str">
        <f t="shared" ca="1" si="1441"/>
        <v/>
      </c>
      <c r="N3073" s="44" t="str">
        <f t="shared" ca="1" si="1442"/>
        <v/>
      </c>
      <c r="O3073" s="108" t="str">
        <f t="shared" si="1426"/>
        <v/>
      </c>
      <c r="P3073" s="102" t="str">
        <f t="shared" si="1427"/>
        <v/>
      </c>
      <c r="Q3073" s="102" t="str">
        <f t="shared" si="1428"/>
        <v/>
      </c>
      <c r="R3073" s="120" t="str">
        <f t="shared" si="1429"/>
        <v/>
      </c>
      <c r="S3073" s="54" t="str">
        <f t="shared" si="1430"/>
        <v/>
      </c>
      <c r="T3073" s="5" t="str">
        <f t="shared" si="1431"/>
        <v/>
      </c>
      <c r="U3073" s="152" t="str">
        <f t="shared" si="1414"/>
        <v/>
      </c>
      <c r="V3073" s="152" t="str">
        <f t="shared" si="1415"/>
        <v/>
      </c>
      <c r="W3073" s="153" t="str">
        <f t="shared" si="1416"/>
        <v/>
      </c>
      <c r="X3073" s="153" t="str">
        <f t="shared" si="1417"/>
        <v/>
      </c>
      <c r="Y3073" s="153" t="str">
        <f t="shared" si="1418"/>
        <v/>
      </c>
      <c r="Z3073" s="153" t="str">
        <f t="shared" si="1419"/>
        <v/>
      </c>
      <c r="AA3073" s="152" t="str">
        <f t="shared" si="1420"/>
        <v/>
      </c>
      <c r="AB3073" s="152" t="str">
        <f t="shared" si="1421"/>
        <v/>
      </c>
      <c r="AC3073" s="154" t="str">
        <f t="shared" si="1432"/>
        <v/>
      </c>
      <c r="AD3073" s="154" t="str">
        <f t="shared" si="1433"/>
        <v/>
      </c>
      <c r="AE3073" s="3" t="str">
        <f t="shared" si="1434"/>
        <v/>
      </c>
      <c r="AF3073" s="3" t="str">
        <f t="shared" si="1435"/>
        <v/>
      </c>
      <c r="AG3073" s="3" t="str">
        <f t="shared" si="1436"/>
        <v/>
      </c>
      <c r="AH3073" s="4" t="str">
        <f t="shared" si="1437"/>
        <v/>
      </c>
      <c r="AI3073" s="75" t="str">
        <f t="shared" si="1438"/>
        <v/>
      </c>
      <c r="AJ3073" s="75" t="str">
        <f t="shared" si="1439"/>
        <v/>
      </c>
    </row>
    <row r="3074" spans="1:36" ht="14.25">
      <c r="A3074" s="41" t="str">
        <f t="shared" si="1422"/>
        <v/>
      </c>
      <c r="B3074" s="150" t="str">
        <f>IF(ISNUMBER(A3074),INDEX('MetaTrader Import'!$H$13:$J$5893,TRUNC(((A3074-$A$39+1)-1)/3)+1,MOD((A3074-$A$39+1)-1,3)+1),"")</f>
        <v/>
      </c>
      <c r="C3074" s="43" t="str">
        <f t="shared" si="1423"/>
        <v/>
      </c>
      <c r="D3074" s="43" t="str">
        <f t="shared" ca="1" si="1413"/>
        <v/>
      </c>
      <c r="E3074" s="43" t="str">
        <f t="shared" si="1424"/>
        <v/>
      </c>
      <c r="F3074" s="43" t="str">
        <f t="shared" si="1425"/>
        <v/>
      </c>
      <c r="G3074" s="43" t="str">
        <f>IF(A3074&lt;&gt;"",IF(A3074&lt;Data!$G$11*0.25,$C$13/$G$32,IF(A3074&gt;Data!$G$11*0.25,$C$13,$C$13*10)),"")</f>
        <v/>
      </c>
      <c r="H3074" s="43" t="str">
        <f>IF(A3074&lt;&gt;"",IF(Data!$G$9="constant",$C$13,IF(Data!$G$9="squeeze",G3074,F3074)),"")</f>
        <v/>
      </c>
      <c r="I3074" s="38" t="str">
        <f ca="1">IF(ISNUMBER(A3074),NORMINV(RAND(),0,IF(AND(Data!$G$9="squeeze",A3074&lt;Data!$G$11*0.25),$H$32,1)*$C$30*$C$13)*($C$14*$C$12),"")</f>
        <v/>
      </c>
      <c r="J3074" s="42" t="str">
        <f ca="1">IFERROR(IF(Data!$C$6="Real",B3074,I3074+J3073+($C$14*$C$12)*(NORMINV(RAND(),$C$15,CHOOSE($G$13,$C$13,F3074,G3074)))),"")</f>
        <v/>
      </c>
      <c r="K3074" s="88" t="str">
        <f>IF(ISNUMBER(A3074), IF($G$16="fixed",$G$17,MIN(H3074*Data!$C$7*$C$16*0.5,$C$17*Data!$C$7))*$C$12,"")</f>
        <v/>
      </c>
      <c r="L3074" s="42" t="str">
        <f t="shared" ca="1" si="1440"/>
        <v/>
      </c>
      <c r="M3074" s="44" t="str">
        <f t="shared" ca="1" si="1441"/>
        <v/>
      </c>
      <c r="N3074" s="44" t="str">
        <f t="shared" ca="1" si="1442"/>
        <v/>
      </c>
      <c r="O3074" s="108" t="str">
        <f t="shared" si="1426"/>
        <v/>
      </c>
      <c r="P3074" s="102" t="str">
        <f t="shared" si="1427"/>
        <v/>
      </c>
      <c r="Q3074" s="102" t="str">
        <f t="shared" si="1428"/>
        <v/>
      </c>
      <c r="R3074" s="120" t="str">
        <f t="shared" si="1429"/>
        <v/>
      </c>
      <c r="S3074" s="54" t="str">
        <f t="shared" si="1430"/>
        <v/>
      </c>
      <c r="T3074" s="5" t="str">
        <f t="shared" si="1431"/>
        <v/>
      </c>
      <c r="U3074" s="152" t="str">
        <f t="shared" si="1414"/>
        <v/>
      </c>
      <c r="V3074" s="152" t="str">
        <f t="shared" si="1415"/>
        <v/>
      </c>
      <c r="W3074" s="153" t="str">
        <f t="shared" si="1416"/>
        <v/>
      </c>
      <c r="X3074" s="153" t="str">
        <f t="shared" si="1417"/>
        <v/>
      </c>
      <c r="Y3074" s="153" t="str">
        <f t="shared" si="1418"/>
        <v/>
      </c>
      <c r="Z3074" s="153" t="str">
        <f t="shared" si="1419"/>
        <v/>
      </c>
      <c r="AA3074" s="152" t="str">
        <f t="shared" si="1420"/>
        <v/>
      </c>
      <c r="AB3074" s="152" t="str">
        <f t="shared" si="1421"/>
        <v/>
      </c>
      <c r="AC3074" s="154" t="str">
        <f t="shared" si="1432"/>
        <v/>
      </c>
      <c r="AD3074" s="154" t="str">
        <f t="shared" si="1433"/>
        <v/>
      </c>
      <c r="AE3074" s="3" t="str">
        <f t="shared" si="1434"/>
        <v/>
      </c>
      <c r="AF3074" s="3" t="str">
        <f t="shared" si="1435"/>
        <v/>
      </c>
      <c r="AG3074" s="3" t="str">
        <f t="shared" si="1436"/>
        <v/>
      </c>
      <c r="AH3074" s="4" t="str">
        <f t="shared" si="1437"/>
        <v/>
      </c>
      <c r="AI3074" s="75" t="str">
        <f t="shared" si="1438"/>
        <v/>
      </c>
      <c r="AJ3074" s="75" t="str">
        <f t="shared" si="1439"/>
        <v/>
      </c>
    </row>
    <row r="3075" spans="1:36" ht="14.25">
      <c r="A3075" s="41" t="str">
        <f t="shared" si="1422"/>
        <v/>
      </c>
      <c r="B3075" s="150" t="str">
        <f>IF(ISNUMBER(A3075),INDEX('MetaTrader Import'!$H$13:$J$5893,TRUNC(((A3075-$A$39+1)-1)/3)+1,MOD((A3075-$A$39+1)-1,3)+1),"")</f>
        <v/>
      </c>
      <c r="C3075" s="43" t="str">
        <f t="shared" si="1423"/>
        <v/>
      </c>
      <c r="D3075" s="43" t="str">
        <f t="shared" ref="D3075:D3138" ca="1" si="1443">IF(A3075&lt;&gt;"",NORMINV(RAND(),($C$23-C3075)*$C$28,$C$27)+NORMINV(RAND(),IF(RAND()&gt;$C$26,$C$25,0),$C$27),"")</f>
        <v/>
      </c>
      <c r="E3075" s="43" t="str">
        <f t="shared" si="1424"/>
        <v/>
      </c>
      <c r="F3075" s="43" t="str">
        <f t="shared" si="1425"/>
        <v/>
      </c>
      <c r="G3075" s="43" t="str">
        <f>IF(A3075&lt;&gt;"",IF(A3075&lt;Data!$G$11*0.25,$C$13/$G$32,IF(A3075&gt;Data!$G$11*0.25,$C$13,$C$13*10)),"")</f>
        <v/>
      </c>
      <c r="H3075" s="43" t="str">
        <f>IF(A3075&lt;&gt;"",IF(Data!$G$9="constant",$C$13,IF(Data!$G$9="squeeze",G3075,F3075)),"")</f>
        <v/>
      </c>
      <c r="I3075" s="38" t="str">
        <f ca="1">IF(ISNUMBER(A3075),NORMINV(RAND(),0,IF(AND(Data!$G$9="squeeze",A3075&lt;Data!$G$11*0.25),$H$32,1)*$C$30*$C$13)*($C$14*$C$12),"")</f>
        <v/>
      </c>
      <c r="J3075" s="42" t="str">
        <f ca="1">IFERROR(IF(Data!$C$6="Real",B3075,I3075+J3074+($C$14*$C$12)*(NORMINV(RAND(),$C$15,CHOOSE($G$13,$C$13,F3075,G3075)))),"")</f>
        <v/>
      </c>
      <c r="K3075" s="88" t="str">
        <f>IF(ISNUMBER(A3075), IF($G$16="fixed",$G$17,MIN(H3075*Data!$C$7*$C$16*0.5,$C$17*Data!$C$7))*$C$12,"")</f>
        <v/>
      </c>
      <c r="L3075" s="42" t="str">
        <f t="shared" ca="1" si="1440"/>
        <v/>
      </c>
      <c r="M3075" s="44" t="str">
        <f t="shared" ca="1" si="1441"/>
        <v/>
      </c>
      <c r="N3075" s="44" t="str">
        <f t="shared" ca="1" si="1442"/>
        <v/>
      </c>
      <c r="O3075" s="108" t="str">
        <f t="shared" si="1426"/>
        <v/>
      </c>
      <c r="P3075" s="102" t="str">
        <f t="shared" si="1427"/>
        <v/>
      </c>
      <c r="Q3075" s="102" t="str">
        <f t="shared" si="1428"/>
        <v/>
      </c>
      <c r="R3075" s="120" t="str">
        <f t="shared" si="1429"/>
        <v/>
      </c>
      <c r="S3075" s="54" t="str">
        <f t="shared" si="1430"/>
        <v/>
      </c>
      <c r="T3075" s="5" t="str">
        <f t="shared" si="1431"/>
        <v/>
      </c>
      <c r="U3075" s="152" t="str">
        <f t="shared" ref="U3075:U3138" si="1444">IF(NOT(ISNUMBER(T3075)),"",IF(S3075=1,T3075,IF(M3075&gt;U3074,M3075,IF(ISNUMBER(U3074),U3074,""))))</f>
        <v/>
      </c>
      <c r="V3075" s="152" t="str">
        <f t="shared" ref="V3075:V3138" si="1445">IF(NOT(ISNUMBER(T3075)),"",IF(S3075=1,T3075,IF(N3075&lt;V3074,N3075,IF(ISNUMBER(V3074),V3074,""))))</f>
        <v/>
      </c>
      <c r="W3075" s="153" t="str">
        <f t="shared" ref="W3075:W3138" si="1446">IF(NOT(ISNUMBER(T3075)),"",MIN($F$24,IF(TRUNC((U3075-T3075)/$E$24*$G$12)+0&gt;IF(ISNUMBER(W3074),W3074,0),TRUNC((U3075-T3075)/$E$24*$G$12)+0,IF(ISNUMBER(W3074),W3074,0))))</f>
        <v/>
      </c>
      <c r="X3075" s="153" t="str">
        <f t="shared" ref="X3075:X3138" si="1447">IF(NOT(ISNUMBER(T3075)),"",MIN($F$24,IF(-TRUNC((V3075-T3075)/$E$24*$G$12)+0&gt;IF(ISNUMBER(X3074),X3074,0),-TRUNC((V3075-T3075)/$E$24*$G$12)+0,IF(ISNUMBER(X3074),X3074,0))))</f>
        <v/>
      </c>
      <c r="Y3075" s="153" t="str">
        <f t="shared" ref="Y3075:Y3138" si="1448">IF(ISNUMBER(W3075),(IF(W3075=0,0,1))*IF(ABS($I$24)=2,POWER(2,W3075-1),W3075)*SIGN($I$24)*$K$24,"")</f>
        <v/>
      </c>
      <c r="Z3075" s="153" t="str">
        <f t="shared" ref="Z3075:Z3138" si="1449">IF(ISNUMBER(X3075),(IF(X3075=0,0,1))*IF(ABS($I$24)=2,POWER(2,X3075-1),X3075)*SIGN($I$24)*$K$24,"")</f>
        <v/>
      </c>
      <c r="AA3075" s="152" t="str">
        <f t="shared" ref="AA3075:AA3138" si="1450">IF(OR(NOT(ISNUMBER(T3075)),W3075&lt;1),"",IF(OR(NOT(ISNUMBER(W3074)),W3074=0),IF(SIGN(Y3075)=1,M3075,N3075),(Y3074*AA3074+(Y3075-Y3074)*IF(SIGN(Y3075)=1,M3075,N3075))/Y3075))</f>
        <v/>
      </c>
      <c r="AB3075" s="152" t="str">
        <f t="shared" ref="AB3075:AB3138" si="1451">IF(OR(NOT(ISNUMBER(T3075)),X3075&lt;1),"",IF(OR(NOT(ISNUMBER(X3074)),X3074=0),IF(SIGN(Z3075)=1,N3075,M3075),(Z3074*AB3074+(Z3075-Z3074)*IF(SIGN(Z3075)=1,N3075,M3075))/Z3075))</f>
        <v/>
      </c>
      <c r="AC3075" s="154" t="str">
        <f t="shared" si="1432"/>
        <v/>
      </c>
      <c r="AD3075" s="154" t="str">
        <f t="shared" si="1433"/>
        <v/>
      </c>
      <c r="AE3075" s="3" t="str">
        <f t="shared" si="1434"/>
        <v/>
      </c>
      <c r="AF3075" s="3" t="str">
        <f t="shared" si="1435"/>
        <v/>
      </c>
      <c r="AG3075" s="3" t="str">
        <f t="shared" si="1436"/>
        <v/>
      </c>
      <c r="AH3075" s="4" t="str">
        <f t="shared" si="1437"/>
        <v/>
      </c>
      <c r="AI3075" s="75" t="str">
        <f t="shared" si="1438"/>
        <v/>
      </c>
      <c r="AJ3075" s="75" t="str">
        <f t="shared" si="1439"/>
        <v/>
      </c>
    </row>
    <row r="3076" spans="1:36" ht="14.25">
      <c r="A3076" s="41" t="str">
        <f t="shared" ref="A3076:A3139" si="1452">IFERROR(IF(A3075+1&gt;$C$19,"",A3075+1),"")</f>
        <v/>
      </c>
      <c r="B3076" s="150" t="str">
        <f>IF(ISNUMBER(A3076),INDEX('MetaTrader Import'!$H$13:$J$5893,TRUNC(((A3076-$A$39+1)-1)/3)+1,MOD((A3076-$A$39+1)-1,3)+1),"")</f>
        <v/>
      </c>
      <c r="C3076" s="43" t="str">
        <f t="shared" ref="C3076:C3139" si="1453">IF(A3076&lt;&gt;"",E3075,"")</f>
        <v/>
      </c>
      <c r="D3076" s="43" t="str">
        <f t="shared" ca="1" si="1443"/>
        <v/>
      </c>
      <c r="E3076" s="43" t="str">
        <f t="shared" ref="E3076:E3139" si="1454">IF(A3076&lt;&gt;"",C3076+D3076,"")</f>
        <v/>
      </c>
      <c r="F3076" s="43" t="str">
        <f t="shared" ref="F3076:F3139" si="1455">IF(A3076&lt;&gt;"",$C$13*ABS(E3076)/$C$23,"")</f>
        <v/>
      </c>
      <c r="G3076" s="43" t="str">
        <f>IF(A3076&lt;&gt;"",IF(A3076&lt;Data!$G$11*0.25,$C$13/$G$32,IF(A3076&gt;Data!$G$11*0.25,$C$13,$C$13*10)),"")</f>
        <v/>
      </c>
      <c r="H3076" s="43" t="str">
        <f>IF(A3076&lt;&gt;"",IF(Data!$G$9="constant",$C$13,IF(Data!$G$9="squeeze",G3076,F3076)),"")</f>
        <v/>
      </c>
      <c r="I3076" s="38" t="str">
        <f ca="1">IF(ISNUMBER(A3076),NORMINV(RAND(),0,IF(AND(Data!$G$9="squeeze",A3076&lt;Data!$G$11*0.25),$H$32,1)*$C$30*$C$13)*($C$14*$C$12),"")</f>
        <v/>
      </c>
      <c r="J3076" s="42" t="str">
        <f ca="1">IFERROR(IF(Data!$C$6="Real",B3076,I3076+J3075+($C$14*$C$12)*(NORMINV(RAND(),$C$15,CHOOSE($G$13,$C$13,F3076,G3076)))),"")</f>
        <v/>
      </c>
      <c r="K3076" s="88" t="str">
        <f>IF(ISNUMBER(A3076), IF($G$16="fixed",$G$17,MIN(H3076*Data!$C$7*$C$16*0.5,$C$17*Data!$C$7))*$C$12,"")</f>
        <v/>
      </c>
      <c r="L3076" s="42" t="str">
        <f t="shared" ca="1" si="1440"/>
        <v/>
      </c>
      <c r="M3076" s="44" t="str">
        <f t="shared" ca="1" si="1441"/>
        <v/>
      </c>
      <c r="N3076" s="44" t="str">
        <f t="shared" ca="1" si="1442"/>
        <v/>
      </c>
      <c r="O3076" s="108" t="str">
        <f t="shared" ref="O3076:O3139" si="1456">IF(ISNUMBER(A3076),$G$12*SLOPE(L3062:L3076,A3062:A3076),"")</f>
        <v/>
      </c>
      <c r="P3076" s="102" t="str">
        <f t="shared" ref="P3076:P3139" si="1457">IF(ISNUMBER(A3076),STDEV(L3062:L3076)*$G$12,"")</f>
        <v/>
      </c>
      <c r="Q3076" s="102" t="str">
        <f t="shared" ref="Q3076:Q3139" si="1458">IF(ISNUMBER(A3076),SLOPE(P3062:P3076,A3062:A3076),"")</f>
        <v/>
      </c>
      <c r="R3076" s="120" t="str">
        <f t="shared" ref="R3076:R3139" si="1459">IF(ISNUMBER(A3076),R3075+S3075,"")</f>
        <v/>
      </c>
      <c r="S3076" s="54" t="str">
        <f t="shared" ref="S3076:S3139" si="1460">IF(ISNUMBER(A3076),IF(AND(R3076&lt;$M$24,Q3076&lt;$F$28,ABS(O3076)&lt;$F$27,P3076&lt;$F$26,NOT(ISNUMBER(T3075))),1,0),"")</f>
        <v/>
      </c>
      <c r="T3076" s="5" t="str">
        <f t="shared" ref="T3076:T3139" si="1461">IF(ISNUMBER(A3076),IF(S3076=1,L3076,IF(AG3075="Y","",IF(ISNUMBER(T3075),T3075,""))),"")</f>
        <v/>
      </c>
      <c r="U3076" s="152" t="str">
        <f t="shared" si="1444"/>
        <v/>
      </c>
      <c r="V3076" s="152" t="str">
        <f t="shared" si="1445"/>
        <v/>
      </c>
      <c r="W3076" s="153" t="str">
        <f t="shared" si="1446"/>
        <v/>
      </c>
      <c r="X3076" s="153" t="str">
        <f t="shared" si="1447"/>
        <v/>
      </c>
      <c r="Y3076" s="153" t="str">
        <f t="shared" si="1448"/>
        <v/>
      </c>
      <c r="Z3076" s="153" t="str">
        <f t="shared" si="1449"/>
        <v/>
      </c>
      <c r="AA3076" s="152" t="str">
        <f t="shared" si="1450"/>
        <v/>
      </c>
      <c r="AB3076" s="152" t="str">
        <f t="shared" si="1451"/>
        <v/>
      </c>
      <c r="AC3076" s="154" t="str">
        <f t="shared" ref="AC3076:AC3139" si="1462">IFERROR(-SIGN(Y3076)*(AA3076-IF(SIGN(Y3076)=1,N3076,M3076))*$G$12*ABS(Y3076),"")</f>
        <v/>
      </c>
      <c r="AD3076" s="154" t="str">
        <f t="shared" ref="AD3076:AD3139" si="1463">IFERROR(SIGN(Z3076)*(AB3076-IF(SIGN(Z3076)=1,M3076,N3076))*$G$12*ABS(Z3076),"")</f>
        <v/>
      </c>
      <c r="AE3076" s="3" t="str">
        <f t="shared" ref="AE3076:AE3139" si="1464">IF(ISNUMBER(A3076),IFERROR((IF(ISNUMBER(AC3076),AC3076,0)+IF(ISNUMBER(AD3076),AD3076,0))/(ABS(Y3076)+ABS(Z3076)),0),"")</f>
        <v/>
      </c>
      <c r="AF3076" s="3" t="str">
        <f t="shared" ref="AF3076:AF3139" si="1465">IF(ISNUMBER(A3076),IF(ISNUMBER(AC3076),AC3076,0)+IF(ISNUMBER(AD3076),AD3076,0),"")</f>
        <v/>
      </c>
      <c r="AG3076" s="3" t="str">
        <f t="shared" ref="AG3076:AG3139" si="1466">IF(NOT(ISNUMBER(T3076)),"",IF(OR(AF3076&gt;$G$24,AF3076&lt;-$H$24,A3076+1&gt;$C$19),"Y","N"))</f>
        <v/>
      </c>
      <c r="AH3076" s="4" t="str">
        <f t="shared" ref="AH3076:AH3139" si="1467">IF(AG3076="y",AF3076*10*$C$11,"")</f>
        <v/>
      </c>
      <c r="AI3076" s="75" t="str">
        <f t="shared" ref="AI3076:AI3139" si="1468">IF(ISNUMBER(A3076),IF(ISNUMBER(AH3076),AJ3076,AF3076*10*$C$11+AJ3076),"")</f>
        <v/>
      </c>
      <c r="AJ3076" s="75" t="str">
        <f t="shared" ref="AJ3076:AJ3139" si="1469">IF(ISNUMBER(A3076),AJ3075+IF(ISNUMBER(AH3076),AH3076,0),"")</f>
        <v/>
      </c>
    </row>
    <row r="3077" spans="1:36" ht="14.25">
      <c r="A3077" s="41" t="str">
        <f t="shared" si="1452"/>
        <v/>
      </c>
      <c r="B3077" s="150" t="str">
        <f>IF(ISNUMBER(A3077),INDEX('MetaTrader Import'!$H$13:$J$5893,TRUNC(((A3077-$A$39+1)-1)/3)+1,MOD((A3077-$A$39+1)-1,3)+1),"")</f>
        <v/>
      </c>
      <c r="C3077" s="43" t="str">
        <f t="shared" si="1453"/>
        <v/>
      </c>
      <c r="D3077" s="43" t="str">
        <f t="shared" ca="1" si="1443"/>
        <v/>
      </c>
      <c r="E3077" s="43" t="str">
        <f t="shared" si="1454"/>
        <v/>
      </c>
      <c r="F3077" s="43" t="str">
        <f t="shared" si="1455"/>
        <v/>
      </c>
      <c r="G3077" s="43" t="str">
        <f>IF(A3077&lt;&gt;"",IF(A3077&lt;Data!$G$11*0.25,$C$13/$G$32,IF(A3077&gt;Data!$G$11*0.25,$C$13,$C$13*10)),"")</f>
        <v/>
      </c>
      <c r="H3077" s="43" t="str">
        <f>IF(A3077&lt;&gt;"",IF(Data!$G$9="constant",$C$13,IF(Data!$G$9="squeeze",G3077,F3077)),"")</f>
        <v/>
      </c>
      <c r="I3077" s="38" t="str">
        <f ca="1">IF(ISNUMBER(A3077),NORMINV(RAND(),0,IF(AND(Data!$G$9="squeeze",A3077&lt;Data!$G$11*0.25),$H$32,1)*$C$30*$C$13)*($C$14*$C$12),"")</f>
        <v/>
      </c>
      <c r="J3077" s="42" t="str">
        <f ca="1">IFERROR(IF(Data!$C$6="Real",B3077,I3077+J3076+($C$14*$C$12)*(NORMINV(RAND(),$C$15,CHOOSE($G$13,$C$13,F3077,G3077)))),"")</f>
        <v/>
      </c>
      <c r="K3077" s="88" t="str">
        <f>IF(ISNUMBER(A3077), IF($G$16="fixed",$G$17,MIN(H3077*Data!$C$7*$C$16*0.5,$C$17*Data!$C$7))*$C$12,"")</f>
        <v/>
      </c>
      <c r="L3077" s="42" t="str">
        <f t="shared" ca="1" si="1440"/>
        <v/>
      </c>
      <c r="M3077" s="44" t="str">
        <f t="shared" ca="1" si="1441"/>
        <v/>
      </c>
      <c r="N3077" s="44" t="str">
        <f t="shared" ca="1" si="1442"/>
        <v/>
      </c>
      <c r="O3077" s="108" t="str">
        <f t="shared" si="1456"/>
        <v/>
      </c>
      <c r="P3077" s="102" t="str">
        <f t="shared" si="1457"/>
        <v/>
      </c>
      <c r="Q3077" s="102" t="str">
        <f t="shared" si="1458"/>
        <v/>
      </c>
      <c r="R3077" s="120" t="str">
        <f t="shared" si="1459"/>
        <v/>
      </c>
      <c r="S3077" s="54" t="str">
        <f t="shared" si="1460"/>
        <v/>
      </c>
      <c r="T3077" s="5" t="str">
        <f t="shared" si="1461"/>
        <v/>
      </c>
      <c r="U3077" s="152" t="str">
        <f t="shared" si="1444"/>
        <v/>
      </c>
      <c r="V3077" s="152" t="str">
        <f t="shared" si="1445"/>
        <v/>
      </c>
      <c r="W3077" s="153" t="str">
        <f t="shared" si="1446"/>
        <v/>
      </c>
      <c r="X3077" s="153" t="str">
        <f t="shared" si="1447"/>
        <v/>
      </c>
      <c r="Y3077" s="153" t="str">
        <f t="shared" si="1448"/>
        <v/>
      </c>
      <c r="Z3077" s="153" t="str">
        <f t="shared" si="1449"/>
        <v/>
      </c>
      <c r="AA3077" s="152" t="str">
        <f t="shared" si="1450"/>
        <v/>
      </c>
      <c r="AB3077" s="152" t="str">
        <f t="shared" si="1451"/>
        <v/>
      </c>
      <c r="AC3077" s="154" t="str">
        <f t="shared" si="1462"/>
        <v/>
      </c>
      <c r="AD3077" s="154" t="str">
        <f t="shared" si="1463"/>
        <v/>
      </c>
      <c r="AE3077" s="3" t="str">
        <f t="shared" si="1464"/>
        <v/>
      </c>
      <c r="AF3077" s="3" t="str">
        <f t="shared" si="1465"/>
        <v/>
      </c>
      <c r="AG3077" s="3" t="str">
        <f t="shared" si="1466"/>
        <v/>
      </c>
      <c r="AH3077" s="4" t="str">
        <f t="shared" si="1467"/>
        <v/>
      </c>
      <c r="AI3077" s="75" t="str">
        <f t="shared" si="1468"/>
        <v/>
      </c>
      <c r="AJ3077" s="75" t="str">
        <f t="shared" si="1469"/>
        <v/>
      </c>
    </row>
    <row r="3078" spans="1:36" ht="14.25">
      <c r="A3078" s="41" t="str">
        <f t="shared" si="1452"/>
        <v/>
      </c>
      <c r="B3078" s="150" t="str">
        <f>IF(ISNUMBER(A3078),INDEX('MetaTrader Import'!$H$13:$J$5893,TRUNC(((A3078-$A$39+1)-1)/3)+1,MOD((A3078-$A$39+1)-1,3)+1),"")</f>
        <v/>
      </c>
      <c r="C3078" s="43" t="str">
        <f t="shared" si="1453"/>
        <v/>
      </c>
      <c r="D3078" s="43" t="str">
        <f t="shared" ca="1" si="1443"/>
        <v/>
      </c>
      <c r="E3078" s="43" t="str">
        <f t="shared" si="1454"/>
        <v/>
      </c>
      <c r="F3078" s="43" t="str">
        <f t="shared" si="1455"/>
        <v/>
      </c>
      <c r="G3078" s="43" t="str">
        <f>IF(A3078&lt;&gt;"",IF(A3078&lt;Data!$G$11*0.25,$C$13/$G$32,IF(A3078&gt;Data!$G$11*0.25,$C$13,$C$13*10)),"")</f>
        <v/>
      </c>
      <c r="H3078" s="43" t="str">
        <f>IF(A3078&lt;&gt;"",IF(Data!$G$9="constant",$C$13,IF(Data!$G$9="squeeze",G3078,F3078)),"")</f>
        <v/>
      </c>
      <c r="I3078" s="38" t="str">
        <f ca="1">IF(ISNUMBER(A3078),NORMINV(RAND(),0,IF(AND(Data!$G$9="squeeze",A3078&lt;Data!$G$11*0.25),$H$32,1)*$C$30*$C$13)*($C$14*$C$12),"")</f>
        <v/>
      </c>
      <c r="J3078" s="42" t="str">
        <f ca="1">IFERROR(IF(Data!$C$6="Real",B3078,I3078+J3077+($C$14*$C$12)*(NORMINV(RAND(),$C$15,CHOOSE($G$13,$C$13,F3078,G3078)))),"")</f>
        <v/>
      </c>
      <c r="K3078" s="88" t="str">
        <f>IF(ISNUMBER(A3078), IF($G$16="fixed",$G$17,MIN(H3078*Data!$C$7*$C$16*0.5,$C$17*Data!$C$7))*$C$12,"")</f>
        <v/>
      </c>
      <c r="L3078" s="42" t="str">
        <f t="shared" ref="L3078:L3141" ca="1" si="1470">IFERROR(J3078,"")</f>
        <v/>
      </c>
      <c r="M3078" s="44" t="str">
        <f t="shared" ref="M3078:M3141" ca="1" si="1471">IFERROR(L3078+K3078*0.5,"")</f>
        <v/>
      </c>
      <c r="N3078" s="44" t="str">
        <f t="shared" ref="N3078:N3141" ca="1" si="1472">IFERROR(L3078-K3078*0.5,"")</f>
        <v/>
      </c>
      <c r="O3078" s="108" t="str">
        <f t="shared" si="1456"/>
        <v/>
      </c>
      <c r="P3078" s="102" t="str">
        <f t="shared" si="1457"/>
        <v/>
      </c>
      <c r="Q3078" s="102" t="str">
        <f t="shared" si="1458"/>
        <v/>
      </c>
      <c r="R3078" s="120" t="str">
        <f t="shared" si="1459"/>
        <v/>
      </c>
      <c r="S3078" s="54" t="str">
        <f t="shared" si="1460"/>
        <v/>
      </c>
      <c r="T3078" s="5" t="str">
        <f t="shared" si="1461"/>
        <v/>
      </c>
      <c r="U3078" s="152" t="str">
        <f t="shared" si="1444"/>
        <v/>
      </c>
      <c r="V3078" s="152" t="str">
        <f t="shared" si="1445"/>
        <v/>
      </c>
      <c r="W3078" s="153" t="str">
        <f t="shared" si="1446"/>
        <v/>
      </c>
      <c r="X3078" s="153" t="str">
        <f t="shared" si="1447"/>
        <v/>
      </c>
      <c r="Y3078" s="153" t="str">
        <f t="shared" si="1448"/>
        <v/>
      </c>
      <c r="Z3078" s="153" t="str">
        <f t="shared" si="1449"/>
        <v/>
      </c>
      <c r="AA3078" s="152" t="str">
        <f t="shared" si="1450"/>
        <v/>
      </c>
      <c r="AB3078" s="152" t="str">
        <f t="shared" si="1451"/>
        <v/>
      </c>
      <c r="AC3078" s="154" t="str">
        <f t="shared" si="1462"/>
        <v/>
      </c>
      <c r="AD3078" s="154" t="str">
        <f t="shared" si="1463"/>
        <v/>
      </c>
      <c r="AE3078" s="3" t="str">
        <f t="shared" si="1464"/>
        <v/>
      </c>
      <c r="AF3078" s="3" t="str">
        <f t="shared" si="1465"/>
        <v/>
      </c>
      <c r="AG3078" s="3" t="str">
        <f t="shared" si="1466"/>
        <v/>
      </c>
      <c r="AH3078" s="4" t="str">
        <f t="shared" si="1467"/>
        <v/>
      </c>
      <c r="AI3078" s="75" t="str">
        <f t="shared" si="1468"/>
        <v/>
      </c>
      <c r="AJ3078" s="75" t="str">
        <f t="shared" si="1469"/>
        <v/>
      </c>
    </row>
    <row r="3079" spans="1:36" ht="14.25">
      <c r="A3079" s="41" t="str">
        <f t="shared" si="1452"/>
        <v/>
      </c>
      <c r="B3079" s="150" t="str">
        <f>IF(ISNUMBER(A3079),INDEX('MetaTrader Import'!$H$13:$J$5893,TRUNC(((A3079-$A$39+1)-1)/3)+1,MOD((A3079-$A$39+1)-1,3)+1),"")</f>
        <v/>
      </c>
      <c r="C3079" s="43" t="str">
        <f t="shared" si="1453"/>
        <v/>
      </c>
      <c r="D3079" s="43" t="str">
        <f t="shared" ca="1" si="1443"/>
        <v/>
      </c>
      <c r="E3079" s="43" t="str">
        <f t="shared" si="1454"/>
        <v/>
      </c>
      <c r="F3079" s="43" t="str">
        <f t="shared" si="1455"/>
        <v/>
      </c>
      <c r="G3079" s="43" t="str">
        <f>IF(A3079&lt;&gt;"",IF(A3079&lt;Data!$G$11*0.25,$C$13/$G$32,IF(A3079&gt;Data!$G$11*0.25,$C$13,$C$13*10)),"")</f>
        <v/>
      </c>
      <c r="H3079" s="43" t="str">
        <f>IF(A3079&lt;&gt;"",IF(Data!$G$9="constant",$C$13,IF(Data!$G$9="squeeze",G3079,F3079)),"")</f>
        <v/>
      </c>
      <c r="I3079" s="38" t="str">
        <f ca="1">IF(ISNUMBER(A3079),NORMINV(RAND(),0,IF(AND(Data!$G$9="squeeze",A3079&lt;Data!$G$11*0.25),$H$32,1)*$C$30*$C$13)*($C$14*$C$12),"")</f>
        <v/>
      </c>
      <c r="J3079" s="42" t="str">
        <f ca="1">IFERROR(IF(Data!$C$6="Real",B3079,I3079+J3078+($C$14*$C$12)*(NORMINV(RAND(),$C$15,CHOOSE($G$13,$C$13,F3079,G3079)))),"")</f>
        <v/>
      </c>
      <c r="K3079" s="88" t="str">
        <f>IF(ISNUMBER(A3079), IF($G$16="fixed",$G$17,MIN(H3079*Data!$C$7*$C$16*0.5,$C$17*Data!$C$7))*$C$12,"")</f>
        <v/>
      </c>
      <c r="L3079" s="42" t="str">
        <f t="shared" ca="1" si="1470"/>
        <v/>
      </c>
      <c r="M3079" s="44" t="str">
        <f t="shared" ca="1" si="1471"/>
        <v/>
      </c>
      <c r="N3079" s="44" t="str">
        <f t="shared" ca="1" si="1472"/>
        <v/>
      </c>
      <c r="O3079" s="108" t="str">
        <f t="shared" si="1456"/>
        <v/>
      </c>
      <c r="P3079" s="102" t="str">
        <f t="shared" si="1457"/>
        <v/>
      </c>
      <c r="Q3079" s="102" t="str">
        <f t="shared" si="1458"/>
        <v/>
      </c>
      <c r="R3079" s="120" t="str">
        <f t="shared" si="1459"/>
        <v/>
      </c>
      <c r="S3079" s="54" t="str">
        <f t="shared" si="1460"/>
        <v/>
      </c>
      <c r="T3079" s="5" t="str">
        <f t="shared" si="1461"/>
        <v/>
      </c>
      <c r="U3079" s="152" t="str">
        <f t="shared" si="1444"/>
        <v/>
      </c>
      <c r="V3079" s="152" t="str">
        <f t="shared" si="1445"/>
        <v/>
      </c>
      <c r="W3079" s="153" t="str">
        <f t="shared" si="1446"/>
        <v/>
      </c>
      <c r="X3079" s="153" t="str">
        <f t="shared" si="1447"/>
        <v/>
      </c>
      <c r="Y3079" s="153" t="str">
        <f t="shared" si="1448"/>
        <v/>
      </c>
      <c r="Z3079" s="153" t="str">
        <f t="shared" si="1449"/>
        <v/>
      </c>
      <c r="AA3079" s="152" t="str">
        <f t="shared" si="1450"/>
        <v/>
      </c>
      <c r="AB3079" s="152" t="str">
        <f t="shared" si="1451"/>
        <v/>
      </c>
      <c r="AC3079" s="154" t="str">
        <f t="shared" si="1462"/>
        <v/>
      </c>
      <c r="AD3079" s="154" t="str">
        <f t="shared" si="1463"/>
        <v/>
      </c>
      <c r="AE3079" s="3" t="str">
        <f t="shared" si="1464"/>
        <v/>
      </c>
      <c r="AF3079" s="3" t="str">
        <f t="shared" si="1465"/>
        <v/>
      </c>
      <c r="AG3079" s="3" t="str">
        <f t="shared" si="1466"/>
        <v/>
      </c>
      <c r="AH3079" s="4" t="str">
        <f t="shared" si="1467"/>
        <v/>
      </c>
      <c r="AI3079" s="75" t="str">
        <f t="shared" si="1468"/>
        <v/>
      </c>
      <c r="AJ3079" s="75" t="str">
        <f t="shared" si="1469"/>
        <v/>
      </c>
    </row>
    <row r="3080" spans="1:36" ht="14.25">
      <c r="A3080" s="41" t="str">
        <f t="shared" si="1452"/>
        <v/>
      </c>
      <c r="B3080" s="150" t="str">
        <f>IF(ISNUMBER(A3080),INDEX('MetaTrader Import'!$H$13:$J$5893,TRUNC(((A3080-$A$39+1)-1)/3)+1,MOD((A3080-$A$39+1)-1,3)+1),"")</f>
        <v/>
      </c>
      <c r="C3080" s="43" t="str">
        <f t="shared" si="1453"/>
        <v/>
      </c>
      <c r="D3080" s="43" t="str">
        <f t="shared" ca="1" si="1443"/>
        <v/>
      </c>
      <c r="E3080" s="43" t="str">
        <f t="shared" si="1454"/>
        <v/>
      </c>
      <c r="F3080" s="43" t="str">
        <f t="shared" si="1455"/>
        <v/>
      </c>
      <c r="G3080" s="43" t="str">
        <f>IF(A3080&lt;&gt;"",IF(A3080&lt;Data!$G$11*0.25,$C$13/$G$32,IF(A3080&gt;Data!$G$11*0.25,$C$13,$C$13*10)),"")</f>
        <v/>
      </c>
      <c r="H3080" s="43" t="str">
        <f>IF(A3080&lt;&gt;"",IF(Data!$G$9="constant",$C$13,IF(Data!$G$9="squeeze",G3080,F3080)),"")</f>
        <v/>
      </c>
      <c r="I3080" s="38" t="str">
        <f ca="1">IF(ISNUMBER(A3080),NORMINV(RAND(),0,IF(AND(Data!$G$9="squeeze",A3080&lt;Data!$G$11*0.25),$H$32,1)*$C$30*$C$13)*($C$14*$C$12),"")</f>
        <v/>
      </c>
      <c r="J3080" s="42" t="str">
        <f ca="1">IFERROR(IF(Data!$C$6="Real",B3080,I3080+J3079+($C$14*$C$12)*(NORMINV(RAND(),$C$15,CHOOSE($G$13,$C$13,F3080,G3080)))),"")</f>
        <v/>
      </c>
      <c r="K3080" s="88" t="str">
        <f>IF(ISNUMBER(A3080), IF($G$16="fixed",$G$17,MIN(H3080*Data!$C$7*$C$16*0.5,$C$17*Data!$C$7))*$C$12,"")</f>
        <v/>
      </c>
      <c r="L3080" s="42" t="str">
        <f t="shared" ca="1" si="1470"/>
        <v/>
      </c>
      <c r="M3080" s="44" t="str">
        <f t="shared" ca="1" si="1471"/>
        <v/>
      </c>
      <c r="N3080" s="44" t="str">
        <f t="shared" ca="1" si="1472"/>
        <v/>
      </c>
      <c r="O3080" s="108" t="str">
        <f t="shared" si="1456"/>
        <v/>
      </c>
      <c r="P3080" s="102" t="str">
        <f t="shared" si="1457"/>
        <v/>
      </c>
      <c r="Q3080" s="102" t="str">
        <f t="shared" si="1458"/>
        <v/>
      </c>
      <c r="R3080" s="120" t="str">
        <f t="shared" si="1459"/>
        <v/>
      </c>
      <c r="S3080" s="54" t="str">
        <f t="shared" si="1460"/>
        <v/>
      </c>
      <c r="T3080" s="5" t="str">
        <f t="shared" si="1461"/>
        <v/>
      </c>
      <c r="U3080" s="152" t="str">
        <f t="shared" si="1444"/>
        <v/>
      </c>
      <c r="V3080" s="152" t="str">
        <f t="shared" si="1445"/>
        <v/>
      </c>
      <c r="W3080" s="153" t="str">
        <f t="shared" si="1446"/>
        <v/>
      </c>
      <c r="X3080" s="153" t="str">
        <f t="shared" si="1447"/>
        <v/>
      </c>
      <c r="Y3080" s="153" t="str">
        <f t="shared" si="1448"/>
        <v/>
      </c>
      <c r="Z3080" s="153" t="str">
        <f t="shared" si="1449"/>
        <v/>
      </c>
      <c r="AA3080" s="152" t="str">
        <f t="shared" si="1450"/>
        <v/>
      </c>
      <c r="AB3080" s="152" t="str">
        <f t="shared" si="1451"/>
        <v/>
      </c>
      <c r="AC3080" s="154" t="str">
        <f t="shared" si="1462"/>
        <v/>
      </c>
      <c r="AD3080" s="154" t="str">
        <f t="shared" si="1463"/>
        <v/>
      </c>
      <c r="AE3080" s="3" t="str">
        <f t="shared" si="1464"/>
        <v/>
      </c>
      <c r="AF3080" s="3" t="str">
        <f t="shared" si="1465"/>
        <v/>
      </c>
      <c r="AG3080" s="3" t="str">
        <f t="shared" si="1466"/>
        <v/>
      </c>
      <c r="AH3080" s="4" t="str">
        <f t="shared" si="1467"/>
        <v/>
      </c>
      <c r="AI3080" s="75" t="str">
        <f t="shared" si="1468"/>
        <v/>
      </c>
      <c r="AJ3080" s="75" t="str">
        <f t="shared" si="1469"/>
        <v/>
      </c>
    </row>
    <row r="3081" spans="1:36" ht="14.25">
      <c r="A3081" s="41" t="str">
        <f t="shared" si="1452"/>
        <v/>
      </c>
      <c r="B3081" s="150" t="str">
        <f>IF(ISNUMBER(A3081),INDEX('MetaTrader Import'!$H$13:$J$5893,TRUNC(((A3081-$A$39+1)-1)/3)+1,MOD((A3081-$A$39+1)-1,3)+1),"")</f>
        <v/>
      </c>
      <c r="C3081" s="43" t="str">
        <f t="shared" si="1453"/>
        <v/>
      </c>
      <c r="D3081" s="43" t="str">
        <f t="shared" ca="1" si="1443"/>
        <v/>
      </c>
      <c r="E3081" s="43" t="str">
        <f t="shared" si="1454"/>
        <v/>
      </c>
      <c r="F3081" s="43" t="str">
        <f t="shared" si="1455"/>
        <v/>
      </c>
      <c r="G3081" s="43" t="str">
        <f>IF(A3081&lt;&gt;"",IF(A3081&lt;Data!$G$11*0.25,$C$13/$G$32,IF(A3081&gt;Data!$G$11*0.25,$C$13,$C$13*10)),"")</f>
        <v/>
      </c>
      <c r="H3081" s="43" t="str">
        <f>IF(A3081&lt;&gt;"",IF(Data!$G$9="constant",$C$13,IF(Data!$G$9="squeeze",G3081,F3081)),"")</f>
        <v/>
      </c>
      <c r="I3081" s="38" t="str">
        <f ca="1">IF(ISNUMBER(A3081),NORMINV(RAND(),0,IF(AND(Data!$G$9="squeeze",A3081&lt;Data!$G$11*0.25),$H$32,1)*$C$30*$C$13)*($C$14*$C$12),"")</f>
        <v/>
      </c>
      <c r="J3081" s="42" t="str">
        <f ca="1">IFERROR(IF(Data!$C$6="Real",B3081,I3081+J3080+($C$14*$C$12)*(NORMINV(RAND(),$C$15,CHOOSE($G$13,$C$13,F3081,G3081)))),"")</f>
        <v/>
      </c>
      <c r="K3081" s="88" t="str">
        <f>IF(ISNUMBER(A3081), IF($G$16="fixed",$G$17,MIN(H3081*Data!$C$7*$C$16*0.5,$C$17*Data!$C$7))*$C$12,"")</f>
        <v/>
      </c>
      <c r="L3081" s="42" t="str">
        <f t="shared" ca="1" si="1470"/>
        <v/>
      </c>
      <c r="M3081" s="44" t="str">
        <f t="shared" ca="1" si="1471"/>
        <v/>
      </c>
      <c r="N3081" s="44" t="str">
        <f t="shared" ca="1" si="1472"/>
        <v/>
      </c>
      <c r="O3081" s="108" t="str">
        <f t="shared" si="1456"/>
        <v/>
      </c>
      <c r="P3081" s="102" t="str">
        <f t="shared" si="1457"/>
        <v/>
      </c>
      <c r="Q3081" s="102" t="str">
        <f t="shared" si="1458"/>
        <v/>
      </c>
      <c r="R3081" s="120" t="str">
        <f t="shared" si="1459"/>
        <v/>
      </c>
      <c r="S3081" s="54" t="str">
        <f t="shared" si="1460"/>
        <v/>
      </c>
      <c r="T3081" s="5" t="str">
        <f t="shared" si="1461"/>
        <v/>
      </c>
      <c r="U3081" s="152" t="str">
        <f t="shared" si="1444"/>
        <v/>
      </c>
      <c r="V3081" s="152" t="str">
        <f t="shared" si="1445"/>
        <v/>
      </c>
      <c r="W3081" s="153" t="str">
        <f t="shared" si="1446"/>
        <v/>
      </c>
      <c r="X3081" s="153" t="str">
        <f t="shared" si="1447"/>
        <v/>
      </c>
      <c r="Y3081" s="153" t="str">
        <f t="shared" si="1448"/>
        <v/>
      </c>
      <c r="Z3081" s="153" t="str">
        <f t="shared" si="1449"/>
        <v/>
      </c>
      <c r="AA3081" s="152" t="str">
        <f t="shared" si="1450"/>
        <v/>
      </c>
      <c r="AB3081" s="152" t="str">
        <f t="shared" si="1451"/>
        <v/>
      </c>
      <c r="AC3081" s="154" t="str">
        <f t="shared" si="1462"/>
        <v/>
      </c>
      <c r="AD3081" s="154" t="str">
        <f t="shared" si="1463"/>
        <v/>
      </c>
      <c r="AE3081" s="3" t="str">
        <f t="shared" si="1464"/>
        <v/>
      </c>
      <c r="AF3081" s="3" t="str">
        <f t="shared" si="1465"/>
        <v/>
      </c>
      <c r="AG3081" s="3" t="str">
        <f t="shared" si="1466"/>
        <v/>
      </c>
      <c r="AH3081" s="4" t="str">
        <f t="shared" si="1467"/>
        <v/>
      </c>
      <c r="AI3081" s="75" t="str">
        <f t="shared" si="1468"/>
        <v/>
      </c>
      <c r="AJ3081" s="75" t="str">
        <f t="shared" si="1469"/>
        <v/>
      </c>
    </row>
    <row r="3082" spans="1:36" ht="14.25">
      <c r="A3082" s="41" t="str">
        <f t="shared" si="1452"/>
        <v/>
      </c>
      <c r="B3082" s="150" t="str">
        <f>IF(ISNUMBER(A3082),INDEX('MetaTrader Import'!$H$13:$J$5893,TRUNC(((A3082-$A$39+1)-1)/3)+1,MOD((A3082-$A$39+1)-1,3)+1),"")</f>
        <v/>
      </c>
      <c r="C3082" s="43" t="str">
        <f t="shared" si="1453"/>
        <v/>
      </c>
      <c r="D3082" s="43" t="str">
        <f t="shared" ca="1" si="1443"/>
        <v/>
      </c>
      <c r="E3082" s="43" t="str">
        <f t="shared" si="1454"/>
        <v/>
      </c>
      <c r="F3082" s="43" t="str">
        <f t="shared" si="1455"/>
        <v/>
      </c>
      <c r="G3082" s="43" t="str">
        <f>IF(A3082&lt;&gt;"",IF(A3082&lt;Data!$G$11*0.25,$C$13/$G$32,IF(A3082&gt;Data!$G$11*0.25,$C$13,$C$13*10)),"")</f>
        <v/>
      </c>
      <c r="H3082" s="43" t="str">
        <f>IF(A3082&lt;&gt;"",IF(Data!$G$9="constant",$C$13,IF(Data!$G$9="squeeze",G3082,F3082)),"")</f>
        <v/>
      </c>
      <c r="I3082" s="38" t="str">
        <f ca="1">IF(ISNUMBER(A3082),NORMINV(RAND(),0,IF(AND(Data!$G$9="squeeze",A3082&lt;Data!$G$11*0.25),$H$32,1)*$C$30*$C$13)*($C$14*$C$12),"")</f>
        <v/>
      </c>
      <c r="J3082" s="42" t="str">
        <f ca="1">IFERROR(IF(Data!$C$6="Real",B3082,I3082+J3081+($C$14*$C$12)*(NORMINV(RAND(),$C$15,CHOOSE($G$13,$C$13,F3082,G3082)))),"")</f>
        <v/>
      </c>
      <c r="K3082" s="88" t="str">
        <f>IF(ISNUMBER(A3082), IF($G$16="fixed",$G$17,MIN(H3082*Data!$C$7*$C$16*0.5,$C$17*Data!$C$7))*$C$12,"")</f>
        <v/>
      </c>
      <c r="L3082" s="42" t="str">
        <f t="shared" ca="1" si="1470"/>
        <v/>
      </c>
      <c r="M3082" s="44" t="str">
        <f t="shared" ca="1" si="1471"/>
        <v/>
      </c>
      <c r="N3082" s="44" t="str">
        <f t="shared" ca="1" si="1472"/>
        <v/>
      </c>
      <c r="O3082" s="108" t="str">
        <f t="shared" si="1456"/>
        <v/>
      </c>
      <c r="P3082" s="102" t="str">
        <f t="shared" si="1457"/>
        <v/>
      </c>
      <c r="Q3082" s="102" t="str">
        <f t="shared" si="1458"/>
        <v/>
      </c>
      <c r="R3082" s="120" t="str">
        <f t="shared" si="1459"/>
        <v/>
      </c>
      <c r="S3082" s="54" t="str">
        <f t="shared" si="1460"/>
        <v/>
      </c>
      <c r="T3082" s="5" t="str">
        <f t="shared" si="1461"/>
        <v/>
      </c>
      <c r="U3082" s="152" t="str">
        <f t="shared" si="1444"/>
        <v/>
      </c>
      <c r="V3082" s="152" t="str">
        <f t="shared" si="1445"/>
        <v/>
      </c>
      <c r="W3082" s="153" t="str">
        <f t="shared" si="1446"/>
        <v/>
      </c>
      <c r="X3082" s="153" t="str">
        <f t="shared" si="1447"/>
        <v/>
      </c>
      <c r="Y3082" s="153" t="str">
        <f t="shared" si="1448"/>
        <v/>
      </c>
      <c r="Z3082" s="153" t="str">
        <f t="shared" si="1449"/>
        <v/>
      </c>
      <c r="AA3082" s="152" t="str">
        <f t="shared" si="1450"/>
        <v/>
      </c>
      <c r="AB3082" s="152" t="str">
        <f t="shared" si="1451"/>
        <v/>
      </c>
      <c r="AC3082" s="154" t="str">
        <f t="shared" si="1462"/>
        <v/>
      </c>
      <c r="AD3082" s="154" t="str">
        <f t="shared" si="1463"/>
        <v/>
      </c>
      <c r="AE3082" s="3" t="str">
        <f t="shared" si="1464"/>
        <v/>
      </c>
      <c r="AF3082" s="3" t="str">
        <f t="shared" si="1465"/>
        <v/>
      </c>
      <c r="AG3082" s="3" t="str">
        <f t="shared" si="1466"/>
        <v/>
      </c>
      <c r="AH3082" s="4" t="str">
        <f t="shared" si="1467"/>
        <v/>
      </c>
      <c r="AI3082" s="75" t="str">
        <f t="shared" si="1468"/>
        <v/>
      </c>
      <c r="AJ3082" s="75" t="str">
        <f t="shared" si="1469"/>
        <v/>
      </c>
    </row>
    <row r="3083" spans="1:36" ht="14.25">
      <c r="A3083" s="41" t="str">
        <f t="shared" si="1452"/>
        <v/>
      </c>
      <c r="B3083" s="150" t="str">
        <f>IF(ISNUMBER(A3083),INDEX('MetaTrader Import'!$H$13:$J$5893,TRUNC(((A3083-$A$39+1)-1)/3)+1,MOD((A3083-$A$39+1)-1,3)+1),"")</f>
        <v/>
      </c>
      <c r="C3083" s="43" t="str">
        <f t="shared" si="1453"/>
        <v/>
      </c>
      <c r="D3083" s="43" t="str">
        <f t="shared" ca="1" si="1443"/>
        <v/>
      </c>
      <c r="E3083" s="43" t="str">
        <f t="shared" si="1454"/>
        <v/>
      </c>
      <c r="F3083" s="43" t="str">
        <f t="shared" si="1455"/>
        <v/>
      </c>
      <c r="G3083" s="43" t="str">
        <f>IF(A3083&lt;&gt;"",IF(A3083&lt;Data!$G$11*0.25,$C$13/$G$32,IF(A3083&gt;Data!$G$11*0.25,$C$13,$C$13*10)),"")</f>
        <v/>
      </c>
      <c r="H3083" s="43" t="str">
        <f>IF(A3083&lt;&gt;"",IF(Data!$G$9="constant",$C$13,IF(Data!$G$9="squeeze",G3083,F3083)),"")</f>
        <v/>
      </c>
      <c r="I3083" s="38" t="str">
        <f ca="1">IF(ISNUMBER(A3083),NORMINV(RAND(),0,IF(AND(Data!$G$9="squeeze",A3083&lt;Data!$G$11*0.25),$H$32,1)*$C$30*$C$13)*($C$14*$C$12),"")</f>
        <v/>
      </c>
      <c r="J3083" s="42" t="str">
        <f ca="1">IFERROR(IF(Data!$C$6="Real",B3083,I3083+J3082+($C$14*$C$12)*(NORMINV(RAND(),$C$15,CHOOSE($G$13,$C$13,F3083,G3083)))),"")</f>
        <v/>
      </c>
      <c r="K3083" s="88" t="str">
        <f>IF(ISNUMBER(A3083), IF($G$16="fixed",$G$17,MIN(H3083*Data!$C$7*$C$16*0.5,$C$17*Data!$C$7))*$C$12,"")</f>
        <v/>
      </c>
      <c r="L3083" s="42" t="str">
        <f t="shared" ca="1" si="1470"/>
        <v/>
      </c>
      <c r="M3083" s="44" t="str">
        <f t="shared" ca="1" si="1471"/>
        <v/>
      </c>
      <c r="N3083" s="44" t="str">
        <f t="shared" ca="1" si="1472"/>
        <v/>
      </c>
      <c r="O3083" s="108" t="str">
        <f t="shared" si="1456"/>
        <v/>
      </c>
      <c r="P3083" s="102" t="str">
        <f t="shared" si="1457"/>
        <v/>
      </c>
      <c r="Q3083" s="102" t="str">
        <f t="shared" si="1458"/>
        <v/>
      </c>
      <c r="R3083" s="120" t="str">
        <f t="shared" si="1459"/>
        <v/>
      </c>
      <c r="S3083" s="54" t="str">
        <f t="shared" si="1460"/>
        <v/>
      </c>
      <c r="T3083" s="5" t="str">
        <f t="shared" si="1461"/>
        <v/>
      </c>
      <c r="U3083" s="152" t="str">
        <f t="shared" si="1444"/>
        <v/>
      </c>
      <c r="V3083" s="152" t="str">
        <f t="shared" si="1445"/>
        <v/>
      </c>
      <c r="W3083" s="153" t="str">
        <f t="shared" si="1446"/>
        <v/>
      </c>
      <c r="X3083" s="153" t="str">
        <f t="shared" si="1447"/>
        <v/>
      </c>
      <c r="Y3083" s="153" t="str">
        <f t="shared" si="1448"/>
        <v/>
      </c>
      <c r="Z3083" s="153" t="str">
        <f t="shared" si="1449"/>
        <v/>
      </c>
      <c r="AA3083" s="152" t="str">
        <f t="shared" si="1450"/>
        <v/>
      </c>
      <c r="AB3083" s="152" t="str">
        <f t="shared" si="1451"/>
        <v/>
      </c>
      <c r="AC3083" s="154" t="str">
        <f t="shared" si="1462"/>
        <v/>
      </c>
      <c r="AD3083" s="154" t="str">
        <f t="shared" si="1463"/>
        <v/>
      </c>
      <c r="AE3083" s="3" t="str">
        <f t="shared" si="1464"/>
        <v/>
      </c>
      <c r="AF3083" s="3" t="str">
        <f t="shared" si="1465"/>
        <v/>
      </c>
      <c r="AG3083" s="3" t="str">
        <f t="shared" si="1466"/>
        <v/>
      </c>
      <c r="AH3083" s="4" t="str">
        <f t="shared" si="1467"/>
        <v/>
      </c>
      <c r="AI3083" s="75" t="str">
        <f t="shared" si="1468"/>
        <v/>
      </c>
      <c r="AJ3083" s="75" t="str">
        <f t="shared" si="1469"/>
        <v/>
      </c>
    </row>
    <row r="3084" spans="1:36" ht="14.25">
      <c r="A3084" s="41" t="str">
        <f t="shared" si="1452"/>
        <v/>
      </c>
      <c r="B3084" s="150" t="str">
        <f>IF(ISNUMBER(A3084),INDEX('MetaTrader Import'!$H$13:$J$5893,TRUNC(((A3084-$A$39+1)-1)/3)+1,MOD((A3084-$A$39+1)-1,3)+1),"")</f>
        <v/>
      </c>
      <c r="C3084" s="43" t="str">
        <f t="shared" si="1453"/>
        <v/>
      </c>
      <c r="D3084" s="43" t="str">
        <f t="shared" ca="1" si="1443"/>
        <v/>
      </c>
      <c r="E3084" s="43" t="str">
        <f t="shared" si="1454"/>
        <v/>
      </c>
      <c r="F3084" s="43" t="str">
        <f t="shared" si="1455"/>
        <v/>
      </c>
      <c r="G3084" s="43" t="str">
        <f>IF(A3084&lt;&gt;"",IF(A3084&lt;Data!$G$11*0.25,$C$13/$G$32,IF(A3084&gt;Data!$G$11*0.25,$C$13,$C$13*10)),"")</f>
        <v/>
      </c>
      <c r="H3084" s="43" t="str">
        <f>IF(A3084&lt;&gt;"",IF(Data!$G$9="constant",$C$13,IF(Data!$G$9="squeeze",G3084,F3084)),"")</f>
        <v/>
      </c>
      <c r="I3084" s="38" t="str">
        <f ca="1">IF(ISNUMBER(A3084),NORMINV(RAND(),0,IF(AND(Data!$G$9="squeeze",A3084&lt;Data!$G$11*0.25),$H$32,1)*$C$30*$C$13)*($C$14*$C$12),"")</f>
        <v/>
      </c>
      <c r="J3084" s="42" t="str">
        <f ca="1">IFERROR(IF(Data!$C$6="Real",B3084,I3084+J3083+($C$14*$C$12)*(NORMINV(RAND(),$C$15,CHOOSE($G$13,$C$13,F3084,G3084)))),"")</f>
        <v/>
      </c>
      <c r="K3084" s="88" t="str">
        <f>IF(ISNUMBER(A3084), IF($G$16="fixed",$G$17,MIN(H3084*Data!$C$7*$C$16*0.5,$C$17*Data!$C$7))*$C$12,"")</f>
        <v/>
      </c>
      <c r="L3084" s="42" t="str">
        <f t="shared" ca="1" si="1470"/>
        <v/>
      </c>
      <c r="M3084" s="44" t="str">
        <f t="shared" ca="1" si="1471"/>
        <v/>
      </c>
      <c r="N3084" s="44" t="str">
        <f t="shared" ca="1" si="1472"/>
        <v/>
      </c>
      <c r="O3084" s="108" t="str">
        <f t="shared" si="1456"/>
        <v/>
      </c>
      <c r="P3084" s="102" t="str">
        <f t="shared" si="1457"/>
        <v/>
      </c>
      <c r="Q3084" s="102" t="str">
        <f t="shared" si="1458"/>
        <v/>
      </c>
      <c r="R3084" s="120" t="str">
        <f t="shared" si="1459"/>
        <v/>
      </c>
      <c r="S3084" s="54" t="str">
        <f t="shared" si="1460"/>
        <v/>
      </c>
      <c r="T3084" s="5" t="str">
        <f t="shared" si="1461"/>
        <v/>
      </c>
      <c r="U3084" s="152" t="str">
        <f t="shared" si="1444"/>
        <v/>
      </c>
      <c r="V3084" s="152" t="str">
        <f t="shared" si="1445"/>
        <v/>
      </c>
      <c r="W3084" s="153" t="str">
        <f t="shared" si="1446"/>
        <v/>
      </c>
      <c r="X3084" s="153" t="str">
        <f t="shared" si="1447"/>
        <v/>
      </c>
      <c r="Y3084" s="153" t="str">
        <f t="shared" si="1448"/>
        <v/>
      </c>
      <c r="Z3084" s="153" t="str">
        <f t="shared" si="1449"/>
        <v/>
      </c>
      <c r="AA3084" s="152" t="str">
        <f t="shared" si="1450"/>
        <v/>
      </c>
      <c r="AB3084" s="152" t="str">
        <f t="shared" si="1451"/>
        <v/>
      </c>
      <c r="AC3084" s="154" t="str">
        <f t="shared" si="1462"/>
        <v/>
      </c>
      <c r="AD3084" s="154" t="str">
        <f t="shared" si="1463"/>
        <v/>
      </c>
      <c r="AE3084" s="3" t="str">
        <f t="shared" si="1464"/>
        <v/>
      </c>
      <c r="AF3084" s="3" t="str">
        <f t="shared" si="1465"/>
        <v/>
      </c>
      <c r="AG3084" s="3" t="str">
        <f t="shared" si="1466"/>
        <v/>
      </c>
      <c r="AH3084" s="4" t="str">
        <f t="shared" si="1467"/>
        <v/>
      </c>
      <c r="AI3084" s="75" t="str">
        <f t="shared" si="1468"/>
        <v/>
      </c>
      <c r="AJ3084" s="75" t="str">
        <f t="shared" si="1469"/>
        <v/>
      </c>
    </row>
    <row r="3085" spans="1:36" ht="14.25">
      <c r="A3085" s="41" t="str">
        <f t="shared" si="1452"/>
        <v/>
      </c>
      <c r="B3085" s="150" t="str">
        <f>IF(ISNUMBER(A3085),INDEX('MetaTrader Import'!$H$13:$J$5893,TRUNC(((A3085-$A$39+1)-1)/3)+1,MOD((A3085-$A$39+1)-1,3)+1),"")</f>
        <v/>
      </c>
      <c r="C3085" s="43" t="str">
        <f t="shared" si="1453"/>
        <v/>
      </c>
      <c r="D3085" s="43" t="str">
        <f t="shared" ca="1" si="1443"/>
        <v/>
      </c>
      <c r="E3085" s="43" t="str">
        <f t="shared" si="1454"/>
        <v/>
      </c>
      <c r="F3085" s="43" t="str">
        <f t="shared" si="1455"/>
        <v/>
      </c>
      <c r="G3085" s="43" t="str">
        <f>IF(A3085&lt;&gt;"",IF(A3085&lt;Data!$G$11*0.25,$C$13/$G$32,IF(A3085&gt;Data!$G$11*0.25,$C$13,$C$13*10)),"")</f>
        <v/>
      </c>
      <c r="H3085" s="43" t="str">
        <f>IF(A3085&lt;&gt;"",IF(Data!$G$9="constant",$C$13,IF(Data!$G$9="squeeze",G3085,F3085)),"")</f>
        <v/>
      </c>
      <c r="I3085" s="38" t="str">
        <f ca="1">IF(ISNUMBER(A3085),NORMINV(RAND(),0,IF(AND(Data!$G$9="squeeze",A3085&lt;Data!$G$11*0.25),$H$32,1)*$C$30*$C$13)*($C$14*$C$12),"")</f>
        <v/>
      </c>
      <c r="J3085" s="42" t="str">
        <f ca="1">IFERROR(IF(Data!$C$6="Real",B3085,I3085+J3084+($C$14*$C$12)*(NORMINV(RAND(),$C$15,CHOOSE($G$13,$C$13,F3085,G3085)))),"")</f>
        <v/>
      </c>
      <c r="K3085" s="88" t="str">
        <f>IF(ISNUMBER(A3085), IF($G$16="fixed",$G$17,MIN(H3085*Data!$C$7*$C$16*0.5,$C$17*Data!$C$7))*$C$12,"")</f>
        <v/>
      </c>
      <c r="L3085" s="42" t="str">
        <f t="shared" ca="1" si="1470"/>
        <v/>
      </c>
      <c r="M3085" s="44" t="str">
        <f t="shared" ca="1" si="1471"/>
        <v/>
      </c>
      <c r="N3085" s="44" t="str">
        <f t="shared" ca="1" si="1472"/>
        <v/>
      </c>
      <c r="O3085" s="108" t="str">
        <f t="shared" si="1456"/>
        <v/>
      </c>
      <c r="P3085" s="102" t="str">
        <f t="shared" si="1457"/>
        <v/>
      </c>
      <c r="Q3085" s="102" t="str">
        <f t="shared" si="1458"/>
        <v/>
      </c>
      <c r="R3085" s="120" t="str">
        <f t="shared" si="1459"/>
        <v/>
      </c>
      <c r="S3085" s="54" t="str">
        <f t="shared" si="1460"/>
        <v/>
      </c>
      <c r="T3085" s="5" t="str">
        <f t="shared" si="1461"/>
        <v/>
      </c>
      <c r="U3085" s="152" t="str">
        <f t="shared" si="1444"/>
        <v/>
      </c>
      <c r="V3085" s="152" t="str">
        <f t="shared" si="1445"/>
        <v/>
      </c>
      <c r="W3085" s="153" t="str">
        <f t="shared" si="1446"/>
        <v/>
      </c>
      <c r="X3085" s="153" t="str">
        <f t="shared" si="1447"/>
        <v/>
      </c>
      <c r="Y3085" s="153" t="str">
        <f t="shared" si="1448"/>
        <v/>
      </c>
      <c r="Z3085" s="153" t="str">
        <f t="shared" si="1449"/>
        <v/>
      </c>
      <c r="AA3085" s="152" t="str">
        <f t="shared" si="1450"/>
        <v/>
      </c>
      <c r="AB3085" s="152" t="str">
        <f t="shared" si="1451"/>
        <v/>
      </c>
      <c r="AC3085" s="154" t="str">
        <f t="shared" si="1462"/>
        <v/>
      </c>
      <c r="AD3085" s="154" t="str">
        <f t="shared" si="1463"/>
        <v/>
      </c>
      <c r="AE3085" s="3" t="str">
        <f t="shared" si="1464"/>
        <v/>
      </c>
      <c r="AF3085" s="3" t="str">
        <f t="shared" si="1465"/>
        <v/>
      </c>
      <c r="AG3085" s="3" t="str">
        <f t="shared" si="1466"/>
        <v/>
      </c>
      <c r="AH3085" s="4" t="str">
        <f t="shared" si="1467"/>
        <v/>
      </c>
      <c r="AI3085" s="75" t="str">
        <f t="shared" si="1468"/>
        <v/>
      </c>
      <c r="AJ3085" s="75" t="str">
        <f t="shared" si="1469"/>
        <v/>
      </c>
    </row>
    <row r="3086" spans="1:36" ht="14.25">
      <c r="A3086" s="41" t="str">
        <f t="shared" si="1452"/>
        <v/>
      </c>
      <c r="B3086" s="150" t="str">
        <f>IF(ISNUMBER(A3086),INDEX('MetaTrader Import'!$H$13:$J$5893,TRUNC(((A3086-$A$39+1)-1)/3)+1,MOD((A3086-$A$39+1)-1,3)+1),"")</f>
        <v/>
      </c>
      <c r="C3086" s="43" t="str">
        <f t="shared" si="1453"/>
        <v/>
      </c>
      <c r="D3086" s="43" t="str">
        <f t="shared" ca="1" si="1443"/>
        <v/>
      </c>
      <c r="E3086" s="43" t="str">
        <f t="shared" si="1454"/>
        <v/>
      </c>
      <c r="F3086" s="43" t="str">
        <f t="shared" si="1455"/>
        <v/>
      </c>
      <c r="G3086" s="43" t="str">
        <f>IF(A3086&lt;&gt;"",IF(A3086&lt;Data!$G$11*0.25,$C$13/$G$32,IF(A3086&gt;Data!$G$11*0.25,$C$13,$C$13*10)),"")</f>
        <v/>
      </c>
      <c r="H3086" s="43" t="str">
        <f>IF(A3086&lt;&gt;"",IF(Data!$G$9="constant",$C$13,IF(Data!$G$9="squeeze",G3086,F3086)),"")</f>
        <v/>
      </c>
      <c r="I3086" s="38" t="str">
        <f ca="1">IF(ISNUMBER(A3086),NORMINV(RAND(),0,IF(AND(Data!$G$9="squeeze",A3086&lt;Data!$G$11*0.25),$H$32,1)*$C$30*$C$13)*($C$14*$C$12),"")</f>
        <v/>
      </c>
      <c r="J3086" s="42" t="str">
        <f ca="1">IFERROR(IF(Data!$C$6="Real",B3086,I3086+J3085+($C$14*$C$12)*(NORMINV(RAND(),$C$15,CHOOSE($G$13,$C$13,F3086,G3086)))),"")</f>
        <v/>
      </c>
      <c r="K3086" s="88" t="str">
        <f>IF(ISNUMBER(A3086), IF($G$16="fixed",$G$17,MIN(H3086*Data!$C$7*$C$16*0.5,$C$17*Data!$C$7))*$C$12,"")</f>
        <v/>
      </c>
      <c r="L3086" s="42" t="str">
        <f t="shared" ca="1" si="1470"/>
        <v/>
      </c>
      <c r="M3086" s="44" t="str">
        <f t="shared" ca="1" si="1471"/>
        <v/>
      </c>
      <c r="N3086" s="44" t="str">
        <f t="shared" ca="1" si="1472"/>
        <v/>
      </c>
      <c r="O3086" s="108" t="str">
        <f t="shared" si="1456"/>
        <v/>
      </c>
      <c r="P3086" s="102" t="str">
        <f t="shared" si="1457"/>
        <v/>
      </c>
      <c r="Q3086" s="102" t="str">
        <f t="shared" si="1458"/>
        <v/>
      </c>
      <c r="R3086" s="120" t="str">
        <f t="shared" si="1459"/>
        <v/>
      </c>
      <c r="S3086" s="54" t="str">
        <f t="shared" si="1460"/>
        <v/>
      </c>
      <c r="T3086" s="5" t="str">
        <f t="shared" si="1461"/>
        <v/>
      </c>
      <c r="U3086" s="152" t="str">
        <f t="shared" si="1444"/>
        <v/>
      </c>
      <c r="V3086" s="152" t="str">
        <f t="shared" si="1445"/>
        <v/>
      </c>
      <c r="W3086" s="153" t="str">
        <f t="shared" si="1446"/>
        <v/>
      </c>
      <c r="X3086" s="153" t="str">
        <f t="shared" si="1447"/>
        <v/>
      </c>
      <c r="Y3086" s="153" t="str">
        <f t="shared" si="1448"/>
        <v/>
      </c>
      <c r="Z3086" s="153" t="str">
        <f t="shared" si="1449"/>
        <v/>
      </c>
      <c r="AA3086" s="152" t="str">
        <f t="shared" si="1450"/>
        <v/>
      </c>
      <c r="AB3086" s="152" t="str">
        <f t="shared" si="1451"/>
        <v/>
      </c>
      <c r="AC3086" s="154" t="str">
        <f t="shared" si="1462"/>
        <v/>
      </c>
      <c r="AD3086" s="154" t="str">
        <f t="shared" si="1463"/>
        <v/>
      </c>
      <c r="AE3086" s="3" t="str">
        <f t="shared" si="1464"/>
        <v/>
      </c>
      <c r="AF3086" s="3" t="str">
        <f t="shared" si="1465"/>
        <v/>
      </c>
      <c r="AG3086" s="3" t="str">
        <f t="shared" si="1466"/>
        <v/>
      </c>
      <c r="AH3086" s="4" t="str">
        <f t="shared" si="1467"/>
        <v/>
      </c>
      <c r="AI3086" s="75" t="str">
        <f t="shared" si="1468"/>
        <v/>
      </c>
      <c r="AJ3086" s="75" t="str">
        <f t="shared" si="1469"/>
        <v/>
      </c>
    </row>
    <row r="3087" spans="1:36" ht="14.25">
      <c r="A3087" s="41" t="str">
        <f t="shared" si="1452"/>
        <v/>
      </c>
      <c r="B3087" s="150" t="str">
        <f>IF(ISNUMBER(A3087),INDEX('MetaTrader Import'!$H$13:$J$5893,TRUNC(((A3087-$A$39+1)-1)/3)+1,MOD((A3087-$A$39+1)-1,3)+1),"")</f>
        <v/>
      </c>
      <c r="C3087" s="43" t="str">
        <f t="shared" si="1453"/>
        <v/>
      </c>
      <c r="D3087" s="43" t="str">
        <f t="shared" ca="1" si="1443"/>
        <v/>
      </c>
      <c r="E3087" s="43" t="str">
        <f t="shared" si="1454"/>
        <v/>
      </c>
      <c r="F3087" s="43" t="str">
        <f t="shared" si="1455"/>
        <v/>
      </c>
      <c r="G3087" s="43" t="str">
        <f>IF(A3087&lt;&gt;"",IF(A3087&lt;Data!$G$11*0.25,$C$13/$G$32,IF(A3087&gt;Data!$G$11*0.25,$C$13,$C$13*10)),"")</f>
        <v/>
      </c>
      <c r="H3087" s="43" t="str">
        <f>IF(A3087&lt;&gt;"",IF(Data!$G$9="constant",$C$13,IF(Data!$G$9="squeeze",G3087,F3087)),"")</f>
        <v/>
      </c>
      <c r="I3087" s="38" t="str">
        <f ca="1">IF(ISNUMBER(A3087),NORMINV(RAND(),0,IF(AND(Data!$G$9="squeeze",A3087&lt;Data!$G$11*0.25),$H$32,1)*$C$30*$C$13)*($C$14*$C$12),"")</f>
        <v/>
      </c>
      <c r="J3087" s="42" t="str">
        <f ca="1">IFERROR(IF(Data!$C$6="Real",B3087,I3087+J3086+($C$14*$C$12)*(NORMINV(RAND(),$C$15,CHOOSE($G$13,$C$13,F3087,G3087)))),"")</f>
        <v/>
      </c>
      <c r="K3087" s="88" t="str">
        <f>IF(ISNUMBER(A3087), IF($G$16="fixed",$G$17,MIN(H3087*Data!$C$7*$C$16*0.5,$C$17*Data!$C$7))*$C$12,"")</f>
        <v/>
      </c>
      <c r="L3087" s="42" t="str">
        <f t="shared" ca="1" si="1470"/>
        <v/>
      </c>
      <c r="M3087" s="44" t="str">
        <f t="shared" ca="1" si="1471"/>
        <v/>
      </c>
      <c r="N3087" s="44" t="str">
        <f t="shared" ca="1" si="1472"/>
        <v/>
      </c>
      <c r="O3087" s="108" t="str">
        <f t="shared" si="1456"/>
        <v/>
      </c>
      <c r="P3087" s="102" t="str">
        <f t="shared" si="1457"/>
        <v/>
      </c>
      <c r="Q3087" s="102" t="str">
        <f t="shared" si="1458"/>
        <v/>
      </c>
      <c r="R3087" s="120" t="str">
        <f t="shared" si="1459"/>
        <v/>
      </c>
      <c r="S3087" s="54" t="str">
        <f t="shared" si="1460"/>
        <v/>
      </c>
      <c r="T3087" s="5" t="str">
        <f t="shared" si="1461"/>
        <v/>
      </c>
      <c r="U3087" s="152" t="str">
        <f t="shared" si="1444"/>
        <v/>
      </c>
      <c r="V3087" s="152" t="str">
        <f t="shared" si="1445"/>
        <v/>
      </c>
      <c r="W3087" s="153" t="str">
        <f t="shared" si="1446"/>
        <v/>
      </c>
      <c r="X3087" s="153" t="str">
        <f t="shared" si="1447"/>
        <v/>
      </c>
      <c r="Y3087" s="153" t="str">
        <f t="shared" si="1448"/>
        <v/>
      </c>
      <c r="Z3087" s="153" t="str">
        <f t="shared" si="1449"/>
        <v/>
      </c>
      <c r="AA3087" s="152" t="str">
        <f t="shared" si="1450"/>
        <v/>
      </c>
      <c r="AB3087" s="152" t="str">
        <f t="shared" si="1451"/>
        <v/>
      </c>
      <c r="AC3087" s="154" t="str">
        <f t="shared" si="1462"/>
        <v/>
      </c>
      <c r="AD3087" s="154" t="str">
        <f t="shared" si="1463"/>
        <v/>
      </c>
      <c r="AE3087" s="3" t="str">
        <f t="shared" si="1464"/>
        <v/>
      </c>
      <c r="AF3087" s="3" t="str">
        <f t="shared" si="1465"/>
        <v/>
      </c>
      <c r="AG3087" s="3" t="str">
        <f t="shared" si="1466"/>
        <v/>
      </c>
      <c r="AH3087" s="4" t="str">
        <f t="shared" si="1467"/>
        <v/>
      </c>
      <c r="AI3087" s="75" t="str">
        <f t="shared" si="1468"/>
        <v/>
      </c>
      <c r="AJ3087" s="75" t="str">
        <f t="shared" si="1469"/>
        <v/>
      </c>
    </row>
    <row r="3088" spans="1:36" ht="14.25">
      <c r="A3088" s="41" t="str">
        <f t="shared" si="1452"/>
        <v/>
      </c>
      <c r="B3088" s="150" t="str">
        <f>IF(ISNUMBER(A3088),INDEX('MetaTrader Import'!$H$13:$J$5893,TRUNC(((A3088-$A$39+1)-1)/3)+1,MOD((A3088-$A$39+1)-1,3)+1),"")</f>
        <v/>
      </c>
      <c r="C3088" s="43" t="str">
        <f t="shared" si="1453"/>
        <v/>
      </c>
      <c r="D3088" s="43" t="str">
        <f t="shared" ca="1" si="1443"/>
        <v/>
      </c>
      <c r="E3088" s="43" t="str">
        <f t="shared" si="1454"/>
        <v/>
      </c>
      <c r="F3088" s="43" t="str">
        <f t="shared" si="1455"/>
        <v/>
      </c>
      <c r="G3088" s="43" t="str">
        <f>IF(A3088&lt;&gt;"",IF(A3088&lt;Data!$G$11*0.25,$C$13/$G$32,IF(A3088&gt;Data!$G$11*0.25,$C$13,$C$13*10)),"")</f>
        <v/>
      </c>
      <c r="H3088" s="43" t="str">
        <f>IF(A3088&lt;&gt;"",IF(Data!$G$9="constant",$C$13,IF(Data!$G$9="squeeze",G3088,F3088)),"")</f>
        <v/>
      </c>
      <c r="I3088" s="38" t="str">
        <f ca="1">IF(ISNUMBER(A3088),NORMINV(RAND(),0,IF(AND(Data!$G$9="squeeze",A3088&lt;Data!$G$11*0.25),$H$32,1)*$C$30*$C$13)*($C$14*$C$12),"")</f>
        <v/>
      </c>
      <c r="J3088" s="42" t="str">
        <f ca="1">IFERROR(IF(Data!$C$6="Real",B3088,I3088+J3087+($C$14*$C$12)*(NORMINV(RAND(),$C$15,CHOOSE($G$13,$C$13,F3088,G3088)))),"")</f>
        <v/>
      </c>
      <c r="K3088" s="88" t="str">
        <f>IF(ISNUMBER(A3088), IF($G$16="fixed",$G$17,MIN(H3088*Data!$C$7*$C$16*0.5,$C$17*Data!$C$7))*$C$12,"")</f>
        <v/>
      </c>
      <c r="L3088" s="42" t="str">
        <f t="shared" ca="1" si="1470"/>
        <v/>
      </c>
      <c r="M3088" s="44" t="str">
        <f t="shared" ca="1" si="1471"/>
        <v/>
      </c>
      <c r="N3088" s="44" t="str">
        <f t="shared" ca="1" si="1472"/>
        <v/>
      </c>
      <c r="O3088" s="108" t="str">
        <f t="shared" si="1456"/>
        <v/>
      </c>
      <c r="P3088" s="102" t="str">
        <f t="shared" si="1457"/>
        <v/>
      </c>
      <c r="Q3088" s="102" t="str">
        <f t="shared" si="1458"/>
        <v/>
      </c>
      <c r="R3088" s="120" t="str">
        <f t="shared" si="1459"/>
        <v/>
      </c>
      <c r="S3088" s="54" t="str">
        <f t="shared" si="1460"/>
        <v/>
      </c>
      <c r="T3088" s="5" t="str">
        <f t="shared" si="1461"/>
        <v/>
      </c>
      <c r="U3088" s="152" t="str">
        <f t="shared" si="1444"/>
        <v/>
      </c>
      <c r="V3088" s="152" t="str">
        <f t="shared" si="1445"/>
        <v/>
      </c>
      <c r="W3088" s="153" t="str">
        <f t="shared" si="1446"/>
        <v/>
      </c>
      <c r="X3088" s="153" t="str">
        <f t="shared" si="1447"/>
        <v/>
      </c>
      <c r="Y3088" s="153" t="str">
        <f t="shared" si="1448"/>
        <v/>
      </c>
      <c r="Z3088" s="153" t="str">
        <f t="shared" si="1449"/>
        <v/>
      </c>
      <c r="AA3088" s="152" t="str">
        <f t="shared" si="1450"/>
        <v/>
      </c>
      <c r="AB3088" s="152" t="str">
        <f t="shared" si="1451"/>
        <v/>
      </c>
      <c r="AC3088" s="154" t="str">
        <f t="shared" si="1462"/>
        <v/>
      </c>
      <c r="AD3088" s="154" t="str">
        <f t="shared" si="1463"/>
        <v/>
      </c>
      <c r="AE3088" s="3" t="str">
        <f t="shared" si="1464"/>
        <v/>
      </c>
      <c r="AF3088" s="3" t="str">
        <f t="shared" si="1465"/>
        <v/>
      </c>
      <c r="AG3088" s="3" t="str">
        <f t="shared" si="1466"/>
        <v/>
      </c>
      <c r="AH3088" s="4" t="str">
        <f t="shared" si="1467"/>
        <v/>
      </c>
      <c r="AI3088" s="75" t="str">
        <f t="shared" si="1468"/>
        <v/>
      </c>
      <c r="AJ3088" s="75" t="str">
        <f t="shared" si="1469"/>
        <v/>
      </c>
    </row>
    <row r="3089" spans="1:36" ht="14.25">
      <c r="A3089" s="41" t="str">
        <f t="shared" si="1452"/>
        <v/>
      </c>
      <c r="B3089" s="150" t="str">
        <f>IF(ISNUMBER(A3089),INDEX('MetaTrader Import'!$H$13:$J$5893,TRUNC(((A3089-$A$39+1)-1)/3)+1,MOD((A3089-$A$39+1)-1,3)+1),"")</f>
        <v/>
      </c>
      <c r="C3089" s="43" t="str">
        <f t="shared" si="1453"/>
        <v/>
      </c>
      <c r="D3089" s="43" t="str">
        <f t="shared" ca="1" si="1443"/>
        <v/>
      </c>
      <c r="E3089" s="43" t="str">
        <f t="shared" si="1454"/>
        <v/>
      </c>
      <c r="F3089" s="43" t="str">
        <f t="shared" si="1455"/>
        <v/>
      </c>
      <c r="G3089" s="43" t="str">
        <f>IF(A3089&lt;&gt;"",IF(A3089&lt;Data!$G$11*0.25,$C$13/$G$32,IF(A3089&gt;Data!$G$11*0.25,$C$13,$C$13*10)),"")</f>
        <v/>
      </c>
      <c r="H3089" s="43" t="str">
        <f>IF(A3089&lt;&gt;"",IF(Data!$G$9="constant",$C$13,IF(Data!$G$9="squeeze",G3089,F3089)),"")</f>
        <v/>
      </c>
      <c r="I3089" s="38" t="str">
        <f ca="1">IF(ISNUMBER(A3089),NORMINV(RAND(),0,IF(AND(Data!$G$9="squeeze",A3089&lt;Data!$G$11*0.25),$H$32,1)*$C$30*$C$13)*($C$14*$C$12),"")</f>
        <v/>
      </c>
      <c r="J3089" s="42" t="str">
        <f ca="1">IFERROR(IF(Data!$C$6="Real",B3089,I3089+J3088+($C$14*$C$12)*(NORMINV(RAND(),$C$15,CHOOSE($G$13,$C$13,F3089,G3089)))),"")</f>
        <v/>
      </c>
      <c r="K3089" s="88" t="str">
        <f>IF(ISNUMBER(A3089), IF($G$16="fixed",$G$17,MIN(H3089*Data!$C$7*$C$16*0.5,$C$17*Data!$C$7))*$C$12,"")</f>
        <v/>
      </c>
      <c r="L3089" s="42" t="str">
        <f t="shared" ca="1" si="1470"/>
        <v/>
      </c>
      <c r="M3089" s="44" t="str">
        <f t="shared" ca="1" si="1471"/>
        <v/>
      </c>
      <c r="N3089" s="44" t="str">
        <f t="shared" ca="1" si="1472"/>
        <v/>
      </c>
      <c r="O3089" s="108" t="str">
        <f t="shared" si="1456"/>
        <v/>
      </c>
      <c r="P3089" s="102" t="str">
        <f t="shared" si="1457"/>
        <v/>
      </c>
      <c r="Q3089" s="102" t="str">
        <f t="shared" si="1458"/>
        <v/>
      </c>
      <c r="R3089" s="120" t="str">
        <f t="shared" si="1459"/>
        <v/>
      </c>
      <c r="S3089" s="54" t="str">
        <f t="shared" si="1460"/>
        <v/>
      </c>
      <c r="T3089" s="5" t="str">
        <f t="shared" si="1461"/>
        <v/>
      </c>
      <c r="U3089" s="152" t="str">
        <f t="shared" si="1444"/>
        <v/>
      </c>
      <c r="V3089" s="152" t="str">
        <f t="shared" si="1445"/>
        <v/>
      </c>
      <c r="W3089" s="153" t="str">
        <f t="shared" si="1446"/>
        <v/>
      </c>
      <c r="X3089" s="153" t="str">
        <f t="shared" si="1447"/>
        <v/>
      </c>
      <c r="Y3089" s="153" t="str">
        <f t="shared" si="1448"/>
        <v/>
      </c>
      <c r="Z3089" s="153" t="str">
        <f t="shared" si="1449"/>
        <v/>
      </c>
      <c r="AA3089" s="152" t="str">
        <f t="shared" si="1450"/>
        <v/>
      </c>
      <c r="AB3089" s="152" t="str">
        <f t="shared" si="1451"/>
        <v/>
      </c>
      <c r="AC3089" s="154" t="str">
        <f t="shared" si="1462"/>
        <v/>
      </c>
      <c r="AD3089" s="154" t="str">
        <f t="shared" si="1463"/>
        <v/>
      </c>
      <c r="AE3089" s="3" t="str">
        <f t="shared" si="1464"/>
        <v/>
      </c>
      <c r="AF3089" s="3" t="str">
        <f t="shared" si="1465"/>
        <v/>
      </c>
      <c r="AG3089" s="3" t="str">
        <f t="shared" si="1466"/>
        <v/>
      </c>
      <c r="AH3089" s="4" t="str">
        <f t="shared" si="1467"/>
        <v/>
      </c>
      <c r="AI3089" s="75" t="str">
        <f t="shared" si="1468"/>
        <v/>
      </c>
      <c r="AJ3089" s="75" t="str">
        <f t="shared" si="1469"/>
        <v/>
      </c>
    </row>
    <row r="3090" spans="1:36" ht="14.25">
      <c r="A3090" s="41" t="str">
        <f t="shared" si="1452"/>
        <v/>
      </c>
      <c r="B3090" s="150" t="str">
        <f>IF(ISNUMBER(A3090),INDEX('MetaTrader Import'!$H$13:$J$5893,TRUNC(((A3090-$A$39+1)-1)/3)+1,MOD((A3090-$A$39+1)-1,3)+1),"")</f>
        <v/>
      </c>
      <c r="C3090" s="43" t="str">
        <f t="shared" si="1453"/>
        <v/>
      </c>
      <c r="D3090" s="43" t="str">
        <f t="shared" ca="1" si="1443"/>
        <v/>
      </c>
      <c r="E3090" s="43" t="str">
        <f t="shared" si="1454"/>
        <v/>
      </c>
      <c r="F3090" s="43" t="str">
        <f t="shared" si="1455"/>
        <v/>
      </c>
      <c r="G3090" s="43" t="str">
        <f>IF(A3090&lt;&gt;"",IF(A3090&lt;Data!$G$11*0.25,$C$13/$G$32,IF(A3090&gt;Data!$G$11*0.25,$C$13,$C$13*10)),"")</f>
        <v/>
      </c>
      <c r="H3090" s="43" t="str">
        <f>IF(A3090&lt;&gt;"",IF(Data!$G$9="constant",$C$13,IF(Data!$G$9="squeeze",G3090,F3090)),"")</f>
        <v/>
      </c>
      <c r="I3090" s="38" t="str">
        <f ca="1">IF(ISNUMBER(A3090),NORMINV(RAND(),0,IF(AND(Data!$G$9="squeeze",A3090&lt;Data!$G$11*0.25),$H$32,1)*$C$30*$C$13)*($C$14*$C$12),"")</f>
        <v/>
      </c>
      <c r="J3090" s="42" t="str">
        <f ca="1">IFERROR(IF(Data!$C$6="Real",B3090,I3090+J3089+($C$14*$C$12)*(NORMINV(RAND(),$C$15,CHOOSE($G$13,$C$13,F3090,G3090)))),"")</f>
        <v/>
      </c>
      <c r="K3090" s="88" t="str">
        <f>IF(ISNUMBER(A3090), IF($G$16="fixed",$G$17,MIN(H3090*Data!$C$7*$C$16*0.5,$C$17*Data!$C$7))*$C$12,"")</f>
        <v/>
      </c>
      <c r="L3090" s="42" t="str">
        <f t="shared" ca="1" si="1470"/>
        <v/>
      </c>
      <c r="M3090" s="44" t="str">
        <f t="shared" ca="1" si="1471"/>
        <v/>
      </c>
      <c r="N3090" s="44" t="str">
        <f t="shared" ca="1" si="1472"/>
        <v/>
      </c>
      <c r="O3090" s="108" t="str">
        <f t="shared" si="1456"/>
        <v/>
      </c>
      <c r="P3090" s="102" t="str">
        <f t="shared" si="1457"/>
        <v/>
      </c>
      <c r="Q3090" s="102" t="str">
        <f t="shared" si="1458"/>
        <v/>
      </c>
      <c r="R3090" s="120" t="str">
        <f t="shared" si="1459"/>
        <v/>
      </c>
      <c r="S3090" s="54" t="str">
        <f t="shared" si="1460"/>
        <v/>
      </c>
      <c r="T3090" s="5" t="str">
        <f t="shared" si="1461"/>
        <v/>
      </c>
      <c r="U3090" s="152" t="str">
        <f t="shared" si="1444"/>
        <v/>
      </c>
      <c r="V3090" s="152" t="str">
        <f t="shared" si="1445"/>
        <v/>
      </c>
      <c r="W3090" s="153" t="str">
        <f t="shared" si="1446"/>
        <v/>
      </c>
      <c r="X3090" s="153" t="str">
        <f t="shared" si="1447"/>
        <v/>
      </c>
      <c r="Y3090" s="153" t="str">
        <f t="shared" si="1448"/>
        <v/>
      </c>
      <c r="Z3090" s="153" t="str">
        <f t="shared" si="1449"/>
        <v/>
      </c>
      <c r="AA3090" s="152" t="str">
        <f t="shared" si="1450"/>
        <v/>
      </c>
      <c r="AB3090" s="152" t="str">
        <f t="shared" si="1451"/>
        <v/>
      </c>
      <c r="AC3090" s="154" t="str">
        <f t="shared" si="1462"/>
        <v/>
      </c>
      <c r="AD3090" s="154" t="str">
        <f t="shared" si="1463"/>
        <v/>
      </c>
      <c r="AE3090" s="3" t="str">
        <f t="shared" si="1464"/>
        <v/>
      </c>
      <c r="AF3090" s="3" t="str">
        <f t="shared" si="1465"/>
        <v/>
      </c>
      <c r="AG3090" s="3" t="str">
        <f t="shared" si="1466"/>
        <v/>
      </c>
      <c r="AH3090" s="4" t="str">
        <f t="shared" si="1467"/>
        <v/>
      </c>
      <c r="AI3090" s="75" t="str">
        <f t="shared" si="1468"/>
        <v/>
      </c>
      <c r="AJ3090" s="75" t="str">
        <f t="shared" si="1469"/>
        <v/>
      </c>
    </row>
    <row r="3091" spans="1:36" ht="14.25">
      <c r="A3091" s="41" t="str">
        <f t="shared" si="1452"/>
        <v/>
      </c>
      <c r="B3091" s="150" t="str">
        <f>IF(ISNUMBER(A3091),INDEX('MetaTrader Import'!$H$13:$J$5893,TRUNC(((A3091-$A$39+1)-1)/3)+1,MOD((A3091-$A$39+1)-1,3)+1),"")</f>
        <v/>
      </c>
      <c r="C3091" s="43" t="str">
        <f t="shared" si="1453"/>
        <v/>
      </c>
      <c r="D3091" s="43" t="str">
        <f t="shared" ca="1" si="1443"/>
        <v/>
      </c>
      <c r="E3091" s="43" t="str">
        <f t="shared" si="1454"/>
        <v/>
      </c>
      <c r="F3091" s="43" t="str">
        <f t="shared" si="1455"/>
        <v/>
      </c>
      <c r="G3091" s="43" t="str">
        <f>IF(A3091&lt;&gt;"",IF(A3091&lt;Data!$G$11*0.25,$C$13/$G$32,IF(A3091&gt;Data!$G$11*0.25,$C$13,$C$13*10)),"")</f>
        <v/>
      </c>
      <c r="H3091" s="43" t="str">
        <f>IF(A3091&lt;&gt;"",IF(Data!$G$9="constant",$C$13,IF(Data!$G$9="squeeze",G3091,F3091)),"")</f>
        <v/>
      </c>
      <c r="I3091" s="38" t="str">
        <f ca="1">IF(ISNUMBER(A3091),NORMINV(RAND(),0,IF(AND(Data!$G$9="squeeze",A3091&lt;Data!$G$11*0.25),$H$32,1)*$C$30*$C$13)*($C$14*$C$12),"")</f>
        <v/>
      </c>
      <c r="J3091" s="42" t="str">
        <f ca="1">IFERROR(IF(Data!$C$6="Real",B3091,I3091+J3090+($C$14*$C$12)*(NORMINV(RAND(),$C$15,CHOOSE($G$13,$C$13,F3091,G3091)))),"")</f>
        <v/>
      </c>
      <c r="K3091" s="88" t="str">
        <f>IF(ISNUMBER(A3091), IF($G$16="fixed",$G$17,MIN(H3091*Data!$C$7*$C$16*0.5,$C$17*Data!$C$7))*$C$12,"")</f>
        <v/>
      </c>
      <c r="L3091" s="42" t="str">
        <f t="shared" ca="1" si="1470"/>
        <v/>
      </c>
      <c r="M3091" s="44" t="str">
        <f t="shared" ca="1" si="1471"/>
        <v/>
      </c>
      <c r="N3091" s="44" t="str">
        <f t="shared" ca="1" si="1472"/>
        <v/>
      </c>
      <c r="O3091" s="108" t="str">
        <f t="shared" si="1456"/>
        <v/>
      </c>
      <c r="P3091" s="102" t="str">
        <f t="shared" si="1457"/>
        <v/>
      </c>
      <c r="Q3091" s="102" t="str">
        <f t="shared" si="1458"/>
        <v/>
      </c>
      <c r="R3091" s="120" t="str">
        <f t="shared" si="1459"/>
        <v/>
      </c>
      <c r="S3091" s="54" t="str">
        <f t="shared" si="1460"/>
        <v/>
      </c>
      <c r="T3091" s="5" t="str">
        <f t="shared" si="1461"/>
        <v/>
      </c>
      <c r="U3091" s="152" t="str">
        <f t="shared" si="1444"/>
        <v/>
      </c>
      <c r="V3091" s="152" t="str">
        <f t="shared" si="1445"/>
        <v/>
      </c>
      <c r="W3091" s="153" t="str">
        <f t="shared" si="1446"/>
        <v/>
      </c>
      <c r="X3091" s="153" t="str">
        <f t="shared" si="1447"/>
        <v/>
      </c>
      <c r="Y3091" s="153" t="str">
        <f t="shared" si="1448"/>
        <v/>
      </c>
      <c r="Z3091" s="153" t="str">
        <f t="shared" si="1449"/>
        <v/>
      </c>
      <c r="AA3091" s="152" t="str">
        <f t="shared" si="1450"/>
        <v/>
      </c>
      <c r="AB3091" s="152" t="str">
        <f t="shared" si="1451"/>
        <v/>
      </c>
      <c r="AC3091" s="154" t="str">
        <f t="shared" si="1462"/>
        <v/>
      </c>
      <c r="AD3091" s="154" t="str">
        <f t="shared" si="1463"/>
        <v/>
      </c>
      <c r="AE3091" s="3" t="str">
        <f t="shared" si="1464"/>
        <v/>
      </c>
      <c r="AF3091" s="3" t="str">
        <f t="shared" si="1465"/>
        <v/>
      </c>
      <c r="AG3091" s="3" t="str">
        <f t="shared" si="1466"/>
        <v/>
      </c>
      <c r="AH3091" s="4" t="str">
        <f t="shared" si="1467"/>
        <v/>
      </c>
      <c r="AI3091" s="75" t="str">
        <f t="shared" si="1468"/>
        <v/>
      </c>
      <c r="AJ3091" s="75" t="str">
        <f t="shared" si="1469"/>
        <v/>
      </c>
    </row>
    <row r="3092" spans="1:36" ht="14.25">
      <c r="A3092" s="41" t="str">
        <f t="shared" si="1452"/>
        <v/>
      </c>
      <c r="B3092" s="150" t="str">
        <f>IF(ISNUMBER(A3092),INDEX('MetaTrader Import'!$H$13:$J$5893,TRUNC(((A3092-$A$39+1)-1)/3)+1,MOD((A3092-$A$39+1)-1,3)+1),"")</f>
        <v/>
      </c>
      <c r="C3092" s="43" t="str">
        <f t="shared" si="1453"/>
        <v/>
      </c>
      <c r="D3092" s="43" t="str">
        <f t="shared" ca="1" si="1443"/>
        <v/>
      </c>
      <c r="E3092" s="43" t="str">
        <f t="shared" si="1454"/>
        <v/>
      </c>
      <c r="F3092" s="43" t="str">
        <f t="shared" si="1455"/>
        <v/>
      </c>
      <c r="G3092" s="43" t="str">
        <f>IF(A3092&lt;&gt;"",IF(A3092&lt;Data!$G$11*0.25,$C$13/$G$32,IF(A3092&gt;Data!$G$11*0.25,$C$13,$C$13*10)),"")</f>
        <v/>
      </c>
      <c r="H3092" s="43" t="str">
        <f>IF(A3092&lt;&gt;"",IF(Data!$G$9="constant",$C$13,IF(Data!$G$9="squeeze",G3092,F3092)),"")</f>
        <v/>
      </c>
      <c r="I3092" s="38" t="str">
        <f ca="1">IF(ISNUMBER(A3092),NORMINV(RAND(),0,IF(AND(Data!$G$9="squeeze",A3092&lt;Data!$G$11*0.25),$H$32,1)*$C$30*$C$13)*($C$14*$C$12),"")</f>
        <v/>
      </c>
      <c r="J3092" s="42" t="str">
        <f ca="1">IFERROR(IF(Data!$C$6="Real",B3092,I3092+J3091+($C$14*$C$12)*(NORMINV(RAND(),$C$15,CHOOSE($G$13,$C$13,F3092,G3092)))),"")</f>
        <v/>
      </c>
      <c r="K3092" s="88" t="str">
        <f>IF(ISNUMBER(A3092), IF($G$16="fixed",$G$17,MIN(H3092*Data!$C$7*$C$16*0.5,$C$17*Data!$C$7))*$C$12,"")</f>
        <v/>
      </c>
      <c r="L3092" s="42" t="str">
        <f t="shared" ca="1" si="1470"/>
        <v/>
      </c>
      <c r="M3092" s="44" t="str">
        <f t="shared" ca="1" si="1471"/>
        <v/>
      </c>
      <c r="N3092" s="44" t="str">
        <f t="shared" ca="1" si="1472"/>
        <v/>
      </c>
      <c r="O3092" s="108" t="str">
        <f t="shared" si="1456"/>
        <v/>
      </c>
      <c r="P3092" s="102" t="str">
        <f t="shared" si="1457"/>
        <v/>
      </c>
      <c r="Q3092" s="102" t="str">
        <f t="shared" si="1458"/>
        <v/>
      </c>
      <c r="R3092" s="120" t="str">
        <f t="shared" si="1459"/>
        <v/>
      </c>
      <c r="S3092" s="54" t="str">
        <f t="shared" si="1460"/>
        <v/>
      </c>
      <c r="T3092" s="5" t="str">
        <f t="shared" si="1461"/>
        <v/>
      </c>
      <c r="U3092" s="152" t="str">
        <f t="shared" si="1444"/>
        <v/>
      </c>
      <c r="V3092" s="152" t="str">
        <f t="shared" si="1445"/>
        <v/>
      </c>
      <c r="W3092" s="153" t="str">
        <f t="shared" si="1446"/>
        <v/>
      </c>
      <c r="X3092" s="153" t="str">
        <f t="shared" si="1447"/>
        <v/>
      </c>
      <c r="Y3092" s="153" t="str">
        <f t="shared" si="1448"/>
        <v/>
      </c>
      <c r="Z3092" s="153" t="str">
        <f t="shared" si="1449"/>
        <v/>
      </c>
      <c r="AA3092" s="152" t="str">
        <f t="shared" si="1450"/>
        <v/>
      </c>
      <c r="AB3092" s="152" t="str">
        <f t="shared" si="1451"/>
        <v/>
      </c>
      <c r="AC3092" s="154" t="str">
        <f t="shared" si="1462"/>
        <v/>
      </c>
      <c r="AD3092" s="154" t="str">
        <f t="shared" si="1463"/>
        <v/>
      </c>
      <c r="AE3092" s="3" t="str">
        <f t="shared" si="1464"/>
        <v/>
      </c>
      <c r="AF3092" s="3" t="str">
        <f t="shared" si="1465"/>
        <v/>
      </c>
      <c r="AG3092" s="3" t="str">
        <f t="shared" si="1466"/>
        <v/>
      </c>
      <c r="AH3092" s="4" t="str">
        <f t="shared" si="1467"/>
        <v/>
      </c>
      <c r="AI3092" s="75" t="str">
        <f t="shared" si="1468"/>
        <v/>
      </c>
      <c r="AJ3092" s="75" t="str">
        <f t="shared" si="1469"/>
        <v/>
      </c>
    </row>
    <row r="3093" spans="1:36" ht="14.25">
      <c r="A3093" s="41" t="str">
        <f t="shared" si="1452"/>
        <v/>
      </c>
      <c r="B3093" s="150" t="str">
        <f>IF(ISNUMBER(A3093),INDEX('MetaTrader Import'!$H$13:$J$5893,TRUNC(((A3093-$A$39+1)-1)/3)+1,MOD((A3093-$A$39+1)-1,3)+1),"")</f>
        <v/>
      </c>
      <c r="C3093" s="43" t="str">
        <f t="shared" si="1453"/>
        <v/>
      </c>
      <c r="D3093" s="43" t="str">
        <f t="shared" ca="1" si="1443"/>
        <v/>
      </c>
      <c r="E3093" s="43" t="str">
        <f t="shared" si="1454"/>
        <v/>
      </c>
      <c r="F3093" s="43" t="str">
        <f t="shared" si="1455"/>
        <v/>
      </c>
      <c r="G3093" s="43" t="str">
        <f>IF(A3093&lt;&gt;"",IF(A3093&lt;Data!$G$11*0.25,$C$13/$G$32,IF(A3093&gt;Data!$G$11*0.25,$C$13,$C$13*10)),"")</f>
        <v/>
      </c>
      <c r="H3093" s="43" t="str">
        <f>IF(A3093&lt;&gt;"",IF(Data!$G$9="constant",$C$13,IF(Data!$G$9="squeeze",G3093,F3093)),"")</f>
        <v/>
      </c>
      <c r="I3093" s="38" t="str">
        <f ca="1">IF(ISNUMBER(A3093),NORMINV(RAND(),0,IF(AND(Data!$G$9="squeeze",A3093&lt;Data!$G$11*0.25),$H$32,1)*$C$30*$C$13)*($C$14*$C$12),"")</f>
        <v/>
      </c>
      <c r="J3093" s="42" t="str">
        <f ca="1">IFERROR(IF(Data!$C$6="Real",B3093,I3093+J3092+($C$14*$C$12)*(NORMINV(RAND(),$C$15,CHOOSE($G$13,$C$13,F3093,G3093)))),"")</f>
        <v/>
      </c>
      <c r="K3093" s="88" t="str">
        <f>IF(ISNUMBER(A3093), IF($G$16="fixed",$G$17,MIN(H3093*Data!$C$7*$C$16*0.5,$C$17*Data!$C$7))*$C$12,"")</f>
        <v/>
      </c>
      <c r="L3093" s="42" t="str">
        <f t="shared" ca="1" si="1470"/>
        <v/>
      </c>
      <c r="M3093" s="44" t="str">
        <f t="shared" ca="1" si="1471"/>
        <v/>
      </c>
      <c r="N3093" s="44" t="str">
        <f t="shared" ca="1" si="1472"/>
        <v/>
      </c>
      <c r="O3093" s="108" t="str">
        <f t="shared" si="1456"/>
        <v/>
      </c>
      <c r="P3093" s="102" t="str">
        <f t="shared" si="1457"/>
        <v/>
      </c>
      <c r="Q3093" s="102" t="str">
        <f t="shared" si="1458"/>
        <v/>
      </c>
      <c r="R3093" s="120" t="str">
        <f t="shared" si="1459"/>
        <v/>
      </c>
      <c r="S3093" s="54" t="str">
        <f t="shared" si="1460"/>
        <v/>
      </c>
      <c r="T3093" s="5" t="str">
        <f t="shared" si="1461"/>
        <v/>
      </c>
      <c r="U3093" s="152" t="str">
        <f t="shared" si="1444"/>
        <v/>
      </c>
      <c r="V3093" s="152" t="str">
        <f t="shared" si="1445"/>
        <v/>
      </c>
      <c r="W3093" s="153" t="str">
        <f t="shared" si="1446"/>
        <v/>
      </c>
      <c r="X3093" s="153" t="str">
        <f t="shared" si="1447"/>
        <v/>
      </c>
      <c r="Y3093" s="153" t="str">
        <f t="shared" si="1448"/>
        <v/>
      </c>
      <c r="Z3093" s="153" t="str">
        <f t="shared" si="1449"/>
        <v/>
      </c>
      <c r="AA3093" s="152" t="str">
        <f t="shared" si="1450"/>
        <v/>
      </c>
      <c r="AB3093" s="152" t="str">
        <f t="shared" si="1451"/>
        <v/>
      </c>
      <c r="AC3093" s="154" t="str">
        <f t="shared" si="1462"/>
        <v/>
      </c>
      <c r="AD3093" s="154" t="str">
        <f t="shared" si="1463"/>
        <v/>
      </c>
      <c r="AE3093" s="3" t="str">
        <f t="shared" si="1464"/>
        <v/>
      </c>
      <c r="AF3093" s="3" t="str">
        <f t="shared" si="1465"/>
        <v/>
      </c>
      <c r="AG3093" s="3" t="str">
        <f t="shared" si="1466"/>
        <v/>
      </c>
      <c r="AH3093" s="4" t="str">
        <f t="shared" si="1467"/>
        <v/>
      </c>
      <c r="AI3093" s="75" t="str">
        <f t="shared" si="1468"/>
        <v/>
      </c>
      <c r="AJ3093" s="75" t="str">
        <f t="shared" si="1469"/>
        <v/>
      </c>
    </row>
    <row r="3094" spans="1:36" ht="14.25">
      <c r="A3094" s="41" t="str">
        <f t="shared" si="1452"/>
        <v/>
      </c>
      <c r="B3094" s="150" t="str">
        <f>IF(ISNUMBER(A3094),INDEX('MetaTrader Import'!$H$13:$J$5893,TRUNC(((A3094-$A$39+1)-1)/3)+1,MOD((A3094-$A$39+1)-1,3)+1),"")</f>
        <v/>
      </c>
      <c r="C3094" s="43" t="str">
        <f t="shared" si="1453"/>
        <v/>
      </c>
      <c r="D3094" s="43" t="str">
        <f t="shared" ca="1" si="1443"/>
        <v/>
      </c>
      <c r="E3094" s="43" t="str">
        <f t="shared" si="1454"/>
        <v/>
      </c>
      <c r="F3094" s="43" t="str">
        <f t="shared" si="1455"/>
        <v/>
      </c>
      <c r="G3094" s="43" t="str">
        <f>IF(A3094&lt;&gt;"",IF(A3094&lt;Data!$G$11*0.25,$C$13/$G$32,IF(A3094&gt;Data!$G$11*0.25,$C$13,$C$13*10)),"")</f>
        <v/>
      </c>
      <c r="H3094" s="43" t="str">
        <f>IF(A3094&lt;&gt;"",IF(Data!$G$9="constant",$C$13,IF(Data!$G$9="squeeze",G3094,F3094)),"")</f>
        <v/>
      </c>
      <c r="I3094" s="38" t="str">
        <f ca="1">IF(ISNUMBER(A3094),NORMINV(RAND(),0,IF(AND(Data!$G$9="squeeze",A3094&lt;Data!$G$11*0.25),$H$32,1)*$C$30*$C$13)*($C$14*$C$12),"")</f>
        <v/>
      </c>
      <c r="J3094" s="42" t="str">
        <f ca="1">IFERROR(IF(Data!$C$6="Real",B3094,I3094+J3093+($C$14*$C$12)*(NORMINV(RAND(),$C$15,CHOOSE($G$13,$C$13,F3094,G3094)))),"")</f>
        <v/>
      </c>
      <c r="K3094" s="88" t="str">
        <f>IF(ISNUMBER(A3094), IF($G$16="fixed",$G$17,MIN(H3094*Data!$C$7*$C$16*0.5,$C$17*Data!$C$7))*$C$12,"")</f>
        <v/>
      </c>
      <c r="L3094" s="42" t="str">
        <f t="shared" ca="1" si="1470"/>
        <v/>
      </c>
      <c r="M3094" s="44" t="str">
        <f t="shared" ca="1" si="1471"/>
        <v/>
      </c>
      <c r="N3094" s="44" t="str">
        <f t="shared" ca="1" si="1472"/>
        <v/>
      </c>
      <c r="O3094" s="108" t="str">
        <f t="shared" si="1456"/>
        <v/>
      </c>
      <c r="P3094" s="102" t="str">
        <f t="shared" si="1457"/>
        <v/>
      </c>
      <c r="Q3094" s="102" t="str">
        <f t="shared" si="1458"/>
        <v/>
      </c>
      <c r="R3094" s="120" t="str">
        <f t="shared" si="1459"/>
        <v/>
      </c>
      <c r="S3094" s="54" t="str">
        <f t="shared" si="1460"/>
        <v/>
      </c>
      <c r="T3094" s="5" t="str">
        <f t="shared" si="1461"/>
        <v/>
      </c>
      <c r="U3094" s="152" t="str">
        <f t="shared" si="1444"/>
        <v/>
      </c>
      <c r="V3094" s="152" t="str">
        <f t="shared" si="1445"/>
        <v/>
      </c>
      <c r="W3094" s="153" t="str">
        <f t="shared" si="1446"/>
        <v/>
      </c>
      <c r="X3094" s="153" t="str">
        <f t="shared" si="1447"/>
        <v/>
      </c>
      <c r="Y3094" s="153" t="str">
        <f t="shared" si="1448"/>
        <v/>
      </c>
      <c r="Z3094" s="153" t="str">
        <f t="shared" si="1449"/>
        <v/>
      </c>
      <c r="AA3094" s="152" t="str">
        <f t="shared" si="1450"/>
        <v/>
      </c>
      <c r="AB3094" s="152" t="str">
        <f t="shared" si="1451"/>
        <v/>
      </c>
      <c r="AC3094" s="154" t="str">
        <f t="shared" si="1462"/>
        <v/>
      </c>
      <c r="AD3094" s="154" t="str">
        <f t="shared" si="1463"/>
        <v/>
      </c>
      <c r="AE3094" s="3" t="str">
        <f t="shared" si="1464"/>
        <v/>
      </c>
      <c r="AF3094" s="3" t="str">
        <f t="shared" si="1465"/>
        <v/>
      </c>
      <c r="AG3094" s="3" t="str">
        <f t="shared" si="1466"/>
        <v/>
      </c>
      <c r="AH3094" s="4" t="str">
        <f t="shared" si="1467"/>
        <v/>
      </c>
      <c r="AI3094" s="75" t="str">
        <f t="shared" si="1468"/>
        <v/>
      </c>
      <c r="AJ3094" s="75" t="str">
        <f t="shared" si="1469"/>
        <v/>
      </c>
    </row>
    <row r="3095" spans="1:36" ht="14.25">
      <c r="A3095" s="41" t="str">
        <f t="shared" si="1452"/>
        <v/>
      </c>
      <c r="B3095" s="150" t="str">
        <f>IF(ISNUMBER(A3095),INDEX('MetaTrader Import'!$H$13:$J$5893,TRUNC(((A3095-$A$39+1)-1)/3)+1,MOD((A3095-$A$39+1)-1,3)+1),"")</f>
        <v/>
      </c>
      <c r="C3095" s="43" t="str">
        <f t="shared" si="1453"/>
        <v/>
      </c>
      <c r="D3095" s="43" t="str">
        <f t="shared" ca="1" si="1443"/>
        <v/>
      </c>
      <c r="E3095" s="43" t="str">
        <f t="shared" si="1454"/>
        <v/>
      </c>
      <c r="F3095" s="43" t="str">
        <f t="shared" si="1455"/>
        <v/>
      </c>
      <c r="G3095" s="43" t="str">
        <f>IF(A3095&lt;&gt;"",IF(A3095&lt;Data!$G$11*0.25,$C$13/$G$32,IF(A3095&gt;Data!$G$11*0.25,$C$13,$C$13*10)),"")</f>
        <v/>
      </c>
      <c r="H3095" s="43" t="str">
        <f>IF(A3095&lt;&gt;"",IF(Data!$G$9="constant",$C$13,IF(Data!$G$9="squeeze",G3095,F3095)),"")</f>
        <v/>
      </c>
      <c r="I3095" s="38" t="str">
        <f ca="1">IF(ISNUMBER(A3095),NORMINV(RAND(),0,IF(AND(Data!$G$9="squeeze",A3095&lt;Data!$G$11*0.25),$H$32,1)*$C$30*$C$13)*($C$14*$C$12),"")</f>
        <v/>
      </c>
      <c r="J3095" s="42" t="str">
        <f ca="1">IFERROR(IF(Data!$C$6="Real",B3095,I3095+J3094+($C$14*$C$12)*(NORMINV(RAND(),$C$15,CHOOSE($G$13,$C$13,F3095,G3095)))),"")</f>
        <v/>
      </c>
      <c r="K3095" s="88" t="str">
        <f>IF(ISNUMBER(A3095), IF($G$16="fixed",$G$17,MIN(H3095*Data!$C$7*$C$16*0.5,$C$17*Data!$C$7))*$C$12,"")</f>
        <v/>
      </c>
      <c r="L3095" s="42" t="str">
        <f t="shared" ca="1" si="1470"/>
        <v/>
      </c>
      <c r="M3095" s="44" t="str">
        <f t="shared" ca="1" si="1471"/>
        <v/>
      </c>
      <c r="N3095" s="44" t="str">
        <f t="shared" ca="1" si="1472"/>
        <v/>
      </c>
      <c r="O3095" s="108" t="str">
        <f t="shared" si="1456"/>
        <v/>
      </c>
      <c r="P3095" s="102" t="str">
        <f t="shared" si="1457"/>
        <v/>
      </c>
      <c r="Q3095" s="102" t="str">
        <f t="shared" si="1458"/>
        <v/>
      </c>
      <c r="R3095" s="120" t="str">
        <f t="shared" si="1459"/>
        <v/>
      </c>
      <c r="S3095" s="54" t="str">
        <f t="shared" si="1460"/>
        <v/>
      </c>
      <c r="T3095" s="5" t="str">
        <f t="shared" si="1461"/>
        <v/>
      </c>
      <c r="U3095" s="152" t="str">
        <f t="shared" si="1444"/>
        <v/>
      </c>
      <c r="V3095" s="152" t="str">
        <f t="shared" si="1445"/>
        <v/>
      </c>
      <c r="W3095" s="153" t="str">
        <f t="shared" si="1446"/>
        <v/>
      </c>
      <c r="X3095" s="153" t="str">
        <f t="shared" si="1447"/>
        <v/>
      </c>
      <c r="Y3095" s="153" t="str">
        <f t="shared" si="1448"/>
        <v/>
      </c>
      <c r="Z3095" s="153" t="str">
        <f t="shared" si="1449"/>
        <v/>
      </c>
      <c r="AA3095" s="152" t="str">
        <f t="shared" si="1450"/>
        <v/>
      </c>
      <c r="AB3095" s="152" t="str">
        <f t="shared" si="1451"/>
        <v/>
      </c>
      <c r="AC3095" s="154" t="str">
        <f t="shared" si="1462"/>
        <v/>
      </c>
      <c r="AD3095" s="154" t="str">
        <f t="shared" si="1463"/>
        <v/>
      </c>
      <c r="AE3095" s="3" t="str">
        <f t="shared" si="1464"/>
        <v/>
      </c>
      <c r="AF3095" s="3" t="str">
        <f t="shared" si="1465"/>
        <v/>
      </c>
      <c r="AG3095" s="3" t="str">
        <f t="shared" si="1466"/>
        <v/>
      </c>
      <c r="AH3095" s="4" t="str">
        <f t="shared" si="1467"/>
        <v/>
      </c>
      <c r="AI3095" s="75" t="str">
        <f t="shared" si="1468"/>
        <v/>
      </c>
      <c r="AJ3095" s="75" t="str">
        <f t="shared" si="1469"/>
        <v/>
      </c>
    </row>
    <row r="3096" spans="1:36" ht="14.25">
      <c r="A3096" s="41" t="str">
        <f t="shared" si="1452"/>
        <v/>
      </c>
      <c r="B3096" s="150" t="str">
        <f>IF(ISNUMBER(A3096),INDEX('MetaTrader Import'!$H$13:$J$5893,TRUNC(((A3096-$A$39+1)-1)/3)+1,MOD((A3096-$A$39+1)-1,3)+1),"")</f>
        <v/>
      </c>
      <c r="C3096" s="43" t="str">
        <f t="shared" si="1453"/>
        <v/>
      </c>
      <c r="D3096" s="43" t="str">
        <f t="shared" ca="1" si="1443"/>
        <v/>
      </c>
      <c r="E3096" s="43" t="str">
        <f t="shared" si="1454"/>
        <v/>
      </c>
      <c r="F3096" s="43" t="str">
        <f t="shared" si="1455"/>
        <v/>
      </c>
      <c r="G3096" s="43" t="str">
        <f>IF(A3096&lt;&gt;"",IF(A3096&lt;Data!$G$11*0.25,$C$13/$G$32,IF(A3096&gt;Data!$G$11*0.25,$C$13,$C$13*10)),"")</f>
        <v/>
      </c>
      <c r="H3096" s="43" t="str">
        <f>IF(A3096&lt;&gt;"",IF(Data!$G$9="constant",$C$13,IF(Data!$G$9="squeeze",G3096,F3096)),"")</f>
        <v/>
      </c>
      <c r="I3096" s="38" t="str">
        <f ca="1">IF(ISNUMBER(A3096),NORMINV(RAND(),0,IF(AND(Data!$G$9="squeeze",A3096&lt;Data!$G$11*0.25),$H$32,1)*$C$30*$C$13)*($C$14*$C$12),"")</f>
        <v/>
      </c>
      <c r="J3096" s="42" t="str">
        <f ca="1">IFERROR(IF(Data!$C$6="Real",B3096,I3096+J3095+($C$14*$C$12)*(NORMINV(RAND(),$C$15,CHOOSE($G$13,$C$13,F3096,G3096)))),"")</f>
        <v/>
      </c>
      <c r="K3096" s="88" t="str">
        <f>IF(ISNUMBER(A3096), IF($G$16="fixed",$G$17,MIN(H3096*Data!$C$7*$C$16*0.5,$C$17*Data!$C$7))*$C$12,"")</f>
        <v/>
      </c>
      <c r="L3096" s="42" t="str">
        <f t="shared" ca="1" si="1470"/>
        <v/>
      </c>
      <c r="M3096" s="44" t="str">
        <f t="shared" ca="1" si="1471"/>
        <v/>
      </c>
      <c r="N3096" s="44" t="str">
        <f t="shared" ca="1" si="1472"/>
        <v/>
      </c>
      <c r="O3096" s="108" t="str">
        <f t="shared" si="1456"/>
        <v/>
      </c>
      <c r="P3096" s="102" t="str">
        <f t="shared" si="1457"/>
        <v/>
      </c>
      <c r="Q3096" s="102" t="str">
        <f t="shared" si="1458"/>
        <v/>
      </c>
      <c r="R3096" s="120" t="str">
        <f t="shared" si="1459"/>
        <v/>
      </c>
      <c r="S3096" s="54" t="str">
        <f t="shared" si="1460"/>
        <v/>
      </c>
      <c r="T3096" s="5" t="str">
        <f t="shared" si="1461"/>
        <v/>
      </c>
      <c r="U3096" s="152" t="str">
        <f t="shared" si="1444"/>
        <v/>
      </c>
      <c r="V3096" s="152" t="str">
        <f t="shared" si="1445"/>
        <v/>
      </c>
      <c r="W3096" s="153" t="str">
        <f t="shared" si="1446"/>
        <v/>
      </c>
      <c r="X3096" s="153" t="str">
        <f t="shared" si="1447"/>
        <v/>
      </c>
      <c r="Y3096" s="153" t="str">
        <f t="shared" si="1448"/>
        <v/>
      </c>
      <c r="Z3096" s="153" t="str">
        <f t="shared" si="1449"/>
        <v/>
      </c>
      <c r="AA3096" s="152" t="str">
        <f t="shared" si="1450"/>
        <v/>
      </c>
      <c r="AB3096" s="152" t="str">
        <f t="shared" si="1451"/>
        <v/>
      </c>
      <c r="AC3096" s="154" t="str">
        <f t="shared" si="1462"/>
        <v/>
      </c>
      <c r="AD3096" s="154" t="str">
        <f t="shared" si="1463"/>
        <v/>
      </c>
      <c r="AE3096" s="3" t="str">
        <f t="shared" si="1464"/>
        <v/>
      </c>
      <c r="AF3096" s="3" t="str">
        <f t="shared" si="1465"/>
        <v/>
      </c>
      <c r="AG3096" s="3" t="str">
        <f t="shared" si="1466"/>
        <v/>
      </c>
      <c r="AH3096" s="4" t="str">
        <f t="shared" si="1467"/>
        <v/>
      </c>
      <c r="AI3096" s="75" t="str">
        <f t="shared" si="1468"/>
        <v/>
      </c>
      <c r="AJ3096" s="75" t="str">
        <f t="shared" si="1469"/>
        <v/>
      </c>
    </row>
    <row r="3097" spans="1:36" ht="14.25">
      <c r="A3097" s="41" t="str">
        <f t="shared" si="1452"/>
        <v/>
      </c>
      <c r="B3097" s="150" t="str">
        <f>IF(ISNUMBER(A3097),INDEX('MetaTrader Import'!$H$13:$J$5893,TRUNC(((A3097-$A$39+1)-1)/3)+1,MOD((A3097-$A$39+1)-1,3)+1),"")</f>
        <v/>
      </c>
      <c r="C3097" s="43" t="str">
        <f t="shared" si="1453"/>
        <v/>
      </c>
      <c r="D3097" s="43" t="str">
        <f t="shared" ca="1" si="1443"/>
        <v/>
      </c>
      <c r="E3097" s="43" t="str">
        <f t="shared" si="1454"/>
        <v/>
      </c>
      <c r="F3097" s="43" t="str">
        <f t="shared" si="1455"/>
        <v/>
      </c>
      <c r="G3097" s="43" t="str">
        <f>IF(A3097&lt;&gt;"",IF(A3097&lt;Data!$G$11*0.25,$C$13/$G$32,IF(A3097&gt;Data!$G$11*0.25,$C$13,$C$13*10)),"")</f>
        <v/>
      </c>
      <c r="H3097" s="43" t="str">
        <f>IF(A3097&lt;&gt;"",IF(Data!$G$9="constant",$C$13,IF(Data!$G$9="squeeze",G3097,F3097)),"")</f>
        <v/>
      </c>
      <c r="I3097" s="38" t="str">
        <f ca="1">IF(ISNUMBER(A3097),NORMINV(RAND(),0,IF(AND(Data!$G$9="squeeze",A3097&lt;Data!$G$11*0.25),$H$32,1)*$C$30*$C$13)*($C$14*$C$12),"")</f>
        <v/>
      </c>
      <c r="J3097" s="42" t="str">
        <f ca="1">IFERROR(IF(Data!$C$6="Real",B3097,I3097+J3096+($C$14*$C$12)*(NORMINV(RAND(),$C$15,CHOOSE($G$13,$C$13,F3097,G3097)))),"")</f>
        <v/>
      </c>
      <c r="K3097" s="88" t="str">
        <f>IF(ISNUMBER(A3097), IF($G$16="fixed",$G$17,MIN(H3097*Data!$C$7*$C$16*0.5,$C$17*Data!$C$7))*$C$12,"")</f>
        <v/>
      </c>
      <c r="L3097" s="42" t="str">
        <f t="shared" ca="1" si="1470"/>
        <v/>
      </c>
      <c r="M3097" s="44" t="str">
        <f t="shared" ca="1" si="1471"/>
        <v/>
      </c>
      <c r="N3097" s="44" t="str">
        <f t="shared" ca="1" si="1472"/>
        <v/>
      </c>
      <c r="O3097" s="108" t="str">
        <f t="shared" si="1456"/>
        <v/>
      </c>
      <c r="P3097" s="102" t="str">
        <f t="shared" si="1457"/>
        <v/>
      </c>
      <c r="Q3097" s="102" t="str">
        <f t="shared" si="1458"/>
        <v/>
      </c>
      <c r="R3097" s="120" t="str">
        <f t="shared" si="1459"/>
        <v/>
      </c>
      <c r="S3097" s="54" t="str">
        <f t="shared" si="1460"/>
        <v/>
      </c>
      <c r="T3097" s="5" t="str">
        <f t="shared" si="1461"/>
        <v/>
      </c>
      <c r="U3097" s="152" t="str">
        <f t="shared" si="1444"/>
        <v/>
      </c>
      <c r="V3097" s="152" t="str">
        <f t="shared" si="1445"/>
        <v/>
      </c>
      <c r="W3097" s="153" t="str">
        <f t="shared" si="1446"/>
        <v/>
      </c>
      <c r="X3097" s="153" t="str">
        <f t="shared" si="1447"/>
        <v/>
      </c>
      <c r="Y3097" s="153" t="str">
        <f t="shared" si="1448"/>
        <v/>
      </c>
      <c r="Z3097" s="153" t="str">
        <f t="shared" si="1449"/>
        <v/>
      </c>
      <c r="AA3097" s="152" t="str">
        <f t="shared" si="1450"/>
        <v/>
      </c>
      <c r="AB3097" s="152" t="str">
        <f t="shared" si="1451"/>
        <v/>
      </c>
      <c r="AC3097" s="154" t="str">
        <f t="shared" si="1462"/>
        <v/>
      </c>
      <c r="AD3097" s="154" t="str">
        <f t="shared" si="1463"/>
        <v/>
      </c>
      <c r="AE3097" s="3" t="str">
        <f t="shared" si="1464"/>
        <v/>
      </c>
      <c r="AF3097" s="3" t="str">
        <f t="shared" si="1465"/>
        <v/>
      </c>
      <c r="AG3097" s="3" t="str">
        <f t="shared" si="1466"/>
        <v/>
      </c>
      <c r="AH3097" s="4" t="str">
        <f t="shared" si="1467"/>
        <v/>
      </c>
      <c r="AI3097" s="75" t="str">
        <f t="shared" si="1468"/>
        <v/>
      </c>
      <c r="AJ3097" s="75" t="str">
        <f t="shared" si="1469"/>
        <v/>
      </c>
    </row>
    <row r="3098" spans="1:36" ht="14.25">
      <c r="A3098" s="41" t="str">
        <f t="shared" si="1452"/>
        <v/>
      </c>
      <c r="B3098" s="150" t="str">
        <f>IF(ISNUMBER(A3098),INDEX('MetaTrader Import'!$H$13:$J$5893,TRUNC(((A3098-$A$39+1)-1)/3)+1,MOD((A3098-$A$39+1)-1,3)+1),"")</f>
        <v/>
      </c>
      <c r="C3098" s="43" t="str">
        <f t="shared" si="1453"/>
        <v/>
      </c>
      <c r="D3098" s="43" t="str">
        <f t="shared" ca="1" si="1443"/>
        <v/>
      </c>
      <c r="E3098" s="43" t="str">
        <f t="shared" si="1454"/>
        <v/>
      </c>
      <c r="F3098" s="43" t="str">
        <f t="shared" si="1455"/>
        <v/>
      </c>
      <c r="G3098" s="43" t="str">
        <f>IF(A3098&lt;&gt;"",IF(A3098&lt;Data!$G$11*0.25,$C$13/$G$32,IF(A3098&gt;Data!$G$11*0.25,$C$13,$C$13*10)),"")</f>
        <v/>
      </c>
      <c r="H3098" s="43" t="str">
        <f>IF(A3098&lt;&gt;"",IF(Data!$G$9="constant",$C$13,IF(Data!$G$9="squeeze",G3098,F3098)),"")</f>
        <v/>
      </c>
      <c r="I3098" s="38" t="str">
        <f ca="1">IF(ISNUMBER(A3098),NORMINV(RAND(),0,IF(AND(Data!$G$9="squeeze",A3098&lt;Data!$G$11*0.25),$H$32,1)*$C$30*$C$13)*($C$14*$C$12),"")</f>
        <v/>
      </c>
      <c r="J3098" s="42" t="str">
        <f ca="1">IFERROR(IF(Data!$C$6="Real",B3098,I3098+J3097+($C$14*$C$12)*(NORMINV(RAND(),$C$15,CHOOSE($G$13,$C$13,F3098,G3098)))),"")</f>
        <v/>
      </c>
      <c r="K3098" s="88" t="str">
        <f>IF(ISNUMBER(A3098), IF($G$16="fixed",$G$17,MIN(H3098*Data!$C$7*$C$16*0.5,$C$17*Data!$C$7))*$C$12,"")</f>
        <v/>
      </c>
      <c r="L3098" s="42" t="str">
        <f t="shared" ca="1" si="1470"/>
        <v/>
      </c>
      <c r="M3098" s="44" t="str">
        <f t="shared" ca="1" si="1471"/>
        <v/>
      </c>
      <c r="N3098" s="44" t="str">
        <f t="shared" ca="1" si="1472"/>
        <v/>
      </c>
      <c r="O3098" s="108" t="str">
        <f t="shared" si="1456"/>
        <v/>
      </c>
      <c r="P3098" s="102" t="str">
        <f t="shared" si="1457"/>
        <v/>
      </c>
      <c r="Q3098" s="102" t="str">
        <f t="shared" si="1458"/>
        <v/>
      </c>
      <c r="R3098" s="120" t="str">
        <f t="shared" si="1459"/>
        <v/>
      </c>
      <c r="S3098" s="54" t="str">
        <f t="shared" si="1460"/>
        <v/>
      </c>
      <c r="T3098" s="5" t="str">
        <f t="shared" si="1461"/>
        <v/>
      </c>
      <c r="U3098" s="152" t="str">
        <f t="shared" si="1444"/>
        <v/>
      </c>
      <c r="V3098" s="152" t="str">
        <f t="shared" si="1445"/>
        <v/>
      </c>
      <c r="W3098" s="153" t="str">
        <f t="shared" si="1446"/>
        <v/>
      </c>
      <c r="X3098" s="153" t="str">
        <f t="shared" si="1447"/>
        <v/>
      </c>
      <c r="Y3098" s="153" t="str">
        <f t="shared" si="1448"/>
        <v/>
      </c>
      <c r="Z3098" s="153" t="str">
        <f t="shared" si="1449"/>
        <v/>
      </c>
      <c r="AA3098" s="152" t="str">
        <f t="shared" si="1450"/>
        <v/>
      </c>
      <c r="AB3098" s="152" t="str">
        <f t="shared" si="1451"/>
        <v/>
      </c>
      <c r="AC3098" s="154" t="str">
        <f t="shared" si="1462"/>
        <v/>
      </c>
      <c r="AD3098" s="154" t="str">
        <f t="shared" si="1463"/>
        <v/>
      </c>
      <c r="AE3098" s="3" t="str">
        <f t="shared" si="1464"/>
        <v/>
      </c>
      <c r="AF3098" s="3" t="str">
        <f t="shared" si="1465"/>
        <v/>
      </c>
      <c r="AG3098" s="3" t="str">
        <f t="shared" si="1466"/>
        <v/>
      </c>
      <c r="AH3098" s="4" t="str">
        <f t="shared" si="1467"/>
        <v/>
      </c>
      <c r="AI3098" s="75" t="str">
        <f t="shared" si="1468"/>
        <v/>
      </c>
      <c r="AJ3098" s="75" t="str">
        <f t="shared" si="1469"/>
        <v/>
      </c>
    </row>
    <row r="3099" spans="1:36" ht="14.25">
      <c r="A3099" s="41" t="str">
        <f t="shared" si="1452"/>
        <v/>
      </c>
      <c r="B3099" s="150" t="str">
        <f>IF(ISNUMBER(A3099),INDEX('MetaTrader Import'!$H$13:$J$5893,TRUNC(((A3099-$A$39+1)-1)/3)+1,MOD((A3099-$A$39+1)-1,3)+1),"")</f>
        <v/>
      </c>
      <c r="C3099" s="43" t="str">
        <f t="shared" si="1453"/>
        <v/>
      </c>
      <c r="D3099" s="43" t="str">
        <f t="shared" ca="1" si="1443"/>
        <v/>
      </c>
      <c r="E3099" s="43" t="str">
        <f t="shared" si="1454"/>
        <v/>
      </c>
      <c r="F3099" s="43" t="str">
        <f t="shared" si="1455"/>
        <v/>
      </c>
      <c r="G3099" s="43" t="str">
        <f>IF(A3099&lt;&gt;"",IF(A3099&lt;Data!$G$11*0.25,$C$13/$G$32,IF(A3099&gt;Data!$G$11*0.25,$C$13,$C$13*10)),"")</f>
        <v/>
      </c>
      <c r="H3099" s="43" t="str">
        <f>IF(A3099&lt;&gt;"",IF(Data!$G$9="constant",$C$13,IF(Data!$G$9="squeeze",G3099,F3099)),"")</f>
        <v/>
      </c>
      <c r="I3099" s="38" t="str">
        <f ca="1">IF(ISNUMBER(A3099),NORMINV(RAND(),0,IF(AND(Data!$G$9="squeeze",A3099&lt;Data!$G$11*0.25),$H$32,1)*$C$30*$C$13)*($C$14*$C$12),"")</f>
        <v/>
      </c>
      <c r="J3099" s="42" t="str">
        <f ca="1">IFERROR(IF(Data!$C$6="Real",B3099,I3099+J3098+($C$14*$C$12)*(NORMINV(RAND(),$C$15,CHOOSE($G$13,$C$13,F3099,G3099)))),"")</f>
        <v/>
      </c>
      <c r="K3099" s="88" t="str">
        <f>IF(ISNUMBER(A3099), IF($G$16="fixed",$G$17,MIN(H3099*Data!$C$7*$C$16*0.5,$C$17*Data!$C$7))*$C$12,"")</f>
        <v/>
      </c>
      <c r="L3099" s="42" t="str">
        <f t="shared" ca="1" si="1470"/>
        <v/>
      </c>
      <c r="M3099" s="44" t="str">
        <f t="shared" ca="1" si="1471"/>
        <v/>
      </c>
      <c r="N3099" s="44" t="str">
        <f t="shared" ca="1" si="1472"/>
        <v/>
      </c>
      <c r="O3099" s="108" t="str">
        <f t="shared" si="1456"/>
        <v/>
      </c>
      <c r="P3099" s="102" t="str">
        <f t="shared" si="1457"/>
        <v/>
      </c>
      <c r="Q3099" s="102" t="str">
        <f t="shared" si="1458"/>
        <v/>
      </c>
      <c r="R3099" s="120" t="str">
        <f t="shared" si="1459"/>
        <v/>
      </c>
      <c r="S3099" s="54" t="str">
        <f t="shared" si="1460"/>
        <v/>
      </c>
      <c r="T3099" s="5" t="str">
        <f t="shared" si="1461"/>
        <v/>
      </c>
      <c r="U3099" s="152" t="str">
        <f t="shared" si="1444"/>
        <v/>
      </c>
      <c r="V3099" s="152" t="str">
        <f t="shared" si="1445"/>
        <v/>
      </c>
      <c r="W3099" s="153" t="str">
        <f t="shared" si="1446"/>
        <v/>
      </c>
      <c r="X3099" s="153" t="str">
        <f t="shared" si="1447"/>
        <v/>
      </c>
      <c r="Y3099" s="153" t="str">
        <f t="shared" si="1448"/>
        <v/>
      </c>
      <c r="Z3099" s="153" t="str">
        <f t="shared" si="1449"/>
        <v/>
      </c>
      <c r="AA3099" s="152" t="str">
        <f t="shared" si="1450"/>
        <v/>
      </c>
      <c r="AB3099" s="152" t="str">
        <f t="shared" si="1451"/>
        <v/>
      </c>
      <c r="AC3099" s="154" t="str">
        <f t="shared" si="1462"/>
        <v/>
      </c>
      <c r="AD3099" s="154" t="str">
        <f t="shared" si="1463"/>
        <v/>
      </c>
      <c r="AE3099" s="3" t="str">
        <f t="shared" si="1464"/>
        <v/>
      </c>
      <c r="AF3099" s="3" t="str">
        <f t="shared" si="1465"/>
        <v/>
      </c>
      <c r="AG3099" s="3" t="str">
        <f t="shared" si="1466"/>
        <v/>
      </c>
      <c r="AH3099" s="4" t="str">
        <f t="shared" si="1467"/>
        <v/>
      </c>
      <c r="AI3099" s="75" t="str">
        <f t="shared" si="1468"/>
        <v/>
      </c>
      <c r="AJ3099" s="75" t="str">
        <f t="shared" si="1469"/>
        <v/>
      </c>
    </row>
    <row r="3100" spans="1:36" ht="14.25">
      <c r="A3100" s="41" t="str">
        <f t="shared" si="1452"/>
        <v/>
      </c>
      <c r="B3100" s="150" t="str">
        <f>IF(ISNUMBER(A3100),INDEX('MetaTrader Import'!$H$13:$J$5893,TRUNC(((A3100-$A$39+1)-1)/3)+1,MOD((A3100-$A$39+1)-1,3)+1),"")</f>
        <v/>
      </c>
      <c r="C3100" s="43" t="str">
        <f t="shared" si="1453"/>
        <v/>
      </c>
      <c r="D3100" s="43" t="str">
        <f t="shared" ca="1" si="1443"/>
        <v/>
      </c>
      <c r="E3100" s="43" t="str">
        <f t="shared" si="1454"/>
        <v/>
      </c>
      <c r="F3100" s="43" t="str">
        <f t="shared" si="1455"/>
        <v/>
      </c>
      <c r="G3100" s="43" t="str">
        <f>IF(A3100&lt;&gt;"",IF(A3100&lt;Data!$G$11*0.25,$C$13/$G$32,IF(A3100&gt;Data!$G$11*0.25,$C$13,$C$13*10)),"")</f>
        <v/>
      </c>
      <c r="H3100" s="43" t="str">
        <f>IF(A3100&lt;&gt;"",IF(Data!$G$9="constant",$C$13,IF(Data!$G$9="squeeze",G3100,F3100)),"")</f>
        <v/>
      </c>
      <c r="I3100" s="38" t="str">
        <f ca="1">IF(ISNUMBER(A3100),NORMINV(RAND(),0,IF(AND(Data!$G$9="squeeze",A3100&lt;Data!$G$11*0.25),$H$32,1)*$C$30*$C$13)*($C$14*$C$12),"")</f>
        <v/>
      </c>
      <c r="J3100" s="42" t="str">
        <f ca="1">IFERROR(IF(Data!$C$6="Real",B3100,I3100+J3099+($C$14*$C$12)*(NORMINV(RAND(),$C$15,CHOOSE($G$13,$C$13,F3100,G3100)))),"")</f>
        <v/>
      </c>
      <c r="K3100" s="88" t="str">
        <f>IF(ISNUMBER(A3100), IF($G$16="fixed",$G$17,MIN(H3100*Data!$C$7*$C$16*0.5,$C$17*Data!$C$7))*$C$12,"")</f>
        <v/>
      </c>
      <c r="L3100" s="42" t="str">
        <f t="shared" ca="1" si="1470"/>
        <v/>
      </c>
      <c r="M3100" s="44" t="str">
        <f t="shared" ca="1" si="1471"/>
        <v/>
      </c>
      <c r="N3100" s="44" t="str">
        <f t="shared" ca="1" si="1472"/>
        <v/>
      </c>
      <c r="O3100" s="108" t="str">
        <f t="shared" si="1456"/>
        <v/>
      </c>
      <c r="P3100" s="102" t="str">
        <f t="shared" si="1457"/>
        <v/>
      </c>
      <c r="Q3100" s="102" t="str">
        <f t="shared" si="1458"/>
        <v/>
      </c>
      <c r="R3100" s="120" t="str">
        <f t="shared" si="1459"/>
        <v/>
      </c>
      <c r="S3100" s="54" t="str">
        <f t="shared" si="1460"/>
        <v/>
      </c>
      <c r="T3100" s="5" t="str">
        <f t="shared" si="1461"/>
        <v/>
      </c>
      <c r="U3100" s="152" t="str">
        <f t="shared" si="1444"/>
        <v/>
      </c>
      <c r="V3100" s="152" t="str">
        <f t="shared" si="1445"/>
        <v/>
      </c>
      <c r="W3100" s="153" t="str">
        <f t="shared" si="1446"/>
        <v/>
      </c>
      <c r="X3100" s="153" t="str">
        <f t="shared" si="1447"/>
        <v/>
      </c>
      <c r="Y3100" s="153" t="str">
        <f t="shared" si="1448"/>
        <v/>
      </c>
      <c r="Z3100" s="153" t="str">
        <f t="shared" si="1449"/>
        <v/>
      </c>
      <c r="AA3100" s="152" t="str">
        <f t="shared" si="1450"/>
        <v/>
      </c>
      <c r="AB3100" s="152" t="str">
        <f t="shared" si="1451"/>
        <v/>
      </c>
      <c r="AC3100" s="154" t="str">
        <f t="shared" si="1462"/>
        <v/>
      </c>
      <c r="AD3100" s="154" t="str">
        <f t="shared" si="1463"/>
        <v/>
      </c>
      <c r="AE3100" s="3" t="str">
        <f t="shared" si="1464"/>
        <v/>
      </c>
      <c r="AF3100" s="3" t="str">
        <f t="shared" si="1465"/>
        <v/>
      </c>
      <c r="AG3100" s="3" t="str">
        <f t="shared" si="1466"/>
        <v/>
      </c>
      <c r="AH3100" s="4" t="str">
        <f t="shared" si="1467"/>
        <v/>
      </c>
      <c r="AI3100" s="75" t="str">
        <f t="shared" si="1468"/>
        <v/>
      </c>
      <c r="AJ3100" s="75" t="str">
        <f t="shared" si="1469"/>
        <v/>
      </c>
    </row>
    <row r="3101" spans="1:36" ht="14.25">
      <c r="A3101" s="41" t="str">
        <f t="shared" si="1452"/>
        <v/>
      </c>
      <c r="B3101" s="150" t="str">
        <f>IF(ISNUMBER(A3101),INDEX('MetaTrader Import'!$H$13:$J$5893,TRUNC(((A3101-$A$39+1)-1)/3)+1,MOD((A3101-$A$39+1)-1,3)+1),"")</f>
        <v/>
      </c>
      <c r="C3101" s="43" t="str">
        <f t="shared" si="1453"/>
        <v/>
      </c>
      <c r="D3101" s="43" t="str">
        <f t="shared" ca="1" si="1443"/>
        <v/>
      </c>
      <c r="E3101" s="43" t="str">
        <f t="shared" si="1454"/>
        <v/>
      </c>
      <c r="F3101" s="43" t="str">
        <f t="shared" si="1455"/>
        <v/>
      </c>
      <c r="G3101" s="43" t="str">
        <f>IF(A3101&lt;&gt;"",IF(A3101&lt;Data!$G$11*0.25,$C$13/$G$32,IF(A3101&gt;Data!$G$11*0.25,$C$13,$C$13*10)),"")</f>
        <v/>
      </c>
      <c r="H3101" s="43" t="str">
        <f>IF(A3101&lt;&gt;"",IF(Data!$G$9="constant",$C$13,IF(Data!$G$9="squeeze",G3101,F3101)),"")</f>
        <v/>
      </c>
      <c r="I3101" s="38" t="str">
        <f ca="1">IF(ISNUMBER(A3101),NORMINV(RAND(),0,IF(AND(Data!$G$9="squeeze",A3101&lt;Data!$G$11*0.25),$H$32,1)*$C$30*$C$13)*($C$14*$C$12),"")</f>
        <v/>
      </c>
      <c r="J3101" s="42" t="str">
        <f ca="1">IFERROR(IF(Data!$C$6="Real",B3101,I3101+J3100+($C$14*$C$12)*(NORMINV(RAND(),$C$15,CHOOSE($G$13,$C$13,F3101,G3101)))),"")</f>
        <v/>
      </c>
      <c r="K3101" s="88" t="str">
        <f>IF(ISNUMBER(A3101), IF($G$16="fixed",$G$17,MIN(H3101*Data!$C$7*$C$16*0.5,$C$17*Data!$C$7))*$C$12,"")</f>
        <v/>
      </c>
      <c r="L3101" s="42" t="str">
        <f t="shared" ca="1" si="1470"/>
        <v/>
      </c>
      <c r="M3101" s="44" t="str">
        <f t="shared" ca="1" si="1471"/>
        <v/>
      </c>
      <c r="N3101" s="44" t="str">
        <f t="shared" ca="1" si="1472"/>
        <v/>
      </c>
      <c r="O3101" s="108" t="str">
        <f t="shared" si="1456"/>
        <v/>
      </c>
      <c r="P3101" s="102" t="str">
        <f t="shared" si="1457"/>
        <v/>
      </c>
      <c r="Q3101" s="102" t="str">
        <f t="shared" si="1458"/>
        <v/>
      </c>
      <c r="R3101" s="120" t="str">
        <f t="shared" si="1459"/>
        <v/>
      </c>
      <c r="S3101" s="54" t="str">
        <f t="shared" si="1460"/>
        <v/>
      </c>
      <c r="T3101" s="5" t="str">
        <f t="shared" si="1461"/>
        <v/>
      </c>
      <c r="U3101" s="152" t="str">
        <f t="shared" si="1444"/>
        <v/>
      </c>
      <c r="V3101" s="152" t="str">
        <f t="shared" si="1445"/>
        <v/>
      </c>
      <c r="W3101" s="153" t="str">
        <f t="shared" si="1446"/>
        <v/>
      </c>
      <c r="X3101" s="153" t="str">
        <f t="shared" si="1447"/>
        <v/>
      </c>
      <c r="Y3101" s="153" t="str">
        <f t="shared" si="1448"/>
        <v/>
      </c>
      <c r="Z3101" s="153" t="str">
        <f t="shared" si="1449"/>
        <v/>
      </c>
      <c r="AA3101" s="152" t="str">
        <f t="shared" si="1450"/>
        <v/>
      </c>
      <c r="AB3101" s="152" t="str">
        <f t="shared" si="1451"/>
        <v/>
      </c>
      <c r="AC3101" s="154" t="str">
        <f t="shared" si="1462"/>
        <v/>
      </c>
      <c r="AD3101" s="154" t="str">
        <f t="shared" si="1463"/>
        <v/>
      </c>
      <c r="AE3101" s="3" t="str">
        <f t="shared" si="1464"/>
        <v/>
      </c>
      <c r="AF3101" s="3" t="str">
        <f t="shared" si="1465"/>
        <v/>
      </c>
      <c r="AG3101" s="3" t="str">
        <f t="shared" si="1466"/>
        <v/>
      </c>
      <c r="AH3101" s="4" t="str">
        <f t="shared" si="1467"/>
        <v/>
      </c>
      <c r="AI3101" s="75" t="str">
        <f t="shared" si="1468"/>
        <v/>
      </c>
      <c r="AJ3101" s="75" t="str">
        <f t="shared" si="1469"/>
        <v/>
      </c>
    </row>
    <row r="3102" spans="1:36" ht="14.25">
      <c r="A3102" s="41" t="str">
        <f t="shared" si="1452"/>
        <v/>
      </c>
      <c r="B3102" s="150" t="str">
        <f>IF(ISNUMBER(A3102),INDEX('MetaTrader Import'!$H$13:$J$5893,TRUNC(((A3102-$A$39+1)-1)/3)+1,MOD((A3102-$A$39+1)-1,3)+1),"")</f>
        <v/>
      </c>
      <c r="C3102" s="43" t="str">
        <f t="shared" si="1453"/>
        <v/>
      </c>
      <c r="D3102" s="43" t="str">
        <f t="shared" ca="1" si="1443"/>
        <v/>
      </c>
      <c r="E3102" s="43" t="str">
        <f t="shared" si="1454"/>
        <v/>
      </c>
      <c r="F3102" s="43" t="str">
        <f t="shared" si="1455"/>
        <v/>
      </c>
      <c r="G3102" s="43" t="str">
        <f>IF(A3102&lt;&gt;"",IF(A3102&lt;Data!$G$11*0.25,$C$13/$G$32,IF(A3102&gt;Data!$G$11*0.25,$C$13,$C$13*10)),"")</f>
        <v/>
      </c>
      <c r="H3102" s="43" t="str">
        <f>IF(A3102&lt;&gt;"",IF(Data!$G$9="constant",$C$13,IF(Data!$G$9="squeeze",G3102,F3102)),"")</f>
        <v/>
      </c>
      <c r="I3102" s="38" t="str">
        <f ca="1">IF(ISNUMBER(A3102),NORMINV(RAND(),0,IF(AND(Data!$G$9="squeeze",A3102&lt;Data!$G$11*0.25),$H$32,1)*$C$30*$C$13)*($C$14*$C$12),"")</f>
        <v/>
      </c>
      <c r="J3102" s="42" t="str">
        <f ca="1">IFERROR(IF(Data!$C$6="Real",B3102,I3102+J3101+($C$14*$C$12)*(NORMINV(RAND(),$C$15,CHOOSE($G$13,$C$13,F3102,G3102)))),"")</f>
        <v/>
      </c>
      <c r="K3102" s="88" t="str">
        <f>IF(ISNUMBER(A3102), IF($G$16="fixed",$G$17,MIN(H3102*Data!$C$7*$C$16*0.5,$C$17*Data!$C$7))*$C$12,"")</f>
        <v/>
      </c>
      <c r="L3102" s="42" t="str">
        <f t="shared" ca="1" si="1470"/>
        <v/>
      </c>
      <c r="M3102" s="44" t="str">
        <f t="shared" ca="1" si="1471"/>
        <v/>
      </c>
      <c r="N3102" s="44" t="str">
        <f t="shared" ca="1" si="1472"/>
        <v/>
      </c>
      <c r="O3102" s="108" t="str">
        <f t="shared" si="1456"/>
        <v/>
      </c>
      <c r="P3102" s="102" t="str">
        <f t="shared" si="1457"/>
        <v/>
      </c>
      <c r="Q3102" s="102" t="str">
        <f t="shared" si="1458"/>
        <v/>
      </c>
      <c r="R3102" s="120" t="str">
        <f t="shared" si="1459"/>
        <v/>
      </c>
      <c r="S3102" s="54" t="str">
        <f t="shared" si="1460"/>
        <v/>
      </c>
      <c r="T3102" s="5" t="str">
        <f t="shared" si="1461"/>
        <v/>
      </c>
      <c r="U3102" s="152" t="str">
        <f t="shared" si="1444"/>
        <v/>
      </c>
      <c r="V3102" s="152" t="str">
        <f t="shared" si="1445"/>
        <v/>
      </c>
      <c r="W3102" s="153" t="str">
        <f t="shared" si="1446"/>
        <v/>
      </c>
      <c r="X3102" s="153" t="str">
        <f t="shared" si="1447"/>
        <v/>
      </c>
      <c r="Y3102" s="153" t="str">
        <f t="shared" si="1448"/>
        <v/>
      </c>
      <c r="Z3102" s="153" t="str">
        <f t="shared" si="1449"/>
        <v/>
      </c>
      <c r="AA3102" s="152" t="str">
        <f t="shared" si="1450"/>
        <v/>
      </c>
      <c r="AB3102" s="152" t="str">
        <f t="shared" si="1451"/>
        <v/>
      </c>
      <c r="AC3102" s="154" t="str">
        <f t="shared" si="1462"/>
        <v/>
      </c>
      <c r="AD3102" s="154" t="str">
        <f t="shared" si="1463"/>
        <v/>
      </c>
      <c r="AE3102" s="3" t="str">
        <f t="shared" si="1464"/>
        <v/>
      </c>
      <c r="AF3102" s="3" t="str">
        <f t="shared" si="1465"/>
        <v/>
      </c>
      <c r="AG3102" s="3" t="str">
        <f t="shared" si="1466"/>
        <v/>
      </c>
      <c r="AH3102" s="4" t="str">
        <f t="shared" si="1467"/>
        <v/>
      </c>
      <c r="AI3102" s="75" t="str">
        <f t="shared" si="1468"/>
        <v/>
      </c>
      <c r="AJ3102" s="75" t="str">
        <f t="shared" si="1469"/>
        <v/>
      </c>
    </row>
    <row r="3103" spans="1:36" ht="14.25">
      <c r="A3103" s="41" t="str">
        <f t="shared" si="1452"/>
        <v/>
      </c>
      <c r="B3103" s="150" t="str">
        <f>IF(ISNUMBER(A3103),INDEX('MetaTrader Import'!$H$13:$J$5893,TRUNC(((A3103-$A$39+1)-1)/3)+1,MOD((A3103-$A$39+1)-1,3)+1),"")</f>
        <v/>
      </c>
      <c r="C3103" s="43" t="str">
        <f t="shared" si="1453"/>
        <v/>
      </c>
      <c r="D3103" s="43" t="str">
        <f t="shared" ca="1" si="1443"/>
        <v/>
      </c>
      <c r="E3103" s="43" t="str">
        <f t="shared" si="1454"/>
        <v/>
      </c>
      <c r="F3103" s="43" t="str">
        <f t="shared" si="1455"/>
        <v/>
      </c>
      <c r="G3103" s="43" t="str">
        <f>IF(A3103&lt;&gt;"",IF(A3103&lt;Data!$G$11*0.25,$C$13/$G$32,IF(A3103&gt;Data!$G$11*0.25,$C$13,$C$13*10)),"")</f>
        <v/>
      </c>
      <c r="H3103" s="43" t="str">
        <f>IF(A3103&lt;&gt;"",IF(Data!$G$9="constant",$C$13,IF(Data!$G$9="squeeze",G3103,F3103)),"")</f>
        <v/>
      </c>
      <c r="I3103" s="38" t="str">
        <f ca="1">IF(ISNUMBER(A3103),NORMINV(RAND(),0,IF(AND(Data!$G$9="squeeze",A3103&lt;Data!$G$11*0.25),$H$32,1)*$C$30*$C$13)*($C$14*$C$12),"")</f>
        <v/>
      </c>
      <c r="J3103" s="42" t="str">
        <f ca="1">IFERROR(IF(Data!$C$6="Real",B3103,I3103+J3102+($C$14*$C$12)*(NORMINV(RAND(),$C$15,CHOOSE($G$13,$C$13,F3103,G3103)))),"")</f>
        <v/>
      </c>
      <c r="K3103" s="88" t="str">
        <f>IF(ISNUMBER(A3103), IF($G$16="fixed",$G$17,MIN(H3103*Data!$C$7*$C$16*0.5,$C$17*Data!$C$7))*$C$12,"")</f>
        <v/>
      </c>
      <c r="L3103" s="42" t="str">
        <f t="shared" ca="1" si="1470"/>
        <v/>
      </c>
      <c r="M3103" s="44" t="str">
        <f t="shared" ca="1" si="1471"/>
        <v/>
      </c>
      <c r="N3103" s="44" t="str">
        <f t="shared" ca="1" si="1472"/>
        <v/>
      </c>
      <c r="O3103" s="108" t="str">
        <f t="shared" si="1456"/>
        <v/>
      </c>
      <c r="P3103" s="102" t="str">
        <f t="shared" si="1457"/>
        <v/>
      </c>
      <c r="Q3103" s="102" t="str">
        <f t="shared" si="1458"/>
        <v/>
      </c>
      <c r="R3103" s="120" t="str">
        <f t="shared" si="1459"/>
        <v/>
      </c>
      <c r="S3103" s="54" t="str">
        <f t="shared" si="1460"/>
        <v/>
      </c>
      <c r="T3103" s="5" t="str">
        <f t="shared" si="1461"/>
        <v/>
      </c>
      <c r="U3103" s="152" t="str">
        <f t="shared" si="1444"/>
        <v/>
      </c>
      <c r="V3103" s="152" t="str">
        <f t="shared" si="1445"/>
        <v/>
      </c>
      <c r="W3103" s="153" t="str">
        <f t="shared" si="1446"/>
        <v/>
      </c>
      <c r="X3103" s="153" t="str">
        <f t="shared" si="1447"/>
        <v/>
      </c>
      <c r="Y3103" s="153" t="str">
        <f t="shared" si="1448"/>
        <v/>
      </c>
      <c r="Z3103" s="153" t="str">
        <f t="shared" si="1449"/>
        <v/>
      </c>
      <c r="AA3103" s="152" t="str">
        <f t="shared" si="1450"/>
        <v/>
      </c>
      <c r="AB3103" s="152" t="str">
        <f t="shared" si="1451"/>
        <v/>
      </c>
      <c r="AC3103" s="154" t="str">
        <f t="shared" si="1462"/>
        <v/>
      </c>
      <c r="AD3103" s="154" t="str">
        <f t="shared" si="1463"/>
        <v/>
      </c>
      <c r="AE3103" s="3" t="str">
        <f t="shared" si="1464"/>
        <v/>
      </c>
      <c r="AF3103" s="3" t="str">
        <f t="shared" si="1465"/>
        <v/>
      </c>
      <c r="AG3103" s="3" t="str">
        <f t="shared" si="1466"/>
        <v/>
      </c>
      <c r="AH3103" s="4" t="str">
        <f t="shared" si="1467"/>
        <v/>
      </c>
      <c r="AI3103" s="75" t="str">
        <f t="shared" si="1468"/>
        <v/>
      </c>
      <c r="AJ3103" s="75" t="str">
        <f t="shared" si="1469"/>
        <v/>
      </c>
    </row>
    <row r="3104" spans="1:36" ht="14.25">
      <c r="A3104" s="41" t="str">
        <f t="shared" si="1452"/>
        <v/>
      </c>
      <c r="B3104" s="150" t="str">
        <f>IF(ISNUMBER(A3104),INDEX('MetaTrader Import'!$H$13:$J$5893,TRUNC(((A3104-$A$39+1)-1)/3)+1,MOD((A3104-$A$39+1)-1,3)+1),"")</f>
        <v/>
      </c>
      <c r="C3104" s="43" t="str">
        <f t="shared" si="1453"/>
        <v/>
      </c>
      <c r="D3104" s="43" t="str">
        <f t="shared" ca="1" si="1443"/>
        <v/>
      </c>
      <c r="E3104" s="43" t="str">
        <f t="shared" si="1454"/>
        <v/>
      </c>
      <c r="F3104" s="43" t="str">
        <f t="shared" si="1455"/>
        <v/>
      </c>
      <c r="G3104" s="43" t="str">
        <f>IF(A3104&lt;&gt;"",IF(A3104&lt;Data!$G$11*0.25,$C$13/$G$32,IF(A3104&gt;Data!$G$11*0.25,$C$13,$C$13*10)),"")</f>
        <v/>
      </c>
      <c r="H3104" s="43" t="str">
        <f>IF(A3104&lt;&gt;"",IF(Data!$G$9="constant",$C$13,IF(Data!$G$9="squeeze",G3104,F3104)),"")</f>
        <v/>
      </c>
      <c r="I3104" s="38" t="str">
        <f ca="1">IF(ISNUMBER(A3104),NORMINV(RAND(),0,IF(AND(Data!$G$9="squeeze",A3104&lt;Data!$G$11*0.25),$H$32,1)*$C$30*$C$13)*($C$14*$C$12),"")</f>
        <v/>
      </c>
      <c r="J3104" s="42" t="str">
        <f ca="1">IFERROR(IF(Data!$C$6="Real",B3104,I3104+J3103+($C$14*$C$12)*(NORMINV(RAND(),$C$15,CHOOSE($G$13,$C$13,F3104,G3104)))),"")</f>
        <v/>
      </c>
      <c r="K3104" s="88" t="str">
        <f>IF(ISNUMBER(A3104), IF($G$16="fixed",$G$17,MIN(H3104*Data!$C$7*$C$16*0.5,$C$17*Data!$C$7))*$C$12,"")</f>
        <v/>
      </c>
      <c r="L3104" s="42" t="str">
        <f t="shared" ca="1" si="1470"/>
        <v/>
      </c>
      <c r="M3104" s="44" t="str">
        <f t="shared" ca="1" si="1471"/>
        <v/>
      </c>
      <c r="N3104" s="44" t="str">
        <f t="shared" ca="1" si="1472"/>
        <v/>
      </c>
      <c r="O3104" s="108" t="str">
        <f t="shared" si="1456"/>
        <v/>
      </c>
      <c r="P3104" s="102" t="str">
        <f t="shared" si="1457"/>
        <v/>
      </c>
      <c r="Q3104" s="102" t="str">
        <f t="shared" si="1458"/>
        <v/>
      </c>
      <c r="R3104" s="120" t="str">
        <f t="shared" si="1459"/>
        <v/>
      </c>
      <c r="S3104" s="54" t="str">
        <f t="shared" si="1460"/>
        <v/>
      </c>
      <c r="T3104" s="5" t="str">
        <f t="shared" si="1461"/>
        <v/>
      </c>
      <c r="U3104" s="152" t="str">
        <f t="shared" si="1444"/>
        <v/>
      </c>
      <c r="V3104" s="152" t="str">
        <f t="shared" si="1445"/>
        <v/>
      </c>
      <c r="W3104" s="153" t="str">
        <f t="shared" si="1446"/>
        <v/>
      </c>
      <c r="X3104" s="153" t="str">
        <f t="shared" si="1447"/>
        <v/>
      </c>
      <c r="Y3104" s="153" t="str">
        <f t="shared" si="1448"/>
        <v/>
      </c>
      <c r="Z3104" s="153" t="str">
        <f t="shared" si="1449"/>
        <v/>
      </c>
      <c r="AA3104" s="152" t="str">
        <f t="shared" si="1450"/>
        <v/>
      </c>
      <c r="AB3104" s="152" t="str">
        <f t="shared" si="1451"/>
        <v/>
      </c>
      <c r="AC3104" s="154" t="str">
        <f t="shared" si="1462"/>
        <v/>
      </c>
      <c r="AD3104" s="154" t="str">
        <f t="shared" si="1463"/>
        <v/>
      </c>
      <c r="AE3104" s="3" t="str">
        <f t="shared" si="1464"/>
        <v/>
      </c>
      <c r="AF3104" s="3" t="str">
        <f t="shared" si="1465"/>
        <v/>
      </c>
      <c r="AG3104" s="3" t="str">
        <f t="shared" si="1466"/>
        <v/>
      </c>
      <c r="AH3104" s="4" t="str">
        <f t="shared" si="1467"/>
        <v/>
      </c>
      <c r="AI3104" s="75" t="str">
        <f t="shared" si="1468"/>
        <v/>
      </c>
      <c r="AJ3104" s="75" t="str">
        <f t="shared" si="1469"/>
        <v/>
      </c>
    </row>
    <row r="3105" spans="1:36" ht="14.25">
      <c r="A3105" s="41" t="str">
        <f t="shared" si="1452"/>
        <v/>
      </c>
      <c r="B3105" s="150" t="str">
        <f>IF(ISNUMBER(A3105),INDEX('MetaTrader Import'!$H$13:$J$5893,TRUNC(((A3105-$A$39+1)-1)/3)+1,MOD((A3105-$A$39+1)-1,3)+1),"")</f>
        <v/>
      </c>
      <c r="C3105" s="43" t="str">
        <f t="shared" si="1453"/>
        <v/>
      </c>
      <c r="D3105" s="43" t="str">
        <f t="shared" ca="1" si="1443"/>
        <v/>
      </c>
      <c r="E3105" s="43" t="str">
        <f t="shared" si="1454"/>
        <v/>
      </c>
      <c r="F3105" s="43" t="str">
        <f t="shared" si="1455"/>
        <v/>
      </c>
      <c r="G3105" s="43" t="str">
        <f>IF(A3105&lt;&gt;"",IF(A3105&lt;Data!$G$11*0.25,$C$13/$G$32,IF(A3105&gt;Data!$G$11*0.25,$C$13,$C$13*10)),"")</f>
        <v/>
      </c>
      <c r="H3105" s="43" t="str">
        <f>IF(A3105&lt;&gt;"",IF(Data!$G$9="constant",$C$13,IF(Data!$G$9="squeeze",G3105,F3105)),"")</f>
        <v/>
      </c>
      <c r="I3105" s="38" t="str">
        <f ca="1">IF(ISNUMBER(A3105),NORMINV(RAND(),0,IF(AND(Data!$G$9="squeeze",A3105&lt;Data!$G$11*0.25),$H$32,1)*$C$30*$C$13)*($C$14*$C$12),"")</f>
        <v/>
      </c>
      <c r="J3105" s="42" t="str">
        <f ca="1">IFERROR(IF(Data!$C$6="Real",B3105,I3105+J3104+($C$14*$C$12)*(NORMINV(RAND(),$C$15,CHOOSE($G$13,$C$13,F3105,G3105)))),"")</f>
        <v/>
      </c>
      <c r="K3105" s="88" t="str">
        <f>IF(ISNUMBER(A3105), IF($G$16="fixed",$G$17,MIN(H3105*Data!$C$7*$C$16*0.5,$C$17*Data!$C$7))*$C$12,"")</f>
        <v/>
      </c>
      <c r="L3105" s="42" t="str">
        <f t="shared" ca="1" si="1470"/>
        <v/>
      </c>
      <c r="M3105" s="44" t="str">
        <f t="shared" ca="1" si="1471"/>
        <v/>
      </c>
      <c r="N3105" s="44" t="str">
        <f t="shared" ca="1" si="1472"/>
        <v/>
      </c>
      <c r="O3105" s="108" t="str">
        <f t="shared" si="1456"/>
        <v/>
      </c>
      <c r="P3105" s="102" t="str">
        <f t="shared" si="1457"/>
        <v/>
      </c>
      <c r="Q3105" s="102" t="str">
        <f t="shared" si="1458"/>
        <v/>
      </c>
      <c r="R3105" s="120" t="str">
        <f t="shared" si="1459"/>
        <v/>
      </c>
      <c r="S3105" s="54" t="str">
        <f t="shared" si="1460"/>
        <v/>
      </c>
      <c r="T3105" s="5" t="str">
        <f t="shared" si="1461"/>
        <v/>
      </c>
      <c r="U3105" s="152" t="str">
        <f t="shared" si="1444"/>
        <v/>
      </c>
      <c r="V3105" s="152" t="str">
        <f t="shared" si="1445"/>
        <v/>
      </c>
      <c r="W3105" s="153" t="str">
        <f t="shared" si="1446"/>
        <v/>
      </c>
      <c r="X3105" s="153" t="str">
        <f t="shared" si="1447"/>
        <v/>
      </c>
      <c r="Y3105" s="153" t="str">
        <f t="shared" si="1448"/>
        <v/>
      </c>
      <c r="Z3105" s="153" t="str">
        <f t="shared" si="1449"/>
        <v/>
      </c>
      <c r="AA3105" s="152" t="str">
        <f t="shared" si="1450"/>
        <v/>
      </c>
      <c r="AB3105" s="152" t="str">
        <f t="shared" si="1451"/>
        <v/>
      </c>
      <c r="AC3105" s="154" t="str">
        <f t="shared" si="1462"/>
        <v/>
      </c>
      <c r="AD3105" s="154" t="str">
        <f t="shared" si="1463"/>
        <v/>
      </c>
      <c r="AE3105" s="3" t="str">
        <f t="shared" si="1464"/>
        <v/>
      </c>
      <c r="AF3105" s="3" t="str">
        <f t="shared" si="1465"/>
        <v/>
      </c>
      <c r="AG3105" s="3" t="str">
        <f t="shared" si="1466"/>
        <v/>
      </c>
      <c r="AH3105" s="4" t="str">
        <f t="shared" si="1467"/>
        <v/>
      </c>
      <c r="AI3105" s="75" t="str">
        <f t="shared" si="1468"/>
        <v/>
      </c>
      <c r="AJ3105" s="75" t="str">
        <f t="shared" si="1469"/>
        <v/>
      </c>
    </row>
    <row r="3106" spans="1:36" ht="14.25">
      <c r="A3106" s="41" t="str">
        <f t="shared" si="1452"/>
        <v/>
      </c>
      <c r="B3106" s="150" t="str">
        <f>IF(ISNUMBER(A3106),INDEX('MetaTrader Import'!$H$13:$J$5893,TRUNC(((A3106-$A$39+1)-1)/3)+1,MOD((A3106-$A$39+1)-1,3)+1),"")</f>
        <v/>
      </c>
      <c r="C3106" s="43" t="str">
        <f t="shared" si="1453"/>
        <v/>
      </c>
      <c r="D3106" s="43" t="str">
        <f t="shared" ca="1" si="1443"/>
        <v/>
      </c>
      <c r="E3106" s="43" t="str">
        <f t="shared" si="1454"/>
        <v/>
      </c>
      <c r="F3106" s="43" t="str">
        <f t="shared" si="1455"/>
        <v/>
      </c>
      <c r="G3106" s="43" t="str">
        <f>IF(A3106&lt;&gt;"",IF(A3106&lt;Data!$G$11*0.25,$C$13/$G$32,IF(A3106&gt;Data!$G$11*0.25,$C$13,$C$13*10)),"")</f>
        <v/>
      </c>
      <c r="H3106" s="43" t="str">
        <f>IF(A3106&lt;&gt;"",IF(Data!$G$9="constant",$C$13,IF(Data!$G$9="squeeze",G3106,F3106)),"")</f>
        <v/>
      </c>
      <c r="I3106" s="38" t="str">
        <f ca="1">IF(ISNUMBER(A3106),NORMINV(RAND(),0,IF(AND(Data!$G$9="squeeze",A3106&lt;Data!$G$11*0.25),$H$32,1)*$C$30*$C$13)*($C$14*$C$12),"")</f>
        <v/>
      </c>
      <c r="J3106" s="42" t="str">
        <f ca="1">IFERROR(IF(Data!$C$6="Real",B3106,I3106+J3105+($C$14*$C$12)*(NORMINV(RAND(),$C$15,CHOOSE($G$13,$C$13,F3106,G3106)))),"")</f>
        <v/>
      </c>
      <c r="K3106" s="88" t="str">
        <f>IF(ISNUMBER(A3106), IF($G$16="fixed",$G$17,MIN(H3106*Data!$C$7*$C$16*0.5,$C$17*Data!$C$7))*$C$12,"")</f>
        <v/>
      </c>
      <c r="L3106" s="42" t="str">
        <f t="shared" ca="1" si="1470"/>
        <v/>
      </c>
      <c r="M3106" s="44" t="str">
        <f t="shared" ca="1" si="1471"/>
        <v/>
      </c>
      <c r="N3106" s="44" t="str">
        <f t="shared" ca="1" si="1472"/>
        <v/>
      </c>
      <c r="O3106" s="108" t="str">
        <f t="shared" si="1456"/>
        <v/>
      </c>
      <c r="P3106" s="102" t="str">
        <f t="shared" si="1457"/>
        <v/>
      </c>
      <c r="Q3106" s="102" t="str">
        <f t="shared" si="1458"/>
        <v/>
      </c>
      <c r="R3106" s="120" t="str">
        <f t="shared" si="1459"/>
        <v/>
      </c>
      <c r="S3106" s="54" t="str">
        <f t="shared" si="1460"/>
        <v/>
      </c>
      <c r="T3106" s="5" t="str">
        <f t="shared" si="1461"/>
        <v/>
      </c>
      <c r="U3106" s="152" t="str">
        <f t="shared" si="1444"/>
        <v/>
      </c>
      <c r="V3106" s="152" t="str">
        <f t="shared" si="1445"/>
        <v/>
      </c>
      <c r="W3106" s="153" t="str">
        <f t="shared" si="1446"/>
        <v/>
      </c>
      <c r="X3106" s="153" t="str">
        <f t="shared" si="1447"/>
        <v/>
      </c>
      <c r="Y3106" s="153" t="str">
        <f t="shared" si="1448"/>
        <v/>
      </c>
      <c r="Z3106" s="153" t="str">
        <f t="shared" si="1449"/>
        <v/>
      </c>
      <c r="AA3106" s="152" t="str">
        <f t="shared" si="1450"/>
        <v/>
      </c>
      <c r="AB3106" s="152" t="str">
        <f t="shared" si="1451"/>
        <v/>
      </c>
      <c r="AC3106" s="154" t="str">
        <f t="shared" si="1462"/>
        <v/>
      </c>
      <c r="AD3106" s="154" t="str">
        <f t="shared" si="1463"/>
        <v/>
      </c>
      <c r="AE3106" s="3" t="str">
        <f t="shared" si="1464"/>
        <v/>
      </c>
      <c r="AF3106" s="3" t="str">
        <f t="shared" si="1465"/>
        <v/>
      </c>
      <c r="AG3106" s="3" t="str">
        <f t="shared" si="1466"/>
        <v/>
      </c>
      <c r="AH3106" s="4" t="str">
        <f t="shared" si="1467"/>
        <v/>
      </c>
      <c r="AI3106" s="75" t="str">
        <f t="shared" si="1468"/>
        <v/>
      </c>
      <c r="AJ3106" s="75" t="str">
        <f t="shared" si="1469"/>
        <v/>
      </c>
    </row>
    <row r="3107" spans="1:36" ht="14.25">
      <c r="A3107" s="41" t="str">
        <f t="shared" si="1452"/>
        <v/>
      </c>
      <c r="B3107" s="150" t="str">
        <f>IF(ISNUMBER(A3107),INDEX('MetaTrader Import'!$H$13:$J$5893,TRUNC(((A3107-$A$39+1)-1)/3)+1,MOD((A3107-$A$39+1)-1,3)+1),"")</f>
        <v/>
      </c>
      <c r="C3107" s="43" t="str">
        <f t="shared" si="1453"/>
        <v/>
      </c>
      <c r="D3107" s="43" t="str">
        <f t="shared" ca="1" si="1443"/>
        <v/>
      </c>
      <c r="E3107" s="43" t="str">
        <f t="shared" si="1454"/>
        <v/>
      </c>
      <c r="F3107" s="43" t="str">
        <f t="shared" si="1455"/>
        <v/>
      </c>
      <c r="G3107" s="43" t="str">
        <f>IF(A3107&lt;&gt;"",IF(A3107&lt;Data!$G$11*0.25,$C$13/$G$32,IF(A3107&gt;Data!$G$11*0.25,$C$13,$C$13*10)),"")</f>
        <v/>
      </c>
      <c r="H3107" s="43" t="str">
        <f>IF(A3107&lt;&gt;"",IF(Data!$G$9="constant",$C$13,IF(Data!$G$9="squeeze",G3107,F3107)),"")</f>
        <v/>
      </c>
      <c r="I3107" s="38" t="str">
        <f ca="1">IF(ISNUMBER(A3107),NORMINV(RAND(),0,IF(AND(Data!$G$9="squeeze",A3107&lt;Data!$G$11*0.25),$H$32,1)*$C$30*$C$13)*($C$14*$C$12),"")</f>
        <v/>
      </c>
      <c r="J3107" s="42" t="str">
        <f ca="1">IFERROR(IF(Data!$C$6="Real",B3107,I3107+J3106+($C$14*$C$12)*(NORMINV(RAND(),$C$15,CHOOSE($G$13,$C$13,F3107,G3107)))),"")</f>
        <v/>
      </c>
      <c r="K3107" s="88" t="str">
        <f>IF(ISNUMBER(A3107), IF($G$16="fixed",$G$17,MIN(H3107*Data!$C$7*$C$16*0.5,$C$17*Data!$C$7))*$C$12,"")</f>
        <v/>
      </c>
      <c r="L3107" s="42" t="str">
        <f t="shared" ca="1" si="1470"/>
        <v/>
      </c>
      <c r="M3107" s="44" t="str">
        <f t="shared" ca="1" si="1471"/>
        <v/>
      </c>
      <c r="N3107" s="44" t="str">
        <f t="shared" ca="1" si="1472"/>
        <v/>
      </c>
      <c r="O3107" s="108" t="str">
        <f t="shared" si="1456"/>
        <v/>
      </c>
      <c r="P3107" s="102" t="str">
        <f t="shared" si="1457"/>
        <v/>
      </c>
      <c r="Q3107" s="102" t="str">
        <f t="shared" si="1458"/>
        <v/>
      </c>
      <c r="R3107" s="120" t="str">
        <f t="shared" si="1459"/>
        <v/>
      </c>
      <c r="S3107" s="54" t="str">
        <f t="shared" si="1460"/>
        <v/>
      </c>
      <c r="T3107" s="5" t="str">
        <f t="shared" si="1461"/>
        <v/>
      </c>
      <c r="U3107" s="152" t="str">
        <f t="shared" si="1444"/>
        <v/>
      </c>
      <c r="V3107" s="152" t="str">
        <f t="shared" si="1445"/>
        <v/>
      </c>
      <c r="W3107" s="153" t="str">
        <f t="shared" si="1446"/>
        <v/>
      </c>
      <c r="X3107" s="153" t="str">
        <f t="shared" si="1447"/>
        <v/>
      </c>
      <c r="Y3107" s="153" t="str">
        <f t="shared" si="1448"/>
        <v/>
      </c>
      <c r="Z3107" s="153" t="str">
        <f t="shared" si="1449"/>
        <v/>
      </c>
      <c r="AA3107" s="152" t="str">
        <f t="shared" si="1450"/>
        <v/>
      </c>
      <c r="AB3107" s="152" t="str">
        <f t="shared" si="1451"/>
        <v/>
      </c>
      <c r="AC3107" s="154" t="str">
        <f t="shared" si="1462"/>
        <v/>
      </c>
      <c r="AD3107" s="154" t="str">
        <f t="shared" si="1463"/>
        <v/>
      </c>
      <c r="AE3107" s="3" t="str">
        <f t="shared" si="1464"/>
        <v/>
      </c>
      <c r="AF3107" s="3" t="str">
        <f t="shared" si="1465"/>
        <v/>
      </c>
      <c r="AG3107" s="3" t="str">
        <f t="shared" si="1466"/>
        <v/>
      </c>
      <c r="AH3107" s="4" t="str">
        <f t="shared" si="1467"/>
        <v/>
      </c>
      <c r="AI3107" s="75" t="str">
        <f t="shared" si="1468"/>
        <v/>
      </c>
      <c r="AJ3107" s="75" t="str">
        <f t="shared" si="1469"/>
        <v/>
      </c>
    </row>
    <row r="3108" spans="1:36" ht="14.25">
      <c r="A3108" s="41" t="str">
        <f t="shared" si="1452"/>
        <v/>
      </c>
      <c r="B3108" s="150" t="str">
        <f>IF(ISNUMBER(A3108),INDEX('MetaTrader Import'!$H$13:$J$5893,TRUNC(((A3108-$A$39+1)-1)/3)+1,MOD((A3108-$A$39+1)-1,3)+1),"")</f>
        <v/>
      </c>
      <c r="C3108" s="43" t="str">
        <f t="shared" si="1453"/>
        <v/>
      </c>
      <c r="D3108" s="43" t="str">
        <f t="shared" ca="1" si="1443"/>
        <v/>
      </c>
      <c r="E3108" s="43" t="str">
        <f t="shared" si="1454"/>
        <v/>
      </c>
      <c r="F3108" s="43" t="str">
        <f t="shared" si="1455"/>
        <v/>
      </c>
      <c r="G3108" s="43" t="str">
        <f>IF(A3108&lt;&gt;"",IF(A3108&lt;Data!$G$11*0.25,$C$13/$G$32,IF(A3108&gt;Data!$G$11*0.25,$C$13,$C$13*10)),"")</f>
        <v/>
      </c>
      <c r="H3108" s="43" t="str">
        <f>IF(A3108&lt;&gt;"",IF(Data!$G$9="constant",$C$13,IF(Data!$G$9="squeeze",G3108,F3108)),"")</f>
        <v/>
      </c>
      <c r="I3108" s="38" t="str">
        <f ca="1">IF(ISNUMBER(A3108),NORMINV(RAND(),0,IF(AND(Data!$G$9="squeeze",A3108&lt;Data!$G$11*0.25),$H$32,1)*$C$30*$C$13)*($C$14*$C$12),"")</f>
        <v/>
      </c>
      <c r="J3108" s="42" t="str">
        <f ca="1">IFERROR(IF(Data!$C$6="Real",B3108,I3108+J3107+($C$14*$C$12)*(NORMINV(RAND(),$C$15,CHOOSE($G$13,$C$13,F3108,G3108)))),"")</f>
        <v/>
      </c>
      <c r="K3108" s="88" t="str">
        <f>IF(ISNUMBER(A3108), IF($G$16="fixed",$G$17,MIN(H3108*Data!$C$7*$C$16*0.5,$C$17*Data!$C$7))*$C$12,"")</f>
        <v/>
      </c>
      <c r="L3108" s="42" t="str">
        <f t="shared" ca="1" si="1470"/>
        <v/>
      </c>
      <c r="M3108" s="44" t="str">
        <f t="shared" ca="1" si="1471"/>
        <v/>
      </c>
      <c r="N3108" s="44" t="str">
        <f t="shared" ca="1" si="1472"/>
        <v/>
      </c>
      <c r="O3108" s="108" t="str">
        <f t="shared" si="1456"/>
        <v/>
      </c>
      <c r="P3108" s="102" t="str">
        <f t="shared" si="1457"/>
        <v/>
      </c>
      <c r="Q3108" s="102" t="str">
        <f t="shared" si="1458"/>
        <v/>
      </c>
      <c r="R3108" s="120" t="str">
        <f t="shared" si="1459"/>
        <v/>
      </c>
      <c r="S3108" s="54" t="str">
        <f t="shared" si="1460"/>
        <v/>
      </c>
      <c r="T3108" s="5" t="str">
        <f t="shared" si="1461"/>
        <v/>
      </c>
      <c r="U3108" s="152" t="str">
        <f t="shared" si="1444"/>
        <v/>
      </c>
      <c r="V3108" s="152" t="str">
        <f t="shared" si="1445"/>
        <v/>
      </c>
      <c r="W3108" s="153" t="str">
        <f t="shared" si="1446"/>
        <v/>
      </c>
      <c r="X3108" s="153" t="str">
        <f t="shared" si="1447"/>
        <v/>
      </c>
      <c r="Y3108" s="153" t="str">
        <f t="shared" si="1448"/>
        <v/>
      </c>
      <c r="Z3108" s="153" t="str">
        <f t="shared" si="1449"/>
        <v/>
      </c>
      <c r="AA3108" s="152" t="str">
        <f t="shared" si="1450"/>
        <v/>
      </c>
      <c r="AB3108" s="152" t="str">
        <f t="shared" si="1451"/>
        <v/>
      </c>
      <c r="AC3108" s="154" t="str">
        <f t="shared" si="1462"/>
        <v/>
      </c>
      <c r="AD3108" s="154" t="str">
        <f t="shared" si="1463"/>
        <v/>
      </c>
      <c r="AE3108" s="3" t="str">
        <f t="shared" si="1464"/>
        <v/>
      </c>
      <c r="AF3108" s="3" t="str">
        <f t="shared" si="1465"/>
        <v/>
      </c>
      <c r="AG3108" s="3" t="str">
        <f t="shared" si="1466"/>
        <v/>
      </c>
      <c r="AH3108" s="4" t="str">
        <f t="shared" si="1467"/>
        <v/>
      </c>
      <c r="AI3108" s="75" t="str">
        <f t="shared" si="1468"/>
        <v/>
      </c>
      <c r="AJ3108" s="75" t="str">
        <f t="shared" si="1469"/>
        <v/>
      </c>
    </row>
    <row r="3109" spans="1:36" ht="14.25">
      <c r="A3109" s="41" t="str">
        <f t="shared" si="1452"/>
        <v/>
      </c>
      <c r="B3109" s="150" t="str">
        <f>IF(ISNUMBER(A3109),INDEX('MetaTrader Import'!$H$13:$J$5893,TRUNC(((A3109-$A$39+1)-1)/3)+1,MOD((A3109-$A$39+1)-1,3)+1),"")</f>
        <v/>
      </c>
      <c r="C3109" s="43" t="str">
        <f t="shared" si="1453"/>
        <v/>
      </c>
      <c r="D3109" s="43" t="str">
        <f t="shared" ca="1" si="1443"/>
        <v/>
      </c>
      <c r="E3109" s="43" t="str">
        <f t="shared" si="1454"/>
        <v/>
      </c>
      <c r="F3109" s="43" t="str">
        <f t="shared" si="1455"/>
        <v/>
      </c>
      <c r="G3109" s="43" t="str">
        <f>IF(A3109&lt;&gt;"",IF(A3109&lt;Data!$G$11*0.25,$C$13/$G$32,IF(A3109&gt;Data!$G$11*0.25,$C$13,$C$13*10)),"")</f>
        <v/>
      </c>
      <c r="H3109" s="43" t="str">
        <f>IF(A3109&lt;&gt;"",IF(Data!$G$9="constant",$C$13,IF(Data!$G$9="squeeze",G3109,F3109)),"")</f>
        <v/>
      </c>
      <c r="I3109" s="38" t="str">
        <f ca="1">IF(ISNUMBER(A3109),NORMINV(RAND(),0,IF(AND(Data!$G$9="squeeze",A3109&lt;Data!$G$11*0.25),$H$32,1)*$C$30*$C$13)*($C$14*$C$12),"")</f>
        <v/>
      </c>
      <c r="J3109" s="42" t="str">
        <f ca="1">IFERROR(IF(Data!$C$6="Real",B3109,I3109+J3108+($C$14*$C$12)*(NORMINV(RAND(),$C$15,CHOOSE($G$13,$C$13,F3109,G3109)))),"")</f>
        <v/>
      </c>
      <c r="K3109" s="88" t="str">
        <f>IF(ISNUMBER(A3109), IF($G$16="fixed",$G$17,MIN(H3109*Data!$C$7*$C$16*0.5,$C$17*Data!$C$7))*$C$12,"")</f>
        <v/>
      </c>
      <c r="L3109" s="42" t="str">
        <f t="shared" ca="1" si="1470"/>
        <v/>
      </c>
      <c r="M3109" s="44" t="str">
        <f t="shared" ca="1" si="1471"/>
        <v/>
      </c>
      <c r="N3109" s="44" t="str">
        <f t="shared" ca="1" si="1472"/>
        <v/>
      </c>
      <c r="O3109" s="108" t="str">
        <f t="shared" si="1456"/>
        <v/>
      </c>
      <c r="P3109" s="102" t="str">
        <f t="shared" si="1457"/>
        <v/>
      </c>
      <c r="Q3109" s="102" t="str">
        <f t="shared" si="1458"/>
        <v/>
      </c>
      <c r="R3109" s="120" t="str">
        <f t="shared" si="1459"/>
        <v/>
      </c>
      <c r="S3109" s="54" t="str">
        <f t="shared" si="1460"/>
        <v/>
      </c>
      <c r="T3109" s="5" t="str">
        <f t="shared" si="1461"/>
        <v/>
      </c>
      <c r="U3109" s="152" t="str">
        <f t="shared" si="1444"/>
        <v/>
      </c>
      <c r="V3109" s="152" t="str">
        <f t="shared" si="1445"/>
        <v/>
      </c>
      <c r="W3109" s="153" t="str">
        <f t="shared" si="1446"/>
        <v/>
      </c>
      <c r="X3109" s="153" t="str">
        <f t="shared" si="1447"/>
        <v/>
      </c>
      <c r="Y3109" s="153" t="str">
        <f t="shared" si="1448"/>
        <v/>
      </c>
      <c r="Z3109" s="153" t="str">
        <f t="shared" si="1449"/>
        <v/>
      </c>
      <c r="AA3109" s="152" t="str">
        <f t="shared" si="1450"/>
        <v/>
      </c>
      <c r="AB3109" s="152" t="str">
        <f t="shared" si="1451"/>
        <v/>
      </c>
      <c r="AC3109" s="154" t="str">
        <f t="shared" si="1462"/>
        <v/>
      </c>
      <c r="AD3109" s="154" t="str">
        <f t="shared" si="1463"/>
        <v/>
      </c>
      <c r="AE3109" s="3" t="str">
        <f t="shared" si="1464"/>
        <v/>
      </c>
      <c r="AF3109" s="3" t="str">
        <f t="shared" si="1465"/>
        <v/>
      </c>
      <c r="AG3109" s="3" t="str">
        <f t="shared" si="1466"/>
        <v/>
      </c>
      <c r="AH3109" s="4" t="str">
        <f t="shared" si="1467"/>
        <v/>
      </c>
      <c r="AI3109" s="75" t="str">
        <f t="shared" si="1468"/>
        <v/>
      </c>
      <c r="AJ3109" s="75" t="str">
        <f t="shared" si="1469"/>
        <v/>
      </c>
    </row>
    <row r="3110" spans="1:36" ht="14.25">
      <c r="A3110" s="41" t="str">
        <f t="shared" si="1452"/>
        <v/>
      </c>
      <c r="B3110" s="150" t="str">
        <f>IF(ISNUMBER(A3110),INDEX('MetaTrader Import'!$H$13:$J$5893,TRUNC(((A3110-$A$39+1)-1)/3)+1,MOD((A3110-$A$39+1)-1,3)+1),"")</f>
        <v/>
      </c>
      <c r="C3110" s="43" t="str">
        <f t="shared" si="1453"/>
        <v/>
      </c>
      <c r="D3110" s="43" t="str">
        <f t="shared" ca="1" si="1443"/>
        <v/>
      </c>
      <c r="E3110" s="43" t="str">
        <f t="shared" si="1454"/>
        <v/>
      </c>
      <c r="F3110" s="43" t="str">
        <f t="shared" si="1455"/>
        <v/>
      </c>
      <c r="G3110" s="43" t="str">
        <f>IF(A3110&lt;&gt;"",IF(A3110&lt;Data!$G$11*0.25,$C$13/$G$32,IF(A3110&gt;Data!$G$11*0.25,$C$13,$C$13*10)),"")</f>
        <v/>
      </c>
      <c r="H3110" s="43" t="str">
        <f>IF(A3110&lt;&gt;"",IF(Data!$G$9="constant",$C$13,IF(Data!$G$9="squeeze",G3110,F3110)),"")</f>
        <v/>
      </c>
      <c r="I3110" s="38" t="str">
        <f ca="1">IF(ISNUMBER(A3110),NORMINV(RAND(),0,IF(AND(Data!$G$9="squeeze",A3110&lt;Data!$G$11*0.25),$H$32,1)*$C$30*$C$13)*($C$14*$C$12),"")</f>
        <v/>
      </c>
      <c r="J3110" s="42" t="str">
        <f ca="1">IFERROR(IF(Data!$C$6="Real",B3110,I3110+J3109+($C$14*$C$12)*(NORMINV(RAND(),$C$15,CHOOSE($G$13,$C$13,F3110,G3110)))),"")</f>
        <v/>
      </c>
      <c r="K3110" s="88" t="str">
        <f>IF(ISNUMBER(A3110), IF($G$16="fixed",$G$17,MIN(H3110*Data!$C$7*$C$16*0.5,$C$17*Data!$C$7))*$C$12,"")</f>
        <v/>
      </c>
      <c r="L3110" s="42" t="str">
        <f t="shared" ca="1" si="1470"/>
        <v/>
      </c>
      <c r="M3110" s="44" t="str">
        <f t="shared" ca="1" si="1471"/>
        <v/>
      </c>
      <c r="N3110" s="44" t="str">
        <f t="shared" ca="1" si="1472"/>
        <v/>
      </c>
      <c r="O3110" s="108" t="str">
        <f t="shared" si="1456"/>
        <v/>
      </c>
      <c r="P3110" s="102" t="str">
        <f t="shared" si="1457"/>
        <v/>
      </c>
      <c r="Q3110" s="102" t="str">
        <f t="shared" si="1458"/>
        <v/>
      </c>
      <c r="R3110" s="120" t="str">
        <f t="shared" si="1459"/>
        <v/>
      </c>
      <c r="S3110" s="54" t="str">
        <f t="shared" si="1460"/>
        <v/>
      </c>
      <c r="T3110" s="5" t="str">
        <f t="shared" si="1461"/>
        <v/>
      </c>
      <c r="U3110" s="152" t="str">
        <f t="shared" si="1444"/>
        <v/>
      </c>
      <c r="V3110" s="152" t="str">
        <f t="shared" si="1445"/>
        <v/>
      </c>
      <c r="W3110" s="153" t="str">
        <f t="shared" si="1446"/>
        <v/>
      </c>
      <c r="X3110" s="153" t="str">
        <f t="shared" si="1447"/>
        <v/>
      </c>
      <c r="Y3110" s="153" t="str">
        <f t="shared" si="1448"/>
        <v/>
      </c>
      <c r="Z3110" s="153" t="str">
        <f t="shared" si="1449"/>
        <v/>
      </c>
      <c r="AA3110" s="152" t="str">
        <f t="shared" si="1450"/>
        <v/>
      </c>
      <c r="AB3110" s="152" t="str">
        <f t="shared" si="1451"/>
        <v/>
      </c>
      <c r="AC3110" s="154" t="str">
        <f t="shared" si="1462"/>
        <v/>
      </c>
      <c r="AD3110" s="154" t="str">
        <f t="shared" si="1463"/>
        <v/>
      </c>
      <c r="AE3110" s="3" t="str">
        <f t="shared" si="1464"/>
        <v/>
      </c>
      <c r="AF3110" s="3" t="str">
        <f t="shared" si="1465"/>
        <v/>
      </c>
      <c r="AG3110" s="3" t="str">
        <f t="shared" si="1466"/>
        <v/>
      </c>
      <c r="AH3110" s="4" t="str">
        <f t="shared" si="1467"/>
        <v/>
      </c>
      <c r="AI3110" s="75" t="str">
        <f t="shared" si="1468"/>
        <v/>
      </c>
      <c r="AJ3110" s="75" t="str">
        <f t="shared" si="1469"/>
        <v/>
      </c>
    </row>
    <row r="3111" spans="1:36" ht="14.25">
      <c r="A3111" s="41" t="str">
        <f t="shared" si="1452"/>
        <v/>
      </c>
      <c r="B3111" s="150" t="str">
        <f>IF(ISNUMBER(A3111),INDEX('MetaTrader Import'!$H$13:$J$5893,TRUNC(((A3111-$A$39+1)-1)/3)+1,MOD((A3111-$A$39+1)-1,3)+1),"")</f>
        <v/>
      </c>
      <c r="C3111" s="43" t="str">
        <f t="shared" si="1453"/>
        <v/>
      </c>
      <c r="D3111" s="43" t="str">
        <f t="shared" ca="1" si="1443"/>
        <v/>
      </c>
      <c r="E3111" s="43" t="str">
        <f t="shared" si="1454"/>
        <v/>
      </c>
      <c r="F3111" s="43" t="str">
        <f t="shared" si="1455"/>
        <v/>
      </c>
      <c r="G3111" s="43" t="str">
        <f>IF(A3111&lt;&gt;"",IF(A3111&lt;Data!$G$11*0.25,$C$13/$G$32,IF(A3111&gt;Data!$G$11*0.25,$C$13,$C$13*10)),"")</f>
        <v/>
      </c>
      <c r="H3111" s="43" t="str">
        <f>IF(A3111&lt;&gt;"",IF(Data!$G$9="constant",$C$13,IF(Data!$G$9="squeeze",G3111,F3111)),"")</f>
        <v/>
      </c>
      <c r="I3111" s="38" t="str">
        <f ca="1">IF(ISNUMBER(A3111),NORMINV(RAND(),0,IF(AND(Data!$G$9="squeeze",A3111&lt;Data!$G$11*0.25),$H$32,1)*$C$30*$C$13)*($C$14*$C$12),"")</f>
        <v/>
      </c>
      <c r="J3111" s="42" t="str">
        <f ca="1">IFERROR(IF(Data!$C$6="Real",B3111,I3111+J3110+($C$14*$C$12)*(NORMINV(RAND(),$C$15,CHOOSE($G$13,$C$13,F3111,G3111)))),"")</f>
        <v/>
      </c>
      <c r="K3111" s="88" t="str">
        <f>IF(ISNUMBER(A3111), IF($G$16="fixed",$G$17,MIN(H3111*Data!$C$7*$C$16*0.5,$C$17*Data!$C$7))*$C$12,"")</f>
        <v/>
      </c>
      <c r="L3111" s="42" t="str">
        <f t="shared" ca="1" si="1470"/>
        <v/>
      </c>
      <c r="M3111" s="44" t="str">
        <f t="shared" ca="1" si="1471"/>
        <v/>
      </c>
      <c r="N3111" s="44" t="str">
        <f t="shared" ca="1" si="1472"/>
        <v/>
      </c>
      <c r="O3111" s="108" t="str">
        <f t="shared" si="1456"/>
        <v/>
      </c>
      <c r="P3111" s="102" t="str">
        <f t="shared" si="1457"/>
        <v/>
      </c>
      <c r="Q3111" s="102" t="str">
        <f t="shared" si="1458"/>
        <v/>
      </c>
      <c r="R3111" s="120" t="str">
        <f t="shared" si="1459"/>
        <v/>
      </c>
      <c r="S3111" s="54" t="str">
        <f t="shared" si="1460"/>
        <v/>
      </c>
      <c r="T3111" s="5" t="str">
        <f t="shared" si="1461"/>
        <v/>
      </c>
      <c r="U3111" s="152" t="str">
        <f t="shared" si="1444"/>
        <v/>
      </c>
      <c r="V3111" s="152" t="str">
        <f t="shared" si="1445"/>
        <v/>
      </c>
      <c r="W3111" s="153" t="str">
        <f t="shared" si="1446"/>
        <v/>
      </c>
      <c r="X3111" s="153" t="str">
        <f t="shared" si="1447"/>
        <v/>
      </c>
      <c r="Y3111" s="153" t="str">
        <f t="shared" si="1448"/>
        <v/>
      </c>
      <c r="Z3111" s="153" t="str">
        <f t="shared" si="1449"/>
        <v/>
      </c>
      <c r="AA3111" s="152" t="str">
        <f t="shared" si="1450"/>
        <v/>
      </c>
      <c r="AB3111" s="152" t="str">
        <f t="shared" si="1451"/>
        <v/>
      </c>
      <c r="AC3111" s="154" t="str">
        <f t="shared" si="1462"/>
        <v/>
      </c>
      <c r="AD3111" s="154" t="str">
        <f t="shared" si="1463"/>
        <v/>
      </c>
      <c r="AE3111" s="3" t="str">
        <f t="shared" si="1464"/>
        <v/>
      </c>
      <c r="AF3111" s="3" t="str">
        <f t="shared" si="1465"/>
        <v/>
      </c>
      <c r="AG3111" s="3" t="str">
        <f t="shared" si="1466"/>
        <v/>
      </c>
      <c r="AH3111" s="4" t="str">
        <f t="shared" si="1467"/>
        <v/>
      </c>
      <c r="AI3111" s="75" t="str">
        <f t="shared" si="1468"/>
        <v/>
      </c>
      <c r="AJ3111" s="75" t="str">
        <f t="shared" si="1469"/>
        <v/>
      </c>
    </row>
    <row r="3112" spans="1:36" ht="14.25">
      <c r="A3112" s="41" t="str">
        <f t="shared" si="1452"/>
        <v/>
      </c>
      <c r="B3112" s="150" t="str">
        <f>IF(ISNUMBER(A3112),INDEX('MetaTrader Import'!$H$13:$J$5893,TRUNC(((A3112-$A$39+1)-1)/3)+1,MOD((A3112-$A$39+1)-1,3)+1),"")</f>
        <v/>
      </c>
      <c r="C3112" s="43" t="str">
        <f t="shared" si="1453"/>
        <v/>
      </c>
      <c r="D3112" s="43" t="str">
        <f t="shared" ca="1" si="1443"/>
        <v/>
      </c>
      <c r="E3112" s="43" t="str">
        <f t="shared" si="1454"/>
        <v/>
      </c>
      <c r="F3112" s="43" t="str">
        <f t="shared" si="1455"/>
        <v/>
      </c>
      <c r="G3112" s="43" t="str">
        <f>IF(A3112&lt;&gt;"",IF(A3112&lt;Data!$G$11*0.25,$C$13/$G$32,IF(A3112&gt;Data!$G$11*0.25,$C$13,$C$13*10)),"")</f>
        <v/>
      </c>
      <c r="H3112" s="43" t="str">
        <f>IF(A3112&lt;&gt;"",IF(Data!$G$9="constant",$C$13,IF(Data!$G$9="squeeze",G3112,F3112)),"")</f>
        <v/>
      </c>
      <c r="I3112" s="38" t="str">
        <f ca="1">IF(ISNUMBER(A3112),NORMINV(RAND(),0,IF(AND(Data!$G$9="squeeze",A3112&lt;Data!$G$11*0.25),$H$32,1)*$C$30*$C$13)*($C$14*$C$12),"")</f>
        <v/>
      </c>
      <c r="J3112" s="42" t="str">
        <f ca="1">IFERROR(IF(Data!$C$6="Real",B3112,I3112+J3111+($C$14*$C$12)*(NORMINV(RAND(),$C$15,CHOOSE($G$13,$C$13,F3112,G3112)))),"")</f>
        <v/>
      </c>
      <c r="K3112" s="88" t="str">
        <f>IF(ISNUMBER(A3112), IF($G$16="fixed",$G$17,MIN(H3112*Data!$C$7*$C$16*0.5,$C$17*Data!$C$7))*$C$12,"")</f>
        <v/>
      </c>
      <c r="L3112" s="42" t="str">
        <f t="shared" ca="1" si="1470"/>
        <v/>
      </c>
      <c r="M3112" s="44" t="str">
        <f t="shared" ca="1" si="1471"/>
        <v/>
      </c>
      <c r="N3112" s="44" t="str">
        <f t="shared" ca="1" si="1472"/>
        <v/>
      </c>
      <c r="O3112" s="108" t="str">
        <f t="shared" si="1456"/>
        <v/>
      </c>
      <c r="P3112" s="102" t="str">
        <f t="shared" si="1457"/>
        <v/>
      </c>
      <c r="Q3112" s="102" t="str">
        <f t="shared" si="1458"/>
        <v/>
      </c>
      <c r="R3112" s="120" t="str">
        <f t="shared" si="1459"/>
        <v/>
      </c>
      <c r="S3112" s="54" t="str">
        <f t="shared" si="1460"/>
        <v/>
      </c>
      <c r="T3112" s="5" t="str">
        <f t="shared" si="1461"/>
        <v/>
      </c>
      <c r="U3112" s="152" t="str">
        <f t="shared" si="1444"/>
        <v/>
      </c>
      <c r="V3112" s="152" t="str">
        <f t="shared" si="1445"/>
        <v/>
      </c>
      <c r="W3112" s="153" t="str">
        <f t="shared" si="1446"/>
        <v/>
      </c>
      <c r="X3112" s="153" t="str">
        <f t="shared" si="1447"/>
        <v/>
      </c>
      <c r="Y3112" s="153" t="str">
        <f t="shared" si="1448"/>
        <v/>
      </c>
      <c r="Z3112" s="153" t="str">
        <f t="shared" si="1449"/>
        <v/>
      </c>
      <c r="AA3112" s="152" t="str">
        <f t="shared" si="1450"/>
        <v/>
      </c>
      <c r="AB3112" s="152" t="str">
        <f t="shared" si="1451"/>
        <v/>
      </c>
      <c r="AC3112" s="154" t="str">
        <f t="shared" si="1462"/>
        <v/>
      </c>
      <c r="AD3112" s="154" t="str">
        <f t="shared" si="1463"/>
        <v/>
      </c>
      <c r="AE3112" s="3" t="str">
        <f t="shared" si="1464"/>
        <v/>
      </c>
      <c r="AF3112" s="3" t="str">
        <f t="shared" si="1465"/>
        <v/>
      </c>
      <c r="AG3112" s="3" t="str">
        <f t="shared" si="1466"/>
        <v/>
      </c>
      <c r="AH3112" s="4" t="str">
        <f t="shared" si="1467"/>
        <v/>
      </c>
      <c r="AI3112" s="75" t="str">
        <f t="shared" si="1468"/>
        <v/>
      </c>
      <c r="AJ3112" s="75" t="str">
        <f t="shared" si="1469"/>
        <v/>
      </c>
    </row>
    <row r="3113" spans="1:36" ht="14.25">
      <c r="A3113" s="41" t="str">
        <f t="shared" si="1452"/>
        <v/>
      </c>
      <c r="B3113" s="150" t="str">
        <f>IF(ISNUMBER(A3113),INDEX('MetaTrader Import'!$H$13:$J$5893,TRUNC(((A3113-$A$39+1)-1)/3)+1,MOD((A3113-$A$39+1)-1,3)+1),"")</f>
        <v/>
      </c>
      <c r="C3113" s="43" t="str">
        <f t="shared" si="1453"/>
        <v/>
      </c>
      <c r="D3113" s="43" t="str">
        <f t="shared" ca="1" si="1443"/>
        <v/>
      </c>
      <c r="E3113" s="43" t="str">
        <f t="shared" si="1454"/>
        <v/>
      </c>
      <c r="F3113" s="43" t="str">
        <f t="shared" si="1455"/>
        <v/>
      </c>
      <c r="G3113" s="43" t="str">
        <f>IF(A3113&lt;&gt;"",IF(A3113&lt;Data!$G$11*0.25,$C$13/$G$32,IF(A3113&gt;Data!$G$11*0.25,$C$13,$C$13*10)),"")</f>
        <v/>
      </c>
      <c r="H3113" s="43" t="str">
        <f>IF(A3113&lt;&gt;"",IF(Data!$G$9="constant",$C$13,IF(Data!$G$9="squeeze",G3113,F3113)),"")</f>
        <v/>
      </c>
      <c r="I3113" s="38" t="str">
        <f ca="1">IF(ISNUMBER(A3113),NORMINV(RAND(),0,IF(AND(Data!$G$9="squeeze",A3113&lt;Data!$G$11*0.25),$H$32,1)*$C$30*$C$13)*($C$14*$C$12),"")</f>
        <v/>
      </c>
      <c r="J3113" s="42" t="str">
        <f ca="1">IFERROR(IF(Data!$C$6="Real",B3113,I3113+J3112+($C$14*$C$12)*(NORMINV(RAND(),$C$15,CHOOSE($G$13,$C$13,F3113,G3113)))),"")</f>
        <v/>
      </c>
      <c r="K3113" s="88" t="str">
        <f>IF(ISNUMBER(A3113), IF($G$16="fixed",$G$17,MIN(H3113*Data!$C$7*$C$16*0.5,$C$17*Data!$C$7))*$C$12,"")</f>
        <v/>
      </c>
      <c r="L3113" s="42" t="str">
        <f t="shared" ca="1" si="1470"/>
        <v/>
      </c>
      <c r="M3113" s="44" t="str">
        <f t="shared" ca="1" si="1471"/>
        <v/>
      </c>
      <c r="N3113" s="44" t="str">
        <f t="shared" ca="1" si="1472"/>
        <v/>
      </c>
      <c r="O3113" s="108" t="str">
        <f t="shared" si="1456"/>
        <v/>
      </c>
      <c r="P3113" s="102" t="str">
        <f t="shared" si="1457"/>
        <v/>
      </c>
      <c r="Q3113" s="102" t="str">
        <f t="shared" si="1458"/>
        <v/>
      </c>
      <c r="R3113" s="120" t="str">
        <f t="shared" si="1459"/>
        <v/>
      </c>
      <c r="S3113" s="54" t="str">
        <f t="shared" si="1460"/>
        <v/>
      </c>
      <c r="T3113" s="5" t="str">
        <f t="shared" si="1461"/>
        <v/>
      </c>
      <c r="U3113" s="152" t="str">
        <f t="shared" si="1444"/>
        <v/>
      </c>
      <c r="V3113" s="152" t="str">
        <f t="shared" si="1445"/>
        <v/>
      </c>
      <c r="W3113" s="153" t="str">
        <f t="shared" si="1446"/>
        <v/>
      </c>
      <c r="X3113" s="153" t="str">
        <f t="shared" si="1447"/>
        <v/>
      </c>
      <c r="Y3113" s="153" t="str">
        <f t="shared" si="1448"/>
        <v/>
      </c>
      <c r="Z3113" s="153" t="str">
        <f t="shared" si="1449"/>
        <v/>
      </c>
      <c r="AA3113" s="152" t="str">
        <f t="shared" si="1450"/>
        <v/>
      </c>
      <c r="AB3113" s="152" t="str">
        <f t="shared" si="1451"/>
        <v/>
      </c>
      <c r="AC3113" s="154" t="str">
        <f t="shared" si="1462"/>
        <v/>
      </c>
      <c r="AD3113" s="154" t="str">
        <f t="shared" si="1463"/>
        <v/>
      </c>
      <c r="AE3113" s="3" t="str">
        <f t="shared" si="1464"/>
        <v/>
      </c>
      <c r="AF3113" s="3" t="str">
        <f t="shared" si="1465"/>
        <v/>
      </c>
      <c r="AG3113" s="3" t="str">
        <f t="shared" si="1466"/>
        <v/>
      </c>
      <c r="AH3113" s="4" t="str">
        <f t="shared" si="1467"/>
        <v/>
      </c>
      <c r="AI3113" s="75" t="str">
        <f t="shared" si="1468"/>
        <v/>
      </c>
      <c r="AJ3113" s="75" t="str">
        <f t="shared" si="1469"/>
        <v/>
      </c>
    </row>
    <row r="3114" spans="1:36" ht="14.25">
      <c r="A3114" s="41" t="str">
        <f t="shared" si="1452"/>
        <v/>
      </c>
      <c r="B3114" s="150" t="str">
        <f>IF(ISNUMBER(A3114),INDEX('MetaTrader Import'!$H$13:$J$5893,TRUNC(((A3114-$A$39+1)-1)/3)+1,MOD((A3114-$A$39+1)-1,3)+1),"")</f>
        <v/>
      </c>
      <c r="C3114" s="43" t="str">
        <f t="shared" si="1453"/>
        <v/>
      </c>
      <c r="D3114" s="43" t="str">
        <f t="shared" ca="1" si="1443"/>
        <v/>
      </c>
      <c r="E3114" s="43" t="str">
        <f t="shared" si="1454"/>
        <v/>
      </c>
      <c r="F3114" s="43" t="str">
        <f t="shared" si="1455"/>
        <v/>
      </c>
      <c r="G3114" s="43" t="str">
        <f>IF(A3114&lt;&gt;"",IF(A3114&lt;Data!$G$11*0.25,$C$13/$G$32,IF(A3114&gt;Data!$G$11*0.25,$C$13,$C$13*10)),"")</f>
        <v/>
      </c>
      <c r="H3114" s="43" t="str">
        <f>IF(A3114&lt;&gt;"",IF(Data!$G$9="constant",$C$13,IF(Data!$G$9="squeeze",G3114,F3114)),"")</f>
        <v/>
      </c>
      <c r="I3114" s="38" t="str">
        <f ca="1">IF(ISNUMBER(A3114),NORMINV(RAND(),0,IF(AND(Data!$G$9="squeeze",A3114&lt;Data!$G$11*0.25),$H$32,1)*$C$30*$C$13)*($C$14*$C$12),"")</f>
        <v/>
      </c>
      <c r="J3114" s="42" t="str">
        <f ca="1">IFERROR(IF(Data!$C$6="Real",B3114,I3114+J3113+($C$14*$C$12)*(NORMINV(RAND(),$C$15,CHOOSE($G$13,$C$13,F3114,G3114)))),"")</f>
        <v/>
      </c>
      <c r="K3114" s="88" t="str">
        <f>IF(ISNUMBER(A3114), IF($G$16="fixed",$G$17,MIN(H3114*Data!$C$7*$C$16*0.5,$C$17*Data!$C$7))*$C$12,"")</f>
        <v/>
      </c>
      <c r="L3114" s="42" t="str">
        <f t="shared" ca="1" si="1470"/>
        <v/>
      </c>
      <c r="M3114" s="44" t="str">
        <f t="shared" ca="1" si="1471"/>
        <v/>
      </c>
      <c r="N3114" s="44" t="str">
        <f t="shared" ca="1" si="1472"/>
        <v/>
      </c>
      <c r="O3114" s="108" t="str">
        <f t="shared" si="1456"/>
        <v/>
      </c>
      <c r="P3114" s="102" t="str">
        <f t="shared" si="1457"/>
        <v/>
      </c>
      <c r="Q3114" s="102" t="str">
        <f t="shared" si="1458"/>
        <v/>
      </c>
      <c r="R3114" s="120" t="str">
        <f t="shared" si="1459"/>
        <v/>
      </c>
      <c r="S3114" s="54" t="str">
        <f t="shared" si="1460"/>
        <v/>
      </c>
      <c r="T3114" s="5" t="str">
        <f t="shared" si="1461"/>
        <v/>
      </c>
      <c r="U3114" s="152" t="str">
        <f t="shared" si="1444"/>
        <v/>
      </c>
      <c r="V3114" s="152" t="str">
        <f t="shared" si="1445"/>
        <v/>
      </c>
      <c r="W3114" s="153" t="str">
        <f t="shared" si="1446"/>
        <v/>
      </c>
      <c r="X3114" s="153" t="str">
        <f t="shared" si="1447"/>
        <v/>
      </c>
      <c r="Y3114" s="153" t="str">
        <f t="shared" si="1448"/>
        <v/>
      </c>
      <c r="Z3114" s="153" t="str">
        <f t="shared" si="1449"/>
        <v/>
      </c>
      <c r="AA3114" s="152" t="str">
        <f t="shared" si="1450"/>
        <v/>
      </c>
      <c r="AB3114" s="152" t="str">
        <f t="shared" si="1451"/>
        <v/>
      </c>
      <c r="AC3114" s="154" t="str">
        <f t="shared" si="1462"/>
        <v/>
      </c>
      <c r="AD3114" s="154" t="str">
        <f t="shared" si="1463"/>
        <v/>
      </c>
      <c r="AE3114" s="3" t="str">
        <f t="shared" si="1464"/>
        <v/>
      </c>
      <c r="AF3114" s="3" t="str">
        <f t="shared" si="1465"/>
        <v/>
      </c>
      <c r="AG3114" s="3" t="str">
        <f t="shared" si="1466"/>
        <v/>
      </c>
      <c r="AH3114" s="4" t="str">
        <f t="shared" si="1467"/>
        <v/>
      </c>
      <c r="AI3114" s="75" t="str">
        <f t="shared" si="1468"/>
        <v/>
      </c>
      <c r="AJ3114" s="75" t="str">
        <f t="shared" si="1469"/>
        <v/>
      </c>
    </row>
    <row r="3115" spans="1:36" ht="14.25">
      <c r="A3115" s="41" t="str">
        <f t="shared" si="1452"/>
        <v/>
      </c>
      <c r="B3115" s="150" t="str">
        <f>IF(ISNUMBER(A3115),INDEX('MetaTrader Import'!$H$13:$J$5893,TRUNC(((A3115-$A$39+1)-1)/3)+1,MOD((A3115-$A$39+1)-1,3)+1),"")</f>
        <v/>
      </c>
      <c r="C3115" s="43" t="str">
        <f t="shared" si="1453"/>
        <v/>
      </c>
      <c r="D3115" s="43" t="str">
        <f t="shared" ca="1" si="1443"/>
        <v/>
      </c>
      <c r="E3115" s="43" t="str">
        <f t="shared" si="1454"/>
        <v/>
      </c>
      <c r="F3115" s="43" t="str">
        <f t="shared" si="1455"/>
        <v/>
      </c>
      <c r="G3115" s="43" t="str">
        <f>IF(A3115&lt;&gt;"",IF(A3115&lt;Data!$G$11*0.25,$C$13/$G$32,IF(A3115&gt;Data!$G$11*0.25,$C$13,$C$13*10)),"")</f>
        <v/>
      </c>
      <c r="H3115" s="43" t="str">
        <f>IF(A3115&lt;&gt;"",IF(Data!$G$9="constant",$C$13,IF(Data!$G$9="squeeze",G3115,F3115)),"")</f>
        <v/>
      </c>
      <c r="I3115" s="38" t="str">
        <f ca="1">IF(ISNUMBER(A3115),NORMINV(RAND(),0,IF(AND(Data!$G$9="squeeze",A3115&lt;Data!$G$11*0.25),$H$32,1)*$C$30*$C$13)*($C$14*$C$12),"")</f>
        <v/>
      </c>
      <c r="J3115" s="42" t="str">
        <f ca="1">IFERROR(IF(Data!$C$6="Real",B3115,I3115+J3114+($C$14*$C$12)*(NORMINV(RAND(),$C$15,CHOOSE($G$13,$C$13,F3115,G3115)))),"")</f>
        <v/>
      </c>
      <c r="K3115" s="88" t="str">
        <f>IF(ISNUMBER(A3115), IF($G$16="fixed",$G$17,MIN(H3115*Data!$C$7*$C$16*0.5,$C$17*Data!$C$7))*$C$12,"")</f>
        <v/>
      </c>
      <c r="L3115" s="42" t="str">
        <f t="shared" ca="1" si="1470"/>
        <v/>
      </c>
      <c r="M3115" s="44" t="str">
        <f t="shared" ca="1" si="1471"/>
        <v/>
      </c>
      <c r="N3115" s="44" t="str">
        <f t="shared" ca="1" si="1472"/>
        <v/>
      </c>
      <c r="O3115" s="108" t="str">
        <f t="shared" si="1456"/>
        <v/>
      </c>
      <c r="P3115" s="102" t="str">
        <f t="shared" si="1457"/>
        <v/>
      </c>
      <c r="Q3115" s="102" t="str">
        <f t="shared" si="1458"/>
        <v/>
      </c>
      <c r="R3115" s="120" t="str">
        <f t="shared" si="1459"/>
        <v/>
      </c>
      <c r="S3115" s="54" t="str">
        <f t="shared" si="1460"/>
        <v/>
      </c>
      <c r="T3115" s="5" t="str">
        <f t="shared" si="1461"/>
        <v/>
      </c>
      <c r="U3115" s="152" t="str">
        <f t="shared" si="1444"/>
        <v/>
      </c>
      <c r="V3115" s="152" t="str">
        <f t="shared" si="1445"/>
        <v/>
      </c>
      <c r="W3115" s="153" t="str">
        <f t="shared" si="1446"/>
        <v/>
      </c>
      <c r="X3115" s="153" t="str">
        <f t="shared" si="1447"/>
        <v/>
      </c>
      <c r="Y3115" s="153" t="str">
        <f t="shared" si="1448"/>
        <v/>
      </c>
      <c r="Z3115" s="153" t="str">
        <f t="shared" si="1449"/>
        <v/>
      </c>
      <c r="AA3115" s="152" t="str">
        <f t="shared" si="1450"/>
        <v/>
      </c>
      <c r="AB3115" s="152" t="str">
        <f t="shared" si="1451"/>
        <v/>
      </c>
      <c r="AC3115" s="154" t="str">
        <f t="shared" si="1462"/>
        <v/>
      </c>
      <c r="AD3115" s="154" t="str">
        <f t="shared" si="1463"/>
        <v/>
      </c>
      <c r="AE3115" s="3" t="str">
        <f t="shared" si="1464"/>
        <v/>
      </c>
      <c r="AF3115" s="3" t="str">
        <f t="shared" si="1465"/>
        <v/>
      </c>
      <c r="AG3115" s="3" t="str">
        <f t="shared" si="1466"/>
        <v/>
      </c>
      <c r="AH3115" s="4" t="str">
        <f t="shared" si="1467"/>
        <v/>
      </c>
      <c r="AI3115" s="75" t="str">
        <f t="shared" si="1468"/>
        <v/>
      </c>
      <c r="AJ3115" s="75" t="str">
        <f t="shared" si="1469"/>
        <v/>
      </c>
    </row>
    <row r="3116" spans="1:36" ht="14.25">
      <c r="A3116" s="41" t="str">
        <f t="shared" si="1452"/>
        <v/>
      </c>
      <c r="B3116" s="150" t="str">
        <f>IF(ISNUMBER(A3116),INDEX('MetaTrader Import'!$H$13:$J$5893,TRUNC(((A3116-$A$39+1)-1)/3)+1,MOD((A3116-$A$39+1)-1,3)+1),"")</f>
        <v/>
      </c>
      <c r="C3116" s="43" t="str">
        <f t="shared" si="1453"/>
        <v/>
      </c>
      <c r="D3116" s="43" t="str">
        <f t="shared" ca="1" si="1443"/>
        <v/>
      </c>
      <c r="E3116" s="43" t="str">
        <f t="shared" si="1454"/>
        <v/>
      </c>
      <c r="F3116" s="43" t="str">
        <f t="shared" si="1455"/>
        <v/>
      </c>
      <c r="G3116" s="43" t="str">
        <f>IF(A3116&lt;&gt;"",IF(A3116&lt;Data!$G$11*0.25,$C$13/$G$32,IF(A3116&gt;Data!$G$11*0.25,$C$13,$C$13*10)),"")</f>
        <v/>
      </c>
      <c r="H3116" s="43" t="str">
        <f>IF(A3116&lt;&gt;"",IF(Data!$G$9="constant",$C$13,IF(Data!$G$9="squeeze",G3116,F3116)),"")</f>
        <v/>
      </c>
      <c r="I3116" s="38" t="str">
        <f ca="1">IF(ISNUMBER(A3116),NORMINV(RAND(),0,IF(AND(Data!$G$9="squeeze",A3116&lt;Data!$G$11*0.25),$H$32,1)*$C$30*$C$13)*($C$14*$C$12),"")</f>
        <v/>
      </c>
      <c r="J3116" s="42" t="str">
        <f ca="1">IFERROR(IF(Data!$C$6="Real",B3116,I3116+J3115+($C$14*$C$12)*(NORMINV(RAND(),$C$15,CHOOSE($G$13,$C$13,F3116,G3116)))),"")</f>
        <v/>
      </c>
      <c r="K3116" s="88" t="str">
        <f>IF(ISNUMBER(A3116), IF($G$16="fixed",$G$17,MIN(H3116*Data!$C$7*$C$16*0.5,$C$17*Data!$C$7))*$C$12,"")</f>
        <v/>
      </c>
      <c r="L3116" s="42" t="str">
        <f t="shared" ca="1" si="1470"/>
        <v/>
      </c>
      <c r="M3116" s="44" t="str">
        <f t="shared" ca="1" si="1471"/>
        <v/>
      </c>
      <c r="N3116" s="44" t="str">
        <f t="shared" ca="1" si="1472"/>
        <v/>
      </c>
      <c r="O3116" s="108" t="str">
        <f t="shared" si="1456"/>
        <v/>
      </c>
      <c r="P3116" s="102" t="str">
        <f t="shared" si="1457"/>
        <v/>
      </c>
      <c r="Q3116" s="102" t="str">
        <f t="shared" si="1458"/>
        <v/>
      </c>
      <c r="R3116" s="120" t="str">
        <f t="shared" si="1459"/>
        <v/>
      </c>
      <c r="S3116" s="54" t="str">
        <f t="shared" si="1460"/>
        <v/>
      </c>
      <c r="T3116" s="5" t="str">
        <f t="shared" si="1461"/>
        <v/>
      </c>
      <c r="U3116" s="152" t="str">
        <f t="shared" si="1444"/>
        <v/>
      </c>
      <c r="V3116" s="152" t="str">
        <f t="shared" si="1445"/>
        <v/>
      </c>
      <c r="W3116" s="153" t="str">
        <f t="shared" si="1446"/>
        <v/>
      </c>
      <c r="X3116" s="153" t="str">
        <f t="shared" si="1447"/>
        <v/>
      </c>
      <c r="Y3116" s="153" t="str">
        <f t="shared" si="1448"/>
        <v/>
      </c>
      <c r="Z3116" s="153" t="str">
        <f t="shared" si="1449"/>
        <v/>
      </c>
      <c r="AA3116" s="152" t="str">
        <f t="shared" si="1450"/>
        <v/>
      </c>
      <c r="AB3116" s="152" t="str">
        <f t="shared" si="1451"/>
        <v/>
      </c>
      <c r="AC3116" s="154" t="str">
        <f t="shared" si="1462"/>
        <v/>
      </c>
      <c r="AD3116" s="154" t="str">
        <f t="shared" si="1463"/>
        <v/>
      </c>
      <c r="AE3116" s="3" t="str">
        <f t="shared" si="1464"/>
        <v/>
      </c>
      <c r="AF3116" s="3" t="str">
        <f t="shared" si="1465"/>
        <v/>
      </c>
      <c r="AG3116" s="3" t="str">
        <f t="shared" si="1466"/>
        <v/>
      </c>
      <c r="AH3116" s="4" t="str">
        <f t="shared" si="1467"/>
        <v/>
      </c>
      <c r="AI3116" s="75" t="str">
        <f t="shared" si="1468"/>
        <v/>
      </c>
      <c r="AJ3116" s="75" t="str">
        <f t="shared" si="1469"/>
        <v/>
      </c>
    </row>
    <row r="3117" spans="1:36" ht="14.25">
      <c r="A3117" s="41" t="str">
        <f t="shared" si="1452"/>
        <v/>
      </c>
      <c r="B3117" s="150" t="str">
        <f>IF(ISNUMBER(A3117),INDEX('MetaTrader Import'!$H$13:$J$5893,TRUNC(((A3117-$A$39+1)-1)/3)+1,MOD((A3117-$A$39+1)-1,3)+1),"")</f>
        <v/>
      </c>
      <c r="C3117" s="43" t="str">
        <f t="shared" si="1453"/>
        <v/>
      </c>
      <c r="D3117" s="43" t="str">
        <f t="shared" ca="1" si="1443"/>
        <v/>
      </c>
      <c r="E3117" s="43" t="str">
        <f t="shared" si="1454"/>
        <v/>
      </c>
      <c r="F3117" s="43" t="str">
        <f t="shared" si="1455"/>
        <v/>
      </c>
      <c r="G3117" s="43" t="str">
        <f>IF(A3117&lt;&gt;"",IF(A3117&lt;Data!$G$11*0.25,$C$13/$G$32,IF(A3117&gt;Data!$G$11*0.25,$C$13,$C$13*10)),"")</f>
        <v/>
      </c>
      <c r="H3117" s="43" t="str">
        <f>IF(A3117&lt;&gt;"",IF(Data!$G$9="constant",$C$13,IF(Data!$G$9="squeeze",G3117,F3117)),"")</f>
        <v/>
      </c>
      <c r="I3117" s="38" t="str">
        <f ca="1">IF(ISNUMBER(A3117),NORMINV(RAND(),0,IF(AND(Data!$G$9="squeeze",A3117&lt;Data!$G$11*0.25),$H$32,1)*$C$30*$C$13)*($C$14*$C$12),"")</f>
        <v/>
      </c>
      <c r="J3117" s="42" t="str">
        <f ca="1">IFERROR(IF(Data!$C$6="Real",B3117,I3117+J3116+($C$14*$C$12)*(NORMINV(RAND(),$C$15,CHOOSE($G$13,$C$13,F3117,G3117)))),"")</f>
        <v/>
      </c>
      <c r="K3117" s="88" t="str">
        <f>IF(ISNUMBER(A3117), IF($G$16="fixed",$G$17,MIN(H3117*Data!$C$7*$C$16*0.5,$C$17*Data!$C$7))*$C$12,"")</f>
        <v/>
      </c>
      <c r="L3117" s="42" t="str">
        <f t="shared" ca="1" si="1470"/>
        <v/>
      </c>
      <c r="M3117" s="44" t="str">
        <f t="shared" ca="1" si="1471"/>
        <v/>
      </c>
      <c r="N3117" s="44" t="str">
        <f t="shared" ca="1" si="1472"/>
        <v/>
      </c>
      <c r="O3117" s="108" t="str">
        <f t="shared" si="1456"/>
        <v/>
      </c>
      <c r="P3117" s="102" t="str">
        <f t="shared" si="1457"/>
        <v/>
      </c>
      <c r="Q3117" s="102" t="str">
        <f t="shared" si="1458"/>
        <v/>
      </c>
      <c r="R3117" s="120" t="str">
        <f t="shared" si="1459"/>
        <v/>
      </c>
      <c r="S3117" s="54" t="str">
        <f t="shared" si="1460"/>
        <v/>
      </c>
      <c r="T3117" s="5" t="str">
        <f t="shared" si="1461"/>
        <v/>
      </c>
      <c r="U3117" s="152" t="str">
        <f t="shared" si="1444"/>
        <v/>
      </c>
      <c r="V3117" s="152" t="str">
        <f t="shared" si="1445"/>
        <v/>
      </c>
      <c r="W3117" s="153" t="str">
        <f t="shared" si="1446"/>
        <v/>
      </c>
      <c r="X3117" s="153" t="str">
        <f t="shared" si="1447"/>
        <v/>
      </c>
      <c r="Y3117" s="153" t="str">
        <f t="shared" si="1448"/>
        <v/>
      </c>
      <c r="Z3117" s="153" t="str">
        <f t="shared" si="1449"/>
        <v/>
      </c>
      <c r="AA3117" s="152" t="str">
        <f t="shared" si="1450"/>
        <v/>
      </c>
      <c r="AB3117" s="152" t="str">
        <f t="shared" si="1451"/>
        <v/>
      </c>
      <c r="AC3117" s="154" t="str">
        <f t="shared" si="1462"/>
        <v/>
      </c>
      <c r="AD3117" s="154" t="str">
        <f t="shared" si="1463"/>
        <v/>
      </c>
      <c r="AE3117" s="3" t="str">
        <f t="shared" si="1464"/>
        <v/>
      </c>
      <c r="AF3117" s="3" t="str">
        <f t="shared" si="1465"/>
        <v/>
      </c>
      <c r="AG3117" s="3" t="str">
        <f t="shared" si="1466"/>
        <v/>
      </c>
      <c r="AH3117" s="4" t="str">
        <f t="shared" si="1467"/>
        <v/>
      </c>
      <c r="AI3117" s="75" t="str">
        <f t="shared" si="1468"/>
        <v/>
      </c>
      <c r="AJ3117" s="75" t="str">
        <f t="shared" si="1469"/>
        <v/>
      </c>
    </row>
    <row r="3118" spans="1:36" ht="14.25">
      <c r="A3118" s="41" t="str">
        <f t="shared" si="1452"/>
        <v/>
      </c>
      <c r="B3118" s="150" t="str">
        <f>IF(ISNUMBER(A3118),INDEX('MetaTrader Import'!$H$13:$J$5893,TRUNC(((A3118-$A$39+1)-1)/3)+1,MOD((A3118-$A$39+1)-1,3)+1),"")</f>
        <v/>
      </c>
      <c r="C3118" s="43" t="str">
        <f t="shared" si="1453"/>
        <v/>
      </c>
      <c r="D3118" s="43" t="str">
        <f t="shared" ca="1" si="1443"/>
        <v/>
      </c>
      <c r="E3118" s="43" t="str">
        <f t="shared" si="1454"/>
        <v/>
      </c>
      <c r="F3118" s="43" t="str">
        <f t="shared" si="1455"/>
        <v/>
      </c>
      <c r="G3118" s="43" t="str">
        <f>IF(A3118&lt;&gt;"",IF(A3118&lt;Data!$G$11*0.25,$C$13/$G$32,IF(A3118&gt;Data!$G$11*0.25,$C$13,$C$13*10)),"")</f>
        <v/>
      </c>
      <c r="H3118" s="43" t="str">
        <f>IF(A3118&lt;&gt;"",IF(Data!$G$9="constant",$C$13,IF(Data!$G$9="squeeze",G3118,F3118)),"")</f>
        <v/>
      </c>
      <c r="I3118" s="38" t="str">
        <f ca="1">IF(ISNUMBER(A3118),NORMINV(RAND(),0,IF(AND(Data!$G$9="squeeze",A3118&lt;Data!$G$11*0.25),$H$32,1)*$C$30*$C$13)*($C$14*$C$12),"")</f>
        <v/>
      </c>
      <c r="J3118" s="42" t="str">
        <f ca="1">IFERROR(IF(Data!$C$6="Real",B3118,I3118+J3117+($C$14*$C$12)*(NORMINV(RAND(),$C$15,CHOOSE($G$13,$C$13,F3118,G3118)))),"")</f>
        <v/>
      </c>
      <c r="K3118" s="88" t="str">
        <f>IF(ISNUMBER(A3118), IF($G$16="fixed",$G$17,MIN(H3118*Data!$C$7*$C$16*0.5,$C$17*Data!$C$7))*$C$12,"")</f>
        <v/>
      </c>
      <c r="L3118" s="42" t="str">
        <f t="shared" ca="1" si="1470"/>
        <v/>
      </c>
      <c r="M3118" s="44" t="str">
        <f t="shared" ca="1" si="1471"/>
        <v/>
      </c>
      <c r="N3118" s="44" t="str">
        <f t="shared" ca="1" si="1472"/>
        <v/>
      </c>
      <c r="O3118" s="108" t="str">
        <f t="shared" si="1456"/>
        <v/>
      </c>
      <c r="P3118" s="102" t="str">
        <f t="shared" si="1457"/>
        <v/>
      </c>
      <c r="Q3118" s="102" t="str">
        <f t="shared" si="1458"/>
        <v/>
      </c>
      <c r="R3118" s="120" t="str">
        <f t="shared" si="1459"/>
        <v/>
      </c>
      <c r="S3118" s="54" t="str">
        <f t="shared" si="1460"/>
        <v/>
      </c>
      <c r="T3118" s="5" t="str">
        <f t="shared" si="1461"/>
        <v/>
      </c>
      <c r="U3118" s="152" t="str">
        <f t="shared" si="1444"/>
        <v/>
      </c>
      <c r="V3118" s="152" t="str">
        <f t="shared" si="1445"/>
        <v/>
      </c>
      <c r="W3118" s="153" t="str">
        <f t="shared" si="1446"/>
        <v/>
      </c>
      <c r="X3118" s="153" t="str">
        <f t="shared" si="1447"/>
        <v/>
      </c>
      <c r="Y3118" s="153" t="str">
        <f t="shared" si="1448"/>
        <v/>
      </c>
      <c r="Z3118" s="153" t="str">
        <f t="shared" si="1449"/>
        <v/>
      </c>
      <c r="AA3118" s="152" t="str">
        <f t="shared" si="1450"/>
        <v/>
      </c>
      <c r="AB3118" s="152" t="str">
        <f t="shared" si="1451"/>
        <v/>
      </c>
      <c r="AC3118" s="154" t="str">
        <f t="shared" si="1462"/>
        <v/>
      </c>
      <c r="AD3118" s="154" t="str">
        <f t="shared" si="1463"/>
        <v/>
      </c>
      <c r="AE3118" s="3" t="str">
        <f t="shared" si="1464"/>
        <v/>
      </c>
      <c r="AF3118" s="3" t="str">
        <f t="shared" si="1465"/>
        <v/>
      </c>
      <c r="AG3118" s="3" t="str">
        <f t="shared" si="1466"/>
        <v/>
      </c>
      <c r="AH3118" s="4" t="str">
        <f t="shared" si="1467"/>
        <v/>
      </c>
      <c r="AI3118" s="75" t="str">
        <f t="shared" si="1468"/>
        <v/>
      </c>
      <c r="AJ3118" s="75" t="str">
        <f t="shared" si="1469"/>
        <v/>
      </c>
    </row>
    <row r="3119" spans="1:36" ht="14.25">
      <c r="A3119" s="41" t="str">
        <f t="shared" si="1452"/>
        <v/>
      </c>
      <c r="B3119" s="150" t="str">
        <f>IF(ISNUMBER(A3119),INDEX('MetaTrader Import'!$H$13:$J$5893,TRUNC(((A3119-$A$39+1)-1)/3)+1,MOD((A3119-$A$39+1)-1,3)+1),"")</f>
        <v/>
      </c>
      <c r="C3119" s="43" t="str">
        <f t="shared" si="1453"/>
        <v/>
      </c>
      <c r="D3119" s="43" t="str">
        <f t="shared" ca="1" si="1443"/>
        <v/>
      </c>
      <c r="E3119" s="43" t="str">
        <f t="shared" si="1454"/>
        <v/>
      </c>
      <c r="F3119" s="43" t="str">
        <f t="shared" si="1455"/>
        <v/>
      </c>
      <c r="G3119" s="43" t="str">
        <f>IF(A3119&lt;&gt;"",IF(A3119&lt;Data!$G$11*0.25,$C$13/$G$32,IF(A3119&gt;Data!$G$11*0.25,$C$13,$C$13*10)),"")</f>
        <v/>
      </c>
      <c r="H3119" s="43" t="str">
        <f>IF(A3119&lt;&gt;"",IF(Data!$G$9="constant",$C$13,IF(Data!$G$9="squeeze",G3119,F3119)),"")</f>
        <v/>
      </c>
      <c r="I3119" s="38" t="str">
        <f ca="1">IF(ISNUMBER(A3119),NORMINV(RAND(),0,IF(AND(Data!$G$9="squeeze",A3119&lt;Data!$G$11*0.25),$H$32,1)*$C$30*$C$13)*($C$14*$C$12),"")</f>
        <v/>
      </c>
      <c r="J3119" s="42" t="str">
        <f ca="1">IFERROR(IF(Data!$C$6="Real",B3119,I3119+J3118+($C$14*$C$12)*(NORMINV(RAND(),$C$15,CHOOSE($G$13,$C$13,F3119,G3119)))),"")</f>
        <v/>
      </c>
      <c r="K3119" s="88" t="str">
        <f>IF(ISNUMBER(A3119), IF($G$16="fixed",$G$17,MIN(H3119*Data!$C$7*$C$16*0.5,$C$17*Data!$C$7))*$C$12,"")</f>
        <v/>
      </c>
      <c r="L3119" s="42" t="str">
        <f t="shared" ca="1" si="1470"/>
        <v/>
      </c>
      <c r="M3119" s="44" t="str">
        <f t="shared" ca="1" si="1471"/>
        <v/>
      </c>
      <c r="N3119" s="44" t="str">
        <f t="shared" ca="1" si="1472"/>
        <v/>
      </c>
      <c r="O3119" s="108" t="str">
        <f t="shared" si="1456"/>
        <v/>
      </c>
      <c r="P3119" s="102" t="str">
        <f t="shared" si="1457"/>
        <v/>
      </c>
      <c r="Q3119" s="102" t="str">
        <f t="shared" si="1458"/>
        <v/>
      </c>
      <c r="R3119" s="120" t="str">
        <f t="shared" si="1459"/>
        <v/>
      </c>
      <c r="S3119" s="54" t="str">
        <f t="shared" si="1460"/>
        <v/>
      </c>
      <c r="T3119" s="5" t="str">
        <f t="shared" si="1461"/>
        <v/>
      </c>
      <c r="U3119" s="152" t="str">
        <f t="shared" si="1444"/>
        <v/>
      </c>
      <c r="V3119" s="152" t="str">
        <f t="shared" si="1445"/>
        <v/>
      </c>
      <c r="W3119" s="153" t="str">
        <f t="shared" si="1446"/>
        <v/>
      </c>
      <c r="X3119" s="153" t="str">
        <f t="shared" si="1447"/>
        <v/>
      </c>
      <c r="Y3119" s="153" t="str">
        <f t="shared" si="1448"/>
        <v/>
      </c>
      <c r="Z3119" s="153" t="str">
        <f t="shared" si="1449"/>
        <v/>
      </c>
      <c r="AA3119" s="152" t="str">
        <f t="shared" si="1450"/>
        <v/>
      </c>
      <c r="AB3119" s="152" t="str">
        <f t="shared" si="1451"/>
        <v/>
      </c>
      <c r="AC3119" s="154" t="str">
        <f t="shared" si="1462"/>
        <v/>
      </c>
      <c r="AD3119" s="154" t="str">
        <f t="shared" si="1463"/>
        <v/>
      </c>
      <c r="AE3119" s="3" t="str">
        <f t="shared" si="1464"/>
        <v/>
      </c>
      <c r="AF3119" s="3" t="str">
        <f t="shared" si="1465"/>
        <v/>
      </c>
      <c r="AG3119" s="3" t="str">
        <f t="shared" si="1466"/>
        <v/>
      </c>
      <c r="AH3119" s="4" t="str">
        <f t="shared" si="1467"/>
        <v/>
      </c>
      <c r="AI3119" s="75" t="str">
        <f t="shared" si="1468"/>
        <v/>
      </c>
      <c r="AJ3119" s="75" t="str">
        <f t="shared" si="1469"/>
        <v/>
      </c>
    </row>
    <row r="3120" spans="1:36" ht="14.25">
      <c r="A3120" s="41" t="str">
        <f t="shared" si="1452"/>
        <v/>
      </c>
      <c r="B3120" s="150" t="str">
        <f>IF(ISNUMBER(A3120),INDEX('MetaTrader Import'!$H$13:$J$5893,TRUNC(((A3120-$A$39+1)-1)/3)+1,MOD((A3120-$A$39+1)-1,3)+1),"")</f>
        <v/>
      </c>
      <c r="C3120" s="43" t="str">
        <f t="shared" si="1453"/>
        <v/>
      </c>
      <c r="D3120" s="43" t="str">
        <f t="shared" ca="1" si="1443"/>
        <v/>
      </c>
      <c r="E3120" s="43" t="str">
        <f t="shared" si="1454"/>
        <v/>
      </c>
      <c r="F3120" s="43" t="str">
        <f t="shared" si="1455"/>
        <v/>
      </c>
      <c r="G3120" s="43" t="str">
        <f>IF(A3120&lt;&gt;"",IF(A3120&lt;Data!$G$11*0.25,$C$13/$G$32,IF(A3120&gt;Data!$G$11*0.25,$C$13,$C$13*10)),"")</f>
        <v/>
      </c>
      <c r="H3120" s="43" t="str">
        <f>IF(A3120&lt;&gt;"",IF(Data!$G$9="constant",$C$13,IF(Data!$G$9="squeeze",G3120,F3120)),"")</f>
        <v/>
      </c>
      <c r="I3120" s="38" t="str">
        <f ca="1">IF(ISNUMBER(A3120),NORMINV(RAND(),0,IF(AND(Data!$G$9="squeeze",A3120&lt;Data!$G$11*0.25),$H$32,1)*$C$30*$C$13)*($C$14*$C$12),"")</f>
        <v/>
      </c>
      <c r="J3120" s="42" t="str">
        <f ca="1">IFERROR(IF(Data!$C$6="Real",B3120,I3120+J3119+($C$14*$C$12)*(NORMINV(RAND(),$C$15,CHOOSE($G$13,$C$13,F3120,G3120)))),"")</f>
        <v/>
      </c>
      <c r="K3120" s="88" t="str">
        <f>IF(ISNUMBER(A3120), IF($G$16="fixed",$G$17,MIN(H3120*Data!$C$7*$C$16*0.5,$C$17*Data!$C$7))*$C$12,"")</f>
        <v/>
      </c>
      <c r="L3120" s="42" t="str">
        <f t="shared" ca="1" si="1470"/>
        <v/>
      </c>
      <c r="M3120" s="44" t="str">
        <f t="shared" ca="1" si="1471"/>
        <v/>
      </c>
      <c r="N3120" s="44" t="str">
        <f t="shared" ca="1" si="1472"/>
        <v/>
      </c>
      <c r="O3120" s="108" t="str">
        <f t="shared" si="1456"/>
        <v/>
      </c>
      <c r="P3120" s="102" t="str">
        <f t="shared" si="1457"/>
        <v/>
      </c>
      <c r="Q3120" s="102" t="str">
        <f t="shared" si="1458"/>
        <v/>
      </c>
      <c r="R3120" s="120" t="str">
        <f t="shared" si="1459"/>
        <v/>
      </c>
      <c r="S3120" s="54" t="str">
        <f t="shared" si="1460"/>
        <v/>
      </c>
      <c r="T3120" s="5" t="str">
        <f t="shared" si="1461"/>
        <v/>
      </c>
      <c r="U3120" s="152" t="str">
        <f t="shared" si="1444"/>
        <v/>
      </c>
      <c r="V3120" s="152" t="str">
        <f t="shared" si="1445"/>
        <v/>
      </c>
      <c r="W3120" s="153" t="str">
        <f t="shared" si="1446"/>
        <v/>
      </c>
      <c r="X3120" s="153" t="str">
        <f t="shared" si="1447"/>
        <v/>
      </c>
      <c r="Y3120" s="153" t="str">
        <f t="shared" si="1448"/>
        <v/>
      </c>
      <c r="Z3120" s="153" t="str">
        <f t="shared" si="1449"/>
        <v/>
      </c>
      <c r="AA3120" s="152" t="str">
        <f t="shared" si="1450"/>
        <v/>
      </c>
      <c r="AB3120" s="152" t="str">
        <f t="shared" si="1451"/>
        <v/>
      </c>
      <c r="AC3120" s="154" t="str">
        <f t="shared" si="1462"/>
        <v/>
      </c>
      <c r="AD3120" s="154" t="str">
        <f t="shared" si="1463"/>
        <v/>
      </c>
      <c r="AE3120" s="3" t="str">
        <f t="shared" si="1464"/>
        <v/>
      </c>
      <c r="AF3120" s="3" t="str">
        <f t="shared" si="1465"/>
        <v/>
      </c>
      <c r="AG3120" s="3" t="str">
        <f t="shared" si="1466"/>
        <v/>
      </c>
      <c r="AH3120" s="4" t="str">
        <f t="shared" si="1467"/>
        <v/>
      </c>
      <c r="AI3120" s="75" t="str">
        <f t="shared" si="1468"/>
        <v/>
      </c>
      <c r="AJ3120" s="75" t="str">
        <f t="shared" si="1469"/>
        <v/>
      </c>
    </row>
    <row r="3121" spans="1:36" ht="14.25">
      <c r="A3121" s="41" t="str">
        <f t="shared" si="1452"/>
        <v/>
      </c>
      <c r="B3121" s="150" t="str">
        <f>IF(ISNUMBER(A3121),INDEX('MetaTrader Import'!$H$13:$J$5893,TRUNC(((A3121-$A$39+1)-1)/3)+1,MOD((A3121-$A$39+1)-1,3)+1),"")</f>
        <v/>
      </c>
      <c r="C3121" s="43" t="str">
        <f t="shared" si="1453"/>
        <v/>
      </c>
      <c r="D3121" s="43" t="str">
        <f t="shared" ca="1" si="1443"/>
        <v/>
      </c>
      <c r="E3121" s="43" t="str">
        <f t="shared" si="1454"/>
        <v/>
      </c>
      <c r="F3121" s="43" t="str">
        <f t="shared" si="1455"/>
        <v/>
      </c>
      <c r="G3121" s="43" t="str">
        <f>IF(A3121&lt;&gt;"",IF(A3121&lt;Data!$G$11*0.25,$C$13/$G$32,IF(A3121&gt;Data!$G$11*0.25,$C$13,$C$13*10)),"")</f>
        <v/>
      </c>
      <c r="H3121" s="43" t="str">
        <f>IF(A3121&lt;&gt;"",IF(Data!$G$9="constant",$C$13,IF(Data!$G$9="squeeze",G3121,F3121)),"")</f>
        <v/>
      </c>
      <c r="I3121" s="38" t="str">
        <f ca="1">IF(ISNUMBER(A3121),NORMINV(RAND(),0,IF(AND(Data!$G$9="squeeze",A3121&lt;Data!$G$11*0.25),$H$32,1)*$C$30*$C$13)*($C$14*$C$12),"")</f>
        <v/>
      </c>
      <c r="J3121" s="42" t="str">
        <f ca="1">IFERROR(IF(Data!$C$6="Real",B3121,I3121+J3120+($C$14*$C$12)*(NORMINV(RAND(),$C$15,CHOOSE($G$13,$C$13,F3121,G3121)))),"")</f>
        <v/>
      </c>
      <c r="K3121" s="88" t="str">
        <f>IF(ISNUMBER(A3121), IF($G$16="fixed",$G$17,MIN(H3121*Data!$C$7*$C$16*0.5,$C$17*Data!$C$7))*$C$12,"")</f>
        <v/>
      </c>
      <c r="L3121" s="42" t="str">
        <f t="shared" ca="1" si="1470"/>
        <v/>
      </c>
      <c r="M3121" s="44" t="str">
        <f t="shared" ca="1" si="1471"/>
        <v/>
      </c>
      <c r="N3121" s="44" t="str">
        <f t="shared" ca="1" si="1472"/>
        <v/>
      </c>
      <c r="O3121" s="108" t="str">
        <f t="shared" si="1456"/>
        <v/>
      </c>
      <c r="P3121" s="102" t="str">
        <f t="shared" si="1457"/>
        <v/>
      </c>
      <c r="Q3121" s="102" t="str">
        <f t="shared" si="1458"/>
        <v/>
      </c>
      <c r="R3121" s="120" t="str">
        <f t="shared" si="1459"/>
        <v/>
      </c>
      <c r="S3121" s="54" t="str">
        <f t="shared" si="1460"/>
        <v/>
      </c>
      <c r="T3121" s="5" t="str">
        <f t="shared" si="1461"/>
        <v/>
      </c>
      <c r="U3121" s="152" t="str">
        <f t="shared" si="1444"/>
        <v/>
      </c>
      <c r="V3121" s="152" t="str">
        <f t="shared" si="1445"/>
        <v/>
      </c>
      <c r="W3121" s="153" t="str">
        <f t="shared" si="1446"/>
        <v/>
      </c>
      <c r="X3121" s="153" t="str">
        <f t="shared" si="1447"/>
        <v/>
      </c>
      <c r="Y3121" s="153" t="str">
        <f t="shared" si="1448"/>
        <v/>
      </c>
      <c r="Z3121" s="153" t="str">
        <f t="shared" si="1449"/>
        <v/>
      </c>
      <c r="AA3121" s="152" t="str">
        <f t="shared" si="1450"/>
        <v/>
      </c>
      <c r="AB3121" s="152" t="str">
        <f t="shared" si="1451"/>
        <v/>
      </c>
      <c r="AC3121" s="154" t="str">
        <f t="shared" si="1462"/>
        <v/>
      </c>
      <c r="AD3121" s="154" t="str">
        <f t="shared" si="1463"/>
        <v/>
      </c>
      <c r="AE3121" s="3" t="str">
        <f t="shared" si="1464"/>
        <v/>
      </c>
      <c r="AF3121" s="3" t="str">
        <f t="shared" si="1465"/>
        <v/>
      </c>
      <c r="AG3121" s="3" t="str">
        <f t="shared" si="1466"/>
        <v/>
      </c>
      <c r="AH3121" s="4" t="str">
        <f t="shared" si="1467"/>
        <v/>
      </c>
      <c r="AI3121" s="75" t="str">
        <f t="shared" si="1468"/>
        <v/>
      </c>
      <c r="AJ3121" s="75" t="str">
        <f t="shared" si="1469"/>
        <v/>
      </c>
    </row>
    <row r="3122" spans="1:36" ht="14.25">
      <c r="A3122" s="41" t="str">
        <f t="shared" si="1452"/>
        <v/>
      </c>
      <c r="B3122" s="150" t="str">
        <f>IF(ISNUMBER(A3122),INDEX('MetaTrader Import'!$H$13:$J$5893,TRUNC(((A3122-$A$39+1)-1)/3)+1,MOD((A3122-$A$39+1)-1,3)+1),"")</f>
        <v/>
      </c>
      <c r="C3122" s="43" t="str">
        <f t="shared" si="1453"/>
        <v/>
      </c>
      <c r="D3122" s="43" t="str">
        <f t="shared" ca="1" si="1443"/>
        <v/>
      </c>
      <c r="E3122" s="43" t="str">
        <f t="shared" si="1454"/>
        <v/>
      </c>
      <c r="F3122" s="43" t="str">
        <f t="shared" si="1455"/>
        <v/>
      </c>
      <c r="G3122" s="43" t="str">
        <f>IF(A3122&lt;&gt;"",IF(A3122&lt;Data!$G$11*0.25,$C$13/$G$32,IF(A3122&gt;Data!$G$11*0.25,$C$13,$C$13*10)),"")</f>
        <v/>
      </c>
      <c r="H3122" s="43" t="str">
        <f>IF(A3122&lt;&gt;"",IF(Data!$G$9="constant",$C$13,IF(Data!$G$9="squeeze",G3122,F3122)),"")</f>
        <v/>
      </c>
      <c r="I3122" s="38" t="str">
        <f ca="1">IF(ISNUMBER(A3122),NORMINV(RAND(),0,IF(AND(Data!$G$9="squeeze",A3122&lt;Data!$G$11*0.25),$H$32,1)*$C$30*$C$13)*($C$14*$C$12),"")</f>
        <v/>
      </c>
      <c r="J3122" s="42" t="str">
        <f ca="1">IFERROR(IF(Data!$C$6="Real",B3122,I3122+J3121+($C$14*$C$12)*(NORMINV(RAND(),$C$15,CHOOSE($G$13,$C$13,F3122,G3122)))),"")</f>
        <v/>
      </c>
      <c r="K3122" s="88" t="str">
        <f>IF(ISNUMBER(A3122), IF($G$16="fixed",$G$17,MIN(H3122*Data!$C$7*$C$16*0.5,$C$17*Data!$C$7))*$C$12,"")</f>
        <v/>
      </c>
      <c r="L3122" s="42" t="str">
        <f t="shared" ca="1" si="1470"/>
        <v/>
      </c>
      <c r="M3122" s="44" t="str">
        <f t="shared" ca="1" si="1471"/>
        <v/>
      </c>
      <c r="N3122" s="44" t="str">
        <f t="shared" ca="1" si="1472"/>
        <v/>
      </c>
      <c r="O3122" s="108" t="str">
        <f t="shared" si="1456"/>
        <v/>
      </c>
      <c r="P3122" s="102" t="str">
        <f t="shared" si="1457"/>
        <v/>
      </c>
      <c r="Q3122" s="102" t="str">
        <f t="shared" si="1458"/>
        <v/>
      </c>
      <c r="R3122" s="120" t="str">
        <f t="shared" si="1459"/>
        <v/>
      </c>
      <c r="S3122" s="54" t="str">
        <f t="shared" si="1460"/>
        <v/>
      </c>
      <c r="T3122" s="5" t="str">
        <f t="shared" si="1461"/>
        <v/>
      </c>
      <c r="U3122" s="152" t="str">
        <f t="shared" si="1444"/>
        <v/>
      </c>
      <c r="V3122" s="152" t="str">
        <f t="shared" si="1445"/>
        <v/>
      </c>
      <c r="W3122" s="153" t="str">
        <f t="shared" si="1446"/>
        <v/>
      </c>
      <c r="X3122" s="153" t="str">
        <f t="shared" si="1447"/>
        <v/>
      </c>
      <c r="Y3122" s="153" t="str">
        <f t="shared" si="1448"/>
        <v/>
      </c>
      <c r="Z3122" s="153" t="str">
        <f t="shared" si="1449"/>
        <v/>
      </c>
      <c r="AA3122" s="152" t="str">
        <f t="shared" si="1450"/>
        <v/>
      </c>
      <c r="AB3122" s="152" t="str">
        <f t="shared" si="1451"/>
        <v/>
      </c>
      <c r="AC3122" s="154" t="str">
        <f t="shared" si="1462"/>
        <v/>
      </c>
      <c r="AD3122" s="154" t="str">
        <f t="shared" si="1463"/>
        <v/>
      </c>
      <c r="AE3122" s="3" t="str">
        <f t="shared" si="1464"/>
        <v/>
      </c>
      <c r="AF3122" s="3" t="str">
        <f t="shared" si="1465"/>
        <v/>
      </c>
      <c r="AG3122" s="3" t="str">
        <f t="shared" si="1466"/>
        <v/>
      </c>
      <c r="AH3122" s="4" t="str">
        <f t="shared" si="1467"/>
        <v/>
      </c>
      <c r="AI3122" s="75" t="str">
        <f t="shared" si="1468"/>
        <v/>
      </c>
      <c r="AJ3122" s="75" t="str">
        <f t="shared" si="1469"/>
        <v/>
      </c>
    </row>
    <row r="3123" spans="1:36" ht="14.25">
      <c r="A3123" s="41" t="str">
        <f t="shared" si="1452"/>
        <v/>
      </c>
      <c r="B3123" s="150" t="str">
        <f>IF(ISNUMBER(A3123),INDEX('MetaTrader Import'!$H$13:$J$5893,TRUNC(((A3123-$A$39+1)-1)/3)+1,MOD((A3123-$A$39+1)-1,3)+1),"")</f>
        <v/>
      </c>
      <c r="C3123" s="43" t="str">
        <f t="shared" si="1453"/>
        <v/>
      </c>
      <c r="D3123" s="43" t="str">
        <f t="shared" ca="1" si="1443"/>
        <v/>
      </c>
      <c r="E3123" s="43" t="str">
        <f t="shared" si="1454"/>
        <v/>
      </c>
      <c r="F3123" s="43" t="str">
        <f t="shared" si="1455"/>
        <v/>
      </c>
      <c r="G3123" s="43" t="str">
        <f>IF(A3123&lt;&gt;"",IF(A3123&lt;Data!$G$11*0.25,$C$13/$G$32,IF(A3123&gt;Data!$G$11*0.25,$C$13,$C$13*10)),"")</f>
        <v/>
      </c>
      <c r="H3123" s="43" t="str">
        <f>IF(A3123&lt;&gt;"",IF(Data!$G$9="constant",$C$13,IF(Data!$G$9="squeeze",G3123,F3123)),"")</f>
        <v/>
      </c>
      <c r="I3123" s="38" t="str">
        <f ca="1">IF(ISNUMBER(A3123),NORMINV(RAND(),0,IF(AND(Data!$G$9="squeeze",A3123&lt;Data!$G$11*0.25),$H$32,1)*$C$30*$C$13)*($C$14*$C$12),"")</f>
        <v/>
      </c>
      <c r="J3123" s="42" t="str">
        <f ca="1">IFERROR(IF(Data!$C$6="Real",B3123,I3123+J3122+($C$14*$C$12)*(NORMINV(RAND(),$C$15,CHOOSE($G$13,$C$13,F3123,G3123)))),"")</f>
        <v/>
      </c>
      <c r="K3123" s="88" t="str">
        <f>IF(ISNUMBER(A3123), IF($G$16="fixed",$G$17,MIN(H3123*Data!$C$7*$C$16*0.5,$C$17*Data!$C$7))*$C$12,"")</f>
        <v/>
      </c>
      <c r="L3123" s="42" t="str">
        <f t="shared" ca="1" si="1470"/>
        <v/>
      </c>
      <c r="M3123" s="44" t="str">
        <f t="shared" ca="1" si="1471"/>
        <v/>
      </c>
      <c r="N3123" s="44" t="str">
        <f t="shared" ca="1" si="1472"/>
        <v/>
      </c>
      <c r="O3123" s="108" t="str">
        <f t="shared" si="1456"/>
        <v/>
      </c>
      <c r="P3123" s="102" t="str">
        <f t="shared" si="1457"/>
        <v/>
      </c>
      <c r="Q3123" s="102" t="str">
        <f t="shared" si="1458"/>
        <v/>
      </c>
      <c r="R3123" s="120" t="str">
        <f t="shared" si="1459"/>
        <v/>
      </c>
      <c r="S3123" s="54" t="str">
        <f t="shared" si="1460"/>
        <v/>
      </c>
      <c r="T3123" s="5" t="str">
        <f t="shared" si="1461"/>
        <v/>
      </c>
      <c r="U3123" s="152" t="str">
        <f t="shared" si="1444"/>
        <v/>
      </c>
      <c r="V3123" s="152" t="str">
        <f t="shared" si="1445"/>
        <v/>
      </c>
      <c r="W3123" s="153" t="str">
        <f t="shared" si="1446"/>
        <v/>
      </c>
      <c r="X3123" s="153" t="str">
        <f t="shared" si="1447"/>
        <v/>
      </c>
      <c r="Y3123" s="153" t="str">
        <f t="shared" si="1448"/>
        <v/>
      </c>
      <c r="Z3123" s="153" t="str">
        <f t="shared" si="1449"/>
        <v/>
      </c>
      <c r="AA3123" s="152" t="str">
        <f t="shared" si="1450"/>
        <v/>
      </c>
      <c r="AB3123" s="152" t="str">
        <f t="shared" si="1451"/>
        <v/>
      </c>
      <c r="AC3123" s="154" t="str">
        <f t="shared" si="1462"/>
        <v/>
      </c>
      <c r="AD3123" s="154" t="str">
        <f t="shared" si="1463"/>
        <v/>
      </c>
      <c r="AE3123" s="3" t="str">
        <f t="shared" si="1464"/>
        <v/>
      </c>
      <c r="AF3123" s="3" t="str">
        <f t="shared" si="1465"/>
        <v/>
      </c>
      <c r="AG3123" s="3" t="str">
        <f t="shared" si="1466"/>
        <v/>
      </c>
      <c r="AH3123" s="4" t="str">
        <f t="shared" si="1467"/>
        <v/>
      </c>
      <c r="AI3123" s="75" t="str">
        <f t="shared" si="1468"/>
        <v/>
      </c>
      <c r="AJ3123" s="75" t="str">
        <f t="shared" si="1469"/>
        <v/>
      </c>
    </row>
    <row r="3124" spans="1:36" ht="14.25">
      <c r="A3124" s="41" t="str">
        <f t="shared" si="1452"/>
        <v/>
      </c>
      <c r="B3124" s="150" t="str">
        <f>IF(ISNUMBER(A3124),INDEX('MetaTrader Import'!$H$13:$J$5893,TRUNC(((A3124-$A$39+1)-1)/3)+1,MOD((A3124-$A$39+1)-1,3)+1),"")</f>
        <v/>
      </c>
      <c r="C3124" s="43" t="str">
        <f t="shared" si="1453"/>
        <v/>
      </c>
      <c r="D3124" s="43" t="str">
        <f t="shared" ca="1" si="1443"/>
        <v/>
      </c>
      <c r="E3124" s="43" t="str">
        <f t="shared" si="1454"/>
        <v/>
      </c>
      <c r="F3124" s="43" t="str">
        <f t="shared" si="1455"/>
        <v/>
      </c>
      <c r="G3124" s="43" t="str">
        <f>IF(A3124&lt;&gt;"",IF(A3124&lt;Data!$G$11*0.25,$C$13/$G$32,IF(A3124&gt;Data!$G$11*0.25,$C$13,$C$13*10)),"")</f>
        <v/>
      </c>
      <c r="H3124" s="43" t="str">
        <f>IF(A3124&lt;&gt;"",IF(Data!$G$9="constant",$C$13,IF(Data!$G$9="squeeze",G3124,F3124)),"")</f>
        <v/>
      </c>
      <c r="I3124" s="38" t="str">
        <f ca="1">IF(ISNUMBER(A3124),NORMINV(RAND(),0,IF(AND(Data!$G$9="squeeze",A3124&lt;Data!$G$11*0.25),$H$32,1)*$C$30*$C$13)*($C$14*$C$12),"")</f>
        <v/>
      </c>
      <c r="J3124" s="42" t="str">
        <f ca="1">IFERROR(IF(Data!$C$6="Real",B3124,I3124+J3123+($C$14*$C$12)*(NORMINV(RAND(),$C$15,CHOOSE($G$13,$C$13,F3124,G3124)))),"")</f>
        <v/>
      </c>
      <c r="K3124" s="88" t="str">
        <f>IF(ISNUMBER(A3124), IF($G$16="fixed",$G$17,MIN(H3124*Data!$C$7*$C$16*0.5,$C$17*Data!$C$7))*$C$12,"")</f>
        <v/>
      </c>
      <c r="L3124" s="42" t="str">
        <f t="shared" ca="1" si="1470"/>
        <v/>
      </c>
      <c r="M3124" s="44" t="str">
        <f t="shared" ca="1" si="1471"/>
        <v/>
      </c>
      <c r="N3124" s="44" t="str">
        <f t="shared" ca="1" si="1472"/>
        <v/>
      </c>
      <c r="O3124" s="108" t="str">
        <f t="shared" si="1456"/>
        <v/>
      </c>
      <c r="P3124" s="102" t="str">
        <f t="shared" si="1457"/>
        <v/>
      </c>
      <c r="Q3124" s="102" t="str">
        <f t="shared" si="1458"/>
        <v/>
      </c>
      <c r="R3124" s="120" t="str">
        <f t="shared" si="1459"/>
        <v/>
      </c>
      <c r="S3124" s="54" t="str">
        <f t="shared" si="1460"/>
        <v/>
      </c>
      <c r="T3124" s="5" t="str">
        <f t="shared" si="1461"/>
        <v/>
      </c>
      <c r="U3124" s="152" t="str">
        <f t="shared" si="1444"/>
        <v/>
      </c>
      <c r="V3124" s="152" t="str">
        <f t="shared" si="1445"/>
        <v/>
      </c>
      <c r="W3124" s="153" t="str">
        <f t="shared" si="1446"/>
        <v/>
      </c>
      <c r="X3124" s="153" t="str">
        <f t="shared" si="1447"/>
        <v/>
      </c>
      <c r="Y3124" s="153" t="str">
        <f t="shared" si="1448"/>
        <v/>
      </c>
      <c r="Z3124" s="153" t="str">
        <f t="shared" si="1449"/>
        <v/>
      </c>
      <c r="AA3124" s="152" t="str">
        <f t="shared" si="1450"/>
        <v/>
      </c>
      <c r="AB3124" s="152" t="str">
        <f t="shared" si="1451"/>
        <v/>
      </c>
      <c r="AC3124" s="154" t="str">
        <f t="shared" si="1462"/>
        <v/>
      </c>
      <c r="AD3124" s="154" t="str">
        <f t="shared" si="1463"/>
        <v/>
      </c>
      <c r="AE3124" s="3" t="str">
        <f t="shared" si="1464"/>
        <v/>
      </c>
      <c r="AF3124" s="3" t="str">
        <f t="shared" si="1465"/>
        <v/>
      </c>
      <c r="AG3124" s="3" t="str">
        <f t="shared" si="1466"/>
        <v/>
      </c>
      <c r="AH3124" s="4" t="str">
        <f t="shared" si="1467"/>
        <v/>
      </c>
      <c r="AI3124" s="75" t="str">
        <f t="shared" si="1468"/>
        <v/>
      </c>
      <c r="AJ3124" s="75" t="str">
        <f t="shared" si="1469"/>
        <v/>
      </c>
    </row>
    <row r="3125" spans="1:36" ht="14.25">
      <c r="A3125" s="41" t="str">
        <f t="shared" si="1452"/>
        <v/>
      </c>
      <c r="B3125" s="150" t="str">
        <f>IF(ISNUMBER(A3125),INDEX('MetaTrader Import'!$H$13:$J$5893,TRUNC(((A3125-$A$39+1)-1)/3)+1,MOD((A3125-$A$39+1)-1,3)+1),"")</f>
        <v/>
      </c>
      <c r="C3125" s="43" t="str">
        <f t="shared" si="1453"/>
        <v/>
      </c>
      <c r="D3125" s="43" t="str">
        <f t="shared" ca="1" si="1443"/>
        <v/>
      </c>
      <c r="E3125" s="43" t="str">
        <f t="shared" si="1454"/>
        <v/>
      </c>
      <c r="F3125" s="43" t="str">
        <f t="shared" si="1455"/>
        <v/>
      </c>
      <c r="G3125" s="43" t="str">
        <f>IF(A3125&lt;&gt;"",IF(A3125&lt;Data!$G$11*0.25,$C$13/$G$32,IF(A3125&gt;Data!$G$11*0.25,$C$13,$C$13*10)),"")</f>
        <v/>
      </c>
      <c r="H3125" s="43" t="str">
        <f>IF(A3125&lt;&gt;"",IF(Data!$G$9="constant",$C$13,IF(Data!$G$9="squeeze",G3125,F3125)),"")</f>
        <v/>
      </c>
      <c r="I3125" s="38" t="str">
        <f ca="1">IF(ISNUMBER(A3125),NORMINV(RAND(),0,IF(AND(Data!$G$9="squeeze",A3125&lt;Data!$G$11*0.25),$H$32,1)*$C$30*$C$13)*($C$14*$C$12),"")</f>
        <v/>
      </c>
      <c r="J3125" s="42" t="str">
        <f ca="1">IFERROR(IF(Data!$C$6="Real",B3125,I3125+J3124+($C$14*$C$12)*(NORMINV(RAND(),$C$15,CHOOSE($G$13,$C$13,F3125,G3125)))),"")</f>
        <v/>
      </c>
      <c r="K3125" s="88" t="str">
        <f>IF(ISNUMBER(A3125), IF($G$16="fixed",$G$17,MIN(H3125*Data!$C$7*$C$16*0.5,$C$17*Data!$C$7))*$C$12,"")</f>
        <v/>
      </c>
      <c r="L3125" s="42" t="str">
        <f t="shared" ca="1" si="1470"/>
        <v/>
      </c>
      <c r="M3125" s="44" t="str">
        <f t="shared" ca="1" si="1471"/>
        <v/>
      </c>
      <c r="N3125" s="44" t="str">
        <f t="shared" ca="1" si="1472"/>
        <v/>
      </c>
      <c r="O3125" s="108" t="str">
        <f t="shared" si="1456"/>
        <v/>
      </c>
      <c r="P3125" s="102" t="str">
        <f t="shared" si="1457"/>
        <v/>
      </c>
      <c r="Q3125" s="102" t="str">
        <f t="shared" si="1458"/>
        <v/>
      </c>
      <c r="R3125" s="120" t="str">
        <f t="shared" si="1459"/>
        <v/>
      </c>
      <c r="S3125" s="54" t="str">
        <f t="shared" si="1460"/>
        <v/>
      </c>
      <c r="T3125" s="5" t="str">
        <f t="shared" si="1461"/>
        <v/>
      </c>
      <c r="U3125" s="152" t="str">
        <f t="shared" si="1444"/>
        <v/>
      </c>
      <c r="V3125" s="152" t="str">
        <f t="shared" si="1445"/>
        <v/>
      </c>
      <c r="W3125" s="153" t="str">
        <f t="shared" si="1446"/>
        <v/>
      </c>
      <c r="X3125" s="153" t="str">
        <f t="shared" si="1447"/>
        <v/>
      </c>
      <c r="Y3125" s="153" t="str">
        <f t="shared" si="1448"/>
        <v/>
      </c>
      <c r="Z3125" s="153" t="str">
        <f t="shared" si="1449"/>
        <v/>
      </c>
      <c r="AA3125" s="152" t="str">
        <f t="shared" si="1450"/>
        <v/>
      </c>
      <c r="AB3125" s="152" t="str">
        <f t="shared" si="1451"/>
        <v/>
      </c>
      <c r="AC3125" s="154" t="str">
        <f t="shared" si="1462"/>
        <v/>
      </c>
      <c r="AD3125" s="154" t="str">
        <f t="shared" si="1463"/>
        <v/>
      </c>
      <c r="AE3125" s="3" t="str">
        <f t="shared" si="1464"/>
        <v/>
      </c>
      <c r="AF3125" s="3" t="str">
        <f t="shared" si="1465"/>
        <v/>
      </c>
      <c r="AG3125" s="3" t="str">
        <f t="shared" si="1466"/>
        <v/>
      </c>
      <c r="AH3125" s="4" t="str">
        <f t="shared" si="1467"/>
        <v/>
      </c>
      <c r="AI3125" s="75" t="str">
        <f t="shared" si="1468"/>
        <v/>
      </c>
      <c r="AJ3125" s="75" t="str">
        <f t="shared" si="1469"/>
        <v/>
      </c>
    </row>
    <row r="3126" spans="1:36" ht="14.25">
      <c r="A3126" s="41" t="str">
        <f t="shared" si="1452"/>
        <v/>
      </c>
      <c r="B3126" s="150" t="str">
        <f>IF(ISNUMBER(A3126),INDEX('MetaTrader Import'!$H$13:$J$5893,TRUNC(((A3126-$A$39+1)-1)/3)+1,MOD((A3126-$A$39+1)-1,3)+1),"")</f>
        <v/>
      </c>
      <c r="C3126" s="43" t="str">
        <f t="shared" si="1453"/>
        <v/>
      </c>
      <c r="D3126" s="43" t="str">
        <f t="shared" ca="1" si="1443"/>
        <v/>
      </c>
      <c r="E3126" s="43" t="str">
        <f t="shared" si="1454"/>
        <v/>
      </c>
      <c r="F3126" s="43" t="str">
        <f t="shared" si="1455"/>
        <v/>
      </c>
      <c r="G3126" s="43" t="str">
        <f>IF(A3126&lt;&gt;"",IF(A3126&lt;Data!$G$11*0.25,$C$13/$G$32,IF(A3126&gt;Data!$G$11*0.25,$C$13,$C$13*10)),"")</f>
        <v/>
      </c>
      <c r="H3126" s="43" t="str">
        <f>IF(A3126&lt;&gt;"",IF(Data!$G$9="constant",$C$13,IF(Data!$G$9="squeeze",G3126,F3126)),"")</f>
        <v/>
      </c>
      <c r="I3126" s="38" t="str">
        <f ca="1">IF(ISNUMBER(A3126),NORMINV(RAND(),0,IF(AND(Data!$G$9="squeeze",A3126&lt;Data!$G$11*0.25),$H$32,1)*$C$30*$C$13)*($C$14*$C$12),"")</f>
        <v/>
      </c>
      <c r="J3126" s="42" t="str">
        <f ca="1">IFERROR(IF(Data!$C$6="Real",B3126,I3126+J3125+($C$14*$C$12)*(NORMINV(RAND(),$C$15,CHOOSE($G$13,$C$13,F3126,G3126)))),"")</f>
        <v/>
      </c>
      <c r="K3126" s="88" t="str">
        <f>IF(ISNUMBER(A3126), IF($G$16="fixed",$G$17,MIN(H3126*Data!$C$7*$C$16*0.5,$C$17*Data!$C$7))*$C$12,"")</f>
        <v/>
      </c>
      <c r="L3126" s="42" t="str">
        <f t="shared" ca="1" si="1470"/>
        <v/>
      </c>
      <c r="M3126" s="44" t="str">
        <f t="shared" ca="1" si="1471"/>
        <v/>
      </c>
      <c r="N3126" s="44" t="str">
        <f t="shared" ca="1" si="1472"/>
        <v/>
      </c>
      <c r="O3126" s="108" t="str">
        <f t="shared" si="1456"/>
        <v/>
      </c>
      <c r="P3126" s="102" t="str">
        <f t="shared" si="1457"/>
        <v/>
      </c>
      <c r="Q3126" s="102" t="str">
        <f t="shared" si="1458"/>
        <v/>
      </c>
      <c r="R3126" s="120" t="str">
        <f t="shared" si="1459"/>
        <v/>
      </c>
      <c r="S3126" s="54" t="str">
        <f t="shared" si="1460"/>
        <v/>
      </c>
      <c r="T3126" s="5" t="str">
        <f t="shared" si="1461"/>
        <v/>
      </c>
      <c r="U3126" s="152" t="str">
        <f t="shared" si="1444"/>
        <v/>
      </c>
      <c r="V3126" s="152" t="str">
        <f t="shared" si="1445"/>
        <v/>
      </c>
      <c r="W3126" s="153" t="str">
        <f t="shared" si="1446"/>
        <v/>
      </c>
      <c r="X3126" s="153" t="str">
        <f t="shared" si="1447"/>
        <v/>
      </c>
      <c r="Y3126" s="153" t="str">
        <f t="shared" si="1448"/>
        <v/>
      </c>
      <c r="Z3126" s="153" t="str">
        <f t="shared" si="1449"/>
        <v/>
      </c>
      <c r="AA3126" s="152" t="str">
        <f t="shared" si="1450"/>
        <v/>
      </c>
      <c r="AB3126" s="152" t="str">
        <f t="shared" si="1451"/>
        <v/>
      </c>
      <c r="AC3126" s="154" t="str">
        <f t="shared" si="1462"/>
        <v/>
      </c>
      <c r="AD3126" s="154" t="str">
        <f t="shared" si="1463"/>
        <v/>
      </c>
      <c r="AE3126" s="3" t="str">
        <f t="shared" si="1464"/>
        <v/>
      </c>
      <c r="AF3126" s="3" t="str">
        <f t="shared" si="1465"/>
        <v/>
      </c>
      <c r="AG3126" s="3" t="str">
        <f t="shared" si="1466"/>
        <v/>
      </c>
      <c r="AH3126" s="4" t="str">
        <f t="shared" si="1467"/>
        <v/>
      </c>
      <c r="AI3126" s="75" t="str">
        <f t="shared" si="1468"/>
        <v/>
      </c>
      <c r="AJ3126" s="75" t="str">
        <f t="shared" si="1469"/>
        <v/>
      </c>
    </row>
    <row r="3127" spans="1:36" ht="14.25">
      <c r="A3127" s="41" t="str">
        <f t="shared" si="1452"/>
        <v/>
      </c>
      <c r="B3127" s="150" t="str">
        <f>IF(ISNUMBER(A3127),INDEX('MetaTrader Import'!$H$13:$J$5893,TRUNC(((A3127-$A$39+1)-1)/3)+1,MOD((A3127-$A$39+1)-1,3)+1),"")</f>
        <v/>
      </c>
      <c r="C3127" s="43" t="str">
        <f t="shared" si="1453"/>
        <v/>
      </c>
      <c r="D3127" s="43" t="str">
        <f t="shared" ca="1" si="1443"/>
        <v/>
      </c>
      <c r="E3127" s="43" t="str">
        <f t="shared" si="1454"/>
        <v/>
      </c>
      <c r="F3127" s="43" t="str">
        <f t="shared" si="1455"/>
        <v/>
      </c>
      <c r="G3127" s="43" t="str">
        <f>IF(A3127&lt;&gt;"",IF(A3127&lt;Data!$G$11*0.25,$C$13/$G$32,IF(A3127&gt;Data!$G$11*0.25,$C$13,$C$13*10)),"")</f>
        <v/>
      </c>
      <c r="H3127" s="43" t="str">
        <f>IF(A3127&lt;&gt;"",IF(Data!$G$9="constant",$C$13,IF(Data!$G$9="squeeze",G3127,F3127)),"")</f>
        <v/>
      </c>
      <c r="I3127" s="38" t="str">
        <f ca="1">IF(ISNUMBER(A3127),NORMINV(RAND(),0,IF(AND(Data!$G$9="squeeze",A3127&lt;Data!$G$11*0.25),$H$32,1)*$C$30*$C$13)*($C$14*$C$12),"")</f>
        <v/>
      </c>
      <c r="J3127" s="42" t="str">
        <f ca="1">IFERROR(IF(Data!$C$6="Real",B3127,I3127+J3126+($C$14*$C$12)*(NORMINV(RAND(),$C$15,CHOOSE($G$13,$C$13,F3127,G3127)))),"")</f>
        <v/>
      </c>
      <c r="K3127" s="88" t="str">
        <f>IF(ISNUMBER(A3127), IF($G$16="fixed",$G$17,MIN(H3127*Data!$C$7*$C$16*0.5,$C$17*Data!$C$7))*$C$12,"")</f>
        <v/>
      </c>
      <c r="L3127" s="42" t="str">
        <f t="shared" ca="1" si="1470"/>
        <v/>
      </c>
      <c r="M3127" s="44" t="str">
        <f t="shared" ca="1" si="1471"/>
        <v/>
      </c>
      <c r="N3127" s="44" t="str">
        <f t="shared" ca="1" si="1472"/>
        <v/>
      </c>
      <c r="O3127" s="108" t="str">
        <f t="shared" si="1456"/>
        <v/>
      </c>
      <c r="P3127" s="102" t="str">
        <f t="shared" si="1457"/>
        <v/>
      </c>
      <c r="Q3127" s="102" t="str">
        <f t="shared" si="1458"/>
        <v/>
      </c>
      <c r="R3127" s="120" t="str">
        <f t="shared" si="1459"/>
        <v/>
      </c>
      <c r="S3127" s="54" t="str">
        <f t="shared" si="1460"/>
        <v/>
      </c>
      <c r="T3127" s="5" t="str">
        <f t="shared" si="1461"/>
        <v/>
      </c>
      <c r="U3127" s="152" t="str">
        <f t="shared" si="1444"/>
        <v/>
      </c>
      <c r="V3127" s="152" t="str">
        <f t="shared" si="1445"/>
        <v/>
      </c>
      <c r="W3127" s="153" t="str">
        <f t="shared" si="1446"/>
        <v/>
      </c>
      <c r="X3127" s="153" t="str">
        <f t="shared" si="1447"/>
        <v/>
      </c>
      <c r="Y3127" s="153" t="str">
        <f t="shared" si="1448"/>
        <v/>
      </c>
      <c r="Z3127" s="153" t="str">
        <f t="shared" si="1449"/>
        <v/>
      </c>
      <c r="AA3127" s="152" t="str">
        <f t="shared" si="1450"/>
        <v/>
      </c>
      <c r="AB3127" s="152" t="str">
        <f t="shared" si="1451"/>
        <v/>
      </c>
      <c r="AC3127" s="154" t="str">
        <f t="shared" si="1462"/>
        <v/>
      </c>
      <c r="AD3127" s="154" t="str">
        <f t="shared" si="1463"/>
        <v/>
      </c>
      <c r="AE3127" s="3" t="str">
        <f t="shared" si="1464"/>
        <v/>
      </c>
      <c r="AF3127" s="3" t="str">
        <f t="shared" si="1465"/>
        <v/>
      </c>
      <c r="AG3127" s="3" t="str">
        <f t="shared" si="1466"/>
        <v/>
      </c>
      <c r="AH3127" s="4" t="str">
        <f t="shared" si="1467"/>
        <v/>
      </c>
      <c r="AI3127" s="75" t="str">
        <f t="shared" si="1468"/>
        <v/>
      </c>
      <c r="AJ3127" s="75" t="str">
        <f t="shared" si="1469"/>
        <v/>
      </c>
    </row>
    <row r="3128" spans="1:36" ht="14.25">
      <c r="A3128" s="41" t="str">
        <f t="shared" si="1452"/>
        <v/>
      </c>
      <c r="B3128" s="150" t="str">
        <f>IF(ISNUMBER(A3128),INDEX('MetaTrader Import'!$H$13:$J$5893,TRUNC(((A3128-$A$39+1)-1)/3)+1,MOD((A3128-$A$39+1)-1,3)+1),"")</f>
        <v/>
      </c>
      <c r="C3128" s="43" t="str">
        <f t="shared" si="1453"/>
        <v/>
      </c>
      <c r="D3128" s="43" t="str">
        <f t="shared" ca="1" si="1443"/>
        <v/>
      </c>
      <c r="E3128" s="43" t="str">
        <f t="shared" si="1454"/>
        <v/>
      </c>
      <c r="F3128" s="43" t="str">
        <f t="shared" si="1455"/>
        <v/>
      </c>
      <c r="G3128" s="43" t="str">
        <f>IF(A3128&lt;&gt;"",IF(A3128&lt;Data!$G$11*0.25,$C$13/$G$32,IF(A3128&gt;Data!$G$11*0.25,$C$13,$C$13*10)),"")</f>
        <v/>
      </c>
      <c r="H3128" s="43" t="str">
        <f>IF(A3128&lt;&gt;"",IF(Data!$G$9="constant",$C$13,IF(Data!$G$9="squeeze",G3128,F3128)),"")</f>
        <v/>
      </c>
      <c r="I3128" s="38" t="str">
        <f ca="1">IF(ISNUMBER(A3128),NORMINV(RAND(),0,IF(AND(Data!$G$9="squeeze",A3128&lt;Data!$G$11*0.25),$H$32,1)*$C$30*$C$13)*($C$14*$C$12),"")</f>
        <v/>
      </c>
      <c r="J3128" s="42" t="str">
        <f ca="1">IFERROR(IF(Data!$C$6="Real",B3128,I3128+J3127+($C$14*$C$12)*(NORMINV(RAND(),$C$15,CHOOSE($G$13,$C$13,F3128,G3128)))),"")</f>
        <v/>
      </c>
      <c r="K3128" s="88" t="str">
        <f>IF(ISNUMBER(A3128), IF($G$16="fixed",$G$17,MIN(H3128*Data!$C$7*$C$16*0.5,$C$17*Data!$C$7))*$C$12,"")</f>
        <v/>
      </c>
      <c r="L3128" s="42" t="str">
        <f t="shared" ca="1" si="1470"/>
        <v/>
      </c>
      <c r="M3128" s="44" t="str">
        <f t="shared" ca="1" si="1471"/>
        <v/>
      </c>
      <c r="N3128" s="44" t="str">
        <f t="shared" ca="1" si="1472"/>
        <v/>
      </c>
      <c r="O3128" s="108" t="str">
        <f t="shared" si="1456"/>
        <v/>
      </c>
      <c r="P3128" s="102" t="str">
        <f t="shared" si="1457"/>
        <v/>
      </c>
      <c r="Q3128" s="102" t="str">
        <f t="shared" si="1458"/>
        <v/>
      </c>
      <c r="R3128" s="120" t="str">
        <f t="shared" si="1459"/>
        <v/>
      </c>
      <c r="S3128" s="54" t="str">
        <f t="shared" si="1460"/>
        <v/>
      </c>
      <c r="T3128" s="5" t="str">
        <f t="shared" si="1461"/>
        <v/>
      </c>
      <c r="U3128" s="152" t="str">
        <f t="shared" si="1444"/>
        <v/>
      </c>
      <c r="V3128" s="152" t="str">
        <f t="shared" si="1445"/>
        <v/>
      </c>
      <c r="W3128" s="153" t="str">
        <f t="shared" si="1446"/>
        <v/>
      </c>
      <c r="X3128" s="153" t="str">
        <f t="shared" si="1447"/>
        <v/>
      </c>
      <c r="Y3128" s="153" t="str">
        <f t="shared" si="1448"/>
        <v/>
      </c>
      <c r="Z3128" s="153" t="str">
        <f t="shared" si="1449"/>
        <v/>
      </c>
      <c r="AA3128" s="152" t="str">
        <f t="shared" si="1450"/>
        <v/>
      </c>
      <c r="AB3128" s="152" t="str">
        <f t="shared" si="1451"/>
        <v/>
      </c>
      <c r="AC3128" s="154" t="str">
        <f t="shared" si="1462"/>
        <v/>
      </c>
      <c r="AD3128" s="154" t="str">
        <f t="shared" si="1463"/>
        <v/>
      </c>
      <c r="AE3128" s="3" t="str">
        <f t="shared" si="1464"/>
        <v/>
      </c>
      <c r="AF3128" s="3" t="str">
        <f t="shared" si="1465"/>
        <v/>
      </c>
      <c r="AG3128" s="3" t="str">
        <f t="shared" si="1466"/>
        <v/>
      </c>
      <c r="AH3128" s="4" t="str">
        <f t="shared" si="1467"/>
        <v/>
      </c>
      <c r="AI3128" s="75" t="str">
        <f t="shared" si="1468"/>
        <v/>
      </c>
      <c r="AJ3128" s="75" t="str">
        <f t="shared" si="1469"/>
        <v/>
      </c>
    </row>
    <row r="3129" spans="1:36" ht="14.25">
      <c r="A3129" s="41" t="str">
        <f t="shared" si="1452"/>
        <v/>
      </c>
      <c r="B3129" s="150" t="str">
        <f>IF(ISNUMBER(A3129),INDEX('MetaTrader Import'!$H$13:$J$5893,TRUNC(((A3129-$A$39+1)-1)/3)+1,MOD((A3129-$A$39+1)-1,3)+1),"")</f>
        <v/>
      </c>
      <c r="C3129" s="43" t="str">
        <f t="shared" si="1453"/>
        <v/>
      </c>
      <c r="D3129" s="43" t="str">
        <f t="shared" ca="1" si="1443"/>
        <v/>
      </c>
      <c r="E3129" s="43" t="str">
        <f t="shared" si="1454"/>
        <v/>
      </c>
      <c r="F3129" s="43" t="str">
        <f t="shared" si="1455"/>
        <v/>
      </c>
      <c r="G3129" s="43" t="str">
        <f>IF(A3129&lt;&gt;"",IF(A3129&lt;Data!$G$11*0.25,$C$13/$G$32,IF(A3129&gt;Data!$G$11*0.25,$C$13,$C$13*10)),"")</f>
        <v/>
      </c>
      <c r="H3129" s="43" t="str">
        <f>IF(A3129&lt;&gt;"",IF(Data!$G$9="constant",$C$13,IF(Data!$G$9="squeeze",G3129,F3129)),"")</f>
        <v/>
      </c>
      <c r="I3129" s="38" t="str">
        <f ca="1">IF(ISNUMBER(A3129),NORMINV(RAND(),0,IF(AND(Data!$G$9="squeeze",A3129&lt;Data!$G$11*0.25),$H$32,1)*$C$30*$C$13)*($C$14*$C$12),"")</f>
        <v/>
      </c>
      <c r="J3129" s="42" t="str">
        <f ca="1">IFERROR(IF(Data!$C$6="Real",B3129,I3129+J3128+($C$14*$C$12)*(NORMINV(RAND(),$C$15,CHOOSE($G$13,$C$13,F3129,G3129)))),"")</f>
        <v/>
      </c>
      <c r="K3129" s="88" t="str">
        <f>IF(ISNUMBER(A3129), IF($G$16="fixed",$G$17,MIN(H3129*Data!$C$7*$C$16*0.5,$C$17*Data!$C$7))*$C$12,"")</f>
        <v/>
      </c>
      <c r="L3129" s="42" t="str">
        <f t="shared" ca="1" si="1470"/>
        <v/>
      </c>
      <c r="M3129" s="44" t="str">
        <f t="shared" ca="1" si="1471"/>
        <v/>
      </c>
      <c r="N3129" s="44" t="str">
        <f t="shared" ca="1" si="1472"/>
        <v/>
      </c>
      <c r="O3129" s="108" t="str">
        <f t="shared" si="1456"/>
        <v/>
      </c>
      <c r="P3129" s="102" t="str">
        <f t="shared" si="1457"/>
        <v/>
      </c>
      <c r="Q3129" s="102" t="str">
        <f t="shared" si="1458"/>
        <v/>
      </c>
      <c r="R3129" s="120" t="str">
        <f t="shared" si="1459"/>
        <v/>
      </c>
      <c r="S3129" s="54" t="str">
        <f t="shared" si="1460"/>
        <v/>
      </c>
      <c r="T3129" s="5" t="str">
        <f t="shared" si="1461"/>
        <v/>
      </c>
      <c r="U3129" s="152" t="str">
        <f t="shared" si="1444"/>
        <v/>
      </c>
      <c r="V3129" s="152" t="str">
        <f t="shared" si="1445"/>
        <v/>
      </c>
      <c r="W3129" s="153" t="str">
        <f t="shared" si="1446"/>
        <v/>
      </c>
      <c r="X3129" s="153" t="str">
        <f t="shared" si="1447"/>
        <v/>
      </c>
      <c r="Y3129" s="153" t="str">
        <f t="shared" si="1448"/>
        <v/>
      </c>
      <c r="Z3129" s="153" t="str">
        <f t="shared" si="1449"/>
        <v/>
      </c>
      <c r="AA3129" s="152" t="str">
        <f t="shared" si="1450"/>
        <v/>
      </c>
      <c r="AB3129" s="152" t="str">
        <f t="shared" si="1451"/>
        <v/>
      </c>
      <c r="AC3129" s="154" t="str">
        <f t="shared" si="1462"/>
        <v/>
      </c>
      <c r="AD3129" s="154" t="str">
        <f t="shared" si="1463"/>
        <v/>
      </c>
      <c r="AE3129" s="3" t="str">
        <f t="shared" si="1464"/>
        <v/>
      </c>
      <c r="AF3129" s="3" t="str">
        <f t="shared" si="1465"/>
        <v/>
      </c>
      <c r="AG3129" s="3" t="str">
        <f t="shared" si="1466"/>
        <v/>
      </c>
      <c r="AH3129" s="4" t="str">
        <f t="shared" si="1467"/>
        <v/>
      </c>
      <c r="AI3129" s="75" t="str">
        <f t="shared" si="1468"/>
        <v/>
      </c>
      <c r="AJ3129" s="75" t="str">
        <f t="shared" si="1469"/>
        <v/>
      </c>
    </row>
    <row r="3130" spans="1:36" ht="14.25">
      <c r="A3130" s="41" t="str">
        <f t="shared" si="1452"/>
        <v/>
      </c>
      <c r="B3130" s="150" t="str">
        <f>IF(ISNUMBER(A3130),INDEX('MetaTrader Import'!$H$13:$J$5893,TRUNC(((A3130-$A$39+1)-1)/3)+1,MOD((A3130-$A$39+1)-1,3)+1),"")</f>
        <v/>
      </c>
      <c r="C3130" s="43" t="str">
        <f t="shared" si="1453"/>
        <v/>
      </c>
      <c r="D3130" s="43" t="str">
        <f t="shared" ca="1" si="1443"/>
        <v/>
      </c>
      <c r="E3130" s="43" t="str">
        <f t="shared" si="1454"/>
        <v/>
      </c>
      <c r="F3130" s="43" t="str">
        <f t="shared" si="1455"/>
        <v/>
      </c>
      <c r="G3130" s="43" t="str">
        <f>IF(A3130&lt;&gt;"",IF(A3130&lt;Data!$G$11*0.25,$C$13/$G$32,IF(A3130&gt;Data!$G$11*0.25,$C$13,$C$13*10)),"")</f>
        <v/>
      </c>
      <c r="H3130" s="43" t="str">
        <f>IF(A3130&lt;&gt;"",IF(Data!$G$9="constant",$C$13,IF(Data!$G$9="squeeze",G3130,F3130)),"")</f>
        <v/>
      </c>
      <c r="I3130" s="38" t="str">
        <f ca="1">IF(ISNUMBER(A3130),NORMINV(RAND(),0,IF(AND(Data!$G$9="squeeze",A3130&lt;Data!$G$11*0.25),$H$32,1)*$C$30*$C$13)*($C$14*$C$12),"")</f>
        <v/>
      </c>
      <c r="J3130" s="42" t="str">
        <f ca="1">IFERROR(IF(Data!$C$6="Real",B3130,I3130+J3129+($C$14*$C$12)*(NORMINV(RAND(),$C$15,CHOOSE($G$13,$C$13,F3130,G3130)))),"")</f>
        <v/>
      </c>
      <c r="K3130" s="88" t="str">
        <f>IF(ISNUMBER(A3130), IF($G$16="fixed",$G$17,MIN(H3130*Data!$C$7*$C$16*0.5,$C$17*Data!$C$7))*$C$12,"")</f>
        <v/>
      </c>
      <c r="L3130" s="42" t="str">
        <f t="shared" ca="1" si="1470"/>
        <v/>
      </c>
      <c r="M3130" s="44" t="str">
        <f t="shared" ca="1" si="1471"/>
        <v/>
      </c>
      <c r="N3130" s="44" t="str">
        <f t="shared" ca="1" si="1472"/>
        <v/>
      </c>
      <c r="O3130" s="108" t="str">
        <f t="shared" si="1456"/>
        <v/>
      </c>
      <c r="P3130" s="102" t="str">
        <f t="shared" si="1457"/>
        <v/>
      </c>
      <c r="Q3130" s="102" t="str">
        <f t="shared" si="1458"/>
        <v/>
      </c>
      <c r="R3130" s="120" t="str">
        <f t="shared" si="1459"/>
        <v/>
      </c>
      <c r="S3130" s="54" t="str">
        <f t="shared" si="1460"/>
        <v/>
      </c>
      <c r="T3130" s="5" t="str">
        <f t="shared" si="1461"/>
        <v/>
      </c>
      <c r="U3130" s="152" t="str">
        <f t="shared" si="1444"/>
        <v/>
      </c>
      <c r="V3130" s="152" t="str">
        <f t="shared" si="1445"/>
        <v/>
      </c>
      <c r="W3130" s="153" t="str">
        <f t="shared" si="1446"/>
        <v/>
      </c>
      <c r="X3130" s="153" t="str">
        <f t="shared" si="1447"/>
        <v/>
      </c>
      <c r="Y3130" s="153" t="str">
        <f t="shared" si="1448"/>
        <v/>
      </c>
      <c r="Z3130" s="153" t="str">
        <f t="shared" si="1449"/>
        <v/>
      </c>
      <c r="AA3130" s="152" t="str">
        <f t="shared" si="1450"/>
        <v/>
      </c>
      <c r="AB3130" s="152" t="str">
        <f t="shared" si="1451"/>
        <v/>
      </c>
      <c r="AC3130" s="154" t="str">
        <f t="shared" si="1462"/>
        <v/>
      </c>
      <c r="AD3130" s="154" t="str">
        <f t="shared" si="1463"/>
        <v/>
      </c>
      <c r="AE3130" s="3" t="str">
        <f t="shared" si="1464"/>
        <v/>
      </c>
      <c r="AF3130" s="3" t="str">
        <f t="shared" si="1465"/>
        <v/>
      </c>
      <c r="AG3130" s="3" t="str">
        <f t="shared" si="1466"/>
        <v/>
      </c>
      <c r="AH3130" s="4" t="str">
        <f t="shared" si="1467"/>
        <v/>
      </c>
      <c r="AI3130" s="75" t="str">
        <f t="shared" si="1468"/>
        <v/>
      </c>
      <c r="AJ3130" s="75" t="str">
        <f t="shared" si="1469"/>
        <v/>
      </c>
    </row>
    <row r="3131" spans="1:36" ht="14.25">
      <c r="A3131" s="41" t="str">
        <f t="shared" si="1452"/>
        <v/>
      </c>
      <c r="B3131" s="150" t="str">
        <f>IF(ISNUMBER(A3131),INDEX('MetaTrader Import'!$H$13:$J$5893,TRUNC(((A3131-$A$39+1)-1)/3)+1,MOD((A3131-$A$39+1)-1,3)+1),"")</f>
        <v/>
      </c>
      <c r="C3131" s="43" t="str">
        <f t="shared" si="1453"/>
        <v/>
      </c>
      <c r="D3131" s="43" t="str">
        <f t="shared" ca="1" si="1443"/>
        <v/>
      </c>
      <c r="E3131" s="43" t="str">
        <f t="shared" si="1454"/>
        <v/>
      </c>
      <c r="F3131" s="43" t="str">
        <f t="shared" si="1455"/>
        <v/>
      </c>
      <c r="G3131" s="43" t="str">
        <f>IF(A3131&lt;&gt;"",IF(A3131&lt;Data!$G$11*0.25,$C$13/$G$32,IF(A3131&gt;Data!$G$11*0.25,$C$13,$C$13*10)),"")</f>
        <v/>
      </c>
      <c r="H3131" s="43" t="str">
        <f>IF(A3131&lt;&gt;"",IF(Data!$G$9="constant",$C$13,IF(Data!$G$9="squeeze",G3131,F3131)),"")</f>
        <v/>
      </c>
      <c r="I3131" s="38" t="str">
        <f ca="1">IF(ISNUMBER(A3131),NORMINV(RAND(),0,IF(AND(Data!$G$9="squeeze",A3131&lt;Data!$G$11*0.25),$H$32,1)*$C$30*$C$13)*($C$14*$C$12),"")</f>
        <v/>
      </c>
      <c r="J3131" s="42" t="str">
        <f ca="1">IFERROR(IF(Data!$C$6="Real",B3131,I3131+J3130+($C$14*$C$12)*(NORMINV(RAND(),$C$15,CHOOSE($G$13,$C$13,F3131,G3131)))),"")</f>
        <v/>
      </c>
      <c r="K3131" s="88" t="str">
        <f>IF(ISNUMBER(A3131), IF($G$16="fixed",$G$17,MIN(H3131*Data!$C$7*$C$16*0.5,$C$17*Data!$C$7))*$C$12,"")</f>
        <v/>
      </c>
      <c r="L3131" s="42" t="str">
        <f t="shared" ca="1" si="1470"/>
        <v/>
      </c>
      <c r="M3131" s="44" t="str">
        <f t="shared" ca="1" si="1471"/>
        <v/>
      </c>
      <c r="N3131" s="44" t="str">
        <f t="shared" ca="1" si="1472"/>
        <v/>
      </c>
      <c r="O3131" s="108" t="str">
        <f t="shared" si="1456"/>
        <v/>
      </c>
      <c r="P3131" s="102" t="str">
        <f t="shared" si="1457"/>
        <v/>
      </c>
      <c r="Q3131" s="102" t="str">
        <f t="shared" si="1458"/>
        <v/>
      </c>
      <c r="R3131" s="120" t="str">
        <f t="shared" si="1459"/>
        <v/>
      </c>
      <c r="S3131" s="54" t="str">
        <f t="shared" si="1460"/>
        <v/>
      </c>
      <c r="T3131" s="5" t="str">
        <f t="shared" si="1461"/>
        <v/>
      </c>
      <c r="U3131" s="152" t="str">
        <f t="shared" si="1444"/>
        <v/>
      </c>
      <c r="V3131" s="152" t="str">
        <f t="shared" si="1445"/>
        <v/>
      </c>
      <c r="W3131" s="153" t="str">
        <f t="shared" si="1446"/>
        <v/>
      </c>
      <c r="X3131" s="153" t="str">
        <f t="shared" si="1447"/>
        <v/>
      </c>
      <c r="Y3131" s="153" t="str">
        <f t="shared" si="1448"/>
        <v/>
      </c>
      <c r="Z3131" s="153" t="str">
        <f t="shared" si="1449"/>
        <v/>
      </c>
      <c r="AA3131" s="152" t="str">
        <f t="shared" si="1450"/>
        <v/>
      </c>
      <c r="AB3131" s="152" t="str">
        <f t="shared" si="1451"/>
        <v/>
      </c>
      <c r="AC3131" s="154" t="str">
        <f t="shared" si="1462"/>
        <v/>
      </c>
      <c r="AD3131" s="154" t="str">
        <f t="shared" si="1463"/>
        <v/>
      </c>
      <c r="AE3131" s="3" t="str">
        <f t="shared" si="1464"/>
        <v/>
      </c>
      <c r="AF3131" s="3" t="str">
        <f t="shared" si="1465"/>
        <v/>
      </c>
      <c r="AG3131" s="3" t="str">
        <f t="shared" si="1466"/>
        <v/>
      </c>
      <c r="AH3131" s="4" t="str">
        <f t="shared" si="1467"/>
        <v/>
      </c>
      <c r="AI3131" s="75" t="str">
        <f t="shared" si="1468"/>
        <v/>
      </c>
      <c r="AJ3131" s="75" t="str">
        <f t="shared" si="1469"/>
        <v/>
      </c>
    </row>
    <row r="3132" spans="1:36" ht="14.25">
      <c r="A3132" s="41" t="str">
        <f t="shared" si="1452"/>
        <v/>
      </c>
      <c r="B3132" s="150" t="str">
        <f>IF(ISNUMBER(A3132),INDEX('MetaTrader Import'!$H$13:$J$5893,TRUNC(((A3132-$A$39+1)-1)/3)+1,MOD((A3132-$A$39+1)-1,3)+1),"")</f>
        <v/>
      </c>
      <c r="C3132" s="43" t="str">
        <f t="shared" si="1453"/>
        <v/>
      </c>
      <c r="D3132" s="43" t="str">
        <f t="shared" ca="1" si="1443"/>
        <v/>
      </c>
      <c r="E3132" s="43" t="str">
        <f t="shared" si="1454"/>
        <v/>
      </c>
      <c r="F3132" s="43" t="str">
        <f t="shared" si="1455"/>
        <v/>
      </c>
      <c r="G3132" s="43" t="str">
        <f>IF(A3132&lt;&gt;"",IF(A3132&lt;Data!$G$11*0.25,$C$13/$G$32,IF(A3132&gt;Data!$G$11*0.25,$C$13,$C$13*10)),"")</f>
        <v/>
      </c>
      <c r="H3132" s="43" t="str">
        <f>IF(A3132&lt;&gt;"",IF(Data!$G$9="constant",$C$13,IF(Data!$G$9="squeeze",G3132,F3132)),"")</f>
        <v/>
      </c>
      <c r="I3132" s="38" t="str">
        <f ca="1">IF(ISNUMBER(A3132),NORMINV(RAND(),0,IF(AND(Data!$G$9="squeeze",A3132&lt;Data!$G$11*0.25),$H$32,1)*$C$30*$C$13)*($C$14*$C$12),"")</f>
        <v/>
      </c>
      <c r="J3132" s="42" t="str">
        <f ca="1">IFERROR(IF(Data!$C$6="Real",B3132,I3132+J3131+($C$14*$C$12)*(NORMINV(RAND(),$C$15,CHOOSE($G$13,$C$13,F3132,G3132)))),"")</f>
        <v/>
      </c>
      <c r="K3132" s="88" t="str">
        <f>IF(ISNUMBER(A3132), IF($G$16="fixed",$G$17,MIN(H3132*Data!$C$7*$C$16*0.5,$C$17*Data!$C$7))*$C$12,"")</f>
        <v/>
      </c>
      <c r="L3132" s="42" t="str">
        <f t="shared" ca="1" si="1470"/>
        <v/>
      </c>
      <c r="M3132" s="44" t="str">
        <f t="shared" ca="1" si="1471"/>
        <v/>
      </c>
      <c r="N3132" s="44" t="str">
        <f t="shared" ca="1" si="1472"/>
        <v/>
      </c>
      <c r="O3132" s="108" t="str">
        <f t="shared" si="1456"/>
        <v/>
      </c>
      <c r="P3132" s="102" t="str">
        <f t="shared" si="1457"/>
        <v/>
      </c>
      <c r="Q3132" s="102" t="str">
        <f t="shared" si="1458"/>
        <v/>
      </c>
      <c r="R3132" s="120" t="str">
        <f t="shared" si="1459"/>
        <v/>
      </c>
      <c r="S3132" s="54" t="str">
        <f t="shared" si="1460"/>
        <v/>
      </c>
      <c r="T3132" s="5" t="str">
        <f t="shared" si="1461"/>
        <v/>
      </c>
      <c r="U3132" s="152" t="str">
        <f t="shared" si="1444"/>
        <v/>
      </c>
      <c r="V3132" s="152" t="str">
        <f t="shared" si="1445"/>
        <v/>
      </c>
      <c r="W3132" s="153" t="str">
        <f t="shared" si="1446"/>
        <v/>
      </c>
      <c r="X3132" s="153" t="str">
        <f t="shared" si="1447"/>
        <v/>
      </c>
      <c r="Y3132" s="153" t="str">
        <f t="shared" si="1448"/>
        <v/>
      </c>
      <c r="Z3132" s="153" t="str">
        <f t="shared" si="1449"/>
        <v/>
      </c>
      <c r="AA3132" s="152" t="str">
        <f t="shared" si="1450"/>
        <v/>
      </c>
      <c r="AB3132" s="152" t="str">
        <f t="shared" si="1451"/>
        <v/>
      </c>
      <c r="AC3132" s="154" t="str">
        <f t="shared" si="1462"/>
        <v/>
      </c>
      <c r="AD3132" s="154" t="str">
        <f t="shared" si="1463"/>
        <v/>
      </c>
      <c r="AE3132" s="3" t="str">
        <f t="shared" si="1464"/>
        <v/>
      </c>
      <c r="AF3132" s="3" t="str">
        <f t="shared" si="1465"/>
        <v/>
      </c>
      <c r="AG3132" s="3" t="str">
        <f t="shared" si="1466"/>
        <v/>
      </c>
      <c r="AH3132" s="4" t="str">
        <f t="shared" si="1467"/>
        <v/>
      </c>
      <c r="AI3132" s="75" t="str">
        <f t="shared" si="1468"/>
        <v/>
      </c>
      <c r="AJ3132" s="75" t="str">
        <f t="shared" si="1469"/>
        <v/>
      </c>
    </row>
    <row r="3133" spans="1:36" ht="14.25">
      <c r="A3133" s="41" t="str">
        <f t="shared" si="1452"/>
        <v/>
      </c>
      <c r="B3133" s="150" t="str">
        <f>IF(ISNUMBER(A3133),INDEX('MetaTrader Import'!$H$13:$J$5893,TRUNC(((A3133-$A$39+1)-1)/3)+1,MOD((A3133-$A$39+1)-1,3)+1),"")</f>
        <v/>
      </c>
      <c r="C3133" s="43" t="str">
        <f t="shared" si="1453"/>
        <v/>
      </c>
      <c r="D3133" s="43" t="str">
        <f t="shared" ca="1" si="1443"/>
        <v/>
      </c>
      <c r="E3133" s="43" t="str">
        <f t="shared" si="1454"/>
        <v/>
      </c>
      <c r="F3133" s="43" t="str">
        <f t="shared" si="1455"/>
        <v/>
      </c>
      <c r="G3133" s="43" t="str">
        <f>IF(A3133&lt;&gt;"",IF(A3133&lt;Data!$G$11*0.25,$C$13/$G$32,IF(A3133&gt;Data!$G$11*0.25,$C$13,$C$13*10)),"")</f>
        <v/>
      </c>
      <c r="H3133" s="43" t="str">
        <f>IF(A3133&lt;&gt;"",IF(Data!$G$9="constant",$C$13,IF(Data!$G$9="squeeze",G3133,F3133)),"")</f>
        <v/>
      </c>
      <c r="I3133" s="38" t="str">
        <f ca="1">IF(ISNUMBER(A3133),NORMINV(RAND(),0,IF(AND(Data!$G$9="squeeze",A3133&lt;Data!$G$11*0.25),$H$32,1)*$C$30*$C$13)*($C$14*$C$12),"")</f>
        <v/>
      </c>
      <c r="J3133" s="42" t="str">
        <f ca="1">IFERROR(IF(Data!$C$6="Real",B3133,I3133+J3132+($C$14*$C$12)*(NORMINV(RAND(),$C$15,CHOOSE($G$13,$C$13,F3133,G3133)))),"")</f>
        <v/>
      </c>
      <c r="K3133" s="88" t="str">
        <f>IF(ISNUMBER(A3133), IF($G$16="fixed",$G$17,MIN(H3133*Data!$C$7*$C$16*0.5,$C$17*Data!$C$7))*$C$12,"")</f>
        <v/>
      </c>
      <c r="L3133" s="42" t="str">
        <f t="shared" ca="1" si="1470"/>
        <v/>
      </c>
      <c r="M3133" s="44" t="str">
        <f t="shared" ca="1" si="1471"/>
        <v/>
      </c>
      <c r="N3133" s="44" t="str">
        <f t="shared" ca="1" si="1472"/>
        <v/>
      </c>
      <c r="O3133" s="108" t="str">
        <f t="shared" si="1456"/>
        <v/>
      </c>
      <c r="P3133" s="102" t="str">
        <f t="shared" si="1457"/>
        <v/>
      </c>
      <c r="Q3133" s="102" t="str">
        <f t="shared" si="1458"/>
        <v/>
      </c>
      <c r="R3133" s="120" t="str">
        <f t="shared" si="1459"/>
        <v/>
      </c>
      <c r="S3133" s="54" t="str">
        <f t="shared" si="1460"/>
        <v/>
      </c>
      <c r="T3133" s="5" t="str">
        <f t="shared" si="1461"/>
        <v/>
      </c>
      <c r="U3133" s="152" t="str">
        <f t="shared" si="1444"/>
        <v/>
      </c>
      <c r="V3133" s="152" t="str">
        <f t="shared" si="1445"/>
        <v/>
      </c>
      <c r="W3133" s="153" t="str">
        <f t="shared" si="1446"/>
        <v/>
      </c>
      <c r="X3133" s="153" t="str">
        <f t="shared" si="1447"/>
        <v/>
      </c>
      <c r="Y3133" s="153" t="str">
        <f t="shared" si="1448"/>
        <v/>
      </c>
      <c r="Z3133" s="153" t="str">
        <f t="shared" si="1449"/>
        <v/>
      </c>
      <c r="AA3133" s="152" t="str">
        <f t="shared" si="1450"/>
        <v/>
      </c>
      <c r="AB3133" s="152" t="str">
        <f t="shared" si="1451"/>
        <v/>
      </c>
      <c r="AC3133" s="154" t="str">
        <f t="shared" si="1462"/>
        <v/>
      </c>
      <c r="AD3133" s="154" t="str">
        <f t="shared" si="1463"/>
        <v/>
      </c>
      <c r="AE3133" s="3" t="str">
        <f t="shared" si="1464"/>
        <v/>
      </c>
      <c r="AF3133" s="3" t="str">
        <f t="shared" si="1465"/>
        <v/>
      </c>
      <c r="AG3133" s="3" t="str">
        <f t="shared" si="1466"/>
        <v/>
      </c>
      <c r="AH3133" s="4" t="str">
        <f t="shared" si="1467"/>
        <v/>
      </c>
      <c r="AI3133" s="75" t="str">
        <f t="shared" si="1468"/>
        <v/>
      </c>
      <c r="AJ3133" s="75" t="str">
        <f t="shared" si="1469"/>
        <v/>
      </c>
    </row>
    <row r="3134" spans="1:36" ht="14.25">
      <c r="A3134" s="41" t="str">
        <f t="shared" si="1452"/>
        <v/>
      </c>
      <c r="B3134" s="150" t="str">
        <f>IF(ISNUMBER(A3134),INDEX('MetaTrader Import'!$H$13:$J$5893,TRUNC(((A3134-$A$39+1)-1)/3)+1,MOD((A3134-$A$39+1)-1,3)+1),"")</f>
        <v/>
      </c>
      <c r="C3134" s="43" t="str">
        <f t="shared" si="1453"/>
        <v/>
      </c>
      <c r="D3134" s="43" t="str">
        <f t="shared" ca="1" si="1443"/>
        <v/>
      </c>
      <c r="E3134" s="43" t="str">
        <f t="shared" si="1454"/>
        <v/>
      </c>
      <c r="F3134" s="43" t="str">
        <f t="shared" si="1455"/>
        <v/>
      </c>
      <c r="G3134" s="43" t="str">
        <f>IF(A3134&lt;&gt;"",IF(A3134&lt;Data!$G$11*0.25,$C$13/$G$32,IF(A3134&gt;Data!$G$11*0.25,$C$13,$C$13*10)),"")</f>
        <v/>
      </c>
      <c r="H3134" s="43" t="str">
        <f>IF(A3134&lt;&gt;"",IF(Data!$G$9="constant",$C$13,IF(Data!$G$9="squeeze",G3134,F3134)),"")</f>
        <v/>
      </c>
      <c r="I3134" s="38" t="str">
        <f ca="1">IF(ISNUMBER(A3134),NORMINV(RAND(),0,IF(AND(Data!$G$9="squeeze",A3134&lt;Data!$G$11*0.25),$H$32,1)*$C$30*$C$13)*($C$14*$C$12),"")</f>
        <v/>
      </c>
      <c r="J3134" s="42" t="str">
        <f ca="1">IFERROR(IF(Data!$C$6="Real",B3134,I3134+J3133+($C$14*$C$12)*(NORMINV(RAND(),$C$15,CHOOSE($G$13,$C$13,F3134,G3134)))),"")</f>
        <v/>
      </c>
      <c r="K3134" s="88" t="str">
        <f>IF(ISNUMBER(A3134), IF($G$16="fixed",$G$17,MIN(H3134*Data!$C$7*$C$16*0.5,$C$17*Data!$C$7))*$C$12,"")</f>
        <v/>
      </c>
      <c r="L3134" s="42" t="str">
        <f t="shared" ca="1" si="1470"/>
        <v/>
      </c>
      <c r="M3134" s="44" t="str">
        <f t="shared" ca="1" si="1471"/>
        <v/>
      </c>
      <c r="N3134" s="44" t="str">
        <f t="shared" ca="1" si="1472"/>
        <v/>
      </c>
      <c r="O3134" s="108" t="str">
        <f t="shared" si="1456"/>
        <v/>
      </c>
      <c r="P3134" s="102" t="str">
        <f t="shared" si="1457"/>
        <v/>
      </c>
      <c r="Q3134" s="102" t="str">
        <f t="shared" si="1458"/>
        <v/>
      </c>
      <c r="R3134" s="120" t="str">
        <f t="shared" si="1459"/>
        <v/>
      </c>
      <c r="S3134" s="54" t="str">
        <f t="shared" si="1460"/>
        <v/>
      </c>
      <c r="T3134" s="5" t="str">
        <f t="shared" si="1461"/>
        <v/>
      </c>
      <c r="U3134" s="152" t="str">
        <f t="shared" si="1444"/>
        <v/>
      </c>
      <c r="V3134" s="152" t="str">
        <f t="shared" si="1445"/>
        <v/>
      </c>
      <c r="W3134" s="153" t="str">
        <f t="shared" si="1446"/>
        <v/>
      </c>
      <c r="X3134" s="153" t="str">
        <f t="shared" si="1447"/>
        <v/>
      </c>
      <c r="Y3134" s="153" t="str">
        <f t="shared" si="1448"/>
        <v/>
      </c>
      <c r="Z3134" s="153" t="str">
        <f t="shared" si="1449"/>
        <v/>
      </c>
      <c r="AA3134" s="152" t="str">
        <f t="shared" si="1450"/>
        <v/>
      </c>
      <c r="AB3134" s="152" t="str">
        <f t="shared" si="1451"/>
        <v/>
      </c>
      <c r="AC3134" s="154" t="str">
        <f t="shared" si="1462"/>
        <v/>
      </c>
      <c r="AD3134" s="154" t="str">
        <f t="shared" si="1463"/>
        <v/>
      </c>
      <c r="AE3134" s="3" t="str">
        <f t="shared" si="1464"/>
        <v/>
      </c>
      <c r="AF3134" s="3" t="str">
        <f t="shared" si="1465"/>
        <v/>
      </c>
      <c r="AG3134" s="3" t="str">
        <f t="shared" si="1466"/>
        <v/>
      </c>
      <c r="AH3134" s="4" t="str">
        <f t="shared" si="1467"/>
        <v/>
      </c>
      <c r="AI3134" s="75" t="str">
        <f t="shared" si="1468"/>
        <v/>
      </c>
      <c r="AJ3134" s="75" t="str">
        <f t="shared" si="1469"/>
        <v/>
      </c>
    </row>
    <row r="3135" spans="1:36" ht="14.25">
      <c r="A3135" s="41" t="str">
        <f t="shared" si="1452"/>
        <v/>
      </c>
      <c r="B3135" s="150" t="str">
        <f>IF(ISNUMBER(A3135),INDEX('MetaTrader Import'!$H$13:$J$5893,TRUNC(((A3135-$A$39+1)-1)/3)+1,MOD((A3135-$A$39+1)-1,3)+1),"")</f>
        <v/>
      </c>
      <c r="C3135" s="43" t="str">
        <f t="shared" si="1453"/>
        <v/>
      </c>
      <c r="D3135" s="43" t="str">
        <f t="shared" ca="1" si="1443"/>
        <v/>
      </c>
      <c r="E3135" s="43" t="str">
        <f t="shared" si="1454"/>
        <v/>
      </c>
      <c r="F3135" s="43" t="str">
        <f t="shared" si="1455"/>
        <v/>
      </c>
      <c r="G3135" s="43" t="str">
        <f>IF(A3135&lt;&gt;"",IF(A3135&lt;Data!$G$11*0.25,$C$13/$G$32,IF(A3135&gt;Data!$G$11*0.25,$C$13,$C$13*10)),"")</f>
        <v/>
      </c>
      <c r="H3135" s="43" t="str">
        <f>IF(A3135&lt;&gt;"",IF(Data!$G$9="constant",$C$13,IF(Data!$G$9="squeeze",G3135,F3135)),"")</f>
        <v/>
      </c>
      <c r="I3135" s="38" t="str">
        <f ca="1">IF(ISNUMBER(A3135),NORMINV(RAND(),0,IF(AND(Data!$G$9="squeeze",A3135&lt;Data!$G$11*0.25),$H$32,1)*$C$30*$C$13)*($C$14*$C$12),"")</f>
        <v/>
      </c>
      <c r="J3135" s="42" t="str">
        <f ca="1">IFERROR(IF(Data!$C$6="Real",B3135,I3135+J3134+($C$14*$C$12)*(NORMINV(RAND(),$C$15,CHOOSE($G$13,$C$13,F3135,G3135)))),"")</f>
        <v/>
      </c>
      <c r="K3135" s="88" t="str">
        <f>IF(ISNUMBER(A3135), IF($G$16="fixed",$G$17,MIN(H3135*Data!$C$7*$C$16*0.5,$C$17*Data!$C$7))*$C$12,"")</f>
        <v/>
      </c>
      <c r="L3135" s="42" t="str">
        <f t="shared" ca="1" si="1470"/>
        <v/>
      </c>
      <c r="M3135" s="44" t="str">
        <f t="shared" ca="1" si="1471"/>
        <v/>
      </c>
      <c r="N3135" s="44" t="str">
        <f t="shared" ca="1" si="1472"/>
        <v/>
      </c>
      <c r="O3135" s="108" t="str">
        <f t="shared" si="1456"/>
        <v/>
      </c>
      <c r="P3135" s="102" t="str">
        <f t="shared" si="1457"/>
        <v/>
      </c>
      <c r="Q3135" s="102" t="str">
        <f t="shared" si="1458"/>
        <v/>
      </c>
      <c r="R3135" s="120" t="str">
        <f t="shared" si="1459"/>
        <v/>
      </c>
      <c r="S3135" s="54" t="str">
        <f t="shared" si="1460"/>
        <v/>
      </c>
      <c r="T3135" s="5" t="str">
        <f t="shared" si="1461"/>
        <v/>
      </c>
      <c r="U3135" s="152" t="str">
        <f t="shared" si="1444"/>
        <v/>
      </c>
      <c r="V3135" s="152" t="str">
        <f t="shared" si="1445"/>
        <v/>
      </c>
      <c r="W3135" s="153" t="str">
        <f t="shared" si="1446"/>
        <v/>
      </c>
      <c r="X3135" s="153" t="str">
        <f t="shared" si="1447"/>
        <v/>
      </c>
      <c r="Y3135" s="153" t="str">
        <f t="shared" si="1448"/>
        <v/>
      </c>
      <c r="Z3135" s="153" t="str">
        <f t="shared" si="1449"/>
        <v/>
      </c>
      <c r="AA3135" s="152" t="str">
        <f t="shared" si="1450"/>
        <v/>
      </c>
      <c r="AB3135" s="152" t="str">
        <f t="shared" si="1451"/>
        <v/>
      </c>
      <c r="AC3135" s="154" t="str">
        <f t="shared" si="1462"/>
        <v/>
      </c>
      <c r="AD3135" s="154" t="str">
        <f t="shared" si="1463"/>
        <v/>
      </c>
      <c r="AE3135" s="3" t="str">
        <f t="shared" si="1464"/>
        <v/>
      </c>
      <c r="AF3135" s="3" t="str">
        <f t="shared" si="1465"/>
        <v/>
      </c>
      <c r="AG3135" s="3" t="str">
        <f t="shared" si="1466"/>
        <v/>
      </c>
      <c r="AH3135" s="4" t="str">
        <f t="shared" si="1467"/>
        <v/>
      </c>
      <c r="AI3135" s="75" t="str">
        <f t="shared" si="1468"/>
        <v/>
      </c>
      <c r="AJ3135" s="75" t="str">
        <f t="shared" si="1469"/>
        <v/>
      </c>
    </row>
    <row r="3136" spans="1:36" ht="14.25">
      <c r="A3136" s="41" t="str">
        <f t="shared" si="1452"/>
        <v/>
      </c>
      <c r="B3136" s="150" t="str">
        <f>IF(ISNUMBER(A3136),INDEX('MetaTrader Import'!$H$13:$J$5893,TRUNC(((A3136-$A$39+1)-1)/3)+1,MOD((A3136-$A$39+1)-1,3)+1),"")</f>
        <v/>
      </c>
      <c r="C3136" s="43" t="str">
        <f t="shared" si="1453"/>
        <v/>
      </c>
      <c r="D3136" s="43" t="str">
        <f t="shared" ca="1" si="1443"/>
        <v/>
      </c>
      <c r="E3136" s="43" t="str">
        <f t="shared" si="1454"/>
        <v/>
      </c>
      <c r="F3136" s="43" t="str">
        <f t="shared" si="1455"/>
        <v/>
      </c>
      <c r="G3136" s="43" t="str">
        <f>IF(A3136&lt;&gt;"",IF(A3136&lt;Data!$G$11*0.25,$C$13/$G$32,IF(A3136&gt;Data!$G$11*0.25,$C$13,$C$13*10)),"")</f>
        <v/>
      </c>
      <c r="H3136" s="43" t="str">
        <f>IF(A3136&lt;&gt;"",IF(Data!$G$9="constant",$C$13,IF(Data!$G$9="squeeze",G3136,F3136)),"")</f>
        <v/>
      </c>
      <c r="I3136" s="38" t="str">
        <f ca="1">IF(ISNUMBER(A3136),NORMINV(RAND(),0,IF(AND(Data!$G$9="squeeze",A3136&lt;Data!$G$11*0.25),$H$32,1)*$C$30*$C$13)*($C$14*$C$12),"")</f>
        <v/>
      </c>
      <c r="J3136" s="42" t="str">
        <f ca="1">IFERROR(IF(Data!$C$6="Real",B3136,I3136+J3135+($C$14*$C$12)*(NORMINV(RAND(),$C$15,CHOOSE($G$13,$C$13,F3136,G3136)))),"")</f>
        <v/>
      </c>
      <c r="K3136" s="88" t="str">
        <f>IF(ISNUMBER(A3136), IF($G$16="fixed",$G$17,MIN(H3136*Data!$C$7*$C$16*0.5,$C$17*Data!$C$7))*$C$12,"")</f>
        <v/>
      </c>
      <c r="L3136" s="42" t="str">
        <f t="shared" ca="1" si="1470"/>
        <v/>
      </c>
      <c r="M3136" s="44" t="str">
        <f t="shared" ca="1" si="1471"/>
        <v/>
      </c>
      <c r="N3136" s="44" t="str">
        <f t="shared" ca="1" si="1472"/>
        <v/>
      </c>
      <c r="O3136" s="108" t="str">
        <f t="shared" si="1456"/>
        <v/>
      </c>
      <c r="P3136" s="102" t="str">
        <f t="shared" si="1457"/>
        <v/>
      </c>
      <c r="Q3136" s="102" t="str">
        <f t="shared" si="1458"/>
        <v/>
      </c>
      <c r="R3136" s="120" t="str">
        <f t="shared" si="1459"/>
        <v/>
      </c>
      <c r="S3136" s="54" t="str">
        <f t="shared" si="1460"/>
        <v/>
      </c>
      <c r="T3136" s="5" t="str">
        <f t="shared" si="1461"/>
        <v/>
      </c>
      <c r="U3136" s="152" t="str">
        <f t="shared" si="1444"/>
        <v/>
      </c>
      <c r="V3136" s="152" t="str">
        <f t="shared" si="1445"/>
        <v/>
      </c>
      <c r="W3136" s="153" t="str">
        <f t="shared" si="1446"/>
        <v/>
      </c>
      <c r="X3136" s="153" t="str">
        <f t="shared" si="1447"/>
        <v/>
      </c>
      <c r="Y3136" s="153" t="str">
        <f t="shared" si="1448"/>
        <v/>
      </c>
      <c r="Z3136" s="153" t="str">
        <f t="shared" si="1449"/>
        <v/>
      </c>
      <c r="AA3136" s="152" t="str">
        <f t="shared" si="1450"/>
        <v/>
      </c>
      <c r="AB3136" s="152" t="str">
        <f t="shared" si="1451"/>
        <v/>
      </c>
      <c r="AC3136" s="154" t="str">
        <f t="shared" si="1462"/>
        <v/>
      </c>
      <c r="AD3136" s="154" t="str">
        <f t="shared" si="1463"/>
        <v/>
      </c>
      <c r="AE3136" s="3" t="str">
        <f t="shared" si="1464"/>
        <v/>
      </c>
      <c r="AF3136" s="3" t="str">
        <f t="shared" si="1465"/>
        <v/>
      </c>
      <c r="AG3136" s="3" t="str">
        <f t="shared" si="1466"/>
        <v/>
      </c>
      <c r="AH3136" s="4" t="str">
        <f t="shared" si="1467"/>
        <v/>
      </c>
      <c r="AI3136" s="75" t="str">
        <f t="shared" si="1468"/>
        <v/>
      </c>
      <c r="AJ3136" s="75" t="str">
        <f t="shared" si="1469"/>
        <v/>
      </c>
    </row>
    <row r="3137" spans="1:36" ht="14.25">
      <c r="A3137" s="41" t="str">
        <f t="shared" si="1452"/>
        <v/>
      </c>
      <c r="B3137" s="150" t="str">
        <f>IF(ISNUMBER(A3137),INDEX('MetaTrader Import'!$H$13:$J$5893,TRUNC(((A3137-$A$39+1)-1)/3)+1,MOD((A3137-$A$39+1)-1,3)+1),"")</f>
        <v/>
      </c>
      <c r="C3137" s="43" t="str">
        <f t="shared" si="1453"/>
        <v/>
      </c>
      <c r="D3137" s="43" t="str">
        <f t="shared" ca="1" si="1443"/>
        <v/>
      </c>
      <c r="E3137" s="43" t="str">
        <f t="shared" si="1454"/>
        <v/>
      </c>
      <c r="F3137" s="43" t="str">
        <f t="shared" si="1455"/>
        <v/>
      </c>
      <c r="G3137" s="43" t="str">
        <f>IF(A3137&lt;&gt;"",IF(A3137&lt;Data!$G$11*0.25,$C$13/$G$32,IF(A3137&gt;Data!$G$11*0.25,$C$13,$C$13*10)),"")</f>
        <v/>
      </c>
      <c r="H3137" s="43" t="str">
        <f>IF(A3137&lt;&gt;"",IF(Data!$G$9="constant",$C$13,IF(Data!$G$9="squeeze",G3137,F3137)),"")</f>
        <v/>
      </c>
      <c r="I3137" s="38" t="str">
        <f ca="1">IF(ISNUMBER(A3137),NORMINV(RAND(),0,IF(AND(Data!$G$9="squeeze",A3137&lt;Data!$G$11*0.25),$H$32,1)*$C$30*$C$13)*($C$14*$C$12),"")</f>
        <v/>
      </c>
      <c r="J3137" s="42" t="str">
        <f ca="1">IFERROR(IF(Data!$C$6="Real",B3137,I3137+J3136+($C$14*$C$12)*(NORMINV(RAND(),$C$15,CHOOSE($G$13,$C$13,F3137,G3137)))),"")</f>
        <v/>
      </c>
      <c r="K3137" s="88" t="str">
        <f>IF(ISNUMBER(A3137), IF($G$16="fixed",$G$17,MIN(H3137*Data!$C$7*$C$16*0.5,$C$17*Data!$C$7))*$C$12,"")</f>
        <v/>
      </c>
      <c r="L3137" s="42" t="str">
        <f t="shared" ca="1" si="1470"/>
        <v/>
      </c>
      <c r="M3137" s="44" t="str">
        <f t="shared" ca="1" si="1471"/>
        <v/>
      </c>
      <c r="N3137" s="44" t="str">
        <f t="shared" ca="1" si="1472"/>
        <v/>
      </c>
      <c r="O3137" s="108" t="str">
        <f t="shared" si="1456"/>
        <v/>
      </c>
      <c r="P3137" s="102" t="str">
        <f t="shared" si="1457"/>
        <v/>
      </c>
      <c r="Q3137" s="102" t="str">
        <f t="shared" si="1458"/>
        <v/>
      </c>
      <c r="R3137" s="120" t="str">
        <f t="shared" si="1459"/>
        <v/>
      </c>
      <c r="S3137" s="54" t="str">
        <f t="shared" si="1460"/>
        <v/>
      </c>
      <c r="T3137" s="5" t="str">
        <f t="shared" si="1461"/>
        <v/>
      </c>
      <c r="U3137" s="152" t="str">
        <f t="shared" si="1444"/>
        <v/>
      </c>
      <c r="V3137" s="152" t="str">
        <f t="shared" si="1445"/>
        <v/>
      </c>
      <c r="W3137" s="153" t="str">
        <f t="shared" si="1446"/>
        <v/>
      </c>
      <c r="X3137" s="153" t="str">
        <f t="shared" si="1447"/>
        <v/>
      </c>
      <c r="Y3137" s="153" t="str">
        <f t="shared" si="1448"/>
        <v/>
      </c>
      <c r="Z3137" s="153" t="str">
        <f t="shared" si="1449"/>
        <v/>
      </c>
      <c r="AA3137" s="152" t="str">
        <f t="shared" si="1450"/>
        <v/>
      </c>
      <c r="AB3137" s="152" t="str">
        <f t="shared" si="1451"/>
        <v/>
      </c>
      <c r="AC3137" s="154" t="str">
        <f t="shared" si="1462"/>
        <v/>
      </c>
      <c r="AD3137" s="154" t="str">
        <f t="shared" si="1463"/>
        <v/>
      </c>
      <c r="AE3137" s="3" t="str">
        <f t="shared" si="1464"/>
        <v/>
      </c>
      <c r="AF3137" s="3" t="str">
        <f t="shared" si="1465"/>
        <v/>
      </c>
      <c r="AG3137" s="3" t="str">
        <f t="shared" si="1466"/>
        <v/>
      </c>
      <c r="AH3137" s="4" t="str">
        <f t="shared" si="1467"/>
        <v/>
      </c>
      <c r="AI3137" s="75" t="str">
        <f t="shared" si="1468"/>
        <v/>
      </c>
      <c r="AJ3137" s="75" t="str">
        <f t="shared" si="1469"/>
        <v/>
      </c>
    </row>
    <row r="3138" spans="1:36" ht="14.25">
      <c r="A3138" s="41" t="str">
        <f t="shared" si="1452"/>
        <v/>
      </c>
      <c r="B3138" s="150" t="str">
        <f>IF(ISNUMBER(A3138),INDEX('MetaTrader Import'!$H$13:$J$5893,TRUNC(((A3138-$A$39+1)-1)/3)+1,MOD((A3138-$A$39+1)-1,3)+1),"")</f>
        <v/>
      </c>
      <c r="C3138" s="43" t="str">
        <f t="shared" si="1453"/>
        <v/>
      </c>
      <c r="D3138" s="43" t="str">
        <f t="shared" ca="1" si="1443"/>
        <v/>
      </c>
      <c r="E3138" s="43" t="str">
        <f t="shared" si="1454"/>
        <v/>
      </c>
      <c r="F3138" s="43" t="str">
        <f t="shared" si="1455"/>
        <v/>
      </c>
      <c r="G3138" s="43" t="str">
        <f>IF(A3138&lt;&gt;"",IF(A3138&lt;Data!$G$11*0.25,$C$13/$G$32,IF(A3138&gt;Data!$G$11*0.25,$C$13,$C$13*10)),"")</f>
        <v/>
      </c>
      <c r="H3138" s="43" t="str">
        <f>IF(A3138&lt;&gt;"",IF(Data!$G$9="constant",$C$13,IF(Data!$G$9="squeeze",G3138,F3138)),"")</f>
        <v/>
      </c>
      <c r="I3138" s="38" t="str">
        <f ca="1">IF(ISNUMBER(A3138),NORMINV(RAND(),0,IF(AND(Data!$G$9="squeeze",A3138&lt;Data!$G$11*0.25),$H$32,1)*$C$30*$C$13)*($C$14*$C$12),"")</f>
        <v/>
      </c>
      <c r="J3138" s="42" t="str">
        <f ca="1">IFERROR(IF(Data!$C$6="Real",B3138,I3138+J3137+($C$14*$C$12)*(NORMINV(RAND(),$C$15,CHOOSE($G$13,$C$13,F3138,G3138)))),"")</f>
        <v/>
      </c>
      <c r="K3138" s="88" t="str">
        <f>IF(ISNUMBER(A3138), IF($G$16="fixed",$G$17,MIN(H3138*Data!$C$7*$C$16*0.5,$C$17*Data!$C$7))*$C$12,"")</f>
        <v/>
      </c>
      <c r="L3138" s="42" t="str">
        <f t="shared" ca="1" si="1470"/>
        <v/>
      </c>
      <c r="M3138" s="44" t="str">
        <f t="shared" ca="1" si="1471"/>
        <v/>
      </c>
      <c r="N3138" s="44" t="str">
        <f t="shared" ca="1" si="1472"/>
        <v/>
      </c>
      <c r="O3138" s="108" t="str">
        <f t="shared" si="1456"/>
        <v/>
      </c>
      <c r="P3138" s="102" t="str">
        <f t="shared" si="1457"/>
        <v/>
      </c>
      <c r="Q3138" s="102" t="str">
        <f t="shared" si="1458"/>
        <v/>
      </c>
      <c r="R3138" s="120" t="str">
        <f t="shared" si="1459"/>
        <v/>
      </c>
      <c r="S3138" s="54" t="str">
        <f t="shared" si="1460"/>
        <v/>
      </c>
      <c r="T3138" s="5" t="str">
        <f t="shared" si="1461"/>
        <v/>
      </c>
      <c r="U3138" s="152" t="str">
        <f t="shared" si="1444"/>
        <v/>
      </c>
      <c r="V3138" s="152" t="str">
        <f t="shared" si="1445"/>
        <v/>
      </c>
      <c r="W3138" s="153" t="str">
        <f t="shared" si="1446"/>
        <v/>
      </c>
      <c r="X3138" s="153" t="str">
        <f t="shared" si="1447"/>
        <v/>
      </c>
      <c r="Y3138" s="153" t="str">
        <f t="shared" si="1448"/>
        <v/>
      </c>
      <c r="Z3138" s="153" t="str">
        <f t="shared" si="1449"/>
        <v/>
      </c>
      <c r="AA3138" s="152" t="str">
        <f t="shared" si="1450"/>
        <v/>
      </c>
      <c r="AB3138" s="152" t="str">
        <f t="shared" si="1451"/>
        <v/>
      </c>
      <c r="AC3138" s="154" t="str">
        <f t="shared" si="1462"/>
        <v/>
      </c>
      <c r="AD3138" s="154" t="str">
        <f t="shared" si="1463"/>
        <v/>
      </c>
      <c r="AE3138" s="3" t="str">
        <f t="shared" si="1464"/>
        <v/>
      </c>
      <c r="AF3138" s="3" t="str">
        <f t="shared" si="1465"/>
        <v/>
      </c>
      <c r="AG3138" s="3" t="str">
        <f t="shared" si="1466"/>
        <v/>
      </c>
      <c r="AH3138" s="4" t="str">
        <f t="shared" si="1467"/>
        <v/>
      </c>
      <c r="AI3138" s="75" t="str">
        <f t="shared" si="1468"/>
        <v/>
      </c>
      <c r="AJ3138" s="75" t="str">
        <f t="shared" si="1469"/>
        <v/>
      </c>
    </row>
    <row r="3139" spans="1:36" ht="14.25">
      <c r="A3139" s="41" t="str">
        <f t="shared" si="1452"/>
        <v/>
      </c>
      <c r="B3139" s="150" t="str">
        <f>IF(ISNUMBER(A3139),INDEX('MetaTrader Import'!$H$13:$J$5893,TRUNC(((A3139-$A$39+1)-1)/3)+1,MOD((A3139-$A$39+1)-1,3)+1),"")</f>
        <v/>
      </c>
      <c r="C3139" s="43" t="str">
        <f t="shared" si="1453"/>
        <v/>
      </c>
      <c r="D3139" s="43" t="str">
        <f t="shared" ref="D3139:D3202" ca="1" si="1473">IF(A3139&lt;&gt;"",NORMINV(RAND(),($C$23-C3139)*$C$28,$C$27)+NORMINV(RAND(),IF(RAND()&gt;$C$26,$C$25,0),$C$27),"")</f>
        <v/>
      </c>
      <c r="E3139" s="43" t="str">
        <f t="shared" si="1454"/>
        <v/>
      </c>
      <c r="F3139" s="43" t="str">
        <f t="shared" si="1455"/>
        <v/>
      </c>
      <c r="G3139" s="43" t="str">
        <f>IF(A3139&lt;&gt;"",IF(A3139&lt;Data!$G$11*0.25,$C$13/$G$32,IF(A3139&gt;Data!$G$11*0.25,$C$13,$C$13*10)),"")</f>
        <v/>
      </c>
      <c r="H3139" s="43" t="str">
        <f>IF(A3139&lt;&gt;"",IF(Data!$G$9="constant",$C$13,IF(Data!$G$9="squeeze",G3139,F3139)),"")</f>
        <v/>
      </c>
      <c r="I3139" s="38" t="str">
        <f ca="1">IF(ISNUMBER(A3139),NORMINV(RAND(),0,IF(AND(Data!$G$9="squeeze",A3139&lt;Data!$G$11*0.25),$H$32,1)*$C$30*$C$13)*($C$14*$C$12),"")</f>
        <v/>
      </c>
      <c r="J3139" s="42" t="str">
        <f ca="1">IFERROR(IF(Data!$C$6="Real",B3139,I3139+J3138+($C$14*$C$12)*(NORMINV(RAND(),$C$15,CHOOSE($G$13,$C$13,F3139,G3139)))),"")</f>
        <v/>
      </c>
      <c r="K3139" s="88" t="str">
        <f>IF(ISNUMBER(A3139), IF($G$16="fixed",$G$17,MIN(H3139*Data!$C$7*$C$16*0.5,$C$17*Data!$C$7))*$C$12,"")</f>
        <v/>
      </c>
      <c r="L3139" s="42" t="str">
        <f t="shared" ca="1" si="1470"/>
        <v/>
      </c>
      <c r="M3139" s="44" t="str">
        <f t="shared" ca="1" si="1471"/>
        <v/>
      </c>
      <c r="N3139" s="44" t="str">
        <f t="shared" ca="1" si="1472"/>
        <v/>
      </c>
      <c r="O3139" s="108" t="str">
        <f t="shared" si="1456"/>
        <v/>
      </c>
      <c r="P3139" s="102" t="str">
        <f t="shared" si="1457"/>
        <v/>
      </c>
      <c r="Q3139" s="102" t="str">
        <f t="shared" si="1458"/>
        <v/>
      </c>
      <c r="R3139" s="120" t="str">
        <f t="shared" si="1459"/>
        <v/>
      </c>
      <c r="S3139" s="54" t="str">
        <f t="shared" si="1460"/>
        <v/>
      </c>
      <c r="T3139" s="5" t="str">
        <f t="shared" si="1461"/>
        <v/>
      </c>
      <c r="U3139" s="152" t="str">
        <f t="shared" ref="U3139:U3202" si="1474">IF(NOT(ISNUMBER(T3139)),"",IF(S3139=1,T3139,IF(M3139&gt;U3138,M3139,IF(ISNUMBER(U3138),U3138,""))))</f>
        <v/>
      </c>
      <c r="V3139" s="152" t="str">
        <f t="shared" ref="V3139:V3202" si="1475">IF(NOT(ISNUMBER(T3139)),"",IF(S3139=1,T3139,IF(N3139&lt;V3138,N3139,IF(ISNUMBER(V3138),V3138,""))))</f>
        <v/>
      </c>
      <c r="W3139" s="153" t="str">
        <f t="shared" ref="W3139:W3202" si="1476">IF(NOT(ISNUMBER(T3139)),"",MIN($F$24,IF(TRUNC((U3139-T3139)/$E$24*$G$12)+0&gt;IF(ISNUMBER(W3138),W3138,0),TRUNC((U3139-T3139)/$E$24*$G$12)+0,IF(ISNUMBER(W3138),W3138,0))))</f>
        <v/>
      </c>
      <c r="X3139" s="153" t="str">
        <f t="shared" ref="X3139:X3202" si="1477">IF(NOT(ISNUMBER(T3139)),"",MIN($F$24,IF(-TRUNC((V3139-T3139)/$E$24*$G$12)+0&gt;IF(ISNUMBER(X3138),X3138,0),-TRUNC((V3139-T3139)/$E$24*$G$12)+0,IF(ISNUMBER(X3138),X3138,0))))</f>
        <v/>
      </c>
      <c r="Y3139" s="153" t="str">
        <f t="shared" ref="Y3139:Y3202" si="1478">IF(ISNUMBER(W3139),(IF(W3139=0,0,1))*IF(ABS($I$24)=2,POWER(2,W3139-1),W3139)*SIGN($I$24)*$K$24,"")</f>
        <v/>
      </c>
      <c r="Z3139" s="153" t="str">
        <f t="shared" ref="Z3139:Z3202" si="1479">IF(ISNUMBER(X3139),(IF(X3139=0,0,1))*IF(ABS($I$24)=2,POWER(2,X3139-1),X3139)*SIGN($I$24)*$K$24,"")</f>
        <v/>
      </c>
      <c r="AA3139" s="152" t="str">
        <f t="shared" ref="AA3139:AA3202" si="1480">IF(OR(NOT(ISNUMBER(T3139)),W3139&lt;1),"",IF(OR(NOT(ISNUMBER(W3138)),W3138=0),IF(SIGN(Y3139)=1,M3139,N3139),(Y3138*AA3138+(Y3139-Y3138)*IF(SIGN(Y3139)=1,M3139,N3139))/Y3139))</f>
        <v/>
      </c>
      <c r="AB3139" s="152" t="str">
        <f t="shared" ref="AB3139:AB3202" si="1481">IF(OR(NOT(ISNUMBER(T3139)),X3139&lt;1),"",IF(OR(NOT(ISNUMBER(X3138)),X3138=0),IF(SIGN(Z3139)=1,N3139,M3139),(Z3138*AB3138+(Z3139-Z3138)*IF(SIGN(Z3139)=1,N3139,M3139))/Z3139))</f>
        <v/>
      </c>
      <c r="AC3139" s="154" t="str">
        <f t="shared" si="1462"/>
        <v/>
      </c>
      <c r="AD3139" s="154" t="str">
        <f t="shared" si="1463"/>
        <v/>
      </c>
      <c r="AE3139" s="3" t="str">
        <f t="shared" si="1464"/>
        <v/>
      </c>
      <c r="AF3139" s="3" t="str">
        <f t="shared" si="1465"/>
        <v/>
      </c>
      <c r="AG3139" s="3" t="str">
        <f t="shared" si="1466"/>
        <v/>
      </c>
      <c r="AH3139" s="4" t="str">
        <f t="shared" si="1467"/>
        <v/>
      </c>
      <c r="AI3139" s="75" t="str">
        <f t="shared" si="1468"/>
        <v/>
      </c>
      <c r="AJ3139" s="75" t="str">
        <f t="shared" si="1469"/>
        <v/>
      </c>
    </row>
    <row r="3140" spans="1:36" ht="14.25">
      <c r="A3140" s="41" t="str">
        <f t="shared" ref="A3140:A3203" si="1482">IFERROR(IF(A3139+1&gt;$C$19,"",A3139+1),"")</f>
        <v/>
      </c>
      <c r="B3140" s="150" t="str">
        <f>IF(ISNUMBER(A3140),INDEX('MetaTrader Import'!$H$13:$J$5893,TRUNC(((A3140-$A$39+1)-1)/3)+1,MOD((A3140-$A$39+1)-1,3)+1),"")</f>
        <v/>
      </c>
      <c r="C3140" s="43" t="str">
        <f t="shared" ref="C3140:C3203" si="1483">IF(A3140&lt;&gt;"",E3139,"")</f>
        <v/>
      </c>
      <c r="D3140" s="43" t="str">
        <f t="shared" ca="1" si="1473"/>
        <v/>
      </c>
      <c r="E3140" s="43" t="str">
        <f t="shared" ref="E3140:E3203" si="1484">IF(A3140&lt;&gt;"",C3140+D3140,"")</f>
        <v/>
      </c>
      <c r="F3140" s="43" t="str">
        <f t="shared" ref="F3140:F3203" si="1485">IF(A3140&lt;&gt;"",$C$13*ABS(E3140)/$C$23,"")</f>
        <v/>
      </c>
      <c r="G3140" s="43" t="str">
        <f>IF(A3140&lt;&gt;"",IF(A3140&lt;Data!$G$11*0.25,$C$13/$G$32,IF(A3140&gt;Data!$G$11*0.25,$C$13,$C$13*10)),"")</f>
        <v/>
      </c>
      <c r="H3140" s="43" t="str">
        <f>IF(A3140&lt;&gt;"",IF(Data!$G$9="constant",$C$13,IF(Data!$G$9="squeeze",G3140,F3140)),"")</f>
        <v/>
      </c>
      <c r="I3140" s="38" t="str">
        <f ca="1">IF(ISNUMBER(A3140),NORMINV(RAND(),0,IF(AND(Data!$G$9="squeeze",A3140&lt;Data!$G$11*0.25),$H$32,1)*$C$30*$C$13)*($C$14*$C$12),"")</f>
        <v/>
      </c>
      <c r="J3140" s="42" t="str">
        <f ca="1">IFERROR(IF(Data!$C$6="Real",B3140,I3140+J3139+($C$14*$C$12)*(NORMINV(RAND(),$C$15,CHOOSE($G$13,$C$13,F3140,G3140)))),"")</f>
        <v/>
      </c>
      <c r="K3140" s="88" t="str">
        <f>IF(ISNUMBER(A3140), IF($G$16="fixed",$G$17,MIN(H3140*Data!$C$7*$C$16*0.5,$C$17*Data!$C$7))*$C$12,"")</f>
        <v/>
      </c>
      <c r="L3140" s="42" t="str">
        <f t="shared" ca="1" si="1470"/>
        <v/>
      </c>
      <c r="M3140" s="44" t="str">
        <f t="shared" ca="1" si="1471"/>
        <v/>
      </c>
      <c r="N3140" s="44" t="str">
        <f t="shared" ca="1" si="1472"/>
        <v/>
      </c>
      <c r="O3140" s="108" t="str">
        <f t="shared" ref="O3140:O3203" si="1486">IF(ISNUMBER(A3140),$G$12*SLOPE(L3126:L3140,A3126:A3140),"")</f>
        <v/>
      </c>
      <c r="P3140" s="102" t="str">
        <f t="shared" ref="P3140:P3203" si="1487">IF(ISNUMBER(A3140),STDEV(L3126:L3140)*$G$12,"")</f>
        <v/>
      </c>
      <c r="Q3140" s="102" t="str">
        <f t="shared" ref="Q3140:Q3203" si="1488">IF(ISNUMBER(A3140),SLOPE(P3126:P3140,A3126:A3140),"")</f>
        <v/>
      </c>
      <c r="R3140" s="120" t="str">
        <f t="shared" ref="R3140:R3203" si="1489">IF(ISNUMBER(A3140),R3139+S3139,"")</f>
        <v/>
      </c>
      <c r="S3140" s="54" t="str">
        <f t="shared" ref="S3140:S3203" si="1490">IF(ISNUMBER(A3140),IF(AND(R3140&lt;$M$24,Q3140&lt;$F$28,ABS(O3140)&lt;$F$27,P3140&lt;$F$26,NOT(ISNUMBER(T3139))),1,0),"")</f>
        <v/>
      </c>
      <c r="T3140" s="5" t="str">
        <f t="shared" ref="T3140:T3203" si="1491">IF(ISNUMBER(A3140),IF(S3140=1,L3140,IF(AG3139="Y","",IF(ISNUMBER(T3139),T3139,""))),"")</f>
        <v/>
      </c>
      <c r="U3140" s="152" t="str">
        <f t="shared" si="1474"/>
        <v/>
      </c>
      <c r="V3140" s="152" t="str">
        <f t="shared" si="1475"/>
        <v/>
      </c>
      <c r="W3140" s="153" t="str">
        <f t="shared" si="1476"/>
        <v/>
      </c>
      <c r="X3140" s="153" t="str">
        <f t="shared" si="1477"/>
        <v/>
      </c>
      <c r="Y3140" s="153" t="str">
        <f t="shared" si="1478"/>
        <v/>
      </c>
      <c r="Z3140" s="153" t="str">
        <f t="shared" si="1479"/>
        <v/>
      </c>
      <c r="AA3140" s="152" t="str">
        <f t="shared" si="1480"/>
        <v/>
      </c>
      <c r="AB3140" s="152" t="str">
        <f t="shared" si="1481"/>
        <v/>
      </c>
      <c r="AC3140" s="154" t="str">
        <f t="shared" ref="AC3140:AC3203" si="1492">IFERROR(-SIGN(Y3140)*(AA3140-IF(SIGN(Y3140)=1,N3140,M3140))*$G$12*ABS(Y3140),"")</f>
        <v/>
      </c>
      <c r="AD3140" s="154" t="str">
        <f t="shared" ref="AD3140:AD3203" si="1493">IFERROR(SIGN(Z3140)*(AB3140-IF(SIGN(Z3140)=1,M3140,N3140))*$G$12*ABS(Z3140),"")</f>
        <v/>
      </c>
      <c r="AE3140" s="3" t="str">
        <f t="shared" ref="AE3140:AE3203" si="1494">IF(ISNUMBER(A3140),IFERROR((IF(ISNUMBER(AC3140),AC3140,0)+IF(ISNUMBER(AD3140),AD3140,0))/(ABS(Y3140)+ABS(Z3140)),0),"")</f>
        <v/>
      </c>
      <c r="AF3140" s="3" t="str">
        <f t="shared" ref="AF3140:AF3203" si="1495">IF(ISNUMBER(A3140),IF(ISNUMBER(AC3140),AC3140,0)+IF(ISNUMBER(AD3140),AD3140,0),"")</f>
        <v/>
      </c>
      <c r="AG3140" s="3" t="str">
        <f t="shared" ref="AG3140:AG3203" si="1496">IF(NOT(ISNUMBER(T3140)),"",IF(OR(AF3140&gt;$G$24,AF3140&lt;-$H$24,A3140+1&gt;$C$19),"Y","N"))</f>
        <v/>
      </c>
      <c r="AH3140" s="4" t="str">
        <f t="shared" ref="AH3140:AH3203" si="1497">IF(AG3140="y",AF3140*10*$C$11,"")</f>
        <v/>
      </c>
      <c r="AI3140" s="75" t="str">
        <f t="shared" ref="AI3140:AI3203" si="1498">IF(ISNUMBER(A3140),IF(ISNUMBER(AH3140),AJ3140,AF3140*10*$C$11+AJ3140),"")</f>
        <v/>
      </c>
      <c r="AJ3140" s="75" t="str">
        <f t="shared" ref="AJ3140:AJ3203" si="1499">IF(ISNUMBER(A3140),AJ3139+IF(ISNUMBER(AH3140),AH3140,0),"")</f>
        <v/>
      </c>
    </row>
    <row r="3141" spans="1:36" ht="14.25">
      <c r="A3141" s="41" t="str">
        <f t="shared" si="1482"/>
        <v/>
      </c>
      <c r="B3141" s="150" t="str">
        <f>IF(ISNUMBER(A3141),INDEX('MetaTrader Import'!$H$13:$J$5893,TRUNC(((A3141-$A$39+1)-1)/3)+1,MOD((A3141-$A$39+1)-1,3)+1),"")</f>
        <v/>
      </c>
      <c r="C3141" s="43" t="str">
        <f t="shared" si="1483"/>
        <v/>
      </c>
      <c r="D3141" s="43" t="str">
        <f t="shared" ca="1" si="1473"/>
        <v/>
      </c>
      <c r="E3141" s="43" t="str">
        <f t="shared" si="1484"/>
        <v/>
      </c>
      <c r="F3141" s="43" t="str">
        <f t="shared" si="1485"/>
        <v/>
      </c>
      <c r="G3141" s="43" t="str">
        <f>IF(A3141&lt;&gt;"",IF(A3141&lt;Data!$G$11*0.25,$C$13/$G$32,IF(A3141&gt;Data!$G$11*0.25,$C$13,$C$13*10)),"")</f>
        <v/>
      </c>
      <c r="H3141" s="43" t="str">
        <f>IF(A3141&lt;&gt;"",IF(Data!$G$9="constant",$C$13,IF(Data!$G$9="squeeze",G3141,F3141)),"")</f>
        <v/>
      </c>
      <c r="I3141" s="38" t="str">
        <f ca="1">IF(ISNUMBER(A3141),NORMINV(RAND(),0,IF(AND(Data!$G$9="squeeze",A3141&lt;Data!$G$11*0.25),$H$32,1)*$C$30*$C$13)*($C$14*$C$12),"")</f>
        <v/>
      </c>
      <c r="J3141" s="42" t="str">
        <f ca="1">IFERROR(IF(Data!$C$6="Real",B3141,I3141+J3140+($C$14*$C$12)*(NORMINV(RAND(),$C$15,CHOOSE($G$13,$C$13,F3141,G3141)))),"")</f>
        <v/>
      </c>
      <c r="K3141" s="88" t="str">
        <f>IF(ISNUMBER(A3141), IF($G$16="fixed",$G$17,MIN(H3141*Data!$C$7*$C$16*0.5,$C$17*Data!$C$7))*$C$12,"")</f>
        <v/>
      </c>
      <c r="L3141" s="42" t="str">
        <f t="shared" ca="1" si="1470"/>
        <v/>
      </c>
      <c r="M3141" s="44" t="str">
        <f t="shared" ca="1" si="1471"/>
        <v/>
      </c>
      <c r="N3141" s="44" t="str">
        <f t="shared" ca="1" si="1472"/>
        <v/>
      </c>
      <c r="O3141" s="108" t="str">
        <f t="shared" si="1486"/>
        <v/>
      </c>
      <c r="P3141" s="102" t="str">
        <f t="shared" si="1487"/>
        <v/>
      </c>
      <c r="Q3141" s="102" t="str">
        <f t="shared" si="1488"/>
        <v/>
      </c>
      <c r="R3141" s="120" t="str">
        <f t="shared" si="1489"/>
        <v/>
      </c>
      <c r="S3141" s="54" t="str">
        <f t="shared" si="1490"/>
        <v/>
      </c>
      <c r="T3141" s="5" t="str">
        <f t="shared" si="1491"/>
        <v/>
      </c>
      <c r="U3141" s="152" t="str">
        <f t="shared" si="1474"/>
        <v/>
      </c>
      <c r="V3141" s="152" t="str">
        <f t="shared" si="1475"/>
        <v/>
      </c>
      <c r="W3141" s="153" t="str">
        <f t="shared" si="1476"/>
        <v/>
      </c>
      <c r="X3141" s="153" t="str">
        <f t="shared" si="1477"/>
        <v/>
      </c>
      <c r="Y3141" s="153" t="str">
        <f t="shared" si="1478"/>
        <v/>
      </c>
      <c r="Z3141" s="153" t="str">
        <f t="shared" si="1479"/>
        <v/>
      </c>
      <c r="AA3141" s="152" t="str">
        <f t="shared" si="1480"/>
        <v/>
      </c>
      <c r="AB3141" s="152" t="str">
        <f t="shared" si="1481"/>
        <v/>
      </c>
      <c r="AC3141" s="154" t="str">
        <f t="shared" si="1492"/>
        <v/>
      </c>
      <c r="AD3141" s="154" t="str">
        <f t="shared" si="1493"/>
        <v/>
      </c>
      <c r="AE3141" s="3" t="str">
        <f t="shared" si="1494"/>
        <v/>
      </c>
      <c r="AF3141" s="3" t="str">
        <f t="shared" si="1495"/>
        <v/>
      </c>
      <c r="AG3141" s="3" t="str">
        <f t="shared" si="1496"/>
        <v/>
      </c>
      <c r="AH3141" s="4" t="str">
        <f t="shared" si="1497"/>
        <v/>
      </c>
      <c r="AI3141" s="75" t="str">
        <f t="shared" si="1498"/>
        <v/>
      </c>
      <c r="AJ3141" s="75" t="str">
        <f t="shared" si="1499"/>
        <v/>
      </c>
    </row>
    <row r="3142" spans="1:36" ht="14.25">
      <c r="A3142" s="41" t="str">
        <f t="shared" si="1482"/>
        <v/>
      </c>
      <c r="B3142" s="150" t="str">
        <f>IF(ISNUMBER(A3142),INDEX('MetaTrader Import'!$H$13:$J$5893,TRUNC(((A3142-$A$39+1)-1)/3)+1,MOD((A3142-$A$39+1)-1,3)+1),"")</f>
        <v/>
      </c>
      <c r="C3142" s="43" t="str">
        <f t="shared" si="1483"/>
        <v/>
      </c>
      <c r="D3142" s="43" t="str">
        <f t="shared" ca="1" si="1473"/>
        <v/>
      </c>
      <c r="E3142" s="43" t="str">
        <f t="shared" si="1484"/>
        <v/>
      </c>
      <c r="F3142" s="43" t="str">
        <f t="shared" si="1485"/>
        <v/>
      </c>
      <c r="G3142" s="43" t="str">
        <f>IF(A3142&lt;&gt;"",IF(A3142&lt;Data!$G$11*0.25,$C$13/$G$32,IF(A3142&gt;Data!$G$11*0.25,$C$13,$C$13*10)),"")</f>
        <v/>
      </c>
      <c r="H3142" s="43" t="str">
        <f>IF(A3142&lt;&gt;"",IF(Data!$G$9="constant",$C$13,IF(Data!$G$9="squeeze",G3142,F3142)),"")</f>
        <v/>
      </c>
      <c r="I3142" s="38" t="str">
        <f ca="1">IF(ISNUMBER(A3142),NORMINV(RAND(),0,IF(AND(Data!$G$9="squeeze",A3142&lt;Data!$G$11*0.25),$H$32,1)*$C$30*$C$13)*($C$14*$C$12),"")</f>
        <v/>
      </c>
      <c r="J3142" s="42" t="str">
        <f ca="1">IFERROR(IF(Data!$C$6="Real",B3142,I3142+J3141+($C$14*$C$12)*(NORMINV(RAND(),$C$15,CHOOSE($G$13,$C$13,F3142,G3142)))),"")</f>
        <v/>
      </c>
      <c r="K3142" s="88" t="str">
        <f>IF(ISNUMBER(A3142), IF($G$16="fixed",$G$17,MIN(H3142*Data!$C$7*$C$16*0.5,$C$17*Data!$C$7))*$C$12,"")</f>
        <v/>
      </c>
      <c r="L3142" s="42" t="str">
        <f t="shared" ref="L3142:L3205" ca="1" si="1500">IFERROR(J3142,"")</f>
        <v/>
      </c>
      <c r="M3142" s="44" t="str">
        <f t="shared" ref="M3142:M3205" ca="1" si="1501">IFERROR(L3142+K3142*0.5,"")</f>
        <v/>
      </c>
      <c r="N3142" s="44" t="str">
        <f t="shared" ref="N3142:N3205" ca="1" si="1502">IFERROR(L3142-K3142*0.5,"")</f>
        <v/>
      </c>
      <c r="O3142" s="108" t="str">
        <f t="shared" si="1486"/>
        <v/>
      </c>
      <c r="P3142" s="102" t="str">
        <f t="shared" si="1487"/>
        <v/>
      </c>
      <c r="Q3142" s="102" t="str">
        <f t="shared" si="1488"/>
        <v/>
      </c>
      <c r="R3142" s="120" t="str">
        <f t="shared" si="1489"/>
        <v/>
      </c>
      <c r="S3142" s="54" t="str">
        <f t="shared" si="1490"/>
        <v/>
      </c>
      <c r="T3142" s="5" t="str">
        <f t="shared" si="1491"/>
        <v/>
      </c>
      <c r="U3142" s="152" t="str">
        <f t="shared" si="1474"/>
        <v/>
      </c>
      <c r="V3142" s="152" t="str">
        <f t="shared" si="1475"/>
        <v/>
      </c>
      <c r="W3142" s="153" t="str">
        <f t="shared" si="1476"/>
        <v/>
      </c>
      <c r="X3142" s="153" t="str">
        <f t="shared" si="1477"/>
        <v/>
      </c>
      <c r="Y3142" s="153" t="str">
        <f t="shared" si="1478"/>
        <v/>
      </c>
      <c r="Z3142" s="153" t="str">
        <f t="shared" si="1479"/>
        <v/>
      </c>
      <c r="AA3142" s="152" t="str">
        <f t="shared" si="1480"/>
        <v/>
      </c>
      <c r="AB3142" s="152" t="str">
        <f t="shared" si="1481"/>
        <v/>
      </c>
      <c r="AC3142" s="154" t="str">
        <f t="shared" si="1492"/>
        <v/>
      </c>
      <c r="AD3142" s="154" t="str">
        <f t="shared" si="1493"/>
        <v/>
      </c>
      <c r="AE3142" s="3" t="str">
        <f t="shared" si="1494"/>
        <v/>
      </c>
      <c r="AF3142" s="3" t="str">
        <f t="shared" si="1495"/>
        <v/>
      </c>
      <c r="AG3142" s="3" t="str">
        <f t="shared" si="1496"/>
        <v/>
      </c>
      <c r="AH3142" s="4" t="str">
        <f t="shared" si="1497"/>
        <v/>
      </c>
      <c r="AI3142" s="75" t="str">
        <f t="shared" si="1498"/>
        <v/>
      </c>
      <c r="AJ3142" s="75" t="str">
        <f t="shared" si="1499"/>
        <v/>
      </c>
    </row>
    <row r="3143" spans="1:36" ht="14.25">
      <c r="A3143" s="41" t="str">
        <f t="shared" si="1482"/>
        <v/>
      </c>
      <c r="B3143" s="150" t="str">
        <f>IF(ISNUMBER(A3143),INDEX('MetaTrader Import'!$H$13:$J$5893,TRUNC(((A3143-$A$39+1)-1)/3)+1,MOD((A3143-$A$39+1)-1,3)+1),"")</f>
        <v/>
      </c>
      <c r="C3143" s="43" t="str">
        <f t="shared" si="1483"/>
        <v/>
      </c>
      <c r="D3143" s="43" t="str">
        <f t="shared" ca="1" si="1473"/>
        <v/>
      </c>
      <c r="E3143" s="43" t="str">
        <f t="shared" si="1484"/>
        <v/>
      </c>
      <c r="F3143" s="43" t="str">
        <f t="shared" si="1485"/>
        <v/>
      </c>
      <c r="G3143" s="43" t="str">
        <f>IF(A3143&lt;&gt;"",IF(A3143&lt;Data!$G$11*0.25,$C$13/$G$32,IF(A3143&gt;Data!$G$11*0.25,$C$13,$C$13*10)),"")</f>
        <v/>
      </c>
      <c r="H3143" s="43" t="str">
        <f>IF(A3143&lt;&gt;"",IF(Data!$G$9="constant",$C$13,IF(Data!$G$9="squeeze",G3143,F3143)),"")</f>
        <v/>
      </c>
      <c r="I3143" s="38" t="str">
        <f ca="1">IF(ISNUMBER(A3143),NORMINV(RAND(),0,IF(AND(Data!$G$9="squeeze",A3143&lt;Data!$G$11*0.25),$H$32,1)*$C$30*$C$13)*($C$14*$C$12),"")</f>
        <v/>
      </c>
      <c r="J3143" s="42" t="str">
        <f ca="1">IFERROR(IF(Data!$C$6="Real",B3143,I3143+J3142+($C$14*$C$12)*(NORMINV(RAND(),$C$15,CHOOSE($G$13,$C$13,F3143,G3143)))),"")</f>
        <v/>
      </c>
      <c r="K3143" s="88" t="str">
        <f>IF(ISNUMBER(A3143), IF($G$16="fixed",$G$17,MIN(H3143*Data!$C$7*$C$16*0.5,$C$17*Data!$C$7))*$C$12,"")</f>
        <v/>
      </c>
      <c r="L3143" s="42" t="str">
        <f t="shared" ca="1" si="1500"/>
        <v/>
      </c>
      <c r="M3143" s="44" t="str">
        <f t="shared" ca="1" si="1501"/>
        <v/>
      </c>
      <c r="N3143" s="44" t="str">
        <f t="shared" ca="1" si="1502"/>
        <v/>
      </c>
      <c r="O3143" s="108" t="str">
        <f t="shared" si="1486"/>
        <v/>
      </c>
      <c r="P3143" s="102" t="str">
        <f t="shared" si="1487"/>
        <v/>
      </c>
      <c r="Q3143" s="102" t="str">
        <f t="shared" si="1488"/>
        <v/>
      </c>
      <c r="R3143" s="120" t="str">
        <f t="shared" si="1489"/>
        <v/>
      </c>
      <c r="S3143" s="54" t="str">
        <f t="shared" si="1490"/>
        <v/>
      </c>
      <c r="T3143" s="5" t="str">
        <f t="shared" si="1491"/>
        <v/>
      </c>
      <c r="U3143" s="152" t="str">
        <f t="shared" si="1474"/>
        <v/>
      </c>
      <c r="V3143" s="152" t="str">
        <f t="shared" si="1475"/>
        <v/>
      </c>
      <c r="W3143" s="153" t="str">
        <f t="shared" si="1476"/>
        <v/>
      </c>
      <c r="X3143" s="153" t="str">
        <f t="shared" si="1477"/>
        <v/>
      </c>
      <c r="Y3143" s="153" t="str">
        <f t="shared" si="1478"/>
        <v/>
      </c>
      <c r="Z3143" s="153" t="str">
        <f t="shared" si="1479"/>
        <v/>
      </c>
      <c r="AA3143" s="152" t="str">
        <f t="shared" si="1480"/>
        <v/>
      </c>
      <c r="AB3143" s="152" t="str">
        <f t="shared" si="1481"/>
        <v/>
      </c>
      <c r="AC3143" s="154" t="str">
        <f t="shared" si="1492"/>
        <v/>
      </c>
      <c r="AD3143" s="154" t="str">
        <f t="shared" si="1493"/>
        <v/>
      </c>
      <c r="AE3143" s="3" t="str">
        <f t="shared" si="1494"/>
        <v/>
      </c>
      <c r="AF3143" s="3" t="str">
        <f t="shared" si="1495"/>
        <v/>
      </c>
      <c r="AG3143" s="3" t="str">
        <f t="shared" si="1496"/>
        <v/>
      </c>
      <c r="AH3143" s="4" t="str">
        <f t="shared" si="1497"/>
        <v/>
      </c>
      <c r="AI3143" s="75" t="str">
        <f t="shared" si="1498"/>
        <v/>
      </c>
      <c r="AJ3143" s="75" t="str">
        <f t="shared" si="1499"/>
        <v/>
      </c>
    </row>
    <row r="3144" spans="1:36" ht="14.25">
      <c r="A3144" s="41" t="str">
        <f t="shared" si="1482"/>
        <v/>
      </c>
      <c r="B3144" s="150" t="str">
        <f>IF(ISNUMBER(A3144),INDEX('MetaTrader Import'!$H$13:$J$5893,TRUNC(((A3144-$A$39+1)-1)/3)+1,MOD((A3144-$A$39+1)-1,3)+1),"")</f>
        <v/>
      </c>
      <c r="C3144" s="43" t="str">
        <f t="shared" si="1483"/>
        <v/>
      </c>
      <c r="D3144" s="43" t="str">
        <f t="shared" ca="1" si="1473"/>
        <v/>
      </c>
      <c r="E3144" s="43" t="str">
        <f t="shared" si="1484"/>
        <v/>
      </c>
      <c r="F3144" s="43" t="str">
        <f t="shared" si="1485"/>
        <v/>
      </c>
      <c r="G3144" s="43" t="str">
        <f>IF(A3144&lt;&gt;"",IF(A3144&lt;Data!$G$11*0.25,$C$13/$G$32,IF(A3144&gt;Data!$G$11*0.25,$C$13,$C$13*10)),"")</f>
        <v/>
      </c>
      <c r="H3144" s="43" t="str">
        <f>IF(A3144&lt;&gt;"",IF(Data!$G$9="constant",$C$13,IF(Data!$G$9="squeeze",G3144,F3144)),"")</f>
        <v/>
      </c>
      <c r="I3144" s="38" t="str">
        <f ca="1">IF(ISNUMBER(A3144),NORMINV(RAND(),0,IF(AND(Data!$G$9="squeeze",A3144&lt;Data!$G$11*0.25),$H$32,1)*$C$30*$C$13)*($C$14*$C$12),"")</f>
        <v/>
      </c>
      <c r="J3144" s="42" t="str">
        <f ca="1">IFERROR(IF(Data!$C$6="Real",B3144,I3144+J3143+($C$14*$C$12)*(NORMINV(RAND(),$C$15,CHOOSE($G$13,$C$13,F3144,G3144)))),"")</f>
        <v/>
      </c>
      <c r="K3144" s="88" t="str">
        <f>IF(ISNUMBER(A3144), IF($G$16="fixed",$G$17,MIN(H3144*Data!$C$7*$C$16*0.5,$C$17*Data!$C$7))*$C$12,"")</f>
        <v/>
      </c>
      <c r="L3144" s="42" t="str">
        <f t="shared" ca="1" si="1500"/>
        <v/>
      </c>
      <c r="M3144" s="44" t="str">
        <f t="shared" ca="1" si="1501"/>
        <v/>
      </c>
      <c r="N3144" s="44" t="str">
        <f t="shared" ca="1" si="1502"/>
        <v/>
      </c>
      <c r="O3144" s="108" t="str">
        <f t="shared" si="1486"/>
        <v/>
      </c>
      <c r="P3144" s="102" t="str">
        <f t="shared" si="1487"/>
        <v/>
      </c>
      <c r="Q3144" s="102" t="str">
        <f t="shared" si="1488"/>
        <v/>
      </c>
      <c r="R3144" s="120" t="str">
        <f t="shared" si="1489"/>
        <v/>
      </c>
      <c r="S3144" s="54" t="str">
        <f t="shared" si="1490"/>
        <v/>
      </c>
      <c r="T3144" s="5" t="str">
        <f t="shared" si="1491"/>
        <v/>
      </c>
      <c r="U3144" s="152" t="str">
        <f t="shared" si="1474"/>
        <v/>
      </c>
      <c r="V3144" s="152" t="str">
        <f t="shared" si="1475"/>
        <v/>
      </c>
      <c r="W3144" s="153" t="str">
        <f t="shared" si="1476"/>
        <v/>
      </c>
      <c r="X3144" s="153" t="str">
        <f t="shared" si="1477"/>
        <v/>
      </c>
      <c r="Y3144" s="153" t="str">
        <f t="shared" si="1478"/>
        <v/>
      </c>
      <c r="Z3144" s="153" t="str">
        <f t="shared" si="1479"/>
        <v/>
      </c>
      <c r="AA3144" s="152" t="str">
        <f t="shared" si="1480"/>
        <v/>
      </c>
      <c r="AB3144" s="152" t="str">
        <f t="shared" si="1481"/>
        <v/>
      </c>
      <c r="AC3144" s="154" t="str">
        <f t="shared" si="1492"/>
        <v/>
      </c>
      <c r="AD3144" s="154" t="str">
        <f t="shared" si="1493"/>
        <v/>
      </c>
      <c r="AE3144" s="3" t="str">
        <f t="shared" si="1494"/>
        <v/>
      </c>
      <c r="AF3144" s="3" t="str">
        <f t="shared" si="1495"/>
        <v/>
      </c>
      <c r="AG3144" s="3" t="str">
        <f t="shared" si="1496"/>
        <v/>
      </c>
      <c r="AH3144" s="4" t="str">
        <f t="shared" si="1497"/>
        <v/>
      </c>
      <c r="AI3144" s="75" t="str">
        <f t="shared" si="1498"/>
        <v/>
      </c>
      <c r="AJ3144" s="75" t="str">
        <f t="shared" si="1499"/>
        <v/>
      </c>
    </row>
    <row r="3145" spans="1:36" ht="14.25">
      <c r="A3145" s="41" t="str">
        <f t="shared" si="1482"/>
        <v/>
      </c>
      <c r="B3145" s="150" t="str">
        <f>IF(ISNUMBER(A3145),INDEX('MetaTrader Import'!$H$13:$J$5893,TRUNC(((A3145-$A$39+1)-1)/3)+1,MOD((A3145-$A$39+1)-1,3)+1),"")</f>
        <v/>
      </c>
      <c r="C3145" s="43" t="str">
        <f t="shared" si="1483"/>
        <v/>
      </c>
      <c r="D3145" s="43" t="str">
        <f t="shared" ca="1" si="1473"/>
        <v/>
      </c>
      <c r="E3145" s="43" t="str">
        <f t="shared" si="1484"/>
        <v/>
      </c>
      <c r="F3145" s="43" t="str">
        <f t="shared" si="1485"/>
        <v/>
      </c>
      <c r="G3145" s="43" t="str">
        <f>IF(A3145&lt;&gt;"",IF(A3145&lt;Data!$G$11*0.25,$C$13/$G$32,IF(A3145&gt;Data!$G$11*0.25,$C$13,$C$13*10)),"")</f>
        <v/>
      </c>
      <c r="H3145" s="43" t="str">
        <f>IF(A3145&lt;&gt;"",IF(Data!$G$9="constant",$C$13,IF(Data!$G$9="squeeze",G3145,F3145)),"")</f>
        <v/>
      </c>
      <c r="I3145" s="38" t="str">
        <f ca="1">IF(ISNUMBER(A3145),NORMINV(RAND(),0,IF(AND(Data!$G$9="squeeze",A3145&lt;Data!$G$11*0.25),$H$32,1)*$C$30*$C$13)*($C$14*$C$12),"")</f>
        <v/>
      </c>
      <c r="J3145" s="42" t="str">
        <f ca="1">IFERROR(IF(Data!$C$6="Real",B3145,I3145+J3144+($C$14*$C$12)*(NORMINV(RAND(),$C$15,CHOOSE($G$13,$C$13,F3145,G3145)))),"")</f>
        <v/>
      </c>
      <c r="K3145" s="88" t="str">
        <f>IF(ISNUMBER(A3145), IF($G$16="fixed",$G$17,MIN(H3145*Data!$C$7*$C$16*0.5,$C$17*Data!$C$7))*$C$12,"")</f>
        <v/>
      </c>
      <c r="L3145" s="42" t="str">
        <f t="shared" ca="1" si="1500"/>
        <v/>
      </c>
      <c r="M3145" s="44" t="str">
        <f t="shared" ca="1" si="1501"/>
        <v/>
      </c>
      <c r="N3145" s="44" t="str">
        <f t="shared" ca="1" si="1502"/>
        <v/>
      </c>
      <c r="O3145" s="108" t="str">
        <f t="shared" si="1486"/>
        <v/>
      </c>
      <c r="P3145" s="102" t="str">
        <f t="shared" si="1487"/>
        <v/>
      </c>
      <c r="Q3145" s="102" t="str">
        <f t="shared" si="1488"/>
        <v/>
      </c>
      <c r="R3145" s="120" t="str">
        <f t="shared" si="1489"/>
        <v/>
      </c>
      <c r="S3145" s="54" t="str">
        <f t="shared" si="1490"/>
        <v/>
      </c>
      <c r="T3145" s="5" t="str">
        <f t="shared" si="1491"/>
        <v/>
      </c>
      <c r="U3145" s="152" t="str">
        <f t="shared" si="1474"/>
        <v/>
      </c>
      <c r="V3145" s="152" t="str">
        <f t="shared" si="1475"/>
        <v/>
      </c>
      <c r="W3145" s="153" t="str">
        <f t="shared" si="1476"/>
        <v/>
      </c>
      <c r="X3145" s="153" t="str">
        <f t="shared" si="1477"/>
        <v/>
      </c>
      <c r="Y3145" s="153" t="str">
        <f t="shared" si="1478"/>
        <v/>
      </c>
      <c r="Z3145" s="153" t="str">
        <f t="shared" si="1479"/>
        <v/>
      </c>
      <c r="AA3145" s="152" t="str">
        <f t="shared" si="1480"/>
        <v/>
      </c>
      <c r="AB3145" s="152" t="str">
        <f t="shared" si="1481"/>
        <v/>
      </c>
      <c r="AC3145" s="154" t="str">
        <f t="shared" si="1492"/>
        <v/>
      </c>
      <c r="AD3145" s="154" t="str">
        <f t="shared" si="1493"/>
        <v/>
      </c>
      <c r="AE3145" s="3" t="str">
        <f t="shared" si="1494"/>
        <v/>
      </c>
      <c r="AF3145" s="3" t="str">
        <f t="shared" si="1495"/>
        <v/>
      </c>
      <c r="AG3145" s="3" t="str">
        <f t="shared" si="1496"/>
        <v/>
      </c>
      <c r="AH3145" s="4" t="str">
        <f t="shared" si="1497"/>
        <v/>
      </c>
      <c r="AI3145" s="75" t="str">
        <f t="shared" si="1498"/>
        <v/>
      </c>
      <c r="AJ3145" s="75" t="str">
        <f t="shared" si="1499"/>
        <v/>
      </c>
    </row>
    <row r="3146" spans="1:36" ht="14.25">
      <c r="A3146" s="41" t="str">
        <f t="shared" si="1482"/>
        <v/>
      </c>
      <c r="B3146" s="150" t="str">
        <f>IF(ISNUMBER(A3146),INDEX('MetaTrader Import'!$H$13:$J$5893,TRUNC(((A3146-$A$39+1)-1)/3)+1,MOD((A3146-$A$39+1)-1,3)+1),"")</f>
        <v/>
      </c>
      <c r="C3146" s="43" t="str">
        <f t="shared" si="1483"/>
        <v/>
      </c>
      <c r="D3146" s="43" t="str">
        <f t="shared" ca="1" si="1473"/>
        <v/>
      </c>
      <c r="E3146" s="43" t="str">
        <f t="shared" si="1484"/>
        <v/>
      </c>
      <c r="F3146" s="43" t="str">
        <f t="shared" si="1485"/>
        <v/>
      </c>
      <c r="G3146" s="43" t="str">
        <f>IF(A3146&lt;&gt;"",IF(A3146&lt;Data!$G$11*0.25,$C$13/$G$32,IF(A3146&gt;Data!$G$11*0.25,$C$13,$C$13*10)),"")</f>
        <v/>
      </c>
      <c r="H3146" s="43" t="str">
        <f>IF(A3146&lt;&gt;"",IF(Data!$G$9="constant",$C$13,IF(Data!$G$9="squeeze",G3146,F3146)),"")</f>
        <v/>
      </c>
      <c r="I3146" s="38" t="str">
        <f ca="1">IF(ISNUMBER(A3146),NORMINV(RAND(),0,IF(AND(Data!$G$9="squeeze",A3146&lt;Data!$G$11*0.25),$H$32,1)*$C$30*$C$13)*($C$14*$C$12),"")</f>
        <v/>
      </c>
      <c r="J3146" s="42" t="str">
        <f ca="1">IFERROR(IF(Data!$C$6="Real",B3146,I3146+J3145+($C$14*$C$12)*(NORMINV(RAND(),$C$15,CHOOSE($G$13,$C$13,F3146,G3146)))),"")</f>
        <v/>
      </c>
      <c r="K3146" s="88" t="str">
        <f>IF(ISNUMBER(A3146), IF($G$16="fixed",$G$17,MIN(H3146*Data!$C$7*$C$16*0.5,$C$17*Data!$C$7))*$C$12,"")</f>
        <v/>
      </c>
      <c r="L3146" s="42" t="str">
        <f t="shared" ca="1" si="1500"/>
        <v/>
      </c>
      <c r="M3146" s="44" t="str">
        <f t="shared" ca="1" si="1501"/>
        <v/>
      </c>
      <c r="N3146" s="44" t="str">
        <f t="shared" ca="1" si="1502"/>
        <v/>
      </c>
      <c r="O3146" s="108" t="str">
        <f t="shared" si="1486"/>
        <v/>
      </c>
      <c r="P3146" s="102" t="str">
        <f t="shared" si="1487"/>
        <v/>
      </c>
      <c r="Q3146" s="102" t="str">
        <f t="shared" si="1488"/>
        <v/>
      </c>
      <c r="R3146" s="120" t="str">
        <f t="shared" si="1489"/>
        <v/>
      </c>
      <c r="S3146" s="54" t="str">
        <f t="shared" si="1490"/>
        <v/>
      </c>
      <c r="T3146" s="5" t="str">
        <f t="shared" si="1491"/>
        <v/>
      </c>
      <c r="U3146" s="152" t="str">
        <f t="shared" si="1474"/>
        <v/>
      </c>
      <c r="V3146" s="152" t="str">
        <f t="shared" si="1475"/>
        <v/>
      </c>
      <c r="W3146" s="153" t="str">
        <f t="shared" si="1476"/>
        <v/>
      </c>
      <c r="X3146" s="153" t="str">
        <f t="shared" si="1477"/>
        <v/>
      </c>
      <c r="Y3146" s="153" t="str">
        <f t="shared" si="1478"/>
        <v/>
      </c>
      <c r="Z3146" s="153" t="str">
        <f t="shared" si="1479"/>
        <v/>
      </c>
      <c r="AA3146" s="152" t="str">
        <f t="shared" si="1480"/>
        <v/>
      </c>
      <c r="AB3146" s="152" t="str">
        <f t="shared" si="1481"/>
        <v/>
      </c>
      <c r="AC3146" s="154" t="str">
        <f t="shared" si="1492"/>
        <v/>
      </c>
      <c r="AD3146" s="154" t="str">
        <f t="shared" si="1493"/>
        <v/>
      </c>
      <c r="AE3146" s="3" t="str">
        <f t="shared" si="1494"/>
        <v/>
      </c>
      <c r="AF3146" s="3" t="str">
        <f t="shared" si="1495"/>
        <v/>
      </c>
      <c r="AG3146" s="3" t="str">
        <f t="shared" si="1496"/>
        <v/>
      </c>
      <c r="AH3146" s="4" t="str">
        <f t="shared" si="1497"/>
        <v/>
      </c>
      <c r="AI3146" s="75" t="str">
        <f t="shared" si="1498"/>
        <v/>
      </c>
      <c r="AJ3146" s="75" t="str">
        <f t="shared" si="1499"/>
        <v/>
      </c>
    </row>
    <row r="3147" spans="1:36" ht="14.25">
      <c r="A3147" s="41" t="str">
        <f t="shared" si="1482"/>
        <v/>
      </c>
      <c r="B3147" s="150" t="str">
        <f>IF(ISNUMBER(A3147),INDEX('MetaTrader Import'!$H$13:$J$5893,TRUNC(((A3147-$A$39+1)-1)/3)+1,MOD((A3147-$A$39+1)-1,3)+1),"")</f>
        <v/>
      </c>
      <c r="C3147" s="43" t="str">
        <f t="shared" si="1483"/>
        <v/>
      </c>
      <c r="D3147" s="43" t="str">
        <f t="shared" ca="1" si="1473"/>
        <v/>
      </c>
      <c r="E3147" s="43" t="str">
        <f t="shared" si="1484"/>
        <v/>
      </c>
      <c r="F3147" s="43" t="str">
        <f t="shared" si="1485"/>
        <v/>
      </c>
      <c r="G3147" s="43" t="str">
        <f>IF(A3147&lt;&gt;"",IF(A3147&lt;Data!$G$11*0.25,$C$13/$G$32,IF(A3147&gt;Data!$G$11*0.25,$C$13,$C$13*10)),"")</f>
        <v/>
      </c>
      <c r="H3147" s="43" t="str">
        <f>IF(A3147&lt;&gt;"",IF(Data!$G$9="constant",$C$13,IF(Data!$G$9="squeeze",G3147,F3147)),"")</f>
        <v/>
      </c>
      <c r="I3147" s="38" t="str">
        <f ca="1">IF(ISNUMBER(A3147),NORMINV(RAND(),0,IF(AND(Data!$G$9="squeeze",A3147&lt;Data!$G$11*0.25),$H$32,1)*$C$30*$C$13)*($C$14*$C$12),"")</f>
        <v/>
      </c>
      <c r="J3147" s="42" t="str">
        <f ca="1">IFERROR(IF(Data!$C$6="Real",B3147,I3147+J3146+($C$14*$C$12)*(NORMINV(RAND(),$C$15,CHOOSE($G$13,$C$13,F3147,G3147)))),"")</f>
        <v/>
      </c>
      <c r="K3147" s="88" t="str">
        <f>IF(ISNUMBER(A3147), IF($G$16="fixed",$G$17,MIN(H3147*Data!$C$7*$C$16*0.5,$C$17*Data!$C$7))*$C$12,"")</f>
        <v/>
      </c>
      <c r="L3147" s="42" t="str">
        <f t="shared" ca="1" si="1500"/>
        <v/>
      </c>
      <c r="M3147" s="44" t="str">
        <f t="shared" ca="1" si="1501"/>
        <v/>
      </c>
      <c r="N3147" s="44" t="str">
        <f t="shared" ca="1" si="1502"/>
        <v/>
      </c>
      <c r="O3147" s="108" t="str">
        <f t="shared" si="1486"/>
        <v/>
      </c>
      <c r="P3147" s="102" t="str">
        <f t="shared" si="1487"/>
        <v/>
      </c>
      <c r="Q3147" s="102" t="str">
        <f t="shared" si="1488"/>
        <v/>
      </c>
      <c r="R3147" s="120" t="str">
        <f t="shared" si="1489"/>
        <v/>
      </c>
      <c r="S3147" s="54" t="str">
        <f t="shared" si="1490"/>
        <v/>
      </c>
      <c r="T3147" s="5" t="str">
        <f t="shared" si="1491"/>
        <v/>
      </c>
      <c r="U3147" s="152" t="str">
        <f t="shared" si="1474"/>
        <v/>
      </c>
      <c r="V3147" s="152" t="str">
        <f t="shared" si="1475"/>
        <v/>
      </c>
      <c r="W3147" s="153" t="str">
        <f t="shared" si="1476"/>
        <v/>
      </c>
      <c r="X3147" s="153" t="str">
        <f t="shared" si="1477"/>
        <v/>
      </c>
      <c r="Y3147" s="153" t="str">
        <f t="shared" si="1478"/>
        <v/>
      </c>
      <c r="Z3147" s="153" t="str">
        <f t="shared" si="1479"/>
        <v/>
      </c>
      <c r="AA3147" s="152" t="str">
        <f t="shared" si="1480"/>
        <v/>
      </c>
      <c r="AB3147" s="152" t="str">
        <f t="shared" si="1481"/>
        <v/>
      </c>
      <c r="AC3147" s="154" t="str">
        <f t="shared" si="1492"/>
        <v/>
      </c>
      <c r="AD3147" s="154" t="str">
        <f t="shared" si="1493"/>
        <v/>
      </c>
      <c r="AE3147" s="3" t="str">
        <f t="shared" si="1494"/>
        <v/>
      </c>
      <c r="AF3147" s="3" t="str">
        <f t="shared" si="1495"/>
        <v/>
      </c>
      <c r="AG3147" s="3" t="str">
        <f t="shared" si="1496"/>
        <v/>
      </c>
      <c r="AH3147" s="4" t="str">
        <f t="shared" si="1497"/>
        <v/>
      </c>
      <c r="AI3147" s="75" t="str">
        <f t="shared" si="1498"/>
        <v/>
      </c>
      <c r="AJ3147" s="75" t="str">
        <f t="shared" si="1499"/>
        <v/>
      </c>
    </row>
    <row r="3148" spans="1:36" ht="14.25">
      <c r="A3148" s="41" t="str">
        <f t="shared" si="1482"/>
        <v/>
      </c>
      <c r="B3148" s="150" t="str">
        <f>IF(ISNUMBER(A3148),INDEX('MetaTrader Import'!$H$13:$J$5893,TRUNC(((A3148-$A$39+1)-1)/3)+1,MOD((A3148-$A$39+1)-1,3)+1),"")</f>
        <v/>
      </c>
      <c r="C3148" s="43" t="str">
        <f t="shared" si="1483"/>
        <v/>
      </c>
      <c r="D3148" s="43" t="str">
        <f t="shared" ca="1" si="1473"/>
        <v/>
      </c>
      <c r="E3148" s="43" t="str">
        <f t="shared" si="1484"/>
        <v/>
      </c>
      <c r="F3148" s="43" t="str">
        <f t="shared" si="1485"/>
        <v/>
      </c>
      <c r="G3148" s="43" t="str">
        <f>IF(A3148&lt;&gt;"",IF(A3148&lt;Data!$G$11*0.25,$C$13/$G$32,IF(A3148&gt;Data!$G$11*0.25,$C$13,$C$13*10)),"")</f>
        <v/>
      </c>
      <c r="H3148" s="43" t="str">
        <f>IF(A3148&lt;&gt;"",IF(Data!$G$9="constant",$C$13,IF(Data!$G$9="squeeze",G3148,F3148)),"")</f>
        <v/>
      </c>
      <c r="I3148" s="38" t="str">
        <f ca="1">IF(ISNUMBER(A3148),NORMINV(RAND(),0,IF(AND(Data!$G$9="squeeze",A3148&lt;Data!$G$11*0.25),$H$32,1)*$C$30*$C$13)*($C$14*$C$12),"")</f>
        <v/>
      </c>
      <c r="J3148" s="42" t="str">
        <f ca="1">IFERROR(IF(Data!$C$6="Real",B3148,I3148+J3147+($C$14*$C$12)*(NORMINV(RAND(),$C$15,CHOOSE($G$13,$C$13,F3148,G3148)))),"")</f>
        <v/>
      </c>
      <c r="K3148" s="88" t="str">
        <f>IF(ISNUMBER(A3148), IF($G$16="fixed",$G$17,MIN(H3148*Data!$C$7*$C$16*0.5,$C$17*Data!$C$7))*$C$12,"")</f>
        <v/>
      </c>
      <c r="L3148" s="42" t="str">
        <f t="shared" ca="1" si="1500"/>
        <v/>
      </c>
      <c r="M3148" s="44" t="str">
        <f t="shared" ca="1" si="1501"/>
        <v/>
      </c>
      <c r="N3148" s="44" t="str">
        <f t="shared" ca="1" si="1502"/>
        <v/>
      </c>
      <c r="O3148" s="108" t="str">
        <f t="shared" si="1486"/>
        <v/>
      </c>
      <c r="P3148" s="102" t="str">
        <f t="shared" si="1487"/>
        <v/>
      </c>
      <c r="Q3148" s="102" t="str">
        <f t="shared" si="1488"/>
        <v/>
      </c>
      <c r="R3148" s="120" t="str">
        <f t="shared" si="1489"/>
        <v/>
      </c>
      <c r="S3148" s="54" t="str">
        <f t="shared" si="1490"/>
        <v/>
      </c>
      <c r="T3148" s="5" t="str">
        <f t="shared" si="1491"/>
        <v/>
      </c>
      <c r="U3148" s="152" t="str">
        <f t="shared" si="1474"/>
        <v/>
      </c>
      <c r="V3148" s="152" t="str">
        <f t="shared" si="1475"/>
        <v/>
      </c>
      <c r="W3148" s="153" t="str">
        <f t="shared" si="1476"/>
        <v/>
      </c>
      <c r="X3148" s="153" t="str">
        <f t="shared" si="1477"/>
        <v/>
      </c>
      <c r="Y3148" s="153" t="str">
        <f t="shared" si="1478"/>
        <v/>
      </c>
      <c r="Z3148" s="153" t="str">
        <f t="shared" si="1479"/>
        <v/>
      </c>
      <c r="AA3148" s="152" t="str">
        <f t="shared" si="1480"/>
        <v/>
      </c>
      <c r="AB3148" s="152" t="str">
        <f t="shared" si="1481"/>
        <v/>
      </c>
      <c r="AC3148" s="154" t="str">
        <f t="shared" si="1492"/>
        <v/>
      </c>
      <c r="AD3148" s="154" t="str">
        <f t="shared" si="1493"/>
        <v/>
      </c>
      <c r="AE3148" s="3" t="str">
        <f t="shared" si="1494"/>
        <v/>
      </c>
      <c r="AF3148" s="3" t="str">
        <f t="shared" si="1495"/>
        <v/>
      </c>
      <c r="AG3148" s="3" t="str">
        <f t="shared" si="1496"/>
        <v/>
      </c>
      <c r="AH3148" s="4" t="str">
        <f t="shared" si="1497"/>
        <v/>
      </c>
      <c r="AI3148" s="75" t="str">
        <f t="shared" si="1498"/>
        <v/>
      </c>
      <c r="AJ3148" s="75" t="str">
        <f t="shared" si="1499"/>
        <v/>
      </c>
    </row>
    <row r="3149" spans="1:36" ht="14.25">
      <c r="A3149" s="41" t="str">
        <f t="shared" si="1482"/>
        <v/>
      </c>
      <c r="B3149" s="150" t="str">
        <f>IF(ISNUMBER(A3149),INDEX('MetaTrader Import'!$H$13:$J$5893,TRUNC(((A3149-$A$39+1)-1)/3)+1,MOD((A3149-$A$39+1)-1,3)+1),"")</f>
        <v/>
      </c>
      <c r="C3149" s="43" t="str">
        <f t="shared" si="1483"/>
        <v/>
      </c>
      <c r="D3149" s="43" t="str">
        <f t="shared" ca="1" si="1473"/>
        <v/>
      </c>
      <c r="E3149" s="43" t="str">
        <f t="shared" si="1484"/>
        <v/>
      </c>
      <c r="F3149" s="43" t="str">
        <f t="shared" si="1485"/>
        <v/>
      </c>
      <c r="G3149" s="43" t="str">
        <f>IF(A3149&lt;&gt;"",IF(A3149&lt;Data!$G$11*0.25,$C$13/$G$32,IF(A3149&gt;Data!$G$11*0.25,$C$13,$C$13*10)),"")</f>
        <v/>
      </c>
      <c r="H3149" s="43" t="str">
        <f>IF(A3149&lt;&gt;"",IF(Data!$G$9="constant",$C$13,IF(Data!$G$9="squeeze",G3149,F3149)),"")</f>
        <v/>
      </c>
      <c r="I3149" s="38" t="str">
        <f ca="1">IF(ISNUMBER(A3149),NORMINV(RAND(),0,IF(AND(Data!$G$9="squeeze",A3149&lt;Data!$G$11*0.25),$H$32,1)*$C$30*$C$13)*($C$14*$C$12),"")</f>
        <v/>
      </c>
      <c r="J3149" s="42" t="str">
        <f ca="1">IFERROR(IF(Data!$C$6="Real",B3149,I3149+J3148+($C$14*$C$12)*(NORMINV(RAND(),$C$15,CHOOSE($G$13,$C$13,F3149,G3149)))),"")</f>
        <v/>
      </c>
      <c r="K3149" s="88" t="str">
        <f>IF(ISNUMBER(A3149), IF($G$16="fixed",$G$17,MIN(H3149*Data!$C$7*$C$16*0.5,$C$17*Data!$C$7))*$C$12,"")</f>
        <v/>
      </c>
      <c r="L3149" s="42" t="str">
        <f t="shared" ca="1" si="1500"/>
        <v/>
      </c>
      <c r="M3149" s="44" t="str">
        <f t="shared" ca="1" si="1501"/>
        <v/>
      </c>
      <c r="N3149" s="44" t="str">
        <f t="shared" ca="1" si="1502"/>
        <v/>
      </c>
      <c r="O3149" s="108" t="str">
        <f t="shared" si="1486"/>
        <v/>
      </c>
      <c r="P3149" s="102" t="str">
        <f t="shared" si="1487"/>
        <v/>
      </c>
      <c r="Q3149" s="102" t="str">
        <f t="shared" si="1488"/>
        <v/>
      </c>
      <c r="R3149" s="120" t="str">
        <f t="shared" si="1489"/>
        <v/>
      </c>
      <c r="S3149" s="54" t="str">
        <f t="shared" si="1490"/>
        <v/>
      </c>
      <c r="T3149" s="5" t="str">
        <f t="shared" si="1491"/>
        <v/>
      </c>
      <c r="U3149" s="152" t="str">
        <f t="shared" si="1474"/>
        <v/>
      </c>
      <c r="V3149" s="152" t="str">
        <f t="shared" si="1475"/>
        <v/>
      </c>
      <c r="W3149" s="153" t="str">
        <f t="shared" si="1476"/>
        <v/>
      </c>
      <c r="X3149" s="153" t="str">
        <f t="shared" si="1477"/>
        <v/>
      </c>
      <c r="Y3149" s="153" t="str">
        <f t="shared" si="1478"/>
        <v/>
      </c>
      <c r="Z3149" s="153" t="str">
        <f t="shared" si="1479"/>
        <v/>
      </c>
      <c r="AA3149" s="152" t="str">
        <f t="shared" si="1480"/>
        <v/>
      </c>
      <c r="AB3149" s="152" t="str">
        <f t="shared" si="1481"/>
        <v/>
      </c>
      <c r="AC3149" s="154" t="str">
        <f t="shared" si="1492"/>
        <v/>
      </c>
      <c r="AD3149" s="154" t="str">
        <f t="shared" si="1493"/>
        <v/>
      </c>
      <c r="AE3149" s="3" t="str">
        <f t="shared" si="1494"/>
        <v/>
      </c>
      <c r="AF3149" s="3" t="str">
        <f t="shared" si="1495"/>
        <v/>
      </c>
      <c r="AG3149" s="3" t="str">
        <f t="shared" si="1496"/>
        <v/>
      </c>
      <c r="AH3149" s="4" t="str">
        <f t="shared" si="1497"/>
        <v/>
      </c>
      <c r="AI3149" s="75" t="str">
        <f t="shared" si="1498"/>
        <v/>
      </c>
      <c r="AJ3149" s="75" t="str">
        <f t="shared" si="1499"/>
        <v/>
      </c>
    </row>
    <row r="3150" spans="1:36" ht="14.25">
      <c r="A3150" s="41" t="str">
        <f t="shared" si="1482"/>
        <v/>
      </c>
      <c r="B3150" s="150" t="str">
        <f>IF(ISNUMBER(A3150),INDEX('MetaTrader Import'!$H$13:$J$5893,TRUNC(((A3150-$A$39+1)-1)/3)+1,MOD((A3150-$A$39+1)-1,3)+1),"")</f>
        <v/>
      </c>
      <c r="C3150" s="43" t="str">
        <f t="shared" si="1483"/>
        <v/>
      </c>
      <c r="D3150" s="43" t="str">
        <f t="shared" ca="1" si="1473"/>
        <v/>
      </c>
      <c r="E3150" s="43" t="str">
        <f t="shared" si="1484"/>
        <v/>
      </c>
      <c r="F3150" s="43" t="str">
        <f t="shared" si="1485"/>
        <v/>
      </c>
      <c r="G3150" s="43" t="str">
        <f>IF(A3150&lt;&gt;"",IF(A3150&lt;Data!$G$11*0.25,$C$13/$G$32,IF(A3150&gt;Data!$G$11*0.25,$C$13,$C$13*10)),"")</f>
        <v/>
      </c>
      <c r="H3150" s="43" t="str">
        <f>IF(A3150&lt;&gt;"",IF(Data!$G$9="constant",$C$13,IF(Data!$G$9="squeeze",G3150,F3150)),"")</f>
        <v/>
      </c>
      <c r="I3150" s="38" t="str">
        <f ca="1">IF(ISNUMBER(A3150),NORMINV(RAND(),0,IF(AND(Data!$G$9="squeeze",A3150&lt;Data!$G$11*0.25),$H$32,1)*$C$30*$C$13)*($C$14*$C$12),"")</f>
        <v/>
      </c>
      <c r="J3150" s="42" t="str">
        <f ca="1">IFERROR(IF(Data!$C$6="Real",B3150,I3150+J3149+($C$14*$C$12)*(NORMINV(RAND(),$C$15,CHOOSE($G$13,$C$13,F3150,G3150)))),"")</f>
        <v/>
      </c>
      <c r="K3150" s="88" t="str">
        <f>IF(ISNUMBER(A3150), IF($G$16="fixed",$G$17,MIN(H3150*Data!$C$7*$C$16*0.5,$C$17*Data!$C$7))*$C$12,"")</f>
        <v/>
      </c>
      <c r="L3150" s="42" t="str">
        <f t="shared" ca="1" si="1500"/>
        <v/>
      </c>
      <c r="M3150" s="44" t="str">
        <f t="shared" ca="1" si="1501"/>
        <v/>
      </c>
      <c r="N3150" s="44" t="str">
        <f t="shared" ca="1" si="1502"/>
        <v/>
      </c>
      <c r="O3150" s="108" t="str">
        <f t="shared" si="1486"/>
        <v/>
      </c>
      <c r="P3150" s="102" t="str">
        <f t="shared" si="1487"/>
        <v/>
      </c>
      <c r="Q3150" s="102" t="str">
        <f t="shared" si="1488"/>
        <v/>
      </c>
      <c r="R3150" s="120" t="str">
        <f t="shared" si="1489"/>
        <v/>
      </c>
      <c r="S3150" s="54" t="str">
        <f t="shared" si="1490"/>
        <v/>
      </c>
      <c r="T3150" s="5" t="str">
        <f t="shared" si="1491"/>
        <v/>
      </c>
      <c r="U3150" s="152" t="str">
        <f t="shared" si="1474"/>
        <v/>
      </c>
      <c r="V3150" s="152" t="str">
        <f t="shared" si="1475"/>
        <v/>
      </c>
      <c r="W3150" s="153" t="str">
        <f t="shared" si="1476"/>
        <v/>
      </c>
      <c r="X3150" s="153" t="str">
        <f t="shared" si="1477"/>
        <v/>
      </c>
      <c r="Y3150" s="153" t="str">
        <f t="shared" si="1478"/>
        <v/>
      </c>
      <c r="Z3150" s="153" t="str">
        <f t="shared" si="1479"/>
        <v/>
      </c>
      <c r="AA3150" s="152" t="str">
        <f t="shared" si="1480"/>
        <v/>
      </c>
      <c r="AB3150" s="152" t="str">
        <f t="shared" si="1481"/>
        <v/>
      </c>
      <c r="AC3150" s="154" t="str">
        <f t="shared" si="1492"/>
        <v/>
      </c>
      <c r="AD3150" s="154" t="str">
        <f t="shared" si="1493"/>
        <v/>
      </c>
      <c r="AE3150" s="3" t="str">
        <f t="shared" si="1494"/>
        <v/>
      </c>
      <c r="AF3150" s="3" t="str">
        <f t="shared" si="1495"/>
        <v/>
      </c>
      <c r="AG3150" s="3" t="str">
        <f t="shared" si="1496"/>
        <v/>
      </c>
      <c r="AH3150" s="4" t="str">
        <f t="shared" si="1497"/>
        <v/>
      </c>
      <c r="AI3150" s="75" t="str">
        <f t="shared" si="1498"/>
        <v/>
      </c>
      <c r="AJ3150" s="75" t="str">
        <f t="shared" si="1499"/>
        <v/>
      </c>
    </row>
    <row r="3151" spans="1:36" ht="14.25">
      <c r="A3151" s="41" t="str">
        <f t="shared" si="1482"/>
        <v/>
      </c>
      <c r="B3151" s="150" t="str">
        <f>IF(ISNUMBER(A3151),INDEX('MetaTrader Import'!$H$13:$J$5893,TRUNC(((A3151-$A$39+1)-1)/3)+1,MOD((A3151-$A$39+1)-1,3)+1),"")</f>
        <v/>
      </c>
      <c r="C3151" s="43" t="str">
        <f t="shared" si="1483"/>
        <v/>
      </c>
      <c r="D3151" s="43" t="str">
        <f t="shared" ca="1" si="1473"/>
        <v/>
      </c>
      <c r="E3151" s="43" t="str">
        <f t="shared" si="1484"/>
        <v/>
      </c>
      <c r="F3151" s="43" t="str">
        <f t="shared" si="1485"/>
        <v/>
      </c>
      <c r="G3151" s="43" t="str">
        <f>IF(A3151&lt;&gt;"",IF(A3151&lt;Data!$G$11*0.25,$C$13/$G$32,IF(A3151&gt;Data!$G$11*0.25,$C$13,$C$13*10)),"")</f>
        <v/>
      </c>
      <c r="H3151" s="43" t="str">
        <f>IF(A3151&lt;&gt;"",IF(Data!$G$9="constant",$C$13,IF(Data!$G$9="squeeze",G3151,F3151)),"")</f>
        <v/>
      </c>
      <c r="I3151" s="38" t="str">
        <f ca="1">IF(ISNUMBER(A3151),NORMINV(RAND(),0,IF(AND(Data!$G$9="squeeze",A3151&lt;Data!$G$11*0.25),$H$32,1)*$C$30*$C$13)*($C$14*$C$12),"")</f>
        <v/>
      </c>
      <c r="J3151" s="42" t="str">
        <f ca="1">IFERROR(IF(Data!$C$6="Real",B3151,I3151+J3150+($C$14*$C$12)*(NORMINV(RAND(),$C$15,CHOOSE($G$13,$C$13,F3151,G3151)))),"")</f>
        <v/>
      </c>
      <c r="K3151" s="88" t="str">
        <f>IF(ISNUMBER(A3151), IF($G$16="fixed",$G$17,MIN(H3151*Data!$C$7*$C$16*0.5,$C$17*Data!$C$7))*$C$12,"")</f>
        <v/>
      </c>
      <c r="L3151" s="42" t="str">
        <f t="shared" ca="1" si="1500"/>
        <v/>
      </c>
      <c r="M3151" s="44" t="str">
        <f t="shared" ca="1" si="1501"/>
        <v/>
      </c>
      <c r="N3151" s="44" t="str">
        <f t="shared" ca="1" si="1502"/>
        <v/>
      </c>
      <c r="O3151" s="108" t="str">
        <f t="shared" si="1486"/>
        <v/>
      </c>
      <c r="P3151" s="102" t="str">
        <f t="shared" si="1487"/>
        <v/>
      </c>
      <c r="Q3151" s="102" t="str">
        <f t="shared" si="1488"/>
        <v/>
      </c>
      <c r="R3151" s="120" t="str">
        <f t="shared" si="1489"/>
        <v/>
      </c>
      <c r="S3151" s="54" t="str">
        <f t="shared" si="1490"/>
        <v/>
      </c>
      <c r="T3151" s="5" t="str">
        <f t="shared" si="1491"/>
        <v/>
      </c>
      <c r="U3151" s="152" t="str">
        <f t="shared" si="1474"/>
        <v/>
      </c>
      <c r="V3151" s="152" t="str">
        <f t="shared" si="1475"/>
        <v/>
      </c>
      <c r="W3151" s="153" t="str">
        <f t="shared" si="1476"/>
        <v/>
      </c>
      <c r="X3151" s="153" t="str">
        <f t="shared" si="1477"/>
        <v/>
      </c>
      <c r="Y3151" s="153" t="str">
        <f t="shared" si="1478"/>
        <v/>
      </c>
      <c r="Z3151" s="153" t="str">
        <f t="shared" si="1479"/>
        <v/>
      </c>
      <c r="AA3151" s="152" t="str">
        <f t="shared" si="1480"/>
        <v/>
      </c>
      <c r="AB3151" s="152" t="str">
        <f t="shared" si="1481"/>
        <v/>
      </c>
      <c r="AC3151" s="154" t="str">
        <f t="shared" si="1492"/>
        <v/>
      </c>
      <c r="AD3151" s="154" t="str">
        <f t="shared" si="1493"/>
        <v/>
      </c>
      <c r="AE3151" s="3" t="str">
        <f t="shared" si="1494"/>
        <v/>
      </c>
      <c r="AF3151" s="3" t="str">
        <f t="shared" si="1495"/>
        <v/>
      </c>
      <c r="AG3151" s="3" t="str">
        <f t="shared" si="1496"/>
        <v/>
      </c>
      <c r="AH3151" s="4" t="str">
        <f t="shared" si="1497"/>
        <v/>
      </c>
      <c r="AI3151" s="75" t="str">
        <f t="shared" si="1498"/>
        <v/>
      </c>
      <c r="AJ3151" s="75" t="str">
        <f t="shared" si="1499"/>
        <v/>
      </c>
    </row>
    <row r="3152" spans="1:36" ht="14.25">
      <c r="A3152" s="41" t="str">
        <f t="shared" si="1482"/>
        <v/>
      </c>
      <c r="B3152" s="150" t="str">
        <f>IF(ISNUMBER(A3152),INDEX('MetaTrader Import'!$H$13:$J$5893,TRUNC(((A3152-$A$39+1)-1)/3)+1,MOD((A3152-$A$39+1)-1,3)+1),"")</f>
        <v/>
      </c>
      <c r="C3152" s="43" t="str">
        <f t="shared" si="1483"/>
        <v/>
      </c>
      <c r="D3152" s="43" t="str">
        <f t="shared" ca="1" si="1473"/>
        <v/>
      </c>
      <c r="E3152" s="43" t="str">
        <f t="shared" si="1484"/>
        <v/>
      </c>
      <c r="F3152" s="43" t="str">
        <f t="shared" si="1485"/>
        <v/>
      </c>
      <c r="G3152" s="43" t="str">
        <f>IF(A3152&lt;&gt;"",IF(A3152&lt;Data!$G$11*0.25,$C$13/$G$32,IF(A3152&gt;Data!$G$11*0.25,$C$13,$C$13*10)),"")</f>
        <v/>
      </c>
      <c r="H3152" s="43" t="str">
        <f>IF(A3152&lt;&gt;"",IF(Data!$G$9="constant",$C$13,IF(Data!$G$9="squeeze",G3152,F3152)),"")</f>
        <v/>
      </c>
      <c r="I3152" s="38" t="str">
        <f ca="1">IF(ISNUMBER(A3152),NORMINV(RAND(),0,IF(AND(Data!$G$9="squeeze",A3152&lt;Data!$G$11*0.25),$H$32,1)*$C$30*$C$13)*($C$14*$C$12),"")</f>
        <v/>
      </c>
      <c r="J3152" s="42" t="str">
        <f ca="1">IFERROR(IF(Data!$C$6="Real",B3152,I3152+J3151+($C$14*$C$12)*(NORMINV(RAND(),$C$15,CHOOSE($G$13,$C$13,F3152,G3152)))),"")</f>
        <v/>
      </c>
      <c r="K3152" s="88" t="str">
        <f>IF(ISNUMBER(A3152), IF($G$16="fixed",$G$17,MIN(H3152*Data!$C$7*$C$16*0.5,$C$17*Data!$C$7))*$C$12,"")</f>
        <v/>
      </c>
      <c r="L3152" s="42" t="str">
        <f t="shared" ca="1" si="1500"/>
        <v/>
      </c>
      <c r="M3152" s="44" t="str">
        <f t="shared" ca="1" si="1501"/>
        <v/>
      </c>
      <c r="N3152" s="44" t="str">
        <f t="shared" ca="1" si="1502"/>
        <v/>
      </c>
      <c r="O3152" s="108" t="str">
        <f t="shared" si="1486"/>
        <v/>
      </c>
      <c r="P3152" s="102" t="str">
        <f t="shared" si="1487"/>
        <v/>
      </c>
      <c r="Q3152" s="102" t="str">
        <f t="shared" si="1488"/>
        <v/>
      </c>
      <c r="R3152" s="120" t="str">
        <f t="shared" si="1489"/>
        <v/>
      </c>
      <c r="S3152" s="54" t="str">
        <f t="shared" si="1490"/>
        <v/>
      </c>
      <c r="T3152" s="5" t="str">
        <f t="shared" si="1491"/>
        <v/>
      </c>
      <c r="U3152" s="152" t="str">
        <f t="shared" si="1474"/>
        <v/>
      </c>
      <c r="V3152" s="152" t="str">
        <f t="shared" si="1475"/>
        <v/>
      </c>
      <c r="W3152" s="153" t="str">
        <f t="shared" si="1476"/>
        <v/>
      </c>
      <c r="X3152" s="153" t="str">
        <f t="shared" si="1477"/>
        <v/>
      </c>
      <c r="Y3152" s="153" t="str">
        <f t="shared" si="1478"/>
        <v/>
      </c>
      <c r="Z3152" s="153" t="str">
        <f t="shared" si="1479"/>
        <v/>
      </c>
      <c r="AA3152" s="152" t="str">
        <f t="shared" si="1480"/>
        <v/>
      </c>
      <c r="AB3152" s="152" t="str">
        <f t="shared" si="1481"/>
        <v/>
      </c>
      <c r="AC3152" s="154" t="str">
        <f t="shared" si="1492"/>
        <v/>
      </c>
      <c r="AD3152" s="154" t="str">
        <f t="shared" si="1493"/>
        <v/>
      </c>
      <c r="AE3152" s="3" t="str">
        <f t="shared" si="1494"/>
        <v/>
      </c>
      <c r="AF3152" s="3" t="str">
        <f t="shared" si="1495"/>
        <v/>
      </c>
      <c r="AG3152" s="3" t="str">
        <f t="shared" si="1496"/>
        <v/>
      </c>
      <c r="AH3152" s="4" t="str">
        <f t="shared" si="1497"/>
        <v/>
      </c>
      <c r="AI3152" s="75" t="str">
        <f t="shared" si="1498"/>
        <v/>
      </c>
      <c r="AJ3152" s="75" t="str">
        <f t="shared" si="1499"/>
        <v/>
      </c>
    </row>
    <row r="3153" spans="1:36" ht="14.25">
      <c r="A3153" s="41" t="str">
        <f t="shared" si="1482"/>
        <v/>
      </c>
      <c r="B3153" s="150" t="str">
        <f>IF(ISNUMBER(A3153),INDEX('MetaTrader Import'!$H$13:$J$5893,TRUNC(((A3153-$A$39+1)-1)/3)+1,MOD((A3153-$A$39+1)-1,3)+1),"")</f>
        <v/>
      </c>
      <c r="C3153" s="43" t="str">
        <f t="shared" si="1483"/>
        <v/>
      </c>
      <c r="D3153" s="43" t="str">
        <f t="shared" ca="1" si="1473"/>
        <v/>
      </c>
      <c r="E3153" s="43" t="str">
        <f t="shared" si="1484"/>
        <v/>
      </c>
      <c r="F3153" s="43" t="str">
        <f t="shared" si="1485"/>
        <v/>
      </c>
      <c r="G3153" s="43" t="str">
        <f>IF(A3153&lt;&gt;"",IF(A3153&lt;Data!$G$11*0.25,$C$13/$G$32,IF(A3153&gt;Data!$G$11*0.25,$C$13,$C$13*10)),"")</f>
        <v/>
      </c>
      <c r="H3153" s="43" t="str">
        <f>IF(A3153&lt;&gt;"",IF(Data!$G$9="constant",$C$13,IF(Data!$G$9="squeeze",G3153,F3153)),"")</f>
        <v/>
      </c>
      <c r="I3153" s="38" t="str">
        <f ca="1">IF(ISNUMBER(A3153),NORMINV(RAND(),0,IF(AND(Data!$G$9="squeeze",A3153&lt;Data!$G$11*0.25),$H$32,1)*$C$30*$C$13)*($C$14*$C$12),"")</f>
        <v/>
      </c>
      <c r="J3153" s="42" t="str">
        <f ca="1">IFERROR(IF(Data!$C$6="Real",B3153,I3153+J3152+($C$14*$C$12)*(NORMINV(RAND(),$C$15,CHOOSE($G$13,$C$13,F3153,G3153)))),"")</f>
        <v/>
      </c>
      <c r="K3153" s="88" t="str">
        <f>IF(ISNUMBER(A3153), IF($G$16="fixed",$G$17,MIN(H3153*Data!$C$7*$C$16*0.5,$C$17*Data!$C$7))*$C$12,"")</f>
        <v/>
      </c>
      <c r="L3153" s="42" t="str">
        <f t="shared" ca="1" si="1500"/>
        <v/>
      </c>
      <c r="M3153" s="44" t="str">
        <f t="shared" ca="1" si="1501"/>
        <v/>
      </c>
      <c r="N3153" s="44" t="str">
        <f t="shared" ca="1" si="1502"/>
        <v/>
      </c>
      <c r="O3153" s="108" t="str">
        <f t="shared" si="1486"/>
        <v/>
      </c>
      <c r="P3153" s="102" t="str">
        <f t="shared" si="1487"/>
        <v/>
      </c>
      <c r="Q3153" s="102" t="str">
        <f t="shared" si="1488"/>
        <v/>
      </c>
      <c r="R3153" s="120" t="str">
        <f t="shared" si="1489"/>
        <v/>
      </c>
      <c r="S3153" s="54" t="str">
        <f t="shared" si="1490"/>
        <v/>
      </c>
      <c r="T3153" s="5" t="str">
        <f t="shared" si="1491"/>
        <v/>
      </c>
      <c r="U3153" s="152" t="str">
        <f t="shared" si="1474"/>
        <v/>
      </c>
      <c r="V3153" s="152" t="str">
        <f t="shared" si="1475"/>
        <v/>
      </c>
      <c r="W3153" s="153" t="str">
        <f t="shared" si="1476"/>
        <v/>
      </c>
      <c r="X3153" s="153" t="str">
        <f t="shared" si="1477"/>
        <v/>
      </c>
      <c r="Y3153" s="153" t="str">
        <f t="shared" si="1478"/>
        <v/>
      </c>
      <c r="Z3153" s="153" t="str">
        <f t="shared" si="1479"/>
        <v/>
      </c>
      <c r="AA3153" s="152" t="str">
        <f t="shared" si="1480"/>
        <v/>
      </c>
      <c r="AB3153" s="152" t="str">
        <f t="shared" si="1481"/>
        <v/>
      </c>
      <c r="AC3153" s="154" t="str">
        <f t="shared" si="1492"/>
        <v/>
      </c>
      <c r="AD3153" s="154" t="str">
        <f t="shared" si="1493"/>
        <v/>
      </c>
      <c r="AE3153" s="3" t="str">
        <f t="shared" si="1494"/>
        <v/>
      </c>
      <c r="AF3153" s="3" t="str">
        <f t="shared" si="1495"/>
        <v/>
      </c>
      <c r="AG3153" s="3" t="str">
        <f t="shared" si="1496"/>
        <v/>
      </c>
      <c r="AH3153" s="4" t="str">
        <f t="shared" si="1497"/>
        <v/>
      </c>
      <c r="AI3153" s="75" t="str">
        <f t="shared" si="1498"/>
        <v/>
      </c>
      <c r="AJ3153" s="75" t="str">
        <f t="shared" si="1499"/>
        <v/>
      </c>
    </row>
    <row r="3154" spans="1:36" ht="14.25">
      <c r="A3154" s="41" t="str">
        <f t="shared" si="1482"/>
        <v/>
      </c>
      <c r="B3154" s="150" t="str">
        <f>IF(ISNUMBER(A3154),INDEX('MetaTrader Import'!$H$13:$J$5893,TRUNC(((A3154-$A$39+1)-1)/3)+1,MOD((A3154-$A$39+1)-1,3)+1),"")</f>
        <v/>
      </c>
      <c r="C3154" s="43" t="str">
        <f t="shared" si="1483"/>
        <v/>
      </c>
      <c r="D3154" s="43" t="str">
        <f t="shared" ca="1" si="1473"/>
        <v/>
      </c>
      <c r="E3154" s="43" t="str">
        <f t="shared" si="1484"/>
        <v/>
      </c>
      <c r="F3154" s="43" t="str">
        <f t="shared" si="1485"/>
        <v/>
      </c>
      <c r="G3154" s="43" t="str">
        <f>IF(A3154&lt;&gt;"",IF(A3154&lt;Data!$G$11*0.25,$C$13/$G$32,IF(A3154&gt;Data!$G$11*0.25,$C$13,$C$13*10)),"")</f>
        <v/>
      </c>
      <c r="H3154" s="43" t="str">
        <f>IF(A3154&lt;&gt;"",IF(Data!$G$9="constant",$C$13,IF(Data!$G$9="squeeze",G3154,F3154)),"")</f>
        <v/>
      </c>
      <c r="I3154" s="38" t="str">
        <f ca="1">IF(ISNUMBER(A3154),NORMINV(RAND(),0,IF(AND(Data!$G$9="squeeze",A3154&lt;Data!$G$11*0.25),$H$32,1)*$C$30*$C$13)*($C$14*$C$12),"")</f>
        <v/>
      </c>
      <c r="J3154" s="42" t="str">
        <f ca="1">IFERROR(IF(Data!$C$6="Real",B3154,I3154+J3153+($C$14*$C$12)*(NORMINV(RAND(),$C$15,CHOOSE($G$13,$C$13,F3154,G3154)))),"")</f>
        <v/>
      </c>
      <c r="K3154" s="88" t="str">
        <f>IF(ISNUMBER(A3154), IF($G$16="fixed",$G$17,MIN(H3154*Data!$C$7*$C$16*0.5,$C$17*Data!$C$7))*$C$12,"")</f>
        <v/>
      </c>
      <c r="L3154" s="42" t="str">
        <f t="shared" ca="1" si="1500"/>
        <v/>
      </c>
      <c r="M3154" s="44" t="str">
        <f t="shared" ca="1" si="1501"/>
        <v/>
      </c>
      <c r="N3154" s="44" t="str">
        <f t="shared" ca="1" si="1502"/>
        <v/>
      </c>
      <c r="O3154" s="108" t="str">
        <f t="shared" si="1486"/>
        <v/>
      </c>
      <c r="P3154" s="102" t="str">
        <f t="shared" si="1487"/>
        <v/>
      </c>
      <c r="Q3154" s="102" t="str">
        <f t="shared" si="1488"/>
        <v/>
      </c>
      <c r="R3154" s="120" t="str">
        <f t="shared" si="1489"/>
        <v/>
      </c>
      <c r="S3154" s="54" t="str">
        <f t="shared" si="1490"/>
        <v/>
      </c>
      <c r="T3154" s="5" t="str">
        <f t="shared" si="1491"/>
        <v/>
      </c>
      <c r="U3154" s="152" t="str">
        <f t="shared" si="1474"/>
        <v/>
      </c>
      <c r="V3154" s="152" t="str">
        <f t="shared" si="1475"/>
        <v/>
      </c>
      <c r="W3154" s="153" t="str">
        <f t="shared" si="1476"/>
        <v/>
      </c>
      <c r="X3154" s="153" t="str">
        <f t="shared" si="1477"/>
        <v/>
      </c>
      <c r="Y3154" s="153" t="str">
        <f t="shared" si="1478"/>
        <v/>
      </c>
      <c r="Z3154" s="153" t="str">
        <f t="shared" si="1479"/>
        <v/>
      </c>
      <c r="AA3154" s="152" t="str">
        <f t="shared" si="1480"/>
        <v/>
      </c>
      <c r="AB3154" s="152" t="str">
        <f t="shared" si="1481"/>
        <v/>
      </c>
      <c r="AC3154" s="154" t="str">
        <f t="shared" si="1492"/>
        <v/>
      </c>
      <c r="AD3154" s="154" t="str">
        <f t="shared" si="1493"/>
        <v/>
      </c>
      <c r="AE3154" s="3" t="str">
        <f t="shared" si="1494"/>
        <v/>
      </c>
      <c r="AF3154" s="3" t="str">
        <f t="shared" si="1495"/>
        <v/>
      </c>
      <c r="AG3154" s="3" t="str">
        <f t="shared" si="1496"/>
        <v/>
      </c>
      <c r="AH3154" s="4" t="str">
        <f t="shared" si="1497"/>
        <v/>
      </c>
      <c r="AI3154" s="75" t="str">
        <f t="shared" si="1498"/>
        <v/>
      </c>
      <c r="AJ3154" s="75" t="str">
        <f t="shared" si="1499"/>
        <v/>
      </c>
    </row>
    <row r="3155" spans="1:36" ht="14.25">
      <c r="A3155" s="41" t="str">
        <f t="shared" si="1482"/>
        <v/>
      </c>
      <c r="B3155" s="150" t="str">
        <f>IF(ISNUMBER(A3155),INDEX('MetaTrader Import'!$H$13:$J$5893,TRUNC(((A3155-$A$39+1)-1)/3)+1,MOD((A3155-$A$39+1)-1,3)+1),"")</f>
        <v/>
      </c>
      <c r="C3155" s="43" t="str">
        <f t="shared" si="1483"/>
        <v/>
      </c>
      <c r="D3155" s="43" t="str">
        <f t="shared" ca="1" si="1473"/>
        <v/>
      </c>
      <c r="E3155" s="43" t="str">
        <f t="shared" si="1484"/>
        <v/>
      </c>
      <c r="F3155" s="43" t="str">
        <f t="shared" si="1485"/>
        <v/>
      </c>
      <c r="G3155" s="43" t="str">
        <f>IF(A3155&lt;&gt;"",IF(A3155&lt;Data!$G$11*0.25,$C$13/$G$32,IF(A3155&gt;Data!$G$11*0.25,$C$13,$C$13*10)),"")</f>
        <v/>
      </c>
      <c r="H3155" s="43" t="str">
        <f>IF(A3155&lt;&gt;"",IF(Data!$G$9="constant",$C$13,IF(Data!$G$9="squeeze",G3155,F3155)),"")</f>
        <v/>
      </c>
      <c r="I3155" s="38" t="str">
        <f ca="1">IF(ISNUMBER(A3155),NORMINV(RAND(),0,IF(AND(Data!$G$9="squeeze",A3155&lt;Data!$G$11*0.25),$H$32,1)*$C$30*$C$13)*($C$14*$C$12),"")</f>
        <v/>
      </c>
      <c r="J3155" s="42" t="str">
        <f ca="1">IFERROR(IF(Data!$C$6="Real",B3155,I3155+J3154+($C$14*$C$12)*(NORMINV(RAND(),$C$15,CHOOSE($G$13,$C$13,F3155,G3155)))),"")</f>
        <v/>
      </c>
      <c r="K3155" s="88" t="str">
        <f>IF(ISNUMBER(A3155), IF($G$16="fixed",$G$17,MIN(H3155*Data!$C$7*$C$16*0.5,$C$17*Data!$C$7))*$C$12,"")</f>
        <v/>
      </c>
      <c r="L3155" s="42" t="str">
        <f t="shared" ca="1" si="1500"/>
        <v/>
      </c>
      <c r="M3155" s="44" t="str">
        <f t="shared" ca="1" si="1501"/>
        <v/>
      </c>
      <c r="N3155" s="44" t="str">
        <f t="shared" ca="1" si="1502"/>
        <v/>
      </c>
      <c r="O3155" s="108" t="str">
        <f t="shared" si="1486"/>
        <v/>
      </c>
      <c r="P3155" s="102" t="str">
        <f t="shared" si="1487"/>
        <v/>
      </c>
      <c r="Q3155" s="102" t="str">
        <f t="shared" si="1488"/>
        <v/>
      </c>
      <c r="R3155" s="120" t="str">
        <f t="shared" si="1489"/>
        <v/>
      </c>
      <c r="S3155" s="54" t="str">
        <f t="shared" si="1490"/>
        <v/>
      </c>
      <c r="T3155" s="5" t="str">
        <f t="shared" si="1491"/>
        <v/>
      </c>
      <c r="U3155" s="152" t="str">
        <f t="shared" si="1474"/>
        <v/>
      </c>
      <c r="V3155" s="152" t="str">
        <f t="shared" si="1475"/>
        <v/>
      </c>
      <c r="W3155" s="153" t="str">
        <f t="shared" si="1476"/>
        <v/>
      </c>
      <c r="X3155" s="153" t="str">
        <f t="shared" si="1477"/>
        <v/>
      </c>
      <c r="Y3155" s="153" t="str">
        <f t="shared" si="1478"/>
        <v/>
      </c>
      <c r="Z3155" s="153" t="str">
        <f t="shared" si="1479"/>
        <v/>
      </c>
      <c r="AA3155" s="152" t="str">
        <f t="shared" si="1480"/>
        <v/>
      </c>
      <c r="AB3155" s="152" t="str">
        <f t="shared" si="1481"/>
        <v/>
      </c>
      <c r="AC3155" s="154" t="str">
        <f t="shared" si="1492"/>
        <v/>
      </c>
      <c r="AD3155" s="154" t="str">
        <f t="shared" si="1493"/>
        <v/>
      </c>
      <c r="AE3155" s="3" t="str">
        <f t="shared" si="1494"/>
        <v/>
      </c>
      <c r="AF3155" s="3" t="str">
        <f t="shared" si="1495"/>
        <v/>
      </c>
      <c r="AG3155" s="3" t="str">
        <f t="shared" si="1496"/>
        <v/>
      </c>
      <c r="AH3155" s="4" t="str">
        <f t="shared" si="1497"/>
        <v/>
      </c>
      <c r="AI3155" s="75" t="str">
        <f t="shared" si="1498"/>
        <v/>
      </c>
      <c r="AJ3155" s="75" t="str">
        <f t="shared" si="1499"/>
        <v/>
      </c>
    </row>
    <row r="3156" spans="1:36" ht="14.25">
      <c r="A3156" s="41" t="str">
        <f t="shared" si="1482"/>
        <v/>
      </c>
      <c r="B3156" s="150" t="str">
        <f>IF(ISNUMBER(A3156),INDEX('MetaTrader Import'!$H$13:$J$5893,TRUNC(((A3156-$A$39+1)-1)/3)+1,MOD((A3156-$A$39+1)-1,3)+1),"")</f>
        <v/>
      </c>
      <c r="C3156" s="43" t="str">
        <f t="shared" si="1483"/>
        <v/>
      </c>
      <c r="D3156" s="43" t="str">
        <f t="shared" ca="1" si="1473"/>
        <v/>
      </c>
      <c r="E3156" s="43" t="str">
        <f t="shared" si="1484"/>
        <v/>
      </c>
      <c r="F3156" s="43" t="str">
        <f t="shared" si="1485"/>
        <v/>
      </c>
      <c r="G3156" s="43" t="str">
        <f>IF(A3156&lt;&gt;"",IF(A3156&lt;Data!$G$11*0.25,$C$13/$G$32,IF(A3156&gt;Data!$G$11*0.25,$C$13,$C$13*10)),"")</f>
        <v/>
      </c>
      <c r="H3156" s="43" t="str">
        <f>IF(A3156&lt;&gt;"",IF(Data!$G$9="constant",$C$13,IF(Data!$G$9="squeeze",G3156,F3156)),"")</f>
        <v/>
      </c>
      <c r="I3156" s="38" t="str">
        <f ca="1">IF(ISNUMBER(A3156),NORMINV(RAND(),0,IF(AND(Data!$G$9="squeeze",A3156&lt;Data!$G$11*0.25),$H$32,1)*$C$30*$C$13)*($C$14*$C$12),"")</f>
        <v/>
      </c>
      <c r="J3156" s="42" t="str">
        <f ca="1">IFERROR(IF(Data!$C$6="Real",B3156,I3156+J3155+($C$14*$C$12)*(NORMINV(RAND(),$C$15,CHOOSE($G$13,$C$13,F3156,G3156)))),"")</f>
        <v/>
      </c>
      <c r="K3156" s="88" t="str">
        <f>IF(ISNUMBER(A3156), IF($G$16="fixed",$G$17,MIN(H3156*Data!$C$7*$C$16*0.5,$C$17*Data!$C$7))*$C$12,"")</f>
        <v/>
      </c>
      <c r="L3156" s="42" t="str">
        <f t="shared" ca="1" si="1500"/>
        <v/>
      </c>
      <c r="M3156" s="44" t="str">
        <f t="shared" ca="1" si="1501"/>
        <v/>
      </c>
      <c r="N3156" s="44" t="str">
        <f t="shared" ca="1" si="1502"/>
        <v/>
      </c>
      <c r="O3156" s="108" t="str">
        <f t="shared" si="1486"/>
        <v/>
      </c>
      <c r="P3156" s="102" t="str">
        <f t="shared" si="1487"/>
        <v/>
      </c>
      <c r="Q3156" s="102" t="str">
        <f t="shared" si="1488"/>
        <v/>
      </c>
      <c r="R3156" s="120" t="str">
        <f t="shared" si="1489"/>
        <v/>
      </c>
      <c r="S3156" s="54" t="str">
        <f t="shared" si="1490"/>
        <v/>
      </c>
      <c r="T3156" s="5" t="str">
        <f t="shared" si="1491"/>
        <v/>
      </c>
      <c r="U3156" s="152" t="str">
        <f t="shared" si="1474"/>
        <v/>
      </c>
      <c r="V3156" s="152" t="str">
        <f t="shared" si="1475"/>
        <v/>
      </c>
      <c r="W3156" s="153" t="str">
        <f t="shared" si="1476"/>
        <v/>
      </c>
      <c r="X3156" s="153" t="str">
        <f t="shared" si="1477"/>
        <v/>
      </c>
      <c r="Y3156" s="153" t="str">
        <f t="shared" si="1478"/>
        <v/>
      </c>
      <c r="Z3156" s="153" t="str">
        <f t="shared" si="1479"/>
        <v/>
      </c>
      <c r="AA3156" s="152" t="str">
        <f t="shared" si="1480"/>
        <v/>
      </c>
      <c r="AB3156" s="152" t="str">
        <f t="shared" si="1481"/>
        <v/>
      </c>
      <c r="AC3156" s="154" t="str">
        <f t="shared" si="1492"/>
        <v/>
      </c>
      <c r="AD3156" s="154" t="str">
        <f t="shared" si="1493"/>
        <v/>
      </c>
      <c r="AE3156" s="3" t="str">
        <f t="shared" si="1494"/>
        <v/>
      </c>
      <c r="AF3156" s="3" t="str">
        <f t="shared" si="1495"/>
        <v/>
      </c>
      <c r="AG3156" s="3" t="str">
        <f t="shared" si="1496"/>
        <v/>
      </c>
      <c r="AH3156" s="4" t="str">
        <f t="shared" si="1497"/>
        <v/>
      </c>
      <c r="AI3156" s="75" t="str">
        <f t="shared" si="1498"/>
        <v/>
      </c>
      <c r="AJ3156" s="75" t="str">
        <f t="shared" si="1499"/>
        <v/>
      </c>
    </row>
    <row r="3157" spans="1:36" ht="14.25">
      <c r="A3157" s="41" t="str">
        <f t="shared" si="1482"/>
        <v/>
      </c>
      <c r="B3157" s="150" t="str">
        <f>IF(ISNUMBER(A3157),INDEX('MetaTrader Import'!$H$13:$J$5893,TRUNC(((A3157-$A$39+1)-1)/3)+1,MOD((A3157-$A$39+1)-1,3)+1),"")</f>
        <v/>
      </c>
      <c r="C3157" s="43" t="str">
        <f t="shared" si="1483"/>
        <v/>
      </c>
      <c r="D3157" s="43" t="str">
        <f t="shared" ca="1" si="1473"/>
        <v/>
      </c>
      <c r="E3157" s="43" t="str">
        <f t="shared" si="1484"/>
        <v/>
      </c>
      <c r="F3157" s="43" t="str">
        <f t="shared" si="1485"/>
        <v/>
      </c>
      <c r="G3157" s="43" t="str">
        <f>IF(A3157&lt;&gt;"",IF(A3157&lt;Data!$G$11*0.25,$C$13/$G$32,IF(A3157&gt;Data!$G$11*0.25,$C$13,$C$13*10)),"")</f>
        <v/>
      </c>
      <c r="H3157" s="43" t="str">
        <f>IF(A3157&lt;&gt;"",IF(Data!$G$9="constant",$C$13,IF(Data!$G$9="squeeze",G3157,F3157)),"")</f>
        <v/>
      </c>
      <c r="I3157" s="38" t="str">
        <f ca="1">IF(ISNUMBER(A3157),NORMINV(RAND(),0,IF(AND(Data!$G$9="squeeze",A3157&lt;Data!$G$11*0.25),$H$32,1)*$C$30*$C$13)*($C$14*$C$12),"")</f>
        <v/>
      </c>
      <c r="J3157" s="42" t="str">
        <f ca="1">IFERROR(IF(Data!$C$6="Real",B3157,I3157+J3156+($C$14*$C$12)*(NORMINV(RAND(),$C$15,CHOOSE($G$13,$C$13,F3157,G3157)))),"")</f>
        <v/>
      </c>
      <c r="K3157" s="88" t="str">
        <f>IF(ISNUMBER(A3157), IF($G$16="fixed",$G$17,MIN(H3157*Data!$C$7*$C$16*0.5,$C$17*Data!$C$7))*$C$12,"")</f>
        <v/>
      </c>
      <c r="L3157" s="42" t="str">
        <f t="shared" ca="1" si="1500"/>
        <v/>
      </c>
      <c r="M3157" s="44" t="str">
        <f t="shared" ca="1" si="1501"/>
        <v/>
      </c>
      <c r="N3157" s="44" t="str">
        <f t="shared" ca="1" si="1502"/>
        <v/>
      </c>
      <c r="O3157" s="108" t="str">
        <f t="shared" si="1486"/>
        <v/>
      </c>
      <c r="P3157" s="102" t="str">
        <f t="shared" si="1487"/>
        <v/>
      </c>
      <c r="Q3157" s="102" t="str">
        <f t="shared" si="1488"/>
        <v/>
      </c>
      <c r="R3157" s="120" t="str">
        <f t="shared" si="1489"/>
        <v/>
      </c>
      <c r="S3157" s="54" t="str">
        <f t="shared" si="1490"/>
        <v/>
      </c>
      <c r="T3157" s="5" t="str">
        <f t="shared" si="1491"/>
        <v/>
      </c>
      <c r="U3157" s="152" t="str">
        <f t="shared" si="1474"/>
        <v/>
      </c>
      <c r="V3157" s="152" t="str">
        <f t="shared" si="1475"/>
        <v/>
      </c>
      <c r="W3157" s="153" t="str">
        <f t="shared" si="1476"/>
        <v/>
      </c>
      <c r="X3157" s="153" t="str">
        <f t="shared" si="1477"/>
        <v/>
      </c>
      <c r="Y3157" s="153" t="str">
        <f t="shared" si="1478"/>
        <v/>
      </c>
      <c r="Z3157" s="153" t="str">
        <f t="shared" si="1479"/>
        <v/>
      </c>
      <c r="AA3157" s="152" t="str">
        <f t="shared" si="1480"/>
        <v/>
      </c>
      <c r="AB3157" s="152" t="str">
        <f t="shared" si="1481"/>
        <v/>
      </c>
      <c r="AC3157" s="154" t="str">
        <f t="shared" si="1492"/>
        <v/>
      </c>
      <c r="AD3157" s="154" t="str">
        <f t="shared" si="1493"/>
        <v/>
      </c>
      <c r="AE3157" s="3" t="str">
        <f t="shared" si="1494"/>
        <v/>
      </c>
      <c r="AF3157" s="3" t="str">
        <f t="shared" si="1495"/>
        <v/>
      </c>
      <c r="AG3157" s="3" t="str">
        <f t="shared" si="1496"/>
        <v/>
      </c>
      <c r="AH3157" s="4" t="str">
        <f t="shared" si="1497"/>
        <v/>
      </c>
      <c r="AI3157" s="75" t="str">
        <f t="shared" si="1498"/>
        <v/>
      </c>
      <c r="AJ3157" s="75" t="str">
        <f t="shared" si="1499"/>
        <v/>
      </c>
    </row>
    <row r="3158" spans="1:36" ht="14.25">
      <c r="A3158" s="41" t="str">
        <f t="shared" si="1482"/>
        <v/>
      </c>
      <c r="B3158" s="150" t="str">
        <f>IF(ISNUMBER(A3158),INDEX('MetaTrader Import'!$H$13:$J$5893,TRUNC(((A3158-$A$39+1)-1)/3)+1,MOD((A3158-$A$39+1)-1,3)+1),"")</f>
        <v/>
      </c>
      <c r="C3158" s="43" t="str">
        <f t="shared" si="1483"/>
        <v/>
      </c>
      <c r="D3158" s="43" t="str">
        <f t="shared" ca="1" si="1473"/>
        <v/>
      </c>
      <c r="E3158" s="43" t="str">
        <f t="shared" si="1484"/>
        <v/>
      </c>
      <c r="F3158" s="43" t="str">
        <f t="shared" si="1485"/>
        <v/>
      </c>
      <c r="G3158" s="43" t="str">
        <f>IF(A3158&lt;&gt;"",IF(A3158&lt;Data!$G$11*0.25,$C$13/$G$32,IF(A3158&gt;Data!$G$11*0.25,$C$13,$C$13*10)),"")</f>
        <v/>
      </c>
      <c r="H3158" s="43" t="str">
        <f>IF(A3158&lt;&gt;"",IF(Data!$G$9="constant",$C$13,IF(Data!$G$9="squeeze",G3158,F3158)),"")</f>
        <v/>
      </c>
      <c r="I3158" s="38" t="str">
        <f ca="1">IF(ISNUMBER(A3158),NORMINV(RAND(),0,IF(AND(Data!$G$9="squeeze",A3158&lt;Data!$G$11*0.25),$H$32,1)*$C$30*$C$13)*($C$14*$C$12),"")</f>
        <v/>
      </c>
      <c r="J3158" s="42" t="str">
        <f ca="1">IFERROR(IF(Data!$C$6="Real",B3158,I3158+J3157+($C$14*$C$12)*(NORMINV(RAND(),$C$15,CHOOSE($G$13,$C$13,F3158,G3158)))),"")</f>
        <v/>
      </c>
      <c r="K3158" s="88" t="str">
        <f>IF(ISNUMBER(A3158), IF($G$16="fixed",$G$17,MIN(H3158*Data!$C$7*$C$16*0.5,$C$17*Data!$C$7))*$C$12,"")</f>
        <v/>
      </c>
      <c r="L3158" s="42" t="str">
        <f t="shared" ca="1" si="1500"/>
        <v/>
      </c>
      <c r="M3158" s="44" t="str">
        <f t="shared" ca="1" si="1501"/>
        <v/>
      </c>
      <c r="N3158" s="44" t="str">
        <f t="shared" ca="1" si="1502"/>
        <v/>
      </c>
      <c r="O3158" s="108" t="str">
        <f t="shared" si="1486"/>
        <v/>
      </c>
      <c r="P3158" s="102" t="str">
        <f t="shared" si="1487"/>
        <v/>
      </c>
      <c r="Q3158" s="102" t="str">
        <f t="shared" si="1488"/>
        <v/>
      </c>
      <c r="R3158" s="120" t="str">
        <f t="shared" si="1489"/>
        <v/>
      </c>
      <c r="S3158" s="54" t="str">
        <f t="shared" si="1490"/>
        <v/>
      </c>
      <c r="T3158" s="5" t="str">
        <f t="shared" si="1491"/>
        <v/>
      </c>
      <c r="U3158" s="152" t="str">
        <f t="shared" si="1474"/>
        <v/>
      </c>
      <c r="V3158" s="152" t="str">
        <f t="shared" si="1475"/>
        <v/>
      </c>
      <c r="W3158" s="153" t="str">
        <f t="shared" si="1476"/>
        <v/>
      </c>
      <c r="X3158" s="153" t="str">
        <f t="shared" si="1477"/>
        <v/>
      </c>
      <c r="Y3158" s="153" t="str">
        <f t="shared" si="1478"/>
        <v/>
      </c>
      <c r="Z3158" s="153" t="str">
        <f t="shared" si="1479"/>
        <v/>
      </c>
      <c r="AA3158" s="152" t="str">
        <f t="shared" si="1480"/>
        <v/>
      </c>
      <c r="AB3158" s="152" t="str">
        <f t="shared" si="1481"/>
        <v/>
      </c>
      <c r="AC3158" s="154" t="str">
        <f t="shared" si="1492"/>
        <v/>
      </c>
      <c r="AD3158" s="154" t="str">
        <f t="shared" si="1493"/>
        <v/>
      </c>
      <c r="AE3158" s="3" t="str">
        <f t="shared" si="1494"/>
        <v/>
      </c>
      <c r="AF3158" s="3" t="str">
        <f t="shared" si="1495"/>
        <v/>
      </c>
      <c r="AG3158" s="3" t="str">
        <f t="shared" si="1496"/>
        <v/>
      </c>
      <c r="AH3158" s="4" t="str">
        <f t="shared" si="1497"/>
        <v/>
      </c>
      <c r="AI3158" s="75" t="str">
        <f t="shared" si="1498"/>
        <v/>
      </c>
      <c r="AJ3158" s="75" t="str">
        <f t="shared" si="1499"/>
        <v/>
      </c>
    </row>
    <row r="3159" spans="1:36" ht="14.25">
      <c r="A3159" s="41" t="str">
        <f t="shared" si="1482"/>
        <v/>
      </c>
      <c r="B3159" s="150" t="str">
        <f>IF(ISNUMBER(A3159),INDEX('MetaTrader Import'!$H$13:$J$5893,TRUNC(((A3159-$A$39+1)-1)/3)+1,MOD((A3159-$A$39+1)-1,3)+1),"")</f>
        <v/>
      </c>
      <c r="C3159" s="43" t="str">
        <f t="shared" si="1483"/>
        <v/>
      </c>
      <c r="D3159" s="43" t="str">
        <f t="shared" ca="1" si="1473"/>
        <v/>
      </c>
      <c r="E3159" s="43" t="str">
        <f t="shared" si="1484"/>
        <v/>
      </c>
      <c r="F3159" s="43" t="str">
        <f t="shared" si="1485"/>
        <v/>
      </c>
      <c r="G3159" s="43" t="str">
        <f>IF(A3159&lt;&gt;"",IF(A3159&lt;Data!$G$11*0.25,$C$13/$G$32,IF(A3159&gt;Data!$G$11*0.25,$C$13,$C$13*10)),"")</f>
        <v/>
      </c>
      <c r="H3159" s="43" t="str">
        <f>IF(A3159&lt;&gt;"",IF(Data!$G$9="constant",$C$13,IF(Data!$G$9="squeeze",G3159,F3159)),"")</f>
        <v/>
      </c>
      <c r="I3159" s="38" t="str">
        <f ca="1">IF(ISNUMBER(A3159),NORMINV(RAND(),0,IF(AND(Data!$G$9="squeeze",A3159&lt;Data!$G$11*0.25),$H$32,1)*$C$30*$C$13)*($C$14*$C$12),"")</f>
        <v/>
      </c>
      <c r="J3159" s="42" t="str">
        <f ca="1">IFERROR(IF(Data!$C$6="Real",B3159,I3159+J3158+($C$14*$C$12)*(NORMINV(RAND(),$C$15,CHOOSE($G$13,$C$13,F3159,G3159)))),"")</f>
        <v/>
      </c>
      <c r="K3159" s="88" t="str">
        <f>IF(ISNUMBER(A3159), IF($G$16="fixed",$G$17,MIN(H3159*Data!$C$7*$C$16*0.5,$C$17*Data!$C$7))*$C$12,"")</f>
        <v/>
      </c>
      <c r="L3159" s="42" t="str">
        <f t="shared" ca="1" si="1500"/>
        <v/>
      </c>
      <c r="M3159" s="44" t="str">
        <f t="shared" ca="1" si="1501"/>
        <v/>
      </c>
      <c r="N3159" s="44" t="str">
        <f t="shared" ca="1" si="1502"/>
        <v/>
      </c>
      <c r="O3159" s="108" t="str">
        <f t="shared" si="1486"/>
        <v/>
      </c>
      <c r="P3159" s="102" t="str">
        <f t="shared" si="1487"/>
        <v/>
      </c>
      <c r="Q3159" s="102" t="str">
        <f t="shared" si="1488"/>
        <v/>
      </c>
      <c r="R3159" s="120" t="str">
        <f t="shared" si="1489"/>
        <v/>
      </c>
      <c r="S3159" s="54" t="str">
        <f t="shared" si="1490"/>
        <v/>
      </c>
      <c r="T3159" s="5" t="str">
        <f t="shared" si="1491"/>
        <v/>
      </c>
      <c r="U3159" s="152" t="str">
        <f t="shared" si="1474"/>
        <v/>
      </c>
      <c r="V3159" s="152" t="str">
        <f t="shared" si="1475"/>
        <v/>
      </c>
      <c r="W3159" s="153" t="str">
        <f t="shared" si="1476"/>
        <v/>
      </c>
      <c r="X3159" s="153" t="str">
        <f t="shared" si="1477"/>
        <v/>
      </c>
      <c r="Y3159" s="153" t="str">
        <f t="shared" si="1478"/>
        <v/>
      </c>
      <c r="Z3159" s="153" t="str">
        <f t="shared" si="1479"/>
        <v/>
      </c>
      <c r="AA3159" s="152" t="str">
        <f t="shared" si="1480"/>
        <v/>
      </c>
      <c r="AB3159" s="152" t="str">
        <f t="shared" si="1481"/>
        <v/>
      </c>
      <c r="AC3159" s="154" t="str">
        <f t="shared" si="1492"/>
        <v/>
      </c>
      <c r="AD3159" s="154" t="str">
        <f t="shared" si="1493"/>
        <v/>
      </c>
      <c r="AE3159" s="3" t="str">
        <f t="shared" si="1494"/>
        <v/>
      </c>
      <c r="AF3159" s="3" t="str">
        <f t="shared" si="1495"/>
        <v/>
      </c>
      <c r="AG3159" s="3" t="str">
        <f t="shared" si="1496"/>
        <v/>
      </c>
      <c r="AH3159" s="4" t="str">
        <f t="shared" si="1497"/>
        <v/>
      </c>
      <c r="AI3159" s="75" t="str">
        <f t="shared" si="1498"/>
        <v/>
      </c>
      <c r="AJ3159" s="75" t="str">
        <f t="shared" si="1499"/>
        <v/>
      </c>
    </row>
    <row r="3160" spans="1:36" ht="14.25">
      <c r="A3160" s="41" t="str">
        <f t="shared" si="1482"/>
        <v/>
      </c>
      <c r="B3160" s="150" t="str">
        <f>IF(ISNUMBER(A3160),INDEX('MetaTrader Import'!$H$13:$J$5893,TRUNC(((A3160-$A$39+1)-1)/3)+1,MOD((A3160-$A$39+1)-1,3)+1),"")</f>
        <v/>
      </c>
      <c r="C3160" s="43" t="str">
        <f t="shared" si="1483"/>
        <v/>
      </c>
      <c r="D3160" s="43" t="str">
        <f t="shared" ca="1" si="1473"/>
        <v/>
      </c>
      <c r="E3160" s="43" t="str">
        <f t="shared" si="1484"/>
        <v/>
      </c>
      <c r="F3160" s="43" t="str">
        <f t="shared" si="1485"/>
        <v/>
      </c>
      <c r="G3160" s="43" t="str">
        <f>IF(A3160&lt;&gt;"",IF(A3160&lt;Data!$G$11*0.25,$C$13/$G$32,IF(A3160&gt;Data!$G$11*0.25,$C$13,$C$13*10)),"")</f>
        <v/>
      </c>
      <c r="H3160" s="43" t="str">
        <f>IF(A3160&lt;&gt;"",IF(Data!$G$9="constant",$C$13,IF(Data!$G$9="squeeze",G3160,F3160)),"")</f>
        <v/>
      </c>
      <c r="I3160" s="38" t="str">
        <f ca="1">IF(ISNUMBER(A3160),NORMINV(RAND(),0,IF(AND(Data!$G$9="squeeze",A3160&lt;Data!$G$11*0.25),$H$32,1)*$C$30*$C$13)*($C$14*$C$12),"")</f>
        <v/>
      </c>
      <c r="J3160" s="42" t="str">
        <f ca="1">IFERROR(IF(Data!$C$6="Real",B3160,I3160+J3159+($C$14*$C$12)*(NORMINV(RAND(),$C$15,CHOOSE($G$13,$C$13,F3160,G3160)))),"")</f>
        <v/>
      </c>
      <c r="K3160" s="88" t="str">
        <f>IF(ISNUMBER(A3160), IF($G$16="fixed",$G$17,MIN(H3160*Data!$C$7*$C$16*0.5,$C$17*Data!$C$7))*$C$12,"")</f>
        <v/>
      </c>
      <c r="L3160" s="42" t="str">
        <f t="shared" ca="1" si="1500"/>
        <v/>
      </c>
      <c r="M3160" s="44" t="str">
        <f t="shared" ca="1" si="1501"/>
        <v/>
      </c>
      <c r="N3160" s="44" t="str">
        <f t="shared" ca="1" si="1502"/>
        <v/>
      </c>
      <c r="O3160" s="108" t="str">
        <f t="shared" si="1486"/>
        <v/>
      </c>
      <c r="P3160" s="102" t="str">
        <f t="shared" si="1487"/>
        <v/>
      </c>
      <c r="Q3160" s="102" t="str">
        <f t="shared" si="1488"/>
        <v/>
      </c>
      <c r="R3160" s="120" t="str">
        <f t="shared" si="1489"/>
        <v/>
      </c>
      <c r="S3160" s="54" t="str">
        <f t="shared" si="1490"/>
        <v/>
      </c>
      <c r="T3160" s="5" t="str">
        <f t="shared" si="1491"/>
        <v/>
      </c>
      <c r="U3160" s="152" t="str">
        <f t="shared" si="1474"/>
        <v/>
      </c>
      <c r="V3160" s="152" t="str">
        <f t="shared" si="1475"/>
        <v/>
      </c>
      <c r="W3160" s="153" t="str">
        <f t="shared" si="1476"/>
        <v/>
      </c>
      <c r="X3160" s="153" t="str">
        <f t="shared" si="1477"/>
        <v/>
      </c>
      <c r="Y3160" s="153" t="str">
        <f t="shared" si="1478"/>
        <v/>
      </c>
      <c r="Z3160" s="153" t="str">
        <f t="shared" si="1479"/>
        <v/>
      </c>
      <c r="AA3160" s="152" t="str">
        <f t="shared" si="1480"/>
        <v/>
      </c>
      <c r="AB3160" s="152" t="str">
        <f t="shared" si="1481"/>
        <v/>
      </c>
      <c r="AC3160" s="154" t="str">
        <f t="shared" si="1492"/>
        <v/>
      </c>
      <c r="AD3160" s="154" t="str">
        <f t="shared" si="1493"/>
        <v/>
      </c>
      <c r="AE3160" s="3" t="str">
        <f t="shared" si="1494"/>
        <v/>
      </c>
      <c r="AF3160" s="3" t="str">
        <f t="shared" si="1495"/>
        <v/>
      </c>
      <c r="AG3160" s="3" t="str">
        <f t="shared" si="1496"/>
        <v/>
      </c>
      <c r="AH3160" s="4" t="str">
        <f t="shared" si="1497"/>
        <v/>
      </c>
      <c r="AI3160" s="75" t="str">
        <f t="shared" si="1498"/>
        <v/>
      </c>
      <c r="AJ3160" s="75" t="str">
        <f t="shared" si="1499"/>
        <v/>
      </c>
    </row>
    <row r="3161" spans="1:36" ht="14.25">
      <c r="A3161" s="41" t="str">
        <f t="shared" si="1482"/>
        <v/>
      </c>
      <c r="B3161" s="150" t="str">
        <f>IF(ISNUMBER(A3161),INDEX('MetaTrader Import'!$H$13:$J$5893,TRUNC(((A3161-$A$39+1)-1)/3)+1,MOD((A3161-$A$39+1)-1,3)+1),"")</f>
        <v/>
      </c>
      <c r="C3161" s="43" t="str">
        <f t="shared" si="1483"/>
        <v/>
      </c>
      <c r="D3161" s="43" t="str">
        <f t="shared" ca="1" si="1473"/>
        <v/>
      </c>
      <c r="E3161" s="43" t="str">
        <f t="shared" si="1484"/>
        <v/>
      </c>
      <c r="F3161" s="43" t="str">
        <f t="shared" si="1485"/>
        <v/>
      </c>
      <c r="G3161" s="43" t="str">
        <f>IF(A3161&lt;&gt;"",IF(A3161&lt;Data!$G$11*0.25,$C$13/$G$32,IF(A3161&gt;Data!$G$11*0.25,$C$13,$C$13*10)),"")</f>
        <v/>
      </c>
      <c r="H3161" s="43" t="str">
        <f>IF(A3161&lt;&gt;"",IF(Data!$G$9="constant",$C$13,IF(Data!$G$9="squeeze",G3161,F3161)),"")</f>
        <v/>
      </c>
      <c r="I3161" s="38" t="str">
        <f ca="1">IF(ISNUMBER(A3161),NORMINV(RAND(),0,IF(AND(Data!$G$9="squeeze",A3161&lt;Data!$G$11*0.25),$H$32,1)*$C$30*$C$13)*($C$14*$C$12),"")</f>
        <v/>
      </c>
      <c r="J3161" s="42" t="str">
        <f ca="1">IFERROR(IF(Data!$C$6="Real",B3161,I3161+J3160+($C$14*$C$12)*(NORMINV(RAND(),$C$15,CHOOSE($G$13,$C$13,F3161,G3161)))),"")</f>
        <v/>
      </c>
      <c r="K3161" s="88" t="str">
        <f>IF(ISNUMBER(A3161), IF($G$16="fixed",$G$17,MIN(H3161*Data!$C$7*$C$16*0.5,$C$17*Data!$C$7))*$C$12,"")</f>
        <v/>
      </c>
      <c r="L3161" s="42" t="str">
        <f t="shared" ca="1" si="1500"/>
        <v/>
      </c>
      <c r="M3161" s="44" t="str">
        <f t="shared" ca="1" si="1501"/>
        <v/>
      </c>
      <c r="N3161" s="44" t="str">
        <f t="shared" ca="1" si="1502"/>
        <v/>
      </c>
      <c r="O3161" s="108" t="str">
        <f t="shared" si="1486"/>
        <v/>
      </c>
      <c r="P3161" s="102" t="str">
        <f t="shared" si="1487"/>
        <v/>
      </c>
      <c r="Q3161" s="102" t="str">
        <f t="shared" si="1488"/>
        <v/>
      </c>
      <c r="R3161" s="120" t="str">
        <f t="shared" si="1489"/>
        <v/>
      </c>
      <c r="S3161" s="54" t="str">
        <f t="shared" si="1490"/>
        <v/>
      </c>
      <c r="T3161" s="5" t="str">
        <f t="shared" si="1491"/>
        <v/>
      </c>
      <c r="U3161" s="152" t="str">
        <f t="shared" si="1474"/>
        <v/>
      </c>
      <c r="V3161" s="152" t="str">
        <f t="shared" si="1475"/>
        <v/>
      </c>
      <c r="W3161" s="153" t="str">
        <f t="shared" si="1476"/>
        <v/>
      </c>
      <c r="X3161" s="153" t="str">
        <f t="shared" si="1477"/>
        <v/>
      </c>
      <c r="Y3161" s="153" t="str">
        <f t="shared" si="1478"/>
        <v/>
      </c>
      <c r="Z3161" s="153" t="str">
        <f t="shared" si="1479"/>
        <v/>
      </c>
      <c r="AA3161" s="152" t="str">
        <f t="shared" si="1480"/>
        <v/>
      </c>
      <c r="AB3161" s="152" t="str">
        <f t="shared" si="1481"/>
        <v/>
      </c>
      <c r="AC3161" s="154" t="str">
        <f t="shared" si="1492"/>
        <v/>
      </c>
      <c r="AD3161" s="154" t="str">
        <f t="shared" si="1493"/>
        <v/>
      </c>
      <c r="AE3161" s="3" t="str">
        <f t="shared" si="1494"/>
        <v/>
      </c>
      <c r="AF3161" s="3" t="str">
        <f t="shared" si="1495"/>
        <v/>
      </c>
      <c r="AG3161" s="3" t="str">
        <f t="shared" si="1496"/>
        <v/>
      </c>
      <c r="AH3161" s="4" t="str">
        <f t="shared" si="1497"/>
        <v/>
      </c>
      <c r="AI3161" s="75" t="str">
        <f t="shared" si="1498"/>
        <v/>
      </c>
      <c r="AJ3161" s="75" t="str">
        <f t="shared" si="1499"/>
        <v/>
      </c>
    </row>
    <row r="3162" spans="1:36" ht="14.25">
      <c r="A3162" s="41" t="str">
        <f t="shared" si="1482"/>
        <v/>
      </c>
      <c r="B3162" s="150" t="str">
        <f>IF(ISNUMBER(A3162),INDEX('MetaTrader Import'!$H$13:$J$5893,TRUNC(((A3162-$A$39+1)-1)/3)+1,MOD((A3162-$A$39+1)-1,3)+1),"")</f>
        <v/>
      </c>
      <c r="C3162" s="43" t="str">
        <f t="shared" si="1483"/>
        <v/>
      </c>
      <c r="D3162" s="43" t="str">
        <f t="shared" ca="1" si="1473"/>
        <v/>
      </c>
      <c r="E3162" s="43" t="str">
        <f t="shared" si="1484"/>
        <v/>
      </c>
      <c r="F3162" s="43" t="str">
        <f t="shared" si="1485"/>
        <v/>
      </c>
      <c r="G3162" s="43" t="str">
        <f>IF(A3162&lt;&gt;"",IF(A3162&lt;Data!$G$11*0.25,$C$13/$G$32,IF(A3162&gt;Data!$G$11*0.25,$C$13,$C$13*10)),"")</f>
        <v/>
      </c>
      <c r="H3162" s="43" t="str">
        <f>IF(A3162&lt;&gt;"",IF(Data!$G$9="constant",$C$13,IF(Data!$G$9="squeeze",G3162,F3162)),"")</f>
        <v/>
      </c>
      <c r="I3162" s="38" t="str">
        <f ca="1">IF(ISNUMBER(A3162),NORMINV(RAND(),0,IF(AND(Data!$G$9="squeeze",A3162&lt;Data!$G$11*0.25),$H$32,1)*$C$30*$C$13)*($C$14*$C$12),"")</f>
        <v/>
      </c>
      <c r="J3162" s="42" t="str">
        <f ca="1">IFERROR(IF(Data!$C$6="Real",B3162,I3162+J3161+($C$14*$C$12)*(NORMINV(RAND(),$C$15,CHOOSE($G$13,$C$13,F3162,G3162)))),"")</f>
        <v/>
      </c>
      <c r="K3162" s="88" t="str">
        <f>IF(ISNUMBER(A3162), IF($G$16="fixed",$G$17,MIN(H3162*Data!$C$7*$C$16*0.5,$C$17*Data!$C$7))*$C$12,"")</f>
        <v/>
      </c>
      <c r="L3162" s="42" t="str">
        <f t="shared" ca="1" si="1500"/>
        <v/>
      </c>
      <c r="M3162" s="44" t="str">
        <f t="shared" ca="1" si="1501"/>
        <v/>
      </c>
      <c r="N3162" s="44" t="str">
        <f t="shared" ca="1" si="1502"/>
        <v/>
      </c>
      <c r="O3162" s="108" t="str">
        <f t="shared" si="1486"/>
        <v/>
      </c>
      <c r="P3162" s="102" t="str">
        <f t="shared" si="1487"/>
        <v/>
      </c>
      <c r="Q3162" s="102" t="str">
        <f t="shared" si="1488"/>
        <v/>
      </c>
      <c r="R3162" s="120" t="str">
        <f t="shared" si="1489"/>
        <v/>
      </c>
      <c r="S3162" s="54" t="str">
        <f t="shared" si="1490"/>
        <v/>
      </c>
      <c r="T3162" s="5" t="str">
        <f t="shared" si="1491"/>
        <v/>
      </c>
      <c r="U3162" s="152" t="str">
        <f t="shared" si="1474"/>
        <v/>
      </c>
      <c r="V3162" s="152" t="str">
        <f t="shared" si="1475"/>
        <v/>
      </c>
      <c r="W3162" s="153" t="str">
        <f t="shared" si="1476"/>
        <v/>
      </c>
      <c r="X3162" s="153" t="str">
        <f t="shared" si="1477"/>
        <v/>
      </c>
      <c r="Y3162" s="153" t="str">
        <f t="shared" si="1478"/>
        <v/>
      </c>
      <c r="Z3162" s="153" t="str">
        <f t="shared" si="1479"/>
        <v/>
      </c>
      <c r="AA3162" s="152" t="str">
        <f t="shared" si="1480"/>
        <v/>
      </c>
      <c r="AB3162" s="152" t="str">
        <f t="shared" si="1481"/>
        <v/>
      </c>
      <c r="AC3162" s="154" t="str">
        <f t="shared" si="1492"/>
        <v/>
      </c>
      <c r="AD3162" s="154" t="str">
        <f t="shared" si="1493"/>
        <v/>
      </c>
      <c r="AE3162" s="3" t="str">
        <f t="shared" si="1494"/>
        <v/>
      </c>
      <c r="AF3162" s="3" t="str">
        <f t="shared" si="1495"/>
        <v/>
      </c>
      <c r="AG3162" s="3" t="str">
        <f t="shared" si="1496"/>
        <v/>
      </c>
      <c r="AH3162" s="4" t="str">
        <f t="shared" si="1497"/>
        <v/>
      </c>
      <c r="AI3162" s="75" t="str">
        <f t="shared" si="1498"/>
        <v/>
      </c>
      <c r="AJ3162" s="75" t="str">
        <f t="shared" si="1499"/>
        <v/>
      </c>
    </row>
    <row r="3163" spans="1:36" ht="14.25">
      <c r="A3163" s="41" t="str">
        <f t="shared" si="1482"/>
        <v/>
      </c>
      <c r="B3163" s="150" t="str">
        <f>IF(ISNUMBER(A3163),INDEX('MetaTrader Import'!$H$13:$J$5893,TRUNC(((A3163-$A$39+1)-1)/3)+1,MOD((A3163-$A$39+1)-1,3)+1),"")</f>
        <v/>
      </c>
      <c r="C3163" s="43" t="str">
        <f t="shared" si="1483"/>
        <v/>
      </c>
      <c r="D3163" s="43" t="str">
        <f t="shared" ca="1" si="1473"/>
        <v/>
      </c>
      <c r="E3163" s="43" t="str">
        <f t="shared" si="1484"/>
        <v/>
      </c>
      <c r="F3163" s="43" t="str">
        <f t="shared" si="1485"/>
        <v/>
      </c>
      <c r="G3163" s="43" t="str">
        <f>IF(A3163&lt;&gt;"",IF(A3163&lt;Data!$G$11*0.25,$C$13/$G$32,IF(A3163&gt;Data!$G$11*0.25,$C$13,$C$13*10)),"")</f>
        <v/>
      </c>
      <c r="H3163" s="43" t="str">
        <f>IF(A3163&lt;&gt;"",IF(Data!$G$9="constant",$C$13,IF(Data!$G$9="squeeze",G3163,F3163)),"")</f>
        <v/>
      </c>
      <c r="I3163" s="38" t="str">
        <f ca="1">IF(ISNUMBER(A3163),NORMINV(RAND(),0,IF(AND(Data!$G$9="squeeze",A3163&lt;Data!$G$11*0.25),$H$32,1)*$C$30*$C$13)*($C$14*$C$12),"")</f>
        <v/>
      </c>
      <c r="J3163" s="42" t="str">
        <f ca="1">IFERROR(IF(Data!$C$6="Real",B3163,I3163+J3162+($C$14*$C$12)*(NORMINV(RAND(),$C$15,CHOOSE($G$13,$C$13,F3163,G3163)))),"")</f>
        <v/>
      </c>
      <c r="K3163" s="88" t="str">
        <f>IF(ISNUMBER(A3163), IF($G$16="fixed",$G$17,MIN(H3163*Data!$C$7*$C$16*0.5,$C$17*Data!$C$7))*$C$12,"")</f>
        <v/>
      </c>
      <c r="L3163" s="42" t="str">
        <f t="shared" ca="1" si="1500"/>
        <v/>
      </c>
      <c r="M3163" s="44" t="str">
        <f t="shared" ca="1" si="1501"/>
        <v/>
      </c>
      <c r="N3163" s="44" t="str">
        <f t="shared" ca="1" si="1502"/>
        <v/>
      </c>
      <c r="O3163" s="108" t="str">
        <f t="shared" si="1486"/>
        <v/>
      </c>
      <c r="P3163" s="102" t="str">
        <f t="shared" si="1487"/>
        <v/>
      </c>
      <c r="Q3163" s="102" t="str">
        <f t="shared" si="1488"/>
        <v/>
      </c>
      <c r="R3163" s="120" t="str">
        <f t="shared" si="1489"/>
        <v/>
      </c>
      <c r="S3163" s="54" t="str">
        <f t="shared" si="1490"/>
        <v/>
      </c>
      <c r="T3163" s="5" t="str">
        <f t="shared" si="1491"/>
        <v/>
      </c>
      <c r="U3163" s="152" t="str">
        <f t="shared" si="1474"/>
        <v/>
      </c>
      <c r="V3163" s="152" t="str">
        <f t="shared" si="1475"/>
        <v/>
      </c>
      <c r="W3163" s="153" t="str">
        <f t="shared" si="1476"/>
        <v/>
      </c>
      <c r="X3163" s="153" t="str">
        <f t="shared" si="1477"/>
        <v/>
      </c>
      <c r="Y3163" s="153" t="str">
        <f t="shared" si="1478"/>
        <v/>
      </c>
      <c r="Z3163" s="153" t="str">
        <f t="shared" si="1479"/>
        <v/>
      </c>
      <c r="AA3163" s="152" t="str">
        <f t="shared" si="1480"/>
        <v/>
      </c>
      <c r="AB3163" s="152" t="str">
        <f t="shared" si="1481"/>
        <v/>
      </c>
      <c r="AC3163" s="154" t="str">
        <f t="shared" si="1492"/>
        <v/>
      </c>
      <c r="AD3163" s="154" t="str">
        <f t="shared" si="1493"/>
        <v/>
      </c>
      <c r="AE3163" s="3" t="str">
        <f t="shared" si="1494"/>
        <v/>
      </c>
      <c r="AF3163" s="3" t="str">
        <f t="shared" si="1495"/>
        <v/>
      </c>
      <c r="AG3163" s="3" t="str">
        <f t="shared" si="1496"/>
        <v/>
      </c>
      <c r="AH3163" s="4" t="str">
        <f t="shared" si="1497"/>
        <v/>
      </c>
      <c r="AI3163" s="75" t="str">
        <f t="shared" si="1498"/>
        <v/>
      </c>
      <c r="AJ3163" s="75" t="str">
        <f t="shared" si="1499"/>
        <v/>
      </c>
    </row>
    <row r="3164" spans="1:36" ht="14.25">
      <c r="A3164" s="41" t="str">
        <f t="shared" si="1482"/>
        <v/>
      </c>
      <c r="B3164" s="150" t="str">
        <f>IF(ISNUMBER(A3164),INDEX('MetaTrader Import'!$H$13:$J$5893,TRUNC(((A3164-$A$39+1)-1)/3)+1,MOD((A3164-$A$39+1)-1,3)+1),"")</f>
        <v/>
      </c>
      <c r="C3164" s="43" t="str">
        <f t="shared" si="1483"/>
        <v/>
      </c>
      <c r="D3164" s="43" t="str">
        <f t="shared" ca="1" si="1473"/>
        <v/>
      </c>
      <c r="E3164" s="43" t="str">
        <f t="shared" si="1484"/>
        <v/>
      </c>
      <c r="F3164" s="43" t="str">
        <f t="shared" si="1485"/>
        <v/>
      </c>
      <c r="G3164" s="43" t="str">
        <f>IF(A3164&lt;&gt;"",IF(A3164&lt;Data!$G$11*0.25,$C$13/$G$32,IF(A3164&gt;Data!$G$11*0.25,$C$13,$C$13*10)),"")</f>
        <v/>
      </c>
      <c r="H3164" s="43" t="str">
        <f>IF(A3164&lt;&gt;"",IF(Data!$G$9="constant",$C$13,IF(Data!$G$9="squeeze",G3164,F3164)),"")</f>
        <v/>
      </c>
      <c r="I3164" s="38" t="str">
        <f ca="1">IF(ISNUMBER(A3164),NORMINV(RAND(),0,IF(AND(Data!$G$9="squeeze",A3164&lt;Data!$G$11*0.25),$H$32,1)*$C$30*$C$13)*($C$14*$C$12),"")</f>
        <v/>
      </c>
      <c r="J3164" s="42" t="str">
        <f ca="1">IFERROR(IF(Data!$C$6="Real",B3164,I3164+J3163+($C$14*$C$12)*(NORMINV(RAND(),$C$15,CHOOSE($G$13,$C$13,F3164,G3164)))),"")</f>
        <v/>
      </c>
      <c r="K3164" s="88" t="str">
        <f>IF(ISNUMBER(A3164), IF($G$16="fixed",$G$17,MIN(H3164*Data!$C$7*$C$16*0.5,$C$17*Data!$C$7))*$C$12,"")</f>
        <v/>
      </c>
      <c r="L3164" s="42" t="str">
        <f t="shared" ca="1" si="1500"/>
        <v/>
      </c>
      <c r="M3164" s="44" t="str">
        <f t="shared" ca="1" si="1501"/>
        <v/>
      </c>
      <c r="N3164" s="44" t="str">
        <f t="shared" ca="1" si="1502"/>
        <v/>
      </c>
      <c r="O3164" s="108" t="str">
        <f t="shared" si="1486"/>
        <v/>
      </c>
      <c r="P3164" s="102" t="str">
        <f t="shared" si="1487"/>
        <v/>
      </c>
      <c r="Q3164" s="102" t="str">
        <f t="shared" si="1488"/>
        <v/>
      </c>
      <c r="R3164" s="120" t="str">
        <f t="shared" si="1489"/>
        <v/>
      </c>
      <c r="S3164" s="54" t="str">
        <f t="shared" si="1490"/>
        <v/>
      </c>
      <c r="T3164" s="5" t="str">
        <f t="shared" si="1491"/>
        <v/>
      </c>
      <c r="U3164" s="152" t="str">
        <f t="shared" si="1474"/>
        <v/>
      </c>
      <c r="V3164" s="152" t="str">
        <f t="shared" si="1475"/>
        <v/>
      </c>
      <c r="W3164" s="153" t="str">
        <f t="shared" si="1476"/>
        <v/>
      </c>
      <c r="X3164" s="153" t="str">
        <f t="shared" si="1477"/>
        <v/>
      </c>
      <c r="Y3164" s="153" t="str">
        <f t="shared" si="1478"/>
        <v/>
      </c>
      <c r="Z3164" s="153" t="str">
        <f t="shared" si="1479"/>
        <v/>
      </c>
      <c r="AA3164" s="152" t="str">
        <f t="shared" si="1480"/>
        <v/>
      </c>
      <c r="AB3164" s="152" t="str">
        <f t="shared" si="1481"/>
        <v/>
      </c>
      <c r="AC3164" s="154" t="str">
        <f t="shared" si="1492"/>
        <v/>
      </c>
      <c r="AD3164" s="154" t="str">
        <f t="shared" si="1493"/>
        <v/>
      </c>
      <c r="AE3164" s="3" t="str">
        <f t="shared" si="1494"/>
        <v/>
      </c>
      <c r="AF3164" s="3" t="str">
        <f t="shared" si="1495"/>
        <v/>
      </c>
      <c r="AG3164" s="3" t="str">
        <f t="shared" si="1496"/>
        <v/>
      </c>
      <c r="AH3164" s="4" t="str">
        <f t="shared" si="1497"/>
        <v/>
      </c>
      <c r="AI3164" s="75" t="str">
        <f t="shared" si="1498"/>
        <v/>
      </c>
      <c r="AJ3164" s="75" t="str">
        <f t="shared" si="1499"/>
        <v/>
      </c>
    </row>
    <row r="3165" spans="1:36" ht="14.25">
      <c r="A3165" s="41" t="str">
        <f t="shared" si="1482"/>
        <v/>
      </c>
      <c r="B3165" s="150" t="str">
        <f>IF(ISNUMBER(A3165),INDEX('MetaTrader Import'!$H$13:$J$5893,TRUNC(((A3165-$A$39+1)-1)/3)+1,MOD((A3165-$A$39+1)-1,3)+1),"")</f>
        <v/>
      </c>
      <c r="C3165" s="43" t="str">
        <f t="shared" si="1483"/>
        <v/>
      </c>
      <c r="D3165" s="43" t="str">
        <f t="shared" ca="1" si="1473"/>
        <v/>
      </c>
      <c r="E3165" s="43" t="str">
        <f t="shared" si="1484"/>
        <v/>
      </c>
      <c r="F3165" s="43" t="str">
        <f t="shared" si="1485"/>
        <v/>
      </c>
      <c r="G3165" s="43" t="str">
        <f>IF(A3165&lt;&gt;"",IF(A3165&lt;Data!$G$11*0.25,$C$13/$G$32,IF(A3165&gt;Data!$G$11*0.25,$C$13,$C$13*10)),"")</f>
        <v/>
      </c>
      <c r="H3165" s="43" t="str">
        <f>IF(A3165&lt;&gt;"",IF(Data!$G$9="constant",$C$13,IF(Data!$G$9="squeeze",G3165,F3165)),"")</f>
        <v/>
      </c>
      <c r="I3165" s="38" t="str">
        <f ca="1">IF(ISNUMBER(A3165),NORMINV(RAND(),0,IF(AND(Data!$G$9="squeeze",A3165&lt;Data!$G$11*0.25),$H$32,1)*$C$30*$C$13)*($C$14*$C$12),"")</f>
        <v/>
      </c>
      <c r="J3165" s="42" t="str">
        <f ca="1">IFERROR(IF(Data!$C$6="Real",B3165,I3165+J3164+($C$14*$C$12)*(NORMINV(RAND(),$C$15,CHOOSE($G$13,$C$13,F3165,G3165)))),"")</f>
        <v/>
      </c>
      <c r="K3165" s="88" t="str">
        <f>IF(ISNUMBER(A3165), IF($G$16="fixed",$G$17,MIN(H3165*Data!$C$7*$C$16*0.5,$C$17*Data!$C$7))*$C$12,"")</f>
        <v/>
      </c>
      <c r="L3165" s="42" t="str">
        <f t="shared" ca="1" si="1500"/>
        <v/>
      </c>
      <c r="M3165" s="44" t="str">
        <f t="shared" ca="1" si="1501"/>
        <v/>
      </c>
      <c r="N3165" s="44" t="str">
        <f t="shared" ca="1" si="1502"/>
        <v/>
      </c>
      <c r="O3165" s="108" t="str">
        <f t="shared" si="1486"/>
        <v/>
      </c>
      <c r="P3165" s="102" t="str">
        <f t="shared" si="1487"/>
        <v/>
      </c>
      <c r="Q3165" s="102" t="str">
        <f t="shared" si="1488"/>
        <v/>
      </c>
      <c r="R3165" s="120" t="str">
        <f t="shared" si="1489"/>
        <v/>
      </c>
      <c r="S3165" s="54" t="str">
        <f t="shared" si="1490"/>
        <v/>
      </c>
      <c r="T3165" s="5" t="str">
        <f t="shared" si="1491"/>
        <v/>
      </c>
      <c r="U3165" s="152" t="str">
        <f t="shared" si="1474"/>
        <v/>
      </c>
      <c r="V3165" s="152" t="str">
        <f t="shared" si="1475"/>
        <v/>
      </c>
      <c r="W3165" s="153" t="str">
        <f t="shared" si="1476"/>
        <v/>
      </c>
      <c r="X3165" s="153" t="str">
        <f t="shared" si="1477"/>
        <v/>
      </c>
      <c r="Y3165" s="153" t="str">
        <f t="shared" si="1478"/>
        <v/>
      </c>
      <c r="Z3165" s="153" t="str">
        <f t="shared" si="1479"/>
        <v/>
      </c>
      <c r="AA3165" s="152" t="str">
        <f t="shared" si="1480"/>
        <v/>
      </c>
      <c r="AB3165" s="152" t="str">
        <f t="shared" si="1481"/>
        <v/>
      </c>
      <c r="AC3165" s="154" t="str">
        <f t="shared" si="1492"/>
        <v/>
      </c>
      <c r="AD3165" s="154" t="str">
        <f t="shared" si="1493"/>
        <v/>
      </c>
      <c r="AE3165" s="3" t="str">
        <f t="shared" si="1494"/>
        <v/>
      </c>
      <c r="AF3165" s="3" t="str">
        <f t="shared" si="1495"/>
        <v/>
      </c>
      <c r="AG3165" s="3" t="str">
        <f t="shared" si="1496"/>
        <v/>
      </c>
      <c r="AH3165" s="4" t="str">
        <f t="shared" si="1497"/>
        <v/>
      </c>
      <c r="AI3165" s="75" t="str">
        <f t="shared" si="1498"/>
        <v/>
      </c>
      <c r="AJ3165" s="75" t="str">
        <f t="shared" si="1499"/>
        <v/>
      </c>
    </row>
    <row r="3166" spans="1:36" ht="14.25">
      <c r="A3166" s="41" t="str">
        <f t="shared" si="1482"/>
        <v/>
      </c>
      <c r="B3166" s="150" t="str">
        <f>IF(ISNUMBER(A3166),INDEX('MetaTrader Import'!$H$13:$J$5893,TRUNC(((A3166-$A$39+1)-1)/3)+1,MOD((A3166-$A$39+1)-1,3)+1),"")</f>
        <v/>
      </c>
      <c r="C3166" s="43" t="str">
        <f t="shared" si="1483"/>
        <v/>
      </c>
      <c r="D3166" s="43" t="str">
        <f t="shared" ca="1" si="1473"/>
        <v/>
      </c>
      <c r="E3166" s="43" t="str">
        <f t="shared" si="1484"/>
        <v/>
      </c>
      <c r="F3166" s="43" t="str">
        <f t="shared" si="1485"/>
        <v/>
      </c>
      <c r="G3166" s="43" t="str">
        <f>IF(A3166&lt;&gt;"",IF(A3166&lt;Data!$G$11*0.25,$C$13/$G$32,IF(A3166&gt;Data!$G$11*0.25,$C$13,$C$13*10)),"")</f>
        <v/>
      </c>
      <c r="H3166" s="43" t="str">
        <f>IF(A3166&lt;&gt;"",IF(Data!$G$9="constant",$C$13,IF(Data!$G$9="squeeze",G3166,F3166)),"")</f>
        <v/>
      </c>
      <c r="I3166" s="38" t="str">
        <f ca="1">IF(ISNUMBER(A3166),NORMINV(RAND(),0,IF(AND(Data!$G$9="squeeze",A3166&lt;Data!$G$11*0.25),$H$32,1)*$C$30*$C$13)*($C$14*$C$12),"")</f>
        <v/>
      </c>
      <c r="J3166" s="42" t="str">
        <f ca="1">IFERROR(IF(Data!$C$6="Real",B3166,I3166+J3165+($C$14*$C$12)*(NORMINV(RAND(),$C$15,CHOOSE($G$13,$C$13,F3166,G3166)))),"")</f>
        <v/>
      </c>
      <c r="K3166" s="88" t="str">
        <f>IF(ISNUMBER(A3166), IF($G$16="fixed",$G$17,MIN(H3166*Data!$C$7*$C$16*0.5,$C$17*Data!$C$7))*$C$12,"")</f>
        <v/>
      </c>
      <c r="L3166" s="42" t="str">
        <f t="shared" ca="1" si="1500"/>
        <v/>
      </c>
      <c r="M3166" s="44" t="str">
        <f t="shared" ca="1" si="1501"/>
        <v/>
      </c>
      <c r="N3166" s="44" t="str">
        <f t="shared" ca="1" si="1502"/>
        <v/>
      </c>
      <c r="O3166" s="108" t="str">
        <f t="shared" si="1486"/>
        <v/>
      </c>
      <c r="P3166" s="102" t="str">
        <f t="shared" si="1487"/>
        <v/>
      </c>
      <c r="Q3166" s="102" t="str">
        <f t="shared" si="1488"/>
        <v/>
      </c>
      <c r="R3166" s="120" t="str">
        <f t="shared" si="1489"/>
        <v/>
      </c>
      <c r="S3166" s="54" t="str">
        <f t="shared" si="1490"/>
        <v/>
      </c>
      <c r="T3166" s="5" t="str">
        <f t="shared" si="1491"/>
        <v/>
      </c>
      <c r="U3166" s="152" t="str">
        <f t="shared" si="1474"/>
        <v/>
      </c>
      <c r="V3166" s="152" t="str">
        <f t="shared" si="1475"/>
        <v/>
      </c>
      <c r="W3166" s="153" t="str">
        <f t="shared" si="1476"/>
        <v/>
      </c>
      <c r="X3166" s="153" t="str">
        <f t="shared" si="1477"/>
        <v/>
      </c>
      <c r="Y3166" s="153" t="str">
        <f t="shared" si="1478"/>
        <v/>
      </c>
      <c r="Z3166" s="153" t="str">
        <f t="shared" si="1479"/>
        <v/>
      </c>
      <c r="AA3166" s="152" t="str">
        <f t="shared" si="1480"/>
        <v/>
      </c>
      <c r="AB3166" s="152" t="str">
        <f t="shared" si="1481"/>
        <v/>
      </c>
      <c r="AC3166" s="154" t="str">
        <f t="shared" si="1492"/>
        <v/>
      </c>
      <c r="AD3166" s="154" t="str">
        <f t="shared" si="1493"/>
        <v/>
      </c>
      <c r="AE3166" s="3" t="str">
        <f t="shared" si="1494"/>
        <v/>
      </c>
      <c r="AF3166" s="3" t="str">
        <f t="shared" si="1495"/>
        <v/>
      </c>
      <c r="AG3166" s="3" t="str">
        <f t="shared" si="1496"/>
        <v/>
      </c>
      <c r="AH3166" s="4" t="str">
        <f t="shared" si="1497"/>
        <v/>
      </c>
      <c r="AI3166" s="75" t="str">
        <f t="shared" si="1498"/>
        <v/>
      </c>
      <c r="AJ3166" s="75" t="str">
        <f t="shared" si="1499"/>
        <v/>
      </c>
    </row>
    <row r="3167" spans="1:36" ht="14.25">
      <c r="A3167" s="41" t="str">
        <f t="shared" si="1482"/>
        <v/>
      </c>
      <c r="B3167" s="150" t="str">
        <f>IF(ISNUMBER(A3167),INDEX('MetaTrader Import'!$H$13:$J$5893,TRUNC(((A3167-$A$39+1)-1)/3)+1,MOD((A3167-$A$39+1)-1,3)+1),"")</f>
        <v/>
      </c>
      <c r="C3167" s="43" t="str">
        <f t="shared" si="1483"/>
        <v/>
      </c>
      <c r="D3167" s="43" t="str">
        <f t="shared" ca="1" si="1473"/>
        <v/>
      </c>
      <c r="E3167" s="43" t="str">
        <f t="shared" si="1484"/>
        <v/>
      </c>
      <c r="F3167" s="43" t="str">
        <f t="shared" si="1485"/>
        <v/>
      </c>
      <c r="G3167" s="43" t="str">
        <f>IF(A3167&lt;&gt;"",IF(A3167&lt;Data!$G$11*0.25,$C$13/$G$32,IF(A3167&gt;Data!$G$11*0.25,$C$13,$C$13*10)),"")</f>
        <v/>
      </c>
      <c r="H3167" s="43" t="str">
        <f>IF(A3167&lt;&gt;"",IF(Data!$G$9="constant",$C$13,IF(Data!$G$9="squeeze",G3167,F3167)),"")</f>
        <v/>
      </c>
      <c r="I3167" s="38" t="str">
        <f ca="1">IF(ISNUMBER(A3167),NORMINV(RAND(),0,IF(AND(Data!$G$9="squeeze",A3167&lt;Data!$G$11*0.25),$H$32,1)*$C$30*$C$13)*($C$14*$C$12),"")</f>
        <v/>
      </c>
      <c r="J3167" s="42" t="str">
        <f ca="1">IFERROR(IF(Data!$C$6="Real",B3167,I3167+J3166+($C$14*$C$12)*(NORMINV(RAND(),$C$15,CHOOSE($G$13,$C$13,F3167,G3167)))),"")</f>
        <v/>
      </c>
      <c r="K3167" s="88" t="str">
        <f>IF(ISNUMBER(A3167), IF($G$16="fixed",$G$17,MIN(H3167*Data!$C$7*$C$16*0.5,$C$17*Data!$C$7))*$C$12,"")</f>
        <v/>
      </c>
      <c r="L3167" s="42" t="str">
        <f t="shared" ca="1" si="1500"/>
        <v/>
      </c>
      <c r="M3167" s="44" t="str">
        <f t="shared" ca="1" si="1501"/>
        <v/>
      </c>
      <c r="N3167" s="44" t="str">
        <f t="shared" ca="1" si="1502"/>
        <v/>
      </c>
      <c r="O3167" s="108" t="str">
        <f t="shared" si="1486"/>
        <v/>
      </c>
      <c r="P3167" s="102" t="str">
        <f t="shared" si="1487"/>
        <v/>
      </c>
      <c r="Q3167" s="102" t="str">
        <f t="shared" si="1488"/>
        <v/>
      </c>
      <c r="R3167" s="120" t="str">
        <f t="shared" si="1489"/>
        <v/>
      </c>
      <c r="S3167" s="54" t="str">
        <f t="shared" si="1490"/>
        <v/>
      </c>
      <c r="T3167" s="5" t="str">
        <f t="shared" si="1491"/>
        <v/>
      </c>
      <c r="U3167" s="152" t="str">
        <f t="shared" si="1474"/>
        <v/>
      </c>
      <c r="V3167" s="152" t="str">
        <f t="shared" si="1475"/>
        <v/>
      </c>
      <c r="W3167" s="153" t="str">
        <f t="shared" si="1476"/>
        <v/>
      </c>
      <c r="X3167" s="153" t="str">
        <f t="shared" si="1477"/>
        <v/>
      </c>
      <c r="Y3167" s="153" t="str">
        <f t="shared" si="1478"/>
        <v/>
      </c>
      <c r="Z3167" s="153" t="str">
        <f t="shared" si="1479"/>
        <v/>
      </c>
      <c r="AA3167" s="152" t="str">
        <f t="shared" si="1480"/>
        <v/>
      </c>
      <c r="AB3167" s="152" t="str">
        <f t="shared" si="1481"/>
        <v/>
      </c>
      <c r="AC3167" s="154" t="str">
        <f t="shared" si="1492"/>
        <v/>
      </c>
      <c r="AD3167" s="154" t="str">
        <f t="shared" si="1493"/>
        <v/>
      </c>
      <c r="AE3167" s="3" t="str">
        <f t="shared" si="1494"/>
        <v/>
      </c>
      <c r="AF3167" s="3" t="str">
        <f t="shared" si="1495"/>
        <v/>
      </c>
      <c r="AG3167" s="3" t="str">
        <f t="shared" si="1496"/>
        <v/>
      </c>
      <c r="AH3167" s="4" t="str">
        <f t="shared" si="1497"/>
        <v/>
      </c>
      <c r="AI3167" s="75" t="str">
        <f t="shared" si="1498"/>
        <v/>
      </c>
      <c r="AJ3167" s="75" t="str">
        <f t="shared" si="1499"/>
        <v/>
      </c>
    </row>
    <row r="3168" spans="1:36" ht="14.25">
      <c r="A3168" s="41" t="str">
        <f t="shared" si="1482"/>
        <v/>
      </c>
      <c r="B3168" s="150" t="str">
        <f>IF(ISNUMBER(A3168),INDEX('MetaTrader Import'!$H$13:$J$5893,TRUNC(((A3168-$A$39+1)-1)/3)+1,MOD((A3168-$A$39+1)-1,3)+1),"")</f>
        <v/>
      </c>
      <c r="C3168" s="43" t="str">
        <f t="shared" si="1483"/>
        <v/>
      </c>
      <c r="D3168" s="43" t="str">
        <f t="shared" ca="1" si="1473"/>
        <v/>
      </c>
      <c r="E3168" s="43" t="str">
        <f t="shared" si="1484"/>
        <v/>
      </c>
      <c r="F3168" s="43" t="str">
        <f t="shared" si="1485"/>
        <v/>
      </c>
      <c r="G3168" s="43" t="str">
        <f>IF(A3168&lt;&gt;"",IF(A3168&lt;Data!$G$11*0.25,$C$13/$G$32,IF(A3168&gt;Data!$G$11*0.25,$C$13,$C$13*10)),"")</f>
        <v/>
      </c>
      <c r="H3168" s="43" t="str">
        <f>IF(A3168&lt;&gt;"",IF(Data!$G$9="constant",$C$13,IF(Data!$G$9="squeeze",G3168,F3168)),"")</f>
        <v/>
      </c>
      <c r="I3168" s="38" t="str">
        <f ca="1">IF(ISNUMBER(A3168),NORMINV(RAND(),0,IF(AND(Data!$G$9="squeeze",A3168&lt;Data!$G$11*0.25),$H$32,1)*$C$30*$C$13)*($C$14*$C$12),"")</f>
        <v/>
      </c>
      <c r="J3168" s="42" t="str">
        <f ca="1">IFERROR(IF(Data!$C$6="Real",B3168,I3168+J3167+($C$14*$C$12)*(NORMINV(RAND(),$C$15,CHOOSE($G$13,$C$13,F3168,G3168)))),"")</f>
        <v/>
      </c>
      <c r="K3168" s="88" t="str">
        <f>IF(ISNUMBER(A3168), IF($G$16="fixed",$G$17,MIN(H3168*Data!$C$7*$C$16*0.5,$C$17*Data!$C$7))*$C$12,"")</f>
        <v/>
      </c>
      <c r="L3168" s="42" t="str">
        <f t="shared" ca="1" si="1500"/>
        <v/>
      </c>
      <c r="M3168" s="44" t="str">
        <f t="shared" ca="1" si="1501"/>
        <v/>
      </c>
      <c r="N3168" s="44" t="str">
        <f t="shared" ca="1" si="1502"/>
        <v/>
      </c>
      <c r="O3168" s="108" t="str">
        <f t="shared" si="1486"/>
        <v/>
      </c>
      <c r="P3168" s="102" t="str">
        <f t="shared" si="1487"/>
        <v/>
      </c>
      <c r="Q3168" s="102" t="str">
        <f t="shared" si="1488"/>
        <v/>
      </c>
      <c r="R3168" s="120" t="str">
        <f t="shared" si="1489"/>
        <v/>
      </c>
      <c r="S3168" s="54" t="str">
        <f t="shared" si="1490"/>
        <v/>
      </c>
      <c r="T3168" s="5" t="str">
        <f t="shared" si="1491"/>
        <v/>
      </c>
      <c r="U3168" s="152" t="str">
        <f t="shared" si="1474"/>
        <v/>
      </c>
      <c r="V3168" s="152" t="str">
        <f t="shared" si="1475"/>
        <v/>
      </c>
      <c r="W3168" s="153" t="str">
        <f t="shared" si="1476"/>
        <v/>
      </c>
      <c r="X3168" s="153" t="str">
        <f t="shared" si="1477"/>
        <v/>
      </c>
      <c r="Y3168" s="153" t="str">
        <f t="shared" si="1478"/>
        <v/>
      </c>
      <c r="Z3168" s="153" t="str">
        <f t="shared" si="1479"/>
        <v/>
      </c>
      <c r="AA3168" s="152" t="str">
        <f t="shared" si="1480"/>
        <v/>
      </c>
      <c r="AB3168" s="152" t="str">
        <f t="shared" si="1481"/>
        <v/>
      </c>
      <c r="AC3168" s="154" t="str">
        <f t="shared" si="1492"/>
        <v/>
      </c>
      <c r="AD3168" s="154" t="str">
        <f t="shared" si="1493"/>
        <v/>
      </c>
      <c r="AE3168" s="3" t="str">
        <f t="shared" si="1494"/>
        <v/>
      </c>
      <c r="AF3168" s="3" t="str">
        <f t="shared" si="1495"/>
        <v/>
      </c>
      <c r="AG3168" s="3" t="str">
        <f t="shared" si="1496"/>
        <v/>
      </c>
      <c r="AH3168" s="4" t="str">
        <f t="shared" si="1497"/>
        <v/>
      </c>
      <c r="AI3168" s="75" t="str">
        <f t="shared" si="1498"/>
        <v/>
      </c>
      <c r="AJ3168" s="75" t="str">
        <f t="shared" si="1499"/>
        <v/>
      </c>
    </row>
    <row r="3169" spans="1:36" ht="14.25">
      <c r="A3169" s="41" t="str">
        <f t="shared" si="1482"/>
        <v/>
      </c>
      <c r="B3169" s="150" t="str">
        <f>IF(ISNUMBER(A3169),INDEX('MetaTrader Import'!$H$13:$J$5893,TRUNC(((A3169-$A$39+1)-1)/3)+1,MOD((A3169-$A$39+1)-1,3)+1),"")</f>
        <v/>
      </c>
      <c r="C3169" s="43" t="str">
        <f t="shared" si="1483"/>
        <v/>
      </c>
      <c r="D3169" s="43" t="str">
        <f t="shared" ca="1" si="1473"/>
        <v/>
      </c>
      <c r="E3169" s="43" t="str">
        <f t="shared" si="1484"/>
        <v/>
      </c>
      <c r="F3169" s="43" t="str">
        <f t="shared" si="1485"/>
        <v/>
      </c>
      <c r="G3169" s="43" t="str">
        <f>IF(A3169&lt;&gt;"",IF(A3169&lt;Data!$G$11*0.25,$C$13/$G$32,IF(A3169&gt;Data!$G$11*0.25,$C$13,$C$13*10)),"")</f>
        <v/>
      </c>
      <c r="H3169" s="43" t="str">
        <f>IF(A3169&lt;&gt;"",IF(Data!$G$9="constant",$C$13,IF(Data!$G$9="squeeze",G3169,F3169)),"")</f>
        <v/>
      </c>
      <c r="I3169" s="38" t="str">
        <f ca="1">IF(ISNUMBER(A3169),NORMINV(RAND(),0,IF(AND(Data!$G$9="squeeze",A3169&lt;Data!$G$11*0.25),$H$32,1)*$C$30*$C$13)*($C$14*$C$12),"")</f>
        <v/>
      </c>
      <c r="J3169" s="42" t="str">
        <f ca="1">IFERROR(IF(Data!$C$6="Real",B3169,I3169+J3168+($C$14*$C$12)*(NORMINV(RAND(),$C$15,CHOOSE($G$13,$C$13,F3169,G3169)))),"")</f>
        <v/>
      </c>
      <c r="K3169" s="88" t="str">
        <f>IF(ISNUMBER(A3169), IF($G$16="fixed",$G$17,MIN(H3169*Data!$C$7*$C$16*0.5,$C$17*Data!$C$7))*$C$12,"")</f>
        <v/>
      </c>
      <c r="L3169" s="42" t="str">
        <f t="shared" ca="1" si="1500"/>
        <v/>
      </c>
      <c r="M3169" s="44" t="str">
        <f t="shared" ca="1" si="1501"/>
        <v/>
      </c>
      <c r="N3169" s="44" t="str">
        <f t="shared" ca="1" si="1502"/>
        <v/>
      </c>
      <c r="O3169" s="108" t="str">
        <f t="shared" si="1486"/>
        <v/>
      </c>
      <c r="P3169" s="102" t="str">
        <f t="shared" si="1487"/>
        <v/>
      </c>
      <c r="Q3169" s="102" t="str">
        <f t="shared" si="1488"/>
        <v/>
      </c>
      <c r="R3169" s="120" t="str">
        <f t="shared" si="1489"/>
        <v/>
      </c>
      <c r="S3169" s="54" t="str">
        <f t="shared" si="1490"/>
        <v/>
      </c>
      <c r="T3169" s="5" t="str">
        <f t="shared" si="1491"/>
        <v/>
      </c>
      <c r="U3169" s="152" t="str">
        <f t="shared" si="1474"/>
        <v/>
      </c>
      <c r="V3169" s="152" t="str">
        <f t="shared" si="1475"/>
        <v/>
      </c>
      <c r="W3169" s="153" t="str">
        <f t="shared" si="1476"/>
        <v/>
      </c>
      <c r="X3169" s="153" t="str">
        <f t="shared" si="1477"/>
        <v/>
      </c>
      <c r="Y3169" s="153" t="str">
        <f t="shared" si="1478"/>
        <v/>
      </c>
      <c r="Z3169" s="153" t="str">
        <f t="shared" si="1479"/>
        <v/>
      </c>
      <c r="AA3169" s="152" t="str">
        <f t="shared" si="1480"/>
        <v/>
      </c>
      <c r="AB3169" s="152" t="str">
        <f t="shared" si="1481"/>
        <v/>
      </c>
      <c r="AC3169" s="154" t="str">
        <f t="shared" si="1492"/>
        <v/>
      </c>
      <c r="AD3169" s="154" t="str">
        <f t="shared" si="1493"/>
        <v/>
      </c>
      <c r="AE3169" s="3" t="str">
        <f t="shared" si="1494"/>
        <v/>
      </c>
      <c r="AF3169" s="3" t="str">
        <f t="shared" si="1495"/>
        <v/>
      </c>
      <c r="AG3169" s="3" t="str">
        <f t="shared" si="1496"/>
        <v/>
      </c>
      <c r="AH3169" s="4" t="str">
        <f t="shared" si="1497"/>
        <v/>
      </c>
      <c r="AI3169" s="75" t="str">
        <f t="shared" si="1498"/>
        <v/>
      </c>
      <c r="AJ3169" s="75" t="str">
        <f t="shared" si="1499"/>
        <v/>
      </c>
    </row>
    <row r="3170" spans="1:36" ht="14.25">
      <c r="A3170" s="41" t="str">
        <f t="shared" si="1482"/>
        <v/>
      </c>
      <c r="B3170" s="150" t="str">
        <f>IF(ISNUMBER(A3170),INDEX('MetaTrader Import'!$H$13:$J$5893,TRUNC(((A3170-$A$39+1)-1)/3)+1,MOD((A3170-$A$39+1)-1,3)+1),"")</f>
        <v/>
      </c>
      <c r="C3170" s="43" t="str">
        <f t="shared" si="1483"/>
        <v/>
      </c>
      <c r="D3170" s="43" t="str">
        <f t="shared" ca="1" si="1473"/>
        <v/>
      </c>
      <c r="E3170" s="43" t="str">
        <f t="shared" si="1484"/>
        <v/>
      </c>
      <c r="F3170" s="43" t="str">
        <f t="shared" si="1485"/>
        <v/>
      </c>
      <c r="G3170" s="43" t="str">
        <f>IF(A3170&lt;&gt;"",IF(A3170&lt;Data!$G$11*0.25,$C$13/$G$32,IF(A3170&gt;Data!$G$11*0.25,$C$13,$C$13*10)),"")</f>
        <v/>
      </c>
      <c r="H3170" s="43" t="str">
        <f>IF(A3170&lt;&gt;"",IF(Data!$G$9="constant",$C$13,IF(Data!$G$9="squeeze",G3170,F3170)),"")</f>
        <v/>
      </c>
      <c r="I3170" s="38" t="str">
        <f ca="1">IF(ISNUMBER(A3170),NORMINV(RAND(),0,IF(AND(Data!$G$9="squeeze",A3170&lt;Data!$G$11*0.25),$H$32,1)*$C$30*$C$13)*($C$14*$C$12),"")</f>
        <v/>
      </c>
      <c r="J3170" s="42" t="str">
        <f ca="1">IFERROR(IF(Data!$C$6="Real",B3170,I3170+J3169+($C$14*$C$12)*(NORMINV(RAND(),$C$15,CHOOSE($G$13,$C$13,F3170,G3170)))),"")</f>
        <v/>
      </c>
      <c r="K3170" s="88" t="str">
        <f>IF(ISNUMBER(A3170), IF($G$16="fixed",$G$17,MIN(H3170*Data!$C$7*$C$16*0.5,$C$17*Data!$C$7))*$C$12,"")</f>
        <v/>
      </c>
      <c r="L3170" s="42" t="str">
        <f t="shared" ca="1" si="1500"/>
        <v/>
      </c>
      <c r="M3170" s="44" t="str">
        <f t="shared" ca="1" si="1501"/>
        <v/>
      </c>
      <c r="N3170" s="44" t="str">
        <f t="shared" ca="1" si="1502"/>
        <v/>
      </c>
      <c r="O3170" s="108" t="str">
        <f t="shared" si="1486"/>
        <v/>
      </c>
      <c r="P3170" s="102" t="str">
        <f t="shared" si="1487"/>
        <v/>
      </c>
      <c r="Q3170" s="102" t="str">
        <f t="shared" si="1488"/>
        <v/>
      </c>
      <c r="R3170" s="120" t="str">
        <f t="shared" si="1489"/>
        <v/>
      </c>
      <c r="S3170" s="54" t="str">
        <f t="shared" si="1490"/>
        <v/>
      </c>
      <c r="T3170" s="5" t="str">
        <f t="shared" si="1491"/>
        <v/>
      </c>
      <c r="U3170" s="152" t="str">
        <f t="shared" si="1474"/>
        <v/>
      </c>
      <c r="V3170" s="152" t="str">
        <f t="shared" si="1475"/>
        <v/>
      </c>
      <c r="W3170" s="153" t="str">
        <f t="shared" si="1476"/>
        <v/>
      </c>
      <c r="X3170" s="153" t="str">
        <f t="shared" si="1477"/>
        <v/>
      </c>
      <c r="Y3170" s="153" t="str">
        <f t="shared" si="1478"/>
        <v/>
      </c>
      <c r="Z3170" s="153" t="str">
        <f t="shared" si="1479"/>
        <v/>
      </c>
      <c r="AA3170" s="152" t="str">
        <f t="shared" si="1480"/>
        <v/>
      </c>
      <c r="AB3170" s="152" t="str">
        <f t="shared" si="1481"/>
        <v/>
      </c>
      <c r="AC3170" s="154" t="str">
        <f t="shared" si="1492"/>
        <v/>
      </c>
      <c r="AD3170" s="154" t="str">
        <f t="shared" si="1493"/>
        <v/>
      </c>
      <c r="AE3170" s="3" t="str">
        <f t="shared" si="1494"/>
        <v/>
      </c>
      <c r="AF3170" s="3" t="str">
        <f t="shared" si="1495"/>
        <v/>
      </c>
      <c r="AG3170" s="3" t="str">
        <f t="shared" si="1496"/>
        <v/>
      </c>
      <c r="AH3170" s="4" t="str">
        <f t="shared" si="1497"/>
        <v/>
      </c>
      <c r="AI3170" s="75" t="str">
        <f t="shared" si="1498"/>
        <v/>
      </c>
      <c r="AJ3170" s="75" t="str">
        <f t="shared" si="1499"/>
        <v/>
      </c>
    </row>
    <row r="3171" spans="1:36" ht="14.25">
      <c r="A3171" s="41" t="str">
        <f t="shared" si="1482"/>
        <v/>
      </c>
      <c r="B3171" s="150" t="str">
        <f>IF(ISNUMBER(A3171),INDEX('MetaTrader Import'!$H$13:$J$5893,TRUNC(((A3171-$A$39+1)-1)/3)+1,MOD((A3171-$A$39+1)-1,3)+1),"")</f>
        <v/>
      </c>
      <c r="C3171" s="43" t="str">
        <f t="shared" si="1483"/>
        <v/>
      </c>
      <c r="D3171" s="43" t="str">
        <f t="shared" ca="1" si="1473"/>
        <v/>
      </c>
      <c r="E3171" s="43" t="str">
        <f t="shared" si="1484"/>
        <v/>
      </c>
      <c r="F3171" s="43" t="str">
        <f t="shared" si="1485"/>
        <v/>
      </c>
      <c r="G3171" s="43" t="str">
        <f>IF(A3171&lt;&gt;"",IF(A3171&lt;Data!$G$11*0.25,$C$13/$G$32,IF(A3171&gt;Data!$G$11*0.25,$C$13,$C$13*10)),"")</f>
        <v/>
      </c>
      <c r="H3171" s="43" t="str">
        <f>IF(A3171&lt;&gt;"",IF(Data!$G$9="constant",$C$13,IF(Data!$G$9="squeeze",G3171,F3171)),"")</f>
        <v/>
      </c>
      <c r="I3171" s="38" t="str">
        <f ca="1">IF(ISNUMBER(A3171),NORMINV(RAND(),0,IF(AND(Data!$G$9="squeeze",A3171&lt;Data!$G$11*0.25),$H$32,1)*$C$30*$C$13)*($C$14*$C$12),"")</f>
        <v/>
      </c>
      <c r="J3171" s="42" t="str">
        <f ca="1">IFERROR(IF(Data!$C$6="Real",B3171,I3171+J3170+($C$14*$C$12)*(NORMINV(RAND(),$C$15,CHOOSE($G$13,$C$13,F3171,G3171)))),"")</f>
        <v/>
      </c>
      <c r="K3171" s="88" t="str">
        <f>IF(ISNUMBER(A3171), IF($G$16="fixed",$G$17,MIN(H3171*Data!$C$7*$C$16*0.5,$C$17*Data!$C$7))*$C$12,"")</f>
        <v/>
      </c>
      <c r="L3171" s="42" t="str">
        <f t="shared" ca="1" si="1500"/>
        <v/>
      </c>
      <c r="M3171" s="44" t="str">
        <f t="shared" ca="1" si="1501"/>
        <v/>
      </c>
      <c r="N3171" s="44" t="str">
        <f t="shared" ca="1" si="1502"/>
        <v/>
      </c>
      <c r="O3171" s="108" t="str">
        <f t="shared" si="1486"/>
        <v/>
      </c>
      <c r="P3171" s="102" t="str">
        <f t="shared" si="1487"/>
        <v/>
      </c>
      <c r="Q3171" s="102" t="str">
        <f t="shared" si="1488"/>
        <v/>
      </c>
      <c r="R3171" s="120" t="str">
        <f t="shared" si="1489"/>
        <v/>
      </c>
      <c r="S3171" s="54" t="str">
        <f t="shared" si="1490"/>
        <v/>
      </c>
      <c r="T3171" s="5" t="str">
        <f t="shared" si="1491"/>
        <v/>
      </c>
      <c r="U3171" s="152" t="str">
        <f t="shared" si="1474"/>
        <v/>
      </c>
      <c r="V3171" s="152" t="str">
        <f t="shared" si="1475"/>
        <v/>
      </c>
      <c r="W3171" s="153" t="str">
        <f t="shared" si="1476"/>
        <v/>
      </c>
      <c r="X3171" s="153" t="str">
        <f t="shared" si="1477"/>
        <v/>
      </c>
      <c r="Y3171" s="153" t="str">
        <f t="shared" si="1478"/>
        <v/>
      </c>
      <c r="Z3171" s="153" t="str">
        <f t="shared" si="1479"/>
        <v/>
      </c>
      <c r="AA3171" s="152" t="str">
        <f t="shared" si="1480"/>
        <v/>
      </c>
      <c r="AB3171" s="152" t="str">
        <f t="shared" si="1481"/>
        <v/>
      </c>
      <c r="AC3171" s="154" t="str">
        <f t="shared" si="1492"/>
        <v/>
      </c>
      <c r="AD3171" s="154" t="str">
        <f t="shared" si="1493"/>
        <v/>
      </c>
      <c r="AE3171" s="3" t="str">
        <f t="shared" si="1494"/>
        <v/>
      </c>
      <c r="AF3171" s="3" t="str">
        <f t="shared" si="1495"/>
        <v/>
      </c>
      <c r="AG3171" s="3" t="str">
        <f t="shared" si="1496"/>
        <v/>
      </c>
      <c r="AH3171" s="4" t="str">
        <f t="shared" si="1497"/>
        <v/>
      </c>
      <c r="AI3171" s="75" t="str">
        <f t="shared" si="1498"/>
        <v/>
      </c>
      <c r="AJ3171" s="75" t="str">
        <f t="shared" si="1499"/>
        <v/>
      </c>
    </row>
    <row r="3172" spans="1:36" ht="14.25">
      <c r="A3172" s="41" t="str">
        <f t="shared" si="1482"/>
        <v/>
      </c>
      <c r="B3172" s="150" t="str">
        <f>IF(ISNUMBER(A3172),INDEX('MetaTrader Import'!$H$13:$J$5893,TRUNC(((A3172-$A$39+1)-1)/3)+1,MOD((A3172-$A$39+1)-1,3)+1),"")</f>
        <v/>
      </c>
      <c r="C3172" s="43" t="str">
        <f t="shared" si="1483"/>
        <v/>
      </c>
      <c r="D3172" s="43" t="str">
        <f t="shared" ca="1" si="1473"/>
        <v/>
      </c>
      <c r="E3172" s="43" t="str">
        <f t="shared" si="1484"/>
        <v/>
      </c>
      <c r="F3172" s="43" t="str">
        <f t="shared" si="1485"/>
        <v/>
      </c>
      <c r="G3172" s="43" t="str">
        <f>IF(A3172&lt;&gt;"",IF(A3172&lt;Data!$G$11*0.25,$C$13/$G$32,IF(A3172&gt;Data!$G$11*0.25,$C$13,$C$13*10)),"")</f>
        <v/>
      </c>
      <c r="H3172" s="43" t="str">
        <f>IF(A3172&lt;&gt;"",IF(Data!$G$9="constant",$C$13,IF(Data!$G$9="squeeze",G3172,F3172)),"")</f>
        <v/>
      </c>
      <c r="I3172" s="38" t="str">
        <f ca="1">IF(ISNUMBER(A3172),NORMINV(RAND(),0,IF(AND(Data!$G$9="squeeze",A3172&lt;Data!$G$11*0.25),$H$32,1)*$C$30*$C$13)*($C$14*$C$12),"")</f>
        <v/>
      </c>
      <c r="J3172" s="42" t="str">
        <f ca="1">IFERROR(IF(Data!$C$6="Real",B3172,I3172+J3171+($C$14*$C$12)*(NORMINV(RAND(),$C$15,CHOOSE($G$13,$C$13,F3172,G3172)))),"")</f>
        <v/>
      </c>
      <c r="K3172" s="88" t="str">
        <f>IF(ISNUMBER(A3172), IF($G$16="fixed",$G$17,MIN(H3172*Data!$C$7*$C$16*0.5,$C$17*Data!$C$7))*$C$12,"")</f>
        <v/>
      </c>
      <c r="L3172" s="42" t="str">
        <f t="shared" ca="1" si="1500"/>
        <v/>
      </c>
      <c r="M3172" s="44" t="str">
        <f t="shared" ca="1" si="1501"/>
        <v/>
      </c>
      <c r="N3172" s="44" t="str">
        <f t="shared" ca="1" si="1502"/>
        <v/>
      </c>
      <c r="O3172" s="108" t="str">
        <f t="shared" si="1486"/>
        <v/>
      </c>
      <c r="P3172" s="102" t="str">
        <f t="shared" si="1487"/>
        <v/>
      </c>
      <c r="Q3172" s="102" t="str">
        <f t="shared" si="1488"/>
        <v/>
      </c>
      <c r="R3172" s="120" t="str">
        <f t="shared" si="1489"/>
        <v/>
      </c>
      <c r="S3172" s="54" t="str">
        <f t="shared" si="1490"/>
        <v/>
      </c>
      <c r="T3172" s="5" t="str">
        <f t="shared" si="1491"/>
        <v/>
      </c>
      <c r="U3172" s="152" t="str">
        <f t="shared" si="1474"/>
        <v/>
      </c>
      <c r="V3172" s="152" t="str">
        <f t="shared" si="1475"/>
        <v/>
      </c>
      <c r="W3172" s="153" t="str">
        <f t="shared" si="1476"/>
        <v/>
      </c>
      <c r="X3172" s="153" t="str">
        <f t="shared" si="1477"/>
        <v/>
      </c>
      <c r="Y3172" s="153" t="str">
        <f t="shared" si="1478"/>
        <v/>
      </c>
      <c r="Z3172" s="153" t="str">
        <f t="shared" si="1479"/>
        <v/>
      </c>
      <c r="AA3172" s="152" t="str">
        <f t="shared" si="1480"/>
        <v/>
      </c>
      <c r="AB3172" s="152" t="str">
        <f t="shared" si="1481"/>
        <v/>
      </c>
      <c r="AC3172" s="154" t="str">
        <f t="shared" si="1492"/>
        <v/>
      </c>
      <c r="AD3172" s="154" t="str">
        <f t="shared" si="1493"/>
        <v/>
      </c>
      <c r="AE3172" s="3" t="str">
        <f t="shared" si="1494"/>
        <v/>
      </c>
      <c r="AF3172" s="3" t="str">
        <f t="shared" si="1495"/>
        <v/>
      </c>
      <c r="AG3172" s="3" t="str">
        <f t="shared" si="1496"/>
        <v/>
      </c>
      <c r="AH3172" s="4" t="str">
        <f t="shared" si="1497"/>
        <v/>
      </c>
      <c r="AI3172" s="75" t="str">
        <f t="shared" si="1498"/>
        <v/>
      </c>
      <c r="AJ3172" s="75" t="str">
        <f t="shared" si="1499"/>
        <v/>
      </c>
    </row>
    <row r="3173" spans="1:36" ht="14.25">
      <c r="A3173" s="41" t="str">
        <f t="shared" si="1482"/>
        <v/>
      </c>
      <c r="B3173" s="150" t="str">
        <f>IF(ISNUMBER(A3173),INDEX('MetaTrader Import'!$H$13:$J$5893,TRUNC(((A3173-$A$39+1)-1)/3)+1,MOD((A3173-$A$39+1)-1,3)+1),"")</f>
        <v/>
      </c>
      <c r="C3173" s="43" t="str">
        <f t="shared" si="1483"/>
        <v/>
      </c>
      <c r="D3173" s="43" t="str">
        <f t="shared" ca="1" si="1473"/>
        <v/>
      </c>
      <c r="E3173" s="43" t="str">
        <f t="shared" si="1484"/>
        <v/>
      </c>
      <c r="F3173" s="43" t="str">
        <f t="shared" si="1485"/>
        <v/>
      </c>
      <c r="G3173" s="43" t="str">
        <f>IF(A3173&lt;&gt;"",IF(A3173&lt;Data!$G$11*0.25,$C$13/$G$32,IF(A3173&gt;Data!$G$11*0.25,$C$13,$C$13*10)),"")</f>
        <v/>
      </c>
      <c r="H3173" s="43" t="str">
        <f>IF(A3173&lt;&gt;"",IF(Data!$G$9="constant",$C$13,IF(Data!$G$9="squeeze",G3173,F3173)),"")</f>
        <v/>
      </c>
      <c r="I3173" s="38" t="str">
        <f ca="1">IF(ISNUMBER(A3173),NORMINV(RAND(),0,IF(AND(Data!$G$9="squeeze",A3173&lt;Data!$G$11*0.25),$H$32,1)*$C$30*$C$13)*($C$14*$C$12),"")</f>
        <v/>
      </c>
      <c r="J3173" s="42" t="str">
        <f ca="1">IFERROR(IF(Data!$C$6="Real",B3173,I3173+J3172+($C$14*$C$12)*(NORMINV(RAND(),$C$15,CHOOSE($G$13,$C$13,F3173,G3173)))),"")</f>
        <v/>
      </c>
      <c r="K3173" s="88" t="str">
        <f>IF(ISNUMBER(A3173), IF($G$16="fixed",$G$17,MIN(H3173*Data!$C$7*$C$16*0.5,$C$17*Data!$C$7))*$C$12,"")</f>
        <v/>
      </c>
      <c r="L3173" s="42" t="str">
        <f t="shared" ca="1" si="1500"/>
        <v/>
      </c>
      <c r="M3173" s="44" t="str">
        <f t="shared" ca="1" si="1501"/>
        <v/>
      </c>
      <c r="N3173" s="44" t="str">
        <f t="shared" ca="1" si="1502"/>
        <v/>
      </c>
      <c r="O3173" s="108" t="str">
        <f t="shared" si="1486"/>
        <v/>
      </c>
      <c r="P3173" s="102" t="str">
        <f t="shared" si="1487"/>
        <v/>
      </c>
      <c r="Q3173" s="102" t="str">
        <f t="shared" si="1488"/>
        <v/>
      </c>
      <c r="R3173" s="120" t="str">
        <f t="shared" si="1489"/>
        <v/>
      </c>
      <c r="S3173" s="54" t="str">
        <f t="shared" si="1490"/>
        <v/>
      </c>
      <c r="T3173" s="5" t="str">
        <f t="shared" si="1491"/>
        <v/>
      </c>
      <c r="U3173" s="152" t="str">
        <f t="shared" si="1474"/>
        <v/>
      </c>
      <c r="V3173" s="152" t="str">
        <f t="shared" si="1475"/>
        <v/>
      </c>
      <c r="W3173" s="153" t="str">
        <f t="shared" si="1476"/>
        <v/>
      </c>
      <c r="X3173" s="153" t="str">
        <f t="shared" si="1477"/>
        <v/>
      </c>
      <c r="Y3173" s="153" t="str">
        <f t="shared" si="1478"/>
        <v/>
      </c>
      <c r="Z3173" s="153" t="str">
        <f t="shared" si="1479"/>
        <v/>
      </c>
      <c r="AA3173" s="152" t="str">
        <f t="shared" si="1480"/>
        <v/>
      </c>
      <c r="AB3173" s="152" t="str">
        <f t="shared" si="1481"/>
        <v/>
      </c>
      <c r="AC3173" s="154" t="str">
        <f t="shared" si="1492"/>
        <v/>
      </c>
      <c r="AD3173" s="154" t="str">
        <f t="shared" si="1493"/>
        <v/>
      </c>
      <c r="AE3173" s="3" t="str">
        <f t="shared" si="1494"/>
        <v/>
      </c>
      <c r="AF3173" s="3" t="str">
        <f t="shared" si="1495"/>
        <v/>
      </c>
      <c r="AG3173" s="3" t="str">
        <f t="shared" si="1496"/>
        <v/>
      </c>
      <c r="AH3173" s="4" t="str">
        <f t="shared" si="1497"/>
        <v/>
      </c>
      <c r="AI3173" s="75" t="str">
        <f t="shared" si="1498"/>
        <v/>
      </c>
      <c r="AJ3173" s="75" t="str">
        <f t="shared" si="1499"/>
        <v/>
      </c>
    </row>
    <row r="3174" spans="1:36" ht="14.25">
      <c r="A3174" s="41" t="str">
        <f t="shared" si="1482"/>
        <v/>
      </c>
      <c r="B3174" s="150" t="str">
        <f>IF(ISNUMBER(A3174),INDEX('MetaTrader Import'!$H$13:$J$5893,TRUNC(((A3174-$A$39+1)-1)/3)+1,MOD((A3174-$A$39+1)-1,3)+1),"")</f>
        <v/>
      </c>
      <c r="C3174" s="43" t="str">
        <f t="shared" si="1483"/>
        <v/>
      </c>
      <c r="D3174" s="43" t="str">
        <f t="shared" ca="1" si="1473"/>
        <v/>
      </c>
      <c r="E3174" s="43" t="str">
        <f t="shared" si="1484"/>
        <v/>
      </c>
      <c r="F3174" s="43" t="str">
        <f t="shared" si="1485"/>
        <v/>
      </c>
      <c r="G3174" s="43" t="str">
        <f>IF(A3174&lt;&gt;"",IF(A3174&lt;Data!$G$11*0.25,$C$13/$G$32,IF(A3174&gt;Data!$G$11*0.25,$C$13,$C$13*10)),"")</f>
        <v/>
      </c>
      <c r="H3174" s="43" t="str">
        <f>IF(A3174&lt;&gt;"",IF(Data!$G$9="constant",$C$13,IF(Data!$G$9="squeeze",G3174,F3174)),"")</f>
        <v/>
      </c>
      <c r="I3174" s="38" t="str">
        <f ca="1">IF(ISNUMBER(A3174),NORMINV(RAND(),0,IF(AND(Data!$G$9="squeeze",A3174&lt;Data!$G$11*0.25),$H$32,1)*$C$30*$C$13)*($C$14*$C$12),"")</f>
        <v/>
      </c>
      <c r="J3174" s="42" t="str">
        <f ca="1">IFERROR(IF(Data!$C$6="Real",B3174,I3174+J3173+($C$14*$C$12)*(NORMINV(RAND(),$C$15,CHOOSE($G$13,$C$13,F3174,G3174)))),"")</f>
        <v/>
      </c>
      <c r="K3174" s="88" t="str">
        <f>IF(ISNUMBER(A3174), IF($G$16="fixed",$G$17,MIN(H3174*Data!$C$7*$C$16*0.5,$C$17*Data!$C$7))*$C$12,"")</f>
        <v/>
      </c>
      <c r="L3174" s="42" t="str">
        <f t="shared" ca="1" si="1500"/>
        <v/>
      </c>
      <c r="M3174" s="44" t="str">
        <f t="shared" ca="1" si="1501"/>
        <v/>
      </c>
      <c r="N3174" s="44" t="str">
        <f t="shared" ca="1" si="1502"/>
        <v/>
      </c>
      <c r="O3174" s="108" t="str">
        <f t="shared" si="1486"/>
        <v/>
      </c>
      <c r="P3174" s="102" t="str">
        <f t="shared" si="1487"/>
        <v/>
      </c>
      <c r="Q3174" s="102" t="str">
        <f t="shared" si="1488"/>
        <v/>
      </c>
      <c r="R3174" s="120" t="str">
        <f t="shared" si="1489"/>
        <v/>
      </c>
      <c r="S3174" s="54" t="str">
        <f t="shared" si="1490"/>
        <v/>
      </c>
      <c r="T3174" s="5" t="str">
        <f t="shared" si="1491"/>
        <v/>
      </c>
      <c r="U3174" s="152" t="str">
        <f t="shared" si="1474"/>
        <v/>
      </c>
      <c r="V3174" s="152" t="str">
        <f t="shared" si="1475"/>
        <v/>
      </c>
      <c r="W3174" s="153" t="str">
        <f t="shared" si="1476"/>
        <v/>
      </c>
      <c r="X3174" s="153" t="str">
        <f t="shared" si="1477"/>
        <v/>
      </c>
      <c r="Y3174" s="153" t="str">
        <f t="shared" si="1478"/>
        <v/>
      </c>
      <c r="Z3174" s="153" t="str">
        <f t="shared" si="1479"/>
        <v/>
      </c>
      <c r="AA3174" s="152" t="str">
        <f t="shared" si="1480"/>
        <v/>
      </c>
      <c r="AB3174" s="152" t="str">
        <f t="shared" si="1481"/>
        <v/>
      </c>
      <c r="AC3174" s="154" t="str">
        <f t="shared" si="1492"/>
        <v/>
      </c>
      <c r="AD3174" s="154" t="str">
        <f t="shared" si="1493"/>
        <v/>
      </c>
      <c r="AE3174" s="3" t="str">
        <f t="shared" si="1494"/>
        <v/>
      </c>
      <c r="AF3174" s="3" t="str">
        <f t="shared" si="1495"/>
        <v/>
      </c>
      <c r="AG3174" s="3" t="str">
        <f t="shared" si="1496"/>
        <v/>
      </c>
      <c r="AH3174" s="4" t="str">
        <f t="shared" si="1497"/>
        <v/>
      </c>
      <c r="AI3174" s="75" t="str">
        <f t="shared" si="1498"/>
        <v/>
      </c>
      <c r="AJ3174" s="75" t="str">
        <f t="shared" si="1499"/>
        <v/>
      </c>
    </row>
    <row r="3175" spans="1:36" ht="14.25">
      <c r="A3175" s="41" t="str">
        <f t="shared" si="1482"/>
        <v/>
      </c>
      <c r="B3175" s="150" t="str">
        <f>IF(ISNUMBER(A3175),INDEX('MetaTrader Import'!$H$13:$J$5893,TRUNC(((A3175-$A$39+1)-1)/3)+1,MOD((A3175-$A$39+1)-1,3)+1),"")</f>
        <v/>
      </c>
      <c r="C3175" s="43" t="str">
        <f t="shared" si="1483"/>
        <v/>
      </c>
      <c r="D3175" s="43" t="str">
        <f t="shared" ca="1" si="1473"/>
        <v/>
      </c>
      <c r="E3175" s="43" t="str">
        <f t="shared" si="1484"/>
        <v/>
      </c>
      <c r="F3175" s="43" t="str">
        <f t="shared" si="1485"/>
        <v/>
      </c>
      <c r="G3175" s="43" t="str">
        <f>IF(A3175&lt;&gt;"",IF(A3175&lt;Data!$G$11*0.25,$C$13/$G$32,IF(A3175&gt;Data!$G$11*0.25,$C$13,$C$13*10)),"")</f>
        <v/>
      </c>
      <c r="H3175" s="43" t="str">
        <f>IF(A3175&lt;&gt;"",IF(Data!$G$9="constant",$C$13,IF(Data!$G$9="squeeze",G3175,F3175)),"")</f>
        <v/>
      </c>
      <c r="I3175" s="38" t="str">
        <f ca="1">IF(ISNUMBER(A3175),NORMINV(RAND(),0,IF(AND(Data!$G$9="squeeze",A3175&lt;Data!$G$11*0.25),$H$32,1)*$C$30*$C$13)*($C$14*$C$12),"")</f>
        <v/>
      </c>
      <c r="J3175" s="42" t="str">
        <f ca="1">IFERROR(IF(Data!$C$6="Real",B3175,I3175+J3174+($C$14*$C$12)*(NORMINV(RAND(),$C$15,CHOOSE($G$13,$C$13,F3175,G3175)))),"")</f>
        <v/>
      </c>
      <c r="K3175" s="88" t="str">
        <f>IF(ISNUMBER(A3175), IF($G$16="fixed",$G$17,MIN(H3175*Data!$C$7*$C$16*0.5,$C$17*Data!$C$7))*$C$12,"")</f>
        <v/>
      </c>
      <c r="L3175" s="42" t="str">
        <f t="shared" ca="1" si="1500"/>
        <v/>
      </c>
      <c r="M3175" s="44" t="str">
        <f t="shared" ca="1" si="1501"/>
        <v/>
      </c>
      <c r="N3175" s="44" t="str">
        <f t="shared" ca="1" si="1502"/>
        <v/>
      </c>
      <c r="O3175" s="108" t="str">
        <f t="shared" si="1486"/>
        <v/>
      </c>
      <c r="P3175" s="102" t="str">
        <f t="shared" si="1487"/>
        <v/>
      </c>
      <c r="Q3175" s="102" t="str">
        <f t="shared" si="1488"/>
        <v/>
      </c>
      <c r="R3175" s="120" t="str">
        <f t="shared" si="1489"/>
        <v/>
      </c>
      <c r="S3175" s="54" t="str">
        <f t="shared" si="1490"/>
        <v/>
      </c>
      <c r="T3175" s="5" t="str">
        <f t="shared" si="1491"/>
        <v/>
      </c>
      <c r="U3175" s="152" t="str">
        <f t="shared" si="1474"/>
        <v/>
      </c>
      <c r="V3175" s="152" t="str">
        <f t="shared" si="1475"/>
        <v/>
      </c>
      <c r="W3175" s="153" t="str">
        <f t="shared" si="1476"/>
        <v/>
      </c>
      <c r="X3175" s="153" t="str">
        <f t="shared" si="1477"/>
        <v/>
      </c>
      <c r="Y3175" s="153" t="str">
        <f t="shared" si="1478"/>
        <v/>
      </c>
      <c r="Z3175" s="153" t="str">
        <f t="shared" si="1479"/>
        <v/>
      </c>
      <c r="AA3175" s="152" t="str">
        <f t="shared" si="1480"/>
        <v/>
      </c>
      <c r="AB3175" s="152" t="str">
        <f t="shared" si="1481"/>
        <v/>
      </c>
      <c r="AC3175" s="154" t="str">
        <f t="shared" si="1492"/>
        <v/>
      </c>
      <c r="AD3175" s="154" t="str">
        <f t="shared" si="1493"/>
        <v/>
      </c>
      <c r="AE3175" s="3" t="str">
        <f t="shared" si="1494"/>
        <v/>
      </c>
      <c r="AF3175" s="3" t="str">
        <f t="shared" si="1495"/>
        <v/>
      </c>
      <c r="AG3175" s="3" t="str">
        <f t="shared" si="1496"/>
        <v/>
      </c>
      <c r="AH3175" s="4" t="str">
        <f t="shared" si="1497"/>
        <v/>
      </c>
      <c r="AI3175" s="75" t="str">
        <f t="shared" si="1498"/>
        <v/>
      </c>
      <c r="AJ3175" s="75" t="str">
        <f t="shared" si="1499"/>
        <v/>
      </c>
    </row>
    <row r="3176" spans="1:36" ht="14.25">
      <c r="A3176" s="41" t="str">
        <f t="shared" si="1482"/>
        <v/>
      </c>
      <c r="B3176" s="150" t="str">
        <f>IF(ISNUMBER(A3176),INDEX('MetaTrader Import'!$H$13:$J$5893,TRUNC(((A3176-$A$39+1)-1)/3)+1,MOD((A3176-$A$39+1)-1,3)+1),"")</f>
        <v/>
      </c>
      <c r="C3176" s="43" t="str">
        <f t="shared" si="1483"/>
        <v/>
      </c>
      <c r="D3176" s="43" t="str">
        <f t="shared" ca="1" si="1473"/>
        <v/>
      </c>
      <c r="E3176" s="43" t="str">
        <f t="shared" si="1484"/>
        <v/>
      </c>
      <c r="F3176" s="43" t="str">
        <f t="shared" si="1485"/>
        <v/>
      </c>
      <c r="G3176" s="43" t="str">
        <f>IF(A3176&lt;&gt;"",IF(A3176&lt;Data!$G$11*0.25,$C$13/$G$32,IF(A3176&gt;Data!$G$11*0.25,$C$13,$C$13*10)),"")</f>
        <v/>
      </c>
      <c r="H3176" s="43" t="str">
        <f>IF(A3176&lt;&gt;"",IF(Data!$G$9="constant",$C$13,IF(Data!$G$9="squeeze",G3176,F3176)),"")</f>
        <v/>
      </c>
      <c r="I3176" s="38" t="str">
        <f ca="1">IF(ISNUMBER(A3176),NORMINV(RAND(),0,IF(AND(Data!$G$9="squeeze",A3176&lt;Data!$G$11*0.25),$H$32,1)*$C$30*$C$13)*($C$14*$C$12),"")</f>
        <v/>
      </c>
      <c r="J3176" s="42" t="str">
        <f ca="1">IFERROR(IF(Data!$C$6="Real",B3176,I3176+J3175+($C$14*$C$12)*(NORMINV(RAND(),$C$15,CHOOSE($G$13,$C$13,F3176,G3176)))),"")</f>
        <v/>
      </c>
      <c r="K3176" s="88" t="str">
        <f>IF(ISNUMBER(A3176), IF($G$16="fixed",$G$17,MIN(H3176*Data!$C$7*$C$16*0.5,$C$17*Data!$C$7))*$C$12,"")</f>
        <v/>
      </c>
      <c r="L3176" s="42" t="str">
        <f t="shared" ca="1" si="1500"/>
        <v/>
      </c>
      <c r="M3176" s="44" t="str">
        <f t="shared" ca="1" si="1501"/>
        <v/>
      </c>
      <c r="N3176" s="44" t="str">
        <f t="shared" ca="1" si="1502"/>
        <v/>
      </c>
      <c r="O3176" s="108" t="str">
        <f t="shared" si="1486"/>
        <v/>
      </c>
      <c r="P3176" s="102" t="str">
        <f t="shared" si="1487"/>
        <v/>
      </c>
      <c r="Q3176" s="102" t="str">
        <f t="shared" si="1488"/>
        <v/>
      </c>
      <c r="R3176" s="120" t="str">
        <f t="shared" si="1489"/>
        <v/>
      </c>
      <c r="S3176" s="54" t="str">
        <f t="shared" si="1490"/>
        <v/>
      </c>
      <c r="T3176" s="5" t="str">
        <f t="shared" si="1491"/>
        <v/>
      </c>
      <c r="U3176" s="152" t="str">
        <f t="shared" si="1474"/>
        <v/>
      </c>
      <c r="V3176" s="152" t="str">
        <f t="shared" si="1475"/>
        <v/>
      </c>
      <c r="W3176" s="153" t="str">
        <f t="shared" si="1476"/>
        <v/>
      </c>
      <c r="X3176" s="153" t="str">
        <f t="shared" si="1477"/>
        <v/>
      </c>
      <c r="Y3176" s="153" t="str">
        <f t="shared" si="1478"/>
        <v/>
      </c>
      <c r="Z3176" s="153" t="str">
        <f t="shared" si="1479"/>
        <v/>
      </c>
      <c r="AA3176" s="152" t="str">
        <f t="shared" si="1480"/>
        <v/>
      </c>
      <c r="AB3176" s="152" t="str">
        <f t="shared" si="1481"/>
        <v/>
      </c>
      <c r="AC3176" s="154" t="str">
        <f t="shared" si="1492"/>
        <v/>
      </c>
      <c r="AD3176" s="154" t="str">
        <f t="shared" si="1493"/>
        <v/>
      </c>
      <c r="AE3176" s="3" t="str">
        <f t="shared" si="1494"/>
        <v/>
      </c>
      <c r="AF3176" s="3" t="str">
        <f t="shared" si="1495"/>
        <v/>
      </c>
      <c r="AG3176" s="3" t="str">
        <f t="shared" si="1496"/>
        <v/>
      </c>
      <c r="AH3176" s="4" t="str">
        <f t="shared" si="1497"/>
        <v/>
      </c>
      <c r="AI3176" s="75" t="str">
        <f t="shared" si="1498"/>
        <v/>
      </c>
      <c r="AJ3176" s="75" t="str">
        <f t="shared" si="1499"/>
        <v/>
      </c>
    </row>
    <row r="3177" spans="1:36" ht="14.25">
      <c r="A3177" s="41" t="str">
        <f t="shared" si="1482"/>
        <v/>
      </c>
      <c r="B3177" s="150" t="str">
        <f>IF(ISNUMBER(A3177),INDEX('MetaTrader Import'!$H$13:$J$5893,TRUNC(((A3177-$A$39+1)-1)/3)+1,MOD((A3177-$A$39+1)-1,3)+1),"")</f>
        <v/>
      </c>
      <c r="C3177" s="43" t="str">
        <f t="shared" si="1483"/>
        <v/>
      </c>
      <c r="D3177" s="43" t="str">
        <f t="shared" ca="1" si="1473"/>
        <v/>
      </c>
      <c r="E3177" s="43" t="str">
        <f t="shared" si="1484"/>
        <v/>
      </c>
      <c r="F3177" s="43" t="str">
        <f t="shared" si="1485"/>
        <v/>
      </c>
      <c r="G3177" s="43" t="str">
        <f>IF(A3177&lt;&gt;"",IF(A3177&lt;Data!$G$11*0.25,$C$13/$G$32,IF(A3177&gt;Data!$G$11*0.25,$C$13,$C$13*10)),"")</f>
        <v/>
      </c>
      <c r="H3177" s="43" t="str">
        <f>IF(A3177&lt;&gt;"",IF(Data!$G$9="constant",$C$13,IF(Data!$G$9="squeeze",G3177,F3177)),"")</f>
        <v/>
      </c>
      <c r="I3177" s="38" t="str">
        <f ca="1">IF(ISNUMBER(A3177),NORMINV(RAND(),0,IF(AND(Data!$G$9="squeeze",A3177&lt;Data!$G$11*0.25),$H$32,1)*$C$30*$C$13)*($C$14*$C$12),"")</f>
        <v/>
      </c>
      <c r="J3177" s="42" t="str">
        <f ca="1">IFERROR(IF(Data!$C$6="Real",B3177,I3177+J3176+($C$14*$C$12)*(NORMINV(RAND(),$C$15,CHOOSE($G$13,$C$13,F3177,G3177)))),"")</f>
        <v/>
      </c>
      <c r="K3177" s="88" t="str">
        <f>IF(ISNUMBER(A3177), IF($G$16="fixed",$G$17,MIN(H3177*Data!$C$7*$C$16*0.5,$C$17*Data!$C$7))*$C$12,"")</f>
        <v/>
      </c>
      <c r="L3177" s="42" t="str">
        <f t="shared" ca="1" si="1500"/>
        <v/>
      </c>
      <c r="M3177" s="44" t="str">
        <f t="shared" ca="1" si="1501"/>
        <v/>
      </c>
      <c r="N3177" s="44" t="str">
        <f t="shared" ca="1" si="1502"/>
        <v/>
      </c>
      <c r="O3177" s="108" t="str">
        <f t="shared" si="1486"/>
        <v/>
      </c>
      <c r="P3177" s="102" t="str">
        <f t="shared" si="1487"/>
        <v/>
      </c>
      <c r="Q3177" s="102" t="str">
        <f t="shared" si="1488"/>
        <v/>
      </c>
      <c r="R3177" s="120" t="str">
        <f t="shared" si="1489"/>
        <v/>
      </c>
      <c r="S3177" s="54" t="str">
        <f t="shared" si="1490"/>
        <v/>
      </c>
      <c r="T3177" s="5" t="str">
        <f t="shared" si="1491"/>
        <v/>
      </c>
      <c r="U3177" s="152" t="str">
        <f t="shared" si="1474"/>
        <v/>
      </c>
      <c r="V3177" s="152" t="str">
        <f t="shared" si="1475"/>
        <v/>
      </c>
      <c r="W3177" s="153" t="str">
        <f t="shared" si="1476"/>
        <v/>
      </c>
      <c r="X3177" s="153" t="str">
        <f t="shared" si="1477"/>
        <v/>
      </c>
      <c r="Y3177" s="153" t="str">
        <f t="shared" si="1478"/>
        <v/>
      </c>
      <c r="Z3177" s="153" t="str">
        <f t="shared" si="1479"/>
        <v/>
      </c>
      <c r="AA3177" s="152" t="str">
        <f t="shared" si="1480"/>
        <v/>
      </c>
      <c r="AB3177" s="152" t="str">
        <f t="shared" si="1481"/>
        <v/>
      </c>
      <c r="AC3177" s="154" t="str">
        <f t="shared" si="1492"/>
        <v/>
      </c>
      <c r="AD3177" s="154" t="str">
        <f t="shared" si="1493"/>
        <v/>
      </c>
      <c r="AE3177" s="3" t="str">
        <f t="shared" si="1494"/>
        <v/>
      </c>
      <c r="AF3177" s="3" t="str">
        <f t="shared" si="1495"/>
        <v/>
      </c>
      <c r="AG3177" s="3" t="str">
        <f t="shared" si="1496"/>
        <v/>
      </c>
      <c r="AH3177" s="4" t="str">
        <f t="shared" si="1497"/>
        <v/>
      </c>
      <c r="AI3177" s="75" t="str">
        <f t="shared" si="1498"/>
        <v/>
      </c>
      <c r="AJ3177" s="75" t="str">
        <f t="shared" si="1499"/>
        <v/>
      </c>
    </row>
    <row r="3178" spans="1:36" ht="14.25">
      <c r="A3178" s="41" t="str">
        <f t="shared" si="1482"/>
        <v/>
      </c>
      <c r="B3178" s="150" t="str">
        <f>IF(ISNUMBER(A3178),INDEX('MetaTrader Import'!$H$13:$J$5893,TRUNC(((A3178-$A$39+1)-1)/3)+1,MOD((A3178-$A$39+1)-1,3)+1),"")</f>
        <v/>
      </c>
      <c r="C3178" s="43" t="str">
        <f t="shared" si="1483"/>
        <v/>
      </c>
      <c r="D3178" s="43" t="str">
        <f t="shared" ca="1" si="1473"/>
        <v/>
      </c>
      <c r="E3178" s="43" t="str">
        <f t="shared" si="1484"/>
        <v/>
      </c>
      <c r="F3178" s="43" t="str">
        <f t="shared" si="1485"/>
        <v/>
      </c>
      <c r="G3178" s="43" t="str">
        <f>IF(A3178&lt;&gt;"",IF(A3178&lt;Data!$G$11*0.25,$C$13/$G$32,IF(A3178&gt;Data!$G$11*0.25,$C$13,$C$13*10)),"")</f>
        <v/>
      </c>
      <c r="H3178" s="43" t="str">
        <f>IF(A3178&lt;&gt;"",IF(Data!$G$9="constant",$C$13,IF(Data!$G$9="squeeze",G3178,F3178)),"")</f>
        <v/>
      </c>
      <c r="I3178" s="38" t="str">
        <f ca="1">IF(ISNUMBER(A3178),NORMINV(RAND(),0,IF(AND(Data!$G$9="squeeze",A3178&lt;Data!$G$11*0.25),$H$32,1)*$C$30*$C$13)*($C$14*$C$12),"")</f>
        <v/>
      </c>
      <c r="J3178" s="42" t="str">
        <f ca="1">IFERROR(IF(Data!$C$6="Real",B3178,I3178+J3177+($C$14*$C$12)*(NORMINV(RAND(),$C$15,CHOOSE($G$13,$C$13,F3178,G3178)))),"")</f>
        <v/>
      </c>
      <c r="K3178" s="88" t="str">
        <f>IF(ISNUMBER(A3178), IF($G$16="fixed",$G$17,MIN(H3178*Data!$C$7*$C$16*0.5,$C$17*Data!$C$7))*$C$12,"")</f>
        <v/>
      </c>
      <c r="L3178" s="42" t="str">
        <f t="shared" ca="1" si="1500"/>
        <v/>
      </c>
      <c r="M3178" s="44" t="str">
        <f t="shared" ca="1" si="1501"/>
        <v/>
      </c>
      <c r="N3178" s="44" t="str">
        <f t="shared" ca="1" si="1502"/>
        <v/>
      </c>
      <c r="O3178" s="108" t="str">
        <f t="shared" si="1486"/>
        <v/>
      </c>
      <c r="P3178" s="102" t="str">
        <f t="shared" si="1487"/>
        <v/>
      </c>
      <c r="Q3178" s="102" t="str">
        <f t="shared" si="1488"/>
        <v/>
      </c>
      <c r="R3178" s="120" t="str">
        <f t="shared" si="1489"/>
        <v/>
      </c>
      <c r="S3178" s="54" t="str">
        <f t="shared" si="1490"/>
        <v/>
      </c>
      <c r="T3178" s="5" t="str">
        <f t="shared" si="1491"/>
        <v/>
      </c>
      <c r="U3178" s="152" t="str">
        <f t="shared" si="1474"/>
        <v/>
      </c>
      <c r="V3178" s="152" t="str">
        <f t="shared" si="1475"/>
        <v/>
      </c>
      <c r="W3178" s="153" t="str">
        <f t="shared" si="1476"/>
        <v/>
      </c>
      <c r="X3178" s="153" t="str">
        <f t="shared" si="1477"/>
        <v/>
      </c>
      <c r="Y3178" s="153" t="str">
        <f t="shared" si="1478"/>
        <v/>
      </c>
      <c r="Z3178" s="153" t="str">
        <f t="shared" si="1479"/>
        <v/>
      </c>
      <c r="AA3178" s="152" t="str">
        <f t="shared" si="1480"/>
        <v/>
      </c>
      <c r="AB3178" s="152" t="str">
        <f t="shared" si="1481"/>
        <v/>
      </c>
      <c r="AC3178" s="154" t="str">
        <f t="shared" si="1492"/>
        <v/>
      </c>
      <c r="AD3178" s="154" t="str">
        <f t="shared" si="1493"/>
        <v/>
      </c>
      <c r="AE3178" s="3" t="str">
        <f t="shared" si="1494"/>
        <v/>
      </c>
      <c r="AF3178" s="3" t="str">
        <f t="shared" si="1495"/>
        <v/>
      </c>
      <c r="AG3178" s="3" t="str">
        <f t="shared" si="1496"/>
        <v/>
      </c>
      <c r="AH3178" s="4" t="str">
        <f t="shared" si="1497"/>
        <v/>
      </c>
      <c r="AI3178" s="75" t="str">
        <f t="shared" si="1498"/>
        <v/>
      </c>
      <c r="AJ3178" s="75" t="str">
        <f t="shared" si="1499"/>
        <v/>
      </c>
    </row>
    <row r="3179" spans="1:36" ht="14.25">
      <c r="A3179" s="41" t="str">
        <f t="shared" si="1482"/>
        <v/>
      </c>
      <c r="B3179" s="150" t="str">
        <f>IF(ISNUMBER(A3179),INDEX('MetaTrader Import'!$H$13:$J$5893,TRUNC(((A3179-$A$39+1)-1)/3)+1,MOD((A3179-$A$39+1)-1,3)+1),"")</f>
        <v/>
      </c>
      <c r="C3179" s="43" t="str">
        <f t="shared" si="1483"/>
        <v/>
      </c>
      <c r="D3179" s="43" t="str">
        <f t="shared" ca="1" si="1473"/>
        <v/>
      </c>
      <c r="E3179" s="43" t="str">
        <f t="shared" si="1484"/>
        <v/>
      </c>
      <c r="F3179" s="43" t="str">
        <f t="shared" si="1485"/>
        <v/>
      </c>
      <c r="G3179" s="43" t="str">
        <f>IF(A3179&lt;&gt;"",IF(A3179&lt;Data!$G$11*0.25,$C$13/$G$32,IF(A3179&gt;Data!$G$11*0.25,$C$13,$C$13*10)),"")</f>
        <v/>
      </c>
      <c r="H3179" s="43" t="str">
        <f>IF(A3179&lt;&gt;"",IF(Data!$G$9="constant",$C$13,IF(Data!$G$9="squeeze",G3179,F3179)),"")</f>
        <v/>
      </c>
      <c r="I3179" s="38" t="str">
        <f ca="1">IF(ISNUMBER(A3179),NORMINV(RAND(),0,IF(AND(Data!$G$9="squeeze",A3179&lt;Data!$G$11*0.25),$H$32,1)*$C$30*$C$13)*($C$14*$C$12),"")</f>
        <v/>
      </c>
      <c r="J3179" s="42" t="str">
        <f ca="1">IFERROR(IF(Data!$C$6="Real",B3179,I3179+J3178+($C$14*$C$12)*(NORMINV(RAND(),$C$15,CHOOSE($G$13,$C$13,F3179,G3179)))),"")</f>
        <v/>
      </c>
      <c r="K3179" s="88" t="str">
        <f>IF(ISNUMBER(A3179), IF($G$16="fixed",$G$17,MIN(H3179*Data!$C$7*$C$16*0.5,$C$17*Data!$C$7))*$C$12,"")</f>
        <v/>
      </c>
      <c r="L3179" s="42" t="str">
        <f t="shared" ca="1" si="1500"/>
        <v/>
      </c>
      <c r="M3179" s="44" t="str">
        <f t="shared" ca="1" si="1501"/>
        <v/>
      </c>
      <c r="N3179" s="44" t="str">
        <f t="shared" ca="1" si="1502"/>
        <v/>
      </c>
      <c r="O3179" s="108" t="str">
        <f t="shared" si="1486"/>
        <v/>
      </c>
      <c r="P3179" s="102" t="str">
        <f t="shared" si="1487"/>
        <v/>
      </c>
      <c r="Q3179" s="102" t="str">
        <f t="shared" si="1488"/>
        <v/>
      </c>
      <c r="R3179" s="120" t="str">
        <f t="shared" si="1489"/>
        <v/>
      </c>
      <c r="S3179" s="54" t="str">
        <f t="shared" si="1490"/>
        <v/>
      </c>
      <c r="T3179" s="5" t="str">
        <f t="shared" si="1491"/>
        <v/>
      </c>
      <c r="U3179" s="152" t="str">
        <f t="shared" si="1474"/>
        <v/>
      </c>
      <c r="V3179" s="152" t="str">
        <f t="shared" si="1475"/>
        <v/>
      </c>
      <c r="W3179" s="153" t="str">
        <f t="shared" si="1476"/>
        <v/>
      </c>
      <c r="X3179" s="153" t="str">
        <f t="shared" si="1477"/>
        <v/>
      </c>
      <c r="Y3179" s="153" t="str">
        <f t="shared" si="1478"/>
        <v/>
      </c>
      <c r="Z3179" s="153" t="str">
        <f t="shared" si="1479"/>
        <v/>
      </c>
      <c r="AA3179" s="152" t="str">
        <f t="shared" si="1480"/>
        <v/>
      </c>
      <c r="AB3179" s="152" t="str">
        <f t="shared" si="1481"/>
        <v/>
      </c>
      <c r="AC3179" s="154" t="str">
        <f t="shared" si="1492"/>
        <v/>
      </c>
      <c r="AD3179" s="154" t="str">
        <f t="shared" si="1493"/>
        <v/>
      </c>
      <c r="AE3179" s="3" t="str">
        <f t="shared" si="1494"/>
        <v/>
      </c>
      <c r="AF3179" s="3" t="str">
        <f t="shared" si="1495"/>
        <v/>
      </c>
      <c r="AG3179" s="3" t="str">
        <f t="shared" si="1496"/>
        <v/>
      </c>
      <c r="AH3179" s="4" t="str">
        <f t="shared" si="1497"/>
        <v/>
      </c>
      <c r="AI3179" s="75" t="str">
        <f t="shared" si="1498"/>
        <v/>
      </c>
      <c r="AJ3179" s="75" t="str">
        <f t="shared" si="1499"/>
        <v/>
      </c>
    </row>
    <row r="3180" spans="1:36" ht="14.25">
      <c r="A3180" s="41" t="str">
        <f t="shared" si="1482"/>
        <v/>
      </c>
      <c r="B3180" s="150" t="str">
        <f>IF(ISNUMBER(A3180),INDEX('MetaTrader Import'!$H$13:$J$5893,TRUNC(((A3180-$A$39+1)-1)/3)+1,MOD((A3180-$A$39+1)-1,3)+1),"")</f>
        <v/>
      </c>
      <c r="C3180" s="43" t="str">
        <f t="shared" si="1483"/>
        <v/>
      </c>
      <c r="D3180" s="43" t="str">
        <f t="shared" ca="1" si="1473"/>
        <v/>
      </c>
      <c r="E3180" s="43" t="str">
        <f t="shared" si="1484"/>
        <v/>
      </c>
      <c r="F3180" s="43" t="str">
        <f t="shared" si="1485"/>
        <v/>
      </c>
      <c r="G3180" s="43" t="str">
        <f>IF(A3180&lt;&gt;"",IF(A3180&lt;Data!$G$11*0.25,$C$13/$G$32,IF(A3180&gt;Data!$G$11*0.25,$C$13,$C$13*10)),"")</f>
        <v/>
      </c>
      <c r="H3180" s="43" t="str">
        <f>IF(A3180&lt;&gt;"",IF(Data!$G$9="constant",$C$13,IF(Data!$G$9="squeeze",G3180,F3180)),"")</f>
        <v/>
      </c>
      <c r="I3180" s="38" t="str">
        <f ca="1">IF(ISNUMBER(A3180),NORMINV(RAND(),0,IF(AND(Data!$G$9="squeeze",A3180&lt;Data!$G$11*0.25),$H$32,1)*$C$30*$C$13)*($C$14*$C$12),"")</f>
        <v/>
      </c>
      <c r="J3180" s="42" t="str">
        <f ca="1">IFERROR(IF(Data!$C$6="Real",B3180,I3180+J3179+($C$14*$C$12)*(NORMINV(RAND(),$C$15,CHOOSE($G$13,$C$13,F3180,G3180)))),"")</f>
        <v/>
      </c>
      <c r="K3180" s="88" t="str">
        <f>IF(ISNUMBER(A3180), IF($G$16="fixed",$G$17,MIN(H3180*Data!$C$7*$C$16*0.5,$C$17*Data!$C$7))*$C$12,"")</f>
        <v/>
      </c>
      <c r="L3180" s="42" t="str">
        <f t="shared" ca="1" si="1500"/>
        <v/>
      </c>
      <c r="M3180" s="44" t="str">
        <f t="shared" ca="1" si="1501"/>
        <v/>
      </c>
      <c r="N3180" s="44" t="str">
        <f t="shared" ca="1" si="1502"/>
        <v/>
      </c>
      <c r="O3180" s="108" t="str">
        <f t="shared" si="1486"/>
        <v/>
      </c>
      <c r="P3180" s="102" t="str">
        <f t="shared" si="1487"/>
        <v/>
      </c>
      <c r="Q3180" s="102" t="str">
        <f t="shared" si="1488"/>
        <v/>
      </c>
      <c r="R3180" s="120" t="str">
        <f t="shared" si="1489"/>
        <v/>
      </c>
      <c r="S3180" s="54" t="str">
        <f t="shared" si="1490"/>
        <v/>
      </c>
      <c r="T3180" s="5" t="str">
        <f t="shared" si="1491"/>
        <v/>
      </c>
      <c r="U3180" s="152" t="str">
        <f t="shared" si="1474"/>
        <v/>
      </c>
      <c r="V3180" s="152" t="str">
        <f t="shared" si="1475"/>
        <v/>
      </c>
      <c r="W3180" s="153" t="str">
        <f t="shared" si="1476"/>
        <v/>
      </c>
      <c r="X3180" s="153" t="str">
        <f t="shared" si="1477"/>
        <v/>
      </c>
      <c r="Y3180" s="153" t="str">
        <f t="shared" si="1478"/>
        <v/>
      </c>
      <c r="Z3180" s="153" t="str">
        <f t="shared" si="1479"/>
        <v/>
      </c>
      <c r="AA3180" s="152" t="str">
        <f t="shared" si="1480"/>
        <v/>
      </c>
      <c r="AB3180" s="152" t="str">
        <f t="shared" si="1481"/>
        <v/>
      </c>
      <c r="AC3180" s="154" t="str">
        <f t="shared" si="1492"/>
        <v/>
      </c>
      <c r="AD3180" s="154" t="str">
        <f t="shared" si="1493"/>
        <v/>
      </c>
      <c r="AE3180" s="3" t="str">
        <f t="shared" si="1494"/>
        <v/>
      </c>
      <c r="AF3180" s="3" t="str">
        <f t="shared" si="1495"/>
        <v/>
      </c>
      <c r="AG3180" s="3" t="str">
        <f t="shared" si="1496"/>
        <v/>
      </c>
      <c r="AH3180" s="4" t="str">
        <f t="shared" si="1497"/>
        <v/>
      </c>
      <c r="AI3180" s="75" t="str">
        <f t="shared" si="1498"/>
        <v/>
      </c>
      <c r="AJ3180" s="75" t="str">
        <f t="shared" si="1499"/>
        <v/>
      </c>
    </row>
    <row r="3181" spans="1:36" ht="14.25">
      <c r="A3181" s="41" t="str">
        <f t="shared" si="1482"/>
        <v/>
      </c>
      <c r="B3181" s="150" t="str">
        <f>IF(ISNUMBER(A3181),INDEX('MetaTrader Import'!$H$13:$J$5893,TRUNC(((A3181-$A$39+1)-1)/3)+1,MOD((A3181-$A$39+1)-1,3)+1),"")</f>
        <v/>
      </c>
      <c r="C3181" s="43" t="str">
        <f t="shared" si="1483"/>
        <v/>
      </c>
      <c r="D3181" s="43" t="str">
        <f t="shared" ca="1" si="1473"/>
        <v/>
      </c>
      <c r="E3181" s="43" t="str">
        <f t="shared" si="1484"/>
        <v/>
      </c>
      <c r="F3181" s="43" t="str">
        <f t="shared" si="1485"/>
        <v/>
      </c>
      <c r="G3181" s="43" t="str">
        <f>IF(A3181&lt;&gt;"",IF(A3181&lt;Data!$G$11*0.25,$C$13/$G$32,IF(A3181&gt;Data!$G$11*0.25,$C$13,$C$13*10)),"")</f>
        <v/>
      </c>
      <c r="H3181" s="43" t="str">
        <f>IF(A3181&lt;&gt;"",IF(Data!$G$9="constant",$C$13,IF(Data!$G$9="squeeze",G3181,F3181)),"")</f>
        <v/>
      </c>
      <c r="I3181" s="38" t="str">
        <f ca="1">IF(ISNUMBER(A3181),NORMINV(RAND(),0,IF(AND(Data!$G$9="squeeze",A3181&lt;Data!$G$11*0.25),$H$32,1)*$C$30*$C$13)*($C$14*$C$12),"")</f>
        <v/>
      </c>
      <c r="J3181" s="42" t="str">
        <f ca="1">IFERROR(IF(Data!$C$6="Real",B3181,I3181+J3180+($C$14*$C$12)*(NORMINV(RAND(),$C$15,CHOOSE($G$13,$C$13,F3181,G3181)))),"")</f>
        <v/>
      </c>
      <c r="K3181" s="88" t="str">
        <f>IF(ISNUMBER(A3181), IF($G$16="fixed",$G$17,MIN(H3181*Data!$C$7*$C$16*0.5,$C$17*Data!$C$7))*$C$12,"")</f>
        <v/>
      </c>
      <c r="L3181" s="42" t="str">
        <f t="shared" ca="1" si="1500"/>
        <v/>
      </c>
      <c r="M3181" s="44" t="str">
        <f t="shared" ca="1" si="1501"/>
        <v/>
      </c>
      <c r="N3181" s="44" t="str">
        <f t="shared" ca="1" si="1502"/>
        <v/>
      </c>
      <c r="O3181" s="108" t="str">
        <f t="shared" si="1486"/>
        <v/>
      </c>
      <c r="P3181" s="102" t="str">
        <f t="shared" si="1487"/>
        <v/>
      </c>
      <c r="Q3181" s="102" t="str">
        <f t="shared" si="1488"/>
        <v/>
      </c>
      <c r="R3181" s="120" t="str">
        <f t="shared" si="1489"/>
        <v/>
      </c>
      <c r="S3181" s="54" t="str">
        <f t="shared" si="1490"/>
        <v/>
      </c>
      <c r="T3181" s="5" t="str">
        <f t="shared" si="1491"/>
        <v/>
      </c>
      <c r="U3181" s="152" t="str">
        <f t="shared" si="1474"/>
        <v/>
      </c>
      <c r="V3181" s="152" t="str">
        <f t="shared" si="1475"/>
        <v/>
      </c>
      <c r="W3181" s="153" t="str">
        <f t="shared" si="1476"/>
        <v/>
      </c>
      <c r="X3181" s="153" t="str">
        <f t="shared" si="1477"/>
        <v/>
      </c>
      <c r="Y3181" s="153" t="str">
        <f t="shared" si="1478"/>
        <v/>
      </c>
      <c r="Z3181" s="153" t="str">
        <f t="shared" si="1479"/>
        <v/>
      </c>
      <c r="AA3181" s="152" t="str">
        <f t="shared" si="1480"/>
        <v/>
      </c>
      <c r="AB3181" s="152" t="str">
        <f t="shared" si="1481"/>
        <v/>
      </c>
      <c r="AC3181" s="154" t="str">
        <f t="shared" si="1492"/>
        <v/>
      </c>
      <c r="AD3181" s="154" t="str">
        <f t="shared" si="1493"/>
        <v/>
      </c>
      <c r="AE3181" s="3" t="str">
        <f t="shared" si="1494"/>
        <v/>
      </c>
      <c r="AF3181" s="3" t="str">
        <f t="shared" si="1495"/>
        <v/>
      </c>
      <c r="AG3181" s="3" t="str">
        <f t="shared" si="1496"/>
        <v/>
      </c>
      <c r="AH3181" s="4" t="str">
        <f t="shared" si="1497"/>
        <v/>
      </c>
      <c r="AI3181" s="75" t="str">
        <f t="shared" si="1498"/>
        <v/>
      </c>
      <c r="AJ3181" s="75" t="str">
        <f t="shared" si="1499"/>
        <v/>
      </c>
    </row>
    <row r="3182" spans="1:36" ht="14.25">
      <c r="A3182" s="41" t="str">
        <f t="shared" si="1482"/>
        <v/>
      </c>
      <c r="B3182" s="150" t="str">
        <f>IF(ISNUMBER(A3182),INDEX('MetaTrader Import'!$H$13:$J$5893,TRUNC(((A3182-$A$39+1)-1)/3)+1,MOD((A3182-$A$39+1)-1,3)+1),"")</f>
        <v/>
      </c>
      <c r="C3182" s="43" t="str">
        <f t="shared" si="1483"/>
        <v/>
      </c>
      <c r="D3182" s="43" t="str">
        <f t="shared" ca="1" si="1473"/>
        <v/>
      </c>
      <c r="E3182" s="43" t="str">
        <f t="shared" si="1484"/>
        <v/>
      </c>
      <c r="F3182" s="43" t="str">
        <f t="shared" si="1485"/>
        <v/>
      </c>
      <c r="G3182" s="43" t="str">
        <f>IF(A3182&lt;&gt;"",IF(A3182&lt;Data!$G$11*0.25,$C$13/$G$32,IF(A3182&gt;Data!$G$11*0.25,$C$13,$C$13*10)),"")</f>
        <v/>
      </c>
      <c r="H3182" s="43" t="str">
        <f>IF(A3182&lt;&gt;"",IF(Data!$G$9="constant",$C$13,IF(Data!$G$9="squeeze",G3182,F3182)),"")</f>
        <v/>
      </c>
      <c r="I3182" s="38" t="str">
        <f ca="1">IF(ISNUMBER(A3182),NORMINV(RAND(),0,IF(AND(Data!$G$9="squeeze",A3182&lt;Data!$G$11*0.25),$H$32,1)*$C$30*$C$13)*($C$14*$C$12),"")</f>
        <v/>
      </c>
      <c r="J3182" s="42" t="str">
        <f ca="1">IFERROR(IF(Data!$C$6="Real",B3182,I3182+J3181+($C$14*$C$12)*(NORMINV(RAND(),$C$15,CHOOSE($G$13,$C$13,F3182,G3182)))),"")</f>
        <v/>
      </c>
      <c r="K3182" s="88" t="str">
        <f>IF(ISNUMBER(A3182), IF($G$16="fixed",$G$17,MIN(H3182*Data!$C$7*$C$16*0.5,$C$17*Data!$C$7))*$C$12,"")</f>
        <v/>
      </c>
      <c r="L3182" s="42" t="str">
        <f t="shared" ca="1" si="1500"/>
        <v/>
      </c>
      <c r="M3182" s="44" t="str">
        <f t="shared" ca="1" si="1501"/>
        <v/>
      </c>
      <c r="N3182" s="44" t="str">
        <f t="shared" ca="1" si="1502"/>
        <v/>
      </c>
      <c r="O3182" s="108" t="str">
        <f t="shared" si="1486"/>
        <v/>
      </c>
      <c r="P3182" s="102" t="str">
        <f t="shared" si="1487"/>
        <v/>
      </c>
      <c r="Q3182" s="102" t="str">
        <f t="shared" si="1488"/>
        <v/>
      </c>
      <c r="R3182" s="120" t="str">
        <f t="shared" si="1489"/>
        <v/>
      </c>
      <c r="S3182" s="54" t="str">
        <f t="shared" si="1490"/>
        <v/>
      </c>
      <c r="T3182" s="5" t="str">
        <f t="shared" si="1491"/>
        <v/>
      </c>
      <c r="U3182" s="152" t="str">
        <f t="shared" si="1474"/>
        <v/>
      </c>
      <c r="V3182" s="152" t="str">
        <f t="shared" si="1475"/>
        <v/>
      </c>
      <c r="W3182" s="153" t="str">
        <f t="shared" si="1476"/>
        <v/>
      </c>
      <c r="X3182" s="153" t="str">
        <f t="shared" si="1477"/>
        <v/>
      </c>
      <c r="Y3182" s="153" t="str">
        <f t="shared" si="1478"/>
        <v/>
      </c>
      <c r="Z3182" s="153" t="str">
        <f t="shared" si="1479"/>
        <v/>
      </c>
      <c r="AA3182" s="152" t="str">
        <f t="shared" si="1480"/>
        <v/>
      </c>
      <c r="AB3182" s="152" t="str">
        <f t="shared" si="1481"/>
        <v/>
      </c>
      <c r="AC3182" s="154" t="str">
        <f t="shared" si="1492"/>
        <v/>
      </c>
      <c r="AD3182" s="154" t="str">
        <f t="shared" si="1493"/>
        <v/>
      </c>
      <c r="AE3182" s="3" t="str">
        <f t="shared" si="1494"/>
        <v/>
      </c>
      <c r="AF3182" s="3" t="str">
        <f t="shared" si="1495"/>
        <v/>
      </c>
      <c r="AG3182" s="3" t="str">
        <f t="shared" si="1496"/>
        <v/>
      </c>
      <c r="AH3182" s="4" t="str">
        <f t="shared" si="1497"/>
        <v/>
      </c>
      <c r="AI3182" s="75" t="str">
        <f t="shared" si="1498"/>
        <v/>
      </c>
      <c r="AJ3182" s="75" t="str">
        <f t="shared" si="1499"/>
        <v/>
      </c>
    </row>
    <row r="3183" spans="1:36" ht="14.25">
      <c r="A3183" s="41" t="str">
        <f t="shared" si="1482"/>
        <v/>
      </c>
      <c r="B3183" s="150" t="str">
        <f>IF(ISNUMBER(A3183),INDEX('MetaTrader Import'!$H$13:$J$5893,TRUNC(((A3183-$A$39+1)-1)/3)+1,MOD((A3183-$A$39+1)-1,3)+1),"")</f>
        <v/>
      </c>
      <c r="C3183" s="43" t="str">
        <f t="shared" si="1483"/>
        <v/>
      </c>
      <c r="D3183" s="43" t="str">
        <f t="shared" ca="1" si="1473"/>
        <v/>
      </c>
      <c r="E3183" s="43" t="str">
        <f t="shared" si="1484"/>
        <v/>
      </c>
      <c r="F3183" s="43" t="str">
        <f t="shared" si="1485"/>
        <v/>
      </c>
      <c r="G3183" s="43" t="str">
        <f>IF(A3183&lt;&gt;"",IF(A3183&lt;Data!$G$11*0.25,$C$13/$G$32,IF(A3183&gt;Data!$G$11*0.25,$C$13,$C$13*10)),"")</f>
        <v/>
      </c>
      <c r="H3183" s="43" t="str">
        <f>IF(A3183&lt;&gt;"",IF(Data!$G$9="constant",$C$13,IF(Data!$G$9="squeeze",G3183,F3183)),"")</f>
        <v/>
      </c>
      <c r="I3183" s="38" t="str">
        <f ca="1">IF(ISNUMBER(A3183),NORMINV(RAND(),0,IF(AND(Data!$G$9="squeeze",A3183&lt;Data!$G$11*0.25),$H$32,1)*$C$30*$C$13)*($C$14*$C$12),"")</f>
        <v/>
      </c>
      <c r="J3183" s="42" t="str">
        <f ca="1">IFERROR(IF(Data!$C$6="Real",B3183,I3183+J3182+($C$14*$C$12)*(NORMINV(RAND(),$C$15,CHOOSE($G$13,$C$13,F3183,G3183)))),"")</f>
        <v/>
      </c>
      <c r="K3183" s="88" t="str">
        <f>IF(ISNUMBER(A3183), IF($G$16="fixed",$G$17,MIN(H3183*Data!$C$7*$C$16*0.5,$C$17*Data!$C$7))*$C$12,"")</f>
        <v/>
      </c>
      <c r="L3183" s="42" t="str">
        <f t="shared" ca="1" si="1500"/>
        <v/>
      </c>
      <c r="M3183" s="44" t="str">
        <f t="shared" ca="1" si="1501"/>
        <v/>
      </c>
      <c r="N3183" s="44" t="str">
        <f t="shared" ca="1" si="1502"/>
        <v/>
      </c>
      <c r="O3183" s="108" t="str">
        <f t="shared" si="1486"/>
        <v/>
      </c>
      <c r="P3183" s="102" t="str">
        <f t="shared" si="1487"/>
        <v/>
      </c>
      <c r="Q3183" s="102" t="str">
        <f t="shared" si="1488"/>
        <v/>
      </c>
      <c r="R3183" s="120" t="str">
        <f t="shared" si="1489"/>
        <v/>
      </c>
      <c r="S3183" s="54" t="str">
        <f t="shared" si="1490"/>
        <v/>
      </c>
      <c r="T3183" s="5" t="str">
        <f t="shared" si="1491"/>
        <v/>
      </c>
      <c r="U3183" s="152" t="str">
        <f t="shared" si="1474"/>
        <v/>
      </c>
      <c r="V3183" s="152" t="str">
        <f t="shared" si="1475"/>
        <v/>
      </c>
      <c r="W3183" s="153" t="str">
        <f t="shared" si="1476"/>
        <v/>
      </c>
      <c r="X3183" s="153" t="str">
        <f t="shared" si="1477"/>
        <v/>
      </c>
      <c r="Y3183" s="153" t="str">
        <f t="shared" si="1478"/>
        <v/>
      </c>
      <c r="Z3183" s="153" t="str">
        <f t="shared" si="1479"/>
        <v/>
      </c>
      <c r="AA3183" s="152" t="str">
        <f t="shared" si="1480"/>
        <v/>
      </c>
      <c r="AB3183" s="152" t="str">
        <f t="shared" si="1481"/>
        <v/>
      </c>
      <c r="AC3183" s="154" t="str">
        <f t="shared" si="1492"/>
        <v/>
      </c>
      <c r="AD3183" s="154" t="str">
        <f t="shared" si="1493"/>
        <v/>
      </c>
      <c r="AE3183" s="3" t="str">
        <f t="shared" si="1494"/>
        <v/>
      </c>
      <c r="AF3183" s="3" t="str">
        <f t="shared" si="1495"/>
        <v/>
      </c>
      <c r="AG3183" s="3" t="str">
        <f t="shared" si="1496"/>
        <v/>
      </c>
      <c r="AH3183" s="4" t="str">
        <f t="shared" si="1497"/>
        <v/>
      </c>
      <c r="AI3183" s="75" t="str">
        <f t="shared" si="1498"/>
        <v/>
      </c>
      <c r="AJ3183" s="75" t="str">
        <f t="shared" si="1499"/>
        <v/>
      </c>
    </row>
    <row r="3184" spans="1:36" ht="14.25">
      <c r="A3184" s="41" t="str">
        <f t="shared" si="1482"/>
        <v/>
      </c>
      <c r="B3184" s="150" t="str">
        <f>IF(ISNUMBER(A3184),INDEX('MetaTrader Import'!$H$13:$J$5893,TRUNC(((A3184-$A$39+1)-1)/3)+1,MOD((A3184-$A$39+1)-1,3)+1),"")</f>
        <v/>
      </c>
      <c r="C3184" s="43" t="str">
        <f t="shared" si="1483"/>
        <v/>
      </c>
      <c r="D3184" s="43" t="str">
        <f t="shared" ca="1" si="1473"/>
        <v/>
      </c>
      <c r="E3184" s="43" t="str">
        <f t="shared" si="1484"/>
        <v/>
      </c>
      <c r="F3184" s="43" t="str">
        <f t="shared" si="1485"/>
        <v/>
      </c>
      <c r="G3184" s="43" t="str">
        <f>IF(A3184&lt;&gt;"",IF(A3184&lt;Data!$G$11*0.25,$C$13/$G$32,IF(A3184&gt;Data!$G$11*0.25,$C$13,$C$13*10)),"")</f>
        <v/>
      </c>
      <c r="H3184" s="43" t="str">
        <f>IF(A3184&lt;&gt;"",IF(Data!$G$9="constant",$C$13,IF(Data!$G$9="squeeze",G3184,F3184)),"")</f>
        <v/>
      </c>
      <c r="I3184" s="38" t="str">
        <f ca="1">IF(ISNUMBER(A3184),NORMINV(RAND(),0,IF(AND(Data!$G$9="squeeze",A3184&lt;Data!$G$11*0.25),$H$32,1)*$C$30*$C$13)*($C$14*$C$12),"")</f>
        <v/>
      </c>
      <c r="J3184" s="42" t="str">
        <f ca="1">IFERROR(IF(Data!$C$6="Real",B3184,I3184+J3183+($C$14*$C$12)*(NORMINV(RAND(),$C$15,CHOOSE($G$13,$C$13,F3184,G3184)))),"")</f>
        <v/>
      </c>
      <c r="K3184" s="88" t="str">
        <f>IF(ISNUMBER(A3184), IF($G$16="fixed",$G$17,MIN(H3184*Data!$C$7*$C$16*0.5,$C$17*Data!$C$7))*$C$12,"")</f>
        <v/>
      </c>
      <c r="L3184" s="42" t="str">
        <f t="shared" ca="1" si="1500"/>
        <v/>
      </c>
      <c r="M3184" s="44" t="str">
        <f t="shared" ca="1" si="1501"/>
        <v/>
      </c>
      <c r="N3184" s="44" t="str">
        <f t="shared" ca="1" si="1502"/>
        <v/>
      </c>
      <c r="O3184" s="108" t="str">
        <f t="shared" si="1486"/>
        <v/>
      </c>
      <c r="P3184" s="102" t="str">
        <f t="shared" si="1487"/>
        <v/>
      </c>
      <c r="Q3184" s="102" t="str">
        <f t="shared" si="1488"/>
        <v/>
      </c>
      <c r="R3184" s="120" t="str">
        <f t="shared" si="1489"/>
        <v/>
      </c>
      <c r="S3184" s="54" t="str">
        <f t="shared" si="1490"/>
        <v/>
      </c>
      <c r="T3184" s="5" t="str">
        <f t="shared" si="1491"/>
        <v/>
      </c>
      <c r="U3184" s="152" t="str">
        <f t="shared" si="1474"/>
        <v/>
      </c>
      <c r="V3184" s="152" t="str">
        <f t="shared" si="1475"/>
        <v/>
      </c>
      <c r="W3184" s="153" t="str">
        <f t="shared" si="1476"/>
        <v/>
      </c>
      <c r="X3184" s="153" t="str">
        <f t="shared" si="1477"/>
        <v/>
      </c>
      <c r="Y3184" s="153" t="str">
        <f t="shared" si="1478"/>
        <v/>
      </c>
      <c r="Z3184" s="153" t="str">
        <f t="shared" si="1479"/>
        <v/>
      </c>
      <c r="AA3184" s="152" t="str">
        <f t="shared" si="1480"/>
        <v/>
      </c>
      <c r="AB3184" s="152" t="str">
        <f t="shared" si="1481"/>
        <v/>
      </c>
      <c r="AC3184" s="154" t="str">
        <f t="shared" si="1492"/>
        <v/>
      </c>
      <c r="AD3184" s="154" t="str">
        <f t="shared" si="1493"/>
        <v/>
      </c>
      <c r="AE3184" s="3" t="str">
        <f t="shared" si="1494"/>
        <v/>
      </c>
      <c r="AF3184" s="3" t="str">
        <f t="shared" si="1495"/>
        <v/>
      </c>
      <c r="AG3184" s="3" t="str">
        <f t="shared" si="1496"/>
        <v/>
      </c>
      <c r="AH3184" s="4" t="str">
        <f t="shared" si="1497"/>
        <v/>
      </c>
      <c r="AI3184" s="75" t="str">
        <f t="shared" si="1498"/>
        <v/>
      </c>
      <c r="AJ3184" s="75" t="str">
        <f t="shared" si="1499"/>
        <v/>
      </c>
    </row>
    <row r="3185" spans="1:36" ht="14.25">
      <c r="A3185" s="41" t="str">
        <f t="shared" si="1482"/>
        <v/>
      </c>
      <c r="B3185" s="150" t="str">
        <f>IF(ISNUMBER(A3185),INDEX('MetaTrader Import'!$H$13:$J$5893,TRUNC(((A3185-$A$39+1)-1)/3)+1,MOD((A3185-$A$39+1)-1,3)+1),"")</f>
        <v/>
      </c>
      <c r="C3185" s="43" t="str">
        <f t="shared" si="1483"/>
        <v/>
      </c>
      <c r="D3185" s="43" t="str">
        <f t="shared" ca="1" si="1473"/>
        <v/>
      </c>
      <c r="E3185" s="43" t="str">
        <f t="shared" si="1484"/>
        <v/>
      </c>
      <c r="F3185" s="43" t="str">
        <f t="shared" si="1485"/>
        <v/>
      </c>
      <c r="G3185" s="43" t="str">
        <f>IF(A3185&lt;&gt;"",IF(A3185&lt;Data!$G$11*0.25,$C$13/$G$32,IF(A3185&gt;Data!$G$11*0.25,$C$13,$C$13*10)),"")</f>
        <v/>
      </c>
      <c r="H3185" s="43" t="str">
        <f>IF(A3185&lt;&gt;"",IF(Data!$G$9="constant",$C$13,IF(Data!$G$9="squeeze",G3185,F3185)),"")</f>
        <v/>
      </c>
      <c r="I3185" s="38" t="str">
        <f ca="1">IF(ISNUMBER(A3185),NORMINV(RAND(),0,IF(AND(Data!$G$9="squeeze",A3185&lt;Data!$G$11*0.25),$H$32,1)*$C$30*$C$13)*($C$14*$C$12),"")</f>
        <v/>
      </c>
      <c r="J3185" s="42" t="str">
        <f ca="1">IFERROR(IF(Data!$C$6="Real",B3185,I3185+J3184+($C$14*$C$12)*(NORMINV(RAND(),$C$15,CHOOSE($G$13,$C$13,F3185,G3185)))),"")</f>
        <v/>
      </c>
      <c r="K3185" s="88" t="str">
        <f>IF(ISNUMBER(A3185), IF($G$16="fixed",$G$17,MIN(H3185*Data!$C$7*$C$16*0.5,$C$17*Data!$C$7))*$C$12,"")</f>
        <v/>
      </c>
      <c r="L3185" s="42" t="str">
        <f t="shared" ca="1" si="1500"/>
        <v/>
      </c>
      <c r="M3185" s="44" t="str">
        <f t="shared" ca="1" si="1501"/>
        <v/>
      </c>
      <c r="N3185" s="44" t="str">
        <f t="shared" ca="1" si="1502"/>
        <v/>
      </c>
      <c r="O3185" s="108" t="str">
        <f t="shared" si="1486"/>
        <v/>
      </c>
      <c r="P3185" s="102" t="str">
        <f t="shared" si="1487"/>
        <v/>
      </c>
      <c r="Q3185" s="102" t="str">
        <f t="shared" si="1488"/>
        <v/>
      </c>
      <c r="R3185" s="120" t="str">
        <f t="shared" si="1489"/>
        <v/>
      </c>
      <c r="S3185" s="54" t="str">
        <f t="shared" si="1490"/>
        <v/>
      </c>
      <c r="T3185" s="5" t="str">
        <f t="shared" si="1491"/>
        <v/>
      </c>
      <c r="U3185" s="152" t="str">
        <f t="shared" si="1474"/>
        <v/>
      </c>
      <c r="V3185" s="152" t="str">
        <f t="shared" si="1475"/>
        <v/>
      </c>
      <c r="W3185" s="153" t="str">
        <f t="shared" si="1476"/>
        <v/>
      </c>
      <c r="X3185" s="153" t="str">
        <f t="shared" si="1477"/>
        <v/>
      </c>
      <c r="Y3185" s="153" t="str">
        <f t="shared" si="1478"/>
        <v/>
      </c>
      <c r="Z3185" s="153" t="str">
        <f t="shared" si="1479"/>
        <v/>
      </c>
      <c r="AA3185" s="152" t="str">
        <f t="shared" si="1480"/>
        <v/>
      </c>
      <c r="AB3185" s="152" t="str">
        <f t="shared" si="1481"/>
        <v/>
      </c>
      <c r="AC3185" s="154" t="str">
        <f t="shared" si="1492"/>
        <v/>
      </c>
      <c r="AD3185" s="154" t="str">
        <f t="shared" si="1493"/>
        <v/>
      </c>
      <c r="AE3185" s="3" t="str">
        <f t="shared" si="1494"/>
        <v/>
      </c>
      <c r="AF3185" s="3" t="str">
        <f t="shared" si="1495"/>
        <v/>
      </c>
      <c r="AG3185" s="3" t="str">
        <f t="shared" si="1496"/>
        <v/>
      </c>
      <c r="AH3185" s="4" t="str">
        <f t="shared" si="1497"/>
        <v/>
      </c>
      <c r="AI3185" s="75" t="str">
        <f t="shared" si="1498"/>
        <v/>
      </c>
      <c r="AJ3185" s="75" t="str">
        <f t="shared" si="1499"/>
        <v/>
      </c>
    </row>
    <row r="3186" spans="1:36" ht="14.25">
      <c r="A3186" s="41" t="str">
        <f t="shared" si="1482"/>
        <v/>
      </c>
      <c r="B3186" s="150" t="str">
        <f>IF(ISNUMBER(A3186),INDEX('MetaTrader Import'!$H$13:$J$5893,TRUNC(((A3186-$A$39+1)-1)/3)+1,MOD((A3186-$A$39+1)-1,3)+1),"")</f>
        <v/>
      </c>
      <c r="C3186" s="43" t="str">
        <f t="shared" si="1483"/>
        <v/>
      </c>
      <c r="D3186" s="43" t="str">
        <f t="shared" ca="1" si="1473"/>
        <v/>
      </c>
      <c r="E3186" s="43" t="str">
        <f t="shared" si="1484"/>
        <v/>
      </c>
      <c r="F3186" s="43" t="str">
        <f t="shared" si="1485"/>
        <v/>
      </c>
      <c r="G3186" s="43" t="str">
        <f>IF(A3186&lt;&gt;"",IF(A3186&lt;Data!$G$11*0.25,$C$13/$G$32,IF(A3186&gt;Data!$G$11*0.25,$C$13,$C$13*10)),"")</f>
        <v/>
      </c>
      <c r="H3186" s="43" t="str">
        <f>IF(A3186&lt;&gt;"",IF(Data!$G$9="constant",$C$13,IF(Data!$G$9="squeeze",G3186,F3186)),"")</f>
        <v/>
      </c>
      <c r="I3186" s="38" t="str">
        <f ca="1">IF(ISNUMBER(A3186),NORMINV(RAND(),0,IF(AND(Data!$G$9="squeeze",A3186&lt;Data!$G$11*0.25),$H$32,1)*$C$30*$C$13)*($C$14*$C$12),"")</f>
        <v/>
      </c>
      <c r="J3186" s="42" t="str">
        <f ca="1">IFERROR(IF(Data!$C$6="Real",B3186,I3186+J3185+($C$14*$C$12)*(NORMINV(RAND(),$C$15,CHOOSE($G$13,$C$13,F3186,G3186)))),"")</f>
        <v/>
      </c>
      <c r="K3186" s="88" t="str">
        <f>IF(ISNUMBER(A3186), IF($G$16="fixed",$G$17,MIN(H3186*Data!$C$7*$C$16*0.5,$C$17*Data!$C$7))*$C$12,"")</f>
        <v/>
      </c>
      <c r="L3186" s="42" t="str">
        <f t="shared" ca="1" si="1500"/>
        <v/>
      </c>
      <c r="M3186" s="44" t="str">
        <f t="shared" ca="1" si="1501"/>
        <v/>
      </c>
      <c r="N3186" s="44" t="str">
        <f t="shared" ca="1" si="1502"/>
        <v/>
      </c>
      <c r="O3186" s="108" t="str">
        <f t="shared" si="1486"/>
        <v/>
      </c>
      <c r="P3186" s="102" t="str">
        <f t="shared" si="1487"/>
        <v/>
      </c>
      <c r="Q3186" s="102" t="str">
        <f t="shared" si="1488"/>
        <v/>
      </c>
      <c r="R3186" s="120" t="str">
        <f t="shared" si="1489"/>
        <v/>
      </c>
      <c r="S3186" s="54" t="str">
        <f t="shared" si="1490"/>
        <v/>
      </c>
      <c r="T3186" s="5" t="str">
        <f t="shared" si="1491"/>
        <v/>
      </c>
      <c r="U3186" s="152" t="str">
        <f t="shared" si="1474"/>
        <v/>
      </c>
      <c r="V3186" s="152" t="str">
        <f t="shared" si="1475"/>
        <v/>
      </c>
      <c r="W3186" s="153" t="str">
        <f t="shared" si="1476"/>
        <v/>
      </c>
      <c r="X3186" s="153" t="str">
        <f t="shared" si="1477"/>
        <v/>
      </c>
      <c r="Y3186" s="153" t="str">
        <f t="shared" si="1478"/>
        <v/>
      </c>
      <c r="Z3186" s="153" t="str">
        <f t="shared" si="1479"/>
        <v/>
      </c>
      <c r="AA3186" s="152" t="str">
        <f t="shared" si="1480"/>
        <v/>
      </c>
      <c r="AB3186" s="152" t="str">
        <f t="shared" si="1481"/>
        <v/>
      </c>
      <c r="AC3186" s="154" t="str">
        <f t="shared" si="1492"/>
        <v/>
      </c>
      <c r="AD3186" s="154" t="str">
        <f t="shared" si="1493"/>
        <v/>
      </c>
      <c r="AE3186" s="3" t="str">
        <f t="shared" si="1494"/>
        <v/>
      </c>
      <c r="AF3186" s="3" t="str">
        <f t="shared" si="1495"/>
        <v/>
      </c>
      <c r="AG3186" s="3" t="str">
        <f t="shared" si="1496"/>
        <v/>
      </c>
      <c r="AH3186" s="4" t="str">
        <f t="shared" si="1497"/>
        <v/>
      </c>
      <c r="AI3186" s="75" t="str">
        <f t="shared" si="1498"/>
        <v/>
      </c>
      <c r="AJ3186" s="75" t="str">
        <f t="shared" si="1499"/>
        <v/>
      </c>
    </row>
    <row r="3187" spans="1:36" ht="14.25">
      <c r="A3187" s="41" t="str">
        <f t="shared" si="1482"/>
        <v/>
      </c>
      <c r="B3187" s="150" t="str">
        <f>IF(ISNUMBER(A3187),INDEX('MetaTrader Import'!$H$13:$J$5893,TRUNC(((A3187-$A$39+1)-1)/3)+1,MOD((A3187-$A$39+1)-1,3)+1),"")</f>
        <v/>
      </c>
      <c r="C3187" s="43" t="str">
        <f t="shared" si="1483"/>
        <v/>
      </c>
      <c r="D3187" s="43" t="str">
        <f t="shared" ca="1" si="1473"/>
        <v/>
      </c>
      <c r="E3187" s="43" t="str">
        <f t="shared" si="1484"/>
        <v/>
      </c>
      <c r="F3187" s="43" t="str">
        <f t="shared" si="1485"/>
        <v/>
      </c>
      <c r="G3187" s="43" t="str">
        <f>IF(A3187&lt;&gt;"",IF(A3187&lt;Data!$G$11*0.25,$C$13/$G$32,IF(A3187&gt;Data!$G$11*0.25,$C$13,$C$13*10)),"")</f>
        <v/>
      </c>
      <c r="H3187" s="43" t="str">
        <f>IF(A3187&lt;&gt;"",IF(Data!$G$9="constant",$C$13,IF(Data!$G$9="squeeze",G3187,F3187)),"")</f>
        <v/>
      </c>
      <c r="I3187" s="38" t="str">
        <f ca="1">IF(ISNUMBER(A3187),NORMINV(RAND(),0,IF(AND(Data!$G$9="squeeze",A3187&lt;Data!$G$11*0.25),$H$32,1)*$C$30*$C$13)*($C$14*$C$12),"")</f>
        <v/>
      </c>
      <c r="J3187" s="42" t="str">
        <f ca="1">IFERROR(IF(Data!$C$6="Real",B3187,I3187+J3186+($C$14*$C$12)*(NORMINV(RAND(),$C$15,CHOOSE($G$13,$C$13,F3187,G3187)))),"")</f>
        <v/>
      </c>
      <c r="K3187" s="88" t="str">
        <f>IF(ISNUMBER(A3187), IF($G$16="fixed",$G$17,MIN(H3187*Data!$C$7*$C$16*0.5,$C$17*Data!$C$7))*$C$12,"")</f>
        <v/>
      </c>
      <c r="L3187" s="42" t="str">
        <f t="shared" ca="1" si="1500"/>
        <v/>
      </c>
      <c r="M3187" s="44" t="str">
        <f t="shared" ca="1" si="1501"/>
        <v/>
      </c>
      <c r="N3187" s="44" t="str">
        <f t="shared" ca="1" si="1502"/>
        <v/>
      </c>
      <c r="O3187" s="108" t="str">
        <f t="shared" si="1486"/>
        <v/>
      </c>
      <c r="P3187" s="102" t="str">
        <f t="shared" si="1487"/>
        <v/>
      </c>
      <c r="Q3187" s="102" t="str">
        <f t="shared" si="1488"/>
        <v/>
      </c>
      <c r="R3187" s="120" t="str">
        <f t="shared" si="1489"/>
        <v/>
      </c>
      <c r="S3187" s="54" t="str">
        <f t="shared" si="1490"/>
        <v/>
      </c>
      <c r="T3187" s="5" t="str">
        <f t="shared" si="1491"/>
        <v/>
      </c>
      <c r="U3187" s="152" t="str">
        <f t="shared" si="1474"/>
        <v/>
      </c>
      <c r="V3187" s="152" t="str">
        <f t="shared" si="1475"/>
        <v/>
      </c>
      <c r="W3187" s="153" t="str">
        <f t="shared" si="1476"/>
        <v/>
      </c>
      <c r="X3187" s="153" t="str">
        <f t="shared" si="1477"/>
        <v/>
      </c>
      <c r="Y3187" s="153" t="str">
        <f t="shared" si="1478"/>
        <v/>
      </c>
      <c r="Z3187" s="153" t="str">
        <f t="shared" si="1479"/>
        <v/>
      </c>
      <c r="AA3187" s="152" t="str">
        <f t="shared" si="1480"/>
        <v/>
      </c>
      <c r="AB3187" s="152" t="str">
        <f t="shared" si="1481"/>
        <v/>
      </c>
      <c r="AC3187" s="154" t="str">
        <f t="shared" si="1492"/>
        <v/>
      </c>
      <c r="AD3187" s="154" t="str">
        <f t="shared" si="1493"/>
        <v/>
      </c>
      <c r="AE3187" s="3" t="str">
        <f t="shared" si="1494"/>
        <v/>
      </c>
      <c r="AF3187" s="3" t="str">
        <f t="shared" si="1495"/>
        <v/>
      </c>
      <c r="AG3187" s="3" t="str">
        <f t="shared" si="1496"/>
        <v/>
      </c>
      <c r="AH3187" s="4" t="str">
        <f t="shared" si="1497"/>
        <v/>
      </c>
      <c r="AI3187" s="75" t="str">
        <f t="shared" si="1498"/>
        <v/>
      </c>
      <c r="AJ3187" s="75" t="str">
        <f t="shared" si="1499"/>
        <v/>
      </c>
    </row>
    <row r="3188" spans="1:36" ht="14.25">
      <c r="A3188" s="41" t="str">
        <f t="shared" si="1482"/>
        <v/>
      </c>
      <c r="B3188" s="150" t="str">
        <f>IF(ISNUMBER(A3188),INDEX('MetaTrader Import'!$H$13:$J$5893,TRUNC(((A3188-$A$39+1)-1)/3)+1,MOD((A3188-$A$39+1)-1,3)+1),"")</f>
        <v/>
      </c>
      <c r="C3188" s="43" t="str">
        <f t="shared" si="1483"/>
        <v/>
      </c>
      <c r="D3188" s="43" t="str">
        <f t="shared" ca="1" si="1473"/>
        <v/>
      </c>
      <c r="E3188" s="43" t="str">
        <f t="shared" si="1484"/>
        <v/>
      </c>
      <c r="F3188" s="43" t="str">
        <f t="shared" si="1485"/>
        <v/>
      </c>
      <c r="G3188" s="43" t="str">
        <f>IF(A3188&lt;&gt;"",IF(A3188&lt;Data!$G$11*0.25,$C$13/$G$32,IF(A3188&gt;Data!$G$11*0.25,$C$13,$C$13*10)),"")</f>
        <v/>
      </c>
      <c r="H3188" s="43" t="str">
        <f>IF(A3188&lt;&gt;"",IF(Data!$G$9="constant",$C$13,IF(Data!$G$9="squeeze",G3188,F3188)),"")</f>
        <v/>
      </c>
      <c r="I3188" s="38" t="str">
        <f ca="1">IF(ISNUMBER(A3188),NORMINV(RAND(),0,IF(AND(Data!$G$9="squeeze",A3188&lt;Data!$G$11*0.25),$H$32,1)*$C$30*$C$13)*($C$14*$C$12),"")</f>
        <v/>
      </c>
      <c r="J3188" s="42" t="str">
        <f ca="1">IFERROR(IF(Data!$C$6="Real",B3188,I3188+J3187+($C$14*$C$12)*(NORMINV(RAND(),$C$15,CHOOSE($G$13,$C$13,F3188,G3188)))),"")</f>
        <v/>
      </c>
      <c r="K3188" s="88" t="str">
        <f>IF(ISNUMBER(A3188), IF($G$16="fixed",$G$17,MIN(H3188*Data!$C$7*$C$16*0.5,$C$17*Data!$C$7))*$C$12,"")</f>
        <v/>
      </c>
      <c r="L3188" s="42" t="str">
        <f t="shared" ca="1" si="1500"/>
        <v/>
      </c>
      <c r="M3188" s="44" t="str">
        <f t="shared" ca="1" si="1501"/>
        <v/>
      </c>
      <c r="N3188" s="44" t="str">
        <f t="shared" ca="1" si="1502"/>
        <v/>
      </c>
      <c r="O3188" s="108" t="str">
        <f t="shared" si="1486"/>
        <v/>
      </c>
      <c r="P3188" s="102" t="str">
        <f t="shared" si="1487"/>
        <v/>
      </c>
      <c r="Q3188" s="102" t="str">
        <f t="shared" si="1488"/>
        <v/>
      </c>
      <c r="R3188" s="120" t="str">
        <f t="shared" si="1489"/>
        <v/>
      </c>
      <c r="S3188" s="54" t="str">
        <f t="shared" si="1490"/>
        <v/>
      </c>
      <c r="T3188" s="5" t="str">
        <f t="shared" si="1491"/>
        <v/>
      </c>
      <c r="U3188" s="152" t="str">
        <f t="shared" si="1474"/>
        <v/>
      </c>
      <c r="V3188" s="152" t="str">
        <f t="shared" si="1475"/>
        <v/>
      </c>
      <c r="W3188" s="153" t="str">
        <f t="shared" si="1476"/>
        <v/>
      </c>
      <c r="X3188" s="153" t="str">
        <f t="shared" si="1477"/>
        <v/>
      </c>
      <c r="Y3188" s="153" t="str">
        <f t="shared" si="1478"/>
        <v/>
      </c>
      <c r="Z3188" s="153" t="str">
        <f t="shared" si="1479"/>
        <v/>
      </c>
      <c r="AA3188" s="152" t="str">
        <f t="shared" si="1480"/>
        <v/>
      </c>
      <c r="AB3188" s="152" t="str">
        <f t="shared" si="1481"/>
        <v/>
      </c>
      <c r="AC3188" s="154" t="str">
        <f t="shared" si="1492"/>
        <v/>
      </c>
      <c r="AD3188" s="154" t="str">
        <f t="shared" si="1493"/>
        <v/>
      </c>
      <c r="AE3188" s="3" t="str">
        <f t="shared" si="1494"/>
        <v/>
      </c>
      <c r="AF3188" s="3" t="str">
        <f t="shared" si="1495"/>
        <v/>
      </c>
      <c r="AG3188" s="3" t="str">
        <f t="shared" si="1496"/>
        <v/>
      </c>
      <c r="AH3188" s="4" t="str">
        <f t="shared" si="1497"/>
        <v/>
      </c>
      <c r="AI3188" s="75" t="str">
        <f t="shared" si="1498"/>
        <v/>
      </c>
      <c r="AJ3188" s="75" t="str">
        <f t="shared" si="1499"/>
        <v/>
      </c>
    </row>
    <row r="3189" spans="1:36" ht="14.25">
      <c r="A3189" s="41" t="str">
        <f t="shared" si="1482"/>
        <v/>
      </c>
      <c r="B3189" s="150" t="str">
        <f>IF(ISNUMBER(A3189),INDEX('MetaTrader Import'!$H$13:$J$5893,TRUNC(((A3189-$A$39+1)-1)/3)+1,MOD((A3189-$A$39+1)-1,3)+1),"")</f>
        <v/>
      </c>
      <c r="C3189" s="43" t="str">
        <f t="shared" si="1483"/>
        <v/>
      </c>
      <c r="D3189" s="43" t="str">
        <f t="shared" ca="1" si="1473"/>
        <v/>
      </c>
      <c r="E3189" s="43" t="str">
        <f t="shared" si="1484"/>
        <v/>
      </c>
      <c r="F3189" s="43" t="str">
        <f t="shared" si="1485"/>
        <v/>
      </c>
      <c r="G3189" s="43" t="str">
        <f>IF(A3189&lt;&gt;"",IF(A3189&lt;Data!$G$11*0.25,$C$13/$G$32,IF(A3189&gt;Data!$G$11*0.25,$C$13,$C$13*10)),"")</f>
        <v/>
      </c>
      <c r="H3189" s="43" t="str">
        <f>IF(A3189&lt;&gt;"",IF(Data!$G$9="constant",$C$13,IF(Data!$G$9="squeeze",G3189,F3189)),"")</f>
        <v/>
      </c>
      <c r="I3189" s="38" t="str">
        <f ca="1">IF(ISNUMBER(A3189),NORMINV(RAND(),0,IF(AND(Data!$G$9="squeeze",A3189&lt;Data!$G$11*0.25),$H$32,1)*$C$30*$C$13)*($C$14*$C$12),"")</f>
        <v/>
      </c>
      <c r="J3189" s="42" t="str">
        <f ca="1">IFERROR(IF(Data!$C$6="Real",B3189,I3189+J3188+($C$14*$C$12)*(NORMINV(RAND(),$C$15,CHOOSE($G$13,$C$13,F3189,G3189)))),"")</f>
        <v/>
      </c>
      <c r="K3189" s="88" t="str">
        <f>IF(ISNUMBER(A3189), IF($G$16="fixed",$G$17,MIN(H3189*Data!$C$7*$C$16*0.5,$C$17*Data!$C$7))*$C$12,"")</f>
        <v/>
      </c>
      <c r="L3189" s="42" t="str">
        <f t="shared" ca="1" si="1500"/>
        <v/>
      </c>
      <c r="M3189" s="44" t="str">
        <f t="shared" ca="1" si="1501"/>
        <v/>
      </c>
      <c r="N3189" s="44" t="str">
        <f t="shared" ca="1" si="1502"/>
        <v/>
      </c>
      <c r="O3189" s="108" t="str">
        <f t="shared" si="1486"/>
        <v/>
      </c>
      <c r="P3189" s="102" t="str">
        <f t="shared" si="1487"/>
        <v/>
      </c>
      <c r="Q3189" s="102" t="str">
        <f t="shared" si="1488"/>
        <v/>
      </c>
      <c r="R3189" s="120" t="str">
        <f t="shared" si="1489"/>
        <v/>
      </c>
      <c r="S3189" s="54" t="str">
        <f t="shared" si="1490"/>
        <v/>
      </c>
      <c r="T3189" s="5" t="str">
        <f t="shared" si="1491"/>
        <v/>
      </c>
      <c r="U3189" s="152" t="str">
        <f t="shared" si="1474"/>
        <v/>
      </c>
      <c r="V3189" s="152" t="str">
        <f t="shared" si="1475"/>
        <v/>
      </c>
      <c r="W3189" s="153" t="str">
        <f t="shared" si="1476"/>
        <v/>
      </c>
      <c r="X3189" s="153" t="str">
        <f t="shared" si="1477"/>
        <v/>
      </c>
      <c r="Y3189" s="153" t="str">
        <f t="shared" si="1478"/>
        <v/>
      </c>
      <c r="Z3189" s="153" t="str">
        <f t="shared" si="1479"/>
        <v/>
      </c>
      <c r="AA3189" s="152" t="str">
        <f t="shared" si="1480"/>
        <v/>
      </c>
      <c r="AB3189" s="152" t="str">
        <f t="shared" si="1481"/>
        <v/>
      </c>
      <c r="AC3189" s="154" t="str">
        <f t="shared" si="1492"/>
        <v/>
      </c>
      <c r="AD3189" s="154" t="str">
        <f t="shared" si="1493"/>
        <v/>
      </c>
      <c r="AE3189" s="3" t="str">
        <f t="shared" si="1494"/>
        <v/>
      </c>
      <c r="AF3189" s="3" t="str">
        <f t="shared" si="1495"/>
        <v/>
      </c>
      <c r="AG3189" s="3" t="str">
        <f t="shared" si="1496"/>
        <v/>
      </c>
      <c r="AH3189" s="4" t="str">
        <f t="shared" si="1497"/>
        <v/>
      </c>
      <c r="AI3189" s="75" t="str">
        <f t="shared" si="1498"/>
        <v/>
      </c>
      <c r="AJ3189" s="75" t="str">
        <f t="shared" si="1499"/>
        <v/>
      </c>
    </row>
    <row r="3190" spans="1:36" ht="14.25">
      <c r="A3190" s="41" t="str">
        <f t="shared" si="1482"/>
        <v/>
      </c>
      <c r="B3190" s="150" t="str">
        <f>IF(ISNUMBER(A3190),INDEX('MetaTrader Import'!$H$13:$J$5893,TRUNC(((A3190-$A$39+1)-1)/3)+1,MOD((A3190-$A$39+1)-1,3)+1),"")</f>
        <v/>
      </c>
      <c r="C3190" s="43" t="str">
        <f t="shared" si="1483"/>
        <v/>
      </c>
      <c r="D3190" s="43" t="str">
        <f t="shared" ca="1" si="1473"/>
        <v/>
      </c>
      <c r="E3190" s="43" t="str">
        <f t="shared" si="1484"/>
        <v/>
      </c>
      <c r="F3190" s="43" t="str">
        <f t="shared" si="1485"/>
        <v/>
      </c>
      <c r="G3190" s="43" t="str">
        <f>IF(A3190&lt;&gt;"",IF(A3190&lt;Data!$G$11*0.25,$C$13/$G$32,IF(A3190&gt;Data!$G$11*0.25,$C$13,$C$13*10)),"")</f>
        <v/>
      </c>
      <c r="H3190" s="43" t="str">
        <f>IF(A3190&lt;&gt;"",IF(Data!$G$9="constant",$C$13,IF(Data!$G$9="squeeze",G3190,F3190)),"")</f>
        <v/>
      </c>
      <c r="I3190" s="38" t="str">
        <f ca="1">IF(ISNUMBER(A3190),NORMINV(RAND(),0,IF(AND(Data!$G$9="squeeze",A3190&lt;Data!$G$11*0.25),$H$32,1)*$C$30*$C$13)*($C$14*$C$12),"")</f>
        <v/>
      </c>
      <c r="J3190" s="42" t="str">
        <f ca="1">IFERROR(IF(Data!$C$6="Real",B3190,I3190+J3189+($C$14*$C$12)*(NORMINV(RAND(),$C$15,CHOOSE($G$13,$C$13,F3190,G3190)))),"")</f>
        <v/>
      </c>
      <c r="K3190" s="88" t="str">
        <f>IF(ISNUMBER(A3190), IF($G$16="fixed",$G$17,MIN(H3190*Data!$C$7*$C$16*0.5,$C$17*Data!$C$7))*$C$12,"")</f>
        <v/>
      </c>
      <c r="L3190" s="42" t="str">
        <f t="shared" ca="1" si="1500"/>
        <v/>
      </c>
      <c r="M3190" s="44" t="str">
        <f t="shared" ca="1" si="1501"/>
        <v/>
      </c>
      <c r="N3190" s="44" t="str">
        <f t="shared" ca="1" si="1502"/>
        <v/>
      </c>
      <c r="O3190" s="108" t="str">
        <f t="shared" si="1486"/>
        <v/>
      </c>
      <c r="P3190" s="102" t="str">
        <f t="shared" si="1487"/>
        <v/>
      </c>
      <c r="Q3190" s="102" t="str">
        <f t="shared" si="1488"/>
        <v/>
      </c>
      <c r="R3190" s="120" t="str">
        <f t="shared" si="1489"/>
        <v/>
      </c>
      <c r="S3190" s="54" t="str">
        <f t="shared" si="1490"/>
        <v/>
      </c>
      <c r="T3190" s="5" t="str">
        <f t="shared" si="1491"/>
        <v/>
      </c>
      <c r="U3190" s="152" t="str">
        <f t="shared" si="1474"/>
        <v/>
      </c>
      <c r="V3190" s="152" t="str">
        <f t="shared" si="1475"/>
        <v/>
      </c>
      <c r="W3190" s="153" t="str">
        <f t="shared" si="1476"/>
        <v/>
      </c>
      <c r="X3190" s="153" t="str">
        <f t="shared" si="1477"/>
        <v/>
      </c>
      <c r="Y3190" s="153" t="str">
        <f t="shared" si="1478"/>
        <v/>
      </c>
      <c r="Z3190" s="153" t="str">
        <f t="shared" si="1479"/>
        <v/>
      </c>
      <c r="AA3190" s="152" t="str">
        <f t="shared" si="1480"/>
        <v/>
      </c>
      <c r="AB3190" s="152" t="str">
        <f t="shared" si="1481"/>
        <v/>
      </c>
      <c r="AC3190" s="154" t="str">
        <f t="shared" si="1492"/>
        <v/>
      </c>
      <c r="AD3190" s="154" t="str">
        <f t="shared" si="1493"/>
        <v/>
      </c>
      <c r="AE3190" s="3" t="str">
        <f t="shared" si="1494"/>
        <v/>
      </c>
      <c r="AF3190" s="3" t="str">
        <f t="shared" si="1495"/>
        <v/>
      </c>
      <c r="AG3190" s="3" t="str">
        <f t="shared" si="1496"/>
        <v/>
      </c>
      <c r="AH3190" s="4" t="str">
        <f t="shared" si="1497"/>
        <v/>
      </c>
      <c r="AI3190" s="75" t="str">
        <f t="shared" si="1498"/>
        <v/>
      </c>
      <c r="AJ3190" s="75" t="str">
        <f t="shared" si="1499"/>
        <v/>
      </c>
    </row>
    <row r="3191" spans="1:36" ht="14.25">
      <c r="A3191" s="41" t="str">
        <f t="shared" si="1482"/>
        <v/>
      </c>
      <c r="B3191" s="150" t="str">
        <f>IF(ISNUMBER(A3191),INDEX('MetaTrader Import'!$H$13:$J$5893,TRUNC(((A3191-$A$39+1)-1)/3)+1,MOD((A3191-$A$39+1)-1,3)+1),"")</f>
        <v/>
      </c>
      <c r="C3191" s="43" t="str">
        <f t="shared" si="1483"/>
        <v/>
      </c>
      <c r="D3191" s="43" t="str">
        <f t="shared" ca="1" si="1473"/>
        <v/>
      </c>
      <c r="E3191" s="43" t="str">
        <f t="shared" si="1484"/>
        <v/>
      </c>
      <c r="F3191" s="43" t="str">
        <f t="shared" si="1485"/>
        <v/>
      </c>
      <c r="G3191" s="43" t="str">
        <f>IF(A3191&lt;&gt;"",IF(A3191&lt;Data!$G$11*0.25,$C$13/$G$32,IF(A3191&gt;Data!$G$11*0.25,$C$13,$C$13*10)),"")</f>
        <v/>
      </c>
      <c r="H3191" s="43" t="str">
        <f>IF(A3191&lt;&gt;"",IF(Data!$G$9="constant",$C$13,IF(Data!$G$9="squeeze",G3191,F3191)),"")</f>
        <v/>
      </c>
      <c r="I3191" s="38" t="str">
        <f ca="1">IF(ISNUMBER(A3191),NORMINV(RAND(),0,IF(AND(Data!$G$9="squeeze",A3191&lt;Data!$G$11*0.25),$H$32,1)*$C$30*$C$13)*($C$14*$C$12),"")</f>
        <v/>
      </c>
      <c r="J3191" s="42" t="str">
        <f ca="1">IFERROR(IF(Data!$C$6="Real",B3191,I3191+J3190+($C$14*$C$12)*(NORMINV(RAND(),$C$15,CHOOSE($G$13,$C$13,F3191,G3191)))),"")</f>
        <v/>
      </c>
      <c r="K3191" s="88" t="str">
        <f>IF(ISNUMBER(A3191), IF($G$16="fixed",$G$17,MIN(H3191*Data!$C$7*$C$16*0.5,$C$17*Data!$C$7))*$C$12,"")</f>
        <v/>
      </c>
      <c r="L3191" s="42" t="str">
        <f t="shared" ca="1" si="1500"/>
        <v/>
      </c>
      <c r="M3191" s="44" t="str">
        <f t="shared" ca="1" si="1501"/>
        <v/>
      </c>
      <c r="N3191" s="44" t="str">
        <f t="shared" ca="1" si="1502"/>
        <v/>
      </c>
      <c r="O3191" s="108" t="str">
        <f t="shared" si="1486"/>
        <v/>
      </c>
      <c r="P3191" s="102" t="str">
        <f t="shared" si="1487"/>
        <v/>
      </c>
      <c r="Q3191" s="102" t="str">
        <f t="shared" si="1488"/>
        <v/>
      </c>
      <c r="R3191" s="120" t="str">
        <f t="shared" si="1489"/>
        <v/>
      </c>
      <c r="S3191" s="54" t="str">
        <f t="shared" si="1490"/>
        <v/>
      </c>
      <c r="T3191" s="5" t="str">
        <f t="shared" si="1491"/>
        <v/>
      </c>
      <c r="U3191" s="152" t="str">
        <f t="shared" si="1474"/>
        <v/>
      </c>
      <c r="V3191" s="152" t="str">
        <f t="shared" si="1475"/>
        <v/>
      </c>
      <c r="W3191" s="153" t="str">
        <f t="shared" si="1476"/>
        <v/>
      </c>
      <c r="X3191" s="153" t="str">
        <f t="shared" si="1477"/>
        <v/>
      </c>
      <c r="Y3191" s="153" t="str">
        <f t="shared" si="1478"/>
        <v/>
      </c>
      <c r="Z3191" s="153" t="str">
        <f t="shared" si="1479"/>
        <v/>
      </c>
      <c r="AA3191" s="152" t="str">
        <f t="shared" si="1480"/>
        <v/>
      </c>
      <c r="AB3191" s="152" t="str">
        <f t="shared" si="1481"/>
        <v/>
      </c>
      <c r="AC3191" s="154" t="str">
        <f t="shared" si="1492"/>
        <v/>
      </c>
      <c r="AD3191" s="154" t="str">
        <f t="shared" si="1493"/>
        <v/>
      </c>
      <c r="AE3191" s="3" t="str">
        <f t="shared" si="1494"/>
        <v/>
      </c>
      <c r="AF3191" s="3" t="str">
        <f t="shared" si="1495"/>
        <v/>
      </c>
      <c r="AG3191" s="3" t="str">
        <f t="shared" si="1496"/>
        <v/>
      </c>
      <c r="AH3191" s="4" t="str">
        <f t="shared" si="1497"/>
        <v/>
      </c>
      <c r="AI3191" s="75" t="str">
        <f t="shared" si="1498"/>
        <v/>
      </c>
      <c r="AJ3191" s="75" t="str">
        <f t="shared" si="1499"/>
        <v/>
      </c>
    </row>
    <row r="3192" spans="1:36" ht="14.25">
      <c r="A3192" s="41" t="str">
        <f t="shared" si="1482"/>
        <v/>
      </c>
      <c r="B3192" s="150" t="str">
        <f>IF(ISNUMBER(A3192),INDEX('MetaTrader Import'!$H$13:$J$5893,TRUNC(((A3192-$A$39+1)-1)/3)+1,MOD((A3192-$A$39+1)-1,3)+1),"")</f>
        <v/>
      </c>
      <c r="C3192" s="43" t="str">
        <f t="shared" si="1483"/>
        <v/>
      </c>
      <c r="D3192" s="43" t="str">
        <f t="shared" ca="1" si="1473"/>
        <v/>
      </c>
      <c r="E3192" s="43" t="str">
        <f t="shared" si="1484"/>
        <v/>
      </c>
      <c r="F3192" s="43" t="str">
        <f t="shared" si="1485"/>
        <v/>
      </c>
      <c r="G3192" s="43" t="str">
        <f>IF(A3192&lt;&gt;"",IF(A3192&lt;Data!$G$11*0.25,$C$13/$G$32,IF(A3192&gt;Data!$G$11*0.25,$C$13,$C$13*10)),"")</f>
        <v/>
      </c>
      <c r="H3192" s="43" t="str">
        <f>IF(A3192&lt;&gt;"",IF(Data!$G$9="constant",$C$13,IF(Data!$G$9="squeeze",G3192,F3192)),"")</f>
        <v/>
      </c>
      <c r="I3192" s="38" t="str">
        <f ca="1">IF(ISNUMBER(A3192),NORMINV(RAND(),0,IF(AND(Data!$G$9="squeeze",A3192&lt;Data!$G$11*0.25),$H$32,1)*$C$30*$C$13)*($C$14*$C$12),"")</f>
        <v/>
      </c>
      <c r="J3192" s="42" t="str">
        <f ca="1">IFERROR(IF(Data!$C$6="Real",B3192,I3192+J3191+($C$14*$C$12)*(NORMINV(RAND(),$C$15,CHOOSE($G$13,$C$13,F3192,G3192)))),"")</f>
        <v/>
      </c>
      <c r="K3192" s="88" t="str">
        <f>IF(ISNUMBER(A3192), IF($G$16="fixed",$G$17,MIN(H3192*Data!$C$7*$C$16*0.5,$C$17*Data!$C$7))*$C$12,"")</f>
        <v/>
      </c>
      <c r="L3192" s="42" t="str">
        <f t="shared" ca="1" si="1500"/>
        <v/>
      </c>
      <c r="M3192" s="44" t="str">
        <f t="shared" ca="1" si="1501"/>
        <v/>
      </c>
      <c r="N3192" s="44" t="str">
        <f t="shared" ca="1" si="1502"/>
        <v/>
      </c>
      <c r="O3192" s="108" t="str">
        <f t="shared" si="1486"/>
        <v/>
      </c>
      <c r="P3192" s="102" t="str">
        <f t="shared" si="1487"/>
        <v/>
      </c>
      <c r="Q3192" s="102" t="str">
        <f t="shared" si="1488"/>
        <v/>
      </c>
      <c r="R3192" s="120" t="str">
        <f t="shared" si="1489"/>
        <v/>
      </c>
      <c r="S3192" s="54" t="str">
        <f t="shared" si="1490"/>
        <v/>
      </c>
      <c r="T3192" s="5" t="str">
        <f t="shared" si="1491"/>
        <v/>
      </c>
      <c r="U3192" s="152" t="str">
        <f t="shared" si="1474"/>
        <v/>
      </c>
      <c r="V3192" s="152" t="str">
        <f t="shared" si="1475"/>
        <v/>
      </c>
      <c r="W3192" s="153" t="str">
        <f t="shared" si="1476"/>
        <v/>
      </c>
      <c r="X3192" s="153" t="str">
        <f t="shared" si="1477"/>
        <v/>
      </c>
      <c r="Y3192" s="153" t="str">
        <f t="shared" si="1478"/>
        <v/>
      </c>
      <c r="Z3192" s="153" t="str">
        <f t="shared" si="1479"/>
        <v/>
      </c>
      <c r="AA3192" s="152" t="str">
        <f t="shared" si="1480"/>
        <v/>
      </c>
      <c r="AB3192" s="152" t="str">
        <f t="shared" si="1481"/>
        <v/>
      </c>
      <c r="AC3192" s="154" t="str">
        <f t="shared" si="1492"/>
        <v/>
      </c>
      <c r="AD3192" s="154" t="str">
        <f t="shared" si="1493"/>
        <v/>
      </c>
      <c r="AE3192" s="3" t="str">
        <f t="shared" si="1494"/>
        <v/>
      </c>
      <c r="AF3192" s="3" t="str">
        <f t="shared" si="1495"/>
        <v/>
      </c>
      <c r="AG3192" s="3" t="str">
        <f t="shared" si="1496"/>
        <v/>
      </c>
      <c r="AH3192" s="4" t="str">
        <f t="shared" si="1497"/>
        <v/>
      </c>
      <c r="AI3192" s="75" t="str">
        <f t="shared" si="1498"/>
        <v/>
      </c>
      <c r="AJ3192" s="75" t="str">
        <f t="shared" si="1499"/>
        <v/>
      </c>
    </row>
    <row r="3193" spans="1:36" ht="14.25">
      <c r="A3193" s="41" t="str">
        <f t="shared" si="1482"/>
        <v/>
      </c>
      <c r="B3193" s="150" t="str">
        <f>IF(ISNUMBER(A3193),INDEX('MetaTrader Import'!$H$13:$J$5893,TRUNC(((A3193-$A$39+1)-1)/3)+1,MOD((A3193-$A$39+1)-1,3)+1),"")</f>
        <v/>
      </c>
      <c r="C3193" s="43" t="str">
        <f t="shared" si="1483"/>
        <v/>
      </c>
      <c r="D3193" s="43" t="str">
        <f t="shared" ca="1" si="1473"/>
        <v/>
      </c>
      <c r="E3193" s="43" t="str">
        <f t="shared" si="1484"/>
        <v/>
      </c>
      <c r="F3193" s="43" t="str">
        <f t="shared" si="1485"/>
        <v/>
      </c>
      <c r="G3193" s="43" t="str">
        <f>IF(A3193&lt;&gt;"",IF(A3193&lt;Data!$G$11*0.25,$C$13/$G$32,IF(A3193&gt;Data!$G$11*0.25,$C$13,$C$13*10)),"")</f>
        <v/>
      </c>
      <c r="H3193" s="43" t="str">
        <f>IF(A3193&lt;&gt;"",IF(Data!$G$9="constant",$C$13,IF(Data!$G$9="squeeze",G3193,F3193)),"")</f>
        <v/>
      </c>
      <c r="I3193" s="38" t="str">
        <f ca="1">IF(ISNUMBER(A3193),NORMINV(RAND(),0,IF(AND(Data!$G$9="squeeze",A3193&lt;Data!$G$11*0.25),$H$32,1)*$C$30*$C$13)*($C$14*$C$12),"")</f>
        <v/>
      </c>
      <c r="J3193" s="42" t="str">
        <f ca="1">IFERROR(IF(Data!$C$6="Real",B3193,I3193+J3192+($C$14*$C$12)*(NORMINV(RAND(),$C$15,CHOOSE($G$13,$C$13,F3193,G3193)))),"")</f>
        <v/>
      </c>
      <c r="K3193" s="88" t="str">
        <f>IF(ISNUMBER(A3193), IF($G$16="fixed",$G$17,MIN(H3193*Data!$C$7*$C$16*0.5,$C$17*Data!$C$7))*$C$12,"")</f>
        <v/>
      </c>
      <c r="L3193" s="42" t="str">
        <f t="shared" ca="1" si="1500"/>
        <v/>
      </c>
      <c r="M3193" s="44" t="str">
        <f t="shared" ca="1" si="1501"/>
        <v/>
      </c>
      <c r="N3193" s="44" t="str">
        <f t="shared" ca="1" si="1502"/>
        <v/>
      </c>
      <c r="O3193" s="108" t="str">
        <f t="shared" si="1486"/>
        <v/>
      </c>
      <c r="P3193" s="102" t="str">
        <f t="shared" si="1487"/>
        <v/>
      </c>
      <c r="Q3193" s="102" t="str">
        <f t="shared" si="1488"/>
        <v/>
      </c>
      <c r="R3193" s="120" t="str">
        <f t="shared" si="1489"/>
        <v/>
      </c>
      <c r="S3193" s="54" t="str">
        <f t="shared" si="1490"/>
        <v/>
      </c>
      <c r="T3193" s="5" t="str">
        <f t="shared" si="1491"/>
        <v/>
      </c>
      <c r="U3193" s="152" t="str">
        <f t="shared" si="1474"/>
        <v/>
      </c>
      <c r="V3193" s="152" t="str">
        <f t="shared" si="1475"/>
        <v/>
      </c>
      <c r="W3193" s="153" t="str">
        <f t="shared" si="1476"/>
        <v/>
      </c>
      <c r="X3193" s="153" t="str">
        <f t="shared" si="1477"/>
        <v/>
      </c>
      <c r="Y3193" s="153" t="str">
        <f t="shared" si="1478"/>
        <v/>
      </c>
      <c r="Z3193" s="153" t="str">
        <f t="shared" si="1479"/>
        <v/>
      </c>
      <c r="AA3193" s="152" t="str">
        <f t="shared" si="1480"/>
        <v/>
      </c>
      <c r="AB3193" s="152" t="str">
        <f t="shared" si="1481"/>
        <v/>
      </c>
      <c r="AC3193" s="154" t="str">
        <f t="shared" si="1492"/>
        <v/>
      </c>
      <c r="AD3193" s="154" t="str">
        <f t="shared" si="1493"/>
        <v/>
      </c>
      <c r="AE3193" s="3" t="str">
        <f t="shared" si="1494"/>
        <v/>
      </c>
      <c r="AF3193" s="3" t="str">
        <f t="shared" si="1495"/>
        <v/>
      </c>
      <c r="AG3193" s="3" t="str">
        <f t="shared" si="1496"/>
        <v/>
      </c>
      <c r="AH3193" s="4" t="str">
        <f t="shared" si="1497"/>
        <v/>
      </c>
      <c r="AI3193" s="75" t="str">
        <f t="shared" si="1498"/>
        <v/>
      </c>
      <c r="AJ3193" s="75" t="str">
        <f t="shared" si="1499"/>
        <v/>
      </c>
    </row>
    <row r="3194" spans="1:36" ht="14.25">
      <c r="A3194" s="41" t="str">
        <f t="shared" si="1482"/>
        <v/>
      </c>
      <c r="B3194" s="150" t="str">
        <f>IF(ISNUMBER(A3194),INDEX('MetaTrader Import'!$H$13:$J$5893,TRUNC(((A3194-$A$39+1)-1)/3)+1,MOD((A3194-$A$39+1)-1,3)+1),"")</f>
        <v/>
      </c>
      <c r="C3194" s="43" t="str">
        <f t="shared" si="1483"/>
        <v/>
      </c>
      <c r="D3194" s="43" t="str">
        <f t="shared" ca="1" si="1473"/>
        <v/>
      </c>
      <c r="E3194" s="43" t="str">
        <f t="shared" si="1484"/>
        <v/>
      </c>
      <c r="F3194" s="43" t="str">
        <f t="shared" si="1485"/>
        <v/>
      </c>
      <c r="G3194" s="43" t="str">
        <f>IF(A3194&lt;&gt;"",IF(A3194&lt;Data!$G$11*0.25,$C$13/$G$32,IF(A3194&gt;Data!$G$11*0.25,$C$13,$C$13*10)),"")</f>
        <v/>
      </c>
      <c r="H3194" s="43" t="str">
        <f>IF(A3194&lt;&gt;"",IF(Data!$G$9="constant",$C$13,IF(Data!$G$9="squeeze",G3194,F3194)),"")</f>
        <v/>
      </c>
      <c r="I3194" s="38" t="str">
        <f ca="1">IF(ISNUMBER(A3194),NORMINV(RAND(),0,IF(AND(Data!$G$9="squeeze",A3194&lt;Data!$G$11*0.25),$H$32,1)*$C$30*$C$13)*($C$14*$C$12),"")</f>
        <v/>
      </c>
      <c r="J3194" s="42" t="str">
        <f ca="1">IFERROR(IF(Data!$C$6="Real",B3194,I3194+J3193+($C$14*$C$12)*(NORMINV(RAND(),$C$15,CHOOSE($G$13,$C$13,F3194,G3194)))),"")</f>
        <v/>
      </c>
      <c r="K3194" s="88" t="str">
        <f>IF(ISNUMBER(A3194), IF($G$16="fixed",$G$17,MIN(H3194*Data!$C$7*$C$16*0.5,$C$17*Data!$C$7))*$C$12,"")</f>
        <v/>
      </c>
      <c r="L3194" s="42" t="str">
        <f t="shared" ca="1" si="1500"/>
        <v/>
      </c>
      <c r="M3194" s="44" t="str">
        <f t="shared" ca="1" si="1501"/>
        <v/>
      </c>
      <c r="N3194" s="44" t="str">
        <f t="shared" ca="1" si="1502"/>
        <v/>
      </c>
      <c r="O3194" s="108" t="str">
        <f t="shared" si="1486"/>
        <v/>
      </c>
      <c r="P3194" s="102" t="str">
        <f t="shared" si="1487"/>
        <v/>
      </c>
      <c r="Q3194" s="102" t="str">
        <f t="shared" si="1488"/>
        <v/>
      </c>
      <c r="R3194" s="120" t="str">
        <f t="shared" si="1489"/>
        <v/>
      </c>
      <c r="S3194" s="54" t="str">
        <f t="shared" si="1490"/>
        <v/>
      </c>
      <c r="T3194" s="5" t="str">
        <f t="shared" si="1491"/>
        <v/>
      </c>
      <c r="U3194" s="152" t="str">
        <f t="shared" si="1474"/>
        <v/>
      </c>
      <c r="V3194" s="152" t="str">
        <f t="shared" si="1475"/>
        <v/>
      </c>
      <c r="W3194" s="153" t="str">
        <f t="shared" si="1476"/>
        <v/>
      </c>
      <c r="X3194" s="153" t="str">
        <f t="shared" si="1477"/>
        <v/>
      </c>
      <c r="Y3194" s="153" t="str">
        <f t="shared" si="1478"/>
        <v/>
      </c>
      <c r="Z3194" s="153" t="str">
        <f t="shared" si="1479"/>
        <v/>
      </c>
      <c r="AA3194" s="152" t="str">
        <f t="shared" si="1480"/>
        <v/>
      </c>
      <c r="AB3194" s="152" t="str">
        <f t="shared" si="1481"/>
        <v/>
      </c>
      <c r="AC3194" s="154" t="str">
        <f t="shared" si="1492"/>
        <v/>
      </c>
      <c r="AD3194" s="154" t="str">
        <f t="shared" si="1493"/>
        <v/>
      </c>
      <c r="AE3194" s="3" t="str">
        <f t="shared" si="1494"/>
        <v/>
      </c>
      <c r="AF3194" s="3" t="str">
        <f t="shared" si="1495"/>
        <v/>
      </c>
      <c r="AG3194" s="3" t="str">
        <f t="shared" si="1496"/>
        <v/>
      </c>
      <c r="AH3194" s="4" t="str">
        <f t="shared" si="1497"/>
        <v/>
      </c>
      <c r="AI3194" s="75" t="str">
        <f t="shared" si="1498"/>
        <v/>
      </c>
      <c r="AJ3194" s="75" t="str">
        <f t="shared" si="1499"/>
        <v/>
      </c>
    </row>
    <row r="3195" spans="1:36" ht="14.25">
      <c r="A3195" s="41" t="str">
        <f t="shared" si="1482"/>
        <v/>
      </c>
      <c r="B3195" s="150" t="str">
        <f>IF(ISNUMBER(A3195),INDEX('MetaTrader Import'!$H$13:$J$5893,TRUNC(((A3195-$A$39+1)-1)/3)+1,MOD((A3195-$A$39+1)-1,3)+1),"")</f>
        <v/>
      </c>
      <c r="C3195" s="43" t="str">
        <f t="shared" si="1483"/>
        <v/>
      </c>
      <c r="D3195" s="43" t="str">
        <f t="shared" ca="1" si="1473"/>
        <v/>
      </c>
      <c r="E3195" s="43" t="str">
        <f t="shared" si="1484"/>
        <v/>
      </c>
      <c r="F3195" s="43" t="str">
        <f t="shared" si="1485"/>
        <v/>
      </c>
      <c r="G3195" s="43" t="str">
        <f>IF(A3195&lt;&gt;"",IF(A3195&lt;Data!$G$11*0.25,$C$13/$G$32,IF(A3195&gt;Data!$G$11*0.25,$C$13,$C$13*10)),"")</f>
        <v/>
      </c>
      <c r="H3195" s="43" t="str">
        <f>IF(A3195&lt;&gt;"",IF(Data!$G$9="constant",$C$13,IF(Data!$G$9="squeeze",G3195,F3195)),"")</f>
        <v/>
      </c>
      <c r="I3195" s="38" t="str">
        <f ca="1">IF(ISNUMBER(A3195),NORMINV(RAND(),0,IF(AND(Data!$G$9="squeeze",A3195&lt;Data!$G$11*0.25),$H$32,1)*$C$30*$C$13)*($C$14*$C$12),"")</f>
        <v/>
      </c>
      <c r="J3195" s="42" t="str">
        <f ca="1">IFERROR(IF(Data!$C$6="Real",B3195,I3195+J3194+($C$14*$C$12)*(NORMINV(RAND(),$C$15,CHOOSE($G$13,$C$13,F3195,G3195)))),"")</f>
        <v/>
      </c>
      <c r="K3195" s="88" t="str">
        <f>IF(ISNUMBER(A3195), IF($G$16="fixed",$G$17,MIN(H3195*Data!$C$7*$C$16*0.5,$C$17*Data!$C$7))*$C$12,"")</f>
        <v/>
      </c>
      <c r="L3195" s="42" t="str">
        <f t="shared" ca="1" si="1500"/>
        <v/>
      </c>
      <c r="M3195" s="44" t="str">
        <f t="shared" ca="1" si="1501"/>
        <v/>
      </c>
      <c r="N3195" s="44" t="str">
        <f t="shared" ca="1" si="1502"/>
        <v/>
      </c>
      <c r="O3195" s="108" t="str">
        <f t="shared" si="1486"/>
        <v/>
      </c>
      <c r="P3195" s="102" t="str">
        <f t="shared" si="1487"/>
        <v/>
      </c>
      <c r="Q3195" s="102" t="str">
        <f t="shared" si="1488"/>
        <v/>
      </c>
      <c r="R3195" s="120" t="str">
        <f t="shared" si="1489"/>
        <v/>
      </c>
      <c r="S3195" s="54" t="str">
        <f t="shared" si="1490"/>
        <v/>
      </c>
      <c r="T3195" s="5" t="str">
        <f t="shared" si="1491"/>
        <v/>
      </c>
      <c r="U3195" s="152" t="str">
        <f t="shared" si="1474"/>
        <v/>
      </c>
      <c r="V3195" s="152" t="str">
        <f t="shared" si="1475"/>
        <v/>
      </c>
      <c r="W3195" s="153" t="str">
        <f t="shared" si="1476"/>
        <v/>
      </c>
      <c r="X3195" s="153" t="str">
        <f t="shared" si="1477"/>
        <v/>
      </c>
      <c r="Y3195" s="153" t="str">
        <f t="shared" si="1478"/>
        <v/>
      </c>
      <c r="Z3195" s="153" t="str">
        <f t="shared" si="1479"/>
        <v/>
      </c>
      <c r="AA3195" s="152" t="str">
        <f t="shared" si="1480"/>
        <v/>
      </c>
      <c r="AB3195" s="152" t="str">
        <f t="shared" si="1481"/>
        <v/>
      </c>
      <c r="AC3195" s="154" t="str">
        <f t="shared" si="1492"/>
        <v/>
      </c>
      <c r="AD3195" s="154" t="str">
        <f t="shared" si="1493"/>
        <v/>
      </c>
      <c r="AE3195" s="3" t="str">
        <f t="shared" si="1494"/>
        <v/>
      </c>
      <c r="AF3195" s="3" t="str">
        <f t="shared" si="1495"/>
        <v/>
      </c>
      <c r="AG3195" s="3" t="str">
        <f t="shared" si="1496"/>
        <v/>
      </c>
      <c r="AH3195" s="4" t="str">
        <f t="shared" si="1497"/>
        <v/>
      </c>
      <c r="AI3195" s="75" t="str">
        <f t="shared" si="1498"/>
        <v/>
      </c>
      <c r="AJ3195" s="75" t="str">
        <f t="shared" si="1499"/>
        <v/>
      </c>
    </row>
    <row r="3196" spans="1:36" ht="14.25">
      <c r="A3196" s="41" t="str">
        <f t="shared" si="1482"/>
        <v/>
      </c>
      <c r="B3196" s="150" t="str">
        <f>IF(ISNUMBER(A3196),INDEX('MetaTrader Import'!$H$13:$J$5893,TRUNC(((A3196-$A$39+1)-1)/3)+1,MOD((A3196-$A$39+1)-1,3)+1),"")</f>
        <v/>
      </c>
      <c r="C3196" s="43" t="str">
        <f t="shared" si="1483"/>
        <v/>
      </c>
      <c r="D3196" s="43" t="str">
        <f t="shared" ca="1" si="1473"/>
        <v/>
      </c>
      <c r="E3196" s="43" t="str">
        <f t="shared" si="1484"/>
        <v/>
      </c>
      <c r="F3196" s="43" t="str">
        <f t="shared" si="1485"/>
        <v/>
      </c>
      <c r="G3196" s="43" t="str">
        <f>IF(A3196&lt;&gt;"",IF(A3196&lt;Data!$G$11*0.25,$C$13/$G$32,IF(A3196&gt;Data!$G$11*0.25,$C$13,$C$13*10)),"")</f>
        <v/>
      </c>
      <c r="H3196" s="43" t="str">
        <f>IF(A3196&lt;&gt;"",IF(Data!$G$9="constant",$C$13,IF(Data!$G$9="squeeze",G3196,F3196)),"")</f>
        <v/>
      </c>
      <c r="I3196" s="38" t="str">
        <f ca="1">IF(ISNUMBER(A3196),NORMINV(RAND(),0,IF(AND(Data!$G$9="squeeze",A3196&lt;Data!$G$11*0.25),$H$32,1)*$C$30*$C$13)*($C$14*$C$12),"")</f>
        <v/>
      </c>
      <c r="J3196" s="42" t="str">
        <f ca="1">IFERROR(IF(Data!$C$6="Real",B3196,I3196+J3195+($C$14*$C$12)*(NORMINV(RAND(),$C$15,CHOOSE($G$13,$C$13,F3196,G3196)))),"")</f>
        <v/>
      </c>
      <c r="K3196" s="88" t="str">
        <f>IF(ISNUMBER(A3196), IF($G$16="fixed",$G$17,MIN(H3196*Data!$C$7*$C$16*0.5,$C$17*Data!$C$7))*$C$12,"")</f>
        <v/>
      </c>
      <c r="L3196" s="42" t="str">
        <f t="shared" ca="1" si="1500"/>
        <v/>
      </c>
      <c r="M3196" s="44" t="str">
        <f t="shared" ca="1" si="1501"/>
        <v/>
      </c>
      <c r="N3196" s="44" t="str">
        <f t="shared" ca="1" si="1502"/>
        <v/>
      </c>
      <c r="O3196" s="108" t="str">
        <f t="shared" si="1486"/>
        <v/>
      </c>
      <c r="P3196" s="102" t="str">
        <f t="shared" si="1487"/>
        <v/>
      </c>
      <c r="Q3196" s="102" t="str">
        <f t="shared" si="1488"/>
        <v/>
      </c>
      <c r="R3196" s="120" t="str">
        <f t="shared" si="1489"/>
        <v/>
      </c>
      <c r="S3196" s="54" t="str">
        <f t="shared" si="1490"/>
        <v/>
      </c>
      <c r="T3196" s="5" t="str">
        <f t="shared" si="1491"/>
        <v/>
      </c>
      <c r="U3196" s="152" t="str">
        <f t="shared" si="1474"/>
        <v/>
      </c>
      <c r="V3196" s="152" t="str">
        <f t="shared" si="1475"/>
        <v/>
      </c>
      <c r="W3196" s="153" t="str">
        <f t="shared" si="1476"/>
        <v/>
      </c>
      <c r="X3196" s="153" t="str">
        <f t="shared" si="1477"/>
        <v/>
      </c>
      <c r="Y3196" s="153" t="str">
        <f t="shared" si="1478"/>
        <v/>
      </c>
      <c r="Z3196" s="153" t="str">
        <f t="shared" si="1479"/>
        <v/>
      </c>
      <c r="AA3196" s="152" t="str">
        <f t="shared" si="1480"/>
        <v/>
      </c>
      <c r="AB3196" s="152" t="str">
        <f t="shared" si="1481"/>
        <v/>
      </c>
      <c r="AC3196" s="154" t="str">
        <f t="shared" si="1492"/>
        <v/>
      </c>
      <c r="AD3196" s="154" t="str">
        <f t="shared" si="1493"/>
        <v/>
      </c>
      <c r="AE3196" s="3" t="str">
        <f t="shared" si="1494"/>
        <v/>
      </c>
      <c r="AF3196" s="3" t="str">
        <f t="shared" si="1495"/>
        <v/>
      </c>
      <c r="AG3196" s="3" t="str">
        <f t="shared" si="1496"/>
        <v/>
      </c>
      <c r="AH3196" s="4" t="str">
        <f t="shared" si="1497"/>
        <v/>
      </c>
      <c r="AI3196" s="75" t="str">
        <f t="shared" si="1498"/>
        <v/>
      </c>
      <c r="AJ3196" s="75" t="str">
        <f t="shared" si="1499"/>
        <v/>
      </c>
    </row>
    <row r="3197" spans="1:36" ht="14.25">
      <c r="A3197" s="41" t="str">
        <f t="shared" si="1482"/>
        <v/>
      </c>
      <c r="B3197" s="150" t="str">
        <f>IF(ISNUMBER(A3197),INDEX('MetaTrader Import'!$H$13:$J$5893,TRUNC(((A3197-$A$39+1)-1)/3)+1,MOD((A3197-$A$39+1)-1,3)+1),"")</f>
        <v/>
      </c>
      <c r="C3197" s="43" t="str">
        <f t="shared" si="1483"/>
        <v/>
      </c>
      <c r="D3197" s="43" t="str">
        <f t="shared" ca="1" si="1473"/>
        <v/>
      </c>
      <c r="E3197" s="43" t="str">
        <f t="shared" si="1484"/>
        <v/>
      </c>
      <c r="F3197" s="43" t="str">
        <f t="shared" si="1485"/>
        <v/>
      </c>
      <c r="G3197" s="43" t="str">
        <f>IF(A3197&lt;&gt;"",IF(A3197&lt;Data!$G$11*0.25,$C$13/$G$32,IF(A3197&gt;Data!$G$11*0.25,$C$13,$C$13*10)),"")</f>
        <v/>
      </c>
      <c r="H3197" s="43" t="str">
        <f>IF(A3197&lt;&gt;"",IF(Data!$G$9="constant",$C$13,IF(Data!$G$9="squeeze",G3197,F3197)),"")</f>
        <v/>
      </c>
      <c r="I3197" s="38" t="str">
        <f ca="1">IF(ISNUMBER(A3197),NORMINV(RAND(),0,IF(AND(Data!$G$9="squeeze",A3197&lt;Data!$G$11*0.25),$H$32,1)*$C$30*$C$13)*($C$14*$C$12),"")</f>
        <v/>
      </c>
      <c r="J3197" s="42" t="str">
        <f ca="1">IFERROR(IF(Data!$C$6="Real",B3197,I3197+J3196+($C$14*$C$12)*(NORMINV(RAND(),$C$15,CHOOSE($G$13,$C$13,F3197,G3197)))),"")</f>
        <v/>
      </c>
      <c r="K3197" s="88" t="str">
        <f>IF(ISNUMBER(A3197), IF($G$16="fixed",$G$17,MIN(H3197*Data!$C$7*$C$16*0.5,$C$17*Data!$C$7))*$C$12,"")</f>
        <v/>
      </c>
      <c r="L3197" s="42" t="str">
        <f t="shared" ca="1" si="1500"/>
        <v/>
      </c>
      <c r="M3197" s="44" t="str">
        <f t="shared" ca="1" si="1501"/>
        <v/>
      </c>
      <c r="N3197" s="44" t="str">
        <f t="shared" ca="1" si="1502"/>
        <v/>
      </c>
      <c r="O3197" s="108" t="str">
        <f t="shared" si="1486"/>
        <v/>
      </c>
      <c r="P3197" s="102" t="str">
        <f t="shared" si="1487"/>
        <v/>
      </c>
      <c r="Q3197" s="102" t="str">
        <f t="shared" si="1488"/>
        <v/>
      </c>
      <c r="R3197" s="120" t="str">
        <f t="shared" si="1489"/>
        <v/>
      </c>
      <c r="S3197" s="54" t="str">
        <f t="shared" si="1490"/>
        <v/>
      </c>
      <c r="T3197" s="5" t="str">
        <f t="shared" si="1491"/>
        <v/>
      </c>
      <c r="U3197" s="152" t="str">
        <f t="shared" si="1474"/>
        <v/>
      </c>
      <c r="V3197" s="152" t="str">
        <f t="shared" si="1475"/>
        <v/>
      </c>
      <c r="W3197" s="153" t="str">
        <f t="shared" si="1476"/>
        <v/>
      </c>
      <c r="X3197" s="153" t="str">
        <f t="shared" si="1477"/>
        <v/>
      </c>
      <c r="Y3197" s="153" t="str">
        <f t="shared" si="1478"/>
        <v/>
      </c>
      <c r="Z3197" s="153" t="str">
        <f t="shared" si="1479"/>
        <v/>
      </c>
      <c r="AA3197" s="152" t="str">
        <f t="shared" si="1480"/>
        <v/>
      </c>
      <c r="AB3197" s="152" t="str">
        <f t="shared" si="1481"/>
        <v/>
      </c>
      <c r="AC3197" s="154" t="str">
        <f t="shared" si="1492"/>
        <v/>
      </c>
      <c r="AD3197" s="154" t="str">
        <f t="shared" si="1493"/>
        <v/>
      </c>
      <c r="AE3197" s="3" t="str">
        <f t="shared" si="1494"/>
        <v/>
      </c>
      <c r="AF3197" s="3" t="str">
        <f t="shared" si="1495"/>
        <v/>
      </c>
      <c r="AG3197" s="3" t="str">
        <f t="shared" si="1496"/>
        <v/>
      </c>
      <c r="AH3197" s="4" t="str">
        <f t="shared" si="1497"/>
        <v/>
      </c>
      <c r="AI3197" s="75" t="str">
        <f t="shared" si="1498"/>
        <v/>
      </c>
      <c r="AJ3197" s="75" t="str">
        <f t="shared" si="1499"/>
        <v/>
      </c>
    </row>
    <row r="3198" spans="1:36" ht="14.25">
      <c r="A3198" s="41" t="str">
        <f t="shared" si="1482"/>
        <v/>
      </c>
      <c r="B3198" s="150" t="str">
        <f>IF(ISNUMBER(A3198),INDEX('MetaTrader Import'!$H$13:$J$5893,TRUNC(((A3198-$A$39+1)-1)/3)+1,MOD((A3198-$A$39+1)-1,3)+1),"")</f>
        <v/>
      </c>
      <c r="C3198" s="43" t="str">
        <f t="shared" si="1483"/>
        <v/>
      </c>
      <c r="D3198" s="43" t="str">
        <f t="shared" ca="1" si="1473"/>
        <v/>
      </c>
      <c r="E3198" s="43" t="str">
        <f t="shared" si="1484"/>
        <v/>
      </c>
      <c r="F3198" s="43" t="str">
        <f t="shared" si="1485"/>
        <v/>
      </c>
      <c r="G3198" s="43" t="str">
        <f>IF(A3198&lt;&gt;"",IF(A3198&lt;Data!$G$11*0.25,$C$13/$G$32,IF(A3198&gt;Data!$G$11*0.25,$C$13,$C$13*10)),"")</f>
        <v/>
      </c>
      <c r="H3198" s="43" t="str">
        <f>IF(A3198&lt;&gt;"",IF(Data!$G$9="constant",$C$13,IF(Data!$G$9="squeeze",G3198,F3198)),"")</f>
        <v/>
      </c>
      <c r="I3198" s="38" t="str">
        <f ca="1">IF(ISNUMBER(A3198),NORMINV(RAND(),0,IF(AND(Data!$G$9="squeeze",A3198&lt;Data!$G$11*0.25),$H$32,1)*$C$30*$C$13)*($C$14*$C$12),"")</f>
        <v/>
      </c>
      <c r="J3198" s="42" t="str">
        <f ca="1">IFERROR(IF(Data!$C$6="Real",B3198,I3198+J3197+($C$14*$C$12)*(NORMINV(RAND(),$C$15,CHOOSE($G$13,$C$13,F3198,G3198)))),"")</f>
        <v/>
      </c>
      <c r="K3198" s="88" t="str">
        <f>IF(ISNUMBER(A3198), IF($G$16="fixed",$G$17,MIN(H3198*Data!$C$7*$C$16*0.5,$C$17*Data!$C$7))*$C$12,"")</f>
        <v/>
      </c>
      <c r="L3198" s="42" t="str">
        <f t="shared" ca="1" si="1500"/>
        <v/>
      </c>
      <c r="M3198" s="44" t="str">
        <f t="shared" ca="1" si="1501"/>
        <v/>
      </c>
      <c r="N3198" s="44" t="str">
        <f t="shared" ca="1" si="1502"/>
        <v/>
      </c>
      <c r="O3198" s="108" t="str">
        <f t="shared" si="1486"/>
        <v/>
      </c>
      <c r="P3198" s="102" t="str">
        <f t="shared" si="1487"/>
        <v/>
      </c>
      <c r="Q3198" s="102" t="str">
        <f t="shared" si="1488"/>
        <v/>
      </c>
      <c r="R3198" s="120" t="str">
        <f t="shared" si="1489"/>
        <v/>
      </c>
      <c r="S3198" s="54" t="str">
        <f t="shared" si="1490"/>
        <v/>
      </c>
      <c r="T3198" s="5" t="str">
        <f t="shared" si="1491"/>
        <v/>
      </c>
      <c r="U3198" s="152" t="str">
        <f t="shared" si="1474"/>
        <v/>
      </c>
      <c r="V3198" s="152" t="str">
        <f t="shared" si="1475"/>
        <v/>
      </c>
      <c r="W3198" s="153" t="str">
        <f t="shared" si="1476"/>
        <v/>
      </c>
      <c r="X3198" s="153" t="str">
        <f t="shared" si="1477"/>
        <v/>
      </c>
      <c r="Y3198" s="153" t="str">
        <f t="shared" si="1478"/>
        <v/>
      </c>
      <c r="Z3198" s="153" t="str">
        <f t="shared" si="1479"/>
        <v/>
      </c>
      <c r="AA3198" s="152" t="str">
        <f t="shared" si="1480"/>
        <v/>
      </c>
      <c r="AB3198" s="152" t="str">
        <f t="shared" si="1481"/>
        <v/>
      </c>
      <c r="AC3198" s="154" t="str">
        <f t="shared" si="1492"/>
        <v/>
      </c>
      <c r="AD3198" s="154" t="str">
        <f t="shared" si="1493"/>
        <v/>
      </c>
      <c r="AE3198" s="3" t="str">
        <f t="shared" si="1494"/>
        <v/>
      </c>
      <c r="AF3198" s="3" t="str">
        <f t="shared" si="1495"/>
        <v/>
      </c>
      <c r="AG3198" s="3" t="str">
        <f t="shared" si="1496"/>
        <v/>
      </c>
      <c r="AH3198" s="4" t="str">
        <f t="shared" si="1497"/>
        <v/>
      </c>
      <c r="AI3198" s="75" t="str">
        <f t="shared" si="1498"/>
        <v/>
      </c>
      <c r="AJ3198" s="75" t="str">
        <f t="shared" si="1499"/>
        <v/>
      </c>
    </row>
    <row r="3199" spans="1:36" ht="14.25">
      <c r="A3199" s="41" t="str">
        <f t="shared" si="1482"/>
        <v/>
      </c>
      <c r="B3199" s="150" t="str">
        <f>IF(ISNUMBER(A3199),INDEX('MetaTrader Import'!$H$13:$J$5893,TRUNC(((A3199-$A$39+1)-1)/3)+1,MOD((A3199-$A$39+1)-1,3)+1),"")</f>
        <v/>
      </c>
      <c r="C3199" s="43" t="str">
        <f t="shared" si="1483"/>
        <v/>
      </c>
      <c r="D3199" s="43" t="str">
        <f t="shared" ca="1" si="1473"/>
        <v/>
      </c>
      <c r="E3199" s="43" t="str">
        <f t="shared" si="1484"/>
        <v/>
      </c>
      <c r="F3199" s="43" t="str">
        <f t="shared" si="1485"/>
        <v/>
      </c>
      <c r="G3199" s="43" t="str">
        <f>IF(A3199&lt;&gt;"",IF(A3199&lt;Data!$G$11*0.25,$C$13/$G$32,IF(A3199&gt;Data!$G$11*0.25,$C$13,$C$13*10)),"")</f>
        <v/>
      </c>
      <c r="H3199" s="43" t="str">
        <f>IF(A3199&lt;&gt;"",IF(Data!$G$9="constant",$C$13,IF(Data!$G$9="squeeze",G3199,F3199)),"")</f>
        <v/>
      </c>
      <c r="I3199" s="38" t="str">
        <f ca="1">IF(ISNUMBER(A3199),NORMINV(RAND(),0,IF(AND(Data!$G$9="squeeze",A3199&lt;Data!$G$11*0.25),$H$32,1)*$C$30*$C$13)*($C$14*$C$12),"")</f>
        <v/>
      </c>
      <c r="J3199" s="42" t="str">
        <f ca="1">IFERROR(IF(Data!$C$6="Real",B3199,I3199+J3198+($C$14*$C$12)*(NORMINV(RAND(),$C$15,CHOOSE($G$13,$C$13,F3199,G3199)))),"")</f>
        <v/>
      </c>
      <c r="K3199" s="88" t="str">
        <f>IF(ISNUMBER(A3199), IF($G$16="fixed",$G$17,MIN(H3199*Data!$C$7*$C$16*0.5,$C$17*Data!$C$7))*$C$12,"")</f>
        <v/>
      </c>
      <c r="L3199" s="42" t="str">
        <f t="shared" ca="1" si="1500"/>
        <v/>
      </c>
      <c r="M3199" s="44" t="str">
        <f t="shared" ca="1" si="1501"/>
        <v/>
      </c>
      <c r="N3199" s="44" t="str">
        <f t="shared" ca="1" si="1502"/>
        <v/>
      </c>
      <c r="O3199" s="108" t="str">
        <f t="shared" si="1486"/>
        <v/>
      </c>
      <c r="P3199" s="102" t="str">
        <f t="shared" si="1487"/>
        <v/>
      </c>
      <c r="Q3199" s="102" t="str">
        <f t="shared" si="1488"/>
        <v/>
      </c>
      <c r="R3199" s="120" t="str">
        <f t="shared" si="1489"/>
        <v/>
      </c>
      <c r="S3199" s="54" t="str">
        <f t="shared" si="1490"/>
        <v/>
      </c>
      <c r="T3199" s="5" t="str">
        <f t="shared" si="1491"/>
        <v/>
      </c>
      <c r="U3199" s="152" t="str">
        <f t="shared" si="1474"/>
        <v/>
      </c>
      <c r="V3199" s="152" t="str">
        <f t="shared" si="1475"/>
        <v/>
      </c>
      <c r="W3199" s="153" t="str">
        <f t="shared" si="1476"/>
        <v/>
      </c>
      <c r="X3199" s="153" t="str">
        <f t="shared" si="1477"/>
        <v/>
      </c>
      <c r="Y3199" s="153" t="str">
        <f t="shared" si="1478"/>
        <v/>
      </c>
      <c r="Z3199" s="153" t="str">
        <f t="shared" si="1479"/>
        <v/>
      </c>
      <c r="AA3199" s="152" t="str">
        <f t="shared" si="1480"/>
        <v/>
      </c>
      <c r="AB3199" s="152" t="str">
        <f t="shared" si="1481"/>
        <v/>
      </c>
      <c r="AC3199" s="154" t="str">
        <f t="shared" si="1492"/>
        <v/>
      </c>
      <c r="AD3199" s="154" t="str">
        <f t="shared" si="1493"/>
        <v/>
      </c>
      <c r="AE3199" s="3" t="str">
        <f t="shared" si="1494"/>
        <v/>
      </c>
      <c r="AF3199" s="3" t="str">
        <f t="shared" si="1495"/>
        <v/>
      </c>
      <c r="AG3199" s="3" t="str">
        <f t="shared" si="1496"/>
        <v/>
      </c>
      <c r="AH3199" s="4" t="str">
        <f t="shared" si="1497"/>
        <v/>
      </c>
      <c r="AI3199" s="75" t="str">
        <f t="shared" si="1498"/>
        <v/>
      </c>
      <c r="AJ3199" s="75" t="str">
        <f t="shared" si="1499"/>
        <v/>
      </c>
    </row>
    <row r="3200" spans="1:36" ht="14.25">
      <c r="A3200" s="41" t="str">
        <f t="shared" si="1482"/>
        <v/>
      </c>
      <c r="B3200" s="150" t="str">
        <f>IF(ISNUMBER(A3200),INDEX('MetaTrader Import'!$H$13:$J$5893,TRUNC(((A3200-$A$39+1)-1)/3)+1,MOD((A3200-$A$39+1)-1,3)+1),"")</f>
        <v/>
      </c>
      <c r="C3200" s="43" t="str">
        <f t="shared" si="1483"/>
        <v/>
      </c>
      <c r="D3200" s="43" t="str">
        <f t="shared" ca="1" si="1473"/>
        <v/>
      </c>
      <c r="E3200" s="43" t="str">
        <f t="shared" si="1484"/>
        <v/>
      </c>
      <c r="F3200" s="43" t="str">
        <f t="shared" si="1485"/>
        <v/>
      </c>
      <c r="G3200" s="43" t="str">
        <f>IF(A3200&lt;&gt;"",IF(A3200&lt;Data!$G$11*0.25,$C$13/$G$32,IF(A3200&gt;Data!$G$11*0.25,$C$13,$C$13*10)),"")</f>
        <v/>
      </c>
      <c r="H3200" s="43" t="str">
        <f>IF(A3200&lt;&gt;"",IF(Data!$G$9="constant",$C$13,IF(Data!$G$9="squeeze",G3200,F3200)),"")</f>
        <v/>
      </c>
      <c r="I3200" s="38" t="str">
        <f ca="1">IF(ISNUMBER(A3200),NORMINV(RAND(),0,IF(AND(Data!$G$9="squeeze",A3200&lt;Data!$G$11*0.25),$H$32,1)*$C$30*$C$13)*($C$14*$C$12),"")</f>
        <v/>
      </c>
      <c r="J3200" s="42" t="str">
        <f ca="1">IFERROR(IF(Data!$C$6="Real",B3200,I3200+J3199+($C$14*$C$12)*(NORMINV(RAND(),$C$15,CHOOSE($G$13,$C$13,F3200,G3200)))),"")</f>
        <v/>
      </c>
      <c r="K3200" s="88" t="str">
        <f>IF(ISNUMBER(A3200), IF($G$16="fixed",$G$17,MIN(H3200*Data!$C$7*$C$16*0.5,$C$17*Data!$C$7))*$C$12,"")</f>
        <v/>
      </c>
      <c r="L3200" s="42" t="str">
        <f t="shared" ca="1" si="1500"/>
        <v/>
      </c>
      <c r="M3200" s="44" t="str">
        <f t="shared" ca="1" si="1501"/>
        <v/>
      </c>
      <c r="N3200" s="44" t="str">
        <f t="shared" ca="1" si="1502"/>
        <v/>
      </c>
      <c r="O3200" s="108" t="str">
        <f t="shared" si="1486"/>
        <v/>
      </c>
      <c r="P3200" s="102" t="str">
        <f t="shared" si="1487"/>
        <v/>
      </c>
      <c r="Q3200" s="102" t="str">
        <f t="shared" si="1488"/>
        <v/>
      </c>
      <c r="R3200" s="120" t="str">
        <f t="shared" si="1489"/>
        <v/>
      </c>
      <c r="S3200" s="54" t="str">
        <f t="shared" si="1490"/>
        <v/>
      </c>
      <c r="T3200" s="5" t="str">
        <f t="shared" si="1491"/>
        <v/>
      </c>
      <c r="U3200" s="152" t="str">
        <f t="shared" si="1474"/>
        <v/>
      </c>
      <c r="V3200" s="152" t="str">
        <f t="shared" si="1475"/>
        <v/>
      </c>
      <c r="W3200" s="153" t="str">
        <f t="shared" si="1476"/>
        <v/>
      </c>
      <c r="X3200" s="153" t="str">
        <f t="shared" si="1477"/>
        <v/>
      </c>
      <c r="Y3200" s="153" t="str">
        <f t="shared" si="1478"/>
        <v/>
      </c>
      <c r="Z3200" s="153" t="str">
        <f t="shared" si="1479"/>
        <v/>
      </c>
      <c r="AA3200" s="152" t="str">
        <f t="shared" si="1480"/>
        <v/>
      </c>
      <c r="AB3200" s="152" t="str">
        <f t="shared" si="1481"/>
        <v/>
      </c>
      <c r="AC3200" s="154" t="str">
        <f t="shared" si="1492"/>
        <v/>
      </c>
      <c r="AD3200" s="154" t="str">
        <f t="shared" si="1493"/>
        <v/>
      </c>
      <c r="AE3200" s="3" t="str">
        <f t="shared" si="1494"/>
        <v/>
      </c>
      <c r="AF3200" s="3" t="str">
        <f t="shared" si="1495"/>
        <v/>
      </c>
      <c r="AG3200" s="3" t="str">
        <f t="shared" si="1496"/>
        <v/>
      </c>
      <c r="AH3200" s="4" t="str">
        <f t="shared" si="1497"/>
        <v/>
      </c>
      <c r="AI3200" s="75" t="str">
        <f t="shared" si="1498"/>
        <v/>
      </c>
      <c r="AJ3200" s="75" t="str">
        <f t="shared" si="1499"/>
        <v/>
      </c>
    </row>
    <row r="3201" spans="1:36" ht="14.25">
      <c r="A3201" s="41" t="str">
        <f t="shared" si="1482"/>
        <v/>
      </c>
      <c r="B3201" s="150" t="str">
        <f>IF(ISNUMBER(A3201),INDEX('MetaTrader Import'!$H$13:$J$5893,TRUNC(((A3201-$A$39+1)-1)/3)+1,MOD((A3201-$A$39+1)-1,3)+1),"")</f>
        <v/>
      </c>
      <c r="C3201" s="43" t="str">
        <f t="shared" si="1483"/>
        <v/>
      </c>
      <c r="D3201" s="43" t="str">
        <f t="shared" ca="1" si="1473"/>
        <v/>
      </c>
      <c r="E3201" s="43" t="str">
        <f t="shared" si="1484"/>
        <v/>
      </c>
      <c r="F3201" s="43" t="str">
        <f t="shared" si="1485"/>
        <v/>
      </c>
      <c r="G3201" s="43" t="str">
        <f>IF(A3201&lt;&gt;"",IF(A3201&lt;Data!$G$11*0.25,$C$13/$G$32,IF(A3201&gt;Data!$G$11*0.25,$C$13,$C$13*10)),"")</f>
        <v/>
      </c>
      <c r="H3201" s="43" t="str">
        <f>IF(A3201&lt;&gt;"",IF(Data!$G$9="constant",$C$13,IF(Data!$G$9="squeeze",G3201,F3201)),"")</f>
        <v/>
      </c>
      <c r="I3201" s="38" t="str">
        <f ca="1">IF(ISNUMBER(A3201),NORMINV(RAND(),0,IF(AND(Data!$G$9="squeeze",A3201&lt;Data!$G$11*0.25),$H$32,1)*$C$30*$C$13)*($C$14*$C$12),"")</f>
        <v/>
      </c>
      <c r="J3201" s="42" t="str">
        <f ca="1">IFERROR(IF(Data!$C$6="Real",B3201,I3201+J3200+($C$14*$C$12)*(NORMINV(RAND(),$C$15,CHOOSE($G$13,$C$13,F3201,G3201)))),"")</f>
        <v/>
      </c>
      <c r="K3201" s="88" t="str">
        <f>IF(ISNUMBER(A3201), IF($G$16="fixed",$G$17,MIN(H3201*Data!$C$7*$C$16*0.5,$C$17*Data!$C$7))*$C$12,"")</f>
        <v/>
      </c>
      <c r="L3201" s="42" t="str">
        <f t="shared" ca="1" si="1500"/>
        <v/>
      </c>
      <c r="M3201" s="44" t="str">
        <f t="shared" ca="1" si="1501"/>
        <v/>
      </c>
      <c r="N3201" s="44" t="str">
        <f t="shared" ca="1" si="1502"/>
        <v/>
      </c>
      <c r="O3201" s="108" t="str">
        <f t="shared" si="1486"/>
        <v/>
      </c>
      <c r="P3201" s="102" t="str">
        <f t="shared" si="1487"/>
        <v/>
      </c>
      <c r="Q3201" s="102" t="str">
        <f t="shared" si="1488"/>
        <v/>
      </c>
      <c r="R3201" s="120" t="str">
        <f t="shared" si="1489"/>
        <v/>
      </c>
      <c r="S3201" s="54" t="str">
        <f t="shared" si="1490"/>
        <v/>
      </c>
      <c r="T3201" s="5" t="str">
        <f t="shared" si="1491"/>
        <v/>
      </c>
      <c r="U3201" s="152" t="str">
        <f t="shared" si="1474"/>
        <v/>
      </c>
      <c r="V3201" s="152" t="str">
        <f t="shared" si="1475"/>
        <v/>
      </c>
      <c r="W3201" s="153" t="str">
        <f t="shared" si="1476"/>
        <v/>
      </c>
      <c r="X3201" s="153" t="str">
        <f t="shared" si="1477"/>
        <v/>
      </c>
      <c r="Y3201" s="153" t="str">
        <f t="shared" si="1478"/>
        <v/>
      </c>
      <c r="Z3201" s="153" t="str">
        <f t="shared" si="1479"/>
        <v/>
      </c>
      <c r="AA3201" s="152" t="str">
        <f t="shared" si="1480"/>
        <v/>
      </c>
      <c r="AB3201" s="152" t="str">
        <f t="shared" si="1481"/>
        <v/>
      </c>
      <c r="AC3201" s="154" t="str">
        <f t="shared" si="1492"/>
        <v/>
      </c>
      <c r="AD3201" s="154" t="str">
        <f t="shared" si="1493"/>
        <v/>
      </c>
      <c r="AE3201" s="3" t="str">
        <f t="shared" si="1494"/>
        <v/>
      </c>
      <c r="AF3201" s="3" t="str">
        <f t="shared" si="1495"/>
        <v/>
      </c>
      <c r="AG3201" s="3" t="str">
        <f t="shared" si="1496"/>
        <v/>
      </c>
      <c r="AH3201" s="4" t="str">
        <f t="shared" si="1497"/>
        <v/>
      </c>
      <c r="AI3201" s="75" t="str">
        <f t="shared" si="1498"/>
        <v/>
      </c>
      <c r="AJ3201" s="75" t="str">
        <f t="shared" si="1499"/>
        <v/>
      </c>
    </row>
    <row r="3202" spans="1:36" ht="14.25">
      <c r="A3202" s="41" t="str">
        <f t="shared" si="1482"/>
        <v/>
      </c>
      <c r="B3202" s="150" t="str">
        <f>IF(ISNUMBER(A3202),INDEX('MetaTrader Import'!$H$13:$J$5893,TRUNC(((A3202-$A$39+1)-1)/3)+1,MOD((A3202-$A$39+1)-1,3)+1),"")</f>
        <v/>
      </c>
      <c r="C3202" s="43" t="str">
        <f t="shared" si="1483"/>
        <v/>
      </c>
      <c r="D3202" s="43" t="str">
        <f t="shared" ca="1" si="1473"/>
        <v/>
      </c>
      <c r="E3202" s="43" t="str">
        <f t="shared" si="1484"/>
        <v/>
      </c>
      <c r="F3202" s="43" t="str">
        <f t="shared" si="1485"/>
        <v/>
      </c>
      <c r="G3202" s="43" t="str">
        <f>IF(A3202&lt;&gt;"",IF(A3202&lt;Data!$G$11*0.25,$C$13/$G$32,IF(A3202&gt;Data!$G$11*0.25,$C$13,$C$13*10)),"")</f>
        <v/>
      </c>
      <c r="H3202" s="43" t="str">
        <f>IF(A3202&lt;&gt;"",IF(Data!$G$9="constant",$C$13,IF(Data!$G$9="squeeze",G3202,F3202)),"")</f>
        <v/>
      </c>
      <c r="I3202" s="38" t="str">
        <f ca="1">IF(ISNUMBER(A3202),NORMINV(RAND(),0,IF(AND(Data!$G$9="squeeze",A3202&lt;Data!$G$11*0.25),$H$32,1)*$C$30*$C$13)*($C$14*$C$12),"")</f>
        <v/>
      </c>
      <c r="J3202" s="42" t="str">
        <f ca="1">IFERROR(IF(Data!$C$6="Real",B3202,I3202+J3201+($C$14*$C$12)*(NORMINV(RAND(),$C$15,CHOOSE($G$13,$C$13,F3202,G3202)))),"")</f>
        <v/>
      </c>
      <c r="K3202" s="88" t="str">
        <f>IF(ISNUMBER(A3202), IF($G$16="fixed",$G$17,MIN(H3202*Data!$C$7*$C$16*0.5,$C$17*Data!$C$7))*$C$12,"")</f>
        <v/>
      </c>
      <c r="L3202" s="42" t="str">
        <f t="shared" ca="1" si="1500"/>
        <v/>
      </c>
      <c r="M3202" s="44" t="str">
        <f t="shared" ca="1" si="1501"/>
        <v/>
      </c>
      <c r="N3202" s="44" t="str">
        <f t="shared" ca="1" si="1502"/>
        <v/>
      </c>
      <c r="O3202" s="108" t="str">
        <f t="shared" si="1486"/>
        <v/>
      </c>
      <c r="P3202" s="102" t="str">
        <f t="shared" si="1487"/>
        <v/>
      </c>
      <c r="Q3202" s="102" t="str">
        <f t="shared" si="1488"/>
        <v/>
      </c>
      <c r="R3202" s="120" t="str">
        <f t="shared" si="1489"/>
        <v/>
      </c>
      <c r="S3202" s="54" t="str">
        <f t="shared" si="1490"/>
        <v/>
      </c>
      <c r="T3202" s="5" t="str">
        <f t="shared" si="1491"/>
        <v/>
      </c>
      <c r="U3202" s="152" t="str">
        <f t="shared" si="1474"/>
        <v/>
      </c>
      <c r="V3202" s="152" t="str">
        <f t="shared" si="1475"/>
        <v/>
      </c>
      <c r="W3202" s="153" t="str">
        <f t="shared" si="1476"/>
        <v/>
      </c>
      <c r="X3202" s="153" t="str">
        <f t="shared" si="1477"/>
        <v/>
      </c>
      <c r="Y3202" s="153" t="str">
        <f t="shared" si="1478"/>
        <v/>
      </c>
      <c r="Z3202" s="153" t="str">
        <f t="shared" si="1479"/>
        <v/>
      </c>
      <c r="AA3202" s="152" t="str">
        <f t="shared" si="1480"/>
        <v/>
      </c>
      <c r="AB3202" s="152" t="str">
        <f t="shared" si="1481"/>
        <v/>
      </c>
      <c r="AC3202" s="154" t="str">
        <f t="shared" si="1492"/>
        <v/>
      </c>
      <c r="AD3202" s="154" t="str">
        <f t="shared" si="1493"/>
        <v/>
      </c>
      <c r="AE3202" s="3" t="str">
        <f t="shared" si="1494"/>
        <v/>
      </c>
      <c r="AF3202" s="3" t="str">
        <f t="shared" si="1495"/>
        <v/>
      </c>
      <c r="AG3202" s="3" t="str">
        <f t="shared" si="1496"/>
        <v/>
      </c>
      <c r="AH3202" s="4" t="str">
        <f t="shared" si="1497"/>
        <v/>
      </c>
      <c r="AI3202" s="75" t="str">
        <f t="shared" si="1498"/>
        <v/>
      </c>
      <c r="AJ3202" s="75" t="str">
        <f t="shared" si="1499"/>
        <v/>
      </c>
    </row>
    <row r="3203" spans="1:36" ht="14.25">
      <c r="A3203" s="41" t="str">
        <f t="shared" si="1482"/>
        <v/>
      </c>
      <c r="B3203" s="150" t="str">
        <f>IF(ISNUMBER(A3203),INDEX('MetaTrader Import'!$H$13:$J$5893,TRUNC(((A3203-$A$39+1)-1)/3)+1,MOD((A3203-$A$39+1)-1,3)+1),"")</f>
        <v/>
      </c>
      <c r="C3203" s="43" t="str">
        <f t="shared" si="1483"/>
        <v/>
      </c>
      <c r="D3203" s="43" t="str">
        <f t="shared" ref="D3203:D3266" ca="1" si="1503">IF(A3203&lt;&gt;"",NORMINV(RAND(),($C$23-C3203)*$C$28,$C$27)+NORMINV(RAND(),IF(RAND()&gt;$C$26,$C$25,0),$C$27),"")</f>
        <v/>
      </c>
      <c r="E3203" s="43" t="str">
        <f t="shared" si="1484"/>
        <v/>
      </c>
      <c r="F3203" s="43" t="str">
        <f t="shared" si="1485"/>
        <v/>
      </c>
      <c r="G3203" s="43" t="str">
        <f>IF(A3203&lt;&gt;"",IF(A3203&lt;Data!$G$11*0.25,$C$13/$G$32,IF(A3203&gt;Data!$G$11*0.25,$C$13,$C$13*10)),"")</f>
        <v/>
      </c>
      <c r="H3203" s="43" t="str">
        <f>IF(A3203&lt;&gt;"",IF(Data!$G$9="constant",$C$13,IF(Data!$G$9="squeeze",G3203,F3203)),"")</f>
        <v/>
      </c>
      <c r="I3203" s="38" t="str">
        <f ca="1">IF(ISNUMBER(A3203),NORMINV(RAND(),0,IF(AND(Data!$G$9="squeeze",A3203&lt;Data!$G$11*0.25),$H$32,1)*$C$30*$C$13)*($C$14*$C$12),"")</f>
        <v/>
      </c>
      <c r="J3203" s="42" t="str">
        <f ca="1">IFERROR(IF(Data!$C$6="Real",B3203,I3203+J3202+($C$14*$C$12)*(NORMINV(RAND(),$C$15,CHOOSE($G$13,$C$13,F3203,G3203)))),"")</f>
        <v/>
      </c>
      <c r="K3203" s="88" t="str">
        <f>IF(ISNUMBER(A3203), IF($G$16="fixed",$G$17,MIN(H3203*Data!$C$7*$C$16*0.5,$C$17*Data!$C$7))*$C$12,"")</f>
        <v/>
      </c>
      <c r="L3203" s="42" t="str">
        <f t="shared" ca="1" si="1500"/>
        <v/>
      </c>
      <c r="M3203" s="44" t="str">
        <f t="shared" ca="1" si="1501"/>
        <v/>
      </c>
      <c r="N3203" s="44" t="str">
        <f t="shared" ca="1" si="1502"/>
        <v/>
      </c>
      <c r="O3203" s="108" t="str">
        <f t="shared" si="1486"/>
        <v/>
      </c>
      <c r="P3203" s="102" t="str">
        <f t="shared" si="1487"/>
        <v/>
      </c>
      <c r="Q3203" s="102" t="str">
        <f t="shared" si="1488"/>
        <v/>
      </c>
      <c r="R3203" s="120" t="str">
        <f t="shared" si="1489"/>
        <v/>
      </c>
      <c r="S3203" s="54" t="str">
        <f t="shared" si="1490"/>
        <v/>
      </c>
      <c r="T3203" s="5" t="str">
        <f t="shared" si="1491"/>
        <v/>
      </c>
      <c r="U3203" s="152" t="str">
        <f t="shared" ref="U3203:U3266" si="1504">IF(NOT(ISNUMBER(T3203)),"",IF(S3203=1,T3203,IF(M3203&gt;U3202,M3203,IF(ISNUMBER(U3202),U3202,""))))</f>
        <v/>
      </c>
      <c r="V3203" s="152" t="str">
        <f t="shared" ref="V3203:V3266" si="1505">IF(NOT(ISNUMBER(T3203)),"",IF(S3203=1,T3203,IF(N3203&lt;V3202,N3203,IF(ISNUMBER(V3202),V3202,""))))</f>
        <v/>
      </c>
      <c r="W3203" s="153" t="str">
        <f t="shared" ref="W3203:W3266" si="1506">IF(NOT(ISNUMBER(T3203)),"",MIN($F$24,IF(TRUNC((U3203-T3203)/$E$24*$G$12)+0&gt;IF(ISNUMBER(W3202),W3202,0),TRUNC((U3203-T3203)/$E$24*$G$12)+0,IF(ISNUMBER(W3202),W3202,0))))</f>
        <v/>
      </c>
      <c r="X3203" s="153" t="str">
        <f t="shared" ref="X3203:X3266" si="1507">IF(NOT(ISNUMBER(T3203)),"",MIN($F$24,IF(-TRUNC((V3203-T3203)/$E$24*$G$12)+0&gt;IF(ISNUMBER(X3202),X3202,0),-TRUNC((V3203-T3203)/$E$24*$G$12)+0,IF(ISNUMBER(X3202),X3202,0))))</f>
        <v/>
      </c>
      <c r="Y3203" s="153" t="str">
        <f t="shared" ref="Y3203:Y3266" si="1508">IF(ISNUMBER(W3203),(IF(W3203=0,0,1))*IF(ABS($I$24)=2,POWER(2,W3203-1),W3203)*SIGN($I$24)*$K$24,"")</f>
        <v/>
      </c>
      <c r="Z3203" s="153" t="str">
        <f t="shared" ref="Z3203:Z3266" si="1509">IF(ISNUMBER(X3203),(IF(X3203=0,0,1))*IF(ABS($I$24)=2,POWER(2,X3203-1),X3203)*SIGN($I$24)*$K$24,"")</f>
        <v/>
      </c>
      <c r="AA3203" s="152" t="str">
        <f t="shared" ref="AA3203:AA3266" si="1510">IF(OR(NOT(ISNUMBER(T3203)),W3203&lt;1),"",IF(OR(NOT(ISNUMBER(W3202)),W3202=0),IF(SIGN(Y3203)=1,M3203,N3203),(Y3202*AA3202+(Y3203-Y3202)*IF(SIGN(Y3203)=1,M3203,N3203))/Y3203))</f>
        <v/>
      </c>
      <c r="AB3203" s="152" t="str">
        <f t="shared" ref="AB3203:AB3266" si="1511">IF(OR(NOT(ISNUMBER(T3203)),X3203&lt;1),"",IF(OR(NOT(ISNUMBER(X3202)),X3202=0),IF(SIGN(Z3203)=1,N3203,M3203),(Z3202*AB3202+(Z3203-Z3202)*IF(SIGN(Z3203)=1,N3203,M3203))/Z3203))</f>
        <v/>
      </c>
      <c r="AC3203" s="154" t="str">
        <f t="shared" si="1492"/>
        <v/>
      </c>
      <c r="AD3203" s="154" t="str">
        <f t="shared" si="1493"/>
        <v/>
      </c>
      <c r="AE3203" s="3" t="str">
        <f t="shared" si="1494"/>
        <v/>
      </c>
      <c r="AF3203" s="3" t="str">
        <f t="shared" si="1495"/>
        <v/>
      </c>
      <c r="AG3203" s="3" t="str">
        <f t="shared" si="1496"/>
        <v/>
      </c>
      <c r="AH3203" s="4" t="str">
        <f t="shared" si="1497"/>
        <v/>
      </c>
      <c r="AI3203" s="75" t="str">
        <f t="shared" si="1498"/>
        <v/>
      </c>
      <c r="AJ3203" s="75" t="str">
        <f t="shared" si="1499"/>
        <v/>
      </c>
    </row>
    <row r="3204" spans="1:36" ht="14.25">
      <c r="A3204" s="41" t="str">
        <f t="shared" ref="A3204:A3267" si="1512">IFERROR(IF(A3203+1&gt;$C$19,"",A3203+1),"")</f>
        <v/>
      </c>
      <c r="B3204" s="150" t="str">
        <f>IF(ISNUMBER(A3204),INDEX('MetaTrader Import'!$H$13:$J$5893,TRUNC(((A3204-$A$39+1)-1)/3)+1,MOD((A3204-$A$39+1)-1,3)+1),"")</f>
        <v/>
      </c>
      <c r="C3204" s="43" t="str">
        <f t="shared" ref="C3204:C3267" si="1513">IF(A3204&lt;&gt;"",E3203,"")</f>
        <v/>
      </c>
      <c r="D3204" s="43" t="str">
        <f t="shared" ca="1" si="1503"/>
        <v/>
      </c>
      <c r="E3204" s="43" t="str">
        <f t="shared" ref="E3204:E3267" si="1514">IF(A3204&lt;&gt;"",C3204+D3204,"")</f>
        <v/>
      </c>
      <c r="F3204" s="43" t="str">
        <f t="shared" ref="F3204:F3267" si="1515">IF(A3204&lt;&gt;"",$C$13*ABS(E3204)/$C$23,"")</f>
        <v/>
      </c>
      <c r="G3204" s="43" t="str">
        <f>IF(A3204&lt;&gt;"",IF(A3204&lt;Data!$G$11*0.25,$C$13/$G$32,IF(A3204&gt;Data!$G$11*0.25,$C$13,$C$13*10)),"")</f>
        <v/>
      </c>
      <c r="H3204" s="43" t="str">
        <f>IF(A3204&lt;&gt;"",IF(Data!$G$9="constant",$C$13,IF(Data!$G$9="squeeze",G3204,F3204)),"")</f>
        <v/>
      </c>
      <c r="I3204" s="38" t="str">
        <f ca="1">IF(ISNUMBER(A3204),NORMINV(RAND(),0,IF(AND(Data!$G$9="squeeze",A3204&lt;Data!$G$11*0.25),$H$32,1)*$C$30*$C$13)*($C$14*$C$12),"")</f>
        <v/>
      </c>
      <c r="J3204" s="42" t="str">
        <f ca="1">IFERROR(IF(Data!$C$6="Real",B3204,I3204+J3203+($C$14*$C$12)*(NORMINV(RAND(),$C$15,CHOOSE($G$13,$C$13,F3204,G3204)))),"")</f>
        <v/>
      </c>
      <c r="K3204" s="88" t="str">
        <f>IF(ISNUMBER(A3204), IF($G$16="fixed",$G$17,MIN(H3204*Data!$C$7*$C$16*0.5,$C$17*Data!$C$7))*$C$12,"")</f>
        <v/>
      </c>
      <c r="L3204" s="42" t="str">
        <f t="shared" ca="1" si="1500"/>
        <v/>
      </c>
      <c r="M3204" s="44" t="str">
        <f t="shared" ca="1" si="1501"/>
        <v/>
      </c>
      <c r="N3204" s="44" t="str">
        <f t="shared" ca="1" si="1502"/>
        <v/>
      </c>
      <c r="O3204" s="108" t="str">
        <f t="shared" ref="O3204:O3267" si="1516">IF(ISNUMBER(A3204),$G$12*SLOPE(L3190:L3204,A3190:A3204),"")</f>
        <v/>
      </c>
      <c r="P3204" s="102" t="str">
        <f t="shared" ref="P3204:P3267" si="1517">IF(ISNUMBER(A3204),STDEV(L3190:L3204)*$G$12,"")</f>
        <v/>
      </c>
      <c r="Q3204" s="102" t="str">
        <f t="shared" ref="Q3204:Q3267" si="1518">IF(ISNUMBER(A3204),SLOPE(P3190:P3204,A3190:A3204),"")</f>
        <v/>
      </c>
      <c r="R3204" s="120" t="str">
        <f t="shared" ref="R3204:R3267" si="1519">IF(ISNUMBER(A3204),R3203+S3203,"")</f>
        <v/>
      </c>
      <c r="S3204" s="54" t="str">
        <f t="shared" ref="S3204:S3267" si="1520">IF(ISNUMBER(A3204),IF(AND(R3204&lt;$M$24,Q3204&lt;$F$28,ABS(O3204)&lt;$F$27,P3204&lt;$F$26,NOT(ISNUMBER(T3203))),1,0),"")</f>
        <v/>
      </c>
      <c r="T3204" s="5" t="str">
        <f t="shared" ref="T3204:T3267" si="1521">IF(ISNUMBER(A3204),IF(S3204=1,L3204,IF(AG3203="Y","",IF(ISNUMBER(T3203),T3203,""))),"")</f>
        <v/>
      </c>
      <c r="U3204" s="152" t="str">
        <f t="shared" si="1504"/>
        <v/>
      </c>
      <c r="V3204" s="152" t="str">
        <f t="shared" si="1505"/>
        <v/>
      </c>
      <c r="W3204" s="153" t="str">
        <f t="shared" si="1506"/>
        <v/>
      </c>
      <c r="X3204" s="153" t="str">
        <f t="shared" si="1507"/>
        <v/>
      </c>
      <c r="Y3204" s="153" t="str">
        <f t="shared" si="1508"/>
        <v/>
      </c>
      <c r="Z3204" s="153" t="str">
        <f t="shared" si="1509"/>
        <v/>
      </c>
      <c r="AA3204" s="152" t="str">
        <f t="shared" si="1510"/>
        <v/>
      </c>
      <c r="AB3204" s="152" t="str">
        <f t="shared" si="1511"/>
        <v/>
      </c>
      <c r="AC3204" s="154" t="str">
        <f t="shared" ref="AC3204:AC3267" si="1522">IFERROR(-SIGN(Y3204)*(AA3204-IF(SIGN(Y3204)=1,N3204,M3204))*$G$12*ABS(Y3204),"")</f>
        <v/>
      </c>
      <c r="AD3204" s="154" t="str">
        <f t="shared" ref="AD3204:AD3267" si="1523">IFERROR(SIGN(Z3204)*(AB3204-IF(SIGN(Z3204)=1,M3204,N3204))*$G$12*ABS(Z3204),"")</f>
        <v/>
      </c>
      <c r="AE3204" s="3" t="str">
        <f t="shared" ref="AE3204:AE3267" si="1524">IF(ISNUMBER(A3204),IFERROR((IF(ISNUMBER(AC3204),AC3204,0)+IF(ISNUMBER(AD3204),AD3204,0))/(ABS(Y3204)+ABS(Z3204)),0),"")</f>
        <v/>
      </c>
      <c r="AF3204" s="3" t="str">
        <f t="shared" ref="AF3204:AF3267" si="1525">IF(ISNUMBER(A3204),IF(ISNUMBER(AC3204),AC3204,0)+IF(ISNUMBER(AD3204),AD3204,0),"")</f>
        <v/>
      </c>
      <c r="AG3204" s="3" t="str">
        <f t="shared" ref="AG3204:AG3267" si="1526">IF(NOT(ISNUMBER(T3204)),"",IF(OR(AF3204&gt;$G$24,AF3204&lt;-$H$24,A3204+1&gt;$C$19),"Y","N"))</f>
        <v/>
      </c>
      <c r="AH3204" s="4" t="str">
        <f t="shared" ref="AH3204:AH3267" si="1527">IF(AG3204="y",AF3204*10*$C$11,"")</f>
        <v/>
      </c>
      <c r="AI3204" s="75" t="str">
        <f t="shared" ref="AI3204:AI3267" si="1528">IF(ISNUMBER(A3204),IF(ISNUMBER(AH3204),AJ3204,AF3204*10*$C$11+AJ3204),"")</f>
        <v/>
      </c>
      <c r="AJ3204" s="75" t="str">
        <f t="shared" ref="AJ3204:AJ3267" si="1529">IF(ISNUMBER(A3204),AJ3203+IF(ISNUMBER(AH3204),AH3204,0),"")</f>
        <v/>
      </c>
    </row>
    <row r="3205" spans="1:36" ht="14.25">
      <c r="A3205" s="41" t="str">
        <f t="shared" si="1512"/>
        <v/>
      </c>
      <c r="B3205" s="150" t="str">
        <f>IF(ISNUMBER(A3205),INDEX('MetaTrader Import'!$H$13:$J$5893,TRUNC(((A3205-$A$39+1)-1)/3)+1,MOD((A3205-$A$39+1)-1,3)+1),"")</f>
        <v/>
      </c>
      <c r="C3205" s="43" t="str">
        <f t="shared" si="1513"/>
        <v/>
      </c>
      <c r="D3205" s="43" t="str">
        <f t="shared" ca="1" si="1503"/>
        <v/>
      </c>
      <c r="E3205" s="43" t="str">
        <f t="shared" si="1514"/>
        <v/>
      </c>
      <c r="F3205" s="43" t="str">
        <f t="shared" si="1515"/>
        <v/>
      </c>
      <c r="G3205" s="43" t="str">
        <f>IF(A3205&lt;&gt;"",IF(A3205&lt;Data!$G$11*0.25,$C$13/$G$32,IF(A3205&gt;Data!$G$11*0.25,$C$13,$C$13*10)),"")</f>
        <v/>
      </c>
      <c r="H3205" s="43" t="str">
        <f>IF(A3205&lt;&gt;"",IF(Data!$G$9="constant",$C$13,IF(Data!$G$9="squeeze",G3205,F3205)),"")</f>
        <v/>
      </c>
      <c r="I3205" s="38" t="str">
        <f ca="1">IF(ISNUMBER(A3205),NORMINV(RAND(),0,IF(AND(Data!$G$9="squeeze",A3205&lt;Data!$G$11*0.25),$H$32,1)*$C$30*$C$13)*($C$14*$C$12),"")</f>
        <v/>
      </c>
      <c r="J3205" s="42" t="str">
        <f ca="1">IFERROR(IF(Data!$C$6="Real",B3205,I3205+J3204+($C$14*$C$12)*(NORMINV(RAND(),$C$15,CHOOSE($G$13,$C$13,F3205,G3205)))),"")</f>
        <v/>
      </c>
      <c r="K3205" s="88" t="str">
        <f>IF(ISNUMBER(A3205), IF($G$16="fixed",$G$17,MIN(H3205*Data!$C$7*$C$16*0.5,$C$17*Data!$C$7))*$C$12,"")</f>
        <v/>
      </c>
      <c r="L3205" s="42" t="str">
        <f t="shared" ca="1" si="1500"/>
        <v/>
      </c>
      <c r="M3205" s="44" t="str">
        <f t="shared" ca="1" si="1501"/>
        <v/>
      </c>
      <c r="N3205" s="44" t="str">
        <f t="shared" ca="1" si="1502"/>
        <v/>
      </c>
      <c r="O3205" s="108" t="str">
        <f t="shared" si="1516"/>
        <v/>
      </c>
      <c r="P3205" s="102" t="str">
        <f t="shared" si="1517"/>
        <v/>
      </c>
      <c r="Q3205" s="102" t="str">
        <f t="shared" si="1518"/>
        <v/>
      </c>
      <c r="R3205" s="120" t="str">
        <f t="shared" si="1519"/>
        <v/>
      </c>
      <c r="S3205" s="54" t="str">
        <f t="shared" si="1520"/>
        <v/>
      </c>
      <c r="T3205" s="5" t="str">
        <f t="shared" si="1521"/>
        <v/>
      </c>
      <c r="U3205" s="152" t="str">
        <f t="shared" si="1504"/>
        <v/>
      </c>
      <c r="V3205" s="152" t="str">
        <f t="shared" si="1505"/>
        <v/>
      </c>
      <c r="W3205" s="153" t="str">
        <f t="shared" si="1506"/>
        <v/>
      </c>
      <c r="X3205" s="153" t="str">
        <f t="shared" si="1507"/>
        <v/>
      </c>
      <c r="Y3205" s="153" t="str">
        <f t="shared" si="1508"/>
        <v/>
      </c>
      <c r="Z3205" s="153" t="str">
        <f t="shared" si="1509"/>
        <v/>
      </c>
      <c r="AA3205" s="152" t="str">
        <f t="shared" si="1510"/>
        <v/>
      </c>
      <c r="AB3205" s="152" t="str">
        <f t="shared" si="1511"/>
        <v/>
      </c>
      <c r="AC3205" s="154" t="str">
        <f t="shared" si="1522"/>
        <v/>
      </c>
      <c r="AD3205" s="154" t="str">
        <f t="shared" si="1523"/>
        <v/>
      </c>
      <c r="AE3205" s="3" t="str">
        <f t="shared" si="1524"/>
        <v/>
      </c>
      <c r="AF3205" s="3" t="str">
        <f t="shared" si="1525"/>
        <v/>
      </c>
      <c r="AG3205" s="3" t="str">
        <f t="shared" si="1526"/>
        <v/>
      </c>
      <c r="AH3205" s="4" t="str">
        <f t="shared" si="1527"/>
        <v/>
      </c>
      <c r="AI3205" s="75" t="str">
        <f t="shared" si="1528"/>
        <v/>
      </c>
      <c r="AJ3205" s="75" t="str">
        <f t="shared" si="1529"/>
        <v/>
      </c>
    </row>
    <row r="3206" spans="1:36" ht="14.25">
      <c r="A3206" s="41" t="str">
        <f t="shared" si="1512"/>
        <v/>
      </c>
      <c r="B3206" s="150" t="str">
        <f>IF(ISNUMBER(A3206),INDEX('MetaTrader Import'!$H$13:$J$5893,TRUNC(((A3206-$A$39+1)-1)/3)+1,MOD((A3206-$A$39+1)-1,3)+1),"")</f>
        <v/>
      </c>
      <c r="C3206" s="43" t="str">
        <f t="shared" si="1513"/>
        <v/>
      </c>
      <c r="D3206" s="43" t="str">
        <f t="shared" ca="1" si="1503"/>
        <v/>
      </c>
      <c r="E3206" s="43" t="str">
        <f t="shared" si="1514"/>
        <v/>
      </c>
      <c r="F3206" s="43" t="str">
        <f t="shared" si="1515"/>
        <v/>
      </c>
      <c r="G3206" s="43" t="str">
        <f>IF(A3206&lt;&gt;"",IF(A3206&lt;Data!$G$11*0.25,$C$13/$G$32,IF(A3206&gt;Data!$G$11*0.25,$C$13,$C$13*10)),"")</f>
        <v/>
      </c>
      <c r="H3206" s="43" t="str">
        <f>IF(A3206&lt;&gt;"",IF(Data!$G$9="constant",$C$13,IF(Data!$G$9="squeeze",G3206,F3206)),"")</f>
        <v/>
      </c>
      <c r="I3206" s="38" t="str">
        <f ca="1">IF(ISNUMBER(A3206),NORMINV(RAND(),0,IF(AND(Data!$G$9="squeeze",A3206&lt;Data!$G$11*0.25),$H$32,1)*$C$30*$C$13)*($C$14*$C$12),"")</f>
        <v/>
      </c>
      <c r="J3206" s="42" t="str">
        <f ca="1">IFERROR(IF(Data!$C$6="Real",B3206,I3206+J3205+($C$14*$C$12)*(NORMINV(RAND(),$C$15,CHOOSE($G$13,$C$13,F3206,G3206)))),"")</f>
        <v/>
      </c>
      <c r="K3206" s="88" t="str">
        <f>IF(ISNUMBER(A3206), IF($G$16="fixed",$G$17,MIN(H3206*Data!$C$7*$C$16*0.5,$C$17*Data!$C$7))*$C$12,"")</f>
        <v/>
      </c>
      <c r="L3206" s="42" t="str">
        <f t="shared" ref="L3206:L3269" ca="1" si="1530">IFERROR(J3206,"")</f>
        <v/>
      </c>
      <c r="M3206" s="44" t="str">
        <f t="shared" ref="M3206:M3269" ca="1" si="1531">IFERROR(L3206+K3206*0.5,"")</f>
        <v/>
      </c>
      <c r="N3206" s="44" t="str">
        <f t="shared" ref="N3206:N3269" ca="1" si="1532">IFERROR(L3206-K3206*0.5,"")</f>
        <v/>
      </c>
      <c r="O3206" s="108" t="str">
        <f t="shared" si="1516"/>
        <v/>
      </c>
      <c r="P3206" s="102" t="str">
        <f t="shared" si="1517"/>
        <v/>
      </c>
      <c r="Q3206" s="102" t="str">
        <f t="shared" si="1518"/>
        <v/>
      </c>
      <c r="R3206" s="120" t="str">
        <f t="shared" si="1519"/>
        <v/>
      </c>
      <c r="S3206" s="54" t="str">
        <f t="shared" si="1520"/>
        <v/>
      </c>
      <c r="T3206" s="5" t="str">
        <f t="shared" si="1521"/>
        <v/>
      </c>
      <c r="U3206" s="152" t="str">
        <f t="shared" si="1504"/>
        <v/>
      </c>
      <c r="V3206" s="152" t="str">
        <f t="shared" si="1505"/>
        <v/>
      </c>
      <c r="W3206" s="153" t="str">
        <f t="shared" si="1506"/>
        <v/>
      </c>
      <c r="X3206" s="153" t="str">
        <f t="shared" si="1507"/>
        <v/>
      </c>
      <c r="Y3206" s="153" t="str">
        <f t="shared" si="1508"/>
        <v/>
      </c>
      <c r="Z3206" s="153" t="str">
        <f t="shared" si="1509"/>
        <v/>
      </c>
      <c r="AA3206" s="152" t="str">
        <f t="shared" si="1510"/>
        <v/>
      </c>
      <c r="AB3206" s="152" t="str">
        <f t="shared" si="1511"/>
        <v/>
      </c>
      <c r="AC3206" s="154" t="str">
        <f t="shared" si="1522"/>
        <v/>
      </c>
      <c r="AD3206" s="154" t="str">
        <f t="shared" si="1523"/>
        <v/>
      </c>
      <c r="AE3206" s="3" t="str">
        <f t="shared" si="1524"/>
        <v/>
      </c>
      <c r="AF3206" s="3" t="str">
        <f t="shared" si="1525"/>
        <v/>
      </c>
      <c r="AG3206" s="3" t="str">
        <f t="shared" si="1526"/>
        <v/>
      </c>
      <c r="AH3206" s="4" t="str">
        <f t="shared" si="1527"/>
        <v/>
      </c>
      <c r="AI3206" s="75" t="str">
        <f t="shared" si="1528"/>
        <v/>
      </c>
      <c r="AJ3206" s="75" t="str">
        <f t="shared" si="1529"/>
        <v/>
      </c>
    </row>
    <row r="3207" spans="1:36" ht="14.25">
      <c r="A3207" s="41" t="str">
        <f t="shared" si="1512"/>
        <v/>
      </c>
      <c r="B3207" s="150" t="str">
        <f>IF(ISNUMBER(A3207),INDEX('MetaTrader Import'!$H$13:$J$5893,TRUNC(((A3207-$A$39+1)-1)/3)+1,MOD((A3207-$A$39+1)-1,3)+1),"")</f>
        <v/>
      </c>
      <c r="C3207" s="43" t="str">
        <f t="shared" si="1513"/>
        <v/>
      </c>
      <c r="D3207" s="43" t="str">
        <f t="shared" ca="1" si="1503"/>
        <v/>
      </c>
      <c r="E3207" s="43" t="str">
        <f t="shared" si="1514"/>
        <v/>
      </c>
      <c r="F3207" s="43" t="str">
        <f t="shared" si="1515"/>
        <v/>
      </c>
      <c r="G3207" s="43" t="str">
        <f>IF(A3207&lt;&gt;"",IF(A3207&lt;Data!$G$11*0.25,$C$13/$G$32,IF(A3207&gt;Data!$G$11*0.25,$C$13,$C$13*10)),"")</f>
        <v/>
      </c>
      <c r="H3207" s="43" t="str">
        <f>IF(A3207&lt;&gt;"",IF(Data!$G$9="constant",$C$13,IF(Data!$G$9="squeeze",G3207,F3207)),"")</f>
        <v/>
      </c>
      <c r="I3207" s="38" t="str">
        <f ca="1">IF(ISNUMBER(A3207),NORMINV(RAND(),0,IF(AND(Data!$G$9="squeeze",A3207&lt;Data!$G$11*0.25),$H$32,1)*$C$30*$C$13)*($C$14*$C$12),"")</f>
        <v/>
      </c>
      <c r="J3207" s="42" t="str">
        <f ca="1">IFERROR(IF(Data!$C$6="Real",B3207,I3207+J3206+($C$14*$C$12)*(NORMINV(RAND(),$C$15,CHOOSE($G$13,$C$13,F3207,G3207)))),"")</f>
        <v/>
      </c>
      <c r="K3207" s="88" t="str">
        <f>IF(ISNUMBER(A3207), IF($G$16="fixed",$G$17,MIN(H3207*Data!$C$7*$C$16*0.5,$C$17*Data!$C$7))*$C$12,"")</f>
        <v/>
      </c>
      <c r="L3207" s="42" t="str">
        <f t="shared" ca="1" si="1530"/>
        <v/>
      </c>
      <c r="M3207" s="44" t="str">
        <f t="shared" ca="1" si="1531"/>
        <v/>
      </c>
      <c r="N3207" s="44" t="str">
        <f t="shared" ca="1" si="1532"/>
        <v/>
      </c>
      <c r="O3207" s="108" t="str">
        <f t="shared" si="1516"/>
        <v/>
      </c>
      <c r="P3207" s="102" t="str">
        <f t="shared" si="1517"/>
        <v/>
      </c>
      <c r="Q3207" s="102" t="str">
        <f t="shared" si="1518"/>
        <v/>
      </c>
      <c r="R3207" s="120" t="str">
        <f t="shared" si="1519"/>
        <v/>
      </c>
      <c r="S3207" s="54" t="str">
        <f t="shared" si="1520"/>
        <v/>
      </c>
      <c r="T3207" s="5" t="str">
        <f t="shared" si="1521"/>
        <v/>
      </c>
      <c r="U3207" s="152" t="str">
        <f t="shared" si="1504"/>
        <v/>
      </c>
      <c r="V3207" s="152" t="str">
        <f t="shared" si="1505"/>
        <v/>
      </c>
      <c r="W3207" s="153" t="str">
        <f t="shared" si="1506"/>
        <v/>
      </c>
      <c r="X3207" s="153" t="str">
        <f t="shared" si="1507"/>
        <v/>
      </c>
      <c r="Y3207" s="153" t="str">
        <f t="shared" si="1508"/>
        <v/>
      </c>
      <c r="Z3207" s="153" t="str">
        <f t="shared" si="1509"/>
        <v/>
      </c>
      <c r="AA3207" s="152" t="str">
        <f t="shared" si="1510"/>
        <v/>
      </c>
      <c r="AB3207" s="152" t="str">
        <f t="shared" si="1511"/>
        <v/>
      </c>
      <c r="AC3207" s="154" t="str">
        <f t="shared" si="1522"/>
        <v/>
      </c>
      <c r="AD3207" s="154" t="str">
        <f t="shared" si="1523"/>
        <v/>
      </c>
      <c r="AE3207" s="3" t="str">
        <f t="shared" si="1524"/>
        <v/>
      </c>
      <c r="AF3207" s="3" t="str">
        <f t="shared" si="1525"/>
        <v/>
      </c>
      <c r="AG3207" s="3" t="str">
        <f t="shared" si="1526"/>
        <v/>
      </c>
      <c r="AH3207" s="4" t="str">
        <f t="shared" si="1527"/>
        <v/>
      </c>
      <c r="AI3207" s="75" t="str">
        <f t="shared" si="1528"/>
        <v/>
      </c>
      <c r="AJ3207" s="75" t="str">
        <f t="shared" si="1529"/>
        <v/>
      </c>
    </row>
    <row r="3208" spans="1:36" ht="14.25">
      <c r="A3208" s="41" t="str">
        <f t="shared" si="1512"/>
        <v/>
      </c>
      <c r="B3208" s="150" t="str">
        <f>IF(ISNUMBER(A3208),INDEX('MetaTrader Import'!$H$13:$J$5893,TRUNC(((A3208-$A$39+1)-1)/3)+1,MOD((A3208-$A$39+1)-1,3)+1),"")</f>
        <v/>
      </c>
      <c r="C3208" s="43" t="str">
        <f t="shared" si="1513"/>
        <v/>
      </c>
      <c r="D3208" s="43" t="str">
        <f t="shared" ca="1" si="1503"/>
        <v/>
      </c>
      <c r="E3208" s="43" t="str">
        <f t="shared" si="1514"/>
        <v/>
      </c>
      <c r="F3208" s="43" t="str">
        <f t="shared" si="1515"/>
        <v/>
      </c>
      <c r="G3208" s="43" t="str">
        <f>IF(A3208&lt;&gt;"",IF(A3208&lt;Data!$G$11*0.25,$C$13/$G$32,IF(A3208&gt;Data!$G$11*0.25,$C$13,$C$13*10)),"")</f>
        <v/>
      </c>
      <c r="H3208" s="43" t="str">
        <f>IF(A3208&lt;&gt;"",IF(Data!$G$9="constant",$C$13,IF(Data!$G$9="squeeze",G3208,F3208)),"")</f>
        <v/>
      </c>
      <c r="I3208" s="38" t="str">
        <f ca="1">IF(ISNUMBER(A3208),NORMINV(RAND(),0,IF(AND(Data!$G$9="squeeze",A3208&lt;Data!$G$11*0.25),$H$32,1)*$C$30*$C$13)*($C$14*$C$12),"")</f>
        <v/>
      </c>
      <c r="J3208" s="42" t="str">
        <f ca="1">IFERROR(IF(Data!$C$6="Real",B3208,I3208+J3207+($C$14*$C$12)*(NORMINV(RAND(),$C$15,CHOOSE($G$13,$C$13,F3208,G3208)))),"")</f>
        <v/>
      </c>
      <c r="K3208" s="88" t="str">
        <f>IF(ISNUMBER(A3208), IF($G$16="fixed",$G$17,MIN(H3208*Data!$C$7*$C$16*0.5,$C$17*Data!$C$7))*$C$12,"")</f>
        <v/>
      </c>
      <c r="L3208" s="42" t="str">
        <f t="shared" ca="1" si="1530"/>
        <v/>
      </c>
      <c r="M3208" s="44" t="str">
        <f t="shared" ca="1" si="1531"/>
        <v/>
      </c>
      <c r="N3208" s="44" t="str">
        <f t="shared" ca="1" si="1532"/>
        <v/>
      </c>
      <c r="O3208" s="108" t="str">
        <f t="shared" si="1516"/>
        <v/>
      </c>
      <c r="P3208" s="102" t="str">
        <f t="shared" si="1517"/>
        <v/>
      </c>
      <c r="Q3208" s="102" t="str">
        <f t="shared" si="1518"/>
        <v/>
      </c>
      <c r="R3208" s="120" t="str">
        <f t="shared" si="1519"/>
        <v/>
      </c>
      <c r="S3208" s="54" t="str">
        <f t="shared" si="1520"/>
        <v/>
      </c>
      <c r="T3208" s="5" t="str">
        <f t="shared" si="1521"/>
        <v/>
      </c>
      <c r="U3208" s="152" t="str">
        <f t="shared" si="1504"/>
        <v/>
      </c>
      <c r="V3208" s="152" t="str">
        <f t="shared" si="1505"/>
        <v/>
      </c>
      <c r="W3208" s="153" t="str">
        <f t="shared" si="1506"/>
        <v/>
      </c>
      <c r="X3208" s="153" t="str">
        <f t="shared" si="1507"/>
        <v/>
      </c>
      <c r="Y3208" s="153" t="str">
        <f t="shared" si="1508"/>
        <v/>
      </c>
      <c r="Z3208" s="153" t="str">
        <f t="shared" si="1509"/>
        <v/>
      </c>
      <c r="AA3208" s="152" t="str">
        <f t="shared" si="1510"/>
        <v/>
      </c>
      <c r="AB3208" s="152" t="str">
        <f t="shared" si="1511"/>
        <v/>
      </c>
      <c r="AC3208" s="154" t="str">
        <f t="shared" si="1522"/>
        <v/>
      </c>
      <c r="AD3208" s="154" t="str">
        <f t="shared" si="1523"/>
        <v/>
      </c>
      <c r="AE3208" s="3" t="str">
        <f t="shared" si="1524"/>
        <v/>
      </c>
      <c r="AF3208" s="3" t="str">
        <f t="shared" si="1525"/>
        <v/>
      </c>
      <c r="AG3208" s="3" t="str">
        <f t="shared" si="1526"/>
        <v/>
      </c>
      <c r="AH3208" s="4" t="str">
        <f t="shared" si="1527"/>
        <v/>
      </c>
      <c r="AI3208" s="75" t="str">
        <f t="shared" si="1528"/>
        <v/>
      </c>
      <c r="AJ3208" s="75" t="str">
        <f t="shared" si="1529"/>
        <v/>
      </c>
    </row>
    <row r="3209" spans="1:36" ht="14.25">
      <c r="A3209" s="41" t="str">
        <f t="shared" si="1512"/>
        <v/>
      </c>
      <c r="B3209" s="150" t="str">
        <f>IF(ISNUMBER(A3209),INDEX('MetaTrader Import'!$H$13:$J$5893,TRUNC(((A3209-$A$39+1)-1)/3)+1,MOD((A3209-$A$39+1)-1,3)+1),"")</f>
        <v/>
      </c>
      <c r="C3209" s="43" t="str">
        <f t="shared" si="1513"/>
        <v/>
      </c>
      <c r="D3209" s="43" t="str">
        <f t="shared" ca="1" si="1503"/>
        <v/>
      </c>
      <c r="E3209" s="43" t="str">
        <f t="shared" si="1514"/>
        <v/>
      </c>
      <c r="F3209" s="43" t="str">
        <f t="shared" si="1515"/>
        <v/>
      </c>
      <c r="G3209" s="43" t="str">
        <f>IF(A3209&lt;&gt;"",IF(A3209&lt;Data!$G$11*0.25,$C$13/$G$32,IF(A3209&gt;Data!$G$11*0.25,$C$13,$C$13*10)),"")</f>
        <v/>
      </c>
      <c r="H3209" s="43" t="str">
        <f>IF(A3209&lt;&gt;"",IF(Data!$G$9="constant",$C$13,IF(Data!$G$9="squeeze",G3209,F3209)),"")</f>
        <v/>
      </c>
      <c r="I3209" s="38" t="str">
        <f ca="1">IF(ISNUMBER(A3209),NORMINV(RAND(),0,IF(AND(Data!$G$9="squeeze",A3209&lt;Data!$G$11*0.25),$H$32,1)*$C$30*$C$13)*($C$14*$C$12),"")</f>
        <v/>
      </c>
      <c r="J3209" s="42" t="str">
        <f ca="1">IFERROR(IF(Data!$C$6="Real",B3209,I3209+J3208+($C$14*$C$12)*(NORMINV(RAND(),$C$15,CHOOSE($G$13,$C$13,F3209,G3209)))),"")</f>
        <v/>
      </c>
      <c r="K3209" s="88" t="str">
        <f>IF(ISNUMBER(A3209), IF($G$16="fixed",$G$17,MIN(H3209*Data!$C$7*$C$16*0.5,$C$17*Data!$C$7))*$C$12,"")</f>
        <v/>
      </c>
      <c r="L3209" s="42" t="str">
        <f t="shared" ca="1" si="1530"/>
        <v/>
      </c>
      <c r="M3209" s="44" t="str">
        <f t="shared" ca="1" si="1531"/>
        <v/>
      </c>
      <c r="N3209" s="44" t="str">
        <f t="shared" ca="1" si="1532"/>
        <v/>
      </c>
      <c r="O3209" s="108" t="str">
        <f t="shared" si="1516"/>
        <v/>
      </c>
      <c r="P3209" s="102" t="str">
        <f t="shared" si="1517"/>
        <v/>
      </c>
      <c r="Q3209" s="102" t="str">
        <f t="shared" si="1518"/>
        <v/>
      </c>
      <c r="R3209" s="120" t="str">
        <f t="shared" si="1519"/>
        <v/>
      </c>
      <c r="S3209" s="54" t="str">
        <f t="shared" si="1520"/>
        <v/>
      </c>
      <c r="T3209" s="5" t="str">
        <f t="shared" si="1521"/>
        <v/>
      </c>
      <c r="U3209" s="152" t="str">
        <f t="shared" si="1504"/>
        <v/>
      </c>
      <c r="V3209" s="152" t="str">
        <f t="shared" si="1505"/>
        <v/>
      </c>
      <c r="W3209" s="153" t="str">
        <f t="shared" si="1506"/>
        <v/>
      </c>
      <c r="X3209" s="153" t="str">
        <f t="shared" si="1507"/>
        <v/>
      </c>
      <c r="Y3209" s="153" t="str">
        <f t="shared" si="1508"/>
        <v/>
      </c>
      <c r="Z3209" s="153" t="str">
        <f t="shared" si="1509"/>
        <v/>
      </c>
      <c r="AA3209" s="152" t="str">
        <f t="shared" si="1510"/>
        <v/>
      </c>
      <c r="AB3209" s="152" t="str">
        <f t="shared" si="1511"/>
        <v/>
      </c>
      <c r="AC3209" s="154" t="str">
        <f t="shared" si="1522"/>
        <v/>
      </c>
      <c r="AD3209" s="154" t="str">
        <f t="shared" si="1523"/>
        <v/>
      </c>
      <c r="AE3209" s="3" t="str">
        <f t="shared" si="1524"/>
        <v/>
      </c>
      <c r="AF3209" s="3" t="str">
        <f t="shared" si="1525"/>
        <v/>
      </c>
      <c r="AG3209" s="3" t="str">
        <f t="shared" si="1526"/>
        <v/>
      </c>
      <c r="AH3209" s="4" t="str">
        <f t="shared" si="1527"/>
        <v/>
      </c>
      <c r="AI3209" s="75" t="str">
        <f t="shared" si="1528"/>
        <v/>
      </c>
      <c r="AJ3209" s="75" t="str">
        <f t="shared" si="1529"/>
        <v/>
      </c>
    </row>
    <row r="3210" spans="1:36" ht="14.25">
      <c r="A3210" s="41" t="str">
        <f t="shared" si="1512"/>
        <v/>
      </c>
      <c r="B3210" s="150" t="str">
        <f>IF(ISNUMBER(A3210),INDEX('MetaTrader Import'!$H$13:$J$5893,TRUNC(((A3210-$A$39+1)-1)/3)+1,MOD((A3210-$A$39+1)-1,3)+1),"")</f>
        <v/>
      </c>
      <c r="C3210" s="43" t="str">
        <f t="shared" si="1513"/>
        <v/>
      </c>
      <c r="D3210" s="43" t="str">
        <f t="shared" ca="1" si="1503"/>
        <v/>
      </c>
      <c r="E3210" s="43" t="str">
        <f t="shared" si="1514"/>
        <v/>
      </c>
      <c r="F3210" s="43" t="str">
        <f t="shared" si="1515"/>
        <v/>
      </c>
      <c r="G3210" s="43" t="str">
        <f>IF(A3210&lt;&gt;"",IF(A3210&lt;Data!$G$11*0.25,$C$13/$G$32,IF(A3210&gt;Data!$G$11*0.25,$C$13,$C$13*10)),"")</f>
        <v/>
      </c>
      <c r="H3210" s="43" t="str">
        <f>IF(A3210&lt;&gt;"",IF(Data!$G$9="constant",$C$13,IF(Data!$G$9="squeeze",G3210,F3210)),"")</f>
        <v/>
      </c>
      <c r="I3210" s="38" t="str">
        <f ca="1">IF(ISNUMBER(A3210),NORMINV(RAND(),0,IF(AND(Data!$G$9="squeeze",A3210&lt;Data!$G$11*0.25),$H$32,1)*$C$30*$C$13)*($C$14*$C$12),"")</f>
        <v/>
      </c>
      <c r="J3210" s="42" t="str">
        <f ca="1">IFERROR(IF(Data!$C$6="Real",B3210,I3210+J3209+($C$14*$C$12)*(NORMINV(RAND(),$C$15,CHOOSE($G$13,$C$13,F3210,G3210)))),"")</f>
        <v/>
      </c>
      <c r="K3210" s="88" t="str">
        <f>IF(ISNUMBER(A3210), IF($G$16="fixed",$G$17,MIN(H3210*Data!$C$7*$C$16*0.5,$C$17*Data!$C$7))*$C$12,"")</f>
        <v/>
      </c>
      <c r="L3210" s="42" t="str">
        <f t="shared" ca="1" si="1530"/>
        <v/>
      </c>
      <c r="M3210" s="44" t="str">
        <f t="shared" ca="1" si="1531"/>
        <v/>
      </c>
      <c r="N3210" s="44" t="str">
        <f t="shared" ca="1" si="1532"/>
        <v/>
      </c>
      <c r="O3210" s="108" t="str">
        <f t="shared" si="1516"/>
        <v/>
      </c>
      <c r="P3210" s="102" t="str">
        <f t="shared" si="1517"/>
        <v/>
      </c>
      <c r="Q3210" s="102" t="str">
        <f t="shared" si="1518"/>
        <v/>
      </c>
      <c r="R3210" s="120" t="str">
        <f t="shared" si="1519"/>
        <v/>
      </c>
      <c r="S3210" s="54" t="str">
        <f t="shared" si="1520"/>
        <v/>
      </c>
      <c r="T3210" s="5" t="str">
        <f t="shared" si="1521"/>
        <v/>
      </c>
      <c r="U3210" s="152" t="str">
        <f t="shared" si="1504"/>
        <v/>
      </c>
      <c r="V3210" s="152" t="str">
        <f t="shared" si="1505"/>
        <v/>
      </c>
      <c r="W3210" s="153" t="str">
        <f t="shared" si="1506"/>
        <v/>
      </c>
      <c r="X3210" s="153" t="str">
        <f t="shared" si="1507"/>
        <v/>
      </c>
      <c r="Y3210" s="153" t="str">
        <f t="shared" si="1508"/>
        <v/>
      </c>
      <c r="Z3210" s="153" t="str">
        <f t="shared" si="1509"/>
        <v/>
      </c>
      <c r="AA3210" s="152" t="str">
        <f t="shared" si="1510"/>
        <v/>
      </c>
      <c r="AB3210" s="152" t="str">
        <f t="shared" si="1511"/>
        <v/>
      </c>
      <c r="AC3210" s="154" t="str">
        <f t="shared" si="1522"/>
        <v/>
      </c>
      <c r="AD3210" s="154" t="str">
        <f t="shared" si="1523"/>
        <v/>
      </c>
      <c r="AE3210" s="3" t="str">
        <f t="shared" si="1524"/>
        <v/>
      </c>
      <c r="AF3210" s="3" t="str">
        <f t="shared" si="1525"/>
        <v/>
      </c>
      <c r="AG3210" s="3" t="str">
        <f t="shared" si="1526"/>
        <v/>
      </c>
      <c r="AH3210" s="4" t="str">
        <f t="shared" si="1527"/>
        <v/>
      </c>
      <c r="AI3210" s="75" t="str">
        <f t="shared" si="1528"/>
        <v/>
      </c>
      <c r="AJ3210" s="75" t="str">
        <f t="shared" si="1529"/>
        <v/>
      </c>
    </row>
    <row r="3211" spans="1:36" ht="14.25">
      <c r="A3211" s="41" t="str">
        <f t="shared" si="1512"/>
        <v/>
      </c>
      <c r="B3211" s="150" t="str">
        <f>IF(ISNUMBER(A3211),INDEX('MetaTrader Import'!$H$13:$J$5893,TRUNC(((A3211-$A$39+1)-1)/3)+1,MOD((A3211-$A$39+1)-1,3)+1),"")</f>
        <v/>
      </c>
      <c r="C3211" s="43" t="str">
        <f t="shared" si="1513"/>
        <v/>
      </c>
      <c r="D3211" s="43" t="str">
        <f t="shared" ca="1" si="1503"/>
        <v/>
      </c>
      <c r="E3211" s="43" t="str">
        <f t="shared" si="1514"/>
        <v/>
      </c>
      <c r="F3211" s="43" t="str">
        <f t="shared" si="1515"/>
        <v/>
      </c>
      <c r="G3211" s="43" t="str">
        <f>IF(A3211&lt;&gt;"",IF(A3211&lt;Data!$G$11*0.25,$C$13/$G$32,IF(A3211&gt;Data!$G$11*0.25,$C$13,$C$13*10)),"")</f>
        <v/>
      </c>
      <c r="H3211" s="43" t="str">
        <f>IF(A3211&lt;&gt;"",IF(Data!$G$9="constant",$C$13,IF(Data!$G$9="squeeze",G3211,F3211)),"")</f>
        <v/>
      </c>
      <c r="I3211" s="38" t="str">
        <f ca="1">IF(ISNUMBER(A3211),NORMINV(RAND(),0,IF(AND(Data!$G$9="squeeze",A3211&lt;Data!$G$11*0.25),$H$32,1)*$C$30*$C$13)*($C$14*$C$12),"")</f>
        <v/>
      </c>
      <c r="J3211" s="42" t="str">
        <f ca="1">IFERROR(IF(Data!$C$6="Real",B3211,I3211+J3210+($C$14*$C$12)*(NORMINV(RAND(),$C$15,CHOOSE($G$13,$C$13,F3211,G3211)))),"")</f>
        <v/>
      </c>
      <c r="K3211" s="88" t="str">
        <f>IF(ISNUMBER(A3211), IF($G$16="fixed",$G$17,MIN(H3211*Data!$C$7*$C$16*0.5,$C$17*Data!$C$7))*$C$12,"")</f>
        <v/>
      </c>
      <c r="L3211" s="42" t="str">
        <f t="shared" ca="1" si="1530"/>
        <v/>
      </c>
      <c r="M3211" s="44" t="str">
        <f t="shared" ca="1" si="1531"/>
        <v/>
      </c>
      <c r="N3211" s="44" t="str">
        <f t="shared" ca="1" si="1532"/>
        <v/>
      </c>
      <c r="O3211" s="108" t="str">
        <f t="shared" si="1516"/>
        <v/>
      </c>
      <c r="P3211" s="102" t="str">
        <f t="shared" si="1517"/>
        <v/>
      </c>
      <c r="Q3211" s="102" t="str">
        <f t="shared" si="1518"/>
        <v/>
      </c>
      <c r="R3211" s="120" t="str">
        <f t="shared" si="1519"/>
        <v/>
      </c>
      <c r="S3211" s="54" t="str">
        <f t="shared" si="1520"/>
        <v/>
      </c>
      <c r="T3211" s="5" t="str">
        <f t="shared" si="1521"/>
        <v/>
      </c>
      <c r="U3211" s="152" t="str">
        <f t="shared" si="1504"/>
        <v/>
      </c>
      <c r="V3211" s="152" t="str">
        <f t="shared" si="1505"/>
        <v/>
      </c>
      <c r="W3211" s="153" t="str">
        <f t="shared" si="1506"/>
        <v/>
      </c>
      <c r="X3211" s="153" t="str">
        <f t="shared" si="1507"/>
        <v/>
      </c>
      <c r="Y3211" s="153" t="str">
        <f t="shared" si="1508"/>
        <v/>
      </c>
      <c r="Z3211" s="153" t="str">
        <f t="shared" si="1509"/>
        <v/>
      </c>
      <c r="AA3211" s="152" t="str">
        <f t="shared" si="1510"/>
        <v/>
      </c>
      <c r="AB3211" s="152" t="str">
        <f t="shared" si="1511"/>
        <v/>
      </c>
      <c r="AC3211" s="154" t="str">
        <f t="shared" si="1522"/>
        <v/>
      </c>
      <c r="AD3211" s="154" t="str">
        <f t="shared" si="1523"/>
        <v/>
      </c>
      <c r="AE3211" s="3" t="str">
        <f t="shared" si="1524"/>
        <v/>
      </c>
      <c r="AF3211" s="3" t="str">
        <f t="shared" si="1525"/>
        <v/>
      </c>
      <c r="AG3211" s="3" t="str">
        <f t="shared" si="1526"/>
        <v/>
      </c>
      <c r="AH3211" s="4" t="str">
        <f t="shared" si="1527"/>
        <v/>
      </c>
      <c r="AI3211" s="75" t="str">
        <f t="shared" si="1528"/>
        <v/>
      </c>
      <c r="AJ3211" s="75" t="str">
        <f t="shared" si="1529"/>
        <v/>
      </c>
    </row>
    <row r="3212" spans="1:36" ht="14.25">
      <c r="A3212" s="41" t="str">
        <f t="shared" si="1512"/>
        <v/>
      </c>
      <c r="B3212" s="150" t="str">
        <f>IF(ISNUMBER(A3212),INDEX('MetaTrader Import'!$H$13:$J$5893,TRUNC(((A3212-$A$39+1)-1)/3)+1,MOD((A3212-$A$39+1)-1,3)+1),"")</f>
        <v/>
      </c>
      <c r="C3212" s="43" t="str">
        <f t="shared" si="1513"/>
        <v/>
      </c>
      <c r="D3212" s="43" t="str">
        <f t="shared" ca="1" si="1503"/>
        <v/>
      </c>
      <c r="E3212" s="43" t="str">
        <f t="shared" si="1514"/>
        <v/>
      </c>
      <c r="F3212" s="43" t="str">
        <f t="shared" si="1515"/>
        <v/>
      </c>
      <c r="G3212" s="43" t="str">
        <f>IF(A3212&lt;&gt;"",IF(A3212&lt;Data!$G$11*0.25,$C$13/$G$32,IF(A3212&gt;Data!$G$11*0.25,$C$13,$C$13*10)),"")</f>
        <v/>
      </c>
      <c r="H3212" s="43" t="str">
        <f>IF(A3212&lt;&gt;"",IF(Data!$G$9="constant",$C$13,IF(Data!$G$9="squeeze",G3212,F3212)),"")</f>
        <v/>
      </c>
      <c r="I3212" s="38" t="str">
        <f ca="1">IF(ISNUMBER(A3212),NORMINV(RAND(),0,IF(AND(Data!$G$9="squeeze",A3212&lt;Data!$G$11*0.25),$H$32,1)*$C$30*$C$13)*($C$14*$C$12),"")</f>
        <v/>
      </c>
      <c r="J3212" s="42" t="str">
        <f ca="1">IFERROR(IF(Data!$C$6="Real",B3212,I3212+J3211+($C$14*$C$12)*(NORMINV(RAND(),$C$15,CHOOSE($G$13,$C$13,F3212,G3212)))),"")</f>
        <v/>
      </c>
      <c r="K3212" s="88" t="str">
        <f>IF(ISNUMBER(A3212), IF($G$16="fixed",$G$17,MIN(H3212*Data!$C$7*$C$16*0.5,$C$17*Data!$C$7))*$C$12,"")</f>
        <v/>
      </c>
      <c r="L3212" s="42" t="str">
        <f t="shared" ca="1" si="1530"/>
        <v/>
      </c>
      <c r="M3212" s="44" t="str">
        <f t="shared" ca="1" si="1531"/>
        <v/>
      </c>
      <c r="N3212" s="44" t="str">
        <f t="shared" ca="1" si="1532"/>
        <v/>
      </c>
      <c r="O3212" s="108" t="str">
        <f t="shared" si="1516"/>
        <v/>
      </c>
      <c r="P3212" s="102" t="str">
        <f t="shared" si="1517"/>
        <v/>
      </c>
      <c r="Q3212" s="102" t="str">
        <f t="shared" si="1518"/>
        <v/>
      </c>
      <c r="R3212" s="120" t="str">
        <f t="shared" si="1519"/>
        <v/>
      </c>
      <c r="S3212" s="54" t="str">
        <f t="shared" si="1520"/>
        <v/>
      </c>
      <c r="T3212" s="5" t="str">
        <f t="shared" si="1521"/>
        <v/>
      </c>
      <c r="U3212" s="152" t="str">
        <f t="shared" si="1504"/>
        <v/>
      </c>
      <c r="V3212" s="152" t="str">
        <f t="shared" si="1505"/>
        <v/>
      </c>
      <c r="W3212" s="153" t="str">
        <f t="shared" si="1506"/>
        <v/>
      </c>
      <c r="X3212" s="153" t="str">
        <f t="shared" si="1507"/>
        <v/>
      </c>
      <c r="Y3212" s="153" t="str">
        <f t="shared" si="1508"/>
        <v/>
      </c>
      <c r="Z3212" s="153" t="str">
        <f t="shared" si="1509"/>
        <v/>
      </c>
      <c r="AA3212" s="152" t="str">
        <f t="shared" si="1510"/>
        <v/>
      </c>
      <c r="AB3212" s="152" t="str">
        <f t="shared" si="1511"/>
        <v/>
      </c>
      <c r="AC3212" s="154" t="str">
        <f t="shared" si="1522"/>
        <v/>
      </c>
      <c r="AD3212" s="154" t="str">
        <f t="shared" si="1523"/>
        <v/>
      </c>
      <c r="AE3212" s="3" t="str">
        <f t="shared" si="1524"/>
        <v/>
      </c>
      <c r="AF3212" s="3" t="str">
        <f t="shared" si="1525"/>
        <v/>
      </c>
      <c r="AG3212" s="3" t="str">
        <f t="shared" si="1526"/>
        <v/>
      </c>
      <c r="AH3212" s="4" t="str">
        <f t="shared" si="1527"/>
        <v/>
      </c>
      <c r="AI3212" s="75" t="str">
        <f t="shared" si="1528"/>
        <v/>
      </c>
      <c r="AJ3212" s="75" t="str">
        <f t="shared" si="1529"/>
        <v/>
      </c>
    </row>
    <row r="3213" spans="1:36" ht="14.25">
      <c r="A3213" s="41" t="str">
        <f t="shared" si="1512"/>
        <v/>
      </c>
      <c r="B3213" s="150" t="str">
        <f>IF(ISNUMBER(A3213),INDEX('MetaTrader Import'!$H$13:$J$5893,TRUNC(((A3213-$A$39+1)-1)/3)+1,MOD((A3213-$A$39+1)-1,3)+1),"")</f>
        <v/>
      </c>
      <c r="C3213" s="43" t="str">
        <f t="shared" si="1513"/>
        <v/>
      </c>
      <c r="D3213" s="43" t="str">
        <f t="shared" ca="1" si="1503"/>
        <v/>
      </c>
      <c r="E3213" s="43" t="str">
        <f t="shared" si="1514"/>
        <v/>
      </c>
      <c r="F3213" s="43" t="str">
        <f t="shared" si="1515"/>
        <v/>
      </c>
      <c r="G3213" s="43" t="str">
        <f>IF(A3213&lt;&gt;"",IF(A3213&lt;Data!$G$11*0.25,$C$13/$G$32,IF(A3213&gt;Data!$G$11*0.25,$C$13,$C$13*10)),"")</f>
        <v/>
      </c>
      <c r="H3213" s="43" t="str">
        <f>IF(A3213&lt;&gt;"",IF(Data!$G$9="constant",$C$13,IF(Data!$G$9="squeeze",G3213,F3213)),"")</f>
        <v/>
      </c>
      <c r="I3213" s="38" t="str">
        <f ca="1">IF(ISNUMBER(A3213),NORMINV(RAND(),0,IF(AND(Data!$G$9="squeeze",A3213&lt;Data!$G$11*0.25),$H$32,1)*$C$30*$C$13)*($C$14*$C$12),"")</f>
        <v/>
      </c>
      <c r="J3213" s="42" t="str">
        <f ca="1">IFERROR(IF(Data!$C$6="Real",B3213,I3213+J3212+($C$14*$C$12)*(NORMINV(RAND(),$C$15,CHOOSE($G$13,$C$13,F3213,G3213)))),"")</f>
        <v/>
      </c>
      <c r="K3213" s="88" t="str">
        <f>IF(ISNUMBER(A3213), IF($G$16="fixed",$G$17,MIN(H3213*Data!$C$7*$C$16*0.5,$C$17*Data!$C$7))*$C$12,"")</f>
        <v/>
      </c>
      <c r="L3213" s="42" t="str">
        <f t="shared" ca="1" si="1530"/>
        <v/>
      </c>
      <c r="M3213" s="44" t="str">
        <f t="shared" ca="1" si="1531"/>
        <v/>
      </c>
      <c r="N3213" s="44" t="str">
        <f t="shared" ca="1" si="1532"/>
        <v/>
      </c>
      <c r="O3213" s="108" t="str">
        <f t="shared" si="1516"/>
        <v/>
      </c>
      <c r="P3213" s="102" t="str">
        <f t="shared" si="1517"/>
        <v/>
      </c>
      <c r="Q3213" s="102" t="str">
        <f t="shared" si="1518"/>
        <v/>
      </c>
      <c r="R3213" s="120" t="str">
        <f t="shared" si="1519"/>
        <v/>
      </c>
      <c r="S3213" s="54" t="str">
        <f t="shared" si="1520"/>
        <v/>
      </c>
      <c r="T3213" s="5" t="str">
        <f t="shared" si="1521"/>
        <v/>
      </c>
      <c r="U3213" s="152" t="str">
        <f t="shared" si="1504"/>
        <v/>
      </c>
      <c r="V3213" s="152" t="str">
        <f t="shared" si="1505"/>
        <v/>
      </c>
      <c r="W3213" s="153" t="str">
        <f t="shared" si="1506"/>
        <v/>
      </c>
      <c r="X3213" s="153" t="str">
        <f t="shared" si="1507"/>
        <v/>
      </c>
      <c r="Y3213" s="153" t="str">
        <f t="shared" si="1508"/>
        <v/>
      </c>
      <c r="Z3213" s="153" t="str">
        <f t="shared" si="1509"/>
        <v/>
      </c>
      <c r="AA3213" s="152" t="str">
        <f t="shared" si="1510"/>
        <v/>
      </c>
      <c r="AB3213" s="152" t="str">
        <f t="shared" si="1511"/>
        <v/>
      </c>
      <c r="AC3213" s="154" t="str">
        <f t="shared" si="1522"/>
        <v/>
      </c>
      <c r="AD3213" s="154" t="str">
        <f t="shared" si="1523"/>
        <v/>
      </c>
      <c r="AE3213" s="3" t="str">
        <f t="shared" si="1524"/>
        <v/>
      </c>
      <c r="AF3213" s="3" t="str">
        <f t="shared" si="1525"/>
        <v/>
      </c>
      <c r="AG3213" s="3" t="str">
        <f t="shared" si="1526"/>
        <v/>
      </c>
      <c r="AH3213" s="4" t="str">
        <f t="shared" si="1527"/>
        <v/>
      </c>
      <c r="AI3213" s="75" t="str">
        <f t="shared" si="1528"/>
        <v/>
      </c>
      <c r="AJ3213" s="75" t="str">
        <f t="shared" si="1529"/>
        <v/>
      </c>
    </row>
    <row r="3214" spans="1:36" ht="14.25">
      <c r="A3214" s="41" t="str">
        <f t="shared" si="1512"/>
        <v/>
      </c>
      <c r="B3214" s="150" t="str">
        <f>IF(ISNUMBER(A3214),INDEX('MetaTrader Import'!$H$13:$J$5893,TRUNC(((A3214-$A$39+1)-1)/3)+1,MOD((A3214-$A$39+1)-1,3)+1),"")</f>
        <v/>
      </c>
      <c r="C3214" s="43" t="str">
        <f t="shared" si="1513"/>
        <v/>
      </c>
      <c r="D3214" s="43" t="str">
        <f t="shared" ca="1" si="1503"/>
        <v/>
      </c>
      <c r="E3214" s="43" t="str">
        <f t="shared" si="1514"/>
        <v/>
      </c>
      <c r="F3214" s="43" t="str">
        <f t="shared" si="1515"/>
        <v/>
      </c>
      <c r="G3214" s="43" t="str">
        <f>IF(A3214&lt;&gt;"",IF(A3214&lt;Data!$G$11*0.25,$C$13/$G$32,IF(A3214&gt;Data!$G$11*0.25,$C$13,$C$13*10)),"")</f>
        <v/>
      </c>
      <c r="H3214" s="43" t="str">
        <f>IF(A3214&lt;&gt;"",IF(Data!$G$9="constant",$C$13,IF(Data!$G$9="squeeze",G3214,F3214)),"")</f>
        <v/>
      </c>
      <c r="I3214" s="38" t="str">
        <f ca="1">IF(ISNUMBER(A3214),NORMINV(RAND(),0,IF(AND(Data!$G$9="squeeze",A3214&lt;Data!$G$11*0.25),$H$32,1)*$C$30*$C$13)*($C$14*$C$12),"")</f>
        <v/>
      </c>
      <c r="J3214" s="42" t="str">
        <f ca="1">IFERROR(IF(Data!$C$6="Real",B3214,I3214+J3213+($C$14*$C$12)*(NORMINV(RAND(),$C$15,CHOOSE($G$13,$C$13,F3214,G3214)))),"")</f>
        <v/>
      </c>
      <c r="K3214" s="88" t="str">
        <f>IF(ISNUMBER(A3214), IF($G$16="fixed",$G$17,MIN(H3214*Data!$C$7*$C$16*0.5,$C$17*Data!$C$7))*$C$12,"")</f>
        <v/>
      </c>
      <c r="L3214" s="42" t="str">
        <f t="shared" ca="1" si="1530"/>
        <v/>
      </c>
      <c r="M3214" s="44" t="str">
        <f t="shared" ca="1" si="1531"/>
        <v/>
      </c>
      <c r="N3214" s="44" t="str">
        <f t="shared" ca="1" si="1532"/>
        <v/>
      </c>
      <c r="O3214" s="108" t="str">
        <f t="shared" si="1516"/>
        <v/>
      </c>
      <c r="P3214" s="102" t="str">
        <f t="shared" si="1517"/>
        <v/>
      </c>
      <c r="Q3214" s="102" t="str">
        <f t="shared" si="1518"/>
        <v/>
      </c>
      <c r="R3214" s="120" t="str">
        <f t="shared" si="1519"/>
        <v/>
      </c>
      <c r="S3214" s="54" t="str">
        <f t="shared" si="1520"/>
        <v/>
      </c>
      <c r="T3214" s="5" t="str">
        <f t="shared" si="1521"/>
        <v/>
      </c>
      <c r="U3214" s="152" t="str">
        <f t="shared" si="1504"/>
        <v/>
      </c>
      <c r="V3214" s="152" t="str">
        <f t="shared" si="1505"/>
        <v/>
      </c>
      <c r="W3214" s="153" t="str">
        <f t="shared" si="1506"/>
        <v/>
      </c>
      <c r="X3214" s="153" t="str">
        <f t="shared" si="1507"/>
        <v/>
      </c>
      <c r="Y3214" s="153" t="str">
        <f t="shared" si="1508"/>
        <v/>
      </c>
      <c r="Z3214" s="153" t="str">
        <f t="shared" si="1509"/>
        <v/>
      </c>
      <c r="AA3214" s="152" t="str">
        <f t="shared" si="1510"/>
        <v/>
      </c>
      <c r="AB3214" s="152" t="str">
        <f t="shared" si="1511"/>
        <v/>
      </c>
      <c r="AC3214" s="154" t="str">
        <f t="shared" si="1522"/>
        <v/>
      </c>
      <c r="AD3214" s="154" t="str">
        <f t="shared" si="1523"/>
        <v/>
      </c>
      <c r="AE3214" s="3" t="str">
        <f t="shared" si="1524"/>
        <v/>
      </c>
      <c r="AF3214" s="3" t="str">
        <f t="shared" si="1525"/>
        <v/>
      </c>
      <c r="AG3214" s="3" t="str">
        <f t="shared" si="1526"/>
        <v/>
      </c>
      <c r="AH3214" s="4" t="str">
        <f t="shared" si="1527"/>
        <v/>
      </c>
      <c r="AI3214" s="75" t="str">
        <f t="shared" si="1528"/>
        <v/>
      </c>
      <c r="AJ3214" s="75" t="str">
        <f t="shared" si="1529"/>
        <v/>
      </c>
    </row>
    <row r="3215" spans="1:36" ht="14.25">
      <c r="A3215" s="41" t="str">
        <f t="shared" si="1512"/>
        <v/>
      </c>
      <c r="B3215" s="150" t="str">
        <f>IF(ISNUMBER(A3215),INDEX('MetaTrader Import'!$H$13:$J$5893,TRUNC(((A3215-$A$39+1)-1)/3)+1,MOD((A3215-$A$39+1)-1,3)+1),"")</f>
        <v/>
      </c>
      <c r="C3215" s="43" t="str">
        <f t="shared" si="1513"/>
        <v/>
      </c>
      <c r="D3215" s="43" t="str">
        <f t="shared" ca="1" si="1503"/>
        <v/>
      </c>
      <c r="E3215" s="43" t="str">
        <f t="shared" si="1514"/>
        <v/>
      </c>
      <c r="F3215" s="43" t="str">
        <f t="shared" si="1515"/>
        <v/>
      </c>
      <c r="G3215" s="43" t="str">
        <f>IF(A3215&lt;&gt;"",IF(A3215&lt;Data!$G$11*0.25,$C$13/$G$32,IF(A3215&gt;Data!$G$11*0.25,$C$13,$C$13*10)),"")</f>
        <v/>
      </c>
      <c r="H3215" s="43" t="str">
        <f>IF(A3215&lt;&gt;"",IF(Data!$G$9="constant",$C$13,IF(Data!$G$9="squeeze",G3215,F3215)),"")</f>
        <v/>
      </c>
      <c r="I3215" s="38" t="str">
        <f ca="1">IF(ISNUMBER(A3215),NORMINV(RAND(),0,IF(AND(Data!$G$9="squeeze",A3215&lt;Data!$G$11*0.25),$H$32,1)*$C$30*$C$13)*($C$14*$C$12),"")</f>
        <v/>
      </c>
      <c r="J3215" s="42" t="str">
        <f ca="1">IFERROR(IF(Data!$C$6="Real",B3215,I3215+J3214+($C$14*$C$12)*(NORMINV(RAND(),$C$15,CHOOSE($G$13,$C$13,F3215,G3215)))),"")</f>
        <v/>
      </c>
      <c r="K3215" s="88" t="str">
        <f>IF(ISNUMBER(A3215), IF($G$16="fixed",$G$17,MIN(H3215*Data!$C$7*$C$16*0.5,$C$17*Data!$C$7))*$C$12,"")</f>
        <v/>
      </c>
      <c r="L3215" s="42" t="str">
        <f t="shared" ca="1" si="1530"/>
        <v/>
      </c>
      <c r="M3215" s="44" t="str">
        <f t="shared" ca="1" si="1531"/>
        <v/>
      </c>
      <c r="N3215" s="44" t="str">
        <f t="shared" ca="1" si="1532"/>
        <v/>
      </c>
      <c r="O3215" s="108" t="str">
        <f t="shared" si="1516"/>
        <v/>
      </c>
      <c r="P3215" s="102" t="str">
        <f t="shared" si="1517"/>
        <v/>
      </c>
      <c r="Q3215" s="102" t="str">
        <f t="shared" si="1518"/>
        <v/>
      </c>
      <c r="R3215" s="120" t="str">
        <f t="shared" si="1519"/>
        <v/>
      </c>
      <c r="S3215" s="54" t="str">
        <f t="shared" si="1520"/>
        <v/>
      </c>
      <c r="T3215" s="5" t="str">
        <f t="shared" si="1521"/>
        <v/>
      </c>
      <c r="U3215" s="152" t="str">
        <f t="shared" si="1504"/>
        <v/>
      </c>
      <c r="V3215" s="152" t="str">
        <f t="shared" si="1505"/>
        <v/>
      </c>
      <c r="W3215" s="153" t="str">
        <f t="shared" si="1506"/>
        <v/>
      </c>
      <c r="X3215" s="153" t="str">
        <f t="shared" si="1507"/>
        <v/>
      </c>
      <c r="Y3215" s="153" t="str">
        <f t="shared" si="1508"/>
        <v/>
      </c>
      <c r="Z3215" s="153" t="str">
        <f t="shared" si="1509"/>
        <v/>
      </c>
      <c r="AA3215" s="152" t="str">
        <f t="shared" si="1510"/>
        <v/>
      </c>
      <c r="AB3215" s="152" t="str">
        <f t="shared" si="1511"/>
        <v/>
      </c>
      <c r="AC3215" s="154" t="str">
        <f t="shared" si="1522"/>
        <v/>
      </c>
      <c r="AD3215" s="154" t="str">
        <f t="shared" si="1523"/>
        <v/>
      </c>
      <c r="AE3215" s="3" t="str">
        <f t="shared" si="1524"/>
        <v/>
      </c>
      <c r="AF3215" s="3" t="str">
        <f t="shared" si="1525"/>
        <v/>
      </c>
      <c r="AG3215" s="3" t="str">
        <f t="shared" si="1526"/>
        <v/>
      </c>
      <c r="AH3215" s="4" t="str">
        <f t="shared" si="1527"/>
        <v/>
      </c>
      <c r="AI3215" s="75" t="str">
        <f t="shared" si="1528"/>
        <v/>
      </c>
      <c r="AJ3215" s="75" t="str">
        <f t="shared" si="1529"/>
        <v/>
      </c>
    </row>
    <row r="3216" spans="1:36" ht="14.25">
      <c r="A3216" s="41" t="str">
        <f t="shared" si="1512"/>
        <v/>
      </c>
      <c r="B3216" s="150" t="str">
        <f>IF(ISNUMBER(A3216),INDEX('MetaTrader Import'!$H$13:$J$5893,TRUNC(((A3216-$A$39+1)-1)/3)+1,MOD((A3216-$A$39+1)-1,3)+1),"")</f>
        <v/>
      </c>
      <c r="C3216" s="43" t="str">
        <f t="shared" si="1513"/>
        <v/>
      </c>
      <c r="D3216" s="43" t="str">
        <f t="shared" ca="1" si="1503"/>
        <v/>
      </c>
      <c r="E3216" s="43" t="str">
        <f t="shared" si="1514"/>
        <v/>
      </c>
      <c r="F3216" s="43" t="str">
        <f t="shared" si="1515"/>
        <v/>
      </c>
      <c r="G3216" s="43" t="str">
        <f>IF(A3216&lt;&gt;"",IF(A3216&lt;Data!$G$11*0.25,$C$13/$G$32,IF(A3216&gt;Data!$G$11*0.25,$C$13,$C$13*10)),"")</f>
        <v/>
      </c>
      <c r="H3216" s="43" t="str">
        <f>IF(A3216&lt;&gt;"",IF(Data!$G$9="constant",$C$13,IF(Data!$G$9="squeeze",G3216,F3216)),"")</f>
        <v/>
      </c>
      <c r="I3216" s="38" t="str">
        <f ca="1">IF(ISNUMBER(A3216),NORMINV(RAND(),0,IF(AND(Data!$G$9="squeeze",A3216&lt;Data!$G$11*0.25),$H$32,1)*$C$30*$C$13)*($C$14*$C$12),"")</f>
        <v/>
      </c>
      <c r="J3216" s="42" t="str">
        <f ca="1">IFERROR(IF(Data!$C$6="Real",B3216,I3216+J3215+($C$14*$C$12)*(NORMINV(RAND(),$C$15,CHOOSE($G$13,$C$13,F3216,G3216)))),"")</f>
        <v/>
      </c>
      <c r="K3216" s="88" t="str">
        <f>IF(ISNUMBER(A3216), IF($G$16="fixed",$G$17,MIN(H3216*Data!$C$7*$C$16*0.5,$C$17*Data!$C$7))*$C$12,"")</f>
        <v/>
      </c>
      <c r="L3216" s="42" t="str">
        <f t="shared" ca="1" si="1530"/>
        <v/>
      </c>
      <c r="M3216" s="44" t="str">
        <f t="shared" ca="1" si="1531"/>
        <v/>
      </c>
      <c r="N3216" s="44" t="str">
        <f t="shared" ca="1" si="1532"/>
        <v/>
      </c>
      <c r="O3216" s="108" t="str">
        <f t="shared" si="1516"/>
        <v/>
      </c>
      <c r="P3216" s="102" t="str">
        <f t="shared" si="1517"/>
        <v/>
      </c>
      <c r="Q3216" s="102" t="str">
        <f t="shared" si="1518"/>
        <v/>
      </c>
      <c r="R3216" s="120" t="str">
        <f t="shared" si="1519"/>
        <v/>
      </c>
      <c r="S3216" s="54" t="str">
        <f t="shared" si="1520"/>
        <v/>
      </c>
      <c r="T3216" s="5" t="str">
        <f t="shared" si="1521"/>
        <v/>
      </c>
      <c r="U3216" s="152" t="str">
        <f t="shared" si="1504"/>
        <v/>
      </c>
      <c r="V3216" s="152" t="str">
        <f t="shared" si="1505"/>
        <v/>
      </c>
      <c r="W3216" s="153" t="str">
        <f t="shared" si="1506"/>
        <v/>
      </c>
      <c r="X3216" s="153" t="str">
        <f t="shared" si="1507"/>
        <v/>
      </c>
      <c r="Y3216" s="153" t="str">
        <f t="shared" si="1508"/>
        <v/>
      </c>
      <c r="Z3216" s="153" t="str">
        <f t="shared" si="1509"/>
        <v/>
      </c>
      <c r="AA3216" s="152" t="str">
        <f t="shared" si="1510"/>
        <v/>
      </c>
      <c r="AB3216" s="152" t="str">
        <f t="shared" si="1511"/>
        <v/>
      </c>
      <c r="AC3216" s="154" t="str">
        <f t="shared" si="1522"/>
        <v/>
      </c>
      <c r="AD3216" s="154" t="str">
        <f t="shared" si="1523"/>
        <v/>
      </c>
      <c r="AE3216" s="3" t="str">
        <f t="shared" si="1524"/>
        <v/>
      </c>
      <c r="AF3216" s="3" t="str">
        <f t="shared" si="1525"/>
        <v/>
      </c>
      <c r="AG3216" s="3" t="str">
        <f t="shared" si="1526"/>
        <v/>
      </c>
      <c r="AH3216" s="4" t="str">
        <f t="shared" si="1527"/>
        <v/>
      </c>
      <c r="AI3216" s="75" t="str">
        <f t="shared" si="1528"/>
        <v/>
      </c>
      <c r="AJ3216" s="75" t="str">
        <f t="shared" si="1529"/>
        <v/>
      </c>
    </row>
    <row r="3217" spans="1:36" ht="14.25">
      <c r="A3217" s="41" t="str">
        <f t="shared" si="1512"/>
        <v/>
      </c>
      <c r="B3217" s="150" t="str">
        <f>IF(ISNUMBER(A3217),INDEX('MetaTrader Import'!$H$13:$J$5893,TRUNC(((A3217-$A$39+1)-1)/3)+1,MOD((A3217-$A$39+1)-1,3)+1),"")</f>
        <v/>
      </c>
      <c r="C3217" s="43" t="str">
        <f t="shared" si="1513"/>
        <v/>
      </c>
      <c r="D3217" s="43" t="str">
        <f t="shared" ca="1" si="1503"/>
        <v/>
      </c>
      <c r="E3217" s="43" t="str">
        <f t="shared" si="1514"/>
        <v/>
      </c>
      <c r="F3217" s="43" t="str">
        <f t="shared" si="1515"/>
        <v/>
      </c>
      <c r="G3217" s="43" t="str">
        <f>IF(A3217&lt;&gt;"",IF(A3217&lt;Data!$G$11*0.25,$C$13/$G$32,IF(A3217&gt;Data!$G$11*0.25,$C$13,$C$13*10)),"")</f>
        <v/>
      </c>
      <c r="H3217" s="43" t="str">
        <f>IF(A3217&lt;&gt;"",IF(Data!$G$9="constant",$C$13,IF(Data!$G$9="squeeze",G3217,F3217)),"")</f>
        <v/>
      </c>
      <c r="I3217" s="38" t="str">
        <f ca="1">IF(ISNUMBER(A3217),NORMINV(RAND(),0,IF(AND(Data!$G$9="squeeze",A3217&lt;Data!$G$11*0.25),$H$32,1)*$C$30*$C$13)*($C$14*$C$12),"")</f>
        <v/>
      </c>
      <c r="J3217" s="42" t="str">
        <f ca="1">IFERROR(IF(Data!$C$6="Real",B3217,I3217+J3216+($C$14*$C$12)*(NORMINV(RAND(),$C$15,CHOOSE($G$13,$C$13,F3217,G3217)))),"")</f>
        <v/>
      </c>
      <c r="K3217" s="88" t="str">
        <f>IF(ISNUMBER(A3217), IF($G$16="fixed",$G$17,MIN(H3217*Data!$C$7*$C$16*0.5,$C$17*Data!$C$7))*$C$12,"")</f>
        <v/>
      </c>
      <c r="L3217" s="42" t="str">
        <f t="shared" ca="1" si="1530"/>
        <v/>
      </c>
      <c r="M3217" s="44" t="str">
        <f t="shared" ca="1" si="1531"/>
        <v/>
      </c>
      <c r="N3217" s="44" t="str">
        <f t="shared" ca="1" si="1532"/>
        <v/>
      </c>
      <c r="O3217" s="108" t="str">
        <f t="shared" si="1516"/>
        <v/>
      </c>
      <c r="P3217" s="102" t="str">
        <f t="shared" si="1517"/>
        <v/>
      </c>
      <c r="Q3217" s="102" t="str">
        <f t="shared" si="1518"/>
        <v/>
      </c>
      <c r="R3217" s="120" t="str">
        <f t="shared" si="1519"/>
        <v/>
      </c>
      <c r="S3217" s="54" t="str">
        <f t="shared" si="1520"/>
        <v/>
      </c>
      <c r="T3217" s="5" t="str">
        <f t="shared" si="1521"/>
        <v/>
      </c>
      <c r="U3217" s="152" t="str">
        <f t="shared" si="1504"/>
        <v/>
      </c>
      <c r="V3217" s="152" t="str">
        <f t="shared" si="1505"/>
        <v/>
      </c>
      <c r="W3217" s="153" t="str">
        <f t="shared" si="1506"/>
        <v/>
      </c>
      <c r="X3217" s="153" t="str">
        <f t="shared" si="1507"/>
        <v/>
      </c>
      <c r="Y3217" s="153" t="str">
        <f t="shared" si="1508"/>
        <v/>
      </c>
      <c r="Z3217" s="153" t="str">
        <f t="shared" si="1509"/>
        <v/>
      </c>
      <c r="AA3217" s="152" t="str">
        <f t="shared" si="1510"/>
        <v/>
      </c>
      <c r="AB3217" s="152" t="str">
        <f t="shared" si="1511"/>
        <v/>
      </c>
      <c r="AC3217" s="154" t="str">
        <f t="shared" si="1522"/>
        <v/>
      </c>
      <c r="AD3217" s="154" t="str">
        <f t="shared" si="1523"/>
        <v/>
      </c>
      <c r="AE3217" s="3" t="str">
        <f t="shared" si="1524"/>
        <v/>
      </c>
      <c r="AF3217" s="3" t="str">
        <f t="shared" si="1525"/>
        <v/>
      </c>
      <c r="AG3217" s="3" t="str">
        <f t="shared" si="1526"/>
        <v/>
      </c>
      <c r="AH3217" s="4" t="str">
        <f t="shared" si="1527"/>
        <v/>
      </c>
      <c r="AI3217" s="75" t="str">
        <f t="shared" si="1528"/>
        <v/>
      </c>
      <c r="AJ3217" s="75" t="str">
        <f t="shared" si="1529"/>
        <v/>
      </c>
    </row>
    <row r="3218" spans="1:36" ht="14.25">
      <c r="A3218" s="41" t="str">
        <f t="shared" si="1512"/>
        <v/>
      </c>
      <c r="B3218" s="150" t="str">
        <f>IF(ISNUMBER(A3218),INDEX('MetaTrader Import'!$H$13:$J$5893,TRUNC(((A3218-$A$39+1)-1)/3)+1,MOD((A3218-$A$39+1)-1,3)+1),"")</f>
        <v/>
      </c>
      <c r="C3218" s="43" t="str">
        <f t="shared" si="1513"/>
        <v/>
      </c>
      <c r="D3218" s="43" t="str">
        <f t="shared" ca="1" si="1503"/>
        <v/>
      </c>
      <c r="E3218" s="43" t="str">
        <f t="shared" si="1514"/>
        <v/>
      </c>
      <c r="F3218" s="43" t="str">
        <f t="shared" si="1515"/>
        <v/>
      </c>
      <c r="G3218" s="43" t="str">
        <f>IF(A3218&lt;&gt;"",IF(A3218&lt;Data!$G$11*0.25,$C$13/$G$32,IF(A3218&gt;Data!$G$11*0.25,$C$13,$C$13*10)),"")</f>
        <v/>
      </c>
      <c r="H3218" s="43" t="str">
        <f>IF(A3218&lt;&gt;"",IF(Data!$G$9="constant",$C$13,IF(Data!$G$9="squeeze",G3218,F3218)),"")</f>
        <v/>
      </c>
      <c r="I3218" s="38" t="str">
        <f ca="1">IF(ISNUMBER(A3218),NORMINV(RAND(),0,IF(AND(Data!$G$9="squeeze",A3218&lt;Data!$G$11*0.25),$H$32,1)*$C$30*$C$13)*($C$14*$C$12),"")</f>
        <v/>
      </c>
      <c r="J3218" s="42" t="str">
        <f ca="1">IFERROR(IF(Data!$C$6="Real",B3218,I3218+J3217+($C$14*$C$12)*(NORMINV(RAND(),$C$15,CHOOSE($G$13,$C$13,F3218,G3218)))),"")</f>
        <v/>
      </c>
      <c r="K3218" s="88" t="str">
        <f>IF(ISNUMBER(A3218), IF($G$16="fixed",$G$17,MIN(H3218*Data!$C$7*$C$16*0.5,$C$17*Data!$C$7))*$C$12,"")</f>
        <v/>
      </c>
      <c r="L3218" s="42" t="str">
        <f t="shared" ca="1" si="1530"/>
        <v/>
      </c>
      <c r="M3218" s="44" t="str">
        <f t="shared" ca="1" si="1531"/>
        <v/>
      </c>
      <c r="N3218" s="44" t="str">
        <f t="shared" ca="1" si="1532"/>
        <v/>
      </c>
      <c r="O3218" s="108" t="str">
        <f t="shared" si="1516"/>
        <v/>
      </c>
      <c r="P3218" s="102" t="str">
        <f t="shared" si="1517"/>
        <v/>
      </c>
      <c r="Q3218" s="102" t="str">
        <f t="shared" si="1518"/>
        <v/>
      </c>
      <c r="R3218" s="120" t="str">
        <f t="shared" si="1519"/>
        <v/>
      </c>
      <c r="S3218" s="54" t="str">
        <f t="shared" si="1520"/>
        <v/>
      </c>
      <c r="T3218" s="5" t="str">
        <f t="shared" si="1521"/>
        <v/>
      </c>
      <c r="U3218" s="152" t="str">
        <f t="shared" si="1504"/>
        <v/>
      </c>
      <c r="V3218" s="152" t="str">
        <f t="shared" si="1505"/>
        <v/>
      </c>
      <c r="W3218" s="153" t="str">
        <f t="shared" si="1506"/>
        <v/>
      </c>
      <c r="X3218" s="153" t="str">
        <f t="shared" si="1507"/>
        <v/>
      </c>
      <c r="Y3218" s="153" t="str">
        <f t="shared" si="1508"/>
        <v/>
      </c>
      <c r="Z3218" s="153" t="str">
        <f t="shared" si="1509"/>
        <v/>
      </c>
      <c r="AA3218" s="152" t="str">
        <f t="shared" si="1510"/>
        <v/>
      </c>
      <c r="AB3218" s="152" t="str">
        <f t="shared" si="1511"/>
        <v/>
      </c>
      <c r="AC3218" s="154" t="str">
        <f t="shared" si="1522"/>
        <v/>
      </c>
      <c r="AD3218" s="154" t="str">
        <f t="shared" si="1523"/>
        <v/>
      </c>
      <c r="AE3218" s="3" t="str">
        <f t="shared" si="1524"/>
        <v/>
      </c>
      <c r="AF3218" s="3" t="str">
        <f t="shared" si="1525"/>
        <v/>
      </c>
      <c r="AG3218" s="3" t="str">
        <f t="shared" si="1526"/>
        <v/>
      </c>
      <c r="AH3218" s="4" t="str">
        <f t="shared" si="1527"/>
        <v/>
      </c>
      <c r="AI3218" s="75" t="str">
        <f t="shared" si="1528"/>
        <v/>
      </c>
      <c r="AJ3218" s="75" t="str">
        <f t="shared" si="1529"/>
        <v/>
      </c>
    </row>
    <row r="3219" spans="1:36" ht="14.25">
      <c r="A3219" s="41" t="str">
        <f t="shared" si="1512"/>
        <v/>
      </c>
      <c r="B3219" s="150" t="str">
        <f>IF(ISNUMBER(A3219),INDEX('MetaTrader Import'!$H$13:$J$5893,TRUNC(((A3219-$A$39+1)-1)/3)+1,MOD((A3219-$A$39+1)-1,3)+1),"")</f>
        <v/>
      </c>
      <c r="C3219" s="43" t="str">
        <f t="shared" si="1513"/>
        <v/>
      </c>
      <c r="D3219" s="43" t="str">
        <f t="shared" ca="1" si="1503"/>
        <v/>
      </c>
      <c r="E3219" s="43" t="str">
        <f t="shared" si="1514"/>
        <v/>
      </c>
      <c r="F3219" s="43" t="str">
        <f t="shared" si="1515"/>
        <v/>
      </c>
      <c r="G3219" s="43" t="str">
        <f>IF(A3219&lt;&gt;"",IF(A3219&lt;Data!$G$11*0.25,$C$13/$G$32,IF(A3219&gt;Data!$G$11*0.25,$C$13,$C$13*10)),"")</f>
        <v/>
      </c>
      <c r="H3219" s="43" t="str">
        <f>IF(A3219&lt;&gt;"",IF(Data!$G$9="constant",$C$13,IF(Data!$G$9="squeeze",G3219,F3219)),"")</f>
        <v/>
      </c>
      <c r="I3219" s="38" t="str">
        <f ca="1">IF(ISNUMBER(A3219),NORMINV(RAND(),0,IF(AND(Data!$G$9="squeeze",A3219&lt;Data!$G$11*0.25),$H$32,1)*$C$30*$C$13)*($C$14*$C$12),"")</f>
        <v/>
      </c>
      <c r="J3219" s="42" t="str">
        <f ca="1">IFERROR(IF(Data!$C$6="Real",B3219,I3219+J3218+($C$14*$C$12)*(NORMINV(RAND(),$C$15,CHOOSE($G$13,$C$13,F3219,G3219)))),"")</f>
        <v/>
      </c>
      <c r="K3219" s="88" t="str">
        <f>IF(ISNUMBER(A3219), IF($G$16="fixed",$G$17,MIN(H3219*Data!$C$7*$C$16*0.5,$C$17*Data!$C$7))*$C$12,"")</f>
        <v/>
      </c>
      <c r="L3219" s="42" t="str">
        <f t="shared" ca="1" si="1530"/>
        <v/>
      </c>
      <c r="M3219" s="44" t="str">
        <f t="shared" ca="1" si="1531"/>
        <v/>
      </c>
      <c r="N3219" s="44" t="str">
        <f t="shared" ca="1" si="1532"/>
        <v/>
      </c>
      <c r="O3219" s="108" t="str">
        <f t="shared" si="1516"/>
        <v/>
      </c>
      <c r="P3219" s="102" t="str">
        <f t="shared" si="1517"/>
        <v/>
      </c>
      <c r="Q3219" s="102" t="str">
        <f t="shared" si="1518"/>
        <v/>
      </c>
      <c r="R3219" s="120" t="str">
        <f t="shared" si="1519"/>
        <v/>
      </c>
      <c r="S3219" s="54" t="str">
        <f t="shared" si="1520"/>
        <v/>
      </c>
      <c r="T3219" s="5" t="str">
        <f t="shared" si="1521"/>
        <v/>
      </c>
      <c r="U3219" s="152" t="str">
        <f t="shared" si="1504"/>
        <v/>
      </c>
      <c r="V3219" s="152" t="str">
        <f t="shared" si="1505"/>
        <v/>
      </c>
      <c r="W3219" s="153" t="str">
        <f t="shared" si="1506"/>
        <v/>
      </c>
      <c r="X3219" s="153" t="str">
        <f t="shared" si="1507"/>
        <v/>
      </c>
      <c r="Y3219" s="153" t="str">
        <f t="shared" si="1508"/>
        <v/>
      </c>
      <c r="Z3219" s="153" t="str">
        <f t="shared" si="1509"/>
        <v/>
      </c>
      <c r="AA3219" s="152" t="str">
        <f t="shared" si="1510"/>
        <v/>
      </c>
      <c r="AB3219" s="152" t="str">
        <f t="shared" si="1511"/>
        <v/>
      </c>
      <c r="AC3219" s="154" t="str">
        <f t="shared" si="1522"/>
        <v/>
      </c>
      <c r="AD3219" s="154" t="str">
        <f t="shared" si="1523"/>
        <v/>
      </c>
      <c r="AE3219" s="3" t="str">
        <f t="shared" si="1524"/>
        <v/>
      </c>
      <c r="AF3219" s="3" t="str">
        <f t="shared" si="1525"/>
        <v/>
      </c>
      <c r="AG3219" s="3" t="str">
        <f t="shared" si="1526"/>
        <v/>
      </c>
      <c r="AH3219" s="4" t="str">
        <f t="shared" si="1527"/>
        <v/>
      </c>
      <c r="AI3219" s="75" t="str">
        <f t="shared" si="1528"/>
        <v/>
      </c>
      <c r="AJ3219" s="75" t="str">
        <f t="shared" si="1529"/>
        <v/>
      </c>
    </row>
    <row r="3220" spans="1:36" ht="14.25">
      <c r="A3220" s="41" t="str">
        <f t="shared" si="1512"/>
        <v/>
      </c>
      <c r="B3220" s="150" t="str">
        <f>IF(ISNUMBER(A3220),INDEX('MetaTrader Import'!$H$13:$J$5893,TRUNC(((A3220-$A$39+1)-1)/3)+1,MOD((A3220-$A$39+1)-1,3)+1),"")</f>
        <v/>
      </c>
      <c r="C3220" s="43" t="str">
        <f t="shared" si="1513"/>
        <v/>
      </c>
      <c r="D3220" s="43" t="str">
        <f t="shared" ca="1" si="1503"/>
        <v/>
      </c>
      <c r="E3220" s="43" t="str">
        <f t="shared" si="1514"/>
        <v/>
      </c>
      <c r="F3220" s="43" t="str">
        <f t="shared" si="1515"/>
        <v/>
      </c>
      <c r="G3220" s="43" t="str">
        <f>IF(A3220&lt;&gt;"",IF(A3220&lt;Data!$G$11*0.25,$C$13/$G$32,IF(A3220&gt;Data!$G$11*0.25,$C$13,$C$13*10)),"")</f>
        <v/>
      </c>
      <c r="H3220" s="43" t="str">
        <f>IF(A3220&lt;&gt;"",IF(Data!$G$9="constant",$C$13,IF(Data!$G$9="squeeze",G3220,F3220)),"")</f>
        <v/>
      </c>
      <c r="I3220" s="38" t="str">
        <f ca="1">IF(ISNUMBER(A3220),NORMINV(RAND(),0,IF(AND(Data!$G$9="squeeze",A3220&lt;Data!$G$11*0.25),$H$32,1)*$C$30*$C$13)*($C$14*$C$12),"")</f>
        <v/>
      </c>
      <c r="J3220" s="42" t="str">
        <f ca="1">IFERROR(IF(Data!$C$6="Real",B3220,I3220+J3219+($C$14*$C$12)*(NORMINV(RAND(),$C$15,CHOOSE($G$13,$C$13,F3220,G3220)))),"")</f>
        <v/>
      </c>
      <c r="K3220" s="88" t="str">
        <f>IF(ISNUMBER(A3220), IF($G$16="fixed",$G$17,MIN(H3220*Data!$C$7*$C$16*0.5,$C$17*Data!$C$7))*$C$12,"")</f>
        <v/>
      </c>
      <c r="L3220" s="42" t="str">
        <f t="shared" ca="1" si="1530"/>
        <v/>
      </c>
      <c r="M3220" s="44" t="str">
        <f t="shared" ca="1" si="1531"/>
        <v/>
      </c>
      <c r="N3220" s="44" t="str">
        <f t="shared" ca="1" si="1532"/>
        <v/>
      </c>
      <c r="O3220" s="108" t="str">
        <f t="shared" si="1516"/>
        <v/>
      </c>
      <c r="P3220" s="102" t="str">
        <f t="shared" si="1517"/>
        <v/>
      </c>
      <c r="Q3220" s="102" t="str">
        <f t="shared" si="1518"/>
        <v/>
      </c>
      <c r="R3220" s="120" t="str">
        <f t="shared" si="1519"/>
        <v/>
      </c>
      <c r="S3220" s="54" t="str">
        <f t="shared" si="1520"/>
        <v/>
      </c>
      <c r="T3220" s="5" t="str">
        <f t="shared" si="1521"/>
        <v/>
      </c>
      <c r="U3220" s="152" t="str">
        <f t="shared" si="1504"/>
        <v/>
      </c>
      <c r="V3220" s="152" t="str">
        <f t="shared" si="1505"/>
        <v/>
      </c>
      <c r="W3220" s="153" t="str">
        <f t="shared" si="1506"/>
        <v/>
      </c>
      <c r="X3220" s="153" t="str">
        <f t="shared" si="1507"/>
        <v/>
      </c>
      <c r="Y3220" s="153" t="str">
        <f t="shared" si="1508"/>
        <v/>
      </c>
      <c r="Z3220" s="153" t="str">
        <f t="shared" si="1509"/>
        <v/>
      </c>
      <c r="AA3220" s="152" t="str">
        <f t="shared" si="1510"/>
        <v/>
      </c>
      <c r="AB3220" s="152" t="str">
        <f t="shared" si="1511"/>
        <v/>
      </c>
      <c r="AC3220" s="154" t="str">
        <f t="shared" si="1522"/>
        <v/>
      </c>
      <c r="AD3220" s="154" t="str">
        <f t="shared" si="1523"/>
        <v/>
      </c>
      <c r="AE3220" s="3" t="str">
        <f t="shared" si="1524"/>
        <v/>
      </c>
      <c r="AF3220" s="3" t="str">
        <f t="shared" si="1525"/>
        <v/>
      </c>
      <c r="AG3220" s="3" t="str">
        <f t="shared" si="1526"/>
        <v/>
      </c>
      <c r="AH3220" s="4" t="str">
        <f t="shared" si="1527"/>
        <v/>
      </c>
      <c r="AI3220" s="75" t="str">
        <f t="shared" si="1528"/>
        <v/>
      </c>
      <c r="AJ3220" s="75" t="str">
        <f t="shared" si="1529"/>
        <v/>
      </c>
    </row>
    <row r="3221" spans="1:36" ht="14.25">
      <c r="A3221" s="41" t="str">
        <f t="shared" si="1512"/>
        <v/>
      </c>
      <c r="B3221" s="150" t="str">
        <f>IF(ISNUMBER(A3221),INDEX('MetaTrader Import'!$H$13:$J$5893,TRUNC(((A3221-$A$39+1)-1)/3)+1,MOD((A3221-$A$39+1)-1,3)+1),"")</f>
        <v/>
      </c>
      <c r="C3221" s="43" t="str">
        <f t="shared" si="1513"/>
        <v/>
      </c>
      <c r="D3221" s="43" t="str">
        <f t="shared" ca="1" si="1503"/>
        <v/>
      </c>
      <c r="E3221" s="43" t="str">
        <f t="shared" si="1514"/>
        <v/>
      </c>
      <c r="F3221" s="43" t="str">
        <f t="shared" si="1515"/>
        <v/>
      </c>
      <c r="G3221" s="43" t="str">
        <f>IF(A3221&lt;&gt;"",IF(A3221&lt;Data!$G$11*0.25,$C$13/$G$32,IF(A3221&gt;Data!$G$11*0.25,$C$13,$C$13*10)),"")</f>
        <v/>
      </c>
      <c r="H3221" s="43" t="str">
        <f>IF(A3221&lt;&gt;"",IF(Data!$G$9="constant",$C$13,IF(Data!$G$9="squeeze",G3221,F3221)),"")</f>
        <v/>
      </c>
      <c r="I3221" s="38" t="str">
        <f ca="1">IF(ISNUMBER(A3221),NORMINV(RAND(),0,IF(AND(Data!$G$9="squeeze",A3221&lt;Data!$G$11*0.25),$H$32,1)*$C$30*$C$13)*($C$14*$C$12),"")</f>
        <v/>
      </c>
      <c r="J3221" s="42" t="str">
        <f ca="1">IFERROR(IF(Data!$C$6="Real",B3221,I3221+J3220+($C$14*$C$12)*(NORMINV(RAND(),$C$15,CHOOSE($G$13,$C$13,F3221,G3221)))),"")</f>
        <v/>
      </c>
      <c r="K3221" s="88" t="str">
        <f>IF(ISNUMBER(A3221), IF($G$16="fixed",$G$17,MIN(H3221*Data!$C$7*$C$16*0.5,$C$17*Data!$C$7))*$C$12,"")</f>
        <v/>
      </c>
      <c r="L3221" s="42" t="str">
        <f t="shared" ca="1" si="1530"/>
        <v/>
      </c>
      <c r="M3221" s="44" t="str">
        <f t="shared" ca="1" si="1531"/>
        <v/>
      </c>
      <c r="N3221" s="44" t="str">
        <f t="shared" ca="1" si="1532"/>
        <v/>
      </c>
      <c r="O3221" s="108" t="str">
        <f t="shared" si="1516"/>
        <v/>
      </c>
      <c r="P3221" s="102" t="str">
        <f t="shared" si="1517"/>
        <v/>
      </c>
      <c r="Q3221" s="102" t="str">
        <f t="shared" si="1518"/>
        <v/>
      </c>
      <c r="R3221" s="120" t="str">
        <f t="shared" si="1519"/>
        <v/>
      </c>
      <c r="S3221" s="54" t="str">
        <f t="shared" si="1520"/>
        <v/>
      </c>
      <c r="T3221" s="5" t="str">
        <f t="shared" si="1521"/>
        <v/>
      </c>
      <c r="U3221" s="152" t="str">
        <f t="shared" si="1504"/>
        <v/>
      </c>
      <c r="V3221" s="152" t="str">
        <f t="shared" si="1505"/>
        <v/>
      </c>
      <c r="W3221" s="153" t="str">
        <f t="shared" si="1506"/>
        <v/>
      </c>
      <c r="X3221" s="153" t="str">
        <f t="shared" si="1507"/>
        <v/>
      </c>
      <c r="Y3221" s="153" t="str">
        <f t="shared" si="1508"/>
        <v/>
      </c>
      <c r="Z3221" s="153" t="str">
        <f t="shared" si="1509"/>
        <v/>
      </c>
      <c r="AA3221" s="152" t="str">
        <f t="shared" si="1510"/>
        <v/>
      </c>
      <c r="AB3221" s="152" t="str">
        <f t="shared" si="1511"/>
        <v/>
      </c>
      <c r="AC3221" s="154" t="str">
        <f t="shared" si="1522"/>
        <v/>
      </c>
      <c r="AD3221" s="154" t="str">
        <f t="shared" si="1523"/>
        <v/>
      </c>
      <c r="AE3221" s="3" t="str">
        <f t="shared" si="1524"/>
        <v/>
      </c>
      <c r="AF3221" s="3" t="str">
        <f t="shared" si="1525"/>
        <v/>
      </c>
      <c r="AG3221" s="3" t="str">
        <f t="shared" si="1526"/>
        <v/>
      </c>
      <c r="AH3221" s="4" t="str">
        <f t="shared" si="1527"/>
        <v/>
      </c>
      <c r="AI3221" s="75" t="str">
        <f t="shared" si="1528"/>
        <v/>
      </c>
      <c r="AJ3221" s="75" t="str">
        <f t="shared" si="1529"/>
        <v/>
      </c>
    </row>
    <row r="3222" spans="1:36" ht="14.25">
      <c r="A3222" s="41" t="str">
        <f t="shared" si="1512"/>
        <v/>
      </c>
      <c r="B3222" s="150" t="str">
        <f>IF(ISNUMBER(A3222),INDEX('MetaTrader Import'!$H$13:$J$5893,TRUNC(((A3222-$A$39+1)-1)/3)+1,MOD((A3222-$A$39+1)-1,3)+1),"")</f>
        <v/>
      </c>
      <c r="C3222" s="43" t="str">
        <f t="shared" si="1513"/>
        <v/>
      </c>
      <c r="D3222" s="43" t="str">
        <f t="shared" ca="1" si="1503"/>
        <v/>
      </c>
      <c r="E3222" s="43" t="str">
        <f t="shared" si="1514"/>
        <v/>
      </c>
      <c r="F3222" s="43" t="str">
        <f t="shared" si="1515"/>
        <v/>
      </c>
      <c r="G3222" s="43" t="str">
        <f>IF(A3222&lt;&gt;"",IF(A3222&lt;Data!$G$11*0.25,$C$13/$G$32,IF(A3222&gt;Data!$G$11*0.25,$C$13,$C$13*10)),"")</f>
        <v/>
      </c>
      <c r="H3222" s="43" t="str">
        <f>IF(A3222&lt;&gt;"",IF(Data!$G$9="constant",$C$13,IF(Data!$G$9="squeeze",G3222,F3222)),"")</f>
        <v/>
      </c>
      <c r="I3222" s="38" t="str">
        <f ca="1">IF(ISNUMBER(A3222),NORMINV(RAND(),0,IF(AND(Data!$G$9="squeeze",A3222&lt;Data!$G$11*0.25),$H$32,1)*$C$30*$C$13)*($C$14*$C$12),"")</f>
        <v/>
      </c>
      <c r="J3222" s="42" t="str">
        <f ca="1">IFERROR(IF(Data!$C$6="Real",B3222,I3222+J3221+($C$14*$C$12)*(NORMINV(RAND(),$C$15,CHOOSE($G$13,$C$13,F3222,G3222)))),"")</f>
        <v/>
      </c>
      <c r="K3222" s="88" t="str">
        <f>IF(ISNUMBER(A3222), IF($G$16="fixed",$G$17,MIN(H3222*Data!$C$7*$C$16*0.5,$C$17*Data!$C$7))*$C$12,"")</f>
        <v/>
      </c>
      <c r="L3222" s="42" t="str">
        <f t="shared" ca="1" si="1530"/>
        <v/>
      </c>
      <c r="M3222" s="44" t="str">
        <f t="shared" ca="1" si="1531"/>
        <v/>
      </c>
      <c r="N3222" s="44" t="str">
        <f t="shared" ca="1" si="1532"/>
        <v/>
      </c>
      <c r="O3222" s="108" t="str">
        <f t="shared" si="1516"/>
        <v/>
      </c>
      <c r="P3222" s="102" t="str">
        <f t="shared" si="1517"/>
        <v/>
      </c>
      <c r="Q3222" s="102" t="str">
        <f t="shared" si="1518"/>
        <v/>
      </c>
      <c r="R3222" s="120" t="str">
        <f t="shared" si="1519"/>
        <v/>
      </c>
      <c r="S3222" s="54" t="str">
        <f t="shared" si="1520"/>
        <v/>
      </c>
      <c r="T3222" s="5" t="str">
        <f t="shared" si="1521"/>
        <v/>
      </c>
      <c r="U3222" s="152" t="str">
        <f t="shared" si="1504"/>
        <v/>
      </c>
      <c r="V3222" s="152" t="str">
        <f t="shared" si="1505"/>
        <v/>
      </c>
      <c r="W3222" s="153" t="str">
        <f t="shared" si="1506"/>
        <v/>
      </c>
      <c r="X3222" s="153" t="str">
        <f t="shared" si="1507"/>
        <v/>
      </c>
      <c r="Y3222" s="153" t="str">
        <f t="shared" si="1508"/>
        <v/>
      </c>
      <c r="Z3222" s="153" t="str">
        <f t="shared" si="1509"/>
        <v/>
      </c>
      <c r="AA3222" s="152" t="str">
        <f t="shared" si="1510"/>
        <v/>
      </c>
      <c r="AB3222" s="152" t="str">
        <f t="shared" si="1511"/>
        <v/>
      </c>
      <c r="AC3222" s="154" t="str">
        <f t="shared" si="1522"/>
        <v/>
      </c>
      <c r="AD3222" s="154" t="str">
        <f t="shared" si="1523"/>
        <v/>
      </c>
      <c r="AE3222" s="3" t="str">
        <f t="shared" si="1524"/>
        <v/>
      </c>
      <c r="AF3222" s="3" t="str">
        <f t="shared" si="1525"/>
        <v/>
      </c>
      <c r="AG3222" s="3" t="str">
        <f t="shared" si="1526"/>
        <v/>
      </c>
      <c r="AH3222" s="4" t="str">
        <f t="shared" si="1527"/>
        <v/>
      </c>
      <c r="AI3222" s="75" t="str">
        <f t="shared" si="1528"/>
        <v/>
      </c>
      <c r="AJ3222" s="75" t="str">
        <f t="shared" si="1529"/>
        <v/>
      </c>
    </row>
    <row r="3223" spans="1:36" ht="14.25">
      <c r="A3223" s="41" t="str">
        <f t="shared" si="1512"/>
        <v/>
      </c>
      <c r="B3223" s="150" t="str">
        <f>IF(ISNUMBER(A3223),INDEX('MetaTrader Import'!$H$13:$J$5893,TRUNC(((A3223-$A$39+1)-1)/3)+1,MOD((A3223-$A$39+1)-1,3)+1),"")</f>
        <v/>
      </c>
      <c r="C3223" s="43" t="str">
        <f t="shared" si="1513"/>
        <v/>
      </c>
      <c r="D3223" s="43" t="str">
        <f t="shared" ca="1" si="1503"/>
        <v/>
      </c>
      <c r="E3223" s="43" t="str">
        <f t="shared" si="1514"/>
        <v/>
      </c>
      <c r="F3223" s="43" t="str">
        <f t="shared" si="1515"/>
        <v/>
      </c>
      <c r="G3223" s="43" t="str">
        <f>IF(A3223&lt;&gt;"",IF(A3223&lt;Data!$G$11*0.25,$C$13/$G$32,IF(A3223&gt;Data!$G$11*0.25,$C$13,$C$13*10)),"")</f>
        <v/>
      </c>
      <c r="H3223" s="43" t="str">
        <f>IF(A3223&lt;&gt;"",IF(Data!$G$9="constant",$C$13,IF(Data!$G$9="squeeze",G3223,F3223)),"")</f>
        <v/>
      </c>
      <c r="I3223" s="38" t="str">
        <f ca="1">IF(ISNUMBER(A3223),NORMINV(RAND(),0,IF(AND(Data!$G$9="squeeze",A3223&lt;Data!$G$11*0.25),$H$32,1)*$C$30*$C$13)*($C$14*$C$12),"")</f>
        <v/>
      </c>
      <c r="J3223" s="42" t="str">
        <f ca="1">IFERROR(IF(Data!$C$6="Real",B3223,I3223+J3222+($C$14*$C$12)*(NORMINV(RAND(),$C$15,CHOOSE($G$13,$C$13,F3223,G3223)))),"")</f>
        <v/>
      </c>
      <c r="K3223" s="88" t="str">
        <f>IF(ISNUMBER(A3223), IF($G$16="fixed",$G$17,MIN(H3223*Data!$C$7*$C$16*0.5,$C$17*Data!$C$7))*$C$12,"")</f>
        <v/>
      </c>
      <c r="L3223" s="42" t="str">
        <f t="shared" ca="1" si="1530"/>
        <v/>
      </c>
      <c r="M3223" s="44" t="str">
        <f t="shared" ca="1" si="1531"/>
        <v/>
      </c>
      <c r="N3223" s="44" t="str">
        <f t="shared" ca="1" si="1532"/>
        <v/>
      </c>
      <c r="O3223" s="108" t="str">
        <f t="shared" si="1516"/>
        <v/>
      </c>
      <c r="P3223" s="102" t="str">
        <f t="shared" si="1517"/>
        <v/>
      </c>
      <c r="Q3223" s="102" t="str">
        <f t="shared" si="1518"/>
        <v/>
      </c>
      <c r="R3223" s="120" t="str">
        <f t="shared" si="1519"/>
        <v/>
      </c>
      <c r="S3223" s="54" t="str">
        <f t="shared" si="1520"/>
        <v/>
      </c>
      <c r="T3223" s="5" t="str">
        <f t="shared" si="1521"/>
        <v/>
      </c>
      <c r="U3223" s="152" t="str">
        <f t="shared" si="1504"/>
        <v/>
      </c>
      <c r="V3223" s="152" t="str">
        <f t="shared" si="1505"/>
        <v/>
      </c>
      <c r="W3223" s="153" t="str">
        <f t="shared" si="1506"/>
        <v/>
      </c>
      <c r="X3223" s="153" t="str">
        <f t="shared" si="1507"/>
        <v/>
      </c>
      <c r="Y3223" s="153" t="str">
        <f t="shared" si="1508"/>
        <v/>
      </c>
      <c r="Z3223" s="153" t="str">
        <f t="shared" si="1509"/>
        <v/>
      </c>
      <c r="AA3223" s="152" t="str">
        <f t="shared" si="1510"/>
        <v/>
      </c>
      <c r="AB3223" s="152" t="str">
        <f t="shared" si="1511"/>
        <v/>
      </c>
      <c r="AC3223" s="154" t="str">
        <f t="shared" si="1522"/>
        <v/>
      </c>
      <c r="AD3223" s="154" t="str">
        <f t="shared" si="1523"/>
        <v/>
      </c>
      <c r="AE3223" s="3" t="str">
        <f t="shared" si="1524"/>
        <v/>
      </c>
      <c r="AF3223" s="3" t="str">
        <f t="shared" si="1525"/>
        <v/>
      </c>
      <c r="AG3223" s="3" t="str">
        <f t="shared" si="1526"/>
        <v/>
      </c>
      <c r="AH3223" s="4" t="str">
        <f t="shared" si="1527"/>
        <v/>
      </c>
      <c r="AI3223" s="75" t="str">
        <f t="shared" si="1528"/>
        <v/>
      </c>
      <c r="AJ3223" s="75" t="str">
        <f t="shared" si="1529"/>
        <v/>
      </c>
    </row>
    <row r="3224" spans="1:36" ht="14.25">
      <c r="A3224" s="41" t="str">
        <f t="shared" si="1512"/>
        <v/>
      </c>
      <c r="B3224" s="150" t="str">
        <f>IF(ISNUMBER(A3224),INDEX('MetaTrader Import'!$H$13:$J$5893,TRUNC(((A3224-$A$39+1)-1)/3)+1,MOD((A3224-$A$39+1)-1,3)+1),"")</f>
        <v/>
      </c>
      <c r="C3224" s="43" t="str">
        <f t="shared" si="1513"/>
        <v/>
      </c>
      <c r="D3224" s="43" t="str">
        <f t="shared" ca="1" si="1503"/>
        <v/>
      </c>
      <c r="E3224" s="43" t="str">
        <f t="shared" si="1514"/>
        <v/>
      </c>
      <c r="F3224" s="43" t="str">
        <f t="shared" si="1515"/>
        <v/>
      </c>
      <c r="G3224" s="43" t="str">
        <f>IF(A3224&lt;&gt;"",IF(A3224&lt;Data!$G$11*0.25,$C$13/$G$32,IF(A3224&gt;Data!$G$11*0.25,$C$13,$C$13*10)),"")</f>
        <v/>
      </c>
      <c r="H3224" s="43" t="str">
        <f>IF(A3224&lt;&gt;"",IF(Data!$G$9="constant",$C$13,IF(Data!$G$9="squeeze",G3224,F3224)),"")</f>
        <v/>
      </c>
      <c r="I3224" s="38" t="str">
        <f ca="1">IF(ISNUMBER(A3224),NORMINV(RAND(),0,IF(AND(Data!$G$9="squeeze",A3224&lt;Data!$G$11*0.25),$H$32,1)*$C$30*$C$13)*($C$14*$C$12),"")</f>
        <v/>
      </c>
      <c r="J3224" s="42" t="str">
        <f ca="1">IFERROR(IF(Data!$C$6="Real",B3224,I3224+J3223+($C$14*$C$12)*(NORMINV(RAND(),$C$15,CHOOSE($G$13,$C$13,F3224,G3224)))),"")</f>
        <v/>
      </c>
      <c r="K3224" s="88" t="str">
        <f>IF(ISNUMBER(A3224), IF($G$16="fixed",$G$17,MIN(H3224*Data!$C$7*$C$16*0.5,$C$17*Data!$C$7))*$C$12,"")</f>
        <v/>
      </c>
      <c r="L3224" s="42" t="str">
        <f t="shared" ca="1" si="1530"/>
        <v/>
      </c>
      <c r="M3224" s="44" t="str">
        <f t="shared" ca="1" si="1531"/>
        <v/>
      </c>
      <c r="N3224" s="44" t="str">
        <f t="shared" ca="1" si="1532"/>
        <v/>
      </c>
      <c r="O3224" s="108" t="str">
        <f t="shared" si="1516"/>
        <v/>
      </c>
      <c r="P3224" s="102" t="str">
        <f t="shared" si="1517"/>
        <v/>
      </c>
      <c r="Q3224" s="102" t="str">
        <f t="shared" si="1518"/>
        <v/>
      </c>
      <c r="R3224" s="120" t="str">
        <f t="shared" si="1519"/>
        <v/>
      </c>
      <c r="S3224" s="54" t="str">
        <f t="shared" si="1520"/>
        <v/>
      </c>
      <c r="T3224" s="5" t="str">
        <f t="shared" si="1521"/>
        <v/>
      </c>
      <c r="U3224" s="152" t="str">
        <f t="shared" si="1504"/>
        <v/>
      </c>
      <c r="V3224" s="152" t="str">
        <f t="shared" si="1505"/>
        <v/>
      </c>
      <c r="W3224" s="153" t="str">
        <f t="shared" si="1506"/>
        <v/>
      </c>
      <c r="X3224" s="153" t="str">
        <f t="shared" si="1507"/>
        <v/>
      </c>
      <c r="Y3224" s="153" t="str">
        <f t="shared" si="1508"/>
        <v/>
      </c>
      <c r="Z3224" s="153" t="str">
        <f t="shared" si="1509"/>
        <v/>
      </c>
      <c r="AA3224" s="152" t="str">
        <f t="shared" si="1510"/>
        <v/>
      </c>
      <c r="AB3224" s="152" t="str">
        <f t="shared" si="1511"/>
        <v/>
      </c>
      <c r="AC3224" s="154" t="str">
        <f t="shared" si="1522"/>
        <v/>
      </c>
      <c r="AD3224" s="154" t="str">
        <f t="shared" si="1523"/>
        <v/>
      </c>
      <c r="AE3224" s="3" t="str">
        <f t="shared" si="1524"/>
        <v/>
      </c>
      <c r="AF3224" s="3" t="str">
        <f t="shared" si="1525"/>
        <v/>
      </c>
      <c r="AG3224" s="3" t="str">
        <f t="shared" si="1526"/>
        <v/>
      </c>
      <c r="AH3224" s="4" t="str">
        <f t="shared" si="1527"/>
        <v/>
      </c>
      <c r="AI3224" s="75" t="str">
        <f t="shared" si="1528"/>
        <v/>
      </c>
      <c r="AJ3224" s="75" t="str">
        <f t="shared" si="1529"/>
        <v/>
      </c>
    </row>
    <row r="3225" spans="1:36" ht="14.25">
      <c r="A3225" s="41" t="str">
        <f t="shared" si="1512"/>
        <v/>
      </c>
      <c r="B3225" s="150" t="str">
        <f>IF(ISNUMBER(A3225),INDEX('MetaTrader Import'!$H$13:$J$5893,TRUNC(((A3225-$A$39+1)-1)/3)+1,MOD((A3225-$A$39+1)-1,3)+1),"")</f>
        <v/>
      </c>
      <c r="C3225" s="43" t="str">
        <f t="shared" si="1513"/>
        <v/>
      </c>
      <c r="D3225" s="43" t="str">
        <f t="shared" ca="1" si="1503"/>
        <v/>
      </c>
      <c r="E3225" s="43" t="str">
        <f t="shared" si="1514"/>
        <v/>
      </c>
      <c r="F3225" s="43" t="str">
        <f t="shared" si="1515"/>
        <v/>
      </c>
      <c r="G3225" s="43" t="str">
        <f>IF(A3225&lt;&gt;"",IF(A3225&lt;Data!$G$11*0.25,$C$13/$G$32,IF(A3225&gt;Data!$G$11*0.25,$C$13,$C$13*10)),"")</f>
        <v/>
      </c>
      <c r="H3225" s="43" t="str">
        <f>IF(A3225&lt;&gt;"",IF(Data!$G$9="constant",$C$13,IF(Data!$G$9="squeeze",G3225,F3225)),"")</f>
        <v/>
      </c>
      <c r="I3225" s="38" t="str">
        <f ca="1">IF(ISNUMBER(A3225),NORMINV(RAND(),0,IF(AND(Data!$G$9="squeeze",A3225&lt;Data!$G$11*0.25),$H$32,1)*$C$30*$C$13)*($C$14*$C$12),"")</f>
        <v/>
      </c>
      <c r="J3225" s="42" t="str">
        <f ca="1">IFERROR(IF(Data!$C$6="Real",B3225,I3225+J3224+($C$14*$C$12)*(NORMINV(RAND(),$C$15,CHOOSE($G$13,$C$13,F3225,G3225)))),"")</f>
        <v/>
      </c>
      <c r="K3225" s="88" t="str">
        <f>IF(ISNUMBER(A3225), IF($G$16="fixed",$G$17,MIN(H3225*Data!$C$7*$C$16*0.5,$C$17*Data!$C$7))*$C$12,"")</f>
        <v/>
      </c>
      <c r="L3225" s="42" t="str">
        <f t="shared" ca="1" si="1530"/>
        <v/>
      </c>
      <c r="M3225" s="44" t="str">
        <f t="shared" ca="1" si="1531"/>
        <v/>
      </c>
      <c r="N3225" s="44" t="str">
        <f t="shared" ca="1" si="1532"/>
        <v/>
      </c>
      <c r="O3225" s="108" t="str">
        <f t="shared" si="1516"/>
        <v/>
      </c>
      <c r="P3225" s="102" t="str">
        <f t="shared" si="1517"/>
        <v/>
      </c>
      <c r="Q3225" s="102" t="str">
        <f t="shared" si="1518"/>
        <v/>
      </c>
      <c r="R3225" s="120" t="str">
        <f t="shared" si="1519"/>
        <v/>
      </c>
      <c r="S3225" s="54" t="str">
        <f t="shared" si="1520"/>
        <v/>
      </c>
      <c r="T3225" s="5" t="str">
        <f t="shared" si="1521"/>
        <v/>
      </c>
      <c r="U3225" s="152" t="str">
        <f t="shared" si="1504"/>
        <v/>
      </c>
      <c r="V3225" s="152" t="str">
        <f t="shared" si="1505"/>
        <v/>
      </c>
      <c r="W3225" s="153" t="str">
        <f t="shared" si="1506"/>
        <v/>
      </c>
      <c r="X3225" s="153" t="str">
        <f t="shared" si="1507"/>
        <v/>
      </c>
      <c r="Y3225" s="153" t="str">
        <f t="shared" si="1508"/>
        <v/>
      </c>
      <c r="Z3225" s="153" t="str">
        <f t="shared" si="1509"/>
        <v/>
      </c>
      <c r="AA3225" s="152" t="str">
        <f t="shared" si="1510"/>
        <v/>
      </c>
      <c r="AB3225" s="152" t="str">
        <f t="shared" si="1511"/>
        <v/>
      </c>
      <c r="AC3225" s="154" t="str">
        <f t="shared" si="1522"/>
        <v/>
      </c>
      <c r="AD3225" s="154" t="str">
        <f t="shared" si="1523"/>
        <v/>
      </c>
      <c r="AE3225" s="3" t="str">
        <f t="shared" si="1524"/>
        <v/>
      </c>
      <c r="AF3225" s="3" t="str">
        <f t="shared" si="1525"/>
        <v/>
      </c>
      <c r="AG3225" s="3" t="str">
        <f t="shared" si="1526"/>
        <v/>
      </c>
      <c r="AH3225" s="4" t="str">
        <f t="shared" si="1527"/>
        <v/>
      </c>
      <c r="AI3225" s="75" t="str">
        <f t="shared" si="1528"/>
        <v/>
      </c>
      <c r="AJ3225" s="75" t="str">
        <f t="shared" si="1529"/>
        <v/>
      </c>
    </row>
    <row r="3226" spans="1:36" ht="14.25">
      <c r="A3226" s="41" t="str">
        <f t="shared" si="1512"/>
        <v/>
      </c>
      <c r="B3226" s="150" t="str">
        <f>IF(ISNUMBER(A3226),INDEX('MetaTrader Import'!$H$13:$J$5893,TRUNC(((A3226-$A$39+1)-1)/3)+1,MOD((A3226-$A$39+1)-1,3)+1),"")</f>
        <v/>
      </c>
      <c r="C3226" s="43" t="str">
        <f t="shared" si="1513"/>
        <v/>
      </c>
      <c r="D3226" s="43" t="str">
        <f t="shared" ca="1" si="1503"/>
        <v/>
      </c>
      <c r="E3226" s="43" t="str">
        <f t="shared" si="1514"/>
        <v/>
      </c>
      <c r="F3226" s="43" t="str">
        <f t="shared" si="1515"/>
        <v/>
      </c>
      <c r="G3226" s="43" t="str">
        <f>IF(A3226&lt;&gt;"",IF(A3226&lt;Data!$G$11*0.25,$C$13/$G$32,IF(A3226&gt;Data!$G$11*0.25,$C$13,$C$13*10)),"")</f>
        <v/>
      </c>
      <c r="H3226" s="43" t="str">
        <f>IF(A3226&lt;&gt;"",IF(Data!$G$9="constant",$C$13,IF(Data!$G$9="squeeze",G3226,F3226)),"")</f>
        <v/>
      </c>
      <c r="I3226" s="38" t="str">
        <f ca="1">IF(ISNUMBER(A3226),NORMINV(RAND(),0,IF(AND(Data!$G$9="squeeze",A3226&lt;Data!$G$11*0.25),$H$32,1)*$C$30*$C$13)*($C$14*$C$12),"")</f>
        <v/>
      </c>
      <c r="J3226" s="42" t="str">
        <f ca="1">IFERROR(IF(Data!$C$6="Real",B3226,I3226+J3225+($C$14*$C$12)*(NORMINV(RAND(),$C$15,CHOOSE($G$13,$C$13,F3226,G3226)))),"")</f>
        <v/>
      </c>
      <c r="K3226" s="88" t="str">
        <f>IF(ISNUMBER(A3226), IF($G$16="fixed",$G$17,MIN(H3226*Data!$C$7*$C$16*0.5,$C$17*Data!$C$7))*$C$12,"")</f>
        <v/>
      </c>
      <c r="L3226" s="42" t="str">
        <f t="shared" ca="1" si="1530"/>
        <v/>
      </c>
      <c r="M3226" s="44" t="str">
        <f t="shared" ca="1" si="1531"/>
        <v/>
      </c>
      <c r="N3226" s="44" t="str">
        <f t="shared" ca="1" si="1532"/>
        <v/>
      </c>
      <c r="O3226" s="108" t="str">
        <f t="shared" si="1516"/>
        <v/>
      </c>
      <c r="P3226" s="102" t="str">
        <f t="shared" si="1517"/>
        <v/>
      </c>
      <c r="Q3226" s="102" t="str">
        <f t="shared" si="1518"/>
        <v/>
      </c>
      <c r="R3226" s="120" t="str">
        <f t="shared" si="1519"/>
        <v/>
      </c>
      <c r="S3226" s="54" t="str">
        <f t="shared" si="1520"/>
        <v/>
      </c>
      <c r="T3226" s="5" t="str">
        <f t="shared" si="1521"/>
        <v/>
      </c>
      <c r="U3226" s="152" t="str">
        <f t="shared" si="1504"/>
        <v/>
      </c>
      <c r="V3226" s="152" t="str">
        <f t="shared" si="1505"/>
        <v/>
      </c>
      <c r="W3226" s="153" t="str">
        <f t="shared" si="1506"/>
        <v/>
      </c>
      <c r="X3226" s="153" t="str">
        <f t="shared" si="1507"/>
        <v/>
      </c>
      <c r="Y3226" s="153" t="str">
        <f t="shared" si="1508"/>
        <v/>
      </c>
      <c r="Z3226" s="153" t="str">
        <f t="shared" si="1509"/>
        <v/>
      </c>
      <c r="AA3226" s="152" t="str">
        <f t="shared" si="1510"/>
        <v/>
      </c>
      <c r="AB3226" s="152" t="str">
        <f t="shared" si="1511"/>
        <v/>
      </c>
      <c r="AC3226" s="154" t="str">
        <f t="shared" si="1522"/>
        <v/>
      </c>
      <c r="AD3226" s="154" t="str">
        <f t="shared" si="1523"/>
        <v/>
      </c>
      <c r="AE3226" s="3" t="str">
        <f t="shared" si="1524"/>
        <v/>
      </c>
      <c r="AF3226" s="3" t="str">
        <f t="shared" si="1525"/>
        <v/>
      </c>
      <c r="AG3226" s="3" t="str">
        <f t="shared" si="1526"/>
        <v/>
      </c>
      <c r="AH3226" s="4" t="str">
        <f t="shared" si="1527"/>
        <v/>
      </c>
      <c r="AI3226" s="75" t="str">
        <f t="shared" si="1528"/>
        <v/>
      </c>
      <c r="AJ3226" s="75" t="str">
        <f t="shared" si="1529"/>
        <v/>
      </c>
    </row>
    <row r="3227" spans="1:36" ht="14.25">
      <c r="A3227" s="41" t="str">
        <f t="shared" si="1512"/>
        <v/>
      </c>
      <c r="B3227" s="150" t="str">
        <f>IF(ISNUMBER(A3227),INDEX('MetaTrader Import'!$H$13:$J$5893,TRUNC(((A3227-$A$39+1)-1)/3)+1,MOD((A3227-$A$39+1)-1,3)+1),"")</f>
        <v/>
      </c>
      <c r="C3227" s="43" t="str">
        <f t="shared" si="1513"/>
        <v/>
      </c>
      <c r="D3227" s="43" t="str">
        <f t="shared" ca="1" si="1503"/>
        <v/>
      </c>
      <c r="E3227" s="43" t="str">
        <f t="shared" si="1514"/>
        <v/>
      </c>
      <c r="F3227" s="43" t="str">
        <f t="shared" si="1515"/>
        <v/>
      </c>
      <c r="G3227" s="43" t="str">
        <f>IF(A3227&lt;&gt;"",IF(A3227&lt;Data!$G$11*0.25,$C$13/$G$32,IF(A3227&gt;Data!$G$11*0.25,$C$13,$C$13*10)),"")</f>
        <v/>
      </c>
      <c r="H3227" s="43" t="str">
        <f>IF(A3227&lt;&gt;"",IF(Data!$G$9="constant",$C$13,IF(Data!$G$9="squeeze",G3227,F3227)),"")</f>
        <v/>
      </c>
      <c r="I3227" s="38" t="str">
        <f ca="1">IF(ISNUMBER(A3227),NORMINV(RAND(),0,IF(AND(Data!$G$9="squeeze",A3227&lt;Data!$G$11*0.25),$H$32,1)*$C$30*$C$13)*($C$14*$C$12),"")</f>
        <v/>
      </c>
      <c r="J3227" s="42" t="str">
        <f ca="1">IFERROR(IF(Data!$C$6="Real",B3227,I3227+J3226+($C$14*$C$12)*(NORMINV(RAND(),$C$15,CHOOSE($G$13,$C$13,F3227,G3227)))),"")</f>
        <v/>
      </c>
      <c r="K3227" s="88" t="str">
        <f>IF(ISNUMBER(A3227), IF($G$16="fixed",$G$17,MIN(H3227*Data!$C$7*$C$16*0.5,$C$17*Data!$C$7))*$C$12,"")</f>
        <v/>
      </c>
      <c r="L3227" s="42" t="str">
        <f t="shared" ca="1" si="1530"/>
        <v/>
      </c>
      <c r="M3227" s="44" t="str">
        <f t="shared" ca="1" si="1531"/>
        <v/>
      </c>
      <c r="N3227" s="44" t="str">
        <f t="shared" ca="1" si="1532"/>
        <v/>
      </c>
      <c r="O3227" s="108" t="str">
        <f t="shared" si="1516"/>
        <v/>
      </c>
      <c r="P3227" s="102" t="str">
        <f t="shared" si="1517"/>
        <v/>
      </c>
      <c r="Q3227" s="102" t="str">
        <f t="shared" si="1518"/>
        <v/>
      </c>
      <c r="R3227" s="120" t="str">
        <f t="shared" si="1519"/>
        <v/>
      </c>
      <c r="S3227" s="54" t="str">
        <f t="shared" si="1520"/>
        <v/>
      </c>
      <c r="T3227" s="5" t="str">
        <f t="shared" si="1521"/>
        <v/>
      </c>
      <c r="U3227" s="152" t="str">
        <f t="shared" si="1504"/>
        <v/>
      </c>
      <c r="V3227" s="152" t="str">
        <f t="shared" si="1505"/>
        <v/>
      </c>
      <c r="W3227" s="153" t="str">
        <f t="shared" si="1506"/>
        <v/>
      </c>
      <c r="X3227" s="153" t="str">
        <f t="shared" si="1507"/>
        <v/>
      </c>
      <c r="Y3227" s="153" t="str">
        <f t="shared" si="1508"/>
        <v/>
      </c>
      <c r="Z3227" s="153" t="str">
        <f t="shared" si="1509"/>
        <v/>
      </c>
      <c r="AA3227" s="152" t="str">
        <f t="shared" si="1510"/>
        <v/>
      </c>
      <c r="AB3227" s="152" t="str">
        <f t="shared" si="1511"/>
        <v/>
      </c>
      <c r="AC3227" s="154" t="str">
        <f t="shared" si="1522"/>
        <v/>
      </c>
      <c r="AD3227" s="154" t="str">
        <f t="shared" si="1523"/>
        <v/>
      </c>
      <c r="AE3227" s="3" t="str">
        <f t="shared" si="1524"/>
        <v/>
      </c>
      <c r="AF3227" s="3" t="str">
        <f t="shared" si="1525"/>
        <v/>
      </c>
      <c r="AG3227" s="3" t="str">
        <f t="shared" si="1526"/>
        <v/>
      </c>
      <c r="AH3227" s="4" t="str">
        <f t="shared" si="1527"/>
        <v/>
      </c>
      <c r="AI3227" s="75" t="str">
        <f t="shared" si="1528"/>
        <v/>
      </c>
      <c r="AJ3227" s="75" t="str">
        <f t="shared" si="1529"/>
        <v/>
      </c>
    </row>
    <row r="3228" spans="1:36" ht="14.25">
      <c r="A3228" s="41" t="str">
        <f t="shared" si="1512"/>
        <v/>
      </c>
      <c r="B3228" s="150" t="str">
        <f>IF(ISNUMBER(A3228),INDEX('MetaTrader Import'!$H$13:$J$5893,TRUNC(((A3228-$A$39+1)-1)/3)+1,MOD((A3228-$A$39+1)-1,3)+1),"")</f>
        <v/>
      </c>
      <c r="C3228" s="43" t="str">
        <f t="shared" si="1513"/>
        <v/>
      </c>
      <c r="D3228" s="43" t="str">
        <f t="shared" ca="1" si="1503"/>
        <v/>
      </c>
      <c r="E3228" s="43" t="str">
        <f t="shared" si="1514"/>
        <v/>
      </c>
      <c r="F3228" s="43" t="str">
        <f t="shared" si="1515"/>
        <v/>
      </c>
      <c r="G3228" s="43" t="str">
        <f>IF(A3228&lt;&gt;"",IF(A3228&lt;Data!$G$11*0.25,$C$13/$G$32,IF(A3228&gt;Data!$G$11*0.25,$C$13,$C$13*10)),"")</f>
        <v/>
      </c>
      <c r="H3228" s="43" t="str">
        <f>IF(A3228&lt;&gt;"",IF(Data!$G$9="constant",$C$13,IF(Data!$G$9="squeeze",G3228,F3228)),"")</f>
        <v/>
      </c>
      <c r="I3228" s="38" t="str">
        <f ca="1">IF(ISNUMBER(A3228),NORMINV(RAND(),0,IF(AND(Data!$G$9="squeeze",A3228&lt;Data!$G$11*0.25),$H$32,1)*$C$30*$C$13)*($C$14*$C$12),"")</f>
        <v/>
      </c>
      <c r="J3228" s="42" t="str">
        <f ca="1">IFERROR(IF(Data!$C$6="Real",B3228,I3228+J3227+($C$14*$C$12)*(NORMINV(RAND(),$C$15,CHOOSE($G$13,$C$13,F3228,G3228)))),"")</f>
        <v/>
      </c>
      <c r="K3228" s="88" t="str">
        <f>IF(ISNUMBER(A3228), IF($G$16="fixed",$G$17,MIN(H3228*Data!$C$7*$C$16*0.5,$C$17*Data!$C$7))*$C$12,"")</f>
        <v/>
      </c>
      <c r="L3228" s="42" t="str">
        <f t="shared" ca="1" si="1530"/>
        <v/>
      </c>
      <c r="M3228" s="44" t="str">
        <f t="shared" ca="1" si="1531"/>
        <v/>
      </c>
      <c r="N3228" s="44" t="str">
        <f t="shared" ca="1" si="1532"/>
        <v/>
      </c>
      <c r="O3228" s="108" t="str">
        <f t="shared" si="1516"/>
        <v/>
      </c>
      <c r="P3228" s="102" t="str">
        <f t="shared" si="1517"/>
        <v/>
      </c>
      <c r="Q3228" s="102" t="str">
        <f t="shared" si="1518"/>
        <v/>
      </c>
      <c r="R3228" s="120" t="str">
        <f t="shared" si="1519"/>
        <v/>
      </c>
      <c r="S3228" s="54" t="str">
        <f t="shared" si="1520"/>
        <v/>
      </c>
      <c r="T3228" s="5" t="str">
        <f t="shared" si="1521"/>
        <v/>
      </c>
      <c r="U3228" s="152" t="str">
        <f t="shared" si="1504"/>
        <v/>
      </c>
      <c r="V3228" s="152" t="str">
        <f t="shared" si="1505"/>
        <v/>
      </c>
      <c r="W3228" s="153" t="str">
        <f t="shared" si="1506"/>
        <v/>
      </c>
      <c r="X3228" s="153" t="str">
        <f t="shared" si="1507"/>
        <v/>
      </c>
      <c r="Y3228" s="153" t="str">
        <f t="shared" si="1508"/>
        <v/>
      </c>
      <c r="Z3228" s="153" t="str">
        <f t="shared" si="1509"/>
        <v/>
      </c>
      <c r="AA3228" s="152" t="str">
        <f t="shared" si="1510"/>
        <v/>
      </c>
      <c r="AB3228" s="152" t="str">
        <f t="shared" si="1511"/>
        <v/>
      </c>
      <c r="AC3228" s="154" t="str">
        <f t="shared" si="1522"/>
        <v/>
      </c>
      <c r="AD3228" s="154" t="str">
        <f t="shared" si="1523"/>
        <v/>
      </c>
      <c r="AE3228" s="3" t="str">
        <f t="shared" si="1524"/>
        <v/>
      </c>
      <c r="AF3228" s="3" t="str">
        <f t="shared" si="1525"/>
        <v/>
      </c>
      <c r="AG3228" s="3" t="str">
        <f t="shared" si="1526"/>
        <v/>
      </c>
      <c r="AH3228" s="4" t="str">
        <f t="shared" si="1527"/>
        <v/>
      </c>
      <c r="AI3228" s="75" t="str">
        <f t="shared" si="1528"/>
        <v/>
      </c>
      <c r="AJ3228" s="75" t="str">
        <f t="shared" si="1529"/>
        <v/>
      </c>
    </row>
    <row r="3229" spans="1:36" ht="14.25">
      <c r="A3229" s="41" t="str">
        <f t="shared" si="1512"/>
        <v/>
      </c>
      <c r="B3229" s="150" t="str">
        <f>IF(ISNUMBER(A3229),INDEX('MetaTrader Import'!$H$13:$J$5893,TRUNC(((A3229-$A$39+1)-1)/3)+1,MOD((A3229-$A$39+1)-1,3)+1),"")</f>
        <v/>
      </c>
      <c r="C3229" s="43" t="str">
        <f t="shared" si="1513"/>
        <v/>
      </c>
      <c r="D3229" s="43" t="str">
        <f t="shared" ca="1" si="1503"/>
        <v/>
      </c>
      <c r="E3229" s="43" t="str">
        <f t="shared" si="1514"/>
        <v/>
      </c>
      <c r="F3229" s="43" t="str">
        <f t="shared" si="1515"/>
        <v/>
      </c>
      <c r="G3229" s="43" t="str">
        <f>IF(A3229&lt;&gt;"",IF(A3229&lt;Data!$G$11*0.25,$C$13/$G$32,IF(A3229&gt;Data!$G$11*0.25,$C$13,$C$13*10)),"")</f>
        <v/>
      </c>
      <c r="H3229" s="43" t="str">
        <f>IF(A3229&lt;&gt;"",IF(Data!$G$9="constant",$C$13,IF(Data!$G$9="squeeze",G3229,F3229)),"")</f>
        <v/>
      </c>
      <c r="I3229" s="38" t="str">
        <f ca="1">IF(ISNUMBER(A3229),NORMINV(RAND(),0,IF(AND(Data!$G$9="squeeze",A3229&lt;Data!$G$11*0.25),$H$32,1)*$C$30*$C$13)*($C$14*$C$12),"")</f>
        <v/>
      </c>
      <c r="J3229" s="42" t="str">
        <f ca="1">IFERROR(IF(Data!$C$6="Real",B3229,I3229+J3228+($C$14*$C$12)*(NORMINV(RAND(),$C$15,CHOOSE($G$13,$C$13,F3229,G3229)))),"")</f>
        <v/>
      </c>
      <c r="K3229" s="88" t="str">
        <f>IF(ISNUMBER(A3229), IF($G$16="fixed",$G$17,MIN(H3229*Data!$C$7*$C$16*0.5,$C$17*Data!$C$7))*$C$12,"")</f>
        <v/>
      </c>
      <c r="L3229" s="42" t="str">
        <f t="shared" ca="1" si="1530"/>
        <v/>
      </c>
      <c r="M3229" s="44" t="str">
        <f t="shared" ca="1" si="1531"/>
        <v/>
      </c>
      <c r="N3229" s="44" t="str">
        <f t="shared" ca="1" si="1532"/>
        <v/>
      </c>
      <c r="O3229" s="108" t="str">
        <f t="shared" si="1516"/>
        <v/>
      </c>
      <c r="P3229" s="102" t="str">
        <f t="shared" si="1517"/>
        <v/>
      </c>
      <c r="Q3229" s="102" t="str">
        <f t="shared" si="1518"/>
        <v/>
      </c>
      <c r="R3229" s="120" t="str">
        <f t="shared" si="1519"/>
        <v/>
      </c>
      <c r="S3229" s="54" t="str">
        <f t="shared" si="1520"/>
        <v/>
      </c>
      <c r="T3229" s="5" t="str">
        <f t="shared" si="1521"/>
        <v/>
      </c>
      <c r="U3229" s="152" t="str">
        <f t="shared" si="1504"/>
        <v/>
      </c>
      <c r="V3229" s="152" t="str">
        <f t="shared" si="1505"/>
        <v/>
      </c>
      <c r="W3229" s="153" t="str">
        <f t="shared" si="1506"/>
        <v/>
      </c>
      <c r="X3229" s="153" t="str">
        <f t="shared" si="1507"/>
        <v/>
      </c>
      <c r="Y3229" s="153" t="str">
        <f t="shared" si="1508"/>
        <v/>
      </c>
      <c r="Z3229" s="153" t="str">
        <f t="shared" si="1509"/>
        <v/>
      </c>
      <c r="AA3229" s="152" t="str">
        <f t="shared" si="1510"/>
        <v/>
      </c>
      <c r="AB3229" s="152" t="str">
        <f t="shared" si="1511"/>
        <v/>
      </c>
      <c r="AC3229" s="154" t="str">
        <f t="shared" si="1522"/>
        <v/>
      </c>
      <c r="AD3229" s="154" t="str">
        <f t="shared" si="1523"/>
        <v/>
      </c>
      <c r="AE3229" s="3" t="str">
        <f t="shared" si="1524"/>
        <v/>
      </c>
      <c r="AF3229" s="3" t="str">
        <f t="shared" si="1525"/>
        <v/>
      </c>
      <c r="AG3229" s="3" t="str">
        <f t="shared" si="1526"/>
        <v/>
      </c>
      <c r="AH3229" s="4" t="str">
        <f t="shared" si="1527"/>
        <v/>
      </c>
      <c r="AI3229" s="75" t="str">
        <f t="shared" si="1528"/>
        <v/>
      </c>
      <c r="AJ3229" s="75" t="str">
        <f t="shared" si="1529"/>
        <v/>
      </c>
    </row>
    <row r="3230" spans="1:36" ht="14.25">
      <c r="A3230" s="41" t="str">
        <f t="shared" si="1512"/>
        <v/>
      </c>
      <c r="B3230" s="150" t="str">
        <f>IF(ISNUMBER(A3230),INDEX('MetaTrader Import'!$H$13:$J$5893,TRUNC(((A3230-$A$39+1)-1)/3)+1,MOD((A3230-$A$39+1)-1,3)+1),"")</f>
        <v/>
      </c>
      <c r="C3230" s="43" t="str">
        <f t="shared" si="1513"/>
        <v/>
      </c>
      <c r="D3230" s="43" t="str">
        <f t="shared" ca="1" si="1503"/>
        <v/>
      </c>
      <c r="E3230" s="43" t="str">
        <f t="shared" si="1514"/>
        <v/>
      </c>
      <c r="F3230" s="43" t="str">
        <f t="shared" si="1515"/>
        <v/>
      </c>
      <c r="G3230" s="43" t="str">
        <f>IF(A3230&lt;&gt;"",IF(A3230&lt;Data!$G$11*0.25,$C$13/$G$32,IF(A3230&gt;Data!$G$11*0.25,$C$13,$C$13*10)),"")</f>
        <v/>
      </c>
      <c r="H3230" s="43" t="str">
        <f>IF(A3230&lt;&gt;"",IF(Data!$G$9="constant",$C$13,IF(Data!$G$9="squeeze",G3230,F3230)),"")</f>
        <v/>
      </c>
      <c r="I3230" s="38" t="str">
        <f ca="1">IF(ISNUMBER(A3230),NORMINV(RAND(),0,IF(AND(Data!$G$9="squeeze",A3230&lt;Data!$G$11*0.25),$H$32,1)*$C$30*$C$13)*($C$14*$C$12),"")</f>
        <v/>
      </c>
      <c r="J3230" s="42" t="str">
        <f ca="1">IFERROR(IF(Data!$C$6="Real",B3230,I3230+J3229+($C$14*$C$12)*(NORMINV(RAND(),$C$15,CHOOSE($G$13,$C$13,F3230,G3230)))),"")</f>
        <v/>
      </c>
      <c r="K3230" s="88" t="str">
        <f>IF(ISNUMBER(A3230), IF($G$16="fixed",$G$17,MIN(H3230*Data!$C$7*$C$16*0.5,$C$17*Data!$C$7))*$C$12,"")</f>
        <v/>
      </c>
      <c r="L3230" s="42" t="str">
        <f t="shared" ca="1" si="1530"/>
        <v/>
      </c>
      <c r="M3230" s="44" t="str">
        <f t="shared" ca="1" si="1531"/>
        <v/>
      </c>
      <c r="N3230" s="44" t="str">
        <f t="shared" ca="1" si="1532"/>
        <v/>
      </c>
      <c r="O3230" s="108" t="str">
        <f t="shared" si="1516"/>
        <v/>
      </c>
      <c r="P3230" s="102" t="str">
        <f t="shared" si="1517"/>
        <v/>
      </c>
      <c r="Q3230" s="102" t="str">
        <f t="shared" si="1518"/>
        <v/>
      </c>
      <c r="R3230" s="120" t="str">
        <f t="shared" si="1519"/>
        <v/>
      </c>
      <c r="S3230" s="54" t="str">
        <f t="shared" si="1520"/>
        <v/>
      </c>
      <c r="T3230" s="5" t="str">
        <f t="shared" si="1521"/>
        <v/>
      </c>
      <c r="U3230" s="152" t="str">
        <f t="shared" si="1504"/>
        <v/>
      </c>
      <c r="V3230" s="152" t="str">
        <f t="shared" si="1505"/>
        <v/>
      </c>
      <c r="W3230" s="153" t="str">
        <f t="shared" si="1506"/>
        <v/>
      </c>
      <c r="X3230" s="153" t="str">
        <f t="shared" si="1507"/>
        <v/>
      </c>
      <c r="Y3230" s="153" t="str">
        <f t="shared" si="1508"/>
        <v/>
      </c>
      <c r="Z3230" s="153" t="str">
        <f t="shared" si="1509"/>
        <v/>
      </c>
      <c r="AA3230" s="152" t="str">
        <f t="shared" si="1510"/>
        <v/>
      </c>
      <c r="AB3230" s="152" t="str">
        <f t="shared" si="1511"/>
        <v/>
      </c>
      <c r="AC3230" s="154" t="str">
        <f t="shared" si="1522"/>
        <v/>
      </c>
      <c r="AD3230" s="154" t="str">
        <f t="shared" si="1523"/>
        <v/>
      </c>
      <c r="AE3230" s="3" t="str">
        <f t="shared" si="1524"/>
        <v/>
      </c>
      <c r="AF3230" s="3" t="str">
        <f t="shared" si="1525"/>
        <v/>
      </c>
      <c r="AG3230" s="3" t="str">
        <f t="shared" si="1526"/>
        <v/>
      </c>
      <c r="AH3230" s="4" t="str">
        <f t="shared" si="1527"/>
        <v/>
      </c>
      <c r="AI3230" s="75" t="str">
        <f t="shared" si="1528"/>
        <v/>
      </c>
      <c r="AJ3230" s="75" t="str">
        <f t="shared" si="1529"/>
        <v/>
      </c>
    </row>
    <row r="3231" spans="1:36" ht="14.25">
      <c r="A3231" s="41" t="str">
        <f t="shared" si="1512"/>
        <v/>
      </c>
      <c r="B3231" s="150" t="str">
        <f>IF(ISNUMBER(A3231),INDEX('MetaTrader Import'!$H$13:$J$5893,TRUNC(((A3231-$A$39+1)-1)/3)+1,MOD((A3231-$A$39+1)-1,3)+1),"")</f>
        <v/>
      </c>
      <c r="C3231" s="43" t="str">
        <f t="shared" si="1513"/>
        <v/>
      </c>
      <c r="D3231" s="43" t="str">
        <f t="shared" ca="1" si="1503"/>
        <v/>
      </c>
      <c r="E3231" s="43" t="str">
        <f t="shared" si="1514"/>
        <v/>
      </c>
      <c r="F3231" s="43" t="str">
        <f t="shared" si="1515"/>
        <v/>
      </c>
      <c r="G3231" s="43" t="str">
        <f>IF(A3231&lt;&gt;"",IF(A3231&lt;Data!$G$11*0.25,$C$13/$G$32,IF(A3231&gt;Data!$G$11*0.25,$C$13,$C$13*10)),"")</f>
        <v/>
      </c>
      <c r="H3231" s="43" t="str">
        <f>IF(A3231&lt;&gt;"",IF(Data!$G$9="constant",$C$13,IF(Data!$G$9="squeeze",G3231,F3231)),"")</f>
        <v/>
      </c>
      <c r="I3231" s="38" t="str">
        <f ca="1">IF(ISNUMBER(A3231),NORMINV(RAND(),0,IF(AND(Data!$G$9="squeeze",A3231&lt;Data!$G$11*0.25),$H$32,1)*$C$30*$C$13)*($C$14*$C$12),"")</f>
        <v/>
      </c>
      <c r="J3231" s="42" t="str">
        <f ca="1">IFERROR(IF(Data!$C$6="Real",B3231,I3231+J3230+($C$14*$C$12)*(NORMINV(RAND(),$C$15,CHOOSE($G$13,$C$13,F3231,G3231)))),"")</f>
        <v/>
      </c>
      <c r="K3231" s="88" t="str">
        <f>IF(ISNUMBER(A3231), IF($G$16="fixed",$G$17,MIN(H3231*Data!$C$7*$C$16*0.5,$C$17*Data!$C$7))*$C$12,"")</f>
        <v/>
      </c>
      <c r="L3231" s="42" t="str">
        <f t="shared" ca="1" si="1530"/>
        <v/>
      </c>
      <c r="M3231" s="44" t="str">
        <f t="shared" ca="1" si="1531"/>
        <v/>
      </c>
      <c r="N3231" s="44" t="str">
        <f t="shared" ca="1" si="1532"/>
        <v/>
      </c>
      <c r="O3231" s="108" t="str">
        <f t="shared" si="1516"/>
        <v/>
      </c>
      <c r="P3231" s="102" t="str">
        <f t="shared" si="1517"/>
        <v/>
      </c>
      <c r="Q3231" s="102" t="str">
        <f t="shared" si="1518"/>
        <v/>
      </c>
      <c r="R3231" s="120" t="str">
        <f t="shared" si="1519"/>
        <v/>
      </c>
      <c r="S3231" s="54" t="str">
        <f t="shared" si="1520"/>
        <v/>
      </c>
      <c r="T3231" s="5" t="str">
        <f t="shared" si="1521"/>
        <v/>
      </c>
      <c r="U3231" s="152" t="str">
        <f t="shared" si="1504"/>
        <v/>
      </c>
      <c r="V3231" s="152" t="str">
        <f t="shared" si="1505"/>
        <v/>
      </c>
      <c r="W3231" s="153" t="str">
        <f t="shared" si="1506"/>
        <v/>
      </c>
      <c r="X3231" s="153" t="str">
        <f t="shared" si="1507"/>
        <v/>
      </c>
      <c r="Y3231" s="153" t="str">
        <f t="shared" si="1508"/>
        <v/>
      </c>
      <c r="Z3231" s="153" t="str">
        <f t="shared" si="1509"/>
        <v/>
      </c>
      <c r="AA3231" s="152" t="str">
        <f t="shared" si="1510"/>
        <v/>
      </c>
      <c r="AB3231" s="152" t="str">
        <f t="shared" si="1511"/>
        <v/>
      </c>
      <c r="AC3231" s="154" t="str">
        <f t="shared" si="1522"/>
        <v/>
      </c>
      <c r="AD3231" s="154" t="str">
        <f t="shared" si="1523"/>
        <v/>
      </c>
      <c r="AE3231" s="3" t="str">
        <f t="shared" si="1524"/>
        <v/>
      </c>
      <c r="AF3231" s="3" t="str">
        <f t="shared" si="1525"/>
        <v/>
      </c>
      <c r="AG3231" s="3" t="str">
        <f t="shared" si="1526"/>
        <v/>
      </c>
      <c r="AH3231" s="4" t="str">
        <f t="shared" si="1527"/>
        <v/>
      </c>
      <c r="AI3231" s="75" t="str">
        <f t="shared" si="1528"/>
        <v/>
      </c>
      <c r="AJ3231" s="75" t="str">
        <f t="shared" si="1529"/>
        <v/>
      </c>
    </row>
    <row r="3232" spans="1:36" ht="14.25">
      <c r="A3232" s="41" t="str">
        <f t="shared" si="1512"/>
        <v/>
      </c>
      <c r="B3232" s="150" t="str">
        <f>IF(ISNUMBER(A3232),INDEX('MetaTrader Import'!$H$13:$J$5893,TRUNC(((A3232-$A$39+1)-1)/3)+1,MOD((A3232-$A$39+1)-1,3)+1),"")</f>
        <v/>
      </c>
      <c r="C3232" s="43" t="str">
        <f t="shared" si="1513"/>
        <v/>
      </c>
      <c r="D3232" s="43" t="str">
        <f t="shared" ca="1" si="1503"/>
        <v/>
      </c>
      <c r="E3232" s="43" t="str">
        <f t="shared" si="1514"/>
        <v/>
      </c>
      <c r="F3232" s="43" t="str">
        <f t="shared" si="1515"/>
        <v/>
      </c>
      <c r="G3232" s="43" t="str">
        <f>IF(A3232&lt;&gt;"",IF(A3232&lt;Data!$G$11*0.25,$C$13/$G$32,IF(A3232&gt;Data!$G$11*0.25,$C$13,$C$13*10)),"")</f>
        <v/>
      </c>
      <c r="H3232" s="43" t="str">
        <f>IF(A3232&lt;&gt;"",IF(Data!$G$9="constant",$C$13,IF(Data!$G$9="squeeze",G3232,F3232)),"")</f>
        <v/>
      </c>
      <c r="I3232" s="38" t="str">
        <f ca="1">IF(ISNUMBER(A3232),NORMINV(RAND(),0,IF(AND(Data!$G$9="squeeze",A3232&lt;Data!$G$11*0.25),$H$32,1)*$C$30*$C$13)*($C$14*$C$12),"")</f>
        <v/>
      </c>
      <c r="J3232" s="42" t="str">
        <f ca="1">IFERROR(IF(Data!$C$6="Real",B3232,I3232+J3231+($C$14*$C$12)*(NORMINV(RAND(),$C$15,CHOOSE($G$13,$C$13,F3232,G3232)))),"")</f>
        <v/>
      </c>
      <c r="K3232" s="88" t="str">
        <f>IF(ISNUMBER(A3232), IF($G$16="fixed",$G$17,MIN(H3232*Data!$C$7*$C$16*0.5,$C$17*Data!$C$7))*$C$12,"")</f>
        <v/>
      </c>
      <c r="L3232" s="42" t="str">
        <f t="shared" ca="1" si="1530"/>
        <v/>
      </c>
      <c r="M3232" s="44" t="str">
        <f t="shared" ca="1" si="1531"/>
        <v/>
      </c>
      <c r="N3232" s="44" t="str">
        <f t="shared" ca="1" si="1532"/>
        <v/>
      </c>
      <c r="O3232" s="108" t="str">
        <f t="shared" si="1516"/>
        <v/>
      </c>
      <c r="P3232" s="102" t="str">
        <f t="shared" si="1517"/>
        <v/>
      </c>
      <c r="Q3232" s="102" t="str">
        <f t="shared" si="1518"/>
        <v/>
      </c>
      <c r="R3232" s="120" t="str">
        <f t="shared" si="1519"/>
        <v/>
      </c>
      <c r="S3232" s="54" t="str">
        <f t="shared" si="1520"/>
        <v/>
      </c>
      <c r="T3232" s="5" t="str">
        <f t="shared" si="1521"/>
        <v/>
      </c>
      <c r="U3232" s="152" t="str">
        <f t="shared" si="1504"/>
        <v/>
      </c>
      <c r="V3232" s="152" t="str">
        <f t="shared" si="1505"/>
        <v/>
      </c>
      <c r="W3232" s="153" t="str">
        <f t="shared" si="1506"/>
        <v/>
      </c>
      <c r="X3232" s="153" t="str">
        <f t="shared" si="1507"/>
        <v/>
      </c>
      <c r="Y3232" s="153" t="str">
        <f t="shared" si="1508"/>
        <v/>
      </c>
      <c r="Z3232" s="153" t="str">
        <f t="shared" si="1509"/>
        <v/>
      </c>
      <c r="AA3232" s="152" t="str">
        <f t="shared" si="1510"/>
        <v/>
      </c>
      <c r="AB3232" s="152" t="str">
        <f t="shared" si="1511"/>
        <v/>
      </c>
      <c r="AC3232" s="154" t="str">
        <f t="shared" si="1522"/>
        <v/>
      </c>
      <c r="AD3232" s="154" t="str">
        <f t="shared" si="1523"/>
        <v/>
      </c>
      <c r="AE3232" s="3" t="str">
        <f t="shared" si="1524"/>
        <v/>
      </c>
      <c r="AF3232" s="3" t="str">
        <f t="shared" si="1525"/>
        <v/>
      </c>
      <c r="AG3232" s="3" t="str">
        <f t="shared" si="1526"/>
        <v/>
      </c>
      <c r="AH3232" s="4" t="str">
        <f t="shared" si="1527"/>
        <v/>
      </c>
      <c r="AI3232" s="75" t="str">
        <f t="shared" si="1528"/>
        <v/>
      </c>
      <c r="AJ3232" s="75" t="str">
        <f t="shared" si="1529"/>
        <v/>
      </c>
    </row>
    <row r="3233" spans="1:36" ht="14.25">
      <c r="A3233" s="41" t="str">
        <f t="shared" si="1512"/>
        <v/>
      </c>
      <c r="B3233" s="150" t="str">
        <f>IF(ISNUMBER(A3233),INDEX('MetaTrader Import'!$H$13:$J$5893,TRUNC(((A3233-$A$39+1)-1)/3)+1,MOD((A3233-$A$39+1)-1,3)+1),"")</f>
        <v/>
      </c>
      <c r="C3233" s="43" t="str">
        <f t="shared" si="1513"/>
        <v/>
      </c>
      <c r="D3233" s="43" t="str">
        <f t="shared" ca="1" si="1503"/>
        <v/>
      </c>
      <c r="E3233" s="43" t="str">
        <f t="shared" si="1514"/>
        <v/>
      </c>
      <c r="F3233" s="43" t="str">
        <f t="shared" si="1515"/>
        <v/>
      </c>
      <c r="G3233" s="43" t="str">
        <f>IF(A3233&lt;&gt;"",IF(A3233&lt;Data!$G$11*0.25,$C$13/$G$32,IF(A3233&gt;Data!$G$11*0.25,$C$13,$C$13*10)),"")</f>
        <v/>
      </c>
      <c r="H3233" s="43" t="str">
        <f>IF(A3233&lt;&gt;"",IF(Data!$G$9="constant",$C$13,IF(Data!$G$9="squeeze",G3233,F3233)),"")</f>
        <v/>
      </c>
      <c r="I3233" s="38" t="str">
        <f ca="1">IF(ISNUMBER(A3233),NORMINV(RAND(),0,IF(AND(Data!$G$9="squeeze",A3233&lt;Data!$G$11*0.25),$H$32,1)*$C$30*$C$13)*($C$14*$C$12),"")</f>
        <v/>
      </c>
      <c r="J3233" s="42" t="str">
        <f ca="1">IFERROR(IF(Data!$C$6="Real",B3233,I3233+J3232+($C$14*$C$12)*(NORMINV(RAND(),$C$15,CHOOSE($G$13,$C$13,F3233,G3233)))),"")</f>
        <v/>
      </c>
      <c r="K3233" s="88" t="str">
        <f>IF(ISNUMBER(A3233), IF($G$16="fixed",$G$17,MIN(H3233*Data!$C$7*$C$16*0.5,$C$17*Data!$C$7))*$C$12,"")</f>
        <v/>
      </c>
      <c r="L3233" s="42" t="str">
        <f t="shared" ca="1" si="1530"/>
        <v/>
      </c>
      <c r="M3233" s="44" t="str">
        <f t="shared" ca="1" si="1531"/>
        <v/>
      </c>
      <c r="N3233" s="44" t="str">
        <f t="shared" ca="1" si="1532"/>
        <v/>
      </c>
      <c r="O3233" s="108" t="str">
        <f t="shared" si="1516"/>
        <v/>
      </c>
      <c r="P3233" s="102" t="str">
        <f t="shared" si="1517"/>
        <v/>
      </c>
      <c r="Q3233" s="102" t="str">
        <f t="shared" si="1518"/>
        <v/>
      </c>
      <c r="R3233" s="120" t="str">
        <f t="shared" si="1519"/>
        <v/>
      </c>
      <c r="S3233" s="54" t="str">
        <f t="shared" si="1520"/>
        <v/>
      </c>
      <c r="T3233" s="5" t="str">
        <f t="shared" si="1521"/>
        <v/>
      </c>
      <c r="U3233" s="152" t="str">
        <f t="shared" si="1504"/>
        <v/>
      </c>
      <c r="V3233" s="152" t="str">
        <f t="shared" si="1505"/>
        <v/>
      </c>
      <c r="W3233" s="153" t="str">
        <f t="shared" si="1506"/>
        <v/>
      </c>
      <c r="X3233" s="153" t="str">
        <f t="shared" si="1507"/>
        <v/>
      </c>
      <c r="Y3233" s="153" t="str">
        <f t="shared" si="1508"/>
        <v/>
      </c>
      <c r="Z3233" s="153" t="str">
        <f t="shared" si="1509"/>
        <v/>
      </c>
      <c r="AA3233" s="152" t="str">
        <f t="shared" si="1510"/>
        <v/>
      </c>
      <c r="AB3233" s="152" t="str">
        <f t="shared" si="1511"/>
        <v/>
      </c>
      <c r="AC3233" s="154" t="str">
        <f t="shared" si="1522"/>
        <v/>
      </c>
      <c r="AD3233" s="154" t="str">
        <f t="shared" si="1523"/>
        <v/>
      </c>
      <c r="AE3233" s="3" t="str">
        <f t="shared" si="1524"/>
        <v/>
      </c>
      <c r="AF3233" s="3" t="str">
        <f t="shared" si="1525"/>
        <v/>
      </c>
      <c r="AG3233" s="3" t="str">
        <f t="shared" si="1526"/>
        <v/>
      </c>
      <c r="AH3233" s="4" t="str">
        <f t="shared" si="1527"/>
        <v/>
      </c>
      <c r="AI3233" s="75" t="str">
        <f t="shared" si="1528"/>
        <v/>
      </c>
      <c r="AJ3233" s="75" t="str">
        <f t="shared" si="1529"/>
        <v/>
      </c>
    </row>
    <row r="3234" spans="1:36" ht="14.25">
      <c r="A3234" s="41" t="str">
        <f t="shared" si="1512"/>
        <v/>
      </c>
      <c r="B3234" s="150" t="str">
        <f>IF(ISNUMBER(A3234),INDEX('MetaTrader Import'!$H$13:$J$5893,TRUNC(((A3234-$A$39+1)-1)/3)+1,MOD((A3234-$A$39+1)-1,3)+1),"")</f>
        <v/>
      </c>
      <c r="C3234" s="43" t="str">
        <f t="shared" si="1513"/>
        <v/>
      </c>
      <c r="D3234" s="43" t="str">
        <f t="shared" ca="1" si="1503"/>
        <v/>
      </c>
      <c r="E3234" s="43" t="str">
        <f t="shared" si="1514"/>
        <v/>
      </c>
      <c r="F3234" s="43" t="str">
        <f t="shared" si="1515"/>
        <v/>
      </c>
      <c r="G3234" s="43" t="str">
        <f>IF(A3234&lt;&gt;"",IF(A3234&lt;Data!$G$11*0.25,$C$13/$G$32,IF(A3234&gt;Data!$G$11*0.25,$C$13,$C$13*10)),"")</f>
        <v/>
      </c>
      <c r="H3234" s="43" t="str">
        <f>IF(A3234&lt;&gt;"",IF(Data!$G$9="constant",$C$13,IF(Data!$G$9="squeeze",G3234,F3234)),"")</f>
        <v/>
      </c>
      <c r="I3234" s="38" t="str">
        <f ca="1">IF(ISNUMBER(A3234),NORMINV(RAND(),0,IF(AND(Data!$G$9="squeeze",A3234&lt;Data!$G$11*0.25),$H$32,1)*$C$30*$C$13)*($C$14*$C$12),"")</f>
        <v/>
      </c>
      <c r="J3234" s="42" t="str">
        <f ca="1">IFERROR(IF(Data!$C$6="Real",B3234,I3234+J3233+($C$14*$C$12)*(NORMINV(RAND(),$C$15,CHOOSE($G$13,$C$13,F3234,G3234)))),"")</f>
        <v/>
      </c>
      <c r="K3234" s="88" t="str">
        <f>IF(ISNUMBER(A3234), IF($G$16="fixed",$G$17,MIN(H3234*Data!$C$7*$C$16*0.5,$C$17*Data!$C$7))*$C$12,"")</f>
        <v/>
      </c>
      <c r="L3234" s="42" t="str">
        <f t="shared" ca="1" si="1530"/>
        <v/>
      </c>
      <c r="M3234" s="44" t="str">
        <f t="shared" ca="1" si="1531"/>
        <v/>
      </c>
      <c r="N3234" s="44" t="str">
        <f t="shared" ca="1" si="1532"/>
        <v/>
      </c>
      <c r="O3234" s="108" t="str">
        <f t="shared" si="1516"/>
        <v/>
      </c>
      <c r="P3234" s="102" t="str">
        <f t="shared" si="1517"/>
        <v/>
      </c>
      <c r="Q3234" s="102" t="str">
        <f t="shared" si="1518"/>
        <v/>
      </c>
      <c r="R3234" s="120" t="str">
        <f t="shared" si="1519"/>
        <v/>
      </c>
      <c r="S3234" s="54" t="str">
        <f t="shared" si="1520"/>
        <v/>
      </c>
      <c r="T3234" s="5" t="str">
        <f t="shared" si="1521"/>
        <v/>
      </c>
      <c r="U3234" s="152" t="str">
        <f t="shared" si="1504"/>
        <v/>
      </c>
      <c r="V3234" s="152" t="str">
        <f t="shared" si="1505"/>
        <v/>
      </c>
      <c r="W3234" s="153" t="str">
        <f t="shared" si="1506"/>
        <v/>
      </c>
      <c r="X3234" s="153" t="str">
        <f t="shared" si="1507"/>
        <v/>
      </c>
      <c r="Y3234" s="153" t="str">
        <f t="shared" si="1508"/>
        <v/>
      </c>
      <c r="Z3234" s="153" t="str">
        <f t="shared" si="1509"/>
        <v/>
      </c>
      <c r="AA3234" s="152" t="str">
        <f t="shared" si="1510"/>
        <v/>
      </c>
      <c r="AB3234" s="152" t="str">
        <f t="shared" si="1511"/>
        <v/>
      </c>
      <c r="AC3234" s="154" t="str">
        <f t="shared" si="1522"/>
        <v/>
      </c>
      <c r="AD3234" s="154" t="str">
        <f t="shared" si="1523"/>
        <v/>
      </c>
      <c r="AE3234" s="3" t="str">
        <f t="shared" si="1524"/>
        <v/>
      </c>
      <c r="AF3234" s="3" t="str">
        <f t="shared" si="1525"/>
        <v/>
      </c>
      <c r="AG3234" s="3" t="str">
        <f t="shared" si="1526"/>
        <v/>
      </c>
      <c r="AH3234" s="4" t="str">
        <f t="shared" si="1527"/>
        <v/>
      </c>
      <c r="AI3234" s="75" t="str">
        <f t="shared" si="1528"/>
        <v/>
      </c>
      <c r="AJ3234" s="75" t="str">
        <f t="shared" si="1529"/>
        <v/>
      </c>
    </row>
    <row r="3235" spans="1:36" ht="14.25">
      <c r="A3235" s="41" t="str">
        <f t="shared" si="1512"/>
        <v/>
      </c>
      <c r="B3235" s="150" t="str">
        <f>IF(ISNUMBER(A3235),INDEX('MetaTrader Import'!$H$13:$J$5893,TRUNC(((A3235-$A$39+1)-1)/3)+1,MOD((A3235-$A$39+1)-1,3)+1),"")</f>
        <v/>
      </c>
      <c r="C3235" s="43" t="str">
        <f t="shared" si="1513"/>
        <v/>
      </c>
      <c r="D3235" s="43" t="str">
        <f t="shared" ca="1" si="1503"/>
        <v/>
      </c>
      <c r="E3235" s="43" t="str">
        <f t="shared" si="1514"/>
        <v/>
      </c>
      <c r="F3235" s="43" t="str">
        <f t="shared" si="1515"/>
        <v/>
      </c>
      <c r="G3235" s="43" t="str">
        <f>IF(A3235&lt;&gt;"",IF(A3235&lt;Data!$G$11*0.25,$C$13/$G$32,IF(A3235&gt;Data!$G$11*0.25,$C$13,$C$13*10)),"")</f>
        <v/>
      </c>
      <c r="H3235" s="43" t="str">
        <f>IF(A3235&lt;&gt;"",IF(Data!$G$9="constant",$C$13,IF(Data!$G$9="squeeze",G3235,F3235)),"")</f>
        <v/>
      </c>
      <c r="I3235" s="38" t="str">
        <f ca="1">IF(ISNUMBER(A3235),NORMINV(RAND(),0,IF(AND(Data!$G$9="squeeze",A3235&lt;Data!$G$11*0.25),$H$32,1)*$C$30*$C$13)*($C$14*$C$12),"")</f>
        <v/>
      </c>
      <c r="J3235" s="42" t="str">
        <f ca="1">IFERROR(IF(Data!$C$6="Real",B3235,I3235+J3234+($C$14*$C$12)*(NORMINV(RAND(),$C$15,CHOOSE($G$13,$C$13,F3235,G3235)))),"")</f>
        <v/>
      </c>
      <c r="K3235" s="88" t="str">
        <f>IF(ISNUMBER(A3235), IF($G$16="fixed",$G$17,MIN(H3235*Data!$C$7*$C$16*0.5,$C$17*Data!$C$7))*$C$12,"")</f>
        <v/>
      </c>
      <c r="L3235" s="42" t="str">
        <f t="shared" ca="1" si="1530"/>
        <v/>
      </c>
      <c r="M3235" s="44" t="str">
        <f t="shared" ca="1" si="1531"/>
        <v/>
      </c>
      <c r="N3235" s="44" t="str">
        <f t="shared" ca="1" si="1532"/>
        <v/>
      </c>
      <c r="O3235" s="108" t="str">
        <f t="shared" si="1516"/>
        <v/>
      </c>
      <c r="P3235" s="102" t="str">
        <f t="shared" si="1517"/>
        <v/>
      </c>
      <c r="Q3235" s="102" t="str">
        <f t="shared" si="1518"/>
        <v/>
      </c>
      <c r="R3235" s="120" t="str">
        <f t="shared" si="1519"/>
        <v/>
      </c>
      <c r="S3235" s="54" t="str">
        <f t="shared" si="1520"/>
        <v/>
      </c>
      <c r="T3235" s="5" t="str">
        <f t="shared" si="1521"/>
        <v/>
      </c>
      <c r="U3235" s="152" t="str">
        <f t="shared" si="1504"/>
        <v/>
      </c>
      <c r="V3235" s="152" t="str">
        <f t="shared" si="1505"/>
        <v/>
      </c>
      <c r="W3235" s="153" t="str">
        <f t="shared" si="1506"/>
        <v/>
      </c>
      <c r="X3235" s="153" t="str">
        <f t="shared" si="1507"/>
        <v/>
      </c>
      <c r="Y3235" s="153" t="str">
        <f t="shared" si="1508"/>
        <v/>
      </c>
      <c r="Z3235" s="153" t="str">
        <f t="shared" si="1509"/>
        <v/>
      </c>
      <c r="AA3235" s="152" t="str">
        <f t="shared" si="1510"/>
        <v/>
      </c>
      <c r="AB3235" s="152" t="str">
        <f t="shared" si="1511"/>
        <v/>
      </c>
      <c r="AC3235" s="154" t="str">
        <f t="shared" si="1522"/>
        <v/>
      </c>
      <c r="AD3235" s="154" t="str">
        <f t="shared" si="1523"/>
        <v/>
      </c>
      <c r="AE3235" s="3" t="str">
        <f t="shared" si="1524"/>
        <v/>
      </c>
      <c r="AF3235" s="3" t="str">
        <f t="shared" si="1525"/>
        <v/>
      </c>
      <c r="AG3235" s="3" t="str">
        <f t="shared" si="1526"/>
        <v/>
      </c>
      <c r="AH3235" s="4" t="str">
        <f t="shared" si="1527"/>
        <v/>
      </c>
      <c r="AI3235" s="75" t="str">
        <f t="shared" si="1528"/>
        <v/>
      </c>
      <c r="AJ3235" s="75" t="str">
        <f t="shared" si="1529"/>
        <v/>
      </c>
    </row>
    <row r="3236" spans="1:36" ht="14.25">
      <c r="A3236" s="41" t="str">
        <f t="shared" si="1512"/>
        <v/>
      </c>
      <c r="B3236" s="150" t="str">
        <f>IF(ISNUMBER(A3236),INDEX('MetaTrader Import'!$H$13:$J$5893,TRUNC(((A3236-$A$39+1)-1)/3)+1,MOD((A3236-$A$39+1)-1,3)+1),"")</f>
        <v/>
      </c>
      <c r="C3236" s="43" t="str">
        <f t="shared" si="1513"/>
        <v/>
      </c>
      <c r="D3236" s="43" t="str">
        <f t="shared" ca="1" si="1503"/>
        <v/>
      </c>
      <c r="E3236" s="43" t="str">
        <f t="shared" si="1514"/>
        <v/>
      </c>
      <c r="F3236" s="43" t="str">
        <f t="shared" si="1515"/>
        <v/>
      </c>
      <c r="G3236" s="43" t="str">
        <f>IF(A3236&lt;&gt;"",IF(A3236&lt;Data!$G$11*0.25,$C$13/$G$32,IF(A3236&gt;Data!$G$11*0.25,$C$13,$C$13*10)),"")</f>
        <v/>
      </c>
      <c r="H3236" s="43" t="str">
        <f>IF(A3236&lt;&gt;"",IF(Data!$G$9="constant",$C$13,IF(Data!$G$9="squeeze",G3236,F3236)),"")</f>
        <v/>
      </c>
      <c r="I3236" s="38" t="str">
        <f ca="1">IF(ISNUMBER(A3236),NORMINV(RAND(),0,IF(AND(Data!$G$9="squeeze",A3236&lt;Data!$G$11*0.25),$H$32,1)*$C$30*$C$13)*($C$14*$C$12),"")</f>
        <v/>
      </c>
      <c r="J3236" s="42" t="str">
        <f ca="1">IFERROR(IF(Data!$C$6="Real",B3236,I3236+J3235+($C$14*$C$12)*(NORMINV(RAND(),$C$15,CHOOSE($G$13,$C$13,F3236,G3236)))),"")</f>
        <v/>
      </c>
      <c r="K3236" s="88" t="str">
        <f>IF(ISNUMBER(A3236), IF($G$16="fixed",$G$17,MIN(H3236*Data!$C$7*$C$16*0.5,$C$17*Data!$C$7))*$C$12,"")</f>
        <v/>
      </c>
      <c r="L3236" s="42" t="str">
        <f t="shared" ca="1" si="1530"/>
        <v/>
      </c>
      <c r="M3236" s="44" t="str">
        <f t="shared" ca="1" si="1531"/>
        <v/>
      </c>
      <c r="N3236" s="44" t="str">
        <f t="shared" ca="1" si="1532"/>
        <v/>
      </c>
      <c r="O3236" s="108" t="str">
        <f t="shared" si="1516"/>
        <v/>
      </c>
      <c r="P3236" s="102" t="str">
        <f t="shared" si="1517"/>
        <v/>
      </c>
      <c r="Q3236" s="102" t="str">
        <f t="shared" si="1518"/>
        <v/>
      </c>
      <c r="R3236" s="120" t="str">
        <f t="shared" si="1519"/>
        <v/>
      </c>
      <c r="S3236" s="54" t="str">
        <f t="shared" si="1520"/>
        <v/>
      </c>
      <c r="T3236" s="5" t="str">
        <f t="shared" si="1521"/>
        <v/>
      </c>
      <c r="U3236" s="152" t="str">
        <f t="shared" si="1504"/>
        <v/>
      </c>
      <c r="V3236" s="152" t="str">
        <f t="shared" si="1505"/>
        <v/>
      </c>
      <c r="W3236" s="153" t="str">
        <f t="shared" si="1506"/>
        <v/>
      </c>
      <c r="X3236" s="153" t="str">
        <f t="shared" si="1507"/>
        <v/>
      </c>
      <c r="Y3236" s="153" t="str">
        <f t="shared" si="1508"/>
        <v/>
      </c>
      <c r="Z3236" s="153" t="str">
        <f t="shared" si="1509"/>
        <v/>
      </c>
      <c r="AA3236" s="152" t="str">
        <f t="shared" si="1510"/>
        <v/>
      </c>
      <c r="AB3236" s="152" t="str">
        <f t="shared" si="1511"/>
        <v/>
      </c>
      <c r="AC3236" s="154" t="str">
        <f t="shared" si="1522"/>
        <v/>
      </c>
      <c r="AD3236" s="154" t="str">
        <f t="shared" si="1523"/>
        <v/>
      </c>
      <c r="AE3236" s="3" t="str">
        <f t="shared" si="1524"/>
        <v/>
      </c>
      <c r="AF3236" s="3" t="str">
        <f t="shared" si="1525"/>
        <v/>
      </c>
      <c r="AG3236" s="3" t="str">
        <f t="shared" si="1526"/>
        <v/>
      </c>
      <c r="AH3236" s="4" t="str">
        <f t="shared" si="1527"/>
        <v/>
      </c>
      <c r="AI3236" s="75" t="str">
        <f t="shared" si="1528"/>
        <v/>
      </c>
      <c r="AJ3236" s="75" t="str">
        <f t="shared" si="1529"/>
        <v/>
      </c>
    </row>
    <row r="3237" spans="1:36" ht="14.25">
      <c r="A3237" s="41" t="str">
        <f t="shared" si="1512"/>
        <v/>
      </c>
      <c r="B3237" s="150" t="str">
        <f>IF(ISNUMBER(A3237),INDEX('MetaTrader Import'!$H$13:$J$5893,TRUNC(((A3237-$A$39+1)-1)/3)+1,MOD((A3237-$A$39+1)-1,3)+1),"")</f>
        <v/>
      </c>
      <c r="C3237" s="43" t="str">
        <f t="shared" si="1513"/>
        <v/>
      </c>
      <c r="D3237" s="43" t="str">
        <f t="shared" ca="1" si="1503"/>
        <v/>
      </c>
      <c r="E3237" s="43" t="str">
        <f t="shared" si="1514"/>
        <v/>
      </c>
      <c r="F3237" s="43" t="str">
        <f t="shared" si="1515"/>
        <v/>
      </c>
      <c r="G3237" s="43" t="str">
        <f>IF(A3237&lt;&gt;"",IF(A3237&lt;Data!$G$11*0.25,$C$13/$G$32,IF(A3237&gt;Data!$G$11*0.25,$C$13,$C$13*10)),"")</f>
        <v/>
      </c>
      <c r="H3237" s="43" t="str">
        <f>IF(A3237&lt;&gt;"",IF(Data!$G$9="constant",$C$13,IF(Data!$G$9="squeeze",G3237,F3237)),"")</f>
        <v/>
      </c>
      <c r="I3237" s="38" t="str">
        <f ca="1">IF(ISNUMBER(A3237),NORMINV(RAND(),0,IF(AND(Data!$G$9="squeeze",A3237&lt;Data!$G$11*0.25),$H$32,1)*$C$30*$C$13)*($C$14*$C$12),"")</f>
        <v/>
      </c>
      <c r="J3237" s="42" t="str">
        <f ca="1">IFERROR(IF(Data!$C$6="Real",B3237,I3237+J3236+($C$14*$C$12)*(NORMINV(RAND(),$C$15,CHOOSE($G$13,$C$13,F3237,G3237)))),"")</f>
        <v/>
      </c>
      <c r="K3237" s="88" t="str">
        <f>IF(ISNUMBER(A3237), IF($G$16="fixed",$G$17,MIN(H3237*Data!$C$7*$C$16*0.5,$C$17*Data!$C$7))*$C$12,"")</f>
        <v/>
      </c>
      <c r="L3237" s="42" t="str">
        <f t="shared" ca="1" si="1530"/>
        <v/>
      </c>
      <c r="M3237" s="44" t="str">
        <f t="shared" ca="1" si="1531"/>
        <v/>
      </c>
      <c r="N3237" s="44" t="str">
        <f t="shared" ca="1" si="1532"/>
        <v/>
      </c>
      <c r="O3237" s="108" t="str">
        <f t="shared" si="1516"/>
        <v/>
      </c>
      <c r="P3237" s="102" t="str">
        <f t="shared" si="1517"/>
        <v/>
      </c>
      <c r="Q3237" s="102" t="str">
        <f t="shared" si="1518"/>
        <v/>
      </c>
      <c r="R3237" s="120" t="str">
        <f t="shared" si="1519"/>
        <v/>
      </c>
      <c r="S3237" s="54" t="str">
        <f t="shared" si="1520"/>
        <v/>
      </c>
      <c r="T3237" s="5" t="str">
        <f t="shared" si="1521"/>
        <v/>
      </c>
      <c r="U3237" s="152" t="str">
        <f t="shared" si="1504"/>
        <v/>
      </c>
      <c r="V3237" s="152" t="str">
        <f t="shared" si="1505"/>
        <v/>
      </c>
      <c r="W3237" s="153" t="str">
        <f t="shared" si="1506"/>
        <v/>
      </c>
      <c r="X3237" s="153" t="str">
        <f t="shared" si="1507"/>
        <v/>
      </c>
      <c r="Y3237" s="153" t="str">
        <f t="shared" si="1508"/>
        <v/>
      </c>
      <c r="Z3237" s="153" t="str">
        <f t="shared" si="1509"/>
        <v/>
      </c>
      <c r="AA3237" s="152" t="str">
        <f t="shared" si="1510"/>
        <v/>
      </c>
      <c r="AB3237" s="152" t="str">
        <f t="shared" si="1511"/>
        <v/>
      </c>
      <c r="AC3237" s="154" t="str">
        <f t="shared" si="1522"/>
        <v/>
      </c>
      <c r="AD3237" s="154" t="str">
        <f t="shared" si="1523"/>
        <v/>
      </c>
      <c r="AE3237" s="3" t="str">
        <f t="shared" si="1524"/>
        <v/>
      </c>
      <c r="AF3237" s="3" t="str">
        <f t="shared" si="1525"/>
        <v/>
      </c>
      <c r="AG3237" s="3" t="str">
        <f t="shared" si="1526"/>
        <v/>
      </c>
      <c r="AH3237" s="4" t="str">
        <f t="shared" si="1527"/>
        <v/>
      </c>
      <c r="AI3237" s="75" t="str">
        <f t="shared" si="1528"/>
        <v/>
      </c>
      <c r="AJ3237" s="75" t="str">
        <f t="shared" si="1529"/>
        <v/>
      </c>
    </row>
    <row r="3238" spans="1:36" ht="14.25">
      <c r="A3238" s="41" t="str">
        <f t="shared" si="1512"/>
        <v/>
      </c>
      <c r="B3238" s="150" t="str">
        <f>IF(ISNUMBER(A3238),INDEX('MetaTrader Import'!$H$13:$J$5893,TRUNC(((A3238-$A$39+1)-1)/3)+1,MOD((A3238-$A$39+1)-1,3)+1),"")</f>
        <v/>
      </c>
      <c r="C3238" s="43" t="str">
        <f t="shared" si="1513"/>
        <v/>
      </c>
      <c r="D3238" s="43" t="str">
        <f t="shared" ca="1" si="1503"/>
        <v/>
      </c>
      <c r="E3238" s="43" t="str">
        <f t="shared" si="1514"/>
        <v/>
      </c>
      <c r="F3238" s="43" t="str">
        <f t="shared" si="1515"/>
        <v/>
      </c>
      <c r="G3238" s="43" t="str">
        <f>IF(A3238&lt;&gt;"",IF(A3238&lt;Data!$G$11*0.25,$C$13/$G$32,IF(A3238&gt;Data!$G$11*0.25,$C$13,$C$13*10)),"")</f>
        <v/>
      </c>
      <c r="H3238" s="43" t="str">
        <f>IF(A3238&lt;&gt;"",IF(Data!$G$9="constant",$C$13,IF(Data!$G$9="squeeze",G3238,F3238)),"")</f>
        <v/>
      </c>
      <c r="I3238" s="38" t="str">
        <f ca="1">IF(ISNUMBER(A3238),NORMINV(RAND(),0,IF(AND(Data!$G$9="squeeze",A3238&lt;Data!$G$11*0.25),$H$32,1)*$C$30*$C$13)*($C$14*$C$12),"")</f>
        <v/>
      </c>
      <c r="J3238" s="42" t="str">
        <f ca="1">IFERROR(IF(Data!$C$6="Real",B3238,I3238+J3237+($C$14*$C$12)*(NORMINV(RAND(),$C$15,CHOOSE($G$13,$C$13,F3238,G3238)))),"")</f>
        <v/>
      </c>
      <c r="K3238" s="88" t="str">
        <f>IF(ISNUMBER(A3238), IF($G$16="fixed",$G$17,MIN(H3238*Data!$C$7*$C$16*0.5,$C$17*Data!$C$7))*$C$12,"")</f>
        <v/>
      </c>
      <c r="L3238" s="42" t="str">
        <f t="shared" ca="1" si="1530"/>
        <v/>
      </c>
      <c r="M3238" s="44" t="str">
        <f t="shared" ca="1" si="1531"/>
        <v/>
      </c>
      <c r="N3238" s="44" t="str">
        <f t="shared" ca="1" si="1532"/>
        <v/>
      </c>
      <c r="O3238" s="108" t="str">
        <f t="shared" si="1516"/>
        <v/>
      </c>
      <c r="P3238" s="102" t="str">
        <f t="shared" si="1517"/>
        <v/>
      </c>
      <c r="Q3238" s="102" t="str">
        <f t="shared" si="1518"/>
        <v/>
      </c>
      <c r="R3238" s="120" t="str">
        <f t="shared" si="1519"/>
        <v/>
      </c>
      <c r="S3238" s="54" t="str">
        <f t="shared" si="1520"/>
        <v/>
      </c>
      <c r="T3238" s="5" t="str">
        <f t="shared" si="1521"/>
        <v/>
      </c>
      <c r="U3238" s="152" t="str">
        <f t="shared" si="1504"/>
        <v/>
      </c>
      <c r="V3238" s="152" t="str">
        <f t="shared" si="1505"/>
        <v/>
      </c>
      <c r="W3238" s="153" t="str">
        <f t="shared" si="1506"/>
        <v/>
      </c>
      <c r="X3238" s="153" t="str">
        <f t="shared" si="1507"/>
        <v/>
      </c>
      <c r="Y3238" s="153" t="str">
        <f t="shared" si="1508"/>
        <v/>
      </c>
      <c r="Z3238" s="153" t="str">
        <f t="shared" si="1509"/>
        <v/>
      </c>
      <c r="AA3238" s="152" t="str">
        <f t="shared" si="1510"/>
        <v/>
      </c>
      <c r="AB3238" s="152" t="str">
        <f t="shared" si="1511"/>
        <v/>
      </c>
      <c r="AC3238" s="154" t="str">
        <f t="shared" si="1522"/>
        <v/>
      </c>
      <c r="AD3238" s="154" t="str">
        <f t="shared" si="1523"/>
        <v/>
      </c>
      <c r="AE3238" s="3" t="str">
        <f t="shared" si="1524"/>
        <v/>
      </c>
      <c r="AF3238" s="3" t="str">
        <f t="shared" si="1525"/>
        <v/>
      </c>
      <c r="AG3238" s="3" t="str">
        <f t="shared" si="1526"/>
        <v/>
      </c>
      <c r="AH3238" s="4" t="str">
        <f t="shared" si="1527"/>
        <v/>
      </c>
      <c r="AI3238" s="75" t="str">
        <f t="shared" si="1528"/>
        <v/>
      </c>
      <c r="AJ3238" s="75" t="str">
        <f t="shared" si="1529"/>
        <v/>
      </c>
    </row>
    <row r="3239" spans="1:36" ht="14.25">
      <c r="A3239" s="41" t="str">
        <f t="shared" si="1512"/>
        <v/>
      </c>
      <c r="B3239" s="150" t="str">
        <f>IF(ISNUMBER(A3239),INDEX('MetaTrader Import'!$H$13:$J$5893,TRUNC(((A3239-$A$39+1)-1)/3)+1,MOD((A3239-$A$39+1)-1,3)+1),"")</f>
        <v/>
      </c>
      <c r="C3239" s="43" t="str">
        <f t="shared" si="1513"/>
        <v/>
      </c>
      <c r="D3239" s="43" t="str">
        <f t="shared" ca="1" si="1503"/>
        <v/>
      </c>
      <c r="E3239" s="43" t="str">
        <f t="shared" si="1514"/>
        <v/>
      </c>
      <c r="F3239" s="43" t="str">
        <f t="shared" si="1515"/>
        <v/>
      </c>
      <c r="G3239" s="43" t="str">
        <f>IF(A3239&lt;&gt;"",IF(A3239&lt;Data!$G$11*0.25,$C$13/$G$32,IF(A3239&gt;Data!$G$11*0.25,$C$13,$C$13*10)),"")</f>
        <v/>
      </c>
      <c r="H3239" s="43" t="str">
        <f>IF(A3239&lt;&gt;"",IF(Data!$G$9="constant",$C$13,IF(Data!$G$9="squeeze",G3239,F3239)),"")</f>
        <v/>
      </c>
      <c r="I3239" s="38" t="str">
        <f ca="1">IF(ISNUMBER(A3239),NORMINV(RAND(),0,IF(AND(Data!$G$9="squeeze",A3239&lt;Data!$G$11*0.25),$H$32,1)*$C$30*$C$13)*($C$14*$C$12),"")</f>
        <v/>
      </c>
      <c r="J3239" s="42" t="str">
        <f ca="1">IFERROR(IF(Data!$C$6="Real",B3239,I3239+J3238+($C$14*$C$12)*(NORMINV(RAND(),$C$15,CHOOSE($G$13,$C$13,F3239,G3239)))),"")</f>
        <v/>
      </c>
      <c r="K3239" s="88" t="str">
        <f>IF(ISNUMBER(A3239), IF($G$16="fixed",$G$17,MIN(H3239*Data!$C$7*$C$16*0.5,$C$17*Data!$C$7))*$C$12,"")</f>
        <v/>
      </c>
      <c r="L3239" s="42" t="str">
        <f t="shared" ca="1" si="1530"/>
        <v/>
      </c>
      <c r="M3239" s="44" t="str">
        <f t="shared" ca="1" si="1531"/>
        <v/>
      </c>
      <c r="N3239" s="44" t="str">
        <f t="shared" ca="1" si="1532"/>
        <v/>
      </c>
      <c r="O3239" s="108" t="str">
        <f t="shared" si="1516"/>
        <v/>
      </c>
      <c r="P3239" s="102" t="str">
        <f t="shared" si="1517"/>
        <v/>
      </c>
      <c r="Q3239" s="102" t="str">
        <f t="shared" si="1518"/>
        <v/>
      </c>
      <c r="R3239" s="120" t="str">
        <f t="shared" si="1519"/>
        <v/>
      </c>
      <c r="S3239" s="54" t="str">
        <f t="shared" si="1520"/>
        <v/>
      </c>
      <c r="T3239" s="5" t="str">
        <f t="shared" si="1521"/>
        <v/>
      </c>
      <c r="U3239" s="152" t="str">
        <f t="shared" si="1504"/>
        <v/>
      </c>
      <c r="V3239" s="152" t="str">
        <f t="shared" si="1505"/>
        <v/>
      </c>
      <c r="W3239" s="153" t="str">
        <f t="shared" si="1506"/>
        <v/>
      </c>
      <c r="X3239" s="153" t="str">
        <f t="shared" si="1507"/>
        <v/>
      </c>
      <c r="Y3239" s="153" t="str">
        <f t="shared" si="1508"/>
        <v/>
      </c>
      <c r="Z3239" s="153" t="str">
        <f t="shared" si="1509"/>
        <v/>
      </c>
      <c r="AA3239" s="152" t="str">
        <f t="shared" si="1510"/>
        <v/>
      </c>
      <c r="AB3239" s="152" t="str">
        <f t="shared" si="1511"/>
        <v/>
      </c>
      <c r="AC3239" s="154" t="str">
        <f t="shared" si="1522"/>
        <v/>
      </c>
      <c r="AD3239" s="154" t="str">
        <f t="shared" si="1523"/>
        <v/>
      </c>
      <c r="AE3239" s="3" t="str">
        <f t="shared" si="1524"/>
        <v/>
      </c>
      <c r="AF3239" s="3" t="str">
        <f t="shared" si="1525"/>
        <v/>
      </c>
      <c r="AG3239" s="3" t="str">
        <f t="shared" si="1526"/>
        <v/>
      </c>
      <c r="AH3239" s="4" t="str">
        <f t="shared" si="1527"/>
        <v/>
      </c>
      <c r="AI3239" s="75" t="str">
        <f t="shared" si="1528"/>
        <v/>
      </c>
      <c r="AJ3239" s="75" t="str">
        <f t="shared" si="1529"/>
        <v/>
      </c>
    </row>
    <row r="3240" spans="1:36" ht="14.25">
      <c r="A3240" s="41" t="str">
        <f t="shared" si="1512"/>
        <v/>
      </c>
      <c r="B3240" s="150" t="str">
        <f>IF(ISNUMBER(A3240),INDEX('MetaTrader Import'!$H$13:$J$5893,TRUNC(((A3240-$A$39+1)-1)/3)+1,MOD((A3240-$A$39+1)-1,3)+1),"")</f>
        <v/>
      </c>
      <c r="C3240" s="43" t="str">
        <f t="shared" si="1513"/>
        <v/>
      </c>
      <c r="D3240" s="43" t="str">
        <f t="shared" ca="1" si="1503"/>
        <v/>
      </c>
      <c r="E3240" s="43" t="str">
        <f t="shared" si="1514"/>
        <v/>
      </c>
      <c r="F3240" s="43" t="str">
        <f t="shared" si="1515"/>
        <v/>
      </c>
      <c r="G3240" s="43" t="str">
        <f>IF(A3240&lt;&gt;"",IF(A3240&lt;Data!$G$11*0.25,$C$13/$G$32,IF(A3240&gt;Data!$G$11*0.25,$C$13,$C$13*10)),"")</f>
        <v/>
      </c>
      <c r="H3240" s="43" t="str">
        <f>IF(A3240&lt;&gt;"",IF(Data!$G$9="constant",$C$13,IF(Data!$G$9="squeeze",G3240,F3240)),"")</f>
        <v/>
      </c>
      <c r="I3240" s="38" t="str">
        <f ca="1">IF(ISNUMBER(A3240),NORMINV(RAND(),0,IF(AND(Data!$G$9="squeeze",A3240&lt;Data!$G$11*0.25),$H$32,1)*$C$30*$C$13)*($C$14*$C$12),"")</f>
        <v/>
      </c>
      <c r="J3240" s="42" t="str">
        <f ca="1">IFERROR(IF(Data!$C$6="Real",B3240,I3240+J3239+($C$14*$C$12)*(NORMINV(RAND(),$C$15,CHOOSE($G$13,$C$13,F3240,G3240)))),"")</f>
        <v/>
      </c>
      <c r="K3240" s="88" t="str">
        <f>IF(ISNUMBER(A3240), IF($G$16="fixed",$G$17,MIN(H3240*Data!$C$7*$C$16*0.5,$C$17*Data!$C$7))*$C$12,"")</f>
        <v/>
      </c>
      <c r="L3240" s="42" t="str">
        <f t="shared" ca="1" si="1530"/>
        <v/>
      </c>
      <c r="M3240" s="44" t="str">
        <f t="shared" ca="1" si="1531"/>
        <v/>
      </c>
      <c r="N3240" s="44" t="str">
        <f t="shared" ca="1" si="1532"/>
        <v/>
      </c>
      <c r="O3240" s="108" t="str">
        <f t="shared" si="1516"/>
        <v/>
      </c>
      <c r="P3240" s="102" t="str">
        <f t="shared" si="1517"/>
        <v/>
      </c>
      <c r="Q3240" s="102" t="str">
        <f t="shared" si="1518"/>
        <v/>
      </c>
      <c r="R3240" s="120" t="str">
        <f t="shared" si="1519"/>
        <v/>
      </c>
      <c r="S3240" s="54" t="str">
        <f t="shared" si="1520"/>
        <v/>
      </c>
      <c r="T3240" s="5" t="str">
        <f t="shared" si="1521"/>
        <v/>
      </c>
      <c r="U3240" s="152" t="str">
        <f t="shared" si="1504"/>
        <v/>
      </c>
      <c r="V3240" s="152" t="str">
        <f t="shared" si="1505"/>
        <v/>
      </c>
      <c r="W3240" s="153" t="str">
        <f t="shared" si="1506"/>
        <v/>
      </c>
      <c r="X3240" s="153" t="str">
        <f t="shared" si="1507"/>
        <v/>
      </c>
      <c r="Y3240" s="153" t="str">
        <f t="shared" si="1508"/>
        <v/>
      </c>
      <c r="Z3240" s="153" t="str">
        <f t="shared" si="1509"/>
        <v/>
      </c>
      <c r="AA3240" s="152" t="str">
        <f t="shared" si="1510"/>
        <v/>
      </c>
      <c r="AB3240" s="152" t="str">
        <f t="shared" si="1511"/>
        <v/>
      </c>
      <c r="AC3240" s="154" t="str">
        <f t="shared" si="1522"/>
        <v/>
      </c>
      <c r="AD3240" s="154" t="str">
        <f t="shared" si="1523"/>
        <v/>
      </c>
      <c r="AE3240" s="3" t="str">
        <f t="shared" si="1524"/>
        <v/>
      </c>
      <c r="AF3240" s="3" t="str">
        <f t="shared" si="1525"/>
        <v/>
      </c>
      <c r="AG3240" s="3" t="str">
        <f t="shared" si="1526"/>
        <v/>
      </c>
      <c r="AH3240" s="4" t="str">
        <f t="shared" si="1527"/>
        <v/>
      </c>
      <c r="AI3240" s="75" t="str">
        <f t="shared" si="1528"/>
        <v/>
      </c>
      <c r="AJ3240" s="75" t="str">
        <f t="shared" si="1529"/>
        <v/>
      </c>
    </row>
    <row r="3241" spans="1:36" ht="14.25">
      <c r="A3241" s="41" t="str">
        <f t="shared" si="1512"/>
        <v/>
      </c>
      <c r="B3241" s="150" t="str">
        <f>IF(ISNUMBER(A3241),INDEX('MetaTrader Import'!$H$13:$J$5893,TRUNC(((A3241-$A$39+1)-1)/3)+1,MOD((A3241-$A$39+1)-1,3)+1),"")</f>
        <v/>
      </c>
      <c r="C3241" s="43" t="str">
        <f t="shared" si="1513"/>
        <v/>
      </c>
      <c r="D3241" s="43" t="str">
        <f t="shared" ca="1" si="1503"/>
        <v/>
      </c>
      <c r="E3241" s="43" t="str">
        <f t="shared" si="1514"/>
        <v/>
      </c>
      <c r="F3241" s="43" t="str">
        <f t="shared" si="1515"/>
        <v/>
      </c>
      <c r="G3241" s="43" t="str">
        <f>IF(A3241&lt;&gt;"",IF(A3241&lt;Data!$G$11*0.25,$C$13/$G$32,IF(A3241&gt;Data!$G$11*0.25,$C$13,$C$13*10)),"")</f>
        <v/>
      </c>
      <c r="H3241" s="43" t="str">
        <f>IF(A3241&lt;&gt;"",IF(Data!$G$9="constant",$C$13,IF(Data!$G$9="squeeze",G3241,F3241)),"")</f>
        <v/>
      </c>
      <c r="I3241" s="38" t="str">
        <f ca="1">IF(ISNUMBER(A3241),NORMINV(RAND(),0,IF(AND(Data!$G$9="squeeze",A3241&lt;Data!$G$11*0.25),$H$32,1)*$C$30*$C$13)*($C$14*$C$12),"")</f>
        <v/>
      </c>
      <c r="J3241" s="42" t="str">
        <f ca="1">IFERROR(IF(Data!$C$6="Real",B3241,I3241+J3240+($C$14*$C$12)*(NORMINV(RAND(),$C$15,CHOOSE($G$13,$C$13,F3241,G3241)))),"")</f>
        <v/>
      </c>
      <c r="K3241" s="88" t="str">
        <f>IF(ISNUMBER(A3241), IF($G$16="fixed",$G$17,MIN(H3241*Data!$C$7*$C$16*0.5,$C$17*Data!$C$7))*$C$12,"")</f>
        <v/>
      </c>
      <c r="L3241" s="42" t="str">
        <f t="shared" ca="1" si="1530"/>
        <v/>
      </c>
      <c r="M3241" s="44" t="str">
        <f t="shared" ca="1" si="1531"/>
        <v/>
      </c>
      <c r="N3241" s="44" t="str">
        <f t="shared" ca="1" si="1532"/>
        <v/>
      </c>
      <c r="O3241" s="108" t="str">
        <f t="shared" si="1516"/>
        <v/>
      </c>
      <c r="P3241" s="102" t="str">
        <f t="shared" si="1517"/>
        <v/>
      </c>
      <c r="Q3241" s="102" t="str">
        <f t="shared" si="1518"/>
        <v/>
      </c>
      <c r="R3241" s="120" t="str">
        <f t="shared" si="1519"/>
        <v/>
      </c>
      <c r="S3241" s="54" t="str">
        <f t="shared" si="1520"/>
        <v/>
      </c>
      <c r="T3241" s="5" t="str">
        <f t="shared" si="1521"/>
        <v/>
      </c>
      <c r="U3241" s="152" t="str">
        <f t="shared" si="1504"/>
        <v/>
      </c>
      <c r="V3241" s="152" t="str">
        <f t="shared" si="1505"/>
        <v/>
      </c>
      <c r="W3241" s="153" t="str">
        <f t="shared" si="1506"/>
        <v/>
      </c>
      <c r="X3241" s="153" t="str">
        <f t="shared" si="1507"/>
        <v/>
      </c>
      <c r="Y3241" s="153" t="str">
        <f t="shared" si="1508"/>
        <v/>
      </c>
      <c r="Z3241" s="153" t="str">
        <f t="shared" si="1509"/>
        <v/>
      </c>
      <c r="AA3241" s="152" t="str">
        <f t="shared" si="1510"/>
        <v/>
      </c>
      <c r="AB3241" s="152" t="str">
        <f t="shared" si="1511"/>
        <v/>
      </c>
      <c r="AC3241" s="154" t="str">
        <f t="shared" si="1522"/>
        <v/>
      </c>
      <c r="AD3241" s="154" t="str">
        <f t="shared" si="1523"/>
        <v/>
      </c>
      <c r="AE3241" s="3" t="str">
        <f t="shared" si="1524"/>
        <v/>
      </c>
      <c r="AF3241" s="3" t="str">
        <f t="shared" si="1525"/>
        <v/>
      </c>
      <c r="AG3241" s="3" t="str">
        <f t="shared" si="1526"/>
        <v/>
      </c>
      <c r="AH3241" s="4" t="str">
        <f t="shared" si="1527"/>
        <v/>
      </c>
      <c r="AI3241" s="75" t="str">
        <f t="shared" si="1528"/>
        <v/>
      </c>
      <c r="AJ3241" s="75" t="str">
        <f t="shared" si="1529"/>
        <v/>
      </c>
    </row>
    <row r="3242" spans="1:36" ht="14.25">
      <c r="A3242" s="41" t="str">
        <f t="shared" si="1512"/>
        <v/>
      </c>
      <c r="B3242" s="150" t="str">
        <f>IF(ISNUMBER(A3242),INDEX('MetaTrader Import'!$H$13:$J$5893,TRUNC(((A3242-$A$39+1)-1)/3)+1,MOD((A3242-$A$39+1)-1,3)+1),"")</f>
        <v/>
      </c>
      <c r="C3242" s="43" t="str">
        <f t="shared" si="1513"/>
        <v/>
      </c>
      <c r="D3242" s="43" t="str">
        <f t="shared" ca="1" si="1503"/>
        <v/>
      </c>
      <c r="E3242" s="43" t="str">
        <f t="shared" si="1514"/>
        <v/>
      </c>
      <c r="F3242" s="43" t="str">
        <f t="shared" si="1515"/>
        <v/>
      </c>
      <c r="G3242" s="43" t="str">
        <f>IF(A3242&lt;&gt;"",IF(A3242&lt;Data!$G$11*0.25,$C$13/$G$32,IF(A3242&gt;Data!$G$11*0.25,$C$13,$C$13*10)),"")</f>
        <v/>
      </c>
      <c r="H3242" s="43" t="str">
        <f>IF(A3242&lt;&gt;"",IF(Data!$G$9="constant",$C$13,IF(Data!$G$9="squeeze",G3242,F3242)),"")</f>
        <v/>
      </c>
      <c r="I3242" s="38" t="str">
        <f ca="1">IF(ISNUMBER(A3242),NORMINV(RAND(),0,IF(AND(Data!$G$9="squeeze",A3242&lt;Data!$G$11*0.25),$H$32,1)*$C$30*$C$13)*($C$14*$C$12),"")</f>
        <v/>
      </c>
      <c r="J3242" s="42" t="str">
        <f ca="1">IFERROR(IF(Data!$C$6="Real",B3242,I3242+J3241+($C$14*$C$12)*(NORMINV(RAND(),$C$15,CHOOSE($G$13,$C$13,F3242,G3242)))),"")</f>
        <v/>
      </c>
      <c r="K3242" s="88" t="str">
        <f>IF(ISNUMBER(A3242), IF($G$16="fixed",$G$17,MIN(H3242*Data!$C$7*$C$16*0.5,$C$17*Data!$C$7))*$C$12,"")</f>
        <v/>
      </c>
      <c r="L3242" s="42" t="str">
        <f t="shared" ca="1" si="1530"/>
        <v/>
      </c>
      <c r="M3242" s="44" t="str">
        <f t="shared" ca="1" si="1531"/>
        <v/>
      </c>
      <c r="N3242" s="44" t="str">
        <f t="shared" ca="1" si="1532"/>
        <v/>
      </c>
      <c r="O3242" s="108" t="str">
        <f t="shared" si="1516"/>
        <v/>
      </c>
      <c r="P3242" s="102" t="str">
        <f t="shared" si="1517"/>
        <v/>
      </c>
      <c r="Q3242" s="102" t="str">
        <f t="shared" si="1518"/>
        <v/>
      </c>
      <c r="R3242" s="120" t="str">
        <f t="shared" si="1519"/>
        <v/>
      </c>
      <c r="S3242" s="54" t="str">
        <f t="shared" si="1520"/>
        <v/>
      </c>
      <c r="T3242" s="5" t="str">
        <f t="shared" si="1521"/>
        <v/>
      </c>
      <c r="U3242" s="152" t="str">
        <f t="shared" si="1504"/>
        <v/>
      </c>
      <c r="V3242" s="152" t="str">
        <f t="shared" si="1505"/>
        <v/>
      </c>
      <c r="W3242" s="153" t="str">
        <f t="shared" si="1506"/>
        <v/>
      </c>
      <c r="X3242" s="153" t="str">
        <f t="shared" si="1507"/>
        <v/>
      </c>
      <c r="Y3242" s="153" t="str">
        <f t="shared" si="1508"/>
        <v/>
      </c>
      <c r="Z3242" s="153" t="str">
        <f t="shared" si="1509"/>
        <v/>
      </c>
      <c r="AA3242" s="152" t="str">
        <f t="shared" si="1510"/>
        <v/>
      </c>
      <c r="AB3242" s="152" t="str">
        <f t="shared" si="1511"/>
        <v/>
      </c>
      <c r="AC3242" s="154" t="str">
        <f t="shared" si="1522"/>
        <v/>
      </c>
      <c r="AD3242" s="154" t="str">
        <f t="shared" si="1523"/>
        <v/>
      </c>
      <c r="AE3242" s="3" t="str">
        <f t="shared" si="1524"/>
        <v/>
      </c>
      <c r="AF3242" s="3" t="str">
        <f t="shared" si="1525"/>
        <v/>
      </c>
      <c r="AG3242" s="3" t="str">
        <f t="shared" si="1526"/>
        <v/>
      </c>
      <c r="AH3242" s="4" t="str">
        <f t="shared" si="1527"/>
        <v/>
      </c>
      <c r="AI3242" s="75" t="str">
        <f t="shared" si="1528"/>
        <v/>
      </c>
      <c r="AJ3242" s="75" t="str">
        <f t="shared" si="1529"/>
        <v/>
      </c>
    </row>
    <row r="3243" spans="1:36" ht="14.25">
      <c r="A3243" s="41" t="str">
        <f t="shared" si="1512"/>
        <v/>
      </c>
      <c r="B3243" s="150" t="str">
        <f>IF(ISNUMBER(A3243),INDEX('MetaTrader Import'!$H$13:$J$5893,TRUNC(((A3243-$A$39+1)-1)/3)+1,MOD((A3243-$A$39+1)-1,3)+1),"")</f>
        <v/>
      </c>
      <c r="C3243" s="43" t="str">
        <f t="shared" si="1513"/>
        <v/>
      </c>
      <c r="D3243" s="43" t="str">
        <f t="shared" ca="1" si="1503"/>
        <v/>
      </c>
      <c r="E3243" s="43" t="str">
        <f t="shared" si="1514"/>
        <v/>
      </c>
      <c r="F3243" s="43" t="str">
        <f t="shared" si="1515"/>
        <v/>
      </c>
      <c r="G3243" s="43" t="str">
        <f>IF(A3243&lt;&gt;"",IF(A3243&lt;Data!$G$11*0.25,$C$13/$G$32,IF(A3243&gt;Data!$G$11*0.25,$C$13,$C$13*10)),"")</f>
        <v/>
      </c>
      <c r="H3243" s="43" t="str">
        <f>IF(A3243&lt;&gt;"",IF(Data!$G$9="constant",$C$13,IF(Data!$G$9="squeeze",G3243,F3243)),"")</f>
        <v/>
      </c>
      <c r="I3243" s="38" t="str">
        <f ca="1">IF(ISNUMBER(A3243),NORMINV(RAND(),0,IF(AND(Data!$G$9="squeeze",A3243&lt;Data!$G$11*0.25),$H$32,1)*$C$30*$C$13)*($C$14*$C$12),"")</f>
        <v/>
      </c>
      <c r="J3243" s="42" t="str">
        <f ca="1">IFERROR(IF(Data!$C$6="Real",B3243,I3243+J3242+($C$14*$C$12)*(NORMINV(RAND(),$C$15,CHOOSE($G$13,$C$13,F3243,G3243)))),"")</f>
        <v/>
      </c>
      <c r="K3243" s="88" t="str">
        <f>IF(ISNUMBER(A3243), IF($G$16="fixed",$G$17,MIN(H3243*Data!$C$7*$C$16*0.5,$C$17*Data!$C$7))*$C$12,"")</f>
        <v/>
      </c>
      <c r="L3243" s="42" t="str">
        <f t="shared" ca="1" si="1530"/>
        <v/>
      </c>
      <c r="M3243" s="44" t="str">
        <f t="shared" ca="1" si="1531"/>
        <v/>
      </c>
      <c r="N3243" s="44" t="str">
        <f t="shared" ca="1" si="1532"/>
        <v/>
      </c>
      <c r="O3243" s="108" t="str">
        <f t="shared" si="1516"/>
        <v/>
      </c>
      <c r="P3243" s="102" t="str">
        <f t="shared" si="1517"/>
        <v/>
      </c>
      <c r="Q3243" s="102" t="str">
        <f t="shared" si="1518"/>
        <v/>
      </c>
      <c r="R3243" s="120" t="str">
        <f t="shared" si="1519"/>
        <v/>
      </c>
      <c r="S3243" s="54" t="str">
        <f t="shared" si="1520"/>
        <v/>
      </c>
      <c r="T3243" s="5" t="str">
        <f t="shared" si="1521"/>
        <v/>
      </c>
      <c r="U3243" s="152" t="str">
        <f t="shared" si="1504"/>
        <v/>
      </c>
      <c r="V3243" s="152" t="str">
        <f t="shared" si="1505"/>
        <v/>
      </c>
      <c r="W3243" s="153" t="str">
        <f t="shared" si="1506"/>
        <v/>
      </c>
      <c r="X3243" s="153" t="str">
        <f t="shared" si="1507"/>
        <v/>
      </c>
      <c r="Y3243" s="153" t="str">
        <f t="shared" si="1508"/>
        <v/>
      </c>
      <c r="Z3243" s="153" t="str">
        <f t="shared" si="1509"/>
        <v/>
      </c>
      <c r="AA3243" s="152" t="str">
        <f t="shared" si="1510"/>
        <v/>
      </c>
      <c r="AB3243" s="152" t="str">
        <f t="shared" si="1511"/>
        <v/>
      </c>
      <c r="AC3243" s="154" t="str">
        <f t="shared" si="1522"/>
        <v/>
      </c>
      <c r="AD3243" s="154" t="str">
        <f t="shared" si="1523"/>
        <v/>
      </c>
      <c r="AE3243" s="3" t="str">
        <f t="shared" si="1524"/>
        <v/>
      </c>
      <c r="AF3243" s="3" t="str">
        <f t="shared" si="1525"/>
        <v/>
      </c>
      <c r="AG3243" s="3" t="str">
        <f t="shared" si="1526"/>
        <v/>
      </c>
      <c r="AH3243" s="4" t="str">
        <f t="shared" si="1527"/>
        <v/>
      </c>
      <c r="AI3243" s="75" t="str">
        <f t="shared" si="1528"/>
        <v/>
      </c>
      <c r="AJ3243" s="75" t="str">
        <f t="shared" si="1529"/>
        <v/>
      </c>
    </row>
    <row r="3244" spans="1:36" ht="14.25">
      <c r="A3244" s="41" t="str">
        <f t="shared" si="1512"/>
        <v/>
      </c>
      <c r="B3244" s="150" t="str">
        <f>IF(ISNUMBER(A3244),INDEX('MetaTrader Import'!$H$13:$J$5893,TRUNC(((A3244-$A$39+1)-1)/3)+1,MOD((A3244-$A$39+1)-1,3)+1),"")</f>
        <v/>
      </c>
      <c r="C3244" s="43" t="str">
        <f t="shared" si="1513"/>
        <v/>
      </c>
      <c r="D3244" s="43" t="str">
        <f t="shared" ca="1" si="1503"/>
        <v/>
      </c>
      <c r="E3244" s="43" t="str">
        <f t="shared" si="1514"/>
        <v/>
      </c>
      <c r="F3244" s="43" t="str">
        <f t="shared" si="1515"/>
        <v/>
      </c>
      <c r="G3244" s="43" t="str">
        <f>IF(A3244&lt;&gt;"",IF(A3244&lt;Data!$G$11*0.25,$C$13/$G$32,IF(A3244&gt;Data!$G$11*0.25,$C$13,$C$13*10)),"")</f>
        <v/>
      </c>
      <c r="H3244" s="43" t="str">
        <f>IF(A3244&lt;&gt;"",IF(Data!$G$9="constant",$C$13,IF(Data!$G$9="squeeze",G3244,F3244)),"")</f>
        <v/>
      </c>
      <c r="I3244" s="38" t="str">
        <f ca="1">IF(ISNUMBER(A3244),NORMINV(RAND(),0,IF(AND(Data!$G$9="squeeze",A3244&lt;Data!$G$11*0.25),$H$32,1)*$C$30*$C$13)*($C$14*$C$12),"")</f>
        <v/>
      </c>
      <c r="J3244" s="42" t="str">
        <f ca="1">IFERROR(IF(Data!$C$6="Real",B3244,I3244+J3243+($C$14*$C$12)*(NORMINV(RAND(),$C$15,CHOOSE($G$13,$C$13,F3244,G3244)))),"")</f>
        <v/>
      </c>
      <c r="K3244" s="88" t="str">
        <f>IF(ISNUMBER(A3244), IF($G$16="fixed",$G$17,MIN(H3244*Data!$C$7*$C$16*0.5,$C$17*Data!$C$7))*$C$12,"")</f>
        <v/>
      </c>
      <c r="L3244" s="42" t="str">
        <f t="shared" ca="1" si="1530"/>
        <v/>
      </c>
      <c r="M3244" s="44" t="str">
        <f t="shared" ca="1" si="1531"/>
        <v/>
      </c>
      <c r="N3244" s="44" t="str">
        <f t="shared" ca="1" si="1532"/>
        <v/>
      </c>
      <c r="O3244" s="108" t="str">
        <f t="shared" si="1516"/>
        <v/>
      </c>
      <c r="P3244" s="102" t="str">
        <f t="shared" si="1517"/>
        <v/>
      </c>
      <c r="Q3244" s="102" t="str">
        <f t="shared" si="1518"/>
        <v/>
      </c>
      <c r="R3244" s="120" t="str">
        <f t="shared" si="1519"/>
        <v/>
      </c>
      <c r="S3244" s="54" t="str">
        <f t="shared" si="1520"/>
        <v/>
      </c>
      <c r="T3244" s="5" t="str">
        <f t="shared" si="1521"/>
        <v/>
      </c>
      <c r="U3244" s="152" t="str">
        <f t="shared" si="1504"/>
        <v/>
      </c>
      <c r="V3244" s="152" t="str">
        <f t="shared" si="1505"/>
        <v/>
      </c>
      <c r="W3244" s="153" t="str">
        <f t="shared" si="1506"/>
        <v/>
      </c>
      <c r="X3244" s="153" t="str">
        <f t="shared" si="1507"/>
        <v/>
      </c>
      <c r="Y3244" s="153" t="str">
        <f t="shared" si="1508"/>
        <v/>
      </c>
      <c r="Z3244" s="153" t="str">
        <f t="shared" si="1509"/>
        <v/>
      </c>
      <c r="AA3244" s="152" t="str">
        <f t="shared" si="1510"/>
        <v/>
      </c>
      <c r="AB3244" s="152" t="str">
        <f t="shared" si="1511"/>
        <v/>
      </c>
      <c r="AC3244" s="154" t="str">
        <f t="shared" si="1522"/>
        <v/>
      </c>
      <c r="AD3244" s="154" t="str">
        <f t="shared" si="1523"/>
        <v/>
      </c>
      <c r="AE3244" s="3" t="str">
        <f t="shared" si="1524"/>
        <v/>
      </c>
      <c r="AF3244" s="3" t="str">
        <f t="shared" si="1525"/>
        <v/>
      </c>
      <c r="AG3244" s="3" t="str">
        <f t="shared" si="1526"/>
        <v/>
      </c>
      <c r="AH3244" s="4" t="str">
        <f t="shared" si="1527"/>
        <v/>
      </c>
      <c r="AI3244" s="75" t="str">
        <f t="shared" si="1528"/>
        <v/>
      </c>
      <c r="AJ3244" s="75" t="str">
        <f t="shared" si="1529"/>
        <v/>
      </c>
    </row>
    <row r="3245" spans="1:36" ht="14.25">
      <c r="A3245" s="41" t="str">
        <f t="shared" si="1512"/>
        <v/>
      </c>
      <c r="B3245" s="150" t="str">
        <f>IF(ISNUMBER(A3245),INDEX('MetaTrader Import'!$H$13:$J$5893,TRUNC(((A3245-$A$39+1)-1)/3)+1,MOD((A3245-$A$39+1)-1,3)+1),"")</f>
        <v/>
      </c>
      <c r="C3245" s="43" t="str">
        <f t="shared" si="1513"/>
        <v/>
      </c>
      <c r="D3245" s="43" t="str">
        <f t="shared" ca="1" si="1503"/>
        <v/>
      </c>
      <c r="E3245" s="43" t="str">
        <f t="shared" si="1514"/>
        <v/>
      </c>
      <c r="F3245" s="43" t="str">
        <f t="shared" si="1515"/>
        <v/>
      </c>
      <c r="G3245" s="43" t="str">
        <f>IF(A3245&lt;&gt;"",IF(A3245&lt;Data!$G$11*0.25,$C$13/$G$32,IF(A3245&gt;Data!$G$11*0.25,$C$13,$C$13*10)),"")</f>
        <v/>
      </c>
      <c r="H3245" s="43" t="str">
        <f>IF(A3245&lt;&gt;"",IF(Data!$G$9="constant",$C$13,IF(Data!$G$9="squeeze",G3245,F3245)),"")</f>
        <v/>
      </c>
      <c r="I3245" s="38" t="str">
        <f ca="1">IF(ISNUMBER(A3245),NORMINV(RAND(),0,IF(AND(Data!$G$9="squeeze",A3245&lt;Data!$G$11*0.25),$H$32,1)*$C$30*$C$13)*($C$14*$C$12),"")</f>
        <v/>
      </c>
      <c r="J3245" s="42" t="str">
        <f ca="1">IFERROR(IF(Data!$C$6="Real",B3245,I3245+J3244+($C$14*$C$12)*(NORMINV(RAND(),$C$15,CHOOSE($G$13,$C$13,F3245,G3245)))),"")</f>
        <v/>
      </c>
      <c r="K3245" s="88" t="str">
        <f>IF(ISNUMBER(A3245), IF($G$16="fixed",$G$17,MIN(H3245*Data!$C$7*$C$16*0.5,$C$17*Data!$C$7))*$C$12,"")</f>
        <v/>
      </c>
      <c r="L3245" s="42" t="str">
        <f t="shared" ca="1" si="1530"/>
        <v/>
      </c>
      <c r="M3245" s="44" t="str">
        <f t="shared" ca="1" si="1531"/>
        <v/>
      </c>
      <c r="N3245" s="44" t="str">
        <f t="shared" ca="1" si="1532"/>
        <v/>
      </c>
      <c r="O3245" s="108" t="str">
        <f t="shared" si="1516"/>
        <v/>
      </c>
      <c r="P3245" s="102" t="str">
        <f t="shared" si="1517"/>
        <v/>
      </c>
      <c r="Q3245" s="102" t="str">
        <f t="shared" si="1518"/>
        <v/>
      </c>
      <c r="R3245" s="120" t="str">
        <f t="shared" si="1519"/>
        <v/>
      </c>
      <c r="S3245" s="54" t="str">
        <f t="shared" si="1520"/>
        <v/>
      </c>
      <c r="T3245" s="5" t="str">
        <f t="shared" si="1521"/>
        <v/>
      </c>
      <c r="U3245" s="152" t="str">
        <f t="shared" si="1504"/>
        <v/>
      </c>
      <c r="V3245" s="152" t="str">
        <f t="shared" si="1505"/>
        <v/>
      </c>
      <c r="W3245" s="153" t="str">
        <f t="shared" si="1506"/>
        <v/>
      </c>
      <c r="X3245" s="153" t="str">
        <f t="shared" si="1507"/>
        <v/>
      </c>
      <c r="Y3245" s="153" t="str">
        <f t="shared" si="1508"/>
        <v/>
      </c>
      <c r="Z3245" s="153" t="str">
        <f t="shared" si="1509"/>
        <v/>
      </c>
      <c r="AA3245" s="152" t="str">
        <f t="shared" si="1510"/>
        <v/>
      </c>
      <c r="AB3245" s="152" t="str">
        <f t="shared" si="1511"/>
        <v/>
      </c>
      <c r="AC3245" s="154" t="str">
        <f t="shared" si="1522"/>
        <v/>
      </c>
      <c r="AD3245" s="154" t="str">
        <f t="shared" si="1523"/>
        <v/>
      </c>
      <c r="AE3245" s="3" t="str">
        <f t="shared" si="1524"/>
        <v/>
      </c>
      <c r="AF3245" s="3" t="str">
        <f t="shared" si="1525"/>
        <v/>
      </c>
      <c r="AG3245" s="3" t="str">
        <f t="shared" si="1526"/>
        <v/>
      </c>
      <c r="AH3245" s="4" t="str">
        <f t="shared" si="1527"/>
        <v/>
      </c>
      <c r="AI3245" s="75" t="str">
        <f t="shared" si="1528"/>
        <v/>
      </c>
      <c r="AJ3245" s="75" t="str">
        <f t="shared" si="1529"/>
        <v/>
      </c>
    </row>
    <row r="3246" spans="1:36" ht="14.25">
      <c r="A3246" s="41" t="str">
        <f t="shared" si="1512"/>
        <v/>
      </c>
      <c r="B3246" s="150" t="str">
        <f>IF(ISNUMBER(A3246),INDEX('MetaTrader Import'!$H$13:$J$5893,TRUNC(((A3246-$A$39+1)-1)/3)+1,MOD((A3246-$A$39+1)-1,3)+1),"")</f>
        <v/>
      </c>
      <c r="C3246" s="43" t="str">
        <f t="shared" si="1513"/>
        <v/>
      </c>
      <c r="D3246" s="43" t="str">
        <f t="shared" ca="1" si="1503"/>
        <v/>
      </c>
      <c r="E3246" s="43" t="str">
        <f t="shared" si="1514"/>
        <v/>
      </c>
      <c r="F3246" s="43" t="str">
        <f t="shared" si="1515"/>
        <v/>
      </c>
      <c r="G3246" s="43" t="str">
        <f>IF(A3246&lt;&gt;"",IF(A3246&lt;Data!$G$11*0.25,$C$13/$G$32,IF(A3246&gt;Data!$G$11*0.25,$C$13,$C$13*10)),"")</f>
        <v/>
      </c>
      <c r="H3246" s="43" t="str">
        <f>IF(A3246&lt;&gt;"",IF(Data!$G$9="constant",$C$13,IF(Data!$G$9="squeeze",G3246,F3246)),"")</f>
        <v/>
      </c>
      <c r="I3246" s="38" t="str">
        <f ca="1">IF(ISNUMBER(A3246),NORMINV(RAND(),0,IF(AND(Data!$G$9="squeeze",A3246&lt;Data!$G$11*0.25),$H$32,1)*$C$30*$C$13)*($C$14*$C$12),"")</f>
        <v/>
      </c>
      <c r="J3246" s="42" t="str">
        <f ca="1">IFERROR(IF(Data!$C$6="Real",B3246,I3246+J3245+($C$14*$C$12)*(NORMINV(RAND(),$C$15,CHOOSE($G$13,$C$13,F3246,G3246)))),"")</f>
        <v/>
      </c>
      <c r="K3246" s="88" t="str">
        <f>IF(ISNUMBER(A3246), IF($G$16="fixed",$G$17,MIN(H3246*Data!$C$7*$C$16*0.5,$C$17*Data!$C$7))*$C$12,"")</f>
        <v/>
      </c>
      <c r="L3246" s="42" t="str">
        <f t="shared" ca="1" si="1530"/>
        <v/>
      </c>
      <c r="M3246" s="44" t="str">
        <f t="shared" ca="1" si="1531"/>
        <v/>
      </c>
      <c r="N3246" s="44" t="str">
        <f t="shared" ca="1" si="1532"/>
        <v/>
      </c>
      <c r="O3246" s="108" t="str">
        <f t="shared" si="1516"/>
        <v/>
      </c>
      <c r="P3246" s="102" t="str">
        <f t="shared" si="1517"/>
        <v/>
      </c>
      <c r="Q3246" s="102" t="str">
        <f t="shared" si="1518"/>
        <v/>
      </c>
      <c r="R3246" s="120" t="str">
        <f t="shared" si="1519"/>
        <v/>
      </c>
      <c r="S3246" s="54" t="str">
        <f t="shared" si="1520"/>
        <v/>
      </c>
      <c r="T3246" s="5" t="str">
        <f t="shared" si="1521"/>
        <v/>
      </c>
      <c r="U3246" s="152" t="str">
        <f t="shared" si="1504"/>
        <v/>
      </c>
      <c r="V3246" s="152" t="str">
        <f t="shared" si="1505"/>
        <v/>
      </c>
      <c r="W3246" s="153" t="str">
        <f t="shared" si="1506"/>
        <v/>
      </c>
      <c r="X3246" s="153" t="str">
        <f t="shared" si="1507"/>
        <v/>
      </c>
      <c r="Y3246" s="153" t="str">
        <f t="shared" si="1508"/>
        <v/>
      </c>
      <c r="Z3246" s="153" t="str">
        <f t="shared" si="1509"/>
        <v/>
      </c>
      <c r="AA3246" s="152" t="str">
        <f t="shared" si="1510"/>
        <v/>
      </c>
      <c r="AB3246" s="152" t="str">
        <f t="shared" si="1511"/>
        <v/>
      </c>
      <c r="AC3246" s="154" t="str">
        <f t="shared" si="1522"/>
        <v/>
      </c>
      <c r="AD3246" s="154" t="str">
        <f t="shared" si="1523"/>
        <v/>
      </c>
      <c r="AE3246" s="3" t="str">
        <f t="shared" si="1524"/>
        <v/>
      </c>
      <c r="AF3246" s="3" t="str">
        <f t="shared" si="1525"/>
        <v/>
      </c>
      <c r="AG3246" s="3" t="str">
        <f t="shared" si="1526"/>
        <v/>
      </c>
      <c r="AH3246" s="4" t="str">
        <f t="shared" si="1527"/>
        <v/>
      </c>
      <c r="AI3246" s="75" t="str">
        <f t="shared" si="1528"/>
        <v/>
      </c>
      <c r="AJ3246" s="75" t="str">
        <f t="shared" si="1529"/>
        <v/>
      </c>
    </row>
    <row r="3247" spans="1:36" ht="14.25">
      <c r="A3247" s="41" t="str">
        <f t="shared" si="1512"/>
        <v/>
      </c>
      <c r="B3247" s="150" t="str">
        <f>IF(ISNUMBER(A3247),INDEX('MetaTrader Import'!$H$13:$J$5893,TRUNC(((A3247-$A$39+1)-1)/3)+1,MOD((A3247-$A$39+1)-1,3)+1),"")</f>
        <v/>
      </c>
      <c r="C3247" s="43" t="str">
        <f t="shared" si="1513"/>
        <v/>
      </c>
      <c r="D3247" s="43" t="str">
        <f t="shared" ca="1" si="1503"/>
        <v/>
      </c>
      <c r="E3247" s="43" t="str">
        <f t="shared" si="1514"/>
        <v/>
      </c>
      <c r="F3247" s="43" t="str">
        <f t="shared" si="1515"/>
        <v/>
      </c>
      <c r="G3247" s="43" t="str">
        <f>IF(A3247&lt;&gt;"",IF(A3247&lt;Data!$G$11*0.25,$C$13/$G$32,IF(A3247&gt;Data!$G$11*0.25,$C$13,$C$13*10)),"")</f>
        <v/>
      </c>
      <c r="H3247" s="43" t="str">
        <f>IF(A3247&lt;&gt;"",IF(Data!$G$9="constant",$C$13,IF(Data!$G$9="squeeze",G3247,F3247)),"")</f>
        <v/>
      </c>
      <c r="I3247" s="38" t="str">
        <f ca="1">IF(ISNUMBER(A3247),NORMINV(RAND(),0,IF(AND(Data!$G$9="squeeze",A3247&lt;Data!$G$11*0.25),$H$32,1)*$C$30*$C$13)*($C$14*$C$12),"")</f>
        <v/>
      </c>
      <c r="J3247" s="42" t="str">
        <f ca="1">IFERROR(IF(Data!$C$6="Real",B3247,I3247+J3246+($C$14*$C$12)*(NORMINV(RAND(),$C$15,CHOOSE($G$13,$C$13,F3247,G3247)))),"")</f>
        <v/>
      </c>
      <c r="K3247" s="88" t="str">
        <f>IF(ISNUMBER(A3247), IF($G$16="fixed",$G$17,MIN(H3247*Data!$C$7*$C$16*0.5,$C$17*Data!$C$7))*$C$12,"")</f>
        <v/>
      </c>
      <c r="L3247" s="42" t="str">
        <f t="shared" ca="1" si="1530"/>
        <v/>
      </c>
      <c r="M3247" s="44" t="str">
        <f t="shared" ca="1" si="1531"/>
        <v/>
      </c>
      <c r="N3247" s="44" t="str">
        <f t="shared" ca="1" si="1532"/>
        <v/>
      </c>
      <c r="O3247" s="108" t="str">
        <f t="shared" si="1516"/>
        <v/>
      </c>
      <c r="P3247" s="102" t="str">
        <f t="shared" si="1517"/>
        <v/>
      </c>
      <c r="Q3247" s="102" t="str">
        <f t="shared" si="1518"/>
        <v/>
      </c>
      <c r="R3247" s="120" t="str">
        <f t="shared" si="1519"/>
        <v/>
      </c>
      <c r="S3247" s="54" t="str">
        <f t="shared" si="1520"/>
        <v/>
      </c>
      <c r="T3247" s="5" t="str">
        <f t="shared" si="1521"/>
        <v/>
      </c>
      <c r="U3247" s="152" t="str">
        <f t="shared" si="1504"/>
        <v/>
      </c>
      <c r="V3247" s="152" t="str">
        <f t="shared" si="1505"/>
        <v/>
      </c>
      <c r="W3247" s="153" t="str">
        <f t="shared" si="1506"/>
        <v/>
      </c>
      <c r="X3247" s="153" t="str">
        <f t="shared" si="1507"/>
        <v/>
      </c>
      <c r="Y3247" s="153" t="str">
        <f t="shared" si="1508"/>
        <v/>
      </c>
      <c r="Z3247" s="153" t="str">
        <f t="shared" si="1509"/>
        <v/>
      </c>
      <c r="AA3247" s="152" t="str">
        <f t="shared" si="1510"/>
        <v/>
      </c>
      <c r="AB3247" s="152" t="str">
        <f t="shared" si="1511"/>
        <v/>
      </c>
      <c r="AC3247" s="154" t="str">
        <f t="shared" si="1522"/>
        <v/>
      </c>
      <c r="AD3247" s="154" t="str">
        <f t="shared" si="1523"/>
        <v/>
      </c>
      <c r="AE3247" s="3" t="str">
        <f t="shared" si="1524"/>
        <v/>
      </c>
      <c r="AF3247" s="3" t="str">
        <f t="shared" si="1525"/>
        <v/>
      </c>
      <c r="AG3247" s="3" t="str">
        <f t="shared" si="1526"/>
        <v/>
      </c>
      <c r="AH3247" s="4" t="str">
        <f t="shared" si="1527"/>
        <v/>
      </c>
      <c r="AI3247" s="75" t="str">
        <f t="shared" si="1528"/>
        <v/>
      </c>
      <c r="AJ3247" s="75" t="str">
        <f t="shared" si="1529"/>
        <v/>
      </c>
    </row>
    <row r="3248" spans="1:36" ht="14.25">
      <c r="A3248" s="41" t="str">
        <f t="shared" si="1512"/>
        <v/>
      </c>
      <c r="B3248" s="150" t="str">
        <f>IF(ISNUMBER(A3248),INDEX('MetaTrader Import'!$H$13:$J$5893,TRUNC(((A3248-$A$39+1)-1)/3)+1,MOD((A3248-$A$39+1)-1,3)+1),"")</f>
        <v/>
      </c>
      <c r="C3248" s="43" t="str">
        <f t="shared" si="1513"/>
        <v/>
      </c>
      <c r="D3248" s="43" t="str">
        <f t="shared" ca="1" si="1503"/>
        <v/>
      </c>
      <c r="E3248" s="43" t="str">
        <f t="shared" si="1514"/>
        <v/>
      </c>
      <c r="F3248" s="43" t="str">
        <f t="shared" si="1515"/>
        <v/>
      </c>
      <c r="G3248" s="43" t="str">
        <f>IF(A3248&lt;&gt;"",IF(A3248&lt;Data!$G$11*0.25,$C$13/$G$32,IF(A3248&gt;Data!$G$11*0.25,$C$13,$C$13*10)),"")</f>
        <v/>
      </c>
      <c r="H3248" s="43" t="str">
        <f>IF(A3248&lt;&gt;"",IF(Data!$G$9="constant",$C$13,IF(Data!$G$9="squeeze",G3248,F3248)),"")</f>
        <v/>
      </c>
      <c r="I3248" s="38" t="str">
        <f ca="1">IF(ISNUMBER(A3248),NORMINV(RAND(),0,IF(AND(Data!$G$9="squeeze",A3248&lt;Data!$G$11*0.25),$H$32,1)*$C$30*$C$13)*($C$14*$C$12),"")</f>
        <v/>
      </c>
      <c r="J3248" s="42" t="str">
        <f ca="1">IFERROR(IF(Data!$C$6="Real",B3248,I3248+J3247+($C$14*$C$12)*(NORMINV(RAND(),$C$15,CHOOSE($G$13,$C$13,F3248,G3248)))),"")</f>
        <v/>
      </c>
      <c r="K3248" s="88" t="str">
        <f>IF(ISNUMBER(A3248), IF($G$16="fixed",$G$17,MIN(H3248*Data!$C$7*$C$16*0.5,$C$17*Data!$C$7))*$C$12,"")</f>
        <v/>
      </c>
      <c r="L3248" s="42" t="str">
        <f t="shared" ca="1" si="1530"/>
        <v/>
      </c>
      <c r="M3248" s="44" t="str">
        <f t="shared" ca="1" si="1531"/>
        <v/>
      </c>
      <c r="N3248" s="44" t="str">
        <f t="shared" ca="1" si="1532"/>
        <v/>
      </c>
      <c r="O3248" s="108" t="str">
        <f t="shared" si="1516"/>
        <v/>
      </c>
      <c r="P3248" s="102" t="str">
        <f t="shared" si="1517"/>
        <v/>
      </c>
      <c r="Q3248" s="102" t="str">
        <f t="shared" si="1518"/>
        <v/>
      </c>
      <c r="R3248" s="120" t="str">
        <f t="shared" si="1519"/>
        <v/>
      </c>
      <c r="S3248" s="54" t="str">
        <f t="shared" si="1520"/>
        <v/>
      </c>
      <c r="T3248" s="5" t="str">
        <f t="shared" si="1521"/>
        <v/>
      </c>
      <c r="U3248" s="152" t="str">
        <f t="shared" si="1504"/>
        <v/>
      </c>
      <c r="V3248" s="152" t="str">
        <f t="shared" si="1505"/>
        <v/>
      </c>
      <c r="W3248" s="153" t="str">
        <f t="shared" si="1506"/>
        <v/>
      </c>
      <c r="X3248" s="153" t="str">
        <f t="shared" si="1507"/>
        <v/>
      </c>
      <c r="Y3248" s="153" t="str">
        <f t="shared" si="1508"/>
        <v/>
      </c>
      <c r="Z3248" s="153" t="str">
        <f t="shared" si="1509"/>
        <v/>
      </c>
      <c r="AA3248" s="152" t="str">
        <f t="shared" si="1510"/>
        <v/>
      </c>
      <c r="AB3248" s="152" t="str">
        <f t="shared" si="1511"/>
        <v/>
      </c>
      <c r="AC3248" s="154" t="str">
        <f t="shared" si="1522"/>
        <v/>
      </c>
      <c r="AD3248" s="154" t="str">
        <f t="shared" si="1523"/>
        <v/>
      </c>
      <c r="AE3248" s="3" t="str">
        <f t="shared" si="1524"/>
        <v/>
      </c>
      <c r="AF3248" s="3" t="str">
        <f t="shared" si="1525"/>
        <v/>
      </c>
      <c r="AG3248" s="3" t="str">
        <f t="shared" si="1526"/>
        <v/>
      </c>
      <c r="AH3248" s="4" t="str">
        <f t="shared" si="1527"/>
        <v/>
      </c>
      <c r="AI3248" s="75" t="str">
        <f t="shared" si="1528"/>
        <v/>
      </c>
      <c r="AJ3248" s="75" t="str">
        <f t="shared" si="1529"/>
        <v/>
      </c>
    </row>
    <row r="3249" spans="1:36" ht="14.25">
      <c r="A3249" s="41" t="str">
        <f t="shared" si="1512"/>
        <v/>
      </c>
      <c r="B3249" s="150" t="str">
        <f>IF(ISNUMBER(A3249),INDEX('MetaTrader Import'!$H$13:$J$5893,TRUNC(((A3249-$A$39+1)-1)/3)+1,MOD((A3249-$A$39+1)-1,3)+1),"")</f>
        <v/>
      </c>
      <c r="C3249" s="43" t="str">
        <f t="shared" si="1513"/>
        <v/>
      </c>
      <c r="D3249" s="43" t="str">
        <f t="shared" ca="1" si="1503"/>
        <v/>
      </c>
      <c r="E3249" s="43" t="str">
        <f t="shared" si="1514"/>
        <v/>
      </c>
      <c r="F3249" s="43" t="str">
        <f t="shared" si="1515"/>
        <v/>
      </c>
      <c r="G3249" s="43" t="str">
        <f>IF(A3249&lt;&gt;"",IF(A3249&lt;Data!$G$11*0.25,$C$13/$G$32,IF(A3249&gt;Data!$G$11*0.25,$C$13,$C$13*10)),"")</f>
        <v/>
      </c>
      <c r="H3249" s="43" t="str">
        <f>IF(A3249&lt;&gt;"",IF(Data!$G$9="constant",$C$13,IF(Data!$G$9="squeeze",G3249,F3249)),"")</f>
        <v/>
      </c>
      <c r="I3249" s="38" t="str">
        <f ca="1">IF(ISNUMBER(A3249),NORMINV(RAND(),0,IF(AND(Data!$G$9="squeeze",A3249&lt;Data!$G$11*0.25),$H$32,1)*$C$30*$C$13)*($C$14*$C$12),"")</f>
        <v/>
      </c>
      <c r="J3249" s="42" t="str">
        <f ca="1">IFERROR(IF(Data!$C$6="Real",B3249,I3249+J3248+($C$14*$C$12)*(NORMINV(RAND(),$C$15,CHOOSE($G$13,$C$13,F3249,G3249)))),"")</f>
        <v/>
      </c>
      <c r="K3249" s="88" t="str">
        <f>IF(ISNUMBER(A3249), IF($G$16="fixed",$G$17,MIN(H3249*Data!$C$7*$C$16*0.5,$C$17*Data!$C$7))*$C$12,"")</f>
        <v/>
      </c>
      <c r="L3249" s="42" t="str">
        <f t="shared" ca="1" si="1530"/>
        <v/>
      </c>
      <c r="M3249" s="44" t="str">
        <f t="shared" ca="1" si="1531"/>
        <v/>
      </c>
      <c r="N3249" s="44" t="str">
        <f t="shared" ca="1" si="1532"/>
        <v/>
      </c>
      <c r="O3249" s="108" t="str">
        <f t="shared" si="1516"/>
        <v/>
      </c>
      <c r="P3249" s="102" t="str">
        <f t="shared" si="1517"/>
        <v/>
      </c>
      <c r="Q3249" s="102" t="str">
        <f t="shared" si="1518"/>
        <v/>
      </c>
      <c r="R3249" s="120" t="str">
        <f t="shared" si="1519"/>
        <v/>
      </c>
      <c r="S3249" s="54" t="str">
        <f t="shared" si="1520"/>
        <v/>
      </c>
      <c r="T3249" s="5" t="str">
        <f t="shared" si="1521"/>
        <v/>
      </c>
      <c r="U3249" s="152" t="str">
        <f t="shared" si="1504"/>
        <v/>
      </c>
      <c r="V3249" s="152" t="str">
        <f t="shared" si="1505"/>
        <v/>
      </c>
      <c r="W3249" s="153" t="str">
        <f t="shared" si="1506"/>
        <v/>
      </c>
      <c r="X3249" s="153" t="str">
        <f t="shared" si="1507"/>
        <v/>
      </c>
      <c r="Y3249" s="153" t="str">
        <f t="shared" si="1508"/>
        <v/>
      </c>
      <c r="Z3249" s="153" t="str">
        <f t="shared" si="1509"/>
        <v/>
      </c>
      <c r="AA3249" s="152" t="str">
        <f t="shared" si="1510"/>
        <v/>
      </c>
      <c r="AB3249" s="152" t="str">
        <f t="shared" si="1511"/>
        <v/>
      </c>
      <c r="AC3249" s="154" t="str">
        <f t="shared" si="1522"/>
        <v/>
      </c>
      <c r="AD3249" s="154" t="str">
        <f t="shared" si="1523"/>
        <v/>
      </c>
      <c r="AE3249" s="3" t="str">
        <f t="shared" si="1524"/>
        <v/>
      </c>
      <c r="AF3249" s="3" t="str">
        <f t="shared" si="1525"/>
        <v/>
      </c>
      <c r="AG3249" s="3" t="str">
        <f t="shared" si="1526"/>
        <v/>
      </c>
      <c r="AH3249" s="4" t="str">
        <f t="shared" si="1527"/>
        <v/>
      </c>
      <c r="AI3249" s="75" t="str">
        <f t="shared" si="1528"/>
        <v/>
      </c>
      <c r="AJ3249" s="75" t="str">
        <f t="shared" si="1529"/>
        <v/>
      </c>
    </row>
    <row r="3250" spans="1:36" ht="14.25">
      <c r="A3250" s="41" t="str">
        <f t="shared" si="1512"/>
        <v/>
      </c>
      <c r="B3250" s="150" t="str">
        <f>IF(ISNUMBER(A3250),INDEX('MetaTrader Import'!$H$13:$J$5893,TRUNC(((A3250-$A$39+1)-1)/3)+1,MOD((A3250-$A$39+1)-1,3)+1),"")</f>
        <v/>
      </c>
      <c r="C3250" s="43" t="str">
        <f t="shared" si="1513"/>
        <v/>
      </c>
      <c r="D3250" s="43" t="str">
        <f t="shared" ca="1" si="1503"/>
        <v/>
      </c>
      <c r="E3250" s="43" t="str">
        <f t="shared" si="1514"/>
        <v/>
      </c>
      <c r="F3250" s="43" t="str">
        <f t="shared" si="1515"/>
        <v/>
      </c>
      <c r="G3250" s="43" t="str">
        <f>IF(A3250&lt;&gt;"",IF(A3250&lt;Data!$G$11*0.25,$C$13/$G$32,IF(A3250&gt;Data!$G$11*0.25,$C$13,$C$13*10)),"")</f>
        <v/>
      </c>
      <c r="H3250" s="43" t="str">
        <f>IF(A3250&lt;&gt;"",IF(Data!$G$9="constant",$C$13,IF(Data!$G$9="squeeze",G3250,F3250)),"")</f>
        <v/>
      </c>
      <c r="I3250" s="38" t="str">
        <f ca="1">IF(ISNUMBER(A3250),NORMINV(RAND(),0,IF(AND(Data!$G$9="squeeze",A3250&lt;Data!$G$11*0.25),$H$32,1)*$C$30*$C$13)*($C$14*$C$12),"")</f>
        <v/>
      </c>
      <c r="J3250" s="42" t="str">
        <f ca="1">IFERROR(IF(Data!$C$6="Real",B3250,I3250+J3249+($C$14*$C$12)*(NORMINV(RAND(),$C$15,CHOOSE($G$13,$C$13,F3250,G3250)))),"")</f>
        <v/>
      </c>
      <c r="K3250" s="88" t="str">
        <f>IF(ISNUMBER(A3250), IF($G$16="fixed",$G$17,MIN(H3250*Data!$C$7*$C$16*0.5,$C$17*Data!$C$7))*$C$12,"")</f>
        <v/>
      </c>
      <c r="L3250" s="42" t="str">
        <f t="shared" ca="1" si="1530"/>
        <v/>
      </c>
      <c r="M3250" s="44" t="str">
        <f t="shared" ca="1" si="1531"/>
        <v/>
      </c>
      <c r="N3250" s="44" t="str">
        <f t="shared" ca="1" si="1532"/>
        <v/>
      </c>
      <c r="O3250" s="108" t="str">
        <f t="shared" si="1516"/>
        <v/>
      </c>
      <c r="P3250" s="102" t="str">
        <f t="shared" si="1517"/>
        <v/>
      </c>
      <c r="Q3250" s="102" t="str">
        <f t="shared" si="1518"/>
        <v/>
      </c>
      <c r="R3250" s="120" t="str">
        <f t="shared" si="1519"/>
        <v/>
      </c>
      <c r="S3250" s="54" t="str">
        <f t="shared" si="1520"/>
        <v/>
      </c>
      <c r="T3250" s="5" t="str">
        <f t="shared" si="1521"/>
        <v/>
      </c>
      <c r="U3250" s="152" t="str">
        <f t="shared" si="1504"/>
        <v/>
      </c>
      <c r="V3250" s="152" t="str">
        <f t="shared" si="1505"/>
        <v/>
      </c>
      <c r="W3250" s="153" t="str">
        <f t="shared" si="1506"/>
        <v/>
      </c>
      <c r="X3250" s="153" t="str">
        <f t="shared" si="1507"/>
        <v/>
      </c>
      <c r="Y3250" s="153" t="str">
        <f t="shared" si="1508"/>
        <v/>
      </c>
      <c r="Z3250" s="153" t="str">
        <f t="shared" si="1509"/>
        <v/>
      </c>
      <c r="AA3250" s="152" t="str">
        <f t="shared" si="1510"/>
        <v/>
      </c>
      <c r="AB3250" s="152" t="str">
        <f t="shared" si="1511"/>
        <v/>
      </c>
      <c r="AC3250" s="154" t="str">
        <f t="shared" si="1522"/>
        <v/>
      </c>
      <c r="AD3250" s="154" t="str">
        <f t="shared" si="1523"/>
        <v/>
      </c>
      <c r="AE3250" s="3" t="str">
        <f t="shared" si="1524"/>
        <v/>
      </c>
      <c r="AF3250" s="3" t="str">
        <f t="shared" si="1525"/>
        <v/>
      </c>
      <c r="AG3250" s="3" t="str">
        <f t="shared" si="1526"/>
        <v/>
      </c>
      <c r="AH3250" s="4" t="str">
        <f t="shared" si="1527"/>
        <v/>
      </c>
      <c r="AI3250" s="75" t="str">
        <f t="shared" si="1528"/>
        <v/>
      </c>
      <c r="AJ3250" s="75" t="str">
        <f t="shared" si="1529"/>
        <v/>
      </c>
    </row>
    <row r="3251" spans="1:36" ht="14.25">
      <c r="A3251" s="41" t="str">
        <f t="shared" si="1512"/>
        <v/>
      </c>
      <c r="B3251" s="150" t="str">
        <f>IF(ISNUMBER(A3251),INDEX('MetaTrader Import'!$H$13:$J$5893,TRUNC(((A3251-$A$39+1)-1)/3)+1,MOD((A3251-$A$39+1)-1,3)+1),"")</f>
        <v/>
      </c>
      <c r="C3251" s="43" t="str">
        <f t="shared" si="1513"/>
        <v/>
      </c>
      <c r="D3251" s="43" t="str">
        <f t="shared" ca="1" si="1503"/>
        <v/>
      </c>
      <c r="E3251" s="43" t="str">
        <f t="shared" si="1514"/>
        <v/>
      </c>
      <c r="F3251" s="43" t="str">
        <f t="shared" si="1515"/>
        <v/>
      </c>
      <c r="G3251" s="43" t="str">
        <f>IF(A3251&lt;&gt;"",IF(A3251&lt;Data!$G$11*0.25,$C$13/$G$32,IF(A3251&gt;Data!$G$11*0.25,$C$13,$C$13*10)),"")</f>
        <v/>
      </c>
      <c r="H3251" s="43" t="str">
        <f>IF(A3251&lt;&gt;"",IF(Data!$G$9="constant",$C$13,IF(Data!$G$9="squeeze",G3251,F3251)),"")</f>
        <v/>
      </c>
      <c r="I3251" s="38" t="str">
        <f ca="1">IF(ISNUMBER(A3251),NORMINV(RAND(),0,IF(AND(Data!$G$9="squeeze",A3251&lt;Data!$G$11*0.25),$H$32,1)*$C$30*$C$13)*($C$14*$C$12),"")</f>
        <v/>
      </c>
      <c r="J3251" s="42" t="str">
        <f ca="1">IFERROR(IF(Data!$C$6="Real",B3251,I3251+J3250+($C$14*$C$12)*(NORMINV(RAND(),$C$15,CHOOSE($G$13,$C$13,F3251,G3251)))),"")</f>
        <v/>
      </c>
      <c r="K3251" s="88" t="str">
        <f>IF(ISNUMBER(A3251), IF($G$16="fixed",$G$17,MIN(H3251*Data!$C$7*$C$16*0.5,$C$17*Data!$C$7))*$C$12,"")</f>
        <v/>
      </c>
      <c r="L3251" s="42" t="str">
        <f t="shared" ca="1" si="1530"/>
        <v/>
      </c>
      <c r="M3251" s="44" t="str">
        <f t="shared" ca="1" si="1531"/>
        <v/>
      </c>
      <c r="N3251" s="44" t="str">
        <f t="shared" ca="1" si="1532"/>
        <v/>
      </c>
      <c r="O3251" s="108" t="str">
        <f t="shared" si="1516"/>
        <v/>
      </c>
      <c r="P3251" s="102" t="str">
        <f t="shared" si="1517"/>
        <v/>
      </c>
      <c r="Q3251" s="102" t="str">
        <f t="shared" si="1518"/>
        <v/>
      </c>
      <c r="R3251" s="120" t="str">
        <f t="shared" si="1519"/>
        <v/>
      </c>
      <c r="S3251" s="54" t="str">
        <f t="shared" si="1520"/>
        <v/>
      </c>
      <c r="T3251" s="5" t="str">
        <f t="shared" si="1521"/>
        <v/>
      </c>
      <c r="U3251" s="152" t="str">
        <f t="shared" si="1504"/>
        <v/>
      </c>
      <c r="V3251" s="152" t="str">
        <f t="shared" si="1505"/>
        <v/>
      </c>
      <c r="W3251" s="153" t="str">
        <f t="shared" si="1506"/>
        <v/>
      </c>
      <c r="X3251" s="153" t="str">
        <f t="shared" si="1507"/>
        <v/>
      </c>
      <c r="Y3251" s="153" t="str">
        <f t="shared" si="1508"/>
        <v/>
      </c>
      <c r="Z3251" s="153" t="str">
        <f t="shared" si="1509"/>
        <v/>
      </c>
      <c r="AA3251" s="152" t="str">
        <f t="shared" si="1510"/>
        <v/>
      </c>
      <c r="AB3251" s="152" t="str">
        <f t="shared" si="1511"/>
        <v/>
      </c>
      <c r="AC3251" s="154" t="str">
        <f t="shared" si="1522"/>
        <v/>
      </c>
      <c r="AD3251" s="154" t="str">
        <f t="shared" si="1523"/>
        <v/>
      </c>
      <c r="AE3251" s="3" t="str">
        <f t="shared" si="1524"/>
        <v/>
      </c>
      <c r="AF3251" s="3" t="str">
        <f t="shared" si="1525"/>
        <v/>
      </c>
      <c r="AG3251" s="3" t="str">
        <f t="shared" si="1526"/>
        <v/>
      </c>
      <c r="AH3251" s="4" t="str">
        <f t="shared" si="1527"/>
        <v/>
      </c>
      <c r="AI3251" s="75" t="str">
        <f t="shared" si="1528"/>
        <v/>
      </c>
      <c r="AJ3251" s="75" t="str">
        <f t="shared" si="1529"/>
        <v/>
      </c>
    </row>
    <row r="3252" spans="1:36" ht="14.25">
      <c r="A3252" s="41" t="str">
        <f t="shared" si="1512"/>
        <v/>
      </c>
      <c r="B3252" s="150" t="str">
        <f>IF(ISNUMBER(A3252),INDEX('MetaTrader Import'!$H$13:$J$5893,TRUNC(((A3252-$A$39+1)-1)/3)+1,MOD((A3252-$A$39+1)-1,3)+1),"")</f>
        <v/>
      </c>
      <c r="C3252" s="43" t="str">
        <f t="shared" si="1513"/>
        <v/>
      </c>
      <c r="D3252" s="43" t="str">
        <f t="shared" ca="1" si="1503"/>
        <v/>
      </c>
      <c r="E3252" s="43" t="str">
        <f t="shared" si="1514"/>
        <v/>
      </c>
      <c r="F3252" s="43" t="str">
        <f t="shared" si="1515"/>
        <v/>
      </c>
      <c r="G3252" s="43" t="str">
        <f>IF(A3252&lt;&gt;"",IF(A3252&lt;Data!$G$11*0.25,$C$13/$G$32,IF(A3252&gt;Data!$G$11*0.25,$C$13,$C$13*10)),"")</f>
        <v/>
      </c>
      <c r="H3252" s="43" t="str">
        <f>IF(A3252&lt;&gt;"",IF(Data!$G$9="constant",$C$13,IF(Data!$G$9="squeeze",G3252,F3252)),"")</f>
        <v/>
      </c>
      <c r="I3252" s="38" t="str">
        <f ca="1">IF(ISNUMBER(A3252),NORMINV(RAND(),0,IF(AND(Data!$G$9="squeeze",A3252&lt;Data!$G$11*0.25),$H$32,1)*$C$30*$C$13)*($C$14*$C$12),"")</f>
        <v/>
      </c>
      <c r="J3252" s="42" t="str">
        <f ca="1">IFERROR(IF(Data!$C$6="Real",B3252,I3252+J3251+($C$14*$C$12)*(NORMINV(RAND(),$C$15,CHOOSE($G$13,$C$13,F3252,G3252)))),"")</f>
        <v/>
      </c>
      <c r="K3252" s="88" t="str">
        <f>IF(ISNUMBER(A3252), IF($G$16="fixed",$G$17,MIN(H3252*Data!$C$7*$C$16*0.5,$C$17*Data!$C$7))*$C$12,"")</f>
        <v/>
      </c>
      <c r="L3252" s="42" t="str">
        <f t="shared" ca="1" si="1530"/>
        <v/>
      </c>
      <c r="M3252" s="44" t="str">
        <f t="shared" ca="1" si="1531"/>
        <v/>
      </c>
      <c r="N3252" s="44" t="str">
        <f t="shared" ca="1" si="1532"/>
        <v/>
      </c>
      <c r="O3252" s="108" t="str">
        <f t="shared" si="1516"/>
        <v/>
      </c>
      <c r="P3252" s="102" t="str">
        <f t="shared" si="1517"/>
        <v/>
      </c>
      <c r="Q3252" s="102" t="str">
        <f t="shared" si="1518"/>
        <v/>
      </c>
      <c r="R3252" s="120" t="str">
        <f t="shared" si="1519"/>
        <v/>
      </c>
      <c r="S3252" s="54" t="str">
        <f t="shared" si="1520"/>
        <v/>
      </c>
      <c r="T3252" s="5" t="str">
        <f t="shared" si="1521"/>
        <v/>
      </c>
      <c r="U3252" s="152" t="str">
        <f t="shared" si="1504"/>
        <v/>
      </c>
      <c r="V3252" s="152" t="str">
        <f t="shared" si="1505"/>
        <v/>
      </c>
      <c r="W3252" s="153" t="str">
        <f t="shared" si="1506"/>
        <v/>
      </c>
      <c r="X3252" s="153" t="str">
        <f t="shared" si="1507"/>
        <v/>
      </c>
      <c r="Y3252" s="153" t="str">
        <f t="shared" si="1508"/>
        <v/>
      </c>
      <c r="Z3252" s="153" t="str">
        <f t="shared" si="1509"/>
        <v/>
      </c>
      <c r="AA3252" s="152" t="str">
        <f t="shared" si="1510"/>
        <v/>
      </c>
      <c r="AB3252" s="152" t="str">
        <f t="shared" si="1511"/>
        <v/>
      </c>
      <c r="AC3252" s="154" t="str">
        <f t="shared" si="1522"/>
        <v/>
      </c>
      <c r="AD3252" s="154" t="str">
        <f t="shared" si="1523"/>
        <v/>
      </c>
      <c r="AE3252" s="3" t="str">
        <f t="shared" si="1524"/>
        <v/>
      </c>
      <c r="AF3252" s="3" t="str">
        <f t="shared" si="1525"/>
        <v/>
      </c>
      <c r="AG3252" s="3" t="str">
        <f t="shared" si="1526"/>
        <v/>
      </c>
      <c r="AH3252" s="4" t="str">
        <f t="shared" si="1527"/>
        <v/>
      </c>
      <c r="AI3252" s="75" t="str">
        <f t="shared" si="1528"/>
        <v/>
      </c>
      <c r="AJ3252" s="75" t="str">
        <f t="shared" si="1529"/>
        <v/>
      </c>
    </row>
    <row r="3253" spans="1:36" ht="14.25">
      <c r="A3253" s="41" t="str">
        <f t="shared" si="1512"/>
        <v/>
      </c>
      <c r="B3253" s="150" t="str">
        <f>IF(ISNUMBER(A3253),INDEX('MetaTrader Import'!$H$13:$J$5893,TRUNC(((A3253-$A$39+1)-1)/3)+1,MOD((A3253-$A$39+1)-1,3)+1),"")</f>
        <v/>
      </c>
      <c r="C3253" s="43" t="str">
        <f t="shared" si="1513"/>
        <v/>
      </c>
      <c r="D3253" s="43" t="str">
        <f t="shared" ca="1" si="1503"/>
        <v/>
      </c>
      <c r="E3253" s="43" t="str">
        <f t="shared" si="1514"/>
        <v/>
      </c>
      <c r="F3253" s="43" t="str">
        <f t="shared" si="1515"/>
        <v/>
      </c>
      <c r="G3253" s="43" t="str">
        <f>IF(A3253&lt;&gt;"",IF(A3253&lt;Data!$G$11*0.25,$C$13/$G$32,IF(A3253&gt;Data!$G$11*0.25,$C$13,$C$13*10)),"")</f>
        <v/>
      </c>
      <c r="H3253" s="43" t="str">
        <f>IF(A3253&lt;&gt;"",IF(Data!$G$9="constant",$C$13,IF(Data!$G$9="squeeze",G3253,F3253)),"")</f>
        <v/>
      </c>
      <c r="I3253" s="38" t="str">
        <f ca="1">IF(ISNUMBER(A3253),NORMINV(RAND(),0,IF(AND(Data!$G$9="squeeze",A3253&lt;Data!$G$11*0.25),$H$32,1)*$C$30*$C$13)*($C$14*$C$12),"")</f>
        <v/>
      </c>
      <c r="J3253" s="42" t="str">
        <f ca="1">IFERROR(IF(Data!$C$6="Real",B3253,I3253+J3252+($C$14*$C$12)*(NORMINV(RAND(),$C$15,CHOOSE($G$13,$C$13,F3253,G3253)))),"")</f>
        <v/>
      </c>
      <c r="K3253" s="88" t="str">
        <f>IF(ISNUMBER(A3253), IF($G$16="fixed",$G$17,MIN(H3253*Data!$C$7*$C$16*0.5,$C$17*Data!$C$7))*$C$12,"")</f>
        <v/>
      </c>
      <c r="L3253" s="42" t="str">
        <f t="shared" ca="1" si="1530"/>
        <v/>
      </c>
      <c r="M3253" s="44" t="str">
        <f t="shared" ca="1" si="1531"/>
        <v/>
      </c>
      <c r="N3253" s="44" t="str">
        <f t="shared" ca="1" si="1532"/>
        <v/>
      </c>
      <c r="O3253" s="108" t="str">
        <f t="shared" si="1516"/>
        <v/>
      </c>
      <c r="P3253" s="102" t="str">
        <f t="shared" si="1517"/>
        <v/>
      </c>
      <c r="Q3253" s="102" t="str">
        <f t="shared" si="1518"/>
        <v/>
      </c>
      <c r="R3253" s="120" t="str">
        <f t="shared" si="1519"/>
        <v/>
      </c>
      <c r="S3253" s="54" t="str">
        <f t="shared" si="1520"/>
        <v/>
      </c>
      <c r="T3253" s="5" t="str">
        <f t="shared" si="1521"/>
        <v/>
      </c>
      <c r="U3253" s="152" t="str">
        <f t="shared" si="1504"/>
        <v/>
      </c>
      <c r="V3253" s="152" t="str">
        <f t="shared" si="1505"/>
        <v/>
      </c>
      <c r="W3253" s="153" t="str">
        <f t="shared" si="1506"/>
        <v/>
      </c>
      <c r="X3253" s="153" t="str">
        <f t="shared" si="1507"/>
        <v/>
      </c>
      <c r="Y3253" s="153" t="str">
        <f t="shared" si="1508"/>
        <v/>
      </c>
      <c r="Z3253" s="153" t="str">
        <f t="shared" si="1509"/>
        <v/>
      </c>
      <c r="AA3253" s="152" t="str">
        <f t="shared" si="1510"/>
        <v/>
      </c>
      <c r="AB3253" s="152" t="str">
        <f t="shared" si="1511"/>
        <v/>
      </c>
      <c r="AC3253" s="154" t="str">
        <f t="shared" si="1522"/>
        <v/>
      </c>
      <c r="AD3253" s="154" t="str">
        <f t="shared" si="1523"/>
        <v/>
      </c>
      <c r="AE3253" s="3" t="str">
        <f t="shared" si="1524"/>
        <v/>
      </c>
      <c r="AF3253" s="3" t="str">
        <f t="shared" si="1525"/>
        <v/>
      </c>
      <c r="AG3253" s="3" t="str">
        <f t="shared" si="1526"/>
        <v/>
      </c>
      <c r="AH3253" s="4" t="str">
        <f t="shared" si="1527"/>
        <v/>
      </c>
      <c r="AI3253" s="75" t="str">
        <f t="shared" si="1528"/>
        <v/>
      </c>
      <c r="AJ3253" s="75" t="str">
        <f t="shared" si="1529"/>
        <v/>
      </c>
    </row>
    <row r="3254" spans="1:36" ht="14.25">
      <c r="A3254" s="41" t="str">
        <f t="shared" si="1512"/>
        <v/>
      </c>
      <c r="B3254" s="150" t="str">
        <f>IF(ISNUMBER(A3254),INDEX('MetaTrader Import'!$H$13:$J$5893,TRUNC(((A3254-$A$39+1)-1)/3)+1,MOD((A3254-$A$39+1)-1,3)+1),"")</f>
        <v/>
      </c>
      <c r="C3254" s="43" t="str">
        <f t="shared" si="1513"/>
        <v/>
      </c>
      <c r="D3254" s="43" t="str">
        <f t="shared" ca="1" si="1503"/>
        <v/>
      </c>
      <c r="E3254" s="43" t="str">
        <f t="shared" si="1514"/>
        <v/>
      </c>
      <c r="F3254" s="43" t="str">
        <f t="shared" si="1515"/>
        <v/>
      </c>
      <c r="G3254" s="43" t="str">
        <f>IF(A3254&lt;&gt;"",IF(A3254&lt;Data!$G$11*0.25,$C$13/$G$32,IF(A3254&gt;Data!$G$11*0.25,$C$13,$C$13*10)),"")</f>
        <v/>
      </c>
      <c r="H3254" s="43" t="str">
        <f>IF(A3254&lt;&gt;"",IF(Data!$G$9="constant",$C$13,IF(Data!$G$9="squeeze",G3254,F3254)),"")</f>
        <v/>
      </c>
      <c r="I3254" s="38" t="str">
        <f ca="1">IF(ISNUMBER(A3254),NORMINV(RAND(),0,IF(AND(Data!$G$9="squeeze",A3254&lt;Data!$G$11*0.25),$H$32,1)*$C$30*$C$13)*($C$14*$C$12),"")</f>
        <v/>
      </c>
      <c r="J3254" s="42" t="str">
        <f ca="1">IFERROR(IF(Data!$C$6="Real",B3254,I3254+J3253+($C$14*$C$12)*(NORMINV(RAND(),$C$15,CHOOSE($G$13,$C$13,F3254,G3254)))),"")</f>
        <v/>
      </c>
      <c r="K3254" s="88" t="str">
        <f>IF(ISNUMBER(A3254), IF($G$16="fixed",$G$17,MIN(H3254*Data!$C$7*$C$16*0.5,$C$17*Data!$C$7))*$C$12,"")</f>
        <v/>
      </c>
      <c r="L3254" s="42" t="str">
        <f t="shared" ca="1" si="1530"/>
        <v/>
      </c>
      <c r="M3254" s="44" t="str">
        <f t="shared" ca="1" si="1531"/>
        <v/>
      </c>
      <c r="N3254" s="44" t="str">
        <f t="shared" ca="1" si="1532"/>
        <v/>
      </c>
      <c r="O3254" s="108" t="str">
        <f t="shared" si="1516"/>
        <v/>
      </c>
      <c r="P3254" s="102" t="str">
        <f t="shared" si="1517"/>
        <v/>
      </c>
      <c r="Q3254" s="102" t="str">
        <f t="shared" si="1518"/>
        <v/>
      </c>
      <c r="R3254" s="120" t="str">
        <f t="shared" si="1519"/>
        <v/>
      </c>
      <c r="S3254" s="54" t="str">
        <f t="shared" si="1520"/>
        <v/>
      </c>
      <c r="T3254" s="5" t="str">
        <f t="shared" si="1521"/>
        <v/>
      </c>
      <c r="U3254" s="152" t="str">
        <f t="shared" si="1504"/>
        <v/>
      </c>
      <c r="V3254" s="152" t="str">
        <f t="shared" si="1505"/>
        <v/>
      </c>
      <c r="W3254" s="153" t="str">
        <f t="shared" si="1506"/>
        <v/>
      </c>
      <c r="X3254" s="153" t="str">
        <f t="shared" si="1507"/>
        <v/>
      </c>
      <c r="Y3254" s="153" t="str">
        <f t="shared" si="1508"/>
        <v/>
      </c>
      <c r="Z3254" s="153" t="str">
        <f t="shared" si="1509"/>
        <v/>
      </c>
      <c r="AA3254" s="152" t="str">
        <f t="shared" si="1510"/>
        <v/>
      </c>
      <c r="AB3254" s="152" t="str">
        <f t="shared" si="1511"/>
        <v/>
      </c>
      <c r="AC3254" s="154" t="str">
        <f t="shared" si="1522"/>
        <v/>
      </c>
      <c r="AD3254" s="154" t="str">
        <f t="shared" si="1523"/>
        <v/>
      </c>
      <c r="AE3254" s="3" t="str">
        <f t="shared" si="1524"/>
        <v/>
      </c>
      <c r="AF3254" s="3" t="str">
        <f t="shared" si="1525"/>
        <v/>
      </c>
      <c r="AG3254" s="3" t="str">
        <f t="shared" si="1526"/>
        <v/>
      </c>
      <c r="AH3254" s="4" t="str">
        <f t="shared" si="1527"/>
        <v/>
      </c>
      <c r="AI3254" s="75" t="str">
        <f t="shared" si="1528"/>
        <v/>
      </c>
      <c r="AJ3254" s="75" t="str">
        <f t="shared" si="1529"/>
        <v/>
      </c>
    </row>
    <row r="3255" spans="1:36" ht="14.25">
      <c r="A3255" s="41" t="str">
        <f t="shared" si="1512"/>
        <v/>
      </c>
      <c r="B3255" s="150" t="str">
        <f>IF(ISNUMBER(A3255),INDEX('MetaTrader Import'!$H$13:$J$5893,TRUNC(((A3255-$A$39+1)-1)/3)+1,MOD((A3255-$A$39+1)-1,3)+1),"")</f>
        <v/>
      </c>
      <c r="C3255" s="43" t="str">
        <f t="shared" si="1513"/>
        <v/>
      </c>
      <c r="D3255" s="43" t="str">
        <f t="shared" ca="1" si="1503"/>
        <v/>
      </c>
      <c r="E3255" s="43" t="str">
        <f t="shared" si="1514"/>
        <v/>
      </c>
      <c r="F3255" s="43" t="str">
        <f t="shared" si="1515"/>
        <v/>
      </c>
      <c r="G3255" s="43" t="str">
        <f>IF(A3255&lt;&gt;"",IF(A3255&lt;Data!$G$11*0.25,$C$13/$G$32,IF(A3255&gt;Data!$G$11*0.25,$C$13,$C$13*10)),"")</f>
        <v/>
      </c>
      <c r="H3255" s="43" t="str">
        <f>IF(A3255&lt;&gt;"",IF(Data!$G$9="constant",$C$13,IF(Data!$G$9="squeeze",G3255,F3255)),"")</f>
        <v/>
      </c>
      <c r="I3255" s="38" t="str">
        <f ca="1">IF(ISNUMBER(A3255),NORMINV(RAND(),0,IF(AND(Data!$G$9="squeeze",A3255&lt;Data!$G$11*0.25),$H$32,1)*$C$30*$C$13)*($C$14*$C$12),"")</f>
        <v/>
      </c>
      <c r="J3255" s="42" t="str">
        <f ca="1">IFERROR(IF(Data!$C$6="Real",B3255,I3255+J3254+($C$14*$C$12)*(NORMINV(RAND(),$C$15,CHOOSE($G$13,$C$13,F3255,G3255)))),"")</f>
        <v/>
      </c>
      <c r="K3255" s="88" t="str">
        <f>IF(ISNUMBER(A3255), IF($G$16="fixed",$G$17,MIN(H3255*Data!$C$7*$C$16*0.5,$C$17*Data!$C$7))*$C$12,"")</f>
        <v/>
      </c>
      <c r="L3255" s="42" t="str">
        <f t="shared" ca="1" si="1530"/>
        <v/>
      </c>
      <c r="M3255" s="44" t="str">
        <f t="shared" ca="1" si="1531"/>
        <v/>
      </c>
      <c r="N3255" s="44" t="str">
        <f t="shared" ca="1" si="1532"/>
        <v/>
      </c>
      <c r="O3255" s="108" t="str">
        <f t="shared" si="1516"/>
        <v/>
      </c>
      <c r="P3255" s="102" t="str">
        <f t="shared" si="1517"/>
        <v/>
      </c>
      <c r="Q3255" s="102" t="str">
        <f t="shared" si="1518"/>
        <v/>
      </c>
      <c r="R3255" s="120" t="str">
        <f t="shared" si="1519"/>
        <v/>
      </c>
      <c r="S3255" s="54" t="str">
        <f t="shared" si="1520"/>
        <v/>
      </c>
      <c r="T3255" s="5" t="str">
        <f t="shared" si="1521"/>
        <v/>
      </c>
      <c r="U3255" s="152" t="str">
        <f t="shared" si="1504"/>
        <v/>
      </c>
      <c r="V3255" s="152" t="str">
        <f t="shared" si="1505"/>
        <v/>
      </c>
      <c r="W3255" s="153" t="str">
        <f t="shared" si="1506"/>
        <v/>
      </c>
      <c r="X3255" s="153" t="str">
        <f t="shared" si="1507"/>
        <v/>
      </c>
      <c r="Y3255" s="153" t="str">
        <f t="shared" si="1508"/>
        <v/>
      </c>
      <c r="Z3255" s="153" t="str">
        <f t="shared" si="1509"/>
        <v/>
      </c>
      <c r="AA3255" s="152" t="str">
        <f t="shared" si="1510"/>
        <v/>
      </c>
      <c r="AB3255" s="152" t="str">
        <f t="shared" si="1511"/>
        <v/>
      </c>
      <c r="AC3255" s="154" t="str">
        <f t="shared" si="1522"/>
        <v/>
      </c>
      <c r="AD3255" s="154" t="str">
        <f t="shared" si="1523"/>
        <v/>
      </c>
      <c r="AE3255" s="3" t="str">
        <f t="shared" si="1524"/>
        <v/>
      </c>
      <c r="AF3255" s="3" t="str">
        <f t="shared" si="1525"/>
        <v/>
      </c>
      <c r="AG3255" s="3" t="str">
        <f t="shared" si="1526"/>
        <v/>
      </c>
      <c r="AH3255" s="4" t="str">
        <f t="shared" si="1527"/>
        <v/>
      </c>
      <c r="AI3255" s="75" t="str">
        <f t="shared" si="1528"/>
        <v/>
      </c>
      <c r="AJ3255" s="75" t="str">
        <f t="shared" si="1529"/>
        <v/>
      </c>
    </row>
    <row r="3256" spans="1:36" ht="14.25">
      <c r="A3256" s="41" t="str">
        <f t="shared" si="1512"/>
        <v/>
      </c>
      <c r="B3256" s="150" t="str">
        <f>IF(ISNUMBER(A3256),INDEX('MetaTrader Import'!$H$13:$J$5893,TRUNC(((A3256-$A$39+1)-1)/3)+1,MOD((A3256-$A$39+1)-1,3)+1),"")</f>
        <v/>
      </c>
      <c r="C3256" s="43" t="str">
        <f t="shared" si="1513"/>
        <v/>
      </c>
      <c r="D3256" s="43" t="str">
        <f t="shared" ca="1" si="1503"/>
        <v/>
      </c>
      <c r="E3256" s="43" t="str">
        <f t="shared" si="1514"/>
        <v/>
      </c>
      <c r="F3256" s="43" t="str">
        <f t="shared" si="1515"/>
        <v/>
      </c>
      <c r="G3256" s="43" t="str">
        <f>IF(A3256&lt;&gt;"",IF(A3256&lt;Data!$G$11*0.25,$C$13/$G$32,IF(A3256&gt;Data!$G$11*0.25,$C$13,$C$13*10)),"")</f>
        <v/>
      </c>
      <c r="H3256" s="43" t="str">
        <f>IF(A3256&lt;&gt;"",IF(Data!$G$9="constant",$C$13,IF(Data!$G$9="squeeze",G3256,F3256)),"")</f>
        <v/>
      </c>
      <c r="I3256" s="38" t="str">
        <f ca="1">IF(ISNUMBER(A3256),NORMINV(RAND(),0,IF(AND(Data!$G$9="squeeze",A3256&lt;Data!$G$11*0.25),$H$32,1)*$C$30*$C$13)*($C$14*$C$12),"")</f>
        <v/>
      </c>
      <c r="J3256" s="42" t="str">
        <f ca="1">IFERROR(IF(Data!$C$6="Real",B3256,I3256+J3255+($C$14*$C$12)*(NORMINV(RAND(),$C$15,CHOOSE($G$13,$C$13,F3256,G3256)))),"")</f>
        <v/>
      </c>
      <c r="K3256" s="88" t="str">
        <f>IF(ISNUMBER(A3256), IF($G$16="fixed",$G$17,MIN(H3256*Data!$C$7*$C$16*0.5,$C$17*Data!$C$7))*$C$12,"")</f>
        <v/>
      </c>
      <c r="L3256" s="42" t="str">
        <f t="shared" ca="1" si="1530"/>
        <v/>
      </c>
      <c r="M3256" s="44" t="str">
        <f t="shared" ca="1" si="1531"/>
        <v/>
      </c>
      <c r="N3256" s="44" t="str">
        <f t="shared" ca="1" si="1532"/>
        <v/>
      </c>
      <c r="O3256" s="108" t="str">
        <f t="shared" si="1516"/>
        <v/>
      </c>
      <c r="P3256" s="102" t="str">
        <f t="shared" si="1517"/>
        <v/>
      </c>
      <c r="Q3256" s="102" t="str">
        <f t="shared" si="1518"/>
        <v/>
      </c>
      <c r="R3256" s="120" t="str">
        <f t="shared" si="1519"/>
        <v/>
      </c>
      <c r="S3256" s="54" t="str">
        <f t="shared" si="1520"/>
        <v/>
      </c>
      <c r="T3256" s="5" t="str">
        <f t="shared" si="1521"/>
        <v/>
      </c>
      <c r="U3256" s="152" t="str">
        <f t="shared" si="1504"/>
        <v/>
      </c>
      <c r="V3256" s="152" t="str">
        <f t="shared" si="1505"/>
        <v/>
      </c>
      <c r="W3256" s="153" t="str">
        <f t="shared" si="1506"/>
        <v/>
      </c>
      <c r="X3256" s="153" t="str">
        <f t="shared" si="1507"/>
        <v/>
      </c>
      <c r="Y3256" s="153" t="str">
        <f t="shared" si="1508"/>
        <v/>
      </c>
      <c r="Z3256" s="153" t="str">
        <f t="shared" si="1509"/>
        <v/>
      </c>
      <c r="AA3256" s="152" t="str">
        <f t="shared" si="1510"/>
        <v/>
      </c>
      <c r="AB3256" s="152" t="str">
        <f t="shared" si="1511"/>
        <v/>
      </c>
      <c r="AC3256" s="154" t="str">
        <f t="shared" si="1522"/>
        <v/>
      </c>
      <c r="AD3256" s="154" t="str">
        <f t="shared" si="1523"/>
        <v/>
      </c>
      <c r="AE3256" s="3" t="str">
        <f t="shared" si="1524"/>
        <v/>
      </c>
      <c r="AF3256" s="3" t="str">
        <f t="shared" si="1525"/>
        <v/>
      </c>
      <c r="AG3256" s="3" t="str">
        <f t="shared" si="1526"/>
        <v/>
      </c>
      <c r="AH3256" s="4" t="str">
        <f t="shared" si="1527"/>
        <v/>
      </c>
      <c r="AI3256" s="75" t="str">
        <f t="shared" si="1528"/>
        <v/>
      </c>
      <c r="AJ3256" s="75" t="str">
        <f t="shared" si="1529"/>
        <v/>
      </c>
    </row>
    <row r="3257" spans="1:36" ht="14.25">
      <c r="A3257" s="41" t="str">
        <f t="shared" si="1512"/>
        <v/>
      </c>
      <c r="B3257" s="150" t="str">
        <f>IF(ISNUMBER(A3257),INDEX('MetaTrader Import'!$H$13:$J$5893,TRUNC(((A3257-$A$39+1)-1)/3)+1,MOD((A3257-$A$39+1)-1,3)+1),"")</f>
        <v/>
      </c>
      <c r="C3257" s="43" t="str">
        <f t="shared" si="1513"/>
        <v/>
      </c>
      <c r="D3257" s="43" t="str">
        <f t="shared" ca="1" si="1503"/>
        <v/>
      </c>
      <c r="E3257" s="43" t="str">
        <f t="shared" si="1514"/>
        <v/>
      </c>
      <c r="F3257" s="43" t="str">
        <f t="shared" si="1515"/>
        <v/>
      </c>
      <c r="G3257" s="43" t="str">
        <f>IF(A3257&lt;&gt;"",IF(A3257&lt;Data!$G$11*0.25,$C$13/$G$32,IF(A3257&gt;Data!$G$11*0.25,$C$13,$C$13*10)),"")</f>
        <v/>
      </c>
      <c r="H3257" s="43" t="str">
        <f>IF(A3257&lt;&gt;"",IF(Data!$G$9="constant",$C$13,IF(Data!$G$9="squeeze",G3257,F3257)),"")</f>
        <v/>
      </c>
      <c r="I3257" s="38" t="str">
        <f ca="1">IF(ISNUMBER(A3257),NORMINV(RAND(),0,IF(AND(Data!$G$9="squeeze",A3257&lt;Data!$G$11*0.25),$H$32,1)*$C$30*$C$13)*($C$14*$C$12),"")</f>
        <v/>
      </c>
      <c r="J3257" s="42" t="str">
        <f ca="1">IFERROR(IF(Data!$C$6="Real",B3257,I3257+J3256+($C$14*$C$12)*(NORMINV(RAND(),$C$15,CHOOSE($G$13,$C$13,F3257,G3257)))),"")</f>
        <v/>
      </c>
      <c r="K3257" s="88" t="str">
        <f>IF(ISNUMBER(A3257), IF($G$16="fixed",$G$17,MIN(H3257*Data!$C$7*$C$16*0.5,$C$17*Data!$C$7))*$C$12,"")</f>
        <v/>
      </c>
      <c r="L3257" s="42" t="str">
        <f t="shared" ca="1" si="1530"/>
        <v/>
      </c>
      <c r="M3257" s="44" t="str">
        <f t="shared" ca="1" si="1531"/>
        <v/>
      </c>
      <c r="N3257" s="44" t="str">
        <f t="shared" ca="1" si="1532"/>
        <v/>
      </c>
      <c r="O3257" s="108" t="str">
        <f t="shared" si="1516"/>
        <v/>
      </c>
      <c r="P3257" s="102" t="str">
        <f t="shared" si="1517"/>
        <v/>
      </c>
      <c r="Q3257" s="102" t="str">
        <f t="shared" si="1518"/>
        <v/>
      </c>
      <c r="R3257" s="120" t="str">
        <f t="shared" si="1519"/>
        <v/>
      </c>
      <c r="S3257" s="54" t="str">
        <f t="shared" si="1520"/>
        <v/>
      </c>
      <c r="T3257" s="5" t="str">
        <f t="shared" si="1521"/>
        <v/>
      </c>
      <c r="U3257" s="152" t="str">
        <f t="shared" si="1504"/>
        <v/>
      </c>
      <c r="V3257" s="152" t="str">
        <f t="shared" si="1505"/>
        <v/>
      </c>
      <c r="W3257" s="153" t="str">
        <f t="shared" si="1506"/>
        <v/>
      </c>
      <c r="X3257" s="153" t="str">
        <f t="shared" si="1507"/>
        <v/>
      </c>
      <c r="Y3257" s="153" t="str">
        <f t="shared" si="1508"/>
        <v/>
      </c>
      <c r="Z3257" s="153" t="str">
        <f t="shared" si="1509"/>
        <v/>
      </c>
      <c r="AA3257" s="152" t="str">
        <f t="shared" si="1510"/>
        <v/>
      </c>
      <c r="AB3257" s="152" t="str">
        <f t="shared" si="1511"/>
        <v/>
      </c>
      <c r="AC3257" s="154" t="str">
        <f t="shared" si="1522"/>
        <v/>
      </c>
      <c r="AD3257" s="154" t="str">
        <f t="shared" si="1523"/>
        <v/>
      </c>
      <c r="AE3257" s="3" t="str">
        <f t="shared" si="1524"/>
        <v/>
      </c>
      <c r="AF3257" s="3" t="str">
        <f t="shared" si="1525"/>
        <v/>
      </c>
      <c r="AG3257" s="3" t="str">
        <f t="shared" si="1526"/>
        <v/>
      </c>
      <c r="AH3257" s="4" t="str">
        <f t="shared" si="1527"/>
        <v/>
      </c>
      <c r="AI3257" s="75" t="str">
        <f t="shared" si="1528"/>
        <v/>
      </c>
      <c r="AJ3257" s="75" t="str">
        <f t="shared" si="1529"/>
        <v/>
      </c>
    </row>
    <row r="3258" spans="1:36" ht="14.25">
      <c r="A3258" s="41" t="str">
        <f t="shared" si="1512"/>
        <v/>
      </c>
      <c r="B3258" s="150" t="str">
        <f>IF(ISNUMBER(A3258),INDEX('MetaTrader Import'!$H$13:$J$5893,TRUNC(((A3258-$A$39+1)-1)/3)+1,MOD((A3258-$A$39+1)-1,3)+1),"")</f>
        <v/>
      </c>
      <c r="C3258" s="43" t="str">
        <f t="shared" si="1513"/>
        <v/>
      </c>
      <c r="D3258" s="43" t="str">
        <f t="shared" ca="1" si="1503"/>
        <v/>
      </c>
      <c r="E3258" s="43" t="str">
        <f t="shared" si="1514"/>
        <v/>
      </c>
      <c r="F3258" s="43" t="str">
        <f t="shared" si="1515"/>
        <v/>
      </c>
      <c r="G3258" s="43" t="str">
        <f>IF(A3258&lt;&gt;"",IF(A3258&lt;Data!$G$11*0.25,$C$13/$G$32,IF(A3258&gt;Data!$G$11*0.25,$C$13,$C$13*10)),"")</f>
        <v/>
      </c>
      <c r="H3258" s="43" t="str">
        <f>IF(A3258&lt;&gt;"",IF(Data!$G$9="constant",$C$13,IF(Data!$G$9="squeeze",G3258,F3258)),"")</f>
        <v/>
      </c>
      <c r="I3258" s="38" t="str">
        <f ca="1">IF(ISNUMBER(A3258),NORMINV(RAND(),0,IF(AND(Data!$G$9="squeeze",A3258&lt;Data!$G$11*0.25),$H$32,1)*$C$30*$C$13)*($C$14*$C$12),"")</f>
        <v/>
      </c>
      <c r="J3258" s="42" t="str">
        <f ca="1">IFERROR(IF(Data!$C$6="Real",B3258,I3258+J3257+($C$14*$C$12)*(NORMINV(RAND(),$C$15,CHOOSE($G$13,$C$13,F3258,G3258)))),"")</f>
        <v/>
      </c>
      <c r="K3258" s="88" t="str">
        <f>IF(ISNUMBER(A3258), IF($G$16="fixed",$G$17,MIN(H3258*Data!$C$7*$C$16*0.5,$C$17*Data!$C$7))*$C$12,"")</f>
        <v/>
      </c>
      <c r="L3258" s="42" t="str">
        <f t="shared" ca="1" si="1530"/>
        <v/>
      </c>
      <c r="M3258" s="44" t="str">
        <f t="shared" ca="1" si="1531"/>
        <v/>
      </c>
      <c r="N3258" s="44" t="str">
        <f t="shared" ca="1" si="1532"/>
        <v/>
      </c>
      <c r="O3258" s="108" t="str">
        <f t="shared" si="1516"/>
        <v/>
      </c>
      <c r="P3258" s="102" t="str">
        <f t="shared" si="1517"/>
        <v/>
      </c>
      <c r="Q3258" s="102" t="str">
        <f t="shared" si="1518"/>
        <v/>
      </c>
      <c r="R3258" s="120" t="str">
        <f t="shared" si="1519"/>
        <v/>
      </c>
      <c r="S3258" s="54" t="str">
        <f t="shared" si="1520"/>
        <v/>
      </c>
      <c r="T3258" s="5" t="str">
        <f t="shared" si="1521"/>
        <v/>
      </c>
      <c r="U3258" s="152" t="str">
        <f t="shared" si="1504"/>
        <v/>
      </c>
      <c r="V3258" s="152" t="str">
        <f t="shared" si="1505"/>
        <v/>
      </c>
      <c r="W3258" s="153" t="str">
        <f t="shared" si="1506"/>
        <v/>
      </c>
      <c r="X3258" s="153" t="str">
        <f t="shared" si="1507"/>
        <v/>
      </c>
      <c r="Y3258" s="153" t="str">
        <f t="shared" si="1508"/>
        <v/>
      </c>
      <c r="Z3258" s="153" t="str">
        <f t="shared" si="1509"/>
        <v/>
      </c>
      <c r="AA3258" s="152" t="str">
        <f t="shared" si="1510"/>
        <v/>
      </c>
      <c r="AB3258" s="152" t="str">
        <f t="shared" si="1511"/>
        <v/>
      </c>
      <c r="AC3258" s="154" t="str">
        <f t="shared" si="1522"/>
        <v/>
      </c>
      <c r="AD3258" s="154" t="str">
        <f t="shared" si="1523"/>
        <v/>
      </c>
      <c r="AE3258" s="3" t="str">
        <f t="shared" si="1524"/>
        <v/>
      </c>
      <c r="AF3258" s="3" t="str">
        <f t="shared" si="1525"/>
        <v/>
      </c>
      <c r="AG3258" s="3" t="str">
        <f t="shared" si="1526"/>
        <v/>
      </c>
      <c r="AH3258" s="4" t="str">
        <f t="shared" si="1527"/>
        <v/>
      </c>
      <c r="AI3258" s="75" t="str">
        <f t="shared" si="1528"/>
        <v/>
      </c>
      <c r="AJ3258" s="75" t="str">
        <f t="shared" si="1529"/>
        <v/>
      </c>
    </row>
    <row r="3259" spans="1:36" ht="14.25">
      <c r="A3259" s="41" t="str">
        <f t="shared" si="1512"/>
        <v/>
      </c>
      <c r="B3259" s="150" t="str">
        <f>IF(ISNUMBER(A3259),INDEX('MetaTrader Import'!$H$13:$J$5893,TRUNC(((A3259-$A$39+1)-1)/3)+1,MOD((A3259-$A$39+1)-1,3)+1),"")</f>
        <v/>
      </c>
      <c r="C3259" s="43" t="str">
        <f t="shared" si="1513"/>
        <v/>
      </c>
      <c r="D3259" s="43" t="str">
        <f t="shared" ca="1" si="1503"/>
        <v/>
      </c>
      <c r="E3259" s="43" t="str">
        <f t="shared" si="1514"/>
        <v/>
      </c>
      <c r="F3259" s="43" t="str">
        <f t="shared" si="1515"/>
        <v/>
      </c>
      <c r="G3259" s="43" t="str">
        <f>IF(A3259&lt;&gt;"",IF(A3259&lt;Data!$G$11*0.25,$C$13/$G$32,IF(A3259&gt;Data!$G$11*0.25,$C$13,$C$13*10)),"")</f>
        <v/>
      </c>
      <c r="H3259" s="43" t="str">
        <f>IF(A3259&lt;&gt;"",IF(Data!$G$9="constant",$C$13,IF(Data!$G$9="squeeze",G3259,F3259)),"")</f>
        <v/>
      </c>
      <c r="I3259" s="38" t="str">
        <f ca="1">IF(ISNUMBER(A3259),NORMINV(RAND(),0,IF(AND(Data!$G$9="squeeze",A3259&lt;Data!$G$11*0.25),$H$32,1)*$C$30*$C$13)*($C$14*$C$12),"")</f>
        <v/>
      </c>
      <c r="J3259" s="42" t="str">
        <f ca="1">IFERROR(IF(Data!$C$6="Real",B3259,I3259+J3258+($C$14*$C$12)*(NORMINV(RAND(),$C$15,CHOOSE($G$13,$C$13,F3259,G3259)))),"")</f>
        <v/>
      </c>
      <c r="K3259" s="88" t="str">
        <f>IF(ISNUMBER(A3259), IF($G$16="fixed",$G$17,MIN(H3259*Data!$C$7*$C$16*0.5,$C$17*Data!$C$7))*$C$12,"")</f>
        <v/>
      </c>
      <c r="L3259" s="42" t="str">
        <f t="shared" ca="1" si="1530"/>
        <v/>
      </c>
      <c r="M3259" s="44" t="str">
        <f t="shared" ca="1" si="1531"/>
        <v/>
      </c>
      <c r="N3259" s="44" t="str">
        <f t="shared" ca="1" si="1532"/>
        <v/>
      </c>
      <c r="O3259" s="108" t="str">
        <f t="shared" si="1516"/>
        <v/>
      </c>
      <c r="P3259" s="102" t="str">
        <f t="shared" si="1517"/>
        <v/>
      </c>
      <c r="Q3259" s="102" t="str">
        <f t="shared" si="1518"/>
        <v/>
      </c>
      <c r="R3259" s="120" t="str">
        <f t="shared" si="1519"/>
        <v/>
      </c>
      <c r="S3259" s="54" t="str">
        <f t="shared" si="1520"/>
        <v/>
      </c>
      <c r="T3259" s="5" t="str">
        <f t="shared" si="1521"/>
        <v/>
      </c>
      <c r="U3259" s="152" t="str">
        <f t="shared" si="1504"/>
        <v/>
      </c>
      <c r="V3259" s="152" t="str">
        <f t="shared" si="1505"/>
        <v/>
      </c>
      <c r="W3259" s="153" t="str">
        <f t="shared" si="1506"/>
        <v/>
      </c>
      <c r="X3259" s="153" t="str">
        <f t="shared" si="1507"/>
        <v/>
      </c>
      <c r="Y3259" s="153" t="str">
        <f t="shared" si="1508"/>
        <v/>
      </c>
      <c r="Z3259" s="153" t="str">
        <f t="shared" si="1509"/>
        <v/>
      </c>
      <c r="AA3259" s="152" t="str">
        <f t="shared" si="1510"/>
        <v/>
      </c>
      <c r="AB3259" s="152" t="str">
        <f t="shared" si="1511"/>
        <v/>
      </c>
      <c r="AC3259" s="154" t="str">
        <f t="shared" si="1522"/>
        <v/>
      </c>
      <c r="AD3259" s="154" t="str">
        <f t="shared" si="1523"/>
        <v/>
      </c>
      <c r="AE3259" s="3" t="str">
        <f t="shared" si="1524"/>
        <v/>
      </c>
      <c r="AF3259" s="3" t="str">
        <f t="shared" si="1525"/>
        <v/>
      </c>
      <c r="AG3259" s="3" t="str">
        <f t="shared" si="1526"/>
        <v/>
      </c>
      <c r="AH3259" s="4" t="str">
        <f t="shared" si="1527"/>
        <v/>
      </c>
      <c r="AI3259" s="75" t="str">
        <f t="shared" si="1528"/>
        <v/>
      </c>
      <c r="AJ3259" s="75" t="str">
        <f t="shared" si="1529"/>
        <v/>
      </c>
    </row>
    <row r="3260" spans="1:36" ht="14.25">
      <c r="A3260" s="41" t="str">
        <f t="shared" si="1512"/>
        <v/>
      </c>
      <c r="B3260" s="150" t="str">
        <f>IF(ISNUMBER(A3260),INDEX('MetaTrader Import'!$H$13:$J$5893,TRUNC(((A3260-$A$39+1)-1)/3)+1,MOD((A3260-$A$39+1)-1,3)+1),"")</f>
        <v/>
      </c>
      <c r="C3260" s="43" t="str">
        <f t="shared" si="1513"/>
        <v/>
      </c>
      <c r="D3260" s="43" t="str">
        <f t="shared" ca="1" si="1503"/>
        <v/>
      </c>
      <c r="E3260" s="43" t="str">
        <f t="shared" si="1514"/>
        <v/>
      </c>
      <c r="F3260" s="43" t="str">
        <f t="shared" si="1515"/>
        <v/>
      </c>
      <c r="G3260" s="43" t="str">
        <f>IF(A3260&lt;&gt;"",IF(A3260&lt;Data!$G$11*0.25,$C$13/$G$32,IF(A3260&gt;Data!$G$11*0.25,$C$13,$C$13*10)),"")</f>
        <v/>
      </c>
      <c r="H3260" s="43" t="str">
        <f>IF(A3260&lt;&gt;"",IF(Data!$G$9="constant",$C$13,IF(Data!$G$9="squeeze",G3260,F3260)),"")</f>
        <v/>
      </c>
      <c r="I3260" s="38" t="str">
        <f ca="1">IF(ISNUMBER(A3260),NORMINV(RAND(),0,IF(AND(Data!$G$9="squeeze",A3260&lt;Data!$G$11*0.25),$H$32,1)*$C$30*$C$13)*($C$14*$C$12),"")</f>
        <v/>
      </c>
      <c r="J3260" s="42" t="str">
        <f ca="1">IFERROR(IF(Data!$C$6="Real",B3260,I3260+J3259+($C$14*$C$12)*(NORMINV(RAND(),$C$15,CHOOSE($G$13,$C$13,F3260,G3260)))),"")</f>
        <v/>
      </c>
      <c r="K3260" s="88" t="str">
        <f>IF(ISNUMBER(A3260), IF($G$16="fixed",$G$17,MIN(H3260*Data!$C$7*$C$16*0.5,$C$17*Data!$C$7))*$C$12,"")</f>
        <v/>
      </c>
      <c r="L3260" s="42" t="str">
        <f t="shared" ca="1" si="1530"/>
        <v/>
      </c>
      <c r="M3260" s="44" t="str">
        <f t="shared" ca="1" si="1531"/>
        <v/>
      </c>
      <c r="N3260" s="44" t="str">
        <f t="shared" ca="1" si="1532"/>
        <v/>
      </c>
      <c r="O3260" s="108" t="str">
        <f t="shared" si="1516"/>
        <v/>
      </c>
      <c r="P3260" s="102" t="str">
        <f t="shared" si="1517"/>
        <v/>
      </c>
      <c r="Q3260" s="102" t="str">
        <f t="shared" si="1518"/>
        <v/>
      </c>
      <c r="R3260" s="120" t="str">
        <f t="shared" si="1519"/>
        <v/>
      </c>
      <c r="S3260" s="54" t="str">
        <f t="shared" si="1520"/>
        <v/>
      </c>
      <c r="T3260" s="5" t="str">
        <f t="shared" si="1521"/>
        <v/>
      </c>
      <c r="U3260" s="152" t="str">
        <f t="shared" si="1504"/>
        <v/>
      </c>
      <c r="V3260" s="152" t="str">
        <f t="shared" si="1505"/>
        <v/>
      </c>
      <c r="W3260" s="153" t="str">
        <f t="shared" si="1506"/>
        <v/>
      </c>
      <c r="X3260" s="153" t="str">
        <f t="shared" si="1507"/>
        <v/>
      </c>
      <c r="Y3260" s="153" t="str">
        <f t="shared" si="1508"/>
        <v/>
      </c>
      <c r="Z3260" s="153" t="str">
        <f t="shared" si="1509"/>
        <v/>
      </c>
      <c r="AA3260" s="152" t="str">
        <f t="shared" si="1510"/>
        <v/>
      </c>
      <c r="AB3260" s="152" t="str">
        <f t="shared" si="1511"/>
        <v/>
      </c>
      <c r="AC3260" s="154" t="str">
        <f t="shared" si="1522"/>
        <v/>
      </c>
      <c r="AD3260" s="154" t="str">
        <f t="shared" si="1523"/>
        <v/>
      </c>
      <c r="AE3260" s="3" t="str">
        <f t="shared" si="1524"/>
        <v/>
      </c>
      <c r="AF3260" s="3" t="str">
        <f t="shared" si="1525"/>
        <v/>
      </c>
      <c r="AG3260" s="3" t="str">
        <f t="shared" si="1526"/>
        <v/>
      </c>
      <c r="AH3260" s="4" t="str">
        <f t="shared" si="1527"/>
        <v/>
      </c>
      <c r="AI3260" s="75" t="str">
        <f t="shared" si="1528"/>
        <v/>
      </c>
      <c r="AJ3260" s="75" t="str">
        <f t="shared" si="1529"/>
        <v/>
      </c>
    </row>
    <row r="3261" spans="1:36" ht="14.25">
      <c r="A3261" s="41" t="str">
        <f t="shared" si="1512"/>
        <v/>
      </c>
      <c r="B3261" s="150" t="str">
        <f>IF(ISNUMBER(A3261),INDEX('MetaTrader Import'!$H$13:$J$5893,TRUNC(((A3261-$A$39+1)-1)/3)+1,MOD((A3261-$A$39+1)-1,3)+1),"")</f>
        <v/>
      </c>
      <c r="C3261" s="43" t="str">
        <f t="shared" si="1513"/>
        <v/>
      </c>
      <c r="D3261" s="43" t="str">
        <f t="shared" ca="1" si="1503"/>
        <v/>
      </c>
      <c r="E3261" s="43" t="str">
        <f t="shared" si="1514"/>
        <v/>
      </c>
      <c r="F3261" s="43" t="str">
        <f t="shared" si="1515"/>
        <v/>
      </c>
      <c r="G3261" s="43" t="str">
        <f>IF(A3261&lt;&gt;"",IF(A3261&lt;Data!$G$11*0.25,$C$13/$G$32,IF(A3261&gt;Data!$G$11*0.25,$C$13,$C$13*10)),"")</f>
        <v/>
      </c>
      <c r="H3261" s="43" t="str">
        <f>IF(A3261&lt;&gt;"",IF(Data!$G$9="constant",$C$13,IF(Data!$G$9="squeeze",G3261,F3261)),"")</f>
        <v/>
      </c>
      <c r="I3261" s="38" t="str">
        <f ca="1">IF(ISNUMBER(A3261),NORMINV(RAND(),0,IF(AND(Data!$G$9="squeeze",A3261&lt;Data!$G$11*0.25),$H$32,1)*$C$30*$C$13)*($C$14*$C$12),"")</f>
        <v/>
      </c>
      <c r="J3261" s="42" t="str">
        <f ca="1">IFERROR(IF(Data!$C$6="Real",B3261,I3261+J3260+($C$14*$C$12)*(NORMINV(RAND(),$C$15,CHOOSE($G$13,$C$13,F3261,G3261)))),"")</f>
        <v/>
      </c>
      <c r="K3261" s="88" t="str">
        <f>IF(ISNUMBER(A3261), IF($G$16="fixed",$G$17,MIN(H3261*Data!$C$7*$C$16*0.5,$C$17*Data!$C$7))*$C$12,"")</f>
        <v/>
      </c>
      <c r="L3261" s="42" t="str">
        <f t="shared" ca="1" si="1530"/>
        <v/>
      </c>
      <c r="M3261" s="44" t="str">
        <f t="shared" ca="1" si="1531"/>
        <v/>
      </c>
      <c r="N3261" s="44" t="str">
        <f t="shared" ca="1" si="1532"/>
        <v/>
      </c>
      <c r="O3261" s="108" t="str">
        <f t="shared" si="1516"/>
        <v/>
      </c>
      <c r="P3261" s="102" t="str">
        <f t="shared" si="1517"/>
        <v/>
      </c>
      <c r="Q3261" s="102" t="str">
        <f t="shared" si="1518"/>
        <v/>
      </c>
      <c r="R3261" s="120" t="str">
        <f t="shared" si="1519"/>
        <v/>
      </c>
      <c r="S3261" s="54" t="str">
        <f t="shared" si="1520"/>
        <v/>
      </c>
      <c r="T3261" s="5" t="str">
        <f t="shared" si="1521"/>
        <v/>
      </c>
      <c r="U3261" s="152" t="str">
        <f t="shared" si="1504"/>
        <v/>
      </c>
      <c r="V3261" s="152" t="str">
        <f t="shared" si="1505"/>
        <v/>
      </c>
      <c r="W3261" s="153" t="str">
        <f t="shared" si="1506"/>
        <v/>
      </c>
      <c r="X3261" s="153" t="str">
        <f t="shared" si="1507"/>
        <v/>
      </c>
      <c r="Y3261" s="153" t="str">
        <f t="shared" si="1508"/>
        <v/>
      </c>
      <c r="Z3261" s="153" t="str">
        <f t="shared" si="1509"/>
        <v/>
      </c>
      <c r="AA3261" s="152" t="str">
        <f t="shared" si="1510"/>
        <v/>
      </c>
      <c r="AB3261" s="152" t="str">
        <f t="shared" si="1511"/>
        <v/>
      </c>
      <c r="AC3261" s="154" t="str">
        <f t="shared" si="1522"/>
        <v/>
      </c>
      <c r="AD3261" s="154" t="str">
        <f t="shared" si="1523"/>
        <v/>
      </c>
      <c r="AE3261" s="3" t="str">
        <f t="shared" si="1524"/>
        <v/>
      </c>
      <c r="AF3261" s="3" t="str">
        <f t="shared" si="1525"/>
        <v/>
      </c>
      <c r="AG3261" s="3" t="str">
        <f t="shared" si="1526"/>
        <v/>
      </c>
      <c r="AH3261" s="4" t="str">
        <f t="shared" si="1527"/>
        <v/>
      </c>
      <c r="AI3261" s="75" t="str">
        <f t="shared" si="1528"/>
        <v/>
      </c>
      <c r="AJ3261" s="75" t="str">
        <f t="shared" si="1529"/>
        <v/>
      </c>
    </row>
    <row r="3262" spans="1:36" ht="14.25">
      <c r="A3262" s="41" t="str">
        <f t="shared" si="1512"/>
        <v/>
      </c>
      <c r="B3262" s="150" t="str">
        <f>IF(ISNUMBER(A3262),INDEX('MetaTrader Import'!$H$13:$J$5893,TRUNC(((A3262-$A$39+1)-1)/3)+1,MOD((A3262-$A$39+1)-1,3)+1),"")</f>
        <v/>
      </c>
      <c r="C3262" s="43" t="str">
        <f t="shared" si="1513"/>
        <v/>
      </c>
      <c r="D3262" s="43" t="str">
        <f t="shared" ca="1" si="1503"/>
        <v/>
      </c>
      <c r="E3262" s="43" t="str">
        <f t="shared" si="1514"/>
        <v/>
      </c>
      <c r="F3262" s="43" t="str">
        <f t="shared" si="1515"/>
        <v/>
      </c>
      <c r="G3262" s="43" t="str">
        <f>IF(A3262&lt;&gt;"",IF(A3262&lt;Data!$G$11*0.25,$C$13/$G$32,IF(A3262&gt;Data!$G$11*0.25,$C$13,$C$13*10)),"")</f>
        <v/>
      </c>
      <c r="H3262" s="43" t="str">
        <f>IF(A3262&lt;&gt;"",IF(Data!$G$9="constant",$C$13,IF(Data!$G$9="squeeze",G3262,F3262)),"")</f>
        <v/>
      </c>
      <c r="I3262" s="38" t="str">
        <f ca="1">IF(ISNUMBER(A3262),NORMINV(RAND(),0,IF(AND(Data!$G$9="squeeze",A3262&lt;Data!$G$11*0.25),$H$32,1)*$C$30*$C$13)*($C$14*$C$12),"")</f>
        <v/>
      </c>
      <c r="J3262" s="42" t="str">
        <f ca="1">IFERROR(IF(Data!$C$6="Real",B3262,I3262+J3261+($C$14*$C$12)*(NORMINV(RAND(),$C$15,CHOOSE($G$13,$C$13,F3262,G3262)))),"")</f>
        <v/>
      </c>
      <c r="K3262" s="88" t="str">
        <f>IF(ISNUMBER(A3262), IF($G$16="fixed",$G$17,MIN(H3262*Data!$C$7*$C$16*0.5,$C$17*Data!$C$7))*$C$12,"")</f>
        <v/>
      </c>
      <c r="L3262" s="42" t="str">
        <f t="shared" ca="1" si="1530"/>
        <v/>
      </c>
      <c r="M3262" s="44" t="str">
        <f t="shared" ca="1" si="1531"/>
        <v/>
      </c>
      <c r="N3262" s="44" t="str">
        <f t="shared" ca="1" si="1532"/>
        <v/>
      </c>
      <c r="O3262" s="108" t="str">
        <f t="shared" si="1516"/>
        <v/>
      </c>
      <c r="P3262" s="102" t="str">
        <f t="shared" si="1517"/>
        <v/>
      </c>
      <c r="Q3262" s="102" t="str">
        <f t="shared" si="1518"/>
        <v/>
      </c>
      <c r="R3262" s="120" t="str">
        <f t="shared" si="1519"/>
        <v/>
      </c>
      <c r="S3262" s="54" t="str">
        <f t="shared" si="1520"/>
        <v/>
      </c>
      <c r="T3262" s="5" t="str">
        <f t="shared" si="1521"/>
        <v/>
      </c>
      <c r="U3262" s="152" t="str">
        <f t="shared" si="1504"/>
        <v/>
      </c>
      <c r="V3262" s="152" t="str">
        <f t="shared" si="1505"/>
        <v/>
      </c>
      <c r="W3262" s="153" t="str">
        <f t="shared" si="1506"/>
        <v/>
      </c>
      <c r="X3262" s="153" t="str">
        <f t="shared" si="1507"/>
        <v/>
      </c>
      <c r="Y3262" s="153" t="str">
        <f t="shared" si="1508"/>
        <v/>
      </c>
      <c r="Z3262" s="153" t="str">
        <f t="shared" si="1509"/>
        <v/>
      </c>
      <c r="AA3262" s="152" t="str">
        <f t="shared" si="1510"/>
        <v/>
      </c>
      <c r="AB3262" s="152" t="str">
        <f t="shared" si="1511"/>
        <v/>
      </c>
      <c r="AC3262" s="154" t="str">
        <f t="shared" si="1522"/>
        <v/>
      </c>
      <c r="AD3262" s="154" t="str">
        <f t="shared" si="1523"/>
        <v/>
      </c>
      <c r="AE3262" s="3" t="str">
        <f t="shared" si="1524"/>
        <v/>
      </c>
      <c r="AF3262" s="3" t="str">
        <f t="shared" si="1525"/>
        <v/>
      </c>
      <c r="AG3262" s="3" t="str">
        <f t="shared" si="1526"/>
        <v/>
      </c>
      <c r="AH3262" s="4" t="str">
        <f t="shared" si="1527"/>
        <v/>
      </c>
      <c r="AI3262" s="75" t="str">
        <f t="shared" si="1528"/>
        <v/>
      </c>
      <c r="AJ3262" s="75" t="str">
        <f t="shared" si="1529"/>
        <v/>
      </c>
    </row>
    <row r="3263" spans="1:36" ht="14.25">
      <c r="A3263" s="41" t="str">
        <f t="shared" si="1512"/>
        <v/>
      </c>
      <c r="B3263" s="150" t="str">
        <f>IF(ISNUMBER(A3263),INDEX('MetaTrader Import'!$H$13:$J$5893,TRUNC(((A3263-$A$39+1)-1)/3)+1,MOD((A3263-$A$39+1)-1,3)+1),"")</f>
        <v/>
      </c>
      <c r="C3263" s="43" t="str">
        <f t="shared" si="1513"/>
        <v/>
      </c>
      <c r="D3263" s="43" t="str">
        <f t="shared" ca="1" si="1503"/>
        <v/>
      </c>
      <c r="E3263" s="43" t="str">
        <f t="shared" si="1514"/>
        <v/>
      </c>
      <c r="F3263" s="43" t="str">
        <f t="shared" si="1515"/>
        <v/>
      </c>
      <c r="G3263" s="43" t="str">
        <f>IF(A3263&lt;&gt;"",IF(A3263&lt;Data!$G$11*0.25,$C$13/$G$32,IF(A3263&gt;Data!$G$11*0.25,$C$13,$C$13*10)),"")</f>
        <v/>
      </c>
      <c r="H3263" s="43" t="str">
        <f>IF(A3263&lt;&gt;"",IF(Data!$G$9="constant",$C$13,IF(Data!$G$9="squeeze",G3263,F3263)),"")</f>
        <v/>
      </c>
      <c r="I3263" s="38" t="str">
        <f ca="1">IF(ISNUMBER(A3263),NORMINV(RAND(),0,IF(AND(Data!$G$9="squeeze",A3263&lt;Data!$G$11*0.25),$H$32,1)*$C$30*$C$13)*($C$14*$C$12),"")</f>
        <v/>
      </c>
      <c r="J3263" s="42" t="str">
        <f ca="1">IFERROR(IF(Data!$C$6="Real",B3263,I3263+J3262+($C$14*$C$12)*(NORMINV(RAND(),$C$15,CHOOSE($G$13,$C$13,F3263,G3263)))),"")</f>
        <v/>
      </c>
      <c r="K3263" s="88" t="str">
        <f>IF(ISNUMBER(A3263), IF($G$16="fixed",$G$17,MIN(H3263*Data!$C$7*$C$16*0.5,$C$17*Data!$C$7))*$C$12,"")</f>
        <v/>
      </c>
      <c r="L3263" s="42" t="str">
        <f t="shared" ca="1" si="1530"/>
        <v/>
      </c>
      <c r="M3263" s="44" t="str">
        <f t="shared" ca="1" si="1531"/>
        <v/>
      </c>
      <c r="N3263" s="44" t="str">
        <f t="shared" ca="1" si="1532"/>
        <v/>
      </c>
      <c r="O3263" s="108" t="str">
        <f t="shared" si="1516"/>
        <v/>
      </c>
      <c r="P3263" s="102" t="str">
        <f t="shared" si="1517"/>
        <v/>
      </c>
      <c r="Q3263" s="102" t="str">
        <f t="shared" si="1518"/>
        <v/>
      </c>
      <c r="R3263" s="120" t="str">
        <f t="shared" si="1519"/>
        <v/>
      </c>
      <c r="S3263" s="54" t="str">
        <f t="shared" si="1520"/>
        <v/>
      </c>
      <c r="T3263" s="5" t="str">
        <f t="shared" si="1521"/>
        <v/>
      </c>
      <c r="U3263" s="152" t="str">
        <f t="shared" si="1504"/>
        <v/>
      </c>
      <c r="V3263" s="152" t="str">
        <f t="shared" si="1505"/>
        <v/>
      </c>
      <c r="W3263" s="153" t="str">
        <f t="shared" si="1506"/>
        <v/>
      </c>
      <c r="X3263" s="153" t="str">
        <f t="shared" si="1507"/>
        <v/>
      </c>
      <c r="Y3263" s="153" t="str">
        <f t="shared" si="1508"/>
        <v/>
      </c>
      <c r="Z3263" s="153" t="str">
        <f t="shared" si="1509"/>
        <v/>
      </c>
      <c r="AA3263" s="152" t="str">
        <f t="shared" si="1510"/>
        <v/>
      </c>
      <c r="AB3263" s="152" t="str">
        <f t="shared" si="1511"/>
        <v/>
      </c>
      <c r="AC3263" s="154" t="str">
        <f t="shared" si="1522"/>
        <v/>
      </c>
      <c r="AD3263" s="154" t="str">
        <f t="shared" si="1523"/>
        <v/>
      </c>
      <c r="AE3263" s="3" t="str">
        <f t="shared" si="1524"/>
        <v/>
      </c>
      <c r="AF3263" s="3" t="str">
        <f t="shared" si="1525"/>
        <v/>
      </c>
      <c r="AG3263" s="3" t="str">
        <f t="shared" si="1526"/>
        <v/>
      </c>
      <c r="AH3263" s="4" t="str">
        <f t="shared" si="1527"/>
        <v/>
      </c>
      <c r="AI3263" s="75" t="str">
        <f t="shared" si="1528"/>
        <v/>
      </c>
      <c r="AJ3263" s="75" t="str">
        <f t="shared" si="1529"/>
        <v/>
      </c>
    </row>
    <row r="3264" spans="1:36" ht="14.25">
      <c r="A3264" s="41" t="str">
        <f t="shared" si="1512"/>
        <v/>
      </c>
      <c r="B3264" s="150" t="str">
        <f>IF(ISNUMBER(A3264),INDEX('MetaTrader Import'!$H$13:$J$5893,TRUNC(((A3264-$A$39+1)-1)/3)+1,MOD((A3264-$A$39+1)-1,3)+1),"")</f>
        <v/>
      </c>
      <c r="C3264" s="43" t="str">
        <f t="shared" si="1513"/>
        <v/>
      </c>
      <c r="D3264" s="43" t="str">
        <f t="shared" ca="1" si="1503"/>
        <v/>
      </c>
      <c r="E3264" s="43" t="str">
        <f t="shared" si="1514"/>
        <v/>
      </c>
      <c r="F3264" s="43" t="str">
        <f t="shared" si="1515"/>
        <v/>
      </c>
      <c r="G3264" s="43" t="str">
        <f>IF(A3264&lt;&gt;"",IF(A3264&lt;Data!$G$11*0.25,$C$13/$G$32,IF(A3264&gt;Data!$G$11*0.25,$C$13,$C$13*10)),"")</f>
        <v/>
      </c>
      <c r="H3264" s="43" t="str">
        <f>IF(A3264&lt;&gt;"",IF(Data!$G$9="constant",$C$13,IF(Data!$G$9="squeeze",G3264,F3264)),"")</f>
        <v/>
      </c>
      <c r="I3264" s="38" t="str">
        <f ca="1">IF(ISNUMBER(A3264),NORMINV(RAND(),0,IF(AND(Data!$G$9="squeeze",A3264&lt;Data!$G$11*0.25),$H$32,1)*$C$30*$C$13)*($C$14*$C$12),"")</f>
        <v/>
      </c>
      <c r="J3264" s="42" t="str">
        <f ca="1">IFERROR(IF(Data!$C$6="Real",B3264,I3264+J3263+($C$14*$C$12)*(NORMINV(RAND(),$C$15,CHOOSE($G$13,$C$13,F3264,G3264)))),"")</f>
        <v/>
      </c>
      <c r="K3264" s="88" t="str">
        <f>IF(ISNUMBER(A3264), IF($G$16="fixed",$G$17,MIN(H3264*Data!$C$7*$C$16*0.5,$C$17*Data!$C$7))*$C$12,"")</f>
        <v/>
      </c>
      <c r="L3264" s="42" t="str">
        <f t="shared" ca="1" si="1530"/>
        <v/>
      </c>
      <c r="M3264" s="44" t="str">
        <f t="shared" ca="1" si="1531"/>
        <v/>
      </c>
      <c r="N3264" s="44" t="str">
        <f t="shared" ca="1" si="1532"/>
        <v/>
      </c>
      <c r="O3264" s="108" t="str">
        <f t="shared" si="1516"/>
        <v/>
      </c>
      <c r="P3264" s="102" t="str">
        <f t="shared" si="1517"/>
        <v/>
      </c>
      <c r="Q3264" s="102" t="str">
        <f t="shared" si="1518"/>
        <v/>
      </c>
      <c r="R3264" s="120" t="str">
        <f t="shared" si="1519"/>
        <v/>
      </c>
      <c r="S3264" s="54" t="str">
        <f t="shared" si="1520"/>
        <v/>
      </c>
      <c r="T3264" s="5" t="str">
        <f t="shared" si="1521"/>
        <v/>
      </c>
      <c r="U3264" s="152" t="str">
        <f t="shared" si="1504"/>
        <v/>
      </c>
      <c r="V3264" s="152" t="str">
        <f t="shared" si="1505"/>
        <v/>
      </c>
      <c r="W3264" s="153" t="str">
        <f t="shared" si="1506"/>
        <v/>
      </c>
      <c r="X3264" s="153" t="str">
        <f t="shared" si="1507"/>
        <v/>
      </c>
      <c r="Y3264" s="153" t="str">
        <f t="shared" si="1508"/>
        <v/>
      </c>
      <c r="Z3264" s="153" t="str">
        <f t="shared" si="1509"/>
        <v/>
      </c>
      <c r="AA3264" s="152" t="str">
        <f t="shared" si="1510"/>
        <v/>
      </c>
      <c r="AB3264" s="152" t="str">
        <f t="shared" si="1511"/>
        <v/>
      </c>
      <c r="AC3264" s="154" t="str">
        <f t="shared" si="1522"/>
        <v/>
      </c>
      <c r="AD3264" s="154" t="str">
        <f t="shared" si="1523"/>
        <v/>
      </c>
      <c r="AE3264" s="3" t="str">
        <f t="shared" si="1524"/>
        <v/>
      </c>
      <c r="AF3264" s="3" t="str">
        <f t="shared" si="1525"/>
        <v/>
      </c>
      <c r="AG3264" s="3" t="str">
        <f t="shared" si="1526"/>
        <v/>
      </c>
      <c r="AH3264" s="4" t="str">
        <f t="shared" si="1527"/>
        <v/>
      </c>
      <c r="AI3264" s="75" t="str">
        <f t="shared" si="1528"/>
        <v/>
      </c>
      <c r="AJ3264" s="75" t="str">
        <f t="shared" si="1529"/>
        <v/>
      </c>
    </row>
    <row r="3265" spans="1:36" ht="14.25">
      <c r="A3265" s="41" t="str">
        <f t="shared" si="1512"/>
        <v/>
      </c>
      <c r="B3265" s="150" t="str">
        <f>IF(ISNUMBER(A3265),INDEX('MetaTrader Import'!$H$13:$J$5893,TRUNC(((A3265-$A$39+1)-1)/3)+1,MOD((A3265-$A$39+1)-1,3)+1),"")</f>
        <v/>
      </c>
      <c r="C3265" s="43" t="str">
        <f t="shared" si="1513"/>
        <v/>
      </c>
      <c r="D3265" s="43" t="str">
        <f t="shared" ca="1" si="1503"/>
        <v/>
      </c>
      <c r="E3265" s="43" t="str">
        <f t="shared" si="1514"/>
        <v/>
      </c>
      <c r="F3265" s="43" t="str">
        <f t="shared" si="1515"/>
        <v/>
      </c>
      <c r="G3265" s="43" t="str">
        <f>IF(A3265&lt;&gt;"",IF(A3265&lt;Data!$G$11*0.25,$C$13/$G$32,IF(A3265&gt;Data!$G$11*0.25,$C$13,$C$13*10)),"")</f>
        <v/>
      </c>
      <c r="H3265" s="43" t="str">
        <f>IF(A3265&lt;&gt;"",IF(Data!$G$9="constant",$C$13,IF(Data!$G$9="squeeze",G3265,F3265)),"")</f>
        <v/>
      </c>
      <c r="I3265" s="38" t="str">
        <f ca="1">IF(ISNUMBER(A3265),NORMINV(RAND(),0,IF(AND(Data!$G$9="squeeze",A3265&lt;Data!$G$11*0.25),$H$32,1)*$C$30*$C$13)*($C$14*$C$12),"")</f>
        <v/>
      </c>
      <c r="J3265" s="42" t="str">
        <f ca="1">IFERROR(IF(Data!$C$6="Real",B3265,I3265+J3264+($C$14*$C$12)*(NORMINV(RAND(),$C$15,CHOOSE($G$13,$C$13,F3265,G3265)))),"")</f>
        <v/>
      </c>
      <c r="K3265" s="88" t="str">
        <f>IF(ISNUMBER(A3265), IF($G$16="fixed",$G$17,MIN(H3265*Data!$C$7*$C$16*0.5,$C$17*Data!$C$7))*$C$12,"")</f>
        <v/>
      </c>
      <c r="L3265" s="42" t="str">
        <f t="shared" ca="1" si="1530"/>
        <v/>
      </c>
      <c r="M3265" s="44" t="str">
        <f t="shared" ca="1" si="1531"/>
        <v/>
      </c>
      <c r="N3265" s="44" t="str">
        <f t="shared" ca="1" si="1532"/>
        <v/>
      </c>
      <c r="O3265" s="108" t="str">
        <f t="shared" si="1516"/>
        <v/>
      </c>
      <c r="P3265" s="102" t="str">
        <f t="shared" si="1517"/>
        <v/>
      </c>
      <c r="Q3265" s="102" t="str">
        <f t="shared" si="1518"/>
        <v/>
      </c>
      <c r="R3265" s="120" t="str">
        <f t="shared" si="1519"/>
        <v/>
      </c>
      <c r="S3265" s="54" t="str">
        <f t="shared" si="1520"/>
        <v/>
      </c>
      <c r="T3265" s="5" t="str">
        <f t="shared" si="1521"/>
        <v/>
      </c>
      <c r="U3265" s="152" t="str">
        <f t="shared" si="1504"/>
        <v/>
      </c>
      <c r="V3265" s="152" t="str">
        <f t="shared" si="1505"/>
        <v/>
      </c>
      <c r="W3265" s="153" t="str">
        <f t="shared" si="1506"/>
        <v/>
      </c>
      <c r="X3265" s="153" t="str">
        <f t="shared" si="1507"/>
        <v/>
      </c>
      <c r="Y3265" s="153" t="str">
        <f t="shared" si="1508"/>
        <v/>
      </c>
      <c r="Z3265" s="153" t="str">
        <f t="shared" si="1509"/>
        <v/>
      </c>
      <c r="AA3265" s="152" t="str">
        <f t="shared" si="1510"/>
        <v/>
      </c>
      <c r="AB3265" s="152" t="str">
        <f t="shared" si="1511"/>
        <v/>
      </c>
      <c r="AC3265" s="154" t="str">
        <f t="shared" si="1522"/>
        <v/>
      </c>
      <c r="AD3265" s="154" t="str">
        <f t="shared" si="1523"/>
        <v/>
      </c>
      <c r="AE3265" s="3" t="str">
        <f t="shared" si="1524"/>
        <v/>
      </c>
      <c r="AF3265" s="3" t="str">
        <f t="shared" si="1525"/>
        <v/>
      </c>
      <c r="AG3265" s="3" t="str">
        <f t="shared" si="1526"/>
        <v/>
      </c>
      <c r="AH3265" s="4" t="str">
        <f t="shared" si="1527"/>
        <v/>
      </c>
      <c r="AI3265" s="75" t="str">
        <f t="shared" si="1528"/>
        <v/>
      </c>
      <c r="AJ3265" s="75" t="str">
        <f t="shared" si="1529"/>
        <v/>
      </c>
    </row>
    <row r="3266" spans="1:36" ht="14.25">
      <c r="A3266" s="41" t="str">
        <f t="shared" si="1512"/>
        <v/>
      </c>
      <c r="B3266" s="150" t="str">
        <f>IF(ISNUMBER(A3266),INDEX('MetaTrader Import'!$H$13:$J$5893,TRUNC(((A3266-$A$39+1)-1)/3)+1,MOD((A3266-$A$39+1)-1,3)+1),"")</f>
        <v/>
      </c>
      <c r="C3266" s="43" t="str">
        <f t="shared" si="1513"/>
        <v/>
      </c>
      <c r="D3266" s="43" t="str">
        <f t="shared" ca="1" si="1503"/>
        <v/>
      </c>
      <c r="E3266" s="43" t="str">
        <f t="shared" si="1514"/>
        <v/>
      </c>
      <c r="F3266" s="43" t="str">
        <f t="shared" si="1515"/>
        <v/>
      </c>
      <c r="G3266" s="43" t="str">
        <f>IF(A3266&lt;&gt;"",IF(A3266&lt;Data!$G$11*0.25,$C$13/$G$32,IF(A3266&gt;Data!$G$11*0.25,$C$13,$C$13*10)),"")</f>
        <v/>
      </c>
      <c r="H3266" s="43" t="str">
        <f>IF(A3266&lt;&gt;"",IF(Data!$G$9="constant",$C$13,IF(Data!$G$9="squeeze",G3266,F3266)),"")</f>
        <v/>
      </c>
      <c r="I3266" s="38" t="str">
        <f ca="1">IF(ISNUMBER(A3266),NORMINV(RAND(),0,IF(AND(Data!$G$9="squeeze",A3266&lt;Data!$G$11*0.25),$H$32,1)*$C$30*$C$13)*($C$14*$C$12),"")</f>
        <v/>
      </c>
      <c r="J3266" s="42" t="str">
        <f ca="1">IFERROR(IF(Data!$C$6="Real",B3266,I3266+J3265+($C$14*$C$12)*(NORMINV(RAND(),$C$15,CHOOSE($G$13,$C$13,F3266,G3266)))),"")</f>
        <v/>
      </c>
      <c r="K3266" s="88" t="str">
        <f>IF(ISNUMBER(A3266), IF($G$16="fixed",$G$17,MIN(H3266*Data!$C$7*$C$16*0.5,$C$17*Data!$C$7))*$C$12,"")</f>
        <v/>
      </c>
      <c r="L3266" s="42" t="str">
        <f t="shared" ca="1" si="1530"/>
        <v/>
      </c>
      <c r="M3266" s="44" t="str">
        <f t="shared" ca="1" si="1531"/>
        <v/>
      </c>
      <c r="N3266" s="44" t="str">
        <f t="shared" ca="1" si="1532"/>
        <v/>
      </c>
      <c r="O3266" s="108" t="str">
        <f t="shared" si="1516"/>
        <v/>
      </c>
      <c r="P3266" s="102" t="str">
        <f t="shared" si="1517"/>
        <v/>
      </c>
      <c r="Q3266" s="102" t="str">
        <f t="shared" si="1518"/>
        <v/>
      </c>
      <c r="R3266" s="120" t="str">
        <f t="shared" si="1519"/>
        <v/>
      </c>
      <c r="S3266" s="54" t="str">
        <f t="shared" si="1520"/>
        <v/>
      </c>
      <c r="T3266" s="5" t="str">
        <f t="shared" si="1521"/>
        <v/>
      </c>
      <c r="U3266" s="152" t="str">
        <f t="shared" si="1504"/>
        <v/>
      </c>
      <c r="V3266" s="152" t="str">
        <f t="shared" si="1505"/>
        <v/>
      </c>
      <c r="W3266" s="153" t="str">
        <f t="shared" si="1506"/>
        <v/>
      </c>
      <c r="X3266" s="153" t="str">
        <f t="shared" si="1507"/>
        <v/>
      </c>
      <c r="Y3266" s="153" t="str">
        <f t="shared" si="1508"/>
        <v/>
      </c>
      <c r="Z3266" s="153" t="str">
        <f t="shared" si="1509"/>
        <v/>
      </c>
      <c r="AA3266" s="152" t="str">
        <f t="shared" si="1510"/>
        <v/>
      </c>
      <c r="AB3266" s="152" t="str">
        <f t="shared" si="1511"/>
        <v/>
      </c>
      <c r="AC3266" s="154" t="str">
        <f t="shared" si="1522"/>
        <v/>
      </c>
      <c r="AD3266" s="154" t="str">
        <f t="shared" si="1523"/>
        <v/>
      </c>
      <c r="AE3266" s="3" t="str">
        <f t="shared" si="1524"/>
        <v/>
      </c>
      <c r="AF3266" s="3" t="str">
        <f t="shared" si="1525"/>
        <v/>
      </c>
      <c r="AG3266" s="3" t="str">
        <f t="shared" si="1526"/>
        <v/>
      </c>
      <c r="AH3266" s="4" t="str">
        <f t="shared" si="1527"/>
        <v/>
      </c>
      <c r="AI3266" s="75" t="str">
        <f t="shared" si="1528"/>
        <v/>
      </c>
      <c r="AJ3266" s="75" t="str">
        <f t="shared" si="1529"/>
        <v/>
      </c>
    </row>
    <row r="3267" spans="1:36" ht="14.25">
      <c r="A3267" s="41" t="str">
        <f t="shared" si="1512"/>
        <v/>
      </c>
      <c r="B3267" s="150" t="str">
        <f>IF(ISNUMBER(A3267),INDEX('MetaTrader Import'!$H$13:$J$5893,TRUNC(((A3267-$A$39+1)-1)/3)+1,MOD((A3267-$A$39+1)-1,3)+1),"")</f>
        <v/>
      </c>
      <c r="C3267" s="43" t="str">
        <f t="shared" si="1513"/>
        <v/>
      </c>
      <c r="D3267" s="43" t="str">
        <f t="shared" ref="D3267:D3330" ca="1" si="1533">IF(A3267&lt;&gt;"",NORMINV(RAND(),($C$23-C3267)*$C$28,$C$27)+NORMINV(RAND(),IF(RAND()&gt;$C$26,$C$25,0),$C$27),"")</f>
        <v/>
      </c>
      <c r="E3267" s="43" t="str">
        <f t="shared" si="1514"/>
        <v/>
      </c>
      <c r="F3267" s="43" t="str">
        <f t="shared" si="1515"/>
        <v/>
      </c>
      <c r="G3267" s="43" t="str">
        <f>IF(A3267&lt;&gt;"",IF(A3267&lt;Data!$G$11*0.25,$C$13/$G$32,IF(A3267&gt;Data!$G$11*0.25,$C$13,$C$13*10)),"")</f>
        <v/>
      </c>
      <c r="H3267" s="43" t="str">
        <f>IF(A3267&lt;&gt;"",IF(Data!$G$9="constant",$C$13,IF(Data!$G$9="squeeze",G3267,F3267)),"")</f>
        <v/>
      </c>
      <c r="I3267" s="38" t="str">
        <f ca="1">IF(ISNUMBER(A3267),NORMINV(RAND(),0,IF(AND(Data!$G$9="squeeze",A3267&lt;Data!$G$11*0.25),$H$32,1)*$C$30*$C$13)*($C$14*$C$12),"")</f>
        <v/>
      </c>
      <c r="J3267" s="42" t="str">
        <f ca="1">IFERROR(IF(Data!$C$6="Real",B3267,I3267+J3266+($C$14*$C$12)*(NORMINV(RAND(),$C$15,CHOOSE($G$13,$C$13,F3267,G3267)))),"")</f>
        <v/>
      </c>
      <c r="K3267" s="88" t="str">
        <f>IF(ISNUMBER(A3267), IF($G$16="fixed",$G$17,MIN(H3267*Data!$C$7*$C$16*0.5,$C$17*Data!$C$7))*$C$12,"")</f>
        <v/>
      </c>
      <c r="L3267" s="42" t="str">
        <f t="shared" ca="1" si="1530"/>
        <v/>
      </c>
      <c r="M3267" s="44" t="str">
        <f t="shared" ca="1" si="1531"/>
        <v/>
      </c>
      <c r="N3267" s="44" t="str">
        <f t="shared" ca="1" si="1532"/>
        <v/>
      </c>
      <c r="O3267" s="108" t="str">
        <f t="shared" si="1516"/>
        <v/>
      </c>
      <c r="P3267" s="102" t="str">
        <f t="shared" si="1517"/>
        <v/>
      </c>
      <c r="Q3267" s="102" t="str">
        <f t="shared" si="1518"/>
        <v/>
      </c>
      <c r="R3267" s="120" t="str">
        <f t="shared" si="1519"/>
        <v/>
      </c>
      <c r="S3267" s="54" t="str">
        <f t="shared" si="1520"/>
        <v/>
      </c>
      <c r="T3267" s="5" t="str">
        <f t="shared" si="1521"/>
        <v/>
      </c>
      <c r="U3267" s="152" t="str">
        <f t="shared" ref="U3267:U3330" si="1534">IF(NOT(ISNUMBER(T3267)),"",IF(S3267=1,T3267,IF(M3267&gt;U3266,M3267,IF(ISNUMBER(U3266),U3266,""))))</f>
        <v/>
      </c>
      <c r="V3267" s="152" t="str">
        <f t="shared" ref="V3267:V3330" si="1535">IF(NOT(ISNUMBER(T3267)),"",IF(S3267=1,T3267,IF(N3267&lt;V3266,N3267,IF(ISNUMBER(V3266),V3266,""))))</f>
        <v/>
      </c>
      <c r="W3267" s="153" t="str">
        <f t="shared" ref="W3267:W3330" si="1536">IF(NOT(ISNUMBER(T3267)),"",MIN($F$24,IF(TRUNC((U3267-T3267)/$E$24*$G$12)+0&gt;IF(ISNUMBER(W3266),W3266,0),TRUNC((U3267-T3267)/$E$24*$G$12)+0,IF(ISNUMBER(W3266),W3266,0))))</f>
        <v/>
      </c>
      <c r="X3267" s="153" t="str">
        <f t="shared" ref="X3267:X3330" si="1537">IF(NOT(ISNUMBER(T3267)),"",MIN($F$24,IF(-TRUNC((V3267-T3267)/$E$24*$G$12)+0&gt;IF(ISNUMBER(X3266),X3266,0),-TRUNC((V3267-T3267)/$E$24*$G$12)+0,IF(ISNUMBER(X3266),X3266,0))))</f>
        <v/>
      </c>
      <c r="Y3267" s="153" t="str">
        <f t="shared" ref="Y3267:Y3330" si="1538">IF(ISNUMBER(W3267),(IF(W3267=0,0,1))*IF(ABS($I$24)=2,POWER(2,W3267-1),W3267)*SIGN($I$24)*$K$24,"")</f>
        <v/>
      </c>
      <c r="Z3267" s="153" t="str">
        <f t="shared" ref="Z3267:Z3330" si="1539">IF(ISNUMBER(X3267),(IF(X3267=0,0,1))*IF(ABS($I$24)=2,POWER(2,X3267-1),X3267)*SIGN($I$24)*$K$24,"")</f>
        <v/>
      </c>
      <c r="AA3267" s="152" t="str">
        <f t="shared" ref="AA3267:AA3330" si="1540">IF(OR(NOT(ISNUMBER(T3267)),W3267&lt;1),"",IF(OR(NOT(ISNUMBER(W3266)),W3266=0),IF(SIGN(Y3267)=1,M3267,N3267),(Y3266*AA3266+(Y3267-Y3266)*IF(SIGN(Y3267)=1,M3267,N3267))/Y3267))</f>
        <v/>
      </c>
      <c r="AB3267" s="152" t="str">
        <f t="shared" ref="AB3267:AB3330" si="1541">IF(OR(NOT(ISNUMBER(T3267)),X3267&lt;1),"",IF(OR(NOT(ISNUMBER(X3266)),X3266=0),IF(SIGN(Z3267)=1,N3267,M3267),(Z3266*AB3266+(Z3267-Z3266)*IF(SIGN(Z3267)=1,N3267,M3267))/Z3267))</f>
        <v/>
      </c>
      <c r="AC3267" s="154" t="str">
        <f t="shared" si="1522"/>
        <v/>
      </c>
      <c r="AD3267" s="154" t="str">
        <f t="shared" si="1523"/>
        <v/>
      </c>
      <c r="AE3267" s="3" t="str">
        <f t="shared" si="1524"/>
        <v/>
      </c>
      <c r="AF3267" s="3" t="str">
        <f t="shared" si="1525"/>
        <v/>
      </c>
      <c r="AG3267" s="3" t="str">
        <f t="shared" si="1526"/>
        <v/>
      </c>
      <c r="AH3267" s="4" t="str">
        <f t="shared" si="1527"/>
        <v/>
      </c>
      <c r="AI3267" s="75" t="str">
        <f t="shared" si="1528"/>
        <v/>
      </c>
      <c r="AJ3267" s="75" t="str">
        <f t="shared" si="1529"/>
        <v/>
      </c>
    </row>
    <row r="3268" spans="1:36" ht="14.25">
      <c r="A3268" s="41" t="str">
        <f t="shared" ref="A3268:A3331" si="1542">IFERROR(IF(A3267+1&gt;$C$19,"",A3267+1),"")</f>
        <v/>
      </c>
      <c r="B3268" s="150" t="str">
        <f>IF(ISNUMBER(A3268),INDEX('MetaTrader Import'!$H$13:$J$5893,TRUNC(((A3268-$A$39+1)-1)/3)+1,MOD((A3268-$A$39+1)-1,3)+1),"")</f>
        <v/>
      </c>
      <c r="C3268" s="43" t="str">
        <f t="shared" ref="C3268:C3331" si="1543">IF(A3268&lt;&gt;"",E3267,"")</f>
        <v/>
      </c>
      <c r="D3268" s="43" t="str">
        <f t="shared" ca="1" si="1533"/>
        <v/>
      </c>
      <c r="E3268" s="43" t="str">
        <f t="shared" ref="E3268:E3331" si="1544">IF(A3268&lt;&gt;"",C3268+D3268,"")</f>
        <v/>
      </c>
      <c r="F3268" s="43" t="str">
        <f t="shared" ref="F3268:F3331" si="1545">IF(A3268&lt;&gt;"",$C$13*ABS(E3268)/$C$23,"")</f>
        <v/>
      </c>
      <c r="G3268" s="43" t="str">
        <f>IF(A3268&lt;&gt;"",IF(A3268&lt;Data!$G$11*0.25,$C$13/$G$32,IF(A3268&gt;Data!$G$11*0.25,$C$13,$C$13*10)),"")</f>
        <v/>
      </c>
      <c r="H3268" s="43" t="str">
        <f>IF(A3268&lt;&gt;"",IF(Data!$G$9="constant",$C$13,IF(Data!$G$9="squeeze",G3268,F3268)),"")</f>
        <v/>
      </c>
      <c r="I3268" s="38" t="str">
        <f ca="1">IF(ISNUMBER(A3268),NORMINV(RAND(),0,IF(AND(Data!$G$9="squeeze",A3268&lt;Data!$G$11*0.25),$H$32,1)*$C$30*$C$13)*($C$14*$C$12),"")</f>
        <v/>
      </c>
      <c r="J3268" s="42" t="str">
        <f ca="1">IFERROR(IF(Data!$C$6="Real",B3268,I3268+J3267+($C$14*$C$12)*(NORMINV(RAND(),$C$15,CHOOSE($G$13,$C$13,F3268,G3268)))),"")</f>
        <v/>
      </c>
      <c r="K3268" s="88" t="str">
        <f>IF(ISNUMBER(A3268), IF($G$16="fixed",$G$17,MIN(H3268*Data!$C$7*$C$16*0.5,$C$17*Data!$C$7))*$C$12,"")</f>
        <v/>
      </c>
      <c r="L3268" s="42" t="str">
        <f t="shared" ca="1" si="1530"/>
        <v/>
      </c>
      <c r="M3268" s="44" t="str">
        <f t="shared" ca="1" si="1531"/>
        <v/>
      </c>
      <c r="N3268" s="44" t="str">
        <f t="shared" ca="1" si="1532"/>
        <v/>
      </c>
      <c r="O3268" s="108" t="str">
        <f t="shared" ref="O3268:O3331" si="1546">IF(ISNUMBER(A3268),$G$12*SLOPE(L3254:L3268,A3254:A3268),"")</f>
        <v/>
      </c>
      <c r="P3268" s="102" t="str">
        <f t="shared" ref="P3268:P3331" si="1547">IF(ISNUMBER(A3268),STDEV(L3254:L3268)*$G$12,"")</f>
        <v/>
      </c>
      <c r="Q3268" s="102" t="str">
        <f t="shared" ref="Q3268:Q3331" si="1548">IF(ISNUMBER(A3268),SLOPE(P3254:P3268,A3254:A3268),"")</f>
        <v/>
      </c>
      <c r="R3268" s="120" t="str">
        <f t="shared" ref="R3268:R3331" si="1549">IF(ISNUMBER(A3268),R3267+S3267,"")</f>
        <v/>
      </c>
      <c r="S3268" s="54" t="str">
        <f t="shared" ref="S3268:S3331" si="1550">IF(ISNUMBER(A3268),IF(AND(R3268&lt;$M$24,Q3268&lt;$F$28,ABS(O3268)&lt;$F$27,P3268&lt;$F$26,NOT(ISNUMBER(T3267))),1,0),"")</f>
        <v/>
      </c>
      <c r="T3268" s="5" t="str">
        <f t="shared" ref="T3268:T3331" si="1551">IF(ISNUMBER(A3268),IF(S3268=1,L3268,IF(AG3267="Y","",IF(ISNUMBER(T3267),T3267,""))),"")</f>
        <v/>
      </c>
      <c r="U3268" s="152" t="str">
        <f t="shared" si="1534"/>
        <v/>
      </c>
      <c r="V3268" s="152" t="str">
        <f t="shared" si="1535"/>
        <v/>
      </c>
      <c r="W3268" s="153" t="str">
        <f t="shared" si="1536"/>
        <v/>
      </c>
      <c r="X3268" s="153" t="str">
        <f t="shared" si="1537"/>
        <v/>
      </c>
      <c r="Y3268" s="153" t="str">
        <f t="shared" si="1538"/>
        <v/>
      </c>
      <c r="Z3268" s="153" t="str">
        <f t="shared" si="1539"/>
        <v/>
      </c>
      <c r="AA3268" s="152" t="str">
        <f t="shared" si="1540"/>
        <v/>
      </c>
      <c r="AB3268" s="152" t="str">
        <f t="shared" si="1541"/>
        <v/>
      </c>
      <c r="AC3268" s="154" t="str">
        <f t="shared" ref="AC3268:AC3331" si="1552">IFERROR(-SIGN(Y3268)*(AA3268-IF(SIGN(Y3268)=1,N3268,M3268))*$G$12*ABS(Y3268),"")</f>
        <v/>
      </c>
      <c r="AD3268" s="154" t="str">
        <f t="shared" ref="AD3268:AD3331" si="1553">IFERROR(SIGN(Z3268)*(AB3268-IF(SIGN(Z3268)=1,M3268,N3268))*$G$12*ABS(Z3268),"")</f>
        <v/>
      </c>
      <c r="AE3268" s="3" t="str">
        <f t="shared" ref="AE3268:AE3331" si="1554">IF(ISNUMBER(A3268),IFERROR((IF(ISNUMBER(AC3268),AC3268,0)+IF(ISNUMBER(AD3268),AD3268,0))/(ABS(Y3268)+ABS(Z3268)),0),"")</f>
        <v/>
      </c>
      <c r="AF3268" s="3" t="str">
        <f t="shared" ref="AF3268:AF3331" si="1555">IF(ISNUMBER(A3268),IF(ISNUMBER(AC3268),AC3268,0)+IF(ISNUMBER(AD3268),AD3268,0),"")</f>
        <v/>
      </c>
      <c r="AG3268" s="3" t="str">
        <f t="shared" ref="AG3268:AG3331" si="1556">IF(NOT(ISNUMBER(T3268)),"",IF(OR(AF3268&gt;$G$24,AF3268&lt;-$H$24,A3268+1&gt;$C$19),"Y","N"))</f>
        <v/>
      </c>
      <c r="AH3268" s="4" t="str">
        <f t="shared" ref="AH3268:AH3331" si="1557">IF(AG3268="y",AF3268*10*$C$11,"")</f>
        <v/>
      </c>
      <c r="AI3268" s="75" t="str">
        <f t="shared" ref="AI3268:AI3331" si="1558">IF(ISNUMBER(A3268),IF(ISNUMBER(AH3268),AJ3268,AF3268*10*$C$11+AJ3268),"")</f>
        <v/>
      </c>
      <c r="AJ3268" s="75" t="str">
        <f t="shared" ref="AJ3268:AJ3331" si="1559">IF(ISNUMBER(A3268),AJ3267+IF(ISNUMBER(AH3268),AH3268,0),"")</f>
        <v/>
      </c>
    </row>
    <row r="3269" spans="1:36" ht="14.25">
      <c r="A3269" s="41" t="str">
        <f t="shared" si="1542"/>
        <v/>
      </c>
      <c r="B3269" s="150" t="str">
        <f>IF(ISNUMBER(A3269),INDEX('MetaTrader Import'!$H$13:$J$5893,TRUNC(((A3269-$A$39+1)-1)/3)+1,MOD((A3269-$A$39+1)-1,3)+1),"")</f>
        <v/>
      </c>
      <c r="C3269" s="43" t="str">
        <f t="shared" si="1543"/>
        <v/>
      </c>
      <c r="D3269" s="43" t="str">
        <f t="shared" ca="1" si="1533"/>
        <v/>
      </c>
      <c r="E3269" s="43" t="str">
        <f t="shared" si="1544"/>
        <v/>
      </c>
      <c r="F3269" s="43" t="str">
        <f t="shared" si="1545"/>
        <v/>
      </c>
      <c r="G3269" s="43" t="str">
        <f>IF(A3269&lt;&gt;"",IF(A3269&lt;Data!$G$11*0.25,$C$13/$G$32,IF(A3269&gt;Data!$G$11*0.25,$C$13,$C$13*10)),"")</f>
        <v/>
      </c>
      <c r="H3269" s="43" t="str">
        <f>IF(A3269&lt;&gt;"",IF(Data!$G$9="constant",$C$13,IF(Data!$G$9="squeeze",G3269,F3269)),"")</f>
        <v/>
      </c>
      <c r="I3269" s="38" t="str">
        <f ca="1">IF(ISNUMBER(A3269),NORMINV(RAND(),0,IF(AND(Data!$G$9="squeeze",A3269&lt;Data!$G$11*0.25),$H$32,1)*$C$30*$C$13)*($C$14*$C$12),"")</f>
        <v/>
      </c>
      <c r="J3269" s="42" t="str">
        <f ca="1">IFERROR(IF(Data!$C$6="Real",B3269,I3269+J3268+($C$14*$C$12)*(NORMINV(RAND(),$C$15,CHOOSE($G$13,$C$13,F3269,G3269)))),"")</f>
        <v/>
      </c>
      <c r="K3269" s="88" t="str">
        <f>IF(ISNUMBER(A3269), IF($G$16="fixed",$G$17,MIN(H3269*Data!$C$7*$C$16*0.5,$C$17*Data!$C$7))*$C$12,"")</f>
        <v/>
      </c>
      <c r="L3269" s="42" t="str">
        <f t="shared" ca="1" si="1530"/>
        <v/>
      </c>
      <c r="M3269" s="44" t="str">
        <f t="shared" ca="1" si="1531"/>
        <v/>
      </c>
      <c r="N3269" s="44" t="str">
        <f t="shared" ca="1" si="1532"/>
        <v/>
      </c>
      <c r="O3269" s="108" t="str">
        <f t="shared" si="1546"/>
        <v/>
      </c>
      <c r="P3269" s="102" t="str">
        <f t="shared" si="1547"/>
        <v/>
      </c>
      <c r="Q3269" s="102" t="str">
        <f t="shared" si="1548"/>
        <v/>
      </c>
      <c r="R3269" s="120" t="str">
        <f t="shared" si="1549"/>
        <v/>
      </c>
      <c r="S3269" s="54" t="str">
        <f t="shared" si="1550"/>
        <v/>
      </c>
      <c r="T3269" s="5" t="str">
        <f t="shared" si="1551"/>
        <v/>
      </c>
      <c r="U3269" s="152" t="str">
        <f t="shared" si="1534"/>
        <v/>
      </c>
      <c r="V3269" s="152" t="str">
        <f t="shared" si="1535"/>
        <v/>
      </c>
      <c r="W3269" s="153" t="str">
        <f t="shared" si="1536"/>
        <v/>
      </c>
      <c r="X3269" s="153" t="str">
        <f t="shared" si="1537"/>
        <v/>
      </c>
      <c r="Y3269" s="153" t="str">
        <f t="shared" si="1538"/>
        <v/>
      </c>
      <c r="Z3269" s="153" t="str">
        <f t="shared" si="1539"/>
        <v/>
      </c>
      <c r="AA3269" s="152" t="str">
        <f t="shared" si="1540"/>
        <v/>
      </c>
      <c r="AB3269" s="152" t="str">
        <f t="shared" si="1541"/>
        <v/>
      </c>
      <c r="AC3269" s="154" t="str">
        <f t="shared" si="1552"/>
        <v/>
      </c>
      <c r="AD3269" s="154" t="str">
        <f t="shared" si="1553"/>
        <v/>
      </c>
      <c r="AE3269" s="3" t="str">
        <f t="shared" si="1554"/>
        <v/>
      </c>
      <c r="AF3269" s="3" t="str">
        <f t="shared" si="1555"/>
        <v/>
      </c>
      <c r="AG3269" s="3" t="str">
        <f t="shared" si="1556"/>
        <v/>
      </c>
      <c r="AH3269" s="4" t="str">
        <f t="shared" si="1557"/>
        <v/>
      </c>
      <c r="AI3269" s="75" t="str">
        <f t="shared" si="1558"/>
        <v/>
      </c>
      <c r="AJ3269" s="75" t="str">
        <f t="shared" si="1559"/>
        <v/>
      </c>
    </row>
    <row r="3270" spans="1:36" ht="14.25">
      <c r="A3270" s="41" t="str">
        <f t="shared" si="1542"/>
        <v/>
      </c>
      <c r="B3270" s="150" t="str">
        <f>IF(ISNUMBER(A3270),INDEX('MetaTrader Import'!$H$13:$J$5893,TRUNC(((A3270-$A$39+1)-1)/3)+1,MOD((A3270-$A$39+1)-1,3)+1),"")</f>
        <v/>
      </c>
      <c r="C3270" s="43" t="str">
        <f t="shared" si="1543"/>
        <v/>
      </c>
      <c r="D3270" s="43" t="str">
        <f t="shared" ca="1" si="1533"/>
        <v/>
      </c>
      <c r="E3270" s="43" t="str">
        <f t="shared" si="1544"/>
        <v/>
      </c>
      <c r="F3270" s="43" t="str">
        <f t="shared" si="1545"/>
        <v/>
      </c>
      <c r="G3270" s="43" t="str">
        <f>IF(A3270&lt;&gt;"",IF(A3270&lt;Data!$G$11*0.25,$C$13/$G$32,IF(A3270&gt;Data!$G$11*0.25,$C$13,$C$13*10)),"")</f>
        <v/>
      </c>
      <c r="H3270" s="43" t="str">
        <f>IF(A3270&lt;&gt;"",IF(Data!$G$9="constant",$C$13,IF(Data!$G$9="squeeze",G3270,F3270)),"")</f>
        <v/>
      </c>
      <c r="I3270" s="38" t="str">
        <f ca="1">IF(ISNUMBER(A3270),NORMINV(RAND(),0,IF(AND(Data!$G$9="squeeze",A3270&lt;Data!$G$11*0.25),$H$32,1)*$C$30*$C$13)*($C$14*$C$12),"")</f>
        <v/>
      </c>
      <c r="J3270" s="42" t="str">
        <f ca="1">IFERROR(IF(Data!$C$6="Real",B3270,I3270+J3269+($C$14*$C$12)*(NORMINV(RAND(),$C$15,CHOOSE($G$13,$C$13,F3270,G3270)))),"")</f>
        <v/>
      </c>
      <c r="K3270" s="88" t="str">
        <f>IF(ISNUMBER(A3270), IF($G$16="fixed",$G$17,MIN(H3270*Data!$C$7*$C$16*0.5,$C$17*Data!$C$7))*$C$12,"")</f>
        <v/>
      </c>
      <c r="L3270" s="42" t="str">
        <f t="shared" ref="L3270:L3333" ca="1" si="1560">IFERROR(J3270,"")</f>
        <v/>
      </c>
      <c r="M3270" s="44" t="str">
        <f t="shared" ref="M3270:M3333" ca="1" si="1561">IFERROR(L3270+K3270*0.5,"")</f>
        <v/>
      </c>
      <c r="N3270" s="44" t="str">
        <f t="shared" ref="N3270:N3333" ca="1" si="1562">IFERROR(L3270-K3270*0.5,"")</f>
        <v/>
      </c>
      <c r="O3270" s="108" t="str">
        <f t="shared" si="1546"/>
        <v/>
      </c>
      <c r="P3270" s="102" t="str">
        <f t="shared" si="1547"/>
        <v/>
      </c>
      <c r="Q3270" s="102" t="str">
        <f t="shared" si="1548"/>
        <v/>
      </c>
      <c r="R3270" s="120" t="str">
        <f t="shared" si="1549"/>
        <v/>
      </c>
      <c r="S3270" s="54" t="str">
        <f t="shared" si="1550"/>
        <v/>
      </c>
      <c r="T3270" s="5" t="str">
        <f t="shared" si="1551"/>
        <v/>
      </c>
      <c r="U3270" s="152" t="str">
        <f t="shared" si="1534"/>
        <v/>
      </c>
      <c r="V3270" s="152" t="str">
        <f t="shared" si="1535"/>
        <v/>
      </c>
      <c r="W3270" s="153" t="str">
        <f t="shared" si="1536"/>
        <v/>
      </c>
      <c r="X3270" s="153" t="str">
        <f t="shared" si="1537"/>
        <v/>
      </c>
      <c r="Y3270" s="153" t="str">
        <f t="shared" si="1538"/>
        <v/>
      </c>
      <c r="Z3270" s="153" t="str">
        <f t="shared" si="1539"/>
        <v/>
      </c>
      <c r="AA3270" s="152" t="str">
        <f t="shared" si="1540"/>
        <v/>
      </c>
      <c r="AB3270" s="152" t="str">
        <f t="shared" si="1541"/>
        <v/>
      </c>
      <c r="AC3270" s="154" t="str">
        <f t="shared" si="1552"/>
        <v/>
      </c>
      <c r="AD3270" s="154" t="str">
        <f t="shared" si="1553"/>
        <v/>
      </c>
      <c r="AE3270" s="3" t="str">
        <f t="shared" si="1554"/>
        <v/>
      </c>
      <c r="AF3270" s="3" t="str">
        <f t="shared" si="1555"/>
        <v/>
      </c>
      <c r="AG3270" s="3" t="str">
        <f t="shared" si="1556"/>
        <v/>
      </c>
      <c r="AH3270" s="4" t="str">
        <f t="shared" si="1557"/>
        <v/>
      </c>
      <c r="AI3270" s="75" t="str">
        <f t="shared" si="1558"/>
        <v/>
      </c>
      <c r="AJ3270" s="75" t="str">
        <f t="shared" si="1559"/>
        <v/>
      </c>
    </row>
    <row r="3271" spans="1:36" ht="14.25">
      <c r="A3271" s="41" t="str">
        <f t="shared" si="1542"/>
        <v/>
      </c>
      <c r="B3271" s="150" t="str">
        <f>IF(ISNUMBER(A3271),INDEX('MetaTrader Import'!$H$13:$J$5893,TRUNC(((A3271-$A$39+1)-1)/3)+1,MOD((A3271-$A$39+1)-1,3)+1),"")</f>
        <v/>
      </c>
      <c r="C3271" s="43" t="str">
        <f t="shared" si="1543"/>
        <v/>
      </c>
      <c r="D3271" s="43" t="str">
        <f t="shared" ca="1" si="1533"/>
        <v/>
      </c>
      <c r="E3271" s="43" t="str">
        <f t="shared" si="1544"/>
        <v/>
      </c>
      <c r="F3271" s="43" t="str">
        <f t="shared" si="1545"/>
        <v/>
      </c>
      <c r="G3271" s="43" t="str">
        <f>IF(A3271&lt;&gt;"",IF(A3271&lt;Data!$G$11*0.25,$C$13/$G$32,IF(A3271&gt;Data!$G$11*0.25,$C$13,$C$13*10)),"")</f>
        <v/>
      </c>
      <c r="H3271" s="43" t="str">
        <f>IF(A3271&lt;&gt;"",IF(Data!$G$9="constant",$C$13,IF(Data!$G$9="squeeze",G3271,F3271)),"")</f>
        <v/>
      </c>
      <c r="I3271" s="38" t="str">
        <f ca="1">IF(ISNUMBER(A3271),NORMINV(RAND(),0,IF(AND(Data!$G$9="squeeze",A3271&lt;Data!$G$11*0.25),$H$32,1)*$C$30*$C$13)*($C$14*$C$12),"")</f>
        <v/>
      </c>
      <c r="J3271" s="42" t="str">
        <f ca="1">IFERROR(IF(Data!$C$6="Real",B3271,I3271+J3270+($C$14*$C$12)*(NORMINV(RAND(),$C$15,CHOOSE($G$13,$C$13,F3271,G3271)))),"")</f>
        <v/>
      </c>
      <c r="K3271" s="88" t="str">
        <f>IF(ISNUMBER(A3271), IF($G$16="fixed",$G$17,MIN(H3271*Data!$C$7*$C$16*0.5,$C$17*Data!$C$7))*$C$12,"")</f>
        <v/>
      </c>
      <c r="L3271" s="42" t="str">
        <f t="shared" ca="1" si="1560"/>
        <v/>
      </c>
      <c r="M3271" s="44" t="str">
        <f t="shared" ca="1" si="1561"/>
        <v/>
      </c>
      <c r="N3271" s="44" t="str">
        <f t="shared" ca="1" si="1562"/>
        <v/>
      </c>
      <c r="O3271" s="108" t="str">
        <f t="shared" si="1546"/>
        <v/>
      </c>
      <c r="P3271" s="102" t="str">
        <f t="shared" si="1547"/>
        <v/>
      </c>
      <c r="Q3271" s="102" t="str">
        <f t="shared" si="1548"/>
        <v/>
      </c>
      <c r="R3271" s="120" t="str">
        <f t="shared" si="1549"/>
        <v/>
      </c>
      <c r="S3271" s="54" t="str">
        <f t="shared" si="1550"/>
        <v/>
      </c>
      <c r="T3271" s="5" t="str">
        <f t="shared" si="1551"/>
        <v/>
      </c>
      <c r="U3271" s="152" t="str">
        <f t="shared" si="1534"/>
        <v/>
      </c>
      <c r="V3271" s="152" t="str">
        <f t="shared" si="1535"/>
        <v/>
      </c>
      <c r="W3271" s="153" t="str">
        <f t="shared" si="1536"/>
        <v/>
      </c>
      <c r="X3271" s="153" t="str">
        <f t="shared" si="1537"/>
        <v/>
      </c>
      <c r="Y3271" s="153" t="str">
        <f t="shared" si="1538"/>
        <v/>
      </c>
      <c r="Z3271" s="153" t="str">
        <f t="shared" si="1539"/>
        <v/>
      </c>
      <c r="AA3271" s="152" t="str">
        <f t="shared" si="1540"/>
        <v/>
      </c>
      <c r="AB3271" s="152" t="str">
        <f t="shared" si="1541"/>
        <v/>
      </c>
      <c r="AC3271" s="154" t="str">
        <f t="shared" si="1552"/>
        <v/>
      </c>
      <c r="AD3271" s="154" t="str">
        <f t="shared" si="1553"/>
        <v/>
      </c>
      <c r="AE3271" s="3" t="str">
        <f t="shared" si="1554"/>
        <v/>
      </c>
      <c r="AF3271" s="3" t="str">
        <f t="shared" si="1555"/>
        <v/>
      </c>
      <c r="AG3271" s="3" t="str">
        <f t="shared" si="1556"/>
        <v/>
      </c>
      <c r="AH3271" s="4" t="str">
        <f t="shared" si="1557"/>
        <v/>
      </c>
      <c r="AI3271" s="75" t="str">
        <f t="shared" si="1558"/>
        <v/>
      </c>
      <c r="AJ3271" s="75" t="str">
        <f t="shared" si="1559"/>
        <v/>
      </c>
    </row>
    <row r="3272" spans="1:36" ht="14.25">
      <c r="A3272" s="41" t="str">
        <f t="shared" si="1542"/>
        <v/>
      </c>
      <c r="B3272" s="150" t="str">
        <f>IF(ISNUMBER(A3272),INDEX('MetaTrader Import'!$H$13:$J$5893,TRUNC(((A3272-$A$39+1)-1)/3)+1,MOD((A3272-$A$39+1)-1,3)+1),"")</f>
        <v/>
      </c>
      <c r="C3272" s="43" t="str">
        <f t="shared" si="1543"/>
        <v/>
      </c>
      <c r="D3272" s="43" t="str">
        <f t="shared" ca="1" si="1533"/>
        <v/>
      </c>
      <c r="E3272" s="43" t="str">
        <f t="shared" si="1544"/>
        <v/>
      </c>
      <c r="F3272" s="43" t="str">
        <f t="shared" si="1545"/>
        <v/>
      </c>
      <c r="G3272" s="43" t="str">
        <f>IF(A3272&lt;&gt;"",IF(A3272&lt;Data!$G$11*0.25,$C$13/$G$32,IF(A3272&gt;Data!$G$11*0.25,$C$13,$C$13*10)),"")</f>
        <v/>
      </c>
      <c r="H3272" s="43" t="str">
        <f>IF(A3272&lt;&gt;"",IF(Data!$G$9="constant",$C$13,IF(Data!$G$9="squeeze",G3272,F3272)),"")</f>
        <v/>
      </c>
      <c r="I3272" s="38" t="str">
        <f ca="1">IF(ISNUMBER(A3272),NORMINV(RAND(),0,IF(AND(Data!$G$9="squeeze",A3272&lt;Data!$G$11*0.25),$H$32,1)*$C$30*$C$13)*($C$14*$C$12),"")</f>
        <v/>
      </c>
      <c r="J3272" s="42" t="str">
        <f ca="1">IFERROR(IF(Data!$C$6="Real",B3272,I3272+J3271+($C$14*$C$12)*(NORMINV(RAND(),$C$15,CHOOSE($G$13,$C$13,F3272,G3272)))),"")</f>
        <v/>
      </c>
      <c r="K3272" s="88" t="str">
        <f>IF(ISNUMBER(A3272), IF($G$16="fixed",$G$17,MIN(H3272*Data!$C$7*$C$16*0.5,$C$17*Data!$C$7))*$C$12,"")</f>
        <v/>
      </c>
      <c r="L3272" s="42" t="str">
        <f t="shared" ca="1" si="1560"/>
        <v/>
      </c>
      <c r="M3272" s="44" t="str">
        <f t="shared" ca="1" si="1561"/>
        <v/>
      </c>
      <c r="N3272" s="44" t="str">
        <f t="shared" ca="1" si="1562"/>
        <v/>
      </c>
      <c r="O3272" s="108" t="str">
        <f t="shared" si="1546"/>
        <v/>
      </c>
      <c r="P3272" s="102" t="str">
        <f t="shared" si="1547"/>
        <v/>
      </c>
      <c r="Q3272" s="102" t="str">
        <f t="shared" si="1548"/>
        <v/>
      </c>
      <c r="R3272" s="120" t="str">
        <f t="shared" si="1549"/>
        <v/>
      </c>
      <c r="S3272" s="54" t="str">
        <f t="shared" si="1550"/>
        <v/>
      </c>
      <c r="T3272" s="5" t="str">
        <f t="shared" si="1551"/>
        <v/>
      </c>
      <c r="U3272" s="152" t="str">
        <f t="shared" si="1534"/>
        <v/>
      </c>
      <c r="V3272" s="152" t="str">
        <f t="shared" si="1535"/>
        <v/>
      </c>
      <c r="W3272" s="153" t="str">
        <f t="shared" si="1536"/>
        <v/>
      </c>
      <c r="X3272" s="153" t="str">
        <f t="shared" si="1537"/>
        <v/>
      </c>
      <c r="Y3272" s="153" t="str">
        <f t="shared" si="1538"/>
        <v/>
      </c>
      <c r="Z3272" s="153" t="str">
        <f t="shared" si="1539"/>
        <v/>
      </c>
      <c r="AA3272" s="152" t="str">
        <f t="shared" si="1540"/>
        <v/>
      </c>
      <c r="AB3272" s="152" t="str">
        <f t="shared" si="1541"/>
        <v/>
      </c>
      <c r="AC3272" s="154" t="str">
        <f t="shared" si="1552"/>
        <v/>
      </c>
      <c r="AD3272" s="154" t="str">
        <f t="shared" si="1553"/>
        <v/>
      </c>
      <c r="AE3272" s="3" t="str">
        <f t="shared" si="1554"/>
        <v/>
      </c>
      <c r="AF3272" s="3" t="str">
        <f t="shared" si="1555"/>
        <v/>
      </c>
      <c r="AG3272" s="3" t="str">
        <f t="shared" si="1556"/>
        <v/>
      </c>
      <c r="AH3272" s="4" t="str">
        <f t="shared" si="1557"/>
        <v/>
      </c>
      <c r="AI3272" s="75" t="str">
        <f t="shared" si="1558"/>
        <v/>
      </c>
      <c r="AJ3272" s="75" t="str">
        <f t="shared" si="1559"/>
        <v/>
      </c>
    </row>
    <row r="3273" spans="1:36" ht="14.25">
      <c r="A3273" s="41" t="str">
        <f t="shared" si="1542"/>
        <v/>
      </c>
      <c r="B3273" s="150" t="str">
        <f>IF(ISNUMBER(A3273),INDEX('MetaTrader Import'!$H$13:$J$5893,TRUNC(((A3273-$A$39+1)-1)/3)+1,MOD((A3273-$A$39+1)-1,3)+1),"")</f>
        <v/>
      </c>
      <c r="C3273" s="43" t="str">
        <f t="shared" si="1543"/>
        <v/>
      </c>
      <c r="D3273" s="43" t="str">
        <f t="shared" ca="1" si="1533"/>
        <v/>
      </c>
      <c r="E3273" s="43" t="str">
        <f t="shared" si="1544"/>
        <v/>
      </c>
      <c r="F3273" s="43" t="str">
        <f t="shared" si="1545"/>
        <v/>
      </c>
      <c r="G3273" s="43" t="str">
        <f>IF(A3273&lt;&gt;"",IF(A3273&lt;Data!$G$11*0.25,$C$13/$G$32,IF(A3273&gt;Data!$G$11*0.25,$C$13,$C$13*10)),"")</f>
        <v/>
      </c>
      <c r="H3273" s="43" t="str">
        <f>IF(A3273&lt;&gt;"",IF(Data!$G$9="constant",$C$13,IF(Data!$G$9="squeeze",G3273,F3273)),"")</f>
        <v/>
      </c>
      <c r="I3273" s="38" t="str">
        <f ca="1">IF(ISNUMBER(A3273),NORMINV(RAND(),0,IF(AND(Data!$G$9="squeeze",A3273&lt;Data!$G$11*0.25),$H$32,1)*$C$30*$C$13)*($C$14*$C$12),"")</f>
        <v/>
      </c>
      <c r="J3273" s="42" t="str">
        <f ca="1">IFERROR(IF(Data!$C$6="Real",B3273,I3273+J3272+($C$14*$C$12)*(NORMINV(RAND(),$C$15,CHOOSE($G$13,$C$13,F3273,G3273)))),"")</f>
        <v/>
      </c>
      <c r="K3273" s="88" t="str">
        <f>IF(ISNUMBER(A3273), IF($G$16="fixed",$G$17,MIN(H3273*Data!$C$7*$C$16*0.5,$C$17*Data!$C$7))*$C$12,"")</f>
        <v/>
      </c>
      <c r="L3273" s="42" t="str">
        <f t="shared" ca="1" si="1560"/>
        <v/>
      </c>
      <c r="M3273" s="44" t="str">
        <f t="shared" ca="1" si="1561"/>
        <v/>
      </c>
      <c r="N3273" s="44" t="str">
        <f t="shared" ca="1" si="1562"/>
        <v/>
      </c>
      <c r="O3273" s="108" t="str">
        <f t="shared" si="1546"/>
        <v/>
      </c>
      <c r="P3273" s="102" t="str">
        <f t="shared" si="1547"/>
        <v/>
      </c>
      <c r="Q3273" s="102" t="str">
        <f t="shared" si="1548"/>
        <v/>
      </c>
      <c r="R3273" s="120" t="str">
        <f t="shared" si="1549"/>
        <v/>
      </c>
      <c r="S3273" s="54" t="str">
        <f t="shared" si="1550"/>
        <v/>
      </c>
      <c r="T3273" s="5" t="str">
        <f t="shared" si="1551"/>
        <v/>
      </c>
      <c r="U3273" s="152" t="str">
        <f t="shared" si="1534"/>
        <v/>
      </c>
      <c r="V3273" s="152" t="str">
        <f t="shared" si="1535"/>
        <v/>
      </c>
      <c r="W3273" s="153" t="str">
        <f t="shared" si="1536"/>
        <v/>
      </c>
      <c r="X3273" s="153" t="str">
        <f t="shared" si="1537"/>
        <v/>
      </c>
      <c r="Y3273" s="153" t="str">
        <f t="shared" si="1538"/>
        <v/>
      </c>
      <c r="Z3273" s="153" t="str">
        <f t="shared" si="1539"/>
        <v/>
      </c>
      <c r="AA3273" s="152" t="str">
        <f t="shared" si="1540"/>
        <v/>
      </c>
      <c r="AB3273" s="152" t="str">
        <f t="shared" si="1541"/>
        <v/>
      </c>
      <c r="AC3273" s="154" t="str">
        <f t="shared" si="1552"/>
        <v/>
      </c>
      <c r="AD3273" s="154" t="str">
        <f t="shared" si="1553"/>
        <v/>
      </c>
      <c r="AE3273" s="3" t="str">
        <f t="shared" si="1554"/>
        <v/>
      </c>
      <c r="AF3273" s="3" t="str">
        <f t="shared" si="1555"/>
        <v/>
      </c>
      <c r="AG3273" s="3" t="str">
        <f t="shared" si="1556"/>
        <v/>
      </c>
      <c r="AH3273" s="4" t="str">
        <f t="shared" si="1557"/>
        <v/>
      </c>
      <c r="AI3273" s="75" t="str">
        <f t="shared" si="1558"/>
        <v/>
      </c>
      <c r="AJ3273" s="75" t="str">
        <f t="shared" si="1559"/>
        <v/>
      </c>
    </row>
    <row r="3274" spans="1:36" ht="14.25">
      <c r="A3274" s="41" t="str">
        <f t="shared" si="1542"/>
        <v/>
      </c>
      <c r="B3274" s="150" t="str">
        <f>IF(ISNUMBER(A3274),INDEX('MetaTrader Import'!$H$13:$J$5893,TRUNC(((A3274-$A$39+1)-1)/3)+1,MOD((A3274-$A$39+1)-1,3)+1),"")</f>
        <v/>
      </c>
      <c r="C3274" s="43" t="str">
        <f t="shared" si="1543"/>
        <v/>
      </c>
      <c r="D3274" s="43" t="str">
        <f t="shared" ca="1" si="1533"/>
        <v/>
      </c>
      <c r="E3274" s="43" t="str">
        <f t="shared" si="1544"/>
        <v/>
      </c>
      <c r="F3274" s="43" t="str">
        <f t="shared" si="1545"/>
        <v/>
      </c>
      <c r="G3274" s="43" t="str">
        <f>IF(A3274&lt;&gt;"",IF(A3274&lt;Data!$G$11*0.25,$C$13/$G$32,IF(A3274&gt;Data!$G$11*0.25,$C$13,$C$13*10)),"")</f>
        <v/>
      </c>
      <c r="H3274" s="43" t="str">
        <f>IF(A3274&lt;&gt;"",IF(Data!$G$9="constant",$C$13,IF(Data!$G$9="squeeze",G3274,F3274)),"")</f>
        <v/>
      </c>
      <c r="I3274" s="38" t="str">
        <f ca="1">IF(ISNUMBER(A3274),NORMINV(RAND(),0,IF(AND(Data!$G$9="squeeze",A3274&lt;Data!$G$11*0.25),$H$32,1)*$C$30*$C$13)*($C$14*$C$12),"")</f>
        <v/>
      </c>
      <c r="J3274" s="42" t="str">
        <f ca="1">IFERROR(IF(Data!$C$6="Real",B3274,I3274+J3273+($C$14*$C$12)*(NORMINV(RAND(),$C$15,CHOOSE($G$13,$C$13,F3274,G3274)))),"")</f>
        <v/>
      </c>
      <c r="K3274" s="88" t="str">
        <f>IF(ISNUMBER(A3274), IF($G$16="fixed",$G$17,MIN(H3274*Data!$C$7*$C$16*0.5,$C$17*Data!$C$7))*$C$12,"")</f>
        <v/>
      </c>
      <c r="L3274" s="42" t="str">
        <f t="shared" ca="1" si="1560"/>
        <v/>
      </c>
      <c r="M3274" s="44" t="str">
        <f t="shared" ca="1" si="1561"/>
        <v/>
      </c>
      <c r="N3274" s="44" t="str">
        <f t="shared" ca="1" si="1562"/>
        <v/>
      </c>
      <c r="O3274" s="108" t="str">
        <f t="shared" si="1546"/>
        <v/>
      </c>
      <c r="P3274" s="102" t="str">
        <f t="shared" si="1547"/>
        <v/>
      </c>
      <c r="Q3274" s="102" t="str">
        <f t="shared" si="1548"/>
        <v/>
      </c>
      <c r="R3274" s="120" t="str">
        <f t="shared" si="1549"/>
        <v/>
      </c>
      <c r="S3274" s="54" t="str">
        <f t="shared" si="1550"/>
        <v/>
      </c>
      <c r="T3274" s="5" t="str">
        <f t="shared" si="1551"/>
        <v/>
      </c>
      <c r="U3274" s="152" t="str">
        <f t="shared" si="1534"/>
        <v/>
      </c>
      <c r="V3274" s="152" t="str">
        <f t="shared" si="1535"/>
        <v/>
      </c>
      <c r="W3274" s="153" t="str">
        <f t="shared" si="1536"/>
        <v/>
      </c>
      <c r="X3274" s="153" t="str">
        <f t="shared" si="1537"/>
        <v/>
      </c>
      <c r="Y3274" s="153" t="str">
        <f t="shared" si="1538"/>
        <v/>
      </c>
      <c r="Z3274" s="153" t="str">
        <f t="shared" si="1539"/>
        <v/>
      </c>
      <c r="AA3274" s="152" t="str">
        <f t="shared" si="1540"/>
        <v/>
      </c>
      <c r="AB3274" s="152" t="str">
        <f t="shared" si="1541"/>
        <v/>
      </c>
      <c r="AC3274" s="154" t="str">
        <f t="shared" si="1552"/>
        <v/>
      </c>
      <c r="AD3274" s="154" t="str">
        <f t="shared" si="1553"/>
        <v/>
      </c>
      <c r="AE3274" s="3" t="str">
        <f t="shared" si="1554"/>
        <v/>
      </c>
      <c r="AF3274" s="3" t="str">
        <f t="shared" si="1555"/>
        <v/>
      </c>
      <c r="AG3274" s="3" t="str">
        <f t="shared" si="1556"/>
        <v/>
      </c>
      <c r="AH3274" s="4" t="str">
        <f t="shared" si="1557"/>
        <v/>
      </c>
      <c r="AI3274" s="75" t="str">
        <f t="shared" si="1558"/>
        <v/>
      </c>
      <c r="AJ3274" s="75" t="str">
        <f t="shared" si="1559"/>
        <v/>
      </c>
    </row>
    <row r="3275" spans="1:36" ht="14.25">
      <c r="A3275" s="41" t="str">
        <f t="shared" si="1542"/>
        <v/>
      </c>
      <c r="B3275" s="150" t="str">
        <f>IF(ISNUMBER(A3275),INDEX('MetaTrader Import'!$H$13:$J$5893,TRUNC(((A3275-$A$39+1)-1)/3)+1,MOD((A3275-$A$39+1)-1,3)+1),"")</f>
        <v/>
      </c>
      <c r="C3275" s="43" t="str">
        <f t="shared" si="1543"/>
        <v/>
      </c>
      <c r="D3275" s="43" t="str">
        <f t="shared" ca="1" si="1533"/>
        <v/>
      </c>
      <c r="E3275" s="43" t="str">
        <f t="shared" si="1544"/>
        <v/>
      </c>
      <c r="F3275" s="43" t="str">
        <f t="shared" si="1545"/>
        <v/>
      </c>
      <c r="G3275" s="43" t="str">
        <f>IF(A3275&lt;&gt;"",IF(A3275&lt;Data!$G$11*0.25,$C$13/$G$32,IF(A3275&gt;Data!$G$11*0.25,$C$13,$C$13*10)),"")</f>
        <v/>
      </c>
      <c r="H3275" s="43" t="str">
        <f>IF(A3275&lt;&gt;"",IF(Data!$G$9="constant",$C$13,IF(Data!$G$9="squeeze",G3275,F3275)),"")</f>
        <v/>
      </c>
      <c r="I3275" s="38" t="str">
        <f ca="1">IF(ISNUMBER(A3275),NORMINV(RAND(),0,IF(AND(Data!$G$9="squeeze",A3275&lt;Data!$G$11*0.25),$H$32,1)*$C$30*$C$13)*($C$14*$C$12),"")</f>
        <v/>
      </c>
      <c r="J3275" s="42" t="str">
        <f ca="1">IFERROR(IF(Data!$C$6="Real",B3275,I3275+J3274+($C$14*$C$12)*(NORMINV(RAND(),$C$15,CHOOSE($G$13,$C$13,F3275,G3275)))),"")</f>
        <v/>
      </c>
      <c r="K3275" s="88" t="str">
        <f>IF(ISNUMBER(A3275), IF($G$16="fixed",$G$17,MIN(H3275*Data!$C$7*$C$16*0.5,$C$17*Data!$C$7))*$C$12,"")</f>
        <v/>
      </c>
      <c r="L3275" s="42" t="str">
        <f t="shared" ca="1" si="1560"/>
        <v/>
      </c>
      <c r="M3275" s="44" t="str">
        <f t="shared" ca="1" si="1561"/>
        <v/>
      </c>
      <c r="N3275" s="44" t="str">
        <f t="shared" ca="1" si="1562"/>
        <v/>
      </c>
      <c r="O3275" s="108" t="str">
        <f t="shared" si="1546"/>
        <v/>
      </c>
      <c r="P3275" s="102" t="str">
        <f t="shared" si="1547"/>
        <v/>
      </c>
      <c r="Q3275" s="102" t="str">
        <f t="shared" si="1548"/>
        <v/>
      </c>
      <c r="R3275" s="120" t="str">
        <f t="shared" si="1549"/>
        <v/>
      </c>
      <c r="S3275" s="54" t="str">
        <f t="shared" si="1550"/>
        <v/>
      </c>
      <c r="T3275" s="5" t="str">
        <f t="shared" si="1551"/>
        <v/>
      </c>
      <c r="U3275" s="152" t="str">
        <f t="shared" si="1534"/>
        <v/>
      </c>
      <c r="V3275" s="152" t="str">
        <f t="shared" si="1535"/>
        <v/>
      </c>
      <c r="W3275" s="153" t="str">
        <f t="shared" si="1536"/>
        <v/>
      </c>
      <c r="X3275" s="153" t="str">
        <f t="shared" si="1537"/>
        <v/>
      </c>
      <c r="Y3275" s="153" t="str">
        <f t="shared" si="1538"/>
        <v/>
      </c>
      <c r="Z3275" s="153" t="str">
        <f t="shared" si="1539"/>
        <v/>
      </c>
      <c r="AA3275" s="152" t="str">
        <f t="shared" si="1540"/>
        <v/>
      </c>
      <c r="AB3275" s="152" t="str">
        <f t="shared" si="1541"/>
        <v/>
      </c>
      <c r="AC3275" s="154" t="str">
        <f t="shared" si="1552"/>
        <v/>
      </c>
      <c r="AD3275" s="154" t="str">
        <f t="shared" si="1553"/>
        <v/>
      </c>
      <c r="AE3275" s="3" t="str">
        <f t="shared" si="1554"/>
        <v/>
      </c>
      <c r="AF3275" s="3" t="str">
        <f t="shared" si="1555"/>
        <v/>
      </c>
      <c r="AG3275" s="3" t="str">
        <f t="shared" si="1556"/>
        <v/>
      </c>
      <c r="AH3275" s="4" t="str">
        <f t="shared" si="1557"/>
        <v/>
      </c>
      <c r="AI3275" s="75" t="str">
        <f t="shared" si="1558"/>
        <v/>
      </c>
      <c r="AJ3275" s="75" t="str">
        <f t="shared" si="1559"/>
        <v/>
      </c>
    </row>
    <row r="3276" spans="1:36" ht="14.25">
      <c r="A3276" s="41" t="str">
        <f t="shared" si="1542"/>
        <v/>
      </c>
      <c r="B3276" s="150" t="str">
        <f>IF(ISNUMBER(A3276),INDEX('MetaTrader Import'!$H$13:$J$5893,TRUNC(((A3276-$A$39+1)-1)/3)+1,MOD((A3276-$A$39+1)-1,3)+1),"")</f>
        <v/>
      </c>
      <c r="C3276" s="43" t="str">
        <f t="shared" si="1543"/>
        <v/>
      </c>
      <c r="D3276" s="43" t="str">
        <f t="shared" ca="1" si="1533"/>
        <v/>
      </c>
      <c r="E3276" s="43" t="str">
        <f t="shared" si="1544"/>
        <v/>
      </c>
      <c r="F3276" s="43" t="str">
        <f t="shared" si="1545"/>
        <v/>
      </c>
      <c r="G3276" s="43" t="str">
        <f>IF(A3276&lt;&gt;"",IF(A3276&lt;Data!$G$11*0.25,$C$13/$G$32,IF(A3276&gt;Data!$G$11*0.25,$C$13,$C$13*10)),"")</f>
        <v/>
      </c>
      <c r="H3276" s="43" t="str">
        <f>IF(A3276&lt;&gt;"",IF(Data!$G$9="constant",$C$13,IF(Data!$G$9="squeeze",G3276,F3276)),"")</f>
        <v/>
      </c>
      <c r="I3276" s="38" t="str">
        <f ca="1">IF(ISNUMBER(A3276),NORMINV(RAND(),0,IF(AND(Data!$G$9="squeeze",A3276&lt;Data!$G$11*0.25),$H$32,1)*$C$30*$C$13)*($C$14*$C$12),"")</f>
        <v/>
      </c>
      <c r="J3276" s="42" t="str">
        <f ca="1">IFERROR(IF(Data!$C$6="Real",B3276,I3276+J3275+($C$14*$C$12)*(NORMINV(RAND(),$C$15,CHOOSE($G$13,$C$13,F3276,G3276)))),"")</f>
        <v/>
      </c>
      <c r="K3276" s="88" t="str">
        <f>IF(ISNUMBER(A3276), IF($G$16="fixed",$G$17,MIN(H3276*Data!$C$7*$C$16*0.5,$C$17*Data!$C$7))*$C$12,"")</f>
        <v/>
      </c>
      <c r="L3276" s="42" t="str">
        <f t="shared" ca="1" si="1560"/>
        <v/>
      </c>
      <c r="M3276" s="44" t="str">
        <f t="shared" ca="1" si="1561"/>
        <v/>
      </c>
      <c r="N3276" s="44" t="str">
        <f t="shared" ca="1" si="1562"/>
        <v/>
      </c>
      <c r="O3276" s="108" t="str">
        <f t="shared" si="1546"/>
        <v/>
      </c>
      <c r="P3276" s="102" t="str">
        <f t="shared" si="1547"/>
        <v/>
      </c>
      <c r="Q3276" s="102" t="str">
        <f t="shared" si="1548"/>
        <v/>
      </c>
      <c r="R3276" s="120" t="str">
        <f t="shared" si="1549"/>
        <v/>
      </c>
      <c r="S3276" s="54" t="str">
        <f t="shared" si="1550"/>
        <v/>
      </c>
      <c r="T3276" s="5" t="str">
        <f t="shared" si="1551"/>
        <v/>
      </c>
      <c r="U3276" s="152" t="str">
        <f t="shared" si="1534"/>
        <v/>
      </c>
      <c r="V3276" s="152" t="str">
        <f t="shared" si="1535"/>
        <v/>
      </c>
      <c r="W3276" s="153" t="str">
        <f t="shared" si="1536"/>
        <v/>
      </c>
      <c r="X3276" s="153" t="str">
        <f t="shared" si="1537"/>
        <v/>
      </c>
      <c r="Y3276" s="153" t="str">
        <f t="shared" si="1538"/>
        <v/>
      </c>
      <c r="Z3276" s="153" t="str">
        <f t="shared" si="1539"/>
        <v/>
      </c>
      <c r="AA3276" s="152" t="str">
        <f t="shared" si="1540"/>
        <v/>
      </c>
      <c r="AB3276" s="152" t="str">
        <f t="shared" si="1541"/>
        <v/>
      </c>
      <c r="AC3276" s="154" t="str">
        <f t="shared" si="1552"/>
        <v/>
      </c>
      <c r="AD3276" s="154" t="str">
        <f t="shared" si="1553"/>
        <v/>
      </c>
      <c r="AE3276" s="3" t="str">
        <f t="shared" si="1554"/>
        <v/>
      </c>
      <c r="AF3276" s="3" t="str">
        <f t="shared" si="1555"/>
        <v/>
      </c>
      <c r="AG3276" s="3" t="str">
        <f t="shared" si="1556"/>
        <v/>
      </c>
      <c r="AH3276" s="4" t="str">
        <f t="shared" si="1557"/>
        <v/>
      </c>
      <c r="AI3276" s="75" t="str">
        <f t="shared" si="1558"/>
        <v/>
      </c>
      <c r="AJ3276" s="75" t="str">
        <f t="shared" si="1559"/>
        <v/>
      </c>
    </row>
    <row r="3277" spans="1:36" ht="14.25">
      <c r="A3277" s="41" t="str">
        <f t="shared" si="1542"/>
        <v/>
      </c>
      <c r="B3277" s="150" t="str">
        <f>IF(ISNUMBER(A3277),INDEX('MetaTrader Import'!$H$13:$J$5893,TRUNC(((A3277-$A$39+1)-1)/3)+1,MOD((A3277-$A$39+1)-1,3)+1),"")</f>
        <v/>
      </c>
      <c r="C3277" s="43" t="str">
        <f t="shared" si="1543"/>
        <v/>
      </c>
      <c r="D3277" s="43" t="str">
        <f t="shared" ca="1" si="1533"/>
        <v/>
      </c>
      <c r="E3277" s="43" t="str">
        <f t="shared" si="1544"/>
        <v/>
      </c>
      <c r="F3277" s="43" t="str">
        <f t="shared" si="1545"/>
        <v/>
      </c>
      <c r="G3277" s="43" t="str">
        <f>IF(A3277&lt;&gt;"",IF(A3277&lt;Data!$G$11*0.25,$C$13/$G$32,IF(A3277&gt;Data!$G$11*0.25,$C$13,$C$13*10)),"")</f>
        <v/>
      </c>
      <c r="H3277" s="43" t="str">
        <f>IF(A3277&lt;&gt;"",IF(Data!$G$9="constant",$C$13,IF(Data!$G$9="squeeze",G3277,F3277)),"")</f>
        <v/>
      </c>
      <c r="I3277" s="38" t="str">
        <f ca="1">IF(ISNUMBER(A3277),NORMINV(RAND(),0,IF(AND(Data!$G$9="squeeze",A3277&lt;Data!$G$11*0.25),$H$32,1)*$C$30*$C$13)*($C$14*$C$12),"")</f>
        <v/>
      </c>
      <c r="J3277" s="42" t="str">
        <f ca="1">IFERROR(IF(Data!$C$6="Real",B3277,I3277+J3276+($C$14*$C$12)*(NORMINV(RAND(),$C$15,CHOOSE($G$13,$C$13,F3277,G3277)))),"")</f>
        <v/>
      </c>
      <c r="K3277" s="88" t="str">
        <f>IF(ISNUMBER(A3277), IF($G$16="fixed",$G$17,MIN(H3277*Data!$C$7*$C$16*0.5,$C$17*Data!$C$7))*$C$12,"")</f>
        <v/>
      </c>
      <c r="L3277" s="42" t="str">
        <f t="shared" ca="1" si="1560"/>
        <v/>
      </c>
      <c r="M3277" s="44" t="str">
        <f t="shared" ca="1" si="1561"/>
        <v/>
      </c>
      <c r="N3277" s="44" t="str">
        <f t="shared" ca="1" si="1562"/>
        <v/>
      </c>
      <c r="O3277" s="108" t="str">
        <f t="shared" si="1546"/>
        <v/>
      </c>
      <c r="P3277" s="102" t="str">
        <f t="shared" si="1547"/>
        <v/>
      </c>
      <c r="Q3277" s="102" t="str">
        <f t="shared" si="1548"/>
        <v/>
      </c>
      <c r="R3277" s="120" t="str">
        <f t="shared" si="1549"/>
        <v/>
      </c>
      <c r="S3277" s="54" t="str">
        <f t="shared" si="1550"/>
        <v/>
      </c>
      <c r="T3277" s="5" t="str">
        <f t="shared" si="1551"/>
        <v/>
      </c>
      <c r="U3277" s="152" t="str">
        <f t="shared" si="1534"/>
        <v/>
      </c>
      <c r="V3277" s="152" t="str">
        <f t="shared" si="1535"/>
        <v/>
      </c>
      <c r="W3277" s="153" t="str">
        <f t="shared" si="1536"/>
        <v/>
      </c>
      <c r="X3277" s="153" t="str">
        <f t="shared" si="1537"/>
        <v/>
      </c>
      <c r="Y3277" s="153" t="str">
        <f t="shared" si="1538"/>
        <v/>
      </c>
      <c r="Z3277" s="153" t="str">
        <f t="shared" si="1539"/>
        <v/>
      </c>
      <c r="AA3277" s="152" t="str">
        <f t="shared" si="1540"/>
        <v/>
      </c>
      <c r="AB3277" s="152" t="str">
        <f t="shared" si="1541"/>
        <v/>
      </c>
      <c r="AC3277" s="154" t="str">
        <f t="shared" si="1552"/>
        <v/>
      </c>
      <c r="AD3277" s="154" t="str">
        <f t="shared" si="1553"/>
        <v/>
      </c>
      <c r="AE3277" s="3" t="str">
        <f t="shared" si="1554"/>
        <v/>
      </c>
      <c r="AF3277" s="3" t="str">
        <f t="shared" si="1555"/>
        <v/>
      </c>
      <c r="AG3277" s="3" t="str">
        <f t="shared" si="1556"/>
        <v/>
      </c>
      <c r="AH3277" s="4" t="str">
        <f t="shared" si="1557"/>
        <v/>
      </c>
      <c r="AI3277" s="75" t="str">
        <f t="shared" si="1558"/>
        <v/>
      </c>
      <c r="AJ3277" s="75" t="str">
        <f t="shared" si="1559"/>
        <v/>
      </c>
    </row>
    <row r="3278" spans="1:36" ht="14.25">
      <c r="A3278" s="41" t="str">
        <f t="shared" si="1542"/>
        <v/>
      </c>
      <c r="B3278" s="150" t="str">
        <f>IF(ISNUMBER(A3278),INDEX('MetaTrader Import'!$H$13:$J$5893,TRUNC(((A3278-$A$39+1)-1)/3)+1,MOD((A3278-$A$39+1)-1,3)+1),"")</f>
        <v/>
      </c>
      <c r="C3278" s="43" t="str">
        <f t="shared" si="1543"/>
        <v/>
      </c>
      <c r="D3278" s="43" t="str">
        <f t="shared" ca="1" si="1533"/>
        <v/>
      </c>
      <c r="E3278" s="43" t="str">
        <f t="shared" si="1544"/>
        <v/>
      </c>
      <c r="F3278" s="43" t="str">
        <f t="shared" si="1545"/>
        <v/>
      </c>
      <c r="G3278" s="43" t="str">
        <f>IF(A3278&lt;&gt;"",IF(A3278&lt;Data!$G$11*0.25,$C$13/$G$32,IF(A3278&gt;Data!$G$11*0.25,$C$13,$C$13*10)),"")</f>
        <v/>
      </c>
      <c r="H3278" s="43" t="str">
        <f>IF(A3278&lt;&gt;"",IF(Data!$G$9="constant",$C$13,IF(Data!$G$9="squeeze",G3278,F3278)),"")</f>
        <v/>
      </c>
      <c r="I3278" s="38" t="str">
        <f ca="1">IF(ISNUMBER(A3278),NORMINV(RAND(),0,IF(AND(Data!$G$9="squeeze",A3278&lt;Data!$G$11*0.25),$H$32,1)*$C$30*$C$13)*($C$14*$C$12),"")</f>
        <v/>
      </c>
      <c r="J3278" s="42" t="str">
        <f ca="1">IFERROR(IF(Data!$C$6="Real",B3278,I3278+J3277+($C$14*$C$12)*(NORMINV(RAND(),$C$15,CHOOSE($G$13,$C$13,F3278,G3278)))),"")</f>
        <v/>
      </c>
      <c r="K3278" s="88" t="str">
        <f>IF(ISNUMBER(A3278), IF($G$16="fixed",$G$17,MIN(H3278*Data!$C$7*$C$16*0.5,$C$17*Data!$C$7))*$C$12,"")</f>
        <v/>
      </c>
      <c r="L3278" s="42" t="str">
        <f t="shared" ca="1" si="1560"/>
        <v/>
      </c>
      <c r="M3278" s="44" t="str">
        <f t="shared" ca="1" si="1561"/>
        <v/>
      </c>
      <c r="N3278" s="44" t="str">
        <f t="shared" ca="1" si="1562"/>
        <v/>
      </c>
      <c r="O3278" s="108" t="str">
        <f t="shared" si="1546"/>
        <v/>
      </c>
      <c r="P3278" s="102" t="str">
        <f t="shared" si="1547"/>
        <v/>
      </c>
      <c r="Q3278" s="102" t="str">
        <f t="shared" si="1548"/>
        <v/>
      </c>
      <c r="R3278" s="120" t="str">
        <f t="shared" si="1549"/>
        <v/>
      </c>
      <c r="S3278" s="54" t="str">
        <f t="shared" si="1550"/>
        <v/>
      </c>
      <c r="T3278" s="5" t="str">
        <f t="shared" si="1551"/>
        <v/>
      </c>
      <c r="U3278" s="152" t="str">
        <f t="shared" si="1534"/>
        <v/>
      </c>
      <c r="V3278" s="152" t="str">
        <f t="shared" si="1535"/>
        <v/>
      </c>
      <c r="W3278" s="153" t="str">
        <f t="shared" si="1536"/>
        <v/>
      </c>
      <c r="X3278" s="153" t="str">
        <f t="shared" si="1537"/>
        <v/>
      </c>
      <c r="Y3278" s="153" t="str">
        <f t="shared" si="1538"/>
        <v/>
      </c>
      <c r="Z3278" s="153" t="str">
        <f t="shared" si="1539"/>
        <v/>
      </c>
      <c r="AA3278" s="152" t="str">
        <f t="shared" si="1540"/>
        <v/>
      </c>
      <c r="AB3278" s="152" t="str">
        <f t="shared" si="1541"/>
        <v/>
      </c>
      <c r="AC3278" s="154" t="str">
        <f t="shared" si="1552"/>
        <v/>
      </c>
      <c r="AD3278" s="154" t="str">
        <f t="shared" si="1553"/>
        <v/>
      </c>
      <c r="AE3278" s="3" t="str">
        <f t="shared" si="1554"/>
        <v/>
      </c>
      <c r="AF3278" s="3" t="str">
        <f t="shared" si="1555"/>
        <v/>
      </c>
      <c r="AG3278" s="3" t="str">
        <f t="shared" si="1556"/>
        <v/>
      </c>
      <c r="AH3278" s="4" t="str">
        <f t="shared" si="1557"/>
        <v/>
      </c>
      <c r="AI3278" s="75" t="str">
        <f t="shared" si="1558"/>
        <v/>
      </c>
      <c r="AJ3278" s="75" t="str">
        <f t="shared" si="1559"/>
        <v/>
      </c>
    </row>
    <row r="3279" spans="1:36" ht="14.25">
      <c r="A3279" s="41" t="str">
        <f t="shared" si="1542"/>
        <v/>
      </c>
      <c r="B3279" s="150" t="str">
        <f>IF(ISNUMBER(A3279),INDEX('MetaTrader Import'!$H$13:$J$5893,TRUNC(((A3279-$A$39+1)-1)/3)+1,MOD((A3279-$A$39+1)-1,3)+1),"")</f>
        <v/>
      </c>
      <c r="C3279" s="43" t="str">
        <f t="shared" si="1543"/>
        <v/>
      </c>
      <c r="D3279" s="43" t="str">
        <f t="shared" ca="1" si="1533"/>
        <v/>
      </c>
      <c r="E3279" s="43" t="str">
        <f t="shared" si="1544"/>
        <v/>
      </c>
      <c r="F3279" s="43" t="str">
        <f t="shared" si="1545"/>
        <v/>
      </c>
      <c r="G3279" s="43" t="str">
        <f>IF(A3279&lt;&gt;"",IF(A3279&lt;Data!$G$11*0.25,$C$13/$G$32,IF(A3279&gt;Data!$G$11*0.25,$C$13,$C$13*10)),"")</f>
        <v/>
      </c>
      <c r="H3279" s="43" t="str">
        <f>IF(A3279&lt;&gt;"",IF(Data!$G$9="constant",$C$13,IF(Data!$G$9="squeeze",G3279,F3279)),"")</f>
        <v/>
      </c>
      <c r="I3279" s="38" t="str">
        <f ca="1">IF(ISNUMBER(A3279),NORMINV(RAND(),0,IF(AND(Data!$G$9="squeeze",A3279&lt;Data!$G$11*0.25),$H$32,1)*$C$30*$C$13)*($C$14*$C$12),"")</f>
        <v/>
      </c>
      <c r="J3279" s="42" t="str">
        <f ca="1">IFERROR(IF(Data!$C$6="Real",B3279,I3279+J3278+($C$14*$C$12)*(NORMINV(RAND(),$C$15,CHOOSE($G$13,$C$13,F3279,G3279)))),"")</f>
        <v/>
      </c>
      <c r="K3279" s="88" t="str">
        <f>IF(ISNUMBER(A3279), IF($G$16="fixed",$G$17,MIN(H3279*Data!$C$7*$C$16*0.5,$C$17*Data!$C$7))*$C$12,"")</f>
        <v/>
      </c>
      <c r="L3279" s="42" t="str">
        <f t="shared" ca="1" si="1560"/>
        <v/>
      </c>
      <c r="M3279" s="44" t="str">
        <f t="shared" ca="1" si="1561"/>
        <v/>
      </c>
      <c r="N3279" s="44" t="str">
        <f t="shared" ca="1" si="1562"/>
        <v/>
      </c>
      <c r="O3279" s="108" t="str">
        <f t="shared" si="1546"/>
        <v/>
      </c>
      <c r="P3279" s="102" t="str">
        <f t="shared" si="1547"/>
        <v/>
      </c>
      <c r="Q3279" s="102" t="str">
        <f t="shared" si="1548"/>
        <v/>
      </c>
      <c r="R3279" s="120" t="str">
        <f t="shared" si="1549"/>
        <v/>
      </c>
      <c r="S3279" s="54" t="str">
        <f t="shared" si="1550"/>
        <v/>
      </c>
      <c r="T3279" s="5" t="str">
        <f t="shared" si="1551"/>
        <v/>
      </c>
      <c r="U3279" s="152" t="str">
        <f t="shared" si="1534"/>
        <v/>
      </c>
      <c r="V3279" s="152" t="str">
        <f t="shared" si="1535"/>
        <v/>
      </c>
      <c r="W3279" s="153" t="str">
        <f t="shared" si="1536"/>
        <v/>
      </c>
      <c r="X3279" s="153" t="str">
        <f t="shared" si="1537"/>
        <v/>
      </c>
      <c r="Y3279" s="153" t="str">
        <f t="shared" si="1538"/>
        <v/>
      </c>
      <c r="Z3279" s="153" t="str">
        <f t="shared" si="1539"/>
        <v/>
      </c>
      <c r="AA3279" s="152" t="str">
        <f t="shared" si="1540"/>
        <v/>
      </c>
      <c r="AB3279" s="152" t="str">
        <f t="shared" si="1541"/>
        <v/>
      </c>
      <c r="AC3279" s="154" t="str">
        <f t="shared" si="1552"/>
        <v/>
      </c>
      <c r="AD3279" s="154" t="str">
        <f t="shared" si="1553"/>
        <v/>
      </c>
      <c r="AE3279" s="3" t="str">
        <f t="shared" si="1554"/>
        <v/>
      </c>
      <c r="AF3279" s="3" t="str">
        <f t="shared" si="1555"/>
        <v/>
      </c>
      <c r="AG3279" s="3" t="str">
        <f t="shared" si="1556"/>
        <v/>
      </c>
      <c r="AH3279" s="4" t="str">
        <f t="shared" si="1557"/>
        <v/>
      </c>
      <c r="AI3279" s="75" t="str">
        <f t="shared" si="1558"/>
        <v/>
      </c>
      <c r="AJ3279" s="75" t="str">
        <f t="shared" si="1559"/>
        <v/>
      </c>
    </row>
    <row r="3280" spans="1:36" ht="14.25">
      <c r="A3280" s="41" t="str">
        <f t="shared" si="1542"/>
        <v/>
      </c>
      <c r="B3280" s="150" t="str">
        <f>IF(ISNUMBER(A3280),INDEX('MetaTrader Import'!$H$13:$J$5893,TRUNC(((A3280-$A$39+1)-1)/3)+1,MOD((A3280-$A$39+1)-1,3)+1),"")</f>
        <v/>
      </c>
      <c r="C3280" s="43" t="str">
        <f t="shared" si="1543"/>
        <v/>
      </c>
      <c r="D3280" s="43" t="str">
        <f t="shared" ca="1" si="1533"/>
        <v/>
      </c>
      <c r="E3280" s="43" t="str">
        <f t="shared" si="1544"/>
        <v/>
      </c>
      <c r="F3280" s="43" t="str">
        <f t="shared" si="1545"/>
        <v/>
      </c>
      <c r="G3280" s="43" t="str">
        <f>IF(A3280&lt;&gt;"",IF(A3280&lt;Data!$G$11*0.25,$C$13/$G$32,IF(A3280&gt;Data!$G$11*0.25,$C$13,$C$13*10)),"")</f>
        <v/>
      </c>
      <c r="H3280" s="43" t="str">
        <f>IF(A3280&lt;&gt;"",IF(Data!$G$9="constant",$C$13,IF(Data!$G$9="squeeze",G3280,F3280)),"")</f>
        <v/>
      </c>
      <c r="I3280" s="38" t="str">
        <f ca="1">IF(ISNUMBER(A3280),NORMINV(RAND(),0,IF(AND(Data!$G$9="squeeze",A3280&lt;Data!$G$11*0.25),$H$32,1)*$C$30*$C$13)*($C$14*$C$12),"")</f>
        <v/>
      </c>
      <c r="J3280" s="42" t="str">
        <f ca="1">IFERROR(IF(Data!$C$6="Real",B3280,I3280+J3279+($C$14*$C$12)*(NORMINV(RAND(),$C$15,CHOOSE($G$13,$C$13,F3280,G3280)))),"")</f>
        <v/>
      </c>
      <c r="K3280" s="88" t="str">
        <f>IF(ISNUMBER(A3280), IF($G$16="fixed",$G$17,MIN(H3280*Data!$C$7*$C$16*0.5,$C$17*Data!$C$7))*$C$12,"")</f>
        <v/>
      </c>
      <c r="L3280" s="42" t="str">
        <f t="shared" ca="1" si="1560"/>
        <v/>
      </c>
      <c r="M3280" s="44" t="str">
        <f t="shared" ca="1" si="1561"/>
        <v/>
      </c>
      <c r="N3280" s="44" t="str">
        <f t="shared" ca="1" si="1562"/>
        <v/>
      </c>
      <c r="O3280" s="108" t="str">
        <f t="shared" si="1546"/>
        <v/>
      </c>
      <c r="P3280" s="102" t="str">
        <f t="shared" si="1547"/>
        <v/>
      </c>
      <c r="Q3280" s="102" t="str">
        <f t="shared" si="1548"/>
        <v/>
      </c>
      <c r="R3280" s="120" t="str">
        <f t="shared" si="1549"/>
        <v/>
      </c>
      <c r="S3280" s="54" t="str">
        <f t="shared" si="1550"/>
        <v/>
      </c>
      <c r="T3280" s="5" t="str">
        <f t="shared" si="1551"/>
        <v/>
      </c>
      <c r="U3280" s="152" t="str">
        <f t="shared" si="1534"/>
        <v/>
      </c>
      <c r="V3280" s="152" t="str">
        <f t="shared" si="1535"/>
        <v/>
      </c>
      <c r="W3280" s="153" t="str">
        <f t="shared" si="1536"/>
        <v/>
      </c>
      <c r="X3280" s="153" t="str">
        <f t="shared" si="1537"/>
        <v/>
      </c>
      <c r="Y3280" s="153" t="str">
        <f t="shared" si="1538"/>
        <v/>
      </c>
      <c r="Z3280" s="153" t="str">
        <f t="shared" si="1539"/>
        <v/>
      </c>
      <c r="AA3280" s="152" t="str">
        <f t="shared" si="1540"/>
        <v/>
      </c>
      <c r="AB3280" s="152" t="str">
        <f t="shared" si="1541"/>
        <v/>
      </c>
      <c r="AC3280" s="154" t="str">
        <f t="shared" si="1552"/>
        <v/>
      </c>
      <c r="AD3280" s="154" t="str">
        <f t="shared" si="1553"/>
        <v/>
      </c>
      <c r="AE3280" s="3" t="str">
        <f t="shared" si="1554"/>
        <v/>
      </c>
      <c r="AF3280" s="3" t="str">
        <f t="shared" si="1555"/>
        <v/>
      </c>
      <c r="AG3280" s="3" t="str">
        <f t="shared" si="1556"/>
        <v/>
      </c>
      <c r="AH3280" s="4" t="str">
        <f t="shared" si="1557"/>
        <v/>
      </c>
      <c r="AI3280" s="75" t="str">
        <f t="shared" si="1558"/>
        <v/>
      </c>
      <c r="AJ3280" s="75" t="str">
        <f t="shared" si="1559"/>
        <v/>
      </c>
    </row>
    <row r="3281" spans="1:36" ht="14.25">
      <c r="A3281" s="41" t="str">
        <f t="shared" si="1542"/>
        <v/>
      </c>
      <c r="B3281" s="150" t="str">
        <f>IF(ISNUMBER(A3281),INDEX('MetaTrader Import'!$H$13:$J$5893,TRUNC(((A3281-$A$39+1)-1)/3)+1,MOD((A3281-$A$39+1)-1,3)+1),"")</f>
        <v/>
      </c>
      <c r="C3281" s="43" t="str">
        <f t="shared" si="1543"/>
        <v/>
      </c>
      <c r="D3281" s="43" t="str">
        <f t="shared" ca="1" si="1533"/>
        <v/>
      </c>
      <c r="E3281" s="43" t="str">
        <f t="shared" si="1544"/>
        <v/>
      </c>
      <c r="F3281" s="43" t="str">
        <f t="shared" si="1545"/>
        <v/>
      </c>
      <c r="G3281" s="43" t="str">
        <f>IF(A3281&lt;&gt;"",IF(A3281&lt;Data!$G$11*0.25,$C$13/$G$32,IF(A3281&gt;Data!$G$11*0.25,$C$13,$C$13*10)),"")</f>
        <v/>
      </c>
      <c r="H3281" s="43" t="str">
        <f>IF(A3281&lt;&gt;"",IF(Data!$G$9="constant",$C$13,IF(Data!$G$9="squeeze",G3281,F3281)),"")</f>
        <v/>
      </c>
      <c r="I3281" s="38" t="str">
        <f ca="1">IF(ISNUMBER(A3281),NORMINV(RAND(),0,IF(AND(Data!$G$9="squeeze",A3281&lt;Data!$G$11*0.25),$H$32,1)*$C$30*$C$13)*($C$14*$C$12),"")</f>
        <v/>
      </c>
      <c r="J3281" s="42" t="str">
        <f ca="1">IFERROR(IF(Data!$C$6="Real",B3281,I3281+J3280+($C$14*$C$12)*(NORMINV(RAND(),$C$15,CHOOSE($G$13,$C$13,F3281,G3281)))),"")</f>
        <v/>
      </c>
      <c r="K3281" s="88" t="str">
        <f>IF(ISNUMBER(A3281), IF($G$16="fixed",$G$17,MIN(H3281*Data!$C$7*$C$16*0.5,$C$17*Data!$C$7))*$C$12,"")</f>
        <v/>
      </c>
      <c r="L3281" s="42" t="str">
        <f t="shared" ca="1" si="1560"/>
        <v/>
      </c>
      <c r="M3281" s="44" t="str">
        <f t="shared" ca="1" si="1561"/>
        <v/>
      </c>
      <c r="N3281" s="44" t="str">
        <f t="shared" ca="1" si="1562"/>
        <v/>
      </c>
      <c r="O3281" s="108" t="str">
        <f t="shared" si="1546"/>
        <v/>
      </c>
      <c r="P3281" s="102" t="str">
        <f t="shared" si="1547"/>
        <v/>
      </c>
      <c r="Q3281" s="102" t="str">
        <f t="shared" si="1548"/>
        <v/>
      </c>
      <c r="R3281" s="120" t="str">
        <f t="shared" si="1549"/>
        <v/>
      </c>
      <c r="S3281" s="54" t="str">
        <f t="shared" si="1550"/>
        <v/>
      </c>
      <c r="T3281" s="5" t="str">
        <f t="shared" si="1551"/>
        <v/>
      </c>
      <c r="U3281" s="152" t="str">
        <f t="shared" si="1534"/>
        <v/>
      </c>
      <c r="V3281" s="152" t="str">
        <f t="shared" si="1535"/>
        <v/>
      </c>
      <c r="W3281" s="153" t="str">
        <f t="shared" si="1536"/>
        <v/>
      </c>
      <c r="X3281" s="153" t="str">
        <f t="shared" si="1537"/>
        <v/>
      </c>
      <c r="Y3281" s="153" t="str">
        <f t="shared" si="1538"/>
        <v/>
      </c>
      <c r="Z3281" s="153" t="str">
        <f t="shared" si="1539"/>
        <v/>
      </c>
      <c r="AA3281" s="152" t="str">
        <f t="shared" si="1540"/>
        <v/>
      </c>
      <c r="AB3281" s="152" t="str">
        <f t="shared" si="1541"/>
        <v/>
      </c>
      <c r="AC3281" s="154" t="str">
        <f t="shared" si="1552"/>
        <v/>
      </c>
      <c r="AD3281" s="154" t="str">
        <f t="shared" si="1553"/>
        <v/>
      </c>
      <c r="AE3281" s="3" t="str">
        <f t="shared" si="1554"/>
        <v/>
      </c>
      <c r="AF3281" s="3" t="str">
        <f t="shared" si="1555"/>
        <v/>
      </c>
      <c r="AG3281" s="3" t="str">
        <f t="shared" si="1556"/>
        <v/>
      </c>
      <c r="AH3281" s="4" t="str">
        <f t="shared" si="1557"/>
        <v/>
      </c>
      <c r="AI3281" s="75" t="str">
        <f t="shared" si="1558"/>
        <v/>
      </c>
      <c r="AJ3281" s="75" t="str">
        <f t="shared" si="1559"/>
        <v/>
      </c>
    </row>
    <row r="3282" spans="1:36" ht="14.25">
      <c r="A3282" s="41" t="str">
        <f t="shared" si="1542"/>
        <v/>
      </c>
      <c r="B3282" s="150" t="str">
        <f>IF(ISNUMBER(A3282),INDEX('MetaTrader Import'!$H$13:$J$5893,TRUNC(((A3282-$A$39+1)-1)/3)+1,MOD((A3282-$A$39+1)-1,3)+1),"")</f>
        <v/>
      </c>
      <c r="C3282" s="43" t="str">
        <f t="shared" si="1543"/>
        <v/>
      </c>
      <c r="D3282" s="43" t="str">
        <f t="shared" ca="1" si="1533"/>
        <v/>
      </c>
      <c r="E3282" s="43" t="str">
        <f t="shared" si="1544"/>
        <v/>
      </c>
      <c r="F3282" s="43" t="str">
        <f t="shared" si="1545"/>
        <v/>
      </c>
      <c r="G3282" s="43" t="str">
        <f>IF(A3282&lt;&gt;"",IF(A3282&lt;Data!$G$11*0.25,$C$13/$G$32,IF(A3282&gt;Data!$G$11*0.25,$C$13,$C$13*10)),"")</f>
        <v/>
      </c>
      <c r="H3282" s="43" t="str">
        <f>IF(A3282&lt;&gt;"",IF(Data!$G$9="constant",$C$13,IF(Data!$G$9="squeeze",G3282,F3282)),"")</f>
        <v/>
      </c>
      <c r="I3282" s="38" t="str">
        <f ca="1">IF(ISNUMBER(A3282),NORMINV(RAND(),0,IF(AND(Data!$G$9="squeeze",A3282&lt;Data!$G$11*0.25),$H$32,1)*$C$30*$C$13)*($C$14*$C$12),"")</f>
        <v/>
      </c>
      <c r="J3282" s="42" t="str">
        <f ca="1">IFERROR(IF(Data!$C$6="Real",B3282,I3282+J3281+($C$14*$C$12)*(NORMINV(RAND(),$C$15,CHOOSE($G$13,$C$13,F3282,G3282)))),"")</f>
        <v/>
      </c>
      <c r="K3282" s="88" t="str">
        <f>IF(ISNUMBER(A3282), IF($G$16="fixed",$G$17,MIN(H3282*Data!$C$7*$C$16*0.5,$C$17*Data!$C$7))*$C$12,"")</f>
        <v/>
      </c>
      <c r="L3282" s="42" t="str">
        <f t="shared" ca="1" si="1560"/>
        <v/>
      </c>
      <c r="M3282" s="44" t="str">
        <f t="shared" ca="1" si="1561"/>
        <v/>
      </c>
      <c r="N3282" s="44" t="str">
        <f t="shared" ca="1" si="1562"/>
        <v/>
      </c>
      <c r="O3282" s="108" t="str">
        <f t="shared" si="1546"/>
        <v/>
      </c>
      <c r="P3282" s="102" t="str">
        <f t="shared" si="1547"/>
        <v/>
      </c>
      <c r="Q3282" s="102" t="str">
        <f t="shared" si="1548"/>
        <v/>
      </c>
      <c r="R3282" s="120" t="str">
        <f t="shared" si="1549"/>
        <v/>
      </c>
      <c r="S3282" s="54" t="str">
        <f t="shared" si="1550"/>
        <v/>
      </c>
      <c r="T3282" s="5" t="str">
        <f t="shared" si="1551"/>
        <v/>
      </c>
      <c r="U3282" s="152" t="str">
        <f t="shared" si="1534"/>
        <v/>
      </c>
      <c r="V3282" s="152" t="str">
        <f t="shared" si="1535"/>
        <v/>
      </c>
      <c r="W3282" s="153" t="str">
        <f t="shared" si="1536"/>
        <v/>
      </c>
      <c r="X3282" s="153" t="str">
        <f t="shared" si="1537"/>
        <v/>
      </c>
      <c r="Y3282" s="153" t="str">
        <f t="shared" si="1538"/>
        <v/>
      </c>
      <c r="Z3282" s="153" t="str">
        <f t="shared" si="1539"/>
        <v/>
      </c>
      <c r="AA3282" s="152" t="str">
        <f t="shared" si="1540"/>
        <v/>
      </c>
      <c r="AB3282" s="152" t="str">
        <f t="shared" si="1541"/>
        <v/>
      </c>
      <c r="AC3282" s="154" t="str">
        <f t="shared" si="1552"/>
        <v/>
      </c>
      <c r="AD3282" s="154" t="str">
        <f t="shared" si="1553"/>
        <v/>
      </c>
      <c r="AE3282" s="3" t="str">
        <f t="shared" si="1554"/>
        <v/>
      </c>
      <c r="AF3282" s="3" t="str">
        <f t="shared" si="1555"/>
        <v/>
      </c>
      <c r="AG3282" s="3" t="str">
        <f t="shared" si="1556"/>
        <v/>
      </c>
      <c r="AH3282" s="4" t="str">
        <f t="shared" si="1557"/>
        <v/>
      </c>
      <c r="AI3282" s="75" t="str">
        <f t="shared" si="1558"/>
        <v/>
      </c>
      <c r="AJ3282" s="75" t="str">
        <f t="shared" si="1559"/>
        <v/>
      </c>
    </row>
    <row r="3283" spans="1:36" ht="14.25">
      <c r="A3283" s="41" t="str">
        <f t="shared" si="1542"/>
        <v/>
      </c>
      <c r="B3283" s="150" t="str">
        <f>IF(ISNUMBER(A3283),INDEX('MetaTrader Import'!$H$13:$J$5893,TRUNC(((A3283-$A$39+1)-1)/3)+1,MOD((A3283-$A$39+1)-1,3)+1),"")</f>
        <v/>
      </c>
      <c r="C3283" s="43" t="str">
        <f t="shared" si="1543"/>
        <v/>
      </c>
      <c r="D3283" s="43" t="str">
        <f t="shared" ca="1" si="1533"/>
        <v/>
      </c>
      <c r="E3283" s="43" t="str">
        <f t="shared" si="1544"/>
        <v/>
      </c>
      <c r="F3283" s="43" t="str">
        <f t="shared" si="1545"/>
        <v/>
      </c>
      <c r="G3283" s="43" t="str">
        <f>IF(A3283&lt;&gt;"",IF(A3283&lt;Data!$G$11*0.25,$C$13/$G$32,IF(A3283&gt;Data!$G$11*0.25,$C$13,$C$13*10)),"")</f>
        <v/>
      </c>
      <c r="H3283" s="43" t="str">
        <f>IF(A3283&lt;&gt;"",IF(Data!$G$9="constant",$C$13,IF(Data!$G$9="squeeze",G3283,F3283)),"")</f>
        <v/>
      </c>
      <c r="I3283" s="38" t="str">
        <f ca="1">IF(ISNUMBER(A3283),NORMINV(RAND(),0,IF(AND(Data!$G$9="squeeze",A3283&lt;Data!$G$11*0.25),$H$32,1)*$C$30*$C$13)*($C$14*$C$12),"")</f>
        <v/>
      </c>
      <c r="J3283" s="42" t="str">
        <f ca="1">IFERROR(IF(Data!$C$6="Real",B3283,I3283+J3282+($C$14*$C$12)*(NORMINV(RAND(),$C$15,CHOOSE($G$13,$C$13,F3283,G3283)))),"")</f>
        <v/>
      </c>
      <c r="K3283" s="88" t="str">
        <f>IF(ISNUMBER(A3283), IF($G$16="fixed",$G$17,MIN(H3283*Data!$C$7*$C$16*0.5,$C$17*Data!$C$7))*$C$12,"")</f>
        <v/>
      </c>
      <c r="L3283" s="42" t="str">
        <f t="shared" ca="1" si="1560"/>
        <v/>
      </c>
      <c r="M3283" s="44" t="str">
        <f t="shared" ca="1" si="1561"/>
        <v/>
      </c>
      <c r="N3283" s="44" t="str">
        <f t="shared" ca="1" si="1562"/>
        <v/>
      </c>
      <c r="O3283" s="108" t="str">
        <f t="shared" si="1546"/>
        <v/>
      </c>
      <c r="P3283" s="102" t="str">
        <f t="shared" si="1547"/>
        <v/>
      </c>
      <c r="Q3283" s="102" t="str">
        <f t="shared" si="1548"/>
        <v/>
      </c>
      <c r="R3283" s="120" t="str">
        <f t="shared" si="1549"/>
        <v/>
      </c>
      <c r="S3283" s="54" t="str">
        <f t="shared" si="1550"/>
        <v/>
      </c>
      <c r="T3283" s="5" t="str">
        <f t="shared" si="1551"/>
        <v/>
      </c>
      <c r="U3283" s="152" t="str">
        <f t="shared" si="1534"/>
        <v/>
      </c>
      <c r="V3283" s="152" t="str">
        <f t="shared" si="1535"/>
        <v/>
      </c>
      <c r="W3283" s="153" t="str">
        <f t="shared" si="1536"/>
        <v/>
      </c>
      <c r="X3283" s="153" t="str">
        <f t="shared" si="1537"/>
        <v/>
      </c>
      <c r="Y3283" s="153" t="str">
        <f t="shared" si="1538"/>
        <v/>
      </c>
      <c r="Z3283" s="153" t="str">
        <f t="shared" si="1539"/>
        <v/>
      </c>
      <c r="AA3283" s="152" t="str">
        <f t="shared" si="1540"/>
        <v/>
      </c>
      <c r="AB3283" s="152" t="str">
        <f t="shared" si="1541"/>
        <v/>
      </c>
      <c r="AC3283" s="154" t="str">
        <f t="shared" si="1552"/>
        <v/>
      </c>
      <c r="AD3283" s="154" t="str">
        <f t="shared" si="1553"/>
        <v/>
      </c>
      <c r="AE3283" s="3" t="str">
        <f t="shared" si="1554"/>
        <v/>
      </c>
      <c r="AF3283" s="3" t="str">
        <f t="shared" si="1555"/>
        <v/>
      </c>
      <c r="AG3283" s="3" t="str">
        <f t="shared" si="1556"/>
        <v/>
      </c>
      <c r="AH3283" s="4" t="str">
        <f t="shared" si="1557"/>
        <v/>
      </c>
      <c r="AI3283" s="75" t="str">
        <f t="shared" si="1558"/>
        <v/>
      </c>
      <c r="AJ3283" s="75" t="str">
        <f t="shared" si="1559"/>
        <v/>
      </c>
    </row>
    <row r="3284" spans="1:36" ht="14.25">
      <c r="A3284" s="41" t="str">
        <f t="shared" si="1542"/>
        <v/>
      </c>
      <c r="B3284" s="150" t="str">
        <f>IF(ISNUMBER(A3284),INDEX('MetaTrader Import'!$H$13:$J$5893,TRUNC(((A3284-$A$39+1)-1)/3)+1,MOD((A3284-$A$39+1)-1,3)+1),"")</f>
        <v/>
      </c>
      <c r="C3284" s="43" t="str">
        <f t="shared" si="1543"/>
        <v/>
      </c>
      <c r="D3284" s="43" t="str">
        <f t="shared" ca="1" si="1533"/>
        <v/>
      </c>
      <c r="E3284" s="43" t="str">
        <f t="shared" si="1544"/>
        <v/>
      </c>
      <c r="F3284" s="43" t="str">
        <f t="shared" si="1545"/>
        <v/>
      </c>
      <c r="G3284" s="43" t="str">
        <f>IF(A3284&lt;&gt;"",IF(A3284&lt;Data!$G$11*0.25,$C$13/$G$32,IF(A3284&gt;Data!$G$11*0.25,$C$13,$C$13*10)),"")</f>
        <v/>
      </c>
      <c r="H3284" s="43" t="str">
        <f>IF(A3284&lt;&gt;"",IF(Data!$G$9="constant",$C$13,IF(Data!$G$9="squeeze",G3284,F3284)),"")</f>
        <v/>
      </c>
      <c r="I3284" s="38" t="str">
        <f ca="1">IF(ISNUMBER(A3284),NORMINV(RAND(),0,IF(AND(Data!$G$9="squeeze",A3284&lt;Data!$G$11*0.25),$H$32,1)*$C$30*$C$13)*($C$14*$C$12),"")</f>
        <v/>
      </c>
      <c r="J3284" s="42" t="str">
        <f ca="1">IFERROR(IF(Data!$C$6="Real",B3284,I3284+J3283+($C$14*$C$12)*(NORMINV(RAND(),$C$15,CHOOSE($G$13,$C$13,F3284,G3284)))),"")</f>
        <v/>
      </c>
      <c r="K3284" s="88" t="str">
        <f>IF(ISNUMBER(A3284), IF($G$16="fixed",$G$17,MIN(H3284*Data!$C$7*$C$16*0.5,$C$17*Data!$C$7))*$C$12,"")</f>
        <v/>
      </c>
      <c r="L3284" s="42" t="str">
        <f t="shared" ca="1" si="1560"/>
        <v/>
      </c>
      <c r="M3284" s="44" t="str">
        <f t="shared" ca="1" si="1561"/>
        <v/>
      </c>
      <c r="N3284" s="44" t="str">
        <f t="shared" ca="1" si="1562"/>
        <v/>
      </c>
      <c r="O3284" s="108" t="str">
        <f t="shared" si="1546"/>
        <v/>
      </c>
      <c r="P3284" s="102" t="str">
        <f t="shared" si="1547"/>
        <v/>
      </c>
      <c r="Q3284" s="102" t="str">
        <f t="shared" si="1548"/>
        <v/>
      </c>
      <c r="R3284" s="120" t="str">
        <f t="shared" si="1549"/>
        <v/>
      </c>
      <c r="S3284" s="54" t="str">
        <f t="shared" si="1550"/>
        <v/>
      </c>
      <c r="T3284" s="5" t="str">
        <f t="shared" si="1551"/>
        <v/>
      </c>
      <c r="U3284" s="152" t="str">
        <f t="shared" si="1534"/>
        <v/>
      </c>
      <c r="V3284" s="152" t="str">
        <f t="shared" si="1535"/>
        <v/>
      </c>
      <c r="W3284" s="153" t="str">
        <f t="shared" si="1536"/>
        <v/>
      </c>
      <c r="X3284" s="153" t="str">
        <f t="shared" si="1537"/>
        <v/>
      </c>
      <c r="Y3284" s="153" t="str">
        <f t="shared" si="1538"/>
        <v/>
      </c>
      <c r="Z3284" s="153" t="str">
        <f t="shared" si="1539"/>
        <v/>
      </c>
      <c r="AA3284" s="152" t="str">
        <f t="shared" si="1540"/>
        <v/>
      </c>
      <c r="AB3284" s="152" t="str">
        <f t="shared" si="1541"/>
        <v/>
      </c>
      <c r="AC3284" s="154" t="str">
        <f t="shared" si="1552"/>
        <v/>
      </c>
      <c r="AD3284" s="154" t="str">
        <f t="shared" si="1553"/>
        <v/>
      </c>
      <c r="AE3284" s="3" t="str">
        <f t="shared" si="1554"/>
        <v/>
      </c>
      <c r="AF3284" s="3" t="str">
        <f t="shared" si="1555"/>
        <v/>
      </c>
      <c r="AG3284" s="3" t="str">
        <f t="shared" si="1556"/>
        <v/>
      </c>
      <c r="AH3284" s="4" t="str">
        <f t="shared" si="1557"/>
        <v/>
      </c>
      <c r="AI3284" s="75" t="str">
        <f t="shared" si="1558"/>
        <v/>
      </c>
      <c r="AJ3284" s="75" t="str">
        <f t="shared" si="1559"/>
        <v/>
      </c>
    </row>
    <row r="3285" spans="1:36" ht="14.25">
      <c r="A3285" s="41" t="str">
        <f t="shared" si="1542"/>
        <v/>
      </c>
      <c r="B3285" s="150" t="str">
        <f>IF(ISNUMBER(A3285),INDEX('MetaTrader Import'!$H$13:$J$5893,TRUNC(((A3285-$A$39+1)-1)/3)+1,MOD((A3285-$A$39+1)-1,3)+1),"")</f>
        <v/>
      </c>
      <c r="C3285" s="43" t="str">
        <f t="shared" si="1543"/>
        <v/>
      </c>
      <c r="D3285" s="43" t="str">
        <f t="shared" ca="1" si="1533"/>
        <v/>
      </c>
      <c r="E3285" s="43" t="str">
        <f t="shared" si="1544"/>
        <v/>
      </c>
      <c r="F3285" s="43" t="str">
        <f t="shared" si="1545"/>
        <v/>
      </c>
      <c r="G3285" s="43" t="str">
        <f>IF(A3285&lt;&gt;"",IF(A3285&lt;Data!$G$11*0.25,$C$13/$G$32,IF(A3285&gt;Data!$G$11*0.25,$C$13,$C$13*10)),"")</f>
        <v/>
      </c>
      <c r="H3285" s="43" t="str">
        <f>IF(A3285&lt;&gt;"",IF(Data!$G$9="constant",$C$13,IF(Data!$G$9="squeeze",G3285,F3285)),"")</f>
        <v/>
      </c>
      <c r="I3285" s="38" t="str">
        <f ca="1">IF(ISNUMBER(A3285),NORMINV(RAND(),0,IF(AND(Data!$G$9="squeeze",A3285&lt;Data!$G$11*0.25),$H$32,1)*$C$30*$C$13)*($C$14*$C$12),"")</f>
        <v/>
      </c>
      <c r="J3285" s="42" t="str">
        <f ca="1">IFERROR(IF(Data!$C$6="Real",B3285,I3285+J3284+($C$14*$C$12)*(NORMINV(RAND(),$C$15,CHOOSE($G$13,$C$13,F3285,G3285)))),"")</f>
        <v/>
      </c>
      <c r="K3285" s="88" t="str">
        <f>IF(ISNUMBER(A3285), IF($G$16="fixed",$G$17,MIN(H3285*Data!$C$7*$C$16*0.5,$C$17*Data!$C$7))*$C$12,"")</f>
        <v/>
      </c>
      <c r="L3285" s="42" t="str">
        <f t="shared" ca="1" si="1560"/>
        <v/>
      </c>
      <c r="M3285" s="44" t="str">
        <f t="shared" ca="1" si="1561"/>
        <v/>
      </c>
      <c r="N3285" s="44" t="str">
        <f t="shared" ca="1" si="1562"/>
        <v/>
      </c>
      <c r="O3285" s="108" t="str">
        <f t="shared" si="1546"/>
        <v/>
      </c>
      <c r="P3285" s="102" t="str">
        <f t="shared" si="1547"/>
        <v/>
      </c>
      <c r="Q3285" s="102" t="str">
        <f t="shared" si="1548"/>
        <v/>
      </c>
      <c r="R3285" s="120" t="str">
        <f t="shared" si="1549"/>
        <v/>
      </c>
      <c r="S3285" s="54" t="str">
        <f t="shared" si="1550"/>
        <v/>
      </c>
      <c r="T3285" s="5" t="str">
        <f t="shared" si="1551"/>
        <v/>
      </c>
      <c r="U3285" s="152" t="str">
        <f t="shared" si="1534"/>
        <v/>
      </c>
      <c r="V3285" s="152" t="str">
        <f t="shared" si="1535"/>
        <v/>
      </c>
      <c r="W3285" s="153" t="str">
        <f t="shared" si="1536"/>
        <v/>
      </c>
      <c r="X3285" s="153" t="str">
        <f t="shared" si="1537"/>
        <v/>
      </c>
      <c r="Y3285" s="153" t="str">
        <f t="shared" si="1538"/>
        <v/>
      </c>
      <c r="Z3285" s="153" t="str">
        <f t="shared" si="1539"/>
        <v/>
      </c>
      <c r="AA3285" s="152" t="str">
        <f t="shared" si="1540"/>
        <v/>
      </c>
      <c r="AB3285" s="152" t="str">
        <f t="shared" si="1541"/>
        <v/>
      </c>
      <c r="AC3285" s="154" t="str">
        <f t="shared" si="1552"/>
        <v/>
      </c>
      <c r="AD3285" s="154" t="str">
        <f t="shared" si="1553"/>
        <v/>
      </c>
      <c r="AE3285" s="3" t="str">
        <f t="shared" si="1554"/>
        <v/>
      </c>
      <c r="AF3285" s="3" t="str">
        <f t="shared" si="1555"/>
        <v/>
      </c>
      <c r="AG3285" s="3" t="str">
        <f t="shared" si="1556"/>
        <v/>
      </c>
      <c r="AH3285" s="4" t="str">
        <f t="shared" si="1557"/>
        <v/>
      </c>
      <c r="AI3285" s="75" t="str">
        <f t="shared" si="1558"/>
        <v/>
      </c>
      <c r="AJ3285" s="75" t="str">
        <f t="shared" si="1559"/>
        <v/>
      </c>
    </row>
    <row r="3286" spans="1:36" ht="14.25">
      <c r="A3286" s="41" t="str">
        <f t="shared" si="1542"/>
        <v/>
      </c>
      <c r="B3286" s="150" t="str">
        <f>IF(ISNUMBER(A3286),INDEX('MetaTrader Import'!$H$13:$J$5893,TRUNC(((A3286-$A$39+1)-1)/3)+1,MOD((A3286-$A$39+1)-1,3)+1),"")</f>
        <v/>
      </c>
      <c r="C3286" s="43" t="str">
        <f t="shared" si="1543"/>
        <v/>
      </c>
      <c r="D3286" s="43" t="str">
        <f t="shared" ca="1" si="1533"/>
        <v/>
      </c>
      <c r="E3286" s="43" t="str">
        <f t="shared" si="1544"/>
        <v/>
      </c>
      <c r="F3286" s="43" t="str">
        <f t="shared" si="1545"/>
        <v/>
      </c>
      <c r="G3286" s="43" t="str">
        <f>IF(A3286&lt;&gt;"",IF(A3286&lt;Data!$G$11*0.25,$C$13/$G$32,IF(A3286&gt;Data!$G$11*0.25,$C$13,$C$13*10)),"")</f>
        <v/>
      </c>
      <c r="H3286" s="43" t="str">
        <f>IF(A3286&lt;&gt;"",IF(Data!$G$9="constant",$C$13,IF(Data!$G$9="squeeze",G3286,F3286)),"")</f>
        <v/>
      </c>
      <c r="I3286" s="38" t="str">
        <f ca="1">IF(ISNUMBER(A3286),NORMINV(RAND(),0,IF(AND(Data!$G$9="squeeze",A3286&lt;Data!$G$11*0.25),$H$32,1)*$C$30*$C$13)*($C$14*$C$12),"")</f>
        <v/>
      </c>
      <c r="J3286" s="42" t="str">
        <f ca="1">IFERROR(IF(Data!$C$6="Real",B3286,I3286+J3285+($C$14*$C$12)*(NORMINV(RAND(),$C$15,CHOOSE($G$13,$C$13,F3286,G3286)))),"")</f>
        <v/>
      </c>
      <c r="K3286" s="88" t="str">
        <f>IF(ISNUMBER(A3286), IF($G$16="fixed",$G$17,MIN(H3286*Data!$C$7*$C$16*0.5,$C$17*Data!$C$7))*$C$12,"")</f>
        <v/>
      </c>
      <c r="L3286" s="42" t="str">
        <f t="shared" ca="1" si="1560"/>
        <v/>
      </c>
      <c r="M3286" s="44" t="str">
        <f t="shared" ca="1" si="1561"/>
        <v/>
      </c>
      <c r="N3286" s="44" t="str">
        <f t="shared" ca="1" si="1562"/>
        <v/>
      </c>
      <c r="O3286" s="108" t="str">
        <f t="shared" si="1546"/>
        <v/>
      </c>
      <c r="P3286" s="102" t="str">
        <f t="shared" si="1547"/>
        <v/>
      </c>
      <c r="Q3286" s="102" t="str">
        <f t="shared" si="1548"/>
        <v/>
      </c>
      <c r="R3286" s="120" t="str">
        <f t="shared" si="1549"/>
        <v/>
      </c>
      <c r="S3286" s="54" t="str">
        <f t="shared" si="1550"/>
        <v/>
      </c>
      <c r="T3286" s="5" t="str">
        <f t="shared" si="1551"/>
        <v/>
      </c>
      <c r="U3286" s="152" t="str">
        <f t="shared" si="1534"/>
        <v/>
      </c>
      <c r="V3286" s="152" t="str">
        <f t="shared" si="1535"/>
        <v/>
      </c>
      <c r="W3286" s="153" t="str">
        <f t="shared" si="1536"/>
        <v/>
      </c>
      <c r="X3286" s="153" t="str">
        <f t="shared" si="1537"/>
        <v/>
      </c>
      <c r="Y3286" s="153" t="str">
        <f t="shared" si="1538"/>
        <v/>
      </c>
      <c r="Z3286" s="153" t="str">
        <f t="shared" si="1539"/>
        <v/>
      </c>
      <c r="AA3286" s="152" t="str">
        <f t="shared" si="1540"/>
        <v/>
      </c>
      <c r="AB3286" s="152" t="str">
        <f t="shared" si="1541"/>
        <v/>
      </c>
      <c r="AC3286" s="154" t="str">
        <f t="shared" si="1552"/>
        <v/>
      </c>
      <c r="AD3286" s="154" t="str">
        <f t="shared" si="1553"/>
        <v/>
      </c>
      <c r="AE3286" s="3" t="str">
        <f t="shared" si="1554"/>
        <v/>
      </c>
      <c r="AF3286" s="3" t="str">
        <f t="shared" si="1555"/>
        <v/>
      </c>
      <c r="AG3286" s="3" t="str">
        <f t="shared" si="1556"/>
        <v/>
      </c>
      <c r="AH3286" s="4" t="str">
        <f t="shared" si="1557"/>
        <v/>
      </c>
      <c r="AI3286" s="75" t="str">
        <f t="shared" si="1558"/>
        <v/>
      </c>
      <c r="AJ3286" s="75" t="str">
        <f t="shared" si="1559"/>
        <v/>
      </c>
    </row>
    <row r="3287" spans="1:36" ht="14.25">
      <c r="A3287" s="41" t="str">
        <f t="shared" si="1542"/>
        <v/>
      </c>
      <c r="B3287" s="150" t="str">
        <f>IF(ISNUMBER(A3287),INDEX('MetaTrader Import'!$H$13:$J$5893,TRUNC(((A3287-$A$39+1)-1)/3)+1,MOD((A3287-$A$39+1)-1,3)+1),"")</f>
        <v/>
      </c>
      <c r="C3287" s="43" t="str">
        <f t="shared" si="1543"/>
        <v/>
      </c>
      <c r="D3287" s="43" t="str">
        <f t="shared" ca="1" si="1533"/>
        <v/>
      </c>
      <c r="E3287" s="43" t="str">
        <f t="shared" si="1544"/>
        <v/>
      </c>
      <c r="F3287" s="43" t="str">
        <f t="shared" si="1545"/>
        <v/>
      </c>
      <c r="G3287" s="43" t="str">
        <f>IF(A3287&lt;&gt;"",IF(A3287&lt;Data!$G$11*0.25,$C$13/$G$32,IF(A3287&gt;Data!$G$11*0.25,$C$13,$C$13*10)),"")</f>
        <v/>
      </c>
      <c r="H3287" s="43" t="str">
        <f>IF(A3287&lt;&gt;"",IF(Data!$G$9="constant",$C$13,IF(Data!$G$9="squeeze",G3287,F3287)),"")</f>
        <v/>
      </c>
      <c r="I3287" s="38" t="str">
        <f ca="1">IF(ISNUMBER(A3287),NORMINV(RAND(),0,IF(AND(Data!$G$9="squeeze",A3287&lt;Data!$G$11*0.25),$H$32,1)*$C$30*$C$13)*($C$14*$C$12),"")</f>
        <v/>
      </c>
      <c r="J3287" s="42" t="str">
        <f ca="1">IFERROR(IF(Data!$C$6="Real",B3287,I3287+J3286+($C$14*$C$12)*(NORMINV(RAND(),$C$15,CHOOSE($G$13,$C$13,F3287,G3287)))),"")</f>
        <v/>
      </c>
      <c r="K3287" s="88" t="str">
        <f>IF(ISNUMBER(A3287), IF($G$16="fixed",$G$17,MIN(H3287*Data!$C$7*$C$16*0.5,$C$17*Data!$C$7))*$C$12,"")</f>
        <v/>
      </c>
      <c r="L3287" s="42" t="str">
        <f t="shared" ca="1" si="1560"/>
        <v/>
      </c>
      <c r="M3287" s="44" t="str">
        <f t="shared" ca="1" si="1561"/>
        <v/>
      </c>
      <c r="N3287" s="44" t="str">
        <f t="shared" ca="1" si="1562"/>
        <v/>
      </c>
      <c r="O3287" s="108" t="str">
        <f t="shared" si="1546"/>
        <v/>
      </c>
      <c r="P3287" s="102" t="str">
        <f t="shared" si="1547"/>
        <v/>
      </c>
      <c r="Q3287" s="102" t="str">
        <f t="shared" si="1548"/>
        <v/>
      </c>
      <c r="R3287" s="120" t="str">
        <f t="shared" si="1549"/>
        <v/>
      </c>
      <c r="S3287" s="54" t="str">
        <f t="shared" si="1550"/>
        <v/>
      </c>
      <c r="T3287" s="5" t="str">
        <f t="shared" si="1551"/>
        <v/>
      </c>
      <c r="U3287" s="152" t="str">
        <f t="shared" si="1534"/>
        <v/>
      </c>
      <c r="V3287" s="152" t="str">
        <f t="shared" si="1535"/>
        <v/>
      </c>
      <c r="W3287" s="153" t="str">
        <f t="shared" si="1536"/>
        <v/>
      </c>
      <c r="X3287" s="153" t="str">
        <f t="shared" si="1537"/>
        <v/>
      </c>
      <c r="Y3287" s="153" t="str">
        <f t="shared" si="1538"/>
        <v/>
      </c>
      <c r="Z3287" s="153" t="str">
        <f t="shared" si="1539"/>
        <v/>
      </c>
      <c r="AA3287" s="152" t="str">
        <f t="shared" si="1540"/>
        <v/>
      </c>
      <c r="AB3287" s="152" t="str">
        <f t="shared" si="1541"/>
        <v/>
      </c>
      <c r="AC3287" s="154" t="str">
        <f t="shared" si="1552"/>
        <v/>
      </c>
      <c r="AD3287" s="154" t="str">
        <f t="shared" si="1553"/>
        <v/>
      </c>
      <c r="AE3287" s="3" t="str">
        <f t="shared" si="1554"/>
        <v/>
      </c>
      <c r="AF3287" s="3" t="str">
        <f t="shared" si="1555"/>
        <v/>
      </c>
      <c r="AG3287" s="3" t="str">
        <f t="shared" si="1556"/>
        <v/>
      </c>
      <c r="AH3287" s="4" t="str">
        <f t="shared" si="1557"/>
        <v/>
      </c>
      <c r="AI3287" s="75" t="str">
        <f t="shared" si="1558"/>
        <v/>
      </c>
      <c r="AJ3287" s="75" t="str">
        <f t="shared" si="1559"/>
        <v/>
      </c>
    </row>
    <row r="3288" spans="1:36" ht="14.25">
      <c r="A3288" s="41" t="str">
        <f t="shared" si="1542"/>
        <v/>
      </c>
      <c r="B3288" s="150" t="str">
        <f>IF(ISNUMBER(A3288),INDEX('MetaTrader Import'!$H$13:$J$5893,TRUNC(((A3288-$A$39+1)-1)/3)+1,MOD((A3288-$A$39+1)-1,3)+1),"")</f>
        <v/>
      </c>
      <c r="C3288" s="43" t="str">
        <f t="shared" si="1543"/>
        <v/>
      </c>
      <c r="D3288" s="43" t="str">
        <f t="shared" ca="1" si="1533"/>
        <v/>
      </c>
      <c r="E3288" s="43" t="str">
        <f t="shared" si="1544"/>
        <v/>
      </c>
      <c r="F3288" s="43" t="str">
        <f t="shared" si="1545"/>
        <v/>
      </c>
      <c r="G3288" s="43" t="str">
        <f>IF(A3288&lt;&gt;"",IF(A3288&lt;Data!$G$11*0.25,$C$13/$G$32,IF(A3288&gt;Data!$G$11*0.25,$C$13,$C$13*10)),"")</f>
        <v/>
      </c>
      <c r="H3288" s="43" t="str">
        <f>IF(A3288&lt;&gt;"",IF(Data!$G$9="constant",$C$13,IF(Data!$G$9="squeeze",G3288,F3288)),"")</f>
        <v/>
      </c>
      <c r="I3288" s="38" t="str">
        <f ca="1">IF(ISNUMBER(A3288),NORMINV(RAND(),0,IF(AND(Data!$G$9="squeeze",A3288&lt;Data!$G$11*0.25),$H$32,1)*$C$30*$C$13)*($C$14*$C$12),"")</f>
        <v/>
      </c>
      <c r="J3288" s="42" t="str">
        <f ca="1">IFERROR(IF(Data!$C$6="Real",B3288,I3288+J3287+($C$14*$C$12)*(NORMINV(RAND(),$C$15,CHOOSE($G$13,$C$13,F3288,G3288)))),"")</f>
        <v/>
      </c>
      <c r="K3288" s="88" t="str">
        <f>IF(ISNUMBER(A3288), IF($G$16="fixed",$G$17,MIN(H3288*Data!$C$7*$C$16*0.5,$C$17*Data!$C$7))*$C$12,"")</f>
        <v/>
      </c>
      <c r="L3288" s="42" t="str">
        <f t="shared" ca="1" si="1560"/>
        <v/>
      </c>
      <c r="M3288" s="44" t="str">
        <f t="shared" ca="1" si="1561"/>
        <v/>
      </c>
      <c r="N3288" s="44" t="str">
        <f t="shared" ca="1" si="1562"/>
        <v/>
      </c>
      <c r="O3288" s="108" t="str">
        <f t="shared" si="1546"/>
        <v/>
      </c>
      <c r="P3288" s="102" t="str">
        <f t="shared" si="1547"/>
        <v/>
      </c>
      <c r="Q3288" s="102" t="str">
        <f t="shared" si="1548"/>
        <v/>
      </c>
      <c r="R3288" s="120" t="str">
        <f t="shared" si="1549"/>
        <v/>
      </c>
      <c r="S3288" s="54" t="str">
        <f t="shared" si="1550"/>
        <v/>
      </c>
      <c r="T3288" s="5" t="str">
        <f t="shared" si="1551"/>
        <v/>
      </c>
      <c r="U3288" s="152" t="str">
        <f t="shared" si="1534"/>
        <v/>
      </c>
      <c r="V3288" s="152" t="str">
        <f t="shared" si="1535"/>
        <v/>
      </c>
      <c r="W3288" s="153" t="str">
        <f t="shared" si="1536"/>
        <v/>
      </c>
      <c r="X3288" s="153" t="str">
        <f t="shared" si="1537"/>
        <v/>
      </c>
      <c r="Y3288" s="153" t="str">
        <f t="shared" si="1538"/>
        <v/>
      </c>
      <c r="Z3288" s="153" t="str">
        <f t="shared" si="1539"/>
        <v/>
      </c>
      <c r="AA3288" s="152" t="str">
        <f t="shared" si="1540"/>
        <v/>
      </c>
      <c r="AB3288" s="152" t="str">
        <f t="shared" si="1541"/>
        <v/>
      </c>
      <c r="AC3288" s="154" t="str">
        <f t="shared" si="1552"/>
        <v/>
      </c>
      <c r="AD3288" s="154" t="str">
        <f t="shared" si="1553"/>
        <v/>
      </c>
      <c r="AE3288" s="3" t="str">
        <f t="shared" si="1554"/>
        <v/>
      </c>
      <c r="AF3288" s="3" t="str">
        <f t="shared" si="1555"/>
        <v/>
      </c>
      <c r="AG3288" s="3" t="str">
        <f t="shared" si="1556"/>
        <v/>
      </c>
      <c r="AH3288" s="4" t="str">
        <f t="shared" si="1557"/>
        <v/>
      </c>
      <c r="AI3288" s="75" t="str">
        <f t="shared" si="1558"/>
        <v/>
      </c>
      <c r="AJ3288" s="75" t="str">
        <f t="shared" si="1559"/>
        <v/>
      </c>
    </row>
    <row r="3289" spans="1:36" ht="14.25">
      <c r="A3289" s="41" t="str">
        <f t="shared" si="1542"/>
        <v/>
      </c>
      <c r="B3289" s="150" t="str">
        <f>IF(ISNUMBER(A3289),INDEX('MetaTrader Import'!$H$13:$J$5893,TRUNC(((A3289-$A$39+1)-1)/3)+1,MOD((A3289-$A$39+1)-1,3)+1),"")</f>
        <v/>
      </c>
      <c r="C3289" s="43" t="str">
        <f t="shared" si="1543"/>
        <v/>
      </c>
      <c r="D3289" s="43" t="str">
        <f t="shared" ca="1" si="1533"/>
        <v/>
      </c>
      <c r="E3289" s="43" t="str">
        <f t="shared" si="1544"/>
        <v/>
      </c>
      <c r="F3289" s="43" t="str">
        <f t="shared" si="1545"/>
        <v/>
      </c>
      <c r="G3289" s="43" t="str">
        <f>IF(A3289&lt;&gt;"",IF(A3289&lt;Data!$G$11*0.25,$C$13/$G$32,IF(A3289&gt;Data!$G$11*0.25,$C$13,$C$13*10)),"")</f>
        <v/>
      </c>
      <c r="H3289" s="43" t="str">
        <f>IF(A3289&lt;&gt;"",IF(Data!$G$9="constant",$C$13,IF(Data!$G$9="squeeze",G3289,F3289)),"")</f>
        <v/>
      </c>
      <c r="I3289" s="38" t="str">
        <f ca="1">IF(ISNUMBER(A3289),NORMINV(RAND(),0,IF(AND(Data!$G$9="squeeze",A3289&lt;Data!$G$11*0.25),$H$32,1)*$C$30*$C$13)*($C$14*$C$12),"")</f>
        <v/>
      </c>
      <c r="J3289" s="42" t="str">
        <f ca="1">IFERROR(IF(Data!$C$6="Real",B3289,I3289+J3288+($C$14*$C$12)*(NORMINV(RAND(),$C$15,CHOOSE($G$13,$C$13,F3289,G3289)))),"")</f>
        <v/>
      </c>
      <c r="K3289" s="88" t="str">
        <f>IF(ISNUMBER(A3289), IF($G$16="fixed",$G$17,MIN(H3289*Data!$C$7*$C$16*0.5,$C$17*Data!$C$7))*$C$12,"")</f>
        <v/>
      </c>
      <c r="L3289" s="42" t="str">
        <f t="shared" ca="1" si="1560"/>
        <v/>
      </c>
      <c r="M3289" s="44" t="str">
        <f t="shared" ca="1" si="1561"/>
        <v/>
      </c>
      <c r="N3289" s="44" t="str">
        <f t="shared" ca="1" si="1562"/>
        <v/>
      </c>
      <c r="O3289" s="108" t="str">
        <f t="shared" si="1546"/>
        <v/>
      </c>
      <c r="P3289" s="102" t="str">
        <f t="shared" si="1547"/>
        <v/>
      </c>
      <c r="Q3289" s="102" t="str">
        <f t="shared" si="1548"/>
        <v/>
      </c>
      <c r="R3289" s="120" t="str">
        <f t="shared" si="1549"/>
        <v/>
      </c>
      <c r="S3289" s="54" t="str">
        <f t="shared" si="1550"/>
        <v/>
      </c>
      <c r="T3289" s="5" t="str">
        <f t="shared" si="1551"/>
        <v/>
      </c>
      <c r="U3289" s="152" t="str">
        <f t="shared" si="1534"/>
        <v/>
      </c>
      <c r="V3289" s="152" t="str">
        <f t="shared" si="1535"/>
        <v/>
      </c>
      <c r="W3289" s="153" t="str">
        <f t="shared" si="1536"/>
        <v/>
      </c>
      <c r="X3289" s="153" t="str">
        <f t="shared" si="1537"/>
        <v/>
      </c>
      <c r="Y3289" s="153" t="str">
        <f t="shared" si="1538"/>
        <v/>
      </c>
      <c r="Z3289" s="153" t="str">
        <f t="shared" si="1539"/>
        <v/>
      </c>
      <c r="AA3289" s="152" t="str">
        <f t="shared" si="1540"/>
        <v/>
      </c>
      <c r="AB3289" s="152" t="str">
        <f t="shared" si="1541"/>
        <v/>
      </c>
      <c r="AC3289" s="154" t="str">
        <f t="shared" si="1552"/>
        <v/>
      </c>
      <c r="AD3289" s="154" t="str">
        <f t="shared" si="1553"/>
        <v/>
      </c>
      <c r="AE3289" s="3" t="str">
        <f t="shared" si="1554"/>
        <v/>
      </c>
      <c r="AF3289" s="3" t="str">
        <f t="shared" si="1555"/>
        <v/>
      </c>
      <c r="AG3289" s="3" t="str">
        <f t="shared" si="1556"/>
        <v/>
      </c>
      <c r="AH3289" s="4" t="str">
        <f t="shared" si="1557"/>
        <v/>
      </c>
      <c r="AI3289" s="75" t="str">
        <f t="shared" si="1558"/>
        <v/>
      </c>
      <c r="AJ3289" s="75" t="str">
        <f t="shared" si="1559"/>
        <v/>
      </c>
    </row>
    <row r="3290" spans="1:36" ht="14.25">
      <c r="A3290" s="41" t="str">
        <f t="shared" si="1542"/>
        <v/>
      </c>
      <c r="B3290" s="150" t="str">
        <f>IF(ISNUMBER(A3290),INDEX('MetaTrader Import'!$H$13:$J$5893,TRUNC(((A3290-$A$39+1)-1)/3)+1,MOD((A3290-$A$39+1)-1,3)+1),"")</f>
        <v/>
      </c>
      <c r="C3290" s="43" t="str">
        <f t="shared" si="1543"/>
        <v/>
      </c>
      <c r="D3290" s="43" t="str">
        <f t="shared" ca="1" si="1533"/>
        <v/>
      </c>
      <c r="E3290" s="43" t="str">
        <f t="shared" si="1544"/>
        <v/>
      </c>
      <c r="F3290" s="43" t="str">
        <f t="shared" si="1545"/>
        <v/>
      </c>
      <c r="G3290" s="43" t="str">
        <f>IF(A3290&lt;&gt;"",IF(A3290&lt;Data!$G$11*0.25,$C$13/$G$32,IF(A3290&gt;Data!$G$11*0.25,$C$13,$C$13*10)),"")</f>
        <v/>
      </c>
      <c r="H3290" s="43" t="str">
        <f>IF(A3290&lt;&gt;"",IF(Data!$G$9="constant",$C$13,IF(Data!$G$9="squeeze",G3290,F3290)),"")</f>
        <v/>
      </c>
      <c r="I3290" s="38" t="str">
        <f ca="1">IF(ISNUMBER(A3290),NORMINV(RAND(),0,IF(AND(Data!$G$9="squeeze",A3290&lt;Data!$G$11*0.25),$H$32,1)*$C$30*$C$13)*($C$14*$C$12),"")</f>
        <v/>
      </c>
      <c r="J3290" s="42" t="str">
        <f ca="1">IFERROR(IF(Data!$C$6="Real",B3290,I3290+J3289+($C$14*$C$12)*(NORMINV(RAND(),$C$15,CHOOSE($G$13,$C$13,F3290,G3290)))),"")</f>
        <v/>
      </c>
      <c r="K3290" s="88" t="str">
        <f>IF(ISNUMBER(A3290), IF($G$16="fixed",$G$17,MIN(H3290*Data!$C$7*$C$16*0.5,$C$17*Data!$C$7))*$C$12,"")</f>
        <v/>
      </c>
      <c r="L3290" s="42" t="str">
        <f t="shared" ca="1" si="1560"/>
        <v/>
      </c>
      <c r="M3290" s="44" t="str">
        <f t="shared" ca="1" si="1561"/>
        <v/>
      </c>
      <c r="N3290" s="44" t="str">
        <f t="shared" ca="1" si="1562"/>
        <v/>
      </c>
      <c r="O3290" s="108" t="str">
        <f t="shared" si="1546"/>
        <v/>
      </c>
      <c r="P3290" s="102" t="str">
        <f t="shared" si="1547"/>
        <v/>
      </c>
      <c r="Q3290" s="102" t="str">
        <f t="shared" si="1548"/>
        <v/>
      </c>
      <c r="R3290" s="120" t="str">
        <f t="shared" si="1549"/>
        <v/>
      </c>
      <c r="S3290" s="54" t="str">
        <f t="shared" si="1550"/>
        <v/>
      </c>
      <c r="T3290" s="5" t="str">
        <f t="shared" si="1551"/>
        <v/>
      </c>
      <c r="U3290" s="152" t="str">
        <f t="shared" si="1534"/>
        <v/>
      </c>
      <c r="V3290" s="152" t="str">
        <f t="shared" si="1535"/>
        <v/>
      </c>
      <c r="W3290" s="153" t="str">
        <f t="shared" si="1536"/>
        <v/>
      </c>
      <c r="X3290" s="153" t="str">
        <f t="shared" si="1537"/>
        <v/>
      </c>
      <c r="Y3290" s="153" t="str">
        <f t="shared" si="1538"/>
        <v/>
      </c>
      <c r="Z3290" s="153" t="str">
        <f t="shared" si="1539"/>
        <v/>
      </c>
      <c r="AA3290" s="152" t="str">
        <f t="shared" si="1540"/>
        <v/>
      </c>
      <c r="AB3290" s="152" t="str">
        <f t="shared" si="1541"/>
        <v/>
      </c>
      <c r="AC3290" s="154" t="str">
        <f t="shared" si="1552"/>
        <v/>
      </c>
      <c r="AD3290" s="154" t="str">
        <f t="shared" si="1553"/>
        <v/>
      </c>
      <c r="AE3290" s="3" t="str">
        <f t="shared" si="1554"/>
        <v/>
      </c>
      <c r="AF3290" s="3" t="str">
        <f t="shared" si="1555"/>
        <v/>
      </c>
      <c r="AG3290" s="3" t="str">
        <f t="shared" si="1556"/>
        <v/>
      </c>
      <c r="AH3290" s="4" t="str">
        <f t="shared" si="1557"/>
        <v/>
      </c>
      <c r="AI3290" s="75" t="str">
        <f t="shared" si="1558"/>
        <v/>
      </c>
      <c r="AJ3290" s="75" t="str">
        <f t="shared" si="1559"/>
        <v/>
      </c>
    </row>
    <row r="3291" spans="1:36" ht="14.25">
      <c r="A3291" s="41" t="str">
        <f t="shared" si="1542"/>
        <v/>
      </c>
      <c r="B3291" s="150" t="str">
        <f>IF(ISNUMBER(A3291),INDEX('MetaTrader Import'!$H$13:$J$5893,TRUNC(((A3291-$A$39+1)-1)/3)+1,MOD((A3291-$A$39+1)-1,3)+1),"")</f>
        <v/>
      </c>
      <c r="C3291" s="43" t="str">
        <f t="shared" si="1543"/>
        <v/>
      </c>
      <c r="D3291" s="43" t="str">
        <f t="shared" ca="1" si="1533"/>
        <v/>
      </c>
      <c r="E3291" s="43" t="str">
        <f t="shared" si="1544"/>
        <v/>
      </c>
      <c r="F3291" s="43" t="str">
        <f t="shared" si="1545"/>
        <v/>
      </c>
      <c r="G3291" s="43" t="str">
        <f>IF(A3291&lt;&gt;"",IF(A3291&lt;Data!$G$11*0.25,$C$13/$G$32,IF(A3291&gt;Data!$G$11*0.25,$C$13,$C$13*10)),"")</f>
        <v/>
      </c>
      <c r="H3291" s="43" t="str">
        <f>IF(A3291&lt;&gt;"",IF(Data!$G$9="constant",$C$13,IF(Data!$G$9="squeeze",G3291,F3291)),"")</f>
        <v/>
      </c>
      <c r="I3291" s="38" t="str">
        <f ca="1">IF(ISNUMBER(A3291),NORMINV(RAND(),0,IF(AND(Data!$G$9="squeeze",A3291&lt;Data!$G$11*0.25),$H$32,1)*$C$30*$C$13)*($C$14*$C$12),"")</f>
        <v/>
      </c>
      <c r="J3291" s="42" t="str">
        <f ca="1">IFERROR(IF(Data!$C$6="Real",B3291,I3291+J3290+($C$14*$C$12)*(NORMINV(RAND(),$C$15,CHOOSE($G$13,$C$13,F3291,G3291)))),"")</f>
        <v/>
      </c>
      <c r="K3291" s="88" t="str">
        <f>IF(ISNUMBER(A3291), IF($G$16="fixed",$G$17,MIN(H3291*Data!$C$7*$C$16*0.5,$C$17*Data!$C$7))*$C$12,"")</f>
        <v/>
      </c>
      <c r="L3291" s="42" t="str">
        <f t="shared" ca="1" si="1560"/>
        <v/>
      </c>
      <c r="M3291" s="44" t="str">
        <f t="shared" ca="1" si="1561"/>
        <v/>
      </c>
      <c r="N3291" s="44" t="str">
        <f t="shared" ca="1" si="1562"/>
        <v/>
      </c>
      <c r="O3291" s="108" t="str">
        <f t="shared" si="1546"/>
        <v/>
      </c>
      <c r="P3291" s="102" t="str">
        <f t="shared" si="1547"/>
        <v/>
      </c>
      <c r="Q3291" s="102" t="str">
        <f t="shared" si="1548"/>
        <v/>
      </c>
      <c r="R3291" s="120" t="str">
        <f t="shared" si="1549"/>
        <v/>
      </c>
      <c r="S3291" s="54" t="str">
        <f t="shared" si="1550"/>
        <v/>
      </c>
      <c r="T3291" s="5" t="str">
        <f t="shared" si="1551"/>
        <v/>
      </c>
      <c r="U3291" s="152" t="str">
        <f t="shared" si="1534"/>
        <v/>
      </c>
      <c r="V3291" s="152" t="str">
        <f t="shared" si="1535"/>
        <v/>
      </c>
      <c r="W3291" s="153" t="str">
        <f t="shared" si="1536"/>
        <v/>
      </c>
      <c r="X3291" s="153" t="str">
        <f t="shared" si="1537"/>
        <v/>
      </c>
      <c r="Y3291" s="153" t="str">
        <f t="shared" si="1538"/>
        <v/>
      </c>
      <c r="Z3291" s="153" t="str">
        <f t="shared" si="1539"/>
        <v/>
      </c>
      <c r="AA3291" s="152" t="str">
        <f t="shared" si="1540"/>
        <v/>
      </c>
      <c r="AB3291" s="152" t="str">
        <f t="shared" si="1541"/>
        <v/>
      </c>
      <c r="AC3291" s="154" t="str">
        <f t="shared" si="1552"/>
        <v/>
      </c>
      <c r="AD3291" s="154" t="str">
        <f t="shared" si="1553"/>
        <v/>
      </c>
      <c r="AE3291" s="3" t="str">
        <f t="shared" si="1554"/>
        <v/>
      </c>
      <c r="AF3291" s="3" t="str">
        <f t="shared" si="1555"/>
        <v/>
      </c>
      <c r="AG3291" s="3" t="str">
        <f t="shared" si="1556"/>
        <v/>
      </c>
      <c r="AH3291" s="4" t="str">
        <f t="shared" si="1557"/>
        <v/>
      </c>
      <c r="AI3291" s="75" t="str">
        <f t="shared" si="1558"/>
        <v/>
      </c>
      <c r="AJ3291" s="75" t="str">
        <f t="shared" si="1559"/>
        <v/>
      </c>
    </row>
    <row r="3292" spans="1:36" ht="14.25">
      <c r="A3292" s="41" t="str">
        <f t="shared" si="1542"/>
        <v/>
      </c>
      <c r="B3292" s="150" t="str">
        <f>IF(ISNUMBER(A3292),INDEX('MetaTrader Import'!$H$13:$J$5893,TRUNC(((A3292-$A$39+1)-1)/3)+1,MOD((A3292-$A$39+1)-1,3)+1),"")</f>
        <v/>
      </c>
      <c r="C3292" s="43" t="str">
        <f t="shared" si="1543"/>
        <v/>
      </c>
      <c r="D3292" s="43" t="str">
        <f t="shared" ca="1" si="1533"/>
        <v/>
      </c>
      <c r="E3292" s="43" t="str">
        <f t="shared" si="1544"/>
        <v/>
      </c>
      <c r="F3292" s="43" t="str">
        <f t="shared" si="1545"/>
        <v/>
      </c>
      <c r="G3292" s="43" t="str">
        <f>IF(A3292&lt;&gt;"",IF(A3292&lt;Data!$G$11*0.25,$C$13/$G$32,IF(A3292&gt;Data!$G$11*0.25,$C$13,$C$13*10)),"")</f>
        <v/>
      </c>
      <c r="H3292" s="43" t="str">
        <f>IF(A3292&lt;&gt;"",IF(Data!$G$9="constant",$C$13,IF(Data!$G$9="squeeze",G3292,F3292)),"")</f>
        <v/>
      </c>
      <c r="I3292" s="38" t="str">
        <f ca="1">IF(ISNUMBER(A3292),NORMINV(RAND(),0,IF(AND(Data!$G$9="squeeze",A3292&lt;Data!$G$11*0.25),$H$32,1)*$C$30*$C$13)*($C$14*$C$12),"")</f>
        <v/>
      </c>
      <c r="J3292" s="42" t="str">
        <f ca="1">IFERROR(IF(Data!$C$6="Real",B3292,I3292+J3291+($C$14*$C$12)*(NORMINV(RAND(),$C$15,CHOOSE($G$13,$C$13,F3292,G3292)))),"")</f>
        <v/>
      </c>
      <c r="K3292" s="88" t="str">
        <f>IF(ISNUMBER(A3292), IF($G$16="fixed",$G$17,MIN(H3292*Data!$C$7*$C$16*0.5,$C$17*Data!$C$7))*$C$12,"")</f>
        <v/>
      </c>
      <c r="L3292" s="42" t="str">
        <f t="shared" ca="1" si="1560"/>
        <v/>
      </c>
      <c r="M3292" s="44" t="str">
        <f t="shared" ca="1" si="1561"/>
        <v/>
      </c>
      <c r="N3292" s="44" t="str">
        <f t="shared" ca="1" si="1562"/>
        <v/>
      </c>
      <c r="O3292" s="108" t="str">
        <f t="shared" si="1546"/>
        <v/>
      </c>
      <c r="P3292" s="102" t="str">
        <f t="shared" si="1547"/>
        <v/>
      </c>
      <c r="Q3292" s="102" t="str">
        <f t="shared" si="1548"/>
        <v/>
      </c>
      <c r="R3292" s="120" t="str">
        <f t="shared" si="1549"/>
        <v/>
      </c>
      <c r="S3292" s="54" t="str">
        <f t="shared" si="1550"/>
        <v/>
      </c>
      <c r="T3292" s="5" t="str">
        <f t="shared" si="1551"/>
        <v/>
      </c>
      <c r="U3292" s="152" t="str">
        <f t="shared" si="1534"/>
        <v/>
      </c>
      <c r="V3292" s="152" t="str">
        <f t="shared" si="1535"/>
        <v/>
      </c>
      <c r="W3292" s="153" t="str">
        <f t="shared" si="1536"/>
        <v/>
      </c>
      <c r="X3292" s="153" t="str">
        <f t="shared" si="1537"/>
        <v/>
      </c>
      <c r="Y3292" s="153" t="str">
        <f t="shared" si="1538"/>
        <v/>
      </c>
      <c r="Z3292" s="153" t="str">
        <f t="shared" si="1539"/>
        <v/>
      </c>
      <c r="AA3292" s="152" t="str">
        <f t="shared" si="1540"/>
        <v/>
      </c>
      <c r="AB3292" s="152" t="str">
        <f t="shared" si="1541"/>
        <v/>
      </c>
      <c r="AC3292" s="154" t="str">
        <f t="shared" si="1552"/>
        <v/>
      </c>
      <c r="AD3292" s="154" t="str">
        <f t="shared" si="1553"/>
        <v/>
      </c>
      <c r="AE3292" s="3" t="str">
        <f t="shared" si="1554"/>
        <v/>
      </c>
      <c r="AF3292" s="3" t="str">
        <f t="shared" si="1555"/>
        <v/>
      </c>
      <c r="AG3292" s="3" t="str">
        <f t="shared" si="1556"/>
        <v/>
      </c>
      <c r="AH3292" s="4" t="str">
        <f t="shared" si="1557"/>
        <v/>
      </c>
      <c r="AI3292" s="75" t="str">
        <f t="shared" si="1558"/>
        <v/>
      </c>
      <c r="AJ3292" s="75" t="str">
        <f t="shared" si="1559"/>
        <v/>
      </c>
    </row>
    <row r="3293" spans="1:36" ht="14.25">
      <c r="A3293" s="41" t="str">
        <f t="shared" si="1542"/>
        <v/>
      </c>
      <c r="B3293" s="150" t="str">
        <f>IF(ISNUMBER(A3293),INDEX('MetaTrader Import'!$H$13:$J$5893,TRUNC(((A3293-$A$39+1)-1)/3)+1,MOD((A3293-$A$39+1)-1,3)+1),"")</f>
        <v/>
      </c>
      <c r="C3293" s="43" t="str">
        <f t="shared" si="1543"/>
        <v/>
      </c>
      <c r="D3293" s="43" t="str">
        <f t="shared" ca="1" si="1533"/>
        <v/>
      </c>
      <c r="E3293" s="43" t="str">
        <f t="shared" si="1544"/>
        <v/>
      </c>
      <c r="F3293" s="43" t="str">
        <f t="shared" si="1545"/>
        <v/>
      </c>
      <c r="G3293" s="43" t="str">
        <f>IF(A3293&lt;&gt;"",IF(A3293&lt;Data!$G$11*0.25,$C$13/$G$32,IF(A3293&gt;Data!$G$11*0.25,$C$13,$C$13*10)),"")</f>
        <v/>
      </c>
      <c r="H3293" s="43" t="str">
        <f>IF(A3293&lt;&gt;"",IF(Data!$G$9="constant",$C$13,IF(Data!$G$9="squeeze",G3293,F3293)),"")</f>
        <v/>
      </c>
      <c r="I3293" s="38" t="str">
        <f ca="1">IF(ISNUMBER(A3293),NORMINV(RAND(),0,IF(AND(Data!$G$9="squeeze",A3293&lt;Data!$G$11*0.25),$H$32,1)*$C$30*$C$13)*($C$14*$C$12),"")</f>
        <v/>
      </c>
      <c r="J3293" s="42" t="str">
        <f ca="1">IFERROR(IF(Data!$C$6="Real",B3293,I3293+J3292+($C$14*$C$12)*(NORMINV(RAND(),$C$15,CHOOSE($G$13,$C$13,F3293,G3293)))),"")</f>
        <v/>
      </c>
      <c r="K3293" s="88" t="str">
        <f>IF(ISNUMBER(A3293), IF($G$16="fixed",$G$17,MIN(H3293*Data!$C$7*$C$16*0.5,$C$17*Data!$C$7))*$C$12,"")</f>
        <v/>
      </c>
      <c r="L3293" s="42" t="str">
        <f t="shared" ca="1" si="1560"/>
        <v/>
      </c>
      <c r="M3293" s="44" t="str">
        <f t="shared" ca="1" si="1561"/>
        <v/>
      </c>
      <c r="N3293" s="44" t="str">
        <f t="shared" ca="1" si="1562"/>
        <v/>
      </c>
      <c r="O3293" s="108" t="str">
        <f t="shared" si="1546"/>
        <v/>
      </c>
      <c r="P3293" s="102" t="str">
        <f t="shared" si="1547"/>
        <v/>
      </c>
      <c r="Q3293" s="102" t="str">
        <f t="shared" si="1548"/>
        <v/>
      </c>
      <c r="R3293" s="120" t="str">
        <f t="shared" si="1549"/>
        <v/>
      </c>
      <c r="S3293" s="54" t="str">
        <f t="shared" si="1550"/>
        <v/>
      </c>
      <c r="T3293" s="5" t="str">
        <f t="shared" si="1551"/>
        <v/>
      </c>
      <c r="U3293" s="152" t="str">
        <f t="shared" si="1534"/>
        <v/>
      </c>
      <c r="V3293" s="152" t="str">
        <f t="shared" si="1535"/>
        <v/>
      </c>
      <c r="W3293" s="153" t="str">
        <f t="shared" si="1536"/>
        <v/>
      </c>
      <c r="X3293" s="153" t="str">
        <f t="shared" si="1537"/>
        <v/>
      </c>
      <c r="Y3293" s="153" t="str">
        <f t="shared" si="1538"/>
        <v/>
      </c>
      <c r="Z3293" s="153" t="str">
        <f t="shared" si="1539"/>
        <v/>
      </c>
      <c r="AA3293" s="152" t="str">
        <f t="shared" si="1540"/>
        <v/>
      </c>
      <c r="AB3293" s="152" t="str">
        <f t="shared" si="1541"/>
        <v/>
      </c>
      <c r="AC3293" s="154" t="str">
        <f t="shared" si="1552"/>
        <v/>
      </c>
      <c r="AD3293" s="154" t="str">
        <f t="shared" si="1553"/>
        <v/>
      </c>
      <c r="AE3293" s="3" t="str">
        <f t="shared" si="1554"/>
        <v/>
      </c>
      <c r="AF3293" s="3" t="str">
        <f t="shared" si="1555"/>
        <v/>
      </c>
      <c r="AG3293" s="3" t="str">
        <f t="shared" si="1556"/>
        <v/>
      </c>
      <c r="AH3293" s="4" t="str">
        <f t="shared" si="1557"/>
        <v/>
      </c>
      <c r="AI3293" s="75" t="str">
        <f t="shared" si="1558"/>
        <v/>
      </c>
      <c r="AJ3293" s="75" t="str">
        <f t="shared" si="1559"/>
        <v/>
      </c>
    </row>
    <row r="3294" spans="1:36" ht="14.25">
      <c r="A3294" s="41" t="str">
        <f t="shared" si="1542"/>
        <v/>
      </c>
      <c r="B3294" s="150" t="str">
        <f>IF(ISNUMBER(A3294),INDEX('MetaTrader Import'!$H$13:$J$5893,TRUNC(((A3294-$A$39+1)-1)/3)+1,MOD((A3294-$A$39+1)-1,3)+1),"")</f>
        <v/>
      </c>
      <c r="C3294" s="43" t="str">
        <f t="shared" si="1543"/>
        <v/>
      </c>
      <c r="D3294" s="43" t="str">
        <f t="shared" ca="1" si="1533"/>
        <v/>
      </c>
      <c r="E3294" s="43" t="str">
        <f t="shared" si="1544"/>
        <v/>
      </c>
      <c r="F3294" s="43" t="str">
        <f t="shared" si="1545"/>
        <v/>
      </c>
      <c r="G3294" s="43" t="str">
        <f>IF(A3294&lt;&gt;"",IF(A3294&lt;Data!$G$11*0.25,$C$13/$G$32,IF(A3294&gt;Data!$G$11*0.25,$C$13,$C$13*10)),"")</f>
        <v/>
      </c>
      <c r="H3294" s="43" t="str">
        <f>IF(A3294&lt;&gt;"",IF(Data!$G$9="constant",$C$13,IF(Data!$G$9="squeeze",G3294,F3294)),"")</f>
        <v/>
      </c>
      <c r="I3294" s="38" t="str">
        <f ca="1">IF(ISNUMBER(A3294),NORMINV(RAND(),0,IF(AND(Data!$G$9="squeeze",A3294&lt;Data!$G$11*0.25),$H$32,1)*$C$30*$C$13)*($C$14*$C$12),"")</f>
        <v/>
      </c>
      <c r="J3294" s="42" t="str">
        <f ca="1">IFERROR(IF(Data!$C$6="Real",B3294,I3294+J3293+($C$14*$C$12)*(NORMINV(RAND(),$C$15,CHOOSE($G$13,$C$13,F3294,G3294)))),"")</f>
        <v/>
      </c>
      <c r="K3294" s="88" t="str">
        <f>IF(ISNUMBER(A3294), IF($G$16="fixed",$G$17,MIN(H3294*Data!$C$7*$C$16*0.5,$C$17*Data!$C$7))*$C$12,"")</f>
        <v/>
      </c>
      <c r="L3294" s="42" t="str">
        <f t="shared" ca="1" si="1560"/>
        <v/>
      </c>
      <c r="M3294" s="44" t="str">
        <f t="shared" ca="1" si="1561"/>
        <v/>
      </c>
      <c r="N3294" s="44" t="str">
        <f t="shared" ca="1" si="1562"/>
        <v/>
      </c>
      <c r="O3294" s="108" t="str">
        <f t="shared" si="1546"/>
        <v/>
      </c>
      <c r="P3294" s="102" t="str">
        <f t="shared" si="1547"/>
        <v/>
      </c>
      <c r="Q3294" s="102" t="str">
        <f t="shared" si="1548"/>
        <v/>
      </c>
      <c r="R3294" s="120" t="str">
        <f t="shared" si="1549"/>
        <v/>
      </c>
      <c r="S3294" s="54" t="str">
        <f t="shared" si="1550"/>
        <v/>
      </c>
      <c r="T3294" s="5" t="str">
        <f t="shared" si="1551"/>
        <v/>
      </c>
      <c r="U3294" s="152" t="str">
        <f t="shared" si="1534"/>
        <v/>
      </c>
      <c r="V3294" s="152" t="str">
        <f t="shared" si="1535"/>
        <v/>
      </c>
      <c r="W3294" s="153" t="str">
        <f t="shared" si="1536"/>
        <v/>
      </c>
      <c r="X3294" s="153" t="str">
        <f t="shared" si="1537"/>
        <v/>
      </c>
      <c r="Y3294" s="153" t="str">
        <f t="shared" si="1538"/>
        <v/>
      </c>
      <c r="Z3294" s="153" t="str">
        <f t="shared" si="1539"/>
        <v/>
      </c>
      <c r="AA3294" s="152" t="str">
        <f t="shared" si="1540"/>
        <v/>
      </c>
      <c r="AB3294" s="152" t="str">
        <f t="shared" si="1541"/>
        <v/>
      </c>
      <c r="AC3294" s="154" t="str">
        <f t="shared" si="1552"/>
        <v/>
      </c>
      <c r="AD3294" s="154" t="str">
        <f t="shared" si="1553"/>
        <v/>
      </c>
      <c r="AE3294" s="3" t="str">
        <f t="shared" si="1554"/>
        <v/>
      </c>
      <c r="AF3294" s="3" t="str">
        <f t="shared" si="1555"/>
        <v/>
      </c>
      <c r="AG3294" s="3" t="str">
        <f t="shared" si="1556"/>
        <v/>
      </c>
      <c r="AH3294" s="4" t="str">
        <f t="shared" si="1557"/>
        <v/>
      </c>
      <c r="AI3294" s="75" t="str">
        <f t="shared" si="1558"/>
        <v/>
      </c>
      <c r="AJ3294" s="75" t="str">
        <f t="shared" si="1559"/>
        <v/>
      </c>
    </row>
    <row r="3295" spans="1:36" ht="14.25">
      <c r="A3295" s="41" t="str">
        <f t="shared" si="1542"/>
        <v/>
      </c>
      <c r="B3295" s="150" t="str">
        <f>IF(ISNUMBER(A3295),INDEX('MetaTrader Import'!$H$13:$J$5893,TRUNC(((A3295-$A$39+1)-1)/3)+1,MOD((A3295-$A$39+1)-1,3)+1),"")</f>
        <v/>
      </c>
      <c r="C3295" s="43" t="str">
        <f t="shared" si="1543"/>
        <v/>
      </c>
      <c r="D3295" s="43" t="str">
        <f t="shared" ca="1" si="1533"/>
        <v/>
      </c>
      <c r="E3295" s="43" t="str">
        <f t="shared" si="1544"/>
        <v/>
      </c>
      <c r="F3295" s="43" t="str">
        <f t="shared" si="1545"/>
        <v/>
      </c>
      <c r="G3295" s="43" t="str">
        <f>IF(A3295&lt;&gt;"",IF(A3295&lt;Data!$G$11*0.25,$C$13/$G$32,IF(A3295&gt;Data!$G$11*0.25,$C$13,$C$13*10)),"")</f>
        <v/>
      </c>
      <c r="H3295" s="43" t="str">
        <f>IF(A3295&lt;&gt;"",IF(Data!$G$9="constant",$C$13,IF(Data!$G$9="squeeze",G3295,F3295)),"")</f>
        <v/>
      </c>
      <c r="I3295" s="38" t="str">
        <f ca="1">IF(ISNUMBER(A3295),NORMINV(RAND(),0,IF(AND(Data!$G$9="squeeze",A3295&lt;Data!$G$11*0.25),$H$32,1)*$C$30*$C$13)*($C$14*$C$12),"")</f>
        <v/>
      </c>
      <c r="J3295" s="42" t="str">
        <f ca="1">IFERROR(IF(Data!$C$6="Real",B3295,I3295+J3294+($C$14*$C$12)*(NORMINV(RAND(),$C$15,CHOOSE($G$13,$C$13,F3295,G3295)))),"")</f>
        <v/>
      </c>
      <c r="K3295" s="88" t="str">
        <f>IF(ISNUMBER(A3295), IF($G$16="fixed",$G$17,MIN(H3295*Data!$C$7*$C$16*0.5,$C$17*Data!$C$7))*$C$12,"")</f>
        <v/>
      </c>
      <c r="L3295" s="42" t="str">
        <f t="shared" ca="1" si="1560"/>
        <v/>
      </c>
      <c r="M3295" s="44" t="str">
        <f t="shared" ca="1" si="1561"/>
        <v/>
      </c>
      <c r="N3295" s="44" t="str">
        <f t="shared" ca="1" si="1562"/>
        <v/>
      </c>
      <c r="O3295" s="108" t="str">
        <f t="shared" si="1546"/>
        <v/>
      </c>
      <c r="P3295" s="102" t="str">
        <f t="shared" si="1547"/>
        <v/>
      </c>
      <c r="Q3295" s="102" t="str">
        <f t="shared" si="1548"/>
        <v/>
      </c>
      <c r="R3295" s="120" t="str">
        <f t="shared" si="1549"/>
        <v/>
      </c>
      <c r="S3295" s="54" t="str">
        <f t="shared" si="1550"/>
        <v/>
      </c>
      <c r="T3295" s="5" t="str">
        <f t="shared" si="1551"/>
        <v/>
      </c>
      <c r="U3295" s="152" t="str">
        <f t="shared" si="1534"/>
        <v/>
      </c>
      <c r="V3295" s="152" t="str">
        <f t="shared" si="1535"/>
        <v/>
      </c>
      <c r="W3295" s="153" t="str">
        <f t="shared" si="1536"/>
        <v/>
      </c>
      <c r="X3295" s="153" t="str">
        <f t="shared" si="1537"/>
        <v/>
      </c>
      <c r="Y3295" s="153" t="str">
        <f t="shared" si="1538"/>
        <v/>
      </c>
      <c r="Z3295" s="153" t="str">
        <f t="shared" si="1539"/>
        <v/>
      </c>
      <c r="AA3295" s="152" t="str">
        <f t="shared" si="1540"/>
        <v/>
      </c>
      <c r="AB3295" s="152" t="str">
        <f t="shared" si="1541"/>
        <v/>
      </c>
      <c r="AC3295" s="154" t="str">
        <f t="shared" si="1552"/>
        <v/>
      </c>
      <c r="AD3295" s="154" t="str">
        <f t="shared" si="1553"/>
        <v/>
      </c>
      <c r="AE3295" s="3" t="str">
        <f t="shared" si="1554"/>
        <v/>
      </c>
      <c r="AF3295" s="3" t="str">
        <f t="shared" si="1555"/>
        <v/>
      </c>
      <c r="AG3295" s="3" t="str">
        <f t="shared" si="1556"/>
        <v/>
      </c>
      <c r="AH3295" s="4" t="str">
        <f t="shared" si="1557"/>
        <v/>
      </c>
      <c r="AI3295" s="75" t="str">
        <f t="shared" si="1558"/>
        <v/>
      </c>
      <c r="AJ3295" s="75" t="str">
        <f t="shared" si="1559"/>
        <v/>
      </c>
    </row>
    <row r="3296" spans="1:36" ht="14.25">
      <c r="A3296" s="41" t="str">
        <f t="shared" si="1542"/>
        <v/>
      </c>
      <c r="B3296" s="150" t="str">
        <f>IF(ISNUMBER(A3296),INDEX('MetaTrader Import'!$H$13:$J$5893,TRUNC(((A3296-$A$39+1)-1)/3)+1,MOD((A3296-$A$39+1)-1,3)+1),"")</f>
        <v/>
      </c>
      <c r="C3296" s="43" t="str">
        <f t="shared" si="1543"/>
        <v/>
      </c>
      <c r="D3296" s="43" t="str">
        <f t="shared" ca="1" si="1533"/>
        <v/>
      </c>
      <c r="E3296" s="43" t="str">
        <f t="shared" si="1544"/>
        <v/>
      </c>
      <c r="F3296" s="43" t="str">
        <f t="shared" si="1545"/>
        <v/>
      </c>
      <c r="G3296" s="43" t="str">
        <f>IF(A3296&lt;&gt;"",IF(A3296&lt;Data!$G$11*0.25,$C$13/$G$32,IF(A3296&gt;Data!$G$11*0.25,$C$13,$C$13*10)),"")</f>
        <v/>
      </c>
      <c r="H3296" s="43" t="str">
        <f>IF(A3296&lt;&gt;"",IF(Data!$G$9="constant",$C$13,IF(Data!$G$9="squeeze",G3296,F3296)),"")</f>
        <v/>
      </c>
      <c r="I3296" s="38" t="str">
        <f ca="1">IF(ISNUMBER(A3296),NORMINV(RAND(),0,IF(AND(Data!$G$9="squeeze",A3296&lt;Data!$G$11*0.25),$H$32,1)*$C$30*$C$13)*($C$14*$C$12),"")</f>
        <v/>
      </c>
      <c r="J3296" s="42" t="str">
        <f ca="1">IFERROR(IF(Data!$C$6="Real",B3296,I3296+J3295+($C$14*$C$12)*(NORMINV(RAND(),$C$15,CHOOSE($G$13,$C$13,F3296,G3296)))),"")</f>
        <v/>
      </c>
      <c r="K3296" s="88" t="str">
        <f>IF(ISNUMBER(A3296), IF($G$16="fixed",$G$17,MIN(H3296*Data!$C$7*$C$16*0.5,$C$17*Data!$C$7))*$C$12,"")</f>
        <v/>
      </c>
      <c r="L3296" s="42" t="str">
        <f t="shared" ca="1" si="1560"/>
        <v/>
      </c>
      <c r="M3296" s="44" t="str">
        <f t="shared" ca="1" si="1561"/>
        <v/>
      </c>
      <c r="N3296" s="44" t="str">
        <f t="shared" ca="1" si="1562"/>
        <v/>
      </c>
      <c r="O3296" s="108" t="str">
        <f t="shared" si="1546"/>
        <v/>
      </c>
      <c r="P3296" s="102" t="str">
        <f t="shared" si="1547"/>
        <v/>
      </c>
      <c r="Q3296" s="102" t="str">
        <f t="shared" si="1548"/>
        <v/>
      </c>
      <c r="R3296" s="120" t="str">
        <f t="shared" si="1549"/>
        <v/>
      </c>
      <c r="S3296" s="54" t="str">
        <f t="shared" si="1550"/>
        <v/>
      </c>
      <c r="T3296" s="5" t="str">
        <f t="shared" si="1551"/>
        <v/>
      </c>
      <c r="U3296" s="152" t="str">
        <f t="shared" si="1534"/>
        <v/>
      </c>
      <c r="V3296" s="152" t="str">
        <f t="shared" si="1535"/>
        <v/>
      </c>
      <c r="W3296" s="153" t="str">
        <f t="shared" si="1536"/>
        <v/>
      </c>
      <c r="X3296" s="153" t="str">
        <f t="shared" si="1537"/>
        <v/>
      </c>
      <c r="Y3296" s="153" t="str">
        <f t="shared" si="1538"/>
        <v/>
      </c>
      <c r="Z3296" s="153" t="str">
        <f t="shared" si="1539"/>
        <v/>
      </c>
      <c r="AA3296" s="152" t="str">
        <f t="shared" si="1540"/>
        <v/>
      </c>
      <c r="AB3296" s="152" t="str">
        <f t="shared" si="1541"/>
        <v/>
      </c>
      <c r="AC3296" s="154" t="str">
        <f t="shared" si="1552"/>
        <v/>
      </c>
      <c r="AD3296" s="154" t="str">
        <f t="shared" si="1553"/>
        <v/>
      </c>
      <c r="AE3296" s="3" t="str">
        <f t="shared" si="1554"/>
        <v/>
      </c>
      <c r="AF3296" s="3" t="str">
        <f t="shared" si="1555"/>
        <v/>
      </c>
      <c r="AG3296" s="3" t="str">
        <f t="shared" si="1556"/>
        <v/>
      </c>
      <c r="AH3296" s="4" t="str">
        <f t="shared" si="1557"/>
        <v/>
      </c>
      <c r="AI3296" s="75" t="str">
        <f t="shared" si="1558"/>
        <v/>
      </c>
      <c r="AJ3296" s="75" t="str">
        <f t="shared" si="1559"/>
        <v/>
      </c>
    </row>
    <row r="3297" spans="1:36" ht="14.25">
      <c r="A3297" s="41" t="str">
        <f t="shared" si="1542"/>
        <v/>
      </c>
      <c r="B3297" s="150" t="str">
        <f>IF(ISNUMBER(A3297),INDEX('MetaTrader Import'!$H$13:$J$5893,TRUNC(((A3297-$A$39+1)-1)/3)+1,MOD((A3297-$A$39+1)-1,3)+1),"")</f>
        <v/>
      </c>
      <c r="C3297" s="43" t="str">
        <f t="shared" si="1543"/>
        <v/>
      </c>
      <c r="D3297" s="43" t="str">
        <f t="shared" ca="1" si="1533"/>
        <v/>
      </c>
      <c r="E3297" s="43" t="str">
        <f t="shared" si="1544"/>
        <v/>
      </c>
      <c r="F3297" s="43" t="str">
        <f t="shared" si="1545"/>
        <v/>
      </c>
      <c r="G3297" s="43" t="str">
        <f>IF(A3297&lt;&gt;"",IF(A3297&lt;Data!$G$11*0.25,$C$13/$G$32,IF(A3297&gt;Data!$G$11*0.25,$C$13,$C$13*10)),"")</f>
        <v/>
      </c>
      <c r="H3297" s="43" t="str">
        <f>IF(A3297&lt;&gt;"",IF(Data!$G$9="constant",$C$13,IF(Data!$G$9="squeeze",G3297,F3297)),"")</f>
        <v/>
      </c>
      <c r="I3297" s="38" t="str">
        <f ca="1">IF(ISNUMBER(A3297),NORMINV(RAND(),0,IF(AND(Data!$G$9="squeeze",A3297&lt;Data!$G$11*0.25),$H$32,1)*$C$30*$C$13)*($C$14*$C$12),"")</f>
        <v/>
      </c>
      <c r="J3297" s="42" t="str">
        <f ca="1">IFERROR(IF(Data!$C$6="Real",B3297,I3297+J3296+($C$14*$C$12)*(NORMINV(RAND(),$C$15,CHOOSE($G$13,$C$13,F3297,G3297)))),"")</f>
        <v/>
      </c>
      <c r="K3297" s="88" t="str">
        <f>IF(ISNUMBER(A3297), IF($G$16="fixed",$G$17,MIN(H3297*Data!$C$7*$C$16*0.5,$C$17*Data!$C$7))*$C$12,"")</f>
        <v/>
      </c>
      <c r="L3297" s="42" t="str">
        <f t="shared" ca="1" si="1560"/>
        <v/>
      </c>
      <c r="M3297" s="44" t="str">
        <f t="shared" ca="1" si="1561"/>
        <v/>
      </c>
      <c r="N3297" s="44" t="str">
        <f t="shared" ca="1" si="1562"/>
        <v/>
      </c>
      <c r="O3297" s="108" t="str">
        <f t="shared" si="1546"/>
        <v/>
      </c>
      <c r="P3297" s="102" t="str">
        <f t="shared" si="1547"/>
        <v/>
      </c>
      <c r="Q3297" s="102" t="str">
        <f t="shared" si="1548"/>
        <v/>
      </c>
      <c r="R3297" s="120" t="str">
        <f t="shared" si="1549"/>
        <v/>
      </c>
      <c r="S3297" s="54" t="str">
        <f t="shared" si="1550"/>
        <v/>
      </c>
      <c r="T3297" s="5" t="str">
        <f t="shared" si="1551"/>
        <v/>
      </c>
      <c r="U3297" s="152" t="str">
        <f t="shared" si="1534"/>
        <v/>
      </c>
      <c r="V3297" s="152" t="str">
        <f t="shared" si="1535"/>
        <v/>
      </c>
      <c r="W3297" s="153" t="str">
        <f t="shared" si="1536"/>
        <v/>
      </c>
      <c r="X3297" s="153" t="str">
        <f t="shared" si="1537"/>
        <v/>
      </c>
      <c r="Y3297" s="153" t="str">
        <f t="shared" si="1538"/>
        <v/>
      </c>
      <c r="Z3297" s="153" t="str">
        <f t="shared" si="1539"/>
        <v/>
      </c>
      <c r="AA3297" s="152" t="str">
        <f t="shared" si="1540"/>
        <v/>
      </c>
      <c r="AB3297" s="152" t="str">
        <f t="shared" si="1541"/>
        <v/>
      </c>
      <c r="AC3297" s="154" t="str">
        <f t="shared" si="1552"/>
        <v/>
      </c>
      <c r="AD3297" s="154" t="str">
        <f t="shared" si="1553"/>
        <v/>
      </c>
      <c r="AE3297" s="3" t="str">
        <f t="shared" si="1554"/>
        <v/>
      </c>
      <c r="AF3297" s="3" t="str">
        <f t="shared" si="1555"/>
        <v/>
      </c>
      <c r="AG3297" s="3" t="str">
        <f t="shared" si="1556"/>
        <v/>
      </c>
      <c r="AH3297" s="4" t="str">
        <f t="shared" si="1557"/>
        <v/>
      </c>
      <c r="AI3297" s="75" t="str">
        <f t="shared" si="1558"/>
        <v/>
      </c>
      <c r="AJ3297" s="75" t="str">
        <f t="shared" si="1559"/>
        <v/>
      </c>
    </row>
    <row r="3298" spans="1:36" ht="14.25">
      <c r="A3298" s="41" t="str">
        <f t="shared" si="1542"/>
        <v/>
      </c>
      <c r="B3298" s="150" t="str">
        <f>IF(ISNUMBER(A3298),INDEX('MetaTrader Import'!$H$13:$J$5893,TRUNC(((A3298-$A$39+1)-1)/3)+1,MOD((A3298-$A$39+1)-1,3)+1),"")</f>
        <v/>
      </c>
      <c r="C3298" s="43" t="str">
        <f t="shared" si="1543"/>
        <v/>
      </c>
      <c r="D3298" s="43" t="str">
        <f t="shared" ca="1" si="1533"/>
        <v/>
      </c>
      <c r="E3298" s="43" t="str">
        <f t="shared" si="1544"/>
        <v/>
      </c>
      <c r="F3298" s="43" t="str">
        <f t="shared" si="1545"/>
        <v/>
      </c>
      <c r="G3298" s="43" t="str">
        <f>IF(A3298&lt;&gt;"",IF(A3298&lt;Data!$G$11*0.25,$C$13/$G$32,IF(A3298&gt;Data!$G$11*0.25,$C$13,$C$13*10)),"")</f>
        <v/>
      </c>
      <c r="H3298" s="43" t="str">
        <f>IF(A3298&lt;&gt;"",IF(Data!$G$9="constant",$C$13,IF(Data!$G$9="squeeze",G3298,F3298)),"")</f>
        <v/>
      </c>
      <c r="I3298" s="38" t="str">
        <f ca="1">IF(ISNUMBER(A3298),NORMINV(RAND(),0,IF(AND(Data!$G$9="squeeze",A3298&lt;Data!$G$11*0.25),$H$32,1)*$C$30*$C$13)*($C$14*$C$12),"")</f>
        <v/>
      </c>
      <c r="J3298" s="42" t="str">
        <f ca="1">IFERROR(IF(Data!$C$6="Real",B3298,I3298+J3297+($C$14*$C$12)*(NORMINV(RAND(),$C$15,CHOOSE($G$13,$C$13,F3298,G3298)))),"")</f>
        <v/>
      </c>
      <c r="K3298" s="88" t="str">
        <f>IF(ISNUMBER(A3298), IF($G$16="fixed",$G$17,MIN(H3298*Data!$C$7*$C$16*0.5,$C$17*Data!$C$7))*$C$12,"")</f>
        <v/>
      </c>
      <c r="L3298" s="42" t="str">
        <f t="shared" ca="1" si="1560"/>
        <v/>
      </c>
      <c r="M3298" s="44" t="str">
        <f t="shared" ca="1" si="1561"/>
        <v/>
      </c>
      <c r="N3298" s="44" t="str">
        <f t="shared" ca="1" si="1562"/>
        <v/>
      </c>
      <c r="O3298" s="108" t="str">
        <f t="shared" si="1546"/>
        <v/>
      </c>
      <c r="P3298" s="102" t="str">
        <f t="shared" si="1547"/>
        <v/>
      </c>
      <c r="Q3298" s="102" t="str">
        <f t="shared" si="1548"/>
        <v/>
      </c>
      <c r="R3298" s="120" t="str">
        <f t="shared" si="1549"/>
        <v/>
      </c>
      <c r="S3298" s="54" t="str">
        <f t="shared" si="1550"/>
        <v/>
      </c>
      <c r="T3298" s="5" t="str">
        <f t="shared" si="1551"/>
        <v/>
      </c>
      <c r="U3298" s="152" t="str">
        <f t="shared" si="1534"/>
        <v/>
      </c>
      <c r="V3298" s="152" t="str">
        <f t="shared" si="1535"/>
        <v/>
      </c>
      <c r="W3298" s="153" t="str">
        <f t="shared" si="1536"/>
        <v/>
      </c>
      <c r="X3298" s="153" t="str">
        <f t="shared" si="1537"/>
        <v/>
      </c>
      <c r="Y3298" s="153" t="str">
        <f t="shared" si="1538"/>
        <v/>
      </c>
      <c r="Z3298" s="153" t="str">
        <f t="shared" si="1539"/>
        <v/>
      </c>
      <c r="AA3298" s="152" t="str">
        <f t="shared" si="1540"/>
        <v/>
      </c>
      <c r="AB3298" s="152" t="str">
        <f t="shared" si="1541"/>
        <v/>
      </c>
      <c r="AC3298" s="154" t="str">
        <f t="shared" si="1552"/>
        <v/>
      </c>
      <c r="AD3298" s="154" t="str">
        <f t="shared" si="1553"/>
        <v/>
      </c>
      <c r="AE3298" s="3" t="str">
        <f t="shared" si="1554"/>
        <v/>
      </c>
      <c r="AF3298" s="3" t="str">
        <f t="shared" si="1555"/>
        <v/>
      </c>
      <c r="AG3298" s="3" t="str">
        <f t="shared" si="1556"/>
        <v/>
      </c>
      <c r="AH3298" s="4" t="str">
        <f t="shared" si="1557"/>
        <v/>
      </c>
      <c r="AI3298" s="75" t="str">
        <f t="shared" si="1558"/>
        <v/>
      </c>
      <c r="AJ3298" s="75" t="str">
        <f t="shared" si="1559"/>
        <v/>
      </c>
    </row>
    <row r="3299" spans="1:36" ht="14.25">
      <c r="A3299" s="41" t="str">
        <f t="shared" si="1542"/>
        <v/>
      </c>
      <c r="B3299" s="150" t="str">
        <f>IF(ISNUMBER(A3299),INDEX('MetaTrader Import'!$H$13:$J$5893,TRUNC(((A3299-$A$39+1)-1)/3)+1,MOD((A3299-$A$39+1)-1,3)+1),"")</f>
        <v/>
      </c>
      <c r="C3299" s="43" t="str">
        <f t="shared" si="1543"/>
        <v/>
      </c>
      <c r="D3299" s="43" t="str">
        <f t="shared" ca="1" si="1533"/>
        <v/>
      </c>
      <c r="E3299" s="43" t="str">
        <f t="shared" si="1544"/>
        <v/>
      </c>
      <c r="F3299" s="43" t="str">
        <f t="shared" si="1545"/>
        <v/>
      </c>
      <c r="G3299" s="43" t="str">
        <f>IF(A3299&lt;&gt;"",IF(A3299&lt;Data!$G$11*0.25,$C$13/$G$32,IF(A3299&gt;Data!$G$11*0.25,$C$13,$C$13*10)),"")</f>
        <v/>
      </c>
      <c r="H3299" s="43" t="str">
        <f>IF(A3299&lt;&gt;"",IF(Data!$G$9="constant",$C$13,IF(Data!$G$9="squeeze",G3299,F3299)),"")</f>
        <v/>
      </c>
      <c r="I3299" s="38" t="str">
        <f ca="1">IF(ISNUMBER(A3299),NORMINV(RAND(),0,IF(AND(Data!$G$9="squeeze",A3299&lt;Data!$G$11*0.25),$H$32,1)*$C$30*$C$13)*($C$14*$C$12),"")</f>
        <v/>
      </c>
      <c r="J3299" s="42" t="str">
        <f ca="1">IFERROR(IF(Data!$C$6="Real",B3299,I3299+J3298+($C$14*$C$12)*(NORMINV(RAND(),$C$15,CHOOSE($G$13,$C$13,F3299,G3299)))),"")</f>
        <v/>
      </c>
      <c r="K3299" s="88" t="str">
        <f>IF(ISNUMBER(A3299), IF($G$16="fixed",$G$17,MIN(H3299*Data!$C$7*$C$16*0.5,$C$17*Data!$C$7))*$C$12,"")</f>
        <v/>
      </c>
      <c r="L3299" s="42" t="str">
        <f t="shared" ca="1" si="1560"/>
        <v/>
      </c>
      <c r="M3299" s="44" t="str">
        <f t="shared" ca="1" si="1561"/>
        <v/>
      </c>
      <c r="N3299" s="44" t="str">
        <f t="shared" ca="1" si="1562"/>
        <v/>
      </c>
      <c r="O3299" s="108" t="str">
        <f t="shared" si="1546"/>
        <v/>
      </c>
      <c r="P3299" s="102" t="str">
        <f t="shared" si="1547"/>
        <v/>
      </c>
      <c r="Q3299" s="102" t="str">
        <f t="shared" si="1548"/>
        <v/>
      </c>
      <c r="R3299" s="120" t="str">
        <f t="shared" si="1549"/>
        <v/>
      </c>
      <c r="S3299" s="54" t="str">
        <f t="shared" si="1550"/>
        <v/>
      </c>
      <c r="T3299" s="5" t="str">
        <f t="shared" si="1551"/>
        <v/>
      </c>
      <c r="U3299" s="152" t="str">
        <f t="shared" si="1534"/>
        <v/>
      </c>
      <c r="V3299" s="152" t="str">
        <f t="shared" si="1535"/>
        <v/>
      </c>
      <c r="W3299" s="153" t="str">
        <f t="shared" si="1536"/>
        <v/>
      </c>
      <c r="X3299" s="153" t="str">
        <f t="shared" si="1537"/>
        <v/>
      </c>
      <c r="Y3299" s="153" t="str">
        <f t="shared" si="1538"/>
        <v/>
      </c>
      <c r="Z3299" s="153" t="str">
        <f t="shared" si="1539"/>
        <v/>
      </c>
      <c r="AA3299" s="152" t="str">
        <f t="shared" si="1540"/>
        <v/>
      </c>
      <c r="AB3299" s="152" t="str">
        <f t="shared" si="1541"/>
        <v/>
      </c>
      <c r="AC3299" s="154" t="str">
        <f t="shared" si="1552"/>
        <v/>
      </c>
      <c r="AD3299" s="154" t="str">
        <f t="shared" si="1553"/>
        <v/>
      </c>
      <c r="AE3299" s="3" t="str">
        <f t="shared" si="1554"/>
        <v/>
      </c>
      <c r="AF3299" s="3" t="str">
        <f t="shared" si="1555"/>
        <v/>
      </c>
      <c r="AG3299" s="3" t="str">
        <f t="shared" si="1556"/>
        <v/>
      </c>
      <c r="AH3299" s="4" t="str">
        <f t="shared" si="1557"/>
        <v/>
      </c>
      <c r="AI3299" s="75" t="str">
        <f t="shared" si="1558"/>
        <v/>
      </c>
      <c r="AJ3299" s="75" t="str">
        <f t="shared" si="1559"/>
        <v/>
      </c>
    </row>
    <row r="3300" spans="1:36" ht="14.25">
      <c r="A3300" s="41" t="str">
        <f t="shared" si="1542"/>
        <v/>
      </c>
      <c r="B3300" s="150" t="str">
        <f>IF(ISNUMBER(A3300),INDEX('MetaTrader Import'!$H$13:$J$5893,TRUNC(((A3300-$A$39+1)-1)/3)+1,MOD((A3300-$A$39+1)-1,3)+1),"")</f>
        <v/>
      </c>
      <c r="C3300" s="43" t="str">
        <f t="shared" si="1543"/>
        <v/>
      </c>
      <c r="D3300" s="43" t="str">
        <f t="shared" ca="1" si="1533"/>
        <v/>
      </c>
      <c r="E3300" s="43" t="str">
        <f t="shared" si="1544"/>
        <v/>
      </c>
      <c r="F3300" s="43" t="str">
        <f t="shared" si="1545"/>
        <v/>
      </c>
      <c r="G3300" s="43" t="str">
        <f>IF(A3300&lt;&gt;"",IF(A3300&lt;Data!$G$11*0.25,$C$13/$G$32,IF(A3300&gt;Data!$G$11*0.25,$C$13,$C$13*10)),"")</f>
        <v/>
      </c>
      <c r="H3300" s="43" t="str">
        <f>IF(A3300&lt;&gt;"",IF(Data!$G$9="constant",$C$13,IF(Data!$G$9="squeeze",G3300,F3300)),"")</f>
        <v/>
      </c>
      <c r="I3300" s="38" t="str">
        <f ca="1">IF(ISNUMBER(A3300),NORMINV(RAND(),0,IF(AND(Data!$G$9="squeeze",A3300&lt;Data!$G$11*0.25),$H$32,1)*$C$30*$C$13)*($C$14*$C$12),"")</f>
        <v/>
      </c>
      <c r="J3300" s="42" t="str">
        <f ca="1">IFERROR(IF(Data!$C$6="Real",B3300,I3300+J3299+($C$14*$C$12)*(NORMINV(RAND(),$C$15,CHOOSE($G$13,$C$13,F3300,G3300)))),"")</f>
        <v/>
      </c>
      <c r="K3300" s="88" t="str">
        <f>IF(ISNUMBER(A3300), IF($G$16="fixed",$G$17,MIN(H3300*Data!$C$7*$C$16*0.5,$C$17*Data!$C$7))*$C$12,"")</f>
        <v/>
      </c>
      <c r="L3300" s="42" t="str">
        <f t="shared" ca="1" si="1560"/>
        <v/>
      </c>
      <c r="M3300" s="44" t="str">
        <f t="shared" ca="1" si="1561"/>
        <v/>
      </c>
      <c r="N3300" s="44" t="str">
        <f t="shared" ca="1" si="1562"/>
        <v/>
      </c>
      <c r="O3300" s="108" t="str">
        <f t="shared" si="1546"/>
        <v/>
      </c>
      <c r="P3300" s="102" t="str">
        <f t="shared" si="1547"/>
        <v/>
      </c>
      <c r="Q3300" s="102" t="str">
        <f t="shared" si="1548"/>
        <v/>
      </c>
      <c r="R3300" s="120" t="str">
        <f t="shared" si="1549"/>
        <v/>
      </c>
      <c r="S3300" s="54" t="str">
        <f t="shared" si="1550"/>
        <v/>
      </c>
      <c r="T3300" s="5" t="str">
        <f t="shared" si="1551"/>
        <v/>
      </c>
      <c r="U3300" s="152" t="str">
        <f t="shared" si="1534"/>
        <v/>
      </c>
      <c r="V3300" s="152" t="str">
        <f t="shared" si="1535"/>
        <v/>
      </c>
      <c r="W3300" s="153" t="str">
        <f t="shared" si="1536"/>
        <v/>
      </c>
      <c r="X3300" s="153" t="str">
        <f t="shared" si="1537"/>
        <v/>
      </c>
      <c r="Y3300" s="153" t="str">
        <f t="shared" si="1538"/>
        <v/>
      </c>
      <c r="Z3300" s="153" t="str">
        <f t="shared" si="1539"/>
        <v/>
      </c>
      <c r="AA3300" s="152" t="str">
        <f t="shared" si="1540"/>
        <v/>
      </c>
      <c r="AB3300" s="152" t="str">
        <f t="shared" si="1541"/>
        <v/>
      </c>
      <c r="AC3300" s="154" t="str">
        <f t="shared" si="1552"/>
        <v/>
      </c>
      <c r="AD3300" s="154" t="str">
        <f t="shared" si="1553"/>
        <v/>
      </c>
      <c r="AE3300" s="3" t="str">
        <f t="shared" si="1554"/>
        <v/>
      </c>
      <c r="AF3300" s="3" t="str">
        <f t="shared" si="1555"/>
        <v/>
      </c>
      <c r="AG3300" s="3" t="str">
        <f t="shared" si="1556"/>
        <v/>
      </c>
      <c r="AH3300" s="4" t="str">
        <f t="shared" si="1557"/>
        <v/>
      </c>
      <c r="AI3300" s="75" t="str">
        <f t="shared" si="1558"/>
        <v/>
      </c>
      <c r="AJ3300" s="75" t="str">
        <f t="shared" si="1559"/>
        <v/>
      </c>
    </row>
    <row r="3301" spans="1:36" ht="14.25">
      <c r="A3301" s="41" t="str">
        <f t="shared" si="1542"/>
        <v/>
      </c>
      <c r="B3301" s="150" t="str">
        <f>IF(ISNUMBER(A3301),INDEX('MetaTrader Import'!$H$13:$J$5893,TRUNC(((A3301-$A$39+1)-1)/3)+1,MOD((A3301-$A$39+1)-1,3)+1),"")</f>
        <v/>
      </c>
      <c r="C3301" s="43" t="str">
        <f t="shared" si="1543"/>
        <v/>
      </c>
      <c r="D3301" s="43" t="str">
        <f t="shared" ca="1" si="1533"/>
        <v/>
      </c>
      <c r="E3301" s="43" t="str">
        <f t="shared" si="1544"/>
        <v/>
      </c>
      <c r="F3301" s="43" t="str">
        <f t="shared" si="1545"/>
        <v/>
      </c>
      <c r="G3301" s="43" t="str">
        <f>IF(A3301&lt;&gt;"",IF(A3301&lt;Data!$G$11*0.25,$C$13/$G$32,IF(A3301&gt;Data!$G$11*0.25,$C$13,$C$13*10)),"")</f>
        <v/>
      </c>
      <c r="H3301" s="43" t="str">
        <f>IF(A3301&lt;&gt;"",IF(Data!$G$9="constant",$C$13,IF(Data!$G$9="squeeze",G3301,F3301)),"")</f>
        <v/>
      </c>
      <c r="I3301" s="38" t="str">
        <f ca="1">IF(ISNUMBER(A3301),NORMINV(RAND(),0,IF(AND(Data!$G$9="squeeze",A3301&lt;Data!$G$11*0.25),$H$32,1)*$C$30*$C$13)*($C$14*$C$12),"")</f>
        <v/>
      </c>
      <c r="J3301" s="42" t="str">
        <f ca="1">IFERROR(IF(Data!$C$6="Real",B3301,I3301+J3300+($C$14*$C$12)*(NORMINV(RAND(),$C$15,CHOOSE($G$13,$C$13,F3301,G3301)))),"")</f>
        <v/>
      </c>
      <c r="K3301" s="88" t="str">
        <f>IF(ISNUMBER(A3301), IF($G$16="fixed",$G$17,MIN(H3301*Data!$C$7*$C$16*0.5,$C$17*Data!$C$7))*$C$12,"")</f>
        <v/>
      </c>
      <c r="L3301" s="42" t="str">
        <f t="shared" ca="1" si="1560"/>
        <v/>
      </c>
      <c r="M3301" s="44" t="str">
        <f t="shared" ca="1" si="1561"/>
        <v/>
      </c>
      <c r="N3301" s="44" t="str">
        <f t="shared" ca="1" si="1562"/>
        <v/>
      </c>
      <c r="O3301" s="108" t="str">
        <f t="shared" si="1546"/>
        <v/>
      </c>
      <c r="P3301" s="102" t="str">
        <f t="shared" si="1547"/>
        <v/>
      </c>
      <c r="Q3301" s="102" t="str">
        <f t="shared" si="1548"/>
        <v/>
      </c>
      <c r="R3301" s="120" t="str">
        <f t="shared" si="1549"/>
        <v/>
      </c>
      <c r="S3301" s="54" t="str">
        <f t="shared" si="1550"/>
        <v/>
      </c>
      <c r="T3301" s="5" t="str">
        <f t="shared" si="1551"/>
        <v/>
      </c>
      <c r="U3301" s="152" t="str">
        <f t="shared" si="1534"/>
        <v/>
      </c>
      <c r="V3301" s="152" t="str">
        <f t="shared" si="1535"/>
        <v/>
      </c>
      <c r="W3301" s="153" t="str">
        <f t="shared" si="1536"/>
        <v/>
      </c>
      <c r="X3301" s="153" t="str">
        <f t="shared" si="1537"/>
        <v/>
      </c>
      <c r="Y3301" s="153" t="str">
        <f t="shared" si="1538"/>
        <v/>
      </c>
      <c r="Z3301" s="153" t="str">
        <f t="shared" si="1539"/>
        <v/>
      </c>
      <c r="AA3301" s="152" t="str">
        <f t="shared" si="1540"/>
        <v/>
      </c>
      <c r="AB3301" s="152" t="str">
        <f t="shared" si="1541"/>
        <v/>
      </c>
      <c r="AC3301" s="154" t="str">
        <f t="shared" si="1552"/>
        <v/>
      </c>
      <c r="AD3301" s="154" t="str">
        <f t="shared" si="1553"/>
        <v/>
      </c>
      <c r="AE3301" s="3" t="str">
        <f t="shared" si="1554"/>
        <v/>
      </c>
      <c r="AF3301" s="3" t="str">
        <f t="shared" si="1555"/>
        <v/>
      </c>
      <c r="AG3301" s="3" t="str">
        <f t="shared" si="1556"/>
        <v/>
      </c>
      <c r="AH3301" s="4" t="str">
        <f t="shared" si="1557"/>
        <v/>
      </c>
      <c r="AI3301" s="75" t="str">
        <f t="shared" si="1558"/>
        <v/>
      </c>
      <c r="AJ3301" s="75" t="str">
        <f t="shared" si="1559"/>
        <v/>
      </c>
    </row>
    <row r="3302" spans="1:36" ht="14.25">
      <c r="A3302" s="41" t="str">
        <f t="shared" si="1542"/>
        <v/>
      </c>
      <c r="B3302" s="150" t="str">
        <f>IF(ISNUMBER(A3302),INDEX('MetaTrader Import'!$H$13:$J$5893,TRUNC(((A3302-$A$39+1)-1)/3)+1,MOD((A3302-$A$39+1)-1,3)+1),"")</f>
        <v/>
      </c>
      <c r="C3302" s="43" t="str">
        <f t="shared" si="1543"/>
        <v/>
      </c>
      <c r="D3302" s="43" t="str">
        <f t="shared" ca="1" si="1533"/>
        <v/>
      </c>
      <c r="E3302" s="43" t="str">
        <f t="shared" si="1544"/>
        <v/>
      </c>
      <c r="F3302" s="43" t="str">
        <f t="shared" si="1545"/>
        <v/>
      </c>
      <c r="G3302" s="43" t="str">
        <f>IF(A3302&lt;&gt;"",IF(A3302&lt;Data!$G$11*0.25,$C$13/$G$32,IF(A3302&gt;Data!$G$11*0.25,$C$13,$C$13*10)),"")</f>
        <v/>
      </c>
      <c r="H3302" s="43" t="str">
        <f>IF(A3302&lt;&gt;"",IF(Data!$G$9="constant",$C$13,IF(Data!$G$9="squeeze",G3302,F3302)),"")</f>
        <v/>
      </c>
      <c r="I3302" s="38" t="str">
        <f ca="1">IF(ISNUMBER(A3302),NORMINV(RAND(),0,IF(AND(Data!$G$9="squeeze",A3302&lt;Data!$G$11*0.25),$H$32,1)*$C$30*$C$13)*($C$14*$C$12),"")</f>
        <v/>
      </c>
      <c r="J3302" s="42" t="str">
        <f ca="1">IFERROR(IF(Data!$C$6="Real",B3302,I3302+J3301+($C$14*$C$12)*(NORMINV(RAND(),$C$15,CHOOSE($G$13,$C$13,F3302,G3302)))),"")</f>
        <v/>
      </c>
      <c r="K3302" s="88" t="str">
        <f>IF(ISNUMBER(A3302), IF($G$16="fixed",$G$17,MIN(H3302*Data!$C$7*$C$16*0.5,$C$17*Data!$C$7))*$C$12,"")</f>
        <v/>
      </c>
      <c r="L3302" s="42" t="str">
        <f t="shared" ca="1" si="1560"/>
        <v/>
      </c>
      <c r="M3302" s="44" t="str">
        <f t="shared" ca="1" si="1561"/>
        <v/>
      </c>
      <c r="N3302" s="44" t="str">
        <f t="shared" ca="1" si="1562"/>
        <v/>
      </c>
      <c r="O3302" s="108" t="str">
        <f t="shared" si="1546"/>
        <v/>
      </c>
      <c r="P3302" s="102" t="str">
        <f t="shared" si="1547"/>
        <v/>
      </c>
      <c r="Q3302" s="102" t="str">
        <f t="shared" si="1548"/>
        <v/>
      </c>
      <c r="R3302" s="120" t="str">
        <f t="shared" si="1549"/>
        <v/>
      </c>
      <c r="S3302" s="54" t="str">
        <f t="shared" si="1550"/>
        <v/>
      </c>
      <c r="T3302" s="5" t="str">
        <f t="shared" si="1551"/>
        <v/>
      </c>
      <c r="U3302" s="152" t="str">
        <f t="shared" si="1534"/>
        <v/>
      </c>
      <c r="V3302" s="152" t="str">
        <f t="shared" si="1535"/>
        <v/>
      </c>
      <c r="W3302" s="153" t="str">
        <f t="shared" si="1536"/>
        <v/>
      </c>
      <c r="X3302" s="153" t="str">
        <f t="shared" si="1537"/>
        <v/>
      </c>
      <c r="Y3302" s="153" t="str">
        <f t="shared" si="1538"/>
        <v/>
      </c>
      <c r="Z3302" s="153" t="str">
        <f t="shared" si="1539"/>
        <v/>
      </c>
      <c r="AA3302" s="152" t="str">
        <f t="shared" si="1540"/>
        <v/>
      </c>
      <c r="AB3302" s="152" t="str">
        <f t="shared" si="1541"/>
        <v/>
      </c>
      <c r="AC3302" s="154" t="str">
        <f t="shared" si="1552"/>
        <v/>
      </c>
      <c r="AD3302" s="154" t="str">
        <f t="shared" si="1553"/>
        <v/>
      </c>
      <c r="AE3302" s="3" t="str">
        <f t="shared" si="1554"/>
        <v/>
      </c>
      <c r="AF3302" s="3" t="str">
        <f t="shared" si="1555"/>
        <v/>
      </c>
      <c r="AG3302" s="3" t="str">
        <f t="shared" si="1556"/>
        <v/>
      </c>
      <c r="AH3302" s="4" t="str">
        <f t="shared" si="1557"/>
        <v/>
      </c>
      <c r="AI3302" s="75" t="str">
        <f t="shared" si="1558"/>
        <v/>
      </c>
      <c r="AJ3302" s="75" t="str">
        <f t="shared" si="1559"/>
        <v/>
      </c>
    </row>
    <row r="3303" spans="1:36" ht="14.25">
      <c r="A3303" s="41" t="str">
        <f t="shared" si="1542"/>
        <v/>
      </c>
      <c r="B3303" s="150" t="str">
        <f>IF(ISNUMBER(A3303),INDEX('MetaTrader Import'!$H$13:$J$5893,TRUNC(((A3303-$A$39+1)-1)/3)+1,MOD((A3303-$A$39+1)-1,3)+1),"")</f>
        <v/>
      </c>
      <c r="C3303" s="43" t="str">
        <f t="shared" si="1543"/>
        <v/>
      </c>
      <c r="D3303" s="43" t="str">
        <f t="shared" ca="1" si="1533"/>
        <v/>
      </c>
      <c r="E3303" s="43" t="str">
        <f t="shared" si="1544"/>
        <v/>
      </c>
      <c r="F3303" s="43" t="str">
        <f t="shared" si="1545"/>
        <v/>
      </c>
      <c r="G3303" s="43" t="str">
        <f>IF(A3303&lt;&gt;"",IF(A3303&lt;Data!$G$11*0.25,$C$13/$G$32,IF(A3303&gt;Data!$G$11*0.25,$C$13,$C$13*10)),"")</f>
        <v/>
      </c>
      <c r="H3303" s="43" t="str">
        <f>IF(A3303&lt;&gt;"",IF(Data!$G$9="constant",$C$13,IF(Data!$G$9="squeeze",G3303,F3303)),"")</f>
        <v/>
      </c>
      <c r="I3303" s="38" t="str">
        <f ca="1">IF(ISNUMBER(A3303),NORMINV(RAND(),0,IF(AND(Data!$G$9="squeeze",A3303&lt;Data!$G$11*0.25),$H$32,1)*$C$30*$C$13)*($C$14*$C$12),"")</f>
        <v/>
      </c>
      <c r="J3303" s="42" t="str">
        <f ca="1">IFERROR(IF(Data!$C$6="Real",B3303,I3303+J3302+($C$14*$C$12)*(NORMINV(RAND(),$C$15,CHOOSE($G$13,$C$13,F3303,G3303)))),"")</f>
        <v/>
      </c>
      <c r="K3303" s="88" t="str">
        <f>IF(ISNUMBER(A3303), IF($G$16="fixed",$G$17,MIN(H3303*Data!$C$7*$C$16*0.5,$C$17*Data!$C$7))*$C$12,"")</f>
        <v/>
      </c>
      <c r="L3303" s="42" t="str">
        <f t="shared" ca="1" si="1560"/>
        <v/>
      </c>
      <c r="M3303" s="44" t="str">
        <f t="shared" ca="1" si="1561"/>
        <v/>
      </c>
      <c r="N3303" s="44" t="str">
        <f t="shared" ca="1" si="1562"/>
        <v/>
      </c>
      <c r="O3303" s="108" t="str">
        <f t="shared" si="1546"/>
        <v/>
      </c>
      <c r="P3303" s="102" t="str">
        <f t="shared" si="1547"/>
        <v/>
      </c>
      <c r="Q3303" s="102" t="str">
        <f t="shared" si="1548"/>
        <v/>
      </c>
      <c r="R3303" s="120" t="str">
        <f t="shared" si="1549"/>
        <v/>
      </c>
      <c r="S3303" s="54" t="str">
        <f t="shared" si="1550"/>
        <v/>
      </c>
      <c r="T3303" s="5" t="str">
        <f t="shared" si="1551"/>
        <v/>
      </c>
      <c r="U3303" s="152" t="str">
        <f t="shared" si="1534"/>
        <v/>
      </c>
      <c r="V3303" s="152" t="str">
        <f t="shared" si="1535"/>
        <v/>
      </c>
      <c r="W3303" s="153" t="str">
        <f t="shared" si="1536"/>
        <v/>
      </c>
      <c r="X3303" s="153" t="str">
        <f t="shared" si="1537"/>
        <v/>
      </c>
      <c r="Y3303" s="153" t="str">
        <f t="shared" si="1538"/>
        <v/>
      </c>
      <c r="Z3303" s="153" t="str">
        <f t="shared" si="1539"/>
        <v/>
      </c>
      <c r="AA3303" s="152" t="str">
        <f t="shared" si="1540"/>
        <v/>
      </c>
      <c r="AB3303" s="152" t="str">
        <f t="shared" si="1541"/>
        <v/>
      </c>
      <c r="AC3303" s="154" t="str">
        <f t="shared" si="1552"/>
        <v/>
      </c>
      <c r="AD3303" s="154" t="str">
        <f t="shared" si="1553"/>
        <v/>
      </c>
      <c r="AE3303" s="3" t="str">
        <f t="shared" si="1554"/>
        <v/>
      </c>
      <c r="AF3303" s="3" t="str">
        <f t="shared" si="1555"/>
        <v/>
      </c>
      <c r="AG3303" s="3" t="str">
        <f t="shared" si="1556"/>
        <v/>
      </c>
      <c r="AH3303" s="4" t="str">
        <f t="shared" si="1557"/>
        <v/>
      </c>
      <c r="AI3303" s="75" t="str">
        <f t="shared" si="1558"/>
        <v/>
      </c>
      <c r="AJ3303" s="75" t="str">
        <f t="shared" si="1559"/>
        <v/>
      </c>
    </row>
    <row r="3304" spans="1:36" ht="14.25">
      <c r="A3304" s="41" t="str">
        <f t="shared" si="1542"/>
        <v/>
      </c>
      <c r="B3304" s="150" t="str">
        <f>IF(ISNUMBER(A3304),INDEX('MetaTrader Import'!$H$13:$J$5893,TRUNC(((A3304-$A$39+1)-1)/3)+1,MOD((A3304-$A$39+1)-1,3)+1),"")</f>
        <v/>
      </c>
      <c r="C3304" s="43" t="str">
        <f t="shared" si="1543"/>
        <v/>
      </c>
      <c r="D3304" s="43" t="str">
        <f t="shared" ca="1" si="1533"/>
        <v/>
      </c>
      <c r="E3304" s="43" t="str">
        <f t="shared" si="1544"/>
        <v/>
      </c>
      <c r="F3304" s="43" t="str">
        <f t="shared" si="1545"/>
        <v/>
      </c>
      <c r="G3304" s="43" t="str">
        <f>IF(A3304&lt;&gt;"",IF(A3304&lt;Data!$G$11*0.25,$C$13/$G$32,IF(A3304&gt;Data!$G$11*0.25,$C$13,$C$13*10)),"")</f>
        <v/>
      </c>
      <c r="H3304" s="43" t="str">
        <f>IF(A3304&lt;&gt;"",IF(Data!$G$9="constant",$C$13,IF(Data!$G$9="squeeze",G3304,F3304)),"")</f>
        <v/>
      </c>
      <c r="I3304" s="38" t="str">
        <f ca="1">IF(ISNUMBER(A3304),NORMINV(RAND(),0,IF(AND(Data!$G$9="squeeze",A3304&lt;Data!$G$11*0.25),$H$32,1)*$C$30*$C$13)*($C$14*$C$12),"")</f>
        <v/>
      </c>
      <c r="J3304" s="42" t="str">
        <f ca="1">IFERROR(IF(Data!$C$6="Real",B3304,I3304+J3303+($C$14*$C$12)*(NORMINV(RAND(),$C$15,CHOOSE($G$13,$C$13,F3304,G3304)))),"")</f>
        <v/>
      </c>
      <c r="K3304" s="88" t="str">
        <f>IF(ISNUMBER(A3304), IF($G$16="fixed",$G$17,MIN(H3304*Data!$C$7*$C$16*0.5,$C$17*Data!$C$7))*$C$12,"")</f>
        <v/>
      </c>
      <c r="L3304" s="42" t="str">
        <f t="shared" ca="1" si="1560"/>
        <v/>
      </c>
      <c r="M3304" s="44" t="str">
        <f t="shared" ca="1" si="1561"/>
        <v/>
      </c>
      <c r="N3304" s="44" t="str">
        <f t="shared" ca="1" si="1562"/>
        <v/>
      </c>
      <c r="O3304" s="108" t="str">
        <f t="shared" si="1546"/>
        <v/>
      </c>
      <c r="P3304" s="102" t="str">
        <f t="shared" si="1547"/>
        <v/>
      </c>
      <c r="Q3304" s="102" t="str">
        <f t="shared" si="1548"/>
        <v/>
      </c>
      <c r="R3304" s="120" t="str">
        <f t="shared" si="1549"/>
        <v/>
      </c>
      <c r="S3304" s="54" t="str">
        <f t="shared" si="1550"/>
        <v/>
      </c>
      <c r="T3304" s="5" t="str">
        <f t="shared" si="1551"/>
        <v/>
      </c>
      <c r="U3304" s="152" t="str">
        <f t="shared" si="1534"/>
        <v/>
      </c>
      <c r="V3304" s="152" t="str">
        <f t="shared" si="1535"/>
        <v/>
      </c>
      <c r="W3304" s="153" t="str">
        <f t="shared" si="1536"/>
        <v/>
      </c>
      <c r="X3304" s="153" t="str">
        <f t="shared" si="1537"/>
        <v/>
      </c>
      <c r="Y3304" s="153" t="str">
        <f t="shared" si="1538"/>
        <v/>
      </c>
      <c r="Z3304" s="153" t="str">
        <f t="shared" si="1539"/>
        <v/>
      </c>
      <c r="AA3304" s="152" t="str">
        <f t="shared" si="1540"/>
        <v/>
      </c>
      <c r="AB3304" s="152" t="str">
        <f t="shared" si="1541"/>
        <v/>
      </c>
      <c r="AC3304" s="154" t="str">
        <f t="shared" si="1552"/>
        <v/>
      </c>
      <c r="AD3304" s="154" t="str">
        <f t="shared" si="1553"/>
        <v/>
      </c>
      <c r="AE3304" s="3" t="str">
        <f t="shared" si="1554"/>
        <v/>
      </c>
      <c r="AF3304" s="3" t="str">
        <f t="shared" si="1555"/>
        <v/>
      </c>
      <c r="AG3304" s="3" t="str">
        <f t="shared" si="1556"/>
        <v/>
      </c>
      <c r="AH3304" s="4" t="str">
        <f t="shared" si="1557"/>
        <v/>
      </c>
      <c r="AI3304" s="75" t="str">
        <f t="shared" si="1558"/>
        <v/>
      </c>
      <c r="AJ3304" s="75" t="str">
        <f t="shared" si="1559"/>
        <v/>
      </c>
    </row>
    <row r="3305" spans="1:36" ht="14.25">
      <c r="A3305" s="41" t="str">
        <f t="shared" si="1542"/>
        <v/>
      </c>
      <c r="B3305" s="150" t="str">
        <f>IF(ISNUMBER(A3305),INDEX('MetaTrader Import'!$H$13:$J$5893,TRUNC(((A3305-$A$39+1)-1)/3)+1,MOD((A3305-$A$39+1)-1,3)+1),"")</f>
        <v/>
      </c>
      <c r="C3305" s="43" t="str">
        <f t="shared" si="1543"/>
        <v/>
      </c>
      <c r="D3305" s="43" t="str">
        <f t="shared" ca="1" si="1533"/>
        <v/>
      </c>
      <c r="E3305" s="43" t="str">
        <f t="shared" si="1544"/>
        <v/>
      </c>
      <c r="F3305" s="43" t="str">
        <f t="shared" si="1545"/>
        <v/>
      </c>
      <c r="G3305" s="43" t="str">
        <f>IF(A3305&lt;&gt;"",IF(A3305&lt;Data!$G$11*0.25,$C$13/$G$32,IF(A3305&gt;Data!$G$11*0.25,$C$13,$C$13*10)),"")</f>
        <v/>
      </c>
      <c r="H3305" s="43" t="str">
        <f>IF(A3305&lt;&gt;"",IF(Data!$G$9="constant",$C$13,IF(Data!$G$9="squeeze",G3305,F3305)),"")</f>
        <v/>
      </c>
      <c r="I3305" s="38" t="str">
        <f ca="1">IF(ISNUMBER(A3305),NORMINV(RAND(),0,IF(AND(Data!$G$9="squeeze",A3305&lt;Data!$G$11*0.25),$H$32,1)*$C$30*$C$13)*($C$14*$C$12),"")</f>
        <v/>
      </c>
      <c r="J3305" s="42" t="str">
        <f ca="1">IFERROR(IF(Data!$C$6="Real",B3305,I3305+J3304+($C$14*$C$12)*(NORMINV(RAND(),$C$15,CHOOSE($G$13,$C$13,F3305,G3305)))),"")</f>
        <v/>
      </c>
      <c r="K3305" s="88" t="str">
        <f>IF(ISNUMBER(A3305), IF($G$16="fixed",$G$17,MIN(H3305*Data!$C$7*$C$16*0.5,$C$17*Data!$C$7))*$C$12,"")</f>
        <v/>
      </c>
      <c r="L3305" s="42" t="str">
        <f t="shared" ca="1" si="1560"/>
        <v/>
      </c>
      <c r="M3305" s="44" t="str">
        <f t="shared" ca="1" si="1561"/>
        <v/>
      </c>
      <c r="N3305" s="44" t="str">
        <f t="shared" ca="1" si="1562"/>
        <v/>
      </c>
      <c r="O3305" s="108" t="str">
        <f t="shared" si="1546"/>
        <v/>
      </c>
      <c r="P3305" s="102" t="str">
        <f t="shared" si="1547"/>
        <v/>
      </c>
      <c r="Q3305" s="102" t="str">
        <f t="shared" si="1548"/>
        <v/>
      </c>
      <c r="R3305" s="120" t="str">
        <f t="shared" si="1549"/>
        <v/>
      </c>
      <c r="S3305" s="54" t="str">
        <f t="shared" si="1550"/>
        <v/>
      </c>
      <c r="T3305" s="5" t="str">
        <f t="shared" si="1551"/>
        <v/>
      </c>
      <c r="U3305" s="152" t="str">
        <f t="shared" si="1534"/>
        <v/>
      </c>
      <c r="V3305" s="152" t="str">
        <f t="shared" si="1535"/>
        <v/>
      </c>
      <c r="W3305" s="153" t="str">
        <f t="shared" si="1536"/>
        <v/>
      </c>
      <c r="X3305" s="153" t="str">
        <f t="shared" si="1537"/>
        <v/>
      </c>
      <c r="Y3305" s="153" t="str">
        <f t="shared" si="1538"/>
        <v/>
      </c>
      <c r="Z3305" s="153" t="str">
        <f t="shared" si="1539"/>
        <v/>
      </c>
      <c r="AA3305" s="152" t="str">
        <f t="shared" si="1540"/>
        <v/>
      </c>
      <c r="AB3305" s="152" t="str">
        <f t="shared" si="1541"/>
        <v/>
      </c>
      <c r="AC3305" s="154" t="str">
        <f t="shared" si="1552"/>
        <v/>
      </c>
      <c r="AD3305" s="154" t="str">
        <f t="shared" si="1553"/>
        <v/>
      </c>
      <c r="AE3305" s="3" t="str">
        <f t="shared" si="1554"/>
        <v/>
      </c>
      <c r="AF3305" s="3" t="str">
        <f t="shared" si="1555"/>
        <v/>
      </c>
      <c r="AG3305" s="3" t="str">
        <f t="shared" si="1556"/>
        <v/>
      </c>
      <c r="AH3305" s="4" t="str">
        <f t="shared" si="1557"/>
        <v/>
      </c>
      <c r="AI3305" s="75" t="str">
        <f t="shared" si="1558"/>
        <v/>
      </c>
      <c r="AJ3305" s="75" t="str">
        <f t="shared" si="1559"/>
        <v/>
      </c>
    </row>
    <row r="3306" spans="1:36" ht="14.25">
      <c r="A3306" s="41" t="str">
        <f t="shared" si="1542"/>
        <v/>
      </c>
      <c r="B3306" s="150" t="str">
        <f>IF(ISNUMBER(A3306),INDEX('MetaTrader Import'!$H$13:$J$5893,TRUNC(((A3306-$A$39+1)-1)/3)+1,MOD((A3306-$A$39+1)-1,3)+1),"")</f>
        <v/>
      </c>
      <c r="C3306" s="43" t="str">
        <f t="shared" si="1543"/>
        <v/>
      </c>
      <c r="D3306" s="43" t="str">
        <f t="shared" ca="1" si="1533"/>
        <v/>
      </c>
      <c r="E3306" s="43" t="str">
        <f t="shared" si="1544"/>
        <v/>
      </c>
      <c r="F3306" s="43" t="str">
        <f t="shared" si="1545"/>
        <v/>
      </c>
      <c r="G3306" s="43" t="str">
        <f>IF(A3306&lt;&gt;"",IF(A3306&lt;Data!$G$11*0.25,$C$13/$G$32,IF(A3306&gt;Data!$G$11*0.25,$C$13,$C$13*10)),"")</f>
        <v/>
      </c>
      <c r="H3306" s="43" t="str">
        <f>IF(A3306&lt;&gt;"",IF(Data!$G$9="constant",$C$13,IF(Data!$G$9="squeeze",G3306,F3306)),"")</f>
        <v/>
      </c>
      <c r="I3306" s="38" t="str">
        <f ca="1">IF(ISNUMBER(A3306),NORMINV(RAND(),0,IF(AND(Data!$G$9="squeeze",A3306&lt;Data!$G$11*0.25),$H$32,1)*$C$30*$C$13)*($C$14*$C$12),"")</f>
        <v/>
      </c>
      <c r="J3306" s="42" t="str">
        <f ca="1">IFERROR(IF(Data!$C$6="Real",B3306,I3306+J3305+($C$14*$C$12)*(NORMINV(RAND(),$C$15,CHOOSE($G$13,$C$13,F3306,G3306)))),"")</f>
        <v/>
      </c>
      <c r="K3306" s="88" t="str">
        <f>IF(ISNUMBER(A3306), IF($G$16="fixed",$G$17,MIN(H3306*Data!$C$7*$C$16*0.5,$C$17*Data!$C$7))*$C$12,"")</f>
        <v/>
      </c>
      <c r="L3306" s="42" t="str">
        <f t="shared" ca="1" si="1560"/>
        <v/>
      </c>
      <c r="M3306" s="44" t="str">
        <f t="shared" ca="1" si="1561"/>
        <v/>
      </c>
      <c r="N3306" s="44" t="str">
        <f t="shared" ca="1" si="1562"/>
        <v/>
      </c>
      <c r="O3306" s="108" t="str">
        <f t="shared" si="1546"/>
        <v/>
      </c>
      <c r="P3306" s="102" t="str">
        <f t="shared" si="1547"/>
        <v/>
      </c>
      <c r="Q3306" s="102" t="str">
        <f t="shared" si="1548"/>
        <v/>
      </c>
      <c r="R3306" s="120" t="str">
        <f t="shared" si="1549"/>
        <v/>
      </c>
      <c r="S3306" s="54" t="str">
        <f t="shared" si="1550"/>
        <v/>
      </c>
      <c r="T3306" s="5" t="str">
        <f t="shared" si="1551"/>
        <v/>
      </c>
      <c r="U3306" s="152" t="str">
        <f t="shared" si="1534"/>
        <v/>
      </c>
      <c r="V3306" s="152" t="str">
        <f t="shared" si="1535"/>
        <v/>
      </c>
      <c r="W3306" s="153" t="str">
        <f t="shared" si="1536"/>
        <v/>
      </c>
      <c r="X3306" s="153" t="str">
        <f t="shared" si="1537"/>
        <v/>
      </c>
      <c r="Y3306" s="153" t="str">
        <f t="shared" si="1538"/>
        <v/>
      </c>
      <c r="Z3306" s="153" t="str">
        <f t="shared" si="1539"/>
        <v/>
      </c>
      <c r="AA3306" s="152" t="str">
        <f t="shared" si="1540"/>
        <v/>
      </c>
      <c r="AB3306" s="152" t="str">
        <f t="shared" si="1541"/>
        <v/>
      </c>
      <c r="AC3306" s="154" t="str">
        <f t="shared" si="1552"/>
        <v/>
      </c>
      <c r="AD3306" s="154" t="str">
        <f t="shared" si="1553"/>
        <v/>
      </c>
      <c r="AE3306" s="3" t="str">
        <f t="shared" si="1554"/>
        <v/>
      </c>
      <c r="AF3306" s="3" t="str">
        <f t="shared" si="1555"/>
        <v/>
      </c>
      <c r="AG3306" s="3" t="str">
        <f t="shared" si="1556"/>
        <v/>
      </c>
      <c r="AH3306" s="4" t="str">
        <f t="shared" si="1557"/>
        <v/>
      </c>
      <c r="AI3306" s="75" t="str">
        <f t="shared" si="1558"/>
        <v/>
      </c>
      <c r="AJ3306" s="75" t="str">
        <f t="shared" si="1559"/>
        <v/>
      </c>
    </row>
    <row r="3307" spans="1:36" ht="14.25">
      <c r="A3307" s="41" t="str">
        <f t="shared" si="1542"/>
        <v/>
      </c>
      <c r="B3307" s="150" t="str">
        <f>IF(ISNUMBER(A3307),INDEX('MetaTrader Import'!$H$13:$J$5893,TRUNC(((A3307-$A$39+1)-1)/3)+1,MOD((A3307-$A$39+1)-1,3)+1),"")</f>
        <v/>
      </c>
      <c r="C3307" s="43" t="str">
        <f t="shared" si="1543"/>
        <v/>
      </c>
      <c r="D3307" s="43" t="str">
        <f t="shared" ca="1" si="1533"/>
        <v/>
      </c>
      <c r="E3307" s="43" t="str">
        <f t="shared" si="1544"/>
        <v/>
      </c>
      <c r="F3307" s="43" t="str">
        <f t="shared" si="1545"/>
        <v/>
      </c>
      <c r="G3307" s="43" t="str">
        <f>IF(A3307&lt;&gt;"",IF(A3307&lt;Data!$G$11*0.25,$C$13/$G$32,IF(A3307&gt;Data!$G$11*0.25,$C$13,$C$13*10)),"")</f>
        <v/>
      </c>
      <c r="H3307" s="43" t="str">
        <f>IF(A3307&lt;&gt;"",IF(Data!$G$9="constant",$C$13,IF(Data!$G$9="squeeze",G3307,F3307)),"")</f>
        <v/>
      </c>
      <c r="I3307" s="38" t="str">
        <f ca="1">IF(ISNUMBER(A3307),NORMINV(RAND(),0,IF(AND(Data!$G$9="squeeze",A3307&lt;Data!$G$11*0.25),$H$32,1)*$C$30*$C$13)*($C$14*$C$12),"")</f>
        <v/>
      </c>
      <c r="J3307" s="42" t="str">
        <f ca="1">IFERROR(IF(Data!$C$6="Real",B3307,I3307+J3306+($C$14*$C$12)*(NORMINV(RAND(),$C$15,CHOOSE($G$13,$C$13,F3307,G3307)))),"")</f>
        <v/>
      </c>
      <c r="K3307" s="88" t="str">
        <f>IF(ISNUMBER(A3307), IF($G$16="fixed",$G$17,MIN(H3307*Data!$C$7*$C$16*0.5,$C$17*Data!$C$7))*$C$12,"")</f>
        <v/>
      </c>
      <c r="L3307" s="42" t="str">
        <f t="shared" ca="1" si="1560"/>
        <v/>
      </c>
      <c r="M3307" s="44" t="str">
        <f t="shared" ca="1" si="1561"/>
        <v/>
      </c>
      <c r="N3307" s="44" t="str">
        <f t="shared" ca="1" si="1562"/>
        <v/>
      </c>
      <c r="O3307" s="108" t="str">
        <f t="shared" si="1546"/>
        <v/>
      </c>
      <c r="P3307" s="102" t="str">
        <f t="shared" si="1547"/>
        <v/>
      </c>
      <c r="Q3307" s="102" t="str">
        <f t="shared" si="1548"/>
        <v/>
      </c>
      <c r="R3307" s="120" t="str">
        <f t="shared" si="1549"/>
        <v/>
      </c>
      <c r="S3307" s="54" t="str">
        <f t="shared" si="1550"/>
        <v/>
      </c>
      <c r="T3307" s="5" t="str">
        <f t="shared" si="1551"/>
        <v/>
      </c>
      <c r="U3307" s="152" t="str">
        <f t="shared" si="1534"/>
        <v/>
      </c>
      <c r="V3307" s="152" t="str">
        <f t="shared" si="1535"/>
        <v/>
      </c>
      <c r="W3307" s="153" t="str">
        <f t="shared" si="1536"/>
        <v/>
      </c>
      <c r="X3307" s="153" t="str">
        <f t="shared" si="1537"/>
        <v/>
      </c>
      <c r="Y3307" s="153" t="str">
        <f t="shared" si="1538"/>
        <v/>
      </c>
      <c r="Z3307" s="153" t="str">
        <f t="shared" si="1539"/>
        <v/>
      </c>
      <c r="AA3307" s="152" t="str">
        <f t="shared" si="1540"/>
        <v/>
      </c>
      <c r="AB3307" s="152" t="str">
        <f t="shared" si="1541"/>
        <v/>
      </c>
      <c r="AC3307" s="154" t="str">
        <f t="shared" si="1552"/>
        <v/>
      </c>
      <c r="AD3307" s="154" t="str">
        <f t="shared" si="1553"/>
        <v/>
      </c>
      <c r="AE3307" s="3" t="str">
        <f t="shared" si="1554"/>
        <v/>
      </c>
      <c r="AF3307" s="3" t="str">
        <f t="shared" si="1555"/>
        <v/>
      </c>
      <c r="AG3307" s="3" t="str">
        <f t="shared" si="1556"/>
        <v/>
      </c>
      <c r="AH3307" s="4" t="str">
        <f t="shared" si="1557"/>
        <v/>
      </c>
      <c r="AI3307" s="75" t="str">
        <f t="shared" si="1558"/>
        <v/>
      </c>
      <c r="AJ3307" s="75" t="str">
        <f t="shared" si="1559"/>
        <v/>
      </c>
    </row>
    <row r="3308" spans="1:36" ht="14.25">
      <c r="A3308" s="41" t="str">
        <f t="shared" si="1542"/>
        <v/>
      </c>
      <c r="B3308" s="150" t="str">
        <f>IF(ISNUMBER(A3308),INDEX('MetaTrader Import'!$H$13:$J$5893,TRUNC(((A3308-$A$39+1)-1)/3)+1,MOD((A3308-$A$39+1)-1,3)+1),"")</f>
        <v/>
      </c>
      <c r="C3308" s="43" t="str">
        <f t="shared" si="1543"/>
        <v/>
      </c>
      <c r="D3308" s="43" t="str">
        <f t="shared" ca="1" si="1533"/>
        <v/>
      </c>
      <c r="E3308" s="43" t="str">
        <f t="shared" si="1544"/>
        <v/>
      </c>
      <c r="F3308" s="43" t="str">
        <f t="shared" si="1545"/>
        <v/>
      </c>
      <c r="G3308" s="43" t="str">
        <f>IF(A3308&lt;&gt;"",IF(A3308&lt;Data!$G$11*0.25,$C$13/$G$32,IF(A3308&gt;Data!$G$11*0.25,$C$13,$C$13*10)),"")</f>
        <v/>
      </c>
      <c r="H3308" s="43" t="str">
        <f>IF(A3308&lt;&gt;"",IF(Data!$G$9="constant",$C$13,IF(Data!$G$9="squeeze",G3308,F3308)),"")</f>
        <v/>
      </c>
      <c r="I3308" s="38" t="str">
        <f ca="1">IF(ISNUMBER(A3308),NORMINV(RAND(),0,IF(AND(Data!$G$9="squeeze",A3308&lt;Data!$G$11*0.25),$H$32,1)*$C$30*$C$13)*($C$14*$C$12),"")</f>
        <v/>
      </c>
      <c r="J3308" s="42" t="str">
        <f ca="1">IFERROR(IF(Data!$C$6="Real",B3308,I3308+J3307+($C$14*$C$12)*(NORMINV(RAND(),$C$15,CHOOSE($G$13,$C$13,F3308,G3308)))),"")</f>
        <v/>
      </c>
      <c r="K3308" s="88" t="str">
        <f>IF(ISNUMBER(A3308), IF($G$16="fixed",$G$17,MIN(H3308*Data!$C$7*$C$16*0.5,$C$17*Data!$C$7))*$C$12,"")</f>
        <v/>
      </c>
      <c r="L3308" s="42" t="str">
        <f t="shared" ca="1" si="1560"/>
        <v/>
      </c>
      <c r="M3308" s="44" t="str">
        <f t="shared" ca="1" si="1561"/>
        <v/>
      </c>
      <c r="N3308" s="44" t="str">
        <f t="shared" ca="1" si="1562"/>
        <v/>
      </c>
      <c r="O3308" s="108" t="str">
        <f t="shared" si="1546"/>
        <v/>
      </c>
      <c r="P3308" s="102" t="str">
        <f t="shared" si="1547"/>
        <v/>
      </c>
      <c r="Q3308" s="102" t="str">
        <f t="shared" si="1548"/>
        <v/>
      </c>
      <c r="R3308" s="120" t="str">
        <f t="shared" si="1549"/>
        <v/>
      </c>
      <c r="S3308" s="54" t="str">
        <f t="shared" si="1550"/>
        <v/>
      </c>
      <c r="T3308" s="5" t="str">
        <f t="shared" si="1551"/>
        <v/>
      </c>
      <c r="U3308" s="152" t="str">
        <f t="shared" si="1534"/>
        <v/>
      </c>
      <c r="V3308" s="152" t="str">
        <f t="shared" si="1535"/>
        <v/>
      </c>
      <c r="W3308" s="153" t="str">
        <f t="shared" si="1536"/>
        <v/>
      </c>
      <c r="X3308" s="153" t="str">
        <f t="shared" si="1537"/>
        <v/>
      </c>
      <c r="Y3308" s="153" t="str">
        <f t="shared" si="1538"/>
        <v/>
      </c>
      <c r="Z3308" s="153" t="str">
        <f t="shared" si="1539"/>
        <v/>
      </c>
      <c r="AA3308" s="152" t="str">
        <f t="shared" si="1540"/>
        <v/>
      </c>
      <c r="AB3308" s="152" t="str">
        <f t="shared" si="1541"/>
        <v/>
      </c>
      <c r="AC3308" s="154" t="str">
        <f t="shared" si="1552"/>
        <v/>
      </c>
      <c r="AD3308" s="154" t="str">
        <f t="shared" si="1553"/>
        <v/>
      </c>
      <c r="AE3308" s="3" t="str">
        <f t="shared" si="1554"/>
        <v/>
      </c>
      <c r="AF3308" s="3" t="str">
        <f t="shared" si="1555"/>
        <v/>
      </c>
      <c r="AG3308" s="3" t="str">
        <f t="shared" si="1556"/>
        <v/>
      </c>
      <c r="AH3308" s="4" t="str">
        <f t="shared" si="1557"/>
        <v/>
      </c>
      <c r="AI3308" s="75" t="str">
        <f t="shared" si="1558"/>
        <v/>
      </c>
      <c r="AJ3308" s="75" t="str">
        <f t="shared" si="1559"/>
        <v/>
      </c>
    </row>
    <row r="3309" spans="1:36" ht="14.25">
      <c r="A3309" s="41" t="str">
        <f t="shared" si="1542"/>
        <v/>
      </c>
      <c r="B3309" s="150" t="str">
        <f>IF(ISNUMBER(A3309),INDEX('MetaTrader Import'!$H$13:$J$5893,TRUNC(((A3309-$A$39+1)-1)/3)+1,MOD((A3309-$A$39+1)-1,3)+1),"")</f>
        <v/>
      </c>
      <c r="C3309" s="43" t="str">
        <f t="shared" si="1543"/>
        <v/>
      </c>
      <c r="D3309" s="43" t="str">
        <f t="shared" ca="1" si="1533"/>
        <v/>
      </c>
      <c r="E3309" s="43" t="str">
        <f t="shared" si="1544"/>
        <v/>
      </c>
      <c r="F3309" s="43" t="str">
        <f t="shared" si="1545"/>
        <v/>
      </c>
      <c r="G3309" s="43" t="str">
        <f>IF(A3309&lt;&gt;"",IF(A3309&lt;Data!$G$11*0.25,$C$13/$G$32,IF(A3309&gt;Data!$G$11*0.25,$C$13,$C$13*10)),"")</f>
        <v/>
      </c>
      <c r="H3309" s="43" t="str">
        <f>IF(A3309&lt;&gt;"",IF(Data!$G$9="constant",$C$13,IF(Data!$G$9="squeeze",G3309,F3309)),"")</f>
        <v/>
      </c>
      <c r="I3309" s="38" t="str">
        <f ca="1">IF(ISNUMBER(A3309),NORMINV(RAND(),0,IF(AND(Data!$G$9="squeeze",A3309&lt;Data!$G$11*0.25),$H$32,1)*$C$30*$C$13)*($C$14*$C$12),"")</f>
        <v/>
      </c>
      <c r="J3309" s="42" t="str">
        <f ca="1">IFERROR(IF(Data!$C$6="Real",B3309,I3309+J3308+($C$14*$C$12)*(NORMINV(RAND(),$C$15,CHOOSE($G$13,$C$13,F3309,G3309)))),"")</f>
        <v/>
      </c>
      <c r="K3309" s="88" t="str">
        <f>IF(ISNUMBER(A3309), IF($G$16="fixed",$G$17,MIN(H3309*Data!$C$7*$C$16*0.5,$C$17*Data!$C$7))*$C$12,"")</f>
        <v/>
      </c>
      <c r="L3309" s="42" t="str">
        <f t="shared" ca="1" si="1560"/>
        <v/>
      </c>
      <c r="M3309" s="44" t="str">
        <f t="shared" ca="1" si="1561"/>
        <v/>
      </c>
      <c r="N3309" s="44" t="str">
        <f t="shared" ca="1" si="1562"/>
        <v/>
      </c>
      <c r="O3309" s="108" t="str">
        <f t="shared" si="1546"/>
        <v/>
      </c>
      <c r="P3309" s="102" t="str">
        <f t="shared" si="1547"/>
        <v/>
      </c>
      <c r="Q3309" s="102" t="str">
        <f t="shared" si="1548"/>
        <v/>
      </c>
      <c r="R3309" s="120" t="str">
        <f t="shared" si="1549"/>
        <v/>
      </c>
      <c r="S3309" s="54" t="str">
        <f t="shared" si="1550"/>
        <v/>
      </c>
      <c r="T3309" s="5" t="str">
        <f t="shared" si="1551"/>
        <v/>
      </c>
      <c r="U3309" s="152" t="str">
        <f t="shared" si="1534"/>
        <v/>
      </c>
      <c r="V3309" s="152" t="str">
        <f t="shared" si="1535"/>
        <v/>
      </c>
      <c r="W3309" s="153" t="str">
        <f t="shared" si="1536"/>
        <v/>
      </c>
      <c r="X3309" s="153" t="str">
        <f t="shared" si="1537"/>
        <v/>
      </c>
      <c r="Y3309" s="153" t="str">
        <f t="shared" si="1538"/>
        <v/>
      </c>
      <c r="Z3309" s="153" t="str">
        <f t="shared" si="1539"/>
        <v/>
      </c>
      <c r="AA3309" s="152" t="str">
        <f t="shared" si="1540"/>
        <v/>
      </c>
      <c r="AB3309" s="152" t="str">
        <f t="shared" si="1541"/>
        <v/>
      </c>
      <c r="AC3309" s="154" t="str">
        <f t="shared" si="1552"/>
        <v/>
      </c>
      <c r="AD3309" s="154" t="str">
        <f t="shared" si="1553"/>
        <v/>
      </c>
      <c r="AE3309" s="3" t="str">
        <f t="shared" si="1554"/>
        <v/>
      </c>
      <c r="AF3309" s="3" t="str">
        <f t="shared" si="1555"/>
        <v/>
      </c>
      <c r="AG3309" s="3" t="str">
        <f t="shared" si="1556"/>
        <v/>
      </c>
      <c r="AH3309" s="4" t="str">
        <f t="shared" si="1557"/>
        <v/>
      </c>
      <c r="AI3309" s="75" t="str">
        <f t="shared" si="1558"/>
        <v/>
      </c>
      <c r="AJ3309" s="75" t="str">
        <f t="shared" si="1559"/>
        <v/>
      </c>
    </row>
    <row r="3310" spans="1:36" ht="14.25">
      <c r="A3310" s="41" t="str">
        <f t="shared" si="1542"/>
        <v/>
      </c>
      <c r="B3310" s="150" t="str">
        <f>IF(ISNUMBER(A3310),INDEX('MetaTrader Import'!$H$13:$J$5893,TRUNC(((A3310-$A$39+1)-1)/3)+1,MOD((A3310-$A$39+1)-1,3)+1),"")</f>
        <v/>
      </c>
      <c r="C3310" s="43" t="str">
        <f t="shared" si="1543"/>
        <v/>
      </c>
      <c r="D3310" s="43" t="str">
        <f t="shared" ca="1" si="1533"/>
        <v/>
      </c>
      <c r="E3310" s="43" t="str">
        <f t="shared" si="1544"/>
        <v/>
      </c>
      <c r="F3310" s="43" t="str">
        <f t="shared" si="1545"/>
        <v/>
      </c>
      <c r="G3310" s="43" t="str">
        <f>IF(A3310&lt;&gt;"",IF(A3310&lt;Data!$G$11*0.25,$C$13/$G$32,IF(A3310&gt;Data!$G$11*0.25,$C$13,$C$13*10)),"")</f>
        <v/>
      </c>
      <c r="H3310" s="43" t="str">
        <f>IF(A3310&lt;&gt;"",IF(Data!$G$9="constant",$C$13,IF(Data!$G$9="squeeze",G3310,F3310)),"")</f>
        <v/>
      </c>
      <c r="I3310" s="38" t="str">
        <f ca="1">IF(ISNUMBER(A3310),NORMINV(RAND(),0,IF(AND(Data!$G$9="squeeze",A3310&lt;Data!$G$11*0.25),$H$32,1)*$C$30*$C$13)*($C$14*$C$12),"")</f>
        <v/>
      </c>
      <c r="J3310" s="42" t="str">
        <f ca="1">IFERROR(IF(Data!$C$6="Real",B3310,I3310+J3309+($C$14*$C$12)*(NORMINV(RAND(),$C$15,CHOOSE($G$13,$C$13,F3310,G3310)))),"")</f>
        <v/>
      </c>
      <c r="K3310" s="88" t="str">
        <f>IF(ISNUMBER(A3310), IF($G$16="fixed",$G$17,MIN(H3310*Data!$C$7*$C$16*0.5,$C$17*Data!$C$7))*$C$12,"")</f>
        <v/>
      </c>
      <c r="L3310" s="42" t="str">
        <f t="shared" ca="1" si="1560"/>
        <v/>
      </c>
      <c r="M3310" s="44" t="str">
        <f t="shared" ca="1" si="1561"/>
        <v/>
      </c>
      <c r="N3310" s="44" t="str">
        <f t="shared" ca="1" si="1562"/>
        <v/>
      </c>
      <c r="O3310" s="108" t="str">
        <f t="shared" si="1546"/>
        <v/>
      </c>
      <c r="P3310" s="102" t="str">
        <f t="shared" si="1547"/>
        <v/>
      </c>
      <c r="Q3310" s="102" t="str">
        <f t="shared" si="1548"/>
        <v/>
      </c>
      <c r="R3310" s="120" t="str">
        <f t="shared" si="1549"/>
        <v/>
      </c>
      <c r="S3310" s="54" t="str">
        <f t="shared" si="1550"/>
        <v/>
      </c>
      <c r="T3310" s="5" t="str">
        <f t="shared" si="1551"/>
        <v/>
      </c>
      <c r="U3310" s="152" t="str">
        <f t="shared" si="1534"/>
        <v/>
      </c>
      <c r="V3310" s="152" t="str">
        <f t="shared" si="1535"/>
        <v/>
      </c>
      <c r="W3310" s="153" t="str">
        <f t="shared" si="1536"/>
        <v/>
      </c>
      <c r="X3310" s="153" t="str">
        <f t="shared" si="1537"/>
        <v/>
      </c>
      <c r="Y3310" s="153" t="str">
        <f t="shared" si="1538"/>
        <v/>
      </c>
      <c r="Z3310" s="153" t="str">
        <f t="shared" si="1539"/>
        <v/>
      </c>
      <c r="AA3310" s="152" t="str">
        <f t="shared" si="1540"/>
        <v/>
      </c>
      <c r="AB3310" s="152" t="str">
        <f t="shared" si="1541"/>
        <v/>
      </c>
      <c r="AC3310" s="154" t="str">
        <f t="shared" si="1552"/>
        <v/>
      </c>
      <c r="AD3310" s="154" t="str">
        <f t="shared" si="1553"/>
        <v/>
      </c>
      <c r="AE3310" s="3" t="str">
        <f t="shared" si="1554"/>
        <v/>
      </c>
      <c r="AF3310" s="3" t="str">
        <f t="shared" si="1555"/>
        <v/>
      </c>
      <c r="AG3310" s="3" t="str">
        <f t="shared" si="1556"/>
        <v/>
      </c>
      <c r="AH3310" s="4" t="str">
        <f t="shared" si="1557"/>
        <v/>
      </c>
      <c r="AI3310" s="75" t="str">
        <f t="shared" si="1558"/>
        <v/>
      </c>
      <c r="AJ3310" s="75" t="str">
        <f t="shared" si="1559"/>
        <v/>
      </c>
    </row>
    <row r="3311" spans="1:36" ht="14.25">
      <c r="A3311" s="41" t="str">
        <f t="shared" si="1542"/>
        <v/>
      </c>
      <c r="B3311" s="150" t="str">
        <f>IF(ISNUMBER(A3311),INDEX('MetaTrader Import'!$H$13:$J$5893,TRUNC(((A3311-$A$39+1)-1)/3)+1,MOD((A3311-$A$39+1)-1,3)+1),"")</f>
        <v/>
      </c>
      <c r="C3311" s="43" t="str">
        <f t="shared" si="1543"/>
        <v/>
      </c>
      <c r="D3311" s="43" t="str">
        <f t="shared" ca="1" si="1533"/>
        <v/>
      </c>
      <c r="E3311" s="43" t="str">
        <f t="shared" si="1544"/>
        <v/>
      </c>
      <c r="F3311" s="43" t="str">
        <f t="shared" si="1545"/>
        <v/>
      </c>
      <c r="G3311" s="43" t="str">
        <f>IF(A3311&lt;&gt;"",IF(A3311&lt;Data!$G$11*0.25,$C$13/$G$32,IF(A3311&gt;Data!$G$11*0.25,$C$13,$C$13*10)),"")</f>
        <v/>
      </c>
      <c r="H3311" s="43" t="str">
        <f>IF(A3311&lt;&gt;"",IF(Data!$G$9="constant",$C$13,IF(Data!$G$9="squeeze",G3311,F3311)),"")</f>
        <v/>
      </c>
      <c r="I3311" s="38" t="str">
        <f ca="1">IF(ISNUMBER(A3311),NORMINV(RAND(),0,IF(AND(Data!$G$9="squeeze",A3311&lt;Data!$G$11*0.25),$H$32,1)*$C$30*$C$13)*($C$14*$C$12),"")</f>
        <v/>
      </c>
      <c r="J3311" s="42" t="str">
        <f ca="1">IFERROR(IF(Data!$C$6="Real",B3311,I3311+J3310+($C$14*$C$12)*(NORMINV(RAND(),$C$15,CHOOSE($G$13,$C$13,F3311,G3311)))),"")</f>
        <v/>
      </c>
      <c r="K3311" s="88" t="str">
        <f>IF(ISNUMBER(A3311), IF($G$16="fixed",$G$17,MIN(H3311*Data!$C$7*$C$16*0.5,$C$17*Data!$C$7))*$C$12,"")</f>
        <v/>
      </c>
      <c r="L3311" s="42" t="str">
        <f t="shared" ca="1" si="1560"/>
        <v/>
      </c>
      <c r="M3311" s="44" t="str">
        <f t="shared" ca="1" si="1561"/>
        <v/>
      </c>
      <c r="N3311" s="44" t="str">
        <f t="shared" ca="1" si="1562"/>
        <v/>
      </c>
      <c r="O3311" s="108" t="str">
        <f t="shared" si="1546"/>
        <v/>
      </c>
      <c r="P3311" s="102" t="str">
        <f t="shared" si="1547"/>
        <v/>
      </c>
      <c r="Q3311" s="102" t="str">
        <f t="shared" si="1548"/>
        <v/>
      </c>
      <c r="R3311" s="120" t="str">
        <f t="shared" si="1549"/>
        <v/>
      </c>
      <c r="S3311" s="54" t="str">
        <f t="shared" si="1550"/>
        <v/>
      </c>
      <c r="T3311" s="5" t="str">
        <f t="shared" si="1551"/>
        <v/>
      </c>
      <c r="U3311" s="152" t="str">
        <f t="shared" si="1534"/>
        <v/>
      </c>
      <c r="V3311" s="152" t="str">
        <f t="shared" si="1535"/>
        <v/>
      </c>
      <c r="W3311" s="153" t="str">
        <f t="shared" si="1536"/>
        <v/>
      </c>
      <c r="X3311" s="153" t="str">
        <f t="shared" si="1537"/>
        <v/>
      </c>
      <c r="Y3311" s="153" t="str">
        <f t="shared" si="1538"/>
        <v/>
      </c>
      <c r="Z3311" s="153" t="str">
        <f t="shared" si="1539"/>
        <v/>
      </c>
      <c r="AA3311" s="152" t="str">
        <f t="shared" si="1540"/>
        <v/>
      </c>
      <c r="AB3311" s="152" t="str">
        <f t="shared" si="1541"/>
        <v/>
      </c>
      <c r="AC3311" s="154" t="str">
        <f t="shared" si="1552"/>
        <v/>
      </c>
      <c r="AD3311" s="154" t="str">
        <f t="shared" si="1553"/>
        <v/>
      </c>
      <c r="AE3311" s="3" t="str">
        <f t="shared" si="1554"/>
        <v/>
      </c>
      <c r="AF3311" s="3" t="str">
        <f t="shared" si="1555"/>
        <v/>
      </c>
      <c r="AG3311" s="3" t="str">
        <f t="shared" si="1556"/>
        <v/>
      </c>
      <c r="AH3311" s="4" t="str">
        <f t="shared" si="1557"/>
        <v/>
      </c>
      <c r="AI3311" s="75" t="str">
        <f t="shared" si="1558"/>
        <v/>
      </c>
      <c r="AJ3311" s="75" t="str">
        <f t="shared" si="1559"/>
        <v/>
      </c>
    </row>
    <row r="3312" spans="1:36" ht="14.25">
      <c r="A3312" s="41" t="str">
        <f t="shared" si="1542"/>
        <v/>
      </c>
      <c r="B3312" s="150" t="str">
        <f>IF(ISNUMBER(A3312),INDEX('MetaTrader Import'!$H$13:$J$5893,TRUNC(((A3312-$A$39+1)-1)/3)+1,MOD((A3312-$A$39+1)-1,3)+1),"")</f>
        <v/>
      </c>
      <c r="C3312" s="43" t="str">
        <f t="shared" si="1543"/>
        <v/>
      </c>
      <c r="D3312" s="43" t="str">
        <f t="shared" ca="1" si="1533"/>
        <v/>
      </c>
      <c r="E3312" s="43" t="str">
        <f t="shared" si="1544"/>
        <v/>
      </c>
      <c r="F3312" s="43" t="str">
        <f t="shared" si="1545"/>
        <v/>
      </c>
      <c r="G3312" s="43" t="str">
        <f>IF(A3312&lt;&gt;"",IF(A3312&lt;Data!$G$11*0.25,$C$13/$G$32,IF(A3312&gt;Data!$G$11*0.25,$C$13,$C$13*10)),"")</f>
        <v/>
      </c>
      <c r="H3312" s="43" t="str">
        <f>IF(A3312&lt;&gt;"",IF(Data!$G$9="constant",$C$13,IF(Data!$G$9="squeeze",G3312,F3312)),"")</f>
        <v/>
      </c>
      <c r="I3312" s="38" t="str">
        <f ca="1">IF(ISNUMBER(A3312),NORMINV(RAND(),0,IF(AND(Data!$G$9="squeeze",A3312&lt;Data!$G$11*0.25),$H$32,1)*$C$30*$C$13)*($C$14*$C$12),"")</f>
        <v/>
      </c>
      <c r="J3312" s="42" t="str">
        <f ca="1">IFERROR(IF(Data!$C$6="Real",B3312,I3312+J3311+($C$14*$C$12)*(NORMINV(RAND(),$C$15,CHOOSE($G$13,$C$13,F3312,G3312)))),"")</f>
        <v/>
      </c>
      <c r="K3312" s="88" t="str">
        <f>IF(ISNUMBER(A3312), IF($G$16="fixed",$G$17,MIN(H3312*Data!$C$7*$C$16*0.5,$C$17*Data!$C$7))*$C$12,"")</f>
        <v/>
      </c>
      <c r="L3312" s="42" t="str">
        <f t="shared" ca="1" si="1560"/>
        <v/>
      </c>
      <c r="M3312" s="44" t="str">
        <f t="shared" ca="1" si="1561"/>
        <v/>
      </c>
      <c r="N3312" s="44" t="str">
        <f t="shared" ca="1" si="1562"/>
        <v/>
      </c>
      <c r="O3312" s="108" t="str">
        <f t="shared" si="1546"/>
        <v/>
      </c>
      <c r="P3312" s="102" t="str">
        <f t="shared" si="1547"/>
        <v/>
      </c>
      <c r="Q3312" s="102" t="str">
        <f t="shared" si="1548"/>
        <v/>
      </c>
      <c r="R3312" s="120" t="str">
        <f t="shared" si="1549"/>
        <v/>
      </c>
      <c r="S3312" s="54" t="str">
        <f t="shared" si="1550"/>
        <v/>
      </c>
      <c r="T3312" s="5" t="str">
        <f t="shared" si="1551"/>
        <v/>
      </c>
      <c r="U3312" s="152" t="str">
        <f t="shared" si="1534"/>
        <v/>
      </c>
      <c r="V3312" s="152" t="str">
        <f t="shared" si="1535"/>
        <v/>
      </c>
      <c r="W3312" s="153" t="str">
        <f t="shared" si="1536"/>
        <v/>
      </c>
      <c r="X3312" s="153" t="str">
        <f t="shared" si="1537"/>
        <v/>
      </c>
      <c r="Y3312" s="153" t="str">
        <f t="shared" si="1538"/>
        <v/>
      </c>
      <c r="Z3312" s="153" t="str">
        <f t="shared" si="1539"/>
        <v/>
      </c>
      <c r="AA3312" s="152" t="str">
        <f t="shared" si="1540"/>
        <v/>
      </c>
      <c r="AB3312" s="152" t="str">
        <f t="shared" si="1541"/>
        <v/>
      </c>
      <c r="AC3312" s="154" t="str">
        <f t="shared" si="1552"/>
        <v/>
      </c>
      <c r="AD3312" s="154" t="str">
        <f t="shared" si="1553"/>
        <v/>
      </c>
      <c r="AE3312" s="3" t="str">
        <f t="shared" si="1554"/>
        <v/>
      </c>
      <c r="AF3312" s="3" t="str">
        <f t="shared" si="1555"/>
        <v/>
      </c>
      <c r="AG3312" s="3" t="str">
        <f t="shared" si="1556"/>
        <v/>
      </c>
      <c r="AH3312" s="4" t="str">
        <f t="shared" si="1557"/>
        <v/>
      </c>
      <c r="AI3312" s="75" t="str">
        <f t="shared" si="1558"/>
        <v/>
      </c>
      <c r="AJ3312" s="75" t="str">
        <f t="shared" si="1559"/>
        <v/>
      </c>
    </row>
    <row r="3313" spans="1:36" ht="14.25">
      <c r="A3313" s="41" t="str">
        <f t="shared" si="1542"/>
        <v/>
      </c>
      <c r="B3313" s="150" t="str">
        <f>IF(ISNUMBER(A3313),INDEX('MetaTrader Import'!$H$13:$J$5893,TRUNC(((A3313-$A$39+1)-1)/3)+1,MOD((A3313-$A$39+1)-1,3)+1),"")</f>
        <v/>
      </c>
      <c r="C3313" s="43" t="str">
        <f t="shared" si="1543"/>
        <v/>
      </c>
      <c r="D3313" s="43" t="str">
        <f t="shared" ca="1" si="1533"/>
        <v/>
      </c>
      <c r="E3313" s="43" t="str">
        <f t="shared" si="1544"/>
        <v/>
      </c>
      <c r="F3313" s="43" t="str">
        <f t="shared" si="1545"/>
        <v/>
      </c>
      <c r="G3313" s="43" t="str">
        <f>IF(A3313&lt;&gt;"",IF(A3313&lt;Data!$G$11*0.25,$C$13/$G$32,IF(A3313&gt;Data!$G$11*0.25,$C$13,$C$13*10)),"")</f>
        <v/>
      </c>
      <c r="H3313" s="43" t="str">
        <f>IF(A3313&lt;&gt;"",IF(Data!$G$9="constant",$C$13,IF(Data!$G$9="squeeze",G3313,F3313)),"")</f>
        <v/>
      </c>
      <c r="I3313" s="38" t="str">
        <f ca="1">IF(ISNUMBER(A3313),NORMINV(RAND(),0,IF(AND(Data!$G$9="squeeze",A3313&lt;Data!$G$11*0.25),$H$32,1)*$C$30*$C$13)*($C$14*$C$12),"")</f>
        <v/>
      </c>
      <c r="J3313" s="42" t="str">
        <f ca="1">IFERROR(IF(Data!$C$6="Real",B3313,I3313+J3312+($C$14*$C$12)*(NORMINV(RAND(),$C$15,CHOOSE($G$13,$C$13,F3313,G3313)))),"")</f>
        <v/>
      </c>
      <c r="K3313" s="88" t="str">
        <f>IF(ISNUMBER(A3313), IF($G$16="fixed",$G$17,MIN(H3313*Data!$C$7*$C$16*0.5,$C$17*Data!$C$7))*$C$12,"")</f>
        <v/>
      </c>
      <c r="L3313" s="42" t="str">
        <f t="shared" ca="1" si="1560"/>
        <v/>
      </c>
      <c r="M3313" s="44" t="str">
        <f t="shared" ca="1" si="1561"/>
        <v/>
      </c>
      <c r="N3313" s="44" t="str">
        <f t="shared" ca="1" si="1562"/>
        <v/>
      </c>
      <c r="O3313" s="108" t="str">
        <f t="shared" si="1546"/>
        <v/>
      </c>
      <c r="P3313" s="102" t="str">
        <f t="shared" si="1547"/>
        <v/>
      </c>
      <c r="Q3313" s="102" t="str">
        <f t="shared" si="1548"/>
        <v/>
      </c>
      <c r="R3313" s="120" t="str">
        <f t="shared" si="1549"/>
        <v/>
      </c>
      <c r="S3313" s="54" t="str">
        <f t="shared" si="1550"/>
        <v/>
      </c>
      <c r="T3313" s="5" t="str">
        <f t="shared" si="1551"/>
        <v/>
      </c>
      <c r="U3313" s="152" t="str">
        <f t="shared" si="1534"/>
        <v/>
      </c>
      <c r="V3313" s="152" t="str">
        <f t="shared" si="1535"/>
        <v/>
      </c>
      <c r="W3313" s="153" t="str">
        <f t="shared" si="1536"/>
        <v/>
      </c>
      <c r="X3313" s="153" t="str">
        <f t="shared" si="1537"/>
        <v/>
      </c>
      <c r="Y3313" s="153" t="str">
        <f t="shared" si="1538"/>
        <v/>
      </c>
      <c r="Z3313" s="153" t="str">
        <f t="shared" si="1539"/>
        <v/>
      </c>
      <c r="AA3313" s="152" t="str">
        <f t="shared" si="1540"/>
        <v/>
      </c>
      <c r="AB3313" s="152" t="str">
        <f t="shared" si="1541"/>
        <v/>
      </c>
      <c r="AC3313" s="154" t="str">
        <f t="shared" si="1552"/>
        <v/>
      </c>
      <c r="AD3313" s="154" t="str">
        <f t="shared" si="1553"/>
        <v/>
      </c>
      <c r="AE3313" s="3" t="str">
        <f t="shared" si="1554"/>
        <v/>
      </c>
      <c r="AF3313" s="3" t="str">
        <f t="shared" si="1555"/>
        <v/>
      </c>
      <c r="AG3313" s="3" t="str">
        <f t="shared" si="1556"/>
        <v/>
      </c>
      <c r="AH3313" s="4" t="str">
        <f t="shared" si="1557"/>
        <v/>
      </c>
      <c r="AI3313" s="75" t="str">
        <f t="shared" si="1558"/>
        <v/>
      </c>
      <c r="AJ3313" s="75" t="str">
        <f t="shared" si="1559"/>
        <v/>
      </c>
    </row>
    <row r="3314" spans="1:36" ht="14.25">
      <c r="A3314" s="41" t="str">
        <f t="shared" si="1542"/>
        <v/>
      </c>
      <c r="B3314" s="150" t="str">
        <f>IF(ISNUMBER(A3314),INDEX('MetaTrader Import'!$H$13:$J$5893,TRUNC(((A3314-$A$39+1)-1)/3)+1,MOD((A3314-$A$39+1)-1,3)+1),"")</f>
        <v/>
      </c>
      <c r="C3314" s="43" t="str">
        <f t="shared" si="1543"/>
        <v/>
      </c>
      <c r="D3314" s="43" t="str">
        <f t="shared" ca="1" si="1533"/>
        <v/>
      </c>
      <c r="E3314" s="43" t="str">
        <f t="shared" si="1544"/>
        <v/>
      </c>
      <c r="F3314" s="43" t="str">
        <f t="shared" si="1545"/>
        <v/>
      </c>
      <c r="G3314" s="43" t="str">
        <f>IF(A3314&lt;&gt;"",IF(A3314&lt;Data!$G$11*0.25,$C$13/$G$32,IF(A3314&gt;Data!$G$11*0.25,$C$13,$C$13*10)),"")</f>
        <v/>
      </c>
      <c r="H3314" s="43" t="str">
        <f>IF(A3314&lt;&gt;"",IF(Data!$G$9="constant",$C$13,IF(Data!$G$9="squeeze",G3314,F3314)),"")</f>
        <v/>
      </c>
      <c r="I3314" s="38" t="str">
        <f ca="1">IF(ISNUMBER(A3314),NORMINV(RAND(),0,IF(AND(Data!$G$9="squeeze",A3314&lt;Data!$G$11*0.25),$H$32,1)*$C$30*$C$13)*($C$14*$C$12),"")</f>
        <v/>
      </c>
      <c r="J3314" s="42" t="str">
        <f ca="1">IFERROR(IF(Data!$C$6="Real",B3314,I3314+J3313+($C$14*$C$12)*(NORMINV(RAND(),$C$15,CHOOSE($G$13,$C$13,F3314,G3314)))),"")</f>
        <v/>
      </c>
      <c r="K3314" s="88" t="str">
        <f>IF(ISNUMBER(A3314), IF($G$16="fixed",$G$17,MIN(H3314*Data!$C$7*$C$16*0.5,$C$17*Data!$C$7))*$C$12,"")</f>
        <v/>
      </c>
      <c r="L3314" s="42" t="str">
        <f t="shared" ca="1" si="1560"/>
        <v/>
      </c>
      <c r="M3314" s="44" t="str">
        <f t="shared" ca="1" si="1561"/>
        <v/>
      </c>
      <c r="N3314" s="44" t="str">
        <f t="shared" ca="1" si="1562"/>
        <v/>
      </c>
      <c r="O3314" s="108" t="str">
        <f t="shared" si="1546"/>
        <v/>
      </c>
      <c r="P3314" s="102" t="str">
        <f t="shared" si="1547"/>
        <v/>
      </c>
      <c r="Q3314" s="102" t="str">
        <f t="shared" si="1548"/>
        <v/>
      </c>
      <c r="R3314" s="120" t="str">
        <f t="shared" si="1549"/>
        <v/>
      </c>
      <c r="S3314" s="54" t="str">
        <f t="shared" si="1550"/>
        <v/>
      </c>
      <c r="T3314" s="5" t="str">
        <f t="shared" si="1551"/>
        <v/>
      </c>
      <c r="U3314" s="152" t="str">
        <f t="shared" si="1534"/>
        <v/>
      </c>
      <c r="V3314" s="152" t="str">
        <f t="shared" si="1535"/>
        <v/>
      </c>
      <c r="W3314" s="153" t="str">
        <f t="shared" si="1536"/>
        <v/>
      </c>
      <c r="X3314" s="153" t="str">
        <f t="shared" si="1537"/>
        <v/>
      </c>
      <c r="Y3314" s="153" t="str">
        <f t="shared" si="1538"/>
        <v/>
      </c>
      <c r="Z3314" s="153" t="str">
        <f t="shared" si="1539"/>
        <v/>
      </c>
      <c r="AA3314" s="152" t="str">
        <f t="shared" si="1540"/>
        <v/>
      </c>
      <c r="AB3314" s="152" t="str">
        <f t="shared" si="1541"/>
        <v/>
      </c>
      <c r="AC3314" s="154" t="str">
        <f t="shared" si="1552"/>
        <v/>
      </c>
      <c r="AD3314" s="154" t="str">
        <f t="shared" si="1553"/>
        <v/>
      </c>
      <c r="AE3314" s="3" t="str">
        <f t="shared" si="1554"/>
        <v/>
      </c>
      <c r="AF3314" s="3" t="str">
        <f t="shared" si="1555"/>
        <v/>
      </c>
      <c r="AG3314" s="3" t="str">
        <f t="shared" si="1556"/>
        <v/>
      </c>
      <c r="AH3314" s="4" t="str">
        <f t="shared" si="1557"/>
        <v/>
      </c>
      <c r="AI3314" s="75" t="str">
        <f t="shared" si="1558"/>
        <v/>
      </c>
      <c r="AJ3314" s="75" t="str">
        <f t="shared" si="1559"/>
        <v/>
      </c>
    </row>
    <row r="3315" spans="1:36" ht="14.25">
      <c r="A3315" s="41" t="str">
        <f t="shared" si="1542"/>
        <v/>
      </c>
      <c r="B3315" s="150" t="str">
        <f>IF(ISNUMBER(A3315),INDEX('MetaTrader Import'!$H$13:$J$5893,TRUNC(((A3315-$A$39+1)-1)/3)+1,MOD((A3315-$A$39+1)-1,3)+1),"")</f>
        <v/>
      </c>
      <c r="C3315" s="43" t="str">
        <f t="shared" si="1543"/>
        <v/>
      </c>
      <c r="D3315" s="43" t="str">
        <f t="shared" ca="1" si="1533"/>
        <v/>
      </c>
      <c r="E3315" s="43" t="str">
        <f t="shared" si="1544"/>
        <v/>
      </c>
      <c r="F3315" s="43" t="str">
        <f t="shared" si="1545"/>
        <v/>
      </c>
      <c r="G3315" s="43" t="str">
        <f>IF(A3315&lt;&gt;"",IF(A3315&lt;Data!$G$11*0.25,$C$13/$G$32,IF(A3315&gt;Data!$G$11*0.25,$C$13,$C$13*10)),"")</f>
        <v/>
      </c>
      <c r="H3315" s="43" t="str">
        <f>IF(A3315&lt;&gt;"",IF(Data!$G$9="constant",$C$13,IF(Data!$G$9="squeeze",G3315,F3315)),"")</f>
        <v/>
      </c>
      <c r="I3315" s="38" t="str">
        <f ca="1">IF(ISNUMBER(A3315),NORMINV(RAND(),0,IF(AND(Data!$G$9="squeeze",A3315&lt;Data!$G$11*0.25),$H$32,1)*$C$30*$C$13)*($C$14*$C$12),"")</f>
        <v/>
      </c>
      <c r="J3315" s="42" t="str">
        <f ca="1">IFERROR(IF(Data!$C$6="Real",B3315,I3315+J3314+($C$14*$C$12)*(NORMINV(RAND(),$C$15,CHOOSE($G$13,$C$13,F3315,G3315)))),"")</f>
        <v/>
      </c>
      <c r="K3315" s="88" t="str">
        <f>IF(ISNUMBER(A3315), IF($G$16="fixed",$G$17,MIN(H3315*Data!$C$7*$C$16*0.5,$C$17*Data!$C$7))*$C$12,"")</f>
        <v/>
      </c>
      <c r="L3315" s="42" t="str">
        <f t="shared" ca="1" si="1560"/>
        <v/>
      </c>
      <c r="M3315" s="44" t="str">
        <f t="shared" ca="1" si="1561"/>
        <v/>
      </c>
      <c r="N3315" s="44" t="str">
        <f t="shared" ca="1" si="1562"/>
        <v/>
      </c>
      <c r="O3315" s="108" t="str">
        <f t="shared" si="1546"/>
        <v/>
      </c>
      <c r="P3315" s="102" t="str">
        <f t="shared" si="1547"/>
        <v/>
      </c>
      <c r="Q3315" s="102" t="str">
        <f t="shared" si="1548"/>
        <v/>
      </c>
      <c r="R3315" s="120" t="str">
        <f t="shared" si="1549"/>
        <v/>
      </c>
      <c r="S3315" s="54" t="str">
        <f t="shared" si="1550"/>
        <v/>
      </c>
      <c r="T3315" s="5" t="str">
        <f t="shared" si="1551"/>
        <v/>
      </c>
      <c r="U3315" s="152" t="str">
        <f t="shared" si="1534"/>
        <v/>
      </c>
      <c r="V3315" s="152" t="str">
        <f t="shared" si="1535"/>
        <v/>
      </c>
      <c r="W3315" s="153" t="str">
        <f t="shared" si="1536"/>
        <v/>
      </c>
      <c r="X3315" s="153" t="str">
        <f t="shared" si="1537"/>
        <v/>
      </c>
      <c r="Y3315" s="153" t="str">
        <f t="shared" si="1538"/>
        <v/>
      </c>
      <c r="Z3315" s="153" t="str">
        <f t="shared" si="1539"/>
        <v/>
      </c>
      <c r="AA3315" s="152" t="str">
        <f t="shared" si="1540"/>
        <v/>
      </c>
      <c r="AB3315" s="152" t="str">
        <f t="shared" si="1541"/>
        <v/>
      </c>
      <c r="AC3315" s="154" t="str">
        <f t="shared" si="1552"/>
        <v/>
      </c>
      <c r="AD3315" s="154" t="str">
        <f t="shared" si="1553"/>
        <v/>
      </c>
      <c r="AE3315" s="3" t="str">
        <f t="shared" si="1554"/>
        <v/>
      </c>
      <c r="AF3315" s="3" t="str">
        <f t="shared" si="1555"/>
        <v/>
      </c>
      <c r="AG3315" s="3" t="str">
        <f t="shared" si="1556"/>
        <v/>
      </c>
      <c r="AH3315" s="4" t="str">
        <f t="shared" si="1557"/>
        <v/>
      </c>
      <c r="AI3315" s="75" t="str">
        <f t="shared" si="1558"/>
        <v/>
      </c>
      <c r="AJ3315" s="75" t="str">
        <f t="shared" si="1559"/>
        <v/>
      </c>
    </row>
    <row r="3316" spans="1:36" ht="14.25">
      <c r="A3316" s="41" t="str">
        <f t="shared" si="1542"/>
        <v/>
      </c>
      <c r="B3316" s="150" t="str">
        <f>IF(ISNUMBER(A3316),INDEX('MetaTrader Import'!$H$13:$J$5893,TRUNC(((A3316-$A$39+1)-1)/3)+1,MOD((A3316-$A$39+1)-1,3)+1),"")</f>
        <v/>
      </c>
      <c r="C3316" s="43" t="str">
        <f t="shared" si="1543"/>
        <v/>
      </c>
      <c r="D3316" s="43" t="str">
        <f t="shared" ca="1" si="1533"/>
        <v/>
      </c>
      <c r="E3316" s="43" t="str">
        <f t="shared" si="1544"/>
        <v/>
      </c>
      <c r="F3316" s="43" t="str">
        <f t="shared" si="1545"/>
        <v/>
      </c>
      <c r="G3316" s="43" t="str">
        <f>IF(A3316&lt;&gt;"",IF(A3316&lt;Data!$G$11*0.25,$C$13/$G$32,IF(A3316&gt;Data!$G$11*0.25,$C$13,$C$13*10)),"")</f>
        <v/>
      </c>
      <c r="H3316" s="43" t="str">
        <f>IF(A3316&lt;&gt;"",IF(Data!$G$9="constant",$C$13,IF(Data!$G$9="squeeze",G3316,F3316)),"")</f>
        <v/>
      </c>
      <c r="I3316" s="38" t="str">
        <f ca="1">IF(ISNUMBER(A3316),NORMINV(RAND(),0,IF(AND(Data!$G$9="squeeze",A3316&lt;Data!$G$11*0.25),$H$32,1)*$C$30*$C$13)*($C$14*$C$12),"")</f>
        <v/>
      </c>
      <c r="J3316" s="42" t="str">
        <f ca="1">IFERROR(IF(Data!$C$6="Real",B3316,I3316+J3315+($C$14*$C$12)*(NORMINV(RAND(),$C$15,CHOOSE($G$13,$C$13,F3316,G3316)))),"")</f>
        <v/>
      </c>
      <c r="K3316" s="88" t="str">
        <f>IF(ISNUMBER(A3316), IF($G$16="fixed",$G$17,MIN(H3316*Data!$C$7*$C$16*0.5,$C$17*Data!$C$7))*$C$12,"")</f>
        <v/>
      </c>
      <c r="L3316" s="42" t="str">
        <f t="shared" ca="1" si="1560"/>
        <v/>
      </c>
      <c r="M3316" s="44" t="str">
        <f t="shared" ca="1" si="1561"/>
        <v/>
      </c>
      <c r="N3316" s="44" t="str">
        <f t="shared" ca="1" si="1562"/>
        <v/>
      </c>
      <c r="O3316" s="108" t="str">
        <f t="shared" si="1546"/>
        <v/>
      </c>
      <c r="P3316" s="102" t="str">
        <f t="shared" si="1547"/>
        <v/>
      </c>
      <c r="Q3316" s="102" t="str">
        <f t="shared" si="1548"/>
        <v/>
      </c>
      <c r="R3316" s="120" t="str">
        <f t="shared" si="1549"/>
        <v/>
      </c>
      <c r="S3316" s="54" t="str">
        <f t="shared" si="1550"/>
        <v/>
      </c>
      <c r="T3316" s="5" t="str">
        <f t="shared" si="1551"/>
        <v/>
      </c>
      <c r="U3316" s="152" t="str">
        <f t="shared" si="1534"/>
        <v/>
      </c>
      <c r="V3316" s="152" t="str">
        <f t="shared" si="1535"/>
        <v/>
      </c>
      <c r="W3316" s="153" t="str">
        <f t="shared" si="1536"/>
        <v/>
      </c>
      <c r="X3316" s="153" t="str">
        <f t="shared" si="1537"/>
        <v/>
      </c>
      <c r="Y3316" s="153" t="str">
        <f t="shared" si="1538"/>
        <v/>
      </c>
      <c r="Z3316" s="153" t="str">
        <f t="shared" si="1539"/>
        <v/>
      </c>
      <c r="AA3316" s="152" t="str">
        <f t="shared" si="1540"/>
        <v/>
      </c>
      <c r="AB3316" s="152" t="str">
        <f t="shared" si="1541"/>
        <v/>
      </c>
      <c r="AC3316" s="154" t="str">
        <f t="shared" si="1552"/>
        <v/>
      </c>
      <c r="AD3316" s="154" t="str">
        <f t="shared" si="1553"/>
        <v/>
      </c>
      <c r="AE3316" s="3" t="str">
        <f t="shared" si="1554"/>
        <v/>
      </c>
      <c r="AF3316" s="3" t="str">
        <f t="shared" si="1555"/>
        <v/>
      </c>
      <c r="AG3316" s="3" t="str">
        <f t="shared" si="1556"/>
        <v/>
      </c>
      <c r="AH3316" s="4" t="str">
        <f t="shared" si="1557"/>
        <v/>
      </c>
      <c r="AI3316" s="75" t="str">
        <f t="shared" si="1558"/>
        <v/>
      </c>
      <c r="AJ3316" s="75" t="str">
        <f t="shared" si="1559"/>
        <v/>
      </c>
    </row>
    <row r="3317" spans="1:36" ht="14.25">
      <c r="A3317" s="41" t="str">
        <f t="shared" si="1542"/>
        <v/>
      </c>
      <c r="B3317" s="150" t="str">
        <f>IF(ISNUMBER(A3317),INDEX('MetaTrader Import'!$H$13:$J$5893,TRUNC(((A3317-$A$39+1)-1)/3)+1,MOD((A3317-$A$39+1)-1,3)+1),"")</f>
        <v/>
      </c>
      <c r="C3317" s="43" t="str">
        <f t="shared" si="1543"/>
        <v/>
      </c>
      <c r="D3317" s="43" t="str">
        <f t="shared" ca="1" si="1533"/>
        <v/>
      </c>
      <c r="E3317" s="43" t="str">
        <f t="shared" si="1544"/>
        <v/>
      </c>
      <c r="F3317" s="43" t="str">
        <f t="shared" si="1545"/>
        <v/>
      </c>
      <c r="G3317" s="43" t="str">
        <f>IF(A3317&lt;&gt;"",IF(A3317&lt;Data!$G$11*0.25,$C$13/$G$32,IF(A3317&gt;Data!$G$11*0.25,$C$13,$C$13*10)),"")</f>
        <v/>
      </c>
      <c r="H3317" s="43" t="str">
        <f>IF(A3317&lt;&gt;"",IF(Data!$G$9="constant",$C$13,IF(Data!$G$9="squeeze",G3317,F3317)),"")</f>
        <v/>
      </c>
      <c r="I3317" s="38" t="str">
        <f ca="1">IF(ISNUMBER(A3317),NORMINV(RAND(),0,IF(AND(Data!$G$9="squeeze",A3317&lt;Data!$G$11*0.25),$H$32,1)*$C$30*$C$13)*($C$14*$C$12),"")</f>
        <v/>
      </c>
      <c r="J3317" s="42" t="str">
        <f ca="1">IFERROR(IF(Data!$C$6="Real",B3317,I3317+J3316+($C$14*$C$12)*(NORMINV(RAND(),$C$15,CHOOSE($G$13,$C$13,F3317,G3317)))),"")</f>
        <v/>
      </c>
      <c r="K3317" s="88" t="str">
        <f>IF(ISNUMBER(A3317), IF($G$16="fixed",$G$17,MIN(H3317*Data!$C$7*$C$16*0.5,$C$17*Data!$C$7))*$C$12,"")</f>
        <v/>
      </c>
      <c r="L3317" s="42" t="str">
        <f t="shared" ca="1" si="1560"/>
        <v/>
      </c>
      <c r="M3317" s="44" t="str">
        <f t="shared" ca="1" si="1561"/>
        <v/>
      </c>
      <c r="N3317" s="44" t="str">
        <f t="shared" ca="1" si="1562"/>
        <v/>
      </c>
      <c r="O3317" s="108" t="str">
        <f t="shared" si="1546"/>
        <v/>
      </c>
      <c r="P3317" s="102" t="str">
        <f t="shared" si="1547"/>
        <v/>
      </c>
      <c r="Q3317" s="102" t="str">
        <f t="shared" si="1548"/>
        <v/>
      </c>
      <c r="R3317" s="120" t="str">
        <f t="shared" si="1549"/>
        <v/>
      </c>
      <c r="S3317" s="54" t="str">
        <f t="shared" si="1550"/>
        <v/>
      </c>
      <c r="T3317" s="5" t="str">
        <f t="shared" si="1551"/>
        <v/>
      </c>
      <c r="U3317" s="152" t="str">
        <f t="shared" si="1534"/>
        <v/>
      </c>
      <c r="V3317" s="152" t="str">
        <f t="shared" si="1535"/>
        <v/>
      </c>
      <c r="W3317" s="153" t="str">
        <f t="shared" si="1536"/>
        <v/>
      </c>
      <c r="X3317" s="153" t="str">
        <f t="shared" si="1537"/>
        <v/>
      </c>
      <c r="Y3317" s="153" t="str">
        <f t="shared" si="1538"/>
        <v/>
      </c>
      <c r="Z3317" s="153" t="str">
        <f t="shared" si="1539"/>
        <v/>
      </c>
      <c r="AA3317" s="152" t="str">
        <f t="shared" si="1540"/>
        <v/>
      </c>
      <c r="AB3317" s="152" t="str">
        <f t="shared" si="1541"/>
        <v/>
      </c>
      <c r="AC3317" s="154" t="str">
        <f t="shared" si="1552"/>
        <v/>
      </c>
      <c r="AD3317" s="154" t="str">
        <f t="shared" si="1553"/>
        <v/>
      </c>
      <c r="AE3317" s="3" t="str">
        <f t="shared" si="1554"/>
        <v/>
      </c>
      <c r="AF3317" s="3" t="str">
        <f t="shared" si="1555"/>
        <v/>
      </c>
      <c r="AG3317" s="3" t="str">
        <f t="shared" si="1556"/>
        <v/>
      </c>
      <c r="AH3317" s="4" t="str">
        <f t="shared" si="1557"/>
        <v/>
      </c>
      <c r="AI3317" s="75" t="str">
        <f t="shared" si="1558"/>
        <v/>
      </c>
      <c r="AJ3317" s="75" t="str">
        <f t="shared" si="1559"/>
        <v/>
      </c>
    </row>
    <row r="3318" spans="1:36" ht="14.25">
      <c r="A3318" s="41" t="str">
        <f t="shared" si="1542"/>
        <v/>
      </c>
      <c r="B3318" s="150" t="str">
        <f>IF(ISNUMBER(A3318),INDEX('MetaTrader Import'!$H$13:$J$5893,TRUNC(((A3318-$A$39+1)-1)/3)+1,MOD((A3318-$A$39+1)-1,3)+1),"")</f>
        <v/>
      </c>
      <c r="C3318" s="43" t="str">
        <f t="shared" si="1543"/>
        <v/>
      </c>
      <c r="D3318" s="43" t="str">
        <f t="shared" ca="1" si="1533"/>
        <v/>
      </c>
      <c r="E3318" s="43" t="str">
        <f t="shared" si="1544"/>
        <v/>
      </c>
      <c r="F3318" s="43" t="str">
        <f t="shared" si="1545"/>
        <v/>
      </c>
      <c r="G3318" s="43" t="str">
        <f>IF(A3318&lt;&gt;"",IF(A3318&lt;Data!$G$11*0.25,$C$13/$G$32,IF(A3318&gt;Data!$G$11*0.25,$C$13,$C$13*10)),"")</f>
        <v/>
      </c>
      <c r="H3318" s="43" t="str">
        <f>IF(A3318&lt;&gt;"",IF(Data!$G$9="constant",$C$13,IF(Data!$G$9="squeeze",G3318,F3318)),"")</f>
        <v/>
      </c>
      <c r="I3318" s="38" t="str">
        <f ca="1">IF(ISNUMBER(A3318),NORMINV(RAND(),0,IF(AND(Data!$G$9="squeeze",A3318&lt;Data!$G$11*0.25),$H$32,1)*$C$30*$C$13)*($C$14*$C$12),"")</f>
        <v/>
      </c>
      <c r="J3318" s="42" t="str">
        <f ca="1">IFERROR(IF(Data!$C$6="Real",B3318,I3318+J3317+($C$14*$C$12)*(NORMINV(RAND(),$C$15,CHOOSE($G$13,$C$13,F3318,G3318)))),"")</f>
        <v/>
      </c>
      <c r="K3318" s="88" t="str">
        <f>IF(ISNUMBER(A3318), IF($G$16="fixed",$G$17,MIN(H3318*Data!$C$7*$C$16*0.5,$C$17*Data!$C$7))*$C$12,"")</f>
        <v/>
      </c>
      <c r="L3318" s="42" t="str">
        <f t="shared" ca="1" si="1560"/>
        <v/>
      </c>
      <c r="M3318" s="44" t="str">
        <f t="shared" ca="1" si="1561"/>
        <v/>
      </c>
      <c r="N3318" s="44" t="str">
        <f t="shared" ca="1" si="1562"/>
        <v/>
      </c>
      <c r="O3318" s="108" t="str">
        <f t="shared" si="1546"/>
        <v/>
      </c>
      <c r="P3318" s="102" t="str">
        <f t="shared" si="1547"/>
        <v/>
      </c>
      <c r="Q3318" s="102" t="str">
        <f t="shared" si="1548"/>
        <v/>
      </c>
      <c r="R3318" s="120" t="str">
        <f t="shared" si="1549"/>
        <v/>
      </c>
      <c r="S3318" s="54" t="str">
        <f t="shared" si="1550"/>
        <v/>
      </c>
      <c r="T3318" s="5" t="str">
        <f t="shared" si="1551"/>
        <v/>
      </c>
      <c r="U3318" s="152" t="str">
        <f t="shared" si="1534"/>
        <v/>
      </c>
      <c r="V3318" s="152" t="str">
        <f t="shared" si="1535"/>
        <v/>
      </c>
      <c r="W3318" s="153" t="str">
        <f t="shared" si="1536"/>
        <v/>
      </c>
      <c r="X3318" s="153" t="str">
        <f t="shared" si="1537"/>
        <v/>
      </c>
      <c r="Y3318" s="153" t="str">
        <f t="shared" si="1538"/>
        <v/>
      </c>
      <c r="Z3318" s="153" t="str">
        <f t="shared" si="1539"/>
        <v/>
      </c>
      <c r="AA3318" s="152" t="str">
        <f t="shared" si="1540"/>
        <v/>
      </c>
      <c r="AB3318" s="152" t="str">
        <f t="shared" si="1541"/>
        <v/>
      </c>
      <c r="AC3318" s="154" t="str">
        <f t="shared" si="1552"/>
        <v/>
      </c>
      <c r="AD3318" s="154" t="str">
        <f t="shared" si="1553"/>
        <v/>
      </c>
      <c r="AE3318" s="3" t="str">
        <f t="shared" si="1554"/>
        <v/>
      </c>
      <c r="AF3318" s="3" t="str">
        <f t="shared" si="1555"/>
        <v/>
      </c>
      <c r="AG3318" s="3" t="str">
        <f t="shared" si="1556"/>
        <v/>
      </c>
      <c r="AH3318" s="4" t="str">
        <f t="shared" si="1557"/>
        <v/>
      </c>
      <c r="AI3318" s="75" t="str">
        <f t="shared" si="1558"/>
        <v/>
      </c>
      <c r="AJ3318" s="75" t="str">
        <f t="shared" si="1559"/>
        <v/>
      </c>
    </row>
    <row r="3319" spans="1:36" ht="14.25">
      <c r="A3319" s="41" t="str">
        <f t="shared" si="1542"/>
        <v/>
      </c>
      <c r="B3319" s="150" t="str">
        <f>IF(ISNUMBER(A3319),INDEX('MetaTrader Import'!$H$13:$J$5893,TRUNC(((A3319-$A$39+1)-1)/3)+1,MOD((A3319-$A$39+1)-1,3)+1),"")</f>
        <v/>
      </c>
      <c r="C3319" s="43" t="str">
        <f t="shared" si="1543"/>
        <v/>
      </c>
      <c r="D3319" s="43" t="str">
        <f t="shared" ca="1" si="1533"/>
        <v/>
      </c>
      <c r="E3319" s="43" t="str">
        <f t="shared" si="1544"/>
        <v/>
      </c>
      <c r="F3319" s="43" t="str">
        <f t="shared" si="1545"/>
        <v/>
      </c>
      <c r="G3319" s="43" t="str">
        <f>IF(A3319&lt;&gt;"",IF(A3319&lt;Data!$G$11*0.25,$C$13/$G$32,IF(A3319&gt;Data!$G$11*0.25,$C$13,$C$13*10)),"")</f>
        <v/>
      </c>
      <c r="H3319" s="43" t="str">
        <f>IF(A3319&lt;&gt;"",IF(Data!$G$9="constant",$C$13,IF(Data!$G$9="squeeze",G3319,F3319)),"")</f>
        <v/>
      </c>
      <c r="I3319" s="38" t="str">
        <f ca="1">IF(ISNUMBER(A3319),NORMINV(RAND(),0,IF(AND(Data!$G$9="squeeze",A3319&lt;Data!$G$11*0.25),$H$32,1)*$C$30*$C$13)*($C$14*$C$12),"")</f>
        <v/>
      </c>
      <c r="J3319" s="42" t="str">
        <f ca="1">IFERROR(IF(Data!$C$6="Real",B3319,I3319+J3318+($C$14*$C$12)*(NORMINV(RAND(),$C$15,CHOOSE($G$13,$C$13,F3319,G3319)))),"")</f>
        <v/>
      </c>
      <c r="K3319" s="88" t="str">
        <f>IF(ISNUMBER(A3319), IF($G$16="fixed",$G$17,MIN(H3319*Data!$C$7*$C$16*0.5,$C$17*Data!$C$7))*$C$12,"")</f>
        <v/>
      </c>
      <c r="L3319" s="42" t="str">
        <f t="shared" ca="1" si="1560"/>
        <v/>
      </c>
      <c r="M3319" s="44" t="str">
        <f t="shared" ca="1" si="1561"/>
        <v/>
      </c>
      <c r="N3319" s="44" t="str">
        <f t="shared" ca="1" si="1562"/>
        <v/>
      </c>
      <c r="O3319" s="108" t="str">
        <f t="shared" si="1546"/>
        <v/>
      </c>
      <c r="P3319" s="102" t="str">
        <f t="shared" si="1547"/>
        <v/>
      </c>
      <c r="Q3319" s="102" t="str">
        <f t="shared" si="1548"/>
        <v/>
      </c>
      <c r="R3319" s="120" t="str">
        <f t="shared" si="1549"/>
        <v/>
      </c>
      <c r="S3319" s="54" t="str">
        <f t="shared" si="1550"/>
        <v/>
      </c>
      <c r="T3319" s="5" t="str">
        <f t="shared" si="1551"/>
        <v/>
      </c>
      <c r="U3319" s="152" t="str">
        <f t="shared" si="1534"/>
        <v/>
      </c>
      <c r="V3319" s="152" t="str">
        <f t="shared" si="1535"/>
        <v/>
      </c>
      <c r="W3319" s="153" t="str">
        <f t="shared" si="1536"/>
        <v/>
      </c>
      <c r="X3319" s="153" t="str">
        <f t="shared" si="1537"/>
        <v/>
      </c>
      <c r="Y3319" s="153" t="str">
        <f t="shared" si="1538"/>
        <v/>
      </c>
      <c r="Z3319" s="153" t="str">
        <f t="shared" si="1539"/>
        <v/>
      </c>
      <c r="AA3319" s="152" t="str">
        <f t="shared" si="1540"/>
        <v/>
      </c>
      <c r="AB3319" s="152" t="str">
        <f t="shared" si="1541"/>
        <v/>
      </c>
      <c r="AC3319" s="154" t="str">
        <f t="shared" si="1552"/>
        <v/>
      </c>
      <c r="AD3319" s="154" t="str">
        <f t="shared" si="1553"/>
        <v/>
      </c>
      <c r="AE3319" s="3" t="str">
        <f t="shared" si="1554"/>
        <v/>
      </c>
      <c r="AF3319" s="3" t="str">
        <f t="shared" si="1555"/>
        <v/>
      </c>
      <c r="AG3319" s="3" t="str">
        <f t="shared" si="1556"/>
        <v/>
      </c>
      <c r="AH3319" s="4" t="str">
        <f t="shared" si="1557"/>
        <v/>
      </c>
      <c r="AI3319" s="75" t="str">
        <f t="shared" si="1558"/>
        <v/>
      </c>
      <c r="AJ3319" s="75" t="str">
        <f t="shared" si="1559"/>
        <v/>
      </c>
    </row>
    <row r="3320" spans="1:36" ht="14.25">
      <c r="A3320" s="41" t="str">
        <f t="shared" si="1542"/>
        <v/>
      </c>
      <c r="B3320" s="150" t="str">
        <f>IF(ISNUMBER(A3320),INDEX('MetaTrader Import'!$H$13:$J$5893,TRUNC(((A3320-$A$39+1)-1)/3)+1,MOD((A3320-$A$39+1)-1,3)+1),"")</f>
        <v/>
      </c>
      <c r="C3320" s="43" t="str">
        <f t="shared" si="1543"/>
        <v/>
      </c>
      <c r="D3320" s="43" t="str">
        <f t="shared" ca="1" si="1533"/>
        <v/>
      </c>
      <c r="E3320" s="43" t="str">
        <f t="shared" si="1544"/>
        <v/>
      </c>
      <c r="F3320" s="43" t="str">
        <f t="shared" si="1545"/>
        <v/>
      </c>
      <c r="G3320" s="43" t="str">
        <f>IF(A3320&lt;&gt;"",IF(A3320&lt;Data!$G$11*0.25,$C$13/$G$32,IF(A3320&gt;Data!$G$11*0.25,$C$13,$C$13*10)),"")</f>
        <v/>
      </c>
      <c r="H3320" s="43" t="str">
        <f>IF(A3320&lt;&gt;"",IF(Data!$G$9="constant",$C$13,IF(Data!$G$9="squeeze",G3320,F3320)),"")</f>
        <v/>
      </c>
      <c r="I3320" s="38" t="str">
        <f ca="1">IF(ISNUMBER(A3320),NORMINV(RAND(),0,IF(AND(Data!$G$9="squeeze",A3320&lt;Data!$G$11*0.25),$H$32,1)*$C$30*$C$13)*($C$14*$C$12),"")</f>
        <v/>
      </c>
      <c r="J3320" s="42" t="str">
        <f ca="1">IFERROR(IF(Data!$C$6="Real",B3320,I3320+J3319+($C$14*$C$12)*(NORMINV(RAND(),$C$15,CHOOSE($G$13,$C$13,F3320,G3320)))),"")</f>
        <v/>
      </c>
      <c r="K3320" s="88" t="str">
        <f>IF(ISNUMBER(A3320), IF($G$16="fixed",$G$17,MIN(H3320*Data!$C$7*$C$16*0.5,$C$17*Data!$C$7))*$C$12,"")</f>
        <v/>
      </c>
      <c r="L3320" s="42" t="str">
        <f t="shared" ca="1" si="1560"/>
        <v/>
      </c>
      <c r="M3320" s="44" t="str">
        <f t="shared" ca="1" si="1561"/>
        <v/>
      </c>
      <c r="N3320" s="44" t="str">
        <f t="shared" ca="1" si="1562"/>
        <v/>
      </c>
      <c r="O3320" s="108" t="str">
        <f t="shared" si="1546"/>
        <v/>
      </c>
      <c r="P3320" s="102" t="str">
        <f t="shared" si="1547"/>
        <v/>
      </c>
      <c r="Q3320" s="102" t="str">
        <f t="shared" si="1548"/>
        <v/>
      </c>
      <c r="R3320" s="120" t="str">
        <f t="shared" si="1549"/>
        <v/>
      </c>
      <c r="S3320" s="54" t="str">
        <f t="shared" si="1550"/>
        <v/>
      </c>
      <c r="T3320" s="5" t="str">
        <f t="shared" si="1551"/>
        <v/>
      </c>
      <c r="U3320" s="152" t="str">
        <f t="shared" si="1534"/>
        <v/>
      </c>
      <c r="V3320" s="152" t="str">
        <f t="shared" si="1535"/>
        <v/>
      </c>
      <c r="W3320" s="153" t="str">
        <f t="shared" si="1536"/>
        <v/>
      </c>
      <c r="X3320" s="153" t="str">
        <f t="shared" si="1537"/>
        <v/>
      </c>
      <c r="Y3320" s="153" t="str">
        <f t="shared" si="1538"/>
        <v/>
      </c>
      <c r="Z3320" s="153" t="str">
        <f t="shared" si="1539"/>
        <v/>
      </c>
      <c r="AA3320" s="152" t="str">
        <f t="shared" si="1540"/>
        <v/>
      </c>
      <c r="AB3320" s="152" t="str">
        <f t="shared" si="1541"/>
        <v/>
      </c>
      <c r="AC3320" s="154" t="str">
        <f t="shared" si="1552"/>
        <v/>
      </c>
      <c r="AD3320" s="154" t="str">
        <f t="shared" si="1553"/>
        <v/>
      </c>
      <c r="AE3320" s="3" t="str">
        <f t="shared" si="1554"/>
        <v/>
      </c>
      <c r="AF3320" s="3" t="str">
        <f t="shared" si="1555"/>
        <v/>
      </c>
      <c r="AG3320" s="3" t="str">
        <f t="shared" si="1556"/>
        <v/>
      </c>
      <c r="AH3320" s="4" t="str">
        <f t="shared" si="1557"/>
        <v/>
      </c>
      <c r="AI3320" s="75" t="str">
        <f t="shared" si="1558"/>
        <v/>
      </c>
      <c r="AJ3320" s="75" t="str">
        <f t="shared" si="1559"/>
        <v/>
      </c>
    </row>
    <row r="3321" spans="1:36" ht="14.25">
      <c r="A3321" s="41" t="str">
        <f t="shared" si="1542"/>
        <v/>
      </c>
      <c r="B3321" s="150" t="str">
        <f>IF(ISNUMBER(A3321),INDEX('MetaTrader Import'!$H$13:$J$5893,TRUNC(((A3321-$A$39+1)-1)/3)+1,MOD((A3321-$A$39+1)-1,3)+1),"")</f>
        <v/>
      </c>
      <c r="C3321" s="43" t="str">
        <f t="shared" si="1543"/>
        <v/>
      </c>
      <c r="D3321" s="43" t="str">
        <f t="shared" ca="1" si="1533"/>
        <v/>
      </c>
      <c r="E3321" s="43" t="str">
        <f t="shared" si="1544"/>
        <v/>
      </c>
      <c r="F3321" s="43" t="str">
        <f t="shared" si="1545"/>
        <v/>
      </c>
      <c r="G3321" s="43" t="str">
        <f>IF(A3321&lt;&gt;"",IF(A3321&lt;Data!$G$11*0.25,$C$13/$G$32,IF(A3321&gt;Data!$G$11*0.25,$C$13,$C$13*10)),"")</f>
        <v/>
      </c>
      <c r="H3321" s="43" t="str">
        <f>IF(A3321&lt;&gt;"",IF(Data!$G$9="constant",$C$13,IF(Data!$G$9="squeeze",G3321,F3321)),"")</f>
        <v/>
      </c>
      <c r="I3321" s="38" t="str">
        <f ca="1">IF(ISNUMBER(A3321),NORMINV(RAND(),0,IF(AND(Data!$G$9="squeeze",A3321&lt;Data!$G$11*0.25),$H$32,1)*$C$30*$C$13)*($C$14*$C$12),"")</f>
        <v/>
      </c>
      <c r="J3321" s="42" t="str">
        <f ca="1">IFERROR(IF(Data!$C$6="Real",B3321,I3321+J3320+($C$14*$C$12)*(NORMINV(RAND(),$C$15,CHOOSE($G$13,$C$13,F3321,G3321)))),"")</f>
        <v/>
      </c>
      <c r="K3321" s="88" t="str">
        <f>IF(ISNUMBER(A3321), IF($G$16="fixed",$G$17,MIN(H3321*Data!$C$7*$C$16*0.5,$C$17*Data!$C$7))*$C$12,"")</f>
        <v/>
      </c>
      <c r="L3321" s="42" t="str">
        <f t="shared" ca="1" si="1560"/>
        <v/>
      </c>
      <c r="M3321" s="44" t="str">
        <f t="shared" ca="1" si="1561"/>
        <v/>
      </c>
      <c r="N3321" s="44" t="str">
        <f t="shared" ca="1" si="1562"/>
        <v/>
      </c>
      <c r="O3321" s="108" t="str">
        <f t="shared" si="1546"/>
        <v/>
      </c>
      <c r="P3321" s="102" t="str">
        <f t="shared" si="1547"/>
        <v/>
      </c>
      <c r="Q3321" s="102" t="str">
        <f t="shared" si="1548"/>
        <v/>
      </c>
      <c r="R3321" s="120" t="str">
        <f t="shared" si="1549"/>
        <v/>
      </c>
      <c r="S3321" s="54" t="str">
        <f t="shared" si="1550"/>
        <v/>
      </c>
      <c r="T3321" s="5" t="str">
        <f t="shared" si="1551"/>
        <v/>
      </c>
      <c r="U3321" s="152" t="str">
        <f t="shared" si="1534"/>
        <v/>
      </c>
      <c r="V3321" s="152" t="str">
        <f t="shared" si="1535"/>
        <v/>
      </c>
      <c r="W3321" s="153" t="str">
        <f t="shared" si="1536"/>
        <v/>
      </c>
      <c r="X3321" s="153" t="str">
        <f t="shared" si="1537"/>
        <v/>
      </c>
      <c r="Y3321" s="153" t="str">
        <f t="shared" si="1538"/>
        <v/>
      </c>
      <c r="Z3321" s="153" t="str">
        <f t="shared" si="1539"/>
        <v/>
      </c>
      <c r="AA3321" s="152" t="str">
        <f t="shared" si="1540"/>
        <v/>
      </c>
      <c r="AB3321" s="152" t="str">
        <f t="shared" si="1541"/>
        <v/>
      </c>
      <c r="AC3321" s="154" t="str">
        <f t="shared" si="1552"/>
        <v/>
      </c>
      <c r="AD3321" s="154" t="str">
        <f t="shared" si="1553"/>
        <v/>
      </c>
      <c r="AE3321" s="3" t="str">
        <f t="shared" si="1554"/>
        <v/>
      </c>
      <c r="AF3321" s="3" t="str">
        <f t="shared" si="1555"/>
        <v/>
      </c>
      <c r="AG3321" s="3" t="str">
        <f t="shared" si="1556"/>
        <v/>
      </c>
      <c r="AH3321" s="4" t="str">
        <f t="shared" si="1557"/>
        <v/>
      </c>
      <c r="AI3321" s="75" t="str">
        <f t="shared" si="1558"/>
        <v/>
      </c>
      <c r="AJ3321" s="75" t="str">
        <f t="shared" si="1559"/>
        <v/>
      </c>
    </row>
    <row r="3322" spans="1:36" ht="14.25">
      <c r="A3322" s="41" t="str">
        <f t="shared" si="1542"/>
        <v/>
      </c>
      <c r="B3322" s="150" t="str">
        <f>IF(ISNUMBER(A3322),INDEX('MetaTrader Import'!$H$13:$J$5893,TRUNC(((A3322-$A$39+1)-1)/3)+1,MOD((A3322-$A$39+1)-1,3)+1),"")</f>
        <v/>
      </c>
      <c r="C3322" s="43" t="str">
        <f t="shared" si="1543"/>
        <v/>
      </c>
      <c r="D3322" s="43" t="str">
        <f t="shared" ca="1" si="1533"/>
        <v/>
      </c>
      <c r="E3322" s="43" t="str">
        <f t="shared" si="1544"/>
        <v/>
      </c>
      <c r="F3322" s="43" t="str">
        <f t="shared" si="1545"/>
        <v/>
      </c>
      <c r="G3322" s="43" t="str">
        <f>IF(A3322&lt;&gt;"",IF(A3322&lt;Data!$G$11*0.25,$C$13/$G$32,IF(A3322&gt;Data!$G$11*0.25,$C$13,$C$13*10)),"")</f>
        <v/>
      </c>
      <c r="H3322" s="43" t="str">
        <f>IF(A3322&lt;&gt;"",IF(Data!$G$9="constant",$C$13,IF(Data!$G$9="squeeze",G3322,F3322)),"")</f>
        <v/>
      </c>
      <c r="I3322" s="38" t="str">
        <f ca="1">IF(ISNUMBER(A3322),NORMINV(RAND(),0,IF(AND(Data!$G$9="squeeze",A3322&lt;Data!$G$11*0.25),$H$32,1)*$C$30*$C$13)*($C$14*$C$12),"")</f>
        <v/>
      </c>
      <c r="J3322" s="42" t="str">
        <f ca="1">IFERROR(IF(Data!$C$6="Real",B3322,I3322+J3321+($C$14*$C$12)*(NORMINV(RAND(),$C$15,CHOOSE($G$13,$C$13,F3322,G3322)))),"")</f>
        <v/>
      </c>
      <c r="K3322" s="88" t="str">
        <f>IF(ISNUMBER(A3322), IF($G$16="fixed",$G$17,MIN(H3322*Data!$C$7*$C$16*0.5,$C$17*Data!$C$7))*$C$12,"")</f>
        <v/>
      </c>
      <c r="L3322" s="42" t="str">
        <f t="shared" ca="1" si="1560"/>
        <v/>
      </c>
      <c r="M3322" s="44" t="str">
        <f t="shared" ca="1" si="1561"/>
        <v/>
      </c>
      <c r="N3322" s="44" t="str">
        <f t="shared" ca="1" si="1562"/>
        <v/>
      </c>
      <c r="O3322" s="108" t="str">
        <f t="shared" si="1546"/>
        <v/>
      </c>
      <c r="P3322" s="102" t="str">
        <f t="shared" si="1547"/>
        <v/>
      </c>
      <c r="Q3322" s="102" t="str">
        <f t="shared" si="1548"/>
        <v/>
      </c>
      <c r="R3322" s="120" t="str">
        <f t="shared" si="1549"/>
        <v/>
      </c>
      <c r="S3322" s="54" t="str">
        <f t="shared" si="1550"/>
        <v/>
      </c>
      <c r="T3322" s="5" t="str">
        <f t="shared" si="1551"/>
        <v/>
      </c>
      <c r="U3322" s="152" t="str">
        <f t="shared" si="1534"/>
        <v/>
      </c>
      <c r="V3322" s="152" t="str">
        <f t="shared" si="1535"/>
        <v/>
      </c>
      <c r="W3322" s="153" t="str">
        <f t="shared" si="1536"/>
        <v/>
      </c>
      <c r="X3322" s="153" t="str">
        <f t="shared" si="1537"/>
        <v/>
      </c>
      <c r="Y3322" s="153" t="str">
        <f t="shared" si="1538"/>
        <v/>
      </c>
      <c r="Z3322" s="153" t="str">
        <f t="shared" si="1539"/>
        <v/>
      </c>
      <c r="AA3322" s="152" t="str">
        <f t="shared" si="1540"/>
        <v/>
      </c>
      <c r="AB3322" s="152" t="str">
        <f t="shared" si="1541"/>
        <v/>
      </c>
      <c r="AC3322" s="154" t="str">
        <f t="shared" si="1552"/>
        <v/>
      </c>
      <c r="AD3322" s="154" t="str">
        <f t="shared" si="1553"/>
        <v/>
      </c>
      <c r="AE3322" s="3" t="str">
        <f t="shared" si="1554"/>
        <v/>
      </c>
      <c r="AF3322" s="3" t="str">
        <f t="shared" si="1555"/>
        <v/>
      </c>
      <c r="AG3322" s="3" t="str">
        <f t="shared" si="1556"/>
        <v/>
      </c>
      <c r="AH3322" s="4" t="str">
        <f t="shared" si="1557"/>
        <v/>
      </c>
      <c r="AI3322" s="75" t="str">
        <f t="shared" si="1558"/>
        <v/>
      </c>
      <c r="AJ3322" s="75" t="str">
        <f t="shared" si="1559"/>
        <v/>
      </c>
    </row>
    <row r="3323" spans="1:36" ht="14.25">
      <c r="A3323" s="41" t="str">
        <f t="shared" si="1542"/>
        <v/>
      </c>
      <c r="B3323" s="150" t="str">
        <f>IF(ISNUMBER(A3323),INDEX('MetaTrader Import'!$H$13:$J$5893,TRUNC(((A3323-$A$39+1)-1)/3)+1,MOD((A3323-$A$39+1)-1,3)+1),"")</f>
        <v/>
      </c>
      <c r="C3323" s="43" t="str">
        <f t="shared" si="1543"/>
        <v/>
      </c>
      <c r="D3323" s="43" t="str">
        <f t="shared" ca="1" si="1533"/>
        <v/>
      </c>
      <c r="E3323" s="43" t="str">
        <f t="shared" si="1544"/>
        <v/>
      </c>
      <c r="F3323" s="43" t="str">
        <f t="shared" si="1545"/>
        <v/>
      </c>
      <c r="G3323" s="43" t="str">
        <f>IF(A3323&lt;&gt;"",IF(A3323&lt;Data!$G$11*0.25,$C$13/$G$32,IF(A3323&gt;Data!$G$11*0.25,$C$13,$C$13*10)),"")</f>
        <v/>
      </c>
      <c r="H3323" s="43" t="str">
        <f>IF(A3323&lt;&gt;"",IF(Data!$G$9="constant",$C$13,IF(Data!$G$9="squeeze",G3323,F3323)),"")</f>
        <v/>
      </c>
      <c r="I3323" s="38" t="str">
        <f ca="1">IF(ISNUMBER(A3323),NORMINV(RAND(),0,IF(AND(Data!$G$9="squeeze",A3323&lt;Data!$G$11*0.25),$H$32,1)*$C$30*$C$13)*($C$14*$C$12),"")</f>
        <v/>
      </c>
      <c r="J3323" s="42" t="str">
        <f ca="1">IFERROR(IF(Data!$C$6="Real",B3323,I3323+J3322+($C$14*$C$12)*(NORMINV(RAND(),$C$15,CHOOSE($G$13,$C$13,F3323,G3323)))),"")</f>
        <v/>
      </c>
      <c r="K3323" s="88" t="str">
        <f>IF(ISNUMBER(A3323), IF($G$16="fixed",$G$17,MIN(H3323*Data!$C$7*$C$16*0.5,$C$17*Data!$C$7))*$C$12,"")</f>
        <v/>
      </c>
      <c r="L3323" s="42" t="str">
        <f t="shared" ca="1" si="1560"/>
        <v/>
      </c>
      <c r="M3323" s="44" t="str">
        <f t="shared" ca="1" si="1561"/>
        <v/>
      </c>
      <c r="N3323" s="44" t="str">
        <f t="shared" ca="1" si="1562"/>
        <v/>
      </c>
      <c r="O3323" s="108" t="str">
        <f t="shared" si="1546"/>
        <v/>
      </c>
      <c r="P3323" s="102" t="str">
        <f t="shared" si="1547"/>
        <v/>
      </c>
      <c r="Q3323" s="102" t="str">
        <f t="shared" si="1548"/>
        <v/>
      </c>
      <c r="R3323" s="120" t="str">
        <f t="shared" si="1549"/>
        <v/>
      </c>
      <c r="S3323" s="54" t="str">
        <f t="shared" si="1550"/>
        <v/>
      </c>
      <c r="T3323" s="5" t="str">
        <f t="shared" si="1551"/>
        <v/>
      </c>
      <c r="U3323" s="152" t="str">
        <f t="shared" si="1534"/>
        <v/>
      </c>
      <c r="V3323" s="152" t="str">
        <f t="shared" si="1535"/>
        <v/>
      </c>
      <c r="W3323" s="153" t="str">
        <f t="shared" si="1536"/>
        <v/>
      </c>
      <c r="X3323" s="153" t="str">
        <f t="shared" si="1537"/>
        <v/>
      </c>
      <c r="Y3323" s="153" t="str">
        <f t="shared" si="1538"/>
        <v/>
      </c>
      <c r="Z3323" s="153" t="str">
        <f t="shared" si="1539"/>
        <v/>
      </c>
      <c r="AA3323" s="152" t="str">
        <f t="shared" si="1540"/>
        <v/>
      </c>
      <c r="AB3323" s="152" t="str">
        <f t="shared" si="1541"/>
        <v/>
      </c>
      <c r="AC3323" s="154" t="str">
        <f t="shared" si="1552"/>
        <v/>
      </c>
      <c r="AD3323" s="154" t="str">
        <f t="shared" si="1553"/>
        <v/>
      </c>
      <c r="AE3323" s="3" t="str">
        <f t="shared" si="1554"/>
        <v/>
      </c>
      <c r="AF3323" s="3" t="str">
        <f t="shared" si="1555"/>
        <v/>
      </c>
      <c r="AG3323" s="3" t="str">
        <f t="shared" si="1556"/>
        <v/>
      </c>
      <c r="AH3323" s="4" t="str">
        <f t="shared" si="1557"/>
        <v/>
      </c>
      <c r="AI3323" s="75" t="str">
        <f t="shared" si="1558"/>
        <v/>
      </c>
      <c r="AJ3323" s="75" t="str">
        <f t="shared" si="1559"/>
        <v/>
      </c>
    </row>
    <row r="3324" spans="1:36" ht="14.25">
      <c r="A3324" s="41" t="str">
        <f t="shared" si="1542"/>
        <v/>
      </c>
      <c r="B3324" s="150" t="str">
        <f>IF(ISNUMBER(A3324),INDEX('MetaTrader Import'!$H$13:$J$5893,TRUNC(((A3324-$A$39+1)-1)/3)+1,MOD((A3324-$A$39+1)-1,3)+1),"")</f>
        <v/>
      </c>
      <c r="C3324" s="43" t="str">
        <f t="shared" si="1543"/>
        <v/>
      </c>
      <c r="D3324" s="43" t="str">
        <f t="shared" ca="1" si="1533"/>
        <v/>
      </c>
      <c r="E3324" s="43" t="str">
        <f t="shared" si="1544"/>
        <v/>
      </c>
      <c r="F3324" s="43" t="str">
        <f t="shared" si="1545"/>
        <v/>
      </c>
      <c r="G3324" s="43" t="str">
        <f>IF(A3324&lt;&gt;"",IF(A3324&lt;Data!$G$11*0.25,$C$13/$G$32,IF(A3324&gt;Data!$G$11*0.25,$C$13,$C$13*10)),"")</f>
        <v/>
      </c>
      <c r="H3324" s="43" t="str">
        <f>IF(A3324&lt;&gt;"",IF(Data!$G$9="constant",$C$13,IF(Data!$G$9="squeeze",G3324,F3324)),"")</f>
        <v/>
      </c>
      <c r="I3324" s="38" t="str">
        <f ca="1">IF(ISNUMBER(A3324),NORMINV(RAND(),0,IF(AND(Data!$G$9="squeeze",A3324&lt;Data!$G$11*0.25),$H$32,1)*$C$30*$C$13)*($C$14*$C$12),"")</f>
        <v/>
      </c>
      <c r="J3324" s="42" t="str">
        <f ca="1">IFERROR(IF(Data!$C$6="Real",B3324,I3324+J3323+($C$14*$C$12)*(NORMINV(RAND(),$C$15,CHOOSE($G$13,$C$13,F3324,G3324)))),"")</f>
        <v/>
      </c>
      <c r="K3324" s="88" t="str">
        <f>IF(ISNUMBER(A3324), IF($G$16="fixed",$G$17,MIN(H3324*Data!$C$7*$C$16*0.5,$C$17*Data!$C$7))*$C$12,"")</f>
        <v/>
      </c>
      <c r="L3324" s="42" t="str">
        <f t="shared" ca="1" si="1560"/>
        <v/>
      </c>
      <c r="M3324" s="44" t="str">
        <f t="shared" ca="1" si="1561"/>
        <v/>
      </c>
      <c r="N3324" s="44" t="str">
        <f t="shared" ca="1" si="1562"/>
        <v/>
      </c>
      <c r="O3324" s="108" t="str">
        <f t="shared" si="1546"/>
        <v/>
      </c>
      <c r="P3324" s="102" t="str">
        <f t="shared" si="1547"/>
        <v/>
      </c>
      <c r="Q3324" s="102" t="str">
        <f t="shared" si="1548"/>
        <v/>
      </c>
      <c r="R3324" s="120" t="str">
        <f t="shared" si="1549"/>
        <v/>
      </c>
      <c r="S3324" s="54" t="str">
        <f t="shared" si="1550"/>
        <v/>
      </c>
      <c r="T3324" s="5" t="str">
        <f t="shared" si="1551"/>
        <v/>
      </c>
      <c r="U3324" s="152" t="str">
        <f t="shared" si="1534"/>
        <v/>
      </c>
      <c r="V3324" s="152" t="str">
        <f t="shared" si="1535"/>
        <v/>
      </c>
      <c r="W3324" s="153" t="str">
        <f t="shared" si="1536"/>
        <v/>
      </c>
      <c r="X3324" s="153" t="str">
        <f t="shared" si="1537"/>
        <v/>
      </c>
      <c r="Y3324" s="153" t="str">
        <f t="shared" si="1538"/>
        <v/>
      </c>
      <c r="Z3324" s="153" t="str">
        <f t="shared" si="1539"/>
        <v/>
      </c>
      <c r="AA3324" s="152" t="str">
        <f t="shared" si="1540"/>
        <v/>
      </c>
      <c r="AB3324" s="152" t="str">
        <f t="shared" si="1541"/>
        <v/>
      </c>
      <c r="AC3324" s="154" t="str">
        <f t="shared" si="1552"/>
        <v/>
      </c>
      <c r="AD3324" s="154" t="str">
        <f t="shared" si="1553"/>
        <v/>
      </c>
      <c r="AE3324" s="3" t="str">
        <f t="shared" si="1554"/>
        <v/>
      </c>
      <c r="AF3324" s="3" t="str">
        <f t="shared" si="1555"/>
        <v/>
      </c>
      <c r="AG3324" s="3" t="str">
        <f t="shared" si="1556"/>
        <v/>
      </c>
      <c r="AH3324" s="4" t="str">
        <f t="shared" si="1557"/>
        <v/>
      </c>
      <c r="AI3324" s="75" t="str">
        <f t="shared" si="1558"/>
        <v/>
      </c>
      <c r="AJ3324" s="75" t="str">
        <f t="shared" si="1559"/>
        <v/>
      </c>
    </row>
    <row r="3325" spans="1:36" ht="14.25">
      <c r="A3325" s="41" t="str">
        <f t="shared" si="1542"/>
        <v/>
      </c>
      <c r="B3325" s="150" t="str">
        <f>IF(ISNUMBER(A3325),INDEX('MetaTrader Import'!$H$13:$J$5893,TRUNC(((A3325-$A$39+1)-1)/3)+1,MOD((A3325-$A$39+1)-1,3)+1),"")</f>
        <v/>
      </c>
      <c r="C3325" s="43" t="str">
        <f t="shared" si="1543"/>
        <v/>
      </c>
      <c r="D3325" s="43" t="str">
        <f t="shared" ca="1" si="1533"/>
        <v/>
      </c>
      <c r="E3325" s="43" t="str">
        <f t="shared" si="1544"/>
        <v/>
      </c>
      <c r="F3325" s="43" t="str">
        <f t="shared" si="1545"/>
        <v/>
      </c>
      <c r="G3325" s="43" t="str">
        <f>IF(A3325&lt;&gt;"",IF(A3325&lt;Data!$G$11*0.25,$C$13/$G$32,IF(A3325&gt;Data!$G$11*0.25,$C$13,$C$13*10)),"")</f>
        <v/>
      </c>
      <c r="H3325" s="43" t="str">
        <f>IF(A3325&lt;&gt;"",IF(Data!$G$9="constant",$C$13,IF(Data!$G$9="squeeze",G3325,F3325)),"")</f>
        <v/>
      </c>
      <c r="I3325" s="38" t="str">
        <f ca="1">IF(ISNUMBER(A3325),NORMINV(RAND(),0,IF(AND(Data!$G$9="squeeze",A3325&lt;Data!$G$11*0.25),$H$32,1)*$C$30*$C$13)*($C$14*$C$12),"")</f>
        <v/>
      </c>
      <c r="J3325" s="42" t="str">
        <f ca="1">IFERROR(IF(Data!$C$6="Real",B3325,I3325+J3324+($C$14*$C$12)*(NORMINV(RAND(),$C$15,CHOOSE($G$13,$C$13,F3325,G3325)))),"")</f>
        <v/>
      </c>
      <c r="K3325" s="88" t="str">
        <f>IF(ISNUMBER(A3325), IF($G$16="fixed",$G$17,MIN(H3325*Data!$C$7*$C$16*0.5,$C$17*Data!$C$7))*$C$12,"")</f>
        <v/>
      </c>
      <c r="L3325" s="42" t="str">
        <f t="shared" ca="1" si="1560"/>
        <v/>
      </c>
      <c r="M3325" s="44" t="str">
        <f t="shared" ca="1" si="1561"/>
        <v/>
      </c>
      <c r="N3325" s="44" t="str">
        <f t="shared" ca="1" si="1562"/>
        <v/>
      </c>
      <c r="O3325" s="108" t="str">
        <f t="shared" si="1546"/>
        <v/>
      </c>
      <c r="P3325" s="102" t="str">
        <f t="shared" si="1547"/>
        <v/>
      </c>
      <c r="Q3325" s="102" t="str">
        <f t="shared" si="1548"/>
        <v/>
      </c>
      <c r="R3325" s="120" t="str">
        <f t="shared" si="1549"/>
        <v/>
      </c>
      <c r="S3325" s="54" t="str">
        <f t="shared" si="1550"/>
        <v/>
      </c>
      <c r="T3325" s="5" t="str">
        <f t="shared" si="1551"/>
        <v/>
      </c>
      <c r="U3325" s="152" t="str">
        <f t="shared" si="1534"/>
        <v/>
      </c>
      <c r="V3325" s="152" t="str">
        <f t="shared" si="1535"/>
        <v/>
      </c>
      <c r="W3325" s="153" t="str">
        <f t="shared" si="1536"/>
        <v/>
      </c>
      <c r="X3325" s="153" t="str">
        <f t="shared" si="1537"/>
        <v/>
      </c>
      <c r="Y3325" s="153" t="str">
        <f t="shared" si="1538"/>
        <v/>
      </c>
      <c r="Z3325" s="153" t="str">
        <f t="shared" si="1539"/>
        <v/>
      </c>
      <c r="AA3325" s="152" t="str">
        <f t="shared" si="1540"/>
        <v/>
      </c>
      <c r="AB3325" s="152" t="str">
        <f t="shared" si="1541"/>
        <v/>
      </c>
      <c r="AC3325" s="154" t="str">
        <f t="shared" si="1552"/>
        <v/>
      </c>
      <c r="AD3325" s="154" t="str">
        <f t="shared" si="1553"/>
        <v/>
      </c>
      <c r="AE3325" s="3" t="str">
        <f t="shared" si="1554"/>
        <v/>
      </c>
      <c r="AF3325" s="3" t="str">
        <f t="shared" si="1555"/>
        <v/>
      </c>
      <c r="AG3325" s="3" t="str">
        <f t="shared" si="1556"/>
        <v/>
      </c>
      <c r="AH3325" s="4" t="str">
        <f t="shared" si="1557"/>
        <v/>
      </c>
      <c r="AI3325" s="75" t="str">
        <f t="shared" si="1558"/>
        <v/>
      </c>
      <c r="AJ3325" s="75" t="str">
        <f t="shared" si="1559"/>
        <v/>
      </c>
    </row>
    <row r="3326" spans="1:36" ht="14.25">
      <c r="A3326" s="41" t="str">
        <f t="shared" si="1542"/>
        <v/>
      </c>
      <c r="B3326" s="150" t="str">
        <f>IF(ISNUMBER(A3326),INDEX('MetaTrader Import'!$H$13:$J$5893,TRUNC(((A3326-$A$39+1)-1)/3)+1,MOD((A3326-$A$39+1)-1,3)+1),"")</f>
        <v/>
      </c>
      <c r="C3326" s="43" t="str">
        <f t="shared" si="1543"/>
        <v/>
      </c>
      <c r="D3326" s="43" t="str">
        <f t="shared" ca="1" si="1533"/>
        <v/>
      </c>
      <c r="E3326" s="43" t="str">
        <f t="shared" si="1544"/>
        <v/>
      </c>
      <c r="F3326" s="43" t="str">
        <f t="shared" si="1545"/>
        <v/>
      </c>
      <c r="G3326" s="43" t="str">
        <f>IF(A3326&lt;&gt;"",IF(A3326&lt;Data!$G$11*0.25,$C$13/$G$32,IF(A3326&gt;Data!$G$11*0.25,$C$13,$C$13*10)),"")</f>
        <v/>
      </c>
      <c r="H3326" s="43" t="str">
        <f>IF(A3326&lt;&gt;"",IF(Data!$G$9="constant",$C$13,IF(Data!$G$9="squeeze",G3326,F3326)),"")</f>
        <v/>
      </c>
      <c r="I3326" s="38" t="str">
        <f ca="1">IF(ISNUMBER(A3326),NORMINV(RAND(),0,IF(AND(Data!$G$9="squeeze",A3326&lt;Data!$G$11*0.25),$H$32,1)*$C$30*$C$13)*($C$14*$C$12),"")</f>
        <v/>
      </c>
      <c r="J3326" s="42" t="str">
        <f ca="1">IFERROR(IF(Data!$C$6="Real",B3326,I3326+J3325+($C$14*$C$12)*(NORMINV(RAND(),$C$15,CHOOSE($G$13,$C$13,F3326,G3326)))),"")</f>
        <v/>
      </c>
      <c r="K3326" s="88" t="str">
        <f>IF(ISNUMBER(A3326), IF($G$16="fixed",$G$17,MIN(H3326*Data!$C$7*$C$16*0.5,$C$17*Data!$C$7))*$C$12,"")</f>
        <v/>
      </c>
      <c r="L3326" s="42" t="str">
        <f t="shared" ca="1" si="1560"/>
        <v/>
      </c>
      <c r="M3326" s="44" t="str">
        <f t="shared" ca="1" si="1561"/>
        <v/>
      </c>
      <c r="N3326" s="44" t="str">
        <f t="shared" ca="1" si="1562"/>
        <v/>
      </c>
      <c r="O3326" s="108" t="str">
        <f t="shared" si="1546"/>
        <v/>
      </c>
      <c r="P3326" s="102" t="str">
        <f t="shared" si="1547"/>
        <v/>
      </c>
      <c r="Q3326" s="102" t="str">
        <f t="shared" si="1548"/>
        <v/>
      </c>
      <c r="R3326" s="120" t="str">
        <f t="shared" si="1549"/>
        <v/>
      </c>
      <c r="S3326" s="54" t="str">
        <f t="shared" si="1550"/>
        <v/>
      </c>
      <c r="T3326" s="5" t="str">
        <f t="shared" si="1551"/>
        <v/>
      </c>
      <c r="U3326" s="152" t="str">
        <f t="shared" si="1534"/>
        <v/>
      </c>
      <c r="V3326" s="152" t="str">
        <f t="shared" si="1535"/>
        <v/>
      </c>
      <c r="W3326" s="153" t="str">
        <f t="shared" si="1536"/>
        <v/>
      </c>
      <c r="X3326" s="153" t="str">
        <f t="shared" si="1537"/>
        <v/>
      </c>
      <c r="Y3326" s="153" t="str">
        <f t="shared" si="1538"/>
        <v/>
      </c>
      <c r="Z3326" s="153" t="str">
        <f t="shared" si="1539"/>
        <v/>
      </c>
      <c r="AA3326" s="152" t="str">
        <f t="shared" si="1540"/>
        <v/>
      </c>
      <c r="AB3326" s="152" t="str">
        <f t="shared" si="1541"/>
        <v/>
      </c>
      <c r="AC3326" s="154" t="str">
        <f t="shared" si="1552"/>
        <v/>
      </c>
      <c r="AD3326" s="154" t="str">
        <f t="shared" si="1553"/>
        <v/>
      </c>
      <c r="AE3326" s="3" t="str">
        <f t="shared" si="1554"/>
        <v/>
      </c>
      <c r="AF3326" s="3" t="str">
        <f t="shared" si="1555"/>
        <v/>
      </c>
      <c r="AG3326" s="3" t="str">
        <f t="shared" si="1556"/>
        <v/>
      </c>
      <c r="AH3326" s="4" t="str">
        <f t="shared" si="1557"/>
        <v/>
      </c>
      <c r="AI3326" s="75" t="str">
        <f t="shared" si="1558"/>
        <v/>
      </c>
      <c r="AJ3326" s="75" t="str">
        <f t="shared" si="1559"/>
        <v/>
      </c>
    </row>
    <row r="3327" spans="1:36" ht="14.25">
      <c r="A3327" s="41" t="str">
        <f t="shared" si="1542"/>
        <v/>
      </c>
      <c r="B3327" s="150" t="str">
        <f>IF(ISNUMBER(A3327),INDEX('MetaTrader Import'!$H$13:$J$5893,TRUNC(((A3327-$A$39+1)-1)/3)+1,MOD((A3327-$A$39+1)-1,3)+1),"")</f>
        <v/>
      </c>
      <c r="C3327" s="43" t="str">
        <f t="shared" si="1543"/>
        <v/>
      </c>
      <c r="D3327" s="43" t="str">
        <f t="shared" ca="1" si="1533"/>
        <v/>
      </c>
      <c r="E3327" s="43" t="str">
        <f t="shared" si="1544"/>
        <v/>
      </c>
      <c r="F3327" s="43" t="str">
        <f t="shared" si="1545"/>
        <v/>
      </c>
      <c r="G3327" s="43" t="str">
        <f>IF(A3327&lt;&gt;"",IF(A3327&lt;Data!$G$11*0.25,$C$13/$G$32,IF(A3327&gt;Data!$G$11*0.25,$C$13,$C$13*10)),"")</f>
        <v/>
      </c>
      <c r="H3327" s="43" t="str">
        <f>IF(A3327&lt;&gt;"",IF(Data!$G$9="constant",$C$13,IF(Data!$G$9="squeeze",G3327,F3327)),"")</f>
        <v/>
      </c>
      <c r="I3327" s="38" t="str">
        <f ca="1">IF(ISNUMBER(A3327),NORMINV(RAND(),0,IF(AND(Data!$G$9="squeeze",A3327&lt;Data!$G$11*0.25),$H$32,1)*$C$30*$C$13)*($C$14*$C$12),"")</f>
        <v/>
      </c>
      <c r="J3327" s="42" t="str">
        <f ca="1">IFERROR(IF(Data!$C$6="Real",B3327,I3327+J3326+($C$14*$C$12)*(NORMINV(RAND(),$C$15,CHOOSE($G$13,$C$13,F3327,G3327)))),"")</f>
        <v/>
      </c>
      <c r="K3327" s="88" t="str">
        <f>IF(ISNUMBER(A3327), IF($G$16="fixed",$G$17,MIN(H3327*Data!$C$7*$C$16*0.5,$C$17*Data!$C$7))*$C$12,"")</f>
        <v/>
      </c>
      <c r="L3327" s="42" t="str">
        <f t="shared" ca="1" si="1560"/>
        <v/>
      </c>
      <c r="M3327" s="44" t="str">
        <f t="shared" ca="1" si="1561"/>
        <v/>
      </c>
      <c r="N3327" s="44" t="str">
        <f t="shared" ca="1" si="1562"/>
        <v/>
      </c>
      <c r="O3327" s="108" t="str">
        <f t="shared" si="1546"/>
        <v/>
      </c>
      <c r="P3327" s="102" t="str">
        <f t="shared" si="1547"/>
        <v/>
      </c>
      <c r="Q3327" s="102" t="str">
        <f t="shared" si="1548"/>
        <v/>
      </c>
      <c r="R3327" s="120" t="str">
        <f t="shared" si="1549"/>
        <v/>
      </c>
      <c r="S3327" s="54" t="str">
        <f t="shared" si="1550"/>
        <v/>
      </c>
      <c r="T3327" s="5" t="str">
        <f t="shared" si="1551"/>
        <v/>
      </c>
      <c r="U3327" s="152" t="str">
        <f t="shared" si="1534"/>
        <v/>
      </c>
      <c r="V3327" s="152" t="str">
        <f t="shared" si="1535"/>
        <v/>
      </c>
      <c r="W3327" s="153" t="str">
        <f t="shared" si="1536"/>
        <v/>
      </c>
      <c r="X3327" s="153" t="str">
        <f t="shared" si="1537"/>
        <v/>
      </c>
      <c r="Y3327" s="153" t="str">
        <f t="shared" si="1538"/>
        <v/>
      </c>
      <c r="Z3327" s="153" t="str">
        <f t="shared" si="1539"/>
        <v/>
      </c>
      <c r="AA3327" s="152" t="str">
        <f t="shared" si="1540"/>
        <v/>
      </c>
      <c r="AB3327" s="152" t="str">
        <f t="shared" si="1541"/>
        <v/>
      </c>
      <c r="AC3327" s="154" t="str">
        <f t="shared" si="1552"/>
        <v/>
      </c>
      <c r="AD3327" s="154" t="str">
        <f t="shared" si="1553"/>
        <v/>
      </c>
      <c r="AE3327" s="3" t="str">
        <f t="shared" si="1554"/>
        <v/>
      </c>
      <c r="AF3327" s="3" t="str">
        <f t="shared" si="1555"/>
        <v/>
      </c>
      <c r="AG3327" s="3" t="str">
        <f t="shared" si="1556"/>
        <v/>
      </c>
      <c r="AH3327" s="4" t="str">
        <f t="shared" si="1557"/>
        <v/>
      </c>
      <c r="AI3327" s="75" t="str">
        <f t="shared" si="1558"/>
        <v/>
      </c>
      <c r="AJ3327" s="75" t="str">
        <f t="shared" si="1559"/>
        <v/>
      </c>
    </row>
    <row r="3328" spans="1:36" ht="14.25">
      <c r="A3328" s="41" t="str">
        <f t="shared" si="1542"/>
        <v/>
      </c>
      <c r="B3328" s="150" t="str">
        <f>IF(ISNUMBER(A3328),INDEX('MetaTrader Import'!$H$13:$J$5893,TRUNC(((A3328-$A$39+1)-1)/3)+1,MOD((A3328-$A$39+1)-1,3)+1),"")</f>
        <v/>
      </c>
      <c r="C3328" s="43" t="str">
        <f t="shared" si="1543"/>
        <v/>
      </c>
      <c r="D3328" s="43" t="str">
        <f t="shared" ca="1" si="1533"/>
        <v/>
      </c>
      <c r="E3328" s="43" t="str">
        <f t="shared" si="1544"/>
        <v/>
      </c>
      <c r="F3328" s="43" t="str">
        <f t="shared" si="1545"/>
        <v/>
      </c>
      <c r="G3328" s="43" t="str">
        <f>IF(A3328&lt;&gt;"",IF(A3328&lt;Data!$G$11*0.25,$C$13/$G$32,IF(A3328&gt;Data!$G$11*0.25,$C$13,$C$13*10)),"")</f>
        <v/>
      </c>
      <c r="H3328" s="43" t="str">
        <f>IF(A3328&lt;&gt;"",IF(Data!$G$9="constant",$C$13,IF(Data!$G$9="squeeze",G3328,F3328)),"")</f>
        <v/>
      </c>
      <c r="I3328" s="38" t="str">
        <f ca="1">IF(ISNUMBER(A3328),NORMINV(RAND(),0,IF(AND(Data!$G$9="squeeze",A3328&lt;Data!$G$11*0.25),$H$32,1)*$C$30*$C$13)*($C$14*$C$12),"")</f>
        <v/>
      </c>
      <c r="J3328" s="42" t="str">
        <f ca="1">IFERROR(IF(Data!$C$6="Real",B3328,I3328+J3327+($C$14*$C$12)*(NORMINV(RAND(),$C$15,CHOOSE($G$13,$C$13,F3328,G3328)))),"")</f>
        <v/>
      </c>
      <c r="K3328" s="88" t="str">
        <f>IF(ISNUMBER(A3328), IF($G$16="fixed",$G$17,MIN(H3328*Data!$C$7*$C$16*0.5,$C$17*Data!$C$7))*$C$12,"")</f>
        <v/>
      </c>
      <c r="L3328" s="42" t="str">
        <f t="shared" ca="1" si="1560"/>
        <v/>
      </c>
      <c r="M3328" s="44" t="str">
        <f t="shared" ca="1" si="1561"/>
        <v/>
      </c>
      <c r="N3328" s="44" t="str">
        <f t="shared" ca="1" si="1562"/>
        <v/>
      </c>
      <c r="O3328" s="108" t="str">
        <f t="shared" si="1546"/>
        <v/>
      </c>
      <c r="P3328" s="102" t="str">
        <f t="shared" si="1547"/>
        <v/>
      </c>
      <c r="Q3328" s="102" t="str">
        <f t="shared" si="1548"/>
        <v/>
      </c>
      <c r="R3328" s="120" t="str">
        <f t="shared" si="1549"/>
        <v/>
      </c>
      <c r="S3328" s="54" t="str">
        <f t="shared" si="1550"/>
        <v/>
      </c>
      <c r="T3328" s="5" t="str">
        <f t="shared" si="1551"/>
        <v/>
      </c>
      <c r="U3328" s="152" t="str">
        <f t="shared" si="1534"/>
        <v/>
      </c>
      <c r="V3328" s="152" t="str">
        <f t="shared" si="1535"/>
        <v/>
      </c>
      <c r="W3328" s="153" t="str">
        <f t="shared" si="1536"/>
        <v/>
      </c>
      <c r="X3328" s="153" t="str">
        <f t="shared" si="1537"/>
        <v/>
      </c>
      <c r="Y3328" s="153" t="str">
        <f t="shared" si="1538"/>
        <v/>
      </c>
      <c r="Z3328" s="153" t="str">
        <f t="shared" si="1539"/>
        <v/>
      </c>
      <c r="AA3328" s="152" t="str">
        <f t="shared" si="1540"/>
        <v/>
      </c>
      <c r="AB3328" s="152" t="str">
        <f t="shared" si="1541"/>
        <v/>
      </c>
      <c r="AC3328" s="154" t="str">
        <f t="shared" si="1552"/>
        <v/>
      </c>
      <c r="AD3328" s="154" t="str">
        <f t="shared" si="1553"/>
        <v/>
      </c>
      <c r="AE3328" s="3" t="str">
        <f t="shared" si="1554"/>
        <v/>
      </c>
      <c r="AF3328" s="3" t="str">
        <f t="shared" si="1555"/>
        <v/>
      </c>
      <c r="AG3328" s="3" t="str">
        <f t="shared" si="1556"/>
        <v/>
      </c>
      <c r="AH3328" s="4" t="str">
        <f t="shared" si="1557"/>
        <v/>
      </c>
      <c r="AI3328" s="75" t="str">
        <f t="shared" si="1558"/>
        <v/>
      </c>
      <c r="AJ3328" s="75" t="str">
        <f t="shared" si="1559"/>
        <v/>
      </c>
    </row>
    <row r="3329" spans="1:36" ht="14.25">
      <c r="A3329" s="41" t="str">
        <f t="shared" si="1542"/>
        <v/>
      </c>
      <c r="B3329" s="150" t="str">
        <f>IF(ISNUMBER(A3329),INDEX('MetaTrader Import'!$H$13:$J$5893,TRUNC(((A3329-$A$39+1)-1)/3)+1,MOD((A3329-$A$39+1)-1,3)+1),"")</f>
        <v/>
      </c>
      <c r="C3329" s="43" t="str">
        <f t="shared" si="1543"/>
        <v/>
      </c>
      <c r="D3329" s="43" t="str">
        <f t="shared" ca="1" si="1533"/>
        <v/>
      </c>
      <c r="E3329" s="43" t="str">
        <f t="shared" si="1544"/>
        <v/>
      </c>
      <c r="F3329" s="43" t="str">
        <f t="shared" si="1545"/>
        <v/>
      </c>
      <c r="G3329" s="43" t="str">
        <f>IF(A3329&lt;&gt;"",IF(A3329&lt;Data!$G$11*0.25,$C$13/$G$32,IF(A3329&gt;Data!$G$11*0.25,$C$13,$C$13*10)),"")</f>
        <v/>
      </c>
      <c r="H3329" s="43" t="str">
        <f>IF(A3329&lt;&gt;"",IF(Data!$G$9="constant",$C$13,IF(Data!$G$9="squeeze",G3329,F3329)),"")</f>
        <v/>
      </c>
      <c r="I3329" s="38" t="str">
        <f ca="1">IF(ISNUMBER(A3329),NORMINV(RAND(),0,IF(AND(Data!$G$9="squeeze",A3329&lt;Data!$G$11*0.25),$H$32,1)*$C$30*$C$13)*($C$14*$C$12),"")</f>
        <v/>
      </c>
      <c r="J3329" s="42" t="str">
        <f ca="1">IFERROR(IF(Data!$C$6="Real",B3329,I3329+J3328+($C$14*$C$12)*(NORMINV(RAND(),$C$15,CHOOSE($G$13,$C$13,F3329,G3329)))),"")</f>
        <v/>
      </c>
      <c r="K3329" s="88" t="str">
        <f>IF(ISNUMBER(A3329), IF($G$16="fixed",$G$17,MIN(H3329*Data!$C$7*$C$16*0.5,$C$17*Data!$C$7))*$C$12,"")</f>
        <v/>
      </c>
      <c r="L3329" s="42" t="str">
        <f t="shared" ca="1" si="1560"/>
        <v/>
      </c>
      <c r="M3329" s="44" t="str">
        <f t="shared" ca="1" si="1561"/>
        <v/>
      </c>
      <c r="N3329" s="44" t="str">
        <f t="shared" ca="1" si="1562"/>
        <v/>
      </c>
      <c r="O3329" s="108" t="str">
        <f t="shared" si="1546"/>
        <v/>
      </c>
      <c r="P3329" s="102" t="str">
        <f t="shared" si="1547"/>
        <v/>
      </c>
      <c r="Q3329" s="102" t="str">
        <f t="shared" si="1548"/>
        <v/>
      </c>
      <c r="R3329" s="120" t="str">
        <f t="shared" si="1549"/>
        <v/>
      </c>
      <c r="S3329" s="54" t="str">
        <f t="shared" si="1550"/>
        <v/>
      </c>
      <c r="T3329" s="5" t="str">
        <f t="shared" si="1551"/>
        <v/>
      </c>
      <c r="U3329" s="152" t="str">
        <f t="shared" si="1534"/>
        <v/>
      </c>
      <c r="V3329" s="152" t="str">
        <f t="shared" si="1535"/>
        <v/>
      </c>
      <c r="W3329" s="153" t="str">
        <f t="shared" si="1536"/>
        <v/>
      </c>
      <c r="X3329" s="153" t="str">
        <f t="shared" si="1537"/>
        <v/>
      </c>
      <c r="Y3329" s="153" t="str">
        <f t="shared" si="1538"/>
        <v/>
      </c>
      <c r="Z3329" s="153" t="str">
        <f t="shared" si="1539"/>
        <v/>
      </c>
      <c r="AA3329" s="152" t="str">
        <f t="shared" si="1540"/>
        <v/>
      </c>
      <c r="AB3329" s="152" t="str">
        <f t="shared" si="1541"/>
        <v/>
      </c>
      <c r="AC3329" s="154" t="str">
        <f t="shared" si="1552"/>
        <v/>
      </c>
      <c r="AD3329" s="154" t="str">
        <f t="shared" si="1553"/>
        <v/>
      </c>
      <c r="AE3329" s="3" t="str">
        <f t="shared" si="1554"/>
        <v/>
      </c>
      <c r="AF3329" s="3" t="str">
        <f t="shared" si="1555"/>
        <v/>
      </c>
      <c r="AG3329" s="3" t="str">
        <f t="shared" si="1556"/>
        <v/>
      </c>
      <c r="AH3329" s="4" t="str">
        <f t="shared" si="1557"/>
        <v/>
      </c>
      <c r="AI3329" s="75" t="str">
        <f t="shared" si="1558"/>
        <v/>
      </c>
      <c r="AJ3329" s="75" t="str">
        <f t="shared" si="1559"/>
        <v/>
      </c>
    </row>
    <row r="3330" spans="1:36" ht="14.25">
      <c r="A3330" s="41" t="str">
        <f t="shared" si="1542"/>
        <v/>
      </c>
      <c r="B3330" s="150" t="str">
        <f>IF(ISNUMBER(A3330),INDEX('MetaTrader Import'!$H$13:$J$5893,TRUNC(((A3330-$A$39+1)-1)/3)+1,MOD((A3330-$A$39+1)-1,3)+1),"")</f>
        <v/>
      </c>
      <c r="C3330" s="43" t="str">
        <f t="shared" si="1543"/>
        <v/>
      </c>
      <c r="D3330" s="43" t="str">
        <f t="shared" ca="1" si="1533"/>
        <v/>
      </c>
      <c r="E3330" s="43" t="str">
        <f t="shared" si="1544"/>
        <v/>
      </c>
      <c r="F3330" s="43" t="str">
        <f t="shared" si="1545"/>
        <v/>
      </c>
      <c r="G3330" s="43" t="str">
        <f>IF(A3330&lt;&gt;"",IF(A3330&lt;Data!$G$11*0.25,$C$13/$G$32,IF(A3330&gt;Data!$G$11*0.25,$C$13,$C$13*10)),"")</f>
        <v/>
      </c>
      <c r="H3330" s="43" t="str">
        <f>IF(A3330&lt;&gt;"",IF(Data!$G$9="constant",$C$13,IF(Data!$G$9="squeeze",G3330,F3330)),"")</f>
        <v/>
      </c>
      <c r="I3330" s="38" t="str">
        <f ca="1">IF(ISNUMBER(A3330),NORMINV(RAND(),0,IF(AND(Data!$G$9="squeeze",A3330&lt;Data!$G$11*0.25),$H$32,1)*$C$30*$C$13)*($C$14*$C$12),"")</f>
        <v/>
      </c>
      <c r="J3330" s="42" t="str">
        <f ca="1">IFERROR(IF(Data!$C$6="Real",B3330,I3330+J3329+($C$14*$C$12)*(NORMINV(RAND(),$C$15,CHOOSE($G$13,$C$13,F3330,G3330)))),"")</f>
        <v/>
      </c>
      <c r="K3330" s="88" t="str">
        <f>IF(ISNUMBER(A3330), IF($G$16="fixed",$G$17,MIN(H3330*Data!$C$7*$C$16*0.5,$C$17*Data!$C$7))*$C$12,"")</f>
        <v/>
      </c>
      <c r="L3330" s="42" t="str">
        <f t="shared" ca="1" si="1560"/>
        <v/>
      </c>
      <c r="M3330" s="44" t="str">
        <f t="shared" ca="1" si="1561"/>
        <v/>
      </c>
      <c r="N3330" s="44" t="str">
        <f t="shared" ca="1" si="1562"/>
        <v/>
      </c>
      <c r="O3330" s="108" t="str">
        <f t="shared" si="1546"/>
        <v/>
      </c>
      <c r="P3330" s="102" t="str">
        <f t="shared" si="1547"/>
        <v/>
      </c>
      <c r="Q3330" s="102" t="str">
        <f t="shared" si="1548"/>
        <v/>
      </c>
      <c r="R3330" s="120" t="str">
        <f t="shared" si="1549"/>
        <v/>
      </c>
      <c r="S3330" s="54" t="str">
        <f t="shared" si="1550"/>
        <v/>
      </c>
      <c r="T3330" s="5" t="str">
        <f t="shared" si="1551"/>
        <v/>
      </c>
      <c r="U3330" s="152" t="str">
        <f t="shared" si="1534"/>
        <v/>
      </c>
      <c r="V3330" s="152" t="str">
        <f t="shared" si="1535"/>
        <v/>
      </c>
      <c r="W3330" s="153" t="str">
        <f t="shared" si="1536"/>
        <v/>
      </c>
      <c r="X3330" s="153" t="str">
        <f t="shared" si="1537"/>
        <v/>
      </c>
      <c r="Y3330" s="153" t="str">
        <f t="shared" si="1538"/>
        <v/>
      </c>
      <c r="Z3330" s="153" t="str">
        <f t="shared" si="1539"/>
        <v/>
      </c>
      <c r="AA3330" s="152" t="str">
        <f t="shared" si="1540"/>
        <v/>
      </c>
      <c r="AB3330" s="152" t="str">
        <f t="shared" si="1541"/>
        <v/>
      </c>
      <c r="AC3330" s="154" t="str">
        <f t="shared" si="1552"/>
        <v/>
      </c>
      <c r="AD3330" s="154" t="str">
        <f t="shared" si="1553"/>
        <v/>
      </c>
      <c r="AE3330" s="3" t="str">
        <f t="shared" si="1554"/>
        <v/>
      </c>
      <c r="AF3330" s="3" t="str">
        <f t="shared" si="1555"/>
        <v/>
      </c>
      <c r="AG3330" s="3" t="str">
        <f t="shared" si="1556"/>
        <v/>
      </c>
      <c r="AH3330" s="4" t="str">
        <f t="shared" si="1557"/>
        <v/>
      </c>
      <c r="AI3330" s="75" t="str">
        <f t="shared" si="1558"/>
        <v/>
      </c>
      <c r="AJ3330" s="75" t="str">
        <f t="shared" si="1559"/>
        <v/>
      </c>
    </row>
    <row r="3331" spans="1:36" ht="14.25">
      <c r="A3331" s="41" t="str">
        <f t="shared" si="1542"/>
        <v/>
      </c>
      <c r="B3331" s="150" t="str">
        <f>IF(ISNUMBER(A3331),INDEX('MetaTrader Import'!$H$13:$J$5893,TRUNC(((A3331-$A$39+1)-1)/3)+1,MOD((A3331-$A$39+1)-1,3)+1),"")</f>
        <v/>
      </c>
      <c r="C3331" s="43" t="str">
        <f t="shared" si="1543"/>
        <v/>
      </c>
      <c r="D3331" s="43" t="str">
        <f t="shared" ref="D3331:D3394" ca="1" si="1563">IF(A3331&lt;&gt;"",NORMINV(RAND(),($C$23-C3331)*$C$28,$C$27)+NORMINV(RAND(),IF(RAND()&gt;$C$26,$C$25,0),$C$27),"")</f>
        <v/>
      </c>
      <c r="E3331" s="43" t="str">
        <f t="shared" si="1544"/>
        <v/>
      </c>
      <c r="F3331" s="43" t="str">
        <f t="shared" si="1545"/>
        <v/>
      </c>
      <c r="G3331" s="43" t="str">
        <f>IF(A3331&lt;&gt;"",IF(A3331&lt;Data!$G$11*0.25,$C$13/$G$32,IF(A3331&gt;Data!$G$11*0.25,$C$13,$C$13*10)),"")</f>
        <v/>
      </c>
      <c r="H3331" s="43" t="str">
        <f>IF(A3331&lt;&gt;"",IF(Data!$G$9="constant",$C$13,IF(Data!$G$9="squeeze",G3331,F3331)),"")</f>
        <v/>
      </c>
      <c r="I3331" s="38" t="str">
        <f ca="1">IF(ISNUMBER(A3331),NORMINV(RAND(),0,IF(AND(Data!$G$9="squeeze",A3331&lt;Data!$G$11*0.25),$H$32,1)*$C$30*$C$13)*($C$14*$C$12),"")</f>
        <v/>
      </c>
      <c r="J3331" s="42" t="str">
        <f ca="1">IFERROR(IF(Data!$C$6="Real",B3331,I3331+J3330+($C$14*$C$12)*(NORMINV(RAND(),$C$15,CHOOSE($G$13,$C$13,F3331,G3331)))),"")</f>
        <v/>
      </c>
      <c r="K3331" s="88" t="str">
        <f>IF(ISNUMBER(A3331), IF($G$16="fixed",$G$17,MIN(H3331*Data!$C$7*$C$16*0.5,$C$17*Data!$C$7))*$C$12,"")</f>
        <v/>
      </c>
      <c r="L3331" s="42" t="str">
        <f t="shared" ca="1" si="1560"/>
        <v/>
      </c>
      <c r="M3331" s="44" t="str">
        <f t="shared" ca="1" si="1561"/>
        <v/>
      </c>
      <c r="N3331" s="44" t="str">
        <f t="shared" ca="1" si="1562"/>
        <v/>
      </c>
      <c r="O3331" s="108" t="str">
        <f t="shared" si="1546"/>
        <v/>
      </c>
      <c r="P3331" s="102" t="str">
        <f t="shared" si="1547"/>
        <v/>
      </c>
      <c r="Q3331" s="102" t="str">
        <f t="shared" si="1548"/>
        <v/>
      </c>
      <c r="R3331" s="120" t="str">
        <f t="shared" si="1549"/>
        <v/>
      </c>
      <c r="S3331" s="54" t="str">
        <f t="shared" si="1550"/>
        <v/>
      </c>
      <c r="T3331" s="5" t="str">
        <f t="shared" si="1551"/>
        <v/>
      </c>
      <c r="U3331" s="152" t="str">
        <f t="shared" ref="U3331:U3394" si="1564">IF(NOT(ISNUMBER(T3331)),"",IF(S3331=1,T3331,IF(M3331&gt;U3330,M3331,IF(ISNUMBER(U3330),U3330,""))))</f>
        <v/>
      </c>
      <c r="V3331" s="152" t="str">
        <f t="shared" ref="V3331:V3394" si="1565">IF(NOT(ISNUMBER(T3331)),"",IF(S3331=1,T3331,IF(N3331&lt;V3330,N3331,IF(ISNUMBER(V3330),V3330,""))))</f>
        <v/>
      </c>
      <c r="W3331" s="153" t="str">
        <f t="shared" ref="W3331:W3394" si="1566">IF(NOT(ISNUMBER(T3331)),"",MIN($F$24,IF(TRUNC((U3331-T3331)/$E$24*$G$12)+0&gt;IF(ISNUMBER(W3330),W3330,0),TRUNC((U3331-T3331)/$E$24*$G$12)+0,IF(ISNUMBER(W3330),W3330,0))))</f>
        <v/>
      </c>
      <c r="X3331" s="153" t="str">
        <f t="shared" ref="X3331:X3394" si="1567">IF(NOT(ISNUMBER(T3331)),"",MIN($F$24,IF(-TRUNC((V3331-T3331)/$E$24*$G$12)+0&gt;IF(ISNUMBER(X3330),X3330,0),-TRUNC((V3331-T3331)/$E$24*$G$12)+0,IF(ISNUMBER(X3330),X3330,0))))</f>
        <v/>
      </c>
      <c r="Y3331" s="153" t="str">
        <f t="shared" ref="Y3331:Y3394" si="1568">IF(ISNUMBER(W3331),(IF(W3331=0,0,1))*IF(ABS($I$24)=2,POWER(2,W3331-1),W3331)*SIGN($I$24)*$K$24,"")</f>
        <v/>
      </c>
      <c r="Z3331" s="153" t="str">
        <f t="shared" ref="Z3331:Z3394" si="1569">IF(ISNUMBER(X3331),(IF(X3331=0,0,1))*IF(ABS($I$24)=2,POWER(2,X3331-1),X3331)*SIGN($I$24)*$K$24,"")</f>
        <v/>
      </c>
      <c r="AA3331" s="152" t="str">
        <f t="shared" ref="AA3331:AA3394" si="1570">IF(OR(NOT(ISNUMBER(T3331)),W3331&lt;1),"",IF(OR(NOT(ISNUMBER(W3330)),W3330=0),IF(SIGN(Y3331)=1,M3331,N3331),(Y3330*AA3330+(Y3331-Y3330)*IF(SIGN(Y3331)=1,M3331,N3331))/Y3331))</f>
        <v/>
      </c>
      <c r="AB3331" s="152" t="str">
        <f t="shared" ref="AB3331:AB3394" si="1571">IF(OR(NOT(ISNUMBER(T3331)),X3331&lt;1),"",IF(OR(NOT(ISNUMBER(X3330)),X3330=0),IF(SIGN(Z3331)=1,N3331,M3331),(Z3330*AB3330+(Z3331-Z3330)*IF(SIGN(Z3331)=1,N3331,M3331))/Z3331))</f>
        <v/>
      </c>
      <c r="AC3331" s="154" t="str">
        <f t="shared" si="1552"/>
        <v/>
      </c>
      <c r="AD3331" s="154" t="str">
        <f t="shared" si="1553"/>
        <v/>
      </c>
      <c r="AE3331" s="3" t="str">
        <f t="shared" si="1554"/>
        <v/>
      </c>
      <c r="AF3331" s="3" t="str">
        <f t="shared" si="1555"/>
        <v/>
      </c>
      <c r="AG3331" s="3" t="str">
        <f t="shared" si="1556"/>
        <v/>
      </c>
      <c r="AH3331" s="4" t="str">
        <f t="shared" si="1557"/>
        <v/>
      </c>
      <c r="AI3331" s="75" t="str">
        <f t="shared" si="1558"/>
        <v/>
      </c>
      <c r="AJ3331" s="75" t="str">
        <f t="shared" si="1559"/>
        <v/>
      </c>
    </row>
    <row r="3332" spans="1:36" ht="14.25">
      <c r="A3332" s="41" t="str">
        <f t="shared" ref="A3332:A3395" si="1572">IFERROR(IF(A3331+1&gt;$C$19,"",A3331+1),"")</f>
        <v/>
      </c>
      <c r="B3332" s="150" t="str">
        <f>IF(ISNUMBER(A3332),INDEX('MetaTrader Import'!$H$13:$J$5893,TRUNC(((A3332-$A$39+1)-1)/3)+1,MOD((A3332-$A$39+1)-1,3)+1),"")</f>
        <v/>
      </c>
      <c r="C3332" s="43" t="str">
        <f t="shared" ref="C3332:C3395" si="1573">IF(A3332&lt;&gt;"",E3331,"")</f>
        <v/>
      </c>
      <c r="D3332" s="43" t="str">
        <f t="shared" ca="1" si="1563"/>
        <v/>
      </c>
      <c r="E3332" s="43" t="str">
        <f t="shared" ref="E3332:E3395" si="1574">IF(A3332&lt;&gt;"",C3332+D3332,"")</f>
        <v/>
      </c>
      <c r="F3332" s="43" t="str">
        <f t="shared" ref="F3332:F3395" si="1575">IF(A3332&lt;&gt;"",$C$13*ABS(E3332)/$C$23,"")</f>
        <v/>
      </c>
      <c r="G3332" s="43" t="str">
        <f>IF(A3332&lt;&gt;"",IF(A3332&lt;Data!$G$11*0.25,$C$13/$G$32,IF(A3332&gt;Data!$G$11*0.25,$C$13,$C$13*10)),"")</f>
        <v/>
      </c>
      <c r="H3332" s="43" t="str">
        <f>IF(A3332&lt;&gt;"",IF(Data!$G$9="constant",$C$13,IF(Data!$G$9="squeeze",G3332,F3332)),"")</f>
        <v/>
      </c>
      <c r="I3332" s="38" t="str">
        <f ca="1">IF(ISNUMBER(A3332),NORMINV(RAND(),0,IF(AND(Data!$G$9="squeeze",A3332&lt;Data!$G$11*0.25),$H$32,1)*$C$30*$C$13)*($C$14*$C$12),"")</f>
        <v/>
      </c>
      <c r="J3332" s="42" t="str">
        <f ca="1">IFERROR(IF(Data!$C$6="Real",B3332,I3332+J3331+($C$14*$C$12)*(NORMINV(RAND(),$C$15,CHOOSE($G$13,$C$13,F3332,G3332)))),"")</f>
        <v/>
      </c>
      <c r="K3332" s="88" t="str">
        <f>IF(ISNUMBER(A3332), IF($G$16="fixed",$G$17,MIN(H3332*Data!$C$7*$C$16*0.5,$C$17*Data!$C$7))*$C$12,"")</f>
        <v/>
      </c>
      <c r="L3332" s="42" t="str">
        <f t="shared" ca="1" si="1560"/>
        <v/>
      </c>
      <c r="M3332" s="44" t="str">
        <f t="shared" ca="1" si="1561"/>
        <v/>
      </c>
      <c r="N3332" s="44" t="str">
        <f t="shared" ca="1" si="1562"/>
        <v/>
      </c>
      <c r="O3332" s="108" t="str">
        <f t="shared" ref="O3332:O3395" si="1576">IF(ISNUMBER(A3332),$G$12*SLOPE(L3318:L3332,A3318:A3332),"")</f>
        <v/>
      </c>
      <c r="P3332" s="102" t="str">
        <f t="shared" ref="P3332:P3395" si="1577">IF(ISNUMBER(A3332),STDEV(L3318:L3332)*$G$12,"")</f>
        <v/>
      </c>
      <c r="Q3332" s="102" t="str">
        <f t="shared" ref="Q3332:Q3395" si="1578">IF(ISNUMBER(A3332),SLOPE(P3318:P3332,A3318:A3332),"")</f>
        <v/>
      </c>
      <c r="R3332" s="120" t="str">
        <f t="shared" ref="R3332:R3395" si="1579">IF(ISNUMBER(A3332),R3331+S3331,"")</f>
        <v/>
      </c>
      <c r="S3332" s="54" t="str">
        <f t="shared" ref="S3332:S3395" si="1580">IF(ISNUMBER(A3332),IF(AND(R3332&lt;$M$24,Q3332&lt;$F$28,ABS(O3332)&lt;$F$27,P3332&lt;$F$26,NOT(ISNUMBER(T3331))),1,0),"")</f>
        <v/>
      </c>
      <c r="T3332" s="5" t="str">
        <f t="shared" ref="T3332:T3395" si="1581">IF(ISNUMBER(A3332),IF(S3332=1,L3332,IF(AG3331="Y","",IF(ISNUMBER(T3331),T3331,""))),"")</f>
        <v/>
      </c>
      <c r="U3332" s="152" t="str">
        <f t="shared" si="1564"/>
        <v/>
      </c>
      <c r="V3332" s="152" t="str">
        <f t="shared" si="1565"/>
        <v/>
      </c>
      <c r="W3332" s="153" t="str">
        <f t="shared" si="1566"/>
        <v/>
      </c>
      <c r="X3332" s="153" t="str">
        <f t="shared" si="1567"/>
        <v/>
      </c>
      <c r="Y3332" s="153" t="str">
        <f t="shared" si="1568"/>
        <v/>
      </c>
      <c r="Z3332" s="153" t="str">
        <f t="shared" si="1569"/>
        <v/>
      </c>
      <c r="AA3332" s="152" t="str">
        <f t="shared" si="1570"/>
        <v/>
      </c>
      <c r="AB3332" s="152" t="str">
        <f t="shared" si="1571"/>
        <v/>
      </c>
      <c r="AC3332" s="154" t="str">
        <f t="shared" ref="AC3332:AC3395" si="1582">IFERROR(-SIGN(Y3332)*(AA3332-IF(SIGN(Y3332)=1,N3332,M3332))*$G$12*ABS(Y3332),"")</f>
        <v/>
      </c>
      <c r="AD3332" s="154" t="str">
        <f t="shared" ref="AD3332:AD3395" si="1583">IFERROR(SIGN(Z3332)*(AB3332-IF(SIGN(Z3332)=1,M3332,N3332))*$G$12*ABS(Z3332),"")</f>
        <v/>
      </c>
      <c r="AE3332" s="3" t="str">
        <f t="shared" ref="AE3332:AE3395" si="1584">IF(ISNUMBER(A3332),IFERROR((IF(ISNUMBER(AC3332),AC3332,0)+IF(ISNUMBER(AD3332),AD3332,0))/(ABS(Y3332)+ABS(Z3332)),0),"")</f>
        <v/>
      </c>
      <c r="AF3332" s="3" t="str">
        <f t="shared" ref="AF3332:AF3395" si="1585">IF(ISNUMBER(A3332),IF(ISNUMBER(AC3332),AC3332,0)+IF(ISNUMBER(AD3332),AD3332,0),"")</f>
        <v/>
      </c>
      <c r="AG3332" s="3" t="str">
        <f t="shared" ref="AG3332:AG3395" si="1586">IF(NOT(ISNUMBER(T3332)),"",IF(OR(AF3332&gt;$G$24,AF3332&lt;-$H$24,A3332+1&gt;$C$19),"Y","N"))</f>
        <v/>
      </c>
      <c r="AH3332" s="4" t="str">
        <f t="shared" ref="AH3332:AH3395" si="1587">IF(AG3332="y",AF3332*10*$C$11,"")</f>
        <v/>
      </c>
      <c r="AI3332" s="75" t="str">
        <f t="shared" ref="AI3332:AI3395" si="1588">IF(ISNUMBER(A3332),IF(ISNUMBER(AH3332),AJ3332,AF3332*10*$C$11+AJ3332),"")</f>
        <v/>
      </c>
      <c r="AJ3332" s="75" t="str">
        <f t="shared" ref="AJ3332:AJ3395" si="1589">IF(ISNUMBER(A3332),AJ3331+IF(ISNUMBER(AH3332),AH3332,0),"")</f>
        <v/>
      </c>
    </row>
    <row r="3333" spans="1:36" ht="14.25">
      <c r="A3333" s="41" t="str">
        <f t="shared" si="1572"/>
        <v/>
      </c>
      <c r="B3333" s="150" t="str">
        <f>IF(ISNUMBER(A3333),INDEX('MetaTrader Import'!$H$13:$J$5893,TRUNC(((A3333-$A$39+1)-1)/3)+1,MOD((A3333-$A$39+1)-1,3)+1),"")</f>
        <v/>
      </c>
      <c r="C3333" s="43" t="str">
        <f t="shared" si="1573"/>
        <v/>
      </c>
      <c r="D3333" s="43" t="str">
        <f t="shared" ca="1" si="1563"/>
        <v/>
      </c>
      <c r="E3333" s="43" t="str">
        <f t="shared" si="1574"/>
        <v/>
      </c>
      <c r="F3333" s="43" t="str">
        <f t="shared" si="1575"/>
        <v/>
      </c>
      <c r="G3333" s="43" t="str">
        <f>IF(A3333&lt;&gt;"",IF(A3333&lt;Data!$G$11*0.25,$C$13/$G$32,IF(A3333&gt;Data!$G$11*0.25,$C$13,$C$13*10)),"")</f>
        <v/>
      </c>
      <c r="H3333" s="43" t="str">
        <f>IF(A3333&lt;&gt;"",IF(Data!$G$9="constant",$C$13,IF(Data!$G$9="squeeze",G3333,F3333)),"")</f>
        <v/>
      </c>
      <c r="I3333" s="38" t="str">
        <f ca="1">IF(ISNUMBER(A3333),NORMINV(RAND(),0,IF(AND(Data!$G$9="squeeze",A3333&lt;Data!$G$11*0.25),$H$32,1)*$C$30*$C$13)*($C$14*$C$12),"")</f>
        <v/>
      </c>
      <c r="J3333" s="42" t="str">
        <f ca="1">IFERROR(IF(Data!$C$6="Real",B3333,I3333+J3332+($C$14*$C$12)*(NORMINV(RAND(),$C$15,CHOOSE($G$13,$C$13,F3333,G3333)))),"")</f>
        <v/>
      </c>
      <c r="K3333" s="88" t="str">
        <f>IF(ISNUMBER(A3333), IF($G$16="fixed",$G$17,MIN(H3333*Data!$C$7*$C$16*0.5,$C$17*Data!$C$7))*$C$12,"")</f>
        <v/>
      </c>
      <c r="L3333" s="42" t="str">
        <f t="shared" ca="1" si="1560"/>
        <v/>
      </c>
      <c r="M3333" s="44" t="str">
        <f t="shared" ca="1" si="1561"/>
        <v/>
      </c>
      <c r="N3333" s="44" t="str">
        <f t="shared" ca="1" si="1562"/>
        <v/>
      </c>
      <c r="O3333" s="108" t="str">
        <f t="shared" si="1576"/>
        <v/>
      </c>
      <c r="P3333" s="102" t="str">
        <f t="shared" si="1577"/>
        <v/>
      </c>
      <c r="Q3333" s="102" t="str">
        <f t="shared" si="1578"/>
        <v/>
      </c>
      <c r="R3333" s="120" t="str">
        <f t="shared" si="1579"/>
        <v/>
      </c>
      <c r="S3333" s="54" t="str">
        <f t="shared" si="1580"/>
        <v/>
      </c>
      <c r="T3333" s="5" t="str">
        <f t="shared" si="1581"/>
        <v/>
      </c>
      <c r="U3333" s="152" t="str">
        <f t="shared" si="1564"/>
        <v/>
      </c>
      <c r="V3333" s="152" t="str">
        <f t="shared" si="1565"/>
        <v/>
      </c>
      <c r="W3333" s="153" t="str">
        <f t="shared" si="1566"/>
        <v/>
      </c>
      <c r="X3333" s="153" t="str">
        <f t="shared" si="1567"/>
        <v/>
      </c>
      <c r="Y3333" s="153" t="str">
        <f t="shared" si="1568"/>
        <v/>
      </c>
      <c r="Z3333" s="153" t="str">
        <f t="shared" si="1569"/>
        <v/>
      </c>
      <c r="AA3333" s="152" t="str">
        <f t="shared" si="1570"/>
        <v/>
      </c>
      <c r="AB3333" s="152" t="str">
        <f t="shared" si="1571"/>
        <v/>
      </c>
      <c r="AC3333" s="154" t="str">
        <f t="shared" si="1582"/>
        <v/>
      </c>
      <c r="AD3333" s="154" t="str">
        <f t="shared" si="1583"/>
        <v/>
      </c>
      <c r="AE3333" s="3" t="str">
        <f t="shared" si="1584"/>
        <v/>
      </c>
      <c r="AF3333" s="3" t="str">
        <f t="shared" si="1585"/>
        <v/>
      </c>
      <c r="AG3333" s="3" t="str">
        <f t="shared" si="1586"/>
        <v/>
      </c>
      <c r="AH3333" s="4" t="str">
        <f t="shared" si="1587"/>
        <v/>
      </c>
      <c r="AI3333" s="75" t="str">
        <f t="shared" si="1588"/>
        <v/>
      </c>
      <c r="AJ3333" s="75" t="str">
        <f t="shared" si="1589"/>
        <v/>
      </c>
    </row>
    <row r="3334" spans="1:36" ht="14.25">
      <c r="A3334" s="41" t="str">
        <f t="shared" si="1572"/>
        <v/>
      </c>
      <c r="B3334" s="150" t="str">
        <f>IF(ISNUMBER(A3334),INDEX('MetaTrader Import'!$H$13:$J$5893,TRUNC(((A3334-$A$39+1)-1)/3)+1,MOD((A3334-$A$39+1)-1,3)+1),"")</f>
        <v/>
      </c>
      <c r="C3334" s="43" t="str">
        <f t="shared" si="1573"/>
        <v/>
      </c>
      <c r="D3334" s="43" t="str">
        <f t="shared" ca="1" si="1563"/>
        <v/>
      </c>
      <c r="E3334" s="43" t="str">
        <f t="shared" si="1574"/>
        <v/>
      </c>
      <c r="F3334" s="43" t="str">
        <f t="shared" si="1575"/>
        <v/>
      </c>
      <c r="G3334" s="43" t="str">
        <f>IF(A3334&lt;&gt;"",IF(A3334&lt;Data!$G$11*0.25,$C$13/$G$32,IF(A3334&gt;Data!$G$11*0.25,$C$13,$C$13*10)),"")</f>
        <v/>
      </c>
      <c r="H3334" s="43" t="str">
        <f>IF(A3334&lt;&gt;"",IF(Data!$G$9="constant",$C$13,IF(Data!$G$9="squeeze",G3334,F3334)),"")</f>
        <v/>
      </c>
      <c r="I3334" s="38" t="str">
        <f ca="1">IF(ISNUMBER(A3334),NORMINV(RAND(),0,IF(AND(Data!$G$9="squeeze",A3334&lt;Data!$G$11*0.25),$H$32,1)*$C$30*$C$13)*($C$14*$C$12),"")</f>
        <v/>
      </c>
      <c r="J3334" s="42" t="str">
        <f ca="1">IFERROR(IF(Data!$C$6="Real",B3334,I3334+J3333+($C$14*$C$12)*(NORMINV(RAND(),$C$15,CHOOSE($G$13,$C$13,F3334,G3334)))),"")</f>
        <v/>
      </c>
      <c r="K3334" s="88" t="str">
        <f>IF(ISNUMBER(A3334), IF($G$16="fixed",$G$17,MIN(H3334*Data!$C$7*$C$16*0.5,$C$17*Data!$C$7))*$C$12,"")</f>
        <v/>
      </c>
      <c r="L3334" s="42" t="str">
        <f t="shared" ref="L3334:L3397" ca="1" si="1590">IFERROR(J3334,"")</f>
        <v/>
      </c>
      <c r="M3334" s="44" t="str">
        <f t="shared" ref="M3334:M3397" ca="1" si="1591">IFERROR(L3334+K3334*0.5,"")</f>
        <v/>
      </c>
      <c r="N3334" s="44" t="str">
        <f t="shared" ref="N3334:N3397" ca="1" si="1592">IFERROR(L3334-K3334*0.5,"")</f>
        <v/>
      </c>
      <c r="O3334" s="108" t="str">
        <f t="shared" si="1576"/>
        <v/>
      </c>
      <c r="P3334" s="102" t="str">
        <f t="shared" si="1577"/>
        <v/>
      </c>
      <c r="Q3334" s="102" t="str">
        <f t="shared" si="1578"/>
        <v/>
      </c>
      <c r="R3334" s="120" t="str">
        <f t="shared" si="1579"/>
        <v/>
      </c>
      <c r="S3334" s="54" t="str">
        <f t="shared" si="1580"/>
        <v/>
      </c>
      <c r="T3334" s="5" t="str">
        <f t="shared" si="1581"/>
        <v/>
      </c>
      <c r="U3334" s="152" t="str">
        <f t="shared" si="1564"/>
        <v/>
      </c>
      <c r="V3334" s="152" t="str">
        <f t="shared" si="1565"/>
        <v/>
      </c>
      <c r="W3334" s="153" t="str">
        <f t="shared" si="1566"/>
        <v/>
      </c>
      <c r="X3334" s="153" t="str">
        <f t="shared" si="1567"/>
        <v/>
      </c>
      <c r="Y3334" s="153" t="str">
        <f t="shared" si="1568"/>
        <v/>
      </c>
      <c r="Z3334" s="153" t="str">
        <f t="shared" si="1569"/>
        <v/>
      </c>
      <c r="AA3334" s="152" t="str">
        <f t="shared" si="1570"/>
        <v/>
      </c>
      <c r="AB3334" s="152" t="str">
        <f t="shared" si="1571"/>
        <v/>
      </c>
      <c r="AC3334" s="154" t="str">
        <f t="shared" si="1582"/>
        <v/>
      </c>
      <c r="AD3334" s="154" t="str">
        <f t="shared" si="1583"/>
        <v/>
      </c>
      <c r="AE3334" s="3" t="str">
        <f t="shared" si="1584"/>
        <v/>
      </c>
      <c r="AF3334" s="3" t="str">
        <f t="shared" si="1585"/>
        <v/>
      </c>
      <c r="AG3334" s="3" t="str">
        <f t="shared" si="1586"/>
        <v/>
      </c>
      <c r="AH3334" s="4" t="str">
        <f t="shared" si="1587"/>
        <v/>
      </c>
      <c r="AI3334" s="75" t="str">
        <f t="shared" si="1588"/>
        <v/>
      </c>
      <c r="AJ3334" s="75" t="str">
        <f t="shared" si="1589"/>
        <v/>
      </c>
    </row>
    <row r="3335" spans="1:36" ht="14.25">
      <c r="A3335" s="41" t="str">
        <f t="shared" si="1572"/>
        <v/>
      </c>
      <c r="B3335" s="150" t="str">
        <f>IF(ISNUMBER(A3335),INDEX('MetaTrader Import'!$H$13:$J$5893,TRUNC(((A3335-$A$39+1)-1)/3)+1,MOD((A3335-$A$39+1)-1,3)+1),"")</f>
        <v/>
      </c>
      <c r="C3335" s="43" t="str">
        <f t="shared" si="1573"/>
        <v/>
      </c>
      <c r="D3335" s="43" t="str">
        <f t="shared" ca="1" si="1563"/>
        <v/>
      </c>
      <c r="E3335" s="43" t="str">
        <f t="shared" si="1574"/>
        <v/>
      </c>
      <c r="F3335" s="43" t="str">
        <f t="shared" si="1575"/>
        <v/>
      </c>
      <c r="G3335" s="43" t="str">
        <f>IF(A3335&lt;&gt;"",IF(A3335&lt;Data!$G$11*0.25,$C$13/$G$32,IF(A3335&gt;Data!$G$11*0.25,$C$13,$C$13*10)),"")</f>
        <v/>
      </c>
      <c r="H3335" s="43" t="str">
        <f>IF(A3335&lt;&gt;"",IF(Data!$G$9="constant",$C$13,IF(Data!$G$9="squeeze",G3335,F3335)),"")</f>
        <v/>
      </c>
      <c r="I3335" s="38" t="str">
        <f ca="1">IF(ISNUMBER(A3335),NORMINV(RAND(),0,IF(AND(Data!$G$9="squeeze",A3335&lt;Data!$G$11*0.25),$H$32,1)*$C$30*$C$13)*($C$14*$C$12),"")</f>
        <v/>
      </c>
      <c r="J3335" s="42" t="str">
        <f ca="1">IFERROR(IF(Data!$C$6="Real",B3335,I3335+J3334+($C$14*$C$12)*(NORMINV(RAND(),$C$15,CHOOSE($G$13,$C$13,F3335,G3335)))),"")</f>
        <v/>
      </c>
      <c r="K3335" s="88" t="str">
        <f>IF(ISNUMBER(A3335), IF($G$16="fixed",$G$17,MIN(H3335*Data!$C$7*$C$16*0.5,$C$17*Data!$C$7))*$C$12,"")</f>
        <v/>
      </c>
      <c r="L3335" s="42" t="str">
        <f t="shared" ca="1" si="1590"/>
        <v/>
      </c>
      <c r="M3335" s="44" t="str">
        <f t="shared" ca="1" si="1591"/>
        <v/>
      </c>
      <c r="N3335" s="44" t="str">
        <f t="shared" ca="1" si="1592"/>
        <v/>
      </c>
      <c r="O3335" s="108" t="str">
        <f t="shared" si="1576"/>
        <v/>
      </c>
      <c r="P3335" s="102" t="str">
        <f t="shared" si="1577"/>
        <v/>
      </c>
      <c r="Q3335" s="102" t="str">
        <f t="shared" si="1578"/>
        <v/>
      </c>
      <c r="R3335" s="120" t="str">
        <f t="shared" si="1579"/>
        <v/>
      </c>
      <c r="S3335" s="54" t="str">
        <f t="shared" si="1580"/>
        <v/>
      </c>
      <c r="T3335" s="5" t="str">
        <f t="shared" si="1581"/>
        <v/>
      </c>
      <c r="U3335" s="152" t="str">
        <f t="shared" si="1564"/>
        <v/>
      </c>
      <c r="V3335" s="152" t="str">
        <f t="shared" si="1565"/>
        <v/>
      </c>
      <c r="W3335" s="153" t="str">
        <f t="shared" si="1566"/>
        <v/>
      </c>
      <c r="X3335" s="153" t="str">
        <f t="shared" si="1567"/>
        <v/>
      </c>
      <c r="Y3335" s="153" t="str">
        <f t="shared" si="1568"/>
        <v/>
      </c>
      <c r="Z3335" s="153" t="str">
        <f t="shared" si="1569"/>
        <v/>
      </c>
      <c r="AA3335" s="152" t="str">
        <f t="shared" si="1570"/>
        <v/>
      </c>
      <c r="AB3335" s="152" t="str">
        <f t="shared" si="1571"/>
        <v/>
      </c>
      <c r="AC3335" s="154" t="str">
        <f t="shared" si="1582"/>
        <v/>
      </c>
      <c r="AD3335" s="154" t="str">
        <f t="shared" si="1583"/>
        <v/>
      </c>
      <c r="AE3335" s="3" t="str">
        <f t="shared" si="1584"/>
        <v/>
      </c>
      <c r="AF3335" s="3" t="str">
        <f t="shared" si="1585"/>
        <v/>
      </c>
      <c r="AG3335" s="3" t="str">
        <f t="shared" si="1586"/>
        <v/>
      </c>
      <c r="AH3335" s="4" t="str">
        <f t="shared" si="1587"/>
        <v/>
      </c>
      <c r="AI3335" s="75" t="str">
        <f t="shared" si="1588"/>
        <v/>
      </c>
      <c r="AJ3335" s="75" t="str">
        <f t="shared" si="1589"/>
        <v/>
      </c>
    </row>
    <row r="3336" spans="1:36" ht="14.25">
      <c r="A3336" s="41" t="str">
        <f t="shared" si="1572"/>
        <v/>
      </c>
      <c r="B3336" s="150" t="str">
        <f>IF(ISNUMBER(A3336),INDEX('MetaTrader Import'!$H$13:$J$5893,TRUNC(((A3336-$A$39+1)-1)/3)+1,MOD((A3336-$A$39+1)-1,3)+1),"")</f>
        <v/>
      </c>
      <c r="C3336" s="43" t="str">
        <f t="shared" si="1573"/>
        <v/>
      </c>
      <c r="D3336" s="43" t="str">
        <f t="shared" ca="1" si="1563"/>
        <v/>
      </c>
      <c r="E3336" s="43" t="str">
        <f t="shared" si="1574"/>
        <v/>
      </c>
      <c r="F3336" s="43" t="str">
        <f t="shared" si="1575"/>
        <v/>
      </c>
      <c r="G3336" s="43" t="str">
        <f>IF(A3336&lt;&gt;"",IF(A3336&lt;Data!$G$11*0.25,$C$13/$G$32,IF(A3336&gt;Data!$G$11*0.25,$C$13,$C$13*10)),"")</f>
        <v/>
      </c>
      <c r="H3336" s="43" t="str">
        <f>IF(A3336&lt;&gt;"",IF(Data!$G$9="constant",$C$13,IF(Data!$G$9="squeeze",G3336,F3336)),"")</f>
        <v/>
      </c>
      <c r="I3336" s="38" t="str">
        <f ca="1">IF(ISNUMBER(A3336),NORMINV(RAND(),0,IF(AND(Data!$G$9="squeeze",A3336&lt;Data!$G$11*0.25),$H$32,1)*$C$30*$C$13)*($C$14*$C$12),"")</f>
        <v/>
      </c>
      <c r="J3336" s="42" t="str">
        <f ca="1">IFERROR(IF(Data!$C$6="Real",B3336,I3336+J3335+($C$14*$C$12)*(NORMINV(RAND(),$C$15,CHOOSE($G$13,$C$13,F3336,G3336)))),"")</f>
        <v/>
      </c>
      <c r="K3336" s="88" t="str">
        <f>IF(ISNUMBER(A3336), IF($G$16="fixed",$G$17,MIN(H3336*Data!$C$7*$C$16*0.5,$C$17*Data!$C$7))*$C$12,"")</f>
        <v/>
      </c>
      <c r="L3336" s="42" t="str">
        <f t="shared" ca="1" si="1590"/>
        <v/>
      </c>
      <c r="M3336" s="44" t="str">
        <f t="shared" ca="1" si="1591"/>
        <v/>
      </c>
      <c r="N3336" s="44" t="str">
        <f t="shared" ca="1" si="1592"/>
        <v/>
      </c>
      <c r="O3336" s="108" t="str">
        <f t="shared" si="1576"/>
        <v/>
      </c>
      <c r="P3336" s="102" t="str">
        <f t="shared" si="1577"/>
        <v/>
      </c>
      <c r="Q3336" s="102" t="str">
        <f t="shared" si="1578"/>
        <v/>
      </c>
      <c r="R3336" s="120" t="str">
        <f t="shared" si="1579"/>
        <v/>
      </c>
      <c r="S3336" s="54" t="str">
        <f t="shared" si="1580"/>
        <v/>
      </c>
      <c r="T3336" s="5" t="str">
        <f t="shared" si="1581"/>
        <v/>
      </c>
      <c r="U3336" s="152" t="str">
        <f t="shared" si="1564"/>
        <v/>
      </c>
      <c r="V3336" s="152" t="str">
        <f t="shared" si="1565"/>
        <v/>
      </c>
      <c r="W3336" s="153" t="str">
        <f t="shared" si="1566"/>
        <v/>
      </c>
      <c r="X3336" s="153" t="str">
        <f t="shared" si="1567"/>
        <v/>
      </c>
      <c r="Y3336" s="153" t="str">
        <f t="shared" si="1568"/>
        <v/>
      </c>
      <c r="Z3336" s="153" t="str">
        <f t="shared" si="1569"/>
        <v/>
      </c>
      <c r="AA3336" s="152" t="str">
        <f t="shared" si="1570"/>
        <v/>
      </c>
      <c r="AB3336" s="152" t="str">
        <f t="shared" si="1571"/>
        <v/>
      </c>
      <c r="AC3336" s="154" t="str">
        <f t="shared" si="1582"/>
        <v/>
      </c>
      <c r="AD3336" s="154" t="str">
        <f t="shared" si="1583"/>
        <v/>
      </c>
      <c r="AE3336" s="3" t="str">
        <f t="shared" si="1584"/>
        <v/>
      </c>
      <c r="AF3336" s="3" t="str">
        <f t="shared" si="1585"/>
        <v/>
      </c>
      <c r="AG3336" s="3" t="str">
        <f t="shared" si="1586"/>
        <v/>
      </c>
      <c r="AH3336" s="4" t="str">
        <f t="shared" si="1587"/>
        <v/>
      </c>
      <c r="AI3336" s="75" t="str">
        <f t="shared" si="1588"/>
        <v/>
      </c>
      <c r="AJ3336" s="75" t="str">
        <f t="shared" si="1589"/>
        <v/>
      </c>
    </row>
    <row r="3337" spans="1:36" ht="14.25">
      <c r="A3337" s="41" t="str">
        <f t="shared" si="1572"/>
        <v/>
      </c>
      <c r="B3337" s="150" t="str">
        <f>IF(ISNUMBER(A3337),INDEX('MetaTrader Import'!$H$13:$J$5893,TRUNC(((A3337-$A$39+1)-1)/3)+1,MOD((A3337-$A$39+1)-1,3)+1),"")</f>
        <v/>
      </c>
      <c r="C3337" s="43" t="str">
        <f t="shared" si="1573"/>
        <v/>
      </c>
      <c r="D3337" s="43" t="str">
        <f t="shared" ca="1" si="1563"/>
        <v/>
      </c>
      <c r="E3337" s="43" t="str">
        <f t="shared" si="1574"/>
        <v/>
      </c>
      <c r="F3337" s="43" t="str">
        <f t="shared" si="1575"/>
        <v/>
      </c>
      <c r="G3337" s="43" t="str">
        <f>IF(A3337&lt;&gt;"",IF(A3337&lt;Data!$G$11*0.25,$C$13/$G$32,IF(A3337&gt;Data!$G$11*0.25,$C$13,$C$13*10)),"")</f>
        <v/>
      </c>
      <c r="H3337" s="43" t="str">
        <f>IF(A3337&lt;&gt;"",IF(Data!$G$9="constant",$C$13,IF(Data!$G$9="squeeze",G3337,F3337)),"")</f>
        <v/>
      </c>
      <c r="I3337" s="38" t="str">
        <f ca="1">IF(ISNUMBER(A3337),NORMINV(RAND(),0,IF(AND(Data!$G$9="squeeze",A3337&lt;Data!$G$11*0.25),$H$32,1)*$C$30*$C$13)*($C$14*$C$12),"")</f>
        <v/>
      </c>
      <c r="J3337" s="42" t="str">
        <f ca="1">IFERROR(IF(Data!$C$6="Real",B3337,I3337+J3336+($C$14*$C$12)*(NORMINV(RAND(),$C$15,CHOOSE($G$13,$C$13,F3337,G3337)))),"")</f>
        <v/>
      </c>
      <c r="K3337" s="88" t="str">
        <f>IF(ISNUMBER(A3337), IF($G$16="fixed",$G$17,MIN(H3337*Data!$C$7*$C$16*0.5,$C$17*Data!$C$7))*$C$12,"")</f>
        <v/>
      </c>
      <c r="L3337" s="42" t="str">
        <f t="shared" ca="1" si="1590"/>
        <v/>
      </c>
      <c r="M3337" s="44" t="str">
        <f t="shared" ca="1" si="1591"/>
        <v/>
      </c>
      <c r="N3337" s="44" t="str">
        <f t="shared" ca="1" si="1592"/>
        <v/>
      </c>
      <c r="O3337" s="108" t="str">
        <f t="shared" si="1576"/>
        <v/>
      </c>
      <c r="P3337" s="102" t="str">
        <f t="shared" si="1577"/>
        <v/>
      </c>
      <c r="Q3337" s="102" t="str">
        <f t="shared" si="1578"/>
        <v/>
      </c>
      <c r="R3337" s="120" t="str">
        <f t="shared" si="1579"/>
        <v/>
      </c>
      <c r="S3337" s="54" t="str">
        <f t="shared" si="1580"/>
        <v/>
      </c>
      <c r="T3337" s="5" t="str">
        <f t="shared" si="1581"/>
        <v/>
      </c>
      <c r="U3337" s="152" t="str">
        <f t="shared" si="1564"/>
        <v/>
      </c>
      <c r="V3337" s="152" t="str">
        <f t="shared" si="1565"/>
        <v/>
      </c>
      <c r="W3337" s="153" t="str">
        <f t="shared" si="1566"/>
        <v/>
      </c>
      <c r="X3337" s="153" t="str">
        <f t="shared" si="1567"/>
        <v/>
      </c>
      <c r="Y3337" s="153" t="str">
        <f t="shared" si="1568"/>
        <v/>
      </c>
      <c r="Z3337" s="153" t="str">
        <f t="shared" si="1569"/>
        <v/>
      </c>
      <c r="AA3337" s="152" t="str">
        <f t="shared" si="1570"/>
        <v/>
      </c>
      <c r="AB3337" s="152" t="str">
        <f t="shared" si="1571"/>
        <v/>
      </c>
      <c r="AC3337" s="154" t="str">
        <f t="shared" si="1582"/>
        <v/>
      </c>
      <c r="AD3337" s="154" t="str">
        <f t="shared" si="1583"/>
        <v/>
      </c>
      <c r="AE3337" s="3" t="str">
        <f t="shared" si="1584"/>
        <v/>
      </c>
      <c r="AF3337" s="3" t="str">
        <f t="shared" si="1585"/>
        <v/>
      </c>
      <c r="AG3337" s="3" t="str">
        <f t="shared" si="1586"/>
        <v/>
      </c>
      <c r="AH3337" s="4" t="str">
        <f t="shared" si="1587"/>
        <v/>
      </c>
      <c r="AI3337" s="75" t="str">
        <f t="shared" si="1588"/>
        <v/>
      </c>
      <c r="AJ3337" s="75" t="str">
        <f t="shared" si="1589"/>
        <v/>
      </c>
    </row>
    <row r="3338" spans="1:36" ht="14.25">
      <c r="A3338" s="41" t="str">
        <f t="shared" si="1572"/>
        <v/>
      </c>
      <c r="B3338" s="150" t="str">
        <f>IF(ISNUMBER(A3338),INDEX('MetaTrader Import'!$H$13:$J$5893,TRUNC(((A3338-$A$39+1)-1)/3)+1,MOD((A3338-$A$39+1)-1,3)+1),"")</f>
        <v/>
      </c>
      <c r="C3338" s="43" t="str">
        <f t="shared" si="1573"/>
        <v/>
      </c>
      <c r="D3338" s="43" t="str">
        <f t="shared" ca="1" si="1563"/>
        <v/>
      </c>
      <c r="E3338" s="43" t="str">
        <f t="shared" si="1574"/>
        <v/>
      </c>
      <c r="F3338" s="43" t="str">
        <f t="shared" si="1575"/>
        <v/>
      </c>
      <c r="G3338" s="43" t="str">
        <f>IF(A3338&lt;&gt;"",IF(A3338&lt;Data!$G$11*0.25,$C$13/$G$32,IF(A3338&gt;Data!$G$11*0.25,$C$13,$C$13*10)),"")</f>
        <v/>
      </c>
      <c r="H3338" s="43" t="str">
        <f>IF(A3338&lt;&gt;"",IF(Data!$G$9="constant",$C$13,IF(Data!$G$9="squeeze",G3338,F3338)),"")</f>
        <v/>
      </c>
      <c r="I3338" s="38" t="str">
        <f ca="1">IF(ISNUMBER(A3338),NORMINV(RAND(),0,IF(AND(Data!$G$9="squeeze",A3338&lt;Data!$G$11*0.25),$H$32,1)*$C$30*$C$13)*($C$14*$C$12),"")</f>
        <v/>
      </c>
      <c r="J3338" s="42" t="str">
        <f ca="1">IFERROR(IF(Data!$C$6="Real",B3338,I3338+J3337+($C$14*$C$12)*(NORMINV(RAND(),$C$15,CHOOSE($G$13,$C$13,F3338,G3338)))),"")</f>
        <v/>
      </c>
      <c r="K3338" s="88" t="str">
        <f>IF(ISNUMBER(A3338), IF($G$16="fixed",$G$17,MIN(H3338*Data!$C$7*$C$16*0.5,$C$17*Data!$C$7))*$C$12,"")</f>
        <v/>
      </c>
      <c r="L3338" s="42" t="str">
        <f t="shared" ca="1" si="1590"/>
        <v/>
      </c>
      <c r="M3338" s="44" t="str">
        <f t="shared" ca="1" si="1591"/>
        <v/>
      </c>
      <c r="N3338" s="44" t="str">
        <f t="shared" ca="1" si="1592"/>
        <v/>
      </c>
      <c r="O3338" s="108" t="str">
        <f t="shared" si="1576"/>
        <v/>
      </c>
      <c r="P3338" s="102" t="str">
        <f t="shared" si="1577"/>
        <v/>
      </c>
      <c r="Q3338" s="102" t="str">
        <f t="shared" si="1578"/>
        <v/>
      </c>
      <c r="R3338" s="120" t="str">
        <f t="shared" si="1579"/>
        <v/>
      </c>
      <c r="S3338" s="54" t="str">
        <f t="shared" si="1580"/>
        <v/>
      </c>
      <c r="T3338" s="5" t="str">
        <f t="shared" si="1581"/>
        <v/>
      </c>
      <c r="U3338" s="152" t="str">
        <f t="shared" si="1564"/>
        <v/>
      </c>
      <c r="V3338" s="152" t="str">
        <f t="shared" si="1565"/>
        <v/>
      </c>
      <c r="W3338" s="153" t="str">
        <f t="shared" si="1566"/>
        <v/>
      </c>
      <c r="X3338" s="153" t="str">
        <f t="shared" si="1567"/>
        <v/>
      </c>
      <c r="Y3338" s="153" t="str">
        <f t="shared" si="1568"/>
        <v/>
      </c>
      <c r="Z3338" s="153" t="str">
        <f t="shared" si="1569"/>
        <v/>
      </c>
      <c r="AA3338" s="152" t="str">
        <f t="shared" si="1570"/>
        <v/>
      </c>
      <c r="AB3338" s="152" t="str">
        <f t="shared" si="1571"/>
        <v/>
      </c>
      <c r="AC3338" s="154" t="str">
        <f t="shared" si="1582"/>
        <v/>
      </c>
      <c r="AD3338" s="154" t="str">
        <f t="shared" si="1583"/>
        <v/>
      </c>
      <c r="AE3338" s="3" t="str">
        <f t="shared" si="1584"/>
        <v/>
      </c>
      <c r="AF3338" s="3" t="str">
        <f t="shared" si="1585"/>
        <v/>
      </c>
      <c r="AG3338" s="3" t="str">
        <f t="shared" si="1586"/>
        <v/>
      </c>
      <c r="AH3338" s="4" t="str">
        <f t="shared" si="1587"/>
        <v/>
      </c>
      <c r="AI3338" s="75" t="str">
        <f t="shared" si="1588"/>
        <v/>
      </c>
      <c r="AJ3338" s="75" t="str">
        <f t="shared" si="1589"/>
        <v/>
      </c>
    </row>
    <row r="3339" spans="1:36" ht="14.25">
      <c r="A3339" s="41" t="str">
        <f t="shared" si="1572"/>
        <v/>
      </c>
      <c r="B3339" s="150" t="str">
        <f>IF(ISNUMBER(A3339),INDEX('MetaTrader Import'!$H$13:$J$5893,TRUNC(((A3339-$A$39+1)-1)/3)+1,MOD((A3339-$A$39+1)-1,3)+1),"")</f>
        <v/>
      </c>
      <c r="C3339" s="43" t="str">
        <f t="shared" si="1573"/>
        <v/>
      </c>
      <c r="D3339" s="43" t="str">
        <f t="shared" ca="1" si="1563"/>
        <v/>
      </c>
      <c r="E3339" s="43" t="str">
        <f t="shared" si="1574"/>
        <v/>
      </c>
      <c r="F3339" s="43" t="str">
        <f t="shared" si="1575"/>
        <v/>
      </c>
      <c r="G3339" s="43" t="str">
        <f>IF(A3339&lt;&gt;"",IF(A3339&lt;Data!$G$11*0.25,$C$13/$G$32,IF(A3339&gt;Data!$G$11*0.25,$C$13,$C$13*10)),"")</f>
        <v/>
      </c>
      <c r="H3339" s="43" t="str">
        <f>IF(A3339&lt;&gt;"",IF(Data!$G$9="constant",$C$13,IF(Data!$G$9="squeeze",G3339,F3339)),"")</f>
        <v/>
      </c>
      <c r="I3339" s="38" t="str">
        <f ca="1">IF(ISNUMBER(A3339),NORMINV(RAND(),0,IF(AND(Data!$G$9="squeeze",A3339&lt;Data!$G$11*0.25),$H$32,1)*$C$30*$C$13)*($C$14*$C$12),"")</f>
        <v/>
      </c>
      <c r="J3339" s="42" t="str">
        <f ca="1">IFERROR(IF(Data!$C$6="Real",B3339,I3339+J3338+($C$14*$C$12)*(NORMINV(RAND(),$C$15,CHOOSE($G$13,$C$13,F3339,G3339)))),"")</f>
        <v/>
      </c>
      <c r="K3339" s="88" t="str">
        <f>IF(ISNUMBER(A3339), IF($G$16="fixed",$G$17,MIN(H3339*Data!$C$7*$C$16*0.5,$C$17*Data!$C$7))*$C$12,"")</f>
        <v/>
      </c>
      <c r="L3339" s="42" t="str">
        <f t="shared" ca="1" si="1590"/>
        <v/>
      </c>
      <c r="M3339" s="44" t="str">
        <f t="shared" ca="1" si="1591"/>
        <v/>
      </c>
      <c r="N3339" s="44" t="str">
        <f t="shared" ca="1" si="1592"/>
        <v/>
      </c>
      <c r="O3339" s="108" t="str">
        <f t="shared" si="1576"/>
        <v/>
      </c>
      <c r="P3339" s="102" t="str">
        <f t="shared" si="1577"/>
        <v/>
      </c>
      <c r="Q3339" s="102" t="str">
        <f t="shared" si="1578"/>
        <v/>
      </c>
      <c r="R3339" s="120" t="str">
        <f t="shared" si="1579"/>
        <v/>
      </c>
      <c r="S3339" s="54" t="str">
        <f t="shared" si="1580"/>
        <v/>
      </c>
      <c r="T3339" s="5" t="str">
        <f t="shared" si="1581"/>
        <v/>
      </c>
      <c r="U3339" s="152" t="str">
        <f t="shared" si="1564"/>
        <v/>
      </c>
      <c r="V3339" s="152" t="str">
        <f t="shared" si="1565"/>
        <v/>
      </c>
      <c r="W3339" s="153" t="str">
        <f t="shared" si="1566"/>
        <v/>
      </c>
      <c r="X3339" s="153" t="str">
        <f t="shared" si="1567"/>
        <v/>
      </c>
      <c r="Y3339" s="153" t="str">
        <f t="shared" si="1568"/>
        <v/>
      </c>
      <c r="Z3339" s="153" t="str">
        <f t="shared" si="1569"/>
        <v/>
      </c>
      <c r="AA3339" s="152" t="str">
        <f t="shared" si="1570"/>
        <v/>
      </c>
      <c r="AB3339" s="152" t="str">
        <f t="shared" si="1571"/>
        <v/>
      </c>
      <c r="AC3339" s="154" t="str">
        <f t="shared" si="1582"/>
        <v/>
      </c>
      <c r="AD3339" s="154" t="str">
        <f t="shared" si="1583"/>
        <v/>
      </c>
      <c r="AE3339" s="3" t="str">
        <f t="shared" si="1584"/>
        <v/>
      </c>
      <c r="AF3339" s="3" t="str">
        <f t="shared" si="1585"/>
        <v/>
      </c>
      <c r="AG3339" s="3" t="str">
        <f t="shared" si="1586"/>
        <v/>
      </c>
      <c r="AH3339" s="4" t="str">
        <f t="shared" si="1587"/>
        <v/>
      </c>
      <c r="AI3339" s="75" t="str">
        <f t="shared" si="1588"/>
        <v/>
      </c>
      <c r="AJ3339" s="75" t="str">
        <f t="shared" si="1589"/>
        <v/>
      </c>
    </row>
    <row r="3340" spans="1:36" ht="14.25">
      <c r="A3340" s="41" t="str">
        <f t="shared" si="1572"/>
        <v/>
      </c>
      <c r="B3340" s="150" t="str">
        <f>IF(ISNUMBER(A3340),INDEX('MetaTrader Import'!$H$13:$J$5893,TRUNC(((A3340-$A$39+1)-1)/3)+1,MOD((A3340-$A$39+1)-1,3)+1),"")</f>
        <v/>
      </c>
      <c r="C3340" s="43" t="str">
        <f t="shared" si="1573"/>
        <v/>
      </c>
      <c r="D3340" s="43" t="str">
        <f t="shared" ca="1" si="1563"/>
        <v/>
      </c>
      <c r="E3340" s="43" t="str">
        <f t="shared" si="1574"/>
        <v/>
      </c>
      <c r="F3340" s="43" t="str">
        <f t="shared" si="1575"/>
        <v/>
      </c>
      <c r="G3340" s="43" t="str">
        <f>IF(A3340&lt;&gt;"",IF(A3340&lt;Data!$G$11*0.25,$C$13/$G$32,IF(A3340&gt;Data!$G$11*0.25,$C$13,$C$13*10)),"")</f>
        <v/>
      </c>
      <c r="H3340" s="43" t="str">
        <f>IF(A3340&lt;&gt;"",IF(Data!$G$9="constant",$C$13,IF(Data!$G$9="squeeze",G3340,F3340)),"")</f>
        <v/>
      </c>
      <c r="I3340" s="38" t="str">
        <f ca="1">IF(ISNUMBER(A3340),NORMINV(RAND(),0,IF(AND(Data!$G$9="squeeze",A3340&lt;Data!$G$11*0.25),$H$32,1)*$C$30*$C$13)*($C$14*$C$12),"")</f>
        <v/>
      </c>
      <c r="J3340" s="42" t="str">
        <f ca="1">IFERROR(IF(Data!$C$6="Real",B3340,I3340+J3339+($C$14*$C$12)*(NORMINV(RAND(),$C$15,CHOOSE($G$13,$C$13,F3340,G3340)))),"")</f>
        <v/>
      </c>
      <c r="K3340" s="88" t="str">
        <f>IF(ISNUMBER(A3340), IF($G$16="fixed",$G$17,MIN(H3340*Data!$C$7*$C$16*0.5,$C$17*Data!$C$7))*$C$12,"")</f>
        <v/>
      </c>
      <c r="L3340" s="42" t="str">
        <f t="shared" ca="1" si="1590"/>
        <v/>
      </c>
      <c r="M3340" s="44" t="str">
        <f t="shared" ca="1" si="1591"/>
        <v/>
      </c>
      <c r="N3340" s="44" t="str">
        <f t="shared" ca="1" si="1592"/>
        <v/>
      </c>
      <c r="O3340" s="108" t="str">
        <f t="shared" si="1576"/>
        <v/>
      </c>
      <c r="P3340" s="102" t="str">
        <f t="shared" si="1577"/>
        <v/>
      </c>
      <c r="Q3340" s="102" t="str">
        <f t="shared" si="1578"/>
        <v/>
      </c>
      <c r="R3340" s="120" t="str">
        <f t="shared" si="1579"/>
        <v/>
      </c>
      <c r="S3340" s="54" t="str">
        <f t="shared" si="1580"/>
        <v/>
      </c>
      <c r="T3340" s="5" t="str">
        <f t="shared" si="1581"/>
        <v/>
      </c>
      <c r="U3340" s="152" t="str">
        <f t="shared" si="1564"/>
        <v/>
      </c>
      <c r="V3340" s="152" t="str">
        <f t="shared" si="1565"/>
        <v/>
      </c>
      <c r="W3340" s="153" t="str">
        <f t="shared" si="1566"/>
        <v/>
      </c>
      <c r="X3340" s="153" t="str">
        <f t="shared" si="1567"/>
        <v/>
      </c>
      <c r="Y3340" s="153" t="str">
        <f t="shared" si="1568"/>
        <v/>
      </c>
      <c r="Z3340" s="153" t="str">
        <f t="shared" si="1569"/>
        <v/>
      </c>
      <c r="AA3340" s="152" t="str">
        <f t="shared" si="1570"/>
        <v/>
      </c>
      <c r="AB3340" s="152" t="str">
        <f t="shared" si="1571"/>
        <v/>
      </c>
      <c r="AC3340" s="154" t="str">
        <f t="shared" si="1582"/>
        <v/>
      </c>
      <c r="AD3340" s="154" t="str">
        <f t="shared" si="1583"/>
        <v/>
      </c>
      <c r="AE3340" s="3" t="str">
        <f t="shared" si="1584"/>
        <v/>
      </c>
      <c r="AF3340" s="3" t="str">
        <f t="shared" si="1585"/>
        <v/>
      </c>
      <c r="AG3340" s="3" t="str">
        <f t="shared" si="1586"/>
        <v/>
      </c>
      <c r="AH3340" s="4" t="str">
        <f t="shared" si="1587"/>
        <v/>
      </c>
      <c r="AI3340" s="75" t="str">
        <f t="shared" si="1588"/>
        <v/>
      </c>
      <c r="AJ3340" s="75" t="str">
        <f t="shared" si="1589"/>
        <v/>
      </c>
    </row>
    <row r="3341" spans="1:36" ht="14.25">
      <c r="A3341" s="41" t="str">
        <f t="shared" si="1572"/>
        <v/>
      </c>
      <c r="B3341" s="150" t="str">
        <f>IF(ISNUMBER(A3341),INDEX('MetaTrader Import'!$H$13:$J$5893,TRUNC(((A3341-$A$39+1)-1)/3)+1,MOD((A3341-$A$39+1)-1,3)+1),"")</f>
        <v/>
      </c>
      <c r="C3341" s="43" t="str">
        <f t="shared" si="1573"/>
        <v/>
      </c>
      <c r="D3341" s="43" t="str">
        <f t="shared" ca="1" si="1563"/>
        <v/>
      </c>
      <c r="E3341" s="43" t="str">
        <f t="shared" si="1574"/>
        <v/>
      </c>
      <c r="F3341" s="43" t="str">
        <f t="shared" si="1575"/>
        <v/>
      </c>
      <c r="G3341" s="43" t="str">
        <f>IF(A3341&lt;&gt;"",IF(A3341&lt;Data!$G$11*0.25,$C$13/$G$32,IF(A3341&gt;Data!$G$11*0.25,$C$13,$C$13*10)),"")</f>
        <v/>
      </c>
      <c r="H3341" s="43" t="str">
        <f>IF(A3341&lt;&gt;"",IF(Data!$G$9="constant",$C$13,IF(Data!$G$9="squeeze",G3341,F3341)),"")</f>
        <v/>
      </c>
      <c r="I3341" s="38" t="str">
        <f ca="1">IF(ISNUMBER(A3341),NORMINV(RAND(),0,IF(AND(Data!$G$9="squeeze",A3341&lt;Data!$G$11*0.25),$H$32,1)*$C$30*$C$13)*($C$14*$C$12),"")</f>
        <v/>
      </c>
      <c r="J3341" s="42" t="str">
        <f ca="1">IFERROR(IF(Data!$C$6="Real",B3341,I3341+J3340+($C$14*$C$12)*(NORMINV(RAND(),$C$15,CHOOSE($G$13,$C$13,F3341,G3341)))),"")</f>
        <v/>
      </c>
      <c r="K3341" s="88" t="str">
        <f>IF(ISNUMBER(A3341), IF($G$16="fixed",$G$17,MIN(H3341*Data!$C$7*$C$16*0.5,$C$17*Data!$C$7))*$C$12,"")</f>
        <v/>
      </c>
      <c r="L3341" s="42" t="str">
        <f t="shared" ca="1" si="1590"/>
        <v/>
      </c>
      <c r="M3341" s="44" t="str">
        <f t="shared" ca="1" si="1591"/>
        <v/>
      </c>
      <c r="N3341" s="44" t="str">
        <f t="shared" ca="1" si="1592"/>
        <v/>
      </c>
      <c r="O3341" s="108" t="str">
        <f t="shared" si="1576"/>
        <v/>
      </c>
      <c r="P3341" s="102" t="str">
        <f t="shared" si="1577"/>
        <v/>
      </c>
      <c r="Q3341" s="102" t="str">
        <f t="shared" si="1578"/>
        <v/>
      </c>
      <c r="R3341" s="120" t="str">
        <f t="shared" si="1579"/>
        <v/>
      </c>
      <c r="S3341" s="54" t="str">
        <f t="shared" si="1580"/>
        <v/>
      </c>
      <c r="T3341" s="5" t="str">
        <f t="shared" si="1581"/>
        <v/>
      </c>
      <c r="U3341" s="152" t="str">
        <f t="shared" si="1564"/>
        <v/>
      </c>
      <c r="V3341" s="152" t="str">
        <f t="shared" si="1565"/>
        <v/>
      </c>
      <c r="W3341" s="153" t="str">
        <f t="shared" si="1566"/>
        <v/>
      </c>
      <c r="X3341" s="153" t="str">
        <f t="shared" si="1567"/>
        <v/>
      </c>
      <c r="Y3341" s="153" t="str">
        <f t="shared" si="1568"/>
        <v/>
      </c>
      <c r="Z3341" s="153" t="str">
        <f t="shared" si="1569"/>
        <v/>
      </c>
      <c r="AA3341" s="152" t="str">
        <f t="shared" si="1570"/>
        <v/>
      </c>
      <c r="AB3341" s="152" t="str">
        <f t="shared" si="1571"/>
        <v/>
      </c>
      <c r="AC3341" s="154" t="str">
        <f t="shared" si="1582"/>
        <v/>
      </c>
      <c r="AD3341" s="154" t="str">
        <f t="shared" si="1583"/>
        <v/>
      </c>
      <c r="AE3341" s="3" t="str">
        <f t="shared" si="1584"/>
        <v/>
      </c>
      <c r="AF3341" s="3" t="str">
        <f t="shared" si="1585"/>
        <v/>
      </c>
      <c r="AG3341" s="3" t="str">
        <f t="shared" si="1586"/>
        <v/>
      </c>
      <c r="AH3341" s="4" t="str">
        <f t="shared" si="1587"/>
        <v/>
      </c>
      <c r="AI3341" s="75" t="str">
        <f t="shared" si="1588"/>
        <v/>
      </c>
      <c r="AJ3341" s="75" t="str">
        <f t="shared" si="1589"/>
        <v/>
      </c>
    </row>
    <row r="3342" spans="1:36" ht="14.25">
      <c r="A3342" s="41" t="str">
        <f t="shared" si="1572"/>
        <v/>
      </c>
      <c r="B3342" s="150" t="str">
        <f>IF(ISNUMBER(A3342),INDEX('MetaTrader Import'!$H$13:$J$5893,TRUNC(((A3342-$A$39+1)-1)/3)+1,MOD((A3342-$A$39+1)-1,3)+1),"")</f>
        <v/>
      </c>
      <c r="C3342" s="43" t="str">
        <f t="shared" si="1573"/>
        <v/>
      </c>
      <c r="D3342" s="43" t="str">
        <f t="shared" ca="1" si="1563"/>
        <v/>
      </c>
      <c r="E3342" s="43" t="str">
        <f t="shared" si="1574"/>
        <v/>
      </c>
      <c r="F3342" s="43" t="str">
        <f t="shared" si="1575"/>
        <v/>
      </c>
      <c r="G3342" s="43" t="str">
        <f>IF(A3342&lt;&gt;"",IF(A3342&lt;Data!$G$11*0.25,$C$13/$G$32,IF(A3342&gt;Data!$G$11*0.25,$C$13,$C$13*10)),"")</f>
        <v/>
      </c>
      <c r="H3342" s="43" t="str">
        <f>IF(A3342&lt;&gt;"",IF(Data!$G$9="constant",$C$13,IF(Data!$G$9="squeeze",G3342,F3342)),"")</f>
        <v/>
      </c>
      <c r="I3342" s="38" t="str">
        <f ca="1">IF(ISNUMBER(A3342),NORMINV(RAND(),0,IF(AND(Data!$G$9="squeeze",A3342&lt;Data!$G$11*0.25),$H$32,1)*$C$30*$C$13)*($C$14*$C$12),"")</f>
        <v/>
      </c>
      <c r="J3342" s="42" t="str">
        <f ca="1">IFERROR(IF(Data!$C$6="Real",B3342,I3342+J3341+($C$14*$C$12)*(NORMINV(RAND(),$C$15,CHOOSE($G$13,$C$13,F3342,G3342)))),"")</f>
        <v/>
      </c>
      <c r="K3342" s="88" t="str">
        <f>IF(ISNUMBER(A3342), IF($G$16="fixed",$G$17,MIN(H3342*Data!$C$7*$C$16*0.5,$C$17*Data!$C$7))*$C$12,"")</f>
        <v/>
      </c>
      <c r="L3342" s="42" t="str">
        <f t="shared" ca="1" si="1590"/>
        <v/>
      </c>
      <c r="M3342" s="44" t="str">
        <f t="shared" ca="1" si="1591"/>
        <v/>
      </c>
      <c r="N3342" s="44" t="str">
        <f t="shared" ca="1" si="1592"/>
        <v/>
      </c>
      <c r="O3342" s="108" t="str">
        <f t="shared" si="1576"/>
        <v/>
      </c>
      <c r="P3342" s="102" t="str">
        <f t="shared" si="1577"/>
        <v/>
      </c>
      <c r="Q3342" s="102" t="str">
        <f t="shared" si="1578"/>
        <v/>
      </c>
      <c r="R3342" s="120" t="str">
        <f t="shared" si="1579"/>
        <v/>
      </c>
      <c r="S3342" s="54" t="str">
        <f t="shared" si="1580"/>
        <v/>
      </c>
      <c r="T3342" s="5" t="str">
        <f t="shared" si="1581"/>
        <v/>
      </c>
      <c r="U3342" s="152" t="str">
        <f t="shared" si="1564"/>
        <v/>
      </c>
      <c r="V3342" s="152" t="str">
        <f t="shared" si="1565"/>
        <v/>
      </c>
      <c r="W3342" s="153" t="str">
        <f t="shared" si="1566"/>
        <v/>
      </c>
      <c r="X3342" s="153" t="str">
        <f t="shared" si="1567"/>
        <v/>
      </c>
      <c r="Y3342" s="153" t="str">
        <f t="shared" si="1568"/>
        <v/>
      </c>
      <c r="Z3342" s="153" t="str">
        <f t="shared" si="1569"/>
        <v/>
      </c>
      <c r="AA3342" s="152" t="str">
        <f t="shared" si="1570"/>
        <v/>
      </c>
      <c r="AB3342" s="152" t="str">
        <f t="shared" si="1571"/>
        <v/>
      </c>
      <c r="AC3342" s="154" t="str">
        <f t="shared" si="1582"/>
        <v/>
      </c>
      <c r="AD3342" s="154" t="str">
        <f t="shared" si="1583"/>
        <v/>
      </c>
      <c r="AE3342" s="3" t="str">
        <f t="shared" si="1584"/>
        <v/>
      </c>
      <c r="AF3342" s="3" t="str">
        <f t="shared" si="1585"/>
        <v/>
      </c>
      <c r="AG3342" s="3" t="str">
        <f t="shared" si="1586"/>
        <v/>
      </c>
      <c r="AH3342" s="4" t="str">
        <f t="shared" si="1587"/>
        <v/>
      </c>
      <c r="AI3342" s="75" t="str">
        <f t="shared" si="1588"/>
        <v/>
      </c>
      <c r="AJ3342" s="75" t="str">
        <f t="shared" si="1589"/>
        <v/>
      </c>
    </row>
    <row r="3343" spans="1:36" ht="14.25">
      <c r="A3343" s="41" t="str">
        <f t="shared" si="1572"/>
        <v/>
      </c>
      <c r="B3343" s="150" t="str">
        <f>IF(ISNUMBER(A3343),INDEX('MetaTrader Import'!$H$13:$J$5893,TRUNC(((A3343-$A$39+1)-1)/3)+1,MOD((A3343-$A$39+1)-1,3)+1),"")</f>
        <v/>
      </c>
      <c r="C3343" s="43" t="str">
        <f t="shared" si="1573"/>
        <v/>
      </c>
      <c r="D3343" s="43" t="str">
        <f t="shared" ca="1" si="1563"/>
        <v/>
      </c>
      <c r="E3343" s="43" t="str">
        <f t="shared" si="1574"/>
        <v/>
      </c>
      <c r="F3343" s="43" t="str">
        <f t="shared" si="1575"/>
        <v/>
      </c>
      <c r="G3343" s="43" t="str">
        <f>IF(A3343&lt;&gt;"",IF(A3343&lt;Data!$G$11*0.25,$C$13/$G$32,IF(A3343&gt;Data!$G$11*0.25,$C$13,$C$13*10)),"")</f>
        <v/>
      </c>
      <c r="H3343" s="43" t="str">
        <f>IF(A3343&lt;&gt;"",IF(Data!$G$9="constant",$C$13,IF(Data!$G$9="squeeze",G3343,F3343)),"")</f>
        <v/>
      </c>
      <c r="I3343" s="38" t="str">
        <f ca="1">IF(ISNUMBER(A3343),NORMINV(RAND(),0,IF(AND(Data!$G$9="squeeze",A3343&lt;Data!$G$11*0.25),$H$32,1)*$C$30*$C$13)*($C$14*$C$12),"")</f>
        <v/>
      </c>
      <c r="J3343" s="42" t="str">
        <f ca="1">IFERROR(IF(Data!$C$6="Real",B3343,I3343+J3342+($C$14*$C$12)*(NORMINV(RAND(),$C$15,CHOOSE($G$13,$C$13,F3343,G3343)))),"")</f>
        <v/>
      </c>
      <c r="K3343" s="88" t="str">
        <f>IF(ISNUMBER(A3343), IF($G$16="fixed",$G$17,MIN(H3343*Data!$C$7*$C$16*0.5,$C$17*Data!$C$7))*$C$12,"")</f>
        <v/>
      </c>
      <c r="L3343" s="42" t="str">
        <f t="shared" ca="1" si="1590"/>
        <v/>
      </c>
      <c r="M3343" s="44" t="str">
        <f t="shared" ca="1" si="1591"/>
        <v/>
      </c>
      <c r="N3343" s="44" t="str">
        <f t="shared" ca="1" si="1592"/>
        <v/>
      </c>
      <c r="O3343" s="108" t="str">
        <f t="shared" si="1576"/>
        <v/>
      </c>
      <c r="P3343" s="102" t="str">
        <f t="shared" si="1577"/>
        <v/>
      </c>
      <c r="Q3343" s="102" t="str">
        <f t="shared" si="1578"/>
        <v/>
      </c>
      <c r="R3343" s="120" t="str">
        <f t="shared" si="1579"/>
        <v/>
      </c>
      <c r="S3343" s="54" t="str">
        <f t="shared" si="1580"/>
        <v/>
      </c>
      <c r="T3343" s="5" t="str">
        <f t="shared" si="1581"/>
        <v/>
      </c>
      <c r="U3343" s="152" t="str">
        <f t="shared" si="1564"/>
        <v/>
      </c>
      <c r="V3343" s="152" t="str">
        <f t="shared" si="1565"/>
        <v/>
      </c>
      <c r="W3343" s="153" t="str">
        <f t="shared" si="1566"/>
        <v/>
      </c>
      <c r="X3343" s="153" t="str">
        <f t="shared" si="1567"/>
        <v/>
      </c>
      <c r="Y3343" s="153" t="str">
        <f t="shared" si="1568"/>
        <v/>
      </c>
      <c r="Z3343" s="153" t="str">
        <f t="shared" si="1569"/>
        <v/>
      </c>
      <c r="AA3343" s="152" t="str">
        <f t="shared" si="1570"/>
        <v/>
      </c>
      <c r="AB3343" s="152" t="str">
        <f t="shared" si="1571"/>
        <v/>
      </c>
      <c r="AC3343" s="154" t="str">
        <f t="shared" si="1582"/>
        <v/>
      </c>
      <c r="AD3343" s="154" t="str">
        <f t="shared" si="1583"/>
        <v/>
      </c>
      <c r="AE3343" s="3" t="str">
        <f t="shared" si="1584"/>
        <v/>
      </c>
      <c r="AF3343" s="3" t="str">
        <f t="shared" si="1585"/>
        <v/>
      </c>
      <c r="AG3343" s="3" t="str">
        <f t="shared" si="1586"/>
        <v/>
      </c>
      <c r="AH3343" s="4" t="str">
        <f t="shared" si="1587"/>
        <v/>
      </c>
      <c r="AI3343" s="75" t="str">
        <f t="shared" si="1588"/>
        <v/>
      </c>
      <c r="AJ3343" s="75" t="str">
        <f t="shared" si="1589"/>
        <v/>
      </c>
    </row>
    <row r="3344" spans="1:36" ht="14.25">
      <c r="A3344" s="41" t="str">
        <f t="shared" si="1572"/>
        <v/>
      </c>
      <c r="B3344" s="150" t="str">
        <f>IF(ISNUMBER(A3344),INDEX('MetaTrader Import'!$H$13:$J$5893,TRUNC(((A3344-$A$39+1)-1)/3)+1,MOD((A3344-$A$39+1)-1,3)+1),"")</f>
        <v/>
      </c>
      <c r="C3344" s="43" t="str">
        <f t="shared" si="1573"/>
        <v/>
      </c>
      <c r="D3344" s="43" t="str">
        <f t="shared" ca="1" si="1563"/>
        <v/>
      </c>
      <c r="E3344" s="43" t="str">
        <f t="shared" si="1574"/>
        <v/>
      </c>
      <c r="F3344" s="43" t="str">
        <f t="shared" si="1575"/>
        <v/>
      </c>
      <c r="G3344" s="43" t="str">
        <f>IF(A3344&lt;&gt;"",IF(A3344&lt;Data!$G$11*0.25,$C$13/$G$32,IF(A3344&gt;Data!$G$11*0.25,$C$13,$C$13*10)),"")</f>
        <v/>
      </c>
      <c r="H3344" s="43" t="str">
        <f>IF(A3344&lt;&gt;"",IF(Data!$G$9="constant",$C$13,IF(Data!$G$9="squeeze",G3344,F3344)),"")</f>
        <v/>
      </c>
      <c r="I3344" s="38" t="str">
        <f ca="1">IF(ISNUMBER(A3344),NORMINV(RAND(),0,IF(AND(Data!$G$9="squeeze",A3344&lt;Data!$G$11*0.25),$H$32,1)*$C$30*$C$13)*($C$14*$C$12),"")</f>
        <v/>
      </c>
      <c r="J3344" s="42" t="str">
        <f ca="1">IFERROR(IF(Data!$C$6="Real",B3344,I3344+J3343+($C$14*$C$12)*(NORMINV(RAND(),$C$15,CHOOSE($G$13,$C$13,F3344,G3344)))),"")</f>
        <v/>
      </c>
      <c r="K3344" s="88" t="str">
        <f>IF(ISNUMBER(A3344), IF($G$16="fixed",$G$17,MIN(H3344*Data!$C$7*$C$16*0.5,$C$17*Data!$C$7))*$C$12,"")</f>
        <v/>
      </c>
      <c r="L3344" s="42" t="str">
        <f t="shared" ca="1" si="1590"/>
        <v/>
      </c>
      <c r="M3344" s="44" t="str">
        <f t="shared" ca="1" si="1591"/>
        <v/>
      </c>
      <c r="N3344" s="44" t="str">
        <f t="shared" ca="1" si="1592"/>
        <v/>
      </c>
      <c r="O3344" s="108" t="str">
        <f t="shared" si="1576"/>
        <v/>
      </c>
      <c r="P3344" s="102" t="str">
        <f t="shared" si="1577"/>
        <v/>
      </c>
      <c r="Q3344" s="102" t="str">
        <f t="shared" si="1578"/>
        <v/>
      </c>
      <c r="R3344" s="120" t="str">
        <f t="shared" si="1579"/>
        <v/>
      </c>
      <c r="S3344" s="54" t="str">
        <f t="shared" si="1580"/>
        <v/>
      </c>
      <c r="T3344" s="5" t="str">
        <f t="shared" si="1581"/>
        <v/>
      </c>
      <c r="U3344" s="152" t="str">
        <f t="shared" si="1564"/>
        <v/>
      </c>
      <c r="V3344" s="152" t="str">
        <f t="shared" si="1565"/>
        <v/>
      </c>
      <c r="W3344" s="153" t="str">
        <f t="shared" si="1566"/>
        <v/>
      </c>
      <c r="X3344" s="153" t="str">
        <f t="shared" si="1567"/>
        <v/>
      </c>
      <c r="Y3344" s="153" t="str">
        <f t="shared" si="1568"/>
        <v/>
      </c>
      <c r="Z3344" s="153" t="str">
        <f t="shared" si="1569"/>
        <v/>
      </c>
      <c r="AA3344" s="152" t="str">
        <f t="shared" si="1570"/>
        <v/>
      </c>
      <c r="AB3344" s="152" t="str">
        <f t="shared" si="1571"/>
        <v/>
      </c>
      <c r="AC3344" s="154" t="str">
        <f t="shared" si="1582"/>
        <v/>
      </c>
      <c r="AD3344" s="154" t="str">
        <f t="shared" si="1583"/>
        <v/>
      </c>
      <c r="AE3344" s="3" t="str">
        <f t="shared" si="1584"/>
        <v/>
      </c>
      <c r="AF3344" s="3" t="str">
        <f t="shared" si="1585"/>
        <v/>
      </c>
      <c r="AG3344" s="3" t="str">
        <f t="shared" si="1586"/>
        <v/>
      </c>
      <c r="AH3344" s="4" t="str">
        <f t="shared" si="1587"/>
        <v/>
      </c>
      <c r="AI3344" s="75" t="str">
        <f t="shared" si="1588"/>
        <v/>
      </c>
      <c r="AJ3344" s="75" t="str">
        <f t="shared" si="1589"/>
        <v/>
      </c>
    </row>
    <row r="3345" spans="1:36" ht="14.25">
      <c r="A3345" s="41" t="str">
        <f t="shared" si="1572"/>
        <v/>
      </c>
      <c r="B3345" s="150" t="str">
        <f>IF(ISNUMBER(A3345),INDEX('MetaTrader Import'!$H$13:$J$5893,TRUNC(((A3345-$A$39+1)-1)/3)+1,MOD((A3345-$A$39+1)-1,3)+1),"")</f>
        <v/>
      </c>
      <c r="C3345" s="43" t="str">
        <f t="shared" si="1573"/>
        <v/>
      </c>
      <c r="D3345" s="43" t="str">
        <f t="shared" ca="1" si="1563"/>
        <v/>
      </c>
      <c r="E3345" s="43" t="str">
        <f t="shared" si="1574"/>
        <v/>
      </c>
      <c r="F3345" s="43" t="str">
        <f t="shared" si="1575"/>
        <v/>
      </c>
      <c r="G3345" s="43" t="str">
        <f>IF(A3345&lt;&gt;"",IF(A3345&lt;Data!$G$11*0.25,$C$13/$G$32,IF(A3345&gt;Data!$G$11*0.25,$C$13,$C$13*10)),"")</f>
        <v/>
      </c>
      <c r="H3345" s="43" t="str">
        <f>IF(A3345&lt;&gt;"",IF(Data!$G$9="constant",$C$13,IF(Data!$G$9="squeeze",G3345,F3345)),"")</f>
        <v/>
      </c>
      <c r="I3345" s="38" t="str">
        <f ca="1">IF(ISNUMBER(A3345),NORMINV(RAND(),0,IF(AND(Data!$G$9="squeeze",A3345&lt;Data!$G$11*0.25),$H$32,1)*$C$30*$C$13)*($C$14*$C$12),"")</f>
        <v/>
      </c>
      <c r="J3345" s="42" t="str">
        <f ca="1">IFERROR(IF(Data!$C$6="Real",B3345,I3345+J3344+($C$14*$C$12)*(NORMINV(RAND(),$C$15,CHOOSE($G$13,$C$13,F3345,G3345)))),"")</f>
        <v/>
      </c>
      <c r="K3345" s="88" t="str">
        <f>IF(ISNUMBER(A3345), IF($G$16="fixed",$G$17,MIN(H3345*Data!$C$7*$C$16*0.5,$C$17*Data!$C$7))*$C$12,"")</f>
        <v/>
      </c>
      <c r="L3345" s="42" t="str">
        <f t="shared" ca="1" si="1590"/>
        <v/>
      </c>
      <c r="M3345" s="44" t="str">
        <f t="shared" ca="1" si="1591"/>
        <v/>
      </c>
      <c r="N3345" s="44" t="str">
        <f t="shared" ca="1" si="1592"/>
        <v/>
      </c>
      <c r="O3345" s="108" t="str">
        <f t="shared" si="1576"/>
        <v/>
      </c>
      <c r="P3345" s="102" t="str">
        <f t="shared" si="1577"/>
        <v/>
      </c>
      <c r="Q3345" s="102" t="str">
        <f t="shared" si="1578"/>
        <v/>
      </c>
      <c r="R3345" s="120" t="str">
        <f t="shared" si="1579"/>
        <v/>
      </c>
      <c r="S3345" s="54" t="str">
        <f t="shared" si="1580"/>
        <v/>
      </c>
      <c r="T3345" s="5" t="str">
        <f t="shared" si="1581"/>
        <v/>
      </c>
      <c r="U3345" s="152" t="str">
        <f t="shared" si="1564"/>
        <v/>
      </c>
      <c r="V3345" s="152" t="str">
        <f t="shared" si="1565"/>
        <v/>
      </c>
      <c r="W3345" s="153" t="str">
        <f t="shared" si="1566"/>
        <v/>
      </c>
      <c r="X3345" s="153" t="str">
        <f t="shared" si="1567"/>
        <v/>
      </c>
      <c r="Y3345" s="153" t="str">
        <f t="shared" si="1568"/>
        <v/>
      </c>
      <c r="Z3345" s="153" t="str">
        <f t="shared" si="1569"/>
        <v/>
      </c>
      <c r="AA3345" s="152" t="str">
        <f t="shared" si="1570"/>
        <v/>
      </c>
      <c r="AB3345" s="152" t="str">
        <f t="shared" si="1571"/>
        <v/>
      </c>
      <c r="AC3345" s="154" t="str">
        <f t="shared" si="1582"/>
        <v/>
      </c>
      <c r="AD3345" s="154" t="str">
        <f t="shared" si="1583"/>
        <v/>
      </c>
      <c r="AE3345" s="3" t="str">
        <f t="shared" si="1584"/>
        <v/>
      </c>
      <c r="AF3345" s="3" t="str">
        <f t="shared" si="1585"/>
        <v/>
      </c>
      <c r="AG3345" s="3" t="str">
        <f t="shared" si="1586"/>
        <v/>
      </c>
      <c r="AH3345" s="4" t="str">
        <f t="shared" si="1587"/>
        <v/>
      </c>
      <c r="AI3345" s="75" t="str">
        <f t="shared" si="1588"/>
        <v/>
      </c>
      <c r="AJ3345" s="75" t="str">
        <f t="shared" si="1589"/>
        <v/>
      </c>
    </row>
    <row r="3346" spans="1:36" ht="14.25">
      <c r="A3346" s="41" t="str">
        <f t="shared" si="1572"/>
        <v/>
      </c>
      <c r="B3346" s="150" t="str">
        <f>IF(ISNUMBER(A3346),INDEX('MetaTrader Import'!$H$13:$J$5893,TRUNC(((A3346-$A$39+1)-1)/3)+1,MOD((A3346-$A$39+1)-1,3)+1),"")</f>
        <v/>
      </c>
      <c r="C3346" s="43" t="str">
        <f t="shared" si="1573"/>
        <v/>
      </c>
      <c r="D3346" s="43" t="str">
        <f t="shared" ca="1" si="1563"/>
        <v/>
      </c>
      <c r="E3346" s="43" t="str">
        <f t="shared" si="1574"/>
        <v/>
      </c>
      <c r="F3346" s="43" t="str">
        <f t="shared" si="1575"/>
        <v/>
      </c>
      <c r="G3346" s="43" t="str">
        <f>IF(A3346&lt;&gt;"",IF(A3346&lt;Data!$G$11*0.25,$C$13/$G$32,IF(A3346&gt;Data!$G$11*0.25,$C$13,$C$13*10)),"")</f>
        <v/>
      </c>
      <c r="H3346" s="43" t="str">
        <f>IF(A3346&lt;&gt;"",IF(Data!$G$9="constant",$C$13,IF(Data!$G$9="squeeze",G3346,F3346)),"")</f>
        <v/>
      </c>
      <c r="I3346" s="38" t="str">
        <f ca="1">IF(ISNUMBER(A3346),NORMINV(RAND(),0,IF(AND(Data!$G$9="squeeze",A3346&lt;Data!$G$11*0.25),$H$32,1)*$C$30*$C$13)*($C$14*$C$12),"")</f>
        <v/>
      </c>
      <c r="J3346" s="42" t="str">
        <f ca="1">IFERROR(IF(Data!$C$6="Real",B3346,I3346+J3345+($C$14*$C$12)*(NORMINV(RAND(),$C$15,CHOOSE($G$13,$C$13,F3346,G3346)))),"")</f>
        <v/>
      </c>
      <c r="K3346" s="88" t="str">
        <f>IF(ISNUMBER(A3346), IF($G$16="fixed",$G$17,MIN(H3346*Data!$C$7*$C$16*0.5,$C$17*Data!$C$7))*$C$12,"")</f>
        <v/>
      </c>
      <c r="L3346" s="42" t="str">
        <f t="shared" ca="1" si="1590"/>
        <v/>
      </c>
      <c r="M3346" s="44" t="str">
        <f t="shared" ca="1" si="1591"/>
        <v/>
      </c>
      <c r="N3346" s="44" t="str">
        <f t="shared" ca="1" si="1592"/>
        <v/>
      </c>
      <c r="O3346" s="108" t="str">
        <f t="shared" si="1576"/>
        <v/>
      </c>
      <c r="P3346" s="102" t="str">
        <f t="shared" si="1577"/>
        <v/>
      </c>
      <c r="Q3346" s="102" t="str">
        <f t="shared" si="1578"/>
        <v/>
      </c>
      <c r="R3346" s="120" t="str">
        <f t="shared" si="1579"/>
        <v/>
      </c>
      <c r="S3346" s="54" t="str">
        <f t="shared" si="1580"/>
        <v/>
      </c>
      <c r="T3346" s="5" t="str">
        <f t="shared" si="1581"/>
        <v/>
      </c>
      <c r="U3346" s="152" t="str">
        <f t="shared" si="1564"/>
        <v/>
      </c>
      <c r="V3346" s="152" t="str">
        <f t="shared" si="1565"/>
        <v/>
      </c>
      <c r="W3346" s="153" t="str">
        <f t="shared" si="1566"/>
        <v/>
      </c>
      <c r="X3346" s="153" t="str">
        <f t="shared" si="1567"/>
        <v/>
      </c>
      <c r="Y3346" s="153" t="str">
        <f t="shared" si="1568"/>
        <v/>
      </c>
      <c r="Z3346" s="153" t="str">
        <f t="shared" si="1569"/>
        <v/>
      </c>
      <c r="AA3346" s="152" t="str">
        <f t="shared" si="1570"/>
        <v/>
      </c>
      <c r="AB3346" s="152" t="str">
        <f t="shared" si="1571"/>
        <v/>
      </c>
      <c r="AC3346" s="154" t="str">
        <f t="shared" si="1582"/>
        <v/>
      </c>
      <c r="AD3346" s="154" t="str">
        <f t="shared" si="1583"/>
        <v/>
      </c>
      <c r="AE3346" s="3" t="str">
        <f t="shared" si="1584"/>
        <v/>
      </c>
      <c r="AF3346" s="3" t="str">
        <f t="shared" si="1585"/>
        <v/>
      </c>
      <c r="AG3346" s="3" t="str">
        <f t="shared" si="1586"/>
        <v/>
      </c>
      <c r="AH3346" s="4" t="str">
        <f t="shared" si="1587"/>
        <v/>
      </c>
      <c r="AI3346" s="75" t="str">
        <f t="shared" si="1588"/>
        <v/>
      </c>
      <c r="AJ3346" s="75" t="str">
        <f t="shared" si="1589"/>
        <v/>
      </c>
    </row>
    <row r="3347" spans="1:36" ht="14.25">
      <c r="A3347" s="41" t="str">
        <f t="shared" si="1572"/>
        <v/>
      </c>
      <c r="B3347" s="150" t="str">
        <f>IF(ISNUMBER(A3347),INDEX('MetaTrader Import'!$H$13:$J$5893,TRUNC(((A3347-$A$39+1)-1)/3)+1,MOD((A3347-$A$39+1)-1,3)+1),"")</f>
        <v/>
      </c>
      <c r="C3347" s="43" t="str">
        <f t="shared" si="1573"/>
        <v/>
      </c>
      <c r="D3347" s="43" t="str">
        <f t="shared" ca="1" si="1563"/>
        <v/>
      </c>
      <c r="E3347" s="43" t="str">
        <f t="shared" si="1574"/>
        <v/>
      </c>
      <c r="F3347" s="43" t="str">
        <f t="shared" si="1575"/>
        <v/>
      </c>
      <c r="G3347" s="43" t="str">
        <f>IF(A3347&lt;&gt;"",IF(A3347&lt;Data!$G$11*0.25,$C$13/$G$32,IF(A3347&gt;Data!$G$11*0.25,$C$13,$C$13*10)),"")</f>
        <v/>
      </c>
      <c r="H3347" s="43" t="str">
        <f>IF(A3347&lt;&gt;"",IF(Data!$G$9="constant",$C$13,IF(Data!$G$9="squeeze",G3347,F3347)),"")</f>
        <v/>
      </c>
      <c r="I3347" s="38" t="str">
        <f ca="1">IF(ISNUMBER(A3347),NORMINV(RAND(),0,IF(AND(Data!$G$9="squeeze",A3347&lt;Data!$G$11*0.25),$H$32,1)*$C$30*$C$13)*($C$14*$C$12),"")</f>
        <v/>
      </c>
      <c r="J3347" s="42" t="str">
        <f ca="1">IFERROR(IF(Data!$C$6="Real",B3347,I3347+J3346+($C$14*$C$12)*(NORMINV(RAND(),$C$15,CHOOSE($G$13,$C$13,F3347,G3347)))),"")</f>
        <v/>
      </c>
      <c r="K3347" s="88" t="str">
        <f>IF(ISNUMBER(A3347), IF($G$16="fixed",$G$17,MIN(H3347*Data!$C$7*$C$16*0.5,$C$17*Data!$C$7))*$C$12,"")</f>
        <v/>
      </c>
      <c r="L3347" s="42" t="str">
        <f t="shared" ca="1" si="1590"/>
        <v/>
      </c>
      <c r="M3347" s="44" t="str">
        <f t="shared" ca="1" si="1591"/>
        <v/>
      </c>
      <c r="N3347" s="44" t="str">
        <f t="shared" ca="1" si="1592"/>
        <v/>
      </c>
      <c r="O3347" s="108" t="str">
        <f t="shared" si="1576"/>
        <v/>
      </c>
      <c r="P3347" s="102" t="str">
        <f t="shared" si="1577"/>
        <v/>
      </c>
      <c r="Q3347" s="102" t="str">
        <f t="shared" si="1578"/>
        <v/>
      </c>
      <c r="R3347" s="120" t="str">
        <f t="shared" si="1579"/>
        <v/>
      </c>
      <c r="S3347" s="54" t="str">
        <f t="shared" si="1580"/>
        <v/>
      </c>
      <c r="T3347" s="5" t="str">
        <f t="shared" si="1581"/>
        <v/>
      </c>
      <c r="U3347" s="152" t="str">
        <f t="shared" si="1564"/>
        <v/>
      </c>
      <c r="V3347" s="152" t="str">
        <f t="shared" si="1565"/>
        <v/>
      </c>
      <c r="W3347" s="153" t="str">
        <f t="shared" si="1566"/>
        <v/>
      </c>
      <c r="X3347" s="153" t="str">
        <f t="shared" si="1567"/>
        <v/>
      </c>
      <c r="Y3347" s="153" t="str">
        <f t="shared" si="1568"/>
        <v/>
      </c>
      <c r="Z3347" s="153" t="str">
        <f t="shared" si="1569"/>
        <v/>
      </c>
      <c r="AA3347" s="152" t="str">
        <f t="shared" si="1570"/>
        <v/>
      </c>
      <c r="AB3347" s="152" t="str">
        <f t="shared" si="1571"/>
        <v/>
      </c>
      <c r="AC3347" s="154" t="str">
        <f t="shared" si="1582"/>
        <v/>
      </c>
      <c r="AD3347" s="154" t="str">
        <f t="shared" si="1583"/>
        <v/>
      </c>
      <c r="AE3347" s="3" t="str">
        <f t="shared" si="1584"/>
        <v/>
      </c>
      <c r="AF3347" s="3" t="str">
        <f t="shared" si="1585"/>
        <v/>
      </c>
      <c r="AG3347" s="3" t="str">
        <f t="shared" si="1586"/>
        <v/>
      </c>
      <c r="AH3347" s="4" t="str">
        <f t="shared" si="1587"/>
        <v/>
      </c>
      <c r="AI3347" s="75" t="str">
        <f t="shared" si="1588"/>
        <v/>
      </c>
      <c r="AJ3347" s="75" t="str">
        <f t="shared" si="1589"/>
        <v/>
      </c>
    </row>
    <row r="3348" spans="1:36" ht="14.25">
      <c r="A3348" s="41" t="str">
        <f t="shared" si="1572"/>
        <v/>
      </c>
      <c r="B3348" s="150" t="str">
        <f>IF(ISNUMBER(A3348),INDEX('MetaTrader Import'!$H$13:$J$5893,TRUNC(((A3348-$A$39+1)-1)/3)+1,MOD((A3348-$A$39+1)-1,3)+1),"")</f>
        <v/>
      </c>
      <c r="C3348" s="43" t="str">
        <f t="shared" si="1573"/>
        <v/>
      </c>
      <c r="D3348" s="43" t="str">
        <f t="shared" ca="1" si="1563"/>
        <v/>
      </c>
      <c r="E3348" s="43" t="str">
        <f t="shared" si="1574"/>
        <v/>
      </c>
      <c r="F3348" s="43" t="str">
        <f t="shared" si="1575"/>
        <v/>
      </c>
      <c r="G3348" s="43" t="str">
        <f>IF(A3348&lt;&gt;"",IF(A3348&lt;Data!$G$11*0.25,$C$13/$G$32,IF(A3348&gt;Data!$G$11*0.25,$C$13,$C$13*10)),"")</f>
        <v/>
      </c>
      <c r="H3348" s="43" t="str">
        <f>IF(A3348&lt;&gt;"",IF(Data!$G$9="constant",$C$13,IF(Data!$G$9="squeeze",G3348,F3348)),"")</f>
        <v/>
      </c>
      <c r="I3348" s="38" t="str">
        <f ca="1">IF(ISNUMBER(A3348),NORMINV(RAND(),0,IF(AND(Data!$G$9="squeeze",A3348&lt;Data!$G$11*0.25),$H$32,1)*$C$30*$C$13)*($C$14*$C$12),"")</f>
        <v/>
      </c>
      <c r="J3348" s="42" t="str">
        <f ca="1">IFERROR(IF(Data!$C$6="Real",B3348,I3348+J3347+($C$14*$C$12)*(NORMINV(RAND(),$C$15,CHOOSE($G$13,$C$13,F3348,G3348)))),"")</f>
        <v/>
      </c>
      <c r="K3348" s="88" t="str">
        <f>IF(ISNUMBER(A3348), IF($G$16="fixed",$G$17,MIN(H3348*Data!$C$7*$C$16*0.5,$C$17*Data!$C$7))*$C$12,"")</f>
        <v/>
      </c>
      <c r="L3348" s="42" t="str">
        <f t="shared" ca="1" si="1590"/>
        <v/>
      </c>
      <c r="M3348" s="44" t="str">
        <f t="shared" ca="1" si="1591"/>
        <v/>
      </c>
      <c r="N3348" s="44" t="str">
        <f t="shared" ca="1" si="1592"/>
        <v/>
      </c>
      <c r="O3348" s="108" t="str">
        <f t="shared" si="1576"/>
        <v/>
      </c>
      <c r="P3348" s="102" t="str">
        <f t="shared" si="1577"/>
        <v/>
      </c>
      <c r="Q3348" s="102" t="str">
        <f t="shared" si="1578"/>
        <v/>
      </c>
      <c r="R3348" s="120" t="str">
        <f t="shared" si="1579"/>
        <v/>
      </c>
      <c r="S3348" s="54" t="str">
        <f t="shared" si="1580"/>
        <v/>
      </c>
      <c r="T3348" s="5" t="str">
        <f t="shared" si="1581"/>
        <v/>
      </c>
      <c r="U3348" s="152" t="str">
        <f t="shared" si="1564"/>
        <v/>
      </c>
      <c r="V3348" s="152" t="str">
        <f t="shared" si="1565"/>
        <v/>
      </c>
      <c r="W3348" s="153" t="str">
        <f t="shared" si="1566"/>
        <v/>
      </c>
      <c r="X3348" s="153" t="str">
        <f t="shared" si="1567"/>
        <v/>
      </c>
      <c r="Y3348" s="153" t="str">
        <f t="shared" si="1568"/>
        <v/>
      </c>
      <c r="Z3348" s="153" t="str">
        <f t="shared" si="1569"/>
        <v/>
      </c>
      <c r="AA3348" s="152" t="str">
        <f t="shared" si="1570"/>
        <v/>
      </c>
      <c r="AB3348" s="152" t="str">
        <f t="shared" si="1571"/>
        <v/>
      </c>
      <c r="AC3348" s="154" t="str">
        <f t="shared" si="1582"/>
        <v/>
      </c>
      <c r="AD3348" s="154" t="str">
        <f t="shared" si="1583"/>
        <v/>
      </c>
      <c r="AE3348" s="3" t="str">
        <f t="shared" si="1584"/>
        <v/>
      </c>
      <c r="AF3348" s="3" t="str">
        <f t="shared" si="1585"/>
        <v/>
      </c>
      <c r="AG3348" s="3" t="str">
        <f t="shared" si="1586"/>
        <v/>
      </c>
      <c r="AH3348" s="4" t="str">
        <f t="shared" si="1587"/>
        <v/>
      </c>
      <c r="AI3348" s="75" t="str">
        <f t="shared" si="1588"/>
        <v/>
      </c>
      <c r="AJ3348" s="75" t="str">
        <f t="shared" si="1589"/>
        <v/>
      </c>
    </row>
    <row r="3349" spans="1:36" ht="14.25">
      <c r="A3349" s="41" t="str">
        <f t="shared" si="1572"/>
        <v/>
      </c>
      <c r="B3349" s="150" t="str">
        <f>IF(ISNUMBER(A3349),INDEX('MetaTrader Import'!$H$13:$J$5893,TRUNC(((A3349-$A$39+1)-1)/3)+1,MOD((A3349-$A$39+1)-1,3)+1),"")</f>
        <v/>
      </c>
      <c r="C3349" s="43" t="str">
        <f t="shared" si="1573"/>
        <v/>
      </c>
      <c r="D3349" s="43" t="str">
        <f t="shared" ca="1" si="1563"/>
        <v/>
      </c>
      <c r="E3349" s="43" t="str">
        <f t="shared" si="1574"/>
        <v/>
      </c>
      <c r="F3349" s="43" t="str">
        <f t="shared" si="1575"/>
        <v/>
      </c>
      <c r="G3349" s="43" t="str">
        <f>IF(A3349&lt;&gt;"",IF(A3349&lt;Data!$G$11*0.25,$C$13/$G$32,IF(A3349&gt;Data!$G$11*0.25,$C$13,$C$13*10)),"")</f>
        <v/>
      </c>
      <c r="H3349" s="43" t="str">
        <f>IF(A3349&lt;&gt;"",IF(Data!$G$9="constant",$C$13,IF(Data!$G$9="squeeze",G3349,F3349)),"")</f>
        <v/>
      </c>
      <c r="I3349" s="38" t="str">
        <f ca="1">IF(ISNUMBER(A3349),NORMINV(RAND(),0,IF(AND(Data!$G$9="squeeze",A3349&lt;Data!$G$11*0.25),$H$32,1)*$C$30*$C$13)*($C$14*$C$12),"")</f>
        <v/>
      </c>
      <c r="J3349" s="42" t="str">
        <f ca="1">IFERROR(IF(Data!$C$6="Real",B3349,I3349+J3348+($C$14*$C$12)*(NORMINV(RAND(),$C$15,CHOOSE($G$13,$C$13,F3349,G3349)))),"")</f>
        <v/>
      </c>
      <c r="K3349" s="88" t="str">
        <f>IF(ISNUMBER(A3349), IF($G$16="fixed",$G$17,MIN(H3349*Data!$C$7*$C$16*0.5,$C$17*Data!$C$7))*$C$12,"")</f>
        <v/>
      </c>
      <c r="L3349" s="42" t="str">
        <f t="shared" ca="1" si="1590"/>
        <v/>
      </c>
      <c r="M3349" s="44" t="str">
        <f t="shared" ca="1" si="1591"/>
        <v/>
      </c>
      <c r="N3349" s="44" t="str">
        <f t="shared" ca="1" si="1592"/>
        <v/>
      </c>
      <c r="O3349" s="108" t="str">
        <f t="shared" si="1576"/>
        <v/>
      </c>
      <c r="P3349" s="102" t="str">
        <f t="shared" si="1577"/>
        <v/>
      </c>
      <c r="Q3349" s="102" t="str">
        <f t="shared" si="1578"/>
        <v/>
      </c>
      <c r="R3349" s="120" t="str">
        <f t="shared" si="1579"/>
        <v/>
      </c>
      <c r="S3349" s="54" t="str">
        <f t="shared" si="1580"/>
        <v/>
      </c>
      <c r="T3349" s="5" t="str">
        <f t="shared" si="1581"/>
        <v/>
      </c>
      <c r="U3349" s="152" t="str">
        <f t="shared" si="1564"/>
        <v/>
      </c>
      <c r="V3349" s="152" t="str">
        <f t="shared" si="1565"/>
        <v/>
      </c>
      <c r="W3349" s="153" t="str">
        <f t="shared" si="1566"/>
        <v/>
      </c>
      <c r="X3349" s="153" t="str">
        <f t="shared" si="1567"/>
        <v/>
      </c>
      <c r="Y3349" s="153" t="str">
        <f t="shared" si="1568"/>
        <v/>
      </c>
      <c r="Z3349" s="153" t="str">
        <f t="shared" si="1569"/>
        <v/>
      </c>
      <c r="AA3349" s="152" t="str">
        <f t="shared" si="1570"/>
        <v/>
      </c>
      <c r="AB3349" s="152" t="str">
        <f t="shared" si="1571"/>
        <v/>
      </c>
      <c r="AC3349" s="154" t="str">
        <f t="shared" si="1582"/>
        <v/>
      </c>
      <c r="AD3349" s="154" t="str">
        <f t="shared" si="1583"/>
        <v/>
      </c>
      <c r="AE3349" s="3" t="str">
        <f t="shared" si="1584"/>
        <v/>
      </c>
      <c r="AF3349" s="3" t="str">
        <f t="shared" si="1585"/>
        <v/>
      </c>
      <c r="AG3349" s="3" t="str">
        <f t="shared" si="1586"/>
        <v/>
      </c>
      <c r="AH3349" s="4" t="str">
        <f t="shared" si="1587"/>
        <v/>
      </c>
      <c r="AI3349" s="75" t="str">
        <f t="shared" si="1588"/>
        <v/>
      </c>
      <c r="AJ3349" s="75" t="str">
        <f t="shared" si="1589"/>
        <v/>
      </c>
    </row>
    <row r="3350" spans="1:36" ht="14.25">
      <c r="A3350" s="41" t="str">
        <f t="shared" si="1572"/>
        <v/>
      </c>
      <c r="B3350" s="150" t="str">
        <f>IF(ISNUMBER(A3350),INDEX('MetaTrader Import'!$H$13:$J$5893,TRUNC(((A3350-$A$39+1)-1)/3)+1,MOD((A3350-$A$39+1)-1,3)+1),"")</f>
        <v/>
      </c>
      <c r="C3350" s="43" t="str">
        <f t="shared" si="1573"/>
        <v/>
      </c>
      <c r="D3350" s="43" t="str">
        <f t="shared" ca="1" si="1563"/>
        <v/>
      </c>
      <c r="E3350" s="43" t="str">
        <f t="shared" si="1574"/>
        <v/>
      </c>
      <c r="F3350" s="43" t="str">
        <f t="shared" si="1575"/>
        <v/>
      </c>
      <c r="G3350" s="43" t="str">
        <f>IF(A3350&lt;&gt;"",IF(A3350&lt;Data!$G$11*0.25,$C$13/$G$32,IF(A3350&gt;Data!$G$11*0.25,$C$13,$C$13*10)),"")</f>
        <v/>
      </c>
      <c r="H3350" s="43" t="str">
        <f>IF(A3350&lt;&gt;"",IF(Data!$G$9="constant",$C$13,IF(Data!$G$9="squeeze",G3350,F3350)),"")</f>
        <v/>
      </c>
      <c r="I3350" s="38" t="str">
        <f ca="1">IF(ISNUMBER(A3350),NORMINV(RAND(),0,IF(AND(Data!$G$9="squeeze",A3350&lt;Data!$G$11*0.25),$H$32,1)*$C$30*$C$13)*($C$14*$C$12),"")</f>
        <v/>
      </c>
      <c r="J3350" s="42" t="str">
        <f ca="1">IFERROR(IF(Data!$C$6="Real",B3350,I3350+J3349+($C$14*$C$12)*(NORMINV(RAND(),$C$15,CHOOSE($G$13,$C$13,F3350,G3350)))),"")</f>
        <v/>
      </c>
      <c r="K3350" s="88" t="str">
        <f>IF(ISNUMBER(A3350), IF($G$16="fixed",$G$17,MIN(H3350*Data!$C$7*$C$16*0.5,$C$17*Data!$C$7))*$C$12,"")</f>
        <v/>
      </c>
      <c r="L3350" s="42" t="str">
        <f t="shared" ca="1" si="1590"/>
        <v/>
      </c>
      <c r="M3350" s="44" t="str">
        <f t="shared" ca="1" si="1591"/>
        <v/>
      </c>
      <c r="N3350" s="44" t="str">
        <f t="shared" ca="1" si="1592"/>
        <v/>
      </c>
      <c r="O3350" s="108" t="str">
        <f t="shared" si="1576"/>
        <v/>
      </c>
      <c r="P3350" s="102" t="str">
        <f t="shared" si="1577"/>
        <v/>
      </c>
      <c r="Q3350" s="102" t="str">
        <f t="shared" si="1578"/>
        <v/>
      </c>
      <c r="R3350" s="120" t="str">
        <f t="shared" si="1579"/>
        <v/>
      </c>
      <c r="S3350" s="54" t="str">
        <f t="shared" si="1580"/>
        <v/>
      </c>
      <c r="T3350" s="5" t="str">
        <f t="shared" si="1581"/>
        <v/>
      </c>
      <c r="U3350" s="152" t="str">
        <f t="shared" si="1564"/>
        <v/>
      </c>
      <c r="V3350" s="152" t="str">
        <f t="shared" si="1565"/>
        <v/>
      </c>
      <c r="W3350" s="153" t="str">
        <f t="shared" si="1566"/>
        <v/>
      </c>
      <c r="X3350" s="153" t="str">
        <f t="shared" si="1567"/>
        <v/>
      </c>
      <c r="Y3350" s="153" t="str">
        <f t="shared" si="1568"/>
        <v/>
      </c>
      <c r="Z3350" s="153" t="str">
        <f t="shared" si="1569"/>
        <v/>
      </c>
      <c r="AA3350" s="152" t="str">
        <f t="shared" si="1570"/>
        <v/>
      </c>
      <c r="AB3350" s="152" t="str">
        <f t="shared" si="1571"/>
        <v/>
      </c>
      <c r="AC3350" s="154" t="str">
        <f t="shared" si="1582"/>
        <v/>
      </c>
      <c r="AD3350" s="154" t="str">
        <f t="shared" si="1583"/>
        <v/>
      </c>
      <c r="AE3350" s="3" t="str">
        <f t="shared" si="1584"/>
        <v/>
      </c>
      <c r="AF3350" s="3" t="str">
        <f t="shared" si="1585"/>
        <v/>
      </c>
      <c r="AG3350" s="3" t="str">
        <f t="shared" si="1586"/>
        <v/>
      </c>
      <c r="AH3350" s="4" t="str">
        <f t="shared" si="1587"/>
        <v/>
      </c>
      <c r="AI3350" s="75" t="str">
        <f t="shared" si="1588"/>
        <v/>
      </c>
      <c r="AJ3350" s="75" t="str">
        <f t="shared" si="1589"/>
        <v/>
      </c>
    </row>
    <row r="3351" spans="1:36" ht="14.25">
      <c r="A3351" s="41" t="str">
        <f t="shared" si="1572"/>
        <v/>
      </c>
      <c r="B3351" s="150" t="str">
        <f>IF(ISNUMBER(A3351),INDEX('MetaTrader Import'!$H$13:$J$5893,TRUNC(((A3351-$A$39+1)-1)/3)+1,MOD((A3351-$A$39+1)-1,3)+1),"")</f>
        <v/>
      </c>
      <c r="C3351" s="43" t="str">
        <f t="shared" si="1573"/>
        <v/>
      </c>
      <c r="D3351" s="43" t="str">
        <f t="shared" ca="1" si="1563"/>
        <v/>
      </c>
      <c r="E3351" s="43" t="str">
        <f t="shared" si="1574"/>
        <v/>
      </c>
      <c r="F3351" s="43" t="str">
        <f t="shared" si="1575"/>
        <v/>
      </c>
      <c r="G3351" s="43" t="str">
        <f>IF(A3351&lt;&gt;"",IF(A3351&lt;Data!$G$11*0.25,$C$13/$G$32,IF(A3351&gt;Data!$G$11*0.25,$C$13,$C$13*10)),"")</f>
        <v/>
      </c>
      <c r="H3351" s="43" t="str">
        <f>IF(A3351&lt;&gt;"",IF(Data!$G$9="constant",$C$13,IF(Data!$G$9="squeeze",G3351,F3351)),"")</f>
        <v/>
      </c>
      <c r="I3351" s="38" t="str">
        <f ca="1">IF(ISNUMBER(A3351),NORMINV(RAND(),0,IF(AND(Data!$G$9="squeeze",A3351&lt;Data!$G$11*0.25),$H$32,1)*$C$30*$C$13)*($C$14*$C$12),"")</f>
        <v/>
      </c>
      <c r="J3351" s="42" t="str">
        <f ca="1">IFERROR(IF(Data!$C$6="Real",B3351,I3351+J3350+($C$14*$C$12)*(NORMINV(RAND(),$C$15,CHOOSE($G$13,$C$13,F3351,G3351)))),"")</f>
        <v/>
      </c>
      <c r="K3351" s="88" t="str">
        <f>IF(ISNUMBER(A3351), IF($G$16="fixed",$G$17,MIN(H3351*Data!$C$7*$C$16*0.5,$C$17*Data!$C$7))*$C$12,"")</f>
        <v/>
      </c>
      <c r="L3351" s="42" t="str">
        <f t="shared" ca="1" si="1590"/>
        <v/>
      </c>
      <c r="M3351" s="44" t="str">
        <f t="shared" ca="1" si="1591"/>
        <v/>
      </c>
      <c r="N3351" s="44" t="str">
        <f t="shared" ca="1" si="1592"/>
        <v/>
      </c>
      <c r="O3351" s="108" t="str">
        <f t="shared" si="1576"/>
        <v/>
      </c>
      <c r="P3351" s="102" t="str">
        <f t="shared" si="1577"/>
        <v/>
      </c>
      <c r="Q3351" s="102" t="str">
        <f t="shared" si="1578"/>
        <v/>
      </c>
      <c r="R3351" s="120" t="str">
        <f t="shared" si="1579"/>
        <v/>
      </c>
      <c r="S3351" s="54" t="str">
        <f t="shared" si="1580"/>
        <v/>
      </c>
      <c r="T3351" s="5" t="str">
        <f t="shared" si="1581"/>
        <v/>
      </c>
      <c r="U3351" s="152" t="str">
        <f t="shared" si="1564"/>
        <v/>
      </c>
      <c r="V3351" s="152" t="str">
        <f t="shared" si="1565"/>
        <v/>
      </c>
      <c r="W3351" s="153" t="str">
        <f t="shared" si="1566"/>
        <v/>
      </c>
      <c r="X3351" s="153" t="str">
        <f t="shared" si="1567"/>
        <v/>
      </c>
      <c r="Y3351" s="153" t="str">
        <f t="shared" si="1568"/>
        <v/>
      </c>
      <c r="Z3351" s="153" t="str">
        <f t="shared" si="1569"/>
        <v/>
      </c>
      <c r="AA3351" s="152" t="str">
        <f t="shared" si="1570"/>
        <v/>
      </c>
      <c r="AB3351" s="152" t="str">
        <f t="shared" si="1571"/>
        <v/>
      </c>
      <c r="AC3351" s="154" t="str">
        <f t="shared" si="1582"/>
        <v/>
      </c>
      <c r="AD3351" s="154" t="str">
        <f t="shared" si="1583"/>
        <v/>
      </c>
      <c r="AE3351" s="3" t="str">
        <f t="shared" si="1584"/>
        <v/>
      </c>
      <c r="AF3351" s="3" t="str">
        <f t="shared" si="1585"/>
        <v/>
      </c>
      <c r="AG3351" s="3" t="str">
        <f t="shared" si="1586"/>
        <v/>
      </c>
      <c r="AH3351" s="4" t="str">
        <f t="shared" si="1587"/>
        <v/>
      </c>
      <c r="AI3351" s="75" t="str">
        <f t="shared" si="1588"/>
        <v/>
      </c>
      <c r="AJ3351" s="75" t="str">
        <f t="shared" si="1589"/>
        <v/>
      </c>
    </row>
    <row r="3352" spans="1:36" ht="14.25">
      <c r="A3352" s="41" t="str">
        <f t="shared" si="1572"/>
        <v/>
      </c>
      <c r="B3352" s="150" t="str">
        <f>IF(ISNUMBER(A3352),INDEX('MetaTrader Import'!$H$13:$J$5893,TRUNC(((A3352-$A$39+1)-1)/3)+1,MOD((A3352-$A$39+1)-1,3)+1),"")</f>
        <v/>
      </c>
      <c r="C3352" s="43" t="str">
        <f t="shared" si="1573"/>
        <v/>
      </c>
      <c r="D3352" s="43" t="str">
        <f t="shared" ca="1" si="1563"/>
        <v/>
      </c>
      <c r="E3352" s="43" t="str">
        <f t="shared" si="1574"/>
        <v/>
      </c>
      <c r="F3352" s="43" t="str">
        <f t="shared" si="1575"/>
        <v/>
      </c>
      <c r="G3352" s="43" t="str">
        <f>IF(A3352&lt;&gt;"",IF(A3352&lt;Data!$G$11*0.25,$C$13/$G$32,IF(A3352&gt;Data!$G$11*0.25,$C$13,$C$13*10)),"")</f>
        <v/>
      </c>
      <c r="H3352" s="43" t="str">
        <f>IF(A3352&lt;&gt;"",IF(Data!$G$9="constant",$C$13,IF(Data!$G$9="squeeze",G3352,F3352)),"")</f>
        <v/>
      </c>
      <c r="I3352" s="38" t="str">
        <f ca="1">IF(ISNUMBER(A3352),NORMINV(RAND(),0,IF(AND(Data!$G$9="squeeze",A3352&lt;Data!$G$11*0.25),$H$32,1)*$C$30*$C$13)*($C$14*$C$12),"")</f>
        <v/>
      </c>
      <c r="J3352" s="42" t="str">
        <f ca="1">IFERROR(IF(Data!$C$6="Real",B3352,I3352+J3351+($C$14*$C$12)*(NORMINV(RAND(),$C$15,CHOOSE($G$13,$C$13,F3352,G3352)))),"")</f>
        <v/>
      </c>
      <c r="K3352" s="88" t="str">
        <f>IF(ISNUMBER(A3352), IF($G$16="fixed",$G$17,MIN(H3352*Data!$C$7*$C$16*0.5,$C$17*Data!$C$7))*$C$12,"")</f>
        <v/>
      </c>
      <c r="L3352" s="42" t="str">
        <f t="shared" ca="1" si="1590"/>
        <v/>
      </c>
      <c r="M3352" s="44" t="str">
        <f t="shared" ca="1" si="1591"/>
        <v/>
      </c>
      <c r="N3352" s="44" t="str">
        <f t="shared" ca="1" si="1592"/>
        <v/>
      </c>
      <c r="O3352" s="108" t="str">
        <f t="shared" si="1576"/>
        <v/>
      </c>
      <c r="P3352" s="102" t="str">
        <f t="shared" si="1577"/>
        <v/>
      </c>
      <c r="Q3352" s="102" t="str">
        <f t="shared" si="1578"/>
        <v/>
      </c>
      <c r="R3352" s="120" t="str">
        <f t="shared" si="1579"/>
        <v/>
      </c>
      <c r="S3352" s="54" t="str">
        <f t="shared" si="1580"/>
        <v/>
      </c>
      <c r="T3352" s="5" t="str">
        <f t="shared" si="1581"/>
        <v/>
      </c>
      <c r="U3352" s="152" t="str">
        <f t="shared" si="1564"/>
        <v/>
      </c>
      <c r="V3352" s="152" t="str">
        <f t="shared" si="1565"/>
        <v/>
      </c>
      <c r="W3352" s="153" t="str">
        <f t="shared" si="1566"/>
        <v/>
      </c>
      <c r="X3352" s="153" t="str">
        <f t="shared" si="1567"/>
        <v/>
      </c>
      <c r="Y3352" s="153" t="str">
        <f t="shared" si="1568"/>
        <v/>
      </c>
      <c r="Z3352" s="153" t="str">
        <f t="shared" si="1569"/>
        <v/>
      </c>
      <c r="AA3352" s="152" t="str">
        <f t="shared" si="1570"/>
        <v/>
      </c>
      <c r="AB3352" s="152" t="str">
        <f t="shared" si="1571"/>
        <v/>
      </c>
      <c r="AC3352" s="154" t="str">
        <f t="shared" si="1582"/>
        <v/>
      </c>
      <c r="AD3352" s="154" t="str">
        <f t="shared" si="1583"/>
        <v/>
      </c>
      <c r="AE3352" s="3" t="str">
        <f t="shared" si="1584"/>
        <v/>
      </c>
      <c r="AF3352" s="3" t="str">
        <f t="shared" si="1585"/>
        <v/>
      </c>
      <c r="AG3352" s="3" t="str">
        <f t="shared" si="1586"/>
        <v/>
      </c>
      <c r="AH3352" s="4" t="str">
        <f t="shared" si="1587"/>
        <v/>
      </c>
      <c r="AI3352" s="75" t="str">
        <f t="shared" si="1588"/>
        <v/>
      </c>
      <c r="AJ3352" s="75" t="str">
        <f t="shared" si="1589"/>
        <v/>
      </c>
    </row>
    <row r="3353" spans="1:36" ht="14.25">
      <c r="A3353" s="41" t="str">
        <f t="shared" si="1572"/>
        <v/>
      </c>
      <c r="B3353" s="150" t="str">
        <f>IF(ISNUMBER(A3353),INDEX('MetaTrader Import'!$H$13:$J$5893,TRUNC(((A3353-$A$39+1)-1)/3)+1,MOD((A3353-$A$39+1)-1,3)+1),"")</f>
        <v/>
      </c>
      <c r="C3353" s="43" t="str">
        <f t="shared" si="1573"/>
        <v/>
      </c>
      <c r="D3353" s="43" t="str">
        <f t="shared" ca="1" si="1563"/>
        <v/>
      </c>
      <c r="E3353" s="43" t="str">
        <f t="shared" si="1574"/>
        <v/>
      </c>
      <c r="F3353" s="43" t="str">
        <f t="shared" si="1575"/>
        <v/>
      </c>
      <c r="G3353" s="43" t="str">
        <f>IF(A3353&lt;&gt;"",IF(A3353&lt;Data!$G$11*0.25,$C$13/$G$32,IF(A3353&gt;Data!$G$11*0.25,$C$13,$C$13*10)),"")</f>
        <v/>
      </c>
      <c r="H3353" s="43" t="str">
        <f>IF(A3353&lt;&gt;"",IF(Data!$G$9="constant",$C$13,IF(Data!$G$9="squeeze",G3353,F3353)),"")</f>
        <v/>
      </c>
      <c r="I3353" s="38" t="str">
        <f ca="1">IF(ISNUMBER(A3353),NORMINV(RAND(),0,IF(AND(Data!$G$9="squeeze",A3353&lt;Data!$G$11*0.25),$H$32,1)*$C$30*$C$13)*($C$14*$C$12),"")</f>
        <v/>
      </c>
      <c r="J3353" s="42" t="str">
        <f ca="1">IFERROR(IF(Data!$C$6="Real",B3353,I3353+J3352+($C$14*$C$12)*(NORMINV(RAND(),$C$15,CHOOSE($G$13,$C$13,F3353,G3353)))),"")</f>
        <v/>
      </c>
      <c r="K3353" s="88" t="str">
        <f>IF(ISNUMBER(A3353), IF($G$16="fixed",$G$17,MIN(H3353*Data!$C$7*$C$16*0.5,$C$17*Data!$C$7))*$C$12,"")</f>
        <v/>
      </c>
      <c r="L3353" s="42" t="str">
        <f t="shared" ca="1" si="1590"/>
        <v/>
      </c>
      <c r="M3353" s="44" t="str">
        <f t="shared" ca="1" si="1591"/>
        <v/>
      </c>
      <c r="N3353" s="44" t="str">
        <f t="shared" ca="1" si="1592"/>
        <v/>
      </c>
      <c r="O3353" s="108" t="str">
        <f t="shared" si="1576"/>
        <v/>
      </c>
      <c r="P3353" s="102" t="str">
        <f t="shared" si="1577"/>
        <v/>
      </c>
      <c r="Q3353" s="102" t="str">
        <f t="shared" si="1578"/>
        <v/>
      </c>
      <c r="R3353" s="120" t="str">
        <f t="shared" si="1579"/>
        <v/>
      </c>
      <c r="S3353" s="54" t="str">
        <f t="shared" si="1580"/>
        <v/>
      </c>
      <c r="T3353" s="5" t="str">
        <f t="shared" si="1581"/>
        <v/>
      </c>
      <c r="U3353" s="152" t="str">
        <f t="shared" si="1564"/>
        <v/>
      </c>
      <c r="V3353" s="152" t="str">
        <f t="shared" si="1565"/>
        <v/>
      </c>
      <c r="W3353" s="153" t="str">
        <f t="shared" si="1566"/>
        <v/>
      </c>
      <c r="X3353" s="153" t="str">
        <f t="shared" si="1567"/>
        <v/>
      </c>
      <c r="Y3353" s="153" t="str">
        <f t="shared" si="1568"/>
        <v/>
      </c>
      <c r="Z3353" s="153" t="str">
        <f t="shared" si="1569"/>
        <v/>
      </c>
      <c r="AA3353" s="152" t="str">
        <f t="shared" si="1570"/>
        <v/>
      </c>
      <c r="AB3353" s="152" t="str">
        <f t="shared" si="1571"/>
        <v/>
      </c>
      <c r="AC3353" s="154" t="str">
        <f t="shared" si="1582"/>
        <v/>
      </c>
      <c r="AD3353" s="154" t="str">
        <f t="shared" si="1583"/>
        <v/>
      </c>
      <c r="AE3353" s="3" t="str">
        <f t="shared" si="1584"/>
        <v/>
      </c>
      <c r="AF3353" s="3" t="str">
        <f t="shared" si="1585"/>
        <v/>
      </c>
      <c r="AG3353" s="3" t="str">
        <f t="shared" si="1586"/>
        <v/>
      </c>
      <c r="AH3353" s="4" t="str">
        <f t="shared" si="1587"/>
        <v/>
      </c>
      <c r="AI3353" s="75" t="str">
        <f t="shared" si="1588"/>
        <v/>
      </c>
      <c r="AJ3353" s="75" t="str">
        <f t="shared" si="1589"/>
        <v/>
      </c>
    </row>
    <row r="3354" spans="1:36" ht="14.25">
      <c r="A3354" s="41" t="str">
        <f t="shared" si="1572"/>
        <v/>
      </c>
      <c r="B3354" s="150" t="str">
        <f>IF(ISNUMBER(A3354),INDEX('MetaTrader Import'!$H$13:$J$5893,TRUNC(((A3354-$A$39+1)-1)/3)+1,MOD((A3354-$A$39+1)-1,3)+1),"")</f>
        <v/>
      </c>
      <c r="C3354" s="43" t="str">
        <f t="shared" si="1573"/>
        <v/>
      </c>
      <c r="D3354" s="43" t="str">
        <f t="shared" ca="1" si="1563"/>
        <v/>
      </c>
      <c r="E3354" s="43" t="str">
        <f t="shared" si="1574"/>
        <v/>
      </c>
      <c r="F3354" s="43" t="str">
        <f t="shared" si="1575"/>
        <v/>
      </c>
      <c r="G3354" s="43" t="str">
        <f>IF(A3354&lt;&gt;"",IF(A3354&lt;Data!$G$11*0.25,$C$13/$G$32,IF(A3354&gt;Data!$G$11*0.25,$C$13,$C$13*10)),"")</f>
        <v/>
      </c>
      <c r="H3354" s="43" t="str">
        <f>IF(A3354&lt;&gt;"",IF(Data!$G$9="constant",$C$13,IF(Data!$G$9="squeeze",G3354,F3354)),"")</f>
        <v/>
      </c>
      <c r="I3354" s="38" t="str">
        <f ca="1">IF(ISNUMBER(A3354),NORMINV(RAND(),0,IF(AND(Data!$G$9="squeeze",A3354&lt;Data!$G$11*0.25),$H$32,1)*$C$30*$C$13)*($C$14*$C$12),"")</f>
        <v/>
      </c>
      <c r="J3354" s="42" t="str">
        <f ca="1">IFERROR(IF(Data!$C$6="Real",B3354,I3354+J3353+($C$14*$C$12)*(NORMINV(RAND(),$C$15,CHOOSE($G$13,$C$13,F3354,G3354)))),"")</f>
        <v/>
      </c>
      <c r="K3354" s="88" t="str">
        <f>IF(ISNUMBER(A3354), IF($G$16="fixed",$G$17,MIN(H3354*Data!$C$7*$C$16*0.5,$C$17*Data!$C$7))*$C$12,"")</f>
        <v/>
      </c>
      <c r="L3354" s="42" t="str">
        <f t="shared" ca="1" si="1590"/>
        <v/>
      </c>
      <c r="M3354" s="44" t="str">
        <f t="shared" ca="1" si="1591"/>
        <v/>
      </c>
      <c r="N3354" s="44" t="str">
        <f t="shared" ca="1" si="1592"/>
        <v/>
      </c>
      <c r="O3354" s="108" t="str">
        <f t="shared" si="1576"/>
        <v/>
      </c>
      <c r="P3354" s="102" t="str">
        <f t="shared" si="1577"/>
        <v/>
      </c>
      <c r="Q3354" s="102" t="str">
        <f t="shared" si="1578"/>
        <v/>
      </c>
      <c r="R3354" s="120" t="str">
        <f t="shared" si="1579"/>
        <v/>
      </c>
      <c r="S3354" s="54" t="str">
        <f t="shared" si="1580"/>
        <v/>
      </c>
      <c r="T3354" s="5" t="str">
        <f t="shared" si="1581"/>
        <v/>
      </c>
      <c r="U3354" s="152" t="str">
        <f t="shared" si="1564"/>
        <v/>
      </c>
      <c r="V3354" s="152" t="str">
        <f t="shared" si="1565"/>
        <v/>
      </c>
      <c r="W3354" s="153" t="str">
        <f t="shared" si="1566"/>
        <v/>
      </c>
      <c r="X3354" s="153" t="str">
        <f t="shared" si="1567"/>
        <v/>
      </c>
      <c r="Y3354" s="153" t="str">
        <f t="shared" si="1568"/>
        <v/>
      </c>
      <c r="Z3354" s="153" t="str">
        <f t="shared" si="1569"/>
        <v/>
      </c>
      <c r="AA3354" s="152" t="str">
        <f t="shared" si="1570"/>
        <v/>
      </c>
      <c r="AB3354" s="152" t="str">
        <f t="shared" si="1571"/>
        <v/>
      </c>
      <c r="AC3354" s="154" t="str">
        <f t="shared" si="1582"/>
        <v/>
      </c>
      <c r="AD3354" s="154" t="str">
        <f t="shared" si="1583"/>
        <v/>
      </c>
      <c r="AE3354" s="3" t="str">
        <f t="shared" si="1584"/>
        <v/>
      </c>
      <c r="AF3354" s="3" t="str">
        <f t="shared" si="1585"/>
        <v/>
      </c>
      <c r="AG3354" s="3" t="str">
        <f t="shared" si="1586"/>
        <v/>
      </c>
      <c r="AH3354" s="4" t="str">
        <f t="shared" si="1587"/>
        <v/>
      </c>
      <c r="AI3354" s="75" t="str">
        <f t="shared" si="1588"/>
        <v/>
      </c>
      <c r="AJ3354" s="75" t="str">
        <f t="shared" si="1589"/>
        <v/>
      </c>
    </row>
    <row r="3355" spans="1:36" ht="14.25">
      <c r="A3355" s="41" t="str">
        <f t="shared" si="1572"/>
        <v/>
      </c>
      <c r="B3355" s="150" t="str">
        <f>IF(ISNUMBER(A3355),INDEX('MetaTrader Import'!$H$13:$J$5893,TRUNC(((A3355-$A$39+1)-1)/3)+1,MOD((A3355-$A$39+1)-1,3)+1),"")</f>
        <v/>
      </c>
      <c r="C3355" s="43" t="str">
        <f t="shared" si="1573"/>
        <v/>
      </c>
      <c r="D3355" s="43" t="str">
        <f t="shared" ca="1" si="1563"/>
        <v/>
      </c>
      <c r="E3355" s="43" t="str">
        <f t="shared" si="1574"/>
        <v/>
      </c>
      <c r="F3355" s="43" t="str">
        <f t="shared" si="1575"/>
        <v/>
      </c>
      <c r="G3355" s="43" t="str">
        <f>IF(A3355&lt;&gt;"",IF(A3355&lt;Data!$G$11*0.25,$C$13/$G$32,IF(A3355&gt;Data!$G$11*0.25,$C$13,$C$13*10)),"")</f>
        <v/>
      </c>
      <c r="H3355" s="43" t="str">
        <f>IF(A3355&lt;&gt;"",IF(Data!$G$9="constant",$C$13,IF(Data!$G$9="squeeze",G3355,F3355)),"")</f>
        <v/>
      </c>
      <c r="I3355" s="38" t="str">
        <f ca="1">IF(ISNUMBER(A3355),NORMINV(RAND(),0,IF(AND(Data!$G$9="squeeze",A3355&lt;Data!$G$11*0.25),$H$32,1)*$C$30*$C$13)*($C$14*$C$12),"")</f>
        <v/>
      </c>
      <c r="J3355" s="42" t="str">
        <f ca="1">IFERROR(IF(Data!$C$6="Real",B3355,I3355+J3354+($C$14*$C$12)*(NORMINV(RAND(),$C$15,CHOOSE($G$13,$C$13,F3355,G3355)))),"")</f>
        <v/>
      </c>
      <c r="K3355" s="88" t="str">
        <f>IF(ISNUMBER(A3355), IF($G$16="fixed",$G$17,MIN(H3355*Data!$C$7*$C$16*0.5,$C$17*Data!$C$7))*$C$12,"")</f>
        <v/>
      </c>
      <c r="L3355" s="42" t="str">
        <f t="shared" ca="1" si="1590"/>
        <v/>
      </c>
      <c r="M3355" s="44" t="str">
        <f t="shared" ca="1" si="1591"/>
        <v/>
      </c>
      <c r="N3355" s="44" t="str">
        <f t="shared" ca="1" si="1592"/>
        <v/>
      </c>
      <c r="O3355" s="108" t="str">
        <f t="shared" si="1576"/>
        <v/>
      </c>
      <c r="P3355" s="102" t="str">
        <f t="shared" si="1577"/>
        <v/>
      </c>
      <c r="Q3355" s="102" t="str">
        <f t="shared" si="1578"/>
        <v/>
      </c>
      <c r="R3355" s="120" t="str">
        <f t="shared" si="1579"/>
        <v/>
      </c>
      <c r="S3355" s="54" t="str">
        <f t="shared" si="1580"/>
        <v/>
      </c>
      <c r="T3355" s="5" t="str">
        <f t="shared" si="1581"/>
        <v/>
      </c>
      <c r="U3355" s="152" t="str">
        <f t="shared" si="1564"/>
        <v/>
      </c>
      <c r="V3355" s="152" t="str">
        <f t="shared" si="1565"/>
        <v/>
      </c>
      <c r="W3355" s="153" t="str">
        <f t="shared" si="1566"/>
        <v/>
      </c>
      <c r="X3355" s="153" t="str">
        <f t="shared" si="1567"/>
        <v/>
      </c>
      <c r="Y3355" s="153" t="str">
        <f t="shared" si="1568"/>
        <v/>
      </c>
      <c r="Z3355" s="153" t="str">
        <f t="shared" si="1569"/>
        <v/>
      </c>
      <c r="AA3355" s="152" t="str">
        <f t="shared" si="1570"/>
        <v/>
      </c>
      <c r="AB3355" s="152" t="str">
        <f t="shared" si="1571"/>
        <v/>
      </c>
      <c r="AC3355" s="154" t="str">
        <f t="shared" si="1582"/>
        <v/>
      </c>
      <c r="AD3355" s="154" t="str">
        <f t="shared" si="1583"/>
        <v/>
      </c>
      <c r="AE3355" s="3" t="str">
        <f t="shared" si="1584"/>
        <v/>
      </c>
      <c r="AF3355" s="3" t="str">
        <f t="shared" si="1585"/>
        <v/>
      </c>
      <c r="AG3355" s="3" t="str">
        <f t="shared" si="1586"/>
        <v/>
      </c>
      <c r="AH3355" s="4" t="str">
        <f t="shared" si="1587"/>
        <v/>
      </c>
      <c r="AI3355" s="75" t="str">
        <f t="shared" si="1588"/>
        <v/>
      </c>
      <c r="AJ3355" s="75" t="str">
        <f t="shared" si="1589"/>
        <v/>
      </c>
    </row>
    <row r="3356" spans="1:36" ht="14.25">
      <c r="A3356" s="41" t="str">
        <f t="shared" si="1572"/>
        <v/>
      </c>
      <c r="B3356" s="150" t="str">
        <f>IF(ISNUMBER(A3356),INDEX('MetaTrader Import'!$H$13:$J$5893,TRUNC(((A3356-$A$39+1)-1)/3)+1,MOD((A3356-$A$39+1)-1,3)+1),"")</f>
        <v/>
      </c>
      <c r="C3356" s="43" t="str">
        <f t="shared" si="1573"/>
        <v/>
      </c>
      <c r="D3356" s="43" t="str">
        <f t="shared" ca="1" si="1563"/>
        <v/>
      </c>
      <c r="E3356" s="43" t="str">
        <f t="shared" si="1574"/>
        <v/>
      </c>
      <c r="F3356" s="43" t="str">
        <f t="shared" si="1575"/>
        <v/>
      </c>
      <c r="G3356" s="43" t="str">
        <f>IF(A3356&lt;&gt;"",IF(A3356&lt;Data!$G$11*0.25,$C$13/$G$32,IF(A3356&gt;Data!$G$11*0.25,$C$13,$C$13*10)),"")</f>
        <v/>
      </c>
      <c r="H3356" s="43" t="str">
        <f>IF(A3356&lt;&gt;"",IF(Data!$G$9="constant",$C$13,IF(Data!$G$9="squeeze",G3356,F3356)),"")</f>
        <v/>
      </c>
      <c r="I3356" s="38" t="str">
        <f ca="1">IF(ISNUMBER(A3356),NORMINV(RAND(),0,IF(AND(Data!$G$9="squeeze",A3356&lt;Data!$G$11*0.25),$H$32,1)*$C$30*$C$13)*($C$14*$C$12),"")</f>
        <v/>
      </c>
      <c r="J3356" s="42" t="str">
        <f ca="1">IFERROR(IF(Data!$C$6="Real",B3356,I3356+J3355+($C$14*$C$12)*(NORMINV(RAND(),$C$15,CHOOSE($G$13,$C$13,F3356,G3356)))),"")</f>
        <v/>
      </c>
      <c r="K3356" s="88" t="str">
        <f>IF(ISNUMBER(A3356), IF($G$16="fixed",$G$17,MIN(H3356*Data!$C$7*$C$16*0.5,$C$17*Data!$C$7))*$C$12,"")</f>
        <v/>
      </c>
      <c r="L3356" s="42" t="str">
        <f t="shared" ca="1" si="1590"/>
        <v/>
      </c>
      <c r="M3356" s="44" t="str">
        <f t="shared" ca="1" si="1591"/>
        <v/>
      </c>
      <c r="N3356" s="44" t="str">
        <f t="shared" ca="1" si="1592"/>
        <v/>
      </c>
      <c r="O3356" s="108" t="str">
        <f t="shared" si="1576"/>
        <v/>
      </c>
      <c r="P3356" s="102" t="str">
        <f t="shared" si="1577"/>
        <v/>
      </c>
      <c r="Q3356" s="102" t="str">
        <f t="shared" si="1578"/>
        <v/>
      </c>
      <c r="R3356" s="120" t="str">
        <f t="shared" si="1579"/>
        <v/>
      </c>
      <c r="S3356" s="54" t="str">
        <f t="shared" si="1580"/>
        <v/>
      </c>
      <c r="T3356" s="5" t="str">
        <f t="shared" si="1581"/>
        <v/>
      </c>
      <c r="U3356" s="152" t="str">
        <f t="shared" si="1564"/>
        <v/>
      </c>
      <c r="V3356" s="152" t="str">
        <f t="shared" si="1565"/>
        <v/>
      </c>
      <c r="W3356" s="153" t="str">
        <f t="shared" si="1566"/>
        <v/>
      </c>
      <c r="X3356" s="153" t="str">
        <f t="shared" si="1567"/>
        <v/>
      </c>
      <c r="Y3356" s="153" t="str">
        <f t="shared" si="1568"/>
        <v/>
      </c>
      <c r="Z3356" s="153" t="str">
        <f t="shared" si="1569"/>
        <v/>
      </c>
      <c r="AA3356" s="152" t="str">
        <f t="shared" si="1570"/>
        <v/>
      </c>
      <c r="AB3356" s="152" t="str">
        <f t="shared" si="1571"/>
        <v/>
      </c>
      <c r="AC3356" s="154" t="str">
        <f t="shared" si="1582"/>
        <v/>
      </c>
      <c r="AD3356" s="154" t="str">
        <f t="shared" si="1583"/>
        <v/>
      </c>
      <c r="AE3356" s="3" t="str">
        <f t="shared" si="1584"/>
        <v/>
      </c>
      <c r="AF3356" s="3" t="str">
        <f t="shared" si="1585"/>
        <v/>
      </c>
      <c r="AG3356" s="3" t="str">
        <f t="shared" si="1586"/>
        <v/>
      </c>
      <c r="AH3356" s="4" t="str">
        <f t="shared" si="1587"/>
        <v/>
      </c>
      <c r="AI3356" s="75" t="str">
        <f t="shared" si="1588"/>
        <v/>
      </c>
      <c r="AJ3356" s="75" t="str">
        <f t="shared" si="1589"/>
        <v/>
      </c>
    </row>
    <row r="3357" spans="1:36" ht="14.25">
      <c r="A3357" s="41" t="str">
        <f t="shared" si="1572"/>
        <v/>
      </c>
      <c r="B3357" s="150" t="str">
        <f>IF(ISNUMBER(A3357),INDEX('MetaTrader Import'!$H$13:$J$5893,TRUNC(((A3357-$A$39+1)-1)/3)+1,MOD((A3357-$A$39+1)-1,3)+1),"")</f>
        <v/>
      </c>
      <c r="C3357" s="43" t="str">
        <f t="shared" si="1573"/>
        <v/>
      </c>
      <c r="D3357" s="43" t="str">
        <f t="shared" ca="1" si="1563"/>
        <v/>
      </c>
      <c r="E3357" s="43" t="str">
        <f t="shared" si="1574"/>
        <v/>
      </c>
      <c r="F3357" s="43" t="str">
        <f t="shared" si="1575"/>
        <v/>
      </c>
      <c r="G3357" s="43" t="str">
        <f>IF(A3357&lt;&gt;"",IF(A3357&lt;Data!$G$11*0.25,$C$13/$G$32,IF(A3357&gt;Data!$G$11*0.25,$C$13,$C$13*10)),"")</f>
        <v/>
      </c>
      <c r="H3357" s="43" t="str">
        <f>IF(A3357&lt;&gt;"",IF(Data!$G$9="constant",$C$13,IF(Data!$G$9="squeeze",G3357,F3357)),"")</f>
        <v/>
      </c>
      <c r="I3357" s="38" t="str">
        <f ca="1">IF(ISNUMBER(A3357),NORMINV(RAND(),0,IF(AND(Data!$G$9="squeeze",A3357&lt;Data!$G$11*0.25),$H$32,1)*$C$30*$C$13)*($C$14*$C$12),"")</f>
        <v/>
      </c>
      <c r="J3357" s="42" t="str">
        <f ca="1">IFERROR(IF(Data!$C$6="Real",B3357,I3357+J3356+($C$14*$C$12)*(NORMINV(RAND(),$C$15,CHOOSE($G$13,$C$13,F3357,G3357)))),"")</f>
        <v/>
      </c>
      <c r="K3357" s="88" t="str">
        <f>IF(ISNUMBER(A3357), IF($G$16="fixed",$G$17,MIN(H3357*Data!$C$7*$C$16*0.5,$C$17*Data!$C$7))*$C$12,"")</f>
        <v/>
      </c>
      <c r="L3357" s="42" t="str">
        <f t="shared" ca="1" si="1590"/>
        <v/>
      </c>
      <c r="M3357" s="44" t="str">
        <f t="shared" ca="1" si="1591"/>
        <v/>
      </c>
      <c r="N3357" s="44" t="str">
        <f t="shared" ca="1" si="1592"/>
        <v/>
      </c>
      <c r="O3357" s="108" t="str">
        <f t="shared" si="1576"/>
        <v/>
      </c>
      <c r="P3357" s="102" t="str">
        <f t="shared" si="1577"/>
        <v/>
      </c>
      <c r="Q3357" s="102" t="str">
        <f t="shared" si="1578"/>
        <v/>
      </c>
      <c r="R3357" s="120" t="str">
        <f t="shared" si="1579"/>
        <v/>
      </c>
      <c r="S3357" s="54" t="str">
        <f t="shared" si="1580"/>
        <v/>
      </c>
      <c r="T3357" s="5" t="str">
        <f t="shared" si="1581"/>
        <v/>
      </c>
      <c r="U3357" s="152" t="str">
        <f t="shared" si="1564"/>
        <v/>
      </c>
      <c r="V3357" s="152" t="str">
        <f t="shared" si="1565"/>
        <v/>
      </c>
      <c r="W3357" s="153" t="str">
        <f t="shared" si="1566"/>
        <v/>
      </c>
      <c r="X3357" s="153" t="str">
        <f t="shared" si="1567"/>
        <v/>
      </c>
      <c r="Y3357" s="153" t="str">
        <f t="shared" si="1568"/>
        <v/>
      </c>
      <c r="Z3357" s="153" t="str">
        <f t="shared" si="1569"/>
        <v/>
      </c>
      <c r="AA3357" s="152" t="str">
        <f t="shared" si="1570"/>
        <v/>
      </c>
      <c r="AB3357" s="152" t="str">
        <f t="shared" si="1571"/>
        <v/>
      </c>
      <c r="AC3357" s="154" t="str">
        <f t="shared" si="1582"/>
        <v/>
      </c>
      <c r="AD3357" s="154" t="str">
        <f t="shared" si="1583"/>
        <v/>
      </c>
      <c r="AE3357" s="3" t="str">
        <f t="shared" si="1584"/>
        <v/>
      </c>
      <c r="AF3357" s="3" t="str">
        <f t="shared" si="1585"/>
        <v/>
      </c>
      <c r="AG3357" s="3" t="str">
        <f t="shared" si="1586"/>
        <v/>
      </c>
      <c r="AH3357" s="4" t="str">
        <f t="shared" si="1587"/>
        <v/>
      </c>
      <c r="AI3357" s="75" t="str">
        <f t="shared" si="1588"/>
        <v/>
      </c>
      <c r="AJ3357" s="75" t="str">
        <f t="shared" si="1589"/>
        <v/>
      </c>
    </row>
    <row r="3358" spans="1:36" ht="14.25">
      <c r="A3358" s="41" t="str">
        <f t="shared" si="1572"/>
        <v/>
      </c>
      <c r="B3358" s="150" t="str">
        <f>IF(ISNUMBER(A3358),INDEX('MetaTrader Import'!$H$13:$J$5893,TRUNC(((A3358-$A$39+1)-1)/3)+1,MOD((A3358-$A$39+1)-1,3)+1),"")</f>
        <v/>
      </c>
      <c r="C3358" s="43" t="str">
        <f t="shared" si="1573"/>
        <v/>
      </c>
      <c r="D3358" s="43" t="str">
        <f t="shared" ca="1" si="1563"/>
        <v/>
      </c>
      <c r="E3358" s="43" t="str">
        <f t="shared" si="1574"/>
        <v/>
      </c>
      <c r="F3358" s="43" t="str">
        <f t="shared" si="1575"/>
        <v/>
      </c>
      <c r="G3358" s="43" t="str">
        <f>IF(A3358&lt;&gt;"",IF(A3358&lt;Data!$G$11*0.25,$C$13/$G$32,IF(A3358&gt;Data!$G$11*0.25,$C$13,$C$13*10)),"")</f>
        <v/>
      </c>
      <c r="H3358" s="43" t="str">
        <f>IF(A3358&lt;&gt;"",IF(Data!$G$9="constant",$C$13,IF(Data!$G$9="squeeze",G3358,F3358)),"")</f>
        <v/>
      </c>
      <c r="I3358" s="38" t="str">
        <f ca="1">IF(ISNUMBER(A3358),NORMINV(RAND(),0,IF(AND(Data!$G$9="squeeze",A3358&lt;Data!$G$11*0.25),$H$32,1)*$C$30*$C$13)*($C$14*$C$12),"")</f>
        <v/>
      </c>
      <c r="J3358" s="42" t="str">
        <f ca="1">IFERROR(IF(Data!$C$6="Real",B3358,I3358+J3357+($C$14*$C$12)*(NORMINV(RAND(),$C$15,CHOOSE($G$13,$C$13,F3358,G3358)))),"")</f>
        <v/>
      </c>
      <c r="K3358" s="88" t="str">
        <f>IF(ISNUMBER(A3358), IF($G$16="fixed",$G$17,MIN(H3358*Data!$C$7*$C$16*0.5,$C$17*Data!$C$7))*$C$12,"")</f>
        <v/>
      </c>
      <c r="L3358" s="42" t="str">
        <f t="shared" ca="1" si="1590"/>
        <v/>
      </c>
      <c r="M3358" s="44" t="str">
        <f t="shared" ca="1" si="1591"/>
        <v/>
      </c>
      <c r="N3358" s="44" t="str">
        <f t="shared" ca="1" si="1592"/>
        <v/>
      </c>
      <c r="O3358" s="108" t="str">
        <f t="shared" si="1576"/>
        <v/>
      </c>
      <c r="P3358" s="102" t="str">
        <f t="shared" si="1577"/>
        <v/>
      </c>
      <c r="Q3358" s="102" t="str">
        <f t="shared" si="1578"/>
        <v/>
      </c>
      <c r="R3358" s="120" t="str">
        <f t="shared" si="1579"/>
        <v/>
      </c>
      <c r="S3358" s="54" t="str">
        <f t="shared" si="1580"/>
        <v/>
      </c>
      <c r="T3358" s="5" t="str">
        <f t="shared" si="1581"/>
        <v/>
      </c>
      <c r="U3358" s="152" t="str">
        <f t="shared" si="1564"/>
        <v/>
      </c>
      <c r="V3358" s="152" t="str">
        <f t="shared" si="1565"/>
        <v/>
      </c>
      <c r="W3358" s="153" t="str">
        <f t="shared" si="1566"/>
        <v/>
      </c>
      <c r="X3358" s="153" t="str">
        <f t="shared" si="1567"/>
        <v/>
      </c>
      <c r="Y3358" s="153" t="str">
        <f t="shared" si="1568"/>
        <v/>
      </c>
      <c r="Z3358" s="153" t="str">
        <f t="shared" si="1569"/>
        <v/>
      </c>
      <c r="AA3358" s="152" t="str">
        <f t="shared" si="1570"/>
        <v/>
      </c>
      <c r="AB3358" s="152" t="str">
        <f t="shared" si="1571"/>
        <v/>
      </c>
      <c r="AC3358" s="154" t="str">
        <f t="shared" si="1582"/>
        <v/>
      </c>
      <c r="AD3358" s="154" t="str">
        <f t="shared" si="1583"/>
        <v/>
      </c>
      <c r="AE3358" s="3" t="str">
        <f t="shared" si="1584"/>
        <v/>
      </c>
      <c r="AF3358" s="3" t="str">
        <f t="shared" si="1585"/>
        <v/>
      </c>
      <c r="AG3358" s="3" t="str">
        <f t="shared" si="1586"/>
        <v/>
      </c>
      <c r="AH3358" s="4" t="str">
        <f t="shared" si="1587"/>
        <v/>
      </c>
      <c r="AI3358" s="75" t="str">
        <f t="shared" si="1588"/>
        <v/>
      </c>
      <c r="AJ3358" s="75" t="str">
        <f t="shared" si="1589"/>
        <v/>
      </c>
    </row>
    <row r="3359" spans="1:36" ht="14.25">
      <c r="A3359" s="41" t="str">
        <f t="shared" si="1572"/>
        <v/>
      </c>
      <c r="B3359" s="150" t="str">
        <f>IF(ISNUMBER(A3359),INDEX('MetaTrader Import'!$H$13:$J$5893,TRUNC(((A3359-$A$39+1)-1)/3)+1,MOD((A3359-$A$39+1)-1,3)+1),"")</f>
        <v/>
      </c>
      <c r="C3359" s="43" t="str">
        <f t="shared" si="1573"/>
        <v/>
      </c>
      <c r="D3359" s="43" t="str">
        <f t="shared" ca="1" si="1563"/>
        <v/>
      </c>
      <c r="E3359" s="43" t="str">
        <f t="shared" si="1574"/>
        <v/>
      </c>
      <c r="F3359" s="43" t="str">
        <f t="shared" si="1575"/>
        <v/>
      </c>
      <c r="G3359" s="43" t="str">
        <f>IF(A3359&lt;&gt;"",IF(A3359&lt;Data!$G$11*0.25,$C$13/$G$32,IF(A3359&gt;Data!$G$11*0.25,$C$13,$C$13*10)),"")</f>
        <v/>
      </c>
      <c r="H3359" s="43" t="str">
        <f>IF(A3359&lt;&gt;"",IF(Data!$G$9="constant",$C$13,IF(Data!$G$9="squeeze",G3359,F3359)),"")</f>
        <v/>
      </c>
      <c r="I3359" s="38" t="str">
        <f ca="1">IF(ISNUMBER(A3359),NORMINV(RAND(),0,IF(AND(Data!$G$9="squeeze",A3359&lt;Data!$G$11*0.25),$H$32,1)*$C$30*$C$13)*($C$14*$C$12),"")</f>
        <v/>
      </c>
      <c r="J3359" s="42" t="str">
        <f ca="1">IFERROR(IF(Data!$C$6="Real",B3359,I3359+J3358+($C$14*$C$12)*(NORMINV(RAND(),$C$15,CHOOSE($G$13,$C$13,F3359,G3359)))),"")</f>
        <v/>
      </c>
      <c r="K3359" s="88" t="str">
        <f>IF(ISNUMBER(A3359), IF($G$16="fixed",$G$17,MIN(H3359*Data!$C$7*$C$16*0.5,$C$17*Data!$C$7))*$C$12,"")</f>
        <v/>
      </c>
      <c r="L3359" s="42" t="str">
        <f t="shared" ca="1" si="1590"/>
        <v/>
      </c>
      <c r="M3359" s="44" t="str">
        <f t="shared" ca="1" si="1591"/>
        <v/>
      </c>
      <c r="N3359" s="44" t="str">
        <f t="shared" ca="1" si="1592"/>
        <v/>
      </c>
      <c r="O3359" s="108" t="str">
        <f t="shared" si="1576"/>
        <v/>
      </c>
      <c r="P3359" s="102" t="str">
        <f t="shared" si="1577"/>
        <v/>
      </c>
      <c r="Q3359" s="102" t="str">
        <f t="shared" si="1578"/>
        <v/>
      </c>
      <c r="R3359" s="120" t="str">
        <f t="shared" si="1579"/>
        <v/>
      </c>
      <c r="S3359" s="54" t="str">
        <f t="shared" si="1580"/>
        <v/>
      </c>
      <c r="T3359" s="5" t="str">
        <f t="shared" si="1581"/>
        <v/>
      </c>
      <c r="U3359" s="152" t="str">
        <f t="shared" si="1564"/>
        <v/>
      </c>
      <c r="V3359" s="152" t="str">
        <f t="shared" si="1565"/>
        <v/>
      </c>
      <c r="W3359" s="153" t="str">
        <f t="shared" si="1566"/>
        <v/>
      </c>
      <c r="X3359" s="153" t="str">
        <f t="shared" si="1567"/>
        <v/>
      </c>
      <c r="Y3359" s="153" t="str">
        <f t="shared" si="1568"/>
        <v/>
      </c>
      <c r="Z3359" s="153" t="str">
        <f t="shared" si="1569"/>
        <v/>
      </c>
      <c r="AA3359" s="152" t="str">
        <f t="shared" si="1570"/>
        <v/>
      </c>
      <c r="AB3359" s="152" t="str">
        <f t="shared" si="1571"/>
        <v/>
      </c>
      <c r="AC3359" s="154" t="str">
        <f t="shared" si="1582"/>
        <v/>
      </c>
      <c r="AD3359" s="154" t="str">
        <f t="shared" si="1583"/>
        <v/>
      </c>
      <c r="AE3359" s="3" t="str">
        <f t="shared" si="1584"/>
        <v/>
      </c>
      <c r="AF3359" s="3" t="str">
        <f t="shared" si="1585"/>
        <v/>
      </c>
      <c r="AG3359" s="3" t="str">
        <f t="shared" si="1586"/>
        <v/>
      </c>
      <c r="AH3359" s="4" t="str">
        <f t="shared" si="1587"/>
        <v/>
      </c>
      <c r="AI3359" s="75" t="str">
        <f t="shared" si="1588"/>
        <v/>
      </c>
      <c r="AJ3359" s="75" t="str">
        <f t="shared" si="1589"/>
        <v/>
      </c>
    </row>
    <row r="3360" spans="1:36" ht="14.25">
      <c r="A3360" s="41" t="str">
        <f t="shared" si="1572"/>
        <v/>
      </c>
      <c r="B3360" s="150" t="str">
        <f>IF(ISNUMBER(A3360),INDEX('MetaTrader Import'!$H$13:$J$5893,TRUNC(((A3360-$A$39+1)-1)/3)+1,MOD((A3360-$A$39+1)-1,3)+1),"")</f>
        <v/>
      </c>
      <c r="C3360" s="43" t="str">
        <f t="shared" si="1573"/>
        <v/>
      </c>
      <c r="D3360" s="43" t="str">
        <f t="shared" ca="1" si="1563"/>
        <v/>
      </c>
      <c r="E3360" s="43" t="str">
        <f t="shared" si="1574"/>
        <v/>
      </c>
      <c r="F3360" s="43" t="str">
        <f t="shared" si="1575"/>
        <v/>
      </c>
      <c r="G3360" s="43" t="str">
        <f>IF(A3360&lt;&gt;"",IF(A3360&lt;Data!$G$11*0.25,$C$13/$G$32,IF(A3360&gt;Data!$G$11*0.25,$C$13,$C$13*10)),"")</f>
        <v/>
      </c>
      <c r="H3360" s="43" t="str">
        <f>IF(A3360&lt;&gt;"",IF(Data!$G$9="constant",$C$13,IF(Data!$G$9="squeeze",G3360,F3360)),"")</f>
        <v/>
      </c>
      <c r="I3360" s="38" t="str">
        <f ca="1">IF(ISNUMBER(A3360),NORMINV(RAND(),0,IF(AND(Data!$G$9="squeeze",A3360&lt;Data!$G$11*0.25),$H$32,1)*$C$30*$C$13)*($C$14*$C$12),"")</f>
        <v/>
      </c>
      <c r="J3360" s="42" t="str">
        <f ca="1">IFERROR(IF(Data!$C$6="Real",B3360,I3360+J3359+($C$14*$C$12)*(NORMINV(RAND(),$C$15,CHOOSE($G$13,$C$13,F3360,G3360)))),"")</f>
        <v/>
      </c>
      <c r="K3360" s="88" t="str">
        <f>IF(ISNUMBER(A3360), IF($G$16="fixed",$G$17,MIN(H3360*Data!$C$7*$C$16*0.5,$C$17*Data!$C$7))*$C$12,"")</f>
        <v/>
      </c>
      <c r="L3360" s="42" t="str">
        <f t="shared" ca="1" si="1590"/>
        <v/>
      </c>
      <c r="M3360" s="44" t="str">
        <f t="shared" ca="1" si="1591"/>
        <v/>
      </c>
      <c r="N3360" s="44" t="str">
        <f t="shared" ca="1" si="1592"/>
        <v/>
      </c>
      <c r="O3360" s="108" t="str">
        <f t="shared" si="1576"/>
        <v/>
      </c>
      <c r="P3360" s="102" t="str">
        <f t="shared" si="1577"/>
        <v/>
      </c>
      <c r="Q3360" s="102" t="str">
        <f t="shared" si="1578"/>
        <v/>
      </c>
      <c r="R3360" s="120" t="str">
        <f t="shared" si="1579"/>
        <v/>
      </c>
      <c r="S3360" s="54" t="str">
        <f t="shared" si="1580"/>
        <v/>
      </c>
      <c r="T3360" s="5" t="str">
        <f t="shared" si="1581"/>
        <v/>
      </c>
      <c r="U3360" s="152" t="str">
        <f t="shared" si="1564"/>
        <v/>
      </c>
      <c r="V3360" s="152" t="str">
        <f t="shared" si="1565"/>
        <v/>
      </c>
      <c r="W3360" s="153" t="str">
        <f t="shared" si="1566"/>
        <v/>
      </c>
      <c r="X3360" s="153" t="str">
        <f t="shared" si="1567"/>
        <v/>
      </c>
      <c r="Y3360" s="153" t="str">
        <f t="shared" si="1568"/>
        <v/>
      </c>
      <c r="Z3360" s="153" t="str">
        <f t="shared" si="1569"/>
        <v/>
      </c>
      <c r="AA3360" s="152" t="str">
        <f t="shared" si="1570"/>
        <v/>
      </c>
      <c r="AB3360" s="152" t="str">
        <f t="shared" si="1571"/>
        <v/>
      </c>
      <c r="AC3360" s="154" t="str">
        <f t="shared" si="1582"/>
        <v/>
      </c>
      <c r="AD3360" s="154" t="str">
        <f t="shared" si="1583"/>
        <v/>
      </c>
      <c r="AE3360" s="3" t="str">
        <f t="shared" si="1584"/>
        <v/>
      </c>
      <c r="AF3360" s="3" t="str">
        <f t="shared" si="1585"/>
        <v/>
      </c>
      <c r="AG3360" s="3" t="str">
        <f t="shared" si="1586"/>
        <v/>
      </c>
      <c r="AH3360" s="4" t="str">
        <f t="shared" si="1587"/>
        <v/>
      </c>
      <c r="AI3360" s="75" t="str">
        <f t="shared" si="1588"/>
        <v/>
      </c>
      <c r="AJ3360" s="75" t="str">
        <f t="shared" si="1589"/>
        <v/>
      </c>
    </row>
    <row r="3361" spans="1:36" ht="14.25">
      <c r="A3361" s="41" t="str">
        <f t="shared" si="1572"/>
        <v/>
      </c>
      <c r="B3361" s="150" t="str">
        <f>IF(ISNUMBER(A3361),INDEX('MetaTrader Import'!$H$13:$J$5893,TRUNC(((A3361-$A$39+1)-1)/3)+1,MOD((A3361-$A$39+1)-1,3)+1),"")</f>
        <v/>
      </c>
      <c r="C3361" s="43" t="str">
        <f t="shared" si="1573"/>
        <v/>
      </c>
      <c r="D3361" s="43" t="str">
        <f t="shared" ca="1" si="1563"/>
        <v/>
      </c>
      <c r="E3361" s="43" t="str">
        <f t="shared" si="1574"/>
        <v/>
      </c>
      <c r="F3361" s="43" t="str">
        <f t="shared" si="1575"/>
        <v/>
      </c>
      <c r="G3361" s="43" t="str">
        <f>IF(A3361&lt;&gt;"",IF(A3361&lt;Data!$G$11*0.25,$C$13/$G$32,IF(A3361&gt;Data!$G$11*0.25,$C$13,$C$13*10)),"")</f>
        <v/>
      </c>
      <c r="H3361" s="43" t="str">
        <f>IF(A3361&lt;&gt;"",IF(Data!$G$9="constant",$C$13,IF(Data!$G$9="squeeze",G3361,F3361)),"")</f>
        <v/>
      </c>
      <c r="I3361" s="38" t="str">
        <f ca="1">IF(ISNUMBER(A3361),NORMINV(RAND(),0,IF(AND(Data!$G$9="squeeze",A3361&lt;Data!$G$11*0.25),$H$32,1)*$C$30*$C$13)*($C$14*$C$12),"")</f>
        <v/>
      </c>
      <c r="J3361" s="42" t="str">
        <f ca="1">IFERROR(IF(Data!$C$6="Real",B3361,I3361+J3360+($C$14*$C$12)*(NORMINV(RAND(),$C$15,CHOOSE($G$13,$C$13,F3361,G3361)))),"")</f>
        <v/>
      </c>
      <c r="K3361" s="88" t="str">
        <f>IF(ISNUMBER(A3361), IF($G$16="fixed",$G$17,MIN(H3361*Data!$C$7*$C$16*0.5,$C$17*Data!$C$7))*$C$12,"")</f>
        <v/>
      </c>
      <c r="L3361" s="42" t="str">
        <f t="shared" ca="1" si="1590"/>
        <v/>
      </c>
      <c r="M3361" s="44" t="str">
        <f t="shared" ca="1" si="1591"/>
        <v/>
      </c>
      <c r="N3361" s="44" t="str">
        <f t="shared" ca="1" si="1592"/>
        <v/>
      </c>
      <c r="O3361" s="108" t="str">
        <f t="shared" si="1576"/>
        <v/>
      </c>
      <c r="P3361" s="102" t="str">
        <f t="shared" si="1577"/>
        <v/>
      </c>
      <c r="Q3361" s="102" t="str">
        <f t="shared" si="1578"/>
        <v/>
      </c>
      <c r="R3361" s="120" t="str">
        <f t="shared" si="1579"/>
        <v/>
      </c>
      <c r="S3361" s="54" t="str">
        <f t="shared" si="1580"/>
        <v/>
      </c>
      <c r="T3361" s="5" t="str">
        <f t="shared" si="1581"/>
        <v/>
      </c>
      <c r="U3361" s="152" t="str">
        <f t="shared" si="1564"/>
        <v/>
      </c>
      <c r="V3361" s="152" t="str">
        <f t="shared" si="1565"/>
        <v/>
      </c>
      <c r="W3361" s="153" t="str">
        <f t="shared" si="1566"/>
        <v/>
      </c>
      <c r="X3361" s="153" t="str">
        <f t="shared" si="1567"/>
        <v/>
      </c>
      <c r="Y3361" s="153" t="str">
        <f t="shared" si="1568"/>
        <v/>
      </c>
      <c r="Z3361" s="153" t="str">
        <f t="shared" si="1569"/>
        <v/>
      </c>
      <c r="AA3361" s="152" t="str">
        <f t="shared" si="1570"/>
        <v/>
      </c>
      <c r="AB3361" s="152" t="str">
        <f t="shared" si="1571"/>
        <v/>
      </c>
      <c r="AC3361" s="154" t="str">
        <f t="shared" si="1582"/>
        <v/>
      </c>
      <c r="AD3361" s="154" t="str">
        <f t="shared" si="1583"/>
        <v/>
      </c>
      <c r="AE3361" s="3" t="str">
        <f t="shared" si="1584"/>
        <v/>
      </c>
      <c r="AF3361" s="3" t="str">
        <f t="shared" si="1585"/>
        <v/>
      </c>
      <c r="AG3361" s="3" t="str">
        <f t="shared" si="1586"/>
        <v/>
      </c>
      <c r="AH3361" s="4" t="str">
        <f t="shared" si="1587"/>
        <v/>
      </c>
      <c r="AI3361" s="75" t="str">
        <f t="shared" si="1588"/>
        <v/>
      </c>
      <c r="AJ3361" s="75" t="str">
        <f t="shared" si="1589"/>
        <v/>
      </c>
    </row>
    <row r="3362" spans="1:36" ht="14.25">
      <c r="A3362" s="41" t="str">
        <f t="shared" si="1572"/>
        <v/>
      </c>
      <c r="B3362" s="150" t="str">
        <f>IF(ISNUMBER(A3362),INDEX('MetaTrader Import'!$H$13:$J$5893,TRUNC(((A3362-$A$39+1)-1)/3)+1,MOD((A3362-$A$39+1)-1,3)+1),"")</f>
        <v/>
      </c>
      <c r="C3362" s="43" t="str">
        <f t="shared" si="1573"/>
        <v/>
      </c>
      <c r="D3362" s="43" t="str">
        <f t="shared" ca="1" si="1563"/>
        <v/>
      </c>
      <c r="E3362" s="43" t="str">
        <f t="shared" si="1574"/>
        <v/>
      </c>
      <c r="F3362" s="43" t="str">
        <f t="shared" si="1575"/>
        <v/>
      </c>
      <c r="G3362" s="43" t="str">
        <f>IF(A3362&lt;&gt;"",IF(A3362&lt;Data!$G$11*0.25,$C$13/$G$32,IF(A3362&gt;Data!$G$11*0.25,$C$13,$C$13*10)),"")</f>
        <v/>
      </c>
      <c r="H3362" s="43" t="str">
        <f>IF(A3362&lt;&gt;"",IF(Data!$G$9="constant",$C$13,IF(Data!$G$9="squeeze",G3362,F3362)),"")</f>
        <v/>
      </c>
      <c r="I3362" s="38" t="str">
        <f ca="1">IF(ISNUMBER(A3362),NORMINV(RAND(),0,IF(AND(Data!$G$9="squeeze",A3362&lt;Data!$G$11*0.25),$H$32,1)*$C$30*$C$13)*($C$14*$C$12),"")</f>
        <v/>
      </c>
      <c r="J3362" s="42" t="str">
        <f ca="1">IFERROR(IF(Data!$C$6="Real",B3362,I3362+J3361+($C$14*$C$12)*(NORMINV(RAND(),$C$15,CHOOSE($G$13,$C$13,F3362,G3362)))),"")</f>
        <v/>
      </c>
      <c r="K3362" s="88" t="str">
        <f>IF(ISNUMBER(A3362), IF($G$16="fixed",$G$17,MIN(H3362*Data!$C$7*$C$16*0.5,$C$17*Data!$C$7))*$C$12,"")</f>
        <v/>
      </c>
      <c r="L3362" s="42" t="str">
        <f t="shared" ca="1" si="1590"/>
        <v/>
      </c>
      <c r="M3362" s="44" t="str">
        <f t="shared" ca="1" si="1591"/>
        <v/>
      </c>
      <c r="N3362" s="44" t="str">
        <f t="shared" ca="1" si="1592"/>
        <v/>
      </c>
      <c r="O3362" s="108" t="str">
        <f t="shared" si="1576"/>
        <v/>
      </c>
      <c r="P3362" s="102" t="str">
        <f t="shared" si="1577"/>
        <v/>
      </c>
      <c r="Q3362" s="102" t="str">
        <f t="shared" si="1578"/>
        <v/>
      </c>
      <c r="R3362" s="120" t="str">
        <f t="shared" si="1579"/>
        <v/>
      </c>
      <c r="S3362" s="54" t="str">
        <f t="shared" si="1580"/>
        <v/>
      </c>
      <c r="T3362" s="5" t="str">
        <f t="shared" si="1581"/>
        <v/>
      </c>
      <c r="U3362" s="152" t="str">
        <f t="shared" si="1564"/>
        <v/>
      </c>
      <c r="V3362" s="152" t="str">
        <f t="shared" si="1565"/>
        <v/>
      </c>
      <c r="W3362" s="153" t="str">
        <f t="shared" si="1566"/>
        <v/>
      </c>
      <c r="X3362" s="153" t="str">
        <f t="shared" si="1567"/>
        <v/>
      </c>
      <c r="Y3362" s="153" t="str">
        <f t="shared" si="1568"/>
        <v/>
      </c>
      <c r="Z3362" s="153" t="str">
        <f t="shared" si="1569"/>
        <v/>
      </c>
      <c r="AA3362" s="152" t="str">
        <f t="shared" si="1570"/>
        <v/>
      </c>
      <c r="AB3362" s="152" t="str">
        <f t="shared" si="1571"/>
        <v/>
      </c>
      <c r="AC3362" s="154" t="str">
        <f t="shared" si="1582"/>
        <v/>
      </c>
      <c r="AD3362" s="154" t="str">
        <f t="shared" si="1583"/>
        <v/>
      </c>
      <c r="AE3362" s="3" t="str">
        <f t="shared" si="1584"/>
        <v/>
      </c>
      <c r="AF3362" s="3" t="str">
        <f t="shared" si="1585"/>
        <v/>
      </c>
      <c r="AG3362" s="3" t="str">
        <f t="shared" si="1586"/>
        <v/>
      </c>
      <c r="AH3362" s="4" t="str">
        <f t="shared" si="1587"/>
        <v/>
      </c>
      <c r="AI3362" s="75" t="str">
        <f t="shared" si="1588"/>
        <v/>
      </c>
      <c r="AJ3362" s="75" t="str">
        <f t="shared" si="1589"/>
        <v/>
      </c>
    </row>
    <row r="3363" spans="1:36" ht="14.25">
      <c r="A3363" s="41" t="str">
        <f t="shared" si="1572"/>
        <v/>
      </c>
      <c r="B3363" s="150" t="str">
        <f>IF(ISNUMBER(A3363),INDEX('MetaTrader Import'!$H$13:$J$5893,TRUNC(((A3363-$A$39+1)-1)/3)+1,MOD((A3363-$A$39+1)-1,3)+1),"")</f>
        <v/>
      </c>
      <c r="C3363" s="43" t="str">
        <f t="shared" si="1573"/>
        <v/>
      </c>
      <c r="D3363" s="43" t="str">
        <f t="shared" ca="1" si="1563"/>
        <v/>
      </c>
      <c r="E3363" s="43" t="str">
        <f t="shared" si="1574"/>
        <v/>
      </c>
      <c r="F3363" s="43" t="str">
        <f t="shared" si="1575"/>
        <v/>
      </c>
      <c r="G3363" s="43" t="str">
        <f>IF(A3363&lt;&gt;"",IF(A3363&lt;Data!$G$11*0.25,$C$13/$G$32,IF(A3363&gt;Data!$G$11*0.25,$C$13,$C$13*10)),"")</f>
        <v/>
      </c>
      <c r="H3363" s="43" t="str">
        <f>IF(A3363&lt;&gt;"",IF(Data!$G$9="constant",$C$13,IF(Data!$G$9="squeeze",G3363,F3363)),"")</f>
        <v/>
      </c>
      <c r="I3363" s="38" t="str">
        <f ca="1">IF(ISNUMBER(A3363),NORMINV(RAND(),0,IF(AND(Data!$G$9="squeeze",A3363&lt;Data!$G$11*0.25),$H$32,1)*$C$30*$C$13)*($C$14*$C$12),"")</f>
        <v/>
      </c>
      <c r="J3363" s="42" t="str">
        <f ca="1">IFERROR(IF(Data!$C$6="Real",B3363,I3363+J3362+($C$14*$C$12)*(NORMINV(RAND(),$C$15,CHOOSE($G$13,$C$13,F3363,G3363)))),"")</f>
        <v/>
      </c>
      <c r="K3363" s="88" t="str">
        <f>IF(ISNUMBER(A3363), IF($G$16="fixed",$G$17,MIN(H3363*Data!$C$7*$C$16*0.5,$C$17*Data!$C$7))*$C$12,"")</f>
        <v/>
      </c>
      <c r="L3363" s="42" t="str">
        <f t="shared" ca="1" si="1590"/>
        <v/>
      </c>
      <c r="M3363" s="44" t="str">
        <f t="shared" ca="1" si="1591"/>
        <v/>
      </c>
      <c r="N3363" s="44" t="str">
        <f t="shared" ca="1" si="1592"/>
        <v/>
      </c>
      <c r="O3363" s="108" t="str">
        <f t="shared" si="1576"/>
        <v/>
      </c>
      <c r="P3363" s="102" t="str">
        <f t="shared" si="1577"/>
        <v/>
      </c>
      <c r="Q3363" s="102" t="str">
        <f t="shared" si="1578"/>
        <v/>
      </c>
      <c r="R3363" s="120" t="str">
        <f t="shared" si="1579"/>
        <v/>
      </c>
      <c r="S3363" s="54" t="str">
        <f t="shared" si="1580"/>
        <v/>
      </c>
      <c r="T3363" s="5" t="str">
        <f t="shared" si="1581"/>
        <v/>
      </c>
      <c r="U3363" s="152" t="str">
        <f t="shared" si="1564"/>
        <v/>
      </c>
      <c r="V3363" s="152" t="str">
        <f t="shared" si="1565"/>
        <v/>
      </c>
      <c r="W3363" s="153" t="str">
        <f t="shared" si="1566"/>
        <v/>
      </c>
      <c r="X3363" s="153" t="str">
        <f t="shared" si="1567"/>
        <v/>
      </c>
      <c r="Y3363" s="153" t="str">
        <f t="shared" si="1568"/>
        <v/>
      </c>
      <c r="Z3363" s="153" t="str">
        <f t="shared" si="1569"/>
        <v/>
      </c>
      <c r="AA3363" s="152" t="str">
        <f t="shared" si="1570"/>
        <v/>
      </c>
      <c r="AB3363" s="152" t="str">
        <f t="shared" si="1571"/>
        <v/>
      </c>
      <c r="AC3363" s="154" t="str">
        <f t="shared" si="1582"/>
        <v/>
      </c>
      <c r="AD3363" s="154" t="str">
        <f t="shared" si="1583"/>
        <v/>
      </c>
      <c r="AE3363" s="3" t="str">
        <f t="shared" si="1584"/>
        <v/>
      </c>
      <c r="AF3363" s="3" t="str">
        <f t="shared" si="1585"/>
        <v/>
      </c>
      <c r="AG3363" s="3" t="str">
        <f t="shared" si="1586"/>
        <v/>
      </c>
      <c r="AH3363" s="4" t="str">
        <f t="shared" si="1587"/>
        <v/>
      </c>
      <c r="AI3363" s="75" t="str">
        <f t="shared" si="1588"/>
        <v/>
      </c>
      <c r="AJ3363" s="75" t="str">
        <f t="shared" si="1589"/>
        <v/>
      </c>
    </row>
    <row r="3364" spans="1:36" ht="14.25">
      <c r="A3364" s="41" t="str">
        <f t="shared" si="1572"/>
        <v/>
      </c>
      <c r="B3364" s="150" t="str">
        <f>IF(ISNUMBER(A3364),INDEX('MetaTrader Import'!$H$13:$J$5893,TRUNC(((A3364-$A$39+1)-1)/3)+1,MOD((A3364-$A$39+1)-1,3)+1),"")</f>
        <v/>
      </c>
      <c r="C3364" s="43" t="str">
        <f t="shared" si="1573"/>
        <v/>
      </c>
      <c r="D3364" s="43" t="str">
        <f t="shared" ca="1" si="1563"/>
        <v/>
      </c>
      <c r="E3364" s="43" t="str">
        <f t="shared" si="1574"/>
        <v/>
      </c>
      <c r="F3364" s="43" t="str">
        <f t="shared" si="1575"/>
        <v/>
      </c>
      <c r="G3364" s="43" t="str">
        <f>IF(A3364&lt;&gt;"",IF(A3364&lt;Data!$G$11*0.25,$C$13/$G$32,IF(A3364&gt;Data!$G$11*0.25,$C$13,$C$13*10)),"")</f>
        <v/>
      </c>
      <c r="H3364" s="43" t="str">
        <f>IF(A3364&lt;&gt;"",IF(Data!$G$9="constant",$C$13,IF(Data!$G$9="squeeze",G3364,F3364)),"")</f>
        <v/>
      </c>
      <c r="I3364" s="38" t="str">
        <f ca="1">IF(ISNUMBER(A3364),NORMINV(RAND(),0,IF(AND(Data!$G$9="squeeze",A3364&lt;Data!$G$11*0.25),$H$32,1)*$C$30*$C$13)*($C$14*$C$12),"")</f>
        <v/>
      </c>
      <c r="J3364" s="42" t="str">
        <f ca="1">IFERROR(IF(Data!$C$6="Real",B3364,I3364+J3363+($C$14*$C$12)*(NORMINV(RAND(),$C$15,CHOOSE($G$13,$C$13,F3364,G3364)))),"")</f>
        <v/>
      </c>
      <c r="K3364" s="88" t="str">
        <f>IF(ISNUMBER(A3364), IF($G$16="fixed",$G$17,MIN(H3364*Data!$C$7*$C$16*0.5,$C$17*Data!$C$7))*$C$12,"")</f>
        <v/>
      </c>
      <c r="L3364" s="42" t="str">
        <f t="shared" ca="1" si="1590"/>
        <v/>
      </c>
      <c r="M3364" s="44" t="str">
        <f t="shared" ca="1" si="1591"/>
        <v/>
      </c>
      <c r="N3364" s="44" t="str">
        <f t="shared" ca="1" si="1592"/>
        <v/>
      </c>
      <c r="O3364" s="108" t="str">
        <f t="shared" si="1576"/>
        <v/>
      </c>
      <c r="P3364" s="102" t="str">
        <f t="shared" si="1577"/>
        <v/>
      </c>
      <c r="Q3364" s="102" t="str">
        <f t="shared" si="1578"/>
        <v/>
      </c>
      <c r="R3364" s="120" t="str">
        <f t="shared" si="1579"/>
        <v/>
      </c>
      <c r="S3364" s="54" t="str">
        <f t="shared" si="1580"/>
        <v/>
      </c>
      <c r="T3364" s="5" t="str">
        <f t="shared" si="1581"/>
        <v/>
      </c>
      <c r="U3364" s="152" t="str">
        <f t="shared" si="1564"/>
        <v/>
      </c>
      <c r="V3364" s="152" t="str">
        <f t="shared" si="1565"/>
        <v/>
      </c>
      <c r="W3364" s="153" t="str">
        <f t="shared" si="1566"/>
        <v/>
      </c>
      <c r="X3364" s="153" t="str">
        <f t="shared" si="1567"/>
        <v/>
      </c>
      <c r="Y3364" s="153" t="str">
        <f t="shared" si="1568"/>
        <v/>
      </c>
      <c r="Z3364" s="153" t="str">
        <f t="shared" si="1569"/>
        <v/>
      </c>
      <c r="AA3364" s="152" t="str">
        <f t="shared" si="1570"/>
        <v/>
      </c>
      <c r="AB3364" s="152" t="str">
        <f t="shared" si="1571"/>
        <v/>
      </c>
      <c r="AC3364" s="154" t="str">
        <f t="shared" si="1582"/>
        <v/>
      </c>
      <c r="AD3364" s="154" t="str">
        <f t="shared" si="1583"/>
        <v/>
      </c>
      <c r="AE3364" s="3" t="str">
        <f t="shared" si="1584"/>
        <v/>
      </c>
      <c r="AF3364" s="3" t="str">
        <f t="shared" si="1585"/>
        <v/>
      </c>
      <c r="AG3364" s="3" t="str">
        <f t="shared" si="1586"/>
        <v/>
      </c>
      <c r="AH3364" s="4" t="str">
        <f t="shared" si="1587"/>
        <v/>
      </c>
      <c r="AI3364" s="75" t="str">
        <f t="shared" si="1588"/>
        <v/>
      </c>
      <c r="AJ3364" s="75" t="str">
        <f t="shared" si="1589"/>
        <v/>
      </c>
    </row>
    <row r="3365" spans="1:36" ht="14.25">
      <c r="A3365" s="41" t="str">
        <f t="shared" si="1572"/>
        <v/>
      </c>
      <c r="B3365" s="150" t="str">
        <f>IF(ISNUMBER(A3365),INDEX('MetaTrader Import'!$H$13:$J$5893,TRUNC(((A3365-$A$39+1)-1)/3)+1,MOD((A3365-$A$39+1)-1,3)+1),"")</f>
        <v/>
      </c>
      <c r="C3365" s="43" t="str">
        <f t="shared" si="1573"/>
        <v/>
      </c>
      <c r="D3365" s="43" t="str">
        <f t="shared" ca="1" si="1563"/>
        <v/>
      </c>
      <c r="E3365" s="43" t="str">
        <f t="shared" si="1574"/>
        <v/>
      </c>
      <c r="F3365" s="43" t="str">
        <f t="shared" si="1575"/>
        <v/>
      </c>
      <c r="G3365" s="43" t="str">
        <f>IF(A3365&lt;&gt;"",IF(A3365&lt;Data!$G$11*0.25,$C$13/$G$32,IF(A3365&gt;Data!$G$11*0.25,$C$13,$C$13*10)),"")</f>
        <v/>
      </c>
      <c r="H3365" s="43" t="str">
        <f>IF(A3365&lt;&gt;"",IF(Data!$G$9="constant",$C$13,IF(Data!$G$9="squeeze",G3365,F3365)),"")</f>
        <v/>
      </c>
      <c r="I3365" s="38" t="str">
        <f ca="1">IF(ISNUMBER(A3365),NORMINV(RAND(),0,IF(AND(Data!$G$9="squeeze",A3365&lt;Data!$G$11*0.25),$H$32,1)*$C$30*$C$13)*($C$14*$C$12),"")</f>
        <v/>
      </c>
      <c r="J3365" s="42" t="str">
        <f ca="1">IFERROR(IF(Data!$C$6="Real",B3365,I3365+J3364+($C$14*$C$12)*(NORMINV(RAND(),$C$15,CHOOSE($G$13,$C$13,F3365,G3365)))),"")</f>
        <v/>
      </c>
      <c r="K3365" s="88" t="str">
        <f>IF(ISNUMBER(A3365), IF($G$16="fixed",$G$17,MIN(H3365*Data!$C$7*$C$16*0.5,$C$17*Data!$C$7))*$C$12,"")</f>
        <v/>
      </c>
      <c r="L3365" s="42" t="str">
        <f t="shared" ca="1" si="1590"/>
        <v/>
      </c>
      <c r="M3365" s="44" t="str">
        <f t="shared" ca="1" si="1591"/>
        <v/>
      </c>
      <c r="N3365" s="44" t="str">
        <f t="shared" ca="1" si="1592"/>
        <v/>
      </c>
      <c r="O3365" s="108" t="str">
        <f t="shared" si="1576"/>
        <v/>
      </c>
      <c r="P3365" s="102" t="str">
        <f t="shared" si="1577"/>
        <v/>
      </c>
      <c r="Q3365" s="102" t="str">
        <f t="shared" si="1578"/>
        <v/>
      </c>
      <c r="R3365" s="120" t="str">
        <f t="shared" si="1579"/>
        <v/>
      </c>
      <c r="S3365" s="54" t="str">
        <f t="shared" si="1580"/>
        <v/>
      </c>
      <c r="T3365" s="5" t="str">
        <f t="shared" si="1581"/>
        <v/>
      </c>
      <c r="U3365" s="152" t="str">
        <f t="shared" si="1564"/>
        <v/>
      </c>
      <c r="V3365" s="152" t="str">
        <f t="shared" si="1565"/>
        <v/>
      </c>
      <c r="W3365" s="153" t="str">
        <f t="shared" si="1566"/>
        <v/>
      </c>
      <c r="X3365" s="153" t="str">
        <f t="shared" si="1567"/>
        <v/>
      </c>
      <c r="Y3365" s="153" t="str">
        <f t="shared" si="1568"/>
        <v/>
      </c>
      <c r="Z3365" s="153" t="str">
        <f t="shared" si="1569"/>
        <v/>
      </c>
      <c r="AA3365" s="152" t="str">
        <f t="shared" si="1570"/>
        <v/>
      </c>
      <c r="AB3365" s="152" t="str">
        <f t="shared" si="1571"/>
        <v/>
      </c>
      <c r="AC3365" s="154" t="str">
        <f t="shared" si="1582"/>
        <v/>
      </c>
      <c r="AD3365" s="154" t="str">
        <f t="shared" si="1583"/>
        <v/>
      </c>
      <c r="AE3365" s="3" t="str">
        <f t="shared" si="1584"/>
        <v/>
      </c>
      <c r="AF3365" s="3" t="str">
        <f t="shared" si="1585"/>
        <v/>
      </c>
      <c r="AG3365" s="3" t="str">
        <f t="shared" si="1586"/>
        <v/>
      </c>
      <c r="AH3365" s="4" t="str">
        <f t="shared" si="1587"/>
        <v/>
      </c>
      <c r="AI3365" s="75" t="str">
        <f t="shared" si="1588"/>
        <v/>
      </c>
      <c r="AJ3365" s="75" t="str">
        <f t="shared" si="1589"/>
        <v/>
      </c>
    </row>
    <row r="3366" spans="1:36" ht="14.25">
      <c r="A3366" s="41" t="str">
        <f t="shared" si="1572"/>
        <v/>
      </c>
      <c r="B3366" s="150" t="str">
        <f>IF(ISNUMBER(A3366),INDEX('MetaTrader Import'!$H$13:$J$5893,TRUNC(((A3366-$A$39+1)-1)/3)+1,MOD((A3366-$A$39+1)-1,3)+1),"")</f>
        <v/>
      </c>
      <c r="C3366" s="43" t="str">
        <f t="shared" si="1573"/>
        <v/>
      </c>
      <c r="D3366" s="43" t="str">
        <f t="shared" ca="1" si="1563"/>
        <v/>
      </c>
      <c r="E3366" s="43" t="str">
        <f t="shared" si="1574"/>
        <v/>
      </c>
      <c r="F3366" s="43" t="str">
        <f t="shared" si="1575"/>
        <v/>
      </c>
      <c r="G3366" s="43" t="str">
        <f>IF(A3366&lt;&gt;"",IF(A3366&lt;Data!$G$11*0.25,$C$13/$G$32,IF(A3366&gt;Data!$G$11*0.25,$C$13,$C$13*10)),"")</f>
        <v/>
      </c>
      <c r="H3366" s="43" t="str">
        <f>IF(A3366&lt;&gt;"",IF(Data!$G$9="constant",$C$13,IF(Data!$G$9="squeeze",G3366,F3366)),"")</f>
        <v/>
      </c>
      <c r="I3366" s="38" t="str">
        <f ca="1">IF(ISNUMBER(A3366),NORMINV(RAND(),0,IF(AND(Data!$G$9="squeeze",A3366&lt;Data!$G$11*0.25),$H$32,1)*$C$30*$C$13)*($C$14*$C$12),"")</f>
        <v/>
      </c>
      <c r="J3366" s="42" t="str">
        <f ca="1">IFERROR(IF(Data!$C$6="Real",B3366,I3366+J3365+($C$14*$C$12)*(NORMINV(RAND(),$C$15,CHOOSE($G$13,$C$13,F3366,G3366)))),"")</f>
        <v/>
      </c>
      <c r="K3366" s="88" t="str">
        <f>IF(ISNUMBER(A3366), IF($G$16="fixed",$G$17,MIN(H3366*Data!$C$7*$C$16*0.5,$C$17*Data!$C$7))*$C$12,"")</f>
        <v/>
      </c>
      <c r="L3366" s="42" t="str">
        <f t="shared" ca="1" si="1590"/>
        <v/>
      </c>
      <c r="M3366" s="44" t="str">
        <f t="shared" ca="1" si="1591"/>
        <v/>
      </c>
      <c r="N3366" s="44" t="str">
        <f t="shared" ca="1" si="1592"/>
        <v/>
      </c>
      <c r="O3366" s="108" t="str">
        <f t="shared" si="1576"/>
        <v/>
      </c>
      <c r="P3366" s="102" t="str">
        <f t="shared" si="1577"/>
        <v/>
      </c>
      <c r="Q3366" s="102" t="str">
        <f t="shared" si="1578"/>
        <v/>
      </c>
      <c r="R3366" s="120" t="str">
        <f t="shared" si="1579"/>
        <v/>
      </c>
      <c r="S3366" s="54" t="str">
        <f t="shared" si="1580"/>
        <v/>
      </c>
      <c r="T3366" s="5" t="str">
        <f t="shared" si="1581"/>
        <v/>
      </c>
      <c r="U3366" s="152" t="str">
        <f t="shared" si="1564"/>
        <v/>
      </c>
      <c r="V3366" s="152" t="str">
        <f t="shared" si="1565"/>
        <v/>
      </c>
      <c r="W3366" s="153" t="str">
        <f t="shared" si="1566"/>
        <v/>
      </c>
      <c r="X3366" s="153" t="str">
        <f t="shared" si="1567"/>
        <v/>
      </c>
      <c r="Y3366" s="153" t="str">
        <f t="shared" si="1568"/>
        <v/>
      </c>
      <c r="Z3366" s="153" t="str">
        <f t="shared" si="1569"/>
        <v/>
      </c>
      <c r="AA3366" s="152" t="str">
        <f t="shared" si="1570"/>
        <v/>
      </c>
      <c r="AB3366" s="152" t="str">
        <f t="shared" si="1571"/>
        <v/>
      </c>
      <c r="AC3366" s="154" t="str">
        <f t="shared" si="1582"/>
        <v/>
      </c>
      <c r="AD3366" s="154" t="str">
        <f t="shared" si="1583"/>
        <v/>
      </c>
      <c r="AE3366" s="3" t="str">
        <f t="shared" si="1584"/>
        <v/>
      </c>
      <c r="AF3366" s="3" t="str">
        <f t="shared" si="1585"/>
        <v/>
      </c>
      <c r="AG3366" s="3" t="str">
        <f t="shared" si="1586"/>
        <v/>
      </c>
      <c r="AH3366" s="4" t="str">
        <f t="shared" si="1587"/>
        <v/>
      </c>
      <c r="AI3366" s="75" t="str">
        <f t="shared" si="1588"/>
        <v/>
      </c>
      <c r="AJ3366" s="75" t="str">
        <f t="shared" si="1589"/>
        <v/>
      </c>
    </row>
    <row r="3367" spans="1:36" ht="14.25">
      <c r="A3367" s="41" t="str">
        <f t="shared" si="1572"/>
        <v/>
      </c>
      <c r="B3367" s="150" t="str">
        <f>IF(ISNUMBER(A3367),INDEX('MetaTrader Import'!$H$13:$J$5893,TRUNC(((A3367-$A$39+1)-1)/3)+1,MOD((A3367-$A$39+1)-1,3)+1),"")</f>
        <v/>
      </c>
      <c r="C3367" s="43" t="str">
        <f t="shared" si="1573"/>
        <v/>
      </c>
      <c r="D3367" s="43" t="str">
        <f t="shared" ca="1" si="1563"/>
        <v/>
      </c>
      <c r="E3367" s="43" t="str">
        <f t="shared" si="1574"/>
        <v/>
      </c>
      <c r="F3367" s="43" t="str">
        <f t="shared" si="1575"/>
        <v/>
      </c>
      <c r="G3367" s="43" t="str">
        <f>IF(A3367&lt;&gt;"",IF(A3367&lt;Data!$G$11*0.25,$C$13/$G$32,IF(A3367&gt;Data!$G$11*0.25,$C$13,$C$13*10)),"")</f>
        <v/>
      </c>
      <c r="H3367" s="43" t="str">
        <f>IF(A3367&lt;&gt;"",IF(Data!$G$9="constant",$C$13,IF(Data!$G$9="squeeze",G3367,F3367)),"")</f>
        <v/>
      </c>
      <c r="I3367" s="38" t="str">
        <f ca="1">IF(ISNUMBER(A3367),NORMINV(RAND(),0,IF(AND(Data!$G$9="squeeze",A3367&lt;Data!$G$11*0.25),$H$32,1)*$C$30*$C$13)*($C$14*$C$12),"")</f>
        <v/>
      </c>
      <c r="J3367" s="42" t="str">
        <f ca="1">IFERROR(IF(Data!$C$6="Real",B3367,I3367+J3366+($C$14*$C$12)*(NORMINV(RAND(),$C$15,CHOOSE($G$13,$C$13,F3367,G3367)))),"")</f>
        <v/>
      </c>
      <c r="K3367" s="88" t="str">
        <f>IF(ISNUMBER(A3367), IF($G$16="fixed",$G$17,MIN(H3367*Data!$C$7*$C$16*0.5,$C$17*Data!$C$7))*$C$12,"")</f>
        <v/>
      </c>
      <c r="L3367" s="42" t="str">
        <f t="shared" ca="1" si="1590"/>
        <v/>
      </c>
      <c r="M3367" s="44" t="str">
        <f t="shared" ca="1" si="1591"/>
        <v/>
      </c>
      <c r="N3367" s="44" t="str">
        <f t="shared" ca="1" si="1592"/>
        <v/>
      </c>
      <c r="O3367" s="108" t="str">
        <f t="shared" si="1576"/>
        <v/>
      </c>
      <c r="P3367" s="102" t="str">
        <f t="shared" si="1577"/>
        <v/>
      </c>
      <c r="Q3367" s="102" t="str">
        <f t="shared" si="1578"/>
        <v/>
      </c>
      <c r="R3367" s="120" t="str">
        <f t="shared" si="1579"/>
        <v/>
      </c>
      <c r="S3367" s="54" t="str">
        <f t="shared" si="1580"/>
        <v/>
      </c>
      <c r="T3367" s="5" t="str">
        <f t="shared" si="1581"/>
        <v/>
      </c>
      <c r="U3367" s="152" t="str">
        <f t="shared" si="1564"/>
        <v/>
      </c>
      <c r="V3367" s="152" t="str">
        <f t="shared" si="1565"/>
        <v/>
      </c>
      <c r="W3367" s="153" t="str">
        <f t="shared" si="1566"/>
        <v/>
      </c>
      <c r="X3367" s="153" t="str">
        <f t="shared" si="1567"/>
        <v/>
      </c>
      <c r="Y3367" s="153" t="str">
        <f t="shared" si="1568"/>
        <v/>
      </c>
      <c r="Z3367" s="153" t="str">
        <f t="shared" si="1569"/>
        <v/>
      </c>
      <c r="AA3367" s="152" t="str">
        <f t="shared" si="1570"/>
        <v/>
      </c>
      <c r="AB3367" s="152" t="str">
        <f t="shared" si="1571"/>
        <v/>
      </c>
      <c r="AC3367" s="154" t="str">
        <f t="shared" si="1582"/>
        <v/>
      </c>
      <c r="AD3367" s="154" t="str">
        <f t="shared" si="1583"/>
        <v/>
      </c>
      <c r="AE3367" s="3" t="str">
        <f t="shared" si="1584"/>
        <v/>
      </c>
      <c r="AF3367" s="3" t="str">
        <f t="shared" si="1585"/>
        <v/>
      </c>
      <c r="AG3367" s="3" t="str">
        <f t="shared" si="1586"/>
        <v/>
      </c>
      <c r="AH3367" s="4" t="str">
        <f t="shared" si="1587"/>
        <v/>
      </c>
      <c r="AI3367" s="75" t="str">
        <f t="shared" si="1588"/>
        <v/>
      </c>
      <c r="AJ3367" s="75" t="str">
        <f t="shared" si="1589"/>
        <v/>
      </c>
    </row>
    <row r="3368" spans="1:36" ht="14.25">
      <c r="A3368" s="41" t="str">
        <f t="shared" si="1572"/>
        <v/>
      </c>
      <c r="B3368" s="150" t="str">
        <f>IF(ISNUMBER(A3368),INDEX('MetaTrader Import'!$H$13:$J$5893,TRUNC(((A3368-$A$39+1)-1)/3)+1,MOD((A3368-$A$39+1)-1,3)+1),"")</f>
        <v/>
      </c>
      <c r="C3368" s="43" t="str">
        <f t="shared" si="1573"/>
        <v/>
      </c>
      <c r="D3368" s="43" t="str">
        <f t="shared" ca="1" si="1563"/>
        <v/>
      </c>
      <c r="E3368" s="43" t="str">
        <f t="shared" si="1574"/>
        <v/>
      </c>
      <c r="F3368" s="43" t="str">
        <f t="shared" si="1575"/>
        <v/>
      </c>
      <c r="G3368" s="43" t="str">
        <f>IF(A3368&lt;&gt;"",IF(A3368&lt;Data!$G$11*0.25,$C$13/$G$32,IF(A3368&gt;Data!$G$11*0.25,$C$13,$C$13*10)),"")</f>
        <v/>
      </c>
      <c r="H3368" s="43" t="str">
        <f>IF(A3368&lt;&gt;"",IF(Data!$G$9="constant",$C$13,IF(Data!$G$9="squeeze",G3368,F3368)),"")</f>
        <v/>
      </c>
      <c r="I3368" s="38" t="str">
        <f ca="1">IF(ISNUMBER(A3368),NORMINV(RAND(),0,IF(AND(Data!$G$9="squeeze",A3368&lt;Data!$G$11*0.25),$H$32,1)*$C$30*$C$13)*($C$14*$C$12),"")</f>
        <v/>
      </c>
      <c r="J3368" s="42" t="str">
        <f ca="1">IFERROR(IF(Data!$C$6="Real",B3368,I3368+J3367+($C$14*$C$12)*(NORMINV(RAND(),$C$15,CHOOSE($G$13,$C$13,F3368,G3368)))),"")</f>
        <v/>
      </c>
      <c r="K3368" s="88" t="str">
        <f>IF(ISNUMBER(A3368), IF($G$16="fixed",$G$17,MIN(H3368*Data!$C$7*$C$16*0.5,$C$17*Data!$C$7))*$C$12,"")</f>
        <v/>
      </c>
      <c r="L3368" s="42" t="str">
        <f t="shared" ca="1" si="1590"/>
        <v/>
      </c>
      <c r="M3368" s="44" t="str">
        <f t="shared" ca="1" si="1591"/>
        <v/>
      </c>
      <c r="N3368" s="44" t="str">
        <f t="shared" ca="1" si="1592"/>
        <v/>
      </c>
      <c r="O3368" s="108" t="str">
        <f t="shared" si="1576"/>
        <v/>
      </c>
      <c r="P3368" s="102" t="str">
        <f t="shared" si="1577"/>
        <v/>
      </c>
      <c r="Q3368" s="102" t="str">
        <f t="shared" si="1578"/>
        <v/>
      </c>
      <c r="R3368" s="120" t="str">
        <f t="shared" si="1579"/>
        <v/>
      </c>
      <c r="S3368" s="54" t="str">
        <f t="shared" si="1580"/>
        <v/>
      </c>
      <c r="T3368" s="5" t="str">
        <f t="shared" si="1581"/>
        <v/>
      </c>
      <c r="U3368" s="152" t="str">
        <f t="shared" si="1564"/>
        <v/>
      </c>
      <c r="V3368" s="152" t="str">
        <f t="shared" si="1565"/>
        <v/>
      </c>
      <c r="W3368" s="153" t="str">
        <f t="shared" si="1566"/>
        <v/>
      </c>
      <c r="X3368" s="153" t="str">
        <f t="shared" si="1567"/>
        <v/>
      </c>
      <c r="Y3368" s="153" t="str">
        <f t="shared" si="1568"/>
        <v/>
      </c>
      <c r="Z3368" s="153" t="str">
        <f t="shared" si="1569"/>
        <v/>
      </c>
      <c r="AA3368" s="152" t="str">
        <f t="shared" si="1570"/>
        <v/>
      </c>
      <c r="AB3368" s="152" t="str">
        <f t="shared" si="1571"/>
        <v/>
      </c>
      <c r="AC3368" s="154" t="str">
        <f t="shared" si="1582"/>
        <v/>
      </c>
      <c r="AD3368" s="154" t="str">
        <f t="shared" si="1583"/>
        <v/>
      </c>
      <c r="AE3368" s="3" t="str">
        <f t="shared" si="1584"/>
        <v/>
      </c>
      <c r="AF3368" s="3" t="str">
        <f t="shared" si="1585"/>
        <v/>
      </c>
      <c r="AG3368" s="3" t="str">
        <f t="shared" si="1586"/>
        <v/>
      </c>
      <c r="AH3368" s="4" t="str">
        <f t="shared" si="1587"/>
        <v/>
      </c>
      <c r="AI3368" s="75" t="str">
        <f t="shared" si="1588"/>
        <v/>
      </c>
      <c r="AJ3368" s="75" t="str">
        <f t="shared" si="1589"/>
        <v/>
      </c>
    </row>
    <row r="3369" spans="1:36" ht="14.25">
      <c r="A3369" s="41" t="str">
        <f t="shared" si="1572"/>
        <v/>
      </c>
      <c r="B3369" s="150" t="str">
        <f>IF(ISNUMBER(A3369),INDEX('MetaTrader Import'!$H$13:$J$5893,TRUNC(((A3369-$A$39+1)-1)/3)+1,MOD((A3369-$A$39+1)-1,3)+1),"")</f>
        <v/>
      </c>
      <c r="C3369" s="43" t="str">
        <f t="shared" si="1573"/>
        <v/>
      </c>
      <c r="D3369" s="43" t="str">
        <f t="shared" ca="1" si="1563"/>
        <v/>
      </c>
      <c r="E3369" s="43" t="str">
        <f t="shared" si="1574"/>
        <v/>
      </c>
      <c r="F3369" s="43" t="str">
        <f t="shared" si="1575"/>
        <v/>
      </c>
      <c r="G3369" s="43" t="str">
        <f>IF(A3369&lt;&gt;"",IF(A3369&lt;Data!$G$11*0.25,$C$13/$G$32,IF(A3369&gt;Data!$G$11*0.25,$C$13,$C$13*10)),"")</f>
        <v/>
      </c>
      <c r="H3369" s="43" t="str">
        <f>IF(A3369&lt;&gt;"",IF(Data!$G$9="constant",$C$13,IF(Data!$G$9="squeeze",G3369,F3369)),"")</f>
        <v/>
      </c>
      <c r="I3369" s="38" t="str">
        <f ca="1">IF(ISNUMBER(A3369),NORMINV(RAND(),0,IF(AND(Data!$G$9="squeeze",A3369&lt;Data!$G$11*0.25),$H$32,1)*$C$30*$C$13)*($C$14*$C$12),"")</f>
        <v/>
      </c>
      <c r="J3369" s="42" t="str">
        <f ca="1">IFERROR(IF(Data!$C$6="Real",B3369,I3369+J3368+($C$14*$C$12)*(NORMINV(RAND(),$C$15,CHOOSE($G$13,$C$13,F3369,G3369)))),"")</f>
        <v/>
      </c>
      <c r="K3369" s="88" t="str">
        <f>IF(ISNUMBER(A3369), IF($G$16="fixed",$G$17,MIN(H3369*Data!$C$7*$C$16*0.5,$C$17*Data!$C$7))*$C$12,"")</f>
        <v/>
      </c>
      <c r="L3369" s="42" t="str">
        <f t="shared" ca="1" si="1590"/>
        <v/>
      </c>
      <c r="M3369" s="44" t="str">
        <f t="shared" ca="1" si="1591"/>
        <v/>
      </c>
      <c r="N3369" s="44" t="str">
        <f t="shared" ca="1" si="1592"/>
        <v/>
      </c>
      <c r="O3369" s="108" t="str">
        <f t="shared" si="1576"/>
        <v/>
      </c>
      <c r="P3369" s="102" t="str">
        <f t="shared" si="1577"/>
        <v/>
      </c>
      <c r="Q3369" s="102" t="str">
        <f t="shared" si="1578"/>
        <v/>
      </c>
      <c r="R3369" s="120" t="str">
        <f t="shared" si="1579"/>
        <v/>
      </c>
      <c r="S3369" s="54" t="str">
        <f t="shared" si="1580"/>
        <v/>
      </c>
      <c r="T3369" s="5" t="str">
        <f t="shared" si="1581"/>
        <v/>
      </c>
      <c r="U3369" s="152" t="str">
        <f t="shared" si="1564"/>
        <v/>
      </c>
      <c r="V3369" s="152" t="str">
        <f t="shared" si="1565"/>
        <v/>
      </c>
      <c r="W3369" s="153" t="str">
        <f t="shared" si="1566"/>
        <v/>
      </c>
      <c r="X3369" s="153" t="str">
        <f t="shared" si="1567"/>
        <v/>
      </c>
      <c r="Y3369" s="153" t="str">
        <f t="shared" si="1568"/>
        <v/>
      </c>
      <c r="Z3369" s="153" t="str">
        <f t="shared" si="1569"/>
        <v/>
      </c>
      <c r="AA3369" s="152" t="str">
        <f t="shared" si="1570"/>
        <v/>
      </c>
      <c r="AB3369" s="152" t="str">
        <f t="shared" si="1571"/>
        <v/>
      </c>
      <c r="AC3369" s="154" t="str">
        <f t="shared" si="1582"/>
        <v/>
      </c>
      <c r="AD3369" s="154" t="str">
        <f t="shared" si="1583"/>
        <v/>
      </c>
      <c r="AE3369" s="3" t="str">
        <f t="shared" si="1584"/>
        <v/>
      </c>
      <c r="AF3369" s="3" t="str">
        <f t="shared" si="1585"/>
        <v/>
      </c>
      <c r="AG3369" s="3" t="str">
        <f t="shared" si="1586"/>
        <v/>
      </c>
      <c r="AH3369" s="4" t="str">
        <f t="shared" si="1587"/>
        <v/>
      </c>
      <c r="AI3369" s="75" t="str">
        <f t="shared" si="1588"/>
        <v/>
      </c>
      <c r="AJ3369" s="75" t="str">
        <f t="shared" si="1589"/>
        <v/>
      </c>
    </row>
    <row r="3370" spans="1:36" ht="14.25">
      <c r="A3370" s="41" t="str">
        <f t="shared" si="1572"/>
        <v/>
      </c>
      <c r="B3370" s="150" t="str">
        <f>IF(ISNUMBER(A3370),INDEX('MetaTrader Import'!$H$13:$J$5893,TRUNC(((A3370-$A$39+1)-1)/3)+1,MOD((A3370-$A$39+1)-1,3)+1),"")</f>
        <v/>
      </c>
      <c r="C3370" s="43" t="str">
        <f t="shared" si="1573"/>
        <v/>
      </c>
      <c r="D3370" s="43" t="str">
        <f t="shared" ca="1" si="1563"/>
        <v/>
      </c>
      <c r="E3370" s="43" t="str">
        <f t="shared" si="1574"/>
        <v/>
      </c>
      <c r="F3370" s="43" t="str">
        <f t="shared" si="1575"/>
        <v/>
      </c>
      <c r="G3370" s="43" t="str">
        <f>IF(A3370&lt;&gt;"",IF(A3370&lt;Data!$G$11*0.25,$C$13/$G$32,IF(A3370&gt;Data!$G$11*0.25,$C$13,$C$13*10)),"")</f>
        <v/>
      </c>
      <c r="H3370" s="43" t="str">
        <f>IF(A3370&lt;&gt;"",IF(Data!$G$9="constant",$C$13,IF(Data!$G$9="squeeze",G3370,F3370)),"")</f>
        <v/>
      </c>
      <c r="I3370" s="38" t="str">
        <f ca="1">IF(ISNUMBER(A3370),NORMINV(RAND(),0,IF(AND(Data!$G$9="squeeze",A3370&lt;Data!$G$11*0.25),$H$32,1)*$C$30*$C$13)*($C$14*$C$12),"")</f>
        <v/>
      </c>
      <c r="J3370" s="42" t="str">
        <f ca="1">IFERROR(IF(Data!$C$6="Real",B3370,I3370+J3369+($C$14*$C$12)*(NORMINV(RAND(),$C$15,CHOOSE($G$13,$C$13,F3370,G3370)))),"")</f>
        <v/>
      </c>
      <c r="K3370" s="88" t="str">
        <f>IF(ISNUMBER(A3370), IF($G$16="fixed",$G$17,MIN(H3370*Data!$C$7*$C$16*0.5,$C$17*Data!$C$7))*$C$12,"")</f>
        <v/>
      </c>
      <c r="L3370" s="42" t="str">
        <f t="shared" ca="1" si="1590"/>
        <v/>
      </c>
      <c r="M3370" s="44" t="str">
        <f t="shared" ca="1" si="1591"/>
        <v/>
      </c>
      <c r="N3370" s="44" t="str">
        <f t="shared" ca="1" si="1592"/>
        <v/>
      </c>
      <c r="O3370" s="108" t="str">
        <f t="shared" si="1576"/>
        <v/>
      </c>
      <c r="P3370" s="102" t="str">
        <f t="shared" si="1577"/>
        <v/>
      </c>
      <c r="Q3370" s="102" t="str">
        <f t="shared" si="1578"/>
        <v/>
      </c>
      <c r="R3370" s="120" t="str">
        <f t="shared" si="1579"/>
        <v/>
      </c>
      <c r="S3370" s="54" t="str">
        <f t="shared" si="1580"/>
        <v/>
      </c>
      <c r="T3370" s="5" t="str">
        <f t="shared" si="1581"/>
        <v/>
      </c>
      <c r="U3370" s="152" t="str">
        <f t="shared" si="1564"/>
        <v/>
      </c>
      <c r="V3370" s="152" t="str">
        <f t="shared" si="1565"/>
        <v/>
      </c>
      <c r="W3370" s="153" t="str">
        <f t="shared" si="1566"/>
        <v/>
      </c>
      <c r="X3370" s="153" t="str">
        <f t="shared" si="1567"/>
        <v/>
      </c>
      <c r="Y3370" s="153" t="str">
        <f t="shared" si="1568"/>
        <v/>
      </c>
      <c r="Z3370" s="153" t="str">
        <f t="shared" si="1569"/>
        <v/>
      </c>
      <c r="AA3370" s="152" t="str">
        <f t="shared" si="1570"/>
        <v/>
      </c>
      <c r="AB3370" s="152" t="str">
        <f t="shared" si="1571"/>
        <v/>
      </c>
      <c r="AC3370" s="154" t="str">
        <f t="shared" si="1582"/>
        <v/>
      </c>
      <c r="AD3370" s="154" t="str">
        <f t="shared" si="1583"/>
        <v/>
      </c>
      <c r="AE3370" s="3" t="str">
        <f t="shared" si="1584"/>
        <v/>
      </c>
      <c r="AF3370" s="3" t="str">
        <f t="shared" si="1585"/>
        <v/>
      </c>
      <c r="AG3370" s="3" t="str">
        <f t="shared" si="1586"/>
        <v/>
      </c>
      <c r="AH3370" s="4" t="str">
        <f t="shared" si="1587"/>
        <v/>
      </c>
      <c r="AI3370" s="75" t="str">
        <f t="shared" si="1588"/>
        <v/>
      </c>
      <c r="AJ3370" s="75" t="str">
        <f t="shared" si="1589"/>
        <v/>
      </c>
    </row>
    <row r="3371" spans="1:36" ht="14.25">
      <c r="A3371" s="41" t="str">
        <f t="shared" si="1572"/>
        <v/>
      </c>
      <c r="B3371" s="150" t="str">
        <f>IF(ISNUMBER(A3371),INDEX('MetaTrader Import'!$H$13:$J$5893,TRUNC(((A3371-$A$39+1)-1)/3)+1,MOD((A3371-$A$39+1)-1,3)+1),"")</f>
        <v/>
      </c>
      <c r="C3371" s="43" t="str">
        <f t="shared" si="1573"/>
        <v/>
      </c>
      <c r="D3371" s="43" t="str">
        <f t="shared" ca="1" si="1563"/>
        <v/>
      </c>
      <c r="E3371" s="43" t="str">
        <f t="shared" si="1574"/>
        <v/>
      </c>
      <c r="F3371" s="43" t="str">
        <f t="shared" si="1575"/>
        <v/>
      </c>
      <c r="G3371" s="43" t="str">
        <f>IF(A3371&lt;&gt;"",IF(A3371&lt;Data!$G$11*0.25,$C$13/$G$32,IF(A3371&gt;Data!$G$11*0.25,$C$13,$C$13*10)),"")</f>
        <v/>
      </c>
      <c r="H3371" s="43" t="str">
        <f>IF(A3371&lt;&gt;"",IF(Data!$G$9="constant",$C$13,IF(Data!$G$9="squeeze",G3371,F3371)),"")</f>
        <v/>
      </c>
      <c r="I3371" s="38" t="str">
        <f ca="1">IF(ISNUMBER(A3371),NORMINV(RAND(),0,IF(AND(Data!$G$9="squeeze",A3371&lt;Data!$G$11*0.25),$H$32,1)*$C$30*$C$13)*($C$14*$C$12),"")</f>
        <v/>
      </c>
      <c r="J3371" s="42" t="str">
        <f ca="1">IFERROR(IF(Data!$C$6="Real",B3371,I3371+J3370+($C$14*$C$12)*(NORMINV(RAND(),$C$15,CHOOSE($G$13,$C$13,F3371,G3371)))),"")</f>
        <v/>
      </c>
      <c r="K3371" s="88" t="str">
        <f>IF(ISNUMBER(A3371), IF($G$16="fixed",$G$17,MIN(H3371*Data!$C$7*$C$16*0.5,$C$17*Data!$C$7))*$C$12,"")</f>
        <v/>
      </c>
      <c r="L3371" s="42" t="str">
        <f t="shared" ca="1" si="1590"/>
        <v/>
      </c>
      <c r="M3371" s="44" t="str">
        <f t="shared" ca="1" si="1591"/>
        <v/>
      </c>
      <c r="N3371" s="44" t="str">
        <f t="shared" ca="1" si="1592"/>
        <v/>
      </c>
      <c r="O3371" s="108" t="str">
        <f t="shared" si="1576"/>
        <v/>
      </c>
      <c r="P3371" s="102" t="str">
        <f t="shared" si="1577"/>
        <v/>
      </c>
      <c r="Q3371" s="102" t="str">
        <f t="shared" si="1578"/>
        <v/>
      </c>
      <c r="R3371" s="120" t="str">
        <f t="shared" si="1579"/>
        <v/>
      </c>
      <c r="S3371" s="54" t="str">
        <f t="shared" si="1580"/>
        <v/>
      </c>
      <c r="T3371" s="5" t="str">
        <f t="shared" si="1581"/>
        <v/>
      </c>
      <c r="U3371" s="152" t="str">
        <f t="shared" si="1564"/>
        <v/>
      </c>
      <c r="V3371" s="152" t="str">
        <f t="shared" si="1565"/>
        <v/>
      </c>
      <c r="W3371" s="153" t="str">
        <f t="shared" si="1566"/>
        <v/>
      </c>
      <c r="X3371" s="153" t="str">
        <f t="shared" si="1567"/>
        <v/>
      </c>
      <c r="Y3371" s="153" t="str">
        <f t="shared" si="1568"/>
        <v/>
      </c>
      <c r="Z3371" s="153" t="str">
        <f t="shared" si="1569"/>
        <v/>
      </c>
      <c r="AA3371" s="152" t="str">
        <f t="shared" si="1570"/>
        <v/>
      </c>
      <c r="AB3371" s="152" t="str">
        <f t="shared" si="1571"/>
        <v/>
      </c>
      <c r="AC3371" s="154" t="str">
        <f t="shared" si="1582"/>
        <v/>
      </c>
      <c r="AD3371" s="154" t="str">
        <f t="shared" si="1583"/>
        <v/>
      </c>
      <c r="AE3371" s="3" t="str">
        <f t="shared" si="1584"/>
        <v/>
      </c>
      <c r="AF3371" s="3" t="str">
        <f t="shared" si="1585"/>
        <v/>
      </c>
      <c r="AG3371" s="3" t="str">
        <f t="shared" si="1586"/>
        <v/>
      </c>
      <c r="AH3371" s="4" t="str">
        <f t="shared" si="1587"/>
        <v/>
      </c>
      <c r="AI3371" s="75" t="str">
        <f t="shared" si="1588"/>
        <v/>
      </c>
      <c r="AJ3371" s="75" t="str">
        <f t="shared" si="1589"/>
        <v/>
      </c>
    </row>
    <row r="3372" spans="1:36" ht="14.25">
      <c r="A3372" s="41" t="str">
        <f t="shared" si="1572"/>
        <v/>
      </c>
      <c r="B3372" s="150" t="str">
        <f>IF(ISNUMBER(A3372),INDEX('MetaTrader Import'!$H$13:$J$5893,TRUNC(((A3372-$A$39+1)-1)/3)+1,MOD((A3372-$A$39+1)-1,3)+1),"")</f>
        <v/>
      </c>
      <c r="C3372" s="43" t="str">
        <f t="shared" si="1573"/>
        <v/>
      </c>
      <c r="D3372" s="43" t="str">
        <f t="shared" ca="1" si="1563"/>
        <v/>
      </c>
      <c r="E3372" s="43" t="str">
        <f t="shared" si="1574"/>
        <v/>
      </c>
      <c r="F3372" s="43" t="str">
        <f t="shared" si="1575"/>
        <v/>
      </c>
      <c r="G3372" s="43" t="str">
        <f>IF(A3372&lt;&gt;"",IF(A3372&lt;Data!$G$11*0.25,$C$13/$G$32,IF(A3372&gt;Data!$G$11*0.25,$C$13,$C$13*10)),"")</f>
        <v/>
      </c>
      <c r="H3372" s="43" t="str">
        <f>IF(A3372&lt;&gt;"",IF(Data!$G$9="constant",$C$13,IF(Data!$G$9="squeeze",G3372,F3372)),"")</f>
        <v/>
      </c>
      <c r="I3372" s="38" t="str">
        <f ca="1">IF(ISNUMBER(A3372),NORMINV(RAND(),0,IF(AND(Data!$G$9="squeeze",A3372&lt;Data!$G$11*0.25),$H$32,1)*$C$30*$C$13)*($C$14*$C$12),"")</f>
        <v/>
      </c>
      <c r="J3372" s="42" t="str">
        <f ca="1">IFERROR(IF(Data!$C$6="Real",B3372,I3372+J3371+($C$14*$C$12)*(NORMINV(RAND(),$C$15,CHOOSE($G$13,$C$13,F3372,G3372)))),"")</f>
        <v/>
      </c>
      <c r="K3372" s="88" t="str">
        <f>IF(ISNUMBER(A3372), IF($G$16="fixed",$G$17,MIN(H3372*Data!$C$7*$C$16*0.5,$C$17*Data!$C$7))*$C$12,"")</f>
        <v/>
      </c>
      <c r="L3372" s="42" t="str">
        <f t="shared" ca="1" si="1590"/>
        <v/>
      </c>
      <c r="M3372" s="44" t="str">
        <f t="shared" ca="1" si="1591"/>
        <v/>
      </c>
      <c r="N3372" s="44" t="str">
        <f t="shared" ca="1" si="1592"/>
        <v/>
      </c>
      <c r="O3372" s="108" t="str">
        <f t="shared" si="1576"/>
        <v/>
      </c>
      <c r="P3372" s="102" t="str">
        <f t="shared" si="1577"/>
        <v/>
      </c>
      <c r="Q3372" s="102" t="str">
        <f t="shared" si="1578"/>
        <v/>
      </c>
      <c r="R3372" s="120" t="str">
        <f t="shared" si="1579"/>
        <v/>
      </c>
      <c r="S3372" s="54" t="str">
        <f t="shared" si="1580"/>
        <v/>
      </c>
      <c r="T3372" s="5" t="str">
        <f t="shared" si="1581"/>
        <v/>
      </c>
      <c r="U3372" s="152" t="str">
        <f t="shared" si="1564"/>
        <v/>
      </c>
      <c r="V3372" s="152" t="str">
        <f t="shared" si="1565"/>
        <v/>
      </c>
      <c r="W3372" s="153" t="str">
        <f t="shared" si="1566"/>
        <v/>
      </c>
      <c r="X3372" s="153" t="str">
        <f t="shared" si="1567"/>
        <v/>
      </c>
      <c r="Y3372" s="153" t="str">
        <f t="shared" si="1568"/>
        <v/>
      </c>
      <c r="Z3372" s="153" t="str">
        <f t="shared" si="1569"/>
        <v/>
      </c>
      <c r="AA3372" s="152" t="str">
        <f t="shared" si="1570"/>
        <v/>
      </c>
      <c r="AB3372" s="152" t="str">
        <f t="shared" si="1571"/>
        <v/>
      </c>
      <c r="AC3372" s="154" t="str">
        <f t="shared" si="1582"/>
        <v/>
      </c>
      <c r="AD3372" s="154" t="str">
        <f t="shared" si="1583"/>
        <v/>
      </c>
      <c r="AE3372" s="3" t="str">
        <f t="shared" si="1584"/>
        <v/>
      </c>
      <c r="AF3372" s="3" t="str">
        <f t="shared" si="1585"/>
        <v/>
      </c>
      <c r="AG3372" s="3" t="str">
        <f t="shared" si="1586"/>
        <v/>
      </c>
      <c r="AH3372" s="4" t="str">
        <f t="shared" si="1587"/>
        <v/>
      </c>
      <c r="AI3372" s="75" t="str">
        <f t="shared" si="1588"/>
        <v/>
      </c>
      <c r="AJ3372" s="75" t="str">
        <f t="shared" si="1589"/>
        <v/>
      </c>
    </row>
    <row r="3373" spans="1:36" ht="14.25">
      <c r="A3373" s="41" t="str">
        <f t="shared" si="1572"/>
        <v/>
      </c>
      <c r="B3373" s="150" t="str">
        <f>IF(ISNUMBER(A3373),INDEX('MetaTrader Import'!$H$13:$J$5893,TRUNC(((A3373-$A$39+1)-1)/3)+1,MOD((A3373-$A$39+1)-1,3)+1),"")</f>
        <v/>
      </c>
      <c r="C3373" s="43" t="str">
        <f t="shared" si="1573"/>
        <v/>
      </c>
      <c r="D3373" s="43" t="str">
        <f t="shared" ca="1" si="1563"/>
        <v/>
      </c>
      <c r="E3373" s="43" t="str">
        <f t="shared" si="1574"/>
        <v/>
      </c>
      <c r="F3373" s="43" t="str">
        <f t="shared" si="1575"/>
        <v/>
      </c>
      <c r="G3373" s="43" t="str">
        <f>IF(A3373&lt;&gt;"",IF(A3373&lt;Data!$G$11*0.25,$C$13/$G$32,IF(A3373&gt;Data!$G$11*0.25,$C$13,$C$13*10)),"")</f>
        <v/>
      </c>
      <c r="H3373" s="43" t="str">
        <f>IF(A3373&lt;&gt;"",IF(Data!$G$9="constant",$C$13,IF(Data!$G$9="squeeze",G3373,F3373)),"")</f>
        <v/>
      </c>
      <c r="I3373" s="38" t="str">
        <f ca="1">IF(ISNUMBER(A3373),NORMINV(RAND(),0,IF(AND(Data!$G$9="squeeze",A3373&lt;Data!$G$11*0.25),$H$32,1)*$C$30*$C$13)*($C$14*$C$12),"")</f>
        <v/>
      </c>
      <c r="J3373" s="42" t="str">
        <f ca="1">IFERROR(IF(Data!$C$6="Real",B3373,I3373+J3372+($C$14*$C$12)*(NORMINV(RAND(),$C$15,CHOOSE($G$13,$C$13,F3373,G3373)))),"")</f>
        <v/>
      </c>
      <c r="K3373" s="88" t="str">
        <f>IF(ISNUMBER(A3373), IF($G$16="fixed",$G$17,MIN(H3373*Data!$C$7*$C$16*0.5,$C$17*Data!$C$7))*$C$12,"")</f>
        <v/>
      </c>
      <c r="L3373" s="42" t="str">
        <f t="shared" ca="1" si="1590"/>
        <v/>
      </c>
      <c r="M3373" s="44" t="str">
        <f t="shared" ca="1" si="1591"/>
        <v/>
      </c>
      <c r="N3373" s="44" t="str">
        <f t="shared" ca="1" si="1592"/>
        <v/>
      </c>
      <c r="O3373" s="108" t="str">
        <f t="shared" si="1576"/>
        <v/>
      </c>
      <c r="P3373" s="102" t="str">
        <f t="shared" si="1577"/>
        <v/>
      </c>
      <c r="Q3373" s="102" t="str">
        <f t="shared" si="1578"/>
        <v/>
      </c>
      <c r="R3373" s="120" t="str">
        <f t="shared" si="1579"/>
        <v/>
      </c>
      <c r="S3373" s="54" t="str">
        <f t="shared" si="1580"/>
        <v/>
      </c>
      <c r="T3373" s="5" t="str">
        <f t="shared" si="1581"/>
        <v/>
      </c>
      <c r="U3373" s="152" t="str">
        <f t="shared" si="1564"/>
        <v/>
      </c>
      <c r="V3373" s="152" t="str">
        <f t="shared" si="1565"/>
        <v/>
      </c>
      <c r="W3373" s="153" t="str">
        <f t="shared" si="1566"/>
        <v/>
      </c>
      <c r="X3373" s="153" t="str">
        <f t="shared" si="1567"/>
        <v/>
      </c>
      <c r="Y3373" s="153" t="str">
        <f t="shared" si="1568"/>
        <v/>
      </c>
      <c r="Z3373" s="153" t="str">
        <f t="shared" si="1569"/>
        <v/>
      </c>
      <c r="AA3373" s="152" t="str">
        <f t="shared" si="1570"/>
        <v/>
      </c>
      <c r="AB3373" s="152" t="str">
        <f t="shared" si="1571"/>
        <v/>
      </c>
      <c r="AC3373" s="154" t="str">
        <f t="shared" si="1582"/>
        <v/>
      </c>
      <c r="AD3373" s="154" t="str">
        <f t="shared" si="1583"/>
        <v/>
      </c>
      <c r="AE3373" s="3" t="str">
        <f t="shared" si="1584"/>
        <v/>
      </c>
      <c r="AF3373" s="3" t="str">
        <f t="shared" si="1585"/>
        <v/>
      </c>
      <c r="AG3373" s="3" t="str">
        <f t="shared" si="1586"/>
        <v/>
      </c>
      <c r="AH3373" s="4" t="str">
        <f t="shared" si="1587"/>
        <v/>
      </c>
      <c r="AI3373" s="75" t="str">
        <f t="shared" si="1588"/>
        <v/>
      </c>
      <c r="AJ3373" s="75" t="str">
        <f t="shared" si="1589"/>
        <v/>
      </c>
    </row>
    <row r="3374" spans="1:36" ht="14.25">
      <c r="A3374" s="41" t="str">
        <f t="shared" si="1572"/>
        <v/>
      </c>
      <c r="B3374" s="150" t="str">
        <f>IF(ISNUMBER(A3374),INDEX('MetaTrader Import'!$H$13:$J$5893,TRUNC(((A3374-$A$39+1)-1)/3)+1,MOD((A3374-$A$39+1)-1,3)+1),"")</f>
        <v/>
      </c>
      <c r="C3374" s="43" t="str">
        <f t="shared" si="1573"/>
        <v/>
      </c>
      <c r="D3374" s="43" t="str">
        <f t="shared" ca="1" si="1563"/>
        <v/>
      </c>
      <c r="E3374" s="43" t="str">
        <f t="shared" si="1574"/>
        <v/>
      </c>
      <c r="F3374" s="43" t="str">
        <f t="shared" si="1575"/>
        <v/>
      </c>
      <c r="G3374" s="43" t="str">
        <f>IF(A3374&lt;&gt;"",IF(A3374&lt;Data!$G$11*0.25,$C$13/$G$32,IF(A3374&gt;Data!$G$11*0.25,$C$13,$C$13*10)),"")</f>
        <v/>
      </c>
      <c r="H3374" s="43" t="str">
        <f>IF(A3374&lt;&gt;"",IF(Data!$G$9="constant",$C$13,IF(Data!$G$9="squeeze",G3374,F3374)),"")</f>
        <v/>
      </c>
      <c r="I3374" s="38" t="str">
        <f ca="1">IF(ISNUMBER(A3374),NORMINV(RAND(),0,IF(AND(Data!$G$9="squeeze",A3374&lt;Data!$G$11*0.25),$H$32,1)*$C$30*$C$13)*($C$14*$C$12),"")</f>
        <v/>
      </c>
      <c r="J3374" s="42" t="str">
        <f ca="1">IFERROR(IF(Data!$C$6="Real",B3374,I3374+J3373+($C$14*$C$12)*(NORMINV(RAND(),$C$15,CHOOSE($G$13,$C$13,F3374,G3374)))),"")</f>
        <v/>
      </c>
      <c r="K3374" s="88" t="str">
        <f>IF(ISNUMBER(A3374), IF($G$16="fixed",$G$17,MIN(H3374*Data!$C$7*$C$16*0.5,$C$17*Data!$C$7))*$C$12,"")</f>
        <v/>
      </c>
      <c r="L3374" s="42" t="str">
        <f t="shared" ca="1" si="1590"/>
        <v/>
      </c>
      <c r="M3374" s="44" t="str">
        <f t="shared" ca="1" si="1591"/>
        <v/>
      </c>
      <c r="N3374" s="44" t="str">
        <f t="shared" ca="1" si="1592"/>
        <v/>
      </c>
      <c r="O3374" s="108" t="str">
        <f t="shared" si="1576"/>
        <v/>
      </c>
      <c r="P3374" s="102" t="str">
        <f t="shared" si="1577"/>
        <v/>
      </c>
      <c r="Q3374" s="102" t="str">
        <f t="shared" si="1578"/>
        <v/>
      </c>
      <c r="R3374" s="120" t="str">
        <f t="shared" si="1579"/>
        <v/>
      </c>
      <c r="S3374" s="54" t="str">
        <f t="shared" si="1580"/>
        <v/>
      </c>
      <c r="T3374" s="5" t="str">
        <f t="shared" si="1581"/>
        <v/>
      </c>
      <c r="U3374" s="152" t="str">
        <f t="shared" si="1564"/>
        <v/>
      </c>
      <c r="V3374" s="152" t="str">
        <f t="shared" si="1565"/>
        <v/>
      </c>
      <c r="W3374" s="153" t="str">
        <f t="shared" si="1566"/>
        <v/>
      </c>
      <c r="X3374" s="153" t="str">
        <f t="shared" si="1567"/>
        <v/>
      </c>
      <c r="Y3374" s="153" t="str">
        <f t="shared" si="1568"/>
        <v/>
      </c>
      <c r="Z3374" s="153" t="str">
        <f t="shared" si="1569"/>
        <v/>
      </c>
      <c r="AA3374" s="152" t="str">
        <f t="shared" si="1570"/>
        <v/>
      </c>
      <c r="AB3374" s="152" t="str">
        <f t="shared" si="1571"/>
        <v/>
      </c>
      <c r="AC3374" s="154" t="str">
        <f t="shared" si="1582"/>
        <v/>
      </c>
      <c r="AD3374" s="154" t="str">
        <f t="shared" si="1583"/>
        <v/>
      </c>
      <c r="AE3374" s="3" t="str">
        <f t="shared" si="1584"/>
        <v/>
      </c>
      <c r="AF3374" s="3" t="str">
        <f t="shared" si="1585"/>
        <v/>
      </c>
      <c r="AG3374" s="3" t="str">
        <f t="shared" si="1586"/>
        <v/>
      </c>
      <c r="AH3374" s="4" t="str">
        <f t="shared" si="1587"/>
        <v/>
      </c>
      <c r="AI3374" s="75" t="str">
        <f t="shared" si="1588"/>
        <v/>
      </c>
      <c r="AJ3374" s="75" t="str">
        <f t="shared" si="1589"/>
        <v/>
      </c>
    </row>
    <row r="3375" spans="1:36" ht="14.25">
      <c r="A3375" s="41" t="str">
        <f t="shared" si="1572"/>
        <v/>
      </c>
      <c r="B3375" s="150" t="str">
        <f>IF(ISNUMBER(A3375),INDEX('MetaTrader Import'!$H$13:$J$5893,TRUNC(((A3375-$A$39+1)-1)/3)+1,MOD((A3375-$A$39+1)-1,3)+1),"")</f>
        <v/>
      </c>
      <c r="C3375" s="43" t="str">
        <f t="shared" si="1573"/>
        <v/>
      </c>
      <c r="D3375" s="43" t="str">
        <f t="shared" ca="1" si="1563"/>
        <v/>
      </c>
      <c r="E3375" s="43" t="str">
        <f t="shared" si="1574"/>
        <v/>
      </c>
      <c r="F3375" s="43" t="str">
        <f t="shared" si="1575"/>
        <v/>
      </c>
      <c r="G3375" s="43" t="str">
        <f>IF(A3375&lt;&gt;"",IF(A3375&lt;Data!$G$11*0.25,$C$13/$G$32,IF(A3375&gt;Data!$G$11*0.25,$C$13,$C$13*10)),"")</f>
        <v/>
      </c>
      <c r="H3375" s="43" t="str">
        <f>IF(A3375&lt;&gt;"",IF(Data!$G$9="constant",$C$13,IF(Data!$G$9="squeeze",G3375,F3375)),"")</f>
        <v/>
      </c>
      <c r="I3375" s="38" t="str">
        <f ca="1">IF(ISNUMBER(A3375),NORMINV(RAND(),0,IF(AND(Data!$G$9="squeeze",A3375&lt;Data!$G$11*0.25),$H$32,1)*$C$30*$C$13)*($C$14*$C$12),"")</f>
        <v/>
      </c>
      <c r="J3375" s="42" t="str">
        <f ca="1">IFERROR(IF(Data!$C$6="Real",B3375,I3375+J3374+($C$14*$C$12)*(NORMINV(RAND(),$C$15,CHOOSE($G$13,$C$13,F3375,G3375)))),"")</f>
        <v/>
      </c>
      <c r="K3375" s="88" t="str">
        <f>IF(ISNUMBER(A3375), IF($G$16="fixed",$G$17,MIN(H3375*Data!$C$7*$C$16*0.5,$C$17*Data!$C$7))*$C$12,"")</f>
        <v/>
      </c>
      <c r="L3375" s="42" t="str">
        <f t="shared" ca="1" si="1590"/>
        <v/>
      </c>
      <c r="M3375" s="44" t="str">
        <f t="shared" ca="1" si="1591"/>
        <v/>
      </c>
      <c r="N3375" s="44" t="str">
        <f t="shared" ca="1" si="1592"/>
        <v/>
      </c>
      <c r="O3375" s="108" t="str">
        <f t="shared" si="1576"/>
        <v/>
      </c>
      <c r="P3375" s="102" t="str">
        <f t="shared" si="1577"/>
        <v/>
      </c>
      <c r="Q3375" s="102" t="str">
        <f t="shared" si="1578"/>
        <v/>
      </c>
      <c r="R3375" s="120" t="str">
        <f t="shared" si="1579"/>
        <v/>
      </c>
      <c r="S3375" s="54" t="str">
        <f t="shared" si="1580"/>
        <v/>
      </c>
      <c r="T3375" s="5" t="str">
        <f t="shared" si="1581"/>
        <v/>
      </c>
      <c r="U3375" s="152" t="str">
        <f t="shared" si="1564"/>
        <v/>
      </c>
      <c r="V3375" s="152" t="str">
        <f t="shared" si="1565"/>
        <v/>
      </c>
      <c r="W3375" s="153" t="str">
        <f t="shared" si="1566"/>
        <v/>
      </c>
      <c r="X3375" s="153" t="str">
        <f t="shared" si="1567"/>
        <v/>
      </c>
      <c r="Y3375" s="153" t="str">
        <f t="shared" si="1568"/>
        <v/>
      </c>
      <c r="Z3375" s="153" t="str">
        <f t="shared" si="1569"/>
        <v/>
      </c>
      <c r="AA3375" s="152" t="str">
        <f t="shared" si="1570"/>
        <v/>
      </c>
      <c r="AB3375" s="152" t="str">
        <f t="shared" si="1571"/>
        <v/>
      </c>
      <c r="AC3375" s="154" t="str">
        <f t="shared" si="1582"/>
        <v/>
      </c>
      <c r="AD3375" s="154" t="str">
        <f t="shared" si="1583"/>
        <v/>
      </c>
      <c r="AE3375" s="3" t="str">
        <f t="shared" si="1584"/>
        <v/>
      </c>
      <c r="AF3375" s="3" t="str">
        <f t="shared" si="1585"/>
        <v/>
      </c>
      <c r="AG3375" s="3" t="str">
        <f t="shared" si="1586"/>
        <v/>
      </c>
      <c r="AH3375" s="4" t="str">
        <f t="shared" si="1587"/>
        <v/>
      </c>
      <c r="AI3375" s="75" t="str">
        <f t="shared" si="1588"/>
        <v/>
      </c>
      <c r="AJ3375" s="75" t="str">
        <f t="shared" si="1589"/>
        <v/>
      </c>
    </row>
    <row r="3376" spans="1:36" ht="14.25">
      <c r="A3376" s="41" t="str">
        <f t="shared" si="1572"/>
        <v/>
      </c>
      <c r="B3376" s="150" t="str">
        <f>IF(ISNUMBER(A3376),INDEX('MetaTrader Import'!$H$13:$J$5893,TRUNC(((A3376-$A$39+1)-1)/3)+1,MOD((A3376-$A$39+1)-1,3)+1),"")</f>
        <v/>
      </c>
      <c r="C3376" s="43" t="str">
        <f t="shared" si="1573"/>
        <v/>
      </c>
      <c r="D3376" s="43" t="str">
        <f t="shared" ca="1" si="1563"/>
        <v/>
      </c>
      <c r="E3376" s="43" t="str">
        <f t="shared" si="1574"/>
        <v/>
      </c>
      <c r="F3376" s="43" t="str">
        <f t="shared" si="1575"/>
        <v/>
      </c>
      <c r="G3376" s="43" t="str">
        <f>IF(A3376&lt;&gt;"",IF(A3376&lt;Data!$G$11*0.25,$C$13/$G$32,IF(A3376&gt;Data!$G$11*0.25,$C$13,$C$13*10)),"")</f>
        <v/>
      </c>
      <c r="H3376" s="43" t="str">
        <f>IF(A3376&lt;&gt;"",IF(Data!$G$9="constant",$C$13,IF(Data!$G$9="squeeze",G3376,F3376)),"")</f>
        <v/>
      </c>
      <c r="I3376" s="38" t="str">
        <f ca="1">IF(ISNUMBER(A3376),NORMINV(RAND(),0,IF(AND(Data!$G$9="squeeze",A3376&lt;Data!$G$11*0.25),$H$32,1)*$C$30*$C$13)*($C$14*$C$12),"")</f>
        <v/>
      </c>
      <c r="J3376" s="42" t="str">
        <f ca="1">IFERROR(IF(Data!$C$6="Real",B3376,I3376+J3375+($C$14*$C$12)*(NORMINV(RAND(),$C$15,CHOOSE($G$13,$C$13,F3376,G3376)))),"")</f>
        <v/>
      </c>
      <c r="K3376" s="88" t="str">
        <f>IF(ISNUMBER(A3376), IF($G$16="fixed",$G$17,MIN(H3376*Data!$C$7*$C$16*0.5,$C$17*Data!$C$7))*$C$12,"")</f>
        <v/>
      </c>
      <c r="L3376" s="42" t="str">
        <f t="shared" ca="1" si="1590"/>
        <v/>
      </c>
      <c r="M3376" s="44" t="str">
        <f t="shared" ca="1" si="1591"/>
        <v/>
      </c>
      <c r="N3376" s="44" t="str">
        <f t="shared" ca="1" si="1592"/>
        <v/>
      </c>
      <c r="O3376" s="108" t="str">
        <f t="shared" si="1576"/>
        <v/>
      </c>
      <c r="P3376" s="102" t="str">
        <f t="shared" si="1577"/>
        <v/>
      </c>
      <c r="Q3376" s="102" t="str">
        <f t="shared" si="1578"/>
        <v/>
      </c>
      <c r="R3376" s="120" t="str">
        <f t="shared" si="1579"/>
        <v/>
      </c>
      <c r="S3376" s="54" t="str">
        <f t="shared" si="1580"/>
        <v/>
      </c>
      <c r="T3376" s="5" t="str">
        <f t="shared" si="1581"/>
        <v/>
      </c>
      <c r="U3376" s="152" t="str">
        <f t="shared" si="1564"/>
        <v/>
      </c>
      <c r="V3376" s="152" t="str">
        <f t="shared" si="1565"/>
        <v/>
      </c>
      <c r="W3376" s="153" t="str">
        <f t="shared" si="1566"/>
        <v/>
      </c>
      <c r="X3376" s="153" t="str">
        <f t="shared" si="1567"/>
        <v/>
      </c>
      <c r="Y3376" s="153" t="str">
        <f t="shared" si="1568"/>
        <v/>
      </c>
      <c r="Z3376" s="153" t="str">
        <f t="shared" si="1569"/>
        <v/>
      </c>
      <c r="AA3376" s="152" t="str">
        <f t="shared" si="1570"/>
        <v/>
      </c>
      <c r="AB3376" s="152" t="str">
        <f t="shared" si="1571"/>
        <v/>
      </c>
      <c r="AC3376" s="154" t="str">
        <f t="shared" si="1582"/>
        <v/>
      </c>
      <c r="AD3376" s="154" t="str">
        <f t="shared" si="1583"/>
        <v/>
      </c>
      <c r="AE3376" s="3" t="str">
        <f t="shared" si="1584"/>
        <v/>
      </c>
      <c r="AF3376" s="3" t="str">
        <f t="shared" si="1585"/>
        <v/>
      </c>
      <c r="AG3376" s="3" t="str">
        <f t="shared" si="1586"/>
        <v/>
      </c>
      <c r="AH3376" s="4" t="str">
        <f t="shared" si="1587"/>
        <v/>
      </c>
      <c r="AI3376" s="75" t="str">
        <f t="shared" si="1588"/>
        <v/>
      </c>
      <c r="AJ3376" s="75" t="str">
        <f t="shared" si="1589"/>
        <v/>
      </c>
    </row>
    <row r="3377" spans="1:36" ht="14.25">
      <c r="A3377" s="41" t="str">
        <f t="shared" si="1572"/>
        <v/>
      </c>
      <c r="B3377" s="150" t="str">
        <f>IF(ISNUMBER(A3377),INDEX('MetaTrader Import'!$H$13:$J$5893,TRUNC(((A3377-$A$39+1)-1)/3)+1,MOD((A3377-$A$39+1)-1,3)+1),"")</f>
        <v/>
      </c>
      <c r="C3377" s="43" t="str">
        <f t="shared" si="1573"/>
        <v/>
      </c>
      <c r="D3377" s="43" t="str">
        <f t="shared" ca="1" si="1563"/>
        <v/>
      </c>
      <c r="E3377" s="43" t="str">
        <f t="shared" si="1574"/>
        <v/>
      </c>
      <c r="F3377" s="43" t="str">
        <f t="shared" si="1575"/>
        <v/>
      </c>
      <c r="G3377" s="43" t="str">
        <f>IF(A3377&lt;&gt;"",IF(A3377&lt;Data!$G$11*0.25,$C$13/$G$32,IF(A3377&gt;Data!$G$11*0.25,$C$13,$C$13*10)),"")</f>
        <v/>
      </c>
      <c r="H3377" s="43" t="str">
        <f>IF(A3377&lt;&gt;"",IF(Data!$G$9="constant",$C$13,IF(Data!$G$9="squeeze",G3377,F3377)),"")</f>
        <v/>
      </c>
      <c r="I3377" s="38" t="str">
        <f ca="1">IF(ISNUMBER(A3377),NORMINV(RAND(),0,IF(AND(Data!$G$9="squeeze",A3377&lt;Data!$G$11*0.25),$H$32,1)*$C$30*$C$13)*($C$14*$C$12),"")</f>
        <v/>
      </c>
      <c r="J3377" s="42" t="str">
        <f ca="1">IFERROR(IF(Data!$C$6="Real",B3377,I3377+J3376+($C$14*$C$12)*(NORMINV(RAND(),$C$15,CHOOSE($G$13,$C$13,F3377,G3377)))),"")</f>
        <v/>
      </c>
      <c r="K3377" s="88" t="str">
        <f>IF(ISNUMBER(A3377), IF($G$16="fixed",$G$17,MIN(H3377*Data!$C$7*$C$16*0.5,$C$17*Data!$C$7))*$C$12,"")</f>
        <v/>
      </c>
      <c r="L3377" s="42" t="str">
        <f t="shared" ca="1" si="1590"/>
        <v/>
      </c>
      <c r="M3377" s="44" t="str">
        <f t="shared" ca="1" si="1591"/>
        <v/>
      </c>
      <c r="N3377" s="44" t="str">
        <f t="shared" ca="1" si="1592"/>
        <v/>
      </c>
      <c r="O3377" s="108" t="str">
        <f t="shared" si="1576"/>
        <v/>
      </c>
      <c r="P3377" s="102" t="str">
        <f t="shared" si="1577"/>
        <v/>
      </c>
      <c r="Q3377" s="102" t="str">
        <f t="shared" si="1578"/>
        <v/>
      </c>
      <c r="R3377" s="120" t="str">
        <f t="shared" si="1579"/>
        <v/>
      </c>
      <c r="S3377" s="54" t="str">
        <f t="shared" si="1580"/>
        <v/>
      </c>
      <c r="T3377" s="5" t="str">
        <f t="shared" si="1581"/>
        <v/>
      </c>
      <c r="U3377" s="152" t="str">
        <f t="shared" si="1564"/>
        <v/>
      </c>
      <c r="V3377" s="152" t="str">
        <f t="shared" si="1565"/>
        <v/>
      </c>
      <c r="W3377" s="153" t="str">
        <f t="shared" si="1566"/>
        <v/>
      </c>
      <c r="X3377" s="153" t="str">
        <f t="shared" si="1567"/>
        <v/>
      </c>
      <c r="Y3377" s="153" t="str">
        <f t="shared" si="1568"/>
        <v/>
      </c>
      <c r="Z3377" s="153" t="str">
        <f t="shared" si="1569"/>
        <v/>
      </c>
      <c r="AA3377" s="152" t="str">
        <f t="shared" si="1570"/>
        <v/>
      </c>
      <c r="AB3377" s="152" t="str">
        <f t="shared" si="1571"/>
        <v/>
      </c>
      <c r="AC3377" s="154" t="str">
        <f t="shared" si="1582"/>
        <v/>
      </c>
      <c r="AD3377" s="154" t="str">
        <f t="shared" si="1583"/>
        <v/>
      </c>
      <c r="AE3377" s="3" t="str">
        <f t="shared" si="1584"/>
        <v/>
      </c>
      <c r="AF3377" s="3" t="str">
        <f t="shared" si="1585"/>
        <v/>
      </c>
      <c r="AG3377" s="3" t="str">
        <f t="shared" si="1586"/>
        <v/>
      </c>
      <c r="AH3377" s="4" t="str">
        <f t="shared" si="1587"/>
        <v/>
      </c>
      <c r="AI3377" s="75" t="str">
        <f t="shared" si="1588"/>
        <v/>
      </c>
      <c r="AJ3377" s="75" t="str">
        <f t="shared" si="1589"/>
        <v/>
      </c>
    </row>
    <row r="3378" spans="1:36" ht="14.25">
      <c r="A3378" s="41" t="str">
        <f t="shared" si="1572"/>
        <v/>
      </c>
      <c r="B3378" s="150" t="str">
        <f>IF(ISNUMBER(A3378),INDEX('MetaTrader Import'!$H$13:$J$5893,TRUNC(((A3378-$A$39+1)-1)/3)+1,MOD((A3378-$A$39+1)-1,3)+1),"")</f>
        <v/>
      </c>
      <c r="C3378" s="43" t="str">
        <f t="shared" si="1573"/>
        <v/>
      </c>
      <c r="D3378" s="43" t="str">
        <f t="shared" ca="1" si="1563"/>
        <v/>
      </c>
      <c r="E3378" s="43" t="str">
        <f t="shared" si="1574"/>
        <v/>
      </c>
      <c r="F3378" s="43" t="str">
        <f t="shared" si="1575"/>
        <v/>
      </c>
      <c r="G3378" s="43" t="str">
        <f>IF(A3378&lt;&gt;"",IF(A3378&lt;Data!$G$11*0.25,$C$13/$G$32,IF(A3378&gt;Data!$G$11*0.25,$C$13,$C$13*10)),"")</f>
        <v/>
      </c>
      <c r="H3378" s="43" t="str">
        <f>IF(A3378&lt;&gt;"",IF(Data!$G$9="constant",$C$13,IF(Data!$G$9="squeeze",G3378,F3378)),"")</f>
        <v/>
      </c>
      <c r="I3378" s="38" t="str">
        <f ca="1">IF(ISNUMBER(A3378),NORMINV(RAND(),0,IF(AND(Data!$G$9="squeeze",A3378&lt;Data!$G$11*0.25),$H$32,1)*$C$30*$C$13)*($C$14*$C$12),"")</f>
        <v/>
      </c>
      <c r="J3378" s="42" t="str">
        <f ca="1">IFERROR(IF(Data!$C$6="Real",B3378,I3378+J3377+($C$14*$C$12)*(NORMINV(RAND(),$C$15,CHOOSE($G$13,$C$13,F3378,G3378)))),"")</f>
        <v/>
      </c>
      <c r="K3378" s="88" t="str">
        <f>IF(ISNUMBER(A3378), IF($G$16="fixed",$G$17,MIN(H3378*Data!$C$7*$C$16*0.5,$C$17*Data!$C$7))*$C$12,"")</f>
        <v/>
      </c>
      <c r="L3378" s="42" t="str">
        <f t="shared" ca="1" si="1590"/>
        <v/>
      </c>
      <c r="M3378" s="44" t="str">
        <f t="shared" ca="1" si="1591"/>
        <v/>
      </c>
      <c r="N3378" s="44" t="str">
        <f t="shared" ca="1" si="1592"/>
        <v/>
      </c>
      <c r="O3378" s="108" t="str">
        <f t="shared" si="1576"/>
        <v/>
      </c>
      <c r="P3378" s="102" t="str">
        <f t="shared" si="1577"/>
        <v/>
      </c>
      <c r="Q3378" s="102" t="str">
        <f t="shared" si="1578"/>
        <v/>
      </c>
      <c r="R3378" s="120" t="str">
        <f t="shared" si="1579"/>
        <v/>
      </c>
      <c r="S3378" s="54" t="str">
        <f t="shared" si="1580"/>
        <v/>
      </c>
      <c r="T3378" s="5" t="str">
        <f t="shared" si="1581"/>
        <v/>
      </c>
      <c r="U3378" s="152" t="str">
        <f t="shared" si="1564"/>
        <v/>
      </c>
      <c r="V3378" s="152" t="str">
        <f t="shared" si="1565"/>
        <v/>
      </c>
      <c r="W3378" s="153" t="str">
        <f t="shared" si="1566"/>
        <v/>
      </c>
      <c r="X3378" s="153" t="str">
        <f t="shared" si="1567"/>
        <v/>
      </c>
      <c r="Y3378" s="153" t="str">
        <f t="shared" si="1568"/>
        <v/>
      </c>
      <c r="Z3378" s="153" t="str">
        <f t="shared" si="1569"/>
        <v/>
      </c>
      <c r="AA3378" s="152" t="str">
        <f t="shared" si="1570"/>
        <v/>
      </c>
      <c r="AB3378" s="152" t="str">
        <f t="shared" si="1571"/>
        <v/>
      </c>
      <c r="AC3378" s="154" t="str">
        <f t="shared" si="1582"/>
        <v/>
      </c>
      <c r="AD3378" s="154" t="str">
        <f t="shared" si="1583"/>
        <v/>
      </c>
      <c r="AE3378" s="3" t="str">
        <f t="shared" si="1584"/>
        <v/>
      </c>
      <c r="AF3378" s="3" t="str">
        <f t="shared" si="1585"/>
        <v/>
      </c>
      <c r="AG3378" s="3" t="str">
        <f t="shared" si="1586"/>
        <v/>
      </c>
      <c r="AH3378" s="4" t="str">
        <f t="shared" si="1587"/>
        <v/>
      </c>
      <c r="AI3378" s="75" t="str">
        <f t="shared" si="1588"/>
        <v/>
      </c>
      <c r="AJ3378" s="75" t="str">
        <f t="shared" si="1589"/>
        <v/>
      </c>
    </row>
    <row r="3379" spans="1:36" ht="14.25">
      <c r="A3379" s="41" t="str">
        <f t="shared" si="1572"/>
        <v/>
      </c>
      <c r="B3379" s="150" t="str">
        <f>IF(ISNUMBER(A3379),INDEX('MetaTrader Import'!$H$13:$J$5893,TRUNC(((A3379-$A$39+1)-1)/3)+1,MOD((A3379-$A$39+1)-1,3)+1),"")</f>
        <v/>
      </c>
      <c r="C3379" s="43" t="str">
        <f t="shared" si="1573"/>
        <v/>
      </c>
      <c r="D3379" s="43" t="str">
        <f t="shared" ca="1" si="1563"/>
        <v/>
      </c>
      <c r="E3379" s="43" t="str">
        <f t="shared" si="1574"/>
        <v/>
      </c>
      <c r="F3379" s="43" t="str">
        <f t="shared" si="1575"/>
        <v/>
      </c>
      <c r="G3379" s="43" t="str">
        <f>IF(A3379&lt;&gt;"",IF(A3379&lt;Data!$G$11*0.25,$C$13/$G$32,IF(A3379&gt;Data!$G$11*0.25,$C$13,$C$13*10)),"")</f>
        <v/>
      </c>
      <c r="H3379" s="43" t="str">
        <f>IF(A3379&lt;&gt;"",IF(Data!$G$9="constant",$C$13,IF(Data!$G$9="squeeze",G3379,F3379)),"")</f>
        <v/>
      </c>
      <c r="I3379" s="38" t="str">
        <f ca="1">IF(ISNUMBER(A3379),NORMINV(RAND(),0,IF(AND(Data!$G$9="squeeze",A3379&lt;Data!$G$11*0.25),$H$32,1)*$C$30*$C$13)*($C$14*$C$12),"")</f>
        <v/>
      </c>
      <c r="J3379" s="42" t="str">
        <f ca="1">IFERROR(IF(Data!$C$6="Real",B3379,I3379+J3378+($C$14*$C$12)*(NORMINV(RAND(),$C$15,CHOOSE($G$13,$C$13,F3379,G3379)))),"")</f>
        <v/>
      </c>
      <c r="K3379" s="88" t="str">
        <f>IF(ISNUMBER(A3379), IF($G$16="fixed",$G$17,MIN(H3379*Data!$C$7*$C$16*0.5,$C$17*Data!$C$7))*$C$12,"")</f>
        <v/>
      </c>
      <c r="L3379" s="42" t="str">
        <f t="shared" ca="1" si="1590"/>
        <v/>
      </c>
      <c r="M3379" s="44" t="str">
        <f t="shared" ca="1" si="1591"/>
        <v/>
      </c>
      <c r="N3379" s="44" t="str">
        <f t="shared" ca="1" si="1592"/>
        <v/>
      </c>
      <c r="O3379" s="108" t="str">
        <f t="shared" si="1576"/>
        <v/>
      </c>
      <c r="P3379" s="102" t="str">
        <f t="shared" si="1577"/>
        <v/>
      </c>
      <c r="Q3379" s="102" t="str">
        <f t="shared" si="1578"/>
        <v/>
      </c>
      <c r="R3379" s="120" t="str">
        <f t="shared" si="1579"/>
        <v/>
      </c>
      <c r="S3379" s="54" t="str">
        <f t="shared" si="1580"/>
        <v/>
      </c>
      <c r="T3379" s="5" t="str">
        <f t="shared" si="1581"/>
        <v/>
      </c>
      <c r="U3379" s="152" t="str">
        <f t="shared" si="1564"/>
        <v/>
      </c>
      <c r="V3379" s="152" t="str">
        <f t="shared" si="1565"/>
        <v/>
      </c>
      <c r="W3379" s="153" t="str">
        <f t="shared" si="1566"/>
        <v/>
      </c>
      <c r="X3379" s="153" t="str">
        <f t="shared" si="1567"/>
        <v/>
      </c>
      <c r="Y3379" s="153" t="str">
        <f t="shared" si="1568"/>
        <v/>
      </c>
      <c r="Z3379" s="153" t="str">
        <f t="shared" si="1569"/>
        <v/>
      </c>
      <c r="AA3379" s="152" t="str">
        <f t="shared" si="1570"/>
        <v/>
      </c>
      <c r="AB3379" s="152" t="str">
        <f t="shared" si="1571"/>
        <v/>
      </c>
      <c r="AC3379" s="154" t="str">
        <f t="shared" si="1582"/>
        <v/>
      </c>
      <c r="AD3379" s="154" t="str">
        <f t="shared" si="1583"/>
        <v/>
      </c>
      <c r="AE3379" s="3" t="str">
        <f t="shared" si="1584"/>
        <v/>
      </c>
      <c r="AF3379" s="3" t="str">
        <f t="shared" si="1585"/>
        <v/>
      </c>
      <c r="AG3379" s="3" t="str">
        <f t="shared" si="1586"/>
        <v/>
      </c>
      <c r="AH3379" s="4" t="str">
        <f t="shared" si="1587"/>
        <v/>
      </c>
      <c r="AI3379" s="75" t="str">
        <f t="shared" si="1588"/>
        <v/>
      </c>
      <c r="AJ3379" s="75" t="str">
        <f t="shared" si="1589"/>
        <v/>
      </c>
    </row>
    <row r="3380" spans="1:36" ht="14.25">
      <c r="A3380" s="41" t="str">
        <f t="shared" si="1572"/>
        <v/>
      </c>
      <c r="B3380" s="150" t="str">
        <f>IF(ISNUMBER(A3380),INDEX('MetaTrader Import'!$H$13:$J$5893,TRUNC(((A3380-$A$39+1)-1)/3)+1,MOD((A3380-$A$39+1)-1,3)+1),"")</f>
        <v/>
      </c>
      <c r="C3380" s="43" t="str">
        <f t="shared" si="1573"/>
        <v/>
      </c>
      <c r="D3380" s="43" t="str">
        <f t="shared" ca="1" si="1563"/>
        <v/>
      </c>
      <c r="E3380" s="43" t="str">
        <f t="shared" si="1574"/>
        <v/>
      </c>
      <c r="F3380" s="43" t="str">
        <f t="shared" si="1575"/>
        <v/>
      </c>
      <c r="G3380" s="43" t="str">
        <f>IF(A3380&lt;&gt;"",IF(A3380&lt;Data!$G$11*0.25,$C$13/$G$32,IF(A3380&gt;Data!$G$11*0.25,$C$13,$C$13*10)),"")</f>
        <v/>
      </c>
      <c r="H3380" s="43" t="str">
        <f>IF(A3380&lt;&gt;"",IF(Data!$G$9="constant",$C$13,IF(Data!$G$9="squeeze",G3380,F3380)),"")</f>
        <v/>
      </c>
      <c r="I3380" s="38" t="str">
        <f ca="1">IF(ISNUMBER(A3380),NORMINV(RAND(),0,IF(AND(Data!$G$9="squeeze",A3380&lt;Data!$G$11*0.25),$H$32,1)*$C$30*$C$13)*($C$14*$C$12),"")</f>
        <v/>
      </c>
      <c r="J3380" s="42" t="str">
        <f ca="1">IFERROR(IF(Data!$C$6="Real",B3380,I3380+J3379+($C$14*$C$12)*(NORMINV(RAND(),$C$15,CHOOSE($G$13,$C$13,F3380,G3380)))),"")</f>
        <v/>
      </c>
      <c r="K3380" s="88" t="str">
        <f>IF(ISNUMBER(A3380), IF($G$16="fixed",$G$17,MIN(H3380*Data!$C$7*$C$16*0.5,$C$17*Data!$C$7))*$C$12,"")</f>
        <v/>
      </c>
      <c r="L3380" s="42" t="str">
        <f t="shared" ca="1" si="1590"/>
        <v/>
      </c>
      <c r="M3380" s="44" t="str">
        <f t="shared" ca="1" si="1591"/>
        <v/>
      </c>
      <c r="N3380" s="44" t="str">
        <f t="shared" ca="1" si="1592"/>
        <v/>
      </c>
      <c r="O3380" s="108" t="str">
        <f t="shared" si="1576"/>
        <v/>
      </c>
      <c r="P3380" s="102" t="str">
        <f t="shared" si="1577"/>
        <v/>
      </c>
      <c r="Q3380" s="102" t="str">
        <f t="shared" si="1578"/>
        <v/>
      </c>
      <c r="R3380" s="120" t="str">
        <f t="shared" si="1579"/>
        <v/>
      </c>
      <c r="S3380" s="54" t="str">
        <f t="shared" si="1580"/>
        <v/>
      </c>
      <c r="T3380" s="5" t="str">
        <f t="shared" si="1581"/>
        <v/>
      </c>
      <c r="U3380" s="152" t="str">
        <f t="shared" si="1564"/>
        <v/>
      </c>
      <c r="V3380" s="152" t="str">
        <f t="shared" si="1565"/>
        <v/>
      </c>
      <c r="W3380" s="153" t="str">
        <f t="shared" si="1566"/>
        <v/>
      </c>
      <c r="X3380" s="153" t="str">
        <f t="shared" si="1567"/>
        <v/>
      </c>
      <c r="Y3380" s="153" t="str">
        <f t="shared" si="1568"/>
        <v/>
      </c>
      <c r="Z3380" s="153" t="str">
        <f t="shared" si="1569"/>
        <v/>
      </c>
      <c r="AA3380" s="152" t="str">
        <f t="shared" si="1570"/>
        <v/>
      </c>
      <c r="AB3380" s="152" t="str">
        <f t="shared" si="1571"/>
        <v/>
      </c>
      <c r="AC3380" s="154" t="str">
        <f t="shared" si="1582"/>
        <v/>
      </c>
      <c r="AD3380" s="154" t="str">
        <f t="shared" si="1583"/>
        <v/>
      </c>
      <c r="AE3380" s="3" t="str">
        <f t="shared" si="1584"/>
        <v/>
      </c>
      <c r="AF3380" s="3" t="str">
        <f t="shared" si="1585"/>
        <v/>
      </c>
      <c r="AG3380" s="3" t="str">
        <f t="shared" si="1586"/>
        <v/>
      </c>
      <c r="AH3380" s="4" t="str">
        <f t="shared" si="1587"/>
        <v/>
      </c>
      <c r="AI3380" s="75" t="str">
        <f t="shared" si="1588"/>
        <v/>
      </c>
      <c r="AJ3380" s="75" t="str">
        <f t="shared" si="1589"/>
        <v/>
      </c>
    </row>
    <row r="3381" spans="1:36" ht="14.25">
      <c r="A3381" s="41" t="str">
        <f t="shared" si="1572"/>
        <v/>
      </c>
      <c r="B3381" s="150" t="str">
        <f>IF(ISNUMBER(A3381),INDEX('MetaTrader Import'!$H$13:$J$5893,TRUNC(((A3381-$A$39+1)-1)/3)+1,MOD((A3381-$A$39+1)-1,3)+1),"")</f>
        <v/>
      </c>
      <c r="C3381" s="43" t="str">
        <f t="shared" si="1573"/>
        <v/>
      </c>
      <c r="D3381" s="43" t="str">
        <f t="shared" ca="1" si="1563"/>
        <v/>
      </c>
      <c r="E3381" s="43" t="str">
        <f t="shared" si="1574"/>
        <v/>
      </c>
      <c r="F3381" s="43" t="str">
        <f t="shared" si="1575"/>
        <v/>
      </c>
      <c r="G3381" s="43" t="str">
        <f>IF(A3381&lt;&gt;"",IF(A3381&lt;Data!$G$11*0.25,$C$13/$G$32,IF(A3381&gt;Data!$G$11*0.25,$C$13,$C$13*10)),"")</f>
        <v/>
      </c>
      <c r="H3381" s="43" t="str">
        <f>IF(A3381&lt;&gt;"",IF(Data!$G$9="constant",$C$13,IF(Data!$G$9="squeeze",G3381,F3381)),"")</f>
        <v/>
      </c>
      <c r="I3381" s="38" t="str">
        <f ca="1">IF(ISNUMBER(A3381),NORMINV(RAND(),0,IF(AND(Data!$G$9="squeeze",A3381&lt;Data!$G$11*0.25),$H$32,1)*$C$30*$C$13)*($C$14*$C$12),"")</f>
        <v/>
      </c>
      <c r="J3381" s="42" t="str">
        <f ca="1">IFERROR(IF(Data!$C$6="Real",B3381,I3381+J3380+($C$14*$C$12)*(NORMINV(RAND(),$C$15,CHOOSE($G$13,$C$13,F3381,G3381)))),"")</f>
        <v/>
      </c>
      <c r="K3381" s="88" t="str">
        <f>IF(ISNUMBER(A3381), IF($G$16="fixed",$G$17,MIN(H3381*Data!$C$7*$C$16*0.5,$C$17*Data!$C$7))*$C$12,"")</f>
        <v/>
      </c>
      <c r="L3381" s="42" t="str">
        <f t="shared" ca="1" si="1590"/>
        <v/>
      </c>
      <c r="M3381" s="44" t="str">
        <f t="shared" ca="1" si="1591"/>
        <v/>
      </c>
      <c r="N3381" s="44" t="str">
        <f t="shared" ca="1" si="1592"/>
        <v/>
      </c>
      <c r="O3381" s="108" t="str">
        <f t="shared" si="1576"/>
        <v/>
      </c>
      <c r="P3381" s="102" t="str">
        <f t="shared" si="1577"/>
        <v/>
      </c>
      <c r="Q3381" s="102" t="str">
        <f t="shared" si="1578"/>
        <v/>
      </c>
      <c r="R3381" s="120" t="str">
        <f t="shared" si="1579"/>
        <v/>
      </c>
      <c r="S3381" s="54" t="str">
        <f t="shared" si="1580"/>
        <v/>
      </c>
      <c r="T3381" s="5" t="str">
        <f t="shared" si="1581"/>
        <v/>
      </c>
      <c r="U3381" s="152" t="str">
        <f t="shared" si="1564"/>
        <v/>
      </c>
      <c r="V3381" s="152" t="str">
        <f t="shared" si="1565"/>
        <v/>
      </c>
      <c r="W3381" s="153" t="str">
        <f t="shared" si="1566"/>
        <v/>
      </c>
      <c r="X3381" s="153" t="str">
        <f t="shared" si="1567"/>
        <v/>
      </c>
      <c r="Y3381" s="153" t="str">
        <f t="shared" si="1568"/>
        <v/>
      </c>
      <c r="Z3381" s="153" t="str">
        <f t="shared" si="1569"/>
        <v/>
      </c>
      <c r="AA3381" s="152" t="str">
        <f t="shared" si="1570"/>
        <v/>
      </c>
      <c r="AB3381" s="152" t="str">
        <f t="shared" si="1571"/>
        <v/>
      </c>
      <c r="AC3381" s="154" t="str">
        <f t="shared" si="1582"/>
        <v/>
      </c>
      <c r="AD3381" s="154" t="str">
        <f t="shared" si="1583"/>
        <v/>
      </c>
      <c r="AE3381" s="3" t="str">
        <f t="shared" si="1584"/>
        <v/>
      </c>
      <c r="AF3381" s="3" t="str">
        <f t="shared" si="1585"/>
        <v/>
      </c>
      <c r="AG3381" s="3" t="str">
        <f t="shared" si="1586"/>
        <v/>
      </c>
      <c r="AH3381" s="4" t="str">
        <f t="shared" si="1587"/>
        <v/>
      </c>
      <c r="AI3381" s="75" t="str">
        <f t="shared" si="1588"/>
        <v/>
      </c>
      <c r="AJ3381" s="75" t="str">
        <f t="shared" si="1589"/>
        <v/>
      </c>
    </row>
    <row r="3382" spans="1:36" ht="14.25">
      <c r="A3382" s="41" t="str">
        <f t="shared" si="1572"/>
        <v/>
      </c>
      <c r="B3382" s="150" t="str">
        <f>IF(ISNUMBER(A3382),INDEX('MetaTrader Import'!$H$13:$J$5893,TRUNC(((A3382-$A$39+1)-1)/3)+1,MOD((A3382-$A$39+1)-1,3)+1),"")</f>
        <v/>
      </c>
      <c r="C3382" s="43" t="str">
        <f t="shared" si="1573"/>
        <v/>
      </c>
      <c r="D3382" s="43" t="str">
        <f t="shared" ca="1" si="1563"/>
        <v/>
      </c>
      <c r="E3382" s="43" t="str">
        <f t="shared" si="1574"/>
        <v/>
      </c>
      <c r="F3382" s="43" t="str">
        <f t="shared" si="1575"/>
        <v/>
      </c>
      <c r="G3382" s="43" t="str">
        <f>IF(A3382&lt;&gt;"",IF(A3382&lt;Data!$G$11*0.25,$C$13/$G$32,IF(A3382&gt;Data!$G$11*0.25,$C$13,$C$13*10)),"")</f>
        <v/>
      </c>
      <c r="H3382" s="43" t="str">
        <f>IF(A3382&lt;&gt;"",IF(Data!$G$9="constant",$C$13,IF(Data!$G$9="squeeze",G3382,F3382)),"")</f>
        <v/>
      </c>
      <c r="I3382" s="38" t="str">
        <f ca="1">IF(ISNUMBER(A3382),NORMINV(RAND(),0,IF(AND(Data!$G$9="squeeze",A3382&lt;Data!$G$11*0.25),$H$32,1)*$C$30*$C$13)*($C$14*$C$12),"")</f>
        <v/>
      </c>
      <c r="J3382" s="42" t="str">
        <f ca="1">IFERROR(IF(Data!$C$6="Real",B3382,I3382+J3381+($C$14*$C$12)*(NORMINV(RAND(),$C$15,CHOOSE($G$13,$C$13,F3382,G3382)))),"")</f>
        <v/>
      </c>
      <c r="K3382" s="88" t="str">
        <f>IF(ISNUMBER(A3382), IF($G$16="fixed",$G$17,MIN(H3382*Data!$C$7*$C$16*0.5,$C$17*Data!$C$7))*$C$12,"")</f>
        <v/>
      </c>
      <c r="L3382" s="42" t="str">
        <f t="shared" ca="1" si="1590"/>
        <v/>
      </c>
      <c r="M3382" s="44" t="str">
        <f t="shared" ca="1" si="1591"/>
        <v/>
      </c>
      <c r="N3382" s="44" t="str">
        <f t="shared" ca="1" si="1592"/>
        <v/>
      </c>
      <c r="O3382" s="108" t="str">
        <f t="shared" si="1576"/>
        <v/>
      </c>
      <c r="P3382" s="102" t="str">
        <f t="shared" si="1577"/>
        <v/>
      </c>
      <c r="Q3382" s="102" t="str">
        <f t="shared" si="1578"/>
        <v/>
      </c>
      <c r="R3382" s="120" t="str">
        <f t="shared" si="1579"/>
        <v/>
      </c>
      <c r="S3382" s="54" t="str">
        <f t="shared" si="1580"/>
        <v/>
      </c>
      <c r="T3382" s="5" t="str">
        <f t="shared" si="1581"/>
        <v/>
      </c>
      <c r="U3382" s="152" t="str">
        <f t="shared" si="1564"/>
        <v/>
      </c>
      <c r="V3382" s="152" t="str">
        <f t="shared" si="1565"/>
        <v/>
      </c>
      <c r="W3382" s="153" t="str">
        <f t="shared" si="1566"/>
        <v/>
      </c>
      <c r="X3382" s="153" t="str">
        <f t="shared" si="1567"/>
        <v/>
      </c>
      <c r="Y3382" s="153" t="str">
        <f t="shared" si="1568"/>
        <v/>
      </c>
      <c r="Z3382" s="153" t="str">
        <f t="shared" si="1569"/>
        <v/>
      </c>
      <c r="AA3382" s="152" t="str">
        <f t="shared" si="1570"/>
        <v/>
      </c>
      <c r="AB3382" s="152" t="str">
        <f t="shared" si="1571"/>
        <v/>
      </c>
      <c r="AC3382" s="154" t="str">
        <f t="shared" si="1582"/>
        <v/>
      </c>
      <c r="AD3382" s="154" t="str">
        <f t="shared" si="1583"/>
        <v/>
      </c>
      <c r="AE3382" s="3" t="str">
        <f t="shared" si="1584"/>
        <v/>
      </c>
      <c r="AF3382" s="3" t="str">
        <f t="shared" si="1585"/>
        <v/>
      </c>
      <c r="AG3382" s="3" t="str">
        <f t="shared" si="1586"/>
        <v/>
      </c>
      <c r="AH3382" s="4" t="str">
        <f t="shared" si="1587"/>
        <v/>
      </c>
      <c r="AI3382" s="75" t="str">
        <f t="shared" si="1588"/>
        <v/>
      </c>
      <c r="AJ3382" s="75" t="str">
        <f t="shared" si="1589"/>
        <v/>
      </c>
    </row>
    <row r="3383" spans="1:36" ht="14.25">
      <c r="A3383" s="41" t="str">
        <f t="shared" si="1572"/>
        <v/>
      </c>
      <c r="B3383" s="150" t="str">
        <f>IF(ISNUMBER(A3383),INDEX('MetaTrader Import'!$H$13:$J$5893,TRUNC(((A3383-$A$39+1)-1)/3)+1,MOD((A3383-$A$39+1)-1,3)+1),"")</f>
        <v/>
      </c>
      <c r="C3383" s="43" t="str">
        <f t="shared" si="1573"/>
        <v/>
      </c>
      <c r="D3383" s="43" t="str">
        <f t="shared" ca="1" si="1563"/>
        <v/>
      </c>
      <c r="E3383" s="43" t="str">
        <f t="shared" si="1574"/>
        <v/>
      </c>
      <c r="F3383" s="43" t="str">
        <f t="shared" si="1575"/>
        <v/>
      </c>
      <c r="G3383" s="43" t="str">
        <f>IF(A3383&lt;&gt;"",IF(A3383&lt;Data!$G$11*0.25,$C$13/$G$32,IF(A3383&gt;Data!$G$11*0.25,$C$13,$C$13*10)),"")</f>
        <v/>
      </c>
      <c r="H3383" s="43" t="str">
        <f>IF(A3383&lt;&gt;"",IF(Data!$G$9="constant",$C$13,IF(Data!$G$9="squeeze",G3383,F3383)),"")</f>
        <v/>
      </c>
      <c r="I3383" s="38" t="str">
        <f ca="1">IF(ISNUMBER(A3383),NORMINV(RAND(),0,IF(AND(Data!$G$9="squeeze",A3383&lt;Data!$G$11*0.25),$H$32,1)*$C$30*$C$13)*($C$14*$C$12),"")</f>
        <v/>
      </c>
      <c r="J3383" s="42" t="str">
        <f ca="1">IFERROR(IF(Data!$C$6="Real",B3383,I3383+J3382+($C$14*$C$12)*(NORMINV(RAND(),$C$15,CHOOSE($G$13,$C$13,F3383,G3383)))),"")</f>
        <v/>
      </c>
      <c r="K3383" s="88" t="str">
        <f>IF(ISNUMBER(A3383), IF($G$16="fixed",$G$17,MIN(H3383*Data!$C$7*$C$16*0.5,$C$17*Data!$C$7))*$C$12,"")</f>
        <v/>
      </c>
      <c r="L3383" s="42" t="str">
        <f t="shared" ca="1" si="1590"/>
        <v/>
      </c>
      <c r="M3383" s="44" t="str">
        <f t="shared" ca="1" si="1591"/>
        <v/>
      </c>
      <c r="N3383" s="44" t="str">
        <f t="shared" ca="1" si="1592"/>
        <v/>
      </c>
      <c r="O3383" s="108" t="str">
        <f t="shared" si="1576"/>
        <v/>
      </c>
      <c r="P3383" s="102" t="str">
        <f t="shared" si="1577"/>
        <v/>
      </c>
      <c r="Q3383" s="102" t="str">
        <f t="shared" si="1578"/>
        <v/>
      </c>
      <c r="R3383" s="120" t="str">
        <f t="shared" si="1579"/>
        <v/>
      </c>
      <c r="S3383" s="54" t="str">
        <f t="shared" si="1580"/>
        <v/>
      </c>
      <c r="T3383" s="5" t="str">
        <f t="shared" si="1581"/>
        <v/>
      </c>
      <c r="U3383" s="152" t="str">
        <f t="shared" si="1564"/>
        <v/>
      </c>
      <c r="V3383" s="152" t="str">
        <f t="shared" si="1565"/>
        <v/>
      </c>
      <c r="W3383" s="153" t="str">
        <f t="shared" si="1566"/>
        <v/>
      </c>
      <c r="X3383" s="153" t="str">
        <f t="shared" si="1567"/>
        <v/>
      </c>
      <c r="Y3383" s="153" t="str">
        <f t="shared" si="1568"/>
        <v/>
      </c>
      <c r="Z3383" s="153" t="str">
        <f t="shared" si="1569"/>
        <v/>
      </c>
      <c r="AA3383" s="152" t="str">
        <f t="shared" si="1570"/>
        <v/>
      </c>
      <c r="AB3383" s="152" t="str">
        <f t="shared" si="1571"/>
        <v/>
      </c>
      <c r="AC3383" s="154" t="str">
        <f t="shared" si="1582"/>
        <v/>
      </c>
      <c r="AD3383" s="154" t="str">
        <f t="shared" si="1583"/>
        <v/>
      </c>
      <c r="AE3383" s="3" t="str">
        <f t="shared" si="1584"/>
        <v/>
      </c>
      <c r="AF3383" s="3" t="str">
        <f t="shared" si="1585"/>
        <v/>
      </c>
      <c r="AG3383" s="3" t="str">
        <f t="shared" si="1586"/>
        <v/>
      </c>
      <c r="AH3383" s="4" t="str">
        <f t="shared" si="1587"/>
        <v/>
      </c>
      <c r="AI3383" s="75" t="str">
        <f t="shared" si="1588"/>
        <v/>
      </c>
      <c r="AJ3383" s="75" t="str">
        <f t="shared" si="1589"/>
        <v/>
      </c>
    </row>
    <row r="3384" spans="1:36" ht="14.25">
      <c r="A3384" s="41" t="str">
        <f t="shared" si="1572"/>
        <v/>
      </c>
      <c r="B3384" s="150" t="str">
        <f>IF(ISNUMBER(A3384),INDEX('MetaTrader Import'!$H$13:$J$5893,TRUNC(((A3384-$A$39+1)-1)/3)+1,MOD((A3384-$A$39+1)-1,3)+1),"")</f>
        <v/>
      </c>
      <c r="C3384" s="43" t="str">
        <f t="shared" si="1573"/>
        <v/>
      </c>
      <c r="D3384" s="43" t="str">
        <f t="shared" ca="1" si="1563"/>
        <v/>
      </c>
      <c r="E3384" s="43" t="str">
        <f t="shared" si="1574"/>
        <v/>
      </c>
      <c r="F3384" s="43" t="str">
        <f t="shared" si="1575"/>
        <v/>
      </c>
      <c r="G3384" s="43" t="str">
        <f>IF(A3384&lt;&gt;"",IF(A3384&lt;Data!$G$11*0.25,$C$13/$G$32,IF(A3384&gt;Data!$G$11*0.25,$C$13,$C$13*10)),"")</f>
        <v/>
      </c>
      <c r="H3384" s="43" t="str">
        <f>IF(A3384&lt;&gt;"",IF(Data!$G$9="constant",$C$13,IF(Data!$G$9="squeeze",G3384,F3384)),"")</f>
        <v/>
      </c>
      <c r="I3384" s="38" t="str">
        <f ca="1">IF(ISNUMBER(A3384),NORMINV(RAND(),0,IF(AND(Data!$G$9="squeeze",A3384&lt;Data!$G$11*0.25),$H$32,1)*$C$30*$C$13)*($C$14*$C$12),"")</f>
        <v/>
      </c>
      <c r="J3384" s="42" t="str">
        <f ca="1">IFERROR(IF(Data!$C$6="Real",B3384,I3384+J3383+($C$14*$C$12)*(NORMINV(RAND(),$C$15,CHOOSE($G$13,$C$13,F3384,G3384)))),"")</f>
        <v/>
      </c>
      <c r="K3384" s="88" t="str">
        <f>IF(ISNUMBER(A3384), IF($G$16="fixed",$G$17,MIN(H3384*Data!$C$7*$C$16*0.5,$C$17*Data!$C$7))*$C$12,"")</f>
        <v/>
      </c>
      <c r="L3384" s="42" t="str">
        <f t="shared" ca="1" si="1590"/>
        <v/>
      </c>
      <c r="M3384" s="44" t="str">
        <f t="shared" ca="1" si="1591"/>
        <v/>
      </c>
      <c r="N3384" s="44" t="str">
        <f t="shared" ca="1" si="1592"/>
        <v/>
      </c>
      <c r="O3384" s="108" t="str">
        <f t="shared" si="1576"/>
        <v/>
      </c>
      <c r="P3384" s="102" t="str">
        <f t="shared" si="1577"/>
        <v/>
      </c>
      <c r="Q3384" s="102" t="str">
        <f t="shared" si="1578"/>
        <v/>
      </c>
      <c r="R3384" s="120" t="str">
        <f t="shared" si="1579"/>
        <v/>
      </c>
      <c r="S3384" s="54" t="str">
        <f t="shared" si="1580"/>
        <v/>
      </c>
      <c r="T3384" s="5" t="str">
        <f t="shared" si="1581"/>
        <v/>
      </c>
      <c r="U3384" s="152" t="str">
        <f t="shared" si="1564"/>
        <v/>
      </c>
      <c r="V3384" s="152" t="str">
        <f t="shared" si="1565"/>
        <v/>
      </c>
      <c r="W3384" s="153" t="str">
        <f t="shared" si="1566"/>
        <v/>
      </c>
      <c r="X3384" s="153" t="str">
        <f t="shared" si="1567"/>
        <v/>
      </c>
      <c r="Y3384" s="153" t="str">
        <f t="shared" si="1568"/>
        <v/>
      </c>
      <c r="Z3384" s="153" t="str">
        <f t="shared" si="1569"/>
        <v/>
      </c>
      <c r="AA3384" s="152" t="str">
        <f t="shared" si="1570"/>
        <v/>
      </c>
      <c r="AB3384" s="152" t="str">
        <f t="shared" si="1571"/>
        <v/>
      </c>
      <c r="AC3384" s="154" t="str">
        <f t="shared" si="1582"/>
        <v/>
      </c>
      <c r="AD3384" s="154" t="str">
        <f t="shared" si="1583"/>
        <v/>
      </c>
      <c r="AE3384" s="3" t="str">
        <f t="shared" si="1584"/>
        <v/>
      </c>
      <c r="AF3384" s="3" t="str">
        <f t="shared" si="1585"/>
        <v/>
      </c>
      <c r="AG3384" s="3" t="str">
        <f t="shared" si="1586"/>
        <v/>
      </c>
      <c r="AH3384" s="4" t="str">
        <f t="shared" si="1587"/>
        <v/>
      </c>
      <c r="AI3384" s="75" t="str">
        <f t="shared" si="1588"/>
        <v/>
      </c>
      <c r="AJ3384" s="75" t="str">
        <f t="shared" si="1589"/>
        <v/>
      </c>
    </row>
    <row r="3385" spans="1:36" ht="14.25">
      <c r="A3385" s="41" t="str">
        <f t="shared" si="1572"/>
        <v/>
      </c>
      <c r="B3385" s="150" t="str">
        <f>IF(ISNUMBER(A3385),INDEX('MetaTrader Import'!$H$13:$J$5893,TRUNC(((A3385-$A$39+1)-1)/3)+1,MOD((A3385-$A$39+1)-1,3)+1),"")</f>
        <v/>
      </c>
      <c r="C3385" s="43" t="str">
        <f t="shared" si="1573"/>
        <v/>
      </c>
      <c r="D3385" s="43" t="str">
        <f t="shared" ca="1" si="1563"/>
        <v/>
      </c>
      <c r="E3385" s="43" t="str">
        <f t="shared" si="1574"/>
        <v/>
      </c>
      <c r="F3385" s="43" t="str">
        <f t="shared" si="1575"/>
        <v/>
      </c>
      <c r="G3385" s="43" t="str">
        <f>IF(A3385&lt;&gt;"",IF(A3385&lt;Data!$G$11*0.25,$C$13/$G$32,IF(A3385&gt;Data!$G$11*0.25,$C$13,$C$13*10)),"")</f>
        <v/>
      </c>
      <c r="H3385" s="43" t="str">
        <f>IF(A3385&lt;&gt;"",IF(Data!$G$9="constant",$C$13,IF(Data!$G$9="squeeze",G3385,F3385)),"")</f>
        <v/>
      </c>
      <c r="I3385" s="38" t="str">
        <f ca="1">IF(ISNUMBER(A3385),NORMINV(RAND(),0,IF(AND(Data!$G$9="squeeze",A3385&lt;Data!$G$11*0.25),$H$32,1)*$C$30*$C$13)*($C$14*$C$12),"")</f>
        <v/>
      </c>
      <c r="J3385" s="42" t="str">
        <f ca="1">IFERROR(IF(Data!$C$6="Real",B3385,I3385+J3384+($C$14*$C$12)*(NORMINV(RAND(),$C$15,CHOOSE($G$13,$C$13,F3385,G3385)))),"")</f>
        <v/>
      </c>
      <c r="K3385" s="88" t="str">
        <f>IF(ISNUMBER(A3385), IF($G$16="fixed",$G$17,MIN(H3385*Data!$C$7*$C$16*0.5,$C$17*Data!$C$7))*$C$12,"")</f>
        <v/>
      </c>
      <c r="L3385" s="42" t="str">
        <f t="shared" ca="1" si="1590"/>
        <v/>
      </c>
      <c r="M3385" s="44" t="str">
        <f t="shared" ca="1" si="1591"/>
        <v/>
      </c>
      <c r="N3385" s="44" t="str">
        <f t="shared" ca="1" si="1592"/>
        <v/>
      </c>
      <c r="O3385" s="108" t="str">
        <f t="shared" si="1576"/>
        <v/>
      </c>
      <c r="P3385" s="102" t="str">
        <f t="shared" si="1577"/>
        <v/>
      </c>
      <c r="Q3385" s="102" t="str">
        <f t="shared" si="1578"/>
        <v/>
      </c>
      <c r="R3385" s="120" t="str">
        <f t="shared" si="1579"/>
        <v/>
      </c>
      <c r="S3385" s="54" t="str">
        <f t="shared" si="1580"/>
        <v/>
      </c>
      <c r="T3385" s="5" t="str">
        <f t="shared" si="1581"/>
        <v/>
      </c>
      <c r="U3385" s="152" t="str">
        <f t="shared" si="1564"/>
        <v/>
      </c>
      <c r="V3385" s="152" t="str">
        <f t="shared" si="1565"/>
        <v/>
      </c>
      <c r="W3385" s="153" t="str">
        <f t="shared" si="1566"/>
        <v/>
      </c>
      <c r="X3385" s="153" t="str">
        <f t="shared" si="1567"/>
        <v/>
      </c>
      <c r="Y3385" s="153" t="str">
        <f t="shared" si="1568"/>
        <v/>
      </c>
      <c r="Z3385" s="153" t="str">
        <f t="shared" si="1569"/>
        <v/>
      </c>
      <c r="AA3385" s="152" t="str">
        <f t="shared" si="1570"/>
        <v/>
      </c>
      <c r="AB3385" s="152" t="str">
        <f t="shared" si="1571"/>
        <v/>
      </c>
      <c r="AC3385" s="154" t="str">
        <f t="shared" si="1582"/>
        <v/>
      </c>
      <c r="AD3385" s="154" t="str">
        <f t="shared" si="1583"/>
        <v/>
      </c>
      <c r="AE3385" s="3" t="str">
        <f t="shared" si="1584"/>
        <v/>
      </c>
      <c r="AF3385" s="3" t="str">
        <f t="shared" si="1585"/>
        <v/>
      </c>
      <c r="AG3385" s="3" t="str">
        <f t="shared" si="1586"/>
        <v/>
      </c>
      <c r="AH3385" s="4" t="str">
        <f t="shared" si="1587"/>
        <v/>
      </c>
      <c r="AI3385" s="75" t="str">
        <f t="shared" si="1588"/>
        <v/>
      </c>
      <c r="AJ3385" s="75" t="str">
        <f t="shared" si="1589"/>
        <v/>
      </c>
    </row>
    <row r="3386" spans="1:36" ht="14.25">
      <c r="A3386" s="41" t="str">
        <f t="shared" si="1572"/>
        <v/>
      </c>
      <c r="B3386" s="150" t="str">
        <f>IF(ISNUMBER(A3386),INDEX('MetaTrader Import'!$H$13:$J$5893,TRUNC(((A3386-$A$39+1)-1)/3)+1,MOD((A3386-$A$39+1)-1,3)+1),"")</f>
        <v/>
      </c>
      <c r="C3386" s="43" t="str">
        <f t="shared" si="1573"/>
        <v/>
      </c>
      <c r="D3386" s="43" t="str">
        <f t="shared" ca="1" si="1563"/>
        <v/>
      </c>
      <c r="E3386" s="43" t="str">
        <f t="shared" si="1574"/>
        <v/>
      </c>
      <c r="F3386" s="43" t="str">
        <f t="shared" si="1575"/>
        <v/>
      </c>
      <c r="G3386" s="43" t="str">
        <f>IF(A3386&lt;&gt;"",IF(A3386&lt;Data!$G$11*0.25,$C$13/$G$32,IF(A3386&gt;Data!$G$11*0.25,$C$13,$C$13*10)),"")</f>
        <v/>
      </c>
      <c r="H3386" s="43" t="str">
        <f>IF(A3386&lt;&gt;"",IF(Data!$G$9="constant",$C$13,IF(Data!$G$9="squeeze",G3386,F3386)),"")</f>
        <v/>
      </c>
      <c r="I3386" s="38" t="str">
        <f ca="1">IF(ISNUMBER(A3386),NORMINV(RAND(),0,IF(AND(Data!$G$9="squeeze",A3386&lt;Data!$G$11*0.25),$H$32,1)*$C$30*$C$13)*($C$14*$C$12),"")</f>
        <v/>
      </c>
      <c r="J3386" s="42" t="str">
        <f ca="1">IFERROR(IF(Data!$C$6="Real",B3386,I3386+J3385+($C$14*$C$12)*(NORMINV(RAND(),$C$15,CHOOSE($G$13,$C$13,F3386,G3386)))),"")</f>
        <v/>
      </c>
      <c r="K3386" s="88" t="str">
        <f>IF(ISNUMBER(A3386), IF($G$16="fixed",$G$17,MIN(H3386*Data!$C$7*$C$16*0.5,$C$17*Data!$C$7))*$C$12,"")</f>
        <v/>
      </c>
      <c r="L3386" s="42" t="str">
        <f t="shared" ca="1" si="1590"/>
        <v/>
      </c>
      <c r="M3386" s="44" t="str">
        <f t="shared" ca="1" si="1591"/>
        <v/>
      </c>
      <c r="N3386" s="44" t="str">
        <f t="shared" ca="1" si="1592"/>
        <v/>
      </c>
      <c r="O3386" s="108" t="str">
        <f t="shared" si="1576"/>
        <v/>
      </c>
      <c r="P3386" s="102" t="str">
        <f t="shared" si="1577"/>
        <v/>
      </c>
      <c r="Q3386" s="102" t="str">
        <f t="shared" si="1578"/>
        <v/>
      </c>
      <c r="R3386" s="120" t="str">
        <f t="shared" si="1579"/>
        <v/>
      </c>
      <c r="S3386" s="54" t="str">
        <f t="shared" si="1580"/>
        <v/>
      </c>
      <c r="T3386" s="5" t="str">
        <f t="shared" si="1581"/>
        <v/>
      </c>
      <c r="U3386" s="152" t="str">
        <f t="shared" si="1564"/>
        <v/>
      </c>
      <c r="V3386" s="152" t="str">
        <f t="shared" si="1565"/>
        <v/>
      </c>
      <c r="W3386" s="153" t="str">
        <f t="shared" si="1566"/>
        <v/>
      </c>
      <c r="X3386" s="153" t="str">
        <f t="shared" si="1567"/>
        <v/>
      </c>
      <c r="Y3386" s="153" t="str">
        <f t="shared" si="1568"/>
        <v/>
      </c>
      <c r="Z3386" s="153" t="str">
        <f t="shared" si="1569"/>
        <v/>
      </c>
      <c r="AA3386" s="152" t="str">
        <f t="shared" si="1570"/>
        <v/>
      </c>
      <c r="AB3386" s="152" t="str">
        <f t="shared" si="1571"/>
        <v/>
      </c>
      <c r="AC3386" s="154" t="str">
        <f t="shared" si="1582"/>
        <v/>
      </c>
      <c r="AD3386" s="154" t="str">
        <f t="shared" si="1583"/>
        <v/>
      </c>
      <c r="AE3386" s="3" t="str">
        <f t="shared" si="1584"/>
        <v/>
      </c>
      <c r="AF3386" s="3" t="str">
        <f t="shared" si="1585"/>
        <v/>
      </c>
      <c r="AG3386" s="3" t="str">
        <f t="shared" si="1586"/>
        <v/>
      </c>
      <c r="AH3386" s="4" t="str">
        <f t="shared" si="1587"/>
        <v/>
      </c>
      <c r="AI3386" s="75" t="str">
        <f t="shared" si="1588"/>
        <v/>
      </c>
      <c r="AJ3386" s="75" t="str">
        <f t="shared" si="1589"/>
        <v/>
      </c>
    </row>
    <row r="3387" spans="1:36" ht="14.25">
      <c r="A3387" s="41" t="str">
        <f t="shared" si="1572"/>
        <v/>
      </c>
      <c r="B3387" s="150" t="str">
        <f>IF(ISNUMBER(A3387),INDEX('MetaTrader Import'!$H$13:$J$5893,TRUNC(((A3387-$A$39+1)-1)/3)+1,MOD((A3387-$A$39+1)-1,3)+1),"")</f>
        <v/>
      </c>
      <c r="C3387" s="43" t="str">
        <f t="shared" si="1573"/>
        <v/>
      </c>
      <c r="D3387" s="43" t="str">
        <f t="shared" ca="1" si="1563"/>
        <v/>
      </c>
      <c r="E3387" s="43" t="str">
        <f t="shared" si="1574"/>
        <v/>
      </c>
      <c r="F3387" s="43" t="str">
        <f t="shared" si="1575"/>
        <v/>
      </c>
      <c r="G3387" s="43" t="str">
        <f>IF(A3387&lt;&gt;"",IF(A3387&lt;Data!$G$11*0.25,$C$13/$G$32,IF(A3387&gt;Data!$G$11*0.25,$C$13,$C$13*10)),"")</f>
        <v/>
      </c>
      <c r="H3387" s="43" t="str">
        <f>IF(A3387&lt;&gt;"",IF(Data!$G$9="constant",$C$13,IF(Data!$G$9="squeeze",G3387,F3387)),"")</f>
        <v/>
      </c>
      <c r="I3387" s="38" t="str">
        <f ca="1">IF(ISNUMBER(A3387),NORMINV(RAND(),0,IF(AND(Data!$G$9="squeeze",A3387&lt;Data!$G$11*0.25),$H$32,1)*$C$30*$C$13)*($C$14*$C$12),"")</f>
        <v/>
      </c>
      <c r="J3387" s="42" t="str">
        <f ca="1">IFERROR(IF(Data!$C$6="Real",B3387,I3387+J3386+($C$14*$C$12)*(NORMINV(RAND(),$C$15,CHOOSE($G$13,$C$13,F3387,G3387)))),"")</f>
        <v/>
      </c>
      <c r="K3387" s="88" t="str">
        <f>IF(ISNUMBER(A3387), IF($G$16="fixed",$G$17,MIN(H3387*Data!$C$7*$C$16*0.5,$C$17*Data!$C$7))*$C$12,"")</f>
        <v/>
      </c>
      <c r="L3387" s="42" t="str">
        <f t="shared" ca="1" si="1590"/>
        <v/>
      </c>
      <c r="M3387" s="44" t="str">
        <f t="shared" ca="1" si="1591"/>
        <v/>
      </c>
      <c r="N3387" s="44" t="str">
        <f t="shared" ca="1" si="1592"/>
        <v/>
      </c>
      <c r="O3387" s="108" t="str">
        <f t="shared" si="1576"/>
        <v/>
      </c>
      <c r="P3387" s="102" t="str">
        <f t="shared" si="1577"/>
        <v/>
      </c>
      <c r="Q3387" s="102" t="str">
        <f t="shared" si="1578"/>
        <v/>
      </c>
      <c r="R3387" s="120" t="str">
        <f t="shared" si="1579"/>
        <v/>
      </c>
      <c r="S3387" s="54" t="str">
        <f t="shared" si="1580"/>
        <v/>
      </c>
      <c r="T3387" s="5" t="str">
        <f t="shared" si="1581"/>
        <v/>
      </c>
      <c r="U3387" s="152" t="str">
        <f t="shared" si="1564"/>
        <v/>
      </c>
      <c r="V3387" s="152" t="str">
        <f t="shared" si="1565"/>
        <v/>
      </c>
      <c r="W3387" s="153" t="str">
        <f t="shared" si="1566"/>
        <v/>
      </c>
      <c r="X3387" s="153" t="str">
        <f t="shared" si="1567"/>
        <v/>
      </c>
      <c r="Y3387" s="153" t="str">
        <f t="shared" si="1568"/>
        <v/>
      </c>
      <c r="Z3387" s="153" t="str">
        <f t="shared" si="1569"/>
        <v/>
      </c>
      <c r="AA3387" s="152" t="str">
        <f t="shared" si="1570"/>
        <v/>
      </c>
      <c r="AB3387" s="152" t="str">
        <f t="shared" si="1571"/>
        <v/>
      </c>
      <c r="AC3387" s="154" t="str">
        <f t="shared" si="1582"/>
        <v/>
      </c>
      <c r="AD3387" s="154" t="str">
        <f t="shared" si="1583"/>
        <v/>
      </c>
      <c r="AE3387" s="3" t="str">
        <f t="shared" si="1584"/>
        <v/>
      </c>
      <c r="AF3387" s="3" t="str">
        <f t="shared" si="1585"/>
        <v/>
      </c>
      <c r="AG3387" s="3" t="str">
        <f t="shared" si="1586"/>
        <v/>
      </c>
      <c r="AH3387" s="4" t="str">
        <f t="shared" si="1587"/>
        <v/>
      </c>
      <c r="AI3387" s="75" t="str">
        <f t="shared" si="1588"/>
        <v/>
      </c>
      <c r="AJ3387" s="75" t="str">
        <f t="shared" si="1589"/>
        <v/>
      </c>
    </row>
    <row r="3388" spans="1:36" ht="14.25">
      <c r="A3388" s="41" t="str">
        <f t="shared" si="1572"/>
        <v/>
      </c>
      <c r="B3388" s="150" t="str">
        <f>IF(ISNUMBER(A3388),INDEX('MetaTrader Import'!$H$13:$J$5893,TRUNC(((A3388-$A$39+1)-1)/3)+1,MOD((A3388-$A$39+1)-1,3)+1),"")</f>
        <v/>
      </c>
      <c r="C3388" s="43" t="str">
        <f t="shared" si="1573"/>
        <v/>
      </c>
      <c r="D3388" s="43" t="str">
        <f t="shared" ca="1" si="1563"/>
        <v/>
      </c>
      <c r="E3388" s="43" t="str">
        <f t="shared" si="1574"/>
        <v/>
      </c>
      <c r="F3388" s="43" t="str">
        <f t="shared" si="1575"/>
        <v/>
      </c>
      <c r="G3388" s="43" t="str">
        <f>IF(A3388&lt;&gt;"",IF(A3388&lt;Data!$G$11*0.25,$C$13/$G$32,IF(A3388&gt;Data!$G$11*0.25,$C$13,$C$13*10)),"")</f>
        <v/>
      </c>
      <c r="H3388" s="43" t="str">
        <f>IF(A3388&lt;&gt;"",IF(Data!$G$9="constant",$C$13,IF(Data!$G$9="squeeze",G3388,F3388)),"")</f>
        <v/>
      </c>
      <c r="I3388" s="38" t="str">
        <f ca="1">IF(ISNUMBER(A3388),NORMINV(RAND(),0,IF(AND(Data!$G$9="squeeze",A3388&lt;Data!$G$11*0.25),$H$32,1)*$C$30*$C$13)*($C$14*$C$12),"")</f>
        <v/>
      </c>
      <c r="J3388" s="42" t="str">
        <f ca="1">IFERROR(IF(Data!$C$6="Real",B3388,I3388+J3387+($C$14*$C$12)*(NORMINV(RAND(),$C$15,CHOOSE($G$13,$C$13,F3388,G3388)))),"")</f>
        <v/>
      </c>
      <c r="K3388" s="88" t="str">
        <f>IF(ISNUMBER(A3388), IF($G$16="fixed",$G$17,MIN(H3388*Data!$C$7*$C$16*0.5,$C$17*Data!$C$7))*$C$12,"")</f>
        <v/>
      </c>
      <c r="L3388" s="42" t="str">
        <f t="shared" ca="1" si="1590"/>
        <v/>
      </c>
      <c r="M3388" s="44" t="str">
        <f t="shared" ca="1" si="1591"/>
        <v/>
      </c>
      <c r="N3388" s="44" t="str">
        <f t="shared" ca="1" si="1592"/>
        <v/>
      </c>
      <c r="O3388" s="108" t="str">
        <f t="shared" si="1576"/>
        <v/>
      </c>
      <c r="P3388" s="102" t="str">
        <f t="shared" si="1577"/>
        <v/>
      </c>
      <c r="Q3388" s="102" t="str">
        <f t="shared" si="1578"/>
        <v/>
      </c>
      <c r="R3388" s="120" t="str">
        <f t="shared" si="1579"/>
        <v/>
      </c>
      <c r="S3388" s="54" t="str">
        <f t="shared" si="1580"/>
        <v/>
      </c>
      <c r="T3388" s="5" t="str">
        <f t="shared" si="1581"/>
        <v/>
      </c>
      <c r="U3388" s="152" t="str">
        <f t="shared" si="1564"/>
        <v/>
      </c>
      <c r="V3388" s="152" t="str">
        <f t="shared" si="1565"/>
        <v/>
      </c>
      <c r="W3388" s="153" t="str">
        <f t="shared" si="1566"/>
        <v/>
      </c>
      <c r="X3388" s="153" t="str">
        <f t="shared" si="1567"/>
        <v/>
      </c>
      <c r="Y3388" s="153" t="str">
        <f t="shared" si="1568"/>
        <v/>
      </c>
      <c r="Z3388" s="153" t="str">
        <f t="shared" si="1569"/>
        <v/>
      </c>
      <c r="AA3388" s="152" t="str">
        <f t="shared" si="1570"/>
        <v/>
      </c>
      <c r="AB3388" s="152" t="str">
        <f t="shared" si="1571"/>
        <v/>
      </c>
      <c r="AC3388" s="154" t="str">
        <f t="shared" si="1582"/>
        <v/>
      </c>
      <c r="AD3388" s="154" t="str">
        <f t="shared" si="1583"/>
        <v/>
      </c>
      <c r="AE3388" s="3" t="str">
        <f t="shared" si="1584"/>
        <v/>
      </c>
      <c r="AF3388" s="3" t="str">
        <f t="shared" si="1585"/>
        <v/>
      </c>
      <c r="AG3388" s="3" t="str">
        <f t="shared" si="1586"/>
        <v/>
      </c>
      <c r="AH3388" s="4" t="str">
        <f t="shared" si="1587"/>
        <v/>
      </c>
      <c r="AI3388" s="75" t="str">
        <f t="shared" si="1588"/>
        <v/>
      </c>
      <c r="AJ3388" s="75" t="str">
        <f t="shared" si="1589"/>
        <v/>
      </c>
    </row>
    <row r="3389" spans="1:36" ht="14.25">
      <c r="A3389" s="41" t="str">
        <f t="shared" si="1572"/>
        <v/>
      </c>
      <c r="B3389" s="150" t="str">
        <f>IF(ISNUMBER(A3389),INDEX('MetaTrader Import'!$H$13:$J$5893,TRUNC(((A3389-$A$39+1)-1)/3)+1,MOD((A3389-$A$39+1)-1,3)+1),"")</f>
        <v/>
      </c>
      <c r="C3389" s="43" t="str">
        <f t="shared" si="1573"/>
        <v/>
      </c>
      <c r="D3389" s="43" t="str">
        <f t="shared" ca="1" si="1563"/>
        <v/>
      </c>
      <c r="E3389" s="43" t="str">
        <f t="shared" si="1574"/>
        <v/>
      </c>
      <c r="F3389" s="43" t="str">
        <f t="shared" si="1575"/>
        <v/>
      </c>
      <c r="G3389" s="43" t="str">
        <f>IF(A3389&lt;&gt;"",IF(A3389&lt;Data!$G$11*0.25,$C$13/$G$32,IF(A3389&gt;Data!$G$11*0.25,$C$13,$C$13*10)),"")</f>
        <v/>
      </c>
      <c r="H3389" s="43" t="str">
        <f>IF(A3389&lt;&gt;"",IF(Data!$G$9="constant",$C$13,IF(Data!$G$9="squeeze",G3389,F3389)),"")</f>
        <v/>
      </c>
      <c r="I3389" s="38" t="str">
        <f ca="1">IF(ISNUMBER(A3389),NORMINV(RAND(),0,IF(AND(Data!$G$9="squeeze",A3389&lt;Data!$G$11*0.25),$H$32,1)*$C$30*$C$13)*($C$14*$C$12),"")</f>
        <v/>
      </c>
      <c r="J3389" s="42" t="str">
        <f ca="1">IFERROR(IF(Data!$C$6="Real",B3389,I3389+J3388+($C$14*$C$12)*(NORMINV(RAND(),$C$15,CHOOSE($G$13,$C$13,F3389,G3389)))),"")</f>
        <v/>
      </c>
      <c r="K3389" s="88" t="str">
        <f>IF(ISNUMBER(A3389), IF($G$16="fixed",$G$17,MIN(H3389*Data!$C$7*$C$16*0.5,$C$17*Data!$C$7))*$C$12,"")</f>
        <v/>
      </c>
      <c r="L3389" s="42" t="str">
        <f t="shared" ca="1" si="1590"/>
        <v/>
      </c>
      <c r="M3389" s="44" t="str">
        <f t="shared" ca="1" si="1591"/>
        <v/>
      </c>
      <c r="N3389" s="44" t="str">
        <f t="shared" ca="1" si="1592"/>
        <v/>
      </c>
      <c r="O3389" s="108" t="str">
        <f t="shared" si="1576"/>
        <v/>
      </c>
      <c r="P3389" s="102" t="str">
        <f t="shared" si="1577"/>
        <v/>
      </c>
      <c r="Q3389" s="102" t="str">
        <f t="shared" si="1578"/>
        <v/>
      </c>
      <c r="R3389" s="120" t="str">
        <f t="shared" si="1579"/>
        <v/>
      </c>
      <c r="S3389" s="54" t="str">
        <f t="shared" si="1580"/>
        <v/>
      </c>
      <c r="T3389" s="5" t="str">
        <f t="shared" si="1581"/>
        <v/>
      </c>
      <c r="U3389" s="152" t="str">
        <f t="shared" si="1564"/>
        <v/>
      </c>
      <c r="V3389" s="152" t="str">
        <f t="shared" si="1565"/>
        <v/>
      </c>
      <c r="W3389" s="153" t="str">
        <f t="shared" si="1566"/>
        <v/>
      </c>
      <c r="X3389" s="153" t="str">
        <f t="shared" si="1567"/>
        <v/>
      </c>
      <c r="Y3389" s="153" t="str">
        <f t="shared" si="1568"/>
        <v/>
      </c>
      <c r="Z3389" s="153" t="str">
        <f t="shared" si="1569"/>
        <v/>
      </c>
      <c r="AA3389" s="152" t="str">
        <f t="shared" si="1570"/>
        <v/>
      </c>
      <c r="AB3389" s="152" t="str">
        <f t="shared" si="1571"/>
        <v/>
      </c>
      <c r="AC3389" s="154" t="str">
        <f t="shared" si="1582"/>
        <v/>
      </c>
      <c r="AD3389" s="154" t="str">
        <f t="shared" si="1583"/>
        <v/>
      </c>
      <c r="AE3389" s="3" t="str">
        <f t="shared" si="1584"/>
        <v/>
      </c>
      <c r="AF3389" s="3" t="str">
        <f t="shared" si="1585"/>
        <v/>
      </c>
      <c r="AG3389" s="3" t="str">
        <f t="shared" si="1586"/>
        <v/>
      </c>
      <c r="AH3389" s="4" t="str">
        <f t="shared" si="1587"/>
        <v/>
      </c>
      <c r="AI3389" s="75" t="str">
        <f t="shared" si="1588"/>
        <v/>
      </c>
      <c r="AJ3389" s="75" t="str">
        <f t="shared" si="1589"/>
        <v/>
      </c>
    </row>
    <row r="3390" spans="1:36" ht="14.25">
      <c r="A3390" s="41" t="str">
        <f t="shared" si="1572"/>
        <v/>
      </c>
      <c r="B3390" s="150" t="str">
        <f>IF(ISNUMBER(A3390),INDEX('MetaTrader Import'!$H$13:$J$5893,TRUNC(((A3390-$A$39+1)-1)/3)+1,MOD((A3390-$A$39+1)-1,3)+1),"")</f>
        <v/>
      </c>
      <c r="C3390" s="43" t="str">
        <f t="shared" si="1573"/>
        <v/>
      </c>
      <c r="D3390" s="43" t="str">
        <f t="shared" ca="1" si="1563"/>
        <v/>
      </c>
      <c r="E3390" s="43" t="str">
        <f t="shared" si="1574"/>
        <v/>
      </c>
      <c r="F3390" s="43" t="str">
        <f t="shared" si="1575"/>
        <v/>
      </c>
      <c r="G3390" s="43" t="str">
        <f>IF(A3390&lt;&gt;"",IF(A3390&lt;Data!$G$11*0.25,$C$13/$G$32,IF(A3390&gt;Data!$G$11*0.25,$C$13,$C$13*10)),"")</f>
        <v/>
      </c>
      <c r="H3390" s="43" t="str">
        <f>IF(A3390&lt;&gt;"",IF(Data!$G$9="constant",$C$13,IF(Data!$G$9="squeeze",G3390,F3390)),"")</f>
        <v/>
      </c>
      <c r="I3390" s="38" t="str">
        <f ca="1">IF(ISNUMBER(A3390),NORMINV(RAND(),0,IF(AND(Data!$G$9="squeeze",A3390&lt;Data!$G$11*0.25),$H$32,1)*$C$30*$C$13)*($C$14*$C$12),"")</f>
        <v/>
      </c>
      <c r="J3390" s="42" t="str">
        <f ca="1">IFERROR(IF(Data!$C$6="Real",B3390,I3390+J3389+($C$14*$C$12)*(NORMINV(RAND(),$C$15,CHOOSE($G$13,$C$13,F3390,G3390)))),"")</f>
        <v/>
      </c>
      <c r="K3390" s="88" t="str">
        <f>IF(ISNUMBER(A3390), IF($G$16="fixed",$G$17,MIN(H3390*Data!$C$7*$C$16*0.5,$C$17*Data!$C$7))*$C$12,"")</f>
        <v/>
      </c>
      <c r="L3390" s="42" t="str">
        <f t="shared" ca="1" si="1590"/>
        <v/>
      </c>
      <c r="M3390" s="44" t="str">
        <f t="shared" ca="1" si="1591"/>
        <v/>
      </c>
      <c r="N3390" s="44" t="str">
        <f t="shared" ca="1" si="1592"/>
        <v/>
      </c>
      <c r="O3390" s="108" t="str">
        <f t="shared" si="1576"/>
        <v/>
      </c>
      <c r="P3390" s="102" t="str">
        <f t="shared" si="1577"/>
        <v/>
      </c>
      <c r="Q3390" s="102" t="str">
        <f t="shared" si="1578"/>
        <v/>
      </c>
      <c r="R3390" s="120" t="str">
        <f t="shared" si="1579"/>
        <v/>
      </c>
      <c r="S3390" s="54" t="str">
        <f t="shared" si="1580"/>
        <v/>
      </c>
      <c r="T3390" s="5" t="str">
        <f t="shared" si="1581"/>
        <v/>
      </c>
      <c r="U3390" s="152" t="str">
        <f t="shared" si="1564"/>
        <v/>
      </c>
      <c r="V3390" s="152" t="str">
        <f t="shared" si="1565"/>
        <v/>
      </c>
      <c r="W3390" s="153" t="str">
        <f t="shared" si="1566"/>
        <v/>
      </c>
      <c r="X3390" s="153" t="str">
        <f t="shared" si="1567"/>
        <v/>
      </c>
      <c r="Y3390" s="153" t="str">
        <f t="shared" si="1568"/>
        <v/>
      </c>
      <c r="Z3390" s="153" t="str">
        <f t="shared" si="1569"/>
        <v/>
      </c>
      <c r="AA3390" s="152" t="str">
        <f t="shared" si="1570"/>
        <v/>
      </c>
      <c r="AB3390" s="152" t="str">
        <f t="shared" si="1571"/>
        <v/>
      </c>
      <c r="AC3390" s="154" t="str">
        <f t="shared" si="1582"/>
        <v/>
      </c>
      <c r="AD3390" s="154" t="str">
        <f t="shared" si="1583"/>
        <v/>
      </c>
      <c r="AE3390" s="3" t="str">
        <f t="shared" si="1584"/>
        <v/>
      </c>
      <c r="AF3390" s="3" t="str">
        <f t="shared" si="1585"/>
        <v/>
      </c>
      <c r="AG3390" s="3" t="str">
        <f t="shared" si="1586"/>
        <v/>
      </c>
      <c r="AH3390" s="4" t="str">
        <f t="shared" si="1587"/>
        <v/>
      </c>
      <c r="AI3390" s="75" t="str">
        <f t="shared" si="1588"/>
        <v/>
      </c>
      <c r="AJ3390" s="75" t="str">
        <f t="shared" si="1589"/>
        <v/>
      </c>
    </row>
    <row r="3391" spans="1:36" ht="14.25">
      <c r="A3391" s="41" t="str">
        <f t="shared" si="1572"/>
        <v/>
      </c>
      <c r="B3391" s="150" t="str">
        <f>IF(ISNUMBER(A3391),INDEX('MetaTrader Import'!$H$13:$J$5893,TRUNC(((A3391-$A$39+1)-1)/3)+1,MOD((A3391-$A$39+1)-1,3)+1),"")</f>
        <v/>
      </c>
      <c r="C3391" s="43" t="str">
        <f t="shared" si="1573"/>
        <v/>
      </c>
      <c r="D3391" s="43" t="str">
        <f t="shared" ca="1" si="1563"/>
        <v/>
      </c>
      <c r="E3391" s="43" t="str">
        <f t="shared" si="1574"/>
        <v/>
      </c>
      <c r="F3391" s="43" t="str">
        <f t="shared" si="1575"/>
        <v/>
      </c>
      <c r="G3391" s="43" t="str">
        <f>IF(A3391&lt;&gt;"",IF(A3391&lt;Data!$G$11*0.25,$C$13/$G$32,IF(A3391&gt;Data!$G$11*0.25,$C$13,$C$13*10)),"")</f>
        <v/>
      </c>
      <c r="H3391" s="43" t="str">
        <f>IF(A3391&lt;&gt;"",IF(Data!$G$9="constant",$C$13,IF(Data!$G$9="squeeze",G3391,F3391)),"")</f>
        <v/>
      </c>
      <c r="I3391" s="38" t="str">
        <f ca="1">IF(ISNUMBER(A3391),NORMINV(RAND(),0,IF(AND(Data!$G$9="squeeze",A3391&lt;Data!$G$11*0.25),$H$32,1)*$C$30*$C$13)*($C$14*$C$12),"")</f>
        <v/>
      </c>
      <c r="J3391" s="42" t="str">
        <f ca="1">IFERROR(IF(Data!$C$6="Real",B3391,I3391+J3390+($C$14*$C$12)*(NORMINV(RAND(),$C$15,CHOOSE($G$13,$C$13,F3391,G3391)))),"")</f>
        <v/>
      </c>
      <c r="K3391" s="88" t="str">
        <f>IF(ISNUMBER(A3391), IF($G$16="fixed",$G$17,MIN(H3391*Data!$C$7*$C$16*0.5,$C$17*Data!$C$7))*$C$12,"")</f>
        <v/>
      </c>
      <c r="L3391" s="42" t="str">
        <f t="shared" ca="1" si="1590"/>
        <v/>
      </c>
      <c r="M3391" s="44" t="str">
        <f t="shared" ca="1" si="1591"/>
        <v/>
      </c>
      <c r="N3391" s="44" t="str">
        <f t="shared" ca="1" si="1592"/>
        <v/>
      </c>
      <c r="O3391" s="108" t="str">
        <f t="shared" si="1576"/>
        <v/>
      </c>
      <c r="P3391" s="102" t="str">
        <f t="shared" si="1577"/>
        <v/>
      </c>
      <c r="Q3391" s="102" t="str">
        <f t="shared" si="1578"/>
        <v/>
      </c>
      <c r="R3391" s="120" t="str">
        <f t="shared" si="1579"/>
        <v/>
      </c>
      <c r="S3391" s="54" t="str">
        <f t="shared" si="1580"/>
        <v/>
      </c>
      <c r="T3391" s="5" t="str">
        <f t="shared" si="1581"/>
        <v/>
      </c>
      <c r="U3391" s="152" t="str">
        <f t="shared" si="1564"/>
        <v/>
      </c>
      <c r="V3391" s="152" t="str">
        <f t="shared" si="1565"/>
        <v/>
      </c>
      <c r="W3391" s="153" t="str">
        <f t="shared" si="1566"/>
        <v/>
      </c>
      <c r="X3391" s="153" t="str">
        <f t="shared" si="1567"/>
        <v/>
      </c>
      <c r="Y3391" s="153" t="str">
        <f t="shared" si="1568"/>
        <v/>
      </c>
      <c r="Z3391" s="153" t="str">
        <f t="shared" si="1569"/>
        <v/>
      </c>
      <c r="AA3391" s="152" t="str">
        <f t="shared" si="1570"/>
        <v/>
      </c>
      <c r="AB3391" s="152" t="str">
        <f t="shared" si="1571"/>
        <v/>
      </c>
      <c r="AC3391" s="154" t="str">
        <f t="shared" si="1582"/>
        <v/>
      </c>
      <c r="AD3391" s="154" t="str">
        <f t="shared" si="1583"/>
        <v/>
      </c>
      <c r="AE3391" s="3" t="str">
        <f t="shared" si="1584"/>
        <v/>
      </c>
      <c r="AF3391" s="3" t="str">
        <f t="shared" si="1585"/>
        <v/>
      </c>
      <c r="AG3391" s="3" t="str">
        <f t="shared" si="1586"/>
        <v/>
      </c>
      <c r="AH3391" s="4" t="str">
        <f t="shared" si="1587"/>
        <v/>
      </c>
      <c r="AI3391" s="75" t="str">
        <f t="shared" si="1588"/>
        <v/>
      </c>
      <c r="AJ3391" s="75" t="str">
        <f t="shared" si="1589"/>
        <v/>
      </c>
    </row>
    <row r="3392" spans="1:36" ht="14.25">
      <c r="A3392" s="41" t="str">
        <f t="shared" si="1572"/>
        <v/>
      </c>
      <c r="B3392" s="150" t="str">
        <f>IF(ISNUMBER(A3392),INDEX('MetaTrader Import'!$H$13:$J$5893,TRUNC(((A3392-$A$39+1)-1)/3)+1,MOD((A3392-$A$39+1)-1,3)+1),"")</f>
        <v/>
      </c>
      <c r="C3392" s="43" t="str">
        <f t="shared" si="1573"/>
        <v/>
      </c>
      <c r="D3392" s="43" t="str">
        <f t="shared" ca="1" si="1563"/>
        <v/>
      </c>
      <c r="E3392" s="43" t="str">
        <f t="shared" si="1574"/>
        <v/>
      </c>
      <c r="F3392" s="43" t="str">
        <f t="shared" si="1575"/>
        <v/>
      </c>
      <c r="G3392" s="43" t="str">
        <f>IF(A3392&lt;&gt;"",IF(A3392&lt;Data!$G$11*0.25,$C$13/$G$32,IF(A3392&gt;Data!$G$11*0.25,$C$13,$C$13*10)),"")</f>
        <v/>
      </c>
      <c r="H3392" s="43" t="str">
        <f>IF(A3392&lt;&gt;"",IF(Data!$G$9="constant",$C$13,IF(Data!$G$9="squeeze",G3392,F3392)),"")</f>
        <v/>
      </c>
      <c r="I3392" s="38" t="str">
        <f ca="1">IF(ISNUMBER(A3392),NORMINV(RAND(),0,IF(AND(Data!$G$9="squeeze",A3392&lt;Data!$G$11*0.25),$H$32,1)*$C$30*$C$13)*($C$14*$C$12),"")</f>
        <v/>
      </c>
      <c r="J3392" s="42" t="str">
        <f ca="1">IFERROR(IF(Data!$C$6="Real",B3392,I3392+J3391+($C$14*$C$12)*(NORMINV(RAND(),$C$15,CHOOSE($G$13,$C$13,F3392,G3392)))),"")</f>
        <v/>
      </c>
      <c r="K3392" s="88" t="str">
        <f>IF(ISNUMBER(A3392), IF($G$16="fixed",$G$17,MIN(H3392*Data!$C$7*$C$16*0.5,$C$17*Data!$C$7))*$C$12,"")</f>
        <v/>
      </c>
      <c r="L3392" s="42" t="str">
        <f t="shared" ca="1" si="1590"/>
        <v/>
      </c>
      <c r="M3392" s="44" t="str">
        <f t="shared" ca="1" si="1591"/>
        <v/>
      </c>
      <c r="N3392" s="44" t="str">
        <f t="shared" ca="1" si="1592"/>
        <v/>
      </c>
      <c r="O3392" s="108" t="str">
        <f t="shared" si="1576"/>
        <v/>
      </c>
      <c r="P3392" s="102" t="str">
        <f t="shared" si="1577"/>
        <v/>
      </c>
      <c r="Q3392" s="102" t="str">
        <f t="shared" si="1578"/>
        <v/>
      </c>
      <c r="R3392" s="120" t="str">
        <f t="shared" si="1579"/>
        <v/>
      </c>
      <c r="S3392" s="54" t="str">
        <f t="shared" si="1580"/>
        <v/>
      </c>
      <c r="T3392" s="5" t="str">
        <f t="shared" si="1581"/>
        <v/>
      </c>
      <c r="U3392" s="152" t="str">
        <f t="shared" si="1564"/>
        <v/>
      </c>
      <c r="V3392" s="152" t="str">
        <f t="shared" si="1565"/>
        <v/>
      </c>
      <c r="W3392" s="153" t="str">
        <f t="shared" si="1566"/>
        <v/>
      </c>
      <c r="X3392" s="153" t="str">
        <f t="shared" si="1567"/>
        <v/>
      </c>
      <c r="Y3392" s="153" t="str">
        <f t="shared" si="1568"/>
        <v/>
      </c>
      <c r="Z3392" s="153" t="str">
        <f t="shared" si="1569"/>
        <v/>
      </c>
      <c r="AA3392" s="152" t="str">
        <f t="shared" si="1570"/>
        <v/>
      </c>
      <c r="AB3392" s="152" t="str">
        <f t="shared" si="1571"/>
        <v/>
      </c>
      <c r="AC3392" s="154" t="str">
        <f t="shared" si="1582"/>
        <v/>
      </c>
      <c r="AD3392" s="154" t="str">
        <f t="shared" si="1583"/>
        <v/>
      </c>
      <c r="AE3392" s="3" t="str">
        <f t="shared" si="1584"/>
        <v/>
      </c>
      <c r="AF3392" s="3" t="str">
        <f t="shared" si="1585"/>
        <v/>
      </c>
      <c r="AG3392" s="3" t="str">
        <f t="shared" si="1586"/>
        <v/>
      </c>
      <c r="AH3392" s="4" t="str">
        <f t="shared" si="1587"/>
        <v/>
      </c>
      <c r="AI3392" s="75" t="str">
        <f t="shared" si="1588"/>
        <v/>
      </c>
      <c r="AJ3392" s="75" t="str">
        <f t="shared" si="1589"/>
        <v/>
      </c>
    </row>
    <row r="3393" spans="1:36" ht="14.25">
      <c r="A3393" s="41" t="str">
        <f t="shared" si="1572"/>
        <v/>
      </c>
      <c r="B3393" s="150" t="str">
        <f>IF(ISNUMBER(A3393),INDEX('MetaTrader Import'!$H$13:$J$5893,TRUNC(((A3393-$A$39+1)-1)/3)+1,MOD((A3393-$A$39+1)-1,3)+1),"")</f>
        <v/>
      </c>
      <c r="C3393" s="43" t="str">
        <f t="shared" si="1573"/>
        <v/>
      </c>
      <c r="D3393" s="43" t="str">
        <f t="shared" ca="1" si="1563"/>
        <v/>
      </c>
      <c r="E3393" s="43" t="str">
        <f t="shared" si="1574"/>
        <v/>
      </c>
      <c r="F3393" s="43" t="str">
        <f t="shared" si="1575"/>
        <v/>
      </c>
      <c r="G3393" s="43" t="str">
        <f>IF(A3393&lt;&gt;"",IF(A3393&lt;Data!$G$11*0.25,$C$13/$G$32,IF(A3393&gt;Data!$G$11*0.25,$C$13,$C$13*10)),"")</f>
        <v/>
      </c>
      <c r="H3393" s="43" t="str">
        <f>IF(A3393&lt;&gt;"",IF(Data!$G$9="constant",$C$13,IF(Data!$G$9="squeeze",G3393,F3393)),"")</f>
        <v/>
      </c>
      <c r="I3393" s="38" t="str">
        <f ca="1">IF(ISNUMBER(A3393),NORMINV(RAND(),0,IF(AND(Data!$G$9="squeeze",A3393&lt;Data!$G$11*0.25),$H$32,1)*$C$30*$C$13)*($C$14*$C$12),"")</f>
        <v/>
      </c>
      <c r="J3393" s="42" t="str">
        <f ca="1">IFERROR(IF(Data!$C$6="Real",B3393,I3393+J3392+($C$14*$C$12)*(NORMINV(RAND(),$C$15,CHOOSE($G$13,$C$13,F3393,G3393)))),"")</f>
        <v/>
      </c>
      <c r="K3393" s="88" t="str">
        <f>IF(ISNUMBER(A3393), IF($G$16="fixed",$G$17,MIN(H3393*Data!$C$7*$C$16*0.5,$C$17*Data!$C$7))*$C$12,"")</f>
        <v/>
      </c>
      <c r="L3393" s="42" t="str">
        <f t="shared" ca="1" si="1590"/>
        <v/>
      </c>
      <c r="M3393" s="44" t="str">
        <f t="shared" ca="1" si="1591"/>
        <v/>
      </c>
      <c r="N3393" s="44" t="str">
        <f t="shared" ca="1" si="1592"/>
        <v/>
      </c>
      <c r="O3393" s="108" t="str">
        <f t="shared" si="1576"/>
        <v/>
      </c>
      <c r="P3393" s="102" t="str">
        <f t="shared" si="1577"/>
        <v/>
      </c>
      <c r="Q3393" s="102" t="str">
        <f t="shared" si="1578"/>
        <v/>
      </c>
      <c r="R3393" s="120" t="str">
        <f t="shared" si="1579"/>
        <v/>
      </c>
      <c r="S3393" s="54" t="str">
        <f t="shared" si="1580"/>
        <v/>
      </c>
      <c r="T3393" s="5" t="str">
        <f t="shared" si="1581"/>
        <v/>
      </c>
      <c r="U3393" s="152" t="str">
        <f t="shared" si="1564"/>
        <v/>
      </c>
      <c r="V3393" s="152" t="str">
        <f t="shared" si="1565"/>
        <v/>
      </c>
      <c r="W3393" s="153" t="str">
        <f t="shared" si="1566"/>
        <v/>
      </c>
      <c r="X3393" s="153" t="str">
        <f t="shared" si="1567"/>
        <v/>
      </c>
      <c r="Y3393" s="153" t="str">
        <f t="shared" si="1568"/>
        <v/>
      </c>
      <c r="Z3393" s="153" t="str">
        <f t="shared" si="1569"/>
        <v/>
      </c>
      <c r="AA3393" s="152" t="str">
        <f t="shared" si="1570"/>
        <v/>
      </c>
      <c r="AB3393" s="152" t="str">
        <f t="shared" si="1571"/>
        <v/>
      </c>
      <c r="AC3393" s="154" t="str">
        <f t="shared" si="1582"/>
        <v/>
      </c>
      <c r="AD3393" s="154" t="str">
        <f t="shared" si="1583"/>
        <v/>
      </c>
      <c r="AE3393" s="3" t="str">
        <f t="shared" si="1584"/>
        <v/>
      </c>
      <c r="AF3393" s="3" t="str">
        <f t="shared" si="1585"/>
        <v/>
      </c>
      <c r="AG3393" s="3" t="str">
        <f t="shared" si="1586"/>
        <v/>
      </c>
      <c r="AH3393" s="4" t="str">
        <f t="shared" si="1587"/>
        <v/>
      </c>
      <c r="AI3393" s="75" t="str">
        <f t="shared" si="1588"/>
        <v/>
      </c>
      <c r="AJ3393" s="75" t="str">
        <f t="shared" si="1589"/>
        <v/>
      </c>
    </row>
    <row r="3394" spans="1:36" ht="14.25">
      <c r="A3394" s="41" t="str">
        <f t="shared" si="1572"/>
        <v/>
      </c>
      <c r="B3394" s="150" t="str">
        <f>IF(ISNUMBER(A3394),INDEX('MetaTrader Import'!$H$13:$J$5893,TRUNC(((A3394-$A$39+1)-1)/3)+1,MOD((A3394-$A$39+1)-1,3)+1),"")</f>
        <v/>
      </c>
      <c r="C3394" s="43" t="str">
        <f t="shared" si="1573"/>
        <v/>
      </c>
      <c r="D3394" s="43" t="str">
        <f t="shared" ca="1" si="1563"/>
        <v/>
      </c>
      <c r="E3394" s="43" t="str">
        <f t="shared" si="1574"/>
        <v/>
      </c>
      <c r="F3394" s="43" t="str">
        <f t="shared" si="1575"/>
        <v/>
      </c>
      <c r="G3394" s="43" t="str">
        <f>IF(A3394&lt;&gt;"",IF(A3394&lt;Data!$G$11*0.25,$C$13/$G$32,IF(A3394&gt;Data!$G$11*0.25,$C$13,$C$13*10)),"")</f>
        <v/>
      </c>
      <c r="H3394" s="43" t="str">
        <f>IF(A3394&lt;&gt;"",IF(Data!$G$9="constant",$C$13,IF(Data!$G$9="squeeze",G3394,F3394)),"")</f>
        <v/>
      </c>
      <c r="I3394" s="38" t="str">
        <f ca="1">IF(ISNUMBER(A3394),NORMINV(RAND(),0,IF(AND(Data!$G$9="squeeze",A3394&lt;Data!$G$11*0.25),$H$32,1)*$C$30*$C$13)*($C$14*$C$12),"")</f>
        <v/>
      </c>
      <c r="J3394" s="42" t="str">
        <f ca="1">IFERROR(IF(Data!$C$6="Real",B3394,I3394+J3393+($C$14*$C$12)*(NORMINV(RAND(),$C$15,CHOOSE($G$13,$C$13,F3394,G3394)))),"")</f>
        <v/>
      </c>
      <c r="K3394" s="88" t="str">
        <f>IF(ISNUMBER(A3394), IF($G$16="fixed",$G$17,MIN(H3394*Data!$C$7*$C$16*0.5,$C$17*Data!$C$7))*$C$12,"")</f>
        <v/>
      </c>
      <c r="L3394" s="42" t="str">
        <f t="shared" ca="1" si="1590"/>
        <v/>
      </c>
      <c r="M3394" s="44" t="str">
        <f t="shared" ca="1" si="1591"/>
        <v/>
      </c>
      <c r="N3394" s="44" t="str">
        <f t="shared" ca="1" si="1592"/>
        <v/>
      </c>
      <c r="O3394" s="108" t="str">
        <f t="shared" si="1576"/>
        <v/>
      </c>
      <c r="P3394" s="102" t="str">
        <f t="shared" si="1577"/>
        <v/>
      </c>
      <c r="Q3394" s="102" t="str">
        <f t="shared" si="1578"/>
        <v/>
      </c>
      <c r="R3394" s="120" t="str">
        <f t="shared" si="1579"/>
        <v/>
      </c>
      <c r="S3394" s="54" t="str">
        <f t="shared" si="1580"/>
        <v/>
      </c>
      <c r="T3394" s="5" t="str">
        <f t="shared" si="1581"/>
        <v/>
      </c>
      <c r="U3394" s="152" t="str">
        <f t="shared" si="1564"/>
        <v/>
      </c>
      <c r="V3394" s="152" t="str">
        <f t="shared" si="1565"/>
        <v/>
      </c>
      <c r="W3394" s="153" t="str">
        <f t="shared" si="1566"/>
        <v/>
      </c>
      <c r="X3394" s="153" t="str">
        <f t="shared" si="1567"/>
        <v/>
      </c>
      <c r="Y3394" s="153" t="str">
        <f t="shared" si="1568"/>
        <v/>
      </c>
      <c r="Z3394" s="153" t="str">
        <f t="shared" si="1569"/>
        <v/>
      </c>
      <c r="AA3394" s="152" t="str">
        <f t="shared" si="1570"/>
        <v/>
      </c>
      <c r="AB3394" s="152" t="str">
        <f t="shared" si="1571"/>
        <v/>
      </c>
      <c r="AC3394" s="154" t="str">
        <f t="shared" si="1582"/>
        <v/>
      </c>
      <c r="AD3394" s="154" t="str">
        <f t="shared" si="1583"/>
        <v/>
      </c>
      <c r="AE3394" s="3" t="str">
        <f t="shared" si="1584"/>
        <v/>
      </c>
      <c r="AF3394" s="3" t="str">
        <f t="shared" si="1585"/>
        <v/>
      </c>
      <c r="AG3394" s="3" t="str">
        <f t="shared" si="1586"/>
        <v/>
      </c>
      <c r="AH3394" s="4" t="str">
        <f t="shared" si="1587"/>
        <v/>
      </c>
      <c r="AI3394" s="75" t="str">
        <f t="shared" si="1588"/>
        <v/>
      </c>
      <c r="AJ3394" s="75" t="str">
        <f t="shared" si="1589"/>
        <v/>
      </c>
    </row>
    <row r="3395" spans="1:36" ht="14.25">
      <c r="A3395" s="41" t="str">
        <f t="shared" si="1572"/>
        <v/>
      </c>
      <c r="B3395" s="150" t="str">
        <f>IF(ISNUMBER(A3395),INDEX('MetaTrader Import'!$H$13:$J$5893,TRUNC(((A3395-$A$39+1)-1)/3)+1,MOD((A3395-$A$39+1)-1,3)+1),"")</f>
        <v/>
      </c>
      <c r="C3395" s="43" t="str">
        <f t="shared" si="1573"/>
        <v/>
      </c>
      <c r="D3395" s="43" t="str">
        <f t="shared" ref="D3395:D3458" ca="1" si="1593">IF(A3395&lt;&gt;"",NORMINV(RAND(),($C$23-C3395)*$C$28,$C$27)+NORMINV(RAND(),IF(RAND()&gt;$C$26,$C$25,0),$C$27),"")</f>
        <v/>
      </c>
      <c r="E3395" s="43" t="str">
        <f t="shared" si="1574"/>
        <v/>
      </c>
      <c r="F3395" s="43" t="str">
        <f t="shared" si="1575"/>
        <v/>
      </c>
      <c r="G3395" s="43" t="str">
        <f>IF(A3395&lt;&gt;"",IF(A3395&lt;Data!$G$11*0.25,$C$13/$G$32,IF(A3395&gt;Data!$G$11*0.25,$C$13,$C$13*10)),"")</f>
        <v/>
      </c>
      <c r="H3395" s="43" t="str">
        <f>IF(A3395&lt;&gt;"",IF(Data!$G$9="constant",$C$13,IF(Data!$G$9="squeeze",G3395,F3395)),"")</f>
        <v/>
      </c>
      <c r="I3395" s="38" t="str">
        <f ca="1">IF(ISNUMBER(A3395),NORMINV(RAND(),0,IF(AND(Data!$G$9="squeeze",A3395&lt;Data!$G$11*0.25),$H$32,1)*$C$30*$C$13)*($C$14*$C$12),"")</f>
        <v/>
      </c>
      <c r="J3395" s="42" t="str">
        <f ca="1">IFERROR(IF(Data!$C$6="Real",B3395,I3395+J3394+($C$14*$C$12)*(NORMINV(RAND(),$C$15,CHOOSE($G$13,$C$13,F3395,G3395)))),"")</f>
        <v/>
      </c>
      <c r="K3395" s="88" t="str">
        <f>IF(ISNUMBER(A3395), IF($G$16="fixed",$G$17,MIN(H3395*Data!$C$7*$C$16*0.5,$C$17*Data!$C$7))*$C$12,"")</f>
        <v/>
      </c>
      <c r="L3395" s="42" t="str">
        <f t="shared" ca="1" si="1590"/>
        <v/>
      </c>
      <c r="M3395" s="44" t="str">
        <f t="shared" ca="1" si="1591"/>
        <v/>
      </c>
      <c r="N3395" s="44" t="str">
        <f t="shared" ca="1" si="1592"/>
        <v/>
      </c>
      <c r="O3395" s="108" t="str">
        <f t="shared" si="1576"/>
        <v/>
      </c>
      <c r="P3395" s="102" t="str">
        <f t="shared" si="1577"/>
        <v/>
      </c>
      <c r="Q3395" s="102" t="str">
        <f t="shared" si="1578"/>
        <v/>
      </c>
      <c r="R3395" s="120" t="str">
        <f t="shared" si="1579"/>
        <v/>
      </c>
      <c r="S3395" s="54" t="str">
        <f t="shared" si="1580"/>
        <v/>
      </c>
      <c r="T3395" s="5" t="str">
        <f t="shared" si="1581"/>
        <v/>
      </c>
      <c r="U3395" s="152" t="str">
        <f t="shared" ref="U3395:U3458" si="1594">IF(NOT(ISNUMBER(T3395)),"",IF(S3395=1,T3395,IF(M3395&gt;U3394,M3395,IF(ISNUMBER(U3394),U3394,""))))</f>
        <v/>
      </c>
      <c r="V3395" s="152" t="str">
        <f t="shared" ref="V3395:V3458" si="1595">IF(NOT(ISNUMBER(T3395)),"",IF(S3395=1,T3395,IF(N3395&lt;V3394,N3395,IF(ISNUMBER(V3394),V3394,""))))</f>
        <v/>
      </c>
      <c r="W3395" s="153" t="str">
        <f t="shared" ref="W3395:W3458" si="1596">IF(NOT(ISNUMBER(T3395)),"",MIN($F$24,IF(TRUNC((U3395-T3395)/$E$24*$G$12)+0&gt;IF(ISNUMBER(W3394),W3394,0),TRUNC((U3395-T3395)/$E$24*$G$12)+0,IF(ISNUMBER(W3394),W3394,0))))</f>
        <v/>
      </c>
      <c r="X3395" s="153" t="str">
        <f t="shared" ref="X3395:X3458" si="1597">IF(NOT(ISNUMBER(T3395)),"",MIN($F$24,IF(-TRUNC((V3395-T3395)/$E$24*$G$12)+0&gt;IF(ISNUMBER(X3394),X3394,0),-TRUNC((V3395-T3395)/$E$24*$G$12)+0,IF(ISNUMBER(X3394),X3394,0))))</f>
        <v/>
      </c>
      <c r="Y3395" s="153" t="str">
        <f t="shared" ref="Y3395:Y3458" si="1598">IF(ISNUMBER(W3395),(IF(W3395=0,0,1))*IF(ABS($I$24)=2,POWER(2,W3395-1),W3395)*SIGN($I$24)*$K$24,"")</f>
        <v/>
      </c>
      <c r="Z3395" s="153" t="str">
        <f t="shared" ref="Z3395:Z3458" si="1599">IF(ISNUMBER(X3395),(IF(X3395=0,0,1))*IF(ABS($I$24)=2,POWER(2,X3395-1),X3395)*SIGN($I$24)*$K$24,"")</f>
        <v/>
      </c>
      <c r="AA3395" s="152" t="str">
        <f t="shared" ref="AA3395:AA3458" si="1600">IF(OR(NOT(ISNUMBER(T3395)),W3395&lt;1),"",IF(OR(NOT(ISNUMBER(W3394)),W3394=0),IF(SIGN(Y3395)=1,M3395,N3395),(Y3394*AA3394+(Y3395-Y3394)*IF(SIGN(Y3395)=1,M3395,N3395))/Y3395))</f>
        <v/>
      </c>
      <c r="AB3395" s="152" t="str">
        <f t="shared" ref="AB3395:AB3458" si="1601">IF(OR(NOT(ISNUMBER(T3395)),X3395&lt;1),"",IF(OR(NOT(ISNUMBER(X3394)),X3394=0),IF(SIGN(Z3395)=1,N3395,M3395),(Z3394*AB3394+(Z3395-Z3394)*IF(SIGN(Z3395)=1,N3395,M3395))/Z3395))</f>
        <v/>
      </c>
      <c r="AC3395" s="154" t="str">
        <f t="shared" si="1582"/>
        <v/>
      </c>
      <c r="AD3395" s="154" t="str">
        <f t="shared" si="1583"/>
        <v/>
      </c>
      <c r="AE3395" s="3" t="str">
        <f t="shared" si="1584"/>
        <v/>
      </c>
      <c r="AF3395" s="3" t="str">
        <f t="shared" si="1585"/>
        <v/>
      </c>
      <c r="AG3395" s="3" t="str">
        <f t="shared" si="1586"/>
        <v/>
      </c>
      <c r="AH3395" s="4" t="str">
        <f t="shared" si="1587"/>
        <v/>
      </c>
      <c r="AI3395" s="75" t="str">
        <f t="shared" si="1588"/>
        <v/>
      </c>
      <c r="AJ3395" s="75" t="str">
        <f t="shared" si="1589"/>
        <v/>
      </c>
    </row>
    <row r="3396" spans="1:36" ht="14.25">
      <c r="A3396" s="41" t="str">
        <f t="shared" ref="A3396:A3459" si="1602">IFERROR(IF(A3395+1&gt;$C$19,"",A3395+1),"")</f>
        <v/>
      </c>
      <c r="B3396" s="150" t="str">
        <f>IF(ISNUMBER(A3396),INDEX('MetaTrader Import'!$H$13:$J$5893,TRUNC(((A3396-$A$39+1)-1)/3)+1,MOD((A3396-$A$39+1)-1,3)+1),"")</f>
        <v/>
      </c>
      <c r="C3396" s="43" t="str">
        <f t="shared" ref="C3396:C3459" si="1603">IF(A3396&lt;&gt;"",E3395,"")</f>
        <v/>
      </c>
      <c r="D3396" s="43" t="str">
        <f t="shared" ca="1" si="1593"/>
        <v/>
      </c>
      <c r="E3396" s="43" t="str">
        <f t="shared" ref="E3396:E3459" si="1604">IF(A3396&lt;&gt;"",C3396+D3396,"")</f>
        <v/>
      </c>
      <c r="F3396" s="43" t="str">
        <f t="shared" ref="F3396:F3459" si="1605">IF(A3396&lt;&gt;"",$C$13*ABS(E3396)/$C$23,"")</f>
        <v/>
      </c>
      <c r="G3396" s="43" t="str">
        <f>IF(A3396&lt;&gt;"",IF(A3396&lt;Data!$G$11*0.25,$C$13/$G$32,IF(A3396&gt;Data!$G$11*0.25,$C$13,$C$13*10)),"")</f>
        <v/>
      </c>
      <c r="H3396" s="43" t="str">
        <f>IF(A3396&lt;&gt;"",IF(Data!$G$9="constant",$C$13,IF(Data!$G$9="squeeze",G3396,F3396)),"")</f>
        <v/>
      </c>
      <c r="I3396" s="38" t="str">
        <f ca="1">IF(ISNUMBER(A3396),NORMINV(RAND(),0,IF(AND(Data!$G$9="squeeze",A3396&lt;Data!$G$11*0.25),$H$32,1)*$C$30*$C$13)*($C$14*$C$12),"")</f>
        <v/>
      </c>
      <c r="J3396" s="42" t="str">
        <f ca="1">IFERROR(IF(Data!$C$6="Real",B3396,I3396+J3395+($C$14*$C$12)*(NORMINV(RAND(),$C$15,CHOOSE($G$13,$C$13,F3396,G3396)))),"")</f>
        <v/>
      </c>
      <c r="K3396" s="88" t="str">
        <f>IF(ISNUMBER(A3396), IF($G$16="fixed",$G$17,MIN(H3396*Data!$C$7*$C$16*0.5,$C$17*Data!$C$7))*$C$12,"")</f>
        <v/>
      </c>
      <c r="L3396" s="42" t="str">
        <f t="shared" ca="1" si="1590"/>
        <v/>
      </c>
      <c r="M3396" s="44" t="str">
        <f t="shared" ca="1" si="1591"/>
        <v/>
      </c>
      <c r="N3396" s="44" t="str">
        <f t="shared" ca="1" si="1592"/>
        <v/>
      </c>
      <c r="O3396" s="108" t="str">
        <f t="shared" ref="O3396:O3459" si="1606">IF(ISNUMBER(A3396),$G$12*SLOPE(L3382:L3396,A3382:A3396),"")</f>
        <v/>
      </c>
      <c r="P3396" s="102" t="str">
        <f t="shared" ref="P3396:P3459" si="1607">IF(ISNUMBER(A3396),STDEV(L3382:L3396)*$G$12,"")</f>
        <v/>
      </c>
      <c r="Q3396" s="102" t="str">
        <f t="shared" ref="Q3396:Q3459" si="1608">IF(ISNUMBER(A3396),SLOPE(P3382:P3396,A3382:A3396),"")</f>
        <v/>
      </c>
      <c r="R3396" s="120" t="str">
        <f t="shared" ref="R3396:R3459" si="1609">IF(ISNUMBER(A3396),R3395+S3395,"")</f>
        <v/>
      </c>
      <c r="S3396" s="54" t="str">
        <f t="shared" ref="S3396:S3459" si="1610">IF(ISNUMBER(A3396),IF(AND(R3396&lt;$M$24,Q3396&lt;$F$28,ABS(O3396)&lt;$F$27,P3396&lt;$F$26,NOT(ISNUMBER(T3395))),1,0),"")</f>
        <v/>
      </c>
      <c r="T3396" s="5" t="str">
        <f t="shared" ref="T3396:T3459" si="1611">IF(ISNUMBER(A3396),IF(S3396=1,L3396,IF(AG3395="Y","",IF(ISNUMBER(T3395),T3395,""))),"")</f>
        <v/>
      </c>
      <c r="U3396" s="152" t="str">
        <f t="shared" si="1594"/>
        <v/>
      </c>
      <c r="V3396" s="152" t="str">
        <f t="shared" si="1595"/>
        <v/>
      </c>
      <c r="W3396" s="153" t="str">
        <f t="shared" si="1596"/>
        <v/>
      </c>
      <c r="X3396" s="153" t="str">
        <f t="shared" si="1597"/>
        <v/>
      </c>
      <c r="Y3396" s="153" t="str">
        <f t="shared" si="1598"/>
        <v/>
      </c>
      <c r="Z3396" s="153" t="str">
        <f t="shared" si="1599"/>
        <v/>
      </c>
      <c r="AA3396" s="152" t="str">
        <f t="shared" si="1600"/>
        <v/>
      </c>
      <c r="AB3396" s="152" t="str">
        <f t="shared" si="1601"/>
        <v/>
      </c>
      <c r="AC3396" s="154" t="str">
        <f t="shared" ref="AC3396:AC3459" si="1612">IFERROR(-SIGN(Y3396)*(AA3396-IF(SIGN(Y3396)=1,N3396,M3396))*$G$12*ABS(Y3396),"")</f>
        <v/>
      </c>
      <c r="AD3396" s="154" t="str">
        <f t="shared" ref="AD3396:AD3459" si="1613">IFERROR(SIGN(Z3396)*(AB3396-IF(SIGN(Z3396)=1,M3396,N3396))*$G$12*ABS(Z3396),"")</f>
        <v/>
      </c>
      <c r="AE3396" s="3" t="str">
        <f t="shared" ref="AE3396:AE3459" si="1614">IF(ISNUMBER(A3396),IFERROR((IF(ISNUMBER(AC3396),AC3396,0)+IF(ISNUMBER(AD3396),AD3396,0))/(ABS(Y3396)+ABS(Z3396)),0),"")</f>
        <v/>
      </c>
      <c r="AF3396" s="3" t="str">
        <f t="shared" ref="AF3396:AF3459" si="1615">IF(ISNUMBER(A3396),IF(ISNUMBER(AC3396),AC3396,0)+IF(ISNUMBER(AD3396),AD3396,0),"")</f>
        <v/>
      </c>
      <c r="AG3396" s="3" t="str">
        <f t="shared" ref="AG3396:AG3459" si="1616">IF(NOT(ISNUMBER(T3396)),"",IF(OR(AF3396&gt;$G$24,AF3396&lt;-$H$24,A3396+1&gt;$C$19),"Y","N"))</f>
        <v/>
      </c>
      <c r="AH3396" s="4" t="str">
        <f t="shared" ref="AH3396:AH3459" si="1617">IF(AG3396="y",AF3396*10*$C$11,"")</f>
        <v/>
      </c>
      <c r="AI3396" s="75" t="str">
        <f t="shared" ref="AI3396:AI3459" si="1618">IF(ISNUMBER(A3396),IF(ISNUMBER(AH3396),AJ3396,AF3396*10*$C$11+AJ3396),"")</f>
        <v/>
      </c>
      <c r="AJ3396" s="75" t="str">
        <f t="shared" ref="AJ3396:AJ3459" si="1619">IF(ISNUMBER(A3396),AJ3395+IF(ISNUMBER(AH3396),AH3396,0),"")</f>
        <v/>
      </c>
    </row>
    <row r="3397" spans="1:36" ht="14.25">
      <c r="A3397" s="41" t="str">
        <f t="shared" si="1602"/>
        <v/>
      </c>
      <c r="B3397" s="150" t="str">
        <f>IF(ISNUMBER(A3397),INDEX('MetaTrader Import'!$H$13:$J$5893,TRUNC(((A3397-$A$39+1)-1)/3)+1,MOD((A3397-$A$39+1)-1,3)+1),"")</f>
        <v/>
      </c>
      <c r="C3397" s="43" t="str">
        <f t="shared" si="1603"/>
        <v/>
      </c>
      <c r="D3397" s="43" t="str">
        <f t="shared" ca="1" si="1593"/>
        <v/>
      </c>
      <c r="E3397" s="43" t="str">
        <f t="shared" si="1604"/>
        <v/>
      </c>
      <c r="F3397" s="43" t="str">
        <f t="shared" si="1605"/>
        <v/>
      </c>
      <c r="G3397" s="43" t="str">
        <f>IF(A3397&lt;&gt;"",IF(A3397&lt;Data!$G$11*0.25,$C$13/$G$32,IF(A3397&gt;Data!$G$11*0.25,$C$13,$C$13*10)),"")</f>
        <v/>
      </c>
      <c r="H3397" s="43" t="str">
        <f>IF(A3397&lt;&gt;"",IF(Data!$G$9="constant",$C$13,IF(Data!$G$9="squeeze",G3397,F3397)),"")</f>
        <v/>
      </c>
      <c r="I3397" s="38" t="str">
        <f ca="1">IF(ISNUMBER(A3397),NORMINV(RAND(),0,IF(AND(Data!$G$9="squeeze",A3397&lt;Data!$G$11*0.25),$H$32,1)*$C$30*$C$13)*($C$14*$C$12),"")</f>
        <v/>
      </c>
      <c r="J3397" s="42" t="str">
        <f ca="1">IFERROR(IF(Data!$C$6="Real",B3397,I3397+J3396+($C$14*$C$12)*(NORMINV(RAND(),$C$15,CHOOSE($G$13,$C$13,F3397,G3397)))),"")</f>
        <v/>
      </c>
      <c r="K3397" s="88" t="str">
        <f>IF(ISNUMBER(A3397), IF($G$16="fixed",$G$17,MIN(H3397*Data!$C$7*$C$16*0.5,$C$17*Data!$C$7))*$C$12,"")</f>
        <v/>
      </c>
      <c r="L3397" s="42" t="str">
        <f t="shared" ca="1" si="1590"/>
        <v/>
      </c>
      <c r="M3397" s="44" t="str">
        <f t="shared" ca="1" si="1591"/>
        <v/>
      </c>
      <c r="N3397" s="44" t="str">
        <f t="shared" ca="1" si="1592"/>
        <v/>
      </c>
      <c r="O3397" s="108" t="str">
        <f t="shared" si="1606"/>
        <v/>
      </c>
      <c r="P3397" s="102" t="str">
        <f t="shared" si="1607"/>
        <v/>
      </c>
      <c r="Q3397" s="102" t="str">
        <f t="shared" si="1608"/>
        <v/>
      </c>
      <c r="R3397" s="120" t="str">
        <f t="shared" si="1609"/>
        <v/>
      </c>
      <c r="S3397" s="54" t="str">
        <f t="shared" si="1610"/>
        <v/>
      </c>
      <c r="T3397" s="5" t="str">
        <f t="shared" si="1611"/>
        <v/>
      </c>
      <c r="U3397" s="152" t="str">
        <f t="shared" si="1594"/>
        <v/>
      </c>
      <c r="V3397" s="152" t="str">
        <f t="shared" si="1595"/>
        <v/>
      </c>
      <c r="W3397" s="153" t="str">
        <f t="shared" si="1596"/>
        <v/>
      </c>
      <c r="X3397" s="153" t="str">
        <f t="shared" si="1597"/>
        <v/>
      </c>
      <c r="Y3397" s="153" t="str">
        <f t="shared" si="1598"/>
        <v/>
      </c>
      <c r="Z3397" s="153" t="str">
        <f t="shared" si="1599"/>
        <v/>
      </c>
      <c r="AA3397" s="152" t="str">
        <f t="shared" si="1600"/>
        <v/>
      </c>
      <c r="AB3397" s="152" t="str">
        <f t="shared" si="1601"/>
        <v/>
      </c>
      <c r="AC3397" s="154" t="str">
        <f t="shared" si="1612"/>
        <v/>
      </c>
      <c r="AD3397" s="154" t="str">
        <f t="shared" si="1613"/>
        <v/>
      </c>
      <c r="AE3397" s="3" t="str">
        <f t="shared" si="1614"/>
        <v/>
      </c>
      <c r="AF3397" s="3" t="str">
        <f t="shared" si="1615"/>
        <v/>
      </c>
      <c r="AG3397" s="3" t="str">
        <f t="shared" si="1616"/>
        <v/>
      </c>
      <c r="AH3397" s="4" t="str">
        <f t="shared" si="1617"/>
        <v/>
      </c>
      <c r="AI3397" s="75" t="str">
        <f t="shared" si="1618"/>
        <v/>
      </c>
      <c r="AJ3397" s="75" t="str">
        <f t="shared" si="1619"/>
        <v/>
      </c>
    </row>
    <row r="3398" spans="1:36" ht="14.25">
      <c r="A3398" s="41" t="str">
        <f t="shared" si="1602"/>
        <v/>
      </c>
      <c r="B3398" s="150" t="str">
        <f>IF(ISNUMBER(A3398),INDEX('MetaTrader Import'!$H$13:$J$5893,TRUNC(((A3398-$A$39+1)-1)/3)+1,MOD((A3398-$A$39+1)-1,3)+1),"")</f>
        <v/>
      </c>
      <c r="C3398" s="43" t="str">
        <f t="shared" si="1603"/>
        <v/>
      </c>
      <c r="D3398" s="43" t="str">
        <f t="shared" ca="1" si="1593"/>
        <v/>
      </c>
      <c r="E3398" s="43" t="str">
        <f t="shared" si="1604"/>
        <v/>
      </c>
      <c r="F3398" s="43" t="str">
        <f t="shared" si="1605"/>
        <v/>
      </c>
      <c r="G3398" s="43" t="str">
        <f>IF(A3398&lt;&gt;"",IF(A3398&lt;Data!$G$11*0.25,$C$13/$G$32,IF(A3398&gt;Data!$G$11*0.25,$C$13,$C$13*10)),"")</f>
        <v/>
      </c>
      <c r="H3398" s="43" t="str">
        <f>IF(A3398&lt;&gt;"",IF(Data!$G$9="constant",$C$13,IF(Data!$G$9="squeeze",G3398,F3398)),"")</f>
        <v/>
      </c>
      <c r="I3398" s="38" t="str">
        <f ca="1">IF(ISNUMBER(A3398),NORMINV(RAND(),0,IF(AND(Data!$G$9="squeeze",A3398&lt;Data!$G$11*0.25),$H$32,1)*$C$30*$C$13)*($C$14*$C$12),"")</f>
        <v/>
      </c>
      <c r="J3398" s="42" t="str">
        <f ca="1">IFERROR(IF(Data!$C$6="Real",B3398,I3398+J3397+($C$14*$C$12)*(NORMINV(RAND(),$C$15,CHOOSE($G$13,$C$13,F3398,G3398)))),"")</f>
        <v/>
      </c>
      <c r="K3398" s="88" t="str">
        <f>IF(ISNUMBER(A3398), IF($G$16="fixed",$G$17,MIN(H3398*Data!$C$7*$C$16*0.5,$C$17*Data!$C$7))*$C$12,"")</f>
        <v/>
      </c>
      <c r="L3398" s="42" t="str">
        <f t="shared" ref="L3398:L3461" ca="1" si="1620">IFERROR(J3398,"")</f>
        <v/>
      </c>
      <c r="M3398" s="44" t="str">
        <f t="shared" ref="M3398:M3461" ca="1" si="1621">IFERROR(L3398+K3398*0.5,"")</f>
        <v/>
      </c>
      <c r="N3398" s="44" t="str">
        <f t="shared" ref="N3398:N3461" ca="1" si="1622">IFERROR(L3398-K3398*0.5,"")</f>
        <v/>
      </c>
      <c r="O3398" s="108" t="str">
        <f t="shared" si="1606"/>
        <v/>
      </c>
      <c r="P3398" s="102" t="str">
        <f t="shared" si="1607"/>
        <v/>
      </c>
      <c r="Q3398" s="102" t="str">
        <f t="shared" si="1608"/>
        <v/>
      </c>
      <c r="R3398" s="120" t="str">
        <f t="shared" si="1609"/>
        <v/>
      </c>
      <c r="S3398" s="54" t="str">
        <f t="shared" si="1610"/>
        <v/>
      </c>
      <c r="T3398" s="5" t="str">
        <f t="shared" si="1611"/>
        <v/>
      </c>
      <c r="U3398" s="152" t="str">
        <f t="shared" si="1594"/>
        <v/>
      </c>
      <c r="V3398" s="152" t="str">
        <f t="shared" si="1595"/>
        <v/>
      </c>
      <c r="W3398" s="153" t="str">
        <f t="shared" si="1596"/>
        <v/>
      </c>
      <c r="X3398" s="153" t="str">
        <f t="shared" si="1597"/>
        <v/>
      </c>
      <c r="Y3398" s="153" t="str">
        <f t="shared" si="1598"/>
        <v/>
      </c>
      <c r="Z3398" s="153" t="str">
        <f t="shared" si="1599"/>
        <v/>
      </c>
      <c r="AA3398" s="152" t="str">
        <f t="shared" si="1600"/>
        <v/>
      </c>
      <c r="AB3398" s="152" t="str">
        <f t="shared" si="1601"/>
        <v/>
      </c>
      <c r="AC3398" s="154" t="str">
        <f t="shared" si="1612"/>
        <v/>
      </c>
      <c r="AD3398" s="154" t="str">
        <f t="shared" si="1613"/>
        <v/>
      </c>
      <c r="AE3398" s="3" t="str">
        <f t="shared" si="1614"/>
        <v/>
      </c>
      <c r="AF3398" s="3" t="str">
        <f t="shared" si="1615"/>
        <v/>
      </c>
      <c r="AG3398" s="3" t="str">
        <f t="shared" si="1616"/>
        <v/>
      </c>
      <c r="AH3398" s="4" t="str">
        <f t="shared" si="1617"/>
        <v/>
      </c>
      <c r="AI3398" s="75" t="str">
        <f t="shared" si="1618"/>
        <v/>
      </c>
      <c r="AJ3398" s="75" t="str">
        <f t="shared" si="1619"/>
        <v/>
      </c>
    </row>
    <row r="3399" spans="1:36" ht="14.25">
      <c r="A3399" s="41" t="str">
        <f t="shared" si="1602"/>
        <v/>
      </c>
      <c r="B3399" s="150" t="str">
        <f>IF(ISNUMBER(A3399),INDEX('MetaTrader Import'!$H$13:$J$5893,TRUNC(((A3399-$A$39+1)-1)/3)+1,MOD((A3399-$A$39+1)-1,3)+1),"")</f>
        <v/>
      </c>
      <c r="C3399" s="43" t="str">
        <f t="shared" si="1603"/>
        <v/>
      </c>
      <c r="D3399" s="43" t="str">
        <f t="shared" ca="1" si="1593"/>
        <v/>
      </c>
      <c r="E3399" s="43" t="str">
        <f t="shared" si="1604"/>
        <v/>
      </c>
      <c r="F3399" s="43" t="str">
        <f t="shared" si="1605"/>
        <v/>
      </c>
      <c r="G3399" s="43" t="str">
        <f>IF(A3399&lt;&gt;"",IF(A3399&lt;Data!$G$11*0.25,$C$13/$G$32,IF(A3399&gt;Data!$G$11*0.25,$C$13,$C$13*10)),"")</f>
        <v/>
      </c>
      <c r="H3399" s="43" t="str">
        <f>IF(A3399&lt;&gt;"",IF(Data!$G$9="constant",$C$13,IF(Data!$G$9="squeeze",G3399,F3399)),"")</f>
        <v/>
      </c>
      <c r="I3399" s="38" t="str">
        <f ca="1">IF(ISNUMBER(A3399),NORMINV(RAND(),0,IF(AND(Data!$G$9="squeeze",A3399&lt;Data!$G$11*0.25),$H$32,1)*$C$30*$C$13)*($C$14*$C$12),"")</f>
        <v/>
      </c>
      <c r="J3399" s="42" t="str">
        <f ca="1">IFERROR(IF(Data!$C$6="Real",B3399,I3399+J3398+($C$14*$C$12)*(NORMINV(RAND(),$C$15,CHOOSE($G$13,$C$13,F3399,G3399)))),"")</f>
        <v/>
      </c>
      <c r="K3399" s="88" t="str">
        <f>IF(ISNUMBER(A3399), IF($G$16="fixed",$G$17,MIN(H3399*Data!$C$7*$C$16*0.5,$C$17*Data!$C$7))*$C$12,"")</f>
        <v/>
      </c>
      <c r="L3399" s="42" t="str">
        <f t="shared" ca="1" si="1620"/>
        <v/>
      </c>
      <c r="M3399" s="44" t="str">
        <f t="shared" ca="1" si="1621"/>
        <v/>
      </c>
      <c r="N3399" s="44" t="str">
        <f t="shared" ca="1" si="1622"/>
        <v/>
      </c>
      <c r="O3399" s="108" t="str">
        <f t="shared" si="1606"/>
        <v/>
      </c>
      <c r="P3399" s="102" t="str">
        <f t="shared" si="1607"/>
        <v/>
      </c>
      <c r="Q3399" s="102" t="str">
        <f t="shared" si="1608"/>
        <v/>
      </c>
      <c r="R3399" s="120" t="str">
        <f t="shared" si="1609"/>
        <v/>
      </c>
      <c r="S3399" s="54" t="str">
        <f t="shared" si="1610"/>
        <v/>
      </c>
      <c r="T3399" s="5" t="str">
        <f t="shared" si="1611"/>
        <v/>
      </c>
      <c r="U3399" s="152" t="str">
        <f t="shared" si="1594"/>
        <v/>
      </c>
      <c r="V3399" s="152" t="str">
        <f t="shared" si="1595"/>
        <v/>
      </c>
      <c r="W3399" s="153" t="str">
        <f t="shared" si="1596"/>
        <v/>
      </c>
      <c r="X3399" s="153" t="str">
        <f t="shared" si="1597"/>
        <v/>
      </c>
      <c r="Y3399" s="153" t="str">
        <f t="shared" si="1598"/>
        <v/>
      </c>
      <c r="Z3399" s="153" t="str">
        <f t="shared" si="1599"/>
        <v/>
      </c>
      <c r="AA3399" s="152" t="str">
        <f t="shared" si="1600"/>
        <v/>
      </c>
      <c r="AB3399" s="152" t="str">
        <f t="shared" si="1601"/>
        <v/>
      </c>
      <c r="AC3399" s="154" t="str">
        <f t="shared" si="1612"/>
        <v/>
      </c>
      <c r="AD3399" s="154" t="str">
        <f t="shared" si="1613"/>
        <v/>
      </c>
      <c r="AE3399" s="3" t="str">
        <f t="shared" si="1614"/>
        <v/>
      </c>
      <c r="AF3399" s="3" t="str">
        <f t="shared" si="1615"/>
        <v/>
      </c>
      <c r="AG3399" s="3" t="str">
        <f t="shared" si="1616"/>
        <v/>
      </c>
      <c r="AH3399" s="4" t="str">
        <f t="shared" si="1617"/>
        <v/>
      </c>
      <c r="AI3399" s="75" t="str">
        <f t="shared" si="1618"/>
        <v/>
      </c>
      <c r="AJ3399" s="75" t="str">
        <f t="shared" si="1619"/>
        <v/>
      </c>
    </row>
    <row r="3400" spans="1:36" ht="14.25">
      <c r="A3400" s="41" t="str">
        <f t="shared" si="1602"/>
        <v/>
      </c>
      <c r="B3400" s="150" t="str">
        <f>IF(ISNUMBER(A3400),INDEX('MetaTrader Import'!$H$13:$J$5893,TRUNC(((A3400-$A$39+1)-1)/3)+1,MOD((A3400-$A$39+1)-1,3)+1),"")</f>
        <v/>
      </c>
      <c r="C3400" s="43" t="str">
        <f t="shared" si="1603"/>
        <v/>
      </c>
      <c r="D3400" s="43" t="str">
        <f t="shared" ca="1" si="1593"/>
        <v/>
      </c>
      <c r="E3400" s="43" t="str">
        <f t="shared" si="1604"/>
        <v/>
      </c>
      <c r="F3400" s="43" t="str">
        <f t="shared" si="1605"/>
        <v/>
      </c>
      <c r="G3400" s="43" t="str">
        <f>IF(A3400&lt;&gt;"",IF(A3400&lt;Data!$G$11*0.25,$C$13/$G$32,IF(A3400&gt;Data!$G$11*0.25,$C$13,$C$13*10)),"")</f>
        <v/>
      </c>
      <c r="H3400" s="43" t="str">
        <f>IF(A3400&lt;&gt;"",IF(Data!$G$9="constant",$C$13,IF(Data!$G$9="squeeze",G3400,F3400)),"")</f>
        <v/>
      </c>
      <c r="I3400" s="38" t="str">
        <f ca="1">IF(ISNUMBER(A3400),NORMINV(RAND(),0,IF(AND(Data!$G$9="squeeze",A3400&lt;Data!$G$11*0.25),$H$32,1)*$C$30*$C$13)*($C$14*$C$12),"")</f>
        <v/>
      </c>
      <c r="J3400" s="42" t="str">
        <f ca="1">IFERROR(IF(Data!$C$6="Real",B3400,I3400+J3399+($C$14*$C$12)*(NORMINV(RAND(),$C$15,CHOOSE($G$13,$C$13,F3400,G3400)))),"")</f>
        <v/>
      </c>
      <c r="K3400" s="88" t="str">
        <f>IF(ISNUMBER(A3400), IF($G$16="fixed",$G$17,MIN(H3400*Data!$C$7*$C$16*0.5,$C$17*Data!$C$7))*$C$12,"")</f>
        <v/>
      </c>
      <c r="L3400" s="42" t="str">
        <f t="shared" ca="1" si="1620"/>
        <v/>
      </c>
      <c r="M3400" s="44" t="str">
        <f t="shared" ca="1" si="1621"/>
        <v/>
      </c>
      <c r="N3400" s="44" t="str">
        <f t="shared" ca="1" si="1622"/>
        <v/>
      </c>
      <c r="O3400" s="108" t="str">
        <f t="shared" si="1606"/>
        <v/>
      </c>
      <c r="P3400" s="102" t="str">
        <f t="shared" si="1607"/>
        <v/>
      </c>
      <c r="Q3400" s="102" t="str">
        <f t="shared" si="1608"/>
        <v/>
      </c>
      <c r="R3400" s="120" t="str">
        <f t="shared" si="1609"/>
        <v/>
      </c>
      <c r="S3400" s="54" t="str">
        <f t="shared" si="1610"/>
        <v/>
      </c>
      <c r="T3400" s="5" t="str">
        <f t="shared" si="1611"/>
        <v/>
      </c>
      <c r="U3400" s="152" t="str">
        <f t="shared" si="1594"/>
        <v/>
      </c>
      <c r="V3400" s="152" t="str">
        <f t="shared" si="1595"/>
        <v/>
      </c>
      <c r="W3400" s="153" t="str">
        <f t="shared" si="1596"/>
        <v/>
      </c>
      <c r="X3400" s="153" t="str">
        <f t="shared" si="1597"/>
        <v/>
      </c>
      <c r="Y3400" s="153" t="str">
        <f t="shared" si="1598"/>
        <v/>
      </c>
      <c r="Z3400" s="153" t="str">
        <f t="shared" si="1599"/>
        <v/>
      </c>
      <c r="AA3400" s="152" t="str">
        <f t="shared" si="1600"/>
        <v/>
      </c>
      <c r="AB3400" s="152" t="str">
        <f t="shared" si="1601"/>
        <v/>
      </c>
      <c r="AC3400" s="154" t="str">
        <f t="shared" si="1612"/>
        <v/>
      </c>
      <c r="AD3400" s="154" t="str">
        <f t="shared" si="1613"/>
        <v/>
      </c>
      <c r="AE3400" s="3" t="str">
        <f t="shared" si="1614"/>
        <v/>
      </c>
      <c r="AF3400" s="3" t="str">
        <f t="shared" si="1615"/>
        <v/>
      </c>
      <c r="AG3400" s="3" t="str">
        <f t="shared" si="1616"/>
        <v/>
      </c>
      <c r="AH3400" s="4" t="str">
        <f t="shared" si="1617"/>
        <v/>
      </c>
      <c r="AI3400" s="75" t="str">
        <f t="shared" si="1618"/>
        <v/>
      </c>
      <c r="AJ3400" s="75" t="str">
        <f t="shared" si="1619"/>
        <v/>
      </c>
    </row>
    <row r="3401" spans="1:36" ht="14.25">
      <c r="A3401" s="41" t="str">
        <f t="shared" si="1602"/>
        <v/>
      </c>
      <c r="B3401" s="150" t="str">
        <f>IF(ISNUMBER(A3401),INDEX('MetaTrader Import'!$H$13:$J$5893,TRUNC(((A3401-$A$39+1)-1)/3)+1,MOD((A3401-$A$39+1)-1,3)+1),"")</f>
        <v/>
      </c>
      <c r="C3401" s="43" t="str">
        <f t="shared" si="1603"/>
        <v/>
      </c>
      <c r="D3401" s="43" t="str">
        <f t="shared" ca="1" si="1593"/>
        <v/>
      </c>
      <c r="E3401" s="43" t="str">
        <f t="shared" si="1604"/>
        <v/>
      </c>
      <c r="F3401" s="43" t="str">
        <f t="shared" si="1605"/>
        <v/>
      </c>
      <c r="G3401" s="43" t="str">
        <f>IF(A3401&lt;&gt;"",IF(A3401&lt;Data!$G$11*0.25,$C$13/$G$32,IF(A3401&gt;Data!$G$11*0.25,$C$13,$C$13*10)),"")</f>
        <v/>
      </c>
      <c r="H3401" s="43" t="str">
        <f>IF(A3401&lt;&gt;"",IF(Data!$G$9="constant",$C$13,IF(Data!$G$9="squeeze",G3401,F3401)),"")</f>
        <v/>
      </c>
      <c r="I3401" s="38" t="str">
        <f ca="1">IF(ISNUMBER(A3401),NORMINV(RAND(),0,IF(AND(Data!$G$9="squeeze",A3401&lt;Data!$G$11*0.25),$H$32,1)*$C$30*$C$13)*($C$14*$C$12),"")</f>
        <v/>
      </c>
      <c r="J3401" s="42" t="str">
        <f ca="1">IFERROR(IF(Data!$C$6="Real",B3401,I3401+J3400+($C$14*$C$12)*(NORMINV(RAND(),$C$15,CHOOSE($G$13,$C$13,F3401,G3401)))),"")</f>
        <v/>
      </c>
      <c r="K3401" s="88" t="str">
        <f>IF(ISNUMBER(A3401), IF($G$16="fixed",$G$17,MIN(H3401*Data!$C$7*$C$16*0.5,$C$17*Data!$C$7))*$C$12,"")</f>
        <v/>
      </c>
      <c r="L3401" s="42" t="str">
        <f t="shared" ca="1" si="1620"/>
        <v/>
      </c>
      <c r="M3401" s="44" t="str">
        <f t="shared" ca="1" si="1621"/>
        <v/>
      </c>
      <c r="N3401" s="44" t="str">
        <f t="shared" ca="1" si="1622"/>
        <v/>
      </c>
      <c r="O3401" s="108" t="str">
        <f t="shared" si="1606"/>
        <v/>
      </c>
      <c r="P3401" s="102" t="str">
        <f t="shared" si="1607"/>
        <v/>
      </c>
      <c r="Q3401" s="102" t="str">
        <f t="shared" si="1608"/>
        <v/>
      </c>
      <c r="R3401" s="120" t="str">
        <f t="shared" si="1609"/>
        <v/>
      </c>
      <c r="S3401" s="54" t="str">
        <f t="shared" si="1610"/>
        <v/>
      </c>
      <c r="T3401" s="5" t="str">
        <f t="shared" si="1611"/>
        <v/>
      </c>
      <c r="U3401" s="152" t="str">
        <f t="shared" si="1594"/>
        <v/>
      </c>
      <c r="V3401" s="152" t="str">
        <f t="shared" si="1595"/>
        <v/>
      </c>
      <c r="W3401" s="153" t="str">
        <f t="shared" si="1596"/>
        <v/>
      </c>
      <c r="X3401" s="153" t="str">
        <f t="shared" si="1597"/>
        <v/>
      </c>
      <c r="Y3401" s="153" t="str">
        <f t="shared" si="1598"/>
        <v/>
      </c>
      <c r="Z3401" s="153" t="str">
        <f t="shared" si="1599"/>
        <v/>
      </c>
      <c r="AA3401" s="152" t="str">
        <f t="shared" si="1600"/>
        <v/>
      </c>
      <c r="AB3401" s="152" t="str">
        <f t="shared" si="1601"/>
        <v/>
      </c>
      <c r="AC3401" s="154" t="str">
        <f t="shared" si="1612"/>
        <v/>
      </c>
      <c r="AD3401" s="154" t="str">
        <f t="shared" si="1613"/>
        <v/>
      </c>
      <c r="AE3401" s="3" t="str">
        <f t="shared" si="1614"/>
        <v/>
      </c>
      <c r="AF3401" s="3" t="str">
        <f t="shared" si="1615"/>
        <v/>
      </c>
      <c r="AG3401" s="3" t="str">
        <f t="shared" si="1616"/>
        <v/>
      </c>
      <c r="AH3401" s="4" t="str">
        <f t="shared" si="1617"/>
        <v/>
      </c>
      <c r="AI3401" s="75" t="str">
        <f t="shared" si="1618"/>
        <v/>
      </c>
      <c r="AJ3401" s="75" t="str">
        <f t="shared" si="1619"/>
        <v/>
      </c>
    </row>
    <row r="3402" spans="1:36" ht="14.25">
      <c r="A3402" s="41" t="str">
        <f t="shared" si="1602"/>
        <v/>
      </c>
      <c r="B3402" s="150" t="str">
        <f>IF(ISNUMBER(A3402),INDEX('MetaTrader Import'!$H$13:$J$5893,TRUNC(((A3402-$A$39+1)-1)/3)+1,MOD((A3402-$A$39+1)-1,3)+1),"")</f>
        <v/>
      </c>
      <c r="C3402" s="43" t="str">
        <f t="shared" si="1603"/>
        <v/>
      </c>
      <c r="D3402" s="43" t="str">
        <f t="shared" ca="1" si="1593"/>
        <v/>
      </c>
      <c r="E3402" s="43" t="str">
        <f t="shared" si="1604"/>
        <v/>
      </c>
      <c r="F3402" s="43" t="str">
        <f t="shared" si="1605"/>
        <v/>
      </c>
      <c r="G3402" s="43" t="str">
        <f>IF(A3402&lt;&gt;"",IF(A3402&lt;Data!$G$11*0.25,$C$13/$G$32,IF(A3402&gt;Data!$G$11*0.25,$C$13,$C$13*10)),"")</f>
        <v/>
      </c>
      <c r="H3402" s="43" t="str">
        <f>IF(A3402&lt;&gt;"",IF(Data!$G$9="constant",$C$13,IF(Data!$G$9="squeeze",G3402,F3402)),"")</f>
        <v/>
      </c>
      <c r="I3402" s="38" t="str">
        <f ca="1">IF(ISNUMBER(A3402),NORMINV(RAND(),0,IF(AND(Data!$G$9="squeeze",A3402&lt;Data!$G$11*0.25),$H$32,1)*$C$30*$C$13)*($C$14*$C$12),"")</f>
        <v/>
      </c>
      <c r="J3402" s="42" t="str">
        <f ca="1">IFERROR(IF(Data!$C$6="Real",B3402,I3402+J3401+($C$14*$C$12)*(NORMINV(RAND(),$C$15,CHOOSE($G$13,$C$13,F3402,G3402)))),"")</f>
        <v/>
      </c>
      <c r="K3402" s="88" t="str">
        <f>IF(ISNUMBER(A3402), IF($G$16="fixed",$G$17,MIN(H3402*Data!$C$7*$C$16*0.5,$C$17*Data!$C$7))*$C$12,"")</f>
        <v/>
      </c>
      <c r="L3402" s="42" t="str">
        <f t="shared" ca="1" si="1620"/>
        <v/>
      </c>
      <c r="M3402" s="44" t="str">
        <f t="shared" ca="1" si="1621"/>
        <v/>
      </c>
      <c r="N3402" s="44" t="str">
        <f t="shared" ca="1" si="1622"/>
        <v/>
      </c>
      <c r="O3402" s="108" t="str">
        <f t="shared" si="1606"/>
        <v/>
      </c>
      <c r="P3402" s="102" t="str">
        <f t="shared" si="1607"/>
        <v/>
      </c>
      <c r="Q3402" s="102" t="str">
        <f t="shared" si="1608"/>
        <v/>
      </c>
      <c r="R3402" s="120" t="str">
        <f t="shared" si="1609"/>
        <v/>
      </c>
      <c r="S3402" s="54" t="str">
        <f t="shared" si="1610"/>
        <v/>
      </c>
      <c r="T3402" s="5" t="str">
        <f t="shared" si="1611"/>
        <v/>
      </c>
      <c r="U3402" s="152" t="str">
        <f t="shared" si="1594"/>
        <v/>
      </c>
      <c r="V3402" s="152" t="str">
        <f t="shared" si="1595"/>
        <v/>
      </c>
      <c r="W3402" s="153" t="str">
        <f t="shared" si="1596"/>
        <v/>
      </c>
      <c r="X3402" s="153" t="str">
        <f t="shared" si="1597"/>
        <v/>
      </c>
      <c r="Y3402" s="153" t="str">
        <f t="shared" si="1598"/>
        <v/>
      </c>
      <c r="Z3402" s="153" t="str">
        <f t="shared" si="1599"/>
        <v/>
      </c>
      <c r="AA3402" s="152" t="str">
        <f t="shared" si="1600"/>
        <v/>
      </c>
      <c r="AB3402" s="152" t="str">
        <f t="shared" si="1601"/>
        <v/>
      </c>
      <c r="AC3402" s="154" t="str">
        <f t="shared" si="1612"/>
        <v/>
      </c>
      <c r="AD3402" s="154" t="str">
        <f t="shared" si="1613"/>
        <v/>
      </c>
      <c r="AE3402" s="3" t="str">
        <f t="shared" si="1614"/>
        <v/>
      </c>
      <c r="AF3402" s="3" t="str">
        <f t="shared" si="1615"/>
        <v/>
      </c>
      <c r="AG3402" s="3" t="str">
        <f t="shared" si="1616"/>
        <v/>
      </c>
      <c r="AH3402" s="4" t="str">
        <f t="shared" si="1617"/>
        <v/>
      </c>
      <c r="AI3402" s="75" t="str">
        <f t="shared" si="1618"/>
        <v/>
      </c>
      <c r="AJ3402" s="75" t="str">
        <f t="shared" si="1619"/>
        <v/>
      </c>
    </row>
    <row r="3403" spans="1:36" ht="14.25">
      <c r="A3403" s="41" t="str">
        <f t="shared" si="1602"/>
        <v/>
      </c>
      <c r="B3403" s="150" t="str">
        <f>IF(ISNUMBER(A3403),INDEX('MetaTrader Import'!$H$13:$J$5893,TRUNC(((A3403-$A$39+1)-1)/3)+1,MOD((A3403-$A$39+1)-1,3)+1),"")</f>
        <v/>
      </c>
      <c r="C3403" s="43" t="str">
        <f t="shared" si="1603"/>
        <v/>
      </c>
      <c r="D3403" s="43" t="str">
        <f t="shared" ca="1" si="1593"/>
        <v/>
      </c>
      <c r="E3403" s="43" t="str">
        <f t="shared" si="1604"/>
        <v/>
      </c>
      <c r="F3403" s="43" t="str">
        <f t="shared" si="1605"/>
        <v/>
      </c>
      <c r="G3403" s="43" t="str">
        <f>IF(A3403&lt;&gt;"",IF(A3403&lt;Data!$G$11*0.25,$C$13/$G$32,IF(A3403&gt;Data!$G$11*0.25,$C$13,$C$13*10)),"")</f>
        <v/>
      </c>
      <c r="H3403" s="43" t="str">
        <f>IF(A3403&lt;&gt;"",IF(Data!$G$9="constant",$C$13,IF(Data!$G$9="squeeze",G3403,F3403)),"")</f>
        <v/>
      </c>
      <c r="I3403" s="38" t="str">
        <f ca="1">IF(ISNUMBER(A3403),NORMINV(RAND(),0,IF(AND(Data!$G$9="squeeze",A3403&lt;Data!$G$11*0.25),$H$32,1)*$C$30*$C$13)*($C$14*$C$12),"")</f>
        <v/>
      </c>
      <c r="J3403" s="42" t="str">
        <f ca="1">IFERROR(IF(Data!$C$6="Real",B3403,I3403+J3402+($C$14*$C$12)*(NORMINV(RAND(),$C$15,CHOOSE($G$13,$C$13,F3403,G3403)))),"")</f>
        <v/>
      </c>
      <c r="K3403" s="88" t="str">
        <f>IF(ISNUMBER(A3403), IF($G$16="fixed",$G$17,MIN(H3403*Data!$C$7*$C$16*0.5,$C$17*Data!$C$7))*$C$12,"")</f>
        <v/>
      </c>
      <c r="L3403" s="42" t="str">
        <f t="shared" ca="1" si="1620"/>
        <v/>
      </c>
      <c r="M3403" s="44" t="str">
        <f t="shared" ca="1" si="1621"/>
        <v/>
      </c>
      <c r="N3403" s="44" t="str">
        <f t="shared" ca="1" si="1622"/>
        <v/>
      </c>
      <c r="O3403" s="108" t="str">
        <f t="shared" si="1606"/>
        <v/>
      </c>
      <c r="P3403" s="102" t="str">
        <f t="shared" si="1607"/>
        <v/>
      </c>
      <c r="Q3403" s="102" t="str">
        <f t="shared" si="1608"/>
        <v/>
      </c>
      <c r="R3403" s="120" t="str">
        <f t="shared" si="1609"/>
        <v/>
      </c>
      <c r="S3403" s="54" t="str">
        <f t="shared" si="1610"/>
        <v/>
      </c>
      <c r="T3403" s="5" t="str">
        <f t="shared" si="1611"/>
        <v/>
      </c>
      <c r="U3403" s="152" t="str">
        <f t="shared" si="1594"/>
        <v/>
      </c>
      <c r="V3403" s="152" t="str">
        <f t="shared" si="1595"/>
        <v/>
      </c>
      <c r="W3403" s="153" t="str">
        <f t="shared" si="1596"/>
        <v/>
      </c>
      <c r="X3403" s="153" t="str">
        <f t="shared" si="1597"/>
        <v/>
      </c>
      <c r="Y3403" s="153" t="str">
        <f t="shared" si="1598"/>
        <v/>
      </c>
      <c r="Z3403" s="153" t="str">
        <f t="shared" si="1599"/>
        <v/>
      </c>
      <c r="AA3403" s="152" t="str">
        <f t="shared" si="1600"/>
        <v/>
      </c>
      <c r="AB3403" s="152" t="str">
        <f t="shared" si="1601"/>
        <v/>
      </c>
      <c r="AC3403" s="154" t="str">
        <f t="shared" si="1612"/>
        <v/>
      </c>
      <c r="AD3403" s="154" t="str">
        <f t="shared" si="1613"/>
        <v/>
      </c>
      <c r="AE3403" s="3" t="str">
        <f t="shared" si="1614"/>
        <v/>
      </c>
      <c r="AF3403" s="3" t="str">
        <f t="shared" si="1615"/>
        <v/>
      </c>
      <c r="AG3403" s="3" t="str">
        <f t="shared" si="1616"/>
        <v/>
      </c>
      <c r="AH3403" s="4" t="str">
        <f t="shared" si="1617"/>
        <v/>
      </c>
      <c r="AI3403" s="75" t="str">
        <f t="shared" si="1618"/>
        <v/>
      </c>
      <c r="AJ3403" s="75" t="str">
        <f t="shared" si="1619"/>
        <v/>
      </c>
    </row>
    <row r="3404" spans="1:36" ht="14.25">
      <c r="A3404" s="41" t="str">
        <f t="shared" si="1602"/>
        <v/>
      </c>
      <c r="B3404" s="150" t="str">
        <f>IF(ISNUMBER(A3404),INDEX('MetaTrader Import'!$H$13:$J$5893,TRUNC(((A3404-$A$39+1)-1)/3)+1,MOD((A3404-$A$39+1)-1,3)+1),"")</f>
        <v/>
      </c>
      <c r="C3404" s="43" t="str">
        <f t="shared" si="1603"/>
        <v/>
      </c>
      <c r="D3404" s="43" t="str">
        <f t="shared" ca="1" si="1593"/>
        <v/>
      </c>
      <c r="E3404" s="43" t="str">
        <f t="shared" si="1604"/>
        <v/>
      </c>
      <c r="F3404" s="43" t="str">
        <f t="shared" si="1605"/>
        <v/>
      </c>
      <c r="G3404" s="43" t="str">
        <f>IF(A3404&lt;&gt;"",IF(A3404&lt;Data!$G$11*0.25,$C$13/$G$32,IF(A3404&gt;Data!$G$11*0.25,$C$13,$C$13*10)),"")</f>
        <v/>
      </c>
      <c r="H3404" s="43" t="str">
        <f>IF(A3404&lt;&gt;"",IF(Data!$G$9="constant",$C$13,IF(Data!$G$9="squeeze",G3404,F3404)),"")</f>
        <v/>
      </c>
      <c r="I3404" s="38" t="str">
        <f ca="1">IF(ISNUMBER(A3404),NORMINV(RAND(),0,IF(AND(Data!$G$9="squeeze",A3404&lt;Data!$G$11*0.25),$H$32,1)*$C$30*$C$13)*($C$14*$C$12),"")</f>
        <v/>
      </c>
      <c r="J3404" s="42" t="str">
        <f ca="1">IFERROR(IF(Data!$C$6="Real",B3404,I3404+J3403+($C$14*$C$12)*(NORMINV(RAND(),$C$15,CHOOSE($G$13,$C$13,F3404,G3404)))),"")</f>
        <v/>
      </c>
      <c r="K3404" s="88" t="str">
        <f>IF(ISNUMBER(A3404), IF($G$16="fixed",$G$17,MIN(H3404*Data!$C$7*$C$16*0.5,$C$17*Data!$C$7))*$C$12,"")</f>
        <v/>
      </c>
      <c r="L3404" s="42" t="str">
        <f t="shared" ca="1" si="1620"/>
        <v/>
      </c>
      <c r="M3404" s="44" t="str">
        <f t="shared" ca="1" si="1621"/>
        <v/>
      </c>
      <c r="N3404" s="44" t="str">
        <f t="shared" ca="1" si="1622"/>
        <v/>
      </c>
      <c r="O3404" s="108" t="str">
        <f t="shared" si="1606"/>
        <v/>
      </c>
      <c r="P3404" s="102" t="str">
        <f t="shared" si="1607"/>
        <v/>
      </c>
      <c r="Q3404" s="102" t="str">
        <f t="shared" si="1608"/>
        <v/>
      </c>
      <c r="R3404" s="120" t="str">
        <f t="shared" si="1609"/>
        <v/>
      </c>
      <c r="S3404" s="54" t="str">
        <f t="shared" si="1610"/>
        <v/>
      </c>
      <c r="T3404" s="5" t="str">
        <f t="shared" si="1611"/>
        <v/>
      </c>
      <c r="U3404" s="152" t="str">
        <f t="shared" si="1594"/>
        <v/>
      </c>
      <c r="V3404" s="152" t="str">
        <f t="shared" si="1595"/>
        <v/>
      </c>
      <c r="W3404" s="153" t="str">
        <f t="shared" si="1596"/>
        <v/>
      </c>
      <c r="X3404" s="153" t="str">
        <f t="shared" si="1597"/>
        <v/>
      </c>
      <c r="Y3404" s="153" t="str">
        <f t="shared" si="1598"/>
        <v/>
      </c>
      <c r="Z3404" s="153" t="str">
        <f t="shared" si="1599"/>
        <v/>
      </c>
      <c r="AA3404" s="152" t="str">
        <f t="shared" si="1600"/>
        <v/>
      </c>
      <c r="AB3404" s="152" t="str">
        <f t="shared" si="1601"/>
        <v/>
      </c>
      <c r="AC3404" s="154" t="str">
        <f t="shared" si="1612"/>
        <v/>
      </c>
      <c r="AD3404" s="154" t="str">
        <f t="shared" si="1613"/>
        <v/>
      </c>
      <c r="AE3404" s="3" t="str">
        <f t="shared" si="1614"/>
        <v/>
      </c>
      <c r="AF3404" s="3" t="str">
        <f t="shared" si="1615"/>
        <v/>
      </c>
      <c r="AG3404" s="3" t="str">
        <f t="shared" si="1616"/>
        <v/>
      </c>
      <c r="AH3404" s="4" t="str">
        <f t="shared" si="1617"/>
        <v/>
      </c>
      <c r="AI3404" s="75" t="str">
        <f t="shared" si="1618"/>
        <v/>
      </c>
      <c r="AJ3404" s="75" t="str">
        <f t="shared" si="1619"/>
        <v/>
      </c>
    </row>
    <row r="3405" spans="1:36" ht="14.25">
      <c r="A3405" s="41" t="str">
        <f t="shared" si="1602"/>
        <v/>
      </c>
      <c r="B3405" s="150" t="str">
        <f>IF(ISNUMBER(A3405),INDEX('MetaTrader Import'!$H$13:$J$5893,TRUNC(((A3405-$A$39+1)-1)/3)+1,MOD((A3405-$A$39+1)-1,3)+1),"")</f>
        <v/>
      </c>
      <c r="C3405" s="43" t="str">
        <f t="shared" si="1603"/>
        <v/>
      </c>
      <c r="D3405" s="43" t="str">
        <f t="shared" ca="1" si="1593"/>
        <v/>
      </c>
      <c r="E3405" s="43" t="str">
        <f t="shared" si="1604"/>
        <v/>
      </c>
      <c r="F3405" s="43" t="str">
        <f t="shared" si="1605"/>
        <v/>
      </c>
      <c r="G3405" s="43" t="str">
        <f>IF(A3405&lt;&gt;"",IF(A3405&lt;Data!$G$11*0.25,$C$13/$G$32,IF(A3405&gt;Data!$G$11*0.25,$C$13,$C$13*10)),"")</f>
        <v/>
      </c>
      <c r="H3405" s="43" t="str">
        <f>IF(A3405&lt;&gt;"",IF(Data!$G$9="constant",$C$13,IF(Data!$G$9="squeeze",G3405,F3405)),"")</f>
        <v/>
      </c>
      <c r="I3405" s="38" t="str">
        <f ca="1">IF(ISNUMBER(A3405),NORMINV(RAND(),0,IF(AND(Data!$G$9="squeeze",A3405&lt;Data!$G$11*0.25),$H$32,1)*$C$30*$C$13)*($C$14*$C$12),"")</f>
        <v/>
      </c>
      <c r="J3405" s="42" t="str">
        <f ca="1">IFERROR(IF(Data!$C$6="Real",B3405,I3405+J3404+($C$14*$C$12)*(NORMINV(RAND(),$C$15,CHOOSE($G$13,$C$13,F3405,G3405)))),"")</f>
        <v/>
      </c>
      <c r="K3405" s="88" t="str">
        <f>IF(ISNUMBER(A3405), IF($G$16="fixed",$G$17,MIN(H3405*Data!$C$7*$C$16*0.5,$C$17*Data!$C$7))*$C$12,"")</f>
        <v/>
      </c>
      <c r="L3405" s="42" t="str">
        <f t="shared" ca="1" si="1620"/>
        <v/>
      </c>
      <c r="M3405" s="44" t="str">
        <f t="shared" ca="1" si="1621"/>
        <v/>
      </c>
      <c r="N3405" s="44" t="str">
        <f t="shared" ca="1" si="1622"/>
        <v/>
      </c>
      <c r="O3405" s="108" t="str">
        <f t="shared" si="1606"/>
        <v/>
      </c>
      <c r="P3405" s="102" t="str">
        <f t="shared" si="1607"/>
        <v/>
      </c>
      <c r="Q3405" s="102" t="str">
        <f t="shared" si="1608"/>
        <v/>
      </c>
      <c r="R3405" s="120" t="str">
        <f t="shared" si="1609"/>
        <v/>
      </c>
      <c r="S3405" s="54" t="str">
        <f t="shared" si="1610"/>
        <v/>
      </c>
      <c r="T3405" s="5" t="str">
        <f t="shared" si="1611"/>
        <v/>
      </c>
      <c r="U3405" s="152" t="str">
        <f t="shared" si="1594"/>
        <v/>
      </c>
      <c r="V3405" s="152" t="str">
        <f t="shared" si="1595"/>
        <v/>
      </c>
      <c r="W3405" s="153" t="str">
        <f t="shared" si="1596"/>
        <v/>
      </c>
      <c r="X3405" s="153" t="str">
        <f t="shared" si="1597"/>
        <v/>
      </c>
      <c r="Y3405" s="153" t="str">
        <f t="shared" si="1598"/>
        <v/>
      </c>
      <c r="Z3405" s="153" t="str">
        <f t="shared" si="1599"/>
        <v/>
      </c>
      <c r="AA3405" s="152" t="str">
        <f t="shared" si="1600"/>
        <v/>
      </c>
      <c r="AB3405" s="152" t="str">
        <f t="shared" si="1601"/>
        <v/>
      </c>
      <c r="AC3405" s="154" t="str">
        <f t="shared" si="1612"/>
        <v/>
      </c>
      <c r="AD3405" s="154" t="str">
        <f t="shared" si="1613"/>
        <v/>
      </c>
      <c r="AE3405" s="3" t="str">
        <f t="shared" si="1614"/>
        <v/>
      </c>
      <c r="AF3405" s="3" t="str">
        <f t="shared" si="1615"/>
        <v/>
      </c>
      <c r="AG3405" s="3" t="str">
        <f t="shared" si="1616"/>
        <v/>
      </c>
      <c r="AH3405" s="4" t="str">
        <f t="shared" si="1617"/>
        <v/>
      </c>
      <c r="AI3405" s="75" t="str">
        <f t="shared" si="1618"/>
        <v/>
      </c>
      <c r="AJ3405" s="75" t="str">
        <f t="shared" si="1619"/>
        <v/>
      </c>
    </row>
    <row r="3406" spans="1:36" ht="14.25">
      <c r="A3406" s="41" t="str">
        <f t="shared" si="1602"/>
        <v/>
      </c>
      <c r="B3406" s="150" t="str">
        <f>IF(ISNUMBER(A3406),INDEX('MetaTrader Import'!$H$13:$J$5893,TRUNC(((A3406-$A$39+1)-1)/3)+1,MOD((A3406-$A$39+1)-1,3)+1),"")</f>
        <v/>
      </c>
      <c r="C3406" s="43" t="str">
        <f t="shared" si="1603"/>
        <v/>
      </c>
      <c r="D3406" s="43" t="str">
        <f t="shared" ca="1" si="1593"/>
        <v/>
      </c>
      <c r="E3406" s="43" t="str">
        <f t="shared" si="1604"/>
        <v/>
      </c>
      <c r="F3406" s="43" t="str">
        <f t="shared" si="1605"/>
        <v/>
      </c>
      <c r="G3406" s="43" t="str">
        <f>IF(A3406&lt;&gt;"",IF(A3406&lt;Data!$G$11*0.25,$C$13/$G$32,IF(A3406&gt;Data!$G$11*0.25,$C$13,$C$13*10)),"")</f>
        <v/>
      </c>
      <c r="H3406" s="43" t="str">
        <f>IF(A3406&lt;&gt;"",IF(Data!$G$9="constant",$C$13,IF(Data!$G$9="squeeze",G3406,F3406)),"")</f>
        <v/>
      </c>
      <c r="I3406" s="38" t="str">
        <f ca="1">IF(ISNUMBER(A3406),NORMINV(RAND(),0,IF(AND(Data!$G$9="squeeze",A3406&lt;Data!$G$11*0.25),$H$32,1)*$C$30*$C$13)*($C$14*$C$12),"")</f>
        <v/>
      </c>
      <c r="J3406" s="42" t="str">
        <f ca="1">IFERROR(IF(Data!$C$6="Real",B3406,I3406+J3405+($C$14*$C$12)*(NORMINV(RAND(),$C$15,CHOOSE($G$13,$C$13,F3406,G3406)))),"")</f>
        <v/>
      </c>
      <c r="K3406" s="88" t="str">
        <f>IF(ISNUMBER(A3406), IF($G$16="fixed",$G$17,MIN(H3406*Data!$C$7*$C$16*0.5,$C$17*Data!$C$7))*$C$12,"")</f>
        <v/>
      </c>
      <c r="L3406" s="42" t="str">
        <f t="shared" ca="1" si="1620"/>
        <v/>
      </c>
      <c r="M3406" s="44" t="str">
        <f t="shared" ca="1" si="1621"/>
        <v/>
      </c>
      <c r="N3406" s="44" t="str">
        <f t="shared" ca="1" si="1622"/>
        <v/>
      </c>
      <c r="O3406" s="108" t="str">
        <f t="shared" si="1606"/>
        <v/>
      </c>
      <c r="P3406" s="102" t="str">
        <f t="shared" si="1607"/>
        <v/>
      </c>
      <c r="Q3406" s="102" t="str">
        <f t="shared" si="1608"/>
        <v/>
      </c>
      <c r="R3406" s="120" t="str">
        <f t="shared" si="1609"/>
        <v/>
      </c>
      <c r="S3406" s="54" t="str">
        <f t="shared" si="1610"/>
        <v/>
      </c>
      <c r="T3406" s="5" t="str">
        <f t="shared" si="1611"/>
        <v/>
      </c>
      <c r="U3406" s="152" t="str">
        <f t="shared" si="1594"/>
        <v/>
      </c>
      <c r="V3406" s="152" t="str">
        <f t="shared" si="1595"/>
        <v/>
      </c>
      <c r="W3406" s="153" t="str">
        <f t="shared" si="1596"/>
        <v/>
      </c>
      <c r="X3406" s="153" t="str">
        <f t="shared" si="1597"/>
        <v/>
      </c>
      <c r="Y3406" s="153" t="str">
        <f t="shared" si="1598"/>
        <v/>
      </c>
      <c r="Z3406" s="153" t="str">
        <f t="shared" si="1599"/>
        <v/>
      </c>
      <c r="AA3406" s="152" t="str">
        <f t="shared" si="1600"/>
        <v/>
      </c>
      <c r="AB3406" s="152" t="str">
        <f t="shared" si="1601"/>
        <v/>
      </c>
      <c r="AC3406" s="154" t="str">
        <f t="shared" si="1612"/>
        <v/>
      </c>
      <c r="AD3406" s="154" t="str">
        <f t="shared" si="1613"/>
        <v/>
      </c>
      <c r="AE3406" s="3" t="str">
        <f t="shared" si="1614"/>
        <v/>
      </c>
      <c r="AF3406" s="3" t="str">
        <f t="shared" si="1615"/>
        <v/>
      </c>
      <c r="AG3406" s="3" t="str">
        <f t="shared" si="1616"/>
        <v/>
      </c>
      <c r="AH3406" s="4" t="str">
        <f t="shared" si="1617"/>
        <v/>
      </c>
      <c r="AI3406" s="75" t="str">
        <f t="shared" si="1618"/>
        <v/>
      </c>
      <c r="AJ3406" s="75" t="str">
        <f t="shared" si="1619"/>
        <v/>
      </c>
    </row>
    <row r="3407" spans="1:36" ht="14.25">
      <c r="A3407" s="41" t="str">
        <f t="shared" si="1602"/>
        <v/>
      </c>
      <c r="B3407" s="150" t="str">
        <f>IF(ISNUMBER(A3407),INDEX('MetaTrader Import'!$H$13:$J$5893,TRUNC(((A3407-$A$39+1)-1)/3)+1,MOD((A3407-$A$39+1)-1,3)+1),"")</f>
        <v/>
      </c>
      <c r="C3407" s="43" t="str">
        <f t="shared" si="1603"/>
        <v/>
      </c>
      <c r="D3407" s="43" t="str">
        <f t="shared" ca="1" si="1593"/>
        <v/>
      </c>
      <c r="E3407" s="43" t="str">
        <f t="shared" si="1604"/>
        <v/>
      </c>
      <c r="F3407" s="43" t="str">
        <f t="shared" si="1605"/>
        <v/>
      </c>
      <c r="G3407" s="43" t="str">
        <f>IF(A3407&lt;&gt;"",IF(A3407&lt;Data!$G$11*0.25,$C$13/$G$32,IF(A3407&gt;Data!$G$11*0.25,$C$13,$C$13*10)),"")</f>
        <v/>
      </c>
      <c r="H3407" s="43" t="str">
        <f>IF(A3407&lt;&gt;"",IF(Data!$G$9="constant",$C$13,IF(Data!$G$9="squeeze",G3407,F3407)),"")</f>
        <v/>
      </c>
      <c r="I3407" s="38" t="str">
        <f ca="1">IF(ISNUMBER(A3407),NORMINV(RAND(),0,IF(AND(Data!$G$9="squeeze",A3407&lt;Data!$G$11*0.25),$H$32,1)*$C$30*$C$13)*($C$14*$C$12),"")</f>
        <v/>
      </c>
      <c r="J3407" s="42" t="str">
        <f ca="1">IFERROR(IF(Data!$C$6="Real",B3407,I3407+J3406+($C$14*$C$12)*(NORMINV(RAND(),$C$15,CHOOSE($G$13,$C$13,F3407,G3407)))),"")</f>
        <v/>
      </c>
      <c r="K3407" s="88" t="str">
        <f>IF(ISNUMBER(A3407), IF($G$16="fixed",$G$17,MIN(H3407*Data!$C$7*$C$16*0.5,$C$17*Data!$C$7))*$C$12,"")</f>
        <v/>
      </c>
      <c r="L3407" s="42" t="str">
        <f t="shared" ca="1" si="1620"/>
        <v/>
      </c>
      <c r="M3407" s="44" t="str">
        <f t="shared" ca="1" si="1621"/>
        <v/>
      </c>
      <c r="N3407" s="44" t="str">
        <f t="shared" ca="1" si="1622"/>
        <v/>
      </c>
      <c r="O3407" s="108" t="str">
        <f t="shared" si="1606"/>
        <v/>
      </c>
      <c r="P3407" s="102" t="str">
        <f t="shared" si="1607"/>
        <v/>
      </c>
      <c r="Q3407" s="102" t="str">
        <f t="shared" si="1608"/>
        <v/>
      </c>
      <c r="R3407" s="120" t="str">
        <f t="shared" si="1609"/>
        <v/>
      </c>
      <c r="S3407" s="54" t="str">
        <f t="shared" si="1610"/>
        <v/>
      </c>
      <c r="T3407" s="5" t="str">
        <f t="shared" si="1611"/>
        <v/>
      </c>
      <c r="U3407" s="152" t="str">
        <f t="shared" si="1594"/>
        <v/>
      </c>
      <c r="V3407" s="152" t="str">
        <f t="shared" si="1595"/>
        <v/>
      </c>
      <c r="W3407" s="153" t="str">
        <f t="shared" si="1596"/>
        <v/>
      </c>
      <c r="X3407" s="153" t="str">
        <f t="shared" si="1597"/>
        <v/>
      </c>
      <c r="Y3407" s="153" t="str">
        <f t="shared" si="1598"/>
        <v/>
      </c>
      <c r="Z3407" s="153" t="str">
        <f t="shared" si="1599"/>
        <v/>
      </c>
      <c r="AA3407" s="152" t="str">
        <f t="shared" si="1600"/>
        <v/>
      </c>
      <c r="AB3407" s="152" t="str">
        <f t="shared" si="1601"/>
        <v/>
      </c>
      <c r="AC3407" s="154" t="str">
        <f t="shared" si="1612"/>
        <v/>
      </c>
      <c r="AD3407" s="154" t="str">
        <f t="shared" si="1613"/>
        <v/>
      </c>
      <c r="AE3407" s="3" t="str">
        <f t="shared" si="1614"/>
        <v/>
      </c>
      <c r="AF3407" s="3" t="str">
        <f t="shared" si="1615"/>
        <v/>
      </c>
      <c r="AG3407" s="3" t="str">
        <f t="shared" si="1616"/>
        <v/>
      </c>
      <c r="AH3407" s="4" t="str">
        <f t="shared" si="1617"/>
        <v/>
      </c>
      <c r="AI3407" s="75" t="str">
        <f t="shared" si="1618"/>
        <v/>
      </c>
      <c r="AJ3407" s="75" t="str">
        <f t="shared" si="1619"/>
        <v/>
      </c>
    </row>
    <row r="3408" spans="1:36" ht="14.25">
      <c r="A3408" s="41" t="str">
        <f t="shared" si="1602"/>
        <v/>
      </c>
      <c r="B3408" s="150" t="str">
        <f>IF(ISNUMBER(A3408),INDEX('MetaTrader Import'!$H$13:$J$5893,TRUNC(((A3408-$A$39+1)-1)/3)+1,MOD((A3408-$A$39+1)-1,3)+1),"")</f>
        <v/>
      </c>
      <c r="C3408" s="43" t="str">
        <f t="shared" si="1603"/>
        <v/>
      </c>
      <c r="D3408" s="43" t="str">
        <f t="shared" ca="1" si="1593"/>
        <v/>
      </c>
      <c r="E3408" s="43" t="str">
        <f t="shared" si="1604"/>
        <v/>
      </c>
      <c r="F3408" s="43" t="str">
        <f t="shared" si="1605"/>
        <v/>
      </c>
      <c r="G3408" s="43" t="str">
        <f>IF(A3408&lt;&gt;"",IF(A3408&lt;Data!$G$11*0.25,$C$13/$G$32,IF(A3408&gt;Data!$G$11*0.25,$C$13,$C$13*10)),"")</f>
        <v/>
      </c>
      <c r="H3408" s="43" t="str">
        <f>IF(A3408&lt;&gt;"",IF(Data!$G$9="constant",$C$13,IF(Data!$G$9="squeeze",G3408,F3408)),"")</f>
        <v/>
      </c>
      <c r="I3408" s="38" t="str">
        <f ca="1">IF(ISNUMBER(A3408),NORMINV(RAND(),0,IF(AND(Data!$G$9="squeeze",A3408&lt;Data!$G$11*0.25),$H$32,1)*$C$30*$C$13)*($C$14*$C$12),"")</f>
        <v/>
      </c>
      <c r="J3408" s="42" t="str">
        <f ca="1">IFERROR(IF(Data!$C$6="Real",B3408,I3408+J3407+($C$14*$C$12)*(NORMINV(RAND(),$C$15,CHOOSE($G$13,$C$13,F3408,G3408)))),"")</f>
        <v/>
      </c>
      <c r="K3408" s="88" t="str">
        <f>IF(ISNUMBER(A3408), IF($G$16="fixed",$G$17,MIN(H3408*Data!$C$7*$C$16*0.5,$C$17*Data!$C$7))*$C$12,"")</f>
        <v/>
      </c>
      <c r="L3408" s="42" t="str">
        <f t="shared" ca="1" si="1620"/>
        <v/>
      </c>
      <c r="M3408" s="44" t="str">
        <f t="shared" ca="1" si="1621"/>
        <v/>
      </c>
      <c r="N3408" s="44" t="str">
        <f t="shared" ca="1" si="1622"/>
        <v/>
      </c>
      <c r="O3408" s="108" t="str">
        <f t="shared" si="1606"/>
        <v/>
      </c>
      <c r="P3408" s="102" t="str">
        <f t="shared" si="1607"/>
        <v/>
      </c>
      <c r="Q3408" s="102" t="str">
        <f t="shared" si="1608"/>
        <v/>
      </c>
      <c r="R3408" s="120" t="str">
        <f t="shared" si="1609"/>
        <v/>
      </c>
      <c r="S3408" s="54" t="str">
        <f t="shared" si="1610"/>
        <v/>
      </c>
      <c r="T3408" s="5" t="str">
        <f t="shared" si="1611"/>
        <v/>
      </c>
      <c r="U3408" s="152" t="str">
        <f t="shared" si="1594"/>
        <v/>
      </c>
      <c r="V3408" s="152" t="str">
        <f t="shared" si="1595"/>
        <v/>
      </c>
      <c r="W3408" s="153" t="str">
        <f t="shared" si="1596"/>
        <v/>
      </c>
      <c r="X3408" s="153" t="str">
        <f t="shared" si="1597"/>
        <v/>
      </c>
      <c r="Y3408" s="153" t="str">
        <f t="shared" si="1598"/>
        <v/>
      </c>
      <c r="Z3408" s="153" t="str">
        <f t="shared" si="1599"/>
        <v/>
      </c>
      <c r="AA3408" s="152" t="str">
        <f t="shared" si="1600"/>
        <v/>
      </c>
      <c r="AB3408" s="152" t="str">
        <f t="shared" si="1601"/>
        <v/>
      </c>
      <c r="AC3408" s="154" t="str">
        <f t="shared" si="1612"/>
        <v/>
      </c>
      <c r="AD3408" s="154" t="str">
        <f t="shared" si="1613"/>
        <v/>
      </c>
      <c r="AE3408" s="3" t="str">
        <f t="shared" si="1614"/>
        <v/>
      </c>
      <c r="AF3408" s="3" t="str">
        <f t="shared" si="1615"/>
        <v/>
      </c>
      <c r="AG3408" s="3" t="str">
        <f t="shared" si="1616"/>
        <v/>
      </c>
      <c r="AH3408" s="4" t="str">
        <f t="shared" si="1617"/>
        <v/>
      </c>
      <c r="AI3408" s="75" t="str">
        <f t="shared" si="1618"/>
        <v/>
      </c>
      <c r="AJ3408" s="75" t="str">
        <f t="shared" si="1619"/>
        <v/>
      </c>
    </row>
    <row r="3409" spans="1:36" ht="14.25">
      <c r="A3409" s="41" t="str">
        <f t="shared" si="1602"/>
        <v/>
      </c>
      <c r="B3409" s="150" t="str">
        <f>IF(ISNUMBER(A3409),INDEX('MetaTrader Import'!$H$13:$J$5893,TRUNC(((A3409-$A$39+1)-1)/3)+1,MOD((A3409-$A$39+1)-1,3)+1),"")</f>
        <v/>
      </c>
      <c r="C3409" s="43" t="str">
        <f t="shared" si="1603"/>
        <v/>
      </c>
      <c r="D3409" s="43" t="str">
        <f t="shared" ca="1" si="1593"/>
        <v/>
      </c>
      <c r="E3409" s="43" t="str">
        <f t="shared" si="1604"/>
        <v/>
      </c>
      <c r="F3409" s="43" t="str">
        <f t="shared" si="1605"/>
        <v/>
      </c>
      <c r="G3409" s="43" t="str">
        <f>IF(A3409&lt;&gt;"",IF(A3409&lt;Data!$G$11*0.25,$C$13/$G$32,IF(A3409&gt;Data!$G$11*0.25,$C$13,$C$13*10)),"")</f>
        <v/>
      </c>
      <c r="H3409" s="43" t="str">
        <f>IF(A3409&lt;&gt;"",IF(Data!$G$9="constant",$C$13,IF(Data!$G$9="squeeze",G3409,F3409)),"")</f>
        <v/>
      </c>
      <c r="I3409" s="38" t="str">
        <f ca="1">IF(ISNUMBER(A3409),NORMINV(RAND(),0,IF(AND(Data!$G$9="squeeze",A3409&lt;Data!$G$11*0.25),$H$32,1)*$C$30*$C$13)*($C$14*$C$12),"")</f>
        <v/>
      </c>
      <c r="J3409" s="42" t="str">
        <f ca="1">IFERROR(IF(Data!$C$6="Real",B3409,I3409+J3408+($C$14*$C$12)*(NORMINV(RAND(),$C$15,CHOOSE($G$13,$C$13,F3409,G3409)))),"")</f>
        <v/>
      </c>
      <c r="K3409" s="88" t="str">
        <f>IF(ISNUMBER(A3409), IF($G$16="fixed",$G$17,MIN(H3409*Data!$C$7*$C$16*0.5,$C$17*Data!$C$7))*$C$12,"")</f>
        <v/>
      </c>
      <c r="L3409" s="42" t="str">
        <f t="shared" ca="1" si="1620"/>
        <v/>
      </c>
      <c r="M3409" s="44" t="str">
        <f t="shared" ca="1" si="1621"/>
        <v/>
      </c>
      <c r="N3409" s="44" t="str">
        <f t="shared" ca="1" si="1622"/>
        <v/>
      </c>
      <c r="O3409" s="108" t="str">
        <f t="shared" si="1606"/>
        <v/>
      </c>
      <c r="P3409" s="102" t="str">
        <f t="shared" si="1607"/>
        <v/>
      </c>
      <c r="Q3409" s="102" t="str">
        <f t="shared" si="1608"/>
        <v/>
      </c>
      <c r="R3409" s="120" t="str">
        <f t="shared" si="1609"/>
        <v/>
      </c>
      <c r="S3409" s="54" t="str">
        <f t="shared" si="1610"/>
        <v/>
      </c>
      <c r="T3409" s="5" t="str">
        <f t="shared" si="1611"/>
        <v/>
      </c>
      <c r="U3409" s="152" t="str">
        <f t="shared" si="1594"/>
        <v/>
      </c>
      <c r="V3409" s="152" t="str">
        <f t="shared" si="1595"/>
        <v/>
      </c>
      <c r="W3409" s="153" t="str">
        <f t="shared" si="1596"/>
        <v/>
      </c>
      <c r="X3409" s="153" t="str">
        <f t="shared" si="1597"/>
        <v/>
      </c>
      <c r="Y3409" s="153" t="str">
        <f t="shared" si="1598"/>
        <v/>
      </c>
      <c r="Z3409" s="153" t="str">
        <f t="shared" si="1599"/>
        <v/>
      </c>
      <c r="AA3409" s="152" t="str">
        <f t="shared" si="1600"/>
        <v/>
      </c>
      <c r="AB3409" s="152" t="str">
        <f t="shared" si="1601"/>
        <v/>
      </c>
      <c r="AC3409" s="154" t="str">
        <f t="shared" si="1612"/>
        <v/>
      </c>
      <c r="AD3409" s="154" t="str">
        <f t="shared" si="1613"/>
        <v/>
      </c>
      <c r="AE3409" s="3" t="str">
        <f t="shared" si="1614"/>
        <v/>
      </c>
      <c r="AF3409" s="3" t="str">
        <f t="shared" si="1615"/>
        <v/>
      </c>
      <c r="AG3409" s="3" t="str">
        <f t="shared" si="1616"/>
        <v/>
      </c>
      <c r="AH3409" s="4" t="str">
        <f t="shared" si="1617"/>
        <v/>
      </c>
      <c r="AI3409" s="75" t="str">
        <f t="shared" si="1618"/>
        <v/>
      </c>
      <c r="AJ3409" s="75" t="str">
        <f t="shared" si="1619"/>
        <v/>
      </c>
    </row>
    <row r="3410" spans="1:36" ht="14.25">
      <c r="A3410" s="41" t="str">
        <f t="shared" si="1602"/>
        <v/>
      </c>
      <c r="B3410" s="150" t="str">
        <f>IF(ISNUMBER(A3410),INDEX('MetaTrader Import'!$H$13:$J$5893,TRUNC(((A3410-$A$39+1)-1)/3)+1,MOD((A3410-$A$39+1)-1,3)+1),"")</f>
        <v/>
      </c>
      <c r="C3410" s="43" t="str">
        <f t="shared" si="1603"/>
        <v/>
      </c>
      <c r="D3410" s="43" t="str">
        <f t="shared" ca="1" si="1593"/>
        <v/>
      </c>
      <c r="E3410" s="43" t="str">
        <f t="shared" si="1604"/>
        <v/>
      </c>
      <c r="F3410" s="43" t="str">
        <f t="shared" si="1605"/>
        <v/>
      </c>
      <c r="G3410" s="43" t="str">
        <f>IF(A3410&lt;&gt;"",IF(A3410&lt;Data!$G$11*0.25,$C$13/$G$32,IF(A3410&gt;Data!$G$11*0.25,$C$13,$C$13*10)),"")</f>
        <v/>
      </c>
      <c r="H3410" s="43" t="str">
        <f>IF(A3410&lt;&gt;"",IF(Data!$G$9="constant",$C$13,IF(Data!$G$9="squeeze",G3410,F3410)),"")</f>
        <v/>
      </c>
      <c r="I3410" s="38" t="str">
        <f ca="1">IF(ISNUMBER(A3410),NORMINV(RAND(),0,IF(AND(Data!$G$9="squeeze",A3410&lt;Data!$G$11*0.25),$H$32,1)*$C$30*$C$13)*($C$14*$C$12),"")</f>
        <v/>
      </c>
      <c r="J3410" s="42" t="str">
        <f ca="1">IFERROR(IF(Data!$C$6="Real",B3410,I3410+J3409+($C$14*$C$12)*(NORMINV(RAND(),$C$15,CHOOSE($G$13,$C$13,F3410,G3410)))),"")</f>
        <v/>
      </c>
      <c r="K3410" s="88" t="str">
        <f>IF(ISNUMBER(A3410), IF($G$16="fixed",$G$17,MIN(H3410*Data!$C$7*$C$16*0.5,$C$17*Data!$C$7))*$C$12,"")</f>
        <v/>
      </c>
      <c r="L3410" s="42" t="str">
        <f t="shared" ca="1" si="1620"/>
        <v/>
      </c>
      <c r="M3410" s="44" t="str">
        <f t="shared" ca="1" si="1621"/>
        <v/>
      </c>
      <c r="N3410" s="44" t="str">
        <f t="shared" ca="1" si="1622"/>
        <v/>
      </c>
      <c r="O3410" s="108" t="str">
        <f t="shared" si="1606"/>
        <v/>
      </c>
      <c r="P3410" s="102" t="str">
        <f t="shared" si="1607"/>
        <v/>
      </c>
      <c r="Q3410" s="102" t="str">
        <f t="shared" si="1608"/>
        <v/>
      </c>
      <c r="R3410" s="120" t="str">
        <f t="shared" si="1609"/>
        <v/>
      </c>
      <c r="S3410" s="54" t="str">
        <f t="shared" si="1610"/>
        <v/>
      </c>
      <c r="T3410" s="5" t="str">
        <f t="shared" si="1611"/>
        <v/>
      </c>
      <c r="U3410" s="152" t="str">
        <f t="shared" si="1594"/>
        <v/>
      </c>
      <c r="V3410" s="152" t="str">
        <f t="shared" si="1595"/>
        <v/>
      </c>
      <c r="W3410" s="153" t="str">
        <f t="shared" si="1596"/>
        <v/>
      </c>
      <c r="X3410" s="153" t="str">
        <f t="shared" si="1597"/>
        <v/>
      </c>
      <c r="Y3410" s="153" t="str">
        <f t="shared" si="1598"/>
        <v/>
      </c>
      <c r="Z3410" s="153" t="str">
        <f t="shared" si="1599"/>
        <v/>
      </c>
      <c r="AA3410" s="152" t="str">
        <f t="shared" si="1600"/>
        <v/>
      </c>
      <c r="AB3410" s="152" t="str">
        <f t="shared" si="1601"/>
        <v/>
      </c>
      <c r="AC3410" s="154" t="str">
        <f t="shared" si="1612"/>
        <v/>
      </c>
      <c r="AD3410" s="154" t="str">
        <f t="shared" si="1613"/>
        <v/>
      </c>
      <c r="AE3410" s="3" t="str">
        <f t="shared" si="1614"/>
        <v/>
      </c>
      <c r="AF3410" s="3" t="str">
        <f t="shared" si="1615"/>
        <v/>
      </c>
      <c r="AG3410" s="3" t="str">
        <f t="shared" si="1616"/>
        <v/>
      </c>
      <c r="AH3410" s="4" t="str">
        <f t="shared" si="1617"/>
        <v/>
      </c>
      <c r="AI3410" s="75" t="str">
        <f t="shared" si="1618"/>
        <v/>
      </c>
      <c r="AJ3410" s="75" t="str">
        <f t="shared" si="1619"/>
        <v/>
      </c>
    </row>
    <row r="3411" spans="1:36" ht="14.25">
      <c r="A3411" s="41" t="str">
        <f t="shared" si="1602"/>
        <v/>
      </c>
      <c r="B3411" s="150" t="str">
        <f>IF(ISNUMBER(A3411),INDEX('MetaTrader Import'!$H$13:$J$5893,TRUNC(((A3411-$A$39+1)-1)/3)+1,MOD((A3411-$A$39+1)-1,3)+1),"")</f>
        <v/>
      </c>
      <c r="C3411" s="43" t="str">
        <f t="shared" si="1603"/>
        <v/>
      </c>
      <c r="D3411" s="43" t="str">
        <f t="shared" ca="1" si="1593"/>
        <v/>
      </c>
      <c r="E3411" s="43" t="str">
        <f t="shared" si="1604"/>
        <v/>
      </c>
      <c r="F3411" s="43" t="str">
        <f t="shared" si="1605"/>
        <v/>
      </c>
      <c r="G3411" s="43" t="str">
        <f>IF(A3411&lt;&gt;"",IF(A3411&lt;Data!$G$11*0.25,$C$13/$G$32,IF(A3411&gt;Data!$G$11*0.25,$C$13,$C$13*10)),"")</f>
        <v/>
      </c>
      <c r="H3411" s="43" t="str">
        <f>IF(A3411&lt;&gt;"",IF(Data!$G$9="constant",$C$13,IF(Data!$G$9="squeeze",G3411,F3411)),"")</f>
        <v/>
      </c>
      <c r="I3411" s="38" t="str">
        <f ca="1">IF(ISNUMBER(A3411),NORMINV(RAND(),0,IF(AND(Data!$G$9="squeeze",A3411&lt;Data!$G$11*0.25),$H$32,1)*$C$30*$C$13)*($C$14*$C$12),"")</f>
        <v/>
      </c>
      <c r="J3411" s="42" t="str">
        <f ca="1">IFERROR(IF(Data!$C$6="Real",B3411,I3411+J3410+($C$14*$C$12)*(NORMINV(RAND(),$C$15,CHOOSE($G$13,$C$13,F3411,G3411)))),"")</f>
        <v/>
      </c>
      <c r="K3411" s="88" t="str">
        <f>IF(ISNUMBER(A3411), IF($G$16="fixed",$G$17,MIN(H3411*Data!$C$7*$C$16*0.5,$C$17*Data!$C$7))*$C$12,"")</f>
        <v/>
      </c>
      <c r="L3411" s="42" t="str">
        <f t="shared" ca="1" si="1620"/>
        <v/>
      </c>
      <c r="M3411" s="44" t="str">
        <f t="shared" ca="1" si="1621"/>
        <v/>
      </c>
      <c r="N3411" s="44" t="str">
        <f t="shared" ca="1" si="1622"/>
        <v/>
      </c>
      <c r="O3411" s="108" t="str">
        <f t="shared" si="1606"/>
        <v/>
      </c>
      <c r="P3411" s="102" t="str">
        <f t="shared" si="1607"/>
        <v/>
      </c>
      <c r="Q3411" s="102" t="str">
        <f t="shared" si="1608"/>
        <v/>
      </c>
      <c r="R3411" s="120" t="str">
        <f t="shared" si="1609"/>
        <v/>
      </c>
      <c r="S3411" s="54" t="str">
        <f t="shared" si="1610"/>
        <v/>
      </c>
      <c r="T3411" s="5" t="str">
        <f t="shared" si="1611"/>
        <v/>
      </c>
      <c r="U3411" s="152" t="str">
        <f t="shared" si="1594"/>
        <v/>
      </c>
      <c r="V3411" s="152" t="str">
        <f t="shared" si="1595"/>
        <v/>
      </c>
      <c r="W3411" s="153" t="str">
        <f t="shared" si="1596"/>
        <v/>
      </c>
      <c r="X3411" s="153" t="str">
        <f t="shared" si="1597"/>
        <v/>
      </c>
      <c r="Y3411" s="153" t="str">
        <f t="shared" si="1598"/>
        <v/>
      </c>
      <c r="Z3411" s="153" t="str">
        <f t="shared" si="1599"/>
        <v/>
      </c>
      <c r="AA3411" s="152" t="str">
        <f t="shared" si="1600"/>
        <v/>
      </c>
      <c r="AB3411" s="152" t="str">
        <f t="shared" si="1601"/>
        <v/>
      </c>
      <c r="AC3411" s="154" t="str">
        <f t="shared" si="1612"/>
        <v/>
      </c>
      <c r="AD3411" s="154" t="str">
        <f t="shared" si="1613"/>
        <v/>
      </c>
      <c r="AE3411" s="3" t="str">
        <f t="shared" si="1614"/>
        <v/>
      </c>
      <c r="AF3411" s="3" t="str">
        <f t="shared" si="1615"/>
        <v/>
      </c>
      <c r="AG3411" s="3" t="str">
        <f t="shared" si="1616"/>
        <v/>
      </c>
      <c r="AH3411" s="4" t="str">
        <f t="shared" si="1617"/>
        <v/>
      </c>
      <c r="AI3411" s="75" t="str">
        <f t="shared" si="1618"/>
        <v/>
      </c>
      <c r="AJ3411" s="75" t="str">
        <f t="shared" si="1619"/>
        <v/>
      </c>
    </row>
    <row r="3412" spans="1:36" ht="14.25">
      <c r="A3412" s="41" t="str">
        <f t="shared" si="1602"/>
        <v/>
      </c>
      <c r="B3412" s="150" t="str">
        <f>IF(ISNUMBER(A3412),INDEX('MetaTrader Import'!$H$13:$J$5893,TRUNC(((A3412-$A$39+1)-1)/3)+1,MOD((A3412-$A$39+1)-1,3)+1),"")</f>
        <v/>
      </c>
      <c r="C3412" s="43" t="str">
        <f t="shared" si="1603"/>
        <v/>
      </c>
      <c r="D3412" s="43" t="str">
        <f t="shared" ca="1" si="1593"/>
        <v/>
      </c>
      <c r="E3412" s="43" t="str">
        <f t="shared" si="1604"/>
        <v/>
      </c>
      <c r="F3412" s="43" t="str">
        <f t="shared" si="1605"/>
        <v/>
      </c>
      <c r="G3412" s="43" t="str">
        <f>IF(A3412&lt;&gt;"",IF(A3412&lt;Data!$G$11*0.25,$C$13/$G$32,IF(A3412&gt;Data!$G$11*0.25,$C$13,$C$13*10)),"")</f>
        <v/>
      </c>
      <c r="H3412" s="43" t="str">
        <f>IF(A3412&lt;&gt;"",IF(Data!$G$9="constant",$C$13,IF(Data!$G$9="squeeze",G3412,F3412)),"")</f>
        <v/>
      </c>
      <c r="I3412" s="38" t="str">
        <f ca="1">IF(ISNUMBER(A3412),NORMINV(RAND(),0,IF(AND(Data!$G$9="squeeze",A3412&lt;Data!$G$11*0.25),$H$32,1)*$C$30*$C$13)*($C$14*$C$12),"")</f>
        <v/>
      </c>
      <c r="J3412" s="42" t="str">
        <f ca="1">IFERROR(IF(Data!$C$6="Real",B3412,I3412+J3411+($C$14*$C$12)*(NORMINV(RAND(),$C$15,CHOOSE($G$13,$C$13,F3412,G3412)))),"")</f>
        <v/>
      </c>
      <c r="K3412" s="88" t="str">
        <f>IF(ISNUMBER(A3412), IF($G$16="fixed",$G$17,MIN(H3412*Data!$C$7*$C$16*0.5,$C$17*Data!$C$7))*$C$12,"")</f>
        <v/>
      </c>
      <c r="L3412" s="42" t="str">
        <f t="shared" ca="1" si="1620"/>
        <v/>
      </c>
      <c r="M3412" s="44" t="str">
        <f t="shared" ca="1" si="1621"/>
        <v/>
      </c>
      <c r="N3412" s="44" t="str">
        <f t="shared" ca="1" si="1622"/>
        <v/>
      </c>
      <c r="O3412" s="108" t="str">
        <f t="shared" si="1606"/>
        <v/>
      </c>
      <c r="P3412" s="102" t="str">
        <f t="shared" si="1607"/>
        <v/>
      </c>
      <c r="Q3412" s="102" t="str">
        <f t="shared" si="1608"/>
        <v/>
      </c>
      <c r="R3412" s="120" t="str">
        <f t="shared" si="1609"/>
        <v/>
      </c>
      <c r="S3412" s="54" t="str">
        <f t="shared" si="1610"/>
        <v/>
      </c>
      <c r="T3412" s="5" t="str">
        <f t="shared" si="1611"/>
        <v/>
      </c>
      <c r="U3412" s="152" t="str">
        <f t="shared" si="1594"/>
        <v/>
      </c>
      <c r="V3412" s="152" t="str">
        <f t="shared" si="1595"/>
        <v/>
      </c>
      <c r="W3412" s="153" t="str">
        <f t="shared" si="1596"/>
        <v/>
      </c>
      <c r="X3412" s="153" t="str">
        <f t="shared" si="1597"/>
        <v/>
      </c>
      <c r="Y3412" s="153" t="str">
        <f t="shared" si="1598"/>
        <v/>
      </c>
      <c r="Z3412" s="153" t="str">
        <f t="shared" si="1599"/>
        <v/>
      </c>
      <c r="AA3412" s="152" t="str">
        <f t="shared" si="1600"/>
        <v/>
      </c>
      <c r="AB3412" s="152" t="str">
        <f t="shared" si="1601"/>
        <v/>
      </c>
      <c r="AC3412" s="154" t="str">
        <f t="shared" si="1612"/>
        <v/>
      </c>
      <c r="AD3412" s="154" t="str">
        <f t="shared" si="1613"/>
        <v/>
      </c>
      <c r="AE3412" s="3" t="str">
        <f t="shared" si="1614"/>
        <v/>
      </c>
      <c r="AF3412" s="3" t="str">
        <f t="shared" si="1615"/>
        <v/>
      </c>
      <c r="AG3412" s="3" t="str">
        <f t="shared" si="1616"/>
        <v/>
      </c>
      <c r="AH3412" s="4" t="str">
        <f t="shared" si="1617"/>
        <v/>
      </c>
      <c r="AI3412" s="75" t="str">
        <f t="shared" si="1618"/>
        <v/>
      </c>
      <c r="AJ3412" s="75" t="str">
        <f t="shared" si="1619"/>
        <v/>
      </c>
    </row>
    <row r="3413" spans="1:36" ht="14.25">
      <c r="A3413" s="41" t="str">
        <f t="shared" si="1602"/>
        <v/>
      </c>
      <c r="B3413" s="150" t="str">
        <f>IF(ISNUMBER(A3413),INDEX('MetaTrader Import'!$H$13:$J$5893,TRUNC(((A3413-$A$39+1)-1)/3)+1,MOD((A3413-$A$39+1)-1,3)+1),"")</f>
        <v/>
      </c>
      <c r="C3413" s="43" t="str">
        <f t="shared" si="1603"/>
        <v/>
      </c>
      <c r="D3413" s="43" t="str">
        <f t="shared" ca="1" si="1593"/>
        <v/>
      </c>
      <c r="E3413" s="43" t="str">
        <f t="shared" si="1604"/>
        <v/>
      </c>
      <c r="F3413" s="43" t="str">
        <f t="shared" si="1605"/>
        <v/>
      </c>
      <c r="G3413" s="43" t="str">
        <f>IF(A3413&lt;&gt;"",IF(A3413&lt;Data!$G$11*0.25,$C$13/$G$32,IF(A3413&gt;Data!$G$11*0.25,$C$13,$C$13*10)),"")</f>
        <v/>
      </c>
      <c r="H3413" s="43" t="str">
        <f>IF(A3413&lt;&gt;"",IF(Data!$G$9="constant",$C$13,IF(Data!$G$9="squeeze",G3413,F3413)),"")</f>
        <v/>
      </c>
      <c r="I3413" s="38" t="str">
        <f ca="1">IF(ISNUMBER(A3413),NORMINV(RAND(),0,IF(AND(Data!$G$9="squeeze",A3413&lt;Data!$G$11*0.25),$H$32,1)*$C$30*$C$13)*($C$14*$C$12),"")</f>
        <v/>
      </c>
      <c r="J3413" s="42" t="str">
        <f ca="1">IFERROR(IF(Data!$C$6="Real",B3413,I3413+J3412+($C$14*$C$12)*(NORMINV(RAND(),$C$15,CHOOSE($G$13,$C$13,F3413,G3413)))),"")</f>
        <v/>
      </c>
      <c r="K3413" s="88" t="str">
        <f>IF(ISNUMBER(A3413), IF($G$16="fixed",$G$17,MIN(H3413*Data!$C$7*$C$16*0.5,$C$17*Data!$C$7))*$C$12,"")</f>
        <v/>
      </c>
      <c r="L3413" s="42" t="str">
        <f t="shared" ca="1" si="1620"/>
        <v/>
      </c>
      <c r="M3413" s="44" t="str">
        <f t="shared" ca="1" si="1621"/>
        <v/>
      </c>
      <c r="N3413" s="44" t="str">
        <f t="shared" ca="1" si="1622"/>
        <v/>
      </c>
      <c r="O3413" s="108" t="str">
        <f t="shared" si="1606"/>
        <v/>
      </c>
      <c r="P3413" s="102" t="str">
        <f t="shared" si="1607"/>
        <v/>
      </c>
      <c r="Q3413" s="102" t="str">
        <f t="shared" si="1608"/>
        <v/>
      </c>
      <c r="R3413" s="120" t="str">
        <f t="shared" si="1609"/>
        <v/>
      </c>
      <c r="S3413" s="54" t="str">
        <f t="shared" si="1610"/>
        <v/>
      </c>
      <c r="T3413" s="5" t="str">
        <f t="shared" si="1611"/>
        <v/>
      </c>
      <c r="U3413" s="152" t="str">
        <f t="shared" si="1594"/>
        <v/>
      </c>
      <c r="V3413" s="152" t="str">
        <f t="shared" si="1595"/>
        <v/>
      </c>
      <c r="W3413" s="153" t="str">
        <f t="shared" si="1596"/>
        <v/>
      </c>
      <c r="X3413" s="153" t="str">
        <f t="shared" si="1597"/>
        <v/>
      </c>
      <c r="Y3413" s="153" t="str">
        <f t="shared" si="1598"/>
        <v/>
      </c>
      <c r="Z3413" s="153" t="str">
        <f t="shared" si="1599"/>
        <v/>
      </c>
      <c r="AA3413" s="152" t="str">
        <f t="shared" si="1600"/>
        <v/>
      </c>
      <c r="AB3413" s="152" t="str">
        <f t="shared" si="1601"/>
        <v/>
      </c>
      <c r="AC3413" s="154" t="str">
        <f t="shared" si="1612"/>
        <v/>
      </c>
      <c r="AD3413" s="154" t="str">
        <f t="shared" si="1613"/>
        <v/>
      </c>
      <c r="AE3413" s="3" t="str">
        <f t="shared" si="1614"/>
        <v/>
      </c>
      <c r="AF3413" s="3" t="str">
        <f t="shared" si="1615"/>
        <v/>
      </c>
      <c r="AG3413" s="3" t="str">
        <f t="shared" si="1616"/>
        <v/>
      </c>
      <c r="AH3413" s="4" t="str">
        <f t="shared" si="1617"/>
        <v/>
      </c>
      <c r="AI3413" s="75" t="str">
        <f t="shared" si="1618"/>
        <v/>
      </c>
      <c r="AJ3413" s="75" t="str">
        <f t="shared" si="1619"/>
        <v/>
      </c>
    </row>
    <row r="3414" spans="1:36" ht="14.25">
      <c r="A3414" s="41" t="str">
        <f t="shared" si="1602"/>
        <v/>
      </c>
      <c r="B3414" s="150" t="str">
        <f>IF(ISNUMBER(A3414),INDEX('MetaTrader Import'!$H$13:$J$5893,TRUNC(((A3414-$A$39+1)-1)/3)+1,MOD((A3414-$A$39+1)-1,3)+1),"")</f>
        <v/>
      </c>
      <c r="C3414" s="43" t="str">
        <f t="shared" si="1603"/>
        <v/>
      </c>
      <c r="D3414" s="43" t="str">
        <f t="shared" ca="1" si="1593"/>
        <v/>
      </c>
      <c r="E3414" s="43" t="str">
        <f t="shared" si="1604"/>
        <v/>
      </c>
      <c r="F3414" s="43" t="str">
        <f t="shared" si="1605"/>
        <v/>
      </c>
      <c r="G3414" s="43" t="str">
        <f>IF(A3414&lt;&gt;"",IF(A3414&lt;Data!$G$11*0.25,$C$13/$G$32,IF(A3414&gt;Data!$G$11*0.25,$C$13,$C$13*10)),"")</f>
        <v/>
      </c>
      <c r="H3414" s="43" t="str">
        <f>IF(A3414&lt;&gt;"",IF(Data!$G$9="constant",$C$13,IF(Data!$G$9="squeeze",G3414,F3414)),"")</f>
        <v/>
      </c>
      <c r="I3414" s="38" t="str">
        <f ca="1">IF(ISNUMBER(A3414),NORMINV(RAND(),0,IF(AND(Data!$G$9="squeeze",A3414&lt;Data!$G$11*0.25),$H$32,1)*$C$30*$C$13)*($C$14*$C$12),"")</f>
        <v/>
      </c>
      <c r="J3414" s="42" t="str">
        <f ca="1">IFERROR(IF(Data!$C$6="Real",B3414,I3414+J3413+($C$14*$C$12)*(NORMINV(RAND(),$C$15,CHOOSE($G$13,$C$13,F3414,G3414)))),"")</f>
        <v/>
      </c>
      <c r="K3414" s="88" t="str">
        <f>IF(ISNUMBER(A3414), IF($G$16="fixed",$G$17,MIN(H3414*Data!$C$7*$C$16*0.5,$C$17*Data!$C$7))*$C$12,"")</f>
        <v/>
      </c>
      <c r="L3414" s="42" t="str">
        <f t="shared" ca="1" si="1620"/>
        <v/>
      </c>
      <c r="M3414" s="44" t="str">
        <f t="shared" ca="1" si="1621"/>
        <v/>
      </c>
      <c r="N3414" s="44" t="str">
        <f t="shared" ca="1" si="1622"/>
        <v/>
      </c>
      <c r="O3414" s="108" t="str">
        <f t="shared" si="1606"/>
        <v/>
      </c>
      <c r="P3414" s="102" t="str">
        <f t="shared" si="1607"/>
        <v/>
      </c>
      <c r="Q3414" s="102" t="str">
        <f t="shared" si="1608"/>
        <v/>
      </c>
      <c r="R3414" s="120" t="str">
        <f t="shared" si="1609"/>
        <v/>
      </c>
      <c r="S3414" s="54" t="str">
        <f t="shared" si="1610"/>
        <v/>
      </c>
      <c r="T3414" s="5" t="str">
        <f t="shared" si="1611"/>
        <v/>
      </c>
      <c r="U3414" s="152" t="str">
        <f t="shared" si="1594"/>
        <v/>
      </c>
      <c r="V3414" s="152" t="str">
        <f t="shared" si="1595"/>
        <v/>
      </c>
      <c r="W3414" s="153" t="str">
        <f t="shared" si="1596"/>
        <v/>
      </c>
      <c r="X3414" s="153" t="str">
        <f t="shared" si="1597"/>
        <v/>
      </c>
      <c r="Y3414" s="153" t="str">
        <f t="shared" si="1598"/>
        <v/>
      </c>
      <c r="Z3414" s="153" t="str">
        <f t="shared" si="1599"/>
        <v/>
      </c>
      <c r="AA3414" s="152" t="str">
        <f t="shared" si="1600"/>
        <v/>
      </c>
      <c r="AB3414" s="152" t="str">
        <f t="shared" si="1601"/>
        <v/>
      </c>
      <c r="AC3414" s="154" t="str">
        <f t="shared" si="1612"/>
        <v/>
      </c>
      <c r="AD3414" s="154" t="str">
        <f t="shared" si="1613"/>
        <v/>
      </c>
      <c r="AE3414" s="3" t="str">
        <f t="shared" si="1614"/>
        <v/>
      </c>
      <c r="AF3414" s="3" t="str">
        <f t="shared" si="1615"/>
        <v/>
      </c>
      <c r="AG3414" s="3" t="str">
        <f t="shared" si="1616"/>
        <v/>
      </c>
      <c r="AH3414" s="4" t="str">
        <f t="shared" si="1617"/>
        <v/>
      </c>
      <c r="AI3414" s="75" t="str">
        <f t="shared" si="1618"/>
        <v/>
      </c>
      <c r="AJ3414" s="75" t="str">
        <f t="shared" si="1619"/>
        <v/>
      </c>
    </row>
    <row r="3415" spans="1:36" ht="14.25">
      <c r="A3415" s="41" t="str">
        <f t="shared" si="1602"/>
        <v/>
      </c>
      <c r="B3415" s="150" t="str">
        <f>IF(ISNUMBER(A3415),INDEX('MetaTrader Import'!$H$13:$J$5893,TRUNC(((A3415-$A$39+1)-1)/3)+1,MOD((A3415-$A$39+1)-1,3)+1),"")</f>
        <v/>
      </c>
      <c r="C3415" s="43" t="str">
        <f t="shared" si="1603"/>
        <v/>
      </c>
      <c r="D3415" s="43" t="str">
        <f t="shared" ca="1" si="1593"/>
        <v/>
      </c>
      <c r="E3415" s="43" t="str">
        <f t="shared" si="1604"/>
        <v/>
      </c>
      <c r="F3415" s="43" t="str">
        <f t="shared" si="1605"/>
        <v/>
      </c>
      <c r="G3415" s="43" t="str">
        <f>IF(A3415&lt;&gt;"",IF(A3415&lt;Data!$G$11*0.25,$C$13/$G$32,IF(A3415&gt;Data!$G$11*0.25,$C$13,$C$13*10)),"")</f>
        <v/>
      </c>
      <c r="H3415" s="43" t="str">
        <f>IF(A3415&lt;&gt;"",IF(Data!$G$9="constant",$C$13,IF(Data!$G$9="squeeze",G3415,F3415)),"")</f>
        <v/>
      </c>
      <c r="I3415" s="38" t="str">
        <f ca="1">IF(ISNUMBER(A3415),NORMINV(RAND(),0,IF(AND(Data!$G$9="squeeze",A3415&lt;Data!$G$11*0.25),$H$32,1)*$C$30*$C$13)*($C$14*$C$12),"")</f>
        <v/>
      </c>
      <c r="J3415" s="42" t="str">
        <f ca="1">IFERROR(IF(Data!$C$6="Real",B3415,I3415+J3414+($C$14*$C$12)*(NORMINV(RAND(),$C$15,CHOOSE($G$13,$C$13,F3415,G3415)))),"")</f>
        <v/>
      </c>
      <c r="K3415" s="88" t="str">
        <f>IF(ISNUMBER(A3415), IF($G$16="fixed",$G$17,MIN(H3415*Data!$C$7*$C$16*0.5,$C$17*Data!$C$7))*$C$12,"")</f>
        <v/>
      </c>
      <c r="L3415" s="42" t="str">
        <f t="shared" ca="1" si="1620"/>
        <v/>
      </c>
      <c r="M3415" s="44" t="str">
        <f t="shared" ca="1" si="1621"/>
        <v/>
      </c>
      <c r="N3415" s="44" t="str">
        <f t="shared" ca="1" si="1622"/>
        <v/>
      </c>
      <c r="O3415" s="108" t="str">
        <f t="shared" si="1606"/>
        <v/>
      </c>
      <c r="P3415" s="102" t="str">
        <f t="shared" si="1607"/>
        <v/>
      </c>
      <c r="Q3415" s="102" t="str">
        <f t="shared" si="1608"/>
        <v/>
      </c>
      <c r="R3415" s="120" t="str">
        <f t="shared" si="1609"/>
        <v/>
      </c>
      <c r="S3415" s="54" t="str">
        <f t="shared" si="1610"/>
        <v/>
      </c>
      <c r="T3415" s="5" t="str">
        <f t="shared" si="1611"/>
        <v/>
      </c>
      <c r="U3415" s="152" t="str">
        <f t="shared" si="1594"/>
        <v/>
      </c>
      <c r="V3415" s="152" t="str">
        <f t="shared" si="1595"/>
        <v/>
      </c>
      <c r="W3415" s="153" t="str">
        <f t="shared" si="1596"/>
        <v/>
      </c>
      <c r="X3415" s="153" t="str">
        <f t="shared" si="1597"/>
        <v/>
      </c>
      <c r="Y3415" s="153" t="str">
        <f t="shared" si="1598"/>
        <v/>
      </c>
      <c r="Z3415" s="153" t="str">
        <f t="shared" si="1599"/>
        <v/>
      </c>
      <c r="AA3415" s="152" t="str">
        <f t="shared" si="1600"/>
        <v/>
      </c>
      <c r="AB3415" s="152" t="str">
        <f t="shared" si="1601"/>
        <v/>
      </c>
      <c r="AC3415" s="154" t="str">
        <f t="shared" si="1612"/>
        <v/>
      </c>
      <c r="AD3415" s="154" t="str">
        <f t="shared" si="1613"/>
        <v/>
      </c>
      <c r="AE3415" s="3" t="str">
        <f t="shared" si="1614"/>
        <v/>
      </c>
      <c r="AF3415" s="3" t="str">
        <f t="shared" si="1615"/>
        <v/>
      </c>
      <c r="AG3415" s="3" t="str">
        <f t="shared" si="1616"/>
        <v/>
      </c>
      <c r="AH3415" s="4" t="str">
        <f t="shared" si="1617"/>
        <v/>
      </c>
      <c r="AI3415" s="75" t="str">
        <f t="shared" si="1618"/>
        <v/>
      </c>
      <c r="AJ3415" s="75" t="str">
        <f t="shared" si="1619"/>
        <v/>
      </c>
    </row>
    <row r="3416" spans="1:36" ht="14.25">
      <c r="A3416" s="41" t="str">
        <f t="shared" si="1602"/>
        <v/>
      </c>
      <c r="B3416" s="150" t="str">
        <f>IF(ISNUMBER(A3416),INDEX('MetaTrader Import'!$H$13:$J$5893,TRUNC(((A3416-$A$39+1)-1)/3)+1,MOD((A3416-$A$39+1)-1,3)+1),"")</f>
        <v/>
      </c>
      <c r="C3416" s="43" t="str">
        <f t="shared" si="1603"/>
        <v/>
      </c>
      <c r="D3416" s="43" t="str">
        <f t="shared" ca="1" si="1593"/>
        <v/>
      </c>
      <c r="E3416" s="43" t="str">
        <f t="shared" si="1604"/>
        <v/>
      </c>
      <c r="F3416" s="43" t="str">
        <f t="shared" si="1605"/>
        <v/>
      </c>
      <c r="G3416" s="43" t="str">
        <f>IF(A3416&lt;&gt;"",IF(A3416&lt;Data!$G$11*0.25,$C$13/$G$32,IF(A3416&gt;Data!$G$11*0.25,$C$13,$C$13*10)),"")</f>
        <v/>
      </c>
      <c r="H3416" s="43" t="str">
        <f>IF(A3416&lt;&gt;"",IF(Data!$G$9="constant",$C$13,IF(Data!$G$9="squeeze",G3416,F3416)),"")</f>
        <v/>
      </c>
      <c r="I3416" s="38" t="str">
        <f ca="1">IF(ISNUMBER(A3416),NORMINV(RAND(),0,IF(AND(Data!$G$9="squeeze",A3416&lt;Data!$G$11*0.25),$H$32,1)*$C$30*$C$13)*($C$14*$C$12),"")</f>
        <v/>
      </c>
      <c r="J3416" s="42" t="str">
        <f ca="1">IFERROR(IF(Data!$C$6="Real",B3416,I3416+J3415+($C$14*$C$12)*(NORMINV(RAND(),$C$15,CHOOSE($G$13,$C$13,F3416,G3416)))),"")</f>
        <v/>
      </c>
      <c r="K3416" s="88" t="str">
        <f>IF(ISNUMBER(A3416), IF($G$16="fixed",$G$17,MIN(H3416*Data!$C$7*$C$16*0.5,$C$17*Data!$C$7))*$C$12,"")</f>
        <v/>
      </c>
      <c r="L3416" s="42" t="str">
        <f t="shared" ca="1" si="1620"/>
        <v/>
      </c>
      <c r="M3416" s="44" t="str">
        <f t="shared" ca="1" si="1621"/>
        <v/>
      </c>
      <c r="N3416" s="44" t="str">
        <f t="shared" ca="1" si="1622"/>
        <v/>
      </c>
      <c r="O3416" s="108" t="str">
        <f t="shared" si="1606"/>
        <v/>
      </c>
      <c r="P3416" s="102" t="str">
        <f t="shared" si="1607"/>
        <v/>
      </c>
      <c r="Q3416" s="102" t="str">
        <f t="shared" si="1608"/>
        <v/>
      </c>
      <c r="R3416" s="120" t="str">
        <f t="shared" si="1609"/>
        <v/>
      </c>
      <c r="S3416" s="54" t="str">
        <f t="shared" si="1610"/>
        <v/>
      </c>
      <c r="T3416" s="5" t="str">
        <f t="shared" si="1611"/>
        <v/>
      </c>
      <c r="U3416" s="152" t="str">
        <f t="shared" si="1594"/>
        <v/>
      </c>
      <c r="V3416" s="152" t="str">
        <f t="shared" si="1595"/>
        <v/>
      </c>
      <c r="W3416" s="153" t="str">
        <f t="shared" si="1596"/>
        <v/>
      </c>
      <c r="X3416" s="153" t="str">
        <f t="shared" si="1597"/>
        <v/>
      </c>
      <c r="Y3416" s="153" t="str">
        <f t="shared" si="1598"/>
        <v/>
      </c>
      <c r="Z3416" s="153" t="str">
        <f t="shared" si="1599"/>
        <v/>
      </c>
      <c r="AA3416" s="152" t="str">
        <f t="shared" si="1600"/>
        <v/>
      </c>
      <c r="AB3416" s="152" t="str">
        <f t="shared" si="1601"/>
        <v/>
      </c>
      <c r="AC3416" s="154" t="str">
        <f t="shared" si="1612"/>
        <v/>
      </c>
      <c r="AD3416" s="154" t="str">
        <f t="shared" si="1613"/>
        <v/>
      </c>
      <c r="AE3416" s="3" t="str">
        <f t="shared" si="1614"/>
        <v/>
      </c>
      <c r="AF3416" s="3" t="str">
        <f t="shared" si="1615"/>
        <v/>
      </c>
      <c r="AG3416" s="3" t="str">
        <f t="shared" si="1616"/>
        <v/>
      </c>
      <c r="AH3416" s="4" t="str">
        <f t="shared" si="1617"/>
        <v/>
      </c>
      <c r="AI3416" s="75" t="str">
        <f t="shared" si="1618"/>
        <v/>
      </c>
      <c r="AJ3416" s="75" t="str">
        <f t="shared" si="1619"/>
        <v/>
      </c>
    </row>
    <row r="3417" spans="1:36" ht="14.25">
      <c r="A3417" s="41" t="str">
        <f t="shared" si="1602"/>
        <v/>
      </c>
      <c r="B3417" s="150" t="str">
        <f>IF(ISNUMBER(A3417),INDEX('MetaTrader Import'!$H$13:$J$5893,TRUNC(((A3417-$A$39+1)-1)/3)+1,MOD((A3417-$A$39+1)-1,3)+1),"")</f>
        <v/>
      </c>
      <c r="C3417" s="43" t="str">
        <f t="shared" si="1603"/>
        <v/>
      </c>
      <c r="D3417" s="43" t="str">
        <f t="shared" ca="1" si="1593"/>
        <v/>
      </c>
      <c r="E3417" s="43" t="str">
        <f t="shared" si="1604"/>
        <v/>
      </c>
      <c r="F3417" s="43" t="str">
        <f t="shared" si="1605"/>
        <v/>
      </c>
      <c r="G3417" s="43" t="str">
        <f>IF(A3417&lt;&gt;"",IF(A3417&lt;Data!$G$11*0.25,$C$13/$G$32,IF(A3417&gt;Data!$G$11*0.25,$C$13,$C$13*10)),"")</f>
        <v/>
      </c>
      <c r="H3417" s="43" t="str">
        <f>IF(A3417&lt;&gt;"",IF(Data!$G$9="constant",$C$13,IF(Data!$G$9="squeeze",G3417,F3417)),"")</f>
        <v/>
      </c>
      <c r="I3417" s="38" t="str">
        <f ca="1">IF(ISNUMBER(A3417),NORMINV(RAND(),0,IF(AND(Data!$G$9="squeeze",A3417&lt;Data!$G$11*0.25),$H$32,1)*$C$30*$C$13)*($C$14*$C$12),"")</f>
        <v/>
      </c>
      <c r="J3417" s="42" t="str">
        <f ca="1">IFERROR(IF(Data!$C$6="Real",B3417,I3417+J3416+($C$14*$C$12)*(NORMINV(RAND(),$C$15,CHOOSE($G$13,$C$13,F3417,G3417)))),"")</f>
        <v/>
      </c>
      <c r="K3417" s="88" t="str">
        <f>IF(ISNUMBER(A3417), IF($G$16="fixed",$G$17,MIN(H3417*Data!$C$7*$C$16*0.5,$C$17*Data!$C$7))*$C$12,"")</f>
        <v/>
      </c>
      <c r="L3417" s="42" t="str">
        <f t="shared" ca="1" si="1620"/>
        <v/>
      </c>
      <c r="M3417" s="44" t="str">
        <f t="shared" ca="1" si="1621"/>
        <v/>
      </c>
      <c r="N3417" s="44" t="str">
        <f t="shared" ca="1" si="1622"/>
        <v/>
      </c>
      <c r="O3417" s="108" t="str">
        <f t="shared" si="1606"/>
        <v/>
      </c>
      <c r="P3417" s="102" t="str">
        <f t="shared" si="1607"/>
        <v/>
      </c>
      <c r="Q3417" s="102" t="str">
        <f t="shared" si="1608"/>
        <v/>
      </c>
      <c r="R3417" s="120" t="str">
        <f t="shared" si="1609"/>
        <v/>
      </c>
      <c r="S3417" s="54" t="str">
        <f t="shared" si="1610"/>
        <v/>
      </c>
      <c r="T3417" s="5" t="str">
        <f t="shared" si="1611"/>
        <v/>
      </c>
      <c r="U3417" s="152" t="str">
        <f t="shared" si="1594"/>
        <v/>
      </c>
      <c r="V3417" s="152" t="str">
        <f t="shared" si="1595"/>
        <v/>
      </c>
      <c r="W3417" s="153" t="str">
        <f t="shared" si="1596"/>
        <v/>
      </c>
      <c r="X3417" s="153" t="str">
        <f t="shared" si="1597"/>
        <v/>
      </c>
      <c r="Y3417" s="153" t="str">
        <f t="shared" si="1598"/>
        <v/>
      </c>
      <c r="Z3417" s="153" t="str">
        <f t="shared" si="1599"/>
        <v/>
      </c>
      <c r="AA3417" s="152" t="str">
        <f t="shared" si="1600"/>
        <v/>
      </c>
      <c r="AB3417" s="152" t="str">
        <f t="shared" si="1601"/>
        <v/>
      </c>
      <c r="AC3417" s="154" t="str">
        <f t="shared" si="1612"/>
        <v/>
      </c>
      <c r="AD3417" s="154" t="str">
        <f t="shared" si="1613"/>
        <v/>
      </c>
      <c r="AE3417" s="3" t="str">
        <f t="shared" si="1614"/>
        <v/>
      </c>
      <c r="AF3417" s="3" t="str">
        <f t="shared" si="1615"/>
        <v/>
      </c>
      <c r="AG3417" s="3" t="str">
        <f t="shared" si="1616"/>
        <v/>
      </c>
      <c r="AH3417" s="4" t="str">
        <f t="shared" si="1617"/>
        <v/>
      </c>
      <c r="AI3417" s="75" t="str">
        <f t="shared" si="1618"/>
        <v/>
      </c>
      <c r="AJ3417" s="75" t="str">
        <f t="shared" si="1619"/>
        <v/>
      </c>
    </row>
    <row r="3418" spans="1:36" ht="14.25">
      <c r="A3418" s="41" t="str">
        <f t="shared" si="1602"/>
        <v/>
      </c>
      <c r="B3418" s="150" t="str">
        <f>IF(ISNUMBER(A3418),INDEX('MetaTrader Import'!$H$13:$J$5893,TRUNC(((A3418-$A$39+1)-1)/3)+1,MOD((A3418-$A$39+1)-1,3)+1),"")</f>
        <v/>
      </c>
      <c r="C3418" s="43" t="str">
        <f t="shared" si="1603"/>
        <v/>
      </c>
      <c r="D3418" s="43" t="str">
        <f t="shared" ca="1" si="1593"/>
        <v/>
      </c>
      <c r="E3418" s="43" t="str">
        <f t="shared" si="1604"/>
        <v/>
      </c>
      <c r="F3418" s="43" t="str">
        <f t="shared" si="1605"/>
        <v/>
      </c>
      <c r="G3418" s="43" t="str">
        <f>IF(A3418&lt;&gt;"",IF(A3418&lt;Data!$G$11*0.25,$C$13/$G$32,IF(A3418&gt;Data!$G$11*0.25,$C$13,$C$13*10)),"")</f>
        <v/>
      </c>
      <c r="H3418" s="43" t="str">
        <f>IF(A3418&lt;&gt;"",IF(Data!$G$9="constant",$C$13,IF(Data!$G$9="squeeze",G3418,F3418)),"")</f>
        <v/>
      </c>
      <c r="I3418" s="38" t="str">
        <f ca="1">IF(ISNUMBER(A3418),NORMINV(RAND(),0,IF(AND(Data!$G$9="squeeze",A3418&lt;Data!$G$11*0.25),$H$32,1)*$C$30*$C$13)*($C$14*$C$12),"")</f>
        <v/>
      </c>
      <c r="J3418" s="42" t="str">
        <f ca="1">IFERROR(IF(Data!$C$6="Real",B3418,I3418+J3417+($C$14*$C$12)*(NORMINV(RAND(),$C$15,CHOOSE($G$13,$C$13,F3418,G3418)))),"")</f>
        <v/>
      </c>
      <c r="K3418" s="88" t="str">
        <f>IF(ISNUMBER(A3418), IF($G$16="fixed",$G$17,MIN(H3418*Data!$C$7*$C$16*0.5,$C$17*Data!$C$7))*$C$12,"")</f>
        <v/>
      </c>
      <c r="L3418" s="42" t="str">
        <f t="shared" ca="1" si="1620"/>
        <v/>
      </c>
      <c r="M3418" s="44" t="str">
        <f t="shared" ca="1" si="1621"/>
        <v/>
      </c>
      <c r="N3418" s="44" t="str">
        <f t="shared" ca="1" si="1622"/>
        <v/>
      </c>
      <c r="O3418" s="108" t="str">
        <f t="shared" si="1606"/>
        <v/>
      </c>
      <c r="P3418" s="102" t="str">
        <f t="shared" si="1607"/>
        <v/>
      </c>
      <c r="Q3418" s="102" t="str">
        <f t="shared" si="1608"/>
        <v/>
      </c>
      <c r="R3418" s="120" t="str">
        <f t="shared" si="1609"/>
        <v/>
      </c>
      <c r="S3418" s="54" t="str">
        <f t="shared" si="1610"/>
        <v/>
      </c>
      <c r="T3418" s="5" t="str">
        <f t="shared" si="1611"/>
        <v/>
      </c>
      <c r="U3418" s="152" t="str">
        <f t="shared" si="1594"/>
        <v/>
      </c>
      <c r="V3418" s="152" t="str">
        <f t="shared" si="1595"/>
        <v/>
      </c>
      <c r="W3418" s="153" t="str">
        <f t="shared" si="1596"/>
        <v/>
      </c>
      <c r="X3418" s="153" t="str">
        <f t="shared" si="1597"/>
        <v/>
      </c>
      <c r="Y3418" s="153" t="str">
        <f t="shared" si="1598"/>
        <v/>
      </c>
      <c r="Z3418" s="153" t="str">
        <f t="shared" si="1599"/>
        <v/>
      </c>
      <c r="AA3418" s="152" t="str">
        <f t="shared" si="1600"/>
        <v/>
      </c>
      <c r="AB3418" s="152" t="str">
        <f t="shared" si="1601"/>
        <v/>
      </c>
      <c r="AC3418" s="154" t="str">
        <f t="shared" si="1612"/>
        <v/>
      </c>
      <c r="AD3418" s="154" t="str">
        <f t="shared" si="1613"/>
        <v/>
      </c>
      <c r="AE3418" s="3" t="str">
        <f t="shared" si="1614"/>
        <v/>
      </c>
      <c r="AF3418" s="3" t="str">
        <f t="shared" si="1615"/>
        <v/>
      </c>
      <c r="AG3418" s="3" t="str">
        <f t="shared" si="1616"/>
        <v/>
      </c>
      <c r="AH3418" s="4" t="str">
        <f t="shared" si="1617"/>
        <v/>
      </c>
      <c r="AI3418" s="75" t="str">
        <f t="shared" si="1618"/>
        <v/>
      </c>
      <c r="AJ3418" s="75" t="str">
        <f t="shared" si="1619"/>
        <v/>
      </c>
    </row>
    <row r="3419" spans="1:36" ht="14.25">
      <c r="A3419" s="41" t="str">
        <f t="shared" si="1602"/>
        <v/>
      </c>
      <c r="B3419" s="150" t="str">
        <f>IF(ISNUMBER(A3419),INDEX('MetaTrader Import'!$H$13:$J$5893,TRUNC(((A3419-$A$39+1)-1)/3)+1,MOD((A3419-$A$39+1)-1,3)+1),"")</f>
        <v/>
      </c>
      <c r="C3419" s="43" t="str">
        <f t="shared" si="1603"/>
        <v/>
      </c>
      <c r="D3419" s="43" t="str">
        <f t="shared" ca="1" si="1593"/>
        <v/>
      </c>
      <c r="E3419" s="43" t="str">
        <f t="shared" si="1604"/>
        <v/>
      </c>
      <c r="F3419" s="43" t="str">
        <f t="shared" si="1605"/>
        <v/>
      </c>
      <c r="G3419" s="43" t="str">
        <f>IF(A3419&lt;&gt;"",IF(A3419&lt;Data!$G$11*0.25,$C$13/$G$32,IF(A3419&gt;Data!$G$11*0.25,$C$13,$C$13*10)),"")</f>
        <v/>
      </c>
      <c r="H3419" s="43" t="str">
        <f>IF(A3419&lt;&gt;"",IF(Data!$G$9="constant",$C$13,IF(Data!$G$9="squeeze",G3419,F3419)),"")</f>
        <v/>
      </c>
      <c r="I3419" s="38" t="str">
        <f ca="1">IF(ISNUMBER(A3419),NORMINV(RAND(),0,IF(AND(Data!$G$9="squeeze",A3419&lt;Data!$G$11*0.25),$H$32,1)*$C$30*$C$13)*($C$14*$C$12),"")</f>
        <v/>
      </c>
      <c r="J3419" s="42" t="str">
        <f ca="1">IFERROR(IF(Data!$C$6="Real",B3419,I3419+J3418+($C$14*$C$12)*(NORMINV(RAND(),$C$15,CHOOSE($G$13,$C$13,F3419,G3419)))),"")</f>
        <v/>
      </c>
      <c r="K3419" s="88" t="str">
        <f>IF(ISNUMBER(A3419), IF($G$16="fixed",$G$17,MIN(H3419*Data!$C$7*$C$16*0.5,$C$17*Data!$C$7))*$C$12,"")</f>
        <v/>
      </c>
      <c r="L3419" s="42" t="str">
        <f t="shared" ca="1" si="1620"/>
        <v/>
      </c>
      <c r="M3419" s="44" t="str">
        <f t="shared" ca="1" si="1621"/>
        <v/>
      </c>
      <c r="N3419" s="44" t="str">
        <f t="shared" ca="1" si="1622"/>
        <v/>
      </c>
      <c r="O3419" s="108" t="str">
        <f t="shared" si="1606"/>
        <v/>
      </c>
      <c r="P3419" s="102" t="str">
        <f t="shared" si="1607"/>
        <v/>
      </c>
      <c r="Q3419" s="102" t="str">
        <f t="shared" si="1608"/>
        <v/>
      </c>
      <c r="R3419" s="120" t="str">
        <f t="shared" si="1609"/>
        <v/>
      </c>
      <c r="S3419" s="54" t="str">
        <f t="shared" si="1610"/>
        <v/>
      </c>
      <c r="T3419" s="5" t="str">
        <f t="shared" si="1611"/>
        <v/>
      </c>
      <c r="U3419" s="152" t="str">
        <f t="shared" si="1594"/>
        <v/>
      </c>
      <c r="V3419" s="152" t="str">
        <f t="shared" si="1595"/>
        <v/>
      </c>
      <c r="W3419" s="153" t="str">
        <f t="shared" si="1596"/>
        <v/>
      </c>
      <c r="X3419" s="153" t="str">
        <f t="shared" si="1597"/>
        <v/>
      </c>
      <c r="Y3419" s="153" t="str">
        <f t="shared" si="1598"/>
        <v/>
      </c>
      <c r="Z3419" s="153" t="str">
        <f t="shared" si="1599"/>
        <v/>
      </c>
      <c r="AA3419" s="152" t="str">
        <f t="shared" si="1600"/>
        <v/>
      </c>
      <c r="AB3419" s="152" t="str">
        <f t="shared" si="1601"/>
        <v/>
      </c>
      <c r="AC3419" s="154" t="str">
        <f t="shared" si="1612"/>
        <v/>
      </c>
      <c r="AD3419" s="154" t="str">
        <f t="shared" si="1613"/>
        <v/>
      </c>
      <c r="AE3419" s="3" t="str">
        <f t="shared" si="1614"/>
        <v/>
      </c>
      <c r="AF3419" s="3" t="str">
        <f t="shared" si="1615"/>
        <v/>
      </c>
      <c r="AG3419" s="3" t="str">
        <f t="shared" si="1616"/>
        <v/>
      </c>
      <c r="AH3419" s="4" t="str">
        <f t="shared" si="1617"/>
        <v/>
      </c>
      <c r="AI3419" s="75" t="str">
        <f t="shared" si="1618"/>
        <v/>
      </c>
      <c r="AJ3419" s="75" t="str">
        <f t="shared" si="1619"/>
        <v/>
      </c>
    </row>
    <row r="3420" spans="1:36" ht="14.25">
      <c r="A3420" s="41" t="str">
        <f t="shared" si="1602"/>
        <v/>
      </c>
      <c r="B3420" s="150" t="str">
        <f>IF(ISNUMBER(A3420),INDEX('MetaTrader Import'!$H$13:$J$5893,TRUNC(((A3420-$A$39+1)-1)/3)+1,MOD((A3420-$A$39+1)-1,3)+1),"")</f>
        <v/>
      </c>
      <c r="C3420" s="43" t="str">
        <f t="shared" si="1603"/>
        <v/>
      </c>
      <c r="D3420" s="43" t="str">
        <f t="shared" ca="1" si="1593"/>
        <v/>
      </c>
      <c r="E3420" s="43" t="str">
        <f t="shared" si="1604"/>
        <v/>
      </c>
      <c r="F3420" s="43" t="str">
        <f t="shared" si="1605"/>
        <v/>
      </c>
      <c r="G3420" s="43" t="str">
        <f>IF(A3420&lt;&gt;"",IF(A3420&lt;Data!$G$11*0.25,$C$13/$G$32,IF(A3420&gt;Data!$G$11*0.25,$C$13,$C$13*10)),"")</f>
        <v/>
      </c>
      <c r="H3420" s="43" t="str">
        <f>IF(A3420&lt;&gt;"",IF(Data!$G$9="constant",$C$13,IF(Data!$G$9="squeeze",G3420,F3420)),"")</f>
        <v/>
      </c>
      <c r="I3420" s="38" t="str">
        <f ca="1">IF(ISNUMBER(A3420),NORMINV(RAND(),0,IF(AND(Data!$G$9="squeeze",A3420&lt;Data!$G$11*0.25),$H$32,1)*$C$30*$C$13)*($C$14*$C$12),"")</f>
        <v/>
      </c>
      <c r="J3420" s="42" t="str">
        <f ca="1">IFERROR(IF(Data!$C$6="Real",B3420,I3420+J3419+($C$14*$C$12)*(NORMINV(RAND(),$C$15,CHOOSE($G$13,$C$13,F3420,G3420)))),"")</f>
        <v/>
      </c>
      <c r="K3420" s="88" t="str">
        <f>IF(ISNUMBER(A3420), IF($G$16="fixed",$G$17,MIN(H3420*Data!$C$7*$C$16*0.5,$C$17*Data!$C$7))*$C$12,"")</f>
        <v/>
      </c>
      <c r="L3420" s="42" t="str">
        <f t="shared" ca="1" si="1620"/>
        <v/>
      </c>
      <c r="M3420" s="44" t="str">
        <f t="shared" ca="1" si="1621"/>
        <v/>
      </c>
      <c r="N3420" s="44" t="str">
        <f t="shared" ca="1" si="1622"/>
        <v/>
      </c>
      <c r="O3420" s="108" t="str">
        <f t="shared" si="1606"/>
        <v/>
      </c>
      <c r="P3420" s="102" t="str">
        <f t="shared" si="1607"/>
        <v/>
      </c>
      <c r="Q3420" s="102" t="str">
        <f t="shared" si="1608"/>
        <v/>
      </c>
      <c r="R3420" s="120" t="str">
        <f t="shared" si="1609"/>
        <v/>
      </c>
      <c r="S3420" s="54" t="str">
        <f t="shared" si="1610"/>
        <v/>
      </c>
      <c r="T3420" s="5" t="str">
        <f t="shared" si="1611"/>
        <v/>
      </c>
      <c r="U3420" s="152" t="str">
        <f t="shared" si="1594"/>
        <v/>
      </c>
      <c r="V3420" s="152" t="str">
        <f t="shared" si="1595"/>
        <v/>
      </c>
      <c r="W3420" s="153" t="str">
        <f t="shared" si="1596"/>
        <v/>
      </c>
      <c r="X3420" s="153" t="str">
        <f t="shared" si="1597"/>
        <v/>
      </c>
      <c r="Y3420" s="153" t="str">
        <f t="shared" si="1598"/>
        <v/>
      </c>
      <c r="Z3420" s="153" t="str">
        <f t="shared" si="1599"/>
        <v/>
      </c>
      <c r="AA3420" s="152" t="str">
        <f t="shared" si="1600"/>
        <v/>
      </c>
      <c r="AB3420" s="152" t="str">
        <f t="shared" si="1601"/>
        <v/>
      </c>
      <c r="AC3420" s="154" t="str">
        <f t="shared" si="1612"/>
        <v/>
      </c>
      <c r="AD3420" s="154" t="str">
        <f t="shared" si="1613"/>
        <v/>
      </c>
      <c r="AE3420" s="3" t="str">
        <f t="shared" si="1614"/>
        <v/>
      </c>
      <c r="AF3420" s="3" t="str">
        <f t="shared" si="1615"/>
        <v/>
      </c>
      <c r="AG3420" s="3" t="str">
        <f t="shared" si="1616"/>
        <v/>
      </c>
      <c r="AH3420" s="4" t="str">
        <f t="shared" si="1617"/>
        <v/>
      </c>
      <c r="AI3420" s="75" t="str">
        <f t="shared" si="1618"/>
        <v/>
      </c>
      <c r="AJ3420" s="75" t="str">
        <f t="shared" si="1619"/>
        <v/>
      </c>
    </row>
    <row r="3421" spans="1:36" ht="14.25">
      <c r="A3421" s="41" t="str">
        <f t="shared" si="1602"/>
        <v/>
      </c>
      <c r="B3421" s="150" t="str">
        <f>IF(ISNUMBER(A3421),INDEX('MetaTrader Import'!$H$13:$J$5893,TRUNC(((A3421-$A$39+1)-1)/3)+1,MOD((A3421-$A$39+1)-1,3)+1),"")</f>
        <v/>
      </c>
      <c r="C3421" s="43" t="str">
        <f t="shared" si="1603"/>
        <v/>
      </c>
      <c r="D3421" s="43" t="str">
        <f t="shared" ca="1" si="1593"/>
        <v/>
      </c>
      <c r="E3421" s="43" t="str">
        <f t="shared" si="1604"/>
        <v/>
      </c>
      <c r="F3421" s="43" t="str">
        <f t="shared" si="1605"/>
        <v/>
      </c>
      <c r="G3421" s="43" t="str">
        <f>IF(A3421&lt;&gt;"",IF(A3421&lt;Data!$G$11*0.25,$C$13/$G$32,IF(A3421&gt;Data!$G$11*0.25,$C$13,$C$13*10)),"")</f>
        <v/>
      </c>
      <c r="H3421" s="43" t="str">
        <f>IF(A3421&lt;&gt;"",IF(Data!$G$9="constant",$C$13,IF(Data!$G$9="squeeze",G3421,F3421)),"")</f>
        <v/>
      </c>
      <c r="I3421" s="38" t="str">
        <f ca="1">IF(ISNUMBER(A3421),NORMINV(RAND(),0,IF(AND(Data!$G$9="squeeze",A3421&lt;Data!$G$11*0.25),$H$32,1)*$C$30*$C$13)*($C$14*$C$12),"")</f>
        <v/>
      </c>
      <c r="J3421" s="42" t="str">
        <f ca="1">IFERROR(IF(Data!$C$6="Real",B3421,I3421+J3420+($C$14*$C$12)*(NORMINV(RAND(),$C$15,CHOOSE($G$13,$C$13,F3421,G3421)))),"")</f>
        <v/>
      </c>
      <c r="K3421" s="88" t="str">
        <f>IF(ISNUMBER(A3421), IF($G$16="fixed",$G$17,MIN(H3421*Data!$C$7*$C$16*0.5,$C$17*Data!$C$7))*$C$12,"")</f>
        <v/>
      </c>
      <c r="L3421" s="42" t="str">
        <f t="shared" ca="1" si="1620"/>
        <v/>
      </c>
      <c r="M3421" s="44" t="str">
        <f t="shared" ca="1" si="1621"/>
        <v/>
      </c>
      <c r="N3421" s="44" t="str">
        <f t="shared" ca="1" si="1622"/>
        <v/>
      </c>
      <c r="O3421" s="108" t="str">
        <f t="shared" si="1606"/>
        <v/>
      </c>
      <c r="P3421" s="102" t="str">
        <f t="shared" si="1607"/>
        <v/>
      </c>
      <c r="Q3421" s="102" t="str">
        <f t="shared" si="1608"/>
        <v/>
      </c>
      <c r="R3421" s="120" t="str">
        <f t="shared" si="1609"/>
        <v/>
      </c>
      <c r="S3421" s="54" t="str">
        <f t="shared" si="1610"/>
        <v/>
      </c>
      <c r="T3421" s="5" t="str">
        <f t="shared" si="1611"/>
        <v/>
      </c>
      <c r="U3421" s="152" t="str">
        <f t="shared" si="1594"/>
        <v/>
      </c>
      <c r="V3421" s="152" t="str">
        <f t="shared" si="1595"/>
        <v/>
      </c>
      <c r="W3421" s="153" t="str">
        <f t="shared" si="1596"/>
        <v/>
      </c>
      <c r="X3421" s="153" t="str">
        <f t="shared" si="1597"/>
        <v/>
      </c>
      <c r="Y3421" s="153" t="str">
        <f t="shared" si="1598"/>
        <v/>
      </c>
      <c r="Z3421" s="153" t="str">
        <f t="shared" si="1599"/>
        <v/>
      </c>
      <c r="AA3421" s="152" t="str">
        <f t="shared" si="1600"/>
        <v/>
      </c>
      <c r="AB3421" s="152" t="str">
        <f t="shared" si="1601"/>
        <v/>
      </c>
      <c r="AC3421" s="154" t="str">
        <f t="shared" si="1612"/>
        <v/>
      </c>
      <c r="AD3421" s="154" t="str">
        <f t="shared" si="1613"/>
        <v/>
      </c>
      <c r="AE3421" s="3" t="str">
        <f t="shared" si="1614"/>
        <v/>
      </c>
      <c r="AF3421" s="3" t="str">
        <f t="shared" si="1615"/>
        <v/>
      </c>
      <c r="AG3421" s="3" t="str">
        <f t="shared" si="1616"/>
        <v/>
      </c>
      <c r="AH3421" s="4" t="str">
        <f t="shared" si="1617"/>
        <v/>
      </c>
      <c r="AI3421" s="75" t="str">
        <f t="shared" si="1618"/>
        <v/>
      </c>
      <c r="AJ3421" s="75" t="str">
        <f t="shared" si="1619"/>
        <v/>
      </c>
    </row>
    <row r="3422" spans="1:36" ht="14.25">
      <c r="A3422" s="41" t="str">
        <f t="shared" si="1602"/>
        <v/>
      </c>
      <c r="B3422" s="150" t="str">
        <f>IF(ISNUMBER(A3422),INDEX('MetaTrader Import'!$H$13:$J$5893,TRUNC(((A3422-$A$39+1)-1)/3)+1,MOD((A3422-$A$39+1)-1,3)+1),"")</f>
        <v/>
      </c>
      <c r="C3422" s="43" t="str">
        <f t="shared" si="1603"/>
        <v/>
      </c>
      <c r="D3422" s="43" t="str">
        <f t="shared" ca="1" si="1593"/>
        <v/>
      </c>
      <c r="E3422" s="43" t="str">
        <f t="shared" si="1604"/>
        <v/>
      </c>
      <c r="F3422" s="43" t="str">
        <f t="shared" si="1605"/>
        <v/>
      </c>
      <c r="G3422" s="43" t="str">
        <f>IF(A3422&lt;&gt;"",IF(A3422&lt;Data!$G$11*0.25,$C$13/$G$32,IF(A3422&gt;Data!$G$11*0.25,$C$13,$C$13*10)),"")</f>
        <v/>
      </c>
      <c r="H3422" s="43" t="str">
        <f>IF(A3422&lt;&gt;"",IF(Data!$G$9="constant",$C$13,IF(Data!$G$9="squeeze",G3422,F3422)),"")</f>
        <v/>
      </c>
      <c r="I3422" s="38" t="str">
        <f ca="1">IF(ISNUMBER(A3422),NORMINV(RAND(),0,IF(AND(Data!$G$9="squeeze",A3422&lt;Data!$G$11*0.25),$H$32,1)*$C$30*$C$13)*($C$14*$C$12),"")</f>
        <v/>
      </c>
      <c r="J3422" s="42" t="str">
        <f ca="1">IFERROR(IF(Data!$C$6="Real",B3422,I3422+J3421+($C$14*$C$12)*(NORMINV(RAND(),$C$15,CHOOSE($G$13,$C$13,F3422,G3422)))),"")</f>
        <v/>
      </c>
      <c r="K3422" s="88" t="str">
        <f>IF(ISNUMBER(A3422), IF($G$16="fixed",$G$17,MIN(H3422*Data!$C$7*$C$16*0.5,$C$17*Data!$C$7))*$C$12,"")</f>
        <v/>
      </c>
      <c r="L3422" s="42" t="str">
        <f t="shared" ca="1" si="1620"/>
        <v/>
      </c>
      <c r="M3422" s="44" t="str">
        <f t="shared" ca="1" si="1621"/>
        <v/>
      </c>
      <c r="N3422" s="44" t="str">
        <f t="shared" ca="1" si="1622"/>
        <v/>
      </c>
      <c r="O3422" s="108" t="str">
        <f t="shared" si="1606"/>
        <v/>
      </c>
      <c r="P3422" s="102" t="str">
        <f t="shared" si="1607"/>
        <v/>
      </c>
      <c r="Q3422" s="102" t="str">
        <f t="shared" si="1608"/>
        <v/>
      </c>
      <c r="R3422" s="120" t="str">
        <f t="shared" si="1609"/>
        <v/>
      </c>
      <c r="S3422" s="54" t="str">
        <f t="shared" si="1610"/>
        <v/>
      </c>
      <c r="T3422" s="5" t="str">
        <f t="shared" si="1611"/>
        <v/>
      </c>
      <c r="U3422" s="152" t="str">
        <f t="shared" si="1594"/>
        <v/>
      </c>
      <c r="V3422" s="152" t="str">
        <f t="shared" si="1595"/>
        <v/>
      </c>
      <c r="W3422" s="153" t="str">
        <f t="shared" si="1596"/>
        <v/>
      </c>
      <c r="X3422" s="153" t="str">
        <f t="shared" si="1597"/>
        <v/>
      </c>
      <c r="Y3422" s="153" t="str">
        <f t="shared" si="1598"/>
        <v/>
      </c>
      <c r="Z3422" s="153" t="str">
        <f t="shared" si="1599"/>
        <v/>
      </c>
      <c r="AA3422" s="152" t="str">
        <f t="shared" si="1600"/>
        <v/>
      </c>
      <c r="AB3422" s="152" t="str">
        <f t="shared" si="1601"/>
        <v/>
      </c>
      <c r="AC3422" s="154" t="str">
        <f t="shared" si="1612"/>
        <v/>
      </c>
      <c r="AD3422" s="154" t="str">
        <f t="shared" si="1613"/>
        <v/>
      </c>
      <c r="AE3422" s="3" t="str">
        <f t="shared" si="1614"/>
        <v/>
      </c>
      <c r="AF3422" s="3" t="str">
        <f t="shared" si="1615"/>
        <v/>
      </c>
      <c r="AG3422" s="3" t="str">
        <f t="shared" si="1616"/>
        <v/>
      </c>
      <c r="AH3422" s="4" t="str">
        <f t="shared" si="1617"/>
        <v/>
      </c>
      <c r="AI3422" s="75" t="str">
        <f t="shared" si="1618"/>
        <v/>
      </c>
      <c r="AJ3422" s="75" t="str">
        <f t="shared" si="1619"/>
        <v/>
      </c>
    </row>
    <row r="3423" spans="1:36" ht="14.25">
      <c r="A3423" s="41" t="str">
        <f t="shared" si="1602"/>
        <v/>
      </c>
      <c r="B3423" s="150" t="str">
        <f>IF(ISNUMBER(A3423),INDEX('MetaTrader Import'!$H$13:$J$5893,TRUNC(((A3423-$A$39+1)-1)/3)+1,MOD((A3423-$A$39+1)-1,3)+1),"")</f>
        <v/>
      </c>
      <c r="C3423" s="43" t="str">
        <f t="shared" si="1603"/>
        <v/>
      </c>
      <c r="D3423" s="43" t="str">
        <f t="shared" ca="1" si="1593"/>
        <v/>
      </c>
      <c r="E3423" s="43" t="str">
        <f t="shared" si="1604"/>
        <v/>
      </c>
      <c r="F3423" s="43" t="str">
        <f t="shared" si="1605"/>
        <v/>
      </c>
      <c r="G3423" s="43" t="str">
        <f>IF(A3423&lt;&gt;"",IF(A3423&lt;Data!$G$11*0.25,$C$13/$G$32,IF(A3423&gt;Data!$G$11*0.25,$C$13,$C$13*10)),"")</f>
        <v/>
      </c>
      <c r="H3423" s="43" t="str">
        <f>IF(A3423&lt;&gt;"",IF(Data!$G$9="constant",$C$13,IF(Data!$G$9="squeeze",G3423,F3423)),"")</f>
        <v/>
      </c>
      <c r="I3423" s="38" t="str">
        <f ca="1">IF(ISNUMBER(A3423),NORMINV(RAND(),0,IF(AND(Data!$G$9="squeeze",A3423&lt;Data!$G$11*0.25),$H$32,1)*$C$30*$C$13)*($C$14*$C$12),"")</f>
        <v/>
      </c>
      <c r="J3423" s="42" t="str">
        <f ca="1">IFERROR(IF(Data!$C$6="Real",B3423,I3423+J3422+($C$14*$C$12)*(NORMINV(RAND(),$C$15,CHOOSE($G$13,$C$13,F3423,G3423)))),"")</f>
        <v/>
      </c>
      <c r="K3423" s="88" t="str">
        <f>IF(ISNUMBER(A3423), IF($G$16="fixed",$G$17,MIN(H3423*Data!$C$7*$C$16*0.5,$C$17*Data!$C$7))*$C$12,"")</f>
        <v/>
      </c>
      <c r="L3423" s="42" t="str">
        <f t="shared" ca="1" si="1620"/>
        <v/>
      </c>
      <c r="M3423" s="44" t="str">
        <f t="shared" ca="1" si="1621"/>
        <v/>
      </c>
      <c r="N3423" s="44" t="str">
        <f t="shared" ca="1" si="1622"/>
        <v/>
      </c>
      <c r="O3423" s="108" t="str">
        <f t="shared" si="1606"/>
        <v/>
      </c>
      <c r="P3423" s="102" t="str">
        <f t="shared" si="1607"/>
        <v/>
      </c>
      <c r="Q3423" s="102" t="str">
        <f t="shared" si="1608"/>
        <v/>
      </c>
      <c r="R3423" s="120" t="str">
        <f t="shared" si="1609"/>
        <v/>
      </c>
      <c r="S3423" s="54" t="str">
        <f t="shared" si="1610"/>
        <v/>
      </c>
      <c r="T3423" s="5" t="str">
        <f t="shared" si="1611"/>
        <v/>
      </c>
      <c r="U3423" s="152" t="str">
        <f t="shared" si="1594"/>
        <v/>
      </c>
      <c r="V3423" s="152" t="str">
        <f t="shared" si="1595"/>
        <v/>
      </c>
      <c r="W3423" s="153" t="str">
        <f t="shared" si="1596"/>
        <v/>
      </c>
      <c r="X3423" s="153" t="str">
        <f t="shared" si="1597"/>
        <v/>
      </c>
      <c r="Y3423" s="153" t="str">
        <f t="shared" si="1598"/>
        <v/>
      </c>
      <c r="Z3423" s="153" t="str">
        <f t="shared" si="1599"/>
        <v/>
      </c>
      <c r="AA3423" s="152" t="str">
        <f t="shared" si="1600"/>
        <v/>
      </c>
      <c r="AB3423" s="152" t="str">
        <f t="shared" si="1601"/>
        <v/>
      </c>
      <c r="AC3423" s="154" t="str">
        <f t="shared" si="1612"/>
        <v/>
      </c>
      <c r="AD3423" s="154" t="str">
        <f t="shared" si="1613"/>
        <v/>
      </c>
      <c r="AE3423" s="3" t="str">
        <f t="shared" si="1614"/>
        <v/>
      </c>
      <c r="AF3423" s="3" t="str">
        <f t="shared" si="1615"/>
        <v/>
      </c>
      <c r="AG3423" s="3" t="str">
        <f t="shared" si="1616"/>
        <v/>
      </c>
      <c r="AH3423" s="4" t="str">
        <f t="shared" si="1617"/>
        <v/>
      </c>
      <c r="AI3423" s="75" t="str">
        <f t="shared" si="1618"/>
        <v/>
      </c>
      <c r="AJ3423" s="75" t="str">
        <f t="shared" si="1619"/>
        <v/>
      </c>
    </row>
    <row r="3424" spans="1:36" ht="14.25">
      <c r="A3424" s="41" t="str">
        <f t="shared" si="1602"/>
        <v/>
      </c>
      <c r="B3424" s="150" t="str">
        <f>IF(ISNUMBER(A3424),INDEX('MetaTrader Import'!$H$13:$J$5893,TRUNC(((A3424-$A$39+1)-1)/3)+1,MOD((A3424-$A$39+1)-1,3)+1),"")</f>
        <v/>
      </c>
      <c r="C3424" s="43" t="str">
        <f t="shared" si="1603"/>
        <v/>
      </c>
      <c r="D3424" s="43" t="str">
        <f t="shared" ca="1" si="1593"/>
        <v/>
      </c>
      <c r="E3424" s="43" t="str">
        <f t="shared" si="1604"/>
        <v/>
      </c>
      <c r="F3424" s="43" t="str">
        <f t="shared" si="1605"/>
        <v/>
      </c>
      <c r="G3424" s="43" t="str">
        <f>IF(A3424&lt;&gt;"",IF(A3424&lt;Data!$G$11*0.25,$C$13/$G$32,IF(A3424&gt;Data!$G$11*0.25,$C$13,$C$13*10)),"")</f>
        <v/>
      </c>
      <c r="H3424" s="43" t="str">
        <f>IF(A3424&lt;&gt;"",IF(Data!$G$9="constant",$C$13,IF(Data!$G$9="squeeze",G3424,F3424)),"")</f>
        <v/>
      </c>
      <c r="I3424" s="38" t="str">
        <f ca="1">IF(ISNUMBER(A3424),NORMINV(RAND(),0,IF(AND(Data!$G$9="squeeze",A3424&lt;Data!$G$11*0.25),$H$32,1)*$C$30*$C$13)*($C$14*$C$12),"")</f>
        <v/>
      </c>
      <c r="J3424" s="42" t="str">
        <f ca="1">IFERROR(IF(Data!$C$6="Real",B3424,I3424+J3423+($C$14*$C$12)*(NORMINV(RAND(),$C$15,CHOOSE($G$13,$C$13,F3424,G3424)))),"")</f>
        <v/>
      </c>
      <c r="K3424" s="88" t="str">
        <f>IF(ISNUMBER(A3424), IF($G$16="fixed",$G$17,MIN(H3424*Data!$C$7*$C$16*0.5,$C$17*Data!$C$7))*$C$12,"")</f>
        <v/>
      </c>
      <c r="L3424" s="42" t="str">
        <f t="shared" ca="1" si="1620"/>
        <v/>
      </c>
      <c r="M3424" s="44" t="str">
        <f t="shared" ca="1" si="1621"/>
        <v/>
      </c>
      <c r="N3424" s="44" t="str">
        <f t="shared" ca="1" si="1622"/>
        <v/>
      </c>
      <c r="O3424" s="108" t="str">
        <f t="shared" si="1606"/>
        <v/>
      </c>
      <c r="P3424" s="102" t="str">
        <f t="shared" si="1607"/>
        <v/>
      </c>
      <c r="Q3424" s="102" t="str">
        <f t="shared" si="1608"/>
        <v/>
      </c>
      <c r="R3424" s="120" t="str">
        <f t="shared" si="1609"/>
        <v/>
      </c>
      <c r="S3424" s="54" t="str">
        <f t="shared" si="1610"/>
        <v/>
      </c>
      <c r="T3424" s="5" t="str">
        <f t="shared" si="1611"/>
        <v/>
      </c>
      <c r="U3424" s="152" t="str">
        <f t="shared" si="1594"/>
        <v/>
      </c>
      <c r="V3424" s="152" t="str">
        <f t="shared" si="1595"/>
        <v/>
      </c>
      <c r="W3424" s="153" t="str">
        <f t="shared" si="1596"/>
        <v/>
      </c>
      <c r="X3424" s="153" t="str">
        <f t="shared" si="1597"/>
        <v/>
      </c>
      <c r="Y3424" s="153" t="str">
        <f t="shared" si="1598"/>
        <v/>
      </c>
      <c r="Z3424" s="153" t="str">
        <f t="shared" si="1599"/>
        <v/>
      </c>
      <c r="AA3424" s="152" t="str">
        <f t="shared" si="1600"/>
        <v/>
      </c>
      <c r="AB3424" s="152" t="str">
        <f t="shared" si="1601"/>
        <v/>
      </c>
      <c r="AC3424" s="154" t="str">
        <f t="shared" si="1612"/>
        <v/>
      </c>
      <c r="AD3424" s="154" t="str">
        <f t="shared" si="1613"/>
        <v/>
      </c>
      <c r="AE3424" s="3" t="str">
        <f t="shared" si="1614"/>
        <v/>
      </c>
      <c r="AF3424" s="3" t="str">
        <f t="shared" si="1615"/>
        <v/>
      </c>
      <c r="AG3424" s="3" t="str">
        <f t="shared" si="1616"/>
        <v/>
      </c>
      <c r="AH3424" s="4" t="str">
        <f t="shared" si="1617"/>
        <v/>
      </c>
      <c r="AI3424" s="75" t="str">
        <f t="shared" si="1618"/>
        <v/>
      </c>
      <c r="AJ3424" s="75" t="str">
        <f t="shared" si="1619"/>
        <v/>
      </c>
    </row>
    <row r="3425" spans="1:36" ht="14.25">
      <c r="A3425" s="41" t="str">
        <f t="shared" si="1602"/>
        <v/>
      </c>
      <c r="B3425" s="150" t="str">
        <f>IF(ISNUMBER(A3425),INDEX('MetaTrader Import'!$H$13:$J$5893,TRUNC(((A3425-$A$39+1)-1)/3)+1,MOD((A3425-$A$39+1)-1,3)+1),"")</f>
        <v/>
      </c>
      <c r="C3425" s="43" t="str">
        <f t="shared" si="1603"/>
        <v/>
      </c>
      <c r="D3425" s="43" t="str">
        <f t="shared" ca="1" si="1593"/>
        <v/>
      </c>
      <c r="E3425" s="43" t="str">
        <f t="shared" si="1604"/>
        <v/>
      </c>
      <c r="F3425" s="43" t="str">
        <f t="shared" si="1605"/>
        <v/>
      </c>
      <c r="G3425" s="43" t="str">
        <f>IF(A3425&lt;&gt;"",IF(A3425&lt;Data!$G$11*0.25,$C$13/$G$32,IF(A3425&gt;Data!$G$11*0.25,$C$13,$C$13*10)),"")</f>
        <v/>
      </c>
      <c r="H3425" s="43" t="str">
        <f>IF(A3425&lt;&gt;"",IF(Data!$G$9="constant",$C$13,IF(Data!$G$9="squeeze",G3425,F3425)),"")</f>
        <v/>
      </c>
      <c r="I3425" s="38" t="str">
        <f ca="1">IF(ISNUMBER(A3425),NORMINV(RAND(),0,IF(AND(Data!$G$9="squeeze",A3425&lt;Data!$G$11*0.25),$H$32,1)*$C$30*$C$13)*($C$14*$C$12),"")</f>
        <v/>
      </c>
      <c r="J3425" s="42" t="str">
        <f ca="1">IFERROR(IF(Data!$C$6="Real",B3425,I3425+J3424+($C$14*$C$12)*(NORMINV(RAND(),$C$15,CHOOSE($G$13,$C$13,F3425,G3425)))),"")</f>
        <v/>
      </c>
      <c r="K3425" s="88" t="str">
        <f>IF(ISNUMBER(A3425), IF($G$16="fixed",$G$17,MIN(H3425*Data!$C$7*$C$16*0.5,$C$17*Data!$C$7))*$C$12,"")</f>
        <v/>
      </c>
      <c r="L3425" s="42" t="str">
        <f t="shared" ca="1" si="1620"/>
        <v/>
      </c>
      <c r="M3425" s="44" t="str">
        <f t="shared" ca="1" si="1621"/>
        <v/>
      </c>
      <c r="N3425" s="44" t="str">
        <f t="shared" ca="1" si="1622"/>
        <v/>
      </c>
      <c r="O3425" s="108" t="str">
        <f t="shared" si="1606"/>
        <v/>
      </c>
      <c r="P3425" s="102" t="str">
        <f t="shared" si="1607"/>
        <v/>
      </c>
      <c r="Q3425" s="102" t="str">
        <f t="shared" si="1608"/>
        <v/>
      </c>
      <c r="R3425" s="120" t="str">
        <f t="shared" si="1609"/>
        <v/>
      </c>
      <c r="S3425" s="54" t="str">
        <f t="shared" si="1610"/>
        <v/>
      </c>
      <c r="T3425" s="5" t="str">
        <f t="shared" si="1611"/>
        <v/>
      </c>
      <c r="U3425" s="152" t="str">
        <f t="shared" si="1594"/>
        <v/>
      </c>
      <c r="V3425" s="152" t="str">
        <f t="shared" si="1595"/>
        <v/>
      </c>
      <c r="W3425" s="153" t="str">
        <f t="shared" si="1596"/>
        <v/>
      </c>
      <c r="X3425" s="153" t="str">
        <f t="shared" si="1597"/>
        <v/>
      </c>
      <c r="Y3425" s="153" t="str">
        <f t="shared" si="1598"/>
        <v/>
      </c>
      <c r="Z3425" s="153" t="str">
        <f t="shared" si="1599"/>
        <v/>
      </c>
      <c r="AA3425" s="152" t="str">
        <f t="shared" si="1600"/>
        <v/>
      </c>
      <c r="AB3425" s="152" t="str">
        <f t="shared" si="1601"/>
        <v/>
      </c>
      <c r="AC3425" s="154" t="str">
        <f t="shared" si="1612"/>
        <v/>
      </c>
      <c r="AD3425" s="154" t="str">
        <f t="shared" si="1613"/>
        <v/>
      </c>
      <c r="AE3425" s="3" t="str">
        <f t="shared" si="1614"/>
        <v/>
      </c>
      <c r="AF3425" s="3" t="str">
        <f t="shared" si="1615"/>
        <v/>
      </c>
      <c r="AG3425" s="3" t="str">
        <f t="shared" si="1616"/>
        <v/>
      </c>
      <c r="AH3425" s="4" t="str">
        <f t="shared" si="1617"/>
        <v/>
      </c>
      <c r="AI3425" s="75" t="str">
        <f t="shared" si="1618"/>
        <v/>
      </c>
      <c r="AJ3425" s="75" t="str">
        <f t="shared" si="1619"/>
        <v/>
      </c>
    </row>
    <row r="3426" spans="1:36" ht="14.25">
      <c r="A3426" s="41" t="str">
        <f t="shared" si="1602"/>
        <v/>
      </c>
      <c r="B3426" s="150" t="str">
        <f>IF(ISNUMBER(A3426),INDEX('MetaTrader Import'!$H$13:$J$5893,TRUNC(((A3426-$A$39+1)-1)/3)+1,MOD((A3426-$A$39+1)-1,3)+1),"")</f>
        <v/>
      </c>
      <c r="C3426" s="43" t="str">
        <f t="shared" si="1603"/>
        <v/>
      </c>
      <c r="D3426" s="43" t="str">
        <f t="shared" ca="1" si="1593"/>
        <v/>
      </c>
      <c r="E3426" s="43" t="str">
        <f t="shared" si="1604"/>
        <v/>
      </c>
      <c r="F3426" s="43" t="str">
        <f t="shared" si="1605"/>
        <v/>
      </c>
      <c r="G3426" s="43" t="str">
        <f>IF(A3426&lt;&gt;"",IF(A3426&lt;Data!$G$11*0.25,$C$13/$G$32,IF(A3426&gt;Data!$G$11*0.25,$C$13,$C$13*10)),"")</f>
        <v/>
      </c>
      <c r="H3426" s="43" t="str">
        <f>IF(A3426&lt;&gt;"",IF(Data!$G$9="constant",$C$13,IF(Data!$G$9="squeeze",G3426,F3426)),"")</f>
        <v/>
      </c>
      <c r="I3426" s="38" t="str">
        <f ca="1">IF(ISNUMBER(A3426),NORMINV(RAND(),0,IF(AND(Data!$G$9="squeeze",A3426&lt;Data!$G$11*0.25),$H$32,1)*$C$30*$C$13)*($C$14*$C$12),"")</f>
        <v/>
      </c>
      <c r="J3426" s="42" t="str">
        <f ca="1">IFERROR(IF(Data!$C$6="Real",B3426,I3426+J3425+($C$14*$C$12)*(NORMINV(RAND(),$C$15,CHOOSE($G$13,$C$13,F3426,G3426)))),"")</f>
        <v/>
      </c>
      <c r="K3426" s="88" t="str">
        <f>IF(ISNUMBER(A3426), IF($G$16="fixed",$G$17,MIN(H3426*Data!$C$7*$C$16*0.5,$C$17*Data!$C$7))*$C$12,"")</f>
        <v/>
      </c>
      <c r="L3426" s="42" t="str">
        <f t="shared" ca="1" si="1620"/>
        <v/>
      </c>
      <c r="M3426" s="44" t="str">
        <f t="shared" ca="1" si="1621"/>
        <v/>
      </c>
      <c r="N3426" s="44" t="str">
        <f t="shared" ca="1" si="1622"/>
        <v/>
      </c>
      <c r="O3426" s="108" t="str">
        <f t="shared" si="1606"/>
        <v/>
      </c>
      <c r="P3426" s="102" t="str">
        <f t="shared" si="1607"/>
        <v/>
      </c>
      <c r="Q3426" s="102" t="str">
        <f t="shared" si="1608"/>
        <v/>
      </c>
      <c r="R3426" s="120" t="str">
        <f t="shared" si="1609"/>
        <v/>
      </c>
      <c r="S3426" s="54" t="str">
        <f t="shared" si="1610"/>
        <v/>
      </c>
      <c r="T3426" s="5" t="str">
        <f t="shared" si="1611"/>
        <v/>
      </c>
      <c r="U3426" s="152" t="str">
        <f t="shared" si="1594"/>
        <v/>
      </c>
      <c r="V3426" s="152" t="str">
        <f t="shared" si="1595"/>
        <v/>
      </c>
      <c r="W3426" s="153" t="str">
        <f t="shared" si="1596"/>
        <v/>
      </c>
      <c r="X3426" s="153" t="str">
        <f t="shared" si="1597"/>
        <v/>
      </c>
      <c r="Y3426" s="153" t="str">
        <f t="shared" si="1598"/>
        <v/>
      </c>
      <c r="Z3426" s="153" t="str">
        <f t="shared" si="1599"/>
        <v/>
      </c>
      <c r="AA3426" s="152" t="str">
        <f t="shared" si="1600"/>
        <v/>
      </c>
      <c r="AB3426" s="152" t="str">
        <f t="shared" si="1601"/>
        <v/>
      </c>
      <c r="AC3426" s="154" t="str">
        <f t="shared" si="1612"/>
        <v/>
      </c>
      <c r="AD3426" s="154" t="str">
        <f t="shared" si="1613"/>
        <v/>
      </c>
      <c r="AE3426" s="3" t="str">
        <f t="shared" si="1614"/>
        <v/>
      </c>
      <c r="AF3426" s="3" t="str">
        <f t="shared" si="1615"/>
        <v/>
      </c>
      <c r="AG3426" s="3" t="str">
        <f t="shared" si="1616"/>
        <v/>
      </c>
      <c r="AH3426" s="4" t="str">
        <f t="shared" si="1617"/>
        <v/>
      </c>
      <c r="AI3426" s="75" t="str">
        <f t="shared" si="1618"/>
        <v/>
      </c>
      <c r="AJ3426" s="75" t="str">
        <f t="shared" si="1619"/>
        <v/>
      </c>
    </row>
    <row r="3427" spans="1:36" ht="14.25">
      <c r="A3427" s="41" t="str">
        <f t="shared" si="1602"/>
        <v/>
      </c>
      <c r="B3427" s="150" t="str">
        <f>IF(ISNUMBER(A3427),INDEX('MetaTrader Import'!$H$13:$J$5893,TRUNC(((A3427-$A$39+1)-1)/3)+1,MOD((A3427-$A$39+1)-1,3)+1),"")</f>
        <v/>
      </c>
      <c r="C3427" s="43" t="str">
        <f t="shared" si="1603"/>
        <v/>
      </c>
      <c r="D3427" s="43" t="str">
        <f t="shared" ca="1" si="1593"/>
        <v/>
      </c>
      <c r="E3427" s="43" t="str">
        <f t="shared" si="1604"/>
        <v/>
      </c>
      <c r="F3427" s="43" t="str">
        <f t="shared" si="1605"/>
        <v/>
      </c>
      <c r="G3427" s="43" t="str">
        <f>IF(A3427&lt;&gt;"",IF(A3427&lt;Data!$G$11*0.25,$C$13/$G$32,IF(A3427&gt;Data!$G$11*0.25,$C$13,$C$13*10)),"")</f>
        <v/>
      </c>
      <c r="H3427" s="43" t="str">
        <f>IF(A3427&lt;&gt;"",IF(Data!$G$9="constant",$C$13,IF(Data!$G$9="squeeze",G3427,F3427)),"")</f>
        <v/>
      </c>
      <c r="I3427" s="38" t="str">
        <f ca="1">IF(ISNUMBER(A3427),NORMINV(RAND(),0,IF(AND(Data!$G$9="squeeze",A3427&lt;Data!$G$11*0.25),$H$32,1)*$C$30*$C$13)*($C$14*$C$12),"")</f>
        <v/>
      </c>
      <c r="J3427" s="42" t="str">
        <f ca="1">IFERROR(IF(Data!$C$6="Real",B3427,I3427+J3426+($C$14*$C$12)*(NORMINV(RAND(),$C$15,CHOOSE($G$13,$C$13,F3427,G3427)))),"")</f>
        <v/>
      </c>
      <c r="K3427" s="88" t="str">
        <f>IF(ISNUMBER(A3427), IF($G$16="fixed",$G$17,MIN(H3427*Data!$C$7*$C$16*0.5,$C$17*Data!$C$7))*$C$12,"")</f>
        <v/>
      </c>
      <c r="L3427" s="42" t="str">
        <f t="shared" ca="1" si="1620"/>
        <v/>
      </c>
      <c r="M3427" s="44" t="str">
        <f t="shared" ca="1" si="1621"/>
        <v/>
      </c>
      <c r="N3427" s="44" t="str">
        <f t="shared" ca="1" si="1622"/>
        <v/>
      </c>
      <c r="O3427" s="108" t="str">
        <f t="shared" si="1606"/>
        <v/>
      </c>
      <c r="P3427" s="102" t="str">
        <f t="shared" si="1607"/>
        <v/>
      </c>
      <c r="Q3427" s="102" t="str">
        <f t="shared" si="1608"/>
        <v/>
      </c>
      <c r="R3427" s="120" t="str">
        <f t="shared" si="1609"/>
        <v/>
      </c>
      <c r="S3427" s="54" t="str">
        <f t="shared" si="1610"/>
        <v/>
      </c>
      <c r="T3427" s="5" t="str">
        <f t="shared" si="1611"/>
        <v/>
      </c>
      <c r="U3427" s="152" t="str">
        <f t="shared" si="1594"/>
        <v/>
      </c>
      <c r="V3427" s="152" t="str">
        <f t="shared" si="1595"/>
        <v/>
      </c>
      <c r="W3427" s="153" t="str">
        <f t="shared" si="1596"/>
        <v/>
      </c>
      <c r="X3427" s="153" t="str">
        <f t="shared" si="1597"/>
        <v/>
      </c>
      <c r="Y3427" s="153" t="str">
        <f t="shared" si="1598"/>
        <v/>
      </c>
      <c r="Z3427" s="153" t="str">
        <f t="shared" si="1599"/>
        <v/>
      </c>
      <c r="AA3427" s="152" t="str">
        <f t="shared" si="1600"/>
        <v/>
      </c>
      <c r="AB3427" s="152" t="str">
        <f t="shared" si="1601"/>
        <v/>
      </c>
      <c r="AC3427" s="154" t="str">
        <f t="shared" si="1612"/>
        <v/>
      </c>
      <c r="AD3427" s="154" t="str">
        <f t="shared" si="1613"/>
        <v/>
      </c>
      <c r="AE3427" s="3" t="str">
        <f t="shared" si="1614"/>
        <v/>
      </c>
      <c r="AF3427" s="3" t="str">
        <f t="shared" si="1615"/>
        <v/>
      </c>
      <c r="AG3427" s="3" t="str">
        <f t="shared" si="1616"/>
        <v/>
      </c>
      <c r="AH3427" s="4" t="str">
        <f t="shared" si="1617"/>
        <v/>
      </c>
      <c r="AI3427" s="75" t="str">
        <f t="shared" si="1618"/>
        <v/>
      </c>
      <c r="AJ3427" s="75" t="str">
        <f t="shared" si="1619"/>
        <v/>
      </c>
    </row>
    <row r="3428" spans="1:36" ht="14.25">
      <c r="A3428" s="41" t="str">
        <f t="shared" si="1602"/>
        <v/>
      </c>
      <c r="B3428" s="150" t="str">
        <f>IF(ISNUMBER(A3428),INDEX('MetaTrader Import'!$H$13:$J$5893,TRUNC(((A3428-$A$39+1)-1)/3)+1,MOD((A3428-$A$39+1)-1,3)+1),"")</f>
        <v/>
      </c>
      <c r="C3428" s="43" t="str">
        <f t="shared" si="1603"/>
        <v/>
      </c>
      <c r="D3428" s="43" t="str">
        <f t="shared" ca="1" si="1593"/>
        <v/>
      </c>
      <c r="E3428" s="43" t="str">
        <f t="shared" si="1604"/>
        <v/>
      </c>
      <c r="F3428" s="43" t="str">
        <f t="shared" si="1605"/>
        <v/>
      </c>
      <c r="G3428" s="43" t="str">
        <f>IF(A3428&lt;&gt;"",IF(A3428&lt;Data!$G$11*0.25,$C$13/$G$32,IF(A3428&gt;Data!$G$11*0.25,$C$13,$C$13*10)),"")</f>
        <v/>
      </c>
      <c r="H3428" s="43" t="str">
        <f>IF(A3428&lt;&gt;"",IF(Data!$G$9="constant",$C$13,IF(Data!$G$9="squeeze",G3428,F3428)),"")</f>
        <v/>
      </c>
      <c r="I3428" s="38" t="str">
        <f ca="1">IF(ISNUMBER(A3428),NORMINV(RAND(),0,IF(AND(Data!$G$9="squeeze",A3428&lt;Data!$G$11*0.25),$H$32,1)*$C$30*$C$13)*($C$14*$C$12),"")</f>
        <v/>
      </c>
      <c r="J3428" s="42" t="str">
        <f ca="1">IFERROR(IF(Data!$C$6="Real",B3428,I3428+J3427+($C$14*$C$12)*(NORMINV(RAND(),$C$15,CHOOSE($G$13,$C$13,F3428,G3428)))),"")</f>
        <v/>
      </c>
      <c r="K3428" s="88" t="str">
        <f>IF(ISNUMBER(A3428), IF($G$16="fixed",$G$17,MIN(H3428*Data!$C$7*$C$16*0.5,$C$17*Data!$C$7))*$C$12,"")</f>
        <v/>
      </c>
      <c r="L3428" s="42" t="str">
        <f t="shared" ca="1" si="1620"/>
        <v/>
      </c>
      <c r="M3428" s="44" t="str">
        <f t="shared" ca="1" si="1621"/>
        <v/>
      </c>
      <c r="N3428" s="44" t="str">
        <f t="shared" ca="1" si="1622"/>
        <v/>
      </c>
      <c r="O3428" s="108" t="str">
        <f t="shared" si="1606"/>
        <v/>
      </c>
      <c r="P3428" s="102" t="str">
        <f t="shared" si="1607"/>
        <v/>
      </c>
      <c r="Q3428" s="102" t="str">
        <f t="shared" si="1608"/>
        <v/>
      </c>
      <c r="R3428" s="120" t="str">
        <f t="shared" si="1609"/>
        <v/>
      </c>
      <c r="S3428" s="54" t="str">
        <f t="shared" si="1610"/>
        <v/>
      </c>
      <c r="T3428" s="5" t="str">
        <f t="shared" si="1611"/>
        <v/>
      </c>
      <c r="U3428" s="152" t="str">
        <f t="shared" si="1594"/>
        <v/>
      </c>
      <c r="V3428" s="152" t="str">
        <f t="shared" si="1595"/>
        <v/>
      </c>
      <c r="W3428" s="153" t="str">
        <f t="shared" si="1596"/>
        <v/>
      </c>
      <c r="X3428" s="153" t="str">
        <f t="shared" si="1597"/>
        <v/>
      </c>
      <c r="Y3428" s="153" t="str">
        <f t="shared" si="1598"/>
        <v/>
      </c>
      <c r="Z3428" s="153" t="str">
        <f t="shared" si="1599"/>
        <v/>
      </c>
      <c r="AA3428" s="152" t="str">
        <f t="shared" si="1600"/>
        <v/>
      </c>
      <c r="AB3428" s="152" t="str">
        <f t="shared" si="1601"/>
        <v/>
      </c>
      <c r="AC3428" s="154" t="str">
        <f t="shared" si="1612"/>
        <v/>
      </c>
      <c r="AD3428" s="154" t="str">
        <f t="shared" si="1613"/>
        <v/>
      </c>
      <c r="AE3428" s="3" t="str">
        <f t="shared" si="1614"/>
        <v/>
      </c>
      <c r="AF3428" s="3" t="str">
        <f t="shared" si="1615"/>
        <v/>
      </c>
      <c r="AG3428" s="3" t="str">
        <f t="shared" si="1616"/>
        <v/>
      </c>
      <c r="AH3428" s="4" t="str">
        <f t="shared" si="1617"/>
        <v/>
      </c>
      <c r="AI3428" s="75" t="str">
        <f t="shared" si="1618"/>
        <v/>
      </c>
      <c r="AJ3428" s="75" t="str">
        <f t="shared" si="1619"/>
        <v/>
      </c>
    </row>
    <row r="3429" spans="1:36" ht="14.25">
      <c r="A3429" s="41" t="str">
        <f t="shared" si="1602"/>
        <v/>
      </c>
      <c r="B3429" s="150" t="str">
        <f>IF(ISNUMBER(A3429),INDEX('MetaTrader Import'!$H$13:$J$5893,TRUNC(((A3429-$A$39+1)-1)/3)+1,MOD((A3429-$A$39+1)-1,3)+1),"")</f>
        <v/>
      </c>
      <c r="C3429" s="43" t="str">
        <f t="shared" si="1603"/>
        <v/>
      </c>
      <c r="D3429" s="43" t="str">
        <f t="shared" ca="1" si="1593"/>
        <v/>
      </c>
      <c r="E3429" s="43" t="str">
        <f t="shared" si="1604"/>
        <v/>
      </c>
      <c r="F3429" s="43" t="str">
        <f t="shared" si="1605"/>
        <v/>
      </c>
      <c r="G3429" s="43" t="str">
        <f>IF(A3429&lt;&gt;"",IF(A3429&lt;Data!$G$11*0.25,$C$13/$G$32,IF(A3429&gt;Data!$G$11*0.25,$C$13,$C$13*10)),"")</f>
        <v/>
      </c>
      <c r="H3429" s="43" t="str">
        <f>IF(A3429&lt;&gt;"",IF(Data!$G$9="constant",$C$13,IF(Data!$G$9="squeeze",G3429,F3429)),"")</f>
        <v/>
      </c>
      <c r="I3429" s="38" t="str">
        <f ca="1">IF(ISNUMBER(A3429),NORMINV(RAND(),0,IF(AND(Data!$G$9="squeeze",A3429&lt;Data!$G$11*0.25),$H$32,1)*$C$30*$C$13)*($C$14*$C$12),"")</f>
        <v/>
      </c>
      <c r="J3429" s="42" t="str">
        <f ca="1">IFERROR(IF(Data!$C$6="Real",B3429,I3429+J3428+($C$14*$C$12)*(NORMINV(RAND(),$C$15,CHOOSE($G$13,$C$13,F3429,G3429)))),"")</f>
        <v/>
      </c>
      <c r="K3429" s="88" t="str">
        <f>IF(ISNUMBER(A3429), IF($G$16="fixed",$G$17,MIN(H3429*Data!$C$7*$C$16*0.5,$C$17*Data!$C$7))*$C$12,"")</f>
        <v/>
      </c>
      <c r="L3429" s="42" t="str">
        <f t="shared" ca="1" si="1620"/>
        <v/>
      </c>
      <c r="M3429" s="44" t="str">
        <f t="shared" ca="1" si="1621"/>
        <v/>
      </c>
      <c r="N3429" s="44" t="str">
        <f t="shared" ca="1" si="1622"/>
        <v/>
      </c>
      <c r="O3429" s="108" t="str">
        <f t="shared" si="1606"/>
        <v/>
      </c>
      <c r="P3429" s="102" t="str">
        <f t="shared" si="1607"/>
        <v/>
      </c>
      <c r="Q3429" s="102" t="str">
        <f t="shared" si="1608"/>
        <v/>
      </c>
      <c r="R3429" s="120" t="str">
        <f t="shared" si="1609"/>
        <v/>
      </c>
      <c r="S3429" s="54" t="str">
        <f t="shared" si="1610"/>
        <v/>
      </c>
      <c r="T3429" s="5" t="str">
        <f t="shared" si="1611"/>
        <v/>
      </c>
      <c r="U3429" s="152" t="str">
        <f t="shared" si="1594"/>
        <v/>
      </c>
      <c r="V3429" s="152" t="str">
        <f t="shared" si="1595"/>
        <v/>
      </c>
      <c r="W3429" s="153" t="str">
        <f t="shared" si="1596"/>
        <v/>
      </c>
      <c r="X3429" s="153" t="str">
        <f t="shared" si="1597"/>
        <v/>
      </c>
      <c r="Y3429" s="153" t="str">
        <f t="shared" si="1598"/>
        <v/>
      </c>
      <c r="Z3429" s="153" t="str">
        <f t="shared" si="1599"/>
        <v/>
      </c>
      <c r="AA3429" s="152" t="str">
        <f t="shared" si="1600"/>
        <v/>
      </c>
      <c r="AB3429" s="152" t="str">
        <f t="shared" si="1601"/>
        <v/>
      </c>
      <c r="AC3429" s="154" t="str">
        <f t="shared" si="1612"/>
        <v/>
      </c>
      <c r="AD3429" s="154" t="str">
        <f t="shared" si="1613"/>
        <v/>
      </c>
      <c r="AE3429" s="3" t="str">
        <f t="shared" si="1614"/>
        <v/>
      </c>
      <c r="AF3429" s="3" t="str">
        <f t="shared" si="1615"/>
        <v/>
      </c>
      <c r="AG3429" s="3" t="str">
        <f t="shared" si="1616"/>
        <v/>
      </c>
      <c r="AH3429" s="4" t="str">
        <f t="shared" si="1617"/>
        <v/>
      </c>
      <c r="AI3429" s="75" t="str">
        <f t="shared" si="1618"/>
        <v/>
      </c>
      <c r="AJ3429" s="75" t="str">
        <f t="shared" si="1619"/>
        <v/>
      </c>
    </row>
    <row r="3430" spans="1:36" ht="14.25">
      <c r="A3430" s="41" t="str">
        <f t="shared" si="1602"/>
        <v/>
      </c>
      <c r="B3430" s="150" t="str">
        <f>IF(ISNUMBER(A3430),INDEX('MetaTrader Import'!$H$13:$J$5893,TRUNC(((A3430-$A$39+1)-1)/3)+1,MOD((A3430-$A$39+1)-1,3)+1),"")</f>
        <v/>
      </c>
      <c r="C3430" s="43" t="str">
        <f t="shared" si="1603"/>
        <v/>
      </c>
      <c r="D3430" s="43" t="str">
        <f t="shared" ca="1" si="1593"/>
        <v/>
      </c>
      <c r="E3430" s="43" t="str">
        <f t="shared" si="1604"/>
        <v/>
      </c>
      <c r="F3430" s="43" t="str">
        <f t="shared" si="1605"/>
        <v/>
      </c>
      <c r="G3430" s="43" t="str">
        <f>IF(A3430&lt;&gt;"",IF(A3430&lt;Data!$G$11*0.25,$C$13/$G$32,IF(A3430&gt;Data!$G$11*0.25,$C$13,$C$13*10)),"")</f>
        <v/>
      </c>
      <c r="H3430" s="43" t="str">
        <f>IF(A3430&lt;&gt;"",IF(Data!$G$9="constant",$C$13,IF(Data!$G$9="squeeze",G3430,F3430)),"")</f>
        <v/>
      </c>
      <c r="I3430" s="38" t="str">
        <f ca="1">IF(ISNUMBER(A3430),NORMINV(RAND(),0,IF(AND(Data!$G$9="squeeze",A3430&lt;Data!$G$11*0.25),$H$32,1)*$C$30*$C$13)*($C$14*$C$12),"")</f>
        <v/>
      </c>
      <c r="J3430" s="42" t="str">
        <f ca="1">IFERROR(IF(Data!$C$6="Real",B3430,I3430+J3429+($C$14*$C$12)*(NORMINV(RAND(),$C$15,CHOOSE($G$13,$C$13,F3430,G3430)))),"")</f>
        <v/>
      </c>
      <c r="K3430" s="88" t="str">
        <f>IF(ISNUMBER(A3430), IF($G$16="fixed",$G$17,MIN(H3430*Data!$C$7*$C$16*0.5,$C$17*Data!$C$7))*$C$12,"")</f>
        <v/>
      </c>
      <c r="L3430" s="42" t="str">
        <f t="shared" ca="1" si="1620"/>
        <v/>
      </c>
      <c r="M3430" s="44" t="str">
        <f t="shared" ca="1" si="1621"/>
        <v/>
      </c>
      <c r="N3430" s="44" t="str">
        <f t="shared" ca="1" si="1622"/>
        <v/>
      </c>
      <c r="O3430" s="108" t="str">
        <f t="shared" si="1606"/>
        <v/>
      </c>
      <c r="P3430" s="102" t="str">
        <f t="shared" si="1607"/>
        <v/>
      </c>
      <c r="Q3430" s="102" t="str">
        <f t="shared" si="1608"/>
        <v/>
      </c>
      <c r="R3430" s="120" t="str">
        <f t="shared" si="1609"/>
        <v/>
      </c>
      <c r="S3430" s="54" t="str">
        <f t="shared" si="1610"/>
        <v/>
      </c>
      <c r="T3430" s="5" t="str">
        <f t="shared" si="1611"/>
        <v/>
      </c>
      <c r="U3430" s="152" t="str">
        <f t="shared" si="1594"/>
        <v/>
      </c>
      <c r="V3430" s="152" t="str">
        <f t="shared" si="1595"/>
        <v/>
      </c>
      <c r="W3430" s="153" t="str">
        <f t="shared" si="1596"/>
        <v/>
      </c>
      <c r="X3430" s="153" t="str">
        <f t="shared" si="1597"/>
        <v/>
      </c>
      <c r="Y3430" s="153" t="str">
        <f t="shared" si="1598"/>
        <v/>
      </c>
      <c r="Z3430" s="153" t="str">
        <f t="shared" si="1599"/>
        <v/>
      </c>
      <c r="AA3430" s="152" t="str">
        <f t="shared" si="1600"/>
        <v/>
      </c>
      <c r="AB3430" s="152" t="str">
        <f t="shared" si="1601"/>
        <v/>
      </c>
      <c r="AC3430" s="154" t="str">
        <f t="shared" si="1612"/>
        <v/>
      </c>
      <c r="AD3430" s="154" t="str">
        <f t="shared" si="1613"/>
        <v/>
      </c>
      <c r="AE3430" s="3" t="str">
        <f t="shared" si="1614"/>
        <v/>
      </c>
      <c r="AF3430" s="3" t="str">
        <f t="shared" si="1615"/>
        <v/>
      </c>
      <c r="AG3430" s="3" t="str">
        <f t="shared" si="1616"/>
        <v/>
      </c>
      <c r="AH3430" s="4" t="str">
        <f t="shared" si="1617"/>
        <v/>
      </c>
      <c r="AI3430" s="75" t="str">
        <f t="shared" si="1618"/>
        <v/>
      </c>
      <c r="AJ3430" s="75" t="str">
        <f t="shared" si="1619"/>
        <v/>
      </c>
    </row>
    <row r="3431" spans="1:36" ht="14.25">
      <c r="A3431" s="41" t="str">
        <f t="shared" si="1602"/>
        <v/>
      </c>
      <c r="B3431" s="150" t="str">
        <f>IF(ISNUMBER(A3431),INDEX('MetaTrader Import'!$H$13:$J$5893,TRUNC(((A3431-$A$39+1)-1)/3)+1,MOD((A3431-$A$39+1)-1,3)+1),"")</f>
        <v/>
      </c>
      <c r="C3431" s="43" t="str">
        <f t="shared" si="1603"/>
        <v/>
      </c>
      <c r="D3431" s="43" t="str">
        <f t="shared" ca="1" si="1593"/>
        <v/>
      </c>
      <c r="E3431" s="43" t="str">
        <f t="shared" si="1604"/>
        <v/>
      </c>
      <c r="F3431" s="43" t="str">
        <f t="shared" si="1605"/>
        <v/>
      </c>
      <c r="G3431" s="43" t="str">
        <f>IF(A3431&lt;&gt;"",IF(A3431&lt;Data!$G$11*0.25,$C$13/$G$32,IF(A3431&gt;Data!$G$11*0.25,$C$13,$C$13*10)),"")</f>
        <v/>
      </c>
      <c r="H3431" s="43" t="str">
        <f>IF(A3431&lt;&gt;"",IF(Data!$G$9="constant",$C$13,IF(Data!$G$9="squeeze",G3431,F3431)),"")</f>
        <v/>
      </c>
      <c r="I3431" s="38" t="str">
        <f ca="1">IF(ISNUMBER(A3431),NORMINV(RAND(),0,IF(AND(Data!$G$9="squeeze",A3431&lt;Data!$G$11*0.25),$H$32,1)*$C$30*$C$13)*($C$14*$C$12),"")</f>
        <v/>
      </c>
      <c r="J3431" s="42" t="str">
        <f ca="1">IFERROR(IF(Data!$C$6="Real",B3431,I3431+J3430+($C$14*$C$12)*(NORMINV(RAND(),$C$15,CHOOSE($G$13,$C$13,F3431,G3431)))),"")</f>
        <v/>
      </c>
      <c r="K3431" s="88" t="str">
        <f>IF(ISNUMBER(A3431), IF($G$16="fixed",$G$17,MIN(H3431*Data!$C$7*$C$16*0.5,$C$17*Data!$C$7))*$C$12,"")</f>
        <v/>
      </c>
      <c r="L3431" s="42" t="str">
        <f t="shared" ca="1" si="1620"/>
        <v/>
      </c>
      <c r="M3431" s="44" t="str">
        <f t="shared" ca="1" si="1621"/>
        <v/>
      </c>
      <c r="N3431" s="44" t="str">
        <f t="shared" ca="1" si="1622"/>
        <v/>
      </c>
      <c r="O3431" s="108" t="str">
        <f t="shared" si="1606"/>
        <v/>
      </c>
      <c r="P3431" s="102" t="str">
        <f t="shared" si="1607"/>
        <v/>
      </c>
      <c r="Q3431" s="102" t="str">
        <f t="shared" si="1608"/>
        <v/>
      </c>
      <c r="R3431" s="120" t="str">
        <f t="shared" si="1609"/>
        <v/>
      </c>
      <c r="S3431" s="54" t="str">
        <f t="shared" si="1610"/>
        <v/>
      </c>
      <c r="T3431" s="5" t="str">
        <f t="shared" si="1611"/>
        <v/>
      </c>
      <c r="U3431" s="152" t="str">
        <f t="shared" si="1594"/>
        <v/>
      </c>
      <c r="V3431" s="152" t="str">
        <f t="shared" si="1595"/>
        <v/>
      </c>
      <c r="W3431" s="153" t="str">
        <f t="shared" si="1596"/>
        <v/>
      </c>
      <c r="X3431" s="153" t="str">
        <f t="shared" si="1597"/>
        <v/>
      </c>
      <c r="Y3431" s="153" t="str">
        <f t="shared" si="1598"/>
        <v/>
      </c>
      <c r="Z3431" s="153" t="str">
        <f t="shared" si="1599"/>
        <v/>
      </c>
      <c r="AA3431" s="152" t="str">
        <f t="shared" si="1600"/>
        <v/>
      </c>
      <c r="AB3431" s="152" t="str">
        <f t="shared" si="1601"/>
        <v/>
      </c>
      <c r="AC3431" s="154" t="str">
        <f t="shared" si="1612"/>
        <v/>
      </c>
      <c r="AD3431" s="154" t="str">
        <f t="shared" si="1613"/>
        <v/>
      </c>
      <c r="AE3431" s="3" t="str">
        <f t="shared" si="1614"/>
        <v/>
      </c>
      <c r="AF3431" s="3" t="str">
        <f t="shared" si="1615"/>
        <v/>
      </c>
      <c r="AG3431" s="3" t="str">
        <f t="shared" si="1616"/>
        <v/>
      </c>
      <c r="AH3431" s="4" t="str">
        <f t="shared" si="1617"/>
        <v/>
      </c>
      <c r="AI3431" s="75" t="str">
        <f t="shared" si="1618"/>
        <v/>
      </c>
      <c r="AJ3431" s="75" t="str">
        <f t="shared" si="1619"/>
        <v/>
      </c>
    </row>
    <row r="3432" spans="1:36" ht="14.25">
      <c r="A3432" s="41" t="str">
        <f t="shared" si="1602"/>
        <v/>
      </c>
      <c r="B3432" s="150" t="str">
        <f>IF(ISNUMBER(A3432),INDEX('MetaTrader Import'!$H$13:$J$5893,TRUNC(((A3432-$A$39+1)-1)/3)+1,MOD((A3432-$A$39+1)-1,3)+1),"")</f>
        <v/>
      </c>
      <c r="C3432" s="43" t="str">
        <f t="shared" si="1603"/>
        <v/>
      </c>
      <c r="D3432" s="43" t="str">
        <f t="shared" ca="1" si="1593"/>
        <v/>
      </c>
      <c r="E3432" s="43" t="str">
        <f t="shared" si="1604"/>
        <v/>
      </c>
      <c r="F3432" s="43" t="str">
        <f t="shared" si="1605"/>
        <v/>
      </c>
      <c r="G3432" s="43" t="str">
        <f>IF(A3432&lt;&gt;"",IF(A3432&lt;Data!$G$11*0.25,$C$13/$G$32,IF(A3432&gt;Data!$G$11*0.25,$C$13,$C$13*10)),"")</f>
        <v/>
      </c>
      <c r="H3432" s="43" t="str">
        <f>IF(A3432&lt;&gt;"",IF(Data!$G$9="constant",$C$13,IF(Data!$G$9="squeeze",G3432,F3432)),"")</f>
        <v/>
      </c>
      <c r="I3432" s="38" t="str">
        <f ca="1">IF(ISNUMBER(A3432),NORMINV(RAND(),0,IF(AND(Data!$G$9="squeeze",A3432&lt;Data!$G$11*0.25),$H$32,1)*$C$30*$C$13)*($C$14*$C$12),"")</f>
        <v/>
      </c>
      <c r="J3432" s="42" t="str">
        <f ca="1">IFERROR(IF(Data!$C$6="Real",B3432,I3432+J3431+($C$14*$C$12)*(NORMINV(RAND(),$C$15,CHOOSE($G$13,$C$13,F3432,G3432)))),"")</f>
        <v/>
      </c>
      <c r="K3432" s="88" t="str">
        <f>IF(ISNUMBER(A3432), IF($G$16="fixed",$G$17,MIN(H3432*Data!$C$7*$C$16*0.5,$C$17*Data!$C$7))*$C$12,"")</f>
        <v/>
      </c>
      <c r="L3432" s="42" t="str">
        <f t="shared" ca="1" si="1620"/>
        <v/>
      </c>
      <c r="M3432" s="44" t="str">
        <f t="shared" ca="1" si="1621"/>
        <v/>
      </c>
      <c r="N3432" s="44" t="str">
        <f t="shared" ca="1" si="1622"/>
        <v/>
      </c>
      <c r="O3432" s="108" t="str">
        <f t="shared" si="1606"/>
        <v/>
      </c>
      <c r="P3432" s="102" t="str">
        <f t="shared" si="1607"/>
        <v/>
      </c>
      <c r="Q3432" s="102" t="str">
        <f t="shared" si="1608"/>
        <v/>
      </c>
      <c r="R3432" s="120" t="str">
        <f t="shared" si="1609"/>
        <v/>
      </c>
      <c r="S3432" s="54" t="str">
        <f t="shared" si="1610"/>
        <v/>
      </c>
      <c r="T3432" s="5" t="str">
        <f t="shared" si="1611"/>
        <v/>
      </c>
      <c r="U3432" s="152" t="str">
        <f t="shared" si="1594"/>
        <v/>
      </c>
      <c r="V3432" s="152" t="str">
        <f t="shared" si="1595"/>
        <v/>
      </c>
      <c r="W3432" s="153" t="str">
        <f t="shared" si="1596"/>
        <v/>
      </c>
      <c r="X3432" s="153" t="str">
        <f t="shared" si="1597"/>
        <v/>
      </c>
      <c r="Y3432" s="153" t="str">
        <f t="shared" si="1598"/>
        <v/>
      </c>
      <c r="Z3432" s="153" t="str">
        <f t="shared" si="1599"/>
        <v/>
      </c>
      <c r="AA3432" s="152" t="str">
        <f t="shared" si="1600"/>
        <v/>
      </c>
      <c r="AB3432" s="152" t="str">
        <f t="shared" si="1601"/>
        <v/>
      </c>
      <c r="AC3432" s="154" t="str">
        <f t="shared" si="1612"/>
        <v/>
      </c>
      <c r="AD3432" s="154" t="str">
        <f t="shared" si="1613"/>
        <v/>
      </c>
      <c r="AE3432" s="3" t="str">
        <f t="shared" si="1614"/>
        <v/>
      </c>
      <c r="AF3432" s="3" t="str">
        <f t="shared" si="1615"/>
        <v/>
      </c>
      <c r="AG3432" s="3" t="str">
        <f t="shared" si="1616"/>
        <v/>
      </c>
      <c r="AH3432" s="4" t="str">
        <f t="shared" si="1617"/>
        <v/>
      </c>
      <c r="AI3432" s="75" t="str">
        <f t="shared" si="1618"/>
        <v/>
      </c>
      <c r="AJ3432" s="75" t="str">
        <f t="shared" si="1619"/>
        <v/>
      </c>
    </row>
    <row r="3433" spans="1:36" ht="14.25">
      <c r="A3433" s="41" t="str">
        <f t="shared" si="1602"/>
        <v/>
      </c>
      <c r="B3433" s="150" t="str">
        <f>IF(ISNUMBER(A3433),INDEX('MetaTrader Import'!$H$13:$J$5893,TRUNC(((A3433-$A$39+1)-1)/3)+1,MOD((A3433-$A$39+1)-1,3)+1),"")</f>
        <v/>
      </c>
      <c r="C3433" s="43" t="str">
        <f t="shared" si="1603"/>
        <v/>
      </c>
      <c r="D3433" s="43" t="str">
        <f t="shared" ca="1" si="1593"/>
        <v/>
      </c>
      <c r="E3433" s="43" t="str">
        <f t="shared" si="1604"/>
        <v/>
      </c>
      <c r="F3433" s="43" t="str">
        <f t="shared" si="1605"/>
        <v/>
      </c>
      <c r="G3433" s="43" t="str">
        <f>IF(A3433&lt;&gt;"",IF(A3433&lt;Data!$G$11*0.25,$C$13/$G$32,IF(A3433&gt;Data!$G$11*0.25,$C$13,$C$13*10)),"")</f>
        <v/>
      </c>
      <c r="H3433" s="43" t="str">
        <f>IF(A3433&lt;&gt;"",IF(Data!$G$9="constant",$C$13,IF(Data!$G$9="squeeze",G3433,F3433)),"")</f>
        <v/>
      </c>
      <c r="I3433" s="38" t="str">
        <f ca="1">IF(ISNUMBER(A3433),NORMINV(RAND(),0,IF(AND(Data!$G$9="squeeze",A3433&lt;Data!$G$11*0.25),$H$32,1)*$C$30*$C$13)*($C$14*$C$12),"")</f>
        <v/>
      </c>
      <c r="J3433" s="42" t="str">
        <f ca="1">IFERROR(IF(Data!$C$6="Real",B3433,I3433+J3432+($C$14*$C$12)*(NORMINV(RAND(),$C$15,CHOOSE($G$13,$C$13,F3433,G3433)))),"")</f>
        <v/>
      </c>
      <c r="K3433" s="88" t="str">
        <f>IF(ISNUMBER(A3433), IF($G$16="fixed",$G$17,MIN(H3433*Data!$C$7*$C$16*0.5,$C$17*Data!$C$7))*$C$12,"")</f>
        <v/>
      </c>
      <c r="L3433" s="42" t="str">
        <f t="shared" ca="1" si="1620"/>
        <v/>
      </c>
      <c r="M3433" s="44" t="str">
        <f t="shared" ca="1" si="1621"/>
        <v/>
      </c>
      <c r="N3433" s="44" t="str">
        <f t="shared" ca="1" si="1622"/>
        <v/>
      </c>
      <c r="O3433" s="108" t="str">
        <f t="shared" si="1606"/>
        <v/>
      </c>
      <c r="P3433" s="102" t="str">
        <f t="shared" si="1607"/>
        <v/>
      </c>
      <c r="Q3433" s="102" t="str">
        <f t="shared" si="1608"/>
        <v/>
      </c>
      <c r="R3433" s="120" t="str">
        <f t="shared" si="1609"/>
        <v/>
      </c>
      <c r="S3433" s="54" t="str">
        <f t="shared" si="1610"/>
        <v/>
      </c>
      <c r="T3433" s="5" t="str">
        <f t="shared" si="1611"/>
        <v/>
      </c>
      <c r="U3433" s="152" t="str">
        <f t="shared" si="1594"/>
        <v/>
      </c>
      <c r="V3433" s="152" t="str">
        <f t="shared" si="1595"/>
        <v/>
      </c>
      <c r="W3433" s="153" t="str">
        <f t="shared" si="1596"/>
        <v/>
      </c>
      <c r="X3433" s="153" t="str">
        <f t="shared" si="1597"/>
        <v/>
      </c>
      <c r="Y3433" s="153" t="str">
        <f t="shared" si="1598"/>
        <v/>
      </c>
      <c r="Z3433" s="153" t="str">
        <f t="shared" si="1599"/>
        <v/>
      </c>
      <c r="AA3433" s="152" t="str">
        <f t="shared" si="1600"/>
        <v/>
      </c>
      <c r="AB3433" s="152" t="str">
        <f t="shared" si="1601"/>
        <v/>
      </c>
      <c r="AC3433" s="154" t="str">
        <f t="shared" si="1612"/>
        <v/>
      </c>
      <c r="AD3433" s="154" t="str">
        <f t="shared" si="1613"/>
        <v/>
      </c>
      <c r="AE3433" s="3" t="str">
        <f t="shared" si="1614"/>
        <v/>
      </c>
      <c r="AF3433" s="3" t="str">
        <f t="shared" si="1615"/>
        <v/>
      </c>
      <c r="AG3433" s="3" t="str">
        <f t="shared" si="1616"/>
        <v/>
      </c>
      <c r="AH3433" s="4" t="str">
        <f t="shared" si="1617"/>
        <v/>
      </c>
      <c r="AI3433" s="75" t="str">
        <f t="shared" si="1618"/>
        <v/>
      </c>
      <c r="AJ3433" s="75" t="str">
        <f t="shared" si="1619"/>
        <v/>
      </c>
    </row>
    <row r="3434" spans="1:36" ht="14.25">
      <c r="A3434" s="41" t="str">
        <f t="shared" si="1602"/>
        <v/>
      </c>
      <c r="B3434" s="150" t="str">
        <f>IF(ISNUMBER(A3434),INDEX('MetaTrader Import'!$H$13:$J$5893,TRUNC(((A3434-$A$39+1)-1)/3)+1,MOD((A3434-$A$39+1)-1,3)+1),"")</f>
        <v/>
      </c>
      <c r="C3434" s="43" t="str">
        <f t="shared" si="1603"/>
        <v/>
      </c>
      <c r="D3434" s="43" t="str">
        <f t="shared" ca="1" si="1593"/>
        <v/>
      </c>
      <c r="E3434" s="43" t="str">
        <f t="shared" si="1604"/>
        <v/>
      </c>
      <c r="F3434" s="43" t="str">
        <f t="shared" si="1605"/>
        <v/>
      </c>
      <c r="G3434" s="43" t="str">
        <f>IF(A3434&lt;&gt;"",IF(A3434&lt;Data!$G$11*0.25,$C$13/$G$32,IF(A3434&gt;Data!$G$11*0.25,$C$13,$C$13*10)),"")</f>
        <v/>
      </c>
      <c r="H3434" s="43" t="str">
        <f>IF(A3434&lt;&gt;"",IF(Data!$G$9="constant",$C$13,IF(Data!$G$9="squeeze",G3434,F3434)),"")</f>
        <v/>
      </c>
      <c r="I3434" s="38" t="str">
        <f ca="1">IF(ISNUMBER(A3434),NORMINV(RAND(),0,IF(AND(Data!$G$9="squeeze",A3434&lt;Data!$G$11*0.25),$H$32,1)*$C$30*$C$13)*($C$14*$C$12),"")</f>
        <v/>
      </c>
      <c r="J3434" s="42" t="str">
        <f ca="1">IFERROR(IF(Data!$C$6="Real",B3434,I3434+J3433+($C$14*$C$12)*(NORMINV(RAND(),$C$15,CHOOSE($G$13,$C$13,F3434,G3434)))),"")</f>
        <v/>
      </c>
      <c r="K3434" s="88" t="str">
        <f>IF(ISNUMBER(A3434), IF($G$16="fixed",$G$17,MIN(H3434*Data!$C$7*$C$16*0.5,$C$17*Data!$C$7))*$C$12,"")</f>
        <v/>
      </c>
      <c r="L3434" s="42" t="str">
        <f t="shared" ca="1" si="1620"/>
        <v/>
      </c>
      <c r="M3434" s="44" t="str">
        <f t="shared" ca="1" si="1621"/>
        <v/>
      </c>
      <c r="N3434" s="44" t="str">
        <f t="shared" ca="1" si="1622"/>
        <v/>
      </c>
      <c r="O3434" s="108" t="str">
        <f t="shared" si="1606"/>
        <v/>
      </c>
      <c r="P3434" s="102" t="str">
        <f t="shared" si="1607"/>
        <v/>
      </c>
      <c r="Q3434" s="102" t="str">
        <f t="shared" si="1608"/>
        <v/>
      </c>
      <c r="R3434" s="120" t="str">
        <f t="shared" si="1609"/>
        <v/>
      </c>
      <c r="S3434" s="54" t="str">
        <f t="shared" si="1610"/>
        <v/>
      </c>
      <c r="T3434" s="5" t="str">
        <f t="shared" si="1611"/>
        <v/>
      </c>
      <c r="U3434" s="152" t="str">
        <f t="shared" si="1594"/>
        <v/>
      </c>
      <c r="V3434" s="152" t="str">
        <f t="shared" si="1595"/>
        <v/>
      </c>
      <c r="W3434" s="153" t="str">
        <f t="shared" si="1596"/>
        <v/>
      </c>
      <c r="X3434" s="153" t="str">
        <f t="shared" si="1597"/>
        <v/>
      </c>
      <c r="Y3434" s="153" t="str">
        <f t="shared" si="1598"/>
        <v/>
      </c>
      <c r="Z3434" s="153" t="str">
        <f t="shared" si="1599"/>
        <v/>
      </c>
      <c r="AA3434" s="152" t="str">
        <f t="shared" si="1600"/>
        <v/>
      </c>
      <c r="AB3434" s="152" t="str">
        <f t="shared" si="1601"/>
        <v/>
      </c>
      <c r="AC3434" s="154" t="str">
        <f t="shared" si="1612"/>
        <v/>
      </c>
      <c r="AD3434" s="154" t="str">
        <f t="shared" si="1613"/>
        <v/>
      </c>
      <c r="AE3434" s="3" t="str">
        <f t="shared" si="1614"/>
        <v/>
      </c>
      <c r="AF3434" s="3" t="str">
        <f t="shared" si="1615"/>
        <v/>
      </c>
      <c r="AG3434" s="3" t="str">
        <f t="shared" si="1616"/>
        <v/>
      </c>
      <c r="AH3434" s="4" t="str">
        <f t="shared" si="1617"/>
        <v/>
      </c>
      <c r="AI3434" s="75" t="str">
        <f t="shared" si="1618"/>
        <v/>
      </c>
      <c r="AJ3434" s="75" t="str">
        <f t="shared" si="1619"/>
        <v/>
      </c>
    </row>
    <row r="3435" spans="1:36" ht="14.25">
      <c r="A3435" s="41" t="str">
        <f t="shared" si="1602"/>
        <v/>
      </c>
      <c r="B3435" s="150" t="str">
        <f>IF(ISNUMBER(A3435),INDEX('MetaTrader Import'!$H$13:$J$5893,TRUNC(((A3435-$A$39+1)-1)/3)+1,MOD((A3435-$A$39+1)-1,3)+1),"")</f>
        <v/>
      </c>
      <c r="C3435" s="43" t="str">
        <f t="shared" si="1603"/>
        <v/>
      </c>
      <c r="D3435" s="43" t="str">
        <f t="shared" ca="1" si="1593"/>
        <v/>
      </c>
      <c r="E3435" s="43" t="str">
        <f t="shared" si="1604"/>
        <v/>
      </c>
      <c r="F3435" s="43" t="str">
        <f t="shared" si="1605"/>
        <v/>
      </c>
      <c r="G3435" s="43" t="str">
        <f>IF(A3435&lt;&gt;"",IF(A3435&lt;Data!$G$11*0.25,$C$13/$G$32,IF(A3435&gt;Data!$G$11*0.25,$C$13,$C$13*10)),"")</f>
        <v/>
      </c>
      <c r="H3435" s="43" t="str">
        <f>IF(A3435&lt;&gt;"",IF(Data!$G$9="constant",$C$13,IF(Data!$G$9="squeeze",G3435,F3435)),"")</f>
        <v/>
      </c>
      <c r="I3435" s="38" t="str">
        <f ca="1">IF(ISNUMBER(A3435),NORMINV(RAND(),0,IF(AND(Data!$G$9="squeeze",A3435&lt;Data!$G$11*0.25),$H$32,1)*$C$30*$C$13)*($C$14*$C$12),"")</f>
        <v/>
      </c>
      <c r="J3435" s="42" t="str">
        <f ca="1">IFERROR(IF(Data!$C$6="Real",B3435,I3435+J3434+($C$14*$C$12)*(NORMINV(RAND(),$C$15,CHOOSE($G$13,$C$13,F3435,G3435)))),"")</f>
        <v/>
      </c>
      <c r="K3435" s="88" t="str">
        <f>IF(ISNUMBER(A3435), IF($G$16="fixed",$G$17,MIN(H3435*Data!$C$7*$C$16*0.5,$C$17*Data!$C$7))*$C$12,"")</f>
        <v/>
      </c>
      <c r="L3435" s="42" t="str">
        <f t="shared" ca="1" si="1620"/>
        <v/>
      </c>
      <c r="M3435" s="44" t="str">
        <f t="shared" ca="1" si="1621"/>
        <v/>
      </c>
      <c r="N3435" s="44" t="str">
        <f t="shared" ca="1" si="1622"/>
        <v/>
      </c>
      <c r="O3435" s="108" t="str">
        <f t="shared" si="1606"/>
        <v/>
      </c>
      <c r="P3435" s="102" t="str">
        <f t="shared" si="1607"/>
        <v/>
      </c>
      <c r="Q3435" s="102" t="str">
        <f t="shared" si="1608"/>
        <v/>
      </c>
      <c r="R3435" s="120" t="str">
        <f t="shared" si="1609"/>
        <v/>
      </c>
      <c r="S3435" s="54" t="str">
        <f t="shared" si="1610"/>
        <v/>
      </c>
      <c r="T3435" s="5" t="str">
        <f t="shared" si="1611"/>
        <v/>
      </c>
      <c r="U3435" s="152" t="str">
        <f t="shared" si="1594"/>
        <v/>
      </c>
      <c r="V3435" s="152" t="str">
        <f t="shared" si="1595"/>
        <v/>
      </c>
      <c r="W3435" s="153" t="str">
        <f t="shared" si="1596"/>
        <v/>
      </c>
      <c r="X3435" s="153" t="str">
        <f t="shared" si="1597"/>
        <v/>
      </c>
      <c r="Y3435" s="153" t="str">
        <f t="shared" si="1598"/>
        <v/>
      </c>
      <c r="Z3435" s="153" t="str">
        <f t="shared" si="1599"/>
        <v/>
      </c>
      <c r="AA3435" s="152" t="str">
        <f t="shared" si="1600"/>
        <v/>
      </c>
      <c r="AB3435" s="152" t="str">
        <f t="shared" si="1601"/>
        <v/>
      </c>
      <c r="AC3435" s="154" t="str">
        <f t="shared" si="1612"/>
        <v/>
      </c>
      <c r="AD3435" s="154" t="str">
        <f t="shared" si="1613"/>
        <v/>
      </c>
      <c r="AE3435" s="3" t="str">
        <f t="shared" si="1614"/>
        <v/>
      </c>
      <c r="AF3435" s="3" t="str">
        <f t="shared" si="1615"/>
        <v/>
      </c>
      <c r="AG3435" s="3" t="str">
        <f t="shared" si="1616"/>
        <v/>
      </c>
      <c r="AH3435" s="4" t="str">
        <f t="shared" si="1617"/>
        <v/>
      </c>
      <c r="AI3435" s="75" t="str">
        <f t="shared" si="1618"/>
        <v/>
      </c>
      <c r="AJ3435" s="75" t="str">
        <f t="shared" si="1619"/>
        <v/>
      </c>
    </row>
    <row r="3436" spans="1:36" ht="14.25">
      <c r="A3436" s="41" t="str">
        <f t="shared" si="1602"/>
        <v/>
      </c>
      <c r="B3436" s="150" t="str">
        <f>IF(ISNUMBER(A3436),INDEX('MetaTrader Import'!$H$13:$J$5893,TRUNC(((A3436-$A$39+1)-1)/3)+1,MOD((A3436-$A$39+1)-1,3)+1),"")</f>
        <v/>
      </c>
      <c r="C3436" s="43" t="str">
        <f t="shared" si="1603"/>
        <v/>
      </c>
      <c r="D3436" s="43" t="str">
        <f t="shared" ca="1" si="1593"/>
        <v/>
      </c>
      <c r="E3436" s="43" t="str">
        <f t="shared" si="1604"/>
        <v/>
      </c>
      <c r="F3436" s="43" t="str">
        <f t="shared" si="1605"/>
        <v/>
      </c>
      <c r="G3436" s="43" t="str">
        <f>IF(A3436&lt;&gt;"",IF(A3436&lt;Data!$G$11*0.25,$C$13/$G$32,IF(A3436&gt;Data!$G$11*0.25,$C$13,$C$13*10)),"")</f>
        <v/>
      </c>
      <c r="H3436" s="43" t="str">
        <f>IF(A3436&lt;&gt;"",IF(Data!$G$9="constant",$C$13,IF(Data!$G$9="squeeze",G3436,F3436)),"")</f>
        <v/>
      </c>
      <c r="I3436" s="38" t="str">
        <f ca="1">IF(ISNUMBER(A3436),NORMINV(RAND(),0,IF(AND(Data!$G$9="squeeze",A3436&lt;Data!$G$11*0.25),$H$32,1)*$C$30*$C$13)*($C$14*$C$12),"")</f>
        <v/>
      </c>
      <c r="J3436" s="42" t="str">
        <f ca="1">IFERROR(IF(Data!$C$6="Real",B3436,I3436+J3435+($C$14*$C$12)*(NORMINV(RAND(),$C$15,CHOOSE($G$13,$C$13,F3436,G3436)))),"")</f>
        <v/>
      </c>
      <c r="K3436" s="88" t="str">
        <f>IF(ISNUMBER(A3436), IF($G$16="fixed",$G$17,MIN(H3436*Data!$C$7*$C$16*0.5,$C$17*Data!$C$7))*$C$12,"")</f>
        <v/>
      </c>
      <c r="L3436" s="42" t="str">
        <f t="shared" ca="1" si="1620"/>
        <v/>
      </c>
      <c r="M3436" s="44" t="str">
        <f t="shared" ca="1" si="1621"/>
        <v/>
      </c>
      <c r="N3436" s="44" t="str">
        <f t="shared" ca="1" si="1622"/>
        <v/>
      </c>
      <c r="O3436" s="108" t="str">
        <f t="shared" si="1606"/>
        <v/>
      </c>
      <c r="P3436" s="102" t="str">
        <f t="shared" si="1607"/>
        <v/>
      </c>
      <c r="Q3436" s="102" t="str">
        <f t="shared" si="1608"/>
        <v/>
      </c>
      <c r="R3436" s="120" t="str">
        <f t="shared" si="1609"/>
        <v/>
      </c>
      <c r="S3436" s="54" t="str">
        <f t="shared" si="1610"/>
        <v/>
      </c>
      <c r="T3436" s="5" t="str">
        <f t="shared" si="1611"/>
        <v/>
      </c>
      <c r="U3436" s="152" t="str">
        <f t="shared" si="1594"/>
        <v/>
      </c>
      <c r="V3436" s="152" t="str">
        <f t="shared" si="1595"/>
        <v/>
      </c>
      <c r="W3436" s="153" t="str">
        <f t="shared" si="1596"/>
        <v/>
      </c>
      <c r="X3436" s="153" t="str">
        <f t="shared" si="1597"/>
        <v/>
      </c>
      <c r="Y3436" s="153" t="str">
        <f t="shared" si="1598"/>
        <v/>
      </c>
      <c r="Z3436" s="153" t="str">
        <f t="shared" si="1599"/>
        <v/>
      </c>
      <c r="AA3436" s="152" t="str">
        <f t="shared" si="1600"/>
        <v/>
      </c>
      <c r="AB3436" s="152" t="str">
        <f t="shared" si="1601"/>
        <v/>
      </c>
      <c r="AC3436" s="154" t="str">
        <f t="shared" si="1612"/>
        <v/>
      </c>
      <c r="AD3436" s="154" t="str">
        <f t="shared" si="1613"/>
        <v/>
      </c>
      <c r="AE3436" s="3" t="str">
        <f t="shared" si="1614"/>
        <v/>
      </c>
      <c r="AF3436" s="3" t="str">
        <f t="shared" si="1615"/>
        <v/>
      </c>
      <c r="AG3436" s="3" t="str">
        <f t="shared" si="1616"/>
        <v/>
      </c>
      <c r="AH3436" s="4" t="str">
        <f t="shared" si="1617"/>
        <v/>
      </c>
      <c r="AI3436" s="75" t="str">
        <f t="shared" si="1618"/>
        <v/>
      </c>
      <c r="AJ3436" s="75" t="str">
        <f t="shared" si="1619"/>
        <v/>
      </c>
    </row>
    <row r="3437" spans="1:36" ht="14.25">
      <c r="A3437" s="41" t="str">
        <f t="shared" si="1602"/>
        <v/>
      </c>
      <c r="B3437" s="150" t="str">
        <f>IF(ISNUMBER(A3437),INDEX('MetaTrader Import'!$H$13:$J$5893,TRUNC(((A3437-$A$39+1)-1)/3)+1,MOD((A3437-$A$39+1)-1,3)+1),"")</f>
        <v/>
      </c>
      <c r="C3437" s="43" t="str">
        <f t="shared" si="1603"/>
        <v/>
      </c>
      <c r="D3437" s="43" t="str">
        <f t="shared" ca="1" si="1593"/>
        <v/>
      </c>
      <c r="E3437" s="43" t="str">
        <f t="shared" si="1604"/>
        <v/>
      </c>
      <c r="F3437" s="43" t="str">
        <f t="shared" si="1605"/>
        <v/>
      </c>
      <c r="G3437" s="43" t="str">
        <f>IF(A3437&lt;&gt;"",IF(A3437&lt;Data!$G$11*0.25,$C$13/$G$32,IF(A3437&gt;Data!$G$11*0.25,$C$13,$C$13*10)),"")</f>
        <v/>
      </c>
      <c r="H3437" s="43" t="str">
        <f>IF(A3437&lt;&gt;"",IF(Data!$G$9="constant",$C$13,IF(Data!$G$9="squeeze",G3437,F3437)),"")</f>
        <v/>
      </c>
      <c r="I3437" s="38" t="str">
        <f ca="1">IF(ISNUMBER(A3437),NORMINV(RAND(),0,IF(AND(Data!$G$9="squeeze",A3437&lt;Data!$G$11*0.25),$H$32,1)*$C$30*$C$13)*($C$14*$C$12),"")</f>
        <v/>
      </c>
      <c r="J3437" s="42" t="str">
        <f ca="1">IFERROR(IF(Data!$C$6="Real",B3437,I3437+J3436+($C$14*$C$12)*(NORMINV(RAND(),$C$15,CHOOSE($G$13,$C$13,F3437,G3437)))),"")</f>
        <v/>
      </c>
      <c r="K3437" s="88" t="str">
        <f>IF(ISNUMBER(A3437), IF($G$16="fixed",$G$17,MIN(H3437*Data!$C$7*$C$16*0.5,$C$17*Data!$C$7))*$C$12,"")</f>
        <v/>
      </c>
      <c r="L3437" s="42" t="str">
        <f t="shared" ca="1" si="1620"/>
        <v/>
      </c>
      <c r="M3437" s="44" t="str">
        <f t="shared" ca="1" si="1621"/>
        <v/>
      </c>
      <c r="N3437" s="44" t="str">
        <f t="shared" ca="1" si="1622"/>
        <v/>
      </c>
      <c r="O3437" s="108" t="str">
        <f t="shared" si="1606"/>
        <v/>
      </c>
      <c r="P3437" s="102" t="str">
        <f t="shared" si="1607"/>
        <v/>
      </c>
      <c r="Q3437" s="102" t="str">
        <f t="shared" si="1608"/>
        <v/>
      </c>
      <c r="R3437" s="120" t="str">
        <f t="shared" si="1609"/>
        <v/>
      </c>
      <c r="S3437" s="54" t="str">
        <f t="shared" si="1610"/>
        <v/>
      </c>
      <c r="T3437" s="5" t="str">
        <f t="shared" si="1611"/>
        <v/>
      </c>
      <c r="U3437" s="152" t="str">
        <f t="shared" si="1594"/>
        <v/>
      </c>
      <c r="V3437" s="152" t="str">
        <f t="shared" si="1595"/>
        <v/>
      </c>
      <c r="W3437" s="153" t="str">
        <f t="shared" si="1596"/>
        <v/>
      </c>
      <c r="X3437" s="153" t="str">
        <f t="shared" si="1597"/>
        <v/>
      </c>
      <c r="Y3437" s="153" t="str">
        <f t="shared" si="1598"/>
        <v/>
      </c>
      <c r="Z3437" s="153" t="str">
        <f t="shared" si="1599"/>
        <v/>
      </c>
      <c r="AA3437" s="152" t="str">
        <f t="shared" si="1600"/>
        <v/>
      </c>
      <c r="AB3437" s="152" t="str">
        <f t="shared" si="1601"/>
        <v/>
      </c>
      <c r="AC3437" s="154" t="str">
        <f t="shared" si="1612"/>
        <v/>
      </c>
      <c r="AD3437" s="154" t="str">
        <f t="shared" si="1613"/>
        <v/>
      </c>
      <c r="AE3437" s="3" t="str">
        <f t="shared" si="1614"/>
        <v/>
      </c>
      <c r="AF3437" s="3" t="str">
        <f t="shared" si="1615"/>
        <v/>
      </c>
      <c r="AG3437" s="3" t="str">
        <f t="shared" si="1616"/>
        <v/>
      </c>
      <c r="AH3437" s="4" t="str">
        <f t="shared" si="1617"/>
        <v/>
      </c>
      <c r="AI3437" s="75" t="str">
        <f t="shared" si="1618"/>
        <v/>
      </c>
      <c r="AJ3437" s="75" t="str">
        <f t="shared" si="1619"/>
        <v/>
      </c>
    </row>
    <row r="3438" spans="1:36" ht="14.25">
      <c r="A3438" s="41" t="str">
        <f t="shared" si="1602"/>
        <v/>
      </c>
      <c r="B3438" s="150" t="str">
        <f>IF(ISNUMBER(A3438),INDEX('MetaTrader Import'!$H$13:$J$5893,TRUNC(((A3438-$A$39+1)-1)/3)+1,MOD((A3438-$A$39+1)-1,3)+1),"")</f>
        <v/>
      </c>
      <c r="C3438" s="43" t="str">
        <f t="shared" si="1603"/>
        <v/>
      </c>
      <c r="D3438" s="43" t="str">
        <f t="shared" ca="1" si="1593"/>
        <v/>
      </c>
      <c r="E3438" s="43" t="str">
        <f t="shared" si="1604"/>
        <v/>
      </c>
      <c r="F3438" s="43" t="str">
        <f t="shared" si="1605"/>
        <v/>
      </c>
      <c r="G3438" s="43" t="str">
        <f>IF(A3438&lt;&gt;"",IF(A3438&lt;Data!$G$11*0.25,$C$13/$G$32,IF(A3438&gt;Data!$G$11*0.25,$C$13,$C$13*10)),"")</f>
        <v/>
      </c>
      <c r="H3438" s="43" t="str">
        <f>IF(A3438&lt;&gt;"",IF(Data!$G$9="constant",$C$13,IF(Data!$G$9="squeeze",G3438,F3438)),"")</f>
        <v/>
      </c>
      <c r="I3438" s="38" t="str">
        <f ca="1">IF(ISNUMBER(A3438),NORMINV(RAND(),0,IF(AND(Data!$G$9="squeeze",A3438&lt;Data!$G$11*0.25),$H$32,1)*$C$30*$C$13)*($C$14*$C$12),"")</f>
        <v/>
      </c>
      <c r="J3438" s="42" t="str">
        <f ca="1">IFERROR(IF(Data!$C$6="Real",B3438,I3438+J3437+($C$14*$C$12)*(NORMINV(RAND(),$C$15,CHOOSE($G$13,$C$13,F3438,G3438)))),"")</f>
        <v/>
      </c>
      <c r="K3438" s="88" t="str">
        <f>IF(ISNUMBER(A3438), IF($G$16="fixed",$G$17,MIN(H3438*Data!$C$7*$C$16*0.5,$C$17*Data!$C$7))*$C$12,"")</f>
        <v/>
      </c>
      <c r="L3438" s="42" t="str">
        <f t="shared" ca="1" si="1620"/>
        <v/>
      </c>
      <c r="M3438" s="44" t="str">
        <f t="shared" ca="1" si="1621"/>
        <v/>
      </c>
      <c r="N3438" s="44" t="str">
        <f t="shared" ca="1" si="1622"/>
        <v/>
      </c>
      <c r="O3438" s="108" t="str">
        <f t="shared" si="1606"/>
        <v/>
      </c>
      <c r="P3438" s="102" t="str">
        <f t="shared" si="1607"/>
        <v/>
      </c>
      <c r="Q3438" s="102" t="str">
        <f t="shared" si="1608"/>
        <v/>
      </c>
      <c r="R3438" s="120" t="str">
        <f t="shared" si="1609"/>
        <v/>
      </c>
      <c r="S3438" s="54" t="str">
        <f t="shared" si="1610"/>
        <v/>
      </c>
      <c r="T3438" s="5" t="str">
        <f t="shared" si="1611"/>
        <v/>
      </c>
      <c r="U3438" s="152" t="str">
        <f t="shared" si="1594"/>
        <v/>
      </c>
      <c r="V3438" s="152" t="str">
        <f t="shared" si="1595"/>
        <v/>
      </c>
      <c r="W3438" s="153" t="str">
        <f t="shared" si="1596"/>
        <v/>
      </c>
      <c r="X3438" s="153" t="str">
        <f t="shared" si="1597"/>
        <v/>
      </c>
      <c r="Y3438" s="153" t="str">
        <f t="shared" si="1598"/>
        <v/>
      </c>
      <c r="Z3438" s="153" t="str">
        <f t="shared" si="1599"/>
        <v/>
      </c>
      <c r="AA3438" s="152" t="str">
        <f t="shared" si="1600"/>
        <v/>
      </c>
      <c r="AB3438" s="152" t="str">
        <f t="shared" si="1601"/>
        <v/>
      </c>
      <c r="AC3438" s="154" t="str">
        <f t="shared" si="1612"/>
        <v/>
      </c>
      <c r="AD3438" s="154" t="str">
        <f t="shared" si="1613"/>
        <v/>
      </c>
      <c r="AE3438" s="3" t="str">
        <f t="shared" si="1614"/>
        <v/>
      </c>
      <c r="AF3438" s="3" t="str">
        <f t="shared" si="1615"/>
        <v/>
      </c>
      <c r="AG3438" s="3" t="str">
        <f t="shared" si="1616"/>
        <v/>
      </c>
      <c r="AH3438" s="4" t="str">
        <f t="shared" si="1617"/>
        <v/>
      </c>
      <c r="AI3438" s="75" t="str">
        <f t="shared" si="1618"/>
        <v/>
      </c>
      <c r="AJ3438" s="75" t="str">
        <f t="shared" si="1619"/>
        <v/>
      </c>
    </row>
    <row r="3439" spans="1:36" ht="14.25">
      <c r="A3439" s="41" t="str">
        <f t="shared" si="1602"/>
        <v/>
      </c>
      <c r="B3439" s="150" t="str">
        <f>IF(ISNUMBER(A3439),INDEX('MetaTrader Import'!$H$13:$J$5893,TRUNC(((A3439-$A$39+1)-1)/3)+1,MOD((A3439-$A$39+1)-1,3)+1),"")</f>
        <v/>
      </c>
      <c r="C3439" s="43" t="str">
        <f t="shared" si="1603"/>
        <v/>
      </c>
      <c r="D3439" s="43" t="str">
        <f t="shared" ca="1" si="1593"/>
        <v/>
      </c>
      <c r="E3439" s="43" t="str">
        <f t="shared" si="1604"/>
        <v/>
      </c>
      <c r="F3439" s="43" t="str">
        <f t="shared" si="1605"/>
        <v/>
      </c>
      <c r="G3439" s="43" t="str">
        <f>IF(A3439&lt;&gt;"",IF(A3439&lt;Data!$G$11*0.25,$C$13/$G$32,IF(A3439&gt;Data!$G$11*0.25,$C$13,$C$13*10)),"")</f>
        <v/>
      </c>
      <c r="H3439" s="43" t="str">
        <f>IF(A3439&lt;&gt;"",IF(Data!$G$9="constant",$C$13,IF(Data!$G$9="squeeze",G3439,F3439)),"")</f>
        <v/>
      </c>
      <c r="I3439" s="38" t="str">
        <f ca="1">IF(ISNUMBER(A3439),NORMINV(RAND(),0,IF(AND(Data!$G$9="squeeze",A3439&lt;Data!$G$11*0.25),$H$32,1)*$C$30*$C$13)*($C$14*$C$12),"")</f>
        <v/>
      </c>
      <c r="J3439" s="42" t="str">
        <f ca="1">IFERROR(IF(Data!$C$6="Real",B3439,I3439+J3438+($C$14*$C$12)*(NORMINV(RAND(),$C$15,CHOOSE($G$13,$C$13,F3439,G3439)))),"")</f>
        <v/>
      </c>
      <c r="K3439" s="88" t="str">
        <f>IF(ISNUMBER(A3439), IF($G$16="fixed",$G$17,MIN(H3439*Data!$C$7*$C$16*0.5,$C$17*Data!$C$7))*$C$12,"")</f>
        <v/>
      </c>
      <c r="L3439" s="42" t="str">
        <f t="shared" ca="1" si="1620"/>
        <v/>
      </c>
      <c r="M3439" s="44" t="str">
        <f t="shared" ca="1" si="1621"/>
        <v/>
      </c>
      <c r="N3439" s="44" t="str">
        <f t="shared" ca="1" si="1622"/>
        <v/>
      </c>
      <c r="O3439" s="108" t="str">
        <f t="shared" si="1606"/>
        <v/>
      </c>
      <c r="P3439" s="102" t="str">
        <f t="shared" si="1607"/>
        <v/>
      </c>
      <c r="Q3439" s="102" t="str">
        <f t="shared" si="1608"/>
        <v/>
      </c>
      <c r="R3439" s="120" t="str">
        <f t="shared" si="1609"/>
        <v/>
      </c>
      <c r="S3439" s="54" t="str">
        <f t="shared" si="1610"/>
        <v/>
      </c>
      <c r="T3439" s="5" t="str">
        <f t="shared" si="1611"/>
        <v/>
      </c>
      <c r="U3439" s="152" t="str">
        <f t="shared" si="1594"/>
        <v/>
      </c>
      <c r="V3439" s="152" t="str">
        <f t="shared" si="1595"/>
        <v/>
      </c>
      <c r="W3439" s="153" t="str">
        <f t="shared" si="1596"/>
        <v/>
      </c>
      <c r="X3439" s="153" t="str">
        <f t="shared" si="1597"/>
        <v/>
      </c>
      <c r="Y3439" s="153" t="str">
        <f t="shared" si="1598"/>
        <v/>
      </c>
      <c r="Z3439" s="153" t="str">
        <f t="shared" si="1599"/>
        <v/>
      </c>
      <c r="AA3439" s="152" t="str">
        <f t="shared" si="1600"/>
        <v/>
      </c>
      <c r="AB3439" s="152" t="str">
        <f t="shared" si="1601"/>
        <v/>
      </c>
      <c r="AC3439" s="154" t="str">
        <f t="shared" si="1612"/>
        <v/>
      </c>
      <c r="AD3439" s="154" t="str">
        <f t="shared" si="1613"/>
        <v/>
      </c>
      <c r="AE3439" s="3" t="str">
        <f t="shared" si="1614"/>
        <v/>
      </c>
      <c r="AF3439" s="3" t="str">
        <f t="shared" si="1615"/>
        <v/>
      </c>
      <c r="AG3439" s="3" t="str">
        <f t="shared" si="1616"/>
        <v/>
      </c>
      <c r="AH3439" s="4" t="str">
        <f t="shared" si="1617"/>
        <v/>
      </c>
      <c r="AI3439" s="75" t="str">
        <f t="shared" si="1618"/>
        <v/>
      </c>
      <c r="AJ3439" s="75" t="str">
        <f t="shared" si="1619"/>
        <v/>
      </c>
    </row>
    <row r="3440" spans="1:36" ht="14.25">
      <c r="A3440" s="41" t="str">
        <f t="shared" si="1602"/>
        <v/>
      </c>
      <c r="B3440" s="150" t="str">
        <f>IF(ISNUMBER(A3440),INDEX('MetaTrader Import'!$H$13:$J$5893,TRUNC(((A3440-$A$39+1)-1)/3)+1,MOD((A3440-$A$39+1)-1,3)+1),"")</f>
        <v/>
      </c>
      <c r="C3440" s="43" t="str">
        <f t="shared" si="1603"/>
        <v/>
      </c>
      <c r="D3440" s="43" t="str">
        <f t="shared" ca="1" si="1593"/>
        <v/>
      </c>
      <c r="E3440" s="43" t="str">
        <f t="shared" si="1604"/>
        <v/>
      </c>
      <c r="F3440" s="43" t="str">
        <f t="shared" si="1605"/>
        <v/>
      </c>
      <c r="G3440" s="43" t="str">
        <f>IF(A3440&lt;&gt;"",IF(A3440&lt;Data!$G$11*0.25,$C$13/$G$32,IF(A3440&gt;Data!$G$11*0.25,$C$13,$C$13*10)),"")</f>
        <v/>
      </c>
      <c r="H3440" s="43" t="str">
        <f>IF(A3440&lt;&gt;"",IF(Data!$G$9="constant",$C$13,IF(Data!$G$9="squeeze",G3440,F3440)),"")</f>
        <v/>
      </c>
      <c r="I3440" s="38" t="str">
        <f ca="1">IF(ISNUMBER(A3440),NORMINV(RAND(),0,IF(AND(Data!$G$9="squeeze",A3440&lt;Data!$G$11*0.25),$H$32,1)*$C$30*$C$13)*($C$14*$C$12),"")</f>
        <v/>
      </c>
      <c r="J3440" s="42" t="str">
        <f ca="1">IFERROR(IF(Data!$C$6="Real",B3440,I3440+J3439+($C$14*$C$12)*(NORMINV(RAND(),$C$15,CHOOSE($G$13,$C$13,F3440,G3440)))),"")</f>
        <v/>
      </c>
      <c r="K3440" s="88" t="str">
        <f>IF(ISNUMBER(A3440), IF($G$16="fixed",$G$17,MIN(H3440*Data!$C$7*$C$16*0.5,$C$17*Data!$C$7))*$C$12,"")</f>
        <v/>
      </c>
      <c r="L3440" s="42" t="str">
        <f t="shared" ca="1" si="1620"/>
        <v/>
      </c>
      <c r="M3440" s="44" t="str">
        <f t="shared" ca="1" si="1621"/>
        <v/>
      </c>
      <c r="N3440" s="44" t="str">
        <f t="shared" ca="1" si="1622"/>
        <v/>
      </c>
      <c r="O3440" s="108" t="str">
        <f t="shared" si="1606"/>
        <v/>
      </c>
      <c r="P3440" s="102" t="str">
        <f t="shared" si="1607"/>
        <v/>
      </c>
      <c r="Q3440" s="102" t="str">
        <f t="shared" si="1608"/>
        <v/>
      </c>
      <c r="R3440" s="120" t="str">
        <f t="shared" si="1609"/>
        <v/>
      </c>
      <c r="S3440" s="54" t="str">
        <f t="shared" si="1610"/>
        <v/>
      </c>
      <c r="T3440" s="5" t="str">
        <f t="shared" si="1611"/>
        <v/>
      </c>
      <c r="U3440" s="152" t="str">
        <f t="shared" si="1594"/>
        <v/>
      </c>
      <c r="V3440" s="152" t="str">
        <f t="shared" si="1595"/>
        <v/>
      </c>
      <c r="W3440" s="153" t="str">
        <f t="shared" si="1596"/>
        <v/>
      </c>
      <c r="X3440" s="153" t="str">
        <f t="shared" si="1597"/>
        <v/>
      </c>
      <c r="Y3440" s="153" t="str">
        <f t="shared" si="1598"/>
        <v/>
      </c>
      <c r="Z3440" s="153" t="str">
        <f t="shared" si="1599"/>
        <v/>
      </c>
      <c r="AA3440" s="152" t="str">
        <f t="shared" si="1600"/>
        <v/>
      </c>
      <c r="AB3440" s="152" t="str">
        <f t="shared" si="1601"/>
        <v/>
      </c>
      <c r="AC3440" s="154" t="str">
        <f t="shared" si="1612"/>
        <v/>
      </c>
      <c r="AD3440" s="154" t="str">
        <f t="shared" si="1613"/>
        <v/>
      </c>
      <c r="AE3440" s="3" t="str">
        <f t="shared" si="1614"/>
        <v/>
      </c>
      <c r="AF3440" s="3" t="str">
        <f t="shared" si="1615"/>
        <v/>
      </c>
      <c r="AG3440" s="3" t="str">
        <f t="shared" si="1616"/>
        <v/>
      </c>
      <c r="AH3440" s="4" t="str">
        <f t="shared" si="1617"/>
        <v/>
      </c>
      <c r="AI3440" s="75" t="str">
        <f t="shared" si="1618"/>
        <v/>
      </c>
      <c r="AJ3440" s="75" t="str">
        <f t="shared" si="1619"/>
        <v/>
      </c>
    </row>
    <row r="3441" spans="1:36" ht="14.25">
      <c r="A3441" s="41" t="str">
        <f t="shared" si="1602"/>
        <v/>
      </c>
      <c r="B3441" s="150" t="str">
        <f>IF(ISNUMBER(A3441),INDEX('MetaTrader Import'!$H$13:$J$5893,TRUNC(((A3441-$A$39+1)-1)/3)+1,MOD((A3441-$A$39+1)-1,3)+1),"")</f>
        <v/>
      </c>
      <c r="C3441" s="43" t="str">
        <f t="shared" si="1603"/>
        <v/>
      </c>
      <c r="D3441" s="43" t="str">
        <f t="shared" ca="1" si="1593"/>
        <v/>
      </c>
      <c r="E3441" s="43" t="str">
        <f t="shared" si="1604"/>
        <v/>
      </c>
      <c r="F3441" s="43" t="str">
        <f t="shared" si="1605"/>
        <v/>
      </c>
      <c r="G3441" s="43" t="str">
        <f>IF(A3441&lt;&gt;"",IF(A3441&lt;Data!$G$11*0.25,$C$13/$G$32,IF(A3441&gt;Data!$G$11*0.25,$C$13,$C$13*10)),"")</f>
        <v/>
      </c>
      <c r="H3441" s="43" t="str">
        <f>IF(A3441&lt;&gt;"",IF(Data!$G$9="constant",$C$13,IF(Data!$G$9="squeeze",G3441,F3441)),"")</f>
        <v/>
      </c>
      <c r="I3441" s="38" t="str">
        <f ca="1">IF(ISNUMBER(A3441),NORMINV(RAND(),0,IF(AND(Data!$G$9="squeeze",A3441&lt;Data!$G$11*0.25),$H$32,1)*$C$30*$C$13)*($C$14*$C$12),"")</f>
        <v/>
      </c>
      <c r="J3441" s="42" t="str">
        <f ca="1">IFERROR(IF(Data!$C$6="Real",B3441,I3441+J3440+($C$14*$C$12)*(NORMINV(RAND(),$C$15,CHOOSE($G$13,$C$13,F3441,G3441)))),"")</f>
        <v/>
      </c>
      <c r="K3441" s="88" t="str">
        <f>IF(ISNUMBER(A3441), IF($G$16="fixed",$G$17,MIN(H3441*Data!$C$7*$C$16*0.5,$C$17*Data!$C$7))*$C$12,"")</f>
        <v/>
      </c>
      <c r="L3441" s="42" t="str">
        <f t="shared" ca="1" si="1620"/>
        <v/>
      </c>
      <c r="M3441" s="44" t="str">
        <f t="shared" ca="1" si="1621"/>
        <v/>
      </c>
      <c r="N3441" s="44" t="str">
        <f t="shared" ca="1" si="1622"/>
        <v/>
      </c>
      <c r="O3441" s="108" t="str">
        <f t="shared" si="1606"/>
        <v/>
      </c>
      <c r="P3441" s="102" t="str">
        <f t="shared" si="1607"/>
        <v/>
      </c>
      <c r="Q3441" s="102" t="str">
        <f t="shared" si="1608"/>
        <v/>
      </c>
      <c r="R3441" s="120" t="str">
        <f t="shared" si="1609"/>
        <v/>
      </c>
      <c r="S3441" s="54" t="str">
        <f t="shared" si="1610"/>
        <v/>
      </c>
      <c r="T3441" s="5" t="str">
        <f t="shared" si="1611"/>
        <v/>
      </c>
      <c r="U3441" s="152" t="str">
        <f t="shared" si="1594"/>
        <v/>
      </c>
      <c r="V3441" s="152" t="str">
        <f t="shared" si="1595"/>
        <v/>
      </c>
      <c r="W3441" s="153" t="str">
        <f t="shared" si="1596"/>
        <v/>
      </c>
      <c r="X3441" s="153" t="str">
        <f t="shared" si="1597"/>
        <v/>
      </c>
      <c r="Y3441" s="153" t="str">
        <f t="shared" si="1598"/>
        <v/>
      </c>
      <c r="Z3441" s="153" t="str">
        <f t="shared" si="1599"/>
        <v/>
      </c>
      <c r="AA3441" s="152" t="str">
        <f t="shared" si="1600"/>
        <v/>
      </c>
      <c r="AB3441" s="152" t="str">
        <f t="shared" si="1601"/>
        <v/>
      </c>
      <c r="AC3441" s="154" t="str">
        <f t="shared" si="1612"/>
        <v/>
      </c>
      <c r="AD3441" s="154" t="str">
        <f t="shared" si="1613"/>
        <v/>
      </c>
      <c r="AE3441" s="3" t="str">
        <f t="shared" si="1614"/>
        <v/>
      </c>
      <c r="AF3441" s="3" t="str">
        <f t="shared" si="1615"/>
        <v/>
      </c>
      <c r="AG3441" s="3" t="str">
        <f t="shared" si="1616"/>
        <v/>
      </c>
      <c r="AH3441" s="4" t="str">
        <f t="shared" si="1617"/>
        <v/>
      </c>
      <c r="AI3441" s="75" t="str">
        <f t="shared" si="1618"/>
        <v/>
      </c>
      <c r="AJ3441" s="75" t="str">
        <f t="shared" si="1619"/>
        <v/>
      </c>
    </row>
    <row r="3442" spans="1:36" ht="14.25">
      <c r="A3442" s="41" t="str">
        <f t="shared" si="1602"/>
        <v/>
      </c>
      <c r="B3442" s="150" t="str">
        <f>IF(ISNUMBER(A3442),INDEX('MetaTrader Import'!$H$13:$J$5893,TRUNC(((A3442-$A$39+1)-1)/3)+1,MOD((A3442-$A$39+1)-1,3)+1),"")</f>
        <v/>
      </c>
      <c r="C3442" s="43" t="str">
        <f t="shared" si="1603"/>
        <v/>
      </c>
      <c r="D3442" s="43" t="str">
        <f t="shared" ca="1" si="1593"/>
        <v/>
      </c>
      <c r="E3442" s="43" t="str">
        <f t="shared" si="1604"/>
        <v/>
      </c>
      <c r="F3442" s="43" t="str">
        <f t="shared" si="1605"/>
        <v/>
      </c>
      <c r="G3442" s="43" t="str">
        <f>IF(A3442&lt;&gt;"",IF(A3442&lt;Data!$G$11*0.25,$C$13/$G$32,IF(A3442&gt;Data!$G$11*0.25,$C$13,$C$13*10)),"")</f>
        <v/>
      </c>
      <c r="H3442" s="43" t="str">
        <f>IF(A3442&lt;&gt;"",IF(Data!$G$9="constant",$C$13,IF(Data!$G$9="squeeze",G3442,F3442)),"")</f>
        <v/>
      </c>
      <c r="I3442" s="38" t="str">
        <f ca="1">IF(ISNUMBER(A3442),NORMINV(RAND(),0,IF(AND(Data!$G$9="squeeze",A3442&lt;Data!$G$11*0.25),$H$32,1)*$C$30*$C$13)*($C$14*$C$12),"")</f>
        <v/>
      </c>
      <c r="J3442" s="42" t="str">
        <f ca="1">IFERROR(IF(Data!$C$6="Real",B3442,I3442+J3441+($C$14*$C$12)*(NORMINV(RAND(),$C$15,CHOOSE($G$13,$C$13,F3442,G3442)))),"")</f>
        <v/>
      </c>
      <c r="K3442" s="88" t="str">
        <f>IF(ISNUMBER(A3442), IF($G$16="fixed",$G$17,MIN(H3442*Data!$C$7*$C$16*0.5,$C$17*Data!$C$7))*$C$12,"")</f>
        <v/>
      </c>
      <c r="L3442" s="42" t="str">
        <f t="shared" ca="1" si="1620"/>
        <v/>
      </c>
      <c r="M3442" s="44" t="str">
        <f t="shared" ca="1" si="1621"/>
        <v/>
      </c>
      <c r="N3442" s="44" t="str">
        <f t="shared" ca="1" si="1622"/>
        <v/>
      </c>
      <c r="O3442" s="108" t="str">
        <f t="shared" si="1606"/>
        <v/>
      </c>
      <c r="P3442" s="102" t="str">
        <f t="shared" si="1607"/>
        <v/>
      </c>
      <c r="Q3442" s="102" t="str">
        <f t="shared" si="1608"/>
        <v/>
      </c>
      <c r="R3442" s="120" t="str">
        <f t="shared" si="1609"/>
        <v/>
      </c>
      <c r="S3442" s="54" t="str">
        <f t="shared" si="1610"/>
        <v/>
      </c>
      <c r="T3442" s="5" t="str">
        <f t="shared" si="1611"/>
        <v/>
      </c>
      <c r="U3442" s="152" t="str">
        <f t="shared" si="1594"/>
        <v/>
      </c>
      <c r="V3442" s="152" t="str">
        <f t="shared" si="1595"/>
        <v/>
      </c>
      <c r="W3442" s="153" t="str">
        <f t="shared" si="1596"/>
        <v/>
      </c>
      <c r="X3442" s="153" t="str">
        <f t="shared" si="1597"/>
        <v/>
      </c>
      <c r="Y3442" s="153" t="str">
        <f t="shared" si="1598"/>
        <v/>
      </c>
      <c r="Z3442" s="153" t="str">
        <f t="shared" si="1599"/>
        <v/>
      </c>
      <c r="AA3442" s="152" t="str">
        <f t="shared" si="1600"/>
        <v/>
      </c>
      <c r="AB3442" s="152" t="str">
        <f t="shared" si="1601"/>
        <v/>
      </c>
      <c r="AC3442" s="154" t="str">
        <f t="shared" si="1612"/>
        <v/>
      </c>
      <c r="AD3442" s="154" t="str">
        <f t="shared" si="1613"/>
        <v/>
      </c>
      <c r="AE3442" s="3" t="str">
        <f t="shared" si="1614"/>
        <v/>
      </c>
      <c r="AF3442" s="3" t="str">
        <f t="shared" si="1615"/>
        <v/>
      </c>
      <c r="AG3442" s="3" t="str">
        <f t="shared" si="1616"/>
        <v/>
      </c>
      <c r="AH3442" s="4" t="str">
        <f t="shared" si="1617"/>
        <v/>
      </c>
      <c r="AI3442" s="75" t="str">
        <f t="shared" si="1618"/>
        <v/>
      </c>
      <c r="AJ3442" s="75" t="str">
        <f t="shared" si="1619"/>
        <v/>
      </c>
    </row>
    <row r="3443" spans="1:36" ht="14.25">
      <c r="A3443" s="41" t="str">
        <f t="shared" si="1602"/>
        <v/>
      </c>
      <c r="B3443" s="150" t="str">
        <f>IF(ISNUMBER(A3443),INDEX('MetaTrader Import'!$H$13:$J$5893,TRUNC(((A3443-$A$39+1)-1)/3)+1,MOD((A3443-$A$39+1)-1,3)+1),"")</f>
        <v/>
      </c>
      <c r="C3443" s="43" t="str">
        <f t="shared" si="1603"/>
        <v/>
      </c>
      <c r="D3443" s="43" t="str">
        <f t="shared" ca="1" si="1593"/>
        <v/>
      </c>
      <c r="E3443" s="43" t="str">
        <f t="shared" si="1604"/>
        <v/>
      </c>
      <c r="F3443" s="43" t="str">
        <f t="shared" si="1605"/>
        <v/>
      </c>
      <c r="G3443" s="43" t="str">
        <f>IF(A3443&lt;&gt;"",IF(A3443&lt;Data!$G$11*0.25,$C$13/$G$32,IF(A3443&gt;Data!$G$11*0.25,$C$13,$C$13*10)),"")</f>
        <v/>
      </c>
      <c r="H3443" s="43" t="str">
        <f>IF(A3443&lt;&gt;"",IF(Data!$G$9="constant",$C$13,IF(Data!$G$9="squeeze",G3443,F3443)),"")</f>
        <v/>
      </c>
      <c r="I3443" s="38" t="str">
        <f ca="1">IF(ISNUMBER(A3443),NORMINV(RAND(),0,IF(AND(Data!$G$9="squeeze",A3443&lt;Data!$G$11*0.25),$H$32,1)*$C$30*$C$13)*($C$14*$C$12),"")</f>
        <v/>
      </c>
      <c r="J3443" s="42" t="str">
        <f ca="1">IFERROR(IF(Data!$C$6="Real",B3443,I3443+J3442+($C$14*$C$12)*(NORMINV(RAND(),$C$15,CHOOSE($G$13,$C$13,F3443,G3443)))),"")</f>
        <v/>
      </c>
      <c r="K3443" s="88" t="str">
        <f>IF(ISNUMBER(A3443), IF($G$16="fixed",$G$17,MIN(H3443*Data!$C$7*$C$16*0.5,$C$17*Data!$C$7))*$C$12,"")</f>
        <v/>
      </c>
      <c r="L3443" s="42" t="str">
        <f t="shared" ca="1" si="1620"/>
        <v/>
      </c>
      <c r="M3443" s="44" t="str">
        <f t="shared" ca="1" si="1621"/>
        <v/>
      </c>
      <c r="N3443" s="44" t="str">
        <f t="shared" ca="1" si="1622"/>
        <v/>
      </c>
      <c r="O3443" s="108" t="str">
        <f t="shared" si="1606"/>
        <v/>
      </c>
      <c r="P3443" s="102" t="str">
        <f t="shared" si="1607"/>
        <v/>
      </c>
      <c r="Q3443" s="102" t="str">
        <f t="shared" si="1608"/>
        <v/>
      </c>
      <c r="R3443" s="120" t="str">
        <f t="shared" si="1609"/>
        <v/>
      </c>
      <c r="S3443" s="54" t="str">
        <f t="shared" si="1610"/>
        <v/>
      </c>
      <c r="T3443" s="5" t="str">
        <f t="shared" si="1611"/>
        <v/>
      </c>
      <c r="U3443" s="152" t="str">
        <f t="shared" si="1594"/>
        <v/>
      </c>
      <c r="V3443" s="152" t="str">
        <f t="shared" si="1595"/>
        <v/>
      </c>
      <c r="W3443" s="153" t="str">
        <f t="shared" si="1596"/>
        <v/>
      </c>
      <c r="X3443" s="153" t="str">
        <f t="shared" si="1597"/>
        <v/>
      </c>
      <c r="Y3443" s="153" t="str">
        <f t="shared" si="1598"/>
        <v/>
      </c>
      <c r="Z3443" s="153" t="str">
        <f t="shared" si="1599"/>
        <v/>
      </c>
      <c r="AA3443" s="152" t="str">
        <f t="shared" si="1600"/>
        <v/>
      </c>
      <c r="AB3443" s="152" t="str">
        <f t="shared" si="1601"/>
        <v/>
      </c>
      <c r="AC3443" s="154" t="str">
        <f t="shared" si="1612"/>
        <v/>
      </c>
      <c r="AD3443" s="154" t="str">
        <f t="shared" si="1613"/>
        <v/>
      </c>
      <c r="AE3443" s="3" t="str">
        <f t="shared" si="1614"/>
        <v/>
      </c>
      <c r="AF3443" s="3" t="str">
        <f t="shared" si="1615"/>
        <v/>
      </c>
      <c r="AG3443" s="3" t="str">
        <f t="shared" si="1616"/>
        <v/>
      </c>
      <c r="AH3443" s="4" t="str">
        <f t="shared" si="1617"/>
        <v/>
      </c>
      <c r="AI3443" s="75" t="str">
        <f t="shared" si="1618"/>
        <v/>
      </c>
      <c r="AJ3443" s="75" t="str">
        <f t="shared" si="1619"/>
        <v/>
      </c>
    </row>
    <row r="3444" spans="1:36" ht="14.25">
      <c r="A3444" s="41" t="str">
        <f t="shared" si="1602"/>
        <v/>
      </c>
      <c r="B3444" s="150" t="str">
        <f>IF(ISNUMBER(A3444),INDEX('MetaTrader Import'!$H$13:$J$5893,TRUNC(((A3444-$A$39+1)-1)/3)+1,MOD((A3444-$A$39+1)-1,3)+1),"")</f>
        <v/>
      </c>
      <c r="C3444" s="43" t="str">
        <f t="shared" si="1603"/>
        <v/>
      </c>
      <c r="D3444" s="43" t="str">
        <f t="shared" ca="1" si="1593"/>
        <v/>
      </c>
      <c r="E3444" s="43" t="str">
        <f t="shared" si="1604"/>
        <v/>
      </c>
      <c r="F3444" s="43" t="str">
        <f t="shared" si="1605"/>
        <v/>
      </c>
      <c r="G3444" s="43" t="str">
        <f>IF(A3444&lt;&gt;"",IF(A3444&lt;Data!$G$11*0.25,$C$13/$G$32,IF(A3444&gt;Data!$G$11*0.25,$C$13,$C$13*10)),"")</f>
        <v/>
      </c>
      <c r="H3444" s="43" t="str">
        <f>IF(A3444&lt;&gt;"",IF(Data!$G$9="constant",$C$13,IF(Data!$G$9="squeeze",G3444,F3444)),"")</f>
        <v/>
      </c>
      <c r="I3444" s="38" t="str">
        <f ca="1">IF(ISNUMBER(A3444),NORMINV(RAND(),0,IF(AND(Data!$G$9="squeeze",A3444&lt;Data!$G$11*0.25),$H$32,1)*$C$30*$C$13)*($C$14*$C$12),"")</f>
        <v/>
      </c>
      <c r="J3444" s="42" t="str">
        <f ca="1">IFERROR(IF(Data!$C$6="Real",B3444,I3444+J3443+($C$14*$C$12)*(NORMINV(RAND(),$C$15,CHOOSE($G$13,$C$13,F3444,G3444)))),"")</f>
        <v/>
      </c>
      <c r="K3444" s="88" t="str">
        <f>IF(ISNUMBER(A3444), IF($G$16="fixed",$G$17,MIN(H3444*Data!$C$7*$C$16*0.5,$C$17*Data!$C$7))*$C$12,"")</f>
        <v/>
      </c>
      <c r="L3444" s="42" t="str">
        <f t="shared" ca="1" si="1620"/>
        <v/>
      </c>
      <c r="M3444" s="44" t="str">
        <f t="shared" ca="1" si="1621"/>
        <v/>
      </c>
      <c r="N3444" s="44" t="str">
        <f t="shared" ca="1" si="1622"/>
        <v/>
      </c>
      <c r="O3444" s="108" t="str">
        <f t="shared" si="1606"/>
        <v/>
      </c>
      <c r="P3444" s="102" t="str">
        <f t="shared" si="1607"/>
        <v/>
      </c>
      <c r="Q3444" s="102" t="str">
        <f t="shared" si="1608"/>
        <v/>
      </c>
      <c r="R3444" s="120" t="str">
        <f t="shared" si="1609"/>
        <v/>
      </c>
      <c r="S3444" s="54" t="str">
        <f t="shared" si="1610"/>
        <v/>
      </c>
      <c r="T3444" s="5" t="str">
        <f t="shared" si="1611"/>
        <v/>
      </c>
      <c r="U3444" s="152" t="str">
        <f t="shared" si="1594"/>
        <v/>
      </c>
      <c r="V3444" s="152" t="str">
        <f t="shared" si="1595"/>
        <v/>
      </c>
      <c r="W3444" s="153" t="str">
        <f t="shared" si="1596"/>
        <v/>
      </c>
      <c r="X3444" s="153" t="str">
        <f t="shared" si="1597"/>
        <v/>
      </c>
      <c r="Y3444" s="153" t="str">
        <f t="shared" si="1598"/>
        <v/>
      </c>
      <c r="Z3444" s="153" t="str">
        <f t="shared" si="1599"/>
        <v/>
      </c>
      <c r="AA3444" s="152" t="str">
        <f t="shared" si="1600"/>
        <v/>
      </c>
      <c r="AB3444" s="152" t="str">
        <f t="shared" si="1601"/>
        <v/>
      </c>
      <c r="AC3444" s="154" t="str">
        <f t="shared" si="1612"/>
        <v/>
      </c>
      <c r="AD3444" s="154" t="str">
        <f t="shared" si="1613"/>
        <v/>
      </c>
      <c r="AE3444" s="3" t="str">
        <f t="shared" si="1614"/>
        <v/>
      </c>
      <c r="AF3444" s="3" t="str">
        <f t="shared" si="1615"/>
        <v/>
      </c>
      <c r="AG3444" s="3" t="str">
        <f t="shared" si="1616"/>
        <v/>
      </c>
      <c r="AH3444" s="4" t="str">
        <f t="shared" si="1617"/>
        <v/>
      </c>
      <c r="AI3444" s="75" t="str">
        <f t="shared" si="1618"/>
        <v/>
      </c>
      <c r="AJ3444" s="75" t="str">
        <f t="shared" si="1619"/>
        <v/>
      </c>
    </row>
    <row r="3445" spans="1:36" ht="14.25">
      <c r="A3445" s="41" t="str">
        <f t="shared" si="1602"/>
        <v/>
      </c>
      <c r="B3445" s="150" t="str">
        <f>IF(ISNUMBER(A3445),INDEX('MetaTrader Import'!$H$13:$J$5893,TRUNC(((A3445-$A$39+1)-1)/3)+1,MOD((A3445-$A$39+1)-1,3)+1),"")</f>
        <v/>
      </c>
      <c r="C3445" s="43" t="str">
        <f t="shared" si="1603"/>
        <v/>
      </c>
      <c r="D3445" s="43" t="str">
        <f t="shared" ca="1" si="1593"/>
        <v/>
      </c>
      <c r="E3445" s="43" t="str">
        <f t="shared" si="1604"/>
        <v/>
      </c>
      <c r="F3445" s="43" t="str">
        <f t="shared" si="1605"/>
        <v/>
      </c>
      <c r="G3445" s="43" t="str">
        <f>IF(A3445&lt;&gt;"",IF(A3445&lt;Data!$G$11*0.25,$C$13/$G$32,IF(A3445&gt;Data!$G$11*0.25,$C$13,$C$13*10)),"")</f>
        <v/>
      </c>
      <c r="H3445" s="43" t="str">
        <f>IF(A3445&lt;&gt;"",IF(Data!$G$9="constant",$C$13,IF(Data!$G$9="squeeze",G3445,F3445)),"")</f>
        <v/>
      </c>
      <c r="I3445" s="38" t="str">
        <f ca="1">IF(ISNUMBER(A3445),NORMINV(RAND(),0,IF(AND(Data!$G$9="squeeze",A3445&lt;Data!$G$11*0.25),$H$32,1)*$C$30*$C$13)*($C$14*$C$12),"")</f>
        <v/>
      </c>
      <c r="J3445" s="42" t="str">
        <f ca="1">IFERROR(IF(Data!$C$6="Real",B3445,I3445+J3444+($C$14*$C$12)*(NORMINV(RAND(),$C$15,CHOOSE($G$13,$C$13,F3445,G3445)))),"")</f>
        <v/>
      </c>
      <c r="K3445" s="88" t="str">
        <f>IF(ISNUMBER(A3445), IF($G$16="fixed",$G$17,MIN(H3445*Data!$C$7*$C$16*0.5,$C$17*Data!$C$7))*$C$12,"")</f>
        <v/>
      </c>
      <c r="L3445" s="42" t="str">
        <f t="shared" ca="1" si="1620"/>
        <v/>
      </c>
      <c r="M3445" s="44" t="str">
        <f t="shared" ca="1" si="1621"/>
        <v/>
      </c>
      <c r="N3445" s="44" t="str">
        <f t="shared" ca="1" si="1622"/>
        <v/>
      </c>
      <c r="O3445" s="108" t="str">
        <f t="shared" si="1606"/>
        <v/>
      </c>
      <c r="P3445" s="102" t="str">
        <f t="shared" si="1607"/>
        <v/>
      </c>
      <c r="Q3445" s="102" t="str">
        <f t="shared" si="1608"/>
        <v/>
      </c>
      <c r="R3445" s="120" t="str">
        <f t="shared" si="1609"/>
        <v/>
      </c>
      <c r="S3445" s="54" t="str">
        <f t="shared" si="1610"/>
        <v/>
      </c>
      <c r="T3445" s="5" t="str">
        <f t="shared" si="1611"/>
        <v/>
      </c>
      <c r="U3445" s="152" t="str">
        <f t="shared" si="1594"/>
        <v/>
      </c>
      <c r="V3445" s="152" t="str">
        <f t="shared" si="1595"/>
        <v/>
      </c>
      <c r="W3445" s="153" t="str">
        <f t="shared" si="1596"/>
        <v/>
      </c>
      <c r="X3445" s="153" t="str">
        <f t="shared" si="1597"/>
        <v/>
      </c>
      <c r="Y3445" s="153" t="str">
        <f t="shared" si="1598"/>
        <v/>
      </c>
      <c r="Z3445" s="153" t="str">
        <f t="shared" si="1599"/>
        <v/>
      </c>
      <c r="AA3445" s="152" t="str">
        <f t="shared" si="1600"/>
        <v/>
      </c>
      <c r="AB3445" s="152" t="str">
        <f t="shared" si="1601"/>
        <v/>
      </c>
      <c r="AC3445" s="154" t="str">
        <f t="shared" si="1612"/>
        <v/>
      </c>
      <c r="AD3445" s="154" t="str">
        <f t="shared" si="1613"/>
        <v/>
      </c>
      <c r="AE3445" s="3" t="str">
        <f t="shared" si="1614"/>
        <v/>
      </c>
      <c r="AF3445" s="3" t="str">
        <f t="shared" si="1615"/>
        <v/>
      </c>
      <c r="AG3445" s="3" t="str">
        <f t="shared" si="1616"/>
        <v/>
      </c>
      <c r="AH3445" s="4" t="str">
        <f t="shared" si="1617"/>
        <v/>
      </c>
      <c r="AI3445" s="75" t="str">
        <f t="shared" si="1618"/>
        <v/>
      </c>
      <c r="AJ3445" s="75" t="str">
        <f t="shared" si="1619"/>
        <v/>
      </c>
    </row>
    <row r="3446" spans="1:36" ht="14.25">
      <c r="A3446" s="41" t="str">
        <f t="shared" si="1602"/>
        <v/>
      </c>
      <c r="B3446" s="150" t="str">
        <f>IF(ISNUMBER(A3446),INDEX('MetaTrader Import'!$H$13:$J$5893,TRUNC(((A3446-$A$39+1)-1)/3)+1,MOD((A3446-$A$39+1)-1,3)+1),"")</f>
        <v/>
      </c>
      <c r="C3446" s="43" t="str">
        <f t="shared" si="1603"/>
        <v/>
      </c>
      <c r="D3446" s="43" t="str">
        <f t="shared" ca="1" si="1593"/>
        <v/>
      </c>
      <c r="E3446" s="43" t="str">
        <f t="shared" si="1604"/>
        <v/>
      </c>
      <c r="F3446" s="43" t="str">
        <f t="shared" si="1605"/>
        <v/>
      </c>
      <c r="G3446" s="43" t="str">
        <f>IF(A3446&lt;&gt;"",IF(A3446&lt;Data!$G$11*0.25,$C$13/$G$32,IF(A3446&gt;Data!$G$11*0.25,$C$13,$C$13*10)),"")</f>
        <v/>
      </c>
      <c r="H3446" s="43" t="str">
        <f>IF(A3446&lt;&gt;"",IF(Data!$G$9="constant",$C$13,IF(Data!$G$9="squeeze",G3446,F3446)),"")</f>
        <v/>
      </c>
      <c r="I3446" s="38" t="str">
        <f ca="1">IF(ISNUMBER(A3446),NORMINV(RAND(),0,IF(AND(Data!$G$9="squeeze",A3446&lt;Data!$G$11*0.25),$H$32,1)*$C$30*$C$13)*($C$14*$C$12),"")</f>
        <v/>
      </c>
      <c r="J3446" s="42" t="str">
        <f ca="1">IFERROR(IF(Data!$C$6="Real",B3446,I3446+J3445+($C$14*$C$12)*(NORMINV(RAND(),$C$15,CHOOSE($G$13,$C$13,F3446,G3446)))),"")</f>
        <v/>
      </c>
      <c r="K3446" s="88" t="str">
        <f>IF(ISNUMBER(A3446), IF($G$16="fixed",$G$17,MIN(H3446*Data!$C$7*$C$16*0.5,$C$17*Data!$C$7))*$C$12,"")</f>
        <v/>
      </c>
      <c r="L3446" s="42" t="str">
        <f t="shared" ca="1" si="1620"/>
        <v/>
      </c>
      <c r="M3446" s="44" t="str">
        <f t="shared" ca="1" si="1621"/>
        <v/>
      </c>
      <c r="N3446" s="44" t="str">
        <f t="shared" ca="1" si="1622"/>
        <v/>
      </c>
      <c r="O3446" s="108" t="str">
        <f t="shared" si="1606"/>
        <v/>
      </c>
      <c r="P3446" s="102" t="str">
        <f t="shared" si="1607"/>
        <v/>
      </c>
      <c r="Q3446" s="102" t="str">
        <f t="shared" si="1608"/>
        <v/>
      </c>
      <c r="R3446" s="120" t="str">
        <f t="shared" si="1609"/>
        <v/>
      </c>
      <c r="S3446" s="54" t="str">
        <f t="shared" si="1610"/>
        <v/>
      </c>
      <c r="T3446" s="5" t="str">
        <f t="shared" si="1611"/>
        <v/>
      </c>
      <c r="U3446" s="152" t="str">
        <f t="shared" si="1594"/>
        <v/>
      </c>
      <c r="V3446" s="152" t="str">
        <f t="shared" si="1595"/>
        <v/>
      </c>
      <c r="W3446" s="153" t="str">
        <f t="shared" si="1596"/>
        <v/>
      </c>
      <c r="X3446" s="153" t="str">
        <f t="shared" si="1597"/>
        <v/>
      </c>
      <c r="Y3446" s="153" t="str">
        <f t="shared" si="1598"/>
        <v/>
      </c>
      <c r="Z3446" s="153" t="str">
        <f t="shared" si="1599"/>
        <v/>
      </c>
      <c r="AA3446" s="152" t="str">
        <f t="shared" si="1600"/>
        <v/>
      </c>
      <c r="AB3446" s="152" t="str">
        <f t="shared" si="1601"/>
        <v/>
      </c>
      <c r="AC3446" s="154" t="str">
        <f t="shared" si="1612"/>
        <v/>
      </c>
      <c r="AD3446" s="154" t="str">
        <f t="shared" si="1613"/>
        <v/>
      </c>
      <c r="AE3446" s="3" t="str">
        <f t="shared" si="1614"/>
        <v/>
      </c>
      <c r="AF3446" s="3" t="str">
        <f t="shared" si="1615"/>
        <v/>
      </c>
      <c r="AG3446" s="3" t="str">
        <f t="shared" si="1616"/>
        <v/>
      </c>
      <c r="AH3446" s="4" t="str">
        <f t="shared" si="1617"/>
        <v/>
      </c>
      <c r="AI3446" s="75" t="str">
        <f t="shared" si="1618"/>
        <v/>
      </c>
      <c r="AJ3446" s="75" t="str">
        <f t="shared" si="1619"/>
        <v/>
      </c>
    </row>
    <row r="3447" spans="1:36" ht="14.25">
      <c r="A3447" s="41" t="str">
        <f t="shared" si="1602"/>
        <v/>
      </c>
      <c r="B3447" s="150" t="str">
        <f>IF(ISNUMBER(A3447),INDEX('MetaTrader Import'!$H$13:$J$5893,TRUNC(((A3447-$A$39+1)-1)/3)+1,MOD((A3447-$A$39+1)-1,3)+1),"")</f>
        <v/>
      </c>
      <c r="C3447" s="43" t="str">
        <f t="shared" si="1603"/>
        <v/>
      </c>
      <c r="D3447" s="43" t="str">
        <f t="shared" ca="1" si="1593"/>
        <v/>
      </c>
      <c r="E3447" s="43" t="str">
        <f t="shared" si="1604"/>
        <v/>
      </c>
      <c r="F3447" s="43" t="str">
        <f t="shared" si="1605"/>
        <v/>
      </c>
      <c r="G3447" s="43" t="str">
        <f>IF(A3447&lt;&gt;"",IF(A3447&lt;Data!$G$11*0.25,$C$13/$G$32,IF(A3447&gt;Data!$G$11*0.25,$C$13,$C$13*10)),"")</f>
        <v/>
      </c>
      <c r="H3447" s="43" t="str">
        <f>IF(A3447&lt;&gt;"",IF(Data!$G$9="constant",$C$13,IF(Data!$G$9="squeeze",G3447,F3447)),"")</f>
        <v/>
      </c>
      <c r="I3447" s="38" t="str">
        <f ca="1">IF(ISNUMBER(A3447),NORMINV(RAND(),0,IF(AND(Data!$G$9="squeeze",A3447&lt;Data!$G$11*0.25),$H$32,1)*$C$30*$C$13)*($C$14*$C$12),"")</f>
        <v/>
      </c>
      <c r="J3447" s="42" t="str">
        <f ca="1">IFERROR(IF(Data!$C$6="Real",B3447,I3447+J3446+($C$14*$C$12)*(NORMINV(RAND(),$C$15,CHOOSE($G$13,$C$13,F3447,G3447)))),"")</f>
        <v/>
      </c>
      <c r="K3447" s="88" t="str">
        <f>IF(ISNUMBER(A3447), IF($G$16="fixed",$G$17,MIN(H3447*Data!$C$7*$C$16*0.5,$C$17*Data!$C$7))*$C$12,"")</f>
        <v/>
      </c>
      <c r="L3447" s="42" t="str">
        <f t="shared" ca="1" si="1620"/>
        <v/>
      </c>
      <c r="M3447" s="44" t="str">
        <f t="shared" ca="1" si="1621"/>
        <v/>
      </c>
      <c r="N3447" s="44" t="str">
        <f t="shared" ca="1" si="1622"/>
        <v/>
      </c>
      <c r="O3447" s="108" t="str">
        <f t="shared" si="1606"/>
        <v/>
      </c>
      <c r="P3447" s="102" t="str">
        <f t="shared" si="1607"/>
        <v/>
      </c>
      <c r="Q3447" s="102" t="str">
        <f t="shared" si="1608"/>
        <v/>
      </c>
      <c r="R3447" s="120" t="str">
        <f t="shared" si="1609"/>
        <v/>
      </c>
      <c r="S3447" s="54" t="str">
        <f t="shared" si="1610"/>
        <v/>
      </c>
      <c r="T3447" s="5" t="str">
        <f t="shared" si="1611"/>
        <v/>
      </c>
      <c r="U3447" s="152" t="str">
        <f t="shared" si="1594"/>
        <v/>
      </c>
      <c r="V3447" s="152" t="str">
        <f t="shared" si="1595"/>
        <v/>
      </c>
      <c r="W3447" s="153" t="str">
        <f t="shared" si="1596"/>
        <v/>
      </c>
      <c r="X3447" s="153" t="str">
        <f t="shared" si="1597"/>
        <v/>
      </c>
      <c r="Y3447" s="153" t="str">
        <f t="shared" si="1598"/>
        <v/>
      </c>
      <c r="Z3447" s="153" t="str">
        <f t="shared" si="1599"/>
        <v/>
      </c>
      <c r="AA3447" s="152" t="str">
        <f t="shared" si="1600"/>
        <v/>
      </c>
      <c r="AB3447" s="152" t="str">
        <f t="shared" si="1601"/>
        <v/>
      </c>
      <c r="AC3447" s="154" t="str">
        <f t="shared" si="1612"/>
        <v/>
      </c>
      <c r="AD3447" s="154" t="str">
        <f t="shared" si="1613"/>
        <v/>
      </c>
      <c r="AE3447" s="3" t="str">
        <f t="shared" si="1614"/>
        <v/>
      </c>
      <c r="AF3447" s="3" t="str">
        <f t="shared" si="1615"/>
        <v/>
      </c>
      <c r="AG3447" s="3" t="str">
        <f t="shared" si="1616"/>
        <v/>
      </c>
      <c r="AH3447" s="4" t="str">
        <f t="shared" si="1617"/>
        <v/>
      </c>
      <c r="AI3447" s="75" t="str">
        <f t="shared" si="1618"/>
        <v/>
      </c>
      <c r="AJ3447" s="75" t="str">
        <f t="shared" si="1619"/>
        <v/>
      </c>
    </row>
    <row r="3448" spans="1:36" ht="14.25">
      <c r="A3448" s="41" t="str">
        <f t="shared" si="1602"/>
        <v/>
      </c>
      <c r="B3448" s="150" t="str">
        <f>IF(ISNUMBER(A3448),INDEX('MetaTrader Import'!$H$13:$J$5893,TRUNC(((A3448-$A$39+1)-1)/3)+1,MOD((A3448-$A$39+1)-1,3)+1),"")</f>
        <v/>
      </c>
      <c r="C3448" s="43" t="str">
        <f t="shared" si="1603"/>
        <v/>
      </c>
      <c r="D3448" s="43" t="str">
        <f t="shared" ca="1" si="1593"/>
        <v/>
      </c>
      <c r="E3448" s="43" t="str">
        <f t="shared" si="1604"/>
        <v/>
      </c>
      <c r="F3448" s="43" t="str">
        <f t="shared" si="1605"/>
        <v/>
      </c>
      <c r="G3448" s="43" t="str">
        <f>IF(A3448&lt;&gt;"",IF(A3448&lt;Data!$G$11*0.25,$C$13/$G$32,IF(A3448&gt;Data!$G$11*0.25,$C$13,$C$13*10)),"")</f>
        <v/>
      </c>
      <c r="H3448" s="43" t="str">
        <f>IF(A3448&lt;&gt;"",IF(Data!$G$9="constant",$C$13,IF(Data!$G$9="squeeze",G3448,F3448)),"")</f>
        <v/>
      </c>
      <c r="I3448" s="38" t="str">
        <f ca="1">IF(ISNUMBER(A3448),NORMINV(RAND(),0,IF(AND(Data!$G$9="squeeze",A3448&lt;Data!$G$11*0.25),$H$32,1)*$C$30*$C$13)*($C$14*$C$12),"")</f>
        <v/>
      </c>
      <c r="J3448" s="42" t="str">
        <f ca="1">IFERROR(IF(Data!$C$6="Real",B3448,I3448+J3447+($C$14*$C$12)*(NORMINV(RAND(),$C$15,CHOOSE($G$13,$C$13,F3448,G3448)))),"")</f>
        <v/>
      </c>
      <c r="K3448" s="88" t="str">
        <f>IF(ISNUMBER(A3448), IF($G$16="fixed",$G$17,MIN(H3448*Data!$C$7*$C$16*0.5,$C$17*Data!$C$7))*$C$12,"")</f>
        <v/>
      </c>
      <c r="L3448" s="42" t="str">
        <f t="shared" ca="1" si="1620"/>
        <v/>
      </c>
      <c r="M3448" s="44" t="str">
        <f t="shared" ca="1" si="1621"/>
        <v/>
      </c>
      <c r="N3448" s="44" t="str">
        <f t="shared" ca="1" si="1622"/>
        <v/>
      </c>
      <c r="O3448" s="108" t="str">
        <f t="shared" si="1606"/>
        <v/>
      </c>
      <c r="P3448" s="102" t="str">
        <f t="shared" si="1607"/>
        <v/>
      </c>
      <c r="Q3448" s="102" t="str">
        <f t="shared" si="1608"/>
        <v/>
      </c>
      <c r="R3448" s="120" t="str">
        <f t="shared" si="1609"/>
        <v/>
      </c>
      <c r="S3448" s="54" t="str">
        <f t="shared" si="1610"/>
        <v/>
      </c>
      <c r="T3448" s="5" t="str">
        <f t="shared" si="1611"/>
        <v/>
      </c>
      <c r="U3448" s="152" t="str">
        <f t="shared" si="1594"/>
        <v/>
      </c>
      <c r="V3448" s="152" t="str">
        <f t="shared" si="1595"/>
        <v/>
      </c>
      <c r="W3448" s="153" t="str">
        <f t="shared" si="1596"/>
        <v/>
      </c>
      <c r="X3448" s="153" t="str">
        <f t="shared" si="1597"/>
        <v/>
      </c>
      <c r="Y3448" s="153" t="str">
        <f t="shared" si="1598"/>
        <v/>
      </c>
      <c r="Z3448" s="153" t="str">
        <f t="shared" si="1599"/>
        <v/>
      </c>
      <c r="AA3448" s="152" t="str">
        <f t="shared" si="1600"/>
        <v/>
      </c>
      <c r="AB3448" s="152" t="str">
        <f t="shared" si="1601"/>
        <v/>
      </c>
      <c r="AC3448" s="154" t="str">
        <f t="shared" si="1612"/>
        <v/>
      </c>
      <c r="AD3448" s="154" t="str">
        <f t="shared" si="1613"/>
        <v/>
      </c>
      <c r="AE3448" s="3" t="str">
        <f t="shared" si="1614"/>
        <v/>
      </c>
      <c r="AF3448" s="3" t="str">
        <f t="shared" si="1615"/>
        <v/>
      </c>
      <c r="AG3448" s="3" t="str">
        <f t="shared" si="1616"/>
        <v/>
      </c>
      <c r="AH3448" s="4" t="str">
        <f t="shared" si="1617"/>
        <v/>
      </c>
      <c r="AI3448" s="75" t="str">
        <f t="shared" si="1618"/>
        <v/>
      </c>
      <c r="AJ3448" s="75" t="str">
        <f t="shared" si="1619"/>
        <v/>
      </c>
    </row>
    <row r="3449" spans="1:36" ht="14.25">
      <c r="A3449" s="41" t="str">
        <f t="shared" si="1602"/>
        <v/>
      </c>
      <c r="B3449" s="150" t="str">
        <f>IF(ISNUMBER(A3449),INDEX('MetaTrader Import'!$H$13:$J$5893,TRUNC(((A3449-$A$39+1)-1)/3)+1,MOD((A3449-$A$39+1)-1,3)+1),"")</f>
        <v/>
      </c>
      <c r="C3449" s="43" t="str">
        <f t="shared" si="1603"/>
        <v/>
      </c>
      <c r="D3449" s="43" t="str">
        <f t="shared" ca="1" si="1593"/>
        <v/>
      </c>
      <c r="E3449" s="43" t="str">
        <f t="shared" si="1604"/>
        <v/>
      </c>
      <c r="F3449" s="43" t="str">
        <f t="shared" si="1605"/>
        <v/>
      </c>
      <c r="G3449" s="43" t="str">
        <f>IF(A3449&lt;&gt;"",IF(A3449&lt;Data!$G$11*0.25,$C$13/$G$32,IF(A3449&gt;Data!$G$11*0.25,$C$13,$C$13*10)),"")</f>
        <v/>
      </c>
      <c r="H3449" s="43" t="str">
        <f>IF(A3449&lt;&gt;"",IF(Data!$G$9="constant",$C$13,IF(Data!$G$9="squeeze",G3449,F3449)),"")</f>
        <v/>
      </c>
      <c r="I3449" s="38" t="str">
        <f ca="1">IF(ISNUMBER(A3449),NORMINV(RAND(),0,IF(AND(Data!$G$9="squeeze",A3449&lt;Data!$G$11*0.25),$H$32,1)*$C$30*$C$13)*($C$14*$C$12),"")</f>
        <v/>
      </c>
      <c r="J3449" s="42" t="str">
        <f ca="1">IFERROR(IF(Data!$C$6="Real",B3449,I3449+J3448+($C$14*$C$12)*(NORMINV(RAND(),$C$15,CHOOSE($G$13,$C$13,F3449,G3449)))),"")</f>
        <v/>
      </c>
      <c r="K3449" s="88" t="str">
        <f>IF(ISNUMBER(A3449), IF($G$16="fixed",$G$17,MIN(H3449*Data!$C$7*$C$16*0.5,$C$17*Data!$C$7))*$C$12,"")</f>
        <v/>
      </c>
      <c r="L3449" s="42" t="str">
        <f t="shared" ca="1" si="1620"/>
        <v/>
      </c>
      <c r="M3449" s="44" t="str">
        <f t="shared" ca="1" si="1621"/>
        <v/>
      </c>
      <c r="N3449" s="44" t="str">
        <f t="shared" ca="1" si="1622"/>
        <v/>
      </c>
      <c r="O3449" s="108" t="str">
        <f t="shared" si="1606"/>
        <v/>
      </c>
      <c r="P3449" s="102" t="str">
        <f t="shared" si="1607"/>
        <v/>
      </c>
      <c r="Q3449" s="102" t="str">
        <f t="shared" si="1608"/>
        <v/>
      </c>
      <c r="R3449" s="120" t="str">
        <f t="shared" si="1609"/>
        <v/>
      </c>
      <c r="S3449" s="54" t="str">
        <f t="shared" si="1610"/>
        <v/>
      </c>
      <c r="T3449" s="5" t="str">
        <f t="shared" si="1611"/>
        <v/>
      </c>
      <c r="U3449" s="152" t="str">
        <f t="shared" si="1594"/>
        <v/>
      </c>
      <c r="V3449" s="152" t="str">
        <f t="shared" si="1595"/>
        <v/>
      </c>
      <c r="W3449" s="153" t="str">
        <f t="shared" si="1596"/>
        <v/>
      </c>
      <c r="X3449" s="153" t="str">
        <f t="shared" si="1597"/>
        <v/>
      </c>
      <c r="Y3449" s="153" t="str">
        <f t="shared" si="1598"/>
        <v/>
      </c>
      <c r="Z3449" s="153" t="str">
        <f t="shared" si="1599"/>
        <v/>
      </c>
      <c r="AA3449" s="152" t="str">
        <f t="shared" si="1600"/>
        <v/>
      </c>
      <c r="AB3449" s="152" t="str">
        <f t="shared" si="1601"/>
        <v/>
      </c>
      <c r="AC3449" s="154" t="str">
        <f t="shared" si="1612"/>
        <v/>
      </c>
      <c r="AD3449" s="154" t="str">
        <f t="shared" si="1613"/>
        <v/>
      </c>
      <c r="AE3449" s="3" t="str">
        <f t="shared" si="1614"/>
        <v/>
      </c>
      <c r="AF3449" s="3" t="str">
        <f t="shared" si="1615"/>
        <v/>
      </c>
      <c r="AG3449" s="3" t="str">
        <f t="shared" si="1616"/>
        <v/>
      </c>
      <c r="AH3449" s="4" t="str">
        <f t="shared" si="1617"/>
        <v/>
      </c>
      <c r="AI3449" s="75" t="str">
        <f t="shared" si="1618"/>
        <v/>
      </c>
      <c r="AJ3449" s="75" t="str">
        <f t="shared" si="1619"/>
        <v/>
      </c>
    </row>
    <row r="3450" spans="1:36" ht="14.25">
      <c r="A3450" s="41" t="str">
        <f t="shared" si="1602"/>
        <v/>
      </c>
      <c r="B3450" s="150" t="str">
        <f>IF(ISNUMBER(A3450),INDEX('MetaTrader Import'!$H$13:$J$5893,TRUNC(((A3450-$A$39+1)-1)/3)+1,MOD((A3450-$A$39+1)-1,3)+1),"")</f>
        <v/>
      </c>
      <c r="C3450" s="43" t="str">
        <f t="shared" si="1603"/>
        <v/>
      </c>
      <c r="D3450" s="43" t="str">
        <f t="shared" ca="1" si="1593"/>
        <v/>
      </c>
      <c r="E3450" s="43" t="str">
        <f t="shared" si="1604"/>
        <v/>
      </c>
      <c r="F3450" s="43" t="str">
        <f t="shared" si="1605"/>
        <v/>
      </c>
      <c r="G3450" s="43" t="str">
        <f>IF(A3450&lt;&gt;"",IF(A3450&lt;Data!$G$11*0.25,$C$13/$G$32,IF(A3450&gt;Data!$G$11*0.25,$C$13,$C$13*10)),"")</f>
        <v/>
      </c>
      <c r="H3450" s="43" t="str">
        <f>IF(A3450&lt;&gt;"",IF(Data!$G$9="constant",$C$13,IF(Data!$G$9="squeeze",G3450,F3450)),"")</f>
        <v/>
      </c>
      <c r="I3450" s="38" t="str">
        <f ca="1">IF(ISNUMBER(A3450),NORMINV(RAND(),0,IF(AND(Data!$G$9="squeeze",A3450&lt;Data!$G$11*0.25),$H$32,1)*$C$30*$C$13)*($C$14*$C$12),"")</f>
        <v/>
      </c>
      <c r="J3450" s="42" t="str">
        <f ca="1">IFERROR(IF(Data!$C$6="Real",B3450,I3450+J3449+($C$14*$C$12)*(NORMINV(RAND(),$C$15,CHOOSE($G$13,$C$13,F3450,G3450)))),"")</f>
        <v/>
      </c>
      <c r="K3450" s="88" t="str">
        <f>IF(ISNUMBER(A3450), IF($G$16="fixed",$G$17,MIN(H3450*Data!$C$7*$C$16*0.5,$C$17*Data!$C$7))*$C$12,"")</f>
        <v/>
      </c>
      <c r="L3450" s="42" t="str">
        <f t="shared" ca="1" si="1620"/>
        <v/>
      </c>
      <c r="M3450" s="44" t="str">
        <f t="shared" ca="1" si="1621"/>
        <v/>
      </c>
      <c r="N3450" s="44" t="str">
        <f t="shared" ca="1" si="1622"/>
        <v/>
      </c>
      <c r="O3450" s="108" t="str">
        <f t="shared" si="1606"/>
        <v/>
      </c>
      <c r="P3450" s="102" t="str">
        <f t="shared" si="1607"/>
        <v/>
      </c>
      <c r="Q3450" s="102" t="str">
        <f t="shared" si="1608"/>
        <v/>
      </c>
      <c r="R3450" s="120" t="str">
        <f t="shared" si="1609"/>
        <v/>
      </c>
      <c r="S3450" s="54" t="str">
        <f t="shared" si="1610"/>
        <v/>
      </c>
      <c r="T3450" s="5" t="str">
        <f t="shared" si="1611"/>
        <v/>
      </c>
      <c r="U3450" s="152" t="str">
        <f t="shared" si="1594"/>
        <v/>
      </c>
      <c r="V3450" s="152" t="str">
        <f t="shared" si="1595"/>
        <v/>
      </c>
      <c r="W3450" s="153" t="str">
        <f t="shared" si="1596"/>
        <v/>
      </c>
      <c r="X3450" s="153" t="str">
        <f t="shared" si="1597"/>
        <v/>
      </c>
      <c r="Y3450" s="153" t="str">
        <f t="shared" si="1598"/>
        <v/>
      </c>
      <c r="Z3450" s="153" t="str">
        <f t="shared" si="1599"/>
        <v/>
      </c>
      <c r="AA3450" s="152" t="str">
        <f t="shared" si="1600"/>
        <v/>
      </c>
      <c r="AB3450" s="152" t="str">
        <f t="shared" si="1601"/>
        <v/>
      </c>
      <c r="AC3450" s="154" t="str">
        <f t="shared" si="1612"/>
        <v/>
      </c>
      <c r="AD3450" s="154" t="str">
        <f t="shared" si="1613"/>
        <v/>
      </c>
      <c r="AE3450" s="3" t="str">
        <f t="shared" si="1614"/>
        <v/>
      </c>
      <c r="AF3450" s="3" t="str">
        <f t="shared" si="1615"/>
        <v/>
      </c>
      <c r="AG3450" s="3" t="str">
        <f t="shared" si="1616"/>
        <v/>
      </c>
      <c r="AH3450" s="4" t="str">
        <f t="shared" si="1617"/>
        <v/>
      </c>
      <c r="AI3450" s="75" t="str">
        <f t="shared" si="1618"/>
        <v/>
      </c>
      <c r="AJ3450" s="75" t="str">
        <f t="shared" si="1619"/>
        <v/>
      </c>
    </row>
    <row r="3451" spans="1:36" ht="14.25">
      <c r="A3451" s="41" t="str">
        <f t="shared" si="1602"/>
        <v/>
      </c>
      <c r="B3451" s="150" t="str">
        <f>IF(ISNUMBER(A3451),INDEX('MetaTrader Import'!$H$13:$J$5893,TRUNC(((A3451-$A$39+1)-1)/3)+1,MOD((A3451-$A$39+1)-1,3)+1),"")</f>
        <v/>
      </c>
      <c r="C3451" s="43" t="str">
        <f t="shared" si="1603"/>
        <v/>
      </c>
      <c r="D3451" s="43" t="str">
        <f t="shared" ca="1" si="1593"/>
        <v/>
      </c>
      <c r="E3451" s="43" t="str">
        <f t="shared" si="1604"/>
        <v/>
      </c>
      <c r="F3451" s="43" t="str">
        <f t="shared" si="1605"/>
        <v/>
      </c>
      <c r="G3451" s="43" t="str">
        <f>IF(A3451&lt;&gt;"",IF(A3451&lt;Data!$G$11*0.25,$C$13/$G$32,IF(A3451&gt;Data!$G$11*0.25,$C$13,$C$13*10)),"")</f>
        <v/>
      </c>
      <c r="H3451" s="43" t="str">
        <f>IF(A3451&lt;&gt;"",IF(Data!$G$9="constant",$C$13,IF(Data!$G$9="squeeze",G3451,F3451)),"")</f>
        <v/>
      </c>
      <c r="I3451" s="38" t="str">
        <f ca="1">IF(ISNUMBER(A3451),NORMINV(RAND(),0,IF(AND(Data!$G$9="squeeze",A3451&lt;Data!$G$11*0.25),$H$32,1)*$C$30*$C$13)*($C$14*$C$12),"")</f>
        <v/>
      </c>
      <c r="J3451" s="42" t="str">
        <f ca="1">IFERROR(IF(Data!$C$6="Real",B3451,I3451+J3450+($C$14*$C$12)*(NORMINV(RAND(),$C$15,CHOOSE($G$13,$C$13,F3451,G3451)))),"")</f>
        <v/>
      </c>
      <c r="K3451" s="88" t="str">
        <f>IF(ISNUMBER(A3451), IF($G$16="fixed",$G$17,MIN(H3451*Data!$C$7*$C$16*0.5,$C$17*Data!$C$7))*$C$12,"")</f>
        <v/>
      </c>
      <c r="L3451" s="42" t="str">
        <f t="shared" ca="1" si="1620"/>
        <v/>
      </c>
      <c r="M3451" s="44" t="str">
        <f t="shared" ca="1" si="1621"/>
        <v/>
      </c>
      <c r="N3451" s="44" t="str">
        <f t="shared" ca="1" si="1622"/>
        <v/>
      </c>
      <c r="O3451" s="108" t="str">
        <f t="shared" si="1606"/>
        <v/>
      </c>
      <c r="P3451" s="102" t="str">
        <f t="shared" si="1607"/>
        <v/>
      </c>
      <c r="Q3451" s="102" t="str">
        <f t="shared" si="1608"/>
        <v/>
      </c>
      <c r="R3451" s="120" t="str">
        <f t="shared" si="1609"/>
        <v/>
      </c>
      <c r="S3451" s="54" t="str">
        <f t="shared" si="1610"/>
        <v/>
      </c>
      <c r="T3451" s="5" t="str">
        <f t="shared" si="1611"/>
        <v/>
      </c>
      <c r="U3451" s="152" t="str">
        <f t="shared" si="1594"/>
        <v/>
      </c>
      <c r="V3451" s="152" t="str">
        <f t="shared" si="1595"/>
        <v/>
      </c>
      <c r="W3451" s="153" t="str">
        <f t="shared" si="1596"/>
        <v/>
      </c>
      <c r="X3451" s="153" t="str">
        <f t="shared" si="1597"/>
        <v/>
      </c>
      <c r="Y3451" s="153" t="str">
        <f t="shared" si="1598"/>
        <v/>
      </c>
      <c r="Z3451" s="153" t="str">
        <f t="shared" si="1599"/>
        <v/>
      </c>
      <c r="AA3451" s="152" t="str">
        <f t="shared" si="1600"/>
        <v/>
      </c>
      <c r="AB3451" s="152" t="str">
        <f t="shared" si="1601"/>
        <v/>
      </c>
      <c r="AC3451" s="154" t="str">
        <f t="shared" si="1612"/>
        <v/>
      </c>
      <c r="AD3451" s="154" t="str">
        <f t="shared" si="1613"/>
        <v/>
      </c>
      <c r="AE3451" s="3" t="str">
        <f t="shared" si="1614"/>
        <v/>
      </c>
      <c r="AF3451" s="3" t="str">
        <f t="shared" si="1615"/>
        <v/>
      </c>
      <c r="AG3451" s="3" t="str">
        <f t="shared" si="1616"/>
        <v/>
      </c>
      <c r="AH3451" s="4" t="str">
        <f t="shared" si="1617"/>
        <v/>
      </c>
      <c r="AI3451" s="75" t="str">
        <f t="shared" si="1618"/>
        <v/>
      </c>
      <c r="AJ3451" s="75" t="str">
        <f t="shared" si="1619"/>
        <v/>
      </c>
    </row>
    <row r="3452" spans="1:36" ht="14.25">
      <c r="A3452" s="41" t="str">
        <f t="shared" si="1602"/>
        <v/>
      </c>
      <c r="B3452" s="150" t="str">
        <f>IF(ISNUMBER(A3452),INDEX('MetaTrader Import'!$H$13:$J$5893,TRUNC(((A3452-$A$39+1)-1)/3)+1,MOD((A3452-$A$39+1)-1,3)+1),"")</f>
        <v/>
      </c>
      <c r="C3452" s="43" t="str">
        <f t="shared" si="1603"/>
        <v/>
      </c>
      <c r="D3452" s="43" t="str">
        <f t="shared" ca="1" si="1593"/>
        <v/>
      </c>
      <c r="E3452" s="43" t="str">
        <f t="shared" si="1604"/>
        <v/>
      </c>
      <c r="F3452" s="43" t="str">
        <f t="shared" si="1605"/>
        <v/>
      </c>
      <c r="G3452" s="43" t="str">
        <f>IF(A3452&lt;&gt;"",IF(A3452&lt;Data!$G$11*0.25,$C$13/$G$32,IF(A3452&gt;Data!$G$11*0.25,$C$13,$C$13*10)),"")</f>
        <v/>
      </c>
      <c r="H3452" s="43" t="str">
        <f>IF(A3452&lt;&gt;"",IF(Data!$G$9="constant",$C$13,IF(Data!$G$9="squeeze",G3452,F3452)),"")</f>
        <v/>
      </c>
      <c r="I3452" s="38" t="str">
        <f ca="1">IF(ISNUMBER(A3452),NORMINV(RAND(),0,IF(AND(Data!$G$9="squeeze",A3452&lt;Data!$G$11*0.25),$H$32,1)*$C$30*$C$13)*($C$14*$C$12),"")</f>
        <v/>
      </c>
      <c r="J3452" s="42" t="str">
        <f ca="1">IFERROR(IF(Data!$C$6="Real",B3452,I3452+J3451+($C$14*$C$12)*(NORMINV(RAND(),$C$15,CHOOSE($G$13,$C$13,F3452,G3452)))),"")</f>
        <v/>
      </c>
      <c r="K3452" s="88" t="str">
        <f>IF(ISNUMBER(A3452), IF($G$16="fixed",$G$17,MIN(H3452*Data!$C$7*$C$16*0.5,$C$17*Data!$C$7))*$C$12,"")</f>
        <v/>
      </c>
      <c r="L3452" s="42" t="str">
        <f t="shared" ca="1" si="1620"/>
        <v/>
      </c>
      <c r="M3452" s="44" t="str">
        <f t="shared" ca="1" si="1621"/>
        <v/>
      </c>
      <c r="N3452" s="44" t="str">
        <f t="shared" ca="1" si="1622"/>
        <v/>
      </c>
      <c r="O3452" s="108" t="str">
        <f t="shared" si="1606"/>
        <v/>
      </c>
      <c r="P3452" s="102" t="str">
        <f t="shared" si="1607"/>
        <v/>
      </c>
      <c r="Q3452" s="102" t="str">
        <f t="shared" si="1608"/>
        <v/>
      </c>
      <c r="R3452" s="120" t="str">
        <f t="shared" si="1609"/>
        <v/>
      </c>
      <c r="S3452" s="54" t="str">
        <f t="shared" si="1610"/>
        <v/>
      </c>
      <c r="T3452" s="5" t="str">
        <f t="shared" si="1611"/>
        <v/>
      </c>
      <c r="U3452" s="152" t="str">
        <f t="shared" si="1594"/>
        <v/>
      </c>
      <c r="V3452" s="152" t="str">
        <f t="shared" si="1595"/>
        <v/>
      </c>
      <c r="W3452" s="153" t="str">
        <f t="shared" si="1596"/>
        <v/>
      </c>
      <c r="X3452" s="153" t="str">
        <f t="shared" si="1597"/>
        <v/>
      </c>
      <c r="Y3452" s="153" t="str">
        <f t="shared" si="1598"/>
        <v/>
      </c>
      <c r="Z3452" s="153" t="str">
        <f t="shared" si="1599"/>
        <v/>
      </c>
      <c r="AA3452" s="152" t="str">
        <f t="shared" si="1600"/>
        <v/>
      </c>
      <c r="AB3452" s="152" t="str">
        <f t="shared" si="1601"/>
        <v/>
      </c>
      <c r="AC3452" s="154" t="str">
        <f t="shared" si="1612"/>
        <v/>
      </c>
      <c r="AD3452" s="154" t="str">
        <f t="shared" si="1613"/>
        <v/>
      </c>
      <c r="AE3452" s="3" t="str">
        <f t="shared" si="1614"/>
        <v/>
      </c>
      <c r="AF3452" s="3" t="str">
        <f t="shared" si="1615"/>
        <v/>
      </c>
      <c r="AG3452" s="3" t="str">
        <f t="shared" si="1616"/>
        <v/>
      </c>
      <c r="AH3452" s="4" t="str">
        <f t="shared" si="1617"/>
        <v/>
      </c>
      <c r="AI3452" s="75" t="str">
        <f t="shared" si="1618"/>
        <v/>
      </c>
      <c r="AJ3452" s="75" t="str">
        <f t="shared" si="1619"/>
        <v/>
      </c>
    </row>
    <row r="3453" spans="1:36" ht="14.25">
      <c r="A3453" s="41" t="str">
        <f t="shared" si="1602"/>
        <v/>
      </c>
      <c r="B3453" s="150" t="str">
        <f>IF(ISNUMBER(A3453),INDEX('MetaTrader Import'!$H$13:$J$5893,TRUNC(((A3453-$A$39+1)-1)/3)+1,MOD((A3453-$A$39+1)-1,3)+1),"")</f>
        <v/>
      </c>
      <c r="C3453" s="43" t="str">
        <f t="shared" si="1603"/>
        <v/>
      </c>
      <c r="D3453" s="43" t="str">
        <f t="shared" ca="1" si="1593"/>
        <v/>
      </c>
      <c r="E3453" s="43" t="str">
        <f t="shared" si="1604"/>
        <v/>
      </c>
      <c r="F3453" s="43" t="str">
        <f t="shared" si="1605"/>
        <v/>
      </c>
      <c r="G3453" s="43" t="str">
        <f>IF(A3453&lt;&gt;"",IF(A3453&lt;Data!$G$11*0.25,$C$13/$G$32,IF(A3453&gt;Data!$G$11*0.25,$C$13,$C$13*10)),"")</f>
        <v/>
      </c>
      <c r="H3453" s="43" t="str">
        <f>IF(A3453&lt;&gt;"",IF(Data!$G$9="constant",$C$13,IF(Data!$G$9="squeeze",G3453,F3453)),"")</f>
        <v/>
      </c>
      <c r="I3453" s="38" t="str">
        <f ca="1">IF(ISNUMBER(A3453),NORMINV(RAND(),0,IF(AND(Data!$G$9="squeeze",A3453&lt;Data!$G$11*0.25),$H$32,1)*$C$30*$C$13)*($C$14*$C$12),"")</f>
        <v/>
      </c>
      <c r="J3453" s="42" t="str">
        <f ca="1">IFERROR(IF(Data!$C$6="Real",B3453,I3453+J3452+($C$14*$C$12)*(NORMINV(RAND(),$C$15,CHOOSE($G$13,$C$13,F3453,G3453)))),"")</f>
        <v/>
      </c>
      <c r="K3453" s="88" t="str">
        <f>IF(ISNUMBER(A3453), IF($G$16="fixed",$G$17,MIN(H3453*Data!$C$7*$C$16*0.5,$C$17*Data!$C$7))*$C$12,"")</f>
        <v/>
      </c>
      <c r="L3453" s="42" t="str">
        <f t="shared" ca="1" si="1620"/>
        <v/>
      </c>
      <c r="M3453" s="44" t="str">
        <f t="shared" ca="1" si="1621"/>
        <v/>
      </c>
      <c r="N3453" s="44" t="str">
        <f t="shared" ca="1" si="1622"/>
        <v/>
      </c>
      <c r="O3453" s="108" t="str">
        <f t="shared" si="1606"/>
        <v/>
      </c>
      <c r="P3453" s="102" t="str">
        <f t="shared" si="1607"/>
        <v/>
      </c>
      <c r="Q3453" s="102" t="str">
        <f t="shared" si="1608"/>
        <v/>
      </c>
      <c r="R3453" s="120" t="str">
        <f t="shared" si="1609"/>
        <v/>
      </c>
      <c r="S3453" s="54" t="str">
        <f t="shared" si="1610"/>
        <v/>
      </c>
      <c r="T3453" s="5" t="str">
        <f t="shared" si="1611"/>
        <v/>
      </c>
      <c r="U3453" s="152" t="str">
        <f t="shared" si="1594"/>
        <v/>
      </c>
      <c r="V3453" s="152" t="str">
        <f t="shared" si="1595"/>
        <v/>
      </c>
      <c r="W3453" s="153" t="str">
        <f t="shared" si="1596"/>
        <v/>
      </c>
      <c r="X3453" s="153" t="str">
        <f t="shared" si="1597"/>
        <v/>
      </c>
      <c r="Y3453" s="153" t="str">
        <f t="shared" si="1598"/>
        <v/>
      </c>
      <c r="Z3453" s="153" t="str">
        <f t="shared" si="1599"/>
        <v/>
      </c>
      <c r="AA3453" s="152" t="str">
        <f t="shared" si="1600"/>
        <v/>
      </c>
      <c r="AB3453" s="152" t="str">
        <f t="shared" si="1601"/>
        <v/>
      </c>
      <c r="AC3453" s="154" t="str">
        <f t="shared" si="1612"/>
        <v/>
      </c>
      <c r="AD3453" s="154" t="str">
        <f t="shared" si="1613"/>
        <v/>
      </c>
      <c r="AE3453" s="3" t="str">
        <f t="shared" si="1614"/>
        <v/>
      </c>
      <c r="AF3453" s="3" t="str">
        <f t="shared" si="1615"/>
        <v/>
      </c>
      <c r="AG3453" s="3" t="str">
        <f t="shared" si="1616"/>
        <v/>
      </c>
      <c r="AH3453" s="4" t="str">
        <f t="shared" si="1617"/>
        <v/>
      </c>
      <c r="AI3453" s="75" t="str">
        <f t="shared" si="1618"/>
        <v/>
      </c>
      <c r="AJ3453" s="75" t="str">
        <f t="shared" si="1619"/>
        <v/>
      </c>
    </row>
    <row r="3454" spans="1:36" ht="14.25">
      <c r="A3454" s="41" t="str">
        <f t="shared" si="1602"/>
        <v/>
      </c>
      <c r="B3454" s="150" t="str">
        <f>IF(ISNUMBER(A3454),INDEX('MetaTrader Import'!$H$13:$J$5893,TRUNC(((A3454-$A$39+1)-1)/3)+1,MOD((A3454-$A$39+1)-1,3)+1),"")</f>
        <v/>
      </c>
      <c r="C3454" s="43" t="str">
        <f t="shared" si="1603"/>
        <v/>
      </c>
      <c r="D3454" s="43" t="str">
        <f t="shared" ca="1" si="1593"/>
        <v/>
      </c>
      <c r="E3454" s="43" t="str">
        <f t="shared" si="1604"/>
        <v/>
      </c>
      <c r="F3454" s="43" t="str">
        <f t="shared" si="1605"/>
        <v/>
      </c>
      <c r="G3454" s="43" t="str">
        <f>IF(A3454&lt;&gt;"",IF(A3454&lt;Data!$G$11*0.25,$C$13/$G$32,IF(A3454&gt;Data!$G$11*0.25,$C$13,$C$13*10)),"")</f>
        <v/>
      </c>
      <c r="H3454" s="43" t="str">
        <f>IF(A3454&lt;&gt;"",IF(Data!$G$9="constant",$C$13,IF(Data!$G$9="squeeze",G3454,F3454)),"")</f>
        <v/>
      </c>
      <c r="I3454" s="38" t="str">
        <f ca="1">IF(ISNUMBER(A3454),NORMINV(RAND(),0,IF(AND(Data!$G$9="squeeze",A3454&lt;Data!$G$11*0.25),$H$32,1)*$C$30*$C$13)*($C$14*$C$12),"")</f>
        <v/>
      </c>
      <c r="J3454" s="42" t="str">
        <f ca="1">IFERROR(IF(Data!$C$6="Real",B3454,I3454+J3453+($C$14*$C$12)*(NORMINV(RAND(),$C$15,CHOOSE($G$13,$C$13,F3454,G3454)))),"")</f>
        <v/>
      </c>
      <c r="K3454" s="88" t="str">
        <f>IF(ISNUMBER(A3454), IF($G$16="fixed",$G$17,MIN(H3454*Data!$C$7*$C$16*0.5,$C$17*Data!$C$7))*$C$12,"")</f>
        <v/>
      </c>
      <c r="L3454" s="42" t="str">
        <f t="shared" ca="1" si="1620"/>
        <v/>
      </c>
      <c r="M3454" s="44" t="str">
        <f t="shared" ca="1" si="1621"/>
        <v/>
      </c>
      <c r="N3454" s="44" t="str">
        <f t="shared" ca="1" si="1622"/>
        <v/>
      </c>
      <c r="O3454" s="108" t="str">
        <f t="shared" si="1606"/>
        <v/>
      </c>
      <c r="P3454" s="102" t="str">
        <f t="shared" si="1607"/>
        <v/>
      </c>
      <c r="Q3454" s="102" t="str">
        <f t="shared" si="1608"/>
        <v/>
      </c>
      <c r="R3454" s="120" t="str">
        <f t="shared" si="1609"/>
        <v/>
      </c>
      <c r="S3454" s="54" t="str">
        <f t="shared" si="1610"/>
        <v/>
      </c>
      <c r="T3454" s="5" t="str">
        <f t="shared" si="1611"/>
        <v/>
      </c>
      <c r="U3454" s="152" t="str">
        <f t="shared" si="1594"/>
        <v/>
      </c>
      <c r="V3454" s="152" t="str">
        <f t="shared" si="1595"/>
        <v/>
      </c>
      <c r="W3454" s="153" t="str">
        <f t="shared" si="1596"/>
        <v/>
      </c>
      <c r="X3454" s="153" t="str">
        <f t="shared" si="1597"/>
        <v/>
      </c>
      <c r="Y3454" s="153" t="str">
        <f t="shared" si="1598"/>
        <v/>
      </c>
      <c r="Z3454" s="153" t="str">
        <f t="shared" si="1599"/>
        <v/>
      </c>
      <c r="AA3454" s="152" t="str">
        <f t="shared" si="1600"/>
        <v/>
      </c>
      <c r="AB3454" s="152" t="str">
        <f t="shared" si="1601"/>
        <v/>
      </c>
      <c r="AC3454" s="154" t="str">
        <f t="shared" si="1612"/>
        <v/>
      </c>
      <c r="AD3454" s="154" t="str">
        <f t="shared" si="1613"/>
        <v/>
      </c>
      <c r="AE3454" s="3" t="str">
        <f t="shared" si="1614"/>
        <v/>
      </c>
      <c r="AF3454" s="3" t="str">
        <f t="shared" si="1615"/>
        <v/>
      </c>
      <c r="AG3454" s="3" t="str">
        <f t="shared" si="1616"/>
        <v/>
      </c>
      <c r="AH3454" s="4" t="str">
        <f t="shared" si="1617"/>
        <v/>
      </c>
      <c r="AI3454" s="75" t="str">
        <f t="shared" si="1618"/>
        <v/>
      </c>
      <c r="AJ3454" s="75" t="str">
        <f t="shared" si="1619"/>
        <v/>
      </c>
    </row>
    <row r="3455" spans="1:36" ht="14.25">
      <c r="A3455" s="41" t="str">
        <f t="shared" si="1602"/>
        <v/>
      </c>
      <c r="B3455" s="150" t="str">
        <f>IF(ISNUMBER(A3455),INDEX('MetaTrader Import'!$H$13:$J$5893,TRUNC(((A3455-$A$39+1)-1)/3)+1,MOD((A3455-$A$39+1)-1,3)+1),"")</f>
        <v/>
      </c>
      <c r="C3455" s="43" t="str">
        <f t="shared" si="1603"/>
        <v/>
      </c>
      <c r="D3455" s="43" t="str">
        <f t="shared" ca="1" si="1593"/>
        <v/>
      </c>
      <c r="E3455" s="43" t="str">
        <f t="shared" si="1604"/>
        <v/>
      </c>
      <c r="F3455" s="43" t="str">
        <f t="shared" si="1605"/>
        <v/>
      </c>
      <c r="G3455" s="43" t="str">
        <f>IF(A3455&lt;&gt;"",IF(A3455&lt;Data!$G$11*0.25,$C$13/$G$32,IF(A3455&gt;Data!$G$11*0.25,$C$13,$C$13*10)),"")</f>
        <v/>
      </c>
      <c r="H3455" s="43" t="str">
        <f>IF(A3455&lt;&gt;"",IF(Data!$G$9="constant",$C$13,IF(Data!$G$9="squeeze",G3455,F3455)),"")</f>
        <v/>
      </c>
      <c r="I3455" s="38" t="str">
        <f ca="1">IF(ISNUMBER(A3455),NORMINV(RAND(),0,IF(AND(Data!$G$9="squeeze",A3455&lt;Data!$G$11*0.25),$H$32,1)*$C$30*$C$13)*($C$14*$C$12),"")</f>
        <v/>
      </c>
      <c r="J3455" s="42" t="str">
        <f ca="1">IFERROR(IF(Data!$C$6="Real",B3455,I3455+J3454+($C$14*$C$12)*(NORMINV(RAND(),$C$15,CHOOSE($G$13,$C$13,F3455,G3455)))),"")</f>
        <v/>
      </c>
      <c r="K3455" s="88" t="str">
        <f>IF(ISNUMBER(A3455), IF($G$16="fixed",$G$17,MIN(H3455*Data!$C$7*$C$16*0.5,$C$17*Data!$C$7))*$C$12,"")</f>
        <v/>
      </c>
      <c r="L3455" s="42" t="str">
        <f t="shared" ca="1" si="1620"/>
        <v/>
      </c>
      <c r="M3455" s="44" t="str">
        <f t="shared" ca="1" si="1621"/>
        <v/>
      </c>
      <c r="N3455" s="44" t="str">
        <f t="shared" ca="1" si="1622"/>
        <v/>
      </c>
      <c r="O3455" s="108" t="str">
        <f t="shared" si="1606"/>
        <v/>
      </c>
      <c r="P3455" s="102" t="str">
        <f t="shared" si="1607"/>
        <v/>
      </c>
      <c r="Q3455" s="102" t="str">
        <f t="shared" si="1608"/>
        <v/>
      </c>
      <c r="R3455" s="120" t="str">
        <f t="shared" si="1609"/>
        <v/>
      </c>
      <c r="S3455" s="54" t="str">
        <f t="shared" si="1610"/>
        <v/>
      </c>
      <c r="T3455" s="5" t="str">
        <f t="shared" si="1611"/>
        <v/>
      </c>
      <c r="U3455" s="152" t="str">
        <f t="shared" si="1594"/>
        <v/>
      </c>
      <c r="V3455" s="152" t="str">
        <f t="shared" si="1595"/>
        <v/>
      </c>
      <c r="W3455" s="153" t="str">
        <f t="shared" si="1596"/>
        <v/>
      </c>
      <c r="X3455" s="153" t="str">
        <f t="shared" si="1597"/>
        <v/>
      </c>
      <c r="Y3455" s="153" t="str">
        <f t="shared" si="1598"/>
        <v/>
      </c>
      <c r="Z3455" s="153" t="str">
        <f t="shared" si="1599"/>
        <v/>
      </c>
      <c r="AA3455" s="152" t="str">
        <f t="shared" si="1600"/>
        <v/>
      </c>
      <c r="AB3455" s="152" t="str">
        <f t="shared" si="1601"/>
        <v/>
      </c>
      <c r="AC3455" s="154" t="str">
        <f t="shared" si="1612"/>
        <v/>
      </c>
      <c r="AD3455" s="154" t="str">
        <f t="shared" si="1613"/>
        <v/>
      </c>
      <c r="AE3455" s="3" t="str">
        <f t="shared" si="1614"/>
        <v/>
      </c>
      <c r="AF3455" s="3" t="str">
        <f t="shared" si="1615"/>
        <v/>
      </c>
      <c r="AG3455" s="3" t="str">
        <f t="shared" si="1616"/>
        <v/>
      </c>
      <c r="AH3455" s="4" t="str">
        <f t="shared" si="1617"/>
        <v/>
      </c>
      <c r="AI3455" s="75" t="str">
        <f t="shared" si="1618"/>
        <v/>
      </c>
      <c r="AJ3455" s="75" t="str">
        <f t="shared" si="1619"/>
        <v/>
      </c>
    </row>
    <row r="3456" spans="1:36" ht="14.25">
      <c r="A3456" s="41" t="str">
        <f t="shared" si="1602"/>
        <v/>
      </c>
      <c r="B3456" s="150" t="str">
        <f>IF(ISNUMBER(A3456),INDEX('MetaTrader Import'!$H$13:$J$5893,TRUNC(((A3456-$A$39+1)-1)/3)+1,MOD((A3456-$A$39+1)-1,3)+1),"")</f>
        <v/>
      </c>
      <c r="C3456" s="43" t="str">
        <f t="shared" si="1603"/>
        <v/>
      </c>
      <c r="D3456" s="43" t="str">
        <f t="shared" ca="1" si="1593"/>
        <v/>
      </c>
      <c r="E3456" s="43" t="str">
        <f t="shared" si="1604"/>
        <v/>
      </c>
      <c r="F3456" s="43" t="str">
        <f t="shared" si="1605"/>
        <v/>
      </c>
      <c r="G3456" s="43" t="str">
        <f>IF(A3456&lt;&gt;"",IF(A3456&lt;Data!$G$11*0.25,$C$13/$G$32,IF(A3456&gt;Data!$G$11*0.25,$C$13,$C$13*10)),"")</f>
        <v/>
      </c>
      <c r="H3456" s="43" t="str">
        <f>IF(A3456&lt;&gt;"",IF(Data!$G$9="constant",$C$13,IF(Data!$G$9="squeeze",G3456,F3456)),"")</f>
        <v/>
      </c>
      <c r="I3456" s="38" t="str">
        <f ca="1">IF(ISNUMBER(A3456),NORMINV(RAND(),0,IF(AND(Data!$G$9="squeeze",A3456&lt;Data!$G$11*0.25),$H$32,1)*$C$30*$C$13)*($C$14*$C$12),"")</f>
        <v/>
      </c>
      <c r="J3456" s="42" t="str">
        <f ca="1">IFERROR(IF(Data!$C$6="Real",B3456,I3456+J3455+($C$14*$C$12)*(NORMINV(RAND(),$C$15,CHOOSE($G$13,$C$13,F3456,G3456)))),"")</f>
        <v/>
      </c>
      <c r="K3456" s="88" t="str">
        <f>IF(ISNUMBER(A3456), IF($G$16="fixed",$G$17,MIN(H3456*Data!$C$7*$C$16*0.5,$C$17*Data!$C$7))*$C$12,"")</f>
        <v/>
      </c>
      <c r="L3456" s="42" t="str">
        <f t="shared" ca="1" si="1620"/>
        <v/>
      </c>
      <c r="M3456" s="44" t="str">
        <f t="shared" ca="1" si="1621"/>
        <v/>
      </c>
      <c r="N3456" s="44" t="str">
        <f t="shared" ca="1" si="1622"/>
        <v/>
      </c>
      <c r="O3456" s="108" t="str">
        <f t="shared" si="1606"/>
        <v/>
      </c>
      <c r="P3456" s="102" t="str">
        <f t="shared" si="1607"/>
        <v/>
      </c>
      <c r="Q3456" s="102" t="str">
        <f t="shared" si="1608"/>
        <v/>
      </c>
      <c r="R3456" s="120" t="str">
        <f t="shared" si="1609"/>
        <v/>
      </c>
      <c r="S3456" s="54" t="str">
        <f t="shared" si="1610"/>
        <v/>
      </c>
      <c r="T3456" s="5" t="str">
        <f t="shared" si="1611"/>
        <v/>
      </c>
      <c r="U3456" s="152" t="str">
        <f t="shared" si="1594"/>
        <v/>
      </c>
      <c r="V3456" s="152" t="str">
        <f t="shared" si="1595"/>
        <v/>
      </c>
      <c r="W3456" s="153" t="str">
        <f t="shared" si="1596"/>
        <v/>
      </c>
      <c r="X3456" s="153" t="str">
        <f t="shared" si="1597"/>
        <v/>
      </c>
      <c r="Y3456" s="153" t="str">
        <f t="shared" si="1598"/>
        <v/>
      </c>
      <c r="Z3456" s="153" t="str">
        <f t="shared" si="1599"/>
        <v/>
      </c>
      <c r="AA3456" s="152" t="str">
        <f t="shared" si="1600"/>
        <v/>
      </c>
      <c r="AB3456" s="152" t="str">
        <f t="shared" si="1601"/>
        <v/>
      </c>
      <c r="AC3456" s="154" t="str">
        <f t="shared" si="1612"/>
        <v/>
      </c>
      <c r="AD3456" s="154" t="str">
        <f t="shared" si="1613"/>
        <v/>
      </c>
      <c r="AE3456" s="3" t="str">
        <f t="shared" si="1614"/>
        <v/>
      </c>
      <c r="AF3456" s="3" t="str">
        <f t="shared" si="1615"/>
        <v/>
      </c>
      <c r="AG3456" s="3" t="str">
        <f t="shared" si="1616"/>
        <v/>
      </c>
      <c r="AH3456" s="4" t="str">
        <f t="shared" si="1617"/>
        <v/>
      </c>
      <c r="AI3456" s="75" t="str">
        <f t="shared" si="1618"/>
        <v/>
      </c>
      <c r="AJ3456" s="75" t="str">
        <f t="shared" si="1619"/>
        <v/>
      </c>
    </row>
    <row r="3457" spans="1:36" ht="14.25">
      <c r="A3457" s="41" t="str">
        <f t="shared" si="1602"/>
        <v/>
      </c>
      <c r="B3457" s="150" t="str">
        <f>IF(ISNUMBER(A3457),INDEX('MetaTrader Import'!$H$13:$J$5893,TRUNC(((A3457-$A$39+1)-1)/3)+1,MOD((A3457-$A$39+1)-1,3)+1),"")</f>
        <v/>
      </c>
      <c r="C3457" s="43" t="str">
        <f t="shared" si="1603"/>
        <v/>
      </c>
      <c r="D3457" s="43" t="str">
        <f t="shared" ca="1" si="1593"/>
        <v/>
      </c>
      <c r="E3457" s="43" t="str">
        <f t="shared" si="1604"/>
        <v/>
      </c>
      <c r="F3457" s="43" t="str">
        <f t="shared" si="1605"/>
        <v/>
      </c>
      <c r="G3457" s="43" t="str">
        <f>IF(A3457&lt;&gt;"",IF(A3457&lt;Data!$G$11*0.25,$C$13/$G$32,IF(A3457&gt;Data!$G$11*0.25,$C$13,$C$13*10)),"")</f>
        <v/>
      </c>
      <c r="H3457" s="43" t="str">
        <f>IF(A3457&lt;&gt;"",IF(Data!$G$9="constant",$C$13,IF(Data!$G$9="squeeze",G3457,F3457)),"")</f>
        <v/>
      </c>
      <c r="I3457" s="38" t="str">
        <f ca="1">IF(ISNUMBER(A3457),NORMINV(RAND(),0,IF(AND(Data!$G$9="squeeze",A3457&lt;Data!$G$11*0.25),$H$32,1)*$C$30*$C$13)*($C$14*$C$12),"")</f>
        <v/>
      </c>
      <c r="J3457" s="42" t="str">
        <f ca="1">IFERROR(IF(Data!$C$6="Real",B3457,I3457+J3456+($C$14*$C$12)*(NORMINV(RAND(),$C$15,CHOOSE($G$13,$C$13,F3457,G3457)))),"")</f>
        <v/>
      </c>
      <c r="K3457" s="88" t="str">
        <f>IF(ISNUMBER(A3457), IF($G$16="fixed",$G$17,MIN(H3457*Data!$C$7*$C$16*0.5,$C$17*Data!$C$7))*$C$12,"")</f>
        <v/>
      </c>
      <c r="L3457" s="42" t="str">
        <f t="shared" ca="1" si="1620"/>
        <v/>
      </c>
      <c r="M3457" s="44" t="str">
        <f t="shared" ca="1" si="1621"/>
        <v/>
      </c>
      <c r="N3457" s="44" t="str">
        <f t="shared" ca="1" si="1622"/>
        <v/>
      </c>
      <c r="O3457" s="108" t="str">
        <f t="shared" si="1606"/>
        <v/>
      </c>
      <c r="P3457" s="102" t="str">
        <f t="shared" si="1607"/>
        <v/>
      </c>
      <c r="Q3457" s="102" t="str">
        <f t="shared" si="1608"/>
        <v/>
      </c>
      <c r="R3457" s="120" t="str">
        <f t="shared" si="1609"/>
        <v/>
      </c>
      <c r="S3457" s="54" t="str">
        <f t="shared" si="1610"/>
        <v/>
      </c>
      <c r="T3457" s="5" t="str">
        <f t="shared" si="1611"/>
        <v/>
      </c>
      <c r="U3457" s="152" t="str">
        <f t="shared" si="1594"/>
        <v/>
      </c>
      <c r="V3457" s="152" t="str">
        <f t="shared" si="1595"/>
        <v/>
      </c>
      <c r="W3457" s="153" t="str">
        <f t="shared" si="1596"/>
        <v/>
      </c>
      <c r="X3457" s="153" t="str">
        <f t="shared" si="1597"/>
        <v/>
      </c>
      <c r="Y3457" s="153" t="str">
        <f t="shared" si="1598"/>
        <v/>
      </c>
      <c r="Z3457" s="153" t="str">
        <f t="shared" si="1599"/>
        <v/>
      </c>
      <c r="AA3457" s="152" t="str">
        <f t="shared" si="1600"/>
        <v/>
      </c>
      <c r="AB3457" s="152" t="str">
        <f t="shared" si="1601"/>
        <v/>
      </c>
      <c r="AC3457" s="154" t="str">
        <f t="shared" si="1612"/>
        <v/>
      </c>
      <c r="AD3457" s="154" t="str">
        <f t="shared" si="1613"/>
        <v/>
      </c>
      <c r="AE3457" s="3" t="str">
        <f t="shared" si="1614"/>
        <v/>
      </c>
      <c r="AF3457" s="3" t="str">
        <f t="shared" si="1615"/>
        <v/>
      </c>
      <c r="AG3457" s="3" t="str">
        <f t="shared" si="1616"/>
        <v/>
      </c>
      <c r="AH3457" s="4" t="str">
        <f t="shared" si="1617"/>
        <v/>
      </c>
      <c r="AI3457" s="75" t="str">
        <f t="shared" si="1618"/>
        <v/>
      </c>
      <c r="AJ3457" s="75" t="str">
        <f t="shared" si="1619"/>
        <v/>
      </c>
    </row>
    <row r="3458" spans="1:36" ht="14.25">
      <c r="A3458" s="41" t="str">
        <f t="shared" si="1602"/>
        <v/>
      </c>
      <c r="B3458" s="150" t="str">
        <f>IF(ISNUMBER(A3458),INDEX('MetaTrader Import'!$H$13:$J$5893,TRUNC(((A3458-$A$39+1)-1)/3)+1,MOD((A3458-$A$39+1)-1,3)+1),"")</f>
        <v/>
      </c>
      <c r="C3458" s="43" t="str">
        <f t="shared" si="1603"/>
        <v/>
      </c>
      <c r="D3458" s="43" t="str">
        <f t="shared" ca="1" si="1593"/>
        <v/>
      </c>
      <c r="E3458" s="43" t="str">
        <f t="shared" si="1604"/>
        <v/>
      </c>
      <c r="F3458" s="43" t="str">
        <f t="shared" si="1605"/>
        <v/>
      </c>
      <c r="G3458" s="43" t="str">
        <f>IF(A3458&lt;&gt;"",IF(A3458&lt;Data!$G$11*0.25,$C$13/$G$32,IF(A3458&gt;Data!$G$11*0.25,$C$13,$C$13*10)),"")</f>
        <v/>
      </c>
      <c r="H3458" s="43" t="str">
        <f>IF(A3458&lt;&gt;"",IF(Data!$G$9="constant",$C$13,IF(Data!$G$9="squeeze",G3458,F3458)),"")</f>
        <v/>
      </c>
      <c r="I3458" s="38" t="str">
        <f ca="1">IF(ISNUMBER(A3458),NORMINV(RAND(),0,IF(AND(Data!$G$9="squeeze",A3458&lt;Data!$G$11*0.25),$H$32,1)*$C$30*$C$13)*($C$14*$C$12),"")</f>
        <v/>
      </c>
      <c r="J3458" s="42" t="str">
        <f ca="1">IFERROR(IF(Data!$C$6="Real",B3458,I3458+J3457+($C$14*$C$12)*(NORMINV(RAND(),$C$15,CHOOSE($G$13,$C$13,F3458,G3458)))),"")</f>
        <v/>
      </c>
      <c r="K3458" s="88" t="str">
        <f>IF(ISNUMBER(A3458), IF($G$16="fixed",$G$17,MIN(H3458*Data!$C$7*$C$16*0.5,$C$17*Data!$C$7))*$C$12,"")</f>
        <v/>
      </c>
      <c r="L3458" s="42" t="str">
        <f t="shared" ca="1" si="1620"/>
        <v/>
      </c>
      <c r="M3458" s="44" t="str">
        <f t="shared" ca="1" si="1621"/>
        <v/>
      </c>
      <c r="N3458" s="44" t="str">
        <f t="shared" ca="1" si="1622"/>
        <v/>
      </c>
      <c r="O3458" s="108" t="str">
        <f t="shared" si="1606"/>
        <v/>
      </c>
      <c r="P3458" s="102" t="str">
        <f t="shared" si="1607"/>
        <v/>
      </c>
      <c r="Q3458" s="102" t="str">
        <f t="shared" si="1608"/>
        <v/>
      </c>
      <c r="R3458" s="120" t="str">
        <f t="shared" si="1609"/>
        <v/>
      </c>
      <c r="S3458" s="54" t="str">
        <f t="shared" si="1610"/>
        <v/>
      </c>
      <c r="T3458" s="5" t="str">
        <f t="shared" si="1611"/>
        <v/>
      </c>
      <c r="U3458" s="152" t="str">
        <f t="shared" si="1594"/>
        <v/>
      </c>
      <c r="V3458" s="152" t="str">
        <f t="shared" si="1595"/>
        <v/>
      </c>
      <c r="W3458" s="153" t="str">
        <f t="shared" si="1596"/>
        <v/>
      </c>
      <c r="X3458" s="153" t="str">
        <f t="shared" si="1597"/>
        <v/>
      </c>
      <c r="Y3458" s="153" t="str">
        <f t="shared" si="1598"/>
        <v/>
      </c>
      <c r="Z3458" s="153" t="str">
        <f t="shared" si="1599"/>
        <v/>
      </c>
      <c r="AA3458" s="152" t="str">
        <f t="shared" si="1600"/>
        <v/>
      </c>
      <c r="AB3458" s="152" t="str">
        <f t="shared" si="1601"/>
        <v/>
      </c>
      <c r="AC3458" s="154" t="str">
        <f t="shared" si="1612"/>
        <v/>
      </c>
      <c r="AD3458" s="154" t="str">
        <f t="shared" si="1613"/>
        <v/>
      </c>
      <c r="AE3458" s="3" t="str">
        <f t="shared" si="1614"/>
        <v/>
      </c>
      <c r="AF3458" s="3" t="str">
        <f t="shared" si="1615"/>
        <v/>
      </c>
      <c r="AG3458" s="3" t="str">
        <f t="shared" si="1616"/>
        <v/>
      </c>
      <c r="AH3458" s="4" t="str">
        <f t="shared" si="1617"/>
        <v/>
      </c>
      <c r="AI3458" s="75" t="str">
        <f t="shared" si="1618"/>
        <v/>
      </c>
      <c r="AJ3458" s="75" t="str">
        <f t="shared" si="1619"/>
        <v/>
      </c>
    </row>
    <row r="3459" spans="1:36" ht="14.25">
      <c r="A3459" s="41" t="str">
        <f t="shared" si="1602"/>
        <v/>
      </c>
      <c r="B3459" s="150" t="str">
        <f>IF(ISNUMBER(A3459),INDEX('MetaTrader Import'!$H$13:$J$5893,TRUNC(((A3459-$A$39+1)-1)/3)+1,MOD((A3459-$A$39+1)-1,3)+1),"")</f>
        <v/>
      </c>
      <c r="C3459" s="43" t="str">
        <f t="shared" si="1603"/>
        <v/>
      </c>
      <c r="D3459" s="43" t="str">
        <f t="shared" ref="D3459:D3522" ca="1" si="1623">IF(A3459&lt;&gt;"",NORMINV(RAND(),($C$23-C3459)*$C$28,$C$27)+NORMINV(RAND(),IF(RAND()&gt;$C$26,$C$25,0),$C$27),"")</f>
        <v/>
      </c>
      <c r="E3459" s="43" t="str">
        <f t="shared" si="1604"/>
        <v/>
      </c>
      <c r="F3459" s="43" t="str">
        <f t="shared" si="1605"/>
        <v/>
      </c>
      <c r="G3459" s="43" t="str">
        <f>IF(A3459&lt;&gt;"",IF(A3459&lt;Data!$G$11*0.25,$C$13/$G$32,IF(A3459&gt;Data!$G$11*0.25,$C$13,$C$13*10)),"")</f>
        <v/>
      </c>
      <c r="H3459" s="43" t="str">
        <f>IF(A3459&lt;&gt;"",IF(Data!$G$9="constant",$C$13,IF(Data!$G$9="squeeze",G3459,F3459)),"")</f>
        <v/>
      </c>
      <c r="I3459" s="38" t="str">
        <f ca="1">IF(ISNUMBER(A3459),NORMINV(RAND(),0,IF(AND(Data!$G$9="squeeze",A3459&lt;Data!$G$11*0.25),$H$32,1)*$C$30*$C$13)*($C$14*$C$12),"")</f>
        <v/>
      </c>
      <c r="J3459" s="42" t="str">
        <f ca="1">IFERROR(IF(Data!$C$6="Real",B3459,I3459+J3458+($C$14*$C$12)*(NORMINV(RAND(),$C$15,CHOOSE($G$13,$C$13,F3459,G3459)))),"")</f>
        <v/>
      </c>
      <c r="K3459" s="88" t="str">
        <f>IF(ISNUMBER(A3459), IF($G$16="fixed",$G$17,MIN(H3459*Data!$C$7*$C$16*0.5,$C$17*Data!$C$7))*$C$12,"")</f>
        <v/>
      </c>
      <c r="L3459" s="42" t="str">
        <f t="shared" ca="1" si="1620"/>
        <v/>
      </c>
      <c r="M3459" s="44" t="str">
        <f t="shared" ca="1" si="1621"/>
        <v/>
      </c>
      <c r="N3459" s="44" t="str">
        <f t="shared" ca="1" si="1622"/>
        <v/>
      </c>
      <c r="O3459" s="108" t="str">
        <f t="shared" si="1606"/>
        <v/>
      </c>
      <c r="P3459" s="102" t="str">
        <f t="shared" si="1607"/>
        <v/>
      </c>
      <c r="Q3459" s="102" t="str">
        <f t="shared" si="1608"/>
        <v/>
      </c>
      <c r="R3459" s="120" t="str">
        <f t="shared" si="1609"/>
        <v/>
      </c>
      <c r="S3459" s="54" t="str">
        <f t="shared" si="1610"/>
        <v/>
      </c>
      <c r="T3459" s="5" t="str">
        <f t="shared" si="1611"/>
        <v/>
      </c>
      <c r="U3459" s="152" t="str">
        <f t="shared" ref="U3459:U3522" si="1624">IF(NOT(ISNUMBER(T3459)),"",IF(S3459=1,T3459,IF(M3459&gt;U3458,M3459,IF(ISNUMBER(U3458),U3458,""))))</f>
        <v/>
      </c>
      <c r="V3459" s="152" t="str">
        <f t="shared" ref="V3459:V3522" si="1625">IF(NOT(ISNUMBER(T3459)),"",IF(S3459=1,T3459,IF(N3459&lt;V3458,N3459,IF(ISNUMBER(V3458),V3458,""))))</f>
        <v/>
      </c>
      <c r="W3459" s="153" t="str">
        <f t="shared" ref="W3459:W3522" si="1626">IF(NOT(ISNUMBER(T3459)),"",MIN($F$24,IF(TRUNC((U3459-T3459)/$E$24*$G$12)+0&gt;IF(ISNUMBER(W3458),W3458,0),TRUNC((U3459-T3459)/$E$24*$G$12)+0,IF(ISNUMBER(W3458),W3458,0))))</f>
        <v/>
      </c>
      <c r="X3459" s="153" t="str">
        <f t="shared" ref="X3459:X3522" si="1627">IF(NOT(ISNUMBER(T3459)),"",MIN($F$24,IF(-TRUNC((V3459-T3459)/$E$24*$G$12)+0&gt;IF(ISNUMBER(X3458),X3458,0),-TRUNC((V3459-T3459)/$E$24*$G$12)+0,IF(ISNUMBER(X3458),X3458,0))))</f>
        <v/>
      </c>
      <c r="Y3459" s="153" t="str">
        <f t="shared" ref="Y3459:Y3522" si="1628">IF(ISNUMBER(W3459),(IF(W3459=0,0,1))*IF(ABS($I$24)=2,POWER(2,W3459-1),W3459)*SIGN($I$24)*$K$24,"")</f>
        <v/>
      </c>
      <c r="Z3459" s="153" t="str">
        <f t="shared" ref="Z3459:Z3522" si="1629">IF(ISNUMBER(X3459),(IF(X3459=0,0,1))*IF(ABS($I$24)=2,POWER(2,X3459-1),X3459)*SIGN($I$24)*$K$24,"")</f>
        <v/>
      </c>
      <c r="AA3459" s="152" t="str">
        <f t="shared" ref="AA3459:AA3522" si="1630">IF(OR(NOT(ISNUMBER(T3459)),W3459&lt;1),"",IF(OR(NOT(ISNUMBER(W3458)),W3458=0),IF(SIGN(Y3459)=1,M3459,N3459),(Y3458*AA3458+(Y3459-Y3458)*IF(SIGN(Y3459)=1,M3459,N3459))/Y3459))</f>
        <v/>
      </c>
      <c r="AB3459" s="152" t="str">
        <f t="shared" ref="AB3459:AB3522" si="1631">IF(OR(NOT(ISNUMBER(T3459)),X3459&lt;1),"",IF(OR(NOT(ISNUMBER(X3458)),X3458=0),IF(SIGN(Z3459)=1,N3459,M3459),(Z3458*AB3458+(Z3459-Z3458)*IF(SIGN(Z3459)=1,N3459,M3459))/Z3459))</f>
        <v/>
      </c>
      <c r="AC3459" s="154" t="str">
        <f t="shared" si="1612"/>
        <v/>
      </c>
      <c r="AD3459" s="154" t="str">
        <f t="shared" si="1613"/>
        <v/>
      </c>
      <c r="AE3459" s="3" t="str">
        <f t="shared" si="1614"/>
        <v/>
      </c>
      <c r="AF3459" s="3" t="str">
        <f t="shared" si="1615"/>
        <v/>
      </c>
      <c r="AG3459" s="3" t="str">
        <f t="shared" si="1616"/>
        <v/>
      </c>
      <c r="AH3459" s="4" t="str">
        <f t="shared" si="1617"/>
        <v/>
      </c>
      <c r="AI3459" s="75" t="str">
        <f t="shared" si="1618"/>
        <v/>
      </c>
      <c r="AJ3459" s="75" t="str">
        <f t="shared" si="1619"/>
        <v/>
      </c>
    </row>
    <row r="3460" spans="1:36" ht="14.25">
      <c r="A3460" s="41" t="str">
        <f t="shared" ref="A3460:A3523" si="1632">IFERROR(IF(A3459+1&gt;$C$19,"",A3459+1),"")</f>
        <v/>
      </c>
      <c r="B3460" s="150" t="str">
        <f>IF(ISNUMBER(A3460),INDEX('MetaTrader Import'!$H$13:$J$5893,TRUNC(((A3460-$A$39+1)-1)/3)+1,MOD((A3460-$A$39+1)-1,3)+1),"")</f>
        <v/>
      </c>
      <c r="C3460" s="43" t="str">
        <f t="shared" ref="C3460:C3523" si="1633">IF(A3460&lt;&gt;"",E3459,"")</f>
        <v/>
      </c>
      <c r="D3460" s="43" t="str">
        <f t="shared" ca="1" si="1623"/>
        <v/>
      </c>
      <c r="E3460" s="43" t="str">
        <f t="shared" ref="E3460:E3523" si="1634">IF(A3460&lt;&gt;"",C3460+D3460,"")</f>
        <v/>
      </c>
      <c r="F3460" s="43" t="str">
        <f t="shared" ref="F3460:F3523" si="1635">IF(A3460&lt;&gt;"",$C$13*ABS(E3460)/$C$23,"")</f>
        <v/>
      </c>
      <c r="G3460" s="43" t="str">
        <f>IF(A3460&lt;&gt;"",IF(A3460&lt;Data!$G$11*0.25,$C$13/$G$32,IF(A3460&gt;Data!$G$11*0.25,$C$13,$C$13*10)),"")</f>
        <v/>
      </c>
      <c r="H3460" s="43" t="str">
        <f>IF(A3460&lt;&gt;"",IF(Data!$G$9="constant",$C$13,IF(Data!$G$9="squeeze",G3460,F3460)),"")</f>
        <v/>
      </c>
      <c r="I3460" s="38" t="str">
        <f ca="1">IF(ISNUMBER(A3460),NORMINV(RAND(),0,IF(AND(Data!$G$9="squeeze",A3460&lt;Data!$G$11*0.25),$H$32,1)*$C$30*$C$13)*($C$14*$C$12),"")</f>
        <v/>
      </c>
      <c r="J3460" s="42" t="str">
        <f ca="1">IFERROR(IF(Data!$C$6="Real",B3460,I3460+J3459+($C$14*$C$12)*(NORMINV(RAND(),$C$15,CHOOSE($G$13,$C$13,F3460,G3460)))),"")</f>
        <v/>
      </c>
      <c r="K3460" s="88" t="str">
        <f>IF(ISNUMBER(A3460), IF($G$16="fixed",$G$17,MIN(H3460*Data!$C$7*$C$16*0.5,$C$17*Data!$C$7))*$C$12,"")</f>
        <v/>
      </c>
      <c r="L3460" s="42" t="str">
        <f t="shared" ca="1" si="1620"/>
        <v/>
      </c>
      <c r="M3460" s="44" t="str">
        <f t="shared" ca="1" si="1621"/>
        <v/>
      </c>
      <c r="N3460" s="44" t="str">
        <f t="shared" ca="1" si="1622"/>
        <v/>
      </c>
      <c r="O3460" s="108" t="str">
        <f t="shared" ref="O3460:O3523" si="1636">IF(ISNUMBER(A3460),$G$12*SLOPE(L3446:L3460,A3446:A3460),"")</f>
        <v/>
      </c>
      <c r="P3460" s="102" t="str">
        <f t="shared" ref="P3460:P3523" si="1637">IF(ISNUMBER(A3460),STDEV(L3446:L3460)*$G$12,"")</f>
        <v/>
      </c>
      <c r="Q3460" s="102" t="str">
        <f t="shared" ref="Q3460:Q3523" si="1638">IF(ISNUMBER(A3460),SLOPE(P3446:P3460,A3446:A3460),"")</f>
        <v/>
      </c>
      <c r="R3460" s="120" t="str">
        <f t="shared" ref="R3460:R3523" si="1639">IF(ISNUMBER(A3460),R3459+S3459,"")</f>
        <v/>
      </c>
      <c r="S3460" s="54" t="str">
        <f t="shared" ref="S3460:S3523" si="1640">IF(ISNUMBER(A3460),IF(AND(R3460&lt;$M$24,Q3460&lt;$F$28,ABS(O3460)&lt;$F$27,P3460&lt;$F$26,NOT(ISNUMBER(T3459))),1,0),"")</f>
        <v/>
      </c>
      <c r="T3460" s="5" t="str">
        <f t="shared" ref="T3460:T3523" si="1641">IF(ISNUMBER(A3460),IF(S3460=1,L3460,IF(AG3459="Y","",IF(ISNUMBER(T3459),T3459,""))),"")</f>
        <v/>
      </c>
      <c r="U3460" s="152" t="str">
        <f t="shared" si="1624"/>
        <v/>
      </c>
      <c r="V3460" s="152" t="str">
        <f t="shared" si="1625"/>
        <v/>
      </c>
      <c r="W3460" s="153" t="str">
        <f t="shared" si="1626"/>
        <v/>
      </c>
      <c r="X3460" s="153" t="str">
        <f t="shared" si="1627"/>
        <v/>
      </c>
      <c r="Y3460" s="153" t="str">
        <f t="shared" si="1628"/>
        <v/>
      </c>
      <c r="Z3460" s="153" t="str">
        <f t="shared" si="1629"/>
        <v/>
      </c>
      <c r="AA3460" s="152" t="str">
        <f t="shared" si="1630"/>
        <v/>
      </c>
      <c r="AB3460" s="152" t="str">
        <f t="shared" si="1631"/>
        <v/>
      </c>
      <c r="AC3460" s="154" t="str">
        <f t="shared" ref="AC3460:AC3523" si="1642">IFERROR(-SIGN(Y3460)*(AA3460-IF(SIGN(Y3460)=1,N3460,M3460))*$G$12*ABS(Y3460),"")</f>
        <v/>
      </c>
      <c r="AD3460" s="154" t="str">
        <f t="shared" ref="AD3460:AD3523" si="1643">IFERROR(SIGN(Z3460)*(AB3460-IF(SIGN(Z3460)=1,M3460,N3460))*$G$12*ABS(Z3460),"")</f>
        <v/>
      </c>
      <c r="AE3460" s="3" t="str">
        <f t="shared" ref="AE3460:AE3523" si="1644">IF(ISNUMBER(A3460),IFERROR((IF(ISNUMBER(AC3460),AC3460,0)+IF(ISNUMBER(AD3460),AD3460,0))/(ABS(Y3460)+ABS(Z3460)),0),"")</f>
        <v/>
      </c>
      <c r="AF3460" s="3" t="str">
        <f t="shared" ref="AF3460:AF3523" si="1645">IF(ISNUMBER(A3460),IF(ISNUMBER(AC3460),AC3460,0)+IF(ISNUMBER(AD3460),AD3460,0),"")</f>
        <v/>
      </c>
      <c r="AG3460" s="3" t="str">
        <f t="shared" ref="AG3460:AG3523" si="1646">IF(NOT(ISNUMBER(T3460)),"",IF(OR(AF3460&gt;$G$24,AF3460&lt;-$H$24,A3460+1&gt;$C$19),"Y","N"))</f>
        <v/>
      </c>
      <c r="AH3460" s="4" t="str">
        <f t="shared" ref="AH3460:AH3523" si="1647">IF(AG3460="y",AF3460*10*$C$11,"")</f>
        <v/>
      </c>
      <c r="AI3460" s="75" t="str">
        <f t="shared" ref="AI3460:AI3523" si="1648">IF(ISNUMBER(A3460),IF(ISNUMBER(AH3460),AJ3460,AF3460*10*$C$11+AJ3460),"")</f>
        <v/>
      </c>
      <c r="AJ3460" s="75" t="str">
        <f t="shared" ref="AJ3460:AJ3523" si="1649">IF(ISNUMBER(A3460),AJ3459+IF(ISNUMBER(AH3460),AH3460,0),"")</f>
        <v/>
      </c>
    </row>
    <row r="3461" spans="1:36" ht="14.25">
      <c r="A3461" s="41" t="str">
        <f t="shared" si="1632"/>
        <v/>
      </c>
      <c r="B3461" s="150" t="str">
        <f>IF(ISNUMBER(A3461),INDEX('MetaTrader Import'!$H$13:$J$5893,TRUNC(((A3461-$A$39+1)-1)/3)+1,MOD((A3461-$A$39+1)-1,3)+1),"")</f>
        <v/>
      </c>
      <c r="C3461" s="43" t="str">
        <f t="shared" si="1633"/>
        <v/>
      </c>
      <c r="D3461" s="43" t="str">
        <f t="shared" ca="1" si="1623"/>
        <v/>
      </c>
      <c r="E3461" s="43" t="str">
        <f t="shared" si="1634"/>
        <v/>
      </c>
      <c r="F3461" s="43" t="str">
        <f t="shared" si="1635"/>
        <v/>
      </c>
      <c r="G3461" s="43" t="str">
        <f>IF(A3461&lt;&gt;"",IF(A3461&lt;Data!$G$11*0.25,$C$13/$G$32,IF(A3461&gt;Data!$G$11*0.25,$C$13,$C$13*10)),"")</f>
        <v/>
      </c>
      <c r="H3461" s="43" t="str">
        <f>IF(A3461&lt;&gt;"",IF(Data!$G$9="constant",$C$13,IF(Data!$G$9="squeeze",G3461,F3461)),"")</f>
        <v/>
      </c>
      <c r="I3461" s="38" t="str">
        <f ca="1">IF(ISNUMBER(A3461),NORMINV(RAND(),0,IF(AND(Data!$G$9="squeeze",A3461&lt;Data!$G$11*0.25),$H$32,1)*$C$30*$C$13)*($C$14*$C$12),"")</f>
        <v/>
      </c>
      <c r="J3461" s="42" t="str">
        <f ca="1">IFERROR(IF(Data!$C$6="Real",B3461,I3461+J3460+($C$14*$C$12)*(NORMINV(RAND(),$C$15,CHOOSE($G$13,$C$13,F3461,G3461)))),"")</f>
        <v/>
      </c>
      <c r="K3461" s="88" t="str">
        <f>IF(ISNUMBER(A3461), IF($G$16="fixed",$G$17,MIN(H3461*Data!$C$7*$C$16*0.5,$C$17*Data!$C$7))*$C$12,"")</f>
        <v/>
      </c>
      <c r="L3461" s="42" t="str">
        <f t="shared" ca="1" si="1620"/>
        <v/>
      </c>
      <c r="M3461" s="44" t="str">
        <f t="shared" ca="1" si="1621"/>
        <v/>
      </c>
      <c r="N3461" s="44" t="str">
        <f t="shared" ca="1" si="1622"/>
        <v/>
      </c>
      <c r="O3461" s="108" t="str">
        <f t="shared" si="1636"/>
        <v/>
      </c>
      <c r="P3461" s="102" t="str">
        <f t="shared" si="1637"/>
        <v/>
      </c>
      <c r="Q3461" s="102" t="str">
        <f t="shared" si="1638"/>
        <v/>
      </c>
      <c r="R3461" s="120" t="str">
        <f t="shared" si="1639"/>
        <v/>
      </c>
      <c r="S3461" s="54" t="str">
        <f t="shared" si="1640"/>
        <v/>
      </c>
      <c r="T3461" s="5" t="str">
        <f t="shared" si="1641"/>
        <v/>
      </c>
      <c r="U3461" s="152" t="str">
        <f t="shared" si="1624"/>
        <v/>
      </c>
      <c r="V3461" s="152" t="str">
        <f t="shared" si="1625"/>
        <v/>
      </c>
      <c r="W3461" s="153" t="str">
        <f t="shared" si="1626"/>
        <v/>
      </c>
      <c r="X3461" s="153" t="str">
        <f t="shared" si="1627"/>
        <v/>
      </c>
      <c r="Y3461" s="153" t="str">
        <f t="shared" si="1628"/>
        <v/>
      </c>
      <c r="Z3461" s="153" t="str">
        <f t="shared" si="1629"/>
        <v/>
      </c>
      <c r="AA3461" s="152" t="str">
        <f t="shared" si="1630"/>
        <v/>
      </c>
      <c r="AB3461" s="152" t="str">
        <f t="shared" si="1631"/>
        <v/>
      </c>
      <c r="AC3461" s="154" t="str">
        <f t="shared" si="1642"/>
        <v/>
      </c>
      <c r="AD3461" s="154" t="str">
        <f t="shared" si="1643"/>
        <v/>
      </c>
      <c r="AE3461" s="3" t="str">
        <f t="shared" si="1644"/>
        <v/>
      </c>
      <c r="AF3461" s="3" t="str">
        <f t="shared" si="1645"/>
        <v/>
      </c>
      <c r="AG3461" s="3" t="str">
        <f t="shared" si="1646"/>
        <v/>
      </c>
      <c r="AH3461" s="4" t="str">
        <f t="shared" si="1647"/>
        <v/>
      </c>
      <c r="AI3461" s="75" t="str">
        <f t="shared" si="1648"/>
        <v/>
      </c>
      <c r="AJ3461" s="75" t="str">
        <f t="shared" si="1649"/>
        <v/>
      </c>
    </row>
    <row r="3462" spans="1:36" ht="14.25">
      <c r="A3462" s="41" t="str">
        <f t="shared" si="1632"/>
        <v/>
      </c>
      <c r="B3462" s="150" t="str">
        <f>IF(ISNUMBER(A3462),INDEX('MetaTrader Import'!$H$13:$J$5893,TRUNC(((A3462-$A$39+1)-1)/3)+1,MOD((A3462-$A$39+1)-1,3)+1),"")</f>
        <v/>
      </c>
      <c r="C3462" s="43" t="str">
        <f t="shared" si="1633"/>
        <v/>
      </c>
      <c r="D3462" s="43" t="str">
        <f t="shared" ca="1" si="1623"/>
        <v/>
      </c>
      <c r="E3462" s="43" t="str">
        <f t="shared" si="1634"/>
        <v/>
      </c>
      <c r="F3462" s="43" t="str">
        <f t="shared" si="1635"/>
        <v/>
      </c>
      <c r="G3462" s="43" t="str">
        <f>IF(A3462&lt;&gt;"",IF(A3462&lt;Data!$G$11*0.25,$C$13/$G$32,IF(A3462&gt;Data!$G$11*0.25,$C$13,$C$13*10)),"")</f>
        <v/>
      </c>
      <c r="H3462" s="43" t="str">
        <f>IF(A3462&lt;&gt;"",IF(Data!$G$9="constant",$C$13,IF(Data!$G$9="squeeze",G3462,F3462)),"")</f>
        <v/>
      </c>
      <c r="I3462" s="38" t="str">
        <f ca="1">IF(ISNUMBER(A3462),NORMINV(RAND(),0,IF(AND(Data!$G$9="squeeze",A3462&lt;Data!$G$11*0.25),$H$32,1)*$C$30*$C$13)*($C$14*$C$12),"")</f>
        <v/>
      </c>
      <c r="J3462" s="42" t="str">
        <f ca="1">IFERROR(IF(Data!$C$6="Real",B3462,I3462+J3461+($C$14*$C$12)*(NORMINV(RAND(),$C$15,CHOOSE($G$13,$C$13,F3462,G3462)))),"")</f>
        <v/>
      </c>
      <c r="K3462" s="88" t="str">
        <f>IF(ISNUMBER(A3462), IF($G$16="fixed",$G$17,MIN(H3462*Data!$C$7*$C$16*0.5,$C$17*Data!$C$7))*$C$12,"")</f>
        <v/>
      </c>
      <c r="L3462" s="42" t="str">
        <f t="shared" ref="L3462:L3525" ca="1" si="1650">IFERROR(J3462,"")</f>
        <v/>
      </c>
      <c r="M3462" s="44" t="str">
        <f t="shared" ref="M3462:M3525" ca="1" si="1651">IFERROR(L3462+K3462*0.5,"")</f>
        <v/>
      </c>
      <c r="N3462" s="44" t="str">
        <f t="shared" ref="N3462:N3525" ca="1" si="1652">IFERROR(L3462-K3462*0.5,"")</f>
        <v/>
      </c>
      <c r="O3462" s="108" t="str">
        <f t="shared" si="1636"/>
        <v/>
      </c>
      <c r="P3462" s="102" t="str">
        <f t="shared" si="1637"/>
        <v/>
      </c>
      <c r="Q3462" s="102" t="str">
        <f t="shared" si="1638"/>
        <v/>
      </c>
      <c r="R3462" s="120" t="str">
        <f t="shared" si="1639"/>
        <v/>
      </c>
      <c r="S3462" s="54" t="str">
        <f t="shared" si="1640"/>
        <v/>
      </c>
      <c r="T3462" s="5" t="str">
        <f t="shared" si="1641"/>
        <v/>
      </c>
      <c r="U3462" s="152" t="str">
        <f t="shared" si="1624"/>
        <v/>
      </c>
      <c r="V3462" s="152" t="str">
        <f t="shared" si="1625"/>
        <v/>
      </c>
      <c r="W3462" s="153" t="str">
        <f t="shared" si="1626"/>
        <v/>
      </c>
      <c r="X3462" s="153" t="str">
        <f t="shared" si="1627"/>
        <v/>
      </c>
      <c r="Y3462" s="153" t="str">
        <f t="shared" si="1628"/>
        <v/>
      </c>
      <c r="Z3462" s="153" t="str">
        <f t="shared" si="1629"/>
        <v/>
      </c>
      <c r="AA3462" s="152" t="str">
        <f t="shared" si="1630"/>
        <v/>
      </c>
      <c r="AB3462" s="152" t="str">
        <f t="shared" si="1631"/>
        <v/>
      </c>
      <c r="AC3462" s="154" t="str">
        <f t="shared" si="1642"/>
        <v/>
      </c>
      <c r="AD3462" s="154" t="str">
        <f t="shared" si="1643"/>
        <v/>
      </c>
      <c r="AE3462" s="3" t="str">
        <f t="shared" si="1644"/>
        <v/>
      </c>
      <c r="AF3462" s="3" t="str">
        <f t="shared" si="1645"/>
        <v/>
      </c>
      <c r="AG3462" s="3" t="str">
        <f t="shared" si="1646"/>
        <v/>
      </c>
      <c r="AH3462" s="4" t="str">
        <f t="shared" si="1647"/>
        <v/>
      </c>
      <c r="AI3462" s="75" t="str">
        <f t="shared" si="1648"/>
        <v/>
      </c>
      <c r="AJ3462" s="75" t="str">
        <f t="shared" si="1649"/>
        <v/>
      </c>
    </row>
    <row r="3463" spans="1:36" ht="14.25">
      <c r="A3463" s="41" t="str">
        <f t="shared" si="1632"/>
        <v/>
      </c>
      <c r="B3463" s="150" t="str">
        <f>IF(ISNUMBER(A3463),INDEX('MetaTrader Import'!$H$13:$J$5893,TRUNC(((A3463-$A$39+1)-1)/3)+1,MOD((A3463-$A$39+1)-1,3)+1),"")</f>
        <v/>
      </c>
      <c r="C3463" s="43" t="str">
        <f t="shared" si="1633"/>
        <v/>
      </c>
      <c r="D3463" s="43" t="str">
        <f t="shared" ca="1" si="1623"/>
        <v/>
      </c>
      <c r="E3463" s="43" t="str">
        <f t="shared" si="1634"/>
        <v/>
      </c>
      <c r="F3463" s="43" t="str">
        <f t="shared" si="1635"/>
        <v/>
      </c>
      <c r="G3463" s="43" t="str">
        <f>IF(A3463&lt;&gt;"",IF(A3463&lt;Data!$G$11*0.25,$C$13/$G$32,IF(A3463&gt;Data!$G$11*0.25,$C$13,$C$13*10)),"")</f>
        <v/>
      </c>
      <c r="H3463" s="43" t="str">
        <f>IF(A3463&lt;&gt;"",IF(Data!$G$9="constant",$C$13,IF(Data!$G$9="squeeze",G3463,F3463)),"")</f>
        <v/>
      </c>
      <c r="I3463" s="38" t="str">
        <f ca="1">IF(ISNUMBER(A3463),NORMINV(RAND(),0,IF(AND(Data!$G$9="squeeze",A3463&lt;Data!$G$11*0.25),$H$32,1)*$C$30*$C$13)*($C$14*$C$12),"")</f>
        <v/>
      </c>
      <c r="J3463" s="42" t="str">
        <f ca="1">IFERROR(IF(Data!$C$6="Real",B3463,I3463+J3462+($C$14*$C$12)*(NORMINV(RAND(),$C$15,CHOOSE($G$13,$C$13,F3463,G3463)))),"")</f>
        <v/>
      </c>
      <c r="K3463" s="88" t="str">
        <f>IF(ISNUMBER(A3463), IF($G$16="fixed",$G$17,MIN(H3463*Data!$C$7*$C$16*0.5,$C$17*Data!$C$7))*$C$12,"")</f>
        <v/>
      </c>
      <c r="L3463" s="42" t="str">
        <f t="shared" ca="1" si="1650"/>
        <v/>
      </c>
      <c r="M3463" s="44" t="str">
        <f t="shared" ca="1" si="1651"/>
        <v/>
      </c>
      <c r="N3463" s="44" t="str">
        <f t="shared" ca="1" si="1652"/>
        <v/>
      </c>
      <c r="O3463" s="108" t="str">
        <f t="shared" si="1636"/>
        <v/>
      </c>
      <c r="P3463" s="102" t="str">
        <f t="shared" si="1637"/>
        <v/>
      </c>
      <c r="Q3463" s="102" t="str">
        <f t="shared" si="1638"/>
        <v/>
      </c>
      <c r="R3463" s="120" t="str">
        <f t="shared" si="1639"/>
        <v/>
      </c>
      <c r="S3463" s="54" t="str">
        <f t="shared" si="1640"/>
        <v/>
      </c>
      <c r="T3463" s="5" t="str">
        <f t="shared" si="1641"/>
        <v/>
      </c>
      <c r="U3463" s="152" t="str">
        <f t="shared" si="1624"/>
        <v/>
      </c>
      <c r="V3463" s="152" t="str">
        <f t="shared" si="1625"/>
        <v/>
      </c>
      <c r="W3463" s="153" t="str">
        <f t="shared" si="1626"/>
        <v/>
      </c>
      <c r="X3463" s="153" t="str">
        <f t="shared" si="1627"/>
        <v/>
      </c>
      <c r="Y3463" s="153" t="str">
        <f t="shared" si="1628"/>
        <v/>
      </c>
      <c r="Z3463" s="153" t="str">
        <f t="shared" si="1629"/>
        <v/>
      </c>
      <c r="AA3463" s="152" t="str">
        <f t="shared" si="1630"/>
        <v/>
      </c>
      <c r="AB3463" s="152" t="str">
        <f t="shared" si="1631"/>
        <v/>
      </c>
      <c r="AC3463" s="154" t="str">
        <f t="shared" si="1642"/>
        <v/>
      </c>
      <c r="AD3463" s="154" t="str">
        <f t="shared" si="1643"/>
        <v/>
      </c>
      <c r="AE3463" s="3" t="str">
        <f t="shared" si="1644"/>
        <v/>
      </c>
      <c r="AF3463" s="3" t="str">
        <f t="shared" si="1645"/>
        <v/>
      </c>
      <c r="AG3463" s="3" t="str">
        <f t="shared" si="1646"/>
        <v/>
      </c>
      <c r="AH3463" s="4" t="str">
        <f t="shared" si="1647"/>
        <v/>
      </c>
      <c r="AI3463" s="75" t="str">
        <f t="shared" si="1648"/>
        <v/>
      </c>
      <c r="AJ3463" s="75" t="str">
        <f t="shared" si="1649"/>
        <v/>
      </c>
    </row>
    <row r="3464" spans="1:36" ht="14.25">
      <c r="A3464" s="41" t="str">
        <f t="shared" si="1632"/>
        <v/>
      </c>
      <c r="B3464" s="150" t="str">
        <f>IF(ISNUMBER(A3464),INDEX('MetaTrader Import'!$H$13:$J$5893,TRUNC(((A3464-$A$39+1)-1)/3)+1,MOD((A3464-$A$39+1)-1,3)+1),"")</f>
        <v/>
      </c>
      <c r="C3464" s="43" t="str">
        <f t="shared" si="1633"/>
        <v/>
      </c>
      <c r="D3464" s="43" t="str">
        <f t="shared" ca="1" si="1623"/>
        <v/>
      </c>
      <c r="E3464" s="43" t="str">
        <f t="shared" si="1634"/>
        <v/>
      </c>
      <c r="F3464" s="43" t="str">
        <f t="shared" si="1635"/>
        <v/>
      </c>
      <c r="G3464" s="43" t="str">
        <f>IF(A3464&lt;&gt;"",IF(A3464&lt;Data!$G$11*0.25,$C$13/$G$32,IF(A3464&gt;Data!$G$11*0.25,$C$13,$C$13*10)),"")</f>
        <v/>
      </c>
      <c r="H3464" s="43" t="str">
        <f>IF(A3464&lt;&gt;"",IF(Data!$G$9="constant",$C$13,IF(Data!$G$9="squeeze",G3464,F3464)),"")</f>
        <v/>
      </c>
      <c r="I3464" s="38" t="str">
        <f ca="1">IF(ISNUMBER(A3464),NORMINV(RAND(),0,IF(AND(Data!$G$9="squeeze",A3464&lt;Data!$G$11*0.25),$H$32,1)*$C$30*$C$13)*($C$14*$C$12),"")</f>
        <v/>
      </c>
      <c r="J3464" s="42" t="str">
        <f ca="1">IFERROR(IF(Data!$C$6="Real",B3464,I3464+J3463+($C$14*$C$12)*(NORMINV(RAND(),$C$15,CHOOSE($G$13,$C$13,F3464,G3464)))),"")</f>
        <v/>
      </c>
      <c r="K3464" s="88" t="str">
        <f>IF(ISNUMBER(A3464), IF($G$16="fixed",$G$17,MIN(H3464*Data!$C$7*$C$16*0.5,$C$17*Data!$C$7))*$C$12,"")</f>
        <v/>
      </c>
      <c r="L3464" s="42" t="str">
        <f t="shared" ca="1" si="1650"/>
        <v/>
      </c>
      <c r="M3464" s="44" t="str">
        <f t="shared" ca="1" si="1651"/>
        <v/>
      </c>
      <c r="N3464" s="44" t="str">
        <f t="shared" ca="1" si="1652"/>
        <v/>
      </c>
      <c r="O3464" s="108" t="str">
        <f t="shared" si="1636"/>
        <v/>
      </c>
      <c r="P3464" s="102" t="str">
        <f t="shared" si="1637"/>
        <v/>
      </c>
      <c r="Q3464" s="102" t="str">
        <f t="shared" si="1638"/>
        <v/>
      </c>
      <c r="R3464" s="120" t="str">
        <f t="shared" si="1639"/>
        <v/>
      </c>
      <c r="S3464" s="54" t="str">
        <f t="shared" si="1640"/>
        <v/>
      </c>
      <c r="T3464" s="5" t="str">
        <f t="shared" si="1641"/>
        <v/>
      </c>
      <c r="U3464" s="152" t="str">
        <f t="shared" si="1624"/>
        <v/>
      </c>
      <c r="V3464" s="152" t="str">
        <f t="shared" si="1625"/>
        <v/>
      </c>
      <c r="W3464" s="153" t="str">
        <f t="shared" si="1626"/>
        <v/>
      </c>
      <c r="X3464" s="153" t="str">
        <f t="shared" si="1627"/>
        <v/>
      </c>
      <c r="Y3464" s="153" t="str">
        <f t="shared" si="1628"/>
        <v/>
      </c>
      <c r="Z3464" s="153" t="str">
        <f t="shared" si="1629"/>
        <v/>
      </c>
      <c r="AA3464" s="152" t="str">
        <f t="shared" si="1630"/>
        <v/>
      </c>
      <c r="AB3464" s="152" t="str">
        <f t="shared" si="1631"/>
        <v/>
      </c>
      <c r="AC3464" s="154" t="str">
        <f t="shared" si="1642"/>
        <v/>
      </c>
      <c r="AD3464" s="154" t="str">
        <f t="shared" si="1643"/>
        <v/>
      </c>
      <c r="AE3464" s="3" t="str">
        <f t="shared" si="1644"/>
        <v/>
      </c>
      <c r="AF3464" s="3" t="str">
        <f t="shared" si="1645"/>
        <v/>
      </c>
      <c r="AG3464" s="3" t="str">
        <f t="shared" si="1646"/>
        <v/>
      </c>
      <c r="AH3464" s="4" t="str">
        <f t="shared" si="1647"/>
        <v/>
      </c>
      <c r="AI3464" s="75" t="str">
        <f t="shared" si="1648"/>
        <v/>
      </c>
      <c r="AJ3464" s="75" t="str">
        <f t="shared" si="1649"/>
        <v/>
      </c>
    </row>
    <row r="3465" spans="1:36" ht="14.25">
      <c r="A3465" s="41" t="str">
        <f t="shared" si="1632"/>
        <v/>
      </c>
      <c r="B3465" s="150" t="str">
        <f>IF(ISNUMBER(A3465),INDEX('MetaTrader Import'!$H$13:$J$5893,TRUNC(((A3465-$A$39+1)-1)/3)+1,MOD((A3465-$A$39+1)-1,3)+1),"")</f>
        <v/>
      </c>
      <c r="C3465" s="43" t="str">
        <f t="shared" si="1633"/>
        <v/>
      </c>
      <c r="D3465" s="43" t="str">
        <f t="shared" ca="1" si="1623"/>
        <v/>
      </c>
      <c r="E3465" s="43" t="str">
        <f t="shared" si="1634"/>
        <v/>
      </c>
      <c r="F3465" s="43" t="str">
        <f t="shared" si="1635"/>
        <v/>
      </c>
      <c r="G3465" s="43" t="str">
        <f>IF(A3465&lt;&gt;"",IF(A3465&lt;Data!$G$11*0.25,$C$13/$G$32,IF(A3465&gt;Data!$G$11*0.25,$C$13,$C$13*10)),"")</f>
        <v/>
      </c>
      <c r="H3465" s="43" t="str">
        <f>IF(A3465&lt;&gt;"",IF(Data!$G$9="constant",$C$13,IF(Data!$G$9="squeeze",G3465,F3465)),"")</f>
        <v/>
      </c>
      <c r="I3465" s="38" t="str">
        <f ca="1">IF(ISNUMBER(A3465),NORMINV(RAND(),0,IF(AND(Data!$G$9="squeeze",A3465&lt;Data!$G$11*0.25),$H$32,1)*$C$30*$C$13)*($C$14*$C$12),"")</f>
        <v/>
      </c>
      <c r="J3465" s="42" t="str">
        <f ca="1">IFERROR(IF(Data!$C$6="Real",B3465,I3465+J3464+($C$14*$C$12)*(NORMINV(RAND(),$C$15,CHOOSE($G$13,$C$13,F3465,G3465)))),"")</f>
        <v/>
      </c>
      <c r="K3465" s="88" t="str">
        <f>IF(ISNUMBER(A3465), IF($G$16="fixed",$G$17,MIN(H3465*Data!$C$7*$C$16*0.5,$C$17*Data!$C$7))*$C$12,"")</f>
        <v/>
      </c>
      <c r="L3465" s="42" t="str">
        <f t="shared" ca="1" si="1650"/>
        <v/>
      </c>
      <c r="M3465" s="44" t="str">
        <f t="shared" ca="1" si="1651"/>
        <v/>
      </c>
      <c r="N3465" s="44" t="str">
        <f t="shared" ca="1" si="1652"/>
        <v/>
      </c>
      <c r="O3465" s="108" t="str">
        <f t="shared" si="1636"/>
        <v/>
      </c>
      <c r="P3465" s="102" t="str">
        <f t="shared" si="1637"/>
        <v/>
      </c>
      <c r="Q3465" s="102" t="str">
        <f t="shared" si="1638"/>
        <v/>
      </c>
      <c r="R3465" s="120" t="str">
        <f t="shared" si="1639"/>
        <v/>
      </c>
      <c r="S3465" s="54" t="str">
        <f t="shared" si="1640"/>
        <v/>
      </c>
      <c r="T3465" s="5" t="str">
        <f t="shared" si="1641"/>
        <v/>
      </c>
      <c r="U3465" s="152" t="str">
        <f t="shared" si="1624"/>
        <v/>
      </c>
      <c r="V3465" s="152" t="str">
        <f t="shared" si="1625"/>
        <v/>
      </c>
      <c r="W3465" s="153" t="str">
        <f t="shared" si="1626"/>
        <v/>
      </c>
      <c r="X3465" s="153" t="str">
        <f t="shared" si="1627"/>
        <v/>
      </c>
      <c r="Y3465" s="153" t="str">
        <f t="shared" si="1628"/>
        <v/>
      </c>
      <c r="Z3465" s="153" t="str">
        <f t="shared" si="1629"/>
        <v/>
      </c>
      <c r="AA3465" s="152" t="str">
        <f t="shared" si="1630"/>
        <v/>
      </c>
      <c r="AB3465" s="152" t="str">
        <f t="shared" si="1631"/>
        <v/>
      </c>
      <c r="AC3465" s="154" t="str">
        <f t="shared" si="1642"/>
        <v/>
      </c>
      <c r="AD3465" s="154" t="str">
        <f t="shared" si="1643"/>
        <v/>
      </c>
      <c r="AE3465" s="3" t="str">
        <f t="shared" si="1644"/>
        <v/>
      </c>
      <c r="AF3465" s="3" t="str">
        <f t="shared" si="1645"/>
        <v/>
      </c>
      <c r="AG3465" s="3" t="str">
        <f t="shared" si="1646"/>
        <v/>
      </c>
      <c r="AH3465" s="4" t="str">
        <f t="shared" si="1647"/>
        <v/>
      </c>
      <c r="AI3465" s="75" t="str">
        <f t="shared" si="1648"/>
        <v/>
      </c>
      <c r="AJ3465" s="75" t="str">
        <f t="shared" si="1649"/>
        <v/>
      </c>
    </row>
    <row r="3466" spans="1:36" ht="14.25">
      <c r="A3466" s="41" t="str">
        <f t="shared" si="1632"/>
        <v/>
      </c>
      <c r="B3466" s="150" t="str">
        <f>IF(ISNUMBER(A3466),INDEX('MetaTrader Import'!$H$13:$J$5893,TRUNC(((A3466-$A$39+1)-1)/3)+1,MOD((A3466-$A$39+1)-1,3)+1),"")</f>
        <v/>
      </c>
      <c r="C3466" s="43" t="str">
        <f t="shared" si="1633"/>
        <v/>
      </c>
      <c r="D3466" s="43" t="str">
        <f t="shared" ca="1" si="1623"/>
        <v/>
      </c>
      <c r="E3466" s="43" t="str">
        <f t="shared" si="1634"/>
        <v/>
      </c>
      <c r="F3466" s="43" t="str">
        <f t="shared" si="1635"/>
        <v/>
      </c>
      <c r="G3466" s="43" t="str">
        <f>IF(A3466&lt;&gt;"",IF(A3466&lt;Data!$G$11*0.25,$C$13/$G$32,IF(A3466&gt;Data!$G$11*0.25,$C$13,$C$13*10)),"")</f>
        <v/>
      </c>
      <c r="H3466" s="43" t="str">
        <f>IF(A3466&lt;&gt;"",IF(Data!$G$9="constant",$C$13,IF(Data!$G$9="squeeze",G3466,F3466)),"")</f>
        <v/>
      </c>
      <c r="I3466" s="38" t="str">
        <f ca="1">IF(ISNUMBER(A3466),NORMINV(RAND(),0,IF(AND(Data!$G$9="squeeze",A3466&lt;Data!$G$11*0.25),$H$32,1)*$C$30*$C$13)*($C$14*$C$12),"")</f>
        <v/>
      </c>
      <c r="J3466" s="42" t="str">
        <f ca="1">IFERROR(IF(Data!$C$6="Real",B3466,I3466+J3465+($C$14*$C$12)*(NORMINV(RAND(),$C$15,CHOOSE($G$13,$C$13,F3466,G3466)))),"")</f>
        <v/>
      </c>
      <c r="K3466" s="88" t="str">
        <f>IF(ISNUMBER(A3466), IF($G$16="fixed",$G$17,MIN(H3466*Data!$C$7*$C$16*0.5,$C$17*Data!$C$7))*$C$12,"")</f>
        <v/>
      </c>
      <c r="L3466" s="42" t="str">
        <f t="shared" ca="1" si="1650"/>
        <v/>
      </c>
      <c r="M3466" s="44" t="str">
        <f t="shared" ca="1" si="1651"/>
        <v/>
      </c>
      <c r="N3466" s="44" t="str">
        <f t="shared" ca="1" si="1652"/>
        <v/>
      </c>
      <c r="O3466" s="108" t="str">
        <f t="shared" si="1636"/>
        <v/>
      </c>
      <c r="P3466" s="102" t="str">
        <f t="shared" si="1637"/>
        <v/>
      </c>
      <c r="Q3466" s="102" t="str">
        <f t="shared" si="1638"/>
        <v/>
      </c>
      <c r="R3466" s="120" t="str">
        <f t="shared" si="1639"/>
        <v/>
      </c>
      <c r="S3466" s="54" t="str">
        <f t="shared" si="1640"/>
        <v/>
      </c>
      <c r="T3466" s="5" t="str">
        <f t="shared" si="1641"/>
        <v/>
      </c>
      <c r="U3466" s="152" t="str">
        <f t="shared" si="1624"/>
        <v/>
      </c>
      <c r="V3466" s="152" t="str">
        <f t="shared" si="1625"/>
        <v/>
      </c>
      <c r="W3466" s="153" t="str">
        <f t="shared" si="1626"/>
        <v/>
      </c>
      <c r="X3466" s="153" t="str">
        <f t="shared" si="1627"/>
        <v/>
      </c>
      <c r="Y3466" s="153" t="str">
        <f t="shared" si="1628"/>
        <v/>
      </c>
      <c r="Z3466" s="153" t="str">
        <f t="shared" si="1629"/>
        <v/>
      </c>
      <c r="AA3466" s="152" t="str">
        <f t="shared" si="1630"/>
        <v/>
      </c>
      <c r="AB3466" s="152" t="str">
        <f t="shared" si="1631"/>
        <v/>
      </c>
      <c r="AC3466" s="154" t="str">
        <f t="shared" si="1642"/>
        <v/>
      </c>
      <c r="AD3466" s="154" t="str">
        <f t="shared" si="1643"/>
        <v/>
      </c>
      <c r="AE3466" s="3" t="str">
        <f t="shared" si="1644"/>
        <v/>
      </c>
      <c r="AF3466" s="3" t="str">
        <f t="shared" si="1645"/>
        <v/>
      </c>
      <c r="AG3466" s="3" t="str">
        <f t="shared" si="1646"/>
        <v/>
      </c>
      <c r="AH3466" s="4" t="str">
        <f t="shared" si="1647"/>
        <v/>
      </c>
      <c r="AI3466" s="75" t="str">
        <f t="shared" si="1648"/>
        <v/>
      </c>
      <c r="AJ3466" s="75" t="str">
        <f t="shared" si="1649"/>
        <v/>
      </c>
    </row>
    <row r="3467" spans="1:36" ht="14.25">
      <c r="A3467" s="41" t="str">
        <f t="shared" si="1632"/>
        <v/>
      </c>
      <c r="B3467" s="150" t="str">
        <f>IF(ISNUMBER(A3467),INDEX('MetaTrader Import'!$H$13:$J$5893,TRUNC(((A3467-$A$39+1)-1)/3)+1,MOD((A3467-$A$39+1)-1,3)+1),"")</f>
        <v/>
      </c>
      <c r="C3467" s="43" t="str">
        <f t="shared" si="1633"/>
        <v/>
      </c>
      <c r="D3467" s="43" t="str">
        <f t="shared" ca="1" si="1623"/>
        <v/>
      </c>
      <c r="E3467" s="43" t="str">
        <f t="shared" si="1634"/>
        <v/>
      </c>
      <c r="F3467" s="43" t="str">
        <f t="shared" si="1635"/>
        <v/>
      </c>
      <c r="G3467" s="43" t="str">
        <f>IF(A3467&lt;&gt;"",IF(A3467&lt;Data!$G$11*0.25,$C$13/$G$32,IF(A3467&gt;Data!$G$11*0.25,$C$13,$C$13*10)),"")</f>
        <v/>
      </c>
      <c r="H3467" s="43" t="str">
        <f>IF(A3467&lt;&gt;"",IF(Data!$G$9="constant",$C$13,IF(Data!$G$9="squeeze",G3467,F3467)),"")</f>
        <v/>
      </c>
      <c r="I3467" s="38" t="str">
        <f ca="1">IF(ISNUMBER(A3467),NORMINV(RAND(),0,IF(AND(Data!$G$9="squeeze",A3467&lt;Data!$G$11*0.25),$H$32,1)*$C$30*$C$13)*($C$14*$C$12),"")</f>
        <v/>
      </c>
      <c r="J3467" s="42" t="str">
        <f ca="1">IFERROR(IF(Data!$C$6="Real",B3467,I3467+J3466+($C$14*$C$12)*(NORMINV(RAND(),$C$15,CHOOSE($G$13,$C$13,F3467,G3467)))),"")</f>
        <v/>
      </c>
      <c r="K3467" s="88" t="str">
        <f>IF(ISNUMBER(A3467), IF($G$16="fixed",$G$17,MIN(H3467*Data!$C$7*$C$16*0.5,$C$17*Data!$C$7))*$C$12,"")</f>
        <v/>
      </c>
      <c r="L3467" s="42" t="str">
        <f t="shared" ca="1" si="1650"/>
        <v/>
      </c>
      <c r="M3467" s="44" t="str">
        <f t="shared" ca="1" si="1651"/>
        <v/>
      </c>
      <c r="N3467" s="44" t="str">
        <f t="shared" ca="1" si="1652"/>
        <v/>
      </c>
      <c r="O3467" s="108" t="str">
        <f t="shared" si="1636"/>
        <v/>
      </c>
      <c r="P3467" s="102" t="str">
        <f t="shared" si="1637"/>
        <v/>
      </c>
      <c r="Q3467" s="102" t="str">
        <f t="shared" si="1638"/>
        <v/>
      </c>
      <c r="R3467" s="120" t="str">
        <f t="shared" si="1639"/>
        <v/>
      </c>
      <c r="S3467" s="54" t="str">
        <f t="shared" si="1640"/>
        <v/>
      </c>
      <c r="T3467" s="5" t="str">
        <f t="shared" si="1641"/>
        <v/>
      </c>
      <c r="U3467" s="152" t="str">
        <f t="shared" si="1624"/>
        <v/>
      </c>
      <c r="V3467" s="152" t="str">
        <f t="shared" si="1625"/>
        <v/>
      </c>
      <c r="W3467" s="153" t="str">
        <f t="shared" si="1626"/>
        <v/>
      </c>
      <c r="X3467" s="153" t="str">
        <f t="shared" si="1627"/>
        <v/>
      </c>
      <c r="Y3467" s="153" t="str">
        <f t="shared" si="1628"/>
        <v/>
      </c>
      <c r="Z3467" s="153" t="str">
        <f t="shared" si="1629"/>
        <v/>
      </c>
      <c r="AA3467" s="152" t="str">
        <f t="shared" si="1630"/>
        <v/>
      </c>
      <c r="AB3467" s="152" t="str">
        <f t="shared" si="1631"/>
        <v/>
      </c>
      <c r="AC3467" s="154" t="str">
        <f t="shared" si="1642"/>
        <v/>
      </c>
      <c r="AD3467" s="154" t="str">
        <f t="shared" si="1643"/>
        <v/>
      </c>
      <c r="AE3467" s="3" t="str">
        <f t="shared" si="1644"/>
        <v/>
      </c>
      <c r="AF3467" s="3" t="str">
        <f t="shared" si="1645"/>
        <v/>
      </c>
      <c r="AG3467" s="3" t="str">
        <f t="shared" si="1646"/>
        <v/>
      </c>
      <c r="AH3467" s="4" t="str">
        <f t="shared" si="1647"/>
        <v/>
      </c>
      <c r="AI3467" s="75" t="str">
        <f t="shared" si="1648"/>
        <v/>
      </c>
      <c r="AJ3467" s="75" t="str">
        <f t="shared" si="1649"/>
        <v/>
      </c>
    </row>
    <row r="3468" spans="1:36" ht="14.25">
      <c r="A3468" s="41" t="str">
        <f t="shared" si="1632"/>
        <v/>
      </c>
      <c r="B3468" s="150" t="str">
        <f>IF(ISNUMBER(A3468),INDEX('MetaTrader Import'!$H$13:$J$5893,TRUNC(((A3468-$A$39+1)-1)/3)+1,MOD((A3468-$A$39+1)-1,3)+1),"")</f>
        <v/>
      </c>
      <c r="C3468" s="43" t="str">
        <f t="shared" si="1633"/>
        <v/>
      </c>
      <c r="D3468" s="43" t="str">
        <f t="shared" ca="1" si="1623"/>
        <v/>
      </c>
      <c r="E3468" s="43" t="str">
        <f t="shared" si="1634"/>
        <v/>
      </c>
      <c r="F3468" s="43" t="str">
        <f t="shared" si="1635"/>
        <v/>
      </c>
      <c r="G3468" s="43" t="str">
        <f>IF(A3468&lt;&gt;"",IF(A3468&lt;Data!$G$11*0.25,$C$13/$G$32,IF(A3468&gt;Data!$G$11*0.25,$C$13,$C$13*10)),"")</f>
        <v/>
      </c>
      <c r="H3468" s="43" t="str">
        <f>IF(A3468&lt;&gt;"",IF(Data!$G$9="constant",$C$13,IF(Data!$G$9="squeeze",G3468,F3468)),"")</f>
        <v/>
      </c>
      <c r="I3468" s="38" t="str">
        <f ca="1">IF(ISNUMBER(A3468),NORMINV(RAND(),0,IF(AND(Data!$G$9="squeeze",A3468&lt;Data!$G$11*0.25),$H$32,1)*$C$30*$C$13)*($C$14*$C$12),"")</f>
        <v/>
      </c>
      <c r="J3468" s="42" t="str">
        <f ca="1">IFERROR(IF(Data!$C$6="Real",B3468,I3468+J3467+($C$14*$C$12)*(NORMINV(RAND(),$C$15,CHOOSE($G$13,$C$13,F3468,G3468)))),"")</f>
        <v/>
      </c>
      <c r="K3468" s="88" t="str">
        <f>IF(ISNUMBER(A3468), IF($G$16="fixed",$G$17,MIN(H3468*Data!$C$7*$C$16*0.5,$C$17*Data!$C$7))*$C$12,"")</f>
        <v/>
      </c>
      <c r="L3468" s="42" t="str">
        <f t="shared" ca="1" si="1650"/>
        <v/>
      </c>
      <c r="M3468" s="44" t="str">
        <f t="shared" ca="1" si="1651"/>
        <v/>
      </c>
      <c r="N3468" s="44" t="str">
        <f t="shared" ca="1" si="1652"/>
        <v/>
      </c>
      <c r="O3468" s="108" t="str">
        <f t="shared" si="1636"/>
        <v/>
      </c>
      <c r="P3468" s="102" t="str">
        <f t="shared" si="1637"/>
        <v/>
      </c>
      <c r="Q3468" s="102" t="str">
        <f t="shared" si="1638"/>
        <v/>
      </c>
      <c r="R3468" s="120" t="str">
        <f t="shared" si="1639"/>
        <v/>
      </c>
      <c r="S3468" s="54" t="str">
        <f t="shared" si="1640"/>
        <v/>
      </c>
      <c r="T3468" s="5" t="str">
        <f t="shared" si="1641"/>
        <v/>
      </c>
      <c r="U3468" s="152" t="str">
        <f t="shared" si="1624"/>
        <v/>
      </c>
      <c r="V3468" s="152" t="str">
        <f t="shared" si="1625"/>
        <v/>
      </c>
      <c r="W3468" s="153" t="str">
        <f t="shared" si="1626"/>
        <v/>
      </c>
      <c r="X3468" s="153" t="str">
        <f t="shared" si="1627"/>
        <v/>
      </c>
      <c r="Y3468" s="153" t="str">
        <f t="shared" si="1628"/>
        <v/>
      </c>
      <c r="Z3468" s="153" t="str">
        <f t="shared" si="1629"/>
        <v/>
      </c>
      <c r="AA3468" s="152" t="str">
        <f t="shared" si="1630"/>
        <v/>
      </c>
      <c r="AB3468" s="152" t="str">
        <f t="shared" si="1631"/>
        <v/>
      </c>
      <c r="AC3468" s="154" t="str">
        <f t="shared" si="1642"/>
        <v/>
      </c>
      <c r="AD3468" s="154" t="str">
        <f t="shared" si="1643"/>
        <v/>
      </c>
      <c r="AE3468" s="3" t="str">
        <f t="shared" si="1644"/>
        <v/>
      </c>
      <c r="AF3468" s="3" t="str">
        <f t="shared" si="1645"/>
        <v/>
      </c>
      <c r="AG3468" s="3" t="str">
        <f t="shared" si="1646"/>
        <v/>
      </c>
      <c r="AH3468" s="4" t="str">
        <f t="shared" si="1647"/>
        <v/>
      </c>
      <c r="AI3468" s="75" t="str">
        <f t="shared" si="1648"/>
        <v/>
      </c>
      <c r="AJ3468" s="75" t="str">
        <f t="shared" si="1649"/>
        <v/>
      </c>
    </row>
    <row r="3469" spans="1:36" ht="14.25">
      <c r="A3469" s="41" t="str">
        <f t="shared" si="1632"/>
        <v/>
      </c>
      <c r="B3469" s="150" t="str">
        <f>IF(ISNUMBER(A3469),INDEX('MetaTrader Import'!$H$13:$J$5893,TRUNC(((A3469-$A$39+1)-1)/3)+1,MOD((A3469-$A$39+1)-1,3)+1),"")</f>
        <v/>
      </c>
      <c r="C3469" s="43" t="str">
        <f t="shared" si="1633"/>
        <v/>
      </c>
      <c r="D3469" s="43" t="str">
        <f t="shared" ca="1" si="1623"/>
        <v/>
      </c>
      <c r="E3469" s="43" t="str">
        <f t="shared" si="1634"/>
        <v/>
      </c>
      <c r="F3469" s="43" t="str">
        <f t="shared" si="1635"/>
        <v/>
      </c>
      <c r="G3469" s="43" t="str">
        <f>IF(A3469&lt;&gt;"",IF(A3469&lt;Data!$G$11*0.25,$C$13/$G$32,IF(A3469&gt;Data!$G$11*0.25,$C$13,$C$13*10)),"")</f>
        <v/>
      </c>
      <c r="H3469" s="43" t="str">
        <f>IF(A3469&lt;&gt;"",IF(Data!$G$9="constant",$C$13,IF(Data!$G$9="squeeze",G3469,F3469)),"")</f>
        <v/>
      </c>
      <c r="I3469" s="38" t="str">
        <f ca="1">IF(ISNUMBER(A3469),NORMINV(RAND(),0,IF(AND(Data!$G$9="squeeze",A3469&lt;Data!$G$11*0.25),$H$32,1)*$C$30*$C$13)*($C$14*$C$12),"")</f>
        <v/>
      </c>
      <c r="J3469" s="42" t="str">
        <f ca="1">IFERROR(IF(Data!$C$6="Real",B3469,I3469+J3468+($C$14*$C$12)*(NORMINV(RAND(),$C$15,CHOOSE($G$13,$C$13,F3469,G3469)))),"")</f>
        <v/>
      </c>
      <c r="K3469" s="88" t="str">
        <f>IF(ISNUMBER(A3469), IF($G$16="fixed",$G$17,MIN(H3469*Data!$C$7*$C$16*0.5,$C$17*Data!$C$7))*$C$12,"")</f>
        <v/>
      </c>
      <c r="L3469" s="42" t="str">
        <f t="shared" ca="1" si="1650"/>
        <v/>
      </c>
      <c r="M3469" s="44" t="str">
        <f t="shared" ca="1" si="1651"/>
        <v/>
      </c>
      <c r="N3469" s="44" t="str">
        <f t="shared" ca="1" si="1652"/>
        <v/>
      </c>
      <c r="O3469" s="108" t="str">
        <f t="shared" si="1636"/>
        <v/>
      </c>
      <c r="P3469" s="102" t="str">
        <f t="shared" si="1637"/>
        <v/>
      </c>
      <c r="Q3469" s="102" t="str">
        <f t="shared" si="1638"/>
        <v/>
      </c>
      <c r="R3469" s="120" t="str">
        <f t="shared" si="1639"/>
        <v/>
      </c>
      <c r="S3469" s="54" t="str">
        <f t="shared" si="1640"/>
        <v/>
      </c>
      <c r="T3469" s="5" t="str">
        <f t="shared" si="1641"/>
        <v/>
      </c>
      <c r="U3469" s="152" t="str">
        <f t="shared" si="1624"/>
        <v/>
      </c>
      <c r="V3469" s="152" t="str">
        <f t="shared" si="1625"/>
        <v/>
      </c>
      <c r="W3469" s="153" t="str">
        <f t="shared" si="1626"/>
        <v/>
      </c>
      <c r="X3469" s="153" t="str">
        <f t="shared" si="1627"/>
        <v/>
      </c>
      <c r="Y3469" s="153" t="str">
        <f t="shared" si="1628"/>
        <v/>
      </c>
      <c r="Z3469" s="153" t="str">
        <f t="shared" si="1629"/>
        <v/>
      </c>
      <c r="AA3469" s="152" t="str">
        <f t="shared" si="1630"/>
        <v/>
      </c>
      <c r="AB3469" s="152" t="str">
        <f t="shared" si="1631"/>
        <v/>
      </c>
      <c r="AC3469" s="154" t="str">
        <f t="shared" si="1642"/>
        <v/>
      </c>
      <c r="AD3469" s="154" t="str">
        <f t="shared" si="1643"/>
        <v/>
      </c>
      <c r="AE3469" s="3" t="str">
        <f t="shared" si="1644"/>
        <v/>
      </c>
      <c r="AF3469" s="3" t="str">
        <f t="shared" si="1645"/>
        <v/>
      </c>
      <c r="AG3469" s="3" t="str">
        <f t="shared" si="1646"/>
        <v/>
      </c>
      <c r="AH3469" s="4" t="str">
        <f t="shared" si="1647"/>
        <v/>
      </c>
      <c r="AI3469" s="75" t="str">
        <f t="shared" si="1648"/>
        <v/>
      </c>
      <c r="AJ3469" s="75" t="str">
        <f t="shared" si="1649"/>
        <v/>
      </c>
    </row>
    <row r="3470" spans="1:36" ht="14.25">
      <c r="A3470" s="41" t="str">
        <f t="shared" si="1632"/>
        <v/>
      </c>
      <c r="B3470" s="150" t="str">
        <f>IF(ISNUMBER(A3470),INDEX('MetaTrader Import'!$H$13:$J$5893,TRUNC(((A3470-$A$39+1)-1)/3)+1,MOD((A3470-$A$39+1)-1,3)+1),"")</f>
        <v/>
      </c>
      <c r="C3470" s="43" t="str">
        <f t="shared" si="1633"/>
        <v/>
      </c>
      <c r="D3470" s="43" t="str">
        <f t="shared" ca="1" si="1623"/>
        <v/>
      </c>
      <c r="E3470" s="43" t="str">
        <f t="shared" si="1634"/>
        <v/>
      </c>
      <c r="F3470" s="43" t="str">
        <f t="shared" si="1635"/>
        <v/>
      </c>
      <c r="G3470" s="43" t="str">
        <f>IF(A3470&lt;&gt;"",IF(A3470&lt;Data!$G$11*0.25,$C$13/$G$32,IF(A3470&gt;Data!$G$11*0.25,$C$13,$C$13*10)),"")</f>
        <v/>
      </c>
      <c r="H3470" s="43" t="str">
        <f>IF(A3470&lt;&gt;"",IF(Data!$G$9="constant",$C$13,IF(Data!$G$9="squeeze",G3470,F3470)),"")</f>
        <v/>
      </c>
      <c r="I3470" s="38" t="str">
        <f ca="1">IF(ISNUMBER(A3470),NORMINV(RAND(),0,IF(AND(Data!$G$9="squeeze",A3470&lt;Data!$G$11*0.25),$H$32,1)*$C$30*$C$13)*($C$14*$C$12),"")</f>
        <v/>
      </c>
      <c r="J3470" s="42" t="str">
        <f ca="1">IFERROR(IF(Data!$C$6="Real",B3470,I3470+J3469+($C$14*$C$12)*(NORMINV(RAND(),$C$15,CHOOSE($G$13,$C$13,F3470,G3470)))),"")</f>
        <v/>
      </c>
      <c r="K3470" s="88" t="str">
        <f>IF(ISNUMBER(A3470), IF($G$16="fixed",$G$17,MIN(H3470*Data!$C$7*$C$16*0.5,$C$17*Data!$C$7))*$C$12,"")</f>
        <v/>
      </c>
      <c r="L3470" s="42" t="str">
        <f t="shared" ca="1" si="1650"/>
        <v/>
      </c>
      <c r="M3470" s="44" t="str">
        <f t="shared" ca="1" si="1651"/>
        <v/>
      </c>
      <c r="N3470" s="44" t="str">
        <f t="shared" ca="1" si="1652"/>
        <v/>
      </c>
      <c r="O3470" s="108" t="str">
        <f t="shared" si="1636"/>
        <v/>
      </c>
      <c r="P3470" s="102" t="str">
        <f t="shared" si="1637"/>
        <v/>
      </c>
      <c r="Q3470" s="102" t="str">
        <f t="shared" si="1638"/>
        <v/>
      </c>
      <c r="R3470" s="120" t="str">
        <f t="shared" si="1639"/>
        <v/>
      </c>
      <c r="S3470" s="54" t="str">
        <f t="shared" si="1640"/>
        <v/>
      </c>
      <c r="T3470" s="5" t="str">
        <f t="shared" si="1641"/>
        <v/>
      </c>
      <c r="U3470" s="152" t="str">
        <f t="shared" si="1624"/>
        <v/>
      </c>
      <c r="V3470" s="152" t="str">
        <f t="shared" si="1625"/>
        <v/>
      </c>
      <c r="W3470" s="153" t="str">
        <f t="shared" si="1626"/>
        <v/>
      </c>
      <c r="X3470" s="153" t="str">
        <f t="shared" si="1627"/>
        <v/>
      </c>
      <c r="Y3470" s="153" t="str">
        <f t="shared" si="1628"/>
        <v/>
      </c>
      <c r="Z3470" s="153" t="str">
        <f t="shared" si="1629"/>
        <v/>
      </c>
      <c r="AA3470" s="152" t="str">
        <f t="shared" si="1630"/>
        <v/>
      </c>
      <c r="AB3470" s="152" t="str">
        <f t="shared" si="1631"/>
        <v/>
      </c>
      <c r="AC3470" s="154" t="str">
        <f t="shared" si="1642"/>
        <v/>
      </c>
      <c r="AD3470" s="154" t="str">
        <f t="shared" si="1643"/>
        <v/>
      </c>
      <c r="AE3470" s="3" t="str">
        <f t="shared" si="1644"/>
        <v/>
      </c>
      <c r="AF3470" s="3" t="str">
        <f t="shared" si="1645"/>
        <v/>
      </c>
      <c r="AG3470" s="3" t="str">
        <f t="shared" si="1646"/>
        <v/>
      </c>
      <c r="AH3470" s="4" t="str">
        <f t="shared" si="1647"/>
        <v/>
      </c>
      <c r="AI3470" s="75" t="str">
        <f t="shared" si="1648"/>
        <v/>
      </c>
      <c r="AJ3470" s="75" t="str">
        <f t="shared" si="1649"/>
        <v/>
      </c>
    </row>
    <row r="3471" spans="1:36" ht="14.25">
      <c r="A3471" s="41" t="str">
        <f t="shared" si="1632"/>
        <v/>
      </c>
      <c r="B3471" s="150" t="str">
        <f>IF(ISNUMBER(A3471),INDEX('MetaTrader Import'!$H$13:$J$5893,TRUNC(((A3471-$A$39+1)-1)/3)+1,MOD((A3471-$A$39+1)-1,3)+1),"")</f>
        <v/>
      </c>
      <c r="C3471" s="43" t="str">
        <f t="shared" si="1633"/>
        <v/>
      </c>
      <c r="D3471" s="43" t="str">
        <f t="shared" ca="1" si="1623"/>
        <v/>
      </c>
      <c r="E3471" s="43" t="str">
        <f t="shared" si="1634"/>
        <v/>
      </c>
      <c r="F3471" s="43" t="str">
        <f t="shared" si="1635"/>
        <v/>
      </c>
      <c r="G3471" s="43" t="str">
        <f>IF(A3471&lt;&gt;"",IF(A3471&lt;Data!$G$11*0.25,$C$13/$G$32,IF(A3471&gt;Data!$G$11*0.25,$C$13,$C$13*10)),"")</f>
        <v/>
      </c>
      <c r="H3471" s="43" t="str">
        <f>IF(A3471&lt;&gt;"",IF(Data!$G$9="constant",$C$13,IF(Data!$G$9="squeeze",G3471,F3471)),"")</f>
        <v/>
      </c>
      <c r="I3471" s="38" t="str">
        <f ca="1">IF(ISNUMBER(A3471),NORMINV(RAND(),0,IF(AND(Data!$G$9="squeeze",A3471&lt;Data!$G$11*0.25),$H$32,1)*$C$30*$C$13)*($C$14*$C$12),"")</f>
        <v/>
      </c>
      <c r="J3471" s="42" t="str">
        <f ca="1">IFERROR(IF(Data!$C$6="Real",B3471,I3471+J3470+($C$14*$C$12)*(NORMINV(RAND(),$C$15,CHOOSE($G$13,$C$13,F3471,G3471)))),"")</f>
        <v/>
      </c>
      <c r="K3471" s="88" t="str">
        <f>IF(ISNUMBER(A3471), IF($G$16="fixed",$G$17,MIN(H3471*Data!$C$7*$C$16*0.5,$C$17*Data!$C$7))*$C$12,"")</f>
        <v/>
      </c>
      <c r="L3471" s="42" t="str">
        <f t="shared" ca="1" si="1650"/>
        <v/>
      </c>
      <c r="M3471" s="44" t="str">
        <f t="shared" ca="1" si="1651"/>
        <v/>
      </c>
      <c r="N3471" s="44" t="str">
        <f t="shared" ca="1" si="1652"/>
        <v/>
      </c>
      <c r="O3471" s="108" t="str">
        <f t="shared" si="1636"/>
        <v/>
      </c>
      <c r="P3471" s="102" t="str">
        <f t="shared" si="1637"/>
        <v/>
      </c>
      <c r="Q3471" s="102" t="str">
        <f t="shared" si="1638"/>
        <v/>
      </c>
      <c r="R3471" s="120" t="str">
        <f t="shared" si="1639"/>
        <v/>
      </c>
      <c r="S3471" s="54" t="str">
        <f t="shared" si="1640"/>
        <v/>
      </c>
      <c r="T3471" s="5" t="str">
        <f t="shared" si="1641"/>
        <v/>
      </c>
      <c r="U3471" s="152" t="str">
        <f t="shared" si="1624"/>
        <v/>
      </c>
      <c r="V3471" s="152" t="str">
        <f t="shared" si="1625"/>
        <v/>
      </c>
      <c r="W3471" s="153" t="str">
        <f t="shared" si="1626"/>
        <v/>
      </c>
      <c r="X3471" s="153" t="str">
        <f t="shared" si="1627"/>
        <v/>
      </c>
      <c r="Y3471" s="153" t="str">
        <f t="shared" si="1628"/>
        <v/>
      </c>
      <c r="Z3471" s="153" t="str">
        <f t="shared" si="1629"/>
        <v/>
      </c>
      <c r="AA3471" s="152" t="str">
        <f t="shared" si="1630"/>
        <v/>
      </c>
      <c r="AB3471" s="152" t="str">
        <f t="shared" si="1631"/>
        <v/>
      </c>
      <c r="AC3471" s="154" t="str">
        <f t="shared" si="1642"/>
        <v/>
      </c>
      <c r="AD3471" s="154" t="str">
        <f t="shared" si="1643"/>
        <v/>
      </c>
      <c r="AE3471" s="3" t="str">
        <f t="shared" si="1644"/>
        <v/>
      </c>
      <c r="AF3471" s="3" t="str">
        <f t="shared" si="1645"/>
        <v/>
      </c>
      <c r="AG3471" s="3" t="str">
        <f t="shared" si="1646"/>
        <v/>
      </c>
      <c r="AH3471" s="4" t="str">
        <f t="shared" si="1647"/>
        <v/>
      </c>
      <c r="AI3471" s="75" t="str">
        <f t="shared" si="1648"/>
        <v/>
      </c>
      <c r="AJ3471" s="75" t="str">
        <f t="shared" si="1649"/>
        <v/>
      </c>
    </row>
    <row r="3472" spans="1:36" ht="14.25">
      <c r="A3472" s="41" t="str">
        <f t="shared" si="1632"/>
        <v/>
      </c>
      <c r="B3472" s="150" t="str">
        <f>IF(ISNUMBER(A3472),INDEX('MetaTrader Import'!$H$13:$J$5893,TRUNC(((A3472-$A$39+1)-1)/3)+1,MOD((A3472-$A$39+1)-1,3)+1),"")</f>
        <v/>
      </c>
      <c r="C3472" s="43" t="str">
        <f t="shared" si="1633"/>
        <v/>
      </c>
      <c r="D3472" s="43" t="str">
        <f t="shared" ca="1" si="1623"/>
        <v/>
      </c>
      <c r="E3472" s="43" t="str">
        <f t="shared" si="1634"/>
        <v/>
      </c>
      <c r="F3472" s="43" t="str">
        <f t="shared" si="1635"/>
        <v/>
      </c>
      <c r="G3472" s="43" t="str">
        <f>IF(A3472&lt;&gt;"",IF(A3472&lt;Data!$G$11*0.25,$C$13/$G$32,IF(A3472&gt;Data!$G$11*0.25,$C$13,$C$13*10)),"")</f>
        <v/>
      </c>
      <c r="H3472" s="43" t="str">
        <f>IF(A3472&lt;&gt;"",IF(Data!$G$9="constant",$C$13,IF(Data!$G$9="squeeze",G3472,F3472)),"")</f>
        <v/>
      </c>
      <c r="I3472" s="38" t="str">
        <f ca="1">IF(ISNUMBER(A3472),NORMINV(RAND(),0,IF(AND(Data!$G$9="squeeze",A3472&lt;Data!$G$11*0.25),$H$32,1)*$C$30*$C$13)*($C$14*$C$12),"")</f>
        <v/>
      </c>
      <c r="J3472" s="42" t="str">
        <f ca="1">IFERROR(IF(Data!$C$6="Real",B3472,I3472+J3471+($C$14*$C$12)*(NORMINV(RAND(),$C$15,CHOOSE($G$13,$C$13,F3472,G3472)))),"")</f>
        <v/>
      </c>
      <c r="K3472" s="88" t="str">
        <f>IF(ISNUMBER(A3472), IF($G$16="fixed",$G$17,MIN(H3472*Data!$C$7*$C$16*0.5,$C$17*Data!$C$7))*$C$12,"")</f>
        <v/>
      </c>
      <c r="L3472" s="42" t="str">
        <f t="shared" ca="1" si="1650"/>
        <v/>
      </c>
      <c r="M3472" s="44" t="str">
        <f t="shared" ca="1" si="1651"/>
        <v/>
      </c>
      <c r="N3472" s="44" t="str">
        <f t="shared" ca="1" si="1652"/>
        <v/>
      </c>
      <c r="O3472" s="108" t="str">
        <f t="shared" si="1636"/>
        <v/>
      </c>
      <c r="P3472" s="102" t="str">
        <f t="shared" si="1637"/>
        <v/>
      </c>
      <c r="Q3472" s="102" t="str">
        <f t="shared" si="1638"/>
        <v/>
      </c>
      <c r="R3472" s="120" t="str">
        <f t="shared" si="1639"/>
        <v/>
      </c>
      <c r="S3472" s="54" t="str">
        <f t="shared" si="1640"/>
        <v/>
      </c>
      <c r="T3472" s="5" t="str">
        <f t="shared" si="1641"/>
        <v/>
      </c>
      <c r="U3472" s="152" t="str">
        <f t="shared" si="1624"/>
        <v/>
      </c>
      <c r="V3472" s="152" t="str">
        <f t="shared" si="1625"/>
        <v/>
      </c>
      <c r="W3472" s="153" t="str">
        <f t="shared" si="1626"/>
        <v/>
      </c>
      <c r="X3472" s="153" t="str">
        <f t="shared" si="1627"/>
        <v/>
      </c>
      <c r="Y3472" s="153" t="str">
        <f t="shared" si="1628"/>
        <v/>
      </c>
      <c r="Z3472" s="153" t="str">
        <f t="shared" si="1629"/>
        <v/>
      </c>
      <c r="AA3472" s="152" t="str">
        <f t="shared" si="1630"/>
        <v/>
      </c>
      <c r="AB3472" s="152" t="str">
        <f t="shared" si="1631"/>
        <v/>
      </c>
      <c r="AC3472" s="154" t="str">
        <f t="shared" si="1642"/>
        <v/>
      </c>
      <c r="AD3472" s="154" t="str">
        <f t="shared" si="1643"/>
        <v/>
      </c>
      <c r="AE3472" s="3" t="str">
        <f t="shared" si="1644"/>
        <v/>
      </c>
      <c r="AF3472" s="3" t="str">
        <f t="shared" si="1645"/>
        <v/>
      </c>
      <c r="AG3472" s="3" t="str">
        <f t="shared" si="1646"/>
        <v/>
      </c>
      <c r="AH3472" s="4" t="str">
        <f t="shared" si="1647"/>
        <v/>
      </c>
      <c r="AI3472" s="75" t="str">
        <f t="shared" si="1648"/>
        <v/>
      </c>
      <c r="AJ3472" s="75" t="str">
        <f t="shared" si="1649"/>
        <v/>
      </c>
    </row>
    <row r="3473" spans="1:36" ht="14.25">
      <c r="A3473" s="41" t="str">
        <f t="shared" si="1632"/>
        <v/>
      </c>
      <c r="B3473" s="150" t="str">
        <f>IF(ISNUMBER(A3473),INDEX('MetaTrader Import'!$H$13:$J$5893,TRUNC(((A3473-$A$39+1)-1)/3)+1,MOD((A3473-$A$39+1)-1,3)+1),"")</f>
        <v/>
      </c>
      <c r="C3473" s="43" t="str">
        <f t="shared" si="1633"/>
        <v/>
      </c>
      <c r="D3473" s="43" t="str">
        <f t="shared" ca="1" si="1623"/>
        <v/>
      </c>
      <c r="E3473" s="43" t="str">
        <f t="shared" si="1634"/>
        <v/>
      </c>
      <c r="F3473" s="43" t="str">
        <f t="shared" si="1635"/>
        <v/>
      </c>
      <c r="G3473" s="43" t="str">
        <f>IF(A3473&lt;&gt;"",IF(A3473&lt;Data!$G$11*0.25,$C$13/$G$32,IF(A3473&gt;Data!$G$11*0.25,$C$13,$C$13*10)),"")</f>
        <v/>
      </c>
      <c r="H3473" s="43" t="str">
        <f>IF(A3473&lt;&gt;"",IF(Data!$G$9="constant",$C$13,IF(Data!$G$9="squeeze",G3473,F3473)),"")</f>
        <v/>
      </c>
      <c r="I3473" s="38" t="str">
        <f ca="1">IF(ISNUMBER(A3473),NORMINV(RAND(),0,IF(AND(Data!$G$9="squeeze",A3473&lt;Data!$G$11*0.25),$H$32,1)*$C$30*$C$13)*($C$14*$C$12),"")</f>
        <v/>
      </c>
      <c r="J3473" s="42" t="str">
        <f ca="1">IFERROR(IF(Data!$C$6="Real",B3473,I3473+J3472+($C$14*$C$12)*(NORMINV(RAND(),$C$15,CHOOSE($G$13,$C$13,F3473,G3473)))),"")</f>
        <v/>
      </c>
      <c r="K3473" s="88" t="str">
        <f>IF(ISNUMBER(A3473), IF($G$16="fixed",$G$17,MIN(H3473*Data!$C$7*$C$16*0.5,$C$17*Data!$C$7))*$C$12,"")</f>
        <v/>
      </c>
      <c r="L3473" s="42" t="str">
        <f t="shared" ca="1" si="1650"/>
        <v/>
      </c>
      <c r="M3473" s="44" t="str">
        <f t="shared" ca="1" si="1651"/>
        <v/>
      </c>
      <c r="N3473" s="44" t="str">
        <f t="shared" ca="1" si="1652"/>
        <v/>
      </c>
      <c r="O3473" s="108" t="str">
        <f t="shared" si="1636"/>
        <v/>
      </c>
      <c r="P3473" s="102" t="str">
        <f t="shared" si="1637"/>
        <v/>
      </c>
      <c r="Q3473" s="102" t="str">
        <f t="shared" si="1638"/>
        <v/>
      </c>
      <c r="R3473" s="120" t="str">
        <f t="shared" si="1639"/>
        <v/>
      </c>
      <c r="S3473" s="54" t="str">
        <f t="shared" si="1640"/>
        <v/>
      </c>
      <c r="T3473" s="5" t="str">
        <f t="shared" si="1641"/>
        <v/>
      </c>
      <c r="U3473" s="152" t="str">
        <f t="shared" si="1624"/>
        <v/>
      </c>
      <c r="V3473" s="152" t="str">
        <f t="shared" si="1625"/>
        <v/>
      </c>
      <c r="W3473" s="153" t="str">
        <f t="shared" si="1626"/>
        <v/>
      </c>
      <c r="X3473" s="153" t="str">
        <f t="shared" si="1627"/>
        <v/>
      </c>
      <c r="Y3473" s="153" t="str">
        <f t="shared" si="1628"/>
        <v/>
      </c>
      <c r="Z3473" s="153" t="str">
        <f t="shared" si="1629"/>
        <v/>
      </c>
      <c r="AA3473" s="152" t="str">
        <f t="shared" si="1630"/>
        <v/>
      </c>
      <c r="AB3473" s="152" t="str">
        <f t="shared" si="1631"/>
        <v/>
      </c>
      <c r="AC3473" s="154" t="str">
        <f t="shared" si="1642"/>
        <v/>
      </c>
      <c r="AD3473" s="154" t="str">
        <f t="shared" si="1643"/>
        <v/>
      </c>
      <c r="AE3473" s="3" t="str">
        <f t="shared" si="1644"/>
        <v/>
      </c>
      <c r="AF3473" s="3" t="str">
        <f t="shared" si="1645"/>
        <v/>
      </c>
      <c r="AG3473" s="3" t="str">
        <f t="shared" si="1646"/>
        <v/>
      </c>
      <c r="AH3473" s="4" t="str">
        <f t="shared" si="1647"/>
        <v/>
      </c>
      <c r="AI3473" s="75" t="str">
        <f t="shared" si="1648"/>
        <v/>
      </c>
      <c r="AJ3473" s="75" t="str">
        <f t="shared" si="1649"/>
        <v/>
      </c>
    </row>
    <row r="3474" spans="1:36" ht="14.25">
      <c r="A3474" s="41" t="str">
        <f t="shared" si="1632"/>
        <v/>
      </c>
      <c r="B3474" s="150" t="str">
        <f>IF(ISNUMBER(A3474),INDEX('MetaTrader Import'!$H$13:$J$5893,TRUNC(((A3474-$A$39+1)-1)/3)+1,MOD((A3474-$A$39+1)-1,3)+1),"")</f>
        <v/>
      </c>
      <c r="C3474" s="43" t="str">
        <f t="shared" si="1633"/>
        <v/>
      </c>
      <c r="D3474" s="43" t="str">
        <f t="shared" ca="1" si="1623"/>
        <v/>
      </c>
      <c r="E3474" s="43" t="str">
        <f t="shared" si="1634"/>
        <v/>
      </c>
      <c r="F3474" s="43" t="str">
        <f t="shared" si="1635"/>
        <v/>
      </c>
      <c r="G3474" s="43" t="str">
        <f>IF(A3474&lt;&gt;"",IF(A3474&lt;Data!$G$11*0.25,$C$13/$G$32,IF(A3474&gt;Data!$G$11*0.25,$C$13,$C$13*10)),"")</f>
        <v/>
      </c>
      <c r="H3474" s="43" t="str">
        <f>IF(A3474&lt;&gt;"",IF(Data!$G$9="constant",$C$13,IF(Data!$G$9="squeeze",G3474,F3474)),"")</f>
        <v/>
      </c>
      <c r="I3474" s="38" t="str">
        <f ca="1">IF(ISNUMBER(A3474),NORMINV(RAND(),0,IF(AND(Data!$G$9="squeeze",A3474&lt;Data!$G$11*0.25),$H$32,1)*$C$30*$C$13)*($C$14*$C$12),"")</f>
        <v/>
      </c>
      <c r="J3474" s="42" t="str">
        <f ca="1">IFERROR(IF(Data!$C$6="Real",B3474,I3474+J3473+($C$14*$C$12)*(NORMINV(RAND(),$C$15,CHOOSE($G$13,$C$13,F3474,G3474)))),"")</f>
        <v/>
      </c>
      <c r="K3474" s="88" t="str">
        <f>IF(ISNUMBER(A3474), IF($G$16="fixed",$G$17,MIN(H3474*Data!$C$7*$C$16*0.5,$C$17*Data!$C$7))*$C$12,"")</f>
        <v/>
      </c>
      <c r="L3474" s="42" t="str">
        <f t="shared" ca="1" si="1650"/>
        <v/>
      </c>
      <c r="M3474" s="44" t="str">
        <f t="shared" ca="1" si="1651"/>
        <v/>
      </c>
      <c r="N3474" s="44" t="str">
        <f t="shared" ca="1" si="1652"/>
        <v/>
      </c>
      <c r="O3474" s="108" t="str">
        <f t="shared" si="1636"/>
        <v/>
      </c>
      <c r="P3474" s="102" t="str">
        <f t="shared" si="1637"/>
        <v/>
      </c>
      <c r="Q3474" s="102" t="str">
        <f t="shared" si="1638"/>
        <v/>
      </c>
      <c r="R3474" s="120" t="str">
        <f t="shared" si="1639"/>
        <v/>
      </c>
      <c r="S3474" s="54" t="str">
        <f t="shared" si="1640"/>
        <v/>
      </c>
      <c r="T3474" s="5" t="str">
        <f t="shared" si="1641"/>
        <v/>
      </c>
      <c r="U3474" s="152" t="str">
        <f t="shared" si="1624"/>
        <v/>
      </c>
      <c r="V3474" s="152" t="str">
        <f t="shared" si="1625"/>
        <v/>
      </c>
      <c r="W3474" s="153" t="str">
        <f t="shared" si="1626"/>
        <v/>
      </c>
      <c r="X3474" s="153" t="str">
        <f t="shared" si="1627"/>
        <v/>
      </c>
      <c r="Y3474" s="153" t="str">
        <f t="shared" si="1628"/>
        <v/>
      </c>
      <c r="Z3474" s="153" t="str">
        <f t="shared" si="1629"/>
        <v/>
      </c>
      <c r="AA3474" s="152" t="str">
        <f t="shared" si="1630"/>
        <v/>
      </c>
      <c r="AB3474" s="152" t="str">
        <f t="shared" si="1631"/>
        <v/>
      </c>
      <c r="AC3474" s="154" t="str">
        <f t="shared" si="1642"/>
        <v/>
      </c>
      <c r="AD3474" s="154" t="str">
        <f t="shared" si="1643"/>
        <v/>
      </c>
      <c r="AE3474" s="3" t="str">
        <f t="shared" si="1644"/>
        <v/>
      </c>
      <c r="AF3474" s="3" t="str">
        <f t="shared" si="1645"/>
        <v/>
      </c>
      <c r="AG3474" s="3" t="str">
        <f t="shared" si="1646"/>
        <v/>
      </c>
      <c r="AH3474" s="4" t="str">
        <f t="shared" si="1647"/>
        <v/>
      </c>
      <c r="AI3474" s="75" t="str">
        <f t="shared" si="1648"/>
        <v/>
      </c>
      <c r="AJ3474" s="75" t="str">
        <f t="shared" si="1649"/>
        <v/>
      </c>
    </row>
    <row r="3475" spans="1:36" ht="14.25">
      <c r="A3475" s="41" t="str">
        <f t="shared" si="1632"/>
        <v/>
      </c>
      <c r="B3475" s="150" t="str">
        <f>IF(ISNUMBER(A3475),INDEX('MetaTrader Import'!$H$13:$J$5893,TRUNC(((A3475-$A$39+1)-1)/3)+1,MOD((A3475-$A$39+1)-1,3)+1),"")</f>
        <v/>
      </c>
      <c r="C3475" s="43" t="str">
        <f t="shared" si="1633"/>
        <v/>
      </c>
      <c r="D3475" s="43" t="str">
        <f t="shared" ca="1" si="1623"/>
        <v/>
      </c>
      <c r="E3475" s="43" t="str">
        <f t="shared" si="1634"/>
        <v/>
      </c>
      <c r="F3475" s="43" t="str">
        <f t="shared" si="1635"/>
        <v/>
      </c>
      <c r="G3475" s="43" t="str">
        <f>IF(A3475&lt;&gt;"",IF(A3475&lt;Data!$G$11*0.25,$C$13/$G$32,IF(A3475&gt;Data!$G$11*0.25,$C$13,$C$13*10)),"")</f>
        <v/>
      </c>
      <c r="H3475" s="43" t="str">
        <f>IF(A3475&lt;&gt;"",IF(Data!$G$9="constant",$C$13,IF(Data!$G$9="squeeze",G3475,F3475)),"")</f>
        <v/>
      </c>
      <c r="I3475" s="38" t="str">
        <f ca="1">IF(ISNUMBER(A3475),NORMINV(RAND(),0,IF(AND(Data!$G$9="squeeze",A3475&lt;Data!$G$11*0.25),$H$32,1)*$C$30*$C$13)*($C$14*$C$12),"")</f>
        <v/>
      </c>
      <c r="J3475" s="42" t="str">
        <f ca="1">IFERROR(IF(Data!$C$6="Real",B3475,I3475+J3474+($C$14*$C$12)*(NORMINV(RAND(),$C$15,CHOOSE($G$13,$C$13,F3475,G3475)))),"")</f>
        <v/>
      </c>
      <c r="K3475" s="88" t="str">
        <f>IF(ISNUMBER(A3475), IF($G$16="fixed",$G$17,MIN(H3475*Data!$C$7*$C$16*0.5,$C$17*Data!$C$7))*$C$12,"")</f>
        <v/>
      </c>
      <c r="L3475" s="42" t="str">
        <f t="shared" ca="1" si="1650"/>
        <v/>
      </c>
      <c r="M3475" s="44" t="str">
        <f t="shared" ca="1" si="1651"/>
        <v/>
      </c>
      <c r="N3475" s="44" t="str">
        <f t="shared" ca="1" si="1652"/>
        <v/>
      </c>
      <c r="O3475" s="108" t="str">
        <f t="shared" si="1636"/>
        <v/>
      </c>
      <c r="P3475" s="102" t="str">
        <f t="shared" si="1637"/>
        <v/>
      </c>
      <c r="Q3475" s="102" t="str">
        <f t="shared" si="1638"/>
        <v/>
      </c>
      <c r="R3475" s="120" t="str">
        <f t="shared" si="1639"/>
        <v/>
      </c>
      <c r="S3475" s="54" t="str">
        <f t="shared" si="1640"/>
        <v/>
      </c>
      <c r="T3475" s="5" t="str">
        <f t="shared" si="1641"/>
        <v/>
      </c>
      <c r="U3475" s="152" t="str">
        <f t="shared" si="1624"/>
        <v/>
      </c>
      <c r="V3475" s="152" t="str">
        <f t="shared" si="1625"/>
        <v/>
      </c>
      <c r="W3475" s="153" t="str">
        <f t="shared" si="1626"/>
        <v/>
      </c>
      <c r="X3475" s="153" t="str">
        <f t="shared" si="1627"/>
        <v/>
      </c>
      <c r="Y3475" s="153" t="str">
        <f t="shared" si="1628"/>
        <v/>
      </c>
      <c r="Z3475" s="153" t="str">
        <f t="shared" si="1629"/>
        <v/>
      </c>
      <c r="AA3475" s="152" t="str">
        <f t="shared" si="1630"/>
        <v/>
      </c>
      <c r="AB3475" s="152" t="str">
        <f t="shared" si="1631"/>
        <v/>
      </c>
      <c r="AC3475" s="154" t="str">
        <f t="shared" si="1642"/>
        <v/>
      </c>
      <c r="AD3475" s="154" t="str">
        <f t="shared" si="1643"/>
        <v/>
      </c>
      <c r="AE3475" s="3" t="str">
        <f t="shared" si="1644"/>
        <v/>
      </c>
      <c r="AF3475" s="3" t="str">
        <f t="shared" si="1645"/>
        <v/>
      </c>
      <c r="AG3475" s="3" t="str">
        <f t="shared" si="1646"/>
        <v/>
      </c>
      <c r="AH3475" s="4" t="str">
        <f t="shared" si="1647"/>
        <v/>
      </c>
      <c r="AI3475" s="75" t="str">
        <f t="shared" si="1648"/>
        <v/>
      </c>
      <c r="AJ3475" s="75" t="str">
        <f t="shared" si="1649"/>
        <v/>
      </c>
    </row>
    <row r="3476" spans="1:36" ht="14.25">
      <c r="A3476" s="41" t="str">
        <f t="shared" si="1632"/>
        <v/>
      </c>
      <c r="B3476" s="150" t="str">
        <f>IF(ISNUMBER(A3476),INDEX('MetaTrader Import'!$H$13:$J$5893,TRUNC(((A3476-$A$39+1)-1)/3)+1,MOD((A3476-$A$39+1)-1,3)+1),"")</f>
        <v/>
      </c>
      <c r="C3476" s="43" t="str">
        <f t="shared" si="1633"/>
        <v/>
      </c>
      <c r="D3476" s="43" t="str">
        <f t="shared" ca="1" si="1623"/>
        <v/>
      </c>
      <c r="E3476" s="43" t="str">
        <f t="shared" si="1634"/>
        <v/>
      </c>
      <c r="F3476" s="43" t="str">
        <f t="shared" si="1635"/>
        <v/>
      </c>
      <c r="G3476" s="43" t="str">
        <f>IF(A3476&lt;&gt;"",IF(A3476&lt;Data!$G$11*0.25,$C$13/$G$32,IF(A3476&gt;Data!$G$11*0.25,$C$13,$C$13*10)),"")</f>
        <v/>
      </c>
      <c r="H3476" s="43" t="str">
        <f>IF(A3476&lt;&gt;"",IF(Data!$G$9="constant",$C$13,IF(Data!$G$9="squeeze",G3476,F3476)),"")</f>
        <v/>
      </c>
      <c r="I3476" s="38" t="str">
        <f ca="1">IF(ISNUMBER(A3476),NORMINV(RAND(),0,IF(AND(Data!$G$9="squeeze",A3476&lt;Data!$G$11*0.25),$H$32,1)*$C$30*$C$13)*($C$14*$C$12),"")</f>
        <v/>
      </c>
      <c r="J3476" s="42" t="str">
        <f ca="1">IFERROR(IF(Data!$C$6="Real",B3476,I3476+J3475+($C$14*$C$12)*(NORMINV(RAND(),$C$15,CHOOSE($G$13,$C$13,F3476,G3476)))),"")</f>
        <v/>
      </c>
      <c r="K3476" s="88" t="str">
        <f>IF(ISNUMBER(A3476), IF($G$16="fixed",$G$17,MIN(H3476*Data!$C$7*$C$16*0.5,$C$17*Data!$C$7))*$C$12,"")</f>
        <v/>
      </c>
      <c r="L3476" s="42" t="str">
        <f t="shared" ca="1" si="1650"/>
        <v/>
      </c>
      <c r="M3476" s="44" t="str">
        <f t="shared" ca="1" si="1651"/>
        <v/>
      </c>
      <c r="N3476" s="44" t="str">
        <f t="shared" ca="1" si="1652"/>
        <v/>
      </c>
      <c r="O3476" s="108" t="str">
        <f t="shared" si="1636"/>
        <v/>
      </c>
      <c r="P3476" s="102" t="str">
        <f t="shared" si="1637"/>
        <v/>
      </c>
      <c r="Q3476" s="102" t="str">
        <f t="shared" si="1638"/>
        <v/>
      </c>
      <c r="R3476" s="120" t="str">
        <f t="shared" si="1639"/>
        <v/>
      </c>
      <c r="S3476" s="54" t="str">
        <f t="shared" si="1640"/>
        <v/>
      </c>
      <c r="T3476" s="5" t="str">
        <f t="shared" si="1641"/>
        <v/>
      </c>
      <c r="U3476" s="152" t="str">
        <f t="shared" si="1624"/>
        <v/>
      </c>
      <c r="V3476" s="152" t="str">
        <f t="shared" si="1625"/>
        <v/>
      </c>
      <c r="W3476" s="153" t="str">
        <f t="shared" si="1626"/>
        <v/>
      </c>
      <c r="X3476" s="153" t="str">
        <f t="shared" si="1627"/>
        <v/>
      </c>
      <c r="Y3476" s="153" t="str">
        <f t="shared" si="1628"/>
        <v/>
      </c>
      <c r="Z3476" s="153" t="str">
        <f t="shared" si="1629"/>
        <v/>
      </c>
      <c r="AA3476" s="152" t="str">
        <f t="shared" si="1630"/>
        <v/>
      </c>
      <c r="AB3476" s="152" t="str">
        <f t="shared" si="1631"/>
        <v/>
      </c>
      <c r="AC3476" s="154" t="str">
        <f t="shared" si="1642"/>
        <v/>
      </c>
      <c r="AD3476" s="154" t="str">
        <f t="shared" si="1643"/>
        <v/>
      </c>
      <c r="AE3476" s="3" t="str">
        <f t="shared" si="1644"/>
        <v/>
      </c>
      <c r="AF3476" s="3" t="str">
        <f t="shared" si="1645"/>
        <v/>
      </c>
      <c r="AG3476" s="3" t="str">
        <f t="shared" si="1646"/>
        <v/>
      </c>
      <c r="AH3476" s="4" t="str">
        <f t="shared" si="1647"/>
        <v/>
      </c>
      <c r="AI3476" s="75" t="str">
        <f t="shared" si="1648"/>
        <v/>
      </c>
      <c r="AJ3476" s="75" t="str">
        <f t="shared" si="1649"/>
        <v/>
      </c>
    </row>
    <row r="3477" spans="1:36" ht="14.25">
      <c r="A3477" s="41" t="str">
        <f t="shared" si="1632"/>
        <v/>
      </c>
      <c r="B3477" s="150" t="str">
        <f>IF(ISNUMBER(A3477),INDEX('MetaTrader Import'!$H$13:$J$5893,TRUNC(((A3477-$A$39+1)-1)/3)+1,MOD((A3477-$A$39+1)-1,3)+1),"")</f>
        <v/>
      </c>
      <c r="C3477" s="43" t="str">
        <f t="shared" si="1633"/>
        <v/>
      </c>
      <c r="D3477" s="43" t="str">
        <f t="shared" ca="1" si="1623"/>
        <v/>
      </c>
      <c r="E3477" s="43" t="str">
        <f t="shared" si="1634"/>
        <v/>
      </c>
      <c r="F3477" s="43" t="str">
        <f t="shared" si="1635"/>
        <v/>
      </c>
      <c r="G3477" s="43" t="str">
        <f>IF(A3477&lt;&gt;"",IF(A3477&lt;Data!$G$11*0.25,$C$13/$G$32,IF(A3477&gt;Data!$G$11*0.25,$C$13,$C$13*10)),"")</f>
        <v/>
      </c>
      <c r="H3477" s="43" t="str">
        <f>IF(A3477&lt;&gt;"",IF(Data!$G$9="constant",$C$13,IF(Data!$G$9="squeeze",G3477,F3477)),"")</f>
        <v/>
      </c>
      <c r="I3477" s="38" t="str">
        <f ca="1">IF(ISNUMBER(A3477),NORMINV(RAND(),0,IF(AND(Data!$G$9="squeeze",A3477&lt;Data!$G$11*0.25),$H$32,1)*$C$30*$C$13)*($C$14*$C$12),"")</f>
        <v/>
      </c>
      <c r="J3477" s="42" t="str">
        <f ca="1">IFERROR(IF(Data!$C$6="Real",B3477,I3477+J3476+($C$14*$C$12)*(NORMINV(RAND(),$C$15,CHOOSE($G$13,$C$13,F3477,G3477)))),"")</f>
        <v/>
      </c>
      <c r="K3477" s="88" t="str">
        <f>IF(ISNUMBER(A3477), IF($G$16="fixed",$G$17,MIN(H3477*Data!$C$7*$C$16*0.5,$C$17*Data!$C$7))*$C$12,"")</f>
        <v/>
      </c>
      <c r="L3477" s="42" t="str">
        <f t="shared" ca="1" si="1650"/>
        <v/>
      </c>
      <c r="M3477" s="44" t="str">
        <f t="shared" ca="1" si="1651"/>
        <v/>
      </c>
      <c r="N3477" s="44" t="str">
        <f t="shared" ca="1" si="1652"/>
        <v/>
      </c>
      <c r="O3477" s="108" t="str">
        <f t="shared" si="1636"/>
        <v/>
      </c>
      <c r="P3477" s="102" t="str">
        <f t="shared" si="1637"/>
        <v/>
      </c>
      <c r="Q3477" s="102" t="str">
        <f t="shared" si="1638"/>
        <v/>
      </c>
      <c r="R3477" s="120" t="str">
        <f t="shared" si="1639"/>
        <v/>
      </c>
      <c r="S3477" s="54" t="str">
        <f t="shared" si="1640"/>
        <v/>
      </c>
      <c r="T3477" s="5" t="str">
        <f t="shared" si="1641"/>
        <v/>
      </c>
      <c r="U3477" s="152" t="str">
        <f t="shared" si="1624"/>
        <v/>
      </c>
      <c r="V3477" s="152" t="str">
        <f t="shared" si="1625"/>
        <v/>
      </c>
      <c r="W3477" s="153" t="str">
        <f t="shared" si="1626"/>
        <v/>
      </c>
      <c r="X3477" s="153" t="str">
        <f t="shared" si="1627"/>
        <v/>
      </c>
      <c r="Y3477" s="153" t="str">
        <f t="shared" si="1628"/>
        <v/>
      </c>
      <c r="Z3477" s="153" t="str">
        <f t="shared" si="1629"/>
        <v/>
      </c>
      <c r="AA3477" s="152" t="str">
        <f t="shared" si="1630"/>
        <v/>
      </c>
      <c r="AB3477" s="152" t="str">
        <f t="shared" si="1631"/>
        <v/>
      </c>
      <c r="AC3477" s="154" t="str">
        <f t="shared" si="1642"/>
        <v/>
      </c>
      <c r="AD3477" s="154" t="str">
        <f t="shared" si="1643"/>
        <v/>
      </c>
      <c r="AE3477" s="3" t="str">
        <f t="shared" si="1644"/>
        <v/>
      </c>
      <c r="AF3477" s="3" t="str">
        <f t="shared" si="1645"/>
        <v/>
      </c>
      <c r="AG3477" s="3" t="str">
        <f t="shared" si="1646"/>
        <v/>
      </c>
      <c r="AH3477" s="4" t="str">
        <f t="shared" si="1647"/>
        <v/>
      </c>
      <c r="AI3477" s="75" t="str">
        <f t="shared" si="1648"/>
        <v/>
      </c>
      <c r="AJ3477" s="75" t="str">
        <f t="shared" si="1649"/>
        <v/>
      </c>
    </row>
    <row r="3478" spans="1:36" ht="14.25">
      <c r="A3478" s="41" t="str">
        <f t="shared" si="1632"/>
        <v/>
      </c>
      <c r="B3478" s="150" t="str">
        <f>IF(ISNUMBER(A3478),INDEX('MetaTrader Import'!$H$13:$J$5893,TRUNC(((A3478-$A$39+1)-1)/3)+1,MOD((A3478-$A$39+1)-1,3)+1),"")</f>
        <v/>
      </c>
      <c r="C3478" s="43" t="str">
        <f t="shared" si="1633"/>
        <v/>
      </c>
      <c r="D3478" s="43" t="str">
        <f t="shared" ca="1" si="1623"/>
        <v/>
      </c>
      <c r="E3478" s="43" t="str">
        <f t="shared" si="1634"/>
        <v/>
      </c>
      <c r="F3478" s="43" t="str">
        <f t="shared" si="1635"/>
        <v/>
      </c>
      <c r="G3478" s="43" t="str">
        <f>IF(A3478&lt;&gt;"",IF(A3478&lt;Data!$G$11*0.25,$C$13/$G$32,IF(A3478&gt;Data!$G$11*0.25,$C$13,$C$13*10)),"")</f>
        <v/>
      </c>
      <c r="H3478" s="43" t="str">
        <f>IF(A3478&lt;&gt;"",IF(Data!$G$9="constant",$C$13,IF(Data!$G$9="squeeze",G3478,F3478)),"")</f>
        <v/>
      </c>
      <c r="I3478" s="38" t="str">
        <f ca="1">IF(ISNUMBER(A3478),NORMINV(RAND(),0,IF(AND(Data!$G$9="squeeze",A3478&lt;Data!$G$11*0.25),$H$32,1)*$C$30*$C$13)*($C$14*$C$12),"")</f>
        <v/>
      </c>
      <c r="J3478" s="42" t="str">
        <f ca="1">IFERROR(IF(Data!$C$6="Real",B3478,I3478+J3477+($C$14*$C$12)*(NORMINV(RAND(),$C$15,CHOOSE($G$13,$C$13,F3478,G3478)))),"")</f>
        <v/>
      </c>
      <c r="K3478" s="88" t="str">
        <f>IF(ISNUMBER(A3478), IF($G$16="fixed",$G$17,MIN(H3478*Data!$C$7*$C$16*0.5,$C$17*Data!$C$7))*$C$12,"")</f>
        <v/>
      </c>
      <c r="L3478" s="42" t="str">
        <f t="shared" ca="1" si="1650"/>
        <v/>
      </c>
      <c r="M3478" s="44" t="str">
        <f t="shared" ca="1" si="1651"/>
        <v/>
      </c>
      <c r="N3478" s="44" t="str">
        <f t="shared" ca="1" si="1652"/>
        <v/>
      </c>
      <c r="O3478" s="108" t="str">
        <f t="shared" si="1636"/>
        <v/>
      </c>
      <c r="P3478" s="102" t="str">
        <f t="shared" si="1637"/>
        <v/>
      </c>
      <c r="Q3478" s="102" t="str">
        <f t="shared" si="1638"/>
        <v/>
      </c>
      <c r="R3478" s="120" t="str">
        <f t="shared" si="1639"/>
        <v/>
      </c>
      <c r="S3478" s="54" t="str">
        <f t="shared" si="1640"/>
        <v/>
      </c>
      <c r="T3478" s="5" t="str">
        <f t="shared" si="1641"/>
        <v/>
      </c>
      <c r="U3478" s="152" t="str">
        <f t="shared" si="1624"/>
        <v/>
      </c>
      <c r="V3478" s="152" t="str">
        <f t="shared" si="1625"/>
        <v/>
      </c>
      <c r="W3478" s="153" t="str">
        <f t="shared" si="1626"/>
        <v/>
      </c>
      <c r="X3478" s="153" t="str">
        <f t="shared" si="1627"/>
        <v/>
      </c>
      <c r="Y3478" s="153" t="str">
        <f t="shared" si="1628"/>
        <v/>
      </c>
      <c r="Z3478" s="153" t="str">
        <f t="shared" si="1629"/>
        <v/>
      </c>
      <c r="AA3478" s="152" t="str">
        <f t="shared" si="1630"/>
        <v/>
      </c>
      <c r="AB3478" s="152" t="str">
        <f t="shared" si="1631"/>
        <v/>
      </c>
      <c r="AC3478" s="154" t="str">
        <f t="shared" si="1642"/>
        <v/>
      </c>
      <c r="AD3478" s="154" t="str">
        <f t="shared" si="1643"/>
        <v/>
      </c>
      <c r="AE3478" s="3" t="str">
        <f t="shared" si="1644"/>
        <v/>
      </c>
      <c r="AF3478" s="3" t="str">
        <f t="shared" si="1645"/>
        <v/>
      </c>
      <c r="AG3478" s="3" t="str">
        <f t="shared" si="1646"/>
        <v/>
      </c>
      <c r="AH3478" s="4" t="str">
        <f t="shared" si="1647"/>
        <v/>
      </c>
      <c r="AI3478" s="75" t="str">
        <f t="shared" si="1648"/>
        <v/>
      </c>
      <c r="AJ3478" s="75" t="str">
        <f t="shared" si="1649"/>
        <v/>
      </c>
    </row>
    <row r="3479" spans="1:36" ht="14.25">
      <c r="A3479" s="41" t="str">
        <f t="shared" si="1632"/>
        <v/>
      </c>
      <c r="B3479" s="150" t="str">
        <f>IF(ISNUMBER(A3479),INDEX('MetaTrader Import'!$H$13:$J$5893,TRUNC(((A3479-$A$39+1)-1)/3)+1,MOD((A3479-$A$39+1)-1,3)+1),"")</f>
        <v/>
      </c>
      <c r="C3479" s="43" t="str">
        <f t="shared" si="1633"/>
        <v/>
      </c>
      <c r="D3479" s="43" t="str">
        <f t="shared" ca="1" si="1623"/>
        <v/>
      </c>
      <c r="E3479" s="43" t="str">
        <f t="shared" si="1634"/>
        <v/>
      </c>
      <c r="F3479" s="43" t="str">
        <f t="shared" si="1635"/>
        <v/>
      </c>
      <c r="G3479" s="43" t="str">
        <f>IF(A3479&lt;&gt;"",IF(A3479&lt;Data!$G$11*0.25,$C$13/$G$32,IF(A3479&gt;Data!$G$11*0.25,$C$13,$C$13*10)),"")</f>
        <v/>
      </c>
      <c r="H3479" s="43" t="str">
        <f>IF(A3479&lt;&gt;"",IF(Data!$G$9="constant",$C$13,IF(Data!$G$9="squeeze",G3479,F3479)),"")</f>
        <v/>
      </c>
      <c r="I3479" s="38" t="str">
        <f ca="1">IF(ISNUMBER(A3479),NORMINV(RAND(),0,IF(AND(Data!$G$9="squeeze",A3479&lt;Data!$G$11*0.25),$H$32,1)*$C$30*$C$13)*($C$14*$C$12),"")</f>
        <v/>
      </c>
      <c r="J3479" s="42" t="str">
        <f ca="1">IFERROR(IF(Data!$C$6="Real",B3479,I3479+J3478+($C$14*$C$12)*(NORMINV(RAND(),$C$15,CHOOSE($G$13,$C$13,F3479,G3479)))),"")</f>
        <v/>
      </c>
      <c r="K3479" s="88" t="str">
        <f>IF(ISNUMBER(A3479), IF($G$16="fixed",$G$17,MIN(H3479*Data!$C$7*$C$16*0.5,$C$17*Data!$C$7))*$C$12,"")</f>
        <v/>
      </c>
      <c r="L3479" s="42" t="str">
        <f t="shared" ca="1" si="1650"/>
        <v/>
      </c>
      <c r="M3479" s="44" t="str">
        <f t="shared" ca="1" si="1651"/>
        <v/>
      </c>
      <c r="N3479" s="44" t="str">
        <f t="shared" ca="1" si="1652"/>
        <v/>
      </c>
      <c r="O3479" s="108" t="str">
        <f t="shared" si="1636"/>
        <v/>
      </c>
      <c r="P3479" s="102" t="str">
        <f t="shared" si="1637"/>
        <v/>
      </c>
      <c r="Q3479" s="102" t="str">
        <f t="shared" si="1638"/>
        <v/>
      </c>
      <c r="R3479" s="120" t="str">
        <f t="shared" si="1639"/>
        <v/>
      </c>
      <c r="S3479" s="54" t="str">
        <f t="shared" si="1640"/>
        <v/>
      </c>
      <c r="T3479" s="5" t="str">
        <f t="shared" si="1641"/>
        <v/>
      </c>
      <c r="U3479" s="152" t="str">
        <f t="shared" si="1624"/>
        <v/>
      </c>
      <c r="V3479" s="152" t="str">
        <f t="shared" si="1625"/>
        <v/>
      </c>
      <c r="W3479" s="153" t="str">
        <f t="shared" si="1626"/>
        <v/>
      </c>
      <c r="X3479" s="153" t="str">
        <f t="shared" si="1627"/>
        <v/>
      </c>
      <c r="Y3479" s="153" t="str">
        <f t="shared" si="1628"/>
        <v/>
      </c>
      <c r="Z3479" s="153" t="str">
        <f t="shared" si="1629"/>
        <v/>
      </c>
      <c r="AA3479" s="152" t="str">
        <f t="shared" si="1630"/>
        <v/>
      </c>
      <c r="AB3479" s="152" t="str">
        <f t="shared" si="1631"/>
        <v/>
      </c>
      <c r="AC3479" s="154" t="str">
        <f t="shared" si="1642"/>
        <v/>
      </c>
      <c r="AD3479" s="154" t="str">
        <f t="shared" si="1643"/>
        <v/>
      </c>
      <c r="AE3479" s="3" t="str">
        <f t="shared" si="1644"/>
        <v/>
      </c>
      <c r="AF3479" s="3" t="str">
        <f t="shared" si="1645"/>
        <v/>
      </c>
      <c r="AG3479" s="3" t="str">
        <f t="shared" si="1646"/>
        <v/>
      </c>
      <c r="AH3479" s="4" t="str">
        <f t="shared" si="1647"/>
        <v/>
      </c>
      <c r="AI3479" s="75" t="str">
        <f t="shared" si="1648"/>
        <v/>
      </c>
      <c r="AJ3479" s="75" t="str">
        <f t="shared" si="1649"/>
        <v/>
      </c>
    </row>
    <row r="3480" spans="1:36" ht="14.25">
      <c r="A3480" s="41" t="str">
        <f t="shared" si="1632"/>
        <v/>
      </c>
      <c r="B3480" s="150" t="str">
        <f>IF(ISNUMBER(A3480),INDEX('MetaTrader Import'!$H$13:$J$5893,TRUNC(((A3480-$A$39+1)-1)/3)+1,MOD((A3480-$A$39+1)-1,3)+1),"")</f>
        <v/>
      </c>
      <c r="C3480" s="43" t="str">
        <f t="shared" si="1633"/>
        <v/>
      </c>
      <c r="D3480" s="43" t="str">
        <f t="shared" ca="1" si="1623"/>
        <v/>
      </c>
      <c r="E3480" s="43" t="str">
        <f t="shared" si="1634"/>
        <v/>
      </c>
      <c r="F3480" s="43" t="str">
        <f t="shared" si="1635"/>
        <v/>
      </c>
      <c r="G3480" s="43" t="str">
        <f>IF(A3480&lt;&gt;"",IF(A3480&lt;Data!$G$11*0.25,$C$13/$G$32,IF(A3480&gt;Data!$G$11*0.25,$C$13,$C$13*10)),"")</f>
        <v/>
      </c>
      <c r="H3480" s="43" t="str">
        <f>IF(A3480&lt;&gt;"",IF(Data!$G$9="constant",$C$13,IF(Data!$G$9="squeeze",G3480,F3480)),"")</f>
        <v/>
      </c>
      <c r="I3480" s="38" t="str">
        <f ca="1">IF(ISNUMBER(A3480),NORMINV(RAND(),0,IF(AND(Data!$G$9="squeeze",A3480&lt;Data!$G$11*0.25),$H$32,1)*$C$30*$C$13)*($C$14*$C$12),"")</f>
        <v/>
      </c>
      <c r="J3480" s="42" t="str">
        <f ca="1">IFERROR(IF(Data!$C$6="Real",B3480,I3480+J3479+($C$14*$C$12)*(NORMINV(RAND(),$C$15,CHOOSE($G$13,$C$13,F3480,G3480)))),"")</f>
        <v/>
      </c>
      <c r="K3480" s="88" t="str">
        <f>IF(ISNUMBER(A3480), IF($G$16="fixed",$G$17,MIN(H3480*Data!$C$7*$C$16*0.5,$C$17*Data!$C$7))*$C$12,"")</f>
        <v/>
      </c>
      <c r="L3480" s="42" t="str">
        <f t="shared" ca="1" si="1650"/>
        <v/>
      </c>
      <c r="M3480" s="44" t="str">
        <f t="shared" ca="1" si="1651"/>
        <v/>
      </c>
      <c r="N3480" s="44" t="str">
        <f t="shared" ca="1" si="1652"/>
        <v/>
      </c>
      <c r="O3480" s="108" t="str">
        <f t="shared" si="1636"/>
        <v/>
      </c>
      <c r="P3480" s="102" t="str">
        <f t="shared" si="1637"/>
        <v/>
      </c>
      <c r="Q3480" s="102" t="str">
        <f t="shared" si="1638"/>
        <v/>
      </c>
      <c r="R3480" s="120" t="str">
        <f t="shared" si="1639"/>
        <v/>
      </c>
      <c r="S3480" s="54" t="str">
        <f t="shared" si="1640"/>
        <v/>
      </c>
      <c r="T3480" s="5" t="str">
        <f t="shared" si="1641"/>
        <v/>
      </c>
      <c r="U3480" s="152" t="str">
        <f t="shared" si="1624"/>
        <v/>
      </c>
      <c r="V3480" s="152" t="str">
        <f t="shared" si="1625"/>
        <v/>
      </c>
      <c r="W3480" s="153" t="str">
        <f t="shared" si="1626"/>
        <v/>
      </c>
      <c r="X3480" s="153" t="str">
        <f t="shared" si="1627"/>
        <v/>
      </c>
      <c r="Y3480" s="153" t="str">
        <f t="shared" si="1628"/>
        <v/>
      </c>
      <c r="Z3480" s="153" t="str">
        <f t="shared" si="1629"/>
        <v/>
      </c>
      <c r="AA3480" s="152" t="str">
        <f t="shared" si="1630"/>
        <v/>
      </c>
      <c r="AB3480" s="152" t="str">
        <f t="shared" si="1631"/>
        <v/>
      </c>
      <c r="AC3480" s="154" t="str">
        <f t="shared" si="1642"/>
        <v/>
      </c>
      <c r="AD3480" s="154" t="str">
        <f t="shared" si="1643"/>
        <v/>
      </c>
      <c r="AE3480" s="3" t="str">
        <f t="shared" si="1644"/>
        <v/>
      </c>
      <c r="AF3480" s="3" t="str">
        <f t="shared" si="1645"/>
        <v/>
      </c>
      <c r="AG3480" s="3" t="str">
        <f t="shared" si="1646"/>
        <v/>
      </c>
      <c r="AH3480" s="4" t="str">
        <f t="shared" si="1647"/>
        <v/>
      </c>
      <c r="AI3480" s="75" t="str">
        <f t="shared" si="1648"/>
        <v/>
      </c>
      <c r="AJ3480" s="75" t="str">
        <f t="shared" si="1649"/>
        <v/>
      </c>
    </row>
    <row r="3481" spans="1:36" ht="14.25">
      <c r="A3481" s="41" t="str">
        <f t="shared" si="1632"/>
        <v/>
      </c>
      <c r="B3481" s="150" t="str">
        <f>IF(ISNUMBER(A3481),INDEX('MetaTrader Import'!$H$13:$J$5893,TRUNC(((A3481-$A$39+1)-1)/3)+1,MOD((A3481-$A$39+1)-1,3)+1),"")</f>
        <v/>
      </c>
      <c r="C3481" s="43" t="str">
        <f t="shared" si="1633"/>
        <v/>
      </c>
      <c r="D3481" s="43" t="str">
        <f t="shared" ca="1" si="1623"/>
        <v/>
      </c>
      <c r="E3481" s="43" t="str">
        <f t="shared" si="1634"/>
        <v/>
      </c>
      <c r="F3481" s="43" t="str">
        <f t="shared" si="1635"/>
        <v/>
      </c>
      <c r="G3481" s="43" t="str">
        <f>IF(A3481&lt;&gt;"",IF(A3481&lt;Data!$G$11*0.25,$C$13/$G$32,IF(A3481&gt;Data!$G$11*0.25,$C$13,$C$13*10)),"")</f>
        <v/>
      </c>
      <c r="H3481" s="43" t="str">
        <f>IF(A3481&lt;&gt;"",IF(Data!$G$9="constant",$C$13,IF(Data!$G$9="squeeze",G3481,F3481)),"")</f>
        <v/>
      </c>
      <c r="I3481" s="38" t="str">
        <f ca="1">IF(ISNUMBER(A3481),NORMINV(RAND(),0,IF(AND(Data!$G$9="squeeze",A3481&lt;Data!$G$11*0.25),$H$32,1)*$C$30*$C$13)*($C$14*$C$12),"")</f>
        <v/>
      </c>
      <c r="J3481" s="42" t="str">
        <f ca="1">IFERROR(IF(Data!$C$6="Real",B3481,I3481+J3480+($C$14*$C$12)*(NORMINV(RAND(),$C$15,CHOOSE($G$13,$C$13,F3481,G3481)))),"")</f>
        <v/>
      </c>
      <c r="K3481" s="88" t="str">
        <f>IF(ISNUMBER(A3481), IF($G$16="fixed",$G$17,MIN(H3481*Data!$C$7*$C$16*0.5,$C$17*Data!$C$7))*$C$12,"")</f>
        <v/>
      </c>
      <c r="L3481" s="42" t="str">
        <f t="shared" ca="1" si="1650"/>
        <v/>
      </c>
      <c r="M3481" s="44" t="str">
        <f t="shared" ca="1" si="1651"/>
        <v/>
      </c>
      <c r="N3481" s="44" t="str">
        <f t="shared" ca="1" si="1652"/>
        <v/>
      </c>
      <c r="O3481" s="108" t="str">
        <f t="shared" si="1636"/>
        <v/>
      </c>
      <c r="P3481" s="102" t="str">
        <f t="shared" si="1637"/>
        <v/>
      </c>
      <c r="Q3481" s="102" t="str">
        <f t="shared" si="1638"/>
        <v/>
      </c>
      <c r="R3481" s="120" t="str">
        <f t="shared" si="1639"/>
        <v/>
      </c>
      <c r="S3481" s="54" t="str">
        <f t="shared" si="1640"/>
        <v/>
      </c>
      <c r="T3481" s="5" t="str">
        <f t="shared" si="1641"/>
        <v/>
      </c>
      <c r="U3481" s="152" t="str">
        <f t="shared" si="1624"/>
        <v/>
      </c>
      <c r="V3481" s="152" t="str">
        <f t="shared" si="1625"/>
        <v/>
      </c>
      <c r="W3481" s="153" t="str">
        <f t="shared" si="1626"/>
        <v/>
      </c>
      <c r="X3481" s="153" t="str">
        <f t="shared" si="1627"/>
        <v/>
      </c>
      <c r="Y3481" s="153" t="str">
        <f t="shared" si="1628"/>
        <v/>
      </c>
      <c r="Z3481" s="153" t="str">
        <f t="shared" si="1629"/>
        <v/>
      </c>
      <c r="AA3481" s="152" t="str">
        <f t="shared" si="1630"/>
        <v/>
      </c>
      <c r="AB3481" s="152" t="str">
        <f t="shared" si="1631"/>
        <v/>
      </c>
      <c r="AC3481" s="154" t="str">
        <f t="shared" si="1642"/>
        <v/>
      </c>
      <c r="AD3481" s="154" t="str">
        <f t="shared" si="1643"/>
        <v/>
      </c>
      <c r="AE3481" s="3" t="str">
        <f t="shared" si="1644"/>
        <v/>
      </c>
      <c r="AF3481" s="3" t="str">
        <f t="shared" si="1645"/>
        <v/>
      </c>
      <c r="AG3481" s="3" t="str">
        <f t="shared" si="1646"/>
        <v/>
      </c>
      <c r="AH3481" s="4" t="str">
        <f t="shared" si="1647"/>
        <v/>
      </c>
      <c r="AI3481" s="75" t="str">
        <f t="shared" si="1648"/>
        <v/>
      </c>
      <c r="AJ3481" s="75" t="str">
        <f t="shared" si="1649"/>
        <v/>
      </c>
    </row>
    <row r="3482" spans="1:36" ht="14.25">
      <c r="A3482" s="41" t="str">
        <f t="shared" si="1632"/>
        <v/>
      </c>
      <c r="B3482" s="150" t="str">
        <f>IF(ISNUMBER(A3482),INDEX('MetaTrader Import'!$H$13:$J$5893,TRUNC(((A3482-$A$39+1)-1)/3)+1,MOD((A3482-$A$39+1)-1,3)+1),"")</f>
        <v/>
      </c>
      <c r="C3482" s="43" t="str">
        <f t="shared" si="1633"/>
        <v/>
      </c>
      <c r="D3482" s="43" t="str">
        <f t="shared" ca="1" si="1623"/>
        <v/>
      </c>
      <c r="E3482" s="43" t="str">
        <f t="shared" si="1634"/>
        <v/>
      </c>
      <c r="F3482" s="43" t="str">
        <f t="shared" si="1635"/>
        <v/>
      </c>
      <c r="G3482" s="43" t="str">
        <f>IF(A3482&lt;&gt;"",IF(A3482&lt;Data!$G$11*0.25,$C$13/$G$32,IF(A3482&gt;Data!$G$11*0.25,$C$13,$C$13*10)),"")</f>
        <v/>
      </c>
      <c r="H3482" s="43" t="str">
        <f>IF(A3482&lt;&gt;"",IF(Data!$G$9="constant",$C$13,IF(Data!$G$9="squeeze",G3482,F3482)),"")</f>
        <v/>
      </c>
      <c r="I3482" s="38" t="str">
        <f ca="1">IF(ISNUMBER(A3482),NORMINV(RAND(),0,IF(AND(Data!$G$9="squeeze",A3482&lt;Data!$G$11*0.25),$H$32,1)*$C$30*$C$13)*($C$14*$C$12),"")</f>
        <v/>
      </c>
      <c r="J3482" s="42" t="str">
        <f ca="1">IFERROR(IF(Data!$C$6="Real",B3482,I3482+J3481+($C$14*$C$12)*(NORMINV(RAND(),$C$15,CHOOSE($G$13,$C$13,F3482,G3482)))),"")</f>
        <v/>
      </c>
      <c r="K3482" s="88" t="str">
        <f>IF(ISNUMBER(A3482), IF($G$16="fixed",$G$17,MIN(H3482*Data!$C$7*$C$16*0.5,$C$17*Data!$C$7))*$C$12,"")</f>
        <v/>
      </c>
      <c r="L3482" s="42" t="str">
        <f t="shared" ca="1" si="1650"/>
        <v/>
      </c>
      <c r="M3482" s="44" t="str">
        <f t="shared" ca="1" si="1651"/>
        <v/>
      </c>
      <c r="N3482" s="44" t="str">
        <f t="shared" ca="1" si="1652"/>
        <v/>
      </c>
      <c r="O3482" s="108" t="str">
        <f t="shared" si="1636"/>
        <v/>
      </c>
      <c r="P3482" s="102" t="str">
        <f t="shared" si="1637"/>
        <v/>
      </c>
      <c r="Q3482" s="102" t="str">
        <f t="shared" si="1638"/>
        <v/>
      </c>
      <c r="R3482" s="120" t="str">
        <f t="shared" si="1639"/>
        <v/>
      </c>
      <c r="S3482" s="54" t="str">
        <f t="shared" si="1640"/>
        <v/>
      </c>
      <c r="T3482" s="5" t="str">
        <f t="shared" si="1641"/>
        <v/>
      </c>
      <c r="U3482" s="152" t="str">
        <f t="shared" si="1624"/>
        <v/>
      </c>
      <c r="V3482" s="152" t="str">
        <f t="shared" si="1625"/>
        <v/>
      </c>
      <c r="W3482" s="153" t="str">
        <f t="shared" si="1626"/>
        <v/>
      </c>
      <c r="X3482" s="153" t="str">
        <f t="shared" si="1627"/>
        <v/>
      </c>
      <c r="Y3482" s="153" t="str">
        <f t="shared" si="1628"/>
        <v/>
      </c>
      <c r="Z3482" s="153" t="str">
        <f t="shared" si="1629"/>
        <v/>
      </c>
      <c r="AA3482" s="152" t="str">
        <f t="shared" si="1630"/>
        <v/>
      </c>
      <c r="AB3482" s="152" t="str">
        <f t="shared" si="1631"/>
        <v/>
      </c>
      <c r="AC3482" s="154" t="str">
        <f t="shared" si="1642"/>
        <v/>
      </c>
      <c r="AD3482" s="154" t="str">
        <f t="shared" si="1643"/>
        <v/>
      </c>
      <c r="AE3482" s="3" t="str">
        <f t="shared" si="1644"/>
        <v/>
      </c>
      <c r="AF3482" s="3" t="str">
        <f t="shared" si="1645"/>
        <v/>
      </c>
      <c r="AG3482" s="3" t="str">
        <f t="shared" si="1646"/>
        <v/>
      </c>
      <c r="AH3482" s="4" t="str">
        <f t="shared" si="1647"/>
        <v/>
      </c>
      <c r="AI3482" s="75" t="str">
        <f t="shared" si="1648"/>
        <v/>
      </c>
      <c r="AJ3482" s="75" t="str">
        <f t="shared" si="1649"/>
        <v/>
      </c>
    </row>
    <row r="3483" spans="1:36" ht="14.25">
      <c r="A3483" s="41" t="str">
        <f t="shared" si="1632"/>
        <v/>
      </c>
      <c r="B3483" s="150" t="str">
        <f>IF(ISNUMBER(A3483),INDEX('MetaTrader Import'!$H$13:$J$5893,TRUNC(((A3483-$A$39+1)-1)/3)+1,MOD((A3483-$A$39+1)-1,3)+1),"")</f>
        <v/>
      </c>
      <c r="C3483" s="43" t="str">
        <f t="shared" si="1633"/>
        <v/>
      </c>
      <c r="D3483" s="43" t="str">
        <f t="shared" ca="1" si="1623"/>
        <v/>
      </c>
      <c r="E3483" s="43" t="str">
        <f t="shared" si="1634"/>
        <v/>
      </c>
      <c r="F3483" s="43" t="str">
        <f t="shared" si="1635"/>
        <v/>
      </c>
      <c r="G3483" s="43" t="str">
        <f>IF(A3483&lt;&gt;"",IF(A3483&lt;Data!$G$11*0.25,$C$13/$G$32,IF(A3483&gt;Data!$G$11*0.25,$C$13,$C$13*10)),"")</f>
        <v/>
      </c>
      <c r="H3483" s="43" t="str">
        <f>IF(A3483&lt;&gt;"",IF(Data!$G$9="constant",$C$13,IF(Data!$G$9="squeeze",G3483,F3483)),"")</f>
        <v/>
      </c>
      <c r="I3483" s="38" t="str">
        <f ca="1">IF(ISNUMBER(A3483),NORMINV(RAND(),0,IF(AND(Data!$G$9="squeeze",A3483&lt;Data!$G$11*0.25),$H$32,1)*$C$30*$C$13)*($C$14*$C$12),"")</f>
        <v/>
      </c>
      <c r="J3483" s="42" t="str">
        <f ca="1">IFERROR(IF(Data!$C$6="Real",B3483,I3483+J3482+($C$14*$C$12)*(NORMINV(RAND(),$C$15,CHOOSE($G$13,$C$13,F3483,G3483)))),"")</f>
        <v/>
      </c>
      <c r="K3483" s="88" t="str">
        <f>IF(ISNUMBER(A3483), IF($G$16="fixed",$G$17,MIN(H3483*Data!$C$7*$C$16*0.5,$C$17*Data!$C$7))*$C$12,"")</f>
        <v/>
      </c>
      <c r="L3483" s="42" t="str">
        <f t="shared" ca="1" si="1650"/>
        <v/>
      </c>
      <c r="M3483" s="44" t="str">
        <f t="shared" ca="1" si="1651"/>
        <v/>
      </c>
      <c r="N3483" s="44" t="str">
        <f t="shared" ca="1" si="1652"/>
        <v/>
      </c>
      <c r="O3483" s="108" t="str">
        <f t="shared" si="1636"/>
        <v/>
      </c>
      <c r="P3483" s="102" t="str">
        <f t="shared" si="1637"/>
        <v/>
      </c>
      <c r="Q3483" s="102" t="str">
        <f t="shared" si="1638"/>
        <v/>
      </c>
      <c r="R3483" s="120" t="str">
        <f t="shared" si="1639"/>
        <v/>
      </c>
      <c r="S3483" s="54" t="str">
        <f t="shared" si="1640"/>
        <v/>
      </c>
      <c r="T3483" s="5" t="str">
        <f t="shared" si="1641"/>
        <v/>
      </c>
      <c r="U3483" s="152" t="str">
        <f t="shared" si="1624"/>
        <v/>
      </c>
      <c r="V3483" s="152" t="str">
        <f t="shared" si="1625"/>
        <v/>
      </c>
      <c r="W3483" s="153" t="str">
        <f t="shared" si="1626"/>
        <v/>
      </c>
      <c r="X3483" s="153" t="str">
        <f t="shared" si="1627"/>
        <v/>
      </c>
      <c r="Y3483" s="153" t="str">
        <f t="shared" si="1628"/>
        <v/>
      </c>
      <c r="Z3483" s="153" t="str">
        <f t="shared" si="1629"/>
        <v/>
      </c>
      <c r="AA3483" s="152" t="str">
        <f t="shared" si="1630"/>
        <v/>
      </c>
      <c r="AB3483" s="152" t="str">
        <f t="shared" si="1631"/>
        <v/>
      </c>
      <c r="AC3483" s="154" t="str">
        <f t="shared" si="1642"/>
        <v/>
      </c>
      <c r="AD3483" s="154" t="str">
        <f t="shared" si="1643"/>
        <v/>
      </c>
      <c r="AE3483" s="3" t="str">
        <f t="shared" si="1644"/>
        <v/>
      </c>
      <c r="AF3483" s="3" t="str">
        <f t="shared" si="1645"/>
        <v/>
      </c>
      <c r="AG3483" s="3" t="str">
        <f t="shared" si="1646"/>
        <v/>
      </c>
      <c r="AH3483" s="4" t="str">
        <f t="shared" si="1647"/>
        <v/>
      </c>
      <c r="AI3483" s="75" t="str">
        <f t="shared" si="1648"/>
        <v/>
      </c>
      <c r="AJ3483" s="75" t="str">
        <f t="shared" si="1649"/>
        <v/>
      </c>
    </row>
    <row r="3484" spans="1:36" ht="14.25">
      <c r="A3484" s="41" t="str">
        <f t="shared" si="1632"/>
        <v/>
      </c>
      <c r="B3484" s="150" t="str">
        <f>IF(ISNUMBER(A3484),INDEX('MetaTrader Import'!$H$13:$J$5893,TRUNC(((A3484-$A$39+1)-1)/3)+1,MOD((A3484-$A$39+1)-1,3)+1),"")</f>
        <v/>
      </c>
      <c r="C3484" s="43" t="str">
        <f t="shared" si="1633"/>
        <v/>
      </c>
      <c r="D3484" s="43" t="str">
        <f t="shared" ca="1" si="1623"/>
        <v/>
      </c>
      <c r="E3484" s="43" t="str">
        <f t="shared" si="1634"/>
        <v/>
      </c>
      <c r="F3484" s="43" t="str">
        <f t="shared" si="1635"/>
        <v/>
      </c>
      <c r="G3484" s="43" t="str">
        <f>IF(A3484&lt;&gt;"",IF(A3484&lt;Data!$G$11*0.25,$C$13/$G$32,IF(A3484&gt;Data!$G$11*0.25,$C$13,$C$13*10)),"")</f>
        <v/>
      </c>
      <c r="H3484" s="43" t="str">
        <f>IF(A3484&lt;&gt;"",IF(Data!$G$9="constant",$C$13,IF(Data!$G$9="squeeze",G3484,F3484)),"")</f>
        <v/>
      </c>
      <c r="I3484" s="38" t="str">
        <f ca="1">IF(ISNUMBER(A3484),NORMINV(RAND(),0,IF(AND(Data!$G$9="squeeze",A3484&lt;Data!$G$11*0.25),$H$32,1)*$C$30*$C$13)*($C$14*$C$12),"")</f>
        <v/>
      </c>
      <c r="J3484" s="42" t="str">
        <f ca="1">IFERROR(IF(Data!$C$6="Real",B3484,I3484+J3483+($C$14*$C$12)*(NORMINV(RAND(),$C$15,CHOOSE($G$13,$C$13,F3484,G3484)))),"")</f>
        <v/>
      </c>
      <c r="K3484" s="88" t="str">
        <f>IF(ISNUMBER(A3484), IF($G$16="fixed",$G$17,MIN(H3484*Data!$C$7*$C$16*0.5,$C$17*Data!$C$7))*$C$12,"")</f>
        <v/>
      </c>
      <c r="L3484" s="42" t="str">
        <f t="shared" ca="1" si="1650"/>
        <v/>
      </c>
      <c r="M3484" s="44" t="str">
        <f t="shared" ca="1" si="1651"/>
        <v/>
      </c>
      <c r="N3484" s="44" t="str">
        <f t="shared" ca="1" si="1652"/>
        <v/>
      </c>
      <c r="O3484" s="108" t="str">
        <f t="shared" si="1636"/>
        <v/>
      </c>
      <c r="P3484" s="102" t="str">
        <f t="shared" si="1637"/>
        <v/>
      </c>
      <c r="Q3484" s="102" t="str">
        <f t="shared" si="1638"/>
        <v/>
      </c>
      <c r="R3484" s="120" t="str">
        <f t="shared" si="1639"/>
        <v/>
      </c>
      <c r="S3484" s="54" t="str">
        <f t="shared" si="1640"/>
        <v/>
      </c>
      <c r="T3484" s="5" t="str">
        <f t="shared" si="1641"/>
        <v/>
      </c>
      <c r="U3484" s="152" t="str">
        <f t="shared" si="1624"/>
        <v/>
      </c>
      <c r="V3484" s="152" t="str">
        <f t="shared" si="1625"/>
        <v/>
      </c>
      <c r="W3484" s="153" t="str">
        <f t="shared" si="1626"/>
        <v/>
      </c>
      <c r="X3484" s="153" t="str">
        <f t="shared" si="1627"/>
        <v/>
      </c>
      <c r="Y3484" s="153" t="str">
        <f t="shared" si="1628"/>
        <v/>
      </c>
      <c r="Z3484" s="153" t="str">
        <f t="shared" si="1629"/>
        <v/>
      </c>
      <c r="AA3484" s="152" t="str">
        <f t="shared" si="1630"/>
        <v/>
      </c>
      <c r="AB3484" s="152" t="str">
        <f t="shared" si="1631"/>
        <v/>
      </c>
      <c r="AC3484" s="154" t="str">
        <f t="shared" si="1642"/>
        <v/>
      </c>
      <c r="AD3484" s="154" t="str">
        <f t="shared" si="1643"/>
        <v/>
      </c>
      <c r="AE3484" s="3" t="str">
        <f t="shared" si="1644"/>
        <v/>
      </c>
      <c r="AF3484" s="3" t="str">
        <f t="shared" si="1645"/>
        <v/>
      </c>
      <c r="AG3484" s="3" t="str">
        <f t="shared" si="1646"/>
        <v/>
      </c>
      <c r="AH3484" s="4" t="str">
        <f t="shared" si="1647"/>
        <v/>
      </c>
      <c r="AI3484" s="75" t="str">
        <f t="shared" si="1648"/>
        <v/>
      </c>
      <c r="AJ3484" s="75" t="str">
        <f t="shared" si="1649"/>
        <v/>
      </c>
    </row>
    <row r="3485" spans="1:36" ht="14.25">
      <c r="A3485" s="41" t="str">
        <f t="shared" si="1632"/>
        <v/>
      </c>
      <c r="B3485" s="150" t="str">
        <f>IF(ISNUMBER(A3485),INDEX('MetaTrader Import'!$H$13:$J$5893,TRUNC(((A3485-$A$39+1)-1)/3)+1,MOD((A3485-$A$39+1)-1,3)+1),"")</f>
        <v/>
      </c>
      <c r="C3485" s="43" t="str">
        <f t="shared" si="1633"/>
        <v/>
      </c>
      <c r="D3485" s="43" t="str">
        <f t="shared" ca="1" si="1623"/>
        <v/>
      </c>
      <c r="E3485" s="43" t="str">
        <f t="shared" si="1634"/>
        <v/>
      </c>
      <c r="F3485" s="43" t="str">
        <f t="shared" si="1635"/>
        <v/>
      </c>
      <c r="G3485" s="43" t="str">
        <f>IF(A3485&lt;&gt;"",IF(A3485&lt;Data!$G$11*0.25,$C$13/$G$32,IF(A3485&gt;Data!$G$11*0.25,$C$13,$C$13*10)),"")</f>
        <v/>
      </c>
      <c r="H3485" s="43" t="str">
        <f>IF(A3485&lt;&gt;"",IF(Data!$G$9="constant",$C$13,IF(Data!$G$9="squeeze",G3485,F3485)),"")</f>
        <v/>
      </c>
      <c r="I3485" s="38" t="str">
        <f ca="1">IF(ISNUMBER(A3485),NORMINV(RAND(),0,IF(AND(Data!$G$9="squeeze",A3485&lt;Data!$G$11*0.25),$H$32,1)*$C$30*$C$13)*($C$14*$C$12),"")</f>
        <v/>
      </c>
      <c r="J3485" s="42" t="str">
        <f ca="1">IFERROR(IF(Data!$C$6="Real",B3485,I3485+J3484+($C$14*$C$12)*(NORMINV(RAND(),$C$15,CHOOSE($G$13,$C$13,F3485,G3485)))),"")</f>
        <v/>
      </c>
      <c r="K3485" s="88" t="str">
        <f>IF(ISNUMBER(A3485), IF($G$16="fixed",$G$17,MIN(H3485*Data!$C$7*$C$16*0.5,$C$17*Data!$C$7))*$C$12,"")</f>
        <v/>
      </c>
      <c r="L3485" s="42" t="str">
        <f t="shared" ca="1" si="1650"/>
        <v/>
      </c>
      <c r="M3485" s="44" t="str">
        <f t="shared" ca="1" si="1651"/>
        <v/>
      </c>
      <c r="N3485" s="44" t="str">
        <f t="shared" ca="1" si="1652"/>
        <v/>
      </c>
      <c r="O3485" s="108" t="str">
        <f t="shared" si="1636"/>
        <v/>
      </c>
      <c r="P3485" s="102" t="str">
        <f t="shared" si="1637"/>
        <v/>
      </c>
      <c r="Q3485" s="102" t="str">
        <f t="shared" si="1638"/>
        <v/>
      </c>
      <c r="R3485" s="120" t="str">
        <f t="shared" si="1639"/>
        <v/>
      </c>
      <c r="S3485" s="54" t="str">
        <f t="shared" si="1640"/>
        <v/>
      </c>
      <c r="T3485" s="5" t="str">
        <f t="shared" si="1641"/>
        <v/>
      </c>
      <c r="U3485" s="152" t="str">
        <f t="shared" si="1624"/>
        <v/>
      </c>
      <c r="V3485" s="152" t="str">
        <f t="shared" si="1625"/>
        <v/>
      </c>
      <c r="W3485" s="153" t="str">
        <f t="shared" si="1626"/>
        <v/>
      </c>
      <c r="X3485" s="153" t="str">
        <f t="shared" si="1627"/>
        <v/>
      </c>
      <c r="Y3485" s="153" t="str">
        <f t="shared" si="1628"/>
        <v/>
      </c>
      <c r="Z3485" s="153" t="str">
        <f t="shared" si="1629"/>
        <v/>
      </c>
      <c r="AA3485" s="152" t="str">
        <f t="shared" si="1630"/>
        <v/>
      </c>
      <c r="AB3485" s="152" t="str">
        <f t="shared" si="1631"/>
        <v/>
      </c>
      <c r="AC3485" s="154" t="str">
        <f t="shared" si="1642"/>
        <v/>
      </c>
      <c r="AD3485" s="154" t="str">
        <f t="shared" si="1643"/>
        <v/>
      </c>
      <c r="AE3485" s="3" t="str">
        <f t="shared" si="1644"/>
        <v/>
      </c>
      <c r="AF3485" s="3" t="str">
        <f t="shared" si="1645"/>
        <v/>
      </c>
      <c r="AG3485" s="3" t="str">
        <f t="shared" si="1646"/>
        <v/>
      </c>
      <c r="AH3485" s="4" t="str">
        <f t="shared" si="1647"/>
        <v/>
      </c>
      <c r="AI3485" s="75" t="str">
        <f t="shared" si="1648"/>
        <v/>
      </c>
      <c r="AJ3485" s="75" t="str">
        <f t="shared" si="1649"/>
        <v/>
      </c>
    </row>
    <row r="3486" spans="1:36" ht="14.25">
      <c r="A3486" s="41" t="str">
        <f t="shared" si="1632"/>
        <v/>
      </c>
      <c r="B3486" s="150" t="str">
        <f>IF(ISNUMBER(A3486),INDEX('MetaTrader Import'!$H$13:$J$5893,TRUNC(((A3486-$A$39+1)-1)/3)+1,MOD((A3486-$A$39+1)-1,3)+1),"")</f>
        <v/>
      </c>
      <c r="C3486" s="43" t="str">
        <f t="shared" si="1633"/>
        <v/>
      </c>
      <c r="D3486" s="43" t="str">
        <f t="shared" ca="1" si="1623"/>
        <v/>
      </c>
      <c r="E3486" s="43" t="str">
        <f t="shared" si="1634"/>
        <v/>
      </c>
      <c r="F3486" s="43" t="str">
        <f t="shared" si="1635"/>
        <v/>
      </c>
      <c r="G3486" s="43" t="str">
        <f>IF(A3486&lt;&gt;"",IF(A3486&lt;Data!$G$11*0.25,$C$13/$G$32,IF(A3486&gt;Data!$G$11*0.25,$C$13,$C$13*10)),"")</f>
        <v/>
      </c>
      <c r="H3486" s="43" t="str">
        <f>IF(A3486&lt;&gt;"",IF(Data!$G$9="constant",$C$13,IF(Data!$G$9="squeeze",G3486,F3486)),"")</f>
        <v/>
      </c>
      <c r="I3486" s="38" t="str">
        <f ca="1">IF(ISNUMBER(A3486),NORMINV(RAND(),0,IF(AND(Data!$G$9="squeeze",A3486&lt;Data!$G$11*0.25),$H$32,1)*$C$30*$C$13)*($C$14*$C$12),"")</f>
        <v/>
      </c>
      <c r="J3486" s="42" t="str">
        <f ca="1">IFERROR(IF(Data!$C$6="Real",B3486,I3486+J3485+($C$14*$C$12)*(NORMINV(RAND(),$C$15,CHOOSE($G$13,$C$13,F3486,G3486)))),"")</f>
        <v/>
      </c>
      <c r="K3486" s="88" t="str">
        <f>IF(ISNUMBER(A3486), IF($G$16="fixed",$G$17,MIN(H3486*Data!$C$7*$C$16*0.5,$C$17*Data!$C$7))*$C$12,"")</f>
        <v/>
      </c>
      <c r="L3486" s="42" t="str">
        <f t="shared" ca="1" si="1650"/>
        <v/>
      </c>
      <c r="M3486" s="44" t="str">
        <f t="shared" ca="1" si="1651"/>
        <v/>
      </c>
      <c r="N3486" s="44" t="str">
        <f t="shared" ca="1" si="1652"/>
        <v/>
      </c>
      <c r="O3486" s="108" t="str">
        <f t="shared" si="1636"/>
        <v/>
      </c>
      <c r="P3486" s="102" t="str">
        <f t="shared" si="1637"/>
        <v/>
      </c>
      <c r="Q3486" s="102" t="str">
        <f t="shared" si="1638"/>
        <v/>
      </c>
      <c r="R3486" s="120" t="str">
        <f t="shared" si="1639"/>
        <v/>
      </c>
      <c r="S3486" s="54" t="str">
        <f t="shared" si="1640"/>
        <v/>
      </c>
      <c r="T3486" s="5" t="str">
        <f t="shared" si="1641"/>
        <v/>
      </c>
      <c r="U3486" s="152" t="str">
        <f t="shared" si="1624"/>
        <v/>
      </c>
      <c r="V3486" s="152" t="str">
        <f t="shared" si="1625"/>
        <v/>
      </c>
      <c r="W3486" s="153" t="str">
        <f t="shared" si="1626"/>
        <v/>
      </c>
      <c r="X3486" s="153" t="str">
        <f t="shared" si="1627"/>
        <v/>
      </c>
      <c r="Y3486" s="153" t="str">
        <f t="shared" si="1628"/>
        <v/>
      </c>
      <c r="Z3486" s="153" t="str">
        <f t="shared" si="1629"/>
        <v/>
      </c>
      <c r="AA3486" s="152" t="str">
        <f t="shared" si="1630"/>
        <v/>
      </c>
      <c r="AB3486" s="152" t="str">
        <f t="shared" si="1631"/>
        <v/>
      </c>
      <c r="AC3486" s="154" t="str">
        <f t="shared" si="1642"/>
        <v/>
      </c>
      <c r="AD3486" s="154" t="str">
        <f t="shared" si="1643"/>
        <v/>
      </c>
      <c r="AE3486" s="3" t="str">
        <f t="shared" si="1644"/>
        <v/>
      </c>
      <c r="AF3486" s="3" t="str">
        <f t="shared" si="1645"/>
        <v/>
      </c>
      <c r="AG3486" s="3" t="str">
        <f t="shared" si="1646"/>
        <v/>
      </c>
      <c r="AH3486" s="4" t="str">
        <f t="shared" si="1647"/>
        <v/>
      </c>
      <c r="AI3486" s="75" t="str">
        <f t="shared" si="1648"/>
        <v/>
      </c>
      <c r="AJ3486" s="75" t="str">
        <f t="shared" si="1649"/>
        <v/>
      </c>
    </row>
    <row r="3487" spans="1:36" ht="14.25">
      <c r="A3487" s="41" t="str">
        <f t="shared" si="1632"/>
        <v/>
      </c>
      <c r="B3487" s="150" t="str">
        <f>IF(ISNUMBER(A3487),INDEX('MetaTrader Import'!$H$13:$J$5893,TRUNC(((A3487-$A$39+1)-1)/3)+1,MOD((A3487-$A$39+1)-1,3)+1),"")</f>
        <v/>
      </c>
      <c r="C3487" s="43" t="str">
        <f t="shared" si="1633"/>
        <v/>
      </c>
      <c r="D3487" s="43" t="str">
        <f t="shared" ca="1" si="1623"/>
        <v/>
      </c>
      <c r="E3487" s="43" t="str">
        <f t="shared" si="1634"/>
        <v/>
      </c>
      <c r="F3487" s="43" t="str">
        <f t="shared" si="1635"/>
        <v/>
      </c>
      <c r="G3487" s="43" t="str">
        <f>IF(A3487&lt;&gt;"",IF(A3487&lt;Data!$G$11*0.25,$C$13/$G$32,IF(A3487&gt;Data!$G$11*0.25,$C$13,$C$13*10)),"")</f>
        <v/>
      </c>
      <c r="H3487" s="43" t="str">
        <f>IF(A3487&lt;&gt;"",IF(Data!$G$9="constant",$C$13,IF(Data!$G$9="squeeze",G3487,F3487)),"")</f>
        <v/>
      </c>
      <c r="I3487" s="38" t="str">
        <f ca="1">IF(ISNUMBER(A3487),NORMINV(RAND(),0,IF(AND(Data!$G$9="squeeze",A3487&lt;Data!$G$11*0.25),$H$32,1)*$C$30*$C$13)*($C$14*$C$12),"")</f>
        <v/>
      </c>
      <c r="J3487" s="42" t="str">
        <f ca="1">IFERROR(IF(Data!$C$6="Real",B3487,I3487+J3486+($C$14*$C$12)*(NORMINV(RAND(),$C$15,CHOOSE($G$13,$C$13,F3487,G3487)))),"")</f>
        <v/>
      </c>
      <c r="K3487" s="88" t="str">
        <f>IF(ISNUMBER(A3487), IF($G$16="fixed",$G$17,MIN(H3487*Data!$C$7*$C$16*0.5,$C$17*Data!$C$7))*$C$12,"")</f>
        <v/>
      </c>
      <c r="L3487" s="42" t="str">
        <f t="shared" ca="1" si="1650"/>
        <v/>
      </c>
      <c r="M3487" s="44" t="str">
        <f t="shared" ca="1" si="1651"/>
        <v/>
      </c>
      <c r="N3487" s="44" t="str">
        <f t="shared" ca="1" si="1652"/>
        <v/>
      </c>
      <c r="O3487" s="108" t="str">
        <f t="shared" si="1636"/>
        <v/>
      </c>
      <c r="P3487" s="102" t="str">
        <f t="shared" si="1637"/>
        <v/>
      </c>
      <c r="Q3487" s="102" t="str">
        <f t="shared" si="1638"/>
        <v/>
      </c>
      <c r="R3487" s="120" t="str">
        <f t="shared" si="1639"/>
        <v/>
      </c>
      <c r="S3487" s="54" t="str">
        <f t="shared" si="1640"/>
        <v/>
      </c>
      <c r="T3487" s="5" t="str">
        <f t="shared" si="1641"/>
        <v/>
      </c>
      <c r="U3487" s="152" t="str">
        <f t="shared" si="1624"/>
        <v/>
      </c>
      <c r="V3487" s="152" t="str">
        <f t="shared" si="1625"/>
        <v/>
      </c>
      <c r="W3487" s="153" t="str">
        <f t="shared" si="1626"/>
        <v/>
      </c>
      <c r="X3487" s="153" t="str">
        <f t="shared" si="1627"/>
        <v/>
      </c>
      <c r="Y3487" s="153" t="str">
        <f t="shared" si="1628"/>
        <v/>
      </c>
      <c r="Z3487" s="153" t="str">
        <f t="shared" si="1629"/>
        <v/>
      </c>
      <c r="AA3487" s="152" t="str">
        <f t="shared" si="1630"/>
        <v/>
      </c>
      <c r="AB3487" s="152" t="str">
        <f t="shared" si="1631"/>
        <v/>
      </c>
      <c r="AC3487" s="154" t="str">
        <f t="shared" si="1642"/>
        <v/>
      </c>
      <c r="AD3487" s="154" t="str">
        <f t="shared" si="1643"/>
        <v/>
      </c>
      <c r="AE3487" s="3" t="str">
        <f t="shared" si="1644"/>
        <v/>
      </c>
      <c r="AF3487" s="3" t="str">
        <f t="shared" si="1645"/>
        <v/>
      </c>
      <c r="AG3487" s="3" t="str">
        <f t="shared" si="1646"/>
        <v/>
      </c>
      <c r="AH3487" s="4" t="str">
        <f t="shared" si="1647"/>
        <v/>
      </c>
      <c r="AI3487" s="75" t="str">
        <f t="shared" si="1648"/>
        <v/>
      </c>
      <c r="AJ3487" s="75" t="str">
        <f t="shared" si="1649"/>
        <v/>
      </c>
    </row>
    <row r="3488" spans="1:36" ht="14.25">
      <c r="A3488" s="41" t="str">
        <f t="shared" si="1632"/>
        <v/>
      </c>
      <c r="B3488" s="150" t="str">
        <f>IF(ISNUMBER(A3488),INDEX('MetaTrader Import'!$H$13:$J$5893,TRUNC(((A3488-$A$39+1)-1)/3)+1,MOD((A3488-$A$39+1)-1,3)+1),"")</f>
        <v/>
      </c>
      <c r="C3488" s="43" t="str">
        <f t="shared" si="1633"/>
        <v/>
      </c>
      <c r="D3488" s="43" t="str">
        <f t="shared" ca="1" si="1623"/>
        <v/>
      </c>
      <c r="E3488" s="43" t="str">
        <f t="shared" si="1634"/>
        <v/>
      </c>
      <c r="F3488" s="43" t="str">
        <f t="shared" si="1635"/>
        <v/>
      </c>
      <c r="G3488" s="43" t="str">
        <f>IF(A3488&lt;&gt;"",IF(A3488&lt;Data!$G$11*0.25,$C$13/$G$32,IF(A3488&gt;Data!$G$11*0.25,$C$13,$C$13*10)),"")</f>
        <v/>
      </c>
      <c r="H3488" s="43" t="str">
        <f>IF(A3488&lt;&gt;"",IF(Data!$G$9="constant",$C$13,IF(Data!$G$9="squeeze",G3488,F3488)),"")</f>
        <v/>
      </c>
      <c r="I3488" s="38" t="str">
        <f ca="1">IF(ISNUMBER(A3488),NORMINV(RAND(),0,IF(AND(Data!$G$9="squeeze",A3488&lt;Data!$G$11*0.25),$H$32,1)*$C$30*$C$13)*($C$14*$C$12),"")</f>
        <v/>
      </c>
      <c r="J3488" s="42" t="str">
        <f ca="1">IFERROR(IF(Data!$C$6="Real",B3488,I3488+J3487+($C$14*$C$12)*(NORMINV(RAND(),$C$15,CHOOSE($G$13,$C$13,F3488,G3488)))),"")</f>
        <v/>
      </c>
      <c r="K3488" s="88" t="str">
        <f>IF(ISNUMBER(A3488), IF($G$16="fixed",$G$17,MIN(H3488*Data!$C$7*$C$16*0.5,$C$17*Data!$C$7))*$C$12,"")</f>
        <v/>
      </c>
      <c r="L3488" s="42" t="str">
        <f t="shared" ca="1" si="1650"/>
        <v/>
      </c>
      <c r="M3488" s="44" t="str">
        <f t="shared" ca="1" si="1651"/>
        <v/>
      </c>
      <c r="N3488" s="44" t="str">
        <f t="shared" ca="1" si="1652"/>
        <v/>
      </c>
      <c r="O3488" s="108" t="str">
        <f t="shared" si="1636"/>
        <v/>
      </c>
      <c r="P3488" s="102" t="str">
        <f t="shared" si="1637"/>
        <v/>
      </c>
      <c r="Q3488" s="102" t="str">
        <f t="shared" si="1638"/>
        <v/>
      </c>
      <c r="R3488" s="120" t="str">
        <f t="shared" si="1639"/>
        <v/>
      </c>
      <c r="S3488" s="54" t="str">
        <f t="shared" si="1640"/>
        <v/>
      </c>
      <c r="T3488" s="5" t="str">
        <f t="shared" si="1641"/>
        <v/>
      </c>
      <c r="U3488" s="152" t="str">
        <f t="shared" si="1624"/>
        <v/>
      </c>
      <c r="V3488" s="152" t="str">
        <f t="shared" si="1625"/>
        <v/>
      </c>
      <c r="W3488" s="153" t="str">
        <f t="shared" si="1626"/>
        <v/>
      </c>
      <c r="X3488" s="153" t="str">
        <f t="shared" si="1627"/>
        <v/>
      </c>
      <c r="Y3488" s="153" t="str">
        <f t="shared" si="1628"/>
        <v/>
      </c>
      <c r="Z3488" s="153" t="str">
        <f t="shared" si="1629"/>
        <v/>
      </c>
      <c r="AA3488" s="152" t="str">
        <f t="shared" si="1630"/>
        <v/>
      </c>
      <c r="AB3488" s="152" t="str">
        <f t="shared" si="1631"/>
        <v/>
      </c>
      <c r="AC3488" s="154" t="str">
        <f t="shared" si="1642"/>
        <v/>
      </c>
      <c r="AD3488" s="154" t="str">
        <f t="shared" si="1643"/>
        <v/>
      </c>
      <c r="AE3488" s="3" t="str">
        <f t="shared" si="1644"/>
        <v/>
      </c>
      <c r="AF3488" s="3" t="str">
        <f t="shared" si="1645"/>
        <v/>
      </c>
      <c r="AG3488" s="3" t="str">
        <f t="shared" si="1646"/>
        <v/>
      </c>
      <c r="AH3488" s="4" t="str">
        <f t="shared" si="1647"/>
        <v/>
      </c>
      <c r="AI3488" s="75" t="str">
        <f t="shared" si="1648"/>
        <v/>
      </c>
      <c r="AJ3488" s="75" t="str">
        <f t="shared" si="1649"/>
        <v/>
      </c>
    </row>
    <row r="3489" spans="1:36" ht="14.25">
      <c r="A3489" s="41" t="str">
        <f t="shared" si="1632"/>
        <v/>
      </c>
      <c r="B3489" s="150" t="str">
        <f>IF(ISNUMBER(A3489),INDEX('MetaTrader Import'!$H$13:$J$5893,TRUNC(((A3489-$A$39+1)-1)/3)+1,MOD((A3489-$A$39+1)-1,3)+1),"")</f>
        <v/>
      </c>
      <c r="C3489" s="43" t="str">
        <f t="shared" si="1633"/>
        <v/>
      </c>
      <c r="D3489" s="43" t="str">
        <f t="shared" ca="1" si="1623"/>
        <v/>
      </c>
      <c r="E3489" s="43" t="str">
        <f t="shared" si="1634"/>
        <v/>
      </c>
      <c r="F3489" s="43" t="str">
        <f t="shared" si="1635"/>
        <v/>
      </c>
      <c r="G3489" s="43" t="str">
        <f>IF(A3489&lt;&gt;"",IF(A3489&lt;Data!$G$11*0.25,$C$13/$G$32,IF(A3489&gt;Data!$G$11*0.25,$C$13,$C$13*10)),"")</f>
        <v/>
      </c>
      <c r="H3489" s="43" t="str">
        <f>IF(A3489&lt;&gt;"",IF(Data!$G$9="constant",$C$13,IF(Data!$G$9="squeeze",G3489,F3489)),"")</f>
        <v/>
      </c>
      <c r="I3489" s="38" t="str">
        <f ca="1">IF(ISNUMBER(A3489),NORMINV(RAND(),0,IF(AND(Data!$G$9="squeeze",A3489&lt;Data!$G$11*0.25),$H$32,1)*$C$30*$C$13)*($C$14*$C$12),"")</f>
        <v/>
      </c>
      <c r="J3489" s="42" t="str">
        <f ca="1">IFERROR(IF(Data!$C$6="Real",B3489,I3489+J3488+($C$14*$C$12)*(NORMINV(RAND(),$C$15,CHOOSE($G$13,$C$13,F3489,G3489)))),"")</f>
        <v/>
      </c>
      <c r="K3489" s="88" t="str">
        <f>IF(ISNUMBER(A3489), IF($G$16="fixed",$G$17,MIN(H3489*Data!$C$7*$C$16*0.5,$C$17*Data!$C$7))*$C$12,"")</f>
        <v/>
      </c>
      <c r="L3489" s="42" t="str">
        <f t="shared" ca="1" si="1650"/>
        <v/>
      </c>
      <c r="M3489" s="44" t="str">
        <f t="shared" ca="1" si="1651"/>
        <v/>
      </c>
      <c r="N3489" s="44" t="str">
        <f t="shared" ca="1" si="1652"/>
        <v/>
      </c>
      <c r="O3489" s="108" t="str">
        <f t="shared" si="1636"/>
        <v/>
      </c>
      <c r="P3489" s="102" t="str">
        <f t="shared" si="1637"/>
        <v/>
      </c>
      <c r="Q3489" s="102" t="str">
        <f t="shared" si="1638"/>
        <v/>
      </c>
      <c r="R3489" s="120" t="str">
        <f t="shared" si="1639"/>
        <v/>
      </c>
      <c r="S3489" s="54" t="str">
        <f t="shared" si="1640"/>
        <v/>
      </c>
      <c r="T3489" s="5" t="str">
        <f t="shared" si="1641"/>
        <v/>
      </c>
      <c r="U3489" s="152" t="str">
        <f t="shared" si="1624"/>
        <v/>
      </c>
      <c r="V3489" s="152" t="str">
        <f t="shared" si="1625"/>
        <v/>
      </c>
      <c r="W3489" s="153" t="str">
        <f t="shared" si="1626"/>
        <v/>
      </c>
      <c r="X3489" s="153" t="str">
        <f t="shared" si="1627"/>
        <v/>
      </c>
      <c r="Y3489" s="153" t="str">
        <f t="shared" si="1628"/>
        <v/>
      </c>
      <c r="Z3489" s="153" t="str">
        <f t="shared" si="1629"/>
        <v/>
      </c>
      <c r="AA3489" s="152" t="str">
        <f t="shared" si="1630"/>
        <v/>
      </c>
      <c r="AB3489" s="152" t="str">
        <f t="shared" si="1631"/>
        <v/>
      </c>
      <c r="AC3489" s="154" t="str">
        <f t="shared" si="1642"/>
        <v/>
      </c>
      <c r="AD3489" s="154" t="str">
        <f t="shared" si="1643"/>
        <v/>
      </c>
      <c r="AE3489" s="3" t="str">
        <f t="shared" si="1644"/>
        <v/>
      </c>
      <c r="AF3489" s="3" t="str">
        <f t="shared" si="1645"/>
        <v/>
      </c>
      <c r="AG3489" s="3" t="str">
        <f t="shared" si="1646"/>
        <v/>
      </c>
      <c r="AH3489" s="4" t="str">
        <f t="shared" si="1647"/>
        <v/>
      </c>
      <c r="AI3489" s="75" t="str">
        <f t="shared" si="1648"/>
        <v/>
      </c>
      <c r="AJ3489" s="75" t="str">
        <f t="shared" si="1649"/>
        <v/>
      </c>
    </row>
    <row r="3490" spans="1:36" ht="14.25">
      <c r="A3490" s="41" t="str">
        <f t="shared" si="1632"/>
        <v/>
      </c>
      <c r="B3490" s="150" t="str">
        <f>IF(ISNUMBER(A3490),INDEX('MetaTrader Import'!$H$13:$J$5893,TRUNC(((A3490-$A$39+1)-1)/3)+1,MOD((A3490-$A$39+1)-1,3)+1),"")</f>
        <v/>
      </c>
      <c r="C3490" s="43" t="str">
        <f t="shared" si="1633"/>
        <v/>
      </c>
      <c r="D3490" s="43" t="str">
        <f t="shared" ca="1" si="1623"/>
        <v/>
      </c>
      <c r="E3490" s="43" t="str">
        <f t="shared" si="1634"/>
        <v/>
      </c>
      <c r="F3490" s="43" t="str">
        <f t="shared" si="1635"/>
        <v/>
      </c>
      <c r="G3490" s="43" t="str">
        <f>IF(A3490&lt;&gt;"",IF(A3490&lt;Data!$G$11*0.25,$C$13/$G$32,IF(A3490&gt;Data!$G$11*0.25,$C$13,$C$13*10)),"")</f>
        <v/>
      </c>
      <c r="H3490" s="43" t="str">
        <f>IF(A3490&lt;&gt;"",IF(Data!$G$9="constant",$C$13,IF(Data!$G$9="squeeze",G3490,F3490)),"")</f>
        <v/>
      </c>
      <c r="I3490" s="38" t="str">
        <f ca="1">IF(ISNUMBER(A3490),NORMINV(RAND(),0,IF(AND(Data!$G$9="squeeze",A3490&lt;Data!$G$11*0.25),$H$32,1)*$C$30*$C$13)*($C$14*$C$12),"")</f>
        <v/>
      </c>
      <c r="J3490" s="42" t="str">
        <f ca="1">IFERROR(IF(Data!$C$6="Real",B3490,I3490+J3489+($C$14*$C$12)*(NORMINV(RAND(),$C$15,CHOOSE($G$13,$C$13,F3490,G3490)))),"")</f>
        <v/>
      </c>
      <c r="K3490" s="88" t="str">
        <f>IF(ISNUMBER(A3490), IF($G$16="fixed",$G$17,MIN(H3490*Data!$C$7*$C$16*0.5,$C$17*Data!$C$7))*$C$12,"")</f>
        <v/>
      </c>
      <c r="L3490" s="42" t="str">
        <f t="shared" ca="1" si="1650"/>
        <v/>
      </c>
      <c r="M3490" s="44" t="str">
        <f t="shared" ca="1" si="1651"/>
        <v/>
      </c>
      <c r="N3490" s="44" t="str">
        <f t="shared" ca="1" si="1652"/>
        <v/>
      </c>
      <c r="O3490" s="108" t="str">
        <f t="shared" si="1636"/>
        <v/>
      </c>
      <c r="P3490" s="102" t="str">
        <f t="shared" si="1637"/>
        <v/>
      </c>
      <c r="Q3490" s="102" t="str">
        <f t="shared" si="1638"/>
        <v/>
      </c>
      <c r="R3490" s="120" t="str">
        <f t="shared" si="1639"/>
        <v/>
      </c>
      <c r="S3490" s="54" t="str">
        <f t="shared" si="1640"/>
        <v/>
      </c>
      <c r="T3490" s="5" t="str">
        <f t="shared" si="1641"/>
        <v/>
      </c>
      <c r="U3490" s="152" t="str">
        <f t="shared" si="1624"/>
        <v/>
      </c>
      <c r="V3490" s="152" t="str">
        <f t="shared" si="1625"/>
        <v/>
      </c>
      <c r="W3490" s="153" t="str">
        <f t="shared" si="1626"/>
        <v/>
      </c>
      <c r="X3490" s="153" t="str">
        <f t="shared" si="1627"/>
        <v/>
      </c>
      <c r="Y3490" s="153" t="str">
        <f t="shared" si="1628"/>
        <v/>
      </c>
      <c r="Z3490" s="153" t="str">
        <f t="shared" si="1629"/>
        <v/>
      </c>
      <c r="AA3490" s="152" t="str">
        <f t="shared" si="1630"/>
        <v/>
      </c>
      <c r="AB3490" s="152" t="str">
        <f t="shared" si="1631"/>
        <v/>
      </c>
      <c r="AC3490" s="154" t="str">
        <f t="shared" si="1642"/>
        <v/>
      </c>
      <c r="AD3490" s="154" t="str">
        <f t="shared" si="1643"/>
        <v/>
      </c>
      <c r="AE3490" s="3" t="str">
        <f t="shared" si="1644"/>
        <v/>
      </c>
      <c r="AF3490" s="3" t="str">
        <f t="shared" si="1645"/>
        <v/>
      </c>
      <c r="AG3490" s="3" t="str">
        <f t="shared" si="1646"/>
        <v/>
      </c>
      <c r="AH3490" s="4" t="str">
        <f t="shared" si="1647"/>
        <v/>
      </c>
      <c r="AI3490" s="75" t="str">
        <f t="shared" si="1648"/>
        <v/>
      </c>
      <c r="AJ3490" s="75" t="str">
        <f t="shared" si="1649"/>
        <v/>
      </c>
    </row>
    <row r="3491" spans="1:36" ht="14.25">
      <c r="A3491" s="41" t="str">
        <f t="shared" si="1632"/>
        <v/>
      </c>
      <c r="B3491" s="150" t="str">
        <f>IF(ISNUMBER(A3491),INDEX('MetaTrader Import'!$H$13:$J$5893,TRUNC(((A3491-$A$39+1)-1)/3)+1,MOD((A3491-$A$39+1)-1,3)+1),"")</f>
        <v/>
      </c>
      <c r="C3491" s="43" t="str">
        <f t="shared" si="1633"/>
        <v/>
      </c>
      <c r="D3491" s="43" t="str">
        <f t="shared" ca="1" si="1623"/>
        <v/>
      </c>
      <c r="E3491" s="43" t="str">
        <f t="shared" si="1634"/>
        <v/>
      </c>
      <c r="F3491" s="43" t="str">
        <f t="shared" si="1635"/>
        <v/>
      </c>
      <c r="G3491" s="43" t="str">
        <f>IF(A3491&lt;&gt;"",IF(A3491&lt;Data!$G$11*0.25,$C$13/$G$32,IF(A3491&gt;Data!$G$11*0.25,$C$13,$C$13*10)),"")</f>
        <v/>
      </c>
      <c r="H3491" s="43" t="str">
        <f>IF(A3491&lt;&gt;"",IF(Data!$G$9="constant",$C$13,IF(Data!$G$9="squeeze",G3491,F3491)),"")</f>
        <v/>
      </c>
      <c r="I3491" s="38" t="str">
        <f ca="1">IF(ISNUMBER(A3491),NORMINV(RAND(),0,IF(AND(Data!$G$9="squeeze",A3491&lt;Data!$G$11*0.25),$H$32,1)*$C$30*$C$13)*($C$14*$C$12),"")</f>
        <v/>
      </c>
      <c r="J3491" s="42" t="str">
        <f ca="1">IFERROR(IF(Data!$C$6="Real",B3491,I3491+J3490+($C$14*$C$12)*(NORMINV(RAND(),$C$15,CHOOSE($G$13,$C$13,F3491,G3491)))),"")</f>
        <v/>
      </c>
      <c r="K3491" s="88" t="str">
        <f>IF(ISNUMBER(A3491), IF($G$16="fixed",$G$17,MIN(H3491*Data!$C$7*$C$16*0.5,$C$17*Data!$C$7))*$C$12,"")</f>
        <v/>
      </c>
      <c r="L3491" s="42" t="str">
        <f t="shared" ca="1" si="1650"/>
        <v/>
      </c>
      <c r="M3491" s="44" t="str">
        <f t="shared" ca="1" si="1651"/>
        <v/>
      </c>
      <c r="N3491" s="44" t="str">
        <f t="shared" ca="1" si="1652"/>
        <v/>
      </c>
      <c r="O3491" s="108" t="str">
        <f t="shared" si="1636"/>
        <v/>
      </c>
      <c r="P3491" s="102" t="str">
        <f t="shared" si="1637"/>
        <v/>
      </c>
      <c r="Q3491" s="102" t="str">
        <f t="shared" si="1638"/>
        <v/>
      </c>
      <c r="R3491" s="120" t="str">
        <f t="shared" si="1639"/>
        <v/>
      </c>
      <c r="S3491" s="54" t="str">
        <f t="shared" si="1640"/>
        <v/>
      </c>
      <c r="T3491" s="5" t="str">
        <f t="shared" si="1641"/>
        <v/>
      </c>
      <c r="U3491" s="152" t="str">
        <f t="shared" si="1624"/>
        <v/>
      </c>
      <c r="V3491" s="152" t="str">
        <f t="shared" si="1625"/>
        <v/>
      </c>
      <c r="W3491" s="153" t="str">
        <f t="shared" si="1626"/>
        <v/>
      </c>
      <c r="X3491" s="153" t="str">
        <f t="shared" si="1627"/>
        <v/>
      </c>
      <c r="Y3491" s="153" t="str">
        <f t="shared" si="1628"/>
        <v/>
      </c>
      <c r="Z3491" s="153" t="str">
        <f t="shared" si="1629"/>
        <v/>
      </c>
      <c r="AA3491" s="152" t="str">
        <f t="shared" si="1630"/>
        <v/>
      </c>
      <c r="AB3491" s="152" t="str">
        <f t="shared" si="1631"/>
        <v/>
      </c>
      <c r="AC3491" s="154" t="str">
        <f t="shared" si="1642"/>
        <v/>
      </c>
      <c r="AD3491" s="154" t="str">
        <f t="shared" si="1643"/>
        <v/>
      </c>
      <c r="AE3491" s="3" t="str">
        <f t="shared" si="1644"/>
        <v/>
      </c>
      <c r="AF3491" s="3" t="str">
        <f t="shared" si="1645"/>
        <v/>
      </c>
      <c r="AG3491" s="3" t="str">
        <f t="shared" si="1646"/>
        <v/>
      </c>
      <c r="AH3491" s="4" t="str">
        <f t="shared" si="1647"/>
        <v/>
      </c>
      <c r="AI3491" s="75" t="str">
        <f t="shared" si="1648"/>
        <v/>
      </c>
      <c r="AJ3491" s="75" t="str">
        <f t="shared" si="1649"/>
        <v/>
      </c>
    </row>
    <row r="3492" spans="1:36" ht="14.25">
      <c r="A3492" s="41" t="str">
        <f t="shared" si="1632"/>
        <v/>
      </c>
      <c r="B3492" s="150" t="str">
        <f>IF(ISNUMBER(A3492),INDEX('MetaTrader Import'!$H$13:$J$5893,TRUNC(((A3492-$A$39+1)-1)/3)+1,MOD((A3492-$A$39+1)-1,3)+1),"")</f>
        <v/>
      </c>
      <c r="C3492" s="43" t="str">
        <f t="shared" si="1633"/>
        <v/>
      </c>
      <c r="D3492" s="43" t="str">
        <f t="shared" ca="1" si="1623"/>
        <v/>
      </c>
      <c r="E3492" s="43" t="str">
        <f t="shared" si="1634"/>
        <v/>
      </c>
      <c r="F3492" s="43" t="str">
        <f t="shared" si="1635"/>
        <v/>
      </c>
      <c r="G3492" s="43" t="str">
        <f>IF(A3492&lt;&gt;"",IF(A3492&lt;Data!$G$11*0.25,$C$13/$G$32,IF(A3492&gt;Data!$G$11*0.25,$C$13,$C$13*10)),"")</f>
        <v/>
      </c>
      <c r="H3492" s="43" t="str">
        <f>IF(A3492&lt;&gt;"",IF(Data!$G$9="constant",$C$13,IF(Data!$G$9="squeeze",G3492,F3492)),"")</f>
        <v/>
      </c>
      <c r="I3492" s="38" t="str">
        <f ca="1">IF(ISNUMBER(A3492),NORMINV(RAND(),0,IF(AND(Data!$G$9="squeeze",A3492&lt;Data!$G$11*0.25),$H$32,1)*$C$30*$C$13)*($C$14*$C$12),"")</f>
        <v/>
      </c>
      <c r="J3492" s="42" t="str">
        <f ca="1">IFERROR(IF(Data!$C$6="Real",B3492,I3492+J3491+($C$14*$C$12)*(NORMINV(RAND(),$C$15,CHOOSE($G$13,$C$13,F3492,G3492)))),"")</f>
        <v/>
      </c>
      <c r="K3492" s="88" t="str">
        <f>IF(ISNUMBER(A3492), IF($G$16="fixed",$G$17,MIN(H3492*Data!$C$7*$C$16*0.5,$C$17*Data!$C$7))*$C$12,"")</f>
        <v/>
      </c>
      <c r="L3492" s="42" t="str">
        <f t="shared" ca="1" si="1650"/>
        <v/>
      </c>
      <c r="M3492" s="44" t="str">
        <f t="shared" ca="1" si="1651"/>
        <v/>
      </c>
      <c r="N3492" s="44" t="str">
        <f t="shared" ca="1" si="1652"/>
        <v/>
      </c>
      <c r="O3492" s="108" t="str">
        <f t="shared" si="1636"/>
        <v/>
      </c>
      <c r="P3492" s="102" t="str">
        <f t="shared" si="1637"/>
        <v/>
      </c>
      <c r="Q3492" s="102" t="str">
        <f t="shared" si="1638"/>
        <v/>
      </c>
      <c r="R3492" s="120" t="str">
        <f t="shared" si="1639"/>
        <v/>
      </c>
      <c r="S3492" s="54" t="str">
        <f t="shared" si="1640"/>
        <v/>
      </c>
      <c r="T3492" s="5" t="str">
        <f t="shared" si="1641"/>
        <v/>
      </c>
      <c r="U3492" s="152" t="str">
        <f t="shared" si="1624"/>
        <v/>
      </c>
      <c r="V3492" s="152" t="str">
        <f t="shared" si="1625"/>
        <v/>
      </c>
      <c r="W3492" s="153" t="str">
        <f t="shared" si="1626"/>
        <v/>
      </c>
      <c r="X3492" s="153" t="str">
        <f t="shared" si="1627"/>
        <v/>
      </c>
      <c r="Y3492" s="153" t="str">
        <f t="shared" si="1628"/>
        <v/>
      </c>
      <c r="Z3492" s="153" t="str">
        <f t="shared" si="1629"/>
        <v/>
      </c>
      <c r="AA3492" s="152" t="str">
        <f t="shared" si="1630"/>
        <v/>
      </c>
      <c r="AB3492" s="152" t="str">
        <f t="shared" si="1631"/>
        <v/>
      </c>
      <c r="AC3492" s="154" t="str">
        <f t="shared" si="1642"/>
        <v/>
      </c>
      <c r="AD3492" s="154" t="str">
        <f t="shared" si="1643"/>
        <v/>
      </c>
      <c r="AE3492" s="3" t="str">
        <f t="shared" si="1644"/>
        <v/>
      </c>
      <c r="AF3492" s="3" t="str">
        <f t="shared" si="1645"/>
        <v/>
      </c>
      <c r="AG3492" s="3" t="str">
        <f t="shared" si="1646"/>
        <v/>
      </c>
      <c r="AH3492" s="4" t="str">
        <f t="shared" si="1647"/>
        <v/>
      </c>
      <c r="AI3492" s="75" t="str">
        <f t="shared" si="1648"/>
        <v/>
      </c>
      <c r="AJ3492" s="75" t="str">
        <f t="shared" si="1649"/>
        <v/>
      </c>
    </row>
    <row r="3493" spans="1:36" ht="14.25">
      <c r="A3493" s="41" t="str">
        <f t="shared" si="1632"/>
        <v/>
      </c>
      <c r="B3493" s="150" t="str">
        <f>IF(ISNUMBER(A3493),INDEX('MetaTrader Import'!$H$13:$J$5893,TRUNC(((A3493-$A$39+1)-1)/3)+1,MOD((A3493-$A$39+1)-1,3)+1),"")</f>
        <v/>
      </c>
      <c r="C3493" s="43" t="str">
        <f t="shared" si="1633"/>
        <v/>
      </c>
      <c r="D3493" s="43" t="str">
        <f t="shared" ca="1" si="1623"/>
        <v/>
      </c>
      <c r="E3493" s="43" t="str">
        <f t="shared" si="1634"/>
        <v/>
      </c>
      <c r="F3493" s="43" t="str">
        <f t="shared" si="1635"/>
        <v/>
      </c>
      <c r="G3493" s="43" t="str">
        <f>IF(A3493&lt;&gt;"",IF(A3493&lt;Data!$G$11*0.25,$C$13/$G$32,IF(A3493&gt;Data!$G$11*0.25,$C$13,$C$13*10)),"")</f>
        <v/>
      </c>
      <c r="H3493" s="43" t="str">
        <f>IF(A3493&lt;&gt;"",IF(Data!$G$9="constant",$C$13,IF(Data!$G$9="squeeze",G3493,F3493)),"")</f>
        <v/>
      </c>
      <c r="I3493" s="38" t="str">
        <f ca="1">IF(ISNUMBER(A3493),NORMINV(RAND(),0,IF(AND(Data!$G$9="squeeze",A3493&lt;Data!$G$11*0.25),$H$32,1)*$C$30*$C$13)*($C$14*$C$12),"")</f>
        <v/>
      </c>
      <c r="J3493" s="42" t="str">
        <f ca="1">IFERROR(IF(Data!$C$6="Real",B3493,I3493+J3492+($C$14*$C$12)*(NORMINV(RAND(),$C$15,CHOOSE($G$13,$C$13,F3493,G3493)))),"")</f>
        <v/>
      </c>
      <c r="K3493" s="88" t="str">
        <f>IF(ISNUMBER(A3493), IF($G$16="fixed",$G$17,MIN(H3493*Data!$C$7*$C$16*0.5,$C$17*Data!$C$7))*$C$12,"")</f>
        <v/>
      </c>
      <c r="L3493" s="42" t="str">
        <f t="shared" ca="1" si="1650"/>
        <v/>
      </c>
      <c r="M3493" s="44" t="str">
        <f t="shared" ca="1" si="1651"/>
        <v/>
      </c>
      <c r="N3493" s="44" t="str">
        <f t="shared" ca="1" si="1652"/>
        <v/>
      </c>
      <c r="O3493" s="108" t="str">
        <f t="shared" si="1636"/>
        <v/>
      </c>
      <c r="P3493" s="102" t="str">
        <f t="shared" si="1637"/>
        <v/>
      </c>
      <c r="Q3493" s="102" t="str">
        <f t="shared" si="1638"/>
        <v/>
      </c>
      <c r="R3493" s="120" t="str">
        <f t="shared" si="1639"/>
        <v/>
      </c>
      <c r="S3493" s="54" t="str">
        <f t="shared" si="1640"/>
        <v/>
      </c>
      <c r="T3493" s="5" t="str">
        <f t="shared" si="1641"/>
        <v/>
      </c>
      <c r="U3493" s="152" t="str">
        <f t="shared" si="1624"/>
        <v/>
      </c>
      <c r="V3493" s="152" t="str">
        <f t="shared" si="1625"/>
        <v/>
      </c>
      <c r="W3493" s="153" t="str">
        <f t="shared" si="1626"/>
        <v/>
      </c>
      <c r="X3493" s="153" t="str">
        <f t="shared" si="1627"/>
        <v/>
      </c>
      <c r="Y3493" s="153" t="str">
        <f t="shared" si="1628"/>
        <v/>
      </c>
      <c r="Z3493" s="153" t="str">
        <f t="shared" si="1629"/>
        <v/>
      </c>
      <c r="AA3493" s="152" t="str">
        <f t="shared" si="1630"/>
        <v/>
      </c>
      <c r="AB3493" s="152" t="str">
        <f t="shared" si="1631"/>
        <v/>
      </c>
      <c r="AC3493" s="154" t="str">
        <f t="shared" si="1642"/>
        <v/>
      </c>
      <c r="AD3493" s="154" t="str">
        <f t="shared" si="1643"/>
        <v/>
      </c>
      <c r="AE3493" s="3" t="str">
        <f t="shared" si="1644"/>
        <v/>
      </c>
      <c r="AF3493" s="3" t="str">
        <f t="shared" si="1645"/>
        <v/>
      </c>
      <c r="AG3493" s="3" t="str">
        <f t="shared" si="1646"/>
        <v/>
      </c>
      <c r="AH3493" s="4" t="str">
        <f t="shared" si="1647"/>
        <v/>
      </c>
      <c r="AI3493" s="75" t="str">
        <f t="shared" si="1648"/>
        <v/>
      </c>
      <c r="AJ3493" s="75" t="str">
        <f t="shared" si="1649"/>
        <v/>
      </c>
    </row>
    <row r="3494" spans="1:36" ht="14.25">
      <c r="A3494" s="41" t="str">
        <f t="shared" si="1632"/>
        <v/>
      </c>
      <c r="B3494" s="150" t="str">
        <f>IF(ISNUMBER(A3494),INDEX('MetaTrader Import'!$H$13:$J$5893,TRUNC(((A3494-$A$39+1)-1)/3)+1,MOD((A3494-$A$39+1)-1,3)+1),"")</f>
        <v/>
      </c>
      <c r="C3494" s="43" t="str">
        <f t="shared" si="1633"/>
        <v/>
      </c>
      <c r="D3494" s="43" t="str">
        <f t="shared" ca="1" si="1623"/>
        <v/>
      </c>
      <c r="E3494" s="43" t="str">
        <f t="shared" si="1634"/>
        <v/>
      </c>
      <c r="F3494" s="43" t="str">
        <f t="shared" si="1635"/>
        <v/>
      </c>
      <c r="G3494" s="43" t="str">
        <f>IF(A3494&lt;&gt;"",IF(A3494&lt;Data!$G$11*0.25,$C$13/$G$32,IF(A3494&gt;Data!$G$11*0.25,$C$13,$C$13*10)),"")</f>
        <v/>
      </c>
      <c r="H3494" s="43" t="str">
        <f>IF(A3494&lt;&gt;"",IF(Data!$G$9="constant",$C$13,IF(Data!$G$9="squeeze",G3494,F3494)),"")</f>
        <v/>
      </c>
      <c r="I3494" s="38" t="str">
        <f ca="1">IF(ISNUMBER(A3494),NORMINV(RAND(),0,IF(AND(Data!$G$9="squeeze",A3494&lt;Data!$G$11*0.25),$H$32,1)*$C$30*$C$13)*($C$14*$C$12),"")</f>
        <v/>
      </c>
      <c r="J3494" s="42" t="str">
        <f ca="1">IFERROR(IF(Data!$C$6="Real",B3494,I3494+J3493+($C$14*$C$12)*(NORMINV(RAND(),$C$15,CHOOSE($G$13,$C$13,F3494,G3494)))),"")</f>
        <v/>
      </c>
      <c r="K3494" s="88" t="str">
        <f>IF(ISNUMBER(A3494), IF($G$16="fixed",$G$17,MIN(H3494*Data!$C$7*$C$16*0.5,$C$17*Data!$C$7))*$C$12,"")</f>
        <v/>
      </c>
      <c r="L3494" s="42" t="str">
        <f t="shared" ca="1" si="1650"/>
        <v/>
      </c>
      <c r="M3494" s="44" t="str">
        <f t="shared" ca="1" si="1651"/>
        <v/>
      </c>
      <c r="N3494" s="44" t="str">
        <f t="shared" ca="1" si="1652"/>
        <v/>
      </c>
      <c r="O3494" s="108" t="str">
        <f t="shared" si="1636"/>
        <v/>
      </c>
      <c r="P3494" s="102" t="str">
        <f t="shared" si="1637"/>
        <v/>
      </c>
      <c r="Q3494" s="102" t="str">
        <f t="shared" si="1638"/>
        <v/>
      </c>
      <c r="R3494" s="120" t="str">
        <f t="shared" si="1639"/>
        <v/>
      </c>
      <c r="S3494" s="54" t="str">
        <f t="shared" si="1640"/>
        <v/>
      </c>
      <c r="T3494" s="5" t="str">
        <f t="shared" si="1641"/>
        <v/>
      </c>
      <c r="U3494" s="152" t="str">
        <f t="shared" si="1624"/>
        <v/>
      </c>
      <c r="V3494" s="152" t="str">
        <f t="shared" si="1625"/>
        <v/>
      </c>
      <c r="W3494" s="153" t="str">
        <f t="shared" si="1626"/>
        <v/>
      </c>
      <c r="X3494" s="153" t="str">
        <f t="shared" si="1627"/>
        <v/>
      </c>
      <c r="Y3494" s="153" t="str">
        <f t="shared" si="1628"/>
        <v/>
      </c>
      <c r="Z3494" s="153" t="str">
        <f t="shared" si="1629"/>
        <v/>
      </c>
      <c r="AA3494" s="152" t="str">
        <f t="shared" si="1630"/>
        <v/>
      </c>
      <c r="AB3494" s="152" t="str">
        <f t="shared" si="1631"/>
        <v/>
      </c>
      <c r="AC3494" s="154" t="str">
        <f t="shared" si="1642"/>
        <v/>
      </c>
      <c r="AD3494" s="154" t="str">
        <f t="shared" si="1643"/>
        <v/>
      </c>
      <c r="AE3494" s="3" t="str">
        <f t="shared" si="1644"/>
        <v/>
      </c>
      <c r="AF3494" s="3" t="str">
        <f t="shared" si="1645"/>
        <v/>
      </c>
      <c r="AG3494" s="3" t="str">
        <f t="shared" si="1646"/>
        <v/>
      </c>
      <c r="AH3494" s="4" t="str">
        <f t="shared" si="1647"/>
        <v/>
      </c>
      <c r="AI3494" s="75" t="str">
        <f t="shared" si="1648"/>
        <v/>
      </c>
      <c r="AJ3494" s="75" t="str">
        <f t="shared" si="1649"/>
        <v/>
      </c>
    </row>
    <row r="3495" spans="1:36" ht="14.25">
      <c r="A3495" s="41" t="str">
        <f t="shared" si="1632"/>
        <v/>
      </c>
      <c r="B3495" s="150" t="str">
        <f>IF(ISNUMBER(A3495),INDEX('MetaTrader Import'!$H$13:$J$5893,TRUNC(((A3495-$A$39+1)-1)/3)+1,MOD((A3495-$A$39+1)-1,3)+1),"")</f>
        <v/>
      </c>
      <c r="C3495" s="43" t="str">
        <f t="shared" si="1633"/>
        <v/>
      </c>
      <c r="D3495" s="43" t="str">
        <f t="shared" ca="1" si="1623"/>
        <v/>
      </c>
      <c r="E3495" s="43" t="str">
        <f t="shared" si="1634"/>
        <v/>
      </c>
      <c r="F3495" s="43" t="str">
        <f t="shared" si="1635"/>
        <v/>
      </c>
      <c r="G3495" s="43" t="str">
        <f>IF(A3495&lt;&gt;"",IF(A3495&lt;Data!$G$11*0.25,$C$13/$G$32,IF(A3495&gt;Data!$G$11*0.25,$C$13,$C$13*10)),"")</f>
        <v/>
      </c>
      <c r="H3495" s="43" t="str">
        <f>IF(A3495&lt;&gt;"",IF(Data!$G$9="constant",$C$13,IF(Data!$G$9="squeeze",G3495,F3495)),"")</f>
        <v/>
      </c>
      <c r="I3495" s="38" t="str">
        <f ca="1">IF(ISNUMBER(A3495),NORMINV(RAND(),0,IF(AND(Data!$G$9="squeeze",A3495&lt;Data!$G$11*0.25),$H$32,1)*$C$30*$C$13)*($C$14*$C$12),"")</f>
        <v/>
      </c>
      <c r="J3495" s="42" t="str">
        <f ca="1">IFERROR(IF(Data!$C$6="Real",B3495,I3495+J3494+($C$14*$C$12)*(NORMINV(RAND(),$C$15,CHOOSE($G$13,$C$13,F3495,G3495)))),"")</f>
        <v/>
      </c>
      <c r="K3495" s="88" t="str">
        <f>IF(ISNUMBER(A3495), IF($G$16="fixed",$G$17,MIN(H3495*Data!$C$7*$C$16*0.5,$C$17*Data!$C$7))*$C$12,"")</f>
        <v/>
      </c>
      <c r="L3495" s="42" t="str">
        <f t="shared" ca="1" si="1650"/>
        <v/>
      </c>
      <c r="M3495" s="44" t="str">
        <f t="shared" ca="1" si="1651"/>
        <v/>
      </c>
      <c r="N3495" s="44" t="str">
        <f t="shared" ca="1" si="1652"/>
        <v/>
      </c>
      <c r="O3495" s="108" t="str">
        <f t="shared" si="1636"/>
        <v/>
      </c>
      <c r="P3495" s="102" t="str">
        <f t="shared" si="1637"/>
        <v/>
      </c>
      <c r="Q3495" s="102" t="str">
        <f t="shared" si="1638"/>
        <v/>
      </c>
      <c r="R3495" s="120" t="str">
        <f t="shared" si="1639"/>
        <v/>
      </c>
      <c r="S3495" s="54" t="str">
        <f t="shared" si="1640"/>
        <v/>
      </c>
      <c r="T3495" s="5" t="str">
        <f t="shared" si="1641"/>
        <v/>
      </c>
      <c r="U3495" s="152" t="str">
        <f t="shared" si="1624"/>
        <v/>
      </c>
      <c r="V3495" s="152" t="str">
        <f t="shared" si="1625"/>
        <v/>
      </c>
      <c r="W3495" s="153" t="str">
        <f t="shared" si="1626"/>
        <v/>
      </c>
      <c r="X3495" s="153" t="str">
        <f t="shared" si="1627"/>
        <v/>
      </c>
      <c r="Y3495" s="153" t="str">
        <f t="shared" si="1628"/>
        <v/>
      </c>
      <c r="Z3495" s="153" t="str">
        <f t="shared" si="1629"/>
        <v/>
      </c>
      <c r="AA3495" s="152" t="str">
        <f t="shared" si="1630"/>
        <v/>
      </c>
      <c r="AB3495" s="152" t="str">
        <f t="shared" si="1631"/>
        <v/>
      </c>
      <c r="AC3495" s="154" t="str">
        <f t="shared" si="1642"/>
        <v/>
      </c>
      <c r="AD3495" s="154" t="str">
        <f t="shared" si="1643"/>
        <v/>
      </c>
      <c r="AE3495" s="3" t="str">
        <f t="shared" si="1644"/>
        <v/>
      </c>
      <c r="AF3495" s="3" t="str">
        <f t="shared" si="1645"/>
        <v/>
      </c>
      <c r="AG3495" s="3" t="str">
        <f t="shared" si="1646"/>
        <v/>
      </c>
      <c r="AH3495" s="4" t="str">
        <f t="shared" si="1647"/>
        <v/>
      </c>
      <c r="AI3495" s="75" t="str">
        <f t="shared" si="1648"/>
        <v/>
      </c>
      <c r="AJ3495" s="75" t="str">
        <f t="shared" si="1649"/>
        <v/>
      </c>
    </row>
    <row r="3496" spans="1:36" ht="14.25">
      <c r="A3496" s="41" t="str">
        <f t="shared" si="1632"/>
        <v/>
      </c>
      <c r="B3496" s="150" t="str">
        <f>IF(ISNUMBER(A3496),INDEX('MetaTrader Import'!$H$13:$J$5893,TRUNC(((A3496-$A$39+1)-1)/3)+1,MOD((A3496-$A$39+1)-1,3)+1),"")</f>
        <v/>
      </c>
      <c r="C3496" s="43" t="str">
        <f t="shared" si="1633"/>
        <v/>
      </c>
      <c r="D3496" s="43" t="str">
        <f t="shared" ca="1" si="1623"/>
        <v/>
      </c>
      <c r="E3496" s="43" t="str">
        <f t="shared" si="1634"/>
        <v/>
      </c>
      <c r="F3496" s="43" t="str">
        <f t="shared" si="1635"/>
        <v/>
      </c>
      <c r="G3496" s="43" t="str">
        <f>IF(A3496&lt;&gt;"",IF(A3496&lt;Data!$G$11*0.25,$C$13/$G$32,IF(A3496&gt;Data!$G$11*0.25,$C$13,$C$13*10)),"")</f>
        <v/>
      </c>
      <c r="H3496" s="43" t="str">
        <f>IF(A3496&lt;&gt;"",IF(Data!$G$9="constant",$C$13,IF(Data!$G$9="squeeze",G3496,F3496)),"")</f>
        <v/>
      </c>
      <c r="I3496" s="38" t="str">
        <f ca="1">IF(ISNUMBER(A3496),NORMINV(RAND(),0,IF(AND(Data!$G$9="squeeze",A3496&lt;Data!$G$11*0.25),$H$32,1)*$C$30*$C$13)*($C$14*$C$12),"")</f>
        <v/>
      </c>
      <c r="J3496" s="42" t="str">
        <f ca="1">IFERROR(IF(Data!$C$6="Real",B3496,I3496+J3495+($C$14*$C$12)*(NORMINV(RAND(),$C$15,CHOOSE($G$13,$C$13,F3496,G3496)))),"")</f>
        <v/>
      </c>
      <c r="K3496" s="88" t="str">
        <f>IF(ISNUMBER(A3496), IF($G$16="fixed",$G$17,MIN(H3496*Data!$C$7*$C$16*0.5,$C$17*Data!$C$7))*$C$12,"")</f>
        <v/>
      </c>
      <c r="L3496" s="42" t="str">
        <f t="shared" ca="1" si="1650"/>
        <v/>
      </c>
      <c r="M3496" s="44" t="str">
        <f t="shared" ca="1" si="1651"/>
        <v/>
      </c>
      <c r="N3496" s="44" t="str">
        <f t="shared" ca="1" si="1652"/>
        <v/>
      </c>
      <c r="O3496" s="108" t="str">
        <f t="shared" si="1636"/>
        <v/>
      </c>
      <c r="P3496" s="102" t="str">
        <f t="shared" si="1637"/>
        <v/>
      </c>
      <c r="Q3496" s="102" t="str">
        <f t="shared" si="1638"/>
        <v/>
      </c>
      <c r="R3496" s="120" t="str">
        <f t="shared" si="1639"/>
        <v/>
      </c>
      <c r="S3496" s="54" t="str">
        <f t="shared" si="1640"/>
        <v/>
      </c>
      <c r="T3496" s="5" t="str">
        <f t="shared" si="1641"/>
        <v/>
      </c>
      <c r="U3496" s="152" t="str">
        <f t="shared" si="1624"/>
        <v/>
      </c>
      <c r="V3496" s="152" t="str">
        <f t="shared" si="1625"/>
        <v/>
      </c>
      <c r="W3496" s="153" t="str">
        <f t="shared" si="1626"/>
        <v/>
      </c>
      <c r="X3496" s="153" t="str">
        <f t="shared" si="1627"/>
        <v/>
      </c>
      <c r="Y3496" s="153" t="str">
        <f t="shared" si="1628"/>
        <v/>
      </c>
      <c r="Z3496" s="153" t="str">
        <f t="shared" si="1629"/>
        <v/>
      </c>
      <c r="AA3496" s="152" t="str">
        <f t="shared" si="1630"/>
        <v/>
      </c>
      <c r="AB3496" s="152" t="str">
        <f t="shared" si="1631"/>
        <v/>
      </c>
      <c r="AC3496" s="154" t="str">
        <f t="shared" si="1642"/>
        <v/>
      </c>
      <c r="AD3496" s="154" t="str">
        <f t="shared" si="1643"/>
        <v/>
      </c>
      <c r="AE3496" s="3" t="str">
        <f t="shared" si="1644"/>
        <v/>
      </c>
      <c r="AF3496" s="3" t="str">
        <f t="shared" si="1645"/>
        <v/>
      </c>
      <c r="AG3496" s="3" t="str">
        <f t="shared" si="1646"/>
        <v/>
      </c>
      <c r="AH3496" s="4" t="str">
        <f t="shared" si="1647"/>
        <v/>
      </c>
      <c r="AI3496" s="75" t="str">
        <f t="shared" si="1648"/>
        <v/>
      </c>
      <c r="AJ3496" s="75" t="str">
        <f t="shared" si="1649"/>
        <v/>
      </c>
    </row>
    <row r="3497" spans="1:36" ht="14.25">
      <c r="A3497" s="41" t="str">
        <f t="shared" si="1632"/>
        <v/>
      </c>
      <c r="B3497" s="150" t="str">
        <f>IF(ISNUMBER(A3497),INDEX('MetaTrader Import'!$H$13:$J$5893,TRUNC(((A3497-$A$39+1)-1)/3)+1,MOD((A3497-$A$39+1)-1,3)+1),"")</f>
        <v/>
      </c>
      <c r="C3497" s="43" t="str">
        <f t="shared" si="1633"/>
        <v/>
      </c>
      <c r="D3497" s="43" t="str">
        <f t="shared" ca="1" si="1623"/>
        <v/>
      </c>
      <c r="E3497" s="43" t="str">
        <f t="shared" si="1634"/>
        <v/>
      </c>
      <c r="F3497" s="43" t="str">
        <f t="shared" si="1635"/>
        <v/>
      </c>
      <c r="G3497" s="43" t="str">
        <f>IF(A3497&lt;&gt;"",IF(A3497&lt;Data!$G$11*0.25,$C$13/$G$32,IF(A3497&gt;Data!$G$11*0.25,$C$13,$C$13*10)),"")</f>
        <v/>
      </c>
      <c r="H3497" s="43" t="str">
        <f>IF(A3497&lt;&gt;"",IF(Data!$G$9="constant",$C$13,IF(Data!$G$9="squeeze",G3497,F3497)),"")</f>
        <v/>
      </c>
      <c r="I3497" s="38" t="str">
        <f ca="1">IF(ISNUMBER(A3497),NORMINV(RAND(),0,IF(AND(Data!$G$9="squeeze",A3497&lt;Data!$G$11*0.25),$H$32,1)*$C$30*$C$13)*($C$14*$C$12),"")</f>
        <v/>
      </c>
      <c r="J3497" s="42" t="str">
        <f ca="1">IFERROR(IF(Data!$C$6="Real",B3497,I3497+J3496+($C$14*$C$12)*(NORMINV(RAND(),$C$15,CHOOSE($G$13,$C$13,F3497,G3497)))),"")</f>
        <v/>
      </c>
      <c r="K3497" s="88" t="str">
        <f>IF(ISNUMBER(A3497), IF($G$16="fixed",$G$17,MIN(H3497*Data!$C$7*$C$16*0.5,$C$17*Data!$C$7))*$C$12,"")</f>
        <v/>
      </c>
      <c r="L3497" s="42" t="str">
        <f t="shared" ca="1" si="1650"/>
        <v/>
      </c>
      <c r="M3497" s="44" t="str">
        <f t="shared" ca="1" si="1651"/>
        <v/>
      </c>
      <c r="N3497" s="44" t="str">
        <f t="shared" ca="1" si="1652"/>
        <v/>
      </c>
      <c r="O3497" s="108" t="str">
        <f t="shared" si="1636"/>
        <v/>
      </c>
      <c r="P3497" s="102" t="str">
        <f t="shared" si="1637"/>
        <v/>
      </c>
      <c r="Q3497" s="102" t="str">
        <f t="shared" si="1638"/>
        <v/>
      </c>
      <c r="R3497" s="120" t="str">
        <f t="shared" si="1639"/>
        <v/>
      </c>
      <c r="S3497" s="54" t="str">
        <f t="shared" si="1640"/>
        <v/>
      </c>
      <c r="T3497" s="5" t="str">
        <f t="shared" si="1641"/>
        <v/>
      </c>
      <c r="U3497" s="152" t="str">
        <f t="shared" si="1624"/>
        <v/>
      </c>
      <c r="V3497" s="152" t="str">
        <f t="shared" si="1625"/>
        <v/>
      </c>
      <c r="W3497" s="153" t="str">
        <f t="shared" si="1626"/>
        <v/>
      </c>
      <c r="X3497" s="153" t="str">
        <f t="shared" si="1627"/>
        <v/>
      </c>
      <c r="Y3497" s="153" t="str">
        <f t="shared" si="1628"/>
        <v/>
      </c>
      <c r="Z3497" s="153" t="str">
        <f t="shared" si="1629"/>
        <v/>
      </c>
      <c r="AA3497" s="152" t="str">
        <f t="shared" si="1630"/>
        <v/>
      </c>
      <c r="AB3497" s="152" t="str">
        <f t="shared" si="1631"/>
        <v/>
      </c>
      <c r="AC3497" s="154" t="str">
        <f t="shared" si="1642"/>
        <v/>
      </c>
      <c r="AD3497" s="154" t="str">
        <f t="shared" si="1643"/>
        <v/>
      </c>
      <c r="AE3497" s="3" t="str">
        <f t="shared" si="1644"/>
        <v/>
      </c>
      <c r="AF3497" s="3" t="str">
        <f t="shared" si="1645"/>
        <v/>
      </c>
      <c r="AG3497" s="3" t="str">
        <f t="shared" si="1646"/>
        <v/>
      </c>
      <c r="AH3497" s="4" t="str">
        <f t="shared" si="1647"/>
        <v/>
      </c>
      <c r="AI3497" s="75" t="str">
        <f t="shared" si="1648"/>
        <v/>
      </c>
      <c r="AJ3497" s="75" t="str">
        <f t="shared" si="1649"/>
        <v/>
      </c>
    </row>
    <row r="3498" spans="1:36" ht="14.25">
      <c r="A3498" s="41" t="str">
        <f t="shared" si="1632"/>
        <v/>
      </c>
      <c r="B3498" s="150" t="str">
        <f>IF(ISNUMBER(A3498),INDEX('MetaTrader Import'!$H$13:$J$5893,TRUNC(((A3498-$A$39+1)-1)/3)+1,MOD((A3498-$A$39+1)-1,3)+1),"")</f>
        <v/>
      </c>
      <c r="C3498" s="43" t="str">
        <f t="shared" si="1633"/>
        <v/>
      </c>
      <c r="D3498" s="43" t="str">
        <f t="shared" ca="1" si="1623"/>
        <v/>
      </c>
      <c r="E3498" s="43" t="str">
        <f t="shared" si="1634"/>
        <v/>
      </c>
      <c r="F3498" s="43" t="str">
        <f t="shared" si="1635"/>
        <v/>
      </c>
      <c r="G3498" s="43" t="str">
        <f>IF(A3498&lt;&gt;"",IF(A3498&lt;Data!$G$11*0.25,$C$13/$G$32,IF(A3498&gt;Data!$G$11*0.25,$C$13,$C$13*10)),"")</f>
        <v/>
      </c>
      <c r="H3498" s="43" t="str">
        <f>IF(A3498&lt;&gt;"",IF(Data!$G$9="constant",$C$13,IF(Data!$G$9="squeeze",G3498,F3498)),"")</f>
        <v/>
      </c>
      <c r="I3498" s="38" t="str">
        <f ca="1">IF(ISNUMBER(A3498),NORMINV(RAND(),0,IF(AND(Data!$G$9="squeeze",A3498&lt;Data!$G$11*0.25),$H$32,1)*$C$30*$C$13)*($C$14*$C$12),"")</f>
        <v/>
      </c>
      <c r="J3498" s="42" t="str">
        <f ca="1">IFERROR(IF(Data!$C$6="Real",B3498,I3498+J3497+($C$14*$C$12)*(NORMINV(RAND(),$C$15,CHOOSE($G$13,$C$13,F3498,G3498)))),"")</f>
        <v/>
      </c>
      <c r="K3498" s="88" t="str">
        <f>IF(ISNUMBER(A3498), IF($G$16="fixed",$G$17,MIN(H3498*Data!$C$7*$C$16*0.5,$C$17*Data!$C$7))*$C$12,"")</f>
        <v/>
      </c>
      <c r="L3498" s="42" t="str">
        <f t="shared" ca="1" si="1650"/>
        <v/>
      </c>
      <c r="M3498" s="44" t="str">
        <f t="shared" ca="1" si="1651"/>
        <v/>
      </c>
      <c r="N3498" s="44" t="str">
        <f t="shared" ca="1" si="1652"/>
        <v/>
      </c>
      <c r="O3498" s="108" t="str">
        <f t="shared" si="1636"/>
        <v/>
      </c>
      <c r="P3498" s="102" t="str">
        <f t="shared" si="1637"/>
        <v/>
      </c>
      <c r="Q3498" s="102" t="str">
        <f t="shared" si="1638"/>
        <v/>
      </c>
      <c r="R3498" s="120" t="str">
        <f t="shared" si="1639"/>
        <v/>
      </c>
      <c r="S3498" s="54" t="str">
        <f t="shared" si="1640"/>
        <v/>
      </c>
      <c r="T3498" s="5" t="str">
        <f t="shared" si="1641"/>
        <v/>
      </c>
      <c r="U3498" s="152" t="str">
        <f t="shared" si="1624"/>
        <v/>
      </c>
      <c r="V3498" s="152" t="str">
        <f t="shared" si="1625"/>
        <v/>
      </c>
      <c r="W3498" s="153" t="str">
        <f t="shared" si="1626"/>
        <v/>
      </c>
      <c r="X3498" s="153" t="str">
        <f t="shared" si="1627"/>
        <v/>
      </c>
      <c r="Y3498" s="153" t="str">
        <f t="shared" si="1628"/>
        <v/>
      </c>
      <c r="Z3498" s="153" t="str">
        <f t="shared" si="1629"/>
        <v/>
      </c>
      <c r="AA3498" s="152" t="str">
        <f t="shared" si="1630"/>
        <v/>
      </c>
      <c r="AB3498" s="152" t="str">
        <f t="shared" si="1631"/>
        <v/>
      </c>
      <c r="AC3498" s="154" t="str">
        <f t="shared" si="1642"/>
        <v/>
      </c>
      <c r="AD3498" s="154" t="str">
        <f t="shared" si="1643"/>
        <v/>
      </c>
      <c r="AE3498" s="3" t="str">
        <f t="shared" si="1644"/>
        <v/>
      </c>
      <c r="AF3498" s="3" t="str">
        <f t="shared" si="1645"/>
        <v/>
      </c>
      <c r="AG3498" s="3" t="str">
        <f t="shared" si="1646"/>
        <v/>
      </c>
      <c r="AH3498" s="4" t="str">
        <f t="shared" si="1647"/>
        <v/>
      </c>
      <c r="AI3498" s="75" t="str">
        <f t="shared" si="1648"/>
        <v/>
      </c>
      <c r="AJ3498" s="75" t="str">
        <f t="shared" si="1649"/>
        <v/>
      </c>
    </row>
    <row r="3499" spans="1:36" ht="14.25">
      <c r="A3499" s="41" t="str">
        <f t="shared" si="1632"/>
        <v/>
      </c>
      <c r="B3499" s="150" t="str">
        <f>IF(ISNUMBER(A3499),INDEX('MetaTrader Import'!$H$13:$J$5893,TRUNC(((A3499-$A$39+1)-1)/3)+1,MOD((A3499-$A$39+1)-1,3)+1),"")</f>
        <v/>
      </c>
      <c r="C3499" s="43" t="str">
        <f t="shared" si="1633"/>
        <v/>
      </c>
      <c r="D3499" s="43" t="str">
        <f t="shared" ca="1" si="1623"/>
        <v/>
      </c>
      <c r="E3499" s="43" t="str">
        <f t="shared" si="1634"/>
        <v/>
      </c>
      <c r="F3499" s="43" t="str">
        <f t="shared" si="1635"/>
        <v/>
      </c>
      <c r="G3499" s="43" t="str">
        <f>IF(A3499&lt;&gt;"",IF(A3499&lt;Data!$G$11*0.25,$C$13/$G$32,IF(A3499&gt;Data!$G$11*0.25,$C$13,$C$13*10)),"")</f>
        <v/>
      </c>
      <c r="H3499" s="43" t="str">
        <f>IF(A3499&lt;&gt;"",IF(Data!$G$9="constant",$C$13,IF(Data!$G$9="squeeze",G3499,F3499)),"")</f>
        <v/>
      </c>
      <c r="I3499" s="38" t="str">
        <f ca="1">IF(ISNUMBER(A3499),NORMINV(RAND(),0,IF(AND(Data!$G$9="squeeze",A3499&lt;Data!$G$11*0.25),$H$32,1)*$C$30*$C$13)*($C$14*$C$12),"")</f>
        <v/>
      </c>
      <c r="J3499" s="42" t="str">
        <f ca="1">IFERROR(IF(Data!$C$6="Real",B3499,I3499+J3498+($C$14*$C$12)*(NORMINV(RAND(),$C$15,CHOOSE($G$13,$C$13,F3499,G3499)))),"")</f>
        <v/>
      </c>
      <c r="K3499" s="88" t="str">
        <f>IF(ISNUMBER(A3499), IF($G$16="fixed",$G$17,MIN(H3499*Data!$C$7*$C$16*0.5,$C$17*Data!$C$7))*$C$12,"")</f>
        <v/>
      </c>
      <c r="L3499" s="42" t="str">
        <f t="shared" ca="1" si="1650"/>
        <v/>
      </c>
      <c r="M3499" s="44" t="str">
        <f t="shared" ca="1" si="1651"/>
        <v/>
      </c>
      <c r="N3499" s="44" t="str">
        <f t="shared" ca="1" si="1652"/>
        <v/>
      </c>
      <c r="O3499" s="108" t="str">
        <f t="shared" si="1636"/>
        <v/>
      </c>
      <c r="P3499" s="102" t="str">
        <f t="shared" si="1637"/>
        <v/>
      </c>
      <c r="Q3499" s="102" t="str">
        <f t="shared" si="1638"/>
        <v/>
      </c>
      <c r="R3499" s="120" t="str">
        <f t="shared" si="1639"/>
        <v/>
      </c>
      <c r="S3499" s="54" t="str">
        <f t="shared" si="1640"/>
        <v/>
      </c>
      <c r="T3499" s="5" t="str">
        <f t="shared" si="1641"/>
        <v/>
      </c>
      <c r="U3499" s="152" t="str">
        <f t="shared" si="1624"/>
        <v/>
      </c>
      <c r="V3499" s="152" t="str">
        <f t="shared" si="1625"/>
        <v/>
      </c>
      <c r="W3499" s="153" t="str">
        <f t="shared" si="1626"/>
        <v/>
      </c>
      <c r="X3499" s="153" t="str">
        <f t="shared" si="1627"/>
        <v/>
      </c>
      <c r="Y3499" s="153" t="str">
        <f t="shared" si="1628"/>
        <v/>
      </c>
      <c r="Z3499" s="153" t="str">
        <f t="shared" si="1629"/>
        <v/>
      </c>
      <c r="AA3499" s="152" t="str">
        <f t="shared" si="1630"/>
        <v/>
      </c>
      <c r="AB3499" s="152" t="str">
        <f t="shared" si="1631"/>
        <v/>
      </c>
      <c r="AC3499" s="154" t="str">
        <f t="shared" si="1642"/>
        <v/>
      </c>
      <c r="AD3499" s="154" t="str">
        <f t="shared" si="1643"/>
        <v/>
      </c>
      <c r="AE3499" s="3" t="str">
        <f t="shared" si="1644"/>
        <v/>
      </c>
      <c r="AF3499" s="3" t="str">
        <f t="shared" si="1645"/>
        <v/>
      </c>
      <c r="AG3499" s="3" t="str">
        <f t="shared" si="1646"/>
        <v/>
      </c>
      <c r="AH3499" s="4" t="str">
        <f t="shared" si="1647"/>
        <v/>
      </c>
      <c r="AI3499" s="75" t="str">
        <f t="shared" si="1648"/>
        <v/>
      </c>
      <c r="AJ3499" s="75" t="str">
        <f t="shared" si="1649"/>
        <v/>
      </c>
    </row>
    <row r="3500" spans="1:36" ht="14.25">
      <c r="A3500" s="41" t="str">
        <f t="shared" si="1632"/>
        <v/>
      </c>
      <c r="B3500" s="150" t="str">
        <f>IF(ISNUMBER(A3500),INDEX('MetaTrader Import'!$H$13:$J$5893,TRUNC(((A3500-$A$39+1)-1)/3)+1,MOD((A3500-$A$39+1)-1,3)+1),"")</f>
        <v/>
      </c>
      <c r="C3500" s="43" t="str">
        <f t="shared" si="1633"/>
        <v/>
      </c>
      <c r="D3500" s="43" t="str">
        <f t="shared" ca="1" si="1623"/>
        <v/>
      </c>
      <c r="E3500" s="43" t="str">
        <f t="shared" si="1634"/>
        <v/>
      </c>
      <c r="F3500" s="43" t="str">
        <f t="shared" si="1635"/>
        <v/>
      </c>
      <c r="G3500" s="43" t="str">
        <f>IF(A3500&lt;&gt;"",IF(A3500&lt;Data!$G$11*0.25,$C$13/$G$32,IF(A3500&gt;Data!$G$11*0.25,$C$13,$C$13*10)),"")</f>
        <v/>
      </c>
      <c r="H3500" s="43" t="str">
        <f>IF(A3500&lt;&gt;"",IF(Data!$G$9="constant",$C$13,IF(Data!$G$9="squeeze",G3500,F3500)),"")</f>
        <v/>
      </c>
      <c r="I3500" s="38" t="str">
        <f ca="1">IF(ISNUMBER(A3500),NORMINV(RAND(),0,IF(AND(Data!$G$9="squeeze",A3500&lt;Data!$G$11*0.25),$H$32,1)*$C$30*$C$13)*($C$14*$C$12),"")</f>
        <v/>
      </c>
      <c r="J3500" s="42" t="str">
        <f ca="1">IFERROR(IF(Data!$C$6="Real",B3500,I3500+J3499+($C$14*$C$12)*(NORMINV(RAND(),$C$15,CHOOSE($G$13,$C$13,F3500,G3500)))),"")</f>
        <v/>
      </c>
      <c r="K3500" s="88" t="str">
        <f>IF(ISNUMBER(A3500), IF($G$16="fixed",$G$17,MIN(H3500*Data!$C$7*$C$16*0.5,$C$17*Data!$C$7))*$C$12,"")</f>
        <v/>
      </c>
      <c r="L3500" s="42" t="str">
        <f t="shared" ca="1" si="1650"/>
        <v/>
      </c>
      <c r="M3500" s="44" t="str">
        <f t="shared" ca="1" si="1651"/>
        <v/>
      </c>
      <c r="N3500" s="44" t="str">
        <f t="shared" ca="1" si="1652"/>
        <v/>
      </c>
      <c r="O3500" s="108" t="str">
        <f t="shared" si="1636"/>
        <v/>
      </c>
      <c r="P3500" s="102" t="str">
        <f t="shared" si="1637"/>
        <v/>
      </c>
      <c r="Q3500" s="102" t="str">
        <f t="shared" si="1638"/>
        <v/>
      </c>
      <c r="R3500" s="120" t="str">
        <f t="shared" si="1639"/>
        <v/>
      </c>
      <c r="S3500" s="54" t="str">
        <f t="shared" si="1640"/>
        <v/>
      </c>
      <c r="T3500" s="5" t="str">
        <f t="shared" si="1641"/>
        <v/>
      </c>
      <c r="U3500" s="152" t="str">
        <f t="shared" si="1624"/>
        <v/>
      </c>
      <c r="V3500" s="152" t="str">
        <f t="shared" si="1625"/>
        <v/>
      </c>
      <c r="W3500" s="153" t="str">
        <f t="shared" si="1626"/>
        <v/>
      </c>
      <c r="X3500" s="153" t="str">
        <f t="shared" si="1627"/>
        <v/>
      </c>
      <c r="Y3500" s="153" t="str">
        <f t="shared" si="1628"/>
        <v/>
      </c>
      <c r="Z3500" s="153" t="str">
        <f t="shared" si="1629"/>
        <v/>
      </c>
      <c r="AA3500" s="152" t="str">
        <f t="shared" si="1630"/>
        <v/>
      </c>
      <c r="AB3500" s="152" t="str">
        <f t="shared" si="1631"/>
        <v/>
      </c>
      <c r="AC3500" s="154" t="str">
        <f t="shared" si="1642"/>
        <v/>
      </c>
      <c r="AD3500" s="154" t="str">
        <f t="shared" si="1643"/>
        <v/>
      </c>
      <c r="AE3500" s="3" t="str">
        <f t="shared" si="1644"/>
        <v/>
      </c>
      <c r="AF3500" s="3" t="str">
        <f t="shared" si="1645"/>
        <v/>
      </c>
      <c r="AG3500" s="3" t="str">
        <f t="shared" si="1646"/>
        <v/>
      </c>
      <c r="AH3500" s="4" t="str">
        <f t="shared" si="1647"/>
        <v/>
      </c>
      <c r="AI3500" s="75" t="str">
        <f t="shared" si="1648"/>
        <v/>
      </c>
      <c r="AJ3500" s="75" t="str">
        <f t="shared" si="1649"/>
        <v/>
      </c>
    </row>
    <row r="3501" spans="1:36" ht="14.25">
      <c r="A3501" s="41" t="str">
        <f t="shared" si="1632"/>
        <v/>
      </c>
      <c r="B3501" s="150" t="str">
        <f>IF(ISNUMBER(A3501),INDEX('MetaTrader Import'!$H$13:$J$5893,TRUNC(((A3501-$A$39+1)-1)/3)+1,MOD((A3501-$A$39+1)-1,3)+1),"")</f>
        <v/>
      </c>
      <c r="C3501" s="43" t="str">
        <f t="shared" si="1633"/>
        <v/>
      </c>
      <c r="D3501" s="43" t="str">
        <f t="shared" ca="1" si="1623"/>
        <v/>
      </c>
      <c r="E3501" s="43" t="str">
        <f t="shared" si="1634"/>
        <v/>
      </c>
      <c r="F3501" s="43" t="str">
        <f t="shared" si="1635"/>
        <v/>
      </c>
      <c r="G3501" s="43" t="str">
        <f>IF(A3501&lt;&gt;"",IF(A3501&lt;Data!$G$11*0.25,$C$13/$G$32,IF(A3501&gt;Data!$G$11*0.25,$C$13,$C$13*10)),"")</f>
        <v/>
      </c>
      <c r="H3501" s="43" t="str">
        <f>IF(A3501&lt;&gt;"",IF(Data!$G$9="constant",$C$13,IF(Data!$G$9="squeeze",G3501,F3501)),"")</f>
        <v/>
      </c>
      <c r="I3501" s="38" t="str">
        <f ca="1">IF(ISNUMBER(A3501),NORMINV(RAND(),0,IF(AND(Data!$G$9="squeeze",A3501&lt;Data!$G$11*0.25),$H$32,1)*$C$30*$C$13)*($C$14*$C$12),"")</f>
        <v/>
      </c>
      <c r="J3501" s="42" t="str">
        <f ca="1">IFERROR(IF(Data!$C$6="Real",B3501,I3501+J3500+($C$14*$C$12)*(NORMINV(RAND(),$C$15,CHOOSE($G$13,$C$13,F3501,G3501)))),"")</f>
        <v/>
      </c>
      <c r="K3501" s="88" t="str">
        <f>IF(ISNUMBER(A3501), IF($G$16="fixed",$G$17,MIN(H3501*Data!$C$7*$C$16*0.5,$C$17*Data!$C$7))*$C$12,"")</f>
        <v/>
      </c>
      <c r="L3501" s="42" t="str">
        <f t="shared" ca="1" si="1650"/>
        <v/>
      </c>
      <c r="M3501" s="44" t="str">
        <f t="shared" ca="1" si="1651"/>
        <v/>
      </c>
      <c r="N3501" s="44" t="str">
        <f t="shared" ca="1" si="1652"/>
        <v/>
      </c>
      <c r="O3501" s="108" t="str">
        <f t="shared" si="1636"/>
        <v/>
      </c>
      <c r="P3501" s="102" t="str">
        <f t="shared" si="1637"/>
        <v/>
      </c>
      <c r="Q3501" s="102" t="str">
        <f t="shared" si="1638"/>
        <v/>
      </c>
      <c r="R3501" s="120" t="str">
        <f t="shared" si="1639"/>
        <v/>
      </c>
      <c r="S3501" s="54" t="str">
        <f t="shared" si="1640"/>
        <v/>
      </c>
      <c r="T3501" s="5" t="str">
        <f t="shared" si="1641"/>
        <v/>
      </c>
      <c r="U3501" s="152" t="str">
        <f t="shared" si="1624"/>
        <v/>
      </c>
      <c r="V3501" s="152" t="str">
        <f t="shared" si="1625"/>
        <v/>
      </c>
      <c r="W3501" s="153" t="str">
        <f t="shared" si="1626"/>
        <v/>
      </c>
      <c r="X3501" s="153" t="str">
        <f t="shared" si="1627"/>
        <v/>
      </c>
      <c r="Y3501" s="153" t="str">
        <f t="shared" si="1628"/>
        <v/>
      </c>
      <c r="Z3501" s="153" t="str">
        <f t="shared" si="1629"/>
        <v/>
      </c>
      <c r="AA3501" s="152" t="str">
        <f t="shared" si="1630"/>
        <v/>
      </c>
      <c r="AB3501" s="152" t="str">
        <f t="shared" si="1631"/>
        <v/>
      </c>
      <c r="AC3501" s="154" t="str">
        <f t="shared" si="1642"/>
        <v/>
      </c>
      <c r="AD3501" s="154" t="str">
        <f t="shared" si="1643"/>
        <v/>
      </c>
      <c r="AE3501" s="3" t="str">
        <f t="shared" si="1644"/>
        <v/>
      </c>
      <c r="AF3501" s="3" t="str">
        <f t="shared" si="1645"/>
        <v/>
      </c>
      <c r="AG3501" s="3" t="str">
        <f t="shared" si="1646"/>
        <v/>
      </c>
      <c r="AH3501" s="4" t="str">
        <f t="shared" si="1647"/>
        <v/>
      </c>
      <c r="AI3501" s="75" t="str">
        <f t="shared" si="1648"/>
        <v/>
      </c>
      <c r="AJ3501" s="75" t="str">
        <f t="shared" si="1649"/>
        <v/>
      </c>
    </row>
    <row r="3502" spans="1:36" ht="14.25">
      <c r="A3502" s="41" t="str">
        <f t="shared" si="1632"/>
        <v/>
      </c>
      <c r="B3502" s="150" t="str">
        <f>IF(ISNUMBER(A3502),INDEX('MetaTrader Import'!$H$13:$J$5893,TRUNC(((A3502-$A$39+1)-1)/3)+1,MOD((A3502-$A$39+1)-1,3)+1),"")</f>
        <v/>
      </c>
      <c r="C3502" s="43" t="str">
        <f t="shared" si="1633"/>
        <v/>
      </c>
      <c r="D3502" s="43" t="str">
        <f t="shared" ca="1" si="1623"/>
        <v/>
      </c>
      <c r="E3502" s="43" t="str">
        <f t="shared" si="1634"/>
        <v/>
      </c>
      <c r="F3502" s="43" t="str">
        <f t="shared" si="1635"/>
        <v/>
      </c>
      <c r="G3502" s="43" t="str">
        <f>IF(A3502&lt;&gt;"",IF(A3502&lt;Data!$G$11*0.25,$C$13/$G$32,IF(A3502&gt;Data!$G$11*0.25,$C$13,$C$13*10)),"")</f>
        <v/>
      </c>
      <c r="H3502" s="43" t="str">
        <f>IF(A3502&lt;&gt;"",IF(Data!$G$9="constant",$C$13,IF(Data!$G$9="squeeze",G3502,F3502)),"")</f>
        <v/>
      </c>
      <c r="I3502" s="38" t="str">
        <f ca="1">IF(ISNUMBER(A3502),NORMINV(RAND(),0,IF(AND(Data!$G$9="squeeze",A3502&lt;Data!$G$11*0.25),$H$32,1)*$C$30*$C$13)*($C$14*$C$12),"")</f>
        <v/>
      </c>
      <c r="J3502" s="42" t="str">
        <f ca="1">IFERROR(IF(Data!$C$6="Real",B3502,I3502+J3501+($C$14*$C$12)*(NORMINV(RAND(),$C$15,CHOOSE($G$13,$C$13,F3502,G3502)))),"")</f>
        <v/>
      </c>
      <c r="K3502" s="88" t="str">
        <f>IF(ISNUMBER(A3502), IF($G$16="fixed",$G$17,MIN(H3502*Data!$C$7*$C$16*0.5,$C$17*Data!$C$7))*$C$12,"")</f>
        <v/>
      </c>
      <c r="L3502" s="42" t="str">
        <f t="shared" ca="1" si="1650"/>
        <v/>
      </c>
      <c r="M3502" s="44" t="str">
        <f t="shared" ca="1" si="1651"/>
        <v/>
      </c>
      <c r="N3502" s="44" t="str">
        <f t="shared" ca="1" si="1652"/>
        <v/>
      </c>
      <c r="O3502" s="108" t="str">
        <f t="shared" si="1636"/>
        <v/>
      </c>
      <c r="P3502" s="102" t="str">
        <f t="shared" si="1637"/>
        <v/>
      </c>
      <c r="Q3502" s="102" t="str">
        <f t="shared" si="1638"/>
        <v/>
      </c>
      <c r="R3502" s="120" t="str">
        <f t="shared" si="1639"/>
        <v/>
      </c>
      <c r="S3502" s="54" t="str">
        <f t="shared" si="1640"/>
        <v/>
      </c>
      <c r="T3502" s="5" t="str">
        <f t="shared" si="1641"/>
        <v/>
      </c>
      <c r="U3502" s="152" t="str">
        <f t="shared" si="1624"/>
        <v/>
      </c>
      <c r="V3502" s="152" t="str">
        <f t="shared" si="1625"/>
        <v/>
      </c>
      <c r="W3502" s="153" t="str">
        <f t="shared" si="1626"/>
        <v/>
      </c>
      <c r="X3502" s="153" t="str">
        <f t="shared" si="1627"/>
        <v/>
      </c>
      <c r="Y3502" s="153" t="str">
        <f t="shared" si="1628"/>
        <v/>
      </c>
      <c r="Z3502" s="153" t="str">
        <f t="shared" si="1629"/>
        <v/>
      </c>
      <c r="AA3502" s="152" t="str">
        <f t="shared" si="1630"/>
        <v/>
      </c>
      <c r="AB3502" s="152" t="str">
        <f t="shared" si="1631"/>
        <v/>
      </c>
      <c r="AC3502" s="154" t="str">
        <f t="shared" si="1642"/>
        <v/>
      </c>
      <c r="AD3502" s="154" t="str">
        <f t="shared" si="1643"/>
        <v/>
      </c>
      <c r="AE3502" s="3" t="str">
        <f t="shared" si="1644"/>
        <v/>
      </c>
      <c r="AF3502" s="3" t="str">
        <f t="shared" si="1645"/>
        <v/>
      </c>
      <c r="AG3502" s="3" t="str">
        <f t="shared" si="1646"/>
        <v/>
      </c>
      <c r="AH3502" s="4" t="str">
        <f t="shared" si="1647"/>
        <v/>
      </c>
      <c r="AI3502" s="75" t="str">
        <f t="shared" si="1648"/>
        <v/>
      </c>
      <c r="AJ3502" s="75" t="str">
        <f t="shared" si="1649"/>
        <v/>
      </c>
    </row>
    <row r="3503" spans="1:36" ht="14.25">
      <c r="A3503" s="41" t="str">
        <f t="shared" si="1632"/>
        <v/>
      </c>
      <c r="B3503" s="150" t="str">
        <f>IF(ISNUMBER(A3503),INDEX('MetaTrader Import'!$H$13:$J$5893,TRUNC(((A3503-$A$39+1)-1)/3)+1,MOD((A3503-$A$39+1)-1,3)+1),"")</f>
        <v/>
      </c>
      <c r="C3503" s="43" t="str">
        <f t="shared" si="1633"/>
        <v/>
      </c>
      <c r="D3503" s="43" t="str">
        <f t="shared" ca="1" si="1623"/>
        <v/>
      </c>
      <c r="E3503" s="43" t="str">
        <f t="shared" si="1634"/>
        <v/>
      </c>
      <c r="F3503" s="43" t="str">
        <f t="shared" si="1635"/>
        <v/>
      </c>
      <c r="G3503" s="43" t="str">
        <f>IF(A3503&lt;&gt;"",IF(A3503&lt;Data!$G$11*0.25,$C$13/$G$32,IF(A3503&gt;Data!$G$11*0.25,$C$13,$C$13*10)),"")</f>
        <v/>
      </c>
      <c r="H3503" s="43" t="str">
        <f>IF(A3503&lt;&gt;"",IF(Data!$G$9="constant",$C$13,IF(Data!$G$9="squeeze",G3503,F3503)),"")</f>
        <v/>
      </c>
      <c r="I3503" s="38" t="str">
        <f ca="1">IF(ISNUMBER(A3503),NORMINV(RAND(),0,IF(AND(Data!$G$9="squeeze",A3503&lt;Data!$G$11*0.25),$H$32,1)*$C$30*$C$13)*($C$14*$C$12),"")</f>
        <v/>
      </c>
      <c r="J3503" s="42" t="str">
        <f ca="1">IFERROR(IF(Data!$C$6="Real",B3503,I3503+J3502+($C$14*$C$12)*(NORMINV(RAND(),$C$15,CHOOSE($G$13,$C$13,F3503,G3503)))),"")</f>
        <v/>
      </c>
      <c r="K3503" s="88" t="str">
        <f>IF(ISNUMBER(A3503), IF($G$16="fixed",$G$17,MIN(H3503*Data!$C$7*$C$16*0.5,$C$17*Data!$C$7))*$C$12,"")</f>
        <v/>
      </c>
      <c r="L3503" s="42" t="str">
        <f t="shared" ca="1" si="1650"/>
        <v/>
      </c>
      <c r="M3503" s="44" t="str">
        <f t="shared" ca="1" si="1651"/>
        <v/>
      </c>
      <c r="N3503" s="44" t="str">
        <f t="shared" ca="1" si="1652"/>
        <v/>
      </c>
      <c r="O3503" s="108" t="str">
        <f t="shared" si="1636"/>
        <v/>
      </c>
      <c r="P3503" s="102" t="str">
        <f t="shared" si="1637"/>
        <v/>
      </c>
      <c r="Q3503" s="102" t="str">
        <f t="shared" si="1638"/>
        <v/>
      </c>
      <c r="R3503" s="120" t="str">
        <f t="shared" si="1639"/>
        <v/>
      </c>
      <c r="S3503" s="54" t="str">
        <f t="shared" si="1640"/>
        <v/>
      </c>
      <c r="T3503" s="5" t="str">
        <f t="shared" si="1641"/>
        <v/>
      </c>
      <c r="U3503" s="152" t="str">
        <f t="shared" si="1624"/>
        <v/>
      </c>
      <c r="V3503" s="152" t="str">
        <f t="shared" si="1625"/>
        <v/>
      </c>
      <c r="W3503" s="153" t="str">
        <f t="shared" si="1626"/>
        <v/>
      </c>
      <c r="X3503" s="153" t="str">
        <f t="shared" si="1627"/>
        <v/>
      </c>
      <c r="Y3503" s="153" t="str">
        <f t="shared" si="1628"/>
        <v/>
      </c>
      <c r="Z3503" s="153" t="str">
        <f t="shared" si="1629"/>
        <v/>
      </c>
      <c r="AA3503" s="152" t="str">
        <f t="shared" si="1630"/>
        <v/>
      </c>
      <c r="AB3503" s="152" t="str">
        <f t="shared" si="1631"/>
        <v/>
      </c>
      <c r="AC3503" s="154" t="str">
        <f t="shared" si="1642"/>
        <v/>
      </c>
      <c r="AD3503" s="154" t="str">
        <f t="shared" si="1643"/>
        <v/>
      </c>
      <c r="AE3503" s="3" t="str">
        <f t="shared" si="1644"/>
        <v/>
      </c>
      <c r="AF3503" s="3" t="str">
        <f t="shared" si="1645"/>
        <v/>
      </c>
      <c r="AG3503" s="3" t="str">
        <f t="shared" si="1646"/>
        <v/>
      </c>
      <c r="AH3503" s="4" t="str">
        <f t="shared" si="1647"/>
        <v/>
      </c>
      <c r="AI3503" s="75" t="str">
        <f t="shared" si="1648"/>
        <v/>
      </c>
      <c r="AJ3503" s="75" t="str">
        <f t="shared" si="1649"/>
        <v/>
      </c>
    </row>
    <row r="3504" spans="1:36" ht="14.25">
      <c r="A3504" s="41" t="str">
        <f t="shared" si="1632"/>
        <v/>
      </c>
      <c r="B3504" s="150" t="str">
        <f>IF(ISNUMBER(A3504),INDEX('MetaTrader Import'!$H$13:$J$5893,TRUNC(((A3504-$A$39+1)-1)/3)+1,MOD((A3504-$A$39+1)-1,3)+1),"")</f>
        <v/>
      </c>
      <c r="C3504" s="43" t="str">
        <f t="shared" si="1633"/>
        <v/>
      </c>
      <c r="D3504" s="43" t="str">
        <f t="shared" ca="1" si="1623"/>
        <v/>
      </c>
      <c r="E3504" s="43" t="str">
        <f t="shared" si="1634"/>
        <v/>
      </c>
      <c r="F3504" s="43" t="str">
        <f t="shared" si="1635"/>
        <v/>
      </c>
      <c r="G3504" s="43" t="str">
        <f>IF(A3504&lt;&gt;"",IF(A3504&lt;Data!$G$11*0.25,$C$13/$G$32,IF(A3504&gt;Data!$G$11*0.25,$C$13,$C$13*10)),"")</f>
        <v/>
      </c>
      <c r="H3504" s="43" t="str">
        <f>IF(A3504&lt;&gt;"",IF(Data!$G$9="constant",$C$13,IF(Data!$G$9="squeeze",G3504,F3504)),"")</f>
        <v/>
      </c>
      <c r="I3504" s="38" t="str">
        <f ca="1">IF(ISNUMBER(A3504),NORMINV(RAND(),0,IF(AND(Data!$G$9="squeeze",A3504&lt;Data!$G$11*0.25),$H$32,1)*$C$30*$C$13)*($C$14*$C$12),"")</f>
        <v/>
      </c>
      <c r="J3504" s="42" t="str">
        <f ca="1">IFERROR(IF(Data!$C$6="Real",B3504,I3504+J3503+($C$14*$C$12)*(NORMINV(RAND(),$C$15,CHOOSE($G$13,$C$13,F3504,G3504)))),"")</f>
        <v/>
      </c>
      <c r="K3504" s="88" t="str">
        <f>IF(ISNUMBER(A3504), IF($G$16="fixed",$G$17,MIN(H3504*Data!$C$7*$C$16*0.5,$C$17*Data!$C$7))*$C$12,"")</f>
        <v/>
      </c>
      <c r="L3504" s="42" t="str">
        <f t="shared" ca="1" si="1650"/>
        <v/>
      </c>
      <c r="M3504" s="44" t="str">
        <f t="shared" ca="1" si="1651"/>
        <v/>
      </c>
      <c r="N3504" s="44" t="str">
        <f t="shared" ca="1" si="1652"/>
        <v/>
      </c>
      <c r="O3504" s="108" t="str">
        <f t="shared" si="1636"/>
        <v/>
      </c>
      <c r="P3504" s="102" t="str">
        <f t="shared" si="1637"/>
        <v/>
      </c>
      <c r="Q3504" s="102" t="str">
        <f t="shared" si="1638"/>
        <v/>
      </c>
      <c r="R3504" s="120" t="str">
        <f t="shared" si="1639"/>
        <v/>
      </c>
      <c r="S3504" s="54" t="str">
        <f t="shared" si="1640"/>
        <v/>
      </c>
      <c r="T3504" s="5" t="str">
        <f t="shared" si="1641"/>
        <v/>
      </c>
      <c r="U3504" s="152" t="str">
        <f t="shared" si="1624"/>
        <v/>
      </c>
      <c r="V3504" s="152" t="str">
        <f t="shared" si="1625"/>
        <v/>
      </c>
      <c r="W3504" s="153" t="str">
        <f t="shared" si="1626"/>
        <v/>
      </c>
      <c r="X3504" s="153" t="str">
        <f t="shared" si="1627"/>
        <v/>
      </c>
      <c r="Y3504" s="153" t="str">
        <f t="shared" si="1628"/>
        <v/>
      </c>
      <c r="Z3504" s="153" t="str">
        <f t="shared" si="1629"/>
        <v/>
      </c>
      <c r="AA3504" s="152" t="str">
        <f t="shared" si="1630"/>
        <v/>
      </c>
      <c r="AB3504" s="152" t="str">
        <f t="shared" si="1631"/>
        <v/>
      </c>
      <c r="AC3504" s="154" t="str">
        <f t="shared" si="1642"/>
        <v/>
      </c>
      <c r="AD3504" s="154" t="str">
        <f t="shared" si="1643"/>
        <v/>
      </c>
      <c r="AE3504" s="3" t="str">
        <f t="shared" si="1644"/>
        <v/>
      </c>
      <c r="AF3504" s="3" t="str">
        <f t="shared" si="1645"/>
        <v/>
      </c>
      <c r="AG3504" s="3" t="str">
        <f t="shared" si="1646"/>
        <v/>
      </c>
      <c r="AH3504" s="4" t="str">
        <f t="shared" si="1647"/>
        <v/>
      </c>
      <c r="AI3504" s="75" t="str">
        <f t="shared" si="1648"/>
        <v/>
      </c>
      <c r="AJ3504" s="75" t="str">
        <f t="shared" si="1649"/>
        <v/>
      </c>
    </row>
    <row r="3505" spans="1:36" ht="14.25">
      <c r="A3505" s="41" t="str">
        <f t="shared" si="1632"/>
        <v/>
      </c>
      <c r="B3505" s="150" t="str">
        <f>IF(ISNUMBER(A3505),INDEX('MetaTrader Import'!$H$13:$J$5893,TRUNC(((A3505-$A$39+1)-1)/3)+1,MOD((A3505-$A$39+1)-1,3)+1),"")</f>
        <v/>
      </c>
      <c r="C3505" s="43" t="str">
        <f t="shared" si="1633"/>
        <v/>
      </c>
      <c r="D3505" s="43" t="str">
        <f t="shared" ca="1" si="1623"/>
        <v/>
      </c>
      <c r="E3505" s="43" t="str">
        <f t="shared" si="1634"/>
        <v/>
      </c>
      <c r="F3505" s="43" t="str">
        <f t="shared" si="1635"/>
        <v/>
      </c>
      <c r="G3505" s="43" t="str">
        <f>IF(A3505&lt;&gt;"",IF(A3505&lt;Data!$G$11*0.25,$C$13/$G$32,IF(A3505&gt;Data!$G$11*0.25,$C$13,$C$13*10)),"")</f>
        <v/>
      </c>
      <c r="H3505" s="43" t="str">
        <f>IF(A3505&lt;&gt;"",IF(Data!$G$9="constant",$C$13,IF(Data!$G$9="squeeze",G3505,F3505)),"")</f>
        <v/>
      </c>
      <c r="I3505" s="38" t="str">
        <f ca="1">IF(ISNUMBER(A3505),NORMINV(RAND(),0,IF(AND(Data!$G$9="squeeze",A3505&lt;Data!$G$11*0.25),$H$32,1)*$C$30*$C$13)*($C$14*$C$12),"")</f>
        <v/>
      </c>
      <c r="J3505" s="42" t="str">
        <f ca="1">IFERROR(IF(Data!$C$6="Real",B3505,I3505+J3504+($C$14*$C$12)*(NORMINV(RAND(),$C$15,CHOOSE($G$13,$C$13,F3505,G3505)))),"")</f>
        <v/>
      </c>
      <c r="K3505" s="88" t="str">
        <f>IF(ISNUMBER(A3505), IF($G$16="fixed",$G$17,MIN(H3505*Data!$C$7*$C$16*0.5,$C$17*Data!$C$7))*$C$12,"")</f>
        <v/>
      </c>
      <c r="L3505" s="42" t="str">
        <f t="shared" ca="1" si="1650"/>
        <v/>
      </c>
      <c r="M3505" s="44" t="str">
        <f t="shared" ca="1" si="1651"/>
        <v/>
      </c>
      <c r="N3505" s="44" t="str">
        <f t="shared" ca="1" si="1652"/>
        <v/>
      </c>
      <c r="O3505" s="108" t="str">
        <f t="shared" si="1636"/>
        <v/>
      </c>
      <c r="P3505" s="102" t="str">
        <f t="shared" si="1637"/>
        <v/>
      </c>
      <c r="Q3505" s="102" t="str">
        <f t="shared" si="1638"/>
        <v/>
      </c>
      <c r="R3505" s="120" t="str">
        <f t="shared" si="1639"/>
        <v/>
      </c>
      <c r="S3505" s="54" t="str">
        <f t="shared" si="1640"/>
        <v/>
      </c>
      <c r="T3505" s="5" t="str">
        <f t="shared" si="1641"/>
        <v/>
      </c>
      <c r="U3505" s="152" t="str">
        <f t="shared" si="1624"/>
        <v/>
      </c>
      <c r="V3505" s="152" t="str">
        <f t="shared" si="1625"/>
        <v/>
      </c>
      <c r="W3505" s="153" t="str">
        <f t="shared" si="1626"/>
        <v/>
      </c>
      <c r="X3505" s="153" t="str">
        <f t="shared" si="1627"/>
        <v/>
      </c>
      <c r="Y3505" s="153" t="str">
        <f t="shared" si="1628"/>
        <v/>
      </c>
      <c r="Z3505" s="153" t="str">
        <f t="shared" si="1629"/>
        <v/>
      </c>
      <c r="AA3505" s="152" t="str">
        <f t="shared" si="1630"/>
        <v/>
      </c>
      <c r="AB3505" s="152" t="str">
        <f t="shared" si="1631"/>
        <v/>
      </c>
      <c r="AC3505" s="154" t="str">
        <f t="shared" si="1642"/>
        <v/>
      </c>
      <c r="AD3505" s="154" t="str">
        <f t="shared" si="1643"/>
        <v/>
      </c>
      <c r="AE3505" s="3" t="str">
        <f t="shared" si="1644"/>
        <v/>
      </c>
      <c r="AF3505" s="3" t="str">
        <f t="shared" si="1645"/>
        <v/>
      </c>
      <c r="AG3505" s="3" t="str">
        <f t="shared" si="1646"/>
        <v/>
      </c>
      <c r="AH3505" s="4" t="str">
        <f t="shared" si="1647"/>
        <v/>
      </c>
      <c r="AI3505" s="75" t="str">
        <f t="shared" si="1648"/>
        <v/>
      </c>
      <c r="AJ3505" s="75" t="str">
        <f t="shared" si="1649"/>
        <v/>
      </c>
    </row>
    <row r="3506" spans="1:36" ht="14.25">
      <c r="A3506" s="41" t="str">
        <f t="shared" si="1632"/>
        <v/>
      </c>
      <c r="B3506" s="150" t="str">
        <f>IF(ISNUMBER(A3506),INDEX('MetaTrader Import'!$H$13:$J$5893,TRUNC(((A3506-$A$39+1)-1)/3)+1,MOD((A3506-$A$39+1)-1,3)+1),"")</f>
        <v/>
      </c>
      <c r="C3506" s="43" t="str">
        <f t="shared" si="1633"/>
        <v/>
      </c>
      <c r="D3506" s="43" t="str">
        <f t="shared" ca="1" si="1623"/>
        <v/>
      </c>
      <c r="E3506" s="43" t="str">
        <f t="shared" si="1634"/>
        <v/>
      </c>
      <c r="F3506" s="43" t="str">
        <f t="shared" si="1635"/>
        <v/>
      </c>
      <c r="G3506" s="43" t="str">
        <f>IF(A3506&lt;&gt;"",IF(A3506&lt;Data!$G$11*0.25,$C$13/$G$32,IF(A3506&gt;Data!$G$11*0.25,$C$13,$C$13*10)),"")</f>
        <v/>
      </c>
      <c r="H3506" s="43" t="str">
        <f>IF(A3506&lt;&gt;"",IF(Data!$G$9="constant",$C$13,IF(Data!$G$9="squeeze",G3506,F3506)),"")</f>
        <v/>
      </c>
      <c r="I3506" s="38" t="str">
        <f ca="1">IF(ISNUMBER(A3506),NORMINV(RAND(),0,IF(AND(Data!$G$9="squeeze",A3506&lt;Data!$G$11*0.25),$H$32,1)*$C$30*$C$13)*($C$14*$C$12),"")</f>
        <v/>
      </c>
      <c r="J3506" s="42" t="str">
        <f ca="1">IFERROR(IF(Data!$C$6="Real",B3506,I3506+J3505+($C$14*$C$12)*(NORMINV(RAND(),$C$15,CHOOSE($G$13,$C$13,F3506,G3506)))),"")</f>
        <v/>
      </c>
      <c r="K3506" s="88" t="str">
        <f>IF(ISNUMBER(A3506), IF($G$16="fixed",$G$17,MIN(H3506*Data!$C$7*$C$16*0.5,$C$17*Data!$C$7))*$C$12,"")</f>
        <v/>
      </c>
      <c r="L3506" s="42" t="str">
        <f t="shared" ca="1" si="1650"/>
        <v/>
      </c>
      <c r="M3506" s="44" t="str">
        <f t="shared" ca="1" si="1651"/>
        <v/>
      </c>
      <c r="N3506" s="44" t="str">
        <f t="shared" ca="1" si="1652"/>
        <v/>
      </c>
      <c r="O3506" s="108" t="str">
        <f t="shared" si="1636"/>
        <v/>
      </c>
      <c r="P3506" s="102" t="str">
        <f t="shared" si="1637"/>
        <v/>
      </c>
      <c r="Q3506" s="102" t="str">
        <f t="shared" si="1638"/>
        <v/>
      </c>
      <c r="R3506" s="120" t="str">
        <f t="shared" si="1639"/>
        <v/>
      </c>
      <c r="S3506" s="54" t="str">
        <f t="shared" si="1640"/>
        <v/>
      </c>
      <c r="T3506" s="5" t="str">
        <f t="shared" si="1641"/>
        <v/>
      </c>
      <c r="U3506" s="152" t="str">
        <f t="shared" si="1624"/>
        <v/>
      </c>
      <c r="V3506" s="152" t="str">
        <f t="shared" si="1625"/>
        <v/>
      </c>
      <c r="W3506" s="153" t="str">
        <f t="shared" si="1626"/>
        <v/>
      </c>
      <c r="X3506" s="153" t="str">
        <f t="shared" si="1627"/>
        <v/>
      </c>
      <c r="Y3506" s="153" t="str">
        <f t="shared" si="1628"/>
        <v/>
      </c>
      <c r="Z3506" s="153" t="str">
        <f t="shared" si="1629"/>
        <v/>
      </c>
      <c r="AA3506" s="152" t="str">
        <f t="shared" si="1630"/>
        <v/>
      </c>
      <c r="AB3506" s="152" t="str">
        <f t="shared" si="1631"/>
        <v/>
      </c>
      <c r="AC3506" s="154" t="str">
        <f t="shared" si="1642"/>
        <v/>
      </c>
      <c r="AD3506" s="154" t="str">
        <f t="shared" si="1643"/>
        <v/>
      </c>
      <c r="AE3506" s="3" t="str">
        <f t="shared" si="1644"/>
        <v/>
      </c>
      <c r="AF3506" s="3" t="str">
        <f t="shared" si="1645"/>
        <v/>
      </c>
      <c r="AG3506" s="3" t="str">
        <f t="shared" si="1646"/>
        <v/>
      </c>
      <c r="AH3506" s="4" t="str">
        <f t="shared" si="1647"/>
        <v/>
      </c>
      <c r="AI3506" s="75" t="str">
        <f t="shared" si="1648"/>
        <v/>
      </c>
      <c r="AJ3506" s="75" t="str">
        <f t="shared" si="1649"/>
        <v/>
      </c>
    </row>
    <row r="3507" spans="1:36" ht="14.25">
      <c r="A3507" s="41" t="str">
        <f t="shared" si="1632"/>
        <v/>
      </c>
      <c r="B3507" s="150" t="str">
        <f>IF(ISNUMBER(A3507),INDEX('MetaTrader Import'!$H$13:$J$5893,TRUNC(((A3507-$A$39+1)-1)/3)+1,MOD((A3507-$A$39+1)-1,3)+1),"")</f>
        <v/>
      </c>
      <c r="C3507" s="43" t="str">
        <f t="shared" si="1633"/>
        <v/>
      </c>
      <c r="D3507" s="43" t="str">
        <f t="shared" ca="1" si="1623"/>
        <v/>
      </c>
      <c r="E3507" s="43" t="str">
        <f t="shared" si="1634"/>
        <v/>
      </c>
      <c r="F3507" s="43" t="str">
        <f t="shared" si="1635"/>
        <v/>
      </c>
      <c r="G3507" s="43" t="str">
        <f>IF(A3507&lt;&gt;"",IF(A3507&lt;Data!$G$11*0.25,$C$13/$G$32,IF(A3507&gt;Data!$G$11*0.25,$C$13,$C$13*10)),"")</f>
        <v/>
      </c>
      <c r="H3507" s="43" t="str">
        <f>IF(A3507&lt;&gt;"",IF(Data!$G$9="constant",$C$13,IF(Data!$G$9="squeeze",G3507,F3507)),"")</f>
        <v/>
      </c>
      <c r="I3507" s="38" t="str">
        <f ca="1">IF(ISNUMBER(A3507),NORMINV(RAND(),0,IF(AND(Data!$G$9="squeeze",A3507&lt;Data!$G$11*0.25),$H$32,1)*$C$30*$C$13)*($C$14*$C$12),"")</f>
        <v/>
      </c>
      <c r="J3507" s="42" t="str">
        <f ca="1">IFERROR(IF(Data!$C$6="Real",B3507,I3507+J3506+($C$14*$C$12)*(NORMINV(RAND(),$C$15,CHOOSE($G$13,$C$13,F3507,G3507)))),"")</f>
        <v/>
      </c>
      <c r="K3507" s="88" t="str">
        <f>IF(ISNUMBER(A3507), IF($G$16="fixed",$G$17,MIN(H3507*Data!$C$7*$C$16*0.5,$C$17*Data!$C$7))*$C$12,"")</f>
        <v/>
      </c>
      <c r="L3507" s="42" t="str">
        <f t="shared" ca="1" si="1650"/>
        <v/>
      </c>
      <c r="M3507" s="44" t="str">
        <f t="shared" ca="1" si="1651"/>
        <v/>
      </c>
      <c r="N3507" s="44" t="str">
        <f t="shared" ca="1" si="1652"/>
        <v/>
      </c>
      <c r="O3507" s="108" t="str">
        <f t="shared" si="1636"/>
        <v/>
      </c>
      <c r="P3507" s="102" t="str">
        <f t="shared" si="1637"/>
        <v/>
      </c>
      <c r="Q3507" s="102" t="str">
        <f t="shared" si="1638"/>
        <v/>
      </c>
      <c r="R3507" s="120" t="str">
        <f t="shared" si="1639"/>
        <v/>
      </c>
      <c r="S3507" s="54" t="str">
        <f t="shared" si="1640"/>
        <v/>
      </c>
      <c r="T3507" s="5" t="str">
        <f t="shared" si="1641"/>
        <v/>
      </c>
      <c r="U3507" s="152" t="str">
        <f t="shared" si="1624"/>
        <v/>
      </c>
      <c r="V3507" s="152" t="str">
        <f t="shared" si="1625"/>
        <v/>
      </c>
      <c r="W3507" s="153" t="str">
        <f t="shared" si="1626"/>
        <v/>
      </c>
      <c r="X3507" s="153" t="str">
        <f t="shared" si="1627"/>
        <v/>
      </c>
      <c r="Y3507" s="153" t="str">
        <f t="shared" si="1628"/>
        <v/>
      </c>
      <c r="Z3507" s="153" t="str">
        <f t="shared" si="1629"/>
        <v/>
      </c>
      <c r="AA3507" s="152" t="str">
        <f t="shared" si="1630"/>
        <v/>
      </c>
      <c r="AB3507" s="152" t="str">
        <f t="shared" si="1631"/>
        <v/>
      </c>
      <c r="AC3507" s="154" t="str">
        <f t="shared" si="1642"/>
        <v/>
      </c>
      <c r="AD3507" s="154" t="str">
        <f t="shared" si="1643"/>
        <v/>
      </c>
      <c r="AE3507" s="3" t="str">
        <f t="shared" si="1644"/>
        <v/>
      </c>
      <c r="AF3507" s="3" t="str">
        <f t="shared" si="1645"/>
        <v/>
      </c>
      <c r="AG3507" s="3" t="str">
        <f t="shared" si="1646"/>
        <v/>
      </c>
      <c r="AH3507" s="4" t="str">
        <f t="shared" si="1647"/>
        <v/>
      </c>
      <c r="AI3507" s="75" t="str">
        <f t="shared" si="1648"/>
        <v/>
      </c>
      <c r="AJ3507" s="75" t="str">
        <f t="shared" si="1649"/>
        <v/>
      </c>
    </row>
    <row r="3508" spans="1:36" ht="14.25">
      <c r="A3508" s="41" t="str">
        <f t="shared" si="1632"/>
        <v/>
      </c>
      <c r="B3508" s="150" t="str">
        <f>IF(ISNUMBER(A3508),INDEX('MetaTrader Import'!$H$13:$J$5893,TRUNC(((A3508-$A$39+1)-1)/3)+1,MOD((A3508-$A$39+1)-1,3)+1),"")</f>
        <v/>
      </c>
      <c r="C3508" s="43" t="str">
        <f t="shared" si="1633"/>
        <v/>
      </c>
      <c r="D3508" s="43" t="str">
        <f t="shared" ca="1" si="1623"/>
        <v/>
      </c>
      <c r="E3508" s="43" t="str">
        <f t="shared" si="1634"/>
        <v/>
      </c>
      <c r="F3508" s="43" t="str">
        <f t="shared" si="1635"/>
        <v/>
      </c>
      <c r="G3508" s="43" t="str">
        <f>IF(A3508&lt;&gt;"",IF(A3508&lt;Data!$G$11*0.25,$C$13/$G$32,IF(A3508&gt;Data!$G$11*0.25,$C$13,$C$13*10)),"")</f>
        <v/>
      </c>
      <c r="H3508" s="43" t="str">
        <f>IF(A3508&lt;&gt;"",IF(Data!$G$9="constant",$C$13,IF(Data!$G$9="squeeze",G3508,F3508)),"")</f>
        <v/>
      </c>
      <c r="I3508" s="38" t="str">
        <f ca="1">IF(ISNUMBER(A3508),NORMINV(RAND(),0,IF(AND(Data!$G$9="squeeze",A3508&lt;Data!$G$11*0.25),$H$32,1)*$C$30*$C$13)*($C$14*$C$12),"")</f>
        <v/>
      </c>
      <c r="J3508" s="42" t="str">
        <f ca="1">IFERROR(IF(Data!$C$6="Real",B3508,I3508+J3507+($C$14*$C$12)*(NORMINV(RAND(),$C$15,CHOOSE($G$13,$C$13,F3508,G3508)))),"")</f>
        <v/>
      </c>
      <c r="K3508" s="88" t="str">
        <f>IF(ISNUMBER(A3508), IF($G$16="fixed",$G$17,MIN(H3508*Data!$C$7*$C$16*0.5,$C$17*Data!$C$7))*$C$12,"")</f>
        <v/>
      </c>
      <c r="L3508" s="42" t="str">
        <f t="shared" ca="1" si="1650"/>
        <v/>
      </c>
      <c r="M3508" s="44" t="str">
        <f t="shared" ca="1" si="1651"/>
        <v/>
      </c>
      <c r="N3508" s="44" t="str">
        <f t="shared" ca="1" si="1652"/>
        <v/>
      </c>
      <c r="O3508" s="108" t="str">
        <f t="shared" si="1636"/>
        <v/>
      </c>
      <c r="P3508" s="102" t="str">
        <f t="shared" si="1637"/>
        <v/>
      </c>
      <c r="Q3508" s="102" t="str">
        <f t="shared" si="1638"/>
        <v/>
      </c>
      <c r="R3508" s="120" t="str">
        <f t="shared" si="1639"/>
        <v/>
      </c>
      <c r="S3508" s="54" t="str">
        <f t="shared" si="1640"/>
        <v/>
      </c>
      <c r="T3508" s="5" t="str">
        <f t="shared" si="1641"/>
        <v/>
      </c>
      <c r="U3508" s="152" t="str">
        <f t="shared" si="1624"/>
        <v/>
      </c>
      <c r="V3508" s="152" t="str">
        <f t="shared" si="1625"/>
        <v/>
      </c>
      <c r="W3508" s="153" t="str">
        <f t="shared" si="1626"/>
        <v/>
      </c>
      <c r="X3508" s="153" t="str">
        <f t="shared" si="1627"/>
        <v/>
      </c>
      <c r="Y3508" s="153" t="str">
        <f t="shared" si="1628"/>
        <v/>
      </c>
      <c r="Z3508" s="153" t="str">
        <f t="shared" si="1629"/>
        <v/>
      </c>
      <c r="AA3508" s="152" t="str">
        <f t="shared" si="1630"/>
        <v/>
      </c>
      <c r="AB3508" s="152" t="str">
        <f t="shared" si="1631"/>
        <v/>
      </c>
      <c r="AC3508" s="154" t="str">
        <f t="shared" si="1642"/>
        <v/>
      </c>
      <c r="AD3508" s="154" t="str">
        <f t="shared" si="1643"/>
        <v/>
      </c>
      <c r="AE3508" s="3" t="str">
        <f t="shared" si="1644"/>
        <v/>
      </c>
      <c r="AF3508" s="3" t="str">
        <f t="shared" si="1645"/>
        <v/>
      </c>
      <c r="AG3508" s="3" t="str">
        <f t="shared" si="1646"/>
        <v/>
      </c>
      <c r="AH3508" s="4" t="str">
        <f t="shared" si="1647"/>
        <v/>
      </c>
      <c r="AI3508" s="75" t="str">
        <f t="shared" si="1648"/>
        <v/>
      </c>
      <c r="AJ3508" s="75" t="str">
        <f t="shared" si="1649"/>
        <v/>
      </c>
    </row>
    <row r="3509" spans="1:36" ht="14.25">
      <c r="A3509" s="41" t="str">
        <f t="shared" si="1632"/>
        <v/>
      </c>
      <c r="B3509" s="150" t="str">
        <f>IF(ISNUMBER(A3509),INDEX('MetaTrader Import'!$H$13:$J$5893,TRUNC(((A3509-$A$39+1)-1)/3)+1,MOD((A3509-$A$39+1)-1,3)+1),"")</f>
        <v/>
      </c>
      <c r="C3509" s="43" t="str">
        <f t="shared" si="1633"/>
        <v/>
      </c>
      <c r="D3509" s="43" t="str">
        <f t="shared" ca="1" si="1623"/>
        <v/>
      </c>
      <c r="E3509" s="43" t="str">
        <f t="shared" si="1634"/>
        <v/>
      </c>
      <c r="F3509" s="43" t="str">
        <f t="shared" si="1635"/>
        <v/>
      </c>
      <c r="G3509" s="43" t="str">
        <f>IF(A3509&lt;&gt;"",IF(A3509&lt;Data!$G$11*0.25,$C$13/$G$32,IF(A3509&gt;Data!$G$11*0.25,$C$13,$C$13*10)),"")</f>
        <v/>
      </c>
      <c r="H3509" s="43" t="str">
        <f>IF(A3509&lt;&gt;"",IF(Data!$G$9="constant",$C$13,IF(Data!$G$9="squeeze",G3509,F3509)),"")</f>
        <v/>
      </c>
      <c r="I3509" s="38" t="str">
        <f ca="1">IF(ISNUMBER(A3509),NORMINV(RAND(),0,IF(AND(Data!$G$9="squeeze",A3509&lt;Data!$G$11*0.25),$H$32,1)*$C$30*$C$13)*($C$14*$C$12),"")</f>
        <v/>
      </c>
      <c r="J3509" s="42" t="str">
        <f ca="1">IFERROR(IF(Data!$C$6="Real",B3509,I3509+J3508+($C$14*$C$12)*(NORMINV(RAND(),$C$15,CHOOSE($G$13,$C$13,F3509,G3509)))),"")</f>
        <v/>
      </c>
      <c r="K3509" s="88" t="str">
        <f>IF(ISNUMBER(A3509), IF($G$16="fixed",$G$17,MIN(H3509*Data!$C$7*$C$16*0.5,$C$17*Data!$C$7))*$C$12,"")</f>
        <v/>
      </c>
      <c r="L3509" s="42" t="str">
        <f t="shared" ca="1" si="1650"/>
        <v/>
      </c>
      <c r="M3509" s="44" t="str">
        <f t="shared" ca="1" si="1651"/>
        <v/>
      </c>
      <c r="N3509" s="44" t="str">
        <f t="shared" ca="1" si="1652"/>
        <v/>
      </c>
      <c r="O3509" s="108" t="str">
        <f t="shared" si="1636"/>
        <v/>
      </c>
      <c r="P3509" s="102" t="str">
        <f t="shared" si="1637"/>
        <v/>
      </c>
      <c r="Q3509" s="102" t="str">
        <f t="shared" si="1638"/>
        <v/>
      </c>
      <c r="R3509" s="120" t="str">
        <f t="shared" si="1639"/>
        <v/>
      </c>
      <c r="S3509" s="54" t="str">
        <f t="shared" si="1640"/>
        <v/>
      </c>
      <c r="T3509" s="5" t="str">
        <f t="shared" si="1641"/>
        <v/>
      </c>
      <c r="U3509" s="152" t="str">
        <f t="shared" si="1624"/>
        <v/>
      </c>
      <c r="V3509" s="152" t="str">
        <f t="shared" si="1625"/>
        <v/>
      </c>
      <c r="W3509" s="153" t="str">
        <f t="shared" si="1626"/>
        <v/>
      </c>
      <c r="X3509" s="153" t="str">
        <f t="shared" si="1627"/>
        <v/>
      </c>
      <c r="Y3509" s="153" t="str">
        <f t="shared" si="1628"/>
        <v/>
      </c>
      <c r="Z3509" s="153" t="str">
        <f t="shared" si="1629"/>
        <v/>
      </c>
      <c r="AA3509" s="152" t="str">
        <f t="shared" si="1630"/>
        <v/>
      </c>
      <c r="AB3509" s="152" t="str">
        <f t="shared" si="1631"/>
        <v/>
      </c>
      <c r="AC3509" s="154" t="str">
        <f t="shared" si="1642"/>
        <v/>
      </c>
      <c r="AD3509" s="154" t="str">
        <f t="shared" si="1643"/>
        <v/>
      </c>
      <c r="AE3509" s="3" t="str">
        <f t="shared" si="1644"/>
        <v/>
      </c>
      <c r="AF3509" s="3" t="str">
        <f t="shared" si="1645"/>
        <v/>
      </c>
      <c r="AG3509" s="3" t="str">
        <f t="shared" si="1646"/>
        <v/>
      </c>
      <c r="AH3509" s="4" t="str">
        <f t="shared" si="1647"/>
        <v/>
      </c>
      <c r="AI3509" s="75" t="str">
        <f t="shared" si="1648"/>
        <v/>
      </c>
      <c r="AJ3509" s="75" t="str">
        <f t="shared" si="1649"/>
        <v/>
      </c>
    </row>
    <row r="3510" spans="1:36" ht="14.25">
      <c r="A3510" s="41" t="str">
        <f t="shared" si="1632"/>
        <v/>
      </c>
      <c r="B3510" s="150" t="str">
        <f>IF(ISNUMBER(A3510),INDEX('MetaTrader Import'!$H$13:$J$5893,TRUNC(((A3510-$A$39+1)-1)/3)+1,MOD((A3510-$A$39+1)-1,3)+1),"")</f>
        <v/>
      </c>
      <c r="C3510" s="43" t="str">
        <f t="shared" si="1633"/>
        <v/>
      </c>
      <c r="D3510" s="43" t="str">
        <f t="shared" ca="1" si="1623"/>
        <v/>
      </c>
      <c r="E3510" s="43" t="str">
        <f t="shared" si="1634"/>
        <v/>
      </c>
      <c r="F3510" s="43" t="str">
        <f t="shared" si="1635"/>
        <v/>
      </c>
      <c r="G3510" s="43" t="str">
        <f>IF(A3510&lt;&gt;"",IF(A3510&lt;Data!$G$11*0.25,$C$13/$G$32,IF(A3510&gt;Data!$G$11*0.25,$C$13,$C$13*10)),"")</f>
        <v/>
      </c>
      <c r="H3510" s="43" t="str">
        <f>IF(A3510&lt;&gt;"",IF(Data!$G$9="constant",$C$13,IF(Data!$G$9="squeeze",G3510,F3510)),"")</f>
        <v/>
      </c>
      <c r="I3510" s="38" t="str">
        <f ca="1">IF(ISNUMBER(A3510),NORMINV(RAND(),0,IF(AND(Data!$G$9="squeeze",A3510&lt;Data!$G$11*0.25),$H$32,1)*$C$30*$C$13)*($C$14*$C$12),"")</f>
        <v/>
      </c>
      <c r="J3510" s="42" t="str">
        <f ca="1">IFERROR(IF(Data!$C$6="Real",B3510,I3510+J3509+($C$14*$C$12)*(NORMINV(RAND(),$C$15,CHOOSE($G$13,$C$13,F3510,G3510)))),"")</f>
        <v/>
      </c>
      <c r="K3510" s="88" t="str">
        <f>IF(ISNUMBER(A3510), IF($G$16="fixed",$G$17,MIN(H3510*Data!$C$7*$C$16*0.5,$C$17*Data!$C$7))*$C$12,"")</f>
        <v/>
      </c>
      <c r="L3510" s="42" t="str">
        <f t="shared" ca="1" si="1650"/>
        <v/>
      </c>
      <c r="M3510" s="44" t="str">
        <f t="shared" ca="1" si="1651"/>
        <v/>
      </c>
      <c r="N3510" s="44" t="str">
        <f t="shared" ca="1" si="1652"/>
        <v/>
      </c>
      <c r="O3510" s="108" t="str">
        <f t="shared" si="1636"/>
        <v/>
      </c>
      <c r="P3510" s="102" t="str">
        <f t="shared" si="1637"/>
        <v/>
      </c>
      <c r="Q3510" s="102" t="str">
        <f t="shared" si="1638"/>
        <v/>
      </c>
      <c r="R3510" s="120" t="str">
        <f t="shared" si="1639"/>
        <v/>
      </c>
      <c r="S3510" s="54" t="str">
        <f t="shared" si="1640"/>
        <v/>
      </c>
      <c r="T3510" s="5" t="str">
        <f t="shared" si="1641"/>
        <v/>
      </c>
      <c r="U3510" s="152" t="str">
        <f t="shared" si="1624"/>
        <v/>
      </c>
      <c r="V3510" s="152" t="str">
        <f t="shared" si="1625"/>
        <v/>
      </c>
      <c r="W3510" s="153" t="str">
        <f t="shared" si="1626"/>
        <v/>
      </c>
      <c r="X3510" s="153" t="str">
        <f t="shared" si="1627"/>
        <v/>
      </c>
      <c r="Y3510" s="153" t="str">
        <f t="shared" si="1628"/>
        <v/>
      </c>
      <c r="Z3510" s="153" t="str">
        <f t="shared" si="1629"/>
        <v/>
      </c>
      <c r="AA3510" s="152" t="str">
        <f t="shared" si="1630"/>
        <v/>
      </c>
      <c r="AB3510" s="152" t="str">
        <f t="shared" si="1631"/>
        <v/>
      </c>
      <c r="AC3510" s="154" t="str">
        <f t="shared" si="1642"/>
        <v/>
      </c>
      <c r="AD3510" s="154" t="str">
        <f t="shared" si="1643"/>
        <v/>
      </c>
      <c r="AE3510" s="3" t="str">
        <f t="shared" si="1644"/>
        <v/>
      </c>
      <c r="AF3510" s="3" t="str">
        <f t="shared" si="1645"/>
        <v/>
      </c>
      <c r="AG3510" s="3" t="str">
        <f t="shared" si="1646"/>
        <v/>
      </c>
      <c r="AH3510" s="4" t="str">
        <f t="shared" si="1647"/>
        <v/>
      </c>
      <c r="AI3510" s="75" t="str">
        <f t="shared" si="1648"/>
        <v/>
      </c>
      <c r="AJ3510" s="75" t="str">
        <f t="shared" si="1649"/>
        <v/>
      </c>
    </row>
    <row r="3511" spans="1:36" ht="14.25">
      <c r="A3511" s="41" t="str">
        <f t="shared" si="1632"/>
        <v/>
      </c>
      <c r="B3511" s="150" t="str">
        <f>IF(ISNUMBER(A3511),INDEX('MetaTrader Import'!$H$13:$J$5893,TRUNC(((A3511-$A$39+1)-1)/3)+1,MOD((A3511-$A$39+1)-1,3)+1),"")</f>
        <v/>
      </c>
      <c r="C3511" s="43" t="str">
        <f t="shared" si="1633"/>
        <v/>
      </c>
      <c r="D3511" s="43" t="str">
        <f t="shared" ca="1" si="1623"/>
        <v/>
      </c>
      <c r="E3511" s="43" t="str">
        <f t="shared" si="1634"/>
        <v/>
      </c>
      <c r="F3511" s="43" t="str">
        <f t="shared" si="1635"/>
        <v/>
      </c>
      <c r="G3511" s="43" t="str">
        <f>IF(A3511&lt;&gt;"",IF(A3511&lt;Data!$G$11*0.25,$C$13/$G$32,IF(A3511&gt;Data!$G$11*0.25,$C$13,$C$13*10)),"")</f>
        <v/>
      </c>
      <c r="H3511" s="43" t="str">
        <f>IF(A3511&lt;&gt;"",IF(Data!$G$9="constant",$C$13,IF(Data!$G$9="squeeze",G3511,F3511)),"")</f>
        <v/>
      </c>
      <c r="I3511" s="38" t="str">
        <f ca="1">IF(ISNUMBER(A3511),NORMINV(RAND(),0,IF(AND(Data!$G$9="squeeze",A3511&lt;Data!$G$11*0.25),$H$32,1)*$C$30*$C$13)*($C$14*$C$12),"")</f>
        <v/>
      </c>
      <c r="J3511" s="42" t="str">
        <f ca="1">IFERROR(IF(Data!$C$6="Real",B3511,I3511+J3510+($C$14*$C$12)*(NORMINV(RAND(),$C$15,CHOOSE($G$13,$C$13,F3511,G3511)))),"")</f>
        <v/>
      </c>
      <c r="K3511" s="88" t="str">
        <f>IF(ISNUMBER(A3511), IF($G$16="fixed",$G$17,MIN(H3511*Data!$C$7*$C$16*0.5,$C$17*Data!$C$7))*$C$12,"")</f>
        <v/>
      </c>
      <c r="L3511" s="42" t="str">
        <f t="shared" ca="1" si="1650"/>
        <v/>
      </c>
      <c r="M3511" s="44" t="str">
        <f t="shared" ca="1" si="1651"/>
        <v/>
      </c>
      <c r="N3511" s="44" t="str">
        <f t="shared" ca="1" si="1652"/>
        <v/>
      </c>
      <c r="O3511" s="108" t="str">
        <f t="shared" si="1636"/>
        <v/>
      </c>
      <c r="P3511" s="102" t="str">
        <f t="shared" si="1637"/>
        <v/>
      </c>
      <c r="Q3511" s="102" t="str">
        <f t="shared" si="1638"/>
        <v/>
      </c>
      <c r="R3511" s="120" t="str">
        <f t="shared" si="1639"/>
        <v/>
      </c>
      <c r="S3511" s="54" t="str">
        <f t="shared" si="1640"/>
        <v/>
      </c>
      <c r="T3511" s="5" t="str">
        <f t="shared" si="1641"/>
        <v/>
      </c>
      <c r="U3511" s="152" t="str">
        <f t="shared" si="1624"/>
        <v/>
      </c>
      <c r="V3511" s="152" t="str">
        <f t="shared" si="1625"/>
        <v/>
      </c>
      <c r="W3511" s="153" t="str">
        <f t="shared" si="1626"/>
        <v/>
      </c>
      <c r="X3511" s="153" t="str">
        <f t="shared" si="1627"/>
        <v/>
      </c>
      <c r="Y3511" s="153" t="str">
        <f t="shared" si="1628"/>
        <v/>
      </c>
      <c r="Z3511" s="153" t="str">
        <f t="shared" si="1629"/>
        <v/>
      </c>
      <c r="AA3511" s="152" t="str">
        <f t="shared" si="1630"/>
        <v/>
      </c>
      <c r="AB3511" s="152" t="str">
        <f t="shared" si="1631"/>
        <v/>
      </c>
      <c r="AC3511" s="154" t="str">
        <f t="shared" si="1642"/>
        <v/>
      </c>
      <c r="AD3511" s="154" t="str">
        <f t="shared" si="1643"/>
        <v/>
      </c>
      <c r="AE3511" s="3" t="str">
        <f t="shared" si="1644"/>
        <v/>
      </c>
      <c r="AF3511" s="3" t="str">
        <f t="shared" si="1645"/>
        <v/>
      </c>
      <c r="AG3511" s="3" t="str">
        <f t="shared" si="1646"/>
        <v/>
      </c>
      <c r="AH3511" s="4" t="str">
        <f t="shared" si="1647"/>
        <v/>
      </c>
      <c r="AI3511" s="75" t="str">
        <f t="shared" si="1648"/>
        <v/>
      </c>
      <c r="AJ3511" s="75" t="str">
        <f t="shared" si="1649"/>
        <v/>
      </c>
    </row>
    <row r="3512" spans="1:36" ht="14.25">
      <c r="A3512" s="41" t="str">
        <f t="shared" si="1632"/>
        <v/>
      </c>
      <c r="B3512" s="150" t="str">
        <f>IF(ISNUMBER(A3512),INDEX('MetaTrader Import'!$H$13:$J$5893,TRUNC(((A3512-$A$39+1)-1)/3)+1,MOD((A3512-$A$39+1)-1,3)+1),"")</f>
        <v/>
      </c>
      <c r="C3512" s="43" t="str">
        <f t="shared" si="1633"/>
        <v/>
      </c>
      <c r="D3512" s="43" t="str">
        <f t="shared" ca="1" si="1623"/>
        <v/>
      </c>
      <c r="E3512" s="43" t="str">
        <f t="shared" si="1634"/>
        <v/>
      </c>
      <c r="F3512" s="43" t="str">
        <f t="shared" si="1635"/>
        <v/>
      </c>
      <c r="G3512" s="43" t="str">
        <f>IF(A3512&lt;&gt;"",IF(A3512&lt;Data!$G$11*0.25,$C$13/$G$32,IF(A3512&gt;Data!$G$11*0.25,$C$13,$C$13*10)),"")</f>
        <v/>
      </c>
      <c r="H3512" s="43" t="str">
        <f>IF(A3512&lt;&gt;"",IF(Data!$G$9="constant",$C$13,IF(Data!$G$9="squeeze",G3512,F3512)),"")</f>
        <v/>
      </c>
      <c r="I3512" s="38" t="str">
        <f ca="1">IF(ISNUMBER(A3512),NORMINV(RAND(),0,IF(AND(Data!$G$9="squeeze",A3512&lt;Data!$G$11*0.25),$H$32,1)*$C$30*$C$13)*($C$14*$C$12),"")</f>
        <v/>
      </c>
      <c r="J3512" s="42" t="str">
        <f ca="1">IFERROR(IF(Data!$C$6="Real",B3512,I3512+J3511+($C$14*$C$12)*(NORMINV(RAND(),$C$15,CHOOSE($G$13,$C$13,F3512,G3512)))),"")</f>
        <v/>
      </c>
      <c r="K3512" s="88" t="str">
        <f>IF(ISNUMBER(A3512), IF($G$16="fixed",$G$17,MIN(H3512*Data!$C$7*$C$16*0.5,$C$17*Data!$C$7))*$C$12,"")</f>
        <v/>
      </c>
      <c r="L3512" s="42" t="str">
        <f t="shared" ca="1" si="1650"/>
        <v/>
      </c>
      <c r="M3512" s="44" t="str">
        <f t="shared" ca="1" si="1651"/>
        <v/>
      </c>
      <c r="N3512" s="44" t="str">
        <f t="shared" ca="1" si="1652"/>
        <v/>
      </c>
      <c r="O3512" s="108" t="str">
        <f t="shared" si="1636"/>
        <v/>
      </c>
      <c r="P3512" s="102" t="str">
        <f t="shared" si="1637"/>
        <v/>
      </c>
      <c r="Q3512" s="102" t="str">
        <f t="shared" si="1638"/>
        <v/>
      </c>
      <c r="R3512" s="120" t="str">
        <f t="shared" si="1639"/>
        <v/>
      </c>
      <c r="S3512" s="54" t="str">
        <f t="shared" si="1640"/>
        <v/>
      </c>
      <c r="T3512" s="5" t="str">
        <f t="shared" si="1641"/>
        <v/>
      </c>
      <c r="U3512" s="152" t="str">
        <f t="shared" si="1624"/>
        <v/>
      </c>
      <c r="V3512" s="152" t="str">
        <f t="shared" si="1625"/>
        <v/>
      </c>
      <c r="W3512" s="153" t="str">
        <f t="shared" si="1626"/>
        <v/>
      </c>
      <c r="X3512" s="153" t="str">
        <f t="shared" si="1627"/>
        <v/>
      </c>
      <c r="Y3512" s="153" t="str">
        <f t="shared" si="1628"/>
        <v/>
      </c>
      <c r="Z3512" s="153" t="str">
        <f t="shared" si="1629"/>
        <v/>
      </c>
      <c r="AA3512" s="152" t="str">
        <f t="shared" si="1630"/>
        <v/>
      </c>
      <c r="AB3512" s="152" t="str">
        <f t="shared" si="1631"/>
        <v/>
      </c>
      <c r="AC3512" s="154" t="str">
        <f t="shared" si="1642"/>
        <v/>
      </c>
      <c r="AD3512" s="154" t="str">
        <f t="shared" si="1643"/>
        <v/>
      </c>
      <c r="AE3512" s="3" t="str">
        <f t="shared" si="1644"/>
        <v/>
      </c>
      <c r="AF3512" s="3" t="str">
        <f t="shared" si="1645"/>
        <v/>
      </c>
      <c r="AG3512" s="3" t="str">
        <f t="shared" si="1646"/>
        <v/>
      </c>
      <c r="AH3512" s="4" t="str">
        <f t="shared" si="1647"/>
        <v/>
      </c>
      <c r="AI3512" s="75" t="str">
        <f t="shared" si="1648"/>
        <v/>
      </c>
      <c r="AJ3512" s="75" t="str">
        <f t="shared" si="1649"/>
        <v/>
      </c>
    </row>
    <row r="3513" spans="1:36" ht="14.25">
      <c r="A3513" s="41" t="str">
        <f t="shared" si="1632"/>
        <v/>
      </c>
      <c r="B3513" s="150" t="str">
        <f>IF(ISNUMBER(A3513),INDEX('MetaTrader Import'!$H$13:$J$5893,TRUNC(((A3513-$A$39+1)-1)/3)+1,MOD((A3513-$A$39+1)-1,3)+1),"")</f>
        <v/>
      </c>
      <c r="C3513" s="43" t="str">
        <f t="shared" si="1633"/>
        <v/>
      </c>
      <c r="D3513" s="43" t="str">
        <f t="shared" ca="1" si="1623"/>
        <v/>
      </c>
      <c r="E3513" s="43" t="str">
        <f t="shared" si="1634"/>
        <v/>
      </c>
      <c r="F3513" s="43" t="str">
        <f t="shared" si="1635"/>
        <v/>
      </c>
      <c r="G3513" s="43" t="str">
        <f>IF(A3513&lt;&gt;"",IF(A3513&lt;Data!$G$11*0.25,$C$13/$G$32,IF(A3513&gt;Data!$G$11*0.25,$C$13,$C$13*10)),"")</f>
        <v/>
      </c>
      <c r="H3513" s="43" t="str">
        <f>IF(A3513&lt;&gt;"",IF(Data!$G$9="constant",$C$13,IF(Data!$G$9="squeeze",G3513,F3513)),"")</f>
        <v/>
      </c>
      <c r="I3513" s="38" t="str">
        <f ca="1">IF(ISNUMBER(A3513),NORMINV(RAND(),0,IF(AND(Data!$G$9="squeeze",A3513&lt;Data!$G$11*0.25),$H$32,1)*$C$30*$C$13)*($C$14*$C$12),"")</f>
        <v/>
      </c>
      <c r="J3513" s="42" t="str">
        <f ca="1">IFERROR(IF(Data!$C$6="Real",B3513,I3513+J3512+($C$14*$C$12)*(NORMINV(RAND(),$C$15,CHOOSE($G$13,$C$13,F3513,G3513)))),"")</f>
        <v/>
      </c>
      <c r="K3513" s="88" t="str">
        <f>IF(ISNUMBER(A3513), IF($G$16="fixed",$G$17,MIN(H3513*Data!$C$7*$C$16*0.5,$C$17*Data!$C$7))*$C$12,"")</f>
        <v/>
      </c>
      <c r="L3513" s="42" t="str">
        <f t="shared" ca="1" si="1650"/>
        <v/>
      </c>
      <c r="M3513" s="44" t="str">
        <f t="shared" ca="1" si="1651"/>
        <v/>
      </c>
      <c r="N3513" s="44" t="str">
        <f t="shared" ca="1" si="1652"/>
        <v/>
      </c>
      <c r="O3513" s="108" t="str">
        <f t="shared" si="1636"/>
        <v/>
      </c>
      <c r="P3513" s="102" t="str">
        <f t="shared" si="1637"/>
        <v/>
      </c>
      <c r="Q3513" s="102" t="str">
        <f t="shared" si="1638"/>
        <v/>
      </c>
      <c r="R3513" s="120" t="str">
        <f t="shared" si="1639"/>
        <v/>
      </c>
      <c r="S3513" s="54" t="str">
        <f t="shared" si="1640"/>
        <v/>
      </c>
      <c r="T3513" s="5" t="str">
        <f t="shared" si="1641"/>
        <v/>
      </c>
      <c r="U3513" s="152" t="str">
        <f t="shared" si="1624"/>
        <v/>
      </c>
      <c r="V3513" s="152" t="str">
        <f t="shared" si="1625"/>
        <v/>
      </c>
      <c r="W3513" s="153" t="str">
        <f t="shared" si="1626"/>
        <v/>
      </c>
      <c r="X3513" s="153" t="str">
        <f t="shared" si="1627"/>
        <v/>
      </c>
      <c r="Y3513" s="153" t="str">
        <f t="shared" si="1628"/>
        <v/>
      </c>
      <c r="Z3513" s="153" t="str">
        <f t="shared" si="1629"/>
        <v/>
      </c>
      <c r="AA3513" s="152" t="str">
        <f t="shared" si="1630"/>
        <v/>
      </c>
      <c r="AB3513" s="152" t="str">
        <f t="shared" si="1631"/>
        <v/>
      </c>
      <c r="AC3513" s="154" t="str">
        <f t="shared" si="1642"/>
        <v/>
      </c>
      <c r="AD3513" s="154" t="str">
        <f t="shared" si="1643"/>
        <v/>
      </c>
      <c r="AE3513" s="3" t="str">
        <f t="shared" si="1644"/>
        <v/>
      </c>
      <c r="AF3513" s="3" t="str">
        <f t="shared" si="1645"/>
        <v/>
      </c>
      <c r="AG3513" s="3" t="str">
        <f t="shared" si="1646"/>
        <v/>
      </c>
      <c r="AH3513" s="4" t="str">
        <f t="shared" si="1647"/>
        <v/>
      </c>
      <c r="AI3513" s="75" t="str">
        <f t="shared" si="1648"/>
        <v/>
      </c>
      <c r="AJ3513" s="75" t="str">
        <f t="shared" si="1649"/>
        <v/>
      </c>
    </row>
    <row r="3514" spans="1:36" ht="14.25">
      <c r="A3514" s="41" t="str">
        <f t="shared" si="1632"/>
        <v/>
      </c>
      <c r="B3514" s="150" t="str">
        <f>IF(ISNUMBER(A3514),INDEX('MetaTrader Import'!$H$13:$J$5893,TRUNC(((A3514-$A$39+1)-1)/3)+1,MOD((A3514-$A$39+1)-1,3)+1),"")</f>
        <v/>
      </c>
      <c r="C3514" s="43" t="str">
        <f t="shared" si="1633"/>
        <v/>
      </c>
      <c r="D3514" s="43" t="str">
        <f t="shared" ca="1" si="1623"/>
        <v/>
      </c>
      <c r="E3514" s="43" t="str">
        <f t="shared" si="1634"/>
        <v/>
      </c>
      <c r="F3514" s="43" t="str">
        <f t="shared" si="1635"/>
        <v/>
      </c>
      <c r="G3514" s="43" t="str">
        <f>IF(A3514&lt;&gt;"",IF(A3514&lt;Data!$G$11*0.25,$C$13/$G$32,IF(A3514&gt;Data!$G$11*0.25,$C$13,$C$13*10)),"")</f>
        <v/>
      </c>
      <c r="H3514" s="43" t="str">
        <f>IF(A3514&lt;&gt;"",IF(Data!$G$9="constant",$C$13,IF(Data!$G$9="squeeze",G3514,F3514)),"")</f>
        <v/>
      </c>
      <c r="I3514" s="38" t="str">
        <f ca="1">IF(ISNUMBER(A3514),NORMINV(RAND(),0,IF(AND(Data!$G$9="squeeze",A3514&lt;Data!$G$11*0.25),$H$32,1)*$C$30*$C$13)*($C$14*$C$12),"")</f>
        <v/>
      </c>
      <c r="J3514" s="42" t="str">
        <f ca="1">IFERROR(IF(Data!$C$6="Real",B3514,I3514+J3513+($C$14*$C$12)*(NORMINV(RAND(),$C$15,CHOOSE($G$13,$C$13,F3514,G3514)))),"")</f>
        <v/>
      </c>
      <c r="K3514" s="88" t="str">
        <f>IF(ISNUMBER(A3514), IF($G$16="fixed",$G$17,MIN(H3514*Data!$C$7*$C$16*0.5,$C$17*Data!$C$7))*$C$12,"")</f>
        <v/>
      </c>
      <c r="L3514" s="42" t="str">
        <f t="shared" ca="1" si="1650"/>
        <v/>
      </c>
      <c r="M3514" s="44" t="str">
        <f t="shared" ca="1" si="1651"/>
        <v/>
      </c>
      <c r="N3514" s="44" t="str">
        <f t="shared" ca="1" si="1652"/>
        <v/>
      </c>
      <c r="O3514" s="108" t="str">
        <f t="shared" si="1636"/>
        <v/>
      </c>
      <c r="P3514" s="102" t="str">
        <f t="shared" si="1637"/>
        <v/>
      </c>
      <c r="Q3514" s="102" t="str">
        <f t="shared" si="1638"/>
        <v/>
      </c>
      <c r="R3514" s="120" t="str">
        <f t="shared" si="1639"/>
        <v/>
      </c>
      <c r="S3514" s="54" t="str">
        <f t="shared" si="1640"/>
        <v/>
      </c>
      <c r="T3514" s="5" t="str">
        <f t="shared" si="1641"/>
        <v/>
      </c>
      <c r="U3514" s="152" t="str">
        <f t="shared" si="1624"/>
        <v/>
      </c>
      <c r="V3514" s="152" t="str">
        <f t="shared" si="1625"/>
        <v/>
      </c>
      <c r="W3514" s="153" t="str">
        <f t="shared" si="1626"/>
        <v/>
      </c>
      <c r="X3514" s="153" t="str">
        <f t="shared" si="1627"/>
        <v/>
      </c>
      <c r="Y3514" s="153" t="str">
        <f t="shared" si="1628"/>
        <v/>
      </c>
      <c r="Z3514" s="153" t="str">
        <f t="shared" si="1629"/>
        <v/>
      </c>
      <c r="AA3514" s="152" t="str">
        <f t="shared" si="1630"/>
        <v/>
      </c>
      <c r="AB3514" s="152" t="str">
        <f t="shared" si="1631"/>
        <v/>
      </c>
      <c r="AC3514" s="154" t="str">
        <f t="shared" si="1642"/>
        <v/>
      </c>
      <c r="AD3514" s="154" t="str">
        <f t="shared" si="1643"/>
        <v/>
      </c>
      <c r="AE3514" s="3" t="str">
        <f t="shared" si="1644"/>
        <v/>
      </c>
      <c r="AF3514" s="3" t="str">
        <f t="shared" si="1645"/>
        <v/>
      </c>
      <c r="AG3514" s="3" t="str">
        <f t="shared" si="1646"/>
        <v/>
      </c>
      <c r="AH3514" s="4" t="str">
        <f t="shared" si="1647"/>
        <v/>
      </c>
      <c r="AI3514" s="75" t="str">
        <f t="shared" si="1648"/>
        <v/>
      </c>
      <c r="AJ3514" s="75" t="str">
        <f t="shared" si="1649"/>
        <v/>
      </c>
    </row>
    <row r="3515" spans="1:36" ht="14.25">
      <c r="A3515" s="41" t="str">
        <f t="shared" si="1632"/>
        <v/>
      </c>
      <c r="B3515" s="150" t="str">
        <f>IF(ISNUMBER(A3515),INDEX('MetaTrader Import'!$H$13:$J$5893,TRUNC(((A3515-$A$39+1)-1)/3)+1,MOD((A3515-$A$39+1)-1,3)+1),"")</f>
        <v/>
      </c>
      <c r="C3515" s="43" t="str">
        <f t="shared" si="1633"/>
        <v/>
      </c>
      <c r="D3515" s="43" t="str">
        <f t="shared" ca="1" si="1623"/>
        <v/>
      </c>
      <c r="E3515" s="43" t="str">
        <f t="shared" si="1634"/>
        <v/>
      </c>
      <c r="F3515" s="43" t="str">
        <f t="shared" si="1635"/>
        <v/>
      </c>
      <c r="G3515" s="43" t="str">
        <f>IF(A3515&lt;&gt;"",IF(A3515&lt;Data!$G$11*0.25,$C$13/$G$32,IF(A3515&gt;Data!$G$11*0.25,$C$13,$C$13*10)),"")</f>
        <v/>
      </c>
      <c r="H3515" s="43" t="str">
        <f>IF(A3515&lt;&gt;"",IF(Data!$G$9="constant",$C$13,IF(Data!$G$9="squeeze",G3515,F3515)),"")</f>
        <v/>
      </c>
      <c r="I3515" s="38" t="str">
        <f ca="1">IF(ISNUMBER(A3515),NORMINV(RAND(),0,IF(AND(Data!$G$9="squeeze",A3515&lt;Data!$G$11*0.25),$H$32,1)*$C$30*$C$13)*($C$14*$C$12),"")</f>
        <v/>
      </c>
      <c r="J3515" s="42" t="str">
        <f ca="1">IFERROR(IF(Data!$C$6="Real",B3515,I3515+J3514+($C$14*$C$12)*(NORMINV(RAND(),$C$15,CHOOSE($G$13,$C$13,F3515,G3515)))),"")</f>
        <v/>
      </c>
      <c r="K3515" s="88" t="str">
        <f>IF(ISNUMBER(A3515), IF($G$16="fixed",$G$17,MIN(H3515*Data!$C$7*$C$16*0.5,$C$17*Data!$C$7))*$C$12,"")</f>
        <v/>
      </c>
      <c r="L3515" s="42" t="str">
        <f t="shared" ca="1" si="1650"/>
        <v/>
      </c>
      <c r="M3515" s="44" t="str">
        <f t="shared" ca="1" si="1651"/>
        <v/>
      </c>
      <c r="N3515" s="44" t="str">
        <f t="shared" ca="1" si="1652"/>
        <v/>
      </c>
      <c r="O3515" s="108" t="str">
        <f t="shared" si="1636"/>
        <v/>
      </c>
      <c r="P3515" s="102" t="str">
        <f t="shared" si="1637"/>
        <v/>
      </c>
      <c r="Q3515" s="102" t="str">
        <f t="shared" si="1638"/>
        <v/>
      </c>
      <c r="R3515" s="120" t="str">
        <f t="shared" si="1639"/>
        <v/>
      </c>
      <c r="S3515" s="54" t="str">
        <f t="shared" si="1640"/>
        <v/>
      </c>
      <c r="T3515" s="5" t="str">
        <f t="shared" si="1641"/>
        <v/>
      </c>
      <c r="U3515" s="152" t="str">
        <f t="shared" si="1624"/>
        <v/>
      </c>
      <c r="V3515" s="152" t="str">
        <f t="shared" si="1625"/>
        <v/>
      </c>
      <c r="W3515" s="153" t="str">
        <f t="shared" si="1626"/>
        <v/>
      </c>
      <c r="X3515" s="153" t="str">
        <f t="shared" si="1627"/>
        <v/>
      </c>
      <c r="Y3515" s="153" t="str">
        <f t="shared" si="1628"/>
        <v/>
      </c>
      <c r="Z3515" s="153" t="str">
        <f t="shared" si="1629"/>
        <v/>
      </c>
      <c r="AA3515" s="152" t="str">
        <f t="shared" si="1630"/>
        <v/>
      </c>
      <c r="AB3515" s="152" t="str">
        <f t="shared" si="1631"/>
        <v/>
      </c>
      <c r="AC3515" s="154" t="str">
        <f t="shared" si="1642"/>
        <v/>
      </c>
      <c r="AD3515" s="154" t="str">
        <f t="shared" si="1643"/>
        <v/>
      </c>
      <c r="AE3515" s="3" t="str">
        <f t="shared" si="1644"/>
        <v/>
      </c>
      <c r="AF3515" s="3" t="str">
        <f t="shared" si="1645"/>
        <v/>
      </c>
      <c r="AG3515" s="3" t="str">
        <f t="shared" si="1646"/>
        <v/>
      </c>
      <c r="AH3515" s="4" t="str">
        <f t="shared" si="1647"/>
        <v/>
      </c>
      <c r="AI3515" s="75" t="str">
        <f t="shared" si="1648"/>
        <v/>
      </c>
      <c r="AJ3515" s="75" t="str">
        <f t="shared" si="1649"/>
        <v/>
      </c>
    </row>
    <row r="3516" spans="1:36" ht="14.25">
      <c r="A3516" s="41" t="str">
        <f t="shared" si="1632"/>
        <v/>
      </c>
      <c r="B3516" s="150" t="str">
        <f>IF(ISNUMBER(A3516),INDEX('MetaTrader Import'!$H$13:$J$5893,TRUNC(((A3516-$A$39+1)-1)/3)+1,MOD((A3516-$A$39+1)-1,3)+1),"")</f>
        <v/>
      </c>
      <c r="C3516" s="43" t="str">
        <f t="shared" si="1633"/>
        <v/>
      </c>
      <c r="D3516" s="43" t="str">
        <f t="shared" ca="1" si="1623"/>
        <v/>
      </c>
      <c r="E3516" s="43" t="str">
        <f t="shared" si="1634"/>
        <v/>
      </c>
      <c r="F3516" s="43" t="str">
        <f t="shared" si="1635"/>
        <v/>
      </c>
      <c r="G3516" s="43" t="str">
        <f>IF(A3516&lt;&gt;"",IF(A3516&lt;Data!$G$11*0.25,$C$13/$G$32,IF(A3516&gt;Data!$G$11*0.25,$C$13,$C$13*10)),"")</f>
        <v/>
      </c>
      <c r="H3516" s="43" t="str">
        <f>IF(A3516&lt;&gt;"",IF(Data!$G$9="constant",$C$13,IF(Data!$G$9="squeeze",G3516,F3516)),"")</f>
        <v/>
      </c>
      <c r="I3516" s="38" t="str">
        <f ca="1">IF(ISNUMBER(A3516),NORMINV(RAND(),0,IF(AND(Data!$G$9="squeeze",A3516&lt;Data!$G$11*0.25),$H$32,1)*$C$30*$C$13)*($C$14*$C$12),"")</f>
        <v/>
      </c>
      <c r="J3516" s="42" t="str">
        <f ca="1">IFERROR(IF(Data!$C$6="Real",B3516,I3516+J3515+($C$14*$C$12)*(NORMINV(RAND(),$C$15,CHOOSE($G$13,$C$13,F3516,G3516)))),"")</f>
        <v/>
      </c>
      <c r="K3516" s="88" t="str">
        <f>IF(ISNUMBER(A3516), IF($G$16="fixed",$G$17,MIN(H3516*Data!$C$7*$C$16*0.5,$C$17*Data!$C$7))*$C$12,"")</f>
        <v/>
      </c>
      <c r="L3516" s="42" t="str">
        <f t="shared" ca="1" si="1650"/>
        <v/>
      </c>
      <c r="M3516" s="44" t="str">
        <f t="shared" ca="1" si="1651"/>
        <v/>
      </c>
      <c r="N3516" s="44" t="str">
        <f t="shared" ca="1" si="1652"/>
        <v/>
      </c>
      <c r="O3516" s="108" t="str">
        <f t="shared" si="1636"/>
        <v/>
      </c>
      <c r="P3516" s="102" t="str">
        <f t="shared" si="1637"/>
        <v/>
      </c>
      <c r="Q3516" s="102" t="str">
        <f t="shared" si="1638"/>
        <v/>
      </c>
      <c r="R3516" s="120" t="str">
        <f t="shared" si="1639"/>
        <v/>
      </c>
      <c r="S3516" s="54" t="str">
        <f t="shared" si="1640"/>
        <v/>
      </c>
      <c r="T3516" s="5" t="str">
        <f t="shared" si="1641"/>
        <v/>
      </c>
      <c r="U3516" s="152" t="str">
        <f t="shared" si="1624"/>
        <v/>
      </c>
      <c r="V3516" s="152" t="str">
        <f t="shared" si="1625"/>
        <v/>
      </c>
      <c r="W3516" s="153" t="str">
        <f t="shared" si="1626"/>
        <v/>
      </c>
      <c r="X3516" s="153" t="str">
        <f t="shared" si="1627"/>
        <v/>
      </c>
      <c r="Y3516" s="153" t="str">
        <f t="shared" si="1628"/>
        <v/>
      </c>
      <c r="Z3516" s="153" t="str">
        <f t="shared" si="1629"/>
        <v/>
      </c>
      <c r="AA3516" s="152" t="str">
        <f t="shared" si="1630"/>
        <v/>
      </c>
      <c r="AB3516" s="152" t="str">
        <f t="shared" si="1631"/>
        <v/>
      </c>
      <c r="AC3516" s="154" t="str">
        <f t="shared" si="1642"/>
        <v/>
      </c>
      <c r="AD3516" s="154" t="str">
        <f t="shared" si="1643"/>
        <v/>
      </c>
      <c r="AE3516" s="3" t="str">
        <f t="shared" si="1644"/>
        <v/>
      </c>
      <c r="AF3516" s="3" t="str">
        <f t="shared" si="1645"/>
        <v/>
      </c>
      <c r="AG3516" s="3" t="str">
        <f t="shared" si="1646"/>
        <v/>
      </c>
      <c r="AH3516" s="4" t="str">
        <f t="shared" si="1647"/>
        <v/>
      </c>
      <c r="AI3516" s="75" t="str">
        <f t="shared" si="1648"/>
        <v/>
      </c>
      <c r="AJ3516" s="75" t="str">
        <f t="shared" si="1649"/>
        <v/>
      </c>
    </row>
    <row r="3517" spans="1:36" ht="14.25">
      <c r="A3517" s="41" t="str">
        <f t="shared" si="1632"/>
        <v/>
      </c>
      <c r="B3517" s="150" t="str">
        <f>IF(ISNUMBER(A3517),INDEX('MetaTrader Import'!$H$13:$J$5893,TRUNC(((A3517-$A$39+1)-1)/3)+1,MOD((A3517-$A$39+1)-1,3)+1),"")</f>
        <v/>
      </c>
      <c r="C3517" s="43" t="str">
        <f t="shared" si="1633"/>
        <v/>
      </c>
      <c r="D3517" s="43" t="str">
        <f t="shared" ca="1" si="1623"/>
        <v/>
      </c>
      <c r="E3517" s="43" t="str">
        <f t="shared" si="1634"/>
        <v/>
      </c>
      <c r="F3517" s="43" t="str">
        <f t="shared" si="1635"/>
        <v/>
      </c>
      <c r="G3517" s="43" t="str">
        <f>IF(A3517&lt;&gt;"",IF(A3517&lt;Data!$G$11*0.25,$C$13/$G$32,IF(A3517&gt;Data!$G$11*0.25,$C$13,$C$13*10)),"")</f>
        <v/>
      </c>
      <c r="H3517" s="43" t="str">
        <f>IF(A3517&lt;&gt;"",IF(Data!$G$9="constant",$C$13,IF(Data!$G$9="squeeze",G3517,F3517)),"")</f>
        <v/>
      </c>
      <c r="I3517" s="38" t="str">
        <f ca="1">IF(ISNUMBER(A3517),NORMINV(RAND(),0,IF(AND(Data!$G$9="squeeze",A3517&lt;Data!$G$11*0.25),$H$32,1)*$C$30*$C$13)*($C$14*$C$12),"")</f>
        <v/>
      </c>
      <c r="J3517" s="42" t="str">
        <f ca="1">IFERROR(IF(Data!$C$6="Real",B3517,I3517+J3516+($C$14*$C$12)*(NORMINV(RAND(),$C$15,CHOOSE($G$13,$C$13,F3517,G3517)))),"")</f>
        <v/>
      </c>
      <c r="K3517" s="88" t="str">
        <f>IF(ISNUMBER(A3517), IF($G$16="fixed",$G$17,MIN(H3517*Data!$C$7*$C$16*0.5,$C$17*Data!$C$7))*$C$12,"")</f>
        <v/>
      </c>
      <c r="L3517" s="42" t="str">
        <f t="shared" ca="1" si="1650"/>
        <v/>
      </c>
      <c r="M3517" s="44" t="str">
        <f t="shared" ca="1" si="1651"/>
        <v/>
      </c>
      <c r="N3517" s="44" t="str">
        <f t="shared" ca="1" si="1652"/>
        <v/>
      </c>
      <c r="O3517" s="108" t="str">
        <f t="shared" si="1636"/>
        <v/>
      </c>
      <c r="P3517" s="102" t="str">
        <f t="shared" si="1637"/>
        <v/>
      </c>
      <c r="Q3517" s="102" t="str">
        <f t="shared" si="1638"/>
        <v/>
      </c>
      <c r="R3517" s="120" t="str">
        <f t="shared" si="1639"/>
        <v/>
      </c>
      <c r="S3517" s="54" t="str">
        <f t="shared" si="1640"/>
        <v/>
      </c>
      <c r="T3517" s="5" t="str">
        <f t="shared" si="1641"/>
        <v/>
      </c>
      <c r="U3517" s="152" t="str">
        <f t="shared" si="1624"/>
        <v/>
      </c>
      <c r="V3517" s="152" t="str">
        <f t="shared" si="1625"/>
        <v/>
      </c>
      <c r="W3517" s="153" t="str">
        <f t="shared" si="1626"/>
        <v/>
      </c>
      <c r="X3517" s="153" t="str">
        <f t="shared" si="1627"/>
        <v/>
      </c>
      <c r="Y3517" s="153" t="str">
        <f t="shared" si="1628"/>
        <v/>
      </c>
      <c r="Z3517" s="153" t="str">
        <f t="shared" si="1629"/>
        <v/>
      </c>
      <c r="AA3517" s="152" t="str">
        <f t="shared" si="1630"/>
        <v/>
      </c>
      <c r="AB3517" s="152" t="str">
        <f t="shared" si="1631"/>
        <v/>
      </c>
      <c r="AC3517" s="154" t="str">
        <f t="shared" si="1642"/>
        <v/>
      </c>
      <c r="AD3517" s="154" t="str">
        <f t="shared" si="1643"/>
        <v/>
      </c>
      <c r="AE3517" s="3" t="str">
        <f t="shared" si="1644"/>
        <v/>
      </c>
      <c r="AF3517" s="3" t="str">
        <f t="shared" si="1645"/>
        <v/>
      </c>
      <c r="AG3517" s="3" t="str">
        <f t="shared" si="1646"/>
        <v/>
      </c>
      <c r="AH3517" s="4" t="str">
        <f t="shared" si="1647"/>
        <v/>
      </c>
      <c r="AI3517" s="75" t="str">
        <f t="shared" si="1648"/>
        <v/>
      </c>
      <c r="AJ3517" s="75" t="str">
        <f t="shared" si="1649"/>
        <v/>
      </c>
    </row>
    <row r="3518" spans="1:36" ht="14.25">
      <c r="A3518" s="41" t="str">
        <f t="shared" si="1632"/>
        <v/>
      </c>
      <c r="B3518" s="150" t="str">
        <f>IF(ISNUMBER(A3518),INDEX('MetaTrader Import'!$H$13:$J$5893,TRUNC(((A3518-$A$39+1)-1)/3)+1,MOD((A3518-$A$39+1)-1,3)+1),"")</f>
        <v/>
      </c>
      <c r="C3518" s="43" t="str">
        <f t="shared" si="1633"/>
        <v/>
      </c>
      <c r="D3518" s="43" t="str">
        <f t="shared" ca="1" si="1623"/>
        <v/>
      </c>
      <c r="E3518" s="43" t="str">
        <f t="shared" si="1634"/>
        <v/>
      </c>
      <c r="F3518" s="43" t="str">
        <f t="shared" si="1635"/>
        <v/>
      </c>
      <c r="G3518" s="43" t="str">
        <f>IF(A3518&lt;&gt;"",IF(A3518&lt;Data!$G$11*0.25,$C$13/$G$32,IF(A3518&gt;Data!$G$11*0.25,$C$13,$C$13*10)),"")</f>
        <v/>
      </c>
      <c r="H3518" s="43" t="str">
        <f>IF(A3518&lt;&gt;"",IF(Data!$G$9="constant",$C$13,IF(Data!$G$9="squeeze",G3518,F3518)),"")</f>
        <v/>
      </c>
      <c r="I3518" s="38" t="str">
        <f ca="1">IF(ISNUMBER(A3518),NORMINV(RAND(),0,IF(AND(Data!$G$9="squeeze",A3518&lt;Data!$G$11*0.25),$H$32,1)*$C$30*$C$13)*($C$14*$C$12),"")</f>
        <v/>
      </c>
      <c r="J3518" s="42" t="str">
        <f ca="1">IFERROR(IF(Data!$C$6="Real",B3518,I3518+J3517+($C$14*$C$12)*(NORMINV(RAND(),$C$15,CHOOSE($G$13,$C$13,F3518,G3518)))),"")</f>
        <v/>
      </c>
      <c r="K3518" s="88" t="str">
        <f>IF(ISNUMBER(A3518), IF($G$16="fixed",$G$17,MIN(H3518*Data!$C$7*$C$16*0.5,$C$17*Data!$C$7))*$C$12,"")</f>
        <v/>
      </c>
      <c r="L3518" s="42" t="str">
        <f t="shared" ca="1" si="1650"/>
        <v/>
      </c>
      <c r="M3518" s="44" t="str">
        <f t="shared" ca="1" si="1651"/>
        <v/>
      </c>
      <c r="N3518" s="44" t="str">
        <f t="shared" ca="1" si="1652"/>
        <v/>
      </c>
      <c r="O3518" s="108" t="str">
        <f t="shared" si="1636"/>
        <v/>
      </c>
      <c r="P3518" s="102" t="str">
        <f t="shared" si="1637"/>
        <v/>
      </c>
      <c r="Q3518" s="102" t="str">
        <f t="shared" si="1638"/>
        <v/>
      </c>
      <c r="R3518" s="120" t="str">
        <f t="shared" si="1639"/>
        <v/>
      </c>
      <c r="S3518" s="54" t="str">
        <f t="shared" si="1640"/>
        <v/>
      </c>
      <c r="T3518" s="5" t="str">
        <f t="shared" si="1641"/>
        <v/>
      </c>
      <c r="U3518" s="152" t="str">
        <f t="shared" si="1624"/>
        <v/>
      </c>
      <c r="V3518" s="152" t="str">
        <f t="shared" si="1625"/>
        <v/>
      </c>
      <c r="W3518" s="153" t="str">
        <f t="shared" si="1626"/>
        <v/>
      </c>
      <c r="X3518" s="153" t="str">
        <f t="shared" si="1627"/>
        <v/>
      </c>
      <c r="Y3518" s="153" t="str">
        <f t="shared" si="1628"/>
        <v/>
      </c>
      <c r="Z3518" s="153" t="str">
        <f t="shared" si="1629"/>
        <v/>
      </c>
      <c r="AA3518" s="152" t="str">
        <f t="shared" si="1630"/>
        <v/>
      </c>
      <c r="AB3518" s="152" t="str">
        <f t="shared" si="1631"/>
        <v/>
      </c>
      <c r="AC3518" s="154" t="str">
        <f t="shared" si="1642"/>
        <v/>
      </c>
      <c r="AD3518" s="154" t="str">
        <f t="shared" si="1643"/>
        <v/>
      </c>
      <c r="AE3518" s="3" t="str">
        <f t="shared" si="1644"/>
        <v/>
      </c>
      <c r="AF3518" s="3" t="str">
        <f t="shared" si="1645"/>
        <v/>
      </c>
      <c r="AG3518" s="3" t="str">
        <f t="shared" si="1646"/>
        <v/>
      </c>
      <c r="AH3518" s="4" t="str">
        <f t="shared" si="1647"/>
        <v/>
      </c>
      <c r="AI3518" s="75" t="str">
        <f t="shared" si="1648"/>
        <v/>
      </c>
      <c r="AJ3518" s="75" t="str">
        <f t="shared" si="1649"/>
        <v/>
      </c>
    </row>
    <row r="3519" spans="1:36" ht="14.25">
      <c r="A3519" s="41" t="str">
        <f t="shared" si="1632"/>
        <v/>
      </c>
      <c r="B3519" s="150" t="str">
        <f>IF(ISNUMBER(A3519),INDEX('MetaTrader Import'!$H$13:$J$5893,TRUNC(((A3519-$A$39+1)-1)/3)+1,MOD((A3519-$A$39+1)-1,3)+1),"")</f>
        <v/>
      </c>
      <c r="C3519" s="43" t="str">
        <f t="shared" si="1633"/>
        <v/>
      </c>
      <c r="D3519" s="43" t="str">
        <f t="shared" ca="1" si="1623"/>
        <v/>
      </c>
      <c r="E3519" s="43" t="str">
        <f t="shared" si="1634"/>
        <v/>
      </c>
      <c r="F3519" s="43" t="str">
        <f t="shared" si="1635"/>
        <v/>
      </c>
      <c r="G3519" s="43" t="str">
        <f>IF(A3519&lt;&gt;"",IF(A3519&lt;Data!$G$11*0.25,$C$13/$G$32,IF(A3519&gt;Data!$G$11*0.25,$C$13,$C$13*10)),"")</f>
        <v/>
      </c>
      <c r="H3519" s="43" t="str">
        <f>IF(A3519&lt;&gt;"",IF(Data!$G$9="constant",$C$13,IF(Data!$G$9="squeeze",G3519,F3519)),"")</f>
        <v/>
      </c>
      <c r="I3519" s="38" t="str">
        <f ca="1">IF(ISNUMBER(A3519),NORMINV(RAND(),0,IF(AND(Data!$G$9="squeeze",A3519&lt;Data!$G$11*0.25),$H$32,1)*$C$30*$C$13)*($C$14*$C$12),"")</f>
        <v/>
      </c>
      <c r="J3519" s="42" t="str">
        <f ca="1">IFERROR(IF(Data!$C$6="Real",B3519,I3519+J3518+($C$14*$C$12)*(NORMINV(RAND(),$C$15,CHOOSE($G$13,$C$13,F3519,G3519)))),"")</f>
        <v/>
      </c>
      <c r="K3519" s="88" t="str">
        <f>IF(ISNUMBER(A3519), IF($G$16="fixed",$G$17,MIN(H3519*Data!$C$7*$C$16*0.5,$C$17*Data!$C$7))*$C$12,"")</f>
        <v/>
      </c>
      <c r="L3519" s="42" t="str">
        <f t="shared" ca="1" si="1650"/>
        <v/>
      </c>
      <c r="M3519" s="44" t="str">
        <f t="shared" ca="1" si="1651"/>
        <v/>
      </c>
      <c r="N3519" s="44" t="str">
        <f t="shared" ca="1" si="1652"/>
        <v/>
      </c>
      <c r="O3519" s="108" t="str">
        <f t="shared" si="1636"/>
        <v/>
      </c>
      <c r="P3519" s="102" t="str">
        <f t="shared" si="1637"/>
        <v/>
      </c>
      <c r="Q3519" s="102" t="str">
        <f t="shared" si="1638"/>
        <v/>
      </c>
      <c r="R3519" s="120" t="str">
        <f t="shared" si="1639"/>
        <v/>
      </c>
      <c r="S3519" s="54" t="str">
        <f t="shared" si="1640"/>
        <v/>
      </c>
      <c r="T3519" s="5" t="str">
        <f t="shared" si="1641"/>
        <v/>
      </c>
      <c r="U3519" s="152" t="str">
        <f t="shared" si="1624"/>
        <v/>
      </c>
      <c r="V3519" s="152" t="str">
        <f t="shared" si="1625"/>
        <v/>
      </c>
      <c r="W3519" s="153" t="str">
        <f t="shared" si="1626"/>
        <v/>
      </c>
      <c r="X3519" s="153" t="str">
        <f t="shared" si="1627"/>
        <v/>
      </c>
      <c r="Y3519" s="153" t="str">
        <f t="shared" si="1628"/>
        <v/>
      </c>
      <c r="Z3519" s="153" t="str">
        <f t="shared" si="1629"/>
        <v/>
      </c>
      <c r="AA3519" s="152" t="str">
        <f t="shared" si="1630"/>
        <v/>
      </c>
      <c r="AB3519" s="152" t="str">
        <f t="shared" si="1631"/>
        <v/>
      </c>
      <c r="AC3519" s="154" t="str">
        <f t="shared" si="1642"/>
        <v/>
      </c>
      <c r="AD3519" s="154" t="str">
        <f t="shared" si="1643"/>
        <v/>
      </c>
      <c r="AE3519" s="3" t="str">
        <f t="shared" si="1644"/>
        <v/>
      </c>
      <c r="AF3519" s="3" t="str">
        <f t="shared" si="1645"/>
        <v/>
      </c>
      <c r="AG3519" s="3" t="str">
        <f t="shared" si="1646"/>
        <v/>
      </c>
      <c r="AH3519" s="4" t="str">
        <f t="shared" si="1647"/>
        <v/>
      </c>
      <c r="AI3519" s="75" t="str">
        <f t="shared" si="1648"/>
        <v/>
      </c>
      <c r="AJ3519" s="75" t="str">
        <f t="shared" si="1649"/>
        <v/>
      </c>
    </row>
    <row r="3520" spans="1:36" ht="14.25">
      <c r="A3520" s="41" t="str">
        <f t="shared" si="1632"/>
        <v/>
      </c>
      <c r="B3520" s="150" t="str">
        <f>IF(ISNUMBER(A3520),INDEX('MetaTrader Import'!$H$13:$J$5893,TRUNC(((A3520-$A$39+1)-1)/3)+1,MOD((A3520-$A$39+1)-1,3)+1),"")</f>
        <v/>
      </c>
      <c r="C3520" s="43" t="str">
        <f t="shared" si="1633"/>
        <v/>
      </c>
      <c r="D3520" s="43" t="str">
        <f t="shared" ca="1" si="1623"/>
        <v/>
      </c>
      <c r="E3520" s="43" t="str">
        <f t="shared" si="1634"/>
        <v/>
      </c>
      <c r="F3520" s="43" t="str">
        <f t="shared" si="1635"/>
        <v/>
      </c>
      <c r="G3520" s="43" t="str">
        <f>IF(A3520&lt;&gt;"",IF(A3520&lt;Data!$G$11*0.25,$C$13/$G$32,IF(A3520&gt;Data!$G$11*0.25,$C$13,$C$13*10)),"")</f>
        <v/>
      </c>
      <c r="H3520" s="43" t="str">
        <f>IF(A3520&lt;&gt;"",IF(Data!$G$9="constant",$C$13,IF(Data!$G$9="squeeze",G3520,F3520)),"")</f>
        <v/>
      </c>
      <c r="I3520" s="38" t="str">
        <f ca="1">IF(ISNUMBER(A3520),NORMINV(RAND(),0,IF(AND(Data!$G$9="squeeze",A3520&lt;Data!$G$11*0.25),$H$32,1)*$C$30*$C$13)*($C$14*$C$12),"")</f>
        <v/>
      </c>
      <c r="J3520" s="42" t="str">
        <f ca="1">IFERROR(IF(Data!$C$6="Real",B3520,I3520+J3519+($C$14*$C$12)*(NORMINV(RAND(),$C$15,CHOOSE($G$13,$C$13,F3520,G3520)))),"")</f>
        <v/>
      </c>
      <c r="K3520" s="88" t="str">
        <f>IF(ISNUMBER(A3520), IF($G$16="fixed",$G$17,MIN(H3520*Data!$C$7*$C$16*0.5,$C$17*Data!$C$7))*$C$12,"")</f>
        <v/>
      </c>
      <c r="L3520" s="42" t="str">
        <f t="shared" ca="1" si="1650"/>
        <v/>
      </c>
      <c r="M3520" s="44" t="str">
        <f t="shared" ca="1" si="1651"/>
        <v/>
      </c>
      <c r="N3520" s="44" t="str">
        <f t="shared" ca="1" si="1652"/>
        <v/>
      </c>
      <c r="O3520" s="108" t="str">
        <f t="shared" si="1636"/>
        <v/>
      </c>
      <c r="P3520" s="102" t="str">
        <f t="shared" si="1637"/>
        <v/>
      </c>
      <c r="Q3520" s="102" t="str">
        <f t="shared" si="1638"/>
        <v/>
      </c>
      <c r="R3520" s="120" t="str">
        <f t="shared" si="1639"/>
        <v/>
      </c>
      <c r="S3520" s="54" t="str">
        <f t="shared" si="1640"/>
        <v/>
      </c>
      <c r="T3520" s="5" t="str">
        <f t="shared" si="1641"/>
        <v/>
      </c>
      <c r="U3520" s="152" t="str">
        <f t="shared" si="1624"/>
        <v/>
      </c>
      <c r="V3520" s="152" t="str">
        <f t="shared" si="1625"/>
        <v/>
      </c>
      <c r="W3520" s="153" t="str">
        <f t="shared" si="1626"/>
        <v/>
      </c>
      <c r="X3520" s="153" t="str">
        <f t="shared" si="1627"/>
        <v/>
      </c>
      <c r="Y3520" s="153" t="str">
        <f t="shared" si="1628"/>
        <v/>
      </c>
      <c r="Z3520" s="153" t="str">
        <f t="shared" si="1629"/>
        <v/>
      </c>
      <c r="AA3520" s="152" t="str">
        <f t="shared" si="1630"/>
        <v/>
      </c>
      <c r="AB3520" s="152" t="str">
        <f t="shared" si="1631"/>
        <v/>
      </c>
      <c r="AC3520" s="154" t="str">
        <f t="shared" si="1642"/>
        <v/>
      </c>
      <c r="AD3520" s="154" t="str">
        <f t="shared" si="1643"/>
        <v/>
      </c>
      <c r="AE3520" s="3" t="str">
        <f t="shared" si="1644"/>
        <v/>
      </c>
      <c r="AF3520" s="3" t="str">
        <f t="shared" si="1645"/>
        <v/>
      </c>
      <c r="AG3520" s="3" t="str">
        <f t="shared" si="1646"/>
        <v/>
      </c>
      <c r="AH3520" s="4" t="str">
        <f t="shared" si="1647"/>
        <v/>
      </c>
      <c r="AI3520" s="75" t="str">
        <f t="shared" si="1648"/>
        <v/>
      </c>
      <c r="AJ3520" s="75" t="str">
        <f t="shared" si="1649"/>
        <v/>
      </c>
    </row>
    <row r="3521" spans="1:36" ht="14.25">
      <c r="A3521" s="41" t="str">
        <f t="shared" si="1632"/>
        <v/>
      </c>
      <c r="B3521" s="150" t="str">
        <f>IF(ISNUMBER(A3521),INDEX('MetaTrader Import'!$H$13:$J$5893,TRUNC(((A3521-$A$39+1)-1)/3)+1,MOD((A3521-$A$39+1)-1,3)+1),"")</f>
        <v/>
      </c>
      <c r="C3521" s="43" t="str">
        <f t="shared" si="1633"/>
        <v/>
      </c>
      <c r="D3521" s="43" t="str">
        <f t="shared" ca="1" si="1623"/>
        <v/>
      </c>
      <c r="E3521" s="43" t="str">
        <f t="shared" si="1634"/>
        <v/>
      </c>
      <c r="F3521" s="43" t="str">
        <f t="shared" si="1635"/>
        <v/>
      </c>
      <c r="G3521" s="43" t="str">
        <f>IF(A3521&lt;&gt;"",IF(A3521&lt;Data!$G$11*0.25,$C$13/$G$32,IF(A3521&gt;Data!$G$11*0.25,$C$13,$C$13*10)),"")</f>
        <v/>
      </c>
      <c r="H3521" s="43" t="str">
        <f>IF(A3521&lt;&gt;"",IF(Data!$G$9="constant",$C$13,IF(Data!$G$9="squeeze",G3521,F3521)),"")</f>
        <v/>
      </c>
      <c r="I3521" s="38" t="str">
        <f ca="1">IF(ISNUMBER(A3521),NORMINV(RAND(),0,IF(AND(Data!$G$9="squeeze",A3521&lt;Data!$G$11*0.25),$H$32,1)*$C$30*$C$13)*($C$14*$C$12),"")</f>
        <v/>
      </c>
      <c r="J3521" s="42" t="str">
        <f ca="1">IFERROR(IF(Data!$C$6="Real",B3521,I3521+J3520+($C$14*$C$12)*(NORMINV(RAND(),$C$15,CHOOSE($G$13,$C$13,F3521,G3521)))),"")</f>
        <v/>
      </c>
      <c r="K3521" s="88" t="str">
        <f>IF(ISNUMBER(A3521), IF($G$16="fixed",$G$17,MIN(H3521*Data!$C$7*$C$16*0.5,$C$17*Data!$C$7))*$C$12,"")</f>
        <v/>
      </c>
      <c r="L3521" s="42" t="str">
        <f t="shared" ca="1" si="1650"/>
        <v/>
      </c>
      <c r="M3521" s="44" t="str">
        <f t="shared" ca="1" si="1651"/>
        <v/>
      </c>
      <c r="N3521" s="44" t="str">
        <f t="shared" ca="1" si="1652"/>
        <v/>
      </c>
      <c r="O3521" s="108" t="str">
        <f t="shared" si="1636"/>
        <v/>
      </c>
      <c r="P3521" s="102" t="str">
        <f t="shared" si="1637"/>
        <v/>
      </c>
      <c r="Q3521" s="102" t="str">
        <f t="shared" si="1638"/>
        <v/>
      </c>
      <c r="R3521" s="120" t="str">
        <f t="shared" si="1639"/>
        <v/>
      </c>
      <c r="S3521" s="54" t="str">
        <f t="shared" si="1640"/>
        <v/>
      </c>
      <c r="T3521" s="5" t="str">
        <f t="shared" si="1641"/>
        <v/>
      </c>
      <c r="U3521" s="152" t="str">
        <f t="shared" si="1624"/>
        <v/>
      </c>
      <c r="V3521" s="152" t="str">
        <f t="shared" si="1625"/>
        <v/>
      </c>
      <c r="W3521" s="153" t="str">
        <f t="shared" si="1626"/>
        <v/>
      </c>
      <c r="X3521" s="153" t="str">
        <f t="shared" si="1627"/>
        <v/>
      </c>
      <c r="Y3521" s="153" t="str">
        <f t="shared" si="1628"/>
        <v/>
      </c>
      <c r="Z3521" s="153" t="str">
        <f t="shared" si="1629"/>
        <v/>
      </c>
      <c r="AA3521" s="152" t="str">
        <f t="shared" si="1630"/>
        <v/>
      </c>
      <c r="AB3521" s="152" t="str">
        <f t="shared" si="1631"/>
        <v/>
      </c>
      <c r="AC3521" s="154" t="str">
        <f t="shared" si="1642"/>
        <v/>
      </c>
      <c r="AD3521" s="154" t="str">
        <f t="shared" si="1643"/>
        <v/>
      </c>
      <c r="AE3521" s="3" t="str">
        <f t="shared" si="1644"/>
        <v/>
      </c>
      <c r="AF3521" s="3" t="str">
        <f t="shared" si="1645"/>
        <v/>
      </c>
      <c r="AG3521" s="3" t="str">
        <f t="shared" si="1646"/>
        <v/>
      </c>
      <c r="AH3521" s="4" t="str">
        <f t="shared" si="1647"/>
        <v/>
      </c>
      <c r="AI3521" s="75" t="str">
        <f t="shared" si="1648"/>
        <v/>
      </c>
      <c r="AJ3521" s="75" t="str">
        <f t="shared" si="1649"/>
        <v/>
      </c>
    </row>
    <row r="3522" spans="1:36" ht="14.25">
      <c r="A3522" s="41" t="str">
        <f t="shared" si="1632"/>
        <v/>
      </c>
      <c r="B3522" s="150" t="str">
        <f>IF(ISNUMBER(A3522),INDEX('MetaTrader Import'!$H$13:$J$5893,TRUNC(((A3522-$A$39+1)-1)/3)+1,MOD((A3522-$A$39+1)-1,3)+1),"")</f>
        <v/>
      </c>
      <c r="C3522" s="43" t="str">
        <f t="shared" si="1633"/>
        <v/>
      </c>
      <c r="D3522" s="43" t="str">
        <f t="shared" ca="1" si="1623"/>
        <v/>
      </c>
      <c r="E3522" s="43" t="str">
        <f t="shared" si="1634"/>
        <v/>
      </c>
      <c r="F3522" s="43" t="str">
        <f t="shared" si="1635"/>
        <v/>
      </c>
      <c r="G3522" s="43" t="str">
        <f>IF(A3522&lt;&gt;"",IF(A3522&lt;Data!$G$11*0.25,$C$13/$G$32,IF(A3522&gt;Data!$G$11*0.25,$C$13,$C$13*10)),"")</f>
        <v/>
      </c>
      <c r="H3522" s="43" t="str">
        <f>IF(A3522&lt;&gt;"",IF(Data!$G$9="constant",$C$13,IF(Data!$G$9="squeeze",G3522,F3522)),"")</f>
        <v/>
      </c>
      <c r="I3522" s="38" t="str">
        <f ca="1">IF(ISNUMBER(A3522),NORMINV(RAND(),0,IF(AND(Data!$G$9="squeeze",A3522&lt;Data!$G$11*0.25),$H$32,1)*$C$30*$C$13)*($C$14*$C$12),"")</f>
        <v/>
      </c>
      <c r="J3522" s="42" t="str">
        <f ca="1">IFERROR(IF(Data!$C$6="Real",B3522,I3522+J3521+($C$14*$C$12)*(NORMINV(RAND(),$C$15,CHOOSE($G$13,$C$13,F3522,G3522)))),"")</f>
        <v/>
      </c>
      <c r="K3522" s="88" t="str">
        <f>IF(ISNUMBER(A3522), IF($G$16="fixed",$G$17,MIN(H3522*Data!$C$7*$C$16*0.5,$C$17*Data!$C$7))*$C$12,"")</f>
        <v/>
      </c>
      <c r="L3522" s="42" t="str">
        <f t="shared" ca="1" si="1650"/>
        <v/>
      </c>
      <c r="M3522" s="44" t="str">
        <f t="shared" ca="1" si="1651"/>
        <v/>
      </c>
      <c r="N3522" s="44" t="str">
        <f t="shared" ca="1" si="1652"/>
        <v/>
      </c>
      <c r="O3522" s="108" t="str">
        <f t="shared" si="1636"/>
        <v/>
      </c>
      <c r="P3522" s="102" t="str">
        <f t="shared" si="1637"/>
        <v/>
      </c>
      <c r="Q3522" s="102" t="str">
        <f t="shared" si="1638"/>
        <v/>
      </c>
      <c r="R3522" s="120" t="str">
        <f t="shared" si="1639"/>
        <v/>
      </c>
      <c r="S3522" s="54" t="str">
        <f t="shared" si="1640"/>
        <v/>
      </c>
      <c r="T3522" s="5" t="str">
        <f t="shared" si="1641"/>
        <v/>
      </c>
      <c r="U3522" s="152" t="str">
        <f t="shared" si="1624"/>
        <v/>
      </c>
      <c r="V3522" s="152" t="str">
        <f t="shared" si="1625"/>
        <v/>
      </c>
      <c r="W3522" s="153" t="str">
        <f t="shared" si="1626"/>
        <v/>
      </c>
      <c r="X3522" s="153" t="str">
        <f t="shared" si="1627"/>
        <v/>
      </c>
      <c r="Y3522" s="153" t="str">
        <f t="shared" si="1628"/>
        <v/>
      </c>
      <c r="Z3522" s="153" t="str">
        <f t="shared" si="1629"/>
        <v/>
      </c>
      <c r="AA3522" s="152" t="str">
        <f t="shared" si="1630"/>
        <v/>
      </c>
      <c r="AB3522" s="152" t="str">
        <f t="shared" si="1631"/>
        <v/>
      </c>
      <c r="AC3522" s="154" t="str">
        <f t="shared" si="1642"/>
        <v/>
      </c>
      <c r="AD3522" s="154" t="str">
        <f t="shared" si="1643"/>
        <v/>
      </c>
      <c r="AE3522" s="3" t="str">
        <f t="shared" si="1644"/>
        <v/>
      </c>
      <c r="AF3522" s="3" t="str">
        <f t="shared" si="1645"/>
        <v/>
      </c>
      <c r="AG3522" s="3" t="str">
        <f t="shared" si="1646"/>
        <v/>
      </c>
      <c r="AH3522" s="4" t="str">
        <f t="shared" si="1647"/>
        <v/>
      </c>
      <c r="AI3522" s="75" t="str">
        <f t="shared" si="1648"/>
        <v/>
      </c>
      <c r="AJ3522" s="75" t="str">
        <f t="shared" si="1649"/>
        <v/>
      </c>
    </row>
    <row r="3523" spans="1:36" ht="14.25">
      <c r="A3523" s="41" t="str">
        <f t="shared" si="1632"/>
        <v/>
      </c>
      <c r="B3523" s="150" t="str">
        <f>IF(ISNUMBER(A3523),INDEX('MetaTrader Import'!$H$13:$J$5893,TRUNC(((A3523-$A$39+1)-1)/3)+1,MOD((A3523-$A$39+1)-1,3)+1),"")</f>
        <v/>
      </c>
      <c r="C3523" s="43" t="str">
        <f t="shared" si="1633"/>
        <v/>
      </c>
      <c r="D3523" s="43" t="str">
        <f t="shared" ref="D3523:D3586" ca="1" si="1653">IF(A3523&lt;&gt;"",NORMINV(RAND(),($C$23-C3523)*$C$28,$C$27)+NORMINV(RAND(),IF(RAND()&gt;$C$26,$C$25,0),$C$27),"")</f>
        <v/>
      </c>
      <c r="E3523" s="43" t="str">
        <f t="shared" si="1634"/>
        <v/>
      </c>
      <c r="F3523" s="43" t="str">
        <f t="shared" si="1635"/>
        <v/>
      </c>
      <c r="G3523" s="43" t="str">
        <f>IF(A3523&lt;&gt;"",IF(A3523&lt;Data!$G$11*0.25,$C$13/$G$32,IF(A3523&gt;Data!$G$11*0.25,$C$13,$C$13*10)),"")</f>
        <v/>
      </c>
      <c r="H3523" s="43" t="str">
        <f>IF(A3523&lt;&gt;"",IF(Data!$G$9="constant",$C$13,IF(Data!$G$9="squeeze",G3523,F3523)),"")</f>
        <v/>
      </c>
      <c r="I3523" s="38" t="str">
        <f ca="1">IF(ISNUMBER(A3523),NORMINV(RAND(),0,IF(AND(Data!$G$9="squeeze",A3523&lt;Data!$G$11*0.25),$H$32,1)*$C$30*$C$13)*($C$14*$C$12),"")</f>
        <v/>
      </c>
      <c r="J3523" s="42" t="str">
        <f ca="1">IFERROR(IF(Data!$C$6="Real",B3523,I3523+J3522+($C$14*$C$12)*(NORMINV(RAND(),$C$15,CHOOSE($G$13,$C$13,F3523,G3523)))),"")</f>
        <v/>
      </c>
      <c r="K3523" s="88" t="str">
        <f>IF(ISNUMBER(A3523), IF($G$16="fixed",$G$17,MIN(H3523*Data!$C$7*$C$16*0.5,$C$17*Data!$C$7))*$C$12,"")</f>
        <v/>
      </c>
      <c r="L3523" s="42" t="str">
        <f t="shared" ca="1" si="1650"/>
        <v/>
      </c>
      <c r="M3523" s="44" t="str">
        <f t="shared" ca="1" si="1651"/>
        <v/>
      </c>
      <c r="N3523" s="44" t="str">
        <f t="shared" ca="1" si="1652"/>
        <v/>
      </c>
      <c r="O3523" s="108" t="str">
        <f t="shared" si="1636"/>
        <v/>
      </c>
      <c r="P3523" s="102" t="str">
        <f t="shared" si="1637"/>
        <v/>
      </c>
      <c r="Q3523" s="102" t="str">
        <f t="shared" si="1638"/>
        <v/>
      </c>
      <c r="R3523" s="120" t="str">
        <f t="shared" si="1639"/>
        <v/>
      </c>
      <c r="S3523" s="54" t="str">
        <f t="shared" si="1640"/>
        <v/>
      </c>
      <c r="T3523" s="5" t="str">
        <f t="shared" si="1641"/>
        <v/>
      </c>
      <c r="U3523" s="152" t="str">
        <f t="shared" ref="U3523:U3586" si="1654">IF(NOT(ISNUMBER(T3523)),"",IF(S3523=1,T3523,IF(M3523&gt;U3522,M3523,IF(ISNUMBER(U3522),U3522,""))))</f>
        <v/>
      </c>
      <c r="V3523" s="152" t="str">
        <f t="shared" ref="V3523:V3586" si="1655">IF(NOT(ISNUMBER(T3523)),"",IF(S3523=1,T3523,IF(N3523&lt;V3522,N3523,IF(ISNUMBER(V3522),V3522,""))))</f>
        <v/>
      </c>
      <c r="W3523" s="153" t="str">
        <f t="shared" ref="W3523:W3586" si="1656">IF(NOT(ISNUMBER(T3523)),"",MIN($F$24,IF(TRUNC((U3523-T3523)/$E$24*$G$12)+0&gt;IF(ISNUMBER(W3522),W3522,0),TRUNC((U3523-T3523)/$E$24*$G$12)+0,IF(ISNUMBER(W3522),W3522,0))))</f>
        <v/>
      </c>
      <c r="X3523" s="153" t="str">
        <f t="shared" ref="X3523:X3586" si="1657">IF(NOT(ISNUMBER(T3523)),"",MIN($F$24,IF(-TRUNC((V3523-T3523)/$E$24*$G$12)+0&gt;IF(ISNUMBER(X3522),X3522,0),-TRUNC((V3523-T3523)/$E$24*$G$12)+0,IF(ISNUMBER(X3522),X3522,0))))</f>
        <v/>
      </c>
      <c r="Y3523" s="153" t="str">
        <f t="shared" ref="Y3523:Y3586" si="1658">IF(ISNUMBER(W3523),(IF(W3523=0,0,1))*IF(ABS($I$24)=2,POWER(2,W3523-1),W3523)*SIGN($I$24)*$K$24,"")</f>
        <v/>
      </c>
      <c r="Z3523" s="153" t="str">
        <f t="shared" ref="Z3523:Z3586" si="1659">IF(ISNUMBER(X3523),(IF(X3523=0,0,1))*IF(ABS($I$24)=2,POWER(2,X3523-1),X3523)*SIGN($I$24)*$K$24,"")</f>
        <v/>
      </c>
      <c r="AA3523" s="152" t="str">
        <f t="shared" ref="AA3523:AA3586" si="1660">IF(OR(NOT(ISNUMBER(T3523)),W3523&lt;1),"",IF(OR(NOT(ISNUMBER(W3522)),W3522=0),IF(SIGN(Y3523)=1,M3523,N3523),(Y3522*AA3522+(Y3523-Y3522)*IF(SIGN(Y3523)=1,M3523,N3523))/Y3523))</f>
        <v/>
      </c>
      <c r="AB3523" s="152" t="str">
        <f t="shared" ref="AB3523:AB3586" si="1661">IF(OR(NOT(ISNUMBER(T3523)),X3523&lt;1),"",IF(OR(NOT(ISNUMBER(X3522)),X3522=0),IF(SIGN(Z3523)=1,N3523,M3523),(Z3522*AB3522+(Z3523-Z3522)*IF(SIGN(Z3523)=1,N3523,M3523))/Z3523))</f>
        <v/>
      </c>
      <c r="AC3523" s="154" t="str">
        <f t="shared" si="1642"/>
        <v/>
      </c>
      <c r="AD3523" s="154" t="str">
        <f t="shared" si="1643"/>
        <v/>
      </c>
      <c r="AE3523" s="3" t="str">
        <f t="shared" si="1644"/>
        <v/>
      </c>
      <c r="AF3523" s="3" t="str">
        <f t="shared" si="1645"/>
        <v/>
      </c>
      <c r="AG3523" s="3" t="str">
        <f t="shared" si="1646"/>
        <v/>
      </c>
      <c r="AH3523" s="4" t="str">
        <f t="shared" si="1647"/>
        <v/>
      </c>
      <c r="AI3523" s="75" t="str">
        <f t="shared" si="1648"/>
        <v/>
      </c>
      <c r="AJ3523" s="75" t="str">
        <f t="shared" si="1649"/>
        <v/>
      </c>
    </row>
    <row r="3524" spans="1:36" ht="14.25">
      <c r="A3524" s="41" t="str">
        <f t="shared" ref="A3524:A3587" si="1662">IFERROR(IF(A3523+1&gt;$C$19,"",A3523+1),"")</f>
        <v/>
      </c>
      <c r="B3524" s="150" t="str">
        <f>IF(ISNUMBER(A3524),INDEX('MetaTrader Import'!$H$13:$J$5893,TRUNC(((A3524-$A$39+1)-1)/3)+1,MOD((A3524-$A$39+1)-1,3)+1),"")</f>
        <v/>
      </c>
      <c r="C3524" s="43" t="str">
        <f t="shared" ref="C3524:C3587" si="1663">IF(A3524&lt;&gt;"",E3523,"")</f>
        <v/>
      </c>
      <c r="D3524" s="43" t="str">
        <f t="shared" ca="1" si="1653"/>
        <v/>
      </c>
      <c r="E3524" s="43" t="str">
        <f t="shared" ref="E3524:E3587" si="1664">IF(A3524&lt;&gt;"",C3524+D3524,"")</f>
        <v/>
      </c>
      <c r="F3524" s="43" t="str">
        <f t="shared" ref="F3524:F3587" si="1665">IF(A3524&lt;&gt;"",$C$13*ABS(E3524)/$C$23,"")</f>
        <v/>
      </c>
      <c r="G3524" s="43" t="str">
        <f>IF(A3524&lt;&gt;"",IF(A3524&lt;Data!$G$11*0.25,$C$13/$G$32,IF(A3524&gt;Data!$G$11*0.25,$C$13,$C$13*10)),"")</f>
        <v/>
      </c>
      <c r="H3524" s="43" t="str">
        <f>IF(A3524&lt;&gt;"",IF(Data!$G$9="constant",$C$13,IF(Data!$G$9="squeeze",G3524,F3524)),"")</f>
        <v/>
      </c>
      <c r="I3524" s="38" t="str">
        <f ca="1">IF(ISNUMBER(A3524),NORMINV(RAND(),0,IF(AND(Data!$G$9="squeeze",A3524&lt;Data!$G$11*0.25),$H$32,1)*$C$30*$C$13)*($C$14*$C$12),"")</f>
        <v/>
      </c>
      <c r="J3524" s="42" t="str">
        <f ca="1">IFERROR(IF(Data!$C$6="Real",B3524,I3524+J3523+($C$14*$C$12)*(NORMINV(RAND(),$C$15,CHOOSE($G$13,$C$13,F3524,G3524)))),"")</f>
        <v/>
      </c>
      <c r="K3524" s="88" t="str">
        <f>IF(ISNUMBER(A3524), IF($G$16="fixed",$G$17,MIN(H3524*Data!$C$7*$C$16*0.5,$C$17*Data!$C$7))*$C$12,"")</f>
        <v/>
      </c>
      <c r="L3524" s="42" t="str">
        <f t="shared" ca="1" si="1650"/>
        <v/>
      </c>
      <c r="M3524" s="44" t="str">
        <f t="shared" ca="1" si="1651"/>
        <v/>
      </c>
      <c r="N3524" s="44" t="str">
        <f t="shared" ca="1" si="1652"/>
        <v/>
      </c>
      <c r="O3524" s="108" t="str">
        <f t="shared" ref="O3524:O3587" si="1666">IF(ISNUMBER(A3524),$G$12*SLOPE(L3510:L3524,A3510:A3524),"")</f>
        <v/>
      </c>
      <c r="P3524" s="102" t="str">
        <f t="shared" ref="P3524:P3587" si="1667">IF(ISNUMBER(A3524),STDEV(L3510:L3524)*$G$12,"")</f>
        <v/>
      </c>
      <c r="Q3524" s="102" t="str">
        <f t="shared" ref="Q3524:Q3587" si="1668">IF(ISNUMBER(A3524),SLOPE(P3510:P3524,A3510:A3524),"")</f>
        <v/>
      </c>
      <c r="R3524" s="120" t="str">
        <f t="shared" ref="R3524:R3587" si="1669">IF(ISNUMBER(A3524),R3523+S3523,"")</f>
        <v/>
      </c>
      <c r="S3524" s="54" t="str">
        <f t="shared" ref="S3524:S3587" si="1670">IF(ISNUMBER(A3524),IF(AND(R3524&lt;$M$24,Q3524&lt;$F$28,ABS(O3524)&lt;$F$27,P3524&lt;$F$26,NOT(ISNUMBER(T3523))),1,0),"")</f>
        <v/>
      </c>
      <c r="T3524" s="5" t="str">
        <f t="shared" ref="T3524:T3587" si="1671">IF(ISNUMBER(A3524),IF(S3524=1,L3524,IF(AG3523="Y","",IF(ISNUMBER(T3523),T3523,""))),"")</f>
        <v/>
      </c>
      <c r="U3524" s="152" t="str">
        <f t="shared" si="1654"/>
        <v/>
      </c>
      <c r="V3524" s="152" t="str">
        <f t="shared" si="1655"/>
        <v/>
      </c>
      <c r="W3524" s="153" t="str">
        <f t="shared" si="1656"/>
        <v/>
      </c>
      <c r="X3524" s="153" t="str">
        <f t="shared" si="1657"/>
        <v/>
      </c>
      <c r="Y3524" s="153" t="str">
        <f t="shared" si="1658"/>
        <v/>
      </c>
      <c r="Z3524" s="153" t="str">
        <f t="shared" si="1659"/>
        <v/>
      </c>
      <c r="AA3524" s="152" t="str">
        <f t="shared" si="1660"/>
        <v/>
      </c>
      <c r="AB3524" s="152" t="str">
        <f t="shared" si="1661"/>
        <v/>
      </c>
      <c r="AC3524" s="154" t="str">
        <f t="shared" ref="AC3524:AC3587" si="1672">IFERROR(-SIGN(Y3524)*(AA3524-IF(SIGN(Y3524)=1,N3524,M3524))*$G$12*ABS(Y3524),"")</f>
        <v/>
      </c>
      <c r="AD3524" s="154" t="str">
        <f t="shared" ref="AD3524:AD3587" si="1673">IFERROR(SIGN(Z3524)*(AB3524-IF(SIGN(Z3524)=1,M3524,N3524))*$G$12*ABS(Z3524),"")</f>
        <v/>
      </c>
      <c r="AE3524" s="3" t="str">
        <f t="shared" ref="AE3524:AE3587" si="1674">IF(ISNUMBER(A3524),IFERROR((IF(ISNUMBER(AC3524),AC3524,0)+IF(ISNUMBER(AD3524),AD3524,0))/(ABS(Y3524)+ABS(Z3524)),0),"")</f>
        <v/>
      </c>
      <c r="AF3524" s="3" t="str">
        <f t="shared" ref="AF3524:AF3587" si="1675">IF(ISNUMBER(A3524),IF(ISNUMBER(AC3524),AC3524,0)+IF(ISNUMBER(AD3524),AD3524,0),"")</f>
        <v/>
      </c>
      <c r="AG3524" s="3" t="str">
        <f t="shared" ref="AG3524:AG3587" si="1676">IF(NOT(ISNUMBER(T3524)),"",IF(OR(AF3524&gt;$G$24,AF3524&lt;-$H$24,A3524+1&gt;$C$19),"Y","N"))</f>
        <v/>
      </c>
      <c r="AH3524" s="4" t="str">
        <f t="shared" ref="AH3524:AH3587" si="1677">IF(AG3524="y",AF3524*10*$C$11,"")</f>
        <v/>
      </c>
      <c r="AI3524" s="75" t="str">
        <f t="shared" ref="AI3524:AI3587" si="1678">IF(ISNUMBER(A3524),IF(ISNUMBER(AH3524),AJ3524,AF3524*10*$C$11+AJ3524),"")</f>
        <v/>
      </c>
      <c r="AJ3524" s="75" t="str">
        <f t="shared" ref="AJ3524:AJ3587" si="1679">IF(ISNUMBER(A3524),AJ3523+IF(ISNUMBER(AH3524),AH3524,0),"")</f>
        <v/>
      </c>
    </row>
    <row r="3525" spans="1:36" ht="14.25">
      <c r="A3525" s="41" t="str">
        <f t="shared" si="1662"/>
        <v/>
      </c>
      <c r="B3525" s="150" t="str">
        <f>IF(ISNUMBER(A3525),INDEX('MetaTrader Import'!$H$13:$J$5893,TRUNC(((A3525-$A$39+1)-1)/3)+1,MOD((A3525-$A$39+1)-1,3)+1),"")</f>
        <v/>
      </c>
      <c r="C3525" s="43" t="str">
        <f t="shared" si="1663"/>
        <v/>
      </c>
      <c r="D3525" s="43" t="str">
        <f t="shared" ca="1" si="1653"/>
        <v/>
      </c>
      <c r="E3525" s="43" t="str">
        <f t="shared" si="1664"/>
        <v/>
      </c>
      <c r="F3525" s="43" t="str">
        <f t="shared" si="1665"/>
        <v/>
      </c>
      <c r="G3525" s="43" t="str">
        <f>IF(A3525&lt;&gt;"",IF(A3525&lt;Data!$G$11*0.25,$C$13/$G$32,IF(A3525&gt;Data!$G$11*0.25,$C$13,$C$13*10)),"")</f>
        <v/>
      </c>
      <c r="H3525" s="43" t="str">
        <f>IF(A3525&lt;&gt;"",IF(Data!$G$9="constant",$C$13,IF(Data!$G$9="squeeze",G3525,F3525)),"")</f>
        <v/>
      </c>
      <c r="I3525" s="38" t="str">
        <f ca="1">IF(ISNUMBER(A3525),NORMINV(RAND(),0,IF(AND(Data!$G$9="squeeze",A3525&lt;Data!$G$11*0.25),$H$32,1)*$C$30*$C$13)*($C$14*$C$12),"")</f>
        <v/>
      </c>
      <c r="J3525" s="42" t="str">
        <f ca="1">IFERROR(IF(Data!$C$6="Real",B3525,I3525+J3524+($C$14*$C$12)*(NORMINV(RAND(),$C$15,CHOOSE($G$13,$C$13,F3525,G3525)))),"")</f>
        <v/>
      </c>
      <c r="K3525" s="88" t="str">
        <f>IF(ISNUMBER(A3525), IF($G$16="fixed",$G$17,MIN(H3525*Data!$C$7*$C$16*0.5,$C$17*Data!$C$7))*$C$12,"")</f>
        <v/>
      </c>
      <c r="L3525" s="42" t="str">
        <f t="shared" ca="1" si="1650"/>
        <v/>
      </c>
      <c r="M3525" s="44" t="str">
        <f t="shared" ca="1" si="1651"/>
        <v/>
      </c>
      <c r="N3525" s="44" t="str">
        <f t="shared" ca="1" si="1652"/>
        <v/>
      </c>
      <c r="O3525" s="108" t="str">
        <f t="shared" si="1666"/>
        <v/>
      </c>
      <c r="P3525" s="102" t="str">
        <f t="shared" si="1667"/>
        <v/>
      </c>
      <c r="Q3525" s="102" t="str">
        <f t="shared" si="1668"/>
        <v/>
      </c>
      <c r="R3525" s="120" t="str">
        <f t="shared" si="1669"/>
        <v/>
      </c>
      <c r="S3525" s="54" t="str">
        <f t="shared" si="1670"/>
        <v/>
      </c>
      <c r="T3525" s="5" t="str">
        <f t="shared" si="1671"/>
        <v/>
      </c>
      <c r="U3525" s="152" t="str">
        <f t="shared" si="1654"/>
        <v/>
      </c>
      <c r="V3525" s="152" t="str">
        <f t="shared" si="1655"/>
        <v/>
      </c>
      <c r="W3525" s="153" t="str">
        <f t="shared" si="1656"/>
        <v/>
      </c>
      <c r="X3525" s="153" t="str">
        <f t="shared" si="1657"/>
        <v/>
      </c>
      <c r="Y3525" s="153" t="str">
        <f t="shared" si="1658"/>
        <v/>
      </c>
      <c r="Z3525" s="153" t="str">
        <f t="shared" si="1659"/>
        <v/>
      </c>
      <c r="AA3525" s="152" t="str">
        <f t="shared" si="1660"/>
        <v/>
      </c>
      <c r="AB3525" s="152" t="str">
        <f t="shared" si="1661"/>
        <v/>
      </c>
      <c r="AC3525" s="154" t="str">
        <f t="shared" si="1672"/>
        <v/>
      </c>
      <c r="AD3525" s="154" t="str">
        <f t="shared" si="1673"/>
        <v/>
      </c>
      <c r="AE3525" s="3" t="str">
        <f t="shared" si="1674"/>
        <v/>
      </c>
      <c r="AF3525" s="3" t="str">
        <f t="shared" si="1675"/>
        <v/>
      </c>
      <c r="AG3525" s="3" t="str">
        <f t="shared" si="1676"/>
        <v/>
      </c>
      <c r="AH3525" s="4" t="str">
        <f t="shared" si="1677"/>
        <v/>
      </c>
      <c r="AI3525" s="75" t="str">
        <f t="shared" si="1678"/>
        <v/>
      </c>
      <c r="AJ3525" s="75" t="str">
        <f t="shared" si="1679"/>
        <v/>
      </c>
    </row>
    <row r="3526" spans="1:36" ht="14.25">
      <c r="A3526" s="41" t="str">
        <f t="shared" si="1662"/>
        <v/>
      </c>
      <c r="B3526" s="150" t="str">
        <f>IF(ISNUMBER(A3526),INDEX('MetaTrader Import'!$H$13:$J$5893,TRUNC(((A3526-$A$39+1)-1)/3)+1,MOD((A3526-$A$39+1)-1,3)+1),"")</f>
        <v/>
      </c>
      <c r="C3526" s="43" t="str">
        <f t="shared" si="1663"/>
        <v/>
      </c>
      <c r="D3526" s="43" t="str">
        <f t="shared" ca="1" si="1653"/>
        <v/>
      </c>
      <c r="E3526" s="43" t="str">
        <f t="shared" si="1664"/>
        <v/>
      </c>
      <c r="F3526" s="43" t="str">
        <f t="shared" si="1665"/>
        <v/>
      </c>
      <c r="G3526" s="43" t="str">
        <f>IF(A3526&lt;&gt;"",IF(A3526&lt;Data!$G$11*0.25,$C$13/$G$32,IF(A3526&gt;Data!$G$11*0.25,$C$13,$C$13*10)),"")</f>
        <v/>
      </c>
      <c r="H3526" s="43" t="str">
        <f>IF(A3526&lt;&gt;"",IF(Data!$G$9="constant",$C$13,IF(Data!$G$9="squeeze",G3526,F3526)),"")</f>
        <v/>
      </c>
      <c r="I3526" s="38" t="str">
        <f ca="1">IF(ISNUMBER(A3526),NORMINV(RAND(),0,IF(AND(Data!$G$9="squeeze",A3526&lt;Data!$G$11*0.25),$H$32,1)*$C$30*$C$13)*($C$14*$C$12),"")</f>
        <v/>
      </c>
      <c r="J3526" s="42" t="str">
        <f ca="1">IFERROR(IF(Data!$C$6="Real",B3526,I3526+J3525+($C$14*$C$12)*(NORMINV(RAND(),$C$15,CHOOSE($G$13,$C$13,F3526,G3526)))),"")</f>
        <v/>
      </c>
      <c r="K3526" s="88" t="str">
        <f>IF(ISNUMBER(A3526), IF($G$16="fixed",$G$17,MIN(H3526*Data!$C$7*$C$16*0.5,$C$17*Data!$C$7))*$C$12,"")</f>
        <v/>
      </c>
      <c r="L3526" s="42" t="str">
        <f t="shared" ref="L3526:L3589" ca="1" si="1680">IFERROR(J3526,"")</f>
        <v/>
      </c>
      <c r="M3526" s="44" t="str">
        <f t="shared" ref="M3526:M3589" ca="1" si="1681">IFERROR(L3526+K3526*0.5,"")</f>
        <v/>
      </c>
      <c r="N3526" s="44" t="str">
        <f t="shared" ref="N3526:N3589" ca="1" si="1682">IFERROR(L3526-K3526*0.5,"")</f>
        <v/>
      </c>
      <c r="O3526" s="108" t="str">
        <f t="shared" si="1666"/>
        <v/>
      </c>
      <c r="P3526" s="102" t="str">
        <f t="shared" si="1667"/>
        <v/>
      </c>
      <c r="Q3526" s="102" t="str">
        <f t="shared" si="1668"/>
        <v/>
      </c>
      <c r="R3526" s="120" t="str">
        <f t="shared" si="1669"/>
        <v/>
      </c>
      <c r="S3526" s="54" t="str">
        <f t="shared" si="1670"/>
        <v/>
      </c>
      <c r="T3526" s="5" t="str">
        <f t="shared" si="1671"/>
        <v/>
      </c>
      <c r="U3526" s="152" t="str">
        <f t="shared" si="1654"/>
        <v/>
      </c>
      <c r="V3526" s="152" t="str">
        <f t="shared" si="1655"/>
        <v/>
      </c>
      <c r="W3526" s="153" t="str">
        <f t="shared" si="1656"/>
        <v/>
      </c>
      <c r="X3526" s="153" t="str">
        <f t="shared" si="1657"/>
        <v/>
      </c>
      <c r="Y3526" s="153" t="str">
        <f t="shared" si="1658"/>
        <v/>
      </c>
      <c r="Z3526" s="153" t="str">
        <f t="shared" si="1659"/>
        <v/>
      </c>
      <c r="AA3526" s="152" t="str">
        <f t="shared" si="1660"/>
        <v/>
      </c>
      <c r="AB3526" s="152" t="str">
        <f t="shared" si="1661"/>
        <v/>
      </c>
      <c r="AC3526" s="154" t="str">
        <f t="shared" si="1672"/>
        <v/>
      </c>
      <c r="AD3526" s="154" t="str">
        <f t="shared" si="1673"/>
        <v/>
      </c>
      <c r="AE3526" s="3" t="str">
        <f t="shared" si="1674"/>
        <v/>
      </c>
      <c r="AF3526" s="3" t="str">
        <f t="shared" si="1675"/>
        <v/>
      </c>
      <c r="AG3526" s="3" t="str">
        <f t="shared" si="1676"/>
        <v/>
      </c>
      <c r="AH3526" s="4" t="str">
        <f t="shared" si="1677"/>
        <v/>
      </c>
      <c r="AI3526" s="75" t="str">
        <f t="shared" si="1678"/>
        <v/>
      </c>
      <c r="AJ3526" s="75" t="str">
        <f t="shared" si="1679"/>
        <v/>
      </c>
    </row>
    <row r="3527" spans="1:36" ht="14.25">
      <c r="A3527" s="41" t="str">
        <f t="shared" si="1662"/>
        <v/>
      </c>
      <c r="B3527" s="150" t="str">
        <f>IF(ISNUMBER(A3527),INDEX('MetaTrader Import'!$H$13:$J$5893,TRUNC(((A3527-$A$39+1)-1)/3)+1,MOD((A3527-$A$39+1)-1,3)+1),"")</f>
        <v/>
      </c>
      <c r="C3527" s="43" t="str">
        <f t="shared" si="1663"/>
        <v/>
      </c>
      <c r="D3527" s="43" t="str">
        <f t="shared" ca="1" si="1653"/>
        <v/>
      </c>
      <c r="E3527" s="43" t="str">
        <f t="shared" si="1664"/>
        <v/>
      </c>
      <c r="F3527" s="43" t="str">
        <f t="shared" si="1665"/>
        <v/>
      </c>
      <c r="G3527" s="43" t="str">
        <f>IF(A3527&lt;&gt;"",IF(A3527&lt;Data!$G$11*0.25,$C$13/$G$32,IF(A3527&gt;Data!$G$11*0.25,$C$13,$C$13*10)),"")</f>
        <v/>
      </c>
      <c r="H3527" s="43" t="str">
        <f>IF(A3527&lt;&gt;"",IF(Data!$G$9="constant",$C$13,IF(Data!$G$9="squeeze",G3527,F3527)),"")</f>
        <v/>
      </c>
      <c r="I3527" s="38" t="str">
        <f ca="1">IF(ISNUMBER(A3527),NORMINV(RAND(),0,IF(AND(Data!$G$9="squeeze",A3527&lt;Data!$G$11*0.25),$H$32,1)*$C$30*$C$13)*($C$14*$C$12),"")</f>
        <v/>
      </c>
      <c r="J3527" s="42" t="str">
        <f ca="1">IFERROR(IF(Data!$C$6="Real",B3527,I3527+J3526+($C$14*$C$12)*(NORMINV(RAND(),$C$15,CHOOSE($G$13,$C$13,F3527,G3527)))),"")</f>
        <v/>
      </c>
      <c r="K3527" s="88" t="str">
        <f>IF(ISNUMBER(A3527), IF($G$16="fixed",$G$17,MIN(H3527*Data!$C$7*$C$16*0.5,$C$17*Data!$C$7))*$C$12,"")</f>
        <v/>
      </c>
      <c r="L3527" s="42" t="str">
        <f t="shared" ca="1" si="1680"/>
        <v/>
      </c>
      <c r="M3527" s="44" t="str">
        <f t="shared" ca="1" si="1681"/>
        <v/>
      </c>
      <c r="N3527" s="44" t="str">
        <f t="shared" ca="1" si="1682"/>
        <v/>
      </c>
      <c r="O3527" s="108" t="str">
        <f t="shared" si="1666"/>
        <v/>
      </c>
      <c r="P3527" s="102" t="str">
        <f t="shared" si="1667"/>
        <v/>
      </c>
      <c r="Q3527" s="102" t="str">
        <f t="shared" si="1668"/>
        <v/>
      </c>
      <c r="R3527" s="120" t="str">
        <f t="shared" si="1669"/>
        <v/>
      </c>
      <c r="S3527" s="54" t="str">
        <f t="shared" si="1670"/>
        <v/>
      </c>
      <c r="T3527" s="5" t="str">
        <f t="shared" si="1671"/>
        <v/>
      </c>
      <c r="U3527" s="152" t="str">
        <f t="shared" si="1654"/>
        <v/>
      </c>
      <c r="V3527" s="152" t="str">
        <f t="shared" si="1655"/>
        <v/>
      </c>
      <c r="W3527" s="153" t="str">
        <f t="shared" si="1656"/>
        <v/>
      </c>
      <c r="X3527" s="153" t="str">
        <f t="shared" si="1657"/>
        <v/>
      </c>
      <c r="Y3527" s="153" t="str">
        <f t="shared" si="1658"/>
        <v/>
      </c>
      <c r="Z3527" s="153" t="str">
        <f t="shared" si="1659"/>
        <v/>
      </c>
      <c r="AA3527" s="152" t="str">
        <f t="shared" si="1660"/>
        <v/>
      </c>
      <c r="AB3527" s="152" t="str">
        <f t="shared" si="1661"/>
        <v/>
      </c>
      <c r="AC3527" s="154" t="str">
        <f t="shared" si="1672"/>
        <v/>
      </c>
      <c r="AD3527" s="154" t="str">
        <f t="shared" si="1673"/>
        <v/>
      </c>
      <c r="AE3527" s="3" t="str">
        <f t="shared" si="1674"/>
        <v/>
      </c>
      <c r="AF3527" s="3" t="str">
        <f t="shared" si="1675"/>
        <v/>
      </c>
      <c r="AG3527" s="3" t="str">
        <f t="shared" si="1676"/>
        <v/>
      </c>
      <c r="AH3527" s="4" t="str">
        <f t="shared" si="1677"/>
        <v/>
      </c>
      <c r="AI3527" s="75" t="str">
        <f t="shared" si="1678"/>
        <v/>
      </c>
      <c r="AJ3527" s="75" t="str">
        <f t="shared" si="1679"/>
        <v/>
      </c>
    </row>
    <row r="3528" spans="1:36" ht="14.25">
      <c r="A3528" s="41" t="str">
        <f t="shared" si="1662"/>
        <v/>
      </c>
      <c r="B3528" s="150" t="str">
        <f>IF(ISNUMBER(A3528),INDEX('MetaTrader Import'!$H$13:$J$5893,TRUNC(((A3528-$A$39+1)-1)/3)+1,MOD((A3528-$A$39+1)-1,3)+1),"")</f>
        <v/>
      </c>
      <c r="C3528" s="43" t="str">
        <f t="shared" si="1663"/>
        <v/>
      </c>
      <c r="D3528" s="43" t="str">
        <f t="shared" ca="1" si="1653"/>
        <v/>
      </c>
      <c r="E3528" s="43" t="str">
        <f t="shared" si="1664"/>
        <v/>
      </c>
      <c r="F3528" s="43" t="str">
        <f t="shared" si="1665"/>
        <v/>
      </c>
      <c r="G3528" s="43" t="str">
        <f>IF(A3528&lt;&gt;"",IF(A3528&lt;Data!$G$11*0.25,$C$13/$G$32,IF(A3528&gt;Data!$G$11*0.25,$C$13,$C$13*10)),"")</f>
        <v/>
      </c>
      <c r="H3528" s="43" t="str">
        <f>IF(A3528&lt;&gt;"",IF(Data!$G$9="constant",$C$13,IF(Data!$G$9="squeeze",G3528,F3528)),"")</f>
        <v/>
      </c>
      <c r="I3528" s="38" t="str">
        <f ca="1">IF(ISNUMBER(A3528),NORMINV(RAND(),0,IF(AND(Data!$G$9="squeeze",A3528&lt;Data!$G$11*0.25),$H$32,1)*$C$30*$C$13)*($C$14*$C$12),"")</f>
        <v/>
      </c>
      <c r="J3528" s="42" t="str">
        <f ca="1">IFERROR(IF(Data!$C$6="Real",B3528,I3528+J3527+($C$14*$C$12)*(NORMINV(RAND(),$C$15,CHOOSE($G$13,$C$13,F3528,G3528)))),"")</f>
        <v/>
      </c>
      <c r="K3528" s="88" t="str">
        <f>IF(ISNUMBER(A3528), IF($G$16="fixed",$G$17,MIN(H3528*Data!$C$7*$C$16*0.5,$C$17*Data!$C$7))*$C$12,"")</f>
        <v/>
      </c>
      <c r="L3528" s="42" t="str">
        <f t="shared" ca="1" si="1680"/>
        <v/>
      </c>
      <c r="M3528" s="44" t="str">
        <f t="shared" ca="1" si="1681"/>
        <v/>
      </c>
      <c r="N3528" s="44" t="str">
        <f t="shared" ca="1" si="1682"/>
        <v/>
      </c>
      <c r="O3528" s="108" t="str">
        <f t="shared" si="1666"/>
        <v/>
      </c>
      <c r="P3528" s="102" t="str">
        <f t="shared" si="1667"/>
        <v/>
      </c>
      <c r="Q3528" s="102" t="str">
        <f t="shared" si="1668"/>
        <v/>
      </c>
      <c r="R3528" s="120" t="str">
        <f t="shared" si="1669"/>
        <v/>
      </c>
      <c r="S3528" s="54" t="str">
        <f t="shared" si="1670"/>
        <v/>
      </c>
      <c r="T3528" s="5" t="str">
        <f t="shared" si="1671"/>
        <v/>
      </c>
      <c r="U3528" s="152" t="str">
        <f t="shared" si="1654"/>
        <v/>
      </c>
      <c r="V3528" s="152" t="str">
        <f t="shared" si="1655"/>
        <v/>
      </c>
      <c r="W3528" s="153" t="str">
        <f t="shared" si="1656"/>
        <v/>
      </c>
      <c r="X3528" s="153" t="str">
        <f t="shared" si="1657"/>
        <v/>
      </c>
      <c r="Y3528" s="153" t="str">
        <f t="shared" si="1658"/>
        <v/>
      </c>
      <c r="Z3528" s="153" t="str">
        <f t="shared" si="1659"/>
        <v/>
      </c>
      <c r="AA3528" s="152" t="str">
        <f t="shared" si="1660"/>
        <v/>
      </c>
      <c r="AB3528" s="152" t="str">
        <f t="shared" si="1661"/>
        <v/>
      </c>
      <c r="AC3528" s="154" t="str">
        <f t="shared" si="1672"/>
        <v/>
      </c>
      <c r="AD3528" s="154" t="str">
        <f t="shared" si="1673"/>
        <v/>
      </c>
      <c r="AE3528" s="3" t="str">
        <f t="shared" si="1674"/>
        <v/>
      </c>
      <c r="AF3528" s="3" t="str">
        <f t="shared" si="1675"/>
        <v/>
      </c>
      <c r="AG3528" s="3" t="str">
        <f t="shared" si="1676"/>
        <v/>
      </c>
      <c r="AH3528" s="4" t="str">
        <f t="shared" si="1677"/>
        <v/>
      </c>
      <c r="AI3528" s="75" t="str">
        <f t="shared" si="1678"/>
        <v/>
      </c>
      <c r="AJ3528" s="75" t="str">
        <f t="shared" si="1679"/>
        <v/>
      </c>
    </row>
    <row r="3529" spans="1:36" ht="14.25">
      <c r="A3529" s="41" t="str">
        <f t="shared" si="1662"/>
        <v/>
      </c>
      <c r="B3529" s="150" t="str">
        <f>IF(ISNUMBER(A3529),INDEX('MetaTrader Import'!$H$13:$J$5893,TRUNC(((A3529-$A$39+1)-1)/3)+1,MOD((A3529-$A$39+1)-1,3)+1),"")</f>
        <v/>
      </c>
      <c r="C3529" s="43" t="str">
        <f t="shared" si="1663"/>
        <v/>
      </c>
      <c r="D3529" s="43" t="str">
        <f t="shared" ca="1" si="1653"/>
        <v/>
      </c>
      <c r="E3529" s="43" t="str">
        <f t="shared" si="1664"/>
        <v/>
      </c>
      <c r="F3529" s="43" t="str">
        <f t="shared" si="1665"/>
        <v/>
      </c>
      <c r="G3529" s="43" t="str">
        <f>IF(A3529&lt;&gt;"",IF(A3529&lt;Data!$G$11*0.25,$C$13/$G$32,IF(A3529&gt;Data!$G$11*0.25,$C$13,$C$13*10)),"")</f>
        <v/>
      </c>
      <c r="H3529" s="43" t="str">
        <f>IF(A3529&lt;&gt;"",IF(Data!$G$9="constant",$C$13,IF(Data!$G$9="squeeze",G3529,F3529)),"")</f>
        <v/>
      </c>
      <c r="I3529" s="38" t="str">
        <f ca="1">IF(ISNUMBER(A3529),NORMINV(RAND(),0,IF(AND(Data!$G$9="squeeze",A3529&lt;Data!$G$11*0.25),$H$32,1)*$C$30*$C$13)*($C$14*$C$12),"")</f>
        <v/>
      </c>
      <c r="J3529" s="42" t="str">
        <f ca="1">IFERROR(IF(Data!$C$6="Real",B3529,I3529+J3528+($C$14*$C$12)*(NORMINV(RAND(),$C$15,CHOOSE($G$13,$C$13,F3529,G3529)))),"")</f>
        <v/>
      </c>
      <c r="K3529" s="88" t="str">
        <f>IF(ISNUMBER(A3529), IF($G$16="fixed",$G$17,MIN(H3529*Data!$C$7*$C$16*0.5,$C$17*Data!$C$7))*$C$12,"")</f>
        <v/>
      </c>
      <c r="L3529" s="42" t="str">
        <f t="shared" ca="1" si="1680"/>
        <v/>
      </c>
      <c r="M3529" s="44" t="str">
        <f t="shared" ca="1" si="1681"/>
        <v/>
      </c>
      <c r="N3529" s="44" t="str">
        <f t="shared" ca="1" si="1682"/>
        <v/>
      </c>
      <c r="O3529" s="108" t="str">
        <f t="shared" si="1666"/>
        <v/>
      </c>
      <c r="P3529" s="102" t="str">
        <f t="shared" si="1667"/>
        <v/>
      </c>
      <c r="Q3529" s="102" t="str">
        <f t="shared" si="1668"/>
        <v/>
      </c>
      <c r="R3529" s="120" t="str">
        <f t="shared" si="1669"/>
        <v/>
      </c>
      <c r="S3529" s="54" t="str">
        <f t="shared" si="1670"/>
        <v/>
      </c>
      <c r="T3529" s="5" t="str">
        <f t="shared" si="1671"/>
        <v/>
      </c>
      <c r="U3529" s="152" t="str">
        <f t="shared" si="1654"/>
        <v/>
      </c>
      <c r="V3529" s="152" t="str">
        <f t="shared" si="1655"/>
        <v/>
      </c>
      <c r="W3529" s="153" t="str">
        <f t="shared" si="1656"/>
        <v/>
      </c>
      <c r="X3529" s="153" t="str">
        <f t="shared" si="1657"/>
        <v/>
      </c>
      <c r="Y3529" s="153" t="str">
        <f t="shared" si="1658"/>
        <v/>
      </c>
      <c r="Z3529" s="153" t="str">
        <f t="shared" si="1659"/>
        <v/>
      </c>
      <c r="AA3529" s="152" t="str">
        <f t="shared" si="1660"/>
        <v/>
      </c>
      <c r="AB3529" s="152" t="str">
        <f t="shared" si="1661"/>
        <v/>
      </c>
      <c r="AC3529" s="154" t="str">
        <f t="shared" si="1672"/>
        <v/>
      </c>
      <c r="AD3529" s="154" t="str">
        <f t="shared" si="1673"/>
        <v/>
      </c>
      <c r="AE3529" s="3" t="str">
        <f t="shared" si="1674"/>
        <v/>
      </c>
      <c r="AF3529" s="3" t="str">
        <f t="shared" si="1675"/>
        <v/>
      </c>
      <c r="AG3529" s="3" t="str">
        <f t="shared" si="1676"/>
        <v/>
      </c>
      <c r="AH3529" s="4" t="str">
        <f t="shared" si="1677"/>
        <v/>
      </c>
      <c r="AI3529" s="75" t="str">
        <f t="shared" si="1678"/>
        <v/>
      </c>
      <c r="AJ3529" s="75" t="str">
        <f t="shared" si="1679"/>
        <v/>
      </c>
    </row>
    <row r="3530" spans="1:36" ht="14.25">
      <c r="A3530" s="41" t="str">
        <f t="shared" si="1662"/>
        <v/>
      </c>
      <c r="B3530" s="150" t="str">
        <f>IF(ISNUMBER(A3530),INDEX('MetaTrader Import'!$H$13:$J$5893,TRUNC(((A3530-$A$39+1)-1)/3)+1,MOD((A3530-$A$39+1)-1,3)+1),"")</f>
        <v/>
      </c>
      <c r="C3530" s="43" t="str">
        <f t="shared" si="1663"/>
        <v/>
      </c>
      <c r="D3530" s="43" t="str">
        <f t="shared" ca="1" si="1653"/>
        <v/>
      </c>
      <c r="E3530" s="43" t="str">
        <f t="shared" si="1664"/>
        <v/>
      </c>
      <c r="F3530" s="43" t="str">
        <f t="shared" si="1665"/>
        <v/>
      </c>
      <c r="G3530" s="43" t="str">
        <f>IF(A3530&lt;&gt;"",IF(A3530&lt;Data!$G$11*0.25,$C$13/$G$32,IF(A3530&gt;Data!$G$11*0.25,$C$13,$C$13*10)),"")</f>
        <v/>
      </c>
      <c r="H3530" s="43" t="str">
        <f>IF(A3530&lt;&gt;"",IF(Data!$G$9="constant",$C$13,IF(Data!$G$9="squeeze",G3530,F3530)),"")</f>
        <v/>
      </c>
      <c r="I3530" s="38" t="str">
        <f ca="1">IF(ISNUMBER(A3530),NORMINV(RAND(),0,IF(AND(Data!$G$9="squeeze",A3530&lt;Data!$G$11*0.25),$H$32,1)*$C$30*$C$13)*($C$14*$C$12),"")</f>
        <v/>
      </c>
      <c r="J3530" s="42" t="str">
        <f ca="1">IFERROR(IF(Data!$C$6="Real",B3530,I3530+J3529+($C$14*$C$12)*(NORMINV(RAND(),$C$15,CHOOSE($G$13,$C$13,F3530,G3530)))),"")</f>
        <v/>
      </c>
      <c r="K3530" s="88" t="str">
        <f>IF(ISNUMBER(A3530), IF($G$16="fixed",$G$17,MIN(H3530*Data!$C$7*$C$16*0.5,$C$17*Data!$C$7))*$C$12,"")</f>
        <v/>
      </c>
      <c r="L3530" s="42" t="str">
        <f t="shared" ca="1" si="1680"/>
        <v/>
      </c>
      <c r="M3530" s="44" t="str">
        <f t="shared" ca="1" si="1681"/>
        <v/>
      </c>
      <c r="N3530" s="44" t="str">
        <f t="shared" ca="1" si="1682"/>
        <v/>
      </c>
      <c r="O3530" s="108" t="str">
        <f t="shared" si="1666"/>
        <v/>
      </c>
      <c r="P3530" s="102" t="str">
        <f t="shared" si="1667"/>
        <v/>
      </c>
      <c r="Q3530" s="102" t="str">
        <f t="shared" si="1668"/>
        <v/>
      </c>
      <c r="R3530" s="120" t="str">
        <f t="shared" si="1669"/>
        <v/>
      </c>
      <c r="S3530" s="54" t="str">
        <f t="shared" si="1670"/>
        <v/>
      </c>
      <c r="T3530" s="5" t="str">
        <f t="shared" si="1671"/>
        <v/>
      </c>
      <c r="U3530" s="152" t="str">
        <f t="shared" si="1654"/>
        <v/>
      </c>
      <c r="V3530" s="152" t="str">
        <f t="shared" si="1655"/>
        <v/>
      </c>
      <c r="W3530" s="153" t="str">
        <f t="shared" si="1656"/>
        <v/>
      </c>
      <c r="X3530" s="153" t="str">
        <f t="shared" si="1657"/>
        <v/>
      </c>
      <c r="Y3530" s="153" t="str">
        <f t="shared" si="1658"/>
        <v/>
      </c>
      <c r="Z3530" s="153" t="str">
        <f t="shared" si="1659"/>
        <v/>
      </c>
      <c r="AA3530" s="152" t="str">
        <f t="shared" si="1660"/>
        <v/>
      </c>
      <c r="AB3530" s="152" t="str">
        <f t="shared" si="1661"/>
        <v/>
      </c>
      <c r="AC3530" s="154" t="str">
        <f t="shared" si="1672"/>
        <v/>
      </c>
      <c r="AD3530" s="154" t="str">
        <f t="shared" si="1673"/>
        <v/>
      </c>
      <c r="AE3530" s="3" t="str">
        <f t="shared" si="1674"/>
        <v/>
      </c>
      <c r="AF3530" s="3" t="str">
        <f t="shared" si="1675"/>
        <v/>
      </c>
      <c r="AG3530" s="3" t="str">
        <f t="shared" si="1676"/>
        <v/>
      </c>
      <c r="AH3530" s="4" t="str">
        <f t="shared" si="1677"/>
        <v/>
      </c>
      <c r="AI3530" s="75" t="str">
        <f t="shared" si="1678"/>
        <v/>
      </c>
      <c r="AJ3530" s="75" t="str">
        <f t="shared" si="1679"/>
        <v/>
      </c>
    </row>
    <row r="3531" spans="1:36" ht="14.25">
      <c r="A3531" s="41" t="str">
        <f t="shared" si="1662"/>
        <v/>
      </c>
      <c r="B3531" s="150" t="str">
        <f>IF(ISNUMBER(A3531),INDEX('MetaTrader Import'!$H$13:$J$5893,TRUNC(((A3531-$A$39+1)-1)/3)+1,MOD((A3531-$A$39+1)-1,3)+1),"")</f>
        <v/>
      </c>
      <c r="C3531" s="43" t="str">
        <f t="shared" si="1663"/>
        <v/>
      </c>
      <c r="D3531" s="43" t="str">
        <f t="shared" ca="1" si="1653"/>
        <v/>
      </c>
      <c r="E3531" s="43" t="str">
        <f t="shared" si="1664"/>
        <v/>
      </c>
      <c r="F3531" s="43" t="str">
        <f t="shared" si="1665"/>
        <v/>
      </c>
      <c r="G3531" s="43" t="str">
        <f>IF(A3531&lt;&gt;"",IF(A3531&lt;Data!$G$11*0.25,$C$13/$G$32,IF(A3531&gt;Data!$G$11*0.25,$C$13,$C$13*10)),"")</f>
        <v/>
      </c>
      <c r="H3531" s="43" t="str">
        <f>IF(A3531&lt;&gt;"",IF(Data!$G$9="constant",$C$13,IF(Data!$G$9="squeeze",G3531,F3531)),"")</f>
        <v/>
      </c>
      <c r="I3531" s="38" t="str">
        <f ca="1">IF(ISNUMBER(A3531),NORMINV(RAND(),0,IF(AND(Data!$G$9="squeeze",A3531&lt;Data!$G$11*0.25),$H$32,1)*$C$30*$C$13)*($C$14*$C$12),"")</f>
        <v/>
      </c>
      <c r="J3531" s="42" t="str">
        <f ca="1">IFERROR(IF(Data!$C$6="Real",B3531,I3531+J3530+($C$14*$C$12)*(NORMINV(RAND(),$C$15,CHOOSE($G$13,$C$13,F3531,G3531)))),"")</f>
        <v/>
      </c>
      <c r="K3531" s="88" t="str">
        <f>IF(ISNUMBER(A3531), IF($G$16="fixed",$G$17,MIN(H3531*Data!$C$7*$C$16*0.5,$C$17*Data!$C$7))*$C$12,"")</f>
        <v/>
      </c>
      <c r="L3531" s="42" t="str">
        <f t="shared" ca="1" si="1680"/>
        <v/>
      </c>
      <c r="M3531" s="44" t="str">
        <f t="shared" ca="1" si="1681"/>
        <v/>
      </c>
      <c r="N3531" s="44" t="str">
        <f t="shared" ca="1" si="1682"/>
        <v/>
      </c>
      <c r="O3531" s="108" t="str">
        <f t="shared" si="1666"/>
        <v/>
      </c>
      <c r="P3531" s="102" t="str">
        <f t="shared" si="1667"/>
        <v/>
      </c>
      <c r="Q3531" s="102" t="str">
        <f t="shared" si="1668"/>
        <v/>
      </c>
      <c r="R3531" s="120" t="str">
        <f t="shared" si="1669"/>
        <v/>
      </c>
      <c r="S3531" s="54" t="str">
        <f t="shared" si="1670"/>
        <v/>
      </c>
      <c r="T3531" s="5" t="str">
        <f t="shared" si="1671"/>
        <v/>
      </c>
      <c r="U3531" s="152" t="str">
        <f t="shared" si="1654"/>
        <v/>
      </c>
      <c r="V3531" s="152" t="str">
        <f t="shared" si="1655"/>
        <v/>
      </c>
      <c r="W3531" s="153" t="str">
        <f t="shared" si="1656"/>
        <v/>
      </c>
      <c r="X3531" s="153" t="str">
        <f t="shared" si="1657"/>
        <v/>
      </c>
      <c r="Y3531" s="153" t="str">
        <f t="shared" si="1658"/>
        <v/>
      </c>
      <c r="Z3531" s="153" t="str">
        <f t="shared" si="1659"/>
        <v/>
      </c>
      <c r="AA3531" s="152" t="str">
        <f t="shared" si="1660"/>
        <v/>
      </c>
      <c r="AB3531" s="152" t="str">
        <f t="shared" si="1661"/>
        <v/>
      </c>
      <c r="AC3531" s="154" t="str">
        <f t="shared" si="1672"/>
        <v/>
      </c>
      <c r="AD3531" s="154" t="str">
        <f t="shared" si="1673"/>
        <v/>
      </c>
      <c r="AE3531" s="3" t="str">
        <f t="shared" si="1674"/>
        <v/>
      </c>
      <c r="AF3531" s="3" t="str">
        <f t="shared" si="1675"/>
        <v/>
      </c>
      <c r="AG3531" s="3" t="str">
        <f t="shared" si="1676"/>
        <v/>
      </c>
      <c r="AH3531" s="4" t="str">
        <f t="shared" si="1677"/>
        <v/>
      </c>
      <c r="AI3531" s="75" t="str">
        <f t="shared" si="1678"/>
        <v/>
      </c>
      <c r="AJ3531" s="75" t="str">
        <f t="shared" si="1679"/>
        <v/>
      </c>
    </row>
    <row r="3532" spans="1:36" ht="14.25">
      <c r="A3532" s="41" t="str">
        <f t="shared" si="1662"/>
        <v/>
      </c>
      <c r="B3532" s="150" t="str">
        <f>IF(ISNUMBER(A3532),INDEX('MetaTrader Import'!$H$13:$J$5893,TRUNC(((A3532-$A$39+1)-1)/3)+1,MOD((A3532-$A$39+1)-1,3)+1),"")</f>
        <v/>
      </c>
      <c r="C3532" s="43" t="str">
        <f t="shared" si="1663"/>
        <v/>
      </c>
      <c r="D3532" s="43" t="str">
        <f t="shared" ca="1" si="1653"/>
        <v/>
      </c>
      <c r="E3532" s="43" t="str">
        <f t="shared" si="1664"/>
        <v/>
      </c>
      <c r="F3532" s="43" t="str">
        <f t="shared" si="1665"/>
        <v/>
      </c>
      <c r="G3532" s="43" t="str">
        <f>IF(A3532&lt;&gt;"",IF(A3532&lt;Data!$G$11*0.25,$C$13/$G$32,IF(A3532&gt;Data!$G$11*0.25,$C$13,$C$13*10)),"")</f>
        <v/>
      </c>
      <c r="H3532" s="43" t="str">
        <f>IF(A3532&lt;&gt;"",IF(Data!$G$9="constant",$C$13,IF(Data!$G$9="squeeze",G3532,F3532)),"")</f>
        <v/>
      </c>
      <c r="I3532" s="38" t="str">
        <f ca="1">IF(ISNUMBER(A3532),NORMINV(RAND(),0,IF(AND(Data!$G$9="squeeze",A3532&lt;Data!$G$11*0.25),$H$32,1)*$C$30*$C$13)*($C$14*$C$12),"")</f>
        <v/>
      </c>
      <c r="J3532" s="42" t="str">
        <f ca="1">IFERROR(IF(Data!$C$6="Real",B3532,I3532+J3531+($C$14*$C$12)*(NORMINV(RAND(),$C$15,CHOOSE($G$13,$C$13,F3532,G3532)))),"")</f>
        <v/>
      </c>
      <c r="K3532" s="88" t="str">
        <f>IF(ISNUMBER(A3532), IF($G$16="fixed",$G$17,MIN(H3532*Data!$C$7*$C$16*0.5,$C$17*Data!$C$7))*$C$12,"")</f>
        <v/>
      </c>
      <c r="L3532" s="42" t="str">
        <f t="shared" ca="1" si="1680"/>
        <v/>
      </c>
      <c r="M3532" s="44" t="str">
        <f t="shared" ca="1" si="1681"/>
        <v/>
      </c>
      <c r="N3532" s="44" t="str">
        <f t="shared" ca="1" si="1682"/>
        <v/>
      </c>
      <c r="O3532" s="108" t="str">
        <f t="shared" si="1666"/>
        <v/>
      </c>
      <c r="P3532" s="102" t="str">
        <f t="shared" si="1667"/>
        <v/>
      </c>
      <c r="Q3532" s="102" t="str">
        <f t="shared" si="1668"/>
        <v/>
      </c>
      <c r="R3532" s="120" t="str">
        <f t="shared" si="1669"/>
        <v/>
      </c>
      <c r="S3532" s="54" t="str">
        <f t="shared" si="1670"/>
        <v/>
      </c>
      <c r="T3532" s="5" t="str">
        <f t="shared" si="1671"/>
        <v/>
      </c>
      <c r="U3532" s="152" t="str">
        <f t="shared" si="1654"/>
        <v/>
      </c>
      <c r="V3532" s="152" t="str">
        <f t="shared" si="1655"/>
        <v/>
      </c>
      <c r="W3532" s="153" t="str">
        <f t="shared" si="1656"/>
        <v/>
      </c>
      <c r="X3532" s="153" t="str">
        <f t="shared" si="1657"/>
        <v/>
      </c>
      <c r="Y3532" s="153" t="str">
        <f t="shared" si="1658"/>
        <v/>
      </c>
      <c r="Z3532" s="153" t="str">
        <f t="shared" si="1659"/>
        <v/>
      </c>
      <c r="AA3532" s="152" t="str">
        <f t="shared" si="1660"/>
        <v/>
      </c>
      <c r="AB3532" s="152" t="str">
        <f t="shared" si="1661"/>
        <v/>
      </c>
      <c r="AC3532" s="154" t="str">
        <f t="shared" si="1672"/>
        <v/>
      </c>
      <c r="AD3532" s="154" t="str">
        <f t="shared" si="1673"/>
        <v/>
      </c>
      <c r="AE3532" s="3" t="str">
        <f t="shared" si="1674"/>
        <v/>
      </c>
      <c r="AF3532" s="3" t="str">
        <f t="shared" si="1675"/>
        <v/>
      </c>
      <c r="AG3532" s="3" t="str">
        <f t="shared" si="1676"/>
        <v/>
      </c>
      <c r="AH3532" s="4" t="str">
        <f t="shared" si="1677"/>
        <v/>
      </c>
      <c r="AI3532" s="75" t="str">
        <f t="shared" si="1678"/>
        <v/>
      </c>
      <c r="AJ3532" s="75" t="str">
        <f t="shared" si="1679"/>
        <v/>
      </c>
    </row>
    <row r="3533" spans="1:36" ht="14.25">
      <c r="A3533" s="41" t="str">
        <f t="shared" si="1662"/>
        <v/>
      </c>
      <c r="B3533" s="150" t="str">
        <f>IF(ISNUMBER(A3533),INDEX('MetaTrader Import'!$H$13:$J$5893,TRUNC(((A3533-$A$39+1)-1)/3)+1,MOD((A3533-$A$39+1)-1,3)+1),"")</f>
        <v/>
      </c>
      <c r="C3533" s="43" t="str">
        <f t="shared" si="1663"/>
        <v/>
      </c>
      <c r="D3533" s="43" t="str">
        <f t="shared" ca="1" si="1653"/>
        <v/>
      </c>
      <c r="E3533" s="43" t="str">
        <f t="shared" si="1664"/>
        <v/>
      </c>
      <c r="F3533" s="43" t="str">
        <f t="shared" si="1665"/>
        <v/>
      </c>
      <c r="G3533" s="43" t="str">
        <f>IF(A3533&lt;&gt;"",IF(A3533&lt;Data!$G$11*0.25,$C$13/$G$32,IF(A3533&gt;Data!$G$11*0.25,$C$13,$C$13*10)),"")</f>
        <v/>
      </c>
      <c r="H3533" s="43" t="str">
        <f>IF(A3533&lt;&gt;"",IF(Data!$G$9="constant",$C$13,IF(Data!$G$9="squeeze",G3533,F3533)),"")</f>
        <v/>
      </c>
      <c r="I3533" s="38" t="str">
        <f ca="1">IF(ISNUMBER(A3533),NORMINV(RAND(),0,IF(AND(Data!$G$9="squeeze",A3533&lt;Data!$G$11*0.25),$H$32,1)*$C$30*$C$13)*($C$14*$C$12),"")</f>
        <v/>
      </c>
      <c r="J3533" s="42" t="str">
        <f ca="1">IFERROR(IF(Data!$C$6="Real",B3533,I3533+J3532+($C$14*$C$12)*(NORMINV(RAND(),$C$15,CHOOSE($G$13,$C$13,F3533,G3533)))),"")</f>
        <v/>
      </c>
      <c r="K3533" s="88" t="str">
        <f>IF(ISNUMBER(A3533), IF($G$16="fixed",$G$17,MIN(H3533*Data!$C$7*$C$16*0.5,$C$17*Data!$C$7))*$C$12,"")</f>
        <v/>
      </c>
      <c r="L3533" s="42" t="str">
        <f t="shared" ca="1" si="1680"/>
        <v/>
      </c>
      <c r="M3533" s="44" t="str">
        <f t="shared" ca="1" si="1681"/>
        <v/>
      </c>
      <c r="N3533" s="44" t="str">
        <f t="shared" ca="1" si="1682"/>
        <v/>
      </c>
      <c r="O3533" s="108" t="str">
        <f t="shared" si="1666"/>
        <v/>
      </c>
      <c r="P3533" s="102" t="str">
        <f t="shared" si="1667"/>
        <v/>
      </c>
      <c r="Q3533" s="102" t="str">
        <f t="shared" si="1668"/>
        <v/>
      </c>
      <c r="R3533" s="120" t="str">
        <f t="shared" si="1669"/>
        <v/>
      </c>
      <c r="S3533" s="54" t="str">
        <f t="shared" si="1670"/>
        <v/>
      </c>
      <c r="T3533" s="5" t="str">
        <f t="shared" si="1671"/>
        <v/>
      </c>
      <c r="U3533" s="152" t="str">
        <f t="shared" si="1654"/>
        <v/>
      </c>
      <c r="V3533" s="152" t="str">
        <f t="shared" si="1655"/>
        <v/>
      </c>
      <c r="W3533" s="153" t="str">
        <f t="shared" si="1656"/>
        <v/>
      </c>
      <c r="X3533" s="153" t="str">
        <f t="shared" si="1657"/>
        <v/>
      </c>
      <c r="Y3533" s="153" t="str">
        <f t="shared" si="1658"/>
        <v/>
      </c>
      <c r="Z3533" s="153" t="str">
        <f t="shared" si="1659"/>
        <v/>
      </c>
      <c r="AA3533" s="152" t="str">
        <f t="shared" si="1660"/>
        <v/>
      </c>
      <c r="AB3533" s="152" t="str">
        <f t="shared" si="1661"/>
        <v/>
      </c>
      <c r="AC3533" s="154" t="str">
        <f t="shared" si="1672"/>
        <v/>
      </c>
      <c r="AD3533" s="154" t="str">
        <f t="shared" si="1673"/>
        <v/>
      </c>
      <c r="AE3533" s="3" t="str">
        <f t="shared" si="1674"/>
        <v/>
      </c>
      <c r="AF3533" s="3" t="str">
        <f t="shared" si="1675"/>
        <v/>
      </c>
      <c r="AG3533" s="3" t="str">
        <f t="shared" si="1676"/>
        <v/>
      </c>
      <c r="AH3533" s="4" t="str">
        <f t="shared" si="1677"/>
        <v/>
      </c>
      <c r="AI3533" s="75" t="str">
        <f t="shared" si="1678"/>
        <v/>
      </c>
      <c r="AJ3533" s="75" t="str">
        <f t="shared" si="1679"/>
        <v/>
      </c>
    </row>
    <row r="3534" spans="1:36" ht="14.25">
      <c r="A3534" s="41" t="str">
        <f t="shared" si="1662"/>
        <v/>
      </c>
      <c r="B3534" s="150" t="str">
        <f>IF(ISNUMBER(A3534),INDEX('MetaTrader Import'!$H$13:$J$5893,TRUNC(((A3534-$A$39+1)-1)/3)+1,MOD((A3534-$A$39+1)-1,3)+1),"")</f>
        <v/>
      </c>
      <c r="C3534" s="43" t="str">
        <f t="shared" si="1663"/>
        <v/>
      </c>
      <c r="D3534" s="43" t="str">
        <f t="shared" ca="1" si="1653"/>
        <v/>
      </c>
      <c r="E3534" s="43" t="str">
        <f t="shared" si="1664"/>
        <v/>
      </c>
      <c r="F3534" s="43" t="str">
        <f t="shared" si="1665"/>
        <v/>
      </c>
      <c r="G3534" s="43" t="str">
        <f>IF(A3534&lt;&gt;"",IF(A3534&lt;Data!$G$11*0.25,$C$13/$G$32,IF(A3534&gt;Data!$G$11*0.25,$C$13,$C$13*10)),"")</f>
        <v/>
      </c>
      <c r="H3534" s="43" t="str">
        <f>IF(A3534&lt;&gt;"",IF(Data!$G$9="constant",$C$13,IF(Data!$G$9="squeeze",G3534,F3534)),"")</f>
        <v/>
      </c>
      <c r="I3534" s="38" t="str">
        <f ca="1">IF(ISNUMBER(A3534),NORMINV(RAND(),0,IF(AND(Data!$G$9="squeeze",A3534&lt;Data!$G$11*0.25),$H$32,1)*$C$30*$C$13)*($C$14*$C$12),"")</f>
        <v/>
      </c>
      <c r="J3534" s="42" t="str">
        <f ca="1">IFERROR(IF(Data!$C$6="Real",B3534,I3534+J3533+($C$14*$C$12)*(NORMINV(RAND(),$C$15,CHOOSE($G$13,$C$13,F3534,G3534)))),"")</f>
        <v/>
      </c>
      <c r="K3534" s="88" t="str">
        <f>IF(ISNUMBER(A3534), IF($G$16="fixed",$G$17,MIN(H3534*Data!$C$7*$C$16*0.5,$C$17*Data!$C$7))*$C$12,"")</f>
        <v/>
      </c>
      <c r="L3534" s="42" t="str">
        <f t="shared" ca="1" si="1680"/>
        <v/>
      </c>
      <c r="M3534" s="44" t="str">
        <f t="shared" ca="1" si="1681"/>
        <v/>
      </c>
      <c r="N3534" s="44" t="str">
        <f t="shared" ca="1" si="1682"/>
        <v/>
      </c>
      <c r="O3534" s="108" t="str">
        <f t="shared" si="1666"/>
        <v/>
      </c>
      <c r="P3534" s="102" t="str">
        <f t="shared" si="1667"/>
        <v/>
      </c>
      <c r="Q3534" s="102" t="str">
        <f t="shared" si="1668"/>
        <v/>
      </c>
      <c r="R3534" s="120" t="str">
        <f t="shared" si="1669"/>
        <v/>
      </c>
      <c r="S3534" s="54" t="str">
        <f t="shared" si="1670"/>
        <v/>
      </c>
      <c r="T3534" s="5" t="str">
        <f t="shared" si="1671"/>
        <v/>
      </c>
      <c r="U3534" s="152" t="str">
        <f t="shared" si="1654"/>
        <v/>
      </c>
      <c r="V3534" s="152" t="str">
        <f t="shared" si="1655"/>
        <v/>
      </c>
      <c r="W3534" s="153" t="str">
        <f t="shared" si="1656"/>
        <v/>
      </c>
      <c r="X3534" s="153" t="str">
        <f t="shared" si="1657"/>
        <v/>
      </c>
      <c r="Y3534" s="153" t="str">
        <f t="shared" si="1658"/>
        <v/>
      </c>
      <c r="Z3534" s="153" t="str">
        <f t="shared" si="1659"/>
        <v/>
      </c>
      <c r="AA3534" s="152" t="str">
        <f t="shared" si="1660"/>
        <v/>
      </c>
      <c r="AB3534" s="152" t="str">
        <f t="shared" si="1661"/>
        <v/>
      </c>
      <c r="AC3534" s="154" t="str">
        <f t="shared" si="1672"/>
        <v/>
      </c>
      <c r="AD3534" s="154" t="str">
        <f t="shared" si="1673"/>
        <v/>
      </c>
      <c r="AE3534" s="3" t="str">
        <f t="shared" si="1674"/>
        <v/>
      </c>
      <c r="AF3534" s="3" t="str">
        <f t="shared" si="1675"/>
        <v/>
      </c>
      <c r="AG3534" s="3" t="str">
        <f t="shared" si="1676"/>
        <v/>
      </c>
      <c r="AH3534" s="4" t="str">
        <f t="shared" si="1677"/>
        <v/>
      </c>
      <c r="AI3534" s="75" t="str">
        <f t="shared" si="1678"/>
        <v/>
      </c>
      <c r="AJ3534" s="75" t="str">
        <f t="shared" si="1679"/>
        <v/>
      </c>
    </row>
    <row r="3535" spans="1:36" ht="14.25">
      <c r="A3535" s="41" t="str">
        <f t="shared" si="1662"/>
        <v/>
      </c>
      <c r="B3535" s="150" t="str">
        <f>IF(ISNUMBER(A3535),INDEX('MetaTrader Import'!$H$13:$J$5893,TRUNC(((A3535-$A$39+1)-1)/3)+1,MOD((A3535-$A$39+1)-1,3)+1),"")</f>
        <v/>
      </c>
      <c r="C3535" s="43" t="str">
        <f t="shared" si="1663"/>
        <v/>
      </c>
      <c r="D3535" s="43" t="str">
        <f t="shared" ca="1" si="1653"/>
        <v/>
      </c>
      <c r="E3535" s="43" t="str">
        <f t="shared" si="1664"/>
        <v/>
      </c>
      <c r="F3535" s="43" t="str">
        <f t="shared" si="1665"/>
        <v/>
      </c>
      <c r="G3535" s="43" t="str">
        <f>IF(A3535&lt;&gt;"",IF(A3535&lt;Data!$G$11*0.25,$C$13/$G$32,IF(A3535&gt;Data!$G$11*0.25,$C$13,$C$13*10)),"")</f>
        <v/>
      </c>
      <c r="H3535" s="43" t="str">
        <f>IF(A3535&lt;&gt;"",IF(Data!$G$9="constant",$C$13,IF(Data!$G$9="squeeze",G3535,F3535)),"")</f>
        <v/>
      </c>
      <c r="I3535" s="38" t="str">
        <f ca="1">IF(ISNUMBER(A3535),NORMINV(RAND(),0,IF(AND(Data!$G$9="squeeze",A3535&lt;Data!$G$11*0.25),$H$32,1)*$C$30*$C$13)*($C$14*$C$12),"")</f>
        <v/>
      </c>
      <c r="J3535" s="42" t="str">
        <f ca="1">IFERROR(IF(Data!$C$6="Real",B3535,I3535+J3534+($C$14*$C$12)*(NORMINV(RAND(),$C$15,CHOOSE($G$13,$C$13,F3535,G3535)))),"")</f>
        <v/>
      </c>
      <c r="K3535" s="88" t="str">
        <f>IF(ISNUMBER(A3535), IF($G$16="fixed",$G$17,MIN(H3535*Data!$C$7*$C$16*0.5,$C$17*Data!$C$7))*$C$12,"")</f>
        <v/>
      </c>
      <c r="L3535" s="42" t="str">
        <f t="shared" ca="1" si="1680"/>
        <v/>
      </c>
      <c r="M3535" s="44" t="str">
        <f t="shared" ca="1" si="1681"/>
        <v/>
      </c>
      <c r="N3535" s="44" t="str">
        <f t="shared" ca="1" si="1682"/>
        <v/>
      </c>
      <c r="O3535" s="108" t="str">
        <f t="shared" si="1666"/>
        <v/>
      </c>
      <c r="P3535" s="102" t="str">
        <f t="shared" si="1667"/>
        <v/>
      </c>
      <c r="Q3535" s="102" t="str">
        <f t="shared" si="1668"/>
        <v/>
      </c>
      <c r="R3535" s="120" t="str">
        <f t="shared" si="1669"/>
        <v/>
      </c>
      <c r="S3535" s="54" t="str">
        <f t="shared" si="1670"/>
        <v/>
      </c>
      <c r="T3535" s="5" t="str">
        <f t="shared" si="1671"/>
        <v/>
      </c>
      <c r="U3535" s="152" t="str">
        <f t="shared" si="1654"/>
        <v/>
      </c>
      <c r="V3535" s="152" t="str">
        <f t="shared" si="1655"/>
        <v/>
      </c>
      <c r="W3535" s="153" t="str">
        <f t="shared" si="1656"/>
        <v/>
      </c>
      <c r="X3535" s="153" t="str">
        <f t="shared" si="1657"/>
        <v/>
      </c>
      <c r="Y3535" s="153" t="str">
        <f t="shared" si="1658"/>
        <v/>
      </c>
      <c r="Z3535" s="153" t="str">
        <f t="shared" si="1659"/>
        <v/>
      </c>
      <c r="AA3535" s="152" t="str">
        <f t="shared" si="1660"/>
        <v/>
      </c>
      <c r="AB3535" s="152" t="str">
        <f t="shared" si="1661"/>
        <v/>
      </c>
      <c r="AC3535" s="154" t="str">
        <f t="shared" si="1672"/>
        <v/>
      </c>
      <c r="AD3535" s="154" t="str">
        <f t="shared" si="1673"/>
        <v/>
      </c>
      <c r="AE3535" s="3" t="str">
        <f t="shared" si="1674"/>
        <v/>
      </c>
      <c r="AF3535" s="3" t="str">
        <f t="shared" si="1675"/>
        <v/>
      </c>
      <c r="AG3535" s="3" t="str">
        <f t="shared" si="1676"/>
        <v/>
      </c>
      <c r="AH3535" s="4" t="str">
        <f t="shared" si="1677"/>
        <v/>
      </c>
      <c r="AI3535" s="75" t="str">
        <f t="shared" si="1678"/>
        <v/>
      </c>
      <c r="AJ3535" s="75" t="str">
        <f t="shared" si="1679"/>
        <v/>
      </c>
    </row>
    <row r="3536" spans="1:36" ht="14.25">
      <c r="A3536" s="41" t="str">
        <f t="shared" si="1662"/>
        <v/>
      </c>
      <c r="B3536" s="150" t="str">
        <f>IF(ISNUMBER(A3536),INDEX('MetaTrader Import'!$H$13:$J$5893,TRUNC(((A3536-$A$39+1)-1)/3)+1,MOD((A3536-$A$39+1)-1,3)+1),"")</f>
        <v/>
      </c>
      <c r="C3536" s="43" t="str">
        <f t="shared" si="1663"/>
        <v/>
      </c>
      <c r="D3536" s="43" t="str">
        <f t="shared" ca="1" si="1653"/>
        <v/>
      </c>
      <c r="E3536" s="43" t="str">
        <f t="shared" si="1664"/>
        <v/>
      </c>
      <c r="F3536" s="43" t="str">
        <f t="shared" si="1665"/>
        <v/>
      </c>
      <c r="G3536" s="43" t="str">
        <f>IF(A3536&lt;&gt;"",IF(A3536&lt;Data!$G$11*0.25,$C$13/$G$32,IF(A3536&gt;Data!$G$11*0.25,$C$13,$C$13*10)),"")</f>
        <v/>
      </c>
      <c r="H3536" s="43" t="str">
        <f>IF(A3536&lt;&gt;"",IF(Data!$G$9="constant",$C$13,IF(Data!$G$9="squeeze",G3536,F3536)),"")</f>
        <v/>
      </c>
      <c r="I3536" s="38" t="str">
        <f ca="1">IF(ISNUMBER(A3536),NORMINV(RAND(),0,IF(AND(Data!$G$9="squeeze",A3536&lt;Data!$G$11*0.25),$H$32,1)*$C$30*$C$13)*($C$14*$C$12),"")</f>
        <v/>
      </c>
      <c r="J3536" s="42" t="str">
        <f ca="1">IFERROR(IF(Data!$C$6="Real",B3536,I3536+J3535+($C$14*$C$12)*(NORMINV(RAND(),$C$15,CHOOSE($G$13,$C$13,F3536,G3536)))),"")</f>
        <v/>
      </c>
      <c r="K3536" s="88" t="str">
        <f>IF(ISNUMBER(A3536), IF($G$16="fixed",$G$17,MIN(H3536*Data!$C$7*$C$16*0.5,$C$17*Data!$C$7))*$C$12,"")</f>
        <v/>
      </c>
      <c r="L3536" s="42" t="str">
        <f t="shared" ca="1" si="1680"/>
        <v/>
      </c>
      <c r="M3536" s="44" t="str">
        <f t="shared" ca="1" si="1681"/>
        <v/>
      </c>
      <c r="N3536" s="44" t="str">
        <f t="shared" ca="1" si="1682"/>
        <v/>
      </c>
      <c r="O3536" s="108" t="str">
        <f t="shared" si="1666"/>
        <v/>
      </c>
      <c r="P3536" s="102" t="str">
        <f t="shared" si="1667"/>
        <v/>
      </c>
      <c r="Q3536" s="102" t="str">
        <f t="shared" si="1668"/>
        <v/>
      </c>
      <c r="R3536" s="120" t="str">
        <f t="shared" si="1669"/>
        <v/>
      </c>
      <c r="S3536" s="54" t="str">
        <f t="shared" si="1670"/>
        <v/>
      </c>
      <c r="T3536" s="5" t="str">
        <f t="shared" si="1671"/>
        <v/>
      </c>
      <c r="U3536" s="152" t="str">
        <f t="shared" si="1654"/>
        <v/>
      </c>
      <c r="V3536" s="152" t="str">
        <f t="shared" si="1655"/>
        <v/>
      </c>
      <c r="W3536" s="153" t="str">
        <f t="shared" si="1656"/>
        <v/>
      </c>
      <c r="X3536" s="153" t="str">
        <f t="shared" si="1657"/>
        <v/>
      </c>
      <c r="Y3536" s="153" t="str">
        <f t="shared" si="1658"/>
        <v/>
      </c>
      <c r="Z3536" s="153" t="str">
        <f t="shared" si="1659"/>
        <v/>
      </c>
      <c r="AA3536" s="152" t="str">
        <f t="shared" si="1660"/>
        <v/>
      </c>
      <c r="AB3536" s="152" t="str">
        <f t="shared" si="1661"/>
        <v/>
      </c>
      <c r="AC3536" s="154" t="str">
        <f t="shared" si="1672"/>
        <v/>
      </c>
      <c r="AD3536" s="154" t="str">
        <f t="shared" si="1673"/>
        <v/>
      </c>
      <c r="AE3536" s="3" t="str">
        <f t="shared" si="1674"/>
        <v/>
      </c>
      <c r="AF3536" s="3" t="str">
        <f t="shared" si="1675"/>
        <v/>
      </c>
      <c r="AG3536" s="3" t="str">
        <f t="shared" si="1676"/>
        <v/>
      </c>
      <c r="AH3536" s="4" t="str">
        <f t="shared" si="1677"/>
        <v/>
      </c>
      <c r="AI3536" s="75" t="str">
        <f t="shared" si="1678"/>
        <v/>
      </c>
      <c r="AJ3536" s="75" t="str">
        <f t="shared" si="1679"/>
        <v/>
      </c>
    </row>
    <row r="3537" spans="1:36" ht="14.25">
      <c r="A3537" s="41" t="str">
        <f t="shared" si="1662"/>
        <v/>
      </c>
      <c r="B3537" s="150" t="str">
        <f>IF(ISNUMBER(A3537),INDEX('MetaTrader Import'!$H$13:$J$5893,TRUNC(((A3537-$A$39+1)-1)/3)+1,MOD((A3537-$A$39+1)-1,3)+1),"")</f>
        <v/>
      </c>
      <c r="C3537" s="43" t="str">
        <f t="shared" si="1663"/>
        <v/>
      </c>
      <c r="D3537" s="43" t="str">
        <f t="shared" ca="1" si="1653"/>
        <v/>
      </c>
      <c r="E3537" s="43" t="str">
        <f t="shared" si="1664"/>
        <v/>
      </c>
      <c r="F3537" s="43" t="str">
        <f t="shared" si="1665"/>
        <v/>
      </c>
      <c r="G3537" s="43" t="str">
        <f>IF(A3537&lt;&gt;"",IF(A3537&lt;Data!$G$11*0.25,$C$13/$G$32,IF(A3537&gt;Data!$G$11*0.25,$C$13,$C$13*10)),"")</f>
        <v/>
      </c>
      <c r="H3537" s="43" t="str">
        <f>IF(A3537&lt;&gt;"",IF(Data!$G$9="constant",$C$13,IF(Data!$G$9="squeeze",G3537,F3537)),"")</f>
        <v/>
      </c>
      <c r="I3537" s="38" t="str">
        <f ca="1">IF(ISNUMBER(A3537),NORMINV(RAND(),0,IF(AND(Data!$G$9="squeeze",A3537&lt;Data!$G$11*0.25),$H$32,1)*$C$30*$C$13)*($C$14*$C$12),"")</f>
        <v/>
      </c>
      <c r="J3537" s="42" t="str">
        <f ca="1">IFERROR(IF(Data!$C$6="Real",B3537,I3537+J3536+($C$14*$C$12)*(NORMINV(RAND(),$C$15,CHOOSE($G$13,$C$13,F3537,G3537)))),"")</f>
        <v/>
      </c>
      <c r="K3537" s="88" t="str">
        <f>IF(ISNUMBER(A3537), IF($G$16="fixed",$G$17,MIN(H3537*Data!$C$7*$C$16*0.5,$C$17*Data!$C$7))*$C$12,"")</f>
        <v/>
      </c>
      <c r="L3537" s="42" t="str">
        <f t="shared" ca="1" si="1680"/>
        <v/>
      </c>
      <c r="M3537" s="44" t="str">
        <f t="shared" ca="1" si="1681"/>
        <v/>
      </c>
      <c r="N3537" s="44" t="str">
        <f t="shared" ca="1" si="1682"/>
        <v/>
      </c>
      <c r="O3537" s="108" t="str">
        <f t="shared" si="1666"/>
        <v/>
      </c>
      <c r="P3537" s="102" t="str">
        <f t="shared" si="1667"/>
        <v/>
      </c>
      <c r="Q3537" s="102" t="str">
        <f t="shared" si="1668"/>
        <v/>
      </c>
      <c r="R3537" s="120" t="str">
        <f t="shared" si="1669"/>
        <v/>
      </c>
      <c r="S3537" s="54" t="str">
        <f t="shared" si="1670"/>
        <v/>
      </c>
      <c r="T3537" s="5" t="str">
        <f t="shared" si="1671"/>
        <v/>
      </c>
      <c r="U3537" s="152" t="str">
        <f t="shared" si="1654"/>
        <v/>
      </c>
      <c r="V3537" s="152" t="str">
        <f t="shared" si="1655"/>
        <v/>
      </c>
      <c r="W3537" s="153" t="str">
        <f t="shared" si="1656"/>
        <v/>
      </c>
      <c r="X3537" s="153" t="str">
        <f t="shared" si="1657"/>
        <v/>
      </c>
      <c r="Y3537" s="153" t="str">
        <f t="shared" si="1658"/>
        <v/>
      </c>
      <c r="Z3537" s="153" t="str">
        <f t="shared" si="1659"/>
        <v/>
      </c>
      <c r="AA3537" s="152" t="str">
        <f t="shared" si="1660"/>
        <v/>
      </c>
      <c r="AB3537" s="152" t="str">
        <f t="shared" si="1661"/>
        <v/>
      </c>
      <c r="AC3537" s="154" t="str">
        <f t="shared" si="1672"/>
        <v/>
      </c>
      <c r="AD3537" s="154" t="str">
        <f t="shared" si="1673"/>
        <v/>
      </c>
      <c r="AE3537" s="3" t="str">
        <f t="shared" si="1674"/>
        <v/>
      </c>
      <c r="AF3537" s="3" t="str">
        <f t="shared" si="1675"/>
        <v/>
      </c>
      <c r="AG3537" s="3" t="str">
        <f t="shared" si="1676"/>
        <v/>
      </c>
      <c r="AH3537" s="4" t="str">
        <f t="shared" si="1677"/>
        <v/>
      </c>
      <c r="AI3537" s="75" t="str">
        <f t="shared" si="1678"/>
        <v/>
      </c>
      <c r="AJ3537" s="75" t="str">
        <f t="shared" si="1679"/>
        <v/>
      </c>
    </row>
    <row r="3538" spans="1:36" ht="14.25">
      <c r="A3538" s="41" t="str">
        <f t="shared" si="1662"/>
        <v/>
      </c>
      <c r="B3538" s="150" t="str">
        <f>IF(ISNUMBER(A3538),INDEX('MetaTrader Import'!$H$13:$J$5893,TRUNC(((A3538-$A$39+1)-1)/3)+1,MOD((A3538-$A$39+1)-1,3)+1),"")</f>
        <v/>
      </c>
      <c r="C3538" s="43" t="str">
        <f t="shared" si="1663"/>
        <v/>
      </c>
      <c r="D3538" s="43" t="str">
        <f t="shared" ca="1" si="1653"/>
        <v/>
      </c>
      <c r="E3538" s="43" t="str">
        <f t="shared" si="1664"/>
        <v/>
      </c>
      <c r="F3538" s="43" t="str">
        <f t="shared" si="1665"/>
        <v/>
      </c>
      <c r="G3538" s="43" t="str">
        <f>IF(A3538&lt;&gt;"",IF(A3538&lt;Data!$G$11*0.25,$C$13/$G$32,IF(A3538&gt;Data!$G$11*0.25,$C$13,$C$13*10)),"")</f>
        <v/>
      </c>
      <c r="H3538" s="43" t="str">
        <f>IF(A3538&lt;&gt;"",IF(Data!$G$9="constant",$C$13,IF(Data!$G$9="squeeze",G3538,F3538)),"")</f>
        <v/>
      </c>
      <c r="I3538" s="38" t="str">
        <f ca="1">IF(ISNUMBER(A3538),NORMINV(RAND(),0,IF(AND(Data!$G$9="squeeze",A3538&lt;Data!$G$11*0.25),$H$32,1)*$C$30*$C$13)*($C$14*$C$12),"")</f>
        <v/>
      </c>
      <c r="J3538" s="42" t="str">
        <f ca="1">IFERROR(IF(Data!$C$6="Real",B3538,I3538+J3537+($C$14*$C$12)*(NORMINV(RAND(),$C$15,CHOOSE($G$13,$C$13,F3538,G3538)))),"")</f>
        <v/>
      </c>
      <c r="K3538" s="88" t="str">
        <f>IF(ISNUMBER(A3538), IF($G$16="fixed",$G$17,MIN(H3538*Data!$C$7*$C$16*0.5,$C$17*Data!$C$7))*$C$12,"")</f>
        <v/>
      </c>
      <c r="L3538" s="42" t="str">
        <f t="shared" ca="1" si="1680"/>
        <v/>
      </c>
      <c r="M3538" s="44" t="str">
        <f t="shared" ca="1" si="1681"/>
        <v/>
      </c>
      <c r="N3538" s="44" t="str">
        <f t="shared" ca="1" si="1682"/>
        <v/>
      </c>
      <c r="O3538" s="108" t="str">
        <f t="shared" si="1666"/>
        <v/>
      </c>
      <c r="P3538" s="102" t="str">
        <f t="shared" si="1667"/>
        <v/>
      </c>
      <c r="Q3538" s="102" t="str">
        <f t="shared" si="1668"/>
        <v/>
      </c>
      <c r="R3538" s="120" t="str">
        <f t="shared" si="1669"/>
        <v/>
      </c>
      <c r="S3538" s="54" t="str">
        <f t="shared" si="1670"/>
        <v/>
      </c>
      <c r="T3538" s="5" t="str">
        <f t="shared" si="1671"/>
        <v/>
      </c>
      <c r="U3538" s="152" t="str">
        <f t="shared" si="1654"/>
        <v/>
      </c>
      <c r="V3538" s="152" t="str">
        <f t="shared" si="1655"/>
        <v/>
      </c>
      <c r="W3538" s="153" t="str">
        <f t="shared" si="1656"/>
        <v/>
      </c>
      <c r="X3538" s="153" t="str">
        <f t="shared" si="1657"/>
        <v/>
      </c>
      <c r="Y3538" s="153" t="str">
        <f t="shared" si="1658"/>
        <v/>
      </c>
      <c r="Z3538" s="153" t="str">
        <f t="shared" si="1659"/>
        <v/>
      </c>
      <c r="AA3538" s="152" t="str">
        <f t="shared" si="1660"/>
        <v/>
      </c>
      <c r="AB3538" s="152" t="str">
        <f t="shared" si="1661"/>
        <v/>
      </c>
      <c r="AC3538" s="154" t="str">
        <f t="shared" si="1672"/>
        <v/>
      </c>
      <c r="AD3538" s="154" t="str">
        <f t="shared" si="1673"/>
        <v/>
      </c>
      <c r="AE3538" s="3" t="str">
        <f t="shared" si="1674"/>
        <v/>
      </c>
      <c r="AF3538" s="3" t="str">
        <f t="shared" si="1675"/>
        <v/>
      </c>
      <c r="AG3538" s="3" t="str">
        <f t="shared" si="1676"/>
        <v/>
      </c>
      <c r="AH3538" s="4" t="str">
        <f t="shared" si="1677"/>
        <v/>
      </c>
      <c r="AI3538" s="75" t="str">
        <f t="shared" si="1678"/>
        <v/>
      </c>
      <c r="AJ3538" s="75" t="str">
        <f t="shared" si="1679"/>
        <v/>
      </c>
    </row>
    <row r="3539" spans="1:36" ht="14.25">
      <c r="A3539" s="41" t="str">
        <f t="shared" si="1662"/>
        <v/>
      </c>
      <c r="B3539" s="150" t="str">
        <f>IF(ISNUMBER(A3539),INDEX('MetaTrader Import'!$H$13:$J$5893,TRUNC(((A3539-$A$39+1)-1)/3)+1,MOD((A3539-$A$39+1)-1,3)+1),"")</f>
        <v/>
      </c>
      <c r="C3539" s="43" t="str">
        <f t="shared" si="1663"/>
        <v/>
      </c>
      <c r="D3539" s="43" t="str">
        <f t="shared" ca="1" si="1653"/>
        <v/>
      </c>
      <c r="E3539" s="43" t="str">
        <f t="shared" si="1664"/>
        <v/>
      </c>
      <c r="F3539" s="43" t="str">
        <f t="shared" si="1665"/>
        <v/>
      </c>
      <c r="G3539" s="43" t="str">
        <f>IF(A3539&lt;&gt;"",IF(A3539&lt;Data!$G$11*0.25,$C$13/$G$32,IF(A3539&gt;Data!$G$11*0.25,$C$13,$C$13*10)),"")</f>
        <v/>
      </c>
      <c r="H3539" s="43" t="str">
        <f>IF(A3539&lt;&gt;"",IF(Data!$G$9="constant",$C$13,IF(Data!$G$9="squeeze",G3539,F3539)),"")</f>
        <v/>
      </c>
      <c r="I3539" s="38" t="str">
        <f ca="1">IF(ISNUMBER(A3539),NORMINV(RAND(),0,IF(AND(Data!$G$9="squeeze",A3539&lt;Data!$G$11*0.25),$H$32,1)*$C$30*$C$13)*($C$14*$C$12),"")</f>
        <v/>
      </c>
      <c r="J3539" s="42" t="str">
        <f ca="1">IFERROR(IF(Data!$C$6="Real",B3539,I3539+J3538+($C$14*$C$12)*(NORMINV(RAND(),$C$15,CHOOSE($G$13,$C$13,F3539,G3539)))),"")</f>
        <v/>
      </c>
      <c r="K3539" s="88" t="str">
        <f>IF(ISNUMBER(A3539), IF($G$16="fixed",$G$17,MIN(H3539*Data!$C$7*$C$16*0.5,$C$17*Data!$C$7))*$C$12,"")</f>
        <v/>
      </c>
      <c r="L3539" s="42" t="str">
        <f t="shared" ca="1" si="1680"/>
        <v/>
      </c>
      <c r="M3539" s="44" t="str">
        <f t="shared" ca="1" si="1681"/>
        <v/>
      </c>
      <c r="N3539" s="44" t="str">
        <f t="shared" ca="1" si="1682"/>
        <v/>
      </c>
      <c r="O3539" s="108" t="str">
        <f t="shared" si="1666"/>
        <v/>
      </c>
      <c r="P3539" s="102" t="str">
        <f t="shared" si="1667"/>
        <v/>
      </c>
      <c r="Q3539" s="102" t="str">
        <f t="shared" si="1668"/>
        <v/>
      </c>
      <c r="R3539" s="120" t="str">
        <f t="shared" si="1669"/>
        <v/>
      </c>
      <c r="S3539" s="54" t="str">
        <f t="shared" si="1670"/>
        <v/>
      </c>
      <c r="T3539" s="5" t="str">
        <f t="shared" si="1671"/>
        <v/>
      </c>
      <c r="U3539" s="152" t="str">
        <f t="shared" si="1654"/>
        <v/>
      </c>
      <c r="V3539" s="152" t="str">
        <f t="shared" si="1655"/>
        <v/>
      </c>
      <c r="W3539" s="153" t="str">
        <f t="shared" si="1656"/>
        <v/>
      </c>
      <c r="X3539" s="153" t="str">
        <f t="shared" si="1657"/>
        <v/>
      </c>
      <c r="Y3539" s="153" t="str">
        <f t="shared" si="1658"/>
        <v/>
      </c>
      <c r="Z3539" s="153" t="str">
        <f t="shared" si="1659"/>
        <v/>
      </c>
      <c r="AA3539" s="152" t="str">
        <f t="shared" si="1660"/>
        <v/>
      </c>
      <c r="AB3539" s="152" t="str">
        <f t="shared" si="1661"/>
        <v/>
      </c>
      <c r="AC3539" s="154" t="str">
        <f t="shared" si="1672"/>
        <v/>
      </c>
      <c r="AD3539" s="154" t="str">
        <f t="shared" si="1673"/>
        <v/>
      </c>
      <c r="AE3539" s="3" t="str">
        <f t="shared" si="1674"/>
        <v/>
      </c>
      <c r="AF3539" s="3" t="str">
        <f t="shared" si="1675"/>
        <v/>
      </c>
      <c r="AG3539" s="3" t="str">
        <f t="shared" si="1676"/>
        <v/>
      </c>
      <c r="AH3539" s="4" t="str">
        <f t="shared" si="1677"/>
        <v/>
      </c>
      <c r="AI3539" s="75" t="str">
        <f t="shared" si="1678"/>
        <v/>
      </c>
      <c r="AJ3539" s="75" t="str">
        <f t="shared" si="1679"/>
        <v/>
      </c>
    </row>
    <row r="3540" spans="1:36" ht="14.25">
      <c r="A3540" s="41" t="str">
        <f t="shared" si="1662"/>
        <v/>
      </c>
      <c r="B3540" s="150" t="str">
        <f>IF(ISNUMBER(A3540),INDEX('MetaTrader Import'!$H$13:$J$5893,TRUNC(((A3540-$A$39+1)-1)/3)+1,MOD((A3540-$A$39+1)-1,3)+1),"")</f>
        <v/>
      </c>
      <c r="C3540" s="43" t="str">
        <f t="shared" si="1663"/>
        <v/>
      </c>
      <c r="D3540" s="43" t="str">
        <f t="shared" ca="1" si="1653"/>
        <v/>
      </c>
      <c r="E3540" s="43" t="str">
        <f t="shared" si="1664"/>
        <v/>
      </c>
      <c r="F3540" s="43" t="str">
        <f t="shared" si="1665"/>
        <v/>
      </c>
      <c r="G3540" s="43" t="str">
        <f>IF(A3540&lt;&gt;"",IF(A3540&lt;Data!$G$11*0.25,$C$13/$G$32,IF(A3540&gt;Data!$G$11*0.25,$C$13,$C$13*10)),"")</f>
        <v/>
      </c>
      <c r="H3540" s="43" t="str">
        <f>IF(A3540&lt;&gt;"",IF(Data!$G$9="constant",$C$13,IF(Data!$G$9="squeeze",G3540,F3540)),"")</f>
        <v/>
      </c>
      <c r="I3540" s="38" t="str">
        <f ca="1">IF(ISNUMBER(A3540),NORMINV(RAND(),0,IF(AND(Data!$G$9="squeeze",A3540&lt;Data!$G$11*0.25),$H$32,1)*$C$30*$C$13)*($C$14*$C$12),"")</f>
        <v/>
      </c>
      <c r="J3540" s="42" t="str">
        <f ca="1">IFERROR(IF(Data!$C$6="Real",B3540,I3540+J3539+($C$14*$C$12)*(NORMINV(RAND(),$C$15,CHOOSE($G$13,$C$13,F3540,G3540)))),"")</f>
        <v/>
      </c>
      <c r="K3540" s="88" t="str">
        <f>IF(ISNUMBER(A3540), IF($G$16="fixed",$G$17,MIN(H3540*Data!$C$7*$C$16*0.5,$C$17*Data!$C$7))*$C$12,"")</f>
        <v/>
      </c>
      <c r="L3540" s="42" t="str">
        <f t="shared" ca="1" si="1680"/>
        <v/>
      </c>
      <c r="M3540" s="44" t="str">
        <f t="shared" ca="1" si="1681"/>
        <v/>
      </c>
      <c r="N3540" s="44" t="str">
        <f t="shared" ca="1" si="1682"/>
        <v/>
      </c>
      <c r="O3540" s="108" t="str">
        <f t="shared" si="1666"/>
        <v/>
      </c>
      <c r="P3540" s="102" t="str">
        <f t="shared" si="1667"/>
        <v/>
      </c>
      <c r="Q3540" s="102" t="str">
        <f t="shared" si="1668"/>
        <v/>
      </c>
      <c r="R3540" s="120" t="str">
        <f t="shared" si="1669"/>
        <v/>
      </c>
      <c r="S3540" s="54" t="str">
        <f t="shared" si="1670"/>
        <v/>
      </c>
      <c r="T3540" s="5" t="str">
        <f t="shared" si="1671"/>
        <v/>
      </c>
      <c r="U3540" s="152" t="str">
        <f t="shared" si="1654"/>
        <v/>
      </c>
      <c r="V3540" s="152" t="str">
        <f t="shared" si="1655"/>
        <v/>
      </c>
      <c r="W3540" s="153" t="str">
        <f t="shared" si="1656"/>
        <v/>
      </c>
      <c r="X3540" s="153" t="str">
        <f t="shared" si="1657"/>
        <v/>
      </c>
      <c r="Y3540" s="153" t="str">
        <f t="shared" si="1658"/>
        <v/>
      </c>
      <c r="Z3540" s="153" t="str">
        <f t="shared" si="1659"/>
        <v/>
      </c>
      <c r="AA3540" s="152" t="str">
        <f t="shared" si="1660"/>
        <v/>
      </c>
      <c r="AB3540" s="152" t="str">
        <f t="shared" si="1661"/>
        <v/>
      </c>
      <c r="AC3540" s="154" t="str">
        <f t="shared" si="1672"/>
        <v/>
      </c>
      <c r="AD3540" s="154" t="str">
        <f t="shared" si="1673"/>
        <v/>
      </c>
      <c r="AE3540" s="3" t="str">
        <f t="shared" si="1674"/>
        <v/>
      </c>
      <c r="AF3540" s="3" t="str">
        <f t="shared" si="1675"/>
        <v/>
      </c>
      <c r="AG3540" s="3" t="str">
        <f t="shared" si="1676"/>
        <v/>
      </c>
      <c r="AH3540" s="4" t="str">
        <f t="shared" si="1677"/>
        <v/>
      </c>
      <c r="AI3540" s="75" t="str">
        <f t="shared" si="1678"/>
        <v/>
      </c>
      <c r="AJ3540" s="75" t="str">
        <f t="shared" si="1679"/>
        <v/>
      </c>
    </row>
    <row r="3541" spans="1:36" ht="14.25">
      <c r="A3541" s="41" t="str">
        <f t="shared" si="1662"/>
        <v/>
      </c>
      <c r="B3541" s="150" t="str">
        <f>IF(ISNUMBER(A3541),INDEX('MetaTrader Import'!$H$13:$J$5893,TRUNC(((A3541-$A$39+1)-1)/3)+1,MOD((A3541-$A$39+1)-1,3)+1),"")</f>
        <v/>
      </c>
      <c r="C3541" s="43" t="str">
        <f t="shared" si="1663"/>
        <v/>
      </c>
      <c r="D3541" s="43" t="str">
        <f t="shared" ca="1" si="1653"/>
        <v/>
      </c>
      <c r="E3541" s="43" t="str">
        <f t="shared" si="1664"/>
        <v/>
      </c>
      <c r="F3541" s="43" t="str">
        <f t="shared" si="1665"/>
        <v/>
      </c>
      <c r="G3541" s="43" t="str">
        <f>IF(A3541&lt;&gt;"",IF(A3541&lt;Data!$G$11*0.25,$C$13/$G$32,IF(A3541&gt;Data!$G$11*0.25,$C$13,$C$13*10)),"")</f>
        <v/>
      </c>
      <c r="H3541" s="43" t="str">
        <f>IF(A3541&lt;&gt;"",IF(Data!$G$9="constant",$C$13,IF(Data!$G$9="squeeze",G3541,F3541)),"")</f>
        <v/>
      </c>
      <c r="I3541" s="38" t="str">
        <f ca="1">IF(ISNUMBER(A3541),NORMINV(RAND(),0,IF(AND(Data!$G$9="squeeze",A3541&lt;Data!$G$11*0.25),$H$32,1)*$C$30*$C$13)*($C$14*$C$12),"")</f>
        <v/>
      </c>
      <c r="J3541" s="42" t="str">
        <f ca="1">IFERROR(IF(Data!$C$6="Real",B3541,I3541+J3540+($C$14*$C$12)*(NORMINV(RAND(),$C$15,CHOOSE($G$13,$C$13,F3541,G3541)))),"")</f>
        <v/>
      </c>
      <c r="K3541" s="88" t="str">
        <f>IF(ISNUMBER(A3541), IF($G$16="fixed",$G$17,MIN(H3541*Data!$C$7*$C$16*0.5,$C$17*Data!$C$7))*$C$12,"")</f>
        <v/>
      </c>
      <c r="L3541" s="42" t="str">
        <f t="shared" ca="1" si="1680"/>
        <v/>
      </c>
      <c r="M3541" s="44" t="str">
        <f t="shared" ca="1" si="1681"/>
        <v/>
      </c>
      <c r="N3541" s="44" t="str">
        <f t="shared" ca="1" si="1682"/>
        <v/>
      </c>
      <c r="O3541" s="108" t="str">
        <f t="shared" si="1666"/>
        <v/>
      </c>
      <c r="P3541" s="102" t="str">
        <f t="shared" si="1667"/>
        <v/>
      </c>
      <c r="Q3541" s="102" t="str">
        <f t="shared" si="1668"/>
        <v/>
      </c>
      <c r="R3541" s="120" t="str">
        <f t="shared" si="1669"/>
        <v/>
      </c>
      <c r="S3541" s="54" t="str">
        <f t="shared" si="1670"/>
        <v/>
      </c>
      <c r="T3541" s="5" t="str">
        <f t="shared" si="1671"/>
        <v/>
      </c>
      <c r="U3541" s="152" t="str">
        <f t="shared" si="1654"/>
        <v/>
      </c>
      <c r="V3541" s="152" t="str">
        <f t="shared" si="1655"/>
        <v/>
      </c>
      <c r="W3541" s="153" t="str">
        <f t="shared" si="1656"/>
        <v/>
      </c>
      <c r="X3541" s="153" t="str">
        <f t="shared" si="1657"/>
        <v/>
      </c>
      <c r="Y3541" s="153" t="str">
        <f t="shared" si="1658"/>
        <v/>
      </c>
      <c r="Z3541" s="153" t="str">
        <f t="shared" si="1659"/>
        <v/>
      </c>
      <c r="AA3541" s="152" t="str">
        <f t="shared" si="1660"/>
        <v/>
      </c>
      <c r="AB3541" s="152" t="str">
        <f t="shared" si="1661"/>
        <v/>
      </c>
      <c r="AC3541" s="154" t="str">
        <f t="shared" si="1672"/>
        <v/>
      </c>
      <c r="AD3541" s="154" t="str">
        <f t="shared" si="1673"/>
        <v/>
      </c>
      <c r="AE3541" s="3" t="str">
        <f t="shared" si="1674"/>
        <v/>
      </c>
      <c r="AF3541" s="3" t="str">
        <f t="shared" si="1675"/>
        <v/>
      </c>
      <c r="AG3541" s="3" t="str">
        <f t="shared" si="1676"/>
        <v/>
      </c>
      <c r="AH3541" s="4" t="str">
        <f t="shared" si="1677"/>
        <v/>
      </c>
      <c r="AI3541" s="75" t="str">
        <f t="shared" si="1678"/>
        <v/>
      </c>
      <c r="AJ3541" s="75" t="str">
        <f t="shared" si="1679"/>
        <v/>
      </c>
    </row>
    <row r="3542" spans="1:36" ht="14.25">
      <c r="A3542" s="41" t="str">
        <f t="shared" si="1662"/>
        <v/>
      </c>
      <c r="B3542" s="150" t="str">
        <f>IF(ISNUMBER(A3542),INDEX('MetaTrader Import'!$H$13:$J$5893,TRUNC(((A3542-$A$39+1)-1)/3)+1,MOD((A3542-$A$39+1)-1,3)+1),"")</f>
        <v/>
      </c>
      <c r="C3542" s="43" t="str">
        <f t="shared" si="1663"/>
        <v/>
      </c>
      <c r="D3542" s="43" t="str">
        <f t="shared" ca="1" si="1653"/>
        <v/>
      </c>
      <c r="E3542" s="43" t="str">
        <f t="shared" si="1664"/>
        <v/>
      </c>
      <c r="F3542" s="43" t="str">
        <f t="shared" si="1665"/>
        <v/>
      </c>
      <c r="G3542" s="43" t="str">
        <f>IF(A3542&lt;&gt;"",IF(A3542&lt;Data!$G$11*0.25,$C$13/$G$32,IF(A3542&gt;Data!$G$11*0.25,$C$13,$C$13*10)),"")</f>
        <v/>
      </c>
      <c r="H3542" s="43" t="str">
        <f>IF(A3542&lt;&gt;"",IF(Data!$G$9="constant",$C$13,IF(Data!$G$9="squeeze",G3542,F3542)),"")</f>
        <v/>
      </c>
      <c r="I3542" s="38" t="str">
        <f ca="1">IF(ISNUMBER(A3542),NORMINV(RAND(),0,IF(AND(Data!$G$9="squeeze",A3542&lt;Data!$G$11*0.25),$H$32,1)*$C$30*$C$13)*($C$14*$C$12),"")</f>
        <v/>
      </c>
      <c r="J3542" s="42" t="str">
        <f ca="1">IFERROR(IF(Data!$C$6="Real",B3542,I3542+J3541+($C$14*$C$12)*(NORMINV(RAND(),$C$15,CHOOSE($G$13,$C$13,F3542,G3542)))),"")</f>
        <v/>
      </c>
      <c r="K3542" s="88" t="str">
        <f>IF(ISNUMBER(A3542), IF($G$16="fixed",$G$17,MIN(H3542*Data!$C$7*$C$16*0.5,$C$17*Data!$C$7))*$C$12,"")</f>
        <v/>
      </c>
      <c r="L3542" s="42" t="str">
        <f t="shared" ca="1" si="1680"/>
        <v/>
      </c>
      <c r="M3542" s="44" t="str">
        <f t="shared" ca="1" si="1681"/>
        <v/>
      </c>
      <c r="N3542" s="44" t="str">
        <f t="shared" ca="1" si="1682"/>
        <v/>
      </c>
      <c r="O3542" s="108" t="str">
        <f t="shared" si="1666"/>
        <v/>
      </c>
      <c r="P3542" s="102" t="str">
        <f t="shared" si="1667"/>
        <v/>
      </c>
      <c r="Q3542" s="102" t="str">
        <f t="shared" si="1668"/>
        <v/>
      </c>
      <c r="R3542" s="120" t="str">
        <f t="shared" si="1669"/>
        <v/>
      </c>
      <c r="S3542" s="54" t="str">
        <f t="shared" si="1670"/>
        <v/>
      </c>
      <c r="T3542" s="5" t="str">
        <f t="shared" si="1671"/>
        <v/>
      </c>
      <c r="U3542" s="152" t="str">
        <f t="shared" si="1654"/>
        <v/>
      </c>
      <c r="V3542" s="152" t="str">
        <f t="shared" si="1655"/>
        <v/>
      </c>
      <c r="W3542" s="153" t="str">
        <f t="shared" si="1656"/>
        <v/>
      </c>
      <c r="X3542" s="153" t="str">
        <f t="shared" si="1657"/>
        <v/>
      </c>
      <c r="Y3542" s="153" t="str">
        <f t="shared" si="1658"/>
        <v/>
      </c>
      <c r="Z3542" s="153" t="str">
        <f t="shared" si="1659"/>
        <v/>
      </c>
      <c r="AA3542" s="152" t="str">
        <f t="shared" si="1660"/>
        <v/>
      </c>
      <c r="AB3542" s="152" t="str">
        <f t="shared" si="1661"/>
        <v/>
      </c>
      <c r="AC3542" s="154" t="str">
        <f t="shared" si="1672"/>
        <v/>
      </c>
      <c r="AD3542" s="154" t="str">
        <f t="shared" si="1673"/>
        <v/>
      </c>
      <c r="AE3542" s="3" t="str">
        <f t="shared" si="1674"/>
        <v/>
      </c>
      <c r="AF3542" s="3" t="str">
        <f t="shared" si="1675"/>
        <v/>
      </c>
      <c r="AG3542" s="3" t="str">
        <f t="shared" si="1676"/>
        <v/>
      </c>
      <c r="AH3542" s="4" t="str">
        <f t="shared" si="1677"/>
        <v/>
      </c>
      <c r="AI3542" s="75" t="str">
        <f t="shared" si="1678"/>
        <v/>
      </c>
      <c r="AJ3542" s="75" t="str">
        <f t="shared" si="1679"/>
        <v/>
      </c>
    </row>
    <row r="3543" spans="1:36" ht="14.25">
      <c r="A3543" s="41" t="str">
        <f t="shared" si="1662"/>
        <v/>
      </c>
      <c r="B3543" s="150" t="str">
        <f>IF(ISNUMBER(A3543),INDEX('MetaTrader Import'!$H$13:$J$5893,TRUNC(((A3543-$A$39+1)-1)/3)+1,MOD((A3543-$A$39+1)-1,3)+1),"")</f>
        <v/>
      </c>
      <c r="C3543" s="43" t="str">
        <f t="shared" si="1663"/>
        <v/>
      </c>
      <c r="D3543" s="43" t="str">
        <f t="shared" ca="1" si="1653"/>
        <v/>
      </c>
      <c r="E3543" s="43" t="str">
        <f t="shared" si="1664"/>
        <v/>
      </c>
      <c r="F3543" s="43" t="str">
        <f t="shared" si="1665"/>
        <v/>
      </c>
      <c r="G3543" s="43" t="str">
        <f>IF(A3543&lt;&gt;"",IF(A3543&lt;Data!$G$11*0.25,$C$13/$G$32,IF(A3543&gt;Data!$G$11*0.25,$C$13,$C$13*10)),"")</f>
        <v/>
      </c>
      <c r="H3543" s="43" t="str">
        <f>IF(A3543&lt;&gt;"",IF(Data!$G$9="constant",$C$13,IF(Data!$G$9="squeeze",G3543,F3543)),"")</f>
        <v/>
      </c>
      <c r="I3543" s="38" t="str">
        <f ca="1">IF(ISNUMBER(A3543),NORMINV(RAND(),0,IF(AND(Data!$G$9="squeeze",A3543&lt;Data!$G$11*0.25),$H$32,1)*$C$30*$C$13)*($C$14*$C$12),"")</f>
        <v/>
      </c>
      <c r="J3543" s="42" t="str">
        <f ca="1">IFERROR(IF(Data!$C$6="Real",B3543,I3543+J3542+($C$14*$C$12)*(NORMINV(RAND(),$C$15,CHOOSE($G$13,$C$13,F3543,G3543)))),"")</f>
        <v/>
      </c>
      <c r="K3543" s="88" t="str">
        <f>IF(ISNUMBER(A3543), IF($G$16="fixed",$G$17,MIN(H3543*Data!$C$7*$C$16*0.5,$C$17*Data!$C$7))*$C$12,"")</f>
        <v/>
      </c>
      <c r="L3543" s="42" t="str">
        <f t="shared" ca="1" si="1680"/>
        <v/>
      </c>
      <c r="M3543" s="44" t="str">
        <f t="shared" ca="1" si="1681"/>
        <v/>
      </c>
      <c r="N3543" s="44" t="str">
        <f t="shared" ca="1" si="1682"/>
        <v/>
      </c>
      <c r="O3543" s="108" t="str">
        <f t="shared" si="1666"/>
        <v/>
      </c>
      <c r="P3543" s="102" t="str">
        <f t="shared" si="1667"/>
        <v/>
      </c>
      <c r="Q3543" s="102" t="str">
        <f t="shared" si="1668"/>
        <v/>
      </c>
      <c r="R3543" s="120" t="str">
        <f t="shared" si="1669"/>
        <v/>
      </c>
      <c r="S3543" s="54" t="str">
        <f t="shared" si="1670"/>
        <v/>
      </c>
      <c r="T3543" s="5" t="str">
        <f t="shared" si="1671"/>
        <v/>
      </c>
      <c r="U3543" s="152" t="str">
        <f t="shared" si="1654"/>
        <v/>
      </c>
      <c r="V3543" s="152" t="str">
        <f t="shared" si="1655"/>
        <v/>
      </c>
      <c r="W3543" s="153" t="str">
        <f t="shared" si="1656"/>
        <v/>
      </c>
      <c r="X3543" s="153" t="str">
        <f t="shared" si="1657"/>
        <v/>
      </c>
      <c r="Y3543" s="153" t="str">
        <f t="shared" si="1658"/>
        <v/>
      </c>
      <c r="Z3543" s="153" t="str">
        <f t="shared" si="1659"/>
        <v/>
      </c>
      <c r="AA3543" s="152" t="str">
        <f t="shared" si="1660"/>
        <v/>
      </c>
      <c r="AB3543" s="152" t="str">
        <f t="shared" si="1661"/>
        <v/>
      </c>
      <c r="AC3543" s="154" t="str">
        <f t="shared" si="1672"/>
        <v/>
      </c>
      <c r="AD3543" s="154" t="str">
        <f t="shared" si="1673"/>
        <v/>
      </c>
      <c r="AE3543" s="3" t="str">
        <f t="shared" si="1674"/>
        <v/>
      </c>
      <c r="AF3543" s="3" t="str">
        <f t="shared" si="1675"/>
        <v/>
      </c>
      <c r="AG3543" s="3" t="str">
        <f t="shared" si="1676"/>
        <v/>
      </c>
      <c r="AH3543" s="4" t="str">
        <f t="shared" si="1677"/>
        <v/>
      </c>
      <c r="AI3543" s="75" t="str">
        <f t="shared" si="1678"/>
        <v/>
      </c>
      <c r="AJ3543" s="75" t="str">
        <f t="shared" si="1679"/>
        <v/>
      </c>
    </row>
    <row r="3544" spans="1:36" ht="14.25">
      <c r="A3544" s="41" t="str">
        <f t="shared" si="1662"/>
        <v/>
      </c>
      <c r="B3544" s="150" t="str">
        <f>IF(ISNUMBER(A3544),INDEX('MetaTrader Import'!$H$13:$J$5893,TRUNC(((A3544-$A$39+1)-1)/3)+1,MOD((A3544-$A$39+1)-1,3)+1),"")</f>
        <v/>
      </c>
      <c r="C3544" s="43" t="str">
        <f t="shared" si="1663"/>
        <v/>
      </c>
      <c r="D3544" s="43" t="str">
        <f t="shared" ca="1" si="1653"/>
        <v/>
      </c>
      <c r="E3544" s="43" t="str">
        <f t="shared" si="1664"/>
        <v/>
      </c>
      <c r="F3544" s="43" t="str">
        <f t="shared" si="1665"/>
        <v/>
      </c>
      <c r="G3544" s="43" t="str">
        <f>IF(A3544&lt;&gt;"",IF(A3544&lt;Data!$G$11*0.25,$C$13/$G$32,IF(A3544&gt;Data!$G$11*0.25,$C$13,$C$13*10)),"")</f>
        <v/>
      </c>
      <c r="H3544" s="43" t="str">
        <f>IF(A3544&lt;&gt;"",IF(Data!$G$9="constant",$C$13,IF(Data!$G$9="squeeze",G3544,F3544)),"")</f>
        <v/>
      </c>
      <c r="I3544" s="38" t="str">
        <f ca="1">IF(ISNUMBER(A3544),NORMINV(RAND(),0,IF(AND(Data!$G$9="squeeze",A3544&lt;Data!$G$11*0.25),$H$32,1)*$C$30*$C$13)*($C$14*$C$12),"")</f>
        <v/>
      </c>
      <c r="J3544" s="42" t="str">
        <f ca="1">IFERROR(IF(Data!$C$6="Real",B3544,I3544+J3543+($C$14*$C$12)*(NORMINV(RAND(),$C$15,CHOOSE($G$13,$C$13,F3544,G3544)))),"")</f>
        <v/>
      </c>
      <c r="K3544" s="88" t="str">
        <f>IF(ISNUMBER(A3544), IF($G$16="fixed",$G$17,MIN(H3544*Data!$C$7*$C$16*0.5,$C$17*Data!$C$7))*$C$12,"")</f>
        <v/>
      </c>
      <c r="L3544" s="42" t="str">
        <f t="shared" ca="1" si="1680"/>
        <v/>
      </c>
      <c r="M3544" s="44" t="str">
        <f t="shared" ca="1" si="1681"/>
        <v/>
      </c>
      <c r="N3544" s="44" t="str">
        <f t="shared" ca="1" si="1682"/>
        <v/>
      </c>
      <c r="O3544" s="108" t="str">
        <f t="shared" si="1666"/>
        <v/>
      </c>
      <c r="P3544" s="102" t="str">
        <f t="shared" si="1667"/>
        <v/>
      </c>
      <c r="Q3544" s="102" t="str">
        <f t="shared" si="1668"/>
        <v/>
      </c>
      <c r="R3544" s="120" t="str">
        <f t="shared" si="1669"/>
        <v/>
      </c>
      <c r="S3544" s="54" t="str">
        <f t="shared" si="1670"/>
        <v/>
      </c>
      <c r="T3544" s="5" t="str">
        <f t="shared" si="1671"/>
        <v/>
      </c>
      <c r="U3544" s="152" t="str">
        <f t="shared" si="1654"/>
        <v/>
      </c>
      <c r="V3544" s="152" t="str">
        <f t="shared" si="1655"/>
        <v/>
      </c>
      <c r="W3544" s="153" t="str">
        <f t="shared" si="1656"/>
        <v/>
      </c>
      <c r="X3544" s="153" t="str">
        <f t="shared" si="1657"/>
        <v/>
      </c>
      <c r="Y3544" s="153" t="str">
        <f t="shared" si="1658"/>
        <v/>
      </c>
      <c r="Z3544" s="153" t="str">
        <f t="shared" si="1659"/>
        <v/>
      </c>
      <c r="AA3544" s="152" t="str">
        <f t="shared" si="1660"/>
        <v/>
      </c>
      <c r="AB3544" s="152" t="str">
        <f t="shared" si="1661"/>
        <v/>
      </c>
      <c r="AC3544" s="154" t="str">
        <f t="shared" si="1672"/>
        <v/>
      </c>
      <c r="AD3544" s="154" t="str">
        <f t="shared" si="1673"/>
        <v/>
      </c>
      <c r="AE3544" s="3" t="str">
        <f t="shared" si="1674"/>
        <v/>
      </c>
      <c r="AF3544" s="3" t="str">
        <f t="shared" si="1675"/>
        <v/>
      </c>
      <c r="AG3544" s="3" t="str">
        <f t="shared" si="1676"/>
        <v/>
      </c>
      <c r="AH3544" s="4" t="str">
        <f t="shared" si="1677"/>
        <v/>
      </c>
      <c r="AI3544" s="75" t="str">
        <f t="shared" si="1678"/>
        <v/>
      </c>
      <c r="AJ3544" s="75" t="str">
        <f t="shared" si="1679"/>
        <v/>
      </c>
    </row>
    <row r="3545" spans="1:36" ht="14.25">
      <c r="A3545" s="41" t="str">
        <f t="shared" si="1662"/>
        <v/>
      </c>
      <c r="B3545" s="150" t="str">
        <f>IF(ISNUMBER(A3545),INDEX('MetaTrader Import'!$H$13:$J$5893,TRUNC(((A3545-$A$39+1)-1)/3)+1,MOD((A3545-$A$39+1)-1,3)+1),"")</f>
        <v/>
      </c>
      <c r="C3545" s="43" t="str">
        <f t="shared" si="1663"/>
        <v/>
      </c>
      <c r="D3545" s="43" t="str">
        <f t="shared" ca="1" si="1653"/>
        <v/>
      </c>
      <c r="E3545" s="43" t="str">
        <f t="shared" si="1664"/>
        <v/>
      </c>
      <c r="F3545" s="43" t="str">
        <f t="shared" si="1665"/>
        <v/>
      </c>
      <c r="G3545" s="43" t="str">
        <f>IF(A3545&lt;&gt;"",IF(A3545&lt;Data!$G$11*0.25,$C$13/$G$32,IF(A3545&gt;Data!$G$11*0.25,$C$13,$C$13*10)),"")</f>
        <v/>
      </c>
      <c r="H3545" s="43" t="str">
        <f>IF(A3545&lt;&gt;"",IF(Data!$G$9="constant",$C$13,IF(Data!$G$9="squeeze",G3545,F3545)),"")</f>
        <v/>
      </c>
      <c r="I3545" s="38" t="str">
        <f ca="1">IF(ISNUMBER(A3545),NORMINV(RAND(),0,IF(AND(Data!$G$9="squeeze",A3545&lt;Data!$G$11*0.25),$H$32,1)*$C$30*$C$13)*($C$14*$C$12),"")</f>
        <v/>
      </c>
      <c r="J3545" s="42" t="str">
        <f ca="1">IFERROR(IF(Data!$C$6="Real",B3545,I3545+J3544+($C$14*$C$12)*(NORMINV(RAND(),$C$15,CHOOSE($G$13,$C$13,F3545,G3545)))),"")</f>
        <v/>
      </c>
      <c r="K3545" s="88" t="str">
        <f>IF(ISNUMBER(A3545), IF($G$16="fixed",$G$17,MIN(H3545*Data!$C$7*$C$16*0.5,$C$17*Data!$C$7))*$C$12,"")</f>
        <v/>
      </c>
      <c r="L3545" s="42" t="str">
        <f t="shared" ca="1" si="1680"/>
        <v/>
      </c>
      <c r="M3545" s="44" t="str">
        <f t="shared" ca="1" si="1681"/>
        <v/>
      </c>
      <c r="N3545" s="44" t="str">
        <f t="shared" ca="1" si="1682"/>
        <v/>
      </c>
      <c r="O3545" s="108" t="str">
        <f t="shared" si="1666"/>
        <v/>
      </c>
      <c r="P3545" s="102" t="str">
        <f t="shared" si="1667"/>
        <v/>
      </c>
      <c r="Q3545" s="102" t="str">
        <f t="shared" si="1668"/>
        <v/>
      </c>
      <c r="R3545" s="120" t="str">
        <f t="shared" si="1669"/>
        <v/>
      </c>
      <c r="S3545" s="54" t="str">
        <f t="shared" si="1670"/>
        <v/>
      </c>
      <c r="T3545" s="5" t="str">
        <f t="shared" si="1671"/>
        <v/>
      </c>
      <c r="U3545" s="152" t="str">
        <f t="shared" si="1654"/>
        <v/>
      </c>
      <c r="V3545" s="152" t="str">
        <f t="shared" si="1655"/>
        <v/>
      </c>
      <c r="W3545" s="153" t="str">
        <f t="shared" si="1656"/>
        <v/>
      </c>
      <c r="X3545" s="153" t="str">
        <f t="shared" si="1657"/>
        <v/>
      </c>
      <c r="Y3545" s="153" t="str">
        <f t="shared" si="1658"/>
        <v/>
      </c>
      <c r="Z3545" s="153" t="str">
        <f t="shared" si="1659"/>
        <v/>
      </c>
      <c r="AA3545" s="152" t="str">
        <f t="shared" si="1660"/>
        <v/>
      </c>
      <c r="AB3545" s="152" t="str">
        <f t="shared" si="1661"/>
        <v/>
      </c>
      <c r="AC3545" s="154" t="str">
        <f t="shared" si="1672"/>
        <v/>
      </c>
      <c r="AD3545" s="154" t="str">
        <f t="shared" si="1673"/>
        <v/>
      </c>
      <c r="AE3545" s="3" t="str">
        <f t="shared" si="1674"/>
        <v/>
      </c>
      <c r="AF3545" s="3" t="str">
        <f t="shared" si="1675"/>
        <v/>
      </c>
      <c r="AG3545" s="3" t="str">
        <f t="shared" si="1676"/>
        <v/>
      </c>
      <c r="AH3545" s="4" t="str">
        <f t="shared" si="1677"/>
        <v/>
      </c>
      <c r="AI3545" s="75" t="str">
        <f t="shared" si="1678"/>
        <v/>
      </c>
      <c r="AJ3545" s="75" t="str">
        <f t="shared" si="1679"/>
        <v/>
      </c>
    </row>
    <row r="3546" spans="1:36" ht="14.25">
      <c r="A3546" s="41" t="str">
        <f t="shared" si="1662"/>
        <v/>
      </c>
      <c r="B3546" s="150" t="str">
        <f>IF(ISNUMBER(A3546),INDEX('MetaTrader Import'!$H$13:$J$5893,TRUNC(((A3546-$A$39+1)-1)/3)+1,MOD((A3546-$A$39+1)-1,3)+1),"")</f>
        <v/>
      </c>
      <c r="C3546" s="43" t="str">
        <f t="shared" si="1663"/>
        <v/>
      </c>
      <c r="D3546" s="43" t="str">
        <f t="shared" ca="1" si="1653"/>
        <v/>
      </c>
      <c r="E3546" s="43" t="str">
        <f t="shared" si="1664"/>
        <v/>
      </c>
      <c r="F3546" s="43" t="str">
        <f t="shared" si="1665"/>
        <v/>
      </c>
      <c r="G3546" s="43" t="str">
        <f>IF(A3546&lt;&gt;"",IF(A3546&lt;Data!$G$11*0.25,$C$13/$G$32,IF(A3546&gt;Data!$G$11*0.25,$C$13,$C$13*10)),"")</f>
        <v/>
      </c>
      <c r="H3546" s="43" t="str">
        <f>IF(A3546&lt;&gt;"",IF(Data!$G$9="constant",$C$13,IF(Data!$G$9="squeeze",G3546,F3546)),"")</f>
        <v/>
      </c>
      <c r="I3546" s="38" t="str">
        <f ca="1">IF(ISNUMBER(A3546),NORMINV(RAND(),0,IF(AND(Data!$G$9="squeeze",A3546&lt;Data!$G$11*0.25),$H$32,1)*$C$30*$C$13)*($C$14*$C$12),"")</f>
        <v/>
      </c>
      <c r="J3546" s="42" t="str">
        <f ca="1">IFERROR(IF(Data!$C$6="Real",B3546,I3546+J3545+($C$14*$C$12)*(NORMINV(RAND(),$C$15,CHOOSE($G$13,$C$13,F3546,G3546)))),"")</f>
        <v/>
      </c>
      <c r="K3546" s="88" t="str">
        <f>IF(ISNUMBER(A3546), IF($G$16="fixed",$G$17,MIN(H3546*Data!$C$7*$C$16*0.5,$C$17*Data!$C$7))*$C$12,"")</f>
        <v/>
      </c>
      <c r="L3546" s="42" t="str">
        <f t="shared" ca="1" si="1680"/>
        <v/>
      </c>
      <c r="M3546" s="44" t="str">
        <f t="shared" ca="1" si="1681"/>
        <v/>
      </c>
      <c r="N3546" s="44" t="str">
        <f t="shared" ca="1" si="1682"/>
        <v/>
      </c>
      <c r="O3546" s="108" t="str">
        <f t="shared" si="1666"/>
        <v/>
      </c>
      <c r="P3546" s="102" t="str">
        <f t="shared" si="1667"/>
        <v/>
      </c>
      <c r="Q3546" s="102" t="str">
        <f t="shared" si="1668"/>
        <v/>
      </c>
      <c r="R3546" s="120" t="str">
        <f t="shared" si="1669"/>
        <v/>
      </c>
      <c r="S3546" s="54" t="str">
        <f t="shared" si="1670"/>
        <v/>
      </c>
      <c r="T3546" s="5" t="str">
        <f t="shared" si="1671"/>
        <v/>
      </c>
      <c r="U3546" s="152" t="str">
        <f t="shared" si="1654"/>
        <v/>
      </c>
      <c r="V3546" s="152" t="str">
        <f t="shared" si="1655"/>
        <v/>
      </c>
      <c r="W3546" s="153" t="str">
        <f t="shared" si="1656"/>
        <v/>
      </c>
      <c r="X3546" s="153" t="str">
        <f t="shared" si="1657"/>
        <v/>
      </c>
      <c r="Y3546" s="153" t="str">
        <f t="shared" si="1658"/>
        <v/>
      </c>
      <c r="Z3546" s="153" t="str">
        <f t="shared" si="1659"/>
        <v/>
      </c>
      <c r="AA3546" s="152" t="str">
        <f t="shared" si="1660"/>
        <v/>
      </c>
      <c r="AB3546" s="152" t="str">
        <f t="shared" si="1661"/>
        <v/>
      </c>
      <c r="AC3546" s="154" t="str">
        <f t="shared" si="1672"/>
        <v/>
      </c>
      <c r="AD3546" s="154" t="str">
        <f t="shared" si="1673"/>
        <v/>
      </c>
      <c r="AE3546" s="3" t="str">
        <f t="shared" si="1674"/>
        <v/>
      </c>
      <c r="AF3546" s="3" t="str">
        <f t="shared" si="1675"/>
        <v/>
      </c>
      <c r="AG3546" s="3" t="str">
        <f t="shared" si="1676"/>
        <v/>
      </c>
      <c r="AH3546" s="4" t="str">
        <f t="shared" si="1677"/>
        <v/>
      </c>
      <c r="AI3546" s="75" t="str">
        <f t="shared" si="1678"/>
        <v/>
      </c>
      <c r="AJ3546" s="75" t="str">
        <f t="shared" si="1679"/>
        <v/>
      </c>
    </row>
    <row r="3547" spans="1:36" ht="14.25">
      <c r="A3547" s="41" t="str">
        <f t="shared" si="1662"/>
        <v/>
      </c>
      <c r="B3547" s="150" t="str">
        <f>IF(ISNUMBER(A3547),INDEX('MetaTrader Import'!$H$13:$J$5893,TRUNC(((A3547-$A$39+1)-1)/3)+1,MOD((A3547-$A$39+1)-1,3)+1),"")</f>
        <v/>
      </c>
      <c r="C3547" s="43" t="str">
        <f t="shared" si="1663"/>
        <v/>
      </c>
      <c r="D3547" s="43" t="str">
        <f t="shared" ca="1" si="1653"/>
        <v/>
      </c>
      <c r="E3547" s="43" t="str">
        <f t="shared" si="1664"/>
        <v/>
      </c>
      <c r="F3547" s="43" t="str">
        <f t="shared" si="1665"/>
        <v/>
      </c>
      <c r="G3547" s="43" t="str">
        <f>IF(A3547&lt;&gt;"",IF(A3547&lt;Data!$G$11*0.25,$C$13/$G$32,IF(A3547&gt;Data!$G$11*0.25,$C$13,$C$13*10)),"")</f>
        <v/>
      </c>
      <c r="H3547" s="43" t="str">
        <f>IF(A3547&lt;&gt;"",IF(Data!$G$9="constant",$C$13,IF(Data!$G$9="squeeze",G3547,F3547)),"")</f>
        <v/>
      </c>
      <c r="I3547" s="38" t="str">
        <f ca="1">IF(ISNUMBER(A3547),NORMINV(RAND(),0,IF(AND(Data!$G$9="squeeze",A3547&lt;Data!$G$11*0.25),$H$32,1)*$C$30*$C$13)*($C$14*$C$12),"")</f>
        <v/>
      </c>
      <c r="J3547" s="42" t="str">
        <f ca="1">IFERROR(IF(Data!$C$6="Real",B3547,I3547+J3546+($C$14*$C$12)*(NORMINV(RAND(),$C$15,CHOOSE($G$13,$C$13,F3547,G3547)))),"")</f>
        <v/>
      </c>
      <c r="K3547" s="88" t="str">
        <f>IF(ISNUMBER(A3547), IF($G$16="fixed",$G$17,MIN(H3547*Data!$C$7*$C$16*0.5,$C$17*Data!$C$7))*$C$12,"")</f>
        <v/>
      </c>
      <c r="L3547" s="42" t="str">
        <f t="shared" ca="1" si="1680"/>
        <v/>
      </c>
      <c r="M3547" s="44" t="str">
        <f t="shared" ca="1" si="1681"/>
        <v/>
      </c>
      <c r="N3547" s="44" t="str">
        <f t="shared" ca="1" si="1682"/>
        <v/>
      </c>
      <c r="O3547" s="108" t="str">
        <f t="shared" si="1666"/>
        <v/>
      </c>
      <c r="P3547" s="102" t="str">
        <f t="shared" si="1667"/>
        <v/>
      </c>
      <c r="Q3547" s="102" t="str">
        <f t="shared" si="1668"/>
        <v/>
      </c>
      <c r="R3547" s="120" t="str">
        <f t="shared" si="1669"/>
        <v/>
      </c>
      <c r="S3547" s="54" t="str">
        <f t="shared" si="1670"/>
        <v/>
      </c>
      <c r="T3547" s="5" t="str">
        <f t="shared" si="1671"/>
        <v/>
      </c>
      <c r="U3547" s="152" t="str">
        <f t="shared" si="1654"/>
        <v/>
      </c>
      <c r="V3547" s="152" t="str">
        <f t="shared" si="1655"/>
        <v/>
      </c>
      <c r="W3547" s="153" t="str">
        <f t="shared" si="1656"/>
        <v/>
      </c>
      <c r="X3547" s="153" t="str">
        <f t="shared" si="1657"/>
        <v/>
      </c>
      <c r="Y3547" s="153" t="str">
        <f t="shared" si="1658"/>
        <v/>
      </c>
      <c r="Z3547" s="153" t="str">
        <f t="shared" si="1659"/>
        <v/>
      </c>
      <c r="AA3547" s="152" t="str">
        <f t="shared" si="1660"/>
        <v/>
      </c>
      <c r="AB3547" s="152" t="str">
        <f t="shared" si="1661"/>
        <v/>
      </c>
      <c r="AC3547" s="154" t="str">
        <f t="shared" si="1672"/>
        <v/>
      </c>
      <c r="AD3547" s="154" t="str">
        <f t="shared" si="1673"/>
        <v/>
      </c>
      <c r="AE3547" s="3" t="str">
        <f t="shared" si="1674"/>
        <v/>
      </c>
      <c r="AF3547" s="3" t="str">
        <f t="shared" si="1675"/>
        <v/>
      </c>
      <c r="AG3547" s="3" t="str">
        <f t="shared" si="1676"/>
        <v/>
      </c>
      <c r="AH3547" s="4" t="str">
        <f t="shared" si="1677"/>
        <v/>
      </c>
      <c r="AI3547" s="75" t="str">
        <f t="shared" si="1678"/>
        <v/>
      </c>
      <c r="AJ3547" s="75" t="str">
        <f t="shared" si="1679"/>
        <v/>
      </c>
    </row>
    <row r="3548" spans="1:36" ht="14.25">
      <c r="A3548" s="41" t="str">
        <f t="shared" si="1662"/>
        <v/>
      </c>
      <c r="B3548" s="150" t="str">
        <f>IF(ISNUMBER(A3548),INDEX('MetaTrader Import'!$H$13:$J$5893,TRUNC(((A3548-$A$39+1)-1)/3)+1,MOD((A3548-$A$39+1)-1,3)+1),"")</f>
        <v/>
      </c>
      <c r="C3548" s="43" t="str">
        <f t="shared" si="1663"/>
        <v/>
      </c>
      <c r="D3548" s="43" t="str">
        <f t="shared" ca="1" si="1653"/>
        <v/>
      </c>
      <c r="E3548" s="43" t="str">
        <f t="shared" si="1664"/>
        <v/>
      </c>
      <c r="F3548" s="43" t="str">
        <f t="shared" si="1665"/>
        <v/>
      </c>
      <c r="G3548" s="43" t="str">
        <f>IF(A3548&lt;&gt;"",IF(A3548&lt;Data!$G$11*0.25,$C$13/$G$32,IF(A3548&gt;Data!$G$11*0.25,$C$13,$C$13*10)),"")</f>
        <v/>
      </c>
      <c r="H3548" s="43" t="str">
        <f>IF(A3548&lt;&gt;"",IF(Data!$G$9="constant",$C$13,IF(Data!$G$9="squeeze",G3548,F3548)),"")</f>
        <v/>
      </c>
      <c r="I3548" s="38" t="str">
        <f ca="1">IF(ISNUMBER(A3548),NORMINV(RAND(),0,IF(AND(Data!$G$9="squeeze",A3548&lt;Data!$G$11*0.25),$H$32,1)*$C$30*$C$13)*($C$14*$C$12),"")</f>
        <v/>
      </c>
      <c r="J3548" s="42" t="str">
        <f ca="1">IFERROR(IF(Data!$C$6="Real",B3548,I3548+J3547+($C$14*$C$12)*(NORMINV(RAND(),$C$15,CHOOSE($G$13,$C$13,F3548,G3548)))),"")</f>
        <v/>
      </c>
      <c r="K3548" s="88" t="str">
        <f>IF(ISNUMBER(A3548), IF($G$16="fixed",$G$17,MIN(H3548*Data!$C$7*$C$16*0.5,$C$17*Data!$C$7))*$C$12,"")</f>
        <v/>
      </c>
      <c r="L3548" s="42" t="str">
        <f t="shared" ca="1" si="1680"/>
        <v/>
      </c>
      <c r="M3548" s="44" t="str">
        <f t="shared" ca="1" si="1681"/>
        <v/>
      </c>
      <c r="N3548" s="44" t="str">
        <f t="shared" ca="1" si="1682"/>
        <v/>
      </c>
      <c r="O3548" s="108" t="str">
        <f t="shared" si="1666"/>
        <v/>
      </c>
      <c r="P3548" s="102" t="str">
        <f t="shared" si="1667"/>
        <v/>
      </c>
      <c r="Q3548" s="102" t="str">
        <f t="shared" si="1668"/>
        <v/>
      </c>
      <c r="R3548" s="120" t="str">
        <f t="shared" si="1669"/>
        <v/>
      </c>
      <c r="S3548" s="54" t="str">
        <f t="shared" si="1670"/>
        <v/>
      </c>
      <c r="T3548" s="5" t="str">
        <f t="shared" si="1671"/>
        <v/>
      </c>
      <c r="U3548" s="152" t="str">
        <f t="shared" si="1654"/>
        <v/>
      </c>
      <c r="V3548" s="152" t="str">
        <f t="shared" si="1655"/>
        <v/>
      </c>
      <c r="W3548" s="153" t="str">
        <f t="shared" si="1656"/>
        <v/>
      </c>
      <c r="X3548" s="153" t="str">
        <f t="shared" si="1657"/>
        <v/>
      </c>
      <c r="Y3548" s="153" t="str">
        <f t="shared" si="1658"/>
        <v/>
      </c>
      <c r="Z3548" s="153" t="str">
        <f t="shared" si="1659"/>
        <v/>
      </c>
      <c r="AA3548" s="152" t="str">
        <f t="shared" si="1660"/>
        <v/>
      </c>
      <c r="AB3548" s="152" t="str">
        <f t="shared" si="1661"/>
        <v/>
      </c>
      <c r="AC3548" s="154" t="str">
        <f t="shared" si="1672"/>
        <v/>
      </c>
      <c r="AD3548" s="154" t="str">
        <f t="shared" si="1673"/>
        <v/>
      </c>
      <c r="AE3548" s="3" t="str">
        <f t="shared" si="1674"/>
        <v/>
      </c>
      <c r="AF3548" s="3" t="str">
        <f t="shared" si="1675"/>
        <v/>
      </c>
      <c r="AG3548" s="3" t="str">
        <f t="shared" si="1676"/>
        <v/>
      </c>
      <c r="AH3548" s="4" t="str">
        <f t="shared" si="1677"/>
        <v/>
      </c>
      <c r="AI3548" s="75" t="str">
        <f t="shared" si="1678"/>
        <v/>
      </c>
      <c r="AJ3548" s="75" t="str">
        <f t="shared" si="1679"/>
        <v/>
      </c>
    </row>
    <row r="3549" spans="1:36" ht="14.25">
      <c r="A3549" s="41" t="str">
        <f t="shared" si="1662"/>
        <v/>
      </c>
      <c r="B3549" s="150" t="str">
        <f>IF(ISNUMBER(A3549),INDEX('MetaTrader Import'!$H$13:$J$5893,TRUNC(((A3549-$A$39+1)-1)/3)+1,MOD((A3549-$A$39+1)-1,3)+1),"")</f>
        <v/>
      </c>
      <c r="C3549" s="43" t="str">
        <f t="shared" si="1663"/>
        <v/>
      </c>
      <c r="D3549" s="43" t="str">
        <f t="shared" ca="1" si="1653"/>
        <v/>
      </c>
      <c r="E3549" s="43" t="str">
        <f t="shared" si="1664"/>
        <v/>
      </c>
      <c r="F3549" s="43" t="str">
        <f t="shared" si="1665"/>
        <v/>
      </c>
      <c r="G3549" s="43" t="str">
        <f>IF(A3549&lt;&gt;"",IF(A3549&lt;Data!$G$11*0.25,$C$13/$G$32,IF(A3549&gt;Data!$G$11*0.25,$C$13,$C$13*10)),"")</f>
        <v/>
      </c>
      <c r="H3549" s="43" t="str">
        <f>IF(A3549&lt;&gt;"",IF(Data!$G$9="constant",$C$13,IF(Data!$G$9="squeeze",G3549,F3549)),"")</f>
        <v/>
      </c>
      <c r="I3549" s="38" t="str">
        <f ca="1">IF(ISNUMBER(A3549),NORMINV(RAND(),0,IF(AND(Data!$G$9="squeeze",A3549&lt;Data!$G$11*0.25),$H$32,1)*$C$30*$C$13)*($C$14*$C$12),"")</f>
        <v/>
      </c>
      <c r="J3549" s="42" t="str">
        <f ca="1">IFERROR(IF(Data!$C$6="Real",B3549,I3549+J3548+($C$14*$C$12)*(NORMINV(RAND(),$C$15,CHOOSE($G$13,$C$13,F3549,G3549)))),"")</f>
        <v/>
      </c>
      <c r="K3549" s="88" t="str">
        <f>IF(ISNUMBER(A3549), IF($G$16="fixed",$G$17,MIN(H3549*Data!$C$7*$C$16*0.5,$C$17*Data!$C$7))*$C$12,"")</f>
        <v/>
      </c>
      <c r="L3549" s="42" t="str">
        <f t="shared" ca="1" si="1680"/>
        <v/>
      </c>
      <c r="M3549" s="44" t="str">
        <f t="shared" ca="1" si="1681"/>
        <v/>
      </c>
      <c r="N3549" s="44" t="str">
        <f t="shared" ca="1" si="1682"/>
        <v/>
      </c>
      <c r="O3549" s="108" t="str">
        <f t="shared" si="1666"/>
        <v/>
      </c>
      <c r="P3549" s="102" t="str">
        <f t="shared" si="1667"/>
        <v/>
      </c>
      <c r="Q3549" s="102" t="str">
        <f t="shared" si="1668"/>
        <v/>
      </c>
      <c r="R3549" s="120" t="str">
        <f t="shared" si="1669"/>
        <v/>
      </c>
      <c r="S3549" s="54" t="str">
        <f t="shared" si="1670"/>
        <v/>
      </c>
      <c r="T3549" s="5" t="str">
        <f t="shared" si="1671"/>
        <v/>
      </c>
      <c r="U3549" s="152" t="str">
        <f t="shared" si="1654"/>
        <v/>
      </c>
      <c r="V3549" s="152" t="str">
        <f t="shared" si="1655"/>
        <v/>
      </c>
      <c r="W3549" s="153" t="str">
        <f t="shared" si="1656"/>
        <v/>
      </c>
      <c r="X3549" s="153" t="str">
        <f t="shared" si="1657"/>
        <v/>
      </c>
      <c r="Y3549" s="153" t="str">
        <f t="shared" si="1658"/>
        <v/>
      </c>
      <c r="Z3549" s="153" t="str">
        <f t="shared" si="1659"/>
        <v/>
      </c>
      <c r="AA3549" s="152" t="str">
        <f t="shared" si="1660"/>
        <v/>
      </c>
      <c r="AB3549" s="152" t="str">
        <f t="shared" si="1661"/>
        <v/>
      </c>
      <c r="AC3549" s="154" t="str">
        <f t="shared" si="1672"/>
        <v/>
      </c>
      <c r="AD3549" s="154" t="str">
        <f t="shared" si="1673"/>
        <v/>
      </c>
      <c r="AE3549" s="3" t="str">
        <f t="shared" si="1674"/>
        <v/>
      </c>
      <c r="AF3549" s="3" t="str">
        <f t="shared" si="1675"/>
        <v/>
      </c>
      <c r="AG3549" s="3" t="str">
        <f t="shared" si="1676"/>
        <v/>
      </c>
      <c r="AH3549" s="4" t="str">
        <f t="shared" si="1677"/>
        <v/>
      </c>
      <c r="AI3549" s="75" t="str">
        <f t="shared" si="1678"/>
        <v/>
      </c>
      <c r="AJ3549" s="75" t="str">
        <f t="shared" si="1679"/>
        <v/>
      </c>
    </row>
    <row r="3550" spans="1:36" ht="14.25">
      <c r="A3550" s="41" t="str">
        <f t="shared" si="1662"/>
        <v/>
      </c>
      <c r="B3550" s="150" t="str">
        <f>IF(ISNUMBER(A3550),INDEX('MetaTrader Import'!$H$13:$J$5893,TRUNC(((A3550-$A$39+1)-1)/3)+1,MOD((A3550-$A$39+1)-1,3)+1),"")</f>
        <v/>
      </c>
      <c r="C3550" s="43" t="str">
        <f t="shared" si="1663"/>
        <v/>
      </c>
      <c r="D3550" s="43" t="str">
        <f t="shared" ca="1" si="1653"/>
        <v/>
      </c>
      <c r="E3550" s="43" t="str">
        <f t="shared" si="1664"/>
        <v/>
      </c>
      <c r="F3550" s="43" t="str">
        <f t="shared" si="1665"/>
        <v/>
      </c>
      <c r="G3550" s="43" t="str">
        <f>IF(A3550&lt;&gt;"",IF(A3550&lt;Data!$G$11*0.25,$C$13/$G$32,IF(A3550&gt;Data!$G$11*0.25,$C$13,$C$13*10)),"")</f>
        <v/>
      </c>
      <c r="H3550" s="43" t="str">
        <f>IF(A3550&lt;&gt;"",IF(Data!$G$9="constant",$C$13,IF(Data!$G$9="squeeze",G3550,F3550)),"")</f>
        <v/>
      </c>
      <c r="I3550" s="38" t="str">
        <f ca="1">IF(ISNUMBER(A3550),NORMINV(RAND(),0,IF(AND(Data!$G$9="squeeze",A3550&lt;Data!$G$11*0.25),$H$32,1)*$C$30*$C$13)*($C$14*$C$12),"")</f>
        <v/>
      </c>
      <c r="J3550" s="42" t="str">
        <f ca="1">IFERROR(IF(Data!$C$6="Real",B3550,I3550+J3549+($C$14*$C$12)*(NORMINV(RAND(),$C$15,CHOOSE($G$13,$C$13,F3550,G3550)))),"")</f>
        <v/>
      </c>
      <c r="K3550" s="88" t="str">
        <f>IF(ISNUMBER(A3550), IF($G$16="fixed",$G$17,MIN(H3550*Data!$C$7*$C$16*0.5,$C$17*Data!$C$7))*$C$12,"")</f>
        <v/>
      </c>
      <c r="L3550" s="42" t="str">
        <f t="shared" ca="1" si="1680"/>
        <v/>
      </c>
      <c r="M3550" s="44" t="str">
        <f t="shared" ca="1" si="1681"/>
        <v/>
      </c>
      <c r="N3550" s="44" t="str">
        <f t="shared" ca="1" si="1682"/>
        <v/>
      </c>
      <c r="O3550" s="108" t="str">
        <f t="shared" si="1666"/>
        <v/>
      </c>
      <c r="P3550" s="102" t="str">
        <f t="shared" si="1667"/>
        <v/>
      </c>
      <c r="Q3550" s="102" t="str">
        <f t="shared" si="1668"/>
        <v/>
      </c>
      <c r="R3550" s="120" t="str">
        <f t="shared" si="1669"/>
        <v/>
      </c>
      <c r="S3550" s="54" t="str">
        <f t="shared" si="1670"/>
        <v/>
      </c>
      <c r="T3550" s="5" t="str">
        <f t="shared" si="1671"/>
        <v/>
      </c>
      <c r="U3550" s="152" t="str">
        <f t="shared" si="1654"/>
        <v/>
      </c>
      <c r="V3550" s="152" t="str">
        <f t="shared" si="1655"/>
        <v/>
      </c>
      <c r="W3550" s="153" t="str">
        <f t="shared" si="1656"/>
        <v/>
      </c>
      <c r="X3550" s="153" t="str">
        <f t="shared" si="1657"/>
        <v/>
      </c>
      <c r="Y3550" s="153" t="str">
        <f t="shared" si="1658"/>
        <v/>
      </c>
      <c r="Z3550" s="153" t="str">
        <f t="shared" si="1659"/>
        <v/>
      </c>
      <c r="AA3550" s="152" t="str">
        <f t="shared" si="1660"/>
        <v/>
      </c>
      <c r="AB3550" s="152" t="str">
        <f t="shared" si="1661"/>
        <v/>
      </c>
      <c r="AC3550" s="154" t="str">
        <f t="shared" si="1672"/>
        <v/>
      </c>
      <c r="AD3550" s="154" t="str">
        <f t="shared" si="1673"/>
        <v/>
      </c>
      <c r="AE3550" s="3" t="str">
        <f t="shared" si="1674"/>
        <v/>
      </c>
      <c r="AF3550" s="3" t="str">
        <f t="shared" si="1675"/>
        <v/>
      </c>
      <c r="AG3550" s="3" t="str">
        <f t="shared" si="1676"/>
        <v/>
      </c>
      <c r="AH3550" s="4" t="str">
        <f t="shared" si="1677"/>
        <v/>
      </c>
      <c r="AI3550" s="75" t="str">
        <f t="shared" si="1678"/>
        <v/>
      </c>
      <c r="AJ3550" s="75" t="str">
        <f t="shared" si="1679"/>
        <v/>
      </c>
    </row>
    <row r="3551" spans="1:36" ht="14.25">
      <c r="A3551" s="41" t="str">
        <f t="shared" si="1662"/>
        <v/>
      </c>
      <c r="B3551" s="150" t="str">
        <f>IF(ISNUMBER(A3551),INDEX('MetaTrader Import'!$H$13:$J$5893,TRUNC(((A3551-$A$39+1)-1)/3)+1,MOD((A3551-$A$39+1)-1,3)+1),"")</f>
        <v/>
      </c>
      <c r="C3551" s="43" t="str">
        <f t="shared" si="1663"/>
        <v/>
      </c>
      <c r="D3551" s="43" t="str">
        <f t="shared" ca="1" si="1653"/>
        <v/>
      </c>
      <c r="E3551" s="43" t="str">
        <f t="shared" si="1664"/>
        <v/>
      </c>
      <c r="F3551" s="43" t="str">
        <f t="shared" si="1665"/>
        <v/>
      </c>
      <c r="G3551" s="43" t="str">
        <f>IF(A3551&lt;&gt;"",IF(A3551&lt;Data!$G$11*0.25,$C$13/$G$32,IF(A3551&gt;Data!$G$11*0.25,$C$13,$C$13*10)),"")</f>
        <v/>
      </c>
      <c r="H3551" s="43" t="str">
        <f>IF(A3551&lt;&gt;"",IF(Data!$G$9="constant",$C$13,IF(Data!$G$9="squeeze",G3551,F3551)),"")</f>
        <v/>
      </c>
      <c r="I3551" s="38" t="str">
        <f ca="1">IF(ISNUMBER(A3551),NORMINV(RAND(),0,IF(AND(Data!$G$9="squeeze",A3551&lt;Data!$G$11*0.25),$H$32,1)*$C$30*$C$13)*($C$14*$C$12),"")</f>
        <v/>
      </c>
      <c r="J3551" s="42" t="str">
        <f ca="1">IFERROR(IF(Data!$C$6="Real",B3551,I3551+J3550+($C$14*$C$12)*(NORMINV(RAND(),$C$15,CHOOSE($G$13,$C$13,F3551,G3551)))),"")</f>
        <v/>
      </c>
      <c r="K3551" s="88" t="str">
        <f>IF(ISNUMBER(A3551), IF($G$16="fixed",$G$17,MIN(H3551*Data!$C$7*$C$16*0.5,$C$17*Data!$C$7))*$C$12,"")</f>
        <v/>
      </c>
      <c r="L3551" s="42" t="str">
        <f t="shared" ca="1" si="1680"/>
        <v/>
      </c>
      <c r="M3551" s="44" t="str">
        <f t="shared" ca="1" si="1681"/>
        <v/>
      </c>
      <c r="N3551" s="44" t="str">
        <f t="shared" ca="1" si="1682"/>
        <v/>
      </c>
      <c r="O3551" s="108" t="str">
        <f t="shared" si="1666"/>
        <v/>
      </c>
      <c r="P3551" s="102" t="str">
        <f t="shared" si="1667"/>
        <v/>
      </c>
      <c r="Q3551" s="102" t="str">
        <f t="shared" si="1668"/>
        <v/>
      </c>
      <c r="R3551" s="120" t="str">
        <f t="shared" si="1669"/>
        <v/>
      </c>
      <c r="S3551" s="54" t="str">
        <f t="shared" si="1670"/>
        <v/>
      </c>
      <c r="T3551" s="5" t="str">
        <f t="shared" si="1671"/>
        <v/>
      </c>
      <c r="U3551" s="152" t="str">
        <f t="shared" si="1654"/>
        <v/>
      </c>
      <c r="V3551" s="152" t="str">
        <f t="shared" si="1655"/>
        <v/>
      </c>
      <c r="W3551" s="153" t="str">
        <f t="shared" si="1656"/>
        <v/>
      </c>
      <c r="X3551" s="153" t="str">
        <f t="shared" si="1657"/>
        <v/>
      </c>
      <c r="Y3551" s="153" t="str">
        <f t="shared" si="1658"/>
        <v/>
      </c>
      <c r="Z3551" s="153" t="str">
        <f t="shared" si="1659"/>
        <v/>
      </c>
      <c r="AA3551" s="152" t="str">
        <f t="shared" si="1660"/>
        <v/>
      </c>
      <c r="AB3551" s="152" t="str">
        <f t="shared" si="1661"/>
        <v/>
      </c>
      <c r="AC3551" s="154" t="str">
        <f t="shared" si="1672"/>
        <v/>
      </c>
      <c r="AD3551" s="154" t="str">
        <f t="shared" si="1673"/>
        <v/>
      </c>
      <c r="AE3551" s="3" t="str">
        <f t="shared" si="1674"/>
        <v/>
      </c>
      <c r="AF3551" s="3" t="str">
        <f t="shared" si="1675"/>
        <v/>
      </c>
      <c r="AG3551" s="3" t="str">
        <f t="shared" si="1676"/>
        <v/>
      </c>
      <c r="AH3551" s="4" t="str">
        <f t="shared" si="1677"/>
        <v/>
      </c>
      <c r="AI3551" s="75" t="str">
        <f t="shared" si="1678"/>
        <v/>
      </c>
      <c r="AJ3551" s="75" t="str">
        <f t="shared" si="1679"/>
        <v/>
      </c>
    </row>
    <row r="3552" spans="1:36" ht="14.25">
      <c r="A3552" s="41" t="str">
        <f t="shared" si="1662"/>
        <v/>
      </c>
      <c r="B3552" s="150" t="str">
        <f>IF(ISNUMBER(A3552),INDEX('MetaTrader Import'!$H$13:$J$5893,TRUNC(((A3552-$A$39+1)-1)/3)+1,MOD((A3552-$A$39+1)-1,3)+1),"")</f>
        <v/>
      </c>
      <c r="C3552" s="43" t="str">
        <f t="shared" si="1663"/>
        <v/>
      </c>
      <c r="D3552" s="43" t="str">
        <f t="shared" ca="1" si="1653"/>
        <v/>
      </c>
      <c r="E3552" s="43" t="str">
        <f t="shared" si="1664"/>
        <v/>
      </c>
      <c r="F3552" s="43" t="str">
        <f t="shared" si="1665"/>
        <v/>
      </c>
      <c r="G3552" s="43" t="str">
        <f>IF(A3552&lt;&gt;"",IF(A3552&lt;Data!$G$11*0.25,$C$13/$G$32,IF(A3552&gt;Data!$G$11*0.25,$C$13,$C$13*10)),"")</f>
        <v/>
      </c>
      <c r="H3552" s="43" t="str">
        <f>IF(A3552&lt;&gt;"",IF(Data!$G$9="constant",$C$13,IF(Data!$G$9="squeeze",G3552,F3552)),"")</f>
        <v/>
      </c>
      <c r="I3552" s="38" t="str">
        <f ca="1">IF(ISNUMBER(A3552),NORMINV(RAND(),0,IF(AND(Data!$G$9="squeeze",A3552&lt;Data!$G$11*0.25),$H$32,1)*$C$30*$C$13)*($C$14*$C$12),"")</f>
        <v/>
      </c>
      <c r="J3552" s="42" t="str">
        <f ca="1">IFERROR(IF(Data!$C$6="Real",B3552,I3552+J3551+($C$14*$C$12)*(NORMINV(RAND(),$C$15,CHOOSE($G$13,$C$13,F3552,G3552)))),"")</f>
        <v/>
      </c>
      <c r="K3552" s="88" t="str">
        <f>IF(ISNUMBER(A3552), IF($G$16="fixed",$G$17,MIN(H3552*Data!$C$7*$C$16*0.5,$C$17*Data!$C$7))*$C$12,"")</f>
        <v/>
      </c>
      <c r="L3552" s="42" t="str">
        <f t="shared" ca="1" si="1680"/>
        <v/>
      </c>
      <c r="M3552" s="44" t="str">
        <f t="shared" ca="1" si="1681"/>
        <v/>
      </c>
      <c r="N3552" s="44" t="str">
        <f t="shared" ca="1" si="1682"/>
        <v/>
      </c>
      <c r="O3552" s="108" t="str">
        <f t="shared" si="1666"/>
        <v/>
      </c>
      <c r="P3552" s="102" t="str">
        <f t="shared" si="1667"/>
        <v/>
      </c>
      <c r="Q3552" s="102" t="str">
        <f t="shared" si="1668"/>
        <v/>
      </c>
      <c r="R3552" s="120" t="str">
        <f t="shared" si="1669"/>
        <v/>
      </c>
      <c r="S3552" s="54" t="str">
        <f t="shared" si="1670"/>
        <v/>
      </c>
      <c r="T3552" s="5" t="str">
        <f t="shared" si="1671"/>
        <v/>
      </c>
      <c r="U3552" s="152" t="str">
        <f t="shared" si="1654"/>
        <v/>
      </c>
      <c r="V3552" s="152" t="str">
        <f t="shared" si="1655"/>
        <v/>
      </c>
      <c r="W3552" s="153" t="str">
        <f t="shared" si="1656"/>
        <v/>
      </c>
      <c r="X3552" s="153" t="str">
        <f t="shared" si="1657"/>
        <v/>
      </c>
      <c r="Y3552" s="153" t="str">
        <f t="shared" si="1658"/>
        <v/>
      </c>
      <c r="Z3552" s="153" t="str">
        <f t="shared" si="1659"/>
        <v/>
      </c>
      <c r="AA3552" s="152" t="str">
        <f t="shared" si="1660"/>
        <v/>
      </c>
      <c r="AB3552" s="152" t="str">
        <f t="shared" si="1661"/>
        <v/>
      </c>
      <c r="AC3552" s="154" t="str">
        <f t="shared" si="1672"/>
        <v/>
      </c>
      <c r="AD3552" s="154" t="str">
        <f t="shared" si="1673"/>
        <v/>
      </c>
      <c r="AE3552" s="3" t="str">
        <f t="shared" si="1674"/>
        <v/>
      </c>
      <c r="AF3552" s="3" t="str">
        <f t="shared" si="1675"/>
        <v/>
      </c>
      <c r="AG3552" s="3" t="str">
        <f t="shared" si="1676"/>
        <v/>
      </c>
      <c r="AH3552" s="4" t="str">
        <f t="shared" si="1677"/>
        <v/>
      </c>
      <c r="AI3552" s="75" t="str">
        <f t="shared" si="1678"/>
        <v/>
      </c>
      <c r="AJ3552" s="75" t="str">
        <f t="shared" si="1679"/>
        <v/>
      </c>
    </row>
    <row r="3553" spans="1:36" ht="14.25">
      <c r="A3553" s="41" t="str">
        <f t="shared" si="1662"/>
        <v/>
      </c>
      <c r="B3553" s="150" t="str">
        <f>IF(ISNUMBER(A3553),INDEX('MetaTrader Import'!$H$13:$J$5893,TRUNC(((A3553-$A$39+1)-1)/3)+1,MOD((A3553-$A$39+1)-1,3)+1),"")</f>
        <v/>
      </c>
      <c r="C3553" s="43" t="str">
        <f t="shared" si="1663"/>
        <v/>
      </c>
      <c r="D3553" s="43" t="str">
        <f t="shared" ca="1" si="1653"/>
        <v/>
      </c>
      <c r="E3553" s="43" t="str">
        <f t="shared" si="1664"/>
        <v/>
      </c>
      <c r="F3553" s="43" t="str">
        <f t="shared" si="1665"/>
        <v/>
      </c>
      <c r="G3553" s="43" t="str">
        <f>IF(A3553&lt;&gt;"",IF(A3553&lt;Data!$G$11*0.25,$C$13/$G$32,IF(A3553&gt;Data!$G$11*0.25,$C$13,$C$13*10)),"")</f>
        <v/>
      </c>
      <c r="H3553" s="43" t="str">
        <f>IF(A3553&lt;&gt;"",IF(Data!$G$9="constant",$C$13,IF(Data!$G$9="squeeze",G3553,F3553)),"")</f>
        <v/>
      </c>
      <c r="I3553" s="38" t="str">
        <f ca="1">IF(ISNUMBER(A3553),NORMINV(RAND(),0,IF(AND(Data!$G$9="squeeze",A3553&lt;Data!$G$11*0.25),$H$32,1)*$C$30*$C$13)*($C$14*$C$12),"")</f>
        <v/>
      </c>
      <c r="J3553" s="42" t="str">
        <f ca="1">IFERROR(IF(Data!$C$6="Real",B3553,I3553+J3552+($C$14*$C$12)*(NORMINV(RAND(),$C$15,CHOOSE($G$13,$C$13,F3553,G3553)))),"")</f>
        <v/>
      </c>
      <c r="K3553" s="88" t="str">
        <f>IF(ISNUMBER(A3553), IF($G$16="fixed",$G$17,MIN(H3553*Data!$C$7*$C$16*0.5,$C$17*Data!$C$7))*$C$12,"")</f>
        <v/>
      </c>
      <c r="L3553" s="42" t="str">
        <f t="shared" ca="1" si="1680"/>
        <v/>
      </c>
      <c r="M3553" s="44" t="str">
        <f t="shared" ca="1" si="1681"/>
        <v/>
      </c>
      <c r="N3553" s="44" t="str">
        <f t="shared" ca="1" si="1682"/>
        <v/>
      </c>
      <c r="O3553" s="108" t="str">
        <f t="shared" si="1666"/>
        <v/>
      </c>
      <c r="P3553" s="102" t="str">
        <f t="shared" si="1667"/>
        <v/>
      </c>
      <c r="Q3553" s="102" t="str">
        <f t="shared" si="1668"/>
        <v/>
      </c>
      <c r="R3553" s="120" t="str">
        <f t="shared" si="1669"/>
        <v/>
      </c>
      <c r="S3553" s="54" t="str">
        <f t="shared" si="1670"/>
        <v/>
      </c>
      <c r="T3553" s="5" t="str">
        <f t="shared" si="1671"/>
        <v/>
      </c>
      <c r="U3553" s="152" t="str">
        <f t="shared" si="1654"/>
        <v/>
      </c>
      <c r="V3553" s="152" t="str">
        <f t="shared" si="1655"/>
        <v/>
      </c>
      <c r="W3553" s="153" t="str">
        <f t="shared" si="1656"/>
        <v/>
      </c>
      <c r="X3553" s="153" t="str">
        <f t="shared" si="1657"/>
        <v/>
      </c>
      <c r="Y3553" s="153" t="str">
        <f t="shared" si="1658"/>
        <v/>
      </c>
      <c r="Z3553" s="153" t="str">
        <f t="shared" si="1659"/>
        <v/>
      </c>
      <c r="AA3553" s="152" t="str">
        <f t="shared" si="1660"/>
        <v/>
      </c>
      <c r="AB3553" s="152" t="str">
        <f t="shared" si="1661"/>
        <v/>
      </c>
      <c r="AC3553" s="154" t="str">
        <f t="shared" si="1672"/>
        <v/>
      </c>
      <c r="AD3553" s="154" t="str">
        <f t="shared" si="1673"/>
        <v/>
      </c>
      <c r="AE3553" s="3" t="str">
        <f t="shared" si="1674"/>
        <v/>
      </c>
      <c r="AF3553" s="3" t="str">
        <f t="shared" si="1675"/>
        <v/>
      </c>
      <c r="AG3553" s="3" t="str">
        <f t="shared" si="1676"/>
        <v/>
      </c>
      <c r="AH3553" s="4" t="str">
        <f t="shared" si="1677"/>
        <v/>
      </c>
      <c r="AI3553" s="75" t="str">
        <f t="shared" si="1678"/>
        <v/>
      </c>
      <c r="AJ3553" s="75" t="str">
        <f t="shared" si="1679"/>
        <v/>
      </c>
    </row>
    <row r="3554" spans="1:36" ht="14.25">
      <c r="A3554" s="41" t="str">
        <f t="shared" si="1662"/>
        <v/>
      </c>
      <c r="B3554" s="150" t="str">
        <f>IF(ISNUMBER(A3554),INDEX('MetaTrader Import'!$H$13:$J$5893,TRUNC(((A3554-$A$39+1)-1)/3)+1,MOD((A3554-$A$39+1)-1,3)+1),"")</f>
        <v/>
      </c>
      <c r="C3554" s="43" t="str">
        <f t="shared" si="1663"/>
        <v/>
      </c>
      <c r="D3554" s="43" t="str">
        <f t="shared" ca="1" si="1653"/>
        <v/>
      </c>
      <c r="E3554" s="43" t="str">
        <f t="shared" si="1664"/>
        <v/>
      </c>
      <c r="F3554" s="43" t="str">
        <f t="shared" si="1665"/>
        <v/>
      </c>
      <c r="G3554" s="43" t="str">
        <f>IF(A3554&lt;&gt;"",IF(A3554&lt;Data!$G$11*0.25,$C$13/$G$32,IF(A3554&gt;Data!$G$11*0.25,$C$13,$C$13*10)),"")</f>
        <v/>
      </c>
      <c r="H3554" s="43" t="str">
        <f>IF(A3554&lt;&gt;"",IF(Data!$G$9="constant",$C$13,IF(Data!$G$9="squeeze",G3554,F3554)),"")</f>
        <v/>
      </c>
      <c r="I3554" s="38" t="str">
        <f ca="1">IF(ISNUMBER(A3554),NORMINV(RAND(),0,IF(AND(Data!$G$9="squeeze",A3554&lt;Data!$G$11*0.25),$H$32,1)*$C$30*$C$13)*($C$14*$C$12),"")</f>
        <v/>
      </c>
      <c r="J3554" s="42" t="str">
        <f ca="1">IFERROR(IF(Data!$C$6="Real",B3554,I3554+J3553+($C$14*$C$12)*(NORMINV(RAND(),$C$15,CHOOSE($G$13,$C$13,F3554,G3554)))),"")</f>
        <v/>
      </c>
      <c r="K3554" s="88" t="str">
        <f>IF(ISNUMBER(A3554), IF($G$16="fixed",$G$17,MIN(H3554*Data!$C$7*$C$16*0.5,$C$17*Data!$C$7))*$C$12,"")</f>
        <v/>
      </c>
      <c r="L3554" s="42" t="str">
        <f t="shared" ca="1" si="1680"/>
        <v/>
      </c>
      <c r="M3554" s="44" t="str">
        <f t="shared" ca="1" si="1681"/>
        <v/>
      </c>
      <c r="N3554" s="44" t="str">
        <f t="shared" ca="1" si="1682"/>
        <v/>
      </c>
      <c r="O3554" s="108" t="str">
        <f t="shared" si="1666"/>
        <v/>
      </c>
      <c r="P3554" s="102" t="str">
        <f t="shared" si="1667"/>
        <v/>
      </c>
      <c r="Q3554" s="102" t="str">
        <f t="shared" si="1668"/>
        <v/>
      </c>
      <c r="R3554" s="120" t="str">
        <f t="shared" si="1669"/>
        <v/>
      </c>
      <c r="S3554" s="54" t="str">
        <f t="shared" si="1670"/>
        <v/>
      </c>
      <c r="T3554" s="5" t="str">
        <f t="shared" si="1671"/>
        <v/>
      </c>
      <c r="U3554" s="152" t="str">
        <f t="shared" si="1654"/>
        <v/>
      </c>
      <c r="V3554" s="152" t="str">
        <f t="shared" si="1655"/>
        <v/>
      </c>
      <c r="W3554" s="153" t="str">
        <f t="shared" si="1656"/>
        <v/>
      </c>
      <c r="X3554" s="153" t="str">
        <f t="shared" si="1657"/>
        <v/>
      </c>
      <c r="Y3554" s="153" t="str">
        <f t="shared" si="1658"/>
        <v/>
      </c>
      <c r="Z3554" s="153" t="str">
        <f t="shared" si="1659"/>
        <v/>
      </c>
      <c r="AA3554" s="152" t="str">
        <f t="shared" si="1660"/>
        <v/>
      </c>
      <c r="AB3554" s="152" t="str">
        <f t="shared" si="1661"/>
        <v/>
      </c>
      <c r="AC3554" s="154" t="str">
        <f t="shared" si="1672"/>
        <v/>
      </c>
      <c r="AD3554" s="154" t="str">
        <f t="shared" si="1673"/>
        <v/>
      </c>
      <c r="AE3554" s="3" t="str">
        <f t="shared" si="1674"/>
        <v/>
      </c>
      <c r="AF3554" s="3" t="str">
        <f t="shared" si="1675"/>
        <v/>
      </c>
      <c r="AG3554" s="3" t="str">
        <f t="shared" si="1676"/>
        <v/>
      </c>
      <c r="AH3554" s="4" t="str">
        <f t="shared" si="1677"/>
        <v/>
      </c>
      <c r="AI3554" s="75" t="str">
        <f t="shared" si="1678"/>
        <v/>
      </c>
      <c r="AJ3554" s="75" t="str">
        <f t="shared" si="1679"/>
        <v/>
      </c>
    </row>
    <row r="3555" spans="1:36" ht="14.25">
      <c r="A3555" s="41" t="str">
        <f t="shared" si="1662"/>
        <v/>
      </c>
      <c r="B3555" s="150" t="str">
        <f>IF(ISNUMBER(A3555),INDEX('MetaTrader Import'!$H$13:$J$5893,TRUNC(((A3555-$A$39+1)-1)/3)+1,MOD((A3555-$A$39+1)-1,3)+1),"")</f>
        <v/>
      </c>
      <c r="C3555" s="43" t="str">
        <f t="shared" si="1663"/>
        <v/>
      </c>
      <c r="D3555" s="43" t="str">
        <f t="shared" ca="1" si="1653"/>
        <v/>
      </c>
      <c r="E3555" s="43" t="str">
        <f t="shared" si="1664"/>
        <v/>
      </c>
      <c r="F3555" s="43" t="str">
        <f t="shared" si="1665"/>
        <v/>
      </c>
      <c r="G3555" s="43" t="str">
        <f>IF(A3555&lt;&gt;"",IF(A3555&lt;Data!$G$11*0.25,$C$13/$G$32,IF(A3555&gt;Data!$G$11*0.25,$C$13,$C$13*10)),"")</f>
        <v/>
      </c>
      <c r="H3555" s="43" t="str">
        <f>IF(A3555&lt;&gt;"",IF(Data!$G$9="constant",$C$13,IF(Data!$G$9="squeeze",G3555,F3555)),"")</f>
        <v/>
      </c>
      <c r="I3555" s="38" t="str">
        <f ca="1">IF(ISNUMBER(A3555),NORMINV(RAND(),0,IF(AND(Data!$G$9="squeeze",A3555&lt;Data!$G$11*0.25),$H$32,1)*$C$30*$C$13)*($C$14*$C$12),"")</f>
        <v/>
      </c>
      <c r="J3555" s="42" t="str">
        <f ca="1">IFERROR(IF(Data!$C$6="Real",B3555,I3555+J3554+($C$14*$C$12)*(NORMINV(RAND(),$C$15,CHOOSE($G$13,$C$13,F3555,G3555)))),"")</f>
        <v/>
      </c>
      <c r="K3555" s="88" t="str">
        <f>IF(ISNUMBER(A3555), IF($G$16="fixed",$G$17,MIN(H3555*Data!$C$7*$C$16*0.5,$C$17*Data!$C$7))*$C$12,"")</f>
        <v/>
      </c>
      <c r="L3555" s="42" t="str">
        <f t="shared" ca="1" si="1680"/>
        <v/>
      </c>
      <c r="M3555" s="44" t="str">
        <f t="shared" ca="1" si="1681"/>
        <v/>
      </c>
      <c r="N3555" s="44" t="str">
        <f t="shared" ca="1" si="1682"/>
        <v/>
      </c>
      <c r="O3555" s="108" t="str">
        <f t="shared" si="1666"/>
        <v/>
      </c>
      <c r="P3555" s="102" t="str">
        <f t="shared" si="1667"/>
        <v/>
      </c>
      <c r="Q3555" s="102" t="str">
        <f t="shared" si="1668"/>
        <v/>
      </c>
      <c r="R3555" s="120" t="str">
        <f t="shared" si="1669"/>
        <v/>
      </c>
      <c r="S3555" s="54" t="str">
        <f t="shared" si="1670"/>
        <v/>
      </c>
      <c r="T3555" s="5" t="str">
        <f t="shared" si="1671"/>
        <v/>
      </c>
      <c r="U3555" s="152" t="str">
        <f t="shared" si="1654"/>
        <v/>
      </c>
      <c r="V3555" s="152" t="str">
        <f t="shared" si="1655"/>
        <v/>
      </c>
      <c r="W3555" s="153" t="str">
        <f t="shared" si="1656"/>
        <v/>
      </c>
      <c r="X3555" s="153" t="str">
        <f t="shared" si="1657"/>
        <v/>
      </c>
      <c r="Y3555" s="153" t="str">
        <f t="shared" si="1658"/>
        <v/>
      </c>
      <c r="Z3555" s="153" t="str">
        <f t="shared" si="1659"/>
        <v/>
      </c>
      <c r="AA3555" s="152" t="str">
        <f t="shared" si="1660"/>
        <v/>
      </c>
      <c r="AB3555" s="152" t="str">
        <f t="shared" si="1661"/>
        <v/>
      </c>
      <c r="AC3555" s="154" t="str">
        <f t="shared" si="1672"/>
        <v/>
      </c>
      <c r="AD3555" s="154" t="str">
        <f t="shared" si="1673"/>
        <v/>
      </c>
      <c r="AE3555" s="3" t="str">
        <f t="shared" si="1674"/>
        <v/>
      </c>
      <c r="AF3555" s="3" t="str">
        <f t="shared" si="1675"/>
        <v/>
      </c>
      <c r="AG3555" s="3" t="str">
        <f t="shared" si="1676"/>
        <v/>
      </c>
      <c r="AH3555" s="4" t="str">
        <f t="shared" si="1677"/>
        <v/>
      </c>
      <c r="AI3555" s="75" t="str">
        <f t="shared" si="1678"/>
        <v/>
      </c>
      <c r="AJ3555" s="75" t="str">
        <f t="shared" si="1679"/>
        <v/>
      </c>
    </row>
    <row r="3556" spans="1:36" ht="14.25">
      <c r="A3556" s="41" t="str">
        <f t="shared" si="1662"/>
        <v/>
      </c>
      <c r="B3556" s="150" t="str">
        <f>IF(ISNUMBER(A3556),INDEX('MetaTrader Import'!$H$13:$J$5893,TRUNC(((A3556-$A$39+1)-1)/3)+1,MOD((A3556-$A$39+1)-1,3)+1),"")</f>
        <v/>
      </c>
      <c r="C3556" s="43" t="str">
        <f t="shared" si="1663"/>
        <v/>
      </c>
      <c r="D3556" s="43" t="str">
        <f t="shared" ca="1" si="1653"/>
        <v/>
      </c>
      <c r="E3556" s="43" t="str">
        <f t="shared" si="1664"/>
        <v/>
      </c>
      <c r="F3556" s="43" t="str">
        <f t="shared" si="1665"/>
        <v/>
      </c>
      <c r="G3556" s="43" t="str">
        <f>IF(A3556&lt;&gt;"",IF(A3556&lt;Data!$G$11*0.25,$C$13/$G$32,IF(A3556&gt;Data!$G$11*0.25,$C$13,$C$13*10)),"")</f>
        <v/>
      </c>
      <c r="H3556" s="43" t="str">
        <f>IF(A3556&lt;&gt;"",IF(Data!$G$9="constant",$C$13,IF(Data!$G$9="squeeze",G3556,F3556)),"")</f>
        <v/>
      </c>
      <c r="I3556" s="38" t="str">
        <f ca="1">IF(ISNUMBER(A3556),NORMINV(RAND(),0,IF(AND(Data!$G$9="squeeze",A3556&lt;Data!$G$11*0.25),$H$32,1)*$C$30*$C$13)*($C$14*$C$12),"")</f>
        <v/>
      </c>
      <c r="J3556" s="42" t="str">
        <f ca="1">IFERROR(IF(Data!$C$6="Real",B3556,I3556+J3555+($C$14*$C$12)*(NORMINV(RAND(),$C$15,CHOOSE($G$13,$C$13,F3556,G3556)))),"")</f>
        <v/>
      </c>
      <c r="K3556" s="88" t="str">
        <f>IF(ISNUMBER(A3556), IF($G$16="fixed",$G$17,MIN(H3556*Data!$C$7*$C$16*0.5,$C$17*Data!$C$7))*$C$12,"")</f>
        <v/>
      </c>
      <c r="L3556" s="42" t="str">
        <f t="shared" ca="1" si="1680"/>
        <v/>
      </c>
      <c r="M3556" s="44" t="str">
        <f t="shared" ca="1" si="1681"/>
        <v/>
      </c>
      <c r="N3556" s="44" t="str">
        <f t="shared" ca="1" si="1682"/>
        <v/>
      </c>
      <c r="O3556" s="108" t="str">
        <f t="shared" si="1666"/>
        <v/>
      </c>
      <c r="P3556" s="102" t="str">
        <f t="shared" si="1667"/>
        <v/>
      </c>
      <c r="Q3556" s="102" t="str">
        <f t="shared" si="1668"/>
        <v/>
      </c>
      <c r="R3556" s="120" t="str">
        <f t="shared" si="1669"/>
        <v/>
      </c>
      <c r="S3556" s="54" t="str">
        <f t="shared" si="1670"/>
        <v/>
      </c>
      <c r="T3556" s="5" t="str">
        <f t="shared" si="1671"/>
        <v/>
      </c>
      <c r="U3556" s="152" t="str">
        <f t="shared" si="1654"/>
        <v/>
      </c>
      <c r="V3556" s="152" t="str">
        <f t="shared" si="1655"/>
        <v/>
      </c>
      <c r="W3556" s="153" t="str">
        <f t="shared" si="1656"/>
        <v/>
      </c>
      <c r="X3556" s="153" t="str">
        <f t="shared" si="1657"/>
        <v/>
      </c>
      <c r="Y3556" s="153" t="str">
        <f t="shared" si="1658"/>
        <v/>
      </c>
      <c r="Z3556" s="153" t="str">
        <f t="shared" si="1659"/>
        <v/>
      </c>
      <c r="AA3556" s="152" t="str">
        <f t="shared" si="1660"/>
        <v/>
      </c>
      <c r="AB3556" s="152" t="str">
        <f t="shared" si="1661"/>
        <v/>
      </c>
      <c r="AC3556" s="154" t="str">
        <f t="shared" si="1672"/>
        <v/>
      </c>
      <c r="AD3556" s="154" t="str">
        <f t="shared" si="1673"/>
        <v/>
      </c>
      <c r="AE3556" s="3" t="str">
        <f t="shared" si="1674"/>
        <v/>
      </c>
      <c r="AF3556" s="3" t="str">
        <f t="shared" si="1675"/>
        <v/>
      </c>
      <c r="AG3556" s="3" t="str">
        <f t="shared" si="1676"/>
        <v/>
      </c>
      <c r="AH3556" s="4" t="str">
        <f t="shared" si="1677"/>
        <v/>
      </c>
      <c r="AI3556" s="75" t="str">
        <f t="shared" si="1678"/>
        <v/>
      </c>
      <c r="AJ3556" s="75" t="str">
        <f t="shared" si="1679"/>
        <v/>
      </c>
    </row>
    <row r="3557" spans="1:36" ht="14.25">
      <c r="A3557" s="41" t="str">
        <f t="shared" si="1662"/>
        <v/>
      </c>
      <c r="B3557" s="150" t="str">
        <f>IF(ISNUMBER(A3557),INDEX('MetaTrader Import'!$H$13:$J$5893,TRUNC(((A3557-$A$39+1)-1)/3)+1,MOD((A3557-$A$39+1)-1,3)+1),"")</f>
        <v/>
      </c>
      <c r="C3557" s="43" t="str">
        <f t="shared" si="1663"/>
        <v/>
      </c>
      <c r="D3557" s="43" t="str">
        <f t="shared" ca="1" si="1653"/>
        <v/>
      </c>
      <c r="E3557" s="43" t="str">
        <f t="shared" si="1664"/>
        <v/>
      </c>
      <c r="F3557" s="43" t="str">
        <f t="shared" si="1665"/>
        <v/>
      </c>
      <c r="G3557" s="43" t="str">
        <f>IF(A3557&lt;&gt;"",IF(A3557&lt;Data!$G$11*0.25,$C$13/$G$32,IF(A3557&gt;Data!$G$11*0.25,$C$13,$C$13*10)),"")</f>
        <v/>
      </c>
      <c r="H3557" s="43" t="str">
        <f>IF(A3557&lt;&gt;"",IF(Data!$G$9="constant",$C$13,IF(Data!$G$9="squeeze",G3557,F3557)),"")</f>
        <v/>
      </c>
      <c r="I3557" s="38" t="str">
        <f ca="1">IF(ISNUMBER(A3557),NORMINV(RAND(),0,IF(AND(Data!$G$9="squeeze",A3557&lt;Data!$G$11*0.25),$H$32,1)*$C$30*$C$13)*($C$14*$C$12),"")</f>
        <v/>
      </c>
      <c r="J3557" s="42" t="str">
        <f ca="1">IFERROR(IF(Data!$C$6="Real",B3557,I3557+J3556+($C$14*$C$12)*(NORMINV(RAND(),$C$15,CHOOSE($G$13,$C$13,F3557,G3557)))),"")</f>
        <v/>
      </c>
      <c r="K3557" s="88" t="str">
        <f>IF(ISNUMBER(A3557), IF($G$16="fixed",$G$17,MIN(H3557*Data!$C$7*$C$16*0.5,$C$17*Data!$C$7))*$C$12,"")</f>
        <v/>
      </c>
      <c r="L3557" s="42" t="str">
        <f t="shared" ca="1" si="1680"/>
        <v/>
      </c>
      <c r="M3557" s="44" t="str">
        <f t="shared" ca="1" si="1681"/>
        <v/>
      </c>
      <c r="N3557" s="44" t="str">
        <f t="shared" ca="1" si="1682"/>
        <v/>
      </c>
      <c r="O3557" s="108" t="str">
        <f t="shared" si="1666"/>
        <v/>
      </c>
      <c r="P3557" s="102" t="str">
        <f t="shared" si="1667"/>
        <v/>
      </c>
      <c r="Q3557" s="102" t="str">
        <f t="shared" si="1668"/>
        <v/>
      </c>
      <c r="R3557" s="120" t="str">
        <f t="shared" si="1669"/>
        <v/>
      </c>
      <c r="S3557" s="54" t="str">
        <f t="shared" si="1670"/>
        <v/>
      </c>
      <c r="T3557" s="5" t="str">
        <f t="shared" si="1671"/>
        <v/>
      </c>
      <c r="U3557" s="152" t="str">
        <f t="shared" si="1654"/>
        <v/>
      </c>
      <c r="V3557" s="152" t="str">
        <f t="shared" si="1655"/>
        <v/>
      </c>
      <c r="W3557" s="153" t="str">
        <f t="shared" si="1656"/>
        <v/>
      </c>
      <c r="X3557" s="153" t="str">
        <f t="shared" si="1657"/>
        <v/>
      </c>
      <c r="Y3557" s="153" t="str">
        <f t="shared" si="1658"/>
        <v/>
      </c>
      <c r="Z3557" s="153" t="str">
        <f t="shared" si="1659"/>
        <v/>
      </c>
      <c r="AA3557" s="152" t="str">
        <f t="shared" si="1660"/>
        <v/>
      </c>
      <c r="AB3557" s="152" t="str">
        <f t="shared" si="1661"/>
        <v/>
      </c>
      <c r="AC3557" s="154" t="str">
        <f t="shared" si="1672"/>
        <v/>
      </c>
      <c r="AD3557" s="154" t="str">
        <f t="shared" si="1673"/>
        <v/>
      </c>
      <c r="AE3557" s="3" t="str">
        <f t="shared" si="1674"/>
        <v/>
      </c>
      <c r="AF3557" s="3" t="str">
        <f t="shared" si="1675"/>
        <v/>
      </c>
      <c r="AG3557" s="3" t="str">
        <f t="shared" si="1676"/>
        <v/>
      </c>
      <c r="AH3557" s="4" t="str">
        <f t="shared" si="1677"/>
        <v/>
      </c>
      <c r="AI3557" s="75" t="str">
        <f t="shared" si="1678"/>
        <v/>
      </c>
      <c r="AJ3557" s="75" t="str">
        <f t="shared" si="1679"/>
        <v/>
      </c>
    </row>
    <row r="3558" spans="1:36" ht="14.25">
      <c r="A3558" s="41" t="str">
        <f t="shared" si="1662"/>
        <v/>
      </c>
      <c r="B3558" s="150" t="str">
        <f>IF(ISNUMBER(A3558),INDEX('MetaTrader Import'!$H$13:$J$5893,TRUNC(((A3558-$A$39+1)-1)/3)+1,MOD((A3558-$A$39+1)-1,3)+1),"")</f>
        <v/>
      </c>
      <c r="C3558" s="43" t="str">
        <f t="shared" si="1663"/>
        <v/>
      </c>
      <c r="D3558" s="43" t="str">
        <f t="shared" ca="1" si="1653"/>
        <v/>
      </c>
      <c r="E3558" s="43" t="str">
        <f t="shared" si="1664"/>
        <v/>
      </c>
      <c r="F3558" s="43" t="str">
        <f t="shared" si="1665"/>
        <v/>
      </c>
      <c r="G3558" s="43" t="str">
        <f>IF(A3558&lt;&gt;"",IF(A3558&lt;Data!$G$11*0.25,$C$13/$G$32,IF(A3558&gt;Data!$G$11*0.25,$C$13,$C$13*10)),"")</f>
        <v/>
      </c>
      <c r="H3558" s="43" t="str">
        <f>IF(A3558&lt;&gt;"",IF(Data!$G$9="constant",$C$13,IF(Data!$G$9="squeeze",G3558,F3558)),"")</f>
        <v/>
      </c>
      <c r="I3558" s="38" t="str">
        <f ca="1">IF(ISNUMBER(A3558),NORMINV(RAND(),0,IF(AND(Data!$G$9="squeeze",A3558&lt;Data!$G$11*0.25),$H$32,1)*$C$30*$C$13)*($C$14*$C$12),"")</f>
        <v/>
      </c>
      <c r="J3558" s="42" t="str">
        <f ca="1">IFERROR(IF(Data!$C$6="Real",B3558,I3558+J3557+($C$14*$C$12)*(NORMINV(RAND(),$C$15,CHOOSE($G$13,$C$13,F3558,G3558)))),"")</f>
        <v/>
      </c>
      <c r="K3558" s="88" t="str">
        <f>IF(ISNUMBER(A3558), IF($G$16="fixed",$G$17,MIN(H3558*Data!$C$7*$C$16*0.5,$C$17*Data!$C$7))*$C$12,"")</f>
        <v/>
      </c>
      <c r="L3558" s="42" t="str">
        <f t="shared" ca="1" si="1680"/>
        <v/>
      </c>
      <c r="M3558" s="44" t="str">
        <f t="shared" ca="1" si="1681"/>
        <v/>
      </c>
      <c r="N3558" s="44" t="str">
        <f t="shared" ca="1" si="1682"/>
        <v/>
      </c>
      <c r="O3558" s="108" t="str">
        <f t="shared" si="1666"/>
        <v/>
      </c>
      <c r="P3558" s="102" t="str">
        <f t="shared" si="1667"/>
        <v/>
      </c>
      <c r="Q3558" s="102" t="str">
        <f t="shared" si="1668"/>
        <v/>
      </c>
      <c r="R3558" s="120" t="str">
        <f t="shared" si="1669"/>
        <v/>
      </c>
      <c r="S3558" s="54" t="str">
        <f t="shared" si="1670"/>
        <v/>
      </c>
      <c r="T3558" s="5" t="str">
        <f t="shared" si="1671"/>
        <v/>
      </c>
      <c r="U3558" s="152" t="str">
        <f t="shared" si="1654"/>
        <v/>
      </c>
      <c r="V3558" s="152" t="str">
        <f t="shared" si="1655"/>
        <v/>
      </c>
      <c r="W3558" s="153" t="str">
        <f t="shared" si="1656"/>
        <v/>
      </c>
      <c r="X3558" s="153" t="str">
        <f t="shared" si="1657"/>
        <v/>
      </c>
      <c r="Y3558" s="153" t="str">
        <f t="shared" si="1658"/>
        <v/>
      </c>
      <c r="Z3558" s="153" t="str">
        <f t="shared" si="1659"/>
        <v/>
      </c>
      <c r="AA3558" s="152" t="str">
        <f t="shared" si="1660"/>
        <v/>
      </c>
      <c r="AB3558" s="152" t="str">
        <f t="shared" si="1661"/>
        <v/>
      </c>
      <c r="AC3558" s="154" t="str">
        <f t="shared" si="1672"/>
        <v/>
      </c>
      <c r="AD3558" s="154" t="str">
        <f t="shared" si="1673"/>
        <v/>
      </c>
      <c r="AE3558" s="3" t="str">
        <f t="shared" si="1674"/>
        <v/>
      </c>
      <c r="AF3558" s="3" t="str">
        <f t="shared" si="1675"/>
        <v/>
      </c>
      <c r="AG3558" s="3" t="str">
        <f t="shared" si="1676"/>
        <v/>
      </c>
      <c r="AH3558" s="4" t="str">
        <f t="shared" si="1677"/>
        <v/>
      </c>
      <c r="AI3558" s="75" t="str">
        <f t="shared" si="1678"/>
        <v/>
      </c>
      <c r="AJ3558" s="75" t="str">
        <f t="shared" si="1679"/>
        <v/>
      </c>
    </row>
    <row r="3559" spans="1:36" ht="14.25">
      <c r="A3559" s="41" t="str">
        <f t="shared" si="1662"/>
        <v/>
      </c>
      <c r="B3559" s="150" t="str">
        <f>IF(ISNUMBER(A3559),INDEX('MetaTrader Import'!$H$13:$J$5893,TRUNC(((A3559-$A$39+1)-1)/3)+1,MOD((A3559-$A$39+1)-1,3)+1),"")</f>
        <v/>
      </c>
      <c r="C3559" s="43" t="str">
        <f t="shared" si="1663"/>
        <v/>
      </c>
      <c r="D3559" s="43" t="str">
        <f t="shared" ca="1" si="1653"/>
        <v/>
      </c>
      <c r="E3559" s="43" t="str">
        <f t="shared" si="1664"/>
        <v/>
      </c>
      <c r="F3559" s="43" t="str">
        <f t="shared" si="1665"/>
        <v/>
      </c>
      <c r="G3559" s="43" t="str">
        <f>IF(A3559&lt;&gt;"",IF(A3559&lt;Data!$G$11*0.25,$C$13/$G$32,IF(A3559&gt;Data!$G$11*0.25,$C$13,$C$13*10)),"")</f>
        <v/>
      </c>
      <c r="H3559" s="43" t="str">
        <f>IF(A3559&lt;&gt;"",IF(Data!$G$9="constant",$C$13,IF(Data!$G$9="squeeze",G3559,F3559)),"")</f>
        <v/>
      </c>
      <c r="I3559" s="38" t="str">
        <f ca="1">IF(ISNUMBER(A3559),NORMINV(RAND(),0,IF(AND(Data!$G$9="squeeze",A3559&lt;Data!$G$11*0.25),$H$32,1)*$C$30*$C$13)*($C$14*$C$12),"")</f>
        <v/>
      </c>
      <c r="J3559" s="42" t="str">
        <f ca="1">IFERROR(IF(Data!$C$6="Real",B3559,I3559+J3558+($C$14*$C$12)*(NORMINV(RAND(),$C$15,CHOOSE($G$13,$C$13,F3559,G3559)))),"")</f>
        <v/>
      </c>
      <c r="K3559" s="88" t="str">
        <f>IF(ISNUMBER(A3559), IF($G$16="fixed",$G$17,MIN(H3559*Data!$C$7*$C$16*0.5,$C$17*Data!$C$7))*$C$12,"")</f>
        <v/>
      </c>
      <c r="L3559" s="42" t="str">
        <f t="shared" ca="1" si="1680"/>
        <v/>
      </c>
      <c r="M3559" s="44" t="str">
        <f t="shared" ca="1" si="1681"/>
        <v/>
      </c>
      <c r="N3559" s="44" t="str">
        <f t="shared" ca="1" si="1682"/>
        <v/>
      </c>
      <c r="O3559" s="108" t="str">
        <f t="shared" si="1666"/>
        <v/>
      </c>
      <c r="P3559" s="102" t="str">
        <f t="shared" si="1667"/>
        <v/>
      </c>
      <c r="Q3559" s="102" t="str">
        <f t="shared" si="1668"/>
        <v/>
      </c>
      <c r="R3559" s="120" t="str">
        <f t="shared" si="1669"/>
        <v/>
      </c>
      <c r="S3559" s="54" t="str">
        <f t="shared" si="1670"/>
        <v/>
      </c>
      <c r="T3559" s="5" t="str">
        <f t="shared" si="1671"/>
        <v/>
      </c>
      <c r="U3559" s="152" t="str">
        <f t="shared" si="1654"/>
        <v/>
      </c>
      <c r="V3559" s="152" t="str">
        <f t="shared" si="1655"/>
        <v/>
      </c>
      <c r="W3559" s="153" t="str">
        <f t="shared" si="1656"/>
        <v/>
      </c>
      <c r="X3559" s="153" t="str">
        <f t="shared" si="1657"/>
        <v/>
      </c>
      <c r="Y3559" s="153" t="str">
        <f t="shared" si="1658"/>
        <v/>
      </c>
      <c r="Z3559" s="153" t="str">
        <f t="shared" si="1659"/>
        <v/>
      </c>
      <c r="AA3559" s="152" t="str">
        <f t="shared" si="1660"/>
        <v/>
      </c>
      <c r="AB3559" s="152" t="str">
        <f t="shared" si="1661"/>
        <v/>
      </c>
      <c r="AC3559" s="154" t="str">
        <f t="shared" si="1672"/>
        <v/>
      </c>
      <c r="AD3559" s="154" t="str">
        <f t="shared" si="1673"/>
        <v/>
      </c>
      <c r="AE3559" s="3" t="str">
        <f t="shared" si="1674"/>
        <v/>
      </c>
      <c r="AF3559" s="3" t="str">
        <f t="shared" si="1675"/>
        <v/>
      </c>
      <c r="AG3559" s="3" t="str">
        <f t="shared" si="1676"/>
        <v/>
      </c>
      <c r="AH3559" s="4" t="str">
        <f t="shared" si="1677"/>
        <v/>
      </c>
      <c r="AI3559" s="75" t="str">
        <f t="shared" si="1678"/>
        <v/>
      </c>
      <c r="AJ3559" s="75" t="str">
        <f t="shared" si="1679"/>
        <v/>
      </c>
    </row>
    <row r="3560" spans="1:36" ht="14.25">
      <c r="A3560" s="41" t="str">
        <f t="shared" si="1662"/>
        <v/>
      </c>
      <c r="B3560" s="150" t="str">
        <f>IF(ISNUMBER(A3560),INDEX('MetaTrader Import'!$H$13:$J$5893,TRUNC(((A3560-$A$39+1)-1)/3)+1,MOD((A3560-$A$39+1)-1,3)+1),"")</f>
        <v/>
      </c>
      <c r="C3560" s="43" t="str">
        <f t="shared" si="1663"/>
        <v/>
      </c>
      <c r="D3560" s="43" t="str">
        <f t="shared" ca="1" si="1653"/>
        <v/>
      </c>
      <c r="E3560" s="43" t="str">
        <f t="shared" si="1664"/>
        <v/>
      </c>
      <c r="F3560" s="43" t="str">
        <f t="shared" si="1665"/>
        <v/>
      </c>
      <c r="G3560" s="43" t="str">
        <f>IF(A3560&lt;&gt;"",IF(A3560&lt;Data!$G$11*0.25,$C$13/$G$32,IF(A3560&gt;Data!$G$11*0.25,$C$13,$C$13*10)),"")</f>
        <v/>
      </c>
      <c r="H3560" s="43" t="str">
        <f>IF(A3560&lt;&gt;"",IF(Data!$G$9="constant",$C$13,IF(Data!$G$9="squeeze",G3560,F3560)),"")</f>
        <v/>
      </c>
      <c r="I3560" s="38" t="str">
        <f ca="1">IF(ISNUMBER(A3560),NORMINV(RAND(),0,IF(AND(Data!$G$9="squeeze",A3560&lt;Data!$G$11*0.25),$H$32,1)*$C$30*$C$13)*($C$14*$C$12),"")</f>
        <v/>
      </c>
      <c r="J3560" s="42" t="str">
        <f ca="1">IFERROR(IF(Data!$C$6="Real",B3560,I3560+J3559+($C$14*$C$12)*(NORMINV(RAND(),$C$15,CHOOSE($G$13,$C$13,F3560,G3560)))),"")</f>
        <v/>
      </c>
      <c r="K3560" s="88" t="str">
        <f>IF(ISNUMBER(A3560), IF($G$16="fixed",$G$17,MIN(H3560*Data!$C$7*$C$16*0.5,$C$17*Data!$C$7))*$C$12,"")</f>
        <v/>
      </c>
      <c r="L3560" s="42" t="str">
        <f t="shared" ca="1" si="1680"/>
        <v/>
      </c>
      <c r="M3560" s="44" t="str">
        <f t="shared" ca="1" si="1681"/>
        <v/>
      </c>
      <c r="N3560" s="44" t="str">
        <f t="shared" ca="1" si="1682"/>
        <v/>
      </c>
      <c r="O3560" s="108" t="str">
        <f t="shared" si="1666"/>
        <v/>
      </c>
      <c r="P3560" s="102" t="str">
        <f t="shared" si="1667"/>
        <v/>
      </c>
      <c r="Q3560" s="102" t="str">
        <f t="shared" si="1668"/>
        <v/>
      </c>
      <c r="R3560" s="120" t="str">
        <f t="shared" si="1669"/>
        <v/>
      </c>
      <c r="S3560" s="54" t="str">
        <f t="shared" si="1670"/>
        <v/>
      </c>
      <c r="T3560" s="5" t="str">
        <f t="shared" si="1671"/>
        <v/>
      </c>
      <c r="U3560" s="152" t="str">
        <f t="shared" si="1654"/>
        <v/>
      </c>
      <c r="V3560" s="152" t="str">
        <f t="shared" si="1655"/>
        <v/>
      </c>
      <c r="W3560" s="153" t="str">
        <f t="shared" si="1656"/>
        <v/>
      </c>
      <c r="X3560" s="153" t="str">
        <f t="shared" si="1657"/>
        <v/>
      </c>
      <c r="Y3560" s="153" t="str">
        <f t="shared" si="1658"/>
        <v/>
      </c>
      <c r="Z3560" s="153" t="str">
        <f t="shared" si="1659"/>
        <v/>
      </c>
      <c r="AA3560" s="152" t="str">
        <f t="shared" si="1660"/>
        <v/>
      </c>
      <c r="AB3560" s="152" t="str">
        <f t="shared" si="1661"/>
        <v/>
      </c>
      <c r="AC3560" s="154" t="str">
        <f t="shared" si="1672"/>
        <v/>
      </c>
      <c r="AD3560" s="154" t="str">
        <f t="shared" si="1673"/>
        <v/>
      </c>
      <c r="AE3560" s="3" t="str">
        <f t="shared" si="1674"/>
        <v/>
      </c>
      <c r="AF3560" s="3" t="str">
        <f t="shared" si="1675"/>
        <v/>
      </c>
      <c r="AG3560" s="3" t="str">
        <f t="shared" si="1676"/>
        <v/>
      </c>
      <c r="AH3560" s="4" t="str">
        <f t="shared" si="1677"/>
        <v/>
      </c>
      <c r="AI3560" s="75" t="str">
        <f t="shared" si="1678"/>
        <v/>
      </c>
      <c r="AJ3560" s="75" t="str">
        <f t="shared" si="1679"/>
        <v/>
      </c>
    </row>
    <row r="3561" spans="1:36" ht="14.25">
      <c r="A3561" s="41" t="str">
        <f t="shared" si="1662"/>
        <v/>
      </c>
      <c r="B3561" s="150" t="str">
        <f>IF(ISNUMBER(A3561),INDEX('MetaTrader Import'!$H$13:$J$5893,TRUNC(((A3561-$A$39+1)-1)/3)+1,MOD((A3561-$A$39+1)-1,3)+1),"")</f>
        <v/>
      </c>
      <c r="C3561" s="43" t="str">
        <f t="shared" si="1663"/>
        <v/>
      </c>
      <c r="D3561" s="43" t="str">
        <f t="shared" ca="1" si="1653"/>
        <v/>
      </c>
      <c r="E3561" s="43" t="str">
        <f t="shared" si="1664"/>
        <v/>
      </c>
      <c r="F3561" s="43" t="str">
        <f t="shared" si="1665"/>
        <v/>
      </c>
      <c r="G3561" s="43" t="str">
        <f>IF(A3561&lt;&gt;"",IF(A3561&lt;Data!$G$11*0.25,$C$13/$G$32,IF(A3561&gt;Data!$G$11*0.25,$C$13,$C$13*10)),"")</f>
        <v/>
      </c>
      <c r="H3561" s="43" t="str">
        <f>IF(A3561&lt;&gt;"",IF(Data!$G$9="constant",$C$13,IF(Data!$G$9="squeeze",G3561,F3561)),"")</f>
        <v/>
      </c>
      <c r="I3561" s="38" t="str">
        <f ca="1">IF(ISNUMBER(A3561),NORMINV(RAND(),0,IF(AND(Data!$G$9="squeeze",A3561&lt;Data!$G$11*0.25),$H$32,1)*$C$30*$C$13)*($C$14*$C$12),"")</f>
        <v/>
      </c>
      <c r="J3561" s="42" t="str">
        <f ca="1">IFERROR(IF(Data!$C$6="Real",B3561,I3561+J3560+($C$14*$C$12)*(NORMINV(RAND(),$C$15,CHOOSE($G$13,$C$13,F3561,G3561)))),"")</f>
        <v/>
      </c>
      <c r="K3561" s="88" t="str">
        <f>IF(ISNUMBER(A3561), IF($G$16="fixed",$G$17,MIN(H3561*Data!$C$7*$C$16*0.5,$C$17*Data!$C$7))*$C$12,"")</f>
        <v/>
      </c>
      <c r="L3561" s="42" t="str">
        <f t="shared" ca="1" si="1680"/>
        <v/>
      </c>
      <c r="M3561" s="44" t="str">
        <f t="shared" ca="1" si="1681"/>
        <v/>
      </c>
      <c r="N3561" s="44" t="str">
        <f t="shared" ca="1" si="1682"/>
        <v/>
      </c>
      <c r="O3561" s="108" t="str">
        <f t="shared" si="1666"/>
        <v/>
      </c>
      <c r="P3561" s="102" t="str">
        <f t="shared" si="1667"/>
        <v/>
      </c>
      <c r="Q3561" s="102" t="str">
        <f t="shared" si="1668"/>
        <v/>
      </c>
      <c r="R3561" s="120" t="str">
        <f t="shared" si="1669"/>
        <v/>
      </c>
      <c r="S3561" s="54" t="str">
        <f t="shared" si="1670"/>
        <v/>
      </c>
      <c r="T3561" s="5" t="str">
        <f t="shared" si="1671"/>
        <v/>
      </c>
      <c r="U3561" s="152" t="str">
        <f t="shared" si="1654"/>
        <v/>
      </c>
      <c r="V3561" s="152" t="str">
        <f t="shared" si="1655"/>
        <v/>
      </c>
      <c r="W3561" s="153" t="str">
        <f t="shared" si="1656"/>
        <v/>
      </c>
      <c r="X3561" s="153" t="str">
        <f t="shared" si="1657"/>
        <v/>
      </c>
      <c r="Y3561" s="153" t="str">
        <f t="shared" si="1658"/>
        <v/>
      </c>
      <c r="Z3561" s="153" t="str">
        <f t="shared" si="1659"/>
        <v/>
      </c>
      <c r="AA3561" s="152" t="str">
        <f t="shared" si="1660"/>
        <v/>
      </c>
      <c r="AB3561" s="152" t="str">
        <f t="shared" si="1661"/>
        <v/>
      </c>
      <c r="AC3561" s="154" t="str">
        <f t="shared" si="1672"/>
        <v/>
      </c>
      <c r="AD3561" s="154" t="str">
        <f t="shared" si="1673"/>
        <v/>
      </c>
      <c r="AE3561" s="3" t="str">
        <f t="shared" si="1674"/>
        <v/>
      </c>
      <c r="AF3561" s="3" t="str">
        <f t="shared" si="1675"/>
        <v/>
      </c>
      <c r="AG3561" s="3" t="str">
        <f t="shared" si="1676"/>
        <v/>
      </c>
      <c r="AH3561" s="4" t="str">
        <f t="shared" si="1677"/>
        <v/>
      </c>
      <c r="AI3561" s="75" t="str">
        <f t="shared" si="1678"/>
        <v/>
      </c>
      <c r="AJ3561" s="75" t="str">
        <f t="shared" si="1679"/>
        <v/>
      </c>
    </row>
    <row r="3562" spans="1:36" ht="14.25">
      <c r="A3562" s="41" t="str">
        <f t="shared" si="1662"/>
        <v/>
      </c>
      <c r="B3562" s="150" t="str">
        <f>IF(ISNUMBER(A3562),INDEX('MetaTrader Import'!$H$13:$J$5893,TRUNC(((A3562-$A$39+1)-1)/3)+1,MOD((A3562-$A$39+1)-1,3)+1),"")</f>
        <v/>
      </c>
      <c r="C3562" s="43" t="str">
        <f t="shared" si="1663"/>
        <v/>
      </c>
      <c r="D3562" s="43" t="str">
        <f t="shared" ca="1" si="1653"/>
        <v/>
      </c>
      <c r="E3562" s="43" t="str">
        <f t="shared" si="1664"/>
        <v/>
      </c>
      <c r="F3562" s="43" t="str">
        <f t="shared" si="1665"/>
        <v/>
      </c>
      <c r="G3562" s="43" t="str">
        <f>IF(A3562&lt;&gt;"",IF(A3562&lt;Data!$G$11*0.25,$C$13/$G$32,IF(A3562&gt;Data!$G$11*0.25,$C$13,$C$13*10)),"")</f>
        <v/>
      </c>
      <c r="H3562" s="43" t="str">
        <f>IF(A3562&lt;&gt;"",IF(Data!$G$9="constant",$C$13,IF(Data!$G$9="squeeze",G3562,F3562)),"")</f>
        <v/>
      </c>
      <c r="I3562" s="38" t="str">
        <f ca="1">IF(ISNUMBER(A3562),NORMINV(RAND(),0,IF(AND(Data!$G$9="squeeze",A3562&lt;Data!$G$11*0.25),$H$32,1)*$C$30*$C$13)*($C$14*$C$12),"")</f>
        <v/>
      </c>
      <c r="J3562" s="42" t="str">
        <f ca="1">IFERROR(IF(Data!$C$6="Real",B3562,I3562+J3561+($C$14*$C$12)*(NORMINV(RAND(),$C$15,CHOOSE($G$13,$C$13,F3562,G3562)))),"")</f>
        <v/>
      </c>
      <c r="K3562" s="88" t="str">
        <f>IF(ISNUMBER(A3562), IF($G$16="fixed",$G$17,MIN(H3562*Data!$C$7*$C$16*0.5,$C$17*Data!$C$7))*$C$12,"")</f>
        <v/>
      </c>
      <c r="L3562" s="42" t="str">
        <f t="shared" ca="1" si="1680"/>
        <v/>
      </c>
      <c r="M3562" s="44" t="str">
        <f t="shared" ca="1" si="1681"/>
        <v/>
      </c>
      <c r="N3562" s="44" t="str">
        <f t="shared" ca="1" si="1682"/>
        <v/>
      </c>
      <c r="O3562" s="108" t="str">
        <f t="shared" si="1666"/>
        <v/>
      </c>
      <c r="P3562" s="102" t="str">
        <f t="shared" si="1667"/>
        <v/>
      </c>
      <c r="Q3562" s="102" t="str">
        <f t="shared" si="1668"/>
        <v/>
      </c>
      <c r="R3562" s="120" t="str">
        <f t="shared" si="1669"/>
        <v/>
      </c>
      <c r="S3562" s="54" t="str">
        <f t="shared" si="1670"/>
        <v/>
      </c>
      <c r="T3562" s="5" t="str">
        <f t="shared" si="1671"/>
        <v/>
      </c>
      <c r="U3562" s="152" t="str">
        <f t="shared" si="1654"/>
        <v/>
      </c>
      <c r="V3562" s="152" t="str">
        <f t="shared" si="1655"/>
        <v/>
      </c>
      <c r="W3562" s="153" t="str">
        <f t="shared" si="1656"/>
        <v/>
      </c>
      <c r="X3562" s="153" t="str">
        <f t="shared" si="1657"/>
        <v/>
      </c>
      <c r="Y3562" s="153" t="str">
        <f t="shared" si="1658"/>
        <v/>
      </c>
      <c r="Z3562" s="153" t="str">
        <f t="shared" si="1659"/>
        <v/>
      </c>
      <c r="AA3562" s="152" t="str">
        <f t="shared" si="1660"/>
        <v/>
      </c>
      <c r="AB3562" s="152" t="str">
        <f t="shared" si="1661"/>
        <v/>
      </c>
      <c r="AC3562" s="154" t="str">
        <f t="shared" si="1672"/>
        <v/>
      </c>
      <c r="AD3562" s="154" t="str">
        <f t="shared" si="1673"/>
        <v/>
      </c>
      <c r="AE3562" s="3" t="str">
        <f t="shared" si="1674"/>
        <v/>
      </c>
      <c r="AF3562" s="3" t="str">
        <f t="shared" si="1675"/>
        <v/>
      </c>
      <c r="AG3562" s="3" t="str">
        <f t="shared" si="1676"/>
        <v/>
      </c>
      <c r="AH3562" s="4" t="str">
        <f t="shared" si="1677"/>
        <v/>
      </c>
      <c r="AI3562" s="75" t="str">
        <f t="shared" si="1678"/>
        <v/>
      </c>
      <c r="AJ3562" s="75" t="str">
        <f t="shared" si="1679"/>
        <v/>
      </c>
    </row>
    <row r="3563" spans="1:36" ht="14.25">
      <c r="A3563" s="41" t="str">
        <f t="shared" si="1662"/>
        <v/>
      </c>
      <c r="B3563" s="150" t="str">
        <f>IF(ISNUMBER(A3563),INDEX('MetaTrader Import'!$H$13:$J$5893,TRUNC(((A3563-$A$39+1)-1)/3)+1,MOD((A3563-$A$39+1)-1,3)+1),"")</f>
        <v/>
      </c>
      <c r="C3563" s="43" t="str">
        <f t="shared" si="1663"/>
        <v/>
      </c>
      <c r="D3563" s="43" t="str">
        <f t="shared" ca="1" si="1653"/>
        <v/>
      </c>
      <c r="E3563" s="43" t="str">
        <f t="shared" si="1664"/>
        <v/>
      </c>
      <c r="F3563" s="43" t="str">
        <f t="shared" si="1665"/>
        <v/>
      </c>
      <c r="G3563" s="43" t="str">
        <f>IF(A3563&lt;&gt;"",IF(A3563&lt;Data!$G$11*0.25,$C$13/$G$32,IF(A3563&gt;Data!$G$11*0.25,$C$13,$C$13*10)),"")</f>
        <v/>
      </c>
      <c r="H3563" s="43" t="str">
        <f>IF(A3563&lt;&gt;"",IF(Data!$G$9="constant",$C$13,IF(Data!$G$9="squeeze",G3563,F3563)),"")</f>
        <v/>
      </c>
      <c r="I3563" s="38" t="str">
        <f ca="1">IF(ISNUMBER(A3563),NORMINV(RAND(),0,IF(AND(Data!$G$9="squeeze",A3563&lt;Data!$G$11*0.25),$H$32,1)*$C$30*$C$13)*($C$14*$C$12),"")</f>
        <v/>
      </c>
      <c r="J3563" s="42" t="str">
        <f ca="1">IFERROR(IF(Data!$C$6="Real",B3563,I3563+J3562+($C$14*$C$12)*(NORMINV(RAND(),$C$15,CHOOSE($G$13,$C$13,F3563,G3563)))),"")</f>
        <v/>
      </c>
      <c r="K3563" s="88" t="str">
        <f>IF(ISNUMBER(A3563), IF($G$16="fixed",$G$17,MIN(H3563*Data!$C$7*$C$16*0.5,$C$17*Data!$C$7))*$C$12,"")</f>
        <v/>
      </c>
      <c r="L3563" s="42" t="str">
        <f t="shared" ca="1" si="1680"/>
        <v/>
      </c>
      <c r="M3563" s="44" t="str">
        <f t="shared" ca="1" si="1681"/>
        <v/>
      </c>
      <c r="N3563" s="44" t="str">
        <f t="shared" ca="1" si="1682"/>
        <v/>
      </c>
      <c r="O3563" s="108" t="str">
        <f t="shared" si="1666"/>
        <v/>
      </c>
      <c r="P3563" s="102" t="str">
        <f t="shared" si="1667"/>
        <v/>
      </c>
      <c r="Q3563" s="102" t="str">
        <f t="shared" si="1668"/>
        <v/>
      </c>
      <c r="R3563" s="120" t="str">
        <f t="shared" si="1669"/>
        <v/>
      </c>
      <c r="S3563" s="54" t="str">
        <f t="shared" si="1670"/>
        <v/>
      </c>
      <c r="T3563" s="5" t="str">
        <f t="shared" si="1671"/>
        <v/>
      </c>
      <c r="U3563" s="152" t="str">
        <f t="shared" si="1654"/>
        <v/>
      </c>
      <c r="V3563" s="152" t="str">
        <f t="shared" si="1655"/>
        <v/>
      </c>
      <c r="W3563" s="153" t="str">
        <f t="shared" si="1656"/>
        <v/>
      </c>
      <c r="X3563" s="153" t="str">
        <f t="shared" si="1657"/>
        <v/>
      </c>
      <c r="Y3563" s="153" t="str">
        <f t="shared" si="1658"/>
        <v/>
      </c>
      <c r="Z3563" s="153" t="str">
        <f t="shared" si="1659"/>
        <v/>
      </c>
      <c r="AA3563" s="152" t="str">
        <f t="shared" si="1660"/>
        <v/>
      </c>
      <c r="AB3563" s="152" t="str">
        <f t="shared" si="1661"/>
        <v/>
      </c>
      <c r="AC3563" s="154" t="str">
        <f t="shared" si="1672"/>
        <v/>
      </c>
      <c r="AD3563" s="154" t="str">
        <f t="shared" si="1673"/>
        <v/>
      </c>
      <c r="AE3563" s="3" t="str">
        <f t="shared" si="1674"/>
        <v/>
      </c>
      <c r="AF3563" s="3" t="str">
        <f t="shared" si="1675"/>
        <v/>
      </c>
      <c r="AG3563" s="3" t="str">
        <f t="shared" si="1676"/>
        <v/>
      </c>
      <c r="AH3563" s="4" t="str">
        <f t="shared" si="1677"/>
        <v/>
      </c>
      <c r="AI3563" s="75" t="str">
        <f t="shared" si="1678"/>
        <v/>
      </c>
      <c r="AJ3563" s="75" t="str">
        <f t="shared" si="1679"/>
        <v/>
      </c>
    </row>
    <row r="3564" spans="1:36" ht="14.25">
      <c r="A3564" s="41" t="str">
        <f t="shared" si="1662"/>
        <v/>
      </c>
      <c r="B3564" s="150" t="str">
        <f>IF(ISNUMBER(A3564),INDEX('MetaTrader Import'!$H$13:$J$5893,TRUNC(((A3564-$A$39+1)-1)/3)+1,MOD((A3564-$A$39+1)-1,3)+1),"")</f>
        <v/>
      </c>
      <c r="C3564" s="43" t="str">
        <f t="shared" si="1663"/>
        <v/>
      </c>
      <c r="D3564" s="43" t="str">
        <f t="shared" ca="1" si="1653"/>
        <v/>
      </c>
      <c r="E3564" s="43" t="str">
        <f t="shared" si="1664"/>
        <v/>
      </c>
      <c r="F3564" s="43" t="str">
        <f t="shared" si="1665"/>
        <v/>
      </c>
      <c r="G3564" s="43" t="str">
        <f>IF(A3564&lt;&gt;"",IF(A3564&lt;Data!$G$11*0.25,$C$13/$G$32,IF(A3564&gt;Data!$G$11*0.25,$C$13,$C$13*10)),"")</f>
        <v/>
      </c>
      <c r="H3564" s="43" t="str">
        <f>IF(A3564&lt;&gt;"",IF(Data!$G$9="constant",$C$13,IF(Data!$G$9="squeeze",G3564,F3564)),"")</f>
        <v/>
      </c>
      <c r="I3564" s="38" t="str">
        <f ca="1">IF(ISNUMBER(A3564),NORMINV(RAND(),0,IF(AND(Data!$G$9="squeeze",A3564&lt;Data!$G$11*0.25),$H$32,1)*$C$30*$C$13)*($C$14*$C$12),"")</f>
        <v/>
      </c>
      <c r="J3564" s="42" t="str">
        <f ca="1">IFERROR(IF(Data!$C$6="Real",B3564,I3564+J3563+($C$14*$C$12)*(NORMINV(RAND(),$C$15,CHOOSE($G$13,$C$13,F3564,G3564)))),"")</f>
        <v/>
      </c>
      <c r="K3564" s="88" t="str">
        <f>IF(ISNUMBER(A3564), IF($G$16="fixed",$G$17,MIN(H3564*Data!$C$7*$C$16*0.5,$C$17*Data!$C$7))*$C$12,"")</f>
        <v/>
      </c>
      <c r="L3564" s="42" t="str">
        <f t="shared" ca="1" si="1680"/>
        <v/>
      </c>
      <c r="M3564" s="44" t="str">
        <f t="shared" ca="1" si="1681"/>
        <v/>
      </c>
      <c r="N3564" s="44" t="str">
        <f t="shared" ca="1" si="1682"/>
        <v/>
      </c>
      <c r="O3564" s="108" t="str">
        <f t="shared" si="1666"/>
        <v/>
      </c>
      <c r="P3564" s="102" t="str">
        <f t="shared" si="1667"/>
        <v/>
      </c>
      <c r="Q3564" s="102" t="str">
        <f t="shared" si="1668"/>
        <v/>
      </c>
      <c r="R3564" s="120" t="str">
        <f t="shared" si="1669"/>
        <v/>
      </c>
      <c r="S3564" s="54" t="str">
        <f t="shared" si="1670"/>
        <v/>
      </c>
      <c r="T3564" s="5" t="str">
        <f t="shared" si="1671"/>
        <v/>
      </c>
      <c r="U3564" s="152" t="str">
        <f t="shared" si="1654"/>
        <v/>
      </c>
      <c r="V3564" s="152" t="str">
        <f t="shared" si="1655"/>
        <v/>
      </c>
      <c r="W3564" s="153" t="str">
        <f t="shared" si="1656"/>
        <v/>
      </c>
      <c r="X3564" s="153" t="str">
        <f t="shared" si="1657"/>
        <v/>
      </c>
      <c r="Y3564" s="153" t="str">
        <f t="shared" si="1658"/>
        <v/>
      </c>
      <c r="Z3564" s="153" t="str">
        <f t="shared" si="1659"/>
        <v/>
      </c>
      <c r="AA3564" s="152" t="str">
        <f t="shared" si="1660"/>
        <v/>
      </c>
      <c r="AB3564" s="152" t="str">
        <f t="shared" si="1661"/>
        <v/>
      </c>
      <c r="AC3564" s="154" t="str">
        <f t="shared" si="1672"/>
        <v/>
      </c>
      <c r="AD3564" s="154" t="str">
        <f t="shared" si="1673"/>
        <v/>
      </c>
      <c r="AE3564" s="3" t="str">
        <f t="shared" si="1674"/>
        <v/>
      </c>
      <c r="AF3564" s="3" t="str">
        <f t="shared" si="1675"/>
        <v/>
      </c>
      <c r="AG3564" s="3" t="str">
        <f t="shared" si="1676"/>
        <v/>
      </c>
      <c r="AH3564" s="4" t="str">
        <f t="shared" si="1677"/>
        <v/>
      </c>
      <c r="AI3564" s="75" t="str">
        <f t="shared" si="1678"/>
        <v/>
      </c>
      <c r="AJ3564" s="75" t="str">
        <f t="shared" si="1679"/>
        <v/>
      </c>
    </row>
    <row r="3565" spans="1:36" ht="14.25">
      <c r="A3565" s="41" t="str">
        <f t="shared" si="1662"/>
        <v/>
      </c>
      <c r="B3565" s="150" t="str">
        <f>IF(ISNUMBER(A3565),INDEX('MetaTrader Import'!$H$13:$J$5893,TRUNC(((A3565-$A$39+1)-1)/3)+1,MOD((A3565-$A$39+1)-1,3)+1),"")</f>
        <v/>
      </c>
      <c r="C3565" s="43" t="str">
        <f t="shared" si="1663"/>
        <v/>
      </c>
      <c r="D3565" s="43" t="str">
        <f t="shared" ca="1" si="1653"/>
        <v/>
      </c>
      <c r="E3565" s="43" t="str">
        <f t="shared" si="1664"/>
        <v/>
      </c>
      <c r="F3565" s="43" t="str">
        <f t="shared" si="1665"/>
        <v/>
      </c>
      <c r="G3565" s="43" t="str">
        <f>IF(A3565&lt;&gt;"",IF(A3565&lt;Data!$G$11*0.25,$C$13/$G$32,IF(A3565&gt;Data!$G$11*0.25,$C$13,$C$13*10)),"")</f>
        <v/>
      </c>
      <c r="H3565" s="43" t="str">
        <f>IF(A3565&lt;&gt;"",IF(Data!$G$9="constant",$C$13,IF(Data!$G$9="squeeze",G3565,F3565)),"")</f>
        <v/>
      </c>
      <c r="I3565" s="38" t="str">
        <f ca="1">IF(ISNUMBER(A3565),NORMINV(RAND(),0,IF(AND(Data!$G$9="squeeze",A3565&lt;Data!$G$11*0.25),$H$32,1)*$C$30*$C$13)*($C$14*$C$12),"")</f>
        <v/>
      </c>
      <c r="J3565" s="42" t="str">
        <f ca="1">IFERROR(IF(Data!$C$6="Real",B3565,I3565+J3564+($C$14*$C$12)*(NORMINV(RAND(),$C$15,CHOOSE($G$13,$C$13,F3565,G3565)))),"")</f>
        <v/>
      </c>
      <c r="K3565" s="88" t="str">
        <f>IF(ISNUMBER(A3565), IF($G$16="fixed",$G$17,MIN(H3565*Data!$C$7*$C$16*0.5,$C$17*Data!$C$7))*$C$12,"")</f>
        <v/>
      </c>
      <c r="L3565" s="42" t="str">
        <f t="shared" ca="1" si="1680"/>
        <v/>
      </c>
      <c r="M3565" s="44" t="str">
        <f t="shared" ca="1" si="1681"/>
        <v/>
      </c>
      <c r="N3565" s="44" t="str">
        <f t="shared" ca="1" si="1682"/>
        <v/>
      </c>
      <c r="O3565" s="108" t="str">
        <f t="shared" si="1666"/>
        <v/>
      </c>
      <c r="P3565" s="102" t="str">
        <f t="shared" si="1667"/>
        <v/>
      </c>
      <c r="Q3565" s="102" t="str">
        <f t="shared" si="1668"/>
        <v/>
      </c>
      <c r="R3565" s="120" t="str">
        <f t="shared" si="1669"/>
        <v/>
      </c>
      <c r="S3565" s="54" t="str">
        <f t="shared" si="1670"/>
        <v/>
      </c>
      <c r="T3565" s="5" t="str">
        <f t="shared" si="1671"/>
        <v/>
      </c>
      <c r="U3565" s="152" t="str">
        <f t="shared" si="1654"/>
        <v/>
      </c>
      <c r="V3565" s="152" t="str">
        <f t="shared" si="1655"/>
        <v/>
      </c>
      <c r="W3565" s="153" t="str">
        <f t="shared" si="1656"/>
        <v/>
      </c>
      <c r="X3565" s="153" t="str">
        <f t="shared" si="1657"/>
        <v/>
      </c>
      <c r="Y3565" s="153" t="str">
        <f t="shared" si="1658"/>
        <v/>
      </c>
      <c r="Z3565" s="153" t="str">
        <f t="shared" si="1659"/>
        <v/>
      </c>
      <c r="AA3565" s="152" t="str">
        <f t="shared" si="1660"/>
        <v/>
      </c>
      <c r="AB3565" s="152" t="str">
        <f t="shared" si="1661"/>
        <v/>
      </c>
      <c r="AC3565" s="154" t="str">
        <f t="shared" si="1672"/>
        <v/>
      </c>
      <c r="AD3565" s="154" t="str">
        <f t="shared" si="1673"/>
        <v/>
      </c>
      <c r="AE3565" s="3" t="str">
        <f t="shared" si="1674"/>
        <v/>
      </c>
      <c r="AF3565" s="3" t="str">
        <f t="shared" si="1675"/>
        <v/>
      </c>
      <c r="AG3565" s="3" t="str">
        <f t="shared" si="1676"/>
        <v/>
      </c>
      <c r="AH3565" s="4" t="str">
        <f t="shared" si="1677"/>
        <v/>
      </c>
      <c r="AI3565" s="75" t="str">
        <f t="shared" si="1678"/>
        <v/>
      </c>
      <c r="AJ3565" s="75" t="str">
        <f t="shared" si="1679"/>
        <v/>
      </c>
    </row>
    <row r="3566" spans="1:36" ht="14.25">
      <c r="A3566" s="41" t="str">
        <f t="shared" si="1662"/>
        <v/>
      </c>
      <c r="B3566" s="150" t="str">
        <f>IF(ISNUMBER(A3566),INDEX('MetaTrader Import'!$H$13:$J$5893,TRUNC(((A3566-$A$39+1)-1)/3)+1,MOD((A3566-$A$39+1)-1,3)+1),"")</f>
        <v/>
      </c>
      <c r="C3566" s="43" t="str">
        <f t="shared" si="1663"/>
        <v/>
      </c>
      <c r="D3566" s="43" t="str">
        <f t="shared" ca="1" si="1653"/>
        <v/>
      </c>
      <c r="E3566" s="43" t="str">
        <f t="shared" si="1664"/>
        <v/>
      </c>
      <c r="F3566" s="43" t="str">
        <f t="shared" si="1665"/>
        <v/>
      </c>
      <c r="G3566" s="43" t="str">
        <f>IF(A3566&lt;&gt;"",IF(A3566&lt;Data!$G$11*0.25,$C$13/$G$32,IF(A3566&gt;Data!$G$11*0.25,$C$13,$C$13*10)),"")</f>
        <v/>
      </c>
      <c r="H3566" s="43" t="str">
        <f>IF(A3566&lt;&gt;"",IF(Data!$G$9="constant",$C$13,IF(Data!$G$9="squeeze",G3566,F3566)),"")</f>
        <v/>
      </c>
      <c r="I3566" s="38" t="str">
        <f ca="1">IF(ISNUMBER(A3566),NORMINV(RAND(),0,IF(AND(Data!$G$9="squeeze",A3566&lt;Data!$G$11*0.25),$H$32,1)*$C$30*$C$13)*($C$14*$C$12),"")</f>
        <v/>
      </c>
      <c r="J3566" s="42" t="str">
        <f ca="1">IFERROR(IF(Data!$C$6="Real",B3566,I3566+J3565+($C$14*$C$12)*(NORMINV(RAND(),$C$15,CHOOSE($G$13,$C$13,F3566,G3566)))),"")</f>
        <v/>
      </c>
      <c r="K3566" s="88" t="str">
        <f>IF(ISNUMBER(A3566), IF($G$16="fixed",$G$17,MIN(H3566*Data!$C$7*$C$16*0.5,$C$17*Data!$C$7))*$C$12,"")</f>
        <v/>
      </c>
      <c r="L3566" s="42" t="str">
        <f t="shared" ca="1" si="1680"/>
        <v/>
      </c>
      <c r="M3566" s="44" t="str">
        <f t="shared" ca="1" si="1681"/>
        <v/>
      </c>
      <c r="N3566" s="44" t="str">
        <f t="shared" ca="1" si="1682"/>
        <v/>
      </c>
      <c r="O3566" s="108" t="str">
        <f t="shared" si="1666"/>
        <v/>
      </c>
      <c r="P3566" s="102" t="str">
        <f t="shared" si="1667"/>
        <v/>
      </c>
      <c r="Q3566" s="102" t="str">
        <f t="shared" si="1668"/>
        <v/>
      </c>
      <c r="R3566" s="120" t="str">
        <f t="shared" si="1669"/>
        <v/>
      </c>
      <c r="S3566" s="54" t="str">
        <f t="shared" si="1670"/>
        <v/>
      </c>
      <c r="T3566" s="5" t="str">
        <f t="shared" si="1671"/>
        <v/>
      </c>
      <c r="U3566" s="152" t="str">
        <f t="shared" si="1654"/>
        <v/>
      </c>
      <c r="V3566" s="152" t="str">
        <f t="shared" si="1655"/>
        <v/>
      </c>
      <c r="W3566" s="153" t="str">
        <f t="shared" si="1656"/>
        <v/>
      </c>
      <c r="X3566" s="153" t="str">
        <f t="shared" si="1657"/>
        <v/>
      </c>
      <c r="Y3566" s="153" t="str">
        <f t="shared" si="1658"/>
        <v/>
      </c>
      <c r="Z3566" s="153" t="str">
        <f t="shared" si="1659"/>
        <v/>
      </c>
      <c r="AA3566" s="152" t="str">
        <f t="shared" si="1660"/>
        <v/>
      </c>
      <c r="AB3566" s="152" t="str">
        <f t="shared" si="1661"/>
        <v/>
      </c>
      <c r="AC3566" s="154" t="str">
        <f t="shared" si="1672"/>
        <v/>
      </c>
      <c r="AD3566" s="154" t="str">
        <f t="shared" si="1673"/>
        <v/>
      </c>
      <c r="AE3566" s="3" t="str">
        <f t="shared" si="1674"/>
        <v/>
      </c>
      <c r="AF3566" s="3" t="str">
        <f t="shared" si="1675"/>
        <v/>
      </c>
      <c r="AG3566" s="3" t="str">
        <f t="shared" si="1676"/>
        <v/>
      </c>
      <c r="AH3566" s="4" t="str">
        <f t="shared" si="1677"/>
        <v/>
      </c>
      <c r="AI3566" s="75" t="str">
        <f t="shared" si="1678"/>
        <v/>
      </c>
      <c r="AJ3566" s="75" t="str">
        <f t="shared" si="1679"/>
        <v/>
      </c>
    </row>
    <row r="3567" spans="1:36" ht="14.25">
      <c r="A3567" s="41" t="str">
        <f t="shared" si="1662"/>
        <v/>
      </c>
      <c r="B3567" s="150" t="str">
        <f>IF(ISNUMBER(A3567),INDEX('MetaTrader Import'!$H$13:$J$5893,TRUNC(((A3567-$A$39+1)-1)/3)+1,MOD((A3567-$A$39+1)-1,3)+1),"")</f>
        <v/>
      </c>
      <c r="C3567" s="43" t="str">
        <f t="shared" si="1663"/>
        <v/>
      </c>
      <c r="D3567" s="43" t="str">
        <f t="shared" ca="1" si="1653"/>
        <v/>
      </c>
      <c r="E3567" s="43" t="str">
        <f t="shared" si="1664"/>
        <v/>
      </c>
      <c r="F3567" s="43" t="str">
        <f t="shared" si="1665"/>
        <v/>
      </c>
      <c r="G3567" s="43" t="str">
        <f>IF(A3567&lt;&gt;"",IF(A3567&lt;Data!$G$11*0.25,$C$13/$G$32,IF(A3567&gt;Data!$G$11*0.25,$C$13,$C$13*10)),"")</f>
        <v/>
      </c>
      <c r="H3567" s="43" t="str">
        <f>IF(A3567&lt;&gt;"",IF(Data!$G$9="constant",$C$13,IF(Data!$G$9="squeeze",G3567,F3567)),"")</f>
        <v/>
      </c>
      <c r="I3567" s="38" t="str">
        <f ca="1">IF(ISNUMBER(A3567),NORMINV(RAND(),0,IF(AND(Data!$G$9="squeeze",A3567&lt;Data!$G$11*0.25),$H$32,1)*$C$30*$C$13)*($C$14*$C$12),"")</f>
        <v/>
      </c>
      <c r="J3567" s="42" t="str">
        <f ca="1">IFERROR(IF(Data!$C$6="Real",B3567,I3567+J3566+($C$14*$C$12)*(NORMINV(RAND(),$C$15,CHOOSE($G$13,$C$13,F3567,G3567)))),"")</f>
        <v/>
      </c>
      <c r="K3567" s="88" t="str">
        <f>IF(ISNUMBER(A3567), IF($G$16="fixed",$G$17,MIN(H3567*Data!$C$7*$C$16*0.5,$C$17*Data!$C$7))*$C$12,"")</f>
        <v/>
      </c>
      <c r="L3567" s="42" t="str">
        <f t="shared" ca="1" si="1680"/>
        <v/>
      </c>
      <c r="M3567" s="44" t="str">
        <f t="shared" ca="1" si="1681"/>
        <v/>
      </c>
      <c r="N3567" s="44" t="str">
        <f t="shared" ca="1" si="1682"/>
        <v/>
      </c>
      <c r="O3567" s="108" t="str">
        <f t="shared" si="1666"/>
        <v/>
      </c>
      <c r="P3567" s="102" t="str">
        <f t="shared" si="1667"/>
        <v/>
      </c>
      <c r="Q3567" s="102" t="str">
        <f t="shared" si="1668"/>
        <v/>
      </c>
      <c r="R3567" s="120" t="str">
        <f t="shared" si="1669"/>
        <v/>
      </c>
      <c r="S3567" s="54" t="str">
        <f t="shared" si="1670"/>
        <v/>
      </c>
      <c r="T3567" s="5" t="str">
        <f t="shared" si="1671"/>
        <v/>
      </c>
      <c r="U3567" s="152" t="str">
        <f t="shared" si="1654"/>
        <v/>
      </c>
      <c r="V3567" s="152" t="str">
        <f t="shared" si="1655"/>
        <v/>
      </c>
      <c r="W3567" s="153" t="str">
        <f t="shared" si="1656"/>
        <v/>
      </c>
      <c r="X3567" s="153" t="str">
        <f t="shared" si="1657"/>
        <v/>
      </c>
      <c r="Y3567" s="153" t="str">
        <f t="shared" si="1658"/>
        <v/>
      </c>
      <c r="Z3567" s="153" t="str">
        <f t="shared" si="1659"/>
        <v/>
      </c>
      <c r="AA3567" s="152" t="str">
        <f t="shared" si="1660"/>
        <v/>
      </c>
      <c r="AB3567" s="152" t="str">
        <f t="shared" si="1661"/>
        <v/>
      </c>
      <c r="AC3567" s="154" t="str">
        <f t="shared" si="1672"/>
        <v/>
      </c>
      <c r="AD3567" s="154" t="str">
        <f t="shared" si="1673"/>
        <v/>
      </c>
      <c r="AE3567" s="3" t="str">
        <f t="shared" si="1674"/>
        <v/>
      </c>
      <c r="AF3567" s="3" t="str">
        <f t="shared" si="1675"/>
        <v/>
      </c>
      <c r="AG3567" s="3" t="str">
        <f t="shared" si="1676"/>
        <v/>
      </c>
      <c r="AH3567" s="4" t="str">
        <f t="shared" si="1677"/>
        <v/>
      </c>
      <c r="AI3567" s="75" t="str">
        <f t="shared" si="1678"/>
        <v/>
      </c>
      <c r="AJ3567" s="75" t="str">
        <f t="shared" si="1679"/>
        <v/>
      </c>
    </row>
    <row r="3568" spans="1:36" ht="14.25">
      <c r="A3568" s="41" t="str">
        <f t="shared" si="1662"/>
        <v/>
      </c>
      <c r="B3568" s="150" t="str">
        <f>IF(ISNUMBER(A3568),INDEX('MetaTrader Import'!$H$13:$J$5893,TRUNC(((A3568-$A$39+1)-1)/3)+1,MOD((A3568-$A$39+1)-1,3)+1),"")</f>
        <v/>
      </c>
      <c r="C3568" s="43" t="str">
        <f t="shared" si="1663"/>
        <v/>
      </c>
      <c r="D3568" s="43" t="str">
        <f t="shared" ca="1" si="1653"/>
        <v/>
      </c>
      <c r="E3568" s="43" t="str">
        <f t="shared" si="1664"/>
        <v/>
      </c>
      <c r="F3568" s="43" t="str">
        <f t="shared" si="1665"/>
        <v/>
      </c>
      <c r="G3568" s="43" t="str">
        <f>IF(A3568&lt;&gt;"",IF(A3568&lt;Data!$G$11*0.25,$C$13/$G$32,IF(A3568&gt;Data!$G$11*0.25,$C$13,$C$13*10)),"")</f>
        <v/>
      </c>
      <c r="H3568" s="43" t="str">
        <f>IF(A3568&lt;&gt;"",IF(Data!$G$9="constant",$C$13,IF(Data!$G$9="squeeze",G3568,F3568)),"")</f>
        <v/>
      </c>
      <c r="I3568" s="38" t="str">
        <f ca="1">IF(ISNUMBER(A3568),NORMINV(RAND(),0,IF(AND(Data!$G$9="squeeze",A3568&lt;Data!$G$11*0.25),$H$32,1)*$C$30*$C$13)*($C$14*$C$12),"")</f>
        <v/>
      </c>
      <c r="J3568" s="42" t="str">
        <f ca="1">IFERROR(IF(Data!$C$6="Real",B3568,I3568+J3567+($C$14*$C$12)*(NORMINV(RAND(),$C$15,CHOOSE($G$13,$C$13,F3568,G3568)))),"")</f>
        <v/>
      </c>
      <c r="K3568" s="88" t="str">
        <f>IF(ISNUMBER(A3568), IF($G$16="fixed",$G$17,MIN(H3568*Data!$C$7*$C$16*0.5,$C$17*Data!$C$7))*$C$12,"")</f>
        <v/>
      </c>
      <c r="L3568" s="42" t="str">
        <f t="shared" ca="1" si="1680"/>
        <v/>
      </c>
      <c r="M3568" s="44" t="str">
        <f t="shared" ca="1" si="1681"/>
        <v/>
      </c>
      <c r="N3568" s="44" t="str">
        <f t="shared" ca="1" si="1682"/>
        <v/>
      </c>
      <c r="O3568" s="108" t="str">
        <f t="shared" si="1666"/>
        <v/>
      </c>
      <c r="P3568" s="102" t="str">
        <f t="shared" si="1667"/>
        <v/>
      </c>
      <c r="Q3568" s="102" t="str">
        <f t="shared" si="1668"/>
        <v/>
      </c>
      <c r="R3568" s="120" t="str">
        <f t="shared" si="1669"/>
        <v/>
      </c>
      <c r="S3568" s="54" t="str">
        <f t="shared" si="1670"/>
        <v/>
      </c>
      <c r="T3568" s="5" t="str">
        <f t="shared" si="1671"/>
        <v/>
      </c>
      <c r="U3568" s="152" t="str">
        <f t="shared" si="1654"/>
        <v/>
      </c>
      <c r="V3568" s="152" t="str">
        <f t="shared" si="1655"/>
        <v/>
      </c>
      <c r="W3568" s="153" t="str">
        <f t="shared" si="1656"/>
        <v/>
      </c>
      <c r="X3568" s="153" t="str">
        <f t="shared" si="1657"/>
        <v/>
      </c>
      <c r="Y3568" s="153" t="str">
        <f t="shared" si="1658"/>
        <v/>
      </c>
      <c r="Z3568" s="153" t="str">
        <f t="shared" si="1659"/>
        <v/>
      </c>
      <c r="AA3568" s="152" t="str">
        <f t="shared" si="1660"/>
        <v/>
      </c>
      <c r="AB3568" s="152" t="str">
        <f t="shared" si="1661"/>
        <v/>
      </c>
      <c r="AC3568" s="154" t="str">
        <f t="shared" si="1672"/>
        <v/>
      </c>
      <c r="AD3568" s="154" t="str">
        <f t="shared" si="1673"/>
        <v/>
      </c>
      <c r="AE3568" s="3" t="str">
        <f t="shared" si="1674"/>
        <v/>
      </c>
      <c r="AF3568" s="3" t="str">
        <f t="shared" si="1675"/>
        <v/>
      </c>
      <c r="AG3568" s="3" t="str">
        <f t="shared" si="1676"/>
        <v/>
      </c>
      <c r="AH3568" s="4" t="str">
        <f t="shared" si="1677"/>
        <v/>
      </c>
      <c r="AI3568" s="75" t="str">
        <f t="shared" si="1678"/>
        <v/>
      </c>
      <c r="AJ3568" s="75" t="str">
        <f t="shared" si="1679"/>
        <v/>
      </c>
    </row>
    <row r="3569" spans="1:36" ht="14.25">
      <c r="A3569" s="41" t="str">
        <f t="shared" si="1662"/>
        <v/>
      </c>
      <c r="B3569" s="150" t="str">
        <f>IF(ISNUMBER(A3569),INDEX('MetaTrader Import'!$H$13:$J$5893,TRUNC(((A3569-$A$39+1)-1)/3)+1,MOD((A3569-$A$39+1)-1,3)+1),"")</f>
        <v/>
      </c>
      <c r="C3569" s="43" t="str">
        <f t="shared" si="1663"/>
        <v/>
      </c>
      <c r="D3569" s="43" t="str">
        <f t="shared" ca="1" si="1653"/>
        <v/>
      </c>
      <c r="E3569" s="43" t="str">
        <f t="shared" si="1664"/>
        <v/>
      </c>
      <c r="F3569" s="43" t="str">
        <f t="shared" si="1665"/>
        <v/>
      </c>
      <c r="G3569" s="43" t="str">
        <f>IF(A3569&lt;&gt;"",IF(A3569&lt;Data!$G$11*0.25,$C$13/$G$32,IF(A3569&gt;Data!$G$11*0.25,$C$13,$C$13*10)),"")</f>
        <v/>
      </c>
      <c r="H3569" s="43" t="str">
        <f>IF(A3569&lt;&gt;"",IF(Data!$G$9="constant",$C$13,IF(Data!$G$9="squeeze",G3569,F3569)),"")</f>
        <v/>
      </c>
      <c r="I3569" s="38" t="str">
        <f ca="1">IF(ISNUMBER(A3569),NORMINV(RAND(),0,IF(AND(Data!$G$9="squeeze",A3569&lt;Data!$G$11*0.25),$H$32,1)*$C$30*$C$13)*($C$14*$C$12),"")</f>
        <v/>
      </c>
      <c r="J3569" s="42" t="str">
        <f ca="1">IFERROR(IF(Data!$C$6="Real",B3569,I3569+J3568+($C$14*$C$12)*(NORMINV(RAND(),$C$15,CHOOSE($G$13,$C$13,F3569,G3569)))),"")</f>
        <v/>
      </c>
      <c r="K3569" s="88" t="str">
        <f>IF(ISNUMBER(A3569), IF($G$16="fixed",$G$17,MIN(H3569*Data!$C$7*$C$16*0.5,$C$17*Data!$C$7))*$C$12,"")</f>
        <v/>
      </c>
      <c r="L3569" s="42" t="str">
        <f t="shared" ca="1" si="1680"/>
        <v/>
      </c>
      <c r="M3569" s="44" t="str">
        <f t="shared" ca="1" si="1681"/>
        <v/>
      </c>
      <c r="N3569" s="44" t="str">
        <f t="shared" ca="1" si="1682"/>
        <v/>
      </c>
      <c r="O3569" s="108" t="str">
        <f t="shared" si="1666"/>
        <v/>
      </c>
      <c r="P3569" s="102" t="str">
        <f t="shared" si="1667"/>
        <v/>
      </c>
      <c r="Q3569" s="102" t="str">
        <f t="shared" si="1668"/>
        <v/>
      </c>
      <c r="R3569" s="120" t="str">
        <f t="shared" si="1669"/>
        <v/>
      </c>
      <c r="S3569" s="54" t="str">
        <f t="shared" si="1670"/>
        <v/>
      </c>
      <c r="T3569" s="5" t="str">
        <f t="shared" si="1671"/>
        <v/>
      </c>
      <c r="U3569" s="152" t="str">
        <f t="shared" si="1654"/>
        <v/>
      </c>
      <c r="V3569" s="152" t="str">
        <f t="shared" si="1655"/>
        <v/>
      </c>
      <c r="W3569" s="153" t="str">
        <f t="shared" si="1656"/>
        <v/>
      </c>
      <c r="X3569" s="153" t="str">
        <f t="shared" si="1657"/>
        <v/>
      </c>
      <c r="Y3569" s="153" t="str">
        <f t="shared" si="1658"/>
        <v/>
      </c>
      <c r="Z3569" s="153" t="str">
        <f t="shared" si="1659"/>
        <v/>
      </c>
      <c r="AA3569" s="152" t="str">
        <f t="shared" si="1660"/>
        <v/>
      </c>
      <c r="AB3569" s="152" t="str">
        <f t="shared" si="1661"/>
        <v/>
      </c>
      <c r="AC3569" s="154" t="str">
        <f t="shared" si="1672"/>
        <v/>
      </c>
      <c r="AD3569" s="154" t="str">
        <f t="shared" si="1673"/>
        <v/>
      </c>
      <c r="AE3569" s="3" t="str">
        <f t="shared" si="1674"/>
        <v/>
      </c>
      <c r="AF3569" s="3" t="str">
        <f t="shared" si="1675"/>
        <v/>
      </c>
      <c r="AG3569" s="3" t="str">
        <f t="shared" si="1676"/>
        <v/>
      </c>
      <c r="AH3569" s="4" t="str">
        <f t="shared" si="1677"/>
        <v/>
      </c>
      <c r="AI3569" s="75" t="str">
        <f t="shared" si="1678"/>
        <v/>
      </c>
      <c r="AJ3569" s="75" t="str">
        <f t="shared" si="1679"/>
        <v/>
      </c>
    </row>
    <row r="3570" spans="1:36" ht="14.25">
      <c r="A3570" s="41" t="str">
        <f t="shared" si="1662"/>
        <v/>
      </c>
      <c r="B3570" s="150" t="str">
        <f>IF(ISNUMBER(A3570),INDEX('MetaTrader Import'!$H$13:$J$5893,TRUNC(((A3570-$A$39+1)-1)/3)+1,MOD((A3570-$A$39+1)-1,3)+1),"")</f>
        <v/>
      </c>
      <c r="C3570" s="43" t="str">
        <f t="shared" si="1663"/>
        <v/>
      </c>
      <c r="D3570" s="43" t="str">
        <f t="shared" ca="1" si="1653"/>
        <v/>
      </c>
      <c r="E3570" s="43" t="str">
        <f t="shared" si="1664"/>
        <v/>
      </c>
      <c r="F3570" s="43" t="str">
        <f t="shared" si="1665"/>
        <v/>
      </c>
      <c r="G3570" s="43" t="str">
        <f>IF(A3570&lt;&gt;"",IF(A3570&lt;Data!$G$11*0.25,$C$13/$G$32,IF(A3570&gt;Data!$G$11*0.25,$C$13,$C$13*10)),"")</f>
        <v/>
      </c>
      <c r="H3570" s="43" t="str">
        <f>IF(A3570&lt;&gt;"",IF(Data!$G$9="constant",$C$13,IF(Data!$G$9="squeeze",G3570,F3570)),"")</f>
        <v/>
      </c>
      <c r="I3570" s="38" t="str">
        <f ca="1">IF(ISNUMBER(A3570),NORMINV(RAND(),0,IF(AND(Data!$G$9="squeeze",A3570&lt;Data!$G$11*0.25),$H$32,1)*$C$30*$C$13)*($C$14*$C$12),"")</f>
        <v/>
      </c>
      <c r="J3570" s="42" t="str">
        <f ca="1">IFERROR(IF(Data!$C$6="Real",B3570,I3570+J3569+($C$14*$C$12)*(NORMINV(RAND(),$C$15,CHOOSE($G$13,$C$13,F3570,G3570)))),"")</f>
        <v/>
      </c>
      <c r="K3570" s="88" t="str">
        <f>IF(ISNUMBER(A3570), IF($G$16="fixed",$G$17,MIN(H3570*Data!$C$7*$C$16*0.5,$C$17*Data!$C$7))*$C$12,"")</f>
        <v/>
      </c>
      <c r="L3570" s="42" t="str">
        <f t="shared" ca="1" si="1680"/>
        <v/>
      </c>
      <c r="M3570" s="44" t="str">
        <f t="shared" ca="1" si="1681"/>
        <v/>
      </c>
      <c r="N3570" s="44" t="str">
        <f t="shared" ca="1" si="1682"/>
        <v/>
      </c>
      <c r="O3570" s="108" t="str">
        <f t="shared" si="1666"/>
        <v/>
      </c>
      <c r="P3570" s="102" t="str">
        <f t="shared" si="1667"/>
        <v/>
      </c>
      <c r="Q3570" s="102" t="str">
        <f t="shared" si="1668"/>
        <v/>
      </c>
      <c r="R3570" s="120" t="str">
        <f t="shared" si="1669"/>
        <v/>
      </c>
      <c r="S3570" s="54" t="str">
        <f t="shared" si="1670"/>
        <v/>
      </c>
      <c r="T3570" s="5" t="str">
        <f t="shared" si="1671"/>
        <v/>
      </c>
      <c r="U3570" s="152" t="str">
        <f t="shared" si="1654"/>
        <v/>
      </c>
      <c r="V3570" s="152" t="str">
        <f t="shared" si="1655"/>
        <v/>
      </c>
      <c r="W3570" s="153" t="str">
        <f t="shared" si="1656"/>
        <v/>
      </c>
      <c r="X3570" s="153" t="str">
        <f t="shared" si="1657"/>
        <v/>
      </c>
      <c r="Y3570" s="153" t="str">
        <f t="shared" si="1658"/>
        <v/>
      </c>
      <c r="Z3570" s="153" t="str">
        <f t="shared" si="1659"/>
        <v/>
      </c>
      <c r="AA3570" s="152" t="str">
        <f t="shared" si="1660"/>
        <v/>
      </c>
      <c r="AB3570" s="152" t="str">
        <f t="shared" si="1661"/>
        <v/>
      </c>
      <c r="AC3570" s="154" t="str">
        <f t="shared" si="1672"/>
        <v/>
      </c>
      <c r="AD3570" s="154" t="str">
        <f t="shared" si="1673"/>
        <v/>
      </c>
      <c r="AE3570" s="3" t="str">
        <f t="shared" si="1674"/>
        <v/>
      </c>
      <c r="AF3570" s="3" t="str">
        <f t="shared" si="1675"/>
        <v/>
      </c>
      <c r="AG3570" s="3" t="str">
        <f t="shared" si="1676"/>
        <v/>
      </c>
      <c r="AH3570" s="4" t="str">
        <f t="shared" si="1677"/>
        <v/>
      </c>
      <c r="AI3570" s="75" t="str">
        <f t="shared" si="1678"/>
        <v/>
      </c>
      <c r="AJ3570" s="75" t="str">
        <f t="shared" si="1679"/>
        <v/>
      </c>
    </row>
    <row r="3571" spans="1:36" ht="14.25">
      <c r="A3571" s="41" t="str">
        <f t="shared" si="1662"/>
        <v/>
      </c>
      <c r="B3571" s="150" t="str">
        <f>IF(ISNUMBER(A3571),INDEX('MetaTrader Import'!$H$13:$J$5893,TRUNC(((A3571-$A$39+1)-1)/3)+1,MOD((A3571-$A$39+1)-1,3)+1),"")</f>
        <v/>
      </c>
      <c r="C3571" s="43" t="str">
        <f t="shared" si="1663"/>
        <v/>
      </c>
      <c r="D3571" s="43" t="str">
        <f t="shared" ca="1" si="1653"/>
        <v/>
      </c>
      <c r="E3571" s="43" t="str">
        <f t="shared" si="1664"/>
        <v/>
      </c>
      <c r="F3571" s="43" t="str">
        <f t="shared" si="1665"/>
        <v/>
      </c>
      <c r="G3571" s="43" t="str">
        <f>IF(A3571&lt;&gt;"",IF(A3571&lt;Data!$G$11*0.25,$C$13/$G$32,IF(A3571&gt;Data!$G$11*0.25,$C$13,$C$13*10)),"")</f>
        <v/>
      </c>
      <c r="H3571" s="43" t="str">
        <f>IF(A3571&lt;&gt;"",IF(Data!$G$9="constant",$C$13,IF(Data!$G$9="squeeze",G3571,F3571)),"")</f>
        <v/>
      </c>
      <c r="I3571" s="38" t="str">
        <f ca="1">IF(ISNUMBER(A3571),NORMINV(RAND(),0,IF(AND(Data!$G$9="squeeze",A3571&lt;Data!$G$11*0.25),$H$32,1)*$C$30*$C$13)*($C$14*$C$12),"")</f>
        <v/>
      </c>
      <c r="J3571" s="42" t="str">
        <f ca="1">IFERROR(IF(Data!$C$6="Real",B3571,I3571+J3570+($C$14*$C$12)*(NORMINV(RAND(),$C$15,CHOOSE($G$13,$C$13,F3571,G3571)))),"")</f>
        <v/>
      </c>
      <c r="K3571" s="88" t="str">
        <f>IF(ISNUMBER(A3571), IF($G$16="fixed",$G$17,MIN(H3571*Data!$C$7*$C$16*0.5,$C$17*Data!$C$7))*$C$12,"")</f>
        <v/>
      </c>
      <c r="L3571" s="42" t="str">
        <f t="shared" ca="1" si="1680"/>
        <v/>
      </c>
      <c r="M3571" s="44" t="str">
        <f t="shared" ca="1" si="1681"/>
        <v/>
      </c>
      <c r="N3571" s="44" t="str">
        <f t="shared" ca="1" si="1682"/>
        <v/>
      </c>
      <c r="O3571" s="108" t="str">
        <f t="shared" si="1666"/>
        <v/>
      </c>
      <c r="P3571" s="102" t="str">
        <f t="shared" si="1667"/>
        <v/>
      </c>
      <c r="Q3571" s="102" t="str">
        <f t="shared" si="1668"/>
        <v/>
      </c>
      <c r="R3571" s="120" t="str">
        <f t="shared" si="1669"/>
        <v/>
      </c>
      <c r="S3571" s="54" t="str">
        <f t="shared" si="1670"/>
        <v/>
      </c>
      <c r="T3571" s="5" t="str">
        <f t="shared" si="1671"/>
        <v/>
      </c>
      <c r="U3571" s="152" t="str">
        <f t="shared" si="1654"/>
        <v/>
      </c>
      <c r="V3571" s="152" t="str">
        <f t="shared" si="1655"/>
        <v/>
      </c>
      <c r="W3571" s="153" t="str">
        <f t="shared" si="1656"/>
        <v/>
      </c>
      <c r="X3571" s="153" t="str">
        <f t="shared" si="1657"/>
        <v/>
      </c>
      <c r="Y3571" s="153" t="str">
        <f t="shared" si="1658"/>
        <v/>
      </c>
      <c r="Z3571" s="153" t="str">
        <f t="shared" si="1659"/>
        <v/>
      </c>
      <c r="AA3571" s="152" t="str">
        <f t="shared" si="1660"/>
        <v/>
      </c>
      <c r="AB3571" s="152" t="str">
        <f t="shared" si="1661"/>
        <v/>
      </c>
      <c r="AC3571" s="154" t="str">
        <f t="shared" si="1672"/>
        <v/>
      </c>
      <c r="AD3571" s="154" t="str">
        <f t="shared" si="1673"/>
        <v/>
      </c>
      <c r="AE3571" s="3" t="str">
        <f t="shared" si="1674"/>
        <v/>
      </c>
      <c r="AF3571" s="3" t="str">
        <f t="shared" si="1675"/>
        <v/>
      </c>
      <c r="AG3571" s="3" t="str">
        <f t="shared" si="1676"/>
        <v/>
      </c>
      <c r="AH3571" s="4" t="str">
        <f t="shared" si="1677"/>
        <v/>
      </c>
      <c r="AI3571" s="75" t="str">
        <f t="shared" si="1678"/>
        <v/>
      </c>
      <c r="AJ3571" s="75" t="str">
        <f t="shared" si="1679"/>
        <v/>
      </c>
    </row>
    <row r="3572" spans="1:36" ht="14.25">
      <c r="A3572" s="41" t="str">
        <f t="shared" si="1662"/>
        <v/>
      </c>
      <c r="B3572" s="150" t="str">
        <f>IF(ISNUMBER(A3572),INDEX('MetaTrader Import'!$H$13:$J$5893,TRUNC(((A3572-$A$39+1)-1)/3)+1,MOD((A3572-$A$39+1)-1,3)+1),"")</f>
        <v/>
      </c>
      <c r="C3572" s="43" t="str">
        <f t="shared" si="1663"/>
        <v/>
      </c>
      <c r="D3572" s="43" t="str">
        <f t="shared" ca="1" si="1653"/>
        <v/>
      </c>
      <c r="E3572" s="43" t="str">
        <f t="shared" si="1664"/>
        <v/>
      </c>
      <c r="F3572" s="43" t="str">
        <f t="shared" si="1665"/>
        <v/>
      </c>
      <c r="G3572" s="43" t="str">
        <f>IF(A3572&lt;&gt;"",IF(A3572&lt;Data!$G$11*0.25,$C$13/$G$32,IF(A3572&gt;Data!$G$11*0.25,$C$13,$C$13*10)),"")</f>
        <v/>
      </c>
      <c r="H3572" s="43" t="str">
        <f>IF(A3572&lt;&gt;"",IF(Data!$G$9="constant",$C$13,IF(Data!$G$9="squeeze",G3572,F3572)),"")</f>
        <v/>
      </c>
      <c r="I3572" s="38" t="str">
        <f ca="1">IF(ISNUMBER(A3572),NORMINV(RAND(),0,IF(AND(Data!$G$9="squeeze",A3572&lt;Data!$G$11*0.25),$H$32,1)*$C$30*$C$13)*($C$14*$C$12),"")</f>
        <v/>
      </c>
      <c r="J3572" s="42" t="str">
        <f ca="1">IFERROR(IF(Data!$C$6="Real",B3572,I3572+J3571+($C$14*$C$12)*(NORMINV(RAND(),$C$15,CHOOSE($G$13,$C$13,F3572,G3572)))),"")</f>
        <v/>
      </c>
      <c r="K3572" s="88" t="str">
        <f>IF(ISNUMBER(A3572), IF($G$16="fixed",$G$17,MIN(H3572*Data!$C$7*$C$16*0.5,$C$17*Data!$C$7))*$C$12,"")</f>
        <v/>
      </c>
      <c r="L3572" s="42" t="str">
        <f t="shared" ca="1" si="1680"/>
        <v/>
      </c>
      <c r="M3572" s="44" t="str">
        <f t="shared" ca="1" si="1681"/>
        <v/>
      </c>
      <c r="N3572" s="44" t="str">
        <f t="shared" ca="1" si="1682"/>
        <v/>
      </c>
      <c r="O3572" s="108" t="str">
        <f t="shared" si="1666"/>
        <v/>
      </c>
      <c r="P3572" s="102" t="str">
        <f t="shared" si="1667"/>
        <v/>
      </c>
      <c r="Q3572" s="102" t="str">
        <f t="shared" si="1668"/>
        <v/>
      </c>
      <c r="R3572" s="120" t="str">
        <f t="shared" si="1669"/>
        <v/>
      </c>
      <c r="S3572" s="54" t="str">
        <f t="shared" si="1670"/>
        <v/>
      </c>
      <c r="T3572" s="5" t="str">
        <f t="shared" si="1671"/>
        <v/>
      </c>
      <c r="U3572" s="152" t="str">
        <f t="shared" si="1654"/>
        <v/>
      </c>
      <c r="V3572" s="152" t="str">
        <f t="shared" si="1655"/>
        <v/>
      </c>
      <c r="W3572" s="153" t="str">
        <f t="shared" si="1656"/>
        <v/>
      </c>
      <c r="X3572" s="153" t="str">
        <f t="shared" si="1657"/>
        <v/>
      </c>
      <c r="Y3572" s="153" t="str">
        <f t="shared" si="1658"/>
        <v/>
      </c>
      <c r="Z3572" s="153" t="str">
        <f t="shared" si="1659"/>
        <v/>
      </c>
      <c r="AA3572" s="152" t="str">
        <f t="shared" si="1660"/>
        <v/>
      </c>
      <c r="AB3572" s="152" t="str">
        <f t="shared" si="1661"/>
        <v/>
      </c>
      <c r="AC3572" s="154" t="str">
        <f t="shared" si="1672"/>
        <v/>
      </c>
      <c r="AD3572" s="154" t="str">
        <f t="shared" si="1673"/>
        <v/>
      </c>
      <c r="AE3572" s="3" t="str">
        <f t="shared" si="1674"/>
        <v/>
      </c>
      <c r="AF3572" s="3" t="str">
        <f t="shared" si="1675"/>
        <v/>
      </c>
      <c r="AG3572" s="3" t="str">
        <f t="shared" si="1676"/>
        <v/>
      </c>
      <c r="AH3572" s="4" t="str">
        <f t="shared" si="1677"/>
        <v/>
      </c>
      <c r="AI3572" s="75" t="str">
        <f t="shared" si="1678"/>
        <v/>
      </c>
      <c r="AJ3572" s="75" t="str">
        <f t="shared" si="1679"/>
        <v/>
      </c>
    </row>
    <row r="3573" spans="1:36" ht="14.25">
      <c r="A3573" s="41" t="str">
        <f t="shared" si="1662"/>
        <v/>
      </c>
      <c r="B3573" s="150" t="str">
        <f>IF(ISNUMBER(A3573),INDEX('MetaTrader Import'!$H$13:$J$5893,TRUNC(((A3573-$A$39+1)-1)/3)+1,MOD((A3573-$A$39+1)-1,3)+1),"")</f>
        <v/>
      </c>
      <c r="C3573" s="43" t="str">
        <f t="shared" si="1663"/>
        <v/>
      </c>
      <c r="D3573" s="43" t="str">
        <f t="shared" ca="1" si="1653"/>
        <v/>
      </c>
      <c r="E3573" s="43" t="str">
        <f t="shared" si="1664"/>
        <v/>
      </c>
      <c r="F3573" s="43" t="str">
        <f t="shared" si="1665"/>
        <v/>
      </c>
      <c r="G3573" s="43" t="str">
        <f>IF(A3573&lt;&gt;"",IF(A3573&lt;Data!$G$11*0.25,$C$13/$G$32,IF(A3573&gt;Data!$G$11*0.25,$C$13,$C$13*10)),"")</f>
        <v/>
      </c>
      <c r="H3573" s="43" t="str">
        <f>IF(A3573&lt;&gt;"",IF(Data!$G$9="constant",$C$13,IF(Data!$G$9="squeeze",G3573,F3573)),"")</f>
        <v/>
      </c>
      <c r="I3573" s="38" t="str">
        <f ca="1">IF(ISNUMBER(A3573),NORMINV(RAND(),0,IF(AND(Data!$G$9="squeeze",A3573&lt;Data!$G$11*0.25),$H$32,1)*$C$30*$C$13)*($C$14*$C$12),"")</f>
        <v/>
      </c>
      <c r="J3573" s="42" t="str">
        <f ca="1">IFERROR(IF(Data!$C$6="Real",B3573,I3573+J3572+($C$14*$C$12)*(NORMINV(RAND(),$C$15,CHOOSE($G$13,$C$13,F3573,G3573)))),"")</f>
        <v/>
      </c>
      <c r="K3573" s="88" t="str">
        <f>IF(ISNUMBER(A3573), IF($G$16="fixed",$G$17,MIN(H3573*Data!$C$7*$C$16*0.5,$C$17*Data!$C$7))*$C$12,"")</f>
        <v/>
      </c>
      <c r="L3573" s="42" t="str">
        <f t="shared" ca="1" si="1680"/>
        <v/>
      </c>
      <c r="M3573" s="44" t="str">
        <f t="shared" ca="1" si="1681"/>
        <v/>
      </c>
      <c r="N3573" s="44" t="str">
        <f t="shared" ca="1" si="1682"/>
        <v/>
      </c>
      <c r="O3573" s="108" t="str">
        <f t="shared" si="1666"/>
        <v/>
      </c>
      <c r="P3573" s="102" t="str">
        <f t="shared" si="1667"/>
        <v/>
      </c>
      <c r="Q3573" s="102" t="str">
        <f t="shared" si="1668"/>
        <v/>
      </c>
      <c r="R3573" s="120" t="str">
        <f t="shared" si="1669"/>
        <v/>
      </c>
      <c r="S3573" s="54" t="str">
        <f t="shared" si="1670"/>
        <v/>
      </c>
      <c r="T3573" s="5" t="str">
        <f t="shared" si="1671"/>
        <v/>
      </c>
      <c r="U3573" s="152" t="str">
        <f t="shared" si="1654"/>
        <v/>
      </c>
      <c r="V3573" s="152" t="str">
        <f t="shared" si="1655"/>
        <v/>
      </c>
      <c r="W3573" s="153" t="str">
        <f t="shared" si="1656"/>
        <v/>
      </c>
      <c r="X3573" s="153" t="str">
        <f t="shared" si="1657"/>
        <v/>
      </c>
      <c r="Y3573" s="153" t="str">
        <f t="shared" si="1658"/>
        <v/>
      </c>
      <c r="Z3573" s="153" t="str">
        <f t="shared" si="1659"/>
        <v/>
      </c>
      <c r="AA3573" s="152" t="str">
        <f t="shared" si="1660"/>
        <v/>
      </c>
      <c r="AB3573" s="152" t="str">
        <f t="shared" si="1661"/>
        <v/>
      </c>
      <c r="AC3573" s="154" t="str">
        <f t="shared" si="1672"/>
        <v/>
      </c>
      <c r="AD3573" s="154" t="str">
        <f t="shared" si="1673"/>
        <v/>
      </c>
      <c r="AE3573" s="3" t="str">
        <f t="shared" si="1674"/>
        <v/>
      </c>
      <c r="AF3573" s="3" t="str">
        <f t="shared" si="1675"/>
        <v/>
      </c>
      <c r="AG3573" s="3" t="str">
        <f t="shared" si="1676"/>
        <v/>
      </c>
      <c r="AH3573" s="4" t="str">
        <f t="shared" si="1677"/>
        <v/>
      </c>
      <c r="AI3573" s="75" t="str">
        <f t="shared" si="1678"/>
        <v/>
      </c>
      <c r="AJ3573" s="75" t="str">
        <f t="shared" si="1679"/>
        <v/>
      </c>
    </row>
    <row r="3574" spans="1:36" ht="14.25">
      <c r="A3574" s="41" t="str">
        <f t="shared" si="1662"/>
        <v/>
      </c>
      <c r="B3574" s="150" t="str">
        <f>IF(ISNUMBER(A3574),INDEX('MetaTrader Import'!$H$13:$J$5893,TRUNC(((A3574-$A$39+1)-1)/3)+1,MOD((A3574-$A$39+1)-1,3)+1),"")</f>
        <v/>
      </c>
      <c r="C3574" s="43" t="str">
        <f t="shared" si="1663"/>
        <v/>
      </c>
      <c r="D3574" s="43" t="str">
        <f t="shared" ca="1" si="1653"/>
        <v/>
      </c>
      <c r="E3574" s="43" t="str">
        <f t="shared" si="1664"/>
        <v/>
      </c>
      <c r="F3574" s="43" t="str">
        <f t="shared" si="1665"/>
        <v/>
      </c>
      <c r="G3574" s="43" t="str">
        <f>IF(A3574&lt;&gt;"",IF(A3574&lt;Data!$G$11*0.25,$C$13/$G$32,IF(A3574&gt;Data!$G$11*0.25,$C$13,$C$13*10)),"")</f>
        <v/>
      </c>
      <c r="H3574" s="43" t="str">
        <f>IF(A3574&lt;&gt;"",IF(Data!$G$9="constant",$C$13,IF(Data!$G$9="squeeze",G3574,F3574)),"")</f>
        <v/>
      </c>
      <c r="I3574" s="38" t="str">
        <f ca="1">IF(ISNUMBER(A3574),NORMINV(RAND(),0,IF(AND(Data!$G$9="squeeze",A3574&lt;Data!$G$11*0.25),$H$32,1)*$C$30*$C$13)*($C$14*$C$12),"")</f>
        <v/>
      </c>
      <c r="J3574" s="42" t="str">
        <f ca="1">IFERROR(IF(Data!$C$6="Real",B3574,I3574+J3573+($C$14*$C$12)*(NORMINV(RAND(),$C$15,CHOOSE($G$13,$C$13,F3574,G3574)))),"")</f>
        <v/>
      </c>
      <c r="K3574" s="88" t="str">
        <f>IF(ISNUMBER(A3574), IF($G$16="fixed",$G$17,MIN(H3574*Data!$C$7*$C$16*0.5,$C$17*Data!$C$7))*$C$12,"")</f>
        <v/>
      </c>
      <c r="L3574" s="42" t="str">
        <f t="shared" ca="1" si="1680"/>
        <v/>
      </c>
      <c r="M3574" s="44" t="str">
        <f t="shared" ca="1" si="1681"/>
        <v/>
      </c>
      <c r="N3574" s="44" t="str">
        <f t="shared" ca="1" si="1682"/>
        <v/>
      </c>
      <c r="O3574" s="108" t="str">
        <f t="shared" si="1666"/>
        <v/>
      </c>
      <c r="P3574" s="102" t="str">
        <f t="shared" si="1667"/>
        <v/>
      </c>
      <c r="Q3574" s="102" t="str">
        <f t="shared" si="1668"/>
        <v/>
      </c>
      <c r="R3574" s="120" t="str">
        <f t="shared" si="1669"/>
        <v/>
      </c>
      <c r="S3574" s="54" t="str">
        <f t="shared" si="1670"/>
        <v/>
      </c>
      <c r="T3574" s="5" t="str">
        <f t="shared" si="1671"/>
        <v/>
      </c>
      <c r="U3574" s="152" t="str">
        <f t="shared" si="1654"/>
        <v/>
      </c>
      <c r="V3574" s="152" t="str">
        <f t="shared" si="1655"/>
        <v/>
      </c>
      <c r="W3574" s="153" t="str">
        <f t="shared" si="1656"/>
        <v/>
      </c>
      <c r="X3574" s="153" t="str">
        <f t="shared" si="1657"/>
        <v/>
      </c>
      <c r="Y3574" s="153" t="str">
        <f t="shared" si="1658"/>
        <v/>
      </c>
      <c r="Z3574" s="153" t="str">
        <f t="shared" si="1659"/>
        <v/>
      </c>
      <c r="AA3574" s="152" t="str">
        <f t="shared" si="1660"/>
        <v/>
      </c>
      <c r="AB3574" s="152" t="str">
        <f t="shared" si="1661"/>
        <v/>
      </c>
      <c r="AC3574" s="154" t="str">
        <f t="shared" si="1672"/>
        <v/>
      </c>
      <c r="AD3574" s="154" t="str">
        <f t="shared" si="1673"/>
        <v/>
      </c>
      <c r="AE3574" s="3" t="str">
        <f t="shared" si="1674"/>
        <v/>
      </c>
      <c r="AF3574" s="3" t="str">
        <f t="shared" si="1675"/>
        <v/>
      </c>
      <c r="AG3574" s="3" t="str">
        <f t="shared" si="1676"/>
        <v/>
      </c>
      <c r="AH3574" s="4" t="str">
        <f t="shared" si="1677"/>
        <v/>
      </c>
      <c r="AI3574" s="75" t="str">
        <f t="shared" si="1678"/>
        <v/>
      </c>
      <c r="AJ3574" s="75" t="str">
        <f t="shared" si="1679"/>
        <v/>
      </c>
    </row>
    <row r="3575" spans="1:36" ht="14.25">
      <c r="A3575" s="41" t="str">
        <f t="shared" si="1662"/>
        <v/>
      </c>
      <c r="B3575" s="150" t="str">
        <f>IF(ISNUMBER(A3575),INDEX('MetaTrader Import'!$H$13:$J$5893,TRUNC(((A3575-$A$39+1)-1)/3)+1,MOD((A3575-$A$39+1)-1,3)+1),"")</f>
        <v/>
      </c>
      <c r="C3575" s="43" t="str">
        <f t="shared" si="1663"/>
        <v/>
      </c>
      <c r="D3575" s="43" t="str">
        <f t="shared" ca="1" si="1653"/>
        <v/>
      </c>
      <c r="E3575" s="43" t="str">
        <f t="shared" si="1664"/>
        <v/>
      </c>
      <c r="F3575" s="43" t="str">
        <f t="shared" si="1665"/>
        <v/>
      </c>
      <c r="G3575" s="43" t="str">
        <f>IF(A3575&lt;&gt;"",IF(A3575&lt;Data!$G$11*0.25,$C$13/$G$32,IF(A3575&gt;Data!$G$11*0.25,$C$13,$C$13*10)),"")</f>
        <v/>
      </c>
      <c r="H3575" s="43" t="str">
        <f>IF(A3575&lt;&gt;"",IF(Data!$G$9="constant",$C$13,IF(Data!$G$9="squeeze",G3575,F3575)),"")</f>
        <v/>
      </c>
      <c r="I3575" s="38" t="str">
        <f ca="1">IF(ISNUMBER(A3575),NORMINV(RAND(),0,IF(AND(Data!$G$9="squeeze",A3575&lt;Data!$G$11*0.25),$H$32,1)*$C$30*$C$13)*($C$14*$C$12),"")</f>
        <v/>
      </c>
      <c r="J3575" s="42" t="str">
        <f ca="1">IFERROR(IF(Data!$C$6="Real",B3575,I3575+J3574+($C$14*$C$12)*(NORMINV(RAND(),$C$15,CHOOSE($G$13,$C$13,F3575,G3575)))),"")</f>
        <v/>
      </c>
      <c r="K3575" s="88" t="str">
        <f>IF(ISNUMBER(A3575), IF($G$16="fixed",$G$17,MIN(H3575*Data!$C$7*$C$16*0.5,$C$17*Data!$C$7))*$C$12,"")</f>
        <v/>
      </c>
      <c r="L3575" s="42" t="str">
        <f t="shared" ca="1" si="1680"/>
        <v/>
      </c>
      <c r="M3575" s="44" t="str">
        <f t="shared" ca="1" si="1681"/>
        <v/>
      </c>
      <c r="N3575" s="44" t="str">
        <f t="shared" ca="1" si="1682"/>
        <v/>
      </c>
      <c r="O3575" s="108" t="str">
        <f t="shared" si="1666"/>
        <v/>
      </c>
      <c r="P3575" s="102" t="str">
        <f t="shared" si="1667"/>
        <v/>
      </c>
      <c r="Q3575" s="102" t="str">
        <f t="shared" si="1668"/>
        <v/>
      </c>
      <c r="R3575" s="120" t="str">
        <f t="shared" si="1669"/>
        <v/>
      </c>
      <c r="S3575" s="54" t="str">
        <f t="shared" si="1670"/>
        <v/>
      </c>
      <c r="T3575" s="5" t="str">
        <f t="shared" si="1671"/>
        <v/>
      </c>
      <c r="U3575" s="152" t="str">
        <f t="shared" si="1654"/>
        <v/>
      </c>
      <c r="V3575" s="152" t="str">
        <f t="shared" si="1655"/>
        <v/>
      </c>
      <c r="W3575" s="153" t="str">
        <f t="shared" si="1656"/>
        <v/>
      </c>
      <c r="X3575" s="153" t="str">
        <f t="shared" si="1657"/>
        <v/>
      </c>
      <c r="Y3575" s="153" t="str">
        <f t="shared" si="1658"/>
        <v/>
      </c>
      <c r="Z3575" s="153" t="str">
        <f t="shared" si="1659"/>
        <v/>
      </c>
      <c r="AA3575" s="152" t="str">
        <f t="shared" si="1660"/>
        <v/>
      </c>
      <c r="AB3575" s="152" t="str">
        <f t="shared" si="1661"/>
        <v/>
      </c>
      <c r="AC3575" s="154" t="str">
        <f t="shared" si="1672"/>
        <v/>
      </c>
      <c r="AD3575" s="154" t="str">
        <f t="shared" si="1673"/>
        <v/>
      </c>
      <c r="AE3575" s="3" t="str">
        <f t="shared" si="1674"/>
        <v/>
      </c>
      <c r="AF3575" s="3" t="str">
        <f t="shared" si="1675"/>
        <v/>
      </c>
      <c r="AG3575" s="3" t="str">
        <f t="shared" si="1676"/>
        <v/>
      </c>
      <c r="AH3575" s="4" t="str">
        <f t="shared" si="1677"/>
        <v/>
      </c>
      <c r="AI3575" s="75" t="str">
        <f t="shared" si="1678"/>
        <v/>
      </c>
      <c r="AJ3575" s="75" t="str">
        <f t="shared" si="1679"/>
        <v/>
      </c>
    </row>
    <row r="3576" spans="1:36" ht="14.25">
      <c r="A3576" s="41" t="str">
        <f t="shared" si="1662"/>
        <v/>
      </c>
      <c r="B3576" s="150" t="str">
        <f>IF(ISNUMBER(A3576),INDEX('MetaTrader Import'!$H$13:$J$5893,TRUNC(((A3576-$A$39+1)-1)/3)+1,MOD((A3576-$A$39+1)-1,3)+1),"")</f>
        <v/>
      </c>
      <c r="C3576" s="43" t="str">
        <f t="shared" si="1663"/>
        <v/>
      </c>
      <c r="D3576" s="43" t="str">
        <f t="shared" ca="1" si="1653"/>
        <v/>
      </c>
      <c r="E3576" s="43" t="str">
        <f t="shared" si="1664"/>
        <v/>
      </c>
      <c r="F3576" s="43" t="str">
        <f t="shared" si="1665"/>
        <v/>
      </c>
      <c r="G3576" s="43" t="str">
        <f>IF(A3576&lt;&gt;"",IF(A3576&lt;Data!$G$11*0.25,$C$13/$G$32,IF(A3576&gt;Data!$G$11*0.25,$C$13,$C$13*10)),"")</f>
        <v/>
      </c>
      <c r="H3576" s="43" t="str">
        <f>IF(A3576&lt;&gt;"",IF(Data!$G$9="constant",$C$13,IF(Data!$G$9="squeeze",G3576,F3576)),"")</f>
        <v/>
      </c>
      <c r="I3576" s="38" t="str">
        <f ca="1">IF(ISNUMBER(A3576),NORMINV(RAND(),0,IF(AND(Data!$G$9="squeeze",A3576&lt;Data!$G$11*0.25),$H$32,1)*$C$30*$C$13)*($C$14*$C$12),"")</f>
        <v/>
      </c>
      <c r="J3576" s="42" t="str">
        <f ca="1">IFERROR(IF(Data!$C$6="Real",B3576,I3576+J3575+($C$14*$C$12)*(NORMINV(RAND(),$C$15,CHOOSE($G$13,$C$13,F3576,G3576)))),"")</f>
        <v/>
      </c>
      <c r="K3576" s="88" t="str">
        <f>IF(ISNUMBER(A3576), IF($G$16="fixed",$G$17,MIN(H3576*Data!$C$7*$C$16*0.5,$C$17*Data!$C$7))*$C$12,"")</f>
        <v/>
      </c>
      <c r="L3576" s="42" t="str">
        <f t="shared" ca="1" si="1680"/>
        <v/>
      </c>
      <c r="M3576" s="44" t="str">
        <f t="shared" ca="1" si="1681"/>
        <v/>
      </c>
      <c r="N3576" s="44" t="str">
        <f t="shared" ca="1" si="1682"/>
        <v/>
      </c>
      <c r="O3576" s="108" t="str">
        <f t="shared" si="1666"/>
        <v/>
      </c>
      <c r="P3576" s="102" t="str">
        <f t="shared" si="1667"/>
        <v/>
      </c>
      <c r="Q3576" s="102" t="str">
        <f t="shared" si="1668"/>
        <v/>
      </c>
      <c r="R3576" s="120" t="str">
        <f t="shared" si="1669"/>
        <v/>
      </c>
      <c r="S3576" s="54" t="str">
        <f t="shared" si="1670"/>
        <v/>
      </c>
      <c r="T3576" s="5" t="str">
        <f t="shared" si="1671"/>
        <v/>
      </c>
      <c r="U3576" s="152" t="str">
        <f t="shared" si="1654"/>
        <v/>
      </c>
      <c r="V3576" s="152" t="str">
        <f t="shared" si="1655"/>
        <v/>
      </c>
      <c r="W3576" s="153" t="str">
        <f t="shared" si="1656"/>
        <v/>
      </c>
      <c r="X3576" s="153" t="str">
        <f t="shared" si="1657"/>
        <v/>
      </c>
      <c r="Y3576" s="153" t="str">
        <f t="shared" si="1658"/>
        <v/>
      </c>
      <c r="Z3576" s="153" t="str">
        <f t="shared" si="1659"/>
        <v/>
      </c>
      <c r="AA3576" s="152" t="str">
        <f t="shared" si="1660"/>
        <v/>
      </c>
      <c r="AB3576" s="152" t="str">
        <f t="shared" si="1661"/>
        <v/>
      </c>
      <c r="AC3576" s="154" t="str">
        <f t="shared" si="1672"/>
        <v/>
      </c>
      <c r="AD3576" s="154" t="str">
        <f t="shared" si="1673"/>
        <v/>
      </c>
      <c r="AE3576" s="3" t="str">
        <f t="shared" si="1674"/>
        <v/>
      </c>
      <c r="AF3576" s="3" t="str">
        <f t="shared" si="1675"/>
        <v/>
      </c>
      <c r="AG3576" s="3" t="str">
        <f t="shared" si="1676"/>
        <v/>
      </c>
      <c r="AH3576" s="4" t="str">
        <f t="shared" si="1677"/>
        <v/>
      </c>
      <c r="AI3576" s="75" t="str">
        <f t="shared" si="1678"/>
        <v/>
      </c>
      <c r="AJ3576" s="75" t="str">
        <f t="shared" si="1679"/>
        <v/>
      </c>
    </row>
    <row r="3577" spans="1:36" ht="14.25">
      <c r="A3577" s="41" t="str">
        <f t="shared" si="1662"/>
        <v/>
      </c>
      <c r="B3577" s="150" t="str">
        <f>IF(ISNUMBER(A3577),INDEX('MetaTrader Import'!$H$13:$J$5893,TRUNC(((A3577-$A$39+1)-1)/3)+1,MOD((A3577-$A$39+1)-1,3)+1),"")</f>
        <v/>
      </c>
      <c r="C3577" s="43" t="str">
        <f t="shared" si="1663"/>
        <v/>
      </c>
      <c r="D3577" s="43" t="str">
        <f t="shared" ca="1" si="1653"/>
        <v/>
      </c>
      <c r="E3577" s="43" t="str">
        <f t="shared" si="1664"/>
        <v/>
      </c>
      <c r="F3577" s="43" t="str">
        <f t="shared" si="1665"/>
        <v/>
      </c>
      <c r="G3577" s="43" t="str">
        <f>IF(A3577&lt;&gt;"",IF(A3577&lt;Data!$G$11*0.25,$C$13/$G$32,IF(A3577&gt;Data!$G$11*0.25,$C$13,$C$13*10)),"")</f>
        <v/>
      </c>
      <c r="H3577" s="43" t="str">
        <f>IF(A3577&lt;&gt;"",IF(Data!$G$9="constant",$C$13,IF(Data!$G$9="squeeze",G3577,F3577)),"")</f>
        <v/>
      </c>
      <c r="I3577" s="38" t="str">
        <f ca="1">IF(ISNUMBER(A3577),NORMINV(RAND(),0,IF(AND(Data!$G$9="squeeze",A3577&lt;Data!$G$11*0.25),$H$32,1)*$C$30*$C$13)*($C$14*$C$12),"")</f>
        <v/>
      </c>
      <c r="J3577" s="42" t="str">
        <f ca="1">IFERROR(IF(Data!$C$6="Real",B3577,I3577+J3576+($C$14*$C$12)*(NORMINV(RAND(),$C$15,CHOOSE($G$13,$C$13,F3577,G3577)))),"")</f>
        <v/>
      </c>
      <c r="K3577" s="88" t="str">
        <f>IF(ISNUMBER(A3577), IF($G$16="fixed",$G$17,MIN(H3577*Data!$C$7*$C$16*0.5,$C$17*Data!$C$7))*$C$12,"")</f>
        <v/>
      </c>
      <c r="L3577" s="42" t="str">
        <f t="shared" ca="1" si="1680"/>
        <v/>
      </c>
      <c r="M3577" s="44" t="str">
        <f t="shared" ca="1" si="1681"/>
        <v/>
      </c>
      <c r="N3577" s="44" t="str">
        <f t="shared" ca="1" si="1682"/>
        <v/>
      </c>
      <c r="O3577" s="108" t="str">
        <f t="shared" si="1666"/>
        <v/>
      </c>
      <c r="P3577" s="102" t="str">
        <f t="shared" si="1667"/>
        <v/>
      </c>
      <c r="Q3577" s="102" t="str">
        <f t="shared" si="1668"/>
        <v/>
      </c>
      <c r="R3577" s="120" t="str">
        <f t="shared" si="1669"/>
        <v/>
      </c>
      <c r="S3577" s="54" t="str">
        <f t="shared" si="1670"/>
        <v/>
      </c>
      <c r="T3577" s="5" t="str">
        <f t="shared" si="1671"/>
        <v/>
      </c>
      <c r="U3577" s="152" t="str">
        <f t="shared" si="1654"/>
        <v/>
      </c>
      <c r="V3577" s="152" t="str">
        <f t="shared" si="1655"/>
        <v/>
      </c>
      <c r="W3577" s="153" t="str">
        <f t="shared" si="1656"/>
        <v/>
      </c>
      <c r="X3577" s="153" t="str">
        <f t="shared" si="1657"/>
        <v/>
      </c>
      <c r="Y3577" s="153" t="str">
        <f t="shared" si="1658"/>
        <v/>
      </c>
      <c r="Z3577" s="153" t="str">
        <f t="shared" si="1659"/>
        <v/>
      </c>
      <c r="AA3577" s="152" t="str">
        <f t="shared" si="1660"/>
        <v/>
      </c>
      <c r="AB3577" s="152" t="str">
        <f t="shared" si="1661"/>
        <v/>
      </c>
      <c r="AC3577" s="154" t="str">
        <f t="shared" si="1672"/>
        <v/>
      </c>
      <c r="AD3577" s="154" t="str">
        <f t="shared" si="1673"/>
        <v/>
      </c>
      <c r="AE3577" s="3" t="str">
        <f t="shared" si="1674"/>
        <v/>
      </c>
      <c r="AF3577" s="3" t="str">
        <f t="shared" si="1675"/>
        <v/>
      </c>
      <c r="AG3577" s="3" t="str">
        <f t="shared" si="1676"/>
        <v/>
      </c>
      <c r="AH3577" s="4" t="str">
        <f t="shared" si="1677"/>
        <v/>
      </c>
      <c r="AI3577" s="75" t="str">
        <f t="shared" si="1678"/>
        <v/>
      </c>
      <c r="AJ3577" s="75" t="str">
        <f t="shared" si="1679"/>
        <v/>
      </c>
    </row>
    <row r="3578" spans="1:36" ht="14.25">
      <c r="A3578" s="41" t="str">
        <f t="shared" si="1662"/>
        <v/>
      </c>
      <c r="B3578" s="150" t="str">
        <f>IF(ISNUMBER(A3578),INDEX('MetaTrader Import'!$H$13:$J$5893,TRUNC(((A3578-$A$39+1)-1)/3)+1,MOD((A3578-$A$39+1)-1,3)+1),"")</f>
        <v/>
      </c>
      <c r="C3578" s="43" t="str">
        <f t="shared" si="1663"/>
        <v/>
      </c>
      <c r="D3578" s="43" t="str">
        <f t="shared" ca="1" si="1653"/>
        <v/>
      </c>
      <c r="E3578" s="43" t="str">
        <f t="shared" si="1664"/>
        <v/>
      </c>
      <c r="F3578" s="43" t="str">
        <f t="shared" si="1665"/>
        <v/>
      </c>
      <c r="G3578" s="43" t="str">
        <f>IF(A3578&lt;&gt;"",IF(A3578&lt;Data!$G$11*0.25,$C$13/$G$32,IF(A3578&gt;Data!$G$11*0.25,$C$13,$C$13*10)),"")</f>
        <v/>
      </c>
      <c r="H3578" s="43" t="str">
        <f>IF(A3578&lt;&gt;"",IF(Data!$G$9="constant",$C$13,IF(Data!$G$9="squeeze",G3578,F3578)),"")</f>
        <v/>
      </c>
      <c r="I3578" s="38" t="str">
        <f ca="1">IF(ISNUMBER(A3578),NORMINV(RAND(),0,IF(AND(Data!$G$9="squeeze",A3578&lt;Data!$G$11*0.25),$H$32,1)*$C$30*$C$13)*($C$14*$C$12),"")</f>
        <v/>
      </c>
      <c r="J3578" s="42" t="str">
        <f ca="1">IFERROR(IF(Data!$C$6="Real",B3578,I3578+J3577+($C$14*$C$12)*(NORMINV(RAND(),$C$15,CHOOSE($G$13,$C$13,F3578,G3578)))),"")</f>
        <v/>
      </c>
      <c r="K3578" s="88" t="str">
        <f>IF(ISNUMBER(A3578), IF($G$16="fixed",$G$17,MIN(H3578*Data!$C$7*$C$16*0.5,$C$17*Data!$C$7))*$C$12,"")</f>
        <v/>
      </c>
      <c r="L3578" s="42" t="str">
        <f t="shared" ca="1" si="1680"/>
        <v/>
      </c>
      <c r="M3578" s="44" t="str">
        <f t="shared" ca="1" si="1681"/>
        <v/>
      </c>
      <c r="N3578" s="44" t="str">
        <f t="shared" ca="1" si="1682"/>
        <v/>
      </c>
      <c r="O3578" s="108" t="str">
        <f t="shared" si="1666"/>
        <v/>
      </c>
      <c r="P3578" s="102" t="str">
        <f t="shared" si="1667"/>
        <v/>
      </c>
      <c r="Q3578" s="102" t="str">
        <f t="shared" si="1668"/>
        <v/>
      </c>
      <c r="R3578" s="120" t="str">
        <f t="shared" si="1669"/>
        <v/>
      </c>
      <c r="S3578" s="54" t="str">
        <f t="shared" si="1670"/>
        <v/>
      </c>
      <c r="T3578" s="5" t="str">
        <f t="shared" si="1671"/>
        <v/>
      </c>
      <c r="U3578" s="152" t="str">
        <f t="shared" si="1654"/>
        <v/>
      </c>
      <c r="V3578" s="152" t="str">
        <f t="shared" si="1655"/>
        <v/>
      </c>
      <c r="W3578" s="153" t="str">
        <f t="shared" si="1656"/>
        <v/>
      </c>
      <c r="X3578" s="153" t="str">
        <f t="shared" si="1657"/>
        <v/>
      </c>
      <c r="Y3578" s="153" t="str">
        <f t="shared" si="1658"/>
        <v/>
      </c>
      <c r="Z3578" s="153" t="str">
        <f t="shared" si="1659"/>
        <v/>
      </c>
      <c r="AA3578" s="152" t="str">
        <f t="shared" si="1660"/>
        <v/>
      </c>
      <c r="AB3578" s="152" t="str">
        <f t="shared" si="1661"/>
        <v/>
      </c>
      <c r="AC3578" s="154" t="str">
        <f t="shared" si="1672"/>
        <v/>
      </c>
      <c r="AD3578" s="154" t="str">
        <f t="shared" si="1673"/>
        <v/>
      </c>
      <c r="AE3578" s="3" t="str">
        <f t="shared" si="1674"/>
        <v/>
      </c>
      <c r="AF3578" s="3" t="str">
        <f t="shared" si="1675"/>
        <v/>
      </c>
      <c r="AG3578" s="3" t="str">
        <f t="shared" si="1676"/>
        <v/>
      </c>
      <c r="AH3578" s="4" t="str">
        <f t="shared" si="1677"/>
        <v/>
      </c>
      <c r="AI3578" s="75" t="str">
        <f t="shared" si="1678"/>
        <v/>
      </c>
      <c r="AJ3578" s="75" t="str">
        <f t="shared" si="1679"/>
        <v/>
      </c>
    </row>
    <row r="3579" spans="1:36" ht="14.25">
      <c r="A3579" s="41" t="str">
        <f t="shared" si="1662"/>
        <v/>
      </c>
      <c r="B3579" s="150" t="str">
        <f>IF(ISNUMBER(A3579),INDEX('MetaTrader Import'!$H$13:$J$5893,TRUNC(((A3579-$A$39+1)-1)/3)+1,MOD((A3579-$A$39+1)-1,3)+1),"")</f>
        <v/>
      </c>
      <c r="C3579" s="43" t="str">
        <f t="shared" si="1663"/>
        <v/>
      </c>
      <c r="D3579" s="43" t="str">
        <f t="shared" ca="1" si="1653"/>
        <v/>
      </c>
      <c r="E3579" s="43" t="str">
        <f t="shared" si="1664"/>
        <v/>
      </c>
      <c r="F3579" s="43" t="str">
        <f t="shared" si="1665"/>
        <v/>
      </c>
      <c r="G3579" s="43" t="str">
        <f>IF(A3579&lt;&gt;"",IF(A3579&lt;Data!$G$11*0.25,$C$13/$G$32,IF(A3579&gt;Data!$G$11*0.25,$C$13,$C$13*10)),"")</f>
        <v/>
      </c>
      <c r="H3579" s="43" t="str">
        <f>IF(A3579&lt;&gt;"",IF(Data!$G$9="constant",$C$13,IF(Data!$G$9="squeeze",G3579,F3579)),"")</f>
        <v/>
      </c>
      <c r="I3579" s="38" t="str">
        <f ca="1">IF(ISNUMBER(A3579),NORMINV(RAND(),0,IF(AND(Data!$G$9="squeeze",A3579&lt;Data!$G$11*0.25),$H$32,1)*$C$30*$C$13)*($C$14*$C$12),"")</f>
        <v/>
      </c>
      <c r="J3579" s="42" t="str">
        <f ca="1">IFERROR(IF(Data!$C$6="Real",B3579,I3579+J3578+($C$14*$C$12)*(NORMINV(RAND(),$C$15,CHOOSE($G$13,$C$13,F3579,G3579)))),"")</f>
        <v/>
      </c>
      <c r="K3579" s="88" t="str">
        <f>IF(ISNUMBER(A3579), IF($G$16="fixed",$G$17,MIN(H3579*Data!$C$7*$C$16*0.5,$C$17*Data!$C$7))*$C$12,"")</f>
        <v/>
      </c>
      <c r="L3579" s="42" t="str">
        <f t="shared" ca="1" si="1680"/>
        <v/>
      </c>
      <c r="M3579" s="44" t="str">
        <f t="shared" ca="1" si="1681"/>
        <v/>
      </c>
      <c r="N3579" s="44" t="str">
        <f t="shared" ca="1" si="1682"/>
        <v/>
      </c>
      <c r="O3579" s="108" t="str">
        <f t="shared" si="1666"/>
        <v/>
      </c>
      <c r="P3579" s="102" t="str">
        <f t="shared" si="1667"/>
        <v/>
      </c>
      <c r="Q3579" s="102" t="str">
        <f t="shared" si="1668"/>
        <v/>
      </c>
      <c r="R3579" s="120" t="str">
        <f t="shared" si="1669"/>
        <v/>
      </c>
      <c r="S3579" s="54" t="str">
        <f t="shared" si="1670"/>
        <v/>
      </c>
      <c r="T3579" s="5" t="str">
        <f t="shared" si="1671"/>
        <v/>
      </c>
      <c r="U3579" s="152" t="str">
        <f t="shared" si="1654"/>
        <v/>
      </c>
      <c r="V3579" s="152" t="str">
        <f t="shared" si="1655"/>
        <v/>
      </c>
      <c r="W3579" s="153" t="str">
        <f t="shared" si="1656"/>
        <v/>
      </c>
      <c r="X3579" s="153" t="str">
        <f t="shared" si="1657"/>
        <v/>
      </c>
      <c r="Y3579" s="153" t="str">
        <f t="shared" si="1658"/>
        <v/>
      </c>
      <c r="Z3579" s="153" t="str">
        <f t="shared" si="1659"/>
        <v/>
      </c>
      <c r="AA3579" s="152" t="str">
        <f t="shared" si="1660"/>
        <v/>
      </c>
      <c r="AB3579" s="152" t="str">
        <f t="shared" si="1661"/>
        <v/>
      </c>
      <c r="AC3579" s="154" t="str">
        <f t="shared" si="1672"/>
        <v/>
      </c>
      <c r="AD3579" s="154" t="str">
        <f t="shared" si="1673"/>
        <v/>
      </c>
      <c r="AE3579" s="3" t="str">
        <f t="shared" si="1674"/>
        <v/>
      </c>
      <c r="AF3579" s="3" t="str">
        <f t="shared" si="1675"/>
        <v/>
      </c>
      <c r="AG3579" s="3" t="str">
        <f t="shared" si="1676"/>
        <v/>
      </c>
      <c r="AH3579" s="4" t="str">
        <f t="shared" si="1677"/>
        <v/>
      </c>
      <c r="AI3579" s="75" t="str">
        <f t="shared" si="1678"/>
        <v/>
      </c>
      <c r="AJ3579" s="75" t="str">
        <f t="shared" si="1679"/>
        <v/>
      </c>
    </row>
    <row r="3580" spans="1:36" ht="14.25">
      <c r="A3580" s="41" t="str">
        <f t="shared" si="1662"/>
        <v/>
      </c>
      <c r="B3580" s="150" t="str">
        <f>IF(ISNUMBER(A3580),INDEX('MetaTrader Import'!$H$13:$J$5893,TRUNC(((A3580-$A$39+1)-1)/3)+1,MOD((A3580-$A$39+1)-1,3)+1),"")</f>
        <v/>
      </c>
      <c r="C3580" s="43" t="str">
        <f t="shared" si="1663"/>
        <v/>
      </c>
      <c r="D3580" s="43" t="str">
        <f t="shared" ca="1" si="1653"/>
        <v/>
      </c>
      <c r="E3580" s="43" t="str">
        <f t="shared" si="1664"/>
        <v/>
      </c>
      <c r="F3580" s="43" t="str">
        <f t="shared" si="1665"/>
        <v/>
      </c>
      <c r="G3580" s="43" t="str">
        <f>IF(A3580&lt;&gt;"",IF(A3580&lt;Data!$G$11*0.25,$C$13/$G$32,IF(A3580&gt;Data!$G$11*0.25,$C$13,$C$13*10)),"")</f>
        <v/>
      </c>
      <c r="H3580" s="43" t="str">
        <f>IF(A3580&lt;&gt;"",IF(Data!$G$9="constant",$C$13,IF(Data!$G$9="squeeze",G3580,F3580)),"")</f>
        <v/>
      </c>
      <c r="I3580" s="38" t="str">
        <f ca="1">IF(ISNUMBER(A3580),NORMINV(RAND(),0,IF(AND(Data!$G$9="squeeze",A3580&lt;Data!$G$11*0.25),$H$32,1)*$C$30*$C$13)*($C$14*$C$12),"")</f>
        <v/>
      </c>
      <c r="J3580" s="42" t="str">
        <f ca="1">IFERROR(IF(Data!$C$6="Real",B3580,I3580+J3579+($C$14*$C$12)*(NORMINV(RAND(),$C$15,CHOOSE($G$13,$C$13,F3580,G3580)))),"")</f>
        <v/>
      </c>
      <c r="K3580" s="88" t="str">
        <f>IF(ISNUMBER(A3580), IF($G$16="fixed",$G$17,MIN(H3580*Data!$C$7*$C$16*0.5,$C$17*Data!$C$7))*$C$12,"")</f>
        <v/>
      </c>
      <c r="L3580" s="42" t="str">
        <f t="shared" ca="1" si="1680"/>
        <v/>
      </c>
      <c r="M3580" s="44" t="str">
        <f t="shared" ca="1" si="1681"/>
        <v/>
      </c>
      <c r="N3580" s="44" t="str">
        <f t="shared" ca="1" si="1682"/>
        <v/>
      </c>
      <c r="O3580" s="108" t="str">
        <f t="shared" si="1666"/>
        <v/>
      </c>
      <c r="P3580" s="102" t="str">
        <f t="shared" si="1667"/>
        <v/>
      </c>
      <c r="Q3580" s="102" t="str">
        <f t="shared" si="1668"/>
        <v/>
      </c>
      <c r="R3580" s="120" t="str">
        <f t="shared" si="1669"/>
        <v/>
      </c>
      <c r="S3580" s="54" t="str">
        <f t="shared" si="1670"/>
        <v/>
      </c>
      <c r="T3580" s="5" t="str">
        <f t="shared" si="1671"/>
        <v/>
      </c>
      <c r="U3580" s="152" t="str">
        <f t="shared" si="1654"/>
        <v/>
      </c>
      <c r="V3580" s="152" t="str">
        <f t="shared" si="1655"/>
        <v/>
      </c>
      <c r="W3580" s="153" t="str">
        <f t="shared" si="1656"/>
        <v/>
      </c>
      <c r="X3580" s="153" t="str">
        <f t="shared" si="1657"/>
        <v/>
      </c>
      <c r="Y3580" s="153" t="str">
        <f t="shared" si="1658"/>
        <v/>
      </c>
      <c r="Z3580" s="153" t="str">
        <f t="shared" si="1659"/>
        <v/>
      </c>
      <c r="AA3580" s="152" t="str">
        <f t="shared" si="1660"/>
        <v/>
      </c>
      <c r="AB3580" s="152" t="str">
        <f t="shared" si="1661"/>
        <v/>
      </c>
      <c r="AC3580" s="154" t="str">
        <f t="shared" si="1672"/>
        <v/>
      </c>
      <c r="AD3580" s="154" t="str">
        <f t="shared" si="1673"/>
        <v/>
      </c>
      <c r="AE3580" s="3" t="str">
        <f t="shared" si="1674"/>
        <v/>
      </c>
      <c r="AF3580" s="3" t="str">
        <f t="shared" si="1675"/>
        <v/>
      </c>
      <c r="AG3580" s="3" t="str">
        <f t="shared" si="1676"/>
        <v/>
      </c>
      <c r="AH3580" s="4" t="str">
        <f t="shared" si="1677"/>
        <v/>
      </c>
      <c r="AI3580" s="75" t="str">
        <f t="shared" si="1678"/>
        <v/>
      </c>
      <c r="AJ3580" s="75" t="str">
        <f t="shared" si="1679"/>
        <v/>
      </c>
    </row>
    <row r="3581" spans="1:36" ht="14.25">
      <c r="A3581" s="41" t="str">
        <f t="shared" si="1662"/>
        <v/>
      </c>
      <c r="B3581" s="150" t="str">
        <f>IF(ISNUMBER(A3581),INDEX('MetaTrader Import'!$H$13:$J$5893,TRUNC(((A3581-$A$39+1)-1)/3)+1,MOD((A3581-$A$39+1)-1,3)+1),"")</f>
        <v/>
      </c>
      <c r="C3581" s="43" t="str">
        <f t="shared" si="1663"/>
        <v/>
      </c>
      <c r="D3581" s="43" t="str">
        <f t="shared" ca="1" si="1653"/>
        <v/>
      </c>
      <c r="E3581" s="43" t="str">
        <f t="shared" si="1664"/>
        <v/>
      </c>
      <c r="F3581" s="43" t="str">
        <f t="shared" si="1665"/>
        <v/>
      </c>
      <c r="G3581" s="43" t="str">
        <f>IF(A3581&lt;&gt;"",IF(A3581&lt;Data!$G$11*0.25,$C$13/$G$32,IF(A3581&gt;Data!$G$11*0.25,$C$13,$C$13*10)),"")</f>
        <v/>
      </c>
      <c r="H3581" s="43" t="str">
        <f>IF(A3581&lt;&gt;"",IF(Data!$G$9="constant",$C$13,IF(Data!$G$9="squeeze",G3581,F3581)),"")</f>
        <v/>
      </c>
      <c r="I3581" s="38" t="str">
        <f ca="1">IF(ISNUMBER(A3581),NORMINV(RAND(),0,IF(AND(Data!$G$9="squeeze",A3581&lt;Data!$G$11*0.25),$H$32,1)*$C$30*$C$13)*($C$14*$C$12),"")</f>
        <v/>
      </c>
      <c r="J3581" s="42" t="str">
        <f ca="1">IFERROR(IF(Data!$C$6="Real",B3581,I3581+J3580+($C$14*$C$12)*(NORMINV(RAND(),$C$15,CHOOSE($G$13,$C$13,F3581,G3581)))),"")</f>
        <v/>
      </c>
      <c r="K3581" s="88" t="str">
        <f>IF(ISNUMBER(A3581), IF($G$16="fixed",$G$17,MIN(H3581*Data!$C$7*$C$16*0.5,$C$17*Data!$C$7))*$C$12,"")</f>
        <v/>
      </c>
      <c r="L3581" s="42" t="str">
        <f t="shared" ca="1" si="1680"/>
        <v/>
      </c>
      <c r="M3581" s="44" t="str">
        <f t="shared" ca="1" si="1681"/>
        <v/>
      </c>
      <c r="N3581" s="44" t="str">
        <f t="shared" ca="1" si="1682"/>
        <v/>
      </c>
      <c r="O3581" s="108" t="str">
        <f t="shared" si="1666"/>
        <v/>
      </c>
      <c r="P3581" s="102" t="str">
        <f t="shared" si="1667"/>
        <v/>
      </c>
      <c r="Q3581" s="102" t="str">
        <f t="shared" si="1668"/>
        <v/>
      </c>
      <c r="R3581" s="120" t="str">
        <f t="shared" si="1669"/>
        <v/>
      </c>
      <c r="S3581" s="54" t="str">
        <f t="shared" si="1670"/>
        <v/>
      </c>
      <c r="T3581" s="5" t="str">
        <f t="shared" si="1671"/>
        <v/>
      </c>
      <c r="U3581" s="152" t="str">
        <f t="shared" si="1654"/>
        <v/>
      </c>
      <c r="V3581" s="152" t="str">
        <f t="shared" si="1655"/>
        <v/>
      </c>
      <c r="W3581" s="153" t="str">
        <f t="shared" si="1656"/>
        <v/>
      </c>
      <c r="X3581" s="153" t="str">
        <f t="shared" si="1657"/>
        <v/>
      </c>
      <c r="Y3581" s="153" t="str">
        <f t="shared" si="1658"/>
        <v/>
      </c>
      <c r="Z3581" s="153" t="str">
        <f t="shared" si="1659"/>
        <v/>
      </c>
      <c r="AA3581" s="152" t="str">
        <f t="shared" si="1660"/>
        <v/>
      </c>
      <c r="AB3581" s="152" t="str">
        <f t="shared" si="1661"/>
        <v/>
      </c>
      <c r="AC3581" s="154" t="str">
        <f t="shared" si="1672"/>
        <v/>
      </c>
      <c r="AD3581" s="154" t="str">
        <f t="shared" si="1673"/>
        <v/>
      </c>
      <c r="AE3581" s="3" t="str">
        <f t="shared" si="1674"/>
        <v/>
      </c>
      <c r="AF3581" s="3" t="str">
        <f t="shared" si="1675"/>
        <v/>
      </c>
      <c r="AG3581" s="3" t="str">
        <f t="shared" si="1676"/>
        <v/>
      </c>
      <c r="AH3581" s="4" t="str">
        <f t="shared" si="1677"/>
        <v/>
      </c>
      <c r="AI3581" s="75" t="str">
        <f t="shared" si="1678"/>
        <v/>
      </c>
      <c r="AJ3581" s="75" t="str">
        <f t="shared" si="1679"/>
        <v/>
      </c>
    </row>
    <row r="3582" spans="1:36" ht="14.25">
      <c r="A3582" s="41" t="str">
        <f t="shared" si="1662"/>
        <v/>
      </c>
      <c r="B3582" s="150" t="str">
        <f>IF(ISNUMBER(A3582),INDEX('MetaTrader Import'!$H$13:$J$5893,TRUNC(((A3582-$A$39+1)-1)/3)+1,MOD((A3582-$A$39+1)-1,3)+1),"")</f>
        <v/>
      </c>
      <c r="C3582" s="43" t="str">
        <f t="shared" si="1663"/>
        <v/>
      </c>
      <c r="D3582" s="43" t="str">
        <f t="shared" ca="1" si="1653"/>
        <v/>
      </c>
      <c r="E3582" s="43" t="str">
        <f t="shared" si="1664"/>
        <v/>
      </c>
      <c r="F3582" s="43" t="str">
        <f t="shared" si="1665"/>
        <v/>
      </c>
      <c r="G3582" s="43" t="str">
        <f>IF(A3582&lt;&gt;"",IF(A3582&lt;Data!$G$11*0.25,$C$13/$G$32,IF(A3582&gt;Data!$G$11*0.25,$C$13,$C$13*10)),"")</f>
        <v/>
      </c>
      <c r="H3582" s="43" t="str">
        <f>IF(A3582&lt;&gt;"",IF(Data!$G$9="constant",$C$13,IF(Data!$G$9="squeeze",G3582,F3582)),"")</f>
        <v/>
      </c>
      <c r="I3582" s="38" t="str">
        <f ca="1">IF(ISNUMBER(A3582),NORMINV(RAND(),0,IF(AND(Data!$G$9="squeeze",A3582&lt;Data!$G$11*0.25),$H$32,1)*$C$30*$C$13)*($C$14*$C$12),"")</f>
        <v/>
      </c>
      <c r="J3582" s="42" t="str">
        <f ca="1">IFERROR(IF(Data!$C$6="Real",B3582,I3582+J3581+($C$14*$C$12)*(NORMINV(RAND(),$C$15,CHOOSE($G$13,$C$13,F3582,G3582)))),"")</f>
        <v/>
      </c>
      <c r="K3582" s="88" t="str">
        <f>IF(ISNUMBER(A3582), IF($G$16="fixed",$G$17,MIN(H3582*Data!$C$7*$C$16*0.5,$C$17*Data!$C$7))*$C$12,"")</f>
        <v/>
      </c>
      <c r="L3582" s="42" t="str">
        <f t="shared" ca="1" si="1680"/>
        <v/>
      </c>
      <c r="M3582" s="44" t="str">
        <f t="shared" ca="1" si="1681"/>
        <v/>
      </c>
      <c r="N3582" s="44" t="str">
        <f t="shared" ca="1" si="1682"/>
        <v/>
      </c>
      <c r="O3582" s="108" t="str">
        <f t="shared" si="1666"/>
        <v/>
      </c>
      <c r="P3582" s="102" t="str">
        <f t="shared" si="1667"/>
        <v/>
      </c>
      <c r="Q3582" s="102" t="str">
        <f t="shared" si="1668"/>
        <v/>
      </c>
      <c r="R3582" s="120" t="str">
        <f t="shared" si="1669"/>
        <v/>
      </c>
      <c r="S3582" s="54" t="str">
        <f t="shared" si="1670"/>
        <v/>
      </c>
      <c r="T3582" s="5" t="str">
        <f t="shared" si="1671"/>
        <v/>
      </c>
      <c r="U3582" s="152" t="str">
        <f t="shared" si="1654"/>
        <v/>
      </c>
      <c r="V3582" s="152" t="str">
        <f t="shared" si="1655"/>
        <v/>
      </c>
      <c r="W3582" s="153" t="str">
        <f t="shared" si="1656"/>
        <v/>
      </c>
      <c r="X3582" s="153" t="str">
        <f t="shared" si="1657"/>
        <v/>
      </c>
      <c r="Y3582" s="153" t="str">
        <f t="shared" si="1658"/>
        <v/>
      </c>
      <c r="Z3582" s="153" t="str">
        <f t="shared" si="1659"/>
        <v/>
      </c>
      <c r="AA3582" s="152" t="str">
        <f t="shared" si="1660"/>
        <v/>
      </c>
      <c r="AB3582" s="152" t="str">
        <f t="shared" si="1661"/>
        <v/>
      </c>
      <c r="AC3582" s="154" t="str">
        <f t="shared" si="1672"/>
        <v/>
      </c>
      <c r="AD3582" s="154" t="str">
        <f t="shared" si="1673"/>
        <v/>
      </c>
      <c r="AE3582" s="3" t="str">
        <f t="shared" si="1674"/>
        <v/>
      </c>
      <c r="AF3582" s="3" t="str">
        <f t="shared" si="1675"/>
        <v/>
      </c>
      <c r="AG3582" s="3" t="str">
        <f t="shared" si="1676"/>
        <v/>
      </c>
      <c r="AH3582" s="4" t="str">
        <f t="shared" si="1677"/>
        <v/>
      </c>
      <c r="AI3582" s="75" t="str">
        <f t="shared" si="1678"/>
        <v/>
      </c>
      <c r="AJ3582" s="75" t="str">
        <f t="shared" si="1679"/>
        <v/>
      </c>
    </row>
    <row r="3583" spans="1:36" ht="14.25">
      <c r="A3583" s="41" t="str">
        <f t="shared" si="1662"/>
        <v/>
      </c>
      <c r="B3583" s="150" t="str">
        <f>IF(ISNUMBER(A3583),INDEX('MetaTrader Import'!$H$13:$J$5893,TRUNC(((A3583-$A$39+1)-1)/3)+1,MOD((A3583-$A$39+1)-1,3)+1),"")</f>
        <v/>
      </c>
      <c r="C3583" s="43" t="str">
        <f t="shared" si="1663"/>
        <v/>
      </c>
      <c r="D3583" s="43" t="str">
        <f t="shared" ca="1" si="1653"/>
        <v/>
      </c>
      <c r="E3583" s="43" t="str">
        <f t="shared" si="1664"/>
        <v/>
      </c>
      <c r="F3583" s="43" t="str">
        <f t="shared" si="1665"/>
        <v/>
      </c>
      <c r="G3583" s="43" t="str">
        <f>IF(A3583&lt;&gt;"",IF(A3583&lt;Data!$G$11*0.25,$C$13/$G$32,IF(A3583&gt;Data!$G$11*0.25,$C$13,$C$13*10)),"")</f>
        <v/>
      </c>
      <c r="H3583" s="43" t="str">
        <f>IF(A3583&lt;&gt;"",IF(Data!$G$9="constant",$C$13,IF(Data!$G$9="squeeze",G3583,F3583)),"")</f>
        <v/>
      </c>
      <c r="I3583" s="38" t="str">
        <f ca="1">IF(ISNUMBER(A3583),NORMINV(RAND(),0,IF(AND(Data!$G$9="squeeze",A3583&lt;Data!$G$11*0.25),$H$32,1)*$C$30*$C$13)*($C$14*$C$12),"")</f>
        <v/>
      </c>
      <c r="J3583" s="42" t="str">
        <f ca="1">IFERROR(IF(Data!$C$6="Real",B3583,I3583+J3582+($C$14*$C$12)*(NORMINV(RAND(),$C$15,CHOOSE($G$13,$C$13,F3583,G3583)))),"")</f>
        <v/>
      </c>
      <c r="K3583" s="88" t="str">
        <f>IF(ISNUMBER(A3583), IF($G$16="fixed",$G$17,MIN(H3583*Data!$C$7*$C$16*0.5,$C$17*Data!$C$7))*$C$12,"")</f>
        <v/>
      </c>
      <c r="L3583" s="42" t="str">
        <f t="shared" ca="1" si="1680"/>
        <v/>
      </c>
      <c r="M3583" s="44" t="str">
        <f t="shared" ca="1" si="1681"/>
        <v/>
      </c>
      <c r="N3583" s="44" t="str">
        <f t="shared" ca="1" si="1682"/>
        <v/>
      </c>
      <c r="O3583" s="108" t="str">
        <f t="shared" si="1666"/>
        <v/>
      </c>
      <c r="P3583" s="102" t="str">
        <f t="shared" si="1667"/>
        <v/>
      </c>
      <c r="Q3583" s="102" t="str">
        <f t="shared" si="1668"/>
        <v/>
      </c>
      <c r="R3583" s="120" t="str">
        <f t="shared" si="1669"/>
        <v/>
      </c>
      <c r="S3583" s="54" t="str">
        <f t="shared" si="1670"/>
        <v/>
      </c>
      <c r="T3583" s="5" t="str">
        <f t="shared" si="1671"/>
        <v/>
      </c>
      <c r="U3583" s="152" t="str">
        <f t="shared" si="1654"/>
        <v/>
      </c>
      <c r="V3583" s="152" t="str">
        <f t="shared" si="1655"/>
        <v/>
      </c>
      <c r="W3583" s="153" t="str">
        <f t="shared" si="1656"/>
        <v/>
      </c>
      <c r="X3583" s="153" t="str">
        <f t="shared" si="1657"/>
        <v/>
      </c>
      <c r="Y3583" s="153" t="str">
        <f t="shared" si="1658"/>
        <v/>
      </c>
      <c r="Z3583" s="153" t="str">
        <f t="shared" si="1659"/>
        <v/>
      </c>
      <c r="AA3583" s="152" t="str">
        <f t="shared" si="1660"/>
        <v/>
      </c>
      <c r="AB3583" s="152" t="str">
        <f t="shared" si="1661"/>
        <v/>
      </c>
      <c r="AC3583" s="154" t="str">
        <f t="shared" si="1672"/>
        <v/>
      </c>
      <c r="AD3583" s="154" t="str">
        <f t="shared" si="1673"/>
        <v/>
      </c>
      <c r="AE3583" s="3" t="str">
        <f t="shared" si="1674"/>
        <v/>
      </c>
      <c r="AF3583" s="3" t="str">
        <f t="shared" si="1675"/>
        <v/>
      </c>
      <c r="AG3583" s="3" t="str">
        <f t="shared" si="1676"/>
        <v/>
      </c>
      <c r="AH3583" s="4" t="str">
        <f t="shared" si="1677"/>
        <v/>
      </c>
      <c r="AI3583" s="75" t="str">
        <f t="shared" si="1678"/>
        <v/>
      </c>
      <c r="AJ3583" s="75" t="str">
        <f t="shared" si="1679"/>
        <v/>
      </c>
    </row>
    <row r="3584" spans="1:36" ht="14.25">
      <c r="A3584" s="41" t="str">
        <f t="shared" si="1662"/>
        <v/>
      </c>
      <c r="B3584" s="150" t="str">
        <f>IF(ISNUMBER(A3584),INDEX('MetaTrader Import'!$H$13:$J$5893,TRUNC(((A3584-$A$39+1)-1)/3)+1,MOD((A3584-$A$39+1)-1,3)+1),"")</f>
        <v/>
      </c>
      <c r="C3584" s="43" t="str">
        <f t="shared" si="1663"/>
        <v/>
      </c>
      <c r="D3584" s="43" t="str">
        <f t="shared" ca="1" si="1653"/>
        <v/>
      </c>
      <c r="E3584" s="43" t="str">
        <f t="shared" si="1664"/>
        <v/>
      </c>
      <c r="F3584" s="43" t="str">
        <f t="shared" si="1665"/>
        <v/>
      </c>
      <c r="G3584" s="43" t="str">
        <f>IF(A3584&lt;&gt;"",IF(A3584&lt;Data!$G$11*0.25,$C$13/$G$32,IF(A3584&gt;Data!$G$11*0.25,$C$13,$C$13*10)),"")</f>
        <v/>
      </c>
      <c r="H3584" s="43" t="str">
        <f>IF(A3584&lt;&gt;"",IF(Data!$G$9="constant",$C$13,IF(Data!$G$9="squeeze",G3584,F3584)),"")</f>
        <v/>
      </c>
      <c r="I3584" s="38" t="str">
        <f ca="1">IF(ISNUMBER(A3584),NORMINV(RAND(),0,IF(AND(Data!$G$9="squeeze",A3584&lt;Data!$G$11*0.25),$H$32,1)*$C$30*$C$13)*($C$14*$C$12),"")</f>
        <v/>
      </c>
      <c r="J3584" s="42" t="str">
        <f ca="1">IFERROR(IF(Data!$C$6="Real",B3584,I3584+J3583+($C$14*$C$12)*(NORMINV(RAND(),$C$15,CHOOSE($G$13,$C$13,F3584,G3584)))),"")</f>
        <v/>
      </c>
      <c r="K3584" s="88" t="str">
        <f>IF(ISNUMBER(A3584), IF($G$16="fixed",$G$17,MIN(H3584*Data!$C$7*$C$16*0.5,$C$17*Data!$C$7))*$C$12,"")</f>
        <v/>
      </c>
      <c r="L3584" s="42" t="str">
        <f t="shared" ca="1" si="1680"/>
        <v/>
      </c>
      <c r="M3584" s="44" t="str">
        <f t="shared" ca="1" si="1681"/>
        <v/>
      </c>
      <c r="N3584" s="44" t="str">
        <f t="shared" ca="1" si="1682"/>
        <v/>
      </c>
      <c r="O3584" s="108" t="str">
        <f t="shared" si="1666"/>
        <v/>
      </c>
      <c r="P3584" s="102" t="str">
        <f t="shared" si="1667"/>
        <v/>
      </c>
      <c r="Q3584" s="102" t="str">
        <f t="shared" si="1668"/>
        <v/>
      </c>
      <c r="R3584" s="120" t="str">
        <f t="shared" si="1669"/>
        <v/>
      </c>
      <c r="S3584" s="54" t="str">
        <f t="shared" si="1670"/>
        <v/>
      </c>
      <c r="T3584" s="5" t="str">
        <f t="shared" si="1671"/>
        <v/>
      </c>
      <c r="U3584" s="152" t="str">
        <f t="shared" si="1654"/>
        <v/>
      </c>
      <c r="V3584" s="152" t="str">
        <f t="shared" si="1655"/>
        <v/>
      </c>
      <c r="W3584" s="153" t="str">
        <f t="shared" si="1656"/>
        <v/>
      </c>
      <c r="X3584" s="153" t="str">
        <f t="shared" si="1657"/>
        <v/>
      </c>
      <c r="Y3584" s="153" t="str">
        <f t="shared" si="1658"/>
        <v/>
      </c>
      <c r="Z3584" s="153" t="str">
        <f t="shared" si="1659"/>
        <v/>
      </c>
      <c r="AA3584" s="152" t="str">
        <f t="shared" si="1660"/>
        <v/>
      </c>
      <c r="AB3584" s="152" t="str">
        <f t="shared" si="1661"/>
        <v/>
      </c>
      <c r="AC3584" s="154" t="str">
        <f t="shared" si="1672"/>
        <v/>
      </c>
      <c r="AD3584" s="154" t="str">
        <f t="shared" si="1673"/>
        <v/>
      </c>
      <c r="AE3584" s="3" t="str">
        <f t="shared" si="1674"/>
        <v/>
      </c>
      <c r="AF3584" s="3" t="str">
        <f t="shared" si="1675"/>
        <v/>
      </c>
      <c r="AG3584" s="3" t="str">
        <f t="shared" si="1676"/>
        <v/>
      </c>
      <c r="AH3584" s="4" t="str">
        <f t="shared" si="1677"/>
        <v/>
      </c>
      <c r="AI3584" s="75" t="str">
        <f t="shared" si="1678"/>
        <v/>
      </c>
      <c r="AJ3584" s="75" t="str">
        <f t="shared" si="1679"/>
        <v/>
      </c>
    </row>
    <row r="3585" spans="1:36" ht="14.25">
      <c r="A3585" s="41" t="str">
        <f t="shared" si="1662"/>
        <v/>
      </c>
      <c r="B3585" s="150" t="str">
        <f>IF(ISNUMBER(A3585),INDEX('MetaTrader Import'!$H$13:$J$5893,TRUNC(((A3585-$A$39+1)-1)/3)+1,MOD((A3585-$A$39+1)-1,3)+1),"")</f>
        <v/>
      </c>
      <c r="C3585" s="43" t="str">
        <f t="shared" si="1663"/>
        <v/>
      </c>
      <c r="D3585" s="43" t="str">
        <f t="shared" ca="1" si="1653"/>
        <v/>
      </c>
      <c r="E3585" s="43" t="str">
        <f t="shared" si="1664"/>
        <v/>
      </c>
      <c r="F3585" s="43" t="str">
        <f t="shared" si="1665"/>
        <v/>
      </c>
      <c r="G3585" s="43" t="str">
        <f>IF(A3585&lt;&gt;"",IF(A3585&lt;Data!$G$11*0.25,$C$13/$G$32,IF(A3585&gt;Data!$G$11*0.25,$C$13,$C$13*10)),"")</f>
        <v/>
      </c>
      <c r="H3585" s="43" t="str">
        <f>IF(A3585&lt;&gt;"",IF(Data!$G$9="constant",$C$13,IF(Data!$G$9="squeeze",G3585,F3585)),"")</f>
        <v/>
      </c>
      <c r="I3585" s="38" t="str">
        <f ca="1">IF(ISNUMBER(A3585),NORMINV(RAND(),0,IF(AND(Data!$G$9="squeeze",A3585&lt;Data!$G$11*0.25),$H$32,1)*$C$30*$C$13)*($C$14*$C$12),"")</f>
        <v/>
      </c>
      <c r="J3585" s="42" t="str">
        <f ca="1">IFERROR(IF(Data!$C$6="Real",B3585,I3585+J3584+($C$14*$C$12)*(NORMINV(RAND(),$C$15,CHOOSE($G$13,$C$13,F3585,G3585)))),"")</f>
        <v/>
      </c>
      <c r="K3585" s="88" t="str">
        <f>IF(ISNUMBER(A3585), IF($G$16="fixed",$G$17,MIN(H3585*Data!$C$7*$C$16*0.5,$C$17*Data!$C$7))*$C$12,"")</f>
        <v/>
      </c>
      <c r="L3585" s="42" t="str">
        <f t="shared" ca="1" si="1680"/>
        <v/>
      </c>
      <c r="M3585" s="44" t="str">
        <f t="shared" ca="1" si="1681"/>
        <v/>
      </c>
      <c r="N3585" s="44" t="str">
        <f t="shared" ca="1" si="1682"/>
        <v/>
      </c>
      <c r="O3585" s="108" t="str">
        <f t="shared" si="1666"/>
        <v/>
      </c>
      <c r="P3585" s="102" t="str">
        <f t="shared" si="1667"/>
        <v/>
      </c>
      <c r="Q3585" s="102" t="str">
        <f t="shared" si="1668"/>
        <v/>
      </c>
      <c r="R3585" s="120" t="str">
        <f t="shared" si="1669"/>
        <v/>
      </c>
      <c r="S3585" s="54" t="str">
        <f t="shared" si="1670"/>
        <v/>
      </c>
      <c r="T3585" s="5" t="str">
        <f t="shared" si="1671"/>
        <v/>
      </c>
      <c r="U3585" s="152" t="str">
        <f t="shared" si="1654"/>
        <v/>
      </c>
      <c r="V3585" s="152" t="str">
        <f t="shared" si="1655"/>
        <v/>
      </c>
      <c r="W3585" s="153" t="str">
        <f t="shared" si="1656"/>
        <v/>
      </c>
      <c r="X3585" s="153" t="str">
        <f t="shared" si="1657"/>
        <v/>
      </c>
      <c r="Y3585" s="153" t="str">
        <f t="shared" si="1658"/>
        <v/>
      </c>
      <c r="Z3585" s="153" t="str">
        <f t="shared" si="1659"/>
        <v/>
      </c>
      <c r="AA3585" s="152" t="str">
        <f t="shared" si="1660"/>
        <v/>
      </c>
      <c r="AB3585" s="152" t="str">
        <f t="shared" si="1661"/>
        <v/>
      </c>
      <c r="AC3585" s="154" t="str">
        <f t="shared" si="1672"/>
        <v/>
      </c>
      <c r="AD3585" s="154" t="str">
        <f t="shared" si="1673"/>
        <v/>
      </c>
      <c r="AE3585" s="3" t="str">
        <f t="shared" si="1674"/>
        <v/>
      </c>
      <c r="AF3585" s="3" t="str">
        <f t="shared" si="1675"/>
        <v/>
      </c>
      <c r="AG3585" s="3" t="str">
        <f t="shared" si="1676"/>
        <v/>
      </c>
      <c r="AH3585" s="4" t="str">
        <f t="shared" si="1677"/>
        <v/>
      </c>
      <c r="AI3585" s="75" t="str">
        <f t="shared" si="1678"/>
        <v/>
      </c>
      <c r="AJ3585" s="75" t="str">
        <f t="shared" si="1679"/>
        <v/>
      </c>
    </row>
    <row r="3586" spans="1:36" ht="14.25">
      <c r="A3586" s="41" t="str">
        <f t="shared" si="1662"/>
        <v/>
      </c>
      <c r="B3586" s="150" t="str">
        <f>IF(ISNUMBER(A3586),INDEX('MetaTrader Import'!$H$13:$J$5893,TRUNC(((A3586-$A$39+1)-1)/3)+1,MOD((A3586-$A$39+1)-1,3)+1),"")</f>
        <v/>
      </c>
      <c r="C3586" s="43" t="str">
        <f t="shared" si="1663"/>
        <v/>
      </c>
      <c r="D3586" s="43" t="str">
        <f t="shared" ca="1" si="1653"/>
        <v/>
      </c>
      <c r="E3586" s="43" t="str">
        <f t="shared" si="1664"/>
        <v/>
      </c>
      <c r="F3586" s="43" t="str">
        <f t="shared" si="1665"/>
        <v/>
      </c>
      <c r="G3586" s="43" t="str">
        <f>IF(A3586&lt;&gt;"",IF(A3586&lt;Data!$G$11*0.25,$C$13/$G$32,IF(A3586&gt;Data!$G$11*0.25,$C$13,$C$13*10)),"")</f>
        <v/>
      </c>
      <c r="H3586" s="43" t="str">
        <f>IF(A3586&lt;&gt;"",IF(Data!$G$9="constant",$C$13,IF(Data!$G$9="squeeze",G3586,F3586)),"")</f>
        <v/>
      </c>
      <c r="I3586" s="38" t="str">
        <f ca="1">IF(ISNUMBER(A3586),NORMINV(RAND(),0,IF(AND(Data!$G$9="squeeze",A3586&lt;Data!$G$11*0.25),$H$32,1)*$C$30*$C$13)*($C$14*$C$12),"")</f>
        <v/>
      </c>
      <c r="J3586" s="42" t="str">
        <f ca="1">IFERROR(IF(Data!$C$6="Real",B3586,I3586+J3585+($C$14*$C$12)*(NORMINV(RAND(),$C$15,CHOOSE($G$13,$C$13,F3586,G3586)))),"")</f>
        <v/>
      </c>
      <c r="K3586" s="88" t="str">
        <f>IF(ISNUMBER(A3586), IF($G$16="fixed",$G$17,MIN(H3586*Data!$C$7*$C$16*0.5,$C$17*Data!$C$7))*$C$12,"")</f>
        <v/>
      </c>
      <c r="L3586" s="42" t="str">
        <f t="shared" ca="1" si="1680"/>
        <v/>
      </c>
      <c r="M3586" s="44" t="str">
        <f t="shared" ca="1" si="1681"/>
        <v/>
      </c>
      <c r="N3586" s="44" t="str">
        <f t="shared" ca="1" si="1682"/>
        <v/>
      </c>
      <c r="O3586" s="108" t="str">
        <f t="shared" si="1666"/>
        <v/>
      </c>
      <c r="P3586" s="102" t="str">
        <f t="shared" si="1667"/>
        <v/>
      </c>
      <c r="Q3586" s="102" t="str">
        <f t="shared" si="1668"/>
        <v/>
      </c>
      <c r="R3586" s="120" t="str">
        <f t="shared" si="1669"/>
        <v/>
      </c>
      <c r="S3586" s="54" t="str">
        <f t="shared" si="1670"/>
        <v/>
      </c>
      <c r="T3586" s="5" t="str">
        <f t="shared" si="1671"/>
        <v/>
      </c>
      <c r="U3586" s="152" t="str">
        <f t="shared" si="1654"/>
        <v/>
      </c>
      <c r="V3586" s="152" t="str">
        <f t="shared" si="1655"/>
        <v/>
      </c>
      <c r="W3586" s="153" t="str">
        <f t="shared" si="1656"/>
        <v/>
      </c>
      <c r="X3586" s="153" t="str">
        <f t="shared" si="1657"/>
        <v/>
      </c>
      <c r="Y3586" s="153" t="str">
        <f t="shared" si="1658"/>
        <v/>
      </c>
      <c r="Z3586" s="153" t="str">
        <f t="shared" si="1659"/>
        <v/>
      </c>
      <c r="AA3586" s="152" t="str">
        <f t="shared" si="1660"/>
        <v/>
      </c>
      <c r="AB3586" s="152" t="str">
        <f t="shared" si="1661"/>
        <v/>
      </c>
      <c r="AC3586" s="154" t="str">
        <f t="shared" si="1672"/>
        <v/>
      </c>
      <c r="AD3586" s="154" t="str">
        <f t="shared" si="1673"/>
        <v/>
      </c>
      <c r="AE3586" s="3" t="str">
        <f t="shared" si="1674"/>
        <v/>
      </c>
      <c r="AF3586" s="3" t="str">
        <f t="shared" si="1675"/>
        <v/>
      </c>
      <c r="AG3586" s="3" t="str">
        <f t="shared" si="1676"/>
        <v/>
      </c>
      <c r="AH3586" s="4" t="str">
        <f t="shared" si="1677"/>
        <v/>
      </c>
      <c r="AI3586" s="75" t="str">
        <f t="shared" si="1678"/>
        <v/>
      </c>
      <c r="AJ3586" s="75" t="str">
        <f t="shared" si="1679"/>
        <v/>
      </c>
    </row>
    <row r="3587" spans="1:36" ht="14.25">
      <c r="A3587" s="41" t="str">
        <f t="shared" si="1662"/>
        <v/>
      </c>
      <c r="B3587" s="150" t="str">
        <f>IF(ISNUMBER(A3587),INDEX('MetaTrader Import'!$H$13:$J$5893,TRUNC(((A3587-$A$39+1)-1)/3)+1,MOD((A3587-$A$39+1)-1,3)+1),"")</f>
        <v/>
      </c>
      <c r="C3587" s="43" t="str">
        <f t="shared" si="1663"/>
        <v/>
      </c>
      <c r="D3587" s="43" t="str">
        <f t="shared" ref="D3587:D3650" ca="1" si="1683">IF(A3587&lt;&gt;"",NORMINV(RAND(),($C$23-C3587)*$C$28,$C$27)+NORMINV(RAND(),IF(RAND()&gt;$C$26,$C$25,0),$C$27),"")</f>
        <v/>
      </c>
      <c r="E3587" s="43" t="str">
        <f t="shared" si="1664"/>
        <v/>
      </c>
      <c r="F3587" s="43" t="str">
        <f t="shared" si="1665"/>
        <v/>
      </c>
      <c r="G3587" s="43" t="str">
        <f>IF(A3587&lt;&gt;"",IF(A3587&lt;Data!$G$11*0.25,$C$13/$G$32,IF(A3587&gt;Data!$G$11*0.25,$C$13,$C$13*10)),"")</f>
        <v/>
      </c>
      <c r="H3587" s="43" t="str">
        <f>IF(A3587&lt;&gt;"",IF(Data!$G$9="constant",$C$13,IF(Data!$G$9="squeeze",G3587,F3587)),"")</f>
        <v/>
      </c>
      <c r="I3587" s="38" t="str">
        <f ca="1">IF(ISNUMBER(A3587),NORMINV(RAND(),0,IF(AND(Data!$G$9="squeeze",A3587&lt;Data!$G$11*0.25),$H$32,1)*$C$30*$C$13)*($C$14*$C$12),"")</f>
        <v/>
      </c>
      <c r="J3587" s="42" t="str">
        <f ca="1">IFERROR(IF(Data!$C$6="Real",B3587,I3587+J3586+($C$14*$C$12)*(NORMINV(RAND(),$C$15,CHOOSE($G$13,$C$13,F3587,G3587)))),"")</f>
        <v/>
      </c>
      <c r="K3587" s="88" t="str">
        <f>IF(ISNUMBER(A3587), IF($G$16="fixed",$G$17,MIN(H3587*Data!$C$7*$C$16*0.5,$C$17*Data!$C$7))*$C$12,"")</f>
        <v/>
      </c>
      <c r="L3587" s="42" t="str">
        <f t="shared" ca="1" si="1680"/>
        <v/>
      </c>
      <c r="M3587" s="44" t="str">
        <f t="shared" ca="1" si="1681"/>
        <v/>
      </c>
      <c r="N3587" s="44" t="str">
        <f t="shared" ca="1" si="1682"/>
        <v/>
      </c>
      <c r="O3587" s="108" t="str">
        <f t="shared" si="1666"/>
        <v/>
      </c>
      <c r="P3587" s="102" t="str">
        <f t="shared" si="1667"/>
        <v/>
      </c>
      <c r="Q3587" s="102" t="str">
        <f t="shared" si="1668"/>
        <v/>
      </c>
      <c r="R3587" s="120" t="str">
        <f t="shared" si="1669"/>
        <v/>
      </c>
      <c r="S3587" s="54" t="str">
        <f t="shared" si="1670"/>
        <v/>
      </c>
      <c r="T3587" s="5" t="str">
        <f t="shared" si="1671"/>
        <v/>
      </c>
      <c r="U3587" s="152" t="str">
        <f t="shared" ref="U3587:U3650" si="1684">IF(NOT(ISNUMBER(T3587)),"",IF(S3587=1,T3587,IF(M3587&gt;U3586,M3587,IF(ISNUMBER(U3586),U3586,""))))</f>
        <v/>
      </c>
      <c r="V3587" s="152" t="str">
        <f t="shared" ref="V3587:V3650" si="1685">IF(NOT(ISNUMBER(T3587)),"",IF(S3587=1,T3587,IF(N3587&lt;V3586,N3587,IF(ISNUMBER(V3586),V3586,""))))</f>
        <v/>
      </c>
      <c r="W3587" s="153" t="str">
        <f t="shared" ref="W3587:W3650" si="1686">IF(NOT(ISNUMBER(T3587)),"",MIN($F$24,IF(TRUNC((U3587-T3587)/$E$24*$G$12)+0&gt;IF(ISNUMBER(W3586),W3586,0),TRUNC((U3587-T3587)/$E$24*$G$12)+0,IF(ISNUMBER(W3586),W3586,0))))</f>
        <v/>
      </c>
      <c r="X3587" s="153" t="str">
        <f t="shared" ref="X3587:X3650" si="1687">IF(NOT(ISNUMBER(T3587)),"",MIN($F$24,IF(-TRUNC((V3587-T3587)/$E$24*$G$12)+0&gt;IF(ISNUMBER(X3586),X3586,0),-TRUNC((V3587-T3587)/$E$24*$G$12)+0,IF(ISNUMBER(X3586),X3586,0))))</f>
        <v/>
      </c>
      <c r="Y3587" s="153" t="str">
        <f t="shared" ref="Y3587:Y3650" si="1688">IF(ISNUMBER(W3587),(IF(W3587=0,0,1))*IF(ABS($I$24)=2,POWER(2,W3587-1),W3587)*SIGN($I$24)*$K$24,"")</f>
        <v/>
      </c>
      <c r="Z3587" s="153" t="str">
        <f t="shared" ref="Z3587:Z3650" si="1689">IF(ISNUMBER(X3587),(IF(X3587=0,0,1))*IF(ABS($I$24)=2,POWER(2,X3587-1),X3587)*SIGN($I$24)*$K$24,"")</f>
        <v/>
      </c>
      <c r="AA3587" s="152" t="str">
        <f t="shared" ref="AA3587:AA3650" si="1690">IF(OR(NOT(ISNUMBER(T3587)),W3587&lt;1),"",IF(OR(NOT(ISNUMBER(W3586)),W3586=0),IF(SIGN(Y3587)=1,M3587,N3587),(Y3586*AA3586+(Y3587-Y3586)*IF(SIGN(Y3587)=1,M3587,N3587))/Y3587))</f>
        <v/>
      </c>
      <c r="AB3587" s="152" t="str">
        <f t="shared" ref="AB3587:AB3650" si="1691">IF(OR(NOT(ISNUMBER(T3587)),X3587&lt;1),"",IF(OR(NOT(ISNUMBER(X3586)),X3586=0),IF(SIGN(Z3587)=1,N3587,M3587),(Z3586*AB3586+(Z3587-Z3586)*IF(SIGN(Z3587)=1,N3587,M3587))/Z3587))</f>
        <v/>
      </c>
      <c r="AC3587" s="154" t="str">
        <f t="shared" si="1672"/>
        <v/>
      </c>
      <c r="AD3587" s="154" t="str">
        <f t="shared" si="1673"/>
        <v/>
      </c>
      <c r="AE3587" s="3" t="str">
        <f t="shared" si="1674"/>
        <v/>
      </c>
      <c r="AF3587" s="3" t="str">
        <f t="shared" si="1675"/>
        <v/>
      </c>
      <c r="AG3587" s="3" t="str">
        <f t="shared" si="1676"/>
        <v/>
      </c>
      <c r="AH3587" s="4" t="str">
        <f t="shared" si="1677"/>
        <v/>
      </c>
      <c r="AI3587" s="75" t="str">
        <f t="shared" si="1678"/>
        <v/>
      </c>
      <c r="AJ3587" s="75" t="str">
        <f t="shared" si="1679"/>
        <v/>
      </c>
    </row>
    <row r="3588" spans="1:36" ht="14.25">
      <c r="A3588" s="41" t="str">
        <f t="shared" ref="A3588:A3651" si="1692">IFERROR(IF(A3587+1&gt;$C$19,"",A3587+1),"")</f>
        <v/>
      </c>
      <c r="B3588" s="150" t="str">
        <f>IF(ISNUMBER(A3588),INDEX('MetaTrader Import'!$H$13:$J$5893,TRUNC(((A3588-$A$39+1)-1)/3)+1,MOD((A3588-$A$39+1)-1,3)+1),"")</f>
        <v/>
      </c>
      <c r="C3588" s="43" t="str">
        <f t="shared" ref="C3588:C3651" si="1693">IF(A3588&lt;&gt;"",E3587,"")</f>
        <v/>
      </c>
      <c r="D3588" s="43" t="str">
        <f t="shared" ca="1" si="1683"/>
        <v/>
      </c>
      <c r="E3588" s="43" t="str">
        <f t="shared" ref="E3588:E3651" si="1694">IF(A3588&lt;&gt;"",C3588+D3588,"")</f>
        <v/>
      </c>
      <c r="F3588" s="43" t="str">
        <f t="shared" ref="F3588:F3651" si="1695">IF(A3588&lt;&gt;"",$C$13*ABS(E3588)/$C$23,"")</f>
        <v/>
      </c>
      <c r="G3588" s="43" t="str">
        <f>IF(A3588&lt;&gt;"",IF(A3588&lt;Data!$G$11*0.25,$C$13/$G$32,IF(A3588&gt;Data!$G$11*0.25,$C$13,$C$13*10)),"")</f>
        <v/>
      </c>
      <c r="H3588" s="43" t="str">
        <f>IF(A3588&lt;&gt;"",IF(Data!$G$9="constant",$C$13,IF(Data!$G$9="squeeze",G3588,F3588)),"")</f>
        <v/>
      </c>
      <c r="I3588" s="38" t="str">
        <f ca="1">IF(ISNUMBER(A3588),NORMINV(RAND(),0,IF(AND(Data!$G$9="squeeze",A3588&lt;Data!$G$11*0.25),$H$32,1)*$C$30*$C$13)*($C$14*$C$12),"")</f>
        <v/>
      </c>
      <c r="J3588" s="42" t="str">
        <f ca="1">IFERROR(IF(Data!$C$6="Real",B3588,I3588+J3587+($C$14*$C$12)*(NORMINV(RAND(),$C$15,CHOOSE($G$13,$C$13,F3588,G3588)))),"")</f>
        <v/>
      </c>
      <c r="K3588" s="88" t="str">
        <f>IF(ISNUMBER(A3588), IF($G$16="fixed",$G$17,MIN(H3588*Data!$C$7*$C$16*0.5,$C$17*Data!$C$7))*$C$12,"")</f>
        <v/>
      </c>
      <c r="L3588" s="42" t="str">
        <f t="shared" ca="1" si="1680"/>
        <v/>
      </c>
      <c r="M3588" s="44" t="str">
        <f t="shared" ca="1" si="1681"/>
        <v/>
      </c>
      <c r="N3588" s="44" t="str">
        <f t="shared" ca="1" si="1682"/>
        <v/>
      </c>
      <c r="O3588" s="108" t="str">
        <f t="shared" ref="O3588:O3651" si="1696">IF(ISNUMBER(A3588),$G$12*SLOPE(L3574:L3588,A3574:A3588),"")</f>
        <v/>
      </c>
      <c r="P3588" s="102" t="str">
        <f t="shared" ref="P3588:P3651" si="1697">IF(ISNUMBER(A3588),STDEV(L3574:L3588)*$G$12,"")</f>
        <v/>
      </c>
      <c r="Q3588" s="102" t="str">
        <f t="shared" ref="Q3588:Q3651" si="1698">IF(ISNUMBER(A3588),SLOPE(P3574:P3588,A3574:A3588),"")</f>
        <v/>
      </c>
      <c r="R3588" s="120" t="str">
        <f t="shared" ref="R3588:R3651" si="1699">IF(ISNUMBER(A3588),R3587+S3587,"")</f>
        <v/>
      </c>
      <c r="S3588" s="54" t="str">
        <f t="shared" ref="S3588:S3651" si="1700">IF(ISNUMBER(A3588),IF(AND(R3588&lt;$M$24,Q3588&lt;$F$28,ABS(O3588)&lt;$F$27,P3588&lt;$F$26,NOT(ISNUMBER(T3587))),1,0),"")</f>
        <v/>
      </c>
      <c r="T3588" s="5" t="str">
        <f t="shared" ref="T3588:T3651" si="1701">IF(ISNUMBER(A3588),IF(S3588=1,L3588,IF(AG3587="Y","",IF(ISNUMBER(T3587),T3587,""))),"")</f>
        <v/>
      </c>
      <c r="U3588" s="152" t="str">
        <f t="shared" si="1684"/>
        <v/>
      </c>
      <c r="V3588" s="152" t="str">
        <f t="shared" si="1685"/>
        <v/>
      </c>
      <c r="W3588" s="153" t="str">
        <f t="shared" si="1686"/>
        <v/>
      </c>
      <c r="X3588" s="153" t="str">
        <f t="shared" si="1687"/>
        <v/>
      </c>
      <c r="Y3588" s="153" t="str">
        <f t="shared" si="1688"/>
        <v/>
      </c>
      <c r="Z3588" s="153" t="str">
        <f t="shared" si="1689"/>
        <v/>
      </c>
      <c r="AA3588" s="152" t="str">
        <f t="shared" si="1690"/>
        <v/>
      </c>
      <c r="AB3588" s="152" t="str">
        <f t="shared" si="1691"/>
        <v/>
      </c>
      <c r="AC3588" s="154" t="str">
        <f t="shared" ref="AC3588:AC3651" si="1702">IFERROR(-SIGN(Y3588)*(AA3588-IF(SIGN(Y3588)=1,N3588,M3588))*$G$12*ABS(Y3588),"")</f>
        <v/>
      </c>
      <c r="AD3588" s="154" t="str">
        <f t="shared" ref="AD3588:AD3651" si="1703">IFERROR(SIGN(Z3588)*(AB3588-IF(SIGN(Z3588)=1,M3588,N3588))*$G$12*ABS(Z3588),"")</f>
        <v/>
      </c>
      <c r="AE3588" s="3" t="str">
        <f t="shared" ref="AE3588:AE3651" si="1704">IF(ISNUMBER(A3588),IFERROR((IF(ISNUMBER(AC3588),AC3588,0)+IF(ISNUMBER(AD3588),AD3588,0))/(ABS(Y3588)+ABS(Z3588)),0),"")</f>
        <v/>
      </c>
      <c r="AF3588" s="3" t="str">
        <f t="shared" ref="AF3588:AF3651" si="1705">IF(ISNUMBER(A3588),IF(ISNUMBER(AC3588),AC3588,0)+IF(ISNUMBER(AD3588),AD3588,0),"")</f>
        <v/>
      </c>
      <c r="AG3588" s="3" t="str">
        <f t="shared" ref="AG3588:AG3651" si="1706">IF(NOT(ISNUMBER(T3588)),"",IF(OR(AF3588&gt;$G$24,AF3588&lt;-$H$24,A3588+1&gt;$C$19),"Y","N"))</f>
        <v/>
      </c>
      <c r="AH3588" s="4" t="str">
        <f t="shared" ref="AH3588:AH3651" si="1707">IF(AG3588="y",AF3588*10*$C$11,"")</f>
        <v/>
      </c>
      <c r="AI3588" s="75" t="str">
        <f t="shared" ref="AI3588:AI3651" si="1708">IF(ISNUMBER(A3588),IF(ISNUMBER(AH3588),AJ3588,AF3588*10*$C$11+AJ3588),"")</f>
        <v/>
      </c>
      <c r="AJ3588" s="75" t="str">
        <f t="shared" ref="AJ3588:AJ3651" si="1709">IF(ISNUMBER(A3588),AJ3587+IF(ISNUMBER(AH3588),AH3588,0),"")</f>
        <v/>
      </c>
    </row>
    <row r="3589" spans="1:36" ht="14.25">
      <c r="A3589" s="41" t="str">
        <f t="shared" si="1692"/>
        <v/>
      </c>
      <c r="B3589" s="150" t="str">
        <f>IF(ISNUMBER(A3589),INDEX('MetaTrader Import'!$H$13:$J$5893,TRUNC(((A3589-$A$39+1)-1)/3)+1,MOD((A3589-$A$39+1)-1,3)+1),"")</f>
        <v/>
      </c>
      <c r="C3589" s="43" t="str">
        <f t="shared" si="1693"/>
        <v/>
      </c>
      <c r="D3589" s="43" t="str">
        <f t="shared" ca="1" si="1683"/>
        <v/>
      </c>
      <c r="E3589" s="43" t="str">
        <f t="shared" si="1694"/>
        <v/>
      </c>
      <c r="F3589" s="43" t="str">
        <f t="shared" si="1695"/>
        <v/>
      </c>
      <c r="G3589" s="43" t="str">
        <f>IF(A3589&lt;&gt;"",IF(A3589&lt;Data!$G$11*0.25,$C$13/$G$32,IF(A3589&gt;Data!$G$11*0.25,$C$13,$C$13*10)),"")</f>
        <v/>
      </c>
      <c r="H3589" s="43" t="str">
        <f>IF(A3589&lt;&gt;"",IF(Data!$G$9="constant",$C$13,IF(Data!$G$9="squeeze",G3589,F3589)),"")</f>
        <v/>
      </c>
      <c r="I3589" s="38" t="str">
        <f ca="1">IF(ISNUMBER(A3589),NORMINV(RAND(),0,IF(AND(Data!$G$9="squeeze",A3589&lt;Data!$G$11*0.25),$H$32,1)*$C$30*$C$13)*($C$14*$C$12),"")</f>
        <v/>
      </c>
      <c r="J3589" s="42" t="str">
        <f ca="1">IFERROR(IF(Data!$C$6="Real",B3589,I3589+J3588+($C$14*$C$12)*(NORMINV(RAND(),$C$15,CHOOSE($G$13,$C$13,F3589,G3589)))),"")</f>
        <v/>
      </c>
      <c r="K3589" s="88" t="str">
        <f>IF(ISNUMBER(A3589), IF($G$16="fixed",$G$17,MIN(H3589*Data!$C$7*$C$16*0.5,$C$17*Data!$C$7))*$C$12,"")</f>
        <v/>
      </c>
      <c r="L3589" s="42" t="str">
        <f t="shared" ca="1" si="1680"/>
        <v/>
      </c>
      <c r="M3589" s="44" t="str">
        <f t="shared" ca="1" si="1681"/>
        <v/>
      </c>
      <c r="N3589" s="44" t="str">
        <f t="shared" ca="1" si="1682"/>
        <v/>
      </c>
      <c r="O3589" s="108" t="str">
        <f t="shared" si="1696"/>
        <v/>
      </c>
      <c r="P3589" s="102" t="str">
        <f t="shared" si="1697"/>
        <v/>
      </c>
      <c r="Q3589" s="102" t="str">
        <f t="shared" si="1698"/>
        <v/>
      </c>
      <c r="R3589" s="120" t="str">
        <f t="shared" si="1699"/>
        <v/>
      </c>
      <c r="S3589" s="54" t="str">
        <f t="shared" si="1700"/>
        <v/>
      </c>
      <c r="T3589" s="5" t="str">
        <f t="shared" si="1701"/>
        <v/>
      </c>
      <c r="U3589" s="152" t="str">
        <f t="shared" si="1684"/>
        <v/>
      </c>
      <c r="V3589" s="152" t="str">
        <f t="shared" si="1685"/>
        <v/>
      </c>
      <c r="W3589" s="153" t="str">
        <f t="shared" si="1686"/>
        <v/>
      </c>
      <c r="X3589" s="153" t="str">
        <f t="shared" si="1687"/>
        <v/>
      </c>
      <c r="Y3589" s="153" t="str">
        <f t="shared" si="1688"/>
        <v/>
      </c>
      <c r="Z3589" s="153" t="str">
        <f t="shared" si="1689"/>
        <v/>
      </c>
      <c r="AA3589" s="152" t="str">
        <f t="shared" si="1690"/>
        <v/>
      </c>
      <c r="AB3589" s="152" t="str">
        <f t="shared" si="1691"/>
        <v/>
      </c>
      <c r="AC3589" s="154" t="str">
        <f t="shared" si="1702"/>
        <v/>
      </c>
      <c r="AD3589" s="154" t="str">
        <f t="shared" si="1703"/>
        <v/>
      </c>
      <c r="AE3589" s="3" t="str">
        <f t="shared" si="1704"/>
        <v/>
      </c>
      <c r="AF3589" s="3" t="str">
        <f t="shared" si="1705"/>
        <v/>
      </c>
      <c r="AG3589" s="3" t="str">
        <f t="shared" si="1706"/>
        <v/>
      </c>
      <c r="AH3589" s="4" t="str">
        <f t="shared" si="1707"/>
        <v/>
      </c>
      <c r="AI3589" s="75" t="str">
        <f t="shared" si="1708"/>
        <v/>
      </c>
      <c r="AJ3589" s="75" t="str">
        <f t="shared" si="1709"/>
        <v/>
      </c>
    </row>
    <row r="3590" spans="1:36" ht="14.25">
      <c r="A3590" s="41" t="str">
        <f t="shared" si="1692"/>
        <v/>
      </c>
      <c r="B3590" s="150" t="str">
        <f>IF(ISNUMBER(A3590),INDEX('MetaTrader Import'!$H$13:$J$5893,TRUNC(((A3590-$A$39+1)-1)/3)+1,MOD((A3590-$A$39+1)-1,3)+1),"")</f>
        <v/>
      </c>
      <c r="C3590" s="43" t="str">
        <f t="shared" si="1693"/>
        <v/>
      </c>
      <c r="D3590" s="43" t="str">
        <f t="shared" ca="1" si="1683"/>
        <v/>
      </c>
      <c r="E3590" s="43" t="str">
        <f t="shared" si="1694"/>
        <v/>
      </c>
      <c r="F3590" s="43" t="str">
        <f t="shared" si="1695"/>
        <v/>
      </c>
      <c r="G3590" s="43" t="str">
        <f>IF(A3590&lt;&gt;"",IF(A3590&lt;Data!$G$11*0.25,$C$13/$G$32,IF(A3590&gt;Data!$G$11*0.25,$C$13,$C$13*10)),"")</f>
        <v/>
      </c>
      <c r="H3590" s="43" t="str">
        <f>IF(A3590&lt;&gt;"",IF(Data!$G$9="constant",$C$13,IF(Data!$G$9="squeeze",G3590,F3590)),"")</f>
        <v/>
      </c>
      <c r="I3590" s="38" t="str">
        <f ca="1">IF(ISNUMBER(A3590),NORMINV(RAND(),0,IF(AND(Data!$G$9="squeeze",A3590&lt;Data!$G$11*0.25),$H$32,1)*$C$30*$C$13)*($C$14*$C$12),"")</f>
        <v/>
      </c>
      <c r="J3590" s="42" t="str">
        <f ca="1">IFERROR(IF(Data!$C$6="Real",B3590,I3590+J3589+($C$14*$C$12)*(NORMINV(RAND(),$C$15,CHOOSE($G$13,$C$13,F3590,G3590)))),"")</f>
        <v/>
      </c>
      <c r="K3590" s="88" t="str">
        <f>IF(ISNUMBER(A3590), IF($G$16="fixed",$G$17,MIN(H3590*Data!$C$7*$C$16*0.5,$C$17*Data!$C$7))*$C$12,"")</f>
        <v/>
      </c>
      <c r="L3590" s="42" t="str">
        <f t="shared" ref="L3590:L3653" ca="1" si="1710">IFERROR(J3590,"")</f>
        <v/>
      </c>
      <c r="M3590" s="44" t="str">
        <f t="shared" ref="M3590:M3653" ca="1" si="1711">IFERROR(L3590+K3590*0.5,"")</f>
        <v/>
      </c>
      <c r="N3590" s="44" t="str">
        <f t="shared" ref="N3590:N3653" ca="1" si="1712">IFERROR(L3590-K3590*0.5,"")</f>
        <v/>
      </c>
      <c r="O3590" s="108" t="str">
        <f t="shared" si="1696"/>
        <v/>
      </c>
      <c r="P3590" s="102" t="str">
        <f t="shared" si="1697"/>
        <v/>
      </c>
      <c r="Q3590" s="102" t="str">
        <f t="shared" si="1698"/>
        <v/>
      </c>
      <c r="R3590" s="120" t="str">
        <f t="shared" si="1699"/>
        <v/>
      </c>
      <c r="S3590" s="54" t="str">
        <f t="shared" si="1700"/>
        <v/>
      </c>
      <c r="T3590" s="5" t="str">
        <f t="shared" si="1701"/>
        <v/>
      </c>
      <c r="U3590" s="152" t="str">
        <f t="shared" si="1684"/>
        <v/>
      </c>
      <c r="V3590" s="152" t="str">
        <f t="shared" si="1685"/>
        <v/>
      </c>
      <c r="W3590" s="153" t="str">
        <f t="shared" si="1686"/>
        <v/>
      </c>
      <c r="X3590" s="153" t="str">
        <f t="shared" si="1687"/>
        <v/>
      </c>
      <c r="Y3590" s="153" t="str">
        <f t="shared" si="1688"/>
        <v/>
      </c>
      <c r="Z3590" s="153" t="str">
        <f t="shared" si="1689"/>
        <v/>
      </c>
      <c r="AA3590" s="152" t="str">
        <f t="shared" si="1690"/>
        <v/>
      </c>
      <c r="AB3590" s="152" t="str">
        <f t="shared" si="1691"/>
        <v/>
      </c>
      <c r="AC3590" s="154" t="str">
        <f t="shared" si="1702"/>
        <v/>
      </c>
      <c r="AD3590" s="154" t="str">
        <f t="shared" si="1703"/>
        <v/>
      </c>
      <c r="AE3590" s="3" t="str">
        <f t="shared" si="1704"/>
        <v/>
      </c>
      <c r="AF3590" s="3" t="str">
        <f t="shared" si="1705"/>
        <v/>
      </c>
      <c r="AG3590" s="3" t="str">
        <f t="shared" si="1706"/>
        <v/>
      </c>
      <c r="AH3590" s="4" t="str">
        <f t="shared" si="1707"/>
        <v/>
      </c>
      <c r="AI3590" s="75" t="str">
        <f t="shared" si="1708"/>
        <v/>
      </c>
      <c r="AJ3590" s="75" t="str">
        <f t="shared" si="1709"/>
        <v/>
      </c>
    </row>
    <row r="3591" spans="1:36" ht="14.25">
      <c r="A3591" s="41" t="str">
        <f t="shared" si="1692"/>
        <v/>
      </c>
      <c r="B3591" s="150" t="str">
        <f>IF(ISNUMBER(A3591),INDEX('MetaTrader Import'!$H$13:$J$5893,TRUNC(((A3591-$A$39+1)-1)/3)+1,MOD((A3591-$A$39+1)-1,3)+1),"")</f>
        <v/>
      </c>
      <c r="C3591" s="43" t="str">
        <f t="shared" si="1693"/>
        <v/>
      </c>
      <c r="D3591" s="43" t="str">
        <f t="shared" ca="1" si="1683"/>
        <v/>
      </c>
      <c r="E3591" s="43" t="str">
        <f t="shared" si="1694"/>
        <v/>
      </c>
      <c r="F3591" s="43" t="str">
        <f t="shared" si="1695"/>
        <v/>
      </c>
      <c r="G3591" s="43" t="str">
        <f>IF(A3591&lt;&gt;"",IF(A3591&lt;Data!$G$11*0.25,$C$13/$G$32,IF(A3591&gt;Data!$G$11*0.25,$C$13,$C$13*10)),"")</f>
        <v/>
      </c>
      <c r="H3591" s="43" t="str">
        <f>IF(A3591&lt;&gt;"",IF(Data!$G$9="constant",$C$13,IF(Data!$G$9="squeeze",G3591,F3591)),"")</f>
        <v/>
      </c>
      <c r="I3591" s="38" t="str">
        <f ca="1">IF(ISNUMBER(A3591),NORMINV(RAND(),0,IF(AND(Data!$G$9="squeeze",A3591&lt;Data!$G$11*0.25),$H$32,1)*$C$30*$C$13)*($C$14*$C$12),"")</f>
        <v/>
      </c>
      <c r="J3591" s="42" t="str">
        <f ca="1">IFERROR(IF(Data!$C$6="Real",B3591,I3591+J3590+($C$14*$C$12)*(NORMINV(RAND(),$C$15,CHOOSE($G$13,$C$13,F3591,G3591)))),"")</f>
        <v/>
      </c>
      <c r="K3591" s="88" t="str">
        <f>IF(ISNUMBER(A3591), IF($G$16="fixed",$G$17,MIN(H3591*Data!$C$7*$C$16*0.5,$C$17*Data!$C$7))*$C$12,"")</f>
        <v/>
      </c>
      <c r="L3591" s="42" t="str">
        <f t="shared" ca="1" si="1710"/>
        <v/>
      </c>
      <c r="M3591" s="44" t="str">
        <f t="shared" ca="1" si="1711"/>
        <v/>
      </c>
      <c r="N3591" s="44" t="str">
        <f t="shared" ca="1" si="1712"/>
        <v/>
      </c>
      <c r="O3591" s="108" t="str">
        <f t="shared" si="1696"/>
        <v/>
      </c>
      <c r="P3591" s="102" t="str">
        <f t="shared" si="1697"/>
        <v/>
      </c>
      <c r="Q3591" s="102" t="str">
        <f t="shared" si="1698"/>
        <v/>
      </c>
      <c r="R3591" s="120" t="str">
        <f t="shared" si="1699"/>
        <v/>
      </c>
      <c r="S3591" s="54" t="str">
        <f t="shared" si="1700"/>
        <v/>
      </c>
      <c r="T3591" s="5" t="str">
        <f t="shared" si="1701"/>
        <v/>
      </c>
      <c r="U3591" s="152" t="str">
        <f t="shared" si="1684"/>
        <v/>
      </c>
      <c r="V3591" s="152" t="str">
        <f t="shared" si="1685"/>
        <v/>
      </c>
      <c r="W3591" s="153" t="str">
        <f t="shared" si="1686"/>
        <v/>
      </c>
      <c r="X3591" s="153" t="str">
        <f t="shared" si="1687"/>
        <v/>
      </c>
      <c r="Y3591" s="153" t="str">
        <f t="shared" si="1688"/>
        <v/>
      </c>
      <c r="Z3591" s="153" t="str">
        <f t="shared" si="1689"/>
        <v/>
      </c>
      <c r="AA3591" s="152" t="str">
        <f t="shared" si="1690"/>
        <v/>
      </c>
      <c r="AB3591" s="152" t="str">
        <f t="shared" si="1691"/>
        <v/>
      </c>
      <c r="AC3591" s="154" t="str">
        <f t="shared" si="1702"/>
        <v/>
      </c>
      <c r="AD3591" s="154" t="str">
        <f t="shared" si="1703"/>
        <v/>
      </c>
      <c r="AE3591" s="3" t="str">
        <f t="shared" si="1704"/>
        <v/>
      </c>
      <c r="AF3591" s="3" t="str">
        <f t="shared" si="1705"/>
        <v/>
      </c>
      <c r="AG3591" s="3" t="str">
        <f t="shared" si="1706"/>
        <v/>
      </c>
      <c r="AH3591" s="4" t="str">
        <f t="shared" si="1707"/>
        <v/>
      </c>
      <c r="AI3591" s="75" t="str">
        <f t="shared" si="1708"/>
        <v/>
      </c>
      <c r="AJ3591" s="75" t="str">
        <f t="shared" si="1709"/>
        <v/>
      </c>
    </row>
    <row r="3592" spans="1:36" ht="14.25">
      <c r="A3592" s="41" t="str">
        <f t="shared" si="1692"/>
        <v/>
      </c>
      <c r="B3592" s="150" t="str">
        <f>IF(ISNUMBER(A3592),INDEX('MetaTrader Import'!$H$13:$J$5893,TRUNC(((A3592-$A$39+1)-1)/3)+1,MOD((A3592-$A$39+1)-1,3)+1),"")</f>
        <v/>
      </c>
      <c r="C3592" s="43" t="str">
        <f t="shared" si="1693"/>
        <v/>
      </c>
      <c r="D3592" s="43" t="str">
        <f t="shared" ca="1" si="1683"/>
        <v/>
      </c>
      <c r="E3592" s="43" t="str">
        <f t="shared" si="1694"/>
        <v/>
      </c>
      <c r="F3592" s="43" t="str">
        <f t="shared" si="1695"/>
        <v/>
      </c>
      <c r="G3592" s="43" t="str">
        <f>IF(A3592&lt;&gt;"",IF(A3592&lt;Data!$G$11*0.25,$C$13/$G$32,IF(A3592&gt;Data!$G$11*0.25,$C$13,$C$13*10)),"")</f>
        <v/>
      </c>
      <c r="H3592" s="43" t="str">
        <f>IF(A3592&lt;&gt;"",IF(Data!$G$9="constant",$C$13,IF(Data!$G$9="squeeze",G3592,F3592)),"")</f>
        <v/>
      </c>
      <c r="I3592" s="38" t="str">
        <f ca="1">IF(ISNUMBER(A3592),NORMINV(RAND(),0,IF(AND(Data!$G$9="squeeze",A3592&lt;Data!$G$11*0.25),$H$32,1)*$C$30*$C$13)*($C$14*$C$12),"")</f>
        <v/>
      </c>
      <c r="J3592" s="42" t="str">
        <f ca="1">IFERROR(IF(Data!$C$6="Real",B3592,I3592+J3591+($C$14*$C$12)*(NORMINV(RAND(),$C$15,CHOOSE($G$13,$C$13,F3592,G3592)))),"")</f>
        <v/>
      </c>
      <c r="K3592" s="88" t="str">
        <f>IF(ISNUMBER(A3592), IF($G$16="fixed",$G$17,MIN(H3592*Data!$C$7*$C$16*0.5,$C$17*Data!$C$7))*$C$12,"")</f>
        <v/>
      </c>
      <c r="L3592" s="42" t="str">
        <f t="shared" ca="1" si="1710"/>
        <v/>
      </c>
      <c r="M3592" s="44" t="str">
        <f t="shared" ca="1" si="1711"/>
        <v/>
      </c>
      <c r="N3592" s="44" t="str">
        <f t="shared" ca="1" si="1712"/>
        <v/>
      </c>
      <c r="O3592" s="108" t="str">
        <f t="shared" si="1696"/>
        <v/>
      </c>
      <c r="P3592" s="102" t="str">
        <f t="shared" si="1697"/>
        <v/>
      </c>
      <c r="Q3592" s="102" t="str">
        <f t="shared" si="1698"/>
        <v/>
      </c>
      <c r="R3592" s="120" t="str">
        <f t="shared" si="1699"/>
        <v/>
      </c>
      <c r="S3592" s="54" t="str">
        <f t="shared" si="1700"/>
        <v/>
      </c>
      <c r="T3592" s="5" t="str">
        <f t="shared" si="1701"/>
        <v/>
      </c>
      <c r="U3592" s="152" t="str">
        <f t="shared" si="1684"/>
        <v/>
      </c>
      <c r="V3592" s="152" t="str">
        <f t="shared" si="1685"/>
        <v/>
      </c>
      <c r="W3592" s="153" t="str">
        <f t="shared" si="1686"/>
        <v/>
      </c>
      <c r="X3592" s="153" t="str">
        <f t="shared" si="1687"/>
        <v/>
      </c>
      <c r="Y3592" s="153" t="str">
        <f t="shared" si="1688"/>
        <v/>
      </c>
      <c r="Z3592" s="153" t="str">
        <f t="shared" si="1689"/>
        <v/>
      </c>
      <c r="AA3592" s="152" t="str">
        <f t="shared" si="1690"/>
        <v/>
      </c>
      <c r="AB3592" s="152" t="str">
        <f t="shared" si="1691"/>
        <v/>
      </c>
      <c r="AC3592" s="154" t="str">
        <f t="shared" si="1702"/>
        <v/>
      </c>
      <c r="AD3592" s="154" t="str">
        <f t="shared" si="1703"/>
        <v/>
      </c>
      <c r="AE3592" s="3" t="str">
        <f t="shared" si="1704"/>
        <v/>
      </c>
      <c r="AF3592" s="3" t="str">
        <f t="shared" si="1705"/>
        <v/>
      </c>
      <c r="AG3592" s="3" t="str">
        <f t="shared" si="1706"/>
        <v/>
      </c>
      <c r="AH3592" s="4" t="str">
        <f t="shared" si="1707"/>
        <v/>
      </c>
      <c r="AI3592" s="75" t="str">
        <f t="shared" si="1708"/>
        <v/>
      </c>
      <c r="AJ3592" s="75" t="str">
        <f t="shared" si="1709"/>
        <v/>
      </c>
    </row>
    <row r="3593" spans="1:36" ht="14.25">
      <c r="A3593" s="41" t="str">
        <f t="shared" si="1692"/>
        <v/>
      </c>
      <c r="B3593" s="150" t="str">
        <f>IF(ISNUMBER(A3593),INDEX('MetaTrader Import'!$H$13:$J$5893,TRUNC(((A3593-$A$39+1)-1)/3)+1,MOD((A3593-$A$39+1)-1,3)+1),"")</f>
        <v/>
      </c>
      <c r="C3593" s="43" t="str">
        <f t="shared" si="1693"/>
        <v/>
      </c>
      <c r="D3593" s="43" t="str">
        <f t="shared" ca="1" si="1683"/>
        <v/>
      </c>
      <c r="E3593" s="43" t="str">
        <f t="shared" si="1694"/>
        <v/>
      </c>
      <c r="F3593" s="43" t="str">
        <f t="shared" si="1695"/>
        <v/>
      </c>
      <c r="G3593" s="43" t="str">
        <f>IF(A3593&lt;&gt;"",IF(A3593&lt;Data!$G$11*0.25,$C$13/$G$32,IF(A3593&gt;Data!$G$11*0.25,$C$13,$C$13*10)),"")</f>
        <v/>
      </c>
      <c r="H3593" s="43" t="str">
        <f>IF(A3593&lt;&gt;"",IF(Data!$G$9="constant",$C$13,IF(Data!$G$9="squeeze",G3593,F3593)),"")</f>
        <v/>
      </c>
      <c r="I3593" s="38" t="str">
        <f ca="1">IF(ISNUMBER(A3593),NORMINV(RAND(),0,IF(AND(Data!$G$9="squeeze",A3593&lt;Data!$G$11*0.25),$H$32,1)*$C$30*$C$13)*($C$14*$C$12),"")</f>
        <v/>
      </c>
      <c r="J3593" s="42" t="str">
        <f ca="1">IFERROR(IF(Data!$C$6="Real",B3593,I3593+J3592+($C$14*$C$12)*(NORMINV(RAND(),$C$15,CHOOSE($G$13,$C$13,F3593,G3593)))),"")</f>
        <v/>
      </c>
      <c r="K3593" s="88" t="str">
        <f>IF(ISNUMBER(A3593), IF($G$16="fixed",$G$17,MIN(H3593*Data!$C$7*$C$16*0.5,$C$17*Data!$C$7))*$C$12,"")</f>
        <v/>
      </c>
      <c r="L3593" s="42" t="str">
        <f t="shared" ca="1" si="1710"/>
        <v/>
      </c>
      <c r="M3593" s="44" t="str">
        <f t="shared" ca="1" si="1711"/>
        <v/>
      </c>
      <c r="N3593" s="44" t="str">
        <f t="shared" ca="1" si="1712"/>
        <v/>
      </c>
      <c r="O3593" s="108" t="str">
        <f t="shared" si="1696"/>
        <v/>
      </c>
      <c r="P3593" s="102" t="str">
        <f t="shared" si="1697"/>
        <v/>
      </c>
      <c r="Q3593" s="102" t="str">
        <f t="shared" si="1698"/>
        <v/>
      </c>
      <c r="R3593" s="120" t="str">
        <f t="shared" si="1699"/>
        <v/>
      </c>
      <c r="S3593" s="54" t="str">
        <f t="shared" si="1700"/>
        <v/>
      </c>
      <c r="T3593" s="5" t="str">
        <f t="shared" si="1701"/>
        <v/>
      </c>
      <c r="U3593" s="152" t="str">
        <f t="shared" si="1684"/>
        <v/>
      </c>
      <c r="V3593" s="152" t="str">
        <f t="shared" si="1685"/>
        <v/>
      </c>
      <c r="W3593" s="153" t="str">
        <f t="shared" si="1686"/>
        <v/>
      </c>
      <c r="X3593" s="153" t="str">
        <f t="shared" si="1687"/>
        <v/>
      </c>
      <c r="Y3593" s="153" t="str">
        <f t="shared" si="1688"/>
        <v/>
      </c>
      <c r="Z3593" s="153" t="str">
        <f t="shared" si="1689"/>
        <v/>
      </c>
      <c r="AA3593" s="152" t="str">
        <f t="shared" si="1690"/>
        <v/>
      </c>
      <c r="AB3593" s="152" t="str">
        <f t="shared" si="1691"/>
        <v/>
      </c>
      <c r="AC3593" s="154" t="str">
        <f t="shared" si="1702"/>
        <v/>
      </c>
      <c r="AD3593" s="154" t="str">
        <f t="shared" si="1703"/>
        <v/>
      </c>
      <c r="AE3593" s="3" t="str">
        <f t="shared" si="1704"/>
        <v/>
      </c>
      <c r="AF3593" s="3" t="str">
        <f t="shared" si="1705"/>
        <v/>
      </c>
      <c r="AG3593" s="3" t="str">
        <f t="shared" si="1706"/>
        <v/>
      </c>
      <c r="AH3593" s="4" t="str">
        <f t="shared" si="1707"/>
        <v/>
      </c>
      <c r="AI3593" s="75" t="str">
        <f t="shared" si="1708"/>
        <v/>
      </c>
      <c r="AJ3593" s="75" t="str">
        <f t="shared" si="1709"/>
        <v/>
      </c>
    </row>
    <row r="3594" spans="1:36" ht="14.25">
      <c r="A3594" s="41" t="str">
        <f t="shared" si="1692"/>
        <v/>
      </c>
      <c r="B3594" s="150" t="str">
        <f>IF(ISNUMBER(A3594),INDEX('MetaTrader Import'!$H$13:$J$5893,TRUNC(((A3594-$A$39+1)-1)/3)+1,MOD((A3594-$A$39+1)-1,3)+1),"")</f>
        <v/>
      </c>
      <c r="C3594" s="43" t="str">
        <f t="shared" si="1693"/>
        <v/>
      </c>
      <c r="D3594" s="43" t="str">
        <f t="shared" ca="1" si="1683"/>
        <v/>
      </c>
      <c r="E3594" s="43" t="str">
        <f t="shared" si="1694"/>
        <v/>
      </c>
      <c r="F3594" s="43" t="str">
        <f t="shared" si="1695"/>
        <v/>
      </c>
      <c r="G3594" s="43" t="str">
        <f>IF(A3594&lt;&gt;"",IF(A3594&lt;Data!$G$11*0.25,$C$13/$G$32,IF(A3594&gt;Data!$G$11*0.25,$C$13,$C$13*10)),"")</f>
        <v/>
      </c>
      <c r="H3594" s="43" t="str">
        <f>IF(A3594&lt;&gt;"",IF(Data!$G$9="constant",$C$13,IF(Data!$G$9="squeeze",G3594,F3594)),"")</f>
        <v/>
      </c>
      <c r="I3594" s="38" t="str">
        <f ca="1">IF(ISNUMBER(A3594),NORMINV(RAND(),0,IF(AND(Data!$G$9="squeeze",A3594&lt;Data!$G$11*0.25),$H$32,1)*$C$30*$C$13)*($C$14*$C$12),"")</f>
        <v/>
      </c>
      <c r="J3594" s="42" t="str">
        <f ca="1">IFERROR(IF(Data!$C$6="Real",B3594,I3594+J3593+($C$14*$C$12)*(NORMINV(RAND(),$C$15,CHOOSE($G$13,$C$13,F3594,G3594)))),"")</f>
        <v/>
      </c>
      <c r="K3594" s="88" t="str">
        <f>IF(ISNUMBER(A3594), IF($G$16="fixed",$G$17,MIN(H3594*Data!$C$7*$C$16*0.5,$C$17*Data!$C$7))*$C$12,"")</f>
        <v/>
      </c>
      <c r="L3594" s="42" t="str">
        <f t="shared" ca="1" si="1710"/>
        <v/>
      </c>
      <c r="M3594" s="44" t="str">
        <f t="shared" ca="1" si="1711"/>
        <v/>
      </c>
      <c r="N3594" s="44" t="str">
        <f t="shared" ca="1" si="1712"/>
        <v/>
      </c>
      <c r="O3594" s="108" t="str">
        <f t="shared" si="1696"/>
        <v/>
      </c>
      <c r="P3594" s="102" t="str">
        <f t="shared" si="1697"/>
        <v/>
      </c>
      <c r="Q3594" s="102" t="str">
        <f t="shared" si="1698"/>
        <v/>
      </c>
      <c r="R3594" s="120" t="str">
        <f t="shared" si="1699"/>
        <v/>
      </c>
      <c r="S3594" s="54" t="str">
        <f t="shared" si="1700"/>
        <v/>
      </c>
      <c r="T3594" s="5" t="str">
        <f t="shared" si="1701"/>
        <v/>
      </c>
      <c r="U3594" s="152" t="str">
        <f t="shared" si="1684"/>
        <v/>
      </c>
      <c r="V3594" s="152" t="str">
        <f t="shared" si="1685"/>
        <v/>
      </c>
      <c r="W3594" s="153" t="str">
        <f t="shared" si="1686"/>
        <v/>
      </c>
      <c r="X3594" s="153" t="str">
        <f t="shared" si="1687"/>
        <v/>
      </c>
      <c r="Y3594" s="153" t="str">
        <f t="shared" si="1688"/>
        <v/>
      </c>
      <c r="Z3594" s="153" t="str">
        <f t="shared" si="1689"/>
        <v/>
      </c>
      <c r="AA3594" s="152" t="str">
        <f t="shared" si="1690"/>
        <v/>
      </c>
      <c r="AB3594" s="152" t="str">
        <f t="shared" si="1691"/>
        <v/>
      </c>
      <c r="AC3594" s="154" t="str">
        <f t="shared" si="1702"/>
        <v/>
      </c>
      <c r="AD3594" s="154" t="str">
        <f t="shared" si="1703"/>
        <v/>
      </c>
      <c r="AE3594" s="3" t="str">
        <f t="shared" si="1704"/>
        <v/>
      </c>
      <c r="AF3594" s="3" t="str">
        <f t="shared" si="1705"/>
        <v/>
      </c>
      <c r="AG3594" s="3" t="str">
        <f t="shared" si="1706"/>
        <v/>
      </c>
      <c r="AH3594" s="4" t="str">
        <f t="shared" si="1707"/>
        <v/>
      </c>
      <c r="AI3594" s="75" t="str">
        <f t="shared" si="1708"/>
        <v/>
      </c>
      <c r="AJ3594" s="75" t="str">
        <f t="shared" si="1709"/>
        <v/>
      </c>
    </row>
    <row r="3595" spans="1:36" ht="14.25">
      <c r="A3595" s="41" t="str">
        <f t="shared" si="1692"/>
        <v/>
      </c>
      <c r="B3595" s="150" t="str">
        <f>IF(ISNUMBER(A3595),INDEX('MetaTrader Import'!$H$13:$J$5893,TRUNC(((A3595-$A$39+1)-1)/3)+1,MOD((A3595-$A$39+1)-1,3)+1),"")</f>
        <v/>
      </c>
      <c r="C3595" s="43" t="str">
        <f t="shared" si="1693"/>
        <v/>
      </c>
      <c r="D3595" s="43" t="str">
        <f t="shared" ca="1" si="1683"/>
        <v/>
      </c>
      <c r="E3595" s="43" t="str">
        <f t="shared" si="1694"/>
        <v/>
      </c>
      <c r="F3595" s="43" t="str">
        <f t="shared" si="1695"/>
        <v/>
      </c>
      <c r="G3595" s="43" t="str">
        <f>IF(A3595&lt;&gt;"",IF(A3595&lt;Data!$G$11*0.25,$C$13/$G$32,IF(A3595&gt;Data!$G$11*0.25,$C$13,$C$13*10)),"")</f>
        <v/>
      </c>
      <c r="H3595" s="43" t="str">
        <f>IF(A3595&lt;&gt;"",IF(Data!$G$9="constant",$C$13,IF(Data!$G$9="squeeze",G3595,F3595)),"")</f>
        <v/>
      </c>
      <c r="I3595" s="38" t="str">
        <f ca="1">IF(ISNUMBER(A3595),NORMINV(RAND(),0,IF(AND(Data!$G$9="squeeze",A3595&lt;Data!$G$11*0.25),$H$32,1)*$C$30*$C$13)*($C$14*$C$12),"")</f>
        <v/>
      </c>
      <c r="J3595" s="42" t="str">
        <f ca="1">IFERROR(IF(Data!$C$6="Real",B3595,I3595+J3594+($C$14*$C$12)*(NORMINV(RAND(),$C$15,CHOOSE($G$13,$C$13,F3595,G3595)))),"")</f>
        <v/>
      </c>
      <c r="K3595" s="88" t="str">
        <f>IF(ISNUMBER(A3595), IF($G$16="fixed",$G$17,MIN(H3595*Data!$C$7*$C$16*0.5,$C$17*Data!$C$7))*$C$12,"")</f>
        <v/>
      </c>
      <c r="L3595" s="42" t="str">
        <f t="shared" ca="1" si="1710"/>
        <v/>
      </c>
      <c r="M3595" s="44" t="str">
        <f t="shared" ca="1" si="1711"/>
        <v/>
      </c>
      <c r="N3595" s="44" t="str">
        <f t="shared" ca="1" si="1712"/>
        <v/>
      </c>
      <c r="O3595" s="108" t="str">
        <f t="shared" si="1696"/>
        <v/>
      </c>
      <c r="P3595" s="102" t="str">
        <f t="shared" si="1697"/>
        <v/>
      </c>
      <c r="Q3595" s="102" t="str">
        <f t="shared" si="1698"/>
        <v/>
      </c>
      <c r="R3595" s="120" t="str">
        <f t="shared" si="1699"/>
        <v/>
      </c>
      <c r="S3595" s="54" t="str">
        <f t="shared" si="1700"/>
        <v/>
      </c>
      <c r="T3595" s="5" t="str">
        <f t="shared" si="1701"/>
        <v/>
      </c>
      <c r="U3595" s="152" t="str">
        <f t="shared" si="1684"/>
        <v/>
      </c>
      <c r="V3595" s="152" t="str">
        <f t="shared" si="1685"/>
        <v/>
      </c>
      <c r="W3595" s="153" t="str">
        <f t="shared" si="1686"/>
        <v/>
      </c>
      <c r="X3595" s="153" t="str">
        <f t="shared" si="1687"/>
        <v/>
      </c>
      <c r="Y3595" s="153" t="str">
        <f t="shared" si="1688"/>
        <v/>
      </c>
      <c r="Z3595" s="153" t="str">
        <f t="shared" si="1689"/>
        <v/>
      </c>
      <c r="AA3595" s="152" t="str">
        <f t="shared" si="1690"/>
        <v/>
      </c>
      <c r="AB3595" s="152" t="str">
        <f t="shared" si="1691"/>
        <v/>
      </c>
      <c r="AC3595" s="154" t="str">
        <f t="shared" si="1702"/>
        <v/>
      </c>
      <c r="AD3595" s="154" t="str">
        <f t="shared" si="1703"/>
        <v/>
      </c>
      <c r="AE3595" s="3" t="str">
        <f t="shared" si="1704"/>
        <v/>
      </c>
      <c r="AF3595" s="3" t="str">
        <f t="shared" si="1705"/>
        <v/>
      </c>
      <c r="AG3595" s="3" t="str">
        <f t="shared" si="1706"/>
        <v/>
      </c>
      <c r="AH3595" s="4" t="str">
        <f t="shared" si="1707"/>
        <v/>
      </c>
      <c r="AI3595" s="75" t="str">
        <f t="shared" si="1708"/>
        <v/>
      </c>
      <c r="AJ3595" s="75" t="str">
        <f t="shared" si="1709"/>
        <v/>
      </c>
    </row>
    <row r="3596" spans="1:36" ht="14.25">
      <c r="A3596" s="41" t="str">
        <f t="shared" si="1692"/>
        <v/>
      </c>
      <c r="B3596" s="150" t="str">
        <f>IF(ISNUMBER(A3596),INDEX('MetaTrader Import'!$H$13:$J$5893,TRUNC(((A3596-$A$39+1)-1)/3)+1,MOD((A3596-$A$39+1)-1,3)+1),"")</f>
        <v/>
      </c>
      <c r="C3596" s="43" t="str">
        <f t="shared" si="1693"/>
        <v/>
      </c>
      <c r="D3596" s="43" t="str">
        <f t="shared" ca="1" si="1683"/>
        <v/>
      </c>
      <c r="E3596" s="43" t="str">
        <f t="shared" si="1694"/>
        <v/>
      </c>
      <c r="F3596" s="43" t="str">
        <f t="shared" si="1695"/>
        <v/>
      </c>
      <c r="G3596" s="43" t="str">
        <f>IF(A3596&lt;&gt;"",IF(A3596&lt;Data!$G$11*0.25,$C$13/$G$32,IF(A3596&gt;Data!$G$11*0.25,$C$13,$C$13*10)),"")</f>
        <v/>
      </c>
      <c r="H3596" s="43" t="str">
        <f>IF(A3596&lt;&gt;"",IF(Data!$G$9="constant",$C$13,IF(Data!$G$9="squeeze",G3596,F3596)),"")</f>
        <v/>
      </c>
      <c r="I3596" s="38" t="str">
        <f ca="1">IF(ISNUMBER(A3596),NORMINV(RAND(),0,IF(AND(Data!$G$9="squeeze",A3596&lt;Data!$G$11*0.25),$H$32,1)*$C$30*$C$13)*($C$14*$C$12),"")</f>
        <v/>
      </c>
      <c r="J3596" s="42" t="str">
        <f ca="1">IFERROR(IF(Data!$C$6="Real",B3596,I3596+J3595+($C$14*$C$12)*(NORMINV(RAND(),$C$15,CHOOSE($G$13,$C$13,F3596,G3596)))),"")</f>
        <v/>
      </c>
      <c r="K3596" s="88" t="str">
        <f>IF(ISNUMBER(A3596), IF($G$16="fixed",$G$17,MIN(H3596*Data!$C$7*$C$16*0.5,$C$17*Data!$C$7))*$C$12,"")</f>
        <v/>
      </c>
      <c r="L3596" s="42" t="str">
        <f t="shared" ca="1" si="1710"/>
        <v/>
      </c>
      <c r="M3596" s="44" t="str">
        <f t="shared" ca="1" si="1711"/>
        <v/>
      </c>
      <c r="N3596" s="44" t="str">
        <f t="shared" ca="1" si="1712"/>
        <v/>
      </c>
      <c r="O3596" s="108" t="str">
        <f t="shared" si="1696"/>
        <v/>
      </c>
      <c r="P3596" s="102" t="str">
        <f t="shared" si="1697"/>
        <v/>
      </c>
      <c r="Q3596" s="102" t="str">
        <f t="shared" si="1698"/>
        <v/>
      </c>
      <c r="R3596" s="120" t="str">
        <f t="shared" si="1699"/>
        <v/>
      </c>
      <c r="S3596" s="54" t="str">
        <f t="shared" si="1700"/>
        <v/>
      </c>
      <c r="T3596" s="5" t="str">
        <f t="shared" si="1701"/>
        <v/>
      </c>
      <c r="U3596" s="152" t="str">
        <f t="shared" si="1684"/>
        <v/>
      </c>
      <c r="V3596" s="152" t="str">
        <f t="shared" si="1685"/>
        <v/>
      </c>
      <c r="W3596" s="153" t="str">
        <f t="shared" si="1686"/>
        <v/>
      </c>
      <c r="X3596" s="153" t="str">
        <f t="shared" si="1687"/>
        <v/>
      </c>
      <c r="Y3596" s="153" t="str">
        <f t="shared" si="1688"/>
        <v/>
      </c>
      <c r="Z3596" s="153" t="str">
        <f t="shared" si="1689"/>
        <v/>
      </c>
      <c r="AA3596" s="152" t="str">
        <f t="shared" si="1690"/>
        <v/>
      </c>
      <c r="AB3596" s="152" t="str">
        <f t="shared" si="1691"/>
        <v/>
      </c>
      <c r="AC3596" s="154" t="str">
        <f t="shared" si="1702"/>
        <v/>
      </c>
      <c r="AD3596" s="154" t="str">
        <f t="shared" si="1703"/>
        <v/>
      </c>
      <c r="AE3596" s="3" t="str">
        <f t="shared" si="1704"/>
        <v/>
      </c>
      <c r="AF3596" s="3" t="str">
        <f t="shared" si="1705"/>
        <v/>
      </c>
      <c r="AG3596" s="3" t="str">
        <f t="shared" si="1706"/>
        <v/>
      </c>
      <c r="AH3596" s="4" t="str">
        <f t="shared" si="1707"/>
        <v/>
      </c>
      <c r="AI3596" s="75" t="str">
        <f t="shared" si="1708"/>
        <v/>
      </c>
      <c r="AJ3596" s="75" t="str">
        <f t="shared" si="1709"/>
        <v/>
      </c>
    </row>
    <row r="3597" spans="1:36" ht="14.25">
      <c r="A3597" s="41" t="str">
        <f t="shared" si="1692"/>
        <v/>
      </c>
      <c r="B3597" s="150" t="str">
        <f>IF(ISNUMBER(A3597),INDEX('MetaTrader Import'!$H$13:$J$5893,TRUNC(((A3597-$A$39+1)-1)/3)+1,MOD((A3597-$A$39+1)-1,3)+1),"")</f>
        <v/>
      </c>
      <c r="C3597" s="43" t="str">
        <f t="shared" si="1693"/>
        <v/>
      </c>
      <c r="D3597" s="43" t="str">
        <f t="shared" ca="1" si="1683"/>
        <v/>
      </c>
      <c r="E3597" s="43" t="str">
        <f t="shared" si="1694"/>
        <v/>
      </c>
      <c r="F3597" s="43" t="str">
        <f t="shared" si="1695"/>
        <v/>
      </c>
      <c r="G3597" s="43" t="str">
        <f>IF(A3597&lt;&gt;"",IF(A3597&lt;Data!$G$11*0.25,$C$13/$G$32,IF(A3597&gt;Data!$G$11*0.25,$C$13,$C$13*10)),"")</f>
        <v/>
      </c>
      <c r="H3597" s="43" t="str">
        <f>IF(A3597&lt;&gt;"",IF(Data!$G$9="constant",$C$13,IF(Data!$G$9="squeeze",G3597,F3597)),"")</f>
        <v/>
      </c>
      <c r="I3597" s="38" t="str">
        <f ca="1">IF(ISNUMBER(A3597),NORMINV(RAND(),0,IF(AND(Data!$G$9="squeeze",A3597&lt;Data!$G$11*0.25),$H$32,1)*$C$30*$C$13)*($C$14*$C$12),"")</f>
        <v/>
      </c>
      <c r="J3597" s="42" t="str">
        <f ca="1">IFERROR(IF(Data!$C$6="Real",B3597,I3597+J3596+($C$14*$C$12)*(NORMINV(RAND(),$C$15,CHOOSE($G$13,$C$13,F3597,G3597)))),"")</f>
        <v/>
      </c>
      <c r="K3597" s="88" t="str">
        <f>IF(ISNUMBER(A3597), IF($G$16="fixed",$G$17,MIN(H3597*Data!$C$7*$C$16*0.5,$C$17*Data!$C$7))*$C$12,"")</f>
        <v/>
      </c>
      <c r="L3597" s="42" t="str">
        <f t="shared" ca="1" si="1710"/>
        <v/>
      </c>
      <c r="M3597" s="44" t="str">
        <f t="shared" ca="1" si="1711"/>
        <v/>
      </c>
      <c r="N3597" s="44" t="str">
        <f t="shared" ca="1" si="1712"/>
        <v/>
      </c>
      <c r="O3597" s="108" t="str">
        <f t="shared" si="1696"/>
        <v/>
      </c>
      <c r="P3597" s="102" t="str">
        <f t="shared" si="1697"/>
        <v/>
      </c>
      <c r="Q3597" s="102" t="str">
        <f t="shared" si="1698"/>
        <v/>
      </c>
      <c r="R3597" s="120" t="str">
        <f t="shared" si="1699"/>
        <v/>
      </c>
      <c r="S3597" s="54" t="str">
        <f t="shared" si="1700"/>
        <v/>
      </c>
      <c r="T3597" s="5" t="str">
        <f t="shared" si="1701"/>
        <v/>
      </c>
      <c r="U3597" s="152" t="str">
        <f t="shared" si="1684"/>
        <v/>
      </c>
      <c r="V3597" s="152" t="str">
        <f t="shared" si="1685"/>
        <v/>
      </c>
      <c r="W3597" s="153" t="str">
        <f t="shared" si="1686"/>
        <v/>
      </c>
      <c r="X3597" s="153" t="str">
        <f t="shared" si="1687"/>
        <v/>
      </c>
      <c r="Y3597" s="153" t="str">
        <f t="shared" si="1688"/>
        <v/>
      </c>
      <c r="Z3597" s="153" t="str">
        <f t="shared" si="1689"/>
        <v/>
      </c>
      <c r="AA3597" s="152" t="str">
        <f t="shared" si="1690"/>
        <v/>
      </c>
      <c r="AB3597" s="152" t="str">
        <f t="shared" si="1691"/>
        <v/>
      </c>
      <c r="AC3597" s="154" t="str">
        <f t="shared" si="1702"/>
        <v/>
      </c>
      <c r="AD3597" s="154" t="str">
        <f t="shared" si="1703"/>
        <v/>
      </c>
      <c r="AE3597" s="3" t="str">
        <f t="shared" si="1704"/>
        <v/>
      </c>
      <c r="AF3597" s="3" t="str">
        <f t="shared" si="1705"/>
        <v/>
      </c>
      <c r="AG3597" s="3" t="str">
        <f t="shared" si="1706"/>
        <v/>
      </c>
      <c r="AH3597" s="4" t="str">
        <f t="shared" si="1707"/>
        <v/>
      </c>
      <c r="AI3597" s="75" t="str">
        <f t="shared" si="1708"/>
        <v/>
      </c>
      <c r="AJ3597" s="75" t="str">
        <f t="shared" si="1709"/>
        <v/>
      </c>
    </row>
    <row r="3598" spans="1:36" ht="14.25">
      <c r="A3598" s="41" t="str">
        <f t="shared" si="1692"/>
        <v/>
      </c>
      <c r="B3598" s="150" t="str">
        <f>IF(ISNUMBER(A3598),INDEX('MetaTrader Import'!$H$13:$J$5893,TRUNC(((A3598-$A$39+1)-1)/3)+1,MOD((A3598-$A$39+1)-1,3)+1),"")</f>
        <v/>
      </c>
      <c r="C3598" s="43" t="str">
        <f t="shared" si="1693"/>
        <v/>
      </c>
      <c r="D3598" s="43" t="str">
        <f t="shared" ca="1" si="1683"/>
        <v/>
      </c>
      <c r="E3598" s="43" t="str">
        <f t="shared" si="1694"/>
        <v/>
      </c>
      <c r="F3598" s="43" t="str">
        <f t="shared" si="1695"/>
        <v/>
      </c>
      <c r="G3598" s="43" t="str">
        <f>IF(A3598&lt;&gt;"",IF(A3598&lt;Data!$G$11*0.25,$C$13/$G$32,IF(A3598&gt;Data!$G$11*0.25,$C$13,$C$13*10)),"")</f>
        <v/>
      </c>
      <c r="H3598" s="43" t="str">
        <f>IF(A3598&lt;&gt;"",IF(Data!$G$9="constant",$C$13,IF(Data!$G$9="squeeze",G3598,F3598)),"")</f>
        <v/>
      </c>
      <c r="I3598" s="38" t="str">
        <f ca="1">IF(ISNUMBER(A3598),NORMINV(RAND(),0,IF(AND(Data!$G$9="squeeze",A3598&lt;Data!$G$11*0.25),$H$32,1)*$C$30*$C$13)*($C$14*$C$12),"")</f>
        <v/>
      </c>
      <c r="J3598" s="42" t="str">
        <f ca="1">IFERROR(IF(Data!$C$6="Real",B3598,I3598+J3597+($C$14*$C$12)*(NORMINV(RAND(),$C$15,CHOOSE($G$13,$C$13,F3598,G3598)))),"")</f>
        <v/>
      </c>
      <c r="K3598" s="88" t="str">
        <f>IF(ISNUMBER(A3598), IF($G$16="fixed",$G$17,MIN(H3598*Data!$C$7*$C$16*0.5,$C$17*Data!$C$7))*$C$12,"")</f>
        <v/>
      </c>
      <c r="L3598" s="42" t="str">
        <f t="shared" ca="1" si="1710"/>
        <v/>
      </c>
      <c r="M3598" s="44" t="str">
        <f t="shared" ca="1" si="1711"/>
        <v/>
      </c>
      <c r="N3598" s="44" t="str">
        <f t="shared" ca="1" si="1712"/>
        <v/>
      </c>
      <c r="O3598" s="108" t="str">
        <f t="shared" si="1696"/>
        <v/>
      </c>
      <c r="P3598" s="102" t="str">
        <f t="shared" si="1697"/>
        <v/>
      </c>
      <c r="Q3598" s="102" t="str">
        <f t="shared" si="1698"/>
        <v/>
      </c>
      <c r="R3598" s="120" t="str">
        <f t="shared" si="1699"/>
        <v/>
      </c>
      <c r="S3598" s="54" t="str">
        <f t="shared" si="1700"/>
        <v/>
      </c>
      <c r="T3598" s="5" t="str">
        <f t="shared" si="1701"/>
        <v/>
      </c>
      <c r="U3598" s="152" t="str">
        <f t="shared" si="1684"/>
        <v/>
      </c>
      <c r="V3598" s="152" t="str">
        <f t="shared" si="1685"/>
        <v/>
      </c>
      <c r="W3598" s="153" t="str">
        <f t="shared" si="1686"/>
        <v/>
      </c>
      <c r="X3598" s="153" t="str">
        <f t="shared" si="1687"/>
        <v/>
      </c>
      <c r="Y3598" s="153" t="str">
        <f t="shared" si="1688"/>
        <v/>
      </c>
      <c r="Z3598" s="153" t="str">
        <f t="shared" si="1689"/>
        <v/>
      </c>
      <c r="AA3598" s="152" t="str">
        <f t="shared" si="1690"/>
        <v/>
      </c>
      <c r="AB3598" s="152" t="str">
        <f t="shared" si="1691"/>
        <v/>
      </c>
      <c r="AC3598" s="154" t="str">
        <f t="shared" si="1702"/>
        <v/>
      </c>
      <c r="AD3598" s="154" t="str">
        <f t="shared" si="1703"/>
        <v/>
      </c>
      <c r="AE3598" s="3" t="str">
        <f t="shared" si="1704"/>
        <v/>
      </c>
      <c r="AF3598" s="3" t="str">
        <f t="shared" si="1705"/>
        <v/>
      </c>
      <c r="AG3598" s="3" t="str">
        <f t="shared" si="1706"/>
        <v/>
      </c>
      <c r="AH3598" s="4" t="str">
        <f t="shared" si="1707"/>
        <v/>
      </c>
      <c r="AI3598" s="75" t="str">
        <f t="shared" si="1708"/>
        <v/>
      </c>
      <c r="AJ3598" s="75" t="str">
        <f t="shared" si="1709"/>
        <v/>
      </c>
    </row>
    <row r="3599" spans="1:36" ht="14.25">
      <c r="A3599" s="41" t="str">
        <f t="shared" si="1692"/>
        <v/>
      </c>
      <c r="B3599" s="150" t="str">
        <f>IF(ISNUMBER(A3599),INDEX('MetaTrader Import'!$H$13:$J$5893,TRUNC(((A3599-$A$39+1)-1)/3)+1,MOD((A3599-$A$39+1)-1,3)+1),"")</f>
        <v/>
      </c>
      <c r="C3599" s="43" t="str">
        <f t="shared" si="1693"/>
        <v/>
      </c>
      <c r="D3599" s="43" t="str">
        <f t="shared" ca="1" si="1683"/>
        <v/>
      </c>
      <c r="E3599" s="43" t="str">
        <f t="shared" si="1694"/>
        <v/>
      </c>
      <c r="F3599" s="43" t="str">
        <f t="shared" si="1695"/>
        <v/>
      </c>
      <c r="G3599" s="43" t="str">
        <f>IF(A3599&lt;&gt;"",IF(A3599&lt;Data!$G$11*0.25,$C$13/$G$32,IF(A3599&gt;Data!$G$11*0.25,$C$13,$C$13*10)),"")</f>
        <v/>
      </c>
      <c r="H3599" s="43" t="str">
        <f>IF(A3599&lt;&gt;"",IF(Data!$G$9="constant",$C$13,IF(Data!$G$9="squeeze",G3599,F3599)),"")</f>
        <v/>
      </c>
      <c r="I3599" s="38" t="str">
        <f ca="1">IF(ISNUMBER(A3599),NORMINV(RAND(),0,IF(AND(Data!$G$9="squeeze",A3599&lt;Data!$G$11*0.25),$H$32,1)*$C$30*$C$13)*($C$14*$C$12),"")</f>
        <v/>
      </c>
      <c r="J3599" s="42" t="str">
        <f ca="1">IFERROR(IF(Data!$C$6="Real",B3599,I3599+J3598+($C$14*$C$12)*(NORMINV(RAND(),$C$15,CHOOSE($G$13,$C$13,F3599,G3599)))),"")</f>
        <v/>
      </c>
      <c r="K3599" s="88" t="str">
        <f>IF(ISNUMBER(A3599), IF($G$16="fixed",$G$17,MIN(H3599*Data!$C$7*$C$16*0.5,$C$17*Data!$C$7))*$C$12,"")</f>
        <v/>
      </c>
      <c r="L3599" s="42" t="str">
        <f t="shared" ca="1" si="1710"/>
        <v/>
      </c>
      <c r="M3599" s="44" t="str">
        <f t="shared" ca="1" si="1711"/>
        <v/>
      </c>
      <c r="N3599" s="44" t="str">
        <f t="shared" ca="1" si="1712"/>
        <v/>
      </c>
      <c r="O3599" s="108" t="str">
        <f t="shared" si="1696"/>
        <v/>
      </c>
      <c r="P3599" s="102" t="str">
        <f t="shared" si="1697"/>
        <v/>
      </c>
      <c r="Q3599" s="102" t="str">
        <f t="shared" si="1698"/>
        <v/>
      </c>
      <c r="R3599" s="120" t="str">
        <f t="shared" si="1699"/>
        <v/>
      </c>
      <c r="S3599" s="54" t="str">
        <f t="shared" si="1700"/>
        <v/>
      </c>
      <c r="T3599" s="5" t="str">
        <f t="shared" si="1701"/>
        <v/>
      </c>
      <c r="U3599" s="152" t="str">
        <f t="shared" si="1684"/>
        <v/>
      </c>
      <c r="V3599" s="152" t="str">
        <f t="shared" si="1685"/>
        <v/>
      </c>
      <c r="W3599" s="153" t="str">
        <f t="shared" si="1686"/>
        <v/>
      </c>
      <c r="X3599" s="153" t="str">
        <f t="shared" si="1687"/>
        <v/>
      </c>
      <c r="Y3599" s="153" t="str">
        <f t="shared" si="1688"/>
        <v/>
      </c>
      <c r="Z3599" s="153" t="str">
        <f t="shared" si="1689"/>
        <v/>
      </c>
      <c r="AA3599" s="152" t="str">
        <f t="shared" si="1690"/>
        <v/>
      </c>
      <c r="AB3599" s="152" t="str">
        <f t="shared" si="1691"/>
        <v/>
      </c>
      <c r="AC3599" s="154" t="str">
        <f t="shared" si="1702"/>
        <v/>
      </c>
      <c r="AD3599" s="154" t="str">
        <f t="shared" si="1703"/>
        <v/>
      </c>
      <c r="AE3599" s="3" t="str">
        <f t="shared" si="1704"/>
        <v/>
      </c>
      <c r="AF3599" s="3" t="str">
        <f t="shared" si="1705"/>
        <v/>
      </c>
      <c r="AG3599" s="3" t="str">
        <f t="shared" si="1706"/>
        <v/>
      </c>
      <c r="AH3599" s="4" t="str">
        <f t="shared" si="1707"/>
        <v/>
      </c>
      <c r="AI3599" s="75" t="str">
        <f t="shared" si="1708"/>
        <v/>
      </c>
      <c r="AJ3599" s="75" t="str">
        <f t="shared" si="1709"/>
        <v/>
      </c>
    </row>
    <row r="3600" spans="1:36" ht="14.25">
      <c r="A3600" s="41" t="str">
        <f t="shared" si="1692"/>
        <v/>
      </c>
      <c r="B3600" s="150" t="str">
        <f>IF(ISNUMBER(A3600),INDEX('MetaTrader Import'!$H$13:$J$5893,TRUNC(((A3600-$A$39+1)-1)/3)+1,MOD((A3600-$A$39+1)-1,3)+1),"")</f>
        <v/>
      </c>
      <c r="C3600" s="43" t="str">
        <f t="shared" si="1693"/>
        <v/>
      </c>
      <c r="D3600" s="43" t="str">
        <f t="shared" ca="1" si="1683"/>
        <v/>
      </c>
      <c r="E3600" s="43" t="str">
        <f t="shared" si="1694"/>
        <v/>
      </c>
      <c r="F3600" s="43" t="str">
        <f t="shared" si="1695"/>
        <v/>
      </c>
      <c r="G3600" s="43" t="str">
        <f>IF(A3600&lt;&gt;"",IF(A3600&lt;Data!$G$11*0.25,$C$13/$G$32,IF(A3600&gt;Data!$G$11*0.25,$C$13,$C$13*10)),"")</f>
        <v/>
      </c>
      <c r="H3600" s="43" t="str">
        <f>IF(A3600&lt;&gt;"",IF(Data!$G$9="constant",$C$13,IF(Data!$G$9="squeeze",G3600,F3600)),"")</f>
        <v/>
      </c>
      <c r="I3600" s="38" t="str">
        <f ca="1">IF(ISNUMBER(A3600),NORMINV(RAND(),0,IF(AND(Data!$G$9="squeeze",A3600&lt;Data!$G$11*0.25),$H$32,1)*$C$30*$C$13)*($C$14*$C$12),"")</f>
        <v/>
      </c>
      <c r="J3600" s="42" t="str">
        <f ca="1">IFERROR(IF(Data!$C$6="Real",B3600,I3600+J3599+($C$14*$C$12)*(NORMINV(RAND(),$C$15,CHOOSE($G$13,$C$13,F3600,G3600)))),"")</f>
        <v/>
      </c>
      <c r="K3600" s="88" t="str">
        <f>IF(ISNUMBER(A3600), IF($G$16="fixed",$G$17,MIN(H3600*Data!$C$7*$C$16*0.5,$C$17*Data!$C$7))*$C$12,"")</f>
        <v/>
      </c>
      <c r="L3600" s="42" t="str">
        <f t="shared" ca="1" si="1710"/>
        <v/>
      </c>
      <c r="M3600" s="44" t="str">
        <f t="shared" ca="1" si="1711"/>
        <v/>
      </c>
      <c r="N3600" s="44" t="str">
        <f t="shared" ca="1" si="1712"/>
        <v/>
      </c>
      <c r="O3600" s="108" t="str">
        <f t="shared" si="1696"/>
        <v/>
      </c>
      <c r="P3600" s="102" t="str">
        <f t="shared" si="1697"/>
        <v/>
      </c>
      <c r="Q3600" s="102" t="str">
        <f t="shared" si="1698"/>
        <v/>
      </c>
      <c r="R3600" s="120" t="str">
        <f t="shared" si="1699"/>
        <v/>
      </c>
      <c r="S3600" s="54" t="str">
        <f t="shared" si="1700"/>
        <v/>
      </c>
      <c r="T3600" s="5" t="str">
        <f t="shared" si="1701"/>
        <v/>
      </c>
      <c r="U3600" s="152" t="str">
        <f t="shared" si="1684"/>
        <v/>
      </c>
      <c r="V3600" s="152" t="str">
        <f t="shared" si="1685"/>
        <v/>
      </c>
      <c r="W3600" s="153" t="str">
        <f t="shared" si="1686"/>
        <v/>
      </c>
      <c r="X3600" s="153" t="str">
        <f t="shared" si="1687"/>
        <v/>
      </c>
      <c r="Y3600" s="153" t="str">
        <f t="shared" si="1688"/>
        <v/>
      </c>
      <c r="Z3600" s="153" t="str">
        <f t="shared" si="1689"/>
        <v/>
      </c>
      <c r="AA3600" s="152" t="str">
        <f t="shared" si="1690"/>
        <v/>
      </c>
      <c r="AB3600" s="152" t="str">
        <f t="shared" si="1691"/>
        <v/>
      </c>
      <c r="AC3600" s="154" t="str">
        <f t="shared" si="1702"/>
        <v/>
      </c>
      <c r="AD3600" s="154" t="str">
        <f t="shared" si="1703"/>
        <v/>
      </c>
      <c r="AE3600" s="3" t="str">
        <f t="shared" si="1704"/>
        <v/>
      </c>
      <c r="AF3600" s="3" t="str">
        <f t="shared" si="1705"/>
        <v/>
      </c>
      <c r="AG3600" s="3" t="str">
        <f t="shared" si="1706"/>
        <v/>
      </c>
      <c r="AH3600" s="4" t="str">
        <f t="shared" si="1707"/>
        <v/>
      </c>
      <c r="AI3600" s="75" t="str">
        <f t="shared" si="1708"/>
        <v/>
      </c>
      <c r="AJ3600" s="75" t="str">
        <f t="shared" si="1709"/>
        <v/>
      </c>
    </row>
    <row r="3601" spans="1:36" ht="14.25">
      <c r="A3601" s="41" t="str">
        <f t="shared" si="1692"/>
        <v/>
      </c>
      <c r="B3601" s="150" t="str">
        <f>IF(ISNUMBER(A3601),INDEX('MetaTrader Import'!$H$13:$J$5893,TRUNC(((A3601-$A$39+1)-1)/3)+1,MOD((A3601-$A$39+1)-1,3)+1),"")</f>
        <v/>
      </c>
      <c r="C3601" s="43" t="str">
        <f t="shared" si="1693"/>
        <v/>
      </c>
      <c r="D3601" s="43" t="str">
        <f t="shared" ca="1" si="1683"/>
        <v/>
      </c>
      <c r="E3601" s="43" t="str">
        <f t="shared" si="1694"/>
        <v/>
      </c>
      <c r="F3601" s="43" t="str">
        <f t="shared" si="1695"/>
        <v/>
      </c>
      <c r="G3601" s="43" t="str">
        <f>IF(A3601&lt;&gt;"",IF(A3601&lt;Data!$G$11*0.25,$C$13/$G$32,IF(A3601&gt;Data!$G$11*0.25,$C$13,$C$13*10)),"")</f>
        <v/>
      </c>
      <c r="H3601" s="43" t="str">
        <f>IF(A3601&lt;&gt;"",IF(Data!$G$9="constant",$C$13,IF(Data!$G$9="squeeze",G3601,F3601)),"")</f>
        <v/>
      </c>
      <c r="I3601" s="38" t="str">
        <f ca="1">IF(ISNUMBER(A3601),NORMINV(RAND(),0,IF(AND(Data!$G$9="squeeze",A3601&lt;Data!$G$11*0.25),$H$32,1)*$C$30*$C$13)*($C$14*$C$12),"")</f>
        <v/>
      </c>
      <c r="J3601" s="42" t="str">
        <f ca="1">IFERROR(IF(Data!$C$6="Real",B3601,I3601+J3600+($C$14*$C$12)*(NORMINV(RAND(),$C$15,CHOOSE($G$13,$C$13,F3601,G3601)))),"")</f>
        <v/>
      </c>
      <c r="K3601" s="88" t="str">
        <f>IF(ISNUMBER(A3601), IF($G$16="fixed",$G$17,MIN(H3601*Data!$C$7*$C$16*0.5,$C$17*Data!$C$7))*$C$12,"")</f>
        <v/>
      </c>
      <c r="L3601" s="42" t="str">
        <f t="shared" ca="1" si="1710"/>
        <v/>
      </c>
      <c r="M3601" s="44" t="str">
        <f t="shared" ca="1" si="1711"/>
        <v/>
      </c>
      <c r="N3601" s="44" t="str">
        <f t="shared" ca="1" si="1712"/>
        <v/>
      </c>
      <c r="O3601" s="108" t="str">
        <f t="shared" si="1696"/>
        <v/>
      </c>
      <c r="P3601" s="102" t="str">
        <f t="shared" si="1697"/>
        <v/>
      </c>
      <c r="Q3601" s="102" t="str">
        <f t="shared" si="1698"/>
        <v/>
      </c>
      <c r="R3601" s="120" t="str">
        <f t="shared" si="1699"/>
        <v/>
      </c>
      <c r="S3601" s="54" t="str">
        <f t="shared" si="1700"/>
        <v/>
      </c>
      <c r="T3601" s="5" t="str">
        <f t="shared" si="1701"/>
        <v/>
      </c>
      <c r="U3601" s="152" t="str">
        <f t="shared" si="1684"/>
        <v/>
      </c>
      <c r="V3601" s="152" t="str">
        <f t="shared" si="1685"/>
        <v/>
      </c>
      <c r="W3601" s="153" t="str">
        <f t="shared" si="1686"/>
        <v/>
      </c>
      <c r="X3601" s="153" t="str">
        <f t="shared" si="1687"/>
        <v/>
      </c>
      <c r="Y3601" s="153" t="str">
        <f t="shared" si="1688"/>
        <v/>
      </c>
      <c r="Z3601" s="153" t="str">
        <f t="shared" si="1689"/>
        <v/>
      </c>
      <c r="AA3601" s="152" t="str">
        <f t="shared" si="1690"/>
        <v/>
      </c>
      <c r="AB3601" s="152" t="str">
        <f t="shared" si="1691"/>
        <v/>
      </c>
      <c r="AC3601" s="154" t="str">
        <f t="shared" si="1702"/>
        <v/>
      </c>
      <c r="AD3601" s="154" t="str">
        <f t="shared" si="1703"/>
        <v/>
      </c>
      <c r="AE3601" s="3" t="str">
        <f t="shared" si="1704"/>
        <v/>
      </c>
      <c r="AF3601" s="3" t="str">
        <f t="shared" si="1705"/>
        <v/>
      </c>
      <c r="AG3601" s="3" t="str">
        <f t="shared" si="1706"/>
        <v/>
      </c>
      <c r="AH3601" s="4" t="str">
        <f t="shared" si="1707"/>
        <v/>
      </c>
      <c r="AI3601" s="75" t="str">
        <f t="shared" si="1708"/>
        <v/>
      </c>
      <c r="AJ3601" s="75" t="str">
        <f t="shared" si="1709"/>
        <v/>
      </c>
    </row>
    <row r="3602" spans="1:36" ht="14.25">
      <c r="A3602" s="41" t="str">
        <f t="shared" si="1692"/>
        <v/>
      </c>
      <c r="B3602" s="150" t="str">
        <f>IF(ISNUMBER(A3602),INDEX('MetaTrader Import'!$H$13:$J$5893,TRUNC(((A3602-$A$39+1)-1)/3)+1,MOD((A3602-$A$39+1)-1,3)+1),"")</f>
        <v/>
      </c>
      <c r="C3602" s="43" t="str">
        <f t="shared" si="1693"/>
        <v/>
      </c>
      <c r="D3602" s="43" t="str">
        <f t="shared" ca="1" si="1683"/>
        <v/>
      </c>
      <c r="E3602" s="43" t="str">
        <f t="shared" si="1694"/>
        <v/>
      </c>
      <c r="F3602" s="43" t="str">
        <f t="shared" si="1695"/>
        <v/>
      </c>
      <c r="G3602" s="43" t="str">
        <f>IF(A3602&lt;&gt;"",IF(A3602&lt;Data!$G$11*0.25,$C$13/$G$32,IF(A3602&gt;Data!$G$11*0.25,$C$13,$C$13*10)),"")</f>
        <v/>
      </c>
      <c r="H3602" s="43" t="str">
        <f>IF(A3602&lt;&gt;"",IF(Data!$G$9="constant",$C$13,IF(Data!$G$9="squeeze",G3602,F3602)),"")</f>
        <v/>
      </c>
      <c r="I3602" s="38" t="str">
        <f ca="1">IF(ISNUMBER(A3602),NORMINV(RAND(),0,IF(AND(Data!$G$9="squeeze",A3602&lt;Data!$G$11*0.25),$H$32,1)*$C$30*$C$13)*($C$14*$C$12),"")</f>
        <v/>
      </c>
      <c r="J3602" s="42" t="str">
        <f ca="1">IFERROR(IF(Data!$C$6="Real",B3602,I3602+J3601+($C$14*$C$12)*(NORMINV(RAND(),$C$15,CHOOSE($G$13,$C$13,F3602,G3602)))),"")</f>
        <v/>
      </c>
      <c r="K3602" s="88" t="str">
        <f>IF(ISNUMBER(A3602), IF($G$16="fixed",$G$17,MIN(H3602*Data!$C$7*$C$16*0.5,$C$17*Data!$C$7))*$C$12,"")</f>
        <v/>
      </c>
      <c r="L3602" s="42" t="str">
        <f t="shared" ca="1" si="1710"/>
        <v/>
      </c>
      <c r="M3602" s="44" t="str">
        <f t="shared" ca="1" si="1711"/>
        <v/>
      </c>
      <c r="N3602" s="44" t="str">
        <f t="shared" ca="1" si="1712"/>
        <v/>
      </c>
      <c r="O3602" s="108" t="str">
        <f t="shared" si="1696"/>
        <v/>
      </c>
      <c r="P3602" s="102" t="str">
        <f t="shared" si="1697"/>
        <v/>
      </c>
      <c r="Q3602" s="102" t="str">
        <f t="shared" si="1698"/>
        <v/>
      </c>
      <c r="R3602" s="120" t="str">
        <f t="shared" si="1699"/>
        <v/>
      </c>
      <c r="S3602" s="54" t="str">
        <f t="shared" si="1700"/>
        <v/>
      </c>
      <c r="T3602" s="5" t="str">
        <f t="shared" si="1701"/>
        <v/>
      </c>
      <c r="U3602" s="152" t="str">
        <f t="shared" si="1684"/>
        <v/>
      </c>
      <c r="V3602" s="152" t="str">
        <f t="shared" si="1685"/>
        <v/>
      </c>
      <c r="W3602" s="153" t="str">
        <f t="shared" si="1686"/>
        <v/>
      </c>
      <c r="X3602" s="153" t="str">
        <f t="shared" si="1687"/>
        <v/>
      </c>
      <c r="Y3602" s="153" t="str">
        <f t="shared" si="1688"/>
        <v/>
      </c>
      <c r="Z3602" s="153" t="str">
        <f t="shared" si="1689"/>
        <v/>
      </c>
      <c r="AA3602" s="152" t="str">
        <f t="shared" si="1690"/>
        <v/>
      </c>
      <c r="AB3602" s="152" t="str">
        <f t="shared" si="1691"/>
        <v/>
      </c>
      <c r="AC3602" s="154" t="str">
        <f t="shared" si="1702"/>
        <v/>
      </c>
      <c r="AD3602" s="154" t="str">
        <f t="shared" si="1703"/>
        <v/>
      </c>
      <c r="AE3602" s="3" t="str">
        <f t="shared" si="1704"/>
        <v/>
      </c>
      <c r="AF3602" s="3" t="str">
        <f t="shared" si="1705"/>
        <v/>
      </c>
      <c r="AG3602" s="3" t="str">
        <f t="shared" si="1706"/>
        <v/>
      </c>
      <c r="AH3602" s="4" t="str">
        <f t="shared" si="1707"/>
        <v/>
      </c>
      <c r="AI3602" s="75" t="str">
        <f t="shared" si="1708"/>
        <v/>
      </c>
      <c r="AJ3602" s="75" t="str">
        <f t="shared" si="1709"/>
        <v/>
      </c>
    </row>
    <row r="3603" spans="1:36" ht="14.25">
      <c r="A3603" s="41" t="str">
        <f t="shared" si="1692"/>
        <v/>
      </c>
      <c r="B3603" s="150" t="str">
        <f>IF(ISNUMBER(A3603),INDEX('MetaTrader Import'!$H$13:$J$5893,TRUNC(((A3603-$A$39+1)-1)/3)+1,MOD((A3603-$A$39+1)-1,3)+1),"")</f>
        <v/>
      </c>
      <c r="C3603" s="43" t="str">
        <f t="shared" si="1693"/>
        <v/>
      </c>
      <c r="D3603" s="43" t="str">
        <f t="shared" ca="1" si="1683"/>
        <v/>
      </c>
      <c r="E3603" s="43" t="str">
        <f t="shared" si="1694"/>
        <v/>
      </c>
      <c r="F3603" s="43" t="str">
        <f t="shared" si="1695"/>
        <v/>
      </c>
      <c r="G3603" s="43" t="str">
        <f>IF(A3603&lt;&gt;"",IF(A3603&lt;Data!$G$11*0.25,$C$13/$G$32,IF(A3603&gt;Data!$G$11*0.25,$C$13,$C$13*10)),"")</f>
        <v/>
      </c>
      <c r="H3603" s="43" t="str">
        <f>IF(A3603&lt;&gt;"",IF(Data!$G$9="constant",$C$13,IF(Data!$G$9="squeeze",G3603,F3603)),"")</f>
        <v/>
      </c>
      <c r="I3603" s="38" t="str">
        <f ca="1">IF(ISNUMBER(A3603),NORMINV(RAND(),0,IF(AND(Data!$G$9="squeeze",A3603&lt;Data!$G$11*0.25),$H$32,1)*$C$30*$C$13)*($C$14*$C$12),"")</f>
        <v/>
      </c>
      <c r="J3603" s="42" t="str">
        <f ca="1">IFERROR(IF(Data!$C$6="Real",B3603,I3603+J3602+($C$14*$C$12)*(NORMINV(RAND(),$C$15,CHOOSE($G$13,$C$13,F3603,G3603)))),"")</f>
        <v/>
      </c>
      <c r="K3603" s="88" t="str">
        <f>IF(ISNUMBER(A3603), IF($G$16="fixed",$G$17,MIN(H3603*Data!$C$7*$C$16*0.5,$C$17*Data!$C$7))*$C$12,"")</f>
        <v/>
      </c>
      <c r="L3603" s="42" t="str">
        <f t="shared" ca="1" si="1710"/>
        <v/>
      </c>
      <c r="M3603" s="44" t="str">
        <f t="shared" ca="1" si="1711"/>
        <v/>
      </c>
      <c r="N3603" s="44" t="str">
        <f t="shared" ca="1" si="1712"/>
        <v/>
      </c>
      <c r="O3603" s="108" t="str">
        <f t="shared" si="1696"/>
        <v/>
      </c>
      <c r="P3603" s="102" t="str">
        <f t="shared" si="1697"/>
        <v/>
      </c>
      <c r="Q3603" s="102" t="str">
        <f t="shared" si="1698"/>
        <v/>
      </c>
      <c r="R3603" s="120" t="str">
        <f t="shared" si="1699"/>
        <v/>
      </c>
      <c r="S3603" s="54" t="str">
        <f t="shared" si="1700"/>
        <v/>
      </c>
      <c r="T3603" s="5" t="str">
        <f t="shared" si="1701"/>
        <v/>
      </c>
      <c r="U3603" s="152" t="str">
        <f t="shared" si="1684"/>
        <v/>
      </c>
      <c r="V3603" s="152" t="str">
        <f t="shared" si="1685"/>
        <v/>
      </c>
      <c r="W3603" s="153" t="str">
        <f t="shared" si="1686"/>
        <v/>
      </c>
      <c r="X3603" s="153" t="str">
        <f t="shared" si="1687"/>
        <v/>
      </c>
      <c r="Y3603" s="153" t="str">
        <f t="shared" si="1688"/>
        <v/>
      </c>
      <c r="Z3603" s="153" t="str">
        <f t="shared" si="1689"/>
        <v/>
      </c>
      <c r="AA3603" s="152" t="str">
        <f t="shared" si="1690"/>
        <v/>
      </c>
      <c r="AB3603" s="152" t="str">
        <f t="shared" si="1691"/>
        <v/>
      </c>
      <c r="AC3603" s="154" t="str">
        <f t="shared" si="1702"/>
        <v/>
      </c>
      <c r="AD3603" s="154" t="str">
        <f t="shared" si="1703"/>
        <v/>
      </c>
      <c r="AE3603" s="3" t="str">
        <f t="shared" si="1704"/>
        <v/>
      </c>
      <c r="AF3603" s="3" t="str">
        <f t="shared" si="1705"/>
        <v/>
      </c>
      <c r="AG3603" s="3" t="str">
        <f t="shared" si="1706"/>
        <v/>
      </c>
      <c r="AH3603" s="4" t="str">
        <f t="shared" si="1707"/>
        <v/>
      </c>
      <c r="AI3603" s="75" t="str">
        <f t="shared" si="1708"/>
        <v/>
      </c>
      <c r="AJ3603" s="75" t="str">
        <f t="shared" si="1709"/>
        <v/>
      </c>
    </row>
    <row r="3604" spans="1:36" ht="14.25">
      <c r="A3604" s="41" t="str">
        <f t="shared" si="1692"/>
        <v/>
      </c>
      <c r="B3604" s="150" t="str">
        <f>IF(ISNUMBER(A3604),INDEX('MetaTrader Import'!$H$13:$J$5893,TRUNC(((A3604-$A$39+1)-1)/3)+1,MOD((A3604-$A$39+1)-1,3)+1),"")</f>
        <v/>
      </c>
      <c r="C3604" s="43" t="str">
        <f t="shared" si="1693"/>
        <v/>
      </c>
      <c r="D3604" s="43" t="str">
        <f t="shared" ca="1" si="1683"/>
        <v/>
      </c>
      <c r="E3604" s="43" t="str">
        <f t="shared" si="1694"/>
        <v/>
      </c>
      <c r="F3604" s="43" t="str">
        <f t="shared" si="1695"/>
        <v/>
      </c>
      <c r="G3604" s="43" t="str">
        <f>IF(A3604&lt;&gt;"",IF(A3604&lt;Data!$G$11*0.25,$C$13/$G$32,IF(A3604&gt;Data!$G$11*0.25,$C$13,$C$13*10)),"")</f>
        <v/>
      </c>
      <c r="H3604" s="43" t="str">
        <f>IF(A3604&lt;&gt;"",IF(Data!$G$9="constant",$C$13,IF(Data!$G$9="squeeze",G3604,F3604)),"")</f>
        <v/>
      </c>
      <c r="I3604" s="38" t="str">
        <f ca="1">IF(ISNUMBER(A3604),NORMINV(RAND(),0,IF(AND(Data!$G$9="squeeze",A3604&lt;Data!$G$11*0.25),$H$32,1)*$C$30*$C$13)*($C$14*$C$12),"")</f>
        <v/>
      </c>
      <c r="J3604" s="42" t="str">
        <f ca="1">IFERROR(IF(Data!$C$6="Real",B3604,I3604+J3603+($C$14*$C$12)*(NORMINV(RAND(),$C$15,CHOOSE($G$13,$C$13,F3604,G3604)))),"")</f>
        <v/>
      </c>
      <c r="K3604" s="88" t="str">
        <f>IF(ISNUMBER(A3604), IF($G$16="fixed",$G$17,MIN(H3604*Data!$C$7*$C$16*0.5,$C$17*Data!$C$7))*$C$12,"")</f>
        <v/>
      </c>
      <c r="L3604" s="42" t="str">
        <f t="shared" ca="1" si="1710"/>
        <v/>
      </c>
      <c r="M3604" s="44" t="str">
        <f t="shared" ca="1" si="1711"/>
        <v/>
      </c>
      <c r="N3604" s="44" t="str">
        <f t="shared" ca="1" si="1712"/>
        <v/>
      </c>
      <c r="O3604" s="108" t="str">
        <f t="shared" si="1696"/>
        <v/>
      </c>
      <c r="P3604" s="102" t="str">
        <f t="shared" si="1697"/>
        <v/>
      </c>
      <c r="Q3604" s="102" t="str">
        <f t="shared" si="1698"/>
        <v/>
      </c>
      <c r="R3604" s="120" t="str">
        <f t="shared" si="1699"/>
        <v/>
      </c>
      <c r="S3604" s="54" t="str">
        <f t="shared" si="1700"/>
        <v/>
      </c>
      <c r="T3604" s="5" t="str">
        <f t="shared" si="1701"/>
        <v/>
      </c>
      <c r="U3604" s="152" t="str">
        <f t="shared" si="1684"/>
        <v/>
      </c>
      <c r="V3604" s="152" t="str">
        <f t="shared" si="1685"/>
        <v/>
      </c>
      <c r="W3604" s="153" t="str">
        <f t="shared" si="1686"/>
        <v/>
      </c>
      <c r="X3604" s="153" t="str">
        <f t="shared" si="1687"/>
        <v/>
      </c>
      <c r="Y3604" s="153" t="str">
        <f t="shared" si="1688"/>
        <v/>
      </c>
      <c r="Z3604" s="153" t="str">
        <f t="shared" si="1689"/>
        <v/>
      </c>
      <c r="AA3604" s="152" t="str">
        <f t="shared" si="1690"/>
        <v/>
      </c>
      <c r="AB3604" s="152" t="str">
        <f t="shared" si="1691"/>
        <v/>
      </c>
      <c r="AC3604" s="154" t="str">
        <f t="shared" si="1702"/>
        <v/>
      </c>
      <c r="AD3604" s="154" t="str">
        <f t="shared" si="1703"/>
        <v/>
      </c>
      <c r="AE3604" s="3" t="str">
        <f t="shared" si="1704"/>
        <v/>
      </c>
      <c r="AF3604" s="3" t="str">
        <f t="shared" si="1705"/>
        <v/>
      </c>
      <c r="AG3604" s="3" t="str">
        <f t="shared" si="1706"/>
        <v/>
      </c>
      <c r="AH3604" s="4" t="str">
        <f t="shared" si="1707"/>
        <v/>
      </c>
      <c r="AI3604" s="75" t="str">
        <f t="shared" si="1708"/>
        <v/>
      </c>
      <c r="AJ3604" s="75" t="str">
        <f t="shared" si="1709"/>
        <v/>
      </c>
    </row>
    <row r="3605" spans="1:36" ht="14.25">
      <c r="A3605" s="41" t="str">
        <f t="shared" si="1692"/>
        <v/>
      </c>
      <c r="B3605" s="150" t="str">
        <f>IF(ISNUMBER(A3605),INDEX('MetaTrader Import'!$H$13:$J$5893,TRUNC(((A3605-$A$39+1)-1)/3)+1,MOD((A3605-$A$39+1)-1,3)+1),"")</f>
        <v/>
      </c>
      <c r="C3605" s="43" t="str">
        <f t="shared" si="1693"/>
        <v/>
      </c>
      <c r="D3605" s="43" t="str">
        <f t="shared" ca="1" si="1683"/>
        <v/>
      </c>
      <c r="E3605" s="43" t="str">
        <f t="shared" si="1694"/>
        <v/>
      </c>
      <c r="F3605" s="43" t="str">
        <f t="shared" si="1695"/>
        <v/>
      </c>
      <c r="G3605" s="43" t="str">
        <f>IF(A3605&lt;&gt;"",IF(A3605&lt;Data!$G$11*0.25,$C$13/$G$32,IF(A3605&gt;Data!$G$11*0.25,$C$13,$C$13*10)),"")</f>
        <v/>
      </c>
      <c r="H3605" s="43" t="str">
        <f>IF(A3605&lt;&gt;"",IF(Data!$G$9="constant",$C$13,IF(Data!$G$9="squeeze",G3605,F3605)),"")</f>
        <v/>
      </c>
      <c r="I3605" s="38" t="str">
        <f ca="1">IF(ISNUMBER(A3605),NORMINV(RAND(),0,IF(AND(Data!$G$9="squeeze",A3605&lt;Data!$G$11*0.25),$H$32,1)*$C$30*$C$13)*($C$14*$C$12),"")</f>
        <v/>
      </c>
      <c r="J3605" s="42" t="str">
        <f ca="1">IFERROR(IF(Data!$C$6="Real",B3605,I3605+J3604+($C$14*$C$12)*(NORMINV(RAND(),$C$15,CHOOSE($G$13,$C$13,F3605,G3605)))),"")</f>
        <v/>
      </c>
      <c r="K3605" s="88" t="str">
        <f>IF(ISNUMBER(A3605), IF($G$16="fixed",$G$17,MIN(H3605*Data!$C$7*$C$16*0.5,$C$17*Data!$C$7))*$C$12,"")</f>
        <v/>
      </c>
      <c r="L3605" s="42" t="str">
        <f t="shared" ca="1" si="1710"/>
        <v/>
      </c>
      <c r="M3605" s="44" t="str">
        <f t="shared" ca="1" si="1711"/>
        <v/>
      </c>
      <c r="N3605" s="44" t="str">
        <f t="shared" ca="1" si="1712"/>
        <v/>
      </c>
      <c r="O3605" s="108" t="str">
        <f t="shared" si="1696"/>
        <v/>
      </c>
      <c r="P3605" s="102" t="str">
        <f t="shared" si="1697"/>
        <v/>
      </c>
      <c r="Q3605" s="102" t="str">
        <f t="shared" si="1698"/>
        <v/>
      </c>
      <c r="R3605" s="120" t="str">
        <f t="shared" si="1699"/>
        <v/>
      </c>
      <c r="S3605" s="54" t="str">
        <f t="shared" si="1700"/>
        <v/>
      </c>
      <c r="T3605" s="5" t="str">
        <f t="shared" si="1701"/>
        <v/>
      </c>
      <c r="U3605" s="152" t="str">
        <f t="shared" si="1684"/>
        <v/>
      </c>
      <c r="V3605" s="152" t="str">
        <f t="shared" si="1685"/>
        <v/>
      </c>
      <c r="W3605" s="153" t="str">
        <f t="shared" si="1686"/>
        <v/>
      </c>
      <c r="X3605" s="153" t="str">
        <f t="shared" si="1687"/>
        <v/>
      </c>
      <c r="Y3605" s="153" t="str">
        <f t="shared" si="1688"/>
        <v/>
      </c>
      <c r="Z3605" s="153" t="str">
        <f t="shared" si="1689"/>
        <v/>
      </c>
      <c r="AA3605" s="152" t="str">
        <f t="shared" si="1690"/>
        <v/>
      </c>
      <c r="AB3605" s="152" t="str">
        <f t="shared" si="1691"/>
        <v/>
      </c>
      <c r="AC3605" s="154" t="str">
        <f t="shared" si="1702"/>
        <v/>
      </c>
      <c r="AD3605" s="154" t="str">
        <f t="shared" si="1703"/>
        <v/>
      </c>
      <c r="AE3605" s="3" t="str">
        <f t="shared" si="1704"/>
        <v/>
      </c>
      <c r="AF3605" s="3" t="str">
        <f t="shared" si="1705"/>
        <v/>
      </c>
      <c r="AG3605" s="3" t="str">
        <f t="shared" si="1706"/>
        <v/>
      </c>
      <c r="AH3605" s="4" t="str">
        <f t="shared" si="1707"/>
        <v/>
      </c>
      <c r="AI3605" s="75" t="str">
        <f t="shared" si="1708"/>
        <v/>
      </c>
      <c r="AJ3605" s="75" t="str">
        <f t="shared" si="1709"/>
        <v/>
      </c>
    </row>
    <row r="3606" spans="1:36" ht="14.25">
      <c r="A3606" s="41" t="str">
        <f t="shared" si="1692"/>
        <v/>
      </c>
      <c r="B3606" s="150" t="str">
        <f>IF(ISNUMBER(A3606),INDEX('MetaTrader Import'!$H$13:$J$5893,TRUNC(((A3606-$A$39+1)-1)/3)+1,MOD((A3606-$A$39+1)-1,3)+1),"")</f>
        <v/>
      </c>
      <c r="C3606" s="43" t="str">
        <f t="shared" si="1693"/>
        <v/>
      </c>
      <c r="D3606" s="43" t="str">
        <f t="shared" ca="1" si="1683"/>
        <v/>
      </c>
      <c r="E3606" s="43" t="str">
        <f t="shared" si="1694"/>
        <v/>
      </c>
      <c r="F3606" s="43" t="str">
        <f t="shared" si="1695"/>
        <v/>
      </c>
      <c r="G3606" s="43" t="str">
        <f>IF(A3606&lt;&gt;"",IF(A3606&lt;Data!$G$11*0.25,$C$13/$G$32,IF(A3606&gt;Data!$G$11*0.25,$C$13,$C$13*10)),"")</f>
        <v/>
      </c>
      <c r="H3606" s="43" t="str">
        <f>IF(A3606&lt;&gt;"",IF(Data!$G$9="constant",$C$13,IF(Data!$G$9="squeeze",G3606,F3606)),"")</f>
        <v/>
      </c>
      <c r="I3606" s="38" t="str">
        <f ca="1">IF(ISNUMBER(A3606),NORMINV(RAND(),0,IF(AND(Data!$G$9="squeeze",A3606&lt;Data!$G$11*0.25),$H$32,1)*$C$30*$C$13)*($C$14*$C$12),"")</f>
        <v/>
      </c>
      <c r="J3606" s="42" t="str">
        <f ca="1">IFERROR(IF(Data!$C$6="Real",B3606,I3606+J3605+($C$14*$C$12)*(NORMINV(RAND(),$C$15,CHOOSE($G$13,$C$13,F3606,G3606)))),"")</f>
        <v/>
      </c>
      <c r="K3606" s="88" t="str">
        <f>IF(ISNUMBER(A3606), IF($G$16="fixed",$G$17,MIN(H3606*Data!$C$7*$C$16*0.5,$C$17*Data!$C$7))*$C$12,"")</f>
        <v/>
      </c>
      <c r="L3606" s="42" t="str">
        <f t="shared" ca="1" si="1710"/>
        <v/>
      </c>
      <c r="M3606" s="44" t="str">
        <f t="shared" ca="1" si="1711"/>
        <v/>
      </c>
      <c r="N3606" s="44" t="str">
        <f t="shared" ca="1" si="1712"/>
        <v/>
      </c>
      <c r="O3606" s="108" t="str">
        <f t="shared" si="1696"/>
        <v/>
      </c>
      <c r="P3606" s="102" t="str">
        <f t="shared" si="1697"/>
        <v/>
      </c>
      <c r="Q3606" s="102" t="str">
        <f t="shared" si="1698"/>
        <v/>
      </c>
      <c r="R3606" s="120" t="str">
        <f t="shared" si="1699"/>
        <v/>
      </c>
      <c r="S3606" s="54" t="str">
        <f t="shared" si="1700"/>
        <v/>
      </c>
      <c r="T3606" s="5" t="str">
        <f t="shared" si="1701"/>
        <v/>
      </c>
      <c r="U3606" s="152" t="str">
        <f t="shared" si="1684"/>
        <v/>
      </c>
      <c r="V3606" s="152" t="str">
        <f t="shared" si="1685"/>
        <v/>
      </c>
      <c r="W3606" s="153" t="str">
        <f t="shared" si="1686"/>
        <v/>
      </c>
      <c r="X3606" s="153" t="str">
        <f t="shared" si="1687"/>
        <v/>
      </c>
      <c r="Y3606" s="153" t="str">
        <f t="shared" si="1688"/>
        <v/>
      </c>
      <c r="Z3606" s="153" t="str">
        <f t="shared" si="1689"/>
        <v/>
      </c>
      <c r="AA3606" s="152" t="str">
        <f t="shared" si="1690"/>
        <v/>
      </c>
      <c r="AB3606" s="152" t="str">
        <f t="shared" si="1691"/>
        <v/>
      </c>
      <c r="AC3606" s="154" t="str">
        <f t="shared" si="1702"/>
        <v/>
      </c>
      <c r="AD3606" s="154" t="str">
        <f t="shared" si="1703"/>
        <v/>
      </c>
      <c r="AE3606" s="3" t="str">
        <f t="shared" si="1704"/>
        <v/>
      </c>
      <c r="AF3606" s="3" t="str">
        <f t="shared" si="1705"/>
        <v/>
      </c>
      <c r="AG3606" s="3" t="str">
        <f t="shared" si="1706"/>
        <v/>
      </c>
      <c r="AH3606" s="4" t="str">
        <f t="shared" si="1707"/>
        <v/>
      </c>
      <c r="AI3606" s="75" t="str">
        <f t="shared" si="1708"/>
        <v/>
      </c>
      <c r="AJ3606" s="75" t="str">
        <f t="shared" si="1709"/>
        <v/>
      </c>
    </row>
    <row r="3607" spans="1:36" ht="14.25">
      <c r="A3607" s="41" t="str">
        <f t="shared" si="1692"/>
        <v/>
      </c>
      <c r="B3607" s="150" t="str">
        <f>IF(ISNUMBER(A3607),INDEX('MetaTrader Import'!$H$13:$J$5893,TRUNC(((A3607-$A$39+1)-1)/3)+1,MOD((A3607-$A$39+1)-1,3)+1),"")</f>
        <v/>
      </c>
      <c r="C3607" s="43" t="str">
        <f t="shared" si="1693"/>
        <v/>
      </c>
      <c r="D3607" s="43" t="str">
        <f t="shared" ca="1" si="1683"/>
        <v/>
      </c>
      <c r="E3607" s="43" t="str">
        <f t="shared" si="1694"/>
        <v/>
      </c>
      <c r="F3607" s="43" t="str">
        <f t="shared" si="1695"/>
        <v/>
      </c>
      <c r="G3607" s="43" t="str">
        <f>IF(A3607&lt;&gt;"",IF(A3607&lt;Data!$G$11*0.25,$C$13/$G$32,IF(A3607&gt;Data!$G$11*0.25,$C$13,$C$13*10)),"")</f>
        <v/>
      </c>
      <c r="H3607" s="43" t="str">
        <f>IF(A3607&lt;&gt;"",IF(Data!$G$9="constant",$C$13,IF(Data!$G$9="squeeze",G3607,F3607)),"")</f>
        <v/>
      </c>
      <c r="I3607" s="38" t="str">
        <f ca="1">IF(ISNUMBER(A3607),NORMINV(RAND(),0,IF(AND(Data!$G$9="squeeze",A3607&lt;Data!$G$11*0.25),$H$32,1)*$C$30*$C$13)*($C$14*$C$12),"")</f>
        <v/>
      </c>
      <c r="J3607" s="42" t="str">
        <f ca="1">IFERROR(IF(Data!$C$6="Real",B3607,I3607+J3606+($C$14*$C$12)*(NORMINV(RAND(),$C$15,CHOOSE($G$13,$C$13,F3607,G3607)))),"")</f>
        <v/>
      </c>
      <c r="K3607" s="88" t="str">
        <f>IF(ISNUMBER(A3607), IF($G$16="fixed",$G$17,MIN(H3607*Data!$C$7*$C$16*0.5,$C$17*Data!$C$7))*$C$12,"")</f>
        <v/>
      </c>
      <c r="L3607" s="42" t="str">
        <f t="shared" ca="1" si="1710"/>
        <v/>
      </c>
      <c r="M3607" s="44" t="str">
        <f t="shared" ca="1" si="1711"/>
        <v/>
      </c>
      <c r="N3607" s="44" t="str">
        <f t="shared" ca="1" si="1712"/>
        <v/>
      </c>
      <c r="O3607" s="108" t="str">
        <f t="shared" si="1696"/>
        <v/>
      </c>
      <c r="P3607" s="102" t="str">
        <f t="shared" si="1697"/>
        <v/>
      </c>
      <c r="Q3607" s="102" t="str">
        <f t="shared" si="1698"/>
        <v/>
      </c>
      <c r="R3607" s="120" t="str">
        <f t="shared" si="1699"/>
        <v/>
      </c>
      <c r="S3607" s="54" t="str">
        <f t="shared" si="1700"/>
        <v/>
      </c>
      <c r="T3607" s="5" t="str">
        <f t="shared" si="1701"/>
        <v/>
      </c>
      <c r="U3607" s="152" t="str">
        <f t="shared" si="1684"/>
        <v/>
      </c>
      <c r="V3607" s="152" t="str">
        <f t="shared" si="1685"/>
        <v/>
      </c>
      <c r="W3607" s="153" t="str">
        <f t="shared" si="1686"/>
        <v/>
      </c>
      <c r="X3607" s="153" t="str">
        <f t="shared" si="1687"/>
        <v/>
      </c>
      <c r="Y3607" s="153" t="str">
        <f t="shared" si="1688"/>
        <v/>
      </c>
      <c r="Z3607" s="153" t="str">
        <f t="shared" si="1689"/>
        <v/>
      </c>
      <c r="AA3607" s="152" t="str">
        <f t="shared" si="1690"/>
        <v/>
      </c>
      <c r="AB3607" s="152" t="str">
        <f t="shared" si="1691"/>
        <v/>
      </c>
      <c r="AC3607" s="154" t="str">
        <f t="shared" si="1702"/>
        <v/>
      </c>
      <c r="AD3607" s="154" t="str">
        <f t="shared" si="1703"/>
        <v/>
      </c>
      <c r="AE3607" s="3" t="str">
        <f t="shared" si="1704"/>
        <v/>
      </c>
      <c r="AF3607" s="3" t="str">
        <f t="shared" si="1705"/>
        <v/>
      </c>
      <c r="AG3607" s="3" t="str">
        <f t="shared" si="1706"/>
        <v/>
      </c>
      <c r="AH3607" s="4" t="str">
        <f t="shared" si="1707"/>
        <v/>
      </c>
      <c r="AI3607" s="75" t="str">
        <f t="shared" si="1708"/>
        <v/>
      </c>
      <c r="AJ3607" s="75" t="str">
        <f t="shared" si="1709"/>
        <v/>
      </c>
    </row>
    <row r="3608" spans="1:36" ht="14.25">
      <c r="A3608" s="41" t="str">
        <f t="shared" si="1692"/>
        <v/>
      </c>
      <c r="B3608" s="150" t="str">
        <f>IF(ISNUMBER(A3608),INDEX('MetaTrader Import'!$H$13:$J$5893,TRUNC(((A3608-$A$39+1)-1)/3)+1,MOD((A3608-$A$39+1)-1,3)+1),"")</f>
        <v/>
      </c>
      <c r="C3608" s="43" t="str">
        <f t="shared" si="1693"/>
        <v/>
      </c>
      <c r="D3608" s="43" t="str">
        <f t="shared" ca="1" si="1683"/>
        <v/>
      </c>
      <c r="E3608" s="43" t="str">
        <f t="shared" si="1694"/>
        <v/>
      </c>
      <c r="F3608" s="43" t="str">
        <f t="shared" si="1695"/>
        <v/>
      </c>
      <c r="G3608" s="43" t="str">
        <f>IF(A3608&lt;&gt;"",IF(A3608&lt;Data!$G$11*0.25,$C$13/$G$32,IF(A3608&gt;Data!$G$11*0.25,$C$13,$C$13*10)),"")</f>
        <v/>
      </c>
      <c r="H3608" s="43" t="str">
        <f>IF(A3608&lt;&gt;"",IF(Data!$G$9="constant",$C$13,IF(Data!$G$9="squeeze",G3608,F3608)),"")</f>
        <v/>
      </c>
      <c r="I3608" s="38" t="str">
        <f ca="1">IF(ISNUMBER(A3608),NORMINV(RAND(),0,IF(AND(Data!$G$9="squeeze",A3608&lt;Data!$G$11*0.25),$H$32,1)*$C$30*$C$13)*($C$14*$C$12),"")</f>
        <v/>
      </c>
      <c r="J3608" s="42" t="str">
        <f ca="1">IFERROR(IF(Data!$C$6="Real",B3608,I3608+J3607+($C$14*$C$12)*(NORMINV(RAND(),$C$15,CHOOSE($G$13,$C$13,F3608,G3608)))),"")</f>
        <v/>
      </c>
      <c r="K3608" s="88" t="str">
        <f>IF(ISNUMBER(A3608), IF($G$16="fixed",$G$17,MIN(H3608*Data!$C$7*$C$16*0.5,$C$17*Data!$C$7))*$C$12,"")</f>
        <v/>
      </c>
      <c r="L3608" s="42" t="str">
        <f t="shared" ca="1" si="1710"/>
        <v/>
      </c>
      <c r="M3608" s="44" t="str">
        <f t="shared" ca="1" si="1711"/>
        <v/>
      </c>
      <c r="N3608" s="44" t="str">
        <f t="shared" ca="1" si="1712"/>
        <v/>
      </c>
      <c r="O3608" s="108" t="str">
        <f t="shared" si="1696"/>
        <v/>
      </c>
      <c r="P3608" s="102" t="str">
        <f t="shared" si="1697"/>
        <v/>
      </c>
      <c r="Q3608" s="102" t="str">
        <f t="shared" si="1698"/>
        <v/>
      </c>
      <c r="R3608" s="120" t="str">
        <f t="shared" si="1699"/>
        <v/>
      </c>
      <c r="S3608" s="54" t="str">
        <f t="shared" si="1700"/>
        <v/>
      </c>
      <c r="T3608" s="5" t="str">
        <f t="shared" si="1701"/>
        <v/>
      </c>
      <c r="U3608" s="152" t="str">
        <f t="shared" si="1684"/>
        <v/>
      </c>
      <c r="V3608" s="152" t="str">
        <f t="shared" si="1685"/>
        <v/>
      </c>
      <c r="W3608" s="153" t="str">
        <f t="shared" si="1686"/>
        <v/>
      </c>
      <c r="X3608" s="153" t="str">
        <f t="shared" si="1687"/>
        <v/>
      </c>
      <c r="Y3608" s="153" t="str">
        <f t="shared" si="1688"/>
        <v/>
      </c>
      <c r="Z3608" s="153" t="str">
        <f t="shared" si="1689"/>
        <v/>
      </c>
      <c r="AA3608" s="152" t="str">
        <f t="shared" si="1690"/>
        <v/>
      </c>
      <c r="AB3608" s="152" t="str">
        <f t="shared" si="1691"/>
        <v/>
      </c>
      <c r="AC3608" s="154" t="str">
        <f t="shared" si="1702"/>
        <v/>
      </c>
      <c r="AD3608" s="154" t="str">
        <f t="shared" si="1703"/>
        <v/>
      </c>
      <c r="AE3608" s="3" t="str">
        <f t="shared" si="1704"/>
        <v/>
      </c>
      <c r="AF3608" s="3" t="str">
        <f t="shared" si="1705"/>
        <v/>
      </c>
      <c r="AG3608" s="3" t="str">
        <f t="shared" si="1706"/>
        <v/>
      </c>
      <c r="AH3608" s="4" t="str">
        <f t="shared" si="1707"/>
        <v/>
      </c>
      <c r="AI3608" s="75" t="str">
        <f t="shared" si="1708"/>
        <v/>
      </c>
      <c r="AJ3608" s="75" t="str">
        <f t="shared" si="1709"/>
        <v/>
      </c>
    </row>
    <row r="3609" spans="1:36" ht="14.25">
      <c r="A3609" s="41" t="str">
        <f t="shared" si="1692"/>
        <v/>
      </c>
      <c r="B3609" s="150" t="str">
        <f>IF(ISNUMBER(A3609),INDEX('MetaTrader Import'!$H$13:$J$5893,TRUNC(((A3609-$A$39+1)-1)/3)+1,MOD((A3609-$A$39+1)-1,3)+1),"")</f>
        <v/>
      </c>
      <c r="C3609" s="43" t="str">
        <f t="shared" si="1693"/>
        <v/>
      </c>
      <c r="D3609" s="43" t="str">
        <f t="shared" ca="1" si="1683"/>
        <v/>
      </c>
      <c r="E3609" s="43" t="str">
        <f t="shared" si="1694"/>
        <v/>
      </c>
      <c r="F3609" s="43" t="str">
        <f t="shared" si="1695"/>
        <v/>
      </c>
      <c r="G3609" s="43" t="str">
        <f>IF(A3609&lt;&gt;"",IF(A3609&lt;Data!$G$11*0.25,$C$13/$G$32,IF(A3609&gt;Data!$G$11*0.25,$C$13,$C$13*10)),"")</f>
        <v/>
      </c>
      <c r="H3609" s="43" t="str">
        <f>IF(A3609&lt;&gt;"",IF(Data!$G$9="constant",$C$13,IF(Data!$G$9="squeeze",G3609,F3609)),"")</f>
        <v/>
      </c>
      <c r="I3609" s="38" t="str">
        <f ca="1">IF(ISNUMBER(A3609),NORMINV(RAND(),0,IF(AND(Data!$G$9="squeeze",A3609&lt;Data!$G$11*0.25),$H$32,1)*$C$30*$C$13)*($C$14*$C$12),"")</f>
        <v/>
      </c>
      <c r="J3609" s="42" t="str">
        <f ca="1">IFERROR(IF(Data!$C$6="Real",B3609,I3609+J3608+($C$14*$C$12)*(NORMINV(RAND(),$C$15,CHOOSE($G$13,$C$13,F3609,G3609)))),"")</f>
        <v/>
      </c>
      <c r="K3609" s="88" t="str">
        <f>IF(ISNUMBER(A3609), IF($G$16="fixed",$G$17,MIN(H3609*Data!$C$7*$C$16*0.5,$C$17*Data!$C$7))*$C$12,"")</f>
        <v/>
      </c>
      <c r="L3609" s="42" t="str">
        <f t="shared" ca="1" si="1710"/>
        <v/>
      </c>
      <c r="M3609" s="44" t="str">
        <f t="shared" ca="1" si="1711"/>
        <v/>
      </c>
      <c r="N3609" s="44" t="str">
        <f t="shared" ca="1" si="1712"/>
        <v/>
      </c>
      <c r="O3609" s="108" t="str">
        <f t="shared" si="1696"/>
        <v/>
      </c>
      <c r="P3609" s="102" t="str">
        <f t="shared" si="1697"/>
        <v/>
      </c>
      <c r="Q3609" s="102" t="str">
        <f t="shared" si="1698"/>
        <v/>
      </c>
      <c r="R3609" s="120" t="str">
        <f t="shared" si="1699"/>
        <v/>
      </c>
      <c r="S3609" s="54" t="str">
        <f t="shared" si="1700"/>
        <v/>
      </c>
      <c r="T3609" s="5" t="str">
        <f t="shared" si="1701"/>
        <v/>
      </c>
      <c r="U3609" s="152" t="str">
        <f t="shared" si="1684"/>
        <v/>
      </c>
      <c r="V3609" s="152" t="str">
        <f t="shared" si="1685"/>
        <v/>
      </c>
      <c r="W3609" s="153" t="str">
        <f t="shared" si="1686"/>
        <v/>
      </c>
      <c r="X3609" s="153" t="str">
        <f t="shared" si="1687"/>
        <v/>
      </c>
      <c r="Y3609" s="153" t="str">
        <f t="shared" si="1688"/>
        <v/>
      </c>
      <c r="Z3609" s="153" t="str">
        <f t="shared" si="1689"/>
        <v/>
      </c>
      <c r="AA3609" s="152" t="str">
        <f t="shared" si="1690"/>
        <v/>
      </c>
      <c r="AB3609" s="152" t="str">
        <f t="shared" si="1691"/>
        <v/>
      </c>
      <c r="AC3609" s="154" t="str">
        <f t="shared" si="1702"/>
        <v/>
      </c>
      <c r="AD3609" s="154" t="str">
        <f t="shared" si="1703"/>
        <v/>
      </c>
      <c r="AE3609" s="3" t="str">
        <f t="shared" si="1704"/>
        <v/>
      </c>
      <c r="AF3609" s="3" t="str">
        <f t="shared" si="1705"/>
        <v/>
      </c>
      <c r="AG3609" s="3" t="str">
        <f t="shared" si="1706"/>
        <v/>
      </c>
      <c r="AH3609" s="4" t="str">
        <f t="shared" si="1707"/>
        <v/>
      </c>
      <c r="AI3609" s="75" t="str">
        <f t="shared" si="1708"/>
        <v/>
      </c>
      <c r="AJ3609" s="75" t="str">
        <f t="shared" si="1709"/>
        <v/>
      </c>
    </row>
    <row r="3610" spans="1:36" ht="14.25">
      <c r="A3610" s="41" t="str">
        <f t="shared" si="1692"/>
        <v/>
      </c>
      <c r="B3610" s="150" t="str">
        <f>IF(ISNUMBER(A3610),INDEX('MetaTrader Import'!$H$13:$J$5893,TRUNC(((A3610-$A$39+1)-1)/3)+1,MOD((A3610-$A$39+1)-1,3)+1),"")</f>
        <v/>
      </c>
      <c r="C3610" s="43" t="str">
        <f t="shared" si="1693"/>
        <v/>
      </c>
      <c r="D3610" s="43" t="str">
        <f t="shared" ca="1" si="1683"/>
        <v/>
      </c>
      <c r="E3610" s="43" t="str">
        <f t="shared" si="1694"/>
        <v/>
      </c>
      <c r="F3610" s="43" t="str">
        <f t="shared" si="1695"/>
        <v/>
      </c>
      <c r="G3610" s="43" t="str">
        <f>IF(A3610&lt;&gt;"",IF(A3610&lt;Data!$G$11*0.25,$C$13/$G$32,IF(A3610&gt;Data!$G$11*0.25,$C$13,$C$13*10)),"")</f>
        <v/>
      </c>
      <c r="H3610" s="43" t="str">
        <f>IF(A3610&lt;&gt;"",IF(Data!$G$9="constant",$C$13,IF(Data!$G$9="squeeze",G3610,F3610)),"")</f>
        <v/>
      </c>
      <c r="I3610" s="38" t="str">
        <f ca="1">IF(ISNUMBER(A3610),NORMINV(RAND(),0,IF(AND(Data!$G$9="squeeze",A3610&lt;Data!$G$11*0.25),$H$32,1)*$C$30*$C$13)*($C$14*$C$12),"")</f>
        <v/>
      </c>
      <c r="J3610" s="42" t="str">
        <f ca="1">IFERROR(IF(Data!$C$6="Real",B3610,I3610+J3609+($C$14*$C$12)*(NORMINV(RAND(),$C$15,CHOOSE($G$13,$C$13,F3610,G3610)))),"")</f>
        <v/>
      </c>
      <c r="K3610" s="88" t="str">
        <f>IF(ISNUMBER(A3610), IF($G$16="fixed",$G$17,MIN(H3610*Data!$C$7*$C$16*0.5,$C$17*Data!$C$7))*$C$12,"")</f>
        <v/>
      </c>
      <c r="L3610" s="42" t="str">
        <f t="shared" ca="1" si="1710"/>
        <v/>
      </c>
      <c r="M3610" s="44" t="str">
        <f t="shared" ca="1" si="1711"/>
        <v/>
      </c>
      <c r="N3610" s="44" t="str">
        <f t="shared" ca="1" si="1712"/>
        <v/>
      </c>
      <c r="O3610" s="108" t="str">
        <f t="shared" si="1696"/>
        <v/>
      </c>
      <c r="P3610" s="102" t="str">
        <f t="shared" si="1697"/>
        <v/>
      </c>
      <c r="Q3610" s="102" t="str">
        <f t="shared" si="1698"/>
        <v/>
      </c>
      <c r="R3610" s="120" t="str">
        <f t="shared" si="1699"/>
        <v/>
      </c>
      <c r="S3610" s="54" t="str">
        <f t="shared" si="1700"/>
        <v/>
      </c>
      <c r="T3610" s="5" t="str">
        <f t="shared" si="1701"/>
        <v/>
      </c>
      <c r="U3610" s="152" t="str">
        <f t="shared" si="1684"/>
        <v/>
      </c>
      <c r="V3610" s="152" t="str">
        <f t="shared" si="1685"/>
        <v/>
      </c>
      <c r="W3610" s="153" t="str">
        <f t="shared" si="1686"/>
        <v/>
      </c>
      <c r="X3610" s="153" t="str">
        <f t="shared" si="1687"/>
        <v/>
      </c>
      <c r="Y3610" s="153" t="str">
        <f t="shared" si="1688"/>
        <v/>
      </c>
      <c r="Z3610" s="153" t="str">
        <f t="shared" si="1689"/>
        <v/>
      </c>
      <c r="AA3610" s="152" t="str">
        <f t="shared" si="1690"/>
        <v/>
      </c>
      <c r="AB3610" s="152" t="str">
        <f t="shared" si="1691"/>
        <v/>
      </c>
      <c r="AC3610" s="154" t="str">
        <f t="shared" si="1702"/>
        <v/>
      </c>
      <c r="AD3610" s="154" t="str">
        <f t="shared" si="1703"/>
        <v/>
      </c>
      <c r="AE3610" s="3" t="str">
        <f t="shared" si="1704"/>
        <v/>
      </c>
      <c r="AF3610" s="3" t="str">
        <f t="shared" si="1705"/>
        <v/>
      </c>
      <c r="AG3610" s="3" t="str">
        <f t="shared" si="1706"/>
        <v/>
      </c>
      <c r="AH3610" s="4" t="str">
        <f t="shared" si="1707"/>
        <v/>
      </c>
      <c r="AI3610" s="75" t="str">
        <f t="shared" si="1708"/>
        <v/>
      </c>
      <c r="AJ3610" s="75" t="str">
        <f t="shared" si="1709"/>
        <v/>
      </c>
    </row>
    <row r="3611" spans="1:36" ht="14.25">
      <c r="A3611" s="41" t="str">
        <f t="shared" si="1692"/>
        <v/>
      </c>
      <c r="B3611" s="150" t="str">
        <f>IF(ISNUMBER(A3611),INDEX('MetaTrader Import'!$H$13:$J$5893,TRUNC(((A3611-$A$39+1)-1)/3)+1,MOD((A3611-$A$39+1)-1,3)+1),"")</f>
        <v/>
      </c>
      <c r="C3611" s="43" t="str">
        <f t="shared" si="1693"/>
        <v/>
      </c>
      <c r="D3611" s="43" t="str">
        <f t="shared" ca="1" si="1683"/>
        <v/>
      </c>
      <c r="E3611" s="43" t="str">
        <f t="shared" si="1694"/>
        <v/>
      </c>
      <c r="F3611" s="43" t="str">
        <f t="shared" si="1695"/>
        <v/>
      </c>
      <c r="G3611" s="43" t="str">
        <f>IF(A3611&lt;&gt;"",IF(A3611&lt;Data!$G$11*0.25,$C$13/$G$32,IF(A3611&gt;Data!$G$11*0.25,$C$13,$C$13*10)),"")</f>
        <v/>
      </c>
      <c r="H3611" s="43" t="str">
        <f>IF(A3611&lt;&gt;"",IF(Data!$G$9="constant",$C$13,IF(Data!$G$9="squeeze",G3611,F3611)),"")</f>
        <v/>
      </c>
      <c r="I3611" s="38" t="str">
        <f ca="1">IF(ISNUMBER(A3611),NORMINV(RAND(),0,IF(AND(Data!$G$9="squeeze",A3611&lt;Data!$G$11*0.25),$H$32,1)*$C$30*$C$13)*($C$14*$C$12),"")</f>
        <v/>
      </c>
      <c r="J3611" s="42" t="str">
        <f ca="1">IFERROR(IF(Data!$C$6="Real",B3611,I3611+J3610+($C$14*$C$12)*(NORMINV(RAND(),$C$15,CHOOSE($G$13,$C$13,F3611,G3611)))),"")</f>
        <v/>
      </c>
      <c r="K3611" s="88" t="str">
        <f>IF(ISNUMBER(A3611), IF($G$16="fixed",$G$17,MIN(H3611*Data!$C$7*$C$16*0.5,$C$17*Data!$C$7))*$C$12,"")</f>
        <v/>
      </c>
      <c r="L3611" s="42" t="str">
        <f t="shared" ca="1" si="1710"/>
        <v/>
      </c>
      <c r="M3611" s="44" t="str">
        <f t="shared" ca="1" si="1711"/>
        <v/>
      </c>
      <c r="N3611" s="44" t="str">
        <f t="shared" ca="1" si="1712"/>
        <v/>
      </c>
      <c r="O3611" s="108" t="str">
        <f t="shared" si="1696"/>
        <v/>
      </c>
      <c r="P3611" s="102" t="str">
        <f t="shared" si="1697"/>
        <v/>
      </c>
      <c r="Q3611" s="102" t="str">
        <f t="shared" si="1698"/>
        <v/>
      </c>
      <c r="R3611" s="120" t="str">
        <f t="shared" si="1699"/>
        <v/>
      </c>
      <c r="S3611" s="54" t="str">
        <f t="shared" si="1700"/>
        <v/>
      </c>
      <c r="T3611" s="5" t="str">
        <f t="shared" si="1701"/>
        <v/>
      </c>
      <c r="U3611" s="152" t="str">
        <f t="shared" si="1684"/>
        <v/>
      </c>
      <c r="V3611" s="152" t="str">
        <f t="shared" si="1685"/>
        <v/>
      </c>
      <c r="W3611" s="153" t="str">
        <f t="shared" si="1686"/>
        <v/>
      </c>
      <c r="X3611" s="153" t="str">
        <f t="shared" si="1687"/>
        <v/>
      </c>
      <c r="Y3611" s="153" t="str">
        <f t="shared" si="1688"/>
        <v/>
      </c>
      <c r="Z3611" s="153" t="str">
        <f t="shared" si="1689"/>
        <v/>
      </c>
      <c r="AA3611" s="152" t="str">
        <f t="shared" si="1690"/>
        <v/>
      </c>
      <c r="AB3611" s="152" t="str">
        <f t="shared" si="1691"/>
        <v/>
      </c>
      <c r="AC3611" s="154" t="str">
        <f t="shared" si="1702"/>
        <v/>
      </c>
      <c r="AD3611" s="154" t="str">
        <f t="shared" si="1703"/>
        <v/>
      </c>
      <c r="AE3611" s="3" t="str">
        <f t="shared" si="1704"/>
        <v/>
      </c>
      <c r="AF3611" s="3" t="str">
        <f t="shared" si="1705"/>
        <v/>
      </c>
      <c r="AG3611" s="3" t="str">
        <f t="shared" si="1706"/>
        <v/>
      </c>
      <c r="AH3611" s="4" t="str">
        <f t="shared" si="1707"/>
        <v/>
      </c>
      <c r="AI3611" s="75" t="str">
        <f t="shared" si="1708"/>
        <v/>
      </c>
      <c r="AJ3611" s="75" t="str">
        <f t="shared" si="1709"/>
        <v/>
      </c>
    </row>
    <row r="3612" spans="1:36" ht="14.25">
      <c r="A3612" s="41" t="str">
        <f t="shared" si="1692"/>
        <v/>
      </c>
      <c r="B3612" s="150" t="str">
        <f>IF(ISNUMBER(A3612),INDEX('MetaTrader Import'!$H$13:$J$5893,TRUNC(((A3612-$A$39+1)-1)/3)+1,MOD((A3612-$A$39+1)-1,3)+1),"")</f>
        <v/>
      </c>
      <c r="C3612" s="43" t="str">
        <f t="shared" si="1693"/>
        <v/>
      </c>
      <c r="D3612" s="43" t="str">
        <f t="shared" ca="1" si="1683"/>
        <v/>
      </c>
      <c r="E3612" s="43" t="str">
        <f t="shared" si="1694"/>
        <v/>
      </c>
      <c r="F3612" s="43" t="str">
        <f t="shared" si="1695"/>
        <v/>
      </c>
      <c r="G3612" s="43" t="str">
        <f>IF(A3612&lt;&gt;"",IF(A3612&lt;Data!$G$11*0.25,$C$13/$G$32,IF(A3612&gt;Data!$G$11*0.25,$C$13,$C$13*10)),"")</f>
        <v/>
      </c>
      <c r="H3612" s="43" t="str">
        <f>IF(A3612&lt;&gt;"",IF(Data!$G$9="constant",$C$13,IF(Data!$G$9="squeeze",G3612,F3612)),"")</f>
        <v/>
      </c>
      <c r="I3612" s="38" t="str">
        <f ca="1">IF(ISNUMBER(A3612),NORMINV(RAND(),0,IF(AND(Data!$G$9="squeeze",A3612&lt;Data!$G$11*0.25),$H$32,1)*$C$30*$C$13)*($C$14*$C$12),"")</f>
        <v/>
      </c>
      <c r="J3612" s="42" t="str">
        <f ca="1">IFERROR(IF(Data!$C$6="Real",B3612,I3612+J3611+($C$14*$C$12)*(NORMINV(RAND(),$C$15,CHOOSE($G$13,$C$13,F3612,G3612)))),"")</f>
        <v/>
      </c>
      <c r="K3612" s="88" t="str">
        <f>IF(ISNUMBER(A3612), IF($G$16="fixed",$G$17,MIN(H3612*Data!$C$7*$C$16*0.5,$C$17*Data!$C$7))*$C$12,"")</f>
        <v/>
      </c>
      <c r="L3612" s="42" t="str">
        <f t="shared" ca="1" si="1710"/>
        <v/>
      </c>
      <c r="M3612" s="44" t="str">
        <f t="shared" ca="1" si="1711"/>
        <v/>
      </c>
      <c r="N3612" s="44" t="str">
        <f t="shared" ca="1" si="1712"/>
        <v/>
      </c>
      <c r="O3612" s="108" t="str">
        <f t="shared" si="1696"/>
        <v/>
      </c>
      <c r="P3612" s="102" t="str">
        <f t="shared" si="1697"/>
        <v/>
      </c>
      <c r="Q3612" s="102" t="str">
        <f t="shared" si="1698"/>
        <v/>
      </c>
      <c r="R3612" s="120" t="str">
        <f t="shared" si="1699"/>
        <v/>
      </c>
      <c r="S3612" s="54" t="str">
        <f t="shared" si="1700"/>
        <v/>
      </c>
      <c r="T3612" s="5" t="str">
        <f t="shared" si="1701"/>
        <v/>
      </c>
      <c r="U3612" s="152" t="str">
        <f t="shared" si="1684"/>
        <v/>
      </c>
      <c r="V3612" s="152" t="str">
        <f t="shared" si="1685"/>
        <v/>
      </c>
      <c r="W3612" s="153" t="str">
        <f t="shared" si="1686"/>
        <v/>
      </c>
      <c r="X3612" s="153" t="str">
        <f t="shared" si="1687"/>
        <v/>
      </c>
      <c r="Y3612" s="153" t="str">
        <f t="shared" si="1688"/>
        <v/>
      </c>
      <c r="Z3612" s="153" t="str">
        <f t="shared" si="1689"/>
        <v/>
      </c>
      <c r="AA3612" s="152" t="str">
        <f t="shared" si="1690"/>
        <v/>
      </c>
      <c r="AB3612" s="152" t="str">
        <f t="shared" si="1691"/>
        <v/>
      </c>
      <c r="AC3612" s="154" t="str">
        <f t="shared" si="1702"/>
        <v/>
      </c>
      <c r="AD3612" s="154" t="str">
        <f t="shared" si="1703"/>
        <v/>
      </c>
      <c r="AE3612" s="3" t="str">
        <f t="shared" si="1704"/>
        <v/>
      </c>
      <c r="AF3612" s="3" t="str">
        <f t="shared" si="1705"/>
        <v/>
      </c>
      <c r="AG3612" s="3" t="str">
        <f t="shared" si="1706"/>
        <v/>
      </c>
      <c r="AH3612" s="4" t="str">
        <f t="shared" si="1707"/>
        <v/>
      </c>
      <c r="AI3612" s="75" t="str">
        <f t="shared" si="1708"/>
        <v/>
      </c>
      <c r="AJ3612" s="75" t="str">
        <f t="shared" si="1709"/>
        <v/>
      </c>
    </row>
    <row r="3613" spans="1:36" ht="14.25">
      <c r="A3613" s="41" t="str">
        <f t="shared" si="1692"/>
        <v/>
      </c>
      <c r="B3613" s="150" t="str">
        <f>IF(ISNUMBER(A3613),INDEX('MetaTrader Import'!$H$13:$J$5893,TRUNC(((A3613-$A$39+1)-1)/3)+1,MOD((A3613-$A$39+1)-1,3)+1),"")</f>
        <v/>
      </c>
      <c r="C3613" s="43" t="str">
        <f t="shared" si="1693"/>
        <v/>
      </c>
      <c r="D3613" s="43" t="str">
        <f t="shared" ca="1" si="1683"/>
        <v/>
      </c>
      <c r="E3613" s="43" t="str">
        <f t="shared" si="1694"/>
        <v/>
      </c>
      <c r="F3613" s="43" t="str">
        <f t="shared" si="1695"/>
        <v/>
      </c>
      <c r="G3613" s="43" t="str">
        <f>IF(A3613&lt;&gt;"",IF(A3613&lt;Data!$G$11*0.25,$C$13/$G$32,IF(A3613&gt;Data!$G$11*0.25,$C$13,$C$13*10)),"")</f>
        <v/>
      </c>
      <c r="H3613" s="43" t="str">
        <f>IF(A3613&lt;&gt;"",IF(Data!$G$9="constant",$C$13,IF(Data!$G$9="squeeze",G3613,F3613)),"")</f>
        <v/>
      </c>
      <c r="I3613" s="38" t="str">
        <f ca="1">IF(ISNUMBER(A3613),NORMINV(RAND(),0,IF(AND(Data!$G$9="squeeze",A3613&lt;Data!$G$11*0.25),$H$32,1)*$C$30*$C$13)*($C$14*$C$12),"")</f>
        <v/>
      </c>
      <c r="J3613" s="42" t="str">
        <f ca="1">IFERROR(IF(Data!$C$6="Real",B3613,I3613+J3612+($C$14*$C$12)*(NORMINV(RAND(),$C$15,CHOOSE($G$13,$C$13,F3613,G3613)))),"")</f>
        <v/>
      </c>
      <c r="K3613" s="88" t="str">
        <f>IF(ISNUMBER(A3613), IF($G$16="fixed",$G$17,MIN(H3613*Data!$C$7*$C$16*0.5,$C$17*Data!$C$7))*$C$12,"")</f>
        <v/>
      </c>
      <c r="L3613" s="42" t="str">
        <f t="shared" ca="1" si="1710"/>
        <v/>
      </c>
      <c r="M3613" s="44" t="str">
        <f t="shared" ca="1" si="1711"/>
        <v/>
      </c>
      <c r="N3613" s="44" t="str">
        <f t="shared" ca="1" si="1712"/>
        <v/>
      </c>
      <c r="O3613" s="108" t="str">
        <f t="shared" si="1696"/>
        <v/>
      </c>
      <c r="P3613" s="102" t="str">
        <f t="shared" si="1697"/>
        <v/>
      </c>
      <c r="Q3613" s="102" t="str">
        <f t="shared" si="1698"/>
        <v/>
      </c>
      <c r="R3613" s="120" t="str">
        <f t="shared" si="1699"/>
        <v/>
      </c>
      <c r="S3613" s="54" t="str">
        <f t="shared" si="1700"/>
        <v/>
      </c>
      <c r="T3613" s="5" t="str">
        <f t="shared" si="1701"/>
        <v/>
      </c>
      <c r="U3613" s="152" t="str">
        <f t="shared" si="1684"/>
        <v/>
      </c>
      <c r="V3613" s="152" t="str">
        <f t="shared" si="1685"/>
        <v/>
      </c>
      <c r="W3613" s="153" t="str">
        <f t="shared" si="1686"/>
        <v/>
      </c>
      <c r="X3613" s="153" t="str">
        <f t="shared" si="1687"/>
        <v/>
      </c>
      <c r="Y3613" s="153" t="str">
        <f t="shared" si="1688"/>
        <v/>
      </c>
      <c r="Z3613" s="153" t="str">
        <f t="shared" si="1689"/>
        <v/>
      </c>
      <c r="AA3613" s="152" t="str">
        <f t="shared" si="1690"/>
        <v/>
      </c>
      <c r="AB3613" s="152" t="str">
        <f t="shared" si="1691"/>
        <v/>
      </c>
      <c r="AC3613" s="154" t="str">
        <f t="shared" si="1702"/>
        <v/>
      </c>
      <c r="AD3613" s="154" t="str">
        <f t="shared" si="1703"/>
        <v/>
      </c>
      <c r="AE3613" s="3" t="str">
        <f t="shared" si="1704"/>
        <v/>
      </c>
      <c r="AF3613" s="3" t="str">
        <f t="shared" si="1705"/>
        <v/>
      </c>
      <c r="AG3613" s="3" t="str">
        <f t="shared" si="1706"/>
        <v/>
      </c>
      <c r="AH3613" s="4" t="str">
        <f t="shared" si="1707"/>
        <v/>
      </c>
      <c r="AI3613" s="75" t="str">
        <f t="shared" si="1708"/>
        <v/>
      </c>
      <c r="AJ3613" s="75" t="str">
        <f t="shared" si="1709"/>
        <v/>
      </c>
    </row>
    <row r="3614" spans="1:36" ht="14.25">
      <c r="A3614" s="41" t="str">
        <f t="shared" si="1692"/>
        <v/>
      </c>
      <c r="B3614" s="150" t="str">
        <f>IF(ISNUMBER(A3614),INDEX('MetaTrader Import'!$H$13:$J$5893,TRUNC(((A3614-$A$39+1)-1)/3)+1,MOD((A3614-$A$39+1)-1,3)+1),"")</f>
        <v/>
      </c>
      <c r="C3614" s="43" t="str">
        <f t="shared" si="1693"/>
        <v/>
      </c>
      <c r="D3614" s="43" t="str">
        <f t="shared" ca="1" si="1683"/>
        <v/>
      </c>
      <c r="E3614" s="43" t="str">
        <f t="shared" si="1694"/>
        <v/>
      </c>
      <c r="F3614" s="43" t="str">
        <f t="shared" si="1695"/>
        <v/>
      </c>
      <c r="G3614" s="43" t="str">
        <f>IF(A3614&lt;&gt;"",IF(A3614&lt;Data!$G$11*0.25,$C$13/$G$32,IF(A3614&gt;Data!$G$11*0.25,$C$13,$C$13*10)),"")</f>
        <v/>
      </c>
      <c r="H3614" s="43" t="str">
        <f>IF(A3614&lt;&gt;"",IF(Data!$G$9="constant",$C$13,IF(Data!$G$9="squeeze",G3614,F3614)),"")</f>
        <v/>
      </c>
      <c r="I3614" s="38" t="str">
        <f ca="1">IF(ISNUMBER(A3614),NORMINV(RAND(),0,IF(AND(Data!$G$9="squeeze",A3614&lt;Data!$G$11*0.25),$H$32,1)*$C$30*$C$13)*($C$14*$C$12),"")</f>
        <v/>
      </c>
      <c r="J3614" s="42" t="str">
        <f ca="1">IFERROR(IF(Data!$C$6="Real",B3614,I3614+J3613+($C$14*$C$12)*(NORMINV(RAND(),$C$15,CHOOSE($G$13,$C$13,F3614,G3614)))),"")</f>
        <v/>
      </c>
      <c r="K3614" s="88" t="str">
        <f>IF(ISNUMBER(A3614), IF($G$16="fixed",$G$17,MIN(H3614*Data!$C$7*$C$16*0.5,$C$17*Data!$C$7))*$C$12,"")</f>
        <v/>
      </c>
      <c r="L3614" s="42" t="str">
        <f t="shared" ca="1" si="1710"/>
        <v/>
      </c>
      <c r="M3614" s="44" t="str">
        <f t="shared" ca="1" si="1711"/>
        <v/>
      </c>
      <c r="N3614" s="44" t="str">
        <f t="shared" ca="1" si="1712"/>
        <v/>
      </c>
      <c r="O3614" s="108" t="str">
        <f t="shared" si="1696"/>
        <v/>
      </c>
      <c r="P3614" s="102" t="str">
        <f t="shared" si="1697"/>
        <v/>
      </c>
      <c r="Q3614" s="102" t="str">
        <f t="shared" si="1698"/>
        <v/>
      </c>
      <c r="R3614" s="120" t="str">
        <f t="shared" si="1699"/>
        <v/>
      </c>
      <c r="S3614" s="54" t="str">
        <f t="shared" si="1700"/>
        <v/>
      </c>
      <c r="T3614" s="5" t="str">
        <f t="shared" si="1701"/>
        <v/>
      </c>
      <c r="U3614" s="152" t="str">
        <f t="shared" si="1684"/>
        <v/>
      </c>
      <c r="V3614" s="152" t="str">
        <f t="shared" si="1685"/>
        <v/>
      </c>
      <c r="W3614" s="153" t="str">
        <f t="shared" si="1686"/>
        <v/>
      </c>
      <c r="X3614" s="153" t="str">
        <f t="shared" si="1687"/>
        <v/>
      </c>
      <c r="Y3614" s="153" t="str">
        <f t="shared" si="1688"/>
        <v/>
      </c>
      <c r="Z3614" s="153" t="str">
        <f t="shared" si="1689"/>
        <v/>
      </c>
      <c r="AA3614" s="152" t="str">
        <f t="shared" si="1690"/>
        <v/>
      </c>
      <c r="AB3614" s="152" t="str">
        <f t="shared" si="1691"/>
        <v/>
      </c>
      <c r="AC3614" s="154" t="str">
        <f t="shared" si="1702"/>
        <v/>
      </c>
      <c r="AD3614" s="154" t="str">
        <f t="shared" si="1703"/>
        <v/>
      </c>
      <c r="AE3614" s="3" t="str">
        <f t="shared" si="1704"/>
        <v/>
      </c>
      <c r="AF3614" s="3" t="str">
        <f t="shared" si="1705"/>
        <v/>
      </c>
      <c r="AG3614" s="3" t="str">
        <f t="shared" si="1706"/>
        <v/>
      </c>
      <c r="AH3614" s="4" t="str">
        <f t="shared" si="1707"/>
        <v/>
      </c>
      <c r="AI3614" s="75" t="str">
        <f t="shared" si="1708"/>
        <v/>
      </c>
      <c r="AJ3614" s="75" t="str">
        <f t="shared" si="1709"/>
        <v/>
      </c>
    </row>
    <row r="3615" spans="1:36" ht="14.25">
      <c r="A3615" s="41" t="str">
        <f t="shared" si="1692"/>
        <v/>
      </c>
      <c r="B3615" s="150" t="str">
        <f>IF(ISNUMBER(A3615),INDEX('MetaTrader Import'!$H$13:$J$5893,TRUNC(((A3615-$A$39+1)-1)/3)+1,MOD((A3615-$A$39+1)-1,3)+1),"")</f>
        <v/>
      </c>
      <c r="C3615" s="43" t="str">
        <f t="shared" si="1693"/>
        <v/>
      </c>
      <c r="D3615" s="43" t="str">
        <f t="shared" ca="1" si="1683"/>
        <v/>
      </c>
      <c r="E3615" s="43" t="str">
        <f t="shared" si="1694"/>
        <v/>
      </c>
      <c r="F3615" s="43" t="str">
        <f t="shared" si="1695"/>
        <v/>
      </c>
      <c r="G3615" s="43" t="str">
        <f>IF(A3615&lt;&gt;"",IF(A3615&lt;Data!$G$11*0.25,$C$13/$G$32,IF(A3615&gt;Data!$G$11*0.25,$C$13,$C$13*10)),"")</f>
        <v/>
      </c>
      <c r="H3615" s="43" t="str">
        <f>IF(A3615&lt;&gt;"",IF(Data!$G$9="constant",$C$13,IF(Data!$G$9="squeeze",G3615,F3615)),"")</f>
        <v/>
      </c>
      <c r="I3615" s="38" t="str">
        <f ca="1">IF(ISNUMBER(A3615),NORMINV(RAND(),0,IF(AND(Data!$G$9="squeeze",A3615&lt;Data!$G$11*0.25),$H$32,1)*$C$30*$C$13)*($C$14*$C$12),"")</f>
        <v/>
      </c>
      <c r="J3615" s="42" t="str">
        <f ca="1">IFERROR(IF(Data!$C$6="Real",B3615,I3615+J3614+($C$14*$C$12)*(NORMINV(RAND(),$C$15,CHOOSE($G$13,$C$13,F3615,G3615)))),"")</f>
        <v/>
      </c>
      <c r="K3615" s="88" t="str">
        <f>IF(ISNUMBER(A3615), IF($G$16="fixed",$G$17,MIN(H3615*Data!$C$7*$C$16*0.5,$C$17*Data!$C$7))*$C$12,"")</f>
        <v/>
      </c>
      <c r="L3615" s="42" t="str">
        <f t="shared" ca="1" si="1710"/>
        <v/>
      </c>
      <c r="M3615" s="44" t="str">
        <f t="shared" ca="1" si="1711"/>
        <v/>
      </c>
      <c r="N3615" s="44" t="str">
        <f t="shared" ca="1" si="1712"/>
        <v/>
      </c>
      <c r="O3615" s="108" t="str">
        <f t="shared" si="1696"/>
        <v/>
      </c>
      <c r="P3615" s="102" t="str">
        <f t="shared" si="1697"/>
        <v/>
      </c>
      <c r="Q3615" s="102" t="str">
        <f t="shared" si="1698"/>
        <v/>
      </c>
      <c r="R3615" s="120" t="str">
        <f t="shared" si="1699"/>
        <v/>
      </c>
      <c r="S3615" s="54" t="str">
        <f t="shared" si="1700"/>
        <v/>
      </c>
      <c r="T3615" s="5" t="str">
        <f t="shared" si="1701"/>
        <v/>
      </c>
      <c r="U3615" s="152" t="str">
        <f t="shared" si="1684"/>
        <v/>
      </c>
      <c r="V3615" s="152" t="str">
        <f t="shared" si="1685"/>
        <v/>
      </c>
      <c r="W3615" s="153" t="str">
        <f t="shared" si="1686"/>
        <v/>
      </c>
      <c r="X3615" s="153" t="str">
        <f t="shared" si="1687"/>
        <v/>
      </c>
      <c r="Y3615" s="153" t="str">
        <f t="shared" si="1688"/>
        <v/>
      </c>
      <c r="Z3615" s="153" t="str">
        <f t="shared" si="1689"/>
        <v/>
      </c>
      <c r="AA3615" s="152" t="str">
        <f t="shared" si="1690"/>
        <v/>
      </c>
      <c r="AB3615" s="152" t="str">
        <f t="shared" si="1691"/>
        <v/>
      </c>
      <c r="AC3615" s="154" t="str">
        <f t="shared" si="1702"/>
        <v/>
      </c>
      <c r="AD3615" s="154" t="str">
        <f t="shared" si="1703"/>
        <v/>
      </c>
      <c r="AE3615" s="3" t="str">
        <f t="shared" si="1704"/>
        <v/>
      </c>
      <c r="AF3615" s="3" t="str">
        <f t="shared" si="1705"/>
        <v/>
      </c>
      <c r="AG3615" s="3" t="str">
        <f t="shared" si="1706"/>
        <v/>
      </c>
      <c r="AH3615" s="4" t="str">
        <f t="shared" si="1707"/>
        <v/>
      </c>
      <c r="AI3615" s="75" t="str">
        <f t="shared" si="1708"/>
        <v/>
      </c>
      <c r="AJ3615" s="75" t="str">
        <f t="shared" si="1709"/>
        <v/>
      </c>
    </row>
    <row r="3616" spans="1:36" ht="14.25">
      <c r="A3616" s="41" t="str">
        <f t="shared" si="1692"/>
        <v/>
      </c>
      <c r="B3616" s="150" t="str">
        <f>IF(ISNUMBER(A3616),INDEX('MetaTrader Import'!$H$13:$J$5893,TRUNC(((A3616-$A$39+1)-1)/3)+1,MOD((A3616-$A$39+1)-1,3)+1),"")</f>
        <v/>
      </c>
      <c r="C3616" s="43" t="str">
        <f t="shared" si="1693"/>
        <v/>
      </c>
      <c r="D3616" s="43" t="str">
        <f t="shared" ca="1" si="1683"/>
        <v/>
      </c>
      <c r="E3616" s="43" t="str">
        <f t="shared" si="1694"/>
        <v/>
      </c>
      <c r="F3616" s="43" t="str">
        <f t="shared" si="1695"/>
        <v/>
      </c>
      <c r="G3616" s="43" t="str">
        <f>IF(A3616&lt;&gt;"",IF(A3616&lt;Data!$G$11*0.25,$C$13/$G$32,IF(A3616&gt;Data!$G$11*0.25,$C$13,$C$13*10)),"")</f>
        <v/>
      </c>
      <c r="H3616" s="43" t="str">
        <f>IF(A3616&lt;&gt;"",IF(Data!$G$9="constant",$C$13,IF(Data!$G$9="squeeze",G3616,F3616)),"")</f>
        <v/>
      </c>
      <c r="I3616" s="38" t="str">
        <f ca="1">IF(ISNUMBER(A3616),NORMINV(RAND(),0,IF(AND(Data!$G$9="squeeze",A3616&lt;Data!$G$11*0.25),$H$32,1)*$C$30*$C$13)*($C$14*$C$12),"")</f>
        <v/>
      </c>
      <c r="J3616" s="42" t="str">
        <f ca="1">IFERROR(IF(Data!$C$6="Real",B3616,I3616+J3615+($C$14*$C$12)*(NORMINV(RAND(),$C$15,CHOOSE($G$13,$C$13,F3616,G3616)))),"")</f>
        <v/>
      </c>
      <c r="K3616" s="88" t="str">
        <f>IF(ISNUMBER(A3616), IF($G$16="fixed",$G$17,MIN(H3616*Data!$C$7*$C$16*0.5,$C$17*Data!$C$7))*$C$12,"")</f>
        <v/>
      </c>
      <c r="L3616" s="42" t="str">
        <f t="shared" ca="1" si="1710"/>
        <v/>
      </c>
      <c r="M3616" s="44" t="str">
        <f t="shared" ca="1" si="1711"/>
        <v/>
      </c>
      <c r="N3616" s="44" t="str">
        <f t="shared" ca="1" si="1712"/>
        <v/>
      </c>
      <c r="O3616" s="108" t="str">
        <f t="shared" si="1696"/>
        <v/>
      </c>
      <c r="P3616" s="102" t="str">
        <f t="shared" si="1697"/>
        <v/>
      </c>
      <c r="Q3616" s="102" t="str">
        <f t="shared" si="1698"/>
        <v/>
      </c>
      <c r="R3616" s="120" t="str">
        <f t="shared" si="1699"/>
        <v/>
      </c>
      <c r="S3616" s="54" t="str">
        <f t="shared" si="1700"/>
        <v/>
      </c>
      <c r="T3616" s="5" t="str">
        <f t="shared" si="1701"/>
        <v/>
      </c>
      <c r="U3616" s="152" t="str">
        <f t="shared" si="1684"/>
        <v/>
      </c>
      <c r="V3616" s="152" t="str">
        <f t="shared" si="1685"/>
        <v/>
      </c>
      <c r="W3616" s="153" t="str">
        <f t="shared" si="1686"/>
        <v/>
      </c>
      <c r="X3616" s="153" t="str">
        <f t="shared" si="1687"/>
        <v/>
      </c>
      <c r="Y3616" s="153" t="str">
        <f t="shared" si="1688"/>
        <v/>
      </c>
      <c r="Z3616" s="153" t="str">
        <f t="shared" si="1689"/>
        <v/>
      </c>
      <c r="AA3616" s="152" t="str">
        <f t="shared" si="1690"/>
        <v/>
      </c>
      <c r="AB3616" s="152" t="str">
        <f t="shared" si="1691"/>
        <v/>
      </c>
      <c r="AC3616" s="154" t="str">
        <f t="shared" si="1702"/>
        <v/>
      </c>
      <c r="AD3616" s="154" t="str">
        <f t="shared" si="1703"/>
        <v/>
      </c>
      <c r="AE3616" s="3" t="str">
        <f t="shared" si="1704"/>
        <v/>
      </c>
      <c r="AF3616" s="3" t="str">
        <f t="shared" si="1705"/>
        <v/>
      </c>
      <c r="AG3616" s="3" t="str">
        <f t="shared" si="1706"/>
        <v/>
      </c>
      <c r="AH3616" s="4" t="str">
        <f t="shared" si="1707"/>
        <v/>
      </c>
      <c r="AI3616" s="75" t="str">
        <f t="shared" si="1708"/>
        <v/>
      </c>
      <c r="AJ3616" s="75" t="str">
        <f t="shared" si="1709"/>
        <v/>
      </c>
    </row>
    <row r="3617" spans="1:36" ht="14.25">
      <c r="A3617" s="41" t="str">
        <f t="shared" si="1692"/>
        <v/>
      </c>
      <c r="B3617" s="150" t="str">
        <f>IF(ISNUMBER(A3617),INDEX('MetaTrader Import'!$H$13:$J$5893,TRUNC(((A3617-$A$39+1)-1)/3)+1,MOD((A3617-$A$39+1)-1,3)+1),"")</f>
        <v/>
      </c>
      <c r="C3617" s="43" t="str">
        <f t="shared" si="1693"/>
        <v/>
      </c>
      <c r="D3617" s="43" t="str">
        <f t="shared" ca="1" si="1683"/>
        <v/>
      </c>
      <c r="E3617" s="43" t="str">
        <f t="shared" si="1694"/>
        <v/>
      </c>
      <c r="F3617" s="43" t="str">
        <f t="shared" si="1695"/>
        <v/>
      </c>
      <c r="G3617" s="43" t="str">
        <f>IF(A3617&lt;&gt;"",IF(A3617&lt;Data!$G$11*0.25,$C$13/$G$32,IF(A3617&gt;Data!$G$11*0.25,$C$13,$C$13*10)),"")</f>
        <v/>
      </c>
      <c r="H3617" s="43" t="str">
        <f>IF(A3617&lt;&gt;"",IF(Data!$G$9="constant",$C$13,IF(Data!$G$9="squeeze",G3617,F3617)),"")</f>
        <v/>
      </c>
      <c r="I3617" s="38" t="str">
        <f ca="1">IF(ISNUMBER(A3617),NORMINV(RAND(),0,IF(AND(Data!$G$9="squeeze",A3617&lt;Data!$G$11*0.25),$H$32,1)*$C$30*$C$13)*($C$14*$C$12),"")</f>
        <v/>
      </c>
      <c r="J3617" s="42" t="str">
        <f ca="1">IFERROR(IF(Data!$C$6="Real",B3617,I3617+J3616+($C$14*$C$12)*(NORMINV(RAND(),$C$15,CHOOSE($G$13,$C$13,F3617,G3617)))),"")</f>
        <v/>
      </c>
      <c r="K3617" s="88" t="str">
        <f>IF(ISNUMBER(A3617), IF($G$16="fixed",$G$17,MIN(H3617*Data!$C$7*$C$16*0.5,$C$17*Data!$C$7))*$C$12,"")</f>
        <v/>
      </c>
      <c r="L3617" s="42" t="str">
        <f t="shared" ca="1" si="1710"/>
        <v/>
      </c>
      <c r="M3617" s="44" t="str">
        <f t="shared" ca="1" si="1711"/>
        <v/>
      </c>
      <c r="N3617" s="44" t="str">
        <f t="shared" ca="1" si="1712"/>
        <v/>
      </c>
      <c r="O3617" s="108" t="str">
        <f t="shared" si="1696"/>
        <v/>
      </c>
      <c r="P3617" s="102" t="str">
        <f t="shared" si="1697"/>
        <v/>
      </c>
      <c r="Q3617" s="102" t="str">
        <f t="shared" si="1698"/>
        <v/>
      </c>
      <c r="R3617" s="120" t="str">
        <f t="shared" si="1699"/>
        <v/>
      </c>
      <c r="S3617" s="54" t="str">
        <f t="shared" si="1700"/>
        <v/>
      </c>
      <c r="T3617" s="5" t="str">
        <f t="shared" si="1701"/>
        <v/>
      </c>
      <c r="U3617" s="152" t="str">
        <f t="shared" si="1684"/>
        <v/>
      </c>
      <c r="V3617" s="152" t="str">
        <f t="shared" si="1685"/>
        <v/>
      </c>
      <c r="W3617" s="153" t="str">
        <f t="shared" si="1686"/>
        <v/>
      </c>
      <c r="X3617" s="153" t="str">
        <f t="shared" si="1687"/>
        <v/>
      </c>
      <c r="Y3617" s="153" t="str">
        <f t="shared" si="1688"/>
        <v/>
      </c>
      <c r="Z3617" s="153" t="str">
        <f t="shared" si="1689"/>
        <v/>
      </c>
      <c r="AA3617" s="152" t="str">
        <f t="shared" si="1690"/>
        <v/>
      </c>
      <c r="AB3617" s="152" t="str">
        <f t="shared" si="1691"/>
        <v/>
      </c>
      <c r="AC3617" s="154" t="str">
        <f t="shared" si="1702"/>
        <v/>
      </c>
      <c r="AD3617" s="154" t="str">
        <f t="shared" si="1703"/>
        <v/>
      </c>
      <c r="AE3617" s="3" t="str">
        <f t="shared" si="1704"/>
        <v/>
      </c>
      <c r="AF3617" s="3" t="str">
        <f t="shared" si="1705"/>
        <v/>
      </c>
      <c r="AG3617" s="3" t="str">
        <f t="shared" si="1706"/>
        <v/>
      </c>
      <c r="AH3617" s="4" t="str">
        <f t="shared" si="1707"/>
        <v/>
      </c>
      <c r="AI3617" s="75" t="str">
        <f t="shared" si="1708"/>
        <v/>
      </c>
      <c r="AJ3617" s="75" t="str">
        <f t="shared" si="1709"/>
        <v/>
      </c>
    </row>
    <row r="3618" spans="1:36" ht="14.25">
      <c r="A3618" s="41" t="str">
        <f t="shared" si="1692"/>
        <v/>
      </c>
      <c r="B3618" s="150" t="str">
        <f>IF(ISNUMBER(A3618),INDEX('MetaTrader Import'!$H$13:$J$5893,TRUNC(((A3618-$A$39+1)-1)/3)+1,MOD((A3618-$A$39+1)-1,3)+1),"")</f>
        <v/>
      </c>
      <c r="C3618" s="43" t="str">
        <f t="shared" si="1693"/>
        <v/>
      </c>
      <c r="D3618" s="43" t="str">
        <f t="shared" ca="1" si="1683"/>
        <v/>
      </c>
      <c r="E3618" s="43" t="str">
        <f t="shared" si="1694"/>
        <v/>
      </c>
      <c r="F3618" s="43" t="str">
        <f t="shared" si="1695"/>
        <v/>
      </c>
      <c r="G3618" s="43" t="str">
        <f>IF(A3618&lt;&gt;"",IF(A3618&lt;Data!$G$11*0.25,$C$13/$G$32,IF(A3618&gt;Data!$G$11*0.25,$C$13,$C$13*10)),"")</f>
        <v/>
      </c>
      <c r="H3618" s="43" t="str">
        <f>IF(A3618&lt;&gt;"",IF(Data!$G$9="constant",$C$13,IF(Data!$G$9="squeeze",G3618,F3618)),"")</f>
        <v/>
      </c>
      <c r="I3618" s="38" t="str">
        <f ca="1">IF(ISNUMBER(A3618),NORMINV(RAND(),0,IF(AND(Data!$G$9="squeeze",A3618&lt;Data!$G$11*0.25),$H$32,1)*$C$30*$C$13)*($C$14*$C$12),"")</f>
        <v/>
      </c>
      <c r="J3618" s="42" t="str">
        <f ca="1">IFERROR(IF(Data!$C$6="Real",B3618,I3618+J3617+($C$14*$C$12)*(NORMINV(RAND(),$C$15,CHOOSE($G$13,$C$13,F3618,G3618)))),"")</f>
        <v/>
      </c>
      <c r="K3618" s="88" t="str">
        <f>IF(ISNUMBER(A3618), IF($G$16="fixed",$G$17,MIN(H3618*Data!$C$7*$C$16*0.5,$C$17*Data!$C$7))*$C$12,"")</f>
        <v/>
      </c>
      <c r="L3618" s="42" t="str">
        <f t="shared" ca="1" si="1710"/>
        <v/>
      </c>
      <c r="M3618" s="44" t="str">
        <f t="shared" ca="1" si="1711"/>
        <v/>
      </c>
      <c r="N3618" s="44" t="str">
        <f t="shared" ca="1" si="1712"/>
        <v/>
      </c>
      <c r="O3618" s="108" t="str">
        <f t="shared" si="1696"/>
        <v/>
      </c>
      <c r="P3618" s="102" t="str">
        <f t="shared" si="1697"/>
        <v/>
      </c>
      <c r="Q3618" s="102" t="str">
        <f t="shared" si="1698"/>
        <v/>
      </c>
      <c r="R3618" s="120" t="str">
        <f t="shared" si="1699"/>
        <v/>
      </c>
      <c r="S3618" s="54" t="str">
        <f t="shared" si="1700"/>
        <v/>
      </c>
      <c r="T3618" s="5" t="str">
        <f t="shared" si="1701"/>
        <v/>
      </c>
      <c r="U3618" s="152" t="str">
        <f t="shared" si="1684"/>
        <v/>
      </c>
      <c r="V3618" s="152" t="str">
        <f t="shared" si="1685"/>
        <v/>
      </c>
      <c r="W3618" s="153" t="str">
        <f t="shared" si="1686"/>
        <v/>
      </c>
      <c r="X3618" s="153" t="str">
        <f t="shared" si="1687"/>
        <v/>
      </c>
      <c r="Y3618" s="153" t="str">
        <f t="shared" si="1688"/>
        <v/>
      </c>
      <c r="Z3618" s="153" t="str">
        <f t="shared" si="1689"/>
        <v/>
      </c>
      <c r="AA3618" s="152" t="str">
        <f t="shared" si="1690"/>
        <v/>
      </c>
      <c r="AB3618" s="152" t="str">
        <f t="shared" si="1691"/>
        <v/>
      </c>
      <c r="AC3618" s="154" t="str">
        <f t="shared" si="1702"/>
        <v/>
      </c>
      <c r="AD3618" s="154" t="str">
        <f t="shared" si="1703"/>
        <v/>
      </c>
      <c r="AE3618" s="3" t="str">
        <f t="shared" si="1704"/>
        <v/>
      </c>
      <c r="AF3618" s="3" t="str">
        <f t="shared" si="1705"/>
        <v/>
      </c>
      <c r="AG3618" s="3" t="str">
        <f t="shared" si="1706"/>
        <v/>
      </c>
      <c r="AH3618" s="4" t="str">
        <f t="shared" si="1707"/>
        <v/>
      </c>
      <c r="AI3618" s="75" t="str">
        <f t="shared" si="1708"/>
        <v/>
      </c>
      <c r="AJ3618" s="75" t="str">
        <f t="shared" si="1709"/>
        <v/>
      </c>
    </row>
    <row r="3619" spans="1:36" ht="14.25">
      <c r="A3619" s="41" t="str">
        <f t="shared" si="1692"/>
        <v/>
      </c>
      <c r="B3619" s="150" t="str">
        <f>IF(ISNUMBER(A3619),INDEX('MetaTrader Import'!$H$13:$J$5893,TRUNC(((A3619-$A$39+1)-1)/3)+1,MOD((A3619-$A$39+1)-1,3)+1),"")</f>
        <v/>
      </c>
      <c r="C3619" s="43" t="str">
        <f t="shared" si="1693"/>
        <v/>
      </c>
      <c r="D3619" s="43" t="str">
        <f t="shared" ca="1" si="1683"/>
        <v/>
      </c>
      <c r="E3619" s="43" t="str">
        <f t="shared" si="1694"/>
        <v/>
      </c>
      <c r="F3619" s="43" t="str">
        <f t="shared" si="1695"/>
        <v/>
      </c>
      <c r="G3619" s="43" t="str">
        <f>IF(A3619&lt;&gt;"",IF(A3619&lt;Data!$G$11*0.25,$C$13/$G$32,IF(A3619&gt;Data!$G$11*0.25,$C$13,$C$13*10)),"")</f>
        <v/>
      </c>
      <c r="H3619" s="43" t="str">
        <f>IF(A3619&lt;&gt;"",IF(Data!$G$9="constant",$C$13,IF(Data!$G$9="squeeze",G3619,F3619)),"")</f>
        <v/>
      </c>
      <c r="I3619" s="38" t="str">
        <f ca="1">IF(ISNUMBER(A3619),NORMINV(RAND(),0,IF(AND(Data!$G$9="squeeze",A3619&lt;Data!$G$11*0.25),$H$32,1)*$C$30*$C$13)*($C$14*$C$12),"")</f>
        <v/>
      </c>
      <c r="J3619" s="42" t="str">
        <f ca="1">IFERROR(IF(Data!$C$6="Real",B3619,I3619+J3618+($C$14*$C$12)*(NORMINV(RAND(),$C$15,CHOOSE($G$13,$C$13,F3619,G3619)))),"")</f>
        <v/>
      </c>
      <c r="K3619" s="88" t="str">
        <f>IF(ISNUMBER(A3619), IF($G$16="fixed",$G$17,MIN(H3619*Data!$C$7*$C$16*0.5,$C$17*Data!$C$7))*$C$12,"")</f>
        <v/>
      </c>
      <c r="L3619" s="42" t="str">
        <f t="shared" ca="1" si="1710"/>
        <v/>
      </c>
      <c r="M3619" s="44" t="str">
        <f t="shared" ca="1" si="1711"/>
        <v/>
      </c>
      <c r="N3619" s="44" t="str">
        <f t="shared" ca="1" si="1712"/>
        <v/>
      </c>
      <c r="O3619" s="108" t="str">
        <f t="shared" si="1696"/>
        <v/>
      </c>
      <c r="P3619" s="102" t="str">
        <f t="shared" si="1697"/>
        <v/>
      </c>
      <c r="Q3619" s="102" t="str">
        <f t="shared" si="1698"/>
        <v/>
      </c>
      <c r="R3619" s="120" t="str">
        <f t="shared" si="1699"/>
        <v/>
      </c>
      <c r="S3619" s="54" t="str">
        <f t="shared" si="1700"/>
        <v/>
      </c>
      <c r="T3619" s="5" t="str">
        <f t="shared" si="1701"/>
        <v/>
      </c>
      <c r="U3619" s="152" t="str">
        <f t="shared" si="1684"/>
        <v/>
      </c>
      <c r="V3619" s="152" t="str">
        <f t="shared" si="1685"/>
        <v/>
      </c>
      <c r="W3619" s="153" t="str">
        <f t="shared" si="1686"/>
        <v/>
      </c>
      <c r="X3619" s="153" t="str">
        <f t="shared" si="1687"/>
        <v/>
      </c>
      <c r="Y3619" s="153" t="str">
        <f t="shared" si="1688"/>
        <v/>
      </c>
      <c r="Z3619" s="153" t="str">
        <f t="shared" si="1689"/>
        <v/>
      </c>
      <c r="AA3619" s="152" t="str">
        <f t="shared" si="1690"/>
        <v/>
      </c>
      <c r="AB3619" s="152" t="str">
        <f t="shared" si="1691"/>
        <v/>
      </c>
      <c r="AC3619" s="154" t="str">
        <f t="shared" si="1702"/>
        <v/>
      </c>
      <c r="AD3619" s="154" t="str">
        <f t="shared" si="1703"/>
        <v/>
      </c>
      <c r="AE3619" s="3" t="str">
        <f t="shared" si="1704"/>
        <v/>
      </c>
      <c r="AF3619" s="3" t="str">
        <f t="shared" si="1705"/>
        <v/>
      </c>
      <c r="AG3619" s="3" t="str">
        <f t="shared" si="1706"/>
        <v/>
      </c>
      <c r="AH3619" s="4" t="str">
        <f t="shared" si="1707"/>
        <v/>
      </c>
      <c r="AI3619" s="75" t="str">
        <f t="shared" si="1708"/>
        <v/>
      </c>
      <c r="AJ3619" s="75" t="str">
        <f t="shared" si="1709"/>
        <v/>
      </c>
    </row>
    <row r="3620" spans="1:36" ht="14.25">
      <c r="A3620" s="41" t="str">
        <f t="shared" si="1692"/>
        <v/>
      </c>
      <c r="B3620" s="150" t="str">
        <f>IF(ISNUMBER(A3620),INDEX('MetaTrader Import'!$H$13:$J$5893,TRUNC(((A3620-$A$39+1)-1)/3)+1,MOD((A3620-$A$39+1)-1,3)+1),"")</f>
        <v/>
      </c>
      <c r="C3620" s="43" t="str">
        <f t="shared" si="1693"/>
        <v/>
      </c>
      <c r="D3620" s="43" t="str">
        <f t="shared" ca="1" si="1683"/>
        <v/>
      </c>
      <c r="E3620" s="43" t="str">
        <f t="shared" si="1694"/>
        <v/>
      </c>
      <c r="F3620" s="43" t="str">
        <f t="shared" si="1695"/>
        <v/>
      </c>
      <c r="G3620" s="43" t="str">
        <f>IF(A3620&lt;&gt;"",IF(A3620&lt;Data!$G$11*0.25,$C$13/$G$32,IF(A3620&gt;Data!$G$11*0.25,$C$13,$C$13*10)),"")</f>
        <v/>
      </c>
      <c r="H3620" s="43" t="str">
        <f>IF(A3620&lt;&gt;"",IF(Data!$G$9="constant",$C$13,IF(Data!$G$9="squeeze",G3620,F3620)),"")</f>
        <v/>
      </c>
      <c r="I3620" s="38" t="str">
        <f ca="1">IF(ISNUMBER(A3620),NORMINV(RAND(),0,IF(AND(Data!$G$9="squeeze",A3620&lt;Data!$G$11*0.25),$H$32,1)*$C$30*$C$13)*($C$14*$C$12),"")</f>
        <v/>
      </c>
      <c r="J3620" s="42" t="str">
        <f ca="1">IFERROR(IF(Data!$C$6="Real",B3620,I3620+J3619+($C$14*$C$12)*(NORMINV(RAND(),$C$15,CHOOSE($G$13,$C$13,F3620,G3620)))),"")</f>
        <v/>
      </c>
      <c r="K3620" s="88" t="str">
        <f>IF(ISNUMBER(A3620), IF($G$16="fixed",$G$17,MIN(H3620*Data!$C$7*$C$16*0.5,$C$17*Data!$C$7))*$C$12,"")</f>
        <v/>
      </c>
      <c r="L3620" s="42" t="str">
        <f t="shared" ca="1" si="1710"/>
        <v/>
      </c>
      <c r="M3620" s="44" t="str">
        <f t="shared" ca="1" si="1711"/>
        <v/>
      </c>
      <c r="N3620" s="44" t="str">
        <f t="shared" ca="1" si="1712"/>
        <v/>
      </c>
      <c r="O3620" s="108" t="str">
        <f t="shared" si="1696"/>
        <v/>
      </c>
      <c r="P3620" s="102" t="str">
        <f t="shared" si="1697"/>
        <v/>
      </c>
      <c r="Q3620" s="102" t="str">
        <f t="shared" si="1698"/>
        <v/>
      </c>
      <c r="R3620" s="120" t="str">
        <f t="shared" si="1699"/>
        <v/>
      </c>
      <c r="S3620" s="54" t="str">
        <f t="shared" si="1700"/>
        <v/>
      </c>
      <c r="T3620" s="5" t="str">
        <f t="shared" si="1701"/>
        <v/>
      </c>
      <c r="U3620" s="152" t="str">
        <f t="shared" si="1684"/>
        <v/>
      </c>
      <c r="V3620" s="152" t="str">
        <f t="shared" si="1685"/>
        <v/>
      </c>
      <c r="W3620" s="153" t="str">
        <f t="shared" si="1686"/>
        <v/>
      </c>
      <c r="X3620" s="153" t="str">
        <f t="shared" si="1687"/>
        <v/>
      </c>
      <c r="Y3620" s="153" t="str">
        <f t="shared" si="1688"/>
        <v/>
      </c>
      <c r="Z3620" s="153" t="str">
        <f t="shared" si="1689"/>
        <v/>
      </c>
      <c r="AA3620" s="152" t="str">
        <f t="shared" si="1690"/>
        <v/>
      </c>
      <c r="AB3620" s="152" t="str">
        <f t="shared" si="1691"/>
        <v/>
      </c>
      <c r="AC3620" s="154" t="str">
        <f t="shared" si="1702"/>
        <v/>
      </c>
      <c r="AD3620" s="154" t="str">
        <f t="shared" si="1703"/>
        <v/>
      </c>
      <c r="AE3620" s="3" t="str">
        <f t="shared" si="1704"/>
        <v/>
      </c>
      <c r="AF3620" s="3" t="str">
        <f t="shared" si="1705"/>
        <v/>
      </c>
      <c r="AG3620" s="3" t="str">
        <f t="shared" si="1706"/>
        <v/>
      </c>
      <c r="AH3620" s="4" t="str">
        <f t="shared" si="1707"/>
        <v/>
      </c>
      <c r="AI3620" s="75" t="str">
        <f t="shared" si="1708"/>
        <v/>
      </c>
      <c r="AJ3620" s="75" t="str">
        <f t="shared" si="1709"/>
        <v/>
      </c>
    </row>
    <row r="3621" spans="1:36" ht="14.25">
      <c r="A3621" s="41" t="str">
        <f t="shared" si="1692"/>
        <v/>
      </c>
      <c r="B3621" s="150" t="str">
        <f>IF(ISNUMBER(A3621),INDEX('MetaTrader Import'!$H$13:$J$5893,TRUNC(((A3621-$A$39+1)-1)/3)+1,MOD((A3621-$A$39+1)-1,3)+1),"")</f>
        <v/>
      </c>
      <c r="C3621" s="43" t="str">
        <f t="shared" si="1693"/>
        <v/>
      </c>
      <c r="D3621" s="43" t="str">
        <f t="shared" ca="1" si="1683"/>
        <v/>
      </c>
      <c r="E3621" s="43" t="str">
        <f t="shared" si="1694"/>
        <v/>
      </c>
      <c r="F3621" s="43" t="str">
        <f t="shared" si="1695"/>
        <v/>
      </c>
      <c r="G3621" s="43" t="str">
        <f>IF(A3621&lt;&gt;"",IF(A3621&lt;Data!$G$11*0.25,$C$13/$G$32,IF(A3621&gt;Data!$G$11*0.25,$C$13,$C$13*10)),"")</f>
        <v/>
      </c>
      <c r="H3621" s="43" t="str">
        <f>IF(A3621&lt;&gt;"",IF(Data!$G$9="constant",$C$13,IF(Data!$G$9="squeeze",G3621,F3621)),"")</f>
        <v/>
      </c>
      <c r="I3621" s="38" t="str">
        <f ca="1">IF(ISNUMBER(A3621),NORMINV(RAND(),0,IF(AND(Data!$G$9="squeeze",A3621&lt;Data!$G$11*0.25),$H$32,1)*$C$30*$C$13)*($C$14*$C$12),"")</f>
        <v/>
      </c>
      <c r="J3621" s="42" t="str">
        <f ca="1">IFERROR(IF(Data!$C$6="Real",B3621,I3621+J3620+($C$14*$C$12)*(NORMINV(RAND(),$C$15,CHOOSE($G$13,$C$13,F3621,G3621)))),"")</f>
        <v/>
      </c>
      <c r="K3621" s="88" t="str">
        <f>IF(ISNUMBER(A3621), IF($G$16="fixed",$G$17,MIN(H3621*Data!$C$7*$C$16*0.5,$C$17*Data!$C$7))*$C$12,"")</f>
        <v/>
      </c>
      <c r="L3621" s="42" t="str">
        <f t="shared" ca="1" si="1710"/>
        <v/>
      </c>
      <c r="M3621" s="44" t="str">
        <f t="shared" ca="1" si="1711"/>
        <v/>
      </c>
      <c r="N3621" s="44" t="str">
        <f t="shared" ca="1" si="1712"/>
        <v/>
      </c>
      <c r="O3621" s="108" t="str">
        <f t="shared" si="1696"/>
        <v/>
      </c>
      <c r="P3621" s="102" t="str">
        <f t="shared" si="1697"/>
        <v/>
      </c>
      <c r="Q3621" s="102" t="str">
        <f t="shared" si="1698"/>
        <v/>
      </c>
      <c r="R3621" s="120" t="str">
        <f t="shared" si="1699"/>
        <v/>
      </c>
      <c r="S3621" s="54" t="str">
        <f t="shared" si="1700"/>
        <v/>
      </c>
      <c r="T3621" s="5" t="str">
        <f t="shared" si="1701"/>
        <v/>
      </c>
      <c r="U3621" s="152" t="str">
        <f t="shared" si="1684"/>
        <v/>
      </c>
      <c r="V3621" s="152" t="str">
        <f t="shared" si="1685"/>
        <v/>
      </c>
      <c r="W3621" s="153" t="str">
        <f t="shared" si="1686"/>
        <v/>
      </c>
      <c r="X3621" s="153" t="str">
        <f t="shared" si="1687"/>
        <v/>
      </c>
      <c r="Y3621" s="153" t="str">
        <f t="shared" si="1688"/>
        <v/>
      </c>
      <c r="Z3621" s="153" t="str">
        <f t="shared" si="1689"/>
        <v/>
      </c>
      <c r="AA3621" s="152" t="str">
        <f t="shared" si="1690"/>
        <v/>
      </c>
      <c r="AB3621" s="152" t="str">
        <f t="shared" si="1691"/>
        <v/>
      </c>
      <c r="AC3621" s="154" t="str">
        <f t="shared" si="1702"/>
        <v/>
      </c>
      <c r="AD3621" s="154" t="str">
        <f t="shared" si="1703"/>
        <v/>
      </c>
      <c r="AE3621" s="3" t="str">
        <f t="shared" si="1704"/>
        <v/>
      </c>
      <c r="AF3621" s="3" t="str">
        <f t="shared" si="1705"/>
        <v/>
      </c>
      <c r="AG3621" s="3" t="str">
        <f t="shared" si="1706"/>
        <v/>
      </c>
      <c r="AH3621" s="4" t="str">
        <f t="shared" si="1707"/>
        <v/>
      </c>
      <c r="AI3621" s="75" t="str">
        <f t="shared" si="1708"/>
        <v/>
      </c>
      <c r="AJ3621" s="75" t="str">
        <f t="shared" si="1709"/>
        <v/>
      </c>
    </row>
    <row r="3622" spans="1:36" ht="14.25">
      <c r="A3622" s="41" t="str">
        <f t="shared" si="1692"/>
        <v/>
      </c>
      <c r="B3622" s="150" t="str">
        <f>IF(ISNUMBER(A3622),INDEX('MetaTrader Import'!$H$13:$J$5893,TRUNC(((A3622-$A$39+1)-1)/3)+1,MOD((A3622-$A$39+1)-1,3)+1),"")</f>
        <v/>
      </c>
      <c r="C3622" s="43" t="str">
        <f t="shared" si="1693"/>
        <v/>
      </c>
      <c r="D3622" s="43" t="str">
        <f t="shared" ca="1" si="1683"/>
        <v/>
      </c>
      <c r="E3622" s="43" t="str">
        <f t="shared" si="1694"/>
        <v/>
      </c>
      <c r="F3622" s="43" t="str">
        <f t="shared" si="1695"/>
        <v/>
      </c>
      <c r="G3622" s="43" t="str">
        <f>IF(A3622&lt;&gt;"",IF(A3622&lt;Data!$G$11*0.25,$C$13/$G$32,IF(A3622&gt;Data!$G$11*0.25,$C$13,$C$13*10)),"")</f>
        <v/>
      </c>
      <c r="H3622" s="43" t="str">
        <f>IF(A3622&lt;&gt;"",IF(Data!$G$9="constant",$C$13,IF(Data!$G$9="squeeze",G3622,F3622)),"")</f>
        <v/>
      </c>
      <c r="I3622" s="38" t="str">
        <f ca="1">IF(ISNUMBER(A3622),NORMINV(RAND(),0,IF(AND(Data!$G$9="squeeze",A3622&lt;Data!$G$11*0.25),$H$32,1)*$C$30*$C$13)*($C$14*$C$12),"")</f>
        <v/>
      </c>
      <c r="J3622" s="42" t="str">
        <f ca="1">IFERROR(IF(Data!$C$6="Real",B3622,I3622+J3621+($C$14*$C$12)*(NORMINV(RAND(),$C$15,CHOOSE($G$13,$C$13,F3622,G3622)))),"")</f>
        <v/>
      </c>
      <c r="K3622" s="88" t="str">
        <f>IF(ISNUMBER(A3622), IF($G$16="fixed",$G$17,MIN(H3622*Data!$C$7*$C$16*0.5,$C$17*Data!$C$7))*$C$12,"")</f>
        <v/>
      </c>
      <c r="L3622" s="42" t="str">
        <f t="shared" ca="1" si="1710"/>
        <v/>
      </c>
      <c r="M3622" s="44" t="str">
        <f t="shared" ca="1" si="1711"/>
        <v/>
      </c>
      <c r="N3622" s="44" t="str">
        <f t="shared" ca="1" si="1712"/>
        <v/>
      </c>
      <c r="O3622" s="108" t="str">
        <f t="shared" si="1696"/>
        <v/>
      </c>
      <c r="P3622" s="102" t="str">
        <f t="shared" si="1697"/>
        <v/>
      </c>
      <c r="Q3622" s="102" t="str">
        <f t="shared" si="1698"/>
        <v/>
      </c>
      <c r="R3622" s="120" t="str">
        <f t="shared" si="1699"/>
        <v/>
      </c>
      <c r="S3622" s="54" t="str">
        <f t="shared" si="1700"/>
        <v/>
      </c>
      <c r="T3622" s="5" t="str">
        <f t="shared" si="1701"/>
        <v/>
      </c>
      <c r="U3622" s="152" t="str">
        <f t="shared" si="1684"/>
        <v/>
      </c>
      <c r="V3622" s="152" t="str">
        <f t="shared" si="1685"/>
        <v/>
      </c>
      <c r="W3622" s="153" t="str">
        <f t="shared" si="1686"/>
        <v/>
      </c>
      <c r="X3622" s="153" t="str">
        <f t="shared" si="1687"/>
        <v/>
      </c>
      <c r="Y3622" s="153" t="str">
        <f t="shared" si="1688"/>
        <v/>
      </c>
      <c r="Z3622" s="153" t="str">
        <f t="shared" si="1689"/>
        <v/>
      </c>
      <c r="AA3622" s="152" t="str">
        <f t="shared" si="1690"/>
        <v/>
      </c>
      <c r="AB3622" s="152" t="str">
        <f t="shared" si="1691"/>
        <v/>
      </c>
      <c r="AC3622" s="154" t="str">
        <f t="shared" si="1702"/>
        <v/>
      </c>
      <c r="AD3622" s="154" t="str">
        <f t="shared" si="1703"/>
        <v/>
      </c>
      <c r="AE3622" s="3" t="str">
        <f t="shared" si="1704"/>
        <v/>
      </c>
      <c r="AF3622" s="3" t="str">
        <f t="shared" si="1705"/>
        <v/>
      </c>
      <c r="AG3622" s="3" t="str">
        <f t="shared" si="1706"/>
        <v/>
      </c>
      <c r="AH3622" s="4" t="str">
        <f t="shared" si="1707"/>
        <v/>
      </c>
      <c r="AI3622" s="75" t="str">
        <f t="shared" si="1708"/>
        <v/>
      </c>
      <c r="AJ3622" s="75" t="str">
        <f t="shared" si="1709"/>
        <v/>
      </c>
    </row>
    <row r="3623" spans="1:36" ht="14.25">
      <c r="A3623" s="41" t="str">
        <f t="shared" si="1692"/>
        <v/>
      </c>
      <c r="B3623" s="150" t="str">
        <f>IF(ISNUMBER(A3623),INDEX('MetaTrader Import'!$H$13:$J$5893,TRUNC(((A3623-$A$39+1)-1)/3)+1,MOD((A3623-$A$39+1)-1,3)+1),"")</f>
        <v/>
      </c>
      <c r="C3623" s="43" t="str">
        <f t="shared" si="1693"/>
        <v/>
      </c>
      <c r="D3623" s="43" t="str">
        <f t="shared" ca="1" si="1683"/>
        <v/>
      </c>
      <c r="E3623" s="43" t="str">
        <f t="shared" si="1694"/>
        <v/>
      </c>
      <c r="F3623" s="43" t="str">
        <f t="shared" si="1695"/>
        <v/>
      </c>
      <c r="G3623" s="43" t="str">
        <f>IF(A3623&lt;&gt;"",IF(A3623&lt;Data!$G$11*0.25,$C$13/$G$32,IF(A3623&gt;Data!$G$11*0.25,$C$13,$C$13*10)),"")</f>
        <v/>
      </c>
      <c r="H3623" s="43" t="str">
        <f>IF(A3623&lt;&gt;"",IF(Data!$G$9="constant",$C$13,IF(Data!$G$9="squeeze",G3623,F3623)),"")</f>
        <v/>
      </c>
      <c r="I3623" s="38" t="str">
        <f ca="1">IF(ISNUMBER(A3623),NORMINV(RAND(),0,IF(AND(Data!$G$9="squeeze",A3623&lt;Data!$G$11*0.25),$H$32,1)*$C$30*$C$13)*($C$14*$C$12),"")</f>
        <v/>
      </c>
      <c r="J3623" s="42" t="str">
        <f ca="1">IFERROR(IF(Data!$C$6="Real",B3623,I3623+J3622+($C$14*$C$12)*(NORMINV(RAND(),$C$15,CHOOSE($G$13,$C$13,F3623,G3623)))),"")</f>
        <v/>
      </c>
      <c r="K3623" s="88" t="str">
        <f>IF(ISNUMBER(A3623), IF($G$16="fixed",$G$17,MIN(H3623*Data!$C$7*$C$16*0.5,$C$17*Data!$C$7))*$C$12,"")</f>
        <v/>
      </c>
      <c r="L3623" s="42" t="str">
        <f t="shared" ca="1" si="1710"/>
        <v/>
      </c>
      <c r="M3623" s="44" t="str">
        <f t="shared" ca="1" si="1711"/>
        <v/>
      </c>
      <c r="N3623" s="44" t="str">
        <f t="shared" ca="1" si="1712"/>
        <v/>
      </c>
      <c r="O3623" s="108" t="str">
        <f t="shared" si="1696"/>
        <v/>
      </c>
      <c r="P3623" s="102" t="str">
        <f t="shared" si="1697"/>
        <v/>
      </c>
      <c r="Q3623" s="102" t="str">
        <f t="shared" si="1698"/>
        <v/>
      </c>
      <c r="R3623" s="120" t="str">
        <f t="shared" si="1699"/>
        <v/>
      </c>
      <c r="S3623" s="54" t="str">
        <f t="shared" si="1700"/>
        <v/>
      </c>
      <c r="T3623" s="5" t="str">
        <f t="shared" si="1701"/>
        <v/>
      </c>
      <c r="U3623" s="152" t="str">
        <f t="shared" si="1684"/>
        <v/>
      </c>
      <c r="V3623" s="152" t="str">
        <f t="shared" si="1685"/>
        <v/>
      </c>
      <c r="W3623" s="153" t="str">
        <f t="shared" si="1686"/>
        <v/>
      </c>
      <c r="X3623" s="153" t="str">
        <f t="shared" si="1687"/>
        <v/>
      </c>
      <c r="Y3623" s="153" t="str">
        <f t="shared" si="1688"/>
        <v/>
      </c>
      <c r="Z3623" s="153" t="str">
        <f t="shared" si="1689"/>
        <v/>
      </c>
      <c r="AA3623" s="152" t="str">
        <f t="shared" si="1690"/>
        <v/>
      </c>
      <c r="AB3623" s="152" t="str">
        <f t="shared" si="1691"/>
        <v/>
      </c>
      <c r="AC3623" s="154" t="str">
        <f t="shared" si="1702"/>
        <v/>
      </c>
      <c r="AD3623" s="154" t="str">
        <f t="shared" si="1703"/>
        <v/>
      </c>
      <c r="AE3623" s="3" t="str">
        <f t="shared" si="1704"/>
        <v/>
      </c>
      <c r="AF3623" s="3" t="str">
        <f t="shared" si="1705"/>
        <v/>
      </c>
      <c r="AG3623" s="3" t="str">
        <f t="shared" si="1706"/>
        <v/>
      </c>
      <c r="AH3623" s="4" t="str">
        <f t="shared" si="1707"/>
        <v/>
      </c>
      <c r="AI3623" s="75" t="str">
        <f t="shared" si="1708"/>
        <v/>
      </c>
      <c r="AJ3623" s="75" t="str">
        <f t="shared" si="1709"/>
        <v/>
      </c>
    </row>
    <row r="3624" spans="1:36" ht="14.25">
      <c r="A3624" s="41" t="str">
        <f t="shared" si="1692"/>
        <v/>
      </c>
      <c r="B3624" s="150" t="str">
        <f>IF(ISNUMBER(A3624),INDEX('MetaTrader Import'!$H$13:$J$5893,TRUNC(((A3624-$A$39+1)-1)/3)+1,MOD((A3624-$A$39+1)-1,3)+1),"")</f>
        <v/>
      </c>
      <c r="C3624" s="43" t="str">
        <f t="shared" si="1693"/>
        <v/>
      </c>
      <c r="D3624" s="43" t="str">
        <f t="shared" ca="1" si="1683"/>
        <v/>
      </c>
      <c r="E3624" s="43" t="str">
        <f t="shared" si="1694"/>
        <v/>
      </c>
      <c r="F3624" s="43" t="str">
        <f t="shared" si="1695"/>
        <v/>
      </c>
      <c r="G3624" s="43" t="str">
        <f>IF(A3624&lt;&gt;"",IF(A3624&lt;Data!$G$11*0.25,$C$13/$G$32,IF(A3624&gt;Data!$G$11*0.25,$C$13,$C$13*10)),"")</f>
        <v/>
      </c>
      <c r="H3624" s="43" t="str">
        <f>IF(A3624&lt;&gt;"",IF(Data!$G$9="constant",$C$13,IF(Data!$G$9="squeeze",G3624,F3624)),"")</f>
        <v/>
      </c>
      <c r="I3624" s="38" t="str">
        <f ca="1">IF(ISNUMBER(A3624),NORMINV(RAND(),0,IF(AND(Data!$G$9="squeeze",A3624&lt;Data!$G$11*0.25),$H$32,1)*$C$30*$C$13)*($C$14*$C$12),"")</f>
        <v/>
      </c>
      <c r="J3624" s="42" t="str">
        <f ca="1">IFERROR(IF(Data!$C$6="Real",B3624,I3624+J3623+($C$14*$C$12)*(NORMINV(RAND(),$C$15,CHOOSE($G$13,$C$13,F3624,G3624)))),"")</f>
        <v/>
      </c>
      <c r="K3624" s="88" t="str">
        <f>IF(ISNUMBER(A3624), IF($G$16="fixed",$G$17,MIN(H3624*Data!$C$7*$C$16*0.5,$C$17*Data!$C$7))*$C$12,"")</f>
        <v/>
      </c>
      <c r="L3624" s="42" t="str">
        <f t="shared" ca="1" si="1710"/>
        <v/>
      </c>
      <c r="M3624" s="44" t="str">
        <f t="shared" ca="1" si="1711"/>
        <v/>
      </c>
      <c r="N3624" s="44" t="str">
        <f t="shared" ca="1" si="1712"/>
        <v/>
      </c>
      <c r="O3624" s="108" t="str">
        <f t="shared" si="1696"/>
        <v/>
      </c>
      <c r="P3624" s="102" t="str">
        <f t="shared" si="1697"/>
        <v/>
      </c>
      <c r="Q3624" s="102" t="str">
        <f t="shared" si="1698"/>
        <v/>
      </c>
      <c r="R3624" s="120" t="str">
        <f t="shared" si="1699"/>
        <v/>
      </c>
      <c r="S3624" s="54" t="str">
        <f t="shared" si="1700"/>
        <v/>
      </c>
      <c r="T3624" s="5" t="str">
        <f t="shared" si="1701"/>
        <v/>
      </c>
      <c r="U3624" s="152" t="str">
        <f t="shared" si="1684"/>
        <v/>
      </c>
      <c r="V3624" s="152" t="str">
        <f t="shared" si="1685"/>
        <v/>
      </c>
      <c r="W3624" s="153" t="str">
        <f t="shared" si="1686"/>
        <v/>
      </c>
      <c r="X3624" s="153" t="str">
        <f t="shared" si="1687"/>
        <v/>
      </c>
      <c r="Y3624" s="153" t="str">
        <f t="shared" si="1688"/>
        <v/>
      </c>
      <c r="Z3624" s="153" t="str">
        <f t="shared" si="1689"/>
        <v/>
      </c>
      <c r="AA3624" s="152" t="str">
        <f t="shared" si="1690"/>
        <v/>
      </c>
      <c r="AB3624" s="152" t="str">
        <f t="shared" si="1691"/>
        <v/>
      </c>
      <c r="AC3624" s="154" t="str">
        <f t="shared" si="1702"/>
        <v/>
      </c>
      <c r="AD3624" s="154" t="str">
        <f t="shared" si="1703"/>
        <v/>
      </c>
      <c r="AE3624" s="3" t="str">
        <f t="shared" si="1704"/>
        <v/>
      </c>
      <c r="AF3624" s="3" t="str">
        <f t="shared" si="1705"/>
        <v/>
      </c>
      <c r="AG3624" s="3" t="str">
        <f t="shared" si="1706"/>
        <v/>
      </c>
      <c r="AH3624" s="4" t="str">
        <f t="shared" si="1707"/>
        <v/>
      </c>
      <c r="AI3624" s="75" t="str">
        <f t="shared" si="1708"/>
        <v/>
      </c>
      <c r="AJ3624" s="75" t="str">
        <f t="shared" si="1709"/>
        <v/>
      </c>
    </row>
    <row r="3625" spans="1:36" ht="14.25">
      <c r="A3625" s="41" t="str">
        <f t="shared" si="1692"/>
        <v/>
      </c>
      <c r="B3625" s="150" t="str">
        <f>IF(ISNUMBER(A3625),INDEX('MetaTrader Import'!$H$13:$J$5893,TRUNC(((A3625-$A$39+1)-1)/3)+1,MOD((A3625-$A$39+1)-1,3)+1),"")</f>
        <v/>
      </c>
      <c r="C3625" s="43" t="str">
        <f t="shared" si="1693"/>
        <v/>
      </c>
      <c r="D3625" s="43" t="str">
        <f t="shared" ca="1" si="1683"/>
        <v/>
      </c>
      <c r="E3625" s="43" t="str">
        <f t="shared" si="1694"/>
        <v/>
      </c>
      <c r="F3625" s="43" t="str">
        <f t="shared" si="1695"/>
        <v/>
      </c>
      <c r="G3625" s="43" t="str">
        <f>IF(A3625&lt;&gt;"",IF(A3625&lt;Data!$G$11*0.25,$C$13/$G$32,IF(A3625&gt;Data!$G$11*0.25,$C$13,$C$13*10)),"")</f>
        <v/>
      </c>
      <c r="H3625" s="43" t="str">
        <f>IF(A3625&lt;&gt;"",IF(Data!$G$9="constant",$C$13,IF(Data!$G$9="squeeze",G3625,F3625)),"")</f>
        <v/>
      </c>
      <c r="I3625" s="38" t="str">
        <f ca="1">IF(ISNUMBER(A3625),NORMINV(RAND(),0,IF(AND(Data!$G$9="squeeze",A3625&lt;Data!$G$11*0.25),$H$32,1)*$C$30*$C$13)*($C$14*$C$12),"")</f>
        <v/>
      </c>
      <c r="J3625" s="42" t="str">
        <f ca="1">IFERROR(IF(Data!$C$6="Real",B3625,I3625+J3624+($C$14*$C$12)*(NORMINV(RAND(),$C$15,CHOOSE($G$13,$C$13,F3625,G3625)))),"")</f>
        <v/>
      </c>
      <c r="K3625" s="88" t="str">
        <f>IF(ISNUMBER(A3625), IF($G$16="fixed",$G$17,MIN(H3625*Data!$C$7*$C$16*0.5,$C$17*Data!$C$7))*$C$12,"")</f>
        <v/>
      </c>
      <c r="L3625" s="42" t="str">
        <f t="shared" ca="1" si="1710"/>
        <v/>
      </c>
      <c r="M3625" s="44" t="str">
        <f t="shared" ca="1" si="1711"/>
        <v/>
      </c>
      <c r="N3625" s="44" t="str">
        <f t="shared" ca="1" si="1712"/>
        <v/>
      </c>
      <c r="O3625" s="108" t="str">
        <f t="shared" si="1696"/>
        <v/>
      </c>
      <c r="P3625" s="102" t="str">
        <f t="shared" si="1697"/>
        <v/>
      </c>
      <c r="Q3625" s="102" t="str">
        <f t="shared" si="1698"/>
        <v/>
      </c>
      <c r="R3625" s="120" t="str">
        <f t="shared" si="1699"/>
        <v/>
      </c>
      <c r="S3625" s="54" t="str">
        <f t="shared" si="1700"/>
        <v/>
      </c>
      <c r="T3625" s="5" t="str">
        <f t="shared" si="1701"/>
        <v/>
      </c>
      <c r="U3625" s="152" t="str">
        <f t="shared" si="1684"/>
        <v/>
      </c>
      <c r="V3625" s="152" t="str">
        <f t="shared" si="1685"/>
        <v/>
      </c>
      <c r="W3625" s="153" t="str">
        <f t="shared" si="1686"/>
        <v/>
      </c>
      <c r="X3625" s="153" t="str">
        <f t="shared" si="1687"/>
        <v/>
      </c>
      <c r="Y3625" s="153" t="str">
        <f t="shared" si="1688"/>
        <v/>
      </c>
      <c r="Z3625" s="153" t="str">
        <f t="shared" si="1689"/>
        <v/>
      </c>
      <c r="AA3625" s="152" t="str">
        <f t="shared" si="1690"/>
        <v/>
      </c>
      <c r="AB3625" s="152" t="str">
        <f t="shared" si="1691"/>
        <v/>
      </c>
      <c r="AC3625" s="154" t="str">
        <f t="shared" si="1702"/>
        <v/>
      </c>
      <c r="AD3625" s="154" t="str">
        <f t="shared" si="1703"/>
        <v/>
      </c>
      <c r="AE3625" s="3" t="str">
        <f t="shared" si="1704"/>
        <v/>
      </c>
      <c r="AF3625" s="3" t="str">
        <f t="shared" si="1705"/>
        <v/>
      </c>
      <c r="AG3625" s="3" t="str">
        <f t="shared" si="1706"/>
        <v/>
      </c>
      <c r="AH3625" s="4" t="str">
        <f t="shared" si="1707"/>
        <v/>
      </c>
      <c r="AI3625" s="75" t="str">
        <f t="shared" si="1708"/>
        <v/>
      </c>
      <c r="AJ3625" s="75" t="str">
        <f t="shared" si="1709"/>
        <v/>
      </c>
    </row>
    <row r="3626" spans="1:36" ht="14.25">
      <c r="A3626" s="41" t="str">
        <f t="shared" si="1692"/>
        <v/>
      </c>
      <c r="B3626" s="150" t="str">
        <f>IF(ISNUMBER(A3626),INDEX('MetaTrader Import'!$H$13:$J$5893,TRUNC(((A3626-$A$39+1)-1)/3)+1,MOD((A3626-$A$39+1)-1,3)+1),"")</f>
        <v/>
      </c>
      <c r="C3626" s="43" t="str">
        <f t="shared" si="1693"/>
        <v/>
      </c>
      <c r="D3626" s="43" t="str">
        <f t="shared" ca="1" si="1683"/>
        <v/>
      </c>
      <c r="E3626" s="43" t="str">
        <f t="shared" si="1694"/>
        <v/>
      </c>
      <c r="F3626" s="43" t="str">
        <f t="shared" si="1695"/>
        <v/>
      </c>
      <c r="G3626" s="43" t="str">
        <f>IF(A3626&lt;&gt;"",IF(A3626&lt;Data!$G$11*0.25,$C$13/$G$32,IF(A3626&gt;Data!$G$11*0.25,$C$13,$C$13*10)),"")</f>
        <v/>
      </c>
      <c r="H3626" s="43" t="str">
        <f>IF(A3626&lt;&gt;"",IF(Data!$G$9="constant",$C$13,IF(Data!$G$9="squeeze",G3626,F3626)),"")</f>
        <v/>
      </c>
      <c r="I3626" s="38" t="str">
        <f ca="1">IF(ISNUMBER(A3626),NORMINV(RAND(),0,IF(AND(Data!$G$9="squeeze",A3626&lt;Data!$G$11*0.25),$H$32,1)*$C$30*$C$13)*($C$14*$C$12),"")</f>
        <v/>
      </c>
      <c r="J3626" s="42" t="str">
        <f ca="1">IFERROR(IF(Data!$C$6="Real",B3626,I3626+J3625+($C$14*$C$12)*(NORMINV(RAND(),$C$15,CHOOSE($G$13,$C$13,F3626,G3626)))),"")</f>
        <v/>
      </c>
      <c r="K3626" s="88" t="str">
        <f>IF(ISNUMBER(A3626), IF($G$16="fixed",$G$17,MIN(H3626*Data!$C$7*$C$16*0.5,$C$17*Data!$C$7))*$C$12,"")</f>
        <v/>
      </c>
      <c r="L3626" s="42" t="str">
        <f t="shared" ca="1" si="1710"/>
        <v/>
      </c>
      <c r="M3626" s="44" t="str">
        <f t="shared" ca="1" si="1711"/>
        <v/>
      </c>
      <c r="N3626" s="44" t="str">
        <f t="shared" ca="1" si="1712"/>
        <v/>
      </c>
      <c r="O3626" s="108" t="str">
        <f t="shared" si="1696"/>
        <v/>
      </c>
      <c r="P3626" s="102" t="str">
        <f t="shared" si="1697"/>
        <v/>
      </c>
      <c r="Q3626" s="102" t="str">
        <f t="shared" si="1698"/>
        <v/>
      </c>
      <c r="R3626" s="120" t="str">
        <f t="shared" si="1699"/>
        <v/>
      </c>
      <c r="S3626" s="54" t="str">
        <f t="shared" si="1700"/>
        <v/>
      </c>
      <c r="T3626" s="5" t="str">
        <f t="shared" si="1701"/>
        <v/>
      </c>
      <c r="U3626" s="152" t="str">
        <f t="shared" si="1684"/>
        <v/>
      </c>
      <c r="V3626" s="152" t="str">
        <f t="shared" si="1685"/>
        <v/>
      </c>
      <c r="W3626" s="153" t="str">
        <f t="shared" si="1686"/>
        <v/>
      </c>
      <c r="X3626" s="153" t="str">
        <f t="shared" si="1687"/>
        <v/>
      </c>
      <c r="Y3626" s="153" t="str">
        <f t="shared" si="1688"/>
        <v/>
      </c>
      <c r="Z3626" s="153" t="str">
        <f t="shared" si="1689"/>
        <v/>
      </c>
      <c r="AA3626" s="152" t="str">
        <f t="shared" si="1690"/>
        <v/>
      </c>
      <c r="AB3626" s="152" t="str">
        <f t="shared" si="1691"/>
        <v/>
      </c>
      <c r="AC3626" s="154" t="str">
        <f t="shared" si="1702"/>
        <v/>
      </c>
      <c r="AD3626" s="154" t="str">
        <f t="shared" si="1703"/>
        <v/>
      </c>
      <c r="AE3626" s="3" t="str">
        <f t="shared" si="1704"/>
        <v/>
      </c>
      <c r="AF3626" s="3" t="str">
        <f t="shared" si="1705"/>
        <v/>
      </c>
      <c r="AG3626" s="3" t="str">
        <f t="shared" si="1706"/>
        <v/>
      </c>
      <c r="AH3626" s="4" t="str">
        <f t="shared" si="1707"/>
        <v/>
      </c>
      <c r="AI3626" s="75" t="str">
        <f t="shared" si="1708"/>
        <v/>
      </c>
      <c r="AJ3626" s="75" t="str">
        <f t="shared" si="1709"/>
        <v/>
      </c>
    </row>
    <row r="3627" spans="1:36" ht="14.25">
      <c r="A3627" s="41" t="str">
        <f t="shared" si="1692"/>
        <v/>
      </c>
      <c r="B3627" s="150" t="str">
        <f>IF(ISNUMBER(A3627),INDEX('MetaTrader Import'!$H$13:$J$5893,TRUNC(((A3627-$A$39+1)-1)/3)+1,MOD((A3627-$A$39+1)-1,3)+1),"")</f>
        <v/>
      </c>
      <c r="C3627" s="43" t="str">
        <f t="shared" si="1693"/>
        <v/>
      </c>
      <c r="D3627" s="43" t="str">
        <f t="shared" ca="1" si="1683"/>
        <v/>
      </c>
      <c r="E3627" s="43" t="str">
        <f t="shared" si="1694"/>
        <v/>
      </c>
      <c r="F3627" s="43" t="str">
        <f t="shared" si="1695"/>
        <v/>
      </c>
      <c r="G3627" s="43" t="str">
        <f>IF(A3627&lt;&gt;"",IF(A3627&lt;Data!$G$11*0.25,$C$13/$G$32,IF(A3627&gt;Data!$G$11*0.25,$C$13,$C$13*10)),"")</f>
        <v/>
      </c>
      <c r="H3627" s="43" t="str">
        <f>IF(A3627&lt;&gt;"",IF(Data!$G$9="constant",$C$13,IF(Data!$G$9="squeeze",G3627,F3627)),"")</f>
        <v/>
      </c>
      <c r="I3627" s="38" t="str">
        <f ca="1">IF(ISNUMBER(A3627),NORMINV(RAND(),0,IF(AND(Data!$G$9="squeeze",A3627&lt;Data!$G$11*0.25),$H$32,1)*$C$30*$C$13)*($C$14*$C$12),"")</f>
        <v/>
      </c>
      <c r="J3627" s="42" t="str">
        <f ca="1">IFERROR(IF(Data!$C$6="Real",B3627,I3627+J3626+($C$14*$C$12)*(NORMINV(RAND(),$C$15,CHOOSE($G$13,$C$13,F3627,G3627)))),"")</f>
        <v/>
      </c>
      <c r="K3627" s="88" t="str">
        <f>IF(ISNUMBER(A3627), IF($G$16="fixed",$G$17,MIN(H3627*Data!$C$7*$C$16*0.5,$C$17*Data!$C$7))*$C$12,"")</f>
        <v/>
      </c>
      <c r="L3627" s="42" t="str">
        <f t="shared" ca="1" si="1710"/>
        <v/>
      </c>
      <c r="M3627" s="44" t="str">
        <f t="shared" ca="1" si="1711"/>
        <v/>
      </c>
      <c r="N3627" s="44" t="str">
        <f t="shared" ca="1" si="1712"/>
        <v/>
      </c>
      <c r="O3627" s="108" t="str">
        <f t="shared" si="1696"/>
        <v/>
      </c>
      <c r="P3627" s="102" t="str">
        <f t="shared" si="1697"/>
        <v/>
      </c>
      <c r="Q3627" s="102" t="str">
        <f t="shared" si="1698"/>
        <v/>
      </c>
      <c r="R3627" s="120" t="str">
        <f t="shared" si="1699"/>
        <v/>
      </c>
      <c r="S3627" s="54" t="str">
        <f t="shared" si="1700"/>
        <v/>
      </c>
      <c r="T3627" s="5" t="str">
        <f t="shared" si="1701"/>
        <v/>
      </c>
      <c r="U3627" s="152" t="str">
        <f t="shared" si="1684"/>
        <v/>
      </c>
      <c r="V3627" s="152" t="str">
        <f t="shared" si="1685"/>
        <v/>
      </c>
      <c r="W3627" s="153" t="str">
        <f t="shared" si="1686"/>
        <v/>
      </c>
      <c r="X3627" s="153" t="str">
        <f t="shared" si="1687"/>
        <v/>
      </c>
      <c r="Y3627" s="153" t="str">
        <f t="shared" si="1688"/>
        <v/>
      </c>
      <c r="Z3627" s="153" t="str">
        <f t="shared" si="1689"/>
        <v/>
      </c>
      <c r="AA3627" s="152" t="str">
        <f t="shared" si="1690"/>
        <v/>
      </c>
      <c r="AB3627" s="152" t="str">
        <f t="shared" si="1691"/>
        <v/>
      </c>
      <c r="AC3627" s="154" t="str">
        <f t="shared" si="1702"/>
        <v/>
      </c>
      <c r="AD3627" s="154" t="str">
        <f t="shared" si="1703"/>
        <v/>
      </c>
      <c r="AE3627" s="3" t="str">
        <f t="shared" si="1704"/>
        <v/>
      </c>
      <c r="AF3627" s="3" t="str">
        <f t="shared" si="1705"/>
        <v/>
      </c>
      <c r="AG3627" s="3" t="str">
        <f t="shared" si="1706"/>
        <v/>
      </c>
      <c r="AH3627" s="4" t="str">
        <f t="shared" si="1707"/>
        <v/>
      </c>
      <c r="AI3627" s="75" t="str">
        <f t="shared" si="1708"/>
        <v/>
      </c>
      <c r="AJ3627" s="75" t="str">
        <f t="shared" si="1709"/>
        <v/>
      </c>
    </row>
    <row r="3628" spans="1:36" ht="14.25">
      <c r="A3628" s="41" t="str">
        <f t="shared" si="1692"/>
        <v/>
      </c>
      <c r="B3628" s="150" t="str">
        <f>IF(ISNUMBER(A3628),INDEX('MetaTrader Import'!$H$13:$J$5893,TRUNC(((A3628-$A$39+1)-1)/3)+1,MOD((A3628-$A$39+1)-1,3)+1),"")</f>
        <v/>
      </c>
      <c r="C3628" s="43" t="str">
        <f t="shared" si="1693"/>
        <v/>
      </c>
      <c r="D3628" s="43" t="str">
        <f t="shared" ca="1" si="1683"/>
        <v/>
      </c>
      <c r="E3628" s="43" t="str">
        <f t="shared" si="1694"/>
        <v/>
      </c>
      <c r="F3628" s="43" t="str">
        <f t="shared" si="1695"/>
        <v/>
      </c>
      <c r="G3628" s="43" t="str">
        <f>IF(A3628&lt;&gt;"",IF(A3628&lt;Data!$G$11*0.25,$C$13/$G$32,IF(A3628&gt;Data!$G$11*0.25,$C$13,$C$13*10)),"")</f>
        <v/>
      </c>
      <c r="H3628" s="43" t="str">
        <f>IF(A3628&lt;&gt;"",IF(Data!$G$9="constant",$C$13,IF(Data!$G$9="squeeze",G3628,F3628)),"")</f>
        <v/>
      </c>
      <c r="I3628" s="38" t="str">
        <f ca="1">IF(ISNUMBER(A3628),NORMINV(RAND(),0,IF(AND(Data!$G$9="squeeze",A3628&lt;Data!$G$11*0.25),$H$32,1)*$C$30*$C$13)*($C$14*$C$12),"")</f>
        <v/>
      </c>
      <c r="J3628" s="42" t="str">
        <f ca="1">IFERROR(IF(Data!$C$6="Real",B3628,I3628+J3627+($C$14*$C$12)*(NORMINV(RAND(),$C$15,CHOOSE($G$13,$C$13,F3628,G3628)))),"")</f>
        <v/>
      </c>
      <c r="K3628" s="88" t="str">
        <f>IF(ISNUMBER(A3628), IF($G$16="fixed",$G$17,MIN(H3628*Data!$C$7*$C$16*0.5,$C$17*Data!$C$7))*$C$12,"")</f>
        <v/>
      </c>
      <c r="L3628" s="42" t="str">
        <f t="shared" ca="1" si="1710"/>
        <v/>
      </c>
      <c r="M3628" s="44" t="str">
        <f t="shared" ca="1" si="1711"/>
        <v/>
      </c>
      <c r="N3628" s="44" t="str">
        <f t="shared" ca="1" si="1712"/>
        <v/>
      </c>
      <c r="O3628" s="108" t="str">
        <f t="shared" si="1696"/>
        <v/>
      </c>
      <c r="P3628" s="102" t="str">
        <f t="shared" si="1697"/>
        <v/>
      </c>
      <c r="Q3628" s="102" t="str">
        <f t="shared" si="1698"/>
        <v/>
      </c>
      <c r="R3628" s="120" t="str">
        <f t="shared" si="1699"/>
        <v/>
      </c>
      <c r="S3628" s="54" t="str">
        <f t="shared" si="1700"/>
        <v/>
      </c>
      <c r="T3628" s="5" t="str">
        <f t="shared" si="1701"/>
        <v/>
      </c>
      <c r="U3628" s="152" t="str">
        <f t="shared" si="1684"/>
        <v/>
      </c>
      <c r="V3628" s="152" t="str">
        <f t="shared" si="1685"/>
        <v/>
      </c>
      <c r="W3628" s="153" t="str">
        <f t="shared" si="1686"/>
        <v/>
      </c>
      <c r="X3628" s="153" t="str">
        <f t="shared" si="1687"/>
        <v/>
      </c>
      <c r="Y3628" s="153" t="str">
        <f t="shared" si="1688"/>
        <v/>
      </c>
      <c r="Z3628" s="153" t="str">
        <f t="shared" si="1689"/>
        <v/>
      </c>
      <c r="AA3628" s="152" t="str">
        <f t="shared" si="1690"/>
        <v/>
      </c>
      <c r="AB3628" s="152" t="str">
        <f t="shared" si="1691"/>
        <v/>
      </c>
      <c r="AC3628" s="154" t="str">
        <f t="shared" si="1702"/>
        <v/>
      </c>
      <c r="AD3628" s="154" t="str">
        <f t="shared" si="1703"/>
        <v/>
      </c>
      <c r="AE3628" s="3" t="str">
        <f t="shared" si="1704"/>
        <v/>
      </c>
      <c r="AF3628" s="3" t="str">
        <f t="shared" si="1705"/>
        <v/>
      </c>
      <c r="AG3628" s="3" t="str">
        <f t="shared" si="1706"/>
        <v/>
      </c>
      <c r="AH3628" s="4" t="str">
        <f t="shared" si="1707"/>
        <v/>
      </c>
      <c r="AI3628" s="75" t="str">
        <f t="shared" si="1708"/>
        <v/>
      </c>
      <c r="AJ3628" s="75" t="str">
        <f t="shared" si="1709"/>
        <v/>
      </c>
    </row>
    <row r="3629" spans="1:36" ht="14.25">
      <c r="A3629" s="41" t="str">
        <f t="shared" si="1692"/>
        <v/>
      </c>
      <c r="B3629" s="150" t="str">
        <f>IF(ISNUMBER(A3629),INDEX('MetaTrader Import'!$H$13:$J$5893,TRUNC(((A3629-$A$39+1)-1)/3)+1,MOD((A3629-$A$39+1)-1,3)+1),"")</f>
        <v/>
      </c>
      <c r="C3629" s="43" t="str">
        <f t="shared" si="1693"/>
        <v/>
      </c>
      <c r="D3629" s="43" t="str">
        <f t="shared" ca="1" si="1683"/>
        <v/>
      </c>
      <c r="E3629" s="43" t="str">
        <f t="shared" si="1694"/>
        <v/>
      </c>
      <c r="F3629" s="43" t="str">
        <f t="shared" si="1695"/>
        <v/>
      </c>
      <c r="G3629" s="43" t="str">
        <f>IF(A3629&lt;&gt;"",IF(A3629&lt;Data!$G$11*0.25,$C$13/$G$32,IF(A3629&gt;Data!$G$11*0.25,$C$13,$C$13*10)),"")</f>
        <v/>
      </c>
      <c r="H3629" s="43" t="str">
        <f>IF(A3629&lt;&gt;"",IF(Data!$G$9="constant",$C$13,IF(Data!$G$9="squeeze",G3629,F3629)),"")</f>
        <v/>
      </c>
      <c r="I3629" s="38" t="str">
        <f ca="1">IF(ISNUMBER(A3629),NORMINV(RAND(),0,IF(AND(Data!$G$9="squeeze",A3629&lt;Data!$G$11*0.25),$H$32,1)*$C$30*$C$13)*($C$14*$C$12),"")</f>
        <v/>
      </c>
      <c r="J3629" s="42" t="str">
        <f ca="1">IFERROR(IF(Data!$C$6="Real",B3629,I3629+J3628+($C$14*$C$12)*(NORMINV(RAND(),$C$15,CHOOSE($G$13,$C$13,F3629,G3629)))),"")</f>
        <v/>
      </c>
      <c r="K3629" s="88" t="str">
        <f>IF(ISNUMBER(A3629), IF($G$16="fixed",$G$17,MIN(H3629*Data!$C$7*$C$16*0.5,$C$17*Data!$C$7))*$C$12,"")</f>
        <v/>
      </c>
      <c r="L3629" s="42" t="str">
        <f t="shared" ca="1" si="1710"/>
        <v/>
      </c>
      <c r="M3629" s="44" t="str">
        <f t="shared" ca="1" si="1711"/>
        <v/>
      </c>
      <c r="N3629" s="44" t="str">
        <f t="shared" ca="1" si="1712"/>
        <v/>
      </c>
      <c r="O3629" s="108" t="str">
        <f t="shared" si="1696"/>
        <v/>
      </c>
      <c r="P3629" s="102" t="str">
        <f t="shared" si="1697"/>
        <v/>
      </c>
      <c r="Q3629" s="102" t="str">
        <f t="shared" si="1698"/>
        <v/>
      </c>
      <c r="R3629" s="120" t="str">
        <f t="shared" si="1699"/>
        <v/>
      </c>
      <c r="S3629" s="54" t="str">
        <f t="shared" si="1700"/>
        <v/>
      </c>
      <c r="T3629" s="5" t="str">
        <f t="shared" si="1701"/>
        <v/>
      </c>
      <c r="U3629" s="152" t="str">
        <f t="shared" si="1684"/>
        <v/>
      </c>
      <c r="V3629" s="152" t="str">
        <f t="shared" si="1685"/>
        <v/>
      </c>
      <c r="W3629" s="153" t="str">
        <f t="shared" si="1686"/>
        <v/>
      </c>
      <c r="X3629" s="153" t="str">
        <f t="shared" si="1687"/>
        <v/>
      </c>
      <c r="Y3629" s="153" t="str">
        <f t="shared" si="1688"/>
        <v/>
      </c>
      <c r="Z3629" s="153" t="str">
        <f t="shared" si="1689"/>
        <v/>
      </c>
      <c r="AA3629" s="152" t="str">
        <f t="shared" si="1690"/>
        <v/>
      </c>
      <c r="AB3629" s="152" t="str">
        <f t="shared" si="1691"/>
        <v/>
      </c>
      <c r="AC3629" s="154" t="str">
        <f t="shared" si="1702"/>
        <v/>
      </c>
      <c r="AD3629" s="154" t="str">
        <f t="shared" si="1703"/>
        <v/>
      </c>
      <c r="AE3629" s="3" t="str">
        <f t="shared" si="1704"/>
        <v/>
      </c>
      <c r="AF3629" s="3" t="str">
        <f t="shared" si="1705"/>
        <v/>
      </c>
      <c r="AG3629" s="3" t="str">
        <f t="shared" si="1706"/>
        <v/>
      </c>
      <c r="AH3629" s="4" t="str">
        <f t="shared" si="1707"/>
        <v/>
      </c>
      <c r="AI3629" s="75" t="str">
        <f t="shared" si="1708"/>
        <v/>
      </c>
      <c r="AJ3629" s="75" t="str">
        <f t="shared" si="1709"/>
        <v/>
      </c>
    </row>
    <row r="3630" spans="1:36" ht="14.25">
      <c r="A3630" s="41" t="str">
        <f t="shared" si="1692"/>
        <v/>
      </c>
      <c r="B3630" s="150" t="str">
        <f>IF(ISNUMBER(A3630),INDEX('MetaTrader Import'!$H$13:$J$5893,TRUNC(((A3630-$A$39+1)-1)/3)+1,MOD((A3630-$A$39+1)-1,3)+1),"")</f>
        <v/>
      </c>
      <c r="C3630" s="43" t="str">
        <f t="shared" si="1693"/>
        <v/>
      </c>
      <c r="D3630" s="43" t="str">
        <f t="shared" ca="1" si="1683"/>
        <v/>
      </c>
      <c r="E3630" s="43" t="str">
        <f t="shared" si="1694"/>
        <v/>
      </c>
      <c r="F3630" s="43" t="str">
        <f t="shared" si="1695"/>
        <v/>
      </c>
      <c r="G3630" s="43" t="str">
        <f>IF(A3630&lt;&gt;"",IF(A3630&lt;Data!$G$11*0.25,$C$13/$G$32,IF(A3630&gt;Data!$G$11*0.25,$C$13,$C$13*10)),"")</f>
        <v/>
      </c>
      <c r="H3630" s="43" t="str">
        <f>IF(A3630&lt;&gt;"",IF(Data!$G$9="constant",$C$13,IF(Data!$G$9="squeeze",G3630,F3630)),"")</f>
        <v/>
      </c>
      <c r="I3630" s="38" t="str">
        <f ca="1">IF(ISNUMBER(A3630),NORMINV(RAND(),0,IF(AND(Data!$G$9="squeeze",A3630&lt;Data!$G$11*0.25),$H$32,1)*$C$30*$C$13)*($C$14*$C$12),"")</f>
        <v/>
      </c>
      <c r="J3630" s="42" t="str">
        <f ca="1">IFERROR(IF(Data!$C$6="Real",B3630,I3630+J3629+($C$14*$C$12)*(NORMINV(RAND(),$C$15,CHOOSE($G$13,$C$13,F3630,G3630)))),"")</f>
        <v/>
      </c>
      <c r="K3630" s="88" t="str">
        <f>IF(ISNUMBER(A3630), IF($G$16="fixed",$G$17,MIN(H3630*Data!$C$7*$C$16*0.5,$C$17*Data!$C$7))*$C$12,"")</f>
        <v/>
      </c>
      <c r="L3630" s="42" t="str">
        <f t="shared" ca="1" si="1710"/>
        <v/>
      </c>
      <c r="M3630" s="44" t="str">
        <f t="shared" ca="1" si="1711"/>
        <v/>
      </c>
      <c r="N3630" s="44" t="str">
        <f t="shared" ca="1" si="1712"/>
        <v/>
      </c>
      <c r="O3630" s="108" t="str">
        <f t="shared" si="1696"/>
        <v/>
      </c>
      <c r="P3630" s="102" t="str">
        <f t="shared" si="1697"/>
        <v/>
      </c>
      <c r="Q3630" s="102" t="str">
        <f t="shared" si="1698"/>
        <v/>
      </c>
      <c r="R3630" s="120" t="str">
        <f t="shared" si="1699"/>
        <v/>
      </c>
      <c r="S3630" s="54" t="str">
        <f t="shared" si="1700"/>
        <v/>
      </c>
      <c r="T3630" s="5" t="str">
        <f t="shared" si="1701"/>
        <v/>
      </c>
      <c r="U3630" s="152" t="str">
        <f t="shared" si="1684"/>
        <v/>
      </c>
      <c r="V3630" s="152" t="str">
        <f t="shared" si="1685"/>
        <v/>
      </c>
      <c r="W3630" s="153" t="str">
        <f t="shared" si="1686"/>
        <v/>
      </c>
      <c r="X3630" s="153" t="str">
        <f t="shared" si="1687"/>
        <v/>
      </c>
      <c r="Y3630" s="153" t="str">
        <f t="shared" si="1688"/>
        <v/>
      </c>
      <c r="Z3630" s="153" t="str">
        <f t="shared" si="1689"/>
        <v/>
      </c>
      <c r="AA3630" s="152" t="str">
        <f t="shared" si="1690"/>
        <v/>
      </c>
      <c r="AB3630" s="152" t="str">
        <f t="shared" si="1691"/>
        <v/>
      </c>
      <c r="AC3630" s="154" t="str">
        <f t="shared" si="1702"/>
        <v/>
      </c>
      <c r="AD3630" s="154" t="str">
        <f t="shared" si="1703"/>
        <v/>
      </c>
      <c r="AE3630" s="3" t="str">
        <f t="shared" si="1704"/>
        <v/>
      </c>
      <c r="AF3630" s="3" t="str">
        <f t="shared" si="1705"/>
        <v/>
      </c>
      <c r="AG3630" s="3" t="str">
        <f t="shared" si="1706"/>
        <v/>
      </c>
      <c r="AH3630" s="4" t="str">
        <f t="shared" si="1707"/>
        <v/>
      </c>
      <c r="AI3630" s="75" t="str">
        <f t="shared" si="1708"/>
        <v/>
      </c>
      <c r="AJ3630" s="75" t="str">
        <f t="shared" si="1709"/>
        <v/>
      </c>
    </row>
    <row r="3631" spans="1:36" ht="14.25">
      <c r="A3631" s="41" t="str">
        <f t="shared" si="1692"/>
        <v/>
      </c>
      <c r="B3631" s="150" t="str">
        <f>IF(ISNUMBER(A3631),INDEX('MetaTrader Import'!$H$13:$J$5893,TRUNC(((A3631-$A$39+1)-1)/3)+1,MOD((A3631-$A$39+1)-1,3)+1),"")</f>
        <v/>
      </c>
      <c r="C3631" s="43" t="str">
        <f t="shared" si="1693"/>
        <v/>
      </c>
      <c r="D3631" s="43" t="str">
        <f t="shared" ca="1" si="1683"/>
        <v/>
      </c>
      <c r="E3631" s="43" t="str">
        <f t="shared" si="1694"/>
        <v/>
      </c>
      <c r="F3631" s="43" t="str">
        <f t="shared" si="1695"/>
        <v/>
      </c>
      <c r="G3631" s="43" t="str">
        <f>IF(A3631&lt;&gt;"",IF(A3631&lt;Data!$G$11*0.25,$C$13/$G$32,IF(A3631&gt;Data!$G$11*0.25,$C$13,$C$13*10)),"")</f>
        <v/>
      </c>
      <c r="H3631" s="43" t="str">
        <f>IF(A3631&lt;&gt;"",IF(Data!$G$9="constant",$C$13,IF(Data!$G$9="squeeze",G3631,F3631)),"")</f>
        <v/>
      </c>
      <c r="I3631" s="38" t="str">
        <f ca="1">IF(ISNUMBER(A3631),NORMINV(RAND(),0,IF(AND(Data!$G$9="squeeze",A3631&lt;Data!$G$11*0.25),$H$32,1)*$C$30*$C$13)*($C$14*$C$12),"")</f>
        <v/>
      </c>
      <c r="J3631" s="42" t="str">
        <f ca="1">IFERROR(IF(Data!$C$6="Real",B3631,I3631+J3630+($C$14*$C$12)*(NORMINV(RAND(),$C$15,CHOOSE($G$13,$C$13,F3631,G3631)))),"")</f>
        <v/>
      </c>
      <c r="K3631" s="88" t="str">
        <f>IF(ISNUMBER(A3631), IF($G$16="fixed",$G$17,MIN(H3631*Data!$C$7*$C$16*0.5,$C$17*Data!$C$7))*$C$12,"")</f>
        <v/>
      </c>
      <c r="L3631" s="42" t="str">
        <f t="shared" ca="1" si="1710"/>
        <v/>
      </c>
      <c r="M3631" s="44" t="str">
        <f t="shared" ca="1" si="1711"/>
        <v/>
      </c>
      <c r="N3631" s="44" t="str">
        <f t="shared" ca="1" si="1712"/>
        <v/>
      </c>
      <c r="O3631" s="108" t="str">
        <f t="shared" si="1696"/>
        <v/>
      </c>
      <c r="P3631" s="102" t="str">
        <f t="shared" si="1697"/>
        <v/>
      </c>
      <c r="Q3631" s="102" t="str">
        <f t="shared" si="1698"/>
        <v/>
      </c>
      <c r="R3631" s="120" t="str">
        <f t="shared" si="1699"/>
        <v/>
      </c>
      <c r="S3631" s="54" t="str">
        <f t="shared" si="1700"/>
        <v/>
      </c>
      <c r="T3631" s="5" t="str">
        <f t="shared" si="1701"/>
        <v/>
      </c>
      <c r="U3631" s="152" t="str">
        <f t="shared" si="1684"/>
        <v/>
      </c>
      <c r="V3631" s="152" t="str">
        <f t="shared" si="1685"/>
        <v/>
      </c>
      <c r="W3631" s="153" t="str">
        <f t="shared" si="1686"/>
        <v/>
      </c>
      <c r="X3631" s="153" t="str">
        <f t="shared" si="1687"/>
        <v/>
      </c>
      <c r="Y3631" s="153" t="str">
        <f t="shared" si="1688"/>
        <v/>
      </c>
      <c r="Z3631" s="153" t="str">
        <f t="shared" si="1689"/>
        <v/>
      </c>
      <c r="AA3631" s="152" t="str">
        <f t="shared" si="1690"/>
        <v/>
      </c>
      <c r="AB3631" s="152" t="str">
        <f t="shared" si="1691"/>
        <v/>
      </c>
      <c r="AC3631" s="154" t="str">
        <f t="shared" si="1702"/>
        <v/>
      </c>
      <c r="AD3631" s="154" t="str">
        <f t="shared" si="1703"/>
        <v/>
      </c>
      <c r="AE3631" s="3" t="str">
        <f t="shared" si="1704"/>
        <v/>
      </c>
      <c r="AF3631" s="3" t="str">
        <f t="shared" si="1705"/>
        <v/>
      </c>
      <c r="AG3631" s="3" t="str">
        <f t="shared" si="1706"/>
        <v/>
      </c>
      <c r="AH3631" s="4" t="str">
        <f t="shared" si="1707"/>
        <v/>
      </c>
      <c r="AI3631" s="75" t="str">
        <f t="shared" si="1708"/>
        <v/>
      </c>
      <c r="AJ3631" s="75" t="str">
        <f t="shared" si="1709"/>
        <v/>
      </c>
    </row>
    <row r="3632" spans="1:36" ht="14.25">
      <c r="A3632" s="41" t="str">
        <f t="shared" si="1692"/>
        <v/>
      </c>
      <c r="B3632" s="150" t="str">
        <f>IF(ISNUMBER(A3632),INDEX('MetaTrader Import'!$H$13:$J$5893,TRUNC(((A3632-$A$39+1)-1)/3)+1,MOD((A3632-$A$39+1)-1,3)+1),"")</f>
        <v/>
      </c>
      <c r="C3632" s="43" t="str">
        <f t="shared" si="1693"/>
        <v/>
      </c>
      <c r="D3632" s="43" t="str">
        <f t="shared" ca="1" si="1683"/>
        <v/>
      </c>
      <c r="E3632" s="43" t="str">
        <f t="shared" si="1694"/>
        <v/>
      </c>
      <c r="F3632" s="43" t="str">
        <f t="shared" si="1695"/>
        <v/>
      </c>
      <c r="G3632" s="43" t="str">
        <f>IF(A3632&lt;&gt;"",IF(A3632&lt;Data!$G$11*0.25,$C$13/$G$32,IF(A3632&gt;Data!$G$11*0.25,$C$13,$C$13*10)),"")</f>
        <v/>
      </c>
      <c r="H3632" s="43" t="str">
        <f>IF(A3632&lt;&gt;"",IF(Data!$G$9="constant",$C$13,IF(Data!$G$9="squeeze",G3632,F3632)),"")</f>
        <v/>
      </c>
      <c r="I3632" s="38" t="str">
        <f ca="1">IF(ISNUMBER(A3632),NORMINV(RAND(),0,IF(AND(Data!$G$9="squeeze",A3632&lt;Data!$G$11*0.25),$H$32,1)*$C$30*$C$13)*($C$14*$C$12),"")</f>
        <v/>
      </c>
      <c r="J3632" s="42" t="str">
        <f ca="1">IFERROR(IF(Data!$C$6="Real",B3632,I3632+J3631+($C$14*$C$12)*(NORMINV(RAND(),$C$15,CHOOSE($G$13,$C$13,F3632,G3632)))),"")</f>
        <v/>
      </c>
      <c r="K3632" s="88" t="str">
        <f>IF(ISNUMBER(A3632), IF($G$16="fixed",$G$17,MIN(H3632*Data!$C$7*$C$16*0.5,$C$17*Data!$C$7))*$C$12,"")</f>
        <v/>
      </c>
      <c r="L3632" s="42" t="str">
        <f t="shared" ca="1" si="1710"/>
        <v/>
      </c>
      <c r="M3632" s="44" t="str">
        <f t="shared" ca="1" si="1711"/>
        <v/>
      </c>
      <c r="N3632" s="44" t="str">
        <f t="shared" ca="1" si="1712"/>
        <v/>
      </c>
      <c r="O3632" s="108" t="str">
        <f t="shared" si="1696"/>
        <v/>
      </c>
      <c r="P3632" s="102" t="str">
        <f t="shared" si="1697"/>
        <v/>
      </c>
      <c r="Q3632" s="102" t="str">
        <f t="shared" si="1698"/>
        <v/>
      </c>
      <c r="R3632" s="120" t="str">
        <f t="shared" si="1699"/>
        <v/>
      </c>
      <c r="S3632" s="54" t="str">
        <f t="shared" si="1700"/>
        <v/>
      </c>
      <c r="T3632" s="5" t="str">
        <f t="shared" si="1701"/>
        <v/>
      </c>
      <c r="U3632" s="152" t="str">
        <f t="shared" si="1684"/>
        <v/>
      </c>
      <c r="V3632" s="152" t="str">
        <f t="shared" si="1685"/>
        <v/>
      </c>
      <c r="W3632" s="153" t="str">
        <f t="shared" si="1686"/>
        <v/>
      </c>
      <c r="X3632" s="153" t="str">
        <f t="shared" si="1687"/>
        <v/>
      </c>
      <c r="Y3632" s="153" t="str">
        <f t="shared" si="1688"/>
        <v/>
      </c>
      <c r="Z3632" s="153" t="str">
        <f t="shared" si="1689"/>
        <v/>
      </c>
      <c r="AA3632" s="152" t="str">
        <f t="shared" si="1690"/>
        <v/>
      </c>
      <c r="AB3632" s="152" t="str">
        <f t="shared" si="1691"/>
        <v/>
      </c>
      <c r="AC3632" s="154" t="str">
        <f t="shared" si="1702"/>
        <v/>
      </c>
      <c r="AD3632" s="154" t="str">
        <f t="shared" si="1703"/>
        <v/>
      </c>
      <c r="AE3632" s="3" t="str">
        <f t="shared" si="1704"/>
        <v/>
      </c>
      <c r="AF3632" s="3" t="str">
        <f t="shared" si="1705"/>
        <v/>
      </c>
      <c r="AG3632" s="3" t="str">
        <f t="shared" si="1706"/>
        <v/>
      </c>
      <c r="AH3632" s="4" t="str">
        <f t="shared" si="1707"/>
        <v/>
      </c>
      <c r="AI3632" s="75" t="str">
        <f t="shared" si="1708"/>
        <v/>
      </c>
      <c r="AJ3632" s="75" t="str">
        <f t="shared" si="1709"/>
        <v/>
      </c>
    </row>
    <row r="3633" spans="1:36" ht="14.25">
      <c r="A3633" s="41" t="str">
        <f t="shared" si="1692"/>
        <v/>
      </c>
      <c r="B3633" s="150" t="str">
        <f>IF(ISNUMBER(A3633),INDEX('MetaTrader Import'!$H$13:$J$5893,TRUNC(((A3633-$A$39+1)-1)/3)+1,MOD((A3633-$A$39+1)-1,3)+1),"")</f>
        <v/>
      </c>
      <c r="C3633" s="43" t="str">
        <f t="shared" si="1693"/>
        <v/>
      </c>
      <c r="D3633" s="43" t="str">
        <f t="shared" ca="1" si="1683"/>
        <v/>
      </c>
      <c r="E3633" s="43" t="str">
        <f t="shared" si="1694"/>
        <v/>
      </c>
      <c r="F3633" s="43" t="str">
        <f t="shared" si="1695"/>
        <v/>
      </c>
      <c r="G3633" s="43" t="str">
        <f>IF(A3633&lt;&gt;"",IF(A3633&lt;Data!$G$11*0.25,$C$13/$G$32,IF(A3633&gt;Data!$G$11*0.25,$C$13,$C$13*10)),"")</f>
        <v/>
      </c>
      <c r="H3633" s="43" t="str">
        <f>IF(A3633&lt;&gt;"",IF(Data!$G$9="constant",$C$13,IF(Data!$G$9="squeeze",G3633,F3633)),"")</f>
        <v/>
      </c>
      <c r="I3633" s="38" t="str">
        <f ca="1">IF(ISNUMBER(A3633),NORMINV(RAND(),0,IF(AND(Data!$G$9="squeeze",A3633&lt;Data!$G$11*0.25),$H$32,1)*$C$30*$C$13)*($C$14*$C$12),"")</f>
        <v/>
      </c>
      <c r="J3633" s="42" t="str">
        <f ca="1">IFERROR(IF(Data!$C$6="Real",B3633,I3633+J3632+($C$14*$C$12)*(NORMINV(RAND(),$C$15,CHOOSE($G$13,$C$13,F3633,G3633)))),"")</f>
        <v/>
      </c>
      <c r="K3633" s="88" t="str">
        <f>IF(ISNUMBER(A3633), IF($G$16="fixed",$G$17,MIN(H3633*Data!$C$7*$C$16*0.5,$C$17*Data!$C$7))*$C$12,"")</f>
        <v/>
      </c>
      <c r="L3633" s="42" t="str">
        <f t="shared" ca="1" si="1710"/>
        <v/>
      </c>
      <c r="M3633" s="44" t="str">
        <f t="shared" ca="1" si="1711"/>
        <v/>
      </c>
      <c r="N3633" s="44" t="str">
        <f t="shared" ca="1" si="1712"/>
        <v/>
      </c>
      <c r="O3633" s="108" t="str">
        <f t="shared" si="1696"/>
        <v/>
      </c>
      <c r="P3633" s="102" t="str">
        <f t="shared" si="1697"/>
        <v/>
      </c>
      <c r="Q3633" s="102" t="str">
        <f t="shared" si="1698"/>
        <v/>
      </c>
      <c r="R3633" s="120" t="str">
        <f t="shared" si="1699"/>
        <v/>
      </c>
      <c r="S3633" s="54" t="str">
        <f t="shared" si="1700"/>
        <v/>
      </c>
      <c r="T3633" s="5" t="str">
        <f t="shared" si="1701"/>
        <v/>
      </c>
      <c r="U3633" s="152" t="str">
        <f t="shared" si="1684"/>
        <v/>
      </c>
      <c r="V3633" s="152" t="str">
        <f t="shared" si="1685"/>
        <v/>
      </c>
      <c r="W3633" s="153" t="str">
        <f t="shared" si="1686"/>
        <v/>
      </c>
      <c r="X3633" s="153" t="str">
        <f t="shared" si="1687"/>
        <v/>
      </c>
      <c r="Y3633" s="153" t="str">
        <f t="shared" si="1688"/>
        <v/>
      </c>
      <c r="Z3633" s="153" t="str">
        <f t="shared" si="1689"/>
        <v/>
      </c>
      <c r="AA3633" s="152" t="str">
        <f t="shared" si="1690"/>
        <v/>
      </c>
      <c r="AB3633" s="152" t="str">
        <f t="shared" si="1691"/>
        <v/>
      </c>
      <c r="AC3633" s="154" t="str">
        <f t="shared" si="1702"/>
        <v/>
      </c>
      <c r="AD3633" s="154" t="str">
        <f t="shared" si="1703"/>
        <v/>
      </c>
      <c r="AE3633" s="3" t="str">
        <f t="shared" si="1704"/>
        <v/>
      </c>
      <c r="AF3633" s="3" t="str">
        <f t="shared" si="1705"/>
        <v/>
      </c>
      <c r="AG3633" s="3" t="str">
        <f t="shared" si="1706"/>
        <v/>
      </c>
      <c r="AH3633" s="4" t="str">
        <f t="shared" si="1707"/>
        <v/>
      </c>
      <c r="AI3633" s="75" t="str">
        <f t="shared" si="1708"/>
        <v/>
      </c>
      <c r="AJ3633" s="75" t="str">
        <f t="shared" si="1709"/>
        <v/>
      </c>
    </row>
    <row r="3634" spans="1:36" ht="14.25">
      <c r="A3634" s="41" t="str">
        <f t="shared" si="1692"/>
        <v/>
      </c>
      <c r="B3634" s="150" t="str">
        <f>IF(ISNUMBER(A3634),INDEX('MetaTrader Import'!$H$13:$J$5893,TRUNC(((A3634-$A$39+1)-1)/3)+1,MOD((A3634-$A$39+1)-1,3)+1),"")</f>
        <v/>
      </c>
      <c r="C3634" s="43" t="str">
        <f t="shared" si="1693"/>
        <v/>
      </c>
      <c r="D3634" s="43" t="str">
        <f t="shared" ca="1" si="1683"/>
        <v/>
      </c>
      <c r="E3634" s="43" t="str">
        <f t="shared" si="1694"/>
        <v/>
      </c>
      <c r="F3634" s="43" t="str">
        <f t="shared" si="1695"/>
        <v/>
      </c>
      <c r="G3634" s="43" t="str">
        <f>IF(A3634&lt;&gt;"",IF(A3634&lt;Data!$G$11*0.25,$C$13/$G$32,IF(A3634&gt;Data!$G$11*0.25,$C$13,$C$13*10)),"")</f>
        <v/>
      </c>
      <c r="H3634" s="43" t="str">
        <f>IF(A3634&lt;&gt;"",IF(Data!$G$9="constant",$C$13,IF(Data!$G$9="squeeze",G3634,F3634)),"")</f>
        <v/>
      </c>
      <c r="I3634" s="38" t="str">
        <f ca="1">IF(ISNUMBER(A3634),NORMINV(RAND(),0,IF(AND(Data!$G$9="squeeze",A3634&lt;Data!$G$11*0.25),$H$32,1)*$C$30*$C$13)*($C$14*$C$12),"")</f>
        <v/>
      </c>
      <c r="J3634" s="42" t="str">
        <f ca="1">IFERROR(IF(Data!$C$6="Real",B3634,I3634+J3633+($C$14*$C$12)*(NORMINV(RAND(),$C$15,CHOOSE($G$13,$C$13,F3634,G3634)))),"")</f>
        <v/>
      </c>
      <c r="K3634" s="88" t="str">
        <f>IF(ISNUMBER(A3634), IF($G$16="fixed",$G$17,MIN(H3634*Data!$C$7*$C$16*0.5,$C$17*Data!$C$7))*$C$12,"")</f>
        <v/>
      </c>
      <c r="L3634" s="42" t="str">
        <f t="shared" ca="1" si="1710"/>
        <v/>
      </c>
      <c r="M3634" s="44" t="str">
        <f t="shared" ca="1" si="1711"/>
        <v/>
      </c>
      <c r="N3634" s="44" t="str">
        <f t="shared" ca="1" si="1712"/>
        <v/>
      </c>
      <c r="O3634" s="108" t="str">
        <f t="shared" si="1696"/>
        <v/>
      </c>
      <c r="P3634" s="102" t="str">
        <f t="shared" si="1697"/>
        <v/>
      </c>
      <c r="Q3634" s="102" t="str">
        <f t="shared" si="1698"/>
        <v/>
      </c>
      <c r="R3634" s="120" t="str">
        <f t="shared" si="1699"/>
        <v/>
      </c>
      <c r="S3634" s="54" t="str">
        <f t="shared" si="1700"/>
        <v/>
      </c>
      <c r="T3634" s="5" t="str">
        <f t="shared" si="1701"/>
        <v/>
      </c>
      <c r="U3634" s="152" t="str">
        <f t="shared" si="1684"/>
        <v/>
      </c>
      <c r="V3634" s="152" t="str">
        <f t="shared" si="1685"/>
        <v/>
      </c>
      <c r="W3634" s="153" t="str">
        <f t="shared" si="1686"/>
        <v/>
      </c>
      <c r="X3634" s="153" t="str">
        <f t="shared" si="1687"/>
        <v/>
      </c>
      <c r="Y3634" s="153" t="str">
        <f t="shared" si="1688"/>
        <v/>
      </c>
      <c r="Z3634" s="153" t="str">
        <f t="shared" si="1689"/>
        <v/>
      </c>
      <c r="AA3634" s="152" t="str">
        <f t="shared" si="1690"/>
        <v/>
      </c>
      <c r="AB3634" s="152" t="str">
        <f t="shared" si="1691"/>
        <v/>
      </c>
      <c r="AC3634" s="154" t="str">
        <f t="shared" si="1702"/>
        <v/>
      </c>
      <c r="AD3634" s="154" t="str">
        <f t="shared" si="1703"/>
        <v/>
      </c>
      <c r="AE3634" s="3" t="str">
        <f t="shared" si="1704"/>
        <v/>
      </c>
      <c r="AF3634" s="3" t="str">
        <f t="shared" si="1705"/>
        <v/>
      </c>
      <c r="AG3634" s="3" t="str">
        <f t="shared" si="1706"/>
        <v/>
      </c>
      <c r="AH3634" s="4" t="str">
        <f t="shared" si="1707"/>
        <v/>
      </c>
      <c r="AI3634" s="75" t="str">
        <f t="shared" si="1708"/>
        <v/>
      </c>
      <c r="AJ3634" s="75" t="str">
        <f t="shared" si="1709"/>
        <v/>
      </c>
    </row>
    <row r="3635" spans="1:36" ht="14.25">
      <c r="A3635" s="41" t="str">
        <f t="shared" si="1692"/>
        <v/>
      </c>
      <c r="B3635" s="150" t="str">
        <f>IF(ISNUMBER(A3635),INDEX('MetaTrader Import'!$H$13:$J$5893,TRUNC(((A3635-$A$39+1)-1)/3)+1,MOD((A3635-$A$39+1)-1,3)+1),"")</f>
        <v/>
      </c>
      <c r="C3635" s="43" t="str">
        <f t="shared" si="1693"/>
        <v/>
      </c>
      <c r="D3635" s="43" t="str">
        <f t="shared" ca="1" si="1683"/>
        <v/>
      </c>
      <c r="E3635" s="43" t="str">
        <f t="shared" si="1694"/>
        <v/>
      </c>
      <c r="F3635" s="43" t="str">
        <f t="shared" si="1695"/>
        <v/>
      </c>
      <c r="G3635" s="43" t="str">
        <f>IF(A3635&lt;&gt;"",IF(A3635&lt;Data!$G$11*0.25,$C$13/$G$32,IF(A3635&gt;Data!$G$11*0.25,$C$13,$C$13*10)),"")</f>
        <v/>
      </c>
      <c r="H3635" s="43" t="str">
        <f>IF(A3635&lt;&gt;"",IF(Data!$G$9="constant",$C$13,IF(Data!$G$9="squeeze",G3635,F3635)),"")</f>
        <v/>
      </c>
      <c r="I3635" s="38" t="str">
        <f ca="1">IF(ISNUMBER(A3635),NORMINV(RAND(),0,IF(AND(Data!$G$9="squeeze",A3635&lt;Data!$G$11*0.25),$H$32,1)*$C$30*$C$13)*($C$14*$C$12),"")</f>
        <v/>
      </c>
      <c r="J3635" s="42" t="str">
        <f ca="1">IFERROR(IF(Data!$C$6="Real",B3635,I3635+J3634+($C$14*$C$12)*(NORMINV(RAND(),$C$15,CHOOSE($G$13,$C$13,F3635,G3635)))),"")</f>
        <v/>
      </c>
      <c r="K3635" s="88" t="str">
        <f>IF(ISNUMBER(A3635), IF($G$16="fixed",$G$17,MIN(H3635*Data!$C$7*$C$16*0.5,$C$17*Data!$C$7))*$C$12,"")</f>
        <v/>
      </c>
      <c r="L3635" s="42" t="str">
        <f t="shared" ca="1" si="1710"/>
        <v/>
      </c>
      <c r="M3635" s="44" t="str">
        <f t="shared" ca="1" si="1711"/>
        <v/>
      </c>
      <c r="N3635" s="44" t="str">
        <f t="shared" ca="1" si="1712"/>
        <v/>
      </c>
      <c r="O3635" s="108" t="str">
        <f t="shared" si="1696"/>
        <v/>
      </c>
      <c r="P3635" s="102" t="str">
        <f t="shared" si="1697"/>
        <v/>
      </c>
      <c r="Q3635" s="102" t="str">
        <f t="shared" si="1698"/>
        <v/>
      </c>
      <c r="R3635" s="120" t="str">
        <f t="shared" si="1699"/>
        <v/>
      </c>
      <c r="S3635" s="54" t="str">
        <f t="shared" si="1700"/>
        <v/>
      </c>
      <c r="T3635" s="5" t="str">
        <f t="shared" si="1701"/>
        <v/>
      </c>
      <c r="U3635" s="152" t="str">
        <f t="shared" si="1684"/>
        <v/>
      </c>
      <c r="V3635" s="152" t="str">
        <f t="shared" si="1685"/>
        <v/>
      </c>
      <c r="W3635" s="153" t="str">
        <f t="shared" si="1686"/>
        <v/>
      </c>
      <c r="X3635" s="153" t="str">
        <f t="shared" si="1687"/>
        <v/>
      </c>
      <c r="Y3635" s="153" t="str">
        <f t="shared" si="1688"/>
        <v/>
      </c>
      <c r="Z3635" s="153" t="str">
        <f t="shared" si="1689"/>
        <v/>
      </c>
      <c r="AA3635" s="152" t="str">
        <f t="shared" si="1690"/>
        <v/>
      </c>
      <c r="AB3635" s="152" t="str">
        <f t="shared" si="1691"/>
        <v/>
      </c>
      <c r="AC3635" s="154" t="str">
        <f t="shared" si="1702"/>
        <v/>
      </c>
      <c r="AD3635" s="154" t="str">
        <f t="shared" si="1703"/>
        <v/>
      </c>
      <c r="AE3635" s="3" t="str">
        <f t="shared" si="1704"/>
        <v/>
      </c>
      <c r="AF3635" s="3" t="str">
        <f t="shared" si="1705"/>
        <v/>
      </c>
      <c r="AG3635" s="3" t="str">
        <f t="shared" si="1706"/>
        <v/>
      </c>
      <c r="AH3635" s="4" t="str">
        <f t="shared" si="1707"/>
        <v/>
      </c>
      <c r="AI3635" s="75" t="str">
        <f t="shared" si="1708"/>
        <v/>
      </c>
      <c r="AJ3635" s="75" t="str">
        <f t="shared" si="1709"/>
        <v/>
      </c>
    </row>
    <row r="3636" spans="1:36" ht="14.25">
      <c r="A3636" s="41" t="str">
        <f t="shared" si="1692"/>
        <v/>
      </c>
      <c r="B3636" s="150" t="str">
        <f>IF(ISNUMBER(A3636),INDEX('MetaTrader Import'!$H$13:$J$5893,TRUNC(((A3636-$A$39+1)-1)/3)+1,MOD((A3636-$A$39+1)-1,3)+1),"")</f>
        <v/>
      </c>
      <c r="C3636" s="43" t="str">
        <f t="shared" si="1693"/>
        <v/>
      </c>
      <c r="D3636" s="43" t="str">
        <f t="shared" ca="1" si="1683"/>
        <v/>
      </c>
      <c r="E3636" s="43" t="str">
        <f t="shared" si="1694"/>
        <v/>
      </c>
      <c r="F3636" s="43" t="str">
        <f t="shared" si="1695"/>
        <v/>
      </c>
      <c r="G3636" s="43" t="str">
        <f>IF(A3636&lt;&gt;"",IF(A3636&lt;Data!$G$11*0.25,$C$13/$G$32,IF(A3636&gt;Data!$G$11*0.25,$C$13,$C$13*10)),"")</f>
        <v/>
      </c>
      <c r="H3636" s="43" t="str">
        <f>IF(A3636&lt;&gt;"",IF(Data!$G$9="constant",$C$13,IF(Data!$G$9="squeeze",G3636,F3636)),"")</f>
        <v/>
      </c>
      <c r="I3636" s="38" t="str">
        <f ca="1">IF(ISNUMBER(A3636),NORMINV(RAND(),0,IF(AND(Data!$G$9="squeeze",A3636&lt;Data!$G$11*0.25),$H$32,1)*$C$30*$C$13)*($C$14*$C$12),"")</f>
        <v/>
      </c>
      <c r="J3636" s="42" t="str">
        <f ca="1">IFERROR(IF(Data!$C$6="Real",B3636,I3636+J3635+($C$14*$C$12)*(NORMINV(RAND(),$C$15,CHOOSE($G$13,$C$13,F3636,G3636)))),"")</f>
        <v/>
      </c>
      <c r="K3636" s="88" t="str">
        <f>IF(ISNUMBER(A3636), IF($G$16="fixed",$G$17,MIN(H3636*Data!$C$7*$C$16*0.5,$C$17*Data!$C$7))*$C$12,"")</f>
        <v/>
      </c>
      <c r="L3636" s="42" t="str">
        <f t="shared" ca="1" si="1710"/>
        <v/>
      </c>
      <c r="M3636" s="44" t="str">
        <f t="shared" ca="1" si="1711"/>
        <v/>
      </c>
      <c r="N3636" s="44" t="str">
        <f t="shared" ca="1" si="1712"/>
        <v/>
      </c>
      <c r="O3636" s="108" t="str">
        <f t="shared" si="1696"/>
        <v/>
      </c>
      <c r="P3636" s="102" t="str">
        <f t="shared" si="1697"/>
        <v/>
      </c>
      <c r="Q3636" s="102" t="str">
        <f t="shared" si="1698"/>
        <v/>
      </c>
      <c r="R3636" s="120" t="str">
        <f t="shared" si="1699"/>
        <v/>
      </c>
      <c r="S3636" s="54" t="str">
        <f t="shared" si="1700"/>
        <v/>
      </c>
      <c r="T3636" s="5" t="str">
        <f t="shared" si="1701"/>
        <v/>
      </c>
      <c r="U3636" s="152" t="str">
        <f t="shared" si="1684"/>
        <v/>
      </c>
      <c r="V3636" s="152" t="str">
        <f t="shared" si="1685"/>
        <v/>
      </c>
      <c r="W3636" s="153" t="str">
        <f t="shared" si="1686"/>
        <v/>
      </c>
      <c r="X3636" s="153" t="str">
        <f t="shared" si="1687"/>
        <v/>
      </c>
      <c r="Y3636" s="153" t="str">
        <f t="shared" si="1688"/>
        <v/>
      </c>
      <c r="Z3636" s="153" t="str">
        <f t="shared" si="1689"/>
        <v/>
      </c>
      <c r="AA3636" s="152" t="str">
        <f t="shared" si="1690"/>
        <v/>
      </c>
      <c r="AB3636" s="152" t="str">
        <f t="shared" si="1691"/>
        <v/>
      </c>
      <c r="AC3636" s="154" t="str">
        <f t="shared" si="1702"/>
        <v/>
      </c>
      <c r="AD3636" s="154" t="str">
        <f t="shared" si="1703"/>
        <v/>
      </c>
      <c r="AE3636" s="3" t="str">
        <f t="shared" si="1704"/>
        <v/>
      </c>
      <c r="AF3636" s="3" t="str">
        <f t="shared" si="1705"/>
        <v/>
      </c>
      <c r="AG3636" s="3" t="str">
        <f t="shared" si="1706"/>
        <v/>
      </c>
      <c r="AH3636" s="4" t="str">
        <f t="shared" si="1707"/>
        <v/>
      </c>
      <c r="AI3636" s="75" t="str">
        <f t="shared" si="1708"/>
        <v/>
      </c>
      <c r="AJ3636" s="75" t="str">
        <f t="shared" si="1709"/>
        <v/>
      </c>
    </row>
    <row r="3637" spans="1:36" ht="14.25">
      <c r="A3637" s="41" t="str">
        <f t="shared" si="1692"/>
        <v/>
      </c>
      <c r="B3637" s="150" t="str">
        <f>IF(ISNUMBER(A3637),INDEX('MetaTrader Import'!$H$13:$J$5893,TRUNC(((A3637-$A$39+1)-1)/3)+1,MOD((A3637-$A$39+1)-1,3)+1),"")</f>
        <v/>
      </c>
      <c r="C3637" s="43" t="str">
        <f t="shared" si="1693"/>
        <v/>
      </c>
      <c r="D3637" s="43" t="str">
        <f t="shared" ca="1" si="1683"/>
        <v/>
      </c>
      <c r="E3637" s="43" t="str">
        <f t="shared" si="1694"/>
        <v/>
      </c>
      <c r="F3637" s="43" t="str">
        <f t="shared" si="1695"/>
        <v/>
      </c>
      <c r="G3637" s="43" t="str">
        <f>IF(A3637&lt;&gt;"",IF(A3637&lt;Data!$G$11*0.25,$C$13/$G$32,IF(A3637&gt;Data!$G$11*0.25,$C$13,$C$13*10)),"")</f>
        <v/>
      </c>
      <c r="H3637" s="43" t="str">
        <f>IF(A3637&lt;&gt;"",IF(Data!$G$9="constant",$C$13,IF(Data!$G$9="squeeze",G3637,F3637)),"")</f>
        <v/>
      </c>
      <c r="I3637" s="38" t="str">
        <f ca="1">IF(ISNUMBER(A3637),NORMINV(RAND(),0,IF(AND(Data!$G$9="squeeze",A3637&lt;Data!$G$11*0.25),$H$32,1)*$C$30*$C$13)*($C$14*$C$12),"")</f>
        <v/>
      </c>
      <c r="J3637" s="42" t="str">
        <f ca="1">IFERROR(IF(Data!$C$6="Real",B3637,I3637+J3636+($C$14*$C$12)*(NORMINV(RAND(),$C$15,CHOOSE($G$13,$C$13,F3637,G3637)))),"")</f>
        <v/>
      </c>
      <c r="K3637" s="88" t="str">
        <f>IF(ISNUMBER(A3637), IF($G$16="fixed",$G$17,MIN(H3637*Data!$C$7*$C$16*0.5,$C$17*Data!$C$7))*$C$12,"")</f>
        <v/>
      </c>
      <c r="L3637" s="42" t="str">
        <f t="shared" ca="1" si="1710"/>
        <v/>
      </c>
      <c r="M3637" s="44" t="str">
        <f t="shared" ca="1" si="1711"/>
        <v/>
      </c>
      <c r="N3637" s="44" t="str">
        <f t="shared" ca="1" si="1712"/>
        <v/>
      </c>
      <c r="O3637" s="108" t="str">
        <f t="shared" si="1696"/>
        <v/>
      </c>
      <c r="P3637" s="102" t="str">
        <f t="shared" si="1697"/>
        <v/>
      </c>
      <c r="Q3637" s="102" t="str">
        <f t="shared" si="1698"/>
        <v/>
      </c>
      <c r="R3637" s="120" t="str">
        <f t="shared" si="1699"/>
        <v/>
      </c>
      <c r="S3637" s="54" t="str">
        <f t="shared" si="1700"/>
        <v/>
      </c>
      <c r="T3637" s="5" t="str">
        <f t="shared" si="1701"/>
        <v/>
      </c>
      <c r="U3637" s="152" t="str">
        <f t="shared" si="1684"/>
        <v/>
      </c>
      <c r="V3637" s="152" t="str">
        <f t="shared" si="1685"/>
        <v/>
      </c>
      <c r="W3637" s="153" t="str">
        <f t="shared" si="1686"/>
        <v/>
      </c>
      <c r="X3637" s="153" t="str">
        <f t="shared" si="1687"/>
        <v/>
      </c>
      <c r="Y3637" s="153" t="str">
        <f t="shared" si="1688"/>
        <v/>
      </c>
      <c r="Z3637" s="153" t="str">
        <f t="shared" si="1689"/>
        <v/>
      </c>
      <c r="AA3637" s="152" t="str">
        <f t="shared" si="1690"/>
        <v/>
      </c>
      <c r="AB3637" s="152" t="str">
        <f t="shared" si="1691"/>
        <v/>
      </c>
      <c r="AC3637" s="154" t="str">
        <f t="shared" si="1702"/>
        <v/>
      </c>
      <c r="AD3637" s="154" t="str">
        <f t="shared" si="1703"/>
        <v/>
      </c>
      <c r="AE3637" s="3" t="str">
        <f t="shared" si="1704"/>
        <v/>
      </c>
      <c r="AF3637" s="3" t="str">
        <f t="shared" si="1705"/>
        <v/>
      </c>
      <c r="AG3637" s="3" t="str">
        <f t="shared" si="1706"/>
        <v/>
      </c>
      <c r="AH3637" s="4" t="str">
        <f t="shared" si="1707"/>
        <v/>
      </c>
      <c r="AI3637" s="75" t="str">
        <f t="shared" si="1708"/>
        <v/>
      </c>
      <c r="AJ3637" s="75" t="str">
        <f t="shared" si="1709"/>
        <v/>
      </c>
    </row>
    <row r="3638" spans="1:36" ht="14.25">
      <c r="A3638" s="41" t="str">
        <f t="shared" si="1692"/>
        <v/>
      </c>
      <c r="B3638" s="150" t="str">
        <f>IF(ISNUMBER(A3638),INDEX('MetaTrader Import'!$H$13:$J$5893,TRUNC(((A3638-$A$39+1)-1)/3)+1,MOD((A3638-$A$39+1)-1,3)+1),"")</f>
        <v/>
      </c>
      <c r="C3638" s="43" t="str">
        <f t="shared" si="1693"/>
        <v/>
      </c>
      <c r="D3638" s="43" t="str">
        <f t="shared" ca="1" si="1683"/>
        <v/>
      </c>
      <c r="E3638" s="43" t="str">
        <f t="shared" si="1694"/>
        <v/>
      </c>
      <c r="F3638" s="43" t="str">
        <f t="shared" si="1695"/>
        <v/>
      </c>
      <c r="G3638" s="43" t="str">
        <f>IF(A3638&lt;&gt;"",IF(A3638&lt;Data!$G$11*0.25,$C$13/$G$32,IF(A3638&gt;Data!$G$11*0.25,$C$13,$C$13*10)),"")</f>
        <v/>
      </c>
      <c r="H3638" s="43" t="str">
        <f>IF(A3638&lt;&gt;"",IF(Data!$G$9="constant",$C$13,IF(Data!$G$9="squeeze",G3638,F3638)),"")</f>
        <v/>
      </c>
      <c r="I3638" s="38" t="str">
        <f ca="1">IF(ISNUMBER(A3638),NORMINV(RAND(),0,IF(AND(Data!$G$9="squeeze",A3638&lt;Data!$G$11*0.25),$H$32,1)*$C$30*$C$13)*($C$14*$C$12),"")</f>
        <v/>
      </c>
      <c r="J3638" s="42" t="str">
        <f ca="1">IFERROR(IF(Data!$C$6="Real",B3638,I3638+J3637+($C$14*$C$12)*(NORMINV(RAND(),$C$15,CHOOSE($G$13,$C$13,F3638,G3638)))),"")</f>
        <v/>
      </c>
      <c r="K3638" s="88" t="str">
        <f>IF(ISNUMBER(A3638), IF($G$16="fixed",$G$17,MIN(H3638*Data!$C$7*$C$16*0.5,$C$17*Data!$C$7))*$C$12,"")</f>
        <v/>
      </c>
      <c r="L3638" s="42" t="str">
        <f t="shared" ca="1" si="1710"/>
        <v/>
      </c>
      <c r="M3638" s="44" t="str">
        <f t="shared" ca="1" si="1711"/>
        <v/>
      </c>
      <c r="N3638" s="44" t="str">
        <f t="shared" ca="1" si="1712"/>
        <v/>
      </c>
      <c r="O3638" s="108" t="str">
        <f t="shared" si="1696"/>
        <v/>
      </c>
      <c r="P3638" s="102" t="str">
        <f t="shared" si="1697"/>
        <v/>
      </c>
      <c r="Q3638" s="102" t="str">
        <f t="shared" si="1698"/>
        <v/>
      </c>
      <c r="R3638" s="120" t="str">
        <f t="shared" si="1699"/>
        <v/>
      </c>
      <c r="S3638" s="54" t="str">
        <f t="shared" si="1700"/>
        <v/>
      </c>
      <c r="T3638" s="5" t="str">
        <f t="shared" si="1701"/>
        <v/>
      </c>
      <c r="U3638" s="152" t="str">
        <f t="shared" si="1684"/>
        <v/>
      </c>
      <c r="V3638" s="152" t="str">
        <f t="shared" si="1685"/>
        <v/>
      </c>
      <c r="W3638" s="153" t="str">
        <f t="shared" si="1686"/>
        <v/>
      </c>
      <c r="X3638" s="153" t="str">
        <f t="shared" si="1687"/>
        <v/>
      </c>
      <c r="Y3638" s="153" t="str">
        <f t="shared" si="1688"/>
        <v/>
      </c>
      <c r="Z3638" s="153" t="str">
        <f t="shared" si="1689"/>
        <v/>
      </c>
      <c r="AA3638" s="152" t="str">
        <f t="shared" si="1690"/>
        <v/>
      </c>
      <c r="AB3638" s="152" t="str">
        <f t="shared" si="1691"/>
        <v/>
      </c>
      <c r="AC3638" s="154" t="str">
        <f t="shared" si="1702"/>
        <v/>
      </c>
      <c r="AD3638" s="154" t="str">
        <f t="shared" si="1703"/>
        <v/>
      </c>
      <c r="AE3638" s="3" t="str">
        <f t="shared" si="1704"/>
        <v/>
      </c>
      <c r="AF3638" s="3" t="str">
        <f t="shared" si="1705"/>
        <v/>
      </c>
      <c r="AG3638" s="3" t="str">
        <f t="shared" si="1706"/>
        <v/>
      </c>
      <c r="AH3638" s="4" t="str">
        <f t="shared" si="1707"/>
        <v/>
      </c>
      <c r="AI3638" s="75" t="str">
        <f t="shared" si="1708"/>
        <v/>
      </c>
      <c r="AJ3638" s="75" t="str">
        <f t="shared" si="1709"/>
        <v/>
      </c>
    </row>
    <row r="3639" spans="1:36" ht="14.25">
      <c r="A3639" s="41" t="str">
        <f t="shared" si="1692"/>
        <v/>
      </c>
      <c r="B3639" s="150" t="str">
        <f>IF(ISNUMBER(A3639),INDEX('MetaTrader Import'!$H$13:$J$5893,TRUNC(((A3639-$A$39+1)-1)/3)+1,MOD((A3639-$A$39+1)-1,3)+1),"")</f>
        <v/>
      </c>
      <c r="C3639" s="43" t="str">
        <f t="shared" si="1693"/>
        <v/>
      </c>
      <c r="D3639" s="43" t="str">
        <f t="shared" ca="1" si="1683"/>
        <v/>
      </c>
      <c r="E3639" s="43" t="str">
        <f t="shared" si="1694"/>
        <v/>
      </c>
      <c r="F3639" s="43" t="str">
        <f t="shared" si="1695"/>
        <v/>
      </c>
      <c r="G3639" s="43" t="str">
        <f>IF(A3639&lt;&gt;"",IF(A3639&lt;Data!$G$11*0.25,$C$13/$G$32,IF(A3639&gt;Data!$G$11*0.25,$C$13,$C$13*10)),"")</f>
        <v/>
      </c>
      <c r="H3639" s="43" t="str">
        <f>IF(A3639&lt;&gt;"",IF(Data!$G$9="constant",$C$13,IF(Data!$G$9="squeeze",G3639,F3639)),"")</f>
        <v/>
      </c>
      <c r="I3639" s="38" t="str">
        <f ca="1">IF(ISNUMBER(A3639),NORMINV(RAND(),0,IF(AND(Data!$G$9="squeeze",A3639&lt;Data!$G$11*0.25),$H$32,1)*$C$30*$C$13)*($C$14*$C$12),"")</f>
        <v/>
      </c>
      <c r="J3639" s="42" t="str">
        <f ca="1">IFERROR(IF(Data!$C$6="Real",B3639,I3639+J3638+($C$14*$C$12)*(NORMINV(RAND(),$C$15,CHOOSE($G$13,$C$13,F3639,G3639)))),"")</f>
        <v/>
      </c>
      <c r="K3639" s="88" t="str">
        <f>IF(ISNUMBER(A3639), IF($G$16="fixed",$G$17,MIN(H3639*Data!$C$7*$C$16*0.5,$C$17*Data!$C$7))*$C$12,"")</f>
        <v/>
      </c>
      <c r="L3639" s="42" t="str">
        <f t="shared" ca="1" si="1710"/>
        <v/>
      </c>
      <c r="M3639" s="44" t="str">
        <f t="shared" ca="1" si="1711"/>
        <v/>
      </c>
      <c r="N3639" s="44" t="str">
        <f t="shared" ca="1" si="1712"/>
        <v/>
      </c>
      <c r="O3639" s="108" t="str">
        <f t="shared" si="1696"/>
        <v/>
      </c>
      <c r="P3639" s="102" t="str">
        <f t="shared" si="1697"/>
        <v/>
      </c>
      <c r="Q3639" s="102" t="str">
        <f t="shared" si="1698"/>
        <v/>
      </c>
      <c r="R3639" s="120" t="str">
        <f t="shared" si="1699"/>
        <v/>
      </c>
      <c r="S3639" s="54" t="str">
        <f t="shared" si="1700"/>
        <v/>
      </c>
      <c r="T3639" s="5" t="str">
        <f t="shared" si="1701"/>
        <v/>
      </c>
      <c r="U3639" s="152" t="str">
        <f t="shared" si="1684"/>
        <v/>
      </c>
      <c r="V3639" s="152" t="str">
        <f t="shared" si="1685"/>
        <v/>
      </c>
      <c r="W3639" s="153" t="str">
        <f t="shared" si="1686"/>
        <v/>
      </c>
      <c r="X3639" s="153" t="str">
        <f t="shared" si="1687"/>
        <v/>
      </c>
      <c r="Y3639" s="153" t="str">
        <f t="shared" si="1688"/>
        <v/>
      </c>
      <c r="Z3639" s="153" t="str">
        <f t="shared" si="1689"/>
        <v/>
      </c>
      <c r="AA3639" s="152" t="str">
        <f t="shared" si="1690"/>
        <v/>
      </c>
      <c r="AB3639" s="152" t="str">
        <f t="shared" si="1691"/>
        <v/>
      </c>
      <c r="AC3639" s="154" t="str">
        <f t="shared" si="1702"/>
        <v/>
      </c>
      <c r="AD3639" s="154" t="str">
        <f t="shared" si="1703"/>
        <v/>
      </c>
      <c r="AE3639" s="3" t="str">
        <f t="shared" si="1704"/>
        <v/>
      </c>
      <c r="AF3639" s="3" t="str">
        <f t="shared" si="1705"/>
        <v/>
      </c>
      <c r="AG3639" s="3" t="str">
        <f t="shared" si="1706"/>
        <v/>
      </c>
      <c r="AH3639" s="4" t="str">
        <f t="shared" si="1707"/>
        <v/>
      </c>
      <c r="AI3639" s="75" t="str">
        <f t="shared" si="1708"/>
        <v/>
      </c>
      <c r="AJ3639" s="75" t="str">
        <f t="shared" si="1709"/>
        <v/>
      </c>
    </row>
    <row r="3640" spans="1:36" ht="14.25">
      <c r="A3640" s="41" t="str">
        <f t="shared" si="1692"/>
        <v/>
      </c>
      <c r="B3640" s="150" t="str">
        <f>IF(ISNUMBER(A3640),INDEX('MetaTrader Import'!$H$13:$J$5893,TRUNC(((A3640-$A$39+1)-1)/3)+1,MOD((A3640-$A$39+1)-1,3)+1),"")</f>
        <v/>
      </c>
      <c r="C3640" s="43" t="str">
        <f t="shared" si="1693"/>
        <v/>
      </c>
      <c r="D3640" s="43" t="str">
        <f t="shared" ca="1" si="1683"/>
        <v/>
      </c>
      <c r="E3640" s="43" t="str">
        <f t="shared" si="1694"/>
        <v/>
      </c>
      <c r="F3640" s="43" t="str">
        <f t="shared" si="1695"/>
        <v/>
      </c>
      <c r="G3640" s="43" t="str">
        <f>IF(A3640&lt;&gt;"",IF(A3640&lt;Data!$G$11*0.25,$C$13/$G$32,IF(A3640&gt;Data!$G$11*0.25,$C$13,$C$13*10)),"")</f>
        <v/>
      </c>
      <c r="H3640" s="43" t="str">
        <f>IF(A3640&lt;&gt;"",IF(Data!$G$9="constant",$C$13,IF(Data!$G$9="squeeze",G3640,F3640)),"")</f>
        <v/>
      </c>
      <c r="I3640" s="38" t="str">
        <f ca="1">IF(ISNUMBER(A3640),NORMINV(RAND(),0,IF(AND(Data!$G$9="squeeze",A3640&lt;Data!$G$11*0.25),$H$32,1)*$C$30*$C$13)*($C$14*$C$12),"")</f>
        <v/>
      </c>
      <c r="J3640" s="42" t="str">
        <f ca="1">IFERROR(IF(Data!$C$6="Real",B3640,I3640+J3639+($C$14*$C$12)*(NORMINV(RAND(),$C$15,CHOOSE($G$13,$C$13,F3640,G3640)))),"")</f>
        <v/>
      </c>
      <c r="K3640" s="88" t="str">
        <f>IF(ISNUMBER(A3640), IF($G$16="fixed",$G$17,MIN(H3640*Data!$C$7*$C$16*0.5,$C$17*Data!$C$7))*$C$12,"")</f>
        <v/>
      </c>
      <c r="L3640" s="42" t="str">
        <f t="shared" ca="1" si="1710"/>
        <v/>
      </c>
      <c r="M3640" s="44" t="str">
        <f t="shared" ca="1" si="1711"/>
        <v/>
      </c>
      <c r="N3640" s="44" t="str">
        <f t="shared" ca="1" si="1712"/>
        <v/>
      </c>
      <c r="O3640" s="108" t="str">
        <f t="shared" si="1696"/>
        <v/>
      </c>
      <c r="P3640" s="102" t="str">
        <f t="shared" si="1697"/>
        <v/>
      </c>
      <c r="Q3640" s="102" t="str">
        <f t="shared" si="1698"/>
        <v/>
      </c>
      <c r="R3640" s="120" t="str">
        <f t="shared" si="1699"/>
        <v/>
      </c>
      <c r="S3640" s="54" t="str">
        <f t="shared" si="1700"/>
        <v/>
      </c>
      <c r="T3640" s="5" t="str">
        <f t="shared" si="1701"/>
        <v/>
      </c>
      <c r="U3640" s="152" t="str">
        <f t="shared" si="1684"/>
        <v/>
      </c>
      <c r="V3640" s="152" t="str">
        <f t="shared" si="1685"/>
        <v/>
      </c>
      <c r="W3640" s="153" t="str">
        <f t="shared" si="1686"/>
        <v/>
      </c>
      <c r="X3640" s="153" t="str">
        <f t="shared" si="1687"/>
        <v/>
      </c>
      <c r="Y3640" s="153" t="str">
        <f t="shared" si="1688"/>
        <v/>
      </c>
      <c r="Z3640" s="153" t="str">
        <f t="shared" si="1689"/>
        <v/>
      </c>
      <c r="AA3640" s="152" t="str">
        <f t="shared" si="1690"/>
        <v/>
      </c>
      <c r="AB3640" s="152" t="str">
        <f t="shared" si="1691"/>
        <v/>
      </c>
      <c r="AC3640" s="154" t="str">
        <f t="shared" si="1702"/>
        <v/>
      </c>
      <c r="AD3640" s="154" t="str">
        <f t="shared" si="1703"/>
        <v/>
      </c>
      <c r="AE3640" s="3" t="str">
        <f t="shared" si="1704"/>
        <v/>
      </c>
      <c r="AF3640" s="3" t="str">
        <f t="shared" si="1705"/>
        <v/>
      </c>
      <c r="AG3640" s="3" t="str">
        <f t="shared" si="1706"/>
        <v/>
      </c>
      <c r="AH3640" s="4" t="str">
        <f t="shared" si="1707"/>
        <v/>
      </c>
      <c r="AI3640" s="75" t="str">
        <f t="shared" si="1708"/>
        <v/>
      </c>
      <c r="AJ3640" s="75" t="str">
        <f t="shared" si="1709"/>
        <v/>
      </c>
    </row>
    <row r="3641" spans="1:36" ht="14.25">
      <c r="A3641" s="41" t="str">
        <f t="shared" si="1692"/>
        <v/>
      </c>
      <c r="B3641" s="150" t="str">
        <f>IF(ISNUMBER(A3641),INDEX('MetaTrader Import'!$H$13:$J$5893,TRUNC(((A3641-$A$39+1)-1)/3)+1,MOD((A3641-$A$39+1)-1,3)+1),"")</f>
        <v/>
      </c>
      <c r="C3641" s="43" t="str">
        <f t="shared" si="1693"/>
        <v/>
      </c>
      <c r="D3641" s="43" t="str">
        <f t="shared" ca="1" si="1683"/>
        <v/>
      </c>
      <c r="E3641" s="43" t="str">
        <f t="shared" si="1694"/>
        <v/>
      </c>
      <c r="F3641" s="43" t="str">
        <f t="shared" si="1695"/>
        <v/>
      </c>
      <c r="G3641" s="43" t="str">
        <f>IF(A3641&lt;&gt;"",IF(A3641&lt;Data!$G$11*0.25,$C$13/$G$32,IF(A3641&gt;Data!$G$11*0.25,$C$13,$C$13*10)),"")</f>
        <v/>
      </c>
      <c r="H3641" s="43" t="str">
        <f>IF(A3641&lt;&gt;"",IF(Data!$G$9="constant",$C$13,IF(Data!$G$9="squeeze",G3641,F3641)),"")</f>
        <v/>
      </c>
      <c r="I3641" s="38" t="str">
        <f ca="1">IF(ISNUMBER(A3641),NORMINV(RAND(),0,IF(AND(Data!$G$9="squeeze",A3641&lt;Data!$G$11*0.25),$H$32,1)*$C$30*$C$13)*($C$14*$C$12),"")</f>
        <v/>
      </c>
      <c r="J3641" s="42" t="str">
        <f ca="1">IFERROR(IF(Data!$C$6="Real",B3641,I3641+J3640+($C$14*$C$12)*(NORMINV(RAND(),$C$15,CHOOSE($G$13,$C$13,F3641,G3641)))),"")</f>
        <v/>
      </c>
      <c r="K3641" s="88" t="str">
        <f>IF(ISNUMBER(A3641), IF($G$16="fixed",$G$17,MIN(H3641*Data!$C$7*$C$16*0.5,$C$17*Data!$C$7))*$C$12,"")</f>
        <v/>
      </c>
      <c r="L3641" s="42" t="str">
        <f t="shared" ca="1" si="1710"/>
        <v/>
      </c>
      <c r="M3641" s="44" t="str">
        <f t="shared" ca="1" si="1711"/>
        <v/>
      </c>
      <c r="N3641" s="44" t="str">
        <f t="shared" ca="1" si="1712"/>
        <v/>
      </c>
      <c r="O3641" s="108" t="str">
        <f t="shared" si="1696"/>
        <v/>
      </c>
      <c r="P3641" s="102" t="str">
        <f t="shared" si="1697"/>
        <v/>
      </c>
      <c r="Q3641" s="102" t="str">
        <f t="shared" si="1698"/>
        <v/>
      </c>
      <c r="R3641" s="120" t="str">
        <f t="shared" si="1699"/>
        <v/>
      </c>
      <c r="S3641" s="54" t="str">
        <f t="shared" si="1700"/>
        <v/>
      </c>
      <c r="T3641" s="5" t="str">
        <f t="shared" si="1701"/>
        <v/>
      </c>
      <c r="U3641" s="152" t="str">
        <f t="shared" si="1684"/>
        <v/>
      </c>
      <c r="V3641" s="152" t="str">
        <f t="shared" si="1685"/>
        <v/>
      </c>
      <c r="W3641" s="153" t="str">
        <f t="shared" si="1686"/>
        <v/>
      </c>
      <c r="X3641" s="153" t="str">
        <f t="shared" si="1687"/>
        <v/>
      </c>
      <c r="Y3641" s="153" t="str">
        <f t="shared" si="1688"/>
        <v/>
      </c>
      <c r="Z3641" s="153" t="str">
        <f t="shared" si="1689"/>
        <v/>
      </c>
      <c r="AA3641" s="152" t="str">
        <f t="shared" si="1690"/>
        <v/>
      </c>
      <c r="AB3641" s="152" t="str">
        <f t="shared" si="1691"/>
        <v/>
      </c>
      <c r="AC3641" s="154" t="str">
        <f t="shared" si="1702"/>
        <v/>
      </c>
      <c r="AD3641" s="154" t="str">
        <f t="shared" si="1703"/>
        <v/>
      </c>
      <c r="AE3641" s="3" t="str">
        <f t="shared" si="1704"/>
        <v/>
      </c>
      <c r="AF3641" s="3" t="str">
        <f t="shared" si="1705"/>
        <v/>
      </c>
      <c r="AG3641" s="3" t="str">
        <f t="shared" si="1706"/>
        <v/>
      </c>
      <c r="AH3641" s="4" t="str">
        <f t="shared" si="1707"/>
        <v/>
      </c>
      <c r="AI3641" s="75" t="str">
        <f t="shared" si="1708"/>
        <v/>
      </c>
      <c r="AJ3641" s="75" t="str">
        <f t="shared" si="1709"/>
        <v/>
      </c>
    </row>
    <row r="3642" spans="1:36" ht="14.25">
      <c r="A3642" s="41" t="str">
        <f t="shared" si="1692"/>
        <v/>
      </c>
      <c r="B3642" s="150" t="str">
        <f>IF(ISNUMBER(A3642),INDEX('MetaTrader Import'!$H$13:$J$5893,TRUNC(((A3642-$A$39+1)-1)/3)+1,MOD((A3642-$A$39+1)-1,3)+1),"")</f>
        <v/>
      </c>
      <c r="C3642" s="43" t="str">
        <f t="shared" si="1693"/>
        <v/>
      </c>
      <c r="D3642" s="43" t="str">
        <f t="shared" ca="1" si="1683"/>
        <v/>
      </c>
      <c r="E3642" s="43" t="str">
        <f t="shared" si="1694"/>
        <v/>
      </c>
      <c r="F3642" s="43" t="str">
        <f t="shared" si="1695"/>
        <v/>
      </c>
      <c r="G3642" s="43" t="str">
        <f>IF(A3642&lt;&gt;"",IF(A3642&lt;Data!$G$11*0.25,$C$13/$G$32,IF(A3642&gt;Data!$G$11*0.25,$C$13,$C$13*10)),"")</f>
        <v/>
      </c>
      <c r="H3642" s="43" t="str">
        <f>IF(A3642&lt;&gt;"",IF(Data!$G$9="constant",$C$13,IF(Data!$G$9="squeeze",G3642,F3642)),"")</f>
        <v/>
      </c>
      <c r="I3642" s="38" t="str">
        <f ca="1">IF(ISNUMBER(A3642),NORMINV(RAND(),0,IF(AND(Data!$G$9="squeeze",A3642&lt;Data!$G$11*0.25),$H$32,1)*$C$30*$C$13)*($C$14*$C$12),"")</f>
        <v/>
      </c>
      <c r="J3642" s="42" t="str">
        <f ca="1">IFERROR(IF(Data!$C$6="Real",B3642,I3642+J3641+($C$14*$C$12)*(NORMINV(RAND(),$C$15,CHOOSE($G$13,$C$13,F3642,G3642)))),"")</f>
        <v/>
      </c>
      <c r="K3642" s="88" t="str">
        <f>IF(ISNUMBER(A3642), IF($G$16="fixed",$G$17,MIN(H3642*Data!$C$7*$C$16*0.5,$C$17*Data!$C$7))*$C$12,"")</f>
        <v/>
      </c>
      <c r="L3642" s="42" t="str">
        <f t="shared" ca="1" si="1710"/>
        <v/>
      </c>
      <c r="M3642" s="44" t="str">
        <f t="shared" ca="1" si="1711"/>
        <v/>
      </c>
      <c r="N3642" s="44" t="str">
        <f t="shared" ca="1" si="1712"/>
        <v/>
      </c>
      <c r="O3642" s="108" t="str">
        <f t="shared" si="1696"/>
        <v/>
      </c>
      <c r="P3642" s="102" t="str">
        <f t="shared" si="1697"/>
        <v/>
      </c>
      <c r="Q3642" s="102" t="str">
        <f t="shared" si="1698"/>
        <v/>
      </c>
      <c r="R3642" s="120" t="str">
        <f t="shared" si="1699"/>
        <v/>
      </c>
      <c r="S3642" s="54" t="str">
        <f t="shared" si="1700"/>
        <v/>
      </c>
      <c r="T3642" s="5" t="str">
        <f t="shared" si="1701"/>
        <v/>
      </c>
      <c r="U3642" s="152" t="str">
        <f t="shared" si="1684"/>
        <v/>
      </c>
      <c r="V3642" s="152" t="str">
        <f t="shared" si="1685"/>
        <v/>
      </c>
      <c r="W3642" s="153" t="str">
        <f t="shared" si="1686"/>
        <v/>
      </c>
      <c r="X3642" s="153" t="str">
        <f t="shared" si="1687"/>
        <v/>
      </c>
      <c r="Y3642" s="153" t="str">
        <f t="shared" si="1688"/>
        <v/>
      </c>
      <c r="Z3642" s="153" t="str">
        <f t="shared" si="1689"/>
        <v/>
      </c>
      <c r="AA3642" s="152" t="str">
        <f t="shared" si="1690"/>
        <v/>
      </c>
      <c r="AB3642" s="152" t="str">
        <f t="shared" si="1691"/>
        <v/>
      </c>
      <c r="AC3642" s="154" t="str">
        <f t="shared" si="1702"/>
        <v/>
      </c>
      <c r="AD3642" s="154" t="str">
        <f t="shared" si="1703"/>
        <v/>
      </c>
      <c r="AE3642" s="3" t="str">
        <f t="shared" si="1704"/>
        <v/>
      </c>
      <c r="AF3642" s="3" t="str">
        <f t="shared" si="1705"/>
        <v/>
      </c>
      <c r="AG3642" s="3" t="str">
        <f t="shared" si="1706"/>
        <v/>
      </c>
      <c r="AH3642" s="4" t="str">
        <f t="shared" si="1707"/>
        <v/>
      </c>
      <c r="AI3642" s="75" t="str">
        <f t="shared" si="1708"/>
        <v/>
      </c>
      <c r="AJ3642" s="75" t="str">
        <f t="shared" si="1709"/>
        <v/>
      </c>
    </row>
    <row r="3643" spans="1:36" ht="14.25">
      <c r="A3643" s="41" t="str">
        <f t="shared" si="1692"/>
        <v/>
      </c>
      <c r="B3643" s="150" t="str">
        <f>IF(ISNUMBER(A3643),INDEX('MetaTrader Import'!$H$13:$J$5893,TRUNC(((A3643-$A$39+1)-1)/3)+1,MOD((A3643-$A$39+1)-1,3)+1),"")</f>
        <v/>
      </c>
      <c r="C3643" s="43" t="str">
        <f t="shared" si="1693"/>
        <v/>
      </c>
      <c r="D3643" s="43" t="str">
        <f t="shared" ca="1" si="1683"/>
        <v/>
      </c>
      <c r="E3643" s="43" t="str">
        <f t="shared" si="1694"/>
        <v/>
      </c>
      <c r="F3643" s="43" t="str">
        <f t="shared" si="1695"/>
        <v/>
      </c>
      <c r="G3643" s="43" t="str">
        <f>IF(A3643&lt;&gt;"",IF(A3643&lt;Data!$G$11*0.25,$C$13/$G$32,IF(A3643&gt;Data!$G$11*0.25,$C$13,$C$13*10)),"")</f>
        <v/>
      </c>
      <c r="H3643" s="43" t="str">
        <f>IF(A3643&lt;&gt;"",IF(Data!$G$9="constant",$C$13,IF(Data!$G$9="squeeze",G3643,F3643)),"")</f>
        <v/>
      </c>
      <c r="I3643" s="38" t="str">
        <f ca="1">IF(ISNUMBER(A3643),NORMINV(RAND(),0,IF(AND(Data!$G$9="squeeze",A3643&lt;Data!$G$11*0.25),$H$32,1)*$C$30*$C$13)*($C$14*$C$12),"")</f>
        <v/>
      </c>
      <c r="J3643" s="42" t="str">
        <f ca="1">IFERROR(IF(Data!$C$6="Real",B3643,I3643+J3642+($C$14*$C$12)*(NORMINV(RAND(),$C$15,CHOOSE($G$13,$C$13,F3643,G3643)))),"")</f>
        <v/>
      </c>
      <c r="K3643" s="88" t="str">
        <f>IF(ISNUMBER(A3643), IF($G$16="fixed",$G$17,MIN(H3643*Data!$C$7*$C$16*0.5,$C$17*Data!$C$7))*$C$12,"")</f>
        <v/>
      </c>
      <c r="L3643" s="42" t="str">
        <f t="shared" ca="1" si="1710"/>
        <v/>
      </c>
      <c r="M3643" s="44" t="str">
        <f t="shared" ca="1" si="1711"/>
        <v/>
      </c>
      <c r="N3643" s="44" t="str">
        <f t="shared" ca="1" si="1712"/>
        <v/>
      </c>
      <c r="O3643" s="108" t="str">
        <f t="shared" si="1696"/>
        <v/>
      </c>
      <c r="P3643" s="102" t="str">
        <f t="shared" si="1697"/>
        <v/>
      </c>
      <c r="Q3643" s="102" t="str">
        <f t="shared" si="1698"/>
        <v/>
      </c>
      <c r="R3643" s="120" t="str">
        <f t="shared" si="1699"/>
        <v/>
      </c>
      <c r="S3643" s="54" t="str">
        <f t="shared" si="1700"/>
        <v/>
      </c>
      <c r="T3643" s="5" t="str">
        <f t="shared" si="1701"/>
        <v/>
      </c>
      <c r="U3643" s="152" t="str">
        <f t="shared" si="1684"/>
        <v/>
      </c>
      <c r="V3643" s="152" t="str">
        <f t="shared" si="1685"/>
        <v/>
      </c>
      <c r="W3643" s="153" t="str">
        <f t="shared" si="1686"/>
        <v/>
      </c>
      <c r="X3643" s="153" t="str">
        <f t="shared" si="1687"/>
        <v/>
      </c>
      <c r="Y3643" s="153" t="str">
        <f t="shared" si="1688"/>
        <v/>
      </c>
      <c r="Z3643" s="153" t="str">
        <f t="shared" si="1689"/>
        <v/>
      </c>
      <c r="AA3643" s="152" t="str">
        <f t="shared" si="1690"/>
        <v/>
      </c>
      <c r="AB3643" s="152" t="str">
        <f t="shared" si="1691"/>
        <v/>
      </c>
      <c r="AC3643" s="154" t="str">
        <f t="shared" si="1702"/>
        <v/>
      </c>
      <c r="AD3643" s="154" t="str">
        <f t="shared" si="1703"/>
        <v/>
      </c>
      <c r="AE3643" s="3" t="str">
        <f t="shared" si="1704"/>
        <v/>
      </c>
      <c r="AF3643" s="3" t="str">
        <f t="shared" si="1705"/>
        <v/>
      </c>
      <c r="AG3643" s="3" t="str">
        <f t="shared" si="1706"/>
        <v/>
      </c>
      <c r="AH3643" s="4" t="str">
        <f t="shared" si="1707"/>
        <v/>
      </c>
      <c r="AI3643" s="75" t="str">
        <f t="shared" si="1708"/>
        <v/>
      </c>
      <c r="AJ3643" s="75" t="str">
        <f t="shared" si="1709"/>
        <v/>
      </c>
    </row>
    <row r="3644" spans="1:36" ht="14.25">
      <c r="A3644" s="41" t="str">
        <f t="shared" si="1692"/>
        <v/>
      </c>
      <c r="B3644" s="150" t="str">
        <f>IF(ISNUMBER(A3644),INDEX('MetaTrader Import'!$H$13:$J$5893,TRUNC(((A3644-$A$39+1)-1)/3)+1,MOD((A3644-$A$39+1)-1,3)+1),"")</f>
        <v/>
      </c>
      <c r="C3644" s="43" t="str">
        <f t="shared" si="1693"/>
        <v/>
      </c>
      <c r="D3644" s="43" t="str">
        <f t="shared" ca="1" si="1683"/>
        <v/>
      </c>
      <c r="E3644" s="43" t="str">
        <f t="shared" si="1694"/>
        <v/>
      </c>
      <c r="F3644" s="43" t="str">
        <f t="shared" si="1695"/>
        <v/>
      </c>
      <c r="G3644" s="43" t="str">
        <f>IF(A3644&lt;&gt;"",IF(A3644&lt;Data!$G$11*0.25,$C$13/$G$32,IF(A3644&gt;Data!$G$11*0.25,$C$13,$C$13*10)),"")</f>
        <v/>
      </c>
      <c r="H3644" s="43" t="str">
        <f>IF(A3644&lt;&gt;"",IF(Data!$G$9="constant",$C$13,IF(Data!$G$9="squeeze",G3644,F3644)),"")</f>
        <v/>
      </c>
      <c r="I3644" s="38" t="str">
        <f ca="1">IF(ISNUMBER(A3644),NORMINV(RAND(),0,IF(AND(Data!$G$9="squeeze",A3644&lt;Data!$G$11*0.25),$H$32,1)*$C$30*$C$13)*($C$14*$C$12),"")</f>
        <v/>
      </c>
      <c r="J3644" s="42" t="str">
        <f ca="1">IFERROR(IF(Data!$C$6="Real",B3644,I3644+J3643+($C$14*$C$12)*(NORMINV(RAND(),$C$15,CHOOSE($G$13,$C$13,F3644,G3644)))),"")</f>
        <v/>
      </c>
      <c r="K3644" s="88" t="str">
        <f>IF(ISNUMBER(A3644), IF($G$16="fixed",$G$17,MIN(H3644*Data!$C$7*$C$16*0.5,$C$17*Data!$C$7))*$C$12,"")</f>
        <v/>
      </c>
      <c r="L3644" s="42" t="str">
        <f t="shared" ca="1" si="1710"/>
        <v/>
      </c>
      <c r="M3644" s="44" t="str">
        <f t="shared" ca="1" si="1711"/>
        <v/>
      </c>
      <c r="N3644" s="44" t="str">
        <f t="shared" ca="1" si="1712"/>
        <v/>
      </c>
      <c r="O3644" s="108" t="str">
        <f t="shared" si="1696"/>
        <v/>
      </c>
      <c r="P3644" s="102" t="str">
        <f t="shared" si="1697"/>
        <v/>
      </c>
      <c r="Q3644" s="102" t="str">
        <f t="shared" si="1698"/>
        <v/>
      </c>
      <c r="R3644" s="120" t="str">
        <f t="shared" si="1699"/>
        <v/>
      </c>
      <c r="S3644" s="54" t="str">
        <f t="shared" si="1700"/>
        <v/>
      </c>
      <c r="T3644" s="5" t="str">
        <f t="shared" si="1701"/>
        <v/>
      </c>
      <c r="U3644" s="152" t="str">
        <f t="shared" si="1684"/>
        <v/>
      </c>
      <c r="V3644" s="152" t="str">
        <f t="shared" si="1685"/>
        <v/>
      </c>
      <c r="W3644" s="153" t="str">
        <f t="shared" si="1686"/>
        <v/>
      </c>
      <c r="X3644" s="153" t="str">
        <f t="shared" si="1687"/>
        <v/>
      </c>
      <c r="Y3644" s="153" t="str">
        <f t="shared" si="1688"/>
        <v/>
      </c>
      <c r="Z3644" s="153" t="str">
        <f t="shared" si="1689"/>
        <v/>
      </c>
      <c r="AA3644" s="152" t="str">
        <f t="shared" si="1690"/>
        <v/>
      </c>
      <c r="AB3644" s="152" t="str">
        <f t="shared" si="1691"/>
        <v/>
      </c>
      <c r="AC3644" s="154" t="str">
        <f t="shared" si="1702"/>
        <v/>
      </c>
      <c r="AD3644" s="154" t="str">
        <f t="shared" si="1703"/>
        <v/>
      </c>
      <c r="AE3644" s="3" t="str">
        <f t="shared" si="1704"/>
        <v/>
      </c>
      <c r="AF3644" s="3" t="str">
        <f t="shared" si="1705"/>
        <v/>
      </c>
      <c r="AG3644" s="3" t="str">
        <f t="shared" si="1706"/>
        <v/>
      </c>
      <c r="AH3644" s="4" t="str">
        <f t="shared" si="1707"/>
        <v/>
      </c>
      <c r="AI3644" s="75" t="str">
        <f t="shared" si="1708"/>
        <v/>
      </c>
      <c r="AJ3644" s="75" t="str">
        <f t="shared" si="1709"/>
        <v/>
      </c>
    </row>
    <row r="3645" spans="1:36" ht="14.25">
      <c r="A3645" s="41" t="str">
        <f t="shared" si="1692"/>
        <v/>
      </c>
      <c r="B3645" s="150" t="str">
        <f>IF(ISNUMBER(A3645),INDEX('MetaTrader Import'!$H$13:$J$5893,TRUNC(((A3645-$A$39+1)-1)/3)+1,MOD((A3645-$A$39+1)-1,3)+1),"")</f>
        <v/>
      </c>
      <c r="C3645" s="43" t="str">
        <f t="shared" si="1693"/>
        <v/>
      </c>
      <c r="D3645" s="43" t="str">
        <f t="shared" ca="1" si="1683"/>
        <v/>
      </c>
      <c r="E3645" s="43" t="str">
        <f t="shared" si="1694"/>
        <v/>
      </c>
      <c r="F3645" s="43" t="str">
        <f t="shared" si="1695"/>
        <v/>
      </c>
      <c r="G3645" s="43" t="str">
        <f>IF(A3645&lt;&gt;"",IF(A3645&lt;Data!$G$11*0.25,$C$13/$G$32,IF(A3645&gt;Data!$G$11*0.25,$C$13,$C$13*10)),"")</f>
        <v/>
      </c>
      <c r="H3645" s="43" t="str">
        <f>IF(A3645&lt;&gt;"",IF(Data!$G$9="constant",$C$13,IF(Data!$G$9="squeeze",G3645,F3645)),"")</f>
        <v/>
      </c>
      <c r="I3645" s="38" t="str">
        <f ca="1">IF(ISNUMBER(A3645),NORMINV(RAND(),0,IF(AND(Data!$G$9="squeeze",A3645&lt;Data!$G$11*0.25),$H$32,1)*$C$30*$C$13)*($C$14*$C$12),"")</f>
        <v/>
      </c>
      <c r="J3645" s="42" t="str">
        <f ca="1">IFERROR(IF(Data!$C$6="Real",B3645,I3645+J3644+($C$14*$C$12)*(NORMINV(RAND(),$C$15,CHOOSE($G$13,$C$13,F3645,G3645)))),"")</f>
        <v/>
      </c>
      <c r="K3645" s="88" t="str">
        <f>IF(ISNUMBER(A3645), IF($G$16="fixed",$G$17,MIN(H3645*Data!$C$7*$C$16*0.5,$C$17*Data!$C$7))*$C$12,"")</f>
        <v/>
      </c>
      <c r="L3645" s="42" t="str">
        <f t="shared" ca="1" si="1710"/>
        <v/>
      </c>
      <c r="M3645" s="44" t="str">
        <f t="shared" ca="1" si="1711"/>
        <v/>
      </c>
      <c r="N3645" s="44" t="str">
        <f t="shared" ca="1" si="1712"/>
        <v/>
      </c>
      <c r="O3645" s="108" t="str">
        <f t="shared" si="1696"/>
        <v/>
      </c>
      <c r="P3645" s="102" t="str">
        <f t="shared" si="1697"/>
        <v/>
      </c>
      <c r="Q3645" s="102" t="str">
        <f t="shared" si="1698"/>
        <v/>
      </c>
      <c r="R3645" s="120" t="str">
        <f t="shared" si="1699"/>
        <v/>
      </c>
      <c r="S3645" s="54" t="str">
        <f t="shared" si="1700"/>
        <v/>
      </c>
      <c r="T3645" s="5" t="str">
        <f t="shared" si="1701"/>
        <v/>
      </c>
      <c r="U3645" s="152" t="str">
        <f t="shared" si="1684"/>
        <v/>
      </c>
      <c r="V3645" s="152" t="str">
        <f t="shared" si="1685"/>
        <v/>
      </c>
      <c r="W3645" s="153" t="str">
        <f t="shared" si="1686"/>
        <v/>
      </c>
      <c r="X3645" s="153" t="str">
        <f t="shared" si="1687"/>
        <v/>
      </c>
      <c r="Y3645" s="153" t="str">
        <f t="shared" si="1688"/>
        <v/>
      </c>
      <c r="Z3645" s="153" t="str">
        <f t="shared" si="1689"/>
        <v/>
      </c>
      <c r="AA3645" s="152" t="str">
        <f t="shared" si="1690"/>
        <v/>
      </c>
      <c r="AB3645" s="152" t="str">
        <f t="shared" si="1691"/>
        <v/>
      </c>
      <c r="AC3645" s="154" t="str">
        <f t="shared" si="1702"/>
        <v/>
      </c>
      <c r="AD3645" s="154" t="str">
        <f t="shared" si="1703"/>
        <v/>
      </c>
      <c r="AE3645" s="3" t="str">
        <f t="shared" si="1704"/>
        <v/>
      </c>
      <c r="AF3645" s="3" t="str">
        <f t="shared" si="1705"/>
        <v/>
      </c>
      <c r="AG3645" s="3" t="str">
        <f t="shared" si="1706"/>
        <v/>
      </c>
      <c r="AH3645" s="4" t="str">
        <f t="shared" si="1707"/>
        <v/>
      </c>
      <c r="AI3645" s="75" t="str">
        <f t="shared" si="1708"/>
        <v/>
      </c>
      <c r="AJ3645" s="75" t="str">
        <f t="shared" si="1709"/>
        <v/>
      </c>
    </row>
    <row r="3646" spans="1:36" ht="14.25">
      <c r="A3646" s="41" t="str">
        <f t="shared" si="1692"/>
        <v/>
      </c>
      <c r="B3646" s="150" t="str">
        <f>IF(ISNUMBER(A3646),INDEX('MetaTrader Import'!$H$13:$J$5893,TRUNC(((A3646-$A$39+1)-1)/3)+1,MOD((A3646-$A$39+1)-1,3)+1),"")</f>
        <v/>
      </c>
      <c r="C3646" s="43" t="str">
        <f t="shared" si="1693"/>
        <v/>
      </c>
      <c r="D3646" s="43" t="str">
        <f t="shared" ca="1" si="1683"/>
        <v/>
      </c>
      <c r="E3646" s="43" t="str">
        <f t="shared" si="1694"/>
        <v/>
      </c>
      <c r="F3646" s="43" t="str">
        <f t="shared" si="1695"/>
        <v/>
      </c>
      <c r="G3646" s="43" t="str">
        <f>IF(A3646&lt;&gt;"",IF(A3646&lt;Data!$G$11*0.25,$C$13/$G$32,IF(A3646&gt;Data!$G$11*0.25,$C$13,$C$13*10)),"")</f>
        <v/>
      </c>
      <c r="H3646" s="43" t="str">
        <f>IF(A3646&lt;&gt;"",IF(Data!$G$9="constant",$C$13,IF(Data!$G$9="squeeze",G3646,F3646)),"")</f>
        <v/>
      </c>
      <c r="I3646" s="38" t="str">
        <f ca="1">IF(ISNUMBER(A3646),NORMINV(RAND(),0,IF(AND(Data!$G$9="squeeze",A3646&lt;Data!$G$11*0.25),$H$32,1)*$C$30*$C$13)*($C$14*$C$12),"")</f>
        <v/>
      </c>
      <c r="J3646" s="42" t="str">
        <f ca="1">IFERROR(IF(Data!$C$6="Real",B3646,I3646+J3645+($C$14*$C$12)*(NORMINV(RAND(),$C$15,CHOOSE($G$13,$C$13,F3646,G3646)))),"")</f>
        <v/>
      </c>
      <c r="K3646" s="88" t="str">
        <f>IF(ISNUMBER(A3646), IF($G$16="fixed",$G$17,MIN(H3646*Data!$C$7*$C$16*0.5,$C$17*Data!$C$7))*$C$12,"")</f>
        <v/>
      </c>
      <c r="L3646" s="42" t="str">
        <f t="shared" ca="1" si="1710"/>
        <v/>
      </c>
      <c r="M3646" s="44" t="str">
        <f t="shared" ca="1" si="1711"/>
        <v/>
      </c>
      <c r="N3646" s="44" t="str">
        <f t="shared" ca="1" si="1712"/>
        <v/>
      </c>
      <c r="O3646" s="108" t="str">
        <f t="shared" si="1696"/>
        <v/>
      </c>
      <c r="P3646" s="102" t="str">
        <f t="shared" si="1697"/>
        <v/>
      </c>
      <c r="Q3646" s="102" t="str">
        <f t="shared" si="1698"/>
        <v/>
      </c>
      <c r="R3646" s="120" t="str">
        <f t="shared" si="1699"/>
        <v/>
      </c>
      <c r="S3646" s="54" t="str">
        <f t="shared" si="1700"/>
        <v/>
      </c>
      <c r="T3646" s="5" t="str">
        <f t="shared" si="1701"/>
        <v/>
      </c>
      <c r="U3646" s="152" t="str">
        <f t="shared" si="1684"/>
        <v/>
      </c>
      <c r="V3646" s="152" t="str">
        <f t="shared" si="1685"/>
        <v/>
      </c>
      <c r="W3646" s="153" t="str">
        <f t="shared" si="1686"/>
        <v/>
      </c>
      <c r="X3646" s="153" t="str">
        <f t="shared" si="1687"/>
        <v/>
      </c>
      <c r="Y3646" s="153" t="str">
        <f t="shared" si="1688"/>
        <v/>
      </c>
      <c r="Z3646" s="153" t="str">
        <f t="shared" si="1689"/>
        <v/>
      </c>
      <c r="AA3646" s="152" t="str">
        <f t="shared" si="1690"/>
        <v/>
      </c>
      <c r="AB3646" s="152" t="str">
        <f t="shared" si="1691"/>
        <v/>
      </c>
      <c r="AC3646" s="154" t="str">
        <f t="shared" si="1702"/>
        <v/>
      </c>
      <c r="AD3646" s="154" t="str">
        <f t="shared" si="1703"/>
        <v/>
      </c>
      <c r="AE3646" s="3" t="str">
        <f t="shared" si="1704"/>
        <v/>
      </c>
      <c r="AF3646" s="3" t="str">
        <f t="shared" si="1705"/>
        <v/>
      </c>
      <c r="AG3646" s="3" t="str">
        <f t="shared" si="1706"/>
        <v/>
      </c>
      <c r="AH3646" s="4" t="str">
        <f t="shared" si="1707"/>
        <v/>
      </c>
      <c r="AI3646" s="75" t="str">
        <f t="shared" si="1708"/>
        <v/>
      </c>
      <c r="AJ3646" s="75" t="str">
        <f t="shared" si="1709"/>
        <v/>
      </c>
    </row>
    <row r="3647" spans="1:36" ht="14.25">
      <c r="A3647" s="41" t="str">
        <f t="shared" si="1692"/>
        <v/>
      </c>
      <c r="B3647" s="150" t="str">
        <f>IF(ISNUMBER(A3647),INDEX('MetaTrader Import'!$H$13:$J$5893,TRUNC(((A3647-$A$39+1)-1)/3)+1,MOD((A3647-$A$39+1)-1,3)+1),"")</f>
        <v/>
      </c>
      <c r="C3647" s="43" t="str">
        <f t="shared" si="1693"/>
        <v/>
      </c>
      <c r="D3647" s="43" t="str">
        <f t="shared" ca="1" si="1683"/>
        <v/>
      </c>
      <c r="E3647" s="43" t="str">
        <f t="shared" si="1694"/>
        <v/>
      </c>
      <c r="F3647" s="43" t="str">
        <f t="shared" si="1695"/>
        <v/>
      </c>
      <c r="G3647" s="43" t="str">
        <f>IF(A3647&lt;&gt;"",IF(A3647&lt;Data!$G$11*0.25,$C$13/$G$32,IF(A3647&gt;Data!$G$11*0.25,$C$13,$C$13*10)),"")</f>
        <v/>
      </c>
      <c r="H3647" s="43" t="str">
        <f>IF(A3647&lt;&gt;"",IF(Data!$G$9="constant",$C$13,IF(Data!$G$9="squeeze",G3647,F3647)),"")</f>
        <v/>
      </c>
      <c r="I3647" s="38" t="str">
        <f ca="1">IF(ISNUMBER(A3647),NORMINV(RAND(),0,IF(AND(Data!$G$9="squeeze",A3647&lt;Data!$G$11*0.25),$H$32,1)*$C$30*$C$13)*($C$14*$C$12),"")</f>
        <v/>
      </c>
      <c r="J3647" s="42" t="str">
        <f ca="1">IFERROR(IF(Data!$C$6="Real",B3647,I3647+J3646+($C$14*$C$12)*(NORMINV(RAND(),$C$15,CHOOSE($G$13,$C$13,F3647,G3647)))),"")</f>
        <v/>
      </c>
      <c r="K3647" s="88" t="str">
        <f>IF(ISNUMBER(A3647), IF($G$16="fixed",$G$17,MIN(H3647*Data!$C$7*$C$16*0.5,$C$17*Data!$C$7))*$C$12,"")</f>
        <v/>
      </c>
      <c r="L3647" s="42" t="str">
        <f t="shared" ca="1" si="1710"/>
        <v/>
      </c>
      <c r="M3647" s="44" t="str">
        <f t="shared" ca="1" si="1711"/>
        <v/>
      </c>
      <c r="N3647" s="44" t="str">
        <f t="shared" ca="1" si="1712"/>
        <v/>
      </c>
      <c r="O3647" s="108" t="str">
        <f t="shared" si="1696"/>
        <v/>
      </c>
      <c r="P3647" s="102" t="str">
        <f t="shared" si="1697"/>
        <v/>
      </c>
      <c r="Q3647" s="102" t="str">
        <f t="shared" si="1698"/>
        <v/>
      </c>
      <c r="R3647" s="120" t="str">
        <f t="shared" si="1699"/>
        <v/>
      </c>
      <c r="S3647" s="54" t="str">
        <f t="shared" si="1700"/>
        <v/>
      </c>
      <c r="T3647" s="5" t="str">
        <f t="shared" si="1701"/>
        <v/>
      </c>
      <c r="U3647" s="152" t="str">
        <f t="shared" si="1684"/>
        <v/>
      </c>
      <c r="V3647" s="152" t="str">
        <f t="shared" si="1685"/>
        <v/>
      </c>
      <c r="W3647" s="153" t="str">
        <f t="shared" si="1686"/>
        <v/>
      </c>
      <c r="X3647" s="153" t="str">
        <f t="shared" si="1687"/>
        <v/>
      </c>
      <c r="Y3647" s="153" t="str">
        <f t="shared" si="1688"/>
        <v/>
      </c>
      <c r="Z3647" s="153" t="str">
        <f t="shared" si="1689"/>
        <v/>
      </c>
      <c r="AA3647" s="152" t="str">
        <f t="shared" si="1690"/>
        <v/>
      </c>
      <c r="AB3647" s="152" t="str">
        <f t="shared" si="1691"/>
        <v/>
      </c>
      <c r="AC3647" s="154" t="str">
        <f t="shared" si="1702"/>
        <v/>
      </c>
      <c r="AD3647" s="154" t="str">
        <f t="shared" si="1703"/>
        <v/>
      </c>
      <c r="AE3647" s="3" t="str">
        <f t="shared" si="1704"/>
        <v/>
      </c>
      <c r="AF3647" s="3" t="str">
        <f t="shared" si="1705"/>
        <v/>
      </c>
      <c r="AG3647" s="3" t="str">
        <f t="shared" si="1706"/>
        <v/>
      </c>
      <c r="AH3647" s="4" t="str">
        <f t="shared" si="1707"/>
        <v/>
      </c>
      <c r="AI3647" s="75" t="str">
        <f t="shared" si="1708"/>
        <v/>
      </c>
      <c r="AJ3647" s="75" t="str">
        <f t="shared" si="1709"/>
        <v/>
      </c>
    </row>
    <row r="3648" spans="1:36" ht="14.25">
      <c r="A3648" s="41" t="str">
        <f t="shared" si="1692"/>
        <v/>
      </c>
      <c r="B3648" s="150" t="str">
        <f>IF(ISNUMBER(A3648),INDEX('MetaTrader Import'!$H$13:$J$5893,TRUNC(((A3648-$A$39+1)-1)/3)+1,MOD((A3648-$A$39+1)-1,3)+1),"")</f>
        <v/>
      </c>
      <c r="C3648" s="43" t="str">
        <f t="shared" si="1693"/>
        <v/>
      </c>
      <c r="D3648" s="43" t="str">
        <f t="shared" ca="1" si="1683"/>
        <v/>
      </c>
      <c r="E3648" s="43" t="str">
        <f t="shared" si="1694"/>
        <v/>
      </c>
      <c r="F3648" s="43" t="str">
        <f t="shared" si="1695"/>
        <v/>
      </c>
      <c r="G3648" s="43" t="str">
        <f>IF(A3648&lt;&gt;"",IF(A3648&lt;Data!$G$11*0.25,$C$13/$G$32,IF(A3648&gt;Data!$G$11*0.25,$C$13,$C$13*10)),"")</f>
        <v/>
      </c>
      <c r="H3648" s="43" t="str">
        <f>IF(A3648&lt;&gt;"",IF(Data!$G$9="constant",$C$13,IF(Data!$G$9="squeeze",G3648,F3648)),"")</f>
        <v/>
      </c>
      <c r="I3648" s="38" t="str">
        <f ca="1">IF(ISNUMBER(A3648),NORMINV(RAND(),0,IF(AND(Data!$G$9="squeeze",A3648&lt;Data!$G$11*0.25),$H$32,1)*$C$30*$C$13)*($C$14*$C$12),"")</f>
        <v/>
      </c>
      <c r="J3648" s="42" t="str">
        <f ca="1">IFERROR(IF(Data!$C$6="Real",B3648,I3648+J3647+($C$14*$C$12)*(NORMINV(RAND(),$C$15,CHOOSE($G$13,$C$13,F3648,G3648)))),"")</f>
        <v/>
      </c>
      <c r="K3648" s="88" t="str">
        <f>IF(ISNUMBER(A3648), IF($G$16="fixed",$G$17,MIN(H3648*Data!$C$7*$C$16*0.5,$C$17*Data!$C$7))*$C$12,"")</f>
        <v/>
      </c>
      <c r="L3648" s="42" t="str">
        <f t="shared" ca="1" si="1710"/>
        <v/>
      </c>
      <c r="M3648" s="44" t="str">
        <f t="shared" ca="1" si="1711"/>
        <v/>
      </c>
      <c r="N3648" s="44" t="str">
        <f t="shared" ca="1" si="1712"/>
        <v/>
      </c>
      <c r="O3648" s="108" t="str">
        <f t="shared" si="1696"/>
        <v/>
      </c>
      <c r="P3648" s="102" t="str">
        <f t="shared" si="1697"/>
        <v/>
      </c>
      <c r="Q3648" s="102" t="str">
        <f t="shared" si="1698"/>
        <v/>
      </c>
      <c r="R3648" s="120" t="str">
        <f t="shared" si="1699"/>
        <v/>
      </c>
      <c r="S3648" s="54" t="str">
        <f t="shared" si="1700"/>
        <v/>
      </c>
      <c r="T3648" s="5" t="str">
        <f t="shared" si="1701"/>
        <v/>
      </c>
      <c r="U3648" s="152" t="str">
        <f t="shared" si="1684"/>
        <v/>
      </c>
      <c r="V3648" s="152" t="str">
        <f t="shared" si="1685"/>
        <v/>
      </c>
      <c r="W3648" s="153" t="str">
        <f t="shared" si="1686"/>
        <v/>
      </c>
      <c r="X3648" s="153" t="str">
        <f t="shared" si="1687"/>
        <v/>
      </c>
      <c r="Y3648" s="153" t="str">
        <f t="shared" si="1688"/>
        <v/>
      </c>
      <c r="Z3648" s="153" t="str">
        <f t="shared" si="1689"/>
        <v/>
      </c>
      <c r="AA3648" s="152" t="str">
        <f t="shared" si="1690"/>
        <v/>
      </c>
      <c r="AB3648" s="152" t="str">
        <f t="shared" si="1691"/>
        <v/>
      </c>
      <c r="AC3648" s="154" t="str">
        <f t="shared" si="1702"/>
        <v/>
      </c>
      <c r="AD3648" s="154" t="str">
        <f t="shared" si="1703"/>
        <v/>
      </c>
      <c r="AE3648" s="3" t="str">
        <f t="shared" si="1704"/>
        <v/>
      </c>
      <c r="AF3648" s="3" t="str">
        <f t="shared" si="1705"/>
        <v/>
      </c>
      <c r="AG3648" s="3" t="str">
        <f t="shared" si="1706"/>
        <v/>
      </c>
      <c r="AH3648" s="4" t="str">
        <f t="shared" si="1707"/>
        <v/>
      </c>
      <c r="AI3648" s="75" t="str">
        <f t="shared" si="1708"/>
        <v/>
      </c>
      <c r="AJ3648" s="75" t="str">
        <f t="shared" si="1709"/>
        <v/>
      </c>
    </row>
    <row r="3649" spans="1:36" ht="14.25">
      <c r="A3649" s="41" t="str">
        <f t="shared" si="1692"/>
        <v/>
      </c>
      <c r="B3649" s="150" t="str">
        <f>IF(ISNUMBER(A3649),INDEX('MetaTrader Import'!$H$13:$J$5893,TRUNC(((A3649-$A$39+1)-1)/3)+1,MOD((A3649-$A$39+1)-1,3)+1),"")</f>
        <v/>
      </c>
      <c r="C3649" s="43" t="str">
        <f t="shared" si="1693"/>
        <v/>
      </c>
      <c r="D3649" s="43" t="str">
        <f t="shared" ca="1" si="1683"/>
        <v/>
      </c>
      <c r="E3649" s="43" t="str">
        <f t="shared" si="1694"/>
        <v/>
      </c>
      <c r="F3649" s="43" t="str">
        <f t="shared" si="1695"/>
        <v/>
      </c>
      <c r="G3649" s="43" t="str">
        <f>IF(A3649&lt;&gt;"",IF(A3649&lt;Data!$G$11*0.25,$C$13/$G$32,IF(A3649&gt;Data!$G$11*0.25,$C$13,$C$13*10)),"")</f>
        <v/>
      </c>
      <c r="H3649" s="43" t="str">
        <f>IF(A3649&lt;&gt;"",IF(Data!$G$9="constant",$C$13,IF(Data!$G$9="squeeze",G3649,F3649)),"")</f>
        <v/>
      </c>
      <c r="I3649" s="38" t="str">
        <f ca="1">IF(ISNUMBER(A3649),NORMINV(RAND(),0,IF(AND(Data!$G$9="squeeze",A3649&lt;Data!$G$11*0.25),$H$32,1)*$C$30*$C$13)*($C$14*$C$12),"")</f>
        <v/>
      </c>
      <c r="J3649" s="42" t="str">
        <f ca="1">IFERROR(IF(Data!$C$6="Real",B3649,I3649+J3648+($C$14*$C$12)*(NORMINV(RAND(),$C$15,CHOOSE($G$13,$C$13,F3649,G3649)))),"")</f>
        <v/>
      </c>
      <c r="K3649" s="88" t="str">
        <f>IF(ISNUMBER(A3649), IF($G$16="fixed",$G$17,MIN(H3649*Data!$C$7*$C$16*0.5,$C$17*Data!$C$7))*$C$12,"")</f>
        <v/>
      </c>
      <c r="L3649" s="42" t="str">
        <f t="shared" ca="1" si="1710"/>
        <v/>
      </c>
      <c r="M3649" s="44" t="str">
        <f t="shared" ca="1" si="1711"/>
        <v/>
      </c>
      <c r="N3649" s="44" t="str">
        <f t="shared" ca="1" si="1712"/>
        <v/>
      </c>
      <c r="O3649" s="108" t="str">
        <f t="shared" si="1696"/>
        <v/>
      </c>
      <c r="P3649" s="102" t="str">
        <f t="shared" si="1697"/>
        <v/>
      </c>
      <c r="Q3649" s="102" t="str">
        <f t="shared" si="1698"/>
        <v/>
      </c>
      <c r="R3649" s="120" t="str">
        <f t="shared" si="1699"/>
        <v/>
      </c>
      <c r="S3649" s="54" t="str">
        <f t="shared" si="1700"/>
        <v/>
      </c>
      <c r="T3649" s="5" t="str">
        <f t="shared" si="1701"/>
        <v/>
      </c>
      <c r="U3649" s="152" t="str">
        <f t="shared" si="1684"/>
        <v/>
      </c>
      <c r="V3649" s="152" t="str">
        <f t="shared" si="1685"/>
        <v/>
      </c>
      <c r="W3649" s="153" t="str">
        <f t="shared" si="1686"/>
        <v/>
      </c>
      <c r="X3649" s="153" t="str">
        <f t="shared" si="1687"/>
        <v/>
      </c>
      <c r="Y3649" s="153" t="str">
        <f t="shared" si="1688"/>
        <v/>
      </c>
      <c r="Z3649" s="153" t="str">
        <f t="shared" si="1689"/>
        <v/>
      </c>
      <c r="AA3649" s="152" t="str">
        <f t="shared" si="1690"/>
        <v/>
      </c>
      <c r="AB3649" s="152" t="str">
        <f t="shared" si="1691"/>
        <v/>
      </c>
      <c r="AC3649" s="154" t="str">
        <f t="shared" si="1702"/>
        <v/>
      </c>
      <c r="AD3649" s="154" t="str">
        <f t="shared" si="1703"/>
        <v/>
      </c>
      <c r="AE3649" s="3" t="str">
        <f t="shared" si="1704"/>
        <v/>
      </c>
      <c r="AF3649" s="3" t="str">
        <f t="shared" si="1705"/>
        <v/>
      </c>
      <c r="AG3649" s="3" t="str">
        <f t="shared" si="1706"/>
        <v/>
      </c>
      <c r="AH3649" s="4" t="str">
        <f t="shared" si="1707"/>
        <v/>
      </c>
      <c r="AI3649" s="75" t="str">
        <f t="shared" si="1708"/>
        <v/>
      </c>
      <c r="AJ3649" s="75" t="str">
        <f t="shared" si="1709"/>
        <v/>
      </c>
    </row>
    <row r="3650" spans="1:36" ht="14.25">
      <c r="A3650" s="41" t="str">
        <f t="shared" si="1692"/>
        <v/>
      </c>
      <c r="B3650" s="150" t="str">
        <f>IF(ISNUMBER(A3650),INDEX('MetaTrader Import'!$H$13:$J$5893,TRUNC(((A3650-$A$39+1)-1)/3)+1,MOD((A3650-$A$39+1)-1,3)+1),"")</f>
        <v/>
      </c>
      <c r="C3650" s="43" t="str">
        <f t="shared" si="1693"/>
        <v/>
      </c>
      <c r="D3650" s="43" t="str">
        <f t="shared" ca="1" si="1683"/>
        <v/>
      </c>
      <c r="E3650" s="43" t="str">
        <f t="shared" si="1694"/>
        <v/>
      </c>
      <c r="F3650" s="43" t="str">
        <f t="shared" si="1695"/>
        <v/>
      </c>
      <c r="G3650" s="43" t="str">
        <f>IF(A3650&lt;&gt;"",IF(A3650&lt;Data!$G$11*0.25,$C$13/$G$32,IF(A3650&gt;Data!$G$11*0.25,$C$13,$C$13*10)),"")</f>
        <v/>
      </c>
      <c r="H3650" s="43" t="str">
        <f>IF(A3650&lt;&gt;"",IF(Data!$G$9="constant",$C$13,IF(Data!$G$9="squeeze",G3650,F3650)),"")</f>
        <v/>
      </c>
      <c r="I3650" s="38" t="str">
        <f ca="1">IF(ISNUMBER(A3650),NORMINV(RAND(),0,IF(AND(Data!$G$9="squeeze",A3650&lt;Data!$G$11*0.25),$H$32,1)*$C$30*$C$13)*($C$14*$C$12),"")</f>
        <v/>
      </c>
      <c r="J3650" s="42" t="str">
        <f ca="1">IFERROR(IF(Data!$C$6="Real",B3650,I3650+J3649+($C$14*$C$12)*(NORMINV(RAND(),$C$15,CHOOSE($G$13,$C$13,F3650,G3650)))),"")</f>
        <v/>
      </c>
      <c r="K3650" s="88" t="str">
        <f>IF(ISNUMBER(A3650), IF($G$16="fixed",$G$17,MIN(H3650*Data!$C$7*$C$16*0.5,$C$17*Data!$C$7))*$C$12,"")</f>
        <v/>
      </c>
      <c r="L3650" s="42" t="str">
        <f t="shared" ca="1" si="1710"/>
        <v/>
      </c>
      <c r="M3650" s="44" t="str">
        <f t="shared" ca="1" si="1711"/>
        <v/>
      </c>
      <c r="N3650" s="44" t="str">
        <f t="shared" ca="1" si="1712"/>
        <v/>
      </c>
      <c r="O3650" s="108" t="str">
        <f t="shared" si="1696"/>
        <v/>
      </c>
      <c r="P3650" s="102" t="str">
        <f t="shared" si="1697"/>
        <v/>
      </c>
      <c r="Q3650" s="102" t="str">
        <f t="shared" si="1698"/>
        <v/>
      </c>
      <c r="R3650" s="120" t="str">
        <f t="shared" si="1699"/>
        <v/>
      </c>
      <c r="S3650" s="54" t="str">
        <f t="shared" si="1700"/>
        <v/>
      </c>
      <c r="T3650" s="5" t="str">
        <f t="shared" si="1701"/>
        <v/>
      </c>
      <c r="U3650" s="152" t="str">
        <f t="shared" si="1684"/>
        <v/>
      </c>
      <c r="V3650" s="152" t="str">
        <f t="shared" si="1685"/>
        <v/>
      </c>
      <c r="W3650" s="153" t="str">
        <f t="shared" si="1686"/>
        <v/>
      </c>
      <c r="X3650" s="153" t="str">
        <f t="shared" si="1687"/>
        <v/>
      </c>
      <c r="Y3650" s="153" t="str">
        <f t="shared" si="1688"/>
        <v/>
      </c>
      <c r="Z3650" s="153" t="str">
        <f t="shared" si="1689"/>
        <v/>
      </c>
      <c r="AA3650" s="152" t="str">
        <f t="shared" si="1690"/>
        <v/>
      </c>
      <c r="AB3650" s="152" t="str">
        <f t="shared" si="1691"/>
        <v/>
      </c>
      <c r="AC3650" s="154" t="str">
        <f t="shared" si="1702"/>
        <v/>
      </c>
      <c r="AD3650" s="154" t="str">
        <f t="shared" si="1703"/>
        <v/>
      </c>
      <c r="AE3650" s="3" t="str">
        <f t="shared" si="1704"/>
        <v/>
      </c>
      <c r="AF3650" s="3" t="str">
        <f t="shared" si="1705"/>
        <v/>
      </c>
      <c r="AG3650" s="3" t="str">
        <f t="shared" si="1706"/>
        <v/>
      </c>
      <c r="AH3650" s="4" t="str">
        <f t="shared" si="1707"/>
        <v/>
      </c>
      <c r="AI3650" s="75" t="str">
        <f t="shared" si="1708"/>
        <v/>
      </c>
      <c r="AJ3650" s="75" t="str">
        <f t="shared" si="1709"/>
        <v/>
      </c>
    </row>
    <row r="3651" spans="1:36" ht="14.25">
      <c r="A3651" s="41" t="str">
        <f t="shared" si="1692"/>
        <v/>
      </c>
      <c r="B3651" s="150" t="str">
        <f>IF(ISNUMBER(A3651),INDEX('MetaTrader Import'!$H$13:$J$5893,TRUNC(((A3651-$A$39+1)-1)/3)+1,MOD((A3651-$A$39+1)-1,3)+1),"")</f>
        <v/>
      </c>
      <c r="C3651" s="43" t="str">
        <f t="shared" si="1693"/>
        <v/>
      </c>
      <c r="D3651" s="43" t="str">
        <f t="shared" ref="D3651:D3714" ca="1" si="1713">IF(A3651&lt;&gt;"",NORMINV(RAND(),($C$23-C3651)*$C$28,$C$27)+NORMINV(RAND(),IF(RAND()&gt;$C$26,$C$25,0),$C$27),"")</f>
        <v/>
      </c>
      <c r="E3651" s="43" t="str">
        <f t="shared" si="1694"/>
        <v/>
      </c>
      <c r="F3651" s="43" t="str">
        <f t="shared" si="1695"/>
        <v/>
      </c>
      <c r="G3651" s="43" t="str">
        <f>IF(A3651&lt;&gt;"",IF(A3651&lt;Data!$G$11*0.25,$C$13/$G$32,IF(A3651&gt;Data!$G$11*0.25,$C$13,$C$13*10)),"")</f>
        <v/>
      </c>
      <c r="H3651" s="43" t="str">
        <f>IF(A3651&lt;&gt;"",IF(Data!$G$9="constant",$C$13,IF(Data!$G$9="squeeze",G3651,F3651)),"")</f>
        <v/>
      </c>
      <c r="I3651" s="38" t="str">
        <f ca="1">IF(ISNUMBER(A3651),NORMINV(RAND(),0,IF(AND(Data!$G$9="squeeze",A3651&lt;Data!$G$11*0.25),$H$32,1)*$C$30*$C$13)*($C$14*$C$12),"")</f>
        <v/>
      </c>
      <c r="J3651" s="42" t="str">
        <f ca="1">IFERROR(IF(Data!$C$6="Real",B3651,I3651+J3650+($C$14*$C$12)*(NORMINV(RAND(),$C$15,CHOOSE($G$13,$C$13,F3651,G3651)))),"")</f>
        <v/>
      </c>
      <c r="K3651" s="88" t="str">
        <f>IF(ISNUMBER(A3651), IF($G$16="fixed",$G$17,MIN(H3651*Data!$C$7*$C$16*0.5,$C$17*Data!$C$7))*$C$12,"")</f>
        <v/>
      </c>
      <c r="L3651" s="42" t="str">
        <f t="shared" ca="1" si="1710"/>
        <v/>
      </c>
      <c r="M3651" s="44" t="str">
        <f t="shared" ca="1" si="1711"/>
        <v/>
      </c>
      <c r="N3651" s="44" t="str">
        <f t="shared" ca="1" si="1712"/>
        <v/>
      </c>
      <c r="O3651" s="108" t="str">
        <f t="shared" si="1696"/>
        <v/>
      </c>
      <c r="P3651" s="102" t="str">
        <f t="shared" si="1697"/>
        <v/>
      </c>
      <c r="Q3651" s="102" t="str">
        <f t="shared" si="1698"/>
        <v/>
      </c>
      <c r="R3651" s="120" t="str">
        <f t="shared" si="1699"/>
        <v/>
      </c>
      <c r="S3651" s="54" t="str">
        <f t="shared" si="1700"/>
        <v/>
      </c>
      <c r="T3651" s="5" t="str">
        <f t="shared" si="1701"/>
        <v/>
      </c>
      <c r="U3651" s="152" t="str">
        <f t="shared" ref="U3651:U3714" si="1714">IF(NOT(ISNUMBER(T3651)),"",IF(S3651=1,T3651,IF(M3651&gt;U3650,M3651,IF(ISNUMBER(U3650),U3650,""))))</f>
        <v/>
      </c>
      <c r="V3651" s="152" t="str">
        <f t="shared" ref="V3651:V3714" si="1715">IF(NOT(ISNUMBER(T3651)),"",IF(S3651=1,T3651,IF(N3651&lt;V3650,N3651,IF(ISNUMBER(V3650),V3650,""))))</f>
        <v/>
      </c>
      <c r="W3651" s="153" t="str">
        <f t="shared" ref="W3651:W3714" si="1716">IF(NOT(ISNUMBER(T3651)),"",MIN($F$24,IF(TRUNC((U3651-T3651)/$E$24*$G$12)+0&gt;IF(ISNUMBER(W3650),W3650,0),TRUNC((U3651-T3651)/$E$24*$G$12)+0,IF(ISNUMBER(W3650),W3650,0))))</f>
        <v/>
      </c>
      <c r="X3651" s="153" t="str">
        <f t="shared" ref="X3651:X3714" si="1717">IF(NOT(ISNUMBER(T3651)),"",MIN($F$24,IF(-TRUNC((V3651-T3651)/$E$24*$G$12)+0&gt;IF(ISNUMBER(X3650),X3650,0),-TRUNC((V3651-T3651)/$E$24*$G$12)+0,IF(ISNUMBER(X3650),X3650,0))))</f>
        <v/>
      </c>
      <c r="Y3651" s="153" t="str">
        <f t="shared" ref="Y3651:Y3714" si="1718">IF(ISNUMBER(W3651),(IF(W3651=0,0,1))*IF(ABS($I$24)=2,POWER(2,W3651-1),W3651)*SIGN($I$24)*$K$24,"")</f>
        <v/>
      </c>
      <c r="Z3651" s="153" t="str">
        <f t="shared" ref="Z3651:Z3714" si="1719">IF(ISNUMBER(X3651),(IF(X3651=0,0,1))*IF(ABS($I$24)=2,POWER(2,X3651-1),X3651)*SIGN($I$24)*$K$24,"")</f>
        <v/>
      </c>
      <c r="AA3651" s="152" t="str">
        <f t="shared" ref="AA3651:AA3714" si="1720">IF(OR(NOT(ISNUMBER(T3651)),W3651&lt;1),"",IF(OR(NOT(ISNUMBER(W3650)),W3650=0),IF(SIGN(Y3651)=1,M3651,N3651),(Y3650*AA3650+(Y3651-Y3650)*IF(SIGN(Y3651)=1,M3651,N3651))/Y3651))</f>
        <v/>
      </c>
      <c r="AB3651" s="152" t="str">
        <f t="shared" ref="AB3651:AB3714" si="1721">IF(OR(NOT(ISNUMBER(T3651)),X3651&lt;1),"",IF(OR(NOT(ISNUMBER(X3650)),X3650=0),IF(SIGN(Z3651)=1,N3651,M3651),(Z3650*AB3650+(Z3651-Z3650)*IF(SIGN(Z3651)=1,N3651,M3651))/Z3651))</f>
        <v/>
      </c>
      <c r="AC3651" s="154" t="str">
        <f t="shared" si="1702"/>
        <v/>
      </c>
      <c r="AD3651" s="154" t="str">
        <f t="shared" si="1703"/>
        <v/>
      </c>
      <c r="AE3651" s="3" t="str">
        <f t="shared" si="1704"/>
        <v/>
      </c>
      <c r="AF3651" s="3" t="str">
        <f t="shared" si="1705"/>
        <v/>
      </c>
      <c r="AG3651" s="3" t="str">
        <f t="shared" si="1706"/>
        <v/>
      </c>
      <c r="AH3651" s="4" t="str">
        <f t="shared" si="1707"/>
        <v/>
      </c>
      <c r="AI3651" s="75" t="str">
        <f t="shared" si="1708"/>
        <v/>
      </c>
      <c r="AJ3651" s="75" t="str">
        <f t="shared" si="1709"/>
        <v/>
      </c>
    </row>
    <row r="3652" spans="1:36" ht="14.25">
      <c r="A3652" s="41" t="str">
        <f t="shared" ref="A3652:A3715" si="1722">IFERROR(IF(A3651+1&gt;$C$19,"",A3651+1),"")</f>
        <v/>
      </c>
      <c r="B3652" s="150" t="str">
        <f>IF(ISNUMBER(A3652),INDEX('MetaTrader Import'!$H$13:$J$5893,TRUNC(((A3652-$A$39+1)-1)/3)+1,MOD((A3652-$A$39+1)-1,3)+1),"")</f>
        <v/>
      </c>
      <c r="C3652" s="43" t="str">
        <f t="shared" ref="C3652:C3715" si="1723">IF(A3652&lt;&gt;"",E3651,"")</f>
        <v/>
      </c>
      <c r="D3652" s="43" t="str">
        <f t="shared" ca="1" si="1713"/>
        <v/>
      </c>
      <c r="E3652" s="43" t="str">
        <f t="shared" ref="E3652:E3715" si="1724">IF(A3652&lt;&gt;"",C3652+D3652,"")</f>
        <v/>
      </c>
      <c r="F3652" s="43" t="str">
        <f t="shared" ref="F3652:F3715" si="1725">IF(A3652&lt;&gt;"",$C$13*ABS(E3652)/$C$23,"")</f>
        <v/>
      </c>
      <c r="G3652" s="43" t="str">
        <f>IF(A3652&lt;&gt;"",IF(A3652&lt;Data!$G$11*0.25,$C$13/$G$32,IF(A3652&gt;Data!$G$11*0.25,$C$13,$C$13*10)),"")</f>
        <v/>
      </c>
      <c r="H3652" s="43" t="str">
        <f>IF(A3652&lt;&gt;"",IF(Data!$G$9="constant",$C$13,IF(Data!$G$9="squeeze",G3652,F3652)),"")</f>
        <v/>
      </c>
      <c r="I3652" s="38" t="str">
        <f ca="1">IF(ISNUMBER(A3652),NORMINV(RAND(),0,IF(AND(Data!$G$9="squeeze",A3652&lt;Data!$G$11*0.25),$H$32,1)*$C$30*$C$13)*($C$14*$C$12),"")</f>
        <v/>
      </c>
      <c r="J3652" s="42" t="str">
        <f ca="1">IFERROR(IF(Data!$C$6="Real",B3652,I3652+J3651+($C$14*$C$12)*(NORMINV(RAND(),$C$15,CHOOSE($G$13,$C$13,F3652,G3652)))),"")</f>
        <v/>
      </c>
      <c r="K3652" s="88" t="str">
        <f>IF(ISNUMBER(A3652), IF($G$16="fixed",$G$17,MIN(H3652*Data!$C$7*$C$16*0.5,$C$17*Data!$C$7))*$C$12,"")</f>
        <v/>
      </c>
      <c r="L3652" s="42" t="str">
        <f t="shared" ca="1" si="1710"/>
        <v/>
      </c>
      <c r="M3652" s="44" t="str">
        <f t="shared" ca="1" si="1711"/>
        <v/>
      </c>
      <c r="N3652" s="44" t="str">
        <f t="shared" ca="1" si="1712"/>
        <v/>
      </c>
      <c r="O3652" s="108" t="str">
        <f t="shared" ref="O3652:O3715" si="1726">IF(ISNUMBER(A3652),$G$12*SLOPE(L3638:L3652,A3638:A3652),"")</f>
        <v/>
      </c>
      <c r="P3652" s="102" t="str">
        <f t="shared" ref="P3652:P3715" si="1727">IF(ISNUMBER(A3652),STDEV(L3638:L3652)*$G$12,"")</f>
        <v/>
      </c>
      <c r="Q3652" s="102" t="str">
        <f t="shared" ref="Q3652:Q3715" si="1728">IF(ISNUMBER(A3652),SLOPE(P3638:P3652,A3638:A3652),"")</f>
        <v/>
      </c>
      <c r="R3652" s="120" t="str">
        <f t="shared" ref="R3652:R3715" si="1729">IF(ISNUMBER(A3652),R3651+S3651,"")</f>
        <v/>
      </c>
      <c r="S3652" s="54" t="str">
        <f t="shared" ref="S3652:S3715" si="1730">IF(ISNUMBER(A3652),IF(AND(R3652&lt;$M$24,Q3652&lt;$F$28,ABS(O3652)&lt;$F$27,P3652&lt;$F$26,NOT(ISNUMBER(T3651))),1,0),"")</f>
        <v/>
      </c>
      <c r="T3652" s="5" t="str">
        <f t="shared" ref="T3652:T3715" si="1731">IF(ISNUMBER(A3652),IF(S3652=1,L3652,IF(AG3651="Y","",IF(ISNUMBER(T3651),T3651,""))),"")</f>
        <v/>
      </c>
      <c r="U3652" s="152" t="str">
        <f t="shared" si="1714"/>
        <v/>
      </c>
      <c r="V3652" s="152" t="str">
        <f t="shared" si="1715"/>
        <v/>
      </c>
      <c r="W3652" s="153" t="str">
        <f t="shared" si="1716"/>
        <v/>
      </c>
      <c r="X3652" s="153" t="str">
        <f t="shared" si="1717"/>
        <v/>
      </c>
      <c r="Y3652" s="153" t="str">
        <f t="shared" si="1718"/>
        <v/>
      </c>
      <c r="Z3652" s="153" t="str">
        <f t="shared" si="1719"/>
        <v/>
      </c>
      <c r="AA3652" s="152" t="str">
        <f t="shared" si="1720"/>
        <v/>
      </c>
      <c r="AB3652" s="152" t="str">
        <f t="shared" si="1721"/>
        <v/>
      </c>
      <c r="AC3652" s="154" t="str">
        <f t="shared" ref="AC3652:AC3715" si="1732">IFERROR(-SIGN(Y3652)*(AA3652-IF(SIGN(Y3652)=1,N3652,M3652))*$G$12*ABS(Y3652),"")</f>
        <v/>
      </c>
      <c r="AD3652" s="154" t="str">
        <f t="shared" ref="AD3652:AD3715" si="1733">IFERROR(SIGN(Z3652)*(AB3652-IF(SIGN(Z3652)=1,M3652,N3652))*$G$12*ABS(Z3652),"")</f>
        <v/>
      </c>
      <c r="AE3652" s="3" t="str">
        <f t="shared" ref="AE3652:AE3715" si="1734">IF(ISNUMBER(A3652),IFERROR((IF(ISNUMBER(AC3652),AC3652,0)+IF(ISNUMBER(AD3652),AD3652,0))/(ABS(Y3652)+ABS(Z3652)),0),"")</f>
        <v/>
      </c>
      <c r="AF3652" s="3" t="str">
        <f t="shared" ref="AF3652:AF3715" si="1735">IF(ISNUMBER(A3652),IF(ISNUMBER(AC3652),AC3652,0)+IF(ISNUMBER(AD3652),AD3652,0),"")</f>
        <v/>
      </c>
      <c r="AG3652" s="3" t="str">
        <f t="shared" ref="AG3652:AG3715" si="1736">IF(NOT(ISNUMBER(T3652)),"",IF(OR(AF3652&gt;$G$24,AF3652&lt;-$H$24,A3652+1&gt;$C$19),"Y","N"))</f>
        <v/>
      </c>
      <c r="AH3652" s="4" t="str">
        <f t="shared" ref="AH3652:AH3715" si="1737">IF(AG3652="y",AF3652*10*$C$11,"")</f>
        <v/>
      </c>
      <c r="AI3652" s="75" t="str">
        <f t="shared" ref="AI3652:AI3715" si="1738">IF(ISNUMBER(A3652),IF(ISNUMBER(AH3652),AJ3652,AF3652*10*$C$11+AJ3652),"")</f>
        <v/>
      </c>
      <c r="AJ3652" s="75" t="str">
        <f t="shared" ref="AJ3652:AJ3715" si="1739">IF(ISNUMBER(A3652),AJ3651+IF(ISNUMBER(AH3652),AH3652,0),"")</f>
        <v/>
      </c>
    </row>
    <row r="3653" spans="1:36" ht="14.25">
      <c r="A3653" s="41" t="str">
        <f t="shared" si="1722"/>
        <v/>
      </c>
      <c r="B3653" s="150" t="str">
        <f>IF(ISNUMBER(A3653),INDEX('MetaTrader Import'!$H$13:$J$5893,TRUNC(((A3653-$A$39+1)-1)/3)+1,MOD((A3653-$A$39+1)-1,3)+1),"")</f>
        <v/>
      </c>
      <c r="C3653" s="43" t="str">
        <f t="shared" si="1723"/>
        <v/>
      </c>
      <c r="D3653" s="43" t="str">
        <f t="shared" ca="1" si="1713"/>
        <v/>
      </c>
      <c r="E3653" s="43" t="str">
        <f t="shared" si="1724"/>
        <v/>
      </c>
      <c r="F3653" s="43" t="str">
        <f t="shared" si="1725"/>
        <v/>
      </c>
      <c r="G3653" s="43" t="str">
        <f>IF(A3653&lt;&gt;"",IF(A3653&lt;Data!$G$11*0.25,$C$13/$G$32,IF(A3653&gt;Data!$G$11*0.25,$C$13,$C$13*10)),"")</f>
        <v/>
      </c>
      <c r="H3653" s="43" t="str">
        <f>IF(A3653&lt;&gt;"",IF(Data!$G$9="constant",$C$13,IF(Data!$G$9="squeeze",G3653,F3653)),"")</f>
        <v/>
      </c>
      <c r="I3653" s="38" t="str">
        <f ca="1">IF(ISNUMBER(A3653),NORMINV(RAND(),0,IF(AND(Data!$G$9="squeeze",A3653&lt;Data!$G$11*0.25),$H$32,1)*$C$30*$C$13)*($C$14*$C$12),"")</f>
        <v/>
      </c>
      <c r="J3653" s="42" t="str">
        <f ca="1">IFERROR(IF(Data!$C$6="Real",B3653,I3653+J3652+($C$14*$C$12)*(NORMINV(RAND(),$C$15,CHOOSE($G$13,$C$13,F3653,G3653)))),"")</f>
        <v/>
      </c>
      <c r="K3653" s="88" t="str">
        <f>IF(ISNUMBER(A3653), IF($G$16="fixed",$G$17,MIN(H3653*Data!$C$7*$C$16*0.5,$C$17*Data!$C$7))*$C$12,"")</f>
        <v/>
      </c>
      <c r="L3653" s="42" t="str">
        <f t="shared" ca="1" si="1710"/>
        <v/>
      </c>
      <c r="M3653" s="44" t="str">
        <f t="shared" ca="1" si="1711"/>
        <v/>
      </c>
      <c r="N3653" s="44" t="str">
        <f t="shared" ca="1" si="1712"/>
        <v/>
      </c>
      <c r="O3653" s="108" t="str">
        <f t="shared" si="1726"/>
        <v/>
      </c>
      <c r="P3653" s="102" t="str">
        <f t="shared" si="1727"/>
        <v/>
      </c>
      <c r="Q3653" s="102" t="str">
        <f t="shared" si="1728"/>
        <v/>
      </c>
      <c r="R3653" s="120" t="str">
        <f t="shared" si="1729"/>
        <v/>
      </c>
      <c r="S3653" s="54" t="str">
        <f t="shared" si="1730"/>
        <v/>
      </c>
      <c r="T3653" s="5" t="str">
        <f t="shared" si="1731"/>
        <v/>
      </c>
      <c r="U3653" s="152" t="str">
        <f t="shared" si="1714"/>
        <v/>
      </c>
      <c r="V3653" s="152" t="str">
        <f t="shared" si="1715"/>
        <v/>
      </c>
      <c r="W3653" s="153" t="str">
        <f t="shared" si="1716"/>
        <v/>
      </c>
      <c r="X3653" s="153" t="str">
        <f t="shared" si="1717"/>
        <v/>
      </c>
      <c r="Y3653" s="153" t="str">
        <f t="shared" si="1718"/>
        <v/>
      </c>
      <c r="Z3653" s="153" t="str">
        <f t="shared" si="1719"/>
        <v/>
      </c>
      <c r="AA3653" s="152" t="str">
        <f t="shared" si="1720"/>
        <v/>
      </c>
      <c r="AB3653" s="152" t="str">
        <f t="shared" si="1721"/>
        <v/>
      </c>
      <c r="AC3653" s="154" t="str">
        <f t="shared" si="1732"/>
        <v/>
      </c>
      <c r="AD3653" s="154" t="str">
        <f t="shared" si="1733"/>
        <v/>
      </c>
      <c r="AE3653" s="3" t="str">
        <f t="shared" si="1734"/>
        <v/>
      </c>
      <c r="AF3653" s="3" t="str">
        <f t="shared" si="1735"/>
        <v/>
      </c>
      <c r="AG3653" s="3" t="str">
        <f t="shared" si="1736"/>
        <v/>
      </c>
      <c r="AH3653" s="4" t="str">
        <f t="shared" si="1737"/>
        <v/>
      </c>
      <c r="AI3653" s="75" t="str">
        <f t="shared" si="1738"/>
        <v/>
      </c>
      <c r="AJ3653" s="75" t="str">
        <f t="shared" si="1739"/>
        <v/>
      </c>
    </row>
    <row r="3654" spans="1:36" ht="14.25">
      <c r="A3654" s="41" t="str">
        <f t="shared" si="1722"/>
        <v/>
      </c>
      <c r="B3654" s="150" t="str">
        <f>IF(ISNUMBER(A3654),INDEX('MetaTrader Import'!$H$13:$J$5893,TRUNC(((A3654-$A$39+1)-1)/3)+1,MOD((A3654-$A$39+1)-1,3)+1),"")</f>
        <v/>
      </c>
      <c r="C3654" s="43" t="str">
        <f t="shared" si="1723"/>
        <v/>
      </c>
      <c r="D3654" s="43" t="str">
        <f t="shared" ca="1" si="1713"/>
        <v/>
      </c>
      <c r="E3654" s="43" t="str">
        <f t="shared" si="1724"/>
        <v/>
      </c>
      <c r="F3654" s="43" t="str">
        <f t="shared" si="1725"/>
        <v/>
      </c>
      <c r="G3654" s="43" t="str">
        <f>IF(A3654&lt;&gt;"",IF(A3654&lt;Data!$G$11*0.25,$C$13/$G$32,IF(A3654&gt;Data!$G$11*0.25,$C$13,$C$13*10)),"")</f>
        <v/>
      </c>
      <c r="H3654" s="43" t="str">
        <f>IF(A3654&lt;&gt;"",IF(Data!$G$9="constant",$C$13,IF(Data!$G$9="squeeze",G3654,F3654)),"")</f>
        <v/>
      </c>
      <c r="I3654" s="38" t="str">
        <f ca="1">IF(ISNUMBER(A3654),NORMINV(RAND(),0,IF(AND(Data!$G$9="squeeze",A3654&lt;Data!$G$11*0.25),$H$32,1)*$C$30*$C$13)*($C$14*$C$12),"")</f>
        <v/>
      </c>
      <c r="J3654" s="42" t="str">
        <f ca="1">IFERROR(IF(Data!$C$6="Real",B3654,I3654+J3653+($C$14*$C$12)*(NORMINV(RAND(),$C$15,CHOOSE($G$13,$C$13,F3654,G3654)))),"")</f>
        <v/>
      </c>
      <c r="K3654" s="88" t="str">
        <f>IF(ISNUMBER(A3654), IF($G$16="fixed",$G$17,MIN(H3654*Data!$C$7*$C$16*0.5,$C$17*Data!$C$7))*$C$12,"")</f>
        <v/>
      </c>
      <c r="L3654" s="42" t="str">
        <f t="shared" ref="L3654:L3717" ca="1" si="1740">IFERROR(J3654,"")</f>
        <v/>
      </c>
      <c r="M3654" s="44" t="str">
        <f t="shared" ref="M3654:M3717" ca="1" si="1741">IFERROR(L3654+K3654*0.5,"")</f>
        <v/>
      </c>
      <c r="N3654" s="44" t="str">
        <f t="shared" ref="N3654:N3717" ca="1" si="1742">IFERROR(L3654-K3654*0.5,"")</f>
        <v/>
      </c>
      <c r="O3654" s="108" t="str">
        <f t="shared" si="1726"/>
        <v/>
      </c>
      <c r="P3654" s="102" t="str">
        <f t="shared" si="1727"/>
        <v/>
      </c>
      <c r="Q3654" s="102" t="str">
        <f t="shared" si="1728"/>
        <v/>
      </c>
      <c r="R3654" s="120" t="str">
        <f t="shared" si="1729"/>
        <v/>
      </c>
      <c r="S3654" s="54" t="str">
        <f t="shared" si="1730"/>
        <v/>
      </c>
      <c r="T3654" s="5" t="str">
        <f t="shared" si="1731"/>
        <v/>
      </c>
      <c r="U3654" s="152" t="str">
        <f t="shared" si="1714"/>
        <v/>
      </c>
      <c r="V3654" s="152" t="str">
        <f t="shared" si="1715"/>
        <v/>
      </c>
      <c r="W3654" s="153" t="str">
        <f t="shared" si="1716"/>
        <v/>
      </c>
      <c r="X3654" s="153" t="str">
        <f t="shared" si="1717"/>
        <v/>
      </c>
      <c r="Y3654" s="153" t="str">
        <f t="shared" si="1718"/>
        <v/>
      </c>
      <c r="Z3654" s="153" t="str">
        <f t="shared" si="1719"/>
        <v/>
      </c>
      <c r="AA3654" s="152" t="str">
        <f t="shared" si="1720"/>
        <v/>
      </c>
      <c r="AB3654" s="152" t="str">
        <f t="shared" si="1721"/>
        <v/>
      </c>
      <c r="AC3654" s="154" t="str">
        <f t="shared" si="1732"/>
        <v/>
      </c>
      <c r="AD3654" s="154" t="str">
        <f t="shared" si="1733"/>
        <v/>
      </c>
      <c r="AE3654" s="3" t="str">
        <f t="shared" si="1734"/>
        <v/>
      </c>
      <c r="AF3654" s="3" t="str">
        <f t="shared" si="1735"/>
        <v/>
      </c>
      <c r="AG3654" s="3" t="str">
        <f t="shared" si="1736"/>
        <v/>
      </c>
      <c r="AH3654" s="4" t="str">
        <f t="shared" si="1737"/>
        <v/>
      </c>
      <c r="AI3654" s="75" t="str">
        <f t="shared" si="1738"/>
        <v/>
      </c>
      <c r="AJ3654" s="75" t="str">
        <f t="shared" si="1739"/>
        <v/>
      </c>
    </row>
    <row r="3655" spans="1:36" ht="14.25">
      <c r="A3655" s="41" t="str">
        <f t="shared" si="1722"/>
        <v/>
      </c>
      <c r="B3655" s="150" t="str">
        <f>IF(ISNUMBER(A3655),INDEX('MetaTrader Import'!$H$13:$J$5893,TRUNC(((A3655-$A$39+1)-1)/3)+1,MOD((A3655-$A$39+1)-1,3)+1),"")</f>
        <v/>
      </c>
      <c r="C3655" s="43" t="str">
        <f t="shared" si="1723"/>
        <v/>
      </c>
      <c r="D3655" s="43" t="str">
        <f t="shared" ca="1" si="1713"/>
        <v/>
      </c>
      <c r="E3655" s="43" t="str">
        <f t="shared" si="1724"/>
        <v/>
      </c>
      <c r="F3655" s="43" t="str">
        <f t="shared" si="1725"/>
        <v/>
      </c>
      <c r="G3655" s="43" t="str">
        <f>IF(A3655&lt;&gt;"",IF(A3655&lt;Data!$G$11*0.25,$C$13/$G$32,IF(A3655&gt;Data!$G$11*0.25,$C$13,$C$13*10)),"")</f>
        <v/>
      </c>
      <c r="H3655" s="43" t="str">
        <f>IF(A3655&lt;&gt;"",IF(Data!$G$9="constant",$C$13,IF(Data!$G$9="squeeze",G3655,F3655)),"")</f>
        <v/>
      </c>
      <c r="I3655" s="38" t="str">
        <f ca="1">IF(ISNUMBER(A3655),NORMINV(RAND(),0,IF(AND(Data!$G$9="squeeze",A3655&lt;Data!$G$11*0.25),$H$32,1)*$C$30*$C$13)*($C$14*$C$12),"")</f>
        <v/>
      </c>
      <c r="J3655" s="42" t="str">
        <f ca="1">IFERROR(IF(Data!$C$6="Real",B3655,I3655+J3654+($C$14*$C$12)*(NORMINV(RAND(),$C$15,CHOOSE($G$13,$C$13,F3655,G3655)))),"")</f>
        <v/>
      </c>
      <c r="K3655" s="88" t="str">
        <f>IF(ISNUMBER(A3655), IF($G$16="fixed",$G$17,MIN(H3655*Data!$C$7*$C$16*0.5,$C$17*Data!$C$7))*$C$12,"")</f>
        <v/>
      </c>
      <c r="L3655" s="42" t="str">
        <f t="shared" ca="1" si="1740"/>
        <v/>
      </c>
      <c r="M3655" s="44" t="str">
        <f t="shared" ca="1" si="1741"/>
        <v/>
      </c>
      <c r="N3655" s="44" t="str">
        <f t="shared" ca="1" si="1742"/>
        <v/>
      </c>
      <c r="O3655" s="108" t="str">
        <f t="shared" si="1726"/>
        <v/>
      </c>
      <c r="P3655" s="102" t="str">
        <f t="shared" si="1727"/>
        <v/>
      </c>
      <c r="Q3655" s="102" t="str">
        <f t="shared" si="1728"/>
        <v/>
      </c>
      <c r="R3655" s="120" t="str">
        <f t="shared" si="1729"/>
        <v/>
      </c>
      <c r="S3655" s="54" t="str">
        <f t="shared" si="1730"/>
        <v/>
      </c>
      <c r="T3655" s="5" t="str">
        <f t="shared" si="1731"/>
        <v/>
      </c>
      <c r="U3655" s="152" t="str">
        <f t="shared" si="1714"/>
        <v/>
      </c>
      <c r="V3655" s="152" t="str">
        <f t="shared" si="1715"/>
        <v/>
      </c>
      <c r="W3655" s="153" t="str">
        <f t="shared" si="1716"/>
        <v/>
      </c>
      <c r="X3655" s="153" t="str">
        <f t="shared" si="1717"/>
        <v/>
      </c>
      <c r="Y3655" s="153" t="str">
        <f t="shared" si="1718"/>
        <v/>
      </c>
      <c r="Z3655" s="153" t="str">
        <f t="shared" si="1719"/>
        <v/>
      </c>
      <c r="AA3655" s="152" t="str">
        <f t="shared" si="1720"/>
        <v/>
      </c>
      <c r="AB3655" s="152" t="str">
        <f t="shared" si="1721"/>
        <v/>
      </c>
      <c r="AC3655" s="154" t="str">
        <f t="shared" si="1732"/>
        <v/>
      </c>
      <c r="AD3655" s="154" t="str">
        <f t="shared" si="1733"/>
        <v/>
      </c>
      <c r="AE3655" s="3" t="str">
        <f t="shared" si="1734"/>
        <v/>
      </c>
      <c r="AF3655" s="3" t="str">
        <f t="shared" si="1735"/>
        <v/>
      </c>
      <c r="AG3655" s="3" t="str">
        <f t="shared" si="1736"/>
        <v/>
      </c>
      <c r="AH3655" s="4" t="str">
        <f t="shared" si="1737"/>
        <v/>
      </c>
      <c r="AI3655" s="75" t="str">
        <f t="shared" si="1738"/>
        <v/>
      </c>
      <c r="AJ3655" s="75" t="str">
        <f t="shared" si="1739"/>
        <v/>
      </c>
    </row>
    <row r="3656" spans="1:36" ht="14.25">
      <c r="A3656" s="41" t="str">
        <f t="shared" si="1722"/>
        <v/>
      </c>
      <c r="B3656" s="150" t="str">
        <f>IF(ISNUMBER(A3656),INDEX('MetaTrader Import'!$H$13:$J$5893,TRUNC(((A3656-$A$39+1)-1)/3)+1,MOD((A3656-$A$39+1)-1,3)+1),"")</f>
        <v/>
      </c>
      <c r="C3656" s="43" t="str">
        <f t="shared" si="1723"/>
        <v/>
      </c>
      <c r="D3656" s="43" t="str">
        <f t="shared" ca="1" si="1713"/>
        <v/>
      </c>
      <c r="E3656" s="43" t="str">
        <f t="shared" si="1724"/>
        <v/>
      </c>
      <c r="F3656" s="43" t="str">
        <f t="shared" si="1725"/>
        <v/>
      </c>
      <c r="G3656" s="43" t="str">
        <f>IF(A3656&lt;&gt;"",IF(A3656&lt;Data!$G$11*0.25,$C$13/$G$32,IF(A3656&gt;Data!$G$11*0.25,$C$13,$C$13*10)),"")</f>
        <v/>
      </c>
      <c r="H3656" s="43" t="str">
        <f>IF(A3656&lt;&gt;"",IF(Data!$G$9="constant",$C$13,IF(Data!$G$9="squeeze",G3656,F3656)),"")</f>
        <v/>
      </c>
      <c r="I3656" s="38" t="str">
        <f ca="1">IF(ISNUMBER(A3656),NORMINV(RAND(),0,IF(AND(Data!$G$9="squeeze",A3656&lt;Data!$G$11*0.25),$H$32,1)*$C$30*$C$13)*($C$14*$C$12),"")</f>
        <v/>
      </c>
      <c r="J3656" s="42" t="str">
        <f ca="1">IFERROR(IF(Data!$C$6="Real",B3656,I3656+J3655+($C$14*$C$12)*(NORMINV(RAND(),$C$15,CHOOSE($G$13,$C$13,F3656,G3656)))),"")</f>
        <v/>
      </c>
      <c r="K3656" s="88" t="str">
        <f>IF(ISNUMBER(A3656), IF($G$16="fixed",$G$17,MIN(H3656*Data!$C$7*$C$16*0.5,$C$17*Data!$C$7))*$C$12,"")</f>
        <v/>
      </c>
      <c r="L3656" s="42" t="str">
        <f t="shared" ca="1" si="1740"/>
        <v/>
      </c>
      <c r="M3656" s="44" t="str">
        <f t="shared" ca="1" si="1741"/>
        <v/>
      </c>
      <c r="N3656" s="44" t="str">
        <f t="shared" ca="1" si="1742"/>
        <v/>
      </c>
      <c r="O3656" s="108" t="str">
        <f t="shared" si="1726"/>
        <v/>
      </c>
      <c r="P3656" s="102" t="str">
        <f t="shared" si="1727"/>
        <v/>
      </c>
      <c r="Q3656" s="102" t="str">
        <f t="shared" si="1728"/>
        <v/>
      </c>
      <c r="R3656" s="120" t="str">
        <f t="shared" si="1729"/>
        <v/>
      </c>
      <c r="S3656" s="54" t="str">
        <f t="shared" si="1730"/>
        <v/>
      </c>
      <c r="T3656" s="5" t="str">
        <f t="shared" si="1731"/>
        <v/>
      </c>
      <c r="U3656" s="152" t="str">
        <f t="shared" si="1714"/>
        <v/>
      </c>
      <c r="V3656" s="152" t="str">
        <f t="shared" si="1715"/>
        <v/>
      </c>
      <c r="W3656" s="153" t="str">
        <f t="shared" si="1716"/>
        <v/>
      </c>
      <c r="X3656" s="153" t="str">
        <f t="shared" si="1717"/>
        <v/>
      </c>
      <c r="Y3656" s="153" t="str">
        <f t="shared" si="1718"/>
        <v/>
      </c>
      <c r="Z3656" s="153" t="str">
        <f t="shared" si="1719"/>
        <v/>
      </c>
      <c r="AA3656" s="152" t="str">
        <f t="shared" si="1720"/>
        <v/>
      </c>
      <c r="AB3656" s="152" t="str">
        <f t="shared" si="1721"/>
        <v/>
      </c>
      <c r="AC3656" s="154" t="str">
        <f t="shared" si="1732"/>
        <v/>
      </c>
      <c r="AD3656" s="154" t="str">
        <f t="shared" si="1733"/>
        <v/>
      </c>
      <c r="AE3656" s="3" t="str">
        <f t="shared" si="1734"/>
        <v/>
      </c>
      <c r="AF3656" s="3" t="str">
        <f t="shared" si="1735"/>
        <v/>
      </c>
      <c r="AG3656" s="3" t="str">
        <f t="shared" si="1736"/>
        <v/>
      </c>
      <c r="AH3656" s="4" t="str">
        <f t="shared" si="1737"/>
        <v/>
      </c>
      <c r="AI3656" s="75" t="str">
        <f t="shared" si="1738"/>
        <v/>
      </c>
      <c r="AJ3656" s="75" t="str">
        <f t="shared" si="1739"/>
        <v/>
      </c>
    </row>
    <row r="3657" spans="1:36" ht="14.25">
      <c r="A3657" s="41" t="str">
        <f t="shared" si="1722"/>
        <v/>
      </c>
      <c r="B3657" s="150" t="str">
        <f>IF(ISNUMBER(A3657),INDEX('MetaTrader Import'!$H$13:$J$5893,TRUNC(((A3657-$A$39+1)-1)/3)+1,MOD((A3657-$A$39+1)-1,3)+1),"")</f>
        <v/>
      </c>
      <c r="C3657" s="43" t="str">
        <f t="shared" si="1723"/>
        <v/>
      </c>
      <c r="D3657" s="43" t="str">
        <f t="shared" ca="1" si="1713"/>
        <v/>
      </c>
      <c r="E3657" s="43" t="str">
        <f t="shared" si="1724"/>
        <v/>
      </c>
      <c r="F3657" s="43" t="str">
        <f t="shared" si="1725"/>
        <v/>
      </c>
      <c r="G3657" s="43" t="str">
        <f>IF(A3657&lt;&gt;"",IF(A3657&lt;Data!$G$11*0.25,$C$13/$G$32,IF(A3657&gt;Data!$G$11*0.25,$C$13,$C$13*10)),"")</f>
        <v/>
      </c>
      <c r="H3657" s="43" t="str">
        <f>IF(A3657&lt;&gt;"",IF(Data!$G$9="constant",$C$13,IF(Data!$G$9="squeeze",G3657,F3657)),"")</f>
        <v/>
      </c>
      <c r="I3657" s="38" t="str">
        <f ca="1">IF(ISNUMBER(A3657),NORMINV(RAND(),0,IF(AND(Data!$G$9="squeeze",A3657&lt;Data!$G$11*0.25),$H$32,1)*$C$30*$C$13)*($C$14*$C$12),"")</f>
        <v/>
      </c>
      <c r="J3657" s="42" t="str">
        <f ca="1">IFERROR(IF(Data!$C$6="Real",B3657,I3657+J3656+($C$14*$C$12)*(NORMINV(RAND(),$C$15,CHOOSE($G$13,$C$13,F3657,G3657)))),"")</f>
        <v/>
      </c>
      <c r="K3657" s="88" t="str">
        <f>IF(ISNUMBER(A3657), IF($G$16="fixed",$G$17,MIN(H3657*Data!$C$7*$C$16*0.5,$C$17*Data!$C$7))*$C$12,"")</f>
        <v/>
      </c>
      <c r="L3657" s="42" t="str">
        <f t="shared" ca="1" si="1740"/>
        <v/>
      </c>
      <c r="M3657" s="44" t="str">
        <f t="shared" ca="1" si="1741"/>
        <v/>
      </c>
      <c r="N3657" s="44" t="str">
        <f t="shared" ca="1" si="1742"/>
        <v/>
      </c>
      <c r="O3657" s="108" t="str">
        <f t="shared" si="1726"/>
        <v/>
      </c>
      <c r="P3657" s="102" t="str">
        <f t="shared" si="1727"/>
        <v/>
      </c>
      <c r="Q3657" s="102" t="str">
        <f t="shared" si="1728"/>
        <v/>
      </c>
      <c r="R3657" s="120" t="str">
        <f t="shared" si="1729"/>
        <v/>
      </c>
      <c r="S3657" s="54" t="str">
        <f t="shared" si="1730"/>
        <v/>
      </c>
      <c r="T3657" s="5" t="str">
        <f t="shared" si="1731"/>
        <v/>
      </c>
      <c r="U3657" s="152" t="str">
        <f t="shared" si="1714"/>
        <v/>
      </c>
      <c r="V3657" s="152" t="str">
        <f t="shared" si="1715"/>
        <v/>
      </c>
      <c r="W3657" s="153" t="str">
        <f t="shared" si="1716"/>
        <v/>
      </c>
      <c r="X3657" s="153" t="str">
        <f t="shared" si="1717"/>
        <v/>
      </c>
      <c r="Y3657" s="153" t="str">
        <f t="shared" si="1718"/>
        <v/>
      </c>
      <c r="Z3657" s="153" t="str">
        <f t="shared" si="1719"/>
        <v/>
      </c>
      <c r="AA3657" s="152" t="str">
        <f t="shared" si="1720"/>
        <v/>
      </c>
      <c r="AB3657" s="152" t="str">
        <f t="shared" si="1721"/>
        <v/>
      </c>
      <c r="AC3657" s="154" t="str">
        <f t="shared" si="1732"/>
        <v/>
      </c>
      <c r="AD3657" s="154" t="str">
        <f t="shared" si="1733"/>
        <v/>
      </c>
      <c r="AE3657" s="3" t="str">
        <f t="shared" si="1734"/>
        <v/>
      </c>
      <c r="AF3657" s="3" t="str">
        <f t="shared" si="1735"/>
        <v/>
      </c>
      <c r="AG3657" s="3" t="str">
        <f t="shared" si="1736"/>
        <v/>
      </c>
      <c r="AH3657" s="4" t="str">
        <f t="shared" si="1737"/>
        <v/>
      </c>
      <c r="AI3657" s="75" t="str">
        <f t="shared" si="1738"/>
        <v/>
      </c>
      <c r="AJ3657" s="75" t="str">
        <f t="shared" si="1739"/>
        <v/>
      </c>
    </row>
    <row r="3658" spans="1:36" ht="14.25">
      <c r="A3658" s="41" t="str">
        <f t="shared" si="1722"/>
        <v/>
      </c>
      <c r="B3658" s="150" t="str">
        <f>IF(ISNUMBER(A3658),INDEX('MetaTrader Import'!$H$13:$J$5893,TRUNC(((A3658-$A$39+1)-1)/3)+1,MOD((A3658-$A$39+1)-1,3)+1),"")</f>
        <v/>
      </c>
      <c r="C3658" s="43" t="str">
        <f t="shared" si="1723"/>
        <v/>
      </c>
      <c r="D3658" s="43" t="str">
        <f t="shared" ca="1" si="1713"/>
        <v/>
      </c>
      <c r="E3658" s="43" t="str">
        <f t="shared" si="1724"/>
        <v/>
      </c>
      <c r="F3658" s="43" t="str">
        <f t="shared" si="1725"/>
        <v/>
      </c>
      <c r="G3658" s="43" t="str">
        <f>IF(A3658&lt;&gt;"",IF(A3658&lt;Data!$G$11*0.25,$C$13/$G$32,IF(A3658&gt;Data!$G$11*0.25,$C$13,$C$13*10)),"")</f>
        <v/>
      </c>
      <c r="H3658" s="43" t="str">
        <f>IF(A3658&lt;&gt;"",IF(Data!$G$9="constant",$C$13,IF(Data!$G$9="squeeze",G3658,F3658)),"")</f>
        <v/>
      </c>
      <c r="I3658" s="38" t="str">
        <f ca="1">IF(ISNUMBER(A3658),NORMINV(RAND(),0,IF(AND(Data!$G$9="squeeze",A3658&lt;Data!$G$11*0.25),$H$32,1)*$C$30*$C$13)*($C$14*$C$12),"")</f>
        <v/>
      </c>
      <c r="J3658" s="42" t="str">
        <f ca="1">IFERROR(IF(Data!$C$6="Real",B3658,I3658+J3657+($C$14*$C$12)*(NORMINV(RAND(),$C$15,CHOOSE($G$13,$C$13,F3658,G3658)))),"")</f>
        <v/>
      </c>
      <c r="K3658" s="88" t="str">
        <f>IF(ISNUMBER(A3658), IF($G$16="fixed",$G$17,MIN(H3658*Data!$C$7*$C$16*0.5,$C$17*Data!$C$7))*$C$12,"")</f>
        <v/>
      </c>
      <c r="L3658" s="42" t="str">
        <f t="shared" ca="1" si="1740"/>
        <v/>
      </c>
      <c r="M3658" s="44" t="str">
        <f t="shared" ca="1" si="1741"/>
        <v/>
      </c>
      <c r="N3658" s="44" t="str">
        <f t="shared" ca="1" si="1742"/>
        <v/>
      </c>
      <c r="O3658" s="108" t="str">
        <f t="shared" si="1726"/>
        <v/>
      </c>
      <c r="P3658" s="102" t="str">
        <f t="shared" si="1727"/>
        <v/>
      </c>
      <c r="Q3658" s="102" t="str">
        <f t="shared" si="1728"/>
        <v/>
      </c>
      <c r="R3658" s="120" t="str">
        <f t="shared" si="1729"/>
        <v/>
      </c>
      <c r="S3658" s="54" t="str">
        <f t="shared" si="1730"/>
        <v/>
      </c>
      <c r="T3658" s="5" t="str">
        <f t="shared" si="1731"/>
        <v/>
      </c>
      <c r="U3658" s="152" t="str">
        <f t="shared" si="1714"/>
        <v/>
      </c>
      <c r="V3658" s="152" t="str">
        <f t="shared" si="1715"/>
        <v/>
      </c>
      <c r="W3658" s="153" t="str">
        <f t="shared" si="1716"/>
        <v/>
      </c>
      <c r="X3658" s="153" t="str">
        <f t="shared" si="1717"/>
        <v/>
      </c>
      <c r="Y3658" s="153" t="str">
        <f t="shared" si="1718"/>
        <v/>
      </c>
      <c r="Z3658" s="153" t="str">
        <f t="shared" si="1719"/>
        <v/>
      </c>
      <c r="AA3658" s="152" t="str">
        <f t="shared" si="1720"/>
        <v/>
      </c>
      <c r="AB3658" s="152" t="str">
        <f t="shared" si="1721"/>
        <v/>
      </c>
      <c r="AC3658" s="154" t="str">
        <f t="shared" si="1732"/>
        <v/>
      </c>
      <c r="AD3658" s="154" t="str">
        <f t="shared" si="1733"/>
        <v/>
      </c>
      <c r="AE3658" s="3" t="str">
        <f t="shared" si="1734"/>
        <v/>
      </c>
      <c r="AF3658" s="3" t="str">
        <f t="shared" si="1735"/>
        <v/>
      </c>
      <c r="AG3658" s="3" t="str">
        <f t="shared" si="1736"/>
        <v/>
      </c>
      <c r="AH3658" s="4" t="str">
        <f t="shared" si="1737"/>
        <v/>
      </c>
      <c r="AI3658" s="75" t="str">
        <f t="shared" si="1738"/>
        <v/>
      </c>
      <c r="AJ3658" s="75" t="str">
        <f t="shared" si="1739"/>
        <v/>
      </c>
    </row>
    <row r="3659" spans="1:36" ht="14.25">
      <c r="A3659" s="41" t="str">
        <f t="shared" si="1722"/>
        <v/>
      </c>
      <c r="B3659" s="150" t="str">
        <f>IF(ISNUMBER(A3659),INDEX('MetaTrader Import'!$H$13:$J$5893,TRUNC(((A3659-$A$39+1)-1)/3)+1,MOD((A3659-$A$39+1)-1,3)+1),"")</f>
        <v/>
      </c>
      <c r="C3659" s="43" t="str">
        <f t="shared" si="1723"/>
        <v/>
      </c>
      <c r="D3659" s="43" t="str">
        <f t="shared" ca="1" si="1713"/>
        <v/>
      </c>
      <c r="E3659" s="43" t="str">
        <f t="shared" si="1724"/>
        <v/>
      </c>
      <c r="F3659" s="43" t="str">
        <f t="shared" si="1725"/>
        <v/>
      </c>
      <c r="G3659" s="43" t="str">
        <f>IF(A3659&lt;&gt;"",IF(A3659&lt;Data!$G$11*0.25,$C$13/$G$32,IF(A3659&gt;Data!$G$11*0.25,$C$13,$C$13*10)),"")</f>
        <v/>
      </c>
      <c r="H3659" s="43" t="str">
        <f>IF(A3659&lt;&gt;"",IF(Data!$G$9="constant",$C$13,IF(Data!$G$9="squeeze",G3659,F3659)),"")</f>
        <v/>
      </c>
      <c r="I3659" s="38" t="str">
        <f ca="1">IF(ISNUMBER(A3659),NORMINV(RAND(),0,IF(AND(Data!$G$9="squeeze",A3659&lt;Data!$G$11*0.25),$H$32,1)*$C$30*$C$13)*($C$14*$C$12),"")</f>
        <v/>
      </c>
      <c r="J3659" s="42" t="str">
        <f ca="1">IFERROR(IF(Data!$C$6="Real",B3659,I3659+J3658+($C$14*$C$12)*(NORMINV(RAND(),$C$15,CHOOSE($G$13,$C$13,F3659,G3659)))),"")</f>
        <v/>
      </c>
      <c r="K3659" s="88" t="str">
        <f>IF(ISNUMBER(A3659), IF($G$16="fixed",$G$17,MIN(H3659*Data!$C$7*$C$16*0.5,$C$17*Data!$C$7))*$C$12,"")</f>
        <v/>
      </c>
      <c r="L3659" s="42" t="str">
        <f t="shared" ca="1" si="1740"/>
        <v/>
      </c>
      <c r="M3659" s="44" t="str">
        <f t="shared" ca="1" si="1741"/>
        <v/>
      </c>
      <c r="N3659" s="44" t="str">
        <f t="shared" ca="1" si="1742"/>
        <v/>
      </c>
      <c r="O3659" s="108" t="str">
        <f t="shared" si="1726"/>
        <v/>
      </c>
      <c r="P3659" s="102" t="str">
        <f t="shared" si="1727"/>
        <v/>
      </c>
      <c r="Q3659" s="102" t="str">
        <f t="shared" si="1728"/>
        <v/>
      </c>
      <c r="R3659" s="120" t="str">
        <f t="shared" si="1729"/>
        <v/>
      </c>
      <c r="S3659" s="54" t="str">
        <f t="shared" si="1730"/>
        <v/>
      </c>
      <c r="T3659" s="5" t="str">
        <f t="shared" si="1731"/>
        <v/>
      </c>
      <c r="U3659" s="152" t="str">
        <f t="shared" si="1714"/>
        <v/>
      </c>
      <c r="V3659" s="152" t="str">
        <f t="shared" si="1715"/>
        <v/>
      </c>
      <c r="W3659" s="153" t="str">
        <f t="shared" si="1716"/>
        <v/>
      </c>
      <c r="X3659" s="153" t="str">
        <f t="shared" si="1717"/>
        <v/>
      </c>
      <c r="Y3659" s="153" t="str">
        <f t="shared" si="1718"/>
        <v/>
      </c>
      <c r="Z3659" s="153" t="str">
        <f t="shared" si="1719"/>
        <v/>
      </c>
      <c r="AA3659" s="152" t="str">
        <f t="shared" si="1720"/>
        <v/>
      </c>
      <c r="AB3659" s="152" t="str">
        <f t="shared" si="1721"/>
        <v/>
      </c>
      <c r="AC3659" s="154" t="str">
        <f t="shared" si="1732"/>
        <v/>
      </c>
      <c r="AD3659" s="154" t="str">
        <f t="shared" si="1733"/>
        <v/>
      </c>
      <c r="AE3659" s="3" t="str">
        <f t="shared" si="1734"/>
        <v/>
      </c>
      <c r="AF3659" s="3" t="str">
        <f t="shared" si="1735"/>
        <v/>
      </c>
      <c r="AG3659" s="3" t="str">
        <f t="shared" si="1736"/>
        <v/>
      </c>
      <c r="AH3659" s="4" t="str">
        <f t="shared" si="1737"/>
        <v/>
      </c>
      <c r="AI3659" s="75" t="str">
        <f t="shared" si="1738"/>
        <v/>
      </c>
      <c r="AJ3659" s="75" t="str">
        <f t="shared" si="1739"/>
        <v/>
      </c>
    </row>
    <row r="3660" spans="1:36" ht="14.25">
      <c r="A3660" s="41" t="str">
        <f t="shared" si="1722"/>
        <v/>
      </c>
      <c r="B3660" s="150" t="str">
        <f>IF(ISNUMBER(A3660),INDEX('MetaTrader Import'!$H$13:$J$5893,TRUNC(((A3660-$A$39+1)-1)/3)+1,MOD((A3660-$A$39+1)-1,3)+1),"")</f>
        <v/>
      </c>
      <c r="C3660" s="43" t="str">
        <f t="shared" si="1723"/>
        <v/>
      </c>
      <c r="D3660" s="43" t="str">
        <f t="shared" ca="1" si="1713"/>
        <v/>
      </c>
      <c r="E3660" s="43" t="str">
        <f t="shared" si="1724"/>
        <v/>
      </c>
      <c r="F3660" s="43" t="str">
        <f t="shared" si="1725"/>
        <v/>
      </c>
      <c r="G3660" s="43" t="str">
        <f>IF(A3660&lt;&gt;"",IF(A3660&lt;Data!$G$11*0.25,$C$13/$G$32,IF(A3660&gt;Data!$G$11*0.25,$C$13,$C$13*10)),"")</f>
        <v/>
      </c>
      <c r="H3660" s="43" t="str">
        <f>IF(A3660&lt;&gt;"",IF(Data!$G$9="constant",$C$13,IF(Data!$G$9="squeeze",G3660,F3660)),"")</f>
        <v/>
      </c>
      <c r="I3660" s="38" t="str">
        <f ca="1">IF(ISNUMBER(A3660),NORMINV(RAND(),0,IF(AND(Data!$G$9="squeeze",A3660&lt;Data!$G$11*0.25),$H$32,1)*$C$30*$C$13)*($C$14*$C$12),"")</f>
        <v/>
      </c>
      <c r="J3660" s="42" t="str">
        <f ca="1">IFERROR(IF(Data!$C$6="Real",B3660,I3660+J3659+($C$14*$C$12)*(NORMINV(RAND(),$C$15,CHOOSE($G$13,$C$13,F3660,G3660)))),"")</f>
        <v/>
      </c>
      <c r="K3660" s="88" t="str">
        <f>IF(ISNUMBER(A3660), IF($G$16="fixed",$G$17,MIN(H3660*Data!$C$7*$C$16*0.5,$C$17*Data!$C$7))*$C$12,"")</f>
        <v/>
      </c>
      <c r="L3660" s="42" t="str">
        <f t="shared" ca="1" si="1740"/>
        <v/>
      </c>
      <c r="M3660" s="44" t="str">
        <f t="shared" ca="1" si="1741"/>
        <v/>
      </c>
      <c r="N3660" s="44" t="str">
        <f t="shared" ca="1" si="1742"/>
        <v/>
      </c>
      <c r="O3660" s="108" t="str">
        <f t="shared" si="1726"/>
        <v/>
      </c>
      <c r="P3660" s="102" t="str">
        <f t="shared" si="1727"/>
        <v/>
      </c>
      <c r="Q3660" s="102" t="str">
        <f t="shared" si="1728"/>
        <v/>
      </c>
      <c r="R3660" s="120" t="str">
        <f t="shared" si="1729"/>
        <v/>
      </c>
      <c r="S3660" s="54" t="str">
        <f t="shared" si="1730"/>
        <v/>
      </c>
      <c r="T3660" s="5" t="str">
        <f t="shared" si="1731"/>
        <v/>
      </c>
      <c r="U3660" s="152" t="str">
        <f t="shared" si="1714"/>
        <v/>
      </c>
      <c r="V3660" s="152" t="str">
        <f t="shared" si="1715"/>
        <v/>
      </c>
      <c r="W3660" s="153" t="str">
        <f t="shared" si="1716"/>
        <v/>
      </c>
      <c r="X3660" s="153" t="str">
        <f t="shared" si="1717"/>
        <v/>
      </c>
      <c r="Y3660" s="153" t="str">
        <f t="shared" si="1718"/>
        <v/>
      </c>
      <c r="Z3660" s="153" t="str">
        <f t="shared" si="1719"/>
        <v/>
      </c>
      <c r="AA3660" s="152" t="str">
        <f t="shared" si="1720"/>
        <v/>
      </c>
      <c r="AB3660" s="152" t="str">
        <f t="shared" si="1721"/>
        <v/>
      </c>
      <c r="AC3660" s="154" t="str">
        <f t="shared" si="1732"/>
        <v/>
      </c>
      <c r="AD3660" s="154" t="str">
        <f t="shared" si="1733"/>
        <v/>
      </c>
      <c r="AE3660" s="3" t="str">
        <f t="shared" si="1734"/>
        <v/>
      </c>
      <c r="AF3660" s="3" t="str">
        <f t="shared" si="1735"/>
        <v/>
      </c>
      <c r="AG3660" s="3" t="str">
        <f t="shared" si="1736"/>
        <v/>
      </c>
      <c r="AH3660" s="4" t="str">
        <f t="shared" si="1737"/>
        <v/>
      </c>
      <c r="AI3660" s="75" t="str">
        <f t="shared" si="1738"/>
        <v/>
      </c>
      <c r="AJ3660" s="75" t="str">
        <f t="shared" si="1739"/>
        <v/>
      </c>
    </row>
    <row r="3661" spans="1:36" ht="14.25">
      <c r="A3661" s="41" t="str">
        <f t="shared" si="1722"/>
        <v/>
      </c>
      <c r="B3661" s="150" t="str">
        <f>IF(ISNUMBER(A3661),INDEX('MetaTrader Import'!$H$13:$J$5893,TRUNC(((A3661-$A$39+1)-1)/3)+1,MOD((A3661-$A$39+1)-1,3)+1),"")</f>
        <v/>
      </c>
      <c r="C3661" s="43" t="str">
        <f t="shared" si="1723"/>
        <v/>
      </c>
      <c r="D3661" s="43" t="str">
        <f t="shared" ca="1" si="1713"/>
        <v/>
      </c>
      <c r="E3661" s="43" t="str">
        <f t="shared" si="1724"/>
        <v/>
      </c>
      <c r="F3661" s="43" t="str">
        <f t="shared" si="1725"/>
        <v/>
      </c>
      <c r="G3661" s="43" t="str">
        <f>IF(A3661&lt;&gt;"",IF(A3661&lt;Data!$G$11*0.25,$C$13/$G$32,IF(A3661&gt;Data!$G$11*0.25,$C$13,$C$13*10)),"")</f>
        <v/>
      </c>
      <c r="H3661" s="43" t="str">
        <f>IF(A3661&lt;&gt;"",IF(Data!$G$9="constant",$C$13,IF(Data!$G$9="squeeze",G3661,F3661)),"")</f>
        <v/>
      </c>
      <c r="I3661" s="38" t="str">
        <f ca="1">IF(ISNUMBER(A3661),NORMINV(RAND(),0,IF(AND(Data!$G$9="squeeze",A3661&lt;Data!$G$11*0.25),$H$32,1)*$C$30*$C$13)*($C$14*$C$12),"")</f>
        <v/>
      </c>
      <c r="J3661" s="42" t="str">
        <f ca="1">IFERROR(IF(Data!$C$6="Real",B3661,I3661+J3660+($C$14*$C$12)*(NORMINV(RAND(),$C$15,CHOOSE($G$13,$C$13,F3661,G3661)))),"")</f>
        <v/>
      </c>
      <c r="K3661" s="88" t="str">
        <f>IF(ISNUMBER(A3661), IF($G$16="fixed",$G$17,MIN(H3661*Data!$C$7*$C$16*0.5,$C$17*Data!$C$7))*$C$12,"")</f>
        <v/>
      </c>
      <c r="L3661" s="42" t="str">
        <f t="shared" ca="1" si="1740"/>
        <v/>
      </c>
      <c r="M3661" s="44" t="str">
        <f t="shared" ca="1" si="1741"/>
        <v/>
      </c>
      <c r="N3661" s="44" t="str">
        <f t="shared" ca="1" si="1742"/>
        <v/>
      </c>
      <c r="O3661" s="108" t="str">
        <f t="shared" si="1726"/>
        <v/>
      </c>
      <c r="P3661" s="102" t="str">
        <f t="shared" si="1727"/>
        <v/>
      </c>
      <c r="Q3661" s="102" t="str">
        <f t="shared" si="1728"/>
        <v/>
      </c>
      <c r="R3661" s="120" t="str">
        <f t="shared" si="1729"/>
        <v/>
      </c>
      <c r="S3661" s="54" t="str">
        <f t="shared" si="1730"/>
        <v/>
      </c>
      <c r="T3661" s="5" t="str">
        <f t="shared" si="1731"/>
        <v/>
      </c>
      <c r="U3661" s="152" t="str">
        <f t="shared" si="1714"/>
        <v/>
      </c>
      <c r="V3661" s="152" t="str">
        <f t="shared" si="1715"/>
        <v/>
      </c>
      <c r="W3661" s="153" t="str">
        <f t="shared" si="1716"/>
        <v/>
      </c>
      <c r="X3661" s="153" t="str">
        <f t="shared" si="1717"/>
        <v/>
      </c>
      <c r="Y3661" s="153" t="str">
        <f t="shared" si="1718"/>
        <v/>
      </c>
      <c r="Z3661" s="153" t="str">
        <f t="shared" si="1719"/>
        <v/>
      </c>
      <c r="AA3661" s="152" t="str">
        <f t="shared" si="1720"/>
        <v/>
      </c>
      <c r="AB3661" s="152" t="str">
        <f t="shared" si="1721"/>
        <v/>
      </c>
      <c r="AC3661" s="154" t="str">
        <f t="shared" si="1732"/>
        <v/>
      </c>
      <c r="AD3661" s="154" t="str">
        <f t="shared" si="1733"/>
        <v/>
      </c>
      <c r="AE3661" s="3" t="str">
        <f t="shared" si="1734"/>
        <v/>
      </c>
      <c r="AF3661" s="3" t="str">
        <f t="shared" si="1735"/>
        <v/>
      </c>
      <c r="AG3661" s="3" t="str">
        <f t="shared" si="1736"/>
        <v/>
      </c>
      <c r="AH3661" s="4" t="str">
        <f t="shared" si="1737"/>
        <v/>
      </c>
      <c r="AI3661" s="75" t="str">
        <f t="shared" si="1738"/>
        <v/>
      </c>
      <c r="AJ3661" s="75" t="str">
        <f t="shared" si="1739"/>
        <v/>
      </c>
    </row>
    <row r="3662" spans="1:36" ht="14.25">
      <c r="A3662" s="41" t="str">
        <f t="shared" si="1722"/>
        <v/>
      </c>
      <c r="B3662" s="150" t="str">
        <f>IF(ISNUMBER(A3662),INDEX('MetaTrader Import'!$H$13:$J$5893,TRUNC(((A3662-$A$39+1)-1)/3)+1,MOD((A3662-$A$39+1)-1,3)+1),"")</f>
        <v/>
      </c>
      <c r="C3662" s="43" t="str">
        <f t="shared" si="1723"/>
        <v/>
      </c>
      <c r="D3662" s="43" t="str">
        <f t="shared" ca="1" si="1713"/>
        <v/>
      </c>
      <c r="E3662" s="43" t="str">
        <f t="shared" si="1724"/>
        <v/>
      </c>
      <c r="F3662" s="43" t="str">
        <f t="shared" si="1725"/>
        <v/>
      </c>
      <c r="G3662" s="43" t="str">
        <f>IF(A3662&lt;&gt;"",IF(A3662&lt;Data!$G$11*0.25,$C$13/$G$32,IF(A3662&gt;Data!$G$11*0.25,$C$13,$C$13*10)),"")</f>
        <v/>
      </c>
      <c r="H3662" s="43" t="str">
        <f>IF(A3662&lt;&gt;"",IF(Data!$G$9="constant",$C$13,IF(Data!$G$9="squeeze",G3662,F3662)),"")</f>
        <v/>
      </c>
      <c r="I3662" s="38" t="str">
        <f ca="1">IF(ISNUMBER(A3662),NORMINV(RAND(),0,IF(AND(Data!$G$9="squeeze",A3662&lt;Data!$G$11*0.25),$H$32,1)*$C$30*$C$13)*($C$14*$C$12),"")</f>
        <v/>
      </c>
      <c r="J3662" s="42" t="str">
        <f ca="1">IFERROR(IF(Data!$C$6="Real",B3662,I3662+J3661+($C$14*$C$12)*(NORMINV(RAND(),$C$15,CHOOSE($G$13,$C$13,F3662,G3662)))),"")</f>
        <v/>
      </c>
      <c r="K3662" s="88" t="str">
        <f>IF(ISNUMBER(A3662), IF($G$16="fixed",$G$17,MIN(H3662*Data!$C$7*$C$16*0.5,$C$17*Data!$C$7))*$C$12,"")</f>
        <v/>
      </c>
      <c r="L3662" s="42" t="str">
        <f t="shared" ca="1" si="1740"/>
        <v/>
      </c>
      <c r="M3662" s="44" t="str">
        <f t="shared" ca="1" si="1741"/>
        <v/>
      </c>
      <c r="N3662" s="44" t="str">
        <f t="shared" ca="1" si="1742"/>
        <v/>
      </c>
      <c r="O3662" s="108" t="str">
        <f t="shared" si="1726"/>
        <v/>
      </c>
      <c r="P3662" s="102" t="str">
        <f t="shared" si="1727"/>
        <v/>
      </c>
      <c r="Q3662" s="102" t="str">
        <f t="shared" si="1728"/>
        <v/>
      </c>
      <c r="R3662" s="120" t="str">
        <f t="shared" si="1729"/>
        <v/>
      </c>
      <c r="S3662" s="54" t="str">
        <f t="shared" si="1730"/>
        <v/>
      </c>
      <c r="T3662" s="5" t="str">
        <f t="shared" si="1731"/>
        <v/>
      </c>
      <c r="U3662" s="152" t="str">
        <f t="shared" si="1714"/>
        <v/>
      </c>
      <c r="V3662" s="152" t="str">
        <f t="shared" si="1715"/>
        <v/>
      </c>
      <c r="W3662" s="153" t="str">
        <f t="shared" si="1716"/>
        <v/>
      </c>
      <c r="X3662" s="153" t="str">
        <f t="shared" si="1717"/>
        <v/>
      </c>
      <c r="Y3662" s="153" t="str">
        <f t="shared" si="1718"/>
        <v/>
      </c>
      <c r="Z3662" s="153" t="str">
        <f t="shared" si="1719"/>
        <v/>
      </c>
      <c r="AA3662" s="152" t="str">
        <f t="shared" si="1720"/>
        <v/>
      </c>
      <c r="AB3662" s="152" t="str">
        <f t="shared" si="1721"/>
        <v/>
      </c>
      <c r="AC3662" s="154" t="str">
        <f t="shared" si="1732"/>
        <v/>
      </c>
      <c r="AD3662" s="154" t="str">
        <f t="shared" si="1733"/>
        <v/>
      </c>
      <c r="AE3662" s="3" t="str">
        <f t="shared" si="1734"/>
        <v/>
      </c>
      <c r="AF3662" s="3" t="str">
        <f t="shared" si="1735"/>
        <v/>
      </c>
      <c r="AG3662" s="3" t="str">
        <f t="shared" si="1736"/>
        <v/>
      </c>
      <c r="AH3662" s="4" t="str">
        <f t="shared" si="1737"/>
        <v/>
      </c>
      <c r="AI3662" s="75" t="str">
        <f t="shared" si="1738"/>
        <v/>
      </c>
      <c r="AJ3662" s="75" t="str">
        <f t="shared" si="1739"/>
        <v/>
      </c>
    </row>
    <row r="3663" spans="1:36" ht="14.25">
      <c r="A3663" s="41" t="str">
        <f t="shared" si="1722"/>
        <v/>
      </c>
      <c r="B3663" s="150" t="str">
        <f>IF(ISNUMBER(A3663),INDEX('MetaTrader Import'!$H$13:$J$5893,TRUNC(((A3663-$A$39+1)-1)/3)+1,MOD((A3663-$A$39+1)-1,3)+1),"")</f>
        <v/>
      </c>
      <c r="C3663" s="43" t="str">
        <f t="shared" si="1723"/>
        <v/>
      </c>
      <c r="D3663" s="43" t="str">
        <f t="shared" ca="1" si="1713"/>
        <v/>
      </c>
      <c r="E3663" s="43" t="str">
        <f t="shared" si="1724"/>
        <v/>
      </c>
      <c r="F3663" s="43" t="str">
        <f t="shared" si="1725"/>
        <v/>
      </c>
      <c r="G3663" s="43" t="str">
        <f>IF(A3663&lt;&gt;"",IF(A3663&lt;Data!$G$11*0.25,$C$13/$G$32,IF(A3663&gt;Data!$G$11*0.25,$C$13,$C$13*10)),"")</f>
        <v/>
      </c>
      <c r="H3663" s="43" t="str">
        <f>IF(A3663&lt;&gt;"",IF(Data!$G$9="constant",$C$13,IF(Data!$G$9="squeeze",G3663,F3663)),"")</f>
        <v/>
      </c>
      <c r="I3663" s="38" t="str">
        <f ca="1">IF(ISNUMBER(A3663),NORMINV(RAND(),0,IF(AND(Data!$G$9="squeeze",A3663&lt;Data!$G$11*0.25),$H$32,1)*$C$30*$C$13)*($C$14*$C$12),"")</f>
        <v/>
      </c>
      <c r="J3663" s="42" t="str">
        <f ca="1">IFERROR(IF(Data!$C$6="Real",B3663,I3663+J3662+($C$14*$C$12)*(NORMINV(RAND(),$C$15,CHOOSE($G$13,$C$13,F3663,G3663)))),"")</f>
        <v/>
      </c>
      <c r="K3663" s="88" t="str">
        <f>IF(ISNUMBER(A3663), IF($G$16="fixed",$G$17,MIN(H3663*Data!$C$7*$C$16*0.5,$C$17*Data!$C$7))*$C$12,"")</f>
        <v/>
      </c>
      <c r="L3663" s="42" t="str">
        <f t="shared" ca="1" si="1740"/>
        <v/>
      </c>
      <c r="M3663" s="44" t="str">
        <f t="shared" ca="1" si="1741"/>
        <v/>
      </c>
      <c r="N3663" s="44" t="str">
        <f t="shared" ca="1" si="1742"/>
        <v/>
      </c>
      <c r="O3663" s="108" t="str">
        <f t="shared" si="1726"/>
        <v/>
      </c>
      <c r="P3663" s="102" t="str">
        <f t="shared" si="1727"/>
        <v/>
      </c>
      <c r="Q3663" s="102" t="str">
        <f t="shared" si="1728"/>
        <v/>
      </c>
      <c r="R3663" s="120" t="str">
        <f t="shared" si="1729"/>
        <v/>
      </c>
      <c r="S3663" s="54" t="str">
        <f t="shared" si="1730"/>
        <v/>
      </c>
      <c r="T3663" s="5" t="str">
        <f t="shared" si="1731"/>
        <v/>
      </c>
      <c r="U3663" s="152" t="str">
        <f t="shared" si="1714"/>
        <v/>
      </c>
      <c r="V3663" s="152" t="str">
        <f t="shared" si="1715"/>
        <v/>
      </c>
      <c r="W3663" s="153" t="str">
        <f t="shared" si="1716"/>
        <v/>
      </c>
      <c r="X3663" s="153" t="str">
        <f t="shared" si="1717"/>
        <v/>
      </c>
      <c r="Y3663" s="153" t="str">
        <f t="shared" si="1718"/>
        <v/>
      </c>
      <c r="Z3663" s="153" t="str">
        <f t="shared" si="1719"/>
        <v/>
      </c>
      <c r="AA3663" s="152" t="str">
        <f t="shared" si="1720"/>
        <v/>
      </c>
      <c r="AB3663" s="152" t="str">
        <f t="shared" si="1721"/>
        <v/>
      </c>
      <c r="AC3663" s="154" t="str">
        <f t="shared" si="1732"/>
        <v/>
      </c>
      <c r="AD3663" s="154" t="str">
        <f t="shared" si="1733"/>
        <v/>
      </c>
      <c r="AE3663" s="3" t="str">
        <f t="shared" si="1734"/>
        <v/>
      </c>
      <c r="AF3663" s="3" t="str">
        <f t="shared" si="1735"/>
        <v/>
      </c>
      <c r="AG3663" s="3" t="str">
        <f t="shared" si="1736"/>
        <v/>
      </c>
      <c r="AH3663" s="4" t="str">
        <f t="shared" si="1737"/>
        <v/>
      </c>
      <c r="AI3663" s="75" t="str">
        <f t="shared" si="1738"/>
        <v/>
      </c>
      <c r="AJ3663" s="75" t="str">
        <f t="shared" si="1739"/>
        <v/>
      </c>
    </row>
    <row r="3664" spans="1:36" ht="14.25">
      <c r="A3664" s="41" t="str">
        <f t="shared" si="1722"/>
        <v/>
      </c>
      <c r="B3664" s="150" t="str">
        <f>IF(ISNUMBER(A3664),INDEX('MetaTrader Import'!$H$13:$J$5893,TRUNC(((A3664-$A$39+1)-1)/3)+1,MOD((A3664-$A$39+1)-1,3)+1),"")</f>
        <v/>
      </c>
      <c r="C3664" s="43" t="str">
        <f t="shared" si="1723"/>
        <v/>
      </c>
      <c r="D3664" s="43" t="str">
        <f t="shared" ca="1" si="1713"/>
        <v/>
      </c>
      <c r="E3664" s="43" t="str">
        <f t="shared" si="1724"/>
        <v/>
      </c>
      <c r="F3664" s="43" t="str">
        <f t="shared" si="1725"/>
        <v/>
      </c>
      <c r="G3664" s="43" t="str">
        <f>IF(A3664&lt;&gt;"",IF(A3664&lt;Data!$G$11*0.25,$C$13/$G$32,IF(A3664&gt;Data!$G$11*0.25,$C$13,$C$13*10)),"")</f>
        <v/>
      </c>
      <c r="H3664" s="43" t="str">
        <f>IF(A3664&lt;&gt;"",IF(Data!$G$9="constant",$C$13,IF(Data!$G$9="squeeze",G3664,F3664)),"")</f>
        <v/>
      </c>
      <c r="I3664" s="38" t="str">
        <f ca="1">IF(ISNUMBER(A3664),NORMINV(RAND(),0,IF(AND(Data!$G$9="squeeze",A3664&lt;Data!$G$11*0.25),$H$32,1)*$C$30*$C$13)*($C$14*$C$12),"")</f>
        <v/>
      </c>
      <c r="J3664" s="42" t="str">
        <f ca="1">IFERROR(IF(Data!$C$6="Real",B3664,I3664+J3663+($C$14*$C$12)*(NORMINV(RAND(),$C$15,CHOOSE($G$13,$C$13,F3664,G3664)))),"")</f>
        <v/>
      </c>
      <c r="K3664" s="88" t="str">
        <f>IF(ISNUMBER(A3664), IF($G$16="fixed",$G$17,MIN(H3664*Data!$C$7*$C$16*0.5,$C$17*Data!$C$7))*$C$12,"")</f>
        <v/>
      </c>
      <c r="L3664" s="42" t="str">
        <f t="shared" ca="1" si="1740"/>
        <v/>
      </c>
      <c r="M3664" s="44" t="str">
        <f t="shared" ca="1" si="1741"/>
        <v/>
      </c>
      <c r="N3664" s="44" t="str">
        <f t="shared" ca="1" si="1742"/>
        <v/>
      </c>
      <c r="O3664" s="108" t="str">
        <f t="shared" si="1726"/>
        <v/>
      </c>
      <c r="P3664" s="102" t="str">
        <f t="shared" si="1727"/>
        <v/>
      </c>
      <c r="Q3664" s="102" t="str">
        <f t="shared" si="1728"/>
        <v/>
      </c>
      <c r="R3664" s="120" t="str">
        <f t="shared" si="1729"/>
        <v/>
      </c>
      <c r="S3664" s="54" t="str">
        <f t="shared" si="1730"/>
        <v/>
      </c>
      <c r="T3664" s="5" t="str">
        <f t="shared" si="1731"/>
        <v/>
      </c>
      <c r="U3664" s="152" t="str">
        <f t="shared" si="1714"/>
        <v/>
      </c>
      <c r="V3664" s="152" t="str">
        <f t="shared" si="1715"/>
        <v/>
      </c>
      <c r="W3664" s="153" t="str">
        <f t="shared" si="1716"/>
        <v/>
      </c>
      <c r="X3664" s="153" t="str">
        <f t="shared" si="1717"/>
        <v/>
      </c>
      <c r="Y3664" s="153" t="str">
        <f t="shared" si="1718"/>
        <v/>
      </c>
      <c r="Z3664" s="153" t="str">
        <f t="shared" si="1719"/>
        <v/>
      </c>
      <c r="AA3664" s="152" t="str">
        <f t="shared" si="1720"/>
        <v/>
      </c>
      <c r="AB3664" s="152" t="str">
        <f t="shared" si="1721"/>
        <v/>
      </c>
      <c r="AC3664" s="154" t="str">
        <f t="shared" si="1732"/>
        <v/>
      </c>
      <c r="AD3664" s="154" t="str">
        <f t="shared" si="1733"/>
        <v/>
      </c>
      <c r="AE3664" s="3" t="str">
        <f t="shared" si="1734"/>
        <v/>
      </c>
      <c r="AF3664" s="3" t="str">
        <f t="shared" si="1735"/>
        <v/>
      </c>
      <c r="AG3664" s="3" t="str">
        <f t="shared" si="1736"/>
        <v/>
      </c>
      <c r="AH3664" s="4" t="str">
        <f t="shared" si="1737"/>
        <v/>
      </c>
      <c r="AI3664" s="75" t="str">
        <f t="shared" si="1738"/>
        <v/>
      </c>
      <c r="AJ3664" s="75" t="str">
        <f t="shared" si="1739"/>
        <v/>
      </c>
    </row>
    <row r="3665" spans="1:36" ht="14.25">
      <c r="A3665" s="41" t="str">
        <f t="shared" si="1722"/>
        <v/>
      </c>
      <c r="B3665" s="150" t="str">
        <f>IF(ISNUMBER(A3665),INDEX('MetaTrader Import'!$H$13:$J$5893,TRUNC(((A3665-$A$39+1)-1)/3)+1,MOD((A3665-$A$39+1)-1,3)+1),"")</f>
        <v/>
      </c>
      <c r="C3665" s="43" t="str">
        <f t="shared" si="1723"/>
        <v/>
      </c>
      <c r="D3665" s="43" t="str">
        <f t="shared" ca="1" si="1713"/>
        <v/>
      </c>
      <c r="E3665" s="43" t="str">
        <f t="shared" si="1724"/>
        <v/>
      </c>
      <c r="F3665" s="43" t="str">
        <f t="shared" si="1725"/>
        <v/>
      </c>
      <c r="G3665" s="43" t="str">
        <f>IF(A3665&lt;&gt;"",IF(A3665&lt;Data!$G$11*0.25,$C$13/$G$32,IF(A3665&gt;Data!$G$11*0.25,$C$13,$C$13*10)),"")</f>
        <v/>
      </c>
      <c r="H3665" s="43" t="str">
        <f>IF(A3665&lt;&gt;"",IF(Data!$G$9="constant",$C$13,IF(Data!$G$9="squeeze",G3665,F3665)),"")</f>
        <v/>
      </c>
      <c r="I3665" s="38" t="str">
        <f ca="1">IF(ISNUMBER(A3665),NORMINV(RAND(),0,IF(AND(Data!$G$9="squeeze",A3665&lt;Data!$G$11*0.25),$H$32,1)*$C$30*$C$13)*($C$14*$C$12),"")</f>
        <v/>
      </c>
      <c r="J3665" s="42" t="str">
        <f ca="1">IFERROR(IF(Data!$C$6="Real",B3665,I3665+J3664+($C$14*$C$12)*(NORMINV(RAND(),$C$15,CHOOSE($G$13,$C$13,F3665,G3665)))),"")</f>
        <v/>
      </c>
      <c r="K3665" s="88" t="str">
        <f>IF(ISNUMBER(A3665), IF($G$16="fixed",$G$17,MIN(H3665*Data!$C$7*$C$16*0.5,$C$17*Data!$C$7))*$C$12,"")</f>
        <v/>
      </c>
      <c r="L3665" s="42" t="str">
        <f t="shared" ca="1" si="1740"/>
        <v/>
      </c>
      <c r="M3665" s="44" t="str">
        <f t="shared" ca="1" si="1741"/>
        <v/>
      </c>
      <c r="N3665" s="44" t="str">
        <f t="shared" ca="1" si="1742"/>
        <v/>
      </c>
      <c r="O3665" s="108" t="str">
        <f t="shared" si="1726"/>
        <v/>
      </c>
      <c r="P3665" s="102" t="str">
        <f t="shared" si="1727"/>
        <v/>
      </c>
      <c r="Q3665" s="102" t="str">
        <f t="shared" si="1728"/>
        <v/>
      </c>
      <c r="R3665" s="120" t="str">
        <f t="shared" si="1729"/>
        <v/>
      </c>
      <c r="S3665" s="54" t="str">
        <f t="shared" si="1730"/>
        <v/>
      </c>
      <c r="T3665" s="5" t="str">
        <f t="shared" si="1731"/>
        <v/>
      </c>
      <c r="U3665" s="152" t="str">
        <f t="shared" si="1714"/>
        <v/>
      </c>
      <c r="V3665" s="152" t="str">
        <f t="shared" si="1715"/>
        <v/>
      </c>
      <c r="W3665" s="153" t="str">
        <f t="shared" si="1716"/>
        <v/>
      </c>
      <c r="X3665" s="153" t="str">
        <f t="shared" si="1717"/>
        <v/>
      </c>
      <c r="Y3665" s="153" t="str">
        <f t="shared" si="1718"/>
        <v/>
      </c>
      <c r="Z3665" s="153" t="str">
        <f t="shared" si="1719"/>
        <v/>
      </c>
      <c r="AA3665" s="152" t="str">
        <f t="shared" si="1720"/>
        <v/>
      </c>
      <c r="AB3665" s="152" t="str">
        <f t="shared" si="1721"/>
        <v/>
      </c>
      <c r="AC3665" s="154" t="str">
        <f t="shared" si="1732"/>
        <v/>
      </c>
      <c r="AD3665" s="154" t="str">
        <f t="shared" si="1733"/>
        <v/>
      </c>
      <c r="AE3665" s="3" t="str">
        <f t="shared" si="1734"/>
        <v/>
      </c>
      <c r="AF3665" s="3" t="str">
        <f t="shared" si="1735"/>
        <v/>
      </c>
      <c r="AG3665" s="3" t="str">
        <f t="shared" si="1736"/>
        <v/>
      </c>
      <c r="AH3665" s="4" t="str">
        <f t="shared" si="1737"/>
        <v/>
      </c>
      <c r="AI3665" s="75" t="str">
        <f t="shared" si="1738"/>
        <v/>
      </c>
      <c r="AJ3665" s="75" t="str">
        <f t="shared" si="1739"/>
        <v/>
      </c>
    </row>
    <row r="3666" spans="1:36" ht="14.25">
      <c r="A3666" s="41" t="str">
        <f t="shared" si="1722"/>
        <v/>
      </c>
      <c r="B3666" s="150" t="str">
        <f>IF(ISNUMBER(A3666),INDEX('MetaTrader Import'!$H$13:$J$5893,TRUNC(((A3666-$A$39+1)-1)/3)+1,MOD((A3666-$A$39+1)-1,3)+1),"")</f>
        <v/>
      </c>
      <c r="C3666" s="43" t="str">
        <f t="shared" si="1723"/>
        <v/>
      </c>
      <c r="D3666" s="43" t="str">
        <f t="shared" ca="1" si="1713"/>
        <v/>
      </c>
      <c r="E3666" s="43" t="str">
        <f t="shared" si="1724"/>
        <v/>
      </c>
      <c r="F3666" s="43" t="str">
        <f t="shared" si="1725"/>
        <v/>
      </c>
      <c r="G3666" s="43" t="str">
        <f>IF(A3666&lt;&gt;"",IF(A3666&lt;Data!$G$11*0.25,$C$13/$G$32,IF(A3666&gt;Data!$G$11*0.25,$C$13,$C$13*10)),"")</f>
        <v/>
      </c>
      <c r="H3666" s="43" t="str">
        <f>IF(A3666&lt;&gt;"",IF(Data!$G$9="constant",$C$13,IF(Data!$G$9="squeeze",G3666,F3666)),"")</f>
        <v/>
      </c>
      <c r="I3666" s="38" t="str">
        <f ca="1">IF(ISNUMBER(A3666),NORMINV(RAND(),0,IF(AND(Data!$G$9="squeeze",A3666&lt;Data!$G$11*0.25),$H$32,1)*$C$30*$C$13)*($C$14*$C$12),"")</f>
        <v/>
      </c>
      <c r="J3666" s="42" t="str">
        <f ca="1">IFERROR(IF(Data!$C$6="Real",B3666,I3666+J3665+($C$14*$C$12)*(NORMINV(RAND(),$C$15,CHOOSE($G$13,$C$13,F3666,G3666)))),"")</f>
        <v/>
      </c>
      <c r="K3666" s="88" t="str">
        <f>IF(ISNUMBER(A3666), IF($G$16="fixed",$G$17,MIN(H3666*Data!$C$7*$C$16*0.5,$C$17*Data!$C$7))*$C$12,"")</f>
        <v/>
      </c>
      <c r="L3666" s="42" t="str">
        <f t="shared" ca="1" si="1740"/>
        <v/>
      </c>
      <c r="M3666" s="44" t="str">
        <f t="shared" ca="1" si="1741"/>
        <v/>
      </c>
      <c r="N3666" s="44" t="str">
        <f t="shared" ca="1" si="1742"/>
        <v/>
      </c>
      <c r="O3666" s="108" t="str">
        <f t="shared" si="1726"/>
        <v/>
      </c>
      <c r="P3666" s="102" t="str">
        <f t="shared" si="1727"/>
        <v/>
      </c>
      <c r="Q3666" s="102" t="str">
        <f t="shared" si="1728"/>
        <v/>
      </c>
      <c r="R3666" s="120" t="str">
        <f t="shared" si="1729"/>
        <v/>
      </c>
      <c r="S3666" s="54" t="str">
        <f t="shared" si="1730"/>
        <v/>
      </c>
      <c r="T3666" s="5" t="str">
        <f t="shared" si="1731"/>
        <v/>
      </c>
      <c r="U3666" s="152" t="str">
        <f t="shared" si="1714"/>
        <v/>
      </c>
      <c r="V3666" s="152" t="str">
        <f t="shared" si="1715"/>
        <v/>
      </c>
      <c r="W3666" s="153" t="str">
        <f t="shared" si="1716"/>
        <v/>
      </c>
      <c r="X3666" s="153" t="str">
        <f t="shared" si="1717"/>
        <v/>
      </c>
      <c r="Y3666" s="153" t="str">
        <f t="shared" si="1718"/>
        <v/>
      </c>
      <c r="Z3666" s="153" t="str">
        <f t="shared" si="1719"/>
        <v/>
      </c>
      <c r="AA3666" s="152" t="str">
        <f t="shared" si="1720"/>
        <v/>
      </c>
      <c r="AB3666" s="152" t="str">
        <f t="shared" si="1721"/>
        <v/>
      </c>
      <c r="AC3666" s="154" t="str">
        <f t="shared" si="1732"/>
        <v/>
      </c>
      <c r="AD3666" s="154" t="str">
        <f t="shared" si="1733"/>
        <v/>
      </c>
      <c r="AE3666" s="3" t="str">
        <f t="shared" si="1734"/>
        <v/>
      </c>
      <c r="AF3666" s="3" t="str">
        <f t="shared" si="1735"/>
        <v/>
      </c>
      <c r="AG3666" s="3" t="str">
        <f t="shared" si="1736"/>
        <v/>
      </c>
      <c r="AH3666" s="4" t="str">
        <f t="shared" si="1737"/>
        <v/>
      </c>
      <c r="AI3666" s="75" t="str">
        <f t="shared" si="1738"/>
        <v/>
      </c>
      <c r="AJ3666" s="75" t="str">
        <f t="shared" si="1739"/>
        <v/>
      </c>
    </row>
    <row r="3667" spans="1:36" ht="14.25">
      <c r="A3667" s="41" t="str">
        <f t="shared" si="1722"/>
        <v/>
      </c>
      <c r="B3667" s="150" t="str">
        <f>IF(ISNUMBER(A3667),INDEX('MetaTrader Import'!$H$13:$J$5893,TRUNC(((A3667-$A$39+1)-1)/3)+1,MOD((A3667-$A$39+1)-1,3)+1),"")</f>
        <v/>
      </c>
      <c r="C3667" s="43" t="str">
        <f t="shared" si="1723"/>
        <v/>
      </c>
      <c r="D3667" s="43" t="str">
        <f t="shared" ca="1" si="1713"/>
        <v/>
      </c>
      <c r="E3667" s="43" t="str">
        <f t="shared" si="1724"/>
        <v/>
      </c>
      <c r="F3667" s="43" t="str">
        <f t="shared" si="1725"/>
        <v/>
      </c>
      <c r="G3667" s="43" t="str">
        <f>IF(A3667&lt;&gt;"",IF(A3667&lt;Data!$G$11*0.25,$C$13/$G$32,IF(A3667&gt;Data!$G$11*0.25,$C$13,$C$13*10)),"")</f>
        <v/>
      </c>
      <c r="H3667" s="43" t="str">
        <f>IF(A3667&lt;&gt;"",IF(Data!$G$9="constant",$C$13,IF(Data!$G$9="squeeze",G3667,F3667)),"")</f>
        <v/>
      </c>
      <c r="I3667" s="38" t="str">
        <f ca="1">IF(ISNUMBER(A3667),NORMINV(RAND(),0,IF(AND(Data!$G$9="squeeze",A3667&lt;Data!$G$11*0.25),$H$32,1)*$C$30*$C$13)*($C$14*$C$12),"")</f>
        <v/>
      </c>
      <c r="J3667" s="42" t="str">
        <f ca="1">IFERROR(IF(Data!$C$6="Real",B3667,I3667+J3666+($C$14*$C$12)*(NORMINV(RAND(),$C$15,CHOOSE($G$13,$C$13,F3667,G3667)))),"")</f>
        <v/>
      </c>
      <c r="K3667" s="88" t="str">
        <f>IF(ISNUMBER(A3667), IF($G$16="fixed",$G$17,MIN(H3667*Data!$C$7*$C$16*0.5,$C$17*Data!$C$7))*$C$12,"")</f>
        <v/>
      </c>
      <c r="L3667" s="42" t="str">
        <f t="shared" ca="1" si="1740"/>
        <v/>
      </c>
      <c r="M3667" s="44" t="str">
        <f t="shared" ca="1" si="1741"/>
        <v/>
      </c>
      <c r="N3667" s="44" t="str">
        <f t="shared" ca="1" si="1742"/>
        <v/>
      </c>
      <c r="O3667" s="108" t="str">
        <f t="shared" si="1726"/>
        <v/>
      </c>
      <c r="P3667" s="102" t="str">
        <f t="shared" si="1727"/>
        <v/>
      </c>
      <c r="Q3667" s="102" t="str">
        <f t="shared" si="1728"/>
        <v/>
      </c>
      <c r="R3667" s="120" t="str">
        <f t="shared" si="1729"/>
        <v/>
      </c>
      <c r="S3667" s="54" t="str">
        <f t="shared" si="1730"/>
        <v/>
      </c>
      <c r="T3667" s="5" t="str">
        <f t="shared" si="1731"/>
        <v/>
      </c>
      <c r="U3667" s="152" t="str">
        <f t="shared" si="1714"/>
        <v/>
      </c>
      <c r="V3667" s="152" t="str">
        <f t="shared" si="1715"/>
        <v/>
      </c>
      <c r="W3667" s="153" t="str">
        <f t="shared" si="1716"/>
        <v/>
      </c>
      <c r="X3667" s="153" t="str">
        <f t="shared" si="1717"/>
        <v/>
      </c>
      <c r="Y3667" s="153" t="str">
        <f t="shared" si="1718"/>
        <v/>
      </c>
      <c r="Z3667" s="153" t="str">
        <f t="shared" si="1719"/>
        <v/>
      </c>
      <c r="AA3667" s="152" t="str">
        <f t="shared" si="1720"/>
        <v/>
      </c>
      <c r="AB3667" s="152" t="str">
        <f t="shared" si="1721"/>
        <v/>
      </c>
      <c r="AC3667" s="154" t="str">
        <f t="shared" si="1732"/>
        <v/>
      </c>
      <c r="AD3667" s="154" t="str">
        <f t="shared" si="1733"/>
        <v/>
      </c>
      <c r="AE3667" s="3" t="str">
        <f t="shared" si="1734"/>
        <v/>
      </c>
      <c r="AF3667" s="3" t="str">
        <f t="shared" si="1735"/>
        <v/>
      </c>
      <c r="AG3667" s="3" t="str">
        <f t="shared" si="1736"/>
        <v/>
      </c>
      <c r="AH3667" s="4" t="str">
        <f t="shared" si="1737"/>
        <v/>
      </c>
      <c r="AI3667" s="75" t="str">
        <f t="shared" si="1738"/>
        <v/>
      </c>
      <c r="AJ3667" s="75" t="str">
        <f t="shared" si="1739"/>
        <v/>
      </c>
    </row>
    <row r="3668" spans="1:36" ht="14.25">
      <c r="A3668" s="41" t="str">
        <f t="shared" si="1722"/>
        <v/>
      </c>
      <c r="B3668" s="150" t="str">
        <f>IF(ISNUMBER(A3668),INDEX('MetaTrader Import'!$H$13:$J$5893,TRUNC(((A3668-$A$39+1)-1)/3)+1,MOD((A3668-$A$39+1)-1,3)+1),"")</f>
        <v/>
      </c>
      <c r="C3668" s="43" t="str">
        <f t="shared" si="1723"/>
        <v/>
      </c>
      <c r="D3668" s="43" t="str">
        <f t="shared" ca="1" si="1713"/>
        <v/>
      </c>
      <c r="E3668" s="43" t="str">
        <f t="shared" si="1724"/>
        <v/>
      </c>
      <c r="F3668" s="43" t="str">
        <f t="shared" si="1725"/>
        <v/>
      </c>
      <c r="G3668" s="43" t="str">
        <f>IF(A3668&lt;&gt;"",IF(A3668&lt;Data!$G$11*0.25,$C$13/$G$32,IF(A3668&gt;Data!$G$11*0.25,$C$13,$C$13*10)),"")</f>
        <v/>
      </c>
      <c r="H3668" s="43" t="str">
        <f>IF(A3668&lt;&gt;"",IF(Data!$G$9="constant",$C$13,IF(Data!$G$9="squeeze",G3668,F3668)),"")</f>
        <v/>
      </c>
      <c r="I3668" s="38" t="str">
        <f ca="1">IF(ISNUMBER(A3668),NORMINV(RAND(),0,IF(AND(Data!$G$9="squeeze",A3668&lt;Data!$G$11*0.25),$H$32,1)*$C$30*$C$13)*($C$14*$C$12),"")</f>
        <v/>
      </c>
      <c r="J3668" s="42" t="str">
        <f ca="1">IFERROR(IF(Data!$C$6="Real",B3668,I3668+J3667+($C$14*$C$12)*(NORMINV(RAND(),$C$15,CHOOSE($G$13,$C$13,F3668,G3668)))),"")</f>
        <v/>
      </c>
      <c r="K3668" s="88" t="str">
        <f>IF(ISNUMBER(A3668), IF($G$16="fixed",$G$17,MIN(H3668*Data!$C$7*$C$16*0.5,$C$17*Data!$C$7))*$C$12,"")</f>
        <v/>
      </c>
      <c r="L3668" s="42" t="str">
        <f t="shared" ca="1" si="1740"/>
        <v/>
      </c>
      <c r="M3668" s="44" t="str">
        <f t="shared" ca="1" si="1741"/>
        <v/>
      </c>
      <c r="N3668" s="44" t="str">
        <f t="shared" ca="1" si="1742"/>
        <v/>
      </c>
      <c r="O3668" s="108" t="str">
        <f t="shared" si="1726"/>
        <v/>
      </c>
      <c r="P3668" s="102" t="str">
        <f t="shared" si="1727"/>
        <v/>
      </c>
      <c r="Q3668" s="102" t="str">
        <f t="shared" si="1728"/>
        <v/>
      </c>
      <c r="R3668" s="120" t="str">
        <f t="shared" si="1729"/>
        <v/>
      </c>
      <c r="S3668" s="54" t="str">
        <f t="shared" si="1730"/>
        <v/>
      </c>
      <c r="T3668" s="5" t="str">
        <f t="shared" si="1731"/>
        <v/>
      </c>
      <c r="U3668" s="152" t="str">
        <f t="shared" si="1714"/>
        <v/>
      </c>
      <c r="V3668" s="152" t="str">
        <f t="shared" si="1715"/>
        <v/>
      </c>
      <c r="W3668" s="153" t="str">
        <f t="shared" si="1716"/>
        <v/>
      </c>
      <c r="X3668" s="153" t="str">
        <f t="shared" si="1717"/>
        <v/>
      </c>
      <c r="Y3668" s="153" t="str">
        <f t="shared" si="1718"/>
        <v/>
      </c>
      <c r="Z3668" s="153" t="str">
        <f t="shared" si="1719"/>
        <v/>
      </c>
      <c r="AA3668" s="152" t="str">
        <f t="shared" si="1720"/>
        <v/>
      </c>
      <c r="AB3668" s="152" t="str">
        <f t="shared" si="1721"/>
        <v/>
      </c>
      <c r="AC3668" s="154" t="str">
        <f t="shared" si="1732"/>
        <v/>
      </c>
      <c r="AD3668" s="154" t="str">
        <f t="shared" si="1733"/>
        <v/>
      </c>
      <c r="AE3668" s="3" t="str">
        <f t="shared" si="1734"/>
        <v/>
      </c>
      <c r="AF3668" s="3" t="str">
        <f t="shared" si="1735"/>
        <v/>
      </c>
      <c r="AG3668" s="3" t="str">
        <f t="shared" si="1736"/>
        <v/>
      </c>
      <c r="AH3668" s="4" t="str">
        <f t="shared" si="1737"/>
        <v/>
      </c>
      <c r="AI3668" s="75" t="str">
        <f t="shared" si="1738"/>
        <v/>
      </c>
      <c r="AJ3668" s="75" t="str">
        <f t="shared" si="1739"/>
        <v/>
      </c>
    </row>
    <row r="3669" spans="1:36" ht="14.25">
      <c r="A3669" s="41" t="str">
        <f t="shared" si="1722"/>
        <v/>
      </c>
      <c r="B3669" s="150" t="str">
        <f>IF(ISNUMBER(A3669),INDEX('MetaTrader Import'!$H$13:$J$5893,TRUNC(((A3669-$A$39+1)-1)/3)+1,MOD((A3669-$A$39+1)-1,3)+1),"")</f>
        <v/>
      </c>
      <c r="C3669" s="43" t="str">
        <f t="shared" si="1723"/>
        <v/>
      </c>
      <c r="D3669" s="43" t="str">
        <f t="shared" ca="1" si="1713"/>
        <v/>
      </c>
      <c r="E3669" s="43" t="str">
        <f t="shared" si="1724"/>
        <v/>
      </c>
      <c r="F3669" s="43" t="str">
        <f t="shared" si="1725"/>
        <v/>
      </c>
      <c r="G3669" s="43" t="str">
        <f>IF(A3669&lt;&gt;"",IF(A3669&lt;Data!$G$11*0.25,$C$13/$G$32,IF(A3669&gt;Data!$G$11*0.25,$C$13,$C$13*10)),"")</f>
        <v/>
      </c>
      <c r="H3669" s="43" t="str">
        <f>IF(A3669&lt;&gt;"",IF(Data!$G$9="constant",$C$13,IF(Data!$G$9="squeeze",G3669,F3669)),"")</f>
        <v/>
      </c>
      <c r="I3669" s="38" t="str">
        <f ca="1">IF(ISNUMBER(A3669),NORMINV(RAND(),0,IF(AND(Data!$G$9="squeeze",A3669&lt;Data!$G$11*0.25),$H$32,1)*$C$30*$C$13)*($C$14*$C$12),"")</f>
        <v/>
      </c>
      <c r="J3669" s="42" t="str">
        <f ca="1">IFERROR(IF(Data!$C$6="Real",B3669,I3669+J3668+($C$14*$C$12)*(NORMINV(RAND(),$C$15,CHOOSE($G$13,$C$13,F3669,G3669)))),"")</f>
        <v/>
      </c>
      <c r="K3669" s="88" t="str">
        <f>IF(ISNUMBER(A3669), IF($G$16="fixed",$G$17,MIN(H3669*Data!$C$7*$C$16*0.5,$C$17*Data!$C$7))*$C$12,"")</f>
        <v/>
      </c>
      <c r="L3669" s="42" t="str">
        <f t="shared" ca="1" si="1740"/>
        <v/>
      </c>
      <c r="M3669" s="44" t="str">
        <f t="shared" ca="1" si="1741"/>
        <v/>
      </c>
      <c r="N3669" s="44" t="str">
        <f t="shared" ca="1" si="1742"/>
        <v/>
      </c>
      <c r="O3669" s="108" t="str">
        <f t="shared" si="1726"/>
        <v/>
      </c>
      <c r="P3669" s="102" t="str">
        <f t="shared" si="1727"/>
        <v/>
      </c>
      <c r="Q3669" s="102" t="str">
        <f t="shared" si="1728"/>
        <v/>
      </c>
      <c r="R3669" s="120" t="str">
        <f t="shared" si="1729"/>
        <v/>
      </c>
      <c r="S3669" s="54" t="str">
        <f t="shared" si="1730"/>
        <v/>
      </c>
      <c r="T3669" s="5" t="str">
        <f t="shared" si="1731"/>
        <v/>
      </c>
      <c r="U3669" s="152" t="str">
        <f t="shared" si="1714"/>
        <v/>
      </c>
      <c r="V3669" s="152" t="str">
        <f t="shared" si="1715"/>
        <v/>
      </c>
      <c r="W3669" s="153" t="str">
        <f t="shared" si="1716"/>
        <v/>
      </c>
      <c r="X3669" s="153" t="str">
        <f t="shared" si="1717"/>
        <v/>
      </c>
      <c r="Y3669" s="153" t="str">
        <f t="shared" si="1718"/>
        <v/>
      </c>
      <c r="Z3669" s="153" t="str">
        <f t="shared" si="1719"/>
        <v/>
      </c>
      <c r="AA3669" s="152" t="str">
        <f t="shared" si="1720"/>
        <v/>
      </c>
      <c r="AB3669" s="152" t="str">
        <f t="shared" si="1721"/>
        <v/>
      </c>
      <c r="AC3669" s="154" t="str">
        <f t="shared" si="1732"/>
        <v/>
      </c>
      <c r="AD3669" s="154" t="str">
        <f t="shared" si="1733"/>
        <v/>
      </c>
      <c r="AE3669" s="3" t="str">
        <f t="shared" si="1734"/>
        <v/>
      </c>
      <c r="AF3669" s="3" t="str">
        <f t="shared" si="1735"/>
        <v/>
      </c>
      <c r="AG3669" s="3" t="str">
        <f t="shared" si="1736"/>
        <v/>
      </c>
      <c r="AH3669" s="4" t="str">
        <f t="shared" si="1737"/>
        <v/>
      </c>
      <c r="AI3669" s="75" t="str">
        <f t="shared" si="1738"/>
        <v/>
      </c>
      <c r="AJ3669" s="75" t="str">
        <f t="shared" si="1739"/>
        <v/>
      </c>
    </row>
    <row r="3670" spans="1:36" ht="14.25">
      <c r="A3670" s="41" t="str">
        <f t="shared" si="1722"/>
        <v/>
      </c>
      <c r="B3670" s="150" t="str">
        <f>IF(ISNUMBER(A3670),INDEX('MetaTrader Import'!$H$13:$J$5893,TRUNC(((A3670-$A$39+1)-1)/3)+1,MOD((A3670-$A$39+1)-1,3)+1),"")</f>
        <v/>
      </c>
      <c r="C3670" s="43" t="str">
        <f t="shared" si="1723"/>
        <v/>
      </c>
      <c r="D3670" s="43" t="str">
        <f t="shared" ca="1" si="1713"/>
        <v/>
      </c>
      <c r="E3670" s="43" t="str">
        <f t="shared" si="1724"/>
        <v/>
      </c>
      <c r="F3670" s="43" t="str">
        <f t="shared" si="1725"/>
        <v/>
      </c>
      <c r="G3670" s="43" t="str">
        <f>IF(A3670&lt;&gt;"",IF(A3670&lt;Data!$G$11*0.25,$C$13/$G$32,IF(A3670&gt;Data!$G$11*0.25,$C$13,$C$13*10)),"")</f>
        <v/>
      </c>
      <c r="H3670" s="43" t="str">
        <f>IF(A3670&lt;&gt;"",IF(Data!$G$9="constant",$C$13,IF(Data!$G$9="squeeze",G3670,F3670)),"")</f>
        <v/>
      </c>
      <c r="I3670" s="38" t="str">
        <f ca="1">IF(ISNUMBER(A3670),NORMINV(RAND(),0,IF(AND(Data!$G$9="squeeze",A3670&lt;Data!$G$11*0.25),$H$32,1)*$C$30*$C$13)*($C$14*$C$12),"")</f>
        <v/>
      </c>
      <c r="J3670" s="42" t="str">
        <f ca="1">IFERROR(IF(Data!$C$6="Real",B3670,I3670+J3669+($C$14*$C$12)*(NORMINV(RAND(),$C$15,CHOOSE($G$13,$C$13,F3670,G3670)))),"")</f>
        <v/>
      </c>
      <c r="K3670" s="88" t="str">
        <f>IF(ISNUMBER(A3670), IF($G$16="fixed",$G$17,MIN(H3670*Data!$C$7*$C$16*0.5,$C$17*Data!$C$7))*$C$12,"")</f>
        <v/>
      </c>
      <c r="L3670" s="42" t="str">
        <f t="shared" ca="1" si="1740"/>
        <v/>
      </c>
      <c r="M3670" s="44" t="str">
        <f t="shared" ca="1" si="1741"/>
        <v/>
      </c>
      <c r="N3670" s="44" t="str">
        <f t="shared" ca="1" si="1742"/>
        <v/>
      </c>
      <c r="O3670" s="108" t="str">
        <f t="shared" si="1726"/>
        <v/>
      </c>
      <c r="P3670" s="102" t="str">
        <f t="shared" si="1727"/>
        <v/>
      </c>
      <c r="Q3670" s="102" t="str">
        <f t="shared" si="1728"/>
        <v/>
      </c>
      <c r="R3670" s="120" t="str">
        <f t="shared" si="1729"/>
        <v/>
      </c>
      <c r="S3670" s="54" t="str">
        <f t="shared" si="1730"/>
        <v/>
      </c>
      <c r="T3670" s="5" t="str">
        <f t="shared" si="1731"/>
        <v/>
      </c>
      <c r="U3670" s="152" t="str">
        <f t="shared" si="1714"/>
        <v/>
      </c>
      <c r="V3670" s="152" t="str">
        <f t="shared" si="1715"/>
        <v/>
      </c>
      <c r="W3670" s="153" t="str">
        <f t="shared" si="1716"/>
        <v/>
      </c>
      <c r="X3670" s="153" t="str">
        <f t="shared" si="1717"/>
        <v/>
      </c>
      <c r="Y3670" s="153" t="str">
        <f t="shared" si="1718"/>
        <v/>
      </c>
      <c r="Z3670" s="153" t="str">
        <f t="shared" si="1719"/>
        <v/>
      </c>
      <c r="AA3670" s="152" t="str">
        <f t="shared" si="1720"/>
        <v/>
      </c>
      <c r="AB3670" s="152" t="str">
        <f t="shared" si="1721"/>
        <v/>
      </c>
      <c r="AC3670" s="154" t="str">
        <f t="shared" si="1732"/>
        <v/>
      </c>
      <c r="AD3670" s="154" t="str">
        <f t="shared" si="1733"/>
        <v/>
      </c>
      <c r="AE3670" s="3" t="str">
        <f t="shared" si="1734"/>
        <v/>
      </c>
      <c r="AF3670" s="3" t="str">
        <f t="shared" si="1735"/>
        <v/>
      </c>
      <c r="AG3670" s="3" t="str">
        <f t="shared" si="1736"/>
        <v/>
      </c>
      <c r="AH3670" s="4" t="str">
        <f t="shared" si="1737"/>
        <v/>
      </c>
      <c r="AI3670" s="75" t="str">
        <f t="shared" si="1738"/>
        <v/>
      </c>
      <c r="AJ3670" s="75" t="str">
        <f t="shared" si="1739"/>
        <v/>
      </c>
    </row>
    <row r="3671" spans="1:36" ht="14.25">
      <c r="A3671" s="41" t="str">
        <f t="shared" si="1722"/>
        <v/>
      </c>
      <c r="B3671" s="150" t="str">
        <f>IF(ISNUMBER(A3671),INDEX('MetaTrader Import'!$H$13:$J$5893,TRUNC(((A3671-$A$39+1)-1)/3)+1,MOD((A3671-$A$39+1)-1,3)+1),"")</f>
        <v/>
      </c>
      <c r="C3671" s="43" t="str">
        <f t="shared" si="1723"/>
        <v/>
      </c>
      <c r="D3671" s="43" t="str">
        <f t="shared" ca="1" si="1713"/>
        <v/>
      </c>
      <c r="E3671" s="43" t="str">
        <f t="shared" si="1724"/>
        <v/>
      </c>
      <c r="F3671" s="43" t="str">
        <f t="shared" si="1725"/>
        <v/>
      </c>
      <c r="G3671" s="43" t="str">
        <f>IF(A3671&lt;&gt;"",IF(A3671&lt;Data!$G$11*0.25,$C$13/$G$32,IF(A3671&gt;Data!$G$11*0.25,$C$13,$C$13*10)),"")</f>
        <v/>
      </c>
      <c r="H3671" s="43" t="str">
        <f>IF(A3671&lt;&gt;"",IF(Data!$G$9="constant",$C$13,IF(Data!$G$9="squeeze",G3671,F3671)),"")</f>
        <v/>
      </c>
      <c r="I3671" s="38" t="str">
        <f ca="1">IF(ISNUMBER(A3671),NORMINV(RAND(),0,IF(AND(Data!$G$9="squeeze",A3671&lt;Data!$G$11*0.25),$H$32,1)*$C$30*$C$13)*($C$14*$C$12),"")</f>
        <v/>
      </c>
      <c r="J3671" s="42" t="str">
        <f ca="1">IFERROR(IF(Data!$C$6="Real",B3671,I3671+J3670+($C$14*$C$12)*(NORMINV(RAND(),$C$15,CHOOSE($G$13,$C$13,F3671,G3671)))),"")</f>
        <v/>
      </c>
      <c r="K3671" s="88" t="str">
        <f>IF(ISNUMBER(A3671), IF($G$16="fixed",$G$17,MIN(H3671*Data!$C$7*$C$16*0.5,$C$17*Data!$C$7))*$C$12,"")</f>
        <v/>
      </c>
      <c r="L3671" s="42" t="str">
        <f t="shared" ca="1" si="1740"/>
        <v/>
      </c>
      <c r="M3671" s="44" t="str">
        <f t="shared" ca="1" si="1741"/>
        <v/>
      </c>
      <c r="N3671" s="44" t="str">
        <f t="shared" ca="1" si="1742"/>
        <v/>
      </c>
      <c r="O3671" s="108" t="str">
        <f t="shared" si="1726"/>
        <v/>
      </c>
      <c r="P3671" s="102" t="str">
        <f t="shared" si="1727"/>
        <v/>
      </c>
      <c r="Q3671" s="102" t="str">
        <f t="shared" si="1728"/>
        <v/>
      </c>
      <c r="R3671" s="120" t="str">
        <f t="shared" si="1729"/>
        <v/>
      </c>
      <c r="S3671" s="54" t="str">
        <f t="shared" si="1730"/>
        <v/>
      </c>
      <c r="T3671" s="5" t="str">
        <f t="shared" si="1731"/>
        <v/>
      </c>
      <c r="U3671" s="152" t="str">
        <f t="shared" si="1714"/>
        <v/>
      </c>
      <c r="V3671" s="152" t="str">
        <f t="shared" si="1715"/>
        <v/>
      </c>
      <c r="W3671" s="153" t="str">
        <f t="shared" si="1716"/>
        <v/>
      </c>
      <c r="X3671" s="153" t="str">
        <f t="shared" si="1717"/>
        <v/>
      </c>
      <c r="Y3671" s="153" t="str">
        <f t="shared" si="1718"/>
        <v/>
      </c>
      <c r="Z3671" s="153" t="str">
        <f t="shared" si="1719"/>
        <v/>
      </c>
      <c r="AA3671" s="152" t="str">
        <f t="shared" si="1720"/>
        <v/>
      </c>
      <c r="AB3671" s="152" t="str">
        <f t="shared" si="1721"/>
        <v/>
      </c>
      <c r="AC3671" s="154" t="str">
        <f t="shared" si="1732"/>
        <v/>
      </c>
      <c r="AD3671" s="154" t="str">
        <f t="shared" si="1733"/>
        <v/>
      </c>
      <c r="AE3671" s="3" t="str">
        <f t="shared" si="1734"/>
        <v/>
      </c>
      <c r="AF3671" s="3" t="str">
        <f t="shared" si="1735"/>
        <v/>
      </c>
      <c r="AG3671" s="3" t="str">
        <f t="shared" si="1736"/>
        <v/>
      </c>
      <c r="AH3671" s="4" t="str">
        <f t="shared" si="1737"/>
        <v/>
      </c>
      <c r="AI3671" s="75" t="str">
        <f t="shared" si="1738"/>
        <v/>
      </c>
      <c r="AJ3671" s="75" t="str">
        <f t="shared" si="1739"/>
        <v/>
      </c>
    </row>
    <row r="3672" spans="1:36" ht="14.25">
      <c r="A3672" s="41" t="str">
        <f t="shared" si="1722"/>
        <v/>
      </c>
      <c r="B3672" s="150" t="str">
        <f>IF(ISNUMBER(A3672),INDEX('MetaTrader Import'!$H$13:$J$5893,TRUNC(((A3672-$A$39+1)-1)/3)+1,MOD((A3672-$A$39+1)-1,3)+1),"")</f>
        <v/>
      </c>
      <c r="C3672" s="43" t="str">
        <f t="shared" si="1723"/>
        <v/>
      </c>
      <c r="D3672" s="43" t="str">
        <f t="shared" ca="1" si="1713"/>
        <v/>
      </c>
      <c r="E3672" s="43" t="str">
        <f t="shared" si="1724"/>
        <v/>
      </c>
      <c r="F3672" s="43" t="str">
        <f t="shared" si="1725"/>
        <v/>
      </c>
      <c r="G3672" s="43" t="str">
        <f>IF(A3672&lt;&gt;"",IF(A3672&lt;Data!$G$11*0.25,$C$13/$G$32,IF(A3672&gt;Data!$G$11*0.25,$C$13,$C$13*10)),"")</f>
        <v/>
      </c>
      <c r="H3672" s="43" t="str">
        <f>IF(A3672&lt;&gt;"",IF(Data!$G$9="constant",$C$13,IF(Data!$G$9="squeeze",G3672,F3672)),"")</f>
        <v/>
      </c>
      <c r="I3672" s="38" t="str">
        <f ca="1">IF(ISNUMBER(A3672),NORMINV(RAND(),0,IF(AND(Data!$G$9="squeeze",A3672&lt;Data!$G$11*0.25),$H$32,1)*$C$30*$C$13)*($C$14*$C$12),"")</f>
        <v/>
      </c>
      <c r="J3672" s="42" t="str">
        <f ca="1">IFERROR(IF(Data!$C$6="Real",B3672,I3672+J3671+($C$14*$C$12)*(NORMINV(RAND(),$C$15,CHOOSE($G$13,$C$13,F3672,G3672)))),"")</f>
        <v/>
      </c>
      <c r="K3672" s="88" t="str">
        <f>IF(ISNUMBER(A3672), IF($G$16="fixed",$G$17,MIN(H3672*Data!$C$7*$C$16*0.5,$C$17*Data!$C$7))*$C$12,"")</f>
        <v/>
      </c>
      <c r="L3672" s="42" t="str">
        <f t="shared" ca="1" si="1740"/>
        <v/>
      </c>
      <c r="M3672" s="44" t="str">
        <f t="shared" ca="1" si="1741"/>
        <v/>
      </c>
      <c r="N3672" s="44" t="str">
        <f t="shared" ca="1" si="1742"/>
        <v/>
      </c>
      <c r="O3672" s="108" t="str">
        <f t="shared" si="1726"/>
        <v/>
      </c>
      <c r="P3672" s="102" t="str">
        <f t="shared" si="1727"/>
        <v/>
      </c>
      <c r="Q3672" s="102" t="str">
        <f t="shared" si="1728"/>
        <v/>
      </c>
      <c r="R3672" s="120" t="str">
        <f t="shared" si="1729"/>
        <v/>
      </c>
      <c r="S3672" s="54" t="str">
        <f t="shared" si="1730"/>
        <v/>
      </c>
      <c r="T3672" s="5" t="str">
        <f t="shared" si="1731"/>
        <v/>
      </c>
      <c r="U3672" s="152" t="str">
        <f t="shared" si="1714"/>
        <v/>
      </c>
      <c r="V3672" s="152" t="str">
        <f t="shared" si="1715"/>
        <v/>
      </c>
      <c r="W3672" s="153" t="str">
        <f t="shared" si="1716"/>
        <v/>
      </c>
      <c r="X3672" s="153" t="str">
        <f t="shared" si="1717"/>
        <v/>
      </c>
      <c r="Y3672" s="153" t="str">
        <f t="shared" si="1718"/>
        <v/>
      </c>
      <c r="Z3672" s="153" t="str">
        <f t="shared" si="1719"/>
        <v/>
      </c>
      <c r="AA3672" s="152" t="str">
        <f t="shared" si="1720"/>
        <v/>
      </c>
      <c r="AB3672" s="152" t="str">
        <f t="shared" si="1721"/>
        <v/>
      </c>
      <c r="AC3672" s="154" t="str">
        <f t="shared" si="1732"/>
        <v/>
      </c>
      <c r="AD3672" s="154" t="str">
        <f t="shared" si="1733"/>
        <v/>
      </c>
      <c r="AE3672" s="3" t="str">
        <f t="shared" si="1734"/>
        <v/>
      </c>
      <c r="AF3672" s="3" t="str">
        <f t="shared" si="1735"/>
        <v/>
      </c>
      <c r="AG3672" s="3" t="str">
        <f t="shared" si="1736"/>
        <v/>
      </c>
      <c r="AH3672" s="4" t="str">
        <f t="shared" si="1737"/>
        <v/>
      </c>
      <c r="AI3672" s="75" t="str">
        <f t="shared" si="1738"/>
        <v/>
      </c>
      <c r="AJ3672" s="75" t="str">
        <f t="shared" si="1739"/>
        <v/>
      </c>
    </row>
    <row r="3673" spans="1:36" ht="14.25">
      <c r="A3673" s="41" t="str">
        <f t="shared" si="1722"/>
        <v/>
      </c>
      <c r="B3673" s="150" t="str">
        <f>IF(ISNUMBER(A3673),INDEX('MetaTrader Import'!$H$13:$J$5893,TRUNC(((A3673-$A$39+1)-1)/3)+1,MOD((A3673-$A$39+1)-1,3)+1),"")</f>
        <v/>
      </c>
      <c r="C3673" s="43" t="str">
        <f t="shared" si="1723"/>
        <v/>
      </c>
      <c r="D3673" s="43" t="str">
        <f t="shared" ca="1" si="1713"/>
        <v/>
      </c>
      <c r="E3673" s="43" t="str">
        <f t="shared" si="1724"/>
        <v/>
      </c>
      <c r="F3673" s="43" t="str">
        <f t="shared" si="1725"/>
        <v/>
      </c>
      <c r="G3673" s="43" t="str">
        <f>IF(A3673&lt;&gt;"",IF(A3673&lt;Data!$G$11*0.25,$C$13/$G$32,IF(A3673&gt;Data!$G$11*0.25,$C$13,$C$13*10)),"")</f>
        <v/>
      </c>
      <c r="H3673" s="43" t="str">
        <f>IF(A3673&lt;&gt;"",IF(Data!$G$9="constant",$C$13,IF(Data!$G$9="squeeze",G3673,F3673)),"")</f>
        <v/>
      </c>
      <c r="I3673" s="38" t="str">
        <f ca="1">IF(ISNUMBER(A3673),NORMINV(RAND(),0,IF(AND(Data!$G$9="squeeze",A3673&lt;Data!$G$11*0.25),$H$32,1)*$C$30*$C$13)*($C$14*$C$12),"")</f>
        <v/>
      </c>
      <c r="J3673" s="42" t="str">
        <f ca="1">IFERROR(IF(Data!$C$6="Real",B3673,I3673+J3672+($C$14*$C$12)*(NORMINV(RAND(),$C$15,CHOOSE($G$13,$C$13,F3673,G3673)))),"")</f>
        <v/>
      </c>
      <c r="K3673" s="88" t="str">
        <f>IF(ISNUMBER(A3673), IF($G$16="fixed",$G$17,MIN(H3673*Data!$C$7*$C$16*0.5,$C$17*Data!$C$7))*$C$12,"")</f>
        <v/>
      </c>
      <c r="L3673" s="42" t="str">
        <f t="shared" ca="1" si="1740"/>
        <v/>
      </c>
      <c r="M3673" s="44" t="str">
        <f t="shared" ca="1" si="1741"/>
        <v/>
      </c>
      <c r="N3673" s="44" t="str">
        <f t="shared" ca="1" si="1742"/>
        <v/>
      </c>
      <c r="O3673" s="108" t="str">
        <f t="shared" si="1726"/>
        <v/>
      </c>
      <c r="P3673" s="102" t="str">
        <f t="shared" si="1727"/>
        <v/>
      </c>
      <c r="Q3673" s="102" t="str">
        <f t="shared" si="1728"/>
        <v/>
      </c>
      <c r="R3673" s="120" t="str">
        <f t="shared" si="1729"/>
        <v/>
      </c>
      <c r="S3673" s="54" t="str">
        <f t="shared" si="1730"/>
        <v/>
      </c>
      <c r="T3673" s="5" t="str">
        <f t="shared" si="1731"/>
        <v/>
      </c>
      <c r="U3673" s="152" t="str">
        <f t="shared" si="1714"/>
        <v/>
      </c>
      <c r="V3673" s="152" t="str">
        <f t="shared" si="1715"/>
        <v/>
      </c>
      <c r="W3673" s="153" t="str">
        <f t="shared" si="1716"/>
        <v/>
      </c>
      <c r="X3673" s="153" t="str">
        <f t="shared" si="1717"/>
        <v/>
      </c>
      <c r="Y3673" s="153" t="str">
        <f t="shared" si="1718"/>
        <v/>
      </c>
      <c r="Z3673" s="153" t="str">
        <f t="shared" si="1719"/>
        <v/>
      </c>
      <c r="AA3673" s="152" t="str">
        <f t="shared" si="1720"/>
        <v/>
      </c>
      <c r="AB3673" s="152" t="str">
        <f t="shared" si="1721"/>
        <v/>
      </c>
      <c r="AC3673" s="154" t="str">
        <f t="shared" si="1732"/>
        <v/>
      </c>
      <c r="AD3673" s="154" t="str">
        <f t="shared" si="1733"/>
        <v/>
      </c>
      <c r="AE3673" s="3" t="str">
        <f t="shared" si="1734"/>
        <v/>
      </c>
      <c r="AF3673" s="3" t="str">
        <f t="shared" si="1735"/>
        <v/>
      </c>
      <c r="AG3673" s="3" t="str">
        <f t="shared" si="1736"/>
        <v/>
      </c>
      <c r="AH3673" s="4" t="str">
        <f t="shared" si="1737"/>
        <v/>
      </c>
      <c r="AI3673" s="75" t="str">
        <f t="shared" si="1738"/>
        <v/>
      </c>
      <c r="AJ3673" s="75" t="str">
        <f t="shared" si="1739"/>
        <v/>
      </c>
    </row>
    <row r="3674" spans="1:36" ht="14.25">
      <c r="A3674" s="41" t="str">
        <f t="shared" si="1722"/>
        <v/>
      </c>
      <c r="B3674" s="150" t="str">
        <f>IF(ISNUMBER(A3674),INDEX('MetaTrader Import'!$H$13:$J$5893,TRUNC(((A3674-$A$39+1)-1)/3)+1,MOD((A3674-$A$39+1)-1,3)+1),"")</f>
        <v/>
      </c>
      <c r="C3674" s="43" t="str">
        <f t="shared" si="1723"/>
        <v/>
      </c>
      <c r="D3674" s="43" t="str">
        <f t="shared" ca="1" si="1713"/>
        <v/>
      </c>
      <c r="E3674" s="43" t="str">
        <f t="shared" si="1724"/>
        <v/>
      </c>
      <c r="F3674" s="43" t="str">
        <f t="shared" si="1725"/>
        <v/>
      </c>
      <c r="G3674" s="43" t="str">
        <f>IF(A3674&lt;&gt;"",IF(A3674&lt;Data!$G$11*0.25,$C$13/$G$32,IF(A3674&gt;Data!$G$11*0.25,$C$13,$C$13*10)),"")</f>
        <v/>
      </c>
      <c r="H3674" s="43" t="str">
        <f>IF(A3674&lt;&gt;"",IF(Data!$G$9="constant",$C$13,IF(Data!$G$9="squeeze",G3674,F3674)),"")</f>
        <v/>
      </c>
      <c r="I3674" s="38" t="str">
        <f ca="1">IF(ISNUMBER(A3674),NORMINV(RAND(),0,IF(AND(Data!$G$9="squeeze",A3674&lt;Data!$G$11*0.25),$H$32,1)*$C$30*$C$13)*($C$14*$C$12),"")</f>
        <v/>
      </c>
      <c r="J3674" s="42" t="str">
        <f ca="1">IFERROR(IF(Data!$C$6="Real",B3674,I3674+J3673+($C$14*$C$12)*(NORMINV(RAND(),$C$15,CHOOSE($G$13,$C$13,F3674,G3674)))),"")</f>
        <v/>
      </c>
      <c r="K3674" s="88" t="str">
        <f>IF(ISNUMBER(A3674), IF($G$16="fixed",$G$17,MIN(H3674*Data!$C$7*$C$16*0.5,$C$17*Data!$C$7))*$C$12,"")</f>
        <v/>
      </c>
      <c r="L3674" s="42" t="str">
        <f t="shared" ca="1" si="1740"/>
        <v/>
      </c>
      <c r="M3674" s="44" t="str">
        <f t="shared" ca="1" si="1741"/>
        <v/>
      </c>
      <c r="N3674" s="44" t="str">
        <f t="shared" ca="1" si="1742"/>
        <v/>
      </c>
      <c r="O3674" s="108" t="str">
        <f t="shared" si="1726"/>
        <v/>
      </c>
      <c r="P3674" s="102" t="str">
        <f t="shared" si="1727"/>
        <v/>
      </c>
      <c r="Q3674" s="102" t="str">
        <f t="shared" si="1728"/>
        <v/>
      </c>
      <c r="R3674" s="120" t="str">
        <f t="shared" si="1729"/>
        <v/>
      </c>
      <c r="S3674" s="54" t="str">
        <f t="shared" si="1730"/>
        <v/>
      </c>
      <c r="T3674" s="5" t="str">
        <f t="shared" si="1731"/>
        <v/>
      </c>
      <c r="U3674" s="152" t="str">
        <f t="shared" si="1714"/>
        <v/>
      </c>
      <c r="V3674" s="152" t="str">
        <f t="shared" si="1715"/>
        <v/>
      </c>
      <c r="W3674" s="153" t="str">
        <f t="shared" si="1716"/>
        <v/>
      </c>
      <c r="X3674" s="153" t="str">
        <f t="shared" si="1717"/>
        <v/>
      </c>
      <c r="Y3674" s="153" t="str">
        <f t="shared" si="1718"/>
        <v/>
      </c>
      <c r="Z3674" s="153" t="str">
        <f t="shared" si="1719"/>
        <v/>
      </c>
      <c r="AA3674" s="152" t="str">
        <f t="shared" si="1720"/>
        <v/>
      </c>
      <c r="AB3674" s="152" t="str">
        <f t="shared" si="1721"/>
        <v/>
      </c>
      <c r="AC3674" s="154" t="str">
        <f t="shared" si="1732"/>
        <v/>
      </c>
      <c r="AD3674" s="154" t="str">
        <f t="shared" si="1733"/>
        <v/>
      </c>
      <c r="AE3674" s="3" t="str">
        <f t="shared" si="1734"/>
        <v/>
      </c>
      <c r="AF3674" s="3" t="str">
        <f t="shared" si="1735"/>
        <v/>
      </c>
      <c r="AG3674" s="3" t="str">
        <f t="shared" si="1736"/>
        <v/>
      </c>
      <c r="AH3674" s="4" t="str">
        <f t="shared" si="1737"/>
        <v/>
      </c>
      <c r="AI3674" s="75" t="str">
        <f t="shared" si="1738"/>
        <v/>
      </c>
      <c r="AJ3674" s="75" t="str">
        <f t="shared" si="1739"/>
        <v/>
      </c>
    </row>
    <row r="3675" spans="1:36" ht="14.25">
      <c r="A3675" s="41" t="str">
        <f t="shared" si="1722"/>
        <v/>
      </c>
      <c r="B3675" s="150" t="str">
        <f>IF(ISNUMBER(A3675),INDEX('MetaTrader Import'!$H$13:$J$5893,TRUNC(((A3675-$A$39+1)-1)/3)+1,MOD((A3675-$A$39+1)-1,3)+1),"")</f>
        <v/>
      </c>
      <c r="C3675" s="43" t="str">
        <f t="shared" si="1723"/>
        <v/>
      </c>
      <c r="D3675" s="43" t="str">
        <f t="shared" ca="1" si="1713"/>
        <v/>
      </c>
      <c r="E3675" s="43" t="str">
        <f t="shared" si="1724"/>
        <v/>
      </c>
      <c r="F3675" s="43" t="str">
        <f t="shared" si="1725"/>
        <v/>
      </c>
      <c r="G3675" s="43" t="str">
        <f>IF(A3675&lt;&gt;"",IF(A3675&lt;Data!$G$11*0.25,$C$13/$G$32,IF(A3675&gt;Data!$G$11*0.25,$C$13,$C$13*10)),"")</f>
        <v/>
      </c>
      <c r="H3675" s="43" t="str">
        <f>IF(A3675&lt;&gt;"",IF(Data!$G$9="constant",$C$13,IF(Data!$G$9="squeeze",G3675,F3675)),"")</f>
        <v/>
      </c>
      <c r="I3675" s="38" t="str">
        <f ca="1">IF(ISNUMBER(A3675),NORMINV(RAND(),0,IF(AND(Data!$G$9="squeeze",A3675&lt;Data!$G$11*0.25),$H$32,1)*$C$30*$C$13)*($C$14*$C$12),"")</f>
        <v/>
      </c>
      <c r="J3675" s="42" t="str">
        <f ca="1">IFERROR(IF(Data!$C$6="Real",B3675,I3675+J3674+($C$14*$C$12)*(NORMINV(RAND(),$C$15,CHOOSE($G$13,$C$13,F3675,G3675)))),"")</f>
        <v/>
      </c>
      <c r="K3675" s="88" t="str">
        <f>IF(ISNUMBER(A3675), IF($G$16="fixed",$G$17,MIN(H3675*Data!$C$7*$C$16*0.5,$C$17*Data!$C$7))*$C$12,"")</f>
        <v/>
      </c>
      <c r="L3675" s="42" t="str">
        <f t="shared" ca="1" si="1740"/>
        <v/>
      </c>
      <c r="M3675" s="44" t="str">
        <f t="shared" ca="1" si="1741"/>
        <v/>
      </c>
      <c r="N3675" s="44" t="str">
        <f t="shared" ca="1" si="1742"/>
        <v/>
      </c>
      <c r="O3675" s="108" t="str">
        <f t="shared" si="1726"/>
        <v/>
      </c>
      <c r="P3675" s="102" t="str">
        <f t="shared" si="1727"/>
        <v/>
      </c>
      <c r="Q3675" s="102" t="str">
        <f t="shared" si="1728"/>
        <v/>
      </c>
      <c r="R3675" s="120" t="str">
        <f t="shared" si="1729"/>
        <v/>
      </c>
      <c r="S3675" s="54" t="str">
        <f t="shared" si="1730"/>
        <v/>
      </c>
      <c r="T3675" s="5" t="str">
        <f t="shared" si="1731"/>
        <v/>
      </c>
      <c r="U3675" s="152" t="str">
        <f t="shared" si="1714"/>
        <v/>
      </c>
      <c r="V3675" s="152" t="str">
        <f t="shared" si="1715"/>
        <v/>
      </c>
      <c r="W3675" s="153" t="str">
        <f t="shared" si="1716"/>
        <v/>
      </c>
      <c r="X3675" s="153" t="str">
        <f t="shared" si="1717"/>
        <v/>
      </c>
      <c r="Y3675" s="153" t="str">
        <f t="shared" si="1718"/>
        <v/>
      </c>
      <c r="Z3675" s="153" t="str">
        <f t="shared" si="1719"/>
        <v/>
      </c>
      <c r="AA3675" s="152" t="str">
        <f t="shared" si="1720"/>
        <v/>
      </c>
      <c r="AB3675" s="152" t="str">
        <f t="shared" si="1721"/>
        <v/>
      </c>
      <c r="AC3675" s="154" t="str">
        <f t="shared" si="1732"/>
        <v/>
      </c>
      <c r="AD3675" s="154" t="str">
        <f t="shared" si="1733"/>
        <v/>
      </c>
      <c r="AE3675" s="3" t="str">
        <f t="shared" si="1734"/>
        <v/>
      </c>
      <c r="AF3675" s="3" t="str">
        <f t="shared" si="1735"/>
        <v/>
      </c>
      <c r="AG3675" s="3" t="str">
        <f t="shared" si="1736"/>
        <v/>
      </c>
      <c r="AH3675" s="4" t="str">
        <f t="shared" si="1737"/>
        <v/>
      </c>
      <c r="AI3675" s="75" t="str">
        <f t="shared" si="1738"/>
        <v/>
      </c>
      <c r="AJ3675" s="75" t="str">
        <f t="shared" si="1739"/>
        <v/>
      </c>
    </row>
    <row r="3676" spans="1:36" ht="14.25">
      <c r="A3676" s="41" t="str">
        <f t="shared" si="1722"/>
        <v/>
      </c>
      <c r="B3676" s="150" t="str">
        <f>IF(ISNUMBER(A3676),INDEX('MetaTrader Import'!$H$13:$J$5893,TRUNC(((A3676-$A$39+1)-1)/3)+1,MOD((A3676-$A$39+1)-1,3)+1),"")</f>
        <v/>
      </c>
      <c r="C3676" s="43" t="str">
        <f t="shared" si="1723"/>
        <v/>
      </c>
      <c r="D3676" s="43" t="str">
        <f t="shared" ca="1" si="1713"/>
        <v/>
      </c>
      <c r="E3676" s="43" t="str">
        <f t="shared" si="1724"/>
        <v/>
      </c>
      <c r="F3676" s="43" t="str">
        <f t="shared" si="1725"/>
        <v/>
      </c>
      <c r="G3676" s="43" t="str">
        <f>IF(A3676&lt;&gt;"",IF(A3676&lt;Data!$G$11*0.25,$C$13/$G$32,IF(A3676&gt;Data!$G$11*0.25,$C$13,$C$13*10)),"")</f>
        <v/>
      </c>
      <c r="H3676" s="43" t="str">
        <f>IF(A3676&lt;&gt;"",IF(Data!$G$9="constant",$C$13,IF(Data!$G$9="squeeze",G3676,F3676)),"")</f>
        <v/>
      </c>
      <c r="I3676" s="38" t="str">
        <f ca="1">IF(ISNUMBER(A3676),NORMINV(RAND(),0,IF(AND(Data!$G$9="squeeze",A3676&lt;Data!$G$11*0.25),$H$32,1)*$C$30*$C$13)*($C$14*$C$12),"")</f>
        <v/>
      </c>
      <c r="J3676" s="42" t="str">
        <f ca="1">IFERROR(IF(Data!$C$6="Real",B3676,I3676+J3675+($C$14*$C$12)*(NORMINV(RAND(),$C$15,CHOOSE($G$13,$C$13,F3676,G3676)))),"")</f>
        <v/>
      </c>
      <c r="K3676" s="88" t="str">
        <f>IF(ISNUMBER(A3676), IF($G$16="fixed",$G$17,MIN(H3676*Data!$C$7*$C$16*0.5,$C$17*Data!$C$7))*$C$12,"")</f>
        <v/>
      </c>
      <c r="L3676" s="42" t="str">
        <f t="shared" ca="1" si="1740"/>
        <v/>
      </c>
      <c r="M3676" s="44" t="str">
        <f t="shared" ca="1" si="1741"/>
        <v/>
      </c>
      <c r="N3676" s="44" t="str">
        <f t="shared" ca="1" si="1742"/>
        <v/>
      </c>
      <c r="O3676" s="108" t="str">
        <f t="shared" si="1726"/>
        <v/>
      </c>
      <c r="P3676" s="102" t="str">
        <f t="shared" si="1727"/>
        <v/>
      </c>
      <c r="Q3676" s="102" t="str">
        <f t="shared" si="1728"/>
        <v/>
      </c>
      <c r="R3676" s="120" t="str">
        <f t="shared" si="1729"/>
        <v/>
      </c>
      <c r="S3676" s="54" t="str">
        <f t="shared" si="1730"/>
        <v/>
      </c>
      <c r="T3676" s="5" t="str">
        <f t="shared" si="1731"/>
        <v/>
      </c>
      <c r="U3676" s="152" t="str">
        <f t="shared" si="1714"/>
        <v/>
      </c>
      <c r="V3676" s="152" t="str">
        <f t="shared" si="1715"/>
        <v/>
      </c>
      <c r="W3676" s="153" t="str">
        <f t="shared" si="1716"/>
        <v/>
      </c>
      <c r="X3676" s="153" t="str">
        <f t="shared" si="1717"/>
        <v/>
      </c>
      <c r="Y3676" s="153" t="str">
        <f t="shared" si="1718"/>
        <v/>
      </c>
      <c r="Z3676" s="153" t="str">
        <f t="shared" si="1719"/>
        <v/>
      </c>
      <c r="AA3676" s="152" t="str">
        <f t="shared" si="1720"/>
        <v/>
      </c>
      <c r="AB3676" s="152" t="str">
        <f t="shared" si="1721"/>
        <v/>
      </c>
      <c r="AC3676" s="154" t="str">
        <f t="shared" si="1732"/>
        <v/>
      </c>
      <c r="AD3676" s="154" t="str">
        <f t="shared" si="1733"/>
        <v/>
      </c>
      <c r="AE3676" s="3" t="str">
        <f t="shared" si="1734"/>
        <v/>
      </c>
      <c r="AF3676" s="3" t="str">
        <f t="shared" si="1735"/>
        <v/>
      </c>
      <c r="AG3676" s="3" t="str">
        <f t="shared" si="1736"/>
        <v/>
      </c>
      <c r="AH3676" s="4" t="str">
        <f t="shared" si="1737"/>
        <v/>
      </c>
      <c r="AI3676" s="75" t="str">
        <f t="shared" si="1738"/>
        <v/>
      </c>
      <c r="AJ3676" s="75" t="str">
        <f t="shared" si="1739"/>
        <v/>
      </c>
    </row>
    <row r="3677" spans="1:36" ht="14.25">
      <c r="A3677" s="41" t="str">
        <f t="shared" si="1722"/>
        <v/>
      </c>
      <c r="B3677" s="150" t="str">
        <f>IF(ISNUMBER(A3677),INDEX('MetaTrader Import'!$H$13:$J$5893,TRUNC(((A3677-$A$39+1)-1)/3)+1,MOD((A3677-$A$39+1)-1,3)+1),"")</f>
        <v/>
      </c>
      <c r="C3677" s="43" t="str">
        <f t="shared" si="1723"/>
        <v/>
      </c>
      <c r="D3677" s="43" t="str">
        <f t="shared" ca="1" si="1713"/>
        <v/>
      </c>
      <c r="E3677" s="43" t="str">
        <f t="shared" si="1724"/>
        <v/>
      </c>
      <c r="F3677" s="43" t="str">
        <f t="shared" si="1725"/>
        <v/>
      </c>
      <c r="G3677" s="43" t="str">
        <f>IF(A3677&lt;&gt;"",IF(A3677&lt;Data!$G$11*0.25,$C$13/$G$32,IF(A3677&gt;Data!$G$11*0.25,$C$13,$C$13*10)),"")</f>
        <v/>
      </c>
      <c r="H3677" s="43" t="str">
        <f>IF(A3677&lt;&gt;"",IF(Data!$G$9="constant",$C$13,IF(Data!$G$9="squeeze",G3677,F3677)),"")</f>
        <v/>
      </c>
      <c r="I3677" s="38" t="str">
        <f ca="1">IF(ISNUMBER(A3677),NORMINV(RAND(),0,IF(AND(Data!$G$9="squeeze",A3677&lt;Data!$G$11*0.25),$H$32,1)*$C$30*$C$13)*($C$14*$C$12),"")</f>
        <v/>
      </c>
      <c r="J3677" s="42" t="str">
        <f ca="1">IFERROR(IF(Data!$C$6="Real",B3677,I3677+J3676+($C$14*$C$12)*(NORMINV(RAND(),$C$15,CHOOSE($G$13,$C$13,F3677,G3677)))),"")</f>
        <v/>
      </c>
      <c r="K3677" s="88" t="str">
        <f>IF(ISNUMBER(A3677), IF($G$16="fixed",$G$17,MIN(H3677*Data!$C$7*$C$16*0.5,$C$17*Data!$C$7))*$C$12,"")</f>
        <v/>
      </c>
      <c r="L3677" s="42" t="str">
        <f t="shared" ca="1" si="1740"/>
        <v/>
      </c>
      <c r="M3677" s="44" t="str">
        <f t="shared" ca="1" si="1741"/>
        <v/>
      </c>
      <c r="N3677" s="44" t="str">
        <f t="shared" ca="1" si="1742"/>
        <v/>
      </c>
      <c r="O3677" s="108" t="str">
        <f t="shared" si="1726"/>
        <v/>
      </c>
      <c r="P3677" s="102" t="str">
        <f t="shared" si="1727"/>
        <v/>
      </c>
      <c r="Q3677" s="102" t="str">
        <f t="shared" si="1728"/>
        <v/>
      </c>
      <c r="R3677" s="120" t="str">
        <f t="shared" si="1729"/>
        <v/>
      </c>
      <c r="S3677" s="54" t="str">
        <f t="shared" si="1730"/>
        <v/>
      </c>
      <c r="T3677" s="5" t="str">
        <f t="shared" si="1731"/>
        <v/>
      </c>
      <c r="U3677" s="152" t="str">
        <f t="shared" si="1714"/>
        <v/>
      </c>
      <c r="V3677" s="152" t="str">
        <f t="shared" si="1715"/>
        <v/>
      </c>
      <c r="W3677" s="153" t="str">
        <f t="shared" si="1716"/>
        <v/>
      </c>
      <c r="X3677" s="153" t="str">
        <f t="shared" si="1717"/>
        <v/>
      </c>
      <c r="Y3677" s="153" t="str">
        <f t="shared" si="1718"/>
        <v/>
      </c>
      <c r="Z3677" s="153" t="str">
        <f t="shared" si="1719"/>
        <v/>
      </c>
      <c r="AA3677" s="152" t="str">
        <f t="shared" si="1720"/>
        <v/>
      </c>
      <c r="AB3677" s="152" t="str">
        <f t="shared" si="1721"/>
        <v/>
      </c>
      <c r="AC3677" s="154" t="str">
        <f t="shared" si="1732"/>
        <v/>
      </c>
      <c r="AD3677" s="154" t="str">
        <f t="shared" si="1733"/>
        <v/>
      </c>
      <c r="AE3677" s="3" t="str">
        <f t="shared" si="1734"/>
        <v/>
      </c>
      <c r="AF3677" s="3" t="str">
        <f t="shared" si="1735"/>
        <v/>
      </c>
      <c r="AG3677" s="3" t="str">
        <f t="shared" si="1736"/>
        <v/>
      </c>
      <c r="AH3677" s="4" t="str">
        <f t="shared" si="1737"/>
        <v/>
      </c>
      <c r="AI3677" s="75" t="str">
        <f t="shared" si="1738"/>
        <v/>
      </c>
      <c r="AJ3677" s="75" t="str">
        <f t="shared" si="1739"/>
        <v/>
      </c>
    </row>
    <row r="3678" spans="1:36" ht="14.25">
      <c r="A3678" s="41" t="str">
        <f t="shared" si="1722"/>
        <v/>
      </c>
      <c r="B3678" s="150" t="str">
        <f>IF(ISNUMBER(A3678),INDEX('MetaTrader Import'!$H$13:$J$5893,TRUNC(((A3678-$A$39+1)-1)/3)+1,MOD((A3678-$A$39+1)-1,3)+1),"")</f>
        <v/>
      </c>
      <c r="C3678" s="43" t="str">
        <f t="shared" si="1723"/>
        <v/>
      </c>
      <c r="D3678" s="43" t="str">
        <f t="shared" ca="1" si="1713"/>
        <v/>
      </c>
      <c r="E3678" s="43" t="str">
        <f t="shared" si="1724"/>
        <v/>
      </c>
      <c r="F3678" s="43" t="str">
        <f t="shared" si="1725"/>
        <v/>
      </c>
      <c r="G3678" s="43" t="str">
        <f>IF(A3678&lt;&gt;"",IF(A3678&lt;Data!$G$11*0.25,$C$13/$G$32,IF(A3678&gt;Data!$G$11*0.25,$C$13,$C$13*10)),"")</f>
        <v/>
      </c>
      <c r="H3678" s="43" t="str">
        <f>IF(A3678&lt;&gt;"",IF(Data!$G$9="constant",$C$13,IF(Data!$G$9="squeeze",G3678,F3678)),"")</f>
        <v/>
      </c>
      <c r="I3678" s="38" t="str">
        <f ca="1">IF(ISNUMBER(A3678),NORMINV(RAND(),0,IF(AND(Data!$G$9="squeeze",A3678&lt;Data!$G$11*0.25),$H$32,1)*$C$30*$C$13)*($C$14*$C$12),"")</f>
        <v/>
      </c>
      <c r="J3678" s="42" t="str">
        <f ca="1">IFERROR(IF(Data!$C$6="Real",B3678,I3678+J3677+($C$14*$C$12)*(NORMINV(RAND(),$C$15,CHOOSE($G$13,$C$13,F3678,G3678)))),"")</f>
        <v/>
      </c>
      <c r="K3678" s="88" t="str">
        <f>IF(ISNUMBER(A3678), IF($G$16="fixed",$G$17,MIN(H3678*Data!$C$7*$C$16*0.5,$C$17*Data!$C$7))*$C$12,"")</f>
        <v/>
      </c>
      <c r="L3678" s="42" t="str">
        <f t="shared" ca="1" si="1740"/>
        <v/>
      </c>
      <c r="M3678" s="44" t="str">
        <f t="shared" ca="1" si="1741"/>
        <v/>
      </c>
      <c r="N3678" s="44" t="str">
        <f t="shared" ca="1" si="1742"/>
        <v/>
      </c>
      <c r="O3678" s="108" t="str">
        <f t="shared" si="1726"/>
        <v/>
      </c>
      <c r="P3678" s="102" t="str">
        <f t="shared" si="1727"/>
        <v/>
      </c>
      <c r="Q3678" s="102" t="str">
        <f t="shared" si="1728"/>
        <v/>
      </c>
      <c r="R3678" s="120" t="str">
        <f t="shared" si="1729"/>
        <v/>
      </c>
      <c r="S3678" s="54" t="str">
        <f t="shared" si="1730"/>
        <v/>
      </c>
      <c r="T3678" s="5" t="str">
        <f t="shared" si="1731"/>
        <v/>
      </c>
      <c r="U3678" s="152" t="str">
        <f t="shared" si="1714"/>
        <v/>
      </c>
      <c r="V3678" s="152" t="str">
        <f t="shared" si="1715"/>
        <v/>
      </c>
      <c r="W3678" s="153" t="str">
        <f t="shared" si="1716"/>
        <v/>
      </c>
      <c r="X3678" s="153" t="str">
        <f t="shared" si="1717"/>
        <v/>
      </c>
      <c r="Y3678" s="153" t="str">
        <f t="shared" si="1718"/>
        <v/>
      </c>
      <c r="Z3678" s="153" t="str">
        <f t="shared" si="1719"/>
        <v/>
      </c>
      <c r="AA3678" s="152" t="str">
        <f t="shared" si="1720"/>
        <v/>
      </c>
      <c r="AB3678" s="152" t="str">
        <f t="shared" si="1721"/>
        <v/>
      </c>
      <c r="AC3678" s="154" t="str">
        <f t="shared" si="1732"/>
        <v/>
      </c>
      <c r="AD3678" s="154" t="str">
        <f t="shared" si="1733"/>
        <v/>
      </c>
      <c r="AE3678" s="3" t="str">
        <f t="shared" si="1734"/>
        <v/>
      </c>
      <c r="AF3678" s="3" t="str">
        <f t="shared" si="1735"/>
        <v/>
      </c>
      <c r="AG3678" s="3" t="str">
        <f t="shared" si="1736"/>
        <v/>
      </c>
      <c r="AH3678" s="4" t="str">
        <f t="shared" si="1737"/>
        <v/>
      </c>
      <c r="AI3678" s="75" t="str">
        <f t="shared" si="1738"/>
        <v/>
      </c>
      <c r="AJ3678" s="75" t="str">
        <f t="shared" si="1739"/>
        <v/>
      </c>
    </row>
    <row r="3679" spans="1:36" ht="14.25">
      <c r="A3679" s="41" t="str">
        <f t="shared" si="1722"/>
        <v/>
      </c>
      <c r="B3679" s="150" t="str">
        <f>IF(ISNUMBER(A3679),INDEX('MetaTrader Import'!$H$13:$J$5893,TRUNC(((A3679-$A$39+1)-1)/3)+1,MOD((A3679-$A$39+1)-1,3)+1),"")</f>
        <v/>
      </c>
      <c r="C3679" s="43" t="str">
        <f t="shared" si="1723"/>
        <v/>
      </c>
      <c r="D3679" s="43" t="str">
        <f t="shared" ca="1" si="1713"/>
        <v/>
      </c>
      <c r="E3679" s="43" t="str">
        <f t="shared" si="1724"/>
        <v/>
      </c>
      <c r="F3679" s="43" t="str">
        <f t="shared" si="1725"/>
        <v/>
      </c>
      <c r="G3679" s="43" t="str">
        <f>IF(A3679&lt;&gt;"",IF(A3679&lt;Data!$G$11*0.25,$C$13/$G$32,IF(A3679&gt;Data!$G$11*0.25,$C$13,$C$13*10)),"")</f>
        <v/>
      </c>
      <c r="H3679" s="43" t="str">
        <f>IF(A3679&lt;&gt;"",IF(Data!$G$9="constant",$C$13,IF(Data!$G$9="squeeze",G3679,F3679)),"")</f>
        <v/>
      </c>
      <c r="I3679" s="38" t="str">
        <f ca="1">IF(ISNUMBER(A3679),NORMINV(RAND(),0,IF(AND(Data!$G$9="squeeze",A3679&lt;Data!$G$11*0.25),$H$32,1)*$C$30*$C$13)*($C$14*$C$12),"")</f>
        <v/>
      </c>
      <c r="J3679" s="42" t="str">
        <f ca="1">IFERROR(IF(Data!$C$6="Real",B3679,I3679+J3678+($C$14*$C$12)*(NORMINV(RAND(),$C$15,CHOOSE($G$13,$C$13,F3679,G3679)))),"")</f>
        <v/>
      </c>
      <c r="K3679" s="88" t="str">
        <f>IF(ISNUMBER(A3679), IF($G$16="fixed",$G$17,MIN(H3679*Data!$C$7*$C$16*0.5,$C$17*Data!$C$7))*$C$12,"")</f>
        <v/>
      </c>
      <c r="L3679" s="42" t="str">
        <f t="shared" ca="1" si="1740"/>
        <v/>
      </c>
      <c r="M3679" s="44" t="str">
        <f t="shared" ca="1" si="1741"/>
        <v/>
      </c>
      <c r="N3679" s="44" t="str">
        <f t="shared" ca="1" si="1742"/>
        <v/>
      </c>
      <c r="O3679" s="108" t="str">
        <f t="shared" si="1726"/>
        <v/>
      </c>
      <c r="P3679" s="102" t="str">
        <f t="shared" si="1727"/>
        <v/>
      </c>
      <c r="Q3679" s="102" t="str">
        <f t="shared" si="1728"/>
        <v/>
      </c>
      <c r="R3679" s="120" t="str">
        <f t="shared" si="1729"/>
        <v/>
      </c>
      <c r="S3679" s="54" t="str">
        <f t="shared" si="1730"/>
        <v/>
      </c>
      <c r="T3679" s="5" t="str">
        <f t="shared" si="1731"/>
        <v/>
      </c>
      <c r="U3679" s="152" t="str">
        <f t="shared" si="1714"/>
        <v/>
      </c>
      <c r="V3679" s="152" t="str">
        <f t="shared" si="1715"/>
        <v/>
      </c>
      <c r="W3679" s="153" t="str">
        <f t="shared" si="1716"/>
        <v/>
      </c>
      <c r="X3679" s="153" t="str">
        <f t="shared" si="1717"/>
        <v/>
      </c>
      <c r="Y3679" s="153" t="str">
        <f t="shared" si="1718"/>
        <v/>
      </c>
      <c r="Z3679" s="153" t="str">
        <f t="shared" si="1719"/>
        <v/>
      </c>
      <c r="AA3679" s="152" t="str">
        <f t="shared" si="1720"/>
        <v/>
      </c>
      <c r="AB3679" s="152" t="str">
        <f t="shared" si="1721"/>
        <v/>
      </c>
      <c r="AC3679" s="154" t="str">
        <f t="shared" si="1732"/>
        <v/>
      </c>
      <c r="AD3679" s="154" t="str">
        <f t="shared" si="1733"/>
        <v/>
      </c>
      <c r="AE3679" s="3" t="str">
        <f t="shared" si="1734"/>
        <v/>
      </c>
      <c r="AF3679" s="3" t="str">
        <f t="shared" si="1735"/>
        <v/>
      </c>
      <c r="AG3679" s="3" t="str">
        <f t="shared" si="1736"/>
        <v/>
      </c>
      <c r="AH3679" s="4" t="str">
        <f t="shared" si="1737"/>
        <v/>
      </c>
      <c r="AI3679" s="75" t="str">
        <f t="shared" si="1738"/>
        <v/>
      </c>
      <c r="AJ3679" s="75" t="str">
        <f t="shared" si="1739"/>
        <v/>
      </c>
    </row>
    <row r="3680" spans="1:36" ht="14.25">
      <c r="A3680" s="41" t="str">
        <f t="shared" si="1722"/>
        <v/>
      </c>
      <c r="B3680" s="150" t="str">
        <f>IF(ISNUMBER(A3680),INDEX('MetaTrader Import'!$H$13:$J$5893,TRUNC(((A3680-$A$39+1)-1)/3)+1,MOD((A3680-$A$39+1)-1,3)+1),"")</f>
        <v/>
      </c>
      <c r="C3680" s="43" t="str">
        <f t="shared" si="1723"/>
        <v/>
      </c>
      <c r="D3680" s="43" t="str">
        <f t="shared" ca="1" si="1713"/>
        <v/>
      </c>
      <c r="E3680" s="43" t="str">
        <f t="shared" si="1724"/>
        <v/>
      </c>
      <c r="F3680" s="43" t="str">
        <f t="shared" si="1725"/>
        <v/>
      </c>
      <c r="G3680" s="43" t="str">
        <f>IF(A3680&lt;&gt;"",IF(A3680&lt;Data!$G$11*0.25,$C$13/$G$32,IF(A3680&gt;Data!$G$11*0.25,$C$13,$C$13*10)),"")</f>
        <v/>
      </c>
      <c r="H3680" s="43" t="str">
        <f>IF(A3680&lt;&gt;"",IF(Data!$G$9="constant",$C$13,IF(Data!$G$9="squeeze",G3680,F3680)),"")</f>
        <v/>
      </c>
      <c r="I3680" s="38" t="str">
        <f ca="1">IF(ISNUMBER(A3680),NORMINV(RAND(),0,IF(AND(Data!$G$9="squeeze",A3680&lt;Data!$G$11*0.25),$H$32,1)*$C$30*$C$13)*($C$14*$C$12),"")</f>
        <v/>
      </c>
      <c r="J3680" s="42" t="str">
        <f ca="1">IFERROR(IF(Data!$C$6="Real",B3680,I3680+J3679+($C$14*$C$12)*(NORMINV(RAND(),$C$15,CHOOSE($G$13,$C$13,F3680,G3680)))),"")</f>
        <v/>
      </c>
      <c r="K3680" s="88" t="str">
        <f>IF(ISNUMBER(A3680), IF($G$16="fixed",$G$17,MIN(H3680*Data!$C$7*$C$16*0.5,$C$17*Data!$C$7))*$C$12,"")</f>
        <v/>
      </c>
      <c r="L3680" s="42" t="str">
        <f t="shared" ca="1" si="1740"/>
        <v/>
      </c>
      <c r="M3680" s="44" t="str">
        <f t="shared" ca="1" si="1741"/>
        <v/>
      </c>
      <c r="N3680" s="44" t="str">
        <f t="shared" ca="1" si="1742"/>
        <v/>
      </c>
      <c r="O3680" s="108" t="str">
        <f t="shared" si="1726"/>
        <v/>
      </c>
      <c r="P3680" s="102" t="str">
        <f t="shared" si="1727"/>
        <v/>
      </c>
      <c r="Q3680" s="102" t="str">
        <f t="shared" si="1728"/>
        <v/>
      </c>
      <c r="R3680" s="120" t="str">
        <f t="shared" si="1729"/>
        <v/>
      </c>
      <c r="S3680" s="54" t="str">
        <f t="shared" si="1730"/>
        <v/>
      </c>
      <c r="T3680" s="5" t="str">
        <f t="shared" si="1731"/>
        <v/>
      </c>
      <c r="U3680" s="152" t="str">
        <f t="shared" si="1714"/>
        <v/>
      </c>
      <c r="V3680" s="152" t="str">
        <f t="shared" si="1715"/>
        <v/>
      </c>
      <c r="W3680" s="153" t="str">
        <f t="shared" si="1716"/>
        <v/>
      </c>
      <c r="X3680" s="153" t="str">
        <f t="shared" si="1717"/>
        <v/>
      </c>
      <c r="Y3680" s="153" t="str">
        <f t="shared" si="1718"/>
        <v/>
      </c>
      <c r="Z3680" s="153" t="str">
        <f t="shared" si="1719"/>
        <v/>
      </c>
      <c r="AA3680" s="152" t="str">
        <f t="shared" si="1720"/>
        <v/>
      </c>
      <c r="AB3680" s="152" t="str">
        <f t="shared" si="1721"/>
        <v/>
      </c>
      <c r="AC3680" s="154" t="str">
        <f t="shared" si="1732"/>
        <v/>
      </c>
      <c r="AD3680" s="154" t="str">
        <f t="shared" si="1733"/>
        <v/>
      </c>
      <c r="AE3680" s="3" t="str">
        <f t="shared" si="1734"/>
        <v/>
      </c>
      <c r="AF3680" s="3" t="str">
        <f t="shared" si="1735"/>
        <v/>
      </c>
      <c r="AG3680" s="3" t="str">
        <f t="shared" si="1736"/>
        <v/>
      </c>
      <c r="AH3680" s="4" t="str">
        <f t="shared" si="1737"/>
        <v/>
      </c>
      <c r="AI3680" s="75" t="str">
        <f t="shared" si="1738"/>
        <v/>
      </c>
      <c r="AJ3680" s="75" t="str">
        <f t="shared" si="1739"/>
        <v/>
      </c>
    </row>
    <row r="3681" spans="1:36" ht="14.25">
      <c r="A3681" s="41" t="str">
        <f t="shared" si="1722"/>
        <v/>
      </c>
      <c r="B3681" s="150" t="str">
        <f>IF(ISNUMBER(A3681),INDEX('MetaTrader Import'!$H$13:$J$5893,TRUNC(((A3681-$A$39+1)-1)/3)+1,MOD((A3681-$A$39+1)-1,3)+1),"")</f>
        <v/>
      </c>
      <c r="C3681" s="43" t="str">
        <f t="shared" si="1723"/>
        <v/>
      </c>
      <c r="D3681" s="43" t="str">
        <f t="shared" ca="1" si="1713"/>
        <v/>
      </c>
      <c r="E3681" s="43" t="str">
        <f t="shared" si="1724"/>
        <v/>
      </c>
      <c r="F3681" s="43" t="str">
        <f t="shared" si="1725"/>
        <v/>
      </c>
      <c r="G3681" s="43" t="str">
        <f>IF(A3681&lt;&gt;"",IF(A3681&lt;Data!$G$11*0.25,$C$13/$G$32,IF(A3681&gt;Data!$G$11*0.25,$C$13,$C$13*10)),"")</f>
        <v/>
      </c>
      <c r="H3681" s="43" t="str">
        <f>IF(A3681&lt;&gt;"",IF(Data!$G$9="constant",$C$13,IF(Data!$G$9="squeeze",G3681,F3681)),"")</f>
        <v/>
      </c>
      <c r="I3681" s="38" t="str">
        <f ca="1">IF(ISNUMBER(A3681),NORMINV(RAND(),0,IF(AND(Data!$G$9="squeeze",A3681&lt;Data!$G$11*0.25),$H$32,1)*$C$30*$C$13)*($C$14*$C$12),"")</f>
        <v/>
      </c>
      <c r="J3681" s="42" t="str">
        <f ca="1">IFERROR(IF(Data!$C$6="Real",B3681,I3681+J3680+($C$14*$C$12)*(NORMINV(RAND(),$C$15,CHOOSE($G$13,$C$13,F3681,G3681)))),"")</f>
        <v/>
      </c>
      <c r="K3681" s="88" t="str">
        <f>IF(ISNUMBER(A3681), IF($G$16="fixed",$G$17,MIN(H3681*Data!$C$7*$C$16*0.5,$C$17*Data!$C$7))*$C$12,"")</f>
        <v/>
      </c>
      <c r="L3681" s="42" t="str">
        <f t="shared" ca="1" si="1740"/>
        <v/>
      </c>
      <c r="M3681" s="44" t="str">
        <f t="shared" ca="1" si="1741"/>
        <v/>
      </c>
      <c r="N3681" s="44" t="str">
        <f t="shared" ca="1" si="1742"/>
        <v/>
      </c>
      <c r="O3681" s="108" t="str">
        <f t="shared" si="1726"/>
        <v/>
      </c>
      <c r="P3681" s="102" t="str">
        <f t="shared" si="1727"/>
        <v/>
      </c>
      <c r="Q3681" s="102" t="str">
        <f t="shared" si="1728"/>
        <v/>
      </c>
      <c r="R3681" s="120" t="str">
        <f t="shared" si="1729"/>
        <v/>
      </c>
      <c r="S3681" s="54" t="str">
        <f t="shared" si="1730"/>
        <v/>
      </c>
      <c r="T3681" s="5" t="str">
        <f t="shared" si="1731"/>
        <v/>
      </c>
      <c r="U3681" s="152" t="str">
        <f t="shared" si="1714"/>
        <v/>
      </c>
      <c r="V3681" s="152" t="str">
        <f t="shared" si="1715"/>
        <v/>
      </c>
      <c r="W3681" s="153" t="str">
        <f t="shared" si="1716"/>
        <v/>
      </c>
      <c r="X3681" s="153" t="str">
        <f t="shared" si="1717"/>
        <v/>
      </c>
      <c r="Y3681" s="153" t="str">
        <f t="shared" si="1718"/>
        <v/>
      </c>
      <c r="Z3681" s="153" t="str">
        <f t="shared" si="1719"/>
        <v/>
      </c>
      <c r="AA3681" s="152" t="str">
        <f t="shared" si="1720"/>
        <v/>
      </c>
      <c r="AB3681" s="152" t="str">
        <f t="shared" si="1721"/>
        <v/>
      </c>
      <c r="AC3681" s="154" t="str">
        <f t="shared" si="1732"/>
        <v/>
      </c>
      <c r="AD3681" s="154" t="str">
        <f t="shared" si="1733"/>
        <v/>
      </c>
      <c r="AE3681" s="3" t="str">
        <f t="shared" si="1734"/>
        <v/>
      </c>
      <c r="AF3681" s="3" t="str">
        <f t="shared" si="1735"/>
        <v/>
      </c>
      <c r="AG3681" s="3" t="str">
        <f t="shared" si="1736"/>
        <v/>
      </c>
      <c r="AH3681" s="4" t="str">
        <f t="shared" si="1737"/>
        <v/>
      </c>
      <c r="AI3681" s="75" t="str">
        <f t="shared" si="1738"/>
        <v/>
      </c>
      <c r="AJ3681" s="75" t="str">
        <f t="shared" si="1739"/>
        <v/>
      </c>
    </row>
    <row r="3682" spans="1:36" ht="14.25">
      <c r="A3682" s="41" t="str">
        <f t="shared" si="1722"/>
        <v/>
      </c>
      <c r="B3682" s="150" t="str">
        <f>IF(ISNUMBER(A3682),INDEX('MetaTrader Import'!$H$13:$J$5893,TRUNC(((A3682-$A$39+1)-1)/3)+1,MOD((A3682-$A$39+1)-1,3)+1),"")</f>
        <v/>
      </c>
      <c r="C3682" s="43" t="str">
        <f t="shared" si="1723"/>
        <v/>
      </c>
      <c r="D3682" s="43" t="str">
        <f t="shared" ca="1" si="1713"/>
        <v/>
      </c>
      <c r="E3682" s="43" t="str">
        <f t="shared" si="1724"/>
        <v/>
      </c>
      <c r="F3682" s="43" t="str">
        <f t="shared" si="1725"/>
        <v/>
      </c>
      <c r="G3682" s="43" t="str">
        <f>IF(A3682&lt;&gt;"",IF(A3682&lt;Data!$G$11*0.25,$C$13/$G$32,IF(A3682&gt;Data!$G$11*0.25,$C$13,$C$13*10)),"")</f>
        <v/>
      </c>
      <c r="H3682" s="43" t="str">
        <f>IF(A3682&lt;&gt;"",IF(Data!$G$9="constant",$C$13,IF(Data!$G$9="squeeze",G3682,F3682)),"")</f>
        <v/>
      </c>
      <c r="I3682" s="38" t="str">
        <f ca="1">IF(ISNUMBER(A3682),NORMINV(RAND(),0,IF(AND(Data!$G$9="squeeze",A3682&lt;Data!$G$11*0.25),$H$32,1)*$C$30*$C$13)*($C$14*$C$12),"")</f>
        <v/>
      </c>
      <c r="J3682" s="42" t="str">
        <f ca="1">IFERROR(IF(Data!$C$6="Real",B3682,I3682+J3681+($C$14*$C$12)*(NORMINV(RAND(),$C$15,CHOOSE($G$13,$C$13,F3682,G3682)))),"")</f>
        <v/>
      </c>
      <c r="K3682" s="88" t="str">
        <f>IF(ISNUMBER(A3682), IF($G$16="fixed",$G$17,MIN(H3682*Data!$C$7*$C$16*0.5,$C$17*Data!$C$7))*$C$12,"")</f>
        <v/>
      </c>
      <c r="L3682" s="42" t="str">
        <f t="shared" ca="1" si="1740"/>
        <v/>
      </c>
      <c r="M3682" s="44" t="str">
        <f t="shared" ca="1" si="1741"/>
        <v/>
      </c>
      <c r="N3682" s="44" t="str">
        <f t="shared" ca="1" si="1742"/>
        <v/>
      </c>
      <c r="O3682" s="108" t="str">
        <f t="shared" si="1726"/>
        <v/>
      </c>
      <c r="P3682" s="102" t="str">
        <f t="shared" si="1727"/>
        <v/>
      </c>
      <c r="Q3682" s="102" t="str">
        <f t="shared" si="1728"/>
        <v/>
      </c>
      <c r="R3682" s="120" t="str">
        <f t="shared" si="1729"/>
        <v/>
      </c>
      <c r="S3682" s="54" t="str">
        <f t="shared" si="1730"/>
        <v/>
      </c>
      <c r="T3682" s="5" t="str">
        <f t="shared" si="1731"/>
        <v/>
      </c>
      <c r="U3682" s="152" t="str">
        <f t="shared" si="1714"/>
        <v/>
      </c>
      <c r="V3682" s="152" t="str">
        <f t="shared" si="1715"/>
        <v/>
      </c>
      <c r="W3682" s="153" t="str">
        <f t="shared" si="1716"/>
        <v/>
      </c>
      <c r="X3682" s="153" t="str">
        <f t="shared" si="1717"/>
        <v/>
      </c>
      <c r="Y3682" s="153" t="str">
        <f t="shared" si="1718"/>
        <v/>
      </c>
      <c r="Z3682" s="153" t="str">
        <f t="shared" si="1719"/>
        <v/>
      </c>
      <c r="AA3682" s="152" t="str">
        <f t="shared" si="1720"/>
        <v/>
      </c>
      <c r="AB3682" s="152" t="str">
        <f t="shared" si="1721"/>
        <v/>
      </c>
      <c r="AC3682" s="154" t="str">
        <f t="shared" si="1732"/>
        <v/>
      </c>
      <c r="AD3682" s="154" t="str">
        <f t="shared" si="1733"/>
        <v/>
      </c>
      <c r="AE3682" s="3" t="str">
        <f t="shared" si="1734"/>
        <v/>
      </c>
      <c r="AF3682" s="3" t="str">
        <f t="shared" si="1735"/>
        <v/>
      </c>
      <c r="AG3682" s="3" t="str">
        <f t="shared" si="1736"/>
        <v/>
      </c>
      <c r="AH3682" s="4" t="str">
        <f t="shared" si="1737"/>
        <v/>
      </c>
      <c r="AI3682" s="75" t="str">
        <f t="shared" si="1738"/>
        <v/>
      </c>
      <c r="AJ3682" s="75" t="str">
        <f t="shared" si="1739"/>
        <v/>
      </c>
    </row>
    <row r="3683" spans="1:36" ht="14.25">
      <c r="A3683" s="41" t="str">
        <f t="shared" si="1722"/>
        <v/>
      </c>
      <c r="B3683" s="150" t="str">
        <f>IF(ISNUMBER(A3683),INDEX('MetaTrader Import'!$H$13:$J$5893,TRUNC(((A3683-$A$39+1)-1)/3)+1,MOD((A3683-$A$39+1)-1,3)+1),"")</f>
        <v/>
      </c>
      <c r="C3683" s="43" t="str">
        <f t="shared" si="1723"/>
        <v/>
      </c>
      <c r="D3683" s="43" t="str">
        <f t="shared" ca="1" si="1713"/>
        <v/>
      </c>
      <c r="E3683" s="43" t="str">
        <f t="shared" si="1724"/>
        <v/>
      </c>
      <c r="F3683" s="43" t="str">
        <f t="shared" si="1725"/>
        <v/>
      </c>
      <c r="G3683" s="43" t="str">
        <f>IF(A3683&lt;&gt;"",IF(A3683&lt;Data!$G$11*0.25,$C$13/$G$32,IF(A3683&gt;Data!$G$11*0.25,$C$13,$C$13*10)),"")</f>
        <v/>
      </c>
      <c r="H3683" s="43" t="str">
        <f>IF(A3683&lt;&gt;"",IF(Data!$G$9="constant",$C$13,IF(Data!$G$9="squeeze",G3683,F3683)),"")</f>
        <v/>
      </c>
      <c r="I3683" s="38" t="str">
        <f ca="1">IF(ISNUMBER(A3683),NORMINV(RAND(),0,IF(AND(Data!$G$9="squeeze",A3683&lt;Data!$G$11*0.25),$H$32,1)*$C$30*$C$13)*($C$14*$C$12),"")</f>
        <v/>
      </c>
      <c r="J3683" s="42" t="str">
        <f ca="1">IFERROR(IF(Data!$C$6="Real",B3683,I3683+J3682+($C$14*$C$12)*(NORMINV(RAND(),$C$15,CHOOSE($G$13,$C$13,F3683,G3683)))),"")</f>
        <v/>
      </c>
      <c r="K3683" s="88" t="str">
        <f>IF(ISNUMBER(A3683), IF($G$16="fixed",$G$17,MIN(H3683*Data!$C$7*$C$16*0.5,$C$17*Data!$C$7))*$C$12,"")</f>
        <v/>
      </c>
      <c r="L3683" s="42" t="str">
        <f t="shared" ca="1" si="1740"/>
        <v/>
      </c>
      <c r="M3683" s="44" t="str">
        <f t="shared" ca="1" si="1741"/>
        <v/>
      </c>
      <c r="N3683" s="44" t="str">
        <f t="shared" ca="1" si="1742"/>
        <v/>
      </c>
      <c r="O3683" s="108" t="str">
        <f t="shared" si="1726"/>
        <v/>
      </c>
      <c r="P3683" s="102" t="str">
        <f t="shared" si="1727"/>
        <v/>
      </c>
      <c r="Q3683" s="102" t="str">
        <f t="shared" si="1728"/>
        <v/>
      </c>
      <c r="R3683" s="120" t="str">
        <f t="shared" si="1729"/>
        <v/>
      </c>
      <c r="S3683" s="54" t="str">
        <f t="shared" si="1730"/>
        <v/>
      </c>
      <c r="T3683" s="5" t="str">
        <f t="shared" si="1731"/>
        <v/>
      </c>
      <c r="U3683" s="152" t="str">
        <f t="shared" si="1714"/>
        <v/>
      </c>
      <c r="V3683" s="152" t="str">
        <f t="shared" si="1715"/>
        <v/>
      </c>
      <c r="W3683" s="153" t="str">
        <f t="shared" si="1716"/>
        <v/>
      </c>
      <c r="X3683" s="153" t="str">
        <f t="shared" si="1717"/>
        <v/>
      </c>
      <c r="Y3683" s="153" t="str">
        <f t="shared" si="1718"/>
        <v/>
      </c>
      <c r="Z3683" s="153" t="str">
        <f t="shared" si="1719"/>
        <v/>
      </c>
      <c r="AA3683" s="152" t="str">
        <f t="shared" si="1720"/>
        <v/>
      </c>
      <c r="AB3683" s="152" t="str">
        <f t="shared" si="1721"/>
        <v/>
      </c>
      <c r="AC3683" s="154" t="str">
        <f t="shared" si="1732"/>
        <v/>
      </c>
      <c r="AD3683" s="154" t="str">
        <f t="shared" si="1733"/>
        <v/>
      </c>
      <c r="AE3683" s="3" t="str">
        <f t="shared" si="1734"/>
        <v/>
      </c>
      <c r="AF3683" s="3" t="str">
        <f t="shared" si="1735"/>
        <v/>
      </c>
      <c r="AG3683" s="3" t="str">
        <f t="shared" si="1736"/>
        <v/>
      </c>
      <c r="AH3683" s="4" t="str">
        <f t="shared" si="1737"/>
        <v/>
      </c>
      <c r="AI3683" s="75" t="str">
        <f t="shared" si="1738"/>
        <v/>
      </c>
      <c r="AJ3683" s="75" t="str">
        <f t="shared" si="1739"/>
        <v/>
      </c>
    </row>
    <row r="3684" spans="1:36" ht="14.25">
      <c r="A3684" s="41" t="str">
        <f t="shared" si="1722"/>
        <v/>
      </c>
      <c r="B3684" s="150" t="str">
        <f>IF(ISNUMBER(A3684),INDEX('MetaTrader Import'!$H$13:$J$5893,TRUNC(((A3684-$A$39+1)-1)/3)+1,MOD((A3684-$A$39+1)-1,3)+1),"")</f>
        <v/>
      </c>
      <c r="C3684" s="43" t="str">
        <f t="shared" si="1723"/>
        <v/>
      </c>
      <c r="D3684" s="43" t="str">
        <f t="shared" ca="1" si="1713"/>
        <v/>
      </c>
      <c r="E3684" s="43" t="str">
        <f t="shared" si="1724"/>
        <v/>
      </c>
      <c r="F3684" s="43" t="str">
        <f t="shared" si="1725"/>
        <v/>
      </c>
      <c r="G3684" s="43" t="str">
        <f>IF(A3684&lt;&gt;"",IF(A3684&lt;Data!$G$11*0.25,$C$13/$G$32,IF(A3684&gt;Data!$G$11*0.25,$C$13,$C$13*10)),"")</f>
        <v/>
      </c>
      <c r="H3684" s="43" t="str">
        <f>IF(A3684&lt;&gt;"",IF(Data!$G$9="constant",$C$13,IF(Data!$G$9="squeeze",G3684,F3684)),"")</f>
        <v/>
      </c>
      <c r="I3684" s="38" t="str">
        <f ca="1">IF(ISNUMBER(A3684),NORMINV(RAND(),0,IF(AND(Data!$G$9="squeeze",A3684&lt;Data!$G$11*0.25),$H$32,1)*$C$30*$C$13)*($C$14*$C$12),"")</f>
        <v/>
      </c>
      <c r="J3684" s="42" t="str">
        <f ca="1">IFERROR(IF(Data!$C$6="Real",B3684,I3684+J3683+($C$14*$C$12)*(NORMINV(RAND(),$C$15,CHOOSE($G$13,$C$13,F3684,G3684)))),"")</f>
        <v/>
      </c>
      <c r="K3684" s="88" t="str">
        <f>IF(ISNUMBER(A3684), IF($G$16="fixed",$G$17,MIN(H3684*Data!$C$7*$C$16*0.5,$C$17*Data!$C$7))*$C$12,"")</f>
        <v/>
      </c>
      <c r="L3684" s="42" t="str">
        <f t="shared" ca="1" si="1740"/>
        <v/>
      </c>
      <c r="M3684" s="44" t="str">
        <f t="shared" ca="1" si="1741"/>
        <v/>
      </c>
      <c r="N3684" s="44" t="str">
        <f t="shared" ca="1" si="1742"/>
        <v/>
      </c>
      <c r="O3684" s="108" t="str">
        <f t="shared" si="1726"/>
        <v/>
      </c>
      <c r="P3684" s="102" t="str">
        <f t="shared" si="1727"/>
        <v/>
      </c>
      <c r="Q3684" s="102" t="str">
        <f t="shared" si="1728"/>
        <v/>
      </c>
      <c r="R3684" s="120" t="str">
        <f t="shared" si="1729"/>
        <v/>
      </c>
      <c r="S3684" s="54" t="str">
        <f t="shared" si="1730"/>
        <v/>
      </c>
      <c r="T3684" s="5" t="str">
        <f t="shared" si="1731"/>
        <v/>
      </c>
      <c r="U3684" s="152" t="str">
        <f t="shared" si="1714"/>
        <v/>
      </c>
      <c r="V3684" s="152" t="str">
        <f t="shared" si="1715"/>
        <v/>
      </c>
      <c r="W3684" s="153" t="str">
        <f t="shared" si="1716"/>
        <v/>
      </c>
      <c r="X3684" s="153" t="str">
        <f t="shared" si="1717"/>
        <v/>
      </c>
      <c r="Y3684" s="153" t="str">
        <f t="shared" si="1718"/>
        <v/>
      </c>
      <c r="Z3684" s="153" t="str">
        <f t="shared" si="1719"/>
        <v/>
      </c>
      <c r="AA3684" s="152" t="str">
        <f t="shared" si="1720"/>
        <v/>
      </c>
      <c r="AB3684" s="152" t="str">
        <f t="shared" si="1721"/>
        <v/>
      </c>
      <c r="AC3684" s="154" t="str">
        <f t="shared" si="1732"/>
        <v/>
      </c>
      <c r="AD3684" s="154" t="str">
        <f t="shared" si="1733"/>
        <v/>
      </c>
      <c r="AE3684" s="3" t="str">
        <f t="shared" si="1734"/>
        <v/>
      </c>
      <c r="AF3684" s="3" t="str">
        <f t="shared" si="1735"/>
        <v/>
      </c>
      <c r="AG3684" s="3" t="str">
        <f t="shared" si="1736"/>
        <v/>
      </c>
      <c r="AH3684" s="4" t="str">
        <f t="shared" si="1737"/>
        <v/>
      </c>
      <c r="AI3684" s="75" t="str">
        <f t="shared" si="1738"/>
        <v/>
      </c>
      <c r="AJ3684" s="75" t="str">
        <f t="shared" si="1739"/>
        <v/>
      </c>
    </row>
    <row r="3685" spans="1:36" ht="14.25">
      <c r="A3685" s="41" t="str">
        <f t="shared" si="1722"/>
        <v/>
      </c>
      <c r="B3685" s="150" t="str">
        <f>IF(ISNUMBER(A3685),INDEX('MetaTrader Import'!$H$13:$J$5893,TRUNC(((A3685-$A$39+1)-1)/3)+1,MOD((A3685-$A$39+1)-1,3)+1),"")</f>
        <v/>
      </c>
      <c r="C3685" s="43" t="str">
        <f t="shared" si="1723"/>
        <v/>
      </c>
      <c r="D3685" s="43" t="str">
        <f t="shared" ca="1" si="1713"/>
        <v/>
      </c>
      <c r="E3685" s="43" t="str">
        <f t="shared" si="1724"/>
        <v/>
      </c>
      <c r="F3685" s="43" t="str">
        <f t="shared" si="1725"/>
        <v/>
      </c>
      <c r="G3685" s="43" t="str">
        <f>IF(A3685&lt;&gt;"",IF(A3685&lt;Data!$G$11*0.25,$C$13/$G$32,IF(A3685&gt;Data!$G$11*0.25,$C$13,$C$13*10)),"")</f>
        <v/>
      </c>
      <c r="H3685" s="43" t="str">
        <f>IF(A3685&lt;&gt;"",IF(Data!$G$9="constant",$C$13,IF(Data!$G$9="squeeze",G3685,F3685)),"")</f>
        <v/>
      </c>
      <c r="I3685" s="38" t="str">
        <f ca="1">IF(ISNUMBER(A3685),NORMINV(RAND(),0,IF(AND(Data!$G$9="squeeze",A3685&lt;Data!$G$11*0.25),$H$32,1)*$C$30*$C$13)*($C$14*$C$12),"")</f>
        <v/>
      </c>
      <c r="J3685" s="42" t="str">
        <f ca="1">IFERROR(IF(Data!$C$6="Real",B3685,I3685+J3684+($C$14*$C$12)*(NORMINV(RAND(),$C$15,CHOOSE($G$13,$C$13,F3685,G3685)))),"")</f>
        <v/>
      </c>
      <c r="K3685" s="88" t="str">
        <f>IF(ISNUMBER(A3685), IF($G$16="fixed",$G$17,MIN(H3685*Data!$C$7*$C$16*0.5,$C$17*Data!$C$7))*$C$12,"")</f>
        <v/>
      </c>
      <c r="L3685" s="42" t="str">
        <f t="shared" ca="1" si="1740"/>
        <v/>
      </c>
      <c r="M3685" s="44" t="str">
        <f t="shared" ca="1" si="1741"/>
        <v/>
      </c>
      <c r="N3685" s="44" t="str">
        <f t="shared" ca="1" si="1742"/>
        <v/>
      </c>
      <c r="O3685" s="108" t="str">
        <f t="shared" si="1726"/>
        <v/>
      </c>
      <c r="P3685" s="102" t="str">
        <f t="shared" si="1727"/>
        <v/>
      </c>
      <c r="Q3685" s="102" t="str">
        <f t="shared" si="1728"/>
        <v/>
      </c>
      <c r="R3685" s="120" t="str">
        <f t="shared" si="1729"/>
        <v/>
      </c>
      <c r="S3685" s="54" t="str">
        <f t="shared" si="1730"/>
        <v/>
      </c>
      <c r="T3685" s="5" t="str">
        <f t="shared" si="1731"/>
        <v/>
      </c>
      <c r="U3685" s="152" t="str">
        <f t="shared" si="1714"/>
        <v/>
      </c>
      <c r="V3685" s="152" t="str">
        <f t="shared" si="1715"/>
        <v/>
      </c>
      <c r="W3685" s="153" t="str">
        <f t="shared" si="1716"/>
        <v/>
      </c>
      <c r="X3685" s="153" t="str">
        <f t="shared" si="1717"/>
        <v/>
      </c>
      <c r="Y3685" s="153" t="str">
        <f t="shared" si="1718"/>
        <v/>
      </c>
      <c r="Z3685" s="153" t="str">
        <f t="shared" si="1719"/>
        <v/>
      </c>
      <c r="AA3685" s="152" t="str">
        <f t="shared" si="1720"/>
        <v/>
      </c>
      <c r="AB3685" s="152" t="str">
        <f t="shared" si="1721"/>
        <v/>
      </c>
      <c r="AC3685" s="154" t="str">
        <f t="shared" si="1732"/>
        <v/>
      </c>
      <c r="AD3685" s="154" t="str">
        <f t="shared" si="1733"/>
        <v/>
      </c>
      <c r="AE3685" s="3" t="str">
        <f t="shared" si="1734"/>
        <v/>
      </c>
      <c r="AF3685" s="3" t="str">
        <f t="shared" si="1735"/>
        <v/>
      </c>
      <c r="AG3685" s="3" t="str">
        <f t="shared" si="1736"/>
        <v/>
      </c>
      <c r="AH3685" s="4" t="str">
        <f t="shared" si="1737"/>
        <v/>
      </c>
      <c r="AI3685" s="75" t="str">
        <f t="shared" si="1738"/>
        <v/>
      </c>
      <c r="AJ3685" s="75" t="str">
        <f t="shared" si="1739"/>
        <v/>
      </c>
    </row>
    <row r="3686" spans="1:36" ht="14.25">
      <c r="A3686" s="41" t="str">
        <f t="shared" si="1722"/>
        <v/>
      </c>
      <c r="B3686" s="150" t="str">
        <f>IF(ISNUMBER(A3686),INDEX('MetaTrader Import'!$H$13:$J$5893,TRUNC(((A3686-$A$39+1)-1)/3)+1,MOD((A3686-$A$39+1)-1,3)+1),"")</f>
        <v/>
      </c>
      <c r="C3686" s="43" t="str">
        <f t="shared" si="1723"/>
        <v/>
      </c>
      <c r="D3686" s="43" t="str">
        <f t="shared" ca="1" si="1713"/>
        <v/>
      </c>
      <c r="E3686" s="43" t="str">
        <f t="shared" si="1724"/>
        <v/>
      </c>
      <c r="F3686" s="43" t="str">
        <f t="shared" si="1725"/>
        <v/>
      </c>
      <c r="G3686" s="43" t="str">
        <f>IF(A3686&lt;&gt;"",IF(A3686&lt;Data!$G$11*0.25,$C$13/$G$32,IF(A3686&gt;Data!$G$11*0.25,$C$13,$C$13*10)),"")</f>
        <v/>
      </c>
      <c r="H3686" s="43" t="str">
        <f>IF(A3686&lt;&gt;"",IF(Data!$G$9="constant",$C$13,IF(Data!$G$9="squeeze",G3686,F3686)),"")</f>
        <v/>
      </c>
      <c r="I3686" s="38" t="str">
        <f ca="1">IF(ISNUMBER(A3686),NORMINV(RAND(),0,IF(AND(Data!$G$9="squeeze",A3686&lt;Data!$G$11*0.25),$H$32,1)*$C$30*$C$13)*($C$14*$C$12),"")</f>
        <v/>
      </c>
      <c r="J3686" s="42" t="str">
        <f ca="1">IFERROR(IF(Data!$C$6="Real",B3686,I3686+J3685+($C$14*$C$12)*(NORMINV(RAND(),$C$15,CHOOSE($G$13,$C$13,F3686,G3686)))),"")</f>
        <v/>
      </c>
      <c r="K3686" s="88" t="str">
        <f>IF(ISNUMBER(A3686), IF($G$16="fixed",$G$17,MIN(H3686*Data!$C$7*$C$16*0.5,$C$17*Data!$C$7))*$C$12,"")</f>
        <v/>
      </c>
      <c r="L3686" s="42" t="str">
        <f t="shared" ca="1" si="1740"/>
        <v/>
      </c>
      <c r="M3686" s="44" t="str">
        <f t="shared" ca="1" si="1741"/>
        <v/>
      </c>
      <c r="N3686" s="44" t="str">
        <f t="shared" ca="1" si="1742"/>
        <v/>
      </c>
      <c r="O3686" s="108" t="str">
        <f t="shared" si="1726"/>
        <v/>
      </c>
      <c r="P3686" s="102" t="str">
        <f t="shared" si="1727"/>
        <v/>
      </c>
      <c r="Q3686" s="102" t="str">
        <f t="shared" si="1728"/>
        <v/>
      </c>
      <c r="R3686" s="120" t="str">
        <f t="shared" si="1729"/>
        <v/>
      </c>
      <c r="S3686" s="54" t="str">
        <f t="shared" si="1730"/>
        <v/>
      </c>
      <c r="T3686" s="5" t="str">
        <f t="shared" si="1731"/>
        <v/>
      </c>
      <c r="U3686" s="152" t="str">
        <f t="shared" si="1714"/>
        <v/>
      </c>
      <c r="V3686" s="152" t="str">
        <f t="shared" si="1715"/>
        <v/>
      </c>
      <c r="W3686" s="153" t="str">
        <f t="shared" si="1716"/>
        <v/>
      </c>
      <c r="X3686" s="153" t="str">
        <f t="shared" si="1717"/>
        <v/>
      </c>
      <c r="Y3686" s="153" t="str">
        <f t="shared" si="1718"/>
        <v/>
      </c>
      <c r="Z3686" s="153" t="str">
        <f t="shared" si="1719"/>
        <v/>
      </c>
      <c r="AA3686" s="152" t="str">
        <f t="shared" si="1720"/>
        <v/>
      </c>
      <c r="AB3686" s="152" t="str">
        <f t="shared" si="1721"/>
        <v/>
      </c>
      <c r="AC3686" s="154" t="str">
        <f t="shared" si="1732"/>
        <v/>
      </c>
      <c r="AD3686" s="154" t="str">
        <f t="shared" si="1733"/>
        <v/>
      </c>
      <c r="AE3686" s="3" t="str">
        <f t="shared" si="1734"/>
        <v/>
      </c>
      <c r="AF3686" s="3" t="str">
        <f t="shared" si="1735"/>
        <v/>
      </c>
      <c r="AG3686" s="3" t="str">
        <f t="shared" si="1736"/>
        <v/>
      </c>
      <c r="AH3686" s="4" t="str">
        <f t="shared" si="1737"/>
        <v/>
      </c>
      <c r="AI3686" s="75" t="str">
        <f t="shared" si="1738"/>
        <v/>
      </c>
      <c r="AJ3686" s="75" t="str">
        <f t="shared" si="1739"/>
        <v/>
      </c>
    </row>
    <row r="3687" spans="1:36" ht="14.25">
      <c r="A3687" s="41" t="str">
        <f t="shared" si="1722"/>
        <v/>
      </c>
      <c r="B3687" s="150" t="str">
        <f>IF(ISNUMBER(A3687),INDEX('MetaTrader Import'!$H$13:$J$5893,TRUNC(((A3687-$A$39+1)-1)/3)+1,MOD((A3687-$A$39+1)-1,3)+1),"")</f>
        <v/>
      </c>
      <c r="C3687" s="43" t="str">
        <f t="shared" si="1723"/>
        <v/>
      </c>
      <c r="D3687" s="43" t="str">
        <f t="shared" ca="1" si="1713"/>
        <v/>
      </c>
      <c r="E3687" s="43" t="str">
        <f t="shared" si="1724"/>
        <v/>
      </c>
      <c r="F3687" s="43" t="str">
        <f t="shared" si="1725"/>
        <v/>
      </c>
      <c r="G3687" s="43" t="str">
        <f>IF(A3687&lt;&gt;"",IF(A3687&lt;Data!$G$11*0.25,$C$13/$G$32,IF(A3687&gt;Data!$G$11*0.25,$C$13,$C$13*10)),"")</f>
        <v/>
      </c>
      <c r="H3687" s="43" t="str">
        <f>IF(A3687&lt;&gt;"",IF(Data!$G$9="constant",$C$13,IF(Data!$G$9="squeeze",G3687,F3687)),"")</f>
        <v/>
      </c>
      <c r="I3687" s="38" t="str">
        <f ca="1">IF(ISNUMBER(A3687),NORMINV(RAND(),0,IF(AND(Data!$G$9="squeeze",A3687&lt;Data!$G$11*0.25),$H$32,1)*$C$30*$C$13)*($C$14*$C$12),"")</f>
        <v/>
      </c>
      <c r="J3687" s="42" t="str">
        <f ca="1">IFERROR(IF(Data!$C$6="Real",B3687,I3687+J3686+($C$14*$C$12)*(NORMINV(RAND(),$C$15,CHOOSE($G$13,$C$13,F3687,G3687)))),"")</f>
        <v/>
      </c>
      <c r="K3687" s="88" t="str">
        <f>IF(ISNUMBER(A3687), IF($G$16="fixed",$G$17,MIN(H3687*Data!$C$7*$C$16*0.5,$C$17*Data!$C$7))*$C$12,"")</f>
        <v/>
      </c>
      <c r="L3687" s="42" t="str">
        <f t="shared" ca="1" si="1740"/>
        <v/>
      </c>
      <c r="M3687" s="44" t="str">
        <f t="shared" ca="1" si="1741"/>
        <v/>
      </c>
      <c r="N3687" s="44" t="str">
        <f t="shared" ca="1" si="1742"/>
        <v/>
      </c>
      <c r="O3687" s="108" t="str">
        <f t="shared" si="1726"/>
        <v/>
      </c>
      <c r="P3687" s="102" t="str">
        <f t="shared" si="1727"/>
        <v/>
      </c>
      <c r="Q3687" s="102" t="str">
        <f t="shared" si="1728"/>
        <v/>
      </c>
      <c r="R3687" s="120" t="str">
        <f t="shared" si="1729"/>
        <v/>
      </c>
      <c r="S3687" s="54" t="str">
        <f t="shared" si="1730"/>
        <v/>
      </c>
      <c r="T3687" s="5" t="str">
        <f t="shared" si="1731"/>
        <v/>
      </c>
      <c r="U3687" s="152" t="str">
        <f t="shared" si="1714"/>
        <v/>
      </c>
      <c r="V3687" s="152" t="str">
        <f t="shared" si="1715"/>
        <v/>
      </c>
      <c r="W3687" s="153" t="str">
        <f t="shared" si="1716"/>
        <v/>
      </c>
      <c r="X3687" s="153" t="str">
        <f t="shared" si="1717"/>
        <v/>
      </c>
      <c r="Y3687" s="153" t="str">
        <f t="shared" si="1718"/>
        <v/>
      </c>
      <c r="Z3687" s="153" t="str">
        <f t="shared" si="1719"/>
        <v/>
      </c>
      <c r="AA3687" s="152" t="str">
        <f t="shared" si="1720"/>
        <v/>
      </c>
      <c r="AB3687" s="152" t="str">
        <f t="shared" si="1721"/>
        <v/>
      </c>
      <c r="AC3687" s="154" t="str">
        <f t="shared" si="1732"/>
        <v/>
      </c>
      <c r="AD3687" s="154" t="str">
        <f t="shared" si="1733"/>
        <v/>
      </c>
      <c r="AE3687" s="3" t="str">
        <f t="shared" si="1734"/>
        <v/>
      </c>
      <c r="AF3687" s="3" t="str">
        <f t="shared" si="1735"/>
        <v/>
      </c>
      <c r="AG3687" s="3" t="str">
        <f t="shared" si="1736"/>
        <v/>
      </c>
      <c r="AH3687" s="4" t="str">
        <f t="shared" si="1737"/>
        <v/>
      </c>
      <c r="AI3687" s="75" t="str">
        <f t="shared" si="1738"/>
        <v/>
      </c>
      <c r="AJ3687" s="75" t="str">
        <f t="shared" si="1739"/>
        <v/>
      </c>
    </row>
    <row r="3688" spans="1:36" ht="14.25">
      <c r="A3688" s="41" t="str">
        <f t="shared" si="1722"/>
        <v/>
      </c>
      <c r="B3688" s="150" t="str">
        <f>IF(ISNUMBER(A3688),INDEX('MetaTrader Import'!$H$13:$J$5893,TRUNC(((A3688-$A$39+1)-1)/3)+1,MOD((A3688-$A$39+1)-1,3)+1),"")</f>
        <v/>
      </c>
      <c r="C3688" s="43" t="str">
        <f t="shared" si="1723"/>
        <v/>
      </c>
      <c r="D3688" s="43" t="str">
        <f t="shared" ca="1" si="1713"/>
        <v/>
      </c>
      <c r="E3688" s="43" t="str">
        <f t="shared" si="1724"/>
        <v/>
      </c>
      <c r="F3688" s="43" t="str">
        <f t="shared" si="1725"/>
        <v/>
      </c>
      <c r="G3688" s="43" t="str">
        <f>IF(A3688&lt;&gt;"",IF(A3688&lt;Data!$G$11*0.25,$C$13/$G$32,IF(A3688&gt;Data!$G$11*0.25,$C$13,$C$13*10)),"")</f>
        <v/>
      </c>
      <c r="H3688" s="43" t="str">
        <f>IF(A3688&lt;&gt;"",IF(Data!$G$9="constant",$C$13,IF(Data!$G$9="squeeze",G3688,F3688)),"")</f>
        <v/>
      </c>
      <c r="I3688" s="38" t="str">
        <f ca="1">IF(ISNUMBER(A3688),NORMINV(RAND(),0,IF(AND(Data!$G$9="squeeze",A3688&lt;Data!$G$11*0.25),$H$32,1)*$C$30*$C$13)*($C$14*$C$12),"")</f>
        <v/>
      </c>
      <c r="J3688" s="42" t="str">
        <f ca="1">IFERROR(IF(Data!$C$6="Real",B3688,I3688+J3687+($C$14*$C$12)*(NORMINV(RAND(),$C$15,CHOOSE($G$13,$C$13,F3688,G3688)))),"")</f>
        <v/>
      </c>
      <c r="K3688" s="88" t="str">
        <f>IF(ISNUMBER(A3688), IF($G$16="fixed",$G$17,MIN(H3688*Data!$C$7*$C$16*0.5,$C$17*Data!$C$7))*$C$12,"")</f>
        <v/>
      </c>
      <c r="L3688" s="42" t="str">
        <f t="shared" ca="1" si="1740"/>
        <v/>
      </c>
      <c r="M3688" s="44" t="str">
        <f t="shared" ca="1" si="1741"/>
        <v/>
      </c>
      <c r="N3688" s="44" t="str">
        <f t="shared" ca="1" si="1742"/>
        <v/>
      </c>
      <c r="O3688" s="108" t="str">
        <f t="shared" si="1726"/>
        <v/>
      </c>
      <c r="P3688" s="102" t="str">
        <f t="shared" si="1727"/>
        <v/>
      </c>
      <c r="Q3688" s="102" t="str">
        <f t="shared" si="1728"/>
        <v/>
      </c>
      <c r="R3688" s="120" t="str">
        <f t="shared" si="1729"/>
        <v/>
      </c>
      <c r="S3688" s="54" t="str">
        <f t="shared" si="1730"/>
        <v/>
      </c>
      <c r="T3688" s="5" t="str">
        <f t="shared" si="1731"/>
        <v/>
      </c>
      <c r="U3688" s="152" t="str">
        <f t="shared" si="1714"/>
        <v/>
      </c>
      <c r="V3688" s="152" t="str">
        <f t="shared" si="1715"/>
        <v/>
      </c>
      <c r="W3688" s="153" t="str">
        <f t="shared" si="1716"/>
        <v/>
      </c>
      <c r="X3688" s="153" t="str">
        <f t="shared" si="1717"/>
        <v/>
      </c>
      <c r="Y3688" s="153" t="str">
        <f t="shared" si="1718"/>
        <v/>
      </c>
      <c r="Z3688" s="153" t="str">
        <f t="shared" si="1719"/>
        <v/>
      </c>
      <c r="AA3688" s="152" t="str">
        <f t="shared" si="1720"/>
        <v/>
      </c>
      <c r="AB3688" s="152" t="str">
        <f t="shared" si="1721"/>
        <v/>
      </c>
      <c r="AC3688" s="154" t="str">
        <f t="shared" si="1732"/>
        <v/>
      </c>
      <c r="AD3688" s="154" t="str">
        <f t="shared" si="1733"/>
        <v/>
      </c>
      <c r="AE3688" s="3" t="str">
        <f t="shared" si="1734"/>
        <v/>
      </c>
      <c r="AF3688" s="3" t="str">
        <f t="shared" si="1735"/>
        <v/>
      </c>
      <c r="AG3688" s="3" t="str">
        <f t="shared" si="1736"/>
        <v/>
      </c>
      <c r="AH3688" s="4" t="str">
        <f t="shared" si="1737"/>
        <v/>
      </c>
      <c r="AI3688" s="75" t="str">
        <f t="shared" si="1738"/>
        <v/>
      </c>
      <c r="AJ3688" s="75" t="str">
        <f t="shared" si="1739"/>
        <v/>
      </c>
    </row>
    <row r="3689" spans="1:36" ht="14.25">
      <c r="A3689" s="41" t="str">
        <f t="shared" si="1722"/>
        <v/>
      </c>
      <c r="B3689" s="150" t="str">
        <f>IF(ISNUMBER(A3689),INDEX('MetaTrader Import'!$H$13:$J$5893,TRUNC(((A3689-$A$39+1)-1)/3)+1,MOD((A3689-$A$39+1)-1,3)+1),"")</f>
        <v/>
      </c>
      <c r="C3689" s="43" t="str">
        <f t="shared" si="1723"/>
        <v/>
      </c>
      <c r="D3689" s="43" t="str">
        <f t="shared" ca="1" si="1713"/>
        <v/>
      </c>
      <c r="E3689" s="43" t="str">
        <f t="shared" si="1724"/>
        <v/>
      </c>
      <c r="F3689" s="43" t="str">
        <f t="shared" si="1725"/>
        <v/>
      </c>
      <c r="G3689" s="43" t="str">
        <f>IF(A3689&lt;&gt;"",IF(A3689&lt;Data!$G$11*0.25,$C$13/$G$32,IF(A3689&gt;Data!$G$11*0.25,$C$13,$C$13*10)),"")</f>
        <v/>
      </c>
      <c r="H3689" s="43" t="str">
        <f>IF(A3689&lt;&gt;"",IF(Data!$G$9="constant",$C$13,IF(Data!$G$9="squeeze",G3689,F3689)),"")</f>
        <v/>
      </c>
      <c r="I3689" s="38" t="str">
        <f ca="1">IF(ISNUMBER(A3689),NORMINV(RAND(),0,IF(AND(Data!$G$9="squeeze",A3689&lt;Data!$G$11*0.25),$H$32,1)*$C$30*$C$13)*($C$14*$C$12),"")</f>
        <v/>
      </c>
      <c r="J3689" s="42" t="str">
        <f ca="1">IFERROR(IF(Data!$C$6="Real",B3689,I3689+J3688+($C$14*$C$12)*(NORMINV(RAND(),$C$15,CHOOSE($G$13,$C$13,F3689,G3689)))),"")</f>
        <v/>
      </c>
      <c r="K3689" s="88" t="str">
        <f>IF(ISNUMBER(A3689), IF($G$16="fixed",$G$17,MIN(H3689*Data!$C$7*$C$16*0.5,$C$17*Data!$C$7))*$C$12,"")</f>
        <v/>
      </c>
      <c r="L3689" s="42" t="str">
        <f t="shared" ca="1" si="1740"/>
        <v/>
      </c>
      <c r="M3689" s="44" t="str">
        <f t="shared" ca="1" si="1741"/>
        <v/>
      </c>
      <c r="N3689" s="44" t="str">
        <f t="shared" ca="1" si="1742"/>
        <v/>
      </c>
      <c r="O3689" s="108" t="str">
        <f t="shared" si="1726"/>
        <v/>
      </c>
      <c r="P3689" s="102" t="str">
        <f t="shared" si="1727"/>
        <v/>
      </c>
      <c r="Q3689" s="102" t="str">
        <f t="shared" si="1728"/>
        <v/>
      </c>
      <c r="R3689" s="120" t="str">
        <f t="shared" si="1729"/>
        <v/>
      </c>
      <c r="S3689" s="54" t="str">
        <f t="shared" si="1730"/>
        <v/>
      </c>
      <c r="T3689" s="5" t="str">
        <f t="shared" si="1731"/>
        <v/>
      </c>
      <c r="U3689" s="152" t="str">
        <f t="shared" si="1714"/>
        <v/>
      </c>
      <c r="V3689" s="152" t="str">
        <f t="shared" si="1715"/>
        <v/>
      </c>
      <c r="W3689" s="153" t="str">
        <f t="shared" si="1716"/>
        <v/>
      </c>
      <c r="X3689" s="153" t="str">
        <f t="shared" si="1717"/>
        <v/>
      </c>
      <c r="Y3689" s="153" t="str">
        <f t="shared" si="1718"/>
        <v/>
      </c>
      <c r="Z3689" s="153" t="str">
        <f t="shared" si="1719"/>
        <v/>
      </c>
      <c r="AA3689" s="152" t="str">
        <f t="shared" si="1720"/>
        <v/>
      </c>
      <c r="AB3689" s="152" t="str">
        <f t="shared" si="1721"/>
        <v/>
      </c>
      <c r="AC3689" s="154" t="str">
        <f t="shared" si="1732"/>
        <v/>
      </c>
      <c r="AD3689" s="154" t="str">
        <f t="shared" si="1733"/>
        <v/>
      </c>
      <c r="AE3689" s="3" t="str">
        <f t="shared" si="1734"/>
        <v/>
      </c>
      <c r="AF3689" s="3" t="str">
        <f t="shared" si="1735"/>
        <v/>
      </c>
      <c r="AG3689" s="3" t="str">
        <f t="shared" si="1736"/>
        <v/>
      </c>
      <c r="AH3689" s="4" t="str">
        <f t="shared" si="1737"/>
        <v/>
      </c>
      <c r="AI3689" s="75" t="str">
        <f t="shared" si="1738"/>
        <v/>
      </c>
      <c r="AJ3689" s="75" t="str">
        <f t="shared" si="1739"/>
        <v/>
      </c>
    </row>
    <row r="3690" spans="1:36" ht="14.25">
      <c r="A3690" s="41" t="str">
        <f t="shared" si="1722"/>
        <v/>
      </c>
      <c r="B3690" s="150" t="str">
        <f>IF(ISNUMBER(A3690),INDEX('MetaTrader Import'!$H$13:$J$5893,TRUNC(((A3690-$A$39+1)-1)/3)+1,MOD((A3690-$A$39+1)-1,3)+1),"")</f>
        <v/>
      </c>
      <c r="C3690" s="43" t="str">
        <f t="shared" si="1723"/>
        <v/>
      </c>
      <c r="D3690" s="43" t="str">
        <f t="shared" ca="1" si="1713"/>
        <v/>
      </c>
      <c r="E3690" s="43" t="str">
        <f t="shared" si="1724"/>
        <v/>
      </c>
      <c r="F3690" s="43" t="str">
        <f t="shared" si="1725"/>
        <v/>
      </c>
      <c r="G3690" s="43" t="str">
        <f>IF(A3690&lt;&gt;"",IF(A3690&lt;Data!$G$11*0.25,$C$13/$G$32,IF(A3690&gt;Data!$G$11*0.25,$C$13,$C$13*10)),"")</f>
        <v/>
      </c>
      <c r="H3690" s="43" t="str">
        <f>IF(A3690&lt;&gt;"",IF(Data!$G$9="constant",$C$13,IF(Data!$G$9="squeeze",G3690,F3690)),"")</f>
        <v/>
      </c>
      <c r="I3690" s="38" t="str">
        <f ca="1">IF(ISNUMBER(A3690),NORMINV(RAND(),0,IF(AND(Data!$G$9="squeeze",A3690&lt;Data!$G$11*0.25),$H$32,1)*$C$30*$C$13)*($C$14*$C$12),"")</f>
        <v/>
      </c>
      <c r="J3690" s="42" t="str">
        <f ca="1">IFERROR(IF(Data!$C$6="Real",B3690,I3690+J3689+($C$14*$C$12)*(NORMINV(RAND(),$C$15,CHOOSE($G$13,$C$13,F3690,G3690)))),"")</f>
        <v/>
      </c>
      <c r="K3690" s="88" t="str">
        <f>IF(ISNUMBER(A3690), IF($G$16="fixed",$G$17,MIN(H3690*Data!$C$7*$C$16*0.5,$C$17*Data!$C$7))*$C$12,"")</f>
        <v/>
      </c>
      <c r="L3690" s="42" t="str">
        <f t="shared" ca="1" si="1740"/>
        <v/>
      </c>
      <c r="M3690" s="44" t="str">
        <f t="shared" ca="1" si="1741"/>
        <v/>
      </c>
      <c r="N3690" s="44" t="str">
        <f t="shared" ca="1" si="1742"/>
        <v/>
      </c>
      <c r="O3690" s="108" t="str">
        <f t="shared" si="1726"/>
        <v/>
      </c>
      <c r="P3690" s="102" t="str">
        <f t="shared" si="1727"/>
        <v/>
      </c>
      <c r="Q3690" s="102" t="str">
        <f t="shared" si="1728"/>
        <v/>
      </c>
      <c r="R3690" s="120" t="str">
        <f t="shared" si="1729"/>
        <v/>
      </c>
      <c r="S3690" s="54" t="str">
        <f t="shared" si="1730"/>
        <v/>
      </c>
      <c r="T3690" s="5" t="str">
        <f t="shared" si="1731"/>
        <v/>
      </c>
      <c r="U3690" s="152" t="str">
        <f t="shared" si="1714"/>
        <v/>
      </c>
      <c r="V3690" s="152" t="str">
        <f t="shared" si="1715"/>
        <v/>
      </c>
      <c r="W3690" s="153" t="str">
        <f t="shared" si="1716"/>
        <v/>
      </c>
      <c r="X3690" s="153" t="str">
        <f t="shared" si="1717"/>
        <v/>
      </c>
      <c r="Y3690" s="153" t="str">
        <f t="shared" si="1718"/>
        <v/>
      </c>
      <c r="Z3690" s="153" t="str">
        <f t="shared" si="1719"/>
        <v/>
      </c>
      <c r="AA3690" s="152" t="str">
        <f t="shared" si="1720"/>
        <v/>
      </c>
      <c r="AB3690" s="152" t="str">
        <f t="shared" si="1721"/>
        <v/>
      </c>
      <c r="AC3690" s="154" t="str">
        <f t="shared" si="1732"/>
        <v/>
      </c>
      <c r="AD3690" s="154" t="str">
        <f t="shared" si="1733"/>
        <v/>
      </c>
      <c r="AE3690" s="3" t="str">
        <f t="shared" si="1734"/>
        <v/>
      </c>
      <c r="AF3690" s="3" t="str">
        <f t="shared" si="1735"/>
        <v/>
      </c>
      <c r="AG3690" s="3" t="str">
        <f t="shared" si="1736"/>
        <v/>
      </c>
      <c r="AH3690" s="4" t="str">
        <f t="shared" si="1737"/>
        <v/>
      </c>
      <c r="AI3690" s="75" t="str">
        <f t="shared" si="1738"/>
        <v/>
      </c>
      <c r="AJ3690" s="75" t="str">
        <f t="shared" si="1739"/>
        <v/>
      </c>
    </row>
    <row r="3691" spans="1:36" ht="14.25">
      <c r="A3691" s="41" t="str">
        <f t="shared" si="1722"/>
        <v/>
      </c>
      <c r="B3691" s="150" t="str">
        <f>IF(ISNUMBER(A3691),INDEX('MetaTrader Import'!$H$13:$J$5893,TRUNC(((A3691-$A$39+1)-1)/3)+1,MOD((A3691-$A$39+1)-1,3)+1),"")</f>
        <v/>
      </c>
      <c r="C3691" s="43" t="str">
        <f t="shared" si="1723"/>
        <v/>
      </c>
      <c r="D3691" s="43" t="str">
        <f t="shared" ca="1" si="1713"/>
        <v/>
      </c>
      <c r="E3691" s="43" t="str">
        <f t="shared" si="1724"/>
        <v/>
      </c>
      <c r="F3691" s="43" t="str">
        <f t="shared" si="1725"/>
        <v/>
      </c>
      <c r="G3691" s="43" t="str">
        <f>IF(A3691&lt;&gt;"",IF(A3691&lt;Data!$G$11*0.25,$C$13/$G$32,IF(A3691&gt;Data!$G$11*0.25,$C$13,$C$13*10)),"")</f>
        <v/>
      </c>
      <c r="H3691" s="43" t="str">
        <f>IF(A3691&lt;&gt;"",IF(Data!$G$9="constant",$C$13,IF(Data!$G$9="squeeze",G3691,F3691)),"")</f>
        <v/>
      </c>
      <c r="I3691" s="38" t="str">
        <f ca="1">IF(ISNUMBER(A3691),NORMINV(RAND(),0,IF(AND(Data!$G$9="squeeze",A3691&lt;Data!$G$11*0.25),$H$32,1)*$C$30*$C$13)*($C$14*$C$12),"")</f>
        <v/>
      </c>
      <c r="J3691" s="42" t="str">
        <f ca="1">IFERROR(IF(Data!$C$6="Real",B3691,I3691+J3690+($C$14*$C$12)*(NORMINV(RAND(),$C$15,CHOOSE($G$13,$C$13,F3691,G3691)))),"")</f>
        <v/>
      </c>
      <c r="K3691" s="88" t="str">
        <f>IF(ISNUMBER(A3691), IF($G$16="fixed",$G$17,MIN(H3691*Data!$C$7*$C$16*0.5,$C$17*Data!$C$7))*$C$12,"")</f>
        <v/>
      </c>
      <c r="L3691" s="42" t="str">
        <f t="shared" ca="1" si="1740"/>
        <v/>
      </c>
      <c r="M3691" s="44" t="str">
        <f t="shared" ca="1" si="1741"/>
        <v/>
      </c>
      <c r="N3691" s="44" t="str">
        <f t="shared" ca="1" si="1742"/>
        <v/>
      </c>
      <c r="O3691" s="108" t="str">
        <f t="shared" si="1726"/>
        <v/>
      </c>
      <c r="P3691" s="102" t="str">
        <f t="shared" si="1727"/>
        <v/>
      </c>
      <c r="Q3691" s="102" t="str">
        <f t="shared" si="1728"/>
        <v/>
      </c>
      <c r="R3691" s="120" t="str">
        <f t="shared" si="1729"/>
        <v/>
      </c>
      <c r="S3691" s="54" t="str">
        <f t="shared" si="1730"/>
        <v/>
      </c>
      <c r="T3691" s="5" t="str">
        <f t="shared" si="1731"/>
        <v/>
      </c>
      <c r="U3691" s="152" t="str">
        <f t="shared" si="1714"/>
        <v/>
      </c>
      <c r="V3691" s="152" t="str">
        <f t="shared" si="1715"/>
        <v/>
      </c>
      <c r="W3691" s="153" t="str">
        <f t="shared" si="1716"/>
        <v/>
      </c>
      <c r="X3691" s="153" t="str">
        <f t="shared" si="1717"/>
        <v/>
      </c>
      <c r="Y3691" s="153" t="str">
        <f t="shared" si="1718"/>
        <v/>
      </c>
      <c r="Z3691" s="153" t="str">
        <f t="shared" si="1719"/>
        <v/>
      </c>
      <c r="AA3691" s="152" t="str">
        <f t="shared" si="1720"/>
        <v/>
      </c>
      <c r="AB3691" s="152" t="str">
        <f t="shared" si="1721"/>
        <v/>
      </c>
      <c r="AC3691" s="154" t="str">
        <f t="shared" si="1732"/>
        <v/>
      </c>
      <c r="AD3691" s="154" t="str">
        <f t="shared" si="1733"/>
        <v/>
      </c>
      <c r="AE3691" s="3" t="str">
        <f t="shared" si="1734"/>
        <v/>
      </c>
      <c r="AF3691" s="3" t="str">
        <f t="shared" si="1735"/>
        <v/>
      </c>
      <c r="AG3691" s="3" t="str">
        <f t="shared" si="1736"/>
        <v/>
      </c>
      <c r="AH3691" s="4" t="str">
        <f t="shared" si="1737"/>
        <v/>
      </c>
      <c r="AI3691" s="75" t="str">
        <f t="shared" si="1738"/>
        <v/>
      </c>
      <c r="AJ3691" s="75" t="str">
        <f t="shared" si="1739"/>
        <v/>
      </c>
    </row>
    <row r="3692" spans="1:36" ht="14.25">
      <c r="A3692" s="41" t="str">
        <f t="shared" si="1722"/>
        <v/>
      </c>
      <c r="B3692" s="150" t="str">
        <f>IF(ISNUMBER(A3692),INDEX('MetaTrader Import'!$H$13:$J$5893,TRUNC(((A3692-$A$39+1)-1)/3)+1,MOD((A3692-$A$39+1)-1,3)+1),"")</f>
        <v/>
      </c>
      <c r="C3692" s="43" t="str">
        <f t="shared" si="1723"/>
        <v/>
      </c>
      <c r="D3692" s="43" t="str">
        <f t="shared" ca="1" si="1713"/>
        <v/>
      </c>
      <c r="E3692" s="43" t="str">
        <f t="shared" si="1724"/>
        <v/>
      </c>
      <c r="F3692" s="43" t="str">
        <f t="shared" si="1725"/>
        <v/>
      </c>
      <c r="G3692" s="43" t="str">
        <f>IF(A3692&lt;&gt;"",IF(A3692&lt;Data!$G$11*0.25,$C$13/$G$32,IF(A3692&gt;Data!$G$11*0.25,$C$13,$C$13*10)),"")</f>
        <v/>
      </c>
      <c r="H3692" s="43" t="str">
        <f>IF(A3692&lt;&gt;"",IF(Data!$G$9="constant",$C$13,IF(Data!$G$9="squeeze",G3692,F3692)),"")</f>
        <v/>
      </c>
      <c r="I3692" s="38" t="str">
        <f ca="1">IF(ISNUMBER(A3692),NORMINV(RAND(),0,IF(AND(Data!$G$9="squeeze",A3692&lt;Data!$G$11*0.25),$H$32,1)*$C$30*$C$13)*($C$14*$C$12),"")</f>
        <v/>
      </c>
      <c r="J3692" s="42" t="str">
        <f ca="1">IFERROR(IF(Data!$C$6="Real",B3692,I3692+J3691+($C$14*$C$12)*(NORMINV(RAND(),$C$15,CHOOSE($G$13,$C$13,F3692,G3692)))),"")</f>
        <v/>
      </c>
      <c r="K3692" s="88" t="str">
        <f>IF(ISNUMBER(A3692), IF($G$16="fixed",$G$17,MIN(H3692*Data!$C$7*$C$16*0.5,$C$17*Data!$C$7))*$C$12,"")</f>
        <v/>
      </c>
      <c r="L3692" s="42" t="str">
        <f t="shared" ca="1" si="1740"/>
        <v/>
      </c>
      <c r="M3692" s="44" t="str">
        <f t="shared" ca="1" si="1741"/>
        <v/>
      </c>
      <c r="N3692" s="44" t="str">
        <f t="shared" ca="1" si="1742"/>
        <v/>
      </c>
      <c r="O3692" s="108" t="str">
        <f t="shared" si="1726"/>
        <v/>
      </c>
      <c r="P3692" s="102" t="str">
        <f t="shared" si="1727"/>
        <v/>
      </c>
      <c r="Q3692" s="102" t="str">
        <f t="shared" si="1728"/>
        <v/>
      </c>
      <c r="R3692" s="120" t="str">
        <f t="shared" si="1729"/>
        <v/>
      </c>
      <c r="S3692" s="54" t="str">
        <f t="shared" si="1730"/>
        <v/>
      </c>
      <c r="T3692" s="5" t="str">
        <f t="shared" si="1731"/>
        <v/>
      </c>
      <c r="U3692" s="152" t="str">
        <f t="shared" si="1714"/>
        <v/>
      </c>
      <c r="V3692" s="152" t="str">
        <f t="shared" si="1715"/>
        <v/>
      </c>
      <c r="W3692" s="153" t="str">
        <f t="shared" si="1716"/>
        <v/>
      </c>
      <c r="X3692" s="153" t="str">
        <f t="shared" si="1717"/>
        <v/>
      </c>
      <c r="Y3692" s="153" t="str">
        <f t="shared" si="1718"/>
        <v/>
      </c>
      <c r="Z3692" s="153" t="str">
        <f t="shared" si="1719"/>
        <v/>
      </c>
      <c r="AA3692" s="152" t="str">
        <f t="shared" si="1720"/>
        <v/>
      </c>
      <c r="AB3692" s="152" t="str">
        <f t="shared" si="1721"/>
        <v/>
      </c>
      <c r="AC3692" s="154" t="str">
        <f t="shared" si="1732"/>
        <v/>
      </c>
      <c r="AD3692" s="154" t="str">
        <f t="shared" si="1733"/>
        <v/>
      </c>
      <c r="AE3692" s="3" t="str">
        <f t="shared" si="1734"/>
        <v/>
      </c>
      <c r="AF3692" s="3" t="str">
        <f t="shared" si="1735"/>
        <v/>
      </c>
      <c r="AG3692" s="3" t="str">
        <f t="shared" si="1736"/>
        <v/>
      </c>
      <c r="AH3692" s="4" t="str">
        <f t="shared" si="1737"/>
        <v/>
      </c>
      <c r="AI3692" s="75" t="str">
        <f t="shared" si="1738"/>
        <v/>
      </c>
      <c r="AJ3692" s="75" t="str">
        <f t="shared" si="1739"/>
        <v/>
      </c>
    </row>
    <row r="3693" spans="1:36" ht="14.25">
      <c r="A3693" s="41" t="str">
        <f t="shared" si="1722"/>
        <v/>
      </c>
      <c r="B3693" s="150" t="str">
        <f>IF(ISNUMBER(A3693),INDEX('MetaTrader Import'!$H$13:$J$5893,TRUNC(((A3693-$A$39+1)-1)/3)+1,MOD((A3693-$A$39+1)-1,3)+1),"")</f>
        <v/>
      </c>
      <c r="C3693" s="43" t="str">
        <f t="shared" si="1723"/>
        <v/>
      </c>
      <c r="D3693" s="43" t="str">
        <f t="shared" ca="1" si="1713"/>
        <v/>
      </c>
      <c r="E3693" s="43" t="str">
        <f t="shared" si="1724"/>
        <v/>
      </c>
      <c r="F3693" s="43" t="str">
        <f t="shared" si="1725"/>
        <v/>
      </c>
      <c r="G3693" s="43" t="str">
        <f>IF(A3693&lt;&gt;"",IF(A3693&lt;Data!$G$11*0.25,$C$13/$G$32,IF(A3693&gt;Data!$G$11*0.25,$C$13,$C$13*10)),"")</f>
        <v/>
      </c>
      <c r="H3693" s="43" t="str">
        <f>IF(A3693&lt;&gt;"",IF(Data!$G$9="constant",$C$13,IF(Data!$G$9="squeeze",G3693,F3693)),"")</f>
        <v/>
      </c>
      <c r="I3693" s="38" t="str">
        <f ca="1">IF(ISNUMBER(A3693),NORMINV(RAND(),0,IF(AND(Data!$G$9="squeeze",A3693&lt;Data!$G$11*0.25),$H$32,1)*$C$30*$C$13)*($C$14*$C$12),"")</f>
        <v/>
      </c>
      <c r="J3693" s="42" t="str">
        <f ca="1">IFERROR(IF(Data!$C$6="Real",B3693,I3693+J3692+($C$14*$C$12)*(NORMINV(RAND(),$C$15,CHOOSE($G$13,$C$13,F3693,G3693)))),"")</f>
        <v/>
      </c>
      <c r="K3693" s="88" t="str">
        <f>IF(ISNUMBER(A3693), IF($G$16="fixed",$G$17,MIN(H3693*Data!$C$7*$C$16*0.5,$C$17*Data!$C$7))*$C$12,"")</f>
        <v/>
      </c>
      <c r="L3693" s="42" t="str">
        <f t="shared" ca="1" si="1740"/>
        <v/>
      </c>
      <c r="M3693" s="44" t="str">
        <f t="shared" ca="1" si="1741"/>
        <v/>
      </c>
      <c r="N3693" s="44" t="str">
        <f t="shared" ca="1" si="1742"/>
        <v/>
      </c>
      <c r="O3693" s="108" t="str">
        <f t="shared" si="1726"/>
        <v/>
      </c>
      <c r="P3693" s="102" t="str">
        <f t="shared" si="1727"/>
        <v/>
      </c>
      <c r="Q3693" s="102" t="str">
        <f t="shared" si="1728"/>
        <v/>
      </c>
      <c r="R3693" s="120" t="str">
        <f t="shared" si="1729"/>
        <v/>
      </c>
      <c r="S3693" s="54" t="str">
        <f t="shared" si="1730"/>
        <v/>
      </c>
      <c r="T3693" s="5" t="str">
        <f t="shared" si="1731"/>
        <v/>
      </c>
      <c r="U3693" s="152" t="str">
        <f t="shared" si="1714"/>
        <v/>
      </c>
      <c r="V3693" s="152" t="str">
        <f t="shared" si="1715"/>
        <v/>
      </c>
      <c r="W3693" s="153" t="str">
        <f t="shared" si="1716"/>
        <v/>
      </c>
      <c r="X3693" s="153" t="str">
        <f t="shared" si="1717"/>
        <v/>
      </c>
      <c r="Y3693" s="153" t="str">
        <f t="shared" si="1718"/>
        <v/>
      </c>
      <c r="Z3693" s="153" t="str">
        <f t="shared" si="1719"/>
        <v/>
      </c>
      <c r="AA3693" s="152" t="str">
        <f t="shared" si="1720"/>
        <v/>
      </c>
      <c r="AB3693" s="152" t="str">
        <f t="shared" si="1721"/>
        <v/>
      </c>
      <c r="AC3693" s="154" t="str">
        <f t="shared" si="1732"/>
        <v/>
      </c>
      <c r="AD3693" s="154" t="str">
        <f t="shared" si="1733"/>
        <v/>
      </c>
      <c r="AE3693" s="3" t="str">
        <f t="shared" si="1734"/>
        <v/>
      </c>
      <c r="AF3693" s="3" t="str">
        <f t="shared" si="1735"/>
        <v/>
      </c>
      <c r="AG3693" s="3" t="str">
        <f t="shared" si="1736"/>
        <v/>
      </c>
      <c r="AH3693" s="4" t="str">
        <f t="shared" si="1737"/>
        <v/>
      </c>
      <c r="AI3693" s="75" t="str">
        <f t="shared" si="1738"/>
        <v/>
      </c>
      <c r="AJ3693" s="75" t="str">
        <f t="shared" si="1739"/>
        <v/>
      </c>
    </row>
    <row r="3694" spans="1:36" ht="14.25">
      <c r="A3694" s="41" t="str">
        <f t="shared" si="1722"/>
        <v/>
      </c>
      <c r="B3694" s="150" t="str">
        <f>IF(ISNUMBER(A3694),INDEX('MetaTrader Import'!$H$13:$J$5893,TRUNC(((A3694-$A$39+1)-1)/3)+1,MOD((A3694-$A$39+1)-1,3)+1),"")</f>
        <v/>
      </c>
      <c r="C3694" s="43" t="str">
        <f t="shared" si="1723"/>
        <v/>
      </c>
      <c r="D3694" s="43" t="str">
        <f t="shared" ca="1" si="1713"/>
        <v/>
      </c>
      <c r="E3694" s="43" t="str">
        <f t="shared" si="1724"/>
        <v/>
      </c>
      <c r="F3694" s="43" t="str">
        <f t="shared" si="1725"/>
        <v/>
      </c>
      <c r="G3694" s="43" t="str">
        <f>IF(A3694&lt;&gt;"",IF(A3694&lt;Data!$G$11*0.25,$C$13/$G$32,IF(A3694&gt;Data!$G$11*0.25,$C$13,$C$13*10)),"")</f>
        <v/>
      </c>
      <c r="H3694" s="43" t="str">
        <f>IF(A3694&lt;&gt;"",IF(Data!$G$9="constant",$C$13,IF(Data!$G$9="squeeze",G3694,F3694)),"")</f>
        <v/>
      </c>
      <c r="I3694" s="38" t="str">
        <f ca="1">IF(ISNUMBER(A3694),NORMINV(RAND(),0,IF(AND(Data!$G$9="squeeze",A3694&lt;Data!$G$11*0.25),$H$32,1)*$C$30*$C$13)*($C$14*$C$12),"")</f>
        <v/>
      </c>
      <c r="J3694" s="42" t="str">
        <f ca="1">IFERROR(IF(Data!$C$6="Real",B3694,I3694+J3693+($C$14*$C$12)*(NORMINV(RAND(),$C$15,CHOOSE($G$13,$C$13,F3694,G3694)))),"")</f>
        <v/>
      </c>
      <c r="K3694" s="88" t="str">
        <f>IF(ISNUMBER(A3694), IF($G$16="fixed",$G$17,MIN(H3694*Data!$C$7*$C$16*0.5,$C$17*Data!$C$7))*$C$12,"")</f>
        <v/>
      </c>
      <c r="L3694" s="42" t="str">
        <f t="shared" ca="1" si="1740"/>
        <v/>
      </c>
      <c r="M3694" s="44" t="str">
        <f t="shared" ca="1" si="1741"/>
        <v/>
      </c>
      <c r="N3694" s="44" t="str">
        <f t="shared" ca="1" si="1742"/>
        <v/>
      </c>
      <c r="O3694" s="108" t="str">
        <f t="shared" si="1726"/>
        <v/>
      </c>
      <c r="P3694" s="102" t="str">
        <f t="shared" si="1727"/>
        <v/>
      </c>
      <c r="Q3694" s="102" t="str">
        <f t="shared" si="1728"/>
        <v/>
      </c>
      <c r="R3694" s="120" t="str">
        <f t="shared" si="1729"/>
        <v/>
      </c>
      <c r="S3694" s="54" t="str">
        <f t="shared" si="1730"/>
        <v/>
      </c>
      <c r="T3694" s="5" t="str">
        <f t="shared" si="1731"/>
        <v/>
      </c>
      <c r="U3694" s="152" t="str">
        <f t="shared" si="1714"/>
        <v/>
      </c>
      <c r="V3694" s="152" t="str">
        <f t="shared" si="1715"/>
        <v/>
      </c>
      <c r="W3694" s="153" t="str">
        <f t="shared" si="1716"/>
        <v/>
      </c>
      <c r="X3694" s="153" t="str">
        <f t="shared" si="1717"/>
        <v/>
      </c>
      <c r="Y3694" s="153" t="str">
        <f t="shared" si="1718"/>
        <v/>
      </c>
      <c r="Z3694" s="153" t="str">
        <f t="shared" si="1719"/>
        <v/>
      </c>
      <c r="AA3694" s="152" t="str">
        <f t="shared" si="1720"/>
        <v/>
      </c>
      <c r="AB3694" s="152" t="str">
        <f t="shared" si="1721"/>
        <v/>
      </c>
      <c r="AC3694" s="154" t="str">
        <f t="shared" si="1732"/>
        <v/>
      </c>
      <c r="AD3694" s="154" t="str">
        <f t="shared" si="1733"/>
        <v/>
      </c>
      <c r="AE3694" s="3" t="str">
        <f t="shared" si="1734"/>
        <v/>
      </c>
      <c r="AF3694" s="3" t="str">
        <f t="shared" si="1735"/>
        <v/>
      </c>
      <c r="AG3694" s="3" t="str">
        <f t="shared" si="1736"/>
        <v/>
      </c>
      <c r="AH3694" s="4" t="str">
        <f t="shared" si="1737"/>
        <v/>
      </c>
      <c r="AI3694" s="75" t="str">
        <f t="shared" si="1738"/>
        <v/>
      </c>
      <c r="AJ3694" s="75" t="str">
        <f t="shared" si="1739"/>
        <v/>
      </c>
    </row>
    <row r="3695" spans="1:36" ht="14.25">
      <c r="A3695" s="41" t="str">
        <f t="shared" si="1722"/>
        <v/>
      </c>
      <c r="B3695" s="150" t="str">
        <f>IF(ISNUMBER(A3695),INDEX('MetaTrader Import'!$H$13:$J$5893,TRUNC(((A3695-$A$39+1)-1)/3)+1,MOD((A3695-$A$39+1)-1,3)+1),"")</f>
        <v/>
      </c>
      <c r="C3695" s="43" t="str">
        <f t="shared" si="1723"/>
        <v/>
      </c>
      <c r="D3695" s="43" t="str">
        <f t="shared" ca="1" si="1713"/>
        <v/>
      </c>
      <c r="E3695" s="43" t="str">
        <f t="shared" si="1724"/>
        <v/>
      </c>
      <c r="F3695" s="43" t="str">
        <f t="shared" si="1725"/>
        <v/>
      </c>
      <c r="G3695" s="43" t="str">
        <f>IF(A3695&lt;&gt;"",IF(A3695&lt;Data!$G$11*0.25,$C$13/$G$32,IF(A3695&gt;Data!$G$11*0.25,$C$13,$C$13*10)),"")</f>
        <v/>
      </c>
      <c r="H3695" s="43" t="str">
        <f>IF(A3695&lt;&gt;"",IF(Data!$G$9="constant",$C$13,IF(Data!$G$9="squeeze",G3695,F3695)),"")</f>
        <v/>
      </c>
      <c r="I3695" s="38" t="str">
        <f ca="1">IF(ISNUMBER(A3695),NORMINV(RAND(),0,IF(AND(Data!$G$9="squeeze",A3695&lt;Data!$G$11*0.25),$H$32,1)*$C$30*$C$13)*($C$14*$C$12),"")</f>
        <v/>
      </c>
      <c r="J3695" s="42" t="str">
        <f ca="1">IFERROR(IF(Data!$C$6="Real",B3695,I3695+J3694+($C$14*$C$12)*(NORMINV(RAND(),$C$15,CHOOSE($G$13,$C$13,F3695,G3695)))),"")</f>
        <v/>
      </c>
      <c r="K3695" s="88" t="str">
        <f>IF(ISNUMBER(A3695), IF($G$16="fixed",$G$17,MIN(H3695*Data!$C$7*$C$16*0.5,$C$17*Data!$C$7))*$C$12,"")</f>
        <v/>
      </c>
      <c r="L3695" s="42" t="str">
        <f t="shared" ca="1" si="1740"/>
        <v/>
      </c>
      <c r="M3695" s="44" t="str">
        <f t="shared" ca="1" si="1741"/>
        <v/>
      </c>
      <c r="N3695" s="44" t="str">
        <f t="shared" ca="1" si="1742"/>
        <v/>
      </c>
      <c r="O3695" s="108" t="str">
        <f t="shared" si="1726"/>
        <v/>
      </c>
      <c r="P3695" s="102" t="str">
        <f t="shared" si="1727"/>
        <v/>
      </c>
      <c r="Q3695" s="102" t="str">
        <f t="shared" si="1728"/>
        <v/>
      </c>
      <c r="R3695" s="120" t="str">
        <f t="shared" si="1729"/>
        <v/>
      </c>
      <c r="S3695" s="54" t="str">
        <f t="shared" si="1730"/>
        <v/>
      </c>
      <c r="T3695" s="5" t="str">
        <f t="shared" si="1731"/>
        <v/>
      </c>
      <c r="U3695" s="152" t="str">
        <f t="shared" si="1714"/>
        <v/>
      </c>
      <c r="V3695" s="152" t="str">
        <f t="shared" si="1715"/>
        <v/>
      </c>
      <c r="W3695" s="153" t="str">
        <f t="shared" si="1716"/>
        <v/>
      </c>
      <c r="X3695" s="153" t="str">
        <f t="shared" si="1717"/>
        <v/>
      </c>
      <c r="Y3695" s="153" t="str">
        <f t="shared" si="1718"/>
        <v/>
      </c>
      <c r="Z3695" s="153" t="str">
        <f t="shared" si="1719"/>
        <v/>
      </c>
      <c r="AA3695" s="152" t="str">
        <f t="shared" si="1720"/>
        <v/>
      </c>
      <c r="AB3695" s="152" t="str">
        <f t="shared" si="1721"/>
        <v/>
      </c>
      <c r="AC3695" s="154" t="str">
        <f t="shared" si="1732"/>
        <v/>
      </c>
      <c r="AD3695" s="154" t="str">
        <f t="shared" si="1733"/>
        <v/>
      </c>
      <c r="AE3695" s="3" t="str">
        <f t="shared" si="1734"/>
        <v/>
      </c>
      <c r="AF3695" s="3" t="str">
        <f t="shared" si="1735"/>
        <v/>
      </c>
      <c r="AG3695" s="3" t="str">
        <f t="shared" si="1736"/>
        <v/>
      </c>
      <c r="AH3695" s="4" t="str">
        <f t="shared" si="1737"/>
        <v/>
      </c>
      <c r="AI3695" s="75" t="str">
        <f t="shared" si="1738"/>
        <v/>
      </c>
      <c r="AJ3695" s="75" t="str">
        <f t="shared" si="1739"/>
        <v/>
      </c>
    </row>
    <row r="3696" spans="1:36" ht="14.25">
      <c r="A3696" s="41" t="str">
        <f t="shared" si="1722"/>
        <v/>
      </c>
      <c r="B3696" s="150" t="str">
        <f>IF(ISNUMBER(A3696),INDEX('MetaTrader Import'!$H$13:$J$5893,TRUNC(((A3696-$A$39+1)-1)/3)+1,MOD((A3696-$A$39+1)-1,3)+1),"")</f>
        <v/>
      </c>
      <c r="C3696" s="43" t="str">
        <f t="shared" si="1723"/>
        <v/>
      </c>
      <c r="D3696" s="43" t="str">
        <f t="shared" ca="1" si="1713"/>
        <v/>
      </c>
      <c r="E3696" s="43" t="str">
        <f t="shared" si="1724"/>
        <v/>
      </c>
      <c r="F3696" s="43" t="str">
        <f t="shared" si="1725"/>
        <v/>
      </c>
      <c r="G3696" s="43" t="str">
        <f>IF(A3696&lt;&gt;"",IF(A3696&lt;Data!$G$11*0.25,$C$13/$G$32,IF(A3696&gt;Data!$G$11*0.25,$C$13,$C$13*10)),"")</f>
        <v/>
      </c>
      <c r="H3696" s="43" t="str">
        <f>IF(A3696&lt;&gt;"",IF(Data!$G$9="constant",$C$13,IF(Data!$G$9="squeeze",G3696,F3696)),"")</f>
        <v/>
      </c>
      <c r="I3696" s="38" t="str">
        <f ca="1">IF(ISNUMBER(A3696),NORMINV(RAND(),0,IF(AND(Data!$G$9="squeeze",A3696&lt;Data!$G$11*0.25),$H$32,1)*$C$30*$C$13)*($C$14*$C$12),"")</f>
        <v/>
      </c>
      <c r="J3696" s="42" t="str">
        <f ca="1">IFERROR(IF(Data!$C$6="Real",B3696,I3696+J3695+($C$14*$C$12)*(NORMINV(RAND(),$C$15,CHOOSE($G$13,$C$13,F3696,G3696)))),"")</f>
        <v/>
      </c>
      <c r="K3696" s="88" t="str">
        <f>IF(ISNUMBER(A3696), IF($G$16="fixed",$G$17,MIN(H3696*Data!$C$7*$C$16*0.5,$C$17*Data!$C$7))*$C$12,"")</f>
        <v/>
      </c>
      <c r="L3696" s="42" t="str">
        <f t="shared" ca="1" si="1740"/>
        <v/>
      </c>
      <c r="M3696" s="44" t="str">
        <f t="shared" ca="1" si="1741"/>
        <v/>
      </c>
      <c r="N3696" s="44" t="str">
        <f t="shared" ca="1" si="1742"/>
        <v/>
      </c>
      <c r="O3696" s="108" t="str">
        <f t="shared" si="1726"/>
        <v/>
      </c>
      <c r="P3696" s="102" t="str">
        <f t="shared" si="1727"/>
        <v/>
      </c>
      <c r="Q3696" s="102" t="str">
        <f t="shared" si="1728"/>
        <v/>
      </c>
      <c r="R3696" s="120" t="str">
        <f t="shared" si="1729"/>
        <v/>
      </c>
      <c r="S3696" s="54" t="str">
        <f t="shared" si="1730"/>
        <v/>
      </c>
      <c r="T3696" s="5" t="str">
        <f t="shared" si="1731"/>
        <v/>
      </c>
      <c r="U3696" s="152" t="str">
        <f t="shared" si="1714"/>
        <v/>
      </c>
      <c r="V3696" s="152" t="str">
        <f t="shared" si="1715"/>
        <v/>
      </c>
      <c r="W3696" s="153" t="str">
        <f t="shared" si="1716"/>
        <v/>
      </c>
      <c r="X3696" s="153" t="str">
        <f t="shared" si="1717"/>
        <v/>
      </c>
      <c r="Y3696" s="153" t="str">
        <f t="shared" si="1718"/>
        <v/>
      </c>
      <c r="Z3696" s="153" t="str">
        <f t="shared" si="1719"/>
        <v/>
      </c>
      <c r="AA3696" s="152" t="str">
        <f t="shared" si="1720"/>
        <v/>
      </c>
      <c r="AB3696" s="152" t="str">
        <f t="shared" si="1721"/>
        <v/>
      </c>
      <c r="AC3696" s="154" t="str">
        <f t="shared" si="1732"/>
        <v/>
      </c>
      <c r="AD3696" s="154" t="str">
        <f t="shared" si="1733"/>
        <v/>
      </c>
      <c r="AE3696" s="3" t="str">
        <f t="shared" si="1734"/>
        <v/>
      </c>
      <c r="AF3696" s="3" t="str">
        <f t="shared" si="1735"/>
        <v/>
      </c>
      <c r="AG3696" s="3" t="str">
        <f t="shared" si="1736"/>
        <v/>
      </c>
      <c r="AH3696" s="4" t="str">
        <f t="shared" si="1737"/>
        <v/>
      </c>
      <c r="AI3696" s="75" t="str">
        <f t="shared" si="1738"/>
        <v/>
      </c>
      <c r="AJ3696" s="75" t="str">
        <f t="shared" si="1739"/>
        <v/>
      </c>
    </row>
    <row r="3697" spans="1:36" ht="14.25">
      <c r="A3697" s="41" t="str">
        <f t="shared" si="1722"/>
        <v/>
      </c>
      <c r="B3697" s="150" t="str">
        <f>IF(ISNUMBER(A3697),INDEX('MetaTrader Import'!$H$13:$J$5893,TRUNC(((A3697-$A$39+1)-1)/3)+1,MOD((A3697-$A$39+1)-1,3)+1),"")</f>
        <v/>
      </c>
      <c r="C3697" s="43" t="str">
        <f t="shared" si="1723"/>
        <v/>
      </c>
      <c r="D3697" s="43" t="str">
        <f t="shared" ca="1" si="1713"/>
        <v/>
      </c>
      <c r="E3697" s="43" t="str">
        <f t="shared" si="1724"/>
        <v/>
      </c>
      <c r="F3697" s="43" t="str">
        <f t="shared" si="1725"/>
        <v/>
      </c>
      <c r="G3697" s="43" t="str">
        <f>IF(A3697&lt;&gt;"",IF(A3697&lt;Data!$G$11*0.25,$C$13/$G$32,IF(A3697&gt;Data!$G$11*0.25,$C$13,$C$13*10)),"")</f>
        <v/>
      </c>
      <c r="H3697" s="43" t="str">
        <f>IF(A3697&lt;&gt;"",IF(Data!$G$9="constant",$C$13,IF(Data!$G$9="squeeze",G3697,F3697)),"")</f>
        <v/>
      </c>
      <c r="I3697" s="38" t="str">
        <f ca="1">IF(ISNUMBER(A3697),NORMINV(RAND(),0,IF(AND(Data!$G$9="squeeze",A3697&lt;Data!$G$11*0.25),$H$32,1)*$C$30*$C$13)*($C$14*$C$12),"")</f>
        <v/>
      </c>
      <c r="J3697" s="42" t="str">
        <f ca="1">IFERROR(IF(Data!$C$6="Real",B3697,I3697+J3696+($C$14*$C$12)*(NORMINV(RAND(),$C$15,CHOOSE($G$13,$C$13,F3697,G3697)))),"")</f>
        <v/>
      </c>
      <c r="K3697" s="88" t="str">
        <f>IF(ISNUMBER(A3697), IF($G$16="fixed",$G$17,MIN(H3697*Data!$C$7*$C$16*0.5,$C$17*Data!$C$7))*$C$12,"")</f>
        <v/>
      </c>
      <c r="L3697" s="42" t="str">
        <f t="shared" ca="1" si="1740"/>
        <v/>
      </c>
      <c r="M3697" s="44" t="str">
        <f t="shared" ca="1" si="1741"/>
        <v/>
      </c>
      <c r="N3697" s="44" t="str">
        <f t="shared" ca="1" si="1742"/>
        <v/>
      </c>
      <c r="O3697" s="108" t="str">
        <f t="shared" si="1726"/>
        <v/>
      </c>
      <c r="P3697" s="102" t="str">
        <f t="shared" si="1727"/>
        <v/>
      </c>
      <c r="Q3697" s="102" t="str">
        <f t="shared" si="1728"/>
        <v/>
      </c>
      <c r="R3697" s="120" t="str">
        <f t="shared" si="1729"/>
        <v/>
      </c>
      <c r="S3697" s="54" t="str">
        <f t="shared" si="1730"/>
        <v/>
      </c>
      <c r="T3697" s="5" t="str">
        <f t="shared" si="1731"/>
        <v/>
      </c>
      <c r="U3697" s="152" t="str">
        <f t="shared" si="1714"/>
        <v/>
      </c>
      <c r="V3697" s="152" t="str">
        <f t="shared" si="1715"/>
        <v/>
      </c>
      <c r="W3697" s="153" t="str">
        <f t="shared" si="1716"/>
        <v/>
      </c>
      <c r="X3697" s="153" t="str">
        <f t="shared" si="1717"/>
        <v/>
      </c>
      <c r="Y3697" s="153" t="str">
        <f t="shared" si="1718"/>
        <v/>
      </c>
      <c r="Z3697" s="153" t="str">
        <f t="shared" si="1719"/>
        <v/>
      </c>
      <c r="AA3697" s="152" t="str">
        <f t="shared" si="1720"/>
        <v/>
      </c>
      <c r="AB3697" s="152" t="str">
        <f t="shared" si="1721"/>
        <v/>
      </c>
      <c r="AC3697" s="154" t="str">
        <f t="shared" si="1732"/>
        <v/>
      </c>
      <c r="AD3697" s="154" t="str">
        <f t="shared" si="1733"/>
        <v/>
      </c>
      <c r="AE3697" s="3" t="str">
        <f t="shared" si="1734"/>
        <v/>
      </c>
      <c r="AF3697" s="3" t="str">
        <f t="shared" si="1735"/>
        <v/>
      </c>
      <c r="AG3697" s="3" t="str">
        <f t="shared" si="1736"/>
        <v/>
      </c>
      <c r="AH3697" s="4" t="str">
        <f t="shared" si="1737"/>
        <v/>
      </c>
      <c r="AI3697" s="75" t="str">
        <f t="shared" si="1738"/>
        <v/>
      </c>
      <c r="AJ3697" s="75" t="str">
        <f t="shared" si="1739"/>
        <v/>
      </c>
    </row>
    <row r="3698" spans="1:36" ht="14.25">
      <c r="A3698" s="41" t="str">
        <f t="shared" si="1722"/>
        <v/>
      </c>
      <c r="B3698" s="150" t="str">
        <f>IF(ISNUMBER(A3698),INDEX('MetaTrader Import'!$H$13:$J$5893,TRUNC(((A3698-$A$39+1)-1)/3)+1,MOD((A3698-$A$39+1)-1,3)+1),"")</f>
        <v/>
      </c>
      <c r="C3698" s="43" t="str">
        <f t="shared" si="1723"/>
        <v/>
      </c>
      <c r="D3698" s="43" t="str">
        <f t="shared" ca="1" si="1713"/>
        <v/>
      </c>
      <c r="E3698" s="43" t="str">
        <f t="shared" si="1724"/>
        <v/>
      </c>
      <c r="F3698" s="43" t="str">
        <f t="shared" si="1725"/>
        <v/>
      </c>
      <c r="G3698" s="43" t="str">
        <f>IF(A3698&lt;&gt;"",IF(A3698&lt;Data!$G$11*0.25,$C$13/$G$32,IF(A3698&gt;Data!$G$11*0.25,$C$13,$C$13*10)),"")</f>
        <v/>
      </c>
      <c r="H3698" s="43" t="str">
        <f>IF(A3698&lt;&gt;"",IF(Data!$G$9="constant",$C$13,IF(Data!$G$9="squeeze",G3698,F3698)),"")</f>
        <v/>
      </c>
      <c r="I3698" s="38" t="str">
        <f ca="1">IF(ISNUMBER(A3698),NORMINV(RAND(),0,IF(AND(Data!$G$9="squeeze",A3698&lt;Data!$G$11*0.25),$H$32,1)*$C$30*$C$13)*($C$14*$C$12),"")</f>
        <v/>
      </c>
      <c r="J3698" s="42" t="str">
        <f ca="1">IFERROR(IF(Data!$C$6="Real",B3698,I3698+J3697+($C$14*$C$12)*(NORMINV(RAND(),$C$15,CHOOSE($G$13,$C$13,F3698,G3698)))),"")</f>
        <v/>
      </c>
      <c r="K3698" s="88" t="str">
        <f>IF(ISNUMBER(A3698), IF($G$16="fixed",$G$17,MIN(H3698*Data!$C$7*$C$16*0.5,$C$17*Data!$C$7))*$C$12,"")</f>
        <v/>
      </c>
      <c r="L3698" s="42" t="str">
        <f t="shared" ca="1" si="1740"/>
        <v/>
      </c>
      <c r="M3698" s="44" t="str">
        <f t="shared" ca="1" si="1741"/>
        <v/>
      </c>
      <c r="N3698" s="44" t="str">
        <f t="shared" ca="1" si="1742"/>
        <v/>
      </c>
      <c r="O3698" s="108" t="str">
        <f t="shared" si="1726"/>
        <v/>
      </c>
      <c r="P3698" s="102" t="str">
        <f t="shared" si="1727"/>
        <v/>
      </c>
      <c r="Q3698" s="102" t="str">
        <f t="shared" si="1728"/>
        <v/>
      </c>
      <c r="R3698" s="120" t="str">
        <f t="shared" si="1729"/>
        <v/>
      </c>
      <c r="S3698" s="54" t="str">
        <f t="shared" si="1730"/>
        <v/>
      </c>
      <c r="T3698" s="5" t="str">
        <f t="shared" si="1731"/>
        <v/>
      </c>
      <c r="U3698" s="152" t="str">
        <f t="shared" si="1714"/>
        <v/>
      </c>
      <c r="V3698" s="152" t="str">
        <f t="shared" si="1715"/>
        <v/>
      </c>
      <c r="W3698" s="153" t="str">
        <f t="shared" si="1716"/>
        <v/>
      </c>
      <c r="X3698" s="153" t="str">
        <f t="shared" si="1717"/>
        <v/>
      </c>
      <c r="Y3698" s="153" t="str">
        <f t="shared" si="1718"/>
        <v/>
      </c>
      <c r="Z3698" s="153" t="str">
        <f t="shared" si="1719"/>
        <v/>
      </c>
      <c r="AA3698" s="152" t="str">
        <f t="shared" si="1720"/>
        <v/>
      </c>
      <c r="AB3698" s="152" t="str">
        <f t="shared" si="1721"/>
        <v/>
      </c>
      <c r="AC3698" s="154" t="str">
        <f t="shared" si="1732"/>
        <v/>
      </c>
      <c r="AD3698" s="154" t="str">
        <f t="shared" si="1733"/>
        <v/>
      </c>
      <c r="AE3698" s="3" t="str">
        <f t="shared" si="1734"/>
        <v/>
      </c>
      <c r="AF3698" s="3" t="str">
        <f t="shared" si="1735"/>
        <v/>
      </c>
      <c r="AG3698" s="3" t="str">
        <f t="shared" si="1736"/>
        <v/>
      </c>
      <c r="AH3698" s="4" t="str">
        <f t="shared" si="1737"/>
        <v/>
      </c>
      <c r="AI3698" s="75" t="str">
        <f t="shared" si="1738"/>
        <v/>
      </c>
      <c r="AJ3698" s="75" t="str">
        <f t="shared" si="1739"/>
        <v/>
      </c>
    </row>
    <row r="3699" spans="1:36" ht="14.25">
      <c r="A3699" s="41" t="str">
        <f t="shared" si="1722"/>
        <v/>
      </c>
      <c r="B3699" s="150" t="str">
        <f>IF(ISNUMBER(A3699),INDEX('MetaTrader Import'!$H$13:$J$5893,TRUNC(((A3699-$A$39+1)-1)/3)+1,MOD((A3699-$A$39+1)-1,3)+1),"")</f>
        <v/>
      </c>
      <c r="C3699" s="43" t="str">
        <f t="shared" si="1723"/>
        <v/>
      </c>
      <c r="D3699" s="43" t="str">
        <f t="shared" ca="1" si="1713"/>
        <v/>
      </c>
      <c r="E3699" s="43" t="str">
        <f t="shared" si="1724"/>
        <v/>
      </c>
      <c r="F3699" s="43" t="str">
        <f t="shared" si="1725"/>
        <v/>
      </c>
      <c r="G3699" s="43" t="str">
        <f>IF(A3699&lt;&gt;"",IF(A3699&lt;Data!$G$11*0.25,$C$13/$G$32,IF(A3699&gt;Data!$G$11*0.25,$C$13,$C$13*10)),"")</f>
        <v/>
      </c>
      <c r="H3699" s="43" t="str">
        <f>IF(A3699&lt;&gt;"",IF(Data!$G$9="constant",$C$13,IF(Data!$G$9="squeeze",G3699,F3699)),"")</f>
        <v/>
      </c>
      <c r="I3699" s="38" t="str">
        <f ca="1">IF(ISNUMBER(A3699),NORMINV(RAND(),0,IF(AND(Data!$G$9="squeeze",A3699&lt;Data!$G$11*0.25),$H$32,1)*$C$30*$C$13)*($C$14*$C$12),"")</f>
        <v/>
      </c>
      <c r="J3699" s="42" t="str">
        <f ca="1">IFERROR(IF(Data!$C$6="Real",B3699,I3699+J3698+($C$14*$C$12)*(NORMINV(RAND(),$C$15,CHOOSE($G$13,$C$13,F3699,G3699)))),"")</f>
        <v/>
      </c>
      <c r="K3699" s="88" t="str">
        <f>IF(ISNUMBER(A3699), IF($G$16="fixed",$G$17,MIN(H3699*Data!$C$7*$C$16*0.5,$C$17*Data!$C$7))*$C$12,"")</f>
        <v/>
      </c>
      <c r="L3699" s="42" t="str">
        <f t="shared" ca="1" si="1740"/>
        <v/>
      </c>
      <c r="M3699" s="44" t="str">
        <f t="shared" ca="1" si="1741"/>
        <v/>
      </c>
      <c r="N3699" s="44" t="str">
        <f t="shared" ca="1" si="1742"/>
        <v/>
      </c>
      <c r="O3699" s="108" t="str">
        <f t="shared" si="1726"/>
        <v/>
      </c>
      <c r="P3699" s="102" t="str">
        <f t="shared" si="1727"/>
        <v/>
      </c>
      <c r="Q3699" s="102" t="str">
        <f t="shared" si="1728"/>
        <v/>
      </c>
      <c r="R3699" s="120" t="str">
        <f t="shared" si="1729"/>
        <v/>
      </c>
      <c r="S3699" s="54" t="str">
        <f t="shared" si="1730"/>
        <v/>
      </c>
      <c r="T3699" s="5" t="str">
        <f t="shared" si="1731"/>
        <v/>
      </c>
      <c r="U3699" s="152" t="str">
        <f t="shared" si="1714"/>
        <v/>
      </c>
      <c r="V3699" s="152" t="str">
        <f t="shared" si="1715"/>
        <v/>
      </c>
      <c r="W3699" s="153" t="str">
        <f t="shared" si="1716"/>
        <v/>
      </c>
      <c r="X3699" s="153" t="str">
        <f t="shared" si="1717"/>
        <v/>
      </c>
      <c r="Y3699" s="153" t="str">
        <f t="shared" si="1718"/>
        <v/>
      </c>
      <c r="Z3699" s="153" t="str">
        <f t="shared" si="1719"/>
        <v/>
      </c>
      <c r="AA3699" s="152" t="str">
        <f t="shared" si="1720"/>
        <v/>
      </c>
      <c r="AB3699" s="152" t="str">
        <f t="shared" si="1721"/>
        <v/>
      </c>
      <c r="AC3699" s="154" t="str">
        <f t="shared" si="1732"/>
        <v/>
      </c>
      <c r="AD3699" s="154" t="str">
        <f t="shared" si="1733"/>
        <v/>
      </c>
      <c r="AE3699" s="3" t="str">
        <f t="shared" si="1734"/>
        <v/>
      </c>
      <c r="AF3699" s="3" t="str">
        <f t="shared" si="1735"/>
        <v/>
      </c>
      <c r="AG3699" s="3" t="str">
        <f t="shared" si="1736"/>
        <v/>
      </c>
      <c r="AH3699" s="4" t="str">
        <f t="shared" si="1737"/>
        <v/>
      </c>
      <c r="AI3699" s="75" t="str">
        <f t="shared" si="1738"/>
        <v/>
      </c>
      <c r="AJ3699" s="75" t="str">
        <f t="shared" si="1739"/>
        <v/>
      </c>
    </row>
    <row r="3700" spans="1:36" ht="14.25">
      <c r="A3700" s="41" t="str">
        <f t="shared" si="1722"/>
        <v/>
      </c>
      <c r="B3700" s="150" t="str">
        <f>IF(ISNUMBER(A3700),INDEX('MetaTrader Import'!$H$13:$J$5893,TRUNC(((A3700-$A$39+1)-1)/3)+1,MOD((A3700-$A$39+1)-1,3)+1),"")</f>
        <v/>
      </c>
      <c r="C3700" s="43" t="str">
        <f t="shared" si="1723"/>
        <v/>
      </c>
      <c r="D3700" s="43" t="str">
        <f t="shared" ca="1" si="1713"/>
        <v/>
      </c>
      <c r="E3700" s="43" t="str">
        <f t="shared" si="1724"/>
        <v/>
      </c>
      <c r="F3700" s="43" t="str">
        <f t="shared" si="1725"/>
        <v/>
      </c>
      <c r="G3700" s="43" t="str">
        <f>IF(A3700&lt;&gt;"",IF(A3700&lt;Data!$G$11*0.25,$C$13/$G$32,IF(A3700&gt;Data!$G$11*0.25,$C$13,$C$13*10)),"")</f>
        <v/>
      </c>
      <c r="H3700" s="43" t="str">
        <f>IF(A3700&lt;&gt;"",IF(Data!$G$9="constant",$C$13,IF(Data!$G$9="squeeze",G3700,F3700)),"")</f>
        <v/>
      </c>
      <c r="I3700" s="38" t="str">
        <f ca="1">IF(ISNUMBER(A3700),NORMINV(RAND(),0,IF(AND(Data!$G$9="squeeze",A3700&lt;Data!$G$11*0.25),$H$32,1)*$C$30*$C$13)*($C$14*$C$12),"")</f>
        <v/>
      </c>
      <c r="J3700" s="42" t="str">
        <f ca="1">IFERROR(IF(Data!$C$6="Real",B3700,I3700+J3699+($C$14*$C$12)*(NORMINV(RAND(),$C$15,CHOOSE($G$13,$C$13,F3700,G3700)))),"")</f>
        <v/>
      </c>
      <c r="K3700" s="88" t="str">
        <f>IF(ISNUMBER(A3700), IF($G$16="fixed",$G$17,MIN(H3700*Data!$C$7*$C$16*0.5,$C$17*Data!$C$7))*$C$12,"")</f>
        <v/>
      </c>
      <c r="L3700" s="42" t="str">
        <f t="shared" ca="1" si="1740"/>
        <v/>
      </c>
      <c r="M3700" s="44" t="str">
        <f t="shared" ca="1" si="1741"/>
        <v/>
      </c>
      <c r="N3700" s="44" t="str">
        <f t="shared" ca="1" si="1742"/>
        <v/>
      </c>
      <c r="O3700" s="108" t="str">
        <f t="shared" si="1726"/>
        <v/>
      </c>
      <c r="P3700" s="102" t="str">
        <f t="shared" si="1727"/>
        <v/>
      </c>
      <c r="Q3700" s="102" t="str">
        <f t="shared" si="1728"/>
        <v/>
      </c>
      <c r="R3700" s="120" t="str">
        <f t="shared" si="1729"/>
        <v/>
      </c>
      <c r="S3700" s="54" t="str">
        <f t="shared" si="1730"/>
        <v/>
      </c>
      <c r="T3700" s="5" t="str">
        <f t="shared" si="1731"/>
        <v/>
      </c>
      <c r="U3700" s="152" t="str">
        <f t="shared" si="1714"/>
        <v/>
      </c>
      <c r="V3700" s="152" t="str">
        <f t="shared" si="1715"/>
        <v/>
      </c>
      <c r="W3700" s="153" t="str">
        <f t="shared" si="1716"/>
        <v/>
      </c>
      <c r="X3700" s="153" t="str">
        <f t="shared" si="1717"/>
        <v/>
      </c>
      <c r="Y3700" s="153" t="str">
        <f t="shared" si="1718"/>
        <v/>
      </c>
      <c r="Z3700" s="153" t="str">
        <f t="shared" si="1719"/>
        <v/>
      </c>
      <c r="AA3700" s="152" t="str">
        <f t="shared" si="1720"/>
        <v/>
      </c>
      <c r="AB3700" s="152" t="str">
        <f t="shared" si="1721"/>
        <v/>
      </c>
      <c r="AC3700" s="154" t="str">
        <f t="shared" si="1732"/>
        <v/>
      </c>
      <c r="AD3700" s="154" t="str">
        <f t="shared" si="1733"/>
        <v/>
      </c>
      <c r="AE3700" s="3" t="str">
        <f t="shared" si="1734"/>
        <v/>
      </c>
      <c r="AF3700" s="3" t="str">
        <f t="shared" si="1735"/>
        <v/>
      </c>
      <c r="AG3700" s="3" t="str">
        <f t="shared" si="1736"/>
        <v/>
      </c>
      <c r="AH3700" s="4" t="str">
        <f t="shared" si="1737"/>
        <v/>
      </c>
      <c r="AI3700" s="75" t="str">
        <f t="shared" si="1738"/>
        <v/>
      </c>
      <c r="AJ3700" s="75" t="str">
        <f t="shared" si="1739"/>
        <v/>
      </c>
    </row>
    <row r="3701" spans="1:36" ht="14.25">
      <c r="A3701" s="41" t="str">
        <f t="shared" si="1722"/>
        <v/>
      </c>
      <c r="B3701" s="150" t="str">
        <f>IF(ISNUMBER(A3701),INDEX('MetaTrader Import'!$H$13:$J$5893,TRUNC(((A3701-$A$39+1)-1)/3)+1,MOD((A3701-$A$39+1)-1,3)+1),"")</f>
        <v/>
      </c>
      <c r="C3701" s="43" t="str">
        <f t="shared" si="1723"/>
        <v/>
      </c>
      <c r="D3701" s="43" t="str">
        <f t="shared" ca="1" si="1713"/>
        <v/>
      </c>
      <c r="E3701" s="43" t="str">
        <f t="shared" si="1724"/>
        <v/>
      </c>
      <c r="F3701" s="43" t="str">
        <f t="shared" si="1725"/>
        <v/>
      </c>
      <c r="G3701" s="43" t="str">
        <f>IF(A3701&lt;&gt;"",IF(A3701&lt;Data!$G$11*0.25,$C$13/$G$32,IF(A3701&gt;Data!$G$11*0.25,$C$13,$C$13*10)),"")</f>
        <v/>
      </c>
      <c r="H3701" s="43" t="str">
        <f>IF(A3701&lt;&gt;"",IF(Data!$G$9="constant",$C$13,IF(Data!$G$9="squeeze",G3701,F3701)),"")</f>
        <v/>
      </c>
      <c r="I3701" s="38" t="str">
        <f ca="1">IF(ISNUMBER(A3701),NORMINV(RAND(),0,IF(AND(Data!$G$9="squeeze",A3701&lt;Data!$G$11*0.25),$H$32,1)*$C$30*$C$13)*($C$14*$C$12),"")</f>
        <v/>
      </c>
      <c r="J3701" s="42" t="str">
        <f ca="1">IFERROR(IF(Data!$C$6="Real",B3701,I3701+J3700+($C$14*$C$12)*(NORMINV(RAND(),$C$15,CHOOSE($G$13,$C$13,F3701,G3701)))),"")</f>
        <v/>
      </c>
      <c r="K3701" s="88" t="str">
        <f>IF(ISNUMBER(A3701), IF($G$16="fixed",$G$17,MIN(H3701*Data!$C$7*$C$16*0.5,$C$17*Data!$C$7))*$C$12,"")</f>
        <v/>
      </c>
      <c r="L3701" s="42" t="str">
        <f t="shared" ca="1" si="1740"/>
        <v/>
      </c>
      <c r="M3701" s="44" t="str">
        <f t="shared" ca="1" si="1741"/>
        <v/>
      </c>
      <c r="N3701" s="44" t="str">
        <f t="shared" ca="1" si="1742"/>
        <v/>
      </c>
      <c r="O3701" s="108" t="str">
        <f t="shared" si="1726"/>
        <v/>
      </c>
      <c r="P3701" s="102" t="str">
        <f t="shared" si="1727"/>
        <v/>
      </c>
      <c r="Q3701" s="102" t="str">
        <f t="shared" si="1728"/>
        <v/>
      </c>
      <c r="R3701" s="120" t="str">
        <f t="shared" si="1729"/>
        <v/>
      </c>
      <c r="S3701" s="54" t="str">
        <f t="shared" si="1730"/>
        <v/>
      </c>
      <c r="T3701" s="5" t="str">
        <f t="shared" si="1731"/>
        <v/>
      </c>
      <c r="U3701" s="152" t="str">
        <f t="shared" si="1714"/>
        <v/>
      </c>
      <c r="V3701" s="152" t="str">
        <f t="shared" si="1715"/>
        <v/>
      </c>
      <c r="W3701" s="153" t="str">
        <f t="shared" si="1716"/>
        <v/>
      </c>
      <c r="X3701" s="153" t="str">
        <f t="shared" si="1717"/>
        <v/>
      </c>
      <c r="Y3701" s="153" t="str">
        <f t="shared" si="1718"/>
        <v/>
      </c>
      <c r="Z3701" s="153" t="str">
        <f t="shared" si="1719"/>
        <v/>
      </c>
      <c r="AA3701" s="152" t="str">
        <f t="shared" si="1720"/>
        <v/>
      </c>
      <c r="AB3701" s="152" t="str">
        <f t="shared" si="1721"/>
        <v/>
      </c>
      <c r="AC3701" s="154" t="str">
        <f t="shared" si="1732"/>
        <v/>
      </c>
      <c r="AD3701" s="154" t="str">
        <f t="shared" si="1733"/>
        <v/>
      </c>
      <c r="AE3701" s="3" t="str">
        <f t="shared" si="1734"/>
        <v/>
      </c>
      <c r="AF3701" s="3" t="str">
        <f t="shared" si="1735"/>
        <v/>
      </c>
      <c r="AG3701" s="3" t="str">
        <f t="shared" si="1736"/>
        <v/>
      </c>
      <c r="AH3701" s="4" t="str">
        <f t="shared" si="1737"/>
        <v/>
      </c>
      <c r="AI3701" s="75" t="str">
        <f t="shared" si="1738"/>
        <v/>
      </c>
      <c r="AJ3701" s="75" t="str">
        <f t="shared" si="1739"/>
        <v/>
      </c>
    </row>
    <row r="3702" spans="1:36" ht="14.25">
      <c r="A3702" s="41" t="str">
        <f t="shared" si="1722"/>
        <v/>
      </c>
      <c r="B3702" s="150" t="str">
        <f>IF(ISNUMBER(A3702),INDEX('MetaTrader Import'!$H$13:$J$5893,TRUNC(((A3702-$A$39+1)-1)/3)+1,MOD((A3702-$A$39+1)-1,3)+1),"")</f>
        <v/>
      </c>
      <c r="C3702" s="43" t="str">
        <f t="shared" si="1723"/>
        <v/>
      </c>
      <c r="D3702" s="43" t="str">
        <f t="shared" ca="1" si="1713"/>
        <v/>
      </c>
      <c r="E3702" s="43" t="str">
        <f t="shared" si="1724"/>
        <v/>
      </c>
      <c r="F3702" s="43" t="str">
        <f t="shared" si="1725"/>
        <v/>
      </c>
      <c r="G3702" s="43" t="str">
        <f>IF(A3702&lt;&gt;"",IF(A3702&lt;Data!$G$11*0.25,$C$13/$G$32,IF(A3702&gt;Data!$G$11*0.25,$C$13,$C$13*10)),"")</f>
        <v/>
      </c>
      <c r="H3702" s="43" t="str">
        <f>IF(A3702&lt;&gt;"",IF(Data!$G$9="constant",$C$13,IF(Data!$G$9="squeeze",G3702,F3702)),"")</f>
        <v/>
      </c>
      <c r="I3702" s="38" t="str">
        <f ca="1">IF(ISNUMBER(A3702),NORMINV(RAND(),0,IF(AND(Data!$G$9="squeeze",A3702&lt;Data!$G$11*0.25),$H$32,1)*$C$30*$C$13)*($C$14*$C$12),"")</f>
        <v/>
      </c>
      <c r="J3702" s="42" t="str">
        <f ca="1">IFERROR(IF(Data!$C$6="Real",B3702,I3702+J3701+($C$14*$C$12)*(NORMINV(RAND(),$C$15,CHOOSE($G$13,$C$13,F3702,G3702)))),"")</f>
        <v/>
      </c>
      <c r="K3702" s="88" t="str">
        <f>IF(ISNUMBER(A3702), IF($G$16="fixed",$G$17,MIN(H3702*Data!$C$7*$C$16*0.5,$C$17*Data!$C$7))*$C$12,"")</f>
        <v/>
      </c>
      <c r="L3702" s="42" t="str">
        <f t="shared" ca="1" si="1740"/>
        <v/>
      </c>
      <c r="M3702" s="44" t="str">
        <f t="shared" ca="1" si="1741"/>
        <v/>
      </c>
      <c r="N3702" s="44" t="str">
        <f t="shared" ca="1" si="1742"/>
        <v/>
      </c>
      <c r="O3702" s="108" t="str">
        <f t="shared" si="1726"/>
        <v/>
      </c>
      <c r="P3702" s="102" t="str">
        <f t="shared" si="1727"/>
        <v/>
      </c>
      <c r="Q3702" s="102" t="str">
        <f t="shared" si="1728"/>
        <v/>
      </c>
      <c r="R3702" s="120" t="str">
        <f t="shared" si="1729"/>
        <v/>
      </c>
      <c r="S3702" s="54" t="str">
        <f t="shared" si="1730"/>
        <v/>
      </c>
      <c r="T3702" s="5" t="str">
        <f t="shared" si="1731"/>
        <v/>
      </c>
      <c r="U3702" s="152" t="str">
        <f t="shared" si="1714"/>
        <v/>
      </c>
      <c r="V3702" s="152" t="str">
        <f t="shared" si="1715"/>
        <v/>
      </c>
      <c r="W3702" s="153" t="str">
        <f t="shared" si="1716"/>
        <v/>
      </c>
      <c r="X3702" s="153" t="str">
        <f t="shared" si="1717"/>
        <v/>
      </c>
      <c r="Y3702" s="153" t="str">
        <f t="shared" si="1718"/>
        <v/>
      </c>
      <c r="Z3702" s="153" t="str">
        <f t="shared" si="1719"/>
        <v/>
      </c>
      <c r="AA3702" s="152" t="str">
        <f t="shared" si="1720"/>
        <v/>
      </c>
      <c r="AB3702" s="152" t="str">
        <f t="shared" si="1721"/>
        <v/>
      </c>
      <c r="AC3702" s="154" t="str">
        <f t="shared" si="1732"/>
        <v/>
      </c>
      <c r="AD3702" s="154" t="str">
        <f t="shared" si="1733"/>
        <v/>
      </c>
      <c r="AE3702" s="3" t="str">
        <f t="shared" si="1734"/>
        <v/>
      </c>
      <c r="AF3702" s="3" t="str">
        <f t="shared" si="1735"/>
        <v/>
      </c>
      <c r="AG3702" s="3" t="str">
        <f t="shared" si="1736"/>
        <v/>
      </c>
      <c r="AH3702" s="4" t="str">
        <f t="shared" si="1737"/>
        <v/>
      </c>
      <c r="AI3702" s="75" t="str">
        <f t="shared" si="1738"/>
        <v/>
      </c>
      <c r="AJ3702" s="75" t="str">
        <f t="shared" si="1739"/>
        <v/>
      </c>
    </row>
    <row r="3703" spans="1:36" ht="14.25">
      <c r="A3703" s="41" t="str">
        <f t="shared" si="1722"/>
        <v/>
      </c>
      <c r="B3703" s="150" t="str">
        <f>IF(ISNUMBER(A3703),INDEX('MetaTrader Import'!$H$13:$J$5893,TRUNC(((A3703-$A$39+1)-1)/3)+1,MOD((A3703-$A$39+1)-1,3)+1),"")</f>
        <v/>
      </c>
      <c r="C3703" s="43" t="str">
        <f t="shared" si="1723"/>
        <v/>
      </c>
      <c r="D3703" s="43" t="str">
        <f t="shared" ca="1" si="1713"/>
        <v/>
      </c>
      <c r="E3703" s="43" t="str">
        <f t="shared" si="1724"/>
        <v/>
      </c>
      <c r="F3703" s="43" t="str">
        <f t="shared" si="1725"/>
        <v/>
      </c>
      <c r="G3703" s="43" t="str">
        <f>IF(A3703&lt;&gt;"",IF(A3703&lt;Data!$G$11*0.25,$C$13/$G$32,IF(A3703&gt;Data!$G$11*0.25,$C$13,$C$13*10)),"")</f>
        <v/>
      </c>
      <c r="H3703" s="43" t="str">
        <f>IF(A3703&lt;&gt;"",IF(Data!$G$9="constant",$C$13,IF(Data!$G$9="squeeze",G3703,F3703)),"")</f>
        <v/>
      </c>
      <c r="I3703" s="38" t="str">
        <f ca="1">IF(ISNUMBER(A3703),NORMINV(RAND(),0,IF(AND(Data!$G$9="squeeze",A3703&lt;Data!$G$11*0.25),$H$32,1)*$C$30*$C$13)*($C$14*$C$12),"")</f>
        <v/>
      </c>
      <c r="J3703" s="42" t="str">
        <f ca="1">IFERROR(IF(Data!$C$6="Real",B3703,I3703+J3702+($C$14*$C$12)*(NORMINV(RAND(),$C$15,CHOOSE($G$13,$C$13,F3703,G3703)))),"")</f>
        <v/>
      </c>
      <c r="K3703" s="88" t="str">
        <f>IF(ISNUMBER(A3703), IF($G$16="fixed",$G$17,MIN(H3703*Data!$C$7*$C$16*0.5,$C$17*Data!$C$7))*$C$12,"")</f>
        <v/>
      </c>
      <c r="L3703" s="42" t="str">
        <f t="shared" ca="1" si="1740"/>
        <v/>
      </c>
      <c r="M3703" s="44" t="str">
        <f t="shared" ca="1" si="1741"/>
        <v/>
      </c>
      <c r="N3703" s="44" t="str">
        <f t="shared" ca="1" si="1742"/>
        <v/>
      </c>
      <c r="O3703" s="108" t="str">
        <f t="shared" si="1726"/>
        <v/>
      </c>
      <c r="P3703" s="102" t="str">
        <f t="shared" si="1727"/>
        <v/>
      </c>
      <c r="Q3703" s="102" t="str">
        <f t="shared" si="1728"/>
        <v/>
      </c>
      <c r="R3703" s="120" t="str">
        <f t="shared" si="1729"/>
        <v/>
      </c>
      <c r="S3703" s="54" t="str">
        <f t="shared" si="1730"/>
        <v/>
      </c>
      <c r="T3703" s="5" t="str">
        <f t="shared" si="1731"/>
        <v/>
      </c>
      <c r="U3703" s="152" t="str">
        <f t="shared" si="1714"/>
        <v/>
      </c>
      <c r="V3703" s="152" t="str">
        <f t="shared" si="1715"/>
        <v/>
      </c>
      <c r="W3703" s="153" t="str">
        <f t="shared" si="1716"/>
        <v/>
      </c>
      <c r="X3703" s="153" t="str">
        <f t="shared" si="1717"/>
        <v/>
      </c>
      <c r="Y3703" s="153" t="str">
        <f t="shared" si="1718"/>
        <v/>
      </c>
      <c r="Z3703" s="153" t="str">
        <f t="shared" si="1719"/>
        <v/>
      </c>
      <c r="AA3703" s="152" t="str">
        <f t="shared" si="1720"/>
        <v/>
      </c>
      <c r="AB3703" s="152" t="str">
        <f t="shared" si="1721"/>
        <v/>
      </c>
      <c r="AC3703" s="154" t="str">
        <f t="shared" si="1732"/>
        <v/>
      </c>
      <c r="AD3703" s="154" t="str">
        <f t="shared" si="1733"/>
        <v/>
      </c>
      <c r="AE3703" s="3" t="str">
        <f t="shared" si="1734"/>
        <v/>
      </c>
      <c r="AF3703" s="3" t="str">
        <f t="shared" si="1735"/>
        <v/>
      </c>
      <c r="AG3703" s="3" t="str">
        <f t="shared" si="1736"/>
        <v/>
      </c>
      <c r="AH3703" s="4" t="str">
        <f t="shared" si="1737"/>
        <v/>
      </c>
      <c r="AI3703" s="75" t="str">
        <f t="shared" si="1738"/>
        <v/>
      </c>
      <c r="AJ3703" s="75" t="str">
        <f t="shared" si="1739"/>
        <v/>
      </c>
    </row>
    <row r="3704" spans="1:36" ht="14.25">
      <c r="A3704" s="41" t="str">
        <f t="shared" si="1722"/>
        <v/>
      </c>
      <c r="B3704" s="150" t="str">
        <f>IF(ISNUMBER(A3704),INDEX('MetaTrader Import'!$H$13:$J$5893,TRUNC(((A3704-$A$39+1)-1)/3)+1,MOD((A3704-$A$39+1)-1,3)+1),"")</f>
        <v/>
      </c>
      <c r="C3704" s="43" t="str">
        <f t="shared" si="1723"/>
        <v/>
      </c>
      <c r="D3704" s="43" t="str">
        <f t="shared" ca="1" si="1713"/>
        <v/>
      </c>
      <c r="E3704" s="43" t="str">
        <f t="shared" si="1724"/>
        <v/>
      </c>
      <c r="F3704" s="43" t="str">
        <f t="shared" si="1725"/>
        <v/>
      </c>
      <c r="G3704" s="43" t="str">
        <f>IF(A3704&lt;&gt;"",IF(A3704&lt;Data!$G$11*0.25,$C$13/$G$32,IF(A3704&gt;Data!$G$11*0.25,$C$13,$C$13*10)),"")</f>
        <v/>
      </c>
      <c r="H3704" s="43" t="str">
        <f>IF(A3704&lt;&gt;"",IF(Data!$G$9="constant",$C$13,IF(Data!$G$9="squeeze",G3704,F3704)),"")</f>
        <v/>
      </c>
      <c r="I3704" s="38" t="str">
        <f ca="1">IF(ISNUMBER(A3704),NORMINV(RAND(),0,IF(AND(Data!$G$9="squeeze",A3704&lt;Data!$G$11*0.25),$H$32,1)*$C$30*$C$13)*($C$14*$C$12),"")</f>
        <v/>
      </c>
      <c r="J3704" s="42" t="str">
        <f ca="1">IFERROR(IF(Data!$C$6="Real",B3704,I3704+J3703+($C$14*$C$12)*(NORMINV(RAND(),$C$15,CHOOSE($G$13,$C$13,F3704,G3704)))),"")</f>
        <v/>
      </c>
      <c r="K3704" s="88" t="str">
        <f>IF(ISNUMBER(A3704), IF($G$16="fixed",$G$17,MIN(H3704*Data!$C$7*$C$16*0.5,$C$17*Data!$C$7))*$C$12,"")</f>
        <v/>
      </c>
      <c r="L3704" s="42" t="str">
        <f t="shared" ca="1" si="1740"/>
        <v/>
      </c>
      <c r="M3704" s="44" t="str">
        <f t="shared" ca="1" si="1741"/>
        <v/>
      </c>
      <c r="N3704" s="44" t="str">
        <f t="shared" ca="1" si="1742"/>
        <v/>
      </c>
      <c r="O3704" s="108" t="str">
        <f t="shared" si="1726"/>
        <v/>
      </c>
      <c r="P3704" s="102" t="str">
        <f t="shared" si="1727"/>
        <v/>
      </c>
      <c r="Q3704" s="102" t="str">
        <f t="shared" si="1728"/>
        <v/>
      </c>
      <c r="R3704" s="120" t="str">
        <f t="shared" si="1729"/>
        <v/>
      </c>
      <c r="S3704" s="54" t="str">
        <f t="shared" si="1730"/>
        <v/>
      </c>
      <c r="T3704" s="5" t="str">
        <f t="shared" si="1731"/>
        <v/>
      </c>
      <c r="U3704" s="152" t="str">
        <f t="shared" si="1714"/>
        <v/>
      </c>
      <c r="V3704" s="152" t="str">
        <f t="shared" si="1715"/>
        <v/>
      </c>
      <c r="W3704" s="153" t="str">
        <f t="shared" si="1716"/>
        <v/>
      </c>
      <c r="X3704" s="153" t="str">
        <f t="shared" si="1717"/>
        <v/>
      </c>
      <c r="Y3704" s="153" t="str">
        <f t="shared" si="1718"/>
        <v/>
      </c>
      <c r="Z3704" s="153" t="str">
        <f t="shared" si="1719"/>
        <v/>
      </c>
      <c r="AA3704" s="152" t="str">
        <f t="shared" si="1720"/>
        <v/>
      </c>
      <c r="AB3704" s="152" t="str">
        <f t="shared" si="1721"/>
        <v/>
      </c>
      <c r="AC3704" s="154" t="str">
        <f t="shared" si="1732"/>
        <v/>
      </c>
      <c r="AD3704" s="154" t="str">
        <f t="shared" si="1733"/>
        <v/>
      </c>
      <c r="AE3704" s="3" t="str">
        <f t="shared" si="1734"/>
        <v/>
      </c>
      <c r="AF3704" s="3" t="str">
        <f t="shared" si="1735"/>
        <v/>
      </c>
      <c r="AG3704" s="3" t="str">
        <f t="shared" si="1736"/>
        <v/>
      </c>
      <c r="AH3704" s="4" t="str">
        <f t="shared" si="1737"/>
        <v/>
      </c>
      <c r="AI3704" s="75" t="str">
        <f t="shared" si="1738"/>
        <v/>
      </c>
      <c r="AJ3704" s="75" t="str">
        <f t="shared" si="1739"/>
        <v/>
      </c>
    </row>
    <row r="3705" spans="1:36" ht="14.25">
      <c r="A3705" s="41" t="str">
        <f t="shared" si="1722"/>
        <v/>
      </c>
      <c r="B3705" s="150" t="str">
        <f>IF(ISNUMBER(A3705),INDEX('MetaTrader Import'!$H$13:$J$5893,TRUNC(((A3705-$A$39+1)-1)/3)+1,MOD((A3705-$A$39+1)-1,3)+1),"")</f>
        <v/>
      </c>
      <c r="C3705" s="43" t="str">
        <f t="shared" si="1723"/>
        <v/>
      </c>
      <c r="D3705" s="43" t="str">
        <f t="shared" ca="1" si="1713"/>
        <v/>
      </c>
      <c r="E3705" s="43" t="str">
        <f t="shared" si="1724"/>
        <v/>
      </c>
      <c r="F3705" s="43" t="str">
        <f t="shared" si="1725"/>
        <v/>
      </c>
      <c r="G3705" s="43" t="str">
        <f>IF(A3705&lt;&gt;"",IF(A3705&lt;Data!$G$11*0.25,$C$13/$G$32,IF(A3705&gt;Data!$G$11*0.25,$C$13,$C$13*10)),"")</f>
        <v/>
      </c>
      <c r="H3705" s="43" t="str">
        <f>IF(A3705&lt;&gt;"",IF(Data!$G$9="constant",$C$13,IF(Data!$G$9="squeeze",G3705,F3705)),"")</f>
        <v/>
      </c>
      <c r="I3705" s="38" t="str">
        <f ca="1">IF(ISNUMBER(A3705),NORMINV(RAND(),0,IF(AND(Data!$G$9="squeeze",A3705&lt;Data!$G$11*0.25),$H$32,1)*$C$30*$C$13)*($C$14*$C$12),"")</f>
        <v/>
      </c>
      <c r="J3705" s="42" t="str">
        <f ca="1">IFERROR(IF(Data!$C$6="Real",B3705,I3705+J3704+($C$14*$C$12)*(NORMINV(RAND(),$C$15,CHOOSE($G$13,$C$13,F3705,G3705)))),"")</f>
        <v/>
      </c>
      <c r="K3705" s="88" t="str">
        <f>IF(ISNUMBER(A3705), IF($G$16="fixed",$G$17,MIN(H3705*Data!$C$7*$C$16*0.5,$C$17*Data!$C$7))*$C$12,"")</f>
        <v/>
      </c>
      <c r="L3705" s="42" t="str">
        <f t="shared" ca="1" si="1740"/>
        <v/>
      </c>
      <c r="M3705" s="44" t="str">
        <f t="shared" ca="1" si="1741"/>
        <v/>
      </c>
      <c r="N3705" s="44" t="str">
        <f t="shared" ca="1" si="1742"/>
        <v/>
      </c>
      <c r="O3705" s="108" t="str">
        <f t="shared" si="1726"/>
        <v/>
      </c>
      <c r="P3705" s="102" t="str">
        <f t="shared" si="1727"/>
        <v/>
      </c>
      <c r="Q3705" s="102" t="str">
        <f t="shared" si="1728"/>
        <v/>
      </c>
      <c r="R3705" s="120" t="str">
        <f t="shared" si="1729"/>
        <v/>
      </c>
      <c r="S3705" s="54" t="str">
        <f t="shared" si="1730"/>
        <v/>
      </c>
      <c r="T3705" s="5" t="str">
        <f t="shared" si="1731"/>
        <v/>
      </c>
      <c r="U3705" s="152" t="str">
        <f t="shared" si="1714"/>
        <v/>
      </c>
      <c r="V3705" s="152" t="str">
        <f t="shared" si="1715"/>
        <v/>
      </c>
      <c r="W3705" s="153" t="str">
        <f t="shared" si="1716"/>
        <v/>
      </c>
      <c r="X3705" s="153" t="str">
        <f t="shared" si="1717"/>
        <v/>
      </c>
      <c r="Y3705" s="153" t="str">
        <f t="shared" si="1718"/>
        <v/>
      </c>
      <c r="Z3705" s="153" t="str">
        <f t="shared" si="1719"/>
        <v/>
      </c>
      <c r="AA3705" s="152" t="str">
        <f t="shared" si="1720"/>
        <v/>
      </c>
      <c r="AB3705" s="152" t="str">
        <f t="shared" si="1721"/>
        <v/>
      </c>
      <c r="AC3705" s="154" t="str">
        <f t="shared" si="1732"/>
        <v/>
      </c>
      <c r="AD3705" s="154" t="str">
        <f t="shared" si="1733"/>
        <v/>
      </c>
      <c r="AE3705" s="3" t="str">
        <f t="shared" si="1734"/>
        <v/>
      </c>
      <c r="AF3705" s="3" t="str">
        <f t="shared" si="1735"/>
        <v/>
      </c>
      <c r="AG3705" s="3" t="str">
        <f t="shared" si="1736"/>
        <v/>
      </c>
      <c r="AH3705" s="4" t="str">
        <f t="shared" si="1737"/>
        <v/>
      </c>
      <c r="AI3705" s="75" t="str">
        <f t="shared" si="1738"/>
        <v/>
      </c>
      <c r="AJ3705" s="75" t="str">
        <f t="shared" si="1739"/>
        <v/>
      </c>
    </row>
    <row r="3706" spans="1:36" ht="14.25">
      <c r="A3706" s="41" t="str">
        <f t="shared" si="1722"/>
        <v/>
      </c>
      <c r="B3706" s="150" t="str">
        <f>IF(ISNUMBER(A3706),INDEX('MetaTrader Import'!$H$13:$J$5893,TRUNC(((A3706-$A$39+1)-1)/3)+1,MOD((A3706-$A$39+1)-1,3)+1),"")</f>
        <v/>
      </c>
      <c r="C3706" s="43" t="str">
        <f t="shared" si="1723"/>
        <v/>
      </c>
      <c r="D3706" s="43" t="str">
        <f t="shared" ca="1" si="1713"/>
        <v/>
      </c>
      <c r="E3706" s="43" t="str">
        <f t="shared" si="1724"/>
        <v/>
      </c>
      <c r="F3706" s="43" t="str">
        <f t="shared" si="1725"/>
        <v/>
      </c>
      <c r="G3706" s="43" t="str">
        <f>IF(A3706&lt;&gt;"",IF(A3706&lt;Data!$G$11*0.25,$C$13/$G$32,IF(A3706&gt;Data!$G$11*0.25,$C$13,$C$13*10)),"")</f>
        <v/>
      </c>
      <c r="H3706" s="43" t="str">
        <f>IF(A3706&lt;&gt;"",IF(Data!$G$9="constant",$C$13,IF(Data!$G$9="squeeze",G3706,F3706)),"")</f>
        <v/>
      </c>
      <c r="I3706" s="38" t="str">
        <f ca="1">IF(ISNUMBER(A3706),NORMINV(RAND(),0,IF(AND(Data!$G$9="squeeze",A3706&lt;Data!$G$11*0.25),$H$32,1)*$C$30*$C$13)*($C$14*$C$12),"")</f>
        <v/>
      </c>
      <c r="J3706" s="42" t="str">
        <f ca="1">IFERROR(IF(Data!$C$6="Real",B3706,I3706+J3705+($C$14*$C$12)*(NORMINV(RAND(),$C$15,CHOOSE($G$13,$C$13,F3706,G3706)))),"")</f>
        <v/>
      </c>
      <c r="K3706" s="88" t="str">
        <f>IF(ISNUMBER(A3706), IF($G$16="fixed",$G$17,MIN(H3706*Data!$C$7*$C$16*0.5,$C$17*Data!$C$7))*$C$12,"")</f>
        <v/>
      </c>
      <c r="L3706" s="42" t="str">
        <f t="shared" ca="1" si="1740"/>
        <v/>
      </c>
      <c r="M3706" s="44" t="str">
        <f t="shared" ca="1" si="1741"/>
        <v/>
      </c>
      <c r="N3706" s="44" t="str">
        <f t="shared" ca="1" si="1742"/>
        <v/>
      </c>
      <c r="O3706" s="108" t="str">
        <f t="shared" si="1726"/>
        <v/>
      </c>
      <c r="P3706" s="102" t="str">
        <f t="shared" si="1727"/>
        <v/>
      </c>
      <c r="Q3706" s="102" t="str">
        <f t="shared" si="1728"/>
        <v/>
      </c>
      <c r="R3706" s="120" t="str">
        <f t="shared" si="1729"/>
        <v/>
      </c>
      <c r="S3706" s="54" t="str">
        <f t="shared" si="1730"/>
        <v/>
      </c>
      <c r="T3706" s="5" t="str">
        <f t="shared" si="1731"/>
        <v/>
      </c>
      <c r="U3706" s="152" t="str">
        <f t="shared" si="1714"/>
        <v/>
      </c>
      <c r="V3706" s="152" t="str">
        <f t="shared" si="1715"/>
        <v/>
      </c>
      <c r="W3706" s="153" t="str">
        <f t="shared" si="1716"/>
        <v/>
      </c>
      <c r="X3706" s="153" t="str">
        <f t="shared" si="1717"/>
        <v/>
      </c>
      <c r="Y3706" s="153" t="str">
        <f t="shared" si="1718"/>
        <v/>
      </c>
      <c r="Z3706" s="153" t="str">
        <f t="shared" si="1719"/>
        <v/>
      </c>
      <c r="AA3706" s="152" t="str">
        <f t="shared" si="1720"/>
        <v/>
      </c>
      <c r="AB3706" s="152" t="str">
        <f t="shared" si="1721"/>
        <v/>
      </c>
      <c r="AC3706" s="154" t="str">
        <f t="shared" si="1732"/>
        <v/>
      </c>
      <c r="AD3706" s="154" t="str">
        <f t="shared" si="1733"/>
        <v/>
      </c>
      <c r="AE3706" s="3" t="str">
        <f t="shared" si="1734"/>
        <v/>
      </c>
      <c r="AF3706" s="3" t="str">
        <f t="shared" si="1735"/>
        <v/>
      </c>
      <c r="AG3706" s="3" t="str">
        <f t="shared" si="1736"/>
        <v/>
      </c>
      <c r="AH3706" s="4" t="str">
        <f t="shared" si="1737"/>
        <v/>
      </c>
      <c r="AI3706" s="75" t="str">
        <f t="shared" si="1738"/>
        <v/>
      </c>
      <c r="AJ3706" s="75" t="str">
        <f t="shared" si="1739"/>
        <v/>
      </c>
    </row>
    <row r="3707" spans="1:36" ht="14.25">
      <c r="A3707" s="41" t="str">
        <f t="shared" si="1722"/>
        <v/>
      </c>
      <c r="B3707" s="150" t="str">
        <f>IF(ISNUMBER(A3707),INDEX('MetaTrader Import'!$H$13:$J$5893,TRUNC(((A3707-$A$39+1)-1)/3)+1,MOD((A3707-$A$39+1)-1,3)+1),"")</f>
        <v/>
      </c>
      <c r="C3707" s="43" t="str">
        <f t="shared" si="1723"/>
        <v/>
      </c>
      <c r="D3707" s="43" t="str">
        <f t="shared" ca="1" si="1713"/>
        <v/>
      </c>
      <c r="E3707" s="43" t="str">
        <f t="shared" si="1724"/>
        <v/>
      </c>
      <c r="F3707" s="43" t="str">
        <f t="shared" si="1725"/>
        <v/>
      </c>
      <c r="G3707" s="43" t="str">
        <f>IF(A3707&lt;&gt;"",IF(A3707&lt;Data!$G$11*0.25,$C$13/$G$32,IF(A3707&gt;Data!$G$11*0.25,$C$13,$C$13*10)),"")</f>
        <v/>
      </c>
      <c r="H3707" s="43" t="str">
        <f>IF(A3707&lt;&gt;"",IF(Data!$G$9="constant",$C$13,IF(Data!$G$9="squeeze",G3707,F3707)),"")</f>
        <v/>
      </c>
      <c r="I3707" s="38" t="str">
        <f ca="1">IF(ISNUMBER(A3707),NORMINV(RAND(),0,IF(AND(Data!$G$9="squeeze",A3707&lt;Data!$G$11*0.25),$H$32,1)*$C$30*$C$13)*($C$14*$C$12),"")</f>
        <v/>
      </c>
      <c r="J3707" s="42" t="str">
        <f ca="1">IFERROR(IF(Data!$C$6="Real",B3707,I3707+J3706+($C$14*$C$12)*(NORMINV(RAND(),$C$15,CHOOSE($G$13,$C$13,F3707,G3707)))),"")</f>
        <v/>
      </c>
      <c r="K3707" s="88" t="str">
        <f>IF(ISNUMBER(A3707), IF($G$16="fixed",$G$17,MIN(H3707*Data!$C$7*$C$16*0.5,$C$17*Data!$C$7))*$C$12,"")</f>
        <v/>
      </c>
      <c r="L3707" s="42" t="str">
        <f t="shared" ca="1" si="1740"/>
        <v/>
      </c>
      <c r="M3707" s="44" t="str">
        <f t="shared" ca="1" si="1741"/>
        <v/>
      </c>
      <c r="N3707" s="44" t="str">
        <f t="shared" ca="1" si="1742"/>
        <v/>
      </c>
      <c r="O3707" s="108" t="str">
        <f t="shared" si="1726"/>
        <v/>
      </c>
      <c r="P3707" s="102" t="str">
        <f t="shared" si="1727"/>
        <v/>
      </c>
      <c r="Q3707" s="102" t="str">
        <f t="shared" si="1728"/>
        <v/>
      </c>
      <c r="R3707" s="120" t="str">
        <f t="shared" si="1729"/>
        <v/>
      </c>
      <c r="S3707" s="54" t="str">
        <f t="shared" si="1730"/>
        <v/>
      </c>
      <c r="T3707" s="5" t="str">
        <f t="shared" si="1731"/>
        <v/>
      </c>
      <c r="U3707" s="152" t="str">
        <f t="shared" si="1714"/>
        <v/>
      </c>
      <c r="V3707" s="152" t="str">
        <f t="shared" si="1715"/>
        <v/>
      </c>
      <c r="W3707" s="153" t="str">
        <f t="shared" si="1716"/>
        <v/>
      </c>
      <c r="X3707" s="153" t="str">
        <f t="shared" si="1717"/>
        <v/>
      </c>
      <c r="Y3707" s="153" t="str">
        <f t="shared" si="1718"/>
        <v/>
      </c>
      <c r="Z3707" s="153" t="str">
        <f t="shared" si="1719"/>
        <v/>
      </c>
      <c r="AA3707" s="152" t="str">
        <f t="shared" si="1720"/>
        <v/>
      </c>
      <c r="AB3707" s="152" t="str">
        <f t="shared" si="1721"/>
        <v/>
      </c>
      <c r="AC3707" s="154" t="str">
        <f t="shared" si="1732"/>
        <v/>
      </c>
      <c r="AD3707" s="154" t="str">
        <f t="shared" si="1733"/>
        <v/>
      </c>
      <c r="AE3707" s="3" t="str">
        <f t="shared" si="1734"/>
        <v/>
      </c>
      <c r="AF3707" s="3" t="str">
        <f t="shared" si="1735"/>
        <v/>
      </c>
      <c r="AG3707" s="3" t="str">
        <f t="shared" si="1736"/>
        <v/>
      </c>
      <c r="AH3707" s="4" t="str">
        <f t="shared" si="1737"/>
        <v/>
      </c>
      <c r="AI3707" s="75" t="str">
        <f t="shared" si="1738"/>
        <v/>
      </c>
      <c r="AJ3707" s="75" t="str">
        <f t="shared" si="1739"/>
        <v/>
      </c>
    </row>
    <row r="3708" spans="1:36" ht="14.25">
      <c r="A3708" s="41" t="str">
        <f t="shared" si="1722"/>
        <v/>
      </c>
      <c r="B3708" s="150" t="str">
        <f>IF(ISNUMBER(A3708),INDEX('MetaTrader Import'!$H$13:$J$5893,TRUNC(((A3708-$A$39+1)-1)/3)+1,MOD((A3708-$A$39+1)-1,3)+1),"")</f>
        <v/>
      </c>
      <c r="C3708" s="43" t="str">
        <f t="shared" si="1723"/>
        <v/>
      </c>
      <c r="D3708" s="43" t="str">
        <f t="shared" ca="1" si="1713"/>
        <v/>
      </c>
      <c r="E3708" s="43" t="str">
        <f t="shared" si="1724"/>
        <v/>
      </c>
      <c r="F3708" s="43" t="str">
        <f t="shared" si="1725"/>
        <v/>
      </c>
      <c r="G3708" s="43" t="str">
        <f>IF(A3708&lt;&gt;"",IF(A3708&lt;Data!$G$11*0.25,$C$13/$G$32,IF(A3708&gt;Data!$G$11*0.25,$C$13,$C$13*10)),"")</f>
        <v/>
      </c>
      <c r="H3708" s="43" t="str">
        <f>IF(A3708&lt;&gt;"",IF(Data!$G$9="constant",$C$13,IF(Data!$G$9="squeeze",G3708,F3708)),"")</f>
        <v/>
      </c>
      <c r="I3708" s="38" t="str">
        <f ca="1">IF(ISNUMBER(A3708),NORMINV(RAND(),0,IF(AND(Data!$G$9="squeeze",A3708&lt;Data!$G$11*0.25),$H$32,1)*$C$30*$C$13)*($C$14*$C$12),"")</f>
        <v/>
      </c>
      <c r="J3708" s="42" t="str">
        <f ca="1">IFERROR(IF(Data!$C$6="Real",B3708,I3708+J3707+($C$14*$C$12)*(NORMINV(RAND(),$C$15,CHOOSE($G$13,$C$13,F3708,G3708)))),"")</f>
        <v/>
      </c>
      <c r="K3708" s="88" t="str">
        <f>IF(ISNUMBER(A3708), IF($G$16="fixed",$G$17,MIN(H3708*Data!$C$7*$C$16*0.5,$C$17*Data!$C$7))*$C$12,"")</f>
        <v/>
      </c>
      <c r="L3708" s="42" t="str">
        <f t="shared" ca="1" si="1740"/>
        <v/>
      </c>
      <c r="M3708" s="44" t="str">
        <f t="shared" ca="1" si="1741"/>
        <v/>
      </c>
      <c r="N3708" s="44" t="str">
        <f t="shared" ca="1" si="1742"/>
        <v/>
      </c>
      <c r="O3708" s="108" t="str">
        <f t="shared" si="1726"/>
        <v/>
      </c>
      <c r="P3708" s="102" t="str">
        <f t="shared" si="1727"/>
        <v/>
      </c>
      <c r="Q3708" s="102" t="str">
        <f t="shared" si="1728"/>
        <v/>
      </c>
      <c r="R3708" s="120" t="str">
        <f t="shared" si="1729"/>
        <v/>
      </c>
      <c r="S3708" s="54" t="str">
        <f t="shared" si="1730"/>
        <v/>
      </c>
      <c r="T3708" s="5" t="str">
        <f t="shared" si="1731"/>
        <v/>
      </c>
      <c r="U3708" s="152" t="str">
        <f t="shared" si="1714"/>
        <v/>
      </c>
      <c r="V3708" s="152" t="str">
        <f t="shared" si="1715"/>
        <v/>
      </c>
      <c r="W3708" s="153" t="str">
        <f t="shared" si="1716"/>
        <v/>
      </c>
      <c r="X3708" s="153" t="str">
        <f t="shared" si="1717"/>
        <v/>
      </c>
      <c r="Y3708" s="153" t="str">
        <f t="shared" si="1718"/>
        <v/>
      </c>
      <c r="Z3708" s="153" t="str">
        <f t="shared" si="1719"/>
        <v/>
      </c>
      <c r="AA3708" s="152" t="str">
        <f t="shared" si="1720"/>
        <v/>
      </c>
      <c r="AB3708" s="152" t="str">
        <f t="shared" si="1721"/>
        <v/>
      </c>
      <c r="AC3708" s="154" t="str">
        <f t="shared" si="1732"/>
        <v/>
      </c>
      <c r="AD3708" s="154" t="str">
        <f t="shared" si="1733"/>
        <v/>
      </c>
      <c r="AE3708" s="3" t="str">
        <f t="shared" si="1734"/>
        <v/>
      </c>
      <c r="AF3708" s="3" t="str">
        <f t="shared" si="1735"/>
        <v/>
      </c>
      <c r="AG3708" s="3" t="str">
        <f t="shared" si="1736"/>
        <v/>
      </c>
      <c r="AH3708" s="4" t="str">
        <f t="shared" si="1737"/>
        <v/>
      </c>
      <c r="AI3708" s="75" t="str">
        <f t="shared" si="1738"/>
        <v/>
      </c>
      <c r="AJ3708" s="75" t="str">
        <f t="shared" si="1739"/>
        <v/>
      </c>
    </row>
    <row r="3709" spans="1:36" ht="14.25">
      <c r="A3709" s="41" t="str">
        <f t="shared" si="1722"/>
        <v/>
      </c>
      <c r="B3709" s="150" t="str">
        <f>IF(ISNUMBER(A3709),INDEX('MetaTrader Import'!$H$13:$J$5893,TRUNC(((A3709-$A$39+1)-1)/3)+1,MOD((A3709-$A$39+1)-1,3)+1),"")</f>
        <v/>
      </c>
      <c r="C3709" s="43" t="str">
        <f t="shared" si="1723"/>
        <v/>
      </c>
      <c r="D3709" s="43" t="str">
        <f t="shared" ca="1" si="1713"/>
        <v/>
      </c>
      <c r="E3709" s="43" t="str">
        <f t="shared" si="1724"/>
        <v/>
      </c>
      <c r="F3709" s="43" t="str">
        <f t="shared" si="1725"/>
        <v/>
      </c>
      <c r="G3709" s="43" t="str">
        <f>IF(A3709&lt;&gt;"",IF(A3709&lt;Data!$G$11*0.25,$C$13/$G$32,IF(A3709&gt;Data!$G$11*0.25,$C$13,$C$13*10)),"")</f>
        <v/>
      </c>
      <c r="H3709" s="43" t="str">
        <f>IF(A3709&lt;&gt;"",IF(Data!$G$9="constant",$C$13,IF(Data!$G$9="squeeze",G3709,F3709)),"")</f>
        <v/>
      </c>
      <c r="I3709" s="38" t="str">
        <f ca="1">IF(ISNUMBER(A3709),NORMINV(RAND(),0,IF(AND(Data!$G$9="squeeze",A3709&lt;Data!$G$11*0.25),$H$32,1)*$C$30*$C$13)*($C$14*$C$12),"")</f>
        <v/>
      </c>
      <c r="J3709" s="42" t="str">
        <f ca="1">IFERROR(IF(Data!$C$6="Real",B3709,I3709+J3708+($C$14*$C$12)*(NORMINV(RAND(),$C$15,CHOOSE($G$13,$C$13,F3709,G3709)))),"")</f>
        <v/>
      </c>
      <c r="K3709" s="88" t="str">
        <f>IF(ISNUMBER(A3709), IF($G$16="fixed",$G$17,MIN(H3709*Data!$C$7*$C$16*0.5,$C$17*Data!$C$7))*$C$12,"")</f>
        <v/>
      </c>
      <c r="L3709" s="42" t="str">
        <f t="shared" ca="1" si="1740"/>
        <v/>
      </c>
      <c r="M3709" s="44" t="str">
        <f t="shared" ca="1" si="1741"/>
        <v/>
      </c>
      <c r="N3709" s="44" t="str">
        <f t="shared" ca="1" si="1742"/>
        <v/>
      </c>
      <c r="O3709" s="108" t="str">
        <f t="shared" si="1726"/>
        <v/>
      </c>
      <c r="P3709" s="102" t="str">
        <f t="shared" si="1727"/>
        <v/>
      </c>
      <c r="Q3709" s="102" t="str">
        <f t="shared" si="1728"/>
        <v/>
      </c>
      <c r="R3709" s="120" t="str">
        <f t="shared" si="1729"/>
        <v/>
      </c>
      <c r="S3709" s="54" t="str">
        <f t="shared" si="1730"/>
        <v/>
      </c>
      <c r="T3709" s="5" t="str">
        <f t="shared" si="1731"/>
        <v/>
      </c>
      <c r="U3709" s="152" t="str">
        <f t="shared" si="1714"/>
        <v/>
      </c>
      <c r="V3709" s="152" t="str">
        <f t="shared" si="1715"/>
        <v/>
      </c>
      <c r="W3709" s="153" t="str">
        <f t="shared" si="1716"/>
        <v/>
      </c>
      <c r="X3709" s="153" t="str">
        <f t="shared" si="1717"/>
        <v/>
      </c>
      <c r="Y3709" s="153" t="str">
        <f t="shared" si="1718"/>
        <v/>
      </c>
      <c r="Z3709" s="153" t="str">
        <f t="shared" si="1719"/>
        <v/>
      </c>
      <c r="AA3709" s="152" t="str">
        <f t="shared" si="1720"/>
        <v/>
      </c>
      <c r="AB3709" s="152" t="str">
        <f t="shared" si="1721"/>
        <v/>
      </c>
      <c r="AC3709" s="154" t="str">
        <f t="shared" si="1732"/>
        <v/>
      </c>
      <c r="AD3709" s="154" t="str">
        <f t="shared" si="1733"/>
        <v/>
      </c>
      <c r="AE3709" s="3" t="str">
        <f t="shared" si="1734"/>
        <v/>
      </c>
      <c r="AF3709" s="3" t="str">
        <f t="shared" si="1735"/>
        <v/>
      </c>
      <c r="AG3709" s="3" t="str">
        <f t="shared" si="1736"/>
        <v/>
      </c>
      <c r="AH3709" s="4" t="str">
        <f t="shared" si="1737"/>
        <v/>
      </c>
      <c r="AI3709" s="75" t="str">
        <f t="shared" si="1738"/>
        <v/>
      </c>
      <c r="AJ3709" s="75" t="str">
        <f t="shared" si="1739"/>
        <v/>
      </c>
    </row>
    <row r="3710" spans="1:36" ht="14.25">
      <c r="A3710" s="41" t="str">
        <f t="shared" si="1722"/>
        <v/>
      </c>
      <c r="B3710" s="150" t="str">
        <f>IF(ISNUMBER(A3710),INDEX('MetaTrader Import'!$H$13:$J$5893,TRUNC(((A3710-$A$39+1)-1)/3)+1,MOD((A3710-$A$39+1)-1,3)+1),"")</f>
        <v/>
      </c>
      <c r="C3710" s="43" t="str">
        <f t="shared" si="1723"/>
        <v/>
      </c>
      <c r="D3710" s="43" t="str">
        <f t="shared" ca="1" si="1713"/>
        <v/>
      </c>
      <c r="E3710" s="43" t="str">
        <f t="shared" si="1724"/>
        <v/>
      </c>
      <c r="F3710" s="43" t="str">
        <f t="shared" si="1725"/>
        <v/>
      </c>
      <c r="G3710" s="43" t="str">
        <f>IF(A3710&lt;&gt;"",IF(A3710&lt;Data!$G$11*0.25,$C$13/$G$32,IF(A3710&gt;Data!$G$11*0.25,$C$13,$C$13*10)),"")</f>
        <v/>
      </c>
      <c r="H3710" s="43" t="str">
        <f>IF(A3710&lt;&gt;"",IF(Data!$G$9="constant",$C$13,IF(Data!$G$9="squeeze",G3710,F3710)),"")</f>
        <v/>
      </c>
      <c r="I3710" s="38" t="str">
        <f ca="1">IF(ISNUMBER(A3710),NORMINV(RAND(),0,IF(AND(Data!$G$9="squeeze",A3710&lt;Data!$G$11*0.25),$H$32,1)*$C$30*$C$13)*($C$14*$C$12),"")</f>
        <v/>
      </c>
      <c r="J3710" s="42" t="str">
        <f ca="1">IFERROR(IF(Data!$C$6="Real",B3710,I3710+J3709+($C$14*$C$12)*(NORMINV(RAND(),$C$15,CHOOSE($G$13,$C$13,F3710,G3710)))),"")</f>
        <v/>
      </c>
      <c r="K3710" s="88" t="str">
        <f>IF(ISNUMBER(A3710), IF($G$16="fixed",$G$17,MIN(H3710*Data!$C$7*$C$16*0.5,$C$17*Data!$C$7))*$C$12,"")</f>
        <v/>
      </c>
      <c r="L3710" s="42" t="str">
        <f t="shared" ca="1" si="1740"/>
        <v/>
      </c>
      <c r="M3710" s="44" t="str">
        <f t="shared" ca="1" si="1741"/>
        <v/>
      </c>
      <c r="N3710" s="44" t="str">
        <f t="shared" ca="1" si="1742"/>
        <v/>
      </c>
      <c r="O3710" s="108" t="str">
        <f t="shared" si="1726"/>
        <v/>
      </c>
      <c r="P3710" s="102" t="str">
        <f t="shared" si="1727"/>
        <v/>
      </c>
      <c r="Q3710" s="102" t="str">
        <f t="shared" si="1728"/>
        <v/>
      </c>
      <c r="R3710" s="120" t="str">
        <f t="shared" si="1729"/>
        <v/>
      </c>
      <c r="S3710" s="54" t="str">
        <f t="shared" si="1730"/>
        <v/>
      </c>
      <c r="T3710" s="5" t="str">
        <f t="shared" si="1731"/>
        <v/>
      </c>
      <c r="U3710" s="152" t="str">
        <f t="shared" si="1714"/>
        <v/>
      </c>
      <c r="V3710" s="152" t="str">
        <f t="shared" si="1715"/>
        <v/>
      </c>
      <c r="W3710" s="153" t="str">
        <f t="shared" si="1716"/>
        <v/>
      </c>
      <c r="X3710" s="153" t="str">
        <f t="shared" si="1717"/>
        <v/>
      </c>
      <c r="Y3710" s="153" t="str">
        <f t="shared" si="1718"/>
        <v/>
      </c>
      <c r="Z3710" s="153" t="str">
        <f t="shared" si="1719"/>
        <v/>
      </c>
      <c r="AA3710" s="152" t="str">
        <f t="shared" si="1720"/>
        <v/>
      </c>
      <c r="AB3710" s="152" t="str">
        <f t="shared" si="1721"/>
        <v/>
      </c>
      <c r="AC3710" s="154" t="str">
        <f t="shared" si="1732"/>
        <v/>
      </c>
      <c r="AD3710" s="154" t="str">
        <f t="shared" si="1733"/>
        <v/>
      </c>
      <c r="AE3710" s="3" t="str">
        <f t="shared" si="1734"/>
        <v/>
      </c>
      <c r="AF3710" s="3" t="str">
        <f t="shared" si="1735"/>
        <v/>
      </c>
      <c r="AG3710" s="3" t="str">
        <f t="shared" si="1736"/>
        <v/>
      </c>
      <c r="AH3710" s="4" t="str">
        <f t="shared" si="1737"/>
        <v/>
      </c>
      <c r="AI3710" s="75" t="str">
        <f t="shared" si="1738"/>
        <v/>
      </c>
      <c r="AJ3710" s="75" t="str">
        <f t="shared" si="1739"/>
        <v/>
      </c>
    </row>
    <row r="3711" spans="1:36" ht="14.25">
      <c r="A3711" s="41" t="str">
        <f t="shared" si="1722"/>
        <v/>
      </c>
      <c r="B3711" s="150" t="str">
        <f>IF(ISNUMBER(A3711),INDEX('MetaTrader Import'!$H$13:$J$5893,TRUNC(((A3711-$A$39+1)-1)/3)+1,MOD((A3711-$A$39+1)-1,3)+1),"")</f>
        <v/>
      </c>
      <c r="C3711" s="43" t="str">
        <f t="shared" si="1723"/>
        <v/>
      </c>
      <c r="D3711" s="43" t="str">
        <f t="shared" ca="1" si="1713"/>
        <v/>
      </c>
      <c r="E3711" s="43" t="str">
        <f t="shared" si="1724"/>
        <v/>
      </c>
      <c r="F3711" s="43" t="str">
        <f t="shared" si="1725"/>
        <v/>
      </c>
      <c r="G3711" s="43" t="str">
        <f>IF(A3711&lt;&gt;"",IF(A3711&lt;Data!$G$11*0.25,$C$13/$G$32,IF(A3711&gt;Data!$G$11*0.25,$C$13,$C$13*10)),"")</f>
        <v/>
      </c>
      <c r="H3711" s="43" t="str">
        <f>IF(A3711&lt;&gt;"",IF(Data!$G$9="constant",$C$13,IF(Data!$G$9="squeeze",G3711,F3711)),"")</f>
        <v/>
      </c>
      <c r="I3711" s="38" t="str">
        <f ca="1">IF(ISNUMBER(A3711),NORMINV(RAND(),0,IF(AND(Data!$G$9="squeeze",A3711&lt;Data!$G$11*0.25),$H$32,1)*$C$30*$C$13)*($C$14*$C$12),"")</f>
        <v/>
      </c>
      <c r="J3711" s="42" t="str">
        <f ca="1">IFERROR(IF(Data!$C$6="Real",B3711,I3711+J3710+($C$14*$C$12)*(NORMINV(RAND(),$C$15,CHOOSE($G$13,$C$13,F3711,G3711)))),"")</f>
        <v/>
      </c>
      <c r="K3711" s="88" t="str">
        <f>IF(ISNUMBER(A3711), IF($G$16="fixed",$G$17,MIN(H3711*Data!$C$7*$C$16*0.5,$C$17*Data!$C$7))*$C$12,"")</f>
        <v/>
      </c>
      <c r="L3711" s="42" t="str">
        <f t="shared" ca="1" si="1740"/>
        <v/>
      </c>
      <c r="M3711" s="44" t="str">
        <f t="shared" ca="1" si="1741"/>
        <v/>
      </c>
      <c r="N3711" s="44" t="str">
        <f t="shared" ca="1" si="1742"/>
        <v/>
      </c>
      <c r="O3711" s="108" t="str">
        <f t="shared" si="1726"/>
        <v/>
      </c>
      <c r="P3711" s="102" t="str">
        <f t="shared" si="1727"/>
        <v/>
      </c>
      <c r="Q3711" s="102" t="str">
        <f t="shared" si="1728"/>
        <v/>
      </c>
      <c r="R3711" s="120" t="str">
        <f t="shared" si="1729"/>
        <v/>
      </c>
      <c r="S3711" s="54" t="str">
        <f t="shared" si="1730"/>
        <v/>
      </c>
      <c r="T3711" s="5" t="str">
        <f t="shared" si="1731"/>
        <v/>
      </c>
      <c r="U3711" s="152" t="str">
        <f t="shared" si="1714"/>
        <v/>
      </c>
      <c r="V3711" s="152" t="str">
        <f t="shared" si="1715"/>
        <v/>
      </c>
      <c r="W3711" s="153" t="str">
        <f t="shared" si="1716"/>
        <v/>
      </c>
      <c r="X3711" s="153" t="str">
        <f t="shared" si="1717"/>
        <v/>
      </c>
      <c r="Y3711" s="153" t="str">
        <f t="shared" si="1718"/>
        <v/>
      </c>
      <c r="Z3711" s="153" t="str">
        <f t="shared" si="1719"/>
        <v/>
      </c>
      <c r="AA3711" s="152" t="str">
        <f t="shared" si="1720"/>
        <v/>
      </c>
      <c r="AB3711" s="152" t="str">
        <f t="shared" si="1721"/>
        <v/>
      </c>
      <c r="AC3711" s="154" t="str">
        <f t="shared" si="1732"/>
        <v/>
      </c>
      <c r="AD3711" s="154" t="str">
        <f t="shared" si="1733"/>
        <v/>
      </c>
      <c r="AE3711" s="3" t="str">
        <f t="shared" si="1734"/>
        <v/>
      </c>
      <c r="AF3711" s="3" t="str">
        <f t="shared" si="1735"/>
        <v/>
      </c>
      <c r="AG3711" s="3" t="str">
        <f t="shared" si="1736"/>
        <v/>
      </c>
      <c r="AH3711" s="4" t="str">
        <f t="shared" si="1737"/>
        <v/>
      </c>
      <c r="AI3711" s="75" t="str">
        <f t="shared" si="1738"/>
        <v/>
      </c>
      <c r="AJ3711" s="75" t="str">
        <f t="shared" si="1739"/>
        <v/>
      </c>
    </row>
    <row r="3712" spans="1:36" ht="14.25">
      <c r="A3712" s="41" t="str">
        <f t="shared" si="1722"/>
        <v/>
      </c>
      <c r="B3712" s="150" t="str">
        <f>IF(ISNUMBER(A3712),INDEX('MetaTrader Import'!$H$13:$J$5893,TRUNC(((A3712-$A$39+1)-1)/3)+1,MOD((A3712-$A$39+1)-1,3)+1),"")</f>
        <v/>
      </c>
      <c r="C3712" s="43" t="str">
        <f t="shared" si="1723"/>
        <v/>
      </c>
      <c r="D3712" s="43" t="str">
        <f t="shared" ca="1" si="1713"/>
        <v/>
      </c>
      <c r="E3712" s="43" t="str">
        <f t="shared" si="1724"/>
        <v/>
      </c>
      <c r="F3712" s="43" t="str">
        <f t="shared" si="1725"/>
        <v/>
      </c>
      <c r="G3712" s="43" t="str">
        <f>IF(A3712&lt;&gt;"",IF(A3712&lt;Data!$G$11*0.25,$C$13/$G$32,IF(A3712&gt;Data!$G$11*0.25,$C$13,$C$13*10)),"")</f>
        <v/>
      </c>
      <c r="H3712" s="43" t="str">
        <f>IF(A3712&lt;&gt;"",IF(Data!$G$9="constant",$C$13,IF(Data!$G$9="squeeze",G3712,F3712)),"")</f>
        <v/>
      </c>
      <c r="I3712" s="38" t="str">
        <f ca="1">IF(ISNUMBER(A3712),NORMINV(RAND(),0,IF(AND(Data!$G$9="squeeze",A3712&lt;Data!$G$11*0.25),$H$32,1)*$C$30*$C$13)*($C$14*$C$12),"")</f>
        <v/>
      </c>
      <c r="J3712" s="42" t="str">
        <f ca="1">IFERROR(IF(Data!$C$6="Real",B3712,I3712+J3711+($C$14*$C$12)*(NORMINV(RAND(),$C$15,CHOOSE($G$13,$C$13,F3712,G3712)))),"")</f>
        <v/>
      </c>
      <c r="K3712" s="88" t="str">
        <f>IF(ISNUMBER(A3712), IF($G$16="fixed",$G$17,MIN(H3712*Data!$C$7*$C$16*0.5,$C$17*Data!$C$7))*$C$12,"")</f>
        <v/>
      </c>
      <c r="L3712" s="42" t="str">
        <f t="shared" ca="1" si="1740"/>
        <v/>
      </c>
      <c r="M3712" s="44" t="str">
        <f t="shared" ca="1" si="1741"/>
        <v/>
      </c>
      <c r="N3712" s="44" t="str">
        <f t="shared" ca="1" si="1742"/>
        <v/>
      </c>
      <c r="O3712" s="108" t="str">
        <f t="shared" si="1726"/>
        <v/>
      </c>
      <c r="P3712" s="102" t="str">
        <f t="shared" si="1727"/>
        <v/>
      </c>
      <c r="Q3712" s="102" t="str">
        <f t="shared" si="1728"/>
        <v/>
      </c>
      <c r="R3712" s="120" t="str">
        <f t="shared" si="1729"/>
        <v/>
      </c>
      <c r="S3712" s="54" t="str">
        <f t="shared" si="1730"/>
        <v/>
      </c>
      <c r="T3712" s="5" t="str">
        <f t="shared" si="1731"/>
        <v/>
      </c>
      <c r="U3712" s="152" t="str">
        <f t="shared" si="1714"/>
        <v/>
      </c>
      <c r="V3712" s="152" t="str">
        <f t="shared" si="1715"/>
        <v/>
      </c>
      <c r="W3712" s="153" t="str">
        <f t="shared" si="1716"/>
        <v/>
      </c>
      <c r="X3712" s="153" t="str">
        <f t="shared" si="1717"/>
        <v/>
      </c>
      <c r="Y3712" s="153" t="str">
        <f t="shared" si="1718"/>
        <v/>
      </c>
      <c r="Z3712" s="153" t="str">
        <f t="shared" si="1719"/>
        <v/>
      </c>
      <c r="AA3712" s="152" t="str">
        <f t="shared" si="1720"/>
        <v/>
      </c>
      <c r="AB3712" s="152" t="str">
        <f t="shared" si="1721"/>
        <v/>
      </c>
      <c r="AC3712" s="154" t="str">
        <f t="shared" si="1732"/>
        <v/>
      </c>
      <c r="AD3712" s="154" t="str">
        <f t="shared" si="1733"/>
        <v/>
      </c>
      <c r="AE3712" s="3" t="str">
        <f t="shared" si="1734"/>
        <v/>
      </c>
      <c r="AF3712" s="3" t="str">
        <f t="shared" si="1735"/>
        <v/>
      </c>
      <c r="AG3712" s="3" t="str">
        <f t="shared" si="1736"/>
        <v/>
      </c>
      <c r="AH3712" s="4" t="str">
        <f t="shared" si="1737"/>
        <v/>
      </c>
      <c r="AI3712" s="75" t="str">
        <f t="shared" si="1738"/>
        <v/>
      </c>
      <c r="AJ3712" s="75" t="str">
        <f t="shared" si="1739"/>
        <v/>
      </c>
    </row>
    <row r="3713" spans="1:36" ht="14.25">
      <c r="A3713" s="41" t="str">
        <f t="shared" si="1722"/>
        <v/>
      </c>
      <c r="B3713" s="150" t="str">
        <f>IF(ISNUMBER(A3713),INDEX('MetaTrader Import'!$H$13:$J$5893,TRUNC(((A3713-$A$39+1)-1)/3)+1,MOD((A3713-$A$39+1)-1,3)+1),"")</f>
        <v/>
      </c>
      <c r="C3713" s="43" t="str">
        <f t="shared" si="1723"/>
        <v/>
      </c>
      <c r="D3713" s="43" t="str">
        <f t="shared" ca="1" si="1713"/>
        <v/>
      </c>
      <c r="E3713" s="43" t="str">
        <f t="shared" si="1724"/>
        <v/>
      </c>
      <c r="F3713" s="43" t="str">
        <f t="shared" si="1725"/>
        <v/>
      </c>
      <c r="G3713" s="43" t="str">
        <f>IF(A3713&lt;&gt;"",IF(A3713&lt;Data!$G$11*0.25,$C$13/$G$32,IF(A3713&gt;Data!$G$11*0.25,$C$13,$C$13*10)),"")</f>
        <v/>
      </c>
      <c r="H3713" s="43" t="str">
        <f>IF(A3713&lt;&gt;"",IF(Data!$G$9="constant",$C$13,IF(Data!$G$9="squeeze",G3713,F3713)),"")</f>
        <v/>
      </c>
      <c r="I3713" s="38" t="str">
        <f ca="1">IF(ISNUMBER(A3713),NORMINV(RAND(),0,IF(AND(Data!$G$9="squeeze",A3713&lt;Data!$G$11*0.25),$H$32,1)*$C$30*$C$13)*($C$14*$C$12),"")</f>
        <v/>
      </c>
      <c r="J3713" s="42" t="str">
        <f ca="1">IFERROR(IF(Data!$C$6="Real",B3713,I3713+J3712+($C$14*$C$12)*(NORMINV(RAND(),$C$15,CHOOSE($G$13,$C$13,F3713,G3713)))),"")</f>
        <v/>
      </c>
      <c r="K3713" s="88" t="str">
        <f>IF(ISNUMBER(A3713), IF($G$16="fixed",$G$17,MIN(H3713*Data!$C$7*$C$16*0.5,$C$17*Data!$C$7))*$C$12,"")</f>
        <v/>
      </c>
      <c r="L3713" s="42" t="str">
        <f t="shared" ca="1" si="1740"/>
        <v/>
      </c>
      <c r="M3713" s="44" t="str">
        <f t="shared" ca="1" si="1741"/>
        <v/>
      </c>
      <c r="N3713" s="44" t="str">
        <f t="shared" ca="1" si="1742"/>
        <v/>
      </c>
      <c r="O3713" s="108" t="str">
        <f t="shared" si="1726"/>
        <v/>
      </c>
      <c r="P3713" s="102" t="str">
        <f t="shared" si="1727"/>
        <v/>
      </c>
      <c r="Q3713" s="102" t="str">
        <f t="shared" si="1728"/>
        <v/>
      </c>
      <c r="R3713" s="120" t="str">
        <f t="shared" si="1729"/>
        <v/>
      </c>
      <c r="S3713" s="54" t="str">
        <f t="shared" si="1730"/>
        <v/>
      </c>
      <c r="T3713" s="5" t="str">
        <f t="shared" si="1731"/>
        <v/>
      </c>
      <c r="U3713" s="152" t="str">
        <f t="shared" si="1714"/>
        <v/>
      </c>
      <c r="V3713" s="152" t="str">
        <f t="shared" si="1715"/>
        <v/>
      </c>
      <c r="W3713" s="153" t="str">
        <f t="shared" si="1716"/>
        <v/>
      </c>
      <c r="X3713" s="153" t="str">
        <f t="shared" si="1717"/>
        <v/>
      </c>
      <c r="Y3713" s="153" t="str">
        <f t="shared" si="1718"/>
        <v/>
      </c>
      <c r="Z3713" s="153" t="str">
        <f t="shared" si="1719"/>
        <v/>
      </c>
      <c r="AA3713" s="152" t="str">
        <f t="shared" si="1720"/>
        <v/>
      </c>
      <c r="AB3713" s="152" t="str">
        <f t="shared" si="1721"/>
        <v/>
      </c>
      <c r="AC3713" s="154" t="str">
        <f t="shared" si="1732"/>
        <v/>
      </c>
      <c r="AD3713" s="154" t="str">
        <f t="shared" si="1733"/>
        <v/>
      </c>
      <c r="AE3713" s="3" t="str">
        <f t="shared" si="1734"/>
        <v/>
      </c>
      <c r="AF3713" s="3" t="str">
        <f t="shared" si="1735"/>
        <v/>
      </c>
      <c r="AG3713" s="3" t="str">
        <f t="shared" si="1736"/>
        <v/>
      </c>
      <c r="AH3713" s="4" t="str">
        <f t="shared" si="1737"/>
        <v/>
      </c>
      <c r="AI3713" s="75" t="str">
        <f t="shared" si="1738"/>
        <v/>
      </c>
      <c r="AJ3713" s="75" t="str">
        <f t="shared" si="1739"/>
        <v/>
      </c>
    </row>
    <row r="3714" spans="1:36" ht="14.25">
      <c r="A3714" s="41" t="str">
        <f t="shared" si="1722"/>
        <v/>
      </c>
      <c r="B3714" s="150" t="str">
        <f>IF(ISNUMBER(A3714),INDEX('MetaTrader Import'!$H$13:$J$5893,TRUNC(((A3714-$A$39+1)-1)/3)+1,MOD((A3714-$A$39+1)-1,3)+1),"")</f>
        <v/>
      </c>
      <c r="C3714" s="43" t="str">
        <f t="shared" si="1723"/>
        <v/>
      </c>
      <c r="D3714" s="43" t="str">
        <f t="shared" ca="1" si="1713"/>
        <v/>
      </c>
      <c r="E3714" s="43" t="str">
        <f t="shared" si="1724"/>
        <v/>
      </c>
      <c r="F3714" s="43" t="str">
        <f t="shared" si="1725"/>
        <v/>
      </c>
      <c r="G3714" s="43" t="str">
        <f>IF(A3714&lt;&gt;"",IF(A3714&lt;Data!$G$11*0.25,$C$13/$G$32,IF(A3714&gt;Data!$G$11*0.25,$C$13,$C$13*10)),"")</f>
        <v/>
      </c>
      <c r="H3714" s="43" t="str">
        <f>IF(A3714&lt;&gt;"",IF(Data!$G$9="constant",$C$13,IF(Data!$G$9="squeeze",G3714,F3714)),"")</f>
        <v/>
      </c>
      <c r="I3714" s="38" t="str">
        <f ca="1">IF(ISNUMBER(A3714),NORMINV(RAND(),0,IF(AND(Data!$G$9="squeeze",A3714&lt;Data!$G$11*0.25),$H$32,1)*$C$30*$C$13)*($C$14*$C$12),"")</f>
        <v/>
      </c>
      <c r="J3714" s="42" t="str">
        <f ca="1">IFERROR(IF(Data!$C$6="Real",B3714,I3714+J3713+($C$14*$C$12)*(NORMINV(RAND(),$C$15,CHOOSE($G$13,$C$13,F3714,G3714)))),"")</f>
        <v/>
      </c>
      <c r="K3714" s="88" t="str">
        <f>IF(ISNUMBER(A3714), IF($G$16="fixed",$G$17,MIN(H3714*Data!$C$7*$C$16*0.5,$C$17*Data!$C$7))*$C$12,"")</f>
        <v/>
      </c>
      <c r="L3714" s="42" t="str">
        <f t="shared" ca="1" si="1740"/>
        <v/>
      </c>
      <c r="M3714" s="44" t="str">
        <f t="shared" ca="1" si="1741"/>
        <v/>
      </c>
      <c r="N3714" s="44" t="str">
        <f t="shared" ca="1" si="1742"/>
        <v/>
      </c>
      <c r="O3714" s="108" t="str">
        <f t="shared" si="1726"/>
        <v/>
      </c>
      <c r="P3714" s="102" t="str">
        <f t="shared" si="1727"/>
        <v/>
      </c>
      <c r="Q3714" s="102" t="str">
        <f t="shared" si="1728"/>
        <v/>
      </c>
      <c r="R3714" s="120" t="str">
        <f t="shared" si="1729"/>
        <v/>
      </c>
      <c r="S3714" s="54" t="str">
        <f t="shared" si="1730"/>
        <v/>
      </c>
      <c r="T3714" s="5" t="str">
        <f t="shared" si="1731"/>
        <v/>
      </c>
      <c r="U3714" s="152" t="str">
        <f t="shared" si="1714"/>
        <v/>
      </c>
      <c r="V3714" s="152" t="str">
        <f t="shared" si="1715"/>
        <v/>
      </c>
      <c r="W3714" s="153" t="str">
        <f t="shared" si="1716"/>
        <v/>
      </c>
      <c r="X3714" s="153" t="str">
        <f t="shared" si="1717"/>
        <v/>
      </c>
      <c r="Y3714" s="153" t="str">
        <f t="shared" si="1718"/>
        <v/>
      </c>
      <c r="Z3714" s="153" t="str">
        <f t="shared" si="1719"/>
        <v/>
      </c>
      <c r="AA3714" s="152" t="str">
        <f t="shared" si="1720"/>
        <v/>
      </c>
      <c r="AB3714" s="152" t="str">
        <f t="shared" si="1721"/>
        <v/>
      </c>
      <c r="AC3714" s="154" t="str">
        <f t="shared" si="1732"/>
        <v/>
      </c>
      <c r="AD3714" s="154" t="str">
        <f t="shared" si="1733"/>
        <v/>
      </c>
      <c r="AE3714" s="3" t="str">
        <f t="shared" si="1734"/>
        <v/>
      </c>
      <c r="AF3714" s="3" t="str">
        <f t="shared" si="1735"/>
        <v/>
      </c>
      <c r="AG3714" s="3" t="str">
        <f t="shared" si="1736"/>
        <v/>
      </c>
      <c r="AH3714" s="4" t="str">
        <f t="shared" si="1737"/>
        <v/>
      </c>
      <c r="AI3714" s="75" t="str">
        <f t="shared" si="1738"/>
        <v/>
      </c>
      <c r="AJ3714" s="75" t="str">
        <f t="shared" si="1739"/>
        <v/>
      </c>
    </row>
    <row r="3715" spans="1:36" ht="14.25">
      <c r="A3715" s="41" t="str">
        <f t="shared" si="1722"/>
        <v/>
      </c>
      <c r="B3715" s="150" t="str">
        <f>IF(ISNUMBER(A3715),INDEX('MetaTrader Import'!$H$13:$J$5893,TRUNC(((A3715-$A$39+1)-1)/3)+1,MOD((A3715-$A$39+1)-1,3)+1),"")</f>
        <v/>
      </c>
      <c r="C3715" s="43" t="str">
        <f t="shared" si="1723"/>
        <v/>
      </c>
      <c r="D3715" s="43" t="str">
        <f t="shared" ref="D3715:D3778" ca="1" si="1743">IF(A3715&lt;&gt;"",NORMINV(RAND(),($C$23-C3715)*$C$28,$C$27)+NORMINV(RAND(),IF(RAND()&gt;$C$26,$C$25,0),$C$27),"")</f>
        <v/>
      </c>
      <c r="E3715" s="43" t="str">
        <f t="shared" si="1724"/>
        <v/>
      </c>
      <c r="F3715" s="43" t="str">
        <f t="shared" si="1725"/>
        <v/>
      </c>
      <c r="G3715" s="43" t="str">
        <f>IF(A3715&lt;&gt;"",IF(A3715&lt;Data!$G$11*0.25,$C$13/$G$32,IF(A3715&gt;Data!$G$11*0.25,$C$13,$C$13*10)),"")</f>
        <v/>
      </c>
      <c r="H3715" s="43" t="str">
        <f>IF(A3715&lt;&gt;"",IF(Data!$G$9="constant",$C$13,IF(Data!$G$9="squeeze",G3715,F3715)),"")</f>
        <v/>
      </c>
      <c r="I3715" s="38" t="str">
        <f ca="1">IF(ISNUMBER(A3715),NORMINV(RAND(),0,IF(AND(Data!$G$9="squeeze",A3715&lt;Data!$G$11*0.25),$H$32,1)*$C$30*$C$13)*($C$14*$C$12),"")</f>
        <v/>
      </c>
      <c r="J3715" s="42" t="str">
        <f ca="1">IFERROR(IF(Data!$C$6="Real",B3715,I3715+J3714+($C$14*$C$12)*(NORMINV(RAND(),$C$15,CHOOSE($G$13,$C$13,F3715,G3715)))),"")</f>
        <v/>
      </c>
      <c r="K3715" s="88" t="str">
        <f>IF(ISNUMBER(A3715), IF($G$16="fixed",$G$17,MIN(H3715*Data!$C$7*$C$16*0.5,$C$17*Data!$C$7))*$C$12,"")</f>
        <v/>
      </c>
      <c r="L3715" s="42" t="str">
        <f t="shared" ca="1" si="1740"/>
        <v/>
      </c>
      <c r="M3715" s="44" t="str">
        <f t="shared" ca="1" si="1741"/>
        <v/>
      </c>
      <c r="N3715" s="44" t="str">
        <f t="shared" ca="1" si="1742"/>
        <v/>
      </c>
      <c r="O3715" s="108" t="str">
        <f t="shared" si="1726"/>
        <v/>
      </c>
      <c r="P3715" s="102" t="str">
        <f t="shared" si="1727"/>
        <v/>
      </c>
      <c r="Q3715" s="102" t="str">
        <f t="shared" si="1728"/>
        <v/>
      </c>
      <c r="R3715" s="120" t="str">
        <f t="shared" si="1729"/>
        <v/>
      </c>
      <c r="S3715" s="54" t="str">
        <f t="shared" si="1730"/>
        <v/>
      </c>
      <c r="T3715" s="5" t="str">
        <f t="shared" si="1731"/>
        <v/>
      </c>
      <c r="U3715" s="152" t="str">
        <f t="shared" ref="U3715:U3778" si="1744">IF(NOT(ISNUMBER(T3715)),"",IF(S3715=1,T3715,IF(M3715&gt;U3714,M3715,IF(ISNUMBER(U3714),U3714,""))))</f>
        <v/>
      </c>
      <c r="V3715" s="152" t="str">
        <f t="shared" ref="V3715:V3778" si="1745">IF(NOT(ISNUMBER(T3715)),"",IF(S3715=1,T3715,IF(N3715&lt;V3714,N3715,IF(ISNUMBER(V3714),V3714,""))))</f>
        <v/>
      </c>
      <c r="W3715" s="153" t="str">
        <f t="shared" ref="W3715:W3778" si="1746">IF(NOT(ISNUMBER(T3715)),"",MIN($F$24,IF(TRUNC((U3715-T3715)/$E$24*$G$12)+0&gt;IF(ISNUMBER(W3714),W3714,0),TRUNC((U3715-T3715)/$E$24*$G$12)+0,IF(ISNUMBER(W3714),W3714,0))))</f>
        <v/>
      </c>
      <c r="X3715" s="153" t="str">
        <f t="shared" ref="X3715:X3778" si="1747">IF(NOT(ISNUMBER(T3715)),"",MIN($F$24,IF(-TRUNC((V3715-T3715)/$E$24*$G$12)+0&gt;IF(ISNUMBER(X3714),X3714,0),-TRUNC((V3715-T3715)/$E$24*$G$12)+0,IF(ISNUMBER(X3714),X3714,0))))</f>
        <v/>
      </c>
      <c r="Y3715" s="153" t="str">
        <f t="shared" ref="Y3715:Y3778" si="1748">IF(ISNUMBER(W3715),(IF(W3715=0,0,1))*IF(ABS($I$24)=2,POWER(2,W3715-1),W3715)*SIGN($I$24)*$K$24,"")</f>
        <v/>
      </c>
      <c r="Z3715" s="153" t="str">
        <f t="shared" ref="Z3715:Z3778" si="1749">IF(ISNUMBER(X3715),(IF(X3715=0,0,1))*IF(ABS($I$24)=2,POWER(2,X3715-1),X3715)*SIGN($I$24)*$K$24,"")</f>
        <v/>
      </c>
      <c r="AA3715" s="152" t="str">
        <f t="shared" ref="AA3715:AA3778" si="1750">IF(OR(NOT(ISNUMBER(T3715)),W3715&lt;1),"",IF(OR(NOT(ISNUMBER(W3714)),W3714=0),IF(SIGN(Y3715)=1,M3715,N3715),(Y3714*AA3714+(Y3715-Y3714)*IF(SIGN(Y3715)=1,M3715,N3715))/Y3715))</f>
        <v/>
      </c>
      <c r="AB3715" s="152" t="str">
        <f t="shared" ref="AB3715:AB3778" si="1751">IF(OR(NOT(ISNUMBER(T3715)),X3715&lt;1),"",IF(OR(NOT(ISNUMBER(X3714)),X3714=0),IF(SIGN(Z3715)=1,N3715,M3715),(Z3714*AB3714+(Z3715-Z3714)*IF(SIGN(Z3715)=1,N3715,M3715))/Z3715))</f>
        <v/>
      </c>
      <c r="AC3715" s="154" t="str">
        <f t="shared" si="1732"/>
        <v/>
      </c>
      <c r="AD3715" s="154" t="str">
        <f t="shared" si="1733"/>
        <v/>
      </c>
      <c r="AE3715" s="3" t="str">
        <f t="shared" si="1734"/>
        <v/>
      </c>
      <c r="AF3715" s="3" t="str">
        <f t="shared" si="1735"/>
        <v/>
      </c>
      <c r="AG3715" s="3" t="str">
        <f t="shared" si="1736"/>
        <v/>
      </c>
      <c r="AH3715" s="4" t="str">
        <f t="shared" si="1737"/>
        <v/>
      </c>
      <c r="AI3715" s="75" t="str">
        <f t="shared" si="1738"/>
        <v/>
      </c>
      <c r="AJ3715" s="75" t="str">
        <f t="shared" si="1739"/>
        <v/>
      </c>
    </row>
    <row r="3716" spans="1:36" ht="14.25">
      <c r="A3716" s="41" t="str">
        <f t="shared" ref="A3716:A3779" si="1752">IFERROR(IF(A3715+1&gt;$C$19,"",A3715+1),"")</f>
        <v/>
      </c>
      <c r="B3716" s="150" t="str">
        <f>IF(ISNUMBER(A3716),INDEX('MetaTrader Import'!$H$13:$J$5893,TRUNC(((A3716-$A$39+1)-1)/3)+1,MOD((A3716-$A$39+1)-1,3)+1),"")</f>
        <v/>
      </c>
      <c r="C3716" s="43" t="str">
        <f t="shared" ref="C3716:C3779" si="1753">IF(A3716&lt;&gt;"",E3715,"")</f>
        <v/>
      </c>
      <c r="D3716" s="43" t="str">
        <f t="shared" ca="1" si="1743"/>
        <v/>
      </c>
      <c r="E3716" s="43" t="str">
        <f t="shared" ref="E3716:E3779" si="1754">IF(A3716&lt;&gt;"",C3716+D3716,"")</f>
        <v/>
      </c>
      <c r="F3716" s="43" t="str">
        <f t="shared" ref="F3716:F3779" si="1755">IF(A3716&lt;&gt;"",$C$13*ABS(E3716)/$C$23,"")</f>
        <v/>
      </c>
      <c r="G3716" s="43" t="str">
        <f>IF(A3716&lt;&gt;"",IF(A3716&lt;Data!$G$11*0.25,$C$13/$G$32,IF(A3716&gt;Data!$G$11*0.25,$C$13,$C$13*10)),"")</f>
        <v/>
      </c>
      <c r="H3716" s="43" t="str">
        <f>IF(A3716&lt;&gt;"",IF(Data!$G$9="constant",$C$13,IF(Data!$G$9="squeeze",G3716,F3716)),"")</f>
        <v/>
      </c>
      <c r="I3716" s="38" t="str">
        <f ca="1">IF(ISNUMBER(A3716),NORMINV(RAND(),0,IF(AND(Data!$G$9="squeeze",A3716&lt;Data!$G$11*0.25),$H$32,1)*$C$30*$C$13)*($C$14*$C$12),"")</f>
        <v/>
      </c>
      <c r="J3716" s="42" t="str">
        <f ca="1">IFERROR(IF(Data!$C$6="Real",B3716,I3716+J3715+($C$14*$C$12)*(NORMINV(RAND(),$C$15,CHOOSE($G$13,$C$13,F3716,G3716)))),"")</f>
        <v/>
      </c>
      <c r="K3716" s="88" t="str">
        <f>IF(ISNUMBER(A3716), IF($G$16="fixed",$G$17,MIN(H3716*Data!$C$7*$C$16*0.5,$C$17*Data!$C$7))*$C$12,"")</f>
        <v/>
      </c>
      <c r="L3716" s="42" t="str">
        <f t="shared" ca="1" si="1740"/>
        <v/>
      </c>
      <c r="M3716" s="44" t="str">
        <f t="shared" ca="1" si="1741"/>
        <v/>
      </c>
      <c r="N3716" s="44" t="str">
        <f t="shared" ca="1" si="1742"/>
        <v/>
      </c>
      <c r="O3716" s="108" t="str">
        <f t="shared" ref="O3716:O3779" si="1756">IF(ISNUMBER(A3716),$G$12*SLOPE(L3702:L3716,A3702:A3716),"")</f>
        <v/>
      </c>
      <c r="P3716" s="102" t="str">
        <f t="shared" ref="P3716:P3779" si="1757">IF(ISNUMBER(A3716),STDEV(L3702:L3716)*$G$12,"")</f>
        <v/>
      </c>
      <c r="Q3716" s="102" t="str">
        <f t="shared" ref="Q3716:Q3779" si="1758">IF(ISNUMBER(A3716),SLOPE(P3702:P3716,A3702:A3716),"")</f>
        <v/>
      </c>
      <c r="R3716" s="120" t="str">
        <f t="shared" ref="R3716:R3779" si="1759">IF(ISNUMBER(A3716),R3715+S3715,"")</f>
        <v/>
      </c>
      <c r="S3716" s="54" t="str">
        <f t="shared" ref="S3716:S3779" si="1760">IF(ISNUMBER(A3716),IF(AND(R3716&lt;$M$24,Q3716&lt;$F$28,ABS(O3716)&lt;$F$27,P3716&lt;$F$26,NOT(ISNUMBER(T3715))),1,0),"")</f>
        <v/>
      </c>
      <c r="T3716" s="5" t="str">
        <f t="shared" ref="T3716:T3779" si="1761">IF(ISNUMBER(A3716),IF(S3716=1,L3716,IF(AG3715="Y","",IF(ISNUMBER(T3715),T3715,""))),"")</f>
        <v/>
      </c>
      <c r="U3716" s="152" t="str">
        <f t="shared" si="1744"/>
        <v/>
      </c>
      <c r="V3716" s="152" t="str">
        <f t="shared" si="1745"/>
        <v/>
      </c>
      <c r="W3716" s="153" t="str">
        <f t="shared" si="1746"/>
        <v/>
      </c>
      <c r="X3716" s="153" t="str">
        <f t="shared" si="1747"/>
        <v/>
      </c>
      <c r="Y3716" s="153" t="str">
        <f t="shared" si="1748"/>
        <v/>
      </c>
      <c r="Z3716" s="153" t="str">
        <f t="shared" si="1749"/>
        <v/>
      </c>
      <c r="AA3716" s="152" t="str">
        <f t="shared" si="1750"/>
        <v/>
      </c>
      <c r="AB3716" s="152" t="str">
        <f t="shared" si="1751"/>
        <v/>
      </c>
      <c r="AC3716" s="154" t="str">
        <f t="shared" ref="AC3716:AC3779" si="1762">IFERROR(-SIGN(Y3716)*(AA3716-IF(SIGN(Y3716)=1,N3716,M3716))*$G$12*ABS(Y3716),"")</f>
        <v/>
      </c>
      <c r="AD3716" s="154" t="str">
        <f t="shared" ref="AD3716:AD3779" si="1763">IFERROR(SIGN(Z3716)*(AB3716-IF(SIGN(Z3716)=1,M3716,N3716))*$G$12*ABS(Z3716),"")</f>
        <v/>
      </c>
      <c r="AE3716" s="3" t="str">
        <f t="shared" ref="AE3716:AE3779" si="1764">IF(ISNUMBER(A3716),IFERROR((IF(ISNUMBER(AC3716),AC3716,0)+IF(ISNUMBER(AD3716),AD3716,0))/(ABS(Y3716)+ABS(Z3716)),0),"")</f>
        <v/>
      </c>
      <c r="AF3716" s="3" t="str">
        <f t="shared" ref="AF3716:AF3779" si="1765">IF(ISNUMBER(A3716),IF(ISNUMBER(AC3716),AC3716,0)+IF(ISNUMBER(AD3716),AD3716,0),"")</f>
        <v/>
      </c>
      <c r="AG3716" s="3" t="str">
        <f t="shared" ref="AG3716:AG3779" si="1766">IF(NOT(ISNUMBER(T3716)),"",IF(OR(AF3716&gt;$G$24,AF3716&lt;-$H$24,A3716+1&gt;$C$19),"Y","N"))</f>
        <v/>
      </c>
      <c r="AH3716" s="4" t="str">
        <f t="shared" ref="AH3716:AH3779" si="1767">IF(AG3716="y",AF3716*10*$C$11,"")</f>
        <v/>
      </c>
      <c r="AI3716" s="75" t="str">
        <f t="shared" ref="AI3716:AI3779" si="1768">IF(ISNUMBER(A3716),IF(ISNUMBER(AH3716),AJ3716,AF3716*10*$C$11+AJ3716),"")</f>
        <v/>
      </c>
      <c r="AJ3716" s="75" t="str">
        <f t="shared" ref="AJ3716:AJ3779" si="1769">IF(ISNUMBER(A3716),AJ3715+IF(ISNUMBER(AH3716),AH3716,0),"")</f>
        <v/>
      </c>
    </row>
    <row r="3717" spans="1:36" ht="14.25">
      <c r="A3717" s="41" t="str">
        <f t="shared" si="1752"/>
        <v/>
      </c>
      <c r="B3717" s="150" t="str">
        <f>IF(ISNUMBER(A3717),INDEX('MetaTrader Import'!$H$13:$J$5893,TRUNC(((A3717-$A$39+1)-1)/3)+1,MOD((A3717-$A$39+1)-1,3)+1),"")</f>
        <v/>
      </c>
      <c r="C3717" s="43" t="str">
        <f t="shared" si="1753"/>
        <v/>
      </c>
      <c r="D3717" s="43" t="str">
        <f t="shared" ca="1" si="1743"/>
        <v/>
      </c>
      <c r="E3717" s="43" t="str">
        <f t="shared" si="1754"/>
        <v/>
      </c>
      <c r="F3717" s="43" t="str">
        <f t="shared" si="1755"/>
        <v/>
      </c>
      <c r="G3717" s="43" t="str">
        <f>IF(A3717&lt;&gt;"",IF(A3717&lt;Data!$G$11*0.25,$C$13/$G$32,IF(A3717&gt;Data!$G$11*0.25,$C$13,$C$13*10)),"")</f>
        <v/>
      </c>
      <c r="H3717" s="43" t="str">
        <f>IF(A3717&lt;&gt;"",IF(Data!$G$9="constant",$C$13,IF(Data!$G$9="squeeze",G3717,F3717)),"")</f>
        <v/>
      </c>
      <c r="I3717" s="38" t="str">
        <f ca="1">IF(ISNUMBER(A3717),NORMINV(RAND(),0,IF(AND(Data!$G$9="squeeze",A3717&lt;Data!$G$11*0.25),$H$32,1)*$C$30*$C$13)*($C$14*$C$12),"")</f>
        <v/>
      </c>
      <c r="J3717" s="42" t="str">
        <f ca="1">IFERROR(IF(Data!$C$6="Real",B3717,I3717+J3716+($C$14*$C$12)*(NORMINV(RAND(),$C$15,CHOOSE($G$13,$C$13,F3717,G3717)))),"")</f>
        <v/>
      </c>
      <c r="K3717" s="88" t="str">
        <f>IF(ISNUMBER(A3717), IF($G$16="fixed",$G$17,MIN(H3717*Data!$C$7*$C$16*0.5,$C$17*Data!$C$7))*$C$12,"")</f>
        <v/>
      </c>
      <c r="L3717" s="42" t="str">
        <f t="shared" ca="1" si="1740"/>
        <v/>
      </c>
      <c r="M3717" s="44" t="str">
        <f t="shared" ca="1" si="1741"/>
        <v/>
      </c>
      <c r="N3717" s="44" t="str">
        <f t="shared" ca="1" si="1742"/>
        <v/>
      </c>
      <c r="O3717" s="108" t="str">
        <f t="shared" si="1756"/>
        <v/>
      </c>
      <c r="P3717" s="102" t="str">
        <f t="shared" si="1757"/>
        <v/>
      </c>
      <c r="Q3717" s="102" t="str">
        <f t="shared" si="1758"/>
        <v/>
      </c>
      <c r="R3717" s="120" t="str">
        <f t="shared" si="1759"/>
        <v/>
      </c>
      <c r="S3717" s="54" t="str">
        <f t="shared" si="1760"/>
        <v/>
      </c>
      <c r="T3717" s="5" t="str">
        <f t="shared" si="1761"/>
        <v/>
      </c>
      <c r="U3717" s="152" t="str">
        <f t="shared" si="1744"/>
        <v/>
      </c>
      <c r="V3717" s="152" t="str">
        <f t="shared" si="1745"/>
        <v/>
      </c>
      <c r="W3717" s="153" t="str">
        <f t="shared" si="1746"/>
        <v/>
      </c>
      <c r="X3717" s="153" t="str">
        <f t="shared" si="1747"/>
        <v/>
      </c>
      <c r="Y3717" s="153" t="str">
        <f t="shared" si="1748"/>
        <v/>
      </c>
      <c r="Z3717" s="153" t="str">
        <f t="shared" si="1749"/>
        <v/>
      </c>
      <c r="AA3717" s="152" t="str">
        <f t="shared" si="1750"/>
        <v/>
      </c>
      <c r="AB3717" s="152" t="str">
        <f t="shared" si="1751"/>
        <v/>
      </c>
      <c r="AC3717" s="154" t="str">
        <f t="shared" si="1762"/>
        <v/>
      </c>
      <c r="AD3717" s="154" t="str">
        <f t="shared" si="1763"/>
        <v/>
      </c>
      <c r="AE3717" s="3" t="str">
        <f t="shared" si="1764"/>
        <v/>
      </c>
      <c r="AF3717" s="3" t="str">
        <f t="shared" si="1765"/>
        <v/>
      </c>
      <c r="AG3717" s="3" t="str">
        <f t="shared" si="1766"/>
        <v/>
      </c>
      <c r="AH3717" s="4" t="str">
        <f t="shared" si="1767"/>
        <v/>
      </c>
      <c r="AI3717" s="75" t="str">
        <f t="shared" si="1768"/>
        <v/>
      </c>
      <c r="AJ3717" s="75" t="str">
        <f t="shared" si="1769"/>
        <v/>
      </c>
    </row>
    <row r="3718" spans="1:36" ht="14.25">
      <c r="A3718" s="41" t="str">
        <f t="shared" si="1752"/>
        <v/>
      </c>
      <c r="B3718" s="150" t="str">
        <f>IF(ISNUMBER(A3718),INDEX('MetaTrader Import'!$H$13:$J$5893,TRUNC(((A3718-$A$39+1)-1)/3)+1,MOD((A3718-$A$39+1)-1,3)+1),"")</f>
        <v/>
      </c>
      <c r="C3718" s="43" t="str">
        <f t="shared" si="1753"/>
        <v/>
      </c>
      <c r="D3718" s="43" t="str">
        <f t="shared" ca="1" si="1743"/>
        <v/>
      </c>
      <c r="E3718" s="43" t="str">
        <f t="shared" si="1754"/>
        <v/>
      </c>
      <c r="F3718" s="43" t="str">
        <f t="shared" si="1755"/>
        <v/>
      </c>
      <c r="G3718" s="43" t="str">
        <f>IF(A3718&lt;&gt;"",IF(A3718&lt;Data!$G$11*0.25,$C$13/$G$32,IF(A3718&gt;Data!$G$11*0.25,$C$13,$C$13*10)),"")</f>
        <v/>
      </c>
      <c r="H3718" s="43" t="str">
        <f>IF(A3718&lt;&gt;"",IF(Data!$G$9="constant",$C$13,IF(Data!$G$9="squeeze",G3718,F3718)),"")</f>
        <v/>
      </c>
      <c r="I3718" s="38" t="str">
        <f ca="1">IF(ISNUMBER(A3718),NORMINV(RAND(),0,IF(AND(Data!$G$9="squeeze",A3718&lt;Data!$G$11*0.25),$H$32,1)*$C$30*$C$13)*($C$14*$C$12),"")</f>
        <v/>
      </c>
      <c r="J3718" s="42" t="str">
        <f ca="1">IFERROR(IF(Data!$C$6="Real",B3718,I3718+J3717+($C$14*$C$12)*(NORMINV(RAND(),$C$15,CHOOSE($G$13,$C$13,F3718,G3718)))),"")</f>
        <v/>
      </c>
      <c r="K3718" s="88" t="str">
        <f>IF(ISNUMBER(A3718), IF($G$16="fixed",$G$17,MIN(H3718*Data!$C$7*$C$16*0.5,$C$17*Data!$C$7))*$C$12,"")</f>
        <v/>
      </c>
      <c r="L3718" s="42" t="str">
        <f t="shared" ref="L3718:L3781" ca="1" si="1770">IFERROR(J3718,"")</f>
        <v/>
      </c>
      <c r="M3718" s="44" t="str">
        <f t="shared" ref="M3718:M3781" ca="1" si="1771">IFERROR(L3718+K3718*0.5,"")</f>
        <v/>
      </c>
      <c r="N3718" s="44" t="str">
        <f t="shared" ref="N3718:N3781" ca="1" si="1772">IFERROR(L3718-K3718*0.5,"")</f>
        <v/>
      </c>
      <c r="O3718" s="108" t="str">
        <f t="shared" si="1756"/>
        <v/>
      </c>
      <c r="P3718" s="102" t="str">
        <f t="shared" si="1757"/>
        <v/>
      </c>
      <c r="Q3718" s="102" t="str">
        <f t="shared" si="1758"/>
        <v/>
      </c>
      <c r="R3718" s="120" t="str">
        <f t="shared" si="1759"/>
        <v/>
      </c>
      <c r="S3718" s="54" t="str">
        <f t="shared" si="1760"/>
        <v/>
      </c>
      <c r="T3718" s="5" t="str">
        <f t="shared" si="1761"/>
        <v/>
      </c>
      <c r="U3718" s="152" t="str">
        <f t="shared" si="1744"/>
        <v/>
      </c>
      <c r="V3718" s="152" t="str">
        <f t="shared" si="1745"/>
        <v/>
      </c>
      <c r="W3718" s="153" t="str">
        <f t="shared" si="1746"/>
        <v/>
      </c>
      <c r="X3718" s="153" t="str">
        <f t="shared" si="1747"/>
        <v/>
      </c>
      <c r="Y3718" s="153" t="str">
        <f t="shared" si="1748"/>
        <v/>
      </c>
      <c r="Z3718" s="153" t="str">
        <f t="shared" si="1749"/>
        <v/>
      </c>
      <c r="AA3718" s="152" t="str">
        <f t="shared" si="1750"/>
        <v/>
      </c>
      <c r="AB3718" s="152" t="str">
        <f t="shared" si="1751"/>
        <v/>
      </c>
      <c r="AC3718" s="154" t="str">
        <f t="shared" si="1762"/>
        <v/>
      </c>
      <c r="AD3718" s="154" t="str">
        <f t="shared" si="1763"/>
        <v/>
      </c>
      <c r="AE3718" s="3" t="str">
        <f t="shared" si="1764"/>
        <v/>
      </c>
      <c r="AF3718" s="3" t="str">
        <f t="shared" si="1765"/>
        <v/>
      </c>
      <c r="AG3718" s="3" t="str">
        <f t="shared" si="1766"/>
        <v/>
      </c>
      <c r="AH3718" s="4" t="str">
        <f t="shared" si="1767"/>
        <v/>
      </c>
      <c r="AI3718" s="75" t="str">
        <f t="shared" si="1768"/>
        <v/>
      </c>
      <c r="AJ3718" s="75" t="str">
        <f t="shared" si="1769"/>
        <v/>
      </c>
    </row>
    <row r="3719" spans="1:36" ht="14.25">
      <c r="A3719" s="41" t="str">
        <f t="shared" si="1752"/>
        <v/>
      </c>
      <c r="B3719" s="150" t="str">
        <f>IF(ISNUMBER(A3719),INDEX('MetaTrader Import'!$H$13:$J$5893,TRUNC(((A3719-$A$39+1)-1)/3)+1,MOD((A3719-$A$39+1)-1,3)+1),"")</f>
        <v/>
      </c>
      <c r="C3719" s="43" t="str">
        <f t="shared" si="1753"/>
        <v/>
      </c>
      <c r="D3719" s="43" t="str">
        <f t="shared" ca="1" si="1743"/>
        <v/>
      </c>
      <c r="E3719" s="43" t="str">
        <f t="shared" si="1754"/>
        <v/>
      </c>
      <c r="F3719" s="43" t="str">
        <f t="shared" si="1755"/>
        <v/>
      </c>
      <c r="G3719" s="43" t="str">
        <f>IF(A3719&lt;&gt;"",IF(A3719&lt;Data!$G$11*0.25,$C$13/$G$32,IF(A3719&gt;Data!$G$11*0.25,$C$13,$C$13*10)),"")</f>
        <v/>
      </c>
      <c r="H3719" s="43" t="str">
        <f>IF(A3719&lt;&gt;"",IF(Data!$G$9="constant",$C$13,IF(Data!$G$9="squeeze",G3719,F3719)),"")</f>
        <v/>
      </c>
      <c r="I3719" s="38" t="str">
        <f ca="1">IF(ISNUMBER(A3719),NORMINV(RAND(),0,IF(AND(Data!$G$9="squeeze",A3719&lt;Data!$G$11*0.25),$H$32,1)*$C$30*$C$13)*($C$14*$C$12),"")</f>
        <v/>
      </c>
      <c r="J3719" s="42" t="str">
        <f ca="1">IFERROR(IF(Data!$C$6="Real",B3719,I3719+J3718+($C$14*$C$12)*(NORMINV(RAND(),$C$15,CHOOSE($G$13,$C$13,F3719,G3719)))),"")</f>
        <v/>
      </c>
      <c r="K3719" s="88" t="str">
        <f>IF(ISNUMBER(A3719), IF($G$16="fixed",$G$17,MIN(H3719*Data!$C$7*$C$16*0.5,$C$17*Data!$C$7))*$C$12,"")</f>
        <v/>
      </c>
      <c r="L3719" s="42" t="str">
        <f t="shared" ca="1" si="1770"/>
        <v/>
      </c>
      <c r="M3719" s="44" t="str">
        <f t="shared" ca="1" si="1771"/>
        <v/>
      </c>
      <c r="N3719" s="44" t="str">
        <f t="shared" ca="1" si="1772"/>
        <v/>
      </c>
      <c r="O3719" s="108" t="str">
        <f t="shared" si="1756"/>
        <v/>
      </c>
      <c r="P3719" s="102" t="str">
        <f t="shared" si="1757"/>
        <v/>
      </c>
      <c r="Q3719" s="102" t="str">
        <f t="shared" si="1758"/>
        <v/>
      </c>
      <c r="R3719" s="120" t="str">
        <f t="shared" si="1759"/>
        <v/>
      </c>
      <c r="S3719" s="54" t="str">
        <f t="shared" si="1760"/>
        <v/>
      </c>
      <c r="T3719" s="5" t="str">
        <f t="shared" si="1761"/>
        <v/>
      </c>
      <c r="U3719" s="152" t="str">
        <f t="shared" si="1744"/>
        <v/>
      </c>
      <c r="V3719" s="152" t="str">
        <f t="shared" si="1745"/>
        <v/>
      </c>
      <c r="W3719" s="153" t="str">
        <f t="shared" si="1746"/>
        <v/>
      </c>
      <c r="X3719" s="153" t="str">
        <f t="shared" si="1747"/>
        <v/>
      </c>
      <c r="Y3719" s="153" t="str">
        <f t="shared" si="1748"/>
        <v/>
      </c>
      <c r="Z3719" s="153" t="str">
        <f t="shared" si="1749"/>
        <v/>
      </c>
      <c r="AA3719" s="152" t="str">
        <f t="shared" si="1750"/>
        <v/>
      </c>
      <c r="AB3719" s="152" t="str">
        <f t="shared" si="1751"/>
        <v/>
      </c>
      <c r="AC3719" s="154" t="str">
        <f t="shared" si="1762"/>
        <v/>
      </c>
      <c r="AD3719" s="154" t="str">
        <f t="shared" si="1763"/>
        <v/>
      </c>
      <c r="AE3719" s="3" t="str">
        <f t="shared" si="1764"/>
        <v/>
      </c>
      <c r="AF3719" s="3" t="str">
        <f t="shared" si="1765"/>
        <v/>
      </c>
      <c r="AG3719" s="3" t="str">
        <f t="shared" si="1766"/>
        <v/>
      </c>
      <c r="AH3719" s="4" t="str">
        <f t="shared" si="1767"/>
        <v/>
      </c>
      <c r="AI3719" s="75" t="str">
        <f t="shared" si="1768"/>
        <v/>
      </c>
      <c r="AJ3719" s="75" t="str">
        <f t="shared" si="1769"/>
        <v/>
      </c>
    </row>
    <row r="3720" spans="1:36" ht="14.25">
      <c r="A3720" s="41" t="str">
        <f t="shared" si="1752"/>
        <v/>
      </c>
      <c r="B3720" s="150" t="str">
        <f>IF(ISNUMBER(A3720),INDEX('MetaTrader Import'!$H$13:$J$5893,TRUNC(((A3720-$A$39+1)-1)/3)+1,MOD((A3720-$A$39+1)-1,3)+1),"")</f>
        <v/>
      </c>
      <c r="C3720" s="43" t="str">
        <f t="shared" si="1753"/>
        <v/>
      </c>
      <c r="D3720" s="43" t="str">
        <f t="shared" ca="1" si="1743"/>
        <v/>
      </c>
      <c r="E3720" s="43" t="str">
        <f t="shared" si="1754"/>
        <v/>
      </c>
      <c r="F3720" s="43" t="str">
        <f t="shared" si="1755"/>
        <v/>
      </c>
      <c r="G3720" s="43" t="str">
        <f>IF(A3720&lt;&gt;"",IF(A3720&lt;Data!$G$11*0.25,$C$13/$G$32,IF(A3720&gt;Data!$G$11*0.25,$C$13,$C$13*10)),"")</f>
        <v/>
      </c>
      <c r="H3720" s="43" t="str">
        <f>IF(A3720&lt;&gt;"",IF(Data!$G$9="constant",$C$13,IF(Data!$G$9="squeeze",G3720,F3720)),"")</f>
        <v/>
      </c>
      <c r="I3720" s="38" t="str">
        <f ca="1">IF(ISNUMBER(A3720),NORMINV(RAND(),0,IF(AND(Data!$G$9="squeeze",A3720&lt;Data!$G$11*0.25),$H$32,1)*$C$30*$C$13)*($C$14*$C$12),"")</f>
        <v/>
      </c>
      <c r="J3720" s="42" t="str">
        <f ca="1">IFERROR(IF(Data!$C$6="Real",B3720,I3720+J3719+($C$14*$C$12)*(NORMINV(RAND(),$C$15,CHOOSE($G$13,$C$13,F3720,G3720)))),"")</f>
        <v/>
      </c>
      <c r="K3720" s="88" t="str">
        <f>IF(ISNUMBER(A3720), IF($G$16="fixed",$G$17,MIN(H3720*Data!$C$7*$C$16*0.5,$C$17*Data!$C$7))*$C$12,"")</f>
        <v/>
      </c>
      <c r="L3720" s="42" t="str">
        <f t="shared" ca="1" si="1770"/>
        <v/>
      </c>
      <c r="M3720" s="44" t="str">
        <f t="shared" ca="1" si="1771"/>
        <v/>
      </c>
      <c r="N3720" s="44" t="str">
        <f t="shared" ca="1" si="1772"/>
        <v/>
      </c>
      <c r="O3720" s="108" t="str">
        <f t="shared" si="1756"/>
        <v/>
      </c>
      <c r="P3720" s="102" t="str">
        <f t="shared" si="1757"/>
        <v/>
      </c>
      <c r="Q3720" s="102" t="str">
        <f t="shared" si="1758"/>
        <v/>
      </c>
      <c r="R3720" s="120" t="str">
        <f t="shared" si="1759"/>
        <v/>
      </c>
      <c r="S3720" s="54" t="str">
        <f t="shared" si="1760"/>
        <v/>
      </c>
      <c r="T3720" s="5" t="str">
        <f t="shared" si="1761"/>
        <v/>
      </c>
      <c r="U3720" s="152" t="str">
        <f t="shared" si="1744"/>
        <v/>
      </c>
      <c r="V3720" s="152" t="str">
        <f t="shared" si="1745"/>
        <v/>
      </c>
      <c r="W3720" s="153" t="str">
        <f t="shared" si="1746"/>
        <v/>
      </c>
      <c r="X3720" s="153" t="str">
        <f t="shared" si="1747"/>
        <v/>
      </c>
      <c r="Y3720" s="153" t="str">
        <f t="shared" si="1748"/>
        <v/>
      </c>
      <c r="Z3720" s="153" t="str">
        <f t="shared" si="1749"/>
        <v/>
      </c>
      <c r="AA3720" s="152" t="str">
        <f t="shared" si="1750"/>
        <v/>
      </c>
      <c r="AB3720" s="152" t="str">
        <f t="shared" si="1751"/>
        <v/>
      </c>
      <c r="AC3720" s="154" t="str">
        <f t="shared" si="1762"/>
        <v/>
      </c>
      <c r="AD3720" s="154" t="str">
        <f t="shared" si="1763"/>
        <v/>
      </c>
      <c r="AE3720" s="3" t="str">
        <f t="shared" si="1764"/>
        <v/>
      </c>
      <c r="AF3720" s="3" t="str">
        <f t="shared" si="1765"/>
        <v/>
      </c>
      <c r="AG3720" s="3" t="str">
        <f t="shared" si="1766"/>
        <v/>
      </c>
      <c r="AH3720" s="4" t="str">
        <f t="shared" si="1767"/>
        <v/>
      </c>
      <c r="AI3720" s="75" t="str">
        <f t="shared" si="1768"/>
        <v/>
      </c>
      <c r="AJ3720" s="75" t="str">
        <f t="shared" si="1769"/>
        <v/>
      </c>
    </row>
    <row r="3721" spans="1:36" ht="14.25">
      <c r="A3721" s="41" t="str">
        <f t="shared" si="1752"/>
        <v/>
      </c>
      <c r="B3721" s="150" t="str">
        <f>IF(ISNUMBER(A3721),INDEX('MetaTrader Import'!$H$13:$J$5893,TRUNC(((A3721-$A$39+1)-1)/3)+1,MOD((A3721-$A$39+1)-1,3)+1),"")</f>
        <v/>
      </c>
      <c r="C3721" s="43" t="str">
        <f t="shared" si="1753"/>
        <v/>
      </c>
      <c r="D3721" s="43" t="str">
        <f t="shared" ca="1" si="1743"/>
        <v/>
      </c>
      <c r="E3721" s="43" t="str">
        <f t="shared" si="1754"/>
        <v/>
      </c>
      <c r="F3721" s="43" t="str">
        <f t="shared" si="1755"/>
        <v/>
      </c>
      <c r="G3721" s="43" t="str">
        <f>IF(A3721&lt;&gt;"",IF(A3721&lt;Data!$G$11*0.25,$C$13/$G$32,IF(A3721&gt;Data!$G$11*0.25,$C$13,$C$13*10)),"")</f>
        <v/>
      </c>
      <c r="H3721" s="43" t="str">
        <f>IF(A3721&lt;&gt;"",IF(Data!$G$9="constant",$C$13,IF(Data!$G$9="squeeze",G3721,F3721)),"")</f>
        <v/>
      </c>
      <c r="I3721" s="38" t="str">
        <f ca="1">IF(ISNUMBER(A3721),NORMINV(RAND(),0,IF(AND(Data!$G$9="squeeze",A3721&lt;Data!$G$11*0.25),$H$32,1)*$C$30*$C$13)*($C$14*$C$12),"")</f>
        <v/>
      </c>
      <c r="J3721" s="42" t="str">
        <f ca="1">IFERROR(IF(Data!$C$6="Real",B3721,I3721+J3720+($C$14*$C$12)*(NORMINV(RAND(),$C$15,CHOOSE($G$13,$C$13,F3721,G3721)))),"")</f>
        <v/>
      </c>
      <c r="K3721" s="88" t="str">
        <f>IF(ISNUMBER(A3721), IF($G$16="fixed",$G$17,MIN(H3721*Data!$C$7*$C$16*0.5,$C$17*Data!$C$7))*$C$12,"")</f>
        <v/>
      </c>
      <c r="L3721" s="42" t="str">
        <f t="shared" ca="1" si="1770"/>
        <v/>
      </c>
      <c r="M3721" s="44" t="str">
        <f t="shared" ca="1" si="1771"/>
        <v/>
      </c>
      <c r="N3721" s="44" t="str">
        <f t="shared" ca="1" si="1772"/>
        <v/>
      </c>
      <c r="O3721" s="108" t="str">
        <f t="shared" si="1756"/>
        <v/>
      </c>
      <c r="P3721" s="102" t="str">
        <f t="shared" si="1757"/>
        <v/>
      </c>
      <c r="Q3721" s="102" t="str">
        <f t="shared" si="1758"/>
        <v/>
      </c>
      <c r="R3721" s="120" t="str">
        <f t="shared" si="1759"/>
        <v/>
      </c>
      <c r="S3721" s="54" t="str">
        <f t="shared" si="1760"/>
        <v/>
      </c>
      <c r="T3721" s="5" t="str">
        <f t="shared" si="1761"/>
        <v/>
      </c>
      <c r="U3721" s="152" t="str">
        <f t="shared" si="1744"/>
        <v/>
      </c>
      <c r="V3721" s="152" t="str">
        <f t="shared" si="1745"/>
        <v/>
      </c>
      <c r="W3721" s="153" t="str">
        <f t="shared" si="1746"/>
        <v/>
      </c>
      <c r="X3721" s="153" t="str">
        <f t="shared" si="1747"/>
        <v/>
      </c>
      <c r="Y3721" s="153" t="str">
        <f t="shared" si="1748"/>
        <v/>
      </c>
      <c r="Z3721" s="153" t="str">
        <f t="shared" si="1749"/>
        <v/>
      </c>
      <c r="AA3721" s="152" t="str">
        <f t="shared" si="1750"/>
        <v/>
      </c>
      <c r="AB3721" s="152" t="str">
        <f t="shared" si="1751"/>
        <v/>
      </c>
      <c r="AC3721" s="154" t="str">
        <f t="shared" si="1762"/>
        <v/>
      </c>
      <c r="AD3721" s="154" t="str">
        <f t="shared" si="1763"/>
        <v/>
      </c>
      <c r="AE3721" s="3" t="str">
        <f t="shared" si="1764"/>
        <v/>
      </c>
      <c r="AF3721" s="3" t="str">
        <f t="shared" si="1765"/>
        <v/>
      </c>
      <c r="AG3721" s="3" t="str">
        <f t="shared" si="1766"/>
        <v/>
      </c>
      <c r="AH3721" s="4" t="str">
        <f t="shared" si="1767"/>
        <v/>
      </c>
      <c r="AI3721" s="75" t="str">
        <f t="shared" si="1768"/>
        <v/>
      </c>
      <c r="AJ3721" s="75" t="str">
        <f t="shared" si="1769"/>
        <v/>
      </c>
    </row>
    <row r="3722" spans="1:36" ht="14.25">
      <c r="A3722" s="41" t="str">
        <f t="shared" si="1752"/>
        <v/>
      </c>
      <c r="B3722" s="150" t="str">
        <f>IF(ISNUMBER(A3722),INDEX('MetaTrader Import'!$H$13:$J$5893,TRUNC(((A3722-$A$39+1)-1)/3)+1,MOD((A3722-$A$39+1)-1,3)+1),"")</f>
        <v/>
      </c>
      <c r="C3722" s="43" t="str">
        <f t="shared" si="1753"/>
        <v/>
      </c>
      <c r="D3722" s="43" t="str">
        <f t="shared" ca="1" si="1743"/>
        <v/>
      </c>
      <c r="E3722" s="43" t="str">
        <f t="shared" si="1754"/>
        <v/>
      </c>
      <c r="F3722" s="43" t="str">
        <f t="shared" si="1755"/>
        <v/>
      </c>
      <c r="G3722" s="43" t="str">
        <f>IF(A3722&lt;&gt;"",IF(A3722&lt;Data!$G$11*0.25,$C$13/$G$32,IF(A3722&gt;Data!$G$11*0.25,$C$13,$C$13*10)),"")</f>
        <v/>
      </c>
      <c r="H3722" s="43" t="str">
        <f>IF(A3722&lt;&gt;"",IF(Data!$G$9="constant",$C$13,IF(Data!$G$9="squeeze",G3722,F3722)),"")</f>
        <v/>
      </c>
      <c r="I3722" s="38" t="str">
        <f ca="1">IF(ISNUMBER(A3722),NORMINV(RAND(),0,IF(AND(Data!$G$9="squeeze",A3722&lt;Data!$G$11*0.25),$H$32,1)*$C$30*$C$13)*($C$14*$C$12),"")</f>
        <v/>
      </c>
      <c r="J3722" s="42" t="str">
        <f ca="1">IFERROR(IF(Data!$C$6="Real",B3722,I3722+J3721+($C$14*$C$12)*(NORMINV(RAND(),$C$15,CHOOSE($G$13,$C$13,F3722,G3722)))),"")</f>
        <v/>
      </c>
      <c r="K3722" s="88" t="str">
        <f>IF(ISNUMBER(A3722), IF($G$16="fixed",$G$17,MIN(H3722*Data!$C$7*$C$16*0.5,$C$17*Data!$C$7))*$C$12,"")</f>
        <v/>
      </c>
      <c r="L3722" s="42" t="str">
        <f t="shared" ca="1" si="1770"/>
        <v/>
      </c>
      <c r="M3722" s="44" t="str">
        <f t="shared" ca="1" si="1771"/>
        <v/>
      </c>
      <c r="N3722" s="44" t="str">
        <f t="shared" ca="1" si="1772"/>
        <v/>
      </c>
      <c r="O3722" s="108" t="str">
        <f t="shared" si="1756"/>
        <v/>
      </c>
      <c r="P3722" s="102" t="str">
        <f t="shared" si="1757"/>
        <v/>
      </c>
      <c r="Q3722" s="102" t="str">
        <f t="shared" si="1758"/>
        <v/>
      </c>
      <c r="R3722" s="120" t="str">
        <f t="shared" si="1759"/>
        <v/>
      </c>
      <c r="S3722" s="54" t="str">
        <f t="shared" si="1760"/>
        <v/>
      </c>
      <c r="T3722" s="5" t="str">
        <f t="shared" si="1761"/>
        <v/>
      </c>
      <c r="U3722" s="152" t="str">
        <f t="shared" si="1744"/>
        <v/>
      </c>
      <c r="V3722" s="152" t="str">
        <f t="shared" si="1745"/>
        <v/>
      </c>
      <c r="W3722" s="153" t="str">
        <f t="shared" si="1746"/>
        <v/>
      </c>
      <c r="X3722" s="153" t="str">
        <f t="shared" si="1747"/>
        <v/>
      </c>
      <c r="Y3722" s="153" t="str">
        <f t="shared" si="1748"/>
        <v/>
      </c>
      <c r="Z3722" s="153" t="str">
        <f t="shared" si="1749"/>
        <v/>
      </c>
      <c r="AA3722" s="152" t="str">
        <f t="shared" si="1750"/>
        <v/>
      </c>
      <c r="AB3722" s="152" t="str">
        <f t="shared" si="1751"/>
        <v/>
      </c>
      <c r="AC3722" s="154" t="str">
        <f t="shared" si="1762"/>
        <v/>
      </c>
      <c r="AD3722" s="154" t="str">
        <f t="shared" si="1763"/>
        <v/>
      </c>
      <c r="AE3722" s="3" t="str">
        <f t="shared" si="1764"/>
        <v/>
      </c>
      <c r="AF3722" s="3" t="str">
        <f t="shared" si="1765"/>
        <v/>
      </c>
      <c r="AG3722" s="3" t="str">
        <f t="shared" si="1766"/>
        <v/>
      </c>
      <c r="AH3722" s="4" t="str">
        <f t="shared" si="1767"/>
        <v/>
      </c>
      <c r="AI3722" s="75" t="str">
        <f t="shared" si="1768"/>
        <v/>
      </c>
      <c r="AJ3722" s="75" t="str">
        <f t="shared" si="1769"/>
        <v/>
      </c>
    </row>
    <row r="3723" spans="1:36" ht="14.25">
      <c r="A3723" s="41" t="str">
        <f t="shared" si="1752"/>
        <v/>
      </c>
      <c r="B3723" s="150" t="str">
        <f>IF(ISNUMBER(A3723),INDEX('MetaTrader Import'!$H$13:$J$5893,TRUNC(((A3723-$A$39+1)-1)/3)+1,MOD((A3723-$A$39+1)-1,3)+1),"")</f>
        <v/>
      </c>
      <c r="C3723" s="43" t="str">
        <f t="shared" si="1753"/>
        <v/>
      </c>
      <c r="D3723" s="43" t="str">
        <f t="shared" ca="1" si="1743"/>
        <v/>
      </c>
      <c r="E3723" s="43" t="str">
        <f t="shared" si="1754"/>
        <v/>
      </c>
      <c r="F3723" s="43" t="str">
        <f t="shared" si="1755"/>
        <v/>
      </c>
      <c r="G3723" s="43" t="str">
        <f>IF(A3723&lt;&gt;"",IF(A3723&lt;Data!$G$11*0.25,$C$13/$G$32,IF(A3723&gt;Data!$G$11*0.25,$C$13,$C$13*10)),"")</f>
        <v/>
      </c>
      <c r="H3723" s="43" t="str">
        <f>IF(A3723&lt;&gt;"",IF(Data!$G$9="constant",$C$13,IF(Data!$G$9="squeeze",G3723,F3723)),"")</f>
        <v/>
      </c>
      <c r="I3723" s="38" t="str">
        <f ca="1">IF(ISNUMBER(A3723),NORMINV(RAND(),0,IF(AND(Data!$G$9="squeeze",A3723&lt;Data!$G$11*0.25),$H$32,1)*$C$30*$C$13)*($C$14*$C$12),"")</f>
        <v/>
      </c>
      <c r="J3723" s="42" t="str">
        <f ca="1">IFERROR(IF(Data!$C$6="Real",B3723,I3723+J3722+($C$14*$C$12)*(NORMINV(RAND(),$C$15,CHOOSE($G$13,$C$13,F3723,G3723)))),"")</f>
        <v/>
      </c>
      <c r="K3723" s="88" t="str">
        <f>IF(ISNUMBER(A3723), IF($G$16="fixed",$G$17,MIN(H3723*Data!$C$7*$C$16*0.5,$C$17*Data!$C$7))*$C$12,"")</f>
        <v/>
      </c>
      <c r="L3723" s="42" t="str">
        <f t="shared" ca="1" si="1770"/>
        <v/>
      </c>
      <c r="M3723" s="44" t="str">
        <f t="shared" ca="1" si="1771"/>
        <v/>
      </c>
      <c r="N3723" s="44" t="str">
        <f t="shared" ca="1" si="1772"/>
        <v/>
      </c>
      <c r="O3723" s="108" t="str">
        <f t="shared" si="1756"/>
        <v/>
      </c>
      <c r="P3723" s="102" t="str">
        <f t="shared" si="1757"/>
        <v/>
      </c>
      <c r="Q3723" s="102" t="str">
        <f t="shared" si="1758"/>
        <v/>
      </c>
      <c r="R3723" s="120" t="str">
        <f t="shared" si="1759"/>
        <v/>
      </c>
      <c r="S3723" s="54" t="str">
        <f t="shared" si="1760"/>
        <v/>
      </c>
      <c r="T3723" s="5" t="str">
        <f t="shared" si="1761"/>
        <v/>
      </c>
      <c r="U3723" s="152" t="str">
        <f t="shared" si="1744"/>
        <v/>
      </c>
      <c r="V3723" s="152" t="str">
        <f t="shared" si="1745"/>
        <v/>
      </c>
      <c r="W3723" s="153" t="str">
        <f t="shared" si="1746"/>
        <v/>
      </c>
      <c r="X3723" s="153" t="str">
        <f t="shared" si="1747"/>
        <v/>
      </c>
      <c r="Y3723" s="153" t="str">
        <f t="shared" si="1748"/>
        <v/>
      </c>
      <c r="Z3723" s="153" t="str">
        <f t="shared" si="1749"/>
        <v/>
      </c>
      <c r="AA3723" s="152" t="str">
        <f t="shared" si="1750"/>
        <v/>
      </c>
      <c r="AB3723" s="152" t="str">
        <f t="shared" si="1751"/>
        <v/>
      </c>
      <c r="AC3723" s="154" t="str">
        <f t="shared" si="1762"/>
        <v/>
      </c>
      <c r="AD3723" s="154" t="str">
        <f t="shared" si="1763"/>
        <v/>
      </c>
      <c r="AE3723" s="3" t="str">
        <f t="shared" si="1764"/>
        <v/>
      </c>
      <c r="AF3723" s="3" t="str">
        <f t="shared" si="1765"/>
        <v/>
      </c>
      <c r="AG3723" s="3" t="str">
        <f t="shared" si="1766"/>
        <v/>
      </c>
      <c r="AH3723" s="4" t="str">
        <f t="shared" si="1767"/>
        <v/>
      </c>
      <c r="AI3723" s="75" t="str">
        <f t="shared" si="1768"/>
        <v/>
      </c>
      <c r="AJ3723" s="75" t="str">
        <f t="shared" si="1769"/>
        <v/>
      </c>
    </row>
    <row r="3724" spans="1:36" ht="14.25">
      <c r="A3724" s="41" t="str">
        <f t="shared" si="1752"/>
        <v/>
      </c>
      <c r="B3724" s="150" t="str">
        <f>IF(ISNUMBER(A3724),INDEX('MetaTrader Import'!$H$13:$J$5893,TRUNC(((A3724-$A$39+1)-1)/3)+1,MOD((A3724-$A$39+1)-1,3)+1),"")</f>
        <v/>
      </c>
      <c r="C3724" s="43" t="str">
        <f t="shared" si="1753"/>
        <v/>
      </c>
      <c r="D3724" s="43" t="str">
        <f t="shared" ca="1" si="1743"/>
        <v/>
      </c>
      <c r="E3724" s="43" t="str">
        <f t="shared" si="1754"/>
        <v/>
      </c>
      <c r="F3724" s="43" t="str">
        <f t="shared" si="1755"/>
        <v/>
      </c>
      <c r="G3724" s="43" t="str">
        <f>IF(A3724&lt;&gt;"",IF(A3724&lt;Data!$G$11*0.25,$C$13/$G$32,IF(A3724&gt;Data!$G$11*0.25,$C$13,$C$13*10)),"")</f>
        <v/>
      </c>
      <c r="H3724" s="43" t="str">
        <f>IF(A3724&lt;&gt;"",IF(Data!$G$9="constant",$C$13,IF(Data!$G$9="squeeze",G3724,F3724)),"")</f>
        <v/>
      </c>
      <c r="I3724" s="38" t="str">
        <f ca="1">IF(ISNUMBER(A3724),NORMINV(RAND(),0,IF(AND(Data!$G$9="squeeze",A3724&lt;Data!$G$11*0.25),$H$32,1)*$C$30*$C$13)*($C$14*$C$12),"")</f>
        <v/>
      </c>
      <c r="J3724" s="42" t="str">
        <f ca="1">IFERROR(IF(Data!$C$6="Real",B3724,I3724+J3723+($C$14*$C$12)*(NORMINV(RAND(),$C$15,CHOOSE($G$13,$C$13,F3724,G3724)))),"")</f>
        <v/>
      </c>
      <c r="K3724" s="88" t="str">
        <f>IF(ISNUMBER(A3724), IF($G$16="fixed",$G$17,MIN(H3724*Data!$C$7*$C$16*0.5,$C$17*Data!$C$7))*$C$12,"")</f>
        <v/>
      </c>
      <c r="L3724" s="42" t="str">
        <f t="shared" ca="1" si="1770"/>
        <v/>
      </c>
      <c r="M3724" s="44" t="str">
        <f t="shared" ca="1" si="1771"/>
        <v/>
      </c>
      <c r="N3724" s="44" t="str">
        <f t="shared" ca="1" si="1772"/>
        <v/>
      </c>
      <c r="O3724" s="108" t="str">
        <f t="shared" si="1756"/>
        <v/>
      </c>
      <c r="P3724" s="102" t="str">
        <f t="shared" si="1757"/>
        <v/>
      </c>
      <c r="Q3724" s="102" t="str">
        <f t="shared" si="1758"/>
        <v/>
      </c>
      <c r="R3724" s="120" t="str">
        <f t="shared" si="1759"/>
        <v/>
      </c>
      <c r="S3724" s="54" t="str">
        <f t="shared" si="1760"/>
        <v/>
      </c>
      <c r="T3724" s="5" t="str">
        <f t="shared" si="1761"/>
        <v/>
      </c>
      <c r="U3724" s="152" t="str">
        <f t="shared" si="1744"/>
        <v/>
      </c>
      <c r="V3724" s="152" t="str">
        <f t="shared" si="1745"/>
        <v/>
      </c>
      <c r="W3724" s="153" t="str">
        <f t="shared" si="1746"/>
        <v/>
      </c>
      <c r="X3724" s="153" t="str">
        <f t="shared" si="1747"/>
        <v/>
      </c>
      <c r="Y3724" s="153" t="str">
        <f t="shared" si="1748"/>
        <v/>
      </c>
      <c r="Z3724" s="153" t="str">
        <f t="shared" si="1749"/>
        <v/>
      </c>
      <c r="AA3724" s="152" t="str">
        <f t="shared" si="1750"/>
        <v/>
      </c>
      <c r="AB3724" s="152" t="str">
        <f t="shared" si="1751"/>
        <v/>
      </c>
      <c r="AC3724" s="154" t="str">
        <f t="shared" si="1762"/>
        <v/>
      </c>
      <c r="AD3724" s="154" t="str">
        <f t="shared" si="1763"/>
        <v/>
      </c>
      <c r="AE3724" s="3" t="str">
        <f t="shared" si="1764"/>
        <v/>
      </c>
      <c r="AF3724" s="3" t="str">
        <f t="shared" si="1765"/>
        <v/>
      </c>
      <c r="AG3724" s="3" t="str">
        <f t="shared" si="1766"/>
        <v/>
      </c>
      <c r="AH3724" s="4" t="str">
        <f t="shared" si="1767"/>
        <v/>
      </c>
      <c r="AI3724" s="75" t="str">
        <f t="shared" si="1768"/>
        <v/>
      </c>
      <c r="AJ3724" s="75" t="str">
        <f t="shared" si="1769"/>
        <v/>
      </c>
    </row>
    <row r="3725" spans="1:36" ht="14.25">
      <c r="A3725" s="41" t="str">
        <f t="shared" si="1752"/>
        <v/>
      </c>
      <c r="B3725" s="150" t="str">
        <f>IF(ISNUMBER(A3725),INDEX('MetaTrader Import'!$H$13:$J$5893,TRUNC(((A3725-$A$39+1)-1)/3)+1,MOD((A3725-$A$39+1)-1,3)+1),"")</f>
        <v/>
      </c>
      <c r="C3725" s="43" t="str">
        <f t="shared" si="1753"/>
        <v/>
      </c>
      <c r="D3725" s="43" t="str">
        <f t="shared" ca="1" si="1743"/>
        <v/>
      </c>
      <c r="E3725" s="43" t="str">
        <f t="shared" si="1754"/>
        <v/>
      </c>
      <c r="F3725" s="43" t="str">
        <f t="shared" si="1755"/>
        <v/>
      </c>
      <c r="G3725" s="43" t="str">
        <f>IF(A3725&lt;&gt;"",IF(A3725&lt;Data!$G$11*0.25,$C$13/$G$32,IF(A3725&gt;Data!$G$11*0.25,$C$13,$C$13*10)),"")</f>
        <v/>
      </c>
      <c r="H3725" s="43" t="str">
        <f>IF(A3725&lt;&gt;"",IF(Data!$G$9="constant",$C$13,IF(Data!$G$9="squeeze",G3725,F3725)),"")</f>
        <v/>
      </c>
      <c r="I3725" s="38" t="str">
        <f ca="1">IF(ISNUMBER(A3725),NORMINV(RAND(),0,IF(AND(Data!$G$9="squeeze",A3725&lt;Data!$G$11*0.25),$H$32,1)*$C$30*$C$13)*($C$14*$C$12),"")</f>
        <v/>
      </c>
      <c r="J3725" s="42" t="str">
        <f ca="1">IFERROR(IF(Data!$C$6="Real",B3725,I3725+J3724+($C$14*$C$12)*(NORMINV(RAND(),$C$15,CHOOSE($G$13,$C$13,F3725,G3725)))),"")</f>
        <v/>
      </c>
      <c r="K3725" s="88" t="str">
        <f>IF(ISNUMBER(A3725), IF($G$16="fixed",$G$17,MIN(H3725*Data!$C$7*$C$16*0.5,$C$17*Data!$C$7))*$C$12,"")</f>
        <v/>
      </c>
      <c r="L3725" s="42" t="str">
        <f t="shared" ca="1" si="1770"/>
        <v/>
      </c>
      <c r="M3725" s="44" t="str">
        <f t="shared" ca="1" si="1771"/>
        <v/>
      </c>
      <c r="N3725" s="44" t="str">
        <f t="shared" ca="1" si="1772"/>
        <v/>
      </c>
      <c r="O3725" s="108" t="str">
        <f t="shared" si="1756"/>
        <v/>
      </c>
      <c r="P3725" s="102" t="str">
        <f t="shared" si="1757"/>
        <v/>
      </c>
      <c r="Q3725" s="102" t="str">
        <f t="shared" si="1758"/>
        <v/>
      </c>
      <c r="R3725" s="120" t="str">
        <f t="shared" si="1759"/>
        <v/>
      </c>
      <c r="S3725" s="54" t="str">
        <f t="shared" si="1760"/>
        <v/>
      </c>
      <c r="T3725" s="5" t="str">
        <f t="shared" si="1761"/>
        <v/>
      </c>
      <c r="U3725" s="152" t="str">
        <f t="shared" si="1744"/>
        <v/>
      </c>
      <c r="V3725" s="152" t="str">
        <f t="shared" si="1745"/>
        <v/>
      </c>
      <c r="W3725" s="153" t="str">
        <f t="shared" si="1746"/>
        <v/>
      </c>
      <c r="X3725" s="153" t="str">
        <f t="shared" si="1747"/>
        <v/>
      </c>
      <c r="Y3725" s="153" t="str">
        <f t="shared" si="1748"/>
        <v/>
      </c>
      <c r="Z3725" s="153" t="str">
        <f t="shared" si="1749"/>
        <v/>
      </c>
      <c r="AA3725" s="152" t="str">
        <f t="shared" si="1750"/>
        <v/>
      </c>
      <c r="AB3725" s="152" t="str">
        <f t="shared" si="1751"/>
        <v/>
      </c>
      <c r="AC3725" s="154" t="str">
        <f t="shared" si="1762"/>
        <v/>
      </c>
      <c r="AD3725" s="154" t="str">
        <f t="shared" si="1763"/>
        <v/>
      </c>
      <c r="AE3725" s="3" t="str">
        <f t="shared" si="1764"/>
        <v/>
      </c>
      <c r="AF3725" s="3" t="str">
        <f t="shared" si="1765"/>
        <v/>
      </c>
      <c r="AG3725" s="3" t="str">
        <f t="shared" si="1766"/>
        <v/>
      </c>
      <c r="AH3725" s="4" t="str">
        <f t="shared" si="1767"/>
        <v/>
      </c>
      <c r="AI3725" s="75" t="str">
        <f t="shared" si="1768"/>
        <v/>
      </c>
      <c r="AJ3725" s="75" t="str">
        <f t="shared" si="1769"/>
        <v/>
      </c>
    </row>
    <row r="3726" spans="1:36" ht="14.25">
      <c r="A3726" s="41" t="str">
        <f t="shared" si="1752"/>
        <v/>
      </c>
      <c r="B3726" s="150" t="str">
        <f>IF(ISNUMBER(A3726),INDEX('MetaTrader Import'!$H$13:$J$5893,TRUNC(((A3726-$A$39+1)-1)/3)+1,MOD((A3726-$A$39+1)-1,3)+1),"")</f>
        <v/>
      </c>
      <c r="C3726" s="43" t="str">
        <f t="shared" si="1753"/>
        <v/>
      </c>
      <c r="D3726" s="43" t="str">
        <f t="shared" ca="1" si="1743"/>
        <v/>
      </c>
      <c r="E3726" s="43" t="str">
        <f t="shared" si="1754"/>
        <v/>
      </c>
      <c r="F3726" s="43" t="str">
        <f t="shared" si="1755"/>
        <v/>
      </c>
      <c r="G3726" s="43" t="str">
        <f>IF(A3726&lt;&gt;"",IF(A3726&lt;Data!$G$11*0.25,$C$13/$G$32,IF(A3726&gt;Data!$G$11*0.25,$C$13,$C$13*10)),"")</f>
        <v/>
      </c>
      <c r="H3726" s="43" t="str">
        <f>IF(A3726&lt;&gt;"",IF(Data!$G$9="constant",$C$13,IF(Data!$G$9="squeeze",G3726,F3726)),"")</f>
        <v/>
      </c>
      <c r="I3726" s="38" t="str">
        <f ca="1">IF(ISNUMBER(A3726),NORMINV(RAND(),0,IF(AND(Data!$G$9="squeeze",A3726&lt;Data!$G$11*0.25),$H$32,1)*$C$30*$C$13)*($C$14*$C$12),"")</f>
        <v/>
      </c>
      <c r="J3726" s="42" t="str">
        <f ca="1">IFERROR(IF(Data!$C$6="Real",B3726,I3726+J3725+($C$14*$C$12)*(NORMINV(RAND(),$C$15,CHOOSE($G$13,$C$13,F3726,G3726)))),"")</f>
        <v/>
      </c>
      <c r="K3726" s="88" t="str">
        <f>IF(ISNUMBER(A3726), IF($G$16="fixed",$G$17,MIN(H3726*Data!$C$7*$C$16*0.5,$C$17*Data!$C$7))*$C$12,"")</f>
        <v/>
      </c>
      <c r="L3726" s="42" t="str">
        <f t="shared" ca="1" si="1770"/>
        <v/>
      </c>
      <c r="M3726" s="44" t="str">
        <f t="shared" ca="1" si="1771"/>
        <v/>
      </c>
      <c r="N3726" s="44" t="str">
        <f t="shared" ca="1" si="1772"/>
        <v/>
      </c>
      <c r="O3726" s="108" t="str">
        <f t="shared" si="1756"/>
        <v/>
      </c>
      <c r="P3726" s="102" t="str">
        <f t="shared" si="1757"/>
        <v/>
      </c>
      <c r="Q3726" s="102" t="str">
        <f t="shared" si="1758"/>
        <v/>
      </c>
      <c r="R3726" s="120" t="str">
        <f t="shared" si="1759"/>
        <v/>
      </c>
      <c r="S3726" s="54" t="str">
        <f t="shared" si="1760"/>
        <v/>
      </c>
      <c r="T3726" s="5" t="str">
        <f t="shared" si="1761"/>
        <v/>
      </c>
      <c r="U3726" s="152" t="str">
        <f t="shared" si="1744"/>
        <v/>
      </c>
      <c r="V3726" s="152" t="str">
        <f t="shared" si="1745"/>
        <v/>
      </c>
      <c r="W3726" s="153" t="str">
        <f t="shared" si="1746"/>
        <v/>
      </c>
      <c r="X3726" s="153" t="str">
        <f t="shared" si="1747"/>
        <v/>
      </c>
      <c r="Y3726" s="153" t="str">
        <f t="shared" si="1748"/>
        <v/>
      </c>
      <c r="Z3726" s="153" t="str">
        <f t="shared" si="1749"/>
        <v/>
      </c>
      <c r="AA3726" s="152" t="str">
        <f t="shared" si="1750"/>
        <v/>
      </c>
      <c r="AB3726" s="152" t="str">
        <f t="shared" si="1751"/>
        <v/>
      </c>
      <c r="AC3726" s="154" t="str">
        <f t="shared" si="1762"/>
        <v/>
      </c>
      <c r="AD3726" s="154" t="str">
        <f t="shared" si="1763"/>
        <v/>
      </c>
      <c r="AE3726" s="3" t="str">
        <f t="shared" si="1764"/>
        <v/>
      </c>
      <c r="AF3726" s="3" t="str">
        <f t="shared" si="1765"/>
        <v/>
      </c>
      <c r="AG3726" s="3" t="str">
        <f t="shared" si="1766"/>
        <v/>
      </c>
      <c r="AH3726" s="4" t="str">
        <f t="shared" si="1767"/>
        <v/>
      </c>
      <c r="AI3726" s="75" t="str">
        <f t="shared" si="1768"/>
        <v/>
      </c>
      <c r="AJ3726" s="75" t="str">
        <f t="shared" si="1769"/>
        <v/>
      </c>
    </row>
    <row r="3727" spans="1:36" ht="14.25">
      <c r="A3727" s="41" t="str">
        <f t="shared" si="1752"/>
        <v/>
      </c>
      <c r="B3727" s="150" t="str">
        <f>IF(ISNUMBER(A3727),INDEX('MetaTrader Import'!$H$13:$J$5893,TRUNC(((A3727-$A$39+1)-1)/3)+1,MOD((A3727-$A$39+1)-1,3)+1),"")</f>
        <v/>
      </c>
      <c r="C3727" s="43" t="str">
        <f t="shared" si="1753"/>
        <v/>
      </c>
      <c r="D3727" s="43" t="str">
        <f t="shared" ca="1" si="1743"/>
        <v/>
      </c>
      <c r="E3727" s="43" t="str">
        <f t="shared" si="1754"/>
        <v/>
      </c>
      <c r="F3727" s="43" t="str">
        <f t="shared" si="1755"/>
        <v/>
      </c>
      <c r="G3727" s="43" t="str">
        <f>IF(A3727&lt;&gt;"",IF(A3727&lt;Data!$G$11*0.25,$C$13/$G$32,IF(A3727&gt;Data!$G$11*0.25,$C$13,$C$13*10)),"")</f>
        <v/>
      </c>
      <c r="H3727" s="43" t="str">
        <f>IF(A3727&lt;&gt;"",IF(Data!$G$9="constant",$C$13,IF(Data!$G$9="squeeze",G3727,F3727)),"")</f>
        <v/>
      </c>
      <c r="I3727" s="38" t="str">
        <f ca="1">IF(ISNUMBER(A3727),NORMINV(RAND(),0,IF(AND(Data!$G$9="squeeze",A3727&lt;Data!$G$11*0.25),$H$32,1)*$C$30*$C$13)*($C$14*$C$12),"")</f>
        <v/>
      </c>
      <c r="J3727" s="42" t="str">
        <f ca="1">IFERROR(IF(Data!$C$6="Real",B3727,I3727+J3726+($C$14*$C$12)*(NORMINV(RAND(),$C$15,CHOOSE($G$13,$C$13,F3727,G3727)))),"")</f>
        <v/>
      </c>
      <c r="K3727" s="88" t="str">
        <f>IF(ISNUMBER(A3727), IF($G$16="fixed",$G$17,MIN(H3727*Data!$C$7*$C$16*0.5,$C$17*Data!$C$7))*$C$12,"")</f>
        <v/>
      </c>
      <c r="L3727" s="42" t="str">
        <f t="shared" ca="1" si="1770"/>
        <v/>
      </c>
      <c r="M3727" s="44" t="str">
        <f t="shared" ca="1" si="1771"/>
        <v/>
      </c>
      <c r="N3727" s="44" t="str">
        <f t="shared" ca="1" si="1772"/>
        <v/>
      </c>
      <c r="O3727" s="108" t="str">
        <f t="shared" si="1756"/>
        <v/>
      </c>
      <c r="P3727" s="102" t="str">
        <f t="shared" si="1757"/>
        <v/>
      </c>
      <c r="Q3727" s="102" t="str">
        <f t="shared" si="1758"/>
        <v/>
      </c>
      <c r="R3727" s="120" t="str">
        <f t="shared" si="1759"/>
        <v/>
      </c>
      <c r="S3727" s="54" t="str">
        <f t="shared" si="1760"/>
        <v/>
      </c>
      <c r="T3727" s="5" t="str">
        <f t="shared" si="1761"/>
        <v/>
      </c>
      <c r="U3727" s="152" t="str">
        <f t="shared" si="1744"/>
        <v/>
      </c>
      <c r="V3727" s="152" t="str">
        <f t="shared" si="1745"/>
        <v/>
      </c>
      <c r="W3727" s="153" t="str">
        <f t="shared" si="1746"/>
        <v/>
      </c>
      <c r="X3727" s="153" t="str">
        <f t="shared" si="1747"/>
        <v/>
      </c>
      <c r="Y3727" s="153" t="str">
        <f t="shared" si="1748"/>
        <v/>
      </c>
      <c r="Z3727" s="153" t="str">
        <f t="shared" si="1749"/>
        <v/>
      </c>
      <c r="AA3727" s="152" t="str">
        <f t="shared" si="1750"/>
        <v/>
      </c>
      <c r="AB3727" s="152" t="str">
        <f t="shared" si="1751"/>
        <v/>
      </c>
      <c r="AC3727" s="154" t="str">
        <f t="shared" si="1762"/>
        <v/>
      </c>
      <c r="AD3727" s="154" t="str">
        <f t="shared" si="1763"/>
        <v/>
      </c>
      <c r="AE3727" s="3" t="str">
        <f t="shared" si="1764"/>
        <v/>
      </c>
      <c r="AF3727" s="3" t="str">
        <f t="shared" si="1765"/>
        <v/>
      </c>
      <c r="AG3727" s="3" t="str">
        <f t="shared" si="1766"/>
        <v/>
      </c>
      <c r="AH3727" s="4" t="str">
        <f t="shared" si="1767"/>
        <v/>
      </c>
      <c r="AI3727" s="75" t="str">
        <f t="shared" si="1768"/>
        <v/>
      </c>
      <c r="AJ3727" s="75" t="str">
        <f t="shared" si="1769"/>
        <v/>
      </c>
    </row>
    <row r="3728" spans="1:36" ht="14.25">
      <c r="A3728" s="41" t="str">
        <f t="shared" si="1752"/>
        <v/>
      </c>
      <c r="B3728" s="150" t="str">
        <f>IF(ISNUMBER(A3728),INDEX('MetaTrader Import'!$H$13:$J$5893,TRUNC(((A3728-$A$39+1)-1)/3)+1,MOD((A3728-$A$39+1)-1,3)+1),"")</f>
        <v/>
      </c>
      <c r="C3728" s="43" t="str">
        <f t="shared" si="1753"/>
        <v/>
      </c>
      <c r="D3728" s="43" t="str">
        <f t="shared" ca="1" si="1743"/>
        <v/>
      </c>
      <c r="E3728" s="43" t="str">
        <f t="shared" si="1754"/>
        <v/>
      </c>
      <c r="F3728" s="43" t="str">
        <f t="shared" si="1755"/>
        <v/>
      </c>
      <c r="G3728" s="43" t="str">
        <f>IF(A3728&lt;&gt;"",IF(A3728&lt;Data!$G$11*0.25,$C$13/$G$32,IF(A3728&gt;Data!$G$11*0.25,$C$13,$C$13*10)),"")</f>
        <v/>
      </c>
      <c r="H3728" s="43" t="str">
        <f>IF(A3728&lt;&gt;"",IF(Data!$G$9="constant",$C$13,IF(Data!$G$9="squeeze",G3728,F3728)),"")</f>
        <v/>
      </c>
      <c r="I3728" s="38" t="str">
        <f ca="1">IF(ISNUMBER(A3728),NORMINV(RAND(),0,IF(AND(Data!$G$9="squeeze",A3728&lt;Data!$G$11*0.25),$H$32,1)*$C$30*$C$13)*($C$14*$C$12),"")</f>
        <v/>
      </c>
      <c r="J3728" s="42" t="str">
        <f ca="1">IFERROR(IF(Data!$C$6="Real",B3728,I3728+J3727+($C$14*$C$12)*(NORMINV(RAND(),$C$15,CHOOSE($G$13,$C$13,F3728,G3728)))),"")</f>
        <v/>
      </c>
      <c r="K3728" s="88" t="str">
        <f>IF(ISNUMBER(A3728), IF($G$16="fixed",$G$17,MIN(H3728*Data!$C$7*$C$16*0.5,$C$17*Data!$C$7))*$C$12,"")</f>
        <v/>
      </c>
      <c r="L3728" s="42" t="str">
        <f t="shared" ca="1" si="1770"/>
        <v/>
      </c>
      <c r="M3728" s="44" t="str">
        <f t="shared" ca="1" si="1771"/>
        <v/>
      </c>
      <c r="N3728" s="44" t="str">
        <f t="shared" ca="1" si="1772"/>
        <v/>
      </c>
      <c r="O3728" s="108" t="str">
        <f t="shared" si="1756"/>
        <v/>
      </c>
      <c r="P3728" s="102" t="str">
        <f t="shared" si="1757"/>
        <v/>
      </c>
      <c r="Q3728" s="102" t="str">
        <f t="shared" si="1758"/>
        <v/>
      </c>
      <c r="R3728" s="120" t="str">
        <f t="shared" si="1759"/>
        <v/>
      </c>
      <c r="S3728" s="54" t="str">
        <f t="shared" si="1760"/>
        <v/>
      </c>
      <c r="T3728" s="5" t="str">
        <f t="shared" si="1761"/>
        <v/>
      </c>
      <c r="U3728" s="152" t="str">
        <f t="shared" si="1744"/>
        <v/>
      </c>
      <c r="V3728" s="152" t="str">
        <f t="shared" si="1745"/>
        <v/>
      </c>
      <c r="W3728" s="153" t="str">
        <f t="shared" si="1746"/>
        <v/>
      </c>
      <c r="X3728" s="153" t="str">
        <f t="shared" si="1747"/>
        <v/>
      </c>
      <c r="Y3728" s="153" t="str">
        <f t="shared" si="1748"/>
        <v/>
      </c>
      <c r="Z3728" s="153" t="str">
        <f t="shared" si="1749"/>
        <v/>
      </c>
      <c r="AA3728" s="152" t="str">
        <f t="shared" si="1750"/>
        <v/>
      </c>
      <c r="AB3728" s="152" t="str">
        <f t="shared" si="1751"/>
        <v/>
      </c>
      <c r="AC3728" s="154" t="str">
        <f t="shared" si="1762"/>
        <v/>
      </c>
      <c r="AD3728" s="154" t="str">
        <f t="shared" si="1763"/>
        <v/>
      </c>
      <c r="AE3728" s="3" t="str">
        <f t="shared" si="1764"/>
        <v/>
      </c>
      <c r="AF3728" s="3" t="str">
        <f t="shared" si="1765"/>
        <v/>
      </c>
      <c r="AG3728" s="3" t="str">
        <f t="shared" si="1766"/>
        <v/>
      </c>
      <c r="AH3728" s="4" t="str">
        <f t="shared" si="1767"/>
        <v/>
      </c>
      <c r="AI3728" s="75" t="str">
        <f t="shared" si="1768"/>
        <v/>
      </c>
      <c r="AJ3728" s="75" t="str">
        <f t="shared" si="1769"/>
        <v/>
      </c>
    </row>
    <row r="3729" spans="1:36" ht="14.25">
      <c r="A3729" s="41" t="str">
        <f t="shared" si="1752"/>
        <v/>
      </c>
      <c r="B3729" s="150" t="str">
        <f>IF(ISNUMBER(A3729),INDEX('MetaTrader Import'!$H$13:$J$5893,TRUNC(((A3729-$A$39+1)-1)/3)+1,MOD((A3729-$A$39+1)-1,3)+1),"")</f>
        <v/>
      </c>
      <c r="C3729" s="43" t="str">
        <f t="shared" si="1753"/>
        <v/>
      </c>
      <c r="D3729" s="43" t="str">
        <f t="shared" ca="1" si="1743"/>
        <v/>
      </c>
      <c r="E3729" s="43" t="str">
        <f t="shared" si="1754"/>
        <v/>
      </c>
      <c r="F3729" s="43" t="str">
        <f t="shared" si="1755"/>
        <v/>
      </c>
      <c r="G3729" s="43" t="str">
        <f>IF(A3729&lt;&gt;"",IF(A3729&lt;Data!$G$11*0.25,$C$13/$G$32,IF(A3729&gt;Data!$G$11*0.25,$C$13,$C$13*10)),"")</f>
        <v/>
      </c>
      <c r="H3729" s="43" t="str">
        <f>IF(A3729&lt;&gt;"",IF(Data!$G$9="constant",$C$13,IF(Data!$G$9="squeeze",G3729,F3729)),"")</f>
        <v/>
      </c>
      <c r="I3729" s="38" t="str">
        <f ca="1">IF(ISNUMBER(A3729),NORMINV(RAND(),0,IF(AND(Data!$G$9="squeeze",A3729&lt;Data!$G$11*0.25),$H$32,1)*$C$30*$C$13)*($C$14*$C$12),"")</f>
        <v/>
      </c>
      <c r="J3729" s="42" t="str">
        <f ca="1">IFERROR(IF(Data!$C$6="Real",B3729,I3729+J3728+($C$14*$C$12)*(NORMINV(RAND(),$C$15,CHOOSE($G$13,$C$13,F3729,G3729)))),"")</f>
        <v/>
      </c>
      <c r="K3729" s="88" t="str">
        <f>IF(ISNUMBER(A3729), IF($G$16="fixed",$G$17,MIN(H3729*Data!$C$7*$C$16*0.5,$C$17*Data!$C$7))*$C$12,"")</f>
        <v/>
      </c>
      <c r="L3729" s="42" t="str">
        <f t="shared" ca="1" si="1770"/>
        <v/>
      </c>
      <c r="M3729" s="44" t="str">
        <f t="shared" ca="1" si="1771"/>
        <v/>
      </c>
      <c r="N3729" s="44" t="str">
        <f t="shared" ca="1" si="1772"/>
        <v/>
      </c>
      <c r="O3729" s="108" t="str">
        <f t="shared" si="1756"/>
        <v/>
      </c>
      <c r="P3729" s="102" t="str">
        <f t="shared" si="1757"/>
        <v/>
      </c>
      <c r="Q3729" s="102" t="str">
        <f t="shared" si="1758"/>
        <v/>
      </c>
      <c r="R3729" s="120" t="str">
        <f t="shared" si="1759"/>
        <v/>
      </c>
      <c r="S3729" s="54" t="str">
        <f t="shared" si="1760"/>
        <v/>
      </c>
      <c r="T3729" s="5" t="str">
        <f t="shared" si="1761"/>
        <v/>
      </c>
      <c r="U3729" s="152" t="str">
        <f t="shared" si="1744"/>
        <v/>
      </c>
      <c r="V3729" s="152" t="str">
        <f t="shared" si="1745"/>
        <v/>
      </c>
      <c r="W3729" s="153" t="str">
        <f t="shared" si="1746"/>
        <v/>
      </c>
      <c r="X3729" s="153" t="str">
        <f t="shared" si="1747"/>
        <v/>
      </c>
      <c r="Y3729" s="153" t="str">
        <f t="shared" si="1748"/>
        <v/>
      </c>
      <c r="Z3729" s="153" t="str">
        <f t="shared" si="1749"/>
        <v/>
      </c>
      <c r="AA3729" s="152" t="str">
        <f t="shared" si="1750"/>
        <v/>
      </c>
      <c r="AB3729" s="152" t="str">
        <f t="shared" si="1751"/>
        <v/>
      </c>
      <c r="AC3729" s="154" t="str">
        <f t="shared" si="1762"/>
        <v/>
      </c>
      <c r="AD3729" s="154" t="str">
        <f t="shared" si="1763"/>
        <v/>
      </c>
      <c r="AE3729" s="3" t="str">
        <f t="shared" si="1764"/>
        <v/>
      </c>
      <c r="AF3729" s="3" t="str">
        <f t="shared" si="1765"/>
        <v/>
      </c>
      <c r="AG3729" s="3" t="str">
        <f t="shared" si="1766"/>
        <v/>
      </c>
      <c r="AH3729" s="4" t="str">
        <f t="shared" si="1767"/>
        <v/>
      </c>
      <c r="AI3729" s="75" t="str">
        <f t="shared" si="1768"/>
        <v/>
      </c>
      <c r="AJ3729" s="75" t="str">
        <f t="shared" si="1769"/>
        <v/>
      </c>
    </row>
    <row r="3730" spans="1:36" ht="14.25">
      <c r="A3730" s="41" t="str">
        <f t="shared" si="1752"/>
        <v/>
      </c>
      <c r="B3730" s="150" t="str">
        <f>IF(ISNUMBER(A3730),INDEX('MetaTrader Import'!$H$13:$J$5893,TRUNC(((A3730-$A$39+1)-1)/3)+1,MOD((A3730-$A$39+1)-1,3)+1),"")</f>
        <v/>
      </c>
      <c r="C3730" s="43" t="str">
        <f t="shared" si="1753"/>
        <v/>
      </c>
      <c r="D3730" s="43" t="str">
        <f t="shared" ca="1" si="1743"/>
        <v/>
      </c>
      <c r="E3730" s="43" t="str">
        <f t="shared" si="1754"/>
        <v/>
      </c>
      <c r="F3730" s="43" t="str">
        <f t="shared" si="1755"/>
        <v/>
      </c>
      <c r="G3730" s="43" t="str">
        <f>IF(A3730&lt;&gt;"",IF(A3730&lt;Data!$G$11*0.25,$C$13/$G$32,IF(A3730&gt;Data!$G$11*0.25,$C$13,$C$13*10)),"")</f>
        <v/>
      </c>
      <c r="H3730" s="43" t="str">
        <f>IF(A3730&lt;&gt;"",IF(Data!$G$9="constant",$C$13,IF(Data!$G$9="squeeze",G3730,F3730)),"")</f>
        <v/>
      </c>
      <c r="I3730" s="38" t="str">
        <f ca="1">IF(ISNUMBER(A3730),NORMINV(RAND(),0,IF(AND(Data!$G$9="squeeze",A3730&lt;Data!$G$11*0.25),$H$32,1)*$C$30*$C$13)*($C$14*$C$12),"")</f>
        <v/>
      </c>
      <c r="J3730" s="42" t="str">
        <f ca="1">IFERROR(IF(Data!$C$6="Real",B3730,I3730+J3729+($C$14*$C$12)*(NORMINV(RAND(),$C$15,CHOOSE($G$13,$C$13,F3730,G3730)))),"")</f>
        <v/>
      </c>
      <c r="K3730" s="88" t="str">
        <f>IF(ISNUMBER(A3730), IF($G$16="fixed",$G$17,MIN(H3730*Data!$C$7*$C$16*0.5,$C$17*Data!$C$7))*$C$12,"")</f>
        <v/>
      </c>
      <c r="L3730" s="42" t="str">
        <f t="shared" ca="1" si="1770"/>
        <v/>
      </c>
      <c r="M3730" s="44" t="str">
        <f t="shared" ca="1" si="1771"/>
        <v/>
      </c>
      <c r="N3730" s="44" t="str">
        <f t="shared" ca="1" si="1772"/>
        <v/>
      </c>
      <c r="O3730" s="108" t="str">
        <f t="shared" si="1756"/>
        <v/>
      </c>
      <c r="P3730" s="102" t="str">
        <f t="shared" si="1757"/>
        <v/>
      </c>
      <c r="Q3730" s="102" t="str">
        <f t="shared" si="1758"/>
        <v/>
      </c>
      <c r="R3730" s="120" t="str">
        <f t="shared" si="1759"/>
        <v/>
      </c>
      <c r="S3730" s="54" t="str">
        <f t="shared" si="1760"/>
        <v/>
      </c>
      <c r="T3730" s="5" t="str">
        <f t="shared" si="1761"/>
        <v/>
      </c>
      <c r="U3730" s="152" t="str">
        <f t="shared" si="1744"/>
        <v/>
      </c>
      <c r="V3730" s="152" t="str">
        <f t="shared" si="1745"/>
        <v/>
      </c>
      <c r="W3730" s="153" t="str">
        <f t="shared" si="1746"/>
        <v/>
      </c>
      <c r="X3730" s="153" t="str">
        <f t="shared" si="1747"/>
        <v/>
      </c>
      <c r="Y3730" s="153" t="str">
        <f t="shared" si="1748"/>
        <v/>
      </c>
      <c r="Z3730" s="153" t="str">
        <f t="shared" si="1749"/>
        <v/>
      </c>
      <c r="AA3730" s="152" t="str">
        <f t="shared" si="1750"/>
        <v/>
      </c>
      <c r="AB3730" s="152" t="str">
        <f t="shared" si="1751"/>
        <v/>
      </c>
      <c r="AC3730" s="154" t="str">
        <f t="shared" si="1762"/>
        <v/>
      </c>
      <c r="AD3730" s="154" t="str">
        <f t="shared" si="1763"/>
        <v/>
      </c>
      <c r="AE3730" s="3" t="str">
        <f t="shared" si="1764"/>
        <v/>
      </c>
      <c r="AF3730" s="3" t="str">
        <f t="shared" si="1765"/>
        <v/>
      </c>
      <c r="AG3730" s="3" t="str">
        <f t="shared" si="1766"/>
        <v/>
      </c>
      <c r="AH3730" s="4" t="str">
        <f t="shared" si="1767"/>
        <v/>
      </c>
      <c r="AI3730" s="75" t="str">
        <f t="shared" si="1768"/>
        <v/>
      </c>
      <c r="AJ3730" s="75" t="str">
        <f t="shared" si="1769"/>
        <v/>
      </c>
    </row>
    <row r="3731" spans="1:36" ht="14.25">
      <c r="A3731" s="41" t="str">
        <f t="shared" si="1752"/>
        <v/>
      </c>
      <c r="B3731" s="150" t="str">
        <f>IF(ISNUMBER(A3731),INDEX('MetaTrader Import'!$H$13:$J$5893,TRUNC(((A3731-$A$39+1)-1)/3)+1,MOD((A3731-$A$39+1)-1,3)+1),"")</f>
        <v/>
      </c>
      <c r="C3731" s="43" t="str">
        <f t="shared" si="1753"/>
        <v/>
      </c>
      <c r="D3731" s="43" t="str">
        <f t="shared" ca="1" si="1743"/>
        <v/>
      </c>
      <c r="E3731" s="43" t="str">
        <f t="shared" si="1754"/>
        <v/>
      </c>
      <c r="F3731" s="43" t="str">
        <f t="shared" si="1755"/>
        <v/>
      </c>
      <c r="G3731" s="43" t="str">
        <f>IF(A3731&lt;&gt;"",IF(A3731&lt;Data!$G$11*0.25,$C$13/$G$32,IF(A3731&gt;Data!$G$11*0.25,$C$13,$C$13*10)),"")</f>
        <v/>
      </c>
      <c r="H3731" s="43" t="str">
        <f>IF(A3731&lt;&gt;"",IF(Data!$G$9="constant",$C$13,IF(Data!$G$9="squeeze",G3731,F3731)),"")</f>
        <v/>
      </c>
      <c r="I3731" s="38" t="str">
        <f ca="1">IF(ISNUMBER(A3731),NORMINV(RAND(),0,IF(AND(Data!$G$9="squeeze",A3731&lt;Data!$G$11*0.25),$H$32,1)*$C$30*$C$13)*($C$14*$C$12),"")</f>
        <v/>
      </c>
      <c r="J3731" s="42" t="str">
        <f ca="1">IFERROR(IF(Data!$C$6="Real",B3731,I3731+J3730+($C$14*$C$12)*(NORMINV(RAND(),$C$15,CHOOSE($G$13,$C$13,F3731,G3731)))),"")</f>
        <v/>
      </c>
      <c r="K3731" s="88" t="str">
        <f>IF(ISNUMBER(A3731), IF($G$16="fixed",$G$17,MIN(H3731*Data!$C$7*$C$16*0.5,$C$17*Data!$C$7))*$C$12,"")</f>
        <v/>
      </c>
      <c r="L3731" s="42" t="str">
        <f t="shared" ca="1" si="1770"/>
        <v/>
      </c>
      <c r="M3731" s="44" t="str">
        <f t="shared" ca="1" si="1771"/>
        <v/>
      </c>
      <c r="N3731" s="44" t="str">
        <f t="shared" ca="1" si="1772"/>
        <v/>
      </c>
      <c r="O3731" s="108" t="str">
        <f t="shared" si="1756"/>
        <v/>
      </c>
      <c r="P3731" s="102" t="str">
        <f t="shared" si="1757"/>
        <v/>
      </c>
      <c r="Q3731" s="102" t="str">
        <f t="shared" si="1758"/>
        <v/>
      </c>
      <c r="R3731" s="120" t="str">
        <f t="shared" si="1759"/>
        <v/>
      </c>
      <c r="S3731" s="54" t="str">
        <f t="shared" si="1760"/>
        <v/>
      </c>
      <c r="T3731" s="5" t="str">
        <f t="shared" si="1761"/>
        <v/>
      </c>
      <c r="U3731" s="152" t="str">
        <f t="shared" si="1744"/>
        <v/>
      </c>
      <c r="V3731" s="152" t="str">
        <f t="shared" si="1745"/>
        <v/>
      </c>
      <c r="W3731" s="153" t="str">
        <f t="shared" si="1746"/>
        <v/>
      </c>
      <c r="X3731" s="153" t="str">
        <f t="shared" si="1747"/>
        <v/>
      </c>
      <c r="Y3731" s="153" t="str">
        <f t="shared" si="1748"/>
        <v/>
      </c>
      <c r="Z3731" s="153" t="str">
        <f t="shared" si="1749"/>
        <v/>
      </c>
      <c r="AA3731" s="152" t="str">
        <f t="shared" si="1750"/>
        <v/>
      </c>
      <c r="AB3731" s="152" t="str">
        <f t="shared" si="1751"/>
        <v/>
      </c>
      <c r="AC3731" s="154" t="str">
        <f t="shared" si="1762"/>
        <v/>
      </c>
      <c r="AD3731" s="154" t="str">
        <f t="shared" si="1763"/>
        <v/>
      </c>
      <c r="AE3731" s="3" t="str">
        <f t="shared" si="1764"/>
        <v/>
      </c>
      <c r="AF3731" s="3" t="str">
        <f t="shared" si="1765"/>
        <v/>
      </c>
      <c r="AG3731" s="3" t="str">
        <f t="shared" si="1766"/>
        <v/>
      </c>
      <c r="AH3731" s="4" t="str">
        <f t="shared" si="1767"/>
        <v/>
      </c>
      <c r="AI3731" s="75" t="str">
        <f t="shared" si="1768"/>
        <v/>
      </c>
      <c r="AJ3731" s="75" t="str">
        <f t="shared" si="1769"/>
        <v/>
      </c>
    </row>
    <row r="3732" spans="1:36" ht="14.25">
      <c r="A3732" s="41" t="str">
        <f t="shared" si="1752"/>
        <v/>
      </c>
      <c r="B3732" s="150" t="str">
        <f>IF(ISNUMBER(A3732),INDEX('MetaTrader Import'!$H$13:$J$5893,TRUNC(((A3732-$A$39+1)-1)/3)+1,MOD((A3732-$A$39+1)-1,3)+1),"")</f>
        <v/>
      </c>
      <c r="C3732" s="43" t="str">
        <f t="shared" si="1753"/>
        <v/>
      </c>
      <c r="D3732" s="43" t="str">
        <f t="shared" ca="1" si="1743"/>
        <v/>
      </c>
      <c r="E3732" s="43" t="str">
        <f t="shared" si="1754"/>
        <v/>
      </c>
      <c r="F3732" s="43" t="str">
        <f t="shared" si="1755"/>
        <v/>
      </c>
      <c r="G3732" s="43" t="str">
        <f>IF(A3732&lt;&gt;"",IF(A3732&lt;Data!$G$11*0.25,$C$13/$G$32,IF(A3732&gt;Data!$G$11*0.25,$C$13,$C$13*10)),"")</f>
        <v/>
      </c>
      <c r="H3732" s="43" t="str">
        <f>IF(A3732&lt;&gt;"",IF(Data!$G$9="constant",$C$13,IF(Data!$G$9="squeeze",G3732,F3732)),"")</f>
        <v/>
      </c>
      <c r="I3732" s="38" t="str">
        <f ca="1">IF(ISNUMBER(A3732),NORMINV(RAND(),0,IF(AND(Data!$G$9="squeeze",A3732&lt;Data!$G$11*0.25),$H$32,1)*$C$30*$C$13)*($C$14*$C$12),"")</f>
        <v/>
      </c>
      <c r="J3732" s="42" t="str">
        <f ca="1">IFERROR(IF(Data!$C$6="Real",B3732,I3732+J3731+($C$14*$C$12)*(NORMINV(RAND(),$C$15,CHOOSE($G$13,$C$13,F3732,G3732)))),"")</f>
        <v/>
      </c>
      <c r="K3732" s="88" t="str">
        <f>IF(ISNUMBER(A3732), IF($G$16="fixed",$G$17,MIN(H3732*Data!$C$7*$C$16*0.5,$C$17*Data!$C$7))*$C$12,"")</f>
        <v/>
      </c>
      <c r="L3732" s="42" t="str">
        <f t="shared" ca="1" si="1770"/>
        <v/>
      </c>
      <c r="M3732" s="44" t="str">
        <f t="shared" ca="1" si="1771"/>
        <v/>
      </c>
      <c r="N3732" s="44" t="str">
        <f t="shared" ca="1" si="1772"/>
        <v/>
      </c>
      <c r="O3732" s="108" t="str">
        <f t="shared" si="1756"/>
        <v/>
      </c>
      <c r="P3732" s="102" t="str">
        <f t="shared" si="1757"/>
        <v/>
      </c>
      <c r="Q3732" s="102" t="str">
        <f t="shared" si="1758"/>
        <v/>
      </c>
      <c r="R3732" s="120" t="str">
        <f t="shared" si="1759"/>
        <v/>
      </c>
      <c r="S3732" s="54" t="str">
        <f t="shared" si="1760"/>
        <v/>
      </c>
      <c r="T3732" s="5" t="str">
        <f t="shared" si="1761"/>
        <v/>
      </c>
      <c r="U3732" s="152" t="str">
        <f t="shared" si="1744"/>
        <v/>
      </c>
      <c r="V3732" s="152" t="str">
        <f t="shared" si="1745"/>
        <v/>
      </c>
      <c r="W3732" s="153" t="str">
        <f t="shared" si="1746"/>
        <v/>
      </c>
      <c r="X3732" s="153" t="str">
        <f t="shared" si="1747"/>
        <v/>
      </c>
      <c r="Y3732" s="153" t="str">
        <f t="shared" si="1748"/>
        <v/>
      </c>
      <c r="Z3732" s="153" t="str">
        <f t="shared" si="1749"/>
        <v/>
      </c>
      <c r="AA3732" s="152" t="str">
        <f t="shared" si="1750"/>
        <v/>
      </c>
      <c r="AB3732" s="152" t="str">
        <f t="shared" si="1751"/>
        <v/>
      </c>
      <c r="AC3732" s="154" t="str">
        <f t="shared" si="1762"/>
        <v/>
      </c>
      <c r="AD3732" s="154" t="str">
        <f t="shared" si="1763"/>
        <v/>
      </c>
      <c r="AE3732" s="3" t="str">
        <f t="shared" si="1764"/>
        <v/>
      </c>
      <c r="AF3732" s="3" t="str">
        <f t="shared" si="1765"/>
        <v/>
      </c>
      <c r="AG3732" s="3" t="str">
        <f t="shared" si="1766"/>
        <v/>
      </c>
      <c r="AH3732" s="4" t="str">
        <f t="shared" si="1767"/>
        <v/>
      </c>
      <c r="AI3732" s="75" t="str">
        <f t="shared" si="1768"/>
        <v/>
      </c>
      <c r="AJ3732" s="75" t="str">
        <f t="shared" si="1769"/>
        <v/>
      </c>
    </row>
    <row r="3733" spans="1:36" ht="14.25">
      <c r="A3733" s="41" t="str">
        <f t="shared" si="1752"/>
        <v/>
      </c>
      <c r="B3733" s="150" t="str">
        <f>IF(ISNUMBER(A3733),INDEX('MetaTrader Import'!$H$13:$J$5893,TRUNC(((A3733-$A$39+1)-1)/3)+1,MOD((A3733-$A$39+1)-1,3)+1),"")</f>
        <v/>
      </c>
      <c r="C3733" s="43" t="str">
        <f t="shared" si="1753"/>
        <v/>
      </c>
      <c r="D3733" s="43" t="str">
        <f t="shared" ca="1" si="1743"/>
        <v/>
      </c>
      <c r="E3733" s="43" t="str">
        <f t="shared" si="1754"/>
        <v/>
      </c>
      <c r="F3733" s="43" t="str">
        <f t="shared" si="1755"/>
        <v/>
      </c>
      <c r="G3733" s="43" t="str">
        <f>IF(A3733&lt;&gt;"",IF(A3733&lt;Data!$G$11*0.25,$C$13/$G$32,IF(A3733&gt;Data!$G$11*0.25,$C$13,$C$13*10)),"")</f>
        <v/>
      </c>
      <c r="H3733" s="43" t="str">
        <f>IF(A3733&lt;&gt;"",IF(Data!$G$9="constant",$C$13,IF(Data!$G$9="squeeze",G3733,F3733)),"")</f>
        <v/>
      </c>
      <c r="I3733" s="38" t="str">
        <f ca="1">IF(ISNUMBER(A3733),NORMINV(RAND(),0,IF(AND(Data!$G$9="squeeze",A3733&lt;Data!$G$11*0.25),$H$32,1)*$C$30*$C$13)*($C$14*$C$12),"")</f>
        <v/>
      </c>
      <c r="J3733" s="42" t="str">
        <f ca="1">IFERROR(IF(Data!$C$6="Real",B3733,I3733+J3732+($C$14*$C$12)*(NORMINV(RAND(),$C$15,CHOOSE($G$13,$C$13,F3733,G3733)))),"")</f>
        <v/>
      </c>
      <c r="K3733" s="88" t="str">
        <f>IF(ISNUMBER(A3733), IF($G$16="fixed",$G$17,MIN(H3733*Data!$C$7*$C$16*0.5,$C$17*Data!$C$7))*$C$12,"")</f>
        <v/>
      </c>
      <c r="L3733" s="42" t="str">
        <f t="shared" ca="1" si="1770"/>
        <v/>
      </c>
      <c r="M3733" s="44" t="str">
        <f t="shared" ca="1" si="1771"/>
        <v/>
      </c>
      <c r="N3733" s="44" t="str">
        <f t="shared" ca="1" si="1772"/>
        <v/>
      </c>
      <c r="O3733" s="108" t="str">
        <f t="shared" si="1756"/>
        <v/>
      </c>
      <c r="P3733" s="102" t="str">
        <f t="shared" si="1757"/>
        <v/>
      </c>
      <c r="Q3733" s="102" t="str">
        <f t="shared" si="1758"/>
        <v/>
      </c>
      <c r="R3733" s="120" t="str">
        <f t="shared" si="1759"/>
        <v/>
      </c>
      <c r="S3733" s="54" t="str">
        <f t="shared" si="1760"/>
        <v/>
      </c>
      <c r="T3733" s="5" t="str">
        <f t="shared" si="1761"/>
        <v/>
      </c>
      <c r="U3733" s="152" t="str">
        <f t="shared" si="1744"/>
        <v/>
      </c>
      <c r="V3733" s="152" t="str">
        <f t="shared" si="1745"/>
        <v/>
      </c>
      <c r="W3733" s="153" t="str">
        <f t="shared" si="1746"/>
        <v/>
      </c>
      <c r="X3733" s="153" t="str">
        <f t="shared" si="1747"/>
        <v/>
      </c>
      <c r="Y3733" s="153" t="str">
        <f t="shared" si="1748"/>
        <v/>
      </c>
      <c r="Z3733" s="153" t="str">
        <f t="shared" si="1749"/>
        <v/>
      </c>
      <c r="AA3733" s="152" t="str">
        <f t="shared" si="1750"/>
        <v/>
      </c>
      <c r="AB3733" s="152" t="str">
        <f t="shared" si="1751"/>
        <v/>
      </c>
      <c r="AC3733" s="154" t="str">
        <f t="shared" si="1762"/>
        <v/>
      </c>
      <c r="AD3733" s="154" t="str">
        <f t="shared" si="1763"/>
        <v/>
      </c>
      <c r="AE3733" s="3" t="str">
        <f t="shared" si="1764"/>
        <v/>
      </c>
      <c r="AF3733" s="3" t="str">
        <f t="shared" si="1765"/>
        <v/>
      </c>
      <c r="AG3733" s="3" t="str">
        <f t="shared" si="1766"/>
        <v/>
      </c>
      <c r="AH3733" s="4" t="str">
        <f t="shared" si="1767"/>
        <v/>
      </c>
      <c r="AI3733" s="75" t="str">
        <f t="shared" si="1768"/>
        <v/>
      </c>
      <c r="AJ3733" s="75" t="str">
        <f t="shared" si="1769"/>
        <v/>
      </c>
    </row>
    <row r="3734" spans="1:36" ht="14.25">
      <c r="A3734" s="41" t="str">
        <f t="shared" si="1752"/>
        <v/>
      </c>
      <c r="B3734" s="150" t="str">
        <f>IF(ISNUMBER(A3734),INDEX('MetaTrader Import'!$H$13:$J$5893,TRUNC(((A3734-$A$39+1)-1)/3)+1,MOD((A3734-$A$39+1)-1,3)+1),"")</f>
        <v/>
      </c>
      <c r="C3734" s="43" t="str">
        <f t="shared" si="1753"/>
        <v/>
      </c>
      <c r="D3734" s="43" t="str">
        <f t="shared" ca="1" si="1743"/>
        <v/>
      </c>
      <c r="E3734" s="43" t="str">
        <f t="shared" si="1754"/>
        <v/>
      </c>
      <c r="F3734" s="43" t="str">
        <f t="shared" si="1755"/>
        <v/>
      </c>
      <c r="G3734" s="43" t="str">
        <f>IF(A3734&lt;&gt;"",IF(A3734&lt;Data!$G$11*0.25,$C$13/$G$32,IF(A3734&gt;Data!$G$11*0.25,$C$13,$C$13*10)),"")</f>
        <v/>
      </c>
      <c r="H3734" s="43" t="str">
        <f>IF(A3734&lt;&gt;"",IF(Data!$G$9="constant",$C$13,IF(Data!$G$9="squeeze",G3734,F3734)),"")</f>
        <v/>
      </c>
      <c r="I3734" s="38" t="str">
        <f ca="1">IF(ISNUMBER(A3734),NORMINV(RAND(),0,IF(AND(Data!$G$9="squeeze",A3734&lt;Data!$G$11*0.25),$H$32,1)*$C$30*$C$13)*($C$14*$C$12),"")</f>
        <v/>
      </c>
      <c r="J3734" s="42" t="str">
        <f ca="1">IFERROR(IF(Data!$C$6="Real",B3734,I3734+J3733+($C$14*$C$12)*(NORMINV(RAND(),$C$15,CHOOSE($G$13,$C$13,F3734,G3734)))),"")</f>
        <v/>
      </c>
      <c r="K3734" s="88" t="str">
        <f>IF(ISNUMBER(A3734), IF($G$16="fixed",$G$17,MIN(H3734*Data!$C$7*$C$16*0.5,$C$17*Data!$C$7))*$C$12,"")</f>
        <v/>
      </c>
      <c r="L3734" s="42" t="str">
        <f t="shared" ca="1" si="1770"/>
        <v/>
      </c>
      <c r="M3734" s="44" t="str">
        <f t="shared" ca="1" si="1771"/>
        <v/>
      </c>
      <c r="N3734" s="44" t="str">
        <f t="shared" ca="1" si="1772"/>
        <v/>
      </c>
      <c r="O3734" s="108" t="str">
        <f t="shared" si="1756"/>
        <v/>
      </c>
      <c r="P3734" s="102" t="str">
        <f t="shared" si="1757"/>
        <v/>
      </c>
      <c r="Q3734" s="102" t="str">
        <f t="shared" si="1758"/>
        <v/>
      </c>
      <c r="R3734" s="120" t="str">
        <f t="shared" si="1759"/>
        <v/>
      </c>
      <c r="S3734" s="54" t="str">
        <f t="shared" si="1760"/>
        <v/>
      </c>
      <c r="T3734" s="5" t="str">
        <f t="shared" si="1761"/>
        <v/>
      </c>
      <c r="U3734" s="152" t="str">
        <f t="shared" si="1744"/>
        <v/>
      </c>
      <c r="V3734" s="152" t="str">
        <f t="shared" si="1745"/>
        <v/>
      </c>
      <c r="W3734" s="153" t="str">
        <f t="shared" si="1746"/>
        <v/>
      </c>
      <c r="X3734" s="153" t="str">
        <f t="shared" si="1747"/>
        <v/>
      </c>
      <c r="Y3734" s="153" t="str">
        <f t="shared" si="1748"/>
        <v/>
      </c>
      <c r="Z3734" s="153" t="str">
        <f t="shared" si="1749"/>
        <v/>
      </c>
      <c r="AA3734" s="152" t="str">
        <f t="shared" si="1750"/>
        <v/>
      </c>
      <c r="AB3734" s="152" t="str">
        <f t="shared" si="1751"/>
        <v/>
      </c>
      <c r="AC3734" s="154" t="str">
        <f t="shared" si="1762"/>
        <v/>
      </c>
      <c r="AD3734" s="154" t="str">
        <f t="shared" si="1763"/>
        <v/>
      </c>
      <c r="AE3734" s="3" t="str">
        <f t="shared" si="1764"/>
        <v/>
      </c>
      <c r="AF3734" s="3" t="str">
        <f t="shared" si="1765"/>
        <v/>
      </c>
      <c r="AG3734" s="3" t="str">
        <f t="shared" si="1766"/>
        <v/>
      </c>
      <c r="AH3734" s="4" t="str">
        <f t="shared" si="1767"/>
        <v/>
      </c>
      <c r="AI3734" s="75" t="str">
        <f t="shared" si="1768"/>
        <v/>
      </c>
      <c r="AJ3734" s="75" t="str">
        <f t="shared" si="1769"/>
        <v/>
      </c>
    </row>
    <row r="3735" spans="1:36" ht="14.25">
      <c r="A3735" s="41" t="str">
        <f t="shared" si="1752"/>
        <v/>
      </c>
      <c r="B3735" s="150" t="str">
        <f>IF(ISNUMBER(A3735),INDEX('MetaTrader Import'!$H$13:$J$5893,TRUNC(((A3735-$A$39+1)-1)/3)+1,MOD((A3735-$A$39+1)-1,3)+1),"")</f>
        <v/>
      </c>
      <c r="C3735" s="43" t="str">
        <f t="shared" si="1753"/>
        <v/>
      </c>
      <c r="D3735" s="43" t="str">
        <f t="shared" ca="1" si="1743"/>
        <v/>
      </c>
      <c r="E3735" s="43" t="str">
        <f t="shared" si="1754"/>
        <v/>
      </c>
      <c r="F3735" s="43" t="str">
        <f t="shared" si="1755"/>
        <v/>
      </c>
      <c r="G3735" s="43" t="str">
        <f>IF(A3735&lt;&gt;"",IF(A3735&lt;Data!$G$11*0.25,$C$13/$G$32,IF(A3735&gt;Data!$G$11*0.25,$C$13,$C$13*10)),"")</f>
        <v/>
      </c>
      <c r="H3735" s="43" t="str">
        <f>IF(A3735&lt;&gt;"",IF(Data!$G$9="constant",$C$13,IF(Data!$G$9="squeeze",G3735,F3735)),"")</f>
        <v/>
      </c>
      <c r="I3735" s="38" t="str">
        <f ca="1">IF(ISNUMBER(A3735),NORMINV(RAND(),0,IF(AND(Data!$G$9="squeeze",A3735&lt;Data!$G$11*0.25),$H$32,1)*$C$30*$C$13)*($C$14*$C$12),"")</f>
        <v/>
      </c>
      <c r="J3735" s="42" t="str">
        <f ca="1">IFERROR(IF(Data!$C$6="Real",B3735,I3735+J3734+($C$14*$C$12)*(NORMINV(RAND(),$C$15,CHOOSE($G$13,$C$13,F3735,G3735)))),"")</f>
        <v/>
      </c>
      <c r="K3735" s="88" t="str">
        <f>IF(ISNUMBER(A3735), IF($G$16="fixed",$G$17,MIN(H3735*Data!$C$7*$C$16*0.5,$C$17*Data!$C$7))*$C$12,"")</f>
        <v/>
      </c>
      <c r="L3735" s="42" t="str">
        <f t="shared" ca="1" si="1770"/>
        <v/>
      </c>
      <c r="M3735" s="44" t="str">
        <f t="shared" ca="1" si="1771"/>
        <v/>
      </c>
      <c r="N3735" s="44" t="str">
        <f t="shared" ca="1" si="1772"/>
        <v/>
      </c>
      <c r="O3735" s="108" t="str">
        <f t="shared" si="1756"/>
        <v/>
      </c>
      <c r="P3735" s="102" t="str">
        <f t="shared" si="1757"/>
        <v/>
      </c>
      <c r="Q3735" s="102" t="str">
        <f t="shared" si="1758"/>
        <v/>
      </c>
      <c r="R3735" s="120" t="str">
        <f t="shared" si="1759"/>
        <v/>
      </c>
      <c r="S3735" s="54" t="str">
        <f t="shared" si="1760"/>
        <v/>
      </c>
      <c r="T3735" s="5" t="str">
        <f t="shared" si="1761"/>
        <v/>
      </c>
      <c r="U3735" s="152" t="str">
        <f t="shared" si="1744"/>
        <v/>
      </c>
      <c r="V3735" s="152" t="str">
        <f t="shared" si="1745"/>
        <v/>
      </c>
      <c r="W3735" s="153" t="str">
        <f t="shared" si="1746"/>
        <v/>
      </c>
      <c r="X3735" s="153" t="str">
        <f t="shared" si="1747"/>
        <v/>
      </c>
      <c r="Y3735" s="153" t="str">
        <f t="shared" si="1748"/>
        <v/>
      </c>
      <c r="Z3735" s="153" t="str">
        <f t="shared" si="1749"/>
        <v/>
      </c>
      <c r="AA3735" s="152" t="str">
        <f t="shared" si="1750"/>
        <v/>
      </c>
      <c r="AB3735" s="152" t="str">
        <f t="shared" si="1751"/>
        <v/>
      </c>
      <c r="AC3735" s="154" t="str">
        <f t="shared" si="1762"/>
        <v/>
      </c>
      <c r="AD3735" s="154" t="str">
        <f t="shared" si="1763"/>
        <v/>
      </c>
      <c r="AE3735" s="3" t="str">
        <f t="shared" si="1764"/>
        <v/>
      </c>
      <c r="AF3735" s="3" t="str">
        <f t="shared" si="1765"/>
        <v/>
      </c>
      <c r="AG3735" s="3" t="str">
        <f t="shared" si="1766"/>
        <v/>
      </c>
      <c r="AH3735" s="4" t="str">
        <f t="shared" si="1767"/>
        <v/>
      </c>
      <c r="AI3735" s="75" t="str">
        <f t="shared" si="1768"/>
        <v/>
      </c>
      <c r="AJ3735" s="75" t="str">
        <f t="shared" si="1769"/>
        <v/>
      </c>
    </row>
    <row r="3736" spans="1:36" ht="14.25">
      <c r="A3736" s="41" t="str">
        <f t="shared" si="1752"/>
        <v/>
      </c>
      <c r="B3736" s="150" t="str">
        <f>IF(ISNUMBER(A3736),INDEX('MetaTrader Import'!$H$13:$J$5893,TRUNC(((A3736-$A$39+1)-1)/3)+1,MOD((A3736-$A$39+1)-1,3)+1),"")</f>
        <v/>
      </c>
      <c r="C3736" s="43" t="str">
        <f t="shared" si="1753"/>
        <v/>
      </c>
      <c r="D3736" s="43" t="str">
        <f t="shared" ca="1" si="1743"/>
        <v/>
      </c>
      <c r="E3736" s="43" t="str">
        <f t="shared" si="1754"/>
        <v/>
      </c>
      <c r="F3736" s="43" t="str">
        <f t="shared" si="1755"/>
        <v/>
      </c>
      <c r="G3736" s="43" t="str">
        <f>IF(A3736&lt;&gt;"",IF(A3736&lt;Data!$G$11*0.25,$C$13/$G$32,IF(A3736&gt;Data!$G$11*0.25,$C$13,$C$13*10)),"")</f>
        <v/>
      </c>
      <c r="H3736" s="43" t="str">
        <f>IF(A3736&lt;&gt;"",IF(Data!$G$9="constant",$C$13,IF(Data!$G$9="squeeze",G3736,F3736)),"")</f>
        <v/>
      </c>
      <c r="I3736" s="38" t="str">
        <f ca="1">IF(ISNUMBER(A3736),NORMINV(RAND(),0,IF(AND(Data!$G$9="squeeze",A3736&lt;Data!$G$11*0.25),$H$32,1)*$C$30*$C$13)*($C$14*$C$12),"")</f>
        <v/>
      </c>
      <c r="J3736" s="42" t="str">
        <f ca="1">IFERROR(IF(Data!$C$6="Real",B3736,I3736+J3735+($C$14*$C$12)*(NORMINV(RAND(),$C$15,CHOOSE($G$13,$C$13,F3736,G3736)))),"")</f>
        <v/>
      </c>
      <c r="K3736" s="88" t="str">
        <f>IF(ISNUMBER(A3736), IF($G$16="fixed",$G$17,MIN(H3736*Data!$C$7*$C$16*0.5,$C$17*Data!$C$7))*$C$12,"")</f>
        <v/>
      </c>
      <c r="L3736" s="42" t="str">
        <f t="shared" ca="1" si="1770"/>
        <v/>
      </c>
      <c r="M3736" s="44" t="str">
        <f t="shared" ca="1" si="1771"/>
        <v/>
      </c>
      <c r="N3736" s="44" t="str">
        <f t="shared" ca="1" si="1772"/>
        <v/>
      </c>
      <c r="O3736" s="108" t="str">
        <f t="shared" si="1756"/>
        <v/>
      </c>
      <c r="P3736" s="102" t="str">
        <f t="shared" si="1757"/>
        <v/>
      </c>
      <c r="Q3736" s="102" t="str">
        <f t="shared" si="1758"/>
        <v/>
      </c>
      <c r="R3736" s="120" t="str">
        <f t="shared" si="1759"/>
        <v/>
      </c>
      <c r="S3736" s="54" t="str">
        <f t="shared" si="1760"/>
        <v/>
      </c>
      <c r="T3736" s="5" t="str">
        <f t="shared" si="1761"/>
        <v/>
      </c>
      <c r="U3736" s="152" t="str">
        <f t="shared" si="1744"/>
        <v/>
      </c>
      <c r="V3736" s="152" t="str">
        <f t="shared" si="1745"/>
        <v/>
      </c>
      <c r="W3736" s="153" t="str">
        <f t="shared" si="1746"/>
        <v/>
      </c>
      <c r="X3736" s="153" t="str">
        <f t="shared" si="1747"/>
        <v/>
      </c>
      <c r="Y3736" s="153" t="str">
        <f t="shared" si="1748"/>
        <v/>
      </c>
      <c r="Z3736" s="153" t="str">
        <f t="shared" si="1749"/>
        <v/>
      </c>
      <c r="AA3736" s="152" t="str">
        <f t="shared" si="1750"/>
        <v/>
      </c>
      <c r="AB3736" s="152" t="str">
        <f t="shared" si="1751"/>
        <v/>
      </c>
      <c r="AC3736" s="154" t="str">
        <f t="shared" si="1762"/>
        <v/>
      </c>
      <c r="AD3736" s="154" t="str">
        <f t="shared" si="1763"/>
        <v/>
      </c>
      <c r="AE3736" s="3" t="str">
        <f t="shared" si="1764"/>
        <v/>
      </c>
      <c r="AF3736" s="3" t="str">
        <f t="shared" si="1765"/>
        <v/>
      </c>
      <c r="AG3736" s="3" t="str">
        <f t="shared" si="1766"/>
        <v/>
      </c>
      <c r="AH3736" s="4" t="str">
        <f t="shared" si="1767"/>
        <v/>
      </c>
      <c r="AI3736" s="75" t="str">
        <f t="shared" si="1768"/>
        <v/>
      </c>
      <c r="AJ3736" s="75" t="str">
        <f t="shared" si="1769"/>
        <v/>
      </c>
    </row>
    <row r="3737" spans="1:36" ht="14.25">
      <c r="A3737" s="41" t="str">
        <f t="shared" si="1752"/>
        <v/>
      </c>
      <c r="B3737" s="150" t="str">
        <f>IF(ISNUMBER(A3737),INDEX('MetaTrader Import'!$H$13:$J$5893,TRUNC(((A3737-$A$39+1)-1)/3)+1,MOD((A3737-$A$39+1)-1,3)+1),"")</f>
        <v/>
      </c>
      <c r="C3737" s="43" t="str">
        <f t="shared" si="1753"/>
        <v/>
      </c>
      <c r="D3737" s="43" t="str">
        <f t="shared" ca="1" si="1743"/>
        <v/>
      </c>
      <c r="E3737" s="43" t="str">
        <f t="shared" si="1754"/>
        <v/>
      </c>
      <c r="F3737" s="43" t="str">
        <f t="shared" si="1755"/>
        <v/>
      </c>
      <c r="G3737" s="43" t="str">
        <f>IF(A3737&lt;&gt;"",IF(A3737&lt;Data!$G$11*0.25,$C$13/$G$32,IF(A3737&gt;Data!$G$11*0.25,$C$13,$C$13*10)),"")</f>
        <v/>
      </c>
      <c r="H3737" s="43" t="str">
        <f>IF(A3737&lt;&gt;"",IF(Data!$G$9="constant",$C$13,IF(Data!$G$9="squeeze",G3737,F3737)),"")</f>
        <v/>
      </c>
      <c r="I3737" s="38" t="str">
        <f ca="1">IF(ISNUMBER(A3737),NORMINV(RAND(),0,IF(AND(Data!$G$9="squeeze",A3737&lt;Data!$G$11*0.25),$H$32,1)*$C$30*$C$13)*($C$14*$C$12),"")</f>
        <v/>
      </c>
      <c r="J3737" s="42" t="str">
        <f ca="1">IFERROR(IF(Data!$C$6="Real",B3737,I3737+J3736+($C$14*$C$12)*(NORMINV(RAND(),$C$15,CHOOSE($G$13,$C$13,F3737,G3737)))),"")</f>
        <v/>
      </c>
      <c r="K3737" s="88" t="str">
        <f>IF(ISNUMBER(A3737), IF($G$16="fixed",$G$17,MIN(H3737*Data!$C$7*$C$16*0.5,$C$17*Data!$C$7))*$C$12,"")</f>
        <v/>
      </c>
      <c r="L3737" s="42" t="str">
        <f t="shared" ca="1" si="1770"/>
        <v/>
      </c>
      <c r="M3737" s="44" t="str">
        <f t="shared" ca="1" si="1771"/>
        <v/>
      </c>
      <c r="N3737" s="44" t="str">
        <f t="shared" ca="1" si="1772"/>
        <v/>
      </c>
      <c r="O3737" s="108" t="str">
        <f t="shared" si="1756"/>
        <v/>
      </c>
      <c r="P3737" s="102" t="str">
        <f t="shared" si="1757"/>
        <v/>
      </c>
      <c r="Q3737" s="102" t="str">
        <f t="shared" si="1758"/>
        <v/>
      </c>
      <c r="R3737" s="120" t="str">
        <f t="shared" si="1759"/>
        <v/>
      </c>
      <c r="S3737" s="54" t="str">
        <f t="shared" si="1760"/>
        <v/>
      </c>
      <c r="T3737" s="5" t="str">
        <f t="shared" si="1761"/>
        <v/>
      </c>
      <c r="U3737" s="152" t="str">
        <f t="shared" si="1744"/>
        <v/>
      </c>
      <c r="V3737" s="152" t="str">
        <f t="shared" si="1745"/>
        <v/>
      </c>
      <c r="W3737" s="153" t="str">
        <f t="shared" si="1746"/>
        <v/>
      </c>
      <c r="X3737" s="153" t="str">
        <f t="shared" si="1747"/>
        <v/>
      </c>
      <c r="Y3737" s="153" t="str">
        <f t="shared" si="1748"/>
        <v/>
      </c>
      <c r="Z3737" s="153" t="str">
        <f t="shared" si="1749"/>
        <v/>
      </c>
      <c r="AA3737" s="152" t="str">
        <f t="shared" si="1750"/>
        <v/>
      </c>
      <c r="AB3737" s="152" t="str">
        <f t="shared" si="1751"/>
        <v/>
      </c>
      <c r="AC3737" s="154" t="str">
        <f t="shared" si="1762"/>
        <v/>
      </c>
      <c r="AD3737" s="154" t="str">
        <f t="shared" si="1763"/>
        <v/>
      </c>
      <c r="AE3737" s="3" t="str">
        <f t="shared" si="1764"/>
        <v/>
      </c>
      <c r="AF3737" s="3" t="str">
        <f t="shared" si="1765"/>
        <v/>
      </c>
      <c r="AG3737" s="3" t="str">
        <f t="shared" si="1766"/>
        <v/>
      </c>
      <c r="AH3737" s="4" t="str">
        <f t="shared" si="1767"/>
        <v/>
      </c>
      <c r="AI3737" s="75" t="str">
        <f t="shared" si="1768"/>
        <v/>
      </c>
      <c r="AJ3737" s="75" t="str">
        <f t="shared" si="1769"/>
        <v/>
      </c>
    </row>
    <row r="3738" spans="1:36" ht="14.25">
      <c r="A3738" s="41" t="str">
        <f t="shared" si="1752"/>
        <v/>
      </c>
      <c r="B3738" s="150" t="str">
        <f>IF(ISNUMBER(A3738),INDEX('MetaTrader Import'!$H$13:$J$5893,TRUNC(((A3738-$A$39+1)-1)/3)+1,MOD((A3738-$A$39+1)-1,3)+1),"")</f>
        <v/>
      </c>
      <c r="C3738" s="43" t="str">
        <f t="shared" si="1753"/>
        <v/>
      </c>
      <c r="D3738" s="43" t="str">
        <f t="shared" ca="1" si="1743"/>
        <v/>
      </c>
      <c r="E3738" s="43" t="str">
        <f t="shared" si="1754"/>
        <v/>
      </c>
      <c r="F3738" s="43" t="str">
        <f t="shared" si="1755"/>
        <v/>
      </c>
      <c r="G3738" s="43" t="str">
        <f>IF(A3738&lt;&gt;"",IF(A3738&lt;Data!$G$11*0.25,$C$13/$G$32,IF(A3738&gt;Data!$G$11*0.25,$C$13,$C$13*10)),"")</f>
        <v/>
      </c>
      <c r="H3738" s="43" t="str">
        <f>IF(A3738&lt;&gt;"",IF(Data!$G$9="constant",$C$13,IF(Data!$G$9="squeeze",G3738,F3738)),"")</f>
        <v/>
      </c>
      <c r="I3738" s="38" t="str">
        <f ca="1">IF(ISNUMBER(A3738),NORMINV(RAND(),0,IF(AND(Data!$G$9="squeeze",A3738&lt;Data!$G$11*0.25),$H$32,1)*$C$30*$C$13)*($C$14*$C$12),"")</f>
        <v/>
      </c>
      <c r="J3738" s="42" t="str">
        <f ca="1">IFERROR(IF(Data!$C$6="Real",B3738,I3738+J3737+($C$14*$C$12)*(NORMINV(RAND(),$C$15,CHOOSE($G$13,$C$13,F3738,G3738)))),"")</f>
        <v/>
      </c>
      <c r="K3738" s="88" t="str">
        <f>IF(ISNUMBER(A3738), IF($G$16="fixed",$G$17,MIN(H3738*Data!$C$7*$C$16*0.5,$C$17*Data!$C$7))*$C$12,"")</f>
        <v/>
      </c>
      <c r="L3738" s="42" t="str">
        <f t="shared" ca="1" si="1770"/>
        <v/>
      </c>
      <c r="M3738" s="44" t="str">
        <f t="shared" ca="1" si="1771"/>
        <v/>
      </c>
      <c r="N3738" s="44" t="str">
        <f t="shared" ca="1" si="1772"/>
        <v/>
      </c>
      <c r="O3738" s="108" t="str">
        <f t="shared" si="1756"/>
        <v/>
      </c>
      <c r="P3738" s="102" t="str">
        <f t="shared" si="1757"/>
        <v/>
      </c>
      <c r="Q3738" s="102" t="str">
        <f t="shared" si="1758"/>
        <v/>
      </c>
      <c r="R3738" s="120" t="str">
        <f t="shared" si="1759"/>
        <v/>
      </c>
      <c r="S3738" s="54" t="str">
        <f t="shared" si="1760"/>
        <v/>
      </c>
      <c r="T3738" s="5" t="str">
        <f t="shared" si="1761"/>
        <v/>
      </c>
      <c r="U3738" s="152" t="str">
        <f t="shared" si="1744"/>
        <v/>
      </c>
      <c r="V3738" s="152" t="str">
        <f t="shared" si="1745"/>
        <v/>
      </c>
      <c r="W3738" s="153" t="str">
        <f t="shared" si="1746"/>
        <v/>
      </c>
      <c r="X3738" s="153" t="str">
        <f t="shared" si="1747"/>
        <v/>
      </c>
      <c r="Y3738" s="153" t="str">
        <f t="shared" si="1748"/>
        <v/>
      </c>
      <c r="Z3738" s="153" t="str">
        <f t="shared" si="1749"/>
        <v/>
      </c>
      <c r="AA3738" s="152" t="str">
        <f t="shared" si="1750"/>
        <v/>
      </c>
      <c r="AB3738" s="152" t="str">
        <f t="shared" si="1751"/>
        <v/>
      </c>
      <c r="AC3738" s="154" t="str">
        <f t="shared" si="1762"/>
        <v/>
      </c>
      <c r="AD3738" s="154" t="str">
        <f t="shared" si="1763"/>
        <v/>
      </c>
      <c r="AE3738" s="3" t="str">
        <f t="shared" si="1764"/>
        <v/>
      </c>
      <c r="AF3738" s="3" t="str">
        <f t="shared" si="1765"/>
        <v/>
      </c>
      <c r="AG3738" s="3" t="str">
        <f t="shared" si="1766"/>
        <v/>
      </c>
      <c r="AH3738" s="4" t="str">
        <f t="shared" si="1767"/>
        <v/>
      </c>
      <c r="AI3738" s="75" t="str">
        <f t="shared" si="1768"/>
        <v/>
      </c>
      <c r="AJ3738" s="75" t="str">
        <f t="shared" si="1769"/>
        <v/>
      </c>
    </row>
    <row r="3739" spans="1:36" ht="14.25">
      <c r="A3739" s="41" t="str">
        <f t="shared" si="1752"/>
        <v/>
      </c>
      <c r="B3739" s="150" t="str">
        <f>IF(ISNUMBER(A3739),INDEX('MetaTrader Import'!$H$13:$J$5893,TRUNC(((A3739-$A$39+1)-1)/3)+1,MOD((A3739-$A$39+1)-1,3)+1),"")</f>
        <v/>
      </c>
      <c r="C3739" s="43" t="str">
        <f t="shared" si="1753"/>
        <v/>
      </c>
      <c r="D3739" s="43" t="str">
        <f t="shared" ca="1" si="1743"/>
        <v/>
      </c>
      <c r="E3739" s="43" t="str">
        <f t="shared" si="1754"/>
        <v/>
      </c>
      <c r="F3739" s="43" t="str">
        <f t="shared" si="1755"/>
        <v/>
      </c>
      <c r="G3739" s="43" t="str">
        <f>IF(A3739&lt;&gt;"",IF(A3739&lt;Data!$G$11*0.25,$C$13/$G$32,IF(A3739&gt;Data!$G$11*0.25,$C$13,$C$13*10)),"")</f>
        <v/>
      </c>
      <c r="H3739" s="43" t="str">
        <f>IF(A3739&lt;&gt;"",IF(Data!$G$9="constant",$C$13,IF(Data!$G$9="squeeze",G3739,F3739)),"")</f>
        <v/>
      </c>
      <c r="I3739" s="38" t="str">
        <f ca="1">IF(ISNUMBER(A3739),NORMINV(RAND(),0,IF(AND(Data!$G$9="squeeze",A3739&lt;Data!$G$11*0.25),$H$32,1)*$C$30*$C$13)*($C$14*$C$12),"")</f>
        <v/>
      </c>
      <c r="J3739" s="42" t="str">
        <f ca="1">IFERROR(IF(Data!$C$6="Real",B3739,I3739+J3738+($C$14*$C$12)*(NORMINV(RAND(),$C$15,CHOOSE($G$13,$C$13,F3739,G3739)))),"")</f>
        <v/>
      </c>
      <c r="K3739" s="88" t="str">
        <f>IF(ISNUMBER(A3739), IF($G$16="fixed",$G$17,MIN(H3739*Data!$C$7*$C$16*0.5,$C$17*Data!$C$7))*$C$12,"")</f>
        <v/>
      </c>
      <c r="L3739" s="42" t="str">
        <f t="shared" ca="1" si="1770"/>
        <v/>
      </c>
      <c r="M3739" s="44" t="str">
        <f t="shared" ca="1" si="1771"/>
        <v/>
      </c>
      <c r="N3739" s="44" t="str">
        <f t="shared" ca="1" si="1772"/>
        <v/>
      </c>
      <c r="O3739" s="108" t="str">
        <f t="shared" si="1756"/>
        <v/>
      </c>
      <c r="P3739" s="102" t="str">
        <f t="shared" si="1757"/>
        <v/>
      </c>
      <c r="Q3739" s="102" t="str">
        <f t="shared" si="1758"/>
        <v/>
      </c>
      <c r="R3739" s="120" t="str">
        <f t="shared" si="1759"/>
        <v/>
      </c>
      <c r="S3739" s="54" t="str">
        <f t="shared" si="1760"/>
        <v/>
      </c>
      <c r="T3739" s="5" t="str">
        <f t="shared" si="1761"/>
        <v/>
      </c>
      <c r="U3739" s="152" t="str">
        <f t="shared" si="1744"/>
        <v/>
      </c>
      <c r="V3739" s="152" t="str">
        <f t="shared" si="1745"/>
        <v/>
      </c>
      <c r="W3739" s="153" t="str">
        <f t="shared" si="1746"/>
        <v/>
      </c>
      <c r="X3739" s="153" t="str">
        <f t="shared" si="1747"/>
        <v/>
      </c>
      <c r="Y3739" s="153" t="str">
        <f t="shared" si="1748"/>
        <v/>
      </c>
      <c r="Z3739" s="153" t="str">
        <f t="shared" si="1749"/>
        <v/>
      </c>
      <c r="AA3739" s="152" t="str">
        <f t="shared" si="1750"/>
        <v/>
      </c>
      <c r="AB3739" s="152" t="str">
        <f t="shared" si="1751"/>
        <v/>
      </c>
      <c r="AC3739" s="154" t="str">
        <f t="shared" si="1762"/>
        <v/>
      </c>
      <c r="AD3739" s="154" t="str">
        <f t="shared" si="1763"/>
        <v/>
      </c>
      <c r="AE3739" s="3" t="str">
        <f t="shared" si="1764"/>
        <v/>
      </c>
      <c r="AF3739" s="3" t="str">
        <f t="shared" si="1765"/>
        <v/>
      </c>
      <c r="AG3739" s="3" t="str">
        <f t="shared" si="1766"/>
        <v/>
      </c>
      <c r="AH3739" s="4" t="str">
        <f t="shared" si="1767"/>
        <v/>
      </c>
      <c r="AI3739" s="75" t="str">
        <f t="shared" si="1768"/>
        <v/>
      </c>
      <c r="AJ3739" s="75" t="str">
        <f t="shared" si="1769"/>
        <v/>
      </c>
    </row>
    <row r="3740" spans="1:36" ht="14.25">
      <c r="A3740" s="41" t="str">
        <f t="shared" si="1752"/>
        <v/>
      </c>
      <c r="B3740" s="150" t="str">
        <f>IF(ISNUMBER(A3740),INDEX('MetaTrader Import'!$H$13:$J$5893,TRUNC(((A3740-$A$39+1)-1)/3)+1,MOD((A3740-$A$39+1)-1,3)+1),"")</f>
        <v/>
      </c>
      <c r="C3740" s="43" t="str">
        <f t="shared" si="1753"/>
        <v/>
      </c>
      <c r="D3740" s="43" t="str">
        <f t="shared" ca="1" si="1743"/>
        <v/>
      </c>
      <c r="E3740" s="43" t="str">
        <f t="shared" si="1754"/>
        <v/>
      </c>
      <c r="F3740" s="43" t="str">
        <f t="shared" si="1755"/>
        <v/>
      </c>
      <c r="G3740" s="43" t="str">
        <f>IF(A3740&lt;&gt;"",IF(A3740&lt;Data!$G$11*0.25,$C$13/$G$32,IF(A3740&gt;Data!$G$11*0.25,$C$13,$C$13*10)),"")</f>
        <v/>
      </c>
      <c r="H3740" s="43" t="str">
        <f>IF(A3740&lt;&gt;"",IF(Data!$G$9="constant",$C$13,IF(Data!$G$9="squeeze",G3740,F3740)),"")</f>
        <v/>
      </c>
      <c r="I3740" s="38" t="str">
        <f ca="1">IF(ISNUMBER(A3740),NORMINV(RAND(),0,IF(AND(Data!$G$9="squeeze",A3740&lt;Data!$G$11*0.25),$H$32,1)*$C$30*$C$13)*($C$14*$C$12),"")</f>
        <v/>
      </c>
      <c r="J3740" s="42" t="str">
        <f ca="1">IFERROR(IF(Data!$C$6="Real",B3740,I3740+J3739+($C$14*$C$12)*(NORMINV(RAND(),$C$15,CHOOSE($G$13,$C$13,F3740,G3740)))),"")</f>
        <v/>
      </c>
      <c r="K3740" s="88" t="str">
        <f>IF(ISNUMBER(A3740), IF($G$16="fixed",$G$17,MIN(H3740*Data!$C$7*$C$16*0.5,$C$17*Data!$C$7))*$C$12,"")</f>
        <v/>
      </c>
      <c r="L3740" s="42" t="str">
        <f t="shared" ca="1" si="1770"/>
        <v/>
      </c>
      <c r="M3740" s="44" t="str">
        <f t="shared" ca="1" si="1771"/>
        <v/>
      </c>
      <c r="N3740" s="44" t="str">
        <f t="shared" ca="1" si="1772"/>
        <v/>
      </c>
      <c r="O3740" s="108" t="str">
        <f t="shared" si="1756"/>
        <v/>
      </c>
      <c r="P3740" s="102" t="str">
        <f t="shared" si="1757"/>
        <v/>
      </c>
      <c r="Q3740" s="102" t="str">
        <f t="shared" si="1758"/>
        <v/>
      </c>
      <c r="R3740" s="120" t="str">
        <f t="shared" si="1759"/>
        <v/>
      </c>
      <c r="S3740" s="54" t="str">
        <f t="shared" si="1760"/>
        <v/>
      </c>
      <c r="T3740" s="5" t="str">
        <f t="shared" si="1761"/>
        <v/>
      </c>
      <c r="U3740" s="152" t="str">
        <f t="shared" si="1744"/>
        <v/>
      </c>
      <c r="V3740" s="152" t="str">
        <f t="shared" si="1745"/>
        <v/>
      </c>
      <c r="W3740" s="153" t="str">
        <f t="shared" si="1746"/>
        <v/>
      </c>
      <c r="X3740" s="153" t="str">
        <f t="shared" si="1747"/>
        <v/>
      </c>
      <c r="Y3740" s="153" t="str">
        <f t="shared" si="1748"/>
        <v/>
      </c>
      <c r="Z3740" s="153" t="str">
        <f t="shared" si="1749"/>
        <v/>
      </c>
      <c r="AA3740" s="152" t="str">
        <f t="shared" si="1750"/>
        <v/>
      </c>
      <c r="AB3740" s="152" t="str">
        <f t="shared" si="1751"/>
        <v/>
      </c>
      <c r="AC3740" s="154" t="str">
        <f t="shared" si="1762"/>
        <v/>
      </c>
      <c r="AD3740" s="154" t="str">
        <f t="shared" si="1763"/>
        <v/>
      </c>
      <c r="AE3740" s="3" t="str">
        <f t="shared" si="1764"/>
        <v/>
      </c>
      <c r="AF3740" s="3" t="str">
        <f t="shared" si="1765"/>
        <v/>
      </c>
      <c r="AG3740" s="3" t="str">
        <f t="shared" si="1766"/>
        <v/>
      </c>
      <c r="AH3740" s="4" t="str">
        <f t="shared" si="1767"/>
        <v/>
      </c>
      <c r="AI3740" s="75" t="str">
        <f t="shared" si="1768"/>
        <v/>
      </c>
      <c r="AJ3740" s="75" t="str">
        <f t="shared" si="1769"/>
        <v/>
      </c>
    </row>
    <row r="3741" spans="1:36" ht="14.25">
      <c r="A3741" s="41" t="str">
        <f t="shared" si="1752"/>
        <v/>
      </c>
      <c r="B3741" s="150" t="str">
        <f>IF(ISNUMBER(A3741),INDEX('MetaTrader Import'!$H$13:$J$5893,TRUNC(((A3741-$A$39+1)-1)/3)+1,MOD((A3741-$A$39+1)-1,3)+1),"")</f>
        <v/>
      </c>
      <c r="C3741" s="43" t="str">
        <f t="shared" si="1753"/>
        <v/>
      </c>
      <c r="D3741" s="43" t="str">
        <f t="shared" ca="1" si="1743"/>
        <v/>
      </c>
      <c r="E3741" s="43" t="str">
        <f t="shared" si="1754"/>
        <v/>
      </c>
      <c r="F3741" s="43" t="str">
        <f t="shared" si="1755"/>
        <v/>
      </c>
      <c r="G3741" s="43" t="str">
        <f>IF(A3741&lt;&gt;"",IF(A3741&lt;Data!$G$11*0.25,$C$13/$G$32,IF(A3741&gt;Data!$G$11*0.25,$C$13,$C$13*10)),"")</f>
        <v/>
      </c>
      <c r="H3741" s="43" t="str">
        <f>IF(A3741&lt;&gt;"",IF(Data!$G$9="constant",$C$13,IF(Data!$G$9="squeeze",G3741,F3741)),"")</f>
        <v/>
      </c>
      <c r="I3741" s="38" t="str">
        <f ca="1">IF(ISNUMBER(A3741),NORMINV(RAND(),0,IF(AND(Data!$G$9="squeeze",A3741&lt;Data!$G$11*0.25),$H$32,1)*$C$30*$C$13)*($C$14*$C$12),"")</f>
        <v/>
      </c>
      <c r="J3741" s="42" t="str">
        <f ca="1">IFERROR(IF(Data!$C$6="Real",B3741,I3741+J3740+($C$14*$C$12)*(NORMINV(RAND(),$C$15,CHOOSE($G$13,$C$13,F3741,G3741)))),"")</f>
        <v/>
      </c>
      <c r="K3741" s="88" t="str">
        <f>IF(ISNUMBER(A3741), IF($G$16="fixed",$G$17,MIN(H3741*Data!$C$7*$C$16*0.5,$C$17*Data!$C$7))*$C$12,"")</f>
        <v/>
      </c>
      <c r="L3741" s="42" t="str">
        <f t="shared" ca="1" si="1770"/>
        <v/>
      </c>
      <c r="M3741" s="44" t="str">
        <f t="shared" ca="1" si="1771"/>
        <v/>
      </c>
      <c r="N3741" s="44" t="str">
        <f t="shared" ca="1" si="1772"/>
        <v/>
      </c>
      <c r="O3741" s="108" t="str">
        <f t="shared" si="1756"/>
        <v/>
      </c>
      <c r="P3741" s="102" t="str">
        <f t="shared" si="1757"/>
        <v/>
      </c>
      <c r="Q3741" s="102" t="str">
        <f t="shared" si="1758"/>
        <v/>
      </c>
      <c r="R3741" s="120" t="str">
        <f t="shared" si="1759"/>
        <v/>
      </c>
      <c r="S3741" s="54" t="str">
        <f t="shared" si="1760"/>
        <v/>
      </c>
      <c r="T3741" s="5" t="str">
        <f t="shared" si="1761"/>
        <v/>
      </c>
      <c r="U3741" s="152" t="str">
        <f t="shared" si="1744"/>
        <v/>
      </c>
      <c r="V3741" s="152" t="str">
        <f t="shared" si="1745"/>
        <v/>
      </c>
      <c r="W3741" s="153" t="str">
        <f t="shared" si="1746"/>
        <v/>
      </c>
      <c r="X3741" s="153" t="str">
        <f t="shared" si="1747"/>
        <v/>
      </c>
      <c r="Y3741" s="153" t="str">
        <f t="shared" si="1748"/>
        <v/>
      </c>
      <c r="Z3741" s="153" t="str">
        <f t="shared" si="1749"/>
        <v/>
      </c>
      <c r="AA3741" s="152" t="str">
        <f t="shared" si="1750"/>
        <v/>
      </c>
      <c r="AB3741" s="152" t="str">
        <f t="shared" si="1751"/>
        <v/>
      </c>
      <c r="AC3741" s="154" t="str">
        <f t="shared" si="1762"/>
        <v/>
      </c>
      <c r="AD3741" s="154" t="str">
        <f t="shared" si="1763"/>
        <v/>
      </c>
      <c r="AE3741" s="3" t="str">
        <f t="shared" si="1764"/>
        <v/>
      </c>
      <c r="AF3741" s="3" t="str">
        <f t="shared" si="1765"/>
        <v/>
      </c>
      <c r="AG3741" s="3" t="str">
        <f t="shared" si="1766"/>
        <v/>
      </c>
      <c r="AH3741" s="4" t="str">
        <f t="shared" si="1767"/>
        <v/>
      </c>
      <c r="AI3741" s="75" t="str">
        <f t="shared" si="1768"/>
        <v/>
      </c>
      <c r="AJ3741" s="75" t="str">
        <f t="shared" si="1769"/>
        <v/>
      </c>
    </row>
    <row r="3742" spans="1:36" ht="14.25">
      <c r="A3742" s="41" t="str">
        <f t="shared" si="1752"/>
        <v/>
      </c>
      <c r="B3742" s="150" t="str">
        <f>IF(ISNUMBER(A3742),INDEX('MetaTrader Import'!$H$13:$J$5893,TRUNC(((A3742-$A$39+1)-1)/3)+1,MOD((A3742-$A$39+1)-1,3)+1),"")</f>
        <v/>
      </c>
      <c r="C3742" s="43" t="str">
        <f t="shared" si="1753"/>
        <v/>
      </c>
      <c r="D3742" s="43" t="str">
        <f t="shared" ca="1" si="1743"/>
        <v/>
      </c>
      <c r="E3742" s="43" t="str">
        <f t="shared" si="1754"/>
        <v/>
      </c>
      <c r="F3742" s="43" t="str">
        <f t="shared" si="1755"/>
        <v/>
      </c>
      <c r="G3742" s="43" t="str">
        <f>IF(A3742&lt;&gt;"",IF(A3742&lt;Data!$G$11*0.25,$C$13/$G$32,IF(A3742&gt;Data!$G$11*0.25,$C$13,$C$13*10)),"")</f>
        <v/>
      </c>
      <c r="H3742" s="43" t="str">
        <f>IF(A3742&lt;&gt;"",IF(Data!$G$9="constant",$C$13,IF(Data!$G$9="squeeze",G3742,F3742)),"")</f>
        <v/>
      </c>
      <c r="I3742" s="38" t="str">
        <f ca="1">IF(ISNUMBER(A3742),NORMINV(RAND(),0,IF(AND(Data!$G$9="squeeze",A3742&lt;Data!$G$11*0.25),$H$32,1)*$C$30*$C$13)*($C$14*$C$12),"")</f>
        <v/>
      </c>
      <c r="J3742" s="42" t="str">
        <f ca="1">IFERROR(IF(Data!$C$6="Real",B3742,I3742+J3741+($C$14*$C$12)*(NORMINV(RAND(),$C$15,CHOOSE($G$13,$C$13,F3742,G3742)))),"")</f>
        <v/>
      </c>
      <c r="K3742" s="88" t="str">
        <f>IF(ISNUMBER(A3742), IF($G$16="fixed",$G$17,MIN(H3742*Data!$C$7*$C$16*0.5,$C$17*Data!$C$7))*$C$12,"")</f>
        <v/>
      </c>
      <c r="L3742" s="42" t="str">
        <f t="shared" ca="1" si="1770"/>
        <v/>
      </c>
      <c r="M3742" s="44" t="str">
        <f t="shared" ca="1" si="1771"/>
        <v/>
      </c>
      <c r="N3742" s="44" t="str">
        <f t="shared" ca="1" si="1772"/>
        <v/>
      </c>
      <c r="O3742" s="108" t="str">
        <f t="shared" si="1756"/>
        <v/>
      </c>
      <c r="P3742" s="102" t="str">
        <f t="shared" si="1757"/>
        <v/>
      </c>
      <c r="Q3742" s="102" t="str">
        <f t="shared" si="1758"/>
        <v/>
      </c>
      <c r="R3742" s="120" t="str">
        <f t="shared" si="1759"/>
        <v/>
      </c>
      <c r="S3742" s="54" t="str">
        <f t="shared" si="1760"/>
        <v/>
      </c>
      <c r="T3742" s="5" t="str">
        <f t="shared" si="1761"/>
        <v/>
      </c>
      <c r="U3742" s="152" t="str">
        <f t="shared" si="1744"/>
        <v/>
      </c>
      <c r="V3742" s="152" t="str">
        <f t="shared" si="1745"/>
        <v/>
      </c>
      <c r="W3742" s="153" t="str">
        <f t="shared" si="1746"/>
        <v/>
      </c>
      <c r="X3742" s="153" t="str">
        <f t="shared" si="1747"/>
        <v/>
      </c>
      <c r="Y3742" s="153" t="str">
        <f t="shared" si="1748"/>
        <v/>
      </c>
      <c r="Z3742" s="153" t="str">
        <f t="shared" si="1749"/>
        <v/>
      </c>
      <c r="AA3742" s="152" t="str">
        <f t="shared" si="1750"/>
        <v/>
      </c>
      <c r="AB3742" s="152" t="str">
        <f t="shared" si="1751"/>
        <v/>
      </c>
      <c r="AC3742" s="154" t="str">
        <f t="shared" si="1762"/>
        <v/>
      </c>
      <c r="AD3742" s="154" t="str">
        <f t="shared" si="1763"/>
        <v/>
      </c>
      <c r="AE3742" s="3" t="str">
        <f t="shared" si="1764"/>
        <v/>
      </c>
      <c r="AF3742" s="3" t="str">
        <f t="shared" si="1765"/>
        <v/>
      </c>
      <c r="AG3742" s="3" t="str">
        <f t="shared" si="1766"/>
        <v/>
      </c>
      <c r="AH3742" s="4" t="str">
        <f t="shared" si="1767"/>
        <v/>
      </c>
      <c r="AI3742" s="75" t="str">
        <f t="shared" si="1768"/>
        <v/>
      </c>
      <c r="AJ3742" s="75" t="str">
        <f t="shared" si="1769"/>
        <v/>
      </c>
    </row>
    <row r="3743" spans="1:36" ht="14.25">
      <c r="A3743" s="41" t="str">
        <f t="shared" si="1752"/>
        <v/>
      </c>
      <c r="B3743" s="150" t="str">
        <f>IF(ISNUMBER(A3743),INDEX('MetaTrader Import'!$H$13:$J$5893,TRUNC(((A3743-$A$39+1)-1)/3)+1,MOD((A3743-$A$39+1)-1,3)+1),"")</f>
        <v/>
      </c>
      <c r="C3743" s="43" t="str">
        <f t="shared" si="1753"/>
        <v/>
      </c>
      <c r="D3743" s="43" t="str">
        <f t="shared" ca="1" si="1743"/>
        <v/>
      </c>
      <c r="E3743" s="43" t="str">
        <f t="shared" si="1754"/>
        <v/>
      </c>
      <c r="F3743" s="43" t="str">
        <f t="shared" si="1755"/>
        <v/>
      </c>
      <c r="G3743" s="43" t="str">
        <f>IF(A3743&lt;&gt;"",IF(A3743&lt;Data!$G$11*0.25,$C$13/$G$32,IF(A3743&gt;Data!$G$11*0.25,$C$13,$C$13*10)),"")</f>
        <v/>
      </c>
      <c r="H3743" s="43" t="str">
        <f>IF(A3743&lt;&gt;"",IF(Data!$G$9="constant",$C$13,IF(Data!$G$9="squeeze",G3743,F3743)),"")</f>
        <v/>
      </c>
      <c r="I3743" s="38" t="str">
        <f ca="1">IF(ISNUMBER(A3743),NORMINV(RAND(),0,IF(AND(Data!$G$9="squeeze",A3743&lt;Data!$G$11*0.25),$H$32,1)*$C$30*$C$13)*($C$14*$C$12),"")</f>
        <v/>
      </c>
      <c r="J3743" s="42" t="str">
        <f ca="1">IFERROR(IF(Data!$C$6="Real",B3743,I3743+J3742+($C$14*$C$12)*(NORMINV(RAND(),$C$15,CHOOSE($G$13,$C$13,F3743,G3743)))),"")</f>
        <v/>
      </c>
      <c r="K3743" s="88" t="str">
        <f>IF(ISNUMBER(A3743), IF($G$16="fixed",$G$17,MIN(H3743*Data!$C$7*$C$16*0.5,$C$17*Data!$C$7))*$C$12,"")</f>
        <v/>
      </c>
      <c r="L3743" s="42" t="str">
        <f t="shared" ca="1" si="1770"/>
        <v/>
      </c>
      <c r="M3743" s="44" t="str">
        <f t="shared" ca="1" si="1771"/>
        <v/>
      </c>
      <c r="N3743" s="44" t="str">
        <f t="shared" ca="1" si="1772"/>
        <v/>
      </c>
      <c r="O3743" s="108" t="str">
        <f t="shared" si="1756"/>
        <v/>
      </c>
      <c r="P3743" s="102" t="str">
        <f t="shared" si="1757"/>
        <v/>
      </c>
      <c r="Q3743" s="102" t="str">
        <f t="shared" si="1758"/>
        <v/>
      </c>
      <c r="R3743" s="120" t="str">
        <f t="shared" si="1759"/>
        <v/>
      </c>
      <c r="S3743" s="54" t="str">
        <f t="shared" si="1760"/>
        <v/>
      </c>
      <c r="T3743" s="5" t="str">
        <f t="shared" si="1761"/>
        <v/>
      </c>
      <c r="U3743" s="152" t="str">
        <f t="shared" si="1744"/>
        <v/>
      </c>
      <c r="V3743" s="152" t="str">
        <f t="shared" si="1745"/>
        <v/>
      </c>
      <c r="W3743" s="153" t="str">
        <f t="shared" si="1746"/>
        <v/>
      </c>
      <c r="X3743" s="153" t="str">
        <f t="shared" si="1747"/>
        <v/>
      </c>
      <c r="Y3743" s="153" t="str">
        <f t="shared" si="1748"/>
        <v/>
      </c>
      <c r="Z3743" s="153" t="str">
        <f t="shared" si="1749"/>
        <v/>
      </c>
      <c r="AA3743" s="152" t="str">
        <f t="shared" si="1750"/>
        <v/>
      </c>
      <c r="AB3743" s="152" t="str">
        <f t="shared" si="1751"/>
        <v/>
      </c>
      <c r="AC3743" s="154" t="str">
        <f t="shared" si="1762"/>
        <v/>
      </c>
      <c r="AD3743" s="154" t="str">
        <f t="shared" si="1763"/>
        <v/>
      </c>
      <c r="AE3743" s="3" t="str">
        <f t="shared" si="1764"/>
        <v/>
      </c>
      <c r="AF3743" s="3" t="str">
        <f t="shared" si="1765"/>
        <v/>
      </c>
      <c r="AG3743" s="3" t="str">
        <f t="shared" si="1766"/>
        <v/>
      </c>
      <c r="AH3743" s="4" t="str">
        <f t="shared" si="1767"/>
        <v/>
      </c>
      <c r="AI3743" s="75" t="str">
        <f t="shared" si="1768"/>
        <v/>
      </c>
      <c r="AJ3743" s="75" t="str">
        <f t="shared" si="1769"/>
        <v/>
      </c>
    </row>
    <row r="3744" spans="1:36" ht="14.25">
      <c r="A3744" s="41" t="str">
        <f t="shared" si="1752"/>
        <v/>
      </c>
      <c r="B3744" s="150" t="str">
        <f>IF(ISNUMBER(A3744),INDEX('MetaTrader Import'!$H$13:$J$5893,TRUNC(((A3744-$A$39+1)-1)/3)+1,MOD((A3744-$A$39+1)-1,3)+1),"")</f>
        <v/>
      </c>
      <c r="C3744" s="43" t="str">
        <f t="shared" si="1753"/>
        <v/>
      </c>
      <c r="D3744" s="43" t="str">
        <f t="shared" ca="1" si="1743"/>
        <v/>
      </c>
      <c r="E3744" s="43" t="str">
        <f t="shared" si="1754"/>
        <v/>
      </c>
      <c r="F3744" s="43" t="str">
        <f t="shared" si="1755"/>
        <v/>
      </c>
      <c r="G3744" s="43" t="str">
        <f>IF(A3744&lt;&gt;"",IF(A3744&lt;Data!$G$11*0.25,$C$13/$G$32,IF(A3744&gt;Data!$G$11*0.25,$C$13,$C$13*10)),"")</f>
        <v/>
      </c>
      <c r="H3744" s="43" t="str">
        <f>IF(A3744&lt;&gt;"",IF(Data!$G$9="constant",$C$13,IF(Data!$G$9="squeeze",G3744,F3744)),"")</f>
        <v/>
      </c>
      <c r="I3744" s="38" t="str">
        <f ca="1">IF(ISNUMBER(A3744),NORMINV(RAND(),0,IF(AND(Data!$G$9="squeeze",A3744&lt;Data!$G$11*0.25),$H$32,1)*$C$30*$C$13)*($C$14*$C$12),"")</f>
        <v/>
      </c>
      <c r="J3744" s="42" t="str">
        <f ca="1">IFERROR(IF(Data!$C$6="Real",B3744,I3744+J3743+($C$14*$C$12)*(NORMINV(RAND(),$C$15,CHOOSE($G$13,$C$13,F3744,G3744)))),"")</f>
        <v/>
      </c>
      <c r="K3744" s="88" t="str">
        <f>IF(ISNUMBER(A3744), IF($G$16="fixed",$G$17,MIN(H3744*Data!$C$7*$C$16*0.5,$C$17*Data!$C$7))*$C$12,"")</f>
        <v/>
      </c>
      <c r="L3744" s="42" t="str">
        <f t="shared" ca="1" si="1770"/>
        <v/>
      </c>
      <c r="M3744" s="44" t="str">
        <f t="shared" ca="1" si="1771"/>
        <v/>
      </c>
      <c r="N3744" s="44" t="str">
        <f t="shared" ca="1" si="1772"/>
        <v/>
      </c>
      <c r="O3744" s="108" t="str">
        <f t="shared" si="1756"/>
        <v/>
      </c>
      <c r="P3744" s="102" t="str">
        <f t="shared" si="1757"/>
        <v/>
      </c>
      <c r="Q3744" s="102" t="str">
        <f t="shared" si="1758"/>
        <v/>
      </c>
      <c r="R3744" s="120" t="str">
        <f t="shared" si="1759"/>
        <v/>
      </c>
      <c r="S3744" s="54" t="str">
        <f t="shared" si="1760"/>
        <v/>
      </c>
      <c r="T3744" s="5" t="str">
        <f t="shared" si="1761"/>
        <v/>
      </c>
      <c r="U3744" s="152" t="str">
        <f t="shared" si="1744"/>
        <v/>
      </c>
      <c r="V3744" s="152" t="str">
        <f t="shared" si="1745"/>
        <v/>
      </c>
      <c r="W3744" s="153" t="str">
        <f t="shared" si="1746"/>
        <v/>
      </c>
      <c r="X3744" s="153" t="str">
        <f t="shared" si="1747"/>
        <v/>
      </c>
      <c r="Y3744" s="153" t="str">
        <f t="shared" si="1748"/>
        <v/>
      </c>
      <c r="Z3744" s="153" t="str">
        <f t="shared" si="1749"/>
        <v/>
      </c>
      <c r="AA3744" s="152" t="str">
        <f t="shared" si="1750"/>
        <v/>
      </c>
      <c r="AB3744" s="152" t="str">
        <f t="shared" si="1751"/>
        <v/>
      </c>
      <c r="AC3744" s="154" t="str">
        <f t="shared" si="1762"/>
        <v/>
      </c>
      <c r="AD3744" s="154" t="str">
        <f t="shared" si="1763"/>
        <v/>
      </c>
      <c r="AE3744" s="3" t="str">
        <f t="shared" si="1764"/>
        <v/>
      </c>
      <c r="AF3744" s="3" t="str">
        <f t="shared" si="1765"/>
        <v/>
      </c>
      <c r="AG3744" s="3" t="str">
        <f t="shared" si="1766"/>
        <v/>
      </c>
      <c r="AH3744" s="4" t="str">
        <f t="shared" si="1767"/>
        <v/>
      </c>
      <c r="AI3744" s="75" t="str">
        <f t="shared" si="1768"/>
        <v/>
      </c>
      <c r="AJ3744" s="75" t="str">
        <f t="shared" si="1769"/>
        <v/>
      </c>
    </row>
    <row r="3745" spans="1:36" ht="14.25">
      <c r="A3745" s="41" t="str">
        <f t="shared" si="1752"/>
        <v/>
      </c>
      <c r="B3745" s="150" t="str">
        <f>IF(ISNUMBER(A3745),INDEX('MetaTrader Import'!$H$13:$J$5893,TRUNC(((A3745-$A$39+1)-1)/3)+1,MOD((A3745-$A$39+1)-1,3)+1),"")</f>
        <v/>
      </c>
      <c r="C3745" s="43" t="str">
        <f t="shared" si="1753"/>
        <v/>
      </c>
      <c r="D3745" s="43" t="str">
        <f t="shared" ca="1" si="1743"/>
        <v/>
      </c>
      <c r="E3745" s="43" t="str">
        <f t="shared" si="1754"/>
        <v/>
      </c>
      <c r="F3745" s="43" t="str">
        <f t="shared" si="1755"/>
        <v/>
      </c>
      <c r="G3745" s="43" t="str">
        <f>IF(A3745&lt;&gt;"",IF(A3745&lt;Data!$G$11*0.25,$C$13/$G$32,IF(A3745&gt;Data!$G$11*0.25,$C$13,$C$13*10)),"")</f>
        <v/>
      </c>
      <c r="H3745" s="43" t="str">
        <f>IF(A3745&lt;&gt;"",IF(Data!$G$9="constant",$C$13,IF(Data!$G$9="squeeze",G3745,F3745)),"")</f>
        <v/>
      </c>
      <c r="I3745" s="38" t="str">
        <f ca="1">IF(ISNUMBER(A3745),NORMINV(RAND(),0,IF(AND(Data!$G$9="squeeze",A3745&lt;Data!$G$11*0.25),$H$32,1)*$C$30*$C$13)*($C$14*$C$12),"")</f>
        <v/>
      </c>
      <c r="J3745" s="42" t="str">
        <f ca="1">IFERROR(IF(Data!$C$6="Real",B3745,I3745+J3744+($C$14*$C$12)*(NORMINV(RAND(),$C$15,CHOOSE($G$13,$C$13,F3745,G3745)))),"")</f>
        <v/>
      </c>
      <c r="K3745" s="88" t="str">
        <f>IF(ISNUMBER(A3745), IF($G$16="fixed",$G$17,MIN(H3745*Data!$C$7*$C$16*0.5,$C$17*Data!$C$7))*$C$12,"")</f>
        <v/>
      </c>
      <c r="L3745" s="42" t="str">
        <f t="shared" ca="1" si="1770"/>
        <v/>
      </c>
      <c r="M3745" s="44" t="str">
        <f t="shared" ca="1" si="1771"/>
        <v/>
      </c>
      <c r="N3745" s="44" t="str">
        <f t="shared" ca="1" si="1772"/>
        <v/>
      </c>
      <c r="O3745" s="108" t="str">
        <f t="shared" si="1756"/>
        <v/>
      </c>
      <c r="P3745" s="102" t="str">
        <f t="shared" si="1757"/>
        <v/>
      </c>
      <c r="Q3745" s="102" t="str">
        <f t="shared" si="1758"/>
        <v/>
      </c>
      <c r="R3745" s="120" t="str">
        <f t="shared" si="1759"/>
        <v/>
      </c>
      <c r="S3745" s="54" t="str">
        <f t="shared" si="1760"/>
        <v/>
      </c>
      <c r="T3745" s="5" t="str">
        <f t="shared" si="1761"/>
        <v/>
      </c>
      <c r="U3745" s="152" t="str">
        <f t="shared" si="1744"/>
        <v/>
      </c>
      <c r="V3745" s="152" t="str">
        <f t="shared" si="1745"/>
        <v/>
      </c>
      <c r="W3745" s="153" t="str">
        <f t="shared" si="1746"/>
        <v/>
      </c>
      <c r="X3745" s="153" t="str">
        <f t="shared" si="1747"/>
        <v/>
      </c>
      <c r="Y3745" s="153" t="str">
        <f t="shared" si="1748"/>
        <v/>
      </c>
      <c r="Z3745" s="153" t="str">
        <f t="shared" si="1749"/>
        <v/>
      </c>
      <c r="AA3745" s="152" t="str">
        <f t="shared" si="1750"/>
        <v/>
      </c>
      <c r="AB3745" s="152" t="str">
        <f t="shared" si="1751"/>
        <v/>
      </c>
      <c r="AC3745" s="154" t="str">
        <f t="shared" si="1762"/>
        <v/>
      </c>
      <c r="AD3745" s="154" t="str">
        <f t="shared" si="1763"/>
        <v/>
      </c>
      <c r="AE3745" s="3" t="str">
        <f t="shared" si="1764"/>
        <v/>
      </c>
      <c r="AF3745" s="3" t="str">
        <f t="shared" si="1765"/>
        <v/>
      </c>
      <c r="AG3745" s="3" t="str">
        <f t="shared" si="1766"/>
        <v/>
      </c>
      <c r="AH3745" s="4" t="str">
        <f t="shared" si="1767"/>
        <v/>
      </c>
      <c r="AI3745" s="75" t="str">
        <f t="shared" si="1768"/>
        <v/>
      </c>
      <c r="AJ3745" s="75" t="str">
        <f t="shared" si="1769"/>
        <v/>
      </c>
    </row>
    <row r="3746" spans="1:36" ht="14.25">
      <c r="A3746" s="41" t="str">
        <f t="shared" si="1752"/>
        <v/>
      </c>
      <c r="B3746" s="150" t="str">
        <f>IF(ISNUMBER(A3746),INDEX('MetaTrader Import'!$H$13:$J$5893,TRUNC(((A3746-$A$39+1)-1)/3)+1,MOD((A3746-$A$39+1)-1,3)+1),"")</f>
        <v/>
      </c>
      <c r="C3746" s="43" t="str">
        <f t="shared" si="1753"/>
        <v/>
      </c>
      <c r="D3746" s="43" t="str">
        <f t="shared" ca="1" si="1743"/>
        <v/>
      </c>
      <c r="E3746" s="43" t="str">
        <f t="shared" si="1754"/>
        <v/>
      </c>
      <c r="F3746" s="43" t="str">
        <f t="shared" si="1755"/>
        <v/>
      </c>
      <c r="G3746" s="43" t="str">
        <f>IF(A3746&lt;&gt;"",IF(A3746&lt;Data!$G$11*0.25,$C$13/$G$32,IF(A3746&gt;Data!$G$11*0.25,$C$13,$C$13*10)),"")</f>
        <v/>
      </c>
      <c r="H3746" s="43" t="str">
        <f>IF(A3746&lt;&gt;"",IF(Data!$G$9="constant",$C$13,IF(Data!$G$9="squeeze",G3746,F3746)),"")</f>
        <v/>
      </c>
      <c r="I3746" s="38" t="str">
        <f ca="1">IF(ISNUMBER(A3746),NORMINV(RAND(),0,IF(AND(Data!$G$9="squeeze",A3746&lt;Data!$G$11*0.25),$H$32,1)*$C$30*$C$13)*($C$14*$C$12),"")</f>
        <v/>
      </c>
      <c r="J3746" s="42" t="str">
        <f ca="1">IFERROR(IF(Data!$C$6="Real",B3746,I3746+J3745+($C$14*$C$12)*(NORMINV(RAND(),$C$15,CHOOSE($G$13,$C$13,F3746,G3746)))),"")</f>
        <v/>
      </c>
      <c r="K3746" s="88" t="str">
        <f>IF(ISNUMBER(A3746), IF($G$16="fixed",$G$17,MIN(H3746*Data!$C$7*$C$16*0.5,$C$17*Data!$C$7))*$C$12,"")</f>
        <v/>
      </c>
      <c r="L3746" s="42" t="str">
        <f t="shared" ca="1" si="1770"/>
        <v/>
      </c>
      <c r="M3746" s="44" t="str">
        <f t="shared" ca="1" si="1771"/>
        <v/>
      </c>
      <c r="N3746" s="44" t="str">
        <f t="shared" ca="1" si="1772"/>
        <v/>
      </c>
      <c r="O3746" s="108" t="str">
        <f t="shared" si="1756"/>
        <v/>
      </c>
      <c r="P3746" s="102" t="str">
        <f t="shared" si="1757"/>
        <v/>
      </c>
      <c r="Q3746" s="102" t="str">
        <f t="shared" si="1758"/>
        <v/>
      </c>
      <c r="R3746" s="120" t="str">
        <f t="shared" si="1759"/>
        <v/>
      </c>
      <c r="S3746" s="54" t="str">
        <f t="shared" si="1760"/>
        <v/>
      </c>
      <c r="T3746" s="5" t="str">
        <f t="shared" si="1761"/>
        <v/>
      </c>
      <c r="U3746" s="152" t="str">
        <f t="shared" si="1744"/>
        <v/>
      </c>
      <c r="V3746" s="152" t="str">
        <f t="shared" si="1745"/>
        <v/>
      </c>
      <c r="W3746" s="153" t="str">
        <f t="shared" si="1746"/>
        <v/>
      </c>
      <c r="X3746" s="153" t="str">
        <f t="shared" si="1747"/>
        <v/>
      </c>
      <c r="Y3746" s="153" t="str">
        <f t="shared" si="1748"/>
        <v/>
      </c>
      <c r="Z3746" s="153" t="str">
        <f t="shared" si="1749"/>
        <v/>
      </c>
      <c r="AA3746" s="152" t="str">
        <f t="shared" si="1750"/>
        <v/>
      </c>
      <c r="AB3746" s="152" t="str">
        <f t="shared" si="1751"/>
        <v/>
      </c>
      <c r="AC3746" s="154" t="str">
        <f t="shared" si="1762"/>
        <v/>
      </c>
      <c r="AD3746" s="154" t="str">
        <f t="shared" si="1763"/>
        <v/>
      </c>
      <c r="AE3746" s="3" t="str">
        <f t="shared" si="1764"/>
        <v/>
      </c>
      <c r="AF3746" s="3" t="str">
        <f t="shared" si="1765"/>
        <v/>
      </c>
      <c r="AG3746" s="3" t="str">
        <f t="shared" si="1766"/>
        <v/>
      </c>
      <c r="AH3746" s="4" t="str">
        <f t="shared" si="1767"/>
        <v/>
      </c>
      <c r="AI3746" s="75" t="str">
        <f t="shared" si="1768"/>
        <v/>
      </c>
      <c r="AJ3746" s="75" t="str">
        <f t="shared" si="1769"/>
        <v/>
      </c>
    </row>
    <row r="3747" spans="1:36" ht="14.25">
      <c r="A3747" s="41" t="str">
        <f t="shared" si="1752"/>
        <v/>
      </c>
      <c r="B3747" s="150" t="str">
        <f>IF(ISNUMBER(A3747),INDEX('MetaTrader Import'!$H$13:$J$5893,TRUNC(((A3747-$A$39+1)-1)/3)+1,MOD((A3747-$A$39+1)-1,3)+1),"")</f>
        <v/>
      </c>
      <c r="C3747" s="43" t="str">
        <f t="shared" si="1753"/>
        <v/>
      </c>
      <c r="D3747" s="43" t="str">
        <f t="shared" ca="1" si="1743"/>
        <v/>
      </c>
      <c r="E3747" s="43" t="str">
        <f t="shared" si="1754"/>
        <v/>
      </c>
      <c r="F3747" s="43" t="str">
        <f t="shared" si="1755"/>
        <v/>
      </c>
      <c r="G3747" s="43" t="str">
        <f>IF(A3747&lt;&gt;"",IF(A3747&lt;Data!$G$11*0.25,$C$13/$G$32,IF(A3747&gt;Data!$G$11*0.25,$C$13,$C$13*10)),"")</f>
        <v/>
      </c>
      <c r="H3747" s="43" t="str">
        <f>IF(A3747&lt;&gt;"",IF(Data!$G$9="constant",$C$13,IF(Data!$G$9="squeeze",G3747,F3747)),"")</f>
        <v/>
      </c>
      <c r="I3747" s="38" t="str">
        <f ca="1">IF(ISNUMBER(A3747),NORMINV(RAND(),0,IF(AND(Data!$G$9="squeeze",A3747&lt;Data!$G$11*0.25),$H$32,1)*$C$30*$C$13)*($C$14*$C$12),"")</f>
        <v/>
      </c>
      <c r="J3747" s="42" t="str">
        <f ca="1">IFERROR(IF(Data!$C$6="Real",B3747,I3747+J3746+($C$14*$C$12)*(NORMINV(RAND(),$C$15,CHOOSE($G$13,$C$13,F3747,G3747)))),"")</f>
        <v/>
      </c>
      <c r="K3747" s="88" t="str">
        <f>IF(ISNUMBER(A3747), IF($G$16="fixed",$G$17,MIN(H3747*Data!$C$7*$C$16*0.5,$C$17*Data!$C$7))*$C$12,"")</f>
        <v/>
      </c>
      <c r="L3747" s="42" t="str">
        <f t="shared" ca="1" si="1770"/>
        <v/>
      </c>
      <c r="M3747" s="44" t="str">
        <f t="shared" ca="1" si="1771"/>
        <v/>
      </c>
      <c r="N3747" s="44" t="str">
        <f t="shared" ca="1" si="1772"/>
        <v/>
      </c>
      <c r="O3747" s="108" t="str">
        <f t="shared" si="1756"/>
        <v/>
      </c>
      <c r="P3747" s="102" t="str">
        <f t="shared" si="1757"/>
        <v/>
      </c>
      <c r="Q3747" s="102" t="str">
        <f t="shared" si="1758"/>
        <v/>
      </c>
      <c r="R3747" s="120" t="str">
        <f t="shared" si="1759"/>
        <v/>
      </c>
      <c r="S3747" s="54" t="str">
        <f t="shared" si="1760"/>
        <v/>
      </c>
      <c r="T3747" s="5" t="str">
        <f t="shared" si="1761"/>
        <v/>
      </c>
      <c r="U3747" s="152" t="str">
        <f t="shared" si="1744"/>
        <v/>
      </c>
      <c r="V3747" s="152" t="str">
        <f t="shared" si="1745"/>
        <v/>
      </c>
      <c r="W3747" s="153" t="str">
        <f t="shared" si="1746"/>
        <v/>
      </c>
      <c r="X3747" s="153" t="str">
        <f t="shared" si="1747"/>
        <v/>
      </c>
      <c r="Y3747" s="153" t="str">
        <f t="shared" si="1748"/>
        <v/>
      </c>
      <c r="Z3747" s="153" t="str">
        <f t="shared" si="1749"/>
        <v/>
      </c>
      <c r="AA3747" s="152" t="str">
        <f t="shared" si="1750"/>
        <v/>
      </c>
      <c r="AB3747" s="152" t="str">
        <f t="shared" si="1751"/>
        <v/>
      </c>
      <c r="AC3747" s="154" t="str">
        <f t="shared" si="1762"/>
        <v/>
      </c>
      <c r="AD3747" s="154" t="str">
        <f t="shared" si="1763"/>
        <v/>
      </c>
      <c r="AE3747" s="3" t="str">
        <f t="shared" si="1764"/>
        <v/>
      </c>
      <c r="AF3747" s="3" t="str">
        <f t="shared" si="1765"/>
        <v/>
      </c>
      <c r="AG3747" s="3" t="str">
        <f t="shared" si="1766"/>
        <v/>
      </c>
      <c r="AH3747" s="4" t="str">
        <f t="shared" si="1767"/>
        <v/>
      </c>
      <c r="AI3747" s="75" t="str">
        <f t="shared" si="1768"/>
        <v/>
      </c>
      <c r="AJ3747" s="75" t="str">
        <f t="shared" si="1769"/>
        <v/>
      </c>
    </row>
    <row r="3748" spans="1:36" ht="14.25">
      <c r="A3748" s="41" t="str">
        <f t="shared" si="1752"/>
        <v/>
      </c>
      <c r="B3748" s="150" t="str">
        <f>IF(ISNUMBER(A3748),INDEX('MetaTrader Import'!$H$13:$J$5893,TRUNC(((A3748-$A$39+1)-1)/3)+1,MOD((A3748-$A$39+1)-1,3)+1),"")</f>
        <v/>
      </c>
      <c r="C3748" s="43" t="str">
        <f t="shared" si="1753"/>
        <v/>
      </c>
      <c r="D3748" s="43" t="str">
        <f t="shared" ca="1" si="1743"/>
        <v/>
      </c>
      <c r="E3748" s="43" t="str">
        <f t="shared" si="1754"/>
        <v/>
      </c>
      <c r="F3748" s="43" t="str">
        <f t="shared" si="1755"/>
        <v/>
      </c>
      <c r="G3748" s="43" t="str">
        <f>IF(A3748&lt;&gt;"",IF(A3748&lt;Data!$G$11*0.25,$C$13/$G$32,IF(A3748&gt;Data!$G$11*0.25,$C$13,$C$13*10)),"")</f>
        <v/>
      </c>
      <c r="H3748" s="43" t="str">
        <f>IF(A3748&lt;&gt;"",IF(Data!$G$9="constant",$C$13,IF(Data!$G$9="squeeze",G3748,F3748)),"")</f>
        <v/>
      </c>
      <c r="I3748" s="38" t="str">
        <f ca="1">IF(ISNUMBER(A3748),NORMINV(RAND(),0,IF(AND(Data!$G$9="squeeze",A3748&lt;Data!$G$11*0.25),$H$32,1)*$C$30*$C$13)*($C$14*$C$12),"")</f>
        <v/>
      </c>
      <c r="J3748" s="42" t="str">
        <f ca="1">IFERROR(IF(Data!$C$6="Real",B3748,I3748+J3747+($C$14*$C$12)*(NORMINV(RAND(),$C$15,CHOOSE($G$13,$C$13,F3748,G3748)))),"")</f>
        <v/>
      </c>
      <c r="K3748" s="88" t="str">
        <f>IF(ISNUMBER(A3748), IF($G$16="fixed",$G$17,MIN(H3748*Data!$C$7*$C$16*0.5,$C$17*Data!$C$7))*$C$12,"")</f>
        <v/>
      </c>
      <c r="L3748" s="42" t="str">
        <f t="shared" ca="1" si="1770"/>
        <v/>
      </c>
      <c r="M3748" s="44" t="str">
        <f t="shared" ca="1" si="1771"/>
        <v/>
      </c>
      <c r="N3748" s="44" t="str">
        <f t="shared" ca="1" si="1772"/>
        <v/>
      </c>
      <c r="O3748" s="108" t="str">
        <f t="shared" si="1756"/>
        <v/>
      </c>
      <c r="P3748" s="102" t="str">
        <f t="shared" si="1757"/>
        <v/>
      </c>
      <c r="Q3748" s="102" t="str">
        <f t="shared" si="1758"/>
        <v/>
      </c>
      <c r="R3748" s="120" t="str">
        <f t="shared" si="1759"/>
        <v/>
      </c>
      <c r="S3748" s="54" t="str">
        <f t="shared" si="1760"/>
        <v/>
      </c>
      <c r="T3748" s="5" t="str">
        <f t="shared" si="1761"/>
        <v/>
      </c>
      <c r="U3748" s="152" t="str">
        <f t="shared" si="1744"/>
        <v/>
      </c>
      <c r="V3748" s="152" t="str">
        <f t="shared" si="1745"/>
        <v/>
      </c>
      <c r="W3748" s="153" t="str">
        <f t="shared" si="1746"/>
        <v/>
      </c>
      <c r="X3748" s="153" t="str">
        <f t="shared" si="1747"/>
        <v/>
      </c>
      <c r="Y3748" s="153" t="str">
        <f t="shared" si="1748"/>
        <v/>
      </c>
      <c r="Z3748" s="153" t="str">
        <f t="shared" si="1749"/>
        <v/>
      </c>
      <c r="AA3748" s="152" t="str">
        <f t="shared" si="1750"/>
        <v/>
      </c>
      <c r="AB3748" s="152" t="str">
        <f t="shared" si="1751"/>
        <v/>
      </c>
      <c r="AC3748" s="154" t="str">
        <f t="shared" si="1762"/>
        <v/>
      </c>
      <c r="AD3748" s="154" t="str">
        <f t="shared" si="1763"/>
        <v/>
      </c>
      <c r="AE3748" s="3" t="str">
        <f t="shared" si="1764"/>
        <v/>
      </c>
      <c r="AF3748" s="3" t="str">
        <f t="shared" si="1765"/>
        <v/>
      </c>
      <c r="AG3748" s="3" t="str">
        <f t="shared" si="1766"/>
        <v/>
      </c>
      <c r="AH3748" s="4" t="str">
        <f t="shared" si="1767"/>
        <v/>
      </c>
      <c r="AI3748" s="75" t="str">
        <f t="shared" si="1768"/>
        <v/>
      </c>
      <c r="AJ3748" s="75" t="str">
        <f t="shared" si="1769"/>
        <v/>
      </c>
    </row>
    <row r="3749" spans="1:36" ht="14.25">
      <c r="A3749" s="41" t="str">
        <f t="shared" si="1752"/>
        <v/>
      </c>
      <c r="B3749" s="150" t="str">
        <f>IF(ISNUMBER(A3749),INDEX('MetaTrader Import'!$H$13:$J$5893,TRUNC(((A3749-$A$39+1)-1)/3)+1,MOD((A3749-$A$39+1)-1,3)+1),"")</f>
        <v/>
      </c>
      <c r="C3749" s="43" t="str">
        <f t="shared" si="1753"/>
        <v/>
      </c>
      <c r="D3749" s="43" t="str">
        <f t="shared" ca="1" si="1743"/>
        <v/>
      </c>
      <c r="E3749" s="43" t="str">
        <f t="shared" si="1754"/>
        <v/>
      </c>
      <c r="F3749" s="43" t="str">
        <f t="shared" si="1755"/>
        <v/>
      </c>
      <c r="G3749" s="43" t="str">
        <f>IF(A3749&lt;&gt;"",IF(A3749&lt;Data!$G$11*0.25,$C$13/$G$32,IF(A3749&gt;Data!$G$11*0.25,$C$13,$C$13*10)),"")</f>
        <v/>
      </c>
      <c r="H3749" s="43" t="str">
        <f>IF(A3749&lt;&gt;"",IF(Data!$G$9="constant",$C$13,IF(Data!$G$9="squeeze",G3749,F3749)),"")</f>
        <v/>
      </c>
      <c r="I3749" s="38" t="str">
        <f ca="1">IF(ISNUMBER(A3749),NORMINV(RAND(),0,IF(AND(Data!$G$9="squeeze",A3749&lt;Data!$G$11*0.25),$H$32,1)*$C$30*$C$13)*($C$14*$C$12),"")</f>
        <v/>
      </c>
      <c r="J3749" s="42" t="str">
        <f ca="1">IFERROR(IF(Data!$C$6="Real",B3749,I3749+J3748+($C$14*$C$12)*(NORMINV(RAND(),$C$15,CHOOSE($G$13,$C$13,F3749,G3749)))),"")</f>
        <v/>
      </c>
      <c r="K3749" s="88" t="str">
        <f>IF(ISNUMBER(A3749), IF($G$16="fixed",$G$17,MIN(H3749*Data!$C$7*$C$16*0.5,$C$17*Data!$C$7))*$C$12,"")</f>
        <v/>
      </c>
      <c r="L3749" s="42" t="str">
        <f t="shared" ca="1" si="1770"/>
        <v/>
      </c>
      <c r="M3749" s="44" t="str">
        <f t="shared" ca="1" si="1771"/>
        <v/>
      </c>
      <c r="N3749" s="44" t="str">
        <f t="shared" ca="1" si="1772"/>
        <v/>
      </c>
      <c r="O3749" s="108" t="str">
        <f t="shared" si="1756"/>
        <v/>
      </c>
      <c r="P3749" s="102" t="str">
        <f t="shared" si="1757"/>
        <v/>
      </c>
      <c r="Q3749" s="102" t="str">
        <f t="shared" si="1758"/>
        <v/>
      </c>
      <c r="R3749" s="120" t="str">
        <f t="shared" si="1759"/>
        <v/>
      </c>
      <c r="S3749" s="54" t="str">
        <f t="shared" si="1760"/>
        <v/>
      </c>
      <c r="T3749" s="5" t="str">
        <f t="shared" si="1761"/>
        <v/>
      </c>
      <c r="U3749" s="152" t="str">
        <f t="shared" si="1744"/>
        <v/>
      </c>
      <c r="V3749" s="152" t="str">
        <f t="shared" si="1745"/>
        <v/>
      </c>
      <c r="W3749" s="153" t="str">
        <f t="shared" si="1746"/>
        <v/>
      </c>
      <c r="X3749" s="153" t="str">
        <f t="shared" si="1747"/>
        <v/>
      </c>
      <c r="Y3749" s="153" t="str">
        <f t="shared" si="1748"/>
        <v/>
      </c>
      <c r="Z3749" s="153" t="str">
        <f t="shared" si="1749"/>
        <v/>
      </c>
      <c r="AA3749" s="152" t="str">
        <f t="shared" si="1750"/>
        <v/>
      </c>
      <c r="AB3749" s="152" t="str">
        <f t="shared" si="1751"/>
        <v/>
      </c>
      <c r="AC3749" s="154" t="str">
        <f t="shared" si="1762"/>
        <v/>
      </c>
      <c r="AD3749" s="154" t="str">
        <f t="shared" si="1763"/>
        <v/>
      </c>
      <c r="AE3749" s="3" t="str">
        <f t="shared" si="1764"/>
        <v/>
      </c>
      <c r="AF3749" s="3" t="str">
        <f t="shared" si="1765"/>
        <v/>
      </c>
      <c r="AG3749" s="3" t="str">
        <f t="shared" si="1766"/>
        <v/>
      </c>
      <c r="AH3749" s="4" t="str">
        <f t="shared" si="1767"/>
        <v/>
      </c>
      <c r="AI3749" s="75" t="str">
        <f t="shared" si="1768"/>
        <v/>
      </c>
      <c r="AJ3749" s="75" t="str">
        <f t="shared" si="1769"/>
        <v/>
      </c>
    </row>
    <row r="3750" spans="1:36" ht="14.25">
      <c r="A3750" s="41" t="str">
        <f t="shared" si="1752"/>
        <v/>
      </c>
      <c r="B3750" s="150" t="str">
        <f>IF(ISNUMBER(A3750),INDEX('MetaTrader Import'!$H$13:$J$5893,TRUNC(((A3750-$A$39+1)-1)/3)+1,MOD((A3750-$A$39+1)-1,3)+1),"")</f>
        <v/>
      </c>
      <c r="C3750" s="43" t="str">
        <f t="shared" si="1753"/>
        <v/>
      </c>
      <c r="D3750" s="43" t="str">
        <f t="shared" ca="1" si="1743"/>
        <v/>
      </c>
      <c r="E3750" s="43" t="str">
        <f t="shared" si="1754"/>
        <v/>
      </c>
      <c r="F3750" s="43" t="str">
        <f t="shared" si="1755"/>
        <v/>
      </c>
      <c r="G3750" s="43" t="str">
        <f>IF(A3750&lt;&gt;"",IF(A3750&lt;Data!$G$11*0.25,$C$13/$G$32,IF(A3750&gt;Data!$G$11*0.25,$C$13,$C$13*10)),"")</f>
        <v/>
      </c>
      <c r="H3750" s="43" t="str">
        <f>IF(A3750&lt;&gt;"",IF(Data!$G$9="constant",$C$13,IF(Data!$G$9="squeeze",G3750,F3750)),"")</f>
        <v/>
      </c>
      <c r="I3750" s="38" t="str">
        <f ca="1">IF(ISNUMBER(A3750),NORMINV(RAND(),0,IF(AND(Data!$G$9="squeeze",A3750&lt;Data!$G$11*0.25),$H$32,1)*$C$30*$C$13)*($C$14*$C$12),"")</f>
        <v/>
      </c>
      <c r="J3750" s="42" t="str">
        <f ca="1">IFERROR(IF(Data!$C$6="Real",B3750,I3750+J3749+($C$14*$C$12)*(NORMINV(RAND(),$C$15,CHOOSE($G$13,$C$13,F3750,G3750)))),"")</f>
        <v/>
      </c>
      <c r="K3750" s="88" t="str">
        <f>IF(ISNUMBER(A3750), IF($G$16="fixed",$G$17,MIN(H3750*Data!$C$7*$C$16*0.5,$C$17*Data!$C$7))*$C$12,"")</f>
        <v/>
      </c>
      <c r="L3750" s="42" t="str">
        <f t="shared" ca="1" si="1770"/>
        <v/>
      </c>
      <c r="M3750" s="44" t="str">
        <f t="shared" ca="1" si="1771"/>
        <v/>
      </c>
      <c r="N3750" s="44" t="str">
        <f t="shared" ca="1" si="1772"/>
        <v/>
      </c>
      <c r="O3750" s="108" t="str">
        <f t="shared" si="1756"/>
        <v/>
      </c>
      <c r="P3750" s="102" t="str">
        <f t="shared" si="1757"/>
        <v/>
      </c>
      <c r="Q3750" s="102" t="str">
        <f t="shared" si="1758"/>
        <v/>
      </c>
      <c r="R3750" s="120" t="str">
        <f t="shared" si="1759"/>
        <v/>
      </c>
      <c r="S3750" s="54" t="str">
        <f t="shared" si="1760"/>
        <v/>
      </c>
      <c r="T3750" s="5" t="str">
        <f t="shared" si="1761"/>
        <v/>
      </c>
      <c r="U3750" s="152" t="str">
        <f t="shared" si="1744"/>
        <v/>
      </c>
      <c r="V3750" s="152" t="str">
        <f t="shared" si="1745"/>
        <v/>
      </c>
      <c r="W3750" s="153" t="str">
        <f t="shared" si="1746"/>
        <v/>
      </c>
      <c r="X3750" s="153" t="str">
        <f t="shared" si="1747"/>
        <v/>
      </c>
      <c r="Y3750" s="153" t="str">
        <f t="shared" si="1748"/>
        <v/>
      </c>
      <c r="Z3750" s="153" t="str">
        <f t="shared" si="1749"/>
        <v/>
      </c>
      <c r="AA3750" s="152" t="str">
        <f t="shared" si="1750"/>
        <v/>
      </c>
      <c r="AB3750" s="152" t="str">
        <f t="shared" si="1751"/>
        <v/>
      </c>
      <c r="AC3750" s="154" t="str">
        <f t="shared" si="1762"/>
        <v/>
      </c>
      <c r="AD3750" s="154" t="str">
        <f t="shared" si="1763"/>
        <v/>
      </c>
      <c r="AE3750" s="3" t="str">
        <f t="shared" si="1764"/>
        <v/>
      </c>
      <c r="AF3750" s="3" t="str">
        <f t="shared" si="1765"/>
        <v/>
      </c>
      <c r="AG3750" s="3" t="str">
        <f t="shared" si="1766"/>
        <v/>
      </c>
      <c r="AH3750" s="4" t="str">
        <f t="shared" si="1767"/>
        <v/>
      </c>
      <c r="AI3750" s="75" t="str">
        <f t="shared" si="1768"/>
        <v/>
      </c>
      <c r="AJ3750" s="75" t="str">
        <f t="shared" si="1769"/>
        <v/>
      </c>
    </row>
    <row r="3751" spans="1:36" ht="14.25">
      <c r="A3751" s="41" t="str">
        <f t="shared" si="1752"/>
        <v/>
      </c>
      <c r="B3751" s="150" t="str">
        <f>IF(ISNUMBER(A3751),INDEX('MetaTrader Import'!$H$13:$J$5893,TRUNC(((A3751-$A$39+1)-1)/3)+1,MOD((A3751-$A$39+1)-1,3)+1),"")</f>
        <v/>
      </c>
      <c r="C3751" s="43" t="str">
        <f t="shared" si="1753"/>
        <v/>
      </c>
      <c r="D3751" s="43" t="str">
        <f t="shared" ca="1" si="1743"/>
        <v/>
      </c>
      <c r="E3751" s="43" t="str">
        <f t="shared" si="1754"/>
        <v/>
      </c>
      <c r="F3751" s="43" t="str">
        <f t="shared" si="1755"/>
        <v/>
      </c>
      <c r="G3751" s="43" t="str">
        <f>IF(A3751&lt;&gt;"",IF(A3751&lt;Data!$G$11*0.25,$C$13/$G$32,IF(A3751&gt;Data!$G$11*0.25,$C$13,$C$13*10)),"")</f>
        <v/>
      </c>
      <c r="H3751" s="43" t="str">
        <f>IF(A3751&lt;&gt;"",IF(Data!$G$9="constant",$C$13,IF(Data!$G$9="squeeze",G3751,F3751)),"")</f>
        <v/>
      </c>
      <c r="I3751" s="38" t="str">
        <f ca="1">IF(ISNUMBER(A3751),NORMINV(RAND(),0,IF(AND(Data!$G$9="squeeze",A3751&lt;Data!$G$11*0.25),$H$32,1)*$C$30*$C$13)*($C$14*$C$12),"")</f>
        <v/>
      </c>
      <c r="J3751" s="42" t="str">
        <f ca="1">IFERROR(IF(Data!$C$6="Real",B3751,I3751+J3750+($C$14*$C$12)*(NORMINV(RAND(),$C$15,CHOOSE($G$13,$C$13,F3751,G3751)))),"")</f>
        <v/>
      </c>
      <c r="K3751" s="88" t="str">
        <f>IF(ISNUMBER(A3751), IF($G$16="fixed",$G$17,MIN(H3751*Data!$C$7*$C$16*0.5,$C$17*Data!$C$7))*$C$12,"")</f>
        <v/>
      </c>
      <c r="L3751" s="42" t="str">
        <f t="shared" ca="1" si="1770"/>
        <v/>
      </c>
      <c r="M3751" s="44" t="str">
        <f t="shared" ca="1" si="1771"/>
        <v/>
      </c>
      <c r="N3751" s="44" t="str">
        <f t="shared" ca="1" si="1772"/>
        <v/>
      </c>
      <c r="O3751" s="108" t="str">
        <f t="shared" si="1756"/>
        <v/>
      </c>
      <c r="P3751" s="102" t="str">
        <f t="shared" si="1757"/>
        <v/>
      </c>
      <c r="Q3751" s="102" t="str">
        <f t="shared" si="1758"/>
        <v/>
      </c>
      <c r="R3751" s="120" t="str">
        <f t="shared" si="1759"/>
        <v/>
      </c>
      <c r="S3751" s="54" t="str">
        <f t="shared" si="1760"/>
        <v/>
      </c>
      <c r="T3751" s="5" t="str">
        <f t="shared" si="1761"/>
        <v/>
      </c>
      <c r="U3751" s="152" t="str">
        <f t="shared" si="1744"/>
        <v/>
      </c>
      <c r="V3751" s="152" t="str">
        <f t="shared" si="1745"/>
        <v/>
      </c>
      <c r="W3751" s="153" t="str">
        <f t="shared" si="1746"/>
        <v/>
      </c>
      <c r="X3751" s="153" t="str">
        <f t="shared" si="1747"/>
        <v/>
      </c>
      <c r="Y3751" s="153" t="str">
        <f t="shared" si="1748"/>
        <v/>
      </c>
      <c r="Z3751" s="153" t="str">
        <f t="shared" si="1749"/>
        <v/>
      </c>
      <c r="AA3751" s="152" t="str">
        <f t="shared" si="1750"/>
        <v/>
      </c>
      <c r="AB3751" s="152" t="str">
        <f t="shared" si="1751"/>
        <v/>
      </c>
      <c r="AC3751" s="154" t="str">
        <f t="shared" si="1762"/>
        <v/>
      </c>
      <c r="AD3751" s="154" t="str">
        <f t="shared" si="1763"/>
        <v/>
      </c>
      <c r="AE3751" s="3" t="str">
        <f t="shared" si="1764"/>
        <v/>
      </c>
      <c r="AF3751" s="3" t="str">
        <f t="shared" si="1765"/>
        <v/>
      </c>
      <c r="AG3751" s="3" t="str">
        <f t="shared" si="1766"/>
        <v/>
      </c>
      <c r="AH3751" s="4" t="str">
        <f t="shared" si="1767"/>
        <v/>
      </c>
      <c r="AI3751" s="75" t="str">
        <f t="shared" si="1768"/>
        <v/>
      </c>
      <c r="AJ3751" s="75" t="str">
        <f t="shared" si="1769"/>
        <v/>
      </c>
    </row>
    <row r="3752" spans="1:36" ht="14.25">
      <c r="A3752" s="41" t="str">
        <f t="shared" si="1752"/>
        <v/>
      </c>
      <c r="B3752" s="150" t="str">
        <f>IF(ISNUMBER(A3752),INDEX('MetaTrader Import'!$H$13:$J$5893,TRUNC(((A3752-$A$39+1)-1)/3)+1,MOD((A3752-$A$39+1)-1,3)+1),"")</f>
        <v/>
      </c>
      <c r="C3752" s="43" t="str">
        <f t="shared" si="1753"/>
        <v/>
      </c>
      <c r="D3752" s="43" t="str">
        <f t="shared" ca="1" si="1743"/>
        <v/>
      </c>
      <c r="E3752" s="43" t="str">
        <f t="shared" si="1754"/>
        <v/>
      </c>
      <c r="F3752" s="43" t="str">
        <f t="shared" si="1755"/>
        <v/>
      </c>
      <c r="G3752" s="43" t="str">
        <f>IF(A3752&lt;&gt;"",IF(A3752&lt;Data!$G$11*0.25,$C$13/$G$32,IF(A3752&gt;Data!$G$11*0.25,$C$13,$C$13*10)),"")</f>
        <v/>
      </c>
      <c r="H3752" s="43" t="str">
        <f>IF(A3752&lt;&gt;"",IF(Data!$G$9="constant",$C$13,IF(Data!$G$9="squeeze",G3752,F3752)),"")</f>
        <v/>
      </c>
      <c r="I3752" s="38" t="str">
        <f ca="1">IF(ISNUMBER(A3752),NORMINV(RAND(),0,IF(AND(Data!$G$9="squeeze",A3752&lt;Data!$G$11*0.25),$H$32,1)*$C$30*$C$13)*($C$14*$C$12),"")</f>
        <v/>
      </c>
      <c r="J3752" s="42" t="str">
        <f ca="1">IFERROR(IF(Data!$C$6="Real",B3752,I3752+J3751+($C$14*$C$12)*(NORMINV(RAND(),$C$15,CHOOSE($G$13,$C$13,F3752,G3752)))),"")</f>
        <v/>
      </c>
      <c r="K3752" s="88" t="str">
        <f>IF(ISNUMBER(A3752), IF($G$16="fixed",$G$17,MIN(H3752*Data!$C$7*$C$16*0.5,$C$17*Data!$C$7))*$C$12,"")</f>
        <v/>
      </c>
      <c r="L3752" s="42" t="str">
        <f t="shared" ca="1" si="1770"/>
        <v/>
      </c>
      <c r="M3752" s="44" t="str">
        <f t="shared" ca="1" si="1771"/>
        <v/>
      </c>
      <c r="N3752" s="44" t="str">
        <f t="shared" ca="1" si="1772"/>
        <v/>
      </c>
      <c r="O3752" s="108" t="str">
        <f t="shared" si="1756"/>
        <v/>
      </c>
      <c r="P3752" s="102" t="str">
        <f t="shared" si="1757"/>
        <v/>
      </c>
      <c r="Q3752" s="102" t="str">
        <f t="shared" si="1758"/>
        <v/>
      </c>
      <c r="R3752" s="120" t="str">
        <f t="shared" si="1759"/>
        <v/>
      </c>
      <c r="S3752" s="54" t="str">
        <f t="shared" si="1760"/>
        <v/>
      </c>
      <c r="T3752" s="5" t="str">
        <f t="shared" si="1761"/>
        <v/>
      </c>
      <c r="U3752" s="152" t="str">
        <f t="shared" si="1744"/>
        <v/>
      </c>
      <c r="V3752" s="152" t="str">
        <f t="shared" si="1745"/>
        <v/>
      </c>
      <c r="W3752" s="153" t="str">
        <f t="shared" si="1746"/>
        <v/>
      </c>
      <c r="X3752" s="153" t="str">
        <f t="shared" si="1747"/>
        <v/>
      </c>
      <c r="Y3752" s="153" t="str">
        <f t="shared" si="1748"/>
        <v/>
      </c>
      <c r="Z3752" s="153" t="str">
        <f t="shared" si="1749"/>
        <v/>
      </c>
      <c r="AA3752" s="152" t="str">
        <f t="shared" si="1750"/>
        <v/>
      </c>
      <c r="AB3752" s="152" t="str">
        <f t="shared" si="1751"/>
        <v/>
      </c>
      <c r="AC3752" s="154" t="str">
        <f t="shared" si="1762"/>
        <v/>
      </c>
      <c r="AD3752" s="154" t="str">
        <f t="shared" si="1763"/>
        <v/>
      </c>
      <c r="AE3752" s="3" t="str">
        <f t="shared" si="1764"/>
        <v/>
      </c>
      <c r="AF3752" s="3" t="str">
        <f t="shared" si="1765"/>
        <v/>
      </c>
      <c r="AG3752" s="3" t="str">
        <f t="shared" si="1766"/>
        <v/>
      </c>
      <c r="AH3752" s="4" t="str">
        <f t="shared" si="1767"/>
        <v/>
      </c>
      <c r="AI3752" s="75" t="str">
        <f t="shared" si="1768"/>
        <v/>
      </c>
      <c r="AJ3752" s="75" t="str">
        <f t="shared" si="1769"/>
        <v/>
      </c>
    </row>
    <row r="3753" spans="1:36" ht="14.25">
      <c r="A3753" s="41" t="str">
        <f t="shared" si="1752"/>
        <v/>
      </c>
      <c r="B3753" s="150" t="str">
        <f>IF(ISNUMBER(A3753),INDEX('MetaTrader Import'!$H$13:$J$5893,TRUNC(((A3753-$A$39+1)-1)/3)+1,MOD((A3753-$A$39+1)-1,3)+1),"")</f>
        <v/>
      </c>
      <c r="C3753" s="43" t="str">
        <f t="shared" si="1753"/>
        <v/>
      </c>
      <c r="D3753" s="43" t="str">
        <f t="shared" ca="1" si="1743"/>
        <v/>
      </c>
      <c r="E3753" s="43" t="str">
        <f t="shared" si="1754"/>
        <v/>
      </c>
      <c r="F3753" s="43" t="str">
        <f t="shared" si="1755"/>
        <v/>
      </c>
      <c r="G3753" s="43" t="str">
        <f>IF(A3753&lt;&gt;"",IF(A3753&lt;Data!$G$11*0.25,$C$13/$G$32,IF(A3753&gt;Data!$G$11*0.25,$C$13,$C$13*10)),"")</f>
        <v/>
      </c>
      <c r="H3753" s="43" t="str">
        <f>IF(A3753&lt;&gt;"",IF(Data!$G$9="constant",$C$13,IF(Data!$G$9="squeeze",G3753,F3753)),"")</f>
        <v/>
      </c>
      <c r="I3753" s="38" t="str">
        <f ca="1">IF(ISNUMBER(A3753),NORMINV(RAND(),0,IF(AND(Data!$G$9="squeeze",A3753&lt;Data!$G$11*0.25),$H$32,1)*$C$30*$C$13)*($C$14*$C$12),"")</f>
        <v/>
      </c>
      <c r="J3753" s="42" t="str">
        <f ca="1">IFERROR(IF(Data!$C$6="Real",B3753,I3753+J3752+($C$14*$C$12)*(NORMINV(RAND(),$C$15,CHOOSE($G$13,$C$13,F3753,G3753)))),"")</f>
        <v/>
      </c>
      <c r="K3753" s="88" t="str">
        <f>IF(ISNUMBER(A3753), IF($G$16="fixed",$G$17,MIN(H3753*Data!$C$7*$C$16*0.5,$C$17*Data!$C$7))*$C$12,"")</f>
        <v/>
      </c>
      <c r="L3753" s="42" t="str">
        <f t="shared" ca="1" si="1770"/>
        <v/>
      </c>
      <c r="M3753" s="44" t="str">
        <f t="shared" ca="1" si="1771"/>
        <v/>
      </c>
      <c r="N3753" s="44" t="str">
        <f t="shared" ca="1" si="1772"/>
        <v/>
      </c>
      <c r="O3753" s="108" t="str">
        <f t="shared" si="1756"/>
        <v/>
      </c>
      <c r="P3753" s="102" t="str">
        <f t="shared" si="1757"/>
        <v/>
      </c>
      <c r="Q3753" s="102" t="str">
        <f t="shared" si="1758"/>
        <v/>
      </c>
      <c r="R3753" s="120" t="str">
        <f t="shared" si="1759"/>
        <v/>
      </c>
      <c r="S3753" s="54" t="str">
        <f t="shared" si="1760"/>
        <v/>
      </c>
      <c r="T3753" s="5" t="str">
        <f t="shared" si="1761"/>
        <v/>
      </c>
      <c r="U3753" s="152" t="str">
        <f t="shared" si="1744"/>
        <v/>
      </c>
      <c r="V3753" s="152" t="str">
        <f t="shared" si="1745"/>
        <v/>
      </c>
      <c r="W3753" s="153" t="str">
        <f t="shared" si="1746"/>
        <v/>
      </c>
      <c r="X3753" s="153" t="str">
        <f t="shared" si="1747"/>
        <v/>
      </c>
      <c r="Y3753" s="153" t="str">
        <f t="shared" si="1748"/>
        <v/>
      </c>
      <c r="Z3753" s="153" t="str">
        <f t="shared" si="1749"/>
        <v/>
      </c>
      <c r="AA3753" s="152" t="str">
        <f t="shared" si="1750"/>
        <v/>
      </c>
      <c r="AB3753" s="152" t="str">
        <f t="shared" si="1751"/>
        <v/>
      </c>
      <c r="AC3753" s="154" t="str">
        <f t="shared" si="1762"/>
        <v/>
      </c>
      <c r="AD3753" s="154" t="str">
        <f t="shared" si="1763"/>
        <v/>
      </c>
      <c r="AE3753" s="3" t="str">
        <f t="shared" si="1764"/>
        <v/>
      </c>
      <c r="AF3753" s="3" t="str">
        <f t="shared" si="1765"/>
        <v/>
      </c>
      <c r="AG3753" s="3" t="str">
        <f t="shared" si="1766"/>
        <v/>
      </c>
      <c r="AH3753" s="4" t="str">
        <f t="shared" si="1767"/>
        <v/>
      </c>
      <c r="AI3753" s="75" t="str">
        <f t="shared" si="1768"/>
        <v/>
      </c>
      <c r="AJ3753" s="75" t="str">
        <f t="shared" si="1769"/>
        <v/>
      </c>
    </row>
    <row r="3754" spans="1:36" ht="14.25">
      <c r="A3754" s="41" t="str">
        <f t="shared" si="1752"/>
        <v/>
      </c>
      <c r="B3754" s="150" t="str">
        <f>IF(ISNUMBER(A3754),INDEX('MetaTrader Import'!$H$13:$J$5893,TRUNC(((A3754-$A$39+1)-1)/3)+1,MOD((A3754-$A$39+1)-1,3)+1),"")</f>
        <v/>
      </c>
      <c r="C3754" s="43" t="str">
        <f t="shared" si="1753"/>
        <v/>
      </c>
      <c r="D3754" s="43" t="str">
        <f t="shared" ca="1" si="1743"/>
        <v/>
      </c>
      <c r="E3754" s="43" t="str">
        <f t="shared" si="1754"/>
        <v/>
      </c>
      <c r="F3754" s="43" t="str">
        <f t="shared" si="1755"/>
        <v/>
      </c>
      <c r="G3754" s="43" t="str">
        <f>IF(A3754&lt;&gt;"",IF(A3754&lt;Data!$G$11*0.25,$C$13/$G$32,IF(A3754&gt;Data!$G$11*0.25,$C$13,$C$13*10)),"")</f>
        <v/>
      </c>
      <c r="H3754" s="43" t="str">
        <f>IF(A3754&lt;&gt;"",IF(Data!$G$9="constant",$C$13,IF(Data!$G$9="squeeze",G3754,F3754)),"")</f>
        <v/>
      </c>
      <c r="I3754" s="38" t="str">
        <f ca="1">IF(ISNUMBER(A3754),NORMINV(RAND(),0,IF(AND(Data!$G$9="squeeze",A3754&lt;Data!$G$11*0.25),$H$32,1)*$C$30*$C$13)*($C$14*$C$12),"")</f>
        <v/>
      </c>
      <c r="J3754" s="42" t="str">
        <f ca="1">IFERROR(IF(Data!$C$6="Real",B3754,I3754+J3753+($C$14*$C$12)*(NORMINV(RAND(),$C$15,CHOOSE($G$13,$C$13,F3754,G3754)))),"")</f>
        <v/>
      </c>
      <c r="K3754" s="88" t="str">
        <f>IF(ISNUMBER(A3754), IF($G$16="fixed",$G$17,MIN(H3754*Data!$C$7*$C$16*0.5,$C$17*Data!$C$7))*$C$12,"")</f>
        <v/>
      </c>
      <c r="L3754" s="42" t="str">
        <f t="shared" ca="1" si="1770"/>
        <v/>
      </c>
      <c r="M3754" s="44" t="str">
        <f t="shared" ca="1" si="1771"/>
        <v/>
      </c>
      <c r="N3754" s="44" t="str">
        <f t="shared" ca="1" si="1772"/>
        <v/>
      </c>
      <c r="O3754" s="108" t="str">
        <f t="shared" si="1756"/>
        <v/>
      </c>
      <c r="P3754" s="102" t="str">
        <f t="shared" si="1757"/>
        <v/>
      </c>
      <c r="Q3754" s="102" t="str">
        <f t="shared" si="1758"/>
        <v/>
      </c>
      <c r="R3754" s="120" t="str">
        <f t="shared" si="1759"/>
        <v/>
      </c>
      <c r="S3754" s="54" t="str">
        <f t="shared" si="1760"/>
        <v/>
      </c>
      <c r="T3754" s="5" t="str">
        <f t="shared" si="1761"/>
        <v/>
      </c>
      <c r="U3754" s="152" t="str">
        <f t="shared" si="1744"/>
        <v/>
      </c>
      <c r="V3754" s="152" t="str">
        <f t="shared" si="1745"/>
        <v/>
      </c>
      <c r="W3754" s="153" t="str">
        <f t="shared" si="1746"/>
        <v/>
      </c>
      <c r="X3754" s="153" t="str">
        <f t="shared" si="1747"/>
        <v/>
      </c>
      <c r="Y3754" s="153" t="str">
        <f t="shared" si="1748"/>
        <v/>
      </c>
      <c r="Z3754" s="153" t="str">
        <f t="shared" si="1749"/>
        <v/>
      </c>
      <c r="AA3754" s="152" t="str">
        <f t="shared" si="1750"/>
        <v/>
      </c>
      <c r="AB3754" s="152" t="str">
        <f t="shared" si="1751"/>
        <v/>
      </c>
      <c r="AC3754" s="154" t="str">
        <f t="shared" si="1762"/>
        <v/>
      </c>
      <c r="AD3754" s="154" t="str">
        <f t="shared" si="1763"/>
        <v/>
      </c>
      <c r="AE3754" s="3" t="str">
        <f t="shared" si="1764"/>
        <v/>
      </c>
      <c r="AF3754" s="3" t="str">
        <f t="shared" si="1765"/>
        <v/>
      </c>
      <c r="AG3754" s="3" t="str">
        <f t="shared" si="1766"/>
        <v/>
      </c>
      <c r="AH3754" s="4" t="str">
        <f t="shared" si="1767"/>
        <v/>
      </c>
      <c r="AI3754" s="75" t="str">
        <f t="shared" si="1768"/>
        <v/>
      </c>
      <c r="AJ3754" s="75" t="str">
        <f t="shared" si="1769"/>
        <v/>
      </c>
    </row>
    <row r="3755" spans="1:36" ht="14.25">
      <c r="A3755" s="41" t="str">
        <f t="shared" si="1752"/>
        <v/>
      </c>
      <c r="B3755" s="150" t="str">
        <f>IF(ISNUMBER(A3755),INDEX('MetaTrader Import'!$H$13:$J$5893,TRUNC(((A3755-$A$39+1)-1)/3)+1,MOD((A3755-$A$39+1)-1,3)+1),"")</f>
        <v/>
      </c>
      <c r="C3755" s="43" t="str">
        <f t="shared" si="1753"/>
        <v/>
      </c>
      <c r="D3755" s="43" t="str">
        <f t="shared" ca="1" si="1743"/>
        <v/>
      </c>
      <c r="E3755" s="43" t="str">
        <f t="shared" si="1754"/>
        <v/>
      </c>
      <c r="F3755" s="43" t="str">
        <f t="shared" si="1755"/>
        <v/>
      </c>
      <c r="G3755" s="43" t="str">
        <f>IF(A3755&lt;&gt;"",IF(A3755&lt;Data!$G$11*0.25,$C$13/$G$32,IF(A3755&gt;Data!$G$11*0.25,$C$13,$C$13*10)),"")</f>
        <v/>
      </c>
      <c r="H3755" s="43" t="str">
        <f>IF(A3755&lt;&gt;"",IF(Data!$G$9="constant",$C$13,IF(Data!$G$9="squeeze",G3755,F3755)),"")</f>
        <v/>
      </c>
      <c r="I3755" s="38" t="str">
        <f ca="1">IF(ISNUMBER(A3755),NORMINV(RAND(),0,IF(AND(Data!$G$9="squeeze",A3755&lt;Data!$G$11*0.25),$H$32,1)*$C$30*$C$13)*($C$14*$C$12),"")</f>
        <v/>
      </c>
      <c r="J3755" s="42" t="str">
        <f ca="1">IFERROR(IF(Data!$C$6="Real",B3755,I3755+J3754+($C$14*$C$12)*(NORMINV(RAND(),$C$15,CHOOSE($G$13,$C$13,F3755,G3755)))),"")</f>
        <v/>
      </c>
      <c r="K3755" s="88" t="str">
        <f>IF(ISNUMBER(A3755), IF($G$16="fixed",$G$17,MIN(H3755*Data!$C$7*$C$16*0.5,$C$17*Data!$C$7))*$C$12,"")</f>
        <v/>
      </c>
      <c r="L3755" s="42" t="str">
        <f t="shared" ca="1" si="1770"/>
        <v/>
      </c>
      <c r="M3755" s="44" t="str">
        <f t="shared" ca="1" si="1771"/>
        <v/>
      </c>
      <c r="N3755" s="44" t="str">
        <f t="shared" ca="1" si="1772"/>
        <v/>
      </c>
      <c r="O3755" s="108" t="str">
        <f t="shared" si="1756"/>
        <v/>
      </c>
      <c r="P3755" s="102" t="str">
        <f t="shared" si="1757"/>
        <v/>
      </c>
      <c r="Q3755" s="102" t="str">
        <f t="shared" si="1758"/>
        <v/>
      </c>
      <c r="R3755" s="120" t="str">
        <f t="shared" si="1759"/>
        <v/>
      </c>
      <c r="S3755" s="54" t="str">
        <f t="shared" si="1760"/>
        <v/>
      </c>
      <c r="T3755" s="5" t="str">
        <f t="shared" si="1761"/>
        <v/>
      </c>
      <c r="U3755" s="152" t="str">
        <f t="shared" si="1744"/>
        <v/>
      </c>
      <c r="V3755" s="152" t="str">
        <f t="shared" si="1745"/>
        <v/>
      </c>
      <c r="W3755" s="153" t="str">
        <f t="shared" si="1746"/>
        <v/>
      </c>
      <c r="X3755" s="153" t="str">
        <f t="shared" si="1747"/>
        <v/>
      </c>
      <c r="Y3755" s="153" t="str">
        <f t="shared" si="1748"/>
        <v/>
      </c>
      <c r="Z3755" s="153" t="str">
        <f t="shared" si="1749"/>
        <v/>
      </c>
      <c r="AA3755" s="152" t="str">
        <f t="shared" si="1750"/>
        <v/>
      </c>
      <c r="AB3755" s="152" t="str">
        <f t="shared" si="1751"/>
        <v/>
      </c>
      <c r="AC3755" s="154" t="str">
        <f t="shared" si="1762"/>
        <v/>
      </c>
      <c r="AD3755" s="154" t="str">
        <f t="shared" si="1763"/>
        <v/>
      </c>
      <c r="AE3755" s="3" t="str">
        <f t="shared" si="1764"/>
        <v/>
      </c>
      <c r="AF3755" s="3" t="str">
        <f t="shared" si="1765"/>
        <v/>
      </c>
      <c r="AG3755" s="3" t="str">
        <f t="shared" si="1766"/>
        <v/>
      </c>
      <c r="AH3755" s="4" t="str">
        <f t="shared" si="1767"/>
        <v/>
      </c>
      <c r="AI3755" s="75" t="str">
        <f t="shared" si="1768"/>
        <v/>
      </c>
      <c r="AJ3755" s="75" t="str">
        <f t="shared" si="1769"/>
        <v/>
      </c>
    </row>
    <row r="3756" spans="1:36" ht="14.25">
      <c r="A3756" s="41" t="str">
        <f t="shared" si="1752"/>
        <v/>
      </c>
      <c r="B3756" s="150" t="str">
        <f>IF(ISNUMBER(A3756),INDEX('MetaTrader Import'!$H$13:$J$5893,TRUNC(((A3756-$A$39+1)-1)/3)+1,MOD((A3756-$A$39+1)-1,3)+1),"")</f>
        <v/>
      </c>
      <c r="C3756" s="43" t="str">
        <f t="shared" si="1753"/>
        <v/>
      </c>
      <c r="D3756" s="43" t="str">
        <f t="shared" ca="1" si="1743"/>
        <v/>
      </c>
      <c r="E3756" s="43" t="str">
        <f t="shared" si="1754"/>
        <v/>
      </c>
      <c r="F3756" s="43" t="str">
        <f t="shared" si="1755"/>
        <v/>
      </c>
      <c r="G3756" s="43" t="str">
        <f>IF(A3756&lt;&gt;"",IF(A3756&lt;Data!$G$11*0.25,$C$13/$G$32,IF(A3756&gt;Data!$G$11*0.25,$C$13,$C$13*10)),"")</f>
        <v/>
      </c>
      <c r="H3756" s="43" t="str">
        <f>IF(A3756&lt;&gt;"",IF(Data!$G$9="constant",$C$13,IF(Data!$G$9="squeeze",G3756,F3756)),"")</f>
        <v/>
      </c>
      <c r="I3756" s="38" t="str">
        <f ca="1">IF(ISNUMBER(A3756),NORMINV(RAND(),0,IF(AND(Data!$G$9="squeeze",A3756&lt;Data!$G$11*0.25),$H$32,1)*$C$30*$C$13)*($C$14*$C$12),"")</f>
        <v/>
      </c>
      <c r="J3756" s="42" t="str">
        <f ca="1">IFERROR(IF(Data!$C$6="Real",B3756,I3756+J3755+($C$14*$C$12)*(NORMINV(RAND(),$C$15,CHOOSE($G$13,$C$13,F3756,G3756)))),"")</f>
        <v/>
      </c>
      <c r="K3756" s="88" t="str">
        <f>IF(ISNUMBER(A3756), IF($G$16="fixed",$G$17,MIN(H3756*Data!$C$7*$C$16*0.5,$C$17*Data!$C$7))*$C$12,"")</f>
        <v/>
      </c>
      <c r="L3756" s="42" t="str">
        <f t="shared" ca="1" si="1770"/>
        <v/>
      </c>
      <c r="M3756" s="44" t="str">
        <f t="shared" ca="1" si="1771"/>
        <v/>
      </c>
      <c r="N3756" s="44" t="str">
        <f t="shared" ca="1" si="1772"/>
        <v/>
      </c>
      <c r="O3756" s="108" t="str">
        <f t="shared" si="1756"/>
        <v/>
      </c>
      <c r="P3756" s="102" t="str">
        <f t="shared" si="1757"/>
        <v/>
      </c>
      <c r="Q3756" s="102" t="str">
        <f t="shared" si="1758"/>
        <v/>
      </c>
      <c r="R3756" s="120" t="str">
        <f t="shared" si="1759"/>
        <v/>
      </c>
      <c r="S3756" s="54" t="str">
        <f t="shared" si="1760"/>
        <v/>
      </c>
      <c r="T3756" s="5" t="str">
        <f t="shared" si="1761"/>
        <v/>
      </c>
      <c r="U3756" s="152" t="str">
        <f t="shared" si="1744"/>
        <v/>
      </c>
      <c r="V3756" s="152" t="str">
        <f t="shared" si="1745"/>
        <v/>
      </c>
      <c r="W3756" s="153" t="str">
        <f t="shared" si="1746"/>
        <v/>
      </c>
      <c r="X3756" s="153" t="str">
        <f t="shared" si="1747"/>
        <v/>
      </c>
      <c r="Y3756" s="153" t="str">
        <f t="shared" si="1748"/>
        <v/>
      </c>
      <c r="Z3756" s="153" t="str">
        <f t="shared" si="1749"/>
        <v/>
      </c>
      <c r="AA3756" s="152" t="str">
        <f t="shared" si="1750"/>
        <v/>
      </c>
      <c r="AB3756" s="152" t="str">
        <f t="shared" si="1751"/>
        <v/>
      </c>
      <c r="AC3756" s="154" t="str">
        <f t="shared" si="1762"/>
        <v/>
      </c>
      <c r="AD3756" s="154" t="str">
        <f t="shared" si="1763"/>
        <v/>
      </c>
      <c r="AE3756" s="3" t="str">
        <f t="shared" si="1764"/>
        <v/>
      </c>
      <c r="AF3756" s="3" t="str">
        <f t="shared" si="1765"/>
        <v/>
      </c>
      <c r="AG3756" s="3" t="str">
        <f t="shared" si="1766"/>
        <v/>
      </c>
      <c r="AH3756" s="4" t="str">
        <f t="shared" si="1767"/>
        <v/>
      </c>
      <c r="AI3756" s="75" t="str">
        <f t="shared" si="1768"/>
        <v/>
      </c>
      <c r="AJ3756" s="75" t="str">
        <f t="shared" si="1769"/>
        <v/>
      </c>
    </row>
    <row r="3757" spans="1:36" ht="14.25">
      <c r="A3757" s="41" t="str">
        <f t="shared" si="1752"/>
        <v/>
      </c>
      <c r="B3757" s="150" t="str">
        <f>IF(ISNUMBER(A3757),INDEX('MetaTrader Import'!$H$13:$J$5893,TRUNC(((A3757-$A$39+1)-1)/3)+1,MOD((A3757-$A$39+1)-1,3)+1),"")</f>
        <v/>
      </c>
      <c r="C3757" s="43" t="str">
        <f t="shared" si="1753"/>
        <v/>
      </c>
      <c r="D3757" s="43" t="str">
        <f t="shared" ca="1" si="1743"/>
        <v/>
      </c>
      <c r="E3757" s="43" t="str">
        <f t="shared" si="1754"/>
        <v/>
      </c>
      <c r="F3757" s="43" t="str">
        <f t="shared" si="1755"/>
        <v/>
      </c>
      <c r="G3757" s="43" t="str">
        <f>IF(A3757&lt;&gt;"",IF(A3757&lt;Data!$G$11*0.25,$C$13/$G$32,IF(A3757&gt;Data!$G$11*0.25,$C$13,$C$13*10)),"")</f>
        <v/>
      </c>
      <c r="H3757" s="43" t="str">
        <f>IF(A3757&lt;&gt;"",IF(Data!$G$9="constant",$C$13,IF(Data!$G$9="squeeze",G3757,F3757)),"")</f>
        <v/>
      </c>
      <c r="I3757" s="38" t="str">
        <f ca="1">IF(ISNUMBER(A3757),NORMINV(RAND(),0,IF(AND(Data!$G$9="squeeze",A3757&lt;Data!$G$11*0.25),$H$32,1)*$C$30*$C$13)*($C$14*$C$12),"")</f>
        <v/>
      </c>
      <c r="J3757" s="42" t="str">
        <f ca="1">IFERROR(IF(Data!$C$6="Real",B3757,I3757+J3756+($C$14*$C$12)*(NORMINV(RAND(),$C$15,CHOOSE($G$13,$C$13,F3757,G3757)))),"")</f>
        <v/>
      </c>
      <c r="K3757" s="88" t="str">
        <f>IF(ISNUMBER(A3757), IF($G$16="fixed",$G$17,MIN(H3757*Data!$C$7*$C$16*0.5,$C$17*Data!$C$7))*$C$12,"")</f>
        <v/>
      </c>
      <c r="L3757" s="42" t="str">
        <f t="shared" ca="1" si="1770"/>
        <v/>
      </c>
      <c r="M3757" s="44" t="str">
        <f t="shared" ca="1" si="1771"/>
        <v/>
      </c>
      <c r="N3757" s="44" t="str">
        <f t="shared" ca="1" si="1772"/>
        <v/>
      </c>
      <c r="O3757" s="108" t="str">
        <f t="shared" si="1756"/>
        <v/>
      </c>
      <c r="P3757" s="102" t="str">
        <f t="shared" si="1757"/>
        <v/>
      </c>
      <c r="Q3757" s="102" t="str">
        <f t="shared" si="1758"/>
        <v/>
      </c>
      <c r="R3757" s="120" t="str">
        <f t="shared" si="1759"/>
        <v/>
      </c>
      <c r="S3757" s="54" t="str">
        <f t="shared" si="1760"/>
        <v/>
      </c>
      <c r="T3757" s="5" t="str">
        <f t="shared" si="1761"/>
        <v/>
      </c>
      <c r="U3757" s="152" t="str">
        <f t="shared" si="1744"/>
        <v/>
      </c>
      <c r="V3757" s="152" t="str">
        <f t="shared" si="1745"/>
        <v/>
      </c>
      <c r="W3757" s="153" t="str">
        <f t="shared" si="1746"/>
        <v/>
      </c>
      <c r="X3757" s="153" t="str">
        <f t="shared" si="1747"/>
        <v/>
      </c>
      <c r="Y3757" s="153" t="str">
        <f t="shared" si="1748"/>
        <v/>
      </c>
      <c r="Z3757" s="153" t="str">
        <f t="shared" si="1749"/>
        <v/>
      </c>
      <c r="AA3757" s="152" t="str">
        <f t="shared" si="1750"/>
        <v/>
      </c>
      <c r="AB3757" s="152" t="str">
        <f t="shared" si="1751"/>
        <v/>
      </c>
      <c r="AC3757" s="154" t="str">
        <f t="shared" si="1762"/>
        <v/>
      </c>
      <c r="AD3757" s="154" t="str">
        <f t="shared" si="1763"/>
        <v/>
      </c>
      <c r="AE3757" s="3" t="str">
        <f t="shared" si="1764"/>
        <v/>
      </c>
      <c r="AF3757" s="3" t="str">
        <f t="shared" si="1765"/>
        <v/>
      </c>
      <c r="AG3757" s="3" t="str">
        <f t="shared" si="1766"/>
        <v/>
      </c>
      <c r="AH3757" s="4" t="str">
        <f t="shared" si="1767"/>
        <v/>
      </c>
      <c r="AI3757" s="75" t="str">
        <f t="shared" si="1768"/>
        <v/>
      </c>
      <c r="AJ3757" s="75" t="str">
        <f t="shared" si="1769"/>
        <v/>
      </c>
    </row>
    <row r="3758" spans="1:36" ht="14.25">
      <c r="A3758" s="41" t="str">
        <f t="shared" si="1752"/>
        <v/>
      </c>
      <c r="B3758" s="150" t="str">
        <f>IF(ISNUMBER(A3758),INDEX('MetaTrader Import'!$H$13:$J$5893,TRUNC(((A3758-$A$39+1)-1)/3)+1,MOD((A3758-$A$39+1)-1,3)+1),"")</f>
        <v/>
      </c>
      <c r="C3758" s="43" t="str">
        <f t="shared" si="1753"/>
        <v/>
      </c>
      <c r="D3758" s="43" t="str">
        <f t="shared" ca="1" si="1743"/>
        <v/>
      </c>
      <c r="E3758" s="43" t="str">
        <f t="shared" si="1754"/>
        <v/>
      </c>
      <c r="F3758" s="43" t="str">
        <f t="shared" si="1755"/>
        <v/>
      </c>
      <c r="G3758" s="43" t="str">
        <f>IF(A3758&lt;&gt;"",IF(A3758&lt;Data!$G$11*0.25,$C$13/$G$32,IF(A3758&gt;Data!$G$11*0.25,$C$13,$C$13*10)),"")</f>
        <v/>
      </c>
      <c r="H3758" s="43" t="str">
        <f>IF(A3758&lt;&gt;"",IF(Data!$G$9="constant",$C$13,IF(Data!$G$9="squeeze",G3758,F3758)),"")</f>
        <v/>
      </c>
      <c r="I3758" s="38" t="str">
        <f ca="1">IF(ISNUMBER(A3758),NORMINV(RAND(),0,IF(AND(Data!$G$9="squeeze",A3758&lt;Data!$G$11*0.25),$H$32,1)*$C$30*$C$13)*($C$14*$C$12),"")</f>
        <v/>
      </c>
      <c r="J3758" s="42" t="str">
        <f ca="1">IFERROR(IF(Data!$C$6="Real",B3758,I3758+J3757+($C$14*$C$12)*(NORMINV(RAND(),$C$15,CHOOSE($G$13,$C$13,F3758,G3758)))),"")</f>
        <v/>
      </c>
      <c r="K3758" s="88" t="str">
        <f>IF(ISNUMBER(A3758), IF($G$16="fixed",$G$17,MIN(H3758*Data!$C$7*$C$16*0.5,$C$17*Data!$C$7))*$C$12,"")</f>
        <v/>
      </c>
      <c r="L3758" s="42" t="str">
        <f t="shared" ca="1" si="1770"/>
        <v/>
      </c>
      <c r="M3758" s="44" t="str">
        <f t="shared" ca="1" si="1771"/>
        <v/>
      </c>
      <c r="N3758" s="44" t="str">
        <f t="shared" ca="1" si="1772"/>
        <v/>
      </c>
      <c r="O3758" s="108" t="str">
        <f t="shared" si="1756"/>
        <v/>
      </c>
      <c r="P3758" s="102" t="str">
        <f t="shared" si="1757"/>
        <v/>
      </c>
      <c r="Q3758" s="102" t="str">
        <f t="shared" si="1758"/>
        <v/>
      </c>
      <c r="R3758" s="120" t="str">
        <f t="shared" si="1759"/>
        <v/>
      </c>
      <c r="S3758" s="54" t="str">
        <f t="shared" si="1760"/>
        <v/>
      </c>
      <c r="T3758" s="5" t="str">
        <f t="shared" si="1761"/>
        <v/>
      </c>
      <c r="U3758" s="152" t="str">
        <f t="shared" si="1744"/>
        <v/>
      </c>
      <c r="V3758" s="152" t="str">
        <f t="shared" si="1745"/>
        <v/>
      </c>
      <c r="W3758" s="153" t="str">
        <f t="shared" si="1746"/>
        <v/>
      </c>
      <c r="X3758" s="153" t="str">
        <f t="shared" si="1747"/>
        <v/>
      </c>
      <c r="Y3758" s="153" t="str">
        <f t="shared" si="1748"/>
        <v/>
      </c>
      <c r="Z3758" s="153" t="str">
        <f t="shared" si="1749"/>
        <v/>
      </c>
      <c r="AA3758" s="152" t="str">
        <f t="shared" si="1750"/>
        <v/>
      </c>
      <c r="AB3758" s="152" t="str">
        <f t="shared" si="1751"/>
        <v/>
      </c>
      <c r="AC3758" s="154" t="str">
        <f t="shared" si="1762"/>
        <v/>
      </c>
      <c r="AD3758" s="154" t="str">
        <f t="shared" si="1763"/>
        <v/>
      </c>
      <c r="AE3758" s="3" t="str">
        <f t="shared" si="1764"/>
        <v/>
      </c>
      <c r="AF3758" s="3" t="str">
        <f t="shared" si="1765"/>
        <v/>
      </c>
      <c r="AG3758" s="3" t="str">
        <f t="shared" si="1766"/>
        <v/>
      </c>
      <c r="AH3758" s="4" t="str">
        <f t="shared" si="1767"/>
        <v/>
      </c>
      <c r="AI3758" s="75" t="str">
        <f t="shared" si="1768"/>
        <v/>
      </c>
      <c r="AJ3758" s="75" t="str">
        <f t="shared" si="1769"/>
        <v/>
      </c>
    </row>
    <row r="3759" spans="1:36" ht="14.25">
      <c r="A3759" s="41" t="str">
        <f t="shared" si="1752"/>
        <v/>
      </c>
      <c r="B3759" s="150" t="str">
        <f>IF(ISNUMBER(A3759),INDEX('MetaTrader Import'!$H$13:$J$5893,TRUNC(((A3759-$A$39+1)-1)/3)+1,MOD((A3759-$A$39+1)-1,3)+1),"")</f>
        <v/>
      </c>
      <c r="C3759" s="43" t="str">
        <f t="shared" si="1753"/>
        <v/>
      </c>
      <c r="D3759" s="43" t="str">
        <f t="shared" ca="1" si="1743"/>
        <v/>
      </c>
      <c r="E3759" s="43" t="str">
        <f t="shared" si="1754"/>
        <v/>
      </c>
      <c r="F3759" s="43" t="str">
        <f t="shared" si="1755"/>
        <v/>
      </c>
      <c r="G3759" s="43" t="str">
        <f>IF(A3759&lt;&gt;"",IF(A3759&lt;Data!$G$11*0.25,$C$13/$G$32,IF(A3759&gt;Data!$G$11*0.25,$C$13,$C$13*10)),"")</f>
        <v/>
      </c>
      <c r="H3759" s="43" t="str">
        <f>IF(A3759&lt;&gt;"",IF(Data!$G$9="constant",$C$13,IF(Data!$G$9="squeeze",G3759,F3759)),"")</f>
        <v/>
      </c>
      <c r="I3759" s="38" t="str">
        <f ca="1">IF(ISNUMBER(A3759),NORMINV(RAND(),0,IF(AND(Data!$G$9="squeeze",A3759&lt;Data!$G$11*0.25),$H$32,1)*$C$30*$C$13)*($C$14*$C$12),"")</f>
        <v/>
      </c>
      <c r="J3759" s="42" t="str">
        <f ca="1">IFERROR(IF(Data!$C$6="Real",B3759,I3759+J3758+($C$14*$C$12)*(NORMINV(RAND(),$C$15,CHOOSE($G$13,$C$13,F3759,G3759)))),"")</f>
        <v/>
      </c>
      <c r="K3759" s="88" t="str">
        <f>IF(ISNUMBER(A3759), IF($G$16="fixed",$G$17,MIN(H3759*Data!$C$7*$C$16*0.5,$C$17*Data!$C$7))*$C$12,"")</f>
        <v/>
      </c>
      <c r="L3759" s="42" t="str">
        <f t="shared" ca="1" si="1770"/>
        <v/>
      </c>
      <c r="M3759" s="44" t="str">
        <f t="shared" ca="1" si="1771"/>
        <v/>
      </c>
      <c r="N3759" s="44" t="str">
        <f t="shared" ca="1" si="1772"/>
        <v/>
      </c>
      <c r="O3759" s="108" t="str">
        <f t="shared" si="1756"/>
        <v/>
      </c>
      <c r="P3759" s="102" t="str">
        <f t="shared" si="1757"/>
        <v/>
      </c>
      <c r="Q3759" s="102" t="str">
        <f t="shared" si="1758"/>
        <v/>
      </c>
      <c r="R3759" s="120" t="str">
        <f t="shared" si="1759"/>
        <v/>
      </c>
      <c r="S3759" s="54" t="str">
        <f t="shared" si="1760"/>
        <v/>
      </c>
      <c r="T3759" s="5" t="str">
        <f t="shared" si="1761"/>
        <v/>
      </c>
      <c r="U3759" s="152" t="str">
        <f t="shared" si="1744"/>
        <v/>
      </c>
      <c r="V3759" s="152" t="str">
        <f t="shared" si="1745"/>
        <v/>
      </c>
      <c r="W3759" s="153" t="str">
        <f t="shared" si="1746"/>
        <v/>
      </c>
      <c r="X3759" s="153" t="str">
        <f t="shared" si="1747"/>
        <v/>
      </c>
      <c r="Y3759" s="153" t="str">
        <f t="shared" si="1748"/>
        <v/>
      </c>
      <c r="Z3759" s="153" t="str">
        <f t="shared" si="1749"/>
        <v/>
      </c>
      <c r="AA3759" s="152" t="str">
        <f t="shared" si="1750"/>
        <v/>
      </c>
      <c r="AB3759" s="152" t="str">
        <f t="shared" si="1751"/>
        <v/>
      </c>
      <c r="AC3759" s="154" t="str">
        <f t="shared" si="1762"/>
        <v/>
      </c>
      <c r="AD3759" s="154" t="str">
        <f t="shared" si="1763"/>
        <v/>
      </c>
      <c r="AE3759" s="3" t="str">
        <f t="shared" si="1764"/>
        <v/>
      </c>
      <c r="AF3759" s="3" t="str">
        <f t="shared" si="1765"/>
        <v/>
      </c>
      <c r="AG3759" s="3" t="str">
        <f t="shared" si="1766"/>
        <v/>
      </c>
      <c r="AH3759" s="4" t="str">
        <f t="shared" si="1767"/>
        <v/>
      </c>
      <c r="AI3759" s="75" t="str">
        <f t="shared" si="1768"/>
        <v/>
      </c>
      <c r="AJ3759" s="75" t="str">
        <f t="shared" si="1769"/>
        <v/>
      </c>
    </row>
    <row r="3760" spans="1:36" ht="14.25">
      <c r="A3760" s="41" t="str">
        <f t="shared" si="1752"/>
        <v/>
      </c>
      <c r="B3760" s="150" t="str">
        <f>IF(ISNUMBER(A3760),INDEX('MetaTrader Import'!$H$13:$J$5893,TRUNC(((A3760-$A$39+1)-1)/3)+1,MOD((A3760-$A$39+1)-1,3)+1),"")</f>
        <v/>
      </c>
      <c r="C3760" s="43" t="str">
        <f t="shared" si="1753"/>
        <v/>
      </c>
      <c r="D3760" s="43" t="str">
        <f t="shared" ca="1" si="1743"/>
        <v/>
      </c>
      <c r="E3760" s="43" t="str">
        <f t="shared" si="1754"/>
        <v/>
      </c>
      <c r="F3760" s="43" t="str">
        <f t="shared" si="1755"/>
        <v/>
      </c>
      <c r="G3760" s="43" t="str">
        <f>IF(A3760&lt;&gt;"",IF(A3760&lt;Data!$G$11*0.25,$C$13/$G$32,IF(A3760&gt;Data!$G$11*0.25,$C$13,$C$13*10)),"")</f>
        <v/>
      </c>
      <c r="H3760" s="43" t="str">
        <f>IF(A3760&lt;&gt;"",IF(Data!$G$9="constant",$C$13,IF(Data!$G$9="squeeze",G3760,F3760)),"")</f>
        <v/>
      </c>
      <c r="I3760" s="38" t="str">
        <f ca="1">IF(ISNUMBER(A3760),NORMINV(RAND(),0,IF(AND(Data!$G$9="squeeze",A3760&lt;Data!$G$11*0.25),$H$32,1)*$C$30*$C$13)*($C$14*$C$12),"")</f>
        <v/>
      </c>
      <c r="J3760" s="42" t="str">
        <f ca="1">IFERROR(IF(Data!$C$6="Real",B3760,I3760+J3759+($C$14*$C$12)*(NORMINV(RAND(),$C$15,CHOOSE($G$13,$C$13,F3760,G3760)))),"")</f>
        <v/>
      </c>
      <c r="K3760" s="88" t="str">
        <f>IF(ISNUMBER(A3760), IF($G$16="fixed",$G$17,MIN(H3760*Data!$C$7*$C$16*0.5,$C$17*Data!$C$7))*$C$12,"")</f>
        <v/>
      </c>
      <c r="L3760" s="42" t="str">
        <f t="shared" ca="1" si="1770"/>
        <v/>
      </c>
      <c r="M3760" s="44" t="str">
        <f t="shared" ca="1" si="1771"/>
        <v/>
      </c>
      <c r="N3760" s="44" t="str">
        <f t="shared" ca="1" si="1772"/>
        <v/>
      </c>
      <c r="O3760" s="108" t="str">
        <f t="shared" si="1756"/>
        <v/>
      </c>
      <c r="P3760" s="102" t="str">
        <f t="shared" si="1757"/>
        <v/>
      </c>
      <c r="Q3760" s="102" t="str">
        <f t="shared" si="1758"/>
        <v/>
      </c>
      <c r="R3760" s="120" t="str">
        <f t="shared" si="1759"/>
        <v/>
      </c>
      <c r="S3760" s="54" t="str">
        <f t="shared" si="1760"/>
        <v/>
      </c>
      <c r="T3760" s="5" t="str">
        <f t="shared" si="1761"/>
        <v/>
      </c>
      <c r="U3760" s="152" t="str">
        <f t="shared" si="1744"/>
        <v/>
      </c>
      <c r="V3760" s="152" t="str">
        <f t="shared" si="1745"/>
        <v/>
      </c>
      <c r="W3760" s="153" t="str">
        <f t="shared" si="1746"/>
        <v/>
      </c>
      <c r="X3760" s="153" t="str">
        <f t="shared" si="1747"/>
        <v/>
      </c>
      <c r="Y3760" s="153" t="str">
        <f t="shared" si="1748"/>
        <v/>
      </c>
      <c r="Z3760" s="153" t="str">
        <f t="shared" si="1749"/>
        <v/>
      </c>
      <c r="AA3760" s="152" t="str">
        <f t="shared" si="1750"/>
        <v/>
      </c>
      <c r="AB3760" s="152" t="str">
        <f t="shared" si="1751"/>
        <v/>
      </c>
      <c r="AC3760" s="154" t="str">
        <f t="shared" si="1762"/>
        <v/>
      </c>
      <c r="AD3760" s="154" t="str">
        <f t="shared" si="1763"/>
        <v/>
      </c>
      <c r="AE3760" s="3" t="str">
        <f t="shared" si="1764"/>
        <v/>
      </c>
      <c r="AF3760" s="3" t="str">
        <f t="shared" si="1765"/>
        <v/>
      </c>
      <c r="AG3760" s="3" t="str">
        <f t="shared" si="1766"/>
        <v/>
      </c>
      <c r="AH3760" s="4" t="str">
        <f t="shared" si="1767"/>
        <v/>
      </c>
      <c r="AI3760" s="75" t="str">
        <f t="shared" si="1768"/>
        <v/>
      </c>
      <c r="AJ3760" s="75" t="str">
        <f t="shared" si="1769"/>
        <v/>
      </c>
    </row>
    <row r="3761" spans="1:36" ht="14.25">
      <c r="A3761" s="41" t="str">
        <f t="shared" si="1752"/>
        <v/>
      </c>
      <c r="B3761" s="150" t="str">
        <f>IF(ISNUMBER(A3761),INDEX('MetaTrader Import'!$H$13:$J$5893,TRUNC(((A3761-$A$39+1)-1)/3)+1,MOD((A3761-$A$39+1)-1,3)+1),"")</f>
        <v/>
      </c>
      <c r="C3761" s="43" t="str">
        <f t="shared" si="1753"/>
        <v/>
      </c>
      <c r="D3761" s="43" t="str">
        <f t="shared" ca="1" si="1743"/>
        <v/>
      </c>
      <c r="E3761" s="43" t="str">
        <f t="shared" si="1754"/>
        <v/>
      </c>
      <c r="F3761" s="43" t="str">
        <f t="shared" si="1755"/>
        <v/>
      </c>
      <c r="G3761" s="43" t="str">
        <f>IF(A3761&lt;&gt;"",IF(A3761&lt;Data!$G$11*0.25,$C$13/$G$32,IF(A3761&gt;Data!$G$11*0.25,$C$13,$C$13*10)),"")</f>
        <v/>
      </c>
      <c r="H3761" s="43" t="str">
        <f>IF(A3761&lt;&gt;"",IF(Data!$G$9="constant",$C$13,IF(Data!$G$9="squeeze",G3761,F3761)),"")</f>
        <v/>
      </c>
      <c r="I3761" s="38" t="str">
        <f ca="1">IF(ISNUMBER(A3761),NORMINV(RAND(),0,IF(AND(Data!$G$9="squeeze",A3761&lt;Data!$G$11*0.25),$H$32,1)*$C$30*$C$13)*($C$14*$C$12),"")</f>
        <v/>
      </c>
      <c r="J3761" s="42" t="str">
        <f ca="1">IFERROR(IF(Data!$C$6="Real",B3761,I3761+J3760+($C$14*$C$12)*(NORMINV(RAND(),$C$15,CHOOSE($G$13,$C$13,F3761,G3761)))),"")</f>
        <v/>
      </c>
      <c r="K3761" s="88" t="str">
        <f>IF(ISNUMBER(A3761), IF($G$16="fixed",$G$17,MIN(H3761*Data!$C$7*$C$16*0.5,$C$17*Data!$C$7))*$C$12,"")</f>
        <v/>
      </c>
      <c r="L3761" s="42" t="str">
        <f t="shared" ca="1" si="1770"/>
        <v/>
      </c>
      <c r="M3761" s="44" t="str">
        <f t="shared" ca="1" si="1771"/>
        <v/>
      </c>
      <c r="N3761" s="44" t="str">
        <f t="shared" ca="1" si="1772"/>
        <v/>
      </c>
      <c r="O3761" s="108" t="str">
        <f t="shared" si="1756"/>
        <v/>
      </c>
      <c r="P3761" s="102" t="str">
        <f t="shared" si="1757"/>
        <v/>
      </c>
      <c r="Q3761" s="102" t="str">
        <f t="shared" si="1758"/>
        <v/>
      </c>
      <c r="R3761" s="120" t="str">
        <f t="shared" si="1759"/>
        <v/>
      </c>
      <c r="S3761" s="54" t="str">
        <f t="shared" si="1760"/>
        <v/>
      </c>
      <c r="T3761" s="5" t="str">
        <f t="shared" si="1761"/>
        <v/>
      </c>
      <c r="U3761" s="152" t="str">
        <f t="shared" si="1744"/>
        <v/>
      </c>
      <c r="V3761" s="152" t="str">
        <f t="shared" si="1745"/>
        <v/>
      </c>
      <c r="W3761" s="153" t="str">
        <f t="shared" si="1746"/>
        <v/>
      </c>
      <c r="X3761" s="153" t="str">
        <f t="shared" si="1747"/>
        <v/>
      </c>
      <c r="Y3761" s="153" t="str">
        <f t="shared" si="1748"/>
        <v/>
      </c>
      <c r="Z3761" s="153" t="str">
        <f t="shared" si="1749"/>
        <v/>
      </c>
      <c r="AA3761" s="152" t="str">
        <f t="shared" si="1750"/>
        <v/>
      </c>
      <c r="AB3761" s="152" t="str">
        <f t="shared" si="1751"/>
        <v/>
      </c>
      <c r="AC3761" s="154" t="str">
        <f t="shared" si="1762"/>
        <v/>
      </c>
      <c r="AD3761" s="154" t="str">
        <f t="shared" si="1763"/>
        <v/>
      </c>
      <c r="AE3761" s="3" t="str">
        <f t="shared" si="1764"/>
        <v/>
      </c>
      <c r="AF3761" s="3" t="str">
        <f t="shared" si="1765"/>
        <v/>
      </c>
      <c r="AG3761" s="3" t="str">
        <f t="shared" si="1766"/>
        <v/>
      </c>
      <c r="AH3761" s="4" t="str">
        <f t="shared" si="1767"/>
        <v/>
      </c>
      <c r="AI3761" s="75" t="str">
        <f t="shared" si="1768"/>
        <v/>
      </c>
      <c r="AJ3761" s="75" t="str">
        <f t="shared" si="1769"/>
        <v/>
      </c>
    </row>
    <row r="3762" spans="1:36" ht="14.25">
      <c r="A3762" s="41" t="str">
        <f t="shared" si="1752"/>
        <v/>
      </c>
      <c r="B3762" s="150" t="str">
        <f>IF(ISNUMBER(A3762),INDEX('MetaTrader Import'!$H$13:$J$5893,TRUNC(((A3762-$A$39+1)-1)/3)+1,MOD((A3762-$A$39+1)-1,3)+1),"")</f>
        <v/>
      </c>
      <c r="C3762" s="43" t="str">
        <f t="shared" si="1753"/>
        <v/>
      </c>
      <c r="D3762" s="43" t="str">
        <f t="shared" ca="1" si="1743"/>
        <v/>
      </c>
      <c r="E3762" s="43" t="str">
        <f t="shared" si="1754"/>
        <v/>
      </c>
      <c r="F3762" s="43" t="str">
        <f t="shared" si="1755"/>
        <v/>
      </c>
      <c r="G3762" s="43" t="str">
        <f>IF(A3762&lt;&gt;"",IF(A3762&lt;Data!$G$11*0.25,$C$13/$G$32,IF(A3762&gt;Data!$G$11*0.25,$C$13,$C$13*10)),"")</f>
        <v/>
      </c>
      <c r="H3762" s="43" t="str">
        <f>IF(A3762&lt;&gt;"",IF(Data!$G$9="constant",$C$13,IF(Data!$G$9="squeeze",G3762,F3762)),"")</f>
        <v/>
      </c>
      <c r="I3762" s="38" t="str">
        <f ca="1">IF(ISNUMBER(A3762),NORMINV(RAND(),0,IF(AND(Data!$G$9="squeeze",A3762&lt;Data!$G$11*0.25),$H$32,1)*$C$30*$C$13)*($C$14*$C$12),"")</f>
        <v/>
      </c>
      <c r="J3762" s="42" t="str">
        <f ca="1">IFERROR(IF(Data!$C$6="Real",B3762,I3762+J3761+($C$14*$C$12)*(NORMINV(RAND(),$C$15,CHOOSE($G$13,$C$13,F3762,G3762)))),"")</f>
        <v/>
      </c>
      <c r="K3762" s="88" t="str">
        <f>IF(ISNUMBER(A3762), IF($G$16="fixed",$G$17,MIN(H3762*Data!$C$7*$C$16*0.5,$C$17*Data!$C$7))*$C$12,"")</f>
        <v/>
      </c>
      <c r="L3762" s="42" t="str">
        <f t="shared" ca="1" si="1770"/>
        <v/>
      </c>
      <c r="M3762" s="44" t="str">
        <f t="shared" ca="1" si="1771"/>
        <v/>
      </c>
      <c r="N3762" s="44" t="str">
        <f t="shared" ca="1" si="1772"/>
        <v/>
      </c>
      <c r="O3762" s="108" t="str">
        <f t="shared" si="1756"/>
        <v/>
      </c>
      <c r="P3762" s="102" t="str">
        <f t="shared" si="1757"/>
        <v/>
      </c>
      <c r="Q3762" s="102" t="str">
        <f t="shared" si="1758"/>
        <v/>
      </c>
      <c r="R3762" s="120" t="str">
        <f t="shared" si="1759"/>
        <v/>
      </c>
      <c r="S3762" s="54" t="str">
        <f t="shared" si="1760"/>
        <v/>
      </c>
      <c r="T3762" s="5" t="str">
        <f t="shared" si="1761"/>
        <v/>
      </c>
      <c r="U3762" s="152" t="str">
        <f t="shared" si="1744"/>
        <v/>
      </c>
      <c r="V3762" s="152" t="str">
        <f t="shared" si="1745"/>
        <v/>
      </c>
      <c r="W3762" s="153" t="str">
        <f t="shared" si="1746"/>
        <v/>
      </c>
      <c r="X3762" s="153" t="str">
        <f t="shared" si="1747"/>
        <v/>
      </c>
      <c r="Y3762" s="153" t="str">
        <f t="shared" si="1748"/>
        <v/>
      </c>
      <c r="Z3762" s="153" t="str">
        <f t="shared" si="1749"/>
        <v/>
      </c>
      <c r="AA3762" s="152" t="str">
        <f t="shared" si="1750"/>
        <v/>
      </c>
      <c r="AB3762" s="152" t="str">
        <f t="shared" si="1751"/>
        <v/>
      </c>
      <c r="AC3762" s="154" t="str">
        <f t="shared" si="1762"/>
        <v/>
      </c>
      <c r="AD3762" s="154" t="str">
        <f t="shared" si="1763"/>
        <v/>
      </c>
      <c r="AE3762" s="3" t="str">
        <f t="shared" si="1764"/>
        <v/>
      </c>
      <c r="AF3762" s="3" t="str">
        <f t="shared" si="1765"/>
        <v/>
      </c>
      <c r="AG3762" s="3" t="str">
        <f t="shared" si="1766"/>
        <v/>
      </c>
      <c r="AH3762" s="4" t="str">
        <f t="shared" si="1767"/>
        <v/>
      </c>
      <c r="AI3762" s="75" t="str">
        <f t="shared" si="1768"/>
        <v/>
      </c>
      <c r="AJ3762" s="75" t="str">
        <f t="shared" si="1769"/>
        <v/>
      </c>
    </row>
    <row r="3763" spans="1:36" ht="14.25">
      <c r="A3763" s="41" t="str">
        <f t="shared" si="1752"/>
        <v/>
      </c>
      <c r="B3763" s="150" t="str">
        <f>IF(ISNUMBER(A3763),INDEX('MetaTrader Import'!$H$13:$J$5893,TRUNC(((A3763-$A$39+1)-1)/3)+1,MOD((A3763-$A$39+1)-1,3)+1),"")</f>
        <v/>
      </c>
      <c r="C3763" s="43" t="str">
        <f t="shared" si="1753"/>
        <v/>
      </c>
      <c r="D3763" s="43" t="str">
        <f t="shared" ca="1" si="1743"/>
        <v/>
      </c>
      <c r="E3763" s="43" t="str">
        <f t="shared" si="1754"/>
        <v/>
      </c>
      <c r="F3763" s="43" t="str">
        <f t="shared" si="1755"/>
        <v/>
      </c>
      <c r="G3763" s="43" t="str">
        <f>IF(A3763&lt;&gt;"",IF(A3763&lt;Data!$G$11*0.25,$C$13/$G$32,IF(A3763&gt;Data!$G$11*0.25,$C$13,$C$13*10)),"")</f>
        <v/>
      </c>
      <c r="H3763" s="43" t="str">
        <f>IF(A3763&lt;&gt;"",IF(Data!$G$9="constant",$C$13,IF(Data!$G$9="squeeze",G3763,F3763)),"")</f>
        <v/>
      </c>
      <c r="I3763" s="38" t="str">
        <f ca="1">IF(ISNUMBER(A3763),NORMINV(RAND(),0,IF(AND(Data!$G$9="squeeze",A3763&lt;Data!$G$11*0.25),$H$32,1)*$C$30*$C$13)*($C$14*$C$12),"")</f>
        <v/>
      </c>
      <c r="J3763" s="42" t="str">
        <f ca="1">IFERROR(IF(Data!$C$6="Real",B3763,I3763+J3762+($C$14*$C$12)*(NORMINV(RAND(),$C$15,CHOOSE($G$13,$C$13,F3763,G3763)))),"")</f>
        <v/>
      </c>
      <c r="K3763" s="88" t="str">
        <f>IF(ISNUMBER(A3763), IF($G$16="fixed",$G$17,MIN(H3763*Data!$C$7*$C$16*0.5,$C$17*Data!$C$7))*$C$12,"")</f>
        <v/>
      </c>
      <c r="L3763" s="42" t="str">
        <f t="shared" ca="1" si="1770"/>
        <v/>
      </c>
      <c r="M3763" s="44" t="str">
        <f t="shared" ca="1" si="1771"/>
        <v/>
      </c>
      <c r="N3763" s="44" t="str">
        <f t="shared" ca="1" si="1772"/>
        <v/>
      </c>
      <c r="O3763" s="108" t="str">
        <f t="shared" si="1756"/>
        <v/>
      </c>
      <c r="P3763" s="102" t="str">
        <f t="shared" si="1757"/>
        <v/>
      </c>
      <c r="Q3763" s="102" t="str">
        <f t="shared" si="1758"/>
        <v/>
      </c>
      <c r="R3763" s="120" t="str">
        <f t="shared" si="1759"/>
        <v/>
      </c>
      <c r="S3763" s="54" t="str">
        <f t="shared" si="1760"/>
        <v/>
      </c>
      <c r="T3763" s="5" t="str">
        <f t="shared" si="1761"/>
        <v/>
      </c>
      <c r="U3763" s="152" t="str">
        <f t="shared" si="1744"/>
        <v/>
      </c>
      <c r="V3763" s="152" t="str">
        <f t="shared" si="1745"/>
        <v/>
      </c>
      <c r="W3763" s="153" t="str">
        <f t="shared" si="1746"/>
        <v/>
      </c>
      <c r="X3763" s="153" t="str">
        <f t="shared" si="1747"/>
        <v/>
      </c>
      <c r="Y3763" s="153" t="str">
        <f t="shared" si="1748"/>
        <v/>
      </c>
      <c r="Z3763" s="153" t="str">
        <f t="shared" si="1749"/>
        <v/>
      </c>
      <c r="AA3763" s="152" t="str">
        <f t="shared" si="1750"/>
        <v/>
      </c>
      <c r="AB3763" s="152" t="str">
        <f t="shared" si="1751"/>
        <v/>
      </c>
      <c r="AC3763" s="154" t="str">
        <f t="shared" si="1762"/>
        <v/>
      </c>
      <c r="AD3763" s="154" t="str">
        <f t="shared" si="1763"/>
        <v/>
      </c>
      <c r="AE3763" s="3" t="str">
        <f t="shared" si="1764"/>
        <v/>
      </c>
      <c r="AF3763" s="3" t="str">
        <f t="shared" si="1765"/>
        <v/>
      </c>
      <c r="AG3763" s="3" t="str">
        <f t="shared" si="1766"/>
        <v/>
      </c>
      <c r="AH3763" s="4" t="str">
        <f t="shared" si="1767"/>
        <v/>
      </c>
      <c r="AI3763" s="75" t="str">
        <f t="shared" si="1768"/>
        <v/>
      </c>
      <c r="AJ3763" s="75" t="str">
        <f t="shared" si="1769"/>
        <v/>
      </c>
    </row>
    <row r="3764" spans="1:36" ht="14.25">
      <c r="A3764" s="41" t="str">
        <f t="shared" si="1752"/>
        <v/>
      </c>
      <c r="B3764" s="150" t="str">
        <f>IF(ISNUMBER(A3764),INDEX('MetaTrader Import'!$H$13:$J$5893,TRUNC(((A3764-$A$39+1)-1)/3)+1,MOD((A3764-$A$39+1)-1,3)+1),"")</f>
        <v/>
      </c>
      <c r="C3764" s="43" t="str">
        <f t="shared" si="1753"/>
        <v/>
      </c>
      <c r="D3764" s="43" t="str">
        <f t="shared" ca="1" si="1743"/>
        <v/>
      </c>
      <c r="E3764" s="43" t="str">
        <f t="shared" si="1754"/>
        <v/>
      </c>
      <c r="F3764" s="43" t="str">
        <f t="shared" si="1755"/>
        <v/>
      </c>
      <c r="G3764" s="43" t="str">
        <f>IF(A3764&lt;&gt;"",IF(A3764&lt;Data!$G$11*0.25,$C$13/$G$32,IF(A3764&gt;Data!$G$11*0.25,$C$13,$C$13*10)),"")</f>
        <v/>
      </c>
      <c r="H3764" s="43" t="str">
        <f>IF(A3764&lt;&gt;"",IF(Data!$G$9="constant",$C$13,IF(Data!$G$9="squeeze",G3764,F3764)),"")</f>
        <v/>
      </c>
      <c r="I3764" s="38" t="str">
        <f ca="1">IF(ISNUMBER(A3764),NORMINV(RAND(),0,IF(AND(Data!$G$9="squeeze",A3764&lt;Data!$G$11*0.25),$H$32,1)*$C$30*$C$13)*($C$14*$C$12),"")</f>
        <v/>
      </c>
      <c r="J3764" s="42" t="str">
        <f ca="1">IFERROR(IF(Data!$C$6="Real",B3764,I3764+J3763+($C$14*$C$12)*(NORMINV(RAND(),$C$15,CHOOSE($G$13,$C$13,F3764,G3764)))),"")</f>
        <v/>
      </c>
      <c r="K3764" s="88" t="str">
        <f>IF(ISNUMBER(A3764), IF($G$16="fixed",$G$17,MIN(H3764*Data!$C$7*$C$16*0.5,$C$17*Data!$C$7))*$C$12,"")</f>
        <v/>
      </c>
      <c r="L3764" s="42" t="str">
        <f t="shared" ca="1" si="1770"/>
        <v/>
      </c>
      <c r="M3764" s="44" t="str">
        <f t="shared" ca="1" si="1771"/>
        <v/>
      </c>
      <c r="N3764" s="44" t="str">
        <f t="shared" ca="1" si="1772"/>
        <v/>
      </c>
      <c r="O3764" s="108" t="str">
        <f t="shared" si="1756"/>
        <v/>
      </c>
      <c r="P3764" s="102" t="str">
        <f t="shared" si="1757"/>
        <v/>
      </c>
      <c r="Q3764" s="102" t="str">
        <f t="shared" si="1758"/>
        <v/>
      </c>
      <c r="R3764" s="120" t="str">
        <f t="shared" si="1759"/>
        <v/>
      </c>
      <c r="S3764" s="54" t="str">
        <f t="shared" si="1760"/>
        <v/>
      </c>
      <c r="T3764" s="5" t="str">
        <f t="shared" si="1761"/>
        <v/>
      </c>
      <c r="U3764" s="152" t="str">
        <f t="shared" si="1744"/>
        <v/>
      </c>
      <c r="V3764" s="152" t="str">
        <f t="shared" si="1745"/>
        <v/>
      </c>
      <c r="W3764" s="153" t="str">
        <f t="shared" si="1746"/>
        <v/>
      </c>
      <c r="X3764" s="153" t="str">
        <f t="shared" si="1747"/>
        <v/>
      </c>
      <c r="Y3764" s="153" t="str">
        <f t="shared" si="1748"/>
        <v/>
      </c>
      <c r="Z3764" s="153" t="str">
        <f t="shared" si="1749"/>
        <v/>
      </c>
      <c r="AA3764" s="152" t="str">
        <f t="shared" si="1750"/>
        <v/>
      </c>
      <c r="AB3764" s="152" t="str">
        <f t="shared" si="1751"/>
        <v/>
      </c>
      <c r="AC3764" s="154" t="str">
        <f t="shared" si="1762"/>
        <v/>
      </c>
      <c r="AD3764" s="154" t="str">
        <f t="shared" si="1763"/>
        <v/>
      </c>
      <c r="AE3764" s="3" t="str">
        <f t="shared" si="1764"/>
        <v/>
      </c>
      <c r="AF3764" s="3" t="str">
        <f t="shared" si="1765"/>
        <v/>
      </c>
      <c r="AG3764" s="3" t="str">
        <f t="shared" si="1766"/>
        <v/>
      </c>
      <c r="AH3764" s="4" t="str">
        <f t="shared" si="1767"/>
        <v/>
      </c>
      <c r="AI3764" s="75" t="str">
        <f t="shared" si="1768"/>
        <v/>
      </c>
      <c r="AJ3764" s="75" t="str">
        <f t="shared" si="1769"/>
        <v/>
      </c>
    </row>
    <row r="3765" spans="1:36" ht="14.25">
      <c r="A3765" s="41" t="str">
        <f t="shared" si="1752"/>
        <v/>
      </c>
      <c r="B3765" s="150" t="str">
        <f>IF(ISNUMBER(A3765),INDEX('MetaTrader Import'!$H$13:$J$5893,TRUNC(((A3765-$A$39+1)-1)/3)+1,MOD((A3765-$A$39+1)-1,3)+1),"")</f>
        <v/>
      </c>
      <c r="C3765" s="43" t="str">
        <f t="shared" si="1753"/>
        <v/>
      </c>
      <c r="D3765" s="43" t="str">
        <f t="shared" ca="1" si="1743"/>
        <v/>
      </c>
      <c r="E3765" s="43" t="str">
        <f t="shared" si="1754"/>
        <v/>
      </c>
      <c r="F3765" s="43" t="str">
        <f t="shared" si="1755"/>
        <v/>
      </c>
      <c r="G3765" s="43" t="str">
        <f>IF(A3765&lt;&gt;"",IF(A3765&lt;Data!$G$11*0.25,$C$13/$G$32,IF(A3765&gt;Data!$G$11*0.25,$C$13,$C$13*10)),"")</f>
        <v/>
      </c>
      <c r="H3765" s="43" t="str">
        <f>IF(A3765&lt;&gt;"",IF(Data!$G$9="constant",$C$13,IF(Data!$G$9="squeeze",G3765,F3765)),"")</f>
        <v/>
      </c>
      <c r="I3765" s="38" t="str">
        <f ca="1">IF(ISNUMBER(A3765),NORMINV(RAND(),0,IF(AND(Data!$G$9="squeeze",A3765&lt;Data!$G$11*0.25),$H$32,1)*$C$30*$C$13)*($C$14*$C$12),"")</f>
        <v/>
      </c>
      <c r="J3765" s="42" t="str">
        <f ca="1">IFERROR(IF(Data!$C$6="Real",B3765,I3765+J3764+($C$14*$C$12)*(NORMINV(RAND(),$C$15,CHOOSE($G$13,$C$13,F3765,G3765)))),"")</f>
        <v/>
      </c>
      <c r="K3765" s="88" t="str">
        <f>IF(ISNUMBER(A3765), IF($G$16="fixed",$G$17,MIN(H3765*Data!$C$7*$C$16*0.5,$C$17*Data!$C$7))*$C$12,"")</f>
        <v/>
      </c>
      <c r="L3765" s="42" t="str">
        <f t="shared" ca="1" si="1770"/>
        <v/>
      </c>
      <c r="M3765" s="44" t="str">
        <f t="shared" ca="1" si="1771"/>
        <v/>
      </c>
      <c r="N3765" s="44" t="str">
        <f t="shared" ca="1" si="1772"/>
        <v/>
      </c>
      <c r="O3765" s="108" t="str">
        <f t="shared" si="1756"/>
        <v/>
      </c>
      <c r="P3765" s="102" t="str">
        <f t="shared" si="1757"/>
        <v/>
      </c>
      <c r="Q3765" s="102" t="str">
        <f t="shared" si="1758"/>
        <v/>
      </c>
      <c r="R3765" s="120" t="str">
        <f t="shared" si="1759"/>
        <v/>
      </c>
      <c r="S3765" s="54" t="str">
        <f t="shared" si="1760"/>
        <v/>
      </c>
      <c r="T3765" s="5" t="str">
        <f t="shared" si="1761"/>
        <v/>
      </c>
      <c r="U3765" s="152" t="str">
        <f t="shared" si="1744"/>
        <v/>
      </c>
      <c r="V3765" s="152" t="str">
        <f t="shared" si="1745"/>
        <v/>
      </c>
      <c r="W3765" s="153" t="str">
        <f t="shared" si="1746"/>
        <v/>
      </c>
      <c r="X3765" s="153" t="str">
        <f t="shared" si="1747"/>
        <v/>
      </c>
      <c r="Y3765" s="153" t="str">
        <f t="shared" si="1748"/>
        <v/>
      </c>
      <c r="Z3765" s="153" t="str">
        <f t="shared" si="1749"/>
        <v/>
      </c>
      <c r="AA3765" s="152" t="str">
        <f t="shared" si="1750"/>
        <v/>
      </c>
      <c r="AB3765" s="152" t="str">
        <f t="shared" si="1751"/>
        <v/>
      </c>
      <c r="AC3765" s="154" t="str">
        <f t="shared" si="1762"/>
        <v/>
      </c>
      <c r="AD3765" s="154" t="str">
        <f t="shared" si="1763"/>
        <v/>
      </c>
      <c r="AE3765" s="3" t="str">
        <f t="shared" si="1764"/>
        <v/>
      </c>
      <c r="AF3765" s="3" t="str">
        <f t="shared" si="1765"/>
        <v/>
      </c>
      <c r="AG3765" s="3" t="str">
        <f t="shared" si="1766"/>
        <v/>
      </c>
      <c r="AH3765" s="4" t="str">
        <f t="shared" si="1767"/>
        <v/>
      </c>
      <c r="AI3765" s="75" t="str">
        <f t="shared" si="1768"/>
        <v/>
      </c>
      <c r="AJ3765" s="75" t="str">
        <f t="shared" si="1769"/>
        <v/>
      </c>
    </row>
    <row r="3766" spans="1:36" ht="14.25">
      <c r="A3766" s="41" t="str">
        <f t="shared" si="1752"/>
        <v/>
      </c>
      <c r="B3766" s="150" t="str">
        <f>IF(ISNUMBER(A3766),INDEX('MetaTrader Import'!$H$13:$J$5893,TRUNC(((A3766-$A$39+1)-1)/3)+1,MOD((A3766-$A$39+1)-1,3)+1),"")</f>
        <v/>
      </c>
      <c r="C3766" s="43" t="str">
        <f t="shared" si="1753"/>
        <v/>
      </c>
      <c r="D3766" s="43" t="str">
        <f t="shared" ca="1" si="1743"/>
        <v/>
      </c>
      <c r="E3766" s="43" t="str">
        <f t="shared" si="1754"/>
        <v/>
      </c>
      <c r="F3766" s="43" t="str">
        <f t="shared" si="1755"/>
        <v/>
      </c>
      <c r="G3766" s="43" t="str">
        <f>IF(A3766&lt;&gt;"",IF(A3766&lt;Data!$G$11*0.25,$C$13/$G$32,IF(A3766&gt;Data!$G$11*0.25,$C$13,$C$13*10)),"")</f>
        <v/>
      </c>
      <c r="H3766" s="43" t="str">
        <f>IF(A3766&lt;&gt;"",IF(Data!$G$9="constant",$C$13,IF(Data!$G$9="squeeze",G3766,F3766)),"")</f>
        <v/>
      </c>
      <c r="I3766" s="38" t="str">
        <f ca="1">IF(ISNUMBER(A3766),NORMINV(RAND(),0,IF(AND(Data!$G$9="squeeze",A3766&lt;Data!$G$11*0.25),$H$32,1)*$C$30*$C$13)*($C$14*$C$12),"")</f>
        <v/>
      </c>
      <c r="J3766" s="42" t="str">
        <f ca="1">IFERROR(IF(Data!$C$6="Real",B3766,I3766+J3765+($C$14*$C$12)*(NORMINV(RAND(),$C$15,CHOOSE($G$13,$C$13,F3766,G3766)))),"")</f>
        <v/>
      </c>
      <c r="K3766" s="88" t="str">
        <f>IF(ISNUMBER(A3766), IF($G$16="fixed",$G$17,MIN(H3766*Data!$C$7*$C$16*0.5,$C$17*Data!$C$7))*$C$12,"")</f>
        <v/>
      </c>
      <c r="L3766" s="42" t="str">
        <f t="shared" ca="1" si="1770"/>
        <v/>
      </c>
      <c r="M3766" s="44" t="str">
        <f t="shared" ca="1" si="1771"/>
        <v/>
      </c>
      <c r="N3766" s="44" t="str">
        <f t="shared" ca="1" si="1772"/>
        <v/>
      </c>
      <c r="O3766" s="108" t="str">
        <f t="shared" si="1756"/>
        <v/>
      </c>
      <c r="P3766" s="102" t="str">
        <f t="shared" si="1757"/>
        <v/>
      </c>
      <c r="Q3766" s="102" t="str">
        <f t="shared" si="1758"/>
        <v/>
      </c>
      <c r="R3766" s="120" t="str">
        <f t="shared" si="1759"/>
        <v/>
      </c>
      <c r="S3766" s="54" t="str">
        <f t="shared" si="1760"/>
        <v/>
      </c>
      <c r="T3766" s="5" t="str">
        <f t="shared" si="1761"/>
        <v/>
      </c>
      <c r="U3766" s="152" t="str">
        <f t="shared" si="1744"/>
        <v/>
      </c>
      <c r="V3766" s="152" t="str">
        <f t="shared" si="1745"/>
        <v/>
      </c>
      <c r="W3766" s="153" t="str">
        <f t="shared" si="1746"/>
        <v/>
      </c>
      <c r="X3766" s="153" t="str">
        <f t="shared" si="1747"/>
        <v/>
      </c>
      <c r="Y3766" s="153" t="str">
        <f t="shared" si="1748"/>
        <v/>
      </c>
      <c r="Z3766" s="153" t="str">
        <f t="shared" si="1749"/>
        <v/>
      </c>
      <c r="AA3766" s="152" t="str">
        <f t="shared" si="1750"/>
        <v/>
      </c>
      <c r="AB3766" s="152" t="str">
        <f t="shared" si="1751"/>
        <v/>
      </c>
      <c r="AC3766" s="154" t="str">
        <f t="shared" si="1762"/>
        <v/>
      </c>
      <c r="AD3766" s="154" t="str">
        <f t="shared" si="1763"/>
        <v/>
      </c>
      <c r="AE3766" s="3" t="str">
        <f t="shared" si="1764"/>
        <v/>
      </c>
      <c r="AF3766" s="3" t="str">
        <f t="shared" si="1765"/>
        <v/>
      </c>
      <c r="AG3766" s="3" t="str">
        <f t="shared" si="1766"/>
        <v/>
      </c>
      <c r="AH3766" s="4" t="str">
        <f t="shared" si="1767"/>
        <v/>
      </c>
      <c r="AI3766" s="75" t="str">
        <f t="shared" si="1768"/>
        <v/>
      </c>
      <c r="AJ3766" s="75" t="str">
        <f t="shared" si="1769"/>
        <v/>
      </c>
    </row>
    <row r="3767" spans="1:36" ht="14.25">
      <c r="A3767" s="41" t="str">
        <f t="shared" si="1752"/>
        <v/>
      </c>
      <c r="B3767" s="150" t="str">
        <f>IF(ISNUMBER(A3767),INDEX('MetaTrader Import'!$H$13:$J$5893,TRUNC(((A3767-$A$39+1)-1)/3)+1,MOD((A3767-$A$39+1)-1,3)+1),"")</f>
        <v/>
      </c>
      <c r="C3767" s="43" t="str">
        <f t="shared" si="1753"/>
        <v/>
      </c>
      <c r="D3767" s="43" t="str">
        <f t="shared" ca="1" si="1743"/>
        <v/>
      </c>
      <c r="E3767" s="43" t="str">
        <f t="shared" si="1754"/>
        <v/>
      </c>
      <c r="F3767" s="43" t="str">
        <f t="shared" si="1755"/>
        <v/>
      </c>
      <c r="G3767" s="43" t="str">
        <f>IF(A3767&lt;&gt;"",IF(A3767&lt;Data!$G$11*0.25,$C$13/$G$32,IF(A3767&gt;Data!$G$11*0.25,$C$13,$C$13*10)),"")</f>
        <v/>
      </c>
      <c r="H3767" s="43" t="str">
        <f>IF(A3767&lt;&gt;"",IF(Data!$G$9="constant",$C$13,IF(Data!$G$9="squeeze",G3767,F3767)),"")</f>
        <v/>
      </c>
      <c r="I3767" s="38" t="str">
        <f ca="1">IF(ISNUMBER(A3767),NORMINV(RAND(),0,IF(AND(Data!$G$9="squeeze",A3767&lt;Data!$G$11*0.25),$H$32,1)*$C$30*$C$13)*($C$14*$C$12),"")</f>
        <v/>
      </c>
      <c r="J3767" s="42" t="str">
        <f ca="1">IFERROR(IF(Data!$C$6="Real",B3767,I3767+J3766+($C$14*$C$12)*(NORMINV(RAND(),$C$15,CHOOSE($G$13,$C$13,F3767,G3767)))),"")</f>
        <v/>
      </c>
      <c r="K3767" s="88" t="str">
        <f>IF(ISNUMBER(A3767), IF($G$16="fixed",$G$17,MIN(H3767*Data!$C$7*$C$16*0.5,$C$17*Data!$C$7))*$C$12,"")</f>
        <v/>
      </c>
      <c r="L3767" s="42" t="str">
        <f t="shared" ca="1" si="1770"/>
        <v/>
      </c>
      <c r="M3767" s="44" t="str">
        <f t="shared" ca="1" si="1771"/>
        <v/>
      </c>
      <c r="N3767" s="44" t="str">
        <f t="shared" ca="1" si="1772"/>
        <v/>
      </c>
      <c r="O3767" s="108" t="str">
        <f t="shared" si="1756"/>
        <v/>
      </c>
      <c r="P3767" s="102" t="str">
        <f t="shared" si="1757"/>
        <v/>
      </c>
      <c r="Q3767" s="102" t="str">
        <f t="shared" si="1758"/>
        <v/>
      </c>
      <c r="R3767" s="120" t="str">
        <f t="shared" si="1759"/>
        <v/>
      </c>
      <c r="S3767" s="54" t="str">
        <f t="shared" si="1760"/>
        <v/>
      </c>
      <c r="T3767" s="5" t="str">
        <f t="shared" si="1761"/>
        <v/>
      </c>
      <c r="U3767" s="152" t="str">
        <f t="shared" si="1744"/>
        <v/>
      </c>
      <c r="V3767" s="152" t="str">
        <f t="shared" si="1745"/>
        <v/>
      </c>
      <c r="W3767" s="153" t="str">
        <f t="shared" si="1746"/>
        <v/>
      </c>
      <c r="X3767" s="153" t="str">
        <f t="shared" si="1747"/>
        <v/>
      </c>
      <c r="Y3767" s="153" t="str">
        <f t="shared" si="1748"/>
        <v/>
      </c>
      <c r="Z3767" s="153" t="str">
        <f t="shared" si="1749"/>
        <v/>
      </c>
      <c r="AA3767" s="152" t="str">
        <f t="shared" si="1750"/>
        <v/>
      </c>
      <c r="AB3767" s="152" t="str">
        <f t="shared" si="1751"/>
        <v/>
      </c>
      <c r="AC3767" s="154" t="str">
        <f t="shared" si="1762"/>
        <v/>
      </c>
      <c r="AD3767" s="154" t="str">
        <f t="shared" si="1763"/>
        <v/>
      </c>
      <c r="AE3767" s="3" t="str">
        <f t="shared" si="1764"/>
        <v/>
      </c>
      <c r="AF3767" s="3" t="str">
        <f t="shared" si="1765"/>
        <v/>
      </c>
      <c r="AG3767" s="3" t="str">
        <f t="shared" si="1766"/>
        <v/>
      </c>
      <c r="AH3767" s="4" t="str">
        <f t="shared" si="1767"/>
        <v/>
      </c>
      <c r="AI3767" s="75" t="str">
        <f t="shared" si="1768"/>
        <v/>
      </c>
      <c r="AJ3767" s="75" t="str">
        <f t="shared" si="1769"/>
        <v/>
      </c>
    </row>
    <row r="3768" spans="1:36" ht="14.25">
      <c r="A3768" s="41" t="str">
        <f t="shared" si="1752"/>
        <v/>
      </c>
      <c r="B3768" s="150" t="str">
        <f>IF(ISNUMBER(A3768),INDEX('MetaTrader Import'!$H$13:$J$5893,TRUNC(((A3768-$A$39+1)-1)/3)+1,MOD((A3768-$A$39+1)-1,3)+1),"")</f>
        <v/>
      </c>
      <c r="C3768" s="43" t="str">
        <f t="shared" si="1753"/>
        <v/>
      </c>
      <c r="D3768" s="43" t="str">
        <f t="shared" ca="1" si="1743"/>
        <v/>
      </c>
      <c r="E3768" s="43" t="str">
        <f t="shared" si="1754"/>
        <v/>
      </c>
      <c r="F3768" s="43" t="str">
        <f t="shared" si="1755"/>
        <v/>
      </c>
      <c r="G3768" s="43" t="str">
        <f>IF(A3768&lt;&gt;"",IF(A3768&lt;Data!$G$11*0.25,$C$13/$G$32,IF(A3768&gt;Data!$G$11*0.25,$C$13,$C$13*10)),"")</f>
        <v/>
      </c>
      <c r="H3768" s="43" t="str">
        <f>IF(A3768&lt;&gt;"",IF(Data!$G$9="constant",$C$13,IF(Data!$G$9="squeeze",G3768,F3768)),"")</f>
        <v/>
      </c>
      <c r="I3768" s="38" t="str">
        <f ca="1">IF(ISNUMBER(A3768),NORMINV(RAND(),0,IF(AND(Data!$G$9="squeeze",A3768&lt;Data!$G$11*0.25),$H$32,1)*$C$30*$C$13)*($C$14*$C$12),"")</f>
        <v/>
      </c>
      <c r="J3768" s="42" t="str">
        <f ca="1">IFERROR(IF(Data!$C$6="Real",B3768,I3768+J3767+($C$14*$C$12)*(NORMINV(RAND(),$C$15,CHOOSE($G$13,$C$13,F3768,G3768)))),"")</f>
        <v/>
      </c>
      <c r="K3768" s="88" t="str">
        <f>IF(ISNUMBER(A3768), IF($G$16="fixed",$G$17,MIN(H3768*Data!$C$7*$C$16*0.5,$C$17*Data!$C$7))*$C$12,"")</f>
        <v/>
      </c>
      <c r="L3768" s="42" t="str">
        <f t="shared" ca="1" si="1770"/>
        <v/>
      </c>
      <c r="M3768" s="44" t="str">
        <f t="shared" ca="1" si="1771"/>
        <v/>
      </c>
      <c r="N3768" s="44" t="str">
        <f t="shared" ca="1" si="1772"/>
        <v/>
      </c>
      <c r="O3768" s="108" t="str">
        <f t="shared" si="1756"/>
        <v/>
      </c>
      <c r="P3768" s="102" t="str">
        <f t="shared" si="1757"/>
        <v/>
      </c>
      <c r="Q3768" s="102" t="str">
        <f t="shared" si="1758"/>
        <v/>
      </c>
      <c r="R3768" s="120" t="str">
        <f t="shared" si="1759"/>
        <v/>
      </c>
      <c r="S3768" s="54" t="str">
        <f t="shared" si="1760"/>
        <v/>
      </c>
      <c r="T3768" s="5" t="str">
        <f t="shared" si="1761"/>
        <v/>
      </c>
      <c r="U3768" s="152" t="str">
        <f t="shared" si="1744"/>
        <v/>
      </c>
      <c r="V3768" s="152" t="str">
        <f t="shared" si="1745"/>
        <v/>
      </c>
      <c r="W3768" s="153" t="str">
        <f t="shared" si="1746"/>
        <v/>
      </c>
      <c r="X3768" s="153" t="str">
        <f t="shared" si="1747"/>
        <v/>
      </c>
      <c r="Y3768" s="153" t="str">
        <f t="shared" si="1748"/>
        <v/>
      </c>
      <c r="Z3768" s="153" t="str">
        <f t="shared" si="1749"/>
        <v/>
      </c>
      <c r="AA3768" s="152" t="str">
        <f t="shared" si="1750"/>
        <v/>
      </c>
      <c r="AB3768" s="152" t="str">
        <f t="shared" si="1751"/>
        <v/>
      </c>
      <c r="AC3768" s="154" t="str">
        <f t="shared" si="1762"/>
        <v/>
      </c>
      <c r="AD3768" s="154" t="str">
        <f t="shared" si="1763"/>
        <v/>
      </c>
      <c r="AE3768" s="3" t="str">
        <f t="shared" si="1764"/>
        <v/>
      </c>
      <c r="AF3768" s="3" t="str">
        <f t="shared" si="1765"/>
        <v/>
      </c>
      <c r="AG3768" s="3" t="str">
        <f t="shared" si="1766"/>
        <v/>
      </c>
      <c r="AH3768" s="4" t="str">
        <f t="shared" si="1767"/>
        <v/>
      </c>
      <c r="AI3768" s="75" t="str">
        <f t="shared" si="1768"/>
        <v/>
      </c>
      <c r="AJ3768" s="75" t="str">
        <f t="shared" si="1769"/>
        <v/>
      </c>
    </row>
    <row r="3769" spans="1:36" ht="14.25">
      <c r="A3769" s="41" t="str">
        <f t="shared" si="1752"/>
        <v/>
      </c>
      <c r="B3769" s="150" t="str">
        <f>IF(ISNUMBER(A3769),INDEX('MetaTrader Import'!$H$13:$J$5893,TRUNC(((A3769-$A$39+1)-1)/3)+1,MOD((A3769-$A$39+1)-1,3)+1),"")</f>
        <v/>
      </c>
      <c r="C3769" s="43" t="str">
        <f t="shared" si="1753"/>
        <v/>
      </c>
      <c r="D3769" s="43" t="str">
        <f t="shared" ca="1" si="1743"/>
        <v/>
      </c>
      <c r="E3769" s="43" t="str">
        <f t="shared" si="1754"/>
        <v/>
      </c>
      <c r="F3769" s="43" t="str">
        <f t="shared" si="1755"/>
        <v/>
      </c>
      <c r="G3769" s="43" t="str">
        <f>IF(A3769&lt;&gt;"",IF(A3769&lt;Data!$G$11*0.25,$C$13/$G$32,IF(A3769&gt;Data!$G$11*0.25,$C$13,$C$13*10)),"")</f>
        <v/>
      </c>
      <c r="H3769" s="43" t="str">
        <f>IF(A3769&lt;&gt;"",IF(Data!$G$9="constant",$C$13,IF(Data!$G$9="squeeze",G3769,F3769)),"")</f>
        <v/>
      </c>
      <c r="I3769" s="38" t="str">
        <f ca="1">IF(ISNUMBER(A3769),NORMINV(RAND(),0,IF(AND(Data!$G$9="squeeze",A3769&lt;Data!$G$11*0.25),$H$32,1)*$C$30*$C$13)*($C$14*$C$12),"")</f>
        <v/>
      </c>
      <c r="J3769" s="42" t="str">
        <f ca="1">IFERROR(IF(Data!$C$6="Real",B3769,I3769+J3768+($C$14*$C$12)*(NORMINV(RAND(),$C$15,CHOOSE($G$13,$C$13,F3769,G3769)))),"")</f>
        <v/>
      </c>
      <c r="K3769" s="88" t="str">
        <f>IF(ISNUMBER(A3769), IF($G$16="fixed",$G$17,MIN(H3769*Data!$C$7*$C$16*0.5,$C$17*Data!$C$7))*$C$12,"")</f>
        <v/>
      </c>
      <c r="L3769" s="42" t="str">
        <f t="shared" ca="1" si="1770"/>
        <v/>
      </c>
      <c r="M3769" s="44" t="str">
        <f t="shared" ca="1" si="1771"/>
        <v/>
      </c>
      <c r="N3769" s="44" t="str">
        <f t="shared" ca="1" si="1772"/>
        <v/>
      </c>
      <c r="O3769" s="108" t="str">
        <f t="shared" si="1756"/>
        <v/>
      </c>
      <c r="P3769" s="102" t="str">
        <f t="shared" si="1757"/>
        <v/>
      </c>
      <c r="Q3769" s="102" t="str">
        <f t="shared" si="1758"/>
        <v/>
      </c>
      <c r="R3769" s="120" t="str">
        <f t="shared" si="1759"/>
        <v/>
      </c>
      <c r="S3769" s="54" t="str">
        <f t="shared" si="1760"/>
        <v/>
      </c>
      <c r="T3769" s="5" t="str">
        <f t="shared" si="1761"/>
        <v/>
      </c>
      <c r="U3769" s="152" t="str">
        <f t="shared" si="1744"/>
        <v/>
      </c>
      <c r="V3769" s="152" t="str">
        <f t="shared" si="1745"/>
        <v/>
      </c>
      <c r="W3769" s="153" t="str">
        <f t="shared" si="1746"/>
        <v/>
      </c>
      <c r="X3769" s="153" t="str">
        <f t="shared" si="1747"/>
        <v/>
      </c>
      <c r="Y3769" s="153" t="str">
        <f t="shared" si="1748"/>
        <v/>
      </c>
      <c r="Z3769" s="153" t="str">
        <f t="shared" si="1749"/>
        <v/>
      </c>
      <c r="AA3769" s="152" t="str">
        <f t="shared" si="1750"/>
        <v/>
      </c>
      <c r="AB3769" s="152" t="str">
        <f t="shared" si="1751"/>
        <v/>
      </c>
      <c r="AC3769" s="154" t="str">
        <f t="shared" si="1762"/>
        <v/>
      </c>
      <c r="AD3769" s="154" t="str">
        <f t="shared" si="1763"/>
        <v/>
      </c>
      <c r="AE3769" s="3" t="str">
        <f t="shared" si="1764"/>
        <v/>
      </c>
      <c r="AF3769" s="3" t="str">
        <f t="shared" si="1765"/>
        <v/>
      </c>
      <c r="AG3769" s="3" t="str">
        <f t="shared" si="1766"/>
        <v/>
      </c>
      <c r="AH3769" s="4" t="str">
        <f t="shared" si="1767"/>
        <v/>
      </c>
      <c r="AI3769" s="75" t="str">
        <f t="shared" si="1768"/>
        <v/>
      </c>
      <c r="AJ3769" s="75" t="str">
        <f t="shared" si="1769"/>
        <v/>
      </c>
    </row>
    <row r="3770" spans="1:36" ht="14.25">
      <c r="A3770" s="41" t="str">
        <f t="shared" si="1752"/>
        <v/>
      </c>
      <c r="B3770" s="150" t="str">
        <f>IF(ISNUMBER(A3770),INDEX('MetaTrader Import'!$H$13:$J$5893,TRUNC(((A3770-$A$39+1)-1)/3)+1,MOD((A3770-$A$39+1)-1,3)+1),"")</f>
        <v/>
      </c>
      <c r="C3770" s="43" t="str">
        <f t="shared" si="1753"/>
        <v/>
      </c>
      <c r="D3770" s="43" t="str">
        <f t="shared" ca="1" si="1743"/>
        <v/>
      </c>
      <c r="E3770" s="43" t="str">
        <f t="shared" si="1754"/>
        <v/>
      </c>
      <c r="F3770" s="43" t="str">
        <f t="shared" si="1755"/>
        <v/>
      </c>
      <c r="G3770" s="43" t="str">
        <f>IF(A3770&lt;&gt;"",IF(A3770&lt;Data!$G$11*0.25,$C$13/$G$32,IF(A3770&gt;Data!$G$11*0.25,$C$13,$C$13*10)),"")</f>
        <v/>
      </c>
      <c r="H3770" s="43" t="str">
        <f>IF(A3770&lt;&gt;"",IF(Data!$G$9="constant",$C$13,IF(Data!$G$9="squeeze",G3770,F3770)),"")</f>
        <v/>
      </c>
      <c r="I3770" s="38" t="str">
        <f ca="1">IF(ISNUMBER(A3770),NORMINV(RAND(),0,IF(AND(Data!$G$9="squeeze",A3770&lt;Data!$G$11*0.25),$H$32,1)*$C$30*$C$13)*($C$14*$C$12),"")</f>
        <v/>
      </c>
      <c r="J3770" s="42" t="str">
        <f ca="1">IFERROR(IF(Data!$C$6="Real",B3770,I3770+J3769+($C$14*$C$12)*(NORMINV(RAND(),$C$15,CHOOSE($G$13,$C$13,F3770,G3770)))),"")</f>
        <v/>
      </c>
      <c r="K3770" s="88" t="str">
        <f>IF(ISNUMBER(A3770), IF($G$16="fixed",$G$17,MIN(H3770*Data!$C$7*$C$16*0.5,$C$17*Data!$C$7))*$C$12,"")</f>
        <v/>
      </c>
      <c r="L3770" s="42" t="str">
        <f t="shared" ca="1" si="1770"/>
        <v/>
      </c>
      <c r="M3770" s="44" t="str">
        <f t="shared" ca="1" si="1771"/>
        <v/>
      </c>
      <c r="N3770" s="44" t="str">
        <f t="shared" ca="1" si="1772"/>
        <v/>
      </c>
      <c r="O3770" s="108" t="str">
        <f t="shared" si="1756"/>
        <v/>
      </c>
      <c r="P3770" s="102" t="str">
        <f t="shared" si="1757"/>
        <v/>
      </c>
      <c r="Q3770" s="102" t="str">
        <f t="shared" si="1758"/>
        <v/>
      </c>
      <c r="R3770" s="120" t="str">
        <f t="shared" si="1759"/>
        <v/>
      </c>
      <c r="S3770" s="54" t="str">
        <f t="shared" si="1760"/>
        <v/>
      </c>
      <c r="T3770" s="5" t="str">
        <f t="shared" si="1761"/>
        <v/>
      </c>
      <c r="U3770" s="152" t="str">
        <f t="shared" si="1744"/>
        <v/>
      </c>
      <c r="V3770" s="152" t="str">
        <f t="shared" si="1745"/>
        <v/>
      </c>
      <c r="W3770" s="153" t="str">
        <f t="shared" si="1746"/>
        <v/>
      </c>
      <c r="X3770" s="153" t="str">
        <f t="shared" si="1747"/>
        <v/>
      </c>
      <c r="Y3770" s="153" t="str">
        <f t="shared" si="1748"/>
        <v/>
      </c>
      <c r="Z3770" s="153" t="str">
        <f t="shared" si="1749"/>
        <v/>
      </c>
      <c r="AA3770" s="152" t="str">
        <f t="shared" si="1750"/>
        <v/>
      </c>
      <c r="AB3770" s="152" t="str">
        <f t="shared" si="1751"/>
        <v/>
      </c>
      <c r="AC3770" s="154" t="str">
        <f t="shared" si="1762"/>
        <v/>
      </c>
      <c r="AD3770" s="154" t="str">
        <f t="shared" si="1763"/>
        <v/>
      </c>
      <c r="AE3770" s="3" t="str">
        <f t="shared" si="1764"/>
        <v/>
      </c>
      <c r="AF3770" s="3" t="str">
        <f t="shared" si="1765"/>
        <v/>
      </c>
      <c r="AG3770" s="3" t="str">
        <f t="shared" si="1766"/>
        <v/>
      </c>
      <c r="AH3770" s="4" t="str">
        <f t="shared" si="1767"/>
        <v/>
      </c>
      <c r="AI3770" s="75" t="str">
        <f t="shared" si="1768"/>
        <v/>
      </c>
      <c r="AJ3770" s="75" t="str">
        <f t="shared" si="1769"/>
        <v/>
      </c>
    </row>
    <row r="3771" spans="1:36" ht="14.25">
      <c r="A3771" s="41" t="str">
        <f t="shared" si="1752"/>
        <v/>
      </c>
      <c r="B3771" s="150" t="str">
        <f>IF(ISNUMBER(A3771),INDEX('MetaTrader Import'!$H$13:$J$5893,TRUNC(((A3771-$A$39+1)-1)/3)+1,MOD((A3771-$A$39+1)-1,3)+1),"")</f>
        <v/>
      </c>
      <c r="C3771" s="43" t="str">
        <f t="shared" si="1753"/>
        <v/>
      </c>
      <c r="D3771" s="43" t="str">
        <f t="shared" ca="1" si="1743"/>
        <v/>
      </c>
      <c r="E3771" s="43" t="str">
        <f t="shared" si="1754"/>
        <v/>
      </c>
      <c r="F3771" s="43" t="str">
        <f t="shared" si="1755"/>
        <v/>
      </c>
      <c r="G3771" s="43" t="str">
        <f>IF(A3771&lt;&gt;"",IF(A3771&lt;Data!$G$11*0.25,$C$13/$G$32,IF(A3771&gt;Data!$G$11*0.25,$C$13,$C$13*10)),"")</f>
        <v/>
      </c>
      <c r="H3771" s="43" t="str">
        <f>IF(A3771&lt;&gt;"",IF(Data!$G$9="constant",$C$13,IF(Data!$G$9="squeeze",G3771,F3771)),"")</f>
        <v/>
      </c>
      <c r="I3771" s="38" t="str">
        <f ca="1">IF(ISNUMBER(A3771),NORMINV(RAND(),0,IF(AND(Data!$G$9="squeeze",A3771&lt;Data!$G$11*0.25),$H$32,1)*$C$30*$C$13)*($C$14*$C$12),"")</f>
        <v/>
      </c>
      <c r="J3771" s="42" t="str">
        <f ca="1">IFERROR(IF(Data!$C$6="Real",B3771,I3771+J3770+($C$14*$C$12)*(NORMINV(RAND(),$C$15,CHOOSE($G$13,$C$13,F3771,G3771)))),"")</f>
        <v/>
      </c>
      <c r="K3771" s="88" t="str">
        <f>IF(ISNUMBER(A3771), IF($G$16="fixed",$G$17,MIN(H3771*Data!$C$7*$C$16*0.5,$C$17*Data!$C$7))*$C$12,"")</f>
        <v/>
      </c>
      <c r="L3771" s="42" t="str">
        <f t="shared" ca="1" si="1770"/>
        <v/>
      </c>
      <c r="M3771" s="44" t="str">
        <f t="shared" ca="1" si="1771"/>
        <v/>
      </c>
      <c r="N3771" s="44" t="str">
        <f t="shared" ca="1" si="1772"/>
        <v/>
      </c>
      <c r="O3771" s="108" t="str">
        <f t="shared" si="1756"/>
        <v/>
      </c>
      <c r="P3771" s="102" t="str">
        <f t="shared" si="1757"/>
        <v/>
      </c>
      <c r="Q3771" s="102" t="str">
        <f t="shared" si="1758"/>
        <v/>
      </c>
      <c r="R3771" s="120" t="str">
        <f t="shared" si="1759"/>
        <v/>
      </c>
      <c r="S3771" s="54" t="str">
        <f t="shared" si="1760"/>
        <v/>
      </c>
      <c r="T3771" s="5" t="str">
        <f t="shared" si="1761"/>
        <v/>
      </c>
      <c r="U3771" s="152" t="str">
        <f t="shared" si="1744"/>
        <v/>
      </c>
      <c r="V3771" s="152" t="str">
        <f t="shared" si="1745"/>
        <v/>
      </c>
      <c r="W3771" s="153" t="str">
        <f t="shared" si="1746"/>
        <v/>
      </c>
      <c r="X3771" s="153" t="str">
        <f t="shared" si="1747"/>
        <v/>
      </c>
      <c r="Y3771" s="153" t="str">
        <f t="shared" si="1748"/>
        <v/>
      </c>
      <c r="Z3771" s="153" t="str">
        <f t="shared" si="1749"/>
        <v/>
      </c>
      <c r="AA3771" s="152" t="str">
        <f t="shared" si="1750"/>
        <v/>
      </c>
      <c r="AB3771" s="152" t="str">
        <f t="shared" si="1751"/>
        <v/>
      </c>
      <c r="AC3771" s="154" t="str">
        <f t="shared" si="1762"/>
        <v/>
      </c>
      <c r="AD3771" s="154" t="str">
        <f t="shared" si="1763"/>
        <v/>
      </c>
      <c r="AE3771" s="3" t="str">
        <f t="shared" si="1764"/>
        <v/>
      </c>
      <c r="AF3771" s="3" t="str">
        <f t="shared" si="1765"/>
        <v/>
      </c>
      <c r="AG3771" s="3" t="str">
        <f t="shared" si="1766"/>
        <v/>
      </c>
      <c r="AH3771" s="4" t="str">
        <f t="shared" si="1767"/>
        <v/>
      </c>
      <c r="AI3771" s="75" t="str">
        <f t="shared" si="1768"/>
        <v/>
      </c>
      <c r="AJ3771" s="75" t="str">
        <f t="shared" si="1769"/>
        <v/>
      </c>
    </row>
    <row r="3772" spans="1:36" ht="14.25">
      <c r="A3772" s="41" t="str">
        <f t="shared" si="1752"/>
        <v/>
      </c>
      <c r="B3772" s="150" t="str">
        <f>IF(ISNUMBER(A3772),INDEX('MetaTrader Import'!$H$13:$J$5893,TRUNC(((A3772-$A$39+1)-1)/3)+1,MOD((A3772-$A$39+1)-1,3)+1),"")</f>
        <v/>
      </c>
      <c r="C3772" s="43" t="str">
        <f t="shared" si="1753"/>
        <v/>
      </c>
      <c r="D3772" s="43" t="str">
        <f t="shared" ca="1" si="1743"/>
        <v/>
      </c>
      <c r="E3772" s="43" t="str">
        <f t="shared" si="1754"/>
        <v/>
      </c>
      <c r="F3772" s="43" t="str">
        <f t="shared" si="1755"/>
        <v/>
      </c>
      <c r="G3772" s="43" t="str">
        <f>IF(A3772&lt;&gt;"",IF(A3772&lt;Data!$G$11*0.25,$C$13/$G$32,IF(A3772&gt;Data!$G$11*0.25,$C$13,$C$13*10)),"")</f>
        <v/>
      </c>
      <c r="H3772" s="43" t="str">
        <f>IF(A3772&lt;&gt;"",IF(Data!$G$9="constant",$C$13,IF(Data!$G$9="squeeze",G3772,F3772)),"")</f>
        <v/>
      </c>
      <c r="I3772" s="38" t="str">
        <f ca="1">IF(ISNUMBER(A3772),NORMINV(RAND(),0,IF(AND(Data!$G$9="squeeze",A3772&lt;Data!$G$11*0.25),$H$32,1)*$C$30*$C$13)*($C$14*$C$12),"")</f>
        <v/>
      </c>
      <c r="J3772" s="42" t="str">
        <f ca="1">IFERROR(IF(Data!$C$6="Real",B3772,I3772+J3771+($C$14*$C$12)*(NORMINV(RAND(),$C$15,CHOOSE($G$13,$C$13,F3772,G3772)))),"")</f>
        <v/>
      </c>
      <c r="K3772" s="88" t="str">
        <f>IF(ISNUMBER(A3772), IF($G$16="fixed",$G$17,MIN(H3772*Data!$C$7*$C$16*0.5,$C$17*Data!$C$7))*$C$12,"")</f>
        <v/>
      </c>
      <c r="L3772" s="42" t="str">
        <f t="shared" ca="1" si="1770"/>
        <v/>
      </c>
      <c r="M3772" s="44" t="str">
        <f t="shared" ca="1" si="1771"/>
        <v/>
      </c>
      <c r="N3772" s="44" t="str">
        <f t="shared" ca="1" si="1772"/>
        <v/>
      </c>
      <c r="O3772" s="108" t="str">
        <f t="shared" si="1756"/>
        <v/>
      </c>
      <c r="P3772" s="102" t="str">
        <f t="shared" si="1757"/>
        <v/>
      </c>
      <c r="Q3772" s="102" t="str">
        <f t="shared" si="1758"/>
        <v/>
      </c>
      <c r="R3772" s="120" t="str">
        <f t="shared" si="1759"/>
        <v/>
      </c>
      <c r="S3772" s="54" t="str">
        <f t="shared" si="1760"/>
        <v/>
      </c>
      <c r="T3772" s="5" t="str">
        <f t="shared" si="1761"/>
        <v/>
      </c>
      <c r="U3772" s="152" t="str">
        <f t="shared" si="1744"/>
        <v/>
      </c>
      <c r="V3772" s="152" t="str">
        <f t="shared" si="1745"/>
        <v/>
      </c>
      <c r="W3772" s="153" t="str">
        <f t="shared" si="1746"/>
        <v/>
      </c>
      <c r="X3772" s="153" t="str">
        <f t="shared" si="1747"/>
        <v/>
      </c>
      <c r="Y3772" s="153" t="str">
        <f t="shared" si="1748"/>
        <v/>
      </c>
      <c r="Z3772" s="153" t="str">
        <f t="shared" si="1749"/>
        <v/>
      </c>
      <c r="AA3772" s="152" t="str">
        <f t="shared" si="1750"/>
        <v/>
      </c>
      <c r="AB3772" s="152" t="str">
        <f t="shared" si="1751"/>
        <v/>
      </c>
      <c r="AC3772" s="154" t="str">
        <f t="shared" si="1762"/>
        <v/>
      </c>
      <c r="AD3772" s="154" t="str">
        <f t="shared" si="1763"/>
        <v/>
      </c>
      <c r="AE3772" s="3" t="str">
        <f t="shared" si="1764"/>
        <v/>
      </c>
      <c r="AF3772" s="3" t="str">
        <f t="shared" si="1765"/>
        <v/>
      </c>
      <c r="AG3772" s="3" t="str">
        <f t="shared" si="1766"/>
        <v/>
      </c>
      <c r="AH3772" s="4" t="str">
        <f t="shared" si="1767"/>
        <v/>
      </c>
      <c r="AI3772" s="75" t="str">
        <f t="shared" si="1768"/>
        <v/>
      </c>
      <c r="AJ3772" s="75" t="str">
        <f t="shared" si="1769"/>
        <v/>
      </c>
    </row>
    <row r="3773" spans="1:36" ht="14.25">
      <c r="A3773" s="41" t="str">
        <f t="shared" si="1752"/>
        <v/>
      </c>
      <c r="B3773" s="150" t="str">
        <f>IF(ISNUMBER(A3773),INDEX('MetaTrader Import'!$H$13:$J$5893,TRUNC(((A3773-$A$39+1)-1)/3)+1,MOD((A3773-$A$39+1)-1,3)+1),"")</f>
        <v/>
      </c>
      <c r="C3773" s="43" t="str">
        <f t="shared" si="1753"/>
        <v/>
      </c>
      <c r="D3773" s="43" t="str">
        <f t="shared" ca="1" si="1743"/>
        <v/>
      </c>
      <c r="E3773" s="43" t="str">
        <f t="shared" si="1754"/>
        <v/>
      </c>
      <c r="F3773" s="43" t="str">
        <f t="shared" si="1755"/>
        <v/>
      </c>
      <c r="G3773" s="43" t="str">
        <f>IF(A3773&lt;&gt;"",IF(A3773&lt;Data!$G$11*0.25,$C$13/$G$32,IF(A3773&gt;Data!$G$11*0.25,$C$13,$C$13*10)),"")</f>
        <v/>
      </c>
      <c r="H3773" s="43" t="str">
        <f>IF(A3773&lt;&gt;"",IF(Data!$G$9="constant",$C$13,IF(Data!$G$9="squeeze",G3773,F3773)),"")</f>
        <v/>
      </c>
      <c r="I3773" s="38" t="str">
        <f ca="1">IF(ISNUMBER(A3773),NORMINV(RAND(),0,IF(AND(Data!$G$9="squeeze",A3773&lt;Data!$G$11*0.25),$H$32,1)*$C$30*$C$13)*($C$14*$C$12),"")</f>
        <v/>
      </c>
      <c r="J3773" s="42" t="str">
        <f ca="1">IFERROR(IF(Data!$C$6="Real",B3773,I3773+J3772+($C$14*$C$12)*(NORMINV(RAND(),$C$15,CHOOSE($G$13,$C$13,F3773,G3773)))),"")</f>
        <v/>
      </c>
      <c r="K3773" s="88" t="str">
        <f>IF(ISNUMBER(A3773), IF($G$16="fixed",$G$17,MIN(H3773*Data!$C$7*$C$16*0.5,$C$17*Data!$C$7))*$C$12,"")</f>
        <v/>
      </c>
      <c r="L3773" s="42" t="str">
        <f t="shared" ca="1" si="1770"/>
        <v/>
      </c>
      <c r="M3773" s="44" t="str">
        <f t="shared" ca="1" si="1771"/>
        <v/>
      </c>
      <c r="N3773" s="44" t="str">
        <f t="shared" ca="1" si="1772"/>
        <v/>
      </c>
      <c r="O3773" s="108" t="str">
        <f t="shared" si="1756"/>
        <v/>
      </c>
      <c r="P3773" s="102" t="str">
        <f t="shared" si="1757"/>
        <v/>
      </c>
      <c r="Q3773" s="102" t="str">
        <f t="shared" si="1758"/>
        <v/>
      </c>
      <c r="R3773" s="120" t="str">
        <f t="shared" si="1759"/>
        <v/>
      </c>
      <c r="S3773" s="54" t="str">
        <f t="shared" si="1760"/>
        <v/>
      </c>
      <c r="T3773" s="5" t="str">
        <f t="shared" si="1761"/>
        <v/>
      </c>
      <c r="U3773" s="152" t="str">
        <f t="shared" si="1744"/>
        <v/>
      </c>
      <c r="V3773" s="152" t="str">
        <f t="shared" si="1745"/>
        <v/>
      </c>
      <c r="W3773" s="153" t="str">
        <f t="shared" si="1746"/>
        <v/>
      </c>
      <c r="X3773" s="153" t="str">
        <f t="shared" si="1747"/>
        <v/>
      </c>
      <c r="Y3773" s="153" t="str">
        <f t="shared" si="1748"/>
        <v/>
      </c>
      <c r="Z3773" s="153" t="str">
        <f t="shared" si="1749"/>
        <v/>
      </c>
      <c r="AA3773" s="152" t="str">
        <f t="shared" si="1750"/>
        <v/>
      </c>
      <c r="AB3773" s="152" t="str">
        <f t="shared" si="1751"/>
        <v/>
      </c>
      <c r="AC3773" s="154" t="str">
        <f t="shared" si="1762"/>
        <v/>
      </c>
      <c r="AD3773" s="154" t="str">
        <f t="shared" si="1763"/>
        <v/>
      </c>
      <c r="AE3773" s="3" t="str">
        <f t="shared" si="1764"/>
        <v/>
      </c>
      <c r="AF3773" s="3" t="str">
        <f t="shared" si="1765"/>
        <v/>
      </c>
      <c r="AG3773" s="3" t="str">
        <f t="shared" si="1766"/>
        <v/>
      </c>
      <c r="AH3773" s="4" t="str">
        <f t="shared" si="1767"/>
        <v/>
      </c>
      <c r="AI3773" s="75" t="str">
        <f t="shared" si="1768"/>
        <v/>
      </c>
      <c r="AJ3773" s="75" t="str">
        <f t="shared" si="1769"/>
        <v/>
      </c>
    </row>
    <row r="3774" spans="1:36" ht="14.25">
      <c r="A3774" s="41" t="str">
        <f t="shared" si="1752"/>
        <v/>
      </c>
      <c r="B3774" s="150" t="str">
        <f>IF(ISNUMBER(A3774),INDEX('MetaTrader Import'!$H$13:$J$5893,TRUNC(((A3774-$A$39+1)-1)/3)+1,MOD((A3774-$A$39+1)-1,3)+1),"")</f>
        <v/>
      </c>
      <c r="C3774" s="43" t="str">
        <f t="shared" si="1753"/>
        <v/>
      </c>
      <c r="D3774" s="43" t="str">
        <f t="shared" ca="1" si="1743"/>
        <v/>
      </c>
      <c r="E3774" s="43" t="str">
        <f t="shared" si="1754"/>
        <v/>
      </c>
      <c r="F3774" s="43" t="str">
        <f t="shared" si="1755"/>
        <v/>
      </c>
      <c r="G3774" s="43" t="str">
        <f>IF(A3774&lt;&gt;"",IF(A3774&lt;Data!$G$11*0.25,$C$13/$G$32,IF(A3774&gt;Data!$G$11*0.25,$C$13,$C$13*10)),"")</f>
        <v/>
      </c>
      <c r="H3774" s="43" t="str">
        <f>IF(A3774&lt;&gt;"",IF(Data!$G$9="constant",$C$13,IF(Data!$G$9="squeeze",G3774,F3774)),"")</f>
        <v/>
      </c>
      <c r="I3774" s="38" t="str">
        <f ca="1">IF(ISNUMBER(A3774),NORMINV(RAND(),0,IF(AND(Data!$G$9="squeeze",A3774&lt;Data!$G$11*0.25),$H$32,1)*$C$30*$C$13)*($C$14*$C$12),"")</f>
        <v/>
      </c>
      <c r="J3774" s="42" t="str">
        <f ca="1">IFERROR(IF(Data!$C$6="Real",B3774,I3774+J3773+($C$14*$C$12)*(NORMINV(RAND(),$C$15,CHOOSE($G$13,$C$13,F3774,G3774)))),"")</f>
        <v/>
      </c>
      <c r="K3774" s="88" t="str">
        <f>IF(ISNUMBER(A3774), IF($G$16="fixed",$G$17,MIN(H3774*Data!$C$7*$C$16*0.5,$C$17*Data!$C$7))*$C$12,"")</f>
        <v/>
      </c>
      <c r="L3774" s="42" t="str">
        <f t="shared" ca="1" si="1770"/>
        <v/>
      </c>
      <c r="M3774" s="44" t="str">
        <f t="shared" ca="1" si="1771"/>
        <v/>
      </c>
      <c r="N3774" s="44" t="str">
        <f t="shared" ca="1" si="1772"/>
        <v/>
      </c>
      <c r="O3774" s="108" t="str">
        <f t="shared" si="1756"/>
        <v/>
      </c>
      <c r="P3774" s="102" t="str">
        <f t="shared" si="1757"/>
        <v/>
      </c>
      <c r="Q3774" s="102" t="str">
        <f t="shared" si="1758"/>
        <v/>
      </c>
      <c r="R3774" s="120" t="str">
        <f t="shared" si="1759"/>
        <v/>
      </c>
      <c r="S3774" s="54" t="str">
        <f t="shared" si="1760"/>
        <v/>
      </c>
      <c r="T3774" s="5" t="str">
        <f t="shared" si="1761"/>
        <v/>
      </c>
      <c r="U3774" s="152" t="str">
        <f t="shared" si="1744"/>
        <v/>
      </c>
      <c r="V3774" s="152" t="str">
        <f t="shared" si="1745"/>
        <v/>
      </c>
      <c r="W3774" s="153" t="str">
        <f t="shared" si="1746"/>
        <v/>
      </c>
      <c r="X3774" s="153" t="str">
        <f t="shared" si="1747"/>
        <v/>
      </c>
      <c r="Y3774" s="153" t="str">
        <f t="shared" si="1748"/>
        <v/>
      </c>
      <c r="Z3774" s="153" t="str">
        <f t="shared" si="1749"/>
        <v/>
      </c>
      <c r="AA3774" s="152" t="str">
        <f t="shared" si="1750"/>
        <v/>
      </c>
      <c r="AB3774" s="152" t="str">
        <f t="shared" si="1751"/>
        <v/>
      </c>
      <c r="AC3774" s="154" t="str">
        <f t="shared" si="1762"/>
        <v/>
      </c>
      <c r="AD3774" s="154" t="str">
        <f t="shared" si="1763"/>
        <v/>
      </c>
      <c r="AE3774" s="3" t="str">
        <f t="shared" si="1764"/>
        <v/>
      </c>
      <c r="AF3774" s="3" t="str">
        <f t="shared" si="1765"/>
        <v/>
      </c>
      <c r="AG3774" s="3" t="str">
        <f t="shared" si="1766"/>
        <v/>
      </c>
      <c r="AH3774" s="4" t="str">
        <f t="shared" si="1767"/>
        <v/>
      </c>
      <c r="AI3774" s="75" t="str">
        <f t="shared" si="1768"/>
        <v/>
      </c>
      <c r="AJ3774" s="75" t="str">
        <f t="shared" si="1769"/>
        <v/>
      </c>
    </row>
    <row r="3775" spans="1:36" ht="14.25">
      <c r="A3775" s="41" t="str">
        <f t="shared" si="1752"/>
        <v/>
      </c>
      <c r="B3775" s="150" t="str">
        <f>IF(ISNUMBER(A3775),INDEX('MetaTrader Import'!$H$13:$J$5893,TRUNC(((A3775-$A$39+1)-1)/3)+1,MOD((A3775-$A$39+1)-1,3)+1),"")</f>
        <v/>
      </c>
      <c r="C3775" s="43" t="str">
        <f t="shared" si="1753"/>
        <v/>
      </c>
      <c r="D3775" s="43" t="str">
        <f t="shared" ca="1" si="1743"/>
        <v/>
      </c>
      <c r="E3775" s="43" t="str">
        <f t="shared" si="1754"/>
        <v/>
      </c>
      <c r="F3775" s="43" t="str">
        <f t="shared" si="1755"/>
        <v/>
      </c>
      <c r="G3775" s="43" t="str">
        <f>IF(A3775&lt;&gt;"",IF(A3775&lt;Data!$G$11*0.25,$C$13/$G$32,IF(A3775&gt;Data!$G$11*0.25,$C$13,$C$13*10)),"")</f>
        <v/>
      </c>
      <c r="H3775" s="43" t="str">
        <f>IF(A3775&lt;&gt;"",IF(Data!$G$9="constant",$C$13,IF(Data!$G$9="squeeze",G3775,F3775)),"")</f>
        <v/>
      </c>
      <c r="I3775" s="38" t="str">
        <f ca="1">IF(ISNUMBER(A3775),NORMINV(RAND(),0,IF(AND(Data!$G$9="squeeze",A3775&lt;Data!$G$11*0.25),$H$32,1)*$C$30*$C$13)*($C$14*$C$12),"")</f>
        <v/>
      </c>
      <c r="J3775" s="42" t="str">
        <f ca="1">IFERROR(IF(Data!$C$6="Real",B3775,I3775+J3774+($C$14*$C$12)*(NORMINV(RAND(),$C$15,CHOOSE($G$13,$C$13,F3775,G3775)))),"")</f>
        <v/>
      </c>
      <c r="K3775" s="88" t="str">
        <f>IF(ISNUMBER(A3775), IF($G$16="fixed",$G$17,MIN(H3775*Data!$C$7*$C$16*0.5,$C$17*Data!$C$7))*$C$12,"")</f>
        <v/>
      </c>
      <c r="L3775" s="42" t="str">
        <f t="shared" ca="1" si="1770"/>
        <v/>
      </c>
      <c r="M3775" s="44" t="str">
        <f t="shared" ca="1" si="1771"/>
        <v/>
      </c>
      <c r="N3775" s="44" t="str">
        <f t="shared" ca="1" si="1772"/>
        <v/>
      </c>
      <c r="O3775" s="108" t="str">
        <f t="shared" si="1756"/>
        <v/>
      </c>
      <c r="P3775" s="102" t="str">
        <f t="shared" si="1757"/>
        <v/>
      </c>
      <c r="Q3775" s="102" t="str">
        <f t="shared" si="1758"/>
        <v/>
      </c>
      <c r="R3775" s="120" t="str">
        <f t="shared" si="1759"/>
        <v/>
      </c>
      <c r="S3775" s="54" t="str">
        <f t="shared" si="1760"/>
        <v/>
      </c>
      <c r="T3775" s="5" t="str">
        <f t="shared" si="1761"/>
        <v/>
      </c>
      <c r="U3775" s="152" t="str">
        <f t="shared" si="1744"/>
        <v/>
      </c>
      <c r="V3775" s="152" t="str">
        <f t="shared" si="1745"/>
        <v/>
      </c>
      <c r="W3775" s="153" t="str">
        <f t="shared" si="1746"/>
        <v/>
      </c>
      <c r="X3775" s="153" t="str">
        <f t="shared" si="1747"/>
        <v/>
      </c>
      <c r="Y3775" s="153" t="str">
        <f t="shared" si="1748"/>
        <v/>
      </c>
      <c r="Z3775" s="153" t="str">
        <f t="shared" si="1749"/>
        <v/>
      </c>
      <c r="AA3775" s="152" t="str">
        <f t="shared" si="1750"/>
        <v/>
      </c>
      <c r="AB3775" s="152" t="str">
        <f t="shared" si="1751"/>
        <v/>
      </c>
      <c r="AC3775" s="154" t="str">
        <f t="shared" si="1762"/>
        <v/>
      </c>
      <c r="AD3775" s="154" t="str">
        <f t="shared" si="1763"/>
        <v/>
      </c>
      <c r="AE3775" s="3" t="str">
        <f t="shared" si="1764"/>
        <v/>
      </c>
      <c r="AF3775" s="3" t="str">
        <f t="shared" si="1765"/>
        <v/>
      </c>
      <c r="AG3775" s="3" t="str">
        <f t="shared" si="1766"/>
        <v/>
      </c>
      <c r="AH3775" s="4" t="str">
        <f t="shared" si="1767"/>
        <v/>
      </c>
      <c r="AI3775" s="75" t="str">
        <f t="shared" si="1768"/>
        <v/>
      </c>
      <c r="AJ3775" s="75" t="str">
        <f t="shared" si="1769"/>
        <v/>
      </c>
    </row>
    <row r="3776" spans="1:36" ht="14.25">
      <c r="A3776" s="41" t="str">
        <f t="shared" si="1752"/>
        <v/>
      </c>
      <c r="B3776" s="150" t="str">
        <f>IF(ISNUMBER(A3776),INDEX('MetaTrader Import'!$H$13:$J$5893,TRUNC(((A3776-$A$39+1)-1)/3)+1,MOD((A3776-$A$39+1)-1,3)+1),"")</f>
        <v/>
      </c>
      <c r="C3776" s="43" t="str">
        <f t="shared" si="1753"/>
        <v/>
      </c>
      <c r="D3776" s="43" t="str">
        <f t="shared" ca="1" si="1743"/>
        <v/>
      </c>
      <c r="E3776" s="43" t="str">
        <f t="shared" si="1754"/>
        <v/>
      </c>
      <c r="F3776" s="43" t="str">
        <f t="shared" si="1755"/>
        <v/>
      </c>
      <c r="G3776" s="43" t="str">
        <f>IF(A3776&lt;&gt;"",IF(A3776&lt;Data!$G$11*0.25,$C$13/$G$32,IF(A3776&gt;Data!$G$11*0.25,$C$13,$C$13*10)),"")</f>
        <v/>
      </c>
      <c r="H3776" s="43" t="str">
        <f>IF(A3776&lt;&gt;"",IF(Data!$G$9="constant",$C$13,IF(Data!$G$9="squeeze",G3776,F3776)),"")</f>
        <v/>
      </c>
      <c r="I3776" s="38" t="str">
        <f ca="1">IF(ISNUMBER(A3776),NORMINV(RAND(),0,IF(AND(Data!$G$9="squeeze",A3776&lt;Data!$G$11*0.25),$H$32,1)*$C$30*$C$13)*($C$14*$C$12),"")</f>
        <v/>
      </c>
      <c r="J3776" s="42" t="str">
        <f ca="1">IFERROR(IF(Data!$C$6="Real",B3776,I3776+J3775+($C$14*$C$12)*(NORMINV(RAND(),$C$15,CHOOSE($G$13,$C$13,F3776,G3776)))),"")</f>
        <v/>
      </c>
      <c r="K3776" s="88" t="str">
        <f>IF(ISNUMBER(A3776), IF($G$16="fixed",$G$17,MIN(H3776*Data!$C$7*$C$16*0.5,$C$17*Data!$C$7))*$C$12,"")</f>
        <v/>
      </c>
      <c r="L3776" s="42" t="str">
        <f t="shared" ca="1" si="1770"/>
        <v/>
      </c>
      <c r="M3776" s="44" t="str">
        <f t="shared" ca="1" si="1771"/>
        <v/>
      </c>
      <c r="N3776" s="44" t="str">
        <f t="shared" ca="1" si="1772"/>
        <v/>
      </c>
      <c r="O3776" s="108" t="str">
        <f t="shared" si="1756"/>
        <v/>
      </c>
      <c r="P3776" s="102" t="str">
        <f t="shared" si="1757"/>
        <v/>
      </c>
      <c r="Q3776" s="102" t="str">
        <f t="shared" si="1758"/>
        <v/>
      </c>
      <c r="R3776" s="120" t="str">
        <f t="shared" si="1759"/>
        <v/>
      </c>
      <c r="S3776" s="54" t="str">
        <f t="shared" si="1760"/>
        <v/>
      </c>
      <c r="T3776" s="5" t="str">
        <f t="shared" si="1761"/>
        <v/>
      </c>
      <c r="U3776" s="152" t="str">
        <f t="shared" si="1744"/>
        <v/>
      </c>
      <c r="V3776" s="152" t="str">
        <f t="shared" si="1745"/>
        <v/>
      </c>
      <c r="W3776" s="153" t="str">
        <f t="shared" si="1746"/>
        <v/>
      </c>
      <c r="X3776" s="153" t="str">
        <f t="shared" si="1747"/>
        <v/>
      </c>
      <c r="Y3776" s="153" t="str">
        <f t="shared" si="1748"/>
        <v/>
      </c>
      <c r="Z3776" s="153" t="str">
        <f t="shared" si="1749"/>
        <v/>
      </c>
      <c r="AA3776" s="152" t="str">
        <f t="shared" si="1750"/>
        <v/>
      </c>
      <c r="AB3776" s="152" t="str">
        <f t="shared" si="1751"/>
        <v/>
      </c>
      <c r="AC3776" s="154" t="str">
        <f t="shared" si="1762"/>
        <v/>
      </c>
      <c r="AD3776" s="154" t="str">
        <f t="shared" si="1763"/>
        <v/>
      </c>
      <c r="AE3776" s="3" t="str">
        <f t="shared" si="1764"/>
        <v/>
      </c>
      <c r="AF3776" s="3" t="str">
        <f t="shared" si="1765"/>
        <v/>
      </c>
      <c r="AG3776" s="3" t="str">
        <f t="shared" si="1766"/>
        <v/>
      </c>
      <c r="AH3776" s="4" t="str">
        <f t="shared" si="1767"/>
        <v/>
      </c>
      <c r="AI3776" s="75" t="str">
        <f t="shared" si="1768"/>
        <v/>
      </c>
      <c r="AJ3776" s="75" t="str">
        <f t="shared" si="1769"/>
        <v/>
      </c>
    </row>
    <row r="3777" spans="1:36" ht="14.25">
      <c r="A3777" s="41" t="str">
        <f t="shared" si="1752"/>
        <v/>
      </c>
      <c r="B3777" s="150" t="str">
        <f>IF(ISNUMBER(A3777),INDEX('MetaTrader Import'!$H$13:$J$5893,TRUNC(((A3777-$A$39+1)-1)/3)+1,MOD((A3777-$A$39+1)-1,3)+1),"")</f>
        <v/>
      </c>
      <c r="C3777" s="43" t="str">
        <f t="shared" si="1753"/>
        <v/>
      </c>
      <c r="D3777" s="43" t="str">
        <f t="shared" ca="1" si="1743"/>
        <v/>
      </c>
      <c r="E3777" s="43" t="str">
        <f t="shared" si="1754"/>
        <v/>
      </c>
      <c r="F3777" s="43" t="str">
        <f t="shared" si="1755"/>
        <v/>
      </c>
      <c r="G3777" s="43" t="str">
        <f>IF(A3777&lt;&gt;"",IF(A3777&lt;Data!$G$11*0.25,$C$13/$G$32,IF(A3777&gt;Data!$G$11*0.25,$C$13,$C$13*10)),"")</f>
        <v/>
      </c>
      <c r="H3777" s="43" t="str">
        <f>IF(A3777&lt;&gt;"",IF(Data!$G$9="constant",$C$13,IF(Data!$G$9="squeeze",G3777,F3777)),"")</f>
        <v/>
      </c>
      <c r="I3777" s="38" t="str">
        <f ca="1">IF(ISNUMBER(A3777),NORMINV(RAND(),0,IF(AND(Data!$G$9="squeeze",A3777&lt;Data!$G$11*0.25),$H$32,1)*$C$30*$C$13)*($C$14*$C$12),"")</f>
        <v/>
      </c>
      <c r="J3777" s="42" t="str">
        <f ca="1">IFERROR(IF(Data!$C$6="Real",B3777,I3777+J3776+($C$14*$C$12)*(NORMINV(RAND(),$C$15,CHOOSE($G$13,$C$13,F3777,G3777)))),"")</f>
        <v/>
      </c>
      <c r="K3777" s="88" t="str">
        <f>IF(ISNUMBER(A3777), IF($G$16="fixed",$G$17,MIN(H3777*Data!$C$7*$C$16*0.5,$C$17*Data!$C$7))*$C$12,"")</f>
        <v/>
      </c>
      <c r="L3777" s="42" t="str">
        <f t="shared" ca="1" si="1770"/>
        <v/>
      </c>
      <c r="M3777" s="44" t="str">
        <f t="shared" ca="1" si="1771"/>
        <v/>
      </c>
      <c r="N3777" s="44" t="str">
        <f t="shared" ca="1" si="1772"/>
        <v/>
      </c>
      <c r="O3777" s="108" t="str">
        <f t="shared" si="1756"/>
        <v/>
      </c>
      <c r="P3777" s="102" t="str">
        <f t="shared" si="1757"/>
        <v/>
      </c>
      <c r="Q3777" s="102" t="str">
        <f t="shared" si="1758"/>
        <v/>
      </c>
      <c r="R3777" s="120" t="str">
        <f t="shared" si="1759"/>
        <v/>
      </c>
      <c r="S3777" s="54" t="str">
        <f t="shared" si="1760"/>
        <v/>
      </c>
      <c r="T3777" s="5" t="str">
        <f t="shared" si="1761"/>
        <v/>
      </c>
      <c r="U3777" s="152" t="str">
        <f t="shared" si="1744"/>
        <v/>
      </c>
      <c r="V3777" s="152" t="str">
        <f t="shared" si="1745"/>
        <v/>
      </c>
      <c r="W3777" s="153" t="str">
        <f t="shared" si="1746"/>
        <v/>
      </c>
      <c r="X3777" s="153" t="str">
        <f t="shared" si="1747"/>
        <v/>
      </c>
      <c r="Y3777" s="153" t="str">
        <f t="shared" si="1748"/>
        <v/>
      </c>
      <c r="Z3777" s="153" t="str">
        <f t="shared" si="1749"/>
        <v/>
      </c>
      <c r="AA3777" s="152" t="str">
        <f t="shared" si="1750"/>
        <v/>
      </c>
      <c r="AB3777" s="152" t="str">
        <f t="shared" si="1751"/>
        <v/>
      </c>
      <c r="AC3777" s="154" t="str">
        <f t="shared" si="1762"/>
        <v/>
      </c>
      <c r="AD3777" s="154" t="str">
        <f t="shared" si="1763"/>
        <v/>
      </c>
      <c r="AE3777" s="3" t="str">
        <f t="shared" si="1764"/>
        <v/>
      </c>
      <c r="AF3777" s="3" t="str">
        <f t="shared" si="1765"/>
        <v/>
      </c>
      <c r="AG3777" s="3" t="str">
        <f t="shared" si="1766"/>
        <v/>
      </c>
      <c r="AH3777" s="4" t="str">
        <f t="shared" si="1767"/>
        <v/>
      </c>
      <c r="AI3777" s="75" t="str">
        <f t="shared" si="1768"/>
        <v/>
      </c>
      <c r="AJ3777" s="75" t="str">
        <f t="shared" si="1769"/>
        <v/>
      </c>
    </row>
    <row r="3778" spans="1:36" ht="14.25">
      <c r="A3778" s="41" t="str">
        <f t="shared" si="1752"/>
        <v/>
      </c>
      <c r="B3778" s="150" t="str">
        <f>IF(ISNUMBER(A3778),INDEX('MetaTrader Import'!$H$13:$J$5893,TRUNC(((A3778-$A$39+1)-1)/3)+1,MOD((A3778-$A$39+1)-1,3)+1),"")</f>
        <v/>
      </c>
      <c r="C3778" s="43" t="str">
        <f t="shared" si="1753"/>
        <v/>
      </c>
      <c r="D3778" s="43" t="str">
        <f t="shared" ca="1" si="1743"/>
        <v/>
      </c>
      <c r="E3778" s="43" t="str">
        <f t="shared" si="1754"/>
        <v/>
      </c>
      <c r="F3778" s="43" t="str">
        <f t="shared" si="1755"/>
        <v/>
      </c>
      <c r="G3778" s="43" t="str">
        <f>IF(A3778&lt;&gt;"",IF(A3778&lt;Data!$G$11*0.25,$C$13/$G$32,IF(A3778&gt;Data!$G$11*0.25,$C$13,$C$13*10)),"")</f>
        <v/>
      </c>
      <c r="H3778" s="43" t="str">
        <f>IF(A3778&lt;&gt;"",IF(Data!$G$9="constant",$C$13,IF(Data!$G$9="squeeze",G3778,F3778)),"")</f>
        <v/>
      </c>
      <c r="I3778" s="38" t="str">
        <f ca="1">IF(ISNUMBER(A3778),NORMINV(RAND(),0,IF(AND(Data!$G$9="squeeze",A3778&lt;Data!$G$11*0.25),$H$32,1)*$C$30*$C$13)*($C$14*$C$12),"")</f>
        <v/>
      </c>
      <c r="J3778" s="42" t="str">
        <f ca="1">IFERROR(IF(Data!$C$6="Real",B3778,I3778+J3777+($C$14*$C$12)*(NORMINV(RAND(),$C$15,CHOOSE($G$13,$C$13,F3778,G3778)))),"")</f>
        <v/>
      </c>
      <c r="K3778" s="88" t="str">
        <f>IF(ISNUMBER(A3778), IF($G$16="fixed",$G$17,MIN(H3778*Data!$C$7*$C$16*0.5,$C$17*Data!$C$7))*$C$12,"")</f>
        <v/>
      </c>
      <c r="L3778" s="42" t="str">
        <f t="shared" ca="1" si="1770"/>
        <v/>
      </c>
      <c r="M3778" s="44" t="str">
        <f t="shared" ca="1" si="1771"/>
        <v/>
      </c>
      <c r="N3778" s="44" t="str">
        <f t="shared" ca="1" si="1772"/>
        <v/>
      </c>
      <c r="O3778" s="108" t="str">
        <f t="shared" si="1756"/>
        <v/>
      </c>
      <c r="P3778" s="102" t="str">
        <f t="shared" si="1757"/>
        <v/>
      </c>
      <c r="Q3778" s="102" t="str">
        <f t="shared" si="1758"/>
        <v/>
      </c>
      <c r="R3778" s="120" t="str">
        <f t="shared" si="1759"/>
        <v/>
      </c>
      <c r="S3778" s="54" t="str">
        <f t="shared" si="1760"/>
        <v/>
      </c>
      <c r="T3778" s="5" t="str">
        <f t="shared" si="1761"/>
        <v/>
      </c>
      <c r="U3778" s="152" t="str">
        <f t="shared" si="1744"/>
        <v/>
      </c>
      <c r="V3778" s="152" t="str">
        <f t="shared" si="1745"/>
        <v/>
      </c>
      <c r="W3778" s="153" t="str">
        <f t="shared" si="1746"/>
        <v/>
      </c>
      <c r="X3778" s="153" t="str">
        <f t="shared" si="1747"/>
        <v/>
      </c>
      <c r="Y3778" s="153" t="str">
        <f t="shared" si="1748"/>
        <v/>
      </c>
      <c r="Z3778" s="153" t="str">
        <f t="shared" si="1749"/>
        <v/>
      </c>
      <c r="AA3778" s="152" t="str">
        <f t="shared" si="1750"/>
        <v/>
      </c>
      <c r="AB3778" s="152" t="str">
        <f t="shared" si="1751"/>
        <v/>
      </c>
      <c r="AC3778" s="154" t="str">
        <f t="shared" si="1762"/>
        <v/>
      </c>
      <c r="AD3778" s="154" t="str">
        <f t="shared" si="1763"/>
        <v/>
      </c>
      <c r="AE3778" s="3" t="str">
        <f t="shared" si="1764"/>
        <v/>
      </c>
      <c r="AF3778" s="3" t="str">
        <f t="shared" si="1765"/>
        <v/>
      </c>
      <c r="AG3778" s="3" t="str">
        <f t="shared" si="1766"/>
        <v/>
      </c>
      <c r="AH3778" s="4" t="str">
        <f t="shared" si="1767"/>
        <v/>
      </c>
      <c r="AI3778" s="75" t="str">
        <f t="shared" si="1768"/>
        <v/>
      </c>
      <c r="AJ3778" s="75" t="str">
        <f t="shared" si="1769"/>
        <v/>
      </c>
    </row>
    <row r="3779" spans="1:36" ht="14.25">
      <c r="A3779" s="41" t="str">
        <f t="shared" si="1752"/>
        <v/>
      </c>
      <c r="B3779" s="150" t="str">
        <f>IF(ISNUMBER(A3779),INDEX('MetaTrader Import'!$H$13:$J$5893,TRUNC(((A3779-$A$39+1)-1)/3)+1,MOD((A3779-$A$39+1)-1,3)+1),"")</f>
        <v/>
      </c>
      <c r="C3779" s="43" t="str">
        <f t="shared" si="1753"/>
        <v/>
      </c>
      <c r="D3779" s="43" t="str">
        <f t="shared" ref="D3779:D3842" ca="1" si="1773">IF(A3779&lt;&gt;"",NORMINV(RAND(),($C$23-C3779)*$C$28,$C$27)+NORMINV(RAND(),IF(RAND()&gt;$C$26,$C$25,0),$C$27),"")</f>
        <v/>
      </c>
      <c r="E3779" s="43" t="str">
        <f t="shared" si="1754"/>
        <v/>
      </c>
      <c r="F3779" s="43" t="str">
        <f t="shared" si="1755"/>
        <v/>
      </c>
      <c r="G3779" s="43" t="str">
        <f>IF(A3779&lt;&gt;"",IF(A3779&lt;Data!$G$11*0.25,$C$13/$G$32,IF(A3779&gt;Data!$G$11*0.25,$C$13,$C$13*10)),"")</f>
        <v/>
      </c>
      <c r="H3779" s="43" t="str">
        <f>IF(A3779&lt;&gt;"",IF(Data!$G$9="constant",$C$13,IF(Data!$G$9="squeeze",G3779,F3779)),"")</f>
        <v/>
      </c>
      <c r="I3779" s="38" t="str">
        <f ca="1">IF(ISNUMBER(A3779),NORMINV(RAND(),0,IF(AND(Data!$G$9="squeeze",A3779&lt;Data!$G$11*0.25),$H$32,1)*$C$30*$C$13)*($C$14*$C$12),"")</f>
        <v/>
      </c>
      <c r="J3779" s="42" t="str">
        <f ca="1">IFERROR(IF(Data!$C$6="Real",B3779,I3779+J3778+($C$14*$C$12)*(NORMINV(RAND(),$C$15,CHOOSE($G$13,$C$13,F3779,G3779)))),"")</f>
        <v/>
      </c>
      <c r="K3779" s="88" t="str">
        <f>IF(ISNUMBER(A3779), IF($G$16="fixed",$G$17,MIN(H3779*Data!$C$7*$C$16*0.5,$C$17*Data!$C$7))*$C$12,"")</f>
        <v/>
      </c>
      <c r="L3779" s="42" t="str">
        <f t="shared" ca="1" si="1770"/>
        <v/>
      </c>
      <c r="M3779" s="44" t="str">
        <f t="shared" ca="1" si="1771"/>
        <v/>
      </c>
      <c r="N3779" s="44" t="str">
        <f t="shared" ca="1" si="1772"/>
        <v/>
      </c>
      <c r="O3779" s="108" t="str">
        <f t="shared" si="1756"/>
        <v/>
      </c>
      <c r="P3779" s="102" t="str">
        <f t="shared" si="1757"/>
        <v/>
      </c>
      <c r="Q3779" s="102" t="str">
        <f t="shared" si="1758"/>
        <v/>
      </c>
      <c r="R3779" s="120" t="str">
        <f t="shared" si="1759"/>
        <v/>
      </c>
      <c r="S3779" s="54" t="str">
        <f t="shared" si="1760"/>
        <v/>
      </c>
      <c r="T3779" s="5" t="str">
        <f t="shared" si="1761"/>
        <v/>
      </c>
      <c r="U3779" s="152" t="str">
        <f t="shared" ref="U3779:U3842" si="1774">IF(NOT(ISNUMBER(T3779)),"",IF(S3779=1,T3779,IF(M3779&gt;U3778,M3779,IF(ISNUMBER(U3778),U3778,""))))</f>
        <v/>
      </c>
      <c r="V3779" s="152" t="str">
        <f t="shared" ref="V3779:V3842" si="1775">IF(NOT(ISNUMBER(T3779)),"",IF(S3779=1,T3779,IF(N3779&lt;V3778,N3779,IF(ISNUMBER(V3778),V3778,""))))</f>
        <v/>
      </c>
      <c r="W3779" s="153" t="str">
        <f t="shared" ref="W3779:W3842" si="1776">IF(NOT(ISNUMBER(T3779)),"",MIN($F$24,IF(TRUNC((U3779-T3779)/$E$24*$G$12)+0&gt;IF(ISNUMBER(W3778),W3778,0),TRUNC((U3779-T3779)/$E$24*$G$12)+0,IF(ISNUMBER(W3778),W3778,0))))</f>
        <v/>
      </c>
      <c r="X3779" s="153" t="str">
        <f t="shared" ref="X3779:X3842" si="1777">IF(NOT(ISNUMBER(T3779)),"",MIN($F$24,IF(-TRUNC((V3779-T3779)/$E$24*$G$12)+0&gt;IF(ISNUMBER(X3778),X3778,0),-TRUNC((V3779-T3779)/$E$24*$G$12)+0,IF(ISNUMBER(X3778),X3778,0))))</f>
        <v/>
      </c>
      <c r="Y3779" s="153" t="str">
        <f t="shared" ref="Y3779:Y3842" si="1778">IF(ISNUMBER(W3779),(IF(W3779=0,0,1))*IF(ABS($I$24)=2,POWER(2,W3779-1),W3779)*SIGN($I$24)*$K$24,"")</f>
        <v/>
      </c>
      <c r="Z3779" s="153" t="str">
        <f t="shared" ref="Z3779:Z3842" si="1779">IF(ISNUMBER(X3779),(IF(X3779=0,0,1))*IF(ABS($I$24)=2,POWER(2,X3779-1),X3779)*SIGN($I$24)*$K$24,"")</f>
        <v/>
      </c>
      <c r="AA3779" s="152" t="str">
        <f t="shared" ref="AA3779:AA3842" si="1780">IF(OR(NOT(ISNUMBER(T3779)),W3779&lt;1),"",IF(OR(NOT(ISNUMBER(W3778)),W3778=0),IF(SIGN(Y3779)=1,M3779,N3779),(Y3778*AA3778+(Y3779-Y3778)*IF(SIGN(Y3779)=1,M3779,N3779))/Y3779))</f>
        <v/>
      </c>
      <c r="AB3779" s="152" t="str">
        <f t="shared" ref="AB3779:AB3842" si="1781">IF(OR(NOT(ISNUMBER(T3779)),X3779&lt;1),"",IF(OR(NOT(ISNUMBER(X3778)),X3778=0),IF(SIGN(Z3779)=1,N3779,M3779),(Z3778*AB3778+(Z3779-Z3778)*IF(SIGN(Z3779)=1,N3779,M3779))/Z3779))</f>
        <v/>
      </c>
      <c r="AC3779" s="154" t="str">
        <f t="shared" si="1762"/>
        <v/>
      </c>
      <c r="AD3779" s="154" t="str">
        <f t="shared" si="1763"/>
        <v/>
      </c>
      <c r="AE3779" s="3" t="str">
        <f t="shared" si="1764"/>
        <v/>
      </c>
      <c r="AF3779" s="3" t="str">
        <f t="shared" si="1765"/>
        <v/>
      </c>
      <c r="AG3779" s="3" t="str">
        <f t="shared" si="1766"/>
        <v/>
      </c>
      <c r="AH3779" s="4" t="str">
        <f t="shared" si="1767"/>
        <v/>
      </c>
      <c r="AI3779" s="75" t="str">
        <f t="shared" si="1768"/>
        <v/>
      </c>
      <c r="AJ3779" s="75" t="str">
        <f t="shared" si="1769"/>
        <v/>
      </c>
    </row>
    <row r="3780" spans="1:36" ht="14.25">
      <c r="A3780" s="41" t="str">
        <f t="shared" ref="A3780:A3843" si="1782">IFERROR(IF(A3779+1&gt;$C$19,"",A3779+1),"")</f>
        <v/>
      </c>
      <c r="B3780" s="150" t="str">
        <f>IF(ISNUMBER(A3780),INDEX('MetaTrader Import'!$H$13:$J$5893,TRUNC(((A3780-$A$39+1)-1)/3)+1,MOD((A3780-$A$39+1)-1,3)+1),"")</f>
        <v/>
      </c>
      <c r="C3780" s="43" t="str">
        <f t="shared" ref="C3780:C3843" si="1783">IF(A3780&lt;&gt;"",E3779,"")</f>
        <v/>
      </c>
      <c r="D3780" s="43" t="str">
        <f t="shared" ca="1" si="1773"/>
        <v/>
      </c>
      <c r="E3780" s="43" t="str">
        <f t="shared" ref="E3780:E3843" si="1784">IF(A3780&lt;&gt;"",C3780+D3780,"")</f>
        <v/>
      </c>
      <c r="F3780" s="43" t="str">
        <f t="shared" ref="F3780:F3843" si="1785">IF(A3780&lt;&gt;"",$C$13*ABS(E3780)/$C$23,"")</f>
        <v/>
      </c>
      <c r="G3780" s="43" t="str">
        <f>IF(A3780&lt;&gt;"",IF(A3780&lt;Data!$G$11*0.25,$C$13/$G$32,IF(A3780&gt;Data!$G$11*0.25,$C$13,$C$13*10)),"")</f>
        <v/>
      </c>
      <c r="H3780" s="43" t="str">
        <f>IF(A3780&lt;&gt;"",IF(Data!$G$9="constant",$C$13,IF(Data!$G$9="squeeze",G3780,F3780)),"")</f>
        <v/>
      </c>
      <c r="I3780" s="38" t="str">
        <f ca="1">IF(ISNUMBER(A3780),NORMINV(RAND(),0,IF(AND(Data!$G$9="squeeze",A3780&lt;Data!$G$11*0.25),$H$32,1)*$C$30*$C$13)*($C$14*$C$12),"")</f>
        <v/>
      </c>
      <c r="J3780" s="42" t="str">
        <f ca="1">IFERROR(IF(Data!$C$6="Real",B3780,I3780+J3779+($C$14*$C$12)*(NORMINV(RAND(),$C$15,CHOOSE($G$13,$C$13,F3780,G3780)))),"")</f>
        <v/>
      </c>
      <c r="K3780" s="88" t="str">
        <f>IF(ISNUMBER(A3780), IF($G$16="fixed",$G$17,MIN(H3780*Data!$C$7*$C$16*0.5,$C$17*Data!$C$7))*$C$12,"")</f>
        <v/>
      </c>
      <c r="L3780" s="42" t="str">
        <f t="shared" ca="1" si="1770"/>
        <v/>
      </c>
      <c r="M3780" s="44" t="str">
        <f t="shared" ca="1" si="1771"/>
        <v/>
      </c>
      <c r="N3780" s="44" t="str">
        <f t="shared" ca="1" si="1772"/>
        <v/>
      </c>
      <c r="O3780" s="108" t="str">
        <f t="shared" ref="O3780:O3843" si="1786">IF(ISNUMBER(A3780),$G$12*SLOPE(L3766:L3780,A3766:A3780),"")</f>
        <v/>
      </c>
      <c r="P3780" s="102" t="str">
        <f t="shared" ref="P3780:P3843" si="1787">IF(ISNUMBER(A3780),STDEV(L3766:L3780)*$G$12,"")</f>
        <v/>
      </c>
      <c r="Q3780" s="102" t="str">
        <f t="shared" ref="Q3780:Q3843" si="1788">IF(ISNUMBER(A3780),SLOPE(P3766:P3780,A3766:A3780),"")</f>
        <v/>
      </c>
      <c r="R3780" s="120" t="str">
        <f t="shared" ref="R3780:R3843" si="1789">IF(ISNUMBER(A3780),R3779+S3779,"")</f>
        <v/>
      </c>
      <c r="S3780" s="54" t="str">
        <f t="shared" ref="S3780:S3843" si="1790">IF(ISNUMBER(A3780),IF(AND(R3780&lt;$M$24,Q3780&lt;$F$28,ABS(O3780)&lt;$F$27,P3780&lt;$F$26,NOT(ISNUMBER(T3779))),1,0),"")</f>
        <v/>
      </c>
      <c r="T3780" s="5" t="str">
        <f t="shared" ref="T3780:T3843" si="1791">IF(ISNUMBER(A3780),IF(S3780=1,L3780,IF(AG3779="Y","",IF(ISNUMBER(T3779),T3779,""))),"")</f>
        <v/>
      </c>
      <c r="U3780" s="152" t="str">
        <f t="shared" si="1774"/>
        <v/>
      </c>
      <c r="V3780" s="152" t="str">
        <f t="shared" si="1775"/>
        <v/>
      </c>
      <c r="W3780" s="153" t="str">
        <f t="shared" si="1776"/>
        <v/>
      </c>
      <c r="X3780" s="153" t="str">
        <f t="shared" si="1777"/>
        <v/>
      </c>
      <c r="Y3780" s="153" t="str">
        <f t="shared" si="1778"/>
        <v/>
      </c>
      <c r="Z3780" s="153" t="str">
        <f t="shared" si="1779"/>
        <v/>
      </c>
      <c r="AA3780" s="152" t="str">
        <f t="shared" si="1780"/>
        <v/>
      </c>
      <c r="AB3780" s="152" t="str">
        <f t="shared" si="1781"/>
        <v/>
      </c>
      <c r="AC3780" s="154" t="str">
        <f t="shared" ref="AC3780:AC3843" si="1792">IFERROR(-SIGN(Y3780)*(AA3780-IF(SIGN(Y3780)=1,N3780,M3780))*$G$12*ABS(Y3780),"")</f>
        <v/>
      </c>
      <c r="AD3780" s="154" t="str">
        <f t="shared" ref="AD3780:AD3843" si="1793">IFERROR(SIGN(Z3780)*(AB3780-IF(SIGN(Z3780)=1,M3780,N3780))*$G$12*ABS(Z3780),"")</f>
        <v/>
      </c>
      <c r="AE3780" s="3" t="str">
        <f t="shared" ref="AE3780:AE3843" si="1794">IF(ISNUMBER(A3780),IFERROR((IF(ISNUMBER(AC3780),AC3780,0)+IF(ISNUMBER(AD3780),AD3780,0))/(ABS(Y3780)+ABS(Z3780)),0),"")</f>
        <v/>
      </c>
      <c r="AF3780" s="3" t="str">
        <f t="shared" ref="AF3780:AF3843" si="1795">IF(ISNUMBER(A3780),IF(ISNUMBER(AC3780),AC3780,0)+IF(ISNUMBER(AD3780),AD3780,0),"")</f>
        <v/>
      </c>
      <c r="AG3780" s="3" t="str">
        <f t="shared" ref="AG3780:AG3843" si="1796">IF(NOT(ISNUMBER(T3780)),"",IF(OR(AF3780&gt;$G$24,AF3780&lt;-$H$24,A3780+1&gt;$C$19),"Y","N"))</f>
        <v/>
      </c>
      <c r="AH3780" s="4" t="str">
        <f t="shared" ref="AH3780:AH3843" si="1797">IF(AG3780="y",AF3780*10*$C$11,"")</f>
        <v/>
      </c>
      <c r="AI3780" s="75" t="str">
        <f t="shared" ref="AI3780:AI3843" si="1798">IF(ISNUMBER(A3780),IF(ISNUMBER(AH3780),AJ3780,AF3780*10*$C$11+AJ3780),"")</f>
        <v/>
      </c>
      <c r="AJ3780" s="75" t="str">
        <f t="shared" ref="AJ3780:AJ3843" si="1799">IF(ISNUMBER(A3780),AJ3779+IF(ISNUMBER(AH3780),AH3780,0),"")</f>
        <v/>
      </c>
    </row>
    <row r="3781" spans="1:36" ht="14.25">
      <c r="A3781" s="41" t="str">
        <f t="shared" si="1782"/>
        <v/>
      </c>
      <c r="B3781" s="150" t="str">
        <f>IF(ISNUMBER(A3781),INDEX('MetaTrader Import'!$H$13:$J$5893,TRUNC(((A3781-$A$39+1)-1)/3)+1,MOD((A3781-$A$39+1)-1,3)+1),"")</f>
        <v/>
      </c>
      <c r="C3781" s="43" t="str">
        <f t="shared" si="1783"/>
        <v/>
      </c>
      <c r="D3781" s="43" t="str">
        <f t="shared" ca="1" si="1773"/>
        <v/>
      </c>
      <c r="E3781" s="43" t="str">
        <f t="shared" si="1784"/>
        <v/>
      </c>
      <c r="F3781" s="43" t="str">
        <f t="shared" si="1785"/>
        <v/>
      </c>
      <c r="G3781" s="43" t="str">
        <f>IF(A3781&lt;&gt;"",IF(A3781&lt;Data!$G$11*0.25,$C$13/$G$32,IF(A3781&gt;Data!$G$11*0.25,$C$13,$C$13*10)),"")</f>
        <v/>
      </c>
      <c r="H3781" s="43" t="str">
        <f>IF(A3781&lt;&gt;"",IF(Data!$G$9="constant",$C$13,IF(Data!$G$9="squeeze",G3781,F3781)),"")</f>
        <v/>
      </c>
      <c r="I3781" s="38" t="str">
        <f ca="1">IF(ISNUMBER(A3781),NORMINV(RAND(),0,IF(AND(Data!$G$9="squeeze",A3781&lt;Data!$G$11*0.25),$H$32,1)*$C$30*$C$13)*($C$14*$C$12),"")</f>
        <v/>
      </c>
      <c r="J3781" s="42" t="str">
        <f ca="1">IFERROR(IF(Data!$C$6="Real",B3781,I3781+J3780+($C$14*$C$12)*(NORMINV(RAND(),$C$15,CHOOSE($G$13,$C$13,F3781,G3781)))),"")</f>
        <v/>
      </c>
      <c r="K3781" s="88" t="str">
        <f>IF(ISNUMBER(A3781), IF($G$16="fixed",$G$17,MIN(H3781*Data!$C$7*$C$16*0.5,$C$17*Data!$C$7))*$C$12,"")</f>
        <v/>
      </c>
      <c r="L3781" s="42" t="str">
        <f t="shared" ca="1" si="1770"/>
        <v/>
      </c>
      <c r="M3781" s="44" t="str">
        <f t="shared" ca="1" si="1771"/>
        <v/>
      </c>
      <c r="N3781" s="44" t="str">
        <f t="shared" ca="1" si="1772"/>
        <v/>
      </c>
      <c r="O3781" s="108" t="str">
        <f t="shared" si="1786"/>
        <v/>
      </c>
      <c r="P3781" s="102" t="str">
        <f t="shared" si="1787"/>
        <v/>
      </c>
      <c r="Q3781" s="102" t="str">
        <f t="shared" si="1788"/>
        <v/>
      </c>
      <c r="R3781" s="120" t="str">
        <f t="shared" si="1789"/>
        <v/>
      </c>
      <c r="S3781" s="54" t="str">
        <f t="shared" si="1790"/>
        <v/>
      </c>
      <c r="T3781" s="5" t="str">
        <f t="shared" si="1791"/>
        <v/>
      </c>
      <c r="U3781" s="152" t="str">
        <f t="shared" si="1774"/>
        <v/>
      </c>
      <c r="V3781" s="152" t="str">
        <f t="shared" si="1775"/>
        <v/>
      </c>
      <c r="W3781" s="153" t="str">
        <f t="shared" si="1776"/>
        <v/>
      </c>
      <c r="X3781" s="153" t="str">
        <f t="shared" si="1777"/>
        <v/>
      </c>
      <c r="Y3781" s="153" t="str">
        <f t="shared" si="1778"/>
        <v/>
      </c>
      <c r="Z3781" s="153" t="str">
        <f t="shared" si="1779"/>
        <v/>
      </c>
      <c r="AA3781" s="152" t="str">
        <f t="shared" si="1780"/>
        <v/>
      </c>
      <c r="AB3781" s="152" t="str">
        <f t="shared" si="1781"/>
        <v/>
      </c>
      <c r="AC3781" s="154" t="str">
        <f t="shared" si="1792"/>
        <v/>
      </c>
      <c r="AD3781" s="154" t="str">
        <f t="shared" si="1793"/>
        <v/>
      </c>
      <c r="AE3781" s="3" t="str">
        <f t="shared" si="1794"/>
        <v/>
      </c>
      <c r="AF3781" s="3" t="str">
        <f t="shared" si="1795"/>
        <v/>
      </c>
      <c r="AG3781" s="3" t="str">
        <f t="shared" si="1796"/>
        <v/>
      </c>
      <c r="AH3781" s="4" t="str">
        <f t="shared" si="1797"/>
        <v/>
      </c>
      <c r="AI3781" s="75" t="str">
        <f t="shared" si="1798"/>
        <v/>
      </c>
      <c r="AJ3781" s="75" t="str">
        <f t="shared" si="1799"/>
        <v/>
      </c>
    </row>
    <row r="3782" spans="1:36" ht="14.25">
      <c r="A3782" s="41" t="str">
        <f t="shared" si="1782"/>
        <v/>
      </c>
      <c r="B3782" s="150" t="str">
        <f>IF(ISNUMBER(A3782),INDEX('MetaTrader Import'!$H$13:$J$5893,TRUNC(((A3782-$A$39+1)-1)/3)+1,MOD((A3782-$A$39+1)-1,3)+1),"")</f>
        <v/>
      </c>
      <c r="C3782" s="43" t="str">
        <f t="shared" si="1783"/>
        <v/>
      </c>
      <c r="D3782" s="43" t="str">
        <f t="shared" ca="1" si="1773"/>
        <v/>
      </c>
      <c r="E3782" s="43" t="str">
        <f t="shared" si="1784"/>
        <v/>
      </c>
      <c r="F3782" s="43" t="str">
        <f t="shared" si="1785"/>
        <v/>
      </c>
      <c r="G3782" s="43" t="str">
        <f>IF(A3782&lt;&gt;"",IF(A3782&lt;Data!$G$11*0.25,$C$13/$G$32,IF(A3782&gt;Data!$G$11*0.25,$C$13,$C$13*10)),"")</f>
        <v/>
      </c>
      <c r="H3782" s="43" t="str">
        <f>IF(A3782&lt;&gt;"",IF(Data!$G$9="constant",$C$13,IF(Data!$G$9="squeeze",G3782,F3782)),"")</f>
        <v/>
      </c>
      <c r="I3782" s="38" t="str">
        <f ca="1">IF(ISNUMBER(A3782),NORMINV(RAND(),0,IF(AND(Data!$G$9="squeeze",A3782&lt;Data!$G$11*0.25),$H$32,1)*$C$30*$C$13)*($C$14*$C$12),"")</f>
        <v/>
      </c>
      <c r="J3782" s="42" t="str">
        <f ca="1">IFERROR(IF(Data!$C$6="Real",B3782,I3782+J3781+($C$14*$C$12)*(NORMINV(RAND(),$C$15,CHOOSE($G$13,$C$13,F3782,G3782)))),"")</f>
        <v/>
      </c>
      <c r="K3782" s="88" t="str">
        <f>IF(ISNUMBER(A3782), IF($G$16="fixed",$G$17,MIN(H3782*Data!$C$7*$C$16*0.5,$C$17*Data!$C$7))*$C$12,"")</f>
        <v/>
      </c>
      <c r="L3782" s="42" t="str">
        <f t="shared" ref="L3782:L3845" ca="1" si="1800">IFERROR(J3782,"")</f>
        <v/>
      </c>
      <c r="M3782" s="44" t="str">
        <f t="shared" ref="M3782:M3845" ca="1" si="1801">IFERROR(L3782+K3782*0.5,"")</f>
        <v/>
      </c>
      <c r="N3782" s="44" t="str">
        <f t="shared" ref="N3782:N3845" ca="1" si="1802">IFERROR(L3782-K3782*0.5,"")</f>
        <v/>
      </c>
      <c r="O3782" s="108" t="str">
        <f t="shared" si="1786"/>
        <v/>
      </c>
      <c r="P3782" s="102" t="str">
        <f t="shared" si="1787"/>
        <v/>
      </c>
      <c r="Q3782" s="102" t="str">
        <f t="shared" si="1788"/>
        <v/>
      </c>
      <c r="R3782" s="120" t="str">
        <f t="shared" si="1789"/>
        <v/>
      </c>
      <c r="S3782" s="54" t="str">
        <f t="shared" si="1790"/>
        <v/>
      </c>
      <c r="T3782" s="5" t="str">
        <f t="shared" si="1791"/>
        <v/>
      </c>
      <c r="U3782" s="152" t="str">
        <f t="shared" si="1774"/>
        <v/>
      </c>
      <c r="V3782" s="152" t="str">
        <f t="shared" si="1775"/>
        <v/>
      </c>
      <c r="W3782" s="153" t="str">
        <f t="shared" si="1776"/>
        <v/>
      </c>
      <c r="X3782" s="153" t="str">
        <f t="shared" si="1777"/>
        <v/>
      </c>
      <c r="Y3782" s="153" t="str">
        <f t="shared" si="1778"/>
        <v/>
      </c>
      <c r="Z3782" s="153" t="str">
        <f t="shared" si="1779"/>
        <v/>
      </c>
      <c r="AA3782" s="152" t="str">
        <f t="shared" si="1780"/>
        <v/>
      </c>
      <c r="AB3782" s="152" t="str">
        <f t="shared" si="1781"/>
        <v/>
      </c>
      <c r="AC3782" s="154" t="str">
        <f t="shared" si="1792"/>
        <v/>
      </c>
      <c r="AD3782" s="154" t="str">
        <f t="shared" si="1793"/>
        <v/>
      </c>
      <c r="AE3782" s="3" t="str">
        <f t="shared" si="1794"/>
        <v/>
      </c>
      <c r="AF3782" s="3" t="str">
        <f t="shared" si="1795"/>
        <v/>
      </c>
      <c r="AG3782" s="3" t="str">
        <f t="shared" si="1796"/>
        <v/>
      </c>
      <c r="AH3782" s="4" t="str">
        <f t="shared" si="1797"/>
        <v/>
      </c>
      <c r="AI3782" s="75" t="str">
        <f t="shared" si="1798"/>
        <v/>
      </c>
      <c r="AJ3782" s="75" t="str">
        <f t="shared" si="1799"/>
        <v/>
      </c>
    </row>
    <row r="3783" spans="1:36" ht="14.25">
      <c r="A3783" s="41" t="str">
        <f t="shared" si="1782"/>
        <v/>
      </c>
      <c r="B3783" s="150" t="str">
        <f>IF(ISNUMBER(A3783),INDEX('MetaTrader Import'!$H$13:$J$5893,TRUNC(((A3783-$A$39+1)-1)/3)+1,MOD((A3783-$A$39+1)-1,3)+1),"")</f>
        <v/>
      </c>
      <c r="C3783" s="43" t="str">
        <f t="shared" si="1783"/>
        <v/>
      </c>
      <c r="D3783" s="43" t="str">
        <f t="shared" ca="1" si="1773"/>
        <v/>
      </c>
      <c r="E3783" s="43" t="str">
        <f t="shared" si="1784"/>
        <v/>
      </c>
      <c r="F3783" s="43" t="str">
        <f t="shared" si="1785"/>
        <v/>
      </c>
      <c r="G3783" s="43" t="str">
        <f>IF(A3783&lt;&gt;"",IF(A3783&lt;Data!$G$11*0.25,$C$13/$G$32,IF(A3783&gt;Data!$G$11*0.25,$C$13,$C$13*10)),"")</f>
        <v/>
      </c>
      <c r="H3783" s="43" t="str">
        <f>IF(A3783&lt;&gt;"",IF(Data!$G$9="constant",$C$13,IF(Data!$G$9="squeeze",G3783,F3783)),"")</f>
        <v/>
      </c>
      <c r="I3783" s="38" t="str">
        <f ca="1">IF(ISNUMBER(A3783),NORMINV(RAND(),0,IF(AND(Data!$G$9="squeeze",A3783&lt;Data!$G$11*0.25),$H$32,1)*$C$30*$C$13)*($C$14*$C$12),"")</f>
        <v/>
      </c>
      <c r="J3783" s="42" t="str">
        <f ca="1">IFERROR(IF(Data!$C$6="Real",B3783,I3783+J3782+($C$14*$C$12)*(NORMINV(RAND(),$C$15,CHOOSE($G$13,$C$13,F3783,G3783)))),"")</f>
        <v/>
      </c>
      <c r="K3783" s="88" t="str">
        <f>IF(ISNUMBER(A3783), IF($G$16="fixed",$G$17,MIN(H3783*Data!$C$7*$C$16*0.5,$C$17*Data!$C$7))*$C$12,"")</f>
        <v/>
      </c>
      <c r="L3783" s="42" t="str">
        <f t="shared" ca="1" si="1800"/>
        <v/>
      </c>
      <c r="M3783" s="44" t="str">
        <f t="shared" ca="1" si="1801"/>
        <v/>
      </c>
      <c r="N3783" s="44" t="str">
        <f t="shared" ca="1" si="1802"/>
        <v/>
      </c>
      <c r="O3783" s="108" t="str">
        <f t="shared" si="1786"/>
        <v/>
      </c>
      <c r="P3783" s="102" t="str">
        <f t="shared" si="1787"/>
        <v/>
      </c>
      <c r="Q3783" s="102" t="str">
        <f t="shared" si="1788"/>
        <v/>
      </c>
      <c r="R3783" s="120" t="str">
        <f t="shared" si="1789"/>
        <v/>
      </c>
      <c r="S3783" s="54" t="str">
        <f t="shared" si="1790"/>
        <v/>
      </c>
      <c r="T3783" s="5" t="str">
        <f t="shared" si="1791"/>
        <v/>
      </c>
      <c r="U3783" s="152" t="str">
        <f t="shared" si="1774"/>
        <v/>
      </c>
      <c r="V3783" s="152" t="str">
        <f t="shared" si="1775"/>
        <v/>
      </c>
      <c r="W3783" s="153" t="str">
        <f t="shared" si="1776"/>
        <v/>
      </c>
      <c r="X3783" s="153" t="str">
        <f t="shared" si="1777"/>
        <v/>
      </c>
      <c r="Y3783" s="153" t="str">
        <f t="shared" si="1778"/>
        <v/>
      </c>
      <c r="Z3783" s="153" t="str">
        <f t="shared" si="1779"/>
        <v/>
      </c>
      <c r="AA3783" s="152" t="str">
        <f t="shared" si="1780"/>
        <v/>
      </c>
      <c r="AB3783" s="152" t="str">
        <f t="shared" si="1781"/>
        <v/>
      </c>
      <c r="AC3783" s="154" t="str">
        <f t="shared" si="1792"/>
        <v/>
      </c>
      <c r="AD3783" s="154" t="str">
        <f t="shared" si="1793"/>
        <v/>
      </c>
      <c r="AE3783" s="3" t="str">
        <f t="shared" si="1794"/>
        <v/>
      </c>
      <c r="AF3783" s="3" t="str">
        <f t="shared" si="1795"/>
        <v/>
      </c>
      <c r="AG3783" s="3" t="str">
        <f t="shared" si="1796"/>
        <v/>
      </c>
      <c r="AH3783" s="4" t="str">
        <f t="shared" si="1797"/>
        <v/>
      </c>
      <c r="AI3783" s="75" t="str">
        <f t="shared" si="1798"/>
        <v/>
      </c>
      <c r="AJ3783" s="75" t="str">
        <f t="shared" si="1799"/>
        <v/>
      </c>
    </row>
    <row r="3784" spans="1:36" ht="14.25">
      <c r="A3784" s="41" t="str">
        <f t="shared" si="1782"/>
        <v/>
      </c>
      <c r="B3784" s="150" t="str">
        <f>IF(ISNUMBER(A3784),INDEX('MetaTrader Import'!$H$13:$J$5893,TRUNC(((A3784-$A$39+1)-1)/3)+1,MOD((A3784-$A$39+1)-1,3)+1),"")</f>
        <v/>
      </c>
      <c r="C3784" s="43" t="str">
        <f t="shared" si="1783"/>
        <v/>
      </c>
      <c r="D3784" s="43" t="str">
        <f t="shared" ca="1" si="1773"/>
        <v/>
      </c>
      <c r="E3784" s="43" t="str">
        <f t="shared" si="1784"/>
        <v/>
      </c>
      <c r="F3784" s="43" t="str">
        <f t="shared" si="1785"/>
        <v/>
      </c>
      <c r="G3784" s="43" t="str">
        <f>IF(A3784&lt;&gt;"",IF(A3784&lt;Data!$G$11*0.25,$C$13/$G$32,IF(A3784&gt;Data!$G$11*0.25,$C$13,$C$13*10)),"")</f>
        <v/>
      </c>
      <c r="H3784" s="43" t="str">
        <f>IF(A3784&lt;&gt;"",IF(Data!$G$9="constant",$C$13,IF(Data!$G$9="squeeze",G3784,F3784)),"")</f>
        <v/>
      </c>
      <c r="I3784" s="38" t="str">
        <f ca="1">IF(ISNUMBER(A3784),NORMINV(RAND(),0,IF(AND(Data!$G$9="squeeze",A3784&lt;Data!$G$11*0.25),$H$32,1)*$C$30*$C$13)*($C$14*$C$12),"")</f>
        <v/>
      </c>
      <c r="J3784" s="42" t="str">
        <f ca="1">IFERROR(IF(Data!$C$6="Real",B3784,I3784+J3783+($C$14*$C$12)*(NORMINV(RAND(),$C$15,CHOOSE($G$13,$C$13,F3784,G3784)))),"")</f>
        <v/>
      </c>
      <c r="K3784" s="88" t="str">
        <f>IF(ISNUMBER(A3784), IF($G$16="fixed",$G$17,MIN(H3784*Data!$C$7*$C$16*0.5,$C$17*Data!$C$7))*$C$12,"")</f>
        <v/>
      </c>
      <c r="L3784" s="42" t="str">
        <f t="shared" ca="1" si="1800"/>
        <v/>
      </c>
      <c r="M3784" s="44" t="str">
        <f t="shared" ca="1" si="1801"/>
        <v/>
      </c>
      <c r="N3784" s="44" t="str">
        <f t="shared" ca="1" si="1802"/>
        <v/>
      </c>
      <c r="O3784" s="108" t="str">
        <f t="shared" si="1786"/>
        <v/>
      </c>
      <c r="P3784" s="102" t="str">
        <f t="shared" si="1787"/>
        <v/>
      </c>
      <c r="Q3784" s="102" t="str">
        <f t="shared" si="1788"/>
        <v/>
      </c>
      <c r="R3784" s="120" t="str">
        <f t="shared" si="1789"/>
        <v/>
      </c>
      <c r="S3784" s="54" t="str">
        <f t="shared" si="1790"/>
        <v/>
      </c>
      <c r="T3784" s="5" t="str">
        <f t="shared" si="1791"/>
        <v/>
      </c>
      <c r="U3784" s="152" t="str">
        <f t="shared" si="1774"/>
        <v/>
      </c>
      <c r="V3784" s="152" t="str">
        <f t="shared" si="1775"/>
        <v/>
      </c>
      <c r="W3784" s="153" t="str">
        <f t="shared" si="1776"/>
        <v/>
      </c>
      <c r="X3784" s="153" t="str">
        <f t="shared" si="1777"/>
        <v/>
      </c>
      <c r="Y3784" s="153" t="str">
        <f t="shared" si="1778"/>
        <v/>
      </c>
      <c r="Z3784" s="153" t="str">
        <f t="shared" si="1779"/>
        <v/>
      </c>
      <c r="AA3784" s="152" t="str">
        <f t="shared" si="1780"/>
        <v/>
      </c>
      <c r="AB3784" s="152" t="str">
        <f t="shared" si="1781"/>
        <v/>
      </c>
      <c r="AC3784" s="154" t="str">
        <f t="shared" si="1792"/>
        <v/>
      </c>
      <c r="AD3784" s="154" t="str">
        <f t="shared" si="1793"/>
        <v/>
      </c>
      <c r="AE3784" s="3" t="str">
        <f t="shared" si="1794"/>
        <v/>
      </c>
      <c r="AF3784" s="3" t="str">
        <f t="shared" si="1795"/>
        <v/>
      </c>
      <c r="AG3784" s="3" t="str">
        <f t="shared" si="1796"/>
        <v/>
      </c>
      <c r="AH3784" s="4" t="str">
        <f t="shared" si="1797"/>
        <v/>
      </c>
      <c r="AI3784" s="75" t="str">
        <f t="shared" si="1798"/>
        <v/>
      </c>
      <c r="AJ3784" s="75" t="str">
        <f t="shared" si="1799"/>
        <v/>
      </c>
    </row>
    <row r="3785" spans="1:36" ht="14.25">
      <c r="A3785" s="41" t="str">
        <f t="shared" si="1782"/>
        <v/>
      </c>
      <c r="B3785" s="150" t="str">
        <f>IF(ISNUMBER(A3785),INDEX('MetaTrader Import'!$H$13:$J$5893,TRUNC(((A3785-$A$39+1)-1)/3)+1,MOD((A3785-$A$39+1)-1,3)+1),"")</f>
        <v/>
      </c>
      <c r="C3785" s="43" t="str">
        <f t="shared" si="1783"/>
        <v/>
      </c>
      <c r="D3785" s="43" t="str">
        <f t="shared" ca="1" si="1773"/>
        <v/>
      </c>
      <c r="E3785" s="43" t="str">
        <f t="shared" si="1784"/>
        <v/>
      </c>
      <c r="F3785" s="43" t="str">
        <f t="shared" si="1785"/>
        <v/>
      </c>
      <c r="G3785" s="43" t="str">
        <f>IF(A3785&lt;&gt;"",IF(A3785&lt;Data!$G$11*0.25,$C$13/$G$32,IF(A3785&gt;Data!$G$11*0.25,$C$13,$C$13*10)),"")</f>
        <v/>
      </c>
      <c r="H3785" s="43" t="str">
        <f>IF(A3785&lt;&gt;"",IF(Data!$G$9="constant",$C$13,IF(Data!$G$9="squeeze",G3785,F3785)),"")</f>
        <v/>
      </c>
      <c r="I3785" s="38" t="str">
        <f ca="1">IF(ISNUMBER(A3785),NORMINV(RAND(),0,IF(AND(Data!$G$9="squeeze",A3785&lt;Data!$G$11*0.25),$H$32,1)*$C$30*$C$13)*($C$14*$C$12),"")</f>
        <v/>
      </c>
      <c r="J3785" s="42" t="str">
        <f ca="1">IFERROR(IF(Data!$C$6="Real",B3785,I3785+J3784+($C$14*$C$12)*(NORMINV(RAND(),$C$15,CHOOSE($G$13,$C$13,F3785,G3785)))),"")</f>
        <v/>
      </c>
      <c r="K3785" s="88" t="str">
        <f>IF(ISNUMBER(A3785), IF($G$16="fixed",$G$17,MIN(H3785*Data!$C$7*$C$16*0.5,$C$17*Data!$C$7))*$C$12,"")</f>
        <v/>
      </c>
      <c r="L3785" s="42" t="str">
        <f t="shared" ca="1" si="1800"/>
        <v/>
      </c>
      <c r="M3785" s="44" t="str">
        <f t="shared" ca="1" si="1801"/>
        <v/>
      </c>
      <c r="N3785" s="44" t="str">
        <f t="shared" ca="1" si="1802"/>
        <v/>
      </c>
      <c r="O3785" s="108" t="str">
        <f t="shared" si="1786"/>
        <v/>
      </c>
      <c r="P3785" s="102" t="str">
        <f t="shared" si="1787"/>
        <v/>
      </c>
      <c r="Q3785" s="102" t="str">
        <f t="shared" si="1788"/>
        <v/>
      </c>
      <c r="R3785" s="120" t="str">
        <f t="shared" si="1789"/>
        <v/>
      </c>
      <c r="S3785" s="54" t="str">
        <f t="shared" si="1790"/>
        <v/>
      </c>
      <c r="T3785" s="5" t="str">
        <f t="shared" si="1791"/>
        <v/>
      </c>
      <c r="U3785" s="152" t="str">
        <f t="shared" si="1774"/>
        <v/>
      </c>
      <c r="V3785" s="152" t="str">
        <f t="shared" si="1775"/>
        <v/>
      </c>
      <c r="W3785" s="153" t="str">
        <f t="shared" si="1776"/>
        <v/>
      </c>
      <c r="X3785" s="153" t="str">
        <f t="shared" si="1777"/>
        <v/>
      </c>
      <c r="Y3785" s="153" t="str">
        <f t="shared" si="1778"/>
        <v/>
      </c>
      <c r="Z3785" s="153" t="str">
        <f t="shared" si="1779"/>
        <v/>
      </c>
      <c r="AA3785" s="152" t="str">
        <f t="shared" si="1780"/>
        <v/>
      </c>
      <c r="AB3785" s="152" t="str">
        <f t="shared" si="1781"/>
        <v/>
      </c>
      <c r="AC3785" s="154" t="str">
        <f t="shared" si="1792"/>
        <v/>
      </c>
      <c r="AD3785" s="154" t="str">
        <f t="shared" si="1793"/>
        <v/>
      </c>
      <c r="AE3785" s="3" t="str">
        <f t="shared" si="1794"/>
        <v/>
      </c>
      <c r="AF3785" s="3" t="str">
        <f t="shared" si="1795"/>
        <v/>
      </c>
      <c r="AG3785" s="3" t="str">
        <f t="shared" si="1796"/>
        <v/>
      </c>
      <c r="AH3785" s="4" t="str">
        <f t="shared" si="1797"/>
        <v/>
      </c>
      <c r="AI3785" s="75" t="str">
        <f t="shared" si="1798"/>
        <v/>
      </c>
      <c r="AJ3785" s="75" t="str">
        <f t="shared" si="1799"/>
        <v/>
      </c>
    </row>
    <row r="3786" spans="1:36" ht="14.25">
      <c r="A3786" s="41" t="str">
        <f t="shared" si="1782"/>
        <v/>
      </c>
      <c r="B3786" s="150" t="str">
        <f>IF(ISNUMBER(A3786),INDEX('MetaTrader Import'!$H$13:$J$5893,TRUNC(((A3786-$A$39+1)-1)/3)+1,MOD((A3786-$A$39+1)-1,3)+1),"")</f>
        <v/>
      </c>
      <c r="C3786" s="43" t="str">
        <f t="shared" si="1783"/>
        <v/>
      </c>
      <c r="D3786" s="43" t="str">
        <f t="shared" ca="1" si="1773"/>
        <v/>
      </c>
      <c r="E3786" s="43" t="str">
        <f t="shared" si="1784"/>
        <v/>
      </c>
      <c r="F3786" s="43" t="str">
        <f t="shared" si="1785"/>
        <v/>
      </c>
      <c r="G3786" s="43" t="str">
        <f>IF(A3786&lt;&gt;"",IF(A3786&lt;Data!$G$11*0.25,$C$13/$G$32,IF(A3786&gt;Data!$G$11*0.25,$C$13,$C$13*10)),"")</f>
        <v/>
      </c>
      <c r="H3786" s="43" t="str">
        <f>IF(A3786&lt;&gt;"",IF(Data!$G$9="constant",$C$13,IF(Data!$G$9="squeeze",G3786,F3786)),"")</f>
        <v/>
      </c>
      <c r="I3786" s="38" t="str">
        <f ca="1">IF(ISNUMBER(A3786),NORMINV(RAND(),0,IF(AND(Data!$G$9="squeeze",A3786&lt;Data!$G$11*0.25),$H$32,1)*$C$30*$C$13)*($C$14*$C$12),"")</f>
        <v/>
      </c>
      <c r="J3786" s="42" t="str">
        <f ca="1">IFERROR(IF(Data!$C$6="Real",B3786,I3786+J3785+($C$14*$C$12)*(NORMINV(RAND(),$C$15,CHOOSE($G$13,$C$13,F3786,G3786)))),"")</f>
        <v/>
      </c>
      <c r="K3786" s="88" t="str">
        <f>IF(ISNUMBER(A3786), IF($G$16="fixed",$G$17,MIN(H3786*Data!$C$7*$C$16*0.5,$C$17*Data!$C$7))*$C$12,"")</f>
        <v/>
      </c>
      <c r="L3786" s="42" t="str">
        <f t="shared" ca="1" si="1800"/>
        <v/>
      </c>
      <c r="M3786" s="44" t="str">
        <f t="shared" ca="1" si="1801"/>
        <v/>
      </c>
      <c r="N3786" s="44" t="str">
        <f t="shared" ca="1" si="1802"/>
        <v/>
      </c>
      <c r="O3786" s="108" t="str">
        <f t="shared" si="1786"/>
        <v/>
      </c>
      <c r="P3786" s="102" t="str">
        <f t="shared" si="1787"/>
        <v/>
      </c>
      <c r="Q3786" s="102" t="str">
        <f t="shared" si="1788"/>
        <v/>
      </c>
      <c r="R3786" s="120" t="str">
        <f t="shared" si="1789"/>
        <v/>
      </c>
      <c r="S3786" s="54" t="str">
        <f t="shared" si="1790"/>
        <v/>
      </c>
      <c r="T3786" s="5" t="str">
        <f t="shared" si="1791"/>
        <v/>
      </c>
      <c r="U3786" s="152" t="str">
        <f t="shared" si="1774"/>
        <v/>
      </c>
      <c r="V3786" s="152" t="str">
        <f t="shared" si="1775"/>
        <v/>
      </c>
      <c r="W3786" s="153" t="str">
        <f t="shared" si="1776"/>
        <v/>
      </c>
      <c r="X3786" s="153" t="str">
        <f t="shared" si="1777"/>
        <v/>
      </c>
      <c r="Y3786" s="153" t="str">
        <f t="shared" si="1778"/>
        <v/>
      </c>
      <c r="Z3786" s="153" t="str">
        <f t="shared" si="1779"/>
        <v/>
      </c>
      <c r="AA3786" s="152" t="str">
        <f t="shared" si="1780"/>
        <v/>
      </c>
      <c r="AB3786" s="152" t="str">
        <f t="shared" si="1781"/>
        <v/>
      </c>
      <c r="AC3786" s="154" t="str">
        <f t="shared" si="1792"/>
        <v/>
      </c>
      <c r="AD3786" s="154" t="str">
        <f t="shared" si="1793"/>
        <v/>
      </c>
      <c r="AE3786" s="3" t="str">
        <f t="shared" si="1794"/>
        <v/>
      </c>
      <c r="AF3786" s="3" t="str">
        <f t="shared" si="1795"/>
        <v/>
      </c>
      <c r="AG3786" s="3" t="str">
        <f t="shared" si="1796"/>
        <v/>
      </c>
      <c r="AH3786" s="4" t="str">
        <f t="shared" si="1797"/>
        <v/>
      </c>
      <c r="AI3786" s="75" t="str">
        <f t="shared" si="1798"/>
        <v/>
      </c>
      <c r="AJ3786" s="75" t="str">
        <f t="shared" si="1799"/>
        <v/>
      </c>
    </row>
    <row r="3787" spans="1:36" ht="14.25">
      <c r="A3787" s="41" t="str">
        <f t="shared" si="1782"/>
        <v/>
      </c>
      <c r="B3787" s="150" t="str">
        <f>IF(ISNUMBER(A3787),INDEX('MetaTrader Import'!$H$13:$J$5893,TRUNC(((A3787-$A$39+1)-1)/3)+1,MOD((A3787-$A$39+1)-1,3)+1),"")</f>
        <v/>
      </c>
      <c r="C3787" s="43" t="str">
        <f t="shared" si="1783"/>
        <v/>
      </c>
      <c r="D3787" s="43" t="str">
        <f t="shared" ca="1" si="1773"/>
        <v/>
      </c>
      <c r="E3787" s="43" t="str">
        <f t="shared" si="1784"/>
        <v/>
      </c>
      <c r="F3787" s="43" t="str">
        <f t="shared" si="1785"/>
        <v/>
      </c>
      <c r="G3787" s="43" t="str">
        <f>IF(A3787&lt;&gt;"",IF(A3787&lt;Data!$G$11*0.25,$C$13/$G$32,IF(A3787&gt;Data!$G$11*0.25,$C$13,$C$13*10)),"")</f>
        <v/>
      </c>
      <c r="H3787" s="43" t="str">
        <f>IF(A3787&lt;&gt;"",IF(Data!$G$9="constant",$C$13,IF(Data!$G$9="squeeze",G3787,F3787)),"")</f>
        <v/>
      </c>
      <c r="I3787" s="38" t="str">
        <f ca="1">IF(ISNUMBER(A3787),NORMINV(RAND(),0,IF(AND(Data!$G$9="squeeze",A3787&lt;Data!$G$11*0.25),$H$32,1)*$C$30*$C$13)*($C$14*$C$12),"")</f>
        <v/>
      </c>
      <c r="J3787" s="42" t="str">
        <f ca="1">IFERROR(IF(Data!$C$6="Real",B3787,I3787+J3786+($C$14*$C$12)*(NORMINV(RAND(),$C$15,CHOOSE($G$13,$C$13,F3787,G3787)))),"")</f>
        <v/>
      </c>
      <c r="K3787" s="88" t="str">
        <f>IF(ISNUMBER(A3787), IF($G$16="fixed",$G$17,MIN(H3787*Data!$C$7*$C$16*0.5,$C$17*Data!$C$7))*$C$12,"")</f>
        <v/>
      </c>
      <c r="L3787" s="42" t="str">
        <f t="shared" ca="1" si="1800"/>
        <v/>
      </c>
      <c r="M3787" s="44" t="str">
        <f t="shared" ca="1" si="1801"/>
        <v/>
      </c>
      <c r="N3787" s="44" t="str">
        <f t="shared" ca="1" si="1802"/>
        <v/>
      </c>
      <c r="O3787" s="108" t="str">
        <f t="shared" si="1786"/>
        <v/>
      </c>
      <c r="P3787" s="102" t="str">
        <f t="shared" si="1787"/>
        <v/>
      </c>
      <c r="Q3787" s="102" t="str">
        <f t="shared" si="1788"/>
        <v/>
      </c>
      <c r="R3787" s="120" t="str">
        <f t="shared" si="1789"/>
        <v/>
      </c>
      <c r="S3787" s="54" t="str">
        <f t="shared" si="1790"/>
        <v/>
      </c>
      <c r="T3787" s="5" t="str">
        <f t="shared" si="1791"/>
        <v/>
      </c>
      <c r="U3787" s="152" t="str">
        <f t="shared" si="1774"/>
        <v/>
      </c>
      <c r="V3787" s="152" t="str">
        <f t="shared" si="1775"/>
        <v/>
      </c>
      <c r="W3787" s="153" t="str">
        <f t="shared" si="1776"/>
        <v/>
      </c>
      <c r="X3787" s="153" t="str">
        <f t="shared" si="1777"/>
        <v/>
      </c>
      <c r="Y3787" s="153" t="str">
        <f t="shared" si="1778"/>
        <v/>
      </c>
      <c r="Z3787" s="153" t="str">
        <f t="shared" si="1779"/>
        <v/>
      </c>
      <c r="AA3787" s="152" t="str">
        <f t="shared" si="1780"/>
        <v/>
      </c>
      <c r="AB3787" s="152" t="str">
        <f t="shared" si="1781"/>
        <v/>
      </c>
      <c r="AC3787" s="154" t="str">
        <f t="shared" si="1792"/>
        <v/>
      </c>
      <c r="AD3787" s="154" t="str">
        <f t="shared" si="1793"/>
        <v/>
      </c>
      <c r="AE3787" s="3" t="str">
        <f t="shared" si="1794"/>
        <v/>
      </c>
      <c r="AF3787" s="3" t="str">
        <f t="shared" si="1795"/>
        <v/>
      </c>
      <c r="AG3787" s="3" t="str">
        <f t="shared" si="1796"/>
        <v/>
      </c>
      <c r="AH3787" s="4" t="str">
        <f t="shared" si="1797"/>
        <v/>
      </c>
      <c r="AI3787" s="75" t="str">
        <f t="shared" si="1798"/>
        <v/>
      </c>
      <c r="AJ3787" s="75" t="str">
        <f t="shared" si="1799"/>
        <v/>
      </c>
    </row>
    <row r="3788" spans="1:36" ht="14.25">
      <c r="A3788" s="41" t="str">
        <f t="shared" si="1782"/>
        <v/>
      </c>
      <c r="B3788" s="150" t="str">
        <f>IF(ISNUMBER(A3788),INDEX('MetaTrader Import'!$H$13:$J$5893,TRUNC(((A3788-$A$39+1)-1)/3)+1,MOD((A3788-$A$39+1)-1,3)+1),"")</f>
        <v/>
      </c>
      <c r="C3788" s="43" t="str">
        <f t="shared" si="1783"/>
        <v/>
      </c>
      <c r="D3788" s="43" t="str">
        <f t="shared" ca="1" si="1773"/>
        <v/>
      </c>
      <c r="E3788" s="43" t="str">
        <f t="shared" si="1784"/>
        <v/>
      </c>
      <c r="F3788" s="43" t="str">
        <f t="shared" si="1785"/>
        <v/>
      </c>
      <c r="G3788" s="43" t="str">
        <f>IF(A3788&lt;&gt;"",IF(A3788&lt;Data!$G$11*0.25,$C$13/$G$32,IF(A3788&gt;Data!$G$11*0.25,$C$13,$C$13*10)),"")</f>
        <v/>
      </c>
      <c r="H3788" s="43" t="str">
        <f>IF(A3788&lt;&gt;"",IF(Data!$G$9="constant",$C$13,IF(Data!$G$9="squeeze",G3788,F3788)),"")</f>
        <v/>
      </c>
      <c r="I3788" s="38" t="str">
        <f ca="1">IF(ISNUMBER(A3788),NORMINV(RAND(),0,IF(AND(Data!$G$9="squeeze",A3788&lt;Data!$G$11*0.25),$H$32,1)*$C$30*$C$13)*($C$14*$C$12),"")</f>
        <v/>
      </c>
      <c r="J3788" s="42" t="str">
        <f ca="1">IFERROR(IF(Data!$C$6="Real",B3788,I3788+J3787+($C$14*$C$12)*(NORMINV(RAND(),$C$15,CHOOSE($G$13,$C$13,F3788,G3788)))),"")</f>
        <v/>
      </c>
      <c r="K3788" s="88" t="str">
        <f>IF(ISNUMBER(A3788), IF($G$16="fixed",$G$17,MIN(H3788*Data!$C$7*$C$16*0.5,$C$17*Data!$C$7))*$C$12,"")</f>
        <v/>
      </c>
      <c r="L3788" s="42" t="str">
        <f t="shared" ca="1" si="1800"/>
        <v/>
      </c>
      <c r="M3788" s="44" t="str">
        <f t="shared" ca="1" si="1801"/>
        <v/>
      </c>
      <c r="N3788" s="44" t="str">
        <f t="shared" ca="1" si="1802"/>
        <v/>
      </c>
      <c r="O3788" s="108" t="str">
        <f t="shared" si="1786"/>
        <v/>
      </c>
      <c r="P3788" s="102" t="str">
        <f t="shared" si="1787"/>
        <v/>
      </c>
      <c r="Q3788" s="102" t="str">
        <f t="shared" si="1788"/>
        <v/>
      </c>
      <c r="R3788" s="120" t="str">
        <f t="shared" si="1789"/>
        <v/>
      </c>
      <c r="S3788" s="54" t="str">
        <f t="shared" si="1790"/>
        <v/>
      </c>
      <c r="T3788" s="5" t="str">
        <f t="shared" si="1791"/>
        <v/>
      </c>
      <c r="U3788" s="152" t="str">
        <f t="shared" si="1774"/>
        <v/>
      </c>
      <c r="V3788" s="152" t="str">
        <f t="shared" si="1775"/>
        <v/>
      </c>
      <c r="W3788" s="153" t="str">
        <f t="shared" si="1776"/>
        <v/>
      </c>
      <c r="X3788" s="153" t="str">
        <f t="shared" si="1777"/>
        <v/>
      </c>
      <c r="Y3788" s="153" t="str">
        <f t="shared" si="1778"/>
        <v/>
      </c>
      <c r="Z3788" s="153" t="str">
        <f t="shared" si="1779"/>
        <v/>
      </c>
      <c r="AA3788" s="152" t="str">
        <f t="shared" si="1780"/>
        <v/>
      </c>
      <c r="AB3788" s="152" t="str">
        <f t="shared" si="1781"/>
        <v/>
      </c>
      <c r="AC3788" s="154" t="str">
        <f t="shared" si="1792"/>
        <v/>
      </c>
      <c r="AD3788" s="154" t="str">
        <f t="shared" si="1793"/>
        <v/>
      </c>
      <c r="AE3788" s="3" t="str">
        <f t="shared" si="1794"/>
        <v/>
      </c>
      <c r="AF3788" s="3" t="str">
        <f t="shared" si="1795"/>
        <v/>
      </c>
      <c r="AG3788" s="3" t="str">
        <f t="shared" si="1796"/>
        <v/>
      </c>
      <c r="AH3788" s="4" t="str">
        <f t="shared" si="1797"/>
        <v/>
      </c>
      <c r="AI3788" s="75" t="str">
        <f t="shared" si="1798"/>
        <v/>
      </c>
      <c r="AJ3788" s="75" t="str">
        <f t="shared" si="1799"/>
        <v/>
      </c>
    </row>
    <row r="3789" spans="1:36" ht="14.25">
      <c r="A3789" s="41" t="str">
        <f t="shared" si="1782"/>
        <v/>
      </c>
      <c r="B3789" s="150" t="str">
        <f>IF(ISNUMBER(A3789),INDEX('MetaTrader Import'!$H$13:$J$5893,TRUNC(((A3789-$A$39+1)-1)/3)+1,MOD((A3789-$A$39+1)-1,3)+1),"")</f>
        <v/>
      </c>
      <c r="C3789" s="43" t="str">
        <f t="shared" si="1783"/>
        <v/>
      </c>
      <c r="D3789" s="43" t="str">
        <f t="shared" ca="1" si="1773"/>
        <v/>
      </c>
      <c r="E3789" s="43" t="str">
        <f t="shared" si="1784"/>
        <v/>
      </c>
      <c r="F3789" s="43" t="str">
        <f t="shared" si="1785"/>
        <v/>
      </c>
      <c r="G3789" s="43" t="str">
        <f>IF(A3789&lt;&gt;"",IF(A3789&lt;Data!$G$11*0.25,$C$13/$G$32,IF(A3789&gt;Data!$G$11*0.25,$C$13,$C$13*10)),"")</f>
        <v/>
      </c>
      <c r="H3789" s="43" t="str">
        <f>IF(A3789&lt;&gt;"",IF(Data!$G$9="constant",$C$13,IF(Data!$G$9="squeeze",G3789,F3789)),"")</f>
        <v/>
      </c>
      <c r="I3789" s="38" t="str">
        <f ca="1">IF(ISNUMBER(A3789),NORMINV(RAND(),0,IF(AND(Data!$G$9="squeeze",A3789&lt;Data!$G$11*0.25),$H$32,1)*$C$30*$C$13)*($C$14*$C$12),"")</f>
        <v/>
      </c>
      <c r="J3789" s="42" t="str">
        <f ca="1">IFERROR(IF(Data!$C$6="Real",B3789,I3789+J3788+($C$14*$C$12)*(NORMINV(RAND(),$C$15,CHOOSE($G$13,$C$13,F3789,G3789)))),"")</f>
        <v/>
      </c>
      <c r="K3789" s="88" t="str">
        <f>IF(ISNUMBER(A3789), IF($G$16="fixed",$G$17,MIN(H3789*Data!$C$7*$C$16*0.5,$C$17*Data!$C$7))*$C$12,"")</f>
        <v/>
      </c>
      <c r="L3789" s="42" t="str">
        <f t="shared" ca="1" si="1800"/>
        <v/>
      </c>
      <c r="M3789" s="44" t="str">
        <f t="shared" ca="1" si="1801"/>
        <v/>
      </c>
      <c r="N3789" s="44" t="str">
        <f t="shared" ca="1" si="1802"/>
        <v/>
      </c>
      <c r="O3789" s="108" t="str">
        <f t="shared" si="1786"/>
        <v/>
      </c>
      <c r="P3789" s="102" t="str">
        <f t="shared" si="1787"/>
        <v/>
      </c>
      <c r="Q3789" s="102" t="str">
        <f t="shared" si="1788"/>
        <v/>
      </c>
      <c r="R3789" s="120" t="str">
        <f t="shared" si="1789"/>
        <v/>
      </c>
      <c r="S3789" s="54" t="str">
        <f t="shared" si="1790"/>
        <v/>
      </c>
      <c r="T3789" s="5" t="str">
        <f t="shared" si="1791"/>
        <v/>
      </c>
      <c r="U3789" s="152" t="str">
        <f t="shared" si="1774"/>
        <v/>
      </c>
      <c r="V3789" s="152" t="str">
        <f t="shared" si="1775"/>
        <v/>
      </c>
      <c r="W3789" s="153" t="str">
        <f t="shared" si="1776"/>
        <v/>
      </c>
      <c r="X3789" s="153" t="str">
        <f t="shared" si="1777"/>
        <v/>
      </c>
      <c r="Y3789" s="153" t="str">
        <f t="shared" si="1778"/>
        <v/>
      </c>
      <c r="Z3789" s="153" t="str">
        <f t="shared" si="1779"/>
        <v/>
      </c>
      <c r="AA3789" s="152" t="str">
        <f t="shared" si="1780"/>
        <v/>
      </c>
      <c r="AB3789" s="152" t="str">
        <f t="shared" si="1781"/>
        <v/>
      </c>
      <c r="AC3789" s="154" t="str">
        <f t="shared" si="1792"/>
        <v/>
      </c>
      <c r="AD3789" s="154" t="str">
        <f t="shared" si="1793"/>
        <v/>
      </c>
      <c r="AE3789" s="3" t="str">
        <f t="shared" si="1794"/>
        <v/>
      </c>
      <c r="AF3789" s="3" t="str">
        <f t="shared" si="1795"/>
        <v/>
      </c>
      <c r="AG3789" s="3" t="str">
        <f t="shared" si="1796"/>
        <v/>
      </c>
      <c r="AH3789" s="4" t="str">
        <f t="shared" si="1797"/>
        <v/>
      </c>
      <c r="AI3789" s="75" t="str">
        <f t="shared" si="1798"/>
        <v/>
      </c>
      <c r="AJ3789" s="75" t="str">
        <f t="shared" si="1799"/>
        <v/>
      </c>
    </row>
    <row r="3790" spans="1:36" ht="14.25">
      <c r="A3790" s="41" t="str">
        <f t="shared" si="1782"/>
        <v/>
      </c>
      <c r="B3790" s="150" t="str">
        <f>IF(ISNUMBER(A3790),INDEX('MetaTrader Import'!$H$13:$J$5893,TRUNC(((A3790-$A$39+1)-1)/3)+1,MOD((A3790-$A$39+1)-1,3)+1),"")</f>
        <v/>
      </c>
      <c r="C3790" s="43" t="str">
        <f t="shared" si="1783"/>
        <v/>
      </c>
      <c r="D3790" s="43" t="str">
        <f t="shared" ca="1" si="1773"/>
        <v/>
      </c>
      <c r="E3790" s="43" t="str">
        <f t="shared" si="1784"/>
        <v/>
      </c>
      <c r="F3790" s="43" t="str">
        <f t="shared" si="1785"/>
        <v/>
      </c>
      <c r="G3790" s="43" t="str">
        <f>IF(A3790&lt;&gt;"",IF(A3790&lt;Data!$G$11*0.25,$C$13/$G$32,IF(A3790&gt;Data!$G$11*0.25,$C$13,$C$13*10)),"")</f>
        <v/>
      </c>
      <c r="H3790" s="43" t="str">
        <f>IF(A3790&lt;&gt;"",IF(Data!$G$9="constant",$C$13,IF(Data!$G$9="squeeze",G3790,F3790)),"")</f>
        <v/>
      </c>
      <c r="I3790" s="38" t="str">
        <f ca="1">IF(ISNUMBER(A3790),NORMINV(RAND(),0,IF(AND(Data!$G$9="squeeze",A3790&lt;Data!$G$11*0.25),$H$32,1)*$C$30*$C$13)*($C$14*$C$12),"")</f>
        <v/>
      </c>
      <c r="J3790" s="42" t="str">
        <f ca="1">IFERROR(IF(Data!$C$6="Real",B3790,I3790+J3789+($C$14*$C$12)*(NORMINV(RAND(),$C$15,CHOOSE($G$13,$C$13,F3790,G3790)))),"")</f>
        <v/>
      </c>
      <c r="K3790" s="88" t="str">
        <f>IF(ISNUMBER(A3790), IF($G$16="fixed",$G$17,MIN(H3790*Data!$C$7*$C$16*0.5,$C$17*Data!$C$7))*$C$12,"")</f>
        <v/>
      </c>
      <c r="L3790" s="42" t="str">
        <f t="shared" ca="1" si="1800"/>
        <v/>
      </c>
      <c r="M3790" s="44" t="str">
        <f t="shared" ca="1" si="1801"/>
        <v/>
      </c>
      <c r="N3790" s="44" t="str">
        <f t="shared" ca="1" si="1802"/>
        <v/>
      </c>
      <c r="O3790" s="108" t="str">
        <f t="shared" si="1786"/>
        <v/>
      </c>
      <c r="P3790" s="102" t="str">
        <f t="shared" si="1787"/>
        <v/>
      </c>
      <c r="Q3790" s="102" t="str">
        <f t="shared" si="1788"/>
        <v/>
      </c>
      <c r="R3790" s="120" t="str">
        <f t="shared" si="1789"/>
        <v/>
      </c>
      <c r="S3790" s="54" t="str">
        <f t="shared" si="1790"/>
        <v/>
      </c>
      <c r="T3790" s="5" t="str">
        <f t="shared" si="1791"/>
        <v/>
      </c>
      <c r="U3790" s="152" t="str">
        <f t="shared" si="1774"/>
        <v/>
      </c>
      <c r="V3790" s="152" t="str">
        <f t="shared" si="1775"/>
        <v/>
      </c>
      <c r="W3790" s="153" t="str">
        <f t="shared" si="1776"/>
        <v/>
      </c>
      <c r="X3790" s="153" t="str">
        <f t="shared" si="1777"/>
        <v/>
      </c>
      <c r="Y3790" s="153" t="str">
        <f t="shared" si="1778"/>
        <v/>
      </c>
      <c r="Z3790" s="153" t="str">
        <f t="shared" si="1779"/>
        <v/>
      </c>
      <c r="AA3790" s="152" t="str">
        <f t="shared" si="1780"/>
        <v/>
      </c>
      <c r="AB3790" s="152" t="str">
        <f t="shared" si="1781"/>
        <v/>
      </c>
      <c r="AC3790" s="154" t="str">
        <f t="shared" si="1792"/>
        <v/>
      </c>
      <c r="AD3790" s="154" t="str">
        <f t="shared" si="1793"/>
        <v/>
      </c>
      <c r="AE3790" s="3" t="str">
        <f t="shared" si="1794"/>
        <v/>
      </c>
      <c r="AF3790" s="3" t="str">
        <f t="shared" si="1795"/>
        <v/>
      </c>
      <c r="AG3790" s="3" t="str">
        <f t="shared" si="1796"/>
        <v/>
      </c>
      <c r="AH3790" s="4" t="str">
        <f t="shared" si="1797"/>
        <v/>
      </c>
      <c r="AI3790" s="75" t="str">
        <f t="shared" si="1798"/>
        <v/>
      </c>
      <c r="AJ3790" s="75" t="str">
        <f t="shared" si="1799"/>
        <v/>
      </c>
    </row>
    <row r="3791" spans="1:36" ht="14.25">
      <c r="A3791" s="41" t="str">
        <f t="shared" si="1782"/>
        <v/>
      </c>
      <c r="B3791" s="150" t="str">
        <f>IF(ISNUMBER(A3791),INDEX('MetaTrader Import'!$H$13:$J$5893,TRUNC(((A3791-$A$39+1)-1)/3)+1,MOD((A3791-$A$39+1)-1,3)+1),"")</f>
        <v/>
      </c>
      <c r="C3791" s="43" t="str">
        <f t="shared" si="1783"/>
        <v/>
      </c>
      <c r="D3791" s="43" t="str">
        <f t="shared" ca="1" si="1773"/>
        <v/>
      </c>
      <c r="E3791" s="43" t="str">
        <f t="shared" si="1784"/>
        <v/>
      </c>
      <c r="F3791" s="43" t="str">
        <f t="shared" si="1785"/>
        <v/>
      </c>
      <c r="G3791" s="43" t="str">
        <f>IF(A3791&lt;&gt;"",IF(A3791&lt;Data!$G$11*0.25,$C$13/$G$32,IF(A3791&gt;Data!$G$11*0.25,$C$13,$C$13*10)),"")</f>
        <v/>
      </c>
      <c r="H3791" s="43" t="str">
        <f>IF(A3791&lt;&gt;"",IF(Data!$G$9="constant",$C$13,IF(Data!$G$9="squeeze",G3791,F3791)),"")</f>
        <v/>
      </c>
      <c r="I3791" s="38" t="str">
        <f ca="1">IF(ISNUMBER(A3791),NORMINV(RAND(),0,IF(AND(Data!$G$9="squeeze",A3791&lt;Data!$G$11*0.25),$H$32,1)*$C$30*$C$13)*($C$14*$C$12),"")</f>
        <v/>
      </c>
      <c r="J3791" s="42" t="str">
        <f ca="1">IFERROR(IF(Data!$C$6="Real",B3791,I3791+J3790+($C$14*$C$12)*(NORMINV(RAND(),$C$15,CHOOSE($G$13,$C$13,F3791,G3791)))),"")</f>
        <v/>
      </c>
      <c r="K3791" s="88" t="str">
        <f>IF(ISNUMBER(A3791), IF($G$16="fixed",$G$17,MIN(H3791*Data!$C$7*$C$16*0.5,$C$17*Data!$C$7))*$C$12,"")</f>
        <v/>
      </c>
      <c r="L3791" s="42" t="str">
        <f t="shared" ca="1" si="1800"/>
        <v/>
      </c>
      <c r="M3791" s="44" t="str">
        <f t="shared" ca="1" si="1801"/>
        <v/>
      </c>
      <c r="N3791" s="44" t="str">
        <f t="shared" ca="1" si="1802"/>
        <v/>
      </c>
      <c r="O3791" s="108" t="str">
        <f t="shared" si="1786"/>
        <v/>
      </c>
      <c r="P3791" s="102" t="str">
        <f t="shared" si="1787"/>
        <v/>
      </c>
      <c r="Q3791" s="102" t="str">
        <f t="shared" si="1788"/>
        <v/>
      </c>
      <c r="R3791" s="120" t="str">
        <f t="shared" si="1789"/>
        <v/>
      </c>
      <c r="S3791" s="54" t="str">
        <f t="shared" si="1790"/>
        <v/>
      </c>
      <c r="T3791" s="5" t="str">
        <f t="shared" si="1791"/>
        <v/>
      </c>
      <c r="U3791" s="152" t="str">
        <f t="shared" si="1774"/>
        <v/>
      </c>
      <c r="V3791" s="152" t="str">
        <f t="shared" si="1775"/>
        <v/>
      </c>
      <c r="W3791" s="153" t="str">
        <f t="shared" si="1776"/>
        <v/>
      </c>
      <c r="X3791" s="153" t="str">
        <f t="shared" si="1777"/>
        <v/>
      </c>
      <c r="Y3791" s="153" t="str">
        <f t="shared" si="1778"/>
        <v/>
      </c>
      <c r="Z3791" s="153" t="str">
        <f t="shared" si="1779"/>
        <v/>
      </c>
      <c r="AA3791" s="152" t="str">
        <f t="shared" si="1780"/>
        <v/>
      </c>
      <c r="AB3791" s="152" t="str">
        <f t="shared" si="1781"/>
        <v/>
      </c>
      <c r="AC3791" s="154" t="str">
        <f t="shared" si="1792"/>
        <v/>
      </c>
      <c r="AD3791" s="154" t="str">
        <f t="shared" si="1793"/>
        <v/>
      </c>
      <c r="AE3791" s="3" t="str">
        <f t="shared" si="1794"/>
        <v/>
      </c>
      <c r="AF3791" s="3" t="str">
        <f t="shared" si="1795"/>
        <v/>
      </c>
      <c r="AG3791" s="3" t="str">
        <f t="shared" si="1796"/>
        <v/>
      </c>
      <c r="AH3791" s="4" t="str">
        <f t="shared" si="1797"/>
        <v/>
      </c>
      <c r="AI3791" s="75" t="str">
        <f t="shared" si="1798"/>
        <v/>
      </c>
      <c r="AJ3791" s="75" t="str">
        <f t="shared" si="1799"/>
        <v/>
      </c>
    </row>
    <row r="3792" spans="1:36" ht="14.25">
      <c r="A3792" s="41" t="str">
        <f t="shared" si="1782"/>
        <v/>
      </c>
      <c r="B3792" s="150" t="str">
        <f>IF(ISNUMBER(A3792),INDEX('MetaTrader Import'!$H$13:$J$5893,TRUNC(((A3792-$A$39+1)-1)/3)+1,MOD((A3792-$A$39+1)-1,3)+1),"")</f>
        <v/>
      </c>
      <c r="C3792" s="43" t="str">
        <f t="shared" si="1783"/>
        <v/>
      </c>
      <c r="D3792" s="43" t="str">
        <f t="shared" ca="1" si="1773"/>
        <v/>
      </c>
      <c r="E3792" s="43" t="str">
        <f t="shared" si="1784"/>
        <v/>
      </c>
      <c r="F3792" s="43" t="str">
        <f t="shared" si="1785"/>
        <v/>
      </c>
      <c r="G3792" s="43" t="str">
        <f>IF(A3792&lt;&gt;"",IF(A3792&lt;Data!$G$11*0.25,$C$13/$G$32,IF(A3792&gt;Data!$G$11*0.25,$C$13,$C$13*10)),"")</f>
        <v/>
      </c>
      <c r="H3792" s="43" t="str">
        <f>IF(A3792&lt;&gt;"",IF(Data!$G$9="constant",$C$13,IF(Data!$G$9="squeeze",G3792,F3792)),"")</f>
        <v/>
      </c>
      <c r="I3792" s="38" t="str">
        <f ca="1">IF(ISNUMBER(A3792),NORMINV(RAND(),0,IF(AND(Data!$G$9="squeeze",A3792&lt;Data!$G$11*0.25),$H$32,1)*$C$30*$C$13)*($C$14*$C$12),"")</f>
        <v/>
      </c>
      <c r="J3792" s="42" t="str">
        <f ca="1">IFERROR(IF(Data!$C$6="Real",B3792,I3792+J3791+($C$14*$C$12)*(NORMINV(RAND(),$C$15,CHOOSE($G$13,$C$13,F3792,G3792)))),"")</f>
        <v/>
      </c>
      <c r="K3792" s="88" t="str">
        <f>IF(ISNUMBER(A3792), IF($G$16="fixed",$G$17,MIN(H3792*Data!$C$7*$C$16*0.5,$C$17*Data!$C$7))*$C$12,"")</f>
        <v/>
      </c>
      <c r="L3792" s="42" t="str">
        <f t="shared" ca="1" si="1800"/>
        <v/>
      </c>
      <c r="M3792" s="44" t="str">
        <f t="shared" ca="1" si="1801"/>
        <v/>
      </c>
      <c r="N3792" s="44" t="str">
        <f t="shared" ca="1" si="1802"/>
        <v/>
      </c>
      <c r="O3792" s="108" t="str">
        <f t="shared" si="1786"/>
        <v/>
      </c>
      <c r="P3792" s="102" t="str">
        <f t="shared" si="1787"/>
        <v/>
      </c>
      <c r="Q3792" s="102" t="str">
        <f t="shared" si="1788"/>
        <v/>
      </c>
      <c r="R3792" s="120" t="str">
        <f t="shared" si="1789"/>
        <v/>
      </c>
      <c r="S3792" s="54" t="str">
        <f t="shared" si="1790"/>
        <v/>
      </c>
      <c r="T3792" s="5" t="str">
        <f t="shared" si="1791"/>
        <v/>
      </c>
      <c r="U3792" s="152" t="str">
        <f t="shared" si="1774"/>
        <v/>
      </c>
      <c r="V3792" s="152" t="str">
        <f t="shared" si="1775"/>
        <v/>
      </c>
      <c r="W3792" s="153" t="str">
        <f t="shared" si="1776"/>
        <v/>
      </c>
      <c r="X3792" s="153" t="str">
        <f t="shared" si="1777"/>
        <v/>
      </c>
      <c r="Y3792" s="153" t="str">
        <f t="shared" si="1778"/>
        <v/>
      </c>
      <c r="Z3792" s="153" t="str">
        <f t="shared" si="1779"/>
        <v/>
      </c>
      <c r="AA3792" s="152" t="str">
        <f t="shared" si="1780"/>
        <v/>
      </c>
      <c r="AB3792" s="152" t="str">
        <f t="shared" si="1781"/>
        <v/>
      </c>
      <c r="AC3792" s="154" t="str">
        <f t="shared" si="1792"/>
        <v/>
      </c>
      <c r="AD3792" s="154" t="str">
        <f t="shared" si="1793"/>
        <v/>
      </c>
      <c r="AE3792" s="3" t="str">
        <f t="shared" si="1794"/>
        <v/>
      </c>
      <c r="AF3792" s="3" t="str">
        <f t="shared" si="1795"/>
        <v/>
      </c>
      <c r="AG3792" s="3" t="str">
        <f t="shared" si="1796"/>
        <v/>
      </c>
      <c r="AH3792" s="4" t="str">
        <f t="shared" si="1797"/>
        <v/>
      </c>
      <c r="AI3792" s="75" t="str">
        <f t="shared" si="1798"/>
        <v/>
      </c>
      <c r="AJ3792" s="75" t="str">
        <f t="shared" si="1799"/>
        <v/>
      </c>
    </row>
    <row r="3793" spans="1:36" ht="14.25">
      <c r="A3793" s="41" t="str">
        <f t="shared" si="1782"/>
        <v/>
      </c>
      <c r="B3793" s="150" t="str">
        <f>IF(ISNUMBER(A3793),INDEX('MetaTrader Import'!$H$13:$J$5893,TRUNC(((A3793-$A$39+1)-1)/3)+1,MOD((A3793-$A$39+1)-1,3)+1),"")</f>
        <v/>
      </c>
      <c r="C3793" s="43" t="str">
        <f t="shared" si="1783"/>
        <v/>
      </c>
      <c r="D3793" s="43" t="str">
        <f t="shared" ca="1" si="1773"/>
        <v/>
      </c>
      <c r="E3793" s="43" t="str">
        <f t="shared" si="1784"/>
        <v/>
      </c>
      <c r="F3793" s="43" t="str">
        <f t="shared" si="1785"/>
        <v/>
      </c>
      <c r="G3793" s="43" t="str">
        <f>IF(A3793&lt;&gt;"",IF(A3793&lt;Data!$G$11*0.25,$C$13/$G$32,IF(A3793&gt;Data!$G$11*0.25,$C$13,$C$13*10)),"")</f>
        <v/>
      </c>
      <c r="H3793" s="43" t="str">
        <f>IF(A3793&lt;&gt;"",IF(Data!$G$9="constant",$C$13,IF(Data!$G$9="squeeze",G3793,F3793)),"")</f>
        <v/>
      </c>
      <c r="I3793" s="38" t="str">
        <f ca="1">IF(ISNUMBER(A3793),NORMINV(RAND(),0,IF(AND(Data!$G$9="squeeze",A3793&lt;Data!$G$11*0.25),$H$32,1)*$C$30*$C$13)*($C$14*$C$12),"")</f>
        <v/>
      </c>
      <c r="J3793" s="42" t="str">
        <f ca="1">IFERROR(IF(Data!$C$6="Real",B3793,I3793+J3792+($C$14*$C$12)*(NORMINV(RAND(),$C$15,CHOOSE($G$13,$C$13,F3793,G3793)))),"")</f>
        <v/>
      </c>
      <c r="K3793" s="88" t="str">
        <f>IF(ISNUMBER(A3793), IF($G$16="fixed",$G$17,MIN(H3793*Data!$C$7*$C$16*0.5,$C$17*Data!$C$7))*$C$12,"")</f>
        <v/>
      </c>
      <c r="L3793" s="42" t="str">
        <f t="shared" ca="1" si="1800"/>
        <v/>
      </c>
      <c r="M3793" s="44" t="str">
        <f t="shared" ca="1" si="1801"/>
        <v/>
      </c>
      <c r="N3793" s="44" t="str">
        <f t="shared" ca="1" si="1802"/>
        <v/>
      </c>
      <c r="O3793" s="108" t="str">
        <f t="shared" si="1786"/>
        <v/>
      </c>
      <c r="P3793" s="102" t="str">
        <f t="shared" si="1787"/>
        <v/>
      </c>
      <c r="Q3793" s="102" t="str">
        <f t="shared" si="1788"/>
        <v/>
      </c>
      <c r="R3793" s="120" t="str">
        <f t="shared" si="1789"/>
        <v/>
      </c>
      <c r="S3793" s="54" t="str">
        <f t="shared" si="1790"/>
        <v/>
      </c>
      <c r="T3793" s="5" t="str">
        <f t="shared" si="1791"/>
        <v/>
      </c>
      <c r="U3793" s="152" t="str">
        <f t="shared" si="1774"/>
        <v/>
      </c>
      <c r="V3793" s="152" t="str">
        <f t="shared" si="1775"/>
        <v/>
      </c>
      <c r="W3793" s="153" t="str">
        <f t="shared" si="1776"/>
        <v/>
      </c>
      <c r="X3793" s="153" t="str">
        <f t="shared" si="1777"/>
        <v/>
      </c>
      <c r="Y3793" s="153" t="str">
        <f t="shared" si="1778"/>
        <v/>
      </c>
      <c r="Z3793" s="153" t="str">
        <f t="shared" si="1779"/>
        <v/>
      </c>
      <c r="AA3793" s="152" t="str">
        <f t="shared" si="1780"/>
        <v/>
      </c>
      <c r="AB3793" s="152" t="str">
        <f t="shared" si="1781"/>
        <v/>
      </c>
      <c r="AC3793" s="154" t="str">
        <f t="shared" si="1792"/>
        <v/>
      </c>
      <c r="AD3793" s="154" t="str">
        <f t="shared" si="1793"/>
        <v/>
      </c>
      <c r="AE3793" s="3" t="str">
        <f t="shared" si="1794"/>
        <v/>
      </c>
      <c r="AF3793" s="3" t="str">
        <f t="shared" si="1795"/>
        <v/>
      </c>
      <c r="AG3793" s="3" t="str">
        <f t="shared" si="1796"/>
        <v/>
      </c>
      <c r="AH3793" s="4" t="str">
        <f t="shared" si="1797"/>
        <v/>
      </c>
      <c r="AI3793" s="75" t="str">
        <f t="shared" si="1798"/>
        <v/>
      </c>
      <c r="AJ3793" s="75" t="str">
        <f t="shared" si="1799"/>
        <v/>
      </c>
    </row>
    <row r="3794" spans="1:36" ht="14.25">
      <c r="A3794" s="41" t="str">
        <f t="shared" si="1782"/>
        <v/>
      </c>
      <c r="B3794" s="150" t="str">
        <f>IF(ISNUMBER(A3794),INDEX('MetaTrader Import'!$H$13:$J$5893,TRUNC(((A3794-$A$39+1)-1)/3)+1,MOD((A3794-$A$39+1)-1,3)+1),"")</f>
        <v/>
      </c>
      <c r="C3794" s="43" t="str">
        <f t="shared" si="1783"/>
        <v/>
      </c>
      <c r="D3794" s="43" t="str">
        <f t="shared" ca="1" si="1773"/>
        <v/>
      </c>
      <c r="E3794" s="43" t="str">
        <f t="shared" si="1784"/>
        <v/>
      </c>
      <c r="F3794" s="43" t="str">
        <f t="shared" si="1785"/>
        <v/>
      </c>
      <c r="G3794" s="43" t="str">
        <f>IF(A3794&lt;&gt;"",IF(A3794&lt;Data!$G$11*0.25,$C$13/$G$32,IF(A3794&gt;Data!$G$11*0.25,$C$13,$C$13*10)),"")</f>
        <v/>
      </c>
      <c r="H3794" s="43" t="str">
        <f>IF(A3794&lt;&gt;"",IF(Data!$G$9="constant",$C$13,IF(Data!$G$9="squeeze",G3794,F3794)),"")</f>
        <v/>
      </c>
      <c r="I3794" s="38" t="str">
        <f ca="1">IF(ISNUMBER(A3794),NORMINV(RAND(),0,IF(AND(Data!$G$9="squeeze",A3794&lt;Data!$G$11*0.25),$H$32,1)*$C$30*$C$13)*($C$14*$C$12),"")</f>
        <v/>
      </c>
      <c r="J3794" s="42" t="str">
        <f ca="1">IFERROR(IF(Data!$C$6="Real",B3794,I3794+J3793+($C$14*$C$12)*(NORMINV(RAND(),$C$15,CHOOSE($G$13,$C$13,F3794,G3794)))),"")</f>
        <v/>
      </c>
      <c r="K3794" s="88" t="str">
        <f>IF(ISNUMBER(A3794), IF($G$16="fixed",$G$17,MIN(H3794*Data!$C$7*$C$16*0.5,$C$17*Data!$C$7))*$C$12,"")</f>
        <v/>
      </c>
      <c r="L3794" s="42" t="str">
        <f t="shared" ca="1" si="1800"/>
        <v/>
      </c>
      <c r="M3794" s="44" t="str">
        <f t="shared" ca="1" si="1801"/>
        <v/>
      </c>
      <c r="N3794" s="44" t="str">
        <f t="shared" ca="1" si="1802"/>
        <v/>
      </c>
      <c r="O3794" s="108" t="str">
        <f t="shared" si="1786"/>
        <v/>
      </c>
      <c r="P3794" s="102" t="str">
        <f t="shared" si="1787"/>
        <v/>
      </c>
      <c r="Q3794" s="102" t="str">
        <f t="shared" si="1788"/>
        <v/>
      </c>
      <c r="R3794" s="120" t="str">
        <f t="shared" si="1789"/>
        <v/>
      </c>
      <c r="S3794" s="54" t="str">
        <f t="shared" si="1790"/>
        <v/>
      </c>
      <c r="T3794" s="5" t="str">
        <f t="shared" si="1791"/>
        <v/>
      </c>
      <c r="U3794" s="152" t="str">
        <f t="shared" si="1774"/>
        <v/>
      </c>
      <c r="V3794" s="152" t="str">
        <f t="shared" si="1775"/>
        <v/>
      </c>
      <c r="W3794" s="153" t="str">
        <f t="shared" si="1776"/>
        <v/>
      </c>
      <c r="X3794" s="153" t="str">
        <f t="shared" si="1777"/>
        <v/>
      </c>
      <c r="Y3794" s="153" t="str">
        <f t="shared" si="1778"/>
        <v/>
      </c>
      <c r="Z3794" s="153" t="str">
        <f t="shared" si="1779"/>
        <v/>
      </c>
      <c r="AA3794" s="152" t="str">
        <f t="shared" si="1780"/>
        <v/>
      </c>
      <c r="AB3794" s="152" t="str">
        <f t="shared" si="1781"/>
        <v/>
      </c>
      <c r="AC3794" s="154" t="str">
        <f t="shared" si="1792"/>
        <v/>
      </c>
      <c r="AD3794" s="154" t="str">
        <f t="shared" si="1793"/>
        <v/>
      </c>
      <c r="AE3794" s="3" t="str">
        <f t="shared" si="1794"/>
        <v/>
      </c>
      <c r="AF3794" s="3" t="str">
        <f t="shared" si="1795"/>
        <v/>
      </c>
      <c r="AG3794" s="3" t="str">
        <f t="shared" si="1796"/>
        <v/>
      </c>
      <c r="AH3794" s="4" t="str">
        <f t="shared" si="1797"/>
        <v/>
      </c>
      <c r="AI3794" s="75" t="str">
        <f t="shared" si="1798"/>
        <v/>
      </c>
      <c r="AJ3794" s="75" t="str">
        <f t="shared" si="1799"/>
        <v/>
      </c>
    </row>
    <row r="3795" spans="1:36" ht="14.25">
      <c r="A3795" s="41" t="str">
        <f t="shared" si="1782"/>
        <v/>
      </c>
      <c r="B3795" s="150" t="str">
        <f>IF(ISNUMBER(A3795),INDEX('MetaTrader Import'!$H$13:$J$5893,TRUNC(((A3795-$A$39+1)-1)/3)+1,MOD((A3795-$A$39+1)-1,3)+1),"")</f>
        <v/>
      </c>
      <c r="C3795" s="43" t="str">
        <f t="shared" si="1783"/>
        <v/>
      </c>
      <c r="D3795" s="43" t="str">
        <f t="shared" ca="1" si="1773"/>
        <v/>
      </c>
      <c r="E3795" s="43" t="str">
        <f t="shared" si="1784"/>
        <v/>
      </c>
      <c r="F3795" s="43" t="str">
        <f t="shared" si="1785"/>
        <v/>
      </c>
      <c r="G3795" s="43" t="str">
        <f>IF(A3795&lt;&gt;"",IF(A3795&lt;Data!$G$11*0.25,$C$13/$G$32,IF(A3795&gt;Data!$G$11*0.25,$C$13,$C$13*10)),"")</f>
        <v/>
      </c>
      <c r="H3795" s="43" t="str">
        <f>IF(A3795&lt;&gt;"",IF(Data!$G$9="constant",$C$13,IF(Data!$G$9="squeeze",G3795,F3795)),"")</f>
        <v/>
      </c>
      <c r="I3795" s="38" t="str">
        <f ca="1">IF(ISNUMBER(A3795),NORMINV(RAND(),0,IF(AND(Data!$G$9="squeeze",A3795&lt;Data!$G$11*0.25),$H$32,1)*$C$30*$C$13)*($C$14*$C$12),"")</f>
        <v/>
      </c>
      <c r="J3795" s="42" t="str">
        <f ca="1">IFERROR(IF(Data!$C$6="Real",B3795,I3795+J3794+($C$14*$C$12)*(NORMINV(RAND(),$C$15,CHOOSE($G$13,$C$13,F3795,G3795)))),"")</f>
        <v/>
      </c>
      <c r="K3795" s="88" t="str">
        <f>IF(ISNUMBER(A3795), IF($G$16="fixed",$G$17,MIN(H3795*Data!$C$7*$C$16*0.5,$C$17*Data!$C$7))*$C$12,"")</f>
        <v/>
      </c>
      <c r="L3795" s="42" t="str">
        <f t="shared" ca="1" si="1800"/>
        <v/>
      </c>
      <c r="M3795" s="44" t="str">
        <f t="shared" ca="1" si="1801"/>
        <v/>
      </c>
      <c r="N3795" s="44" t="str">
        <f t="shared" ca="1" si="1802"/>
        <v/>
      </c>
      <c r="O3795" s="108" t="str">
        <f t="shared" si="1786"/>
        <v/>
      </c>
      <c r="P3795" s="102" t="str">
        <f t="shared" si="1787"/>
        <v/>
      </c>
      <c r="Q3795" s="102" t="str">
        <f t="shared" si="1788"/>
        <v/>
      </c>
      <c r="R3795" s="120" t="str">
        <f t="shared" si="1789"/>
        <v/>
      </c>
      <c r="S3795" s="54" t="str">
        <f t="shared" si="1790"/>
        <v/>
      </c>
      <c r="T3795" s="5" t="str">
        <f t="shared" si="1791"/>
        <v/>
      </c>
      <c r="U3795" s="152" t="str">
        <f t="shared" si="1774"/>
        <v/>
      </c>
      <c r="V3795" s="152" t="str">
        <f t="shared" si="1775"/>
        <v/>
      </c>
      <c r="W3795" s="153" t="str">
        <f t="shared" si="1776"/>
        <v/>
      </c>
      <c r="X3795" s="153" t="str">
        <f t="shared" si="1777"/>
        <v/>
      </c>
      <c r="Y3795" s="153" t="str">
        <f t="shared" si="1778"/>
        <v/>
      </c>
      <c r="Z3795" s="153" t="str">
        <f t="shared" si="1779"/>
        <v/>
      </c>
      <c r="AA3795" s="152" t="str">
        <f t="shared" si="1780"/>
        <v/>
      </c>
      <c r="AB3795" s="152" t="str">
        <f t="shared" si="1781"/>
        <v/>
      </c>
      <c r="AC3795" s="154" t="str">
        <f t="shared" si="1792"/>
        <v/>
      </c>
      <c r="AD3795" s="154" t="str">
        <f t="shared" si="1793"/>
        <v/>
      </c>
      <c r="AE3795" s="3" t="str">
        <f t="shared" si="1794"/>
        <v/>
      </c>
      <c r="AF3795" s="3" t="str">
        <f t="shared" si="1795"/>
        <v/>
      </c>
      <c r="AG3795" s="3" t="str">
        <f t="shared" si="1796"/>
        <v/>
      </c>
      <c r="AH3795" s="4" t="str">
        <f t="shared" si="1797"/>
        <v/>
      </c>
      <c r="AI3795" s="75" t="str">
        <f t="shared" si="1798"/>
        <v/>
      </c>
      <c r="AJ3795" s="75" t="str">
        <f t="shared" si="1799"/>
        <v/>
      </c>
    </row>
    <row r="3796" spans="1:36" ht="14.25">
      <c r="A3796" s="41" t="str">
        <f t="shared" si="1782"/>
        <v/>
      </c>
      <c r="B3796" s="150" t="str">
        <f>IF(ISNUMBER(A3796),INDEX('MetaTrader Import'!$H$13:$J$5893,TRUNC(((A3796-$A$39+1)-1)/3)+1,MOD((A3796-$A$39+1)-1,3)+1),"")</f>
        <v/>
      </c>
      <c r="C3796" s="43" t="str">
        <f t="shared" si="1783"/>
        <v/>
      </c>
      <c r="D3796" s="43" t="str">
        <f t="shared" ca="1" si="1773"/>
        <v/>
      </c>
      <c r="E3796" s="43" t="str">
        <f t="shared" si="1784"/>
        <v/>
      </c>
      <c r="F3796" s="43" t="str">
        <f t="shared" si="1785"/>
        <v/>
      </c>
      <c r="G3796" s="43" t="str">
        <f>IF(A3796&lt;&gt;"",IF(A3796&lt;Data!$G$11*0.25,$C$13/$G$32,IF(A3796&gt;Data!$G$11*0.25,$C$13,$C$13*10)),"")</f>
        <v/>
      </c>
      <c r="H3796" s="43" t="str">
        <f>IF(A3796&lt;&gt;"",IF(Data!$G$9="constant",$C$13,IF(Data!$G$9="squeeze",G3796,F3796)),"")</f>
        <v/>
      </c>
      <c r="I3796" s="38" t="str">
        <f ca="1">IF(ISNUMBER(A3796),NORMINV(RAND(),0,IF(AND(Data!$G$9="squeeze",A3796&lt;Data!$G$11*0.25),$H$32,1)*$C$30*$C$13)*($C$14*$C$12),"")</f>
        <v/>
      </c>
      <c r="J3796" s="42" t="str">
        <f ca="1">IFERROR(IF(Data!$C$6="Real",B3796,I3796+J3795+($C$14*$C$12)*(NORMINV(RAND(),$C$15,CHOOSE($G$13,$C$13,F3796,G3796)))),"")</f>
        <v/>
      </c>
      <c r="K3796" s="88" t="str">
        <f>IF(ISNUMBER(A3796), IF($G$16="fixed",$G$17,MIN(H3796*Data!$C$7*$C$16*0.5,$C$17*Data!$C$7))*$C$12,"")</f>
        <v/>
      </c>
      <c r="L3796" s="42" t="str">
        <f t="shared" ca="1" si="1800"/>
        <v/>
      </c>
      <c r="M3796" s="44" t="str">
        <f t="shared" ca="1" si="1801"/>
        <v/>
      </c>
      <c r="N3796" s="44" t="str">
        <f t="shared" ca="1" si="1802"/>
        <v/>
      </c>
      <c r="O3796" s="108" t="str">
        <f t="shared" si="1786"/>
        <v/>
      </c>
      <c r="P3796" s="102" t="str">
        <f t="shared" si="1787"/>
        <v/>
      </c>
      <c r="Q3796" s="102" t="str">
        <f t="shared" si="1788"/>
        <v/>
      </c>
      <c r="R3796" s="120" t="str">
        <f t="shared" si="1789"/>
        <v/>
      </c>
      <c r="S3796" s="54" t="str">
        <f t="shared" si="1790"/>
        <v/>
      </c>
      <c r="T3796" s="5" t="str">
        <f t="shared" si="1791"/>
        <v/>
      </c>
      <c r="U3796" s="152" t="str">
        <f t="shared" si="1774"/>
        <v/>
      </c>
      <c r="V3796" s="152" t="str">
        <f t="shared" si="1775"/>
        <v/>
      </c>
      <c r="W3796" s="153" t="str">
        <f t="shared" si="1776"/>
        <v/>
      </c>
      <c r="X3796" s="153" t="str">
        <f t="shared" si="1777"/>
        <v/>
      </c>
      <c r="Y3796" s="153" t="str">
        <f t="shared" si="1778"/>
        <v/>
      </c>
      <c r="Z3796" s="153" t="str">
        <f t="shared" si="1779"/>
        <v/>
      </c>
      <c r="AA3796" s="152" t="str">
        <f t="shared" si="1780"/>
        <v/>
      </c>
      <c r="AB3796" s="152" t="str">
        <f t="shared" si="1781"/>
        <v/>
      </c>
      <c r="AC3796" s="154" t="str">
        <f t="shared" si="1792"/>
        <v/>
      </c>
      <c r="AD3796" s="154" t="str">
        <f t="shared" si="1793"/>
        <v/>
      </c>
      <c r="AE3796" s="3" t="str">
        <f t="shared" si="1794"/>
        <v/>
      </c>
      <c r="AF3796" s="3" t="str">
        <f t="shared" si="1795"/>
        <v/>
      </c>
      <c r="AG3796" s="3" t="str">
        <f t="shared" si="1796"/>
        <v/>
      </c>
      <c r="AH3796" s="4" t="str">
        <f t="shared" si="1797"/>
        <v/>
      </c>
      <c r="AI3796" s="75" t="str">
        <f t="shared" si="1798"/>
        <v/>
      </c>
      <c r="AJ3796" s="75" t="str">
        <f t="shared" si="1799"/>
        <v/>
      </c>
    </row>
    <row r="3797" spans="1:36" ht="14.25">
      <c r="A3797" s="41" t="str">
        <f t="shared" si="1782"/>
        <v/>
      </c>
      <c r="B3797" s="150" t="str">
        <f>IF(ISNUMBER(A3797),INDEX('MetaTrader Import'!$H$13:$J$5893,TRUNC(((A3797-$A$39+1)-1)/3)+1,MOD((A3797-$A$39+1)-1,3)+1),"")</f>
        <v/>
      </c>
      <c r="C3797" s="43" t="str">
        <f t="shared" si="1783"/>
        <v/>
      </c>
      <c r="D3797" s="43" t="str">
        <f t="shared" ca="1" si="1773"/>
        <v/>
      </c>
      <c r="E3797" s="43" t="str">
        <f t="shared" si="1784"/>
        <v/>
      </c>
      <c r="F3797" s="43" t="str">
        <f t="shared" si="1785"/>
        <v/>
      </c>
      <c r="G3797" s="43" t="str">
        <f>IF(A3797&lt;&gt;"",IF(A3797&lt;Data!$G$11*0.25,$C$13/$G$32,IF(A3797&gt;Data!$G$11*0.25,$C$13,$C$13*10)),"")</f>
        <v/>
      </c>
      <c r="H3797" s="43" t="str">
        <f>IF(A3797&lt;&gt;"",IF(Data!$G$9="constant",$C$13,IF(Data!$G$9="squeeze",G3797,F3797)),"")</f>
        <v/>
      </c>
      <c r="I3797" s="38" t="str">
        <f ca="1">IF(ISNUMBER(A3797),NORMINV(RAND(),0,IF(AND(Data!$G$9="squeeze",A3797&lt;Data!$G$11*0.25),$H$32,1)*$C$30*$C$13)*($C$14*$C$12),"")</f>
        <v/>
      </c>
      <c r="J3797" s="42" t="str">
        <f ca="1">IFERROR(IF(Data!$C$6="Real",B3797,I3797+J3796+($C$14*$C$12)*(NORMINV(RAND(),$C$15,CHOOSE($G$13,$C$13,F3797,G3797)))),"")</f>
        <v/>
      </c>
      <c r="K3797" s="88" t="str">
        <f>IF(ISNUMBER(A3797), IF($G$16="fixed",$G$17,MIN(H3797*Data!$C$7*$C$16*0.5,$C$17*Data!$C$7))*$C$12,"")</f>
        <v/>
      </c>
      <c r="L3797" s="42" t="str">
        <f t="shared" ca="1" si="1800"/>
        <v/>
      </c>
      <c r="M3797" s="44" t="str">
        <f t="shared" ca="1" si="1801"/>
        <v/>
      </c>
      <c r="N3797" s="44" t="str">
        <f t="shared" ca="1" si="1802"/>
        <v/>
      </c>
      <c r="O3797" s="108" t="str">
        <f t="shared" si="1786"/>
        <v/>
      </c>
      <c r="P3797" s="102" t="str">
        <f t="shared" si="1787"/>
        <v/>
      </c>
      <c r="Q3797" s="102" t="str">
        <f t="shared" si="1788"/>
        <v/>
      </c>
      <c r="R3797" s="120" t="str">
        <f t="shared" si="1789"/>
        <v/>
      </c>
      <c r="S3797" s="54" t="str">
        <f t="shared" si="1790"/>
        <v/>
      </c>
      <c r="T3797" s="5" t="str">
        <f t="shared" si="1791"/>
        <v/>
      </c>
      <c r="U3797" s="152" t="str">
        <f t="shared" si="1774"/>
        <v/>
      </c>
      <c r="V3797" s="152" t="str">
        <f t="shared" si="1775"/>
        <v/>
      </c>
      <c r="W3797" s="153" t="str">
        <f t="shared" si="1776"/>
        <v/>
      </c>
      <c r="X3797" s="153" t="str">
        <f t="shared" si="1777"/>
        <v/>
      </c>
      <c r="Y3797" s="153" t="str">
        <f t="shared" si="1778"/>
        <v/>
      </c>
      <c r="Z3797" s="153" t="str">
        <f t="shared" si="1779"/>
        <v/>
      </c>
      <c r="AA3797" s="152" t="str">
        <f t="shared" si="1780"/>
        <v/>
      </c>
      <c r="AB3797" s="152" t="str">
        <f t="shared" si="1781"/>
        <v/>
      </c>
      <c r="AC3797" s="154" t="str">
        <f t="shared" si="1792"/>
        <v/>
      </c>
      <c r="AD3797" s="154" t="str">
        <f t="shared" si="1793"/>
        <v/>
      </c>
      <c r="AE3797" s="3" t="str">
        <f t="shared" si="1794"/>
        <v/>
      </c>
      <c r="AF3797" s="3" t="str">
        <f t="shared" si="1795"/>
        <v/>
      </c>
      <c r="AG3797" s="3" t="str">
        <f t="shared" si="1796"/>
        <v/>
      </c>
      <c r="AH3797" s="4" t="str">
        <f t="shared" si="1797"/>
        <v/>
      </c>
      <c r="AI3797" s="75" t="str">
        <f t="shared" si="1798"/>
        <v/>
      </c>
      <c r="AJ3797" s="75" t="str">
        <f t="shared" si="1799"/>
        <v/>
      </c>
    </row>
    <row r="3798" spans="1:36" ht="14.25">
      <c r="A3798" s="41" t="str">
        <f t="shared" si="1782"/>
        <v/>
      </c>
      <c r="B3798" s="150" t="str">
        <f>IF(ISNUMBER(A3798),INDEX('MetaTrader Import'!$H$13:$J$5893,TRUNC(((A3798-$A$39+1)-1)/3)+1,MOD((A3798-$A$39+1)-1,3)+1),"")</f>
        <v/>
      </c>
      <c r="C3798" s="43" t="str">
        <f t="shared" si="1783"/>
        <v/>
      </c>
      <c r="D3798" s="43" t="str">
        <f t="shared" ca="1" si="1773"/>
        <v/>
      </c>
      <c r="E3798" s="43" t="str">
        <f t="shared" si="1784"/>
        <v/>
      </c>
      <c r="F3798" s="43" t="str">
        <f t="shared" si="1785"/>
        <v/>
      </c>
      <c r="G3798" s="43" t="str">
        <f>IF(A3798&lt;&gt;"",IF(A3798&lt;Data!$G$11*0.25,$C$13/$G$32,IF(A3798&gt;Data!$G$11*0.25,$C$13,$C$13*10)),"")</f>
        <v/>
      </c>
      <c r="H3798" s="43" t="str">
        <f>IF(A3798&lt;&gt;"",IF(Data!$G$9="constant",$C$13,IF(Data!$G$9="squeeze",G3798,F3798)),"")</f>
        <v/>
      </c>
      <c r="I3798" s="38" t="str">
        <f ca="1">IF(ISNUMBER(A3798),NORMINV(RAND(),0,IF(AND(Data!$G$9="squeeze",A3798&lt;Data!$G$11*0.25),$H$32,1)*$C$30*$C$13)*($C$14*$C$12),"")</f>
        <v/>
      </c>
      <c r="J3798" s="42" t="str">
        <f ca="1">IFERROR(IF(Data!$C$6="Real",B3798,I3798+J3797+($C$14*$C$12)*(NORMINV(RAND(),$C$15,CHOOSE($G$13,$C$13,F3798,G3798)))),"")</f>
        <v/>
      </c>
      <c r="K3798" s="88" t="str">
        <f>IF(ISNUMBER(A3798), IF($G$16="fixed",$G$17,MIN(H3798*Data!$C$7*$C$16*0.5,$C$17*Data!$C$7))*$C$12,"")</f>
        <v/>
      </c>
      <c r="L3798" s="42" t="str">
        <f t="shared" ca="1" si="1800"/>
        <v/>
      </c>
      <c r="M3798" s="44" t="str">
        <f t="shared" ca="1" si="1801"/>
        <v/>
      </c>
      <c r="N3798" s="44" t="str">
        <f t="shared" ca="1" si="1802"/>
        <v/>
      </c>
      <c r="O3798" s="108" t="str">
        <f t="shared" si="1786"/>
        <v/>
      </c>
      <c r="P3798" s="102" t="str">
        <f t="shared" si="1787"/>
        <v/>
      </c>
      <c r="Q3798" s="102" t="str">
        <f t="shared" si="1788"/>
        <v/>
      </c>
      <c r="R3798" s="120" t="str">
        <f t="shared" si="1789"/>
        <v/>
      </c>
      <c r="S3798" s="54" t="str">
        <f t="shared" si="1790"/>
        <v/>
      </c>
      <c r="T3798" s="5" t="str">
        <f t="shared" si="1791"/>
        <v/>
      </c>
      <c r="U3798" s="152" t="str">
        <f t="shared" si="1774"/>
        <v/>
      </c>
      <c r="V3798" s="152" t="str">
        <f t="shared" si="1775"/>
        <v/>
      </c>
      <c r="W3798" s="153" t="str">
        <f t="shared" si="1776"/>
        <v/>
      </c>
      <c r="X3798" s="153" t="str">
        <f t="shared" si="1777"/>
        <v/>
      </c>
      <c r="Y3798" s="153" t="str">
        <f t="shared" si="1778"/>
        <v/>
      </c>
      <c r="Z3798" s="153" t="str">
        <f t="shared" si="1779"/>
        <v/>
      </c>
      <c r="AA3798" s="152" t="str">
        <f t="shared" si="1780"/>
        <v/>
      </c>
      <c r="AB3798" s="152" t="str">
        <f t="shared" si="1781"/>
        <v/>
      </c>
      <c r="AC3798" s="154" t="str">
        <f t="shared" si="1792"/>
        <v/>
      </c>
      <c r="AD3798" s="154" t="str">
        <f t="shared" si="1793"/>
        <v/>
      </c>
      <c r="AE3798" s="3" t="str">
        <f t="shared" si="1794"/>
        <v/>
      </c>
      <c r="AF3798" s="3" t="str">
        <f t="shared" si="1795"/>
        <v/>
      </c>
      <c r="AG3798" s="3" t="str">
        <f t="shared" si="1796"/>
        <v/>
      </c>
      <c r="AH3798" s="4" t="str">
        <f t="shared" si="1797"/>
        <v/>
      </c>
      <c r="AI3798" s="75" t="str">
        <f t="shared" si="1798"/>
        <v/>
      </c>
      <c r="AJ3798" s="75" t="str">
        <f t="shared" si="1799"/>
        <v/>
      </c>
    </row>
    <row r="3799" spans="1:36" ht="14.25">
      <c r="A3799" s="41" t="str">
        <f t="shared" si="1782"/>
        <v/>
      </c>
      <c r="B3799" s="150" t="str">
        <f>IF(ISNUMBER(A3799),INDEX('MetaTrader Import'!$H$13:$J$5893,TRUNC(((A3799-$A$39+1)-1)/3)+1,MOD((A3799-$A$39+1)-1,3)+1),"")</f>
        <v/>
      </c>
      <c r="C3799" s="43" t="str">
        <f t="shared" si="1783"/>
        <v/>
      </c>
      <c r="D3799" s="43" t="str">
        <f t="shared" ca="1" si="1773"/>
        <v/>
      </c>
      <c r="E3799" s="43" t="str">
        <f t="shared" si="1784"/>
        <v/>
      </c>
      <c r="F3799" s="43" t="str">
        <f t="shared" si="1785"/>
        <v/>
      </c>
      <c r="G3799" s="43" t="str">
        <f>IF(A3799&lt;&gt;"",IF(A3799&lt;Data!$G$11*0.25,$C$13/$G$32,IF(A3799&gt;Data!$G$11*0.25,$C$13,$C$13*10)),"")</f>
        <v/>
      </c>
      <c r="H3799" s="43" t="str">
        <f>IF(A3799&lt;&gt;"",IF(Data!$G$9="constant",$C$13,IF(Data!$G$9="squeeze",G3799,F3799)),"")</f>
        <v/>
      </c>
      <c r="I3799" s="38" t="str">
        <f ca="1">IF(ISNUMBER(A3799),NORMINV(RAND(),0,IF(AND(Data!$G$9="squeeze",A3799&lt;Data!$G$11*0.25),$H$32,1)*$C$30*$C$13)*($C$14*$C$12),"")</f>
        <v/>
      </c>
      <c r="J3799" s="42" t="str">
        <f ca="1">IFERROR(IF(Data!$C$6="Real",B3799,I3799+J3798+($C$14*$C$12)*(NORMINV(RAND(),$C$15,CHOOSE($G$13,$C$13,F3799,G3799)))),"")</f>
        <v/>
      </c>
      <c r="K3799" s="88" t="str">
        <f>IF(ISNUMBER(A3799), IF($G$16="fixed",$G$17,MIN(H3799*Data!$C$7*$C$16*0.5,$C$17*Data!$C$7))*$C$12,"")</f>
        <v/>
      </c>
      <c r="L3799" s="42" t="str">
        <f t="shared" ca="1" si="1800"/>
        <v/>
      </c>
      <c r="M3799" s="44" t="str">
        <f t="shared" ca="1" si="1801"/>
        <v/>
      </c>
      <c r="N3799" s="44" t="str">
        <f t="shared" ca="1" si="1802"/>
        <v/>
      </c>
      <c r="O3799" s="108" t="str">
        <f t="shared" si="1786"/>
        <v/>
      </c>
      <c r="P3799" s="102" t="str">
        <f t="shared" si="1787"/>
        <v/>
      </c>
      <c r="Q3799" s="102" t="str">
        <f t="shared" si="1788"/>
        <v/>
      </c>
      <c r="R3799" s="120" t="str">
        <f t="shared" si="1789"/>
        <v/>
      </c>
      <c r="S3799" s="54" t="str">
        <f t="shared" si="1790"/>
        <v/>
      </c>
      <c r="T3799" s="5" t="str">
        <f t="shared" si="1791"/>
        <v/>
      </c>
      <c r="U3799" s="152" t="str">
        <f t="shared" si="1774"/>
        <v/>
      </c>
      <c r="V3799" s="152" t="str">
        <f t="shared" si="1775"/>
        <v/>
      </c>
      <c r="W3799" s="153" t="str">
        <f t="shared" si="1776"/>
        <v/>
      </c>
      <c r="X3799" s="153" t="str">
        <f t="shared" si="1777"/>
        <v/>
      </c>
      <c r="Y3799" s="153" t="str">
        <f t="shared" si="1778"/>
        <v/>
      </c>
      <c r="Z3799" s="153" t="str">
        <f t="shared" si="1779"/>
        <v/>
      </c>
      <c r="AA3799" s="152" t="str">
        <f t="shared" si="1780"/>
        <v/>
      </c>
      <c r="AB3799" s="152" t="str">
        <f t="shared" si="1781"/>
        <v/>
      </c>
      <c r="AC3799" s="154" t="str">
        <f t="shared" si="1792"/>
        <v/>
      </c>
      <c r="AD3799" s="154" t="str">
        <f t="shared" si="1793"/>
        <v/>
      </c>
      <c r="AE3799" s="3" t="str">
        <f t="shared" si="1794"/>
        <v/>
      </c>
      <c r="AF3799" s="3" t="str">
        <f t="shared" si="1795"/>
        <v/>
      </c>
      <c r="AG3799" s="3" t="str">
        <f t="shared" si="1796"/>
        <v/>
      </c>
      <c r="AH3799" s="4" t="str">
        <f t="shared" si="1797"/>
        <v/>
      </c>
      <c r="AI3799" s="75" t="str">
        <f t="shared" si="1798"/>
        <v/>
      </c>
      <c r="AJ3799" s="75" t="str">
        <f t="shared" si="1799"/>
        <v/>
      </c>
    </row>
    <row r="3800" spans="1:36" ht="14.25">
      <c r="A3800" s="41" t="str">
        <f t="shared" si="1782"/>
        <v/>
      </c>
      <c r="B3800" s="150" t="str">
        <f>IF(ISNUMBER(A3800),INDEX('MetaTrader Import'!$H$13:$J$5893,TRUNC(((A3800-$A$39+1)-1)/3)+1,MOD((A3800-$A$39+1)-1,3)+1),"")</f>
        <v/>
      </c>
      <c r="C3800" s="43" t="str">
        <f t="shared" si="1783"/>
        <v/>
      </c>
      <c r="D3800" s="43" t="str">
        <f t="shared" ca="1" si="1773"/>
        <v/>
      </c>
      <c r="E3800" s="43" t="str">
        <f t="shared" si="1784"/>
        <v/>
      </c>
      <c r="F3800" s="43" t="str">
        <f t="shared" si="1785"/>
        <v/>
      </c>
      <c r="G3800" s="43" t="str">
        <f>IF(A3800&lt;&gt;"",IF(A3800&lt;Data!$G$11*0.25,$C$13/$G$32,IF(A3800&gt;Data!$G$11*0.25,$C$13,$C$13*10)),"")</f>
        <v/>
      </c>
      <c r="H3800" s="43" t="str">
        <f>IF(A3800&lt;&gt;"",IF(Data!$G$9="constant",$C$13,IF(Data!$G$9="squeeze",G3800,F3800)),"")</f>
        <v/>
      </c>
      <c r="I3800" s="38" t="str">
        <f ca="1">IF(ISNUMBER(A3800),NORMINV(RAND(),0,IF(AND(Data!$G$9="squeeze",A3800&lt;Data!$G$11*0.25),$H$32,1)*$C$30*$C$13)*($C$14*$C$12),"")</f>
        <v/>
      </c>
      <c r="J3800" s="42" t="str">
        <f ca="1">IFERROR(IF(Data!$C$6="Real",B3800,I3800+J3799+($C$14*$C$12)*(NORMINV(RAND(),$C$15,CHOOSE($G$13,$C$13,F3800,G3800)))),"")</f>
        <v/>
      </c>
      <c r="K3800" s="88" t="str">
        <f>IF(ISNUMBER(A3800), IF($G$16="fixed",$G$17,MIN(H3800*Data!$C$7*$C$16*0.5,$C$17*Data!$C$7))*$C$12,"")</f>
        <v/>
      </c>
      <c r="L3800" s="42" t="str">
        <f t="shared" ca="1" si="1800"/>
        <v/>
      </c>
      <c r="M3800" s="44" t="str">
        <f t="shared" ca="1" si="1801"/>
        <v/>
      </c>
      <c r="N3800" s="44" t="str">
        <f t="shared" ca="1" si="1802"/>
        <v/>
      </c>
      <c r="O3800" s="108" t="str">
        <f t="shared" si="1786"/>
        <v/>
      </c>
      <c r="P3800" s="102" t="str">
        <f t="shared" si="1787"/>
        <v/>
      </c>
      <c r="Q3800" s="102" t="str">
        <f t="shared" si="1788"/>
        <v/>
      </c>
      <c r="R3800" s="120" t="str">
        <f t="shared" si="1789"/>
        <v/>
      </c>
      <c r="S3800" s="54" t="str">
        <f t="shared" si="1790"/>
        <v/>
      </c>
      <c r="T3800" s="5" t="str">
        <f t="shared" si="1791"/>
        <v/>
      </c>
      <c r="U3800" s="152" t="str">
        <f t="shared" si="1774"/>
        <v/>
      </c>
      <c r="V3800" s="152" t="str">
        <f t="shared" si="1775"/>
        <v/>
      </c>
      <c r="W3800" s="153" t="str">
        <f t="shared" si="1776"/>
        <v/>
      </c>
      <c r="X3800" s="153" t="str">
        <f t="shared" si="1777"/>
        <v/>
      </c>
      <c r="Y3800" s="153" t="str">
        <f t="shared" si="1778"/>
        <v/>
      </c>
      <c r="Z3800" s="153" t="str">
        <f t="shared" si="1779"/>
        <v/>
      </c>
      <c r="AA3800" s="152" t="str">
        <f t="shared" si="1780"/>
        <v/>
      </c>
      <c r="AB3800" s="152" t="str">
        <f t="shared" si="1781"/>
        <v/>
      </c>
      <c r="AC3800" s="154" t="str">
        <f t="shared" si="1792"/>
        <v/>
      </c>
      <c r="AD3800" s="154" t="str">
        <f t="shared" si="1793"/>
        <v/>
      </c>
      <c r="AE3800" s="3" t="str">
        <f t="shared" si="1794"/>
        <v/>
      </c>
      <c r="AF3800" s="3" t="str">
        <f t="shared" si="1795"/>
        <v/>
      </c>
      <c r="AG3800" s="3" t="str">
        <f t="shared" si="1796"/>
        <v/>
      </c>
      <c r="AH3800" s="4" t="str">
        <f t="shared" si="1797"/>
        <v/>
      </c>
      <c r="AI3800" s="75" t="str">
        <f t="shared" si="1798"/>
        <v/>
      </c>
      <c r="AJ3800" s="75" t="str">
        <f t="shared" si="1799"/>
        <v/>
      </c>
    </row>
    <row r="3801" spans="1:36" ht="14.25">
      <c r="A3801" s="41" t="str">
        <f t="shared" si="1782"/>
        <v/>
      </c>
      <c r="B3801" s="150" t="str">
        <f>IF(ISNUMBER(A3801),INDEX('MetaTrader Import'!$H$13:$J$5893,TRUNC(((A3801-$A$39+1)-1)/3)+1,MOD((A3801-$A$39+1)-1,3)+1),"")</f>
        <v/>
      </c>
      <c r="C3801" s="43" t="str">
        <f t="shared" si="1783"/>
        <v/>
      </c>
      <c r="D3801" s="43" t="str">
        <f t="shared" ca="1" si="1773"/>
        <v/>
      </c>
      <c r="E3801" s="43" t="str">
        <f t="shared" si="1784"/>
        <v/>
      </c>
      <c r="F3801" s="43" t="str">
        <f t="shared" si="1785"/>
        <v/>
      </c>
      <c r="G3801" s="43" t="str">
        <f>IF(A3801&lt;&gt;"",IF(A3801&lt;Data!$G$11*0.25,$C$13/$G$32,IF(A3801&gt;Data!$G$11*0.25,$C$13,$C$13*10)),"")</f>
        <v/>
      </c>
      <c r="H3801" s="43" t="str">
        <f>IF(A3801&lt;&gt;"",IF(Data!$G$9="constant",$C$13,IF(Data!$G$9="squeeze",G3801,F3801)),"")</f>
        <v/>
      </c>
      <c r="I3801" s="38" t="str">
        <f ca="1">IF(ISNUMBER(A3801),NORMINV(RAND(),0,IF(AND(Data!$G$9="squeeze",A3801&lt;Data!$G$11*0.25),$H$32,1)*$C$30*$C$13)*($C$14*$C$12),"")</f>
        <v/>
      </c>
      <c r="J3801" s="42" t="str">
        <f ca="1">IFERROR(IF(Data!$C$6="Real",B3801,I3801+J3800+($C$14*$C$12)*(NORMINV(RAND(),$C$15,CHOOSE($G$13,$C$13,F3801,G3801)))),"")</f>
        <v/>
      </c>
      <c r="K3801" s="88" t="str">
        <f>IF(ISNUMBER(A3801), IF($G$16="fixed",$G$17,MIN(H3801*Data!$C$7*$C$16*0.5,$C$17*Data!$C$7))*$C$12,"")</f>
        <v/>
      </c>
      <c r="L3801" s="42" t="str">
        <f t="shared" ca="1" si="1800"/>
        <v/>
      </c>
      <c r="M3801" s="44" t="str">
        <f t="shared" ca="1" si="1801"/>
        <v/>
      </c>
      <c r="N3801" s="44" t="str">
        <f t="shared" ca="1" si="1802"/>
        <v/>
      </c>
      <c r="O3801" s="108" t="str">
        <f t="shared" si="1786"/>
        <v/>
      </c>
      <c r="P3801" s="102" t="str">
        <f t="shared" si="1787"/>
        <v/>
      </c>
      <c r="Q3801" s="102" t="str">
        <f t="shared" si="1788"/>
        <v/>
      </c>
      <c r="R3801" s="120" t="str">
        <f t="shared" si="1789"/>
        <v/>
      </c>
      <c r="S3801" s="54" t="str">
        <f t="shared" si="1790"/>
        <v/>
      </c>
      <c r="T3801" s="5" t="str">
        <f t="shared" si="1791"/>
        <v/>
      </c>
      <c r="U3801" s="152" t="str">
        <f t="shared" si="1774"/>
        <v/>
      </c>
      <c r="V3801" s="152" t="str">
        <f t="shared" si="1775"/>
        <v/>
      </c>
      <c r="W3801" s="153" t="str">
        <f t="shared" si="1776"/>
        <v/>
      </c>
      <c r="X3801" s="153" t="str">
        <f t="shared" si="1777"/>
        <v/>
      </c>
      <c r="Y3801" s="153" t="str">
        <f t="shared" si="1778"/>
        <v/>
      </c>
      <c r="Z3801" s="153" t="str">
        <f t="shared" si="1779"/>
        <v/>
      </c>
      <c r="AA3801" s="152" t="str">
        <f t="shared" si="1780"/>
        <v/>
      </c>
      <c r="AB3801" s="152" t="str">
        <f t="shared" si="1781"/>
        <v/>
      </c>
      <c r="AC3801" s="154" t="str">
        <f t="shared" si="1792"/>
        <v/>
      </c>
      <c r="AD3801" s="154" t="str">
        <f t="shared" si="1793"/>
        <v/>
      </c>
      <c r="AE3801" s="3" t="str">
        <f t="shared" si="1794"/>
        <v/>
      </c>
      <c r="AF3801" s="3" t="str">
        <f t="shared" si="1795"/>
        <v/>
      </c>
      <c r="AG3801" s="3" t="str">
        <f t="shared" si="1796"/>
        <v/>
      </c>
      <c r="AH3801" s="4" t="str">
        <f t="shared" si="1797"/>
        <v/>
      </c>
      <c r="AI3801" s="75" t="str">
        <f t="shared" si="1798"/>
        <v/>
      </c>
      <c r="AJ3801" s="75" t="str">
        <f t="shared" si="1799"/>
        <v/>
      </c>
    </row>
    <row r="3802" spans="1:36" ht="14.25">
      <c r="A3802" s="41" t="str">
        <f t="shared" si="1782"/>
        <v/>
      </c>
      <c r="B3802" s="150" t="str">
        <f>IF(ISNUMBER(A3802),INDEX('MetaTrader Import'!$H$13:$J$5893,TRUNC(((A3802-$A$39+1)-1)/3)+1,MOD((A3802-$A$39+1)-1,3)+1),"")</f>
        <v/>
      </c>
      <c r="C3802" s="43" t="str">
        <f t="shared" si="1783"/>
        <v/>
      </c>
      <c r="D3802" s="43" t="str">
        <f t="shared" ca="1" si="1773"/>
        <v/>
      </c>
      <c r="E3802" s="43" t="str">
        <f t="shared" si="1784"/>
        <v/>
      </c>
      <c r="F3802" s="43" t="str">
        <f t="shared" si="1785"/>
        <v/>
      </c>
      <c r="G3802" s="43" t="str">
        <f>IF(A3802&lt;&gt;"",IF(A3802&lt;Data!$G$11*0.25,$C$13/$G$32,IF(A3802&gt;Data!$G$11*0.25,$C$13,$C$13*10)),"")</f>
        <v/>
      </c>
      <c r="H3802" s="43" t="str">
        <f>IF(A3802&lt;&gt;"",IF(Data!$G$9="constant",$C$13,IF(Data!$G$9="squeeze",G3802,F3802)),"")</f>
        <v/>
      </c>
      <c r="I3802" s="38" t="str">
        <f ca="1">IF(ISNUMBER(A3802),NORMINV(RAND(),0,IF(AND(Data!$G$9="squeeze",A3802&lt;Data!$G$11*0.25),$H$32,1)*$C$30*$C$13)*($C$14*$C$12),"")</f>
        <v/>
      </c>
      <c r="J3802" s="42" t="str">
        <f ca="1">IFERROR(IF(Data!$C$6="Real",B3802,I3802+J3801+($C$14*$C$12)*(NORMINV(RAND(),$C$15,CHOOSE($G$13,$C$13,F3802,G3802)))),"")</f>
        <v/>
      </c>
      <c r="K3802" s="88" t="str">
        <f>IF(ISNUMBER(A3802), IF($G$16="fixed",$G$17,MIN(H3802*Data!$C$7*$C$16*0.5,$C$17*Data!$C$7))*$C$12,"")</f>
        <v/>
      </c>
      <c r="L3802" s="42" t="str">
        <f t="shared" ca="1" si="1800"/>
        <v/>
      </c>
      <c r="M3802" s="44" t="str">
        <f t="shared" ca="1" si="1801"/>
        <v/>
      </c>
      <c r="N3802" s="44" t="str">
        <f t="shared" ca="1" si="1802"/>
        <v/>
      </c>
      <c r="O3802" s="108" t="str">
        <f t="shared" si="1786"/>
        <v/>
      </c>
      <c r="P3802" s="102" t="str">
        <f t="shared" si="1787"/>
        <v/>
      </c>
      <c r="Q3802" s="102" t="str">
        <f t="shared" si="1788"/>
        <v/>
      </c>
      <c r="R3802" s="120" t="str">
        <f t="shared" si="1789"/>
        <v/>
      </c>
      <c r="S3802" s="54" t="str">
        <f t="shared" si="1790"/>
        <v/>
      </c>
      <c r="T3802" s="5" t="str">
        <f t="shared" si="1791"/>
        <v/>
      </c>
      <c r="U3802" s="152" t="str">
        <f t="shared" si="1774"/>
        <v/>
      </c>
      <c r="V3802" s="152" t="str">
        <f t="shared" si="1775"/>
        <v/>
      </c>
      <c r="W3802" s="153" t="str">
        <f t="shared" si="1776"/>
        <v/>
      </c>
      <c r="X3802" s="153" t="str">
        <f t="shared" si="1777"/>
        <v/>
      </c>
      <c r="Y3802" s="153" t="str">
        <f t="shared" si="1778"/>
        <v/>
      </c>
      <c r="Z3802" s="153" t="str">
        <f t="shared" si="1779"/>
        <v/>
      </c>
      <c r="AA3802" s="152" t="str">
        <f t="shared" si="1780"/>
        <v/>
      </c>
      <c r="AB3802" s="152" t="str">
        <f t="shared" si="1781"/>
        <v/>
      </c>
      <c r="AC3802" s="154" t="str">
        <f t="shared" si="1792"/>
        <v/>
      </c>
      <c r="AD3802" s="154" t="str">
        <f t="shared" si="1793"/>
        <v/>
      </c>
      <c r="AE3802" s="3" t="str">
        <f t="shared" si="1794"/>
        <v/>
      </c>
      <c r="AF3802" s="3" t="str">
        <f t="shared" si="1795"/>
        <v/>
      </c>
      <c r="AG3802" s="3" t="str">
        <f t="shared" si="1796"/>
        <v/>
      </c>
      <c r="AH3802" s="4" t="str">
        <f t="shared" si="1797"/>
        <v/>
      </c>
      <c r="AI3802" s="75" t="str">
        <f t="shared" si="1798"/>
        <v/>
      </c>
      <c r="AJ3802" s="75" t="str">
        <f t="shared" si="1799"/>
        <v/>
      </c>
    </row>
    <row r="3803" spans="1:36" ht="14.25">
      <c r="A3803" s="41" t="str">
        <f t="shared" si="1782"/>
        <v/>
      </c>
      <c r="B3803" s="150" t="str">
        <f>IF(ISNUMBER(A3803),INDEX('MetaTrader Import'!$H$13:$J$5893,TRUNC(((A3803-$A$39+1)-1)/3)+1,MOD((A3803-$A$39+1)-1,3)+1),"")</f>
        <v/>
      </c>
      <c r="C3803" s="43" t="str">
        <f t="shared" si="1783"/>
        <v/>
      </c>
      <c r="D3803" s="43" t="str">
        <f t="shared" ca="1" si="1773"/>
        <v/>
      </c>
      <c r="E3803" s="43" t="str">
        <f t="shared" si="1784"/>
        <v/>
      </c>
      <c r="F3803" s="43" t="str">
        <f t="shared" si="1785"/>
        <v/>
      </c>
      <c r="G3803" s="43" t="str">
        <f>IF(A3803&lt;&gt;"",IF(A3803&lt;Data!$G$11*0.25,$C$13/$G$32,IF(A3803&gt;Data!$G$11*0.25,$C$13,$C$13*10)),"")</f>
        <v/>
      </c>
      <c r="H3803" s="43" t="str">
        <f>IF(A3803&lt;&gt;"",IF(Data!$G$9="constant",$C$13,IF(Data!$G$9="squeeze",G3803,F3803)),"")</f>
        <v/>
      </c>
      <c r="I3803" s="38" t="str">
        <f ca="1">IF(ISNUMBER(A3803),NORMINV(RAND(),0,IF(AND(Data!$G$9="squeeze",A3803&lt;Data!$G$11*0.25),$H$32,1)*$C$30*$C$13)*($C$14*$C$12),"")</f>
        <v/>
      </c>
      <c r="J3803" s="42" t="str">
        <f ca="1">IFERROR(IF(Data!$C$6="Real",B3803,I3803+J3802+($C$14*$C$12)*(NORMINV(RAND(),$C$15,CHOOSE($G$13,$C$13,F3803,G3803)))),"")</f>
        <v/>
      </c>
      <c r="K3803" s="88" t="str">
        <f>IF(ISNUMBER(A3803), IF($G$16="fixed",$G$17,MIN(H3803*Data!$C$7*$C$16*0.5,$C$17*Data!$C$7))*$C$12,"")</f>
        <v/>
      </c>
      <c r="L3803" s="42" t="str">
        <f t="shared" ca="1" si="1800"/>
        <v/>
      </c>
      <c r="M3803" s="44" t="str">
        <f t="shared" ca="1" si="1801"/>
        <v/>
      </c>
      <c r="N3803" s="44" t="str">
        <f t="shared" ca="1" si="1802"/>
        <v/>
      </c>
      <c r="O3803" s="108" t="str">
        <f t="shared" si="1786"/>
        <v/>
      </c>
      <c r="P3803" s="102" t="str">
        <f t="shared" si="1787"/>
        <v/>
      </c>
      <c r="Q3803" s="102" t="str">
        <f t="shared" si="1788"/>
        <v/>
      </c>
      <c r="R3803" s="120" t="str">
        <f t="shared" si="1789"/>
        <v/>
      </c>
      <c r="S3803" s="54" t="str">
        <f t="shared" si="1790"/>
        <v/>
      </c>
      <c r="T3803" s="5" t="str">
        <f t="shared" si="1791"/>
        <v/>
      </c>
      <c r="U3803" s="152" t="str">
        <f t="shared" si="1774"/>
        <v/>
      </c>
      <c r="V3803" s="152" t="str">
        <f t="shared" si="1775"/>
        <v/>
      </c>
      <c r="W3803" s="153" t="str">
        <f t="shared" si="1776"/>
        <v/>
      </c>
      <c r="X3803" s="153" t="str">
        <f t="shared" si="1777"/>
        <v/>
      </c>
      <c r="Y3803" s="153" t="str">
        <f t="shared" si="1778"/>
        <v/>
      </c>
      <c r="Z3803" s="153" t="str">
        <f t="shared" si="1779"/>
        <v/>
      </c>
      <c r="AA3803" s="152" t="str">
        <f t="shared" si="1780"/>
        <v/>
      </c>
      <c r="AB3803" s="152" t="str">
        <f t="shared" si="1781"/>
        <v/>
      </c>
      <c r="AC3803" s="154" t="str">
        <f t="shared" si="1792"/>
        <v/>
      </c>
      <c r="AD3803" s="154" t="str">
        <f t="shared" si="1793"/>
        <v/>
      </c>
      <c r="AE3803" s="3" t="str">
        <f t="shared" si="1794"/>
        <v/>
      </c>
      <c r="AF3803" s="3" t="str">
        <f t="shared" si="1795"/>
        <v/>
      </c>
      <c r="AG3803" s="3" t="str">
        <f t="shared" si="1796"/>
        <v/>
      </c>
      <c r="AH3803" s="4" t="str">
        <f t="shared" si="1797"/>
        <v/>
      </c>
      <c r="AI3803" s="75" t="str">
        <f t="shared" si="1798"/>
        <v/>
      </c>
      <c r="AJ3803" s="75" t="str">
        <f t="shared" si="1799"/>
        <v/>
      </c>
    </row>
    <row r="3804" spans="1:36" ht="14.25">
      <c r="A3804" s="41" t="str">
        <f t="shared" si="1782"/>
        <v/>
      </c>
      <c r="B3804" s="150" t="str">
        <f>IF(ISNUMBER(A3804),INDEX('MetaTrader Import'!$H$13:$J$5893,TRUNC(((A3804-$A$39+1)-1)/3)+1,MOD((A3804-$A$39+1)-1,3)+1),"")</f>
        <v/>
      </c>
      <c r="C3804" s="43" t="str">
        <f t="shared" si="1783"/>
        <v/>
      </c>
      <c r="D3804" s="43" t="str">
        <f t="shared" ca="1" si="1773"/>
        <v/>
      </c>
      <c r="E3804" s="43" t="str">
        <f t="shared" si="1784"/>
        <v/>
      </c>
      <c r="F3804" s="43" t="str">
        <f t="shared" si="1785"/>
        <v/>
      </c>
      <c r="G3804" s="43" t="str">
        <f>IF(A3804&lt;&gt;"",IF(A3804&lt;Data!$G$11*0.25,$C$13/$G$32,IF(A3804&gt;Data!$G$11*0.25,$C$13,$C$13*10)),"")</f>
        <v/>
      </c>
      <c r="H3804" s="43" t="str">
        <f>IF(A3804&lt;&gt;"",IF(Data!$G$9="constant",$C$13,IF(Data!$G$9="squeeze",G3804,F3804)),"")</f>
        <v/>
      </c>
      <c r="I3804" s="38" t="str">
        <f ca="1">IF(ISNUMBER(A3804),NORMINV(RAND(),0,IF(AND(Data!$G$9="squeeze",A3804&lt;Data!$G$11*0.25),$H$32,1)*$C$30*$C$13)*($C$14*$C$12),"")</f>
        <v/>
      </c>
      <c r="J3804" s="42" t="str">
        <f ca="1">IFERROR(IF(Data!$C$6="Real",B3804,I3804+J3803+($C$14*$C$12)*(NORMINV(RAND(),$C$15,CHOOSE($G$13,$C$13,F3804,G3804)))),"")</f>
        <v/>
      </c>
      <c r="K3804" s="88" t="str">
        <f>IF(ISNUMBER(A3804), IF($G$16="fixed",$G$17,MIN(H3804*Data!$C$7*$C$16*0.5,$C$17*Data!$C$7))*$C$12,"")</f>
        <v/>
      </c>
      <c r="L3804" s="42" t="str">
        <f t="shared" ca="1" si="1800"/>
        <v/>
      </c>
      <c r="M3804" s="44" t="str">
        <f t="shared" ca="1" si="1801"/>
        <v/>
      </c>
      <c r="N3804" s="44" t="str">
        <f t="shared" ca="1" si="1802"/>
        <v/>
      </c>
      <c r="O3804" s="108" t="str">
        <f t="shared" si="1786"/>
        <v/>
      </c>
      <c r="P3804" s="102" t="str">
        <f t="shared" si="1787"/>
        <v/>
      </c>
      <c r="Q3804" s="102" t="str">
        <f t="shared" si="1788"/>
        <v/>
      </c>
      <c r="R3804" s="120" t="str">
        <f t="shared" si="1789"/>
        <v/>
      </c>
      <c r="S3804" s="54" t="str">
        <f t="shared" si="1790"/>
        <v/>
      </c>
      <c r="T3804" s="5" t="str">
        <f t="shared" si="1791"/>
        <v/>
      </c>
      <c r="U3804" s="152" t="str">
        <f t="shared" si="1774"/>
        <v/>
      </c>
      <c r="V3804" s="152" t="str">
        <f t="shared" si="1775"/>
        <v/>
      </c>
      <c r="W3804" s="153" t="str">
        <f t="shared" si="1776"/>
        <v/>
      </c>
      <c r="X3804" s="153" t="str">
        <f t="shared" si="1777"/>
        <v/>
      </c>
      <c r="Y3804" s="153" t="str">
        <f t="shared" si="1778"/>
        <v/>
      </c>
      <c r="Z3804" s="153" t="str">
        <f t="shared" si="1779"/>
        <v/>
      </c>
      <c r="AA3804" s="152" t="str">
        <f t="shared" si="1780"/>
        <v/>
      </c>
      <c r="AB3804" s="152" t="str">
        <f t="shared" si="1781"/>
        <v/>
      </c>
      <c r="AC3804" s="154" t="str">
        <f t="shared" si="1792"/>
        <v/>
      </c>
      <c r="AD3804" s="154" t="str">
        <f t="shared" si="1793"/>
        <v/>
      </c>
      <c r="AE3804" s="3" t="str">
        <f t="shared" si="1794"/>
        <v/>
      </c>
      <c r="AF3804" s="3" t="str">
        <f t="shared" si="1795"/>
        <v/>
      </c>
      <c r="AG3804" s="3" t="str">
        <f t="shared" si="1796"/>
        <v/>
      </c>
      <c r="AH3804" s="4" t="str">
        <f t="shared" si="1797"/>
        <v/>
      </c>
      <c r="AI3804" s="75" t="str">
        <f t="shared" si="1798"/>
        <v/>
      </c>
      <c r="AJ3804" s="75" t="str">
        <f t="shared" si="1799"/>
        <v/>
      </c>
    </row>
    <row r="3805" spans="1:36" ht="14.25">
      <c r="A3805" s="41" t="str">
        <f t="shared" si="1782"/>
        <v/>
      </c>
      <c r="B3805" s="150" t="str">
        <f>IF(ISNUMBER(A3805),INDEX('MetaTrader Import'!$H$13:$J$5893,TRUNC(((A3805-$A$39+1)-1)/3)+1,MOD((A3805-$A$39+1)-1,3)+1),"")</f>
        <v/>
      </c>
      <c r="C3805" s="43" t="str">
        <f t="shared" si="1783"/>
        <v/>
      </c>
      <c r="D3805" s="43" t="str">
        <f t="shared" ca="1" si="1773"/>
        <v/>
      </c>
      <c r="E3805" s="43" t="str">
        <f t="shared" si="1784"/>
        <v/>
      </c>
      <c r="F3805" s="43" t="str">
        <f t="shared" si="1785"/>
        <v/>
      </c>
      <c r="G3805" s="43" t="str">
        <f>IF(A3805&lt;&gt;"",IF(A3805&lt;Data!$G$11*0.25,$C$13/$G$32,IF(A3805&gt;Data!$G$11*0.25,$C$13,$C$13*10)),"")</f>
        <v/>
      </c>
      <c r="H3805" s="43" t="str">
        <f>IF(A3805&lt;&gt;"",IF(Data!$G$9="constant",$C$13,IF(Data!$G$9="squeeze",G3805,F3805)),"")</f>
        <v/>
      </c>
      <c r="I3805" s="38" t="str">
        <f ca="1">IF(ISNUMBER(A3805),NORMINV(RAND(),0,IF(AND(Data!$G$9="squeeze",A3805&lt;Data!$G$11*0.25),$H$32,1)*$C$30*$C$13)*($C$14*$C$12),"")</f>
        <v/>
      </c>
      <c r="J3805" s="42" t="str">
        <f ca="1">IFERROR(IF(Data!$C$6="Real",B3805,I3805+J3804+($C$14*$C$12)*(NORMINV(RAND(),$C$15,CHOOSE($G$13,$C$13,F3805,G3805)))),"")</f>
        <v/>
      </c>
      <c r="K3805" s="88" t="str">
        <f>IF(ISNUMBER(A3805), IF($G$16="fixed",$G$17,MIN(H3805*Data!$C$7*$C$16*0.5,$C$17*Data!$C$7))*$C$12,"")</f>
        <v/>
      </c>
      <c r="L3805" s="42" t="str">
        <f t="shared" ca="1" si="1800"/>
        <v/>
      </c>
      <c r="M3805" s="44" t="str">
        <f t="shared" ca="1" si="1801"/>
        <v/>
      </c>
      <c r="N3805" s="44" t="str">
        <f t="shared" ca="1" si="1802"/>
        <v/>
      </c>
      <c r="O3805" s="108" t="str">
        <f t="shared" si="1786"/>
        <v/>
      </c>
      <c r="P3805" s="102" t="str">
        <f t="shared" si="1787"/>
        <v/>
      </c>
      <c r="Q3805" s="102" t="str">
        <f t="shared" si="1788"/>
        <v/>
      </c>
      <c r="R3805" s="120" t="str">
        <f t="shared" si="1789"/>
        <v/>
      </c>
      <c r="S3805" s="54" t="str">
        <f t="shared" si="1790"/>
        <v/>
      </c>
      <c r="T3805" s="5" t="str">
        <f t="shared" si="1791"/>
        <v/>
      </c>
      <c r="U3805" s="152" t="str">
        <f t="shared" si="1774"/>
        <v/>
      </c>
      <c r="V3805" s="152" t="str">
        <f t="shared" si="1775"/>
        <v/>
      </c>
      <c r="W3805" s="153" t="str">
        <f t="shared" si="1776"/>
        <v/>
      </c>
      <c r="X3805" s="153" t="str">
        <f t="shared" si="1777"/>
        <v/>
      </c>
      <c r="Y3805" s="153" t="str">
        <f t="shared" si="1778"/>
        <v/>
      </c>
      <c r="Z3805" s="153" t="str">
        <f t="shared" si="1779"/>
        <v/>
      </c>
      <c r="AA3805" s="152" t="str">
        <f t="shared" si="1780"/>
        <v/>
      </c>
      <c r="AB3805" s="152" t="str">
        <f t="shared" si="1781"/>
        <v/>
      </c>
      <c r="AC3805" s="154" t="str">
        <f t="shared" si="1792"/>
        <v/>
      </c>
      <c r="AD3805" s="154" t="str">
        <f t="shared" si="1793"/>
        <v/>
      </c>
      <c r="AE3805" s="3" t="str">
        <f t="shared" si="1794"/>
        <v/>
      </c>
      <c r="AF3805" s="3" t="str">
        <f t="shared" si="1795"/>
        <v/>
      </c>
      <c r="AG3805" s="3" t="str">
        <f t="shared" si="1796"/>
        <v/>
      </c>
      <c r="AH3805" s="4" t="str">
        <f t="shared" si="1797"/>
        <v/>
      </c>
      <c r="AI3805" s="75" t="str">
        <f t="shared" si="1798"/>
        <v/>
      </c>
      <c r="AJ3805" s="75" t="str">
        <f t="shared" si="1799"/>
        <v/>
      </c>
    </row>
    <row r="3806" spans="1:36" ht="14.25">
      <c r="A3806" s="41" t="str">
        <f t="shared" si="1782"/>
        <v/>
      </c>
      <c r="B3806" s="150" t="str">
        <f>IF(ISNUMBER(A3806),INDEX('MetaTrader Import'!$H$13:$J$5893,TRUNC(((A3806-$A$39+1)-1)/3)+1,MOD((A3806-$A$39+1)-1,3)+1),"")</f>
        <v/>
      </c>
      <c r="C3806" s="43" t="str">
        <f t="shared" si="1783"/>
        <v/>
      </c>
      <c r="D3806" s="43" t="str">
        <f t="shared" ca="1" si="1773"/>
        <v/>
      </c>
      <c r="E3806" s="43" t="str">
        <f t="shared" si="1784"/>
        <v/>
      </c>
      <c r="F3806" s="43" t="str">
        <f t="shared" si="1785"/>
        <v/>
      </c>
      <c r="G3806" s="43" t="str">
        <f>IF(A3806&lt;&gt;"",IF(A3806&lt;Data!$G$11*0.25,$C$13/$G$32,IF(A3806&gt;Data!$G$11*0.25,$C$13,$C$13*10)),"")</f>
        <v/>
      </c>
      <c r="H3806" s="43" t="str">
        <f>IF(A3806&lt;&gt;"",IF(Data!$G$9="constant",$C$13,IF(Data!$G$9="squeeze",G3806,F3806)),"")</f>
        <v/>
      </c>
      <c r="I3806" s="38" t="str">
        <f ca="1">IF(ISNUMBER(A3806),NORMINV(RAND(),0,IF(AND(Data!$G$9="squeeze",A3806&lt;Data!$G$11*0.25),$H$32,1)*$C$30*$C$13)*($C$14*$C$12),"")</f>
        <v/>
      </c>
      <c r="J3806" s="42" t="str">
        <f ca="1">IFERROR(IF(Data!$C$6="Real",B3806,I3806+J3805+($C$14*$C$12)*(NORMINV(RAND(),$C$15,CHOOSE($G$13,$C$13,F3806,G3806)))),"")</f>
        <v/>
      </c>
      <c r="K3806" s="88" t="str">
        <f>IF(ISNUMBER(A3806), IF($G$16="fixed",$G$17,MIN(H3806*Data!$C$7*$C$16*0.5,$C$17*Data!$C$7))*$C$12,"")</f>
        <v/>
      </c>
      <c r="L3806" s="42" t="str">
        <f t="shared" ca="1" si="1800"/>
        <v/>
      </c>
      <c r="M3806" s="44" t="str">
        <f t="shared" ca="1" si="1801"/>
        <v/>
      </c>
      <c r="N3806" s="44" t="str">
        <f t="shared" ca="1" si="1802"/>
        <v/>
      </c>
      <c r="O3806" s="108" t="str">
        <f t="shared" si="1786"/>
        <v/>
      </c>
      <c r="P3806" s="102" t="str">
        <f t="shared" si="1787"/>
        <v/>
      </c>
      <c r="Q3806" s="102" t="str">
        <f t="shared" si="1788"/>
        <v/>
      </c>
      <c r="R3806" s="120" t="str">
        <f t="shared" si="1789"/>
        <v/>
      </c>
      <c r="S3806" s="54" t="str">
        <f t="shared" si="1790"/>
        <v/>
      </c>
      <c r="T3806" s="5" t="str">
        <f t="shared" si="1791"/>
        <v/>
      </c>
      <c r="U3806" s="152" t="str">
        <f t="shared" si="1774"/>
        <v/>
      </c>
      <c r="V3806" s="152" t="str">
        <f t="shared" si="1775"/>
        <v/>
      </c>
      <c r="W3806" s="153" t="str">
        <f t="shared" si="1776"/>
        <v/>
      </c>
      <c r="X3806" s="153" t="str">
        <f t="shared" si="1777"/>
        <v/>
      </c>
      <c r="Y3806" s="153" t="str">
        <f t="shared" si="1778"/>
        <v/>
      </c>
      <c r="Z3806" s="153" t="str">
        <f t="shared" si="1779"/>
        <v/>
      </c>
      <c r="AA3806" s="152" t="str">
        <f t="shared" si="1780"/>
        <v/>
      </c>
      <c r="AB3806" s="152" t="str">
        <f t="shared" si="1781"/>
        <v/>
      </c>
      <c r="AC3806" s="154" t="str">
        <f t="shared" si="1792"/>
        <v/>
      </c>
      <c r="AD3806" s="154" t="str">
        <f t="shared" si="1793"/>
        <v/>
      </c>
      <c r="AE3806" s="3" t="str">
        <f t="shared" si="1794"/>
        <v/>
      </c>
      <c r="AF3806" s="3" t="str">
        <f t="shared" si="1795"/>
        <v/>
      </c>
      <c r="AG3806" s="3" t="str">
        <f t="shared" si="1796"/>
        <v/>
      </c>
      <c r="AH3806" s="4" t="str">
        <f t="shared" si="1797"/>
        <v/>
      </c>
      <c r="AI3806" s="75" t="str">
        <f t="shared" si="1798"/>
        <v/>
      </c>
      <c r="AJ3806" s="75" t="str">
        <f t="shared" si="1799"/>
        <v/>
      </c>
    </row>
    <row r="3807" spans="1:36" ht="14.25">
      <c r="A3807" s="41" t="str">
        <f t="shared" si="1782"/>
        <v/>
      </c>
      <c r="B3807" s="150" t="str">
        <f>IF(ISNUMBER(A3807),INDEX('MetaTrader Import'!$H$13:$J$5893,TRUNC(((A3807-$A$39+1)-1)/3)+1,MOD((A3807-$A$39+1)-1,3)+1),"")</f>
        <v/>
      </c>
      <c r="C3807" s="43" t="str">
        <f t="shared" si="1783"/>
        <v/>
      </c>
      <c r="D3807" s="43" t="str">
        <f t="shared" ca="1" si="1773"/>
        <v/>
      </c>
      <c r="E3807" s="43" t="str">
        <f t="shared" si="1784"/>
        <v/>
      </c>
      <c r="F3807" s="43" t="str">
        <f t="shared" si="1785"/>
        <v/>
      </c>
      <c r="G3807" s="43" t="str">
        <f>IF(A3807&lt;&gt;"",IF(A3807&lt;Data!$G$11*0.25,$C$13/$G$32,IF(A3807&gt;Data!$G$11*0.25,$C$13,$C$13*10)),"")</f>
        <v/>
      </c>
      <c r="H3807" s="43" t="str">
        <f>IF(A3807&lt;&gt;"",IF(Data!$G$9="constant",$C$13,IF(Data!$G$9="squeeze",G3807,F3807)),"")</f>
        <v/>
      </c>
      <c r="I3807" s="38" t="str">
        <f ca="1">IF(ISNUMBER(A3807),NORMINV(RAND(),0,IF(AND(Data!$G$9="squeeze",A3807&lt;Data!$G$11*0.25),$H$32,1)*$C$30*$C$13)*($C$14*$C$12),"")</f>
        <v/>
      </c>
      <c r="J3807" s="42" t="str">
        <f ca="1">IFERROR(IF(Data!$C$6="Real",B3807,I3807+J3806+($C$14*$C$12)*(NORMINV(RAND(),$C$15,CHOOSE($G$13,$C$13,F3807,G3807)))),"")</f>
        <v/>
      </c>
      <c r="K3807" s="88" t="str">
        <f>IF(ISNUMBER(A3807), IF($G$16="fixed",$G$17,MIN(H3807*Data!$C$7*$C$16*0.5,$C$17*Data!$C$7))*$C$12,"")</f>
        <v/>
      </c>
      <c r="L3807" s="42" t="str">
        <f t="shared" ca="1" si="1800"/>
        <v/>
      </c>
      <c r="M3807" s="44" t="str">
        <f t="shared" ca="1" si="1801"/>
        <v/>
      </c>
      <c r="N3807" s="44" t="str">
        <f t="shared" ca="1" si="1802"/>
        <v/>
      </c>
      <c r="O3807" s="108" t="str">
        <f t="shared" si="1786"/>
        <v/>
      </c>
      <c r="P3807" s="102" t="str">
        <f t="shared" si="1787"/>
        <v/>
      </c>
      <c r="Q3807" s="102" t="str">
        <f t="shared" si="1788"/>
        <v/>
      </c>
      <c r="R3807" s="120" t="str">
        <f t="shared" si="1789"/>
        <v/>
      </c>
      <c r="S3807" s="54" t="str">
        <f t="shared" si="1790"/>
        <v/>
      </c>
      <c r="T3807" s="5" t="str">
        <f t="shared" si="1791"/>
        <v/>
      </c>
      <c r="U3807" s="152" t="str">
        <f t="shared" si="1774"/>
        <v/>
      </c>
      <c r="V3807" s="152" t="str">
        <f t="shared" si="1775"/>
        <v/>
      </c>
      <c r="W3807" s="153" t="str">
        <f t="shared" si="1776"/>
        <v/>
      </c>
      <c r="X3807" s="153" t="str">
        <f t="shared" si="1777"/>
        <v/>
      </c>
      <c r="Y3807" s="153" t="str">
        <f t="shared" si="1778"/>
        <v/>
      </c>
      <c r="Z3807" s="153" t="str">
        <f t="shared" si="1779"/>
        <v/>
      </c>
      <c r="AA3807" s="152" t="str">
        <f t="shared" si="1780"/>
        <v/>
      </c>
      <c r="AB3807" s="152" t="str">
        <f t="shared" si="1781"/>
        <v/>
      </c>
      <c r="AC3807" s="154" t="str">
        <f t="shared" si="1792"/>
        <v/>
      </c>
      <c r="AD3807" s="154" t="str">
        <f t="shared" si="1793"/>
        <v/>
      </c>
      <c r="AE3807" s="3" t="str">
        <f t="shared" si="1794"/>
        <v/>
      </c>
      <c r="AF3807" s="3" t="str">
        <f t="shared" si="1795"/>
        <v/>
      </c>
      <c r="AG3807" s="3" t="str">
        <f t="shared" si="1796"/>
        <v/>
      </c>
      <c r="AH3807" s="4" t="str">
        <f t="shared" si="1797"/>
        <v/>
      </c>
      <c r="AI3807" s="75" t="str">
        <f t="shared" si="1798"/>
        <v/>
      </c>
      <c r="AJ3807" s="75" t="str">
        <f t="shared" si="1799"/>
        <v/>
      </c>
    </row>
    <row r="3808" spans="1:36" ht="14.25">
      <c r="A3808" s="41" t="str">
        <f t="shared" si="1782"/>
        <v/>
      </c>
      <c r="B3808" s="150" t="str">
        <f>IF(ISNUMBER(A3808),INDEX('MetaTrader Import'!$H$13:$J$5893,TRUNC(((A3808-$A$39+1)-1)/3)+1,MOD((A3808-$A$39+1)-1,3)+1),"")</f>
        <v/>
      </c>
      <c r="C3808" s="43" t="str">
        <f t="shared" si="1783"/>
        <v/>
      </c>
      <c r="D3808" s="43" t="str">
        <f t="shared" ca="1" si="1773"/>
        <v/>
      </c>
      <c r="E3808" s="43" t="str">
        <f t="shared" si="1784"/>
        <v/>
      </c>
      <c r="F3808" s="43" t="str">
        <f t="shared" si="1785"/>
        <v/>
      </c>
      <c r="G3808" s="43" t="str">
        <f>IF(A3808&lt;&gt;"",IF(A3808&lt;Data!$G$11*0.25,$C$13/$G$32,IF(A3808&gt;Data!$G$11*0.25,$C$13,$C$13*10)),"")</f>
        <v/>
      </c>
      <c r="H3808" s="43" t="str">
        <f>IF(A3808&lt;&gt;"",IF(Data!$G$9="constant",$C$13,IF(Data!$G$9="squeeze",G3808,F3808)),"")</f>
        <v/>
      </c>
      <c r="I3808" s="38" t="str">
        <f ca="1">IF(ISNUMBER(A3808),NORMINV(RAND(),0,IF(AND(Data!$G$9="squeeze",A3808&lt;Data!$G$11*0.25),$H$32,1)*$C$30*$C$13)*($C$14*$C$12),"")</f>
        <v/>
      </c>
      <c r="J3808" s="42" t="str">
        <f ca="1">IFERROR(IF(Data!$C$6="Real",B3808,I3808+J3807+($C$14*$C$12)*(NORMINV(RAND(),$C$15,CHOOSE($G$13,$C$13,F3808,G3808)))),"")</f>
        <v/>
      </c>
      <c r="K3808" s="88" t="str">
        <f>IF(ISNUMBER(A3808), IF($G$16="fixed",$G$17,MIN(H3808*Data!$C$7*$C$16*0.5,$C$17*Data!$C$7))*$C$12,"")</f>
        <v/>
      </c>
      <c r="L3808" s="42" t="str">
        <f t="shared" ca="1" si="1800"/>
        <v/>
      </c>
      <c r="M3808" s="44" t="str">
        <f t="shared" ca="1" si="1801"/>
        <v/>
      </c>
      <c r="N3808" s="44" t="str">
        <f t="shared" ca="1" si="1802"/>
        <v/>
      </c>
      <c r="O3808" s="108" t="str">
        <f t="shared" si="1786"/>
        <v/>
      </c>
      <c r="P3808" s="102" t="str">
        <f t="shared" si="1787"/>
        <v/>
      </c>
      <c r="Q3808" s="102" t="str">
        <f t="shared" si="1788"/>
        <v/>
      </c>
      <c r="R3808" s="120" t="str">
        <f t="shared" si="1789"/>
        <v/>
      </c>
      <c r="S3808" s="54" t="str">
        <f t="shared" si="1790"/>
        <v/>
      </c>
      <c r="T3808" s="5" t="str">
        <f t="shared" si="1791"/>
        <v/>
      </c>
      <c r="U3808" s="152" t="str">
        <f t="shared" si="1774"/>
        <v/>
      </c>
      <c r="V3808" s="152" t="str">
        <f t="shared" si="1775"/>
        <v/>
      </c>
      <c r="W3808" s="153" t="str">
        <f t="shared" si="1776"/>
        <v/>
      </c>
      <c r="X3808" s="153" t="str">
        <f t="shared" si="1777"/>
        <v/>
      </c>
      <c r="Y3808" s="153" t="str">
        <f t="shared" si="1778"/>
        <v/>
      </c>
      <c r="Z3808" s="153" t="str">
        <f t="shared" si="1779"/>
        <v/>
      </c>
      <c r="AA3808" s="152" t="str">
        <f t="shared" si="1780"/>
        <v/>
      </c>
      <c r="AB3808" s="152" t="str">
        <f t="shared" si="1781"/>
        <v/>
      </c>
      <c r="AC3808" s="154" t="str">
        <f t="shared" si="1792"/>
        <v/>
      </c>
      <c r="AD3808" s="154" t="str">
        <f t="shared" si="1793"/>
        <v/>
      </c>
      <c r="AE3808" s="3" t="str">
        <f t="shared" si="1794"/>
        <v/>
      </c>
      <c r="AF3808" s="3" t="str">
        <f t="shared" si="1795"/>
        <v/>
      </c>
      <c r="AG3808" s="3" t="str">
        <f t="shared" si="1796"/>
        <v/>
      </c>
      <c r="AH3808" s="4" t="str">
        <f t="shared" si="1797"/>
        <v/>
      </c>
      <c r="AI3808" s="75" t="str">
        <f t="shared" si="1798"/>
        <v/>
      </c>
      <c r="AJ3808" s="75" t="str">
        <f t="shared" si="1799"/>
        <v/>
      </c>
    </row>
    <row r="3809" spans="1:36" ht="14.25">
      <c r="A3809" s="41" t="str">
        <f t="shared" si="1782"/>
        <v/>
      </c>
      <c r="B3809" s="150" t="str">
        <f>IF(ISNUMBER(A3809),INDEX('MetaTrader Import'!$H$13:$J$5893,TRUNC(((A3809-$A$39+1)-1)/3)+1,MOD((A3809-$A$39+1)-1,3)+1),"")</f>
        <v/>
      </c>
      <c r="C3809" s="43" t="str">
        <f t="shared" si="1783"/>
        <v/>
      </c>
      <c r="D3809" s="43" t="str">
        <f t="shared" ca="1" si="1773"/>
        <v/>
      </c>
      <c r="E3809" s="43" t="str">
        <f t="shared" si="1784"/>
        <v/>
      </c>
      <c r="F3809" s="43" t="str">
        <f t="shared" si="1785"/>
        <v/>
      </c>
      <c r="G3809" s="43" t="str">
        <f>IF(A3809&lt;&gt;"",IF(A3809&lt;Data!$G$11*0.25,$C$13/$G$32,IF(A3809&gt;Data!$G$11*0.25,$C$13,$C$13*10)),"")</f>
        <v/>
      </c>
      <c r="H3809" s="43" t="str">
        <f>IF(A3809&lt;&gt;"",IF(Data!$G$9="constant",$C$13,IF(Data!$G$9="squeeze",G3809,F3809)),"")</f>
        <v/>
      </c>
      <c r="I3809" s="38" t="str">
        <f ca="1">IF(ISNUMBER(A3809),NORMINV(RAND(),0,IF(AND(Data!$G$9="squeeze",A3809&lt;Data!$G$11*0.25),$H$32,1)*$C$30*$C$13)*($C$14*$C$12),"")</f>
        <v/>
      </c>
      <c r="J3809" s="42" t="str">
        <f ca="1">IFERROR(IF(Data!$C$6="Real",B3809,I3809+J3808+($C$14*$C$12)*(NORMINV(RAND(),$C$15,CHOOSE($G$13,$C$13,F3809,G3809)))),"")</f>
        <v/>
      </c>
      <c r="K3809" s="88" t="str">
        <f>IF(ISNUMBER(A3809), IF($G$16="fixed",$G$17,MIN(H3809*Data!$C$7*$C$16*0.5,$C$17*Data!$C$7))*$C$12,"")</f>
        <v/>
      </c>
      <c r="L3809" s="42" t="str">
        <f t="shared" ca="1" si="1800"/>
        <v/>
      </c>
      <c r="M3809" s="44" t="str">
        <f t="shared" ca="1" si="1801"/>
        <v/>
      </c>
      <c r="N3809" s="44" t="str">
        <f t="shared" ca="1" si="1802"/>
        <v/>
      </c>
      <c r="O3809" s="108" t="str">
        <f t="shared" si="1786"/>
        <v/>
      </c>
      <c r="P3809" s="102" t="str">
        <f t="shared" si="1787"/>
        <v/>
      </c>
      <c r="Q3809" s="102" t="str">
        <f t="shared" si="1788"/>
        <v/>
      </c>
      <c r="R3809" s="120" t="str">
        <f t="shared" si="1789"/>
        <v/>
      </c>
      <c r="S3809" s="54" t="str">
        <f t="shared" si="1790"/>
        <v/>
      </c>
      <c r="T3809" s="5" t="str">
        <f t="shared" si="1791"/>
        <v/>
      </c>
      <c r="U3809" s="152" t="str">
        <f t="shared" si="1774"/>
        <v/>
      </c>
      <c r="V3809" s="152" t="str">
        <f t="shared" si="1775"/>
        <v/>
      </c>
      <c r="W3809" s="153" t="str">
        <f t="shared" si="1776"/>
        <v/>
      </c>
      <c r="X3809" s="153" t="str">
        <f t="shared" si="1777"/>
        <v/>
      </c>
      <c r="Y3809" s="153" t="str">
        <f t="shared" si="1778"/>
        <v/>
      </c>
      <c r="Z3809" s="153" t="str">
        <f t="shared" si="1779"/>
        <v/>
      </c>
      <c r="AA3809" s="152" t="str">
        <f t="shared" si="1780"/>
        <v/>
      </c>
      <c r="AB3809" s="152" t="str">
        <f t="shared" si="1781"/>
        <v/>
      </c>
      <c r="AC3809" s="154" t="str">
        <f t="shared" si="1792"/>
        <v/>
      </c>
      <c r="AD3809" s="154" t="str">
        <f t="shared" si="1793"/>
        <v/>
      </c>
      <c r="AE3809" s="3" t="str">
        <f t="shared" si="1794"/>
        <v/>
      </c>
      <c r="AF3809" s="3" t="str">
        <f t="shared" si="1795"/>
        <v/>
      </c>
      <c r="AG3809" s="3" t="str">
        <f t="shared" si="1796"/>
        <v/>
      </c>
      <c r="AH3809" s="4" t="str">
        <f t="shared" si="1797"/>
        <v/>
      </c>
      <c r="AI3809" s="75" t="str">
        <f t="shared" si="1798"/>
        <v/>
      </c>
      <c r="AJ3809" s="75" t="str">
        <f t="shared" si="1799"/>
        <v/>
      </c>
    </row>
    <row r="3810" spans="1:36" ht="14.25">
      <c r="A3810" s="41" t="str">
        <f t="shared" si="1782"/>
        <v/>
      </c>
      <c r="B3810" s="150" t="str">
        <f>IF(ISNUMBER(A3810),INDEX('MetaTrader Import'!$H$13:$J$5893,TRUNC(((A3810-$A$39+1)-1)/3)+1,MOD((A3810-$A$39+1)-1,3)+1),"")</f>
        <v/>
      </c>
      <c r="C3810" s="43" t="str">
        <f t="shared" si="1783"/>
        <v/>
      </c>
      <c r="D3810" s="43" t="str">
        <f t="shared" ca="1" si="1773"/>
        <v/>
      </c>
      <c r="E3810" s="43" t="str">
        <f t="shared" si="1784"/>
        <v/>
      </c>
      <c r="F3810" s="43" t="str">
        <f t="shared" si="1785"/>
        <v/>
      </c>
      <c r="G3810" s="43" t="str">
        <f>IF(A3810&lt;&gt;"",IF(A3810&lt;Data!$G$11*0.25,$C$13/$G$32,IF(A3810&gt;Data!$G$11*0.25,$C$13,$C$13*10)),"")</f>
        <v/>
      </c>
      <c r="H3810" s="43" t="str">
        <f>IF(A3810&lt;&gt;"",IF(Data!$G$9="constant",$C$13,IF(Data!$G$9="squeeze",G3810,F3810)),"")</f>
        <v/>
      </c>
      <c r="I3810" s="38" t="str">
        <f ca="1">IF(ISNUMBER(A3810),NORMINV(RAND(),0,IF(AND(Data!$G$9="squeeze",A3810&lt;Data!$G$11*0.25),$H$32,1)*$C$30*$C$13)*($C$14*$C$12),"")</f>
        <v/>
      </c>
      <c r="J3810" s="42" t="str">
        <f ca="1">IFERROR(IF(Data!$C$6="Real",B3810,I3810+J3809+($C$14*$C$12)*(NORMINV(RAND(),$C$15,CHOOSE($G$13,$C$13,F3810,G3810)))),"")</f>
        <v/>
      </c>
      <c r="K3810" s="88" t="str">
        <f>IF(ISNUMBER(A3810), IF($G$16="fixed",$G$17,MIN(H3810*Data!$C$7*$C$16*0.5,$C$17*Data!$C$7))*$C$12,"")</f>
        <v/>
      </c>
      <c r="L3810" s="42" t="str">
        <f t="shared" ca="1" si="1800"/>
        <v/>
      </c>
      <c r="M3810" s="44" t="str">
        <f t="shared" ca="1" si="1801"/>
        <v/>
      </c>
      <c r="N3810" s="44" t="str">
        <f t="shared" ca="1" si="1802"/>
        <v/>
      </c>
      <c r="O3810" s="108" t="str">
        <f t="shared" si="1786"/>
        <v/>
      </c>
      <c r="P3810" s="102" t="str">
        <f t="shared" si="1787"/>
        <v/>
      </c>
      <c r="Q3810" s="102" t="str">
        <f t="shared" si="1788"/>
        <v/>
      </c>
      <c r="R3810" s="120" t="str">
        <f t="shared" si="1789"/>
        <v/>
      </c>
      <c r="S3810" s="54" t="str">
        <f t="shared" si="1790"/>
        <v/>
      </c>
      <c r="T3810" s="5" t="str">
        <f t="shared" si="1791"/>
        <v/>
      </c>
      <c r="U3810" s="152" t="str">
        <f t="shared" si="1774"/>
        <v/>
      </c>
      <c r="V3810" s="152" t="str">
        <f t="shared" si="1775"/>
        <v/>
      </c>
      <c r="W3810" s="153" t="str">
        <f t="shared" si="1776"/>
        <v/>
      </c>
      <c r="X3810" s="153" t="str">
        <f t="shared" si="1777"/>
        <v/>
      </c>
      <c r="Y3810" s="153" t="str">
        <f t="shared" si="1778"/>
        <v/>
      </c>
      <c r="Z3810" s="153" t="str">
        <f t="shared" si="1779"/>
        <v/>
      </c>
      <c r="AA3810" s="152" t="str">
        <f t="shared" si="1780"/>
        <v/>
      </c>
      <c r="AB3810" s="152" t="str">
        <f t="shared" si="1781"/>
        <v/>
      </c>
      <c r="AC3810" s="154" t="str">
        <f t="shared" si="1792"/>
        <v/>
      </c>
      <c r="AD3810" s="154" t="str">
        <f t="shared" si="1793"/>
        <v/>
      </c>
      <c r="AE3810" s="3" t="str">
        <f t="shared" si="1794"/>
        <v/>
      </c>
      <c r="AF3810" s="3" t="str">
        <f t="shared" si="1795"/>
        <v/>
      </c>
      <c r="AG3810" s="3" t="str">
        <f t="shared" si="1796"/>
        <v/>
      </c>
      <c r="AH3810" s="4" t="str">
        <f t="shared" si="1797"/>
        <v/>
      </c>
      <c r="AI3810" s="75" t="str">
        <f t="shared" si="1798"/>
        <v/>
      </c>
      <c r="AJ3810" s="75" t="str">
        <f t="shared" si="1799"/>
        <v/>
      </c>
    </row>
    <row r="3811" spans="1:36" ht="14.25">
      <c r="A3811" s="41" t="str">
        <f t="shared" si="1782"/>
        <v/>
      </c>
      <c r="B3811" s="150" t="str">
        <f>IF(ISNUMBER(A3811),INDEX('MetaTrader Import'!$H$13:$J$5893,TRUNC(((A3811-$A$39+1)-1)/3)+1,MOD((A3811-$A$39+1)-1,3)+1),"")</f>
        <v/>
      </c>
      <c r="C3811" s="43" t="str">
        <f t="shared" si="1783"/>
        <v/>
      </c>
      <c r="D3811" s="43" t="str">
        <f t="shared" ca="1" si="1773"/>
        <v/>
      </c>
      <c r="E3811" s="43" t="str">
        <f t="shared" si="1784"/>
        <v/>
      </c>
      <c r="F3811" s="43" t="str">
        <f t="shared" si="1785"/>
        <v/>
      </c>
      <c r="G3811" s="43" t="str">
        <f>IF(A3811&lt;&gt;"",IF(A3811&lt;Data!$G$11*0.25,$C$13/$G$32,IF(A3811&gt;Data!$G$11*0.25,$C$13,$C$13*10)),"")</f>
        <v/>
      </c>
      <c r="H3811" s="43" t="str">
        <f>IF(A3811&lt;&gt;"",IF(Data!$G$9="constant",$C$13,IF(Data!$G$9="squeeze",G3811,F3811)),"")</f>
        <v/>
      </c>
      <c r="I3811" s="38" t="str">
        <f ca="1">IF(ISNUMBER(A3811),NORMINV(RAND(),0,IF(AND(Data!$G$9="squeeze",A3811&lt;Data!$G$11*0.25),$H$32,1)*$C$30*$C$13)*($C$14*$C$12),"")</f>
        <v/>
      </c>
      <c r="J3811" s="42" t="str">
        <f ca="1">IFERROR(IF(Data!$C$6="Real",B3811,I3811+J3810+($C$14*$C$12)*(NORMINV(RAND(),$C$15,CHOOSE($G$13,$C$13,F3811,G3811)))),"")</f>
        <v/>
      </c>
      <c r="K3811" s="88" t="str">
        <f>IF(ISNUMBER(A3811), IF($G$16="fixed",$G$17,MIN(H3811*Data!$C$7*$C$16*0.5,$C$17*Data!$C$7))*$C$12,"")</f>
        <v/>
      </c>
      <c r="L3811" s="42" t="str">
        <f t="shared" ca="1" si="1800"/>
        <v/>
      </c>
      <c r="M3811" s="44" t="str">
        <f t="shared" ca="1" si="1801"/>
        <v/>
      </c>
      <c r="N3811" s="44" t="str">
        <f t="shared" ca="1" si="1802"/>
        <v/>
      </c>
      <c r="O3811" s="108" t="str">
        <f t="shared" si="1786"/>
        <v/>
      </c>
      <c r="P3811" s="102" t="str">
        <f t="shared" si="1787"/>
        <v/>
      </c>
      <c r="Q3811" s="102" t="str">
        <f t="shared" si="1788"/>
        <v/>
      </c>
      <c r="R3811" s="120" t="str">
        <f t="shared" si="1789"/>
        <v/>
      </c>
      <c r="S3811" s="54" t="str">
        <f t="shared" si="1790"/>
        <v/>
      </c>
      <c r="T3811" s="5" t="str">
        <f t="shared" si="1791"/>
        <v/>
      </c>
      <c r="U3811" s="152" t="str">
        <f t="shared" si="1774"/>
        <v/>
      </c>
      <c r="V3811" s="152" t="str">
        <f t="shared" si="1775"/>
        <v/>
      </c>
      <c r="W3811" s="153" t="str">
        <f t="shared" si="1776"/>
        <v/>
      </c>
      <c r="X3811" s="153" t="str">
        <f t="shared" si="1777"/>
        <v/>
      </c>
      <c r="Y3811" s="153" t="str">
        <f t="shared" si="1778"/>
        <v/>
      </c>
      <c r="Z3811" s="153" t="str">
        <f t="shared" si="1779"/>
        <v/>
      </c>
      <c r="AA3811" s="152" t="str">
        <f t="shared" si="1780"/>
        <v/>
      </c>
      <c r="AB3811" s="152" t="str">
        <f t="shared" si="1781"/>
        <v/>
      </c>
      <c r="AC3811" s="154" t="str">
        <f t="shared" si="1792"/>
        <v/>
      </c>
      <c r="AD3811" s="154" t="str">
        <f t="shared" si="1793"/>
        <v/>
      </c>
      <c r="AE3811" s="3" t="str">
        <f t="shared" si="1794"/>
        <v/>
      </c>
      <c r="AF3811" s="3" t="str">
        <f t="shared" si="1795"/>
        <v/>
      </c>
      <c r="AG3811" s="3" t="str">
        <f t="shared" si="1796"/>
        <v/>
      </c>
      <c r="AH3811" s="4" t="str">
        <f t="shared" si="1797"/>
        <v/>
      </c>
      <c r="AI3811" s="75" t="str">
        <f t="shared" si="1798"/>
        <v/>
      </c>
      <c r="AJ3811" s="75" t="str">
        <f t="shared" si="1799"/>
        <v/>
      </c>
    </row>
    <row r="3812" spans="1:36" ht="14.25">
      <c r="A3812" s="41" t="str">
        <f t="shared" si="1782"/>
        <v/>
      </c>
      <c r="B3812" s="150" t="str">
        <f>IF(ISNUMBER(A3812),INDEX('MetaTrader Import'!$H$13:$J$5893,TRUNC(((A3812-$A$39+1)-1)/3)+1,MOD((A3812-$A$39+1)-1,3)+1),"")</f>
        <v/>
      </c>
      <c r="C3812" s="43" t="str">
        <f t="shared" si="1783"/>
        <v/>
      </c>
      <c r="D3812" s="43" t="str">
        <f t="shared" ca="1" si="1773"/>
        <v/>
      </c>
      <c r="E3812" s="43" t="str">
        <f t="shared" si="1784"/>
        <v/>
      </c>
      <c r="F3812" s="43" t="str">
        <f t="shared" si="1785"/>
        <v/>
      </c>
      <c r="G3812" s="43" t="str">
        <f>IF(A3812&lt;&gt;"",IF(A3812&lt;Data!$G$11*0.25,$C$13/$G$32,IF(A3812&gt;Data!$G$11*0.25,$C$13,$C$13*10)),"")</f>
        <v/>
      </c>
      <c r="H3812" s="43" t="str">
        <f>IF(A3812&lt;&gt;"",IF(Data!$G$9="constant",$C$13,IF(Data!$G$9="squeeze",G3812,F3812)),"")</f>
        <v/>
      </c>
      <c r="I3812" s="38" t="str">
        <f ca="1">IF(ISNUMBER(A3812),NORMINV(RAND(),0,IF(AND(Data!$G$9="squeeze",A3812&lt;Data!$G$11*0.25),$H$32,1)*$C$30*$C$13)*($C$14*$C$12),"")</f>
        <v/>
      </c>
      <c r="J3812" s="42" t="str">
        <f ca="1">IFERROR(IF(Data!$C$6="Real",B3812,I3812+J3811+($C$14*$C$12)*(NORMINV(RAND(),$C$15,CHOOSE($G$13,$C$13,F3812,G3812)))),"")</f>
        <v/>
      </c>
      <c r="K3812" s="88" t="str">
        <f>IF(ISNUMBER(A3812), IF($G$16="fixed",$G$17,MIN(H3812*Data!$C$7*$C$16*0.5,$C$17*Data!$C$7))*$C$12,"")</f>
        <v/>
      </c>
      <c r="L3812" s="42" t="str">
        <f t="shared" ca="1" si="1800"/>
        <v/>
      </c>
      <c r="M3812" s="44" t="str">
        <f t="shared" ca="1" si="1801"/>
        <v/>
      </c>
      <c r="N3812" s="44" t="str">
        <f t="shared" ca="1" si="1802"/>
        <v/>
      </c>
      <c r="O3812" s="108" t="str">
        <f t="shared" si="1786"/>
        <v/>
      </c>
      <c r="P3812" s="102" t="str">
        <f t="shared" si="1787"/>
        <v/>
      </c>
      <c r="Q3812" s="102" t="str">
        <f t="shared" si="1788"/>
        <v/>
      </c>
      <c r="R3812" s="120" t="str">
        <f t="shared" si="1789"/>
        <v/>
      </c>
      <c r="S3812" s="54" t="str">
        <f t="shared" si="1790"/>
        <v/>
      </c>
      <c r="T3812" s="5" t="str">
        <f t="shared" si="1791"/>
        <v/>
      </c>
      <c r="U3812" s="152" t="str">
        <f t="shared" si="1774"/>
        <v/>
      </c>
      <c r="V3812" s="152" t="str">
        <f t="shared" si="1775"/>
        <v/>
      </c>
      <c r="W3812" s="153" t="str">
        <f t="shared" si="1776"/>
        <v/>
      </c>
      <c r="X3812" s="153" t="str">
        <f t="shared" si="1777"/>
        <v/>
      </c>
      <c r="Y3812" s="153" t="str">
        <f t="shared" si="1778"/>
        <v/>
      </c>
      <c r="Z3812" s="153" t="str">
        <f t="shared" si="1779"/>
        <v/>
      </c>
      <c r="AA3812" s="152" t="str">
        <f t="shared" si="1780"/>
        <v/>
      </c>
      <c r="AB3812" s="152" t="str">
        <f t="shared" si="1781"/>
        <v/>
      </c>
      <c r="AC3812" s="154" t="str">
        <f t="shared" si="1792"/>
        <v/>
      </c>
      <c r="AD3812" s="154" t="str">
        <f t="shared" si="1793"/>
        <v/>
      </c>
      <c r="AE3812" s="3" t="str">
        <f t="shared" si="1794"/>
        <v/>
      </c>
      <c r="AF3812" s="3" t="str">
        <f t="shared" si="1795"/>
        <v/>
      </c>
      <c r="AG3812" s="3" t="str">
        <f t="shared" si="1796"/>
        <v/>
      </c>
      <c r="AH3812" s="4" t="str">
        <f t="shared" si="1797"/>
        <v/>
      </c>
      <c r="AI3812" s="75" t="str">
        <f t="shared" si="1798"/>
        <v/>
      </c>
      <c r="AJ3812" s="75" t="str">
        <f t="shared" si="1799"/>
        <v/>
      </c>
    </row>
    <row r="3813" spans="1:36" ht="14.25">
      <c r="A3813" s="41" t="str">
        <f t="shared" si="1782"/>
        <v/>
      </c>
      <c r="B3813" s="150" t="str">
        <f>IF(ISNUMBER(A3813),INDEX('MetaTrader Import'!$H$13:$J$5893,TRUNC(((A3813-$A$39+1)-1)/3)+1,MOD((A3813-$A$39+1)-1,3)+1),"")</f>
        <v/>
      </c>
      <c r="C3813" s="43" t="str">
        <f t="shared" si="1783"/>
        <v/>
      </c>
      <c r="D3813" s="43" t="str">
        <f t="shared" ca="1" si="1773"/>
        <v/>
      </c>
      <c r="E3813" s="43" t="str">
        <f t="shared" si="1784"/>
        <v/>
      </c>
      <c r="F3813" s="43" t="str">
        <f t="shared" si="1785"/>
        <v/>
      </c>
      <c r="G3813" s="43" t="str">
        <f>IF(A3813&lt;&gt;"",IF(A3813&lt;Data!$G$11*0.25,$C$13/$G$32,IF(A3813&gt;Data!$G$11*0.25,$C$13,$C$13*10)),"")</f>
        <v/>
      </c>
      <c r="H3813" s="43" t="str">
        <f>IF(A3813&lt;&gt;"",IF(Data!$G$9="constant",$C$13,IF(Data!$G$9="squeeze",G3813,F3813)),"")</f>
        <v/>
      </c>
      <c r="I3813" s="38" t="str">
        <f ca="1">IF(ISNUMBER(A3813),NORMINV(RAND(),0,IF(AND(Data!$G$9="squeeze",A3813&lt;Data!$G$11*0.25),$H$32,1)*$C$30*$C$13)*($C$14*$C$12),"")</f>
        <v/>
      </c>
      <c r="J3813" s="42" t="str">
        <f ca="1">IFERROR(IF(Data!$C$6="Real",B3813,I3813+J3812+($C$14*$C$12)*(NORMINV(RAND(),$C$15,CHOOSE($G$13,$C$13,F3813,G3813)))),"")</f>
        <v/>
      </c>
      <c r="K3813" s="88" t="str">
        <f>IF(ISNUMBER(A3813), IF($G$16="fixed",$G$17,MIN(H3813*Data!$C$7*$C$16*0.5,$C$17*Data!$C$7))*$C$12,"")</f>
        <v/>
      </c>
      <c r="L3813" s="42" t="str">
        <f t="shared" ca="1" si="1800"/>
        <v/>
      </c>
      <c r="M3813" s="44" t="str">
        <f t="shared" ca="1" si="1801"/>
        <v/>
      </c>
      <c r="N3813" s="44" t="str">
        <f t="shared" ca="1" si="1802"/>
        <v/>
      </c>
      <c r="O3813" s="108" t="str">
        <f t="shared" si="1786"/>
        <v/>
      </c>
      <c r="P3813" s="102" t="str">
        <f t="shared" si="1787"/>
        <v/>
      </c>
      <c r="Q3813" s="102" t="str">
        <f t="shared" si="1788"/>
        <v/>
      </c>
      <c r="R3813" s="120" t="str">
        <f t="shared" si="1789"/>
        <v/>
      </c>
      <c r="S3813" s="54" t="str">
        <f t="shared" si="1790"/>
        <v/>
      </c>
      <c r="T3813" s="5" t="str">
        <f t="shared" si="1791"/>
        <v/>
      </c>
      <c r="U3813" s="152" t="str">
        <f t="shared" si="1774"/>
        <v/>
      </c>
      <c r="V3813" s="152" t="str">
        <f t="shared" si="1775"/>
        <v/>
      </c>
      <c r="W3813" s="153" t="str">
        <f t="shared" si="1776"/>
        <v/>
      </c>
      <c r="X3813" s="153" t="str">
        <f t="shared" si="1777"/>
        <v/>
      </c>
      <c r="Y3813" s="153" t="str">
        <f t="shared" si="1778"/>
        <v/>
      </c>
      <c r="Z3813" s="153" t="str">
        <f t="shared" si="1779"/>
        <v/>
      </c>
      <c r="AA3813" s="152" t="str">
        <f t="shared" si="1780"/>
        <v/>
      </c>
      <c r="AB3813" s="152" t="str">
        <f t="shared" si="1781"/>
        <v/>
      </c>
      <c r="AC3813" s="154" t="str">
        <f t="shared" si="1792"/>
        <v/>
      </c>
      <c r="AD3813" s="154" t="str">
        <f t="shared" si="1793"/>
        <v/>
      </c>
      <c r="AE3813" s="3" t="str">
        <f t="shared" si="1794"/>
        <v/>
      </c>
      <c r="AF3813" s="3" t="str">
        <f t="shared" si="1795"/>
        <v/>
      </c>
      <c r="AG3813" s="3" t="str">
        <f t="shared" si="1796"/>
        <v/>
      </c>
      <c r="AH3813" s="4" t="str">
        <f t="shared" si="1797"/>
        <v/>
      </c>
      <c r="AI3813" s="75" t="str">
        <f t="shared" si="1798"/>
        <v/>
      </c>
      <c r="AJ3813" s="75" t="str">
        <f t="shared" si="1799"/>
        <v/>
      </c>
    </row>
    <row r="3814" spans="1:36" ht="14.25">
      <c r="A3814" s="41" t="str">
        <f t="shared" si="1782"/>
        <v/>
      </c>
      <c r="B3814" s="150" t="str">
        <f>IF(ISNUMBER(A3814),INDEX('MetaTrader Import'!$H$13:$J$5893,TRUNC(((A3814-$A$39+1)-1)/3)+1,MOD((A3814-$A$39+1)-1,3)+1),"")</f>
        <v/>
      </c>
      <c r="C3814" s="43" t="str">
        <f t="shared" si="1783"/>
        <v/>
      </c>
      <c r="D3814" s="43" t="str">
        <f t="shared" ca="1" si="1773"/>
        <v/>
      </c>
      <c r="E3814" s="43" t="str">
        <f t="shared" si="1784"/>
        <v/>
      </c>
      <c r="F3814" s="43" t="str">
        <f t="shared" si="1785"/>
        <v/>
      </c>
      <c r="G3814" s="43" t="str">
        <f>IF(A3814&lt;&gt;"",IF(A3814&lt;Data!$G$11*0.25,$C$13/$G$32,IF(A3814&gt;Data!$G$11*0.25,$C$13,$C$13*10)),"")</f>
        <v/>
      </c>
      <c r="H3814" s="43" t="str">
        <f>IF(A3814&lt;&gt;"",IF(Data!$G$9="constant",$C$13,IF(Data!$G$9="squeeze",G3814,F3814)),"")</f>
        <v/>
      </c>
      <c r="I3814" s="38" t="str">
        <f ca="1">IF(ISNUMBER(A3814),NORMINV(RAND(),0,IF(AND(Data!$G$9="squeeze",A3814&lt;Data!$G$11*0.25),$H$32,1)*$C$30*$C$13)*($C$14*$C$12),"")</f>
        <v/>
      </c>
      <c r="J3814" s="42" t="str">
        <f ca="1">IFERROR(IF(Data!$C$6="Real",B3814,I3814+J3813+($C$14*$C$12)*(NORMINV(RAND(),$C$15,CHOOSE($G$13,$C$13,F3814,G3814)))),"")</f>
        <v/>
      </c>
      <c r="K3814" s="88" t="str">
        <f>IF(ISNUMBER(A3814), IF($G$16="fixed",$G$17,MIN(H3814*Data!$C$7*$C$16*0.5,$C$17*Data!$C$7))*$C$12,"")</f>
        <v/>
      </c>
      <c r="L3814" s="42" t="str">
        <f t="shared" ca="1" si="1800"/>
        <v/>
      </c>
      <c r="M3814" s="44" t="str">
        <f t="shared" ca="1" si="1801"/>
        <v/>
      </c>
      <c r="N3814" s="44" t="str">
        <f t="shared" ca="1" si="1802"/>
        <v/>
      </c>
      <c r="O3814" s="108" t="str">
        <f t="shared" si="1786"/>
        <v/>
      </c>
      <c r="P3814" s="102" t="str">
        <f t="shared" si="1787"/>
        <v/>
      </c>
      <c r="Q3814" s="102" t="str">
        <f t="shared" si="1788"/>
        <v/>
      </c>
      <c r="R3814" s="120" t="str">
        <f t="shared" si="1789"/>
        <v/>
      </c>
      <c r="S3814" s="54" t="str">
        <f t="shared" si="1790"/>
        <v/>
      </c>
      <c r="T3814" s="5" t="str">
        <f t="shared" si="1791"/>
        <v/>
      </c>
      <c r="U3814" s="152" t="str">
        <f t="shared" si="1774"/>
        <v/>
      </c>
      <c r="V3814" s="152" t="str">
        <f t="shared" si="1775"/>
        <v/>
      </c>
      <c r="W3814" s="153" t="str">
        <f t="shared" si="1776"/>
        <v/>
      </c>
      <c r="X3814" s="153" t="str">
        <f t="shared" si="1777"/>
        <v/>
      </c>
      <c r="Y3814" s="153" t="str">
        <f t="shared" si="1778"/>
        <v/>
      </c>
      <c r="Z3814" s="153" t="str">
        <f t="shared" si="1779"/>
        <v/>
      </c>
      <c r="AA3814" s="152" t="str">
        <f t="shared" si="1780"/>
        <v/>
      </c>
      <c r="AB3814" s="152" t="str">
        <f t="shared" si="1781"/>
        <v/>
      </c>
      <c r="AC3814" s="154" t="str">
        <f t="shared" si="1792"/>
        <v/>
      </c>
      <c r="AD3814" s="154" t="str">
        <f t="shared" si="1793"/>
        <v/>
      </c>
      <c r="AE3814" s="3" t="str">
        <f t="shared" si="1794"/>
        <v/>
      </c>
      <c r="AF3814" s="3" t="str">
        <f t="shared" si="1795"/>
        <v/>
      </c>
      <c r="AG3814" s="3" t="str">
        <f t="shared" si="1796"/>
        <v/>
      </c>
      <c r="AH3814" s="4" t="str">
        <f t="shared" si="1797"/>
        <v/>
      </c>
      <c r="AI3814" s="75" t="str">
        <f t="shared" si="1798"/>
        <v/>
      </c>
      <c r="AJ3814" s="75" t="str">
        <f t="shared" si="1799"/>
        <v/>
      </c>
    </row>
    <row r="3815" spans="1:36" ht="14.25">
      <c r="A3815" s="41" t="str">
        <f t="shared" si="1782"/>
        <v/>
      </c>
      <c r="B3815" s="150" t="str">
        <f>IF(ISNUMBER(A3815),INDEX('MetaTrader Import'!$H$13:$J$5893,TRUNC(((A3815-$A$39+1)-1)/3)+1,MOD((A3815-$A$39+1)-1,3)+1),"")</f>
        <v/>
      </c>
      <c r="C3815" s="43" t="str">
        <f t="shared" si="1783"/>
        <v/>
      </c>
      <c r="D3815" s="43" t="str">
        <f t="shared" ca="1" si="1773"/>
        <v/>
      </c>
      <c r="E3815" s="43" t="str">
        <f t="shared" si="1784"/>
        <v/>
      </c>
      <c r="F3815" s="43" t="str">
        <f t="shared" si="1785"/>
        <v/>
      </c>
      <c r="G3815" s="43" t="str">
        <f>IF(A3815&lt;&gt;"",IF(A3815&lt;Data!$G$11*0.25,$C$13/$G$32,IF(A3815&gt;Data!$G$11*0.25,$C$13,$C$13*10)),"")</f>
        <v/>
      </c>
      <c r="H3815" s="43" t="str">
        <f>IF(A3815&lt;&gt;"",IF(Data!$G$9="constant",$C$13,IF(Data!$G$9="squeeze",G3815,F3815)),"")</f>
        <v/>
      </c>
      <c r="I3815" s="38" t="str">
        <f ca="1">IF(ISNUMBER(A3815),NORMINV(RAND(),0,IF(AND(Data!$G$9="squeeze",A3815&lt;Data!$G$11*0.25),$H$32,1)*$C$30*$C$13)*($C$14*$C$12),"")</f>
        <v/>
      </c>
      <c r="J3815" s="42" t="str">
        <f ca="1">IFERROR(IF(Data!$C$6="Real",B3815,I3815+J3814+($C$14*$C$12)*(NORMINV(RAND(),$C$15,CHOOSE($G$13,$C$13,F3815,G3815)))),"")</f>
        <v/>
      </c>
      <c r="K3815" s="88" t="str">
        <f>IF(ISNUMBER(A3815), IF($G$16="fixed",$G$17,MIN(H3815*Data!$C$7*$C$16*0.5,$C$17*Data!$C$7))*$C$12,"")</f>
        <v/>
      </c>
      <c r="L3815" s="42" t="str">
        <f t="shared" ca="1" si="1800"/>
        <v/>
      </c>
      <c r="M3815" s="44" t="str">
        <f t="shared" ca="1" si="1801"/>
        <v/>
      </c>
      <c r="N3815" s="44" t="str">
        <f t="shared" ca="1" si="1802"/>
        <v/>
      </c>
      <c r="O3815" s="108" t="str">
        <f t="shared" si="1786"/>
        <v/>
      </c>
      <c r="P3815" s="102" t="str">
        <f t="shared" si="1787"/>
        <v/>
      </c>
      <c r="Q3815" s="102" t="str">
        <f t="shared" si="1788"/>
        <v/>
      </c>
      <c r="R3815" s="120" t="str">
        <f t="shared" si="1789"/>
        <v/>
      </c>
      <c r="S3815" s="54" t="str">
        <f t="shared" si="1790"/>
        <v/>
      </c>
      <c r="T3815" s="5" t="str">
        <f t="shared" si="1791"/>
        <v/>
      </c>
      <c r="U3815" s="152" t="str">
        <f t="shared" si="1774"/>
        <v/>
      </c>
      <c r="V3815" s="152" t="str">
        <f t="shared" si="1775"/>
        <v/>
      </c>
      <c r="W3815" s="153" t="str">
        <f t="shared" si="1776"/>
        <v/>
      </c>
      <c r="X3815" s="153" t="str">
        <f t="shared" si="1777"/>
        <v/>
      </c>
      <c r="Y3815" s="153" t="str">
        <f t="shared" si="1778"/>
        <v/>
      </c>
      <c r="Z3815" s="153" t="str">
        <f t="shared" si="1779"/>
        <v/>
      </c>
      <c r="AA3815" s="152" t="str">
        <f t="shared" si="1780"/>
        <v/>
      </c>
      <c r="AB3815" s="152" t="str">
        <f t="shared" si="1781"/>
        <v/>
      </c>
      <c r="AC3815" s="154" t="str">
        <f t="shared" si="1792"/>
        <v/>
      </c>
      <c r="AD3815" s="154" t="str">
        <f t="shared" si="1793"/>
        <v/>
      </c>
      <c r="AE3815" s="3" t="str">
        <f t="shared" si="1794"/>
        <v/>
      </c>
      <c r="AF3815" s="3" t="str">
        <f t="shared" si="1795"/>
        <v/>
      </c>
      <c r="AG3815" s="3" t="str">
        <f t="shared" si="1796"/>
        <v/>
      </c>
      <c r="AH3815" s="4" t="str">
        <f t="shared" si="1797"/>
        <v/>
      </c>
      <c r="AI3815" s="75" t="str">
        <f t="shared" si="1798"/>
        <v/>
      </c>
      <c r="AJ3815" s="75" t="str">
        <f t="shared" si="1799"/>
        <v/>
      </c>
    </row>
    <row r="3816" spans="1:36" ht="14.25">
      <c r="A3816" s="41" t="str">
        <f t="shared" si="1782"/>
        <v/>
      </c>
      <c r="B3816" s="150" t="str">
        <f>IF(ISNUMBER(A3816),INDEX('MetaTrader Import'!$H$13:$J$5893,TRUNC(((A3816-$A$39+1)-1)/3)+1,MOD((A3816-$A$39+1)-1,3)+1),"")</f>
        <v/>
      </c>
      <c r="C3816" s="43" t="str">
        <f t="shared" si="1783"/>
        <v/>
      </c>
      <c r="D3816" s="43" t="str">
        <f t="shared" ca="1" si="1773"/>
        <v/>
      </c>
      <c r="E3816" s="43" t="str">
        <f t="shared" si="1784"/>
        <v/>
      </c>
      <c r="F3816" s="43" t="str">
        <f t="shared" si="1785"/>
        <v/>
      </c>
      <c r="G3816" s="43" t="str">
        <f>IF(A3816&lt;&gt;"",IF(A3816&lt;Data!$G$11*0.25,$C$13/$G$32,IF(A3816&gt;Data!$G$11*0.25,$C$13,$C$13*10)),"")</f>
        <v/>
      </c>
      <c r="H3816" s="43" t="str">
        <f>IF(A3816&lt;&gt;"",IF(Data!$G$9="constant",$C$13,IF(Data!$G$9="squeeze",G3816,F3816)),"")</f>
        <v/>
      </c>
      <c r="I3816" s="38" t="str">
        <f ca="1">IF(ISNUMBER(A3816),NORMINV(RAND(),0,IF(AND(Data!$G$9="squeeze",A3816&lt;Data!$G$11*0.25),$H$32,1)*$C$30*$C$13)*($C$14*$C$12),"")</f>
        <v/>
      </c>
      <c r="J3816" s="42" t="str">
        <f ca="1">IFERROR(IF(Data!$C$6="Real",B3816,I3816+J3815+($C$14*$C$12)*(NORMINV(RAND(),$C$15,CHOOSE($G$13,$C$13,F3816,G3816)))),"")</f>
        <v/>
      </c>
      <c r="K3816" s="88" t="str">
        <f>IF(ISNUMBER(A3816), IF($G$16="fixed",$G$17,MIN(H3816*Data!$C$7*$C$16*0.5,$C$17*Data!$C$7))*$C$12,"")</f>
        <v/>
      </c>
      <c r="L3816" s="42" t="str">
        <f t="shared" ca="1" si="1800"/>
        <v/>
      </c>
      <c r="M3816" s="44" t="str">
        <f t="shared" ca="1" si="1801"/>
        <v/>
      </c>
      <c r="N3816" s="44" t="str">
        <f t="shared" ca="1" si="1802"/>
        <v/>
      </c>
      <c r="O3816" s="108" t="str">
        <f t="shared" si="1786"/>
        <v/>
      </c>
      <c r="P3816" s="102" t="str">
        <f t="shared" si="1787"/>
        <v/>
      </c>
      <c r="Q3816" s="102" t="str">
        <f t="shared" si="1788"/>
        <v/>
      </c>
      <c r="R3816" s="120" t="str">
        <f t="shared" si="1789"/>
        <v/>
      </c>
      <c r="S3816" s="54" t="str">
        <f t="shared" si="1790"/>
        <v/>
      </c>
      <c r="T3816" s="5" t="str">
        <f t="shared" si="1791"/>
        <v/>
      </c>
      <c r="U3816" s="152" t="str">
        <f t="shared" si="1774"/>
        <v/>
      </c>
      <c r="V3816" s="152" t="str">
        <f t="shared" si="1775"/>
        <v/>
      </c>
      <c r="W3816" s="153" t="str">
        <f t="shared" si="1776"/>
        <v/>
      </c>
      <c r="X3816" s="153" t="str">
        <f t="shared" si="1777"/>
        <v/>
      </c>
      <c r="Y3816" s="153" t="str">
        <f t="shared" si="1778"/>
        <v/>
      </c>
      <c r="Z3816" s="153" t="str">
        <f t="shared" si="1779"/>
        <v/>
      </c>
      <c r="AA3816" s="152" t="str">
        <f t="shared" si="1780"/>
        <v/>
      </c>
      <c r="AB3816" s="152" t="str">
        <f t="shared" si="1781"/>
        <v/>
      </c>
      <c r="AC3816" s="154" t="str">
        <f t="shared" si="1792"/>
        <v/>
      </c>
      <c r="AD3816" s="154" t="str">
        <f t="shared" si="1793"/>
        <v/>
      </c>
      <c r="AE3816" s="3" t="str">
        <f t="shared" si="1794"/>
        <v/>
      </c>
      <c r="AF3816" s="3" t="str">
        <f t="shared" si="1795"/>
        <v/>
      </c>
      <c r="AG3816" s="3" t="str">
        <f t="shared" si="1796"/>
        <v/>
      </c>
      <c r="AH3816" s="4" t="str">
        <f t="shared" si="1797"/>
        <v/>
      </c>
      <c r="AI3816" s="75" t="str">
        <f t="shared" si="1798"/>
        <v/>
      </c>
      <c r="AJ3816" s="75" t="str">
        <f t="shared" si="1799"/>
        <v/>
      </c>
    </row>
    <row r="3817" spans="1:36" ht="14.25">
      <c r="A3817" s="41" t="str">
        <f t="shared" si="1782"/>
        <v/>
      </c>
      <c r="B3817" s="150" t="str">
        <f>IF(ISNUMBER(A3817),INDEX('MetaTrader Import'!$H$13:$J$5893,TRUNC(((A3817-$A$39+1)-1)/3)+1,MOD((A3817-$A$39+1)-1,3)+1),"")</f>
        <v/>
      </c>
      <c r="C3817" s="43" t="str">
        <f t="shared" si="1783"/>
        <v/>
      </c>
      <c r="D3817" s="43" t="str">
        <f t="shared" ca="1" si="1773"/>
        <v/>
      </c>
      <c r="E3817" s="43" t="str">
        <f t="shared" si="1784"/>
        <v/>
      </c>
      <c r="F3817" s="43" t="str">
        <f t="shared" si="1785"/>
        <v/>
      </c>
      <c r="G3817" s="43" t="str">
        <f>IF(A3817&lt;&gt;"",IF(A3817&lt;Data!$G$11*0.25,$C$13/$G$32,IF(A3817&gt;Data!$G$11*0.25,$C$13,$C$13*10)),"")</f>
        <v/>
      </c>
      <c r="H3817" s="43" t="str">
        <f>IF(A3817&lt;&gt;"",IF(Data!$G$9="constant",$C$13,IF(Data!$G$9="squeeze",G3817,F3817)),"")</f>
        <v/>
      </c>
      <c r="I3817" s="38" t="str">
        <f ca="1">IF(ISNUMBER(A3817),NORMINV(RAND(),0,IF(AND(Data!$G$9="squeeze",A3817&lt;Data!$G$11*0.25),$H$32,1)*$C$30*$C$13)*($C$14*$C$12),"")</f>
        <v/>
      </c>
      <c r="J3817" s="42" t="str">
        <f ca="1">IFERROR(IF(Data!$C$6="Real",B3817,I3817+J3816+($C$14*$C$12)*(NORMINV(RAND(),$C$15,CHOOSE($G$13,$C$13,F3817,G3817)))),"")</f>
        <v/>
      </c>
      <c r="K3817" s="88" t="str">
        <f>IF(ISNUMBER(A3817), IF($G$16="fixed",$G$17,MIN(H3817*Data!$C$7*$C$16*0.5,$C$17*Data!$C$7))*$C$12,"")</f>
        <v/>
      </c>
      <c r="L3817" s="42" t="str">
        <f t="shared" ca="1" si="1800"/>
        <v/>
      </c>
      <c r="M3817" s="44" t="str">
        <f t="shared" ca="1" si="1801"/>
        <v/>
      </c>
      <c r="N3817" s="44" t="str">
        <f t="shared" ca="1" si="1802"/>
        <v/>
      </c>
      <c r="O3817" s="108" t="str">
        <f t="shared" si="1786"/>
        <v/>
      </c>
      <c r="P3817" s="102" t="str">
        <f t="shared" si="1787"/>
        <v/>
      </c>
      <c r="Q3817" s="102" t="str">
        <f t="shared" si="1788"/>
        <v/>
      </c>
      <c r="R3817" s="120" t="str">
        <f t="shared" si="1789"/>
        <v/>
      </c>
      <c r="S3817" s="54" t="str">
        <f t="shared" si="1790"/>
        <v/>
      </c>
      <c r="T3817" s="5" t="str">
        <f t="shared" si="1791"/>
        <v/>
      </c>
      <c r="U3817" s="152" t="str">
        <f t="shared" si="1774"/>
        <v/>
      </c>
      <c r="V3817" s="152" t="str">
        <f t="shared" si="1775"/>
        <v/>
      </c>
      <c r="W3817" s="153" t="str">
        <f t="shared" si="1776"/>
        <v/>
      </c>
      <c r="X3817" s="153" t="str">
        <f t="shared" si="1777"/>
        <v/>
      </c>
      <c r="Y3817" s="153" t="str">
        <f t="shared" si="1778"/>
        <v/>
      </c>
      <c r="Z3817" s="153" t="str">
        <f t="shared" si="1779"/>
        <v/>
      </c>
      <c r="AA3817" s="152" t="str">
        <f t="shared" si="1780"/>
        <v/>
      </c>
      <c r="AB3817" s="152" t="str">
        <f t="shared" si="1781"/>
        <v/>
      </c>
      <c r="AC3817" s="154" t="str">
        <f t="shared" si="1792"/>
        <v/>
      </c>
      <c r="AD3817" s="154" t="str">
        <f t="shared" si="1793"/>
        <v/>
      </c>
      <c r="AE3817" s="3" t="str">
        <f t="shared" si="1794"/>
        <v/>
      </c>
      <c r="AF3817" s="3" t="str">
        <f t="shared" si="1795"/>
        <v/>
      </c>
      <c r="AG3817" s="3" t="str">
        <f t="shared" si="1796"/>
        <v/>
      </c>
      <c r="AH3817" s="4" t="str">
        <f t="shared" si="1797"/>
        <v/>
      </c>
      <c r="AI3817" s="75" t="str">
        <f t="shared" si="1798"/>
        <v/>
      </c>
      <c r="AJ3817" s="75" t="str">
        <f t="shared" si="1799"/>
        <v/>
      </c>
    </row>
    <row r="3818" spans="1:36" ht="14.25">
      <c r="A3818" s="41" t="str">
        <f t="shared" si="1782"/>
        <v/>
      </c>
      <c r="B3818" s="150" t="str">
        <f>IF(ISNUMBER(A3818),INDEX('MetaTrader Import'!$H$13:$J$5893,TRUNC(((A3818-$A$39+1)-1)/3)+1,MOD((A3818-$A$39+1)-1,3)+1),"")</f>
        <v/>
      </c>
      <c r="C3818" s="43" t="str">
        <f t="shared" si="1783"/>
        <v/>
      </c>
      <c r="D3818" s="43" t="str">
        <f t="shared" ca="1" si="1773"/>
        <v/>
      </c>
      <c r="E3818" s="43" t="str">
        <f t="shared" si="1784"/>
        <v/>
      </c>
      <c r="F3818" s="43" t="str">
        <f t="shared" si="1785"/>
        <v/>
      </c>
      <c r="G3818" s="43" t="str">
        <f>IF(A3818&lt;&gt;"",IF(A3818&lt;Data!$G$11*0.25,$C$13/$G$32,IF(A3818&gt;Data!$G$11*0.25,$C$13,$C$13*10)),"")</f>
        <v/>
      </c>
      <c r="H3818" s="43" t="str">
        <f>IF(A3818&lt;&gt;"",IF(Data!$G$9="constant",$C$13,IF(Data!$G$9="squeeze",G3818,F3818)),"")</f>
        <v/>
      </c>
      <c r="I3818" s="38" t="str">
        <f ca="1">IF(ISNUMBER(A3818),NORMINV(RAND(),0,IF(AND(Data!$G$9="squeeze",A3818&lt;Data!$G$11*0.25),$H$32,1)*$C$30*$C$13)*($C$14*$C$12),"")</f>
        <v/>
      </c>
      <c r="J3818" s="42" t="str">
        <f ca="1">IFERROR(IF(Data!$C$6="Real",B3818,I3818+J3817+($C$14*$C$12)*(NORMINV(RAND(),$C$15,CHOOSE($G$13,$C$13,F3818,G3818)))),"")</f>
        <v/>
      </c>
      <c r="K3818" s="88" t="str">
        <f>IF(ISNUMBER(A3818), IF($G$16="fixed",$G$17,MIN(H3818*Data!$C$7*$C$16*0.5,$C$17*Data!$C$7))*$C$12,"")</f>
        <v/>
      </c>
      <c r="L3818" s="42" t="str">
        <f t="shared" ca="1" si="1800"/>
        <v/>
      </c>
      <c r="M3818" s="44" t="str">
        <f t="shared" ca="1" si="1801"/>
        <v/>
      </c>
      <c r="N3818" s="44" t="str">
        <f t="shared" ca="1" si="1802"/>
        <v/>
      </c>
      <c r="O3818" s="108" t="str">
        <f t="shared" si="1786"/>
        <v/>
      </c>
      <c r="P3818" s="102" t="str">
        <f t="shared" si="1787"/>
        <v/>
      </c>
      <c r="Q3818" s="102" t="str">
        <f t="shared" si="1788"/>
        <v/>
      </c>
      <c r="R3818" s="120" t="str">
        <f t="shared" si="1789"/>
        <v/>
      </c>
      <c r="S3818" s="54" t="str">
        <f t="shared" si="1790"/>
        <v/>
      </c>
      <c r="T3818" s="5" t="str">
        <f t="shared" si="1791"/>
        <v/>
      </c>
      <c r="U3818" s="152" t="str">
        <f t="shared" si="1774"/>
        <v/>
      </c>
      <c r="V3818" s="152" t="str">
        <f t="shared" si="1775"/>
        <v/>
      </c>
      <c r="W3818" s="153" t="str">
        <f t="shared" si="1776"/>
        <v/>
      </c>
      <c r="X3818" s="153" t="str">
        <f t="shared" si="1777"/>
        <v/>
      </c>
      <c r="Y3818" s="153" t="str">
        <f t="shared" si="1778"/>
        <v/>
      </c>
      <c r="Z3818" s="153" t="str">
        <f t="shared" si="1779"/>
        <v/>
      </c>
      <c r="AA3818" s="152" t="str">
        <f t="shared" si="1780"/>
        <v/>
      </c>
      <c r="AB3818" s="152" t="str">
        <f t="shared" si="1781"/>
        <v/>
      </c>
      <c r="AC3818" s="154" t="str">
        <f t="shared" si="1792"/>
        <v/>
      </c>
      <c r="AD3818" s="154" t="str">
        <f t="shared" si="1793"/>
        <v/>
      </c>
      <c r="AE3818" s="3" t="str">
        <f t="shared" si="1794"/>
        <v/>
      </c>
      <c r="AF3818" s="3" t="str">
        <f t="shared" si="1795"/>
        <v/>
      </c>
      <c r="AG3818" s="3" t="str">
        <f t="shared" si="1796"/>
        <v/>
      </c>
      <c r="AH3818" s="4" t="str">
        <f t="shared" si="1797"/>
        <v/>
      </c>
      <c r="AI3818" s="75" t="str">
        <f t="shared" si="1798"/>
        <v/>
      </c>
      <c r="AJ3818" s="75" t="str">
        <f t="shared" si="1799"/>
        <v/>
      </c>
    </row>
    <row r="3819" spans="1:36" ht="14.25">
      <c r="A3819" s="41" t="str">
        <f t="shared" si="1782"/>
        <v/>
      </c>
      <c r="B3819" s="150" t="str">
        <f>IF(ISNUMBER(A3819),INDEX('MetaTrader Import'!$H$13:$J$5893,TRUNC(((A3819-$A$39+1)-1)/3)+1,MOD((A3819-$A$39+1)-1,3)+1),"")</f>
        <v/>
      </c>
      <c r="C3819" s="43" t="str">
        <f t="shared" si="1783"/>
        <v/>
      </c>
      <c r="D3819" s="43" t="str">
        <f t="shared" ca="1" si="1773"/>
        <v/>
      </c>
      <c r="E3819" s="43" t="str">
        <f t="shared" si="1784"/>
        <v/>
      </c>
      <c r="F3819" s="43" t="str">
        <f t="shared" si="1785"/>
        <v/>
      </c>
      <c r="G3819" s="43" t="str">
        <f>IF(A3819&lt;&gt;"",IF(A3819&lt;Data!$G$11*0.25,$C$13/$G$32,IF(A3819&gt;Data!$G$11*0.25,$C$13,$C$13*10)),"")</f>
        <v/>
      </c>
      <c r="H3819" s="43" t="str">
        <f>IF(A3819&lt;&gt;"",IF(Data!$G$9="constant",$C$13,IF(Data!$G$9="squeeze",G3819,F3819)),"")</f>
        <v/>
      </c>
      <c r="I3819" s="38" t="str">
        <f ca="1">IF(ISNUMBER(A3819),NORMINV(RAND(),0,IF(AND(Data!$G$9="squeeze",A3819&lt;Data!$G$11*0.25),$H$32,1)*$C$30*$C$13)*($C$14*$C$12),"")</f>
        <v/>
      </c>
      <c r="J3819" s="42" t="str">
        <f ca="1">IFERROR(IF(Data!$C$6="Real",B3819,I3819+J3818+($C$14*$C$12)*(NORMINV(RAND(),$C$15,CHOOSE($G$13,$C$13,F3819,G3819)))),"")</f>
        <v/>
      </c>
      <c r="K3819" s="88" t="str">
        <f>IF(ISNUMBER(A3819), IF($G$16="fixed",$G$17,MIN(H3819*Data!$C$7*$C$16*0.5,$C$17*Data!$C$7))*$C$12,"")</f>
        <v/>
      </c>
      <c r="L3819" s="42" t="str">
        <f t="shared" ca="1" si="1800"/>
        <v/>
      </c>
      <c r="M3819" s="44" t="str">
        <f t="shared" ca="1" si="1801"/>
        <v/>
      </c>
      <c r="N3819" s="44" t="str">
        <f t="shared" ca="1" si="1802"/>
        <v/>
      </c>
      <c r="O3819" s="108" t="str">
        <f t="shared" si="1786"/>
        <v/>
      </c>
      <c r="P3819" s="102" t="str">
        <f t="shared" si="1787"/>
        <v/>
      </c>
      <c r="Q3819" s="102" t="str">
        <f t="shared" si="1788"/>
        <v/>
      </c>
      <c r="R3819" s="120" t="str">
        <f t="shared" si="1789"/>
        <v/>
      </c>
      <c r="S3819" s="54" t="str">
        <f t="shared" si="1790"/>
        <v/>
      </c>
      <c r="T3819" s="5" t="str">
        <f t="shared" si="1791"/>
        <v/>
      </c>
      <c r="U3819" s="152" t="str">
        <f t="shared" si="1774"/>
        <v/>
      </c>
      <c r="V3819" s="152" t="str">
        <f t="shared" si="1775"/>
        <v/>
      </c>
      <c r="W3819" s="153" t="str">
        <f t="shared" si="1776"/>
        <v/>
      </c>
      <c r="X3819" s="153" t="str">
        <f t="shared" si="1777"/>
        <v/>
      </c>
      <c r="Y3819" s="153" t="str">
        <f t="shared" si="1778"/>
        <v/>
      </c>
      <c r="Z3819" s="153" t="str">
        <f t="shared" si="1779"/>
        <v/>
      </c>
      <c r="AA3819" s="152" t="str">
        <f t="shared" si="1780"/>
        <v/>
      </c>
      <c r="AB3819" s="152" t="str">
        <f t="shared" si="1781"/>
        <v/>
      </c>
      <c r="AC3819" s="154" t="str">
        <f t="shared" si="1792"/>
        <v/>
      </c>
      <c r="AD3819" s="154" t="str">
        <f t="shared" si="1793"/>
        <v/>
      </c>
      <c r="AE3819" s="3" t="str">
        <f t="shared" si="1794"/>
        <v/>
      </c>
      <c r="AF3819" s="3" t="str">
        <f t="shared" si="1795"/>
        <v/>
      </c>
      <c r="AG3819" s="3" t="str">
        <f t="shared" si="1796"/>
        <v/>
      </c>
      <c r="AH3819" s="4" t="str">
        <f t="shared" si="1797"/>
        <v/>
      </c>
      <c r="AI3819" s="75" t="str">
        <f t="shared" si="1798"/>
        <v/>
      </c>
      <c r="AJ3819" s="75" t="str">
        <f t="shared" si="1799"/>
        <v/>
      </c>
    </row>
    <row r="3820" spans="1:36" ht="14.25">
      <c r="A3820" s="41" t="str">
        <f t="shared" si="1782"/>
        <v/>
      </c>
      <c r="B3820" s="150" t="str">
        <f>IF(ISNUMBER(A3820),INDEX('MetaTrader Import'!$H$13:$J$5893,TRUNC(((A3820-$A$39+1)-1)/3)+1,MOD((A3820-$A$39+1)-1,3)+1),"")</f>
        <v/>
      </c>
      <c r="C3820" s="43" t="str">
        <f t="shared" si="1783"/>
        <v/>
      </c>
      <c r="D3820" s="43" t="str">
        <f t="shared" ca="1" si="1773"/>
        <v/>
      </c>
      <c r="E3820" s="43" t="str">
        <f t="shared" si="1784"/>
        <v/>
      </c>
      <c r="F3820" s="43" t="str">
        <f t="shared" si="1785"/>
        <v/>
      </c>
      <c r="G3820" s="43" t="str">
        <f>IF(A3820&lt;&gt;"",IF(A3820&lt;Data!$G$11*0.25,$C$13/$G$32,IF(A3820&gt;Data!$G$11*0.25,$C$13,$C$13*10)),"")</f>
        <v/>
      </c>
      <c r="H3820" s="43" t="str">
        <f>IF(A3820&lt;&gt;"",IF(Data!$G$9="constant",$C$13,IF(Data!$G$9="squeeze",G3820,F3820)),"")</f>
        <v/>
      </c>
      <c r="I3820" s="38" t="str">
        <f ca="1">IF(ISNUMBER(A3820),NORMINV(RAND(),0,IF(AND(Data!$G$9="squeeze",A3820&lt;Data!$G$11*0.25),$H$32,1)*$C$30*$C$13)*($C$14*$C$12),"")</f>
        <v/>
      </c>
      <c r="J3820" s="42" t="str">
        <f ca="1">IFERROR(IF(Data!$C$6="Real",B3820,I3820+J3819+($C$14*$C$12)*(NORMINV(RAND(),$C$15,CHOOSE($G$13,$C$13,F3820,G3820)))),"")</f>
        <v/>
      </c>
      <c r="K3820" s="88" t="str">
        <f>IF(ISNUMBER(A3820), IF($G$16="fixed",$G$17,MIN(H3820*Data!$C$7*$C$16*0.5,$C$17*Data!$C$7))*$C$12,"")</f>
        <v/>
      </c>
      <c r="L3820" s="42" t="str">
        <f t="shared" ca="1" si="1800"/>
        <v/>
      </c>
      <c r="M3820" s="44" t="str">
        <f t="shared" ca="1" si="1801"/>
        <v/>
      </c>
      <c r="N3820" s="44" t="str">
        <f t="shared" ca="1" si="1802"/>
        <v/>
      </c>
      <c r="O3820" s="108" t="str">
        <f t="shared" si="1786"/>
        <v/>
      </c>
      <c r="P3820" s="102" t="str">
        <f t="shared" si="1787"/>
        <v/>
      </c>
      <c r="Q3820" s="102" t="str">
        <f t="shared" si="1788"/>
        <v/>
      </c>
      <c r="R3820" s="120" t="str">
        <f t="shared" si="1789"/>
        <v/>
      </c>
      <c r="S3820" s="54" t="str">
        <f t="shared" si="1790"/>
        <v/>
      </c>
      <c r="T3820" s="5" t="str">
        <f t="shared" si="1791"/>
        <v/>
      </c>
      <c r="U3820" s="152" t="str">
        <f t="shared" si="1774"/>
        <v/>
      </c>
      <c r="V3820" s="152" t="str">
        <f t="shared" si="1775"/>
        <v/>
      </c>
      <c r="W3820" s="153" t="str">
        <f t="shared" si="1776"/>
        <v/>
      </c>
      <c r="X3820" s="153" t="str">
        <f t="shared" si="1777"/>
        <v/>
      </c>
      <c r="Y3820" s="153" t="str">
        <f t="shared" si="1778"/>
        <v/>
      </c>
      <c r="Z3820" s="153" t="str">
        <f t="shared" si="1779"/>
        <v/>
      </c>
      <c r="AA3820" s="152" t="str">
        <f t="shared" si="1780"/>
        <v/>
      </c>
      <c r="AB3820" s="152" t="str">
        <f t="shared" si="1781"/>
        <v/>
      </c>
      <c r="AC3820" s="154" t="str">
        <f t="shared" si="1792"/>
        <v/>
      </c>
      <c r="AD3820" s="154" t="str">
        <f t="shared" si="1793"/>
        <v/>
      </c>
      <c r="AE3820" s="3" t="str">
        <f t="shared" si="1794"/>
        <v/>
      </c>
      <c r="AF3820" s="3" t="str">
        <f t="shared" si="1795"/>
        <v/>
      </c>
      <c r="AG3820" s="3" t="str">
        <f t="shared" si="1796"/>
        <v/>
      </c>
      <c r="AH3820" s="4" t="str">
        <f t="shared" si="1797"/>
        <v/>
      </c>
      <c r="AI3820" s="75" t="str">
        <f t="shared" si="1798"/>
        <v/>
      </c>
      <c r="AJ3820" s="75" t="str">
        <f t="shared" si="1799"/>
        <v/>
      </c>
    </row>
    <row r="3821" spans="1:36" ht="14.25">
      <c r="A3821" s="41" t="str">
        <f t="shared" si="1782"/>
        <v/>
      </c>
      <c r="B3821" s="150" t="str">
        <f>IF(ISNUMBER(A3821),INDEX('MetaTrader Import'!$H$13:$J$5893,TRUNC(((A3821-$A$39+1)-1)/3)+1,MOD((A3821-$A$39+1)-1,3)+1),"")</f>
        <v/>
      </c>
      <c r="C3821" s="43" t="str">
        <f t="shared" si="1783"/>
        <v/>
      </c>
      <c r="D3821" s="43" t="str">
        <f t="shared" ca="1" si="1773"/>
        <v/>
      </c>
      <c r="E3821" s="43" t="str">
        <f t="shared" si="1784"/>
        <v/>
      </c>
      <c r="F3821" s="43" t="str">
        <f t="shared" si="1785"/>
        <v/>
      </c>
      <c r="G3821" s="43" t="str">
        <f>IF(A3821&lt;&gt;"",IF(A3821&lt;Data!$G$11*0.25,$C$13/$G$32,IF(A3821&gt;Data!$G$11*0.25,$C$13,$C$13*10)),"")</f>
        <v/>
      </c>
      <c r="H3821" s="43" t="str">
        <f>IF(A3821&lt;&gt;"",IF(Data!$G$9="constant",$C$13,IF(Data!$G$9="squeeze",G3821,F3821)),"")</f>
        <v/>
      </c>
      <c r="I3821" s="38" t="str">
        <f ca="1">IF(ISNUMBER(A3821),NORMINV(RAND(),0,IF(AND(Data!$G$9="squeeze",A3821&lt;Data!$G$11*0.25),$H$32,1)*$C$30*$C$13)*($C$14*$C$12),"")</f>
        <v/>
      </c>
      <c r="J3821" s="42" t="str">
        <f ca="1">IFERROR(IF(Data!$C$6="Real",B3821,I3821+J3820+($C$14*$C$12)*(NORMINV(RAND(),$C$15,CHOOSE($G$13,$C$13,F3821,G3821)))),"")</f>
        <v/>
      </c>
      <c r="K3821" s="88" t="str">
        <f>IF(ISNUMBER(A3821), IF($G$16="fixed",$G$17,MIN(H3821*Data!$C$7*$C$16*0.5,$C$17*Data!$C$7))*$C$12,"")</f>
        <v/>
      </c>
      <c r="L3821" s="42" t="str">
        <f t="shared" ca="1" si="1800"/>
        <v/>
      </c>
      <c r="M3821" s="44" t="str">
        <f t="shared" ca="1" si="1801"/>
        <v/>
      </c>
      <c r="N3821" s="44" t="str">
        <f t="shared" ca="1" si="1802"/>
        <v/>
      </c>
      <c r="O3821" s="108" t="str">
        <f t="shared" si="1786"/>
        <v/>
      </c>
      <c r="P3821" s="102" t="str">
        <f t="shared" si="1787"/>
        <v/>
      </c>
      <c r="Q3821" s="102" t="str">
        <f t="shared" si="1788"/>
        <v/>
      </c>
      <c r="R3821" s="120" t="str">
        <f t="shared" si="1789"/>
        <v/>
      </c>
      <c r="S3821" s="54" t="str">
        <f t="shared" si="1790"/>
        <v/>
      </c>
      <c r="T3821" s="5" t="str">
        <f t="shared" si="1791"/>
        <v/>
      </c>
      <c r="U3821" s="152" t="str">
        <f t="shared" si="1774"/>
        <v/>
      </c>
      <c r="V3821" s="152" t="str">
        <f t="shared" si="1775"/>
        <v/>
      </c>
      <c r="W3821" s="153" t="str">
        <f t="shared" si="1776"/>
        <v/>
      </c>
      <c r="X3821" s="153" t="str">
        <f t="shared" si="1777"/>
        <v/>
      </c>
      <c r="Y3821" s="153" t="str">
        <f t="shared" si="1778"/>
        <v/>
      </c>
      <c r="Z3821" s="153" t="str">
        <f t="shared" si="1779"/>
        <v/>
      </c>
      <c r="AA3821" s="152" t="str">
        <f t="shared" si="1780"/>
        <v/>
      </c>
      <c r="AB3821" s="152" t="str">
        <f t="shared" si="1781"/>
        <v/>
      </c>
      <c r="AC3821" s="154" t="str">
        <f t="shared" si="1792"/>
        <v/>
      </c>
      <c r="AD3821" s="154" t="str">
        <f t="shared" si="1793"/>
        <v/>
      </c>
      <c r="AE3821" s="3" t="str">
        <f t="shared" si="1794"/>
        <v/>
      </c>
      <c r="AF3821" s="3" t="str">
        <f t="shared" si="1795"/>
        <v/>
      </c>
      <c r="AG3821" s="3" t="str">
        <f t="shared" si="1796"/>
        <v/>
      </c>
      <c r="AH3821" s="4" t="str">
        <f t="shared" si="1797"/>
        <v/>
      </c>
      <c r="AI3821" s="75" t="str">
        <f t="shared" si="1798"/>
        <v/>
      </c>
      <c r="AJ3821" s="75" t="str">
        <f t="shared" si="1799"/>
        <v/>
      </c>
    </row>
    <row r="3822" spans="1:36" ht="14.25">
      <c r="A3822" s="41" t="str">
        <f t="shared" si="1782"/>
        <v/>
      </c>
      <c r="B3822" s="150" t="str">
        <f>IF(ISNUMBER(A3822),INDEX('MetaTrader Import'!$H$13:$J$5893,TRUNC(((A3822-$A$39+1)-1)/3)+1,MOD((A3822-$A$39+1)-1,3)+1),"")</f>
        <v/>
      </c>
      <c r="C3822" s="43" t="str">
        <f t="shared" si="1783"/>
        <v/>
      </c>
      <c r="D3822" s="43" t="str">
        <f t="shared" ca="1" si="1773"/>
        <v/>
      </c>
      <c r="E3822" s="43" t="str">
        <f t="shared" si="1784"/>
        <v/>
      </c>
      <c r="F3822" s="43" t="str">
        <f t="shared" si="1785"/>
        <v/>
      </c>
      <c r="G3822" s="43" t="str">
        <f>IF(A3822&lt;&gt;"",IF(A3822&lt;Data!$G$11*0.25,$C$13/$G$32,IF(A3822&gt;Data!$G$11*0.25,$C$13,$C$13*10)),"")</f>
        <v/>
      </c>
      <c r="H3822" s="43" t="str">
        <f>IF(A3822&lt;&gt;"",IF(Data!$G$9="constant",$C$13,IF(Data!$G$9="squeeze",G3822,F3822)),"")</f>
        <v/>
      </c>
      <c r="I3822" s="38" t="str">
        <f ca="1">IF(ISNUMBER(A3822),NORMINV(RAND(),0,IF(AND(Data!$G$9="squeeze",A3822&lt;Data!$G$11*0.25),$H$32,1)*$C$30*$C$13)*($C$14*$C$12),"")</f>
        <v/>
      </c>
      <c r="J3822" s="42" t="str">
        <f ca="1">IFERROR(IF(Data!$C$6="Real",B3822,I3822+J3821+($C$14*$C$12)*(NORMINV(RAND(),$C$15,CHOOSE($G$13,$C$13,F3822,G3822)))),"")</f>
        <v/>
      </c>
      <c r="K3822" s="88" t="str">
        <f>IF(ISNUMBER(A3822), IF($G$16="fixed",$G$17,MIN(H3822*Data!$C$7*$C$16*0.5,$C$17*Data!$C$7))*$C$12,"")</f>
        <v/>
      </c>
      <c r="L3822" s="42" t="str">
        <f t="shared" ca="1" si="1800"/>
        <v/>
      </c>
      <c r="M3822" s="44" t="str">
        <f t="shared" ca="1" si="1801"/>
        <v/>
      </c>
      <c r="N3822" s="44" t="str">
        <f t="shared" ca="1" si="1802"/>
        <v/>
      </c>
      <c r="O3822" s="108" t="str">
        <f t="shared" si="1786"/>
        <v/>
      </c>
      <c r="P3822" s="102" t="str">
        <f t="shared" si="1787"/>
        <v/>
      </c>
      <c r="Q3822" s="102" t="str">
        <f t="shared" si="1788"/>
        <v/>
      </c>
      <c r="R3822" s="120" t="str">
        <f t="shared" si="1789"/>
        <v/>
      </c>
      <c r="S3822" s="54" t="str">
        <f t="shared" si="1790"/>
        <v/>
      </c>
      <c r="T3822" s="5" t="str">
        <f t="shared" si="1791"/>
        <v/>
      </c>
      <c r="U3822" s="152" t="str">
        <f t="shared" si="1774"/>
        <v/>
      </c>
      <c r="V3822" s="152" t="str">
        <f t="shared" si="1775"/>
        <v/>
      </c>
      <c r="W3822" s="153" t="str">
        <f t="shared" si="1776"/>
        <v/>
      </c>
      <c r="X3822" s="153" t="str">
        <f t="shared" si="1777"/>
        <v/>
      </c>
      <c r="Y3822" s="153" t="str">
        <f t="shared" si="1778"/>
        <v/>
      </c>
      <c r="Z3822" s="153" t="str">
        <f t="shared" si="1779"/>
        <v/>
      </c>
      <c r="AA3822" s="152" t="str">
        <f t="shared" si="1780"/>
        <v/>
      </c>
      <c r="AB3822" s="152" t="str">
        <f t="shared" si="1781"/>
        <v/>
      </c>
      <c r="AC3822" s="154" t="str">
        <f t="shared" si="1792"/>
        <v/>
      </c>
      <c r="AD3822" s="154" t="str">
        <f t="shared" si="1793"/>
        <v/>
      </c>
      <c r="AE3822" s="3" t="str">
        <f t="shared" si="1794"/>
        <v/>
      </c>
      <c r="AF3822" s="3" t="str">
        <f t="shared" si="1795"/>
        <v/>
      </c>
      <c r="AG3822" s="3" t="str">
        <f t="shared" si="1796"/>
        <v/>
      </c>
      <c r="AH3822" s="4" t="str">
        <f t="shared" si="1797"/>
        <v/>
      </c>
      <c r="AI3822" s="75" t="str">
        <f t="shared" si="1798"/>
        <v/>
      </c>
      <c r="AJ3822" s="75" t="str">
        <f t="shared" si="1799"/>
        <v/>
      </c>
    </row>
    <row r="3823" spans="1:36" ht="14.25">
      <c r="A3823" s="41" t="str">
        <f t="shared" si="1782"/>
        <v/>
      </c>
      <c r="B3823" s="150" t="str">
        <f>IF(ISNUMBER(A3823),INDEX('MetaTrader Import'!$H$13:$J$5893,TRUNC(((A3823-$A$39+1)-1)/3)+1,MOD((A3823-$A$39+1)-1,3)+1),"")</f>
        <v/>
      </c>
      <c r="C3823" s="43" t="str">
        <f t="shared" si="1783"/>
        <v/>
      </c>
      <c r="D3823" s="43" t="str">
        <f t="shared" ca="1" si="1773"/>
        <v/>
      </c>
      <c r="E3823" s="43" t="str">
        <f t="shared" si="1784"/>
        <v/>
      </c>
      <c r="F3823" s="43" t="str">
        <f t="shared" si="1785"/>
        <v/>
      </c>
      <c r="G3823" s="43" t="str">
        <f>IF(A3823&lt;&gt;"",IF(A3823&lt;Data!$G$11*0.25,$C$13/$G$32,IF(A3823&gt;Data!$G$11*0.25,$C$13,$C$13*10)),"")</f>
        <v/>
      </c>
      <c r="H3823" s="43" t="str">
        <f>IF(A3823&lt;&gt;"",IF(Data!$G$9="constant",$C$13,IF(Data!$G$9="squeeze",G3823,F3823)),"")</f>
        <v/>
      </c>
      <c r="I3823" s="38" t="str">
        <f ca="1">IF(ISNUMBER(A3823),NORMINV(RAND(),0,IF(AND(Data!$G$9="squeeze",A3823&lt;Data!$G$11*0.25),$H$32,1)*$C$30*$C$13)*($C$14*$C$12),"")</f>
        <v/>
      </c>
      <c r="J3823" s="42" t="str">
        <f ca="1">IFERROR(IF(Data!$C$6="Real",B3823,I3823+J3822+($C$14*$C$12)*(NORMINV(RAND(),$C$15,CHOOSE($G$13,$C$13,F3823,G3823)))),"")</f>
        <v/>
      </c>
      <c r="K3823" s="88" t="str">
        <f>IF(ISNUMBER(A3823), IF($G$16="fixed",$G$17,MIN(H3823*Data!$C$7*$C$16*0.5,$C$17*Data!$C$7))*$C$12,"")</f>
        <v/>
      </c>
      <c r="L3823" s="42" t="str">
        <f t="shared" ca="1" si="1800"/>
        <v/>
      </c>
      <c r="M3823" s="44" t="str">
        <f t="shared" ca="1" si="1801"/>
        <v/>
      </c>
      <c r="N3823" s="44" t="str">
        <f t="shared" ca="1" si="1802"/>
        <v/>
      </c>
      <c r="O3823" s="108" t="str">
        <f t="shared" si="1786"/>
        <v/>
      </c>
      <c r="P3823" s="102" t="str">
        <f t="shared" si="1787"/>
        <v/>
      </c>
      <c r="Q3823" s="102" t="str">
        <f t="shared" si="1788"/>
        <v/>
      </c>
      <c r="R3823" s="120" t="str">
        <f t="shared" si="1789"/>
        <v/>
      </c>
      <c r="S3823" s="54" t="str">
        <f t="shared" si="1790"/>
        <v/>
      </c>
      <c r="T3823" s="5" t="str">
        <f t="shared" si="1791"/>
        <v/>
      </c>
      <c r="U3823" s="152" t="str">
        <f t="shared" si="1774"/>
        <v/>
      </c>
      <c r="V3823" s="152" t="str">
        <f t="shared" si="1775"/>
        <v/>
      </c>
      <c r="W3823" s="153" t="str">
        <f t="shared" si="1776"/>
        <v/>
      </c>
      <c r="X3823" s="153" t="str">
        <f t="shared" si="1777"/>
        <v/>
      </c>
      <c r="Y3823" s="153" t="str">
        <f t="shared" si="1778"/>
        <v/>
      </c>
      <c r="Z3823" s="153" t="str">
        <f t="shared" si="1779"/>
        <v/>
      </c>
      <c r="AA3823" s="152" t="str">
        <f t="shared" si="1780"/>
        <v/>
      </c>
      <c r="AB3823" s="152" t="str">
        <f t="shared" si="1781"/>
        <v/>
      </c>
      <c r="AC3823" s="154" t="str">
        <f t="shared" si="1792"/>
        <v/>
      </c>
      <c r="AD3823" s="154" t="str">
        <f t="shared" si="1793"/>
        <v/>
      </c>
      <c r="AE3823" s="3" t="str">
        <f t="shared" si="1794"/>
        <v/>
      </c>
      <c r="AF3823" s="3" t="str">
        <f t="shared" si="1795"/>
        <v/>
      </c>
      <c r="AG3823" s="3" t="str">
        <f t="shared" si="1796"/>
        <v/>
      </c>
      <c r="AH3823" s="4" t="str">
        <f t="shared" si="1797"/>
        <v/>
      </c>
      <c r="AI3823" s="75" t="str">
        <f t="shared" si="1798"/>
        <v/>
      </c>
      <c r="AJ3823" s="75" t="str">
        <f t="shared" si="1799"/>
        <v/>
      </c>
    </row>
    <row r="3824" spans="1:36" ht="14.25">
      <c r="A3824" s="41" t="str">
        <f t="shared" si="1782"/>
        <v/>
      </c>
      <c r="B3824" s="150" t="str">
        <f>IF(ISNUMBER(A3824),INDEX('MetaTrader Import'!$H$13:$J$5893,TRUNC(((A3824-$A$39+1)-1)/3)+1,MOD((A3824-$A$39+1)-1,3)+1),"")</f>
        <v/>
      </c>
      <c r="C3824" s="43" t="str">
        <f t="shared" si="1783"/>
        <v/>
      </c>
      <c r="D3824" s="43" t="str">
        <f t="shared" ca="1" si="1773"/>
        <v/>
      </c>
      <c r="E3824" s="43" t="str">
        <f t="shared" si="1784"/>
        <v/>
      </c>
      <c r="F3824" s="43" t="str">
        <f t="shared" si="1785"/>
        <v/>
      </c>
      <c r="G3824" s="43" t="str">
        <f>IF(A3824&lt;&gt;"",IF(A3824&lt;Data!$G$11*0.25,$C$13/$G$32,IF(A3824&gt;Data!$G$11*0.25,$C$13,$C$13*10)),"")</f>
        <v/>
      </c>
      <c r="H3824" s="43" t="str">
        <f>IF(A3824&lt;&gt;"",IF(Data!$G$9="constant",$C$13,IF(Data!$G$9="squeeze",G3824,F3824)),"")</f>
        <v/>
      </c>
      <c r="I3824" s="38" t="str">
        <f ca="1">IF(ISNUMBER(A3824),NORMINV(RAND(),0,IF(AND(Data!$G$9="squeeze",A3824&lt;Data!$G$11*0.25),$H$32,1)*$C$30*$C$13)*($C$14*$C$12),"")</f>
        <v/>
      </c>
      <c r="J3824" s="42" t="str">
        <f ca="1">IFERROR(IF(Data!$C$6="Real",B3824,I3824+J3823+($C$14*$C$12)*(NORMINV(RAND(),$C$15,CHOOSE($G$13,$C$13,F3824,G3824)))),"")</f>
        <v/>
      </c>
      <c r="K3824" s="88" t="str">
        <f>IF(ISNUMBER(A3824), IF($G$16="fixed",$G$17,MIN(H3824*Data!$C$7*$C$16*0.5,$C$17*Data!$C$7))*$C$12,"")</f>
        <v/>
      </c>
      <c r="L3824" s="42" t="str">
        <f t="shared" ca="1" si="1800"/>
        <v/>
      </c>
      <c r="M3824" s="44" t="str">
        <f t="shared" ca="1" si="1801"/>
        <v/>
      </c>
      <c r="N3824" s="44" t="str">
        <f t="shared" ca="1" si="1802"/>
        <v/>
      </c>
      <c r="O3824" s="108" t="str">
        <f t="shared" si="1786"/>
        <v/>
      </c>
      <c r="P3824" s="102" t="str">
        <f t="shared" si="1787"/>
        <v/>
      </c>
      <c r="Q3824" s="102" t="str">
        <f t="shared" si="1788"/>
        <v/>
      </c>
      <c r="R3824" s="120" t="str">
        <f t="shared" si="1789"/>
        <v/>
      </c>
      <c r="S3824" s="54" t="str">
        <f t="shared" si="1790"/>
        <v/>
      </c>
      <c r="T3824" s="5" t="str">
        <f t="shared" si="1791"/>
        <v/>
      </c>
      <c r="U3824" s="152" t="str">
        <f t="shared" si="1774"/>
        <v/>
      </c>
      <c r="V3824" s="152" t="str">
        <f t="shared" si="1775"/>
        <v/>
      </c>
      <c r="W3824" s="153" t="str">
        <f t="shared" si="1776"/>
        <v/>
      </c>
      <c r="X3824" s="153" t="str">
        <f t="shared" si="1777"/>
        <v/>
      </c>
      <c r="Y3824" s="153" t="str">
        <f t="shared" si="1778"/>
        <v/>
      </c>
      <c r="Z3824" s="153" t="str">
        <f t="shared" si="1779"/>
        <v/>
      </c>
      <c r="AA3824" s="152" t="str">
        <f t="shared" si="1780"/>
        <v/>
      </c>
      <c r="AB3824" s="152" t="str">
        <f t="shared" si="1781"/>
        <v/>
      </c>
      <c r="AC3824" s="154" t="str">
        <f t="shared" si="1792"/>
        <v/>
      </c>
      <c r="AD3824" s="154" t="str">
        <f t="shared" si="1793"/>
        <v/>
      </c>
      <c r="AE3824" s="3" t="str">
        <f t="shared" si="1794"/>
        <v/>
      </c>
      <c r="AF3824" s="3" t="str">
        <f t="shared" si="1795"/>
        <v/>
      </c>
      <c r="AG3824" s="3" t="str">
        <f t="shared" si="1796"/>
        <v/>
      </c>
      <c r="AH3824" s="4" t="str">
        <f t="shared" si="1797"/>
        <v/>
      </c>
      <c r="AI3824" s="75" t="str">
        <f t="shared" si="1798"/>
        <v/>
      </c>
      <c r="AJ3824" s="75" t="str">
        <f t="shared" si="1799"/>
        <v/>
      </c>
    </row>
    <row r="3825" spans="1:36" ht="14.25">
      <c r="A3825" s="41" t="str">
        <f t="shared" si="1782"/>
        <v/>
      </c>
      <c r="B3825" s="150" t="str">
        <f>IF(ISNUMBER(A3825),INDEX('MetaTrader Import'!$H$13:$J$5893,TRUNC(((A3825-$A$39+1)-1)/3)+1,MOD((A3825-$A$39+1)-1,3)+1),"")</f>
        <v/>
      </c>
      <c r="C3825" s="43" t="str">
        <f t="shared" si="1783"/>
        <v/>
      </c>
      <c r="D3825" s="43" t="str">
        <f t="shared" ca="1" si="1773"/>
        <v/>
      </c>
      <c r="E3825" s="43" t="str">
        <f t="shared" si="1784"/>
        <v/>
      </c>
      <c r="F3825" s="43" t="str">
        <f t="shared" si="1785"/>
        <v/>
      </c>
      <c r="G3825" s="43" t="str">
        <f>IF(A3825&lt;&gt;"",IF(A3825&lt;Data!$G$11*0.25,$C$13/$G$32,IF(A3825&gt;Data!$G$11*0.25,$C$13,$C$13*10)),"")</f>
        <v/>
      </c>
      <c r="H3825" s="43" t="str">
        <f>IF(A3825&lt;&gt;"",IF(Data!$G$9="constant",$C$13,IF(Data!$G$9="squeeze",G3825,F3825)),"")</f>
        <v/>
      </c>
      <c r="I3825" s="38" t="str">
        <f ca="1">IF(ISNUMBER(A3825),NORMINV(RAND(),0,IF(AND(Data!$G$9="squeeze",A3825&lt;Data!$G$11*0.25),$H$32,1)*$C$30*$C$13)*($C$14*$C$12),"")</f>
        <v/>
      </c>
      <c r="J3825" s="42" t="str">
        <f ca="1">IFERROR(IF(Data!$C$6="Real",B3825,I3825+J3824+($C$14*$C$12)*(NORMINV(RAND(),$C$15,CHOOSE($G$13,$C$13,F3825,G3825)))),"")</f>
        <v/>
      </c>
      <c r="K3825" s="88" t="str">
        <f>IF(ISNUMBER(A3825), IF($G$16="fixed",$G$17,MIN(H3825*Data!$C$7*$C$16*0.5,$C$17*Data!$C$7))*$C$12,"")</f>
        <v/>
      </c>
      <c r="L3825" s="42" t="str">
        <f t="shared" ca="1" si="1800"/>
        <v/>
      </c>
      <c r="M3825" s="44" t="str">
        <f t="shared" ca="1" si="1801"/>
        <v/>
      </c>
      <c r="N3825" s="44" t="str">
        <f t="shared" ca="1" si="1802"/>
        <v/>
      </c>
      <c r="O3825" s="108" t="str">
        <f t="shared" si="1786"/>
        <v/>
      </c>
      <c r="P3825" s="102" t="str">
        <f t="shared" si="1787"/>
        <v/>
      </c>
      <c r="Q3825" s="102" t="str">
        <f t="shared" si="1788"/>
        <v/>
      </c>
      <c r="R3825" s="120" t="str">
        <f t="shared" si="1789"/>
        <v/>
      </c>
      <c r="S3825" s="54" t="str">
        <f t="shared" si="1790"/>
        <v/>
      </c>
      <c r="T3825" s="5" t="str">
        <f t="shared" si="1791"/>
        <v/>
      </c>
      <c r="U3825" s="152" t="str">
        <f t="shared" si="1774"/>
        <v/>
      </c>
      <c r="V3825" s="152" t="str">
        <f t="shared" si="1775"/>
        <v/>
      </c>
      <c r="W3825" s="153" t="str">
        <f t="shared" si="1776"/>
        <v/>
      </c>
      <c r="X3825" s="153" t="str">
        <f t="shared" si="1777"/>
        <v/>
      </c>
      <c r="Y3825" s="153" t="str">
        <f t="shared" si="1778"/>
        <v/>
      </c>
      <c r="Z3825" s="153" t="str">
        <f t="shared" si="1779"/>
        <v/>
      </c>
      <c r="AA3825" s="152" t="str">
        <f t="shared" si="1780"/>
        <v/>
      </c>
      <c r="AB3825" s="152" t="str">
        <f t="shared" si="1781"/>
        <v/>
      </c>
      <c r="AC3825" s="154" t="str">
        <f t="shared" si="1792"/>
        <v/>
      </c>
      <c r="AD3825" s="154" t="str">
        <f t="shared" si="1793"/>
        <v/>
      </c>
      <c r="AE3825" s="3" t="str">
        <f t="shared" si="1794"/>
        <v/>
      </c>
      <c r="AF3825" s="3" t="str">
        <f t="shared" si="1795"/>
        <v/>
      </c>
      <c r="AG3825" s="3" t="str">
        <f t="shared" si="1796"/>
        <v/>
      </c>
      <c r="AH3825" s="4" t="str">
        <f t="shared" si="1797"/>
        <v/>
      </c>
      <c r="AI3825" s="75" t="str">
        <f t="shared" si="1798"/>
        <v/>
      </c>
      <c r="AJ3825" s="75" t="str">
        <f t="shared" si="1799"/>
        <v/>
      </c>
    </row>
    <row r="3826" spans="1:36" ht="14.25">
      <c r="A3826" s="41" t="str">
        <f t="shared" si="1782"/>
        <v/>
      </c>
      <c r="B3826" s="150" t="str">
        <f>IF(ISNUMBER(A3826),INDEX('MetaTrader Import'!$H$13:$J$5893,TRUNC(((A3826-$A$39+1)-1)/3)+1,MOD((A3826-$A$39+1)-1,3)+1),"")</f>
        <v/>
      </c>
      <c r="C3826" s="43" t="str">
        <f t="shared" si="1783"/>
        <v/>
      </c>
      <c r="D3826" s="43" t="str">
        <f t="shared" ca="1" si="1773"/>
        <v/>
      </c>
      <c r="E3826" s="43" t="str">
        <f t="shared" si="1784"/>
        <v/>
      </c>
      <c r="F3826" s="43" t="str">
        <f t="shared" si="1785"/>
        <v/>
      </c>
      <c r="G3826" s="43" t="str">
        <f>IF(A3826&lt;&gt;"",IF(A3826&lt;Data!$G$11*0.25,$C$13/$G$32,IF(A3826&gt;Data!$G$11*0.25,$C$13,$C$13*10)),"")</f>
        <v/>
      </c>
      <c r="H3826" s="43" t="str">
        <f>IF(A3826&lt;&gt;"",IF(Data!$G$9="constant",$C$13,IF(Data!$G$9="squeeze",G3826,F3826)),"")</f>
        <v/>
      </c>
      <c r="I3826" s="38" t="str">
        <f ca="1">IF(ISNUMBER(A3826),NORMINV(RAND(),0,IF(AND(Data!$G$9="squeeze",A3826&lt;Data!$G$11*0.25),$H$32,1)*$C$30*$C$13)*($C$14*$C$12),"")</f>
        <v/>
      </c>
      <c r="J3826" s="42" t="str">
        <f ca="1">IFERROR(IF(Data!$C$6="Real",B3826,I3826+J3825+($C$14*$C$12)*(NORMINV(RAND(),$C$15,CHOOSE($G$13,$C$13,F3826,G3826)))),"")</f>
        <v/>
      </c>
      <c r="K3826" s="88" t="str">
        <f>IF(ISNUMBER(A3826), IF($G$16="fixed",$G$17,MIN(H3826*Data!$C$7*$C$16*0.5,$C$17*Data!$C$7))*$C$12,"")</f>
        <v/>
      </c>
      <c r="L3826" s="42" t="str">
        <f t="shared" ca="1" si="1800"/>
        <v/>
      </c>
      <c r="M3826" s="44" t="str">
        <f t="shared" ca="1" si="1801"/>
        <v/>
      </c>
      <c r="N3826" s="44" t="str">
        <f t="shared" ca="1" si="1802"/>
        <v/>
      </c>
      <c r="O3826" s="108" t="str">
        <f t="shared" si="1786"/>
        <v/>
      </c>
      <c r="P3826" s="102" t="str">
        <f t="shared" si="1787"/>
        <v/>
      </c>
      <c r="Q3826" s="102" t="str">
        <f t="shared" si="1788"/>
        <v/>
      </c>
      <c r="R3826" s="120" t="str">
        <f t="shared" si="1789"/>
        <v/>
      </c>
      <c r="S3826" s="54" t="str">
        <f t="shared" si="1790"/>
        <v/>
      </c>
      <c r="T3826" s="5" t="str">
        <f t="shared" si="1791"/>
        <v/>
      </c>
      <c r="U3826" s="152" t="str">
        <f t="shared" si="1774"/>
        <v/>
      </c>
      <c r="V3826" s="152" t="str">
        <f t="shared" si="1775"/>
        <v/>
      </c>
      <c r="W3826" s="153" t="str">
        <f t="shared" si="1776"/>
        <v/>
      </c>
      <c r="X3826" s="153" t="str">
        <f t="shared" si="1777"/>
        <v/>
      </c>
      <c r="Y3826" s="153" t="str">
        <f t="shared" si="1778"/>
        <v/>
      </c>
      <c r="Z3826" s="153" t="str">
        <f t="shared" si="1779"/>
        <v/>
      </c>
      <c r="AA3826" s="152" t="str">
        <f t="shared" si="1780"/>
        <v/>
      </c>
      <c r="AB3826" s="152" t="str">
        <f t="shared" si="1781"/>
        <v/>
      </c>
      <c r="AC3826" s="154" t="str">
        <f t="shared" si="1792"/>
        <v/>
      </c>
      <c r="AD3826" s="154" t="str">
        <f t="shared" si="1793"/>
        <v/>
      </c>
      <c r="AE3826" s="3" t="str">
        <f t="shared" si="1794"/>
        <v/>
      </c>
      <c r="AF3826" s="3" t="str">
        <f t="shared" si="1795"/>
        <v/>
      </c>
      <c r="AG3826" s="3" t="str">
        <f t="shared" si="1796"/>
        <v/>
      </c>
      <c r="AH3826" s="4" t="str">
        <f t="shared" si="1797"/>
        <v/>
      </c>
      <c r="AI3826" s="75" t="str">
        <f t="shared" si="1798"/>
        <v/>
      </c>
      <c r="AJ3826" s="75" t="str">
        <f t="shared" si="1799"/>
        <v/>
      </c>
    </row>
    <row r="3827" spans="1:36" ht="14.25">
      <c r="A3827" s="41" t="str">
        <f t="shared" si="1782"/>
        <v/>
      </c>
      <c r="B3827" s="150" t="str">
        <f>IF(ISNUMBER(A3827),INDEX('MetaTrader Import'!$H$13:$J$5893,TRUNC(((A3827-$A$39+1)-1)/3)+1,MOD((A3827-$A$39+1)-1,3)+1),"")</f>
        <v/>
      </c>
      <c r="C3827" s="43" t="str">
        <f t="shared" si="1783"/>
        <v/>
      </c>
      <c r="D3827" s="43" t="str">
        <f t="shared" ca="1" si="1773"/>
        <v/>
      </c>
      <c r="E3827" s="43" t="str">
        <f t="shared" si="1784"/>
        <v/>
      </c>
      <c r="F3827" s="43" t="str">
        <f t="shared" si="1785"/>
        <v/>
      </c>
      <c r="G3827" s="43" t="str">
        <f>IF(A3827&lt;&gt;"",IF(A3827&lt;Data!$G$11*0.25,$C$13/$G$32,IF(A3827&gt;Data!$G$11*0.25,$C$13,$C$13*10)),"")</f>
        <v/>
      </c>
      <c r="H3827" s="43" t="str">
        <f>IF(A3827&lt;&gt;"",IF(Data!$G$9="constant",$C$13,IF(Data!$G$9="squeeze",G3827,F3827)),"")</f>
        <v/>
      </c>
      <c r="I3827" s="38" t="str">
        <f ca="1">IF(ISNUMBER(A3827),NORMINV(RAND(),0,IF(AND(Data!$G$9="squeeze",A3827&lt;Data!$G$11*0.25),$H$32,1)*$C$30*$C$13)*($C$14*$C$12),"")</f>
        <v/>
      </c>
      <c r="J3827" s="42" t="str">
        <f ca="1">IFERROR(IF(Data!$C$6="Real",B3827,I3827+J3826+($C$14*$C$12)*(NORMINV(RAND(),$C$15,CHOOSE($G$13,$C$13,F3827,G3827)))),"")</f>
        <v/>
      </c>
      <c r="K3827" s="88" t="str">
        <f>IF(ISNUMBER(A3827), IF($G$16="fixed",$G$17,MIN(H3827*Data!$C$7*$C$16*0.5,$C$17*Data!$C$7))*$C$12,"")</f>
        <v/>
      </c>
      <c r="L3827" s="42" t="str">
        <f t="shared" ca="1" si="1800"/>
        <v/>
      </c>
      <c r="M3827" s="44" t="str">
        <f t="shared" ca="1" si="1801"/>
        <v/>
      </c>
      <c r="N3827" s="44" t="str">
        <f t="shared" ca="1" si="1802"/>
        <v/>
      </c>
      <c r="O3827" s="108" t="str">
        <f t="shared" si="1786"/>
        <v/>
      </c>
      <c r="P3827" s="102" t="str">
        <f t="shared" si="1787"/>
        <v/>
      </c>
      <c r="Q3827" s="102" t="str">
        <f t="shared" si="1788"/>
        <v/>
      </c>
      <c r="R3827" s="120" t="str">
        <f t="shared" si="1789"/>
        <v/>
      </c>
      <c r="S3827" s="54" t="str">
        <f t="shared" si="1790"/>
        <v/>
      </c>
      <c r="T3827" s="5" t="str">
        <f t="shared" si="1791"/>
        <v/>
      </c>
      <c r="U3827" s="152" t="str">
        <f t="shared" si="1774"/>
        <v/>
      </c>
      <c r="V3827" s="152" t="str">
        <f t="shared" si="1775"/>
        <v/>
      </c>
      <c r="W3827" s="153" t="str">
        <f t="shared" si="1776"/>
        <v/>
      </c>
      <c r="X3827" s="153" t="str">
        <f t="shared" si="1777"/>
        <v/>
      </c>
      <c r="Y3827" s="153" t="str">
        <f t="shared" si="1778"/>
        <v/>
      </c>
      <c r="Z3827" s="153" t="str">
        <f t="shared" si="1779"/>
        <v/>
      </c>
      <c r="AA3827" s="152" t="str">
        <f t="shared" si="1780"/>
        <v/>
      </c>
      <c r="AB3827" s="152" t="str">
        <f t="shared" si="1781"/>
        <v/>
      </c>
      <c r="AC3827" s="154" t="str">
        <f t="shared" si="1792"/>
        <v/>
      </c>
      <c r="AD3827" s="154" t="str">
        <f t="shared" si="1793"/>
        <v/>
      </c>
      <c r="AE3827" s="3" t="str">
        <f t="shared" si="1794"/>
        <v/>
      </c>
      <c r="AF3827" s="3" t="str">
        <f t="shared" si="1795"/>
        <v/>
      </c>
      <c r="AG3827" s="3" t="str">
        <f t="shared" si="1796"/>
        <v/>
      </c>
      <c r="AH3827" s="4" t="str">
        <f t="shared" si="1797"/>
        <v/>
      </c>
      <c r="AI3827" s="75" t="str">
        <f t="shared" si="1798"/>
        <v/>
      </c>
      <c r="AJ3827" s="75" t="str">
        <f t="shared" si="1799"/>
        <v/>
      </c>
    </row>
    <row r="3828" spans="1:36" ht="14.25">
      <c r="A3828" s="41" t="str">
        <f t="shared" si="1782"/>
        <v/>
      </c>
      <c r="B3828" s="150" t="str">
        <f>IF(ISNUMBER(A3828),INDEX('MetaTrader Import'!$H$13:$J$5893,TRUNC(((A3828-$A$39+1)-1)/3)+1,MOD((A3828-$A$39+1)-1,3)+1),"")</f>
        <v/>
      </c>
      <c r="C3828" s="43" t="str">
        <f t="shared" si="1783"/>
        <v/>
      </c>
      <c r="D3828" s="43" t="str">
        <f t="shared" ca="1" si="1773"/>
        <v/>
      </c>
      <c r="E3828" s="43" t="str">
        <f t="shared" si="1784"/>
        <v/>
      </c>
      <c r="F3828" s="43" t="str">
        <f t="shared" si="1785"/>
        <v/>
      </c>
      <c r="G3828" s="43" t="str">
        <f>IF(A3828&lt;&gt;"",IF(A3828&lt;Data!$G$11*0.25,$C$13/$G$32,IF(A3828&gt;Data!$G$11*0.25,$C$13,$C$13*10)),"")</f>
        <v/>
      </c>
      <c r="H3828" s="43" t="str">
        <f>IF(A3828&lt;&gt;"",IF(Data!$G$9="constant",$C$13,IF(Data!$G$9="squeeze",G3828,F3828)),"")</f>
        <v/>
      </c>
      <c r="I3828" s="38" t="str">
        <f ca="1">IF(ISNUMBER(A3828),NORMINV(RAND(),0,IF(AND(Data!$G$9="squeeze",A3828&lt;Data!$G$11*0.25),$H$32,1)*$C$30*$C$13)*($C$14*$C$12),"")</f>
        <v/>
      </c>
      <c r="J3828" s="42" t="str">
        <f ca="1">IFERROR(IF(Data!$C$6="Real",B3828,I3828+J3827+($C$14*$C$12)*(NORMINV(RAND(),$C$15,CHOOSE($G$13,$C$13,F3828,G3828)))),"")</f>
        <v/>
      </c>
      <c r="K3828" s="88" t="str">
        <f>IF(ISNUMBER(A3828), IF($G$16="fixed",$G$17,MIN(H3828*Data!$C$7*$C$16*0.5,$C$17*Data!$C$7))*$C$12,"")</f>
        <v/>
      </c>
      <c r="L3828" s="42" t="str">
        <f t="shared" ca="1" si="1800"/>
        <v/>
      </c>
      <c r="M3828" s="44" t="str">
        <f t="shared" ca="1" si="1801"/>
        <v/>
      </c>
      <c r="N3828" s="44" t="str">
        <f t="shared" ca="1" si="1802"/>
        <v/>
      </c>
      <c r="O3828" s="108" t="str">
        <f t="shared" si="1786"/>
        <v/>
      </c>
      <c r="P3828" s="102" t="str">
        <f t="shared" si="1787"/>
        <v/>
      </c>
      <c r="Q3828" s="102" t="str">
        <f t="shared" si="1788"/>
        <v/>
      </c>
      <c r="R3828" s="120" t="str">
        <f t="shared" si="1789"/>
        <v/>
      </c>
      <c r="S3828" s="54" t="str">
        <f t="shared" si="1790"/>
        <v/>
      </c>
      <c r="T3828" s="5" t="str">
        <f t="shared" si="1791"/>
        <v/>
      </c>
      <c r="U3828" s="152" t="str">
        <f t="shared" si="1774"/>
        <v/>
      </c>
      <c r="V3828" s="152" t="str">
        <f t="shared" si="1775"/>
        <v/>
      </c>
      <c r="W3828" s="153" t="str">
        <f t="shared" si="1776"/>
        <v/>
      </c>
      <c r="X3828" s="153" t="str">
        <f t="shared" si="1777"/>
        <v/>
      </c>
      <c r="Y3828" s="153" t="str">
        <f t="shared" si="1778"/>
        <v/>
      </c>
      <c r="Z3828" s="153" t="str">
        <f t="shared" si="1779"/>
        <v/>
      </c>
      <c r="AA3828" s="152" t="str">
        <f t="shared" si="1780"/>
        <v/>
      </c>
      <c r="AB3828" s="152" t="str">
        <f t="shared" si="1781"/>
        <v/>
      </c>
      <c r="AC3828" s="154" t="str">
        <f t="shared" si="1792"/>
        <v/>
      </c>
      <c r="AD3828" s="154" t="str">
        <f t="shared" si="1793"/>
        <v/>
      </c>
      <c r="AE3828" s="3" t="str">
        <f t="shared" si="1794"/>
        <v/>
      </c>
      <c r="AF3828" s="3" t="str">
        <f t="shared" si="1795"/>
        <v/>
      </c>
      <c r="AG3828" s="3" t="str">
        <f t="shared" si="1796"/>
        <v/>
      </c>
      <c r="AH3828" s="4" t="str">
        <f t="shared" si="1797"/>
        <v/>
      </c>
      <c r="AI3828" s="75" t="str">
        <f t="shared" si="1798"/>
        <v/>
      </c>
      <c r="AJ3828" s="75" t="str">
        <f t="shared" si="1799"/>
        <v/>
      </c>
    </row>
    <row r="3829" spans="1:36" ht="14.25">
      <c r="A3829" s="41" t="str">
        <f t="shared" si="1782"/>
        <v/>
      </c>
      <c r="B3829" s="150" t="str">
        <f>IF(ISNUMBER(A3829),INDEX('MetaTrader Import'!$H$13:$J$5893,TRUNC(((A3829-$A$39+1)-1)/3)+1,MOD((A3829-$A$39+1)-1,3)+1),"")</f>
        <v/>
      </c>
      <c r="C3829" s="43" t="str">
        <f t="shared" si="1783"/>
        <v/>
      </c>
      <c r="D3829" s="43" t="str">
        <f t="shared" ca="1" si="1773"/>
        <v/>
      </c>
      <c r="E3829" s="43" t="str">
        <f t="shared" si="1784"/>
        <v/>
      </c>
      <c r="F3829" s="43" t="str">
        <f t="shared" si="1785"/>
        <v/>
      </c>
      <c r="G3829" s="43" t="str">
        <f>IF(A3829&lt;&gt;"",IF(A3829&lt;Data!$G$11*0.25,$C$13/$G$32,IF(A3829&gt;Data!$G$11*0.25,$C$13,$C$13*10)),"")</f>
        <v/>
      </c>
      <c r="H3829" s="43" t="str">
        <f>IF(A3829&lt;&gt;"",IF(Data!$G$9="constant",$C$13,IF(Data!$G$9="squeeze",G3829,F3829)),"")</f>
        <v/>
      </c>
      <c r="I3829" s="38" t="str">
        <f ca="1">IF(ISNUMBER(A3829),NORMINV(RAND(),0,IF(AND(Data!$G$9="squeeze",A3829&lt;Data!$G$11*0.25),$H$32,1)*$C$30*$C$13)*($C$14*$C$12),"")</f>
        <v/>
      </c>
      <c r="J3829" s="42" t="str">
        <f ca="1">IFERROR(IF(Data!$C$6="Real",B3829,I3829+J3828+($C$14*$C$12)*(NORMINV(RAND(),$C$15,CHOOSE($G$13,$C$13,F3829,G3829)))),"")</f>
        <v/>
      </c>
      <c r="K3829" s="88" t="str">
        <f>IF(ISNUMBER(A3829), IF($G$16="fixed",$G$17,MIN(H3829*Data!$C$7*$C$16*0.5,$C$17*Data!$C$7))*$C$12,"")</f>
        <v/>
      </c>
      <c r="L3829" s="42" t="str">
        <f t="shared" ca="1" si="1800"/>
        <v/>
      </c>
      <c r="M3829" s="44" t="str">
        <f t="shared" ca="1" si="1801"/>
        <v/>
      </c>
      <c r="N3829" s="44" t="str">
        <f t="shared" ca="1" si="1802"/>
        <v/>
      </c>
      <c r="O3829" s="108" t="str">
        <f t="shared" si="1786"/>
        <v/>
      </c>
      <c r="P3829" s="102" t="str">
        <f t="shared" si="1787"/>
        <v/>
      </c>
      <c r="Q3829" s="102" t="str">
        <f t="shared" si="1788"/>
        <v/>
      </c>
      <c r="R3829" s="120" t="str">
        <f t="shared" si="1789"/>
        <v/>
      </c>
      <c r="S3829" s="54" t="str">
        <f t="shared" si="1790"/>
        <v/>
      </c>
      <c r="T3829" s="5" t="str">
        <f t="shared" si="1791"/>
        <v/>
      </c>
      <c r="U3829" s="152" t="str">
        <f t="shared" si="1774"/>
        <v/>
      </c>
      <c r="V3829" s="152" t="str">
        <f t="shared" si="1775"/>
        <v/>
      </c>
      <c r="W3829" s="153" t="str">
        <f t="shared" si="1776"/>
        <v/>
      </c>
      <c r="X3829" s="153" t="str">
        <f t="shared" si="1777"/>
        <v/>
      </c>
      <c r="Y3829" s="153" t="str">
        <f t="shared" si="1778"/>
        <v/>
      </c>
      <c r="Z3829" s="153" t="str">
        <f t="shared" si="1779"/>
        <v/>
      </c>
      <c r="AA3829" s="152" t="str">
        <f t="shared" si="1780"/>
        <v/>
      </c>
      <c r="AB3829" s="152" t="str">
        <f t="shared" si="1781"/>
        <v/>
      </c>
      <c r="AC3829" s="154" t="str">
        <f t="shared" si="1792"/>
        <v/>
      </c>
      <c r="AD3829" s="154" t="str">
        <f t="shared" si="1793"/>
        <v/>
      </c>
      <c r="AE3829" s="3" t="str">
        <f t="shared" si="1794"/>
        <v/>
      </c>
      <c r="AF3829" s="3" t="str">
        <f t="shared" si="1795"/>
        <v/>
      </c>
      <c r="AG3829" s="3" t="str">
        <f t="shared" si="1796"/>
        <v/>
      </c>
      <c r="AH3829" s="4" t="str">
        <f t="shared" si="1797"/>
        <v/>
      </c>
      <c r="AI3829" s="75" t="str">
        <f t="shared" si="1798"/>
        <v/>
      </c>
      <c r="AJ3829" s="75" t="str">
        <f t="shared" si="1799"/>
        <v/>
      </c>
    </row>
    <row r="3830" spans="1:36" ht="14.25">
      <c r="A3830" s="41" t="str">
        <f t="shared" si="1782"/>
        <v/>
      </c>
      <c r="B3830" s="150" t="str">
        <f>IF(ISNUMBER(A3830),INDEX('MetaTrader Import'!$H$13:$J$5893,TRUNC(((A3830-$A$39+1)-1)/3)+1,MOD((A3830-$A$39+1)-1,3)+1),"")</f>
        <v/>
      </c>
      <c r="C3830" s="43" t="str">
        <f t="shared" si="1783"/>
        <v/>
      </c>
      <c r="D3830" s="43" t="str">
        <f t="shared" ca="1" si="1773"/>
        <v/>
      </c>
      <c r="E3830" s="43" t="str">
        <f t="shared" si="1784"/>
        <v/>
      </c>
      <c r="F3830" s="43" t="str">
        <f t="shared" si="1785"/>
        <v/>
      </c>
      <c r="G3830" s="43" t="str">
        <f>IF(A3830&lt;&gt;"",IF(A3830&lt;Data!$G$11*0.25,$C$13/$G$32,IF(A3830&gt;Data!$G$11*0.25,$C$13,$C$13*10)),"")</f>
        <v/>
      </c>
      <c r="H3830" s="43" t="str">
        <f>IF(A3830&lt;&gt;"",IF(Data!$G$9="constant",$C$13,IF(Data!$G$9="squeeze",G3830,F3830)),"")</f>
        <v/>
      </c>
      <c r="I3830" s="38" t="str">
        <f ca="1">IF(ISNUMBER(A3830),NORMINV(RAND(),0,IF(AND(Data!$G$9="squeeze",A3830&lt;Data!$G$11*0.25),$H$32,1)*$C$30*$C$13)*($C$14*$C$12),"")</f>
        <v/>
      </c>
      <c r="J3830" s="42" t="str">
        <f ca="1">IFERROR(IF(Data!$C$6="Real",B3830,I3830+J3829+($C$14*$C$12)*(NORMINV(RAND(),$C$15,CHOOSE($G$13,$C$13,F3830,G3830)))),"")</f>
        <v/>
      </c>
      <c r="K3830" s="88" t="str">
        <f>IF(ISNUMBER(A3830), IF($G$16="fixed",$G$17,MIN(H3830*Data!$C$7*$C$16*0.5,$C$17*Data!$C$7))*$C$12,"")</f>
        <v/>
      </c>
      <c r="L3830" s="42" t="str">
        <f t="shared" ca="1" si="1800"/>
        <v/>
      </c>
      <c r="M3830" s="44" t="str">
        <f t="shared" ca="1" si="1801"/>
        <v/>
      </c>
      <c r="N3830" s="44" t="str">
        <f t="shared" ca="1" si="1802"/>
        <v/>
      </c>
      <c r="O3830" s="108" t="str">
        <f t="shared" si="1786"/>
        <v/>
      </c>
      <c r="P3830" s="102" t="str">
        <f t="shared" si="1787"/>
        <v/>
      </c>
      <c r="Q3830" s="102" t="str">
        <f t="shared" si="1788"/>
        <v/>
      </c>
      <c r="R3830" s="120" t="str">
        <f t="shared" si="1789"/>
        <v/>
      </c>
      <c r="S3830" s="54" t="str">
        <f t="shared" si="1790"/>
        <v/>
      </c>
      <c r="T3830" s="5" t="str">
        <f t="shared" si="1791"/>
        <v/>
      </c>
      <c r="U3830" s="152" t="str">
        <f t="shared" si="1774"/>
        <v/>
      </c>
      <c r="V3830" s="152" t="str">
        <f t="shared" si="1775"/>
        <v/>
      </c>
      <c r="W3830" s="153" t="str">
        <f t="shared" si="1776"/>
        <v/>
      </c>
      <c r="X3830" s="153" t="str">
        <f t="shared" si="1777"/>
        <v/>
      </c>
      <c r="Y3830" s="153" t="str">
        <f t="shared" si="1778"/>
        <v/>
      </c>
      <c r="Z3830" s="153" t="str">
        <f t="shared" si="1779"/>
        <v/>
      </c>
      <c r="AA3830" s="152" t="str">
        <f t="shared" si="1780"/>
        <v/>
      </c>
      <c r="AB3830" s="152" t="str">
        <f t="shared" si="1781"/>
        <v/>
      </c>
      <c r="AC3830" s="154" t="str">
        <f t="shared" si="1792"/>
        <v/>
      </c>
      <c r="AD3830" s="154" t="str">
        <f t="shared" si="1793"/>
        <v/>
      </c>
      <c r="AE3830" s="3" t="str">
        <f t="shared" si="1794"/>
        <v/>
      </c>
      <c r="AF3830" s="3" t="str">
        <f t="shared" si="1795"/>
        <v/>
      </c>
      <c r="AG3830" s="3" t="str">
        <f t="shared" si="1796"/>
        <v/>
      </c>
      <c r="AH3830" s="4" t="str">
        <f t="shared" si="1797"/>
        <v/>
      </c>
      <c r="AI3830" s="75" t="str">
        <f t="shared" si="1798"/>
        <v/>
      </c>
      <c r="AJ3830" s="75" t="str">
        <f t="shared" si="1799"/>
        <v/>
      </c>
    </row>
    <row r="3831" spans="1:36" ht="14.25">
      <c r="A3831" s="41" t="str">
        <f t="shared" si="1782"/>
        <v/>
      </c>
      <c r="B3831" s="150" t="str">
        <f>IF(ISNUMBER(A3831),INDEX('MetaTrader Import'!$H$13:$J$5893,TRUNC(((A3831-$A$39+1)-1)/3)+1,MOD((A3831-$A$39+1)-1,3)+1),"")</f>
        <v/>
      </c>
      <c r="C3831" s="43" t="str">
        <f t="shared" si="1783"/>
        <v/>
      </c>
      <c r="D3831" s="43" t="str">
        <f t="shared" ca="1" si="1773"/>
        <v/>
      </c>
      <c r="E3831" s="43" t="str">
        <f t="shared" si="1784"/>
        <v/>
      </c>
      <c r="F3831" s="43" t="str">
        <f t="shared" si="1785"/>
        <v/>
      </c>
      <c r="G3831" s="43" t="str">
        <f>IF(A3831&lt;&gt;"",IF(A3831&lt;Data!$G$11*0.25,$C$13/$G$32,IF(A3831&gt;Data!$G$11*0.25,$C$13,$C$13*10)),"")</f>
        <v/>
      </c>
      <c r="H3831" s="43" t="str">
        <f>IF(A3831&lt;&gt;"",IF(Data!$G$9="constant",$C$13,IF(Data!$G$9="squeeze",G3831,F3831)),"")</f>
        <v/>
      </c>
      <c r="I3831" s="38" t="str">
        <f ca="1">IF(ISNUMBER(A3831),NORMINV(RAND(),0,IF(AND(Data!$G$9="squeeze",A3831&lt;Data!$G$11*0.25),$H$32,1)*$C$30*$C$13)*($C$14*$C$12),"")</f>
        <v/>
      </c>
      <c r="J3831" s="42" t="str">
        <f ca="1">IFERROR(IF(Data!$C$6="Real",B3831,I3831+J3830+($C$14*$C$12)*(NORMINV(RAND(),$C$15,CHOOSE($G$13,$C$13,F3831,G3831)))),"")</f>
        <v/>
      </c>
      <c r="K3831" s="88" t="str">
        <f>IF(ISNUMBER(A3831), IF($G$16="fixed",$G$17,MIN(H3831*Data!$C$7*$C$16*0.5,$C$17*Data!$C$7))*$C$12,"")</f>
        <v/>
      </c>
      <c r="L3831" s="42" t="str">
        <f t="shared" ca="1" si="1800"/>
        <v/>
      </c>
      <c r="M3831" s="44" t="str">
        <f t="shared" ca="1" si="1801"/>
        <v/>
      </c>
      <c r="N3831" s="44" t="str">
        <f t="shared" ca="1" si="1802"/>
        <v/>
      </c>
      <c r="O3831" s="108" t="str">
        <f t="shared" si="1786"/>
        <v/>
      </c>
      <c r="P3831" s="102" t="str">
        <f t="shared" si="1787"/>
        <v/>
      </c>
      <c r="Q3831" s="102" t="str">
        <f t="shared" si="1788"/>
        <v/>
      </c>
      <c r="R3831" s="120" t="str">
        <f t="shared" si="1789"/>
        <v/>
      </c>
      <c r="S3831" s="54" t="str">
        <f t="shared" si="1790"/>
        <v/>
      </c>
      <c r="T3831" s="5" t="str">
        <f t="shared" si="1791"/>
        <v/>
      </c>
      <c r="U3831" s="152" t="str">
        <f t="shared" si="1774"/>
        <v/>
      </c>
      <c r="V3831" s="152" t="str">
        <f t="shared" si="1775"/>
        <v/>
      </c>
      <c r="W3831" s="153" t="str">
        <f t="shared" si="1776"/>
        <v/>
      </c>
      <c r="X3831" s="153" t="str">
        <f t="shared" si="1777"/>
        <v/>
      </c>
      <c r="Y3831" s="153" t="str">
        <f t="shared" si="1778"/>
        <v/>
      </c>
      <c r="Z3831" s="153" t="str">
        <f t="shared" si="1779"/>
        <v/>
      </c>
      <c r="AA3831" s="152" t="str">
        <f t="shared" si="1780"/>
        <v/>
      </c>
      <c r="AB3831" s="152" t="str">
        <f t="shared" si="1781"/>
        <v/>
      </c>
      <c r="AC3831" s="154" t="str">
        <f t="shared" si="1792"/>
        <v/>
      </c>
      <c r="AD3831" s="154" t="str">
        <f t="shared" si="1793"/>
        <v/>
      </c>
      <c r="AE3831" s="3" t="str">
        <f t="shared" si="1794"/>
        <v/>
      </c>
      <c r="AF3831" s="3" t="str">
        <f t="shared" si="1795"/>
        <v/>
      </c>
      <c r="AG3831" s="3" t="str">
        <f t="shared" si="1796"/>
        <v/>
      </c>
      <c r="AH3831" s="4" t="str">
        <f t="shared" si="1797"/>
        <v/>
      </c>
      <c r="AI3831" s="75" t="str">
        <f t="shared" si="1798"/>
        <v/>
      </c>
      <c r="AJ3831" s="75" t="str">
        <f t="shared" si="1799"/>
        <v/>
      </c>
    </row>
    <row r="3832" spans="1:36" ht="14.25">
      <c r="A3832" s="41" t="str">
        <f t="shared" si="1782"/>
        <v/>
      </c>
      <c r="B3832" s="150" t="str">
        <f>IF(ISNUMBER(A3832),INDEX('MetaTrader Import'!$H$13:$J$5893,TRUNC(((A3832-$A$39+1)-1)/3)+1,MOD((A3832-$A$39+1)-1,3)+1),"")</f>
        <v/>
      </c>
      <c r="C3832" s="43" t="str">
        <f t="shared" si="1783"/>
        <v/>
      </c>
      <c r="D3832" s="43" t="str">
        <f t="shared" ca="1" si="1773"/>
        <v/>
      </c>
      <c r="E3832" s="43" t="str">
        <f t="shared" si="1784"/>
        <v/>
      </c>
      <c r="F3832" s="43" t="str">
        <f t="shared" si="1785"/>
        <v/>
      </c>
      <c r="G3832" s="43" t="str">
        <f>IF(A3832&lt;&gt;"",IF(A3832&lt;Data!$G$11*0.25,$C$13/$G$32,IF(A3832&gt;Data!$G$11*0.25,$C$13,$C$13*10)),"")</f>
        <v/>
      </c>
      <c r="H3832" s="43" t="str">
        <f>IF(A3832&lt;&gt;"",IF(Data!$G$9="constant",$C$13,IF(Data!$G$9="squeeze",G3832,F3832)),"")</f>
        <v/>
      </c>
      <c r="I3832" s="38" t="str">
        <f ca="1">IF(ISNUMBER(A3832),NORMINV(RAND(),0,IF(AND(Data!$G$9="squeeze",A3832&lt;Data!$G$11*0.25),$H$32,1)*$C$30*$C$13)*($C$14*$C$12),"")</f>
        <v/>
      </c>
      <c r="J3832" s="42" t="str">
        <f ca="1">IFERROR(IF(Data!$C$6="Real",B3832,I3832+J3831+($C$14*$C$12)*(NORMINV(RAND(),$C$15,CHOOSE($G$13,$C$13,F3832,G3832)))),"")</f>
        <v/>
      </c>
      <c r="K3832" s="88" t="str">
        <f>IF(ISNUMBER(A3832), IF($G$16="fixed",$G$17,MIN(H3832*Data!$C$7*$C$16*0.5,$C$17*Data!$C$7))*$C$12,"")</f>
        <v/>
      </c>
      <c r="L3832" s="42" t="str">
        <f t="shared" ca="1" si="1800"/>
        <v/>
      </c>
      <c r="M3832" s="44" t="str">
        <f t="shared" ca="1" si="1801"/>
        <v/>
      </c>
      <c r="N3832" s="44" t="str">
        <f t="shared" ca="1" si="1802"/>
        <v/>
      </c>
      <c r="O3832" s="108" t="str">
        <f t="shared" si="1786"/>
        <v/>
      </c>
      <c r="P3832" s="102" t="str">
        <f t="shared" si="1787"/>
        <v/>
      </c>
      <c r="Q3832" s="102" t="str">
        <f t="shared" si="1788"/>
        <v/>
      </c>
      <c r="R3832" s="120" t="str">
        <f t="shared" si="1789"/>
        <v/>
      </c>
      <c r="S3832" s="54" t="str">
        <f t="shared" si="1790"/>
        <v/>
      </c>
      <c r="T3832" s="5" t="str">
        <f t="shared" si="1791"/>
        <v/>
      </c>
      <c r="U3832" s="152" t="str">
        <f t="shared" si="1774"/>
        <v/>
      </c>
      <c r="V3832" s="152" t="str">
        <f t="shared" si="1775"/>
        <v/>
      </c>
      <c r="W3832" s="153" t="str">
        <f t="shared" si="1776"/>
        <v/>
      </c>
      <c r="X3832" s="153" t="str">
        <f t="shared" si="1777"/>
        <v/>
      </c>
      <c r="Y3832" s="153" t="str">
        <f t="shared" si="1778"/>
        <v/>
      </c>
      <c r="Z3832" s="153" t="str">
        <f t="shared" si="1779"/>
        <v/>
      </c>
      <c r="AA3832" s="152" t="str">
        <f t="shared" si="1780"/>
        <v/>
      </c>
      <c r="AB3832" s="152" t="str">
        <f t="shared" si="1781"/>
        <v/>
      </c>
      <c r="AC3832" s="154" t="str">
        <f t="shared" si="1792"/>
        <v/>
      </c>
      <c r="AD3832" s="154" t="str">
        <f t="shared" si="1793"/>
        <v/>
      </c>
      <c r="AE3832" s="3" t="str">
        <f t="shared" si="1794"/>
        <v/>
      </c>
      <c r="AF3832" s="3" t="str">
        <f t="shared" si="1795"/>
        <v/>
      </c>
      <c r="AG3832" s="3" t="str">
        <f t="shared" si="1796"/>
        <v/>
      </c>
      <c r="AH3832" s="4" t="str">
        <f t="shared" si="1797"/>
        <v/>
      </c>
      <c r="AI3832" s="75" t="str">
        <f t="shared" si="1798"/>
        <v/>
      </c>
      <c r="AJ3832" s="75" t="str">
        <f t="shared" si="1799"/>
        <v/>
      </c>
    </row>
    <row r="3833" spans="1:36" ht="14.25">
      <c r="A3833" s="41" t="str">
        <f t="shared" si="1782"/>
        <v/>
      </c>
      <c r="B3833" s="150" t="str">
        <f>IF(ISNUMBER(A3833),INDEX('MetaTrader Import'!$H$13:$J$5893,TRUNC(((A3833-$A$39+1)-1)/3)+1,MOD((A3833-$A$39+1)-1,3)+1),"")</f>
        <v/>
      </c>
      <c r="C3833" s="43" t="str">
        <f t="shared" si="1783"/>
        <v/>
      </c>
      <c r="D3833" s="43" t="str">
        <f t="shared" ca="1" si="1773"/>
        <v/>
      </c>
      <c r="E3833" s="43" t="str">
        <f t="shared" si="1784"/>
        <v/>
      </c>
      <c r="F3833" s="43" t="str">
        <f t="shared" si="1785"/>
        <v/>
      </c>
      <c r="G3833" s="43" t="str">
        <f>IF(A3833&lt;&gt;"",IF(A3833&lt;Data!$G$11*0.25,$C$13/$G$32,IF(A3833&gt;Data!$G$11*0.25,$C$13,$C$13*10)),"")</f>
        <v/>
      </c>
      <c r="H3833" s="43" t="str">
        <f>IF(A3833&lt;&gt;"",IF(Data!$G$9="constant",$C$13,IF(Data!$G$9="squeeze",G3833,F3833)),"")</f>
        <v/>
      </c>
      <c r="I3833" s="38" t="str">
        <f ca="1">IF(ISNUMBER(A3833),NORMINV(RAND(),0,IF(AND(Data!$G$9="squeeze",A3833&lt;Data!$G$11*0.25),$H$32,1)*$C$30*$C$13)*($C$14*$C$12),"")</f>
        <v/>
      </c>
      <c r="J3833" s="42" t="str">
        <f ca="1">IFERROR(IF(Data!$C$6="Real",B3833,I3833+J3832+($C$14*$C$12)*(NORMINV(RAND(),$C$15,CHOOSE($G$13,$C$13,F3833,G3833)))),"")</f>
        <v/>
      </c>
      <c r="K3833" s="88" t="str">
        <f>IF(ISNUMBER(A3833), IF($G$16="fixed",$G$17,MIN(H3833*Data!$C$7*$C$16*0.5,$C$17*Data!$C$7))*$C$12,"")</f>
        <v/>
      </c>
      <c r="L3833" s="42" t="str">
        <f t="shared" ca="1" si="1800"/>
        <v/>
      </c>
      <c r="M3833" s="44" t="str">
        <f t="shared" ca="1" si="1801"/>
        <v/>
      </c>
      <c r="N3833" s="44" t="str">
        <f t="shared" ca="1" si="1802"/>
        <v/>
      </c>
      <c r="O3833" s="108" t="str">
        <f t="shared" si="1786"/>
        <v/>
      </c>
      <c r="P3833" s="102" t="str">
        <f t="shared" si="1787"/>
        <v/>
      </c>
      <c r="Q3833" s="102" t="str">
        <f t="shared" si="1788"/>
        <v/>
      </c>
      <c r="R3833" s="120" t="str">
        <f t="shared" si="1789"/>
        <v/>
      </c>
      <c r="S3833" s="54" t="str">
        <f t="shared" si="1790"/>
        <v/>
      </c>
      <c r="T3833" s="5" t="str">
        <f t="shared" si="1791"/>
        <v/>
      </c>
      <c r="U3833" s="152" t="str">
        <f t="shared" si="1774"/>
        <v/>
      </c>
      <c r="V3833" s="152" t="str">
        <f t="shared" si="1775"/>
        <v/>
      </c>
      <c r="W3833" s="153" t="str">
        <f t="shared" si="1776"/>
        <v/>
      </c>
      <c r="X3833" s="153" t="str">
        <f t="shared" si="1777"/>
        <v/>
      </c>
      <c r="Y3833" s="153" t="str">
        <f t="shared" si="1778"/>
        <v/>
      </c>
      <c r="Z3833" s="153" t="str">
        <f t="shared" si="1779"/>
        <v/>
      </c>
      <c r="AA3833" s="152" t="str">
        <f t="shared" si="1780"/>
        <v/>
      </c>
      <c r="AB3833" s="152" t="str">
        <f t="shared" si="1781"/>
        <v/>
      </c>
      <c r="AC3833" s="154" t="str">
        <f t="shared" si="1792"/>
        <v/>
      </c>
      <c r="AD3833" s="154" t="str">
        <f t="shared" si="1793"/>
        <v/>
      </c>
      <c r="AE3833" s="3" t="str">
        <f t="shared" si="1794"/>
        <v/>
      </c>
      <c r="AF3833" s="3" t="str">
        <f t="shared" si="1795"/>
        <v/>
      </c>
      <c r="AG3833" s="3" t="str">
        <f t="shared" si="1796"/>
        <v/>
      </c>
      <c r="AH3833" s="4" t="str">
        <f t="shared" si="1797"/>
        <v/>
      </c>
      <c r="AI3833" s="75" t="str">
        <f t="shared" si="1798"/>
        <v/>
      </c>
      <c r="AJ3833" s="75" t="str">
        <f t="shared" si="1799"/>
        <v/>
      </c>
    </row>
    <row r="3834" spans="1:36" ht="14.25">
      <c r="A3834" s="41" t="str">
        <f t="shared" si="1782"/>
        <v/>
      </c>
      <c r="B3834" s="150" t="str">
        <f>IF(ISNUMBER(A3834),INDEX('MetaTrader Import'!$H$13:$J$5893,TRUNC(((A3834-$A$39+1)-1)/3)+1,MOD((A3834-$A$39+1)-1,3)+1),"")</f>
        <v/>
      </c>
      <c r="C3834" s="43" t="str">
        <f t="shared" si="1783"/>
        <v/>
      </c>
      <c r="D3834" s="43" t="str">
        <f t="shared" ca="1" si="1773"/>
        <v/>
      </c>
      <c r="E3834" s="43" t="str">
        <f t="shared" si="1784"/>
        <v/>
      </c>
      <c r="F3834" s="43" t="str">
        <f t="shared" si="1785"/>
        <v/>
      </c>
      <c r="G3834" s="43" t="str">
        <f>IF(A3834&lt;&gt;"",IF(A3834&lt;Data!$G$11*0.25,$C$13/$G$32,IF(A3834&gt;Data!$G$11*0.25,$C$13,$C$13*10)),"")</f>
        <v/>
      </c>
      <c r="H3834" s="43" t="str">
        <f>IF(A3834&lt;&gt;"",IF(Data!$G$9="constant",$C$13,IF(Data!$G$9="squeeze",G3834,F3834)),"")</f>
        <v/>
      </c>
      <c r="I3834" s="38" t="str">
        <f ca="1">IF(ISNUMBER(A3834),NORMINV(RAND(),0,IF(AND(Data!$G$9="squeeze",A3834&lt;Data!$G$11*0.25),$H$32,1)*$C$30*$C$13)*($C$14*$C$12),"")</f>
        <v/>
      </c>
      <c r="J3834" s="42" t="str">
        <f ca="1">IFERROR(IF(Data!$C$6="Real",B3834,I3834+J3833+($C$14*$C$12)*(NORMINV(RAND(),$C$15,CHOOSE($G$13,$C$13,F3834,G3834)))),"")</f>
        <v/>
      </c>
      <c r="K3834" s="88" t="str">
        <f>IF(ISNUMBER(A3834), IF($G$16="fixed",$G$17,MIN(H3834*Data!$C$7*$C$16*0.5,$C$17*Data!$C$7))*$C$12,"")</f>
        <v/>
      </c>
      <c r="L3834" s="42" t="str">
        <f t="shared" ca="1" si="1800"/>
        <v/>
      </c>
      <c r="M3834" s="44" t="str">
        <f t="shared" ca="1" si="1801"/>
        <v/>
      </c>
      <c r="N3834" s="44" t="str">
        <f t="shared" ca="1" si="1802"/>
        <v/>
      </c>
      <c r="O3834" s="108" t="str">
        <f t="shared" si="1786"/>
        <v/>
      </c>
      <c r="P3834" s="102" t="str">
        <f t="shared" si="1787"/>
        <v/>
      </c>
      <c r="Q3834" s="102" t="str">
        <f t="shared" si="1788"/>
        <v/>
      </c>
      <c r="R3834" s="120" t="str">
        <f t="shared" si="1789"/>
        <v/>
      </c>
      <c r="S3834" s="54" t="str">
        <f t="shared" si="1790"/>
        <v/>
      </c>
      <c r="T3834" s="5" t="str">
        <f t="shared" si="1791"/>
        <v/>
      </c>
      <c r="U3834" s="152" t="str">
        <f t="shared" si="1774"/>
        <v/>
      </c>
      <c r="V3834" s="152" t="str">
        <f t="shared" si="1775"/>
        <v/>
      </c>
      <c r="W3834" s="153" t="str">
        <f t="shared" si="1776"/>
        <v/>
      </c>
      <c r="X3834" s="153" t="str">
        <f t="shared" si="1777"/>
        <v/>
      </c>
      <c r="Y3834" s="153" t="str">
        <f t="shared" si="1778"/>
        <v/>
      </c>
      <c r="Z3834" s="153" t="str">
        <f t="shared" si="1779"/>
        <v/>
      </c>
      <c r="AA3834" s="152" t="str">
        <f t="shared" si="1780"/>
        <v/>
      </c>
      <c r="AB3834" s="152" t="str">
        <f t="shared" si="1781"/>
        <v/>
      </c>
      <c r="AC3834" s="154" t="str">
        <f t="shared" si="1792"/>
        <v/>
      </c>
      <c r="AD3834" s="154" t="str">
        <f t="shared" si="1793"/>
        <v/>
      </c>
      <c r="AE3834" s="3" t="str">
        <f t="shared" si="1794"/>
        <v/>
      </c>
      <c r="AF3834" s="3" t="str">
        <f t="shared" si="1795"/>
        <v/>
      </c>
      <c r="AG3834" s="3" t="str">
        <f t="shared" si="1796"/>
        <v/>
      </c>
      <c r="AH3834" s="4" t="str">
        <f t="shared" si="1797"/>
        <v/>
      </c>
      <c r="AI3834" s="75" t="str">
        <f t="shared" si="1798"/>
        <v/>
      </c>
      <c r="AJ3834" s="75" t="str">
        <f t="shared" si="1799"/>
        <v/>
      </c>
    </row>
    <row r="3835" spans="1:36" ht="14.25">
      <c r="A3835" s="41" t="str">
        <f t="shared" si="1782"/>
        <v/>
      </c>
      <c r="B3835" s="150" t="str">
        <f>IF(ISNUMBER(A3835),INDEX('MetaTrader Import'!$H$13:$J$5893,TRUNC(((A3835-$A$39+1)-1)/3)+1,MOD((A3835-$A$39+1)-1,3)+1),"")</f>
        <v/>
      </c>
      <c r="C3835" s="43" t="str">
        <f t="shared" si="1783"/>
        <v/>
      </c>
      <c r="D3835" s="43" t="str">
        <f t="shared" ca="1" si="1773"/>
        <v/>
      </c>
      <c r="E3835" s="43" t="str">
        <f t="shared" si="1784"/>
        <v/>
      </c>
      <c r="F3835" s="43" t="str">
        <f t="shared" si="1785"/>
        <v/>
      </c>
      <c r="G3835" s="43" t="str">
        <f>IF(A3835&lt;&gt;"",IF(A3835&lt;Data!$G$11*0.25,$C$13/$G$32,IF(A3835&gt;Data!$G$11*0.25,$C$13,$C$13*10)),"")</f>
        <v/>
      </c>
      <c r="H3835" s="43" t="str">
        <f>IF(A3835&lt;&gt;"",IF(Data!$G$9="constant",$C$13,IF(Data!$G$9="squeeze",G3835,F3835)),"")</f>
        <v/>
      </c>
      <c r="I3835" s="38" t="str">
        <f ca="1">IF(ISNUMBER(A3835),NORMINV(RAND(),0,IF(AND(Data!$G$9="squeeze",A3835&lt;Data!$G$11*0.25),$H$32,1)*$C$30*$C$13)*($C$14*$C$12),"")</f>
        <v/>
      </c>
      <c r="J3835" s="42" t="str">
        <f ca="1">IFERROR(IF(Data!$C$6="Real",B3835,I3835+J3834+($C$14*$C$12)*(NORMINV(RAND(),$C$15,CHOOSE($G$13,$C$13,F3835,G3835)))),"")</f>
        <v/>
      </c>
      <c r="K3835" s="88" t="str">
        <f>IF(ISNUMBER(A3835), IF($G$16="fixed",$G$17,MIN(H3835*Data!$C$7*$C$16*0.5,$C$17*Data!$C$7))*$C$12,"")</f>
        <v/>
      </c>
      <c r="L3835" s="42" t="str">
        <f t="shared" ca="1" si="1800"/>
        <v/>
      </c>
      <c r="M3835" s="44" t="str">
        <f t="shared" ca="1" si="1801"/>
        <v/>
      </c>
      <c r="N3835" s="44" t="str">
        <f t="shared" ca="1" si="1802"/>
        <v/>
      </c>
      <c r="O3835" s="108" t="str">
        <f t="shared" si="1786"/>
        <v/>
      </c>
      <c r="P3835" s="102" t="str">
        <f t="shared" si="1787"/>
        <v/>
      </c>
      <c r="Q3835" s="102" t="str">
        <f t="shared" si="1788"/>
        <v/>
      </c>
      <c r="R3835" s="120" t="str">
        <f t="shared" si="1789"/>
        <v/>
      </c>
      <c r="S3835" s="54" t="str">
        <f t="shared" si="1790"/>
        <v/>
      </c>
      <c r="T3835" s="5" t="str">
        <f t="shared" si="1791"/>
        <v/>
      </c>
      <c r="U3835" s="152" t="str">
        <f t="shared" si="1774"/>
        <v/>
      </c>
      <c r="V3835" s="152" t="str">
        <f t="shared" si="1775"/>
        <v/>
      </c>
      <c r="W3835" s="153" t="str">
        <f t="shared" si="1776"/>
        <v/>
      </c>
      <c r="X3835" s="153" t="str">
        <f t="shared" si="1777"/>
        <v/>
      </c>
      <c r="Y3835" s="153" t="str">
        <f t="shared" si="1778"/>
        <v/>
      </c>
      <c r="Z3835" s="153" t="str">
        <f t="shared" si="1779"/>
        <v/>
      </c>
      <c r="AA3835" s="152" t="str">
        <f t="shared" si="1780"/>
        <v/>
      </c>
      <c r="AB3835" s="152" t="str">
        <f t="shared" si="1781"/>
        <v/>
      </c>
      <c r="AC3835" s="154" t="str">
        <f t="shared" si="1792"/>
        <v/>
      </c>
      <c r="AD3835" s="154" t="str">
        <f t="shared" si="1793"/>
        <v/>
      </c>
      <c r="AE3835" s="3" t="str">
        <f t="shared" si="1794"/>
        <v/>
      </c>
      <c r="AF3835" s="3" t="str">
        <f t="shared" si="1795"/>
        <v/>
      </c>
      <c r="AG3835" s="3" t="str">
        <f t="shared" si="1796"/>
        <v/>
      </c>
      <c r="AH3835" s="4" t="str">
        <f t="shared" si="1797"/>
        <v/>
      </c>
      <c r="AI3835" s="75" t="str">
        <f t="shared" si="1798"/>
        <v/>
      </c>
      <c r="AJ3835" s="75" t="str">
        <f t="shared" si="1799"/>
        <v/>
      </c>
    </row>
    <row r="3836" spans="1:36" ht="14.25">
      <c r="A3836" s="41" t="str">
        <f t="shared" si="1782"/>
        <v/>
      </c>
      <c r="B3836" s="150" t="str">
        <f>IF(ISNUMBER(A3836),INDEX('MetaTrader Import'!$H$13:$J$5893,TRUNC(((A3836-$A$39+1)-1)/3)+1,MOD((A3836-$A$39+1)-1,3)+1),"")</f>
        <v/>
      </c>
      <c r="C3836" s="43" t="str">
        <f t="shared" si="1783"/>
        <v/>
      </c>
      <c r="D3836" s="43" t="str">
        <f t="shared" ca="1" si="1773"/>
        <v/>
      </c>
      <c r="E3836" s="43" t="str">
        <f t="shared" si="1784"/>
        <v/>
      </c>
      <c r="F3836" s="43" t="str">
        <f t="shared" si="1785"/>
        <v/>
      </c>
      <c r="G3836" s="43" t="str">
        <f>IF(A3836&lt;&gt;"",IF(A3836&lt;Data!$G$11*0.25,$C$13/$G$32,IF(A3836&gt;Data!$G$11*0.25,$C$13,$C$13*10)),"")</f>
        <v/>
      </c>
      <c r="H3836" s="43" t="str">
        <f>IF(A3836&lt;&gt;"",IF(Data!$G$9="constant",$C$13,IF(Data!$G$9="squeeze",G3836,F3836)),"")</f>
        <v/>
      </c>
      <c r="I3836" s="38" t="str">
        <f ca="1">IF(ISNUMBER(A3836),NORMINV(RAND(),0,IF(AND(Data!$G$9="squeeze",A3836&lt;Data!$G$11*0.25),$H$32,1)*$C$30*$C$13)*($C$14*$C$12),"")</f>
        <v/>
      </c>
      <c r="J3836" s="42" t="str">
        <f ca="1">IFERROR(IF(Data!$C$6="Real",B3836,I3836+J3835+($C$14*$C$12)*(NORMINV(RAND(),$C$15,CHOOSE($G$13,$C$13,F3836,G3836)))),"")</f>
        <v/>
      </c>
      <c r="K3836" s="88" t="str">
        <f>IF(ISNUMBER(A3836), IF($G$16="fixed",$G$17,MIN(H3836*Data!$C$7*$C$16*0.5,$C$17*Data!$C$7))*$C$12,"")</f>
        <v/>
      </c>
      <c r="L3836" s="42" t="str">
        <f t="shared" ca="1" si="1800"/>
        <v/>
      </c>
      <c r="M3836" s="44" t="str">
        <f t="shared" ca="1" si="1801"/>
        <v/>
      </c>
      <c r="N3836" s="44" t="str">
        <f t="shared" ca="1" si="1802"/>
        <v/>
      </c>
      <c r="O3836" s="108" t="str">
        <f t="shared" si="1786"/>
        <v/>
      </c>
      <c r="P3836" s="102" t="str">
        <f t="shared" si="1787"/>
        <v/>
      </c>
      <c r="Q3836" s="102" t="str">
        <f t="shared" si="1788"/>
        <v/>
      </c>
      <c r="R3836" s="120" t="str">
        <f t="shared" si="1789"/>
        <v/>
      </c>
      <c r="S3836" s="54" t="str">
        <f t="shared" si="1790"/>
        <v/>
      </c>
      <c r="T3836" s="5" t="str">
        <f t="shared" si="1791"/>
        <v/>
      </c>
      <c r="U3836" s="152" t="str">
        <f t="shared" si="1774"/>
        <v/>
      </c>
      <c r="V3836" s="152" t="str">
        <f t="shared" si="1775"/>
        <v/>
      </c>
      <c r="W3836" s="153" t="str">
        <f t="shared" si="1776"/>
        <v/>
      </c>
      <c r="X3836" s="153" t="str">
        <f t="shared" si="1777"/>
        <v/>
      </c>
      <c r="Y3836" s="153" t="str">
        <f t="shared" si="1778"/>
        <v/>
      </c>
      <c r="Z3836" s="153" t="str">
        <f t="shared" si="1779"/>
        <v/>
      </c>
      <c r="AA3836" s="152" t="str">
        <f t="shared" si="1780"/>
        <v/>
      </c>
      <c r="AB3836" s="152" t="str">
        <f t="shared" si="1781"/>
        <v/>
      </c>
      <c r="AC3836" s="154" t="str">
        <f t="shared" si="1792"/>
        <v/>
      </c>
      <c r="AD3836" s="154" t="str">
        <f t="shared" si="1793"/>
        <v/>
      </c>
      <c r="AE3836" s="3" t="str">
        <f t="shared" si="1794"/>
        <v/>
      </c>
      <c r="AF3836" s="3" t="str">
        <f t="shared" si="1795"/>
        <v/>
      </c>
      <c r="AG3836" s="3" t="str">
        <f t="shared" si="1796"/>
        <v/>
      </c>
      <c r="AH3836" s="4" t="str">
        <f t="shared" si="1797"/>
        <v/>
      </c>
      <c r="AI3836" s="75" t="str">
        <f t="shared" si="1798"/>
        <v/>
      </c>
      <c r="AJ3836" s="75" t="str">
        <f t="shared" si="1799"/>
        <v/>
      </c>
    </row>
    <row r="3837" spans="1:36" ht="14.25">
      <c r="A3837" s="41" t="str">
        <f t="shared" si="1782"/>
        <v/>
      </c>
      <c r="B3837" s="150" t="str">
        <f>IF(ISNUMBER(A3837),INDEX('MetaTrader Import'!$H$13:$J$5893,TRUNC(((A3837-$A$39+1)-1)/3)+1,MOD((A3837-$A$39+1)-1,3)+1),"")</f>
        <v/>
      </c>
      <c r="C3837" s="43" t="str">
        <f t="shared" si="1783"/>
        <v/>
      </c>
      <c r="D3837" s="43" t="str">
        <f t="shared" ca="1" si="1773"/>
        <v/>
      </c>
      <c r="E3837" s="43" t="str">
        <f t="shared" si="1784"/>
        <v/>
      </c>
      <c r="F3837" s="43" t="str">
        <f t="shared" si="1785"/>
        <v/>
      </c>
      <c r="G3837" s="43" t="str">
        <f>IF(A3837&lt;&gt;"",IF(A3837&lt;Data!$G$11*0.25,$C$13/$G$32,IF(A3837&gt;Data!$G$11*0.25,$C$13,$C$13*10)),"")</f>
        <v/>
      </c>
      <c r="H3837" s="43" t="str">
        <f>IF(A3837&lt;&gt;"",IF(Data!$G$9="constant",$C$13,IF(Data!$G$9="squeeze",G3837,F3837)),"")</f>
        <v/>
      </c>
      <c r="I3837" s="38" t="str">
        <f ca="1">IF(ISNUMBER(A3837),NORMINV(RAND(),0,IF(AND(Data!$G$9="squeeze",A3837&lt;Data!$G$11*0.25),$H$32,1)*$C$30*$C$13)*($C$14*$C$12),"")</f>
        <v/>
      </c>
      <c r="J3837" s="42" t="str">
        <f ca="1">IFERROR(IF(Data!$C$6="Real",B3837,I3837+J3836+($C$14*$C$12)*(NORMINV(RAND(),$C$15,CHOOSE($G$13,$C$13,F3837,G3837)))),"")</f>
        <v/>
      </c>
      <c r="K3837" s="88" t="str">
        <f>IF(ISNUMBER(A3837), IF($G$16="fixed",$G$17,MIN(H3837*Data!$C$7*$C$16*0.5,$C$17*Data!$C$7))*$C$12,"")</f>
        <v/>
      </c>
      <c r="L3837" s="42" t="str">
        <f t="shared" ca="1" si="1800"/>
        <v/>
      </c>
      <c r="M3837" s="44" t="str">
        <f t="shared" ca="1" si="1801"/>
        <v/>
      </c>
      <c r="N3837" s="44" t="str">
        <f t="shared" ca="1" si="1802"/>
        <v/>
      </c>
      <c r="O3837" s="108" t="str">
        <f t="shared" si="1786"/>
        <v/>
      </c>
      <c r="P3837" s="102" t="str">
        <f t="shared" si="1787"/>
        <v/>
      </c>
      <c r="Q3837" s="102" t="str">
        <f t="shared" si="1788"/>
        <v/>
      </c>
      <c r="R3837" s="120" t="str">
        <f t="shared" si="1789"/>
        <v/>
      </c>
      <c r="S3837" s="54" t="str">
        <f t="shared" si="1790"/>
        <v/>
      </c>
      <c r="T3837" s="5" t="str">
        <f t="shared" si="1791"/>
        <v/>
      </c>
      <c r="U3837" s="152" t="str">
        <f t="shared" si="1774"/>
        <v/>
      </c>
      <c r="V3837" s="152" t="str">
        <f t="shared" si="1775"/>
        <v/>
      </c>
      <c r="W3837" s="153" t="str">
        <f t="shared" si="1776"/>
        <v/>
      </c>
      <c r="X3837" s="153" t="str">
        <f t="shared" si="1777"/>
        <v/>
      </c>
      <c r="Y3837" s="153" t="str">
        <f t="shared" si="1778"/>
        <v/>
      </c>
      <c r="Z3837" s="153" t="str">
        <f t="shared" si="1779"/>
        <v/>
      </c>
      <c r="AA3837" s="152" t="str">
        <f t="shared" si="1780"/>
        <v/>
      </c>
      <c r="AB3837" s="152" t="str">
        <f t="shared" si="1781"/>
        <v/>
      </c>
      <c r="AC3837" s="154" t="str">
        <f t="shared" si="1792"/>
        <v/>
      </c>
      <c r="AD3837" s="154" t="str">
        <f t="shared" si="1793"/>
        <v/>
      </c>
      <c r="AE3837" s="3" t="str">
        <f t="shared" si="1794"/>
        <v/>
      </c>
      <c r="AF3837" s="3" t="str">
        <f t="shared" si="1795"/>
        <v/>
      </c>
      <c r="AG3837" s="3" t="str">
        <f t="shared" si="1796"/>
        <v/>
      </c>
      <c r="AH3837" s="4" t="str">
        <f t="shared" si="1797"/>
        <v/>
      </c>
      <c r="AI3837" s="75" t="str">
        <f t="shared" si="1798"/>
        <v/>
      </c>
      <c r="AJ3837" s="75" t="str">
        <f t="shared" si="1799"/>
        <v/>
      </c>
    </row>
    <row r="3838" spans="1:36" ht="14.25">
      <c r="A3838" s="41" t="str">
        <f t="shared" si="1782"/>
        <v/>
      </c>
      <c r="B3838" s="150" t="str">
        <f>IF(ISNUMBER(A3838),INDEX('MetaTrader Import'!$H$13:$J$5893,TRUNC(((A3838-$A$39+1)-1)/3)+1,MOD((A3838-$A$39+1)-1,3)+1),"")</f>
        <v/>
      </c>
      <c r="C3838" s="43" t="str">
        <f t="shared" si="1783"/>
        <v/>
      </c>
      <c r="D3838" s="43" t="str">
        <f t="shared" ca="1" si="1773"/>
        <v/>
      </c>
      <c r="E3838" s="43" t="str">
        <f t="shared" si="1784"/>
        <v/>
      </c>
      <c r="F3838" s="43" t="str">
        <f t="shared" si="1785"/>
        <v/>
      </c>
      <c r="G3838" s="43" t="str">
        <f>IF(A3838&lt;&gt;"",IF(A3838&lt;Data!$G$11*0.25,$C$13/$G$32,IF(A3838&gt;Data!$G$11*0.25,$C$13,$C$13*10)),"")</f>
        <v/>
      </c>
      <c r="H3838" s="43" t="str">
        <f>IF(A3838&lt;&gt;"",IF(Data!$G$9="constant",$C$13,IF(Data!$G$9="squeeze",G3838,F3838)),"")</f>
        <v/>
      </c>
      <c r="I3838" s="38" t="str">
        <f ca="1">IF(ISNUMBER(A3838),NORMINV(RAND(),0,IF(AND(Data!$G$9="squeeze",A3838&lt;Data!$G$11*0.25),$H$32,1)*$C$30*$C$13)*($C$14*$C$12),"")</f>
        <v/>
      </c>
      <c r="J3838" s="42" t="str">
        <f ca="1">IFERROR(IF(Data!$C$6="Real",B3838,I3838+J3837+($C$14*$C$12)*(NORMINV(RAND(),$C$15,CHOOSE($G$13,$C$13,F3838,G3838)))),"")</f>
        <v/>
      </c>
      <c r="K3838" s="88" t="str">
        <f>IF(ISNUMBER(A3838), IF($G$16="fixed",$G$17,MIN(H3838*Data!$C$7*$C$16*0.5,$C$17*Data!$C$7))*$C$12,"")</f>
        <v/>
      </c>
      <c r="L3838" s="42" t="str">
        <f t="shared" ca="1" si="1800"/>
        <v/>
      </c>
      <c r="M3838" s="44" t="str">
        <f t="shared" ca="1" si="1801"/>
        <v/>
      </c>
      <c r="N3838" s="44" t="str">
        <f t="shared" ca="1" si="1802"/>
        <v/>
      </c>
      <c r="O3838" s="108" t="str">
        <f t="shared" si="1786"/>
        <v/>
      </c>
      <c r="P3838" s="102" t="str">
        <f t="shared" si="1787"/>
        <v/>
      </c>
      <c r="Q3838" s="102" t="str">
        <f t="shared" si="1788"/>
        <v/>
      </c>
      <c r="R3838" s="120" t="str">
        <f t="shared" si="1789"/>
        <v/>
      </c>
      <c r="S3838" s="54" t="str">
        <f t="shared" si="1790"/>
        <v/>
      </c>
      <c r="T3838" s="5" t="str">
        <f t="shared" si="1791"/>
        <v/>
      </c>
      <c r="U3838" s="152" t="str">
        <f t="shared" si="1774"/>
        <v/>
      </c>
      <c r="V3838" s="152" t="str">
        <f t="shared" si="1775"/>
        <v/>
      </c>
      <c r="W3838" s="153" t="str">
        <f t="shared" si="1776"/>
        <v/>
      </c>
      <c r="X3838" s="153" t="str">
        <f t="shared" si="1777"/>
        <v/>
      </c>
      <c r="Y3838" s="153" t="str">
        <f t="shared" si="1778"/>
        <v/>
      </c>
      <c r="Z3838" s="153" t="str">
        <f t="shared" si="1779"/>
        <v/>
      </c>
      <c r="AA3838" s="152" t="str">
        <f t="shared" si="1780"/>
        <v/>
      </c>
      <c r="AB3838" s="152" t="str">
        <f t="shared" si="1781"/>
        <v/>
      </c>
      <c r="AC3838" s="154" t="str">
        <f t="shared" si="1792"/>
        <v/>
      </c>
      <c r="AD3838" s="154" t="str">
        <f t="shared" si="1793"/>
        <v/>
      </c>
      <c r="AE3838" s="3" t="str">
        <f t="shared" si="1794"/>
        <v/>
      </c>
      <c r="AF3838" s="3" t="str">
        <f t="shared" si="1795"/>
        <v/>
      </c>
      <c r="AG3838" s="3" t="str">
        <f t="shared" si="1796"/>
        <v/>
      </c>
      <c r="AH3838" s="4" t="str">
        <f t="shared" si="1797"/>
        <v/>
      </c>
      <c r="AI3838" s="75" t="str">
        <f t="shared" si="1798"/>
        <v/>
      </c>
      <c r="AJ3838" s="75" t="str">
        <f t="shared" si="1799"/>
        <v/>
      </c>
    </row>
    <row r="3839" spans="1:36" ht="14.25">
      <c r="A3839" s="41" t="str">
        <f t="shared" si="1782"/>
        <v/>
      </c>
      <c r="B3839" s="150" t="str">
        <f>IF(ISNUMBER(A3839),INDEX('MetaTrader Import'!$H$13:$J$5893,TRUNC(((A3839-$A$39+1)-1)/3)+1,MOD((A3839-$A$39+1)-1,3)+1),"")</f>
        <v/>
      </c>
      <c r="C3839" s="43" t="str">
        <f t="shared" si="1783"/>
        <v/>
      </c>
      <c r="D3839" s="43" t="str">
        <f t="shared" ca="1" si="1773"/>
        <v/>
      </c>
      <c r="E3839" s="43" t="str">
        <f t="shared" si="1784"/>
        <v/>
      </c>
      <c r="F3839" s="43" t="str">
        <f t="shared" si="1785"/>
        <v/>
      </c>
      <c r="G3839" s="43" t="str">
        <f>IF(A3839&lt;&gt;"",IF(A3839&lt;Data!$G$11*0.25,$C$13/$G$32,IF(A3839&gt;Data!$G$11*0.25,$C$13,$C$13*10)),"")</f>
        <v/>
      </c>
      <c r="H3839" s="43" t="str">
        <f>IF(A3839&lt;&gt;"",IF(Data!$G$9="constant",$C$13,IF(Data!$G$9="squeeze",G3839,F3839)),"")</f>
        <v/>
      </c>
      <c r="I3839" s="38" t="str">
        <f ca="1">IF(ISNUMBER(A3839),NORMINV(RAND(),0,IF(AND(Data!$G$9="squeeze",A3839&lt;Data!$G$11*0.25),$H$32,1)*$C$30*$C$13)*($C$14*$C$12),"")</f>
        <v/>
      </c>
      <c r="J3839" s="42" t="str">
        <f ca="1">IFERROR(IF(Data!$C$6="Real",B3839,I3839+J3838+($C$14*$C$12)*(NORMINV(RAND(),$C$15,CHOOSE($G$13,$C$13,F3839,G3839)))),"")</f>
        <v/>
      </c>
      <c r="K3839" s="88" t="str">
        <f>IF(ISNUMBER(A3839), IF($G$16="fixed",$G$17,MIN(H3839*Data!$C$7*$C$16*0.5,$C$17*Data!$C$7))*$C$12,"")</f>
        <v/>
      </c>
      <c r="L3839" s="42" t="str">
        <f t="shared" ca="1" si="1800"/>
        <v/>
      </c>
      <c r="M3839" s="44" t="str">
        <f t="shared" ca="1" si="1801"/>
        <v/>
      </c>
      <c r="N3839" s="44" t="str">
        <f t="shared" ca="1" si="1802"/>
        <v/>
      </c>
      <c r="O3839" s="108" t="str">
        <f t="shared" si="1786"/>
        <v/>
      </c>
      <c r="P3839" s="102" t="str">
        <f t="shared" si="1787"/>
        <v/>
      </c>
      <c r="Q3839" s="102" t="str">
        <f t="shared" si="1788"/>
        <v/>
      </c>
      <c r="R3839" s="120" t="str">
        <f t="shared" si="1789"/>
        <v/>
      </c>
      <c r="S3839" s="54" t="str">
        <f t="shared" si="1790"/>
        <v/>
      </c>
      <c r="T3839" s="5" t="str">
        <f t="shared" si="1791"/>
        <v/>
      </c>
      <c r="U3839" s="152" t="str">
        <f t="shared" si="1774"/>
        <v/>
      </c>
      <c r="V3839" s="152" t="str">
        <f t="shared" si="1775"/>
        <v/>
      </c>
      <c r="W3839" s="153" t="str">
        <f t="shared" si="1776"/>
        <v/>
      </c>
      <c r="X3839" s="153" t="str">
        <f t="shared" si="1777"/>
        <v/>
      </c>
      <c r="Y3839" s="153" t="str">
        <f t="shared" si="1778"/>
        <v/>
      </c>
      <c r="Z3839" s="153" t="str">
        <f t="shared" si="1779"/>
        <v/>
      </c>
      <c r="AA3839" s="152" t="str">
        <f t="shared" si="1780"/>
        <v/>
      </c>
      <c r="AB3839" s="152" t="str">
        <f t="shared" si="1781"/>
        <v/>
      </c>
      <c r="AC3839" s="154" t="str">
        <f t="shared" si="1792"/>
        <v/>
      </c>
      <c r="AD3839" s="154" t="str">
        <f t="shared" si="1793"/>
        <v/>
      </c>
      <c r="AE3839" s="3" t="str">
        <f t="shared" si="1794"/>
        <v/>
      </c>
      <c r="AF3839" s="3" t="str">
        <f t="shared" si="1795"/>
        <v/>
      </c>
      <c r="AG3839" s="3" t="str">
        <f t="shared" si="1796"/>
        <v/>
      </c>
      <c r="AH3839" s="4" t="str">
        <f t="shared" si="1797"/>
        <v/>
      </c>
      <c r="AI3839" s="75" t="str">
        <f t="shared" si="1798"/>
        <v/>
      </c>
      <c r="AJ3839" s="75" t="str">
        <f t="shared" si="1799"/>
        <v/>
      </c>
    </row>
    <row r="3840" spans="1:36" ht="14.25">
      <c r="A3840" s="41" t="str">
        <f t="shared" si="1782"/>
        <v/>
      </c>
      <c r="B3840" s="150" t="str">
        <f>IF(ISNUMBER(A3840),INDEX('MetaTrader Import'!$H$13:$J$5893,TRUNC(((A3840-$A$39+1)-1)/3)+1,MOD((A3840-$A$39+1)-1,3)+1),"")</f>
        <v/>
      </c>
      <c r="C3840" s="43" t="str">
        <f t="shared" si="1783"/>
        <v/>
      </c>
      <c r="D3840" s="43" t="str">
        <f t="shared" ca="1" si="1773"/>
        <v/>
      </c>
      <c r="E3840" s="43" t="str">
        <f t="shared" si="1784"/>
        <v/>
      </c>
      <c r="F3840" s="43" t="str">
        <f t="shared" si="1785"/>
        <v/>
      </c>
      <c r="G3840" s="43" t="str">
        <f>IF(A3840&lt;&gt;"",IF(A3840&lt;Data!$G$11*0.25,$C$13/$G$32,IF(A3840&gt;Data!$G$11*0.25,$C$13,$C$13*10)),"")</f>
        <v/>
      </c>
      <c r="H3840" s="43" t="str">
        <f>IF(A3840&lt;&gt;"",IF(Data!$G$9="constant",$C$13,IF(Data!$G$9="squeeze",G3840,F3840)),"")</f>
        <v/>
      </c>
      <c r="I3840" s="38" t="str">
        <f ca="1">IF(ISNUMBER(A3840),NORMINV(RAND(),0,IF(AND(Data!$G$9="squeeze",A3840&lt;Data!$G$11*0.25),$H$32,1)*$C$30*$C$13)*($C$14*$C$12),"")</f>
        <v/>
      </c>
      <c r="J3840" s="42" t="str">
        <f ca="1">IFERROR(IF(Data!$C$6="Real",B3840,I3840+J3839+($C$14*$C$12)*(NORMINV(RAND(),$C$15,CHOOSE($G$13,$C$13,F3840,G3840)))),"")</f>
        <v/>
      </c>
      <c r="K3840" s="88" t="str">
        <f>IF(ISNUMBER(A3840), IF($G$16="fixed",$G$17,MIN(H3840*Data!$C$7*$C$16*0.5,$C$17*Data!$C$7))*$C$12,"")</f>
        <v/>
      </c>
      <c r="L3840" s="42" t="str">
        <f t="shared" ca="1" si="1800"/>
        <v/>
      </c>
      <c r="M3840" s="44" t="str">
        <f t="shared" ca="1" si="1801"/>
        <v/>
      </c>
      <c r="N3840" s="44" t="str">
        <f t="shared" ca="1" si="1802"/>
        <v/>
      </c>
      <c r="O3840" s="108" t="str">
        <f t="shared" si="1786"/>
        <v/>
      </c>
      <c r="P3840" s="102" t="str">
        <f t="shared" si="1787"/>
        <v/>
      </c>
      <c r="Q3840" s="102" t="str">
        <f t="shared" si="1788"/>
        <v/>
      </c>
      <c r="R3840" s="120" t="str">
        <f t="shared" si="1789"/>
        <v/>
      </c>
      <c r="S3840" s="54" t="str">
        <f t="shared" si="1790"/>
        <v/>
      </c>
      <c r="T3840" s="5" t="str">
        <f t="shared" si="1791"/>
        <v/>
      </c>
      <c r="U3840" s="152" t="str">
        <f t="shared" si="1774"/>
        <v/>
      </c>
      <c r="V3840" s="152" t="str">
        <f t="shared" si="1775"/>
        <v/>
      </c>
      <c r="W3840" s="153" t="str">
        <f t="shared" si="1776"/>
        <v/>
      </c>
      <c r="X3840" s="153" t="str">
        <f t="shared" si="1777"/>
        <v/>
      </c>
      <c r="Y3840" s="153" t="str">
        <f t="shared" si="1778"/>
        <v/>
      </c>
      <c r="Z3840" s="153" t="str">
        <f t="shared" si="1779"/>
        <v/>
      </c>
      <c r="AA3840" s="152" t="str">
        <f t="shared" si="1780"/>
        <v/>
      </c>
      <c r="AB3840" s="152" t="str">
        <f t="shared" si="1781"/>
        <v/>
      </c>
      <c r="AC3840" s="154" t="str">
        <f t="shared" si="1792"/>
        <v/>
      </c>
      <c r="AD3840" s="154" t="str">
        <f t="shared" si="1793"/>
        <v/>
      </c>
      <c r="AE3840" s="3" t="str">
        <f t="shared" si="1794"/>
        <v/>
      </c>
      <c r="AF3840" s="3" t="str">
        <f t="shared" si="1795"/>
        <v/>
      </c>
      <c r="AG3840" s="3" t="str">
        <f t="shared" si="1796"/>
        <v/>
      </c>
      <c r="AH3840" s="4" t="str">
        <f t="shared" si="1797"/>
        <v/>
      </c>
      <c r="AI3840" s="75" t="str">
        <f t="shared" si="1798"/>
        <v/>
      </c>
      <c r="AJ3840" s="75" t="str">
        <f t="shared" si="1799"/>
        <v/>
      </c>
    </row>
    <row r="3841" spans="1:36" ht="14.25">
      <c r="A3841" s="41" t="str">
        <f t="shared" si="1782"/>
        <v/>
      </c>
      <c r="B3841" s="150" t="str">
        <f>IF(ISNUMBER(A3841),INDEX('MetaTrader Import'!$H$13:$J$5893,TRUNC(((A3841-$A$39+1)-1)/3)+1,MOD((A3841-$A$39+1)-1,3)+1),"")</f>
        <v/>
      </c>
      <c r="C3841" s="43" t="str">
        <f t="shared" si="1783"/>
        <v/>
      </c>
      <c r="D3841" s="43" t="str">
        <f t="shared" ca="1" si="1773"/>
        <v/>
      </c>
      <c r="E3841" s="43" t="str">
        <f t="shared" si="1784"/>
        <v/>
      </c>
      <c r="F3841" s="43" t="str">
        <f t="shared" si="1785"/>
        <v/>
      </c>
      <c r="G3841" s="43" t="str">
        <f>IF(A3841&lt;&gt;"",IF(A3841&lt;Data!$G$11*0.25,$C$13/$G$32,IF(A3841&gt;Data!$G$11*0.25,$C$13,$C$13*10)),"")</f>
        <v/>
      </c>
      <c r="H3841" s="43" t="str">
        <f>IF(A3841&lt;&gt;"",IF(Data!$G$9="constant",$C$13,IF(Data!$G$9="squeeze",G3841,F3841)),"")</f>
        <v/>
      </c>
      <c r="I3841" s="38" t="str">
        <f ca="1">IF(ISNUMBER(A3841),NORMINV(RAND(),0,IF(AND(Data!$G$9="squeeze",A3841&lt;Data!$G$11*0.25),$H$32,1)*$C$30*$C$13)*($C$14*$C$12),"")</f>
        <v/>
      </c>
      <c r="J3841" s="42" t="str">
        <f ca="1">IFERROR(IF(Data!$C$6="Real",B3841,I3841+J3840+($C$14*$C$12)*(NORMINV(RAND(),$C$15,CHOOSE($G$13,$C$13,F3841,G3841)))),"")</f>
        <v/>
      </c>
      <c r="K3841" s="88" t="str">
        <f>IF(ISNUMBER(A3841), IF($G$16="fixed",$G$17,MIN(H3841*Data!$C$7*$C$16*0.5,$C$17*Data!$C$7))*$C$12,"")</f>
        <v/>
      </c>
      <c r="L3841" s="42" t="str">
        <f t="shared" ca="1" si="1800"/>
        <v/>
      </c>
      <c r="M3841" s="44" t="str">
        <f t="shared" ca="1" si="1801"/>
        <v/>
      </c>
      <c r="N3841" s="44" t="str">
        <f t="shared" ca="1" si="1802"/>
        <v/>
      </c>
      <c r="O3841" s="108" t="str">
        <f t="shared" si="1786"/>
        <v/>
      </c>
      <c r="P3841" s="102" t="str">
        <f t="shared" si="1787"/>
        <v/>
      </c>
      <c r="Q3841" s="102" t="str">
        <f t="shared" si="1788"/>
        <v/>
      </c>
      <c r="R3841" s="120" t="str">
        <f t="shared" si="1789"/>
        <v/>
      </c>
      <c r="S3841" s="54" t="str">
        <f t="shared" si="1790"/>
        <v/>
      </c>
      <c r="T3841" s="5" t="str">
        <f t="shared" si="1791"/>
        <v/>
      </c>
      <c r="U3841" s="152" t="str">
        <f t="shared" si="1774"/>
        <v/>
      </c>
      <c r="V3841" s="152" t="str">
        <f t="shared" si="1775"/>
        <v/>
      </c>
      <c r="W3841" s="153" t="str">
        <f t="shared" si="1776"/>
        <v/>
      </c>
      <c r="X3841" s="153" t="str">
        <f t="shared" si="1777"/>
        <v/>
      </c>
      <c r="Y3841" s="153" t="str">
        <f t="shared" si="1778"/>
        <v/>
      </c>
      <c r="Z3841" s="153" t="str">
        <f t="shared" si="1779"/>
        <v/>
      </c>
      <c r="AA3841" s="152" t="str">
        <f t="shared" si="1780"/>
        <v/>
      </c>
      <c r="AB3841" s="152" t="str">
        <f t="shared" si="1781"/>
        <v/>
      </c>
      <c r="AC3841" s="154" t="str">
        <f t="shared" si="1792"/>
        <v/>
      </c>
      <c r="AD3841" s="154" t="str">
        <f t="shared" si="1793"/>
        <v/>
      </c>
      <c r="AE3841" s="3" t="str">
        <f t="shared" si="1794"/>
        <v/>
      </c>
      <c r="AF3841" s="3" t="str">
        <f t="shared" si="1795"/>
        <v/>
      </c>
      <c r="AG3841" s="3" t="str">
        <f t="shared" si="1796"/>
        <v/>
      </c>
      <c r="AH3841" s="4" t="str">
        <f t="shared" si="1797"/>
        <v/>
      </c>
      <c r="AI3841" s="75" t="str">
        <f t="shared" si="1798"/>
        <v/>
      </c>
      <c r="AJ3841" s="75" t="str">
        <f t="shared" si="1799"/>
        <v/>
      </c>
    </row>
    <row r="3842" spans="1:36" ht="14.25">
      <c r="A3842" s="41" t="str">
        <f t="shared" si="1782"/>
        <v/>
      </c>
      <c r="B3842" s="150" t="str">
        <f>IF(ISNUMBER(A3842),INDEX('MetaTrader Import'!$H$13:$J$5893,TRUNC(((A3842-$A$39+1)-1)/3)+1,MOD((A3842-$A$39+1)-1,3)+1),"")</f>
        <v/>
      </c>
      <c r="C3842" s="43" t="str">
        <f t="shared" si="1783"/>
        <v/>
      </c>
      <c r="D3842" s="43" t="str">
        <f t="shared" ca="1" si="1773"/>
        <v/>
      </c>
      <c r="E3842" s="43" t="str">
        <f t="shared" si="1784"/>
        <v/>
      </c>
      <c r="F3842" s="43" t="str">
        <f t="shared" si="1785"/>
        <v/>
      </c>
      <c r="G3842" s="43" t="str">
        <f>IF(A3842&lt;&gt;"",IF(A3842&lt;Data!$G$11*0.25,$C$13/$G$32,IF(A3842&gt;Data!$G$11*0.25,$C$13,$C$13*10)),"")</f>
        <v/>
      </c>
      <c r="H3842" s="43" t="str">
        <f>IF(A3842&lt;&gt;"",IF(Data!$G$9="constant",$C$13,IF(Data!$G$9="squeeze",G3842,F3842)),"")</f>
        <v/>
      </c>
      <c r="I3842" s="38" t="str">
        <f ca="1">IF(ISNUMBER(A3842),NORMINV(RAND(),0,IF(AND(Data!$G$9="squeeze",A3842&lt;Data!$G$11*0.25),$H$32,1)*$C$30*$C$13)*($C$14*$C$12),"")</f>
        <v/>
      </c>
      <c r="J3842" s="42" t="str">
        <f ca="1">IFERROR(IF(Data!$C$6="Real",B3842,I3842+J3841+($C$14*$C$12)*(NORMINV(RAND(),$C$15,CHOOSE($G$13,$C$13,F3842,G3842)))),"")</f>
        <v/>
      </c>
      <c r="K3842" s="88" t="str">
        <f>IF(ISNUMBER(A3842), IF($G$16="fixed",$G$17,MIN(H3842*Data!$C$7*$C$16*0.5,$C$17*Data!$C$7))*$C$12,"")</f>
        <v/>
      </c>
      <c r="L3842" s="42" t="str">
        <f t="shared" ca="1" si="1800"/>
        <v/>
      </c>
      <c r="M3842" s="44" t="str">
        <f t="shared" ca="1" si="1801"/>
        <v/>
      </c>
      <c r="N3842" s="44" t="str">
        <f t="shared" ca="1" si="1802"/>
        <v/>
      </c>
      <c r="O3842" s="108" t="str">
        <f t="shared" si="1786"/>
        <v/>
      </c>
      <c r="P3842" s="102" t="str">
        <f t="shared" si="1787"/>
        <v/>
      </c>
      <c r="Q3842" s="102" t="str">
        <f t="shared" si="1788"/>
        <v/>
      </c>
      <c r="R3842" s="120" t="str">
        <f t="shared" si="1789"/>
        <v/>
      </c>
      <c r="S3842" s="54" t="str">
        <f t="shared" si="1790"/>
        <v/>
      </c>
      <c r="T3842" s="5" t="str">
        <f t="shared" si="1791"/>
        <v/>
      </c>
      <c r="U3842" s="152" t="str">
        <f t="shared" si="1774"/>
        <v/>
      </c>
      <c r="V3842" s="152" t="str">
        <f t="shared" si="1775"/>
        <v/>
      </c>
      <c r="W3842" s="153" t="str">
        <f t="shared" si="1776"/>
        <v/>
      </c>
      <c r="X3842" s="153" t="str">
        <f t="shared" si="1777"/>
        <v/>
      </c>
      <c r="Y3842" s="153" t="str">
        <f t="shared" si="1778"/>
        <v/>
      </c>
      <c r="Z3842" s="153" t="str">
        <f t="shared" si="1779"/>
        <v/>
      </c>
      <c r="AA3842" s="152" t="str">
        <f t="shared" si="1780"/>
        <v/>
      </c>
      <c r="AB3842" s="152" t="str">
        <f t="shared" si="1781"/>
        <v/>
      </c>
      <c r="AC3842" s="154" t="str">
        <f t="shared" si="1792"/>
        <v/>
      </c>
      <c r="AD3842" s="154" t="str">
        <f t="shared" si="1793"/>
        <v/>
      </c>
      <c r="AE3842" s="3" t="str">
        <f t="shared" si="1794"/>
        <v/>
      </c>
      <c r="AF3842" s="3" t="str">
        <f t="shared" si="1795"/>
        <v/>
      </c>
      <c r="AG3842" s="3" t="str">
        <f t="shared" si="1796"/>
        <v/>
      </c>
      <c r="AH3842" s="4" t="str">
        <f t="shared" si="1797"/>
        <v/>
      </c>
      <c r="AI3842" s="75" t="str">
        <f t="shared" si="1798"/>
        <v/>
      </c>
      <c r="AJ3842" s="75" t="str">
        <f t="shared" si="1799"/>
        <v/>
      </c>
    </row>
    <row r="3843" spans="1:36" ht="14.25">
      <c r="A3843" s="41" t="str">
        <f t="shared" si="1782"/>
        <v/>
      </c>
      <c r="B3843" s="150" t="str">
        <f>IF(ISNUMBER(A3843),INDEX('MetaTrader Import'!$H$13:$J$5893,TRUNC(((A3843-$A$39+1)-1)/3)+1,MOD((A3843-$A$39+1)-1,3)+1),"")</f>
        <v/>
      </c>
      <c r="C3843" s="43" t="str">
        <f t="shared" si="1783"/>
        <v/>
      </c>
      <c r="D3843" s="43" t="str">
        <f t="shared" ref="D3843:D3906" ca="1" si="1803">IF(A3843&lt;&gt;"",NORMINV(RAND(),($C$23-C3843)*$C$28,$C$27)+NORMINV(RAND(),IF(RAND()&gt;$C$26,$C$25,0),$C$27),"")</f>
        <v/>
      </c>
      <c r="E3843" s="43" t="str">
        <f t="shared" si="1784"/>
        <v/>
      </c>
      <c r="F3843" s="43" t="str">
        <f t="shared" si="1785"/>
        <v/>
      </c>
      <c r="G3843" s="43" t="str">
        <f>IF(A3843&lt;&gt;"",IF(A3843&lt;Data!$G$11*0.25,$C$13/$G$32,IF(A3843&gt;Data!$G$11*0.25,$C$13,$C$13*10)),"")</f>
        <v/>
      </c>
      <c r="H3843" s="43" t="str">
        <f>IF(A3843&lt;&gt;"",IF(Data!$G$9="constant",$C$13,IF(Data!$G$9="squeeze",G3843,F3843)),"")</f>
        <v/>
      </c>
      <c r="I3843" s="38" t="str">
        <f ca="1">IF(ISNUMBER(A3843),NORMINV(RAND(),0,IF(AND(Data!$G$9="squeeze",A3843&lt;Data!$G$11*0.25),$H$32,1)*$C$30*$C$13)*($C$14*$C$12),"")</f>
        <v/>
      </c>
      <c r="J3843" s="42" t="str">
        <f ca="1">IFERROR(IF(Data!$C$6="Real",B3843,I3843+J3842+($C$14*$C$12)*(NORMINV(RAND(),$C$15,CHOOSE($G$13,$C$13,F3843,G3843)))),"")</f>
        <v/>
      </c>
      <c r="K3843" s="88" t="str">
        <f>IF(ISNUMBER(A3843), IF($G$16="fixed",$G$17,MIN(H3843*Data!$C$7*$C$16*0.5,$C$17*Data!$C$7))*$C$12,"")</f>
        <v/>
      </c>
      <c r="L3843" s="42" t="str">
        <f t="shared" ca="1" si="1800"/>
        <v/>
      </c>
      <c r="M3843" s="44" t="str">
        <f t="shared" ca="1" si="1801"/>
        <v/>
      </c>
      <c r="N3843" s="44" t="str">
        <f t="shared" ca="1" si="1802"/>
        <v/>
      </c>
      <c r="O3843" s="108" t="str">
        <f t="shared" si="1786"/>
        <v/>
      </c>
      <c r="P3843" s="102" t="str">
        <f t="shared" si="1787"/>
        <v/>
      </c>
      <c r="Q3843" s="102" t="str">
        <f t="shared" si="1788"/>
        <v/>
      </c>
      <c r="R3843" s="120" t="str">
        <f t="shared" si="1789"/>
        <v/>
      </c>
      <c r="S3843" s="54" t="str">
        <f t="shared" si="1790"/>
        <v/>
      </c>
      <c r="T3843" s="5" t="str">
        <f t="shared" si="1791"/>
        <v/>
      </c>
      <c r="U3843" s="152" t="str">
        <f t="shared" ref="U3843:U3906" si="1804">IF(NOT(ISNUMBER(T3843)),"",IF(S3843=1,T3843,IF(M3843&gt;U3842,M3843,IF(ISNUMBER(U3842),U3842,""))))</f>
        <v/>
      </c>
      <c r="V3843" s="152" t="str">
        <f t="shared" ref="V3843:V3906" si="1805">IF(NOT(ISNUMBER(T3843)),"",IF(S3843=1,T3843,IF(N3843&lt;V3842,N3843,IF(ISNUMBER(V3842),V3842,""))))</f>
        <v/>
      </c>
      <c r="W3843" s="153" t="str">
        <f t="shared" ref="W3843:W3906" si="1806">IF(NOT(ISNUMBER(T3843)),"",MIN($F$24,IF(TRUNC((U3843-T3843)/$E$24*$G$12)+0&gt;IF(ISNUMBER(W3842),W3842,0),TRUNC((U3843-T3843)/$E$24*$G$12)+0,IF(ISNUMBER(W3842),W3842,0))))</f>
        <v/>
      </c>
      <c r="X3843" s="153" t="str">
        <f t="shared" ref="X3843:X3906" si="1807">IF(NOT(ISNUMBER(T3843)),"",MIN($F$24,IF(-TRUNC((V3843-T3843)/$E$24*$G$12)+0&gt;IF(ISNUMBER(X3842),X3842,0),-TRUNC((V3843-T3843)/$E$24*$G$12)+0,IF(ISNUMBER(X3842),X3842,0))))</f>
        <v/>
      </c>
      <c r="Y3843" s="153" t="str">
        <f t="shared" ref="Y3843:Y3906" si="1808">IF(ISNUMBER(W3843),(IF(W3843=0,0,1))*IF(ABS($I$24)=2,POWER(2,W3843-1),W3843)*SIGN($I$24)*$K$24,"")</f>
        <v/>
      </c>
      <c r="Z3843" s="153" t="str">
        <f t="shared" ref="Z3843:Z3906" si="1809">IF(ISNUMBER(X3843),(IF(X3843=0,0,1))*IF(ABS($I$24)=2,POWER(2,X3843-1),X3843)*SIGN($I$24)*$K$24,"")</f>
        <v/>
      </c>
      <c r="AA3843" s="152" t="str">
        <f t="shared" ref="AA3843:AA3906" si="1810">IF(OR(NOT(ISNUMBER(T3843)),W3843&lt;1),"",IF(OR(NOT(ISNUMBER(W3842)),W3842=0),IF(SIGN(Y3843)=1,M3843,N3843),(Y3842*AA3842+(Y3843-Y3842)*IF(SIGN(Y3843)=1,M3843,N3843))/Y3843))</f>
        <v/>
      </c>
      <c r="AB3843" s="152" t="str">
        <f t="shared" ref="AB3843:AB3906" si="1811">IF(OR(NOT(ISNUMBER(T3843)),X3843&lt;1),"",IF(OR(NOT(ISNUMBER(X3842)),X3842=0),IF(SIGN(Z3843)=1,N3843,M3843),(Z3842*AB3842+(Z3843-Z3842)*IF(SIGN(Z3843)=1,N3843,M3843))/Z3843))</f>
        <v/>
      </c>
      <c r="AC3843" s="154" t="str">
        <f t="shared" si="1792"/>
        <v/>
      </c>
      <c r="AD3843" s="154" t="str">
        <f t="shared" si="1793"/>
        <v/>
      </c>
      <c r="AE3843" s="3" t="str">
        <f t="shared" si="1794"/>
        <v/>
      </c>
      <c r="AF3843" s="3" t="str">
        <f t="shared" si="1795"/>
        <v/>
      </c>
      <c r="AG3843" s="3" t="str">
        <f t="shared" si="1796"/>
        <v/>
      </c>
      <c r="AH3843" s="4" t="str">
        <f t="shared" si="1797"/>
        <v/>
      </c>
      <c r="AI3843" s="75" t="str">
        <f t="shared" si="1798"/>
        <v/>
      </c>
      <c r="AJ3843" s="75" t="str">
        <f t="shared" si="1799"/>
        <v/>
      </c>
    </row>
    <row r="3844" spans="1:36" ht="14.25">
      <c r="A3844" s="41" t="str">
        <f t="shared" ref="A3844:A3907" si="1812">IFERROR(IF(A3843+1&gt;$C$19,"",A3843+1),"")</f>
        <v/>
      </c>
      <c r="B3844" s="150" t="str">
        <f>IF(ISNUMBER(A3844),INDEX('MetaTrader Import'!$H$13:$J$5893,TRUNC(((A3844-$A$39+1)-1)/3)+1,MOD((A3844-$A$39+1)-1,3)+1),"")</f>
        <v/>
      </c>
      <c r="C3844" s="43" t="str">
        <f t="shared" ref="C3844:C3907" si="1813">IF(A3844&lt;&gt;"",E3843,"")</f>
        <v/>
      </c>
      <c r="D3844" s="43" t="str">
        <f t="shared" ca="1" si="1803"/>
        <v/>
      </c>
      <c r="E3844" s="43" t="str">
        <f t="shared" ref="E3844:E3907" si="1814">IF(A3844&lt;&gt;"",C3844+D3844,"")</f>
        <v/>
      </c>
      <c r="F3844" s="43" t="str">
        <f t="shared" ref="F3844:F3907" si="1815">IF(A3844&lt;&gt;"",$C$13*ABS(E3844)/$C$23,"")</f>
        <v/>
      </c>
      <c r="G3844" s="43" t="str">
        <f>IF(A3844&lt;&gt;"",IF(A3844&lt;Data!$G$11*0.25,$C$13/$G$32,IF(A3844&gt;Data!$G$11*0.25,$C$13,$C$13*10)),"")</f>
        <v/>
      </c>
      <c r="H3844" s="43" t="str">
        <f>IF(A3844&lt;&gt;"",IF(Data!$G$9="constant",$C$13,IF(Data!$G$9="squeeze",G3844,F3844)),"")</f>
        <v/>
      </c>
      <c r="I3844" s="38" t="str">
        <f ca="1">IF(ISNUMBER(A3844),NORMINV(RAND(),0,IF(AND(Data!$G$9="squeeze",A3844&lt;Data!$G$11*0.25),$H$32,1)*$C$30*$C$13)*($C$14*$C$12),"")</f>
        <v/>
      </c>
      <c r="J3844" s="42" t="str">
        <f ca="1">IFERROR(IF(Data!$C$6="Real",B3844,I3844+J3843+($C$14*$C$12)*(NORMINV(RAND(),$C$15,CHOOSE($G$13,$C$13,F3844,G3844)))),"")</f>
        <v/>
      </c>
      <c r="K3844" s="88" t="str">
        <f>IF(ISNUMBER(A3844), IF($G$16="fixed",$G$17,MIN(H3844*Data!$C$7*$C$16*0.5,$C$17*Data!$C$7))*$C$12,"")</f>
        <v/>
      </c>
      <c r="L3844" s="42" t="str">
        <f t="shared" ca="1" si="1800"/>
        <v/>
      </c>
      <c r="M3844" s="44" t="str">
        <f t="shared" ca="1" si="1801"/>
        <v/>
      </c>
      <c r="N3844" s="44" t="str">
        <f t="shared" ca="1" si="1802"/>
        <v/>
      </c>
      <c r="O3844" s="108" t="str">
        <f t="shared" ref="O3844:O3907" si="1816">IF(ISNUMBER(A3844),$G$12*SLOPE(L3830:L3844,A3830:A3844),"")</f>
        <v/>
      </c>
      <c r="P3844" s="102" t="str">
        <f t="shared" ref="P3844:P3907" si="1817">IF(ISNUMBER(A3844),STDEV(L3830:L3844)*$G$12,"")</f>
        <v/>
      </c>
      <c r="Q3844" s="102" t="str">
        <f t="shared" ref="Q3844:Q3907" si="1818">IF(ISNUMBER(A3844),SLOPE(P3830:P3844,A3830:A3844),"")</f>
        <v/>
      </c>
      <c r="R3844" s="120" t="str">
        <f t="shared" ref="R3844:R3907" si="1819">IF(ISNUMBER(A3844),R3843+S3843,"")</f>
        <v/>
      </c>
      <c r="S3844" s="54" t="str">
        <f t="shared" ref="S3844:S3907" si="1820">IF(ISNUMBER(A3844),IF(AND(R3844&lt;$M$24,Q3844&lt;$F$28,ABS(O3844)&lt;$F$27,P3844&lt;$F$26,NOT(ISNUMBER(T3843))),1,0),"")</f>
        <v/>
      </c>
      <c r="T3844" s="5" t="str">
        <f t="shared" ref="T3844:T3907" si="1821">IF(ISNUMBER(A3844),IF(S3844=1,L3844,IF(AG3843="Y","",IF(ISNUMBER(T3843),T3843,""))),"")</f>
        <v/>
      </c>
      <c r="U3844" s="152" t="str">
        <f t="shared" si="1804"/>
        <v/>
      </c>
      <c r="V3844" s="152" t="str">
        <f t="shared" si="1805"/>
        <v/>
      </c>
      <c r="W3844" s="153" t="str">
        <f t="shared" si="1806"/>
        <v/>
      </c>
      <c r="X3844" s="153" t="str">
        <f t="shared" si="1807"/>
        <v/>
      </c>
      <c r="Y3844" s="153" t="str">
        <f t="shared" si="1808"/>
        <v/>
      </c>
      <c r="Z3844" s="153" t="str">
        <f t="shared" si="1809"/>
        <v/>
      </c>
      <c r="AA3844" s="152" t="str">
        <f t="shared" si="1810"/>
        <v/>
      </c>
      <c r="AB3844" s="152" t="str">
        <f t="shared" si="1811"/>
        <v/>
      </c>
      <c r="AC3844" s="154" t="str">
        <f t="shared" ref="AC3844:AC3907" si="1822">IFERROR(-SIGN(Y3844)*(AA3844-IF(SIGN(Y3844)=1,N3844,M3844))*$G$12*ABS(Y3844),"")</f>
        <v/>
      </c>
      <c r="AD3844" s="154" t="str">
        <f t="shared" ref="AD3844:AD3907" si="1823">IFERROR(SIGN(Z3844)*(AB3844-IF(SIGN(Z3844)=1,M3844,N3844))*$G$12*ABS(Z3844),"")</f>
        <v/>
      </c>
      <c r="AE3844" s="3" t="str">
        <f t="shared" ref="AE3844:AE3907" si="1824">IF(ISNUMBER(A3844),IFERROR((IF(ISNUMBER(AC3844),AC3844,0)+IF(ISNUMBER(AD3844),AD3844,0))/(ABS(Y3844)+ABS(Z3844)),0),"")</f>
        <v/>
      </c>
      <c r="AF3844" s="3" t="str">
        <f t="shared" ref="AF3844:AF3907" si="1825">IF(ISNUMBER(A3844),IF(ISNUMBER(AC3844),AC3844,0)+IF(ISNUMBER(AD3844),AD3844,0),"")</f>
        <v/>
      </c>
      <c r="AG3844" s="3" t="str">
        <f t="shared" ref="AG3844:AG3907" si="1826">IF(NOT(ISNUMBER(T3844)),"",IF(OR(AF3844&gt;$G$24,AF3844&lt;-$H$24,A3844+1&gt;$C$19),"Y","N"))</f>
        <v/>
      </c>
      <c r="AH3844" s="4" t="str">
        <f t="shared" ref="AH3844:AH3907" si="1827">IF(AG3844="y",AF3844*10*$C$11,"")</f>
        <v/>
      </c>
      <c r="AI3844" s="75" t="str">
        <f t="shared" ref="AI3844:AI3907" si="1828">IF(ISNUMBER(A3844),IF(ISNUMBER(AH3844),AJ3844,AF3844*10*$C$11+AJ3844),"")</f>
        <v/>
      </c>
      <c r="AJ3844" s="75" t="str">
        <f t="shared" ref="AJ3844:AJ3907" si="1829">IF(ISNUMBER(A3844),AJ3843+IF(ISNUMBER(AH3844),AH3844,0),"")</f>
        <v/>
      </c>
    </row>
    <row r="3845" spans="1:36" ht="14.25">
      <c r="A3845" s="41" t="str">
        <f t="shared" si="1812"/>
        <v/>
      </c>
      <c r="B3845" s="150" t="str">
        <f>IF(ISNUMBER(A3845),INDEX('MetaTrader Import'!$H$13:$J$5893,TRUNC(((A3845-$A$39+1)-1)/3)+1,MOD((A3845-$A$39+1)-1,3)+1),"")</f>
        <v/>
      </c>
      <c r="C3845" s="43" t="str">
        <f t="shared" si="1813"/>
        <v/>
      </c>
      <c r="D3845" s="43" t="str">
        <f t="shared" ca="1" si="1803"/>
        <v/>
      </c>
      <c r="E3845" s="43" t="str">
        <f t="shared" si="1814"/>
        <v/>
      </c>
      <c r="F3845" s="43" t="str">
        <f t="shared" si="1815"/>
        <v/>
      </c>
      <c r="G3845" s="43" t="str">
        <f>IF(A3845&lt;&gt;"",IF(A3845&lt;Data!$G$11*0.25,$C$13/$G$32,IF(A3845&gt;Data!$G$11*0.25,$C$13,$C$13*10)),"")</f>
        <v/>
      </c>
      <c r="H3845" s="43" t="str">
        <f>IF(A3845&lt;&gt;"",IF(Data!$G$9="constant",$C$13,IF(Data!$G$9="squeeze",G3845,F3845)),"")</f>
        <v/>
      </c>
      <c r="I3845" s="38" t="str">
        <f ca="1">IF(ISNUMBER(A3845),NORMINV(RAND(),0,IF(AND(Data!$G$9="squeeze",A3845&lt;Data!$G$11*0.25),$H$32,1)*$C$30*$C$13)*($C$14*$C$12),"")</f>
        <v/>
      </c>
      <c r="J3845" s="42" t="str">
        <f ca="1">IFERROR(IF(Data!$C$6="Real",B3845,I3845+J3844+($C$14*$C$12)*(NORMINV(RAND(),$C$15,CHOOSE($G$13,$C$13,F3845,G3845)))),"")</f>
        <v/>
      </c>
      <c r="K3845" s="88" t="str">
        <f>IF(ISNUMBER(A3845), IF($G$16="fixed",$G$17,MIN(H3845*Data!$C$7*$C$16*0.5,$C$17*Data!$C$7))*$C$12,"")</f>
        <v/>
      </c>
      <c r="L3845" s="42" t="str">
        <f t="shared" ca="1" si="1800"/>
        <v/>
      </c>
      <c r="M3845" s="44" t="str">
        <f t="shared" ca="1" si="1801"/>
        <v/>
      </c>
      <c r="N3845" s="44" t="str">
        <f t="shared" ca="1" si="1802"/>
        <v/>
      </c>
      <c r="O3845" s="108" t="str">
        <f t="shared" si="1816"/>
        <v/>
      </c>
      <c r="P3845" s="102" t="str">
        <f t="shared" si="1817"/>
        <v/>
      </c>
      <c r="Q3845" s="102" t="str">
        <f t="shared" si="1818"/>
        <v/>
      </c>
      <c r="R3845" s="120" t="str">
        <f t="shared" si="1819"/>
        <v/>
      </c>
      <c r="S3845" s="54" t="str">
        <f t="shared" si="1820"/>
        <v/>
      </c>
      <c r="T3845" s="5" t="str">
        <f t="shared" si="1821"/>
        <v/>
      </c>
      <c r="U3845" s="152" t="str">
        <f t="shared" si="1804"/>
        <v/>
      </c>
      <c r="V3845" s="152" t="str">
        <f t="shared" si="1805"/>
        <v/>
      </c>
      <c r="W3845" s="153" t="str">
        <f t="shared" si="1806"/>
        <v/>
      </c>
      <c r="X3845" s="153" t="str">
        <f t="shared" si="1807"/>
        <v/>
      </c>
      <c r="Y3845" s="153" t="str">
        <f t="shared" si="1808"/>
        <v/>
      </c>
      <c r="Z3845" s="153" t="str">
        <f t="shared" si="1809"/>
        <v/>
      </c>
      <c r="AA3845" s="152" t="str">
        <f t="shared" si="1810"/>
        <v/>
      </c>
      <c r="AB3845" s="152" t="str">
        <f t="shared" si="1811"/>
        <v/>
      </c>
      <c r="AC3845" s="154" t="str">
        <f t="shared" si="1822"/>
        <v/>
      </c>
      <c r="AD3845" s="154" t="str">
        <f t="shared" si="1823"/>
        <v/>
      </c>
      <c r="AE3845" s="3" t="str">
        <f t="shared" si="1824"/>
        <v/>
      </c>
      <c r="AF3845" s="3" t="str">
        <f t="shared" si="1825"/>
        <v/>
      </c>
      <c r="AG3845" s="3" t="str">
        <f t="shared" si="1826"/>
        <v/>
      </c>
      <c r="AH3845" s="4" t="str">
        <f t="shared" si="1827"/>
        <v/>
      </c>
      <c r="AI3845" s="75" t="str">
        <f t="shared" si="1828"/>
        <v/>
      </c>
      <c r="AJ3845" s="75" t="str">
        <f t="shared" si="1829"/>
        <v/>
      </c>
    </row>
    <row r="3846" spans="1:36" ht="14.25">
      <c r="A3846" s="41" t="str">
        <f t="shared" si="1812"/>
        <v/>
      </c>
      <c r="B3846" s="150" t="str">
        <f>IF(ISNUMBER(A3846),INDEX('MetaTrader Import'!$H$13:$J$5893,TRUNC(((A3846-$A$39+1)-1)/3)+1,MOD((A3846-$A$39+1)-1,3)+1),"")</f>
        <v/>
      </c>
      <c r="C3846" s="43" t="str">
        <f t="shared" si="1813"/>
        <v/>
      </c>
      <c r="D3846" s="43" t="str">
        <f t="shared" ca="1" si="1803"/>
        <v/>
      </c>
      <c r="E3846" s="43" t="str">
        <f t="shared" si="1814"/>
        <v/>
      </c>
      <c r="F3846" s="43" t="str">
        <f t="shared" si="1815"/>
        <v/>
      </c>
      <c r="G3846" s="43" t="str">
        <f>IF(A3846&lt;&gt;"",IF(A3846&lt;Data!$G$11*0.25,$C$13/$G$32,IF(A3846&gt;Data!$G$11*0.25,$C$13,$C$13*10)),"")</f>
        <v/>
      </c>
      <c r="H3846" s="43" t="str">
        <f>IF(A3846&lt;&gt;"",IF(Data!$G$9="constant",$C$13,IF(Data!$G$9="squeeze",G3846,F3846)),"")</f>
        <v/>
      </c>
      <c r="I3846" s="38" t="str">
        <f ca="1">IF(ISNUMBER(A3846),NORMINV(RAND(),0,IF(AND(Data!$G$9="squeeze",A3846&lt;Data!$G$11*0.25),$H$32,1)*$C$30*$C$13)*($C$14*$C$12),"")</f>
        <v/>
      </c>
      <c r="J3846" s="42" t="str">
        <f ca="1">IFERROR(IF(Data!$C$6="Real",B3846,I3846+J3845+($C$14*$C$12)*(NORMINV(RAND(),$C$15,CHOOSE($G$13,$C$13,F3846,G3846)))),"")</f>
        <v/>
      </c>
      <c r="K3846" s="88" t="str">
        <f>IF(ISNUMBER(A3846), IF($G$16="fixed",$G$17,MIN(H3846*Data!$C$7*$C$16*0.5,$C$17*Data!$C$7))*$C$12,"")</f>
        <v/>
      </c>
      <c r="L3846" s="42" t="str">
        <f t="shared" ref="L3846:L3909" ca="1" si="1830">IFERROR(J3846,"")</f>
        <v/>
      </c>
      <c r="M3846" s="44" t="str">
        <f t="shared" ref="M3846:M3909" ca="1" si="1831">IFERROR(L3846+K3846*0.5,"")</f>
        <v/>
      </c>
      <c r="N3846" s="44" t="str">
        <f t="shared" ref="N3846:N3909" ca="1" si="1832">IFERROR(L3846-K3846*0.5,"")</f>
        <v/>
      </c>
      <c r="O3846" s="108" t="str">
        <f t="shared" si="1816"/>
        <v/>
      </c>
      <c r="P3846" s="102" t="str">
        <f t="shared" si="1817"/>
        <v/>
      </c>
      <c r="Q3846" s="102" t="str">
        <f t="shared" si="1818"/>
        <v/>
      </c>
      <c r="R3846" s="120" t="str">
        <f t="shared" si="1819"/>
        <v/>
      </c>
      <c r="S3846" s="54" t="str">
        <f t="shared" si="1820"/>
        <v/>
      </c>
      <c r="T3846" s="5" t="str">
        <f t="shared" si="1821"/>
        <v/>
      </c>
      <c r="U3846" s="152" t="str">
        <f t="shared" si="1804"/>
        <v/>
      </c>
      <c r="V3846" s="152" t="str">
        <f t="shared" si="1805"/>
        <v/>
      </c>
      <c r="W3846" s="153" t="str">
        <f t="shared" si="1806"/>
        <v/>
      </c>
      <c r="X3846" s="153" t="str">
        <f t="shared" si="1807"/>
        <v/>
      </c>
      <c r="Y3846" s="153" t="str">
        <f t="shared" si="1808"/>
        <v/>
      </c>
      <c r="Z3846" s="153" t="str">
        <f t="shared" si="1809"/>
        <v/>
      </c>
      <c r="AA3846" s="152" t="str">
        <f t="shared" si="1810"/>
        <v/>
      </c>
      <c r="AB3846" s="152" t="str">
        <f t="shared" si="1811"/>
        <v/>
      </c>
      <c r="AC3846" s="154" t="str">
        <f t="shared" si="1822"/>
        <v/>
      </c>
      <c r="AD3846" s="154" t="str">
        <f t="shared" si="1823"/>
        <v/>
      </c>
      <c r="AE3846" s="3" t="str">
        <f t="shared" si="1824"/>
        <v/>
      </c>
      <c r="AF3846" s="3" t="str">
        <f t="shared" si="1825"/>
        <v/>
      </c>
      <c r="AG3846" s="3" t="str">
        <f t="shared" si="1826"/>
        <v/>
      </c>
      <c r="AH3846" s="4" t="str">
        <f t="shared" si="1827"/>
        <v/>
      </c>
      <c r="AI3846" s="75" t="str">
        <f t="shared" si="1828"/>
        <v/>
      </c>
      <c r="AJ3846" s="75" t="str">
        <f t="shared" si="1829"/>
        <v/>
      </c>
    </row>
    <row r="3847" spans="1:36" ht="14.25">
      <c r="A3847" s="41" t="str">
        <f t="shared" si="1812"/>
        <v/>
      </c>
      <c r="B3847" s="150" t="str">
        <f>IF(ISNUMBER(A3847),INDEX('MetaTrader Import'!$H$13:$J$5893,TRUNC(((A3847-$A$39+1)-1)/3)+1,MOD((A3847-$A$39+1)-1,3)+1),"")</f>
        <v/>
      </c>
      <c r="C3847" s="43" t="str">
        <f t="shared" si="1813"/>
        <v/>
      </c>
      <c r="D3847" s="43" t="str">
        <f t="shared" ca="1" si="1803"/>
        <v/>
      </c>
      <c r="E3847" s="43" t="str">
        <f t="shared" si="1814"/>
        <v/>
      </c>
      <c r="F3847" s="43" t="str">
        <f t="shared" si="1815"/>
        <v/>
      </c>
      <c r="G3847" s="43" t="str">
        <f>IF(A3847&lt;&gt;"",IF(A3847&lt;Data!$G$11*0.25,$C$13/$G$32,IF(A3847&gt;Data!$G$11*0.25,$C$13,$C$13*10)),"")</f>
        <v/>
      </c>
      <c r="H3847" s="43" t="str">
        <f>IF(A3847&lt;&gt;"",IF(Data!$G$9="constant",$C$13,IF(Data!$G$9="squeeze",G3847,F3847)),"")</f>
        <v/>
      </c>
      <c r="I3847" s="38" t="str">
        <f ca="1">IF(ISNUMBER(A3847),NORMINV(RAND(),0,IF(AND(Data!$G$9="squeeze",A3847&lt;Data!$G$11*0.25),$H$32,1)*$C$30*$C$13)*($C$14*$C$12),"")</f>
        <v/>
      </c>
      <c r="J3847" s="42" t="str">
        <f ca="1">IFERROR(IF(Data!$C$6="Real",B3847,I3847+J3846+($C$14*$C$12)*(NORMINV(RAND(),$C$15,CHOOSE($G$13,$C$13,F3847,G3847)))),"")</f>
        <v/>
      </c>
      <c r="K3847" s="88" t="str">
        <f>IF(ISNUMBER(A3847), IF($G$16="fixed",$G$17,MIN(H3847*Data!$C$7*$C$16*0.5,$C$17*Data!$C$7))*$C$12,"")</f>
        <v/>
      </c>
      <c r="L3847" s="42" t="str">
        <f t="shared" ca="1" si="1830"/>
        <v/>
      </c>
      <c r="M3847" s="44" t="str">
        <f t="shared" ca="1" si="1831"/>
        <v/>
      </c>
      <c r="N3847" s="44" t="str">
        <f t="shared" ca="1" si="1832"/>
        <v/>
      </c>
      <c r="O3847" s="108" t="str">
        <f t="shared" si="1816"/>
        <v/>
      </c>
      <c r="P3847" s="102" t="str">
        <f t="shared" si="1817"/>
        <v/>
      </c>
      <c r="Q3847" s="102" t="str">
        <f t="shared" si="1818"/>
        <v/>
      </c>
      <c r="R3847" s="120" t="str">
        <f t="shared" si="1819"/>
        <v/>
      </c>
      <c r="S3847" s="54" t="str">
        <f t="shared" si="1820"/>
        <v/>
      </c>
      <c r="T3847" s="5" t="str">
        <f t="shared" si="1821"/>
        <v/>
      </c>
      <c r="U3847" s="152" t="str">
        <f t="shared" si="1804"/>
        <v/>
      </c>
      <c r="V3847" s="152" t="str">
        <f t="shared" si="1805"/>
        <v/>
      </c>
      <c r="W3847" s="153" t="str">
        <f t="shared" si="1806"/>
        <v/>
      </c>
      <c r="X3847" s="153" t="str">
        <f t="shared" si="1807"/>
        <v/>
      </c>
      <c r="Y3847" s="153" t="str">
        <f t="shared" si="1808"/>
        <v/>
      </c>
      <c r="Z3847" s="153" t="str">
        <f t="shared" si="1809"/>
        <v/>
      </c>
      <c r="AA3847" s="152" t="str">
        <f t="shared" si="1810"/>
        <v/>
      </c>
      <c r="AB3847" s="152" t="str">
        <f t="shared" si="1811"/>
        <v/>
      </c>
      <c r="AC3847" s="154" t="str">
        <f t="shared" si="1822"/>
        <v/>
      </c>
      <c r="AD3847" s="154" t="str">
        <f t="shared" si="1823"/>
        <v/>
      </c>
      <c r="AE3847" s="3" t="str">
        <f t="shared" si="1824"/>
        <v/>
      </c>
      <c r="AF3847" s="3" t="str">
        <f t="shared" si="1825"/>
        <v/>
      </c>
      <c r="AG3847" s="3" t="str">
        <f t="shared" si="1826"/>
        <v/>
      </c>
      <c r="AH3847" s="4" t="str">
        <f t="shared" si="1827"/>
        <v/>
      </c>
      <c r="AI3847" s="75" t="str">
        <f t="shared" si="1828"/>
        <v/>
      </c>
      <c r="AJ3847" s="75" t="str">
        <f t="shared" si="1829"/>
        <v/>
      </c>
    </row>
    <row r="3848" spans="1:36" ht="14.25">
      <c r="A3848" s="41" t="str">
        <f t="shared" si="1812"/>
        <v/>
      </c>
      <c r="B3848" s="150" t="str">
        <f>IF(ISNUMBER(A3848),INDEX('MetaTrader Import'!$H$13:$J$5893,TRUNC(((A3848-$A$39+1)-1)/3)+1,MOD((A3848-$A$39+1)-1,3)+1),"")</f>
        <v/>
      </c>
      <c r="C3848" s="43" t="str">
        <f t="shared" si="1813"/>
        <v/>
      </c>
      <c r="D3848" s="43" t="str">
        <f t="shared" ca="1" si="1803"/>
        <v/>
      </c>
      <c r="E3848" s="43" t="str">
        <f t="shared" si="1814"/>
        <v/>
      </c>
      <c r="F3848" s="43" t="str">
        <f t="shared" si="1815"/>
        <v/>
      </c>
      <c r="G3848" s="43" t="str">
        <f>IF(A3848&lt;&gt;"",IF(A3848&lt;Data!$G$11*0.25,$C$13/$G$32,IF(A3848&gt;Data!$G$11*0.25,$C$13,$C$13*10)),"")</f>
        <v/>
      </c>
      <c r="H3848" s="43" t="str">
        <f>IF(A3848&lt;&gt;"",IF(Data!$G$9="constant",$C$13,IF(Data!$G$9="squeeze",G3848,F3848)),"")</f>
        <v/>
      </c>
      <c r="I3848" s="38" t="str">
        <f ca="1">IF(ISNUMBER(A3848),NORMINV(RAND(),0,IF(AND(Data!$G$9="squeeze",A3848&lt;Data!$G$11*0.25),$H$32,1)*$C$30*$C$13)*($C$14*$C$12),"")</f>
        <v/>
      </c>
      <c r="J3848" s="42" t="str">
        <f ca="1">IFERROR(IF(Data!$C$6="Real",B3848,I3848+J3847+($C$14*$C$12)*(NORMINV(RAND(),$C$15,CHOOSE($G$13,$C$13,F3848,G3848)))),"")</f>
        <v/>
      </c>
      <c r="K3848" s="88" t="str">
        <f>IF(ISNUMBER(A3848), IF($G$16="fixed",$G$17,MIN(H3848*Data!$C$7*$C$16*0.5,$C$17*Data!$C$7))*$C$12,"")</f>
        <v/>
      </c>
      <c r="L3848" s="42" t="str">
        <f t="shared" ca="1" si="1830"/>
        <v/>
      </c>
      <c r="M3848" s="44" t="str">
        <f t="shared" ca="1" si="1831"/>
        <v/>
      </c>
      <c r="N3848" s="44" t="str">
        <f t="shared" ca="1" si="1832"/>
        <v/>
      </c>
      <c r="O3848" s="108" t="str">
        <f t="shared" si="1816"/>
        <v/>
      </c>
      <c r="P3848" s="102" t="str">
        <f t="shared" si="1817"/>
        <v/>
      </c>
      <c r="Q3848" s="102" t="str">
        <f t="shared" si="1818"/>
        <v/>
      </c>
      <c r="R3848" s="120" t="str">
        <f t="shared" si="1819"/>
        <v/>
      </c>
      <c r="S3848" s="54" t="str">
        <f t="shared" si="1820"/>
        <v/>
      </c>
      <c r="T3848" s="5" t="str">
        <f t="shared" si="1821"/>
        <v/>
      </c>
      <c r="U3848" s="152" t="str">
        <f t="shared" si="1804"/>
        <v/>
      </c>
      <c r="V3848" s="152" t="str">
        <f t="shared" si="1805"/>
        <v/>
      </c>
      <c r="W3848" s="153" t="str">
        <f t="shared" si="1806"/>
        <v/>
      </c>
      <c r="X3848" s="153" t="str">
        <f t="shared" si="1807"/>
        <v/>
      </c>
      <c r="Y3848" s="153" t="str">
        <f t="shared" si="1808"/>
        <v/>
      </c>
      <c r="Z3848" s="153" t="str">
        <f t="shared" si="1809"/>
        <v/>
      </c>
      <c r="AA3848" s="152" t="str">
        <f t="shared" si="1810"/>
        <v/>
      </c>
      <c r="AB3848" s="152" t="str">
        <f t="shared" si="1811"/>
        <v/>
      </c>
      <c r="AC3848" s="154" t="str">
        <f t="shared" si="1822"/>
        <v/>
      </c>
      <c r="AD3848" s="154" t="str">
        <f t="shared" si="1823"/>
        <v/>
      </c>
      <c r="AE3848" s="3" t="str">
        <f t="shared" si="1824"/>
        <v/>
      </c>
      <c r="AF3848" s="3" t="str">
        <f t="shared" si="1825"/>
        <v/>
      </c>
      <c r="AG3848" s="3" t="str">
        <f t="shared" si="1826"/>
        <v/>
      </c>
      <c r="AH3848" s="4" t="str">
        <f t="shared" si="1827"/>
        <v/>
      </c>
      <c r="AI3848" s="75" t="str">
        <f t="shared" si="1828"/>
        <v/>
      </c>
      <c r="AJ3848" s="75" t="str">
        <f t="shared" si="1829"/>
        <v/>
      </c>
    </row>
    <row r="3849" spans="1:36" ht="14.25">
      <c r="A3849" s="41" t="str">
        <f t="shared" si="1812"/>
        <v/>
      </c>
      <c r="B3849" s="150" t="str">
        <f>IF(ISNUMBER(A3849),INDEX('MetaTrader Import'!$H$13:$J$5893,TRUNC(((A3849-$A$39+1)-1)/3)+1,MOD((A3849-$A$39+1)-1,3)+1),"")</f>
        <v/>
      </c>
      <c r="C3849" s="43" t="str">
        <f t="shared" si="1813"/>
        <v/>
      </c>
      <c r="D3849" s="43" t="str">
        <f t="shared" ca="1" si="1803"/>
        <v/>
      </c>
      <c r="E3849" s="43" t="str">
        <f t="shared" si="1814"/>
        <v/>
      </c>
      <c r="F3849" s="43" t="str">
        <f t="shared" si="1815"/>
        <v/>
      </c>
      <c r="G3849" s="43" t="str">
        <f>IF(A3849&lt;&gt;"",IF(A3849&lt;Data!$G$11*0.25,$C$13/$G$32,IF(A3849&gt;Data!$G$11*0.25,$C$13,$C$13*10)),"")</f>
        <v/>
      </c>
      <c r="H3849" s="43" t="str">
        <f>IF(A3849&lt;&gt;"",IF(Data!$G$9="constant",$C$13,IF(Data!$G$9="squeeze",G3849,F3849)),"")</f>
        <v/>
      </c>
      <c r="I3849" s="38" t="str">
        <f ca="1">IF(ISNUMBER(A3849),NORMINV(RAND(),0,IF(AND(Data!$G$9="squeeze",A3849&lt;Data!$G$11*0.25),$H$32,1)*$C$30*$C$13)*($C$14*$C$12),"")</f>
        <v/>
      </c>
      <c r="J3849" s="42" t="str">
        <f ca="1">IFERROR(IF(Data!$C$6="Real",B3849,I3849+J3848+($C$14*$C$12)*(NORMINV(RAND(),$C$15,CHOOSE($G$13,$C$13,F3849,G3849)))),"")</f>
        <v/>
      </c>
      <c r="K3849" s="88" t="str">
        <f>IF(ISNUMBER(A3849), IF($G$16="fixed",$G$17,MIN(H3849*Data!$C$7*$C$16*0.5,$C$17*Data!$C$7))*$C$12,"")</f>
        <v/>
      </c>
      <c r="L3849" s="42" t="str">
        <f t="shared" ca="1" si="1830"/>
        <v/>
      </c>
      <c r="M3849" s="44" t="str">
        <f t="shared" ca="1" si="1831"/>
        <v/>
      </c>
      <c r="N3849" s="44" t="str">
        <f t="shared" ca="1" si="1832"/>
        <v/>
      </c>
      <c r="O3849" s="108" t="str">
        <f t="shared" si="1816"/>
        <v/>
      </c>
      <c r="P3849" s="102" t="str">
        <f t="shared" si="1817"/>
        <v/>
      </c>
      <c r="Q3849" s="102" t="str">
        <f t="shared" si="1818"/>
        <v/>
      </c>
      <c r="R3849" s="120" t="str">
        <f t="shared" si="1819"/>
        <v/>
      </c>
      <c r="S3849" s="54" t="str">
        <f t="shared" si="1820"/>
        <v/>
      </c>
      <c r="T3849" s="5" t="str">
        <f t="shared" si="1821"/>
        <v/>
      </c>
      <c r="U3849" s="152" t="str">
        <f t="shared" si="1804"/>
        <v/>
      </c>
      <c r="V3849" s="152" t="str">
        <f t="shared" si="1805"/>
        <v/>
      </c>
      <c r="W3849" s="153" t="str">
        <f t="shared" si="1806"/>
        <v/>
      </c>
      <c r="X3849" s="153" t="str">
        <f t="shared" si="1807"/>
        <v/>
      </c>
      <c r="Y3849" s="153" t="str">
        <f t="shared" si="1808"/>
        <v/>
      </c>
      <c r="Z3849" s="153" t="str">
        <f t="shared" si="1809"/>
        <v/>
      </c>
      <c r="AA3849" s="152" t="str">
        <f t="shared" si="1810"/>
        <v/>
      </c>
      <c r="AB3849" s="152" t="str">
        <f t="shared" si="1811"/>
        <v/>
      </c>
      <c r="AC3849" s="154" t="str">
        <f t="shared" si="1822"/>
        <v/>
      </c>
      <c r="AD3849" s="154" t="str">
        <f t="shared" si="1823"/>
        <v/>
      </c>
      <c r="AE3849" s="3" t="str">
        <f t="shared" si="1824"/>
        <v/>
      </c>
      <c r="AF3849" s="3" t="str">
        <f t="shared" si="1825"/>
        <v/>
      </c>
      <c r="AG3849" s="3" t="str">
        <f t="shared" si="1826"/>
        <v/>
      </c>
      <c r="AH3849" s="4" t="str">
        <f t="shared" si="1827"/>
        <v/>
      </c>
      <c r="AI3849" s="75" t="str">
        <f t="shared" si="1828"/>
        <v/>
      </c>
      <c r="AJ3849" s="75" t="str">
        <f t="shared" si="1829"/>
        <v/>
      </c>
    </row>
    <row r="3850" spans="1:36" ht="14.25">
      <c r="A3850" s="41" t="str">
        <f t="shared" si="1812"/>
        <v/>
      </c>
      <c r="B3850" s="150" t="str">
        <f>IF(ISNUMBER(A3850),INDEX('MetaTrader Import'!$H$13:$J$5893,TRUNC(((A3850-$A$39+1)-1)/3)+1,MOD((A3850-$A$39+1)-1,3)+1),"")</f>
        <v/>
      </c>
      <c r="C3850" s="43" t="str">
        <f t="shared" si="1813"/>
        <v/>
      </c>
      <c r="D3850" s="43" t="str">
        <f t="shared" ca="1" si="1803"/>
        <v/>
      </c>
      <c r="E3850" s="43" t="str">
        <f t="shared" si="1814"/>
        <v/>
      </c>
      <c r="F3850" s="43" t="str">
        <f t="shared" si="1815"/>
        <v/>
      </c>
      <c r="G3850" s="43" t="str">
        <f>IF(A3850&lt;&gt;"",IF(A3850&lt;Data!$G$11*0.25,$C$13/$G$32,IF(A3850&gt;Data!$G$11*0.25,$C$13,$C$13*10)),"")</f>
        <v/>
      </c>
      <c r="H3850" s="43" t="str">
        <f>IF(A3850&lt;&gt;"",IF(Data!$G$9="constant",$C$13,IF(Data!$G$9="squeeze",G3850,F3850)),"")</f>
        <v/>
      </c>
      <c r="I3850" s="38" t="str">
        <f ca="1">IF(ISNUMBER(A3850),NORMINV(RAND(),0,IF(AND(Data!$G$9="squeeze",A3850&lt;Data!$G$11*0.25),$H$32,1)*$C$30*$C$13)*($C$14*$C$12),"")</f>
        <v/>
      </c>
      <c r="J3850" s="42" t="str">
        <f ca="1">IFERROR(IF(Data!$C$6="Real",B3850,I3850+J3849+($C$14*$C$12)*(NORMINV(RAND(),$C$15,CHOOSE($G$13,$C$13,F3850,G3850)))),"")</f>
        <v/>
      </c>
      <c r="K3850" s="88" t="str">
        <f>IF(ISNUMBER(A3850), IF($G$16="fixed",$G$17,MIN(H3850*Data!$C$7*$C$16*0.5,$C$17*Data!$C$7))*$C$12,"")</f>
        <v/>
      </c>
      <c r="L3850" s="42" t="str">
        <f t="shared" ca="1" si="1830"/>
        <v/>
      </c>
      <c r="M3850" s="44" t="str">
        <f t="shared" ca="1" si="1831"/>
        <v/>
      </c>
      <c r="N3850" s="44" t="str">
        <f t="shared" ca="1" si="1832"/>
        <v/>
      </c>
      <c r="O3850" s="108" t="str">
        <f t="shared" si="1816"/>
        <v/>
      </c>
      <c r="P3850" s="102" t="str">
        <f t="shared" si="1817"/>
        <v/>
      </c>
      <c r="Q3850" s="102" t="str">
        <f t="shared" si="1818"/>
        <v/>
      </c>
      <c r="R3850" s="120" t="str">
        <f t="shared" si="1819"/>
        <v/>
      </c>
      <c r="S3850" s="54" t="str">
        <f t="shared" si="1820"/>
        <v/>
      </c>
      <c r="T3850" s="5" t="str">
        <f t="shared" si="1821"/>
        <v/>
      </c>
      <c r="U3850" s="152" t="str">
        <f t="shared" si="1804"/>
        <v/>
      </c>
      <c r="V3850" s="152" t="str">
        <f t="shared" si="1805"/>
        <v/>
      </c>
      <c r="W3850" s="153" t="str">
        <f t="shared" si="1806"/>
        <v/>
      </c>
      <c r="X3850" s="153" t="str">
        <f t="shared" si="1807"/>
        <v/>
      </c>
      <c r="Y3850" s="153" t="str">
        <f t="shared" si="1808"/>
        <v/>
      </c>
      <c r="Z3850" s="153" t="str">
        <f t="shared" si="1809"/>
        <v/>
      </c>
      <c r="AA3850" s="152" t="str">
        <f t="shared" si="1810"/>
        <v/>
      </c>
      <c r="AB3850" s="152" t="str">
        <f t="shared" si="1811"/>
        <v/>
      </c>
      <c r="AC3850" s="154" t="str">
        <f t="shared" si="1822"/>
        <v/>
      </c>
      <c r="AD3850" s="154" t="str">
        <f t="shared" si="1823"/>
        <v/>
      </c>
      <c r="AE3850" s="3" t="str">
        <f t="shared" si="1824"/>
        <v/>
      </c>
      <c r="AF3850" s="3" t="str">
        <f t="shared" si="1825"/>
        <v/>
      </c>
      <c r="AG3850" s="3" t="str">
        <f t="shared" si="1826"/>
        <v/>
      </c>
      <c r="AH3850" s="4" t="str">
        <f t="shared" si="1827"/>
        <v/>
      </c>
      <c r="AI3850" s="75" t="str">
        <f t="shared" si="1828"/>
        <v/>
      </c>
      <c r="AJ3850" s="75" t="str">
        <f t="shared" si="1829"/>
        <v/>
      </c>
    </row>
    <row r="3851" spans="1:36" ht="14.25">
      <c r="A3851" s="41" t="str">
        <f t="shared" si="1812"/>
        <v/>
      </c>
      <c r="B3851" s="150" t="str">
        <f>IF(ISNUMBER(A3851),INDEX('MetaTrader Import'!$H$13:$J$5893,TRUNC(((A3851-$A$39+1)-1)/3)+1,MOD((A3851-$A$39+1)-1,3)+1),"")</f>
        <v/>
      </c>
      <c r="C3851" s="43" t="str">
        <f t="shared" si="1813"/>
        <v/>
      </c>
      <c r="D3851" s="43" t="str">
        <f t="shared" ca="1" si="1803"/>
        <v/>
      </c>
      <c r="E3851" s="43" t="str">
        <f t="shared" si="1814"/>
        <v/>
      </c>
      <c r="F3851" s="43" t="str">
        <f t="shared" si="1815"/>
        <v/>
      </c>
      <c r="G3851" s="43" t="str">
        <f>IF(A3851&lt;&gt;"",IF(A3851&lt;Data!$G$11*0.25,$C$13/$G$32,IF(A3851&gt;Data!$G$11*0.25,$C$13,$C$13*10)),"")</f>
        <v/>
      </c>
      <c r="H3851" s="43" t="str">
        <f>IF(A3851&lt;&gt;"",IF(Data!$G$9="constant",$C$13,IF(Data!$G$9="squeeze",G3851,F3851)),"")</f>
        <v/>
      </c>
      <c r="I3851" s="38" t="str">
        <f ca="1">IF(ISNUMBER(A3851),NORMINV(RAND(),0,IF(AND(Data!$G$9="squeeze",A3851&lt;Data!$G$11*0.25),$H$32,1)*$C$30*$C$13)*($C$14*$C$12),"")</f>
        <v/>
      </c>
      <c r="J3851" s="42" t="str">
        <f ca="1">IFERROR(IF(Data!$C$6="Real",B3851,I3851+J3850+($C$14*$C$12)*(NORMINV(RAND(),$C$15,CHOOSE($G$13,$C$13,F3851,G3851)))),"")</f>
        <v/>
      </c>
      <c r="K3851" s="88" t="str">
        <f>IF(ISNUMBER(A3851), IF($G$16="fixed",$G$17,MIN(H3851*Data!$C$7*$C$16*0.5,$C$17*Data!$C$7))*$C$12,"")</f>
        <v/>
      </c>
      <c r="L3851" s="42" t="str">
        <f t="shared" ca="1" si="1830"/>
        <v/>
      </c>
      <c r="M3851" s="44" t="str">
        <f t="shared" ca="1" si="1831"/>
        <v/>
      </c>
      <c r="N3851" s="44" t="str">
        <f t="shared" ca="1" si="1832"/>
        <v/>
      </c>
      <c r="O3851" s="108" t="str">
        <f t="shared" si="1816"/>
        <v/>
      </c>
      <c r="P3851" s="102" t="str">
        <f t="shared" si="1817"/>
        <v/>
      </c>
      <c r="Q3851" s="102" t="str">
        <f t="shared" si="1818"/>
        <v/>
      </c>
      <c r="R3851" s="120" t="str">
        <f t="shared" si="1819"/>
        <v/>
      </c>
      <c r="S3851" s="54" t="str">
        <f t="shared" si="1820"/>
        <v/>
      </c>
      <c r="T3851" s="5" t="str">
        <f t="shared" si="1821"/>
        <v/>
      </c>
      <c r="U3851" s="152" t="str">
        <f t="shared" si="1804"/>
        <v/>
      </c>
      <c r="V3851" s="152" t="str">
        <f t="shared" si="1805"/>
        <v/>
      </c>
      <c r="W3851" s="153" t="str">
        <f t="shared" si="1806"/>
        <v/>
      </c>
      <c r="X3851" s="153" t="str">
        <f t="shared" si="1807"/>
        <v/>
      </c>
      <c r="Y3851" s="153" t="str">
        <f t="shared" si="1808"/>
        <v/>
      </c>
      <c r="Z3851" s="153" t="str">
        <f t="shared" si="1809"/>
        <v/>
      </c>
      <c r="AA3851" s="152" t="str">
        <f t="shared" si="1810"/>
        <v/>
      </c>
      <c r="AB3851" s="152" t="str">
        <f t="shared" si="1811"/>
        <v/>
      </c>
      <c r="AC3851" s="154" t="str">
        <f t="shared" si="1822"/>
        <v/>
      </c>
      <c r="AD3851" s="154" t="str">
        <f t="shared" si="1823"/>
        <v/>
      </c>
      <c r="AE3851" s="3" t="str">
        <f t="shared" si="1824"/>
        <v/>
      </c>
      <c r="AF3851" s="3" t="str">
        <f t="shared" si="1825"/>
        <v/>
      </c>
      <c r="AG3851" s="3" t="str">
        <f t="shared" si="1826"/>
        <v/>
      </c>
      <c r="AH3851" s="4" t="str">
        <f t="shared" si="1827"/>
        <v/>
      </c>
      <c r="AI3851" s="75" t="str">
        <f t="shared" si="1828"/>
        <v/>
      </c>
      <c r="AJ3851" s="75" t="str">
        <f t="shared" si="1829"/>
        <v/>
      </c>
    </row>
    <row r="3852" spans="1:36" ht="14.25">
      <c r="A3852" s="41" t="str">
        <f t="shared" si="1812"/>
        <v/>
      </c>
      <c r="B3852" s="150" t="str">
        <f>IF(ISNUMBER(A3852),INDEX('MetaTrader Import'!$H$13:$J$5893,TRUNC(((A3852-$A$39+1)-1)/3)+1,MOD((A3852-$A$39+1)-1,3)+1),"")</f>
        <v/>
      </c>
      <c r="C3852" s="43" t="str">
        <f t="shared" si="1813"/>
        <v/>
      </c>
      <c r="D3852" s="43" t="str">
        <f t="shared" ca="1" si="1803"/>
        <v/>
      </c>
      <c r="E3852" s="43" t="str">
        <f t="shared" si="1814"/>
        <v/>
      </c>
      <c r="F3852" s="43" t="str">
        <f t="shared" si="1815"/>
        <v/>
      </c>
      <c r="G3852" s="43" t="str">
        <f>IF(A3852&lt;&gt;"",IF(A3852&lt;Data!$G$11*0.25,$C$13/$G$32,IF(A3852&gt;Data!$G$11*0.25,$C$13,$C$13*10)),"")</f>
        <v/>
      </c>
      <c r="H3852" s="43" t="str">
        <f>IF(A3852&lt;&gt;"",IF(Data!$G$9="constant",$C$13,IF(Data!$G$9="squeeze",G3852,F3852)),"")</f>
        <v/>
      </c>
      <c r="I3852" s="38" t="str">
        <f ca="1">IF(ISNUMBER(A3852),NORMINV(RAND(),0,IF(AND(Data!$G$9="squeeze",A3852&lt;Data!$G$11*0.25),$H$32,1)*$C$30*$C$13)*($C$14*$C$12),"")</f>
        <v/>
      </c>
      <c r="J3852" s="42" t="str">
        <f ca="1">IFERROR(IF(Data!$C$6="Real",B3852,I3852+J3851+($C$14*$C$12)*(NORMINV(RAND(),$C$15,CHOOSE($G$13,$C$13,F3852,G3852)))),"")</f>
        <v/>
      </c>
      <c r="K3852" s="88" t="str">
        <f>IF(ISNUMBER(A3852), IF($G$16="fixed",$G$17,MIN(H3852*Data!$C$7*$C$16*0.5,$C$17*Data!$C$7))*$C$12,"")</f>
        <v/>
      </c>
      <c r="L3852" s="42" t="str">
        <f t="shared" ca="1" si="1830"/>
        <v/>
      </c>
      <c r="M3852" s="44" t="str">
        <f t="shared" ca="1" si="1831"/>
        <v/>
      </c>
      <c r="N3852" s="44" t="str">
        <f t="shared" ca="1" si="1832"/>
        <v/>
      </c>
      <c r="O3852" s="108" t="str">
        <f t="shared" si="1816"/>
        <v/>
      </c>
      <c r="P3852" s="102" t="str">
        <f t="shared" si="1817"/>
        <v/>
      </c>
      <c r="Q3852" s="102" t="str">
        <f t="shared" si="1818"/>
        <v/>
      </c>
      <c r="R3852" s="120" t="str">
        <f t="shared" si="1819"/>
        <v/>
      </c>
      <c r="S3852" s="54" t="str">
        <f t="shared" si="1820"/>
        <v/>
      </c>
      <c r="T3852" s="5" t="str">
        <f t="shared" si="1821"/>
        <v/>
      </c>
      <c r="U3852" s="152" t="str">
        <f t="shared" si="1804"/>
        <v/>
      </c>
      <c r="V3852" s="152" t="str">
        <f t="shared" si="1805"/>
        <v/>
      </c>
      <c r="W3852" s="153" t="str">
        <f t="shared" si="1806"/>
        <v/>
      </c>
      <c r="X3852" s="153" t="str">
        <f t="shared" si="1807"/>
        <v/>
      </c>
      <c r="Y3852" s="153" t="str">
        <f t="shared" si="1808"/>
        <v/>
      </c>
      <c r="Z3852" s="153" t="str">
        <f t="shared" si="1809"/>
        <v/>
      </c>
      <c r="AA3852" s="152" t="str">
        <f t="shared" si="1810"/>
        <v/>
      </c>
      <c r="AB3852" s="152" t="str">
        <f t="shared" si="1811"/>
        <v/>
      </c>
      <c r="AC3852" s="154" t="str">
        <f t="shared" si="1822"/>
        <v/>
      </c>
      <c r="AD3852" s="154" t="str">
        <f t="shared" si="1823"/>
        <v/>
      </c>
      <c r="AE3852" s="3" t="str">
        <f t="shared" si="1824"/>
        <v/>
      </c>
      <c r="AF3852" s="3" t="str">
        <f t="shared" si="1825"/>
        <v/>
      </c>
      <c r="AG3852" s="3" t="str">
        <f t="shared" si="1826"/>
        <v/>
      </c>
      <c r="AH3852" s="4" t="str">
        <f t="shared" si="1827"/>
        <v/>
      </c>
      <c r="AI3852" s="75" t="str">
        <f t="shared" si="1828"/>
        <v/>
      </c>
      <c r="AJ3852" s="75" t="str">
        <f t="shared" si="1829"/>
        <v/>
      </c>
    </row>
    <row r="3853" spans="1:36" ht="14.25">
      <c r="A3853" s="41" t="str">
        <f t="shared" si="1812"/>
        <v/>
      </c>
      <c r="B3853" s="150" t="str">
        <f>IF(ISNUMBER(A3853),INDEX('MetaTrader Import'!$H$13:$J$5893,TRUNC(((A3853-$A$39+1)-1)/3)+1,MOD((A3853-$A$39+1)-1,3)+1),"")</f>
        <v/>
      </c>
      <c r="C3853" s="43" t="str">
        <f t="shared" si="1813"/>
        <v/>
      </c>
      <c r="D3853" s="43" t="str">
        <f t="shared" ca="1" si="1803"/>
        <v/>
      </c>
      <c r="E3853" s="43" t="str">
        <f t="shared" si="1814"/>
        <v/>
      </c>
      <c r="F3853" s="43" t="str">
        <f t="shared" si="1815"/>
        <v/>
      </c>
      <c r="G3853" s="43" t="str">
        <f>IF(A3853&lt;&gt;"",IF(A3853&lt;Data!$G$11*0.25,$C$13/$G$32,IF(A3853&gt;Data!$G$11*0.25,$C$13,$C$13*10)),"")</f>
        <v/>
      </c>
      <c r="H3853" s="43" t="str">
        <f>IF(A3853&lt;&gt;"",IF(Data!$G$9="constant",$C$13,IF(Data!$G$9="squeeze",G3853,F3853)),"")</f>
        <v/>
      </c>
      <c r="I3853" s="38" t="str">
        <f ca="1">IF(ISNUMBER(A3853),NORMINV(RAND(),0,IF(AND(Data!$G$9="squeeze",A3853&lt;Data!$G$11*0.25),$H$32,1)*$C$30*$C$13)*($C$14*$C$12),"")</f>
        <v/>
      </c>
      <c r="J3853" s="42" t="str">
        <f ca="1">IFERROR(IF(Data!$C$6="Real",B3853,I3853+J3852+($C$14*$C$12)*(NORMINV(RAND(),$C$15,CHOOSE($G$13,$C$13,F3853,G3853)))),"")</f>
        <v/>
      </c>
      <c r="K3853" s="88" t="str">
        <f>IF(ISNUMBER(A3853), IF($G$16="fixed",$G$17,MIN(H3853*Data!$C$7*$C$16*0.5,$C$17*Data!$C$7))*$C$12,"")</f>
        <v/>
      </c>
      <c r="L3853" s="42" t="str">
        <f t="shared" ca="1" si="1830"/>
        <v/>
      </c>
      <c r="M3853" s="44" t="str">
        <f t="shared" ca="1" si="1831"/>
        <v/>
      </c>
      <c r="N3853" s="44" t="str">
        <f t="shared" ca="1" si="1832"/>
        <v/>
      </c>
      <c r="O3853" s="108" t="str">
        <f t="shared" si="1816"/>
        <v/>
      </c>
      <c r="P3853" s="102" t="str">
        <f t="shared" si="1817"/>
        <v/>
      </c>
      <c r="Q3853" s="102" t="str">
        <f t="shared" si="1818"/>
        <v/>
      </c>
      <c r="R3853" s="120" t="str">
        <f t="shared" si="1819"/>
        <v/>
      </c>
      <c r="S3853" s="54" t="str">
        <f t="shared" si="1820"/>
        <v/>
      </c>
      <c r="T3853" s="5" t="str">
        <f t="shared" si="1821"/>
        <v/>
      </c>
      <c r="U3853" s="152" t="str">
        <f t="shared" si="1804"/>
        <v/>
      </c>
      <c r="V3853" s="152" t="str">
        <f t="shared" si="1805"/>
        <v/>
      </c>
      <c r="W3853" s="153" t="str">
        <f t="shared" si="1806"/>
        <v/>
      </c>
      <c r="X3853" s="153" t="str">
        <f t="shared" si="1807"/>
        <v/>
      </c>
      <c r="Y3853" s="153" t="str">
        <f t="shared" si="1808"/>
        <v/>
      </c>
      <c r="Z3853" s="153" t="str">
        <f t="shared" si="1809"/>
        <v/>
      </c>
      <c r="AA3853" s="152" t="str">
        <f t="shared" si="1810"/>
        <v/>
      </c>
      <c r="AB3853" s="152" t="str">
        <f t="shared" si="1811"/>
        <v/>
      </c>
      <c r="AC3853" s="154" t="str">
        <f t="shared" si="1822"/>
        <v/>
      </c>
      <c r="AD3853" s="154" t="str">
        <f t="shared" si="1823"/>
        <v/>
      </c>
      <c r="AE3853" s="3" t="str">
        <f t="shared" si="1824"/>
        <v/>
      </c>
      <c r="AF3853" s="3" t="str">
        <f t="shared" si="1825"/>
        <v/>
      </c>
      <c r="AG3853" s="3" t="str">
        <f t="shared" si="1826"/>
        <v/>
      </c>
      <c r="AH3853" s="4" t="str">
        <f t="shared" si="1827"/>
        <v/>
      </c>
      <c r="AI3853" s="75" t="str">
        <f t="shared" si="1828"/>
        <v/>
      </c>
      <c r="AJ3853" s="75" t="str">
        <f t="shared" si="1829"/>
        <v/>
      </c>
    </row>
    <row r="3854" spans="1:36" ht="14.25">
      <c r="A3854" s="41" t="str">
        <f t="shared" si="1812"/>
        <v/>
      </c>
      <c r="B3854" s="150" t="str">
        <f>IF(ISNUMBER(A3854),INDEX('MetaTrader Import'!$H$13:$J$5893,TRUNC(((A3854-$A$39+1)-1)/3)+1,MOD((A3854-$A$39+1)-1,3)+1),"")</f>
        <v/>
      </c>
      <c r="C3854" s="43" t="str">
        <f t="shared" si="1813"/>
        <v/>
      </c>
      <c r="D3854" s="43" t="str">
        <f t="shared" ca="1" si="1803"/>
        <v/>
      </c>
      <c r="E3854" s="43" t="str">
        <f t="shared" si="1814"/>
        <v/>
      </c>
      <c r="F3854" s="43" t="str">
        <f t="shared" si="1815"/>
        <v/>
      </c>
      <c r="G3854" s="43" t="str">
        <f>IF(A3854&lt;&gt;"",IF(A3854&lt;Data!$G$11*0.25,$C$13/$G$32,IF(A3854&gt;Data!$G$11*0.25,$C$13,$C$13*10)),"")</f>
        <v/>
      </c>
      <c r="H3854" s="43" t="str">
        <f>IF(A3854&lt;&gt;"",IF(Data!$G$9="constant",$C$13,IF(Data!$G$9="squeeze",G3854,F3854)),"")</f>
        <v/>
      </c>
      <c r="I3854" s="38" t="str">
        <f ca="1">IF(ISNUMBER(A3854),NORMINV(RAND(),0,IF(AND(Data!$G$9="squeeze",A3854&lt;Data!$G$11*0.25),$H$32,1)*$C$30*$C$13)*($C$14*$C$12),"")</f>
        <v/>
      </c>
      <c r="J3854" s="42" t="str">
        <f ca="1">IFERROR(IF(Data!$C$6="Real",B3854,I3854+J3853+($C$14*$C$12)*(NORMINV(RAND(),$C$15,CHOOSE($G$13,$C$13,F3854,G3854)))),"")</f>
        <v/>
      </c>
      <c r="K3854" s="88" t="str">
        <f>IF(ISNUMBER(A3854), IF($G$16="fixed",$G$17,MIN(H3854*Data!$C$7*$C$16*0.5,$C$17*Data!$C$7))*$C$12,"")</f>
        <v/>
      </c>
      <c r="L3854" s="42" t="str">
        <f t="shared" ca="1" si="1830"/>
        <v/>
      </c>
      <c r="M3854" s="44" t="str">
        <f t="shared" ca="1" si="1831"/>
        <v/>
      </c>
      <c r="N3854" s="44" t="str">
        <f t="shared" ca="1" si="1832"/>
        <v/>
      </c>
      <c r="O3854" s="108" t="str">
        <f t="shared" si="1816"/>
        <v/>
      </c>
      <c r="P3854" s="102" t="str">
        <f t="shared" si="1817"/>
        <v/>
      </c>
      <c r="Q3854" s="102" t="str">
        <f t="shared" si="1818"/>
        <v/>
      </c>
      <c r="R3854" s="120" t="str">
        <f t="shared" si="1819"/>
        <v/>
      </c>
      <c r="S3854" s="54" t="str">
        <f t="shared" si="1820"/>
        <v/>
      </c>
      <c r="T3854" s="5" t="str">
        <f t="shared" si="1821"/>
        <v/>
      </c>
      <c r="U3854" s="152" t="str">
        <f t="shared" si="1804"/>
        <v/>
      </c>
      <c r="V3854" s="152" t="str">
        <f t="shared" si="1805"/>
        <v/>
      </c>
      <c r="W3854" s="153" t="str">
        <f t="shared" si="1806"/>
        <v/>
      </c>
      <c r="X3854" s="153" t="str">
        <f t="shared" si="1807"/>
        <v/>
      </c>
      <c r="Y3854" s="153" t="str">
        <f t="shared" si="1808"/>
        <v/>
      </c>
      <c r="Z3854" s="153" t="str">
        <f t="shared" si="1809"/>
        <v/>
      </c>
      <c r="AA3854" s="152" t="str">
        <f t="shared" si="1810"/>
        <v/>
      </c>
      <c r="AB3854" s="152" t="str">
        <f t="shared" si="1811"/>
        <v/>
      </c>
      <c r="AC3854" s="154" t="str">
        <f t="shared" si="1822"/>
        <v/>
      </c>
      <c r="AD3854" s="154" t="str">
        <f t="shared" si="1823"/>
        <v/>
      </c>
      <c r="AE3854" s="3" t="str">
        <f t="shared" si="1824"/>
        <v/>
      </c>
      <c r="AF3854" s="3" t="str">
        <f t="shared" si="1825"/>
        <v/>
      </c>
      <c r="AG3854" s="3" t="str">
        <f t="shared" si="1826"/>
        <v/>
      </c>
      <c r="AH3854" s="4" t="str">
        <f t="shared" si="1827"/>
        <v/>
      </c>
      <c r="AI3854" s="75" t="str">
        <f t="shared" si="1828"/>
        <v/>
      </c>
      <c r="AJ3854" s="75" t="str">
        <f t="shared" si="1829"/>
        <v/>
      </c>
    </row>
    <row r="3855" spans="1:36" ht="14.25">
      <c r="A3855" s="41" t="str">
        <f t="shared" si="1812"/>
        <v/>
      </c>
      <c r="B3855" s="150" t="str">
        <f>IF(ISNUMBER(A3855),INDEX('MetaTrader Import'!$H$13:$J$5893,TRUNC(((A3855-$A$39+1)-1)/3)+1,MOD((A3855-$A$39+1)-1,3)+1),"")</f>
        <v/>
      </c>
      <c r="C3855" s="43" t="str">
        <f t="shared" si="1813"/>
        <v/>
      </c>
      <c r="D3855" s="43" t="str">
        <f t="shared" ca="1" si="1803"/>
        <v/>
      </c>
      <c r="E3855" s="43" t="str">
        <f t="shared" si="1814"/>
        <v/>
      </c>
      <c r="F3855" s="43" t="str">
        <f t="shared" si="1815"/>
        <v/>
      </c>
      <c r="G3855" s="43" t="str">
        <f>IF(A3855&lt;&gt;"",IF(A3855&lt;Data!$G$11*0.25,$C$13/$G$32,IF(A3855&gt;Data!$G$11*0.25,$C$13,$C$13*10)),"")</f>
        <v/>
      </c>
      <c r="H3855" s="43" t="str">
        <f>IF(A3855&lt;&gt;"",IF(Data!$G$9="constant",$C$13,IF(Data!$G$9="squeeze",G3855,F3855)),"")</f>
        <v/>
      </c>
      <c r="I3855" s="38" t="str">
        <f ca="1">IF(ISNUMBER(A3855),NORMINV(RAND(),0,IF(AND(Data!$G$9="squeeze",A3855&lt;Data!$G$11*0.25),$H$32,1)*$C$30*$C$13)*($C$14*$C$12),"")</f>
        <v/>
      </c>
      <c r="J3855" s="42" t="str">
        <f ca="1">IFERROR(IF(Data!$C$6="Real",B3855,I3855+J3854+($C$14*$C$12)*(NORMINV(RAND(),$C$15,CHOOSE($G$13,$C$13,F3855,G3855)))),"")</f>
        <v/>
      </c>
      <c r="K3855" s="88" t="str">
        <f>IF(ISNUMBER(A3855), IF($G$16="fixed",$G$17,MIN(H3855*Data!$C$7*$C$16*0.5,$C$17*Data!$C$7))*$C$12,"")</f>
        <v/>
      </c>
      <c r="L3855" s="42" t="str">
        <f t="shared" ca="1" si="1830"/>
        <v/>
      </c>
      <c r="M3855" s="44" t="str">
        <f t="shared" ca="1" si="1831"/>
        <v/>
      </c>
      <c r="N3855" s="44" t="str">
        <f t="shared" ca="1" si="1832"/>
        <v/>
      </c>
      <c r="O3855" s="108" t="str">
        <f t="shared" si="1816"/>
        <v/>
      </c>
      <c r="P3855" s="102" t="str">
        <f t="shared" si="1817"/>
        <v/>
      </c>
      <c r="Q3855" s="102" t="str">
        <f t="shared" si="1818"/>
        <v/>
      </c>
      <c r="R3855" s="120" t="str">
        <f t="shared" si="1819"/>
        <v/>
      </c>
      <c r="S3855" s="54" t="str">
        <f t="shared" si="1820"/>
        <v/>
      </c>
      <c r="T3855" s="5" t="str">
        <f t="shared" si="1821"/>
        <v/>
      </c>
      <c r="U3855" s="152" t="str">
        <f t="shared" si="1804"/>
        <v/>
      </c>
      <c r="V3855" s="152" t="str">
        <f t="shared" si="1805"/>
        <v/>
      </c>
      <c r="W3855" s="153" t="str">
        <f t="shared" si="1806"/>
        <v/>
      </c>
      <c r="X3855" s="153" t="str">
        <f t="shared" si="1807"/>
        <v/>
      </c>
      <c r="Y3855" s="153" t="str">
        <f t="shared" si="1808"/>
        <v/>
      </c>
      <c r="Z3855" s="153" t="str">
        <f t="shared" si="1809"/>
        <v/>
      </c>
      <c r="AA3855" s="152" t="str">
        <f t="shared" si="1810"/>
        <v/>
      </c>
      <c r="AB3855" s="152" t="str">
        <f t="shared" si="1811"/>
        <v/>
      </c>
      <c r="AC3855" s="154" t="str">
        <f t="shared" si="1822"/>
        <v/>
      </c>
      <c r="AD3855" s="154" t="str">
        <f t="shared" si="1823"/>
        <v/>
      </c>
      <c r="AE3855" s="3" t="str">
        <f t="shared" si="1824"/>
        <v/>
      </c>
      <c r="AF3855" s="3" t="str">
        <f t="shared" si="1825"/>
        <v/>
      </c>
      <c r="AG3855" s="3" t="str">
        <f t="shared" si="1826"/>
        <v/>
      </c>
      <c r="AH3855" s="4" t="str">
        <f t="shared" si="1827"/>
        <v/>
      </c>
      <c r="AI3855" s="75" t="str">
        <f t="shared" si="1828"/>
        <v/>
      </c>
      <c r="AJ3855" s="75" t="str">
        <f t="shared" si="1829"/>
        <v/>
      </c>
    </row>
    <row r="3856" spans="1:36" ht="14.25">
      <c r="A3856" s="41" t="str">
        <f t="shared" si="1812"/>
        <v/>
      </c>
      <c r="B3856" s="150" t="str">
        <f>IF(ISNUMBER(A3856),INDEX('MetaTrader Import'!$H$13:$J$5893,TRUNC(((A3856-$A$39+1)-1)/3)+1,MOD((A3856-$A$39+1)-1,3)+1),"")</f>
        <v/>
      </c>
      <c r="C3856" s="43" t="str">
        <f t="shared" si="1813"/>
        <v/>
      </c>
      <c r="D3856" s="43" t="str">
        <f t="shared" ca="1" si="1803"/>
        <v/>
      </c>
      <c r="E3856" s="43" t="str">
        <f t="shared" si="1814"/>
        <v/>
      </c>
      <c r="F3856" s="43" t="str">
        <f t="shared" si="1815"/>
        <v/>
      </c>
      <c r="G3856" s="43" t="str">
        <f>IF(A3856&lt;&gt;"",IF(A3856&lt;Data!$G$11*0.25,$C$13/$G$32,IF(A3856&gt;Data!$G$11*0.25,$C$13,$C$13*10)),"")</f>
        <v/>
      </c>
      <c r="H3856" s="43" t="str">
        <f>IF(A3856&lt;&gt;"",IF(Data!$G$9="constant",$C$13,IF(Data!$G$9="squeeze",G3856,F3856)),"")</f>
        <v/>
      </c>
      <c r="I3856" s="38" t="str">
        <f ca="1">IF(ISNUMBER(A3856),NORMINV(RAND(),0,IF(AND(Data!$G$9="squeeze",A3856&lt;Data!$G$11*0.25),$H$32,1)*$C$30*$C$13)*($C$14*$C$12),"")</f>
        <v/>
      </c>
      <c r="J3856" s="42" t="str">
        <f ca="1">IFERROR(IF(Data!$C$6="Real",B3856,I3856+J3855+($C$14*$C$12)*(NORMINV(RAND(),$C$15,CHOOSE($G$13,$C$13,F3856,G3856)))),"")</f>
        <v/>
      </c>
      <c r="K3856" s="88" t="str">
        <f>IF(ISNUMBER(A3856), IF($G$16="fixed",$G$17,MIN(H3856*Data!$C$7*$C$16*0.5,$C$17*Data!$C$7))*$C$12,"")</f>
        <v/>
      </c>
      <c r="L3856" s="42" t="str">
        <f t="shared" ca="1" si="1830"/>
        <v/>
      </c>
      <c r="M3856" s="44" t="str">
        <f t="shared" ca="1" si="1831"/>
        <v/>
      </c>
      <c r="N3856" s="44" t="str">
        <f t="shared" ca="1" si="1832"/>
        <v/>
      </c>
      <c r="O3856" s="108" t="str">
        <f t="shared" si="1816"/>
        <v/>
      </c>
      <c r="P3856" s="102" t="str">
        <f t="shared" si="1817"/>
        <v/>
      </c>
      <c r="Q3856" s="102" t="str">
        <f t="shared" si="1818"/>
        <v/>
      </c>
      <c r="R3856" s="120" t="str">
        <f t="shared" si="1819"/>
        <v/>
      </c>
      <c r="S3856" s="54" t="str">
        <f t="shared" si="1820"/>
        <v/>
      </c>
      <c r="T3856" s="5" t="str">
        <f t="shared" si="1821"/>
        <v/>
      </c>
      <c r="U3856" s="152" t="str">
        <f t="shared" si="1804"/>
        <v/>
      </c>
      <c r="V3856" s="152" t="str">
        <f t="shared" si="1805"/>
        <v/>
      </c>
      <c r="W3856" s="153" t="str">
        <f t="shared" si="1806"/>
        <v/>
      </c>
      <c r="X3856" s="153" t="str">
        <f t="shared" si="1807"/>
        <v/>
      </c>
      <c r="Y3856" s="153" t="str">
        <f t="shared" si="1808"/>
        <v/>
      </c>
      <c r="Z3856" s="153" t="str">
        <f t="shared" si="1809"/>
        <v/>
      </c>
      <c r="AA3856" s="152" t="str">
        <f t="shared" si="1810"/>
        <v/>
      </c>
      <c r="AB3856" s="152" t="str">
        <f t="shared" si="1811"/>
        <v/>
      </c>
      <c r="AC3856" s="154" t="str">
        <f t="shared" si="1822"/>
        <v/>
      </c>
      <c r="AD3856" s="154" t="str">
        <f t="shared" si="1823"/>
        <v/>
      </c>
      <c r="AE3856" s="3" t="str">
        <f t="shared" si="1824"/>
        <v/>
      </c>
      <c r="AF3856" s="3" t="str">
        <f t="shared" si="1825"/>
        <v/>
      </c>
      <c r="AG3856" s="3" t="str">
        <f t="shared" si="1826"/>
        <v/>
      </c>
      <c r="AH3856" s="4" t="str">
        <f t="shared" si="1827"/>
        <v/>
      </c>
      <c r="AI3856" s="75" t="str">
        <f t="shared" si="1828"/>
        <v/>
      </c>
      <c r="AJ3856" s="75" t="str">
        <f t="shared" si="1829"/>
        <v/>
      </c>
    </row>
    <row r="3857" spans="1:36" ht="14.25">
      <c r="A3857" s="41" t="str">
        <f t="shared" si="1812"/>
        <v/>
      </c>
      <c r="B3857" s="150" t="str">
        <f>IF(ISNUMBER(A3857),INDEX('MetaTrader Import'!$H$13:$J$5893,TRUNC(((A3857-$A$39+1)-1)/3)+1,MOD((A3857-$A$39+1)-1,3)+1),"")</f>
        <v/>
      </c>
      <c r="C3857" s="43" t="str">
        <f t="shared" si="1813"/>
        <v/>
      </c>
      <c r="D3857" s="43" t="str">
        <f t="shared" ca="1" si="1803"/>
        <v/>
      </c>
      <c r="E3857" s="43" t="str">
        <f t="shared" si="1814"/>
        <v/>
      </c>
      <c r="F3857" s="43" t="str">
        <f t="shared" si="1815"/>
        <v/>
      </c>
      <c r="G3857" s="43" t="str">
        <f>IF(A3857&lt;&gt;"",IF(A3857&lt;Data!$G$11*0.25,$C$13/$G$32,IF(A3857&gt;Data!$G$11*0.25,$C$13,$C$13*10)),"")</f>
        <v/>
      </c>
      <c r="H3857" s="43" t="str">
        <f>IF(A3857&lt;&gt;"",IF(Data!$G$9="constant",$C$13,IF(Data!$G$9="squeeze",G3857,F3857)),"")</f>
        <v/>
      </c>
      <c r="I3857" s="38" t="str">
        <f ca="1">IF(ISNUMBER(A3857),NORMINV(RAND(),0,IF(AND(Data!$G$9="squeeze",A3857&lt;Data!$G$11*0.25),$H$32,1)*$C$30*$C$13)*($C$14*$C$12),"")</f>
        <v/>
      </c>
      <c r="J3857" s="42" t="str">
        <f ca="1">IFERROR(IF(Data!$C$6="Real",B3857,I3857+J3856+($C$14*$C$12)*(NORMINV(RAND(),$C$15,CHOOSE($G$13,$C$13,F3857,G3857)))),"")</f>
        <v/>
      </c>
      <c r="K3857" s="88" t="str">
        <f>IF(ISNUMBER(A3857), IF($G$16="fixed",$G$17,MIN(H3857*Data!$C$7*$C$16*0.5,$C$17*Data!$C$7))*$C$12,"")</f>
        <v/>
      </c>
      <c r="L3857" s="42" t="str">
        <f t="shared" ca="1" si="1830"/>
        <v/>
      </c>
      <c r="M3857" s="44" t="str">
        <f t="shared" ca="1" si="1831"/>
        <v/>
      </c>
      <c r="N3857" s="44" t="str">
        <f t="shared" ca="1" si="1832"/>
        <v/>
      </c>
      <c r="O3857" s="108" t="str">
        <f t="shared" si="1816"/>
        <v/>
      </c>
      <c r="P3857" s="102" t="str">
        <f t="shared" si="1817"/>
        <v/>
      </c>
      <c r="Q3857" s="102" t="str">
        <f t="shared" si="1818"/>
        <v/>
      </c>
      <c r="R3857" s="120" t="str">
        <f t="shared" si="1819"/>
        <v/>
      </c>
      <c r="S3857" s="54" t="str">
        <f t="shared" si="1820"/>
        <v/>
      </c>
      <c r="T3857" s="5" t="str">
        <f t="shared" si="1821"/>
        <v/>
      </c>
      <c r="U3857" s="152" t="str">
        <f t="shared" si="1804"/>
        <v/>
      </c>
      <c r="V3857" s="152" t="str">
        <f t="shared" si="1805"/>
        <v/>
      </c>
      <c r="W3857" s="153" t="str">
        <f t="shared" si="1806"/>
        <v/>
      </c>
      <c r="X3857" s="153" t="str">
        <f t="shared" si="1807"/>
        <v/>
      </c>
      <c r="Y3857" s="153" t="str">
        <f t="shared" si="1808"/>
        <v/>
      </c>
      <c r="Z3857" s="153" t="str">
        <f t="shared" si="1809"/>
        <v/>
      </c>
      <c r="AA3857" s="152" t="str">
        <f t="shared" si="1810"/>
        <v/>
      </c>
      <c r="AB3857" s="152" t="str">
        <f t="shared" si="1811"/>
        <v/>
      </c>
      <c r="AC3857" s="154" t="str">
        <f t="shared" si="1822"/>
        <v/>
      </c>
      <c r="AD3857" s="154" t="str">
        <f t="shared" si="1823"/>
        <v/>
      </c>
      <c r="AE3857" s="3" t="str">
        <f t="shared" si="1824"/>
        <v/>
      </c>
      <c r="AF3857" s="3" t="str">
        <f t="shared" si="1825"/>
        <v/>
      </c>
      <c r="AG3857" s="3" t="str">
        <f t="shared" si="1826"/>
        <v/>
      </c>
      <c r="AH3857" s="4" t="str">
        <f t="shared" si="1827"/>
        <v/>
      </c>
      <c r="AI3857" s="75" t="str">
        <f t="shared" si="1828"/>
        <v/>
      </c>
      <c r="AJ3857" s="75" t="str">
        <f t="shared" si="1829"/>
        <v/>
      </c>
    </row>
    <row r="3858" spans="1:36" ht="14.25">
      <c r="A3858" s="41" t="str">
        <f t="shared" si="1812"/>
        <v/>
      </c>
      <c r="B3858" s="150" t="str">
        <f>IF(ISNUMBER(A3858),INDEX('MetaTrader Import'!$H$13:$J$5893,TRUNC(((A3858-$A$39+1)-1)/3)+1,MOD((A3858-$A$39+1)-1,3)+1),"")</f>
        <v/>
      </c>
      <c r="C3858" s="43" t="str">
        <f t="shared" si="1813"/>
        <v/>
      </c>
      <c r="D3858" s="43" t="str">
        <f t="shared" ca="1" si="1803"/>
        <v/>
      </c>
      <c r="E3858" s="43" t="str">
        <f t="shared" si="1814"/>
        <v/>
      </c>
      <c r="F3858" s="43" t="str">
        <f t="shared" si="1815"/>
        <v/>
      </c>
      <c r="G3858" s="43" t="str">
        <f>IF(A3858&lt;&gt;"",IF(A3858&lt;Data!$G$11*0.25,$C$13/$G$32,IF(A3858&gt;Data!$G$11*0.25,$C$13,$C$13*10)),"")</f>
        <v/>
      </c>
      <c r="H3858" s="43" t="str">
        <f>IF(A3858&lt;&gt;"",IF(Data!$G$9="constant",$C$13,IF(Data!$G$9="squeeze",G3858,F3858)),"")</f>
        <v/>
      </c>
      <c r="I3858" s="38" t="str">
        <f ca="1">IF(ISNUMBER(A3858),NORMINV(RAND(),0,IF(AND(Data!$G$9="squeeze",A3858&lt;Data!$G$11*0.25),$H$32,1)*$C$30*$C$13)*($C$14*$C$12),"")</f>
        <v/>
      </c>
      <c r="J3858" s="42" t="str">
        <f ca="1">IFERROR(IF(Data!$C$6="Real",B3858,I3858+J3857+($C$14*$C$12)*(NORMINV(RAND(),$C$15,CHOOSE($G$13,$C$13,F3858,G3858)))),"")</f>
        <v/>
      </c>
      <c r="K3858" s="88" t="str">
        <f>IF(ISNUMBER(A3858), IF($G$16="fixed",$G$17,MIN(H3858*Data!$C$7*$C$16*0.5,$C$17*Data!$C$7))*$C$12,"")</f>
        <v/>
      </c>
      <c r="L3858" s="42" t="str">
        <f t="shared" ca="1" si="1830"/>
        <v/>
      </c>
      <c r="M3858" s="44" t="str">
        <f t="shared" ca="1" si="1831"/>
        <v/>
      </c>
      <c r="N3858" s="44" t="str">
        <f t="shared" ca="1" si="1832"/>
        <v/>
      </c>
      <c r="O3858" s="108" t="str">
        <f t="shared" si="1816"/>
        <v/>
      </c>
      <c r="P3858" s="102" t="str">
        <f t="shared" si="1817"/>
        <v/>
      </c>
      <c r="Q3858" s="102" t="str">
        <f t="shared" si="1818"/>
        <v/>
      </c>
      <c r="R3858" s="120" t="str">
        <f t="shared" si="1819"/>
        <v/>
      </c>
      <c r="S3858" s="54" t="str">
        <f t="shared" si="1820"/>
        <v/>
      </c>
      <c r="T3858" s="5" t="str">
        <f t="shared" si="1821"/>
        <v/>
      </c>
      <c r="U3858" s="152" t="str">
        <f t="shared" si="1804"/>
        <v/>
      </c>
      <c r="V3858" s="152" t="str">
        <f t="shared" si="1805"/>
        <v/>
      </c>
      <c r="W3858" s="153" t="str">
        <f t="shared" si="1806"/>
        <v/>
      </c>
      <c r="X3858" s="153" t="str">
        <f t="shared" si="1807"/>
        <v/>
      </c>
      <c r="Y3858" s="153" t="str">
        <f t="shared" si="1808"/>
        <v/>
      </c>
      <c r="Z3858" s="153" t="str">
        <f t="shared" si="1809"/>
        <v/>
      </c>
      <c r="AA3858" s="152" t="str">
        <f t="shared" si="1810"/>
        <v/>
      </c>
      <c r="AB3858" s="152" t="str">
        <f t="shared" si="1811"/>
        <v/>
      </c>
      <c r="AC3858" s="154" t="str">
        <f t="shared" si="1822"/>
        <v/>
      </c>
      <c r="AD3858" s="154" t="str">
        <f t="shared" si="1823"/>
        <v/>
      </c>
      <c r="AE3858" s="3" t="str">
        <f t="shared" si="1824"/>
        <v/>
      </c>
      <c r="AF3858" s="3" t="str">
        <f t="shared" si="1825"/>
        <v/>
      </c>
      <c r="AG3858" s="3" t="str">
        <f t="shared" si="1826"/>
        <v/>
      </c>
      <c r="AH3858" s="4" t="str">
        <f t="shared" si="1827"/>
        <v/>
      </c>
      <c r="AI3858" s="75" t="str">
        <f t="shared" si="1828"/>
        <v/>
      </c>
      <c r="AJ3858" s="75" t="str">
        <f t="shared" si="1829"/>
        <v/>
      </c>
    </row>
    <row r="3859" spans="1:36" ht="14.25">
      <c r="A3859" s="41" t="str">
        <f t="shared" si="1812"/>
        <v/>
      </c>
      <c r="B3859" s="150" t="str">
        <f>IF(ISNUMBER(A3859),INDEX('MetaTrader Import'!$H$13:$J$5893,TRUNC(((A3859-$A$39+1)-1)/3)+1,MOD((A3859-$A$39+1)-1,3)+1),"")</f>
        <v/>
      </c>
      <c r="C3859" s="43" t="str">
        <f t="shared" si="1813"/>
        <v/>
      </c>
      <c r="D3859" s="43" t="str">
        <f t="shared" ca="1" si="1803"/>
        <v/>
      </c>
      <c r="E3859" s="43" t="str">
        <f t="shared" si="1814"/>
        <v/>
      </c>
      <c r="F3859" s="43" t="str">
        <f t="shared" si="1815"/>
        <v/>
      </c>
      <c r="G3859" s="43" t="str">
        <f>IF(A3859&lt;&gt;"",IF(A3859&lt;Data!$G$11*0.25,$C$13/$G$32,IF(A3859&gt;Data!$G$11*0.25,$C$13,$C$13*10)),"")</f>
        <v/>
      </c>
      <c r="H3859" s="43" t="str">
        <f>IF(A3859&lt;&gt;"",IF(Data!$G$9="constant",$C$13,IF(Data!$G$9="squeeze",G3859,F3859)),"")</f>
        <v/>
      </c>
      <c r="I3859" s="38" t="str">
        <f ca="1">IF(ISNUMBER(A3859),NORMINV(RAND(),0,IF(AND(Data!$G$9="squeeze",A3859&lt;Data!$G$11*0.25),$H$32,1)*$C$30*$C$13)*($C$14*$C$12),"")</f>
        <v/>
      </c>
      <c r="J3859" s="42" t="str">
        <f ca="1">IFERROR(IF(Data!$C$6="Real",B3859,I3859+J3858+($C$14*$C$12)*(NORMINV(RAND(),$C$15,CHOOSE($G$13,$C$13,F3859,G3859)))),"")</f>
        <v/>
      </c>
      <c r="K3859" s="88" t="str">
        <f>IF(ISNUMBER(A3859), IF($G$16="fixed",$G$17,MIN(H3859*Data!$C$7*$C$16*0.5,$C$17*Data!$C$7))*$C$12,"")</f>
        <v/>
      </c>
      <c r="L3859" s="42" t="str">
        <f t="shared" ca="1" si="1830"/>
        <v/>
      </c>
      <c r="M3859" s="44" t="str">
        <f t="shared" ca="1" si="1831"/>
        <v/>
      </c>
      <c r="N3859" s="44" t="str">
        <f t="shared" ca="1" si="1832"/>
        <v/>
      </c>
      <c r="O3859" s="108" t="str">
        <f t="shared" si="1816"/>
        <v/>
      </c>
      <c r="P3859" s="102" t="str">
        <f t="shared" si="1817"/>
        <v/>
      </c>
      <c r="Q3859" s="102" t="str">
        <f t="shared" si="1818"/>
        <v/>
      </c>
      <c r="R3859" s="120" t="str">
        <f t="shared" si="1819"/>
        <v/>
      </c>
      <c r="S3859" s="54" t="str">
        <f t="shared" si="1820"/>
        <v/>
      </c>
      <c r="T3859" s="5" t="str">
        <f t="shared" si="1821"/>
        <v/>
      </c>
      <c r="U3859" s="152" t="str">
        <f t="shared" si="1804"/>
        <v/>
      </c>
      <c r="V3859" s="152" t="str">
        <f t="shared" si="1805"/>
        <v/>
      </c>
      <c r="W3859" s="153" t="str">
        <f t="shared" si="1806"/>
        <v/>
      </c>
      <c r="X3859" s="153" t="str">
        <f t="shared" si="1807"/>
        <v/>
      </c>
      <c r="Y3859" s="153" t="str">
        <f t="shared" si="1808"/>
        <v/>
      </c>
      <c r="Z3859" s="153" t="str">
        <f t="shared" si="1809"/>
        <v/>
      </c>
      <c r="AA3859" s="152" t="str">
        <f t="shared" si="1810"/>
        <v/>
      </c>
      <c r="AB3859" s="152" t="str">
        <f t="shared" si="1811"/>
        <v/>
      </c>
      <c r="AC3859" s="154" t="str">
        <f t="shared" si="1822"/>
        <v/>
      </c>
      <c r="AD3859" s="154" t="str">
        <f t="shared" si="1823"/>
        <v/>
      </c>
      <c r="AE3859" s="3" t="str">
        <f t="shared" si="1824"/>
        <v/>
      </c>
      <c r="AF3859" s="3" t="str">
        <f t="shared" si="1825"/>
        <v/>
      </c>
      <c r="AG3859" s="3" t="str">
        <f t="shared" si="1826"/>
        <v/>
      </c>
      <c r="AH3859" s="4" t="str">
        <f t="shared" si="1827"/>
        <v/>
      </c>
      <c r="AI3859" s="75" t="str">
        <f t="shared" si="1828"/>
        <v/>
      </c>
      <c r="AJ3859" s="75" t="str">
        <f t="shared" si="1829"/>
        <v/>
      </c>
    </row>
    <row r="3860" spans="1:36" ht="14.25">
      <c r="A3860" s="41" t="str">
        <f t="shared" si="1812"/>
        <v/>
      </c>
      <c r="B3860" s="150" t="str">
        <f>IF(ISNUMBER(A3860),INDEX('MetaTrader Import'!$H$13:$J$5893,TRUNC(((A3860-$A$39+1)-1)/3)+1,MOD((A3860-$A$39+1)-1,3)+1),"")</f>
        <v/>
      </c>
      <c r="C3860" s="43" t="str">
        <f t="shared" si="1813"/>
        <v/>
      </c>
      <c r="D3860" s="43" t="str">
        <f t="shared" ca="1" si="1803"/>
        <v/>
      </c>
      <c r="E3860" s="43" t="str">
        <f t="shared" si="1814"/>
        <v/>
      </c>
      <c r="F3860" s="43" t="str">
        <f t="shared" si="1815"/>
        <v/>
      </c>
      <c r="G3860" s="43" t="str">
        <f>IF(A3860&lt;&gt;"",IF(A3860&lt;Data!$G$11*0.25,$C$13/$G$32,IF(A3860&gt;Data!$G$11*0.25,$C$13,$C$13*10)),"")</f>
        <v/>
      </c>
      <c r="H3860" s="43" t="str">
        <f>IF(A3860&lt;&gt;"",IF(Data!$G$9="constant",$C$13,IF(Data!$G$9="squeeze",G3860,F3860)),"")</f>
        <v/>
      </c>
      <c r="I3860" s="38" t="str">
        <f ca="1">IF(ISNUMBER(A3860),NORMINV(RAND(),0,IF(AND(Data!$G$9="squeeze",A3860&lt;Data!$G$11*0.25),$H$32,1)*$C$30*$C$13)*($C$14*$C$12),"")</f>
        <v/>
      </c>
      <c r="J3860" s="42" t="str">
        <f ca="1">IFERROR(IF(Data!$C$6="Real",B3860,I3860+J3859+($C$14*$C$12)*(NORMINV(RAND(),$C$15,CHOOSE($G$13,$C$13,F3860,G3860)))),"")</f>
        <v/>
      </c>
      <c r="K3860" s="88" t="str">
        <f>IF(ISNUMBER(A3860), IF($G$16="fixed",$G$17,MIN(H3860*Data!$C$7*$C$16*0.5,$C$17*Data!$C$7))*$C$12,"")</f>
        <v/>
      </c>
      <c r="L3860" s="42" t="str">
        <f t="shared" ca="1" si="1830"/>
        <v/>
      </c>
      <c r="M3860" s="44" t="str">
        <f t="shared" ca="1" si="1831"/>
        <v/>
      </c>
      <c r="N3860" s="44" t="str">
        <f t="shared" ca="1" si="1832"/>
        <v/>
      </c>
      <c r="O3860" s="108" t="str">
        <f t="shared" si="1816"/>
        <v/>
      </c>
      <c r="P3860" s="102" t="str">
        <f t="shared" si="1817"/>
        <v/>
      </c>
      <c r="Q3860" s="102" t="str">
        <f t="shared" si="1818"/>
        <v/>
      </c>
      <c r="R3860" s="120" t="str">
        <f t="shared" si="1819"/>
        <v/>
      </c>
      <c r="S3860" s="54" t="str">
        <f t="shared" si="1820"/>
        <v/>
      </c>
      <c r="T3860" s="5" t="str">
        <f t="shared" si="1821"/>
        <v/>
      </c>
      <c r="U3860" s="152" t="str">
        <f t="shared" si="1804"/>
        <v/>
      </c>
      <c r="V3860" s="152" t="str">
        <f t="shared" si="1805"/>
        <v/>
      </c>
      <c r="W3860" s="153" t="str">
        <f t="shared" si="1806"/>
        <v/>
      </c>
      <c r="X3860" s="153" t="str">
        <f t="shared" si="1807"/>
        <v/>
      </c>
      <c r="Y3860" s="153" t="str">
        <f t="shared" si="1808"/>
        <v/>
      </c>
      <c r="Z3860" s="153" t="str">
        <f t="shared" si="1809"/>
        <v/>
      </c>
      <c r="AA3860" s="152" t="str">
        <f t="shared" si="1810"/>
        <v/>
      </c>
      <c r="AB3860" s="152" t="str">
        <f t="shared" si="1811"/>
        <v/>
      </c>
      <c r="AC3860" s="154" t="str">
        <f t="shared" si="1822"/>
        <v/>
      </c>
      <c r="AD3860" s="154" t="str">
        <f t="shared" si="1823"/>
        <v/>
      </c>
      <c r="AE3860" s="3" t="str">
        <f t="shared" si="1824"/>
        <v/>
      </c>
      <c r="AF3860" s="3" t="str">
        <f t="shared" si="1825"/>
        <v/>
      </c>
      <c r="AG3860" s="3" t="str">
        <f t="shared" si="1826"/>
        <v/>
      </c>
      <c r="AH3860" s="4" t="str">
        <f t="shared" si="1827"/>
        <v/>
      </c>
      <c r="AI3860" s="75" t="str">
        <f t="shared" si="1828"/>
        <v/>
      </c>
      <c r="AJ3860" s="75" t="str">
        <f t="shared" si="1829"/>
        <v/>
      </c>
    </row>
    <row r="3861" spans="1:36" ht="14.25">
      <c r="A3861" s="41" t="str">
        <f t="shared" si="1812"/>
        <v/>
      </c>
      <c r="B3861" s="150" t="str">
        <f>IF(ISNUMBER(A3861),INDEX('MetaTrader Import'!$H$13:$J$5893,TRUNC(((A3861-$A$39+1)-1)/3)+1,MOD((A3861-$A$39+1)-1,3)+1),"")</f>
        <v/>
      </c>
      <c r="C3861" s="43" t="str">
        <f t="shared" si="1813"/>
        <v/>
      </c>
      <c r="D3861" s="43" t="str">
        <f t="shared" ca="1" si="1803"/>
        <v/>
      </c>
      <c r="E3861" s="43" t="str">
        <f t="shared" si="1814"/>
        <v/>
      </c>
      <c r="F3861" s="43" t="str">
        <f t="shared" si="1815"/>
        <v/>
      </c>
      <c r="G3861" s="43" t="str">
        <f>IF(A3861&lt;&gt;"",IF(A3861&lt;Data!$G$11*0.25,$C$13/$G$32,IF(A3861&gt;Data!$G$11*0.25,$C$13,$C$13*10)),"")</f>
        <v/>
      </c>
      <c r="H3861" s="43" t="str">
        <f>IF(A3861&lt;&gt;"",IF(Data!$G$9="constant",$C$13,IF(Data!$G$9="squeeze",G3861,F3861)),"")</f>
        <v/>
      </c>
      <c r="I3861" s="38" t="str">
        <f ca="1">IF(ISNUMBER(A3861),NORMINV(RAND(),0,IF(AND(Data!$G$9="squeeze",A3861&lt;Data!$G$11*0.25),$H$32,1)*$C$30*$C$13)*($C$14*$C$12),"")</f>
        <v/>
      </c>
      <c r="J3861" s="42" t="str">
        <f ca="1">IFERROR(IF(Data!$C$6="Real",B3861,I3861+J3860+($C$14*$C$12)*(NORMINV(RAND(),$C$15,CHOOSE($G$13,$C$13,F3861,G3861)))),"")</f>
        <v/>
      </c>
      <c r="K3861" s="88" t="str">
        <f>IF(ISNUMBER(A3861), IF($G$16="fixed",$G$17,MIN(H3861*Data!$C$7*$C$16*0.5,$C$17*Data!$C$7))*$C$12,"")</f>
        <v/>
      </c>
      <c r="L3861" s="42" t="str">
        <f t="shared" ca="1" si="1830"/>
        <v/>
      </c>
      <c r="M3861" s="44" t="str">
        <f t="shared" ca="1" si="1831"/>
        <v/>
      </c>
      <c r="N3861" s="44" t="str">
        <f t="shared" ca="1" si="1832"/>
        <v/>
      </c>
      <c r="O3861" s="108" t="str">
        <f t="shared" si="1816"/>
        <v/>
      </c>
      <c r="P3861" s="102" t="str">
        <f t="shared" si="1817"/>
        <v/>
      </c>
      <c r="Q3861" s="102" t="str">
        <f t="shared" si="1818"/>
        <v/>
      </c>
      <c r="R3861" s="120" t="str">
        <f t="shared" si="1819"/>
        <v/>
      </c>
      <c r="S3861" s="54" t="str">
        <f t="shared" si="1820"/>
        <v/>
      </c>
      <c r="T3861" s="5" t="str">
        <f t="shared" si="1821"/>
        <v/>
      </c>
      <c r="U3861" s="152" t="str">
        <f t="shared" si="1804"/>
        <v/>
      </c>
      <c r="V3861" s="152" t="str">
        <f t="shared" si="1805"/>
        <v/>
      </c>
      <c r="W3861" s="153" t="str">
        <f t="shared" si="1806"/>
        <v/>
      </c>
      <c r="X3861" s="153" t="str">
        <f t="shared" si="1807"/>
        <v/>
      </c>
      <c r="Y3861" s="153" t="str">
        <f t="shared" si="1808"/>
        <v/>
      </c>
      <c r="Z3861" s="153" t="str">
        <f t="shared" si="1809"/>
        <v/>
      </c>
      <c r="AA3861" s="152" t="str">
        <f t="shared" si="1810"/>
        <v/>
      </c>
      <c r="AB3861" s="152" t="str">
        <f t="shared" si="1811"/>
        <v/>
      </c>
      <c r="AC3861" s="154" t="str">
        <f t="shared" si="1822"/>
        <v/>
      </c>
      <c r="AD3861" s="154" t="str">
        <f t="shared" si="1823"/>
        <v/>
      </c>
      <c r="AE3861" s="3" t="str">
        <f t="shared" si="1824"/>
        <v/>
      </c>
      <c r="AF3861" s="3" t="str">
        <f t="shared" si="1825"/>
        <v/>
      </c>
      <c r="AG3861" s="3" t="str">
        <f t="shared" si="1826"/>
        <v/>
      </c>
      <c r="AH3861" s="4" t="str">
        <f t="shared" si="1827"/>
        <v/>
      </c>
      <c r="AI3861" s="75" t="str">
        <f t="shared" si="1828"/>
        <v/>
      </c>
      <c r="AJ3861" s="75" t="str">
        <f t="shared" si="1829"/>
        <v/>
      </c>
    </row>
    <row r="3862" spans="1:36" ht="14.25">
      <c r="A3862" s="41" t="str">
        <f t="shared" si="1812"/>
        <v/>
      </c>
      <c r="B3862" s="150" t="str">
        <f>IF(ISNUMBER(A3862),INDEX('MetaTrader Import'!$H$13:$J$5893,TRUNC(((A3862-$A$39+1)-1)/3)+1,MOD((A3862-$A$39+1)-1,3)+1),"")</f>
        <v/>
      </c>
      <c r="C3862" s="43" t="str">
        <f t="shared" si="1813"/>
        <v/>
      </c>
      <c r="D3862" s="43" t="str">
        <f t="shared" ca="1" si="1803"/>
        <v/>
      </c>
      <c r="E3862" s="43" t="str">
        <f t="shared" si="1814"/>
        <v/>
      </c>
      <c r="F3862" s="43" t="str">
        <f t="shared" si="1815"/>
        <v/>
      </c>
      <c r="G3862" s="43" t="str">
        <f>IF(A3862&lt;&gt;"",IF(A3862&lt;Data!$G$11*0.25,$C$13/$G$32,IF(A3862&gt;Data!$G$11*0.25,$C$13,$C$13*10)),"")</f>
        <v/>
      </c>
      <c r="H3862" s="43" t="str">
        <f>IF(A3862&lt;&gt;"",IF(Data!$G$9="constant",$C$13,IF(Data!$G$9="squeeze",G3862,F3862)),"")</f>
        <v/>
      </c>
      <c r="I3862" s="38" t="str">
        <f ca="1">IF(ISNUMBER(A3862),NORMINV(RAND(),0,IF(AND(Data!$G$9="squeeze",A3862&lt;Data!$G$11*0.25),$H$32,1)*$C$30*$C$13)*($C$14*$C$12),"")</f>
        <v/>
      </c>
      <c r="J3862" s="42" t="str">
        <f ca="1">IFERROR(IF(Data!$C$6="Real",B3862,I3862+J3861+($C$14*$C$12)*(NORMINV(RAND(),$C$15,CHOOSE($G$13,$C$13,F3862,G3862)))),"")</f>
        <v/>
      </c>
      <c r="K3862" s="88" t="str">
        <f>IF(ISNUMBER(A3862), IF($G$16="fixed",$G$17,MIN(H3862*Data!$C$7*$C$16*0.5,$C$17*Data!$C$7))*$C$12,"")</f>
        <v/>
      </c>
      <c r="L3862" s="42" t="str">
        <f t="shared" ca="1" si="1830"/>
        <v/>
      </c>
      <c r="M3862" s="44" t="str">
        <f t="shared" ca="1" si="1831"/>
        <v/>
      </c>
      <c r="N3862" s="44" t="str">
        <f t="shared" ca="1" si="1832"/>
        <v/>
      </c>
      <c r="O3862" s="108" t="str">
        <f t="shared" si="1816"/>
        <v/>
      </c>
      <c r="P3862" s="102" t="str">
        <f t="shared" si="1817"/>
        <v/>
      </c>
      <c r="Q3862" s="102" t="str">
        <f t="shared" si="1818"/>
        <v/>
      </c>
      <c r="R3862" s="120" t="str">
        <f t="shared" si="1819"/>
        <v/>
      </c>
      <c r="S3862" s="54" t="str">
        <f t="shared" si="1820"/>
        <v/>
      </c>
      <c r="T3862" s="5" t="str">
        <f t="shared" si="1821"/>
        <v/>
      </c>
      <c r="U3862" s="152" t="str">
        <f t="shared" si="1804"/>
        <v/>
      </c>
      <c r="V3862" s="152" t="str">
        <f t="shared" si="1805"/>
        <v/>
      </c>
      <c r="W3862" s="153" t="str">
        <f t="shared" si="1806"/>
        <v/>
      </c>
      <c r="X3862" s="153" t="str">
        <f t="shared" si="1807"/>
        <v/>
      </c>
      <c r="Y3862" s="153" t="str">
        <f t="shared" si="1808"/>
        <v/>
      </c>
      <c r="Z3862" s="153" t="str">
        <f t="shared" si="1809"/>
        <v/>
      </c>
      <c r="AA3862" s="152" t="str">
        <f t="shared" si="1810"/>
        <v/>
      </c>
      <c r="AB3862" s="152" t="str">
        <f t="shared" si="1811"/>
        <v/>
      </c>
      <c r="AC3862" s="154" t="str">
        <f t="shared" si="1822"/>
        <v/>
      </c>
      <c r="AD3862" s="154" t="str">
        <f t="shared" si="1823"/>
        <v/>
      </c>
      <c r="AE3862" s="3" t="str">
        <f t="shared" si="1824"/>
        <v/>
      </c>
      <c r="AF3862" s="3" t="str">
        <f t="shared" si="1825"/>
        <v/>
      </c>
      <c r="AG3862" s="3" t="str">
        <f t="shared" si="1826"/>
        <v/>
      </c>
      <c r="AH3862" s="4" t="str">
        <f t="shared" si="1827"/>
        <v/>
      </c>
      <c r="AI3862" s="75" t="str">
        <f t="shared" si="1828"/>
        <v/>
      </c>
      <c r="AJ3862" s="75" t="str">
        <f t="shared" si="1829"/>
        <v/>
      </c>
    </row>
    <row r="3863" spans="1:36" ht="14.25">
      <c r="A3863" s="41" t="str">
        <f t="shared" si="1812"/>
        <v/>
      </c>
      <c r="B3863" s="150" t="str">
        <f>IF(ISNUMBER(A3863),INDEX('MetaTrader Import'!$H$13:$J$5893,TRUNC(((A3863-$A$39+1)-1)/3)+1,MOD((A3863-$A$39+1)-1,3)+1),"")</f>
        <v/>
      </c>
      <c r="C3863" s="43" t="str">
        <f t="shared" si="1813"/>
        <v/>
      </c>
      <c r="D3863" s="43" t="str">
        <f t="shared" ca="1" si="1803"/>
        <v/>
      </c>
      <c r="E3863" s="43" t="str">
        <f t="shared" si="1814"/>
        <v/>
      </c>
      <c r="F3863" s="43" t="str">
        <f t="shared" si="1815"/>
        <v/>
      </c>
      <c r="G3863" s="43" t="str">
        <f>IF(A3863&lt;&gt;"",IF(A3863&lt;Data!$G$11*0.25,$C$13/$G$32,IF(A3863&gt;Data!$G$11*0.25,$C$13,$C$13*10)),"")</f>
        <v/>
      </c>
      <c r="H3863" s="43" t="str">
        <f>IF(A3863&lt;&gt;"",IF(Data!$G$9="constant",$C$13,IF(Data!$G$9="squeeze",G3863,F3863)),"")</f>
        <v/>
      </c>
      <c r="I3863" s="38" t="str">
        <f ca="1">IF(ISNUMBER(A3863),NORMINV(RAND(),0,IF(AND(Data!$G$9="squeeze",A3863&lt;Data!$G$11*0.25),$H$32,1)*$C$30*$C$13)*($C$14*$C$12),"")</f>
        <v/>
      </c>
      <c r="J3863" s="42" t="str">
        <f ca="1">IFERROR(IF(Data!$C$6="Real",B3863,I3863+J3862+($C$14*$C$12)*(NORMINV(RAND(),$C$15,CHOOSE($G$13,$C$13,F3863,G3863)))),"")</f>
        <v/>
      </c>
      <c r="K3863" s="88" t="str">
        <f>IF(ISNUMBER(A3863), IF($G$16="fixed",$G$17,MIN(H3863*Data!$C$7*$C$16*0.5,$C$17*Data!$C$7))*$C$12,"")</f>
        <v/>
      </c>
      <c r="L3863" s="42" t="str">
        <f t="shared" ca="1" si="1830"/>
        <v/>
      </c>
      <c r="M3863" s="44" t="str">
        <f t="shared" ca="1" si="1831"/>
        <v/>
      </c>
      <c r="N3863" s="44" t="str">
        <f t="shared" ca="1" si="1832"/>
        <v/>
      </c>
      <c r="O3863" s="108" t="str">
        <f t="shared" si="1816"/>
        <v/>
      </c>
      <c r="P3863" s="102" t="str">
        <f t="shared" si="1817"/>
        <v/>
      </c>
      <c r="Q3863" s="102" t="str">
        <f t="shared" si="1818"/>
        <v/>
      </c>
      <c r="R3863" s="120" t="str">
        <f t="shared" si="1819"/>
        <v/>
      </c>
      <c r="S3863" s="54" t="str">
        <f t="shared" si="1820"/>
        <v/>
      </c>
      <c r="T3863" s="5" t="str">
        <f t="shared" si="1821"/>
        <v/>
      </c>
      <c r="U3863" s="152" t="str">
        <f t="shared" si="1804"/>
        <v/>
      </c>
      <c r="V3863" s="152" t="str">
        <f t="shared" si="1805"/>
        <v/>
      </c>
      <c r="W3863" s="153" t="str">
        <f t="shared" si="1806"/>
        <v/>
      </c>
      <c r="X3863" s="153" t="str">
        <f t="shared" si="1807"/>
        <v/>
      </c>
      <c r="Y3863" s="153" t="str">
        <f t="shared" si="1808"/>
        <v/>
      </c>
      <c r="Z3863" s="153" t="str">
        <f t="shared" si="1809"/>
        <v/>
      </c>
      <c r="AA3863" s="152" t="str">
        <f t="shared" si="1810"/>
        <v/>
      </c>
      <c r="AB3863" s="152" t="str">
        <f t="shared" si="1811"/>
        <v/>
      </c>
      <c r="AC3863" s="154" t="str">
        <f t="shared" si="1822"/>
        <v/>
      </c>
      <c r="AD3863" s="154" t="str">
        <f t="shared" si="1823"/>
        <v/>
      </c>
      <c r="AE3863" s="3" t="str">
        <f t="shared" si="1824"/>
        <v/>
      </c>
      <c r="AF3863" s="3" t="str">
        <f t="shared" si="1825"/>
        <v/>
      </c>
      <c r="AG3863" s="3" t="str">
        <f t="shared" si="1826"/>
        <v/>
      </c>
      <c r="AH3863" s="4" t="str">
        <f t="shared" si="1827"/>
        <v/>
      </c>
      <c r="AI3863" s="75" t="str">
        <f t="shared" si="1828"/>
        <v/>
      </c>
      <c r="AJ3863" s="75" t="str">
        <f t="shared" si="1829"/>
        <v/>
      </c>
    </row>
    <row r="3864" spans="1:36" ht="14.25">
      <c r="A3864" s="41" t="str">
        <f t="shared" si="1812"/>
        <v/>
      </c>
      <c r="B3864" s="150" t="str">
        <f>IF(ISNUMBER(A3864),INDEX('MetaTrader Import'!$H$13:$J$5893,TRUNC(((A3864-$A$39+1)-1)/3)+1,MOD((A3864-$A$39+1)-1,3)+1),"")</f>
        <v/>
      </c>
      <c r="C3864" s="43" t="str">
        <f t="shared" si="1813"/>
        <v/>
      </c>
      <c r="D3864" s="43" t="str">
        <f t="shared" ca="1" si="1803"/>
        <v/>
      </c>
      <c r="E3864" s="43" t="str">
        <f t="shared" si="1814"/>
        <v/>
      </c>
      <c r="F3864" s="43" t="str">
        <f t="shared" si="1815"/>
        <v/>
      </c>
      <c r="G3864" s="43" t="str">
        <f>IF(A3864&lt;&gt;"",IF(A3864&lt;Data!$G$11*0.25,$C$13/$G$32,IF(A3864&gt;Data!$G$11*0.25,$C$13,$C$13*10)),"")</f>
        <v/>
      </c>
      <c r="H3864" s="43" t="str">
        <f>IF(A3864&lt;&gt;"",IF(Data!$G$9="constant",$C$13,IF(Data!$G$9="squeeze",G3864,F3864)),"")</f>
        <v/>
      </c>
      <c r="I3864" s="38" t="str">
        <f ca="1">IF(ISNUMBER(A3864),NORMINV(RAND(),0,IF(AND(Data!$G$9="squeeze",A3864&lt;Data!$G$11*0.25),$H$32,1)*$C$30*$C$13)*($C$14*$C$12),"")</f>
        <v/>
      </c>
      <c r="J3864" s="42" t="str">
        <f ca="1">IFERROR(IF(Data!$C$6="Real",B3864,I3864+J3863+($C$14*$C$12)*(NORMINV(RAND(),$C$15,CHOOSE($G$13,$C$13,F3864,G3864)))),"")</f>
        <v/>
      </c>
      <c r="K3864" s="88" t="str">
        <f>IF(ISNUMBER(A3864), IF($G$16="fixed",$G$17,MIN(H3864*Data!$C$7*$C$16*0.5,$C$17*Data!$C$7))*$C$12,"")</f>
        <v/>
      </c>
      <c r="L3864" s="42" t="str">
        <f t="shared" ca="1" si="1830"/>
        <v/>
      </c>
      <c r="M3864" s="44" t="str">
        <f t="shared" ca="1" si="1831"/>
        <v/>
      </c>
      <c r="N3864" s="44" t="str">
        <f t="shared" ca="1" si="1832"/>
        <v/>
      </c>
      <c r="O3864" s="108" t="str">
        <f t="shared" si="1816"/>
        <v/>
      </c>
      <c r="P3864" s="102" t="str">
        <f t="shared" si="1817"/>
        <v/>
      </c>
      <c r="Q3864" s="102" t="str">
        <f t="shared" si="1818"/>
        <v/>
      </c>
      <c r="R3864" s="120" t="str">
        <f t="shared" si="1819"/>
        <v/>
      </c>
      <c r="S3864" s="54" t="str">
        <f t="shared" si="1820"/>
        <v/>
      </c>
      <c r="T3864" s="5" t="str">
        <f t="shared" si="1821"/>
        <v/>
      </c>
      <c r="U3864" s="152" t="str">
        <f t="shared" si="1804"/>
        <v/>
      </c>
      <c r="V3864" s="152" t="str">
        <f t="shared" si="1805"/>
        <v/>
      </c>
      <c r="W3864" s="153" t="str">
        <f t="shared" si="1806"/>
        <v/>
      </c>
      <c r="X3864" s="153" t="str">
        <f t="shared" si="1807"/>
        <v/>
      </c>
      <c r="Y3864" s="153" t="str">
        <f t="shared" si="1808"/>
        <v/>
      </c>
      <c r="Z3864" s="153" t="str">
        <f t="shared" si="1809"/>
        <v/>
      </c>
      <c r="AA3864" s="152" t="str">
        <f t="shared" si="1810"/>
        <v/>
      </c>
      <c r="AB3864" s="152" t="str">
        <f t="shared" si="1811"/>
        <v/>
      </c>
      <c r="AC3864" s="154" t="str">
        <f t="shared" si="1822"/>
        <v/>
      </c>
      <c r="AD3864" s="154" t="str">
        <f t="shared" si="1823"/>
        <v/>
      </c>
      <c r="AE3864" s="3" t="str">
        <f t="shared" si="1824"/>
        <v/>
      </c>
      <c r="AF3864" s="3" t="str">
        <f t="shared" si="1825"/>
        <v/>
      </c>
      <c r="AG3864" s="3" t="str">
        <f t="shared" si="1826"/>
        <v/>
      </c>
      <c r="AH3864" s="4" t="str">
        <f t="shared" si="1827"/>
        <v/>
      </c>
      <c r="AI3864" s="75" t="str">
        <f t="shared" si="1828"/>
        <v/>
      </c>
      <c r="AJ3864" s="75" t="str">
        <f t="shared" si="1829"/>
        <v/>
      </c>
    </row>
    <row r="3865" spans="1:36" ht="14.25">
      <c r="A3865" s="41" t="str">
        <f t="shared" si="1812"/>
        <v/>
      </c>
      <c r="B3865" s="150" t="str">
        <f>IF(ISNUMBER(A3865),INDEX('MetaTrader Import'!$H$13:$J$5893,TRUNC(((A3865-$A$39+1)-1)/3)+1,MOD((A3865-$A$39+1)-1,3)+1),"")</f>
        <v/>
      </c>
      <c r="C3865" s="43" t="str">
        <f t="shared" si="1813"/>
        <v/>
      </c>
      <c r="D3865" s="43" t="str">
        <f t="shared" ca="1" si="1803"/>
        <v/>
      </c>
      <c r="E3865" s="43" t="str">
        <f t="shared" si="1814"/>
        <v/>
      </c>
      <c r="F3865" s="43" t="str">
        <f t="shared" si="1815"/>
        <v/>
      </c>
      <c r="G3865" s="43" t="str">
        <f>IF(A3865&lt;&gt;"",IF(A3865&lt;Data!$G$11*0.25,$C$13/$G$32,IF(A3865&gt;Data!$G$11*0.25,$C$13,$C$13*10)),"")</f>
        <v/>
      </c>
      <c r="H3865" s="43" t="str">
        <f>IF(A3865&lt;&gt;"",IF(Data!$G$9="constant",$C$13,IF(Data!$G$9="squeeze",G3865,F3865)),"")</f>
        <v/>
      </c>
      <c r="I3865" s="38" t="str">
        <f ca="1">IF(ISNUMBER(A3865),NORMINV(RAND(),0,IF(AND(Data!$G$9="squeeze",A3865&lt;Data!$G$11*0.25),$H$32,1)*$C$30*$C$13)*($C$14*$C$12),"")</f>
        <v/>
      </c>
      <c r="J3865" s="42" t="str">
        <f ca="1">IFERROR(IF(Data!$C$6="Real",B3865,I3865+J3864+($C$14*$C$12)*(NORMINV(RAND(),$C$15,CHOOSE($G$13,$C$13,F3865,G3865)))),"")</f>
        <v/>
      </c>
      <c r="K3865" s="88" t="str">
        <f>IF(ISNUMBER(A3865), IF($G$16="fixed",$G$17,MIN(H3865*Data!$C$7*$C$16*0.5,$C$17*Data!$C$7))*$C$12,"")</f>
        <v/>
      </c>
      <c r="L3865" s="42" t="str">
        <f t="shared" ca="1" si="1830"/>
        <v/>
      </c>
      <c r="M3865" s="44" t="str">
        <f t="shared" ca="1" si="1831"/>
        <v/>
      </c>
      <c r="N3865" s="44" t="str">
        <f t="shared" ca="1" si="1832"/>
        <v/>
      </c>
      <c r="O3865" s="108" t="str">
        <f t="shared" si="1816"/>
        <v/>
      </c>
      <c r="P3865" s="102" t="str">
        <f t="shared" si="1817"/>
        <v/>
      </c>
      <c r="Q3865" s="102" t="str">
        <f t="shared" si="1818"/>
        <v/>
      </c>
      <c r="R3865" s="120" t="str">
        <f t="shared" si="1819"/>
        <v/>
      </c>
      <c r="S3865" s="54" t="str">
        <f t="shared" si="1820"/>
        <v/>
      </c>
      <c r="T3865" s="5" t="str">
        <f t="shared" si="1821"/>
        <v/>
      </c>
      <c r="U3865" s="152" t="str">
        <f t="shared" si="1804"/>
        <v/>
      </c>
      <c r="V3865" s="152" t="str">
        <f t="shared" si="1805"/>
        <v/>
      </c>
      <c r="W3865" s="153" t="str">
        <f t="shared" si="1806"/>
        <v/>
      </c>
      <c r="X3865" s="153" t="str">
        <f t="shared" si="1807"/>
        <v/>
      </c>
      <c r="Y3865" s="153" t="str">
        <f t="shared" si="1808"/>
        <v/>
      </c>
      <c r="Z3865" s="153" t="str">
        <f t="shared" si="1809"/>
        <v/>
      </c>
      <c r="AA3865" s="152" t="str">
        <f t="shared" si="1810"/>
        <v/>
      </c>
      <c r="AB3865" s="152" t="str">
        <f t="shared" si="1811"/>
        <v/>
      </c>
      <c r="AC3865" s="154" t="str">
        <f t="shared" si="1822"/>
        <v/>
      </c>
      <c r="AD3865" s="154" t="str">
        <f t="shared" si="1823"/>
        <v/>
      </c>
      <c r="AE3865" s="3" t="str">
        <f t="shared" si="1824"/>
        <v/>
      </c>
      <c r="AF3865" s="3" t="str">
        <f t="shared" si="1825"/>
        <v/>
      </c>
      <c r="AG3865" s="3" t="str">
        <f t="shared" si="1826"/>
        <v/>
      </c>
      <c r="AH3865" s="4" t="str">
        <f t="shared" si="1827"/>
        <v/>
      </c>
      <c r="AI3865" s="75" t="str">
        <f t="shared" si="1828"/>
        <v/>
      </c>
      <c r="AJ3865" s="75" t="str">
        <f t="shared" si="1829"/>
        <v/>
      </c>
    </row>
    <row r="3866" spans="1:36" ht="14.25">
      <c r="A3866" s="41" t="str">
        <f t="shared" si="1812"/>
        <v/>
      </c>
      <c r="B3866" s="150" t="str">
        <f>IF(ISNUMBER(A3866),INDEX('MetaTrader Import'!$H$13:$J$5893,TRUNC(((A3866-$A$39+1)-1)/3)+1,MOD((A3866-$A$39+1)-1,3)+1),"")</f>
        <v/>
      </c>
      <c r="C3866" s="43" t="str">
        <f t="shared" si="1813"/>
        <v/>
      </c>
      <c r="D3866" s="43" t="str">
        <f t="shared" ca="1" si="1803"/>
        <v/>
      </c>
      <c r="E3866" s="43" t="str">
        <f t="shared" si="1814"/>
        <v/>
      </c>
      <c r="F3866" s="43" t="str">
        <f t="shared" si="1815"/>
        <v/>
      </c>
      <c r="G3866" s="43" t="str">
        <f>IF(A3866&lt;&gt;"",IF(A3866&lt;Data!$G$11*0.25,$C$13/$G$32,IF(A3866&gt;Data!$G$11*0.25,$C$13,$C$13*10)),"")</f>
        <v/>
      </c>
      <c r="H3866" s="43" t="str">
        <f>IF(A3866&lt;&gt;"",IF(Data!$G$9="constant",$C$13,IF(Data!$G$9="squeeze",G3866,F3866)),"")</f>
        <v/>
      </c>
      <c r="I3866" s="38" t="str">
        <f ca="1">IF(ISNUMBER(A3866),NORMINV(RAND(),0,IF(AND(Data!$G$9="squeeze",A3866&lt;Data!$G$11*0.25),$H$32,1)*$C$30*$C$13)*($C$14*$C$12),"")</f>
        <v/>
      </c>
      <c r="J3866" s="42" t="str">
        <f ca="1">IFERROR(IF(Data!$C$6="Real",B3866,I3866+J3865+($C$14*$C$12)*(NORMINV(RAND(),$C$15,CHOOSE($G$13,$C$13,F3866,G3866)))),"")</f>
        <v/>
      </c>
      <c r="K3866" s="88" t="str">
        <f>IF(ISNUMBER(A3866), IF($G$16="fixed",$G$17,MIN(H3866*Data!$C$7*$C$16*0.5,$C$17*Data!$C$7))*$C$12,"")</f>
        <v/>
      </c>
      <c r="L3866" s="42" t="str">
        <f t="shared" ca="1" si="1830"/>
        <v/>
      </c>
      <c r="M3866" s="44" t="str">
        <f t="shared" ca="1" si="1831"/>
        <v/>
      </c>
      <c r="N3866" s="44" t="str">
        <f t="shared" ca="1" si="1832"/>
        <v/>
      </c>
      <c r="O3866" s="108" t="str">
        <f t="shared" si="1816"/>
        <v/>
      </c>
      <c r="P3866" s="102" t="str">
        <f t="shared" si="1817"/>
        <v/>
      </c>
      <c r="Q3866" s="102" t="str">
        <f t="shared" si="1818"/>
        <v/>
      </c>
      <c r="R3866" s="120" t="str">
        <f t="shared" si="1819"/>
        <v/>
      </c>
      <c r="S3866" s="54" t="str">
        <f t="shared" si="1820"/>
        <v/>
      </c>
      <c r="T3866" s="5" t="str">
        <f t="shared" si="1821"/>
        <v/>
      </c>
      <c r="U3866" s="152" t="str">
        <f t="shared" si="1804"/>
        <v/>
      </c>
      <c r="V3866" s="152" t="str">
        <f t="shared" si="1805"/>
        <v/>
      </c>
      <c r="W3866" s="153" t="str">
        <f t="shared" si="1806"/>
        <v/>
      </c>
      <c r="X3866" s="153" t="str">
        <f t="shared" si="1807"/>
        <v/>
      </c>
      <c r="Y3866" s="153" t="str">
        <f t="shared" si="1808"/>
        <v/>
      </c>
      <c r="Z3866" s="153" t="str">
        <f t="shared" si="1809"/>
        <v/>
      </c>
      <c r="AA3866" s="152" t="str">
        <f t="shared" si="1810"/>
        <v/>
      </c>
      <c r="AB3866" s="152" t="str">
        <f t="shared" si="1811"/>
        <v/>
      </c>
      <c r="AC3866" s="154" t="str">
        <f t="shared" si="1822"/>
        <v/>
      </c>
      <c r="AD3866" s="154" t="str">
        <f t="shared" si="1823"/>
        <v/>
      </c>
      <c r="AE3866" s="3" t="str">
        <f t="shared" si="1824"/>
        <v/>
      </c>
      <c r="AF3866" s="3" t="str">
        <f t="shared" si="1825"/>
        <v/>
      </c>
      <c r="AG3866" s="3" t="str">
        <f t="shared" si="1826"/>
        <v/>
      </c>
      <c r="AH3866" s="4" t="str">
        <f t="shared" si="1827"/>
        <v/>
      </c>
      <c r="AI3866" s="75" t="str">
        <f t="shared" si="1828"/>
        <v/>
      </c>
      <c r="AJ3866" s="75" t="str">
        <f t="shared" si="1829"/>
        <v/>
      </c>
    </row>
    <row r="3867" spans="1:36" ht="14.25">
      <c r="A3867" s="41" t="str">
        <f t="shared" si="1812"/>
        <v/>
      </c>
      <c r="B3867" s="150" t="str">
        <f>IF(ISNUMBER(A3867),INDEX('MetaTrader Import'!$H$13:$J$5893,TRUNC(((A3867-$A$39+1)-1)/3)+1,MOD((A3867-$A$39+1)-1,3)+1),"")</f>
        <v/>
      </c>
      <c r="C3867" s="43" t="str">
        <f t="shared" si="1813"/>
        <v/>
      </c>
      <c r="D3867" s="43" t="str">
        <f t="shared" ca="1" si="1803"/>
        <v/>
      </c>
      <c r="E3867" s="43" t="str">
        <f t="shared" si="1814"/>
        <v/>
      </c>
      <c r="F3867" s="43" t="str">
        <f t="shared" si="1815"/>
        <v/>
      </c>
      <c r="G3867" s="43" t="str">
        <f>IF(A3867&lt;&gt;"",IF(A3867&lt;Data!$G$11*0.25,$C$13/$G$32,IF(A3867&gt;Data!$G$11*0.25,$C$13,$C$13*10)),"")</f>
        <v/>
      </c>
      <c r="H3867" s="43" t="str">
        <f>IF(A3867&lt;&gt;"",IF(Data!$G$9="constant",$C$13,IF(Data!$G$9="squeeze",G3867,F3867)),"")</f>
        <v/>
      </c>
      <c r="I3867" s="38" t="str">
        <f ca="1">IF(ISNUMBER(A3867),NORMINV(RAND(),0,IF(AND(Data!$G$9="squeeze",A3867&lt;Data!$G$11*0.25),$H$32,1)*$C$30*$C$13)*($C$14*$C$12),"")</f>
        <v/>
      </c>
      <c r="J3867" s="42" t="str">
        <f ca="1">IFERROR(IF(Data!$C$6="Real",B3867,I3867+J3866+($C$14*$C$12)*(NORMINV(RAND(),$C$15,CHOOSE($G$13,$C$13,F3867,G3867)))),"")</f>
        <v/>
      </c>
      <c r="K3867" s="88" t="str">
        <f>IF(ISNUMBER(A3867), IF($G$16="fixed",$G$17,MIN(H3867*Data!$C$7*$C$16*0.5,$C$17*Data!$C$7))*$C$12,"")</f>
        <v/>
      </c>
      <c r="L3867" s="42" t="str">
        <f t="shared" ca="1" si="1830"/>
        <v/>
      </c>
      <c r="M3867" s="44" t="str">
        <f t="shared" ca="1" si="1831"/>
        <v/>
      </c>
      <c r="N3867" s="44" t="str">
        <f t="shared" ca="1" si="1832"/>
        <v/>
      </c>
      <c r="O3867" s="108" t="str">
        <f t="shared" si="1816"/>
        <v/>
      </c>
      <c r="P3867" s="102" t="str">
        <f t="shared" si="1817"/>
        <v/>
      </c>
      <c r="Q3867" s="102" t="str">
        <f t="shared" si="1818"/>
        <v/>
      </c>
      <c r="R3867" s="120" t="str">
        <f t="shared" si="1819"/>
        <v/>
      </c>
      <c r="S3867" s="54" t="str">
        <f t="shared" si="1820"/>
        <v/>
      </c>
      <c r="T3867" s="5" t="str">
        <f t="shared" si="1821"/>
        <v/>
      </c>
      <c r="U3867" s="152" t="str">
        <f t="shared" si="1804"/>
        <v/>
      </c>
      <c r="V3867" s="152" t="str">
        <f t="shared" si="1805"/>
        <v/>
      </c>
      <c r="W3867" s="153" t="str">
        <f t="shared" si="1806"/>
        <v/>
      </c>
      <c r="X3867" s="153" t="str">
        <f t="shared" si="1807"/>
        <v/>
      </c>
      <c r="Y3867" s="153" t="str">
        <f t="shared" si="1808"/>
        <v/>
      </c>
      <c r="Z3867" s="153" t="str">
        <f t="shared" si="1809"/>
        <v/>
      </c>
      <c r="AA3867" s="152" t="str">
        <f t="shared" si="1810"/>
        <v/>
      </c>
      <c r="AB3867" s="152" t="str">
        <f t="shared" si="1811"/>
        <v/>
      </c>
      <c r="AC3867" s="154" t="str">
        <f t="shared" si="1822"/>
        <v/>
      </c>
      <c r="AD3867" s="154" t="str">
        <f t="shared" si="1823"/>
        <v/>
      </c>
      <c r="AE3867" s="3" t="str">
        <f t="shared" si="1824"/>
        <v/>
      </c>
      <c r="AF3867" s="3" t="str">
        <f t="shared" si="1825"/>
        <v/>
      </c>
      <c r="AG3867" s="3" t="str">
        <f t="shared" si="1826"/>
        <v/>
      </c>
      <c r="AH3867" s="4" t="str">
        <f t="shared" si="1827"/>
        <v/>
      </c>
      <c r="AI3867" s="75" t="str">
        <f t="shared" si="1828"/>
        <v/>
      </c>
      <c r="AJ3867" s="75" t="str">
        <f t="shared" si="1829"/>
        <v/>
      </c>
    </row>
    <row r="3868" spans="1:36" ht="14.25">
      <c r="A3868" s="41" t="str">
        <f t="shared" si="1812"/>
        <v/>
      </c>
      <c r="B3868" s="150" t="str">
        <f>IF(ISNUMBER(A3868),INDEX('MetaTrader Import'!$H$13:$J$5893,TRUNC(((A3868-$A$39+1)-1)/3)+1,MOD((A3868-$A$39+1)-1,3)+1),"")</f>
        <v/>
      </c>
      <c r="C3868" s="43" t="str">
        <f t="shared" si="1813"/>
        <v/>
      </c>
      <c r="D3868" s="43" t="str">
        <f t="shared" ca="1" si="1803"/>
        <v/>
      </c>
      <c r="E3868" s="43" t="str">
        <f t="shared" si="1814"/>
        <v/>
      </c>
      <c r="F3868" s="43" t="str">
        <f t="shared" si="1815"/>
        <v/>
      </c>
      <c r="G3868" s="43" t="str">
        <f>IF(A3868&lt;&gt;"",IF(A3868&lt;Data!$G$11*0.25,$C$13/$G$32,IF(A3868&gt;Data!$G$11*0.25,$C$13,$C$13*10)),"")</f>
        <v/>
      </c>
      <c r="H3868" s="43" t="str">
        <f>IF(A3868&lt;&gt;"",IF(Data!$G$9="constant",$C$13,IF(Data!$G$9="squeeze",G3868,F3868)),"")</f>
        <v/>
      </c>
      <c r="I3868" s="38" t="str">
        <f ca="1">IF(ISNUMBER(A3868),NORMINV(RAND(),0,IF(AND(Data!$G$9="squeeze",A3868&lt;Data!$G$11*0.25),$H$32,1)*$C$30*$C$13)*($C$14*$C$12),"")</f>
        <v/>
      </c>
      <c r="J3868" s="42" t="str">
        <f ca="1">IFERROR(IF(Data!$C$6="Real",B3868,I3868+J3867+($C$14*$C$12)*(NORMINV(RAND(),$C$15,CHOOSE($G$13,$C$13,F3868,G3868)))),"")</f>
        <v/>
      </c>
      <c r="K3868" s="88" t="str">
        <f>IF(ISNUMBER(A3868), IF($G$16="fixed",$G$17,MIN(H3868*Data!$C$7*$C$16*0.5,$C$17*Data!$C$7))*$C$12,"")</f>
        <v/>
      </c>
      <c r="L3868" s="42" t="str">
        <f t="shared" ca="1" si="1830"/>
        <v/>
      </c>
      <c r="M3868" s="44" t="str">
        <f t="shared" ca="1" si="1831"/>
        <v/>
      </c>
      <c r="N3868" s="44" t="str">
        <f t="shared" ca="1" si="1832"/>
        <v/>
      </c>
      <c r="O3868" s="108" t="str">
        <f t="shared" si="1816"/>
        <v/>
      </c>
      <c r="P3868" s="102" t="str">
        <f t="shared" si="1817"/>
        <v/>
      </c>
      <c r="Q3868" s="102" t="str">
        <f t="shared" si="1818"/>
        <v/>
      </c>
      <c r="R3868" s="120" t="str">
        <f t="shared" si="1819"/>
        <v/>
      </c>
      <c r="S3868" s="54" t="str">
        <f t="shared" si="1820"/>
        <v/>
      </c>
      <c r="T3868" s="5" t="str">
        <f t="shared" si="1821"/>
        <v/>
      </c>
      <c r="U3868" s="152" t="str">
        <f t="shared" si="1804"/>
        <v/>
      </c>
      <c r="V3868" s="152" t="str">
        <f t="shared" si="1805"/>
        <v/>
      </c>
      <c r="W3868" s="153" t="str">
        <f t="shared" si="1806"/>
        <v/>
      </c>
      <c r="X3868" s="153" t="str">
        <f t="shared" si="1807"/>
        <v/>
      </c>
      <c r="Y3868" s="153" t="str">
        <f t="shared" si="1808"/>
        <v/>
      </c>
      <c r="Z3868" s="153" t="str">
        <f t="shared" si="1809"/>
        <v/>
      </c>
      <c r="AA3868" s="152" t="str">
        <f t="shared" si="1810"/>
        <v/>
      </c>
      <c r="AB3868" s="152" t="str">
        <f t="shared" si="1811"/>
        <v/>
      </c>
      <c r="AC3868" s="154" t="str">
        <f t="shared" si="1822"/>
        <v/>
      </c>
      <c r="AD3868" s="154" t="str">
        <f t="shared" si="1823"/>
        <v/>
      </c>
      <c r="AE3868" s="3" t="str">
        <f t="shared" si="1824"/>
        <v/>
      </c>
      <c r="AF3868" s="3" t="str">
        <f t="shared" si="1825"/>
        <v/>
      </c>
      <c r="AG3868" s="3" t="str">
        <f t="shared" si="1826"/>
        <v/>
      </c>
      <c r="AH3868" s="4" t="str">
        <f t="shared" si="1827"/>
        <v/>
      </c>
      <c r="AI3868" s="75" t="str">
        <f t="shared" si="1828"/>
        <v/>
      </c>
      <c r="AJ3868" s="75" t="str">
        <f t="shared" si="1829"/>
        <v/>
      </c>
    </row>
    <row r="3869" spans="1:36" ht="14.25">
      <c r="A3869" s="41" t="str">
        <f t="shared" si="1812"/>
        <v/>
      </c>
      <c r="B3869" s="150" t="str">
        <f>IF(ISNUMBER(A3869),INDEX('MetaTrader Import'!$H$13:$J$5893,TRUNC(((A3869-$A$39+1)-1)/3)+1,MOD((A3869-$A$39+1)-1,3)+1),"")</f>
        <v/>
      </c>
      <c r="C3869" s="43" t="str">
        <f t="shared" si="1813"/>
        <v/>
      </c>
      <c r="D3869" s="43" t="str">
        <f t="shared" ca="1" si="1803"/>
        <v/>
      </c>
      <c r="E3869" s="43" t="str">
        <f t="shared" si="1814"/>
        <v/>
      </c>
      <c r="F3869" s="43" t="str">
        <f t="shared" si="1815"/>
        <v/>
      </c>
      <c r="G3869" s="43" t="str">
        <f>IF(A3869&lt;&gt;"",IF(A3869&lt;Data!$G$11*0.25,$C$13/$G$32,IF(A3869&gt;Data!$G$11*0.25,$C$13,$C$13*10)),"")</f>
        <v/>
      </c>
      <c r="H3869" s="43" t="str">
        <f>IF(A3869&lt;&gt;"",IF(Data!$G$9="constant",$C$13,IF(Data!$G$9="squeeze",G3869,F3869)),"")</f>
        <v/>
      </c>
      <c r="I3869" s="38" t="str">
        <f ca="1">IF(ISNUMBER(A3869),NORMINV(RAND(),0,IF(AND(Data!$G$9="squeeze",A3869&lt;Data!$G$11*0.25),$H$32,1)*$C$30*$C$13)*($C$14*$C$12),"")</f>
        <v/>
      </c>
      <c r="J3869" s="42" t="str">
        <f ca="1">IFERROR(IF(Data!$C$6="Real",B3869,I3869+J3868+($C$14*$C$12)*(NORMINV(RAND(),$C$15,CHOOSE($G$13,$C$13,F3869,G3869)))),"")</f>
        <v/>
      </c>
      <c r="K3869" s="88" t="str">
        <f>IF(ISNUMBER(A3869), IF($G$16="fixed",$G$17,MIN(H3869*Data!$C$7*$C$16*0.5,$C$17*Data!$C$7))*$C$12,"")</f>
        <v/>
      </c>
      <c r="L3869" s="42" t="str">
        <f t="shared" ca="1" si="1830"/>
        <v/>
      </c>
      <c r="M3869" s="44" t="str">
        <f t="shared" ca="1" si="1831"/>
        <v/>
      </c>
      <c r="N3869" s="44" t="str">
        <f t="shared" ca="1" si="1832"/>
        <v/>
      </c>
      <c r="O3869" s="108" t="str">
        <f t="shared" si="1816"/>
        <v/>
      </c>
      <c r="P3869" s="102" t="str">
        <f t="shared" si="1817"/>
        <v/>
      </c>
      <c r="Q3869" s="102" t="str">
        <f t="shared" si="1818"/>
        <v/>
      </c>
      <c r="R3869" s="120" t="str">
        <f t="shared" si="1819"/>
        <v/>
      </c>
      <c r="S3869" s="54" t="str">
        <f t="shared" si="1820"/>
        <v/>
      </c>
      <c r="T3869" s="5" t="str">
        <f t="shared" si="1821"/>
        <v/>
      </c>
      <c r="U3869" s="152" t="str">
        <f t="shared" si="1804"/>
        <v/>
      </c>
      <c r="V3869" s="152" t="str">
        <f t="shared" si="1805"/>
        <v/>
      </c>
      <c r="W3869" s="153" t="str">
        <f t="shared" si="1806"/>
        <v/>
      </c>
      <c r="X3869" s="153" t="str">
        <f t="shared" si="1807"/>
        <v/>
      </c>
      <c r="Y3869" s="153" t="str">
        <f t="shared" si="1808"/>
        <v/>
      </c>
      <c r="Z3869" s="153" t="str">
        <f t="shared" si="1809"/>
        <v/>
      </c>
      <c r="AA3869" s="152" t="str">
        <f t="shared" si="1810"/>
        <v/>
      </c>
      <c r="AB3869" s="152" t="str">
        <f t="shared" si="1811"/>
        <v/>
      </c>
      <c r="AC3869" s="154" t="str">
        <f t="shared" si="1822"/>
        <v/>
      </c>
      <c r="AD3869" s="154" t="str">
        <f t="shared" si="1823"/>
        <v/>
      </c>
      <c r="AE3869" s="3" t="str">
        <f t="shared" si="1824"/>
        <v/>
      </c>
      <c r="AF3869" s="3" t="str">
        <f t="shared" si="1825"/>
        <v/>
      </c>
      <c r="AG3869" s="3" t="str">
        <f t="shared" si="1826"/>
        <v/>
      </c>
      <c r="AH3869" s="4" t="str">
        <f t="shared" si="1827"/>
        <v/>
      </c>
      <c r="AI3869" s="75" t="str">
        <f t="shared" si="1828"/>
        <v/>
      </c>
      <c r="AJ3869" s="75" t="str">
        <f t="shared" si="1829"/>
        <v/>
      </c>
    </row>
    <row r="3870" spans="1:36" ht="14.25">
      <c r="A3870" s="41" t="str">
        <f t="shared" si="1812"/>
        <v/>
      </c>
      <c r="B3870" s="150" t="str">
        <f>IF(ISNUMBER(A3870),INDEX('MetaTrader Import'!$H$13:$J$5893,TRUNC(((A3870-$A$39+1)-1)/3)+1,MOD((A3870-$A$39+1)-1,3)+1),"")</f>
        <v/>
      </c>
      <c r="C3870" s="43" t="str">
        <f t="shared" si="1813"/>
        <v/>
      </c>
      <c r="D3870" s="43" t="str">
        <f t="shared" ca="1" si="1803"/>
        <v/>
      </c>
      <c r="E3870" s="43" t="str">
        <f t="shared" si="1814"/>
        <v/>
      </c>
      <c r="F3870" s="43" t="str">
        <f t="shared" si="1815"/>
        <v/>
      </c>
      <c r="G3870" s="43" t="str">
        <f>IF(A3870&lt;&gt;"",IF(A3870&lt;Data!$G$11*0.25,$C$13/$G$32,IF(A3870&gt;Data!$G$11*0.25,$C$13,$C$13*10)),"")</f>
        <v/>
      </c>
      <c r="H3870" s="43" t="str">
        <f>IF(A3870&lt;&gt;"",IF(Data!$G$9="constant",$C$13,IF(Data!$G$9="squeeze",G3870,F3870)),"")</f>
        <v/>
      </c>
      <c r="I3870" s="38" t="str">
        <f ca="1">IF(ISNUMBER(A3870),NORMINV(RAND(),0,IF(AND(Data!$G$9="squeeze",A3870&lt;Data!$G$11*0.25),$H$32,1)*$C$30*$C$13)*($C$14*$C$12),"")</f>
        <v/>
      </c>
      <c r="J3870" s="42" t="str">
        <f ca="1">IFERROR(IF(Data!$C$6="Real",B3870,I3870+J3869+($C$14*$C$12)*(NORMINV(RAND(),$C$15,CHOOSE($G$13,$C$13,F3870,G3870)))),"")</f>
        <v/>
      </c>
      <c r="K3870" s="88" t="str">
        <f>IF(ISNUMBER(A3870), IF($G$16="fixed",$G$17,MIN(H3870*Data!$C$7*$C$16*0.5,$C$17*Data!$C$7))*$C$12,"")</f>
        <v/>
      </c>
      <c r="L3870" s="42" t="str">
        <f t="shared" ca="1" si="1830"/>
        <v/>
      </c>
      <c r="M3870" s="44" t="str">
        <f t="shared" ca="1" si="1831"/>
        <v/>
      </c>
      <c r="N3870" s="44" t="str">
        <f t="shared" ca="1" si="1832"/>
        <v/>
      </c>
      <c r="O3870" s="108" t="str">
        <f t="shared" si="1816"/>
        <v/>
      </c>
      <c r="P3870" s="102" t="str">
        <f t="shared" si="1817"/>
        <v/>
      </c>
      <c r="Q3870" s="102" t="str">
        <f t="shared" si="1818"/>
        <v/>
      </c>
      <c r="R3870" s="120" t="str">
        <f t="shared" si="1819"/>
        <v/>
      </c>
      <c r="S3870" s="54" t="str">
        <f t="shared" si="1820"/>
        <v/>
      </c>
      <c r="T3870" s="5" t="str">
        <f t="shared" si="1821"/>
        <v/>
      </c>
      <c r="U3870" s="152" t="str">
        <f t="shared" si="1804"/>
        <v/>
      </c>
      <c r="V3870" s="152" t="str">
        <f t="shared" si="1805"/>
        <v/>
      </c>
      <c r="W3870" s="153" t="str">
        <f t="shared" si="1806"/>
        <v/>
      </c>
      <c r="X3870" s="153" t="str">
        <f t="shared" si="1807"/>
        <v/>
      </c>
      <c r="Y3870" s="153" t="str">
        <f t="shared" si="1808"/>
        <v/>
      </c>
      <c r="Z3870" s="153" t="str">
        <f t="shared" si="1809"/>
        <v/>
      </c>
      <c r="AA3870" s="152" t="str">
        <f t="shared" si="1810"/>
        <v/>
      </c>
      <c r="AB3870" s="152" t="str">
        <f t="shared" si="1811"/>
        <v/>
      </c>
      <c r="AC3870" s="154" t="str">
        <f t="shared" si="1822"/>
        <v/>
      </c>
      <c r="AD3870" s="154" t="str">
        <f t="shared" si="1823"/>
        <v/>
      </c>
      <c r="AE3870" s="3" t="str">
        <f t="shared" si="1824"/>
        <v/>
      </c>
      <c r="AF3870" s="3" t="str">
        <f t="shared" si="1825"/>
        <v/>
      </c>
      <c r="AG3870" s="3" t="str">
        <f t="shared" si="1826"/>
        <v/>
      </c>
      <c r="AH3870" s="4" t="str">
        <f t="shared" si="1827"/>
        <v/>
      </c>
      <c r="AI3870" s="75" t="str">
        <f t="shared" si="1828"/>
        <v/>
      </c>
      <c r="AJ3870" s="75" t="str">
        <f t="shared" si="1829"/>
        <v/>
      </c>
    </row>
    <row r="3871" spans="1:36" ht="14.25">
      <c r="A3871" s="41" t="str">
        <f t="shared" si="1812"/>
        <v/>
      </c>
      <c r="B3871" s="150" t="str">
        <f>IF(ISNUMBER(A3871),INDEX('MetaTrader Import'!$H$13:$J$5893,TRUNC(((A3871-$A$39+1)-1)/3)+1,MOD((A3871-$A$39+1)-1,3)+1),"")</f>
        <v/>
      </c>
      <c r="C3871" s="43" t="str">
        <f t="shared" si="1813"/>
        <v/>
      </c>
      <c r="D3871" s="43" t="str">
        <f t="shared" ca="1" si="1803"/>
        <v/>
      </c>
      <c r="E3871" s="43" t="str">
        <f t="shared" si="1814"/>
        <v/>
      </c>
      <c r="F3871" s="43" t="str">
        <f t="shared" si="1815"/>
        <v/>
      </c>
      <c r="G3871" s="43" t="str">
        <f>IF(A3871&lt;&gt;"",IF(A3871&lt;Data!$G$11*0.25,$C$13/$G$32,IF(A3871&gt;Data!$G$11*0.25,$C$13,$C$13*10)),"")</f>
        <v/>
      </c>
      <c r="H3871" s="43" t="str">
        <f>IF(A3871&lt;&gt;"",IF(Data!$G$9="constant",$C$13,IF(Data!$G$9="squeeze",G3871,F3871)),"")</f>
        <v/>
      </c>
      <c r="I3871" s="38" t="str">
        <f ca="1">IF(ISNUMBER(A3871),NORMINV(RAND(),0,IF(AND(Data!$G$9="squeeze",A3871&lt;Data!$G$11*0.25),$H$32,1)*$C$30*$C$13)*($C$14*$C$12),"")</f>
        <v/>
      </c>
      <c r="J3871" s="42" t="str">
        <f ca="1">IFERROR(IF(Data!$C$6="Real",B3871,I3871+J3870+($C$14*$C$12)*(NORMINV(RAND(),$C$15,CHOOSE($G$13,$C$13,F3871,G3871)))),"")</f>
        <v/>
      </c>
      <c r="K3871" s="88" t="str">
        <f>IF(ISNUMBER(A3871), IF($G$16="fixed",$G$17,MIN(H3871*Data!$C$7*$C$16*0.5,$C$17*Data!$C$7))*$C$12,"")</f>
        <v/>
      </c>
      <c r="L3871" s="42" t="str">
        <f t="shared" ca="1" si="1830"/>
        <v/>
      </c>
      <c r="M3871" s="44" t="str">
        <f t="shared" ca="1" si="1831"/>
        <v/>
      </c>
      <c r="N3871" s="44" t="str">
        <f t="shared" ca="1" si="1832"/>
        <v/>
      </c>
      <c r="O3871" s="108" t="str">
        <f t="shared" si="1816"/>
        <v/>
      </c>
      <c r="P3871" s="102" t="str">
        <f t="shared" si="1817"/>
        <v/>
      </c>
      <c r="Q3871" s="102" t="str">
        <f t="shared" si="1818"/>
        <v/>
      </c>
      <c r="R3871" s="120" t="str">
        <f t="shared" si="1819"/>
        <v/>
      </c>
      <c r="S3871" s="54" t="str">
        <f t="shared" si="1820"/>
        <v/>
      </c>
      <c r="T3871" s="5" t="str">
        <f t="shared" si="1821"/>
        <v/>
      </c>
      <c r="U3871" s="152" t="str">
        <f t="shared" si="1804"/>
        <v/>
      </c>
      <c r="V3871" s="152" t="str">
        <f t="shared" si="1805"/>
        <v/>
      </c>
      <c r="W3871" s="153" t="str">
        <f t="shared" si="1806"/>
        <v/>
      </c>
      <c r="X3871" s="153" t="str">
        <f t="shared" si="1807"/>
        <v/>
      </c>
      <c r="Y3871" s="153" t="str">
        <f t="shared" si="1808"/>
        <v/>
      </c>
      <c r="Z3871" s="153" t="str">
        <f t="shared" si="1809"/>
        <v/>
      </c>
      <c r="AA3871" s="152" t="str">
        <f t="shared" si="1810"/>
        <v/>
      </c>
      <c r="AB3871" s="152" t="str">
        <f t="shared" si="1811"/>
        <v/>
      </c>
      <c r="AC3871" s="154" t="str">
        <f t="shared" si="1822"/>
        <v/>
      </c>
      <c r="AD3871" s="154" t="str">
        <f t="shared" si="1823"/>
        <v/>
      </c>
      <c r="AE3871" s="3" t="str">
        <f t="shared" si="1824"/>
        <v/>
      </c>
      <c r="AF3871" s="3" t="str">
        <f t="shared" si="1825"/>
        <v/>
      </c>
      <c r="AG3871" s="3" t="str">
        <f t="shared" si="1826"/>
        <v/>
      </c>
      <c r="AH3871" s="4" t="str">
        <f t="shared" si="1827"/>
        <v/>
      </c>
      <c r="AI3871" s="75" t="str">
        <f t="shared" si="1828"/>
        <v/>
      </c>
      <c r="AJ3871" s="75" t="str">
        <f t="shared" si="1829"/>
        <v/>
      </c>
    </row>
    <row r="3872" spans="1:36" ht="14.25">
      <c r="A3872" s="41" t="str">
        <f t="shared" si="1812"/>
        <v/>
      </c>
      <c r="B3872" s="150" t="str">
        <f>IF(ISNUMBER(A3872),INDEX('MetaTrader Import'!$H$13:$J$5893,TRUNC(((A3872-$A$39+1)-1)/3)+1,MOD((A3872-$A$39+1)-1,3)+1),"")</f>
        <v/>
      </c>
      <c r="C3872" s="43" t="str">
        <f t="shared" si="1813"/>
        <v/>
      </c>
      <c r="D3872" s="43" t="str">
        <f t="shared" ca="1" si="1803"/>
        <v/>
      </c>
      <c r="E3872" s="43" t="str">
        <f t="shared" si="1814"/>
        <v/>
      </c>
      <c r="F3872" s="43" t="str">
        <f t="shared" si="1815"/>
        <v/>
      </c>
      <c r="G3872" s="43" t="str">
        <f>IF(A3872&lt;&gt;"",IF(A3872&lt;Data!$G$11*0.25,$C$13/$G$32,IF(A3872&gt;Data!$G$11*0.25,$C$13,$C$13*10)),"")</f>
        <v/>
      </c>
      <c r="H3872" s="43" t="str">
        <f>IF(A3872&lt;&gt;"",IF(Data!$G$9="constant",$C$13,IF(Data!$G$9="squeeze",G3872,F3872)),"")</f>
        <v/>
      </c>
      <c r="I3872" s="38" t="str">
        <f ca="1">IF(ISNUMBER(A3872),NORMINV(RAND(),0,IF(AND(Data!$G$9="squeeze",A3872&lt;Data!$G$11*0.25),$H$32,1)*$C$30*$C$13)*($C$14*$C$12),"")</f>
        <v/>
      </c>
      <c r="J3872" s="42" t="str">
        <f ca="1">IFERROR(IF(Data!$C$6="Real",B3872,I3872+J3871+($C$14*$C$12)*(NORMINV(RAND(),$C$15,CHOOSE($G$13,$C$13,F3872,G3872)))),"")</f>
        <v/>
      </c>
      <c r="K3872" s="88" t="str">
        <f>IF(ISNUMBER(A3872), IF($G$16="fixed",$G$17,MIN(H3872*Data!$C$7*$C$16*0.5,$C$17*Data!$C$7))*$C$12,"")</f>
        <v/>
      </c>
      <c r="L3872" s="42" t="str">
        <f t="shared" ca="1" si="1830"/>
        <v/>
      </c>
      <c r="M3872" s="44" t="str">
        <f t="shared" ca="1" si="1831"/>
        <v/>
      </c>
      <c r="N3872" s="44" t="str">
        <f t="shared" ca="1" si="1832"/>
        <v/>
      </c>
      <c r="O3872" s="108" t="str">
        <f t="shared" si="1816"/>
        <v/>
      </c>
      <c r="P3872" s="102" t="str">
        <f t="shared" si="1817"/>
        <v/>
      </c>
      <c r="Q3872" s="102" t="str">
        <f t="shared" si="1818"/>
        <v/>
      </c>
      <c r="R3872" s="120" t="str">
        <f t="shared" si="1819"/>
        <v/>
      </c>
      <c r="S3872" s="54" t="str">
        <f t="shared" si="1820"/>
        <v/>
      </c>
      <c r="T3872" s="5" t="str">
        <f t="shared" si="1821"/>
        <v/>
      </c>
      <c r="U3872" s="152" t="str">
        <f t="shared" si="1804"/>
        <v/>
      </c>
      <c r="V3872" s="152" t="str">
        <f t="shared" si="1805"/>
        <v/>
      </c>
      <c r="W3872" s="153" t="str">
        <f t="shared" si="1806"/>
        <v/>
      </c>
      <c r="X3872" s="153" t="str">
        <f t="shared" si="1807"/>
        <v/>
      </c>
      <c r="Y3872" s="153" t="str">
        <f t="shared" si="1808"/>
        <v/>
      </c>
      <c r="Z3872" s="153" t="str">
        <f t="shared" si="1809"/>
        <v/>
      </c>
      <c r="AA3872" s="152" t="str">
        <f t="shared" si="1810"/>
        <v/>
      </c>
      <c r="AB3872" s="152" t="str">
        <f t="shared" si="1811"/>
        <v/>
      </c>
      <c r="AC3872" s="154" t="str">
        <f t="shared" si="1822"/>
        <v/>
      </c>
      <c r="AD3872" s="154" t="str">
        <f t="shared" si="1823"/>
        <v/>
      </c>
      <c r="AE3872" s="3" t="str">
        <f t="shared" si="1824"/>
        <v/>
      </c>
      <c r="AF3872" s="3" t="str">
        <f t="shared" si="1825"/>
        <v/>
      </c>
      <c r="AG3872" s="3" t="str">
        <f t="shared" si="1826"/>
        <v/>
      </c>
      <c r="AH3872" s="4" t="str">
        <f t="shared" si="1827"/>
        <v/>
      </c>
      <c r="AI3872" s="75" t="str">
        <f t="shared" si="1828"/>
        <v/>
      </c>
      <c r="AJ3872" s="75" t="str">
        <f t="shared" si="1829"/>
        <v/>
      </c>
    </row>
    <row r="3873" spans="1:36" ht="14.25">
      <c r="A3873" s="41" t="str">
        <f t="shared" si="1812"/>
        <v/>
      </c>
      <c r="B3873" s="150" t="str">
        <f>IF(ISNUMBER(A3873),INDEX('MetaTrader Import'!$H$13:$J$5893,TRUNC(((A3873-$A$39+1)-1)/3)+1,MOD((A3873-$A$39+1)-1,3)+1),"")</f>
        <v/>
      </c>
      <c r="C3873" s="43" t="str">
        <f t="shared" si="1813"/>
        <v/>
      </c>
      <c r="D3873" s="43" t="str">
        <f t="shared" ca="1" si="1803"/>
        <v/>
      </c>
      <c r="E3873" s="43" t="str">
        <f t="shared" si="1814"/>
        <v/>
      </c>
      <c r="F3873" s="43" t="str">
        <f t="shared" si="1815"/>
        <v/>
      </c>
      <c r="G3873" s="43" t="str">
        <f>IF(A3873&lt;&gt;"",IF(A3873&lt;Data!$G$11*0.25,$C$13/$G$32,IF(A3873&gt;Data!$G$11*0.25,$C$13,$C$13*10)),"")</f>
        <v/>
      </c>
      <c r="H3873" s="43" t="str">
        <f>IF(A3873&lt;&gt;"",IF(Data!$G$9="constant",$C$13,IF(Data!$G$9="squeeze",G3873,F3873)),"")</f>
        <v/>
      </c>
      <c r="I3873" s="38" t="str">
        <f ca="1">IF(ISNUMBER(A3873),NORMINV(RAND(),0,IF(AND(Data!$G$9="squeeze",A3873&lt;Data!$G$11*0.25),$H$32,1)*$C$30*$C$13)*($C$14*$C$12),"")</f>
        <v/>
      </c>
      <c r="J3873" s="42" t="str">
        <f ca="1">IFERROR(IF(Data!$C$6="Real",B3873,I3873+J3872+($C$14*$C$12)*(NORMINV(RAND(),$C$15,CHOOSE($G$13,$C$13,F3873,G3873)))),"")</f>
        <v/>
      </c>
      <c r="K3873" s="88" t="str">
        <f>IF(ISNUMBER(A3873), IF($G$16="fixed",$G$17,MIN(H3873*Data!$C$7*$C$16*0.5,$C$17*Data!$C$7))*$C$12,"")</f>
        <v/>
      </c>
      <c r="L3873" s="42" t="str">
        <f t="shared" ca="1" si="1830"/>
        <v/>
      </c>
      <c r="M3873" s="44" t="str">
        <f t="shared" ca="1" si="1831"/>
        <v/>
      </c>
      <c r="N3873" s="44" t="str">
        <f t="shared" ca="1" si="1832"/>
        <v/>
      </c>
      <c r="O3873" s="108" t="str">
        <f t="shared" si="1816"/>
        <v/>
      </c>
      <c r="P3873" s="102" t="str">
        <f t="shared" si="1817"/>
        <v/>
      </c>
      <c r="Q3873" s="102" t="str">
        <f t="shared" si="1818"/>
        <v/>
      </c>
      <c r="R3873" s="120" t="str">
        <f t="shared" si="1819"/>
        <v/>
      </c>
      <c r="S3873" s="54" t="str">
        <f t="shared" si="1820"/>
        <v/>
      </c>
      <c r="T3873" s="5" t="str">
        <f t="shared" si="1821"/>
        <v/>
      </c>
      <c r="U3873" s="152" t="str">
        <f t="shared" si="1804"/>
        <v/>
      </c>
      <c r="V3873" s="152" t="str">
        <f t="shared" si="1805"/>
        <v/>
      </c>
      <c r="W3873" s="153" t="str">
        <f t="shared" si="1806"/>
        <v/>
      </c>
      <c r="X3873" s="153" t="str">
        <f t="shared" si="1807"/>
        <v/>
      </c>
      <c r="Y3873" s="153" t="str">
        <f t="shared" si="1808"/>
        <v/>
      </c>
      <c r="Z3873" s="153" t="str">
        <f t="shared" si="1809"/>
        <v/>
      </c>
      <c r="AA3873" s="152" t="str">
        <f t="shared" si="1810"/>
        <v/>
      </c>
      <c r="AB3873" s="152" t="str">
        <f t="shared" si="1811"/>
        <v/>
      </c>
      <c r="AC3873" s="154" t="str">
        <f t="shared" si="1822"/>
        <v/>
      </c>
      <c r="AD3873" s="154" t="str">
        <f t="shared" si="1823"/>
        <v/>
      </c>
      <c r="AE3873" s="3" t="str">
        <f t="shared" si="1824"/>
        <v/>
      </c>
      <c r="AF3873" s="3" t="str">
        <f t="shared" si="1825"/>
        <v/>
      </c>
      <c r="AG3873" s="3" t="str">
        <f t="shared" si="1826"/>
        <v/>
      </c>
      <c r="AH3873" s="4" t="str">
        <f t="shared" si="1827"/>
        <v/>
      </c>
      <c r="AI3873" s="75" t="str">
        <f t="shared" si="1828"/>
        <v/>
      </c>
      <c r="AJ3873" s="75" t="str">
        <f t="shared" si="1829"/>
        <v/>
      </c>
    </row>
    <row r="3874" spans="1:36" ht="14.25">
      <c r="A3874" s="41" t="str">
        <f t="shared" si="1812"/>
        <v/>
      </c>
      <c r="B3874" s="150" t="str">
        <f>IF(ISNUMBER(A3874),INDEX('MetaTrader Import'!$H$13:$J$5893,TRUNC(((A3874-$A$39+1)-1)/3)+1,MOD((A3874-$A$39+1)-1,3)+1),"")</f>
        <v/>
      </c>
      <c r="C3874" s="43" t="str">
        <f t="shared" si="1813"/>
        <v/>
      </c>
      <c r="D3874" s="43" t="str">
        <f t="shared" ca="1" si="1803"/>
        <v/>
      </c>
      <c r="E3874" s="43" t="str">
        <f t="shared" si="1814"/>
        <v/>
      </c>
      <c r="F3874" s="43" t="str">
        <f t="shared" si="1815"/>
        <v/>
      </c>
      <c r="G3874" s="43" t="str">
        <f>IF(A3874&lt;&gt;"",IF(A3874&lt;Data!$G$11*0.25,$C$13/$G$32,IF(A3874&gt;Data!$G$11*0.25,$C$13,$C$13*10)),"")</f>
        <v/>
      </c>
      <c r="H3874" s="43" t="str">
        <f>IF(A3874&lt;&gt;"",IF(Data!$G$9="constant",$C$13,IF(Data!$G$9="squeeze",G3874,F3874)),"")</f>
        <v/>
      </c>
      <c r="I3874" s="38" t="str">
        <f ca="1">IF(ISNUMBER(A3874),NORMINV(RAND(),0,IF(AND(Data!$G$9="squeeze",A3874&lt;Data!$G$11*0.25),$H$32,1)*$C$30*$C$13)*($C$14*$C$12),"")</f>
        <v/>
      </c>
      <c r="J3874" s="42" t="str">
        <f ca="1">IFERROR(IF(Data!$C$6="Real",B3874,I3874+J3873+($C$14*$C$12)*(NORMINV(RAND(),$C$15,CHOOSE($G$13,$C$13,F3874,G3874)))),"")</f>
        <v/>
      </c>
      <c r="K3874" s="88" t="str">
        <f>IF(ISNUMBER(A3874), IF($G$16="fixed",$G$17,MIN(H3874*Data!$C$7*$C$16*0.5,$C$17*Data!$C$7))*$C$12,"")</f>
        <v/>
      </c>
      <c r="L3874" s="42" t="str">
        <f t="shared" ca="1" si="1830"/>
        <v/>
      </c>
      <c r="M3874" s="44" t="str">
        <f t="shared" ca="1" si="1831"/>
        <v/>
      </c>
      <c r="N3874" s="44" t="str">
        <f t="shared" ca="1" si="1832"/>
        <v/>
      </c>
      <c r="O3874" s="108" t="str">
        <f t="shared" si="1816"/>
        <v/>
      </c>
      <c r="P3874" s="102" t="str">
        <f t="shared" si="1817"/>
        <v/>
      </c>
      <c r="Q3874" s="102" t="str">
        <f t="shared" si="1818"/>
        <v/>
      </c>
      <c r="R3874" s="120" t="str">
        <f t="shared" si="1819"/>
        <v/>
      </c>
      <c r="S3874" s="54" t="str">
        <f t="shared" si="1820"/>
        <v/>
      </c>
      <c r="T3874" s="5" t="str">
        <f t="shared" si="1821"/>
        <v/>
      </c>
      <c r="U3874" s="152" t="str">
        <f t="shared" si="1804"/>
        <v/>
      </c>
      <c r="V3874" s="152" t="str">
        <f t="shared" si="1805"/>
        <v/>
      </c>
      <c r="W3874" s="153" t="str">
        <f t="shared" si="1806"/>
        <v/>
      </c>
      <c r="X3874" s="153" t="str">
        <f t="shared" si="1807"/>
        <v/>
      </c>
      <c r="Y3874" s="153" t="str">
        <f t="shared" si="1808"/>
        <v/>
      </c>
      <c r="Z3874" s="153" t="str">
        <f t="shared" si="1809"/>
        <v/>
      </c>
      <c r="AA3874" s="152" t="str">
        <f t="shared" si="1810"/>
        <v/>
      </c>
      <c r="AB3874" s="152" t="str">
        <f t="shared" si="1811"/>
        <v/>
      </c>
      <c r="AC3874" s="154" t="str">
        <f t="shared" si="1822"/>
        <v/>
      </c>
      <c r="AD3874" s="154" t="str">
        <f t="shared" si="1823"/>
        <v/>
      </c>
      <c r="AE3874" s="3" t="str">
        <f t="shared" si="1824"/>
        <v/>
      </c>
      <c r="AF3874" s="3" t="str">
        <f t="shared" si="1825"/>
        <v/>
      </c>
      <c r="AG3874" s="3" t="str">
        <f t="shared" si="1826"/>
        <v/>
      </c>
      <c r="AH3874" s="4" t="str">
        <f t="shared" si="1827"/>
        <v/>
      </c>
      <c r="AI3874" s="75" t="str">
        <f t="shared" si="1828"/>
        <v/>
      </c>
      <c r="AJ3874" s="75" t="str">
        <f t="shared" si="1829"/>
        <v/>
      </c>
    </row>
    <row r="3875" spans="1:36" ht="14.25">
      <c r="A3875" s="41" t="str">
        <f t="shared" si="1812"/>
        <v/>
      </c>
      <c r="B3875" s="150" t="str">
        <f>IF(ISNUMBER(A3875),INDEX('MetaTrader Import'!$H$13:$J$5893,TRUNC(((A3875-$A$39+1)-1)/3)+1,MOD((A3875-$A$39+1)-1,3)+1),"")</f>
        <v/>
      </c>
      <c r="C3875" s="43" t="str">
        <f t="shared" si="1813"/>
        <v/>
      </c>
      <c r="D3875" s="43" t="str">
        <f t="shared" ca="1" si="1803"/>
        <v/>
      </c>
      <c r="E3875" s="43" t="str">
        <f t="shared" si="1814"/>
        <v/>
      </c>
      <c r="F3875" s="43" t="str">
        <f t="shared" si="1815"/>
        <v/>
      </c>
      <c r="G3875" s="43" t="str">
        <f>IF(A3875&lt;&gt;"",IF(A3875&lt;Data!$G$11*0.25,$C$13/$G$32,IF(A3875&gt;Data!$G$11*0.25,$C$13,$C$13*10)),"")</f>
        <v/>
      </c>
      <c r="H3875" s="43" t="str">
        <f>IF(A3875&lt;&gt;"",IF(Data!$G$9="constant",$C$13,IF(Data!$G$9="squeeze",G3875,F3875)),"")</f>
        <v/>
      </c>
      <c r="I3875" s="38" t="str">
        <f ca="1">IF(ISNUMBER(A3875),NORMINV(RAND(),0,IF(AND(Data!$G$9="squeeze",A3875&lt;Data!$G$11*0.25),$H$32,1)*$C$30*$C$13)*($C$14*$C$12),"")</f>
        <v/>
      </c>
      <c r="J3875" s="42" t="str">
        <f ca="1">IFERROR(IF(Data!$C$6="Real",B3875,I3875+J3874+($C$14*$C$12)*(NORMINV(RAND(),$C$15,CHOOSE($G$13,$C$13,F3875,G3875)))),"")</f>
        <v/>
      </c>
      <c r="K3875" s="88" t="str">
        <f>IF(ISNUMBER(A3875), IF($G$16="fixed",$G$17,MIN(H3875*Data!$C$7*$C$16*0.5,$C$17*Data!$C$7))*$C$12,"")</f>
        <v/>
      </c>
      <c r="L3875" s="42" t="str">
        <f t="shared" ca="1" si="1830"/>
        <v/>
      </c>
      <c r="M3875" s="44" t="str">
        <f t="shared" ca="1" si="1831"/>
        <v/>
      </c>
      <c r="N3875" s="44" t="str">
        <f t="shared" ca="1" si="1832"/>
        <v/>
      </c>
      <c r="O3875" s="108" t="str">
        <f t="shared" si="1816"/>
        <v/>
      </c>
      <c r="P3875" s="102" t="str">
        <f t="shared" si="1817"/>
        <v/>
      </c>
      <c r="Q3875" s="102" t="str">
        <f t="shared" si="1818"/>
        <v/>
      </c>
      <c r="R3875" s="120" t="str">
        <f t="shared" si="1819"/>
        <v/>
      </c>
      <c r="S3875" s="54" t="str">
        <f t="shared" si="1820"/>
        <v/>
      </c>
      <c r="T3875" s="5" t="str">
        <f t="shared" si="1821"/>
        <v/>
      </c>
      <c r="U3875" s="152" t="str">
        <f t="shared" si="1804"/>
        <v/>
      </c>
      <c r="V3875" s="152" t="str">
        <f t="shared" si="1805"/>
        <v/>
      </c>
      <c r="W3875" s="153" t="str">
        <f t="shared" si="1806"/>
        <v/>
      </c>
      <c r="X3875" s="153" t="str">
        <f t="shared" si="1807"/>
        <v/>
      </c>
      <c r="Y3875" s="153" t="str">
        <f t="shared" si="1808"/>
        <v/>
      </c>
      <c r="Z3875" s="153" t="str">
        <f t="shared" si="1809"/>
        <v/>
      </c>
      <c r="AA3875" s="152" t="str">
        <f t="shared" si="1810"/>
        <v/>
      </c>
      <c r="AB3875" s="152" t="str">
        <f t="shared" si="1811"/>
        <v/>
      </c>
      <c r="AC3875" s="154" t="str">
        <f t="shared" si="1822"/>
        <v/>
      </c>
      <c r="AD3875" s="154" t="str">
        <f t="shared" si="1823"/>
        <v/>
      </c>
      <c r="AE3875" s="3" t="str">
        <f t="shared" si="1824"/>
        <v/>
      </c>
      <c r="AF3875" s="3" t="str">
        <f t="shared" si="1825"/>
        <v/>
      </c>
      <c r="AG3875" s="3" t="str">
        <f t="shared" si="1826"/>
        <v/>
      </c>
      <c r="AH3875" s="4" t="str">
        <f t="shared" si="1827"/>
        <v/>
      </c>
      <c r="AI3875" s="75" t="str">
        <f t="shared" si="1828"/>
        <v/>
      </c>
      <c r="AJ3875" s="75" t="str">
        <f t="shared" si="1829"/>
        <v/>
      </c>
    </row>
    <row r="3876" spans="1:36" ht="14.25">
      <c r="A3876" s="41" t="str">
        <f t="shared" si="1812"/>
        <v/>
      </c>
      <c r="B3876" s="150" t="str">
        <f>IF(ISNUMBER(A3876),INDEX('MetaTrader Import'!$H$13:$J$5893,TRUNC(((A3876-$A$39+1)-1)/3)+1,MOD((A3876-$A$39+1)-1,3)+1),"")</f>
        <v/>
      </c>
      <c r="C3876" s="43" t="str">
        <f t="shared" si="1813"/>
        <v/>
      </c>
      <c r="D3876" s="43" t="str">
        <f t="shared" ca="1" si="1803"/>
        <v/>
      </c>
      <c r="E3876" s="43" t="str">
        <f t="shared" si="1814"/>
        <v/>
      </c>
      <c r="F3876" s="43" t="str">
        <f t="shared" si="1815"/>
        <v/>
      </c>
      <c r="G3876" s="43" t="str">
        <f>IF(A3876&lt;&gt;"",IF(A3876&lt;Data!$G$11*0.25,$C$13/$G$32,IF(A3876&gt;Data!$G$11*0.25,$C$13,$C$13*10)),"")</f>
        <v/>
      </c>
      <c r="H3876" s="43" t="str">
        <f>IF(A3876&lt;&gt;"",IF(Data!$G$9="constant",$C$13,IF(Data!$G$9="squeeze",G3876,F3876)),"")</f>
        <v/>
      </c>
      <c r="I3876" s="38" t="str">
        <f ca="1">IF(ISNUMBER(A3876),NORMINV(RAND(),0,IF(AND(Data!$G$9="squeeze",A3876&lt;Data!$G$11*0.25),$H$32,1)*$C$30*$C$13)*($C$14*$C$12),"")</f>
        <v/>
      </c>
      <c r="J3876" s="42" t="str">
        <f ca="1">IFERROR(IF(Data!$C$6="Real",B3876,I3876+J3875+($C$14*$C$12)*(NORMINV(RAND(),$C$15,CHOOSE($G$13,$C$13,F3876,G3876)))),"")</f>
        <v/>
      </c>
      <c r="K3876" s="88" t="str">
        <f>IF(ISNUMBER(A3876), IF($G$16="fixed",$G$17,MIN(H3876*Data!$C$7*$C$16*0.5,$C$17*Data!$C$7))*$C$12,"")</f>
        <v/>
      </c>
      <c r="L3876" s="42" t="str">
        <f t="shared" ca="1" si="1830"/>
        <v/>
      </c>
      <c r="M3876" s="44" t="str">
        <f t="shared" ca="1" si="1831"/>
        <v/>
      </c>
      <c r="N3876" s="44" t="str">
        <f t="shared" ca="1" si="1832"/>
        <v/>
      </c>
      <c r="O3876" s="108" t="str">
        <f t="shared" si="1816"/>
        <v/>
      </c>
      <c r="P3876" s="102" t="str">
        <f t="shared" si="1817"/>
        <v/>
      </c>
      <c r="Q3876" s="102" t="str">
        <f t="shared" si="1818"/>
        <v/>
      </c>
      <c r="R3876" s="120" t="str">
        <f t="shared" si="1819"/>
        <v/>
      </c>
      <c r="S3876" s="54" t="str">
        <f t="shared" si="1820"/>
        <v/>
      </c>
      <c r="T3876" s="5" t="str">
        <f t="shared" si="1821"/>
        <v/>
      </c>
      <c r="U3876" s="152" t="str">
        <f t="shared" si="1804"/>
        <v/>
      </c>
      <c r="V3876" s="152" t="str">
        <f t="shared" si="1805"/>
        <v/>
      </c>
      <c r="W3876" s="153" t="str">
        <f t="shared" si="1806"/>
        <v/>
      </c>
      <c r="X3876" s="153" t="str">
        <f t="shared" si="1807"/>
        <v/>
      </c>
      <c r="Y3876" s="153" t="str">
        <f t="shared" si="1808"/>
        <v/>
      </c>
      <c r="Z3876" s="153" t="str">
        <f t="shared" si="1809"/>
        <v/>
      </c>
      <c r="AA3876" s="152" t="str">
        <f t="shared" si="1810"/>
        <v/>
      </c>
      <c r="AB3876" s="152" t="str">
        <f t="shared" si="1811"/>
        <v/>
      </c>
      <c r="AC3876" s="154" t="str">
        <f t="shared" si="1822"/>
        <v/>
      </c>
      <c r="AD3876" s="154" t="str">
        <f t="shared" si="1823"/>
        <v/>
      </c>
      <c r="AE3876" s="3" t="str">
        <f t="shared" si="1824"/>
        <v/>
      </c>
      <c r="AF3876" s="3" t="str">
        <f t="shared" si="1825"/>
        <v/>
      </c>
      <c r="AG3876" s="3" t="str">
        <f t="shared" si="1826"/>
        <v/>
      </c>
      <c r="AH3876" s="4" t="str">
        <f t="shared" si="1827"/>
        <v/>
      </c>
      <c r="AI3876" s="75" t="str">
        <f t="shared" si="1828"/>
        <v/>
      </c>
      <c r="AJ3876" s="75" t="str">
        <f t="shared" si="1829"/>
        <v/>
      </c>
    </row>
    <row r="3877" spans="1:36" ht="14.25">
      <c r="A3877" s="41" t="str">
        <f t="shared" si="1812"/>
        <v/>
      </c>
      <c r="B3877" s="150" t="str">
        <f>IF(ISNUMBER(A3877),INDEX('MetaTrader Import'!$H$13:$J$5893,TRUNC(((A3877-$A$39+1)-1)/3)+1,MOD((A3877-$A$39+1)-1,3)+1),"")</f>
        <v/>
      </c>
      <c r="C3877" s="43" t="str">
        <f t="shared" si="1813"/>
        <v/>
      </c>
      <c r="D3877" s="43" t="str">
        <f t="shared" ca="1" si="1803"/>
        <v/>
      </c>
      <c r="E3877" s="43" t="str">
        <f t="shared" si="1814"/>
        <v/>
      </c>
      <c r="F3877" s="43" t="str">
        <f t="shared" si="1815"/>
        <v/>
      </c>
      <c r="G3877" s="43" t="str">
        <f>IF(A3877&lt;&gt;"",IF(A3877&lt;Data!$G$11*0.25,$C$13/$G$32,IF(A3877&gt;Data!$G$11*0.25,$C$13,$C$13*10)),"")</f>
        <v/>
      </c>
      <c r="H3877" s="43" t="str">
        <f>IF(A3877&lt;&gt;"",IF(Data!$G$9="constant",$C$13,IF(Data!$G$9="squeeze",G3877,F3877)),"")</f>
        <v/>
      </c>
      <c r="I3877" s="38" t="str">
        <f ca="1">IF(ISNUMBER(A3877),NORMINV(RAND(),0,IF(AND(Data!$G$9="squeeze",A3877&lt;Data!$G$11*0.25),$H$32,1)*$C$30*$C$13)*($C$14*$C$12),"")</f>
        <v/>
      </c>
      <c r="J3877" s="42" t="str">
        <f ca="1">IFERROR(IF(Data!$C$6="Real",B3877,I3877+J3876+($C$14*$C$12)*(NORMINV(RAND(),$C$15,CHOOSE($G$13,$C$13,F3877,G3877)))),"")</f>
        <v/>
      </c>
      <c r="K3877" s="88" t="str">
        <f>IF(ISNUMBER(A3877), IF($G$16="fixed",$G$17,MIN(H3877*Data!$C$7*$C$16*0.5,$C$17*Data!$C$7))*$C$12,"")</f>
        <v/>
      </c>
      <c r="L3877" s="42" t="str">
        <f t="shared" ca="1" si="1830"/>
        <v/>
      </c>
      <c r="M3877" s="44" t="str">
        <f t="shared" ca="1" si="1831"/>
        <v/>
      </c>
      <c r="N3877" s="44" t="str">
        <f t="shared" ca="1" si="1832"/>
        <v/>
      </c>
      <c r="O3877" s="108" t="str">
        <f t="shared" si="1816"/>
        <v/>
      </c>
      <c r="P3877" s="102" t="str">
        <f t="shared" si="1817"/>
        <v/>
      </c>
      <c r="Q3877" s="102" t="str">
        <f t="shared" si="1818"/>
        <v/>
      </c>
      <c r="R3877" s="120" t="str">
        <f t="shared" si="1819"/>
        <v/>
      </c>
      <c r="S3877" s="54" t="str">
        <f t="shared" si="1820"/>
        <v/>
      </c>
      <c r="T3877" s="5" t="str">
        <f t="shared" si="1821"/>
        <v/>
      </c>
      <c r="U3877" s="152" t="str">
        <f t="shared" si="1804"/>
        <v/>
      </c>
      <c r="V3877" s="152" t="str">
        <f t="shared" si="1805"/>
        <v/>
      </c>
      <c r="W3877" s="153" t="str">
        <f t="shared" si="1806"/>
        <v/>
      </c>
      <c r="X3877" s="153" t="str">
        <f t="shared" si="1807"/>
        <v/>
      </c>
      <c r="Y3877" s="153" t="str">
        <f t="shared" si="1808"/>
        <v/>
      </c>
      <c r="Z3877" s="153" t="str">
        <f t="shared" si="1809"/>
        <v/>
      </c>
      <c r="AA3877" s="152" t="str">
        <f t="shared" si="1810"/>
        <v/>
      </c>
      <c r="AB3877" s="152" t="str">
        <f t="shared" si="1811"/>
        <v/>
      </c>
      <c r="AC3877" s="154" t="str">
        <f t="shared" si="1822"/>
        <v/>
      </c>
      <c r="AD3877" s="154" t="str">
        <f t="shared" si="1823"/>
        <v/>
      </c>
      <c r="AE3877" s="3" t="str">
        <f t="shared" si="1824"/>
        <v/>
      </c>
      <c r="AF3877" s="3" t="str">
        <f t="shared" si="1825"/>
        <v/>
      </c>
      <c r="AG3877" s="3" t="str">
        <f t="shared" si="1826"/>
        <v/>
      </c>
      <c r="AH3877" s="4" t="str">
        <f t="shared" si="1827"/>
        <v/>
      </c>
      <c r="AI3877" s="75" t="str">
        <f t="shared" si="1828"/>
        <v/>
      </c>
      <c r="AJ3877" s="75" t="str">
        <f t="shared" si="1829"/>
        <v/>
      </c>
    </row>
    <row r="3878" spans="1:36" ht="14.25">
      <c r="A3878" s="41" t="str">
        <f t="shared" si="1812"/>
        <v/>
      </c>
      <c r="B3878" s="150" t="str">
        <f>IF(ISNUMBER(A3878),INDEX('MetaTrader Import'!$H$13:$J$5893,TRUNC(((A3878-$A$39+1)-1)/3)+1,MOD((A3878-$A$39+1)-1,3)+1),"")</f>
        <v/>
      </c>
      <c r="C3878" s="43" t="str">
        <f t="shared" si="1813"/>
        <v/>
      </c>
      <c r="D3878" s="43" t="str">
        <f t="shared" ca="1" si="1803"/>
        <v/>
      </c>
      <c r="E3878" s="43" t="str">
        <f t="shared" si="1814"/>
        <v/>
      </c>
      <c r="F3878" s="43" t="str">
        <f t="shared" si="1815"/>
        <v/>
      </c>
      <c r="G3878" s="43" t="str">
        <f>IF(A3878&lt;&gt;"",IF(A3878&lt;Data!$G$11*0.25,$C$13/$G$32,IF(A3878&gt;Data!$G$11*0.25,$C$13,$C$13*10)),"")</f>
        <v/>
      </c>
      <c r="H3878" s="43" t="str">
        <f>IF(A3878&lt;&gt;"",IF(Data!$G$9="constant",$C$13,IF(Data!$G$9="squeeze",G3878,F3878)),"")</f>
        <v/>
      </c>
      <c r="I3878" s="38" t="str">
        <f ca="1">IF(ISNUMBER(A3878),NORMINV(RAND(),0,IF(AND(Data!$G$9="squeeze",A3878&lt;Data!$G$11*0.25),$H$32,1)*$C$30*$C$13)*($C$14*$C$12),"")</f>
        <v/>
      </c>
      <c r="J3878" s="42" t="str">
        <f ca="1">IFERROR(IF(Data!$C$6="Real",B3878,I3878+J3877+($C$14*$C$12)*(NORMINV(RAND(),$C$15,CHOOSE($G$13,$C$13,F3878,G3878)))),"")</f>
        <v/>
      </c>
      <c r="K3878" s="88" t="str">
        <f>IF(ISNUMBER(A3878), IF($G$16="fixed",$G$17,MIN(H3878*Data!$C$7*$C$16*0.5,$C$17*Data!$C$7))*$C$12,"")</f>
        <v/>
      </c>
      <c r="L3878" s="42" t="str">
        <f t="shared" ca="1" si="1830"/>
        <v/>
      </c>
      <c r="M3878" s="44" t="str">
        <f t="shared" ca="1" si="1831"/>
        <v/>
      </c>
      <c r="N3878" s="44" t="str">
        <f t="shared" ca="1" si="1832"/>
        <v/>
      </c>
      <c r="O3878" s="108" t="str">
        <f t="shared" si="1816"/>
        <v/>
      </c>
      <c r="P3878" s="102" t="str">
        <f t="shared" si="1817"/>
        <v/>
      </c>
      <c r="Q3878" s="102" t="str">
        <f t="shared" si="1818"/>
        <v/>
      </c>
      <c r="R3878" s="120" t="str">
        <f t="shared" si="1819"/>
        <v/>
      </c>
      <c r="S3878" s="54" t="str">
        <f t="shared" si="1820"/>
        <v/>
      </c>
      <c r="T3878" s="5" t="str">
        <f t="shared" si="1821"/>
        <v/>
      </c>
      <c r="U3878" s="152" t="str">
        <f t="shared" si="1804"/>
        <v/>
      </c>
      <c r="V3878" s="152" t="str">
        <f t="shared" si="1805"/>
        <v/>
      </c>
      <c r="W3878" s="153" t="str">
        <f t="shared" si="1806"/>
        <v/>
      </c>
      <c r="X3878" s="153" t="str">
        <f t="shared" si="1807"/>
        <v/>
      </c>
      <c r="Y3878" s="153" t="str">
        <f t="shared" si="1808"/>
        <v/>
      </c>
      <c r="Z3878" s="153" t="str">
        <f t="shared" si="1809"/>
        <v/>
      </c>
      <c r="AA3878" s="152" t="str">
        <f t="shared" si="1810"/>
        <v/>
      </c>
      <c r="AB3878" s="152" t="str">
        <f t="shared" si="1811"/>
        <v/>
      </c>
      <c r="AC3878" s="154" t="str">
        <f t="shared" si="1822"/>
        <v/>
      </c>
      <c r="AD3878" s="154" t="str">
        <f t="shared" si="1823"/>
        <v/>
      </c>
      <c r="AE3878" s="3" t="str">
        <f t="shared" si="1824"/>
        <v/>
      </c>
      <c r="AF3878" s="3" t="str">
        <f t="shared" si="1825"/>
        <v/>
      </c>
      <c r="AG3878" s="3" t="str">
        <f t="shared" si="1826"/>
        <v/>
      </c>
      <c r="AH3878" s="4" t="str">
        <f t="shared" si="1827"/>
        <v/>
      </c>
      <c r="AI3878" s="75" t="str">
        <f t="shared" si="1828"/>
        <v/>
      </c>
      <c r="AJ3878" s="75" t="str">
        <f t="shared" si="1829"/>
        <v/>
      </c>
    </row>
    <row r="3879" spans="1:36" ht="14.25">
      <c r="A3879" s="41" t="str">
        <f t="shared" si="1812"/>
        <v/>
      </c>
      <c r="B3879" s="150" t="str">
        <f>IF(ISNUMBER(A3879),INDEX('MetaTrader Import'!$H$13:$J$5893,TRUNC(((A3879-$A$39+1)-1)/3)+1,MOD((A3879-$A$39+1)-1,3)+1),"")</f>
        <v/>
      </c>
      <c r="C3879" s="43" t="str">
        <f t="shared" si="1813"/>
        <v/>
      </c>
      <c r="D3879" s="43" t="str">
        <f t="shared" ca="1" si="1803"/>
        <v/>
      </c>
      <c r="E3879" s="43" t="str">
        <f t="shared" si="1814"/>
        <v/>
      </c>
      <c r="F3879" s="43" t="str">
        <f t="shared" si="1815"/>
        <v/>
      </c>
      <c r="G3879" s="43" t="str">
        <f>IF(A3879&lt;&gt;"",IF(A3879&lt;Data!$G$11*0.25,$C$13/$G$32,IF(A3879&gt;Data!$G$11*0.25,$C$13,$C$13*10)),"")</f>
        <v/>
      </c>
      <c r="H3879" s="43" t="str">
        <f>IF(A3879&lt;&gt;"",IF(Data!$G$9="constant",$C$13,IF(Data!$G$9="squeeze",G3879,F3879)),"")</f>
        <v/>
      </c>
      <c r="I3879" s="38" t="str">
        <f ca="1">IF(ISNUMBER(A3879),NORMINV(RAND(),0,IF(AND(Data!$G$9="squeeze",A3879&lt;Data!$G$11*0.25),$H$32,1)*$C$30*$C$13)*($C$14*$C$12),"")</f>
        <v/>
      </c>
      <c r="J3879" s="42" t="str">
        <f ca="1">IFERROR(IF(Data!$C$6="Real",B3879,I3879+J3878+($C$14*$C$12)*(NORMINV(RAND(),$C$15,CHOOSE($G$13,$C$13,F3879,G3879)))),"")</f>
        <v/>
      </c>
      <c r="K3879" s="88" t="str">
        <f>IF(ISNUMBER(A3879), IF($G$16="fixed",$G$17,MIN(H3879*Data!$C$7*$C$16*0.5,$C$17*Data!$C$7))*$C$12,"")</f>
        <v/>
      </c>
      <c r="L3879" s="42" t="str">
        <f t="shared" ca="1" si="1830"/>
        <v/>
      </c>
      <c r="M3879" s="44" t="str">
        <f t="shared" ca="1" si="1831"/>
        <v/>
      </c>
      <c r="N3879" s="44" t="str">
        <f t="shared" ca="1" si="1832"/>
        <v/>
      </c>
      <c r="O3879" s="108" t="str">
        <f t="shared" si="1816"/>
        <v/>
      </c>
      <c r="P3879" s="102" t="str">
        <f t="shared" si="1817"/>
        <v/>
      </c>
      <c r="Q3879" s="102" t="str">
        <f t="shared" si="1818"/>
        <v/>
      </c>
      <c r="R3879" s="120" t="str">
        <f t="shared" si="1819"/>
        <v/>
      </c>
      <c r="S3879" s="54" t="str">
        <f t="shared" si="1820"/>
        <v/>
      </c>
      <c r="T3879" s="5" t="str">
        <f t="shared" si="1821"/>
        <v/>
      </c>
      <c r="U3879" s="152" t="str">
        <f t="shared" si="1804"/>
        <v/>
      </c>
      <c r="V3879" s="152" t="str">
        <f t="shared" si="1805"/>
        <v/>
      </c>
      <c r="W3879" s="153" t="str">
        <f t="shared" si="1806"/>
        <v/>
      </c>
      <c r="X3879" s="153" t="str">
        <f t="shared" si="1807"/>
        <v/>
      </c>
      <c r="Y3879" s="153" t="str">
        <f t="shared" si="1808"/>
        <v/>
      </c>
      <c r="Z3879" s="153" t="str">
        <f t="shared" si="1809"/>
        <v/>
      </c>
      <c r="AA3879" s="152" t="str">
        <f t="shared" si="1810"/>
        <v/>
      </c>
      <c r="AB3879" s="152" t="str">
        <f t="shared" si="1811"/>
        <v/>
      </c>
      <c r="AC3879" s="154" t="str">
        <f t="shared" si="1822"/>
        <v/>
      </c>
      <c r="AD3879" s="154" t="str">
        <f t="shared" si="1823"/>
        <v/>
      </c>
      <c r="AE3879" s="3" t="str">
        <f t="shared" si="1824"/>
        <v/>
      </c>
      <c r="AF3879" s="3" t="str">
        <f t="shared" si="1825"/>
        <v/>
      </c>
      <c r="AG3879" s="3" t="str">
        <f t="shared" si="1826"/>
        <v/>
      </c>
      <c r="AH3879" s="4" t="str">
        <f t="shared" si="1827"/>
        <v/>
      </c>
      <c r="AI3879" s="75" t="str">
        <f t="shared" si="1828"/>
        <v/>
      </c>
      <c r="AJ3879" s="75" t="str">
        <f t="shared" si="1829"/>
        <v/>
      </c>
    </row>
    <row r="3880" spans="1:36" ht="14.25">
      <c r="A3880" s="41" t="str">
        <f t="shared" si="1812"/>
        <v/>
      </c>
      <c r="B3880" s="150" t="str">
        <f>IF(ISNUMBER(A3880),INDEX('MetaTrader Import'!$H$13:$J$5893,TRUNC(((A3880-$A$39+1)-1)/3)+1,MOD((A3880-$A$39+1)-1,3)+1),"")</f>
        <v/>
      </c>
      <c r="C3880" s="43" t="str">
        <f t="shared" si="1813"/>
        <v/>
      </c>
      <c r="D3880" s="43" t="str">
        <f t="shared" ca="1" si="1803"/>
        <v/>
      </c>
      <c r="E3880" s="43" t="str">
        <f t="shared" si="1814"/>
        <v/>
      </c>
      <c r="F3880" s="43" t="str">
        <f t="shared" si="1815"/>
        <v/>
      </c>
      <c r="G3880" s="43" t="str">
        <f>IF(A3880&lt;&gt;"",IF(A3880&lt;Data!$G$11*0.25,$C$13/$G$32,IF(A3880&gt;Data!$G$11*0.25,$C$13,$C$13*10)),"")</f>
        <v/>
      </c>
      <c r="H3880" s="43" t="str">
        <f>IF(A3880&lt;&gt;"",IF(Data!$G$9="constant",$C$13,IF(Data!$G$9="squeeze",G3880,F3880)),"")</f>
        <v/>
      </c>
      <c r="I3880" s="38" t="str">
        <f ca="1">IF(ISNUMBER(A3880),NORMINV(RAND(),0,IF(AND(Data!$G$9="squeeze",A3880&lt;Data!$G$11*0.25),$H$32,1)*$C$30*$C$13)*($C$14*$C$12),"")</f>
        <v/>
      </c>
      <c r="J3880" s="42" t="str">
        <f ca="1">IFERROR(IF(Data!$C$6="Real",B3880,I3880+J3879+($C$14*$C$12)*(NORMINV(RAND(),$C$15,CHOOSE($G$13,$C$13,F3880,G3880)))),"")</f>
        <v/>
      </c>
      <c r="K3880" s="88" t="str">
        <f>IF(ISNUMBER(A3880), IF($G$16="fixed",$G$17,MIN(H3880*Data!$C$7*$C$16*0.5,$C$17*Data!$C$7))*$C$12,"")</f>
        <v/>
      </c>
      <c r="L3880" s="42" t="str">
        <f t="shared" ca="1" si="1830"/>
        <v/>
      </c>
      <c r="M3880" s="44" t="str">
        <f t="shared" ca="1" si="1831"/>
        <v/>
      </c>
      <c r="N3880" s="44" t="str">
        <f t="shared" ca="1" si="1832"/>
        <v/>
      </c>
      <c r="O3880" s="108" t="str">
        <f t="shared" si="1816"/>
        <v/>
      </c>
      <c r="P3880" s="102" t="str">
        <f t="shared" si="1817"/>
        <v/>
      </c>
      <c r="Q3880" s="102" t="str">
        <f t="shared" si="1818"/>
        <v/>
      </c>
      <c r="R3880" s="120" t="str">
        <f t="shared" si="1819"/>
        <v/>
      </c>
      <c r="S3880" s="54" t="str">
        <f t="shared" si="1820"/>
        <v/>
      </c>
      <c r="T3880" s="5" t="str">
        <f t="shared" si="1821"/>
        <v/>
      </c>
      <c r="U3880" s="152" t="str">
        <f t="shared" si="1804"/>
        <v/>
      </c>
      <c r="V3880" s="152" t="str">
        <f t="shared" si="1805"/>
        <v/>
      </c>
      <c r="W3880" s="153" t="str">
        <f t="shared" si="1806"/>
        <v/>
      </c>
      <c r="X3880" s="153" t="str">
        <f t="shared" si="1807"/>
        <v/>
      </c>
      <c r="Y3880" s="153" t="str">
        <f t="shared" si="1808"/>
        <v/>
      </c>
      <c r="Z3880" s="153" t="str">
        <f t="shared" si="1809"/>
        <v/>
      </c>
      <c r="AA3880" s="152" t="str">
        <f t="shared" si="1810"/>
        <v/>
      </c>
      <c r="AB3880" s="152" t="str">
        <f t="shared" si="1811"/>
        <v/>
      </c>
      <c r="AC3880" s="154" t="str">
        <f t="shared" si="1822"/>
        <v/>
      </c>
      <c r="AD3880" s="154" t="str">
        <f t="shared" si="1823"/>
        <v/>
      </c>
      <c r="AE3880" s="3" t="str">
        <f t="shared" si="1824"/>
        <v/>
      </c>
      <c r="AF3880" s="3" t="str">
        <f t="shared" si="1825"/>
        <v/>
      </c>
      <c r="AG3880" s="3" t="str">
        <f t="shared" si="1826"/>
        <v/>
      </c>
      <c r="AH3880" s="4" t="str">
        <f t="shared" si="1827"/>
        <v/>
      </c>
      <c r="AI3880" s="75" t="str">
        <f t="shared" si="1828"/>
        <v/>
      </c>
      <c r="AJ3880" s="75" t="str">
        <f t="shared" si="1829"/>
        <v/>
      </c>
    </row>
    <row r="3881" spans="1:36" ht="14.25">
      <c r="A3881" s="41" t="str">
        <f t="shared" si="1812"/>
        <v/>
      </c>
      <c r="B3881" s="150" t="str">
        <f>IF(ISNUMBER(A3881),INDEX('MetaTrader Import'!$H$13:$J$5893,TRUNC(((A3881-$A$39+1)-1)/3)+1,MOD((A3881-$A$39+1)-1,3)+1),"")</f>
        <v/>
      </c>
      <c r="C3881" s="43" t="str">
        <f t="shared" si="1813"/>
        <v/>
      </c>
      <c r="D3881" s="43" t="str">
        <f t="shared" ca="1" si="1803"/>
        <v/>
      </c>
      <c r="E3881" s="43" t="str">
        <f t="shared" si="1814"/>
        <v/>
      </c>
      <c r="F3881" s="43" t="str">
        <f t="shared" si="1815"/>
        <v/>
      </c>
      <c r="G3881" s="43" t="str">
        <f>IF(A3881&lt;&gt;"",IF(A3881&lt;Data!$G$11*0.25,$C$13/$G$32,IF(A3881&gt;Data!$G$11*0.25,$C$13,$C$13*10)),"")</f>
        <v/>
      </c>
      <c r="H3881" s="43" t="str">
        <f>IF(A3881&lt;&gt;"",IF(Data!$G$9="constant",$C$13,IF(Data!$G$9="squeeze",G3881,F3881)),"")</f>
        <v/>
      </c>
      <c r="I3881" s="38" t="str">
        <f ca="1">IF(ISNUMBER(A3881),NORMINV(RAND(),0,IF(AND(Data!$G$9="squeeze",A3881&lt;Data!$G$11*0.25),$H$32,1)*$C$30*$C$13)*($C$14*$C$12),"")</f>
        <v/>
      </c>
      <c r="J3881" s="42" t="str">
        <f ca="1">IFERROR(IF(Data!$C$6="Real",B3881,I3881+J3880+($C$14*$C$12)*(NORMINV(RAND(),$C$15,CHOOSE($G$13,$C$13,F3881,G3881)))),"")</f>
        <v/>
      </c>
      <c r="K3881" s="88" t="str">
        <f>IF(ISNUMBER(A3881), IF($G$16="fixed",$G$17,MIN(H3881*Data!$C$7*$C$16*0.5,$C$17*Data!$C$7))*$C$12,"")</f>
        <v/>
      </c>
      <c r="L3881" s="42" t="str">
        <f t="shared" ca="1" si="1830"/>
        <v/>
      </c>
      <c r="M3881" s="44" t="str">
        <f t="shared" ca="1" si="1831"/>
        <v/>
      </c>
      <c r="N3881" s="44" t="str">
        <f t="shared" ca="1" si="1832"/>
        <v/>
      </c>
      <c r="O3881" s="108" t="str">
        <f t="shared" si="1816"/>
        <v/>
      </c>
      <c r="P3881" s="102" t="str">
        <f t="shared" si="1817"/>
        <v/>
      </c>
      <c r="Q3881" s="102" t="str">
        <f t="shared" si="1818"/>
        <v/>
      </c>
      <c r="R3881" s="120" t="str">
        <f t="shared" si="1819"/>
        <v/>
      </c>
      <c r="S3881" s="54" t="str">
        <f t="shared" si="1820"/>
        <v/>
      </c>
      <c r="T3881" s="5" t="str">
        <f t="shared" si="1821"/>
        <v/>
      </c>
      <c r="U3881" s="152" t="str">
        <f t="shared" si="1804"/>
        <v/>
      </c>
      <c r="V3881" s="152" t="str">
        <f t="shared" si="1805"/>
        <v/>
      </c>
      <c r="W3881" s="153" t="str">
        <f t="shared" si="1806"/>
        <v/>
      </c>
      <c r="X3881" s="153" t="str">
        <f t="shared" si="1807"/>
        <v/>
      </c>
      <c r="Y3881" s="153" t="str">
        <f t="shared" si="1808"/>
        <v/>
      </c>
      <c r="Z3881" s="153" t="str">
        <f t="shared" si="1809"/>
        <v/>
      </c>
      <c r="AA3881" s="152" t="str">
        <f t="shared" si="1810"/>
        <v/>
      </c>
      <c r="AB3881" s="152" t="str">
        <f t="shared" si="1811"/>
        <v/>
      </c>
      <c r="AC3881" s="154" t="str">
        <f t="shared" si="1822"/>
        <v/>
      </c>
      <c r="AD3881" s="154" t="str">
        <f t="shared" si="1823"/>
        <v/>
      </c>
      <c r="AE3881" s="3" t="str">
        <f t="shared" si="1824"/>
        <v/>
      </c>
      <c r="AF3881" s="3" t="str">
        <f t="shared" si="1825"/>
        <v/>
      </c>
      <c r="AG3881" s="3" t="str">
        <f t="shared" si="1826"/>
        <v/>
      </c>
      <c r="AH3881" s="4" t="str">
        <f t="shared" si="1827"/>
        <v/>
      </c>
      <c r="AI3881" s="75" t="str">
        <f t="shared" si="1828"/>
        <v/>
      </c>
      <c r="AJ3881" s="75" t="str">
        <f t="shared" si="1829"/>
        <v/>
      </c>
    </row>
    <row r="3882" spans="1:36" ht="14.25">
      <c r="A3882" s="41" t="str">
        <f t="shared" si="1812"/>
        <v/>
      </c>
      <c r="B3882" s="150" t="str">
        <f>IF(ISNUMBER(A3882),INDEX('MetaTrader Import'!$H$13:$J$5893,TRUNC(((A3882-$A$39+1)-1)/3)+1,MOD((A3882-$A$39+1)-1,3)+1),"")</f>
        <v/>
      </c>
      <c r="C3882" s="43" t="str">
        <f t="shared" si="1813"/>
        <v/>
      </c>
      <c r="D3882" s="43" t="str">
        <f t="shared" ca="1" si="1803"/>
        <v/>
      </c>
      <c r="E3882" s="43" t="str">
        <f t="shared" si="1814"/>
        <v/>
      </c>
      <c r="F3882" s="43" t="str">
        <f t="shared" si="1815"/>
        <v/>
      </c>
      <c r="G3882" s="43" t="str">
        <f>IF(A3882&lt;&gt;"",IF(A3882&lt;Data!$G$11*0.25,$C$13/$G$32,IF(A3882&gt;Data!$G$11*0.25,$C$13,$C$13*10)),"")</f>
        <v/>
      </c>
      <c r="H3882" s="43" t="str">
        <f>IF(A3882&lt;&gt;"",IF(Data!$G$9="constant",$C$13,IF(Data!$G$9="squeeze",G3882,F3882)),"")</f>
        <v/>
      </c>
      <c r="I3882" s="38" t="str">
        <f ca="1">IF(ISNUMBER(A3882),NORMINV(RAND(),0,IF(AND(Data!$G$9="squeeze",A3882&lt;Data!$G$11*0.25),$H$32,1)*$C$30*$C$13)*($C$14*$C$12),"")</f>
        <v/>
      </c>
      <c r="J3882" s="42" t="str">
        <f ca="1">IFERROR(IF(Data!$C$6="Real",B3882,I3882+J3881+($C$14*$C$12)*(NORMINV(RAND(),$C$15,CHOOSE($G$13,$C$13,F3882,G3882)))),"")</f>
        <v/>
      </c>
      <c r="K3882" s="88" t="str">
        <f>IF(ISNUMBER(A3882), IF($G$16="fixed",$G$17,MIN(H3882*Data!$C$7*$C$16*0.5,$C$17*Data!$C$7))*$C$12,"")</f>
        <v/>
      </c>
      <c r="L3882" s="42" t="str">
        <f t="shared" ca="1" si="1830"/>
        <v/>
      </c>
      <c r="M3882" s="44" t="str">
        <f t="shared" ca="1" si="1831"/>
        <v/>
      </c>
      <c r="N3882" s="44" t="str">
        <f t="shared" ca="1" si="1832"/>
        <v/>
      </c>
      <c r="O3882" s="108" t="str">
        <f t="shared" si="1816"/>
        <v/>
      </c>
      <c r="P3882" s="102" t="str">
        <f t="shared" si="1817"/>
        <v/>
      </c>
      <c r="Q3882" s="102" t="str">
        <f t="shared" si="1818"/>
        <v/>
      </c>
      <c r="R3882" s="120" t="str">
        <f t="shared" si="1819"/>
        <v/>
      </c>
      <c r="S3882" s="54" t="str">
        <f t="shared" si="1820"/>
        <v/>
      </c>
      <c r="T3882" s="5" t="str">
        <f t="shared" si="1821"/>
        <v/>
      </c>
      <c r="U3882" s="152" t="str">
        <f t="shared" si="1804"/>
        <v/>
      </c>
      <c r="V3882" s="152" t="str">
        <f t="shared" si="1805"/>
        <v/>
      </c>
      <c r="W3882" s="153" t="str">
        <f t="shared" si="1806"/>
        <v/>
      </c>
      <c r="X3882" s="153" t="str">
        <f t="shared" si="1807"/>
        <v/>
      </c>
      <c r="Y3882" s="153" t="str">
        <f t="shared" si="1808"/>
        <v/>
      </c>
      <c r="Z3882" s="153" t="str">
        <f t="shared" si="1809"/>
        <v/>
      </c>
      <c r="AA3882" s="152" t="str">
        <f t="shared" si="1810"/>
        <v/>
      </c>
      <c r="AB3882" s="152" t="str">
        <f t="shared" si="1811"/>
        <v/>
      </c>
      <c r="AC3882" s="154" t="str">
        <f t="shared" si="1822"/>
        <v/>
      </c>
      <c r="AD3882" s="154" t="str">
        <f t="shared" si="1823"/>
        <v/>
      </c>
      <c r="AE3882" s="3" t="str">
        <f t="shared" si="1824"/>
        <v/>
      </c>
      <c r="AF3882" s="3" t="str">
        <f t="shared" si="1825"/>
        <v/>
      </c>
      <c r="AG3882" s="3" t="str">
        <f t="shared" si="1826"/>
        <v/>
      </c>
      <c r="AH3882" s="4" t="str">
        <f t="shared" si="1827"/>
        <v/>
      </c>
      <c r="AI3882" s="75" t="str">
        <f t="shared" si="1828"/>
        <v/>
      </c>
      <c r="AJ3882" s="75" t="str">
        <f t="shared" si="1829"/>
        <v/>
      </c>
    </row>
    <row r="3883" spans="1:36" ht="14.25">
      <c r="A3883" s="41" t="str">
        <f t="shared" si="1812"/>
        <v/>
      </c>
      <c r="B3883" s="150" t="str">
        <f>IF(ISNUMBER(A3883),INDEX('MetaTrader Import'!$H$13:$J$5893,TRUNC(((A3883-$A$39+1)-1)/3)+1,MOD((A3883-$A$39+1)-1,3)+1),"")</f>
        <v/>
      </c>
      <c r="C3883" s="43" t="str">
        <f t="shared" si="1813"/>
        <v/>
      </c>
      <c r="D3883" s="43" t="str">
        <f t="shared" ca="1" si="1803"/>
        <v/>
      </c>
      <c r="E3883" s="43" t="str">
        <f t="shared" si="1814"/>
        <v/>
      </c>
      <c r="F3883" s="43" t="str">
        <f t="shared" si="1815"/>
        <v/>
      </c>
      <c r="G3883" s="43" t="str">
        <f>IF(A3883&lt;&gt;"",IF(A3883&lt;Data!$G$11*0.25,$C$13/$G$32,IF(A3883&gt;Data!$G$11*0.25,$C$13,$C$13*10)),"")</f>
        <v/>
      </c>
      <c r="H3883" s="43" t="str">
        <f>IF(A3883&lt;&gt;"",IF(Data!$G$9="constant",$C$13,IF(Data!$G$9="squeeze",G3883,F3883)),"")</f>
        <v/>
      </c>
      <c r="I3883" s="38" t="str">
        <f ca="1">IF(ISNUMBER(A3883),NORMINV(RAND(),0,IF(AND(Data!$G$9="squeeze",A3883&lt;Data!$G$11*0.25),$H$32,1)*$C$30*$C$13)*($C$14*$C$12),"")</f>
        <v/>
      </c>
      <c r="J3883" s="42" t="str">
        <f ca="1">IFERROR(IF(Data!$C$6="Real",B3883,I3883+J3882+($C$14*$C$12)*(NORMINV(RAND(),$C$15,CHOOSE($G$13,$C$13,F3883,G3883)))),"")</f>
        <v/>
      </c>
      <c r="K3883" s="88" t="str">
        <f>IF(ISNUMBER(A3883), IF($G$16="fixed",$G$17,MIN(H3883*Data!$C$7*$C$16*0.5,$C$17*Data!$C$7))*$C$12,"")</f>
        <v/>
      </c>
      <c r="L3883" s="42" t="str">
        <f t="shared" ca="1" si="1830"/>
        <v/>
      </c>
      <c r="M3883" s="44" t="str">
        <f t="shared" ca="1" si="1831"/>
        <v/>
      </c>
      <c r="N3883" s="44" t="str">
        <f t="shared" ca="1" si="1832"/>
        <v/>
      </c>
      <c r="O3883" s="108" t="str">
        <f t="shared" si="1816"/>
        <v/>
      </c>
      <c r="P3883" s="102" t="str">
        <f t="shared" si="1817"/>
        <v/>
      </c>
      <c r="Q3883" s="102" t="str">
        <f t="shared" si="1818"/>
        <v/>
      </c>
      <c r="R3883" s="120" t="str">
        <f t="shared" si="1819"/>
        <v/>
      </c>
      <c r="S3883" s="54" t="str">
        <f t="shared" si="1820"/>
        <v/>
      </c>
      <c r="T3883" s="5" t="str">
        <f t="shared" si="1821"/>
        <v/>
      </c>
      <c r="U3883" s="152" t="str">
        <f t="shared" si="1804"/>
        <v/>
      </c>
      <c r="V3883" s="152" t="str">
        <f t="shared" si="1805"/>
        <v/>
      </c>
      <c r="W3883" s="153" t="str">
        <f t="shared" si="1806"/>
        <v/>
      </c>
      <c r="X3883" s="153" t="str">
        <f t="shared" si="1807"/>
        <v/>
      </c>
      <c r="Y3883" s="153" t="str">
        <f t="shared" si="1808"/>
        <v/>
      </c>
      <c r="Z3883" s="153" t="str">
        <f t="shared" si="1809"/>
        <v/>
      </c>
      <c r="AA3883" s="152" t="str">
        <f t="shared" si="1810"/>
        <v/>
      </c>
      <c r="AB3883" s="152" t="str">
        <f t="shared" si="1811"/>
        <v/>
      </c>
      <c r="AC3883" s="154" t="str">
        <f t="shared" si="1822"/>
        <v/>
      </c>
      <c r="AD3883" s="154" t="str">
        <f t="shared" si="1823"/>
        <v/>
      </c>
      <c r="AE3883" s="3" t="str">
        <f t="shared" si="1824"/>
        <v/>
      </c>
      <c r="AF3883" s="3" t="str">
        <f t="shared" si="1825"/>
        <v/>
      </c>
      <c r="AG3883" s="3" t="str">
        <f t="shared" si="1826"/>
        <v/>
      </c>
      <c r="AH3883" s="4" t="str">
        <f t="shared" si="1827"/>
        <v/>
      </c>
      <c r="AI3883" s="75" t="str">
        <f t="shared" si="1828"/>
        <v/>
      </c>
      <c r="AJ3883" s="75" t="str">
        <f t="shared" si="1829"/>
        <v/>
      </c>
    </row>
    <row r="3884" spans="1:36" ht="14.25">
      <c r="A3884" s="41" t="str">
        <f t="shared" si="1812"/>
        <v/>
      </c>
      <c r="B3884" s="150" t="str">
        <f>IF(ISNUMBER(A3884),INDEX('MetaTrader Import'!$H$13:$J$5893,TRUNC(((A3884-$A$39+1)-1)/3)+1,MOD((A3884-$A$39+1)-1,3)+1),"")</f>
        <v/>
      </c>
      <c r="C3884" s="43" t="str">
        <f t="shared" si="1813"/>
        <v/>
      </c>
      <c r="D3884" s="43" t="str">
        <f t="shared" ca="1" si="1803"/>
        <v/>
      </c>
      <c r="E3884" s="43" t="str">
        <f t="shared" si="1814"/>
        <v/>
      </c>
      <c r="F3884" s="43" t="str">
        <f t="shared" si="1815"/>
        <v/>
      </c>
      <c r="G3884" s="43" t="str">
        <f>IF(A3884&lt;&gt;"",IF(A3884&lt;Data!$G$11*0.25,$C$13/$G$32,IF(A3884&gt;Data!$G$11*0.25,$C$13,$C$13*10)),"")</f>
        <v/>
      </c>
      <c r="H3884" s="43" t="str">
        <f>IF(A3884&lt;&gt;"",IF(Data!$G$9="constant",$C$13,IF(Data!$G$9="squeeze",G3884,F3884)),"")</f>
        <v/>
      </c>
      <c r="I3884" s="38" t="str">
        <f ca="1">IF(ISNUMBER(A3884),NORMINV(RAND(),0,IF(AND(Data!$G$9="squeeze",A3884&lt;Data!$G$11*0.25),$H$32,1)*$C$30*$C$13)*($C$14*$C$12),"")</f>
        <v/>
      </c>
      <c r="J3884" s="42" t="str">
        <f ca="1">IFERROR(IF(Data!$C$6="Real",B3884,I3884+J3883+($C$14*$C$12)*(NORMINV(RAND(),$C$15,CHOOSE($G$13,$C$13,F3884,G3884)))),"")</f>
        <v/>
      </c>
      <c r="K3884" s="88" t="str">
        <f>IF(ISNUMBER(A3884), IF($G$16="fixed",$G$17,MIN(H3884*Data!$C$7*$C$16*0.5,$C$17*Data!$C$7))*$C$12,"")</f>
        <v/>
      </c>
      <c r="L3884" s="42" t="str">
        <f t="shared" ca="1" si="1830"/>
        <v/>
      </c>
      <c r="M3884" s="44" t="str">
        <f t="shared" ca="1" si="1831"/>
        <v/>
      </c>
      <c r="N3884" s="44" t="str">
        <f t="shared" ca="1" si="1832"/>
        <v/>
      </c>
      <c r="O3884" s="108" t="str">
        <f t="shared" si="1816"/>
        <v/>
      </c>
      <c r="P3884" s="102" t="str">
        <f t="shared" si="1817"/>
        <v/>
      </c>
      <c r="Q3884" s="102" t="str">
        <f t="shared" si="1818"/>
        <v/>
      </c>
      <c r="R3884" s="120" t="str">
        <f t="shared" si="1819"/>
        <v/>
      </c>
      <c r="S3884" s="54" t="str">
        <f t="shared" si="1820"/>
        <v/>
      </c>
      <c r="T3884" s="5" t="str">
        <f t="shared" si="1821"/>
        <v/>
      </c>
      <c r="U3884" s="152" t="str">
        <f t="shared" si="1804"/>
        <v/>
      </c>
      <c r="V3884" s="152" t="str">
        <f t="shared" si="1805"/>
        <v/>
      </c>
      <c r="W3884" s="153" t="str">
        <f t="shared" si="1806"/>
        <v/>
      </c>
      <c r="X3884" s="153" t="str">
        <f t="shared" si="1807"/>
        <v/>
      </c>
      <c r="Y3884" s="153" t="str">
        <f t="shared" si="1808"/>
        <v/>
      </c>
      <c r="Z3884" s="153" t="str">
        <f t="shared" si="1809"/>
        <v/>
      </c>
      <c r="AA3884" s="152" t="str">
        <f t="shared" si="1810"/>
        <v/>
      </c>
      <c r="AB3884" s="152" t="str">
        <f t="shared" si="1811"/>
        <v/>
      </c>
      <c r="AC3884" s="154" t="str">
        <f t="shared" si="1822"/>
        <v/>
      </c>
      <c r="AD3884" s="154" t="str">
        <f t="shared" si="1823"/>
        <v/>
      </c>
      <c r="AE3884" s="3" t="str">
        <f t="shared" si="1824"/>
        <v/>
      </c>
      <c r="AF3884" s="3" t="str">
        <f t="shared" si="1825"/>
        <v/>
      </c>
      <c r="AG3884" s="3" t="str">
        <f t="shared" si="1826"/>
        <v/>
      </c>
      <c r="AH3884" s="4" t="str">
        <f t="shared" si="1827"/>
        <v/>
      </c>
      <c r="AI3884" s="75" t="str">
        <f t="shared" si="1828"/>
        <v/>
      </c>
      <c r="AJ3884" s="75" t="str">
        <f t="shared" si="1829"/>
        <v/>
      </c>
    </row>
    <row r="3885" spans="1:36" ht="14.25">
      <c r="A3885" s="41" t="str">
        <f t="shared" si="1812"/>
        <v/>
      </c>
      <c r="B3885" s="150" t="str">
        <f>IF(ISNUMBER(A3885),INDEX('MetaTrader Import'!$H$13:$J$5893,TRUNC(((A3885-$A$39+1)-1)/3)+1,MOD((A3885-$A$39+1)-1,3)+1),"")</f>
        <v/>
      </c>
      <c r="C3885" s="43" t="str">
        <f t="shared" si="1813"/>
        <v/>
      </c>
      <c r="D3885" s="43" t="str">
        <f t="shared" ca="1" si="1803"/>
        <v/>
      </c>
      <c r="E3885" s="43" t="str">
        <f t="shared" si="1814"/>
        <v/>
      </c>
      <c r="F3885" s="43" t="str">
        <f t="shared" si="1815"/>
        <v/>
      </c>
      <c r="G3885" s="43" t="str">
        <f>IF(A3885&lt;&gt;"",IF(A3885&lt;Data!$G$11*0.25,$C$13/$G$32,IF(A3885&gt;Data!$G$11*0.25,$C$13,$C$13*10)),"")</f>
        <v/>
      </c>
      <c r="H3885" s="43" t="str">
        <f>IF(A3885&lt;&gt;"",IF(Data!$G$9="constant",$C$13,IF(Data!$G$9="squeeze",G3885,F3885)),"")</f>
        <v/>
      </c>
      <c r="I3885" s="38" t="str">
        <f ca="1">IF(ISNUMBER(A3885),NORMINV(RAND(),0,IF(AND(Data!$G$9="squeeze",A3885&lt;Data!$G$11*0.25),$H$32,1)*$C$30*$C$13)*($C$14*$C$12),"")</f>
        <v/>
      </c>
      <c r="J3885" s="42" t="str">
        <f ca="1">IFERROR(IF(Data!$C$6="Real",B3885,I3885+J3884+($C$14*$C$12)*(NORMINV(RAND(),$C$15,CHOOSE($G$13,$C$13,F3885,G3885)))),"")</f>
        <v/>
      </c>
      <c r="K3885" s="88" t="str">
        <f>IF(ISNUMBER(A3885), IF($G$16="fixed",$G$17,MIN(H3885*Data!$C$7*$C$16*0.5,$C$17*Data!$C$7))*$C$12,"")</f>
        <v/>
      </c>
      <c r="L3885" s="42" t="str">
        <f t="shared" ca="1" si="1830"/>
        <v/>
      </c>
      <c r="M3885" s="44" t="str">
        <f t="shared" ca="1" si="1831"/>
        <v/>
      </c>
      <c r="N3885" s="44" t="str">
        <f t="shared" ca="1" si="1832"/>
        <v/>
      </c>
      <c r="O3885" s="108" t="str">
        <f t="shared" si="1816"/>
        <v/>
      </c>
      <c r="P3885" s="102" t="str">
        <f t="shared" si="1817"/>
        <v/>
      </c>
      <c r="Q3885" s="102" t="str">
        <f t="shared" si="1818"/>
        <v/>
      </c>
      <c r="R3885" s="120" t="str">
        <f t="shared" si="1819"/>
        <v/>
      </c>
      <c r="S3885" s="54" t="str">
        <f t="shared" si="1820"/>
        <v/>
      </c>
      <c r="T3885" s="5" t="str">
        <f t="shared" si="1821"/>
        <v/>
      </c>
      <c r="U3885" s="152" t="str">
        <f t="shared" si="1804"/>
        <v/>
      </c>
      <c r="V3885" s="152" t="str">
        <f t="shared" si="1805"/>
        <v/>
      </c>
      <c r="W3885" s="153" t="str">
        <f t="shared" si="1806"/>
        <v/>
      </c>
      <c r="X3885" s="153" t="str">
        <f t="shared" si="1807"/>
        <v/>
      </c>
      <c r="Y3885" s="153" t="str">
        <f t="shared" si="1808"/>
        <v/>
      </c>
      <c r="Z3885" s="153" t="str">
        <f t="shared" si="1809"/>
        <v/>
      </c>
      <c r="AA3885" s="152" t="str">
        <f t="shared" si="1810"/>
        <v/>
      </c>
      <c r="AB3885" s="152" t="str">
        <f t="shared" si="1811"/>
        <v/>
      </c>
      <c r="AC3885" s="154" t="str">
        <f t="shared" si="1822"/>
        <v/>
      </c>
      <c r="AD3885" s="154" t="str">
        <f t="shared" si="1823"/>
        <v/>
      </c>
      <c r="AE3885" s="3" t="str">
        <f t="shared" si="1824"/>
        <v/>
      </c>
      <c r="AF3885" s="3" t="str">
        <f t="shared" si="1825"/>
        <v/>
      </c>
      <c r="AG3885" s="3" t="str">
        <f t="shared" si="1826"/>
        <v/>
      </c>
      <c r="AH3885" s="4" t="str">
        <f t="shared" si="1827"/>
        <v/>
      </c>
      <c r="AI3885" s="75" t="str">
        <f t="shared" si="1828"/>
        <v/>
      </c>
      <c r="AJ3885" s="75" t="str">
        <f t="shared" si="1829"/>
        <v/>
      </c>
    </row>
    <row r="3886" spans="1:36" ht="14.25">
      <c r="A3886" s="41" t="str">
        <f t="shared" si="1812"/>
        <v/>
      </c>
      <c r="B3886" s="150" t="str">
        <f>IF(ISNUMBER(A3886),INDEX('MetaTrader Import'!$H$13:$J$5893,TRUNC(((A3886-$A$39+1)-1)/3)+1,MOD((A3886-$A$39+1)-1,3)+1),"")</f>
        <v/>
      </c>
      <c r="C3886" s="43" t="str">
        <f t="shared" si="1813"/>
        <v/>
      </c>
      <c r="D3886" s="43" t="str">
        <f t="shared" ca="1" si="1803"/>
        <v/>
      </c>
      <c r="E3886" s="43" t="str">
        <f t="shared" si="1814"/>
        <v/>
      </c>
      <c r="F3886" s="43" t="str">
        <f t="shared" si="1815"/>
        <v/>
      </c>
      <c r="G3886" s="43" t="str">
        <f>IF(A3886&lt;&gt;"",IF(A3886&lt;Data!$G$11*0.25,$C$13/$G$32,IF(A3886&gt;Data!$G$11*0.25,$C$13,$C$13*10)),"")</f>
        <v/>
      </c>
      <c r="H3886" s="43" t="str">
        <f>IF(A3886&lt;&gt;"",IF(Data!$G$9="constant",$C$13,IF(Data!$G$9="squeeze",G3886,F3886)),"")</f>
        <v/>
      </c>
      <c r="I3886" s="38" t="str">
        <f ca="1">IF(ISNUMBER(A3886),NORMINV(RAND(),0,IF(AND(Data!$G$9="squeeze",A3886&lt;Data!$G$11*0.25),$H$32,1)*$C$30*$C$13)*($C$14*$C$12),"")</f>
        <v/>
      </c>
      <c r="J3886" s="42" t="str">
        <f ca="1">IFERROR(IF(Data!$C$6="Real",B3886,I3886+J3885+($C$14*$C$12)*(NORMINV(RAND(),$C$15,CHOOSE($G$13,$C$13,F3886,G3886)))),"")</f>
        <v/>
      </c>
      <c r="K3886" s="88" t="str">
        <f>IF(ISNUMBER(A3886), IF($G$16="fixed",$G$17,MIN(H3886*Data!$C$7*$C$16*0.5,$C$17*Data!$C$7))*$C$12,"")</f>
        <v/>
      </c>
      <c r="L3886" s="42" t="str">
        <f t="shared" ca="1" si="1830"/>
        <v/>
      </c>
      <c r="M3886" s="44" t="str">
        <f t="shared" ca="1" si="1831"/>
        <v/>
      </c>
      <c r="N3886" s="44" t="str">
        <f t="shared" ca="1" si="1832"/>
        <v/>
      </c>
      <c r="O3886" s="108" t="str">
        <f t="shared" si="1816"/>
        <v/>
      </c>
      <c r="P3886" s="102" t="str">
        <f t="shared" si="1817"/>
        <v/>
      </c>
      <c r="Q3886" s="102" t="str">
        <f t="shared" si="1818"/>
        <v/>
      </c>
      <c r="R3886" s="120" t="str">
        <f t="shared" si="1819"/>
        <v/>
      </c>
      <c r="S3886" s="54" t="str">
        <f t="shared" si="1820"/>
        <v/>
      </c>
      <c r="T3886" s="5" t="str">
        <f t="shared" si="1821"/>
        <v/>
      </c>
      <c r="U3886" s="152" t="str">
        <f t="shared" si="1804"/>
        <v/>
      </c>
      <c r="V3886" s="152" t="str">
        <f t="shared" si="1805"/>
        <v/>
      </c>
      <c r="W3886" s="153" t="str">
        <f t="shared" si="1806"/>
        <v/>
      </c>
      <c r="X3886" s="153" t="str">
        <f t="shared" si="1807"/>
        <v/>
      </c>
      <c r="Y3886" s="153" t="str">
        <f t="shared" si="1808"/>
        <v/>
      </c>
      <c r="Z3886" s="153" t="str">
        <f t="shared" si="1809"/>
        <v/>
      </c>
      <c r="AA3886" s="152" t="str">
        <f t="shared" si="1810"/>
        <v/>
      </c>
      <c r="AB3886" s="152" t="str">
        <f t="shared" si="1811"/>
        <v/>
      </c>
      <c r="AC3886" s="154" t="str">
        <f t="shared" si="1822"/>
        <v/>
      </c>
      <c r="AD3886" s="154" t="str">
        <f t="shared" si="1823"/>
        <v/>
      </c>
      <c r="AE3886" s="3" t="str">
        <f t="shared" si="1824"/>
        <v/>
      </c>
      <c r="AF3886" s="3" t="str">
        <f t="shared" si="1825"/>
        <v/>
      </c>
      <c r="AG3886" s="3" t="str">
        <f t="shared" si="1826"/>
        <v/>
      </c>
      <c r="AH3886" s="4" t="str">
        <f t="shared" si="1827"/>
        <v/>
      </c>
      <c r="AI3886" s="75" t="str">
        <f t="shared" si="1828"/>
        <v/>
      </c>
      <c r="AJ3886" s="75" t="str">
        <f t="shared" si="1829"/>
        <v/>
      </c>
    </row>
    <row r="3887" spans="1:36" ht="14.25">
      <c r="A3887" s="41" t="str">
        <f t="shared" si="1812"/>
        <v/>
      </c>
      <c r="B3887" s="150" t="str">
        <f>IF(ISNUMBER(A3887),INDEX('MetaTrader Import'!$H$13:$J$5893,TRUNC(((A3887-$A$39+1)-1)/3)+1,MOD((A3887-$A$39+1)-1,3)+1),"")</f>
        <v/>
      </c>
      <c r="C3887" s="43" t="str">
        <f t="shared" si="1813"/>
        <v/>
      </c>
      <c r="D3887" s="43" t="str">
        <f t="shared" ca="1" si="1803"/>
        <v/>
      </c>
      <c r="E3887" s="43" t="str">
        <f t="shared" si="1814"/>
        <v/>
      </c>
      <c r="F3887" s="43" t="str">
        <f t="shared" si="1815"/>
        <v/>
      </c>
      <c r="G3887" s="43" t="str">
        <f>IF(A3887&lt;&gt;"",IF(A3887&lt;Data!$G$11*0.25,$C$13/$G$32,IF(A3887&gt;Data!$G$11*0.25,$C$13,$C$13*10)),"")</f>
        <v/>
      </c>
      <c r="H3887" s="43" t="str">
        <f>IF(A3887&lt;&gt;"",IF(Data!$G$9="constant",$C$13,IF(Data!$G$9="squeeze",G3887,F3887)),"")</f>
        <v/>
      </c>
      <c r="I3887" s="38" t="str">
        <f ca="1">IF(ISNUMBER(A3887),NORMINV(RAND(),0,IF(AND(Data!$G$9="squeeze",A3887&lt;Data!$G$11*0.25),$H$32,1)*$C$30*$C$13)*($C$14*$C$12),"")</f>
        <v/>
      </c>
      <c r="J3887" s="42" t="str">
        <f ca="1">IFERROR(IF(Data!$C$6="Real",B3887,I3887+J3886+($C$14*$C$12)*(NORMINV(RAND(),$C$15,CHOOSE($G$13,$C$13,F3887,G3887)))),"")</f>
        <v/>
      </c>
      <c r="K3887" s="88" t="str">
        <f>IF(ISNUMBER(A3887), IF($G$16="fixed",$G$17,MIN(H3887*Data!$C$7*$C$16*0.5,$C$17*Data!$C$7))*$C$12,"")</f>
        <v/>
      </c>
      <c r="L3887" s="42" t="str">
        <f t="shared" ca="1" si="1830"/>
        <v/>
      </c>
      <c r="M3887" s="44" t="str">
        <f t="shared" ca="1" si="1831"/>
        <v/>
      </c>
      <c r="N3887" s="44" t="str">
        <f t="shared" ca="1" si="1832"/>
        <v/>
      </c>
      <c r="O3887" s="108" t="str">
        <f t="shared" si="1816"/>
        <v/>
      </c>
      <c r="P3887" s="102" t="str">
        <f t="shared" si="1817"/>
        <v/>
      </c>
      <c r="Q3887" s="102" t="str">
        <f t="shared" si="1818"/>
        <v/>
      </c>
      <c r="R3887" s="120" t="str">
        <f t="shared" si="1819"/>
        <v/>
      </c>
      <c r="S3887" s="54" t="str">
        <f t="shared" si="1820"/>
        <v/>
      </c>
      <c r="T3887" s="5" t="str">
        <f t="shared" si="1821"/>
        <v/>
      </c>
      <c r="U3887" s="152" t="str">
        <f t="shared" si="1804"/>
        <v/>
      </c>
      <c r="V3887" s="152" t="str">
        <f t="shared" si="1805"/>
        <v/>
      </c>
      <c r="W3887" s="153" t="str">
        <f t="shared" si="1806"/>
        <v/>
      </c>
      <c r="X3887" s="153" t="str">
        <f t="shared" si="1807"/>
        <v/>
      </c>
      <c r="Y3887" s="153" t="str">
        <f t="shared" si="1808"/>
        <v/>
      </c>
      <c r="Z3887" s="153" t="str">
        <f t="shared" si="1809"/>
        <v/>
      </c>
      <c r="AA3887" s="152" t="str">
        <f t="shared" si="1810"/>
        <v/>
      </c>
      <c r="AB3887" s="152" t="str">
        <f t="shared" si="1811"/>
        <v/>
      </c>
      <c r="AC3887" s="154" t="str">
        <f t="shared" si="1822"/>
        <v/>
      </c>
      <c r="AD3887" s="154" t="str">
        <f t="shared" si="1823"/>
        <v/>
      </c>
      <c r="AE3887" s="3" t="str">
        <f t="shared" si="1824"/>
        <v/>
      </c>
      <c r="AF3887" s="3" t="str">
        <f t="shared" si="1825"/>
        <v/>
      </c>
      <c r="AG3887" s="3" t="str">
        <f t="shared" si="1826"/>
        <v/>
      </c>
      <c r="AH3887" s="4" t="str">
        <f t="shared" si="1827"/>
        <v/>
      </c>
      <c r="AI3887" s="75" t="str">
        <f t="shared" si="1828"/>
        <v/>
      </c>
      <c r="AJ3887" s="75" t="str">
        <f t="shared" si="1829"/>
        <v/>
      </c>
    </row>
    <row r="3888" spans="1:36" ht="14.25">
      <c r="A3888" s="41" t="str">
        <f t="shared" si="1812"/>
        <v/>
      </c>
      <c r="B3888" s="150" t="str">
        <f>IF(ISNUMBER(A3888),INDEX('MetaTrader Import'!$H$13:$J$5893,TRUNC(((A3888-$A$39+1)-1)/3)+1,MOD((A3888-$A$39+1)-1,3)+1),"")</f>
        <v/>
      </c>
      <c r="C3888" s="43" t="str">
        <f t="shared" si="1813"/>
        <v/>
      </c>
      <c r="D3888" s="43" t="str">
        <f t="shared" ca="1" si="1803"/>
        <v/>
      </c>
      <c r="E3888" s="43" t="str">
        <f t="shared" si="1814"/>
        <v/>
      </c>
      <c r="F3888" s="43" t="str">
        <f t="shared" si="1815"/>
        <v/>
      </c>
      <c r="G3888" s="43" t="str">
        <f>IF(A3888&lt;&gt;"",IF(A3888&lt;Data!$G$11*0.25,$C$13/$G$32,IF(A3888&gt;Data!$G$11*0.25,$C$13,$C$13*10)),"")</f>
        <v/>
      </c>
      <c r="H3888" s="43" t="str">
        <f>IF(A3888&lt;&gt;"",IF(Data!$G$9="constant",$C$13,IF(Data!$G$9="squeeze",G3888,F3888)),"")</f>
        <v/>
      </c>
      <c r="I3888" s="38" t="str">
        <f ca="1">IF(ISNUMBER(A3888),NORMINV(RAND(),0,IF(AND(Data!$G$9="squeeze",A3888&lt;Data!$G$11*0.25),$H$32,1)*$C$30*$C$13)*($C$14*$C$12),"")</f>
        <v/>
      </c>
      <c r="J3888" s="42" t="str">
        <f ca="1">IFERROR(IF(Data!$C$6="Real",B3888,I3888+J3887+($C$14*$C$12)*(NORMINV(RAND(),$C$15,CHOOSE($G$13,$C$13,F3888,G3888)))),"")</f>
        <v/>
      </c>
      <c r="K3888" s="88" t="str">
        <f>IF(ISNUMBER(A3888), IF($G$16="fixed",$G$17,MIN(H3888*Data!$C$7*$C$16*0.5,$C$17*Data!$C$7))*$C$12,"")</f>
        <v/>
      </c>
      <c r="L3888" s="42" t="str">
        <f t="shared" ca="1" si="1830"/>
        <v/>
      </c>
      <c r="M3888" s="44" t="str">
        <f t="shared" ca="1" si="1831"/>
        <v/>
      </c>
      <c r="N3888" s="44" t="str">
        <f t="shared" ca="1" si="1832"/>
        <v/>
      </c>
      <c r="O3888" s="108" t="str">
        <f t="shared" si="1816"/>
        <v/>
      </c>
      <c r="P3888" s="102" t="str">
        <f t="shared" si="1817"/>
        <v/>
      </c>
      <c r="Q3888" s="102" t="str">
        <f t="shared" si="1818"/>
        <v/>
      </c>
      <c r="R3888" s="120" t="str">
        <f t="shared" si="1819"/>
        <v/>
      </c>
      <c r="S3888" s="54" t="str">
        <f t="shared" si="1820"/>
        <v/>
      </c>
      <c r="T3888" s="5" t="str">
        <f t="shared" si="1821"/>
        <v/>
      </c>
      <c r="U3888" s="152" t="str">
        <f t="shared" si="1804"/>
        <v/>
      </c>
      <c r="V3888" s="152" t="str">
        <f t="shared" si="1805"/>
        <v/>
      </c>
      <c r="W3888" s="153" t="str">
        <f t="shared" si="1806"/>
        <v/>
      </c>
      <c r="X3888" s="153" t="str">
        <f t="shared" si="1807"/>
        <v/>
      </c>
      <c r="Y3888" s="153" t="str">
        <f t="shared" si="1808"/>
        <v/>
      </c>
      <c r="Z3888" s="153" t="str">
        <f t="shared" si="1809"/>
        <v/>
      </c>
      <c r="AA3888" s="152" t="str">
        <f t="shared" si="1810"/>
        <v/>
      </c>
      <c r="AB3888" s="152" t="str">
        <f t="shared" si="1811"/>
        <v/>
      </c>
      <c r="AC3888" s="154" t="str">
        <f t="shared" si="1822"/>
        <v/>
      </c>
      <c r="AD3888" s="154" t="str">
        <f t="shared" si="1823"/>
        <v/>
      </c>
      <c r="AE3888" s="3" t="str">
        <f t="shared" si="1824"/>
        <v/>
      </c>
      <c r="AF3888" s="3" t="str">
        <f t="shared" si="1825"/>
        <v/>
      </c>
      <c r="AG3888" s="3" t="str">
        <f t="shared" si="1826"/>
        <v/>
      </c>
      <c r="AH3888" s="4" t="str">
        <f t="shared" si="1827"/>
        <v/>
      </c>
      <c r="AI3888" s="75" t="str">
        <f t="shared" si="1828"/>
        <v/>
      </c>
      <c r="AJ3888" s="75" t="str">
        <f t="shared" si="1829"/>
        <v/>
      </c>
    </row>
    <row r="3889" spans="1:36" ht="14.25">
      <c r="A3889" s="41" t="str">
        <f t="shared" si="1812"/>
        <v/>
      </c>
      <c r="B3889" s="150" t="str">
        <f>IF(ISNUMBER(A3889),INDEX('MetaTrader Import'!$H$13:$J$5893,TRUNC(((A3889-$A$39+1)-1)/3)+1,MOD((A3889-$A$39+1)-1,3)+1),"")</f>
        <v/>
      </c>
      <c r="C3889" s="43" t="str">
        <f t="shared" si="1813"/>
        <v/>
      </c>
      <c r="D3889" s="43" t="str">
        <f t="shared" ca="1" si="1803"/>
        <v/>
      </c>
      <c r="E3889" s="43" t="str">
        <f t="shared" si="1814"/>
        <v/>
      </c>
      <c r="F3889" s="43" t="str">
        <f t="shared" si="1815"/>
        <v/>
      </c>
      <c r="G3889" s="43" t="str">
        <f>IF(A3889&lt;&gt;"",IF(A3889&lt;Data!$G$11*0.25,$C$13/$G$32,IF(A3889&gt;Data!$G$11*0.25,$C$13,$C$13*10)),"")</f>
        <v/>
      </c>
      <c r="H3889" s="43" t="str">
        <f>IF(A3889&lt;&gt;"",IF(Data!$G$9="constant",$C$13,IF(Data!$G$9="squeeze",G3889,F3889)),"")</f>
        <v/>
      </c>
      <c r="I3889" s="38" t="str">
        <f ca="1">IF(ISNUMBER(A3889),NORMINV(RAND(),0,IF(AND(Data!$G$9="squeeze",A3889&lt;Data!$G$11*0.25),$H$32,1)*$C$30*$C$13)*($C$14*$C$12),"")</f>
        <v/>
      </c>
      <c r="J3889" s="42" t="str">
        <f ca="1">IFERROR(IF(Data!$C$6="Real",B3889,I3889+J3888+($C$14*$C$12)*(NORMINV(RAND(),$C$15,CHOOSE($G$13,$C$13,F3889,G3889)))),"")</f>
        <v/>
      </c>
      <c r="K3889" s="88" t="str">
        <f>IF(ISNUMBER(A3889), IF($G$16="fixed",$G$17,MIN(H3889*Data!$C$7*$C$16*0.5,$C$17*Data!$C$7))*$C$12,"")</f>
        <v/>
      </c>
      <c r="L3889" s="42" t="str">
        <f t="shared" ca="1" si="1830"/>
        <v/>
      </c>
      <c r="M3889" s="44" t="str">
        <f t="shared" ca="1" si="1831"/>
        <v/>
      </c>
      <c r="N3889" s="44" t="str">
        <f t="shared" ca="1" si="1832"/>
        <v/>
      </c>
      <c r="O3889" s="108" t="str">
        <f t="shared" si="1816"/>
        <v/>
      </c>
      <c r="P3889" s="102" t="str">
        <f t="shared" si="1817"/>
        <v/>
      </c>
      <c r="Q3889" s="102" t="str">
        <f t="shared" si="1818"/>
        <v/>
      </c>
      <c r="R3889" s="120" t="str">
        <f t="shared" si="1819"/>
        <v/>
      </c>
      <c r="S3889" s="54" t="str">
        <f t="shared" si="1820"/>
        <v/>
      </c>
      <c r="T3889" s="5" t="str">
        <f t="shared" si="1821"/>
        <v/>
      </c>
      <c r="U3889" s="152" t="str">
        <f t="shared" si="1804"/>
        <v/>
      </c>
      <c r="V3889" s="152" t="str">
        <f t="shared" si="1805"/>
        <v/>
      </c>
      <c r="W3889" s="153" t="str">
        <f t="shared" si="1806"/>
        <v/>
      </c>
      <c r="X3889" s="153" t="str">
        <f t="shared" si="1807"/>
        <v/>
      </c>
      <c r="Y3889" s="153" t="str">
        <f t="shared" si="1808"/>
        <v/>
      </c>
      <c r="Z3889" s="153" t="str">
        <f t="shared" si="1809"/>
        <v/>
      </c>
      <c r="AA3889" s="152" t="str">
        <f t="shared" si="1810"/>
        <v/>
      </c>
      <c r="AB3889" s="152" t="str">
        <f t="shared" si="1811"/>
        <v/>
      </c>
      <c r="AC3889" s="154" t="str">
        <f t="shared" si="1822"/>
        <v/>
      </c>
      <c r="AD3889" s="154" t="str">
        <f t="shared" si="1823"/>
        <v/>
      </c>
      <c r="AE3889" s="3" t="str">
        <f t="shared" si="1824"/>
        <v/>
      </c>
      <c r="AF3889" s="3" t="str">
        <f t="shared" si="1825"/>
        <v/>
      </c>
      <c r="AG3889" s="3" t="str">
        <f t="shared" si="1826"/>
        <v/>
      </c>
      <c r="AH3889" s="4" t="str">
        <f t="shared" si="1827"/>
        <v/>
      </c>
      <c r="AI3889" s="75" t="str">
        <f t="shared" si="1828"/>
        <v/>
      </c>
      <c r="AJ3889" s="75" t="str">
        <f t="shared" si="1829"/>
        <v/>
      </c>
    </row>
    <row r="3890" spans="1:36" ht="14.25">
      <c r="A3890" s="41" t="str">
        <f t="shared" si="1812"/>
        <v/>
      </c>
      <c r="B3890" s="150" t="str">
        <f>IF(ISNUMBER(A3890),INDEX('MetaTrader Import'!$H$13:$J$5893,TRUNC(((A3890-$A$39+1)-1)/3)+1,MOD((A3890-$A$39+1)-1,3)+1),"")</f>
        <v/>
      </c>
      <c r="C3890" s="43" t="str">
        <f t="shared" si="1813"/>
        <v/>
      </c>
      <c r="D3890" s="43" t="str">
        <f t="shared" ca="1" si="1803"/>
        <v/>
      </c>
      <c r="E3890" s="43" t="str">
        <f t="shared" si="1814"/>
        <v/>
      </c>
      <c r="F3890" s="43" t="str">
        <f t="shared" si="1815"/>
        <v/>
      </c>
      <c r="G3890" s="43" t="str">
        <f>IF(A3890&lt;&gt;"",IF(A3890&lt;Data!$G$11*0.25,$C$13/$G$32,IF(A3890&gt;Data!$G$11*0.25,$C$13,$C$13*10)),"")</f>
        <v/>
      </c>
      <c r="H3890" s="43" t="str">
        <f>IF(A3890&lt;&gt;"",IF(Data!$G$9="constant",$C$13,IF(Data!$G$9="squeeze",G3890,F3890)),"")</f>
        <v/>
      </c>
      <c r="I3890" s="38" t="str">
        <f ca="1">IF(ISNUMBER(A3890),NORMINV(RAND(),0,IF(AND(Data!$G$9="squeeze",A3890&lt;Data!$G$11*0.25),$H$32,1)*$C$30*$C$13)*($C$14*$C$12),"")</f>
        <v/>
      </c>
      <c r="J3890" s="42" t="str">
        <f ca="1">IFERROR(IF(Data!$C$6="Real",B3890,I3890+J3889+($C$14*$C$12)*(NORMINV(RAND(),$C$15,CHOOSE($G$13,$C$13,F3890,G3890)))),"")</f>
        <v/>
      </c>
      <c r="K3890" s="88" t="str">
        <f>IF(ISNUMBER(A3890), IF($G$16="fixed",$G$17,MIN(H3890*Data!$C$7*$C$16*0.5,$C$17*Data!$C$7))*$C$12,"")</f>
        <v/>
      </c>
      <c r="L3890" s="42" t="str">
        <f t="shared" ca="1" si="1830"/>
        <v/>
      </c>
      <c r="M3890" s="44" t="str">
        <f t="shared" ca="1" si="1831"/>
        <v/>
      </c>
      <c r="N3890" s="44" t="str">
        <f t="shared" ca="1" si="1832"/>
        <v/>
      </c>
      <c r="O3890" s="108" t="str">
        <f t="shared" si="1816"/>
        <v/>
      </c>
      <c r="P3890" s="102" t="str">
        <f t="shared" si="1817"/>
        <v/>
      </c>
      <c r="Q3890" s="102" t="str">
        <f t="shared" si="1818"/>
        <v/>
      </c>
      <c r="R3890" s="120" t="str">
        <f t="shared" si="1819"/>
        <v/>
      </c>
      <c r="S3890" s="54" t="str">
        <f t="shared" si="1820"/>
        <v/>
      </c>
      <c r="T3890" s="5" t="str">
        <f t="shared" si="1821"/>
        <v/>
      </c>
      <c r="U3890" s="152" t="str">
        <f t="shared" si="1804"/>
        <v/>
      </c>
      <c r="V3890" s="152" t="str">
        <f t="shared" si="1805"/>
        <v/>
      </c>
      <c r="W3890" s="153" t="str">
        <f t="shared" si="1806"/>
        <v/>
      </c>
      <c r="X3890" s="153" t="str">
        <f t="shared" si="1807"/>
        <v/>
      </c>
      <c r="Y3890" s="153" t="str">
        <f t="shared" si="1808"/>
        <v/>
      </c>
      <c r="Z3890" s="153" t="str">
        <f t="shared" si="1809"/>
        <v/>
      </c>
      <c r="AA3890" s="152" t="str">
        <f t="shared" si="1810"/>
        <v/>
      </c>
      <c r="AB3890" s="152" t="str">
        <f t="shared" si="1811"/>
        <v/>
      </c>
      <c r="AC3890" s="154" t="str">
        <f t="shared" si="1822"/>
        <v/>
      </c>
      <c r="AD3890" s="154" t="str">
        <f t="shared" si="1823"/>
        <v/>
      </c>
      <c r="AE3890" s="3" t="str">
        <f t="shared" si="1824"/>
        <v/>
      </c>
      <c r="AF3890" s="3" t="str">
        <f t="shared" si="1825"/>
        <v/>
      </c>
      <c r="AG3890" s="3" t="str">
        <f t="shared" si="1826"/>
        <v/>
      </c>
      <c r="AH3890" s="4" t="str">
        <f t="shared" si="1827"/>
        <v/>
      </c>
      <c r="AI3890" s="75" t="str">
        <f t="shared" si="1828"/>
        <v/>
      </c>
      <c r="AJ3890" s="75" t="str">
        <f t="shared" si="1829"/>
        <v/>
      </c>
    </row>
    <row r="3891" spans="1:36" ht="14.25">
      <c r="A3891" s="41" t="str">
        <f t="shared" si="1812"/>
        <v/>
      </c>
      <c r="B3891" s="150" t="str">
        <f>IF(ISNUMBER(A3891),INDEX('MetaTrader Import'!$H$13:$J$5893,TRUNC(((A3891-$A$39+1)-1)/3)+1,MOD((A3891-$A$39+1)-1,3)+1),"")</f>
        <v/>
      </c>
      <c r="C3891" s="43" t="str">
        <f t="shared" si="1813"/>
        <v/>
      </c>
      <c r="D3891" s="43" t="str">
        <f t="shared" ca="1" si="1803"/>
        <v/>
      </c>
      <c r="E3891" s="43" t="str">
        <f t="shared" si="1814"/>
        <v/>
      </c>
      <c r="F3891" s="43" t="str">
        <f t="shared" si="1815"/>
        <v/>
      </c>
      <c r="G3891" s="43" t="str">
        <f>IF(A3891&lt;&gt;"",IF(A3891&lt;Data!$G$11*0.25,$C$13/$G$32,IF(A3891&gt;Data!$G$11*0.25,$C$13,$C$13*10)),"")</f>
        <v/>
      </c>
      <c r="H3891" s="43" t="str">
        <f>IF(A3891&lt;&gt;"",IF(Data!$G$9="constant",$C$13,IF(Data!$G$9="squeeze",G3891,F3891)),"")</f>
        <v/>
      </c>
      <c r="I3891" s="38" t="str">
        <f ca="1">IF(ISNUMBER(A3891),NORMINV(RAND(),0,IF(AND(Data!$G$9="squeeze",A3891&lt;Data!$G$11*0.25),$H$32,1)*$C$30*$C$13)*($C$14*$C$12),"")</f>
        <v/>
      </c>
      <c r="J3891" s="42" t="str">
        <f ca="1">IFERROR(IF(Data!$C$6="Real",B3891,I3891+J3890+($C$14*$C$12)*(NORMINV(RAND(),$C$15,CHOOSE($G$13,$C$13,F3891,G3891)))),"")</f>
        <v/>
      </c>
      <c r="K3891" s="88" t="str">
        <f>IF(ISNUMBER(A3891), IF($G$16="fixed",$G$17,MIN(H3891*Data!$C$7*$C$16*0.5,$C$17*Data!$C$7))*$C$12,"")</f>
        <v/>
      </c>
      <c r="L3891" s="42" t="str">
        <f t="shared" ca="1" si="1830"/>
        <v/>
      </c>
      <c r="M3891" s="44" t="str">
        <f t="shared" ca="1" si="1831"/>
        <v/>
      </c>
      <c r="N3891" s="44" t="str">
        <f t="shared" ca="1" si="1832"/>
        <v/>
      </c>
      <c r="O3891" s="108" t="str">
        <f t="shared" si="1816"/>
        <v/>
      </c>
      <c r="P3891" s="102" t="str">
        <f t="shared" si="1817"/>
        <v/>
      </c>
      <c r="Q3891" s="102" t="str">
        <f t="shared" si="1818"/>
        <v/>
      </c>
      <c r="R3891" s="120" t="str">
        <f t="shared" si="1819"/>
        <v/>
      </c>
      <c r="S3891" s="54" t="str">
        <f t="shared" si="1820"/>
        <v/>
      </c>
      <c r="T3891" s="5" t="str">
        <f t="shared" si="1821"/>
        <v/>
      </c>
      <c r="U3891" s="152" t="str">
        <f t="shared" si="1804"/>
        <v/>
      </c>
      <c r="V3891" s="152" t="str">
        <f t="shared" si="1805"/>
        <v/>
      </c>
      <c r="W3891" s="153" t="str">
        <f t="shared" si="1806"/>
        <v/>
      </c>
      <c r="X3891" s="153" t="str">
        <f t="shared" si="1807"/>
        <v/>
      </c>
      <c r="Y3891" s="153" t="str">
        <f t="shared" si="1808"/>
        <v/>
      </c>
      <c r="Z3891" s="153" t="str">
        <f t="shared" si="1809"/>
        <v/>
      </c>
      <c r="AA3891" s="152" t="str">
        <f t="shared" si="1810"/>
        <v/>
      </c>
      <c r="AB3891" s="152" t="str">
        <f t="shared" si="1811"/>
        <v/>
      </c>
      <c r="AC3891" s="154" t="str">
        <f t="shared" si="1822"/>
        <v/>
      </c>
      <c r="AD3891" s="154" t="str">
        <f t="shared" si="1823"/>
        <v/>
      </c>
      <c r="AE3891" s="3" t="str">
        <f t="shared" si="1824"/>
        <v/>
      </c>
      <c r="AF3891" s="3" t="str">
        <f t="shared" si="1825"/>
        <v/>
      </c>
      <c r="AG3891" s="3" t="str">
        <f t="shared" si="1826"/>
        <v/>
      </c>
      <c r="AH3891" s="4" t="str">
        <f t="shared" si="1827"/>
        <v/>
      </c>
      <c r="AI3891" s="75" t="str">
        <f t="shared" si="1828"/>
        <v/>
      </c>
      <c r="AJ3891" s="75" t="str">
        <f t="shared" si="1829"/>
        <v/>
      </c>
    </row>
    <row r="3892" spans="1:36" ht="14.25">
      <c r="A3892" s="41" t="str">
        <f t="shared" si="1812"/>
        <v/>
      </c>
      <c r="B3892" s="150" t="str">
        <f>IF(ISNUMBER(A3892),INDEX('MetaTrader Import'!$H$13:$J$5893,TRUNC(((A3892-$A$39+1)-1)/3)+1,MOD((A3892-$A$39+1)-1,3)+1),"")</f>
        <v/>
      </c>
      <c r="C3892" s="43" t="str">
        <f t="shared" si="1813"/>
        <v/>
      </c>
      <c r="D3892" s="43" t="str">
        <f t="shared" ca="1" si="1803"/>
        <v/>
      </c>
      <c r="E3892" s="43" t="str">
        <f t="shared" si="1814"/>
        <v/>
      </c>
      <c r="F3892" s="43" t="str">
        <f t="shared" si="1815"/>
        <v/>
      </c>
      <c r="G3892" s="43" t="str">
        <f>IF(A3892&lt;&gt;"",IF(A3892&lt;Data!$G$11*0.25,$C$13/$G$32,IF(A3892&gt;Data!$G$11*0.25,$C$13,$C$13*10)),"")</f>
        <v/>
      </c>
      <c r="H3892" s="43" t="str">
        <f>IF(A3892&lt;&gt;"",IF(Data!$G$9="constant",$C$13,IF(Data!$G$9="squeeze",G3892,F3892)),"")</f>
        <v/>
      </c>
      <c r="I3892" s="38" t="str">
        <f ca="1">IF(ISNUMBER(A3892),NORMINV(RAND(),0,IF(AND(Data!$G$9="squeeze",A3892&lt;Data!$G$11*0.25),$H$32,1)*$C$30*$C$13)*($C$14*$C$12),"")</f>
        <v/>
      </c>
      <c r="J3892" s="42" t="str">
        <f ca="1">IFERROR(IF(Data!$C$6="Real",B3892,I3892+J3891+($C$14*$C$12)*(NORMINV(RAND(),$C$15,CHOOSE($G$13,$C$13,F3892,G3892)))),"")</f>
        <v/>
      </c>
      <c r="K3892" s="88" t="str">
        <f>IF(ISNUMBER(A3892), IF($G$16="fixed",$G$17,MIN(H3892*Data!$C$7*$C$16*0.5,$C$17*Data!$C$7))*$C$12,"")</f>
        <v/>
      </c>
      <c r="L3892" s="42" t="str">
        <f t="shared" ca="1" si="1830"/>
        <v/>
      </c>
      <c r="M3892" s="44" t="str">
        <f t="shared" ca="1" si="1831"/>
        <v/>
      </c>
      <c r="N3892" s="44" t="str">
        <f t="shared" ca="1" si="1832"/>
        <v/>
      </c>
      <c r="O3892" s="108" t="str">
        <f t="shared" si="1816"/>
        <v/>
      </c>
      <c r="P3892" s="102" t="str">
        <f t="shared" si="1817"/>
        <v/>
      </c>
      <c r="Q3892" s="102" t="str">
        <f t="shared" si="1818"/>
        <v/>
      </c>
      <c r="R3892" s="120" t="str">
        <f t="shared" si="1819"/>
        <v/>
      </c>
      <c r="S3892" s="54" t="str">
        <f t="shared" si="1820"/>
        <v/>
      </c>
      <c r="T3892" s="5" t="str">
        <f t="shared" si="1821"/>
        <v/>
      </c>
      <c r="U3892" s="152" t="str">
        <f t="shared" si="1804"/>
        <v/>
      </c>
      <c r="V3892" s="152" t="str">
        <f t="shared" si="1805"/>
        <v/>
      </c>
      <c r="W3892" s="153" t="str">
        <f t="shared" si="1806"/>
        <v/>
      </c>
      <c r="X3892" s="153" t="str">
        <f t="shared" si="1807"/>
        <v/>
      </c>
      <c r="Y3892" s="153" t="str">
        <f t="shared" si="1808"/>
        <v/>
      </c>
      <c r="Z3892" s="153" t="str">
        <f t="shared" si="1809"/>
        <v/>
      </c>
      <c r="AA3892" s="152" t="str">
        <f t="shared" si="1810"/>
        <v/>
      </c>
      <c r="AB3892" s="152" t="str">
        <f t="shared" si="1811"/>
        <v/>
      </c>
      <c r="AC3892" s="154" t="str">
        <f t="shared" si="1822"/>
        <v/>
      </c>
      <c r="AD3892" s="154" t="str">
        <f t="shared" si="1823"/>
        <v/>
      </c>
      <c r="AE3892" s="3" t="str">
        <f t="shared" si="1824"/>
        <v/>
      </c>
      <c r="AF3892" s="3" t="str">
        <f t="shared" si="1825"/>
        <v/>
      </c>
      <c r="AG3892" s="3" t="str">
        <f t="shared" si="1826"/>
        <v/>
      </c>
      <c r="AH3892" s="4" t="str">
        <f t="shared" si="1827"/>
        <v/>
      </c>
      <c r="AI3892" s="75" t="str">
        <f t="shared" si="1828"/>
        <v/>
      </c>
      <c r="AJ3892" s="75" t="str">
        <f t="shared" si="1829"/>
        <v/>
      </c>
    </row>
    <row r="3893" spans="1:36" ht="14.25">
      <c r="A3893" s="41" t="str">
        <f t="shared" si="1812"/>
        <v/>
      </c>
      <c r="B3893" s="150" t="str">
        <f>IF(ISNUMBER(A3893),INDEX('MetaTrader Import'!$H$13:$J$5893,TRUNC(((A3893-$A$39+1)-1)/3)+1,MOD((A3893-$A$39+1)-1,3)+1),"")</f>
        <v/>
      </c>
      <c r="C3893" s="43" t="str">
        <f t="shared" si="1813"/>
        <v/>
      </c>
      <c r="D3893" s="43" t="str">
        <f t="shared" ca="1" si="1803"/>
        <v/>
      </c>
      <c r="E3893" s="43" t="str">
        <f t="shared" si="1814"/>
        <v/>
      </c>
      <c r="F3893" s="43" t="str">
        <f t="shared" si="1815"/>
        <v/>
      </c>
      <c r="G3893" s="43" t="str">
        <f>IF(A3893&lt;&gt;"",IF(A3893&lt;Data!$G$11*0.25,$C$13/$G$32,IF(A3893&gt;Data!$G$11*0.25,$C$13,$C$13*10)),"")</f>
        <v/>
      </c>
      <c r="H3893" s="43" t="str">
        <f>IF(A3893&lt;&gt;"",IF(Data!$G$9="constant",$C$13,IF(Data!$G$9="squeeze",G3893,F3893)),"")</f>
        <v/>
      </c>
      <c r="I3893" s="38" t="str">
        <f ca="1">IF(ISNUMBER(A3893),NORMINV(RAND(),0,IF(AND(Data!$G$9="squeeze",A3893&lt;Data!$G$11*0.25),$H$32,1)*$C$30*$C$13)*($C$14*$C$12),"")</f>
        <v/>
      </c>
      <c r="J3893" s="42" t="str">
        <f ca="1">IFERROR(IF(Data!$C$6="Real",B3893,I3893+J3892+($C$14*$C$12)*(NORMINV(RAND(),$C$15,CHOOSE($G$13,$C$13,F3893,G3893)))),"")</f>
        <v/>
      </c>
      <c r="K3893" s="88" t="str">
        <f>IF(ISNUMBER(A3893), IF($G$16="fixed",$G$17,MIN(H3893*Data!$C$7*$C$16*0.5,$C$17*Data!$C$7))*$C$12,"")</f>
        <v/>
      </c>
      <c r="L3893" s="42" t="str">
        <f t="shared" ca="1" si="1830"/>
        <v/>
      </c>
      <c r="M3893" s="44" t="str">
        <f t="shared" ca="1" si="1831"/>
        <v/>
      </c>
      <c r="N3893" s="44" t="str">
        <f t="shared" ca="1" si="1832"/>
        <v/>
      </c>
      <c r="O3893" s="108" t="str">
        <f t="shared" si="1816"/>
        <v/>
      </c>
      <c r="P3893" s="102" t="str">
        <f t="shared" si="1817"/>
        <v/>
      </c>
      <c r="Q3893" s="102" t="str">
        <f t="shared" si="1818"/>
        <v/>
      </c>
      <c r="R3893" s="120" t="str">
        <f t="shared" si="1819"/>
        <v/>
      </c>
      <c r="S3893" s="54" t="str">
        <f t="shared" si="1820"/>
        <v/>
      </c>
      <c r="T3893" s="5" t="str">
        <f t="shared" si="1821"/>
        <v/>
      </c>
      <c r="U3893" s="152" t="str">
        <f t="shared" si="1804"/>
        <v/>
      </c>
      <c r="V3893" s="152" t="str">
        <f t="shared" si="1805"/>
        <v/>
      </c>
      <c r="W3893" s="153" t="str">
        <f t="shared" si="1806"/>
        <v/>
      </c>
      <c r="X3893" s="153" t="str">
        <f t="shared" si="1807"/>
        <v/>
      </c>
      <c r="Y3893" s="153" t="str">
        <f t="shared" si="1808"/>
        <v/>
      </c>
      <c r="Z3893" s="153" t="str">
        <f t="shared" si="1809"/>
        <v/>
      </c>
      <c r="AA3893" s="152" t="str">
        <f t="shared" si="1810"/>
        <v/>
      </c>
      <c r="AB3893" s="152" t="str">
        <f t="shared" si="1811"/>
        <v/>
      </c>
      <c r="AC3893" s="154" t="str">
        <f t="shared" si="1822"/>
        <v/>
      </c>
      <c r="AD3893" s="154" t="str">
        <f t="shared" si="1823"/>
        <v/>
      </c>
      <c r="AE3893" s="3" t="str">
        <f t="shared" si="1824"/>
        <v/>
      </c>
      <c r="AF3893" s="3" t="str">
        <f t="shared" si="1825"/>
        <v/>
      </c>
      <c r="AG3893" s="3" t="str">
        <f t="shared" si="1826"/>
        <v/>
      </c>
      <c r="AH3893" s="4" t="str">
        <f t="shared" si="1827"/>
        <v/>
      </c>
      <c r="AI3893" s="75" t="str">
        <f t="shared" si="1828"/>
        <v/>
      </c>
      <c r="AJ3893" s="75" t="str">
        <f t="shared" si="1829"/>
        <v/>
      </c>
    </row>
    <row r="3894" spans="1:36" ht="14.25">
      <c r="A3894" s="41" t="str">
        <f t="shared" si="1812"/>
        <v/>
      </c>
      <c r="B3894" s="150" t="str">
        <f>IF(ISNUMBER(A3894),INDEX('MetaTrader Import'!$H$13:$J$5893,TRUNC(((A3894-$A$39+1)-1)/3)+1,MOD((A3894-$A$39+1)-1,3)+1),"")</f>
        <v/>
      </c>
      <c r="C3894" s="43" t="str">
        <f t="shared" si="1813"/>
        <v/>
      </c>
      <c r="D3894" s="43" t="str">
        <f t="shared" ca="1" si="1803"/>
        <v/>
      </c>
      <c r="E3894" s="43" t="str">
        <f t="shared" si="1814"/>
        <v/>
      </c>
      <c r="F3894" s="43" t="str">
        <f t="shared" si="1815"/>
        <v/>
      </c>
      <c r="G3894" s="43" t="str">
        <f>IF(A3894&lt;&gt;"",IF(A3894&lt;Data!$G$11*0.25,$C$13/$G$32,IF(A3894&gt;Data!$G$11*0.25,$C$13,$C$13*10)),"")</f>
        <v/>
      </c>
      <c r="H3894" s="43" t="str">
        <f>IF(A3894&lt;&gt;"",IF(Data!$G$9="constant",$C$13,IF(Data!$G$9="squeeze",G3894,F3894)),"")</f>
        <v/>
      </c>
      <c r="I3894" s="38" t="str">
        <f ca="1">IF(ISNUMBER(A3894),NORMINV(RAND(),0,IF(AND(Data!$G$9="squeeze",A3894&lt;Data!$G$11*0.25),$H$32,1)*$C$30*$C$13)*($C$14*$C$12),"")</f>
        <v/>
      </c>
      <c r="J3894" s="42" t="str">
        <f ca="1">IFERROR(IF(Data!$C$6="Real",B3894,I3894+J3893+($C$14*$C$12)*(NORMINV(RAND(),$C$15,CHOOSE($G$13,$C$13,F3894,G3894)))),"")</f>
        <v/>
      </c>
      <c r="K3894" s="88" t="str">
        <f>IF(ISNUMBER(A3894), IF($G$16="fixed",$G$17,MIN(H3894*Data!$C$7*$C$16*0.5,$C$17*Data!$C$7))*$C$12,"")</f>
        <v/>
      </c>
      <c r="L3894" s="42" t="str">
        <f t="shared" ca="1" si="1830"/>
        <v/>
      </c>
      <c r="M3894" s="44" t="str">
        <f t="shared" ca="1" si="1831"/>
        <v/>
      </c>
      <c r="N3894" s="44" t="str">
        <f t="shared" ca="1" si="1832"/>
        <v/>
      </c>
      <c r="O3894" s="108" t="str">
        <f t="shared" si="1816"/>
        <v/>
      </c>
      <c r="P3894" s="102" t="str">
        <f t="shared" si="1817"/>
        <v/>
      </c>
      <c r="Q3894" s="102" t="str">
        <f t="shared" si="1818"/>
        <v/>
      </c>
      <c r="R3894" s="120" t="str">
        <f t="shared" si="1819"/>
        <v/>
      </c>
      <c r="S3894" s="54" t="str">
        <f t="shared" si="1820"/>
        <v/>
      </c>
      <c r="T3894" s="5" t="str">
        <f t="shared" si="1821"/>
        <v/>
      </c>
      <c r="U3894" s="152" t="str">
        <f t="shared" si="1804"/>
        <v/>
      </c>
      <c r="V3894" s="152" t="str">
        <f t="shared" si="1805"/>
        <v/>
      </c>
      <c r="W3894" s="153" t="str">
        <f t="shared" si="1806"/>
        <v/>
      </c>
      <c r="X3894" s="153" t="str">
        <f t="shared" si="1807"/>
        <v/>
      </c>
      <c r="Y3894" s="153" t="str">
        <f t="shared" si="1808"/>
        <v/>
      </c>
      <c r="Z3894" s="153" t="str">
        <f t="shared" si="1809"/>
        <v/>
      </c>
      <c r="AA3894" s="152" t="str">
        <f t="shared" si="1810"/>
        <v/>
      </c>
      <c r="AB3894" s="152" t="str">
        <f t="shared" si="1811"/>
        <v/>
      </c>
      <c r="AC3894" s="154" t="str">
        <f t="shared" si="1822"/>
        <v/>
      </c>
      <c r="AD3894" s="154" t="str">
        <f t="shared" si="1823"/>
        <v/>
      </c>
      <c r="AE3894" s="3" t="str">
        <f t="shared" si="1824"/>
        <v/>
      </c>
      <c r="AF3894" s="3" t="str">
        <f t="shared" si="1825"/>
        <v/>
      </c>
      <c r="AG3894" s="3" t="str">
        <f t="shared" si="1826"/>
        <v/>
      </c>
      <c r="AH3894" s="4" t="str">
        <f t="shared" si="1827"/>
        <v/>
      </c>
      <c r="AI3894" s="75" t="str">
        <f t="shared" si="1828"/>
        <v/>
      </c>
      <c r="AJ3894" s="75" t="str">
        <f t="shared" si="1829"/>
        <v/>
      </c>
    </row>
    <row r="3895" spans="1:36" ht="14.25">
      <c r="A3895" s="41" t="str">
        <f t="shared" si="1812"/>
        <v/>
      </c>
      <c r="B3895" s="150" t="str">
        <f>IF(ISNUMBER(A3895),INDEX('MetaTrader Import'!$H$13:$J$5893,TRUNC(((A3895-$A$39+1)-1)/3)+1,MOD((A3895-$A$39+1)-1,3)+1),"")</f>
        <v/>
      </c>
      <c r="C3895" s="43" t="str">
        <f t="shared" si="1813"/>
        <v/>
      </c>
      <c r="D3895" s="43" t="str">
        <f t="shared" ca="1" si="1803"/>
        <v/>
      </c>
      <c r="E3895" s="43" t="str">
        <f t="shared" si="1814"/>
        <v/>
      </c>
      <c r="F3895" s="43" t="str">
        <f t="shared" si="1815"/>
        <v/>
      </c>
      <c r="G3895" s="43" t="str">
        <f>IF(A3895&lt;&gt;"",IF(A3895&lt;Data!$G$11*0.25,$C$13/$G$32,IF(A3895&gt;Data!$G$11*0.25,$C$13,$C$13*10)),"")</f>
        <v/>
      </c>
      <c r="H3895" s="43" t="str">
        <f>IF(A3895&lt;&gt;"",IF(Data!$G$9="constant",$C$13,IF(Data!$G$9="squeeze",G3895,F3895)),"")</f>
        <v/>
      </c>
      <c r="I3895" s="38" t="str">
        <f ca="1">IF(ISNUMBER(A3895),NORMINV(RAND(),0,IF(AND(Data!$G$9="squeeze",A3895&lt;Data!$G$11*0.25),$H$32,1)*$C$30*$C$13)*($C$14*$C$12),"")</f>
        <v/>
      </c>
      <c r="J3895" s="42" t="str">
        <f ca="1">IFERROR(IF(Data!$C$6="Real",B3895,I3895+J3894+($C$14*$C$12)*(NORMINV(RAND(),$C$15,CHOOSE($G$13,$C$13,F3895,G3895)))),"")</f>
        <v/>
      </c>
      <c r="K3895" s="88" t="str">
        <f>IF(ISNUMBER(A3895), IF($G$16="fixed",$G$17,MIN(H3895*Data!$C$7*$C$16*0.5,$C$17*Data!$C$7))*$C$12,"")</f>
        <v/>
      </c>
      <c r="L3895" s="42" t="str">
        <f t="shared" ca="1" si="1830"/>
        <v/>
      </c>
      <c r="M3895" s="44" t="str">
        <f t="shared" ca="1" si="1831"/>
        <v/>
      </c>
      <c r="N3895" s="44" t="str">
        <f t="shared" ca="1" si="1832"/>
        <v/>
      </c>
      <c r="O3895" s="108" t="str">
        <f t="shared" si="1816"/>
        <v/>
      </c>
      <c r="P3895" s="102" t="str">
        <f t="shared" si="1817"/>
        <v/>
      </c>
      <c r="Q3895" s="102" t="str">
        <f t="shared" si="1818"/>
        <v/>
      </c>
      <c r="R3895" s="120" t="str">
        <f t="shared" si="1819"/>
        <v/>
      </c>
      <c r="S3895" s="54" t="str">
        <f t="shared" si="1820"/>
        <v/>
      </c>
      <c r="T3895" s="5" t="str">
        <f t="shared" si="1821"/>
        <v/>
      </c>
      <c r="U3895" s="152" t="str">
        <f t="shared" si="1804"/>
        <v/>
      </c>
      <c r="V3895" s="152" t="str">
        <f t="shared" si="1805"/>
        <v/>
      </c>
      <c r="W3895" s="153" t="str">
        <f t="shared" si="1806"/>
        <v/>
      </c>
      <c r="X3895" s="153" t="str">
        <f t="shared" si="1807"/>
        <v/>
      </c>
      <c r="Y3895" s="153" t="str">
        <f t="shared" si="1808"/>
        <v/>
      </c>
      <c r="Z3895" s="153" t="str">
        <f t="shared" si="1809"/>
        <v/>
      </c>
      <c r="AA3895" s="152" t="str">
        <f t="shared" si="1810"/>
        <v/>
      </c>
      <c r="AB3895" s="152" t="str">
        <f t="shared" si="1811"/>
        <v/>
      </c>
      <c r="AC3895" s="154" t="str">
        <f t="shared" si="1822"/>
        <v/>
      </c>
      <c r="AD3895" s="154" t="str">
        <f t="shared" si="1823"/>
        <v/>
      </c>
      <c r="AE3895" s="3" t="str">
        <f t="shared" si="1824"/>
        <v/>
      </c>
      <c r="AF3895" s="3" t="str">
        <f t="shared" si="1825"/>
        <v/>
      </c>
      <c r="AG3895" s="3" t="str">
        <f t="shared" si="1826"/>
        <v/>
      </c>
      <c r="AH3895" s="4" t="str">
        <f t="shared" si="1827"/>
        <v/>
      </c>
      <c r="AI3895" s="75" t="str">
        <f t="shared" si="1828"/>
        <v/>
      </c>
      <c r="AJ3895" s="75" t="str">
        <f t="shared" si="1829"/>
        <v/>
      </c>
    </row>
    <row r="3896" spans="1:36" ht="14.25">
      <c r="A3896" s="41" t="str">
        <f t="shared" si="1812"/>
        <v/>
      </c>
      <c r="B3896" s="150" t="str">
        <f>IF(ISNUMBER(A3896),INDEX('MetaTrader Import'!$H$13:$J$5893,TRUNC(((A3896-$A$39+1)-1)/3)+1,MOD((A3896-$A$39+1)-1,3)+1),"")</f>
        <v/>
      </c>
      <c r="C3896" s="43" t="str">
        <f t="shared" si="1813"/>
        <v/>
      </c>
      <c r="D3896" s="43" t="str">
        <f t="shared" ca="1" si="1803"/>
        <v/>
      </c>
      <c r="E3896" s="43" t="str">
        <f t="shared" si="1814"/>
        <v/>
      </c>
      <c r="F3896" s="43" t="str">
        <f t="shared" si="1815"/>
        <v/>
      </c>
      <c r="G3896" s="43" t="str">
        <f>IF(A3896&lt;&gt;"",IF(A3896&lt;Data!$G$11*0.25,$C$13/$G$32,IF(A3896&gt;Data!$G$11*0.25,$C$13,$C$13*10)),"")</f>
        <v/>
      </c>
      <c r="H3896" s="43" t="str">
        <f>IF(A3896&lt;&gt;"",IF(Data!$G$9="constant",$C$13,IF(Data!$G$9="squeeze",G3896,F3896)),"")</f>
        <v/>
      </c>
      <c r="I3896" s="38" t="str">
        <f ca="1">IF(ISNUMBER(A3896),NORMINV(RAND(),0,IF(AND(Data!$G$9="squeeze",A3896&lt;Data!$G$11*0.25),$H$32,1)*$C$30*$C$13)*($C$14*$C$12),"")</f>
        <v/>
      </c>
      <c r="J3896" s="42" t="str">
        <f ca="1">IFERROR(IF(Data!$C$6="Real",B3896,I3896+J3895+($C$14*$C$12)*(NORMINV(RAND(),$C$15,CHOOSE($G$13,$C$13,F3896,G3896)))),"")</f>
        <v/>
      </c>
      <c r="K3896" s="88" t="str">
        <f>IF(ISNUMBER(A3896), IF($G$16="fixed",$G$17,MIN(H3896*Data!$C$7*$C$16*0.5,$C$17*Data!$C$7))*$C$12,"")</f>
        <v/>
      </c>
      <c r="L3896" s="42" t="str">
        <f t="shared" ca="1" si="1830"/>
        <v/>
      </c>
      <c r="M3896" s="44" t="str">
        <f t="shared" ca="1" si="1831"/>
        <v/>
      </c>
      <c r="N3896" s="44" t="str">
        <f t="shared" ca="1" si="1832"/>
        <v/>
      </c>
      <c r="O3896" s="108" t="str">
        <f t="shared" si="1816"/>
        <v/>
      </c>
      <c r="P3896" s="102" t="str">
        <f t="shared" si="1817"/>
        <v/>
      </c>
      <c r="Q3896" s="102" t="str">
        <f t="shared" si="1818"/>
        <v/>
      </c>
      <c r="R3896" s="120" t="str">
        <f t="shared" si="1819"/>
        <v/>
      </c>
      <c r="S3896" s="54" t="str">
        <f t="shared" si="1820"/>
        <v/>
      </c>
      <c r="T3896" s="5" t="str">
        <f t="shared" si="1821"/>
        <v/>
      </c>
      <c r="U3896" s="152" t="str">
        <f t="shared" si="1804"/>
        <v/>
      </c>
      <c r="V3896" s="152" t="str">
        <f t="shared" si="1805"/>
        <v/>
      </c>
      <c r="W3896" s="153" t="str">
        <f t="shared" si="1806"/>
        <v/>
      </c>
      <c r="X3896" s="153" t="str">
        <f t="shared" si="1807"/>
        <v/>
      </c>
      <c r="Y3896" s="153" t="str">
        <f t="shared" si="1808"/>
        <v/>
      </c>
      <c r="Z3896" s="153" t="str">
        <f t="shared" si="1809"/>
        <v/>
      </c>
      <c r="AA3896" s="152" t="str">
        <f t="shared" si="1810"/>
        <v/>
      </c>
      <c r="AB3896" s="152" t="str">
        <f t="shared" si="1811"/>
        <v/>
      </c>
      <c r="AC3896" s="154" t="str">
        <f t="shared" si="1822"/>
        <v/>
      </c>
      <c r="AD3896" s="154" t="str">
        <f t="shared" si="1823"/>
        <v/>
      </c>
      <c r="AE3896" s="3" t="str">
        <f t="shared" si="1824"/>
        <v/>
      </c>
      <c r="AF3896" s="3" t="str">
        <f t="shared" si="1825"/>
        <v/>
      </c>
      <c r="AG3896" s="3" t="str">
        <f t="shared" si="1826"/>
        <v/>
      </c>
      <c r="AH3896" s="4" t="str">
        <f t="shared" si="1827"/>
        <v/>
      </c>
      <c r="AI3896" s="75" t="str">
        <f t="shared" si="1828"/>
        <v/>
      </c>
      <c r="AJ3896" s="75" t="str">
        <f t="shared" si="1829"/>
        <v/>
      </c>
    </row>
    <row r="3897" spans="1:36" ht="14.25">
      <c r="A3897" s="41" t="str">
        <f t="shared" si="1812"/>
        <v/>
      </c>
      <c r="B3897" s="150" t="str">
        <f>IF(ISNUMBER(A3897),INDEX('MetaTrader Import'!$H$13:$J$5893,TRUNC(((A3897-$A$39+1)-1)/3)+1,MOD((A3897-$A$39+1)-1,3)+1),"")</f>
        <v/>
      </c>
      <c r="C3897" s="43" t="str">
        <f t="shared" si="1813"/>
        <v/>
      </c>
      <c r="D3897" s="43" t="str">
        <f t="shared" ca="1" si="1803"/>
        <v/>
      </c>
      <c r="E3897" s="43" t="str">
        <f t="shared" si="1814"/>
        <v/>
      </c>
      <c r="F3897" s="43" t="str">
        <f t="shared" si="1815"/>
        <v/>
      </c>
      <c r="G3897" s="43" t="str">
        <f>IF(A3897&lt;&gt;"",IF(A3897&lt;Data!$G$11*0.25,$C$13/$G$32,IF(A3897&gt;Data!$G$11*0.25,$C$13,$C$13*10)),"")</f>
        <v/>
      </c>
      <c r="H3897" s="43" t="str">
        <f>IF(A3897&lt;&gt;"",IF(Data!$G$9="constant",$C$13,IF(Data!$G$9="squeeze",G3897,F3897)),"")</f>
        <v/>
      </c>
      <c r="I3897" s="38" t="str">
        <f ca="1">IF(ISNUMBER(A3897),NORMINV(RAND(),0,IF(AND(Data!$G$9="squeeze",A3897&lt;Data!$G$11*0.25),$H$32,1)*$C$30*$C$13)*($C$14*$C$12),"")</f>
        <v/>
      </c>
      <c r="J3897" s="42" t="str">
        <f ca="1">IFERROR(IF(Data!$C$6="Real",B3897,I3897+J3896+($C$14*$C$12)*(NORMINV(RAND(),$C$15,CHOOSE($G$13,$C$13,F3897,G3897)))),"")</f>
        <v/>
      </c>
      <c r="K3897" s="88" t="str">
        <f>IF(ISNUMBER(A3897), IF($G$16="fixed",$G$17,MIN(H3897*Data!$C$7*$C$16*0.5,$C$17*Data!$C$7))*$C$12,"")</f>
        <v/>
      </c>
      <c r="L3897" s="42" t="str">
        <f t="shared" ca="1" si="1830"/>
        <v/>
      </c>
      <c r="M3897" s="44" t="str">
        <f t="shared" ca="1" si="1831"/>
        <v/>
      </c>
      <c r="N3897" s="44" t="str">
        <f t="shared" ca="1" si="1832"/>
        <v/>
      </c>
      <c r="O3897" s="108" t="str">
        <f t="shared" si="1816"/>
        <v/>
      </c>
      <c r="P3897" s="102" t="str">
        <f t="shared" si="1817"/>
        <v/>
      </c>
      <c r="Q3897" s="102" t="str">
        <f t="shared" si="1818"/>
        <v/>
      </c>
      <c r="R3897" s="120" t="str">
        <f t="shared" si="1819"/>
        <v/>
      </c>
      <c r="S3897" s="54" t="str">
        <f t="shared" si="1820"/>
        <v/>
      </c>
      <c r="T3897" s="5" t="str">
        <f t="shared" si="1821"/>
        <v/>
      </c>
      <c r="U3897" s="152" t="str">
        <f t="shared" si="1804"/>
        <v/>
      </c>
      <c r="V3897" s="152" t="str">
        <f t="shared" si="1805"/>
        <v/>
      </c>
      <c r="W3897" s="153" t="str">
        <f t="shared" si="1806"/>
        <v/>
      </c>
      <c r="X3897" s="153" t="str">
        <f t="shared" si="1807"/>
        <v/>
      </c>
      <c r="Y3897" s="153" t="str">
        <f t="shared" si="1808"/>
        <v/>
      </c>
      <c r="Z3897" s="153" t="str">
        <f t="shared" si="1809"/>
        <v/>
      </c>
      <c r="AA3897" s="152" t="str">
        <f t="shared" si="1810"/>
        <v/>
      </c>
      <c r="AB3897" s="152" t="str">
        <f t="shared" si="1811"/>
        <v/>
      </c>
      <c r="AC3897" s="154" t="str">
        <f t="shared" si="1822"/>
        <v/>
      </c>
      <c r="AD3897" s="154" t="str">
        <f t="shared" si="1823"/>
        <v/>
      </c>
      <c r="AE3897" s="3" t="str">
        <f t="shared" si="1824"/>
        <v/>
      </c>
      <c r="AF3897" s="3" t="str">
        <f t="shared" si="1825"/>
        <v/>
      </c>
      <c r="AG3897" s="3" t="str">
        <f t="shared" si="1826"/>
        <v/>
      </c>
      <c r="AH3897" s="4" t="str">
        <f t="shared" si="1827"/>
        <v/>
      </c>
      <c r="AI3897" s="75" t="str">
        <f t="shared" si="1828"/>
        <v/>
      </c>
      <c r="AJ3897" s="75" t="str">
        <f t="shared" si="1829"/>
        <v/>
      </c>
    </row>
    <row r="3898" spans="1:36" ht="14.25">
      <c r="A3898" s="41" t="str">
        <f t="shared" si="1812"/>
        <v/>
      </c>
      <c r="B3898" s="150" t="str">
        <f>IF(ISNUMBER(A3898),INDEX('MetaTrader Import'!$H$13:$J$5893,TRUNC(((A3898-$A$39+1)-1)/3)+1,MOD((A3898-$A$39+1)-1,3)+1),"")</f>
        <v/>
      </c>
      <c r="C3898" s="43" t="str">
        <f t="shared" si="1813"/>
        <v/>
      </c>
      <c r="D3898" s="43" t="str">
        <f t="shared" ca="1" si="1803"/>
        <v/>
      </c>
      <c r="E3898" s="43" t="str">
        <f t="shared" si="1814"/>
        <v/>
      </c>
      <c r="F3898" s="43" t="str">
        <f t="shared" si="1815"/>
        <v/>
      </c>
      <c r="G3898" s="43" t="str">
        <f>IF(A3898&lt;&gt;"",IF(A3898&lt;Data!$G$11*0.25,$C$13/$G$32,IF(A3898&gt;Data!$G$11*0.25,$C$13,$C$13*10)),"")</f>
        <v/>
      </c>
      <c r="H3898" s="43" t="str">
        <f>IF(A3898&lt;&gt;"",IF(Data!$G$9="constant",$C$13,IF(Data!$G$9="squeeze",G3898,F3898)),"")</f>
        <v/>
      </c>
      <c r="I3898" s="38" t="str">
        <f ca="1">IF(ISNUMBER(A3898),NORMINV(RAND(),0,IF(AND(Data!$G$9="squeeze",A3898&lt;Data!$G$11*0.25),$H$32,1)*$C$30*$C$13)*($C$14*$C$12),"")</f>
        <v/>
      </c>
      <c r="J3898" s="42" t="str">
        <f ca="1">IFERROR(IF(Data!$C$6="Real",B3898,I3898+J3897+($C$14*$C$12)*(NORMINV(RAND(),$C$15,CHOOSE($G$13,$C$13,F3898,G3898)))),"")</f>
        <v/>
      </c>
      <c r="K3898" s="88" t="str">
        <f>IF(ISNUMBER(A3898), IF($G$16="fixed",$G$17,MIN(H3898*Data!$C$7*$C$16*0.5,$C$17*Data!$C$7))*$C$12,"")</f>
        <v/>
      </c>
      <c r="L3898" s="42" t="str">
        <f t="shared" ca="1" si="1830"/>
        <v/>
      </c>
      <c r="M3898" s="44" t="str">
        <f t="shared" ca="1" si="1831"/>
        <v/>
      </c>
      <c r="N3898" s="44" t="str">
        <f t="shared" ca="1" si="1832"/>
        <v/>
      </c>
      <c r="O3898" s="108" t="str">
        <f t="shared" si="1816"/>
        <v/>
      </c>
      <c r="P3898" s="102" t="str">
        <f t="shared" si="1817"/>
        <v/>
      </c>
      <c r="Q3898" s="102" t="str">
        <f t="shared" si="1818"/>
        <v/>
      </c>
      <c r="R3898" s="120" t="str">
        <f t="shared" si="1819"/>
        <v/>
      </c>
      <c r="S3898" s="54" t="str">
        <f t="shared" si="1820"/>
        <v/>
      </c>
      <c r="T3898" s="5" t="str">
        <f t="shared" si="1821"/>
        <v/>
      </c>
      <c r="U3898" s="152" t="str">
        <f t="shared" si="1804"/>
        <v/>
      </c>
      <c r="V3898" s="152" t="str">
        <f t="shared" si="1805"/>
        <v/>
      </c>
      <c r="W3898" s="153" t="str">
        <f t="shared" si="1806"/>
        <v/>
      </c>
      <c r="X3898" s="153" t="str">
        <f t="shared" si="1807"/>
        <v/>
      </c>
      <c r="Y3898" s="153" t="str">
        <f t="shared" si="1808"/>
        <v/>
      </c>
      <c r="Z3898" s="153" t="str">
        <f t="shared" si="1809"/>
        <v/>
      </c>
      <c r="AA3898" s="152" t="str">
        <f t="shared" si="1810"/>
        <v/>
      </c>
      <c r="AB3898" s="152" t="str">
        <f t="shared" si="1811"/>
        <v/>
      </c>
      <c r="AC3898" s="154" t="str">
        <f t="shared" si="1822"/>
        <v/>
      </c>
      <c r="AD3898" s="154" t="str">
        <f t="shared" si="1823"/>
        <v/>
      </c>
      <c r="AE3898" s="3" t="str">
        <f t="shared" si="1824"/>
        <v/>
      </c>
      <c r="AF3898" s="3" t="str">
        <f t="shared" si="1825"/>
        <v/>
      </c>
      <c r="AG3898" s="3" t="str">
        <f t="shared" si="1826"/>
        <v/>
      </c>
      <c r="AH3898" s="4" t="str">
        <f t="shared" si="1827"/>
        <v/>
      </c>
      <c r="AI3898" s="75" t="str">
        <f t="shared" si="1828"/>
        <v/>
      </c>
      <c r="AJ3898" s="75" t="str">
        <f t="shared" si="1829"/>
        <v/>
      </c>
    </row>
    <row r="3899" spans="1:36" ht="14.25">
      <c r="A3899" s="41" t="str">
        <f t="shared" si="1812"/>
        <v/>
      </c>
      <c r="B3899" s="150" t="str">
        <f>IF(ISNUMBER(A3899),INDEX('MetaTrader Import'!$H$13:$J$5893,TRUNC(((A3899-$A$39+1)-1)/3)+1,MOD((A3899-$A$39+1)-1,3)+1),"")</f>
        <v/>
      </c>
      <c r="C3899" s="43" t="str">
        <f t="shared" si="1813"/>
        <v/>
      </c>
      <c r="D3899" s="43" t="str">
        <f t="shared" ca="1" si="1803"/>
        <v/>
      </c>
      <c r="E3899" s="43" t="str">
        <f t="shared" si="1814"/>
        <v/>
      </c>
      <c r="F3899" s="43" t="str">
        <f t="shared" si="1815"/>
        <v/>
      </c>
      <c r="G3899" s="43" t="str">
        <f>IF(A3899&lt;&gt;"",IF(A3899&lt;Data!$G$11*0.25,$C$13/$G$32,IF(A3899&gt;Data!$G$11*0.25,$C$13,$C$13*10)),"")</f>
        <v/>
      </c>
      <c r="H3899" s="43" t="str">
        <f>IF(A3899&lt;&gt;"",IF(Data!$G$9="constant",$C$13,IF(Data!$G$9="squeeze",G3899,F3899)),"")</f>
        <v/>
      </c>
      <c r="I3899" s="38" t="str">
        <f ca="1">IF(ISNUMBER(A3899),NORMINV(RAND(),0,IF(AND(Data!$G$9="squeeze",A3899&lt;Data!$G$11*0.25),$H$32,1)*$C$30*$C$13)*($C$14*$C$12),"")</f>
        <v/>
      </c>
      <c r="J3899" s="42" t="str">
        <f ca="1">IFERROR(IF(Data!$C$6="Real",B3899,I3899+J3898+($C$14*$C$12)*(NORMINV(RAND(),$C$15,CHOOSE($G$13,$C$13,F3899,G3899)))),"")</f>
        <v/>
      </c>
      <c r="K3899" s="88" t="str">
        <f>IF(ISNUMBER(A3899), IF($G$16="fixed",$G$17,MIN(H3899*Data!$C$7*$C$16*0.5,$C$17*Data!$C$7))*$C$12,"")</f>
        <v/>
      </c>
      <c r="L3899" s="42" t="str">
        <f t="shared" ca="1" si="1830"/>
        <v/>
      </c>
      <c r="M3899" s="44" t="str">
        <f t="shared" ca="1" si="1831"/>
        <v/>
      </c>
      <c r="N3899" s="44" t="str">
        <f t="shared" ca="1" si="1832"/>
        <v/>
      </c>
      <c r="O3899" s="108" t="str">
        <f t="shared" si="1816"/>
        <v/>
      </c>
      <c r="P3899" s="102" t="str">
        <f t="shared" si="1817"/>
        <v/>
      </c>
      <c r="Q3899" s="102" t="str">
        <f t="shared" si="1818"/>
        <v/>
      </c>
      <c r="R3899" s="120" t="str">
        <f t="shared" si="1819"/>
        <v/>
      </c>
      <c r="S3899" s="54" t="str">
        <f t="shared" si="1820"/>
        <v/>
      </c>
      <c r="T3899" s="5" t="str">
        <f t="shared" si="1821"/>
        <v/>
      </c>
      <c r="U3899" s="152" t="str">
        <f t="shared" si="1804"/>
        <v/>
      </c>
      <c r="V3899" s="152" t="str">
        <f t="shared" si="1805"/>
        <v/>
      </c>
      <c r="W3899" s="153" t="str">
        <f t="shared" si="1806"/>
        <v/>
      </c>
      <c r="X3899" s="153" t="str">
        <f t="shared" si="1807"/>
        <v/>
      </c>
      <c r="Y3899" s="153" t="str">
        <f t="shared" si="1808"/>
        <v/>
      </c>
      <c r="Z3899" s="153" t="str">
        <f t="shared" si="1809"/>
        <v/>
      </c>
      <c r="AA3899" s="152" t="str">
        <f t="shared" si="1810"/>
        <v/>
      </c>
      <c r="AB3899" s="152" t="str">
        <f t="shared" si="1811"/>
        <v/>
      </c>
      <c r="AC3899" s="154" t="str">
        <f t="shared" si="1822"/>
        <v/>
      </c>
      <c r="AD3899" s="154" t="str">
        <f t="shared" si="1823"/>
        <v/>
      </c>
      <c r="AE3899" s="3" t="str">
        <f t="shared" si="1824"/>
        <v/>
      </c>
      <c r="AF3899" s="3" t="str">
        <f t="shared" si="1825"/>
        <v/>
      </c>
      <c r="AG3899" s="3" t="str">
        <f t="shared" si="1826"/>
        <v/>
      </c>
      <c r="AH3899" s="4" t="str">
        <f t="shared" si="1827"/>
        <v/>
      </c>
      <c r="AI3899" s="75" t="str">
        <f t="shared" si="1828"/>
        <v/>
      </c>
      <c r="AJ3899" s="75" t="str">
        <f t="shared" si="1829"/>
        <v/>
      </c>
    </row>
    <row r="3900" spans="1:36" ht="14.25">
      <c r="A3900" s="41" t="str">
        <f t="shared" si="1812"/>
        <v/>
      </c>
      <c r="B3900" s="150" t="str">
        <f>IF(ISNUMBER(A3900),INDEX('MetaTrader Import'!$H$13:$J$5893,TRUNC(((A3900-$A$39+1)-1)/3)+1,MOD((A3900-$A$39+1)-1,3)+1),"")</f>
        <v/>
      </c>
      <c r="C3900" s="43" t="str">
        <f t="shared" si="1813"/>
        <v/>
      </c>
      <c r="D3900" s="43" t="str">
        <f t="shared" ca="1" si="1803"/>
        <v/>
      </c>
      <c r="E3900" s="43" t="str">
        <f t="shared" si="1814"/>
        <v/>
      </c>
      <c r="F3900" s="43" t="str">
        <f t="shared" si="1815"/>
        <v/>
      </c>
      <c r="G3900" s="43" t="str">
        <f>IF(A3900&lt;&gt;"",IF(A3900&lt;Data!$G$11*0.25,$C$13/$G$32,IF(A3900&gt;Data!$G$11*0.25,$C$13,$C$13*10)),"")</f>
        <v/>
      </c>
      <c r="H3900" s="43" t="str">
        <f>IF(A3900&lt;&gt;"",IF(Data!$G$9="constant",$C$13,IF(Data!$G$9="squeeze",G3900,F3900)),"")</f>
        <v/>
      </c>
      <c r="I3900" s="38" t="str">
        <f ca="1">IF(ISNUMBER(A3900),NORMINV(RAND(),0,IF(AND(Data!$G$9="squeeze",A3900&lt;Data!$G$11*0.25),$H$32,1)*$C$30*$C$13)*($C$14*$C$12),"")</f>
        <v/>
      </c>
      <c r="J3900" s="42" t="str">
        <f ca="1">IFERROR(IF(Data!$C$6="Real",B3900,I3900+J3899+($C$14*$C$12)*(NORMINV(RAND(),$C$15,CHOOSE($G$13,$C$13,F3900,G3900)))),"")</f>
        <v/>
      </c>
      <c r="K3900" s="88" t="str">
        <f>IF(ISNUMBER(A3900), IF($G$16="fixed",$G$17,MIN(H3900*Data!$C$7*$C$16*0.5,$C$17*Data!$C$7))*$C$12,"")</f>
        <v/>
      </c>
      <c r="L3900" s="42" t="str">
        <f t="shared" ca="1" si="1830"/>
        <v/>
      </c>
      <c r="M3900" s="44" t="str">
        <f t="shared" ca="1" si="1831"/>
        <v/>
      </c>
      <c r="N3900" s="44" t="str">
        <f t="shared" ca="1" si="1832"/>
        <v/>
      </c>
      <c r="O3900" s="108" t="str">
        <f t="shared" si="1816"/>
        <v/>
      </c>
      <c r="P3900" s="102" t="str">
        <f t="shared" si="1817"/>
        <v/>
      </c>
      <c r="Q3900" s="102" t="str">
        <f t="shared" si="1818"/>
        <v/>
      </c>
      <c r="R3900" s="120" t="str">
        <f t="shared" si="1819"/>
        <v/>
      </c>
      <c r="S3900" s="54" t="str">
        <f t="shared" si="1820"/>
        <v/>
      </c>
      <c r="T3900" s="5" t="str">
        <f t="shared" si="1821"/>
        <v/>
      </c>
      <c r="U3900" s="152" t="str">
        <f t="shared" si="1804"/>
        <v/>
      </c>
      <c r="V3900" s="152" t="str">
        <f t="shared" si="1805"/>
        <v/>
      </c>
      <c r="W3900" s="153" t="str">
        <f t="shared" si="1806"/>
        <v/>
      </c>
      <c r="X3900" s="153" t="str">
        <f t="shared" si="1807"/>
        <v/>
      </c>
      <c r="Y3900" s="153" t="str">
        <f t="shared" si="1808"/>
        <v/>
      </c>
      <c r="Z3900" s="153" t="str">
        <f t="shared" si="1809"/>
        <v/>
      </c>
      <c r="AA3900" s="152" t="str">
        <f t="shared" si="1810"/>
        <v/>
      </c>
      <c r="AB3900" s="152" t="str">
        <f t="shared" si="1811"/>
        <v/>
      </c>
      <c r="AC3900" s="154" t="str">
        <f t="shared" si="1822"/>
        <v/>
      </c>
      <c r="AD3900" s="154" t="str">
        <f t="shared" si="1823"/>
        <v/>
      </c>
      <c r="AE3900" s="3" t="str">
        <f t="shared" si="1824"/>
        <v/>
      </c>
      <c r="AF3900" s="3" t="str">
        <f t="shared" si="1825"/>
        <v/>
      </c>
      <c r="AG3900" s="3" t="str">
        <f t="shared" si="1826"/>
        <v/>
      </c>
      <c r="AH3900" s="4" t="str">
        <f t="shared" si="1827"/>
        <v/>
      </c>
      <c r="AI3900" s="75" t="str">
        <f t="shared" si="1828"/>
        <v/>
      </c>
      <c r="AJ3900" s="75" t="str">
        <f t="shared" si="1829"/>
        <v/>
      </c>
    </row>
    <row r="3901" spans="1:36" ht="14.25">
      <c r="A3901" s="41" t="str">
        <f t="shared" si="1812"/>
        <v/>
      </c>
      <c r="B3901" s="150" t="str">
        <f>IF(ISNUMBER(A3901),INDEX('MetaTrader Import'!$H$13:$J$5893,TRUNC(((A3901-$A$39+1)-1)/3)+1,MOD((A3901-$A$39+1)-1,3)+1),"")</f>
        <v/>
      </c>
      <c r="C3901" s="43" t="str">
        <f t="shared" si="1813"/>
        <v/>
      </c>
      <c r="D3901" s="43" t="str">
        <f t="shared" ca="1" si="1803"/>
        <v/>
      </c>
      <c r="E3901" s="43" t="str">
        <f t="shared" si="1814"/>
        <v/>
      </c>
      <c r="F3901" s="43" t="str">
        <f t="shared" si="1815"/>
        <v/>
      </c>
      <c r="G3901" s="43" t="str">
        <f>IF(A3901&lt;&gt;"",IF(A3901&lt;Data!$G$11*0.25,$C$13/$G$32,IF(A3901&gt;Data!$G$11*0.25,$C$13,$C$13*10)),"")</f>
        <v/>
      </c>
      <c r="H3901" s="43" t="str">
        <f>IF(A3901&lt;&gt;"",IF(Data!$G$9="constant",$C$13,IF(Data!$G$9="squeeze",G3901,F3901)),"")</f>
        <v/>
      </c>
      <c r="I3901" s="38" t="str">
        <f ca="1">IF(ISNUMBER(A3901),NORMINV(RAND(),0,IF(AND(Data!$G$9="squeeze",A3901&lt;Data!$G$11*0.25),$H$32,1)*$C$30*$C$13)*($C$14*$C$12),"")</f>
        <v/>
      </c>
      <c r="J3901" s="42" t="str">
        <f ca="1">IFERROR(IF(Data!$C$6="Real",B3901,I3901+J3900+($C$14*$C$12)*(NORMINV(RAND(),$C$15,CHOOSE($G$13,$C$13,F3901,G3901)))),"")</f>
        <v/>
      </c>
      <c r="K3901" s="88" t="str">
        <f>IF(ISNUMBER(A3901), IF($G$16="fixed",$G$17,MIN(H3901*Data!$C$7*$C$16*0.5,$C$17*Data!$C$7))*$C$12,"")</f>
        <v/>
      </c>
      <c r="L3901" s="42" t="str">
        <f t="shared" ca="1" si="1830"/>
        <v/>
      </c>
      <c r="M3901" s="44" t="str">
        <f t="shared" ca="1" si="1831"/>
        <v/>
      </c>
      <c r="N3901" s="44" t="str">
        <f t="shared" ca="1" si="1832"/>
        <v/>
      </c>
      <c r="O3901" s="108" t="str">
        <f t="shared" si="1816"/>
        <v/>
      </c>
      <c r="P3901" s="102" t="str">
        <f t="shared" si="1817"/>
        <v/>
      </c>
      <c r="Q3901" s="102" t="str">
        <f t="shared" si="1818"/>
        <v/>
      </c>
      <c r="R3901" s="120" t="str">
        <f t="shared" si="1819"/>
        <v/>
      </c>
      <c r="S3901" s="54" t="str">
        <f t="shared" si="1820"/>
        <v/>
      </c>
      <c r="T3901" s="5" t="str">
        <f t="shared" si="1821"/>
        <v/>
      </c>
      <c r="U3901" s="152" t="str">
        <f t="shared" si="1804"/>
        <v/>
      </c>
      <c r="V3901" s="152" t="str">
        <f t="shared" si="1805"/>
        <v/>
      </c>
      <c r="W3901" s="153" t="str">
        <f t="shared" si="1806"/>
        <v/>
      </c>
      <c r="X3901" s="153" t="str">
        <f t="shared" si="1807"/>
        <v/>
      </c>
      <c r="Y3901" s="153" t="str">
        <f t="shared" si="1808"/>
        <v/>
      </c>
      <c r="Z3901" s="153" t="str">
        <f t="shared" si="1809"/>
        <v/>
      </c>
      <c r="AA3901" s="152" t="str">
        <f t="shared" si="1810"/>
        <v/>
      </c>
      <c r="AB3901" s="152" t="str">
        <f t="shared" si="1811"/>
        <v/>
      </c>
      <c r="AC3901" s="154" t="str">
        <f t="shared" si="1822"/>
        <v/>
      </c>
      <c r="AD3901" s="154" t="str">
        <f t="shared" si="1823"/>
        <v/>
      </c>
      <c r="AE3901" s="3" t="str">
        <f t="shared" si="1824"/>
        <v/>
      </c>
      <c r="AF3901" s="3" t="str">
        <f t="shared" si="1825"/>
        <v/>
      </c>
      <c r="AG3901" s="3" t="str">
        <f t="shared" si="1826"/>
        <v/>
      </c>
      <c r="AH3901" s="4" t="str">
        <f t="shared" si="1827"/>
        <v/>
      </c>
      <c r="AI3901" s="75" t="str">
        <f t="shared" si="1828"/>
        <v/>
      </c>
      <c r="AJ3901" s="75" t="str">
        <f t="shared" si="1829"/>
        <v/>
      </c>
    </row>
    <row r="3902" spans="1:36" ht="14.25">
      <c r="A3902" s="41" t="str">
        <f t="shared" si="1812"/>
        <v/>
      </c>
      <c r="B3902" s="150" t="str">
        <f>IF(ISNUMBER(A3902),INDEX('MetaTrader Import'!$H$13:$J$5893,TRUNC(((A3902-$A$39+1)-1)/3)+1,MOD((A3902-$A$39+1)-1,3)+1),"")</f>
        <v/>
      </c>
      <c r="C3902" s="43" t="str">
        <f t="shared" si="1813"/>
        <v/>
      </c>
      <c r="D3902" s="43" t="str">
        <f t="shared" ca="1" si="1803"/>
        <v/>
      </c>
      <c r="E3902" s="43" t="str">
        <f t="shared" si="1814"/>
        <v/>
      </c>
      <c r="F3902" s="43" t="str">
        <f t="shared" si="1815"/>
        <v/>
      </c>
      <c r="G3902" s="43" t="str">
        <f>IF(A3902&lt;&gt;"",IF(A3902&lt;Data!$G$11*0.25,$C$13/$G$32,IF(A3902&gt;Data!$G$11*0.25,$C$13,$C$13*10)),"")</f>
        <v/>
      </c>
      <c r="H3902" s="43" t="str">
        <f>IF(A3902&lt;&gt;"",IF(Data!$G$9="constant",$C$13,IF(Data!$G$9="squeeze",G3902,F3902)),"")</f>
        <v/>
      </c>
      <c r="I3902" s="38" t="str">
        <f ca="1">IF(ISNUMBER(A3902),NORMINV(RAND(),0,IF(AND(Data!$G$9="squeeze",A3902&lt;Data!$G$11*0.25),$H$32,1)*$C$30*$C$13)*($C$14*$C$12),"")</f>
        <v/>
      </c>
      <c r="J3902" s="42" t="str">
        <f ca="1">IFERROR(IF(Data!$C$6="Real",B3902,I3902+J3901+($C$14*$C$12)*(NORMINV(RAND(),$C$15,CHOOSE($G$13,$C$13,F3902,G3902)))),"")</f>
        <v/>
      </c>
      <c r="K3902" s="88" t="str">
        <f>IF(ISNUMBER(A3902), IF($G$16="fixed",$G$17,MIN(H3902*Data!$C$7*$C$16*0.5,$C$17*Data!$C$7))*$C$12,"")</f>
        <v/>
      </c>
      <c r="L3902" s="42" t="str">
        <f t="shared" ca="1" si="1830"/>
        <v/>
      </c>
      <c r="M3902" s="44" t="str">
        <f t="shared" ca="1" si="1831"/>
        <v/>
      </c>
      <c r="N3902" s="44" t="str">
        <f t="shared" ca="1" si="1832"/>
        <v/>
      </c>
      <c r="O3902" s="108" t="str">
        <f t="shared" si="1816"/>
        <v/>
      </c>
      <c r="P3902" s="102" t="str">
        <f t="shared" si="1817"/>
        <v/>
      </c>
      <c r="Q3902" s="102" t="str">
        <f t="shared" si="1818"/>
        <v/>
      </c>
      <c r="R3902" s="120" t="str">
        <f t="shared" si="1819"/>
        <v/>
      </c>
      <c r="S3902" s="54" t="str">
        <f t="shared" si="1820"/>
        <v/>
      </c>
      <c r="T3902" s="5" t="str">
        <f t="shared" si="1821"/>
        <v/>
      </c>
      <c r="U3902" s="152" t="str">
        <f t="shared" si="1804"/>
        <v/>
      </c>
      <c r="V3902" s="152" t="str">
        <f t="shared" si="1805"/>
        <v/>
      </c>
      <c r="W3902" s="153" t="str">
        <f t="shared" si="1806"/>
        <v/>
      </c>
      <c r="X3902" s="153" t="str">
        <f t="shared" si="1807"/>
        <v/>
      </c>
      <c r="Y3902" s="153" t="str">
        <f t="shared" si="1808"/>
        <v/>
      </c>
      <c r="Z3902" s="153" t="str">
        <f t="shared" si="1809"/>
        <v/>
      </c>
      <c r="AA3902" s="152" t="str">
        <f t="shared" si="1810"/>
        <v/>
      </c>
      <c r="AB3902" s="152" t="str">
        <f t="shared" si="1811"/>
        <v/>
      </c>
      <c r="AC3902" s="154" t="str">
        <f t="shared" si="1822"/>
        <v/>
      </c>
      <c r="AD3902" s="154" t="str">
        <f t="shared" si="1823"/>
        <v/>
      </c>
      <c r="AE3902" s="3" t="str">
        <f t="shared" si="1824"/>
        <v/>
      </c>
      <c r="AF3902" s="3" t="str">
        <f t="shared" si="1825"/>
        <v/>
      </c>
      <c r="AG3902" s="3" t="str">
        <f t="shared" si="1826"/>
        <v/>
      </c>
      <c r="AH3902" s="4" t="str">
        <f t="shared" si="1827"/>
        <v/>
      </c>
      <c r="AI3902" s="75" t="str">
        <f t="shared" si="1828"/>
        <v/>
      </c>
      <c r="AJ3902" s="75" t="str">
        <f t="shared" si="1829"/>
        <v/>
      </c>
    </row>
    <row r="3903" spans="1:36" ht="14.25">
      <c r="A3903" s="41" t="str">
        <f t="shared" si="1812"/>
        <v/>
      </c>
      <c r="B3903" s="150" t="str">
        <f>IF(ISNUMBER(A3903),INDEX('MetaTrader Import'!$H$13:$J$5893,TRUNC(((A3903-$A$39+1)-1)/3)+1,MOD((A3903-$A$39+1)-1,3)+1),"")</f>
        <v/>
      </c>
      <c r="C3903" s="43" t="str">
        <f t="shared" si="1813"/>
        <v/>
      </c>
      <c r="D3903" s="43" t="str">
        <f t="shared" ca="1" si="1803"/>
        <v/>
      </c>
      <c r="E3903" s="43" t="str">
        <f t="shared" si="1814"/>
        <v/>
      </c>
      <c r="F3903" s="43" t="str">
        <f t="shared" si="1815"/>
        <v/>
      </c>
      <c r="G3903" s="43" t="str">
        <f>IF(A3903&lt;&gt;"",IF(A3903&lt;Data!$G$11*0.25,$C$13/$G$32,IF(A3903&gt;Data!$G$11*0.25,$C$13,$C$13*10)),"")</f>
        <v/>
      </c>
      <c r="H3903" s="43" t="str">
        <f>IF(A3903&lt;&gt;"",IF(Data!$G$9="constant",$C$13,IF(Data!$G$9="squeeze",G3903,F3903)),"")</f>
        <v/>
      </c>
      <c r="I3903" s="38" t="str">
        <f ca="1">IF(ISNUMBER(A3903),NORMINV(RAND(),0,IF(AND(Data!$G$9="squeeze",A3903&lt;Data!$G$11*0.25),$H$32,1)*$C$30*$C$13)*($C$14*$C$12),"")</f>
        <v/>
      </c>
      <c r="J3903" s="42" t="str">
        <f ca="1">IFERROR(IF(Data!$C$6="Real",B3903,I3903+J3902+($C$14*$C$12)*(NORMINV(RAND(),$C$15,CHOOSE($G$13,$C$13,F3903,G3903)))),"")</f>
        <v/>
      </c>
      <c r="K3903" s="88" t="str">
        <f>IF(ISNUMBER(A3903), IF($G$16="fixed",$G$17,MIN(H3903*Data!$C$7*$C$16*0.5,$C$17*Data!$C$7))*$C$12,"")</f>
        <v/>
      </c>
      <c r="L3903" s="42" t="str">
        <f t="shared" ca="1" si="1830"/>
        <v/>
      </c>
      <c r="M3903" s="44" t="str">
        <f t="shared" ca="1" si="1831"/>
        <v/>
      </c>
      <c r="N3903" s="44" t="str">
        <f t="shared" ca="1" si="1832"/>
        <v/>
      </c>
      <c r="O3903" s="108" t="str">
        <f t="shared" si="1816"/>
        <v/>
      </c>
      <c r="P3903" s="102" t="str">
        <f t="shared" si="1817"/>
        <v/>
      </c>
      <c r="Q3903" s="102" t="str">
        <f t="shared" si="1818"/>
        <v/>
      </c>
      <c r="R3903" s="120" t="str">
        <f t="shared" si="1819"/>
        <v/>
      </c>
      <c r="S3903" s="54" t="str">
        <f t="shared" si="1820"/>
        <v/>
      </c>
      <c r="T3903" s="5" t="str">
        <f t="shared" si="1821"/>
        <v/>
      </c>
      <c r="U3903" s="152" t="str">
        <f t="shared" si="1804"/>
        <v/>
      </c>
      <c r="V3903" s="152" t="str">
        <f t="shared" si="1805"/>
        <v/>
      </c>
      <c r="W3903" s="153" t="str">
        <f t="shared" si="1806"/>
        <v/>
      </c>
      <c r="X3903" s="153" t="str">
        <f t="shared" si="1807"/>
        <v/>
      </c>
      <c r="Y3903" s="153" t="str">
        <f t="shared" si="1808"/>
        <v/>
      </c>
      <c r="Z3903" s="153" t="str">
        <f t="shared" si="1809"/>
        <v/>
      </c>
      <c r="AA3903" s="152" t="str">
        <f t="shared" si="1810"/>
        <v/>
      </c>
      <c r="AB3903" s="152" t="str">
        <f t="shared" si="1811"/>
        <v/>
      </c>
      <c r="AC3903" s="154" t="str">
        <f t="shared" si="1822"/>
        <v/>
      </c>
      <c r="AD3903" s="154" t="str">
        <f t="shared" si="1823"/>
        <v/>
      </c>
      <c r="AE3903" s="3" t="str">
        <f t="shared" si="1824"/>
        <v/>
      </c>
      <c r="AF3903" s="3" t="str">
        <f t="shared" si="1825"/>
        <v/>
      </c>
      <c r="AG3903" s="3" t="str">
        <f t="shared" si="1826"/>
        <v/>
      </c>
      <c r="AH3903" s="4" t="str">
        <f t="shared" si="1827"/>
        <v/>
      </c>
      <c r="AI3903" s="75" t="str">
        <f t="shared" si="1828"/>
        <v/>
      </c>
      <c r="AJ3903" s="75" t="str">
        <f t="shared" si="1829"/>
        <v/>
      </c>
    </row>
    <row r="3904" spans="1:36" ht="14.25">
      <c r="A3904" s="41" t="str">
        <f t="shared" si="1812"/>
        <v/>
      </c>
      <c r="B3904" s="150" t="str">
        <f>IF(ISNUMBER(A3904),INDEX('MetaTrader Import'!$H$13:$J$5893,TRUNC(((A3904-$A$39+1)-1)/3)+1,MOD((A3904-$A$39+1)-1,3)+1),"")</f>
        <v/>
      </c>
      <c r="C3904" s="43" t="str">
        <f t="shared" si="1813"/>
        <v/>
      </c>
      <c r="D3904" s="43" t="str">
        <f t="shared" ca="1" si="1803"/>
        <v/>
      </c>
      <c r="E3904" s="43" t="str">
        <f t="shared" si="1814"/>
        <v/>
      </c>
      <c r="F3904" s="43" t="str">
        <f t="shared" si="1815"/>
        <v/>
      </c>
      <c r="G3904" s="43" t="str">
        <f>IF(A3904&lt;&gt;"",IF(A3904&lt;Data!$G$11*0.25,$C$13/$G$32,IF(A3904&gt;Data!$G$11*0.25,$C$13,$C$13*10)),"")</f>
        <v/>
      </c>
      <c r="H3904" s="43" t="str">
        <f>IF(A3904&lt;&gt;"",IF(Data!$G$9="constant",$C$13,IF(Data!$G$9="squeeze",G3904,F3904)),"")</f>
        <v/>
      </c>
      <c r="I3904" s="38" t="str">
        <f ca="1">IF(ISNUMBER(A3904),NORMINV(RAND(),0,IF(AND(Data!$G$9="squeeze",A3904&lt;Data!$G$11*0.25),$H$32,1)*$C$30*$C$13)*($C$14*$C$12),"")</f>
        <v/>
      </c>
      <c r="J3904" s="42" t="str">
        <f ca="1">IFERROR(IF(Data!$C$6="Real",B3904,I3904+J3903+($C$14*$C$12)*(NORMINV(RAND(),$C$15,CHOOSE($G$13,$C$13,F3904,G3904)))),"")</f>
        <v/>
      </c>
      <c r="K3904" s="88" t="str">
        <f>IF(ISNUMBER(A3904), IF($G$16="fixed",$G$17,MIN(H3904*Data!$C$7*$C$16*0.5,$C$17*Data!$C$7))*$C$12,"")</f>
        <v/>
      </c>
      <c r="L3904" s="42" t="str">
        <f t="shared" ca="1" si="1830"/>
        <v/>
      </c>
      <c r="M3904" s="44" t="str">
        <f t="shared" ca="1" si="1831"/>
        <v/>
      </c>
      <c r="N3904" s="44" t="str">
        <f t="shared" ca="1" si="1832"/>
        <v/>
      </c>
      <c r="O3904" s="108" t="str">
        <f t="shared" si="1816"/>
        <v/>
      </c>
      <c r="P3904" s="102" t="str">
        <f t="shared" si="1817"/>
        <v/>
      </c>
      <c r="Q3904" s="102" t="str">
        <f t="shared" si="1818"/>
        <v/>
      </c>
      <c r="R3904" s="120" t="str">
        <f t="shared" si="1819"/>
        <v/>
      </c>
      <c r="S3904" s="54" t="str">
        <f t="shared" si="1820"/>
        <v/>
      </c>
      <c r="T3904" s="5" t="str">
        <f t="shared" si="1821"/>
        <v/>
      </c>
      <c r="U3904" s="152" t="str">
        <f t="shared" si="1804"/>
        <v/>
      </c>
      <c r="V3904" s="152" t="str">
        <f t="shared" si="1805"/>
        <v/>
      </c>
      <c r="W3904" s="153" t="str">
        <f t="shared" si="1806"/>
        <v/>
      </c>
      <c r="X3904" s="153" t="str">
        <f t="shared" si="1807"/>
        <v/>
      </c>
      <c r="Y3904" s="153" t="str">
        <f t="shared" si="1808"/>
        <v/>
      </c>
      <c r="Z3904" s="153" t="str">
        <f t="shared" si="1809"/>
        <v/>
      </c>
      <c r="AA3904" s="152" t="str">
        <f t="shared" si="1810"/>
        <v/>
      </c>
      <c r="AB3904" s="152" t="str">
        <f t="shared" si="1811"/>
        <v/>
      </c>
      <c r="AC3904" s="154" t="str">
        <f t="shared" si="1822"/>
        <v/>
      </c>
      <c r="AD3904" s="154" t="str">
        <f t="shared" si="1823"/>
        <v/>
      </c>
      <c r="AE3904" s="3" t="str">
        <f t="shared" si="1824"/>
        <v/>
      </c>
      <c r="AF3904" s="3" t="str">
        <f t="shared" si="1825"/>
        <v/>
      </c>
      <c r="AG3904" s="3" t="str">
        <f t="shared" si="1826"/>
        <v/>
      </c>
      <c r="AH3904" s="4" t="str">
        <f t="shared" si="1827"/>
        <v/>
      </c>
      <c r="AI3904" s="75" t="str">
        <f t="shared" si="1828"/>
        <v/>
      </c>
      <c r="AJ3904" s="75" t="str">
        <f t="shared" si="1829"/>
        <v/>
      </c>
    </row>
    <row r="3905" spans="1:36" ht="14.25">
      <c r="A3905" s="41" t="str">
        <f t="shared" si="1812"/>
        <v/>
      </c>
      <c r="B3905" s="150" t="str">
        <f>IF(ISNUMBER(A3905),INDEX('MetaTrader Import'!$H$13:$J$5893,TRUNC(((A3905-$A$39+1)-1)/3)+1,MOD((A3905-$A$39+1)-1,3)+1),"")</f>
        <v/>
      </c>
      <c r="C3905" s="43" t="str">
        <f t="shared" si="1813"/>
        <v/>
      </c>
      <c r="D3905" s="43" t="str">
        <f t="shared" ca="1" si="1803"/>
        <v/>
      </c>
      <c r="E3905" s="43" t="str">
        <f t="shared" si="1814"/>
        <v/>
      </c>
      <c r="F3905" s="43" t="str">
        <f t="shared" si="1815"/>
        <v/>
      </c>
      <c r="G3905" s="43" t="str">
        <f>IF(A3905&lt;&gt;"",IF(A3905&lt;Data!$G$11*0.25,$C$13/$G$32,IF(A3905&gt;Data!$G$11*0.25,$C$13,$C$13*10)),"")</f>
        <v/>
      </c>
      <c r="H3905" s="43" t="str">
        <f>IF(A3905&lt;&gt;"",IF(Data!$G$9="constant",$C$13,IF(Data!$G$9="squeeze",G3905,F3905)),"")</f>
        <v/>
      </c>
      <c r="I3905" s="38" t="str">
        <f ca="1">IF(ISNUMBER(A3905),NORMINV(RAND(),0,IF(AND(Data!$G$9="squeeze",A3905&lt;Data!$G$11*0.25),$H$32,1)*$C$30*$C$13)*($C$14*$C$12),"")</f>
        <v/>
      </c>
      <c r="J3905" s="42" t="str">
        <f ca="1">IFERROR(IF(Data!$C$6="Real",B3905,I3905+J3904+($C$14*$C$12)*(NORMINV(RAND(),$C$15,CHOOSE($G$13,$C$13,F3905,G3905)))),"")</f>
        <v/>
      </c>
      <c r="K3905" s="88" t="str">
        <f>IF(ISNUMBER(A3905), IF($G$16="fixed",$G$17,MIN(H3905*Data!$C$7*$C$16*0.5,$C$17*Data!$C$7))*$C$12,"")</f>
        <v/>
      </c>
      <c r="L3905" s="42" t="str">
        <f t="shared" ca="1" si="1830"/>
        <v/>
      </c>
      <c r="M3905" s="44" t="str">
        <f t="shared" ca="1" si="1831"/>
        <v/>
      </c>
      <c r="N3905" s="44" t="str">
        <f t="shared" ca="1" si="1832"/>
        <v/>
      </c>
      <c r="O3905" s="108" t="str">
        <f t="shared" si="1816"/>
        <v/>
      </c>
      <c r="P3905" s="102" t="str">
        <f t="shared" si="1817"/>
        <v/>
      </c>
      <c r="Q3905" s="102" t="str">
        <f t="shared" si="1818"/>
        <v/>
      </c>
      <c r="R3905" s="120" t="str">
        <f t="shared" si="1819"/>
        <v/>
      </c>
      <c r="S3905" s="54" t="str">
        <f t="shared" si="1820"/>
        <v/>
      </c>
      <c r="T3905" s="5" t="str">
        <f t="shared" si="1821"/>
        <v/>
      </c>
      <c r="U3905" s="152" t="str">
        <f t="shared" si="1804"/>
        <v/>
      </c>
      <c r="V3905" s="152" t="str">
        <f t="shared" si="1805"/>
        <v/>
      </c>
      <c r="W3905" s="153" t="str">
        <f t="shared" si="1806"/>
        <v/>
      </c>
      <c r="X3905" s="153" t="str">
        <f t="shared" si="1807"/>
        <v/>
      </c>
      <c r="Y3905" s="153" t="str">
        <f t="shared" si="1808"/>
        <v/>
      </c>
      <c r="Z3905" s="153" t="str">
        <f t="shared" si="1809"/>
        <v/>
      </c>
      <c r="AA3905" s="152" t="str">
        <f t="shared" si="1810"/>
        <v/>
      </c>
      <c r="AB3905" s="152" t="str">
        <f t="shared" si="1811"/>
        <v/>
      </c>
      <c r="AC3905" s="154" t="str">
        <f t="shared" si="1822"/>
        <v/>
      </c>
      <c r="AD3905" s="154" t="str">
        <f t="shared" si="1823"/>
        <v/>
      </c>
      <c r="AE3905" s="3" t="str">
        <f t="shared" si="1824"/>
        <v/>
      </c>
      <c r="AF3905" s="3" t="str">
        <f t="shared" si="1825"/>
        <v/>
      </c>
      <c r="AG3905" s="3" t="str">
        <f t="shared" si="1826"/>
        <v/>
      </c>
      <c r="AH3905" s="4" t="str">
        <f t="shared" si="1827"/>
        <v/>
      </c>
      <c r="AI3905" s="75" t="str">
        <f t="shared" si="1828"/>
        <v/>
      </c>
      <c r="AJ3905" s="75" t="str">
        <f t="shared" si="1829"/>
        <v/>
      </c>
    </row>
    <row r="3906" spans="1:36" ht="14.25">
      <c r="A3906" s="41" t="str">
        <f t="shared" si="1812"/>
        <v/>
      </c>
      <c r="B3906" s="150" t="str">
        <f>IF(ISNUMBER(A3906),INDEX('MetaTrader Import'!$H$13:$J$5893,TRUNC(((A3906-$A$39+1)-1)/3)+1,MOD((A3906-$A$39+1)-1,3)+1),"")</f>
        <v/>
      </c>
      <c r="C3906" s="43" t="str">
        <f t="shared" si="1813"/>
        <v/>
      </c>
      <c r="D3906" s="43" t="str">
        <f t="shared" ca="1" si="1803"/>
        <v/>
      </c>
      <c r="E3906" s="43" t="str">
        <f t="shared" si="1814"/>
        <v/>
      </c>
      <c r="F3906" s="43" t="str">
        <f t="shared" si="1815"/>
        <v/>
      </c>
      <c r="G3906" s="43" t="str">
        <f>IF(A3906&lt;&gt;"",IF(A3906&lt;Data!$G$11*0.25,$C$13/$G$32,IF(A3906&gt;Data!$G$11*0.25,$C$13,$C$13*10)),"")</f>
        <v/>
      </c>
      <c r="H3906" s="43" t="str">
        <f>IF(A3906&lt;&gt;"",IF(Data!$G$9="constant",$C$13,IF(Data!$G$9="squeeze",G3906,F3906)),"")</f>
        <v/>
      </c>
      <c r="I3906" s="38" t="str">
        <f ca="1">IF(ISNUMBER(A3906),NORMINV(RAND(),0,IF(AND(Data!$G$9="squeeze",A3906&lt;Data!$G$11*0.25),$H$32,1)*$C$30*$C$13)*($C$14*$C$12),"")</f>
        <v/>
      </c>
      <c r="J3906" s="42" t="str">
        <f ca="1">IFERROR(IF(Data!$C$6="Real",B3906,I3906+J3905+($C$14*$C$12)*(NORMINV(RAND(),$C$15,CHOOSE($G$13,$C$13,F3906,G3906)))),"")</f>
        <v/>
      </c>
      <c r="K3906" s="88" t="str">
        <f>IF(ISNUMBER(A3906), IF($G$16="fixed",$G$17,MIN(H3906*Data!$C$7*$C$16*0.5,$C$17*Data!$C$7))*$C$12,"")</f>
        <v/>
      </c>
      <c r="L3906" s="42" t="str">
        <f t="shared" ca="1" si="1830"/>
        <v/>
      </c>
      <c r="M3906" s="44" t="str">
        <f t="shared" ca="1" si="1831"/>
        <v/>
      </c>
      <c r="N3906" s="44" t="str">
        <f t="shared" ca="1" si="1832"/>
        <v/>
      </c>
      <c r="O3906" s="108" t="str">
        <f t="shared" si="1816"/>
        <v/>
      </c>
      <c r="P3906" s="102" t="str">
        <f t="shared" si="1817"/>
        <v/>
      </c>
      <c r="Q3906" s="102" t="str">
        <f t="shared" si="1818"/>
        <v/>
      </c>
      <c r="R3906" s="120" t="str">
        <f t="shared" si="1819"/>
        <v/>
      </c>
      <c r="S3906" s="54" t="str">
        <f t="shared" si="1820"/>
        <v/>
      </c>
      <c r="T3906" s="5" t="str">
        <f t="shared" si="1821"/>
        <v/>
      </c>
      <c r="U3906" s="152" t="str">
        <f t="shared" si="1804"/>
        <v/>
      </c>
      <c r="V3906" s="152" t="str">
        <f t="shared" si="1805"/>
        <v/>
      </c>
      <c r="W3906" s="153" t="str">
        <f t="shared" si="1806"/>
        <v/>
      </c>
      <c r="X3906" s="153" t="str">
        <f t="shared" si="1807"/>
        <v/>
      </c>
      <c r="Y3906" s="153" t="str">
        <f t="shared" si="1808"/>
        <v/>
      </c>
      <c r="Z3906" s="153" t="str">
        <f t="shared" si="1809"/>
        <v/>
      </c>
      <c r="AA3906" s="152" t="str">
        <f t="shared" si="1810"/>
        <v/>
      </c>
      <c r="AB3906" s="152" t="str">
        <f t="shared" si="1811"/>
        <v/>
      </c>
      <c r="AC3906" s="154" t="str">
        <f t="shared" si="1822"/>
        <v/>
      </c>
      <c r="AD3906" s="154" t="str">
        <f t="shared" si="1823"/>
        <v/>
      </c>
      <c r="AE3906" s="3" t="str">
        <f t="shared" si="1824"/>
        <v/>
      </c>
      <c r="AF3906" s="3" t="str">
        <f t="shared" si="1825"/>
        <v/>
      </c>
      <c r="AG3906" s="3" t="str">
        <f t="shared" si="1826"/>
        <v/>
      </c>
      <c r="AH3906" s="4" t="str">
        <f t="shared" si="1827"/>
        <v/>
      </c>
      <c r="AI3906" s="75" t="str">
        <f t="shared" si="1828"/>
        <v/>
      </c>
      <c r="AJ3906" s="75" t="str">
        <f t="shared" si="1829"/>
        <v/>
      </c>
    </row>
    <row r="3907" spans="1:36" ht="14.25">
      <c r="A3907" s="41" t="str">
        <f t="shared" si="1812"/>
        <v/>
      </c>
      <c r="B3907" s="150" t="str">
        <f>IF(ISNUMBER(A3907),INDEX('MetaTrader Import'!$H$13:$J$5893,TRUNC(((A3907-$A$39+1)-1)/3)+1,MOD((A3907-$A$39+1)-1,3)+1),"")</f>
        <v/>
      </c>
      <c r="C3907" s="43" t="str">
        <f t="shared" si="1813"/>
        <v/>
      </c>
      <c r="D3907" s="43" t="str">
        <f t="shared" ref="D3907:D3970" ca="1" si="1833">IF(A3907&lt;&gt;"",NORMINV(RAND(),($C$23-C3907)*$C$28,$C$27)+NORMINV(RAND(),IF(RAND()&gt;$C$26,$C$25,0),$C$27),"")</f>
        <v/>
      </c>
      <c r="E3907" s="43" t="str">
        <f t="shared" si="1814"/>
        <v/>
      </c>
      <c r="F3907" s="43" t="str">
        <f t="shared" si="1815"/>
        <v/>
      </c>
      <c r="G3907" s="43" t="str">
        <f>IF(A3907&lt;&gt;"",IF(A3907&lt;Data!$G$11*0.25,$C$13/$G$32,IF(A3907&gt;Data!$G$11*0.25,$C$13,$C$13*10)),"")</f>
        <v/>
      </c>
      <c r="H3907" s="43" t="str">
        <f>IF(A3907&lt;&gt;"",IF(Data!$G$9="constant",$C$13,IF(Data!$G$9="squeeze",G3907,F3907)),"")</f>
        <v/>
      </c>
      <c r="I3907" s="38" t="str">
        <f ca="1">IF(ISNUMBER(A3907),NORMINV(RAND(),0,IF(AND(Data!$G$9="squeeze",A3907&lt;Data!$G$11*0.25),$H$32,1)*$C$30*$C$13)*($C$14*$C$12),"")</f>
        <v/>
      </c>
      <c r="J3907" s="42" t="str">
        <f ca="1">IFERROR(IF(Data!$C$6="Real",B3907,I3907+J3906+($C$14*$C$12)*(NORMINV(RAND(),$C$15,CHOOSE($G$13,$C$13,F3907,G3907)))),"")</f>
        <v/>
      </c>
      <c r="K3907" s="88" t="str">
        <f>IF(ISNUMBER(A3907), IF($G$16="fixed",$G$17,MIN(H3907*Data!$C$7*$C$16*0.5,$C$17*Data!$C$7))*$C$12,"")</f>
        <v/>
      </c>
      <c r="L3907" s="42" t="str">
        <f t="shared" ca="1" si="1830"/>
        <v/>
      </c>
      <c r="M3907" s="44" t="str">
        <f t="shared" ca="1" si="1831"/>
        <v/>
      </c>
      <c r="N3907" s="44" t="str">
        <f t="shared" ca="1" si="1832"/>
        <v/>
      </c>
      <c r="O3907" s="108" t="str">
        <f t="shared" si="1816"/>
        <v/>
      </c>
      <c r="P3907" s="102" t="str">
        <f t="shared" si="1817"/>
        <v/>
      </c>
      <c r="Q3907" s="102" t="str">
        <f t="shared" si="1818"/>
        <v/>
      </c>
      <c r="R3907" s="120" t="str">
        <f t="shared" si="1819"/>
        <v/>
      </c>
      <c r="S3907" s="54" t="str">
        <f t="shared" si="1820"/>
        <v/>
      </c>
      <c r="T3907" s="5" t="str">
        <f t="shared" si="1821"/>
        <v/>
      </c>
      <c r="U3907" s="152" t="str">
        <f t="shared" ref="U3907:U3970" si="1834">IF(NOT(ISNUMBER(T3907)),"",IF(S3907=1,T3907,IF(M3907&gt;U3906,M3907,IF(ISNUMBER(U3906),U3906,""))))</f>
        <v/>
      </c>
      <c r="V3907" s="152" t="str">
        <f t="shared" ref="V3907:V3970" si="1835">IF(NOT(ISNUMBER(T3907)),"",IF(S3907=1,T3907,IF(N3907&lt;V3906,N3907,IF(ISNUMBER(V3906),V3906,""))))</f>
        <v/>
      </c>
      <c r="W3907" s="153" t="str">
        <f t="shared" ref="W3907:W3970" si="1836">IF(NOT(ISNUMBER(T3907)),"",MIN($F$24,IF(TRUNC((U3907-T3907)/$E$24*$G$12)+0&gt;IF(ISNUMBER(W3906),W3906,0),TRUNC((U3907-T3907)/$E$24*$G$12)+0,IF(ISNUMBER(W3906),W3906,0))))</f>
        <v/>
      </c>
      <c r="X3907" s="153" t="str">
        <f t="shared" ref="X3907:X3970" si="1837">IF(NOT(ISNUMBER(T3907)),"",MIN($F$24,IF(-TRUNC((V3907-T3907)/$E$24*$G$12)+0&gt;IF(ISNUMBER(X3906),X3906,0),-TRUNC((V3907-T3907)/$E$24*$G$12)+0,IF(ISNUMBER(X3906),X3906,0))))</f>
        <v/>
      </c>
      <c r="Y3907" s="153" t="str">
        <f t="shared" ref="Y3907:Y3970" si="1838">IF(ISNUMBER(W3907),(IF(W3907=0,0,1))*IF(ABS($I$24)=2,POWER(2,W3907-1),W3907)*SIGN($I$24)*$K$24,"")</f>
        <v/>
      </c>
      <c r="Z3907" s="153" t="str">
        <f t="shared" ref="Z3907:Z3970" si="1839">IF(ISNUMBER(X3907),(IF(X3907=0,0,1))*IF(ABS($I$24)=2,POWER(2,X3907-1),X3907)*SIGN($I$24)*$K$24,"")</f>
        <v/>
      </c>
      <c r="AA3907" s="152" t="str">
        <f t="shared" ref="AA3907:AA3970" si="1840">IF(OR(NOT(ISNUMBER(T3907)),W3907&lt;1),"",IF(OR(NOT(ISNUMBER(W3906)),W3906=0),IF(SIGN(Y3907)=1,M3907,N3907),(Y3906*AA3906+(Y3907-Y3906)*IF(SIGN(Y3907)=1,M3907,N3907))/Y3907))</f>
        <v/>
      </c>
      <c r="AB3907" s="152" t="str">
        <f t="shared" ref="AB3907:AB3970" si="1841">IF(OR(NOT(ISNUMBER(T3907)),X3907&lt;1),"",IF(OR(NOT(ISNUMBER(X3906)),X3906=0),IF(SIGN(Z3907)=1,N3907,M3907),(Z3906*AB3906+(Z3907-Z3906)*IF(SIGN(Z3907)=1,N3907,M3907))/Z3907))</f>
        <v/>
      </c>
      <c r="AC3907" s="154" t="str">
        <f t="shared" si="1822"/>
        <v/>
      </c>
      <c r="AD3907" s="154" t="str">
        <f t="shared" si="1823"/>
        <v/>
      </c>
      <c r="AE3907" s="3" t="str">
        <f t="shared" si="1824"/>
        <v/>
      </c>
      <c r="AF3907" s="3" t="str">
        <f t="shared" si="1825"/>
        <v/>
      </c>
      <c r="AG3907" s="3" t="str">
        <f t="shared" si="1826"/>
        <v/>
      </c>
      <c r="AH3907" s="4" t="str">
        <f t="shared" si="1827"/>
        <v/>
      </c>
      <c r="AI3907" s="75" t="str">
        <f t="shared" si="1828"/>
        <v/>
      </c>
      <c r="AJ3907" s="75" t="str">
        <f t="shared" si="1829"/>
        <v/>
      </c>
    </row>
    <row r="3908" spans="1:36" ht="14.25">
      <c r="A3908" s="41" t="str">
        <f t="shared" ref="A3908:A3971" si="1842">IFERROR(IF(A3907+1&gt;$C$19,"",A3907+1),"")</f>
        <v/>
      </c>
      <c r="B3908" s="150" t="str">
        <f>IF(ISNUMBER(A3908),INDEX('MetaTrader Import'!$H$13:$J$5893,TRUNC(((A3908-$A$39+1)-1)/3)+1,MOD((A3908-$A$39+1)-1,3)+1),"")</f>
        <v/>
      </c>
      <c r="C3908" s="43" t="str">
        <f t="shared" ref="C3908:C3971" si="1843">IF(A3908&lt;&gt;"",E3907,"")</f>
        <v/>
      </c>
      <c r="D3908" s="43" t="str">
        <f t="shared" ca="1" si="1833"/>
        <v/>
      </c>
      <c r="E3908" s="43" t="str">
        <f t="shared" ref="E3908:E3971" si="1844">IF(A3908&lt;&gt;"",C3908+D3908,"")</f>
        <v/>
      </c>
      <c r="F3908" s="43" t="str">
        <f t="shared" ref="F3908:F3971" si="1845">IF(A3908&lt;&gt;"",$C$13*ABS(E3908)/$C$23,"")</f>
        <v/>
      </c>
      <c r="G3908" s="43" t="str">
        <f>IF(A3908&lt;&gt;"",IF(A3908&lt;Data!$G$11*0.25,$C$13/$G$32,IF(A3908&gt;Data!$G$11*0.25,$C$13,$C$13*10)),"")</f>
        <v/>
      </c>
      <c r="H3908" s="43" t="str">
        <f>IF(A3908&lt;&gt;"",IF(Data!$G$9="constant",$C$13,IF(Data!$G$9="squeeze",G3908,F3908)),"")</f>
        <v/>
      </c>
      <c r="I3908" s="38" t="str">
        <f ca="1">IF(ISNUMBER(A3908),NORMINV(RAND(),0,IF(AND(Data!$G$9="squeeze",A3908&lt;Data!$G$11*0.25),$H$32,1)*$C$30*$C$13)*($C$14*$C$12),"")</f>
        <v/>
      </c>
      <c r="J3908" s="42" t="str">
        <f ca="1">IFERROR(IF(Data!$C$6="Real",B3908,I3908+J3907+($C$14*$C$12)*(NORMINV(RAND(),$C$15,CHOOSE($G$13,$C$13,F3908,G3908)))),"")</f>
        <v/>
      </c>
      <c r="K3908" s="88" t="str">
        <f>IF(ISNUMBER(A3908), IF($G$16="fixed",$G$17,MIN(H3908*Data!$C$7*$C$16*0.5,$C$17*Data!$C$7))*$C$12,"")</f>
        <v/>
      </c>
      <c r="L3908" s="42" t="str">
        <f t="shared" ca="1" si="1830"/>
        <v/>
      </c>
      <c r="M3908" s="44" t="str">
        <f t="shared" ca="1" si="1831"/>
        <v/>
      </c>
      <c r="N3908" s="44" t="str">
        <f t="shared" ca="1" si="1832"/>
        <v/>
      </c>
      <c r="O3908" s="108" t="str">
        <f t="shared" ref="O3908:O3971" si="1846">IF(ISNUMBER(A3908),$G$12*SLOPE(L3894:L3908,A3894:A3908),"")</f>
        <v/>
      </c>
      <c r="P3908" s="102" t="str">
        <f t="shared" ref="P3908:P3971" si="1847">IF(ISNUMBER(A3908),STDEV(L3894:L3908)*$G$12,"")</f>
        <v/>
      </c>
      <c r="Q3908" s="102" t="str">
        <f t="shared" ref="Q3908:Q3971" si="1848">IF(ISNUMBER(A3908),SLOPE(P3894:P3908,A3894:A3908),"")</f>
        <v/>
      </c>
      <c r="R3908" s="120" t="str">
        <f t="shared" ref="R3908:R3971" si="1849">IF(ISNUMBER(A3908),R3907+S3907,"")</f>
        <v/>
      </c>
      <c r="S3908" s="54" t="str">
        <f t="shared" ref="S3908:S3971" si="1850">IF(ISNUMBER(A3908),IF(AND(R3908&lt;$M$24,Q3908&lt;$F$28,ABS(O3908)&lt;$F$27,P3908&lt;$F$26,NOT(ISNUMBER(T3907))),1,0),"")</f>
        <v/>
      </c>
      <c r="T3908" s="5" t="str">
        <f t="shared" ref="T3908:T3971" si="1851">IF(ISNUMBER(A3908),IF(S3908=1,L3908,IF(AG3907="Y","",IF(ISNUMBER(T3907),T3907,""))),"")</f>
        <v/>
      </c>
      <c r="U3908" s="152" t="str">
        <f t="shared" si="1834"/>
        <v/>
      </c>
      <c r="V3908" s="152" t="str">
        <f t="shared" si="1835"/>
        <v/>
      </c>
      <c r="W3908" s="153" t="str">
        <f t="shared" si="1836"/>
        <v/>
      </c>
      <c r="X3908" s="153" t="str">
        <f t="shared" si="1837"/>
        <v/>
      </c>
      <c r="Y3908" s="153" t="str">
        <f t="shared" si="1838"/>
        <v/>
      </c>
      <c r="Z3908" s="153" t="str">
        <f t="shared" si="1839"/>
        <v/>
      </c>
      <c r="AA3908" s="152" t="str">
        <f t="shared" si="1840"/>
        <v/>
      </c>
      <c r="AB3908" s="152" t="str">
        <f t="shared" si="1841"/>
        <v/>
      </c>
      <c r="AC3908" s="154" t="str">
        <f t="shared" ref="AC3908:AC3971" si="1852">IFERROR(-SIGN(Y3908)*(AA3908-IF(SIGN(Y3908)=1,N3908,M3908))*$G$12*ABS(Y3908),"")</f>
        <v/>
      </c>
      <c r="AD3908" s="154" t="str">
        <f t="shared" ref="AD3908:AD3971" si="1853">IFERROR(SIGN(Z3908)*(AB3908-IF(SIGN(Z3908)=1,M3908,N3908))*$G$12*ABS(Z3908),"")</f>
        <v/>
      </c>
      <c r="AE3908" s="3" t="str">
        <f t="shared" ref="AE3908:AE3971" si="1854">IF(ISNUMBER(A3908),IFERROR((IF(ISNUMBER(AC3908),AC3908,0)+IF(ISNUMBER(AD3908),AD3908,0))/(ABS(Y3908)+ABS(Z3908)),0),"")</f>
        <v/>
      </c>
      <c r="AF3908" s="3" t="str">
        <f t="shared" ref="AF3908:AF3971" si="1855">IF(ISNUMBER(A3908),IF(ISNUMBER(AC3908),AC3908,0)+IF(ISNUMBER(AD3908),AD3908,0),"")</f>
        <v/>
      </c>
      <c r="AG3908" s="3" t="str">
        <f t="shared" ref="AG3908:AG3971" si="1856">IF(NOT(ISNUMBER(T3908)),"",IF(OR(AF3908&gt;$G$24,AF3908&lt;-$H$24,A3908+1&gt;$C$19),"Y","N"))</f>
        <v/>
      </c>
      <c r="AH3908" s="4" t="str">
        <f t="shared" ref="AH3908:AH3971" si="1857">IF(AG3908="y",AF3908*10*$C$11,"")</f>
        <v/>
      </c>
      <c r="AI3908" s="75" t="str">
        <f t="shared" ref="AI3908:AI3971" si="1858">IF(ISNUMBER(A3908),IF(ISNUMBER(AH3908),AJ3908,AF3908*10*$C$11+AJ3908),"")</f>
        <v/>
      </c>
      <c r="AJ3908" s="75" t="str">
        <f t="shared" ref="AJ3908:AJ3971" si="1859">IF(ISNUMBER(A3908),AJ3907+IF(ISNUMBER(AH3908),AH3908,0),"")</f>
        <v/>
      </c>
    </row>
    <row r="3909" spans="1:36" ht="14.25">
      <c r="A3909" s="41" t="str">
        <f t="shared" si="1842"/>
        <v/>
      </c>
      <c r="B3909" s="150" t="str">
        <f>IF(ISNUMBER(A3909),INDEX('MetaTrader Import'!$H$13:$J$5893,TRUNC(((A3909-$A$39+1)-1)/3)+1,MOD((A3909-$A$39+1)-1,3)+1),"")</f>
        <v/>
      </c>
      <c r="C3909" s="43" t="str">
        <f t="shared" si="1843"/>
        <v/>
      </c>
      <c r="D3909" s="43" t="str">
        <f t="shared" ca="1" si="1833"/>
        <v/>
      </c>
      <c r="E3909" s="43" t="str">
        <f t="shared" si="1844"/>
        <v/>
      </c>
      <c r="F3909" s="43" t="str">
        <f t="shared" si="1845"/>
        <v/>
      </c>
      <c r="G3909" s="43" t="str">
        <f>IF(A3909&lt;&gt;"",IF(A3909&lt;Data!$G$11*0.25,$C$13/$G$32,IF(A3909&gt;Data!$G$11*0.25,$C$13,$C$13*10)),"")</f>
        <v/>
      </c>
      <c r="H3909" s="43" t="str">
        <f>IF(A3909&lt;&gt;"",IF(Data!$G$9="constant",$C$13,IF(Data!$G$9="squeeze",G3909,F3909)),"")</f>
        <v/>
      </c>
      <c r="I3909" s="38" t="str">
        <f ca="1">IF(ISNUMBER(A3909),NORMINV(RAND(),0,IF(AND(Data!$G$9="squeeze",A3909&lt;Data!$G$11*0.25),$H$32,1)*$C$30*$C$13)*($C$14*$C$12),"")</f>
        <v/>
      </c>
      <c r="J3909" s="42" t="str">
        <f ca="1">IFERROR(IF(Data!$C$6="Real",B3909,I3909+J3908+($C$14*$C$12)*(NORMINV(RAND(),$C$15,CHOOSE($G$13,$C$13,F3909,G3909)))),"")</f>
        <v/>
      </c>
      <c r="K3909" s="88" t="str">
        <f>IF(ISNUMBER(A3909), IF($G$16="fixed",$G$17,MIN(H3909*Data!$C$7*$C$16*0.5,$C$17*Data!$C$7))*$C$12,"")</f>
        <v/>
      </c>
      <c r="L3909" s="42" t="str">
        <f t="shared" ca="1" si="1830"/>
        <v/>
      </c>
      <c r="M3909" s="44" t="str">
        <f t="shared" ca="1" si="1831"/>
        <v/>
      </c>
      <c r="N3909" s="44" t="str">
        <f t="shared" ca="1" si="1832"/>
        <v/>
      </c>
      <c r="O3909" s="108" t="str">
        <f t="shared" si="1846"/>
        <v/>
      </c>
      <c r="P3909" s="102" t="str">
        <f t="shared" si="1847"/>
        <v/>
      </c>
      <c r="Q3909" s="102" t="str">
        <f t="shared" si="1848"/>
        <v/>
      </c>
      <c r="R3909" s="120" t="str">
        <f t="shared" si="1849"/>
        <v/>
      </c>
      <c r="S3909" s="54" t="str">
        <f t="shared" si="1850"/>
        <v/>
      </c>
      <c r="T3909" s="5" t="str">
        <f t="shared" si="1851"/>
        <v/>
      </c>
      <c r="U3909" s="152" t="str">
        <f t="shared" si="1834"/>
        <v/>
      </c>
      <c r="V3909" s="152" t="str">
        <f t="shared" si="1835"/>
        <v/>
      </c>
      <c r="W3909" s="153" t="str">
        <f t="shared" si="1836"/>
        <v/>
      </c>
      <c r="X3909" s="153" t="str">
        <f t="shared" si="1837"/>
        <v/>
      </c>
      <c r="Y3909" s="153" t="str">
        <f t="shared" si="1838"/>
        <v/>
      </c>
      <c r="Z3909" s="153" t="str">
        <f t="shared" si="1839"/>
        <v/>
      </c>
      <c r="AA3909" s="152" t="str">
        <f t="shared" si="1840"/>
        <v/>
      </c>
      <c r="AB3909" s="152" t="str">
        <f t="shared" si="1841"/>
        <v/>
      </c>
      <c r="AC3909" s="154" t="str">
        <f t="shared" si="1852"/>
        <v/>
      </c>
      <c r="AD3909" s="154" t="str">
        <f t="shared" si="1853"/>
        <v/>
      </c>
      <c r="AE3909" s="3" t="str">
        <f t="shared" si="1854"/>
        <v/>
      </c>
      <c r="AF3909" s="3" t="str">
        <f t="shared" si="1855"/>
        <v/>
      </c>
      <c r="AG3909" s="3" t="str">
        <f t="shared" si="1856"/>
        <v/>
      </c>
      <c r="AH3909" s="4" t="str">
        <f t="shared" si="1857"/>
        <v/>
      </c>
      <c r="AI3909" s="75" t="str">
        <f t="shared" si="1858"/>
        <v/>
      </c>
      <c r="AJ3909" s="75" t="str">
        <f t="shared" si="1859"/>
        <v/>
      </c>
    </row>
    <row r="3910" spans="1:36" ht="14.25">
      <c r="A3910" s="41" t="str">
        <f t="shared" si="1842"/>
        <v/>
      </c>
      <c r="B3910" s="150" t="str">
        <f>IF(ISNUMBER(A3910),INDEX('MetaTrader Import'!$H$13:$J$5893,TRUNC(((A3910-$A$39+1)-1)/3)+1,MOD((A3910-$A$39+1)-1,3)+1),"")</f>
        <v/>
      </c>
      <c r="C3910" s="43" t="str">
        <f t="shared" si="1843"/>
        <v/>
      </c>
      <c r="D3910" s="43" t="str">
        <f t="shared" ca="1" si="1833"/>
        <v/>
      </c>
      <c r="E3910" s="43" t="str">
        <f t="shared" si="1844"/>
        <v/>
      </c>
      <c r="F3910" s="43" t="str">
        <f t="shared" si="1845"/>
        <v/>
      </c>
      <c r="G3910" s="43" t="str">
        <f>IF(A3910&lt;&gt;"",IF(A3910&lt;Data!$G$11*0.25,$C$13/$G$32,IF(A3910&gt;Data!$G$11*0.25,$C$13,$C$13*10)),"")</f>
        <v/>
      </c>
      <c r="H3910" s="43" t="str">
        <f>IF(A3910&lt;&gt;"",IF(Data!$G$9="constant",$C$13,IF(Data!$G$9="squeeze",G3910,F3910)),"")</f>
        <v/>
      </c>
      <c r="I3910" s="38" t="str">
        <f ca="1">IF(ISNUMBER(A3910),NORMINV(RAND(),0,IF(AND(Data!$G$9="squeeze",A3910&lt;Data!$G$11*0.25),$H$32,1)*$C$30*$C$13)*($C$14*$C$12),"")</f>
        <v/>
      </c>
      <c r="J3910" s="42" t="str">
        <f ca="1">IFERROR(IF(Data!$C$6="Real",B3910,I3910+J3909+($C$14*$C$12)*(NORMINV(RAND(),$C$15,CHOOSE($G$13,$C$13,F3910,G3910)))),"")</f>
        <v/>
      </c>
      <c r="K3910" s="88" t="str">
        <f>IF(ISNUMBER(A3910), IF($G$16="fixed",$G$17,MIN(H3910*Data!$C$7*$C$16*0.5,$C$17*Data!$C$7))*$C$12,"")</f>
        <v/>
      </c>
      <c r="L3910" s="42" t="str">
        <f t="shared" ref="L3910:L3973" ca="1" si="1860">IFERROR(J3910,"")</f>
        <v/>
      </c>
      <c r="M3910" s="44" t="str">
        <f t="shared" ref="M3910:M3973" ca="1" si="1861">IFERROR(L3910+K3910*0.5,"")</f>
        <v/>
      </c>
      <c r="N3910" s="44" t="str">
        <f t="shared" ref="N3910:N3973" ca="1" si="1862">IFERROR(L3910-K3910*0.5,"")</f>
        <v/>
      </c>
      <c r="O3910" s="108" t="str">
        <f t="shared" si="1846"/>
        <v/>
      </c>
      <c r="P3910" s="102" t="str">
        <f t="shared" si="1847"/>
        <v/>
      </c>
      <c r="Q3910" s="102" t="str">
        <f t="shared" si="1848"/>
        <v/>
      </c>
      <c r="R3910" s="120" t="str">
        <f t="shared" si="1849"/>
        <v/>
      </c>
      <c r="S3910" s="54" t="str">
        <f t="shared" si="1850"/>
        <v/>
      </c>
      <c r="T3910" s="5" t="str">
        <f t="shared" si="1851"/>
        <v/>
      </c>
      <c r="U3910" s="152" t="str">
        <f t="shared" si="1834"/>
        <v/>
      </c>
      <c r="V3910" s="152" t="str">
        <f t="shared" si="1835"/>
        <v/>
      </c>
      <c r="W3910" s="153" t="str">
        <f t="shared" si="1836"/>
        <v/>
      </c>
      <c r="X3910" s="153" t="str">
        <f t="shared" si="1837"/>
        <v/>
      </c>
      <c r="Y3910" s="153" t="str">
        <f t="shared" si="1838"/>
        <v/>
      </c>
      <c r="Z3910" s="153" t="str">
        <f t="shared" si="1839"/>
        <v/>
      </c>
      <c r="AA3910" s="152" t="str">
        <f t="shared" si="1840"/>
        <v/>
      </c>
      <c r="AB3910" s="152" t="str">
        <f t="shared" si="1841"/>
        <v/>
      </c>
      <c r="AC3910" s="154" t="str">
        <f t="shared" si="1852"/>
        <v/>
      </c>
      <c r="AD3910" s="154" t="str">
        <f t="shared" si="1853"/>
        <v/>
      </c>
      <c r="AE3910" s="3" t="str">
        <f t="shared" si="1854"/>
        <v/>
      </c>
      <c r="AF3910" s="3" t="str">
        <f t="shared" si="1855"/>
        <v/>
      </c>
      <c r="AG3910" s="3" t="str">
        <f t="shared" si="1856"/>
        <v/>
      </c>
      <c r="AH3910" s="4" t="str">
        <f t="shared" si="1857"/>
        <v/>
      </c>
      <c r="AI3910" s="75" t="str">
        <f t="shared" si="1858"/>
        <v/>
      </c>
      <c r="AJ3910" s="75" t="str">
        <f t="shared" si="1859"/>
        <v/>
      </c>
    </row>
    <row r="3911" spans="1:36" ht="14.25">
      <c r="A3911" s="41" t="str">
        <f t="shared" si="1842"/>
        <v/>
      </c>
      <c r="B3911" s="150" t="str">
        <f>IF(ISNUMBER(A3911),INDEX('MetaTrader Import'!$H$13:$J$5893,TRUNC(((A3911-$A$39+1)-1)/3)+1,MOD((A3911-$A$39+1)-1,3)+1),"")</f>
        <v/>
      </c>
      <c r="C3911" s="43" t="str">
        <f t="shared" si="1843"/>
        <v/>
      </c>
      <c r="D3911" s="43" t="str">
        <f t="shared" ca="1" si="1833"/>
        <v/>
      </c>
      <c r="E3911" s="43" t="str">
        <f t="shared" si="1844"/>
        <v/>
      </c>
      <c r="F3911" s="43" t="str">
        <f t="shared" si="1845"/>
        <v/>
      </c>
      <c r="G3911" s="43" t="str">
        <f>IF(A3911&lt;&gt;"",IF(A3911&lt;Data!$G$11*0.25,$C$13/$G$32,IF(A3911&gt;Data!$G$11*0.25,$C$13,$C$13*10)),"")</f>
        <v/>
      </c>
      <c r="H3911" s="43" t="str">
        <f>IF(A3911&lt;&gt;"",IF(Data!$G$9="constant",$C$13,IF(Data!$G$9="squeeze",G3911,F3911)),"")</f>
        <v/>
      </c>
      <c r="I3911" s="38" t="str">
        <f ca="1">IF(ISNUMBER(A3911),NORMINV(RAND(),0,IF(AND(Data!$G$9="squeeze",A3911&lt;Data!$G$11*0.25),$H$32,1)*$C$30*$C$13)*($C$14*$C$12),"")</f>
        <v/>
      </c>
      <c r="J3911" s="42" t="str">
        <f ca="1">IFERROR(IF(Data!$C$6="Real",B3911,I3911+J3910+($C$14*$C$12)*(NORMINV(RAND(),$C$15,CHOOSE($G$13,$C$13,F3911,G3911)))),"")</f>
        <v/>
      </c>
      <c r="K3911" s="88" t="str">
        <f>IF(ISNUMBER(A3911), IF($G$16="fixed",$G$17,MIN(H3911*Data!$C$7*$C$16*0.5,$C$17*Data!$C$7))*$C$12,"")</f>
        <v/>
      </c>
      <c r="L3911" s="42" t="str">
        <f t="shared" ca="1" si="1860"/>
        <v/>
      </c>
      <c r="M3911" s="44" t="str">
        <f t="shared" ca="1" si="1861"/>
        <v/>
      </c>
      <c r="N3911" s="44" t="str">
        <f t="shared" ca="1" si="1862"/>
        <v/>
      </c>
      <c r="O3911" s="108" t="str">
        <f t="shared" si="1846"/>
        <v/>
      </c>
      <c r="P3911" s="102" t="str">
        <f t="shared" si="1847"/>
        <v/>
      </c>
      <c r="Q3911" s="102" t="str">
        <f t="shared" si="1848"/>
        <v/>
      </c>
      <c r="R3911" s="120" t="str">
        <f t="shared" si="1849"/>
        <v/>
      </c>
      <c r="S3911" s="54" t="str">
        <f t="shared" si="1850"/>
        <v/>
      </c>
      <c r="T3911" s="5" t="str">
        <f t="shared" si="1851"/>
        <v/>
      </c>
      <c r="U3911" s="152" t="str">
        <f t="shared" si="1834"/>
        <v/>
      </c>
      <c r="V3911" s="152" t="str">
        <f t="shared" si="1835"/>
        <v/>
      </c>
      <c r="W3911" s="153" t="str">
        <f t="shared" si="1836"/>
        <v/>
      </c>
      <c r="X3911" s="153" t="str">
        <f t="shared" si="1837"/>
        <v/>
      </c>
      <c r="Y3911" s="153" t="str">
        <f t="shared" si="1838"/>
        <v/>
      </c>
      <c r="Z3911" s="153" t="str">
        <f t="shared" si="1839"/>
        <v/>
      </c>
      <c r="AA3911" s="152" t="str">
        <f t="shared" si="1840"/>
        <v/>
      </c>
      <c r="AB3911" s="152" t="str">
        <f t="shared" si="1841"/>
        <v/>
      </c>
      <c r="AC3911" s="154" t="str">
        <f t="shared" si="1852"/>
        <v/>
      </c>
      <c r="AD3911" s="154" t="str">
        <f t="shared" si="1853"/>
        <v/>
      </c>
      <c r="AE3911" s="3" t="str">
        <f t="shared" si="1854"/>
        <v/>
      </c>
      <c r="AF3911" s="3" t="str">
        <f t="shared" si="1855"/>
        <v/>
      </c>
      <c r="AG3911" s="3" t="str">
        <f t="shared" si="1856"/>
        <v/>
      </c>
      <c r="AH3911" s="4" t="str">
        <f t="shared" si="1857"/>
        <v/>
      </c>
      <c r="AI3911" s="75" t="str">
        <f t="shared" si="1858"/>
        <v/>
      </c>
      <c r="AJ3911" s="75" t="str">
        <f t="shared" si="1859"/>
        <v/>
      </c>
    </row>
    <row r="3912" spans="1:36" ht="14.25">
      <c r="A3912" s="41" t="str">
        <f t="shared" si="1842"/>
        <v/>
      </c>
      <c r="B3912" s="150" t="str">
        <f>IF(ISNUMBER(A3912),INDEX('MetaTrader Import'!$H$13:$J$5893,TRUNC(((A3912-$A$39+1)-1)/3)+1,MOD((A3912-$A$39+1)-1,3)+1),"")</f>
        <v/>
      </c>
      <c r="C3912" s="43" t="str">
        <f t="shared" si="1843"/>
        <v/>
      </c>
      <c r="D3912" s="43" t="str">
        <f t="shared" ca="1" si="1833"/>
        <v/>
      </c>
      <c r="E3912" s="43" t="str">
        <f t="shared" si="1844"/>
        <v/>
      </c>
      <c r="F3912" s="43" t="str">
        <f t="shared" si="1845"/>
        <v/>
      </c>
      <c r="G3912" s="43" t="str">
        <f>IF(A3912&lt;&gt;"",IF(A3912&lt;Data!$G$11*0.25,$C$13/$G$32,IF(A3912&gt;Data!$G$11*0.25,$C$13,$C$13*10)),"")</f>
        <v/>
      </c>
      <c r="H3912" s="43" t="str">
        <f>IF(A3912&lt;&gt;"",IF(Data!$G$9="constant",$C$13,IF(Data!$G$9="squeeze",G3912,F3912)),"")</f>
        <v/>
      </c>
      <c r="I3912" s="38" t="str">
        <f ca="1">IF(ISNUMBER(A3912),NORMINV(RAND(),0,IF(AND(Data!$G$9="squeeze",A3912&lt;Data!$G$11*0.25),$H$32,1)*$C$30*$C$13)*($C$14*$C$12),"")</f>
        <v/>
      </c>
      <c r="J3912" s="42" t="str">
        <f ca="1">IFERROR(IF(Data!$C$6="Real",B3912,I3912+J3911+($C$14*$C$12)*(NORMINV(RAND(),$C$15,CHOOSE($G$13,$C$13,F3912,G3912)))),"")</f>
        <v/>
      </c>
      <c r="K3912" s="88" t="str">
        <f>IF(ISNUMBER(A3912), IF($G$16="fixed",$G$17,MIN(H3912*Data!$C$7*$C$16*0.5,$C$17*Data!$C$7))*$C$12,"")</f>
        <v/>
      </c>
      <c r="L3912" s="42" t="str">
        <f t="shared" ca="1" si="1860"/>
        <v/>
      </c>
      <c r="M3912" s="44" t="str">
        <f t="shared" ca="1" si="1861"/>
        <v/>
      </c>
      <c r="N3912" s="44" t="str">
        <f t="shared" ca="1" si="1862"/>
        <v/>
      </c>
      <c r="O3912" s="108" t="str">
        <f t="shared" si="1846"/>
        <v/>
      </c>
      <c r="P3912" s="102" t="str">
        <f t="shared" si="1847"/>
        <v/>
      </c>
      <c r="Q3912" s="102" t="str">
        <f t="shared" si="1848"/>
        <v/>
      </c>
      <c r="R3912" s="120" t="str">
        <f t="shared" si="1849"/>
        <v/>
      </c>
      <c r="S3912" s="54" t="str">
        <f t="shared" si="1850"/>
        <v/>
      </c>
      <c r="T3912" s="5" t="str">
        <f t="shared" si="1851"/>
        <v/>
      </c>
      <c r="U3912" s="152" t="str">
        <f t="shared" si="1834"/>
        <v/>
      </c>
      <c r="V3912" s="152" t="str">
        <f t="shared" si="1835"/>
        <v/>
      </c>
      <c r="W3912" s="153" t="str">
        <f t="shared" si="1836"/>
        <v/>
      </c>
      <c r="X3912" s="153" t="str">
        <f t="shared" si="1837"/>
        <v/>
      </c>
      <c r="Y3912" s="153" t="str">
        <f t="shared" si="1838"/>
        <v/>
      </c>
      <c r="Z3912" s="153" t="str">
        <f t="shared" si="1839"/>
        <v/>
      </c>
      <c r="AA3912" s="152" t="str">
        <f t="shared" si="1840"/>
        <v/>
      </c>
      <c r="AB3912" s="152" t="str">
        <f t="shared" si="1841"/>
        <v/>
      </c>
      <c r="AC3912" s="154" t="str">
        <f t="shared" si="1852"/>
        <v/>
      </c>
      <c r="AD3912" s="154" t="str">
        <f t="shared" si="1853"/>
        <v/>
      </c>
      <c r="AE3912" s="3" t="str">
        <f t="shared" si="1854"/>
        <v/>
      </c>
      <c r="AF3912" s="3" t="str">
        <f t="shared" si="1855"/>
        <v/>
      </c>
      <c r="AG3912" s="3" t="str">
        <f t="shared" si="1856"/>
        <v/>
      </c>
      <c r="AH3912" s="4" t="str">
        <f t="shared" si="1857"/>
        <v/>
      </c>
      <c r="AI3912" s="75" t="str">
        <f t="shared" si="1858"/>
        <v/>
      </c>
      <c r="AJ3912" s="75" t="str">
        <f t="shared" si="1859"/>
        <v/>
      </c>
    </row>
    <row r="3913" spans="1:36" ht="14.25">
      <c r="A3913" s="41" t="str">
        <f t="shared" si="1842"/>
        <v/>
      </c>
      <c r="B3913" s="150" t="str">
        <f>IF(ISNUMBER(A3913),INDEX('MetaTrader Import'!$H$13:$J$5893,TRUNC(((A3913-$A$39+1)-1)/3)+1,MOD((A3913-$A$39+1)-1,3)+1),"")</f>
        <v/>
      </c>
      <c r="C3913" s="43" t="str">
        <f t="shared" si="1843"/>
        <v/>
      </c>
      <c r="D3913" s="43" t="str">
        <f t="shared" ca="1" si="1833"/>
        <v/>
      </c>
      <c r="E3913" s="43" t="str">
        <f t="shared" si="1844"/>
        <v/>
      </c>
      <c r="F3913" s="43" t="str">
        <f t="shared" si="1845"/>
        <v/>
      </c>
      <c r="G3913" s="43" t="str">
        <f>IF(A3913&lt;&gt;"",IF(A3913&lt;Data!$G$11*0.25,$C$13/$G$32,IF(A3913&gt;Data!$G$11*0.25,$C$13,$C$13*10)),"")</f>
        <v/>
      </c>
      <c r="H3913" s="43" t="str">
        <f>IF(A3913&lt;&gt;"",IF(Data!$G$9="constant",$C$13,IF(Data!$G$9="squeeze",G3913,F3913)),"")</f>
        <v/>
      </c>
      <c r="I3913" s="38" t="str">
        <f ca="1">IF(ISNUMBER(A3913),NORMINV(RAND(),0,IF(AND(Data!$G$9="squeeze",A3913&lt;Data!$G$11*0.25),$H$32,1)*$C$30*$C$13)*($C$14*$C$12),"")</f>
        <v/>
      </c>
      <c r="J3913" s="42" t="str">
        <f ca="1">IFERROR(IF(Data!$C$6="Real",B3913,I3913+J3912+($C$14*$C$12)*(NORMINV(RAND(),$C$15,CHOOSE($G$13,$C$13,F3913,G3913)))),"")</f>
        <v/>
      </c>
      <c r="K3913" s="88" t="str">
        <f>IF(ISNUMBER(A3913), IF($G$16="fixed",$G$17,MIN(H3913*Data!$C$7*$C$16*0.5,$C$17*Data!$C$7))*$C$12,"")</f>
        <v/>
      </c>
      <c r="L3913" s="42" t="str">
        <f t="shared" ca="1" si="1860"/>
        <v/>
      </c>
      <c r="M3913" s="44" t="str">
        <f t="shared" ca="1" si="1861"/>
        <v/>
      </c>
      <c r="N3913" s="44" t="str">
        <f t="shared" ca="1" si="1862"/>
        <v/>
      </c>
      <c r="O3913" s="108" t="str">
        <f t="shared" si="1846"/>
        <v/>
      </c>
      <c r="P3913" s="102" t="str">
        <f t="shared" si="1847"/>
        <v/>
      </c>
      <c r="Q3913" s="102" t="str">
        <f t="shared" si="1848"/>
        <v/>
      </c>
      <c r="R3913" s="120" t="str">
        <f t="shared" si="1849"/>
        <v/>
      </c>
      <c r="S3913" s="54" t="str">
        <f t="shared" si="1850"/>
        <v/>
      </c>
      <c r="T3913" s="5" t="str">
        <f t="shared" si="1851"/>
        <v/>
      </c>
      <c r="U3913" s="152" t="str">
        <f t="shared" si="1834"/>
        <v/>
      </c>
      <c r="V3913" s="152" t="str">
        <f t="shared" si="1835"/>
        <v/>
      </c>
      <c r="W3913" s="153" t="str">
        <f t="shared" si="1836"/>
        <v/>
      </c>
      <c r="X3913" s="153" t="str">
        <f t="shared" si="1837"/>
        <v/>
      </c>
      <c r="Y3913" s="153" t="str">
        <f t="shared" si="1838"/>
        <v/>
      </c>
      <c r="Z3913" s="153" t="str">
        <f t="shared" si="1839"/>
        <v/>
      </c>
      <c r="AA3913" s="152" t="str">
        <f t="shared" si="1840"/>
        <v/>
      </c>
      <c r="AB3913" s="152" t="str">
        <f t="shared" si="1841"/>
        <v/>
      </c>
      <c r="AC3913" s="154" t="str">
        <f t="shared" si="1852"/>
        <v/>
      </c>
      <c r="AD3913" s="154" t="str">
        <f t="shared" si="1853"/>
        <v/>
      </c>
      <c r="AE3913" s="3" t="str">
        <f t="shared" si="1854"/>
        <v/>
      </c>
      <c r="AF3913" s="3" t="str">
        <f t="shared" si="1855"/>
        <v/>
      </c>
      <c r="AG3913" s="3" t="str">
        <f t="shared" si="1856"/>
        <v/>
      </c>
      <c r="AH3913" s="4" t="str">
        <f t="shared" si="1857"/>
        <v/>
      </c>
      <c r="AI3913" s="75" t="str">
        <f t="shared" si="1858"/>
        <v/>
      </c>
      <c r="AJ3913" s="75" t="str">
        <f t="shared" si="1859"/>
        <v/>
      </c>
    </row>
    <row r="3914" spans="1:36" ht="14.25">
      <c r="A3914" s="41" t="str">
        <f t="shared" si="1842"/>
        <v/>
      </c>
      <c r="B3914" s="150" t="str">
        <f>IF(ISNUMBER(A3914),INDEX('MetaTrader Import'!$H$13:$J$5893,TRUNC(((A3914-$A$39+1)-1)/3)+1,MOD((A3914-$A$39+1)-1,3)+1),"")</f>
        <v/>
      </c>
      <c r="C3914" s="43" t="str">
        <f t="shared" si="1843"/>
        <v/>
      </c>
      <c r="D3914" s="43" t="str">
        <f t="shared" ca="1" si="1833"/>
        <v/>
      </c>
      <c r="E3914" s="43" t="str">
        <f t="shared" si="1844"/>
        <v/>
      </c>
      <c r="F3914" s="43" t="str">
        <f t="shared" si="1845"/>
        <v/>
      </c>
      <c r="G3914" s="43" t="str">
        <f>IF(A3914&lt;&gt;"",IF(A3914&lt;Data!$G$11*0.25,$C$13/$G$32,IF(A3914&gt;Data!$G$11*0.25,$C$13,$C$13*10)),"")</f>
        <v/>
      </c>
      <c r="H3914" s="43" t="str">
        <f>IF(A3914&lt;&gt;"",IF(Data!$G$9="constant",$C$13,IF(Data!$G$9="squeeze",G3914,F3914)),"")</f>
        <v/>
      </c>
      <c r="I3914" s="38" t="str">
        <f ca="1">IF(ISNUMBER(A3914),NORMINV(RAND(),0,IF(AND(Data!$G$9="squeeze",A3914&lt;Data!$G$11*0.25),$H$32,1)*$C$30*$C$13)*($C$14*$C$12),"")</f>
        <v/>
      </c>
      <c r="J3914" s="42" t="str">
        <f ca="1">IFERROR(IF(Data!$C$6="Real",B3914,I3914+J3913+($C$14*$C$12)*(NORMINV(RAND(),$C$15,CHOOSE($G$13,$C$13,F3914,G3914)))),"")</f>
        <v/>
      </c>
      <c r="K3914" s="88" t="str">
        <f>IF(ISNUMBER(A3914), IF($G$16="fixed",$G$17,MIN(H3914*Data!$C$7*$C$16*0.5,$C$17*Data!$C$7))*$C$12,"")</f>
        <v/>
      </c>
      <c r="L3914" s="42" t="str">
        <f t="shared" ca="1" si="1860"/>
        <v/>
      </c>
      <c r="M3914" s="44" t="str">
        <f t="shared" ca="1" si="1861"/>
        <v/>
      </c>
      <c r="N3914" s="44" t="str">
        <f t="shared" ca="1" si="1862"/>
        <v/>
      </c>
      <c r="O3914" s="108" t="str">
        <f t="shared" si="1846"/>
        <v/>
      </c>
      <c r="P3914" s="102" t="str">
        <f t="shared" si="1847"/>
        <v/>
      </c>
      <c r="Q3914" s="102" t="str">
        <f t="shared" si="1848"/>
        <v/>
      </c>
      <c r="R3914" s="120" t="str">
        <f t="shared" si="1849"/>
        <v/>
      </c>
      <c r="S3914" s="54" t="str">
        <f t="shared" si="1850"/>
        <v/>
      </c>
      <c r="T3914" s="5" t="str">
        <f t="shared" si="1851"/>
        <v/>
      </c>
      <c r="U3914" s="152" t="str">
        <f t="shared" si="1834"/>
        <v/>
      </c>
      <c r="V3914" s="152" t="str">
        <f t="shared" si="1835"/>
        <v/>
      </c>
      <c r="W3914" s="153" t="str">
        <f t="shared" si="1836"/>
        <v/>
      </c>
      <c r="X3914" s="153" t="str">
        <f t="shared" si="1837"/>
        <v/>
      </c>
      <c r="Y3914" s="153" t="str">
        <f t="shared" si="1838"/>
        <v/>
      </c>
      <c r="Z3914" s="153" t="str">
        <f t="shared" si="1839"/>
        <v/>
      </c>
      <c r="AA3914" s="152" t="str">
        <f t="shared" si="1840"/>
        <v/>
      </c>
      <c r="AB3914" s="152" t="str">
        <f t="shared" si="1841"/>
        <v/>
      </c>
      <c r="AC3914" s="154" t="str">
        <f t="shared" si="1852"/>
        <v/>
      </c>
      <c r="AD3914" s="154" t="str">
        <f t="shared" si="1853"/>
        <v/>
      </c>
      <c r="AE3914" s="3" t="str">
        <f t="shared" si="1854"/>
        <v/>
      </c>
      <c r="AF3914" s="3" t="str">
        <f t="shared" si="1855"/>
        <v/>
      </c>
      <c r="AG3914" s="3" t="str">
        <f t="shared" si="1856"/>
        <v/>
      </c>
      <c r="AH3914" s="4" t="str">
        <f t="shared" si="1857"/>
        <v/>
      </c>
      <c r="AI3914" s="75" t="str">
        <f t="shared" si="1858"/>
        <v/>
      </c>
      <c r="AJ3914" s="75" t="str">
        <f t="shared" si="1859"/>
        <v/>
      </c>
    </row>
    <row r="3915" spans="1:36" ht="14.25">
      <c r="A3915" s="41" t="str">
        <f t="shared" si="1842"/>
        <v/>
      </c>
      <c r="B3915" s="150" t="str">
        <f>IF(ISNUMBER(A3915),INDEX('MetaTrader Import'!$H$13:$J$5893,TRUNC(((A3915-$A$39+1)-1)/3)+1,MOD((A3915-$A$39+1)-1,3)+1),"")</f>
        <v/>
      </c>
      <c r="C3915" s="43" t="str">
        <f t="shared" si="1843"/>
        <v/>
      </c>
      <c r="D3915" s="43" t="str">
        <f t="shared" ca="1" si="1833"/>
        <v/>
      </c>
      <c r="E3915" s="43" t="str">
        <f t="shared" si="1844"/>
        <v/>
      </c>
      <c r="F3915" s="43" t="str">
        <f t="shared" si="1845"/>
        <v/>
      </c>
      <c r="G3915" s="43" t="str">
        <f>IF(A3915&lt;&gt;"",IF(A3915&lt;Data!$G$11*0.25,$C$13/$G$32,IF(A3915&gt;Data!$G$11*0.25,$C$13,$C$13*10)),"")</f>
        <v/>
      </c>
      <c r="H3915" s="43" t="str">
        <f>IF(A3915&lt;&gt;"",IF(Data!$G$9="constant",$C$13,IF(Data!$G$9="squeeze",G3915,F3915)),"")</f>
        <v/>
      </c>
      <c r="I3915" s="38" t="str">
        <f ca="1">IF(ISNUMBER(A3915),NORMINV(RAND(),0,IF(AND(Data!$G$9="squeeze",A3915&lt;Data!$G$11*0.25),$H$32,1)*$C$30*$C$13)*($C$14*$C$12),"")</f>
        <v/>
      </c>
      <c r="J3915" s="42" t="str">
        <f ca="1">IFERROR(IF(Data!$C$6="Real",B3915,I3915+J3914+($C$14*$C$12)*(NORMINV(RAND(),$C$15,CHOOSE($G$13,$C$13,F3915,G3915)))),"")</f>
        <v/>
      </c>
      <c r="K3915" s="88" t="str">
        <f>IF(ISNUMBER(A3915), IF($G$16="fixed",$G$17,MIN(H3915*Data!$C$7*$C$16*0.5,$C$17*Data!$C$7))*$C$12,"")</f>
        <v/>
      </c>
      <c r="L3915" s="42" t="str">
        <f t="shared" ca="1" si="1860"/>
        <v/>
      </c>
      <c r="M3915" s="44" t="str">
        <f t="shared" ca="1" si="1861"/>
        <v/>
      </c>
      <c r="N3915" s="44" t="str">
        <f t="shared" ca="1" si="1862"/>
        <v/>
      </c>
      <c r="O3915" s="108" t="str">
        <f t="shared" si="1846"/>
        <v/>
      </c>
      <c r="P3915" s="102" t="str">
        <f t="shared" si="1847"/>
        <v/>
      </c>
      <c r="Q3915" s="102" t="str">
        <f t="shared" si="1848"/>
        <v/>
      </c>
      <c r="R3915" s="120" t="str">
        <f t="shared" si="1849"/>
        <v/>
      </c>
      <c r="S3915" s="54" t="str">
        <f t="shared" si="1850"/>
        <v/>
      </c>
      <c r="T3915" s="5" t="str">
        <f t="shared" si="1851"/>
        <v/>
      </c>
      <c r="U3915" s="152" t="str">
        <f t="shared" si="1834"/>
        <v/>
      </c>
      <c r="V3915" s="152" t="str">
        <f t="shared" si="1835"/>
        <v/>
      </c>
      <c r="W3915" s="153" t="str">
        <f t="shared" si="1836"/>
        <v/>
      </c>
      <c r="X3915" s="153" t="str">
        <f t="shared" si="1837"/>
        <v/>
      </c>
      <c r="Y3915" s="153" t="str">
        <f t="shared" si="1838"/>
        <v/>
      </c>
      <c r="Z3915" s="153" t="str">
        <f t="shared" si="1839"/>
        <v/>
      </c>
      <c r="AA3915" s="152" t="str">
        <f t="shared" si="1840"/>
        <v/>
      </c>
      <c r="AB3915" s="152" t="str">
        <f t="shared" si="1841"/>
        <v/>
      </c>
      <c r="AC3915" s="154" t="str">
        <f t="shared" si="1852"/>
        <v/>
      </c>
      <c r="AD3915" s="154" t="str">
        <f t="shared" si="1853"/>
        <v/>
      </c>
      <c r="AE3915" s="3" t="str">
        <f t="shared" si="1854"/>
        <v/>
      </c>
      <c r="AF3915" s="3" t="str">
        <f t="shared" si="1855"/>
        <v/>
      </c>
      <c r="AG3915" s="3" t="str">
        <f t="shared" si="1856"/>
        <v/>
      </c>
      <c r="AH3915" s="4" t="str">
        <f t="shared" si="1857"/>
        <v/>
      </c>
      <c r="AI3915" s="75" t="str">
        <f t="shared" si="1858"/>
        <v/>
      </c>
      <c r="AJ3915" s="75" t="str">
        <f t="shared" si="1859"/>
        <v/>
      </c>
    </row>
    <row r="3916" spans="1:36" ht="14.25">
      <c r="A3916" s="41" t="str">
        <f t="shared" si="1842"/>
        <v/>
      </c>
      <c r="B3916" s="150" t="str">
        <f>IF(ISNUMBER(A3916),INDEX('MetaTrader Import'!$H$13:$J$5893,TRUNC(((A3916-$A$39+1)-1)/3)+1,MOD((A3916-$A$39+1)-1,3)+1),"")</f>
        <v/>
      </c>
      <c r="C3916" s="43" t="str">
        <f t="shared" si="1843"/>
        <v/>
      </c>
      <c r="D3916" s="43" t="str">
        <f t="shared" ca="1" si="1833"/>
        <v/>
      </c>
      <c r="E3916" s="43" t="str">
        <f t="shared" si="1844"/>
        <v/>
      </c>
      <c r="F3916" s="43" t="str">
        <f t="shared" si="1845"/>
        <v/>
      </c>
      <c r="G3916" s="43" t="str">
        <f>IF(A3916&lt;&gt;"",IF(A3916&lt;Data!$G$11*0.25,$C$13/$G$32,IF(A3916&gt;Data!$G$11*0.25,$C$13,$C$13*10)),"")</f>
        <v/>
      </c>
      <c r="H3916" s="43" t="str">
        <f>IF(A3916&lt;&gt;"",IF(Data!$G$9="constant",$C$13,IF(Data!$G$9="squeeze",G3916,F3916)),"")</f>
        <v/>
      </c>
      <c r="I3916" s="38" t="str">
        <f ca="1">IF(ISNUMBER(A3916),NORMINV(RAND(),0,IF(AND(Data!$G$9="squeeze",A3916&lt;Data!$G$11*0.25),$H$32,1)*$C$30*$C$13)*($C$14*$C$12),"")</f>
        <v/>
      </c>
      <c r="J3916" s="42" t="str">
        <f ca="1">IFERROR(IF(Data!$C$6="Real",B3916,I3916+J3915+($C$14*$C$12)*(NORMINV(RAND(),$C$15,CHOOSE($G$13,$C$13,F3916,G3916)))),"")</f>
        <v/>
      </c>
      <c r="K3916" s="88" t="str">
        <f>IF(ISNUMBER(A3916), IF($G$16="fixed",$G$17,MIN(H3916*Data!$C$7*$C$16*0.5,$C$17*Data!$C$7))*$C$12,"")</f>
        <v/>
      </c>
      <c r="L3916" s="42" t="str">
        <f t="shared" ca="1" si="1860"/>
        <v/>
      </c>
      <c r="M3916" s="44" t="str">
        <f t="shared" ca="1" si="1861"/>
        <v/>
      </c>
      <c r="N3916" s="44" t="str">
        <f t="shared" ca="1" si="1862"/>
        <v/>
      </c>
      <c r="O3916" s="108" t="str">
        <f t="shared" si="1846"/>
        <v/>
      </c>
      <c r="P3916" s="102" t="str">
        <f t="shared" si="1847"/>
        <v/>
      </c>
      <c r="Q3916" s="102" t="str">
        <f t="shared" si="1848"/>
        <v/>
      </c>
      <c r="R3916" s="120" t="str">
        <f t="shared" si="1849"/>
        <v/>
      </c>
      <c r="S3916" s="54" t="str">
        <f t="shared" si="1850"/>
        <v/>
      </c>
      <c r="T3916" s="5" t="str">
        <f t="shared" si="1851"/>
        <v/>
      </c>
      <c r="U3916" s="152" t="str">
        <f t="shared" si="1834"/>
        <v/>
      </c>
      <c r="V3916" s="152" t="str">
        <f t="shared" si="1835"/>
        <v/>
      </c>
      <c r="W3916" s="153" t="str">
        <f t="shared" si="1836"/>
        <v/>
      </c>
      <c r="X3916" s="153" t="str">
        <f t="shared" si="1837"/>
        <v/>
      </c>
      <c r="Y3916" s="153" t="str">
        <f t="shared" si="1838"/>
        <v/>
      </c>
      <c r="Z3916" s="153" t="str">
        <f t="shared" si="1839"/>
        <v/>
      </c>
      <c r="AA3916" s="152" t="str">
        <f t="shared" si="1840"/>
        <v/>
      </c>
      <c r="AB3916" s="152" t="str">
        <f t="shared" si="1841"/>
        <v/>
      </c>
      <c r="AC3916" s="154" t="str">
        <f t="shared" si="1852"/>
        <v/>
      </c>
      <c r="AD3916" s="154" t="str">
        <f t="shared" si="1853"/>
        <v/>
      </c>
      <c r="AE3916" s="3" t="str">
        <f t="shared" si="1854"/>
        <v/>
      </c>
      <c r="AF3916" s="3" t="str">
        <f t="shared" si="1855"/>
        <v/>
      </c>
      <c r="AG3916" s="3" t="str">
        <f t="shared" si="1856"/>
        <v/>
      </c>
      <c r="AH3916" s="4" t="str">
        <f t="shared" si="1857"/>
        <v/>
      </c>
      <c r="AI3916" s="75" t="str">
        <f t="shared" si="1858"/>
        <v/>
      </c>
      <c r="AJ3916" s="75" t="str">
        <f t="shared" si="1859"/>
        <v/>
      </c>
    </row>
    <row r="3917" spans="1:36" ht="14.25">
      <c r="A3917" s="41" t="str">
        <f t="shared" si="1842"/>
        <v/>
      </c>
      <c r="B3917" s="150" t="str">
        <f>IF(ISNUMBER(A3917),INDEX('MetaTrader Import'!$H$13:$J$5893,TRUNC(((A3917-$A$39+1)-1)/3)+1,MOD((A3917-$A$39+1)-1,3)+1),"")</f>
        <v/>
      </c>
      <c r="C3917" s="43" t="str">
        <f t="shared" si="1843"/>
        <v/>
      </c>
      <c r="D3917" s="43" t="str">
        <f t="shared" ca="1" si="1833"/>
        <v/>
      </c>
      <c r="E3917" s="43" t="str">
        <f t="shared" si="1844"/>
        <v/>
      </c>
      <c r="F3917" s="43" t="str">
        <f t="shared" si="1845"/>
        <v/>
      </c>
      <c r="G3917" s="43" t="str">
        <f>IF(A3917&lt;&gt;"",IF(A3917&lt;Data!$G$11*0.25,$C$13/$G$32,IF(A3917&gt;Data!$G$11*0.25,$C$13,$C$13*10)),"")</f>
        <v/>
      </c>
      <c r="H3917" s="43" t="str">
        <f>IF(A3917&lt;&gt;"",IF(Data!$G$9="constant",$C$13,IF(Data!$G$9="squeeze",G3917,F3917)),"")</f>
        <v/>
      </c>
      <c r="I3917" s="38" t="str">
        <f ca="1">IF(ISNUMBER(A3917),NORMINV(RAND(),0,IF(AND(Data!$G$9="squeeze",A3917&lt;Data!$G$11*0.25),$H$32,1)*$C$30*$C$13)*($C$14*$C$12),"")</f>
        <v/>
      </c>
      <c r="J3917" s="42" t="str">
        <f ca="1">IFERROR(IF(Data!$C$6="Real",B3917,I3917+J3916+($C$14*$C$12)*(NORMINV(RAND(),$C$15,CHOOSE($G$13,$C$13,F3917,G3917)))),"")</f>
        <v/>
      </c>
      <c r="K3917" s="88" t="str">
        <f>IF(ISNUMBER(A3917), IF($G$16="fixed",$G$17,MIN(H3917*Data!$C$7*$C$16*0.5,$C$17*Data!$C$7))*$C$12,"")</f>
        <v/>
      </c>
      <c r="L3917" s="42" t="str">
        <f t="shared" ca="1" si="1860"/>
        <v/>
      </c>
      <c r="M3917" s="44" t="str">
        <f t="shared" ca="1" si="1861"/>
        <v/>
      </c>
      <c r="N3917" s="44" t="str">
        <f t="shared" ca="1" si="1862"/>
        <v/>
      </c>
      <c r="O3917" s="108" t="str">
        <f t="shared" si="1846"/>
        <v/>
      </c>
      <c r="P3917" s="102" t="str">
        <f t="shared" si="1847"/>
        <v/>
      </c>
      <c r="Q3917" s="102" t="str">
        <f t="shared" si="1848"/>
        <v/>
      </c>
      <c r="R3917" s="120" t="str">
        <f t="shared" si="1849"/>
        <v/>
      </c>
      <c r="S3917" s="54" t="str">
        <f t="shared" si="1850"/>
        <v/>
      </c>
      <c r="T3917" s="5" t="str">
        <f t="shared" si="1851"/>
        <v/>
      </c>
      <c r="U3917" s="152" t="str">
        <f t="shared" si="1834"/>
        <v/>
      </c>
      <c r="V3917" s="152" t="str">
        <f t="shared" si="1835"/>
        <v/>
      </c>
      <c r="W3917" s="153" t="str">
        <f t="shared" si="1836"/>
        <v/>
      </c>
      <c r="X3917" s="153" t="str">
        <f t="shared" si="1837"/>
        <v/>
      </c>
      <c r="Y3917" s="153" t="str">
        <f t="shared" si="1838"/>
        <v/>
      </c>
      <c r="Z3917" s="153" t="str">
        <f t="shared" si="1839"/>
        <v/>
      </c>
      <c r="AA3917" s="152" t="str">
        <f t="shared" si="1840"/>
        <v/>
      </c>
      <c r="AB3917" s="152" t="str">
        <f t="shared" si="1841"/>
        <v/>
      </c>
      <c r="AC3917" s="154" t="str">
        <f t="shared" si="1852"/>
        <v/>
      </c>
      <c r="AD3917" s="154" t="str">
        <f t="shared" si="1853"/>
        <v/>
      </c>
      <c r="AE3917" s="3" t="str">
        <f t="shared" si="1854"/>
        <v/>
      </c>
      <c r="AF3917" s="3" t="str">
        <f t="shared" si="1855"/>
        <v/>
      </c>
      <c r="AG3917" s="3" t="str">
        <f t="shared" si="1856"/>
        <v/>
      </c>
      <c r="AH3917" s="4" t="str">
        <f t="shared" si="1857"/>
        <v/>
      </c>
      <c r="AI3917" s="75" t="str">
        <f t="shared" si="1858"/>
        <v/>
      </c>
      <c r="AJ3917" s="75" t="str">
        <f t="shared" si="1859"/>
        <v/>
      </c>
    </row>
    <row r="3918" spans="1:36" ht="14.25">
      <c r="A3918" s="41" t="str">
        <f t="shared" si="1842"/>
        <v/>
      </c>
      <c r="B3918" s="150" t="str">
        <f>IF(ISNUMBER(A3918),INDEX('MetaTrader Import'!$H$13:$J$5893,TRUNC(((A3918-$A$39+1)-1)/3)+1,MOD((A3918-$A$39+1)-1,3)+1),"")</f>
        <v/>
      </c>
      <c r="C3918" s="43" t="str">
        <f t="shared" si="1843"/>
        <v/>
      </c>
      <c r="D3918" s="43" t="str">
        <f t="shared" ca="1" si="1833"/>
        <v/>
      </c>
      <c r="E3918" s="43" t="str">
        <f t="shared" si="1844"/>
        <v/>
      </c>
      <c r="F3918" s="43" t="str">
        <f t="shared" si="1845"/>
        <v/>
      </c>
      <c r="G3918" s="43" t="str">
        <f>IF(A3918&lt;&gt;"",IF(A3918&lt;Data!$G$11*0.25,$C$13/$G$32,IF(A3918&gt;Data!$G$11*0.25,$C$13,$C$13*10)),"")</f>
        <v/>
      </c>
      <c r="H3918" s="43" t="str">
        <f>IF(A3918&lt;&gt;"",IF(Data!$G$9="constant",$C$13,IF(Data!$G$9="squeeze",G3918,F3918)),"")</f>
        <v/>
      </c>
      <c r="I3918" s="38" t="str">
        <f ca="1">IF(ISNUMBER(A3918),NORMINV(RAND(),0,IF(AND(Data!$G$9="squeeze",A3918&lt;Data!$G$11*0.25),$H$32,1)*$C$30*$C$13)*($C$14*$C$12),"")</f>
        <v/>
      </c>
      <c r="J3918" s="42" t="str">
        <f ca="1">IFERROR(IF(Data!$C$6="Real",B3918,I3918+J3917+($C$14*$C$12)*(NORMINV(RAND(),$C$15,CHOOSE($G$13,$C$13,F3918,G3918)))),"")</f>
        <v/>
      </c>
      <c r="K3918" s="88" t="str">
        <f>IF(ISNUMBER(A3918), IF($G$16="fixed",$G$17,MIN(H3918*Data!$C$7*$C$16*0.5,$C$17*Data!$C$7))*$C$12,"")</f>
        <v/>
      </c>
      <c r="L3918" s="42" t="str">
        <f t="shared" ca="1" si="1860"/>
        <v/>
      </c>
      <c r="M3918" s="44" t="str">
        <f t="shared" ca="1" si="1861"/>
        <v/>
      </c>
      <c r="N3918" s="44" t="str">
        <f t="shared" ca="1" si="1862"/>
        <v/>
      </c>
      <c r="O3918" s="108" t="str">
        <f t="shared" si="1846"/>
        <v/>
      </c>
      <c r="P3918" s="102" t="str">
        <f t="shared" si="1847"/>
        <v/>
      </c>
      <c r="Q3918" s="102" t="str">
        <f t="shared" si="1848"/>
        <v/>
      </c>
      <c r="R3918" s="120" t="str">
        <f t="shared" si="1849"/>
        <v/>
      </c>
      <c r="S3918" s="54" t="str">
        <f t="shared" si="1850"/>
        <v/>
      </c>
      <c r="T3918" s="5" t="str">
        <f t="shared" si="1851"/>
        <v/>
      </c>
      <c r="U3918" s="152" t="str">
        <f t="shared" si="1834"/>
        <v/>
      </c>
      <c r="V3918" s="152" t="str">
        <f t="shared" si="1835"/>
        <v/>
      </c>
      <c r="W3918" s="153" t="str">
        <f t="shared" si="1836"/>
        <v/>
      </c>
      <c r="X3918" s="153" t="str">
        <f t="shared" si="1837"/>
        <v/>
      </c>
      <c r="Y3918" s="153" t="str">
        <f t="shared" si="1838"/>
        <v/>
      </c>
      <c r="Z3918" s="153" t="str">
        <f t="shared" si="1839"/>
        <v/>
      </c>
      <c r="AA3918" s="152" t="str">
        <f t="shared" si="1840"/>
        <v/>
      </c>
      <c r="AB3918" s="152" t="str">
        <f t="shared" si="1841"/>
        <v/>
      </c>
      <c r="AC3918" s="154" t="str">
        <f t="shared" si="1852"/>
        <v/>
      </c>
      <c r="AD3918" s="154" t="str">
        <f t="shared" si="1853"/>
        <v/>
      </c>
      <c r="AE3918" s="3" t="str">
        <f t="shared" si="1854"/>
        <v/>
      </c>
      <c r="AF3918" s="3" t="str">
        <f t="shared" si="1855"/>
        <v/>
      </c>
      <c r="AG3918" s="3" t="str">
        <f t="shared" si="1856"/>
        <v/>
      </c>
      <c r="AH3918" s="4" t="str">
        <f t="shared" si="1857"/>
        <v/>
      </c>
      <c r="AI3918" s="75" t="str">
        <f t="shared" si="1858"/>
        <v/>
      </c>
      <c r="AJ3918" s="75" t="str">
        <f t="shared" si="1859"/>
        <v/>
      </c>
    </row>
    <row r="3919" spans="1:36" ht="14.25">
      <c r="A3919" s="41" t="str">
        <f t="shared" si="1842"/>
        <v/>
      </c>
      <c r="B3919" s="150" t="str">
        <f>IF(ISNUMBER(A3919),INDEX('MetaTrader Import'!$H$13:$J$5893,TRUNC(((A3919-$A$39+1)-1)/3)+1,MOD((A3919-$A$39+1)-1,3)+1),"")</f>
        <v/>
      </c>
      <c r="C3919" s="43" t="str">
        <f t="shared" si="1843"/>
        <v/>
      </c>
      <c r="D3919" s="43" t="str">
        <f t="shared" ca="1" si="1833"/>
        <v/>
      </c>
      <c r="E3919" s="43" t="str">
        <f t="shared" si="1844"/>
        <v/>
      </c>
      <c r="F3919" s="43" t="str">
        <f t="shared" si="1845"/>
        <v/>
      </c>
      <c r="G3919" s="43" t="str">
        <f>IF(A3919&lt;&gt;"",IF(A3919&lt;Data!$G$11*0.25,$C$13/$G$32,IF(A3919&gt;Data!$G$11*0.25,$C$13,$C$13*10)),"")</f>
        <v/>
      </c>
      <c r="H3919" s="43" t="str">
        <f>IF(A3919&lt;&gt;"",IF(Data!$G$9="constant",$C$13,IF(Data!$G$9="squeeze",G3919,F3919)),"")</f>
        <v/>
      </c>
      <c r="I3919" s="38" t="str">
        <f ca="1">IF(ISNUMBER(A3919),NORMINV(RAND(),0,IF(AND(Data!$G$9="squeeze",A3919&lt;Data!$G$11*0.25),$H$32,1)*$C$30*$C$13)*($C$14*$C$12),"")</f>
        <v/>
      </c>
      <c r="J3919" s="42" t="str">
        <f ca="1">IFERROR(IF(Data!$C$6="Real",B3919,I3919+J3918+($C$14*$C$12)*(NORMINV(RAND(),$C$15,CHOOSE($G$13,$C$13,F3919,G3919)))),"")</f>
        <v/>
      </c>
      <c r="K3919" s="88" t="str">
        <f>IF(ISNUMBER(A3919), IF($G$16="fixed",$G$17,MIN(H3919*Data!$C$7*$C$16*0.5,$C$17*Data!$C$7))*$C$12,"")</f>
        <v/>
      </c>
      <c r="L3919" s="42" t="str">
        <f t="shared" ca="1" si="1860"/>
        <v/>
      </c>
      <c r="M3919" s="44" t="str">
        <f t="shared" ca="1" si="1861"/>
        <v/>
      </c>
      <c r="N3919" s="44" t="str">
        <f t="shared" ca="1" si="1862"/>
        <v/>
      </c>
      <c r="O3919" s="108" t="str">
        <f t="shared" si="1846"/>
        <v/>
      </c>
      <c r="P3919" s="102" t="str">
        <f t="shared" si="1847"/>
        <v/>
      </c>
      <c r="Q3919" s="102" t="str">
        <f t="shared" si="1848"/>
        <v/>
      </c>
      <c r="R3919" s="120" t="str">
        <f t="shared" si="1849"/>
        <v/>
      </c>
      <c r="S3919" s="54" t="str">
        <f t="shared" si="1850"/>
        <v/>
      </c>
      <c r="T3919" s="5" t="str">
        <f t="shared" si="1851"/>
        <v/>
      </c>
      <c r="U3919" s="152" t="str">
        <f t="shared" si="1834"/>
        <v/>
      </c>
      <c r="V3919" s="152" t="str">
        <f t="shared" si="1835"/>
        <v/>
      </c>
      <c r="W3919" s="153" t="str">
        <f t="shared" si="1836"/>
        <v/>
      </c>
      <c r="X3919" s="153" t="str">
        <f t="shared" si="1837"/>
        <v/>
      </c>
      <c r="Y3919" s="153" t="str">
        <f t="shared" si="1838"/>
        <v/>
      </c>
      <c r="Z3919" s="153" t="str">
        <f t="shared" si="1839"/>
        <v/>
      </c>
      <c r="AA3919" s="152" t="str">
        <f t="shared" si="1840"/>
        <v/>
      </c>
      <c r="AB3919" s="152" t="str">
        <f t="shared" si="1841"/>
        <v/>
      </c>
      <c r="AC3919" s="154" t="str">
        <f t="shared" si="1852"/>
        <v/>
      </c>
      <c r="AD3919" s="154" t="str">
        <f t="shared" si="1853"/>
        <v/>
      </c>
      <c r="AE3919" s="3" t="str">
        <f t="shared" si="1854"/>
        <v/>
      </c>
      <c r="AF3919" s="3" t="str">
        <f t="shared" si="1855"/>
        <v/>
      </c>
      <c r="AG3919" s="3" t="str">
        <f t="shared" si="1856"/>
        <v/>
      </c>
      <c r="AH3919" s="4" t="str">
        <f t="shared" si="1857"/>
        <v/>
      </c>
      <c r="AI3919" s="75" t="str">
        <f t="shared" si="1858"/>
        <v/>
      </c>
      <c r="AJ3919" s="75" t="str">
        <f t="shared" si="1859"/>
        <v/>
      </c>
    </row>
    <row r="3920" spans="1:36" ht="14.25">
      <c r="A3920" s="41" t="str">
        <f t="shared" si="1842"/>
        <v/>
      </c>
      <c r="B3920" s="150" t="str">
        <f>IF(ISNUMBER(A3920),INDEX('MetaTrader Import'!$H$13:$J$5893,TRUNC(((A3920-$A$39+1)-1)/3)+1,MOD((A3920-$A$39+1)-1,3)+1),"")</f>
        <v/>
      </c>
      <c r="C3920" s="43" t="str">
        <f t="shared" si="1843"/>
        <v/>
      </c>
      <c r="D3920" s="43" t="str">
        <f t="shared" ca="1" si="1833"/>
        <v/>
      </c>
      <c r="E3920" s="43" t="str">
        <f t="shared" si="1844"/>
        <v/>
      </c>
      <c r="F3920" s="43" t="str">
        <f t="shared" si="1845"/>
        <v/>
      </c>
      <c r="G3920" s="43" t="str">
        <f>IF(A3920&lt;&gt;"",IF(A3920&lt;Data!$G$11*0.25,$C$13/$G$32,IF(A3920&gt;Data!$G$11*0.25,$C$13,$C$13*10)),"")</f>
        <v/>
      </c>
      <c r="H3920" s="43" t="str">
        <f>IF(A3920&lt;&gt;"",IF(Data!$G$9="constant",$C$13,IF(Data!$G$9="squeeze",G3920,F3920)),"")</f>
        <v/>
      </c>
      <c r="I3920" s="38" t="str">
        <f ca="1">IF(ISNUMBER(A3920),NORMINV(RAND(),0,IF(AND(Data!$G$9="squeeze",A3920&lt;Data!$G$11*0.25),$H$32,1)*$C$30*$C$13)*($C$14*$C$12),"")</f>
        <v/>
      </c>
      <c r="J3920" s="42" t="str">
        <f ca="1">IFERROR(IF(Data!$C$6="Real",B3920,I3920+J3919+($C$14*$C$12)*(NORMINV(RAND(),$C$15,CHOOSE($G$13,$C$13,F3920,G3920)))),"")</f>
        <v/>
      </c>
      <c r="K3920" s="88" t="str">
        <f>IF(ISNUMBER(A3920), IF($G$16="fixed",$G$17,MIN(H3920*Data!$C$7*$C$16*0.5,$C$17*Data!$C$7))*$C$12,"")</f>
        <v/>
      </c>
      <c r="L3920" s="42" t="str">
        <f t="shared" ca="1" si="1860"/>
        <v/>
      </c>
      <c r="M3920" s="44" t="str">
        <f t="shared" ca="1" si="1861"/>
        <v/>
      </c>
      <c r="N3920" s="44" t="str">
        <f t="shared" ca="1" si="1862"/>
        <v/>
      </c>
      <c r="O3920" s="108" t="str">
        <f t="shared" si="1846"/>
        <v/>
      </c>
      <c r="P3920" s="102" t="str">
        <f t="shared" si="1847"/>
        <v/>
      </c>
      <c r="Q3920" s="102" t="str">
        <f t="shared" si="1848"/>
        <v/>
      </c>
      <c r="R3920" s="120" t="str">
        <f t="shared" si="1849"/>
        <v/>
      </c>
      <c r="S3920" s="54" t="str">
        <f t="shared" si="1850"/>
        <v/>
      </c>
      <c r="T3920" s="5" t="str">
        <f t="shared" si="1851"/>
        <v/>
      </c>
      <c r="U3920" s="152" t="str">
        <f t="shared" si="1834"/>
        <v/>
      </c>
      <c r="V3920" s="152" t="str">
        <f t="shared" si="1835"/>
        <v/>
      </c>
      <c r="W3920" s="153" t="str">
        <f t="shared" si="1836"/>
        <v/>
      </c>
      <c r="X3920" s="153" t="str">
        <f t="shared" si="1837"/>
        <v/>
      </c>
      <c r="Y3920" s="153" t="str">
        <f t="shared" si="1838"/>
        <v/>
      </c>
      <c r="Z3920" s="153" t="str">
        <f t="shared" si="1839"/>
        <v/>
      </c>
      <c r="AA3920" s="152" t="str">
        <f t="shared" si="1840"/>
        <v/>
      </c>
      <c r="AB3920" s="152" t="str">
        <f t="shared" si="1841"/>
        <v/>
      </c>
      <c r="AC3920" s="154" t="str">
        <f t="shared" si="1852"/>
        <v/>
      </c>
      <c r="AD3920" s="154" t="str">
        <f t="shared" si="1853"/>
        <v/>
      </c>
      <c r="AE3920" s="3" t="str">
        <f t="shared" si="1854"/>
        <v/>
      </c>
      <c r="AF3920" s="3" t="str">
        <f t="shared" si="1855"/>
        <v/>
      </c>
      <c r="AG3920" s="3" t="str">
        <f t="shared" si="1856"/>
        <v/>
      </c>
      <c r="AH3920" s="4" t="str">
        <f t="shared" si="1857"/>
        <v/>
      </c>
      <c r="AI3920" s="75" t="str">
        <f t="shared" si="1858"/>
        <v/>
      </c>
      <c r="AJ3920" s="75" t="str">
        <f t="shared" si="1859"/>
        <v/>
      </c>
    </row>
    <row r="3921" spans="1:36" ht="14.25">
      <c r="A3921" s="41" t="str">
        <f t="shared" si="1842"/>
        <v/>
      </c>
      <c r="B3921" s="150" t="str">
        <f>IF(ISNUMBER(A3921),INDEX('MetaTrader Import'!$H$13:$J$5893,TRUNC(((A3921-$A$39+1)-1)/3)+1,MOD((A3921-$A$39+1)-1,3)+1),"")</f>
        <v/>
      </c>
      <c r="C3921" s="43" t="str">
        <f t="shared" si="1843"/>
        <v/>
      </c>
      <c r="D3921" s="43" t="str">
        <f t="shared" ca="1" si="1833"/>
        <v/>
      </c>
      <c r="E3921" s="43" t="str">
        <f t="shared" si="1844"/>
        <v/>
      </c>
      <c r="F3921" s="43" t="str">
        <f t="shared" si="1845"/>
        <v/>
      </c>
      <c r="G3921" s="43" t="str">
        <f>IF(A3921&lt;&gt;"",IF(A3921&lt;Data!$G$11*0.25,$C$13/$G$32,IF(A3921&gt;Data!$G$11*0.25,$C$13,$C$13*10)),"")</f>
        <v/>
      </c>
      <c r="H3921" s="43" t="str">
        <f>IF(A3921&lt;&gt;"",IF(Data!$G$9="constant",$C$13,IF(Data!$G$9="squeeze",G3921,F3921)),"")</f>
        <v/>
      </c>
      <c r="I3921" s="38" t="str">
        <f ca="1">IF(ISNUMBER(A3921),NORMINV(RAND(),0,IF(AND(Data!$G$9="squeeze",A3921&lt;Data!$G$11*0.25),$H$32,1)*$C$30*$C$13)*($C$14*$C$12),"")</f>
        <v/>
      </c>
      <c r="J3921" s="42" t="str">
        <f ca="1">IFERROR(IF(Data!$C$6="Real",B3921,I3921+J3920+($C$14*$C$12)*(NORMINV(RAND(),$C$15,CHOOSE($G$13,$C$13,F3921,G3921)))),"")</f>
        <v/>
      </c>
      <c r="K3921" s="88" t="str">
        <f>IF(ISNUMBER(A3921), IF($G$16="fixed",$G$17,MIN(H3921*Data!$C$7*$C$16*0.5,$C$17*Data!$C$7))*$C$12,"")</f>
        <v/>
      </c>
      <c r="L3921" s="42" t="str">
        <f t="shared" ca="1" si="1860"/>
        <v/>
      </c>
      <c r="M3921" s="44" t="str">
        <f t="shared" ca="1" si="1861"/>
        <v/>
      </c>
      <c r="N3921" s="44" t="str">
        <f t="shared" ca="1" si="1862"/>
        <v/>
      </c>
      <c r="O3921" s="108" t="str">
        <f t="shared" si="1846"/>
        <v/>
      </c>
      <c r="P3921" s="102" t="str">
        <f t="shared" si="1847"/>
        <v/>
      </c>
      <c r="Q3921" s="102" t="str">
        <f t="shared" si="1848"/>
        <v/>
      </c>
      <c r="R3921" s="120" t="str">
        <f t="shared" si="1849"/>
        <v/>
      </c>
      <c r="S3921" s="54" t="str">
        <f t="shared" si="1850"/>
        <v/>
      </c>
      <c r="T3921" s="5" t="str">
        <f t="shared" si="1851"/>
        <v/>
      </c>
      <c r="U3921" s="152" t="str">
        <f t="shared" si="1834"/>
        <v/>
      </c>
      <c r="V3921" s="152" t="str">
        <f t="shared" si="1835"/>
        <v/>
      </c>
      <c r="W3921" s="153" t="str">
        <f t="shared" si="1836"/>
        <v/>
      </c>
      <c r="X3921" s="153" t="str">
        <f t="shared" si="1837"/>
        <v/>
      </c>
      <c r="Y3921" s="153" t="str">
        <f t="shared" si="1838"/>
        <v/>
      </c>
      <c r="Z3921" s="153" t="str">
        <f t="shared" si="1839"/>
        <v/>
      </c>
      <c r="AA3921" s="152" t="str">
        <f t="shared" si="1840"/>
        <v/>
      </c>
      <c r="AB3921" s="152" t="str">
        <f t="shared" si="1841"/>
        <v/>
      </c>
      <c r="AC3921" s="154" t="str">
        <f t="shared" si="1852"/>
        <v/>
      </c>
      <c r="AD3921" s="154" t="str">
        <f t="shared" si="1853"/>
        <v/>
      </c>
      <c r="AE3921" s="3" t="str">
        <f t="shared" si="1854"/>
        <v/>
      </c>
      <c r="AF3921" s="3" t="str">
        <f t="shared" si="1855"/>
        <v/>
      </c>
      <c r="AG3921" s="3" t="str">
        <f t="shared" si="1856"/>
        <v/>
      </c>
      <c r="AH3921" s="4" t="str">
        <f t="shared" si="1857"/>
        <v/>
      </c>
      <c r="AI3921" s="75" t="str">
        <f t="shared" si="1858"/>
        <v/>
      </c>
      <c r="AJ3921" s="75" t="str">
        <f t="shared" si="1859"/>
        <v/>
      </c>
    </row>
    <row r="3922" spans="1:36" ht="14.25">
      <c r="A3922" s="41" t="str">
        <f t="shared" si="1842"/>
        <v/>
      </c>
      <c r="B3922" s="150" t="str">
        <f>IF(ISNUMBER(A3922),INDEX('MetaTrader Import'!$H$13:$J$5893,TRUNC(((A3922-$A$39+1)-1)/3)+1,MOD((A3922-$A$39+1)-1,3)+1),"")</f>
        <v/>
      </c>
      <c r="C3922" s="43" t="str">
        <f t="shared" si="1843"/>
        <v/>
      </c>
      <c r="D3922" s="43" t="str">
        <f t="shared" ca="1" si="1833"/>
        <v/>
      </c>
      <c r="E3922" s="43" t="str">
        <f t="shared" si="1844"/>
        <v/>
      </c>
      <c r="F3922" s="43" t="str">
        <f t="shared" si="1845"/>
        <v/>
      </c>
      <c r="G3922" s="43" t="str">
        <f>IF(A3922&lt;&gt;"",IF(A3922&lt;Data!$G$11*0.25,$C$13/$G$32,IF(A3922&gt;Data!$G$11*0.25,$C$13,$C$13*10)),"")</f>
        <v/>
      </c>
      <c r="H3922" s="43" t="str">
        <f>IF(A3922&lt;&gt;"",IF(Data!$G$9="constant",$C$13,IF(Data!$G$9="squeeze",G3922,F3922)),"")</f>
        <v/>
      </c>
      <c r="I3922" s="38" t="str">
        <f ca="1">IF(ISNUMBER(A3922),NORMINV(RAND(),0,IF(AND(Data!$G$9="squeeze",A3922&lt;Data!$G$11*0.25),$H$32,1)*$C$30*$C$13)*($C$14*$C$12),"")</f>
        <v/>
      </c>
      <c r="J3922" s="42" t="str">
        <f ca="1">IFERROR(IF(Data!$C$6="Real",B3922,I3922+J3921+($C$14*$C$12)*(NORMINV(RAND(),$C$15,CHOOSE($G$13,$C$13,F3922,G3922)))),"")</f>
        <v/>
      </c>
      <c r="K3922" s="88" t="str">
        <f>IF(ISNUMBER(A3922), IF($G$16="fixed",$G$17,MIN(H3922*Data!$C$7*$C$16*0.5,$C$17*Data!$C$7))*$C$12,"")</f>
        <v/>
      </c>
      <c r="L3922" s="42" t="str">
        <f t="shared" ca="1" si="1860"/>
        <v/>
      </c>
      <c r="M3922" s="44" t="str">
        <f t="shared" ca="1" si="1861"/>
        <v/>
      </c>
      <c r="N3922" s="44" t="str">
        <f t="shared" ca="1" si="1862"/>
        <v/>
      </c>
      <c r="O3922" s="108" t="str">
        <f t="shared" si="1846"/>
        <v/>
      </c>
      <c r="P3922" s="102" t="str">
        <f t="shared" si="1847"/>
        <v/>
      </c>
      <c r="Q3922" s="102" t="str">
        <f t="shared" si="1848"/>
        <v/>
      </c>
      <c r="R3922" s="120" t="str">
        <f t="shared" si="1849"/>
        <v/>
      </c>
      <c r="S3922" s="54" t="str">
        <f t="shared" si="1850"/>
        <v/>
      </c>
      <c r="T3922" s="5" t="str">
        <f t="shared" si="1851"/>
        <v/>
      </c>
      <c r="U3922" s="152" t="str">
        <f t="shared" si="1834"/>
        <v/>
      </c>
      <c r="V3922" s="152" t="str">
        <f t="shared" si="1835"/>
        <v/>
      </c>
      <c r="W3922" s="153" t="str">
        <f t="shared" si="1836"/>
        <v/>
      </c>
      <c r="X3922" s="153" t="str">
        <f t="shared" si="1837"/>
        <v/>
      </c>
      <c r="Y3922" s="153" t="str">
        <f t="shared" si="1838"/>
        <v/>
      </c>
      <c r="Z3922" s="153" t="str">
        <f t="shared" si="1839"/>
        <v/>
      </c>
      <c r="AA3922" s="152" t="str">
        <f t="shared" si="1840"/>
        <v/>
      </c>
      <c r="AB3922" s="152" t="str">
        <f t="shared" si="1841"/>
        <v/>
      </c>
      <c r="AC3922" s="154" t="str">
        <f t="shared" si="1852"/>
        <v/>
      </c>
      <c r="AD3922" s="154" t="str">
        <f t="shared" si="1853"/>
        <v/>
      </c>
      <c r="AE3922" s="3" t="str">
        <f t="shared" si="1854"/>
        <v/>
      </c>
      <c r="AF3922" s="3" t="str">
        <f t="shared" si="1855"/>
        <v/>
      </c>
      <c r="AG3922" s="3" t="str">
        <f t="shared" si="1856"/>
        <v/>
      </c>
      <c r="AH3922" s="4" t="str">
        <f t="shared" si="1857"/>
        <v/>
      </c>
      <c r="AI3922" s="75" t="str">
        <f t="shared" si="1858"/>
        <v/>
      </c>
      <c r="AJ3922" s="75" t="str">
        <f t="shared" si="1859"/>
        <v/>
      </c>
    </row>
    <row r="3923" spans="1:36" ht="14.25">
      <c r="A3923" s="41" t="str">
        <f t="shared" si="1842"/>
        <v/>
      </c>
      <c r="B3923" s="150" t="str">
        <f>IF(ISNUMBER(A3923),INDEX('MetaTrader Import'!$H$13:$J$5893,TRUNC(((A3923-$A$39+1)-1)/3)+1,MOD((A3923-$A$39+1)-1,3)+1),"")</f>
        <v/>
      </c>
      <c r="C3923" s="43" t="str">
        <f t="shared" si="1843"/>
        <v/>
      </c>
      <c r="D3923" s="43" t="str">
        <f t="shared" ca="1" si="1833"/>
        <v/>
      </c>
      <c r="E3923" s="43" t="str">
        <f t="shared" si="1844"/>
        <v/>
      </c>
      <c r="F3923" s="43" t="str">
        <f t="shared" si="1845"/>
        <v/>
      </c>
      <c r="G3923" s="43" t="str">
        <f>IF(A3923&lt;&gt;"",IF(A3923&lt;Data!$G$11*0.25,$C$13/$G$32,IF(A3923&gt;Data!$G$11*0.25,$C$13,$C$13*10)),"")</f>
        <v/>
      </c>
      <c r="H3923" s="43" t="str">
        <f>IF(A3923&lt;&gt;"",IF(Data!$G$9="constant",$C$13,IF(Data!$G$9="squeeze",G3923,F3923)),"")</f>
        <v/>
      </c>
      <c r="I3923" s="38" t="str">
        <f ca="1">IF(ISNUMBER(A3923),NORMINV(RAND(),0,IF(AND(Data!$G$9="squeeze",A3923&lt;Data!$G$11*0.25),$H$32,1)*$C$30*$C$13)*($C$14*$C$12),"")</f>
        <v/>
      </c>
      <c r="J3923" s="42" t="str">
        <f ca="1">IFERROR(IF(Data!$C$6="Real",B3923,I3923+J3922+($C$14*$C$12)*(NORMINV(RAND(),$C$15,CHOOSE($G$13,$C$13,F3923,G3923)))),"")</f>
        <v/>
      </c>
      <c r="K3923" s="88" t="str">
        <f>IF(ISNUMBER(A3923), IF($G$16="fixed",$G$17,MIN(H3923*Data!$C$7*$C$16*0.5,$C$17*Data!$C$7))*$C$12,"")</f>
        <v/>
      </c>
      <c r="L3923" s="42" t="str">
        <f t="shared" ca="1" si="1860"/>
        <v/>
      </c>
      <c r="M3923" s="44" t="str">
        <f t="shared" ca="1" si="1861"/>
        <v/>
      </c>
      <c r="N3923" s="44" t="str">
        <f t="shared" ca="1" si="1862"/>
        <v/>
      </c>
      <c r="O3923" s="108" t="str">
        <f t="shared" si="1846"/>
        <v/>
      </c>
      <c r="P3923" s="102" t="str">
        <f t="shared" si="1847"/>
        <v/>
      </c>
      <c r="Q3923" s="102" t="str">
        <f t="shared" si="1848"/>
        <v/>
      </c>
      <c r="R3923" s="120" t="str">
        <f t="shared" si="1849"/>
        <v/>
      </c>
      <c r="S3923" s="54" t="str">
        <f t="shared" si="1850"/>
        <v/>
      </c>
      <c r="T3923" s="5" t="str">
        <f t="shared" si="1851"/>
        <v/>
      </c>
      <c r="U3923" s="152" t="str">
        <f t="shared" si="1834"/>
        <v/>
      </c>
      <c r="V3923" s="152" t="str">
        <f t="shared" si="1835"/>
        <v/>
      </c>
      <c r="W3923" s="153" t="str">
        <f t="shared" si="1836"/>
        <v/>
      </c>
      <c r="X3923" s="153" t="str">
        <f t="shared" si="1837"/>
        <v/>
      </c>
      <c r="Y3923" s="153" t="str">
        <f t="shared" si="1838"/>
        <v/>
      </c>
      <c r="Z3923" s="153" t="str">
        <f t="shared" si="1839"/>
        <v/>
      </c>
      <c r="AA3923" s="152" t="str">
        <f t="shared" si="1840"/>
        <v/>
      </c>
      <c r="AB3923" s="152" t="str">
        <f t="shared" si="1841"/>
        <v/>
      </c>
      <c r="AC3923" s="154" t="str">
        <f t="shared" si="1852"/>
        <v/>
      </c>
      <c r="AD3923" s="154" t="str">
        <f t="shared" si="1853"/>
        <v/>
      </c>
      <c r="AE3923" s="3" t="str">
        <f t="shared" si="1854"/>
        <v/>
      </c>
      <c r="AF3923" s="3" t="str">
        <f t="shared" si="1855"/>
        <v/>
      </c>
      <c r="AG3923" s="3" t="str">
        <f t="shared" si="1856"/>
        <v/>
      </c>
      <c r="AH3923" s="4" t="str">
        <f t="shared" si="1857"/>
        <v/>
      </c>
      <c r="AI3923" s="75" t="str">
        <f t="shared" si="1858"/>
        <v/>
      </c>
      <c r="AJ3923" s="75" t="str">
        <f t="shared" si="1859"/>
        <v/>
      </c>
    </row>
    <row r="3924" spans="1:36" ht="14.25">
      <c r="A3924" s="41" t="str">
        <f t="shared" si="1842"/>
        <v/>
      </c>
      <c r="B3924" s="150" t="str">
        <f>IF(ISNUMBER(A3924),INDEX('MetaTrader Import'!$H$13:$J$5893,TRUNC(((A3924-$A$39+1)-1)/3)+1,MOD((A3924-$A$39+1)-1,3)+1),"")</f>
        <v/>
      </c>
      <c r="C3924" s="43" t="str">
        <f t="shared" si="1843"/>
        <v/>
      </c>
      <c r="D3924" s="43" t="str">
        <f t="shared" ca="1" si="1833"/>
        <v/>
      </c>
      <c r="E3924" s="43" t="str">
        <f t="shared" si="1844"/>
        <v/>
      </c>
      <c r="F3924" s="43" t="str">
        <f t="shared" si="1845"/>
        <v/>
      </c>
      <c r="G3924" s="43" t="str">
        <f>IF(A3924&lt;&gt;"",IF(A3924&lt;Data!$G$11*0.25,$C$13/$G$32,IF(A3924&gt;Data!$G$11*0.25,$C$13,$C$13*10)),"")</f>
        <v/>
      </c>
      <c r="H3924" s="43" t="str">
        <f>IF(A3924&lt;&gt;"",IF(Data!$G$9="constant",$C$13,IF(Data!$G$9="squeeze",G3924,F3924)),"")</f>
        <v/>
      </c>
      <c r="I3924" s="38" t="str">
        <f ca="1">IF(ISNUMBER(A3924),NORMINV(RAND(),0,IF(AND(Data!$G$9="squeeze",A3924&lt;Data!$G$11*0.25),$H$32,1)*$C$30*$C$13)*($C$14*$C$12),"")</f>
        <v/>
      </c>
      <c r="J3924" s="42" t="str">
        <f ca="1">IFERROR(IF(Data!$C$6="Real",B3924,I3924+J3923+($C$14*$C$12)*(NORMINV(RAND(),$C$15,CHOOSE($G$13,$C$13,F3924,G3924)))),"")</f>
        <v/>
      </c>
      <c r="K3924" s="88" t="str">
        <f>IF(ISNUMBER(A3924), IF($G$16="fixed",$G$17,MIN(H3924*Data!$C$7*$C$16*0.5,$C$17*Data!$C$7))*$C$12,"")</f>
        <v/>
      </c>
      <c r="L3924" s="42" t="str">
        <f t="shared" ca="1" si="1860"/>
        <v/>
      </c>
      <c r="M3924" s="44" t="str">
        <f t="shared" ca="1" si="1861"/>
        <v/>
      </c>
      <c r="N3924" s="44" t="str">
        <f t="shared" ca="1" si="1862"/>
        <v/>
      </c>
      <c r="O3924" s="108" t="str">
        <f t="shared" si="1846"/>
        <v/>
      </c>
      <c r="P3924" s="102" t="str">
        <f t="shared" si="1847"/>
        <v/>
      </c>
      <c r="Q3924" s="102" t="str">
        <f t="shared" si="1848"/>
        <v/>
      </c>
      <c r="R3924" s="120" t="str">
        <f t="shared" si="1849"/>
        <v/>
      </c>
      <c r="S3924" s="54" t="str">
        <f t="shared" si="1850"/>
        <v/>
      </c>
      <c r="T3924" s="5" t="str">
        <f t="shared" si="1851"/>
        <v/>
      </c>
      <c r="U3924" s="152" t="str">
        <f t="shared" si="1834"/>
        <v/>
      </c>
      <c r="V3924" s="152" t="str">
        <f t="shared" si="1835"/>
        <v/>
      </c>
      <c r="W3924" s="153" t="str">
        <f t="shared" si="1836"/>
        <v/>
      </c>
      <c r="X3924" s="153" t="str">
        <f t="shared" si="1837"/>
        <v/>
      </c>
      <c r="Y3924" s="153" t="str">
        <f t="shared" si="1838"/>
        <v/>
      </c>
      <c r="Z3924" s="153" t="str">
        <f t="shared" si="1839"/>
        <v/>
      </c>
      <c r="AA3924" s="152" t="str">
        <f t="shared" si="1840"/>
        <v/>
      </c>
      <c r="AB3924" s="152" t="str">
        <f t="shared" si="1841"/>
        <v/>
      </c>
      <c r="AC3924" s="154" t="str">
        <f t="shared" si="1852"/>
        <v/>
      </c>
      <c r="AD3924" s="154" t="str">
        <f t="shared" si="1853"/>
        <v/>
      </c>
      <c r="AE3924" s="3" t="str">
        <f t="shared" si="1854"/>
        <v/>
      </c>
      <c r="AF3924" s="3" t="str">
        <f t="shared" si="1855"/>
        <v/>
      </c>
      <c r="AG3924" s="3" t="str">
        <f t="shared" si="1856"/>
        <v/>
      </c>
      <c r="AH3924" s="4" t="str">
        <f t="shared" si="1857"/>
        <v/>
      </c>
      <c r="AI3924" s="75" t="str">
        <f t="shared" si="1858"/>
        <v/>
      </c>
      <c r="AJ3924" s="75" t="str">
        <f t="shared" si="1859"/>
        <v/>
      </c>
    </row>
    <row r="3925" spans="1:36" ht="14.25">
      <c r="A3925" s="41" t="str">
        <f t="shared" si="1842"/>
        <v/>
      </c>
      <c r="B3925" s="150" t="str">
        <f>IF(ISNUMBER(A3925),INDEX('MetaTrader Import'!$H$13:$J$5893,TRUNC(((A3925-$A$39+1)-1)/3)+1,MOD((A3925-$A$39+1)-1,3)+1),"")</f>
        <v/>
      </c>
      <c r="C3925" s="43" t="str">
        <f t="shared" si="1843"/>
        <v/>
      </c>
      <c r="D3925" s="43" t="str">
        <f t="shared" ca="1" si="1833"/>
        <v/>
      </c>
      <c r="E3925" s="43" t="str">
        <f t="shared" si="1844"/>
        <v/>
      </c>
      <c r="F3925" s="43" t="str">
        <f t="shared" si="1845"/>
        <v/>
      </c>
      <c r="G3925" s="43" t="str">
        <f>IF(A3925&lt;&gt;"",IF(A3925&lt;Data!$G$11*0.25,$C$13/$G$32,IF(A3925&gt;Data!$G$11*0.25,$C$13,$C$13*10)),"")</f>
        <v/>
      </c>
      <c r="H3925" s="43" t="str">
        <f>IF(A3925&lt;&gt;"",IF(Data!$G$9="constant",$C$13,IF(Data!$G$9="squeeze",G3925,F3925)),"")</f>
        <v/>
      </c>
      <c r="I3925" s="38" t="str">
        <f ca="1">IF(ISNUMBER(A3925),NORMINV(RAND(),0,IF(AND(Data!$G$9="squeeze",A3925&lt;Data!$G$11*0.25),$H$32,1)*$C$30*$C$13)*($C$14*$C$12),"")</f>
        <v/>
      </c>
      <c r="J3925" s="42" t="str">
        <f ca="1">IFERROR(IF(Data!$C$6="Real",B3925,I3925+J3924+($C$14*$C$12)*(NORMINV(RAND(),$C$15,CHOOSE($G$13,$C$13,F3925,G3925)))),"")</f>
        <v/>
      </c>
      <c r="K3925" s="88" t="str">
        <f>IF(ISNUMBER(A3925), IF($G$16="fixed",$G$17,MIN(H3925*Data!$C$7*$C$16*0.5,$C$17*Data!$C$7))*$C$12,"")</f>
        <v/>
      </c>
      <c r="L3925" s="42" t="str">
        <f t="shared" ca="1" si="1860"/>
        <v/>
      </c>
      <c r="M3925" s="44" t="str">
        <f t="shared" ca="1" si="1861"/>
        <v/>
      </c>
      <c r="N3925" s="44" t="str">
        <f t="shared" ca="1" si="1862"/>
        <v/>
      </c>
      <c r="O3925" s="108" t="str">
        <f t="shared" si="1846"/>
        <v/>
      </c>
      <c r="P3925" s="102" t="str">
        <f t="shared" si="1847"/>
        <v/>
      </c>
      <c r="Q3925" s="102" t="str">
        <f t="shared" si="1848"/>
        <v/>
      </c>
      <c r="R3925" s="120" t="str">
        <f t="shared" si="1849"/>
        <v/>
      </c>
      <c r="S3925" s="54" t="str">
        <f t="shared" si="1850"/>
        <v/>
      </c>
      <c r="T3925" s="5" t="str">
        <f t="shared" si="1851"/>
        <v/>
      </c>
      <c r="U3925" s="152" t="str">
        <f t="shared" si="1834"/>
        <v/>
      </c>
      <c r="V3925" s="152" t="str">
        <f t="shared" si="1835"/>
        <v/>
      </c>
      <c r="W3925" s="153" t="str">
        <f t="shared" si="1836"/>
        <v/>
      </c>
      <c r="X3925" s="153" t="str">
        <f t="shared" si="1837"/>
        <v/>
      </c>
      <c r="Y3925" s="153" t="str">
        <f t="shared" si="1838"/>
        <v/>
      </c>
      <c r="Z3925" s="153" t="str">
        <f t="shared" si="1839"/>
        <v/>
      </c>
      <c r="AA3925" s="152" t="str">
        <f t="shared" si="1840"/>
        <v/>
      </c>
      <c r="AB3925" s="152" t="str">
        <f t="shared" si="1841"/>
        <v/>
      </c>
      <c r="AC3925" s="154" t="str">
        <f t="shared" si="1852"/>
        <v/>
      </c>
      <c r="AD3925" s="154" t="str">
        <f t="shared" si="1853"/>
        <v/>
      </c>
      <c r="AE3925" s="3" t="str">
        <f t="shared" si="1854"/>
        <v/>
      </c>
      <c r="AF3925" s="3" t="str">
        <f t="shared" si="1855"/>
        <v/>
      </c>
      <c r="AG3925" s="3" t="str">
        <f t="shared" si="1856"/>
        <v/>
      </c>
      <c r="AH3925" s="4" t="str">
        <f t="shared" si="1857"/>
        <v/>
      </c>
      <c r="AI3925" s="75" t="str">
        <f t="shared" si="1858"/>
        <v/>
      </c>
      <c r="AJ3925" s="75" t="str">
        <f t="shared" si="1859"/>
        <v/>
      </c>
    </row>
    <row r="3926" spans="1:36" ht="14.25">
      <c r="A3926" s="41" t="str">
        <f t="shared" si="1842"/>
        <v/>
      </c>
      <c r="B3926" s="150" t="str">
        <f>IF(ISNUMBER(A3926),INDEX('MetaTrader Import'!$H$13:$J$5893,TRUNC(((A3926-$A$39+1)-1)/3)+1,MOD((A3926-$A$39+1)-1,3)+1),"")</f>
        <v/>
      </c>
      <c r="C3926" s="43" t="str">
        <f t="shared" si="1843"/>
        <v/>
      </c>
      <c r="D3926" s="43" t="str">
        <f t="shared" ca="1" si="1833"/>
        <v/>
      </c>
      <c r="E3926" s="43" t="str">
        <f t="shared" si="1844"/>
        <v/>
      </c>
      <c r="F3926" s="43" t="str">
        <f t="shared" si="1845"/>
        <v/>
      </c>
      <c r="G3926" s="43" t="str">
        <f>IF(A3926&lt;&gt;"",IF(A3926&lt;Data!$G$11*0.25,$C$13/$G$32,IF(A3926&gt;Data!$G$11*0.25,$C$13,$C$13*10)),"")</f>
        <v/>
      </c>
      <c r="H3926" s="43" t="str">
        <f>IF(A3926&lt;&gt;"",IF(Data!$G$9="constant",$C$13,IF(Data!$G$9="squeeze",G3926,F3926)),"")</f>
        <v/>
      </c>
      <c r="I3926" s="38" t="str">
        <f ca="1">IF(ISNUMBER(A3926),NORMINV(RAND(),0,IF(AND(Data!$G$9="squeeze",A3926&lt;Data!$G$11*0.25),$H$32,1)*$C$30*$C$13)*($C$14*$C$12),"")</f>
        <v/>
      </c>
      <c r="J3926" s="42" t="str">
        <f ca="1">IFERROR(IF(Data!$C$6="Real",B3926,I3926+J3925+($C$14*$C$12)*(NORMINV(RAND(),$C$15,CHOOSE($G$13,$C$13,F3926,G3926)))),"")</f>
        <v/>
      </c>
      <c r="K3926" s="88" t="str">
        <f>IF(ISNUMBER(A3926), IF($G$16="fixed",$G$17,MIN(H3926*Data!$C$7*$C$16*0.5,$C$17*Data!$C$7))*$C$12,"")</f>
        <v/>
      </c>
      <c r="L3926" s="42" t="str">
        <f t="shared" ca="1" si="1860"/>
        <v/>
      </c>
      <c r="M3926" s="44" t="str">
        <f t="shared" ca="1" si="1861"/>
        <v/>
      </c>
      <c r="N3926" s="44" t="str">
        <f t="shared" ca="1" si="1862"/>
        <v/>
      </c>
      <c r="O3926" s="108" t="str">
        <f t="shared" si="1846"/>
        <v/>
      </c>
      <c r="P3926" s="102" t="str">
        <f t="shared" si="1847"/>
        <v/>
      </c>
      <c r="Q3926" s="102" t="str">
        <f t="shared" si="1848"/>
        <v/>
      </c>
      <c r="R3926" s="120" t="str">
        <f t="shared" si="1849"/>
        <v/>
      </c>
      <c r="S3926" s="54" t="str">
        <f t="shared" si="1850"/>
        <v/>
      </c>
      <c r="T3926" s="5" t="str">
        <f t="shared" si="1851"/>
        <v/>
      </c>
      <c r="U3926" s="152" t="str">
        <f t="shared" si="1834"/>
        <v/>
      </c>
      <c r="V3926" s="152" t="str">
        <f t="shared" si="1835"/>
        <v/>
      </c>
      <c r="W3926" s="153" t="str">
        <f t="shared" si="1836"/>
        <v/>
      </c>
      <c r="X3926" s="153" t="str">
        <f t="shared" si="1837"/>
        <v/>
      </c>
      <c r="Y3926" s="153" t="str">
        <f t="shared" si="1838"/>
        <v/>
      </c>
      <c r="Z3926" s="153" t="str">
        <f t="shared" si="1839"/>
        <v/>
      </c>
      <c r="AA3926" s="152" t="str">
        <f t="shared" si="1840"/>
        <v/>
      </c>
      <c r="AB3926" s="152" t="str">
        <f t="shared" si="1841"/>
        <v/>
      </c>
      <c r="AC3926" s="154" t="str">
        <f t="shared" si="1852"/>
        <v/>
      </c>
      <c r="AD3926" s="154" t="str">
        <f t="shared" si="1853"/>
        <v/>
      </c>
      <c r="AE3926" s="3" t="str">
        <f t="shared" si="1854"/>
        <v/>
      </c>
      <c r="AF3926" s="3" t="str">
        <f t="shared" si="1855"/>
        <v/>
      </c>
      <c r="AG3926" s="3" t="str">
        <f t="shared" si="1856"/>
        <v/>
      </c>
      <c r="AH3926" s="4" t="str">
        <f t="shared" si="1857"/>
        <v/>
      </c>
      <c r="AI3926" s="75" t="str">
        <f t="shared" si="1858"/>
        <v/>
      </c>
      <c r="AJ3926" s="75" t="str">
        <f t="shared" si="1859"/>
        <v/>
      </c>
    </row>
    <row r="3927" spans="1:36" ht="14.25">
      <c r="A3927" s="41" t="str">
        <f t="shared" si="1842"/>
        <v/>
      </c>
      <c r="B3927" s="150" t="str">
        <f>IF(ISNUMBER(A3927),INDEX('MetaTrader Import'!$H$13:$J$5893,TRUNC(((A3927-$A$39+1)-1)/3)+1,MOD((A3927-$A$39+1)-1,3)+1),"")</f>
        <v/>
      </c>
      <c r="C3927" s="43" t="str">
        <f t="shared" si="1843"/>
        <v/>
      </c>
      <c r="D3927" s="43" t="str">
        <f t="shared" ca="1" si="1833"/>
        <v/>
      </c>
      <c r="E3927" s="43" t="str">
        <f t="shared" si="1844"/>
        <v/>
      </c>
      <c r="F3927" s="43" t="str">
        <f t="shared" si="1845"/>
        <v/>
      </c>
      <c r="G3927" s="43" t="str">
        <f>IF(A3927&lt;&gt;"",IF(A3927&lt;Data!$G$11*0.25,$C$13/$G$32,IF(A3927&gt;Data!$G$11*0.25,$C$13,$C$13*10)),"")</f>
        <v/>
      </c>
      <c r="H3927" s="43" t="str">
        <f>IF(A3927&lt;&gt;"",IF(Data!$G$9="constant",$C$13,IF(Data!$G$9="squeeze",G3927,F3927)),"")</f>
        <v/>
      </c>
      <c r="I3927" s="38" t="str">
        <f ca="1">IF(ISNUMBER(A3927),NORMINV(RAND(),0,IF(AND(Data!$G$9="squeeze",A3927&lt;Data!$G$11*0.25),$H$32,1)*$C$30*$C$13)*($C$14*$C$12),"")</f>
        <v/>
      </c>
      <c r="J3927" s="42" t="str">
        <f ca="1">IFERROR(IF(Data!$C$6="Real",B3927,I3927+J3926+($C$14*$C$12)*(NORMINV(RAND(),$C$15,CHOOSE($G$13,$C$13,F3927,G3927)))),"")</f>
        <v/>
      </c>
      <c r="K3927" s="88" t="str">
        <f>IF(ISNUMBER(A3927), IF($G$16="fixed",$G$17,MIN(H3927*Data!$C$7*$C$16*0.5,$C$17*Data!$C$7))*$C$12,"")</f>
        <v/>
      </c>
      <c r="L3927" s="42" t="str">
        <f t="shared" ca="1" si="1860"/>
        <v/>
      </c>
      <c r="M3927" s="44" t="str">
        <f t="shared" ca="1" si="1861"/>
        <v/>
      </c>
      <c r="N3927" s="44" t="str">
        <f t="shared" ca="1" si="1862"/>
        <v/>
      </c>
      <c r="O3927" s="108" t="str">
        <f t="shared" si="1846"/>
        <v/>
      </c>
      <c r="P3927" s="102" t="str">
        <f t="shared" si="1847"/>
        <v/>
      </c>
      <c r="Q3927" s="102" t="str">
        <f t="shared" si="1848"/>
        <v/>
      </c>
      <c r="R3927" s="120" t="str">
        <f t="shared" si="1849"/>
        <v/>
      </c>
      <c r="S3927" s="54" t="str">
        <f t="shared" si="1850"/>
        <v/>
      </c>
      <c r="T3927" s="5" t="str">
        <f t="shared" si="1851"/>
        <v/>
      </c>
      <c r="U3927" s="152" t="str">
        <f t="shared" si="1834"/>
        <v/>
      </c>
      <c r="V3927" s="152" t="str">
        <f t="shared" si="1835"/>
        <v/>
      </c>
      <c r="W3927" s="153" t="str">
        <f t="shared" si="1836"/>
        <v/>
      </c>
      <c r="X3927" s="153" t="str">
        <f t="shared" si="1837"/>
        <v/>
      </c>
      <c r="Y3927" s="153" t="str">
        <f t="shared" si="1838"/>
        <v/>
      </c>
      <c r="Z3927" s="153" t="str">
        <f t="shared" si="1839"/>
        <v/>
      </c>
      <c r="AA3927" s="152" t="str">
        <f t="shared" si="1840"/>
        <v/>
      </c>
      <c r="AB3927" s="152" t="str">
        <f t="shared" si="1841"/>
        <v/>
      </c>
      <c r="AC3927" s="154" t="str">
        <f t="shared" si="1852"/>
        <v/>
      </c>
      <c r="AD3927" s="154" t="str">
        <f t="shared" si="1853"/>
        <v/>
      </c>
      <c r="AE3927" s="3" t="str">
        <f t="shared" si="1854"/>
        <v/>
      </c>
      <c r="AF3927" s="3" t="str">
        <f t="shared" si="1855"/>
        <v/>
      </c>
      <c r="AG3927" s="3" t="str">
        <f t="shared" si="1856"/>
        <v/>
      </c>
      <c r="AH3927" s="4" t="str">
        <f t="shared" si="1857"/>
        <v/>
      </c>
      <c r="AI3927" s="75" t="str">
        <f t="shared" si="1858"/>
        <v/>
      </c>
      <c r="AJ3927" s="75" t="str">
        <f t="shared" si="1859"/>
        <v/>
      </c>
    </row>
    <row r="3928" spans="1:36" ht="14.25">
      <c r="A3928" s="41" t="str">
        <f t="shared" si="1842"/>
        <v/>
      </c>
      <c r="B3928" s="150" t="str">
        <f>IF(ISNUMBER(A3928),INDEX('MetaTrader Import'!$H$13:$J$5893,TRUNC(((A3928-$A$39+1)-1)/3)+1,MOD((A3928-$A$39+1)-1,3)+1),"")</f>
        <v/>
      </c>
      <c r="C3928" s="43" t="str">
        <f t="shared" si="1843"/>
        <v/>
      </c>
      <c r="D3928" s="43" t="str">
        <f t="shared" ca="1" si="1833"/>
        <v/>
      </c>
      <c r="E3928" s="43" t="str">
        <f t="shared" si="1844"/>
        <v/>
      </c>
      <c r="F3928" s="43" t="str">
        <f t="shared" si="1845"/>
        <v/>
      </c>
      <c r="G3928" s="43" t="str">
        <f>IF(A3928&lt;&gt;"",IF(A3928&lt;Data!$G$11*0.25,$C$13/$G$32,IF(A3928&gt;Data!$G$11*0.25,$C$13,$C$13*10)),"")</f>
        <v/>
      </c>
      <c r="H3928" s="43" t="str">
        <f>IF(A3928&lt;&gt;"",IF(Data!$G$9="constant",$C$13,IF(Data!$G$9="squeeze",G3928,F3928)),"")</f>
        <v/>
      </c>
      <c r="I3928" s="38" t="str">
        <f ca="1">IF(ISNUMBER(A3928),NORMINV(RAND(),0,IF(AND(Data!$G$9="squeeze",A3928&lt;Data!$G$11*0.25),$H$32,1)*$C$30*$C$13)*($C$14*$C$12),"")</f>
        <v/>
      </c>
      <c r="J3928" s="42" t="str">
        <f ca="1">IFERROR(IF(Data!$C$6="Real",B3928,I3928+J3927+($C$14*$C$12)*(NORMINV(RAND(),$C$15,CHOOSE($G$13,$C$13,F3928,G3928)))),"")</f>
        <v/>
      </c>
      <c r="K3928" s="88" t="str">
        <f>IF(ISNUMBER(A3928), IF($G$16="fixed",$G$17,MIN(H3928*Data!$C$7*$C$16*0.5,$C$17*Data!$C$7))*$C$12,"")</f>
        <v/>
      </c>
      <c r="L3928" s="42" t="str">
        <f t="shared" ca="1" si="1860"/>
        <v/>
      </c>
      <c r="M3928" s="44" t="str">
        <f t="shared" ca="1" si="1861"/>
        <v/>
      </c>
      <c r="N3928" s="44" t="str">
        <f t="shared" ca="1" si="1862"/>
        <v/>
      </c>
      <c r="O3928" s="108" t="str">
        <f t="shared" si="1846"/>
        <v/>
      </c>
      <c r="P3928" s="102" t="str">
        <f t="shared" si="1847"/>
        <v/>
      </c>
      <c r="Q3928" s="102" t="str">
        <f t="shared" si="1848"/>
        <v/>
      </c>
      <c r="R3928" s="120" t="str">
        <f t="shared" si="1849"/>
        <v/>
      </c>
      <c r="S3928" s="54" t="str">
        <f t="shared" si="1850"/>
        <v/>
      </c>
      <c r="T3928" s="5" t="str">
        <f t="shared" si="1851"/>
        <v/>
      </c>
      <c r="U3928" s="152" t="str">
        <f t="shared" si="1834"/>
        <v/>
      </c>
      <c r="V3928" s="152" t="str">
        <f t="shared" si="1835"/>
        <v/>
      </c>
      <c r="W3928" s="153" t="str">
        <f t="shared" si="1836"/>
        <v/>
      </c>
      <c r="X3928" s="153" t="str">
        <f t="shared" si="1837"/>
        <v/>
      </c>
      <c r="Y3928" s="153" t="str">
        <f t="shared" si="1838"/>
        <v/>
      </c>
      <c r="Z3928" s="153" t="str">
        <f t="shared" si="1839"/>
        <v/>
      </c>
      <c r="AA3928" s="152" t="str">
        <f t="shared" si="1840"/>
        <v/>
      </c>
      <c r="AB3928" s="152" t="str">
        <f t="shared" si="1841"/>
        <v/>
      </c>
      <c r="AC3928" s="154" t="str">
        <f t="shared" si="1852"/>
        <v/>
      </c>
      <c r="AD3928" s="154" t="str">
        <f t="shared" si="1853"/>
        <v/>
      </c>
      <c r="AE3928" s="3" t="str">
        <f t="shared" si="1854"/>
        <v/>
      </c>
      <c r="AF3928" s="3" t="str">
        <f t="shared" si="1855"/>
        <v/>
      </c>
      <c r="AG3928" s="3" t="str">
        <f t="shared" si="1856"/>
        <v/>
      </c>
      <c r="AH3928" s="4" t="str">
        <f t="shared" si="1857"/>
        <v/>
      </c>
      <c r="AI3928" s="75" t="str">
        <f t="shared" si="1858"/>
        <v/>
      </c>
      <c r="AJ3928" s="75" t="str">
        <f t="shared" si="1859"/>
        <v/>
      </c>
    </row>
    <row r="3929" spans="1:36" ht="14.25">
      <c r="A3929" s="41" t="str">
        <f t="shared" si="1842"/>
        <v/>
      </c>
      <c r="B3929" s="150" t="str">
        <f>IF(ISNUMBER(A3929),INDEX('MetaTrader Import'!$H$13:$J$5893,TRUNC(((A3929-$A$39+1)-1)/3)+1,MOD((A3929-$A$39+1)-1,3)+1),"")</f>
        <v/>
      </c>
      <c r="C3929" s="43" t="str">
        <f t="shared" si="1843"/>
        <v/>
      </c>
      <c r="D3929" s="43" t="str">
        <f t="shared" ca="1" si="1833"/>
        <v/>
      </c>
      <c r="E3929" s="43" t="str">
        <f t="shared" si="1844"/>
        <v/>
      </c>
      <c r="F3929" s="43" t="str">
        <f t="shared" si="1845"/>
        <v/>
      </c>
      <c r="G3929" s="43" t="str">
        <f>IF(A3929&lt;&gt;"",IF(A3929&lt;Data!$G$11*0.25,$C$13/$G$32,IF(A3929&gt;Data!$G$11*0.25,$C$13,$C$13*10)),"")</f>
        <v/>
      </c>
      <c r="H3929" s="43" t="str">
        <f>IF(A3929&lt;&gt;"",IF(Data!$G$9="constant",$C$13,IF(Data!$G$9="squeeze",G3929,F3929)),"")</f>
        <v/>
      </c>
      <c r="I3929" s="38" t="str">
        <f ca="1">IF(ISNUMBER(A3929),NORMINV(RAND(),0,IF(AND(Data!$G$9="squeeze",A3929&lt;Data!$G$11*0.25),$H$32,1)*$C$30*$C$13)*($C$14*$C$12),"")</f>
        <v/>
      </c>
      <c r="J3929" s="42" t="str">
        <f ca="1">IFERROR(IF(Data!$C$6="Real",B3929,I3929+J3928+($C$14*$C$12)*(NORMINV(RAND(),$C$15,CHOOSE($G$13,$C$13,F3929,G3929)))),"")</f>
        <v/>
      </c>
      <c r="K3929" s="88" t="str">
        <f>IF(ISNUMBER(A3929), IF($G$16="fixed",$G$17,MIN(H3929*Data!$C$7*$C$16*0.5,$C$17*Data!$C$7))*$C$12,"")</f>
        <v/>
      </c>
      <c r="L3929" s="42" t="str">
        <f t="shared" ca="1" si="1860"/>
        <v/>
      </c>
      <c r="M3929" s="44" t="str">
        <f t="shared" ca="1" si="1861"/>
        <v/>
      </c>
      <c r="N3929" s="44" t="str">
        <f t="shared" ca="1" si="1862"/>
        <v/>
      </c>
      <c r="O3929" s="108" t="str">
        <f t="shared" si="1846"/>
        <v/>
      </c>
      <c r="P3929" s="102" t="str">
        <f t="shared" si="1847"/>
        <v/>
      </c>
      <c r="Q3929" s="102" t="str">
        <f t="shared" si="1848"/>
        <v/>
      </c>
      <c r="R3929" s="120" t="str">
        <f t="shared" si="1849"/>
        <v/>
      </c>
      <c r="S3929" s="54" t="str">
        <f t="shared" si="1850"/>
        <v/>
      </c>
      <c r="T3929" s="5" t="str">
        <f t="shared" si="1851"/>
        <v/>
      </c>
      <c r="U3929" s="152" t="str">
        <f t="shared" si="1834"/>
        <v/>
      </c>
      <c r="V3929" s="152" t="str">
        <f t="shared" si="1835"/>
        <v/>
      </c>
      <c r="W3929" s="153" t="str">
        <f t="shared" si="1836"/>
        <v/>
      </c>
      <c r="X3929" s="153" t="str">
        <f t="shared" si="1837"/>
        <v/>
      </c>
      <c r="Y3929" s="153" t="str">
        <f t="shared" si="1838"/>
        <v/>
      </c>
      <c r="Z3929" s="153" t="str">
        <f t="shared" si="1839"/>
        <v/>
      </c>
      <c r="AA3929" s="152" t="str">
        <f t="shared" si="1840"/>
        <v/>
      </c>
      <c r="AB3929" s="152" t="str">
        <f t="shared" si="1841"/>
        <v/>
      </c>
      <c r="AC3929" s="154" t="str">
        <f t="shared" si="1852"/>
        <v/>
      </c>
      <c r="AD3929" s="154" t="str">
        <f t="shared" si="1853"/>
        <v/>
      </c>
      <c r="AE3929" s="3" t="str">
        <f t="shared" si="1854"/>
        <v/>
      </c>
      <c r="AF3929" s="3" t="str">
        <f t="shared" si="1855"/>
        <v/>
      </c>
      <c r="AG3929" s="3" t="str">
        <f t="shared" si="1856"/>
        <v/>
      </c>
      <c r="AH3929" s="4" t="str">
        <f t="shared" si="1857"/>
        <v/>
      </c>
      <c r="AI3929" s="75" t="str">
        <f t="shared" si="1858"/>
        <v/>
      </c>
      <c r="AJ3929" s="75" t="str">
        <f t="shared" si="1859"/>
        <v/>
      </c>
    </row>
    <row r="3930" spans="1:36" ht="14.25">
      <c r="A3930" s="41" t="str">
        <f t="shared" si="1842"/>
        <v/>
      </c>
      <c r="B3930" s="150" t="str">
        <f>IF(ISNUMBER(A3930),INDEX('MetaTrader Import'!$H$13:$J$5893,TRUNC(((A3930-$A$39+1)-1)/3)+1,MOD((A3930-$A$39+1)-1,3)+1),"")</f>
        <v/>
      </c>
      <c r="C3930" s="43" t="str">
        <f t="shared" si="1843"/>
        <v/>
      </c>
      <c r="D3930" s="43" t="str">
        <f t="shared" ca="1" si="1833"/>
        <v/>
      </c>
      <c r="E3930" s="43" t="str">
        <f t="shared" si="1844"/>
        <v/>
      </c>
      <c r="F3930" s="43" t="str">
        <f t="shared" si="1845"/>
        <v/>
      </c>
      <c r="G3930" s="43" t="str">
        <f>IF(A3930&lt;&gt;"",IF(A3930&lt;Data!$G$11*0.25,$C$13/$G$32,IF(A3930&gt;Data!$G$11*0.25,$C$13,$C$13*10)),"")</f>
        <v/>
      </c>
      <c r="H3930" s="43" t="str">
        <f>IF(A3930&lt;&gt;"",IF(Data!$G$9="constant",$C$13,IF(Data!$G$9="squeeze",G3930,F3930)),"")</f>
        <v/>
      </c>
      <c r="I3930" s="38" t="str">
        <f ca="1">IF(ISNUMBER(A3930),NORMINV(RAND(),0,IF(AND(Data!$G$9="squeeze",A3930&lt;Data!$G$11*0.25),$H$32,1)*$C$30*$C$13)*($C$14*$C$12),"")</f>
        <v/>
      </c>
      <c r="J3930" s="42" t="str">
        <f ca="1">IFERROR(IF(Data!$C$6="Real",B3930,I3930+J3929+($C$14*$C$12)*(NORMINV(RAND(),$C$15,CHOOSE($G$13,$C$13,F3930,G3930)))),"")</f>
        <v/>
      </c>
      <c r="K3930" s="88" t="str">
        <f>IF(ISNUMBER(A3930), IF($G$16="fixed",$G$17,MIN(H3930*Data!$C$7*$C$16*0.5,$C$17*Data!$C$7))*$C$12,"")</f>
        <v/>
      </c>
      <c r="L3930" s="42" t="str">
        <f t="shared" ca="1" si="1860"/>
        <v/>
      </c>
      <c r="M3930" s="44" t="str">
        <f t="shared" ca="1" si="1861"/>
        <v/>
      </c>
      <c r="N3930" s="44" t="str">
        <f t="shared" ca="1" si="1862"/>
        <v/>
      </c>
      <c r="O3930" s="108" t="str">
        <f t="shared" si="1846"/>
        <v/>
      </c>
      <c r="P3930" s="102" t="str">
        <f t="shared" si="1847"/>
        <v/>
      </c>
      <c r="Q3930" s="102" t="str">
        <f t="shared" si="1848"/>
        <v/>
      </c>
      <c r="R3930" s="120" t="str">
        <f t="shared" si="1849"/>
        <v/>
      </c>
      <c r="S3930" s="54" t="str">
        <f t="shared" si="1850"/>
        <v/>
      </c>
      <c r="T3930" s="5" t="str">
        <f t="shared" si="1851"/>
        <v/>
      </c>
      <c r="U3930" s="152" t="str">
        <f t="shared" si="1834"/>
        <v/>
      </c>
      <c r="V3930" s="152" t="str">
        <f t="shared" si="1835"/>
        <v/>
      </c>
      <c r="W3930" s="153" t="str">
        <f t="shared" si="1836"/>
        <v/>
      </c>
      <c r="X3930" s="153" t="str">
        <f t="shared" si="1837"/>
        <v/>
      </c>
      <c r="Y3930" s="153" t="str">
        <f t="shared" si="1838"/>
        <v/>
      </c>
      <c r="Z3930" s="153" t="str">
        <f t="shared" si="1839"/>
        <v/>
      </c>
      <c r="AA3930" s="152" t="str">
        <f t="shared" si="1840"/>
        <v/>
      </c>
      <c r="AB3930" s="152" t="str">
        <f t="shared" si="1841"/>
        <v/>
      </c>
      <c r="AC3930" s="154" t="str">
        <f t="shared" si="1852"/>
        <v/>
      </c>
      <c r="AD3930" s="154" t="str">
        <f t="shared" si="1853"/>
        <v/>
      </c>
      <c r="AE3930" s="3" t="str">
        <f t="shared" si="1854"/>
        <v/>
      </c>
      <c r="AF3930" s="3" t="str">
        <f t="shared" si="1855"/>
        <v/>
      </c>
      <c r="AG3930" s="3" t="str">
        <f t="shared" si="1856"/>
        <v/>
      </c>
      <c r="AH3930" s="4" t="str">
        <f t="shared" si="1857"/>
        <v/>
      </c>
      <c r="AI3930" s="75" t="str">
        <f t="shared" si="1858"/>
        <v/>
      </c>
      <c r="AJ3930" s="75" t="str">
        <f t="shared" si="1859"/>
        <v/>
      </c>
    </row>
    <row r="3931" spans="1:36" ht="14.25">
      <c r="A3931" s="41" t="str">
        <f t="shared" si="1842"/>
        <v/>
      </c>
      <c r="B3931" s="150" t="str">
        <f>IF(ISNUMBER(A3931),INDEX('MetaTrader Import'!$H$13:$J$5893,TRUNC(((A3931-$A$39+1)-1)/3)+1,MOD((A3931-$A$39+1)-1,3)+1),"")</f>
        <v/>
      </c>
      <c r="C3931" s="43" t="str">
        <f t="shared" si="1843"/>
        <v/>
      </c>
      <c r="D3931" s="43" t="str">
        <f t="shared" ca="1" si="1833"/>
        <v/>
      </c>
      <c r="E3931" s="43" t="str">
        <f t="shared" si="1844"/>
        <v/>
      </c>
      <c r="F3931" s="43" t="str">
        <f t="shared" si="1845"/>
        <v/>
      </c>
      <c r="G3931" s="43" t="str">
        <f>IF(A3931&lt;&gt;"",IF(A3931&lt;Data!$G$11*0.25,$C$13/$G$32,IF(A3931&gt;Data!$G$11*0.25,$C$13,$C$13*10)),"")</f>
        <v/>
      </c>
      <c r="H3931" s="43" t="str">
        <f>IF(A3931&lt;&gt;"",IF(Data!$G$9="constant",$C$13,IF(Data!$G$9="squeeze",G3931,F3931)),"")</f>
        <v/>
      </c>
      <c r="I3931" s="38" t="str">
        <f ca="1">IF(ISNUMBER(A3931),NORMINV(RAND(),0,IF(AND(Data!$G$9="squeeze",A3931&lt;Data!$G$11*0.25),$H$32,1)*$C$30*$C$13)*($C$14*$C$12),"")</f>
        <v/>
      </c>
      <c r="J3931" s="42" t="str">
        <f ca="1">IFERROR(IF(Data!$C$6="Real",B3931,I3931+J3930+($C$14*$C$12)*(NORMINV(RAND(),$C$15,CHOOSE($G$13,$C$13,F3931,G3931)))),"")</f>
        <v/>
      </c>
      <c r="K3931" s="88" t="str">
        <f>IF(ISNUMBER(A3931), IF($G$16="fixed",$G$17,MIN(H3931*Data!$C$7*$C$16*0.5,$C$17*Data!$C$7))*$C$12,"")</f>
        <v/>
      </c>
      <c r="L3931" s="42" t="str">
        <f t="shared" ca="1" si="1860"/>
        <v/>
      </c>
      <c r="M3931" s="44" t="str">
        <f t="shared" ca="1" si="1861"/>
        <v/>
      </c>
      <c r="N3931" s="44" t="str">
        <f t="shared" ca="1" si="1862"/>
        <v/>
      </c>
      <c r="O3931" s="108" t="str">
        <f t="shared" si="1846"/>
        <v/>
      </c>
      <c r="P3931" s="102" t="str">
        <f t="shared" si="1847"/>
        <v/>
      </c>
      <c r="Q3931" s="102" t="str">
        <f t="shared" si="1848"/>
        <v/>
      </c>
      <c r="R3931" s="120" t="str">
        <f t="shared" si="1849"/>
        <v/>
      </c>
      <c r="S3931" s="54" t="str">
        <f t="shared" si="1850"/>
        <v/>
      </c>
      <c r="T3931" s="5" t="str">
        <f t="shared" si="1851"/>
        <v/>
      </c>
      <c r="U3931" s="152" t="str">
        <f t="shared" si="1834"/>
        <v/>
      </c>
      <c r="V3931" s="152" t="str">
        <f t="shared" si="1835"/>
        <v/>
      </c>
      <c r="W3931" s="153" t="str">
        <f t="shared" si="1836"/>
        <v/>
      </c>
      <c r="X3931" s="153" t="str">
        <f t="shared" si="1837"/>
        <v/>
      </c>
      <c r="Y3931" s="153" t="str">
        <f t="shared" si="1838"/>
        <v/>
      </c>
      <c r="Z3931" s="153" t="str">
        <f t="shared" si="1839"/>
        <v/>
      </c>
      <c r="AA3931" s="152" t="str">
        <f t="shared" si="1840"/>
        <v/>
      </c>
      <c r="AB3931" s="152" t="str">
        <f t="shared" si="1841"/>
        <v/>
      </c>
      <c r="AC3931" s="154" t="str">
        <f t="shared" si="1852"/>
        <v/>
      </c>
      <c r="AD3931" s="154" t="str">
        <f t="shared" si="1853"/>
        <v/>
      </c>
      <c r="AE3931" s="3" t="str">
        <f t="shared" si="1854"/>
        <v/>
      </c>
      <c r="AF3931" s="3" t="str">
        <f t="shared" si="1855"/>
        <v/>
      </c>
      <c r="AG3931" s="3" t="str">
        <f t="shared" si="1856"/>
        <v/>
      </c>
      <c r="AH3931" s="4" t="str">
        <f t="shared" si="1857"/>
        <v/>
      </c>
      <c r="AI3931" s="75" t="str">
        <f t="shared" si="1858"/>
        <v/>
      </c>
      <c r="AJ3931" s="75" t="str">
        <f t="shared" si="1859"/>
        <v/>
      </c>
    </row>
    <row r="3932" spans="1:36" ht="14.25">
      <c r="A3932" s="41" t="str">
        <f t="shared" si="1842"/>
        <v/>
      </c>
      <c r="B3932" s="150" t="str">
        <f>IF(ISNUMBER(A3932),INDEX('MetaTrader Import'!$H$13:$J$5893,TRUNC(((A3932-$A$39+1)-1)/3)+1,MOD((A3932-$A$39+1)-1,3)+1),"")</f>
        <v/>
      </c>
      <c r="C3932" s="43" t="str">
        <f t="shared" si="1843"/>
        <v/>
      </c>
      <c r="D3932" s="43" t="str">
        <f t="shared" ca="1" si="1833"/>
        <v/>
      </c>
      <c r="E3932" s="43" t="str">
        <f t="shared" si="1844"/>
        <v/>
      </c>
      <c r="F3932" s="43" t="str">
        <f t="shared" si="1845"/>
        <v/>
      </c>
      <c r="G3932" s="43" t="str">
        <f>IF(A3932&lt;&gt;"",IF(A3932&lt;Data!$G$11*0.25,$C$13/$G$32,IF(A3932&gt;Data!$G$11*0.25,$C$13,$C$13*10)),"")</f>
        <v/>
      </c>
      <c r="H3932" s="43" t="str">
        <f>IF(A3932&lt;&gt;"",IF(Data!$G$9="constant",$C$13,IF(Data!$G$9="squeeze",G3932,F3932)),"")</f>
        <v/>
      </c>
      <c r="I3932" s="38" t="str">
        <f ca="1">IF(ISNUMBER(A3932),NORMINV(RAND(),0,IF(AND(Data!$G$9="squeeze",A3932&lt;Data!$G$11*0.25),$H$32,1)*$C$30*$C$13)*($C$14*$C$12),"")</f>
        <v/>
      </c>
      <c r="J3932" s="42" t="str">
        <f ca="1">IFERROR(IF(Data!$C$6="Real",B3932,I3932+J3931+($C$14*$C$12)*(NORMINV(RAND(),$C$15,CHOOSE($G$13,$C$13,F3932,G3932)))),"")</f>
        <v/>
      </c>
      <c r="K3932" s="88" t="str">
        <f>IF(ISNUMBER(A3932), IF($G$16="fixed",$G$17,MIN(H3932*Data!$C$7*$C$16*0.5,$C$17*Data!$C$7))*$C$12,"")</f>
        <v/>
      </c>
      <c r="L3932" s="42" t="str">
        <f t="shared" ca="1" si="1860"/>
        <v/>
      </c>
      <c r="M3932" s="44" t="str">
        <f t="shared" ca="1" si="1861"/>
        <v/>
      </c>
      <c r="N3932" s="44" t="str">
        <f t="shared" ca="1" si="1862"/>
        <v/>
      </c>
      <c r="O3932" s="108" t="str">
        <f t="shared" si="1846"/>
        <v/>
      </c>
      <c r="P3932" s="102" t="str">
        <f t="shared" si="1847"/>
        <v/>
      </c>
      <c r="Q3932" s="102" t="str">
        <f t="shared" si="1848"/>
        <v/>
      </c>
      <c r="R3932" s="120" t="str">
        <f t="shared" si="1849"/>
        <v/>
      </c>
      <c r="S3932" s="54" t="str">
        <f t="shared" si="1850"/>
        <v/>
      </c>
      <c r="T3932" s="5" t="str">
        <f t="shared" si="1851"/>
        <v/>
      </c>
      <c r="U3932" s="152" t="str">
        <f t="shared" si="1834"/>
        <v/>
      </c>
      <c r="V3932" s="152" t="str">
        <f t="shared" si="1835"/>
        <v/>
      </c>
      <c r="W3932" s="153" t="str">
        <f t="shared" si="1836"/>
        <v/>
      </c>
      <c r="X3932" s="153" t="str">
        <f t="shared" si="1837"/>
        <v/>
      </c>
      <c r="Y3932" s="153" t="str">
        <f t="shared" si="1838"/>
        <v/>
      </c>
      <c r="Z3932" s="153" t="str">
        <f t="shared" si="1839"/>
        <v/>
      </c>
      <c r="AA3932" s="152" t="str">
        <f t="shared" si="1840"/>
        <v/>
      </c>
      <c r="AB3932" s="152" t="str">
        <f t="shared" si="1841"/>
        <v/>
      </c>
      <c r="AC3932" s="154" t="str">
        <f t="shared" si="1852"/>
        <v/>
      </c>
      <c r="AD3932" s="154" t="str">
        <f t="shared" si="1853"/>
        <v/>
      </c>
      <c r="AE3932" s="3" t="str">
        <f t="shared" si="1854"/>
        <v/>
      </c>
      <c r="AF3932" s="3" t="str">
        <f t="shared" si="1855"/>
        <v/>
      </c>
      <c r="AG3932" s="3" t="str">
        <f t="shared" si="1856"/>
        <v/>
      </c>
      <c r="AH3932" s="4" t="str">
        <f t="shared" si="1857"/>
        <v/>
      </c>
      <c r="AI3932" s="75" t="str">
        <f t="shared" si="1858"/>
        <v/>
      </c>
      <c r="AJ3932" s="75" t="str">
        <f t="shared" si="1859"/>
        <v/>
      </c>
    </row>
    <row r="3933" spans="1:36" ht="14.25">
      <c r="A3933" s="41" t="str">
        <f t="shared" si="1842"/>
        <v/>
      </c>
      <c r="B3933" s="150" t="str">
        <f>IF(ISNUMBER(A3933),INDEX('MetaTrader Import'!$H$13:$J$5893,TRUNC(((A3933-$A$39+1)-1)/3)+1,MOD((A3933-$A$39+1)-1,3)+1),"")</f>
        <v/>
      </c>
      <c r="C3933" s="43" t="str">
        <f t="shared" si="1843"/>
        <v/>
      </c>
      <c r="D3933" s="43" t="str">
        <f t="shared" ca="1" si="1833"/>
        <v/>
      </c>
      <c r="E3933" s="43" t="str">
        <f t="shared" si="1844"/>
        <v/>
      </c>
      <c r="F3933" s="43" t="str">
        <f t="shared" si="1845"/>
        <v/>
      </c>
      <c r="G3933" s="43" t="str">
        <f>IF(A3933&lt;&gt;"",IF(A3933&lt;Data!$G$11*0.25,$C$13/$G$32,IF(A3933&gt;Data!$G$11*0.25,$C$13,$C$13*10)),"")</f>
        <v/>
      </c>
      <c r="H3933" s="43" t="str">
        <f>IF(A3933&lt;&gt;"",IF(Data!$G$9="constant",$C$13,IF(Data!$G$9="squeeze",G3933,F3933)),"")</f>
        <v/>
      </c>
      <c r="I3933" s="38" t="str">
        <f ca="1">IF(ISNUMBER(A3933),NORMINV(RAND(),0,IF(AND(Data!$G$9="squeeze",A3933&lt;Data!$G$11*0.25),$H$32,1)*$C$30*$C$13)*($C$14*$C$12),"")</f>
        <v/>
      </c>
      <c r="J3933" s="42" t="str">
        <f ca="1">IFERROR(IF(Data!$C$6="Real",B3933,I3933+J3932+($C$14*$C$12)*(NORMINV(RAND(),$C$15,CHOOSE($G$13,$C$13,F3933,G3933)))),"")</f>
        <v/>
      </c>
      <c r="K3933" s="88" t="str">
        <f>IF(ISNUMBER(A3933), IF($G$16="fixed",$G$17,MIN(H3933*Data!$C$7*$C$16*0.5,$C$17*Data!$C$7))*$C$12,"")</f>
        <v/>
      </c>
      <c r="L3933" s="42" t="str">
        <f t="shared" ca="1" si="1860"/>
        <v/>
      </c>
      <c r="M3933" s="44" t="str">
        <f t="shared" ca="1" si="1861"/>
        <v/>
      </c>
      <c r="N3933" s="44" t="str">
        <f t="shared" ca="1" si="1862"/>
        <v/>
      </c>
      <c r="O3933" s="108" t="str">
        <f t="shared" si="1846"/>
        <v/>
      </c>
      <c r="P3933" s="102" t="str">
        <f t="shared" si="1847"/>
        <v/>
      </c>
      <c r="Q3933" s="102" t="str">
        <f t="shared" si="1848"/>
        <v/>
      </c>
      <c r="R3933" s="120" t="str">
        <f t="shared" si="1849"/>
        <v/>
      </c>
      <c r="S3933" s="54" t="str">
        <f t="shared" si="1850"/>
        <v/>
      </c>
      <c r="T3933" s="5" t="str">
        <f t="shared" si="1851"/>
        <v/>
      </c>
      <c r="U3933" s="152" t="str">
        <f t="shared" si="1834"/>
        <v/>
      </c>
      <c r="V3933" s="152" t="str">
        <f t="shared" si="1835"/>
        <v/>
      </c>
      <c r="W3933" s="153" t="str">
        <f t="shared" si="1836"/>
        <v/>
      </c>
      <c r="X3933" s="153" t="str">
        <f t="shared" si="1837"/>
        <v/>
      </c>
      <c r="Y3933" s="153" t="str">
        <f t="shared" si="1838"/>
        <v/>
      </c>
      <c r="Z3933" s="153" t="str">
        <f t="shared" si="1839"/>
        <v/>
      </c>
      <c r="AA3933" s="152" t="str">
        <f t="shared" si="1840"/>
        <v/>
      </c>
      <c r="AB3933" s="152" t="str">
        <f t="shared" si="1841"/>
        <v/>
      </c>
      <c r="AC3933" s="154" t="str">
        <f t="shared" si="1852"/>
        <v/>
      </c>
      <c r="AD3933" s="154" t="str">
        <f t="shared" si="1853"/>
        <v/>
      </c>
      <c r="AE3933" s="3" t="str">
        <f t="shared" si="1854"/>
        <v/>
      </c>
      <c r="AF3933" s="3" t="str">
        <f t="shared" si="1855"/>
        <v/>
      </c>
      <c r="AG3933" s="3" t="str">
        <f t="shared" si="1856"/>
        <v/>
      </c>
      <c r="AH3933" s="4" t="str">
        <f t="shared" si="1857"/>
        <v/>
      </c>
      <c r="AI3933" s="75" t="str">
        <f t="shared" si="1858"/>
        <v/>
      </c>
      <c r="AJ3933" s="75" t="str">
        <f t="shared" si="1859"/>
        <v/>
      </c>
    </row>
    <row r="3934" spans="1:36" ht="14.25">
      <c r="A3934" s="41" t="str">
        <f t="shared" si="1842"/>
        <v/>
      </c>
      <c r="B3934" s="150" t="str">
        <f>IF(ISNUMBER(A3934),INDEX('MetaTrader Import'!$H$13:$J$5893,TRUNC(((A3934-$A$39+1)-1)/3)+1,MOD((A3934-$A$39+1)-1,3)+1),"")</f>
        <v/>
      </c>
      <c r="C3934" s="43" t="str">
        <f t="shared" si="1843"/>
        <v/>
      </c>
      <c r="D3934" s="43" t="str">
        <f t="shared" ca="1" si="1833"/>
        <v/>
      </c>
      <c r="E3934" s="43" t="str">
        <f t="shared" si="1844"/>
        <v/>
      </c>
      <c r="F3934" s="43" t="str">
        <f t="shared" si="1845"/>
        <v/>
      </c>
      <c r="G3934" s="43" t="str">
        <f>IF(A3934&lt;&gt;"",IF(A3934&lt;Data!$G$11*0.25,$C$13/$G$32,IF(A3934&gt;Data!$G$11*0.25,$C$13,$C$13*10)),"")</f>
        <v/>
      </c>
      <c r="H3934" s="43" t="str">
        <f>IF(A3934&lt;&gt;"",IF(Data!$G$9="constant",$C$13,IF(Data!$G$9="squeeze",G3934,F3934)),"")</f>
        <v/>
      </c>
      <c r="I3934" s="38" t="str">
        <f ca="1">IF(ISNUMBER(A3934),NORMINV(RAND(),0,IF(AND(Data!$G$9="squeeze",A3934&lt;Data!$G$11*0.25),$H$32,1)*$C$30*$C$13)*($C$14*$C$12),"")</f>
        <v/>
      </c>
      <c r="J3934" s="42" t="str">
        <f ca="1">IFERROR(IF(Data!$C$6="Real",B3934,I3934+J3933+($C$14*$C$12)*(NORMINV(RAND(),$C$15,CHOOSE($G$13,$C$13,F3934,G3934)))),"")</f>
        <v/>
      </c>
      <c r="K3934" s="88" t="str">
        <f>IF(ISNUMBER(A3934), IF($G$16="fixed",$G$17,MIN(H3934*Data!$C$7*$C$16*0.5,$C$17*Data!$C$7))*$C$12,"")</f>
        <v/>
      </c>
      <c r="L3934" s="42" t="str">
        <f t="shared" ca="1" si="1860"/>
        <v/>
      </c>
      <c r="M3934" s="44" t="str">
        <f t="shared" ca="1" si="1861"/>
        <v/>
      </c>
      <c r="N3934" s="44" t="str">
        <f t="shared" ca="1" si="1862"/>
        <v/>
      </c>
      <c r="O3934" s="108" t="str">
        <f t="shared" si="1846"/>
        <v/>
      </c>
      <c r="P3934" s="102" t="str">
        <f t="shared" si="1847"/>
        <v/>
      </c>
      <c r="Q3934" s="102" t="str">
        <f t="shared" si="1848"/>
        <v/>
      </c>
      <c r="R3934" s="120" t="str">
        <f t="shared" si="1849"/>
        <v/>
      </c>
      <c r="S3934" s="54" t="str">
        <f t="shared" si="1850"/>
        <v/>
      </c>
      <c r="T3934" s="5" t="str">
        <f t="shared" si="1851"/>
        <v/>
      </c>
      <c r="U3934" s="152" t="str">
        <f t="shared" si="1834"/>
        <v/>
      </c>
      <c r="V3934" s="152" t="str">
        <f t="shared" si="1835"/>
        <v/>
      </c>
      <c r="W3934" s="153" t="str">
        <f t="shared" si="1836"/>
        <v/>
      </c>
      <c r="X3934" s="153" t="str">
        <f t="shared" si="1837"/>
        <v/>
      </c>
      <c r="Y3934" s="153" t="str">
        <f t="shared" si="1838"/>
        <v/>
      </c>
      <c r="Z3934" s="153" t="str">
        <f t="shared" si="1839"/>
        <v/>
      </c>
      <c r="AA3934" s="152" t="str">
        <f t="shared" si="1840"/>
        <v/>
      </c>
      <c r="AB3934" s="152" t="str">
        <f t="shared" si="1841"/>
        <v/>
      </c>
      <c r="AC3934" s="154" t="str">
        <f t="shared" si="1852"/>
        <v/>
      </c>
      <c r="AD3934" s="154" t="str">
        <f t="shared" si="1853"/>
        <v/>
      </c>
      <c r="AE3934" s="3" t="str">
        <f t="shared" si="1854"/>
        <v/>
      </c>
      <c r="AF3934" s="3" t="str">
        <f t="shared" si="1855"/>
        <v/>
      </c>
      <c r="AG3934" s="3" t="str">
        <f t="shared" si="1856"/>
        <v/>
      </c>
      <c r="AH3934" s="4" t="str">
        <f t="shared" si="1857"/>
        <v/>
      </c>
      <c r="AI3934" s="75" t="str">
        <f t="shared" si="1858"/>
        <v/>
      </c>
      <c r="AJ3934" s="75" t="str">
        <f t="shared" si="1859"/>
        <v/>
      </c>
    </row>
    <row r="3935" spans="1:36" ht="14.25">
      <c r="A3935" s="41" t="str">
        <f t="shared" si="1842"/>
        <v/>
      </c>
      <c r="B3935" s="150" t="str">
        <f>IF(ISNUMBER(A3935),INDEX('MetaTrader Import'!$H$13:$J$5893,TRUNC(((A3935-$A$39+1)-1)/3)+1,MOD((A3935-$A$39+1)-1,3)+1),"")</f>
        <v/>
      </c>
      <c r="C3935" s="43" t="str">
        <f t="shared" si="1843"/>
        <v/>
      </c>
      <c r="D3935" s="43" t="str">
        <f t="shared" ca="1" si="1833"/>
        <v/>
      </c>
      <c r="E3935" s="43" t="str">
        <f t="shared" si="1844"/>
        <v/>
      </c>
      <c r="F3935" s="43" t="str">
        <f t="shared" si="1845"/>
        <v/>
      </c>
      <c r="G3935" s="43" t="str">
        <f>IF(A3935&lt;&gt;"",IF(A3935&lt;Data!$G$11*0.25,$C$13/$G$32,IF(A3935&gt;Data!$G$11*0.25,$C$13,$C$13*10)),"")</f>
        <v/>
      </c>
      <c r="H3935" s="43" t="str">
        <f>IF(A3935&lt;&gt;"",IF(Data!$G$9="constant",$C$13,IF(Data!$G$9="squeeze",G3935,F3935)),"")</f>
        <v/>
      </c>
      <c r="I3935" s="38" t="str">
        <f ca="1">IF(ISNUMBER(A3935),NORMINV(RAND(),0,IF(AND(Data!$G$9="squeeze",A3935&lt;Data!$G$11*0.25),$H$32,1)*$C$30*$C$13)*($C$14*$C$12),"")</f>
        <v/>
      </c>
      <c r="J3935" s="42" t="str">
        <f ca="1">IFERROR(IF(Data!$C$6="Real",B3935,I3935+J3934+($C$14*$C$12)*(NORMINV(RAND(),$C$15,CHOOSE($G$13,$C$13,F3935,G3935)))),"")</f>
        <v/>
      </c>
      <c r="K3935" s="88" t="str">
        <f>IF(ISNUMBER(A3935), IF($G$16="fixed",$G$17,MIN(H3935*Data!$C$7*$C$16*0.5,$C$17*Data!$C$7))*$C$12,"")</f>
        <v/>
      </c>
      <c r="L3935" s="42" t="str">
        <f t="shared" ca="1" si="1860"/>
        <v/>
      </c>
      <c r="M3935" s="44" t="str">
        <f t="shared" ca="1" si="1861"/>
        <v/>
      </c>
      <c r="N3935" s="44" t="str">
        <f t="shared" ca="1" si="1862"/>
        <v/>
      </c>
      <c r="O3935" s="108" t="str">
        <f t="shared" si="1846"/>
        <v/>
      </c>
      <c r="P3935" s="102" t="str">
        <f t="shared" si="1847"/>
        <v/>
      </c>
      <c r="Q3935" s="102" t="str">
        <f t="shared" si="1848"/>
        <v/>
      </c>
      <c r="R3935" s="120" t="str">
        <f t="shared" si="1849"/>
        <v/>
      </c>
      <c r="S3935" s="54" t="str">
        <f t="shared" si="1850"/>
        <v/>
      </c>
      <c r="T3935" s="5" t="str">
        <f t="shared" si="1851"/>
        <v/>
      </c>
      <c r="U3935" s="152" t="str">
        <f t="shared" si="1834"/>
        <v/>
      </c>
      <c r="V3935" s="152" t="str">
        <f t="shared" si="1835"/>
        <v/>
      </c>
      <c r="W3935" s="153" t="str">
        <f t="shared" si="1836"/>
        <v/>
      </c>
      <c r="X3935" s="153" t="str">
        <f t="shared" si="1837"/>
        <v/>
      </c>
      <c r="Y3935" s="153" t="str">
        <f t="shared" si="1838"/>
        <v/>
      </c>
      <c r="Z3935" s="153" t="str">
        <f t="shared" si="1839"/>
        <v/>
      </c>
      <c r="AA3935" s="152" t="str">
        <f t="shared" si="1840"/>
        <v/>
      </c>
      <c r="AB3935" s="152" t="str">
        <f t="shared" si="1841"/>
        <v/>
      </c>
      <c r="AC3935" s="154" t="str">
        <f t="shared" si="1852"/>
        <v/>
      </c>
      <c r="AD3935" s="154" t="str">
        <f t="shared" si="1853"/>
        <v/>
      </c>
      <c r="AE3935" s="3" t="str">
        <f t="shared" si="1854"/>
        <v/>
      </c>
      <c r="AF3935" s="3" t="str">
        <f t="shared" si="1855"/>
        <v/>
      </c>
      <c r="AG3935" s="3" t="str">
        <f t="shared" si="1856"/>
        <v/>
      </c>
      <c r="AH3935" s="4" t="str">
        <f t="shared" si="1857"/>
        <v/>
      </c>
      <c r="AI3935" s="75" t="str">
        <f t="shared" si="1858"/>
        <v/>
      </c>
      <c r="AJ3935" s="75" t="str">
        <f t="shared" si="1859"/>
        <v/>
      </c>
    </row>
    <row r="3936" spans="1:36" ht="14.25">
      <c r="A3936" s="41" t="str">
        <f t="shared" si="1842"/>
        <v/>
      </c>
      <c r="B3936" s="150" t="str">
        <f>IF(ISNUMBER(A3936),INDEX('MetaTrader Import'!$H$13:$J$5893,TRUNC(((A3936-$A$39+1)-1)/3)+1,MOD((A3936-$A$39+1)-1,3)+1),"")</f>
        <v/>
      </c>
      <c r="C3936" s="43" t="str">
        <f t="shared" si="1843"/>
        <v/>
      </c>
      <c r="D3936" s="43" t="str">
        <f t="shared" ca="1" si="1833"/>
        <v/>
      </c>
      <c r="E3936" s="43" t="str">
        <f t="shared" si="1844"/>
        <v/>
      </c>
      <c r="F3936" s="43" t="str">
        <f t="shared" si="1845"/>
        <v/>
      </c>
      <c r="G3936" s="43" t="str">
        <f>IF(A3936&lt;&gt;"",IF(A3936&lt;Data!$G$11*0.25,$C$13/$G$32,IF(A3936&gt;Data!$G$11*0.25,$C$13,$C$13*10)),"")</f>
        <v/>
      </c>
      <c r="H3936" s="43" t="str">
        <f>IF(A3936&lt;&gt;"",IF(Data!$G$9="constant",$C$13,IF(Data!$G$9="squeeze",G3936,F3936)),"")</f>
        <v/>
      </c>
      <c r="I3936" s="38" t="str">
        <f ca="1">IF(ISNUMBER(A3936),NORMINV(RAND(),0,IF(AND(Data!$G$9="squeeze",A3936&lt;Data!$G$11*0.25),$H$32,1)*$C$30*$C$13)*($C$14*$C$12),"")</f>
        <v/>
      </c>
      <c r="J3936" s="42" t="str">
        <f ca="1">IFERROR(IF(Data!$C$6="Real",B3936,I3936+J3935+($C$14*$C$12)*(NORMINV(RAND(),$C$15,CHOOSE($G$13,$C$13,F3936,G3936)))),"")</f>
        <v/>
      </c>
      <c r="K3936" s="88" t="str">
        <f>IF(ISNUMBER(A3936), IF($G$16="fixed",$G$17,MIN(H3936*Data!$C$7*$C$16*0.5,$C$17*Data!$C$7))*$C$12,"")</f>
        <v/>
      </c>
      <c r="L3936" s="42" t="str">
        <f t="shared" ca="1" si="1860"/>
        <v/>
      </c>
      <c r="M3936" s="44" t="str">
        <f t="shared" ca="1" si="1861"/>
        <v/>
      </c>
      <c r="N3936" s="44" t="str">
        <f t="shared" ca="1" si="1862"/>
        <v/>
      </c>
      <c r="O3936" s="108" t="str">
        <f t="shared" si="1846"/>
        <v/>
      </c>
      <c r="P3936" s="102" t="str">
        <f t="shared" si="1847"/>
        <v/>
      </c>
      <c r="Q3936" s="102" t="str">
        <f t="shared" si="1848"/>
        <v/>
      </c>
      <c r="R3936" s="120" t="str">
        <f t="shared" si="1849"/>
        <v/>
      </c>
      <c r="S3936" s="54" t="str">
        <f t="shared" si="1850"/>
        <v/>
      </c>
      <c r="T3936" s="5" t="str">
        <f t="shared" si="1851"/>
        <v/>
      </c>
      <c r="U3936" s="152" t="str">
        <f t="shared" si="1834"/>
        <v/>
      </c>
      <c r="V3936" s="152" t="str">
        <f t="shared" si="1835"/>
        <v/>
      </c>
      <c r="W3936" s="153" t="str">
        <f t="shared" si="1836"/>
        <v/>
      </c>
      <c r="X3936" s="153" t="str">
        <f t="shared" si="1837"/>
        <v/>
      </c>
      <c r="Y3936" s="153" t="str">
        <f t="shared" si="1838"/>
        <v/>
      </c>
      <c r="Z3936" s="153" t="str">
        <f t="shared" si="1839"/>
        <v/>
      </c>
      <c r="AA3936" s="152" t="str">
        <f t="shared" si="1840"/>
        <v/>
      </c>
      <c r="AB3936" s="152" t="str">
        <f t="shared" si="1841"/>
        <v/>
      </c>
      <c r="AC3936" s="154" t="str">
        <f t="shared" si="1852"/>
        <v/>
      </c>
      <c r="AD3936" s="154" t="str">
        <f t="shared" si="1853"/>
        <v/>
      </c>
      <c r="AE3936" s="3" t="str">
        <f t="shared" si="1854"/>
        <v/>
      </c>
      <c r="AF3936" s="3" t="str">
        <f t="shared" si="1855"/>
        <v/>
      </c>
      <c r="AG3936" s="3" t="str">
        <f t="shared" si="1856"/>
        <v/>
      </c>
      <c r="AH3936" s="4" t="str">
        <f t="shared" si="1857"/>
        <v/>
      </c>
      <c r="AI3936" s="75" t="str">
        <f t="shared" si="1858"/>
        <v/>
      </c>
      <c r="AJ3936" s="75" t="str">
        <f t="shared" si="1859"/>
        <v/>
      </c>
    </row>
    <row r="3937" spans="1:36" ht="14.25">
      <c r="A3937" s="41" t="str">
        <f t="shared" si="1842"/>
        <v/>
      </c>
      <c r="B3937" s="150" t="str">
        <f>IF(ISNUMBER(A3937),INDEX('MetaTrader Import'!$H$13:$J$5893,TRUNC(((A3937-$A$39+1)-1)/3)+1,MOD((A3937-$A$39+1)-1,3)+1),"")</f>
        <v/>
      </c>
      <c r="C3937" s="43" t="str">
        <f t="shared" si="1843"/>
        <v/>
      </c>
      <c r="D3937" s="43" t="str">
        <f t="shared" ca="1" si="1833"/>
        <v/>
      </c>
      <c r="E3937" s="43" t="str">
        <f t="shared" si="1844"/>
        <v/>
      </c>
      <c r="F3937" s="43" t="str">
        <f t="shared" si="1845"/>
        <v/>
      </c>
      <c r="G3937" s="43" t="str">
        <f>IF(A3937&lt;&gt;"",IF(A3937&lt;Data!$G$11*0.25,$C$13/$G$32,IF(A3937&gt;Data!$G$11*0.25,$C$13,$C$13*10)),"")</f>
        <v/>
      </c>
      <c r="H3937" s="43" t="str">
        <f>IF(A3937&lt;&gt;"",IF(Data!$G$9="constant",$C$13,IF(Data!$G$9="squeeze",G3937,F3937)),"")</f>
        <v/>
      </c>
      <c r="I3937" s="38" t="str">
        <f ca="1">IF(ISNUMBER(A3937),NORMINV(RAND(),0,IF(AND(Data!$G$9="squeeze",A3937&lt;Data!$G$11*0.25),$H$32,1)*$C$30*$C$13)*($C$14*$C$12),"")</f>
        <v/>
      </c>
      <c r="J3937" s="42" t="str">
        <f ca="1">IFERROR(IF(Data!$C$6="Real",B3937,I3937+J3936+($C$14*$C$12)*(NORMINV(RAND(),$C$15,CHOOSE($G$13,$C$13,F3937,G3937)))),"")</f>
        <v/>
      </c>
      <c r="K3937" s="88" t="str">
        <f>IF(ISNUMBER(A3937), IF($G$16="fixed",$G$17,MIN(H3937*Data!$C$7*$C$16*0.5,$C$17*Data!$C$7))*$C$12,"")</f>
        <v/>
      </c>
      <c r="L3937" s="42" t="str">
        <f t="shared" ca="1" si="1860"/>
        <v/>
      </c>
      <c r="M3937" s="44" t="str">
        <f t="shared" ca="1" si="1861"/>
        <v/>
      </c>
      <c r="N3937" s="44" t="str">
        <f t="shared" ca="1" si="1862"/>
        <v/>
      </c>
      <c r="O3937" s="108" t="str">
        <f t="shared" si="1846"/>
        <v/>
      </c>
      <c r="P3937" s="102" t="str">
        <f t="shared" si="1847"/>
        <v/>
      </c>
      <c r="Q3937" s="102" t="str">
        <f t="shared" si="1848"/>
        <v/>
      </c>
      <c r="R3937" s="120" t="str">
        <f t="shared" si="1849"/>
        <v/>
      </c>
      <c r="S3937" s="54" t="str">
        <f t="shared" si="1850"/>
        <v/>
      </c>
      <c r="T3937" s="5" t="str">
        <f t="shared" si="1851"/>
        <v/>
      </c>
      <c r="U3937" s="152" t="str">
        <f t="shared" si="1834"/>
        <v/>
      </c>
      <c r="V3937" s="152" t="str">
        <f t="shared" si="1835"/>
        <v/>
      </c>
      <c r="W3937" s="153" t="str">
        <f t="shared" si="1836"/>
        <v/>
      </c>
      <c r="X3937" s="153" t="str">
        <f t="shared" si="1837"/>
        <v/>
      </c>
      <c r="Y3937" s="153" t="str">
        <f t="shared" si="1838"/>
        <v/>
      </c>
      <c r="Z3937" s="153" t="str">
        <f t="shared" si="1839"/>
        <v/>
      </c>
      <c r="AA3937" s="152" t="str">
        <f t="shared" si="1840"/>
        <v/>
      </c>
      <c r="AB3937" s="152" t="str">
        <f t="shared" si="1841"/>
        <v/>
      </c>
      <c r="AC3937" s="154" t="str">
        <f t="shared" si="1852"/>
        <v/>
      </c>
      <c r="AD3937" s="154" t="str">
        <f t="shared" si="1853"/>
        <v/>
      </c>
      <c r="AE3937" s="3" t="str">
        <f t="shared" si="1854"/>
        <v/>
      </c>
      <c r="AF3937" s="3" t="str">
        <f t="shared" si="1855"/>
        <v/>
      </c>
      <c r="AG3937" s="3" t="str">
        <f t="shared" si="1856"/>
        <v/>
      </c>
      <c r="AH3937" s="4" t="str">
        <f t="shared" si="1857"/>
        <v/>
      </c>
      <c r="AI3937" s="75" t="str">
        <f t="shared" si="1858"/>
        <v/>
      </c>
      <c r="AJ3937" s="75" t="str">
        <f t="shared" si="1859"/>
        <v/>
      </c>
    </row>
    <row r="3938" spans="1:36" ht="14.25">
      <c r="A3938" s="41" t="str">
        <f t="shared" si="1842"/>
        <v/>
      </c>
      <c r="B3938" s="150" t="str">
        <f>IF(ISNUMBER(A3938),INDEX('MetaTrader Import'!$H$13:$J$5893,TRUNC(((A3938-$A$39+1)-1)/3)+1,MOD((A3938-$A$39+1)-1,3)+1),"")</f>
        <v/>
      </c>
      <c r="C3938" s="43" t="str">
        <f t="shared" si="1843"/>
        <v/>
      </c>
      <c r="D3938" s="43" t="str">
        <f t="shared" ca="1" si="1833"/>
        <v/>
      </c>
      <c r="E3938" s="43" t="str">
        <f t="shared" si="1844"/>
        <v/>
      </c>
      <c r="F3938" s="43" t="str">
        <f t="shared" si="1845"/>
        <v/>
      </c>
      <c r="G3938" s="43" t="str">
        <f>IF(A3938&lt;&gt;"",IF(A3938&lt;Data!$G$11*0.25,$C$13/$G$32,IF(A3938&gt;Data!$G$11*0.25,$C$13,$C$13*10)),"")</f>
        <v/>
      </c>
      <c r="H3938" s="43" t="str">
        <f>IF(A3938&lt;&gt;"",IF(Data!$G$9="constant",$C$13,IF(Data!$G$9="squeeze",G3938,F3938)),"")</f>
        <v/>
      </c>
      <c r="I3938" s="38" t="str">
        <f ca="1">IF(ISNUMBER(A3938),NORMINV(RAND(),0,IF(AND(Data!$G$9="squeeze",A3938&lt;Data!$G$11*0.25),$H$32,1)*$C$30*$C$13)*($C$14*$C$12),"")</f>
        <v/>
      </c>
      <c r="J3938" s="42" t="str">
        <f ca="1">IFERROR(IF(Data!$C$6="Real",B3938,I3938+J3937+($C$14*$C$12)*(NORMINV(RAND(),$C$15,CHOOSE($G$13,$C$13,F3938,G3938)))),"")</f>
        <v/>
      </c>
      <c r="K3938" s="88" t="str">
        <f>IF(ISNUMBER(A3938), IF($G$16="fixed",$G$17,MIN(H3938*Data!$C$7*$C$16*0.5,$C$17*Data!$C$7))*$C$12,"")</f>
        <v/>
      </c>
      <c r="L3938" s="42" t="str">
        <f t="shared" ca="1" si="1860"/>
        <v/>
      </c>
      <c r="M3938" s="44" t="str">
        <f t="shared" ca="1" si="1861"/>
        <v/>
      </c>
      <c r="N3938" s="44" t="str">
        <f t="shared" ca="1" si="1862"/>
        <v/>
      </c>
      <c r="O3938" s="108" t="str">
        <f t="shared" si="1846"/>
        <v/>
      </c>
      <c r="P3938" s="102" t="str">
        <f t="shared" si="1847"/>
        <v/>
      </c>
      <c r="Q3938" s="102" t="str">
        <f t="shared" si="1848"/>
        <v/>
      </c>
      <c r="R3938" s="120" t="str">
        <f t="shared" si="1849"/>
        <v/>
      </c>
      <c r="S3938" s="54" t="str">
        <f t="shared" si="1850"/>
        <v/>
      </c>
      <c r="T3938" s="5" t="str">
        <f t="shared" si="1851"/>
        <v/>
      </c>
      <c r="U3938" s="152" t="str">
        <f t="shared" si="1834"/>
        <v/>
      </c>
      <c r="V3938" s="152" t="str">
        <f t="shared" si="1835"/>
        <v/>
      </c>
      <c r="W3938" s="153" t="str">
        <f t="shared" si="1836"/>
        <v/>
      </c>
      <c r="X3938" s="153" t="str">
        <f t="shared" si="1837"/>
        <v/>
      </c>
      <c r="Y3938" s="153" t="str">
        <f t="shared" si="1838"/>
        <v/>
      </c>
      <c r="Z3938" s="153" t="str">
        <f t="shared" si="1839"/>
        <v/>
      </c>
      <c r="AA3938" s="152" t="str">
        <f t="shared" si="1840"/>
        <v/>
      </c>
      <c r="AB3938" s="152" t="str">
        <f t="shared" si="1841"/>
        <v/>
      </c>
      <c r="AC3938" s="154" t="str">
        <f t="shared" si="1852"/>
        <v/>
      </c>
      <c r="AD3938" s="154" t="str">
        <f t="shared" si="1853"/>
        <v/>
      </c>
      <c r="AE3938" s="3" t="str">
        <f t="shared" si="1854"/>
        <v/>
      </c>
      <c r="AF3938" s="3" t="str">
        <f t="shared" si="1855"/>
        <v/>
      </c>
      <c r="AG3938" s="3" t="str">
        <f t="shared" si="1856"/>
        <v/>
      </c>
      <c r="AH3938" s="4" t="str">
        <f t="shared" si="1857"/>
        <v/>
      </c>
      <c r="AI3938" s="75" t="str">
        <f t="shared" si="1858"/>
        <v/>
      </c>
      <c r="AJ3938" s="75" t="str">
        <f t="shared" si="1859"/>
        <v/>
      </c>
    </row>
    <row r="3939" spans="1:36" ht="14.25">
      <c r="A3939" s="41" t="str">
        <f t="shared" si="1842"/>
        <v/>
      </c>
      <c r="B3939" s="150" t="str">
        <f>IF(ISNUMBER(A3939),INDEX('MetaTrader Import'!$H$13:$J$5893,TRUNC(((A3939-$A$39+1)-1)/3)+1,MOD((A3939-$A$39+1)-1,3)+1),"")</f>
        <v/>
      </c>
      <c r="C3939" s="43" t="str">
        <f t="shared" si="1843"/>
        <v/>
      </c>
      <c r="D3939" s="43" t="str">
        <f t="shared" ca="1" si="1833"/>
        <v/>
      </c>
      <c r="E3939" s="43" t="str">
        <f t="shared" si="1844"/>
        <v/>
      </c>
      <c r="F3939" s="43" t="str">
        <f t="shared" si="1845"/>
        <v/>
      </c>
      <c r="G3939" s="43" t="str">
        <f>IF(A3939&lt;&gt;"",IF(A3939&lt;Data!$G$11*0.25,$C$13/$G$32,IF(A3939&gt;Data!$G$11*0.25,$C$13,$C$13*10)),"")</f>
        <v/>
      </c>
      <c r="H3939" s="43" t="str">
        <f>IF(A3939&lt;&gt;"",IF(Data!$G$9="constant",$C$13,IF(Data!$G$9="squeeze",G3939,F3939)),"")</f>
        <v/>
      </c>
      <c r="I3939" s="38" t="str">
        <f ca="1">IF(ISNUMBER(A3939),NORMINV(RAND(),0,IF(AND(Data!$G$9="squeeze",A3939&lt;Data!$G$11*0.25),$H$32,1)*$C$30*$C$13)*($C$14*$C$12),"")</f>
        <v/>
      </c>
      <c r="J3939" s="42" t="str">
        <f ca="1">IFERROR(IF(Data!$C$6="Real",B3939,I3939+J3938+($C$14*$C$12)*(NORMINV(RAND(),$C$15,CHOOSE($G$13,$C$13,F3939,G3939)))),"")</f>
        <v/>
      </c>
      <c r="K3939" s="88" t="str">
        <f>IF(ISNUMBER(A3939), IF($G$16="fixed",$G$17,MIN(H3939*Data!$C$7*$C$16*0.5,$C$17*Data!$C$7))*$C$12,"")</f>
        <v/>
      </c>
      <c r="L3939" s="42" t="str">
        <f t="shared" ca="1" si="1860"/>
        <v/>
      </c>
      <c r="M3939" s="44" t="str">
        <f t="shared" ca="1" si="1861"/>
        <v/>
      </c>
      <c r="N3939" s="44" t="str">
        <f t="shared" ca="1" si="1862"/>
        <v/>
      </c>
      <c r="O3939" s="108" t="str">
        <f t="shared" si="1846"/>
        <v/>
      </c>
      <c r="P3939" s="102" t="str">
        <f t="shared" si="1847"/>
        <v/>
      </c>
      <c r="Q3939" s="102" t="str">
        <f t="shared" si="1848"/>
        <v/>
      </c>
      <c r="R3939" s="120" t="str">
        <f t="shared" si="1849"/>
        <v/>
      </c>
      <c r="S3939" s="54" t="str">
        <f t="shared" si="1850"/>
        <v/>
      </c>
      <c r="T3939" s="5" t="str">
        <f t="shared" si="1851"/>
        <v/>
      </c>
      <c r="U3939" s="152" t="str">
        <f t="shared" si="1834"/>
        <v/>
      </c>
      <c r="V3939" s="152" t="str">
        <f t="shared" si="1835"/>
        <v/>
      </c>
      <c r="W3939" s="153" t="str">
        <f t="shared" si="1836"/>
        <v/>
      </c>
      <c r="X3939" s="153" t="str">
        <f t="shared" si="1837"/>
        <v/>
      </c>
      <c r="Y3939" s="153" t="str">
        <f t="shared" si="1838"/>
        <v/>
      </c>
      <c r="Z3939" s="153" t="str">
        <f t="shared" si="1839"/>
        <v/>
      </c>
      <c r="AA3939" s="152" t="str">
        <f t="shared" si="1840"/>
        <v/>
      </c>
      <c r="AB3939" s="152" t="str">
        <f t="shared" si="1841"/>
        <v/>
      </c>
      <c r="AC3939" s="154" t="str">
        <f t="shared" si="1852"/>
        <v/>
      </c>
      <c r="AD3939" s="154" t="str">
        <f t="shared" si="1853"/>
        <v/>
      </c>
      <c r="AE3939" s="3" t="str">
        <f t="shared" si="1854"/>
        <v/>
      </c>
      <c r="AF3939" s="3" t="str">
        <f t="shared" si="1855"/>
        <v/>
      </c>
      <c r="AG3939" s="3" t="str">
        <f t="shared" si="1856"/>
        <v/>
      </c>
      <c r="AH3939" s="4" t="str">
        <f t="shared" si="1857"/>
        <v/>
      </c>
      <c r="AI3939" s="75" t="str">
        <f t="shared" si="1858"/>
        <v/>
      </c>
      <c r="AJ3939" s="75" t="str">
        <f t="shared" si="1859"/>
        <v/>
      </c>
    </row>
    <row r="3940" spans="1:36" ht="14.25">
      <c r="A3940" s="41" t="str">
        <f t="shared" si="1842"/>
        <v/>
      </c>
      <c r="B3940" s="150" t="str">
        <f>IF(ISNUMBER(A3940),INDEX('MetaTrader Import'!$H$13:$J$5893,TRUNC(((A3940-$A$39+1)-1)/3)+1,MOD((A3940-$A$39+1)-1,3)+1),"")</f>
        <v/>
      </c>
      <c r="C3940" s="43" t="str">
        <f t="shared" si="1843"/>
        <v/>
      </c>
      <c r="D3940" s="43" t="str">
        <f t="shared" ca="1" si="1833"/>
        <v/>
      </c>
      <c r="E3940" s="43" t="str">
        <f t="shared" si="1844"/>
        <v/>
      </c>
      <c r="F3940" s="43" t="str">
        <f t="shared" si="1845"/>
        <v/>
      </c>
      <c r="G3940" s="43" t="str">
        <f>IF(A3940&lt;&gt;"",IF(A3940&lt;Data!$G$11*0.25,$C$13/$G$32,IF(A3940&gt;Data!$G$11*0.25,$C$13,$C$13*10)),"")</f>
        <v/>
      </c>
      <c r="H3940" s="43" t="str">
        <f>IF(A3940&lt;&gt;"",IF(Data!$G$9="constant",$C$13,IF(Data!$G$9="squeeze",G3940,F3940)),"")</f>
        <v/>
      </c>
      <c r="I3940" s="38" t="str">
        <f ca="1">IF(ISNUMBER(A3940),NORMINV(RAND(),0,IF(AND(Data!$G$9="squeeze",A3940&lt;Data!$G$11*0.25),$H$32,1)*$C$30*$C$13)*($C$14*$C$12),"")</f>
        <v/>
      </c>
      <c r="J3940" s="42" t="str">
        <f ca="1">IFERROR(IF(Data!$C$6="Real",B3940,I3940+J3939+($C$14*$C$12)*(NORMINV(RAND(),$C$15,CHOOSE($G$13,$C$13,F3940,G3940)))),"")</f>
        <v/>
      </c>
      <c r="K3940" s="88" t="str">
        <f>IF(ISNUMBER(A3940), IF($G$16="fixed",$G$17,MIN(H3940*Data!$C$7*$C$16*0.5,$C$17*Data!$C$7))*$C$12,"")</f>
        <v/>
      </c>
      <c r="L3940" s="42" t="str">
        <f t="shared" ca="1" si="1860"/>
        <v/>
      </c>
      <c r="M3940" s="44" t="str">
        <f t="shared" ca="1" si="1861"/>
        <v/>
      </c>
      <c r="N3940" s="44" t="str">
        <f t="shared" ca="1" si="1862"/>
        <v/>
      </c>
      <c r="O3940" s="108" t="str">
        <f t="shared" si="1846"/>
        <v/>
      </c>
      <c r="P3940" s="102" t="str">
        <f t="shared" si="1847"/>
        <v/>
      </c>
      <c r="Q3940" s="102" t="str">
        <f t="shared" si="1848"/>
        <v/>
      </c>
      <c r="R3940" s="120" t="str">
        <f t="shared" si="1849"/>
        <v/>
      </c>
      <c r="S3940" s="54" t="str">
        <f t="shared" si="1850"/>
        <v/>
      </c>
      <c r="T3940" s="5" t="str">
        <f t="shared" si="1851"/>
        <v/>
      </c>
      <c r="U3940" s="152" t="str">
        <f t="shared" si="1834"/>
        <v/>
      </c>
      <c r="V3940" s="152" t="str">
        <f t="shared" si="1835"/>
        <v/>
      </c>
      <c r="W3940" s="153" t="str">
        <f t="shared" si="1836"/>
        <v/>
      </c>
      <c r="X3940" s="153" t="str">
        <f t="shared" si="1837"/>
        <v/>
      </c>
      <c r="Y3940" s="153" t="str">
        <f t="shared" si="1838"/>
        <v/>
      </c>
      <c r="Z3940" s="153" t="str">
        <f t="shared" si="1839"/>
        <v/>
      </c>
      <c r="AA3940" s="152" t="str">
        <f t="shared" si="1840"/>
        <v/>
      </c>
      <c r="AB3940" s="152" t="str">
        <f t="shared" si="1841"/>
        <v/>
      </c>
      <c r="AC3940" s="154" t="str">
        <f t="shared" si="1852"/>
        <v/>
      </c>
      <c r="AD3940" s="154" t="str">
        <f t="shared" si="1853"/>
        <v/>
      </c>
      <c r="AE3940" s="3" t="str">
        <f t="shared" si="1854"/>
        <v/>
      </c>
      <c r="AF3940" s="3" t="str">
        <f t="shared" si="1855"/>
        <v/>
      </c>
      <c r="AG3940" s="3" t="str">
        <f t="shared" si="1856"/>
        <v/>
      </c>
      <c r="AH3940" s="4" t="str">
        <f t="shared" si="1857"/>
        <v/>
      </c>
      <c r="AI3940" s="75" t="str">
        <f t="shared" si="1858"/>
        <v/>
      </c>
      <c r="AJ3940" s="75" t="str">
        <f t="shared" si="1859"/>
        <v/>
      </c>
    </row>
    <row r="3941" spans="1:36" ht="14.25">
      <c r="A3941" s="41" t="str">
        <f t="shared" si="1842"/>
        <v/>
      </c>
      <c r="B3941" s="150" t="str">
        <f>IF(ISNUMBER(A3941),INDEX('MetaTrader Import'!$H$13:$J$5893,TRUNC(((A3941-$A$39+1)-1)/3)+1,MOD((A3941-$A$39+1)-1,3)+1),"")</f>
        <v/>
      </c>
      <c r="C3941" s="43" t="str">
        <f t="shared" si="1843"/>
        <v/>
      </c>
      <c r="D3941" s="43" t="str">
        <f t="shared" ca="1" si="1833"/>
        <v/>
      </c>
      <c r="E3941" s="43" t="str">
        <f t="shared" si="1844"/>
        <v/>
      </c>
      <c r="F3941" s="43" t="str">
        <f t="shared" si="1845"/>
        <v/>
      </c>
      <c r="G3941" s="43" t="str">
        <f>IF(A3941&lt;&gt;"",IF(A3941&lt;Data!$G$11*0.25,$C$13/$G$32,IF(A3941&gt;Data!$G$11*0.25,$C$13,$C$13*10)),"")</f>
        <v/>
      </c>
      <c r="H3941" s="43" t="str">
        <f>IF(A3941&lt;&gt;"",IF(Data!$G$9="constant",$C$13,IF(Data!$G$9="squeeze",G3941,F3941)),"")</f>
        <v/>
      </c>
      <c r="I3941" s="38" t="str">
        <f ca="1">IF(ISNUMBER(A3941),NORMINV(RAND(),0,IF(AND(Data!$G$9="squeeze",A3941&lt;Data!$G$11*0.25),$H$32,1)*$C$30*$C$13)*($C$14*$C$12),"")</f>
        <v/>
      </c>
      <c r="J3941" s="42" t="str">
        <f ca="1">IFERROR(IF(Data!$C$6="Real",B3941,I3941+J3940+($C$14*$C$12)*(NORMINV(RAND(),$C$15,CHOOSE($G$13,$C$13,F3941,G3941)))),"")</f>
        <v/>
      </c>
      <c r="K3941" s="88" t="str">
        <f>IF(ISNUMBER(A3941), IF($G$16="fixed",$G$17,MIN(H3941*Data!$C$7*$C$16*0.5,$C$17*Data!$C$7))*$C$12,"")</f>
        <v/>
      </c>
      <c r="L3941" s="42" t="str">
        <f t="shared" ca="1" si="1860"/>
        <v/>
      </c>
      <c r="M3941" s="44" t="str">
        <f t="shared" ca="1" si="1861"/>
        <v/>
      </c>
      <c r="N3941" s="44" t="str">
        <f t="shared" ca="1" si="1862"/>
        <v/>
      </c>
      <c r="O3941" s="108" t="str">
        <f t="shared" si="1846"/>
        <v/>
      </c>
      <c r="P3941" s="102" t="str">
        <f t="shared" si="1847"/>
        <v/>
      </c>
      <c r="Q3941" s="102" t="str">
        <f t="shared" si="1848"/>
        <v/>
      </c>
      <c r="R3941" s="120" t="str">
        <f t="shared" si="1849"/>
        <v/>
      </c>
      <c r="S3941" s="54" t="str">
        <f t="shared" si="1850"/>
        <v/>
      </c>
      <c r="T3941" s="5" t="str">
        <f t="shared" si="1851"/>
        <v/>
      </c>
      <c r="U3941" s="152" t="str">
        <f t="shared" si="1834"/>
        <v/>
      </c>
      <c r="V3941" s="152" t="str">
        <f t="shared" si="1835"/>
        <v/>
      </c>
      <c r="W3941" s="153" t="str">
        <f t="shared" si="1836"/>
        <v/>
      </c>
      <c r="X3941" s="153" t="str">
        <f t="shared" si="1837"/>
        <v/>
      </c>
      <c r="Y3941" s="153" t="str">
        <f t="shared" si="1838"/>
        <v/>
      </c>
      <c r="Z3941" s="153" t="str">
        <f t="shared" si="1839"/>
        <v/>
      </c>
      <c r="AA3941" s="152" t="str">
        <f t="shared" si="1840"/>
        <v/>
      </c>
      <c r="AB3941" s="152" t="str">
        <f t="shared" si="1841"/>
        <v/>
      </c>
      <c r="AC3941" s="154" t="str">
        <f t="shared" si="1852"/>
        <v/>
      </c>
      <c r="AD3941" s="154" t="str">
        <f t="shared" si="1853"/>
        <v/>
      </c>
      <c r="AE3941" s="3" t="str">
        <f t="shared" si="1854"/>
        <v/>
      </c>
      <c r="AF3941" s="3" t="str">
        <f t="shared" si="1855"/>
        <v/>
      </c>
      <c r="AG3941" s="3" t="str">
        <f t="shared" si="1856"/>
        <v/>
      </c>
      <c r="AH3941" s="4" t="str">
        <f t="shared" si="1857"/>
        <v/>
      </c>
      <c r="AI3941" s="75" t="str">
        <f t="shared" si="1858"/>
        <v/>
      </c>
      <c r="AJ3941" s="75" t="str">
        <f t="shared" si="1859"/>
        <v/>
      </c>
    </row>
    <row r="3942" spans="1:36" ht="14.25">
      <c r="A3942" s="41" t="str">
        <f t="shared" si="1842"/>
        <v/>
      </c>
      <c r="B3942" s="150" t="str">
        <f>IF(ISNUMBER(A3942),INDEX('MetaTrader Import'!$H$13:$J$5893,TRUNC(((A3942-$A$39+1)-1)/3)+1,MOD((A3942-$A$39+1)-1,3)+1),"")</f>
        <v/>
      </c>
      <c r="C3942" s="43" t="str">
        <f t="shared" si="1843"/>
        <v/>
      </c>
      <c r="D3942" s="43" t="str">
        <f t="shared" ca="1" si="1833"/>
        <v/>
      </c>
      <c r="E3942" s="43" t="str">
        <f t="shared" si="1844"/>
        <v/>
      </c>
      <c r="F3942" s="43" t="str">
        <f t="shared" si="1845"/>
        <v/>
      </c>
      <c r="G3942" s="43" t="str">
        <f>IF(A3942&lt;&gt;"",IF(A3942&lt;Data!$G$11*0.25,$C$13/$G$32,IF(A3942&gt;Data!$G$11*0.25,$C$13,$C$13*10)),"")</f>
        <v/>
      </c>
      <c r="H3942" s="43" t="str">
        <f>IF(A3942&lt;&gt;"",IF(Data!$G$9="constant",$C$13,IF(Data!$G$9="squeeze",G3942,F3942)),"")</f>
        <v/>
      </c>
      <c r="I3942" s="38" t="str">
        <f ca="1">IF(ISNUMBER(A3942),NORMINV(RAND(),0,IF(AND(Data!$G$9="squeeze",A3942&lt;Data!$G$11*0.25),$H$32,1)*$C$30*$C$13)*($C$14*$C$12),"")</f>
        <v/>
      </c>
      <c r="J3942" s="42" t="str">
        <f ca="1">IFERROR(IF(Data!$C$6="Real",B3942,I3942+J3941+($C$14*$C$12)*(NORMINV(RAND(),$C$15,CHOOSE($G$13,$C$13,F3942,G3942)))),"")</f>
        <v/>
      </c>
      <c r="K3942" s="88" t="str">
        <f>IF(ISNUMBER(A3942), IF($G$16="fixed",$G$17,MIN(H3942*Data!$C$7*$C$16*0.5,$C$17*Data!$C$7))*$C$12,"")</f>
        <v/>
      </c>
      <c r="L3942" s="42" t="str">
        <f t="shared" ca="1" si="1860"/>
        <v/>
      </c>
      <c r="M3942" s="44" t="str">
        <f t="shared" ca="1" si="1861"/>
        <v/>
      </c>
      <c r="N3942" s="44" t="str">
        <f t="shared" ca="1" si="1862"/>
        <v/>
      </c>
      <c r="O3942" s="108" t="str">
        <f t="shared" si="1846"/>
        <v/>
      </c>
      <c r="P3942" s="102" t="str">
        <f t="shared" si="1847"/>
        <v/>
      </c>
      <c r="Q3942" s="102" t="str">
        <f t="shared" si="1848"/>
        <v/>
      </c>
      <c r="R3942" s="120" t="str">
        <f t="shared" si="1849"/>
        <v/>
      </c>
      <c r="S3942" s="54" t="str">
        <f t="shared" si="1850"/>
        <v/>
      </c>
      <c r="T3942" s="5" t="str">
        <f t="shared" si="1851"/>
        <v/>
      </c>
      <c r="U3942" s="152" t="str">
        <f t="shared" si="1834"/>
        <v/>
      </c>
      <c r="V3942" s="152" t="str">
        <f t="shared" si="1835"/>
        <v/>
      </c>
      <c r="W3942" s="153" t="str">
        <f t="shared" si="1836"/>
        <v/>
      </c>
      <c r="X3942" s="153" t="str">
        <f t="shared" si="1837"/>
        <v/>
      </c>
      <c r="Y3942" s="153" t="str">
        <f t="shared" si="1838"/>
        <v/>
      </c>
      <c r="Z3942" s="153" t="str">
        <f t="shared" si="1839"/>
        <v/>
      </c>
      <c r="AA3942" s="152" t="str">
        <f t="shared" si="1840"/>
        <v/>
      </c>
      <c r="AB3942" s="152" t="str">
        <f t="shared" si="1841"/>
        <v/>
      </c>
      <c r="AC3942" s="154" t="str">
        <f t="shared" si="1852"/>
        <v/>
      </c>
      <c r="AD3942" s="154" t="str">
        <f t="shared" si="1853"/>
        <v/>
      </c>
      <c r="AE3942" s="3" t="str">
        <f t="shared" si="1854"/>
        <v/>
      </c>
      <c r="AF3942" s="3" t="str">
        <f t="shared" si="1855"/>
        <v/>
      </c>
      <c r="AG3942" s="3" t="str">
        <f t="shared" si="1856"/>
        <v/>
      </c>
      <c r="AH3942" s="4" t="str">
        <f t="shared" si="1857"/>
        <v/>
      </c>
      <c r="AI3942" s="75" t="str">
        <f t="shared" si="1858"/>
        <v/>
      </c>
      <c r="AJ3942" s="75" t="str">
        <f t="shared" si="1859"/>
        <v/>
      </c>
    </row>
    <row r="3943" spans="1:36" ht="14.25">
      <c r="A3943" s="41" t="str">
        <f t="shared" si="1842"/>
        <v/>
      </c>
      <c r="B3943" s="150" t="str">
        <f>IF(ISNUMBER(A3943),INDEX('MetaTrader Import'!$H$13:$J$5893,TRUNC(((A3943-$A$39+1)-1)/3)+1,MOD((A3943-$A$39+1)-1,3)+1),"")</f>
        <v/>
      </c>
      <c r="C3943" s="43" t="str">
        <f t="shared" si="1843"/>
        <v/>
      </c>
      <c r="D3943" s="43" t="str">
        <f t="shared" ca="1" si="1833"/>
        <v/>
      </c>
      <c r="E3943" s="43" t="str">
        <f t="shared" si="1844"/>
        <v/>
      </c>
      <c r="F3943" s="43" t="str">
        <f t="shared" si="1845"/>
        <v/>
      </c>
      <c r="G3943" s="43" t="str">
        <f>IF(A3943&lt;&gt;"",IF(A3943&lt;Data!$G$11*0.25,$C$13/$G$32,IF(A3943&gt;Data!$G$11*0.25,$C$13,$C$13*10)),"")</f>
        <v/>
      </c>
      <c r="H3943" s="43" t="str">
        <f>IF(A3943&lt;&gt;"",IF(Data!$G$9="constant",$C$13,IF(Data!$G$9="squeeze",G3943,F3943)),"")</f>
        <v/>
      </c>
      <c r="I3943" s="38" t="str">
        <f ca="1">IF(ISNUMBER(A3943),NORMINV(RAND(),0,IF(AND(Data!$G$9="squeeze",A3943&lt;Data!$G$11*0.25),$H$32,1)*$C$30*$C$13)*($C$14*$C$12),"")</f>
        <v/>
      </c>
      <c r="J3943" s="42" t="str">
        <f ca="1">IFERROR(IF(Data!$C$6="Real",B3943,I3943+J3942+($C$14*$C$12)*(NORMINV(RAND(),$C$15,CHOOSE($G$13,$C$13,F3943,G3943)))),"")</f>
        <v/>
      </c>
      <c r="K3943" s="88" t="str">
        <f>IF(ISNUMBER(A3943), IF($G$16="fixed",$G$17,MIN(H3943*Data!$C$7*$C$16*0.5,$C$17*Data!$C$7))*$C$12,"")</f>
        <v/>
      </c>
      <c r="L3943" s="42" t="str">
        <f t="shared" ca="1" si="1860"/>
        <v/>
      </c>
      <c r="M3943" s="44" t="str">
        <f t="shared" ca="1" si="1861"/>
        <v/>
      </c>
      <c r="N3943" s="44" t="str">
        <f t="shared" ca="1" si="1862"/>
        <v/>
      </c>
      <c r="O3943" s="108" t="str">
        <f t="shared" si="1846"/>
        <v/>
      </c>
      <c r="P3943" s="102" t="str">
        <f t="shared" si="1847"/>
        <v/>
      </c>
      <c r="Q3943" s="102" t="str">
        <f t="shared" si="1848"/>
        <v/>
      </c>
      <c r="R3943" s="120" t="str">
        <f t="shared" si="1849"/>
        <v/>
      </c>
      <c r="S3943" s="54" t="str">
        <f t="shared" si="1850"/>
        <v/>
      </c>
      <c r="T3943" s="5" t="str">
        <f t="shared" si="1851"/>
        <v/>
      </c>
      <c r="U3943" s="152" t="str">
        <f t="shared" si="1834"/>
        <v/>
      </c>
      <c r="V3943" s="152" t="str">
        <f t="shared" si="1835"/>
        <v/>
      </c>
      <c r="W3943" s="153" t="str">
        <f t="shared" si="1836"/>
        <v/>
      </c>
      <c r="X3943" s="153" t="str">
        <f t="shared" si="1837"/>
        <v/>
      </c>
      <c r="Y3943" s="153" t="str">
        <f t="shared" si="1838"/>
        <v/>
      </c>
      <c r="Z3943" s="153" t="str">
        <f t="shared" si="1839"/>
        <v/>
      </c>
      <c r="AA3943" s="152" t="str">
        <f t="shared" si="1840"/>
        <v/>
      </c>
      <c r="AB3943" s="152" t="str">
        <f t="shared" si="1841"/>
        <v/>
      </c>
      <c r="AC3943" s="154" t="str">
        <f t="shared" si="1852"/>
        <v/>
      </c>
      <c r="AD3943" s="154" t="str">
        <f t="shared" si="1853"/>
        <v/>
      </c>
      <c r="AE3943" s="3" t="str">
        <f t="shared" si="1854"/>
        <v/>
      </c>
      <c r="AF3943" s="3" t="str">
        <f t="shared" si="1855"/>
        <v/>
      </c>
      <c r="AG3943" s="3" t="str">
        <f t="shared" si="1856"/>
        <v/>
      </c>
      <c r="AH3943" s="4" t="str">
        <f t="shared" si="1857"/>
        <v/>
      </c>
      <c r="AI3943" s="75" t="str">
        <f t="shared" si="1858"/>
        <v/>
      </c>
      <c r="AJ3943" s="75" t="str">
        <f t="shared" si="1859"/>
        <v/>
      </c>
    </row>
    <row r="3944" spans="1:36" ht="14.25">
      <c r="A3944" s="41" t="str">
        <f t="shared" si="1842"/>
        <v/>
      </c>
      <c r="B3944" s="150" t="str">
        <f>IF(ISNUMBER(A3944),INDEX('MetaTrader Import'!$H$13:$J$5893,TRUNC(((A3944-$A$39+1)-1)/3)+1,MOD((A3944-$A$39+1)-1,3)+1),"")</f>
        <v/>
      </c>
      <c r="C3944" s="43" t="str">
        <f t="shared" si="1843"/>
        <v/>
      </c>
      <c r="D3944" s="43" t="str">
        <f t="shared" ca="1" si="1833"/>
        <v/>
      </c>
      <c r="E3944" s="43" t="str">
        <f t="shared" si="1844"/>
        <v/>
      </c>
      <c r="F3944" s="43" t="str">
        <f t="shared" si="1845"/>
        <v/>
      </c>
      <c r="G3944" s="43" t="str">
        <f>IF(A3944&lt;&gt;"",IF(A3944&lt;Data!$G$11*0.25,$C$13/$G$32,IF(A3944&gt;Data!$G$11*0.25,$C$13,$C$13*10)),"")</f>
        <v/>
      </c>
      <c r="H3944" s="43" t="str">
        <f>IF(A3944&lt;&gt;"",IF(Data!$G$9="constant",$C$13,IF(Data!$G$9="squeeze",G3944,F3944)),"")</f>
        <v/>
      </c>
      <c r="I3944" s="38" t="str">
        <f ca="1">IF(ISNUMBER(A3944),NORMINV(RAND(),0,IF(AND(Data!$G$9="squeeze",A3944&lt;Data!$G$11*0.25),$H$32,1)*$C$30*$C$13)*($C$14*$C$12),"")</f>
        <v/>
      </c>
      <c r="J3944" s="42" t="str">
        <f ca="1">IFERROR(IF(Data!$C$6="Real",B3944,I3944+J3943+($C$14*$C$12)*(NORMINV(RAND(),$C$15,CHOOSE($G$13,$C$13,F3944,G3944)))),"")</f>
        <v/>
      </c>
      <c r="K3944" s="88" t="str">
        <f>IF(ISNUMBER(A3944), IF($G$16="fixed",$G$17,MIN(H3944*Data!$C$7*$C$16*0.5,$C$17*Data!$C$7))*$C$12,"")</f>
        <v/>
      </c>
      <c r="L3944" s="42" t="str">
        <f t="shared" ca="1" si="1860"/>
        <v/>
      </c>
      <c r="M3944" s="44" t="str">
        <f t="shared" ca="1" si="1861"/>
        <v/>
      </c>
      <c r="N3944" s="44" t="str">
        <f t="shared" ca="1" si="1862"/>
        <v/>
      </c>
      <c r="O3944" s="108" t="str">
        <f t="shared" si="1846"/>
        <v/>
      </c>
      <c r="P3944" s="102" t="str">
        <f t="shared" si="1847"/>
        <v/>
      </c>
      <c r="Q3944" s="102" t="str">
        <f t="shared" si="1848"/>
        <v/>
      </c>
      <c r="R3944" s="120" t="str">
        <f t="shared" si="1849"/>
        <v/>
      </c>
      <c r="S3944" s="54" t="str">
        <f t="shared" si="1850"/>
        <v/>
      </c>
      <c r="T3944" s="5" t="str">
        <f t="shared" si="1851"/>
        <v/>
      </c>
      <c r="U3944" s="152" t="str">
        <f t="shared" si="1834"/>
        <v/>
      </c>
      <c r="V3944" s="152" t="str">
        <f t="shared" si="1835"/>
        <v/>
      </c>
      <c r="W3944" s="153" t="str">
        <f t="shared" si="1836"/>
        <v/>
      </c>
      <c r="X3944" s="153" t="str">
        <f t="shared" si="1837"/>
        <v/>
      </c>
      <c r="Y3944" s="153" t="str">
        <f t="shared" si="1838"/>
        <v/>
      </c>
      <c r="Z3944" s="153" t="str">
        <f t="shared" si="1839"/>
        <v/>
      </c>
      <c r="AA3944" s="152" t="str">
        <f t="shared" si="1840"/>
        <v/>
      </c>
      <c r="AB3944" s="152" t="str">
        <f t="shared" si="1841"/>
        <v/>
      </c>
      <c r="AC3944" s="154" t="str">
        <f t="shared" si="1852"/>
        <v/>
      </c>
      <c r="AD3944" s="154" t="str">
        <f t="shared" si="1853"/>
        <v/>
      </c>
      <c r="AE3944" s="3" t="str">
        <f t="shared" si="1854"/>
        <v/>
      </c>
      <c r="AF3944" s="3" t="str">
        <f t="shared" si="1855"/>
        <v/>
      </c>
      <c r="AG3944" s="3" t="str">
        <f t="shared" si="1856"/>
        <v/>
      </c>
      <c r="AH3944" s="4" t="str">
        <f t="shared" si="1857"/>
        <v/>
      </c>
      <c r="AI3944" s="75" t="str">
        <f t="shared" si="1858"/>
        <v/>
      </c>
      <c r="AJ3944" s="75" t="str">
        <f t="shared" si="1859"/>
        <v/>
      </c>
    </row>
    <row r="3945" spans="1:36" ht="14.25">
      <c r="A3945" s="41" t="str">
        <f t="shared" si="1842"/>
        <v/>
      </c>
      <c r="B3945" s="150" t="str">
        <f>IF(ISNUMBER(A3945),INDEX('MetaTrader Import'!$H$13:$J$5893,TRUNC(((A3945-$A$39+1)-1)/3)+1,MOD((A3945-$A$39+1)-1,3)+1),"")</f>
        <v/>
      </c>
      <c r="C3945" s="43" t="str">
        <f t="shared" si="1843"/>
        <v/>
      </c>
      <c r="D3945" s="43" t="str">
        <f t="shared" ca="1" si="1833"/>
        <v/>
      </c>
      <c r="E3945" s="43" t="str">
        <f t="shared" si="1844"/>
        <v/>
      </c>
      <c r="F3945" s="43" t="str">
        <f t="shared" si="1845"/>
        <v/>
      </c>
      <c r="G3945" s="43" t="str">
        <f>IF(A3945&lt;&gt;"",IF(A3945&lt;Data!$G$11*0.25,$C$13/$G$32,IF(A3945&gt;Data!$G$11*0.25,$C$13,$C$13*10)),"")</f>
        <v/>
      </c>
      <c r="H3945" s="43" t="str">
        <f>IF(A3945&lt;&gt;"",IF(Data!$G$9="constant",$C$13,IF(Data!$G$9="squeeze",G3945,F3945)),"")</f>
        <v/>
      </c>
      <c r="I3945" s="38" t="str">
        <f ca="1">IF(ISNUMBER(A3945),NORMINV(RAND(),0,IF(AND(Data!$G$9="squeeze",A3945&lt;Data!$G$11*0.25),$H$32,1)*$C$30*$C$13)*($C$14*$C$12),"")</f>
        <v/>
      </c>
      <c r="J3945" s="42" t="str">
        <f ca="1">IFERROR(IF(Data!$C$6="Real",B3945,I3945+J3944+($C$14*$C$12)*(NORMINV(RAND(),$C$15,CHOOSE($G$13,$C$13,F3945,G3945)))),"")</f>
        <v/>
      </c>
      <c r="K3945" s="88" t="str">
        <f>IF(ISNUMBER(A3945), IF($G$16="fixed",$G$17,MIN(H3945*Data!$C$7*$C$16*0.5,$C$17*Data!$C$7))*$C$12,"")</f>
        <v/>
      </c>
      <c r="L3945" s="42" t="str">
        <f t="shared" ca="1" si="1860"/>
        <v/>
      </c>
      <c r="M3945" s="44" t="str">
        <f t="shared" ca="1" si="1861"/>
        <v/>
      </c>
      <c r="N3945" s="44" t="str">
        <f t="shared" ca="1" si="1862"/>
        <v/>
      </c>
      <c r="O3945" s="108" t="str">
        <f t="shared" si="1846"/>
        <v/>
      </c>
      <c r="P3945" s="102" t="str">
        <f t="shared" si="1847"/>
        <v/>
      </c>
      <c r="Q3945" s="102" t="str">
        <f t="shared" si="1848"/>
        <v/>
      </c>
      <c r="R3945" s="120" t="str">
        <f t="shared" si="1849"/>
        <v/>
      </c>
      <c r="S3945" s="54" t="str">
        <f t="shared" si="1850"/>
        <v/>
      </c>
      <c r="T3945" s="5" t="str">
        <f t="shared" si="1851"/>
        <v/>
      </c>
      <c r="U3945" s="152" t="str">
        <f t="shared" si="1834"/>
        <v/>
      </c>
      <c r="V3945" s="152" t="str">
        <f t="shared" si="1835"/>
        <v/>
      </c>
      <c r="W3945" s="153" t="str">
        <f t="shared" si="1836"/>
        <v/>
      </c>
      <c r="X3945" s="153" t="str">
        <f t="shared" si="1837"/>
        <v/>
      </c>
      <c r="Y3945" s="153" t="str">
        <f t="shared" si="1838"/>
        <v/>
      </c>
      <c r="Z3945" s="153" t="str">
        <f t="shared" si="1839"/>
        <v/>
      </c>
      <c r="AA3945" s="152" t="str">
        <f t="shared" si="1840"/>
        <v/>
      </c>
      <c r="AB3945" s="152" t="str">
        <f t="shared" si="1841"/>
        <v/>
      </c>
      <c r="AC3945" s="154" t="str">
        <f t="shared" si="1852"/>
        <v/>
      </c>
      <c r="AD3945" s="154" t="str">
        <f t="shared" si="1853"/>
        <v/>
      </c>
      <c r="AE3945" s="3" t="str">
        <f t="shared" si="1854"/>
        <v/>
      </c>
      <c r="AF3945" s="3" t="str">
        <f t="shared" si="1855"/>
        <v/>
      </c>
      <c r="AG3945" s="3" t="str">
        <f t="shared" si="1856"/>
        <v/>
      </c>
      <c r="AH3945" s="4" t="str">
        <f t="shared" si="1857"/>
        <v/>
      </c>
      <c r="AI3945" s="75" t="str">
        <f t="shared" si="1858"/>
        <v/>
      </c>
      <c r="AJ3945" s="75" t="str">
        <f t="shared" si="1859"/>
        <v/>
      </c>
    </row>
    <row r="3946" spans="1:36" ht="14.25">
      <c r="A3946" s="41" t="str">
        <f t="shared" si="1842"/>
        <v/>
      </c>
      <c r="B3946" s="150" t="str">
        <f>IF(ISNUMBER(A3946),INDEX('MetaTrader Import'!$H$13:$J$5893,TRUNC(((A3946-$A$39+1)-1)/3)+1,MOD((A3946-$A$39+1)-1,3)+1),"")</f>
        <v/>
      </c>
      <c r="C3946" s="43" t="str">
        <f t="shared" si="1843"/>
        <v/>
      </c>
      <c r="D3946" s="43" t="str">
        <f t="shared" ca="1" si="1833"/>
        <v/>
      </c>
      <c r="E3946" s="43" t="str">
        <f t="shared" si="1844"/>
        <v/>
      </c>
      <c r="F3946" s="43" t="str">
        <f t="shared" si="1845"/>
        <v/>
      </c>
      <c r="G3946" s="43" t="str">
        <f>IF(A3946&lt;&gt;"",IF(A3946&lt;Data!$G$11*0.25,$C$13/$G$32,IF(A3946&gt;Data!$G$11*0.25,$C$13,$C$13*10)),"")</f>
        <v/>
      </c>
      <c r="H3946" s="43" t="str">
        <f>IF(A3946&lt;&gt;"",IF(Data!$G$9="constant",$C$13,IF(Data!$G$9="squeeze",G3946,F3946)),"")</f>
        <v/>
      </c>
      <c r="I3946" s="38" t="str">
        <f ca="1">IF(ISNUMBER(A3946),NORMINV(RAND(),0,IF(AND(Data!$G$9="squeeze",A3946&lt;Data!$G$11*0.25),$H$32,1)*$C$30*$C$13)*($C$14*$C$12),"")</f>
        <v/>
      </c>
      <c r="J3946" s="42" t="str">
        <f ca="1">IFERROR(IF(Data!$C$6="Real",B3946,I3946+J3945+($C$14*$C$12)*(NORMINV(RAND(),$C$15,CHOOSE($G$13,$C$13,F3946,G3946)))),"")</f>
        <v/>
      </c>
      <c r="K3946" s="88" t="str">
        <f>IF(ISNUMBER(A3946), IF($G$16="fixed",$G$17,MIN(H3946*Data!$C$7*$C$16*0.5,$C$17*Data!$C$7))*$C$12,"")</f>
        <v/>
      </c>
      <c r="L3946" s="42" t="str">
        <f t="shared" ca="1" si="1860"/>
        <v/>
      </c>
      <c r="M3946" s="44" t="str">
        <f t="shared" ca="1" si="1861"/>
        <v/>
      </c>
      <c r="N3946" s="44" t="str">
        <f t="shared" ca="1" si="1862"/>
        <v/>
      </c>
      <c r="O3946" s="108" t="str">
        <f t="shared" si="1846"/>
        <v/>
      </c>
      <c r="P3946" s="102" t="str">
        <f t="shared" si="1847"/>
        <v/>
      </c>
      <c r="Q3946" s="102" t="str">
        <f t="shared" si="1848"/>
        <v/>
      </c>
      <c r="R3946" s="120" t="str">
        <f t="shared" si="1849"/>
        <v/>
      </c>
      <c r="S3946" s="54" t="str">
        <f t="shared" si="1850"/>
        <v/>
      </c>
      <c r="T3946" s="5" t="str">
        <f t="shared" si="1851"/>
        <v/>
      </c>
      <c r="U3946" s="152" t="str">
        <f t="shared" si="1834"/>
        <v/>
      </c>
      <c r="V3946" s="152" t="str">
        <f t="shared" si="1835"/>
        <v/>
      </c>
      <c r="W3946" s="153" t="str">
        <f t="shared" si="1836"/>
        <v/>
      </c>
      <c r="X3946" s="153" t="str">
        <f t="shared" si="1837"/>
        <v/>
      </c>
      <c r="Y3946" s="153" t="str">
        <f t="shared" si="1838"/>
        <v/>
      </c>
      <c r="Z3946" s="153" t="str">
        <f t="shared" si="1839"/>
        <v/>
      </c>
      <c r="AA3946" s="152" t="str">
        <f t="shared" si="1840"/>
        <v/>
      </c>
      <c r="AB3946" s="152" t="str">
        <f t="shared" si="1841"/>
        <v/>
      </c>
      <c r="AC3946" s="154" t="str">
        <f t="shared" si="1852"/>
        <v/>
      </c>
      <c r="AD3946" s="154" t="str">
        <f t="shared" si="1853"/>
        <v/>
      </c>
      <c r="AE3946" s="3" t="str">
        <f t="shared" si="1854"/>
        <v/>
      </c>
      <c r="AF3946" s="3" t="str">
        <f t="shared" si="1855"/>
        <v/>
      </c>
      <c r="AG3946" s="3" t="str">
        <f t="shared" si="1856"/>
        <v/>
      </c>
      <c r="AH3946" s="4" t="str">
        <f t="shared" si="1857"/>
        <v/>
      </c>
      <c r="AI3946" s="75" t="str">
        <f t="shared" si="1858"/>
        <v/>
      </c>
      <c r="AJ3946" s="75" t="str">
        <f t="shared" si="1859"/>
        <v/>
      </c>
    </row>
    <row r="3947" spans="1:36" ht="14.25">
      <c r="A3947" s="41" t="str">
        <f t="shared" si="1842"/>
        <v/>
      </c>
      <c r="B3947" s="150" t="str">
        <f>IF(ISNUMBER(A3947),INDEX('MetaTrader Import'!$H$13:$J$5893,TRUNC(((A3947-$A$39+1)-1)/3)+1,MOD((A3947-$A$39+1)-1,3)+1),"")</f>
        <v/>
      </c>
      <c r="C3947" s="43" t="str">
        <f t="shared" si="1843"/>
        <v/>
      </c>
      <c r="D3947" s="43" t="str">
        <f t="shared" ca="1" si="1833"/>
        <v/>
      </c>
      <c r="E3947" s="43" t="str">
        <f t="shared" si="1844"/>
        <v/>
      </c>
      <c r="F3947" s="43" t="str">
        <f t="shared" si="1845"/>
        <v/>
      </c>
      <c r="G3947" s="43" t="str">
        <f>IF(A3947&lt;&gt;"",IF(A3947&lt;Data!$G$11*0.25,$C$13/$G$32,IF(A3947&gt;Data!$G$11*0.25,$C$13,$C$13*10)),"")</f>
        <v/>
      </c>
      <c r="H3947" s="43" t="str">
        <f>IF(A3947&lt;&gt;"",IF(Data!$G$9="constant",$C$13,IF(Data!$G$9="squeeze",G3947,F3947)),"")</f>
        <v/>
      </c>
      <c r="I3947" s="38" t="str">
        <f ca="1">IF(ISNUMBER(A3947),NORMINV(RAND(),0,IF(AND(Data!$G$9="squeeze",A3947&lt;Data!$G$11*0.25),$H$32,1)*$C$30*$C$13)*($C$14*$C$12),"")</f>
        <v/>
      </c>
      <c r="J3947" s="42" t="str">
        <f ca="1">IFERROR(IF(Data!$C$6="Real",B3947,I3947+J3946+($C$14*$C$12)*(NORMINV(RAND(),$C$15,CHOOSE($G$13,$C$13,F3947,G3947)))),"")</f>
        <v/>
      </c>
      <c r="K3947" s="88" t="str">
        <f>IF(ISNUMBER(A3947), IF($G$16="fixed",$G$17,MIN(H3947*Data!$C$7*$C$16*0.5,$C$17*Data!$C$7))*$C$12,"")</f>
        <v/>
      </c>
      <c r="L3947" s="42" t="str">
        <f t="shared" ca="1" si="1860"/>
        <v/>
      </c>
      <c r="M3947" s="44" t="str">
        <f t="shared" ca="1" si="1861"/>
        <v/>
      </c>
      <c r="N3947" s="44" t="str">
        <f t="shared" ca="1" si="1862"/>
        <v/>
      </c>
      <c r="O3947" s="108" t="str">
        <f t="shared" si="1846"/>
        <v/>
      </c>
      <c r="P3947" s="102" t="str">
        <f t="shared" si="1847"/>
        <v/>
      </c>
      <c r="Q3947" s="102" t="str">
        <f t="shared" si="1848"/>
        <v/>
      </c>
      <c r="R3947" s="120" t="str">
        <f t="shared" si="1849"/>
        <v/>
      </c>
      <c r="S3947" s="54" t="str">
        <f t="shared" si="1850"/>
        <v/>
      </c>
      <c r="T3947" s="5" t="str">
        <f t="shared" si="1851"/>
        <v/>
      </c>
      <c r="U3947" s="152" t="str">
        <f t="shared" si="1834"/>
        <v/>
      </c>
      <c r="V3947" s="152" t="str">
        <f t="shared" si="1835"/>
        <v/>
      </c>
      <c r="W3947" s="153" t="str">
        <f t="shared" si="1836"/>
        <v/>
      </c>
      <c r="X3947" s="153" t="str">
        <f t="shared" si="1837"/>
        <v/>
      </c>
      <c r="Y3947" s="153" t="str">
        <f t="shared" si="1838"/>
        <v/>
      </c>
      <c r="Z3947" s="153" t="str">
        <f t="shared" si="1839"/>
        <v/>
      </c>
      <c r="AA3947" s="152" t="str">
        <f t="shared" si="1840"/>
        <v/>
      </c>
      <c r="AB3947" s="152" t="str">
        <f t="shared" si="1841"/>
        <v/>
      </c>
      <c r="AC3947" s="154" t="str">
        <f t="shared" si="1852"/>
        <v/>
      </c>
      <c r="AD3947" s="154" t="str">
        <f t="shared" si="1853"/>
        <v/>
      </c>
      <c r="AE3947" s="3" t="str">
        <f t="shared" si="1854"/>
        <v/>
      </c>
      <c r="AF3947" s="3" t="str">
        <f t="shared" si="1855"/>
        <v/>
      </c>
      <c r="AG3947" s="3" t="str">
        <f t="shared" si="1856"/>
        <v/>
      </c>
      <c r="AH3947" s="4" t="str">
        <f t="shared" si="1857"/>
        <v/>
      </c>
      <c r="AI3947" s="75" t="str">
        <f t="shared" si="1858"/>
        <v/>
      </c>
      <c r="AJ3947" s="75" t="str">
        <f t="shared" si="1859"/>
        <v/>
      </c>
    </row>
    <row r="3948" spans="1:36" ht="14.25">
      <c r="A3948" s="41" t="str">
        <f t="shared" si="1842"/>
        <v/>
      </c>
      <c r="B3948" s="150" t="str">
        <f>IF(ISNUMBER(A3948),INDEX('MetaTrader Import'!$H$13:$J$5893,TRUNC(((A3948-$A$39+1)-1)/3)+1,MOD((A3948-$A$39+1)-1,3)+1),"")</f>
        <v/>
      </c>
      <c r="C3948" s="43" t="str">
        <f t="shared" si="1843"/>
        <v/>
      </c>
      <c r="D3948" s="43" t="str">
        <f t="shared" ca="1" si="1833"/>
        <v/>
      </c>
      <c r="E3948" s="43" t="str">
        <f t="shared" si="1844"/>
        <v/>
      </c>
      <c r="F3948" s="43" t="str">
        <f t="shared" si="1845"/>
        <v/>
      </c>
      <c r="G3948" s="43" t="str">
        <f>IF(A3948&lt;&gt;"",IF(A3948&lt;Data!$G$11*0.25,$C$13/$G$32,IF(A3948&gt;Data!$G$11*0.25,$C$13,$C$13*10)),"")</f>
        <v/>
      </c>
      <c r="H3948" s="43" t="str">
        <f>IF(A3948&lt;&gt;"",IF(Data!$G$9="constant",$C$13,IF(Data!$G$9="squeeze",G3948,F3948)),"")</f>
        <v/>
      </c>
      <c r="I3948" s="38" t="str">
        <f ca="1">IF(ISNUMBER(A3948),NORMINV(RAND(),0,IF(AND(Data!$G$9="squeeze",A3948&lt;Data!$G$11*0.25),$H$32,1)*$C$30*$C$13)*($C$14*$C$12),"")</f>
        <v/>
      </c>
      <c r="J3948" s="42" t="str">
        <f ca="1">IFERROR(IF(Data!$C$6="Real",B3948,I3948+J3947+($C$14*$C$12)*(NORMINV(RAND(),$C$15,CHOOSE($G$13,$C$13,F3948,G3948)))),"")</f>
        <v/>
      </c>
      <c r="K3948" s="88" t="str">
        <f>IF(ISNUMBER(A3948), IF($G$16="fixed",$G$17,MIN(H3948*Data!$C$7*$C$16*0.5,$C$17*Data!$C$7))*$C$12,"")</f>
        <v/>
      </c>
      <c r="L3948" s="42" t="str">
        <f t="shared" ca="1" si="1860"/>
        <v/>
      </c>
      <c r="M3948" s="44" t="str">
        <f t="shared" ca="1" si="1861"/>
        <v/>
      </c>
      <c r="N3948" s="44" t="str">
        <f t="shared" ca="1" si="1862"/>
        <v/>
      </c>
      <c r="O3948" s="108" t="str">
        <f t="shared" si="1846"/>
        <v/>
      </c>
      <c r="P3948" s="102" t="str">
        <f t="shared" si="1847"/>
        <v/>
      </c>
      <c r="Q3948" s="102" t="str">
        <f t="shared" si="1848"/>
        <v/>
      </c>
      <c r="R3948" s="120" t="str">
        <f t="shared" si="1849"/>
        <v/>
      </c>
      <c r="S3948" s="54" t="str">
        <f t="shared" si="1850"/>
        <v/>
      </c>
      <c r="T3948" s="5" t="str">
        <f t="shared" si="1851"/>
        <v/>
      </c>
      <c r="U3948" s="152" t="str">
        <f t="shared" si="1834"/>
        <v/>
      </c>
      <c r="V3948" s="152" t="str">
        <f t="shared" si="1835"/>
        <v/>
      </c>
      <c r="W3948" s="153" t="str">
        <f t="shared" si="1836"/>
        <v/>
      </c>
      <c r="X3948" s="153" t="str">
        <f t="shared" si="1837"/>
        <v/>
      </c>
      <c r="Y3948" s="153" t="str">
        <f t="shared" si="1838"/>
        <v/>
      </c>
      <c r="Z3948" s="153" t="str">
        <f t="shared" si="1839"/>
        <v/>
      </c>
      <c r="AA3948" s="152" t="str">
        <f t="shared" si="1840"/>
        <v/>
      </c>
      <c r="AB3948" s="152" t="str">
        <f t="shared" si="1841"/>
        <v/>
      </c>
      <c r="AC3948" s="154" t="str">
        <f t="shared" si="1852"/>
        <v/>
      </c>
      <c r="AD3948" s="154" t="str">
        <f t="shared" si="1853"/>
        <v/>
      </c>
      <c r="AE3948" s="3" t="str">
        <f t="shared" si="1854"/>
        <v/>
      </c>
      <c r="AF3948" s="3" t="str">
        <f t="shared" si="1855"/>
        <v/>
      </c>
      <c r="AG3948" s="3" t="str">
        <f t="shared" si="1856"/>
        <v/>
      </c>
      <c r="AH3948" s="4" t="str">
        <f t="shared" si="1857"/>
        <v/>
      </c>
      <c r="AI3948" s="75" t="str">
        <f t="shared" si="1858"/>
        <v/>
      </c>
      <c r="AJ3948" s="75" t="str">
        <f t="shared" si="1859"/>
        <v/>
      </c>
    </row>
    <row r="3949" spans="1:36" ht="14.25">
      <c r="A3949" s="41" t="str">
        <f t="shared" si="1842"/>
        <v/>
      </c>
      <c r="B3949" s="150" t="str">
        <f>IF(ISNUMBER(A3949),INDEX('MetaTrader Import'!$H$13:$J$5893,TRUNC(((A3949-$A$39+1)-1)/3)+1,MOD((A3949-$A$39+1)-1,3)+1),"")</f>
        <v/>
      </c>
      <c r="C3949" s="43" t="str">
        <f t="shared" si="1843"/>
        <v/>
      </c>
      <c r="D3949" s="43" t="str">
        <f t="shared" ca="1" si="1833"/>
        <v/>
      </c>
      <c r="E3949" s="43" t="str">
        <f t="shared" si="1844"/>
        <v/>
      </c>
      <c r="F3949" s="43" t="str">
        <f t="shared" si="1845"/>
        <v/>
      </c>
      <c r="G3949" s="43" t="str">
        <f>IF(A3949&lt;&gt;"",IF(A3949&lt;Data!$G$11*0.25,$C$13/$G$32,IF(A3949&gt;Data!$G$11*0.25,$C$13,$C$13*10)),"")</f>
        <v/>
      </c>
      <c r="H3949" s="43" t="str">
        <f>IF(A3949&lt;&gt;"",IF(Data!$G$9="constant",$C$13,IF(Data!$G$9="squeeze",G3949,F3949)),"")</f>
        <v/>
      </c>
      <c r="I3949" s="38" t="str">
        <f ca="1">IF(ISNUMBER(A3949),NORMINV(RAND(),0,IF(AND(Data!$G$9="squeeze",A3949&lt;Data!$G$11*0.25),$H$32,1)*$C$30*$C$13)*($C$14*$C$12),"")</f>
        <v/>
      </c>
      <c r="J3949" s="42" t="str">
        <f ca="1">IFERROR(IF(Data!$C$6="Real",B3949,I3949+J3948+($C$14*$C$12)*(NORMINV(RAND(),$C$15,CHOOSE($G$13,$C$13,F3949,G3949)))),"")</f>
        <v/>
      </c>
      <c r="K3949" s="88" t="str">
        <f>IF(ISNUMBER(A3949), IF($G$16="fixed",$G$17,MIN(H3949*Data!$C$7*$C$16*0.5,$C$17*Data!$C$7))*$C$12,"")</f>
        <v/>
      </c>
      <c r="L3949" s="42" t="str">
        <f t="shared" ca="1" si="1860"/>
        <v/>
      </c>
      <c r="M3949" s="44" t="str">
        <f t="shared" ca="1" si="1861"/>
        <v/>
      </c>
      <c r="N3949" s="44" t="str">
        <f t="shared" ca="1" si="1862"/>
        <v/>
      </c>
      <c r="O3949" s="108" t="str">
        <f t="shared" si="1846"/>
        <v/>
      </c>
      <c r="P3949" s="102" t="str">
        <f t="shared" si="1847"/>
        <v/>
      </c>
      <c r="Q3949" s="102" t="str">
        <f t="shared" si="1848"/>
        <v/>
      </c>
      <c r="R3949" s="120" t="str">
        <f t="shared" si="1849"/>
        <v/>
      </c>
      <c r="S3949" s="54" t="str">
        <f t="shared" si="1850"/>
        <v/>
      </c>
      <c r="T3949" s="5" t="str">
        <f t="shared" si="1851"/>
        <v/>
      </c>
      <c r="U3949" s="152" t="str">
        <f t="shared" si="1834"/>
        <v/>
      </c>
      <c r="V3949" s="152" t="str">
        <f t="shared" si="1835"/>
        <v/>
      </c>
      <c r="W3949" s="153" t="str">
        <f t="shared" si="1836"/>
        <v/>
      </c>
      <c r="X3949" s="153" t="str">
        <f t="shared" si="1837"/>
        <v/>
      </c>
      <c r="Y3949" s="153" t="str">
        <f t="shared" si="1838"/>
        <v/>
      </c>
      <c r="Z3949" s="153" t="str">
        <f t="shared" si="1839"/>
        <v/>
      </c>
      <c r="AA3949" s="152" t="str">
        <f t="shared" si="1840"/>
        <v/>
      </c>
      <c r="AB3949" s="152" t="str">
        <f t="shared" si="1841"/>
        <v/>
      </c>
      <c r="AC3949" s="154" t="str">
        <f t="shared" si="1852"/>
        <v/>
      </c>
      <c r="AD3949" s="154" t="str">
        <f t="shared" si="1853"/>
        <v/>
      </c>
      <c r="AE3949" s="3" t="str">
        <f t="shared" si="1854"/>
        <v/>
      </c>
      <c r="AF3949" s="3" t="str">
        <f t="shared" si="1855"/>
        <v/>
      </c>
      <c r="AG3949" s="3" t="str">
        <f t="shared" si="1856"/>
        <v/>
      </c>
      <c r="AH3949" s="4" t="str">
        <f t="shared" si="1857"/>
        <v/>
      </c>
      <c r="AI3949" s="75" t="str">
        <f t="shared" si="1858"/>
        <v/>
      </c>
      <c r="AJ3949" s="75" t="str">
        <f t="shared" si="1859"/>
        <v/>
      </c>
    </row>
    <row r="3950" spans="1:36" ht="14.25">
      <c r="A3950" s="41" t="str">
        <f t="shared" si="1842"/>
        <v/>
      </c>
      <c r="B3950" s="150" t="str">
        <f>IF(ISNUMBER(A3950),INDEX('MetaTrader Import'!$H$13:$J$5893,TRUNC(((A3950-$A$39+1)-1)/3)+1,MOD((A3950-$A$39+1)-1,3)+1),"")</f>
        <v/>
      </c>
      <c r="C3950" s="43" t="str">
        <f t="shared" si="1843"/>
        <v/>
      </c>
      <c r="D3950" s="43" t="str">
        <f t="shared" ca="1" si="1833"/>
        <v/>
      </c>
      <c r="E3950" s="43" t="str">
        <f t="shared" si="1844"/>
        <v/>
      </c>
      <c r="F3950" s="43" t="str">
        <f t="shared" si="1845"/>
        <v/>
      </c>
      <c r="G3950" s="43" t="str">
        <f>IF(A3950&lt;&gt;"",IF(A3950&lt;Data!$G$11*0.25,$C$13/$G$32,IF(A3950&gt;Data!$G$11*0.25,$C$13,$C$13*10)),"")</f>
        <v/>
      </c>
      <c r="H3950" s="43" t="str">
        <f>IF(A3950&lt;&gt;"",IF(Data!$G$9="constant",$C$13,IF(Data!$G$9="squeeze",G3950,F3950)),"")</f>
        <v/>
      </c>
      <c r="I3950" s="38" t="str">
        <f ca="1">IF(ISNUMBER(A3950),NORMINV(RAND(),0,IF(AND(Data!$G$9="squeeze",A3950&lt;Data!$G$11*0.25),$H$32,1)*$C$30*$C$13)*($C$14*$C$12),"")</f>
        <v/>
      </c>
      <c r="J3950" s="42" t="str">
        <f ca="1">IFERROR(IF(Data!$C$6="Real",B3950,I3950+J3949+($C$14*$C$12)*(NORMINV(RAND(),$C$15,CHOOSE($G$13,$C$13,F3950,G3950)))),"")</f>
        <v/>
      </c>
      <c r="K3950" s="88" t="str">
        <f>IF(ISNUMBER(A3950), IF($G$16="fixed",$G$17,MIN(H3950*Data!$C$7*$C$16*0.5,$C$17*Data!$C$7))*$C$12,"")</f>
        <v/>
      </c>
      <c r="L3950" s="42" t="str">
        <f t="shared" ca="1" si="1860"/>
        <v/>
      </c>
      <c r="M3950" s="44" t="str">
        <f t="shared" ca="1" si="1861"/>
        <v/>
      </c>
      <c r="N3950" s="44" t="str">
        <f t="shared" ca="1" si="1862"/>
        <v/>
      </c>
      <c r="O3950" s="108" t="str">
        <f t="shared" si="1846"/>
        <v/>
      </c>
      <c r="P3950" s="102" t="str">
        <f t="shared" si="1847"/>
        <v/>
      </c>
      <c r="Q3950" s="102" t="str">
        <f t="shared" si="1848"/>
        <v/>
      </c>
      <c r="R3950" s="120" t="str">
        <f t="shared" si="1849"/>
        <v/>
      </c>
      <c r="S3950" s="54" t="str">
        <f t="shared" si="1850"/>
        <v/>
      </c>
      <c r="T3950" s="5" t="str">
        <f t="shared" si="1851"/>
        <v/>
      </c>
      <c r="U3950" s="152" t="str">
        <f t="shared" si="1834"/>
        <v/>
      </c>
      <c r="V3950" s="152" t="str">
        <f t="shared" si="1835"/>
        <v/>
      </c>
      <c r="W3950" s="153" t="str">
        <f t="shared" si="1836"/>
        <v/>
      </c>
      <c r="X3950" s="153" t="str">
        <f t="shared" si="1837"/>
        <v/>
      </c>
      <c r="Y3950" s="153" t="str">
        <f t="shared" si="1838"/>
        <v/>
      </c>
      <c r="Z3950" s="153" t="str">
        <f t="shared" si="1839"/>
        <v/>
      </c>
      <c r="AA3950" s="152" t="str">
        <f t="shared" si="1840"/>
        <v/>
      </c>
      <c r="AB3950" s="152" t="str">
        <f t="shared" si="1841"/>
        <v/>
      </c>
      <c r="AC3950" s="154" t="str">
        <f t="shared" si="1852"/>
        <v/>
      </c>
      <c r="AD3950" s="154" t="str">
        <f t="shared" si="1853"/>
        <v/>
      </c>
      <c r="AE3950" s="3" t="str">
        <f t="shared" si="1854"/>
        <v/>
      </c>
      <c r="AF3950" s="3" t="str">
        <f t="shared" si="1855"/>
        <v/>
      </c>
      <c r="AG3950" s="3" t="str">
        <f t="shared" si="1856"/>
        <v/>
      </c>
      <c r="AH3950" s="4" t="str">
        <f t="shared" si="1857"/>
        <v/>
      </c>
      <c r="AI3950" s="75" t="str">
        <f t="shared" si="1858"/>
        <v/>
      </c>
      <c r="AJ3950" s="75" t="str">
        <f t="shared" si="1859"/>
        <v/>
      </c>
    </row>
    <row r="3951" spans="1:36" ht="14.25">
      <c r="A3951" s="41" t="str">
        <f t="shared" si="1842"/>
        <v/>
      </c>
      <c r="B3951" s="150" t="str">
        <f>IF(ISNUMBER(A3951),INDEX('MetaTrader Import'!$H$13:$J$5893,TRUNC(((A3951-$A$39+1)-1)/3)+1,MOD((A3951-$A$39+1)-1,3)+1),"")</f>
        <v/>
      </c>
      <c r="C3951" s="43" t="str">
        <f t="shared" si="1843"/>
        <v/>
      </c>
      <c r="D3951" s="43" t="str">
        <f t="shared" ca="1" si="1833"/>
        <v/>
      </c>
      <c r="E3951" s="43" t="str">
        <f t="shared" si="1844"/>
        <v/>
      </c>
      <c r="F3951" s="43" t="str">
        <f t="shared" si="1845"/>
        <v/>
      </c>
      <c r="G3951" s="43" t="str">
        <f>IF(A3951&lt;&gt;"",IF(A3951&lt;Data!$G$11*0.25,$C$13/$G$32,IF(A3951&gt;Data!$G$11*0.25,$C$13,$C$13*10)),"")</f>
        <v/>
      </c>
      <c r="H3951" s="43" t="str">
        <f>IF(A3951&lt;&gt;"",IF(Data!$G$9="constant",$C$13,IF(Data!$G$9="squeeze",G3951,F3951)),"")</f>
        <v/>
      </c>
      <c r="I3951" s="38" t="str">
        <f ca="1">IF(ISNUMBER(A3951),NORMINV(RAND(),0,IF(AND(Data!$G$9="squeeze",A3951&lt;Data!$G$11*0.25),$H$32,1)*$C$30*$C$13)*($C$14*$C$12),"")</f>
        <v/>
      </c>
      <c r="J3951" s="42" t="str">
        <f ca="1">IFERROR(IF(Data!$C$6="Real",B3951,I3951+J3950+($C$14*$C$12)*(NORMINV(RAND(),$C$15,CHOOSE($G$13,$C$13,F3951,G3951)))),"")</f>
        <v/>
      </c>
      <c r="K3951" s="88" t="str">
        <f>IF(ISNUMBER(A3951), IF($G$16="fixed",$G$17,MIN(H3951*Data!$C$7*$C$16*0.5,$C$17*Data!$C$7))*$C$12,"")</f>
        <v/>
      </c>
      <c r="L3951" s="42" t="str">
        <f t="shared" ca="1" si="1860"/>
        <v/>
      </c>
      <c r="M3951" s="44" t="str">
        <f t="shared" ca="1" si="1861"/>
        <v/>
      </c>
      <c r="N3951" s="44" t="str">
        <f t="shared" ca="1" si="1862"/>
        <v/>
      </c>
      <c r="O3951" s="108" t="str">
        <f t="shared" si="1846"/>
        <v/>
      </c>
      <c r="P3951" s="102" t="str">
        <f t="shared" si="1847"/>
        <v/>
      </c>
      <c r="Q3951" s="102" t="str">
        <f t="shared" si="1848"/>
        <v/>
      </c>
      <c r="R3951" s="120" t="str">
        <f t="shared" si="1849"/>
        <v/>
      </c>
      <c r="S3951" s="54" t="str">
        <f t="shared" si="1850"/>
        <v/>
      </c>
      <c r="T3951" s="5" t="str">
        <f t="shared" si="1851"/>
        <v/>
      </c>
      <c r="U3951" s="152" t="str">
        <f t="shared" si="1834"/>
        <v/>
      </c>
      <c r="V3951" s="152" t="str">
        <f t="shared" si="1835"/>
        <v/>
      </c>
      <c r="W3951" s="153" t="str">
        <f t="shared" si="1836"/>
        <v/>
      </c>
      <c r="X3951" s="153" t="str">
        <f t="shared" si="1837"/>
        <v/>
      </c>
      <c r="Y3951" s="153" t="str">
        <f t="shared" si="1838"/>
        <v/>
      </c>
      <c r="Z3951" s="153" t="str">
        <f t="shared" si="1839"/>
        <v/>
      </c>
      <c r="AA3951" s="152" t="str">
        <f t="shared" si="1840"/>
        <v/>
      </c>
      <c r="AB3951" s="152" t="str">
        <f t="shared" si="1841"/>
        <v/>
      </c>
      <c r="AC3951" s="154" t="str">
        <f t="shared" si="1852"/>
        <v/>
      </c>
      <c r="AD3951" s="154" t="str">
        <f t="shared" si="1853"/>
        <v/>
      </c>
      <c r="AE3951" s="3" t="str">
        <f t="shared" si="1854"/>
        <v/>
      </c>
      <c r="AF3951" s="3" t="str">
        <f t="shared" si="1855"/>
        <v/>
      </c>
      <c r="AG3951" s="3" t="str">
        <f t="shared" si="1856"/>
        <v/>
      </c>
      <c r="AH3951" s="4" t="str">
        <f t="shared" si="1857"/>
        <v/>
      </c>
      <c r="AI3951" s="75" t="str">
        <f t="shared" si="1858"/>
        <v/>
      </c>
      <c r="AJ3951" s="75" t="str">
        <f t="shared" si="1859"/>
        <v/>
      </c>
    </row>
    <row r="3952" spans="1:36" ht="14.25">
      <c r="A3952" s="41" t="str">
        <f t="shared" si="1842"/>
        <v/>
      </c>
      <c r="B3952" s="150" t="str">
        <f>IF(ISNUMBER(A3952),INDEX('MetaTrader Import'!$H$13:$J$5893,TRUNC(((A3952-$A$39+1)-1)/3)+1,MOD((A3952-$A$39+1)-1,3)+1),"")</f>
        <v/>
      </c>
      <c r="C3952" s="43" t="str">
        <f t="shared" si="1843"/>
        <v/>
      </c>
      <c r="D3952" s="43" t="str">
        <f t="shared" ca="1" si="1833"/>
        <v/>
      </c>
      <c r="E3952" s="43" t="str">
        <f t="shared" si="1844"/>
        <v/>
      </c>
      <c r="F3952" s="43" t="str">
        <f t="shared" si="1845"/>
        <v/>
      </c>
      <c r="G3952" s="43" t="str">
        <f>IF(A3952&lt;&gt;"",IF(A3952&lt;Data!$G$11*0.25,$C$13/$G$32,IF(A3952&gt;Data!$G$11*0.25,$C$13,$C$13*10)),"")</f>
        <v/>
      </c>
      <c r="H3952" s="43" t="str">
        <f>IF(A3952&lt;&gt;"",IF(Data!$G$9="constant",$C$13,IF(Data!$G$9="squeeze",G3952,F3952)),"")</f>
        <v/>
      </c>
      <c r="I3952" s="38" t="str">
        <f ca="1">IF(ISNUMBER(A3952),NORMINV(RAND(),0,IF(AND(Data!$G$9="squeeze",A3952&lt;Data!$G$11*0.25),$H$32,1)*$C$30*$C$13)*($C$14*$C$12),"")</f>
        <v/>
      </c>
      <c r="J3952" s="42" t="str">
        <f ca="1">IFERROR(IF(Data!$C$6="Real",B3952,I3952+J3951+($C$14*$C$12)*(NORMINV(RAND(),$C$15,CHOOSE($G$13,$C$13,F3952,G3952)))),"")</f>
        <v/>
      </c>
      <c r="K3952" s="88" t="str">
        <f>IF(ISNUMBER(A3952), IF($G$16="fixed",$G$17,MIN(H3952*Data!$C$7*$C$16*0.5,$C$17*Data!$C$7))*$C$12,"")</f>
        <v/>
      </c>
      <c r="L3952" s="42" t="str">
        <f t="shared" ca="1" si="1860"/>
        <v/>
      </c>
      <c r="M3952" s="44" t="str">
        <f t="shared" ca="1" si="1861"/>
        <v/>
      </c>
      <c r="N3952" s="44" t="str">
        <f t="shared" ca="1" si="1862"/>
        <v/>
      </c>
      <c r="O3952" s="108" t="str">
        <f t="shared" si="1846"/>
        <v/>
      </c>
      <c r="P3952" s="102" t="str">
        <f t="shared" si="1847"/>
        <v/>
      </c>
      <c r="Q3952" s="102" t="str">
        <f t="shared" si="1848"/>
        <v/>
      </c>
      <c r="R3952" s="120" t="str">
        <f t="shared" si="1849"/>
        <v/>
      </c>
      <c r="S3952" s="54" t="str">
        <f t="shared" si="1850"/>
        <v/>
      </c>
      <c r="T3952" s="5" t="str">
        <f t="shared" si="1851"/>
        <v/>
      </c>
      <c r="U3952" s="152" t="str">
        <f t="shared" si="1834"/>
        <v/>
      </c>
      <c r="V3952" s="152" t="str">
        <f t="shared" si="1835"/>
        <v/>
      </c>
      <c r="W3952" s="153" t="str">
        <f t="shared" si="1836"/>
        <v/>
      </c>
      <c r="X3952" s="153" t="str">
        <f t="shared" si="1837"/>
        <v/>
      </c>
      <c r="Y3952" s="153" t="str">
        <f t="shared" si="1838"/>
        <v/>
      </c>
      <c r="Z3952" s="153" t="str">
        <f t="shared" si="1839"/>
        <v/>
      </c>
      <c r="AA3952" s="152" t="str">
        <f t="shared" si="1840"/>
        <v/>
      </c>
      <c r="AB3952" s="152" t="str">
        <f t="shared" si="1841"/>
        <v/>
      </c>
      <c r="AC3952" s="154" t="str">
        <f t="shared" si="1852"/>
        <v/>
      </c>
      <c r="AD3952" s="154" t="str">
        <f t="shared" si="1853"/>
        <v/>
      </c>
      <c r="AE3952" s="3" t="str">
        <f t="shared" si="1854"/>
        <v/>
      </c>
      <c r="AF3952" s="3" t="str">
        <f t="shared" si="1855"/>
        <v/>
      </c>
      <c r="AG3952" s="3" t="str">
        <f t="shared" si="1856"/>
        <v/>
      </c>
      <c r="AH3952" s="4" t="str">
        <f t="shared" si="1857"/>
        <v/>
      </c>
      <c r="AI3952" s="75" t="str">
        <f t="shared" si="1858"/>
        <v/>
      </c>
      <c r="AJ3952" s="75" t="str">
        <f t="shared" si="1859"/>
        <v/>
      </c>
    </row>
    <row r="3953" spans="1:36" ht="14.25">
      <c r="A3953" s="41" t="str">
        <f t="shared" si="1842"/>
        <v/>
      </c>
      <c r="B3953" s="150" t="str">
        <f>IF(ISNUMBER(A3953),INDEX('MetaTrader Import'!$H$13:$J$5893,TRUNC(((A3953-$A$39+1)-1)/3)+1,MOD((A3953-$A$39+1)-1,3)+1),"")</f>
        <v/>
      </c>
      <c r="C3953" s="43" t="str">
        <f t="shared" si="1843"/>
        <v/>
      </c>
      <c r="D3953" s="43" t="str">
        <f t="shared" ca="1" si="1833"/>
        <v/>
      </c>
      <c r="E3953" s="43" t="str">
        <f t="shared" si="1844"/>
        <v/>
      </c>
      <c r="F3953" s="43" t="str">
        <f t="shared" si="1845"/>
        <v/>
      </c>
      <c r="G3953" s="43" t="str">
        <f>IF(A3953&lt;&gt;"",IF(A3953&lt;Data!$G$11*0.25,$C$13/$G$32,IF(A3953&gt;Data!$G$11*0.25,$C$13,$C$13*10)),"")</f>
        <v/>
      </c>
      <c r="H3953" s="43" t="str">
        <f>IF(A3953&lt;&gt;"",IF(Data!$G$9="constant",$C$13,IF(Data!$G$9="squeeze",G3953,F3953)),"")</f>
        <v/>
      </c>
      <c r="I3953" s="38" t="str">
        <f ca="1">IF(ISNUMBER(A3953),NORMINV(RAND(),0,IF(AND(Data!$G$9="squeeze",A3953&lt;Data!$G$11*0.25),$H$32,1)*$C$30*$C$13)*($C$14*$C$12),"")</f>
        <v/>
      </c>
      <c r="J3953" s="42" t="str">
        <f ca="1">IFERROR(IF(Data!$C$6="Real",B3953,I3953+J3952+($C$14*$C$12)*(NORMINV(RAND(),$C$15,CHOOSE($G$13,$C$13,F3953,G3953)))),"")</f>
        <v/>
      </c>
      <c r="K3953" s="88" t="str">
        <f>IF(ISNUMBER(A3953), IF($G$16="fixed",$G$17,MIN(H3953*Data!$C$7*$C$16*0.5,$C$17*Data!$C$7))*$C$12,"")</f>
        <v/>
      </c>
      <c r="L3953" s="42" t="str">
        <f t="shared" ca="1" si="1860"/>
        <v/>
      </c>
      <c r="M3953" s="44" t="str">
        <f t="shared" ca="1" si="1861"/>
        <v/>
      </c>
      <c r="N3953" s="44" t="str">
        <f t="shared" ca="1" si="1862"/>
        <v/>
      </c>
      <c r="O3953" s="108" t="str">
        <f t="shared" si="1846"/>
        <v/>
      </c>
      <c r="P3953" s="102" t="str">
        <f t="shared" si="1847"/>
        <v/>
      </c>
      <c r="Q3953" s="102" t="str">
        <f t="shared" si="1848"/>
        <v/>
      </c>
      <c r="R3953" s="120" t="str">
        <f t="shared" si="1849"/>
        <v/>
      </c>
      <c r="S3953" s="54" t="str">
        <f t="shared" si="1850"/>
        <v/>
      </c>
      <c r="T3953" s="5" t="str">
        <f t="shared" si="1851"/>
        <v/>
      </c>
      <c r="U3953" s="152" t="str">
        <f t="shared" si="1834"/>
        <v/>
      </c>
      <c r="V3953" s="152" t="str">
        <f t="shared" si="1835"/>
        <v/>
      </c>
      <c r="W3953" s="153" t="str">
        <f t="shared" si="1836"/>
        <v/>
      </c>
      <c r="X3953" s="153" t="str">
        <f t="shared" si="1837"/>
        <v/>
      </c>
      <c r="Y3953" s="153" t="str">
        <f t="shared" si="1838"/>
        <v/>
      </c>
      <c r="Z3953" s="153" t="str">
        <f t="shared" si="1839"/>
        <v/>
      </c>
      <c r="AA3953" s="152" t="str">
        <f t="shared" si="1840"/>
        <v/>
      </c>
      <c r="AB3953" s="152" t="str">
        <f t="shared" si="1841"/>
        <v/>
      </c>
      <c r="AC3953" s="154" t="str">
        <f t="shared" si="1852"/>
        <v/>
      </c>
      <c r="AD3953" s="154" t="str">
        <f t="shared" si="1853"/>
        <v/>
      </c>
      <c r="AE3953" s="3" t="str">
        <f t="shared" si="1854"/>
        <v/>
      </c>
      <c r="AF3953" s="3" t="str">
        <f t="shared" si="1855"/>
        <v/>
      </c>
      <c r="AG3953" s="3" t="str">
        <f t="shared" si="1856"/>
        <v/>
      </c>
      <c r="AH3953" s="4" t="str">
        <f t="shared" si="1857"/>
        <v/>
      </c>
      <c r="AI3953" s="75" t="str">
        <f t="shared" si="1858"/>
        <v/>
      </c>
      <c r="AJ3953" s="75" t="str">
        <f t="shared" si="1859"/>
        <v/>
      </c>
    </row>
    <row r="3954" spans="1:36" ht="14.25">
      <c r="A3954" s="41" t="str">
        <f t="shared" si="1842"/>
        <v/>
      </c>
      <c r="B3954" s="150" t="str">
        <f>IF(ISNUMBER(A3954),INDEX('MetaTrader Import'!$H$13:$J$5893,TRUNC(((A3954-$A$39+1)-1)/3)+1,MOD((A3954-$A$39+1)-1,3)+1),"")</f>
        <v/>
      </c>
      <c r="C3954" s="43" t="str">
        <f t="shared" si="1843"/>
        <v/>
      </c>
      <c r="D3954" s="43" t="str">
        <f t="shared" ca="1" si="1833"/>
        <v/>
      </c>
      <c r="E3954" s="43" t="str">
        <f t="shared" si="1844"/>
        <v/>
      </c>
      <c r="F3954" s="43" t="str">
        <f t="shared" si="1845"/>
        <v/>
      </c>
      <c r="G3954" s="43" t="str">
        <f>IF(A3954&lt;&gt;"",IF(A3954&lt;Data!$G$11*0.25,$C$13/$G$32,IF(A3954&gt;Data!$G$11*0.25,$C$13,$C$13*10)),"")</f>
        <v/>
      </c>
      <c r="H3954" s="43" t="str">
        <f>IF(A3954&lt;&gt;"",IF(Data!$G$9="constant",$C$13,IF(Data!$G$9="squeeze",G3954,F3954)),"")</f>
        <v/>
      </c>
      <c r="I3954" s="38" t="str">
        <f ca="1">IF(ISNUMBER(A3954),NORMINV(RAND(),0,IF(AND(Data!$G$9="squeeze",A3954&lt;Data!$G$11*0.25),$H$32,1)*$C$30*$C$13)*($C$14*$C$12),"")</f>
        <v/>
      </c>
      <c r="J3954" s="42" t="str">
        <f ca="1">IFERROR(IF(Data!$C$6="Real",B3954,I3954+J3953+($C$14*$C$12)*(NORMINV(RAND(),$C$15,CHOOSE($G$13,$C$13,F3954,G3954)))),"")</f>
        <v/>
      </c>
      <c r="K3954" s="88" t="str">
        <f>IF(ISNUMBER(A3954), IF($G$16="fixed",$G$17,MIN(H3954*Data!$C$7*$C$16*0.5,$C$17*Data!$C$7))*$C$12,"")</f>
        <v/>
      </c>
      <c r="L3954" s="42" t="str">
        <f t="shared" ca="1" si="1860"/>
        <v/>
      </c>
      <c r="M3954" s="44" t="str">
        <f t="shared" ca="1" si="1861"/>
        <v/>
      </c>
      <c r="N3954" s="44" t="str">
        <f t="shared" ca="1" si="1862"/>
        <v/>
      </c>
      <c r="O3954" s="108" t="str">
        <f t="shared" si="1846"/>
        <v/>
      </c>
      <c r="P3954" s="102" t="str">
        <f t="shared" si="1847"/>
        <v/>
      </c>
      <c r="Q3954" s="102" t="str">
        <f t="shared" si="1848"/>
        <v/>
      </c>
      <c r="R3954" s="120" t="str">
        <f t="shared" si="1849"/>
        <v/>
      </c>
      <c r="S3954" s="54" t="str">
        <f t="shared" si="1850"/>
        <v/>
      </c>
      <c r="T3954" s="5" t="str">
        <f t="shared" si="1851"/>
        <v/>
      </c>
      <c r="U3954" s="152" t="str">
        <f t="shared" si="1834"/>
        <v/>
      </c>
      <c r="V3954" s="152" t="str">
        <f t="shared" si="1835"/>
        <v/>
      </c>
      <c r="W3954" s="153" t="str">
        <f t="shared" si="1836"/>
        <v/>
      </c>
      <c r="X3954" s="153" t="str">
        <f t="shared" si="1837"/>
        <v/>
      </c>
      <c r="Y3954" s="153" t="str">
        <f t="shared" si="1838"/>
        <v/>
      </c>
      <c r="Z3954" s="153" t="str">
        <f t="shared" si="1839"/>
        <v/>
      </c>
      <c r="AA3954" s="152" t="str">
        <f t="shared" si="1840"/>
        <v/>
      </c>
      <c r="AB3954" s="152" t="str">
        <f t="shared" si="1841"/>
        <v/>
      </c>
      <c r="AC3954" s="154" t="str">
        <f t="shared" si="1852"/>
        <v/>
      </c>
      <c r="AD3954" s="154" t="str">
        <f t="shared" si="1853"/>
        <v/>
      </c>
      <c r="AE3954" s="3" t="str">
        <f t="shared" si="1854"/>
        <v/>
      </c>
      <c r="AF3954" s="3" t="str">
        <f t="shared" si="1855"/>
        <v/>
      </c>
      <c r="AG3954" s="3" t="str">
        <f t="shared" si="1856"/>
        <v/>
      </c>
      <c r="AH3954" s="4" t="str">
        <f t="shared" si="1857"/>
        <v/>
      </c>
      <c r="AI3954" s="75" t="str">
        <f t="shared" si="1858"/>
        <v/>
      </c>
      <c r="AJ3954" s="75" t="str">
        <f t="shared" si="1859"/>
        <v/>
      </c>
    </row>
    <row r="3955" spans="1:36" ht="14.25">
      <c r="A3955" s="41" t="str">
        <f t="shared" si="1842"/>
        <v/>
      </c>
      <c r="B3955" s="150" t="str">
        <f>IF(ISNUMBER(A3955),INDEX('MetaTrader Import'!$H$13:$J$5893,TRUNC(((A3955-$A$39+1)-1)/3)+1,MOD((A3955-$A$39+1)-1,3)+1),"")</f>
        <v/>
      </c>
      <c r="C3955" s="43" t="str">
        <f t="shared" si="1843"/>
        <v/>
      </c>
      <c r="D3955" s="43" t="str">
        <f t="shared" ca="1" si="1833"/>
        <v/>
      </c>
      <c r="E3955" s="43" t="str">
        <f t="shared" si="1844"/>
        <v/>
      </c>
      <c r="F3955" s="43" t="str">
        <f t="shared" si="1845"/>
        <v/>
      </c>
      <c r="G3955" s="43" t="str">
        <f>IF(A3955&lt;&gt;"",IF(A3955&lt;Data!$G$11*0.25,$C$13/$G$32,IF(A3955&gt;Data!$G$11*0.25,$C$13,$C$13*10)),"")</f>
        <v/>
      </c>
      <c r="H3955" s="43" t="str">
        <f>IF(A3955&lt;&gt;"",IF(Data!$G$9="constant",$C$13,IF(Data!$G$9="squeeze",G3955,F3955)),"")</f>
        <v/>
      </c>
      <c r="I3955" s="38" t="str">
        <f ca="1">IF(ISNUMBER(A3955),NORMINV(RAND(),0,IF(AND(Data!$G$9="squeeze",A3955&lt;Data!$G$11*0.25),$H$32,1)*$C$30*$C$13)*($C$14*$C$12),"")</f>
        <v/>
      </c>
      <c r="J3955" s="42" t="str">
        <f ca="1">IFERROR(IF(Data!$C$6="Real",B3955,I3955+J3954+($C$14*$C$12)*(NORMINV(RAND(),$C$15,CHOOSE($G$13,$C$13,F3955,G3955)))),"")</f>
        <v/>
      </c>
      <c r="K3955" s="88" t="str">
        <f>IF(ISNUMBER(A3955), IF($G$16="fixed",$G$17,MIN(H3955*Data!$C$7*$C$16*0.5,$C$17*Data!$C$7))*$C$12,"")</f>
        <v/>
      </c>
      <c r="L3955" s="42" t="str">
        <f t="shared" ca="1" si="1860"/>
        <v/>
      </c>
      <c r="M3955" s="44" t="str">
        <f t="shared" ca="1" si="1861"/>
        <v/>
      </c>
      <c r="N3955" s="44" t="str">
        <f t="shared" ca="1" si="1862"/>
        <v/>
      </c>
      <c r="O3955" s="108" t="str">
        <f t="shared" si="1846"/>
        <v/>
      </c>
      <c r="P3955" s="102" t="str">
        <f t="shared" si="1847"/>
        <v/>
      </c>
      <c r="Q3955" s="102" t="str">
        <f t="shared" si="1848"/>
        <v/>
      </c>
      <c r="R3955" s="120" t="str">
        <f t="shared" si="1849"/>
        <v/>
      </c>
      <c r="S3955" s="54" t="str">
        <f t="shared" si="1850"/>
        <v/>
      </c>
      <c r="T3955" s="5" t="str">
        <f t="shared" si="1851"/>
        <v/>
      </c>
      <c r="U3955" s="152" t="str">
        <f t="shared" si="1834"/>
        <v/>
      </c>
      <c r="V3955" s="152" t="str">
        <f t="shared" si="1835"/>
        <v/>
      </c>
      <c r="W3955" s="153" t="str">
        <f t="shared" si="1836"/>
        <v/>
      </c>
      <c r="X3955" s="153" t="str">
        <f t="shared" si="1837"/>
        <v/>
      </c>
      <c r="Y3955" s="153" t="str">
        <f t="shared" si="1838"/>
        <v/>
      </c>
      <c r="Z3955" s="153" t="str">
        <f t="shared" si="1839"/>
        <v/>
      </c>
      <c r="AA3955" s="152" t="str">
        <f t="shared" si="1840"/>
        <v/>
      </c>
      <c r="AB3955" s="152" t="str">
        <f t="shared" si="1841"/>
        <v/>
      </c>
      <c r="AC3955" s="154" t="str">
        <f t="shared" si="1852"/>
        <v/>
      </c>
      <c r="AD3955" s="154" t="str">
        <f t="shared" si="1853"/>
        <v/>
      </c>
      <c r="AE3955" s="3" t="str">
        <f t="shared" si="1854"/>
        <v/>
      </c>
      <c r="AF3955" s="3" t="str">
        <f t="shared" si="1855"/>
        <v/>
      </c>
      <c r="AG3955" s="3" t="str">
        <f t="shared" si="1856"/>
        <v/>
      </c>
      <c r="AH3955" s="4" t="str">
        <f t="shared" si="1857"/>
        <v/>
      </c>
      <c r="AI3955" s="75" t="str">
        <f t="shared" si="1858"/>
        <v/>
      </c>
      <c r="AJ3955" s="75" t="str">
        <f t="shared" si="1859"/>
        <v/>
      </c>
    </row>
    <row r="3956" spans="1:36" ht="14.25">
      <c r="A3956" s="41" t="str">
        <f t="shared" si="1842"/>
        <v/>
      </c>
      <c r="B3956" s="150" t="str">
        <f>IF(ISNUMBER(A3956),INDEX('MetaTrader Import'!$H$13:$J$5893,TRUNC(((A3956-$A$39+1)-1)/3)+1,MOD((A3956-$A$39+1)-1,3)+1),"")</f>
        <v/>
      </c>
      <c r="C3956" s="43" t="str">
        <f t="shared" si="1843"/>
        <v/>
      </c>
      <c r="D3956" s="43" t="str">
        <f t="shared" ca="1" si="1833"/>
        <v/>
      </c>
      <c r="E3956" s="43" t="str">
        <f t="shared" si="1844"/>
        <v/>
      </c>
      <c r="F3956" s="43" t="str">
        <f t="shared" si="1845"/>
        <v/>
      </c>
      <c r="G3956" s="43" t="str">
        <f>IF(A3956&lt;&gt;"",IF(A3956&lt;Data!$G$11*0.25,$C$13/$G$32,IF(A3956&gt;Data!$G$11*0.25,$C$13,$C$13*10)),"")</f>
        <v/>
      </c>
      <c r="H3956" s="43" t="str">
        <f>IF(A3956&lt;&gt;"",IF(Data!$G$9="constant",$C$13,IF(Data!$G$9="squeeze",G3956,F3956)),"")</f>
        <v/>
      </c>
      <c r="I3956" s="38" t="str">
        <f ca="1">IF(ISNUMBER(A3956),NORMINV(RAND(),0,IF(AND(Data!$G$9="squeeze",A3956&lt;Data!$G$11*0.25),$H$32,1)*$C$30*$C$13)*($C$14*$C$12),"")</f>
        <v/>
      </c>
      <c r="J3956" s="42" t="str">
        <f ca="1">IFERROR(IF(Data!$C$6="Real",B3956,I3956+J3955+($C$14*$C$12)*(NORMINV(RAND(),$C$15,CHOOSE($G$13,$C$13,F3956,G3956)))),"")</f>
        <v/>
      </c>
      <c r="K3956" s="88" t="str">
        <f>IF(ISNUMBER(A3956), IF($G$16="fixed",$G$17,MIN(H3956*Data!$C$7*$C$16*0.5,$C$17*Data!$C$7))*$C$12,"")</f>
        <v/>
      </c>
      <c r="L3956" s="42" t="str">
        <f t="shared" ca="1" si="1860"/>
        <v/>
      </c>
      <c r="M3956" s="44" t="str">
        <f t="shared" ca="1" si="1861"/>
        <v/>
      </c>
      <c r="N3956" s="44" t="str">
        <f t="shared" ca="1" si="1862"/>
        <v/>
      </c>
      <c r="O3956" s="108" t="str">
        <f t="shared" si="1846"/>
        <v/>
      </c>
      <c r="P3956" s="102" t="str">
        <f t="shared" si="1847"/>
        <v/>
      </c>
      <c r="Q3956" s="102" t="str">
        <f t="shared" si="1848"/>
        <v/>
      </c>
      <c r="R3956" s="120" t="str">
        <f t="shared" si="1849"/>
        <v/>
      </c>
      <c r="S3956" s="54" t="str">
        <f t="shared" si="1850"/>
        <v/>
      </c>
      <c r="T3956" s="5" t="str">
        <f t="shared" si="1851"/>
        <v/>
      </c>
      <c r="U3956" s="152" t="str">
        <f t="shared" si="1834"/>
        <v/>
      </c>
      <c r="V3956" s="152" t="str">
        <f t="shared" si="1835"/>
        <v/>
      </c>
      <c r="W3956" s="153" t="str">
        <f t="shared" si="1836"/>
        <v/>
      </c>
      <c r="X3956" s="153" t="str">
        <f t="shared" si="1837"/>
        <v/>
      </c>
      <c r="Y3956" s="153" t="str">
        <f t="shared" si="1838"/>
        <v/>
      </c>
      <c r="Z3956" s="153" t="str">
        <f t="shared" si="1839"/>
        <v/>
      </c>
      <c r="AA3956" s="152" t="str">
        <f t="shared" si="1840"/>
        <v/>
      </c>
      <c r="AB3956" s="152" t="str">
        <f t="shared" si="1841"/>
        <v/>
      </c>
      <c r="AC3956" s="154" t="str">
        <f t="shared" si="1852"/>
        <v/>
      </c>
      <c r="AD3956" s="154" t="str">
        <f t="shared" si="1853"/>
        <v/>
      </c>
      <c r="AE3956" s="3" t="str">
        <f t="shared" si="1854"/>
        <v/>
      </c>
      <c r="AF3956" s="3" t="str">
        <f t="shared" si="1855"/>
        <v/>
      </c>
      <c r="AG3956" s="3" t="str">
        <f t="shared" si="1856"/>
        <v/>
      </c>
      <c r="AH3956" s="4" t="str">
        <f t="shared" si="1857"/>
        <v/>
      </c>
      <c r="AI3956" s="75" t="str">
        <f t="shared" si="1858"/>
        <v/>
      </c>
      <c r="AJ3956" s="75" t="str">
        <f t="shared" si="1859"/>
        <v/>
      </c>
    </row>
    <row r="3957" spans="1:36" ht="14.25">
      <c r="A3957" s="41" t="str">
        <f t="shared" si="1842"/>
        <v/>
      </c>
      <c r="B3957" s="150" t="str">
        <f>IF(ISNUMBER(A3957),INDEX('MetaTrader Import'!$H$13:$J$5893,TRUNC(((A3957-$A$39+1)-1)/3)+1,MOD((A3957-$A$39+1)-1,3)+1),"")</f>
        <v/>
      </c>
      <c r="C3957" s="43" t="str">
        <f t="shared" si="1843"/>
        <v/>
      </c>
      <c r="D3957" s="43" t="str">
        <f t="shared" ca="1" si="1833"/>
        <v/>
      </c>
      <c r="E3957" s="43" t="str">
        <f t="shared" si="1844"/>
        <v/>
      </c>
      <c r="F3957" s="43" t="str">
        <f t="shared" si="1845"/>
        <v/>
      </c>
      <c r="G3957" s="43" t="str">
        <f>IF(A3957&lt;&gt;"",IF(A3957&lt;Data!$G$11*0.25,$C$13/$G$32,IF(A3957&gt;Data!$G$11*0.25,$C$13,$C$13*10)),"")</f>
        <v/>
      </c>
      <c r="H3957" s="43" t="str">
        <f>IF(A3957&lt;&gt;"",IF(Data!$G$9="constant",$C$13,IF(Data!$G$9="squeeze",G3957,F3957)),"")</f>
        <v/>
      </c>
      <c r="I3957" s="38" t="str">
        <f ca="1">IF(ISNUMBER(A3957),NORMINV(RAND(),0,IF(AND(Data!$G$9="squeeze",A3957&lt;Data!$G$11*0.25),$H$32,1)*$C$30*$C$13)*($C$14*$C$12),"")</f>
        <v/>
      </c>
      <c r="J3957" s="42" t="str">
        <f ca="1">IFERROR(IF(Data!$C$6="Real",B3957,I3957+J3956+($C$14*$C$12)*(NORMINV(RAND(),$C$15,CHOOSE($G$13,$C$13,F3957,G3957)))),"")</f>
        <v/>
      </c>
      <c r="K3957" s="88" t="str">
        <f>IF(ISNUMBER(A3957), IF($G$16="fixed",$G$17,MIN(H3957*Data!$C$7*$C$16*0.5,$C$17*Data!$C$7))*$C$12,"")</f>
        <v/>
      </c>
      <c r="L3957" s="42" t="str">
        <f t="shared" ca="1" si="1860"/>
        <v/>
      </c>
      <c r="M3957" s="44" t="str">
        <f t="shared" ca="1" si="1861"/>
        <v/>
      </c>
      <c r="N3957" s="44" t="str">
        <f t="shared" ca="1" si="1862"/>
        <v/>
      </c>
      <c r="O3957" s="108" t="str">
        <f t="shared" si="1846"/>
        <v/>
      </c>
      <c r="P3957" s="102" t="str">
        <f t="shared" si="1847"/>
        <v/>
      </c>
      <c r="Q3957" s="102" t="str">
        <f t="shared" si="1848"/>
        <v/>
      </c>
      <c r="R3957" s="120" t="str">
        <f t="shared" si="1849"/>
        <v/>
      </c>
      <c r="S3957" s="54" t="str">
        <f t="shared" si="1850"/>
        <v/>
      </c>
      <c r="T3957" s="5" t="str">
        <f t="shared" si="1851"/>
        <v/>
      </c>
      <c r="U3957" s="152" t="str">
        <f t="shared" si="1834"/>
        <v/>
      </c>
      <c r="V3957" s="152" t="str">
        <f t="shared" si="1835"/>
        <v/>
      </c>
      <c r="W3957" s="153" t="str">
        <f t="shared" si="1836"/>
        <v/>
      </c>
      <c r="X3957" s="153" t="str">
        <f t="shared" si="1837"/>
        <v/>
      </c>
      <c r="Y3957" s="153" t="str">
        <f t="shared" si="1838"/>
        <v/>
      </c>
      <c r="Z3957" s="153" t="str">
        <f t="shared" si="1839"/>
        <v/>
      </c>
      <c r="AA3957" s="152" t="str">
        <f t="shared" si="1840"/>
        <v/>
      </c>
      <c r="AB3957" s="152" t="str">
        <f t="shared" si="1841"/>
        <v/>
      </c>
      <c r="AC3957" s="154" t="str">
        <f t="shared" si="1852"/>
        <v/>
      </c>
      <c r="AD3957" s="154" t="str">
        <f t="shared" si="1853"/>
        <v/>
      </c>
      <c r="AE3957" s="3" t="str">
        <f t="shared" si="1854"/>
        <v/>
      </c>
      <c r="AF3957" s="3" t="str">
        <f t="shared" si="1855"/>
        <v/>
      </c>
      <c r="AG3957" s="3" t="str">
        <f t="shared" si="1856"/>
        <v/>
      </c>
      <c r="AH3957" s="4" t="str">
        <f t="shared" si="1857"/>
        <v/>
      </c>
      <c r="AI3957" s="75" t="str">
        <f t="shared" si="1858"/>
        <v/>
      </c>
      <c r="AJ3957" s="75" t="str">
        <f t="shared" si="1859"/>
        <v/>
      </c>
    </row>
    <row r="3958" spans="1:36" ht="14.25">
      <c r="A3958" s="41" t="str">
        <f t="shared" si="1842"/>
        <v/>
      </c>
      <c r="B3958" s="150" t="str">
        <f>IF(ISNUMBER(A3958),INDEX('MetaTrader Import'!$H$13:$J$5893,TRUNC(((A3958-$A$39+1)-1)/3)+1,MOD((A3958-$A$39+1)-1,3)+1),"")</f>
        <v/>
      </c>
      <c r="C3958" s="43" t="str">
        <f t="shared" si="1843"/>
        <v/>
      </c>
      <c r="D3958" s="43" t="str">
        <f t="shared" ca="1" si="1833"/>
        <v/>
      </c>
      <c r="E3958" s="43" t="str">
        <f t="shared" si="1844"/>
        <v/>
      </c>
      <c r="F3958" s="43" t="str">
        <f t="shared" si="1845"/>
        <v/>
      </c>
      <c r="G3958" s="43" t="str">
        <f>IF(A3958&lt;&gt;"",IF(A3958&lt;Data!$G$11*0.25,$C$13/$G$32,IF(A3958&gt;Data!$G$11*0.25,$C$13,$C$13*10)),"")</f>
        <v/>
      </c>
      <c r="H3958" s="43" t="str">
        <f>IF(A3958&lt;&gt;"",IF(Data!$G$9="constant",$C$13,IF(Data!$G$9="squeeze",G3958,F3958)),"")</f>
        <v/>
      </c>
      <c r="I3958" s="38" t="str">
        <f ca="1">IF(ISNUMBER(A3958),NORMINV(RAND(),0,IF(AND(Data!$G$9="squeeze",A3958&lt;Data!$G$11*0.25),$H$32,1)*$C$30*$C$13)*($C$14*$C$12),"")</f>
        <v/>
      </c>
      <c r="J3958" s="42" t="str">
        <f ca="1">IFERROR(IF(Data!$C$6="Real",B3958,I3958+J3957+($C$14*$C$12)*(NORMINV(RAND(),$C$15,CHOOSE($G$13,$C$13,F3958,G3958)))),"")</f>
        <v/>
      </c>
      <c r="K3958" s="88" t="str">
        <f>IF(ISNUMBER(A3958), IF($G$16="fixed",$G$17,MIN(H3958*Data!$C$7*$C$16*0.5,$C$17*Data!$C$7))*$C$12,"")</f>
        <v/>
      </c>
      <c r="L3958" s="42" t="str">
        <f t="shared" ca="1" si="1860"/>
        <v/>
      </c>
      <c r="M3958" s="44" t="str">
        <f t="shared" ca="1" si="1861"/>
        <v/>
      </c>
      <c r="N3958" s="44" t="str">
        <f t="shared" ca="1" si="1862"/>
        <v/>
      </c>
      <c r="O3958" s="108" t="str">
        <f t="shared" si="1846"/>
        <v/>
      </c>
      <c r="P3958" s="102" t="str">
        <f t="shared" si="1847"/>
        <v/>
      </c>
      <c r="Q3958" s="102" t="str">
        <f t="shared" si="1848"/>
        <v/>
      </c>
      <c r="R3958" s="120" t="str">
        <f t="shared" si="1849"/>
        <v/>
      </c>
      <c r="S3958" s="54" t="str">
        <f t="shared" si="1850"/>
        <v/>
      </c>
      <c r="T3958" s="5" t="str">
        <f t="shared" si="1851"/>
        <v/>
      </c>
      <c r="U3958" s="152" t="str">
        <f t="shared" si="1834"/>
        <v/>
      </c>
      <c r="V3958" s="152" t="str">
        <f t="shared" si="1835"/>
        <v/>
      </c>
      <c r="W3958" s="153" t="str">
        <f t="shared" si="1836"/>
        <v/>
      </c>
      <c r="X3958" s="153" t="str">
        <f t="shared" si="1837"/>
        <v/>
      </c>
      <c r="Y3958" s="153" t="str">
        <f t="shared" si="1838"/>
        <v/>
      </c>
      <c r="Z3958" s="153" t="str">
        <f t="shared" si="1839"/>
        <v/>
      </c>
      <c r="AA3958" s="152" t="str">
        <f t="shared" si="1840"/>
        <v/>
      </c>
      <c r="AB3958" s="152" t="str">
        <f t="shared" si="1841"/>
        <v/>
      </c>
      <c r="AC3958" s="154" t="str">
        <f t="shared" si="1852"/>
        <v/>
      </c>
      <c r="AD3958" s="154" t="str">
        <f t="shared" si="1853"/>
        <v/>
      </c>
      <c r="AE3958" s="3" t="str">
        <f t="shared" si="1854"/>
        <v/>
      </c>
      <c r="AF3958" s="3" t="str">
        <f t="shared" si="1855"/>
        <v/>
      </c>
      <c r="AG3958" s="3" t="str">
        <f t="shared" si="1856"/>
        <v/>
      </c>
      <c r="AH3958" s="4" t="str">
        <f t="shared" si="1857"/>
        <v/>
      </c>
      <c r="AI3958" s="75" t="str">
        <f t="shared" si="1858"/>
        <v/>
      </c>
      <c r="AJ3958" s="75" t="str">
        <f t="shared" si="1859"/>
        <v/>
      </c>
    </row>
    <row r="3959" spans="1:36" ht="14.25">
      <c r="A3959" s="41" t="str">
        <f t="shared" si="1842"/>
        <v/>
      </c>
      <c r="B3959" s="150" t="str">
        <f>IF(ISNUMBER(A3959),INDEX('MetaTrader Import'!$H$13:$J$5893,TRUNC(((A3959-$A$39+1)-1)/3)+1,MOD((A3959-$A$39+1)-1,3)+1),"")</f>
        <v/>
      </c>
      <c r="C3959" s="43" t="str">
        <f t="shared" si="1843"/>
        <v/>
      </c>
      <c r="D3959" s="43" t="str">
        <f t="shared" ca="1" si="1833"/>
        <v/>
      </c>
      <c r="E3959" s="43" t="str">
        <f t="shared" si="1844"/>
        <v/>
      </c>
      <c r="F3959" s="43" t="str">
        <f t="shared" si="1845"/>
        <v/>
      </c>
      <c r="G3959" s="43" t="str">
        <f>IF(A3959&lt;&gt;"",IF(A3959&lt;Data!$G$11*0.25,$C$13/$G$32,IF(A3959&gt;Data!$G$11*0.25,$C$13,$C$13*10)),"")</f>
        <v/>
      </c>
      <c r="H3959" s="43" t="str">
        <f>IF(A3959&lt;&gt;"",IF(Data!$G$9="constant",$C$13,IF(Data!$G$9="squeeze",G3959,F3959)),"")</f>
        <v/>
      </c>
      <c r="I3959" s="38" t="str">
        <f ca="1">IF(ISNUMBER(A3959),NORMINV(RAND(),0,IF(AND(Data!$G$9="squeeze",A3959&lt;Data!$G$11*0.25),$H$32,1)*$C$30*$C$13)*($C$14*$C$12),"")</f>
        <v/>
      </c>
      <c r="J3959" s="42" t="str">
        <f ca="1">IFERROR(IF(Data!$C$6="Real",B3959,I3959+J3958+($C$14*$C$12)*(NORMINV(RAND(),$C$15,CHOOSE($G$13,$C$13,F3959,G3959)))),"")</f>
        <v/>
      </c>
      <c r="K3959" s="88" t="str">
        <f>IF(ISNUMBER(A3959), IF($G$16="fixed",$G$17,MIN(H3959*Data!$C$7*$C$16*0.5,$C$17*Data!$C$7))*$C$12,"")</f>
        <v/>
      </c>
      <c r="L3959" s="42" t="str">
        <f t="shared" ca="1" si="1860"/>
        <v/>
      </c>
      <c r="M3959" s="44" t="str">
        <f t="shared" ca="1" si="1861"/>
        <v/>
      </c>
      <c r="N3959" s="44" t="str">
        <f t="shared" ca="1" si="1862"/>
        <v/>
      </c>
      <c r="O3959" s="108" t="str">
        <f t="shared" si="1846"/>
        <v/>
      </c>
      <c r="P3959" s="102" t="str">
        <f t="shared" si="1847"/>
        <v/>
      </c>
      <c r="Q3959" s="102" t="str">
        <f t="shared" si="1848"/>
        <v/>
      </c>
      <c r="R3959" s="120" t="str">
        <f t="shared" si="1849"/>
        <v/>
      </c>
      <c r="S3959" s="54" t="str">
        <f t="shared" si="1850"/>
        <v/>
      </c>
      <c r="T3959" s="5" t="str">
        <f t="shared" si="1851"/>
        <v/>
      </c>
      <c r="U3959" s="152" t="str">
        <f t="shared" si="1834"/>
        <v/>
      </c>
      <c r="V3959" s="152" t="str">
        <f t="shared" si="1835"/>
        <v/>
      </c>
      <c r="W3959" s="153" t="str">
        <f t="shared" si="1836"/>
        <v/>
      </c>
      <c r="X3959" s="153" t="str">
        <f t="shared" si="1837"/>
        <v/>
      </c>
      <c r="Y3959" s="153" t="str">
        <f t="shared" si="1838"/>
        <v/>
      </c>
      <c r="Z3959" s="153" t="str">
        <f t="shared" si="1839"/>
        <v/>
      </c>
      <c r="AA3959" s="152" t="str">
        <f t="shared" si="1840"/>
        <v/>
      </c>
      <c r="AB3959" s="152" t="str">
        <f t="shared" si="1841"/>
        <v/>
      </c>
      <c r="AC3959" s="154" t="str">
        <f t="shared" si="1852"/>
        <v/>
      </c>
      <c r="AD3959" s="154" t="str">
        <f t="shared" si="1853"/>
        <v/>
      </c>
      <c r="AE3959" s="3" t="str">
        <f t="shared" si="1854"/>
        <v/>
      </c>
      <c r="AF3959" s="3" t="str">
        <f t="shared" si="1855"/>
        <v/>
      </c>
      <c r="AG3959" s="3" t="str">
        <f t="shared" si="1856"/>
        <v/>
      </c>
      <c r="AH3959" s="4" t="str">
        <f t="shared" si="1857"/>
        <v/>
      </c>
      <c r="AI3959" s="75" t="str">
        <f t="shared" si="1858"/>
        <v/>
      </c>
      <c r="AJ3959" s="75" t="str">
        <f t="shared" si="1859"/>
        <v/>
      </c>
    </row>
    <row r="3960" spans="1:36" ht="14.25">
      <c r="A3960" s="41" t="str">
        <f t="shared" si="1842"/>
        <v/>
      </c>
      <c r="B3960" s="150" t="str">
        <f>IF(ISNUMBER(A3960),INDEX('MetaTrader Import'!$H$13:$J$5893,TRUNC(((A3960-$A$39+1)-1)/3)+1,MOD((A3960-$A$39+1)-1,3)+1),"")</f>
        <v/>
      </c>
      <c r="C3960" s="43" t="str">
        <f t="shared" si="1843"/>
        <v/>
      </c>
      <c r="D3960" s="43" t="str">
        <f t="shared" ca="1" si="1833"/>
        <v/>
      </c>
      <c r="E3960" s="43" t="str">
        <f t="shared" si="1844"/>
        <v/>
      </c>
      <c r="F3960" s="43" t="str">
        <f t="shared" si="1845"/>
        <v/>
      </c>
      <c r="G3960" s="43" t="str">
        <f>IF(A3960&lt;&gt;"",IF(A3960&lt;Data!$G$11*0.25,$C$13/$G$32,IF(A3960&gt;Data!$G$11*0.25,$C$13,$C$13*10)),"")</f>
        <v/>
      </c>
      <c r="H3960" s="43" t="str">
        <f>IF(A3960&lt;&gt;"",IF(Data!$G$9="constant",$C$13,IF(Data!$G$9="squeeze",G3960,F3960)),"")</f>
        <v/>
      </c>
      <c r="I3960" s="38" t="str">
        <f ca="1">IF(ISNUMBER(A3960),NORMINV(RAND(),0,IF(AND(Data!$G$9="squeeze",A3960&lt;Data!$G$11*0.25),$H$32,1)*$C$30*$C$13)*($C$14*$C$12),"")</f>
        <v/>
      </c>
      <c r="J3960" s="42" t="str">
        <f ca="1">IFERROR(IF(Data!$C$6="Real",B3960,I3960+J3959+($C$14*$C$12)*(NORMINV(RAND(),$C$15,CHOOSE($G$13,$C$13,F3960,G3960)))),"")</f>
        <v/>
      </c>
      <c r="K3960" s="88" t="str">
        <f>IF(ISNUMBER(A3960), IF($G$16="fixed",$G$17,MIN(H3960*Data!$C$7*$C$16*0.5,$C$17*Data!$C$7))*$C$12,"")</f>
        <v/>
      </c>
      <c r="L3960" s="42" t="str">
        <f t="shared" ca="1" si="1860"/>
        <v/>
      </c>
      <c r="M3960" s="44" t="str">
        <f t="shared" ca="1" si="1861"/>
        <v/>
      </c>
      <c r="N3960" s="44" t="str">
        <f t="shared" ca="1" si="1862"/>
        <v/>
      </c>
      <c r="O3960" s="108" t="str">
        <f t="shared" si="1846"/>
        <v/>
      </c>
      <c r="P3960" s="102" t="str">
        <f t="shared" si="1847"/>
        <v/>
      </c>
      <c r="Q3960" s="102" t="str">
        <f t="shared" si="1848"/>
        <v/>
      </c>
      <c r="R3960" s="120" t="str">
        <f t="shared" si="1849"/>
        <v/>
      </c>
      <c r="S3960" s="54" t="str">
        <f t="shared" si="1850"/>
        <v/>
      </c>
      <c r="T3960" s="5" t="str">
        <f t="shared" si="1851"/>
        <v/>
      </c>
      <c r="U3960" s="152" t="str">
        <f t="shared" si="1834"/>
        <v/>
      </c>
      <c r="V3960" s="152" t="str">
        <f t="shared" si="1835"/>
        <v/>
      </c>
      <c r="W3960" s="153" t="str">
        <f t="shared" si="1836"/>
        <v/>
      </c>
      <c r="X3960" s="153" t="str">
        <f t="shared" si="1837"/>
        <v/>
      </c>
      <c r="Y3960" s="153" t="str">
        <f t="shared" si="1838"/>
        <v/>
      </c>
      <c r="Z3960" s="153" t="str">
        <f t="shared" si="1839"/>
        <v/>
      </c>
      <c r="AA3960" s="152" t="str">
        <f t="shared" si="1840"/>
        <v/>
      </c>
      <c r="AB3960" s="152" t="str">
        <f t="shared" si="1841"/>
        <v/>
      </c>
      <c r="AC3960" s="154" t="str">
        <f t="shared" si="1852"/>
        <v/>
      </c>
      <c r="AD3960" s="154" t="str">
        <f t="shared" si="1853"/>
        <v/>
      </c>
      <c r="AE3960" s="3" t="str">
        <f t="shared" si="1854"/>
        <v/>
      </c>
      <c r="AF3960" s="3" t="str">
        <f t="shared" si="1855"/>
        <v/>
      </c>
      <c r="AG3960" s="3" t="str">
        <f t="shared" si="1856"/>
        <v/>
      </c>
      <c r="AH3960" s="4" t="str">
        <f t="shared" si="1857"/>
        <v/>
      </c>
      <c r="AI3960" s="75" t="str">
        <f t="shared" si="1858"/>
        <v/>
      </c>
      <c r="AJ3960" s="75" t="str">
        <f t="shared" si="1859"/>
        <v/>
      </c>
    </row>
    <row r="3961" spans="1:36" ht="14.25">
      <c r="A3961" s="41" t="str">
        <f t="shared" si="1842"/>
        <v/>
      </c>
      <c r="B3961" s="150" t="str">
        <f>IF(ISNUMBER(A3961),INDEX('MetaTrader Import'!$H$13:$J$5893,TRUNC(((A3961-$A$39+1)-1)/3)+1,MOD((A3961-$A$39+1)-1,3)+1),"")</f>
        <v/>
      </c>
      <c r="C3961" s="43" t="str">
        <f t="shared" si="1843"/>
        <v/>
      </c>
      <c r="D3961" s="43" t="str">
        <f t="shared" ca="1" si="1833"/>
        <v/>
      </c>
      <c r="E3961" s="43" t="str">
        <f t="shared" si="1844"/>
        <v/>
      </c>
      <c r="F3961" s="43" t="str">
        <f t="shared" si="1845"/>
        <v/>
      </c>
      <c r="G3961" s="43" t="str">
        <f>IF(A3961&lt;&gt;"",IF(A3961&lt;Data!$G$11*0.25,$C$13/$G$32,IF(A3961&gt;Data!$G$11*0.25,$C$13,$C$13*10)),"")</f>
        <v/>
      </c>
      <c r="H3961" s="43" t="str">
        <f>IF(A3961&lt;&gt;"",IF(Data!$G$9="constant",$C$13,IF(Data!$G$9="squeeze",G3961,F3961)),"")</f>
        <v/>
      </c>
      <c r="I3961" s="38" t="str">
        <f ca="1">IF(ISNUMBER(A3961),NORMINV(RAND(),0,IF(AND(Data!$G$9="squeeze",A3961&lt;Data!$G$11*0.25),$H$32,1)*$C$30*$C$13)*($C$14*$C$12),"")</f>
        <v/>
      </c>
      <c r="J3961" s="42" t="str">
        <f ca="1">IFERROR(IF(Data!$C$6="Real",B3961,I3961+J3960+($C$14*$C$12)*(NORMINV(RAND(),$C$15,CHOOSE($G$13,$C$13,F3961,G3961)))),"")</f>
        <v/>
      </c>
      <c r="K3961" s="88" t="str">
        <f>IF(ISNUMBER(A3961), IF($G$16="fixed",$G$17,MIN(H3961*Data!$C$7*$C$16*0.5,$C$17*Data!$C$7))*$C$12,"")</f>
        <v/>
      </c>
      <c r="L3961" s="42" t="str">
        <f t="shared" ca="1" si="1860"/>
        <v/>
      </c>
      <c r="M3961" s="44" t="str">
        <f t="shared" ca="1" si="1861"/>
        <v/>
      </c>
      <c r="N3961" s="44" t="str">
        <f t="shared" ca="1" si="1862"/>
        <v/>
      </c>
      <c r="O3961" s="108" t="str">
        <f t="shared" si="1846"/>
        <v/>
      </c>
      <c r="P3961" s="102" t="str">
        <f t="shared" si="1847"/>
        <v/>
      </c>
      <c r="Q3961" s="102" t="str">
        <f t="shared" si="1848"/>
        <v/>
      </c>
      <c r="R3961" s="120" t="str">
        <f t="shared" si="1849"/>
        <v/>
      </c>
      <c r="S3961" s="54" t="str">
        <f t="shared" si="1850"/>
        <v/>
      </c>
      <c r="T3961" s="5" t="str">
        <f t="shared" si="1851"/>
        <v/>
      </c>
      <c r="U3961" s="152" t="str">
        <f t="shared" si="1834"/>
        <v/>
      </c>
      <c r="V3961" s="152" t="str">
        <f t="shared" si="1835"/>
        <v/>
      </c>
      <c r="W3961" s="153" t="str">
        <f t="shared" si="1836"/>
        <v/>
      </c>
      <c r="X3961" s="153" t="str">
        <f t="shared" si="1837"/>
        <v/>
      </c>
      <c r="Y3961" s="153" t="str">
        <f t="shared" si="1838"/>
        <v/>
      </c>
      <c r="Z3961" s="153" t="str">
        <f t="shared" si="1839"/>
        <v/>
      </c>
      <c r="AA3961" s="152" t="str">
        <f t="shared" si="1840"/>
        <v/>
      </c>
      <c r="AB3961" s="152" t="str">
        <f t="shared" si="1841"/>
        <v/>
      </c>
      <c r="AC3961" s="154" t="str">
        <f t="shared" si="1852"/>
        <v/>
      </c>
      <c r="AD3961" s="154" t="str">
        <f t="shared" si="1853"/>
        <v/>
      </c>
      <c r="AE3961" s="3" t="str">
        <f t="shared" si="1854"/>
        <v/>
      </c>
      <c r="AF3961" s="3" t="str">
        <f t="shared" si="1855"/>
        <v/>
      </c>
      <c r="AG3961" s="3" t="str">
        <f t="shared" si="1856"/>
        <v/>
      </c>
      <c r="AH3961" s="4" t="str">
        <f t="shared" si="1857"/>
        <v/>
      </c>
      <c r="AI3961" s="75" t="str">
        <f t="shared" si="1858"/>
        <v/>
      </c>
      <c r="AJ3961" s="75" t="str">
        <f t="shared" si="1859"/>
        <v/>
      </c>
    </row>
    <row r="3962" spans="1:36" ht="14.25">
      <c r="A3962" s="41" t="str">
        <f t="shared" si="1842"/>
        <v/>
      </c>
      <c r="B3962" s="150" t="str">
        <f>IF(ISNUMBER(A3962),INDEX('MetaTrader Import'!$H$13:$J$5893,TRUNC(((A3962-$A$39+1)-1)/3)+1,MOD((A3962-$A$39+1)-1,3)+1),"")</f>
        <v/>
      </c>
      <c r="C3962" s="43" t="str">
        <f t="shared" si="1843"/>
        <v/>
      </c>
      <c r="D3962" s="43" t="str">
        <f t="shared" ca="1" si="1833"/>
        <v/>
      </c>
      <c r="E3962" s="43" t="str">
        <f t="shared" si="1844"/>
        <v/>
      </c>
      <c r="F3962" s="43" t="str">
        <f t="shared" si="1845"/>
        <v/>
      </c>
      <c r="G3962" s="43" t="str">
        <f>IF(A3962&lt;&gt;"",IF(A3962&lt;Data!$G$11*0.25,$C$13/$G$32,IF(A3962&gt;Data!$G$11*0.25,$C$13,$C$13*10)),"")</f>
        <v/>
      </c>
      <c r="H3962" s="43" t="str">
        <f>IF(A3962&lt;&gt;"",IF(Data!$G$9="constant",$C$13,IF(Data!$G$9="squeeze",G3962,F3962)),"")</f>
        <v/>
      </c>
      <c r="I3962" s="38" t="str">
        <f ca="1">IF(ISNUMBER(A3962),NORMINV(RAND(),0,IF(AND(Data!$G$9="squeeze",A3962&lt;Data!$G$11*0.25),$H$32,1)*$C$30*$C$13)*($C$14*$C$12),"")</f>
        <v/>
      </c>
      <c r="J3962" s="42" t="str">
        <f ca="1">IFERROR(IF(Data!$C$6="Real",B3962,I3962+J3961+($C$14*$C$12)*(NORMINV(RAND(),$C$15,CHOOSE($G$13,$C$13,F3962,G3962)))),"")</f>
        <v/>
      </c>
      <c r="K3962" s="88" t="str">
        <f>IF(ISNUMBER(A3962), IF($G$16="fixed",$G$17,MIN(H3962*Data!$C$7*$C$16*0.5,$C$17*Data!$C$7))*$C$12,"")</f>
        <v/>
      </c>
      <c r="L3962" s="42" t="str">
        <f t="shared" ca="1" si="1860"/>
        <v/>
      </c>
      <c r="M3962" s="44" t="str">
        <f t="shared" ca="1" si="1861"/>
        <v/>
      </c>
      <c r="N3962" s="44" t="str">
        <f t="shared" ca="1" si="1862"/>
        <v/>
      </c>
      <c r="O3962" s="108" t="str">
        <f t="shared" si="1846"/>
        <v/>
      </c>
      <c r="P3962" s="102" t="str">
        <f t="shared" si="1847"/>
        <v/>
      </c>
      <c r="Q3962" s="102" t="str">
        <f t="shared" si="1848"/>
        <v/>
      </c>
      <c r="R3962" s="120" t="str">
        <f t="shared" si="1849"/>
        <v/>
      </c>
      <c r="S3962" s="54" t="str">
        <f t="shared" si="1850"/>
        <v/>
      </c>
      <c r="T3962" s="5" t="str">
        <f t="shared" si="1851"/>
        <v/>
      </c>
      <c r="U3962" s="152" t="str">
        <f t="shared" si="1834"/>
        <v/>
      </c>
      <c r="V3962" s="152" t="str">
        <f t="shared" si="1835"/>
        <v/>
      </c>
      <c r="W3962" s="153" t="str">
        <f t="shared" si="1836"/>
        <v/>
      </c>
      <c r="X3962" s="153" t="str">
        <f t="shared" si="1837"/>
        <v/>
      </c>
      <c r="Y3962" s="153" t="str">
        <f t="shared" si="1838"/>
        <v/>
      </c>
      <c r="Z3962" s="153" t="str">
        <f t="shared" si="1839"/>
        <v/>
      </c>
      <c r="AA3962" s="152" t="str">
        <f t="shared" si="1840"/>
        <v/>
      </c>
      <c r="AB3962" s="152" t="str">
        <f t="shared" si="1841"/>
        <v/>
      </c>
      <c r="AC3962" s="154" t="str">
        <f t="shared" si="1852"/>
        <v/>
      </c>
      <c r="AD3962" s="154" t="str">
        <f t="shared" si="1853"/>
        <v/>
      </c>
      <c r="AE3962" s="3" t="str">
        <f t="shared" si="1854"/>
        <v/>
      </c>
      <c r="AF3962" s="3" t="str">
        <f t="shared" si="1855"/>
        <v/>
      </c>
      <c r="AG3962" s="3" t="str">
        <f t="shared" si="1856"/>
        <v/>
      </c>
      <c r="AH3962" s="4" t="str">
        <f t="shared" si="1857"/>
        <v/>
      </c>
      <c r="AI3962" s="75" t="str">
        <f t="shared" si="1858"/>
        <v/>
      </c>
      <c r="AJ3962" s="75" t="str">
        <f t="shared" si="1859"/>
        <v/>
      </c>
    </row>
    <row r="3963" spans="1:36" ht="14.25">
      <c r="A3963" s="41" t="str">
        <f t="shared" si="1842"/>
        <v/>
      </c>
      <c r="B3963" s="150" t="str">
        <f>IF(ISNUMBER(A3963),INDEX('MetaTrader Import'!$H$13:$J$5893,TRUNC(((A3963-$A$39+1)-1)/3)+1,MOD((A3963-$A$39+1)-1,3)+1),"")</f>
        <v/>
      </c>
      <c r="C3963" s="43" t="str">
        <f t="shared" si="1843"/>
        <v/>
      </c>
      <c r="D3963" s="43" t="str">
        <f t="shared" ca="1" si="1833"/>
        <v/>
      </c>
      <c r="E3963" s="43" t="str">
        <f t="shared" si="1844"/>
        <v/>
      </c>
      <c r="F3963" s="43" t="str">
        <f t="shared" si="1845"/>
        <v/>
      </c>
      <c r="G3963" s="43" t="str">
        <f>IF(A3963&lt;&gt;"",IF(A3963&lt;Data!$G$11*0.25,$C$13/$G$32,IF(A3963&gt;Data!$G$11*0.25,$C$13,$C$13*10)),"")</f>
        <v/>
      </c>
      <c r="H3963" s="43" t="str">
        <f>IF(A3963&lt;&gt;"",IF(Data!$G$9="constant",$C$13,IF(Data!$G$9="squeeze",G3963,F3963)),"")</f>
        <v/>
      </c>
      <c r="I3963" s="38" t="str">
        <f ca="1">IF(ISNUMBER(A3963),NORMINV(RAND(),0,IF(AND(Data!$G$9="squeeze",A3963&lt;Data!$G$11*0.25),$H$32,1)*$C$30*$C$13)*($C$14*$C$12),"")</f>
        <v/>
      </c>
      <c r="J3963" s="42" t="str">
        <f ca="1">IFERROR(IF(Data!$C$6="Real",B3963,I3963+J3962+($C$14*$C$12)*(NORMINV(RAND(),$C$15,CHOOSE($G$13,$C$13,F3963,G3963)))),"")</f>
        <v/>
      </c>
      <c r="K3963" s="88" t="str">
        <f>IF(ISNUMBER(A3963), IF($G$16="fixed",$G$17,MIN(H3963*Data!$C$7*$C$16*0.5,$C$17*Data!$C$7))*$C$12,"")</f>
        <v/>
      </c>
      <c r="L3963" s="42" t="str">
        <f t="shared" ca="1" si="1860"/>
        <v/>
      </c>
      <c r="M3963" s="44" t="str">
        <f t="shared" ca="1" si="1861"/>
        <v/>
      </c>
      <c r="N3963" s="44" t="str">
        <f t="shared" ca="1" si="1862"/>
        <v/>
      </c>
      <c r="O3963" s="108" t="str">
        <f t="shared" si="1846"/>
        <v/>
      </c>
      <c r="P3963" s="102" t="str">
        <f t="shared" si="1847"/>
        <v/>
      </c>
      <c r="Q3963" s="102" t="str">
        <f t="shared" si="1848"/>
        <v/>
      </c>
      <c r="R3963" s="120" t="str">
        <f t="shared" si="1849"/>
        <v/>
      </c>
      <c r="S3963" s="54" t="str">
        <f t="shared" si="1850"/>
        <v/>
      </c>
      <c r="T3963" s="5" t="str">
        <f t="shared" si="1851"/>
        <v/>
      </c>
      <c r="U3963" s="152" t="str">
        <f t="shared" si="1834"/>
        <v/>
      </c>
      <c r="V3963" s="152" t="str">
        <f t="shared" si="1835"/>
        <v/>
      </c>
      <c r="W3963" s="153" t="str">
        <f t="shared" si="1836"/>
        <v/>
      </c>
      <c r="X3963" s="153" t="str">
        <f t="shared" si="1837"/>
        <v/>
      </c>
      <c r="Y3963" s="153" t="str">
        <f t="shared" si="1838"/>
        <v/>
      </c>
      <c r="Z3963" s="153" t="str">
        <f t="shared" si="1839"/>
        <v/>
      </c>
      <c r="AA3963" s="152" t="str">
        <f t="shared" si="1840"/>
        <v/>
      </c>
      <c r="AB3963" s="152" t="str">
        <f t="shared" si="1841"/>
        <v/>
      </c>
      <c r="AC3963" s="154" t="str">
        <f t="shared" si="1852"/>
        <v/>
      </c>
      <c r="AD3963" s="154" t="str">
        <f t="shared" si="1853"/>
        <v/>
      </c>
      <c r="AE3963" s="3" t="str">
        <f t="shared" si="1854"/>
        <v/>
      </c>
      <c r="AF3963" s="3" t="str">
        <f t="shared" si="1855"/>
        <v/>
      </c>
      <c r="AG3963" s="3" t="str">
        <f t="shared" si="1856"/>
        <v/>
      </c>
      <c r="AH3963" s="4" t="str">
        <f t="shared" si="1857"/>
        <v/>
      </c>
      <c r="AI3963" s="75" t="str">
        <f t="shared" si="1858"/>
        <v/>
      </c>
      <c r="AJ3963" s="75" t="str">
        <f t="shared" si="1859"/>
        <v/>
      </c>
    </row>
    <row r="3964" spans="1:36" ht="14.25">
      <c r="A3964" s="41" t="str">
        <f t="shared" si="1842"/>
        <v/>
      </c>
      <c r="B3964" s="150" t="str">
        <f>IF(ISNUMBER(A3964),INDEX('MetaTrader Import'!$H$13:$J$5893,TRUNC(((A3964-$A$39+1)-1)/3)+1,MOD((A3964-$A$39+1)-1,3)+1),"")</f>
        <v/>
      </c>
      <c r="C3964" s="43" t="str">
        <f t="shared" si="1843"/>
        <v/>
      </c>
      <c r="D3964" s="43" t="str">
        <f t="shared" ca="1" si="1833"/>
        <v/>
      </c>
      <c r="E3964" s="43" t="str">
        <f t="shared" si="1844"/>
        <v/>
      </c>
      <c r="F3964" s="43" t="str">
        <f t="shared" si="1845"/>
        <v/>
      </c>
      <c r="G3964" s="43" t="str">
        <f>IF(A3964&lt;&gt;"",IF(A3964&lt;Data!$G$11*0.25,$C$13/$G$32,IF(A3964&gt;Data!$G$11*0.25,$C$13,$C$13*10)),"")</f>
        <v/>
      </c>
      <c r="H3964" s="43" t="str">
        <f>IF(A3964&lt;&gt;"",IF(Data!$G$9="constant",$C$13,IF(Data!$G$9="squeeze",G3964,F3964)),"")</f>
        <v/>
      </c>
      <c r="I3964" s="38" t="str">
        <f ca="1">IF(ISNUMBER(A3964),NORMINV(RAND(),0,IF(AND(Data!$G$9="squeeze",A3964&lt;Data!$G$11*0.25),$H$32,1)*$C$30*$C$13)*($C$14*$C$12),"")</f>
        <v/>
      </c>
      <c r="J3964" s="42" t="str">
        <f ca="1">IFERROR(IF(Data!$C$6="Real",B3964,I3964+J3963+($C$14*$C$12)*(NORMINV(RAND(),$C$15,CHOOSE($G$13,$C$13,F3964,G3964)))),"")</f>
        <v/>
      </c>
      <c r="K3964" s="88" t="str">
        <f>IF(ISNUMBER(A3964), IF($G$16="fixed",$G$17,MIN(H3964*Data!$C$7*$C$16*0.5,$C$17*Data!$C$7))*$C$12,"")</f>
        <v/>
      </c>
      <c r="L3964" s="42" t="str">
        <f t="shared" ca="1" si="1860"/>
        <v/>
      </c>
      <c r="M3964" s="44" t="str">
        <f t="shared" ca="1" si="1861"/>
        <v/>
      </c>
      <c r="N3964" s="44" t="str">
        <f t="shared" ca="1" si="1862"/>
        <v/>
      </c>
      <c r="O3964" s="108" t="str">
        <f t="shared" si="1846"/>
        <v/>
      </c>
      <c r="P3964" s="102" t="str">
        <f t="shared" si="1847"/>
        <v/>
      </c>
      <c r="Q3964" s="102" t="str">
        <f t="shared" si="1848"/>
        <v/>
      </c>
      <c r="R3964" s="120" t="str">
        <f t="shared" si="1849"/>
        <v/>
      </c>
      <c r="S3964" s="54" t="str">
        <f t="shared" si="1850"/>
        <v/>
      </c>
      <c r="T3964" s="5" t="str">
        <f t="shared" si="1851"/>
        <v/>
      </c>
      <c r="U3964" s="152" t="str">
        <f t="shared" si="1834"/>
        <v/>
      </c>
      <c r="V3964" s="152" t="str">
        <f t="shared" si="1835"/>
        <v/>
      </c>
      <c r="W3964" s="153" t="str">
        <f t="shared" si="1836"/>
        <v/>
      </c>
      <c r="X3964" s="153" t="str">
        <f t="shared" si="1837"/>
        <v/>
      </c>
      <c r="Y3964" s="153" t="str">
        <f t="shared" si="1838"/>
        <v/>
      </c>
      <c r="Z3964" s="153" t="str">
        <f t="shared" si="1839"/>
        <v/>
      </c>
      <c r="AA3964" s="152" t="str">
        <f t="shared" si="1840"/>
        <v/>
      </c>
      <c r="AB3964" s="152" t="str">
        <f t="shared" si="1841"/>
        <v/>
      </c>
      <c r="AC3964" s="154" t="str">
        <f t="shared" si="1852"/>
        <v/>
      </c>
      <c r="AD3964" s="154" t="str">
        <f t="shared" si="1853"/>
        <v/>
      </c>
      <c r="AE3964" s="3" t="str">
        <f t="shared" si="1854"/>
        <v/>
      </c>
      <c r="AF3964" s="3" t="str">
        <f t="shared" si="1855"/>
        <v/>
      </c>
      <c r="AG3964" s="3" t="str">
        <f t="shared" si="1856"/>
        <v/>
      </c>
      <c r="AH3964" s="4" t="str">
        <f t="shared" si="1857"/>
        <v/>
      </c>
      <c r="AI3964" s="75" t="str">
        <f t="shared" si="1858"/>
        <v/>
      </c>
      <c r="AJ3964" s="75" t="str">
        <f t="shared" si="1859"/>
        <v/>
      </c>
    </row>
    <row r="3965" spans="1:36" ht="14.25">
      <c r="A3965" s="41" t="str">
        <f t="shared" si="1842"/>
        <v/>
      </c>
      <c r="B3965" s="150" t="str">
        <f>IF(ISNUMBER(A3965),INDEX('MetaTrader Import'!$H$13:$J$5893,TRUNC(((A3965-$A$39+1)-1)/3)+1,MOD((A3965-$A$39+1)-1,3)+1),"")</f>
        <v/>
      </c>
      <c r="C3965" s="43" t="str">
        <f t="shared" si="1843"/>
        <v/>
      </c>
      <c r="D3965" s="43" t="str">
        <f t="shared" ca="1" si="1833"/>
        <v/>
      </c>
      <c r="E3965" s="43" t="str">
        <f t="shared" si="1844"/>
        <v/>
      </c>
      <c r="F3965" s="43" t="str">
        <f t="shared" si="1845"/>
        <v/>
      </c>
      <c r="G3965" s="43" t="str">
        <f>IF(A3965&lt;&gt;"",IF(A3965&lt;Data!$G$11*0.25,$C$13/$G$32,IF(A3965&gt;Data!$G$11*0.25,$C$13,$C$13*10)),"")</f>
        <v/>
      </c>
      <c r="H3965" s="43" t="str">
        <f>IF(A3965&lt;&gt;"",IF(Data!$G$9="constant",$C$13,IF(Data!$G$9="squeeze",G3965,F3965)),"")</f>
        <v/>
      </c>
      <c r="I3965" s="38" t="str">
        <f ca="1">IF(ISNUMBER(A3965),NORMINV(RAND(),0,IF(AND(Data!$G$9="squeeze",A3965&lt;Data!$G$11*0.25),$H$32,1)*$C$30*$C$13)*($C$14*$C$12),"")</f>
        <v/>
      </c>
      <c r="J3965" s="42" t="str">
        <f ca="1">IFERROR(IF(Data!$C$6="Real",B3965,I3965+J3964+($C$14*$C$12)*(NORMINV(RAND(),$C$15,CHOOSE($G$13,$C$13,F3965,G3965)))),"")</f>
        <v/>
      </c>
      <c r="K3965" s="88" t="str">
        <f>IF(ISNUMBER(A3965), IF($G$16="fixed",$G$17,MIN(H3965*Data!$C$7*$C$16*0.5,$C$17*Data!$C$7))*$C$12,"")</f>
        <v/>
      </c>
      <c r="L3965" s="42" t="str">
        <f t="shared" ca="1" si="1860"/>
        <v/>
      </c>
      <c r="M3965" s="44" t="str">
        <f t="shared" ca="1" si="1861"/>
        <v/>
      </c>
      <c r="N3965" s="44" t="str">
        <f t="shared" ca="1" si="1862"/>
        <v/>
      </c>
      <c r="O3965" s="108" t="str">
        <f t="shared" si="1846"/>
        <v/>
      </c>
      <c r="P3965" s="102" t="str">
        <f t="shared" si="1847"/>
        <v/>
      </c>
      <c r="Q3965" s="102" t="str">
        <f t="shared" si="1848"/>
        <v/>
      </c>
      <c r="R3965" s="120" t="str">
        <f t="shared" si="1849"/>
        <v/>
      </c>
      <c r="S3965" s="54" t="str">
        <f t="shared" si="1850"/>
        <v/>
      </c>
      <c r="T3965" s="5" t="str">
        <f t="shared" si="1851"/>
        <v/>
      </c>
      <c r="U3965" s="152" t="str">
        <f t="shared" si="1834"/>
        <v/>
      </c>
      <c r="V3965" s="152" t="str">
        <f t="shared" si="1835"/>
        <v/>
      </c>
      <c r="W3965" s="153" t="str">
        <f t="shared" si="1836"/>
        <v/>
      </c>
      <c r="X3965" s="153" t="str">
        <f t="shared" si="1837"/>
        <v/>
      </c>
      <c r="Y3965" s="153" t="str">
        <f t="shared" si="1838"/>
        <v/>
      </c>
      <c r="Z3965" s="153" t="str">
        <f t="shared" si="1839"/>
        <v/>
      </c>
      <c r="AA3965" s="152" t="str">
        <f t="shared" si="1840"/>
        <v/>
      </c>
      <c r="AB3965" s="152" t="str">
        <f t="shared" si="1841"/>
        <v/>
      </c>
      <c r="AC3965" s="154" t="str">
        <f t="shared" si="1852"/>
        <v/>
      </c>
      <c r="AD3965" s="154" t="str">
        <f t="shared" si="1853"/>
        <v/>
      </c>
      <c r="AE3965" s="3" t="str">
        <f t="shared" si="1854"/>
        <v/>
      </c>
      <c r="AF3965" s="3" t="str">
        <f t="shared" si="1855"/>
        <v/>
      </c>
      <c r="AG3965" s="3" t="str">
        <f t="shared" si="1856"/>
        <v/>
      </c>
      <c r="AH3965" s="4" t="str">
        <f t="shared" si="1857"/>
        <v/>
      </c>
      <c r="AI3965" s="75" t="str">
        <f t="shared" si="1858"/>
        <v/>
      </c>
      <c r="AJ3965" s="75" t="str">
        <f t="shared" si="1859"/>
        <v/>
      </c>
    </row>
    <row r="3966" spans="1:36" ht="14.25">
      <c r="A3966" s="41" t="str">
        <f t="shared" si="1842"/>
        <v/>
      </c>
      <c r="B3966" s="150" t="str">
        <f>IF(ISNUMBER(A3966),INDEX('MetaTrader Import'!$H$13:$J$5893,TRUNC(((A3966-$A$39+1)-1)/3)+1,MOD((A3966-$A$39+1)-1,3)+1),"")</f>
        <v/>
      </c>
      <c r="C3966" s="43" t="str">
        <f t="shared" si="1843"/>
        <v/>
      </c>
      <c r="D3966" s="43" t="str">
        <f t="shared" ca="1" si="1833"/>
        <v/>
      </c>
      <c r="E3966" s="43" t="str">
        <f t="shared" si="1844"/>
        <v/>
      </c>
      <c r="F3966" s="43" t="str">
        <f t="shared" si="1845"/>
        <v/>
      </c>
      <c r="G3966" s="43" t="str">
        <f>IF(A3966&lt;&gt;"",IF(A3966&lt;Data!$G$11*0.25,$C$13/$G$32,IF(A3966&gt;Data!$G$11*0.25,$C$13,$C$13*10)),"")</f>
        <v/>
      </c>
      <c r="H3966" s="43" t="str">
        <f>IF(A3966&lt;&gt;"",IF(Data!$G$9="constant",$C$13,IF(Data!$G$9="squeeze",G3966,F3966)),"")</f>
        <v/>
      </c>
      <c r="I3966" s="38" t="str">
        <f ca="1">IF(ISNUMBER(A3966),NORMINV(RAND(),0,IF(AND(Data!$G$9="squeeze",A3966&lt;Data!$G$11*0.25),$H$32,1)*$C$30*$C$13)*($C$14*$C$12),"")</f>
        <v/>
      </c>
      <c r="J3966" s="42" t="str">
        <f ca="1">IFERROR(IF(Data!$C$6="Real",B3966,I3966+J3965+($C$14*$C$12)*(NORMINV(RAND(),$C$15,CHOOSE($G$13,$C$13,F3966,G3966)))),"")</f>
        <v/>
      </c>
      <c r="K3966" s="88" t="str">
        <f>IF(ISNUMBER(A3966), IF($G$16="fixed",$G$17,MIN(H3966*Data!$C$7*$C$16*0.5,$C$17*Data!$C$7))*$C$12,"")</f>
        <v/>
      </c>
      <c r="L3966" s="42" t="str">
        <f t="shared" ca="1" si="1860"/>
        <v/>
      </c>
      <c r="M3966" s="44" t="str">
        <f t="shared" ca="1" si="1861"/>
        <v/>
      </c>
      <c r="N3966" s="44" t="str">
        <f t="shared" ca="1" si="1862"/>
        <v/>
      </c>
      <c r="O3966" s="108" t="str">
        <f t="shared" si="1846"/>
        <v/>
      </c>
      <c r="P3966" s="102" t="str">
        <f t="shared" si="1847"/>
        <v/>
      </c>
      <c r="Q3966" s="102" t="str">
        <f t="shared" si="1848"/>
        <v/>
      </c>
      <c r="R3966" s="120" t="str">
        <f t="shared" si="1849"/>
        <v/>
      </c>
      <c r="S3966" s="54" t="str">
        <f t="shared" si="1850"/>
        <v/>
      </c>
      <c r="T3966" s="5" t="str">
        <f t="shared" si="1851"/>
        <v/>
      </c>
      <c r="U3966" s="152" t="str">
        <f t="shared" si="1834"/>
        <v/>
      </c>
      <c r="V3966" s="152" t="str">
        <f t="shared" si="1835"/>
        <v/>
      </c>
      <c r="W3966" s="153" t="str">
        <f t="shared" si="1836"/>
        <v/>
      </c>
      <c r="X3966" s="153" t="str">
        <f t="shared" si="1837"/>
        <v/>
      </c>
      <c r="Y3966" s="153" t="str">
        <f t="shared" si="1838"/>
        <v/>
      </c>
      <c r="Z3966" s="153" t="str">
        <f t="shared" si="1839"/>
        <v/>
      </c>
      <c r="AA3966" s="152" t="str">
        <f t="shared" si="1840"/>
        <v/>
      </c>
      <c r="AB3966" s="152" t="str">
        <f t="shared" si="1841"/>
        <v/>
      </c>
      <c r="AC3966" s="154" t="str">
        <f t="shared" si="1852"/>
        <v/>
      </c>
      <c r="AD3966" s="154" t="str">
        <f t="shared" si="1853"/>
        <v/>
      </c>
      <c r="AE3966" s="3" t="str">
        <f t="shared" si="1854"/>
        <v/>
      </c>
      <c r="AF3966" s="3" t="str">
        <f t="shared" si="1855"/>
        <v/>
      </c>
      <c r="AG3966" s="3" t="str">
        <f t="shared" si="1856"/>
        <v/>
      </c>
      <c r="AH3966" s="4" t="str">
        <f t="shared" si="1857"/>
        <v/>
      </c>
      <c r="AI3966" s="75" t="str">
        <f t="shared" si="1858"/>
        <v/>
      </c>
      <c r="AJ3966" s="75" t="str">
        <f t="shared" si="1859"/>
        <v/>
      </c>
    </row>
    <row r="3967" spans="1:36" ht="14.25">
      <c r="A3967" s="41" t="str">
        <f t="shared" si="1842"/>
        <v/>
      </c>
      <c r="B3967" s="150" t="str">
        <f>IF(ISNUMBER(A3967),INDEX('MetaTrader Import'!$H$13:$J$5893,TRUNC(((A3967-$A$39+1)-1)/3)+1,MOD((A3967-$A$39+1)-1,3)+1),"")</f>
        <v/>
      </c>
      <c r="C3967" s="43" t="str">
        <f t="shared" si="1843"/>
        <v/>
      </c>
      <c r="D3967" s="43" t="str">
        <f t="shared" ca="1" si="1833"/>
        <v/>
      </c>
      <c r="E3967" s="43" t="str">
        <f t="shared" si="1844"/>
        <v/>
      </c>
      <c r="F3967" s="43" t="str">
        <f t="shared" si="1845"/>
        <v/>
      </c>
      <c r="G3967" s="43" t="str">
        <f>IF(A3967&lt;&gt;"",IF(A3967&lt;Data!$G$11*0.25,$C$13/$G$32,IF(A3967&gt;Data!$G$11*0.25,$C$13,$C$13*10)),"")</f>
        <v/>
      </c>
      <c r="H3967" s="43" t="str">
        <f>IF(A3967&lt;&gt;"",IF(Data!$G$9="constant",$C$13,IF(Data!$G$9="squeeze",G3967,F3967)),"")</f>
        <v/>
      </c>
      <c r="I3967" s="38" t="str">
        <f ca="1">IF(ISNUMBER(A3967),NORMINV(RAND(),0,IF(AND(Data!$G$9="squeeze",A3967&lt;Data!$G$11*0.25),$H$32,1)*$C$30*$C$13)*($C$14*$C$12),"")</f>
        <v/>
      </c>
      <c r="J3967" s="42" t="str">
        <f ca="1">IFERROR(IF(Data!$C$6="Real",B3967,I3967+J3966+($C$14*$C$12)*(NORMINV(RAND(),$C$15,CHOOSE($G$13,$C$13,F3967,G3967)))),"")</f>
        <v/>
      </c>
      <c r="K3967" s="88" t="str">
        <f>IF(ISNUMBER(A3967), IF($G$16="fixed",$G$17,MIN(H3967*Data!$C$7*$C$16*0.5,$C$17*Data!$C$7))*$C$12,"")</f>
        <v/>
      </c>
      <c r="L3967" s="42" t="str">
        <f t="shared" ca="1" si="1860"/>
        <v/>
      </c>
      <c r="M3967" s="44" t="str">
        <f t="shared" ca="1" si="1861"/>
        <v/>
      </c>
      <c r="N3967" s="44" t="str">
        <f t="shared" ca="1" si="1862"/>
        <v/>
      </c>
      <c r="O3967" s="108" t="str">
        <f t="shared" si="1846"/>
        <v/>
      </c>
      <c r="P3967" s="102" t="str">
        <f t="shared" si="1847"/>
        <v/>
      </c>
      <c r="Q3967" s="102" t="str">
        <f t="shared" si="1848"/>
        <v/>
      </c>
      <c r="R3967" s="120" t="str">
        <f t="shared" si="1849"/>
        <v/>
      </c>
      <c r="S3967" s="54" t="str">
        <f t="shared" si="1850"/>
        <v/>
      </c>
      <c r="T3967" s="5" t="str">
        <f t="shared" si="1851"/>
        <v/>
      </c>
      <c r="U3967" s="152" t="str">
        <f t="shared" si="1834"/>
        <v/>
      </c>
      <c r="V3967" s="152" t="str">
        <f t="shared" si="1835"/>
        <v/>
      </c>
      <c r="W3967" s="153" t="str">
        <f t="shared" si="1836"/>
        <v/>
      </c>
      <c r="X3967" s="153" t="str">
        <f t="shared" si="1837"/>
        <v/>
      </c>
      <c r="Y3967" s="153" t="str">
        <f t="shared" si="1838"/>
        <v/>
      </c>
      <c r="Z3967" s="153" t="str">
        <f t="shared" si="1839"/>
        <v/>
      </c>
      <c r="AA3967" s="152" t="str">
        <f t="shared" si="1840"/>
        <v/>
      </c>
      <c r="AB3967" s="152" t="str">
        <f t="shared" si="1841"/>
        <v/>
      </c>
      <c r="AC3967" s="154" t="str">
        <f t="shared" si="1852"/>
        <v/>
      </c>
      <c r="AD3967" s="154" t="str">
        <f t="shared" si="1853"/>
        <v/>
      </c>
      <c r="AE3967" s="3" t="str">
        <f t="shared" si="1854"/>
        <v/>
      </c>
      <c r="AF3967" s="3" t="str">
        <f t="shared" si="1855"/>
        <v/>
      </c>
      <c r="AG3967" s="3" t="str">
        <f t="shared" si="1856"/>
        <v/>
      </c>
      <c r="AH3967" s="4" t="str">
        <f t="shared" si="1857"/>
        <v/>
      </c>
      <c r="AI3967" s="75" t="str">
        <f t="shared" si="1858"/>
        <v/>
      </c>
      <c r="AJ3967" s="75" t="str">
        <f t="shared" si="1859"/>
        <v/>
      </c>
    </row>
    <row r="3968" spans="1:36" ht="14.25">
      <c r="A3968" s="41" t="str">
        <f t="shared" si="1842"/>
        <v/>
      </c>
      <c r="B3968" s="150" t="str">
        <f>IF(ISNUMBER(A3968),INDEX('MetaTrader Import'!$H$13:$J$5893,TRUNC(((A3968-$A$39+1)-1)/3)+1,MOD((A3968-$A$39+1)-1,3)+1),"")</f>
        <v/>
      </c>
      <c r="C3968" s="43" t="str">
        <f t="shared" si="1843"/>
        <v/>
      </c>
      <c r="D3968" s="43" t="str">
        <f t="shared" ca="1" si="1833"/>
        <v/>
      </c>
      <c r="E3968" s="43" t="str">
        <f t="shared" si="1844"/>
        <v/>
      </c>
      <c r="F3968" s="43" t="str">
        <f t="shared" si="1845"/>
        <v/>
      </c>
      <c r="G3968" s="43" t="str">
        <f>IF(A3968&lt;&gt;"",IF(A3968&lt;Data!$G$11*0.25,$C$13/$G$32,IF(A3968&gt;Data!$G$11*0.25,$C$13,$C$13*10)),"")</f>
        <v/>
      </c>
      <c r="H3968" s="43" t="str">
        <f>IF(A3968&lt;&gt;"",IF(Data!$G$9="constant",$C$13,IF(Data!$G$9="squeeze",G3968,F3968)),"")</f>
        <v/>
      </c>
      <c r="I3968" s="38" t="str">
        <f ca="1">IF(ISNUMBER(A3968),NORMINV(RAND(),0,IF(AND(Data!$G$9="squeeze",A3968&lt;Data!$G$11*0.25),$H$32,1)*$C$30*$C$13)*($C$14*$C$12),"")</f>
        <v/>
      </c>
      <c r="J3968" s="42" t="str">
        <f ca="1">IFERROR(IF(Data!$C$6="Real",B3968,I3968+J3967+($C$14*$C$12)*(NORMINV(RAND(),$C$15,CHOOSE($G$13,$C$13,F3968,G3968)))),"")</f>
        <v/>
      </c>
      <c r="K3968" s="88" t="str">
        <f>IF(ISNUMBER(A3968), IF($G$16="fixed",$G$17,MIN(H3968*Data!$C$7*$C$16*0.5,$C$17*Data!$C$7))*$C$12,"")</f>
        <v/>
      </c>
      <c r="L3968" s="42" t="str">
        <f t="shared" ca="1" si="1860"/>
        <v/>
      </c>
      <c r="M3968" s="44" t="str">
        <f t="shared" ca="1" si="1861"/>
        <v/>
      </c>
      <c r="N3968" s="44" t="str">
        <f t="shared" ca="1" si="1862"/>
        <v/>
      </c>
      <c r="O3968" s="108" t="str">
        <f t="shared" si="1846"/>
        <v/>
      </c>
      <c r="P3968" s="102" t="str">
        <f t="shared" si="1847"/>
        <v/>
      </c>
      <c r="Q3968" s="102" t="str">
        <f t="shared" si="1848"/>
        <v/>
      </c>
      <c r="R3968" s="120" t="str">
        <f t="shared" si="1849"/>
        <v/>
      </c>
      <c r="S3968" s="54" t="str">
        <f t="shared" si="1850"/>
        <v/>
      </c>
      <c r="T3968" s="5" t="str">
        <f t="shared" si="1851"/>
        <v/>
      </c>
      <c r="U3968" s="152" t="str">
        <f t="shared" si="1834"/>
        <v/>
      </c>
      <c r="V3968" s="152" t="str">
        <f t="shared" si="1835"/>
        <v/>
      </c>
      <c r="W3968" s="153" t="str">
        <f t="shared" si="1836"/>
        <v/>
      </c>
      <c r="X3968" s="153" t="str">
        <f t="shared" si="1837"/>
        <v/>
      </c>
      <c r="Y3968" s="153" t="str">
        <f t="shared" si="1838"/>
        <v/>
      </c>
      <c r="Z3968" s="153" t="str">
        <f t="shared" si="1839"/>
        <v/>
      </c>
      <c r="AA3968" s="152" t="str">
        <f t="shared" si="1840"/>
        <v/>
      </c>
      <c r="AB3968" s="152" t="str">
        <f t="shared" si="1841"/>
        <v/>
      </c>
      <c r="AC3968" s="154" t="str">
        <f t="shared" si="1852"/>
        <v/>
      </c>
      <c r="AD3968" s="154" t="str">
        <f t="shared" si="1853"/>
        <v/>
      </c>
      <c r="AE3968" s="3" t="str">
        <f t="shared" si="1854"/>
        <v/>
      </c>
      <c r="AF3968" s="3" t="str">
        <f t="shared" si="1855"/>
        <v/>
      </c>
      <c r="AG3968" s="3" t="str">
        <f t="shared" si="1856"/>
        <v/>
      </c>
      <c r="AH3968" s="4" t="str">
        <f t="shared" si="1857"/>
        <v/>
      </c>
      <c r="AI3968" s="75" t="str">
        <f t="shared" si="1858"/>
        <v/>
      </c>
      <c r="AJ3968" s="75" t="str">
        <f t="shared" si="1859"/>
        <v/>
      </c>
    </row>
    <row r="3969" spans="1:36" ht="14.25">
      <c r="A3969" s="41" t="str">
        <f t="shared" si="1842"/>
        <v/>
      </c>
      <c r="B3969" s="150" t="str">
        <f>IF(ISNUMBER(A3969),INDEX('MetaTrader Import'!$H$13:$J$5893,TRUNC(((A3969-$A$39+1)-1)/3)+1,MOD((A3969-$A$39+1)-1,3)+1),"")</f>
        <v/>
      </c>
      <c r="C3969" s="43" t="str">
        <f t="shared" si="1843"/>
        <v/>
      </c>
      <c r="D3969" s="43" t="str">
        <f t="shared" ca="1" si="1833"/>
        <v/>
      </c>
      <c r="E3969" s="43" t="str">
        <f t="shared" si="1844"/>
        <v/>
      </c>
      <c r="F3969" s="43" t="str">
        <f t="shared" si="1845"/>
        <v/>
      </c>
      <c r="G3969" s="43" t="str">
        <f>IF(A3969&lt;&gt;"",IF(A3969&lt;Data!$G$11*0.25,$C$13/$G$32,IF(A3969&gt;Data!$G$11*0.25,$C$13,$C$13*10)),"")</f>
        <v/>
      </c>
      <c r="H3969" s="43" t="str">
        <f>IF(A3969&lt;&gt;"",IF(Data!$G$9="constant",$C$13,IF(Data!$G$9="squeeze",G3969,F3969)),"")</f>
        <v/>
      </c>
      <c r="I3969" s="38" t="str">
        <f ca="1">IF(ISNUMBER(A3969),NORMINV(RAND(),0,IF(AND(Data!$G$9="squeeze",A3969&lt;Data!$G$11*0.25),$H$32,1)*$C$30*$C$13)*($C$14*$C$12),"")</f>
        <v/>
      </c>
      <c r="J3969" s="42" t="str">
        <f ca="1">IFERROR(IF(Data!$C$6="Real",B3969,I3969+J3968+($C$14*$C$12)*(NORMINV(RAND(),$C$15,CHOOSE($G$13,$C$13,F3969,G3969)))),"")</f>
        <v/>
      </c>
      <c r="K3969" s="88" t="str">
        <f>IF(ISNUMBER(A3969), IF($G$16="fixed",$G$17,MIN(H3969*Data!$C$7*$C$16*0.5,$C$17*Data!$C$7))*$C$12,"")</f>
        <v/>
      </c>
      <c r="L3969" s="42" t="str">
        <f t="shared" ca="1" si="1860"/>
        <v/>
      </c>
      <c r="M3969" s="44" t="str">
        <f t="shared" ca="1" si="1861"/>
        <v/>
      </c>
      <c r="N3969" s="44" t="str">
        <f t="shared" ca="1" si="1862"/>
        <v/>
      </c>
      <c r="O3969" s="108" t="str">
        <f t="shared" si="1846"/>
        <v/>
      </c>
      <c r="P3969" s="102" t="str">
        <f t="shared" si="1847"/>
        <v/>
      </c>
      <c r="Q3969" s="102" t="str">
        <f t="shared" si="1848"/>
        <v/>
      </c>
      <c r="R3969" s="120" t="str">
        <f t="shared" si="1849"/>
        <v/>
      </c>
      <c r="S3969" s="54" t="str">
        <f t="shared" si="1850"/>
        <v/>
      </c>
      <c r="T3969" s="5" t="str">
        <f t="shared" si="1851"/>
        <v/>
      </c>
      <c r="U3969" s="152" t="str">
        <f t="shared" si="1834"/>
        <v/>
      </c>
      <c r="V3969" s="152" t="str">
        <f t="shared" si="1835"/>
        <v/>
      </c>
      <c r="W3969" s="153" t="str">
        <f t="shared" si="1836"/>
        <v/>
      </c>
      <c r="X3969" s="153" t="str">
        <f t="shared" si="1837"/>
        <v/>
      </c>
      <c r="Y3969" s="153" t="str">
        <f t="shared" si="1838"/>
        <v/>
      </c>
      <c r="Z3969" s="153" t="str">
        <f t="shared" si="1839"/>
        <v/>
      </c>
      <c r="AA3969" s="152" t="str">
        <f t="shared" si="1840"/>
        <v/>
      </c>
      <c r="AB3969" s="152" t="str">
        <f t="shared" si="1841"/>
        <v/>
      </c>
      <c r="AC3969" s="154" t="str">
        <f t="shared" si="1852"/>
        <v/>
      </c>
      <c r="AD3969" s="154" t="str">
        <f t="shared" si="1853"/>
        <v/>
      </c>
      <c r="AE3969" s="3" t="str">
        <f t="shared" si="1854"/>
        <v/>
      </c>
      <c r="AF3969" s="3" t="str">
        <f t="shared" si="1855"/>
        <v/>
      </c>
      <c r="AG3969" s="3" t="str">
        <f t="shared" si="1856"/>
        <v/>
      </c>
      <c r="AH3969" s="4" t="str">
        <f t="shared" si="1857"/>
        <v/>
      </c>
      <c r="AI3969" s="75" t="str">
        <f t="shared" si="1858"/>
        <v/>
      </c>
      <c r="AJ3969" s="75" t="str">
        <f t="shared" si="1859"/>
        <v/>
      </c>
    </row>
    <row r="3970" spans="1:36" ht="14.25">
      <c r="A3970" s="41" t="str">
        <f t="shared" si="1842"/>
        <v/>
      </c>
      <c r="B3970" s="150" t="str">
        <f>IF(ISNUMBER(A3970),INDEX('MetaTrader Import'!$H$13:$J$5893,TRUNC(((A3970-$A$39+1)-1)/3)+1,MOD((A3970-$A$39+1)-1,3)+1),"")</f>
        <v/>
      </c>
      <c r="C3970" s="43" t="str">
        <f t="shared" si="1843"/>
        <v/>
      </c>
      <c r="D3970" s="43" t="str">
        <f t="shared" ca="1" si="1833"/>
        <v/>
      </c>
      <c r="E3970" s="43" t="str">
        <f t="shared" si="1844"/>
        <v/>
      </c>
      <c r="F3970" s="43" t="str">
        <f t="shared" si="1845"/>
        <v/>
      </c>
      <c r="G3970" s="43" t="str">
        <f>IF(A3970&lt;&gt;"",IF(A3970&lt;Data!$G$11*0.25,$C$13/$G$32,IF(A3970&gt;Data!$G$11*0.25,$C$13,$C$13*10)),"")</f>
        <v/>
      </c>
      <c r="H3970" s="43" t="str">
        <f>IF(A3970&lt;&gt;"",IF(Data!$G$9="constant",$C$13,IF(Data!$G$9="squeeze",G3970,F3970)),"")</f>
        <v/>
      </c>
      <c r="I3970" s="38" t="str">
        <f ca="1">IF(ISNUMBER(A3970),NORMINV(RAND(),0,IF(AND(Data!$G$9="squeeze",A3970&lt;Data!$G$11*0.25),$H$32,1)*$C$30*$C$13)*($C$14*$C$12),"")</f>
        <v/>
      </c>
      <c r="J3970" s="42" t="str">
        <f ca="1">IFERROR(IF(Data!$C$6="Real",B3970,I3970+J3969+($C$14*$C$12)*(NORMINV(RAND(),$C$15,CHOOSE($G$13,$C$13,F3970,G3970)))),"")</f>
        <v/>
      </c>
      <c r="K3970" s="88" t="str">
        <f>IF(ISNUMBER(A3970), IF($G$16="fixed",$G$17,MIN(H3970*Data!$C$7*$C$16*0.5,$C$17*Data!$C$7))*$C$12,"")</f>
        <v/>
      </c>
      <c r="L3970" s="42" t="str">
        <f t="shared" ca="1" si="1860"/>
        <v/>
      </c>
      <c r="M3970" s="44" t="str">
        <f t="shared" ca="1" si="1861"/>
        <v/>
      </c>
      <c r="N3970" s="44" t="str">
        <f t="shared" ca="1" si="1862"/>
        <v/>
      </c>
      <c r="O3970" s="108" t="str">
        <f t="shared" si="1846"/>
        <v/>
      </c>
      <c r="P3970" s="102" t="str">
        <f t="shared" si="1847"/>
        <v/>
      </c>
      <c r="Q3970" s="102" t="str">
        <f t="shared" si="1848"/>
        <v/>
      </c>
      <c r="R3970" s="120" t="str">
        <f t="shared" si="1849"/>
        <v/>
      </c>
      <c r="S3970" s="54" t="str">
        <f t="shared" si="1850"/>
        <v/>
      </c>
      <c r="T3970" s="5" t="str">
        <f t="shared" si="1851"/>
        <v/>
      </c>
      <c r="U3970" s="152" t="str">
        <f t="shared" si="1834"/>
        <v/>
      </c>
      <c r="V3970" s="152" t="str">
        <f t="shared" si="1835"/>
        <v/>
      </c>
      <c r="W3970" s="153" t="str">
        <f t="shared" si="1836"/>
        <v/>
      </c>
      <c r="X3970" s="153" t="str">
        <f t="shared" si="1837"/>
        <v/>
      </c>
      <c r="Y3970" s="153" t="str">
        <f t="shared" si="1838"/>
        <v/>
      </c>
      <c r="Z3970" s="153" t="str">
        <f t="shared" si="1839"/>
        <v/>
      </c>
      <c r="AA3970" s="152" t="str">
        <f t="shared" si="1840"/>
        <v/>
      </c>
      <c r="AB3970" s="152" t="str">
        <f t="shared" si="1841"/>
        <v/>
      </c>
      <c r="AC3970" s="154" t="str">
        <f t="shared" si="1852"/>
        <v/>
      </c>
      <c r="AD3970" s="154" t="str">
        <f t="shared" si="1853"/>
        <v/>
      </c>
      <c r="AE3970" s="3" t="str">
        <f t="shared" si="1854"/>
        <v/>
      </c>
      <c r="AF3970" s="3" t="str">
        <f t="shared" si="1855"/>
        <v/>
      </c>
      <c r="AG3970" s="3" t="str">
        <f t="shared" si="1856"/>
        <v/>
      </c>
      <c r="AH3970" s="4" t="str">
        <f t="shared" si="1857"/>
        <v/>
      </c>
      <c r="AI3970" s="75" t="str">
        <f t="shared" si="1858"/>
        <v/>
      </c>
      <c r="AJ3970" s="75" t="str">
        <f t="shared" si="1859"/>
        <v/>
      </c>
    </row>
    <row r="3971" spans="1:36" ht="14.25">
      <c r="A3971" s="41" t="str">
        <f t="shared" si="1842"/>
        <v/>
      </c>
      <c r="B3971" s="150" t="str">
        <f>IF(ISNUMBER(A3971),INDEX('MetaTrader Import'!$H$13:$J$5893,TRUNC(((A3971-$A$39+1)-1)/3)+1,MOD((A3971-$A$39+1)-1,3)+1),"")</f>
        <v/>
      </c>
      <c r="C3971" s="43" t="str">
        <f t="shared" si="1843"/>
        <v/>
      </c>
      <c r="D3971" s="43" t="str">
        <f t="shared" ref="D3971:D4034" ca="1" si="1863">IF(A3971&lt;&gt;"",NORMINV(RAND(),($C$23-C3971)*$C$28,$C$27)+NORMINV(RAND(),IF(RAND()&gt;$C$26,$C$25,0),$C$27),"")</f>
        <v/>
      </c>
      <c r="E3971" s="43" t="str">
        <f t="shared" si="1844"/>
        <v/>
      </c>
      <c r="F3971" s="43" t="str">
        <f t="shared" si="1845"/>
        <v/>
      </c>
      <c r="G3971" s="43" t="str">
        <f>IF(A3971&lt;&gt;"",IF(A3971&lt;Data!$G$11*0.25,$C$13/$G$32,IF(A3971&gt;Data!$G$11*0.25,$C$13,$C$13*10)),"")</f>
        <v/>
      </c>
      <c r="H3971" s="43" t="str">
        <f>IF(A3971&lt;&gt;"",IF(Data!$G$9="constant",$C$13,IF(Data!$G$9="squeeze",G3971,F3971)),"")</f>
        <v/>
      </c>
      <c r="I3971" s="38" t="str">
        <f ca="1">IF(ISNUMBER(A3971),NORMINV(RAND(),0,IF(AND(Data!$G$9="squeeze",A3971&lt;Data!$G$11*0.25),$H$32,1)*$C$30*$C$13)*($C$14*$C$12),"")</f>
        <v/>
      </c>
      <c r="J3971" s="42" t="str">
        <f ca="1">IFERROR(IF(Data!$C$6="Real",B3971,I3971+J3970+($C$14*$C$12)*(NORMINV(RAND(),$C$15,CHOOSE($G$13,$C$13,F3971,G3971)))),"")</f>
        <v/>
      </c>
      <c r="K3971" s="88" t="str">
        <f>IF(ISNUMBER(A3971), IF($G$16="fixed",$G$17,MIN(H3971*Data!$C$7*$C$16*0.5,$C$17*Data!$C$7))*$C$12,"")</f>
        <v/>
      </c>
      <c r="L3971" s="42" t="str">
        <f t="shared" ca="1" si="1860"/>
        <v/>
      </c>
      <c r="M3971" s="44" t="str">
        <f t="shared" ca="1" si="1861"/>
        <v/>
      </c>
      <c r="N3971" s="44" t="str">
        <f t="shared" ca="1" si="1862"/>
        <v/>
      </c>
      <c r="O3971" s="108" t="str">
        <f t="shared" si="1846"/>
        <v/>
      </c>
      <c r="P3971" s="102" t="str">
        <f t="shared" si="1847"/>
        <v/>
      </c>
      <c r="Q3971" s="102" t="str">
        <f t="shared" si="1848"/>
        <v/>
      </c>
      <c r="R3971" s="120" t="str">
        <f t="shared" si="1849"/>
        <v/>
      </c>
      <c r="S3971" s="54" t="str">
        <f t="shared" si="1850"/>
        <v/>
      </c>
      <c r="T3971" s="5" t="str">
        <f t="shared" si="1851"/>
        <v/>
      </c>
      <c r="U3971" s="152" t="str">
        <f t="shared" ref="U3971:U4034" si="1864">IF(NOT(ISNUMBER(T3971)),"",IF(S3971=1,T3971,IF(M3971&gt;U3970,M3971,IF(ISNUMBER(U3970),U3970,""))))</f>
        <v/>
      </c>
      <c r="V3971" s="152" t="str">
        <f t="shared" ref="V3971:V4034" si="1865">IF(NOT(ISNUMBER(T3971)),"",IF(S3971=1,T3971,IF(N3971&lt;V3970,N3971,IF(ISNUMBER(V3970),V3970,""))))</f>
        <v/>
      </c>
      <c r="W3971" s="153" t="str">
        <f t="shared" ref="W3971:W4034" si="1866">IF(NOT(ISNUMBER(T3971)),"",MIN($F$24,IF(TRUNC((U3971-T3971)/$E$24*$G$12)+0&gt;IF(ISNUMBER(W3970),W3970,0),TRUNC((U3971-T3971)/$E$24*$G$12)+0,IF(ISNUMBER(W3970),W3970,0))))</f>
        <v/>
      </c>
      <c r="X3971" s="153" t="str">
        <f t="shared" ref="X3971:X4034" si="1867">IF(NOT(ISNUMBER(T3971)),"",MIN($F$24,IF(-TRUNC((V3971-T3971)/$E$24*$G$12)+0&gt;IF(ISNUMBER(X3970),X3970,0),-TRUNC((V3971-T3971)/$E$24*$G$12)+0,IF(ISNUMBER(X3970),X3970,0))))</f>
        <v/>
      </c>
      <c r="Y3971" s="153" t="str">
        <f t="shared" ref="Y3971:Y4034" si="1868">IF(ISNUMBER(W3971),(IF(W3971=0,0,1))*IF(ABS($I$24)=2,POWER(2,W3971-1),W3971)*SIGN($I$24)*$K$24,"")</f>
        <v/>
      </c>
      <c r="Z3971" s="153" t="str">
        <f t="shared" ref="Z3971:Z4034" si="1869">IF(ISNUMBER(X3971),(IF(X3971=0,0,1))*IF(ABS($I$24)=2,POWER(2,X3971-1),X3971)*SIGN($I$24)*$K$24,"")</f>
        <v/>
      </c>
      <c r="AA3971" s="152" t="str">
        <f t="shared" ref="AA3971:AA4034" si="1870">IF(OR(NOT(ISNUMBER(T3971)),W3971&lt;1),"",IF(OR(NOT(ISNUMBER(W3970)),W3970=0),IF(SIGN(Y3971)=1,M3971,N3971),(Y3970*AA3970+(Y3971-Y3970)*IF(SIGN(Y3971)=1,M3971,N3971))/Y3971))</f>
        <v/>
      </c>
      <c r="AB3971" s="152" t="str">
        <f t="shared" ref="AB3971:AB4034" si="1871">IF(OR(NOT(ISNUMBER(T3971)),X3971&lt;1),"",IF(OR(NOT(ISNUMBER(X3970)),X3970=0),IF(SIGN(Z3971)=1,N3971,M3971),(Z3970*AB3970+(Z3971-Z3970)*IF(SIGN(Z3971)=1,N3971,M3971))/Z3971))</f>
        <v/>
      </c>
      <c r="AC3971" s="154" t="str">
        <f t="shared" si="1852"/>
        <v/>
      </c>
      <c r="AD3971" s="154" t="str">
        <f t="shared" si="1853"/>
        <v/>
      </c>
      <c r="AE3971" s="3" t="str">
        <f t="shared" si="1854"/>
        <v/>
      </c>
      <c r="AF3971" s="3" t="str">
        <f t="shared" si="1855"/>
        <v/>
      </c>
      <c r="AG3971" s="3" t="str">
        <f t="shared" si="1856"/>
        <v/>
      </c>
      <c r="AH3971" s="4" t="str">
        <f t="shared" si="1857"/>
        <v/>
      </c>
      <c r="AI3971" s="75" t="str">
        <f t="shared" si="1858"/>
        <v/>
      </c>
      <c r="AJ3971" s="75" t="str">
        <f t="shared" si="1859"/>
        <v/>
      </c>
    </row>
    <row r="3972" spans="1:36" ht="14.25">
      <c r="A3972" s="41" t="str">
        <f t="shared" ref="A3972:A4035" si="1872">IFERROR(IF(A3971+1&gt;$C$19,"",A3971+1),"")</f>
        <v/>
      </c>
      <c r="B3972" s="150" t="str">
        <f>IF(ISNUMBER(A3972),INDEX('MetaTrader Import'!$H$13:$J$5893,TRUNC(((A3972-$A$39+1)-1)/3)+1,MOD((A3972-$A$39+1)-1,3)+1),"")</f>
        <v/>
      </c>
      <c r="C3972" s="43" t="str">
        <f t="shared" ref="C3972:C4035" si="1873">IF(A3972&lt;&gt;"",E3971,"")</f>
        <v/>
      </c>
      <c r="D3972" s="43" t="str">
        <f t="shared" ca="1" si="1863"/>
        <v/>
      </c>
      <c r="E3972" s="43" t="str">
        <f t="shared" ref="E3972:E4035" si="1874">IF(A3972&lt;&gt;"",C3972+D3972,"")</f>
        <v/>
      </c>
      <c r="F3972" s="43" t="str">
        <f t="shared" ref="F3972:F4035" si="1875">IF(A3972&lt;&gt;"",$C$13*ABS(E3972)/$C$23,"")</f>
        <v/>
      </c>
      <c r="G3972" s="43" t="str">
        <f>IF(A3972&lt;&gt;"",IF(A3972&lt;Data!$G$11*0.25,$C$13/$G$32,IF(A3972&gt;Data!$G$11*0.25,$C$13,$C$13*10)),"")</f>
        <v/>
      </c>
      <c r="H3972" s="43" t="str">
        <f>IF(A3972&lt;&gt;"",IF(Data!$G$9="constant",$C$13,IF(Data!$G$9="squeeze",G3972,F3972)),"")</f>
        <v/>
      </c>
      <c r="I3972" s="38" t="str">
        <f ca="1">IF(ISNUMBER(A3972),NORMINV(RAND(),0,IF(AND(Data!$G$9="squeeze",A3972&lt;Data!$G$11*0.25),$H$32,1)*$C$30*$C$13)*($C$14*$C$12),"")</f>
        <v/>
      </c>
      <c r="J3972" s="42" t="str">
        <f ca="1">IFERROR(IF(Data!$C$6="Real",B3972,I3972+J3971+($C$14*$C$12)*(NORMINV(RAND(),$C$15,CHOOSE($G$13,$C$13,F3972,G3972)))),"")</f>
        <v/>
      </c>
      <c r="K3972" s="88" t="str">
        <f>IF(ISNUMBER(A3972), IF($G$16="fixed",$G$17,MIN(H3972*Data!$C$7*$C$16*0.5,$C$17*Data!$C$7))*$C$12,"")</f>
        <v/>
      </c>
      <c r="L3972" s="42" t="str">
        <f t="shared" ca="1" si="1860"/>
        <v/>
      </c>
      <c r="M3972" s="44" t="str">
        <f t="shared" ca="1" si="1861"/>
        <v/>
      </c>
      <c r="N3972" s="44" t="str">
        <f t="shared" ca="1" si="1862"/>
        <v/>
      </c>
      <c r="O3972" s="108" t="str">
        <f t="shared" ref="O3972:O4035" si="1876">IF(ISNUMBER(A3972),$G$12*SLOPE(L3958:L3972,A3958:A3972),"")</f>
        <v/>
      </c>
      <c r="P3972" s="102" t="str">
        <f t="shared" ref="P3972:P4035" si="1877">IF(ISNUMBER(A3972),STDEV(L3958:L3972)*$G$12,"")</f>
        <v/>
      </c>
      <c r="Q3972" s="102" t="str">
        <f t="shared" ref="Q3972:Q4035" si="1878">IF(ISNUMBER(A3972),SLOPE(P3958:P3972,A3958:A3972),"")</f>
        <v/>
      </c>
      <c r="R3972" s="120" t="str">
        <f t="shared" ref="R3972:R4035" si="1879">IF(ISNUMBER(A3972),R3971+S3971,"")</f>
        <v/>
      </c>
      <c r="S3972" s="54" t="str">
        <f t="shared" ref="S3972:S4035" si="1880">IF(ISNUMBER(A3972),IF(AND(R3972&lt;$M$24,Q3972&lt;$F$28,ABS(O3972)&lt;$F$27,P3972&lt;$F$26,NOT(ISNUMBER(T3971))),1,0),"")</f>
        <v/>
      </c>
      <c r="T3972" s="5" t="str">
        <f t="shared" ref="T3972:T4035" si="1881">IF(ISNUMBER(A3972),IF(S3972=1,L3972,IF(AG3971="Y","",IF(ISNUMBER(T3971),T3971,""))),"")</f>
        <v/>
      </c>
      <c r="U3972" s="152" t="str">
        <f t="shared" si="1864"/>
        <v/>
      </c>
      <c r="V3972" s="152" t="str">
        <f t="shared" si="1865"/>
        <v/>
      </c>
      <c r="W3972" s="153" t="str">
        <f t="shared" si="1866"/>
        <v/>
      </c>
      <c r="X3972" s="153" t="str">
        <f t="shared" si="1867"/>
        <v/>
      </c>
      <c r="Y3972" s="153" t="str">
        <f t="shared" si="1868"/>
        <v/>
      </c>
      <c r="Z3972" s="153" t="str">
        <f t="shared" si="1869"/>
        <v/>
      </c>
      <c r="AA3972" s="152" t="str">
        <f t="shared" si="1870"/>
        <v/>
      </c>
      <c r="AB3972" s="152" t="str">
        <f t="shared" si="1871"/>
        <v/>
      </c>
      <c r="AC3972" s="154" t="str">
        <f t="shared" ref="AC3972:AC4035" si="1882">IFERROR(-SIGN(Y3972)*(AA3972-IF(SIGN(Y3972)=1,N3972,M3972))*$G$12*ABS(Y3972),"")</f>
        <v/>
      </c>
      <c r="AD3972" s="154" t="str">
        <f t="shared" ref="AD3972:AD4035" si="1883">IFERROR(SIGN(Z3972)*(AB3972-IF(SIGN(Z3972)=1,M3972,N3972))*$G$12*ABS(Z3972),"")</f>
        <v/>
      </c>
      <c r="AE3972" s="3" t="str">
        <f t="shared" ref="AE3972:AE4035" si="1884">IF(ISNUMBER(A3972),IFERROR((IF(ISNUMBER(AC3972),AC3972,0)+IF(ISNUMBER(AD3972),AD3972,0))/(ABS(Y3972)+ABS(Z3972)),0),"")</f>
        <v/>
      </c>
      <c r="AF3972" s="3" t="str">
        <f t="shared" ref="AF3972:AF4035" si="1885">IF(ISNUMBER(A3972),IF(ISNUMBER(AC3972),AC3972,0)+IF(ISNUMBER(AD3972),AD3972,0),"")</f>
        <v/>
      </c>
      <c r="AG3972" s="3" t="str">
        <f t="shared" ref="AG3972:AG4035" si="1886">IF(NOT(ISNUMBER(T3972)),"",IF(OR(AF3972&gt;$G$24,AF3972&lt;-$H$24,A3972+1&gt;$C$19),"Y","N"))</f>
        <v/>
      </c>
      <c r="AH3972" s="4" t="str">
        <f t="shared" ref="AH3972:AH4035" si="1887">IF(AG3972="y",AF3972*10*$C$11,"")</f>
        <v/>
      </c>
      <c r="AI3972" s="75" t="str">
        <f t="shared" ref="AI3972:AI4035" si="1888">IF(ISNUMBER(A3972),IF(ISNUMBER(AH3972),AJ3972,AF3972*10*$C$11+AJ3972),"")</f>
        <v/>
      </c>
      <c r="AJ3972" s="75" t="str">
        <f t="shared" ref="AJ3972:AJ4035" si="1889">IF(ISNUMBER(A3972),AJ3971+IF(ISNUMBER(AH3972),AH3972,0),"")</f>
        <v/>
      </c>
    </row>
    <row r="3973" spans="1:36" ht="14.25">
      <c r="A3973" s="41" t="str">
        <f t="shared" si="1872"/>
        <v/>
      </c>
      <c r="B3973" s="150" t="str">
        <f>IF(ISNUMBER(A3973),INDEX('MetaTrader Import'!$H$13:$J$5893,TRUNC(((A3973-$A$39+1)-1)/3)+1,MOD((A3973-$A$39+1)-1,3)+1),"")</f>
        <v/>
      </c>
      <c r="C3973" s="43" t="str">
        <f t="shared" si="1873"/>
        <v/>
      </c>
      <c r="D3973" s="43" t="str">
        <f t="shared" ca="1" si="1863"/>
        <v/>
      </c>
      <c r="E3973" s="43" t="str">
        <f t="shared" si="1874"/>
        <v/>
      </c>
      <c r="F3973" s="43" t="str">
        <f t="shared" si="1875"/>
        <v/>
      </c>
      <c r="G3973" s="43" t="str">
        <f>IF(A3973&lt;&gt;"",IF(A3973&lt;Data!$G$11*0.25,$C$13/$G$32,IF(A3973&gt;Data!$G$11*0.25,$C$13,$C$13*10)),"")</f>
        <v/>
      </c>
      <c r="H3973" s="43" t="str">
        <f>IF(A3973&lt;&gt;"",IF(Data!$G$9="constant",$C$13,IF(Data!$G$9="squeeze",G3973,F3973)),"")</f>
        <v/>
      </c>
      <c r="I3973" s="38" t="str">
        <f ca="1">IF(ISNUMBER(A3973),NORMINV(RAND(),0,IF(AND(Data!$G$9="squeeze",A3973&lt;Data!$G$11*0.25),$H$32,1)*$C$30*$C$13)*($C$14*$C$12),"")</f>
        <v/>
      </c>
      <c r="J3973" s="42" t="str">
        <f ca="1">IFERROR(IF(Data!$C$6="Real",B3973,I3973+J3972+($C$14*$C$12)*(NORMINV(RAND(),$C$15,CHOOSE($G$13,$C$13,F3973,G3973)))),"")</f>
        <v/>
      </c>
      <c r="K3973" s="88" t="str">
        <f>IF(ISNUMBER(A3973), IF($G$16="fixed",$G$17,MIN(H3973*Data!$C$7*$C$16*0.5,$C$17*Data!$C$7))*$C$12,"")</f>
        <v/>
      </c>
      <c r="L3973" s="42" t="str">
        <f t="shared" ca="1" si="1860"/>
        <v/>
      </c>
      <c r="M3973" s="44" t="str">
        <f t="shared" ca="1" si="1861"/>
        <v/>
      </c>
      <c r="N3973" s="44" t="str">
        <f t="shared" ca="1" si="1862"/>
        <v/>
      </c>
      <c r="O3973" s="108" t="str">
        <f t="shared" si="1876"/>
        <v/>
      </c>
      <c r="P3973" s="102" t="str">
        <f t="shared" si="1877"/>
        <v/>
      </c>
      <c r="Q3973" s="102" t="str">
        <f t="shared" si="1878"/>
        <v/>
      </c>
      <c r="R3973" s="120" t="str">
        <f t="shared" si="1879"/>
        <v/>
      </c>
      <c r="S3973" s="54" t="str">
        <f t="shared" si="1880"/>
        <v/>
      </c>
      <c r="T3973" s="5" t="str">
        <f t="shared" si="1881"/>
        <v/>
      </c>
      <c r="U3973" s="152" t="str">
        <f t="shared" si="1864"/>
        <v/>
      </c>
      <c r="V3973" s="152" t="str">
        <f t="shared" si="1865"/>
        <v/>
      </c>
      <c r="W3973" s="153" t="str">
        <f t="shared" si="1866"/>
        <v/>
      </c>
      <c r="X3973" s="153" t="str">
        <f t="shared" si="1867"/>
        <v/>
      </c>
      <c r="Y3973" s="153" t="str">
        <f t="shared" si="1868"/>
        <v/>
      </c>
      <c r="Z3973" s="153" t="str">
        <f t="shared" si="1869"/>
        <v/>
      </c>
      <c r="AA3973" s="152" t="str">
        <f t="shared" si="1870"/>
        <v/>
      </c>
      <c r="AB3973" s="152" t="str">
        <f t="shared" si="1871"/>
        <v/>
      </c>
      <c r="AC3973" s="154" t="str">
        <f t="shared" si="1882"/>
        <v/>
      </c>
      <c r="AD3973" s="154" t="str">
        <f t="shared" si="1883"/>
        <v/>
      </c>
      <c r="AE3973" s="3" t="str">
        <f t="shared" si="1884"/>
        <v/>
      </c>
      <c r="AF3973" s="3" t="str">
        <f t="shared" si="1885"/>
        <v/>
      </c>
      <c r="AG3973" s="3" t="str">
        <f t="shared" si="1886"/>
        <v/>
      </c>
      <c r="AH3973" s="4" t="str">
        <f t="shared" si="1887"/>
        <v/>
      </c>
      <c r="AI3973" s="75" t="str">
        <f t="shared" si="1888"/>
        <v/>
      </c>
      <c r="AJ3973" s="75" t="str">
        <f t="shared" si="1889"/>
        <v/>
      </c>
    </row>
    <row r="3974" spans="1:36" ht="14.25">
      <c r="A3974" s="41" t="str">
        <f t="shared" si="1872"/>
        <v/>
      </c>
      <c r="B3974" s="150" t="str">
        <f>IF(ISNUMBER(A3974),INDEX('MetaTrader Import'!$H$13:$J$5893,TRUNC(((A3974-$A$39+1)-1)/3)+1,MOD((A3974-$A$39+1)-1,3)+1),"")</f>
        <v/>
      </c>
      <c r="C3974" s="43" t="str">
        <f t="shared" si="1873"/>
        <v/>
      </c>
      <c r="D3974" s="43" t="str">
        <f t="shared" ca="1" si="1863"/>
        <v/>
      </c>
      <c r="E3974" s="43" t="str">
        <f t="shared" si="1874"/>
        <v/>
      </c>
      <c r="F3974" s="43" t="str">
        <f t="shared" si="1875"/>
        <v/>
      </c>
      <c r="G3974" s="43" t="str">
        <f>IF(A3974&lt;&gt;"",IF(A3974&lt;Data!$G$11*0.25,$C$13/$G$32,IF(A3974&gt;Data!$G$11*0.25,$C$13,$C$13*10)),"")</f>
        <v/>
      </c>
      <c r="H3974" s="43" t="str">
        <f>IF(A3974&lt;&gt;"",IF(Data!$G$9="constant",$C$13,IF(Data!$G$9="squeeze",G3974,F3974)),"")</f>
        <v/>
      </c>
      <c r="I3974" s="38" t="str">
        <f ca="1">IF(ISNUMBER(A3974),NORMINV(RAND(),0,IF(AND(Data!$G$9="squeeze",A3974&lt;Data!$G$11*0.25),$H$32,1)*$C$30*$C$13)*($C$14*$C$12),"")</f>
        <v/>
      </c>
      <c r="J3974" s="42" t="str">
        <f ca="1">IFERROR(IF(Data!$C$6="Real",B3974,I3974+J3973+($C$14*$C$12)*(NORMINV(RAND(),$C$15,CHOOSE($G$13,$C$13,F3974,G3974)))),"")</f>
        <v/>
      </c>
      <c r="K3974" s="88" t="str">
        <f>IF(ISNUMBER(A3974), IF($G$16="fixed",$G$17,MIN(H3974*Data!$C$7*$C$16*0.5,$C$17*Data!$C$7))*$C$12,"")</f>
        <v/>
      </c>
      <c r="L3974" s="42" t="str">
        <f t="shared" ref="L3974:L4037" ca="1" si="1890">IFERROR(J3974,"")</f>
        <v/>
      </c>
      <c r="M3974" s="44" t="str">
        <f t="shared" ref="M3974:M4037" ca="1" si="1891">IFERROR(L3974+K3974*0.5,"")</f>
        <v/>
      </c>
      <c r="N3974" s="44" t="str">
        <f t="shared" ref="N3974:N4037" ca="1" si="1892">IFERROR(L3974-K3974*0.5,"")</f>
        <v/>
      </c>
      <c r="O3974" s="108" t="str">
        <f t="shared" si="1876"/>
        <v/>
      </c>
      <c r="P3974" s="102" t="str">
        <f t="shared" si="1877"/>
        <v/>
      </c>
      <c r="Q3974" s="102" t="str">
        <f t="shared" si="1878"/>
        <v/>
      </c>
      <c r="R3974" s="120" t="str">
        <f t="shared" si="1879"/>
        <v/>
      </c>
      <c r="S3974" s="54" t="str">
        <f t="shared" si="1880"/>
        <v/>
      </c>
      <c r="T3974" s="5" t="str">
        <f t="shared" si="1881"/>
        <v/>
      </c>
      <c r="U3974" s="152" t="str">
        <f t="shared" si="1864"/>
        <v/>
      </c>
      <c r="V3974" s="152" t="str">
        <f t="shared" si="1865"/>
        <v/>
      </c>
      <c r="W3974" s="153" t="str">
        <f t="shared" si="1866"/>
        <v/>
      </c>
      <c r="X3974" s="153" t="str">
        <f t="shared" si="1867"/>
        <v/>
      </c>
      <c r="Y3974" s="153" t="str">
        <f t="shared" si="1868"/>
        <v/>
      </c>
      <c r="Z3974" s="153" t="str">
        <f t="shared" si="1869"/>
        <v/>
      </c>
      <c r="AA3974" s="152" t="str">
        <f t="shared" si="1870"/>
        <v/>
      </c>
      <c r="AB3974" s="152" t="str">
        <f t="shared" si="1871"/>
        <v/>
      </c>
      <c r="AC3974" s="154" t="str">
        <f t="shared" si="1882"/>
        <v/>
      </c>
      <c r="AD3974" s="154" t="str">
        <f t="shared" si="1883"/>
        <v/>
      </c>
      <c r="AE3974" s="3" t="str">
        <f t="shared" si="1884"/>
        <v/>
      </c>
      <c r="AF3974" s="3" t="str">
        <f t="shared" si="1885"/>
        <v/>
      </c>
      <c r="AG3974" s="3" t="str">
        <f t="shared" si="1886"/>
        <v/>
      </c>
      <c r="AH3974" s="4" t="str">
        <f t="shared" si="1887"/>
        <v/>
      </c>
      <c r="AI3974" s="75" t="str">
        <f t="shared" si="1888"/>
        <v/>
      </c>
      <c r="AJ3974" s="75" t="str">
        <f t="shared" si="1889"/>
        <v/>
      </c>
    </row>
    <row r="3975" spans="1:36" ht="14.25">
      <c r="A3975" s="41" t="str">
        <f t="shared" si="1872"/>
        <v/>
      </c>
      <c r="B3975" s="150" t="str">
        <f>IF(ISNUMBER(A3975),INDEX('MetaTrader Import'!$H$13:$J$5893,TRUNC(((A3975-$A$39+1)-1)/3)+1,MOD((A3975-$A$39+1)-1,3)+1),"")</f>
        <v/>
      </c>
      <c r="C3975" s="43" t="str">
        <f t="shared" si="1873"/>
        <v/>
      </c>
      <c r="D3975" s="43" t="str">
        <f t="shared" ca="1" si="1863"/>
        <v/>
      </c>
      <c r="E3975" s="43" t="str">
        <f t="shared" si="1874"/>
        <v/>
      </c>
      <c r="F3975" s="43" t="str">
        <f t="shared" si="1875"/>
        <v/>
      </c>
      <c r="G3975" s="43" t="str">
        <f>IF(A3975&lt;&gt;"",IF(A3975&lt;Data!$G$11*0.25,$C$13/$G$32,IF(A3975&gt;Data!$G$11*0.25,$C$13,$C$13*10)),"")</f>
        <v/>
      </c>
      <c r="H3975" s="43" t="str">
        <f>IF(A3975&lt;&gt;"",IF(Data!$G$9="constant",$C$13,IF(Data!$G$9="squeeze",G3975,F3975)),"")</f>
        <v/>
      </c>
      <c r="I3975" s="38" t="str">
        <f ca="1">IF(ISNUMBER(A3975),NORMINV(RAND(),0,IF(AND(Data!$G$9="squeeze",A3975&lt;Data!$G$11*0.25),$H$32,1)*$C$30*$C$13)*($C$14*$C$12),"")</f>
        <v/>
      </c>
      <c r="J3975" s="42" t="str">
        <f ca="1">IFERROR(IF(Data!$C$6="Real",B3975,I3975+J3974+($C$14*$C$12)*(NORMINV(RAND(),$C$15,CHOOSE($G$13,$C$13,F3975,G3975)))),"")</f>
        <v/>
      </c>
      <c r="K3975" s="88" t="str">
        <f>IF(ISNUMBER(A3975), IF($G$16="fixed",$G$17,MIN(H3975*Data!$C$7*$C$16*0.5,$C$17*Data!$C$7))*$C$12,"")</f>
        <v/>
      </c>
      <c r="L3975" s="42" t="str">
        <f t="shared" ca="1" si="1890"/>
        <v/>
      </c>
      <c r="M3975" s="44" t="str">
        <f t="shared" ca="1" si="1891"/>
        <v/>
      </c>
      <c r="N3975" s="44" t="str">
        <f t="shared" ca="1" si="1892"/>
        <v/>
      </c>
      <c r="O3975" s="108" t="str">
        <f t="shared" si="1876"/>
        <v/>
      </c>
      <c r="P3975" s="102" t="str">
        <f t="shared" si="1877"/>
        <v/>
      </c>
      <c r="Q3975" s="102" t="str">
        <f t="shared" si="1878"/>
        <v/>
      </c>
      <c r="R3975" s="120" t="str">
        <f t="shared" si="1879"/>
        <v/>
      </c>
      <c r="S3975" s="54" t="str">
        <f t="shared" si="1880"/>
        <v/>
      </c>
      <c r="T3975" s="5" t="str">
        <f t="shared" si="1881"/>
        <v/>
      </c>
      <c r="U3975" s="152" t="str">
        <f t="shared" si="1864"/>
        <v/>
      </c>
      <c r="V3975" s="152" t="str">
        <f t="shared" si="1865"/>
        <v/>
      </c>
      <c r="W3975" s="153" t="str">
        <f t="shared" si="1866"/>
        <v/>
      </c>
      <c r="X3975" s="153" t="str">
        <f t="shared" si="1867"/>
        <v/>
      </c>
      <c r="Y3975" s="153" t="str">
        <f t="shared" si="1868"/>
        <v/>
      </c>
      <c r="Z3975" s="153" t="str">
        <f t="shared" si="1869"/>
        <v/>
      </c>
      <c r="AA3975" s="152" t="str">
        <f t="shared" si="1870"/>
        <v/>
      </c>
      <c r="AB3975" s="152" t="str">
        <f t="shared" si="1871"/>
        <v/>
      </c>
      <c r="AC3975" s="154" t="str">
        <f t="shared" si="1882"/>
        <v/>
      </c>
      <c r="AD3975" s="154" t="str">
        <f t="shared" si="1883"/>
        <v/>
      </c>
      <c r="AE3975" s="3" t="str">
        <f t="shared" si="1884"/>
        <v/>
      </c>
      <c r="AF3975" s="3" t="str">
        <f t="shared" si="1885"/>
        <v/>
      </c>
      <c r="AG3975" s="3" t="str">
        <f t="shared" si="1886"/>
        <v/>
      </c>
      <c r="AH3975" s="4" t="str">
        <f t="shared" si="1887"/>
        <v/>
      </c>
      <c r="AI3975" s="75" t="str">
        <f t="shared" si="1888"/>
        <v/>
      </c>
      <c r="AJ3975" s="75" t="str">
        <f t="shared" si="1889"/>
        <v/>
      </c>
    </row>
    <row r="3976" spans="1:36" ht="14.25">
      <c r="A3976" s="41" t="str">
        <f t="shared" si="1872"/>
        <v/>
      </c>
      <c r="B3976" s="150" t="str">
        <f>IF(ISNUMBER(A3976),INDEX('MetaTrader Import'!$H$13:$J$5893,TRUNC(((A3976-$A$39+1)-1)/3)+1,MOD((A3976-$A$39+1)-1,3)+1),"")</f>
        <v/>
      </c>
      <c r="C3976" s="43" t="str">
        <f t="shared" si="1873"/>
        <v/>
      </c>
      <c r="D3976" s="43" t="str">
        <f t="shared" ca="1" si="1863"/>
        <v/>
      </c>
      <c r="E3976" s="43" t="str">
        <f t="shared" si="1874"/>
        <v/>
      </c>
      <c r="F3976" s="43" t="str">
        <f t="shared" si="1875"/>
        <v/>
      </c>
      <c r="G3976" s="43" t="str">
        <f>IF(A3976&lt;&gt;"",IF(A3976&lt;Data!$G$11*0.25,$C$13/$G$32,IF(A3976&gt;Data!$G$11*0.25,$C$13,$C$13*10)),"")</f>
        <v/>
      </c>
      <c r="H3976" s="43" t="str">
        <f>IF(A3976&lt;&gt;"",IF(Data!$G$9="constant",$C$13,IF(Data!$G$9="squeeze",G3976,F3976)),"")</f>
        <v/>
      </c>
      <c r="I3976" s="38" t="str">
        <f ca="1">IF(ISNUMBER(A3976),NORMINV(RAND(),0,IF(AND(Data!$G$9="squeeze",A3976&lt;Data!$G$11*0.25),$H$32,1)*$C$30*$C$13)*($C$14*$C$12),"")</f>
        <v/>
      </c>
      <c r="J3976" s="42" t="str">
        <f ca="1">IFERROR(IF(Data!$C$6="Real",B3976,I3976+J3975+($C$14*$C$12)*(NORMINV(RAND(),$C$15,CHOOSE($G$13,$C$13,F3976,G3976)))),"")</f>
        <v/>
      </c>
      <c r="K3976" s="88" t="str">
        <f>IF(ISNUMBER(A3976), IF($G$16="fixed",$G$17,MIN(H3976*Data!$C$7*$C$16*0.5,$C$17*Data!$C$7))*$C$12,"")</f>
        <v/>
      </c>
      <c r="L3976" s="42" t="str">
        <f t="shared" ca="1" si="1890"/>
        <v/>
      </c>
      <c r="M3976" s="44" t="str">
        <f t="shared" ca="1" si="1891"/>
        <v/>
      </c>
      <c r="N3976" s="44" t="str">
        <f t="shared" ca="1" si="1892"/>
        <v/>
      </c>
      <c r="O3976" s="108" t="str">
        <f t="shared" si="1876"/>
        <v/>
      </c>
      <c r="P3976" s="102" t="str">
        <f t="shared" si="1877"/>
        <v/>
      </c>
      <c r="Q3976" s="102" t="str">
        <f t="shared" si="1878"/>
        <v/>
      </c>
      <c r="R3976" s="120" t="str">
        <f t="shared" si="1879"/>
        <v/>
      </c>
      <c r="S3976" s="54" t="str">
        <f t="shared" si="1880"/>
        <v/>
      </c>
      <c r="T3976" s="5" t="str">
        <f t="shared" si="1881"/>
        <v/>
      </c>
      <c r="U3976" s="152" t="str">
        <f t="shared" si="1864"/>
        <v/>
      </c>
      <c r="V3976" s="152" t="str">
        <f t="shared" si="1865"/>
        <v/>
      </c>
      <c r="W3976" s="153" t="str">
        <f t="shared" si="1866"/>
        <v/>
      </c>
      <c r="X3976" s="153" t="str">
        <f t="shared" si="1867"/>
        <v/>
      </c>
      <c r="Y3976" s="153" t="str">
        <f t="shared" si="1868"/>
        <v/>
      </c>
      <c r="Z3976" s="153" t="str">
        <f t="shared" si="1869"/>
        <v/>
      </c>
      <c r="AA3976" s="152" t="str">
        <f t="shared" si="1870"/>
        <v/>
      </c>
      <c r="AB3976" s="152" t="str">
        <f t="shared" si="1871"/>
        <v/>
      </c>
      <c r="AC3976" s="154" t="str">
        <f t="shared" si="1882"/>
        <v/>
      </c>
      <c r="AD3976" s="154" t="str">
        <f t="shared" si="1883"/>
        <v/>
      </c>
      <c r="AE3976" s="3" t="str">
        <f t="shared" si="1884"/>
        <v/>
      </c>
      <c r="AF3976" s="3" t="str">
        <f t="shared" si="1885"/>
        <v/>
      </c>
      <c r="AG3976" s="3" t="str">
        <f t="shared" si="1886"/>
        <v/>
      </c>
      <c r="AH3976" s="4" t="str">
        <f t="shared" si="1887"/>
        <v/>
      </c>
      <c r="AI3976" s="75" t="str">
        <f t="shared" si="1888"/>
        <v/>
      </c>
      <c r="AJ3976" s="75" t="str">
        <f t="shared" si="1889"/>
        <v/>
      </c>
    </row>
    <row r="3977" spans="1:36" ht="14.25">
      <c r="A3977" s="41" t="str">
        <f t="shared" si="1872"/>
        <v/>
      </c>
      <c r="B3977" s="150" t="str">
        <f>IF(ISNUMBER(A3977),INDEX('MetaTrader Import'!$H$13:$J$5893,TRUNC(((A3977-$A$39+1)-1)/3)+1,MOD((A3977-$A$39+1)-1,3)+1),"")</f>
        <v/>
      </c>
      <c r="C3977" s="43" t="str">
        <f t="shared" si="1873"/>
        <v/>
      </c>
      <c r="D3977" s="43" t="str">
        <f t="shared" ca="1" si="1863"/>
        <v/>
      </c>
      <c r="E3977" s="43" t="str">
        <f t="shared" si="1874"/>
        <v/>
      </c>
      <c r="F3977" s="43" t="str">
        <f t="shared" si="1875"/>
        <v/>
      </c>
      <c r="G3977" s="43" t="str">
        <f>IF(A3977&lt;&gt;"",IF(A3977&lt;Data!$G$11*0.25,$C$13/$G$32,IF(A3977&gt;Data!$G$11*0.25,$C$13,$C$13*10)),"")</f>
        <v/>
      </c>
      <c r="H3977" s="43" t="str">
        <f>IF(A3977&lt;&gt;"",IF(Data!$G$9="constant",$C$13,IF(Data!$G$9="squeeze",G3977,F3977)),"")</f>
        <v/>
      </c>
      <c r="I3977" s="38" t="str">
        <f ca="1">IF(ISNUMBER(A3977),NORMINV(RAND(),0,IF(AND(Data!$G$9="squeeze",A3977&lt;Data!$G$11*0.25),$H$32,1)*$C$30*$C$13)*($C$14*$C$12),"")</f>
        <v/>
      </c>
      <c r="J3977" s="42" t="str">
        <f ca="1">IFERROR(IF(Data!$C$6="Real",B3977,I3977+J3976+($C$14*$C$12)*(NORMINV(RAND(),$C$15,CHOOSE($G$13,$C$13,F3977,G3977)))),"")</f>
        <v/>
      </c>
      <c r="K3977" s="88" t="str">
        <f>IF(ISNUMBER(A3977), IF($G$16="fixed",$G$17,MIN(H3977*Data!$C$7*$C$16*0.5,$C$17*Data!$C$7))*$C$12,"")</f>
        <v/>
      </c>
      <c r="L3977" s="42" t="str">
        <f t="shared" ca="1" si="1890"/>
        <v/>
      </c>
      <c r="M3977" s="44" t="str">
        <f t="shared" ca="1" si="1891"/>
        <v/>
      </c>
      <c r="N3977" s="44" t="str">
        <f t="shared" ca="1" si="1892"/>
        <v/>
      </c>
      <c r="O3977" s="108" t="str">
        <f t="shared" si="1876"/>
        <v/>
      </c>
      <c r="P3977" s="102" t="str">
        <f t="shared" si="1877"/>
        <v/>
      </c>
      <c r="Q3977" s="102" t="str">
        <f t="shared" si="1878"/>
        <v/>
      </c>
      <c r="R3977" s="120" t="str">
        <f t="shared" si="1879"/>
        <v/>
      </c>
      <c r="S3977" s="54" t="str">
        <f t="shared" si="1880"/>
        <v/>
      </c>
      <c r="T3977" s="5" t="str">
        <f t="shared" si="1881"/>
        <v/>
      </c>
      <c r="U3977" s="152" t="str">
        <f t="shared" si="1864"/>
        <v/>
      </c>
      <c r="V3977" s="152" t="str">
        <f t="shared" si="1865"/>
        <v/>
      </c>
      <c r="W3977" s="153" t="str">
        <f t="shared" si="1866"/>
        <v/>
      </c>
      <c r="X3977" s="153" t="str">
        <f t="shared" si="1867"/>
        <v/>
      </c>
      <c r="Y3977" s="153" t="str">
        <f t="shared" si="1868"/>
        <v/>
      </c>
      <c r="Z3977" s="153" t="str">
        <f t="shared" si="1869"/>
        <v/>
      </c>
      <c r="AA3977" s="152" t="str">
        <f t="shared" si="1870"/>
        <v/>
      </c>
      <c r="AB3977" s="152" t="str">
        <f t="shared" si="1871"/>
        <v/>
      </c>
      <c r="AC3977" s="154" t="str">
        <f t="shared" si="1882"/>
        <v/>
      </c>
      <c r="AD3977" s="154" t="str">
        <f t="shared" si="1883"/>
        <v/>
      </c>
      <c r="AE3977" s="3" t="str">
        <f t="shared" si="1884"/>
        <v/>
      </c>
      <c r="AF3977" s="3" t="str">
        <f t="shared" si="1885"/>
        <v/>
      </c>
      <c r="AG3977" s="3" t="str">
        <f t="shared" si="1886"/>
        <v/>
      </c>
      <c r="AH3977" s="4" t="str">
        <f t="shared" si="1887"/>
        <v/>
      </c>
      <c r="AI3977" s="75" t="str">
        <f t="shared" si="1888"/>
        <v/>
      </c>
      <c r="AJ3977" s="75" t="str">
        <f t="shared" si="1889"/>
        <v/>
      </c>
    </row>
    <row r="3978" spans="1:36" ht="14.25">
      <c r="A3978" s="41" t="str">
        <f t="shared" si="1872"/>
        <v/>
      </c>
      <c r="B3978" s="150" t="str">
        <f>IF(ISNUMBER(A3978),INDEX('MetaTrader Import'!$H$13:$J$5893,TRUNC(((A3978-$A$39+1)-1)/3)+1,MOD((A3978-$A$39+1)-1,3)+1),"")</f>
        <v/>
      </c>
      <c r="C3978" s="43" t="str">
        <f t="shared" si="1873"/>
        <v/>
      </c>
      <c r="D3978" s="43" t="str">
        <f t="shared" ca="1" si="1863"/>
        <v/>
      </c>
      <c r="E3978" s="43" t="str">
        <f t="shared" si="1874"/>
        <v/>
      </c>
      <c r="F3978" s="43" t="str">
        <f t="shared" si="1875"/>
        <v/>
      </c>
      <c r="G3978" s="43" t="str">
        <f>IF(A3978&lt;&gt;"",IF(A3978&lt;Data!$G$11*0.25,$C$13/$G$32,IF(A3978&gt;Data!$G$11*0.25,$C$13,$C$13*10)),"")</f>
        <v/>
      </c>
      <c r="H3978" s="43" t="str">
        <f>IF(A3978&lt;&gt;"",IF(Data!$G$9="constant",$C$13,IF(Data!$G$9="squeeze",G3978,F3978)),"")</f>
        <v/>
      </c>
      <c r="I3978" s="38" t="str">
        <f ca="1">IF(ISNUMBER(A3978),NORMINV(RAND(),0,IF(AND(Data!$G$9="squeeze",A3978&lt;Data!$G$11*0.25),$H$32,1)*$C$30*$C$13)*($C$14*$C$12),"")</f>
        <v/>
      </c>
      <c r="J3978" s="42" t="str">
        <f ca="1">IFERROR(IF(Data!$C$6="Real",B3978,I3978+J3977+($C$14*$C$12)*(NORMINV(RAND(),$C$15,CHOOSE($G$13,$C$13,F3978,G3978)))),"")</f>
        <v/>
      </c>
      <c r="K3978" s="88" t="str">
        <f>IF(ISNUMBER(A3978), IF($G$16="fixed",$G$17,MIN(H3978*Data!$C$7*$C$16*0.5,$C$17*Data!$C$7))*$C$12,"")</f>
        <v/>
      </c>
      <c r="L3978" s="42" t="str">
        <f t="shared" ca="1" si="1890"/>
        <v/>
      </c>
      <c r="M3978" s="44" t="str">
        <f t="shared" ca="1" si="1891"/>
        <v/>
      </c>
      <c r="N3978" s="44" t="str">
        <f t="shared" ca="1" si="1892"/>
        <v/>
      </c>
      <c r="O3978" s="108" t="str">
        <f t="shared" si="1876"/>
        <v/>
      </c>
      <c r="P3978" s="102" t="str">
        <f t="shared" si="1877"/>
        <v/>
      </c>
      <c r="Q3978" s="102" t="str">
        <f t="shared" si="1878"/>
        <v/>
      </c>
      <c r="R3978" s="120" t="str">
        <f t="shared" si="1879"/>
        <v/>
      </c>
      <c r="S3978" s="54" t="str">
        <f t="shared" si="1880"/>
        <v/>
      </c>
      <c r="T3978" s="5" t="str">
        <f t="shared" si="1881"/>
        <v/>
      </c>
      <c r="U3978" s="152" t="str">
        <f t="shared" si="1864"/>
        <v/>
      </c>
      <c r="V3978" s="152" t="str">
        <f t="shared" si="1865"/>
        <v/>
      </c>
      <c r="W3978" s="153" t="str">
        <f t="shared" si="1866"/>
        <v/>
      </c>
      <c r="X3978" s="153" t="str">
        <f t="shared" si="1867"/>
        <v/>
      </c>
      <c r="Y3978" s="153" t="str">
        <f t="shared" si="1868"/>
        <v/>
      </c>
      <c r="Z3978" s="153" t="str">
        <f t="shared" si="1869"/>
        <v/>
      </c>
      <c r="AA3978" s="152" t="str">
        <f t="shared" si="1870"/>
        <v/>
      </c>
      <c r="AB3978" s="152" t="str">
        <f t="shared" si="1871"/>
        <v/>
      </c>
      <c r="AC3978" s="154" t="str">
        <f t="shared" si="1882"/>
        <v/>
      </c>
      <c r="AD3978" s="154" t="str">
        <f t="shared" si="1883"/>
        <v/>
      </c>
      <c r="AE3978" s="3" t="str">
        <f t="shared" si="1884"/>
        <v/>
      </c>
      <c r="AF3978" s="3" t="str">
        <f t="shared" si="1885"/>
        <v/>
      </c>
      <c r="AG3978" s="3" t="str">
        <f t="shared" si="1886"/>
        <v/>
      </c>
      <c r="AH3978" s="4" t="str">
        <f t="shared" si="1887"/>
        <v/>
      </c>
      <c r="AI3978" s="75" t="str">
        <f t="shared" si="1888"/>
        <v/>
      </c>
      <c r="AJ3978" s="75" t="str">
        <f t="shared" si="1889"/>
        <v/>
      </c>
    </row>
    <row r="3979" spans="1:36" ht="14.25">
      <c r="A3979" s="41" t="str">
        <f t="shared" si="1872"/>
        <v/>
      </c>
      <c r="B3979" s="150" t="str">
        <f>IF(ISNUMBER(A3979),INDEX('MetaTrader Import'!$H$13:$J$5893,TRUNC(((A3979-$A$39+1)-1)/3)+1,MOD((A3979-$A$39+1)-1,3)+1),"")</f>
        <v/>
      </c>
      <c r="C3979" s="43" t="str">
        <f t="shared" si="1873"/>
        <v/>
      </c>
      <c r="D3979" s="43" t="str">
        <f t="shared" ca="1" si="1863"/>
        <v/>
      </c>
      <c r="E3979" s="43" t="str">
        <f t="shared" si="1874"/>
        <v/>
      </c>
      <c r="F3979" s="43" t="str">
        <f t="shared" si="1875"/>
        <v/>
      </c>
      <c r="G3979" s="43" t="str">
        <f>IF(A3979&lt;&gt;"",IF(A3979&lt;Data!$G$11*0.25,$C$13/$G$32,IF(A3979&gt;Data!$G$11*0.25,$C$13,$C$13*10)),"")</f>
        <v/>
      </c>
      <c r="H3979" s="43" t="str">
        <f>IF(A3979&lt;&gt;"",IF(Data!$G$9="constant",$C$13,IF(Data!$G$9="squeeze",G3979,F3979)),"")</f>
        <v/>
      </c>
      <c r="I3979" s="38" t="str">
        <f ca="1">IF(ISNUMBER(A3979),NORMINV(RAND(),0,IF(AND(Data!$G$9="squeeze",A3979&lt;Data!$G$11*0.25),$H$32,1)*$C$30*$C$13)*($C$14*$C$12),"")</f>
        <v/>
      </c>
      <c r="J3979" s="42" t="str">
        <f ca="1">IFERROR(IF(Data!$C$6="Real",B3979,I3979+J3978+($C$14*$C$12)*(NORMINV(RAND(),$C$15,CHOOSE($G$13,$C$13,F3979,G3979)))),"")</f>
        <v/>
      </c>
      <c r="K3979" s="88" t="str">
        <f>IF(ISNUMBER(A3979), IF($G$16="fixed",$G$17,MIN(H3979*Data!$C$7*$C$16*0.5,$C$17*Data!$C$7))*$C$12,"")</f>
        <v/>
      </c>
      <c r="L3979" s="42" t="str">
        <f t="shared" ca="1" si="1890"/>
        <v/>
      </c>
      <c r="M3979" s="44" t="str">
        <f t="shared" ca="1" si="1891"/>
        <v/>
      </c>
      <c r="N3979" s="44" t="str">
        <f t="shared" ca="1" si="1892"/>
        <v/>
      </c>
      <c r="O3979" s="108" t="str">
        <f t="shared" si="1876"/>
        <v/>
      </c>
      <c r="P3979" s="102" t="str">
        <f t="shared" si="1877"/>
        <v/>
      </c>
      <c r="Q3979" s="102" t="str">
        <f t="shared" si="1878"/>
        <v/>
      </c>
      <c r="R3979" s="120" t="str">
        <f t="shared" si="1879"/>
        <v/>
      </c>
      <c r="S3979" s="54" t="str">
        <f t="shared" si="1880"/>
        <v/>
      </c>
      <c r="T3979" s="5" t="str">
        <f t="shared" si="1881"/>
        <v/>
      </c>
      <c r="U3979" s="152" t="str">
        <f t="shared" si="1864"/>
        <v/>
      </c>
      <c r="V3979" s="152" t="str">
        <f t="shared" si="1865"/>
        <v/>
      </c>
      <c r="W3979" s="153" t="str">
        <f t="shared" si="1866"/>
        <v/>
      </c>
      <c r="X3979" s="153" t="str">
        <f t="shared" si="1867"/>
        <v/>
      </c>
      <c r="Y3979" s="153" t="str">
        <f t="shared" si="1868"/>
        <v/>
      </c>
      <c r="Z3979" s="153" t="str">
        <f t="shared" si="1869"/>
        <v/>
      </c>
      <c r="AA3979" s="152" t="str">
        <f t="shared" si="1870"/>
        <v/>
      </c>
      <c r="AB3979" s="152" t="str">
        <f t="shared" si="1871"/>
        <v/>
      </c>
      <c r="AC3979" s="154" t="str">
        <f t="shared" si="1882"/>
        <v/>
      </c>
      <c r="AD3979" s="154" t="str">
        <f t="shared" si="1883"/>
        <v/>
      </c>
      <c r="AE3979" s="3" t="str">
        <f t="shared" si="1884"/>
        <v/>
      </c>
      <c r="AF3979" s="3" t="str">
        <f t="shared" si="1885"/>
        <v/>
      </c>
      <c r="AG3979" s="3" t="str">
        <f t="shared" si="1886"/>
        <v/>
      </c>
      <c r="AH3979" s="4" t="str">
        <f t="shared" si="1887"/>
        <v/>
      </c>
      <c r="AI3979" s="75" t="str">
        <f t="shared" si="1888"/>
        <v/>
      </c>
      <c r="AJ3979" s="75" t="str">
        <f t="shared" si="1889"/>
        <v/>
      </c>
    </row>
    <row r="3980" spans="1:36" ht="14.25">
      <c r="A3980" s="41" t="str">
        <f t="shared" si="1872"/>
        <v/>
      </c>
      <c r="B3980" s="150" t="str">
        <f>IF(ISNUMBER(A3980),INDEX('MetaTrader Import'!$H$13:$J$5893,TRUNC(((A3980-$A$39+1)-1)/3)+1,MOD((A3980-$A$39+1)-1,3)+1),"")</f>
        <v/>
      </c>
      <c r="C3980" s="43" t="str">
        <f t="shared" si="1873"/>
        <v/>
      </c>
      <c r="D3980" s="43" t="str">
        <f t="shared" ca="1" si="1863"/>
        <v/>
      </c>
      <c r="E3980" s="43" t="str">
        <f t="shared" si="1874"/>
        <v/>
      </c>
      <c r="F3980" s="43" t="str">
        <f t="shared" si="1875"/>
        <v/>
      </c>
      <c r="G3980" s="43" t="str">
        <f>IF(A3980&lt;&gt;"",IF(A3980&lt;Data!$G$11*0.25,$C$13/$G$32,IF(A3980&gt;Data!$G$11*0.25,$C$13,$C$13*10)),"")</f>
        <v/>
      </c>
      <c r="H3980" s="43" t="str">
        <f>IF(A3980&lt;&gt;"",IF(Data!$G$9="constant",$C$13,IF(Data!$G$9="squeeze",G3980,F3980)),"")</f>
        <v/>
      </c>
      <c r="I3980" s="38" t="str">
        <f ca="1">IF(ISNUMBER(A3980),NORMINV(RAND(),0,IF(AND(Data!$G$9="squeeze",A3980&lt;Data!$G$11*0.25),$H$32,1)*$C$30*$C$13)*($C$14*$C$12),"")</f>
        <v/>
      </c>
      <c r="J3980" s="42" t="str">
        <f ca="1">IFERROR(IF(Data!$C$6="Real",B3980,I3980+J3979+($C$14*$C$12)*(NORMINV(RAND(),$C$15,CHOOSE($G$13,$C$13,F3980,G3980)))),"")</f>
        <v/>
      </c>
      <c r="K3980" s="88" t="str">
        <f>IF(ISNUMBER(A3980), IF($G$16="fixed",$G$17,MIN(H3980*Data!$C$7*$C$16*0.5,$C$17*Data!$C$7))*$C$12,"")</f>
        <v/>
      </c>
      <c r="L3980" s="42" t="str">
        <f t="shared" ca="1" si="1890"/>
        <v/>
      </c>
      <c r="M3980" s="44" t="str">
        <f t="shared" ca="1" si="1891"/>
        <v/>
      </c>
      <c r="N3980" s="44" t="str">
        <f t="shared" ca="1" si="1892"/>
        <v/>
      </c>
      <c r="O3980" s="108" t="str">
        <f t="shared" si="1876"/>
        <v/>
      </c>
      <c r="P3980" s="102" t="str">
        <f t="shared" si="1877"/>
        <v/>
      </c>
      <c r="Q3980" s="102" t="str">
        <f t="shared" si="1878"/>
        <v/>
      </c>
      <c r="R3980" s="120" t="str">
        <f t="shared" si="1879"/>
        <v/>
      </c>
      <c r="S3980" s="54" t="str">
        <f t="shared" si="1880"/>
        <v/>
      </c>
      <c r="T3980" s="5" t="str">
        <f t="shared" si="1881"/>
        <v/>
      </c>
      <c r="U3980" s="152" t="str">
        <f t="shared" si="1864"/>
        <v/>
      </c>
      <c r="V3980" s="152" t="str">
        <f t="shared" si="1865"/>
        <v/>
      </c>
      <c r="W3980" s="153" t="str">
        <f t="shared" si="1866"/>
        <v/>
      </c>
      <c r="X3980" s="153" t="str">
        <f t="shared" si="1867"/>
        <v/>
      </c>
      <c r="Y3980" s="153" t="str">
        <f t="shared" si="1868"/>
        <v/>
      </c>
      <c r="Z3980" s="153" t="str">
        <f t="shared" si="1869"/>
        <v/>
      </c>
      <c r="AA3980" s="152" t="str">
        <f t="shared" si="1870"/>
        <v/>
      </c>
      <c r="AB3980" s="152" t="str">
        <f t="shared" si="1871"/>
        <v/>
      </c>
      <c r="AC3980" s="154" t="str">
        <f t="shared" si="1882"/>
        <v/>
      </c>
      <c r="AD3980" s="154" t="str">
        <f t="shared" si="1883"/>
        <v/>
      </c>
      <c r="AE3980" s="3" t="str">
        <f t="shared" si="1884"/>
        <v/>
      </c>
      <c r="AF3980" s="3" t="str">
        <f t="shared" si="1885"/>
        <v/>
      </c>
      <c r="AG3980" s="3" t="str">
        <f t="shared" si="1886"/>
        <v/>
      </c>
      <c r="AH3980" s="4" t="str">
        <f t="shared" si="1887"/>
        <v/>
      </c>
      <c r="AI3980" s="75" t="str">
        <f t="shared" si="1888"/>
        <v/>
      </c>
      <c r="AJ3980" s="75" t="str">
        <f t="shared" si="1889"/>
        <v/>
      </c>
    </row>
    <row r="3981" spans="1:36" ht="14.25">
      <c r="A3981" s="41" t="str">
        <f t="shared" si="1872"/>
        <v/>
      </c>
      <c r="B3981" s="150" t="str">
        <f>IF(ISNUMBER(A3981),INDEX('MetaTrader Import'!$H$13:$J$5893,TRUNC(((A3981-$A$39+1)-1)/3)+1,MOD((A3981-$A$39+1)-1,3)+1),"")</f>
        <v/>
      </c>
      <c r="C3981" s="43" t="str">
        <f t="shared" si="1873"/>
        <v/>
      </c>
      <c r="D3981" s="43" t="str">
        <f t="shared" ca="1" si="1863"/>
        <v/>
      </c>
      <c r="E3981" s="43" t="str">
        <f t="shared" si="1874"/>
        <v/>
      </c>
      <c r="F3981" s="43" t="str">
        <f t="shared" si="1875"/>
        <v/>
      </c>
      <c r="G3981" s="43" t="str">
        <f>IF(A3981&lt;&gt;"",IF(A3981&lt;Data!$G$11*0.25,$C$13/$G$32,IF(A3981&gt;Data!$G$11*0.25,$C$13,$C$13*10)),"")</f>
        <v/>
      </c>
      <c r="H3981" s="43" t="str">
        <f>IF(A3981&lt;&gt;"",IF(Data!$G$9="constant",$C$13,IF(Data!$G$9="squeeze",G3981,F3981)),"")</f>
        <v/>
      </c>
      <c r="I3981" s="38" t="str">
        <f ca="1">IF(ISNUMBER(A3981),NORMINV(RAND(),0,IF(AND(Data!$G$9="squeeze",A3981&lt;Data!$G$11*0.25),$H$32,1)*$C$30*$C$13)*($C$14*$C$12),"")</f>
        <v/>
      </c>
      <c r="J3981" s="42" t="str">
        <f ca="1">IFERROR(IF(Data!$C$6="Real",B3981,I3981+J3980+($C$14*$C$12)*(NORMINV(RAND(),$C$15,CHOOSE($G$13,$C$13,F3981,G3981)))),"")</f>
        <v/>
      </c>
      <c r="K3981" s="88" t="str">
        <f>IF(ISNUMBER(A3981), IF($G$16="fixed",$G$17,MIN(H3981*Data!$C$7*$C$16*0.5,$C$17*Data!$C$7))*$C$12,"")</f>
        <v/>
      </c>
      <c r="L3981" s="42" t="str">
        <f t="shared" ca="1" si="1890"/>
        <v/>
      </c>
      <c r="M3981" s="44" t="str">
        <f t="shared" ca="1" si="1891"/>
        <v/>
      </c>
      <c r="N3981" s="44" t="str">
        <f t="shared" ca="1" si="1892"/>
        <v/>
      </c>
      <c r="O3981" s="108" t="str">
        <f t="shared" si="1876"/>
        <v/>
      </c>
      <c r="P3981" s="102" t="str">
        <f t="shared" si="1877"/>
        <v/>
      </c>
      <c r="Q3981" s="102" t="str">
        <f t="shared" si="1878"/>
        <v/>
      </c>
      <c r="R3981" s="120" t="str">
        <f t="shared" si="1879"/>
        <v/>
      </c>
      <c r="S3981" s="54" t="str">
        <f t="shared" si="1880"/>
        <v/>
      </c>
      <c r="T3981" s="5" t="str">
        <f t="shared" si="1881"/>
        <v/>
      </c>
      <c r="U3981" s="152" t="str">
        <f t="shared" si="1864"/>
        <v/>
      </c>
      <c r="V3981" s="152" t="str">
        <f t="shared" si="1865"/>
        <v/>
      </c>
      <c r="W3981" s="153" t="str">
        <f t="shared" si="1866"/>
        <v/>
      </c>
      <c r="X3981" s="153" t="str">
        <f t="shared" si="1867"/>
        <v/>
      </c>
      <c r="Y3981" s="153" t="str">
        <f t="shared" si="1868"/>
        <v/>
      </c>
      <c r="Z3981" s="153" t="str">
        <f t="shared" si="1869"/>
        <v/>
      </c>
      <c r="AA3981" s="152" t="str">
        <f t="shared" si="1870"/>
        <v/>
      </c>
      <c r="AB3981" s="152" t="str">
        <f t="shared" si="1871"/>
        <v/>
      </c>
      <c r="AC3981" s="154" t="str">
        <f t="shared" si="1882"/>
        <v/>
      </c>
      <c r="AD3981" s="154" t="str">
        <f t="shared" si="1883"/>
        <v/>
      </c>
      <c r="AE3981" s="3" t="str">
        <f t="shared" si="1884"/>
        <v/>
      </c>
      <c r="AF3981" s="3" t="str">
        <f t="shared" si="1885"/>
        <v/>
      </c>
      <c r="AG3981" s="3" t="str">
        <f t="shared" si="1886"/>
        <v/>
      </c>
      <c r="AH3981" s="4" t="str">
        <f t="shared" si="1887"/>
        <v/>
      </c>
      <c r="AI3981" s="75" t="str">
        <f t="shared" si="1888"/>
        <v/>
      </c>
      <c r="AJ3981" s="75" t="str">
        <f t="shared" si="1889"/>
        <v/>
      </c>
    </row>
    <row r="3982" spans="1:36" ht="14.25">
      <c r="A3982" s="41" t="str">
        <f t="shared" si="1872"/>
        <v/>
      </c>
      <c r="B3982" s="150" t="str">
        <f>IF(ISNUMBER(A3982),INDEX('MetaTrader Import'!$H$13:$J$5893,TRUNC(((A3982-$A$39+1)-1)/3)+1,MOD((A3982-$A$39+1)-1,3)+1),"")</f>
        <v/>
      </c>
      <c r="C3982" s="43" t="str">
        <f t="shared" si="1873"/>
        <v/>
      </c>
      <c r="D3982" s="43" t="str">
        <f t="shared" ca="1" si="1863"/>
        <v/>
      </c>
      <c r="E3982" s="43" t="str">
        <f t="shared" si="1874"/>
        <v/>
      </c>
      <c r="F3982" s="43" t="str">
        <f t="shared" si="1875"/>
        <v/>
      </c>
      <c r="G3982" s="43" t="str">
        <f>IF(A3982&lt;&gt;"",IF(A3982&lt;Data!$G$11*0.25,$C$13/$G$32,IF(A3982&gt;Data!$G$11*0.25,$C$13,$C$13*10)),"")</f>
        <v/>
      </c>
      <c r="H3982" s="43" t="str">
        <f>IF(A3982&lt;&gt;"",IF(Data!$G$9="constant",$C$13,IF(Data!$G$9="squeeze",G3982,F3982)),"")</f>
        <v/>
      </c>
      <c r="I3982" s="38" t="str">
        <f ca="1">IF(ISNUMBER(A3982),NORMINV(RAND(),0,IF(AND(Data!$G$9="squeeze",A3982&lt;Data!$G$11*0.25),$H$32,1)*$C$30*$C$13)*($C$14*$C$12),"")</f>
        <v/>
      </c>
      <c r="J3982" s="42" t="str">
        <f ca="1">IFERROR(IF(Data!$C$6="Real",B3982,I3982+J3981+($C$14*$C$12)*(NORMINV(RAND(),$C$15,CHOOSE($G$13,$C$13,F3982,G3982)))),"")</f>
        <v/>
      </c>
      <c r="K3982" s="88" t="str">
        <f>IF(ISNUMBER(A3982), IF($G$16="fixed",$G$17,MIN(H3982*Data!$C$7*$C$16*0.5,$C$17*Data!$C$7))*$C$12,"")</f>
        <v/>
      </c>
      <c r="L3982" s="42" t="str">
        <f t="shared" ca="1" si="1890"/>
        <v/>
      </c>
      <c r="M3982" s="44" t="str">
        <f t="shared" ca="1" si="1891"/>
        <v/>
      </c>
      <c r="N3982" s="44" t="str">
        <f t="shared" ca="1" si="1892"/>
        <v/>
      </c>
      <c r="O3982" s="108" t="str">
        <f t="shared" si="1876"/>
        <v/>
      </c>
      <c r="P3982" s="102" t="str">
        <f t="shared" si="1877"/>
        <v/>
      </c>
      <c r="Q3982" s="102" t="str">
        <f t="shared" si="1878"/>
        <v/>
      </c>
      <c r="R3982" s="120" t="str">
        <f t="shared" si="1879"/>
        <v/>
      </c>
      <c r="S3982" s="54" t="str">
        <f t="shared" si="1880"/>
        <v/>
      </c>
      <c r="T3982" s="5" t="str">
        <f t="shared" si="1881"/>
        <v/>
      </c>
      <c r="U3982" s="152" t="str">
        <f t="shared" si="1864"/>
        <v/>
      </c>
      <c r="V3982" s="152" t="str">
        <f t="shared" si="1865"/>
        <v/>
      </c>
      <c r="W3982" s="153" t="str">
        <f t="shared" si="1866"/>
        <v/>
      </c>
      <c r="X3982" s="153" t="str">
        <f t="shared" si="1867"/>
        <v/>
      </c>
      <c r="Y3982" s="153" t="str">
        <f t="shared" si="1868"/>
        <v/>
      </c>
      <c r="Z3982" s="153" t="str">
        <f t="shared" si="1869"/>
        <v/>
      </c>
      <c r="AA3982" s="152" t="str">
        <f t="shared" si="1870"/>
        <v/>
      </c>
      <c r="AB3982" s="152" t="str">
        <f t="shared" si="1871"/>
        <v/>
      </c>
      <c r="AC3982" s="154" t="str">
        <f t="shared" si="1882"/>
        <v/>
      </c>
      <c r="AD3982" s="154" t="str">
        <f t="shared" si="1883"/>
        <v/>
      </c>
      <c r="AE3982" s="3" t="str">
        <f t="shared" si="1884"/>
        <v/>
      </c>
      <c r="AF3982" s="3" t="str">
        <f t="shared" si="1885"/>
        <v/>
      </c>
      <c r="AG3982" s="3" t="str">
        <f t="shared" si="1886"/>
        <v/>
      </c>
      <c r="AH3982" s="4" t="str">
        <f t="shared" si="1887"/>
        <v/>
      </c>
      <c r="AI3982" s="75" t="str">
        <f t="shared" si="1888"/>
        <v/>
      </c>
      <c r="AJ3982" s="75" t="str">
        <f t="shared" si="1889"/>
        <v/>
      </c>
    </row>
    <row r="3983" spans="1:36" ht="14.25">
      <c r="A3983" s="41" t="str">
        <f t="shared" si="1872"/>
        <v/>
      </c>
      <c r="B3983" s="150" t="str">
        <f>IF(ISNUMBER(A3983),INDEX('MetaTrader Import'!$H$13:$J$5893,TRUNC(((A3983-$A$39+1)-1)/3)+1,MOD((A3983-$A$39+1)-1,3)+1),"")</f>
        <v/>
      </c>
      <c r="C3983" s="43" t="str">
        <f t="shared" si="1873"/>
        <v/>
      </c>
      <c r="D3983" s="43" t="str">
        <f t="shared" ca="1" si="1863"/>
        <v/>
      </c>
      <c r="E3983" s="43" t="str">
        <f t="shared" si="1874"/>
        <v/>
      </c>
      <c r="F3983" s="43" t="str">
        <f t="shared" si="1875"/>
        <v/>
      </c>
      <c r="G3983" s="43" t="str">
        <f>IF(A3983&lt;&gt;"",IF(A3983&lt;Data!$G$11*0.25,$C$13/$G$32,IF(A3983&gt;Data!$G$11*0.25,$C$13,$C$13*10)),"")</f>
        <v/>
      </c>
      <c r="H3983" s="43" t="str">
        <f>IF(A3983&lt;&gt;"",IF(Data!$G$9="constant",$C$13,IF(Data!$G$9="squeeze",G3983,F3983)),"")</f>
        <v/>
      </c>
      <c r="I3983" s="38" t="str">
        <f ca="1">IF(ISNUMBER(A3983),NORMINV(RAND(),0,IF(AND(Data!$G$9="squeeze",A3983&lt;Data!$G$11*0.25),$H$32,1)*$C$30*$C$13)*($C$14*$C$12),"")</f>
        <v/>
      </c>
      <c r="J3983" s="42" t="str">
        <f ca="1">IFERROR(IF(Data!$C$6="Real",B3983,I3983+J3982+($C$14*$C$12)*(NORMINV(RAND(),$C$15,CHOOSE($G$13,$C$13,F3983,G3983)))),"")</f>
        <v/>
      </c>
      <c r="K3983" s="88" t="str">
        <f>IF(ISNUMBER(A3983), IF($G$16="fixed",$G$17,MIN(H3983*Data!$C$7*$C$16*0.5,$C$17*Data!$C$7))*$C$12,"")</f>
        <v/>
      </c>
      <c r="L3983" s="42" t="str">
        <f t="shared" ca="1" si="1890"/>
        <v/>
      </c>
      <c r="M3983" s="44" t="str">
        <f t="shared" ca="1" si="1891"/>
        <v/>
      </c>
      <c r="N3983" s="44" t="str">
        <f t="shared" ca="1" si="1892"/>
        <v/>
      </c>
      <c r="O3983" s="108" t="str">
        <f t="shared" si="1876"/>
        <v/>
      </c>
      <c r="P3983" s="102" t="str">
        <f t="shared" si="1877"/>
        <v/>
      </c>
      <c r="Q3983" s="102" t="str">
        <f t="shared" si="1878"/>
        <v/>
      </c>
      <c r="R3983" s="120" t="str">
        <f t="shared" si="1879"/>
        <v/>
      </c>
      <c r="S3983" s="54" t="str">
        <f t="shared" si="1880"/>
        <v/>
      </c>
      <c r="T3983" s="5" t="str">
        <f t="shared" si="1881"/>
        <v/>
      </c>
      <c r="U3983" s="152" t="str">
        <f t="shared" si="1864"/>
        <v/>
      </c>
      <c r="V3983" s="152" t="str">
        <f t="shared" si="1865"/>
        <v/>
      </c>
      <c r="W3983" s="153" t="str">
        <f t="shared" si="1866"/>
        <v/>
      </c>
      <c r="X3983" s="153" t="str">
        <f t="shared" si="1867"/>
        <v/>
      </c>
      <c r="Y3983" s="153" t="str">
        <f t="shared" si="1868"/>
        <v/>
      </c>
      <c r="Z3983" s="153" t="str">
        <f t="shared" si="1869"/>
        <v/>
      </c>
      <c r="AA3983" s="152" t="str">
        <f t="shared" si="1870"/>
        <v/>
      </c>
      <c r="AB3983" s="152" t="str">
        <f t="shared" si="1871"/>
        <v/>
      </c>
      <c r="AC3983" s="154" t="str">
        <f t="shared" si="1882"/>
        <v/>
      </c>
      <c r="AD3983" s="154" t="str">
        <f t="shared" si="1883"/>
        <v/>
      </c>
      <c r="AE3983" s="3" t="str">
        <f t="shared" si="1884"/>
        <v/>
      </c>
      <c r="AF3983" s="3" t="str">
        <f t="shared" si="1885"/>
        <v/>
      </c>
      <c r="AG3983" s="3" t="str">
        <f t="shared" si="1886"/>
        <v/>
      </c>
      <c r="AH3983" s="4" t="str">
        <f t="shared" si="1887"/>
        <v/>
      </c>
      <c r="AI3983" s="75" t="str">
        <f t="shared" si="1888"/>
        <v/>
      </c>
      <c r="AJ3983" s="75" t="str">
        <f t="shared" si="1889"/>
        <v/>
      </c>
    </row>
    <row r="3984" spans="1:36" ht="14.25">
      <c r="A3984" s="41" t="str">
        <f t="shared" si="1872"/>
        <v/>
      </c>
      <c r="B3984" s="150" t="str">
        <f>IF(ISNUMBER(A3984),INDEX('MetaTrader Import'!$H$13:$J$5893,TRUNC(((A3984-$A$39+1)-1)/3)+1,MOD((A3984-$A$39+1)-1,3)+1),"")</f>
        <v/>
      </c>
      <c r="C3984" s="43" t="str">
        <f t="shared" si="1873"/>
        <v/>
      </c>
      <c r="D3984" s="43" t="str">
        <f t="shared" ca="1" si="1863"/>
        <v/>
      </c>
      <c r="E3984" s="43" t="str">
        <f t="shared" si="1874"/>
        <v/>
      </c>
      <c r="F3984" s="43" t="str">
        <f t="shared" si="1875"/>
        <v/>
      </c>
      <c r="G3984" s="43" t="str">
        <f>IF(A3984&lt;&gt;"",IF(A3984&lt;Data!$G$11*0.25,$C$13/$G$32,IF(A3984&gt;Data!$G$11*0.25,$C$13,$C$13*10)),"")</f>
        <v/>
      </c>
      <c r="H3984" s="43" t="str">
        <f>IF(A3984&lt;&gt;"",IF(Data!$G$9="constant",$C$13,IF(Data!$G$9="squeeze",G3984,F3984)),"")</f>
        <v/>
      </c>
      <c r="I3984" s="38" t="str">
        <f ca="1">IF(ISNUMBER(A3984),NORMINV(RAND(),0,IF(AND(Data!$G$9="squeeze",A3984&lt;Data!$G$11*0.25),$H$32,1)*$C$30*$C$13)*($C$14*$C$12),"")</f>
        <v/>
      </c>
      <c r="J3984" s="42" t="str">
        <f ca="1">IFERROR(IF(Data!$C$6="Real",B3984,I3984+J3983+($C$14*$C$12)*(NORMINV(RAND(),$C$15,CHOOSE($G$13,$C$13,F3984,G3984)))),"")</f>
        <v/>
      </c>
      <c r="K3984" s="88" t="str">
        <f>IF(ISNUMBER(A3984), IF($G$16="fixed",$G$17,MIN(H3984*Data!$C$7*$C$16*0.5,$C$17*Data!$C$7))*$C$12,"")</f>
        <v/>
      </c>
      <c r="L3984" s="42" t="str">
        <f t="shared" ca="1" si="1890"/>
        <v/>
      </c>
      <c r="M3984" s="44" t="str">
        <f t="shared" ca="1" si="1891"/>
        <v/>
      </c>
      <c r="N3984" s="44" t="str">
        <f t="shared" ca="1" si="1892"/>
        <v/>
      </c>
      <c r="O3984" s="108" t="str">
        <f t="shared" si="1876"/>
        <v/>
      </c>
      <c r="P3984" s="102" t="str">
        <f t="shared" si="1877"/>
        <v/>
      </c>
      <c r="Q3984" s="102" t="str">
        <f t="shared" si="1878"/>
        <v/>
      </c>
      <c r="R3984" s="120" t="str">
        <f t="shared" si="1879"/>
        <v/>
      </c>
      <c r="S3984" s="54" t="str">
        <f t="shared" si="1880"/>
        <v/>
      </c>
      <c r="T3984" s="5" t="str">
        <f t="shared" si="1881"/>
        <v/>
      </c>
      <c r="U3984" s="152" t="str">
        <f t="shared" si="1864"/>
        <v/>
      </c>
      <c r="V3984" s="152" t="str">
        <f t="shared" si="1865"/>
        <v/>
      </c>
      <c r="W3984" s="153" t="str">
        <f t="shared" si="1866"/>
        <v/>
      </c>
      <c r="X3984" s="153" t="str">
        <f t="shared" si="1867"/>
        <v/>
      </c>
      <c r="Y3984" s="153" t="str">
        <f t="shared" si="1868"/>
        <v/>
      </c>
      <c r="Z3984" s="153" t="str">
        <f t="shared" si="1869"/>
        <v/>
      </c>
      <c r="AA3984" s="152" t="str">
        <f t="shared" si="1870"/>
        <v/>
      </c>
      <c r="AB3984" s="152" t="str">
        <f t="shared" si="1871"/>
        <v/>
      </c>
      <c r="AC3984" s="154" t="str">
        <f t="shared" si="1882"/>
        <v/>
      </c>
      <c r="AD3984" s="154" t="str">
        <f t="shared" si="1883"/>
        <v/>
      </c>
      <c r="AE3984" s="3" t="str">
        <f t="shared" si="1884"/>
        <v/>
      </c>
      <c r="AF3984" s="3" t="str">
        <f t="shared" si="1885"/>
        <v/>
      </c>
      <c r="AG3984" s="3" t="str">
        <f t="shared" si="1886"/>
        <v/>
      </c>
      <c r="AH3984" s="4" t="str">
        <f t="shared" si="1887"/>
        <v/>
      </c>
      <c r="AI3984" s="75" t="str">
        <f t="shared" si="1888"/>
        <v/>
      </c>
      <c r="AJ3984" s="75" t="str">
        <f t="shared" si="1889"/>
        <v/>
      </c>
    </row>
    <row r="3985" spans="1:36" ht="14.25">
      <c r="A3985" s="41" t="str">
        <f t="shared" si="1872"/>
        <v/>
      </c>
      <c r="B3985" s="150" t="str">
        <f>IF(ISNUMBER(A3985),INDEX('MetaTrader Import'!$H$13:$J$5893,TRUNC(((A3985-$A$39+1)-1)/3)+1,MOD((A3985-$A$39+1)-1,3)+1),"")</f>
        <v/>
      </c>
      <c r="C3985" s="43" t="str">
        <f t="shared" si="1873"/>
        <v/>
      </c>
      <c r="D3985" s="43" t="str">
        <f t="shared" ca="1" si="1863"/>
        <v/>
      </c>
      <c r="E3985" s="43" t="str">
        <f t="shared" si="1874"/>
        <v/>
      </c>
      <c r="F3985" s="43" t="str">
        <f t="shared" si="1875"/>
        <v/>
      </c>
      <c r="G3985" s="43" t="str">
        <f>IF(A3985&lt;&gt;"",IF(A3985&lt;Data!$G$11*0.25,$C$13/$G$32,IF(A3985&gt;Data!$G$11*0.25,$C$13,$C$13*10)),"")</f>
        <v/>
      </c>
      <c r="H3985" s="43" t="str">
        <f>IF(A3985&lt;&gt;"",IF(Data!$G$9="constant",$C$13,IF(Data!$G$9="squeeze",G3985,F3985)),"")</f>
        <v/>
      </c>
      <c r="I3985" s="38" t="str">
        <f ca="1">IF(ISNUMBER(A3985),NORMINV(RAND(),0,IF(AND(Data!$G$9="squeeze",A3985&lt;Data!$G$11*0.25),$H$32,1)*$C$30*$C$13)*($C$14*$C$12),"")</f>
        <v/>
      </c>
      <c r="J3985" s="42" t="str">
        <f ca="1">IFERROR(IF(Data!$C$6="Real",B3985,I3985+J3984+($C$14*$C$12)*(NORMINV(RAND(),$C$15,CHOOSE($G$13,$C$13,F3985,G3985)))),"")</f>
        <v/>
      </c>
      <c r="K3985" s="88" t="str">
        <f>IF(ISNUMBER(A3985), IF($G$16="fixed",$G$17,MIN(H3985*Data!$C$7*$C$16*0.5,$C$17*Data!$C$7))*$C$12,"")</f>
        <v/>
      </c>
      <c r="L3985" s="42" t="str">
        <f t="shared" ca="1" si="1890"/>
        <v/>
      </c>
      <c r="M3985" s="44" t="str">
        <f t="shared" ca="1" si="1891"/>
        <v/>
      </c>
      <c r="N3985" s="44" t="str">
        <f t="shared" ca="1" si="1892"/>
        <v/>
      </c>
      <c r="O3985" s="108" t="str">
        <f t="shared" si="1876"/>
        <v/>
      </c>
      <c r="P3985" s="102" t="str">
        <f t="shared" si="1877"/>
        <v/>
      </c>
      <c r="Q3985" s="102" t="str">
        <f t="shared" si="1878"/>
        <v/>
      </c>
      <c r="R3985" s="120" t="str">
        <f t="shared" si="1879"/>
        <v/>
      </c>
      <c r="S3985" s="54" t="str">
        <f t="shared" si="1880"/>
        <v/>
      </c>
      <c r="T3985" s="5" t="str">
        <f t="shared" si="1881"/>
        <v/>
      </c>
      <c r="U3985" s="152" t="str">
        <f t="shared" si="1864"/>
        <v/>
      </c>
      <c r="V3985" s="152" t="str">
        <f t="shared" si="1865"/>
        <v/>
      </c>
      <c r="W3985" s="153" t="str">
        <f t="shared" si="1866"/>
        <v/>
      </c>
      <c r="X3985" s="153" t="str">
        <f t="shared" si="1867"/>
        <v/>
      </c>
      <c r="Y3985" s="153" t="str">
        <f t="shared" si="1868"/>
        <v/>
      </c>
      <c r="Z3985" s="153" t="str">
        <f t="shared" si="1869"/>
        <v/>
      </c>
      <c r="AA3985" s="152" t="str">
        <f t="shared" si="1870"/>
        <v/>
      </c>
      <c r="AB3985" s="152" t="str">
        <f t="shared" si="1871"/>
        <v/>
      </c>
      <c r="AC3985" s="154" t="str">
        <f t="shared" si="1882"/>
        <v/>
      </c>
      <c r="AD3985" s="154" t="str">
        <f t="shared" si="1883"/>
        <v/>
      </c>
      <c r="AE3985" s="3" t="str">
        <f t="shared" si="1884"/>
        <v/>
      </c>
      <c r="AF3985" s="3" t="str">
        <f t="shared" si="1885"/>
        <v/>
      </c>
      <c r="AG3985" s="3" t="str">
        <f t="shared" si="1886"/>
        <v/>
      </c>
      <c r="AH3985" s="4" t="str">
        <f t="shared" si="1887"/>
        <v/>
      </c>
      <c r="AI3985" s="75" t="str">
        <f t="shared" si="1888"/>
        <v/>
      </c>
      <c r="AJ3985" s="75" t="str">
        <f t="shared" si="1889"/>
        <v/>
      </c>
    </row>
    <row r="3986" spans="1:36" ht="14.25">
      <c r="A3986" s="41" t="str">
        <f t="shared" si="1872"/>
        <v/>
      </c>
      <c r="B3986" s="150" t="str">
        <f>IF(ISNUMBER(A3986),INDEX('MetaTrader Import'!$H$13:$J$5893,TRUNC(((A3986-$A$39+1)-1)/3)+1,MOD((A3986-$A$39+1)-1,3)+1),"")</f>
        <v/>
      </c>
      <c r="C3986" s="43" t="str">
        <f t="shared" si="1873"/>
        <v/>
      </c>
      <c r="D3986" s="43" t="str">
        <f t="shared" ca="1" si="1863"/>
        <v/>
      </c>
      <c r="E3986" s="43" t="str">
        <f t="shared" si="1874"/>
        <v/>
      </c>
      <c r="F3986" s="43" t="str">
        <f t="shared" si="1875"/>
        <v/>
      </c>
      <c r="G3986" s="43" t="str">
        <f>IF(A3986&lt;&gt;"",IF(A3986&lt;Data!$G$11*0.25,$C$13/$G$32,IF(A3986&gt;Data!$G$11*0.25,$C$13,$C$13*10)),"")</f>
        <v/>
      </c>
      <c r="H3986" s="43" t="str">
        <f>IF(A3986&lt;&gt;"",IF(Data!$G$9="constant",$C$13,IF(Data!$G$9="squeeze",G3986,F3986)),"")</f>
        <v/>
      </c>
      <c r="I3986" s="38" t="str">
        <f ca="1">IF(ISNUMBER(A3986),NORMINV(RAND(),0,IF(AND(Data!$G$9="squeeze",A3986&lt;Data!$G$11*0.25),$H$32,1)*$C$30*$C$13)*($C$14*$C$12),"")</f>
        <v/>
      </c>
      <c r="J3986" s="42" t="str">
        <f ca="1">IFERROR(IF(Data!$C$6="Real",B3986,I3986+J3985+($C$14*$C$12)*(NORMINV(RAND(),$C$15,CHOOSE($G$13,$C$13,F3986,G3986)))),"")</f>
        <v/>
      </c>
      <c r="K3986" s="88" t="str">
        <f>IF(ISNUMBER(A3986), IF($G$16="fixed",$G$17,MIN(H3986*Data!$C$7*$C$16*0.5,$C$17*Data!$C$7))*$C$12,"")</f>
        <v/>
      </c>
      <c r="L3986" s="42" t="str">
        <f t="shared" ca="1" si="1890"/>
        <v/>
      </c>
      <c r="M3986" s="44" t="str">
        <f t="shared" ca="1" si="1891"/>
        <v/>
      </c>
      <c r="N3986" s="44" t="str">
        <f t="shared" ca="1" si="1892"/>
        <v/>
      </c>
      <c r="O3986" s="108" t="str">
        <f t="shared" si="1876"/>
        <v/>
      </c>
      <c r="P3986" s="102" t="str">
        <f t="shared" si="1877"/>
        <v/>
      </c>
      <c r="Q3986" s="102" t="str">
        <f t="shared" si="1878"/>
        <v/>
      </c>
      <c r="R3986" s="120" t="str">
        <f t="shared" si="1879"/>
        <v/>
      </c>
      <c r="S3986" s="54" t="str">
        <f t="shared" si="1880"/>
        <v/>
      </c>
      <c r="T3986" s="5" t="str">
        <f t="shared" si="1881"/>
        <v/>
      </c>
      <c r="U3986" s="152" t="str">
        <f t="shared" si="1864"/>
        <v/>
      </c>
      <c r="V3986" s="152" t="str">
        <f t="shared" si="1865"/>
        <v/>
      </c>
      <c r="W3986" s="153" t="str">
        <f t="shared" si="1866"/>
        <v/>
      </c>
      <c r="X3986" s="153" t="str">
        <f t="shared" si="1867"/>
        <v/>
      </c>
      <c r="Y3986" s="153" t="str">
        <f t="shared" si="1868"/>
        <v/>
      </c>
      <c r="Z3986" s="153" t="str">
        <f t="shared" si="1869"/>
        <v/>
      </c>
      <c r="AA3986" s="152" t="str">
        <f t="shared" si="1870"/>
        <v/>
      </c>
      <c r="AB3986" s="152" t="str">
        <f t="shared" si="1871"/>
        <v/>
      </c>
      <c r="AC3986" s="154" t="str">
        <f t="shared" si="1882"/>
        <v/>
      </c>
      <c r="AD3986" s="154" t="str">
        <f t="shared" si="1883"/>
        <v/>
      </c>
      <c r="AE3986" s="3" t="str">
        <f t="shared" si="1884"/>
        <v/>
      </c>
      <c r="AF3986" s="3" t="str">
        <f t="shared" si="1885"/>
        <v/>
      </c>
      <c r="AG3986" s="3" t="str">
        <f t="shared" si="1886"/>
        <v/>
      </c>
      <c r="AH3986" s="4" t="str">
        <f t="shared" si="1887"/>
        <v/>
      </c>
      <c r="AI3986" s="75" t="str">
        <f t="shared" si="1888"/>
        <v/>
      </c>
      <c r="AJ3986" s="75" t="str">
        <f t="shared" si="1889"/>
        <v/>
      </c>
    </row>
    <row r="3987" spans="1:36" ht="14.25">
      <c r="A3987" s="41" t="str">
        <f t="shared" si="1872"/>
        <v/>
      </c>
      <c r="B3987" s="150" t="str">
        <f>IF(ISNUMBER(A3987),INDEX('MetaTrader Import'!$H$13:$J$5893,TRUNC(((A3987-$A$39+1)-1)/3)+1,MOD((A3987-$A$39+1)-1,3)+1),"")</f>
        <v/>
      </c>
      <c r="C3987" s="43" t="str">
        <f t="shared" si="1873"/>
        <v/>
      </c>
      <c r="D3987" s="43" t="str">
        <f t="shared" ca="1" si="1863"/>
        <v/>
      </c>
      <c r="E3987" s="43" t="str">
        <f t="shared" si="1874"/>
        <v/>
      </c>
      <c r="F3987" s="43" t="str">
        <f t="shared" si="1875"/>
        <v/>
      </c>
      <c r="G3987" s="43" t="str">
        <f>IF(A3987&lt;&gt;"",IF(A3987&lt;Data!$G$11*0.25,$C$13/$G$32,IF(A3987&gt;Data!$G$11*0.25,$C$13,$C$13*10)),"")</f>
        <v/>
      </c>
      <c r="H3987" s="43" t="str">
        <f>IF(A3987&lt;&gt;"",IF(Data!$G$9="constant",$C$13,IF(Data!$G$9="squeeze",G3987,F3987)),"")</f>
        <v/>
      </c>
      <c r="I3987" s="38" t="str">
        <f ca="1">IF(ISNUMBER(A3987),NORMINV(RAND(),0,IF(AND(Data!$G$9="squeeze",A3987&lt;Data!$G$11*0.25),$H$32,1)*$C$30*$C$13)*($C$14*$C$12),"")</f>
        <v/>
      </c>
      <c r="J3987" s="42" t="str">
        <f ca="1">IFERROR(IF(Data!$C$6="Real",B3987,I3987+J3986+($C$14*$C$12)*(NORMINV(RAND(),$C$15,CHOOSE($G$13,$C$13,F3987,G3987)))),"")</f>
        <v/>
      </c>
      <c r="K3987" s="88" t="str">
        <f>IF(ISNUMBER(A3987), IF($G$16="fixed",$G$17,MIN(H3987*Data!$C$7*$C$16*0.5,$C$17*Data!$C$7))*$C$12,"")</f>
        <v/>
      </c>
      <c r="L3987" s="42" t="str">
        <f t="shared" ca="1" si="1890"/>
        <v/>
      </c>
      <c r="M3987" s="44" t="str">
        <f t="shared" ca="1" si="1891"/>
        <v/>
      </c>
      <c r="N3987" s="44" t="str">
        <f t="shared" ca="1" si="1892"/>
        <v/>
      </c>
      <c r="O3987" s="108" t="str">
        <f t="shared" si="1876"/>
        <v/>
      </c>
      <c r="P3987" s="102" t="str">
        <f t="shared" si="1877"/>
        <v/>
      </c>
      <c r="Q3987" s="102" t="str">
        <f t="shared" si="1878"/>
        <v/>
      </c>
      <c r="R3987" s="120" t="str">
        <f t="shared" si="1879"/>
        <v/>
      </c>
      <c r="S3987" s="54" t="str">
        <f t="shared" si="1880"/>
        <v/>
      </c>
      <c r="T3987" s="5" t="str">
        <f t="shared" si="1881"/>
        <v/>
      </c>
      <c r="U3987" s="152" t="str">
        <f t="shared" si="1864"/>
        <v/>
      </c>
      <c r="V3987" s="152" t="str">
        <f t="shared" si="1865"/>
        <v/>
      </c>
      <c r="W3987" s="153" t="str">
        <f t="shared" si="1866"/>
        <v/>
      </c>
      <c r="X3987" s="153" t="str">
        <f t="shared" si="1867"/>
        <v/>
      </c>
      <c r="Y3987" s="153" t="str">
        <f t="shared" si="1868"/>
        <v/>
      </c>
      <c r="Z3987" s="153" t="str">
        <f t="shared" si="1869"/>
        <v/>
      </c>
      <c r="AA3987" s="152" t="str">
        <f t="shared" si="1870"/>
        <v/>
      </c>
      <c r="AB3987" s="152" t="str">
        <f t="shared" si="1871"/>
        <v/>
      </c>
      <c r="AC3987" s="154" t="str">
        <f t="shared" si="1882"/>
        <v/>
      </c>
      <c r="AD3987" s="154" t="str">
        <f t="shared" si="1883"/>
        <v/>
      </c>
      <c r="AE3987" s="3" t="str">
        <f t="shared" si="1884"/>
        <v/>
      </c>
      <c r="AF3987" s="3" t="str">
        <f t="shared" si="1885"/>
        <v/>
      </c>
      <c r="AG3987" s="3" t="str">
        <f t="shared" si="1886"/>
        <v/>
      </c>
      <c r="AH3987" s="4" t="str">
        <f t="shared" si="1887"/>
        <v/>
      </c>
      <c r="AI3987" s="75" t="str">
        <f t="shared" si="1888"/>
        <v/>
      </c>
      <c r="AJ3987" s="75" t="str">
        <f t="shared" si="1889"/>
        <v/>
      </c>
    </row>
    <row r="3988" spans="1:36" ht="14.25">
      <c r="A3988" s="41" t="str">
        <f t="shared" si="1872"/>
        <v/>
      </c>
      <c r="B3988" s="150" t="str">
        <f>IF(ISNUMBER(A3988),INDEX('MetaTrader Import'!$H$13:$J$5893,TRUNC(((A3988-$A$39+1)-1)/3)+1,MOD((A3988-$A$39+1)-1,3)+1),"")</f>
        <v/>
      </c>
      <c r="C3988" s="43" t="str">
        <f t="shared" si="1873"/>
        <v/>
      </c>
      <c r="D3988" s="43" t="str">
        <f t="shared" ca="1" si="1863"/>
        <v/>
      </c>
      <c r="E3988" s="43" t="str">
        <f t="shared" si="1874"/>
        <v/>
      </c>
      <c r="F3988" s="43" t="str">
        <f t="shared" si="1875"/>
        <v/>
      </c>
      <c r="G3988" s="43" t="str">
        <f>IF(A3988&lt;&gt;"",IF(A3988&lt;Data!$G$11*0.25,$C$13/$G$32,IF(A3988&gt;Data!$G$11*0.25,$C$13,$C$13*10)),"")</f>
        <v/>
      </c>
      <c r="H3988" s="43" t="str">
        <f>IF(A3988&lt;&gt;"",IF(Data!$G$9="constant",$C$13,IF(Data!$G$9="squeeze",G3988,F3988)),"")</f>
        <v/>
      </c>
      <c r="I3988" s="38" t="str">
        <f ca="1">IF(ISNUMBER(A3988),NORMINV(RAND(),0,IF(AND(Data!$G$9="squeeze",A3988&lt;Data!$G$11*0.25),$H$32,1)*$C$30*$C$13)*($C$14*$C$12),"")</f>
        <v/>
      </c>
      <c r="J3988" s="42" t="str">
        <f ca="1">IFERROR(IF(Data!$C$6="Real",B3988,I3988+J3987+($C$14*$C$12)*(NORMINV(RAND(),$C$15,CHOOSE($G$13,$C$13,F3988,G3988)))),"")</f>
        <v/>
      </c>
      <c r="K3988" s="88" t="str">
        <f>IF(ISNUMBER(A3988), IF($G$16="fixed",$G$17,MIN(H3988*Data!$C$7*$C$16*0.5,$C$17*Data!$C$7))*$C$12,"")</f>
        <v/>
      </c>
      <c r="L3988" s="42" t="str">
        <f t="shared" ca="1" si="1890"/>
        <v/>
      </c>
      <c r="M3988" s="44" t="str">
        <f t="shared" ca="1" si="1891"/>
        <v/>
      </c>
      <c r="N3988" s="44" t="str">
        <f t="shared" ca="1" si="1892"/>
        <v/>
      </c>
      <c r="O3988" s="108" t="str">
        <f t="shared" si="1876"/>
        <v/>
      </c>
      <c r="P3988" s="102" t="str">
        <f t="shared" si="1877"/>
        <v/>
      </c>
      <c r="Q3988" s="102" t="str">
        <f t="shared" si="1878"/>
        <v/>
      </c>
      <c r="R3988" s="120" t="str">
        <f t="shared" si="1879"/>
        <v/>
      </c>
      <c r="S3988" s="54" t="str">
        <f t="shared" si="1880"/>
        <v/>
      </c>
      <c r="T3988" s="5" t="str">
        <f t="shared" si="1881"/>
        <v/>
      </c>
      <c r="U3988" s="152" t="str">
        <f t="shared" si="1864"/>
        <v/>
      </c>
      <c r="V3988" s="152" t="str">
        <f t="shared" si="1865"/>
        <v/>
      </c>
      <c r="W3988" s="153" t="str">
        <f t="shared" si="1866"/>
        <v/>
      </c>
      <c r="X3988" s="153" t="str">
        <f t="shared" si="1867"/>
        <v/>
      </c>
      <c r="Y3988" s="153" t="str">
        <f t="shared" si="1868"/>
        <v/>
      </c>
      <c r="Z3988" s="153" t="str">
        <f t="shared" si="1869"/>
        <v/>
      </c>
      <c r="AA3988" s="152" t="str">
        <f t="shared" si="1870"/>
        <v/>
      </c>
      <c r="AB3988" s="152" t="str">
        <f t="shared" si="1871"/>
        <v/>
      </c>
      <c r="AC3988" s="154" t="str">
        <f t="shared" si="1882"/>
        <v/>
      </c>
      <c r="AD3988" s="154" t="str">
        <f t="shared" si="1883"/>
        <v/>
      </c>
      <c r="AE3988" s="3" t="str">
        <f t="shared" si="1884"/>
        <v/>
      </c>
      <c r="AF3988" s="3" t="str">
        <f t="shared" si="1885"/>
        <v/>
      </c>
      <c r="AG3988" s="3" t="str">
        <f t="shared" si="1886"/>
        <v/>
      </c>
      <c r="AH3988" s="4" t="str">
        <f t="shared" si="1887"/>
        <v/>
      </c>
      <c r="AI3988" s="75" t="str">
        <f t="shared" si="1888"/>
        <v/>
      </c>
      <c r="AJ3988" s="75" t="str">
        <f t="shared" si="1889"/>
        <v/>
      </c>
    </row>
    <row r="3989" spans="1:36" ht="14.25">
      <c r="A3989" s="41" t="str">
        <f t="shared" si="1872"/>
        <v/>
      </c>
      <c r="B3989" s="150" t="str">
        <f>IF(ISNUMBER(A3989),INDEX('MetaTrader Import'!$H$13:$J$5893,TRUNC(((A3989-$A$39+1)-1)/3)+1,MOD((A3989-$A$39+1)-1,3)+1),"")</f>
        <v/>
      </c>
      <c r="C3989" s="43" t="str">
        <f t="shared" si="1873"/>
        <v/>
      </c>
      <c r="D3989" s="43" t="str">
        <f t="shared" ca="1" si="1863"/>
        <v/>
      </c>
      <c r="E3989" s="43" t="str">
        <f t="shared" si="1874"/>
        <v/>
      </c>
      <c r="F3989" s="43" t="str">
        <f t="shared" si="1875"/>
        <v/>
      </c>
      <c r="G3989" s="43" t="str">
        <f>IF(A3989&lt;&gt;"",IF(A3989&lt;Data!$G$11*0.25,$C$13/$G$32,IF(A3989&gt;Data!$G$11*0.25,$C$13,$C$13*10)),"")</f>
        <v/>
      </c>
      <c r="H3989" s="43" t="str">
        <f>IF(A3989&lt;&gt;"",IF(Data!$G$9="constant",$C$13,IF(Data!$G$9="squeeze",G3989,F3989)),"")</f>
        <v/>
      </c>
      <c r="I3989" s="38" t="str">
        <f ca="1">IF(ISNUMBER(A3989),NORMINV(RAND(),0,IF(AND(Data!$G$9="squeeze",A3989&lt;Data!$G$11*0.25),$H$32,1)*$C$30*$C$13)*($C$14*$C$12),"")</f>
        <v/>
      </c>
      <c r="J3989" s="42" t="str">
        <f ca="1">IFERROR(IF(Data!$C$6="Real",B3989,I3989+J3988+($C$14*$C$12)*(NORMINV(RAND(),$C$15,CHOOSE($G$13,$C$13,F3989,G3989)))),"")</f>
        <v/>
      </c>
      <c r="K3989" s="88" t="str">
        <f>IF(ISNUMBER(A3989), IF($G$16="fixed",$G$17,MIN(H3989*Data!$C$7*$C$16*0.5,$C$17*Data!$C$7))*$C$12,"")</f>
        <v/>
      </c>
      <c r="L3989" s="42" t="str">
        <f t="shared" ca="1" si="1890"/>
        <v/>
      </c>
      <c r="M3989" s="44" t="str">
        <f t="shared" ca="1" si="1891"/>
        <v/>
      </c>
      <c r="N3989" s="44" t="str">
        <f t="shared" ca="1" si="1892"/>
        <v/>
      </c>
      <c r="O3989" s="108" t="str">
        <f t="shared" si="1876"/>
        <v/>
      </c>
      <c r="P3989" s="102" t="str">
        <f t="shared" si="1877"/>
        <v/>
      </c>
      <c r="Q3989" s="102" t="str">
        <f t="shared" si="1878"/>
        <v/>
      </c>
      <c r="R3989" s="120" t="str">
        <f t="shared" si="1879"/>
        <v/>
      </c>
      <c r="S3989" s="54" t="str">
        <f t="shared" si="1880"/>
        <v/>
      </c>
      <c r="T3989" s="5" t="str">
        <f t="shared" si="1881"/>
        <v/>
      </c>
      <c r="U3989" s="152" t="str">
        <f t="shared" si="1864"/>
        <v/>
      </c>
      <c r="V3989" s="152" t="str">
        <f t="shared" si="1865"/>
        <v/>
      </c>
      <c r="W3989" s="153" t="str">
        <f t="shared" si="1866"/>
        <v/>
      </c>
      <c r="X3989" s="153" t="str">
        <f t="shared" si="1867"/>
        <v/>
      </c>
      <c r="Y3989" s="153" t="str">
        <f t="shared" si="1868"/>
        <v/>
      </c>
      <c r="Z3989" s="153" t="str">
        <f t="shared" si="1869"/>
        <v/>
      </c>
      <c r="AA3989" s="152" t="str">
        <f t="shared" si="1870"/>
        <v/>
      </c>
      <c r="AB3989" s="152" t="str">
        <f t="shared" si="1871"/>
        <v/>
      </c>
      <c r="AC3989" s="154" t="str">
        <f t="shared" si="1882"/>
        <v/>
      </c>
      <c r="AD3989" s="154" t="str">
        <f t="shared" si="1883"/>
        <v/>
      </c>
      <c r="AE3989" s="3" t="str">
        <f t="shared" si="1884"/>
        <v/>
      </c>
      <c r="AF3989" s="3" t="str">
        <f t="shared" si="1885"/>
        <v/>
      </c>
      <c r="AG3989" s="3" t="str">
        <f t="shared" si="1886"/>
        <v/>
      </c>
      <c r="AH3989" s="4" t="str">
        <f t="shared" si="1887"/>
        <v/>
      </c>
      <c r="AI3989" s="75" t="str">
        <f t="shared" si="1888"/>
        <v/>
      </c>
      <c r="AJ3989" s="75" t="str">
        <f t="shared" si="1889"/>
        <v/>
      </c>
    </row>
    <row r="3990" spans="1:36" ht="14.25">
      <c r="A3990" s="41" t="str">
        <f t="shared" si="1872"/>
        <v/>
      </c>
      <c r="B3990" s="150" t="str">
        <f>IF(ISNUMBER(A3990),INDEX('MetaTrader Import'!$H$13:$J$5893,TRUNC(((A3990-$A$39+1)-1)/3)+1,MOD((A3990-$A$39+1)-1,3)+1),"")</f>
        <v/>
      </c>
      <c r="C3990" s="43" t="str">
        <f t="shared" si="1873"/>
        <v/>
      </c>
      <c r="D3990" s="43" t="str">
        <f t="shared" ca="1" si="1863"/>
        <v/>
      </c>
      <c r="E3990" s="43" t="str">
        <f t="shared" si="1874"/>
        <v/>
      </c>
      <c r="F3990" s="43" t="str">
        <f t="shared" si="1875"/>
        <v/>
      </c>
      <c r="G3990" s="43" t="str">
        <f>IF(A3990&lt;&gt;"",IF(A3990&lt;Data!$G$11*0.25,$C$13/$G$32,IF(A3990&gt;Data!$G$11*0.25,$C$13,$C$13*10)),"")</f>
        <v/>
      </c>
      <c r="H3990" s="43" t="str">
        <f>IF(A3990&lt;&gt;"",IF(Data!$G$9="constant",$C$13,IF(Data!$G$9="squeeze",G3990,F3990)),"")</f>
        <v/>
      </c>
      <c r="I3990" s="38" t="str">
        <f ca="1">IF(ISNUMBER(A3990),NORMINV(RAND(),0,IF(AND(Data!$G$9="squeeze",A3990&lt;Data!$G$11*0.25),$H$32,1)*$C$30*$C$13)*($C$14*$C$12),"")</f>
        <v/>
      </c>
      <c r="J3990" s="42" t="str">
        <f ca="1">IFERROR(IF(Data!$C$6="Real",B3990,I3990+J3989+($C$14*$C$12)*(NORMINV(RAND(),$C$15,CHOOSE($G$13,$C$13,F3990,G3990)))),"")</f>
        <v/>
      </c>
      <c r="K3990" s="88" t="str">
        <f>IF(ISNUMBER(A3990), IF($G$16="fixed",$G$17,MIN(H3990*Data!$C$7*$C$16*0.5,$C$17*Data!$C$7))*$C$12,"")</f>
        <v/>
      </c>
      <c r="L3990" s="42" t="str">
        <f t="shared" ca="1" si="1890"/>
        <v/>
      </c>
      <c r="M3990" s="44" t="str">
        <f t="shared" ca="1" si="1891"/>
        <v/>
      </c>
      <c r="N3990" s="44" t="str">
        <f t="shared" ca="1" si="1892"/>
        <v/>
      </c>
      <c r="O3990" s="108" t="str">
        <f t="shared" si="1876"/>
        <v/>
      </c>
      <c r="P3990" s="102" t="str">
        <f t="shared" si="1877"/>
        <v/>
      </c>
      <c r="Q3990" s="102" t="str">
        <f t="shared" si="1878"/>
        <v/>
      </c>
      <c r="R3990" s="120" t="str">
        <f t="shared" si="1879"/>
        <v/>
      </c>
      <c r="S3990" s="54" t="str">
        <f t="shared" si="1880"/>
        <v/>
      </c>
      <c r="T3990" s="5" t="str">
        <f t="shared" si="1881"/>
        <v/>
      </c>
      <c r="U3990" s="152" t="str">
        <f t="shared" si="1864"/>
        <v/>
      </c>
      <c r="V3990" s="152" t="str">
        <f t="shared" si="1865"/>
        <v/>
      </c>
      <c r="W3990" s="153" t="str">
        <f t="shared" si="1866"/>
        <v/>
      </c>
      <c r="X3990" s="153" t="str">
        <f t="shared" si="1867"/>
        <v/>
      </c>
      <c r="Y3990" s="153" t="str">
        <f t="shared" si="1868"/>
        <v/>
      </c>
      <c r="Z3990" s="153" t="str">
        <f t="shared" si="1869"/>
        <v/>
      </c>
      <c r="AA3990" s="152" t="str">
        <f t="shared" si="1870"/>
        <v/>
      </c>
      <c r="AB3990" s="152" t="str">
        <f t="shared" si="1871"/>
        <v/>
      </c>
      <c r="AC3990" s="154" t="str">
        <f t="shared" si="1882"/>
        <v/>
      </c>
      <c r="AD3990" s="154" t="str">
        <f t="shared" si="1883"/>
        <v/>
      </c>
      <c r="AE3990" s="3" t="str">
        <f t="shared" si="1884"/>
        <v/>
      </c>
      <c r="AF3990" s="3" t="str">
        <f t="shared" si="1885"/>
        <v/>
      </c>
      <c r="AG3990" s="3" t="str">
        <f t="shared" si="1886"/>
        <v/>
      </c>
      <c r="AH3990" s="4" t="str">
        <f t="shared" si="1887"/>
        <v/>
      </c>
      <c r="AI3990" s="75" t="str">
        <f t="shared" si="1888"/>
        <v/>
      </c>
      <c r="AJ3990" s="75" t="str">
        <f t="shared" si="1889"/>
        <v/>
      </c>
    </row>
    <row r="3991" spans="1:36" ht="14.25">
      <c r="A3991" s="41" t="str">
        <f t="shared" si="1872"/>
        <v/>
      </c>
      <c r="B3991" s="150" t="str">
        <f>IF(ISNUMBER(A3991),INDEX('MetaTrader Import'!$H$13:$J$5893,TRUNC(((A3991-$A$39+1)-1)/3)+1,MOD((A3991-$A$39+1)-1,3)+1),"")</f>
        <v/>
      </c>
      <c r="C3991" s="43" t="str">
        <f t="shared" si="1873"/>
        <v/>
      </c>
      <c r="D3991" s="43" t="str">
        <f t="shared" ca="1" si="1863"/>
        <v/>
      </c>
      <c r="E3991" s="43" t="str">
        <f t="shared" si="1874"/>
        <v/>
      </c>
      <c r="F3991" s="43" t="str">
        <f t="shared" si="1875"/>
        <v/>
      </c>
      <c r="G3991" s="43" t="str">
        <f>IF(A3991&lt;&gt;"",IF(A3991&lt;Data!$G$11*0.25,$C$13/$G$32,IF(A3991&gt;Data!$G$11*0.25,$C$13,$C$13*10)),"")</f>
        <v/>
      </c>
      <c r="H3991" s="43" t="str">
        <f>IF(A3991&lt;&gt;"",IF(Data!$G$9="constant",$C$13,IF(Data!$G$9="squeeze",G3991,F3991)),"")</f>
        <v/>
      </c>
      <c r="I3991" s="38" t="str">
        <f ca="1">IF(ISNUMBER(A3991),NORMINV(RAND(),0,IF(AND(Data!$G$9="squeeze",A3991&lt;Data!$G$11*0.25),$H$32,1)*$C$30*$C$13)*($C$14*$C$12),"")</f>
        <v/>
      </c>
      <c r="J3991" s="42" t="str">
        <f ca="1">IFERROR(IF(Data!$C$6="Real",B3991,I3991+J3990+($C$14*$C$12)*(NORMINV(RAND(),$C$15,CHOOSE($G$13,$C$13,F3991,G3991)))),"")</f>
        <v/>
      </c>
      <c r="K3991" s="88" t="str">
        <f>IF(ISNUMBER(A3991), IF($G$16="fixed",$G$17,MIN(H3991*Data!$C$7*$C$16*0.5,$C$17*Data!$C$7))*$C$12,"")</f>
        <v/>
      </c>
      <c r="L3991" s="42" t="str">
        <f t="shared" ca="1" si="1890"/>
        <v/>
      </c>
      <c r="M3991" s="44" t="str">
        <f t="shared" ca="1" si="1891"/>
        <v/>
      </c>
      <c r="N3991" s="44" t="str">
        <f t="shared" ca="1" si="1892"/>
        <v/>
      </c>
      <c r="O3991" s="108" t="str">
        <f t="shared" si="1876"/>
        <v/>
      </c>
      <c r="P3991" s="102" t="str">
        <f t="shared" si="1877"/>
        <v/>
      </c>
      <c r="Q3991" s="102" t="str">
        <f t="shared" si="1878"/>
        <v/>
      </c>
      <c r="R3991" s="120" t="str">
        <f t="shared" si="1879"/>
        <v/>
      </c>
      <c r="S3991" s="54" t="str">
        <f t="shared" si="1880"/>
        <v/>
      </c>
      <c r="T3991" s="5" t="str">
        <f t="shared" si="1881"/>
        <v/>
      </c>
      <c r="U3991" s="152" t="str">
        <f t="shared" si="1864"/>
        <v/>
      </c>
      <c r="V3991" s="152" t="str">
        <f t="shared" si="1865"/>
        <v/>
      </c>
      <c r="W3991" s="153" t="str">
        <f t="shared" si="1866"/>
        <v/>
      </c>
      <c r="X3991" s="153" t="str">
        <f t="shared" si="1867"/>
        <v/>
      </c>
      <c r="Y3991" s="153" t="str">
        <f t="shared" si="1868"/>
        <v/>
      </c>
      <c r="Z3991" s="153" t="str">
        <f t="shared" si="1869"/>
        <v/>
      </c>
      <c r="AA3991" s="152" t="str">
        <f t="shared" si="1870"/>
        <v/>
      </c>
      <c r="AB3991" s="152" t="str">
        <f t="shared" si="1871"/>
        <v/>
      </c>
      <c r="AC3991" s="154" t="str">
        <f t="shared" si="1882"/>
        <v/>
      </c>
      <c r="AD3991" s="154" t="str">
        <f t="shared" si="1883"/>
        <v/>
      </c>
      <c r="AE3991" s="3" t="str">
        <f t="shared" si="1884"/>
        <v/>
      </c>
      <c r="AF3991" s="3" t="str">
        <f t="shared" si="1885"/>
        <v/>
      </c>
      <c r="AG3991" s="3" t="str">
        <f t="shared" si="1886"/>
        <v/>
      </c>
      <c r="AH3991" s="4" t="str">
        <f t="shared" si="1887"/>
        <v/>
      </c>
      <c r="AI3991" s="75" t="str">
        <f t="shared" si="1888"/>
        <v/>
      </c>
      <c r="AJ3991" s="75" t="str">
        <f t="shared" si="1889"/>
        <v/>
      </c>
    </row>
    <row r="3992" spans="1:36" ht="14.25">
      <c r="A3992" s="41" t="str">
        <f t="shared" si="1872"/>
        <v/>
      </c>
      <c r="B3992" s="150" t="str">
        <f>IF(ISNUMBER(A3992),INDEX('MetaTrader Import'!$H$13:$J$5893,TRUNC(((A3992-$A$39+1)-1)/3)+1,MOD((A3992-$A$39+1)-1,3)+1),"")</f>
        <v/>
      </c>
      <c r="C3992" s="43" t="str">
        <f t="shared" si="1873"/>
        <v/>
      </c>
      <c r="D3992" s="43" t="str">
        <f t="shared" ca="1" si="1863"/>
        <v/>
      </c>
      <c r="E3992" s="43" t="str">
        <f t="shared" si="1874"/>
        <v/>
      </c>
      <c r="F3992" s="43" t="str">
        <f t="shared" si="1875"/>
        <v/>
      </c>
      <c r="G3992" s="43" t="str">
        <f>IF(A3992&lt;&gt;"",IF(A3992&lt;Data!$G$11*0.25,$C$13/$G$32,IF(A3992&gt;Data!$G$11*0.25,$C$13,$C$13*10)),"")</f>
        <v/>
      </c>
      <c r="H3992" s="43" t="str">
        <f>IF(A3992&lt;&gt;"",IF(Data!$G$9="constant",$C$13,IF(Data!$G$9="squeeze",G3992,F3992)),"")</f>
        <v/>
      </c>
      <c r="I3992" s="38" t="str">
        <f ca="1">IF(ISNUMBER(A3992),NORMINV(RAND(),0,IF(AND(Data!$G$9="squeeze",A3992&lt;Data!$G$11*0.25),$H$32,1)*$C$30*$C$13)*($C$14*$C$12),"")</f>
        <v/>
      </c>
      <c r="J3992" s="42" t="str">
        <f ca="1">IFERROR(IF(Data!$C$6="Real",B3992,I3992+J3991+($C$14*$C$12)*(NORMINV(RAND(),$C$15,CHOOSE($G$13,$C$13,F3992,G3992)))),"")</f>
        <v/>
      </c>
      <c r="K3992" s="88" t="str">
        <f>IF(ISNUMBER(A3992), IF($G$16="fixed",$G$17,MIN(H3992*Data!$C$7*$C$16*0.5,$C$17*Data!$C$7))*$C$12,"")</f>
        <v/>
      </c>
      <c r="L3992" s="42" t="str">
        <f t="shared" ca="1" si="1890"/>
        <v/>
      </c>
      <c r="M3992" s="44" t="str">
        <f t="shared" ca="1" si="1891"/>
        <v/>
      </c>
      <c r="N3992" s="44" t="str">
        <f t="shared" ca="1" si="1892"/>
        <v/>
      </c>
      <c r="O3992" s="108" t="str">
        <f t="shared" si="1876"/>
        <v/>
      </c>
      <c r="P3992" s="102" t="str">
        <f t="shared" si="1877"/>
        <v/>
      </c>
      <c r="Q3992" s="102" t="str">
        <f t="shared" si="1878"/>
        <v/>
      </c>
      <c r="R3992" s="120" t="str">
        <f t="shared" si="1879"/>
        <v/>
      </c>
      <c r="S3992" s="54" t="str">
        <f t="shared" si="1880"/>
        <v/>
      </c>
      <c r="T3992" s="5" t="str">
        <f t="shared" si="1881"/>
        <v/>
      </c>
      <c r="U3992" s="152" t="str">
        <f t="shared" si="1864"/>
        <v/>
      </c>
      <c r="V3992" s="152" t="str">
        <f t="shared" si="1865"/>
        <v/>
      </c>
      <c r="W3992" s="153" t="str">
        <f t="shared" si="1866"/>
        <v/>
      </c>
      <c r="X3992" s="153" t="str">
        <f t="shared" si="1867"/>
        <v/>
      </c>
      <c r="Y3992" s="153" t="str">
        <f t="shared" si="1868"/>
        <v/>
      </c>
      <c r="Z3992" s="153" t="str">
        <f t="shared" si="1869"/>
        <v/>
      </c>
      <c r="AA3992" s="152" t="str">
        <f t="shared" si="1870"/>
        <v/>
      </c>
      <c r="AB3992" s="152" t="str">
        <f t="shared" si="1871"/>
        <v/>
      </c>
      <c r="AC3992" s="154" t="str">
        <f t="shared" si="1882"/>
        <v/>
      </c>
      <c r="AD3992" s="154" t="str">
        <f t="shared" si="1883"/>
        <v/>
      </c>
      <c r="AE3992" s="3" t="str">
        <f t="shared" si="1884"/>
        <v/>
      </c>
      <c r="AF3992" s="3" t="str">
        <f t="shared" si="1885"/>
        <v/>
      </c>
      <c r="AG3992" s="3" t="str">
        <f t="shared" si="1886"/>
        <v/>
      </c>
      <c r="AH3992" s="4" t="str">
        <f t="shared" si="1887"/>
        <v/>
      </c>
      <c r="AI3992" s="75" t="str">
        <f t="shared" si="1888"/>
        <v/>
      </c>
      <c r="AJ3992" s="75" t="str">
        <f t="shared" si="1889"/>
        <v/>
      </c>
    </row>
    <row r="3993" spans="1:36" ht="14.25">
      <c r="A3993" s="41" t="str">
        <f t="shared" si="1872"/>
        <v/>
      </c>
      <c r="B3993" s="150" t="str">
        <f>IF(ISNUMBER(A3993),INDEX('MetaTrader Import'!$H$13:$J$5893,TRUNC(((A3993-$A$39+1)-1)/3)+1,MOD((A3993-$A$39+1)-1,3)+1),"")</f>
        <v/>
      </c>
      <c r="C3993" s="43" t="str">
        <f t="shared" si="1873"/>
        <v/>
      </c>
      <c r="D3993" s="43" t="str">
        <f t="shared" ca="1" si="1863"/>
        <v/>
      </c>
      <c r="E3993" s="43" t="str">
        <f t="shared" si="1874"/>
        <v/>
      </c>
      <c r="F3993" s="43" t="str">
        <f t="shared" si="1875"/>
        <v/>
      </c>
      <c r="G3993" s="43" t="str">
        <f>IF(A3993&lt;&gt;"",IF(A3993&lt;Data!$G$11*0.25,$C$13/$G$32,IF(A3993&gt;Data!$G$11*0.25,$C$13,$C$13*10)),"")</f>
        <v/>
      </c>
      <c r="H3993" s="43" t="str">
        <f>IF(A3993&lt;&gt;"",IF(Data!$G$9="constant",$C$13,IF(Data!$G$9="squeeze",G3993,F3993)),"")</f>
        <v/>
      </c>
      <c r="I3993" s="38" t="str">
        <f ca="1">IF(ISNUMBER(A3993),NORMINV(RAND(),0,IF(AND(Data!$G$9="squeeze",A3993&lt;Data!$G$11*0.25),$H$32,1)*$C$30*$C$13)*($C$14*$C$12),"")</f>
        <v/>
      </c>
      <c r="J3993" s="42" t="str">
        <f ca="1">IFERROR(IF(Data!$C$6="Real",B3993,I3993+J3992+($C$14*$C$12)*(NORMINV(RAND(),$C$15,CHOOSE($G$13,$C$13,F3993,G3993)))),"")</f>
        <v/>
      </c>
      <c r="K3993" s="88" t="str">
        <f>IF(ISNUMBER(A3993), IF($G$16="fixed",$G$17,MIN(H3993*Data!$C$7*$C$16*0.5,$C$17*Data!$C$7))*$C$12,"")</f>
        <v/>
      </c>
      <c r="L3993" s="42" t="str">
        <f t="shared" ca="1" si="1890"/>
        <v/>
      </c>
      <c r="M3993" s="44" t="str">
        <f t="shared" ca="1" si="1891"/>
        <v/>
      </c>
      <c r="N3993" s="44" t="str">
        <f t="shared" ca="1" si="1892"/>
        <v/>
      </c>
      <c r="O3993" s="108" t="str">
        <f t="shared" si="1876"/>
        <v/>
      </c>
      <c r="P3993" s="102" t="str">
        <f t="shared" si="1877"/>
        <v/>
      </c>
      <c r="Q3993" s="102" t="str">
        <f t="shared" si="1878"/>
        <v/>
      </c>
      <c r="R3993" s="120" t="str">
        <f t="shared" si="1879"/>
        <v/>
      </c>
      <c r="S3993" s="54" t="str">
        <f t="shared" si="1880"/>
        <v/>
      </c>
      <c r="T3993" s="5" t="str">
        <f t="shared" si="1881"/>
        <v/>
      </c>
      <c r="U3993" s="152" t="str">
        <f t="shared" si="1864"/>
        <v/>
      </c>
      <c r="V3993" s="152" t="str">
        <f t="shared" si="1865"/>
        <v/>
      </c>
      <c r="W3993" s="153" t="str">
        <f t="shared" si="1866"/>
        <v/>
      </c>
      <c r="X3993" s="153" t="str">
        <f t="shared" si="1867"/>
        <v/>
      </c>
      <c r="Y3993" s="153" t="str">
        <f t="shared" si="1868"/>
        <v/>
      </c>
      <c r="Z3993" s="153" t="str">
        <f t="shared" si="1869"/>
        <v/>
      </c>
      <c r="AA3993" s="152" t="str">
        <f t="shared" si="1870"/>
        <v/>
      </c>
      <c r="AB3993" s="152" t="str">
        <f t="shared" si="1871"/>
        <v/>
      </c>
      <c r="AC3993" s="154" t="str">
        <f t="shared" si="1882"/>
        <v/>
      </c>
      <c r="AD3993" s="154" t="str">
        <f t="shared" si="1883"/>
        <v/>
      </c>
      <c r="AE3993" s="3" t="str">
        <f t="shared" si="1884"/>
        <v/>
      </c>
      <c r="AF3993" s="3" t="str">
        <f t="shared" si="1885"/>
        <v/>
      </c>
      <c r="AG3993" s="3" t="str">
        <f t="shared" si="1886"/>
        <v/>
      </c>
      <c r="AH3993" s="4" t="str">
        <f t="shared" si="1887"/>
        <v/>
      </c>
      <c r="AI3993" s="75" t="str">
        <f t="shared" si="1888"/>
        <v/>
      </c>
      <c r="AJ3993" s="75" t="str">
        <f t="shared" si="1889"/>
        <v/>
      </c>
    </row>
    <row r="3994" spans="1:36" ht="14.25">
      <c r="A3994" s="41" t="str">
        <f t="shared" si="1872"/>
        <v/>
      </c>
      <c r="B3994" s="150" t="str">
        <f>IF(ISNUMBER(A3994),INDEX('MetaTrader Import'!$H$13:$J$5893,TRUNC(((A3994-$A$39+1)-1)/3)+1,MOD((A3994-$A$39+1)-1,3)+1),"")</f>
        <v/>
      </c>
      <c r="C3994" s="43" t="str">
        <f t="shared" si="1873"/>
        <v/>
      </c>
      <c r="D3994" s="43" t="str">
        <f t="shared" ca="1" si="1863"/>
        <v/>
      </c>
      <c r="E3994" s="43" t="str">
        <f t="shared" si="1874"/>
        <v/>
      </c>
      <c r="F3994" s="43" t="str">
        <f t="shared" si="1875"/>
        <v/>
      </c>
      <c r="G3994" s="43" t="str">
        <f>IF(A3994&lt;&gt;"",IF(A3994&lt;Data!$G$11*0.25,$C$13/$G$32,IF(A3994&gt;Data!$G$11*0.25,$C$13,$C$13*10)),"")</f>
        <v/>
      </c>
      <c r="H3994" s="43" t="str">
        <f>IF(A3994&lt;&gt;"",IF(Data!$G$9="constant",$C$13,IF(Data!$G$9="squeeze",G3994,F3994)),"")</f>
        <v/>
      </c>
      <c r="I3994" s="38" t="str">
        <f ca="1">IF(ISNUMBER(A3994),NORMINV(RAND(),0,IF(AND(Data!$G$9="squeeze",A3994&lt;Data!$G$11*0.25),$H$32,1)*$C$30*$C$13)*($C$14*$C$12),"")</f>
        <v/>
      </c>
      <c r="J3994" s="42" t="str">
        <f ca="1">IFERROR(IF(Data!$C$6="Real",B3994,I3994+J3993+($C$14*$C$12)*(NORMINV(RAND(),$C$15,CHOOSE($G$13,$C$13,F3994,G3994)))),"")</f>
        <v/>
      </c>
      <c r="K3994" s="88" t="str">
        <f>IF(ISNUMBER(A3994), IF($G$16="fixed",$G$17,MIN(H3994*Data!$C$7*$C$16*0.5,$C$17*Data!$C$7))*$C$12,"")</f>
        <v/>
      </c>
      <c r="L3994" s="42" t="str">
        <f t="shared" ca="1" si="1890"/>
        <v/>
      </c>
      <c r="M3994" s="44" t="str">
        <f t="shared" ca="1" si="1891"/>
        <v/>
      </c>
      <c r="N3994" s="44" t="str">
        <f t="shared" ca="1" si="1892"/>
        <v/>
      </c>
      <c r="O3994" s="108" t="str">
        <f t="shared" si="1876"/>
        <v/>
      </c>
      <c r="P3994" s="102" t="str">
        <f t="shared" si="1877"/>
        <v/>
      </c>
      <c r="Q3994" s="102" t="str">
        <f t="shared" si="1878"/>
        <v/>
      </c>
      <c r="R3994" s="120" t="str">
        <f t="shared" si="1879"/>
        <v/>
      </c>
      <c r="S3994" s="54" t="str">
        <f t="shared" si="1880"/>
        <v/>
      </c>
      <c r="T3994" s="5" t="str">
        <f t="shared" si="1881"/>
        <v/>
      </c>
      <c r="U3994" s="152" t="str">
        <f t="shared" si="1864"/>
        <v/>
      </c>
      <c r="V3994" s="152" t="str">
        <f t="shared" si="1865"/>
        <v/>
      </c>
      <c r="W3994" s="153" t="str">
        <f t="shared" si="1866"/>
        <v/>
      </c>
      <c r="X3994" s="153" t="str">
        <f t="shared" si="1867"/>
        <v/>
      </c>
      <c r="Y3994" s="153" t="str">
        <f t="shared" si="1868"/>
        <v/>
      </c>
      <c r="Z3994" s="153" t="str">
        <f t="shared" si="1869"/>
        <v/>
      </c>
      <c r="AA3994" s="152" t="str">
        <f t="shared" si="1870"/>
        <v/>
      </c>
      <c r="AB3994" s="152" t="str">
        <f t="shared" si="1871"/>
        <v/>
      </c>
      <c r="AC3994" s="154" t="str">
        <f t="shared" si="1882"/>
        <v/>
      </c>
      <c r="AD3994" s="154" t="str">
        <f t="shared" si="1883"/>
        <v/>
      </c>
      <c r="AE3994" s="3" t="str">
        <f t="shared" si="1884"/>
        <v/>
      </c>
      <c r="AF3994" s="3" t="str">
        <f t="shared" si="1885"/>
        <v/>
      </c>
      <c r="AG3994" s="3" t="str">
        <f t="shared" si="1886"/>
        <v/>
      </c>
      <c r="AH3994" s="4" t="str">
        <f t="shared" si="1887"/>
        <v/>
      </c>
      <c r="AI3994" s="75" t="str">
        <f t="shared" si="1888"/>
        <v/>
      </c>
      <c r="AJ3994" s="75" t="str">
        <f t="shared" si="1889"/>
        <v/>
      </c>
    </row>
    <row r="3995" spans="1:36" ht="14.25">
      <c r="A3995" s="41" t="str">
        <f t="shared" si="1872"/>
        <v/>
      </c>
      <c r="B3995" s="150" t="str">
        <f>IF(ISNUMBER(A3995),INDEX('MetaTrader Import'!$H$13:$J$5893,TRUNC(((A3995-$A$39+1)-1)/3)+1,MOD((A3995-$A$39+1)-1,3)+1),"")</f>
        <v/>
      </c>
      <c r="C3995" s="43" t="str">
        <f t="shared" si="1873"/>
        <v/>
      </c>
      <c r="D3995" s="43" t="str">
        <f t="shared" ca="1" si="1863"/>
        <v/>
      </c>
      <c r="E3995" s="43" t="str">
        <f t="shared" si="1874"/>
        <v/>
      </c>
      <c r="F3995" s="43" t="str">
        <f t="shared" si="1875"/>
        <v/>
      </c>
      <c r="G3995" s="43" t="str">
        <f>IF(A3995&lt;&gt;"",IF(A3995&lt;Data!$G$11*0.25,$C$13/$G$32,IF(A3995&gt;Data!$G$11*0.25,$C$13,$C$13*10)),"")</f>
        <v/>
      </c>
      <c r="H3995" s="43" t="str">
        <f>IF(A3995&lt;&gt;"",IF(Data!$G$9="constant",$C$13,IF(Data!$G$9="squeeze",G3995,F3995)),"")</f>
        <v/>
      </c>
      <c r="I3995" s="38" t="str">
        <f ca="1">IF(ISNUMBER(A3995),NORMINV(RAND(),0,IF(AND(Data!$G$9="squeeze",A3995&lt;Data!$G$11*0.25),$H$32,1)*$C$30*$C$13)*($C$14*$C$12),"")</f>
        <v/>
      </c>
      <c r="J3995" s="42" t="str">
        <f ca="1">IFERROR(IF(Data!$C$6="Real",B3995,I3995+J3994+($C$14*$C$12)*(NORMINV(RAND(),$C$15,CHOOSE($G$13,$C$13,F3995,G3995)))),"")</f>
        <v/>
      </c>
      <c r="K3995" s="88" t="str">
        <f>IF(ISNUMBER(A3995), IF($G$16="fixed",$G$17,MIN(H3995*Data!$C$7*$C$16*0.5,$C$17*Data!$C$7))*$C$12,"")</f>
        <v/>
      </c>
      <c r="L3995" s="42" t="str">
        <f t="shared" ca="1" si="1890"/>
        <v/>
      </c>
      <c r="M3995" s="44" t="str">
        <f t="shared" ca="1" si="1891"/>
        <v/>
      </c>
      <c r="N3995" s="44" t="str">
        <f t="shared" ca="1" si="1892"/>
        <v/>
      </c>
      <c r="O3995" s="108" t="str">
        <f t="shared" si="1876"/>
        <v/>
      </c>
      <c r="P3995" s="102" t="str">
        <f t="shared" si="1877"/>
        <v/>
      </c>
      <c r="Q3995" s="102" t="str">
        <f t="shared" si="1878"/>
        <v/>
      </c>
      <c r="R3995" s="120" t="str">
        <f t="shared" si="1879"/>
        <v/>
      </c>
      <c r="S3995" s="54" t="str">
        <f t="shared" si="1880"/>
        <v/>
      </c>
      <c r="T3995" s="5" t="str">
        <f t="shared" si="1881"/>
        <v/>
      </c>
      <c r="U3995" s="152" t="str">
        <f t="shared" si="1864"/>
        <v/>
      </c>
      <c r="V3995" s="152" t="str">
        <f t="shared" si="1865"/>
        <v/>
      </c>
      <c r="W3995" s="153" t="str">
        <f t="shared" si="1866"/>
        <v/>
      </c>
      <c r="X3995" s="153" t="str">
        <f t="shared" si="1867"/>
        <v/>
      </c>
      <c r="Y3995" s="153" t="str">
        <f t="shared" si="1868"/>
        <v/>
      </c>
      <c r="Z3995" s="153" t="str">
        <f t="shared" si="1869"/>
        <v/>
      </c>
      <c r="AA3995" s="152" t="str">
        <f t="shared" si="1870"/>
        <v/>
      </c>
      <c r="AB3995" s="152" t="str">
        <f t="shared" si="1871"/>
        <v/>
      </c>
      <c r="AC3995" s="154" t="str">
        <f t="shared" si="1882"/>
        <v/>
      </c>
      <c r="AD3995" s="154" t="str">
        <f t="shared" si="1883"/>
        <v/>
      </c>
      <c r="AE3995" s="3" t="str">
        <f t="shared" si="1884"/>
        <v/>
      </c>
      <c r="AF3995" s="3" t="str">
        <f t="shared" si="1885"/>
        <v/>
      </c>
      <c r="AG3995" s="3" t="str">
        <f t="shared" si="1886"/>
        <v/>
      </c>
      <c r="AH3995" s="4" t="str">
        <f t="shared" si="1887"/>
        <v/>
      </c>
      <c r="AI3995" s="75" t="str">
        <f t="shared" si="1888"/>
        <v/>
      </c>
      <c r="AJ3995" s="75" t="str">
        <f t="shared" si="1889"/>
        <v/>
      </c>
    </row>
    <row r="3996" spans="1:36" ht="14.25">
      <c r="A3996" s="41" t="str">
        <f t="shared" si="1872"/>
        <v/>
      </c>
      <c r="B3996" s="150" t="str">
        <f>IF(ISNUMBER(A3996),INDEX('MetaTrader Import'!$H$13:$J$5893,TRUNC(((A3996-$A$39+1)-1)/3)+1,MOD((A3996-$A$39+1)-1,3)+1),"")</f>
        <v/>
      </c>
      <c r="C3996" s="43" t="str">
        <f t="shared" si="1873"/>
        <v/>
      </c>
      <c r="D3996" s="43" t="str">
        <f t="shared" ca="1" si="1863"/>
        <v/>
      </c>
      <c r="E3996" s="43" t="str">
        <f t="shared" si="1874"/>
        <v/>
      </c>
      <c r="F3996" s="43" t="str">
        <f t="shared" si="1875"/>
        <v/>
      </c>
      <c r="G3996" s="43" t="str">
        <f>IF(A3996&lt;&gt;"",IF(A3996&lt;Data!$G$11*0.25,$C$13/$G$32,IF(A3996&gt;Data!$G$11*0.25,$C$13,$C$13*10)),"")</f>
        <v/>
      </c>
      <c r="H3996" s="43" t="str">
        <f>IF(A3996&lt;&gt;"",IF(Data!$G$9="constant",$C$13,IF(Data!$G$9="squeeze",G3996,F3996)),"")</f>
        <v/>
      </c>
      <c r="I3996" s="38" t="str">
        <f ca="1">IF(ISNUMBER(A3996),NORMINV(RAND(),0,IF(AND(Data!$G$9="squeeze",A3996&lt;Data!$G$11*0.25),$H$32,1)*$C$30*$C$13)*($C$14*$C$12),"")</f>
        <v/>
      </c>
      <c r="J3996" s="42" t="str">
        <f ca="1">IFERROR(IF(Data!$C$6="Real",B3996,I3996+J3995+($C$14*$C$12)*(NORMINV(RAND(),$C$15,CHOOSE($G$13,$C$13,F3996,G3996)))),"")</f>
        <v/>
      </c>
      <c r="K3996" s="88" t="str">
        <f>IF(ISNUMBER(A3996), IF($G$16="fixed",$G$17,MIN(H3996*Data!$C$7*$C$16*0.5,$C$17*Data!$C$7))*$C$12,"")</f>
        <v/>
      </c>
      <c r="L3996" s="42" t="str">
        <f t="shared" ca="1" si="1890"/>
        <v/>
      </c>
      <c r="M3996" s="44" t="str">
        <f t="shared" ca="1" si="1891"/>
        <v/>
      </c>
      <c r="N3996" s="44" t="str">
        <f t="shared" ca="1" si="1892"/>
        <v/>
      </c>
      <c r="O3996" s="108" t="str">
        <f t="shared" si="1876"/>
        <v/>
      </c>
      <c r="P3996" s="102" t="str">
        <f t="shared" si="1877"/>
        <v/>
      </c>
      <c r="Q3996" s="102" t="str">
        <f t="shared" si="1878"/>
        <v/>
      </c>
      <c r="R3996" s="120" t="str">
        <f t="shared" si="1879"/>
        <v/>
      </c>
      <c r="S3996" s="54" t="str">
        <f t="shared" si="1880"/>
        <v/>
      </c>
      <c r="T3996" s="5" t="str">
        <f t="shared" si="1881"/>
        <v/>
      </c>
      <c r="U3996" s="152" t="str">
        <f t="shared" si="1864"/>
        <v/>
      </c>
      <c r="V3996" s="152" t="str">
        <f t="shared" si="1865"/>
        <v/>
      </c>
      <c r="W3996" s="153" t="str">
        <f t="shared" si="1866"/>
        <v/>
      </c>
      <c r="X3996" s="153" t="str">
        <f t="shared" si="1867"/>
        <v/>
      </c>
      <c r="Y3996" s="153" t="str">
        <f t="shared" si="1868"/>
        <v/>
      </c>
      <c r="Z3996" s="153" t="str">
        <f t="shared" si="1869"/>
        <v/>
      </c>
      <c r="AA3996" s="152" t="str">
        <f t="shared" si="1870"/>
        <v/>
      </c>
      <c r="AB3996" s="152" t="str">
        <f t="shared" si="1871"/>
        <v/>
      </c>
      <c r="AC3996" s="154" t="str">
        <f t="shared" si="1882"/>
        <v/>
      </c>
      <c r="AD3996" s="154" t="str">
        <f t="shared" si="1883"/>
        <v/>
      </c>
      <c r="AE3996" s="3" t="str">
        <f t="shared" si="1884"/>
        <v/>
      </c>
      <c r="AF3996" s="3" t="str">
        <f t="shared" si="1885"/>
        <v/>
      </c>
      <c r="AG3996" s="3" t="str">
        <f t="shared" si="1886"/>
        <v/>
      </c>
      <c r="AH3996" s="4" t="str">
        <f t="shared" si="1887"/>
        <v/>
      </c>
      <c r="AI3996" s="75" t="str">
        <f t="shared" si="1888"/>
        <v/>
      </c>
      <c r="AJ3996" s="75" t="str">
        <f t="shared" si="1889"/>
        <v/>
      </c>
    </row>
    <row r="3997" spans="1:36" ht="14.25">
      <c r="A3997" s="41" t="str">
        <f t="shared" si="1872"/>
        <v/>
      </c>
      <c r="B3997" s="150" t="str">
        <f>IF(ISNUMBER(A3997),INDEX('MetaTrader Import'!$H$13:$J$5893,TRUNC(((A3997-$A$39+1)-1)/3)+1,MOD((A3997-$A$39+1)-1,3)+1),"")</f>
        <v/>
      </c>
      <c r="C3997" s="43" t="str">
        <f t="shared" si="1873"/>
        <v/>
      </c>
      <c r="D3997" s="43" t="str">
        <f t="shared" ca="1" si="1863"/>
        <v/>
      </c>
      <c r="E3997" s="43" t="str">
        <f t="shared" si="1874"/>
        <v/>
      </c>
      <c r="F3997" s="43" t="str">
        <f t="shared" si="1875"/>
        <v/>
      </c>
      <c r="G3997" s="43" t="str">
        <f>IF(A3997&lt;&gt;"",IF(A3997&lt;Data!$G$11*0.25,$C$13/$G$32,IF(A3997&gt;Data!$G$11*0.25,$C$13,$C$13*10)),"")</f>
        <v/>
      </c>
      <c r="H3997" s="43" t="str">
        <f>IF(A3997&lt;&gt;"",IF(Data!$G$9="constant",$C$13,IF(Data!$G$9="squeeze",G3997,F3997)),"")</f>
        <v/>
      </c>
      <c r="I3997" s="38" t="str">
        <f ca="1">IF(ISNUMBER(A3997),NORMINV(RAND(),0,IF(AND(Data!$G$9="squeeze",A3997&lt;Data!$G$11*0.25),$H$32,1)*$C$30*$C$13)*($C$14*$C$12),"")</f>
        <v/>
      </c>
      <c r="J3997" s="42" t="str">
        <f ca="1">IFERROR(IF(Data!$C$6="Real",B3997,I3997+J3996+($C$14*$C$12)*(NORMINV(RAND(),$C$15,CHOOSE($G$13,$C$13,F3997,G3997)))),"")</f>
        <v/>
      </c>
      <c r="K3997" s="88" t="str">
        <f>IF(ISNUMBER(A3997), IF($G$16="fixed",$G$17,MIN(H3997*Data!$C$7*$C$16*0.5,$C$17*Data!$C$7))*$C$12,"")</f>
        <v/>
      </c>
      <c r="L3997" s="42" t="str">
        <f t="shared" ca="1" si="1890"/>
        <v/>
      </c>
      <c r="M3997" s="44" t="str">
        <f t="shared" ca="1" si="1891"/>
        <v/>
      </c>
      <c r="N3997" s="44" t="str">
        <f t="shared" ca="1" si="1892"/>
        <v/>
      </c>
      <c r="O3997" s="108" t="str">
        <f t="shared" si="1876"/>
        <v/>
      </c>
      <c r="P3997" s="102" t="str">
        <f t="shared" si="1877"/>
        <v/>
      </c>
      <c r="Q3997" s="102" t="str">
        <f t="shared" si="1878"/>
        <v/>
      </c>
      <c r="R3997" s="120" t="str">
        <f t="shared" si="1879"/>
        <v/>
      </c>
      <c r="S3997" s="54" t="str">
        <f t="shared" si="1880"/>
        <v/>
      </c>
      <c r="T3997" s="5" t="str">
        <f t="shared" si="1881"/>
        <v/>
      </c>
      <c r="U3997" s="152" t="str">
        <f t="shared" si="1864"/>
        <v/>
      </c>
      <c r="V3997" s="152" t="str">
        <f t="shared" si="1865"/>
        <v/>
      </c>
      <c r="W3997" s="153" t="str">
        <f t="shared" si="1866"/>
        <v/>
      </c>
      <c r="X3997" s="153" t="str">
        <f t="shared" si="1867"/>
        <v/>
      </c>
      <c r="Y3997" s="153" t="str">
        <f t="shared" si="1868"/>
        <v/>
      </c>
      <c r="Z3997" s="153" t="str">
        <f t="shared" si="1869"/>
        <v/>
      </c>
      <c r="AA3997" s="152" t="str">
        <f t="shared" si="1870"/>
        <v/>
      </c>
      <c r="AB3997" s="152" t="str">
        <f t="shared" si="1871"/>
        <v/>
      </c>
      <c r="AC3997" s="154" t="str">
        <f t="shared" si="1882"/>
        <v/>
      </c>
      <c r="AD3997" s="154" t="str">
        <f t="shared" si="1883"/>
        <v/>
      </c>
      <c r="AE3997" s="3" t="str">
        <f t="shared" si="1884"/>
        <v/>
      </c>
      <c r="AF3997" s="3" t="str">
        <f t="shared" si="1885"/>
        <v/>
      </c>
      <c r="AG3997" s="3" t="str">
        <f t="shared" si="1886"/>
        <v/>
      </c>
      <c r="AH3997" s="4" t="str">
        <f t="shared" si="1887"/>
        <v/>
      </c>
      <c r="AI3997" s="75" t="str">
        <f t="shared" si="1888"/>
        <v/>
      </c>
      <c r="AJ3997" s="75" t="str">
        <f t="shared" si="1889"/>
        <v/>
      </c>
    </row>
    <row r="3998" spans="1:36" ht="14.25">
      <c r="A3998" s="41" t="str">
        <f t="shared" si="1872"/>
        <v/>
      </c>
      <c r="B3998" s="150" t="str">
        <f>IF(ISNUMBER(A3998),INDEX('MetaTrader Import'!$H$13:$J$5893,TRUNC(((A3998-$A$39+1)-1)/3)+1,MOD((A3998-$A$39+1)-1,3)+1),"")</f>
        <v/>
      </c>
      <c r="C3998" s="43" t="str">
        <f t="shared" si="1873"/>
        <v/>
      </c>
      <c r="D3998" s="43" t="str">
        <f t="shared" ca="1" si="1863"/>
        <v/>
      </c>
      <c r="E3998" s="43" t="str">
        <f t="shared" si="1874"/>
        <v/>
      </c>
      <c r="F3998" s="43" t="str">
        <f t="shared" si="1875"/>
        <v/>
      </c>
      <c r="G3998" s="43" t="str">
        <f>IF(A3998&lt;&gt;"",IF(A3998&lt;Data!$G$11*0.25,$C$13/$G$32,IF(A3998&gt;Data!$G$11*0.25,$C$13,$C$13*10)),"")</f>
        <v/>
      </c>
      <c r="H3998" s="43" t="str">
        <f>IF(A3998&lt;&gt;"",IF(Data!$G$9="constant",$C$13,IF(Data!$G$9="squeeze",G3998,F3998)),"")</f>
        <v/>
      </c>
      <c r="I3998" s="38" t="str">
        <f ca="1">IF(ISNUMBER(A3998),NORMINV(RAND(),0,IF(AND(Data!$G$9="squeeze",A3998&lt;Data!$G$11*0.25),$H$32,1)*$C$30*$C$13)*($C$14*$C$12),"")</f>
        <v/>
      </c>
      <c r="J3998" s="42" t="str">
        <f ca="1">IFERROR(IF(Data!$C$6="Real",B3998,I3998+J3997+($C$14*$C$12)*(NORMINV(RAND(),$C$15,CHOOSE($G$13,$C$13,F3998,G3998)))),"")</f>
        <v/>
      </c>
      <c r="K3998" s="88" t="str">
        <f>IF(ISNUMBER(A3998), IF($G$16="fixed",$G$17,MIN(H3998*Data!$C$7*$C$16*0.5,$C$17*Data!$C$7))*$C$12,"")</f>
        <v/>
      </c>
      <c r="L3998" s="42" t="str">
        <f t="shared" ca="1" si="1890"/>
        <v/>
      </c>
      <c r="M3998" s="44" t="str">
        <f t="shared" ca="1" si="1891"/>
        <v/>
      </c>
      <c r="N3998" s="44" t="str">
        <f t="shared" ca="1" si="1892"/>
        <v/>
      </c>
      <c r="O3998" s="108" t="str">
        <f t="shared" si="1876"/>
        <v/>
      </c>
      <c r="P3998" s="102" t="str">
        <f t="shared" si="1877"/>
        <v/>
      </c>
      <c r="Q3998" s="102" t="str">
        <f t="shared" si="1878"/>
        <v/>
      </c>
      <c r="R3998" s="120" t="str">
        <f t="shared" si="1879"/>
        <v/>
      </c>
      <c r="S3998" s="54" t="str">
        <f t="shared" si="1880"/>
        <v/>
      </c>
      <c r="T3998" s="5" t="str">
        <f t="shared" si="1881"/>
        <v/>
      </c>
      <c r="U3998" s="152" t="str">
        <f t="shared" si="1864"/>
        <v/>
      </c>
      <c r="V3998" s="152" t="str">
        <f t="shared" si="1865"/>
        <v/>
      </c>
      <c r="W3998" s="153" t="str">
        <f t="shared" si="1866"/>
        <v/>
      </c>
      <c r="X3998" s="153" t="str">
        <f t="shared" si="1867"/>
        <v/>
      </c>
      <c r="Y3998" s="153" t="str">
        <f t="shared" si="1868"/>
        <v/>
      </c>
      <c r="Z3998" s="153" t="str">
        <f t="shared" si="1869"/>
        <v/>
      </c>
      <c r="AA3998" s="152" t="str">
        <f t="shared" si="1870"/>
        <v/>
      </c>
      <c r="AB3998" s="152" t="str">
        <f t="shared" si="1871"/>
        <v/>
      </c>
      <c r="AC3998" s="154" t="str">
        <f t="shared" si="1882"/>
        <v/>
      </c>
      <c r="AD3998" s="154" t="str">
        <f t="shared" si="1883"/>
        <v/>
      </c>
      <c r="AE3998" s="3" t="str">
        <f t="shared" si="1884"/>
        <v/>
      </c>
      <c r="AF3998" s="3" t="str">
        <f t="shared" si="1885"/>
        <v/>
      </c>
      <c r="AG3998" s="3" t="str">
        <f t="shared" si="1886"/>
        <v/>
      </c>
      <c r="AH3998" s="4" t="str">
        <f t="shared" si="1887"/>
        <v/>
      </c>
      <c r="AI3998" s="75" t="str">
        <f t="shared" si="1888"/>
        <v/>
      </c>
      <c r="AJ3998" s="75" t="str">
        <f t="shared" si="1889"/>
        <v/>
      </c>
    </row>
    <row r="3999" spans="1:36" ht="14.25">
      <c r="A3999" s="41" t="str">
        <f t="shared" si="1872"/>
        <v/>
      </c>
      <c r="B3999" s="150" t="str">
        <f>IF(ISNUMBER(A3999),INDEX('MetaTrader Import'!$H$13:$J$5893,TRUNC(((A3999-$A$39+1)-1)/3)+1,MOD((A3999-$A$39+1)-1,3)+1),"")</f>
        <v/>
      </c>
      <c r="C3999" s="43" t="str">
        <f t="shared" si="1873"/>
        <v/>
      </c>
      <c r="D3999" s="43" t="str">
        <f t="shared" ca="1" si="1863"/>
        <v/>
      </c>
      <c r="E3999" s="43" t="str">
        <f t="shared" si="1874"/>
        <v/>
      </c>
      <c r="F3999" s="43" t="str">
        <f t="shared" si="1875"/>
        <v/>
      </c>
      <c r="G3999" s="43" t="str">
        <f>IF(A3999&lt;&gt;"",IF(A3999&lt;Data!$G$11*0.25,$C$13/$G$32,IF(A3999&gt;Data!$G$11*0.25,$C$13,$C$13*10)),"")</f>
        <v/>
      </c>
      <c r="H3999" s="43" t="str">
        <f>IF(A3999&lt;&gt;"",IF(Data!$G$9="constant",$C$13,IF(Data!$G$9="squeeze",G3999,F3999)),"")</f>
        <v/>
      </c>
      <c r="I3999" s="38" t="str">
        <f ca="1">IF(ISNUMBER(A3999),NORMINV(RAND(),0,IF(AND(Data!$G$9="squeeze",A3999&lt;Data!$G$11*0.25),$H$32,1)*$C$30*$C$13)*($C$14*$C$12),"")</f>
        <v/>
      </c>
      <c r="J3999" s="42" t="str">
        <f ca="1">IFERROR(IF(Data!$C$6="Real",B3999,I3999+J3998+($C$14*$C$12)*(NORMINV(RAND(),$C$15,CHOOSE($G$13,$C$13,F3999,G3999)))),"")</f>
        <v/>
      </c>
      <c r="K3999" s="88" t="str">
        <f>IF(ISNUMBER(A3999), IF($G$16="fixed",$G$17,MIN(H3999*Data!$C$7*$C$16*0.5,$C$17*Data!$C$7))*$C$12,"")</f>
        <v/>
      </c>
      <c r="L3999" s="42" t="str">
        <f t="shared" ca="1" si="1890"/>
        <v/>
      </c>
      <c r="M3999" s="44" t="str">
        <f t="shared" ca="1" si="1891"/>
        <v/>
      </c>
      <c r="N3999" s="44" t="str">
        <f t="shared" ca="1" si="1892"/>
        <v/>
      </c>
      <c r="O3999" s="108" t="str">
        <f t="shared" si="1876"/>
        <v/>
      </c>
      <c r="P3999" s="102" t="str">
        <f t="shared" si="1877"/>
        <v/>
      </c>
      <c r="Q3999" s="102" t="str">
        <f t="shared" si="1878"/>
        <v/>
      </c>
      <c r="R3999" s="120" t="str">
        <f t="shared" si="1879"/>
        <v/>
      </c>
      <c r="S3999" s="54" t="str">
        <f t="shared" si="1880"/>
        <v/>
      </c>
      <c r="T3999" s="5" t="str">
        <f t="shared" si="1881"/>
        <v/>
      </c>
      <c r="U3999" s="152" t="str">
        <f t="shared" si="1864"/>
        <v/>
      </c>
      <c r="V3999" s="152" t="str">
        <f t="shared" si="1865"/>
        <v/>
      </c>
      <c r="W3999" s="153" t="str">
        <f t="shared" si="1866"/>
        <v/>
      </c>
      <c r="X3999" s="153" t="str">
        <f t="shared" si="1867"/>
        <v/>
      </c>
      <c r="Y3999" s="153" t="str">
        <f t="shared" si="1868"/>
        <v/>
      </c>
      <c r="Z3999" s="153" t="str">
        <f t="shared" si="1869"/>
        <v/>
      </c>
      <c r="AA3999" s="152" t="str">
        <f t="shared" si="1870"/>
        <v/>
      </c>
      <c r="AB3999" s="152" t="str">
        <f t="shared" si="1871"/>
        <v/>
      </c>
      <c r="AC3999" s="154" t="str">
        <f t="shared" si="1882"/>
        <v/>
      </c>
      <c r="AD3999" s="154" t="str">
        <f t="shared" si="1883"/>
        <v/>
      </c>
      <c r="AE3999" s="3" t="str">
        <f t="shared" si="1884"/>
        <v/>
      </c>
      <c r="AF3999" s="3" t="str">
        <f t="shared" si="1885"/>
        <v/>
      </c>
      <c r="AG3999" s="3" t="str">
        <f t="shared" si="1886"/>
        <v/>
      </c>
      <c r="AH3999" s="4" t="str">
        <f t="shared" si="1887"/>
        <v/>
      </c>
      <c r="AI3999" s="75" t="str">
        <f t="shared" si="1888"/>
        <v/>
      </c>
      <c r="AJ3999" s="75" t="str">
        <f t="shared" si="1889"/>
        <v/>
      </c>
    </row>
    <row r="4000" spans="1:36" ht="14.25">
      <c r="A4000" s="41" t="str">
        <f t="shared" si="1872"/>
        <v/>
      </c>
      <c r="B4000" s="150" t="str">
        <f>IF(ISNUMBER(A4000),INDEX('MetaTrader Import'!$H$13:$J$5893,TRUNC(((A4000-$A$39+1)-1)/3)+1,MOD((A4000-$A$39+1)-1,3)+1),"")</f>
        <v/>
      </c>
      <c r="C4000" s="43" t="str">
        <f t="shared" si="1873"/>
        <v/>
      </c>
      <c r="D4000" s="43" t="str">
        <f t="shared" ca="1" si="1863"/>
        <v/>
      </c>
      <c r="E4000" s="43" t="str">
        <f t="shared" si="1874"/>
        <v/>
      </c>
      <c r="F4000" s="43" t="str">
        <f t="shared" si="1875"/>
        <v/>
      </c>
      <c r="G4000" s="43" t="str">
        <f>IF(A4000&lt;&gt;"",IF(A4000&lt;Data!$G$11*0.25,$C$13/$G$32,IF(A4000&gt;Data!$G$11*0.25,$C$13,$C$13*10)),"")</f>
        <v/>
      </c>
      <c r="H4000" s="43" t="str">
        <f>IF(A4000&lt;&gt;"",IF(Data!$G$9="constant",$C$13,IF(Data!$G$9="squeeze",G4000,F4000)),"")</f>
        <v/>
      </c>
      <c r="I4000" s="38" t="str">
        <f ca="1">IF(ISNUMBER(A4000),NORMINV(RAND(),0,IF(AND(Data!$G$9="squeeze",A4000&lt;Data!$G$11*0.25),$H$32,1)*$C$30*$C$13)*($C$14*$C$12),"")</f>
        <v/>
      </c>
      <c r="J4000" s="42" t="str">
        <f ca="1">IFERROR(IF(Data!$C$6="Real",B4000,I4000+J3999+($C$14*$C$12)*(NORMINV(RAND(),$C$15,CHOOSE($G$13,$C$13,F4000,G4000)))),"")</f>
        <v/>
      </c>
      <c r="K4000" s="88" t="str">
        <f>IF(ISNUMBER(A4000), IF($G$16="fixed",$G$17,MIN(H4000*Data!$C$7*$C$16*0.5,$C$17*Data!$C$7))*$C$12,"")</f>
        <v/>
      </c>
      <c r="L4000" s="42" t="str">
        <f t="shared" ca="1" si="1890"/>
        <v/>
      </c>
      <c r="M4000" s="44" t="str">
        <f t="shared" ca="1" si="1891"/>
        <v/>
      </c>
      <c r="N4000" s="44" t="str">
        <f t="shared" ca="1" si="1892"/>
        <v/>
      </c>
      <c r="O4000" s="108" t="str">
        <f t="shared" si="1876"/>
        <v/>
      </c>
      <c r="P4000" s="102" t="str">
        <f t="shared" si="1877"/>
        <v/>
      </c>
      <c r="Q4000" s="102" t="str">
        <f t="shared" si="1878"/>
        <v/>
      </c>
      <c r="R4000" s="120" t="str">
        <f t="shared" si="1879"/>
        <v/>
      </c>
      <c r="S4000" s="54" t="str">
        <f t="shared" si="1880"/>
        <v/>
      </c>
      <c r="T4000" s="5" t="str">
        <f t="shared" si="1881"/>
        <v/>
      </c>
      <c r="U4000" s="152" t="str">
        <f t="shared" si="1864"/>
        <v/>
      </c>
      <c r="V4000" s="152" t="str">
        <f t="shared" si="1865"/>
        <v/>
      </c>
      <c r="W4000" s="153" t="str">
        <f t="shared" si="1866"/>
        <v/>
      </c>
      <c r="X4000" s="153" t="str">
        <f t="shared" si="1867"/>
        <v/>
      </c>
      <c r="Y4000" s="153" t="str">
        <f t="shared" si="1868"/>
        <v/>
      </c>
      <c r="Z4000" s="153" t="str">
        <f t="shared" si="1869"/>
        <v/>
      </c>
      <c r="AA4000" s="152" t="str">
        <f t="shared" si="1870"/>
        <v/>
      </c>
      <c r="AB4000" s="152" t="str">
        <f t="shared" si="1871"/>
        <v/>
      </c>
      <c r="AC4000" s="154" t="str">
        <f t="shared" si="1882"/>
        <v/>
      </c>
      <c r="AD4000" s="154" t="str">
        <f t="shared" si="1883"/>
        <v/>
      </c>
      <c r="AE4000" s="3" t="str">
        <f t="shared" si="1884"/>
        <v/>
      </c>
      <c r="AF4000" s="3" t="str">
        <f t="shared" si="1885"/>
        <v/>
      </c>
      <c r="AG4000" s="3" t="str">
        <f t="shared" si="1886"/>
        <v/>
      </c>
      <c r="AH4000" s="4" t="str">
        <f t="shared" si="1887"/>
        <v/>
      </c>
      <c r="AI4000" s="75" t="str">
        <f t="shared" si="1888"/>
        <v/>
      </c>
      <c r="AJ4000" s="75" t="str">
        <f t="shared" si="1889"/>
        <v/>
      </c>
    </row>
    <row r="4001" spans="1:36" ht="14.25">
      <c r="A4001" s="41" t="str">
        <f t="shared" si="1872"/>
        <v/>
      </c>
      <c r="B4001" s="150" t="str">
        <f>IF(ISNUMBER(A4001),INDEX('MetaTrader Import'!$H$13:$J$5893,TRUNC(((A4001-$A$39+1)-1)/3)+1,MOD((A4001-$A$39+1)-1,3)+1),"")</f>
        <v/>
      </c>
      <c r="C4001" s="43" t="str">
        <f t="shared" si="1873"/>
        <v/>
      </c>
      <c r="D4001" s="43" t="str">
        <f t="shared" ca="1" si="1863"/>
        <v/>
      </c>
      <c r="E4001" s="43" t="str">
        <f t="shared" si="1874"/>
        <v/>
      </c>
      <c r="F4001" s="43" t="str">
        <f t="shared" si="1875"/>
        <v/>
      </c>
      <c r="G4001" s="43" t="str">
        <f>IF(A4001&lt;&gt;"",IF(A4001&lt;Data!$G$11*0.25,$C$13/$G$32,IF(A4001&gt;Data!$G$11*0.25,$C$13,$C$13*10)),"")</f>
        <v/>
      </c>
      <c r="H4001" s="43" t="str">
        <f>IF(A4001&lt;&gt;"",IF(Data!$G$9="constant",$C$13,IF(Data!$G$9="squeeze",G4001,F4001)),"")</f>
        <v/>
      </c>
      <c r="I4001" s="38" t="str">
        <f ca="1">IF(ISNUMBER(A4001),NORMINV(RAND(),0,IF(AND(Data!$G$9="squeeze",A4001&lt;Data!$G$11*0.25),$H$32,1)*$C$30*$C$13)*($C$14*$C$12),"")</f>
        <v/>
      </c>
      <c r="J4001" s="42" t="str">
        <f ca="1">IFERROR(IF(Data!$C$6="Real",B4001,I4001+J4000+($C$14*$C$12)*(NORMINV(RAND(),$C$15,CHOOSE($G$13,$C$13,F4001,G4001)))),"")</f>
        <v/>
      </c>
      <c r="K4001" s="88" t="str">
        <f>IF(ISNUMBER(A4001), IF($G$16="fixed",$G$17,MIN(H4001*Data!$C$7*$C$16*0.5,$C$17*Data!$C$7))*$C$12,"")</f>
        <v/>
      </c>
      <c r="L4001" s="42" t="str">
        <f t="shared" ca="1" si="1890"/>
        <v/>
      </c>
      <c r="M4001" s="44" t="str">
        <f t="shared" ca="1" si="1891"/>
        <v/>
      </c>
      <c r="N4001" s="44" t="str">
        <f t="shared" ca="1" si="1892"/>
        <v/>
      </c>
      <c r="O4001" s="108" t="str">
        <f t="shared" si="1876"/>
        <v/>
      </c>
      <c r="P4001" s="102" t="str">
        <f t="shared" si="1877"/>
        <v/>
      </c>
      <c r="Q4001" s="102" t="str">
        <f t="shared" si="1878"/>
        <v/>
      </c>
      <c r="R4001" s="120" t="str">
        <f t="shared" si="1879"/>
        <v/>
      </c>
      <c r="S4001" s="54" t="str">
        <f t="shared" si="1880"/>
        <v/>
      </c>
      <c r="T4001" s="5" t="str">
        <f t="shared" si="1881"/>
        <v/>
      </c>
      <c r="U4001" s="152" t="str">
        <f t="shared" si="1864"/>
        <v/>
      </c>
      <c r="V4001" s="152" t="str">
        <f t="shared" si="1865"/>
        <v/>
      </c>
      <c r="W4001" s="153" t="str">
        <f t="shared" si="1866"/>
        <v/>
      </c>
      <c r="X4001" s="153" t="str">
        <f t="shared" si="1867"/>
        <v/>
      </c>
      <c r="Y4001" s="153" t="str">
        <f t="shared" si="1868"/>
        <v/>
      </c>
      <c r="Z4001" s="153" t="str">
        <f t="shared" si="1869"/>
        <v/>
      </c>
      <c r="AA4001" s="152" t="str">
        <f t="shared" si="1870"/>
        <v/>
      </c>
      <c r="AB4001" s="152" t="str">
        <f t="shared" si="1871"/>
        <v/>
      </c>
      <c r="AC4001" s="154" t="str">
        <f t="shared" si="1882"/>
        <v/>
      </c>
      <c r="AD4001" s="154" t="str">
        <f t="shared" si="1883"/>
        <v/>
      </c>
      <c r="AE4001" s="3" t="str">
        <f t="shared" si="1884"/>
        <v/>
      </c>
      <c r="AF4001" s="3" t="str">
        <f t="shared" si="1885"/>
        <v/>
      </c>
      <c r="AG4001" s="3" t="str">
        <f t="shared" si="1886"/>
        <v/>
      </c>
      <c r="AH4001" s="4" t="str">
        <f t="shared" si="1887"/>
        <v/>
      </c>
      <c r="AI4001" s="75" t="str">
        <f t="shared" si="1888"/>
        <v/>
      </c>
      <c r="AJ4001" s="75" t="str">
        <f t="shared" si="1889"/>
        <v/>
      </c>
    </row>
    <row r="4002" spans="1:36" ht="14.25">
      <c r="A4002" s="41" t="str">
        <f t="shared" si="1872"/>
        <v/>
      </c>
      <c r="B4002" s="150" t="str">
        <f>IF(ISNUMBER(A4002),INDEX('MetaTrader Import'!$H$13:$J$5893,TRUNC(((A4002-$A$39+1)-1)/3)+1,MOD((A4002-$A$39+1)-1,3)+1),"")</f>
        <v/>
      </c>
      <c r="C4002" s="43" t="str">
        <f t="shared" si="1873"/>
        <v/>
      </c>
      <c r="D4002" s="43" t="str">
        <f t="shared" ca="1" si="1863"/>
        <v/>
      </c>
      <c r="E4002" s="43" t="str">
        <f t="shared" si="1874"/>
        <v/>
      </c>
      <c r="F4002" s="43" t="str">
        <f t="shared" si="1875"/>
        <v/>
      </c>
      <c r="G4002" s="43" t="str">
        <f>IF(A4002&lt;&gt;"",IF(A4002&lt;Data!$G$11*0.25,$C$13/$G$32,IF(A4002&gt;Data!$G$11*0.25,$C$13,$C$13*10)),"")</f>
        <v/>
      </c>
      <c r="H4002" s="43" t="str">
        <f>IF(A4002&lt;&gt;"",IF(Data!$G$9="constant",$C$13,IF(Data!$G$9="squeeze",G4002,F4002)),"")</f>
        <v/>
      </c>
      <c r="I4002" s="38" t="str">
        <f ca="1">IF(ISNUMBER(A4002),NORMINV(RAND(),0,IF(AND(Data!$G$9="squeeze",A4002&lt;Data!$G$11*0.25),$H$32,1)*$C$30*$C$13)*($C$14*$C$12),"")</f>
        <v/>
      </c>
      <c r="J4002" s="42" t="str">
        <f ca="1">IFERROR(IF(Data!$C$6="Real",B4002,I4002+J4001+($C$14*$C$12)*(NORMINV(RAND(),$C$15,CHOOSE($G$13,$C$13,F4002,G4002)))),"")</f>
        <v/>
      </c>
      <c r="K4002" s="88" t="str">
        <f>IF(ISNUMBER(A4002), IF($G$16="fixed",$G$17,MIN(H4002*Data!$C$7*$C$16*0.5,$C$17*Data!$C$7))*$C$12,"")</f>
        <v/>
      </c>
      <c r="L4002" s="42" t="str">
        <f t="shared" ca="1" si="1890"/>
        <v/>
      </c>
      <c r="M4002" s="44" t="str">
        <f t="shared" ca="1" si="1891"/>
        <v/>
      </c>
      <c r="N4002" s="44" t="str">
        <f t="shared" ca="1" si="1892"/>
        <v/>
      </c>
      <c r="O4002" s="108" t="str">
        <f t="shared" si="1876"/>
        <v/>
      </c>
      <c r="P4002" s="102" t="str">
        <f t="shared" si="1877"/>
        <v/>
      </c>
      <c r="Q4002" s="102" t="str">
        <f t="shared" si="1878"/>
        <v/>
      </c>
      <c r="R4002" s="120" t="str">
        <f t="shared" si="1879"/>
        <v/>
      </c>
      <c r="S4002" s="54" t="str">
        <f t="shared" si="1880"/>
        <v/>
      </c>
      <c r="T4002" s="5" t="str">
        <f t="shared" si="1881"/>
        <v/>
      </c>
      <c r="U4002" s="152" t="str">
        <f t="shared" si="1864"/>
        <v/>
      </c>
      <c r="V4002" s="152" t="str">
        <f t="shared" si="1865"/>
        <v/>
      </c>
      <c r="W4002" s="153" t="str">
        <f t="shared" si="1866"/>
        <v/>
      </c>
      <c r="X4002" s="153" t="str">
        <f t="shared" si="1867"/>
        <v/>
      </c>
      <c r="Y4002" s="153" t="str">
        <f t="shared" si="1868"/>
        <v/>
      </c>
      <c r="Z4002" s="153" t="str">
        <f t="shared" si="1869"/>
        <v/>
      </c>
      <c r="AA4002" s="152" t="str">
        <f t="shared" si="1870"/>
        <v/>
      </c>
      <c r="AB4002" s="152" t="str">
        <f t="shared" si="1871"/>
        <v/>
      </c>
      <c r="AC4002" s="154" t="str">
        <f t="shared" si="1882"/>
        <v/>
      </c>
      <c r="AD4002" s="154" t="str">
        <f t="shared" si="1883"/>
        <v/>
      </c>
      <c r="AE4002" s="3" t="str">
        <f t="shared" si="1884"/>
        <v/>
      </c>
      <c r="AF4002" s="3" t="str">
        <f t="shared" si="1885"/>
        <v/>
      </c>
      <c r="AG4002" s="3" t="str">
        <f t="shared" si="1886"/>
        <v/>
      </c>
      <c r="AH4002" s="4" t="str">
        <f t="shared" si="1887"/>
        <v/>
      </c>
      <c r="AI4002" s="75" t="str">
        <f t="shared" si="1888"/>
        <v/>
      </c>
      <c r="AJ4002" s="75" t="str">
        <f t="shared" si="1889"/>
        <v/>
      </c>
    </row>
    <row r="4003" spans="1:36" ht="14.25">
      <c r="A4003" s="41" t="str">
        <f t="shared" si="1872"/>
        <v/>
      </c>
      <c r="B4003" s="150" t="str">
        <f>IF(ISNUMBER(A4003),INDEX('MetaTrader Import'!$H$13:$J$5893,TRUNC(((A4003-$A$39+1)-1)/3)+1,MOD((A4003-$A$39+1)-1,3)+1),"")</f>
        <v/>
      </c>
      <c r="C4003" s="43" t="str">
        <f t="shared" si="1873"/>
        <v/>
      </c>
      <c r="D4003" s="43" t="str">
        <f t="shared" ca="1" si="1863"/>
        <v/>
      </c>
      <c r="E4003" s="43" t="str">
        <f t="shared" si="1874"/>
        <v/>
      </c>
      <c r="F4003" s="43" t="str">
        <f t="shared" si="1875"/>
        <v/>
      </c>
      <c r="G4003" s="43" t="str">
        <f>IF(A4003&lt;&gt;"",IF(A4003&lt;Data!$G$11*0.25,$C$13/$G$32,IF(A4003&gt;Data!$G$11*0.25,$C$13,$C$13*10)),"")</f>
        <v/>
      </c>
      <c r="H4003" s="43" t="str">
        <f>IF(A4003&lt;&gt;"",IF(Data!$G$9="constant",$C$13,IF(Data!$G$9="squeeze",G4003,F4003)),"")</f>
        <v/>
      </c>
      <c r="I4003" s="38" t="str">
        <f ca="1">IF(ISNUMBER(A4003),NORMINV(RAND(),0,IF(AND(Data!$G$9="squeeze",A4003&lt;Data!$G$11*0.25),$H$32,1)*$C$30*$C$13)*($C$14*$C$12),"")</f>
        <v/>
      </c>
      <c r="J4003" s="42" t="str">
        <f ca="1">IFERROR(IF(Data!$C$6="Real",B4003,I4003+J4002+($C$14*$C$12)*(NORMINV(RAND(),$C$15,CHOOSE($G$13,$C$13,F4003,G4003)))),"")</f>
        <v/>
      </c>
      <c r="K4003" s="88" t="str">
        <f>IF(ISNUMBER(A4003), IF($G$16="fixed",$G$17,MIN(H4003*Data!$C$7*$C$16*0.5,$C$17*Data!$C$7))*$C$12,"")</f>
        <v/>
      </c>
      <c r="L4003" s="42" t="str">
        <f t="shared" ca="1" si="1890"/>
        <v/>
      </c>
      <c r="M4003" s="44" t="str">
        <f t="shared" ca="1" si="1891"/>
        <v/>
      </c>
      <c r="N4003" s="44" t="str">
        <f t="shared" ca="1" si="1892"/>
        <v/>
      </c>
      <c r="O4003" s="108" t="str">
        <f t="shared" si="1876"/>
        <v/>
      </c>
      <c r="P4003" s="102" t="str">
        <f t="shared" si="1877"/>
        <v/>
      </c>
      <c r="Q4003" s="102" t="str">
        <f t="shared" si="1878"/>
        <v/>
      </c>
      <c r="R4003" s="120" t="str">
        <f t="shared" si="1879"/>
        <v/>
      </c>
      <c r="S4003" s="54" t="str">
        <f t="shared" si="1880"/>
        <v/>
      </c>
      <c r="T4003" s="5" t="str">
        <f t="shared" si="1881"/>
        <v/>
      </c>
      <c r="U4003" s="152" t="str">
        <f t="shared" si="1864"/>
        <v/>
      </c>
      <c r="V4003" s="152" t="str">
        <f t="shared" si="1865"/>
        <v/>
      </c>
      <c r="W4003" s="153" t="str">
        <f t="shared" si="1866"/>
        <v/>
      </c>
      <c r="X4003" s="153" t="str">
        <f t="shared" si="1867"/>
        <v/>
      </c>
      <c r="Y4003" s="153" t="str">
        <f t="shared" si="1868"/>
        <v/>
      </c>
      <c r="Z4003" s="153" t="str">
        <f t="shared" si="1869"/>
        <v/>
      </c>
      <c r="AA4003" s="152" t="str">
        <f t="shared" si="1870"/>
        <v/>
      </c>
      <c r="AB4003" s="152" t="str">
        <f t="shared" si="1871"/>
        <v/>
      </c>
      <c r="AC4003" s="154" t="str">
        <f t="shared" si="1882"/>
        <v/>
      </c>
      <c r="AD4003" s="154" t="str">
        <f t="shared" si="1883"/>
        <v/>
      </c>
      <c r="AE4003" s="3" t="str">
        <f t="shared" si="1884"/>
        <v/>
      </c>
      <c r="AF4003" s="3" t="str">
        <f t="shared" si="1885"/>
        <v/>
      </c>
      <c r="AG4003" s="3" t="str">
        <f t="shared" si="1886"/>
        <v/>
      </c>
      <c r="AH4003" s="4" t="str">
        <f t="shared" si="1887"/>
        <v/>
      </c>
      <c r="AI4003" s="75" t="str">
        <f t="shared" si="1888"/>
        <v/>
      </c>
      <c r="AJ4003" s="75" t="str">
        <f t="shared" si="1889"/>
        <v/>
      </c>
    </row>
    <row r="4004" spans="1:36" ht="14.25">
      <c r="A4004" s="41" t="str">
        <f t="shared" si="1872"/>
        <v/>
      </c>
      <c r="B4004" s="150" t="str">
        <f>IF(ISNUMBER(A4004),INDEX('MetaTrader Import'!$H$13:$J$5893,TRUNC(((A4004-$A$39+1)-1)/3)+1,MOD((A4004-$A$39+1)-1,3)+1),"")</f>
        <v/>
      </c>
      <c r="C4004" s="43" t="str">
        <f t="shared" si="1873"/>
        <v/>
      </c>
      <c r="D4004" s="43" t="str">
        <f t="shared" ca="1" si="1863"/>
        <v/>
      </c>
      <c r="E4004" s="43" t="str">
        <f t="shared" si="1874"/>
        <v/>
      </c>
      <c r="F4004" s="43" t="str">
        <f t="shared" si="1875"/>
        <v/>
      </c>
      <c r="G4004" s="43" t="str">
        <f>IF(A4004&lt;&gt;"",IF(A4004&lt;Data!$G$11*0.25,$C$13/$G$32,IF(A4004&gt;Data!$G$11*0.25,$C$13,$C$13*10)),"")</f>
        <v/>
      </c>
      <c r="H4004" s="43" t="str">
        <f>IF(A4004&lt;&gt;"",IF(Data!$G$9="constant",$C$13,IF(Data!$G$9="squeeze",G4004,F4004)),"")</f>
        <v/>
      </c>
      <c r="I4004" s="38" t="str">
        <f ca="1">IF(ISNUMBER(A4004),NORMINV(RAND(),0,IF(AND(Data!$G$9="squeeze",A4004&lt;Data!$G$11*0.25),$H$32,1)*$C$30*$C$13)*($C$14*$C$12),"")</f>
        <v/>
      </c>
      <c r="J4004" s="42" t="str">
        <f ca="1">IFERROR(IF(Data!$C$6="Real",B4004,I4004+J4003+($C$14*$C$12)*(NORMINV(RAND(),$C$15,CHOOSE($G$13,$C$13,F4004,G4004)))),"")</f>
        <v/>
      </c>
      <c r="K4004" s="88" t="str">
        <f>IF(ISNUMBER(A4004), IF($G$16="fixed",$G$17,MIN(H4004*Data!$C$7*$C$16*0.5,$C$17*Data!$C$7))*$C$12,"")</f>
        <v/>
      </c>
      <c r="L4004" s="42" t="str">
        <f t="shared" ca="1" si="1890"/>
        <v/>
      </c>
      <c r="M4004" s="44" t="str">
        <f t="shared" ca="1" si="1891"/>
        <v/>
      </c>
      <c r="N4004" s="44" t="str">
        <f t="shared" ca="1" si="1892"/>
        <v/>
      </c>
      <c r="O4004" s="108" t="str">
        <f t="shared" si="1876"/>
        <v/>
      </c>
      <c r="P4004" s="102" t="str">
        <f t="shared" si="1877"/>
        <v/>
      </c>
      <c r="Q4004" s="102" t="str">
        <f t="shared" si="1878"/>
        <v/>
      </c>
      <c r="R4004" s="120" t="str">
        <f t="shared" si="1879"/>
        <v/>
      </c>
      <c r="S4004" s="54" t="str">
        <f t="shared" si="1880"/>
        <v/>
      </c>
      <c r="T4004" s="5" t="str">
        <f t="shared" si="1881"/>
        <v/>
      </c>
      <c r="U4004" s="152" t="str">
        <f t="shared" si="1864"/>
        <v/>
      </c>
      <c r="V4004" s="152" t="str">
        <f t="shared" si="1865"/>
        <v/>
      </c>
      <c r="W4004" s="153" t="str">
        <f t="shared" si="1866"/>
        <v/>
      </c>
      <c r="X4004" s="153" t="str">
        <f t="shared" si="1867"/>
        <v/>
      </c>
      <c r="Y4004" s="153" t="str">
        <f t="shared" si="1868"/>
        <v/>
      </c>
      <c r="Z4004" s="153" t="str">
        <f t="shared" si="1869"/>
        <v/>
      </c>
      <c r="AA4004" s="152" t="str">
        <f t="shared" si="1870"/>
        <v/>
      </c>
      <c r="AB4004" s="152" t="str">
        <f t="shared" si="1871"/>
        <v/>
      </c>
      <c r="AC4004" s="154" t="str">
        <f t="shared" si="1882"/>
        <v/>
      </c>
      <c r="AD4004" s="154" t="str">
        <f t="shared" si="1883"/>
        <v/>
      </c>
      <c r="AE4004" s="3" t="str">
        <f t="shared" si="1884"/>
        <v/>
      </c>
      <c r="AF4004" s="3" t="str">
        <f t="shared" si="1885"/>
        <v/>
      </c>
      <c r="AG4004" s="3" t="str">
        <f t="shared" si="1886"/>
        <v/>
      </c>
      <c r="AH4004" s="4" t="str">
        <f t="shared" si="1887"/>
        <v/>
      </c>
      <c r="AI4004" s="75" t="str">
        <f t="shared" si="1888"/>
        <v/>
      </c>
      <c r="AJ4004" s="75" t="str">
        <f t="shared" si="1889"/>
        <v/>
      </c>
    </row>
    <row r="4005" spans="1:36" ht="14.25">
      <c r="A4005" s="41" t="str">
        <f t="shared" si="1872"/>
        <v/>
      </c>
      <c r="B4005" s="150" t="str">
        <f>IF(ISNUMBER(A4005),INDEX('MetaTrader Import'!$H$13:$J$5893,TRUNC(((A4005-$A$39+1)-1)/3)+1,MOD((A4005-$A$39+1)-1,3)+1),"")</f>
        <v/>
      </c>
      <c r="C4005" s="43" t="str">
        <f t="shared" si="1873"/>
        <v/>
      </c>
      <c r="D4005" s="43" t="str">
        <f t="shared" ca="1" si="1863"/>
        <v/>
      </c>
      <c r="E4005" s="43" t="str">
        <f t="shared" si="1874"/>
        <v/>
      </c>
      <c r="F4005" s="43" t="str">
        <f t="shared" si="1875"/>
        <v/>
      </c>
      <c r="G4005" s="43" t="str">
        <f>IF(A4005&lt;&gt;"",IF(A4005&lt;Data!$G$11*0.25,$C$13/$G$32,IF(A4005&gt;Data!$G$11*0.25,$C$13,$C$13*10)),"")</f>
        <v/>
      </c>
      <c r="H4005" s="43" t="str">
        <f>IF(A4005&lt;&gt;"",IF(Data!$G$9="constant",$C$13,IF(Data!$G$9="squeeze",G4005,F4005)),"")</f>
        <v/>
      </c>
      <c r="I4005" s="38" t="str">
        <f ca="1">IF(ISNUMBER(A4005),NORMINV(RAND(),0,IF(AND(Data!$G$9="squeeze",A4005&lt;Data!$G$11*0.25),$H$32,1)*$C$30*$C$13)*($C$14*$C$12),"")</f>
        <v/>
      </c>
      <c r="J4005" s="42" t="str">
        <f ca="1">IFERROR(IF(Data!$C$6="Real",B4005,I4005+J4004+($C$14*$C$12)*(NORMINV(RAND(),$C$15,CHOOSE($G$13,$C$13,F4005,G4005)))),"")</f>
        <v/>
      </c>
      <c r="K4005" s="88" t="str">
        <f>IF(ISNUMBER(A4005), IF($G$16="fixed",$G$17,MIN(H4005*Data!$C$7*$C$16*0.5,$C$17*Data!$C$7))*$C$12,"")</f>
        <v/>
      </c>
      <c r="L4005" s="42" t="str">
        <f t="shared" ca="1" si="1890"/>
        <v/>
      </c>
      <c r="M4005" s="44" t="str">
        <f t="shared" ca="1" si="1891"/>
        <v/>
      </c>
      <c r="N4005" s="44" t="str">
        <f t="shared" ca="1" si="1892"/>
        <v/>
      </c>
      <c r="O4005" s="108" t="str">
        <f t="shared" si="1876"/>
        <v/>
      </c>
      <c r="P4005" s="102" t="str">
        <f t="shared" si="1877"/>
        <v/>
      </c>
      <c r="Q4005" s="102" t="str">
        <f t="shared" si="1878"/>
        <v/>
      </c>
      <c r="R4005" s="120" t="str">
        <f t="shared" si="1879"/>
        <v/>
      </c>
      <c r="S4005" s="54" t="str">
        <f t="shared" si="1880"/>
        <v/>
      </c>
      <c r="T4005" s="5" t="str">
        <f t="shared" si="1881"/>
        <v/>
      </c>
      <c r="U4005" s="152" t="str">
        <f t="shared" si="1864"/>
        <v/>
      </c>
      <c r="V4005" s="152" t="str">
        <f t="shared" si="1865"/>
        <v/>
      </c>
      <c r="W4005" s="153" t="str">
        <f t="shared" si="1866"/>
        <v/>
      </c>
      <c r="X4005" s="153" t="str">
        <f t="shared" si="1867"/>
        <v/>
      </c>
      <c r="Y4005" s="153" t="str">
        <f t="shared" si="1868"/>
        <v/>
      </c>
      <c r="Z4005" s="153" t="str">
        <f t="shared" si="1869"/>
        <v/>
      </c>
      <c r="AA4005" s="152" t="str">
        <f t="shared" si="1870"/>
        <v/>
      </c>
      <c r="AB4005" s="152" t="str">
        <f t="shared" si="1871"/>
        <v/>
      </c>
      <c r="AC4005" s="154" t="str">
        <f t="shared" si="1882"/>
        <v/>
      </c>
      <c r="AD4005" s="154" t="str">
        <f t="shared" si="1883"/>
        <v/>
      </c>
      <c r="AE4005" s="3" t="str">
        <f t="shared" si="1884"/>
        <v/>
      </c>
      <c r="AF4005" s="3" t="str">
        <f t="shared" si="1885"/>
        <v/>
      </c>
      <c r="AG4005" s="3" t="str">
        <f t="shared" si="1886"/>
        <v/>
      </c>
      <c r="AH4005" s="4" t="str">
        <f t="shared" si="1887"/>
        <v/>
      </c>
      <c r="AI4005" s="75" t="str">
        <f t="shared" si="1888"/>
        <v/>
      </c>
      <c r="AJ4005" s="75" t="str">
        <f t="shared" si="1889"/>
        <v/>
      </c>
    </row>
    <row r="4006" spans="1:36" ht="14.25">
      <c r="A4006" s="41" t="str">
        <f t="shared" si="1872"/>
        <v/>
      </c>
      <c r="B4006" s="150" t="str">
        <f>IF(ISNUMBER(A4006),INDEX('MetaTrader Import'!$H$13:$J$5893,TRUNC(((A4006-$A$39+1)-1)/3)+1,MOD((A4006-$A$39+1)-1,3)+1),"")</f>
        <v/>
      </c>
      <c r="C4006" s="43" t="str">
        <f t="shared" si="1873"/>
        <v/>
      </c>
      <c r="D4006" s="43" t="str">
        <f t="shared" ca="1" si="1863"/>
        <v/>
      </c>
      <c r="E4006" s="43" t="str">
        <f t="shared" si="1874"/>
        <v/>
      </c>
      <c r="F4006" s="43" t="str">
        <f t="shared" si="1875"/>
        <v/>
      </c>
      <c r="G4006" s="43" t="str">
        <f>IF(A4006&lt;&gt;"",IF(A4006&lt;Data!$G$11*0.25,$C$13/$G$32,IF(A4006&gt;Data!$G$11*0.25,$C$13,$C$13*10)),"")</f>
        <v/>
      </c>
      <c r="H4006" s="43" t="str">
        <f>IF(A4006&lt;&gt;"",IF(Data!$G$9="constant",$C$13,IF(Data!$G$9="squeeze",G4006,F4006)),"")</f>
        <v/>
      </c>
      <c r="I4006" s="38" t="str">
        <f ca="1">IF(ISNUMBER(A4006),NORMINV(RAND(),0,IF(AND(Data!$G$9="squeeze",A4006&lt;Data!$G$11*0.25),$H$32,1)*$C$30*$C$13)*($C$14*$C$12),"")</f>
        <v/>
      </c>
      <c r="J4006" s="42" t="str">
        <f ca="1">IFERROR(IF(Data!$C$6="Real",B4006,I4006+J4005+($C$14*$C$12)*(NORMINV(RAND(),$C$15,CHOOSE($G$13,$C$13,F4006,G4006)))),"")</f>
        <v/>
      </c>
      <c r="K4006" s="88" t="str">
        <f>IF(ISNUMBER(A4006), IF($G$16="fixed",$G$17,MIN(H4006*Data!$C$7*$C$16*0.5,$C$17*Data!$C$7))*$C$12,"")</f>
        <v/>
      </c>
      <c r="L4006" s="42" t="str">
        <f t="shared" ca="1" si="1890"/>
        <v/>
      </c>
      <c r="M4006" s="44" t="str">
        <f t="shared" ca="1" si="1891"/>
        <v/>
      </c>
      <c r="N4006" s="44" t="str">
        <f t="shared" ca="1" si="1892"/>
        <v/>
      </c>
      <c r="O4006" s="108" t="str">
        <f t="shared" si="1876"/>
        <v/>
      </c>
      <c r="P4006" s="102" t="str">
        <f t="shared" si="1877"/>
        <v/>
      </c>
      <c r="Q4006" s="102" t="str">
        <f t="shared" si="1878"/>
        <v/>
      </c>
      <c r="R4006" s="120" t="str">
        <f t="shared" si="1879"/>
        <v/>
      </c>
      <c r="S4006" s="54" t="str">
        <f t="shared" si="1880"/>
        <v/>
      </c>
      <c r="T4006" s="5" t="str">
        <f t="shared" si="1881"/>
        <v/>
      </c>
      <c r="U4006" s="152" t="str">
        <f t="shared" si="1864"/>
        <v/>
      </c>
      <c r="V4006" s="152" t="str">
        <f t="shared" si="1865"/>
        <v/>
      </c>
      <c r="W4006" s="153" t="str">
        <f t="shared" si="1866"/>
        <v/>
      </c>
      <c r="X4006" s="153" t="str">
        <f t="shared" si="1867"/>
        <v/>
      </c>
      <c r="Y4006" s="153" t="str">
        <f t="shared" si="1868"/>
        <v/>
      </c>
      <c r="Z4006" s="153" t="str">
        <f t="shared" si="1869"/>
        <v/>
      </c>
      <c r="AA4006" s="152" t="str">
        <f t="shared" si="1870"/>
        <v/>
      </c>
      <c r="AB4006" s="152" t="str">
        <f t="shared" si="1871"/>
        <v/>
      </c>
      <c r="AC4006" s="154" t="str">
        <f t="shared" si="1882"/>
        <v/>
      </c>
      <c r="AD4006" s="154" t="str">
        <f t="shared" si="1883"/>
        <v/>
      </c>
      <c r="AE4006" s="3" t="str">
        <f t="shared" si="1884"/>
        <v/>
      </c>
      <c r="AF4006" s="3" t="str">
        <f t="shared" si="1885"/>
        <v/>
      </c>
      <c r="AG4006" s="3" t="str">
        <f t="shared" si="1886"/>
        <v/>
      </c>
      <c r="AH4006" s="4" t="str">
        <f t="shared" si="1887"/>
        <v/>
      </c>
      <c r="AI4006" s="75" t="str">
        <f t="shared" si="1888"/>
        <v/>
      </c>
      <c r="AJ4006" s="75" t="str">
        <f t="shared" si="1889"/>
        <v/>
      </c>
    </row>
    <row r="4007" spans="1:36" ht="14.25">
      <c r="A4007" s="41" t="str">
        <f t="shared" si="1872"/>
        <v/>
      </c>
      <c r="B4007" s="150" t="str">
        <f>IF(ISNUMBER(A4007),INDEX('MetaTrader Import'!$H$13:$J$5893,TRUNC(((A4007-$A$39+1)-1)/3)+1,MOD((A4007-$A$39+1)-1,3)+1),"")</f>
        <v/>
      </c>
      <c r="C4007" s="43" t="str">
        <f t="shared" si="1873"/>
        <v/>
      </c>
      <c r="D4007" s="43" t="str">
        <f t="shared" ca="1" si="1863"/>
        <v/>
      </c>
      <c r="E4007" s="43" t="str">
        <f t="shared" si="1874"/>
        <v/>
      </c>
      <c r="F4007" s="43" t="str">
        <f t="shared" si="1875"/>
        <v/>
      </c>
      <c r="G4007" s="43" t="str">
        <f>IF(A4007&lt;&gt;"",IF(A4007&lt;Data!$G$11*0.25,$C$13/$G$32,IF(A4007&gt;Data!$G$11*0.25,$C$13,$C$13*10)),"")</f>
        <v/>
      </c>
      <c r="H4007" s="43" t="str">
        <f>IF(A4007&lt;&gt;"",IF(Data!$G$9="constant",$C$13,IF(Data!$G$9="squeeze",G4007,F4007)),"")</f>
        <v/>
      </c>
      <c r="I4007" s="38" t="str">
        <f ca="1">IF(ISNUMBER(A4007),NORMINV(RAND(),0,IF(AND(Data!$G$9="squeeze",A4007&lt;Data!$G$11*0.25),$H$32,1)*$C$30*$C$13)*($C$14*$C$12),"")</f>
        <v/>
      </c>
      <c r="J4007" s="42" t="str">
        <f ca="1">IFERROR(IF(Data!$C$6="Real",B4007,I4007+J4006+($C$14*$C$12)*(NORMINV(RAND(),$C$15,CHOOSE($G$13,$C$13,F4007,G4007)))),"")</f>
        <v/>
      </c>
      <c r="K4007" s="88" t="str">
        <f>IF(ISNUMBER(A4007), IF($G$16="fixed",$G$17,MIN(H4007*Data!$C$7*$C$16*0.5,$C$17*Data!$C$7))*$C$12,"")</f>
        <v/>
      </c>
      <c r="L4007" s="42" t="str">
        <f t="shared" ca="1" si="1890"/>
        <v/>
      </c>
      <c r="M4007" s="44" t="str">
        <f t="shared" ca="1" si="1891"/>
        <v/>
      </c>
      <c r="N4007" s="44" t="str">
        <f t="shared" ca="1" si="1892"/>
        <v/>
      </c>
      <c r="O4007" s="108" t="str">
        <f t="shared" si="1876"/>
        <v/>
      </c>
      <c r="P4007" s="102" t="str">
        <f t="shared" si="1877"/>
        <v/>
      </c>
      <c r="Q4007" s="102" t="str">
        <f t="shared" si="1878"/>
        <v/>
      </c>
      <c r="R4007" s="120" t="str">
        <f t="shared" si="1879"/>
        <v/>
      </c>
      <c r="S4007" s="54" t="str">
        <f t="shared" si="1880"/>
        <v/>
      </c>
      <c r="T4007" s="5" t="str">
        <f t="shared" si="1881"/>
        <v/>
      </c>
      <c r="U4007" s="152" t="str">
        <f t="shared" si="1864"/>
        <v/>
      </c>
      <c r="V4007" s="152" t="str">
        <f t="shared" si="1865"/>
        <v/>
      </c>
      <c r="W4007" s="153" t="str">
        <f t="shared" si="1866"/>
        <v/>
      </c>
      <c r="X4007" s="153" t="str">
        <f t="shared" si="1867"/>
        <v/>
      </c>
      <c r="Y4007" s="153" t="str">
        <f t="shared" si="1868"/>
        <v/>
      </c>
      <c r="Z4007" s="153" t="str">
        <f t="shared" si="1869"/>
        <v/>
      </c>
      <c r="AA4007" s="152" t="str">
        <f t="shared" si="1870"/>
        <v/>
      </c>
      <c r="AB4007" s="152" t="str">
        <f t="shared" si="1871"/>
        <v/>
      </c>
      <c r="AC4007" s="154" t="str">
        <f t="shared" si="1882"/>
        <v/>
      </c>
      <c r="AD4007" s="154" t="str">
        <f t="shared" si="1883"/>
        <v/>
      </c>
      <c r="AE4007" s="3" t="str">
        <f t="shared" si="1884"/>
        <v/>
      </c>
      <c r="AF4007" s="3" t="str">
        <f t="shared" si="1885"/>
        <v/>
      </c>
      <c r="AG4007" s="3" t="str">
        <f t="shared" si="1886"/>
        <v/>
      </c>
      <c r="AH4007" s="4" t="str">
        <f t="shared" si="1887"/>
        <v/>
      </c>
      <c r="AI4007" s="75" t="str">
        <f t="shared" si="1888"/>
        <v/>
      </c>
      <c r="AJ4007" s="75" t="str">
        <f t="shared" si="1889"/>
        <v/>
      </c>
    </row>
    <row r="4008" spans="1:36" ht="14.25">
      <c r="A4008" s="41" t="str">
        <f t="shared" si="1872"/>
        <v/>
      </c>
      <c r="B4008" s="150" t="str">
        <f>IF(ISNUMBER(A4008),INDEX('MetaTrader Import'!$H$13:$J$5893,TRUNC(((A4008-$A$39+1)-1)/3)+1,MOD((A4008-$A$39+1)-1,3)+1),"")</f>
        <v/>
      </c>
      <c r="C4008" s="43" t="str">
        <f t="shared" si="1873"/>
        <v/>
      </c>
      <c r="D4008" s="43" t="str">
        <f t="shared" ca="1" si="1863"/>
        <v/>
      </c>
      <c r="E4008" s="43" t="str">
        <f t="shared" si="1874"/>
        <v/>
      </c>
      <c r="F4008" s="43" t="str">
        <f t="shared" si="1875"/>
        <v/>
      </c>
      <c r="G4008" s="43" t="str">
        <f>IF(A4008&lt;&gt;"",IF(A4008&lt;Data!$G$11*0.25,$C$13/$G$32,IF(A4008&gt;Data!$G$11*0.25,$C$13,$C$13*10)),"")</f>
        <v/>
      </c>
      <c r="H4008" s="43" t="str">
        <f>IF(A4008&lt;&gt;"",IF(Data!$G$9="constant",$C$13,IF(Data!$G$9="squeeze",G4008,F4008)),"")</f>
        <v/>
      </c>
      <c r="I4008" s="38" t="str">
        <f ca="1">IF(ISNUMBER(A4008),NORMINV(RAND(),0,IF(AND(Data!$G$9="squeeze",A4008&lt;Data!$G$11*0.25),$H$32,1)*$C$30*$C$13)*($C$14*$C$12),"")</f>
        <v/>
      </c>
      <c r="J4008" s="42" t="str">
        <f ca="1">IFERROR(IF(Data!$C$6="Real",B4008,I4008+J4007+($C$14*$C$12)*(NORMINV(RAND(),$C$15,CHOOSE($G$13,$C$13,F4008,G4008)))),"")</f>
        <v/>
      </c>
      <c r="K4008" s="88" t="str">
        <f>IF(ISNUMBER(A4008), IF($G$16="fixed",$G$17,MIN(H4008*Data!$C$7*$C$16*0.5,$C$17*Data!$C$7))*$C$12,"")</f>
        <v/>
      </c>
      <c r="L4008" s="42" t="str">
        <f t="shared" ca="1" si="1890"/>
        <v/>
      </c>
      <c r="M4008" s="44" t="str">
        <f t="shared" ca="1" si="1891"/>
        <v/>
      </c>
      <c r="N4008" s="44" t="str">
        <f t="shared" ca="1" si="1892"/>
        <v/>
      </c>
      <c r="O4008" s="108" t="str">
        <f t="shared" si="1876"/>
        <v/>
      </c>
      <c r="P4008" s="102" t="str">
        <f t="shared" si="1877"/>
        <v/>
      </c>
      <c r="Q4008" s="102" t="str">
        <f t="shared" si="1878"/>
        <v/>
      </c>
      <c r="R4008" s="120" t="str">
        <f t="shared" si="1879"/>
        <v/>
      </c>
      <c r="S4008" s="54" t="str">
        <f t="shared" si="1880"/>
        <v/>
      </c>
      <c r="T4008" s="5" t="str">
        <f t="shared" si="1881"/>
        <v/>
      </c>
      <c r="U4008" s="152" t="str">
        <f t="shared" si="1864"/>
        <v/>
      </c>
      <c r="V4008" s="152" t="str">
        <f t="shared" si="1865"/>
        <v/>
      </c>
      <c r="W4008" s="153" t="str">
        <f t="shared" si="1866"/>
        <v/>
      </c>
      <c r="X4008" s="153" t="str">
        <f t="shared" si="1867"/>
        <v/>
      </c>
      <c r="Y4008" s="153" t="str">
        <f t="shared" si="1868"/>
        <v/>
      </c>
      <c r="Z4008" s="153" t="str">
        <f t="shared" si="1869"/>
        <v/>
      </c>
      <c r="AA4008" s="152" t="str">
        <f t="shared" si="1870"/>
        <v/>
      </c>
      <c r="AB4008" s="152" t="str">
        <f t="shared" si="1871"/>
        <v/>
      </c>
      <c r="AC4008" s="154" t="str">
        <f t="shared" si="1882"/>
        <v/>
      </c>
      <c r="AD4008" s="154" t="str">
        <f t="shared" si="1883"/>
        <v/>
      </c>
      <c r="AE4008" s="3" t="str">
        <f t="shared" si="1884"/>
        <v/>
      </c>
      <c r="AF4008" s="3" t="str">
        <f t="shared" si="1885"/>
        <v/>
      </c>
      <c r="AG4008" s="3" t="str">
        <f t="shared" si="1886"/>
        <v/>
      </c>
      <c r="AH4008" s="4" t="str">
        <f t="shared" si="1887"/>
        <v/>
      </c>
      <c r="AI4008" s="75" t="str">
        <f t="shared" si="1888"/>
        <v/>
      </c>
      <c r="AJ4008" s="75" t="str">
        <f t="shared" si="1889"/>
        <v/>
      </c>
    </row>
    <row r="4009" spans="1:36" ht="14.25">
      <c r="A4009" s="41" t="str">
        <f t="shared" si="1872"/>
        <v/>
      </c>
      <c r="B4009" s="150" t="str">
        <f>IF(ISNUMBER(A4009),INDEX('MetaTrader Import'!$H$13:$J$5893,TRUNC(((A4009-$A$39+1)-1)/3)+1,MOD((A4009-$A$39+1)-1,3)+1),"")</f>
        <v/>
      </c>
      <c r="C4009" s="43" t="str">
        <f t="shared" si="1873"/>
        <v/>
      </c>
      <c r="D4009" s="43" t="str">
        <f t="shared" ca="1" si="1863"/>
        <v/>
      </c>
      <c r="E4009" s="43" t="str">
        <f t="shared" si="1874"/>
        <v/>
      </c>
      <c r="F4009" s="43" t="str">
        <f t="shared" si="1875"/>
        <v/>
      </c>
      <c r="G4009" s="43" t="str">
        <f>IF(A4009&lt;&gt;"",IF(A4009&lt;Data!$G$11*0.25,$C$13/$G$32,IF(A4009&gt;Data!$G$11*0.25,$C$13,$C$13*10)),"")</f>
        <v/>
      </c>
      <c r="H4009" s="43" t="str">
        <f>IF(A4009&lt;&gt;"",IF(Data!$G$9="constant",$C$13,IF(Data!$G$9="squeeze",G4009,F4009)),"")</f>
        <v/>
      </c>
      <c r="I4009" s="38" t="str">
        <f ca="1">IF(ISNUMBER(A4009),NORMINV(RAND(),0,IF(AND(Data!$G$9="squeeze",A4009&lt;Data!$G$11*0.25),$H$32,1)*$C$30*$C$13)*($C$14*$C$12),"")</f>
        <v/>
      </c>
      <c r="J4009" s="42" t="str">
        <f ca="1">IFERROR(IF(Data!$C$6="Real",B4009,I4009+J4008+($C$14*$C$12)*(NORMINV(RAND(),$C$15,CHOOSE($G$13,$C$13,F4009,G4009)))),"")</f>
        <v/>
      </c>
      <c r="K4009" s="88" t="str">
        <f>IF(ISNUMBER(A4009), IF($G$16="fixed",$G$17,MIN(H4009*Data!$C$7*$C$16*0.5,$C$17*Data!$C$7))*$C$12,"")</f>
        <v/>
      </c>
      <c r="L4009" s="42" t="str">
        <f t="shared" ca="1" si="1890"/>
        <v/>
      </c>
      <c r="M4009" s="44" t="str">
        <f t="shared" ca="1" si="1891"/>
        <v/>
      </c>
      <c r="N4009" s="44" t="str">
        <f t="shared" ca="1" si="1892"/>
        <v/>
      </c>
      <c r="O4009" s="108" t="str">
        <f t="shared" si="1876"/>
        <v/>
      </c>
      <c r="P4009" s="102" t="str">
        <f t="shared" si="1877"/>
        <v/>
      </c>
      <c r="Q4009" s="102" t="str">
        <f t="shared" si="1878"/>
        <v/>
      </c>
      <c r="R4009" s="120" t="str">
        <f t="shared" si="1879"/>
        <v/>
      </c>
      <c r="S4009" s="54" t="str">
        <f t="shared" si="1880"/>
        <v/>
      </c>
      <c r="T4009" s="5" t="str">
        <f t="shared" si="1881"/>
        <v/>
      </c>
      <c r="U4009" s="152" t="str">
        <f t="shared" si="1864"/>
        <v/>
      </c>
      <c r="V4009" s="152" t="str">
        <f t="shared" si="1865"/>
        <v/>
      </c>
      <c r="W4009" s="153" t="str">
        <f t="shared" si="1866"/>
        <v/>
      </c>
      <c r="X4009" s="153" t="str">
        <f t="shared" si="1867"/>
        <v/>
      </c>
      <c r="Y4009" s="153" t="str">
        <f t="shared" si="1868"/>
        <v/>
      </c>
      <c r="Z4009" s="153" t="str">
        <f t="shared" si="1869"/>
        <v/>
      </c>
      <c r="AA4009" s="152" t="str">
        <f t="shared" si="1870"/>
        <v/>
      </c>
      <c r="AB4009" s="152" t="str">
        <f t="shared" si="1871"/>
        <v/>
      </c>
      <c r="AC4009" s="154" t="str">
        <f t="shared" si="1882"/>
        <v/>
      </c>
      <c r="AD4009" s="154" t="str">
        <f t="shared" si="1883"/>
        <v/>
      </c>
      <c r="AE4009" s="3" t="str">
        <f t="shared" si="1884"/>
        <v/>
      </c>
      <c r="AF4009" s="3" t="str">
        <f t="shared" si="1885"/>
        <v/>
      </c>
      <c r="AG4009" s="3" t="str">
        <f t="shared" si="1886"/>
        <v/>
      </c>
      <c r="AH4009" s="4" t="str">
        <f t="shared" si="1887"/>
        <v/>
      </c>
      <c r="AI4009" s="75" t="str">
        <f t="shared" si="1888"/>
        <v/>
      </c>
      <c r="AJ4009" s="75" t="str">
        <f t="shared" si="1889"/>
        <v/>
      </c>
    </row>
    <row r="4010" spans="1:36" ht="14.25">
      <c r="A4010" s="41" t="str">
        <f t="shared" si="1872"/>
        <v/>
      </c>
      <c r="B4010" s="150" t="str">
        <f>IF(ISNUMBER(A4010),INDEX('MetaTrader Import'!$H$13:$J$5893,TRUNC(((A4010-$A$39+1)-1)/3)+1,MOD((A4010-$A$39+1)-1,3)+1),"")</f>
        <v/>
      </c>
      <c r="C4010" s="43" t="str">
        <f t="shared" si="1873"/>
        <v/>
      </c>
      <c r="D4010" s="43" t="str">
        <f t="shared" ca="1" si="1863"/>
        <v/>
      </c>
      <c r="E4010" s="43" t="str">
        <f t="shared" si="1874"/>
        <v/>
      </c>
      <c r="F4010" s="43" t="str">
        <f t="shared" si="1875"/>
        <v/>
      </c>
      <c r="G4010" s="43" t="str">
        <f>IF(A4010&lt;&gt;"",IF(A4010&lt;Data!$G$11*0.25,$C$13/$G$32,IF(A4010&gt;Data!$G$11*0.25,$C$13,$C$13*10)),"")</f>
        <v/>
      </c>
      <c r="H4010" s="43" t="str">
        <f>IF(A4010&lt;&gt;"",IF(Data!$G$9="constant",$C$13,IF(Data!$G$9="squeeze",G4010,F4010)),"")</f>
        <v/>
      </c>
      <c r="I4010" s="38" t="str">
        <f ca="1">IF(ISNUMBER(A4010),NORMINV(RAND(),0,IF(AND(Data!$G$9="squeeze",A4010&lt;Data!$G$11*0.25),$H$32,1)*$C$30*$C$13)*($C$14*$C$12),"")</f>
        <v/>
      </c>
      <c r="J4010" s="42" t="str">
        <f ca="1">IFERROR(IF(Data!$C$6="Real",B4010,I4010+J4009+($C$14*$C$12)*(NORMINV(RAND(),$C$15,CHOOSE($G$13,$C$13,F4010,G4010)))),"")</f>
        <v/>
      </c>
      <c r="K4010" s="88" t="str">
        <f>IF(ISNUMBER(A4010), IF($G$16="fixed",$G$17,MIN(H4010*Data!$C$7*$C$16*0.5,$C$17*Data!$C$7))*$C$12,"")</f>
        <v/>
      </c>
      <c r="L4010" s="42" t="str">
        <f t="shared" ca="1" si="1890"/>
        <v/>
      </c>
      <c r="M4010" s="44" t="str">
        <f t="shared" ca="1" si="1891"/>
        <v/>
      </c>
      <c r="N4010" s="44" t="str">
        <f t="shared" ca="1" si="1892"/>
        <v/>
      </c>
      <c r="O4010" s="108" t="str">
        <f t="shared" si="1876"/>
        <v/>
      </c>
      <c r="P4010" s="102" t="str">
        <f t="shared" si="1877"/>
        <v/>
      </c>
      <c r="Q4010" s="102" t="str">
        <f t="shared" si="1878"/>
        <v/>
      </c>
      <c r="R4010" s="120" t="str">
        <f t="shared" si="1879"/>
        <v/>
      </c>
      <c r="S4010" s="54" t="str">
        <f t="shared" si="1880"/>
        <v/>
      </c>
      <c r="T4010" s="5" t="str">
        <f t="shared" si="1881"/>
        <v/>
      </c>
      <c r="U4010" s="152" t="str">
        <f t="shared" si="1864"/>
        <v/>
      </c>
      <c r="V4010" s="152" t="str">
        <f t="shared" si="1865"/>
        <v/>
      </c>
      <c r="W4010" s="153" t="str">
        <f t="shared" si="1866"/>
        <v/>
      </c>
      <c r="X4010" s="153" t="str">
        <f t="shared" si="1867"/>
        <v/>
      </c>
      <c r="Y4010" s="153" t="str">
        <f t="shared" si="1868"/>
        <v/>
      </c>
      <c r="Z4010" s="153" t="str">
        <f t="shared" si="1869"/>
        <v/>
      </c>
      <c r="AA4010" s="152" t="str">
        <f t="shared" si="1870"/>
        <v/>
      </c>
      <c r="AB4010" s="152" t="str">
        <f t="shared" si="1871"/>
        <v/>
      </c>
      <c r="AC4010" s="154" t="str">
        <f t="shared" si="1882"/>
        <v/>
      </c>
      <c r="AD4010" s="154" t="str">
        <f t="shared" si="1883"/>
        <v/>
      </c>
      <c r="AE4010" s="3" t="str">
        <f t="shared" si="1884"/>
        <v/>
      </c>
      <c r="AF4010" s="3" t="str">
        <f t="shared" si="1885"/>
        <v/>
      </c>
      <c r="AG4010" s="3" t="str">
        <f t="shared" si="1886"/>
        <v/>
      </c>
      <c r="AH4010" s="4" t="str">
        <f t="shared" si="1887"/>
        <v/>
      </c>
      <c r="AI4010" s="75" t="str">
        <f t="shared" si="1888"/>
        <v/>
      </c>
      <c r="AJ4010" s="75" t="str">
        <f t="shared" si="1889"/>
        <v/>
      </c>
    </row>
    <row r="4011" spans="1:36" ht="14.25">
      <c r="A4011" s="41" t="str">
        <f t="shared" si="1872"/>
        <v/>
      </c>
      <c r="B4011" s="150" t="str">
        <f>IF(ISNUMBER(A4011),INDEX('MetaTrader Import'!$H$13:$J$5893,TRUNC(((A4011-$A$39+1)-1)/3)+1,MOD((A4011-$A$39+1)-1,3)+1),"")</f>
        <v/>
      </c>
      <c r="C4011" s="43" t="str">
        <f t="shared" si="1873"/>
        <v/>
      </c>
      <c r="D4011" s="43" t="str">
        <f t="shared" ca="1" si="1863"/>
        <v/>
      </c>
      <c r="E4011" s="43" t="str">
        <f t="shared" si="1874"/>
        <v/>
      </c>
      <c r="F4011" s="43" t="str">
        <f t="shared" si="1875"/>
        <v/>
      </c>
      <c r="G4011" s="43" t="str">
        <f>IF(A4011&lt;&gt;"",IF(A4011&lt;Data!$G$11*0.25,$C$13/$G$32,IF(A4011&gt;Data!$G$11*0.25,$C$13,$C$13*10)),"")</f>
        <v/>
      </c>
      <c r="H4011" s="43" t="str">
        <f>IF(A4011&lt;&gt;"",IF(Data!$G$9="constant",$C$13,IF(Data!$G$9="squeeze",G4011,F4011)),"")</f>
        <v/>
      </c>
      <c r="I4011" s="38" t="str">
        <f ca="1">IF(ISNUMBER(A4011),NORMINV(RAND(),0,IF(AND(Data!$G$9="squeeze",A4011&lt;Data!$G$11*0.25),$H$32,1)*$C$30*$C$13)*($C$14*$C$12),"")</f>
        <v/>
      </c>
      <c r="J4011" s="42" t="str">
        <f ca="1">IFERROR(IF(Data!$C$6="Real",B4011,I4011+J4010+($C$14*$C$12)*(NORMINV(RAND(),$C$15,CHOOSE($G$13,$C$13,F4011,G4011)))),"")</f>
        <v/>
      </c>
      <c r="K4011" s="88" t="str">
        <f>IF(ISNUMBER(A4011), IF($G$16="fixed",$G$17,MIN(H4011*Data!$C$7*$C$16*0.5,$C$17*Data!$C$7))*$C$12,"")</f>
        <v/>
      </c>
      <c r="L4011" s="42" t="str">
        <f t="shared" ca="1" si="1890"/>
        <v/>
      </c>
      <c r="M4011" s="44" t="str">
        <f t="shared" ca="1" si="1891"/>
        <v/>
      </c>
      <c r="N4011" s="44" t="str">
        <f t="shared" ca="1" si="1892"/>
        <v/>
      </c>
      <c r="O4011" s="108" t="str">
        <f t="shared" si="1876"/>
        <v/>
      </c>
      <c r="P4011" s="102" t="str">
        <f t="shared" si="1877"/>
        <v/>
      </c>
      <c r="Q4011" s="102" t="str">
        <f t="shared" si="1878"/>
        <v/>
      </c>
      <c r="R4011" s="120" t="str">
        <f t="shared" si="1879"/>
        <v/>
      </c>
      <c r="S4011" s="54" t="str">
        <f t="shared" si="1880"/>
        <v/>
      </c>
      <c r="T4011" s="5" t="str">
        <f t="shared" si="1881"/>
        <v/>
      </c>
      <c r="U4011" s="152" t="str">
        <f t="shared" si="1864"/>
        <v/>
      </c>
      <c r="V4011" s="152" t="str">
        <f t="shared" si="1865"/>
        <v/>
      </c>
      <c r="W4011" s="153" t="str">
        <f t="shared" si="1866"/>
        <v/>
      </c>
      <c r="X4011" s="153" t="str">
        <f t="shared" si="1867"/>
        <v/>
      </c>
      <c r="Y4011" s="153" t="str">
        <f t="shared" si="1868"/>
        <v/>
      </c>
      <c r="Z4011" s="153" t="str">
        <f t="shared" si="1869"/>
        <v/>
      </c>
      <c r="AA4011" s="152" t="str">
        <f t="shared" si="1870"/>
        <v/>
      </c>
      <c r="AB4011" s="152" t="str">
        <f t="shared" si="1871"/>
        <v/>
      </c>
      <c r="AC4011" s="154" t="str">
        <f t="shared" si="1882"/>
        <v/>
      </c>
      <c r="AD4011" s="154" t="str">
        <f t="shared" si="1883"/>
        <v/>
      </c>
      <c r="AE4011" s="3" t="str">
        <f t="shared" si="1884"/>
        <v/>
      </c>
      <c r="AF4011" s="3" t="str">
        <f t="shared" si="1885"/>
        <v/>
      </c>
      <c r="AG4011" s="3" t="str">
        <f t="shared" si="1886"/>
        <v/>
      </c>
      <c r="AH4011" s="4" t="str">
        <f t="shared" si="1887"/>
        <v/>
      </c>
      <c r="AI4011" s="75" t="str">
        <f t="shared" si="1888"/>
        <v/>
      </c>
      <c r="AJ4011" s="75" t="str">
        <f t="shared" si="1889"/>
        <v/>
      </c>
    </row>
    <row r="4012" spans="1:36" ht="14.25">
      <c r="A4012" s="41" t="str">
        <f t="shared" si="1872"/>
        <v/>
      </c>
      <c r="B4012" s="150" t="str">
        <f>IF(ISNUMBER(A4012),INDEX('MetaTrader Import'!$H$13:$J$5893,TRUNC(((A4012-$A$39+1)-1)/3)+1,MOD((A4012-$A$39+1)-1,3)+1),"")</f>
        <v/>
      </c>
      <c r="C4012" s="43" t="str">
        <f t="shared" si="1873"/>
        <v/>
      </c>
      <c r="D4012" s="43" t="str">
        <f t="shared" ca="1" si="1863"/>
        <v/>
      </c>
      <c r="E4012" s="43" t="str">
        <f t="shared" si="1874"/>
        <v/>
      </c>
      <c r="F4012" s="43" t="str">
        <f t="shared" si="1875"/>
        <v/>
      </c>
      <c r="G4012" s="43" t="str">
        <f>IF(A4012&lt;&gt;"",IF(A4012&lt;Data!$G$11*0.25,$C$13/$G$32,IF(A4012&gt;Data!$G$11*0.25,$C$13,$C$13*10)),"")</f>
        <v/>
      </c>
      <c r="H4012" s="43" t="str">
        <f>IF(A4012&lt;&gt;"",IF(Data!$G$9="constant",$C$13,IF(Data!$G$9="squeeze",G4012,F4012)),"")</f>
        <v/>
      </c>
      <c r="I4012" s="38" t="str">
        <f ca="1">IF(ISNUMBER(A4012),NORMINV(RAND(),0,IF(AND(Data!$G$9="squeeze",A4012&lt;Data!$G$11*0.25),$H$32,1)*$C$30*$C$13)*($C$14*$C$12),"")</f>
        <v/>
      </c>
      <c r="J4012" s="42" t="str">
        <f ca="1">IFERROR(IF(Data!$C$6="Real",B4012,I4012+J4011+($C$14*$C$12)*(NORMINV(RAND(),$C$15,CHOOSE($G$13,$C$13,F4012,G4012)))),"")</f>
        <v/>
      </c>
      <c r="K4012" s="88" t="str">
        <f>IF(ISNUMBER(A4012), IF($G$16="fixed",$G$17,MIN(H4012*Data!$C$7*$C$16*0.5,$C$17*Data!$C$7))*$C$12,"")</f>
        <v/>
      </c>
      <c r="L4012" s="42" t="str">
        <f t="shared" ca="1" si="1890"/>
        <v/>
      </c>
      <c r="M4012" s="44" t="str">
        <f t="shared" ca="1" si="1891"/>
        <v/>
      </c>
      <c r="N4012" s="44" t="str">
        <f t="shared" ca="1" si="1892"/>
        <v/>
      </c>
      <c r="O4012" s="108" t="str">
        <f t="shared" si="1876"/>
        <v/>
      </c>
      <c r="P4012" s="102" t="str">
        <f t="shared" si="1877"/>
        <v/>
      </c>
      <c r="Q4012" s="102" t="str">
        <f t="shared" si="1878"/>
        <v/>
      </c>
      <c r="R4012" s="120" t="str">
        <f t="shared" si="1879"/>
        <v/>
      </c>
      <c r="S4012" s="54" t="str">
        <f t="shared" si="1880"/>
        <v/>
      </c>
      <c r="T4012" s="5" t="str">
        <f t="shared" si="1881"/>
        <v/>
      </c>
      <c r="U4012" s="152" t="str">
        <f t="shared" si="1864"/>
        <v/>
      </c>
      <c r="V4012" s="152" t="str">
        <f t="shared" si="1865"/>
        <v/>
      </c>
      <c r="W4012" s="153" t="str">
        <f t="shared" si="1866"/>
        <v/>
      </c>
      <c r="X4012" s="153" t="str">
        <f t="shared" si="1867"/>
        <v/>
      </c>
      <c r="Y4012" s="153" t="str">
        <f t="shared" si="1868"/>
        <v/>
      </c>
      <c r="Z4012" s="153" t="str">
        <f t="shared" si="1869"/>
        <v/>
      </c>
      <c r="AA4012" s="152" t="str">
        <f t="shared" si="1870"/>
        <v/>
      </c>
      <c r="AB4012" s="152" t="str">
        <f t="shared" si="1871"/>
        <v/>
      </c>
      <c r="AC4012" s="154" t="str">
        <f t="shared" si="1882"/>
        <v/>
      </c>
      <c r="AD4012" s="154" t="str">
        <f t="shared" si="1883"/>
        <v/>
      </c>
      <c r="AE4012" s="3" t="str">
        <f t="shared" si="1884"/>
        <v/>
      </c>
      <c r="AF4012" s="3" t="str">
        <f t="shared" si="1885"/>
        <v/>
      </c>
      <c r="AG4012" s="3" t="str">
        <f t="shared" si="1886"/>
        <v/>
      </c>
      <c r="AH4012" s="4" t="str">
        <f t="shared" si="1887"/>
        <v/>
      </c>
      <c r="AI4012" s="75" t="str">
        <f t="shared" si="1888"/>
        <v/>
      </c>
      <c r="AJ4012" s="75" t="str">
        <f t="shared" si="1889"/>
        <v/>
      </c>
    </row>
    <row r="4013" spans="1:36" ht="14.25">
      <c r="A4013" s="41" t="str">
        <f t="shared" si="1872"/>
        <v/>
      </c>
      <c r="B4013" s="150" t="str">
        <f>IF(ISNUMBER(A4013),INDEX('MetaTrader Import'!$H$13:$J$5893,TRUNC(((A4013-$A$39+1)-1)/3)+1,MOD((A4013-$A$39+1)-1,3)+1),"")</f>
        <v/>
      </c>
      <c r="C4013" s="43" t="str">
        <f t="shared" si="1873"/>
        <v/>
      </c>
      <c r="D4013" s="43" t="str">
        <f t="shared" ca="1" si="1863"/>
        <v/>
      </c>
      <c r="E4013" s="43" t="str">
        <f t="shared" si="1874"/>
        <v/>
      </c>
      <c r="F4013" s="43" t="str">
        <f t="shared" si="1875"/>
        <v/>
      </c>
      <c r="G4013" s="43" t="str">
        <f>IF(A4013&lt;&gt;"",IF(A4013&lt;Data!$G$11*0.25,$C$13/$G$32,IF(A4013&gt;Data!$G$11*0.25,$C$13,$C$13*10)),"")</f>
        <v/>
      </c>
      <c r="H4013" s="43" t="str">
        <f>IF(A4013&lt;&gt;"",IF(Data!$G$9="constant",$C$13,IF(Data!$G$9="squeeze",G4013,F4013)),"")</f>
        <v/>
      </c>
      <c r="I4013" s="38" t="str">
        <f ca="1">IF(ISNUMBER(A4013),NORMINV(RAND(),0,IF(AND(Data!$G$9="squeeze",A4013&lt;Data!$G$11*0.25),$H$32,1)*$C$30*$C$13)*($C$14*$C$12),"")</f>
        <v/>
      </c>
      <c r="J4013" s="42" t="str">
        <f ca="1">IFERROR(IF(Data!$C$6="Real",B4013,I4013+J4012+($C$14*$C$12)*(NORMINV(RAND(),$C$15,CHOOSE($G$13,$C$13,F4013,G4013)))),"")</f>
        <v/>
      </c>
      <c r="K4013" s="88" t="str">
        <f>IF(ISNUMBER(A4013), IF($G$16="fixed",$G$17,MIN(H4013*Data!$C$7*$C$16*0.5,$C$17*Data!$C$7))*$C$12,"")</f>
        <v/>
      </c>
      <c r="L4013" s="42" t="str">
        <f t="shared" ca="1" si="1890"/>
        <v/>
      </c>
      <c r="M4013" s="44" t="str">
        <f t="shared" ca="1" si="1891"/>
        <v/>
      </c>
      <c r="N4013" s="44" t="str">
        <f t="shared" ca="1" si="1892"/>
        <v/>
      </c>
      <c r="O4013" s="108" t="str">
        <f t="shared" si="1876"/>
        <v/>
      </c>
      <c r="P4013" s="102" t="str">
        <f t="shared" si="1877"/>
        <v/>
      </c>
      <c r="Q4013" s="102" t="str">
        <f t="shared" si="1878"/>
        <v/>
      </c>
      <c r="R4013" s="120" t="str">
        <f t="shared" si="1879"/>
        <v/>
      </c>
      <c r="S4013" s="54" t="str">
        <f t="shared" si="1880"/>
        <v/>
      </c>
      <c r="T4013" s="5" t="str">
        <f t="shared" si="1881"/>
        <v/>
      </c>
      <c r="U4013" s="152" t="str">
        <f t="shared" si="1864"/>
        <v/>
      </c>
      <c r="V4013" s="152" t="str">
        <f t="shared" si="1865"/>
        <v/>
      </c>
      <c r="W4013" s="153" t="str">
        <f t="shared" si="1866"/>
        <v/>
      </c>
      <c r="X4013" s="153" t="str">
        <f t="shared" si="1867"/>
        <v/>
      </c>
      <c r="Y4013" s="153" t="str">
        <f t="shared" si="1868"/>
        <v/>
      </c>
      <c r="Z4013" s="153" t="str">
        <f t="shared" si="1869"/>
        <v/>
      </c>
      <c r="AA4013" s="152" t="str">
        <f t="shared" si="1870"/>
        <v/>
      </c>
      <c r="AB4013" s="152" t="str">
        <f t="shared" si="1871"/>
        <v/>
      </c>
      <c r="AC4013" s="154" t="str">
        <f t="shared" si="1882"/>
        <v/>
      </c>
      <c r="AD4013" s="154" t="str">
        <f t="shared" si="1883"/>
        <v/>
      </c>
      <c r="AE4013" s="3" t="str">
        <f t="shared" si="1884"/>
        <v/>
      </c>
      <c r="AF4013" s="3" t="str">
        <f t="shared" si="1885"/>
        <v/>
      </c>
      <c r="AG4013" s="3" t="str">
        <f t="shared" si="1886"/>
        <v/>
      </c>
      <c r="AH4013" s="4" t="str">
        <f t="shared" si="1887"/>
        <v/>
      </c>
      <c r="AI4013" s="75" t="str">
        <f t="shared" si="1888"/>
        <v/>
      </c>
      <c r="AJ4013" s="75" t="str">
        <f t="shared" si="1889"/>
        <v/>
      </c>
    </row>
    <row r="4014" spans="1:36" ht="14.25">
      <c r="A4014" s="41" t="str">
        <f t="shared" si="1872"/>
        <v/>
      </c>
      <c r="B4014" s="150" t="str">
        <f>IF(ISNUMBER(A4014),INDEX('MetaTrader Import'!$H$13:$J$5893,TRUNC(((A4014-$A$39+1)-1)/3)+1,MOD((A4014-$A$39+1)-1,3)+1),"")</f>
        <v/>
      </c>
      <c r="C4014" s="43" t="str">
        <f t="shared" si="1873"/>
        <v/>
      </c>
      <c r="D4014" s="43" t="str">
        <f t="shared" ca="1" si="1863"/>
        <v/>
      </c>
      <c r="E4014" s="43" t="str">
        <f t="shared" si="1874"/>
        <v/>
      </c>
      <c r="F4014" s="43" t="str">
        <f t="shared" si="1875"/>
        <v/>
      </c>
      <c r="G4014" s="43" t="str">
        <f>IF(A4014&lt;&gt;"",IF(A4014&lt;Data!$G$11*0.25,$C$13/$G$32,IF(A4014&gt;Data!$G$11*0.25,$C$13,$C$13*10)),"")</f>
        <v/>
      </c>
      <c r="H4014" s="43" t="str">
        <f>IF(A4014&lt;&gt;"",IF(Data!$G$9="constant",$C$13,IF(Data!$G$9="squeeze",G4014,F4014)),"")</f>
        <v/>
      </c>
      <c r="I4014" s="38" t="str">
        <f ca="1">IF(ISNUMBER(A4014),NORMINV(RAND(),0,IF(AND(Data!$G$9="squeeze",A4014&lt;Data!$G$11*0.25),$H$32,1)*$C$30*$C$13)*($C$14*$C$12),"")</f>
        <v/>
      </c>
      <c r="J4014" s="42" t="str">
        <f ca="1">IFERROR(IF(Data!$C$6="Real",B4014,I4014+J4013+($C$14*$C$12)*(NORMINV(RAND(),$C$15,CHOOSE($G$13,$C$13,F4014,G4014)))),"")</f>
        <v/>
      </c>
      <c r="K4014" s="88" t="str">
        <f>IF(ISNUMBER(A4014), IF($G$16="fixed",$G$17,MIN(H4014*Data!$C$7*$C$16*0.5,$C$17*Data!$C$7))*$C$12,"")</f>
        <v/>
      </c>
      <c r="L4014" s="42" t="str">
        <f t="shared" ca="1" si="1890"/>
        <v/>
      </c>
      <c r="M4014" s="44" t="str">
        <f t="shared" ca="1" si="1891"/>
        <v/>
      </c>
      <c r="N4014" s="44" t="str">
        <f t="shared" ca="1" si="1892"/>
        <v/>
      </c>
      <c r="O4014" s="108" t="str">
        <f t="shared" si="1876"/>
        <v/>
      </c>
      <c r="P4014" s="102" t="str">
        <f t="shared" si="1877"/>
        <v/>
      </c>
      <c r="Q4014" s="102" t="str">
        <f t="shared" si="1878"/>
        <v/>
      </c>
      <c r="R4014" s="120" t="str">
        <f t="shared" si="1879"/>
        <v/>
      </c>
      <c r="S4014" s="54" t="str">
        <f t="shared" si="1880"/>
        <v/>
      </c>
      <c r="T4014" s="5" t="str">
        <f t="shared" si="1881"/>
        <v/>
      </c>
      <c r="U4014" s="152" t="str">
        <f t="shared" si="1864"/>
        <v/>
      </c>
      <c r="V4014" s="152" t="str">
        <f t="shared" si="1865"/>
        <v/>
      </c>
      <c r="W4014" s="153" t="str">
        <f t="shared" si="1866"/>
        <v/>
      </c>
      <c r="X4014" s="153" t="str">
        <f t="shared" si="1867"/>
        <v/>
      </c>
      <c r="Y4014" s="153" t="str">
        <f t="shared" si="1868"/>
        <v/>
      </c>
      <c r="Z4014" s="153" t="str">
        <f t="shared" si="1869"/>
        <v/>
      </c>
      <c r="AA4014" s="152" t="str">
        <f t="shared" si="1870"/>
        <v/>
      </c>
      <c r="AB4014" s="152" t="str">
        <f t="shared" si="1871"/>
        <v/>
      </c>
      <c r="AC4014" s="154" t="str">
        <f t="shared" si="1882"/>
        <v/>
      </c>
      <c r="AD4014" s="154" t="str">
        <f t="shared" si="1883"/>
        <v/>
      </c>
      <c r="AE4014" s="3" t="str">
        <f t="shared" si="1884"/>
        <v/>
      </c>
      <c r="AF4014" s="3" t="str">
        <f t="shared" si="1885"/>
        <v/>
      </c>
      <c r="AG4014" s="3" t="str">
        <f t="shared" si="1886"/>
        <v/>
      </c>
      <c r="AH4014" s="4" t="str">
        <f t="shared" si="1887"/>
        <v/>
      </c>
      <c r="AI4014" s="75" t="str">
        <f t="shared" si="1888"/>
        <v/>
      </c>
      <c r="AJ4014" s="75" t="str">
        <f t="shared" si="1889"/>
        <v/>
      </c>
    </row>
    <row r="4015" spans="1:36" ht="14.25">
      <c r="A4015" s="41" t="str">
        <f t="shared" si="1872"/>
        <v/>
      </c>
      <c r="B4015" s="150" t="str">
        <f>IF(ISNUMBER(A4015),INDEX('MetaTrader Import'!$H$13:$J$5893,TRUNC(((A4015-$A$39+1)-1)/3)+1,MOD((A4015-$A$39+1)-1,3)+1),"")</f>
        <v/>
      </c>
      <c r="C4015" s="43" t="str">
        <f t="shared" si="1873"/>
        <v/>
      </c>
      <c r="D4015" s="43" t="str">
        <f t="shared" ca="1" si="1863"/>
        <v/>
      </c>
      <c r="E4015" s="43" t="str">
        <f t="shared" si="1874"/>
        <v/>
      </c>
      <c r="F4015" s="43" t="str">
        <f t="shared" si="1875"/>
        <v/>
      </c>
      <c r="G4015" s="43" t="str">
        <f>IF(A4015&lt;&gt;"",IF(A4015&lt;Data!$G$11*0.25,$C$13/$G$32,IF(A4015&gt;Data!$G$11*0.25,$C$13,$C$13*10)),"")</f>
        <v/>
      </c>
      <c r="H4015" s="43" t="str">
        <f>IF(A4015&lt;&gt;"",IF(Data!$G$9="constant",$C$13,IF(Data!$G$9="squeeze",G4015,F4015)),"")</f>
        <v/>
      </c>
      <c r="I4015" s="38" t="str">
        <f ca="1">IF(ISNUMBER(A4015),NORMINV(RAND(),0,IF(AND(Data!$G$9="squeeze",A4015&lt;Data!$G$11*0.25),$H$32,1)*$C$30*$C$13)*($C$14*$C$12),"")</f>
        <v/>
      </c>
      <c r="J4015" s="42" t="str">
        <f ca="1">IFERROR(IF(Data!$C$6="Real",B4015,I4015+J4014+($C$14*$C$12)*(NORMINV(RAND(),$C$15,CHOOSE($G$13,$C$13,F4015,G4015)))),"")</f>
        <v/>
      </c>
      <c r="K4015" s="88" t="str">
        <f>IF(ISNUMBER(A4015), IF($G$16="fixed",$G$17,MIN(H4015*Data!$C$7*$C$16*0.5,$C$17*Data!$C$7))*$C$12,"")</f>
        <v/>
      </c>
      <c r="L4015" s="42" t="str">
        <f t="shared" ca="1" si="1890"/>
        <v/>
      </c>
      <c r="M4015" s="44" t="str">
        <f t="shared" ca="1" si="1891"/>
        <v/>
      </c>
      <c r="N4015" s="44" t="str">
        <f t="shared" ca="1" si="1892"/>
        <v/>
      </c>
      <c r="O4015" s="108" t="str">
        <f t="shared" si="1876"/>
        <v/>
      </c>
      <c r="P4015" s="102" t="str">
        <f t="shared" si="1877"/>
        <v/>
      </c>
      <c r="Q4015" s="102" t="str">
        <f t="shared" si="1878"/>
        <v/>
      </c>
      <c r="R4015" s="120" t="str">
        <f t="shared" si="1879"/>
        <v/>
      </c>
      <c r="S4015" s="54" t="str">
        <f t="shared" si="1880"/>
        <v/>
      </c>
      <c r="T4015" s="5" t="str">
        <f t="shared" si="1881"/>
        <v/>
      </c>
      <c r="U4015" s="152" t="str">
        <f t="shared" si="1864"/>
        <v/>
      </c>
      <c r="V4015" s="152" t="str">
        <f t="shared" si="1865"/>
        <v/>
      </c>
      <c r="W4015" s="153" t="str">
        <f t="shared" si="1866"/>
        <v/>
      </c>
      <c r="X4015" s="153" t="str">
        <f t="shared" si="1867"/>
        <v/>
      </c>
      <c r="Y4015" s="153" t="str">
        <f t="shared" si="1868"/>
        <v/>
      </c>
      <c r="Z4015" s="153" t="str">
        <f t="shared" si="1869"/>
        <v/>
      </c>
      <c r="AA4015" s="152" t="str">
        <f t="shared" si="1870"/>
        <v/>
      </c>
      <c r="AB4015" s="152" t="str">
        <f t="shared" si="1871"/>
        <v/>
      </c>
      <c r="AC4015" s="154" t="str">
        <f t="shared" si="1882"/>
        <v/>
      </c>
      <c r="AD4015" s="154" t="str">
        <f t="shared" si="1883"/>
        <v/>
      </c>
      <c r="AE4015" s="3" t="str">
        <f t="shared" si="1884"/>
        <v/>
      </c>
      <c r="AF4015" s="3" t="str">
        <f t="shared" si="1885"/>
        <v/>
      </c>
      <c r="AG4015" s="3" t="str">
        <f t="shared" si="1886"/>
        <v/>
      </c>
      <c r="AH4015" s="4" t="str">
        <f t="shared" si="1887"/>
        <v/>
      </c>
      <c r="AI4015" s="75" t="str">
        <f t="shared" si="1888"/>
        <v/>
      </c>
      <c r="AJ4015" s="75" t="str">
        <f t="shared" si="1889"/>
        <v/>
      </c>
    </row>
    <row r="4016" spans="1:36" ht="14.25">
      <c r="A4016" s="41" t="str">
        <f t="shared" si="1872"/>
        <v/>
      </c>
      <c r="B4016" s="150" t="str">
        <f>IF(ISNUMBER(A4016),INDEX('MetaTrader Import'!$H$13:$J$5893,TRUNC(((A4016-$A$39+1)-1)/3)+1,MOD((A4016-$A$39+1)-1,3)+1),"")</f>
        <v/>
      </c>
      <c r="C4016" s="43" t="str">
        <f t="shared" si="1873"/>
        <v/>
      </c>
      <c r="D4016" s="43" t="str">
        <f t="shared" ca="1" si="1863"/>
        <v/>
      </c>
      <c r="E4016" s="43" t="str">
        <f t="shared" si="1874"/>
        <v/>
      </c>
      <c r="F4016" s="43" t="str">
        <f t="shared" si="1875"/>
        <v/>
      </c>
      <c r="G4016" s="43" t="str">
        <f>IF(A4016&lt;&gt;"",IF(A4016&lt;Data!$G$11*0.25,$C$13/$G$32,IF(A4016&gt;Data!$G$11*0.25,$C$13,$C$13*10)),"")</f>
        <v/>
      </c>
      <c r="H4016" s="43" t="str">
        <f>IF(A4016&lt;&gt;"",IF(Data!$G$9="constant",$C$13,IF(Data!$G$9="squeeze",G4016,F4016)),"")</f>
        <v/>
      </c>
      <c r="I4016" s="38" t="str">
        <f ca="1">IF(ISNUMBER(A4016),NORMINV(RAND(),0,IF(AND(Data!$G$9="squeeze",A4016&lt;Data!$G$11*0.25),$H$32,1)*$C$30*$C$13)*($C$14*$C$12),"")</f>
        <v/>
      </c>
      <c r="J4016" s="42" t="str">
        <f ca="1">IFERROR(IF(Data!$C$6="Real",B4016,I4016+J4015+($C$14*$C$12)*(NORMINV(RAND(),$C$15,CHOOSE($G$13,$C$13,F4016,G4016)))),"")</f>
        <v/>
      </c>
      <c r="K4016" s="88" t="str">
        <f>IF(ISNUMBER(A4016), IF($G$16="fixed",$G$17,MIN(H4016*Data!$C$7*$C$16*0.5,$C$17*Data!$C$7))*$C$12,"")</f>
        <v/>
      </c>
      <c r="L4016" s="42" t="str">
        <f t="shared" ca="1" si="1890"/>
        <v/>
      </c>
      <c r="M4016" s="44" t="str">
        <f t="shared" ca="1" si="1891"/>
        <v/>
      </c>
      <c r="N4016" s="44" t="str">
        <f t="shared" ca="1" si="1892"/>
        <v/>
      </c>
      <c r="O4016" s="108" t="str">
        <f t="shared" si="1876"/>
        <v/>
      </c>
      <c r="P4016" s="102" t="str">
        <f t="shared" si="1877"/>
        <v/>
      </c>
      <c r="Q4016" s="102" t="str">
        <f t="shared" si="1878"/>
        <v/>
      </c>
      <c r="R4016" s="120" t="str">
        <f t="shared" si="1879"/>
        <v/>
      </c>
      <c r="S4016" s="54" t="str">
        <f t="shared" si="1880"/>
        <v/>
      </c>
      <c r="T4016" s="5" t="str">
        <f t="shared" si="1881"/>
        <v/>
      </c>
      <c r="U4016" s="152" t="str">
        <f t="shared" si="1864"/>
        <v/>
      </c>
      <c r="V4016" s="152" t="str">
        <f t="shared" si="1865"/>
        <v/>
      </c>
      <c r="W4016" s="153" t="str">
        <f t="shared" si="1866"/>
        <v/>
      </c>
      <c r="X4016" s="153" t="str">
        <f t="shared" si="1867"/>
        <v/>
      </c>
      <c r="Y4016" s="153" t="str">
        <f t="shared" si="1868"/>
        <v/>
      </c>
      <c r="Z4016" s="153" t="str">
        <f t="shared" si="1869"/>
        <v/>
      </c>
      <c r="AA4016" s="152" t="str">
        <f t="shared" si="1870"/>
        <v/>
      </c>
      <c r="AB4016" s="152" t="str">
        <f t="shared" si="1871"/>
        <v/>
      </c>
      <c r="AC4016" s="154" t="str">
        <f t="shared" si="1882"/>
        <v/>
      </c>
      <c r="AD4016" s="154" t="str">
        <f t="shared" si="1883"/>
        <v/>
      </c>
      <c r="AE4016" s="3" t="str">
        <f t="shared" si="1884"/>
        <v/>
      </c>
      <c r="AF4016" s="3" t="str">
        <f t="shared" si="1885"/>
        <v/>
      </c>
      <c r="AG4016" s="3" t="str">
        <f t="shared" si="1886"/>
        <v/>
      </c>
      <c r="AH4016" s="4" t="str">
        <f t="shared" si="1887"/>
        <v/>
      </c>
      <c r="AI4016" s="75" t="str">
        <f t="shared" si="1888"/>
        <v/>
      </c>
      <c r="AJ4016" s="75" t="str">
        <f t="shared" si="1889"/>
        <v/>
      </c>
    </row>
    <row r="4017" spans="1:36" ht="14.25">
      <c r="A4017" s="41" t="str">
        <f t="shared" si="1872"/>
        <v/>
      </c>
      <c r="B4017" s="150" t="str">
        <f>IF(ISNUMBER(A4017),INDEX('MetaTrader Import'!$H$13:$J$5893,TRUNC(((A4017-$A$39+1)-1)/3)+1,MOD((A4017-$A$39+1)-1,3)+1),"")</f>
        <v/>
      </c>
      <c r="C4017" s="43" t="str">
        <f t="shared" si="1873"/>
        <v/>
      </c>
      <c r="D4017" s="43" t="str">
        <f t="shared" ca="1" si="1863"/>
        <v/>
      </c>
      <c r="E4017" s="43" t="str">
        <f t="shared" si="1874"/>
        <v/>
      </c>
      <c r="F4017" s="43" t="str">
        <f t="shared" si="1875"/>
        <v/>
      </c>
      <c r="G4017" s="43" t="str">
        <f>IF(A4017&lt;&gt;"",IF(A4017&lt;Data!$G$11*0.25,$C$13/$G$32,IF(A4017&gt;Data!$G$11*0.25,$C$13,$C$13*10)),"")</f>
        <v/>
      </c>
      <c r="H4017" s="43" t="str">
        <f>IF(A4017&lt;&gt;"",IF(Data!$G$9="constant",$C$13,IF(Data!$G$9="squeeze",G4017,F4017)),"")</f>
        <v/>
      </c>
      <c r="I4017" s="38" t="str">
        <f ca="1">IF(ISNUMBER(A4017),NORMINV(RAND(),0,IF(AND(Data!$G$9="squeeze",A4017&lt;Data!$G$11*0.25),$H$32,1)*$C$30*$C$13)*($C$14*$C$12),"")</f>
        <v/>
      </c>
      <c r="J4017" s="42" t="str">
        <f ca="1">IFERROR(IF(Data!$C$6="Real",B4017,I4017+J4016+($C$14*$C$12)*(NORMINV(RAND(),$C$15,CHOOSE($G$13,$C$13,F4017,G4017)))),"")</f>
        <v/>
      </c>
      <c r="K4017" s="88" t="str">
        <f>IF(ISNUMBER(A4017), IF($G$16="fixed",$G$17,MIN(H4017*Data!$C$7*$C$16*0.5,$C$17*Data!$C$7))*$C$12,"")</f>
        <v/>
      </c>
      <c r="L4017" s="42" t="str">
        <f t="shared" ca="1" si="1890"/>
        <v/>
      </c>
      <c r="M4017" s="44" t="str">
        <f t="shared" ca="1" si="1891"/>
        <v/>
      </c>
      <c r="N4017" s="44" t="str">
        <f t="shared" ca="1" si="1892"/>
        <v/>
      </c>
      <c r="O4017" s="108" t="str">
        <f t="shared" si="1876"/>
        <v/>
      </c>
      <c r="P4017" s="102" t="str">
        <f t="shared" si="1877"/>
        <v/>
      </c>
      <c r="Q4017" s="102" t="str">
        <f t="shared" si="1878"/>
        <v/>
      </c>
      <c r="R4017" s="120" t="str">
        <f t="shared" si="1879"/>
        <v/>
      </c>
      <c r="S4017" s="54" t="str">
        <f t="shared" si="1880"/>
        <v/>
      </c>
      <c r="T4017" s="5" t="str">
        <f t="shared" si="1881"/>
        <v/>
      </c>
      <c r="U4017" s="152" t="str">
        <f t="shared" si="1864"/>
        <v/>
      </c>
      <c r="V4017" s="152" t="str">
        <f t="shared" si="1865"/>
        <v/>
      </c>
      <c r="W4017" s="153" t="str">
        <f t="shared" si="1866"/>
        <v/>
      </c>
      <c r="X4017" s="153" t="str">
        <f t="shared" si="1867"/>
        <v/>
      </c>
      <c r="Y4017" s="153" t="str">
        <f t="shared" si="1868"/>
        <v/>
      </c>
      <c r="Z4017" s="153" t="str">
        <f t="shared" si="1869"/>
        <v/>
      </c>
      <c r="AA4017" s="152" t="str">
        <f t="shared" si="1870"/>
        <v/>
      </c>
      <c r="AB4017" s="152" t="str">
        <f t="shared" si="1871"/>
        <v/>
      </c>
      <c r="AC4017" s="154" t="str">
        <f t="shared" si="1882"/>
        <v/>
      </c>
      <c r="AD4017" s="154" t="str">
        <f t="shared" si="1883"/>
        <v/>
      </c>
      <c r="AE4017" s="3" t="str">
        <f t="shared" si="1884"/>
        <v/>
      </c>
      <c r="AF4017" s="3" t="str">
        <f t="shared" si="1885"/>
        <v/>
      </c>
      <c r="AG4017" s="3" t="str">
        <f t="shared" si="1886"/>
        <v/>
      </c>
      <c r="AH4017" s="4" t="str">
        <f t="shared" si="1887"/>
        <v/>
      </c>
      <c r="AI4017" s="75" t="str">
        <f t="shared" si="1888"/>
        <v/>
      </c>
      <c r="AJ4017" s="75" t="str">
        <f t="shared" si="1889"/>
        <v/>
      </c>
    </row>
    <row r="4018" spans="1:36" ht="14.25">
      <c r="A4018" s="41" t="str">
        <f t="shared" si="1872"/>
        <v/>
      </c>
      <c r="B4018" s="150" t="str">
        <f>IF(ISNUMBER(A4018),INDEX('MetaTrader Import'!$H$13:$J$5893,TRUNC(((A4018-$A$39+1)-1)/3)+1,MOD((A4018-$A$39+1)-1,3)+1),"")</f>
        <v/>
      </c>
      <c r="C4018" s="43" t="str">
        <f t="shared" si="1873"/>
        <v/>
      </c>
      <c r="D4018" s="43" t="str">
        <f t="shared" ca="1" si="1863"/>
        <v/>
      </c>
      <c r="E4018" s="43" t="str">
        <f t="shared" si="1874"/>
        <v/>
      </c>
      <c r="F4018" s="43" t="str">
        <f t="shared" si="1875"/>
        <v/>
      </c>
      <c r="G4018" s="43" t="str">
        <f>IF(A4018&lt;&gt;"",IF(A4018&lt;Data!$G$11*0.25,$C$13/$G$32,IF(A4018&gt;Data!$G$11*0.25,$C$13,$C$13*10)),"")</f>
        <v/>
      </c>
      <c r="H4018" s="43" t="str">
        <f>IF(A4018&lt;&gt;"",IF(Data!$G$9="constant",$C$13,IF(Data!$G$9="squeeze",G4018,F4018)),"")</f>
        <v/>
      </c>
      <c r="I4018" s="38" t="str">
        <f ca="1">IF(ISNUMBER(A4018),NORMINV(RAND(),0,IF(AND(Data!$G$9="squeeze",A4018&lt;Data!$G$11*0.25),$H$32,1)*$C$30*$C$13)*($C$14*$C$12),"")</f>
        <v/>
      </c>
      <c r="J4018" s="42" t="str">
        <f ca="1">IFERROR(IF(Data!$C$6="Real",B4018,I4018+J4017+($C$14*$C$12)*(NORMINV(RAND(),$C$15,CHOOSE($G$13,$C$13,F4018,G4018)))),"")</f>
        <v/>
      </c>
      <c r="K4018" s="88" t="str">
        <f>IF(ISNUMBER(A4018), IF($G$16="fixed",$G$17,MIN(H4018*Data!$C$7*$C$16*0.5,$C$17*Data!$C$7))*$C$12,"")</f>
        <v/>
      </c>
      <c r="L4018" s="42" t="str">
        <f t="shared" ca="1" si="1890"/>
        <v/>
      </c>
      <c r="M4018" s="44" t="str">
        <f t="shared" ca="1" si="1891"/>
        <v/>
      </c>
      <c r="N4018" s="44" t="str">
        <f t="shared" ca="1" si="1892"/>
        <v/>
      </c>
      <c r="O4018" s="108" t="str">
        <f t="shared" si="1876"/>
        <v/>
      </c>
      <c r="P4018" s="102" t="str">
        <f t="shared" si="1877"/>
        <v/>
      </c>
      <c r="Q4018" s="102" t="str">
        <f t="shared" si="1878"/>
        <v/>
      </c>
      <c r="R4018" s="120" t="str">
        <f t="shared" si="1879"/>
        <v/>
      </c>
      <c r="S4018" s="54" t="str">
        <f t="shared" si="1880"/>
        <v/>
      </c>
      <c r="T4018" s="5" t="str">
        <f t="shared" si="1881"/>
        <v/>
      </c>
      <c r="U4018" s="152" t="str">
        <f t="shared" si="1864"/>
        <v/>
      </c>
      <c r="V4018" s="152" t="str">
        <f t="shared" si="1865"/>
        <v/>
      </c>
      <c r="W4018" s="153" t="str">
        <f t="shared" si="1866"/>
        <v/>
      </c>
      <c r="X4018" s="153" t="str">
        <f t="shared" si="1867"/>
        <v/>
      </c>
      <c r="Y4018" s="153" t="str">
        <f t="shared" si="1868"/>
        <v/>
      </c>
      <c r="Z4018" s="153" t="str">
        <f t="shared" si="1869"/>
        <v/>
      </c>
      <c r="AA4018" s="152" t="str">
        <f t="shared" si="1870"/>
        <v/>
      </c>
      <c r="AB4018" s="152" t="str">
        <f t="shared" si="1871"/>
        <v/>
      </c>
      <c r="AC4018" s="154" t="str">
        <f t="shared" si="1882"/>
        <v/>
      </c>
      <c r="AD4018" s="154" t="str">
        <f t="shared" si="1883"/>
        <v/>
      </c>
      <c r="AE4018" s="3" t="str">
        <f t="shared" si="1884"/>
        <v/>
      </c>
      <c r="AF4018" s="3" t="str">
        <f t="shared" si="1885"/>
        <v/>
      </c>
      <c r="AG4018" s="3" t="str">
        <f t="shared" si="1886"/>
        <v/>
      </c>
      <c r="AH4018" s="4" t="str">
        <f t="shared" si="1887"/>
        <v/>
      </c>
      <c r="AI4018" s="75" t="str">
        <f t="shared" si="1888"/>
        <v/>
      </c>
      <c r="AJ4018" s="75" t="str">
        <f t="shared" si="1889"/>
        <v/>
      </c>
    </row>
    <row r="4019" spans="1:36" ht="14.25">
      <c r="A4019" s="41" t="str">
        <f t="shared" si="1872"/>
        <v/>
      </c>
      <c r="B4019" s="150" t="str">
        <f>IF(ISNUMBER(A4019),INDEX('MetaTrader Import'!$H$13:$J$5893,TRUNC(((A4019-$A$39+1)-1)/3)+1,MOD((A4019-$A$39+1)-1,3)+1),"")</f>
        <v/>
      </c>
      <c r="C4019" s="43" t="str">
        <f t="shared" si="1873"/>
        <v/>
      </c>
      <c r="D4019" s="43" t="str">
        <f t="shared" ca="1" si="1863"/>
        <v/>
      </c>
      <c r="E4019" s="43" t="str">
        <f t="shared" si="1874"/>
        <v/>
      </c>
      <c r="F4019" s="43" t="str">
        <f t="shared" si="1875"/>
        <v/>
      </c>
      <c r="G4019" s="43" t="str">
        <f>IF(A4019&lt;&gt;"",IF(A4019&lt;Data!$G$11*0.25,$C$13/$G$32,IF(A4019&gt;Data!$G$11*0.25,$C$13,$C$13*10)),"")</f>
        <v/>
      </c>
      <c r="H4019" s="43" t="str">
        <f>IF(A4019&lt;&gt;"",IF(Data!$G$9="constant",$C$13,IF(Data!$G$9="squeeze",G4019,F4019)),"")</f>
        <v/>
      </c>
      <c r="I4019" s="38" t="str">
        <f ca="1">IF(ISNUMBER(A4019),NORMINV(RAND(),0,IF(AND(Data!$G$9="squeeze",A4019&lt;Data!$G$11*0.25),$H$32,1)*$C$30*$C$13)*($C$14*$C$12),"")</f>
        <v/>
      </c>
      <c r="J4019" s="42" t="str">
        <f ca="1">IFERROR(IF(Data!$C$6="Real",B4019,I4019+J4018+($C$14*$C$12)*(NORMINV(RAND(),$C$15,CHOOSE($G$13,$C$13,F4019,G4019)))),"")</f>
        <v/>
      </c>
      <c r="K4019" s="88" t="str">
        <f>IF(ISNUMBER(A4019), IF($G$16="fixed",$G$17,MIN(H4019*Data!$C$7*$C$16*0.5,$C$17*Data!$C$7))*$C$12,"")</f>
        <v/>
      </c>
      <c r="L4019" s="42" t="str">
        <f t="shared" ca="1" si="1890"/>
        <v/>
      </c>
      <c r="M4019" s="44" t="str">
        <f t="shared" ca="1" si="1891"/>
        <v/>
      </c>
      <c r="N4019" s="44" t="str">
        <f t="shared" ca="1" si="1892"/>
        <v/>
      </c>
      <c r="O4019" s="108" t="str">
        <f t="shared" si="1876"/>
        <v/>
      </c>
      <c r="P4019" s="102" t="str">
        <f t="shared" si="1877"/>
        <v/>
      </c>
      <c r="Q4019" s="102" t="str">
        <f t="shared" si="1878"/>
        <v/>
      </c>
      <c r="R4019" s="120" t="str">
        <f t="shared" si="1879"/>
        <v/>
      </c>
      <c r="S4019" s="54" t="str">
        <f t="shared" si="1880"/>
        <v/>
      </c>
      <c r="T4019" s="5" t="str">
        <f t="shared" si="1881"/>
        <v/>
      </c>
      <c r="U4019" s="152" t="str">
        <f t="shared" si="1864"/>
        <v/>
      </c>
      <c r="V4019" s="152" t="str">
        <f t="shared" si="1865"/>
        <v/>
      </c>
      <c r="W4019" s="153" t="str">
        <f t="shared" si="1866"/>
        <v/>
      </c>
      <c r="X4019" s="153" t="str">
        <f t="shared" si="1867"/>
        <v/>
      </c>
      <c r="Y4019" s="153" t="str">
        <f t="shared" si="1868"/>
        <v/>
      </c>
      <c r="Z4019" s="153" t="str">
        <f t="shared" si="1869"/>
        <v/>
      </c>
      <c r="AA4019" s="152" t="str">
        <f t="shared" si="1870"/>
        <v/>
      </c>
      <c r="AB4019" s="152" t="str">
        <f t="shared" si="1871"/>
        <v/>
      </c>
      <c r="AC4019" s="154" t="str">
        <f t="shared" si="1882"/>
        <v/>
      </c>
      <c r="AD4019" s="154" t="str">
        <f t="shared" si="1883"/>
        <v/>
      </c>
      <c r="AE4019" s="3" t="str">
        <f t="shared" si="1884"/>
        <v/>
      </c>
      <c r="AF4019" s="3" t="str">
        <f t="shared" si="1885"/>
        <v/>
      </c>
      <c r="AG4019" s="3" t="str">
        <f t="shared" si="1886"/>
        <v/>
      </c>
      <c r="AH4019" s="4" t="str">
        <f t="shared" si="1887"/>
        <v/>
      </c>
      <c r="AI4019" s="75" t="str">
        <f t="shared" si="1888"/>
        <v/>
      </c>
      <c r="AJ4019" s="75" t="str">
        <f t="shared" si="1889"/>
        <v/>
      </c>
    </row>
    <row r="4020" spans="1:36" ht="14.25">
      <c r="A4020" s="41" t="str">
        <f t="shared" si="1872"/>
        <v/>
      </c>
      <c r="B4020" s="150" t="str">
        <f>IF(ISNUMBER(A4020),INDEX('MetaTrader Import'!$H$13:$J$5893,TRUNC(((A4020-$A$39+1)-1)/3)+1,MOD((A4020-$A$39+1)-1,3)+1),"")</f>
        <v/>
      </c>
      <c r="C4020" s="43" t="str">
        <f t="shared" si="1873"/>
        <v/>
      </c>
      <c r="D4020" s="43" t="str">
        <f t="shared" ca="1" si="1863"/>
        <v/>
      </c>
      <c r="E4020" s="43" t="str">
        <f t="shared" si="1874"/>
        <v/>
      </c>
      <c r="F4020" s="43" t="str">
        <f t="shared" si="1875"/>
        <v/>
      </c>
      <c r="G4020" s="43" t="str">
        <f>IF(A4020&lt;&gt;"",IF(A4020&lt;Data!$G$11*0.25,$C$13/$G$32,IF(A4020&gt;Data!$G$11*0.25,$C$13,$C$13*10)),"")</f>
        <v/>
      </c>
      <c r="H4020" s="43" t="str">
        <f>IF(A4020&lt;&gt;"",IF(Data!$G$9="constant",$C$13,IF(Data!$G$9="squeeze",G4020,F4020)),"")</f>
        <v/>
      </c>
      <c r="I4020" s="38" t="str">
        <f ca="1">IF(ISNUMBER(A4020),NORMINV(RAND(),0,IF(AND(Data!$G$9="squeeze",A4020&lt;Data!$G$11*0.25),$H$32,1)*$C$30*$C$13)*($C$14*$C$12),"")</f>
        <v/>
      </c>
      <c r="J4020" s="42" t="str">
        <f ca="1">IFERROR(IF(Data!$C$6="Real",B4020,I4020+J4019+($C$14*$C$12)*(NORMINV(RAND(),$C$15,CHOOSE($G$13,$C$13,F4020,G4020)))),"")</f>
        <v/>
      </c>
      <c r="K4020" s="88" t="str">
        <f>IF(ISNUMBER(A4020), IF($G$16="fixed",$G$17,MIN(H4020*Data!$C$7*$C$16*0.5,$C$17*Data!$C$7))*$C$12,"")</f>
        <v/>
      </c>
      <c r="L4020" s="42" t="str">
        <f t="shared" ca="1" si="1890"/>
        <v/>
      </c>
      <c r="M4020" s="44" t="str">
        <f t="shared" ca="1" si="1891"/>
        <v/>
      </c>
      <c r="N4020" s="44" t="str">
        <f t="shared" ca="1" si="1892"/>
        <v/>
      </c>
      <c r="O4020" s="108" t="str">
        <f t="shared" si="1876"/>
        <v/>
      </c>
      <c r="P4020" s="102" t="str">
        <f t="shared" si="1877"/>
        <v/>
      </c>
      <c r="Q4020" s="102" t="str">
        <f t="shared" si="1878"/>
        <v/>
      </c>
      <c r="R4020" s="120" t="str">
        <f t="shared" si="1879"/>
        <v/>
      </c>
      <c r="S4020" s="54" t="str">
        <f t="shared" si="1880"/>
        <v/>
      </c>
      <c r="T4020" s="5" t="str">
        <f t="shared" si="1881"/>
        <v/>
      </c>
      <c r="U4020" s="152" t="str">
        <f t="shared" si="1864"/>
        <v/>
      </c>
      <c r="V4020" s="152" t="str">
        <f t="shared" si="1865"/>
        <v/>
      </c>
      <c r="W4020" s="153" t="str">
        <f t="shared" si="1866"/>
        <v/>
      </c>
      <c r="X4020" s="153" t="str">
        <f t="shared" si="1867"/>
        <v/>
      </c>
      <c r="Y4020" s="153" t="str">
        <f t="shared" si="1868"/>
        <v/>
      </c>
      <c r="Z4020" s="153" t="str">
        <f t="shared" si="1869"/>
        <v/>
      </c>
      <c r="AA4020" s="152" t="str">
        <f t="shared" si="1870"/>
        <v/>
      </c>
      <c r="AB4020" s="152" t="str">
        <f t="shared" si="1871"/>
        <v/>
      </c>
      <c r="AC4020" s="154" t="str">
        <f t="shared" si="1882"/>
        <v/>
      </c>
      <c r="AD4020" s="154" t="str">
        <f t="shared" si="1883"/>
        <v/>
      </c>
      <c r="AE4020" s="3" t="str">
        <f t="shared" si="1884"/>
        <v/>
      </c>
      <c r="AF4020" s="3" t="str">
        <f t="shared" si="1885"/>
        <v/>
      </c>
      <c r="AG4020" s="3" t="str">
        <f t="shared" si="1886"/>
        <v/>
      </c>
      <c r="AH4020" s="4" t="str">
        <f t="shared" si="1887"/>
        <v/>
      </c>
      <c r="AI4020" s="75" t="str">
        <f t="shared" si="1888"/>
        <v/>
      </c>
      <c r="AJ4020" s="75" t="str">
        <f t="shared" si="1889"/>
        <v/>
      </c>
    </row>
    <row r="4021" spans="1:36" ht="14.25">
      <c r="A4021" s="41" t="str">
        <f t="shared" si="1872"/>
        <v/>
      </c>
      <c r="B4021" s="150" t="str">
        <f>IF(ISNUMBER(A4021),INDEX('MetaTrader Import'!$H$13:$J$5893,TRUNC(((A4021-$A$39+1)-1)/3)+1,MOD((A4021-$A$39+1)-1,3)+1),"")</f>
        <v/>
      </c>
      <c r="C4021" s="43" t="str">
        <f t="shared" si="1873"/>
        <v/>
      </c>
      <c r="D4021" s="43" t="str">
        <f t="shared" ca="1" si="1863"/>
        <v/>
      </c>
      <c r="E4021" s="43" t="str">
        <f t="shared" si="1874"/>
        <v/>
      </c>
      <c r="F4021" s="43" t="str">
        <f t="shared" si="1875"/>
        <v/>
      </c>
      <c r="G4021" s="43" t="str">
        <f>IF(A4021&lt;&gt;"",IF(A4021&lt;Data!$G$11*0.25,$C$13/$G$32,IF(A4021&gt;Data!$G$11*0.25,$C$13,$C$13*10)),"")</f>
        <v/>
      </c>
      <c r="H4021" s="43" t="str">
        <f>IF(A4021&lt;&gt;"",IF(Data!$G$9="constant",$C$13,IF(Data!$G$9="squeeze",G4021,F4021)),"")</f>
        <v/>
      </c>
      <c r="I4021" s="38" t="str">
        <f ca="1">IF(ISNUMBER(A4021),NORMINV(RAND(),0,IF(AND(Data!$G$9="squeeze",A4021&lt;Data!$G$11*0.25),$H$32,1)*$C$30*$C$13)*($C$14*$C$12),"")</f>
        <v/>
      </c>
      <c r="J4021" s="42" t="str">
        <f ca="1">IFERROR(IF(Data!$C$6="Real",B4021,I4021+J4020+($C$14*$C$12)*(NORMINV(RAND(),$C$15,CHOOSE($G$13,$C$13,F4021,G4021)))),"")</f>
        <v/>
      </c>
      <c r="K4021" s="88" t="str">
        <f>IF(ISNUMBER(A4021), IF($G$16="fixed",$G$17,MIN(H4021*Data!$C$7*$C$16*0.5,$C$17*Data!$C$7))*$C$12,"")</f>
        <v/>
      </c>
      <c r="L4021" s="42" t="str">
        <f t="shared" ca="1" si="1890"/>
        <v/>
      </c>
      <c r="M4021" s="44" t="str">
        <f t="shared" ca="1" si="1891"/>
        <v/>
      </c>
      <c r="N4021" s="44" t="str">
        <f t="shared" ca="1" si="1892"/>
        <v/>
      </c>
      <c r="O4021" s="108" t="str">
        <f t="shared" si="1876"/>
        <v/>
      </c>
      <c r="P4021" s="102" t="str">
        <f t="shared" si="1877"/>
        <v/>
      </c>
      <c r="Q4021" s="102" t="str">
        <f t="shared" si="1878"/>
        <v/>
      </c>
      <c r="R4021" s="120" t="str">
        <f t="shared" si="1879"/>
        <v/>
      </c>
      <c r="S4021" s="54" t="str">
        <f t="shared" si="1880"/>
        <v/>
      </c>
      <c r="T4021" s="5" t="str">
        <f t="shared" si="1881"/>
        <v/>
      </c>
      <c r="U4021" s="152" t="str">
        <f t="shared" si="1864"/>
        <v/>
      </c>
      <c r="V4021" s="152" t="str">
        <f t="shared" si="1865"/>
        <v/>
      </c>
      <c r="W4021" s="153" t="str">
        <f t="shared" si="1866"/>
        <v/>
      </c>
      <c r="X4021" s="153" t="str">
        <f t="shared" si="1867"/>
        <v/>
      </c>
      <c r="Y4021" s="153" t="str">
        <f t="shared" si="1868"/>
        <v/>
      </c>
      <c r="Z4021" s="153" t="str">
        <f t="shared" si="1869"/>
        <v/>
      </c>
      <c r="AA4021" s="152" t="str">
        <f t="shared" si="1870"/>
        <v/>
      </c>
      <c r="AB4021" s="152" t="str">
        <f t="shared" si="1871"/>
        <v/>
      </c>
      <c r="AC4021" s="154" t="str">
        <f t="shared" si="1882"/>
        <v/>
      </c>
      <c r="AD4021" s="154" t="str">
        <f t="shared" si="1883"/>
        <v/>
      </c>
      <c r="AE4021" s="3" t="str">
        <f t="shared" si="1884"/>
        <v/>
      </c>
      <c r="AF4021" s="3" t="str">
        <f t="shared" si="1885"/>
        <v/>
      </c>
      <c r="AG4021" s="3" t="str">
        <f t="shared" si="1886"/>
        <v/>
      </c>
      <c r="AH4021" s="4" t="str">
        <f t="shared" si="1887"/>
        <v/>
      </c>
      <c r="AI4021" s="75" t="str">
        <f t="shared" si="1888"/>
        <v/>
      </c>
      <c r="AJ4021" s="75" t="str">
        <f t="shared" si="1889"/>
        <v/>
      </c>
    </row>
    <row r="4022" spans="1:36" ht="14.25">
      <c r="A4022" s="41" t="str">
        <f t="shared" si="1872"/>
        <v/>
      </c>
      <c r="B4022" s="150" t="str">
        <f>IF(ISNUMBER(A4022),INDEX('MetaTrader Import'!$H$13:$J$5893,TRUNC(((A4022-$A$39+1)-1)/3)+1,MOD((A4022-$A$39+1)-1,3)+1),"")</f>
        <v/>
      </c>
      <c r="C4022" s="43" t="str">
        <f t="shared" si="1873"/>
        <v/>
      </c>
      <c r="D4022" s="43" t="str">
        <f t="shared" ca="1" si="1863"/>
        <v/>
      </c>
      <c r="E4022" s="43" t="str">
        <f t="shared" si="1874"/>
        <v/>
      </c>
      <c r="F4022" s="43" t="str">
        <f t="shared" si="1875"/>
        <v/>
      </c>
      <c r="G4022" s="43" t="str">
        <f>IF(A4022&lt;&gt;"",IF(A4022&lt;Data!$G$11*0.25,$C$13/$G$32,IF(A4022&gt;Data!$G$11*0.25,$C$13,$C$13*10)),"")</f>
        <v/>
      </c>
      <c r="H4022" s="43" t="str">
        <f>IF(A4022&lt;&gt;"",IF(Data!$G$9="constant",$C$13,IF(Data!$G$9="squeeze",G4022,F4022)),"")</f>
        <v/>
      </c>
      <c r="I4022" s="38" t="str">
        <f ca="1">IF(ISNUMBER(A4022),NORMINV(RAND(),0,IF(AND(Data!$G$9="squeeze",A4022&lt;Data!$G$11*0.25),$H$32,1)*$C$30*$C$13)*($C$14*$C$12),"")</f>
        <v/>
      </c>
      <c r="J4022" s="42" t="str">
        <f ca="1">IFERROR(IF(Data!$C$6="Real",B4022,I4022+J4021+($C$14*$C$12)*(NORMINV(RAND(),$C$15,CHOOSE($G$13,$C$13,F4022,G4022)))),"")</f>
        <v/>
      </c>
      <c r="K4022" s="88" t="str">
        <f>IF(ISNUMBER(A4022), IF($G$16="fixed",$G$17,MIN(H4022*Data!$C$7*$C$16*0.5,$C$17*Data!$C$7))*$C$12,"")</f>
        <v/>
      </c>
      <c r="L4022" s="42" t="str">
        <f t="shared" ca="1" si="1890"/>
        <v/>
      </c>
      <c r="M4022" s="44" t="str">
        <f t="shared" ca="1" si="1891"/>
        <v/>
      </c>
      <c r="N4022" s="44" t="str">
        <f t="shared" ca="1" si="1892"/>
        <v/>
      </c>
      <c r="O4022" s="108" t="str">
        <f t="shared" si="1876"/>
        <v/>
      </c>
      <c r="P4022" s="102" t="str">
        <f t="shared" si="1877"/>
        <v/>
      </c>
      <c r="Q4022" s="102" t="str">
        <f t="shared" si="1878"/>
        <v/>
      </c>
      <c r="R4022" s="120" t="str">
        <f t="shared" si="1879"/>
        <v/>
      </c>
      <c r="S4022" s="54" t="str">
        <f t="shared" si="1880"/>
        <v/>
      </c>
      <c r="T4022" s="5" t="str">
        <f t="shared" si="1881"/>
        <v/>
      </c>
      <c r="U4022" s="152" t="str">
        <f t="shared" si="1864"/>
        <v/>
      </c>
      <c r="V4022" s="152" t="str">
        <f t="shared" si="1865"/>
        <v/>
      </c>
      <c r="W4022" s="153" t="str">
        <f t="shared" si="1866"/>
        <v/>
      </c>
      <c r="X4022" s="153" t="str">
        <f t="shared" si="1867"/>
        <v/>
      </c>
      <c r="Y4022" s="153" t="str">
        <f t="shared" si="1868"/>
        <v/>
      </c>
      <c r="Z4022" s="153" t="str">
        <f t="shared" si="1869"/>
        <v/>
      </c>
      <c r="AA4022" s="152" t="str">
        <f t="shared" si="1870"/>
        <v/>
      </c>
      <c r="AB4022" s="152" t="str">
        <f t="shared" si="1871"/>
        <v/>
      </c>
      <c r="AC4022" s="154" t="str">
        <f t="shared" si="1882"/>
        <v/>
      </c>
      <c r="AD4022" s="154" t="str">
        <f t="shared" si="1883"/>
        <v/>
      </c>
      <c r="AE4022" s="3" t="str">
        <f t="shared" si="1884"/>
        <v/>
      </c>
      <c r="AF4022" s="3" t="str">
        <f t="shared" si="1885"/>
        <v/>
      </c>
      <c r="AG4022" s="3" t="str">
        <f t="shared" si="1886"/>
        <v/>
      </c>
      <c r="AH4022" s="4" t="str">
        <f t="shared" si="1887"/>
        <v/>
      </c>
      <c r="AI4022" s="75" t="str">
        <f t="shared" si="1888"/>
        <v/>
      </c>
      <c r="AJ4022" s="75" t="str">
        <f t="shared" si="1889"/>
        <v/>
      </c>
    </row>
    <row r="4023" spans="1:36" ht="14.25">
      <c r="A4023" s="41" t="str">
        <f t="shared" si="1872"/>
        <v/>
      </c>
      <c r="B4023" s="150" t="str">
        <f>IF(ISNUMBER(A4023),INDEX('MetaTrader Import'!$H$13:$J$5893,TRUNC(((A4023-$A$39+1)-1)/3)+1,MOD((A4023-$A$39+1)-1,3)+1),"")</f>
        <v/>
      </c>
      <c r="C4023" s="43" t="str">
        <f t="shared" si="1873"/>
        <v/>
      </c>
      <c r="D4023" s="43" t="str">
        <f t="shared" ca="1" si="1863"/>
        <v/>
      </c>
      <c r="E4023" s="43" t="str">
        <f t="shared" si="1874"/>
        <v/>
      </c>
      <c r="F4023" s="43" t="str">
        <f t="shared" si="1875"/>
        <v/>
      </c>
      <c r="G4023" s="43" t="str">
        <f>IF(A4023&lt;&gt;"",IF(A4023&lt;Data!$G$11*0.25,$C$13/$G$32,IF(A4023&gt;Data!$G$11*0.25,$C$13,$C$13*10)),"")</f>
        <v/>
      </c>
      <c r="H4023" s="43" t="str">
        <f>IF(A4023&lt;&gt;"",IF(Data!$G$9="constant",$C$13,IF(Data!$G$9="squeeze",G4023,F4023)),"")</f>
        <v/>
      </c>
      <c r="I4023" s="38" t="str">
        <f ca="1">IF(ISNUMBER(A4023),NORMINV(RAND(),0,IF(AND(Data!$G$9="squeeze",A4023&lt;Data!$G$11*0.25),$H$32,1)*$C$30*$C$13)*($C$14*$C$12),"")</f>
        <v/>
      </c>
      <c r="J4023" s="42" t="str">
        <f ca="1">IFERROR(IF(Data!$C$6="Real",B4023,I4023+J4022+($C$14*$C$12)*(NORMINV(RAND(),$C$15,CHOOSE($G$13,$C$13,F4023,G4023)))),"")</f>
        <v/>
      </c>
      <c r="K4023" s="88" t="str">
        <f>IF(ISNUMBER(A4023), IF($G$16="fixed",$G$17,MIN(H4023*Data!$C$7*$C$16*0.5,$C$17*Data!$C$7))*$C$12,"")</f>
        <v/>
      </c>
      <c r="L4023" s="42" t="str">
        <f t="shared" ca="1" si="1890"/>
        <v/>
      </c>
      <c r="M4023" s="44" t="str">
        <f t="shared" ca="1" si="1891"/>
        <v/>
      </c>
      <c r="N4023" s="44" t="str">
        <f t="shared" ca="1" si="1892"/>
        <v/>
      </c>
      <c r="O4023" s="108" t="str">
        <f t="shared" si="1876"/>
        <v/>
      </c>
      <c r="P4023" s="102" t="str">
        <f t="shared" si="1877"/>
        <v/>
      </c>
      <c r="Q4023" s="102" t="str">
        <f t="shared" si="1878"/>
        <v/>
      </c>
      <c r="R4023" s="120" t="str">
        <f t="shared" si="1879"/>
        <v/>
      </c>
      <c r="S4023" s="54" t="str">
        <f t="shared" si="1880"/>
        <v/>
      </c>
      <c r="T4023" s="5" t="str">
        <f t="shared" si="1881"/>
        <v/>
      </c>
      <c r="U4023" s="152" t="str">
        <f t="shared" si="1864"/>
        <v/>
      </c>
      <c r="V4023" s="152" t="str">
        <f t="shared" si="1865"/>
        <v/>
      </c>
      <c r="W4023" s="153" t="str">
        <f t="shared" si="1866"/>
        <v/>
      </c>
      <c r="X4023" s="153" t="str">
        <f t="shared" si="1867"/>
        <v/>
      </c>
      <c r="Y4023" s="153" t="str">
        <f t="shared" si="1868"/>
        <v/>
      </c>
      <c r="Z4023" s="153" t="str">
        <f t="shared" si="1869"/>
        <v/>
      </c>
      <c r="AA4023" s="152" t="str">
        <f t="shared" si="1870"/>
        <v/>
      </c>
      <c r="AB4023" s="152" t="str">
        <f t="shared" si="1871"/>
        <v/>
      </c>
      <c r="AC4023" s="154" t="str">
        <f t="shared" si="1882"/>
        <v/>
      </c>
      <c r="AD4023" s="154" t="str">
        <f t="shared" si="1883"/>
        <v/>
      </c>
      <c r="AE4023" s="3" t="str">
        <f t="shared" si="1884"/>
        <v/>
      </c>
      <c r="AF4023" s="3" t="str">
        <f t="shared" si="1885"/>
        <v/>
      </c>
      <c r="AG4023" s="3" t="str">
        <f t="shared" si="1886"/>
        <v/>
      </c>
      <c r="AH4023" s="4" t="str">
        <f t="shared" si="1887"/>
        <v/>
      </c>
      <c r="AI4023" s="75" t="str">
        <f t="shared" si="1888"/>
        <v/>
      </c>
      <c r="AJ4023" s="75" t="str">
        <f t="shared" si="1889"/>
        <v/>
      </c>
    </row>
    <row r="4024" spans="1:36" ht="14.25">
      <c r="A4024" s="41" t="str">
        <f t="shared" si="1872"/>
        <v/>
      </c>
      <c r="B4024" s="150" t="str">
        <f>IF(ISNUMBER(A4024),INDEX('MetaTrader Import'!$H$13:$J$5893,TRUNC(((A4024-$A$39+1)-1)/3)+1,MOD((A4024-$A$39+1)-1,3)+1),"")</f>
        <v/>
      </c>
      <c r="C4024" s="43" t="str">
        <f t="shared" si="1873"/>
        <v/>
      </c>
      <c r="D4024" s="43" t="str">
        <f t="shared" ca="1" si="1863"/>
        <v/>
      </c>
      <c r="E4024" s="43" t="str">
        <f t="shared" si="1874"/>
        <v/>
      </c>
      <c r="F4024" s="43" t="str">
        <f t="shared" si="1875"/>
        <v/>
      </c>
      <c r="G4024" s="43" t="str">
        <f>IF(A4024&lt;&gt;"",IF(A4024&lt;Data!$G$11*0.25,$C$13/$G$32,IF(A4024&gt;Data!$G$11*0.25,$C$13,$C$13*10)),"")</f>
        <v/>
      </c>
      <c r="H4024" s="43" t="str">
        <f>IF(A4024&lt;&gt;"",IF(Data!$G$9="constant",$C$13,IF(Data!$G$9="squeeze",G4024,F4024)),"")</f>
        <v/>
      </c>
      <c r="I4024" s="38" t="str">
        <f ca="1">IF(ISNUMBER(A4024),NORMINV(RAND(),0,IF(AND(Data!$G$9="squeeze",A4024&lt;Data!$G$11*0.25),$H$32,1)*$C$30*$C$13)*($C$14*$C$12),"")</f>
        <v/>
      </c>
      <c r="J4024" s="42" t="str">
        <f ca="1">IFERROR(IF(Data!$C$6="Real",B4024,I4024+J4023+($C$14*$C$12)*(NORMINV(RAND(),$C$15,CHOOSE($G$13,$C$13,F4024,G4024)))),"")</f>
        <v/>
      </c>
      <c r="K4024" s="88" t="str">
        <f>IF(ISNUMBER(A4024), IF($G$16="fixed",$G$17,MIN(H4024*Data!$C$7*$C$16*0.5,$C$17*Data!$C$7))*$C$12,"")</f>
        <v/>
      </c>
      <c r="L4024" s="42" t="str">
        <f t="shared" ca="1" si="1890"/>
        <v/>
      </c>
      <c r="M4024" s="44" t="str">
        <f t="shared" ca="1" si="1891"/>
        <v/>
      </c>
      <c r="N4024" s="44" t="str">
        <f t="shared" ca="1" si="1892"/>
        <v/>
      </c>
      <c r="O4024" s="108" t="str">
        <f t="shared" si="1876"/>
        <v/>
      </c>
      <c r="P4024" s="102" t="str">
        <f t="shared" si="1877"/>
        <v/>
      </c>
      <c r="Q4024" s="102" t="str">
        <f t="shared" si="1878"/>
        <v/>
      </c>
      <c r="R4024" s="120" t="str">
        <f t="shared" si="1879"/>
        <v/>
      </c>
      <c r="S4024" s="54" t="str">
        <f t="shared" si="1880"/>
        <v/>
      </c>
      <c r="T4024" s="5" t="str">
        <f t="shared" si="1881"/>
        <v/>
      </c>
      <c r="U4024" s="152" t="str">
        <f t="shared" si="1864"/>
        <v/>
      </c>
      <c r="V4024" s="152" t="str">
        <f t="shared" si="1865"/>
        <v/>
      </c>
      <c r="W4024" s="153" t="str">
        <f t="shared" si="1866"/>
        <v/>
      </c>
      <c r="X4024" s="153" t="str">
        <f t="shared" si="1867"/>
        <v/>
      </c>
      <c r="Y4024" s="153" t="str">
        <f t="shared" si="1868"/>
        <v/>
      </c>
      <c r="Z4024" s="153" t="str">
        <f t="shared" si="1869"/>
        <v/>
      </c>
      <c r="AA4024" s="152" t="str">
        <f t="shared" si="1870"/>
        <v/>
      </c>
      <c r="AB4024" s="152" t="str">
        <f t="shared" si="1871"/>
        <v/>
      </c>
      <c r="AC4024" s="154" t="str">
        <f t="shared" si="1882"/>
        <v/>
      </c>
      <c r="AD4024" s="154" t="str">
        <f t="shared" si="1883"/>
        <v/>
      </c>
      <c r="AE4024" s="3" t="str">
        <f t="shared" si="1884"/>
        <v/>
      </c>
      <c r="AF4024" s="3" t="str">
        <f t="shared" si="1885"/>
        <v/>
      </c>
      <c r="AG4024" s="3" t="str">
        <f t="shared" si="1886"/>
        <v/>
      </c>
      <c r="AH4024" s="4" t="str">
        <f t="shared" si="1887"/>
        <v/>
      </c>
      <c r="AI4024" s="75" t="str">
        <f t="shared" si="1888"/>
        <v/>
      </c>
      <c r="AJ4024" s="75" t="str">
        <f t="shared" si="1889"/>
        <v/>
      </c>
    </row>
    <row r="4025" spans="1:36" ht="14.25">
      <c r="A4025" s="41" t="str">
        <f t="shared" si="1872"/>
        <v/>
      </c>
      <c r="B4025" s="150" t="str">
        <f>IF(ISNUMBER(A4025),INDEX('MetaTrader Import'!$H$13:$J$5893,TRUNC(((A4025-$A$39+1)-1)/3)+1,MOD((A4025-$A$39+1)-1,3)+1),"")</f>
        <v/>
      </c>
      <c r="C4025" s="43" t="str">
        <f t="shared" si="1873"/>
        <v/>
      </c>
      <c r="D4025" s="43" t="str">
        <f t="shared" ca="1" si="1863"/>
        <v/>
      </c>
      <c r="E4025" s="43" t="str">
        <f t="shared" si="1874"/>
        <v/>
      </c>
      <c r="F4025" s="43" t="str">
        <f t="shared" si="1875"/>
        <v/>
      </c>
      <c r="G4025" s="43" t="str">
        <f>IF(A4025&lt;&gt;"",IF(A4025&lt;Data!$G$11*0.25,$C$13/$G$32,IF(A4025&gt;Data!$G$11*0.25,$C$13,$C$13*10)),"")</f>
        <v/>
      </c>
      <c r="H4025" s="43" t="str">
        <f>IF(A4025&lt;&gt;"",IF(Data!$G$9="constant",$C$13,IF(Data!$G$9="squeeze",G4025,F4025)),"")</f>
        <v/>
      </c>
      <c r="I4025" s="38" t="str">
        <f ca="1">IF(ISNUMBER(A4025),NORMINV(RAND(),0,IF(AND(Data!$G$9="squeeze",A4025&lt;Data!$G$11*0.25),$H$32,1)*$C$30*$C$13)*($C$14*$C$12),"")</f>
        <v/>
      </c>
      <c r="J4025" s="42" t="str">
        <f ca="1">IFERROR(IF(Data!$C$6="Real",B4025,I4025+J4024+($C$14*$C$12)*(NORMINV(RAND(),$C$15,CHOOSE($G$13,$C$13,F4025,G4025)))),"")</f>
        <v/>
      </c>
      <c r="K4025" s="88" t="str">
        <f>IF(ISNUMBER(A4025), IF($G$16="fixed",$G$17,MIN(H4025*Data!$C$7*$C$16*0.5,$C$17*Data!$C$7))*$C$12,"")</f>
        <v/>
      </c>
      <c r="L4025" s="42" t="str">
        <f t="shared" ca="1" si="1890"/>
        <v/>
      </c>
      <c r="M4025" s="44" t="str">
        <f t="shared" ca="1" si="1891"/>
        <v/>
      </c>
      <c r="N4025" s="44" t="str">
        <f t="shared" ca="1" si="1892"/>
        <v/>
      </c>
      <c r="O4025" s="108" t="str">
        <f t="shared" si="1876"/>
        <v/>
      </c>
      <c r="P4025" s="102" t="str">
        <f t="shared" si="1877"/>
        <v/>
      </c>
      <c r="Q4025" s="102" t="str">
        <f t="shared" si="1878"/>
        <v/>
      </c>
      <c r="R4025" s="120" t="str">
        <f t="shared" si="1879"/>
        <v/>
      </c>
      <c r="S4025" s="54" t="str">
        <f t="shared" si="1880"/>
        <v/>
      </c>
      <c r="T4025" s="5" t="str">
        <f t="shared" si="1881"/>
        <v/>
      </c>
      <c r="U4025" s="152" t="str">
        <f t="shared" si="1864"/>
        <v/>
      </c>
      <c r="V4025" s="152" t="str">
        <f t="shared" si="1865"/>
        <v/>
      </c>
      <c r="W4025" s="153" t="str">
        <f t="shared" si="1866"/>
        <v/>
      </c>
      <c r="X4025" s="153" t="str">
        <f t="shared" si="1867"/>
        <v/>
      </c>
      <c r="Y4025" s="153" t="str">
        <f t="shared" si="1868"/>
        <v/>
      </c>
      <c r="Z4025" s="153" t="str">
        <f t="shared" si="1869"/>
        <v/>
      </c>
      <c r="AA4025" s="152" t="str">
        <f t="shared" si="1870"/>
        <v/>
      </c>
      <c r="AB4025" s="152" t="str">
        <f t="shared" si="1871"/>
        <v/>
      </c>
      <c r="AC4025" s="154" t="str">
        <f t="shared" si="1882"/>
        <v/>
      </c>
      <c r="AD4025" s="154" t="str">
        <f t="shared" si="1883"/>
        <v/>
      </c>
      <c r="AE4025" s="3" t="str">
        <f t="shared" si="1884"/>
        <v/>
      </c>
      <c r="AF4025" s="3" t="str">
        <f t="shared" si="1885"/>
        <v/>
      </c>
      <c r="AG4025" s="3" t="str">
        <f t="shared" si="1886"/>
        <v/>
      </c>
      <c r="AH4025" s="4" t="str">
        <f t="shared" si="1887"/>
        <v/>
      </c>
      <c r="AI4025" s="75" t="str">
        <f t="shared" si="1888"/>
        <v/>
      </c>
      <c r="AJ4025" s="75" t="str">
        <f t="shared" si="1889"/>
        <v/>
      </c>
    </row>
    <row r="4026" spans="1:36" ht="14.25">
      <c r="A4026" s="41" t="str">
        <f t="shared" si="1872"/>
        <v/>
      </c>
      <c r="B4026" s="150" t="str">
        <f>IF(ISNUMBER(A4026),INDEX('MetaTrader Import'!$H$13:$J$5893,TRUNC(((A4026-$A$39+1)-1)/3)+1,MOD((A4026-$A$39+1)-1,3)+1),"")</f>
        <v/>
      </c>
      <c r="C4026" s="43" t="str">
        <f t="shared" si="1873"/>
        <v/>
      </c>
      <c r="D4026" s="43" t="str">
        <f t="shared" ca="1" si="1863"/>
        <v/>
      </c>
      <c r="E4026" s="43" t="str">
        <f t="shared" si="1874"/>
        <v/>
      </c>
      <c r="F4026" s="43" t="str">
        <f t="shared" si="1875"/>
        <v/>
      </c>
      <c r="G4026" s="43" t="str">
        <f>IF(A4026&lt;&gt;"",IF(A4026&lt;Data!$G$11*0.25,$C$13/$G$32,IF(A4026&gt;Data!$G$11*0.25,$C$13,$C$13*10)),"")</f>
        <v/>
      </c>
      <c r="H4026" s="43" t="str">
        <f>IF(A4026&lt;&gt;"",IF(Data!$G$9="constant",$C$13,IF(Data!$G$9="squeeze",G4026,F4026)),"")</f>
        <v/>
      </c>
      <c r="I4026" s="38" t="str">
        <f ca="1">IF(ISNUMBER(A4026),NORMINV(RAND(),0,IF(AND(Data!$G$9="squeeze",A4026&lt;Data!$G$11*0.25),$H$32,1)*$C$30*$C$13)*($C$14*$C$12),"")</f>
        <v/>
      </c>
      <c r="J4026" s="42" t="str">
        <f ca="1">IFERROR(IF(Data!$C$6="Real",B4026,I4026+J4025+($C$14*$C$12)*(NORMINV(RAND(),$C$15,CHOOSE($G$13,$C$13,F4026,G4026)))),"")</f>
        <v/>
      </c>
      <c r="K4026" s="88" t="str">
        <f>IF(ISNUMBER(A4026), IF($G$16="fixed",$G$17,MIN(H4026*Data!$C$7*$C$16*0.5,$C$17*Data!$C$7))*$C$12,"")</f>
        <v/>
      </c>
      <c r="L4026" s="42" t="str">
        <f t="shared" ca="1" si="1890"/>
        <v/>
      </c>
      <c r="M4026" s="44" t="str">
        <f t="shared" ca="1" si="1891"/>
        <v/>
      </c>
      <c r="N4026" s="44" t="str">
        <f t="shared" ca="1" si="1892"/>
        <v/>
      </c>
      <c r="O4026" s="108" t="str">
        <f t="shared" si="1876"/>
        <v/>
      </c>
      <c r="P4026" s="102" t="str">
        <f t="shared" si="1877"/>
        <v/>
      </c>
      <c r="Q4026" s="102" t="str">
        <f t="shared" si="1878"/>
        <v/>
      </c>
      <c r="R4026" s="120" t="str">
        <f t="shared" si="1879"/>
        <v/>
      </c>
      <c r="S4026" s="54" t="str">
        <f t="shared" si="1880"/>
        <v/>
      </c>
      <c r="T4026" s="5" t="str">
        <f t="shared" si="1881"/>
        <v/>
      </c>
      <c r="U4026" s="152" t="str">
        <f t="shared" si="1864"/>
        <v/>
      </c>
      <c r="V4026" s="152" t="str">
        <f t="shared" si="1865"/>
        <v/>
      </c>
      <c r="W4026" s="153" t="str">
        <f t="shared" si="1866"/>
        <v/>
      </c>
      <c r="X4026" s="153" t="str">
        <f t="shared" si="1867"/>
        <v/>
      </c>
      <c r="Y4026" s="153" t="str">
        <f t="shared" si="1868"/>
        <v/>
      </c>
      <c r="Z4026" s="153" t="str">
        <f t="shared" si="1869"/>
        <v/>
      </c>
      <c r="AA4026" s="152" t="str">
        <f t="shared" si="1870"/>
        <v/>
      </c>
      <c r="AB4026" s="152" t="str">
        <f t="shared" si="1871"/>
        <v/>
      </c>
      <c r="AC4026" s="154" t="str">
        <f t="shared" si="1882"/>
        <v/>
      </c>
      <c r="AD4026" s="154" t="str">
        <f t="shared" si="1883"/>
        <v/>
      </c>
      <c r="AE4026" s="3" t="str">
        <f t="shared" si="1884"/>
        <v/>
      </c>
      <c r="AF4026" s="3" t="str">
        <f t="shared" si="1885"/>
        <v/>
      </c>
      <c r="AG4026" s="3" t="str">
        <f t="shared" si="1886"/>
        <v/>
      </c>
      <c r="AH4026" s="4" t="str">
        <f t="shared" si="1887"/>
        <v/>
      </c>
      <c r="AI4026" s="75" t="str">
        <f t="shared" si="1888"/>
        <v/>
      </c>
      <c r="AJ4026" s="75" t="str">
        <f t="shared" si="1889"/>
        <v/>
      </c>
    </row>
    <row r="4027" spans="1:36" ht="14.25">
      <c r="A4027" s="41" t="str">
        <f t="shared" si="1872"/>
        <v/>
      </c>
      <c r="B4027" s="150" t="str">
        <f>IF(ISNUMBER(A4027),INDEX('MetaTrader Import'!$H$13:$J$5893,TRUNC(((A4027-$A$39+1)-1)/3)+1,MOD((A4027-$A$39+1)-1,3)+1),"")</f>
        <v/>
      </c>
      <c r="C4027" s="43" t="str">
        <f t="shared" si="1873"/>
        <v/>
      </c>
      <c r="D4027" s="43" t="str">
        <f t="shared" ca="1" si="1863"/>
        <v/>
      </c>
      <c r="E4027" s="43" t="str">
        <f t="shared" si="1874"/>
        <v/>
      </c>
      <c r="F4027" s="43" t="str">
        <f t="shared" si="1875"/>
        <v/>
      </c>
      <c r="G4027" s="43" t="str">
        <f>IF(A4027&lt;&gt;"",IF(A4027&lt;Data!$G$11*0.25,$C$13/$G$32,IF(A4027&gt;Data!$G$11*0.25,$C$13,$C$13*10)),"")</f>
        <v/>
      </c>
      <c r="H4027" s="43" t="str">
        <f>IF(A4027&lt;&gt;"",IF(Data!$G$9="constant",$C$13,IF(Data!$G$9="squeeze",G4027,F4027)),"")</f>
        <v/>
      </c>
      <c r="I4027" s="38" t="str">
        <f ca="1">IF(ISNUMBER(A4027),NORMINV(RAND(),0,IF(AND(Data!$G$9="squeeze",A4027&lt;Data!$G$11*0.25),$H$32,1)*$C$30*$C$13)*($C$14*$C$12),"")</f>
        <v/>
      </c>
      <c r="J4027" s="42" t="str">
        <f ca="1">IFERROR(IF(Data!$C$6="Real",B4027,I4027+J4026+($C$14*$C$12)*(NORMINV(RAND(),$C$15,CHOOSE($G$13,$C$13,F4027,G4027)))),"")</f>
        <v/>
      </c>
      <c r="K4027" s="88" t="str">
        <f>IF(ISNUMBER(A4027), IF($G$16="fixed",$G$17,MIN(H4027*Data!$C$7*$C$16*0.5,$C$17*Data!$C$7))*$C$12,"")</f>
        <v/>
      </c>
      <c r="L4027" s="42" t="str">
        <f t="shared" ca="1" si="1890"/>
        <v/>
      </c>
      <c r="M4027" s="44" t="str">
        <f t="shared" ca="1" si="1891"/>
        <v/>
      </c>
      <c r="N4027" s="44" t="str">
        <f t="shared" ca="1" si="1892"/>
        <v/>
      </c>
      <c r="O4027" s="108" t="str">
        <f t="shared" si="1876"/>
        <v/>
      </c>
      <c r="P4027" s="102" t="str">
        <f t="shared" si="1877"/>
        <v/>
      </c>
      <c r="Q4027" s="102" t="str">
        <f t="shared" si="1878"/>
        <v/>
      </c>
      <c r="R4027" s="120" t="str">
        <f t="shared" si="1879"/>
        <v/>
      </c>
      <c r="S4027" s="54" t="str">
        <f t="shared" si="1880"/>
        <v/>
      </c>
      <c r="T4027" s="5" t="str">
        <f t="shared" si="1881"/>
        <v/>
      </c>
      <c r="U4027" s="152" t="str">
        <f t="shared" si="1864"/>
        <v/>
      </c>
      <c r="V4027" s="152" t="str">
        <f t="shared" si="1865"/>
        <v/>
      </c>
      <c r="W4027" s="153" t="str">
        <f t="shared" si="1866"/>
        <v/>
      </c>
      <c r="X4027" s="153" t="str">
        <f t="shared" si="1867"/>
        <v/>
      </c>
      <c r="Y4027" s="153" t="str">
        <f t="shared" si="1868"/>
        <v/>
      </c>
      <c r="Z4027" s="153" t="str">
        <f t="shared" si="1869"/>
        <v/>
      </c>
      <c r="AA4027" s="152" t="str">
        <f t="shared" si="1870"/>
        <v/>
      </c>
      <c r="AB4027" s="152" t="str">
        <f t="shared" si="1871"/>
        <v/>
      </c>
      <c r="AC4027" s="154" t="str">
        <f t="shared" si="1882"/>
        <v/>
      </c>
      <c r="AD4027" s="154" t="str">
        <f t="shared" si="1883"/>
        <v/>
      </c>
      <c r="AE4027" s="3" t="str">
        <f t="shared" si="1884"/>
        <v/>
      </c>
      <c r="AF4027" s="3" t="str">
        <f t="shared" si="1885"/>
        <v/>
      </c>
      <c r="AG4027" s="3" t="str">
        <f t="shared" si="1886"/>
        <v/>
      </c>
      <c r="AH4027" s="4" t="str">
        <f t="shared" si="1887"/>
        <v/>
      </c>
      <c r="AI4027" s="75" t="str">
        <f t="shared" si="1888"/>
        <v/>
      </c>
      <c r="AJ4027" s="75" t="str">
        <f t="shared" si="1889"/>
        <v/>
      </c>
    </row>
    <row r="4028" spans="1:36" ht="14.25">
      <c r="A4028" s="41" t="str">
        <f t="shared" si="1872"/>
        <v/>
      </c>
      <c r="B4028" s="150" t="str">
        <f>IF(ISNUMBER(A4028),INDEX('MetaTrader Import'!$H$13:$J$5893,TRUNC(((A4028-$A$39+1)-1)/3)+1,MOD((A4028-$A$39+1)-1,3)+1),"")</f>
        <v/>
      </c>
      <c r="C4028" s="43" t="str">
        <f t="shared" si="1873"/>
        <v/>
      </c>
      <c r="D4028" s="43" t="str">
        <f t="shared" ca="1" si="1863"/>
        <v/>
      </c>
      <c r="E4028" s="43" t="str">
        <f t="shared" si="1874"/>
        <v/>
      </c>
      <c r="F4028" s="43" t="str">
        <f t="shared" si="1875"/>
        <v/>
      </c>
      <c r="G4028" s="43" t="str">
        <f>IF(A4028&lt;&gt;"",IF(A4028&lt;Data!$G$11*0.25,$C$13/$G$32,IF(A4028&gt;Data!$G$11*0.25,$C$13,$C$13*10)),"")</f>
        <v/>
      </c>
      <c r="H4028" s="43" t="str">
        <f>IF(A4028&lt;&gt;"",IF(Data!$G$9="constant",$C$13,IF(Data!$G$9="squeeze",G4028,F4028)),"")</f>
        <v/>
      </c>
      <c r="I4028" s="38" t="str">
        <f ca="1">IF(ISNUMBER(A4028),NORMINV(RAND(),0,IF(AND(Data!$G$9="squeeze",A4028&lt;Data!$G$11*0.25),$H$32,1)*$C$30*$C$13)*($C$14*$C$12),"")</f>
        <v/>
      </c>
      <c r="J4028" s="42" t="str">
        <f ca="1">IFERROR(IF(Data!$C$6="Real",B4028,I4028+J4027+($C$14*$C$12)*(NORMINV(RAND(),$C$15,CHOOSE($G$13,$C$13,F4028,G4028)))),"")</f>
        <v/>
      </c>
      <c r="K4028" s="88" t="str">
        <f>IF(ISNUMBER(A4028), IF($G$16="fixed",$G$17,MIN(H4028*Data!$C$7*$C$16*0.5,$C$17*Data!$C$7))*$C$12,"")</f>
        <v/>
      </c>
      <c r="L4028" s="42" t="str">
        <f t="shared" ca="1" si="1890"/>
        <v/>
      </c>
      <c r="M4028" s="44" t="str">
        <f t="shared" ca="1" si="1891"/>
        <v/>
      </c>
      <c r="N4028" s="44" t="str">
        <f t="shared" ca="1" si="1892"/>
        <v/>
      </c>
      <c r="O4028" s="108" t="str">
        <f t="shared" si="1876"/>
        <v/>
      </c>
      <c r="P4028" s="102" t="str">
        <f t="shared" si="1877"/>
        <v/>
      </c>
      <c r="Q4028" s="102" t="str">
        <f t="shared" si="1878"/>
        <v/>
      </c>
      <c r="R4028" s="120" t="str">
        <f t="shared" si="1879"/>
        <v/>
      </c>
      <c r="S4028" s="54" t="str">
        <f t="shared" si="1880"/>
        <v/>
      </c>
      <c r="T4028" s="5" t="str">
        <f t="shared" si="1881"/>
        <v/>
      </c>
      <c r="U4028" s="152" t="str">
        <f t="shared" si="1864"/>
        <v/>
      </c>
      <c r="V4028" s="152" t="str">
        <f t="shared" si="1865"/>
        <v/>
      </c>
      <c r="W4028" s="153" t="str">
        <f t="shared" si="1866"/>
        <v/>
      </c>
      <c r="X4028" s="153" t="str">
        <f t="shared" si="1867"/>
        <v/>
      </c>
      <c r="Y4028" s="153" t="str">
        <f t="shared" si="1868"/>
        <v/>
      </c>
      <c r="Z4028" s="153" t="str">
        <f t="shared" si="1869"/>
        <v/>
      </c>
      <c r="AA4028" s="152" t="str">
        <f t="shared" si="1870"/>
        <v/>
      </c>
      <c r="AB4028" s="152" t="str">
        <f t="shared" si="1871"/>
        <v/>
      </c>
      <c r="AC4028" s="154" t="str">
        <f t="shared" si="1882"/>
        <v/>
      </c>
      <c r="AD4028" s="154" t="str">
        <f t="shared" si="1883"/>
        <v/>
      </c>
      <c r="AE4028" s="3" t="str">
        <f t="shared" si="1884"/>
        <v/>
      </c>
      <c r="AF4028" s="3" t="str">
        <f t="shared" si="1885"/>
        <v/>
      </c>
      <c r="AG4028" s="3" t="str">
        <f t="shared" si="1886"/>
        <v/>
      </c>
      <c r="AH4028" s="4" t="str">
        <f t="shared" si="1887"/>
        <v/>
      </c>
      <c r="AI4028" s="75" t="str">
        <f t="shared" si="1888"/>
        <v/>
      </c>
      <c r="AJ4028" s="75" t="str">
        <f t="shared" si="1889"/>
        <v/>
      </c>
    </row>
    <row r="4029" spans="1:36" ht="14.25">
      <c r="A4029" s="41" t="str">
        <f t="shared" si="1872"/>
        <v/>
      </c>
      <c r="B4029" s="150" t="str">
        <f>IF(ISNUMBER(A4029),INDEX('MetaTrader Import'!$H$13:$J$5893,TRUNC(((A4029-$A$39+1)-1)/3)+1,MOD((A4029-$A$39+1)-1,3)+1),"")</f>
        <v/>
      </c>
      <c r="C4029" s="43" t="str">
        <f t="shared" si="1873"/>
        <v/>
      </c>
      <c r="D4029" s="43" t="str">
        <f t="shared" ca="1" si="1863"/>
        <v/>
      </c>
      <c r="E4029" s="43" t="str">
        <f t="shared" si="1874"/>
        <v/>
      </c>
      <c r="F4029" s="43" t="str">
        <f t="shared" si="1875"/>
        <v/>
      </c>
      <c r="G4029" s="43" t="str">
        <f>IF(A4029&lt;&gt;"",IF(A4029&lt;Data!$G$11*0.25,$C$13/$G$32,IF(A4029&gt;Data!$G$11*0.25,$C$13,$C$13*10)),"")</f>
        <v/>
      </c>
      <c r="H4029" s="43" t="str">
        <f>IF(A4029&lt;&gt;"",IF(Data!$G$9="constant",$C$13,IF(Data!$G$9="squeeze",G4029,F4029)),"")</f>
        <v/>
      </c>
      <c r="I4029" s="38" t="str">
        <f ca="1">IF(ISNUMBER(A4029),NORMINV(RAND(),0,IF(AND(Data!$G$9="squeeze",A4029&lt;Data!$G$11*0.25),$H$32,1)*$C$30*$C$13)*($C$14*$C$12),"")</f>
        <v/>
      </c>
      <c r="J4029" s="42" t="str">
        <f ca="1">IFERROR(IF(Data!$C$6="Real",B4029,I4029+J4028+($C$14*$C$12)*(NORMINV(RAND(),$C$15,CHOOSE($G$13,$C$13,F4029,G4029)))),"")</f>
        <v/>
      </c>
      <c r="K4029" s="88" t="str">
        <f>IF(ISNUMBER(A4029), IF($G$16="fixed",$G$17,MIN(H4029*Data!$C$7*$C$16*0.5,$C$17*Data!$C$7))*$C$12,"")</f>
        <v/>
      </c>
      <c r="L4029" s="42" t="str">
        <f t="shared" ca="1" si="1890"/>
        <v/>
      </c>
      <c r="M4029" s="44" t="str">
        <f t="shared" ca="1" si="1891"/>
        <v/>
      </c>
      <c r="N4029" s="44" t="str">
        <f t="shared" ca="1" si="1892"/>
        <v/>
      </c>
      <c r="O4029" s="108" t="str">
        <f t="shared" si="1876"/>
        <v/>
      </c>
      <c r="P4029" s="102" t="str">
        <f t="shared" si="1877"/>
        <v/>
      </c>
      <c r="Q4029" s="102" t="str">
        <f t="shared" si="1878"/>
        <v/>
      </c>
      <c r="R4029" s="120" t="str">
        <f t="shared" si="1879"/>
        <v/>
      </c>
      <c r="S4029" s="54" t="str">
        <f t="shared" si="1880"/>
        <v/>
      </c>
      <c r="T4029" s="5" t="str">
        <f t="shared" si="1881"/>
        <v/>
      </c>
      <c r="U4029" s="152" t="str">
        <f t="shared" si="1864"/>
        <v/>
      </c>
      <c r="V4029" s="152" t="str">
        <f t="shared" si="1865"/>
        <v/>
      </c>
      <c r="W4029" s="153" t="str">
        <f t="shared" si="1866"/>
        <v/>
      </c>
      <c r="X4029" s="153" t="str">
        <f t="shared" si="1867"/>
        <v/>
      </c>
      <c r="Y4029" s="153" t="str">
        <f t="shared" si="1868"/>
        <v/>
      </c>
      <c r="Z4029" s="153" t="str">
        <f t="shared" si="1869"/>
        <v/>
      </c>
      <c r="AA4029" s="152" t="str">
        <f t="shared" si="1870"/>
        <v/>
      </c>
      <c r="AB4029" s="152" t="str">
        <f t="shared" si="1871"/>
        <v/>
      </c>
      <c r="AC4029" s="154" t="str">
        <f t="shared" si="1882"/>
        <v/>
      </c>
      <c r="AD4029" s="154" t="str">
        <f t="shared" si="1883"/>
        <v/>
      </c>
      <c r="AE4029" s="3" t="str">
        <f t="shared" si="1884"/>
        <v/>
      </c>
      <c r="AF4029" s="3" t="str">
        <f t="shared" si="1885"/>
        <v/>
      </c>
      <c r="AG4029" s="3" t="str">
        <f t="shared" si="1886"/>
        <v/>
      </c>
      <c r="AH4029" s="4" t="str">
        <f t="shared" si="1887"/>
        <v/>
      </c>
      <c r="AI4029" s="75" t="str">
        <f t="shared" si="1888"/>
        <v/>
      </c>
      <c r="AJ4029" s="75" t="str">
        <f t="shared" si="1889"/>
        <v/>
      </c>
    </row>
    <row r="4030" spans="1:36" ht="14.25">
      <c r="A4030" s="41" t="str">
        <f t="shared" si="1872"/>
        <v/>
      </c>
      <c r="B4030" s="150" t="str">
        <f>IF(ISNUMBER(A4030),INDEX('MetaTrader Import'!$H$13:$J$5893,TRUNC(((A4030-$A$39+1)-1)/3)+1,MOD((A4030-$A$39+1)-1,3)+1),"")</f>
        <v/>
      </c>
      <c r="C4030" s="43" t="str">
        <f t="shared" si="1873"/>
        <v/>
      </c>
      <c r="D4030" s="43" t="str">
        <f t="shared" ca="1" si="1863"/>
        <v/>
      </c>
      <c r="E4030" s="43" t="str">
        <f t="shared" si="1874"/>
        <v/>
      </c>
      <c r="F4030" s="43" t="str">
        <f t="shared" si="1875"/>
        <v/>
      </c>
      <c r="G4030" s="43" t="str">
        <f>IF(A4030&lt;&gt;"",IF(A4030&lt;Data!$G$11*0.25,$C$13/$G$32,IF(A4030&gt;Data!$G$11*0.25,$C$13,$C$13*10)),"")</f>
        <v/>
      </c>
      <c r="H4030" s="43" t="str">
        <f>IF(A4030&lt;&gt;"",IF(Data!$G$9="constant",$C$13,IF(Data!$G$9="squeeze",G4030,F4030)),"")</f>
        <v/>
      </c>
      <c r="I4030" s="38" t="str">
        <f ca="1">IF(ISNUMBER(A4030),NORMINV(RAND(),0,IF(AND(Data!$G$9="squeeze",A4030&lt;Data!$G$11*0.25),$H$32,1)*$C$30*$C$13)*($C$14*$C$12),"")</f>
        <v/>
      </c>
      <c r="J4030" s="42" t="str">
        <f ca="1">IFERROR(IF(Data!$C$6="Real",B4030,I4030+J4029+($C$14*$C$12)*(NORMINV(RAND(),$C$15,CHOOSE($G$13,$C$13,F4030,G4030)))),"")</f>
        <v/>
      </c>
      <c r="K4030" s="88" t="str">
        <f>IF(ISNUMBER(A4030), IF($G$16="fixed",$G$17,MIN(H4030*Data!$C$7*$C$16*0.5,$C$17*Data!$C$7))*$C$12,"")</f>
        <v/>
      </c>
      <c r="L4030" s="42" t="str">
        <f t="shared" ca="1" si="1890"/>
        <v/>
      </c>
      <c r="M4030" s="44" t="str">
        <f t="shared" ca="1" si="1891"/>
        <v/>
      </c>
      <c r="N4030" s="44" t="str">
        <f t="shared" ca="1" si="1892"/>
        <v/>
      </c>
      <c r="O4030" s="108" t="str">
        <f t="shared" si="1876"/>
        <v/>
      </c>
      <c r="P4030" s="102" t="str">
        <f t="shared" si="1877"/>
        <v/>
      </c>
      <c r="Q4030" s="102" t="str">
        <f t="shared" si="1878"/>
        <v/>
      </c>
      <c r="R4030" s="120" t="str">
        <f t="shared" si="1879"/>
        <v/>
      </c>
      <c r="S4030" s="54" t="str">
        <f t="shared" si="1880"/>
        <v/>
      </c>
      <c r="T4030" s="5" t="str">
        <f t="shared" si="1881"/>
        <v/>
      </c>
      <c r="U4030" s="152" t="str">
        <f t="shared" si="1864"/>
        <v/>
      </c>
      <c r="V4030" s="152" t="str">
        <f t="shared" si="1865"/>
        <v/>
      </c>
      <c r="W4030" s="153" t="str">
        <f t="shared" si="1866"/>
        <v/>
      </c>
      <c r="X4030" s="153" t="str">
        <f t="shared" si="1867"/>
        <v/>
      </c>
      <c r="Y4030" s="153" t="str">
        <f t="shared" si="1868"/>
        <v/>
      </c>
      <c r="Z4030" s="153" t="str">
        <f t="shared" si="1869"/>
        <v/>
      </c>
      <c r="AA4030" s="152" t="str">
        <f t="shared" si="1870"/>
        <v/>
      </c>
      <c r="AB4030" s="152" t="str">
        <f t="shared" si="1871"/>
        <v/>
      </c>
      <c r="AC4030" s="154" t="str">
        <f t="shared" si="1882"/>
        <v/>
      </c>
      <c r="AD4030" s="154" t="str">
        <f t="shared" si="1883"/>
        <v/>
      </c>
      <c r="AE4030" s="3" t="str">
        <f t="shared" si="1884"/>
        <v/>
      </c>
      <c r="AF4030" s="3" t="str">
        <f t="shared" si="1885"/>
        <v/>
      </c>
      <c r="AG4030" s="3" t="str">
        <f t="shared" si="1886"/>
        <v/>
      </c>
      <c r="AH4030" s="4" t="str">
        <f t="shared" si="1887"/>
        <v/>
      </c>
      <c r="AI4030" s="75" t="str">
        <f t="shared" si="1888"/>
        <v/>
      </c>
      <c r="AJ4030" s="75" t="str">
        <f t="shared" si="1889"/>
        <v/>
      </c>
    </row>
    <row r="4031" spans="1:36" ht="14.25">
      <c r="A4031" s="41" t="str">
        <f t="shared" si="1872"/>
        <v/>
      </c>
      <c r="B4031" s="150" t="str">
        <f>IF(ISNUMBER(A4031),INDEX('MetaTrader Import'!$H$13:$J$5893,TRUNC(((A4031-$A$39+1)-1)/3)+1,MOD((A4031-$A$39+1)-1,3)+1),"")</f>
        <v/>
      </c>
      <c r="C4031" s="43" t="str">
        <f t="shared" si="1873"/>
        <v/>
      </c>
      <c r="D4031" s="43" t="str">
        <f t="shared" ca="1" si="1863"/>
        <v/>
      </c>
      <c r="E4031" s="43" t="str">
        <f t="shared" si="1874"/>
        <v/>
      </c>
      <c r="F4031" s="43" t="str">
        <f t="shared" si="1875"/>
        <v/>
      </c>
      <c r="G4031" s="43" t="str">
        <f>IF(A4031&lt;&gt;"",IF(A4031&lt;Data!$G$11*0.25,$C$13/$G$32,IF(A4031&gt;Data!$G$11*0.25,$C$13,$C$13*10)),"")</f>
        <v/>
      </c>
      <c r="H4031" s="43" t="str">
        <f>IF(A4031&lt;&gt;"",IF(Data!$G$9="constant",$C$13,IF(Data!$G$9="squeeze",G4031,F4031)),"")</f>
        <v/>
      </c>
      <c r="I4031" s="38" t="str">
        <f ca="1">IF(ISNUMBER(A4031),NORMINV(RAND(),0,IF(AND(Data!$G$9="squeeze",A4031&lt;Data!$G$11*0.25),$H$32,1)*$C$30*$C$13)*($C$14*$C$12),"")</f>
        <v/>
      </c>
      <c r="J4031" s="42" t="str">
        <f ca="1">IFERROR(IF(Data!$C$6="Real",B4031,I4031+J4030+($C$14*$C$12)*(NORMINV(RAND(),$C$15,CHOOSE($G$13,$C$13,F4031,G4031)))),"")</f>
        <v/>
      </c>
      <c r="K4031" s="88" t="str">
        <f>IF(ISNUMBER(A4031), IF($G$16="fixed",$G$17,MIN(H4031*Data!$C$7*$C$16*0.5,$C$17*Data!$C$7))*$C$12,"")</f>
        <v/>
      </c>
      <c r="L4031" s="42" t="str">
        <f t="shared" ca="1" si="1890"/>
        <v/>
      </c>
      <c r="M4031" s="44" t="str">
        <f t="shared" ca="1" si="1891"/>
        <v/>
      </c>
      <c r="N4031" s="44" t="str">
        <f t="shared" ca="1" si="1892"/>
        <v/>
      </c>
      <c r="O4031" s="108" t="str">
        <f t="shared" si="1876"/>
        <v/>
      </c>
      <c r="P4031" s="102" t="str">
        <f t="shared" si="1877"/>
        <v/>
      </c>
      <c r="Q4031" s="102" t="str">
        <f t="shared" si="1878"/>
        <v/>
      </c>
      <c r="R4031" s="120" t="str">
        <f t="shared" si="1879"/>
        <v/>
      </c>
      <c r="S4031" s="54" t="str">
        <f t="shared" si="1880"/>
        <v/>
      </c>
      <c r="T4031" s="5" t="str">
        <f t="shared" si="1881"/>
        <v/>
      </c>
      <c r="U4031" s="152" t="str">
        <f t="shared" si="1864"/>
        <v/>
      </c>
      <c r="V4031" s="152" t="str">
        <f t="shared" si="1865"/>
        <v/>
      </c>
      <c r="W4031" s="153" t="str">
        <f t="shared" si="1866"/>
        <v/>
      </c>
      <c r="X4031" s="153" t="str">
        <f t="shared" si="1867"/>
        <v/>
      </c>
      <c r="Y4031" s="153" t="str">
        <f t="shared" si="1868"/>
        <v/>
      </c>
      <c r="Z4031" s="153" t="str">
        <f t="shared" si="1869"/>
        <v/>
      </c>
      <c r="AA4031" s="152" t="str">
        <f t="shared" si="1870"/>
        <v/>
      </c>
      <c r="AB4031" s="152" t="str">
        <f t="shared" si="1871"/>
        <v/>
      </c>
      <c r="AC4031" s="154" t="str">
        <f t="shared" si="1882"/>
        <v/>
      </c>
      <c r="AD4031" s="154" t="str">
        <f t="shared" si="1883"/>
        <v/>
      </c>
      <c r="AE4031" s="3" t="str">
        <f t="shared" si="1884"/>
        <v/>
      </c>
      <c r="AF4031" s="3" t="str">
        <f t="shared" si="1885"/>
        <v/>
      </c>
      <c r="AG4031" s="3" t="str">
        <f t="shared" si="1886"/>
        <v/>
      </c>
      <c r="AH4031" s="4" t="str">
        <f t="shared" si="1887"/>
        <v/>
      </c>
      <c r="AI4031" s="75" t="str">
        <f t="shared" si="1888"/>
        <v/>
      </c>
      <c r="AJ4031" s="75" t="str">
        <f t="shared" si="1889"/>
        <v/>
      </c>
    </row>
    <row r="4032" spans="1:36" ht="14.25">
      <c r="A4032" s="41" t="str">
        <f t="shared" si="1872"/>
        <v/>
      </c>
      <c r="B4032" s="150" t="str">
        <f>IF(ISNUMBER(A4032),INDEX('MetaTrader Import'!$H$13:$J$5893,TRUNC(((A4032-$A$39+1)-1)/3)+1,MOD((A4032-$A$39+1)-1,3)+1),"")</f>
        <v/>
      </c>
      <c r="C4032" s="43" t="str">
        <f t="shared" si="1873"/>
        <v/>
      </c>
      <c r="D4032" s="43" t="str">
        <f t="shared" ca="1" si="1863"/>
        <v/>
      </c>
      <c r="E4032" s="43" t="str">
        <f t="shared" si="1874"/>
        <v/>
      </c>
      <c r="F4032" s="43" t="str">
        <f t="shared" si="1875"/>
        <v/>
      </c>
      <c r="G4032" s="43" t="str">
        <f>IF(A4032&lt;&gt;"",IF(A4032&lt;Data!$G$11*0.25,$C$13/$G$32,IF(A4032&gt;Data!$G$11*0.25,$C$13,$C$13*10)),"")</f>
        <v/>
      </c>
      <c r="H4032" s="43" t="str">
        <f>IF(A4032&lt;&gt;"",IF(Data!$G$9="constant",$C$13,IF(Data!$G$9="squeeze",G4032,F4032)),"")</f>
        <v/>
      </c>
      <c r="I4032" s="38" t="str">
        <f ca="1">IF(ISNUMBER(A4032),NORMINV(RAND(),0,IF(AND(Data!$G$9="squeeze",A4032&lt;Data!$G$11*0.25),$H$32,1)*$C$30*$C$13)*($C$14*$C$12),"")</f>
        <v/>
      </c>
      <c r="J4032" s="42" t="str">
        <f ca="1">IFERROR(IF(Data!$C$6="Real",B4032,I4032+J4031+($C$14*$C$12)*(NORMINV(RAND(),$C$15,CHOOSE($G$13,$C$13,F4032,G4032)))),"")</f>
        <v/>
      </c>
      <c r="K4032" s="88" t="str">
        <f>IF(ISNUMBER(A4032), IF($G$16="fixed",$G$17,MIN(H4032*Data!$C$7*$C$16*0.5,$C$17*Data!$C$7))*$C$12,"")</f>
        <v/>
      </c>
      <c r="L4032" s="42" t="str">
        <f t="shared" ca="1" si="1890"/>
        <v/>
      </c>
      <c r="M4032" s="44" t="str">
        <f t="shared" ca="1" si="1891"/>
        <v/>
      </c>
      <c r="N4032" s="44" t="str">
        <f t="shared" ca="1" si="1892"/>
        <v/>
      </c>
      <c r="O4032" s="108" t="str">
        <f t="shared" si="1876"/>
        <v/>
      </c>
      <c r="P4032" s="102" t="str">
        <f t="shared" si="1877"/>
        <v/>
      </c>
      <c r="Q4032" s="102" t="str">
        <f t="shared" si="1878"/>
        <v/>
      </c>
      <c r="R4032" s="120" t="str">
        <f t="shared" si="1879"/>
        <v/>
      </c>
      <c r="S4032" s="54" t="str">
        <f t="shared" si="1880"/>
        <v/>
      </c>
      <c r="T4032" s="5" t="str">
        <f t="shared" si="1881"/>
        <v/>
      </c>
      <c r="U4032" s="152" t="str">
        <f t="shared" si="1864"/>
        <v/>
      </c>
      <c r="V4032" s="152" t="str">
        <f t="shared" si="1865"/>
        <v/>
      </c>
      <c r="W4032" s="153" t="str">
        <f t="shared" si="1866"/>
        <v/>
      </c>
      <c r="X4032" s="153" t="str">
        <f t="shared" si="1867"/>
        <v/>
      </c>
      <c r="Y4032" s="153" t="str">
        <f t="shared" si="1868"/>
        <v/>
      </c>
      <c r="Z4032" s="153" t="str">
        <f t="shared" si="1869"/>
        <v/>
      </c>
      <c r="AA4032" s="152" t="str">
        <f t="shared" si="1870"/>
        <v/>
      </c>
      <c r="AB4032" s="152" t="str">
        <f t="shared" si="1871"/>
        <v/>
      </c>
      <c r="AC4032" s="154" t="str">
        <f t="shared" si="1882"/>
        <v/>
      </c>
      <c r="AD4032" s="154" t="str">
        <f t="shared" si="1883"/>
        <v/>
      </c>
      <c r="AE4032" s="3" t="str">
        <f t="shared" si="1884"/>
        <v/>
      </c>
      <c r="AF4032" s="3" t="str">
        <f t="shared" si="1885"/>
        <v/>
      </c>
      <c r="AG4032" s="3" t="str">
        <f t="shared" si="1886"/>
        <v/>
      </c>
      <c r="AH4032" s="4" t="str">
        <f t="shared" si="1887"/>
        <v/>
      </c>
      <c r="AI4032" s="75" t="str">
        <f t="shared" si="1888"/>
        <v/>
      </c>
      <c r="AJ4032" s="75" t="str">
        <f t="shared" si="1889"/>
        <v/>
      </c>
    </row>
    <row r="4033" spans="1:36" ht="14.25">
      <c r="A4033" s="41" t="str">
        <f t="shared" si="1872"/>
        <v/>
      </c>
      <c r="B4033" s="150" t="str">
        <f>IF(ISNUMBER(A4033),INDEX('MetaTrader Import'!$H$13:$J$5893,TRUNC(((A4033-$A$39+1)-1)/3)+1,MOD((A4033-$A$39+1)-1,3)+1),"")</f>
        <v/>
      </c>
      <c r="C4033" s="43" t="str">
        <f t="shared" si="1873"/>
        <v/>
      </c>
      <c r="D4033" s="43" t="str">
        <f t="shared" ca="1" si="1863"/>
        <v/>
      </c>
      <c r="E4033" s="43" t="str">
        <f t="shared" si="1874"/>
        <v/>
      </c>
      <c r="F4033" s="43" t="str">
        <f t="shared" si="1875"/>
        <v/>
      </c>
      <c r="G4033" s="43" t="str">
        <f>IF(A4033&lt;&gt;"",IF(A4033&lt;Data!$G$11*0.25,$C$13/$G$32,IF(A4033&gt;Data!$G$11*0.25,$C$13,$C$13*10)),"")</f>
        <v/>
      </c>
      <c r="H4033" s="43" t="str">
        <f>IF(A4033&lt;&gt;"",IF(Data!$G$9="constant",$C$13,IF(Data!$G$9="squeeze",G4033,F4033)),"")</f>
        <v/>
      </c>
      <c r="I4033" s="38" t="str">
        <f ca="1">IF(ISNUMBER(A4033),NORMINV(RAND(),0,IF(AND(Data!$G$9="squeeze",A4033&lt;Data!$G$11*0.25),$H$32,1)*$C$30*$C$13)*($C$14*$C$12),"")</f>
        <v/>
      </c>
      <c r="J4033" s="42" t="str">
        <f ca="1">IFERROR(IF(Data!$C$6="Real",B4033,I4033+J4032+($C$14*$C$12)*(NORMINV(RAND(),$C$15,CHOOSE($G$13,$C$13,F4033,G4033)))),"")</f>
        <v/>
      </c>
      <c r="K4033" s="88" t="str">
        <f>IF(ISNUMBER(A4033), IF($G$16="fixed",$G$17,MIN(H4033*Data!$C$7*$C$16*0.5,$C$17*Data!$C$7))*$C$12,"")</f>
        <v/>
      </c>
      <c r="L4033" s="42" t="str">
        <f t="shared" ca="1" si="1890"/>
        <v/>
      </c>
      <c r="M4033" s="44" t="str">
        <f t="shared" ca="1" si="1891"/>
        <v/>
      </c>
      <c r="N4033" s="44" t="str">
        <f t="shared" ca="1" si="1892"/>
        <v/>
      </c>
      <c r="O4033" s="108" t="str">
        <f t="shared" si="1876"/>
        <v/>
      </c>
      <c r="P4033" s="102" t="str">
        <f t="shared" si="1877"/>
        <v/>
      </c>
      <c r="Q4033" s="102" t="str">
        <f t="shared" si="1878"/>
        <v/>
      </c>
      <c r="R4033" s="120" t="str">
        <f t="shared" si="1879"/>
        <v/>
      </c>
      <c r="S4033" s="54" t="str">
        <f t="shared" si="1880"/>
        <v/>
      </c>
      <c r="T4033" s="5" t="str">
        <f t="shared" si="1881"/>
        <v/>
      </c>
      <c r="U4033" s="152" t="str">
        <f t="shared" si="1864"/>
        <v/>
      </c>
      <c r="V4033" s="152" t="str">
        <f t="shared" si="1865"/>
        <v/>
      </c>
      <c r="W4033" s="153" t="str">
        <f t="shared" si="1866"/>
        <v/>
      </c>
      <c r="X4033" s="153" t="str">
        <f t="shared" si="1867"/>
        <v/>
      </c>
      <c r="Y4033" s="153" t="str">
        <f t="shared" si="1868"/>
        <v/>
      </c>
      <c r="Z4033" s="153" t="str">
        <f t="shared" si="1869"/>
        <v/>
      </c>
      <c r="AA4033" s="152" t="str">
        <f t="shared" si="1870"/>
        <v/>
      </c>
      <c r="AB4033" s="152" t="str">
        <f t="shared" si="1871"/>
        <v/>
      </c>
      <c r="AC4033" s="154" t="str">
        <f t="shared" si="1882"/>
        <v/>
      </c>
      <c r="AD4033" s="154" t="str">
        <f t="shared" si="1883"/>
        <v/>
      </c>
      <c r="AE4033" s="3" t="str">
        <f t="shared" si="1884"/>
        <v/>
      </c>
      <c r="AF4033" s="3" t="str">
        <f t="shared" si="1885"/>
        <v/>
      </c>
      <c r="AG4033" s="3" t="str">
        <f t="shared" si="1886"/>
        <v/>
      </c>
      <c r="AH4033" s="4" t="str">
        <f t="shared" si="1887"/>
        <v/>
      </c>
      <c r="AI4033" s="75" t="str">
        <f t="shared" si="1888"/>
        <v/>
      </c>
      <c r="AJ4033" s="75" t="str">
        <f t="shared" si="1889"/>
        <v/>
      </c>
    </row>
    <row r="4034" spans="1:36" ht="14.25">
      <c r="A4034" s="41" t="str">
        <f t="shared" si="1872"/>
        <v/>
      </c>
      <c r="B4034" s="150" t="str">
        <f>IF(ISNUMBER(A4034),INDEX('MetaTrader Import'!$H$13:$J$5893,TRUNC(((A4034-$A$39+1)-1)/3)+1,MOD((A4034-$A$39+1)-1,3)+1),"")</f>
        <v/>
      </c>
      <c r="C4034" s="43" t="str">
        <f t="shared" si="1873"/>
        <v/>
      </c>
      <c r="D4034" s="43" t="str">
        <f t="shared" ca="1" si="1863"/>
        <v/>
      </c>
      <c r="E4034" s="43" t="str">
        <f t="shared" si="1874"/>
        <v/>
      </c>
      <c r="F4034" s="43" t="str">
        <f t="shared" si="1875"/>
        <v/>
      </c>
      <c r="G4034" s="43" t="str">
        <f>IF(A4034&lt;&gt;"",IF(A4034&lt;Data!$G$11*0.25,$C$13/$G$32,IF(A4034&gt;Data!$G$11*0.25,$C$13,$C$13*10)),"")</f>
        <v/>
      </c>
      <c r="H4034" s="43" t="str">
        <f>IF(A4034&lt;&gt;"",IF(Data!$G$9="constant",$C$13,IF(Data!$G$9="squeeze",G4034,F4034)),"")</f>
        <v/>
      </c>
      <c r="I4034" s="38" t="str">
        <f ca="1">IF(ISNUMBER(A4034),NORMINV(RAND(),0,IF(AND(Data!$G$9="squeeze",A4034&lt;Data!$G$11*0.25),$H$32,1)*$C$30*$C$13)*($C$14*$C$12),"")</f>
        <v/>
      </c>
      <c r="J4034" s="42" t="str">
        <f ca="1">IFERROR(IF(Data!$C$6="Real",B4034,I4034+J4033+($C$14*$C$12)*(NORMINV(RAND(),$C$15,CHOOSE($G$13,$C$13,F4034,G4034)))),"")</f>
        <v/>
      </c>
      <c r="K4034" s="88" t="str">
        <f>IF(ISNUMBER(A4034), IF($G$16="fixed",$G$17,MIN(H4034*Data!$C$7*$C$16*0.5,$C$17*Data!$C$7))*$C$12,"")</f>
        <v/>
      </c>
      <c r="L4034" s="42" t="str">
        <f t="shared" ca="1" si="1890"/>
        <v/>
      </c>
      <c r="M4034" s="44" t="str">
        <f t="shared" ca="1" si="1891"/>
        <v/>
      </c>
      <c r="N4034" s="44" t="str">
        <f t="shared" ca="1" si="1892"/>
        <v/>
      </c>
      <c r="O4034" s="108" t="str">
        <f t="shared" si="1876"/>
        <v/>
      </c>
      <c r="P4034" s="102" t="str">
        <f t="shared" si="1877"/>
        <v/>
      </c>
      <c r="Q4034" s="102" t="str">
        <f t="shared" si="1878"/>
        <v/>
      </c>
      <c r="R4034" s="120" t="str">
        <f t="shared" si="1879"/>
        <v/>
      </c>
      <c r="S4034" s="54" t="str">
        <f t="shared" si="1880"/>
        <v/>
      </c>
      <c r="T4034" s="5" t="str">
        <f t="shared" si="1881"/>
        <v/>
      </c>
      <c r="U4034" s="152" t="str">
        <f t="shared" si="1864"/>
        <v/>
      </c>
      <c r="V4034" s="152" t="str">
        <f t="shared" si="1865"/>
        <v/>
      </c>
      <c r="W4034" s="153" t="str">
        <f t="shared" si="1866"/>
        <v/>
      </c>
      <c r="X4034" s="153" t="str">
        <f t="shared" si="1867"/>
        <v/>
      </c>
      <c r="Y4034" s="153" t="str">
        <f t="shared" si="1868"/>
        <v/>
      </c>
      <c r="Z4034" s="153" t="str">
        <f t="shared" si="1869"/>
        <v/>
      </c>
      <c r="AA4034" s="152" t="str">
        <f t="shared" si="1870"/>
        <v/>
      </c>
      <c r="AB4034" s="152" t="str">
        <f t="shared" si="1871"/>
        <v/>
      </c>
      <c r="AC4034" s="154" t="str">
        <f t="shared" si="1882"/>
        <v/>
      </c>
      <c r="AD4034" s="154" t="str">
        <f t="shared" si="1883"/>
        <v/>
      </c>
      <c r="AE4034" s="3" t="str">
        <f t="shared" si="1884"/>
        <v/>
      </c>
      <c r="AF4034" s="3" t="str">
        <f t="shared" si="1885"/>
        <v/>
      </c>
      <c r="AG4034" s="3" t="str">
        <f t="shared" si="1886"/>
        <v/>
      </c>
      <c r="AH4034" s="4" t="str">
        <f t="shared" si="1887"/>
        <v/>
      </c>
      <c r="AI4034" s="75" t="str">
        <f t="shared" si="1888"/>
        <v/>
      </c>
      <c r="AJ4034" s="75" t="str">
        <f t="shared" si="1889"/>
        <v/>
      </c>
    </row>
    <row r="4035" spans="1:36" ht="14.25">
      <c r="A4035" s="41" t="str">
        <f t="shared" si="1872"/>
        <v/>
      </c>
      <c r="B4035" s="150" t="str">
        <f>IF(ISNUMBER(A4035),INDEX('MetaTrader Import'!$H$13:$J$5893,TRUNC(((A4035-$A$39+1)-1)/3)+1,MOD((A4035-$A$39+1)-1,3)+1),"")</f>
        <v/>
      </c>
      <c r="C4035" s="43" t="str">
        <f t="shared" si="1873"/>
        <v/>
      </c>
      <c r="D4035" s="43" t="str">
        <f t="shared" ref="D4035:D4098" ca="1" si="1893">IF(A4035&lt;&gt;"",NORMINV(RAND(),($C$23-C4035)*$C$28,$C$27)+NORMINV(RAND(),IF(RAND()&gt;$C$26,$C$25,0),$C$27),"")</f>
        <v/>
      </c>
      <c r="E4035" s="43" t="str">
        <f t="shared" si="1874"/>
        <v/>
      </c>
      <c r="F4035" s="43" t="str">
        <f t="shared" si="1875"/>
        <v/>
      </c>
      <c r="G4035" s="43" t="str">
        <f>IF(A4035&lt;&gt;"",IF(A4035&lt;Data!$G$11*0.25,$C$13/$G$32,IF(A4035&gt;Data!$G$11*0.25,$C$13,$C$13*10)),"")</f>
        <v/>
      </c>
      <c r="H4035" s="43" t="str">
        <f>IF(A4035&lt;&gt;"",IF(Data!$G$9="constant",$C$13,IF(Data!$G$9="squeeze",G4035,F4035)),"")</f>
        <v/>
      </c>
      <c r="I4035" s="38" t="str">
        <f ca="1">IF(ISNUMBER(A4035),NORMINV(RAND(),0,IF(AND(Data!$G$9="squeeze",A4035&lt;Data!$G$11*0.25),$H$32,1)*$C$30*$C$13)*($C$14*$C$12),"")</f>
        <v/>
      </c>
      <c r="J4035" s="42" t="str">
        <f ca="1">IFERROR(IF(Data!$C$6="Real",B4035,I4035+J4034+($C$14*$C$12)*(NORMINV(RAND(),$C$15,CHOOSE($G$13,$C$13,F4035,G4035)))),"")</f>
        <v/>
      </c>
      <c r="K4035" s="88" t="str">
        <f>IF(ISNUMBER(A4035), IF($G$16="fixed",$G$17,MIN(H4035*Data!$C$7*$C$16*0.5,$C$17*Data!$C$7))*$C$12,"")</f>
        <v/>
      </c>
      <c r="L4035" s="42" t="str">
        <f t="shared" ca="1" si="1890"/>
        <v/>
      </c>
      <c r="M4035" s="44" t="str">
        <f t="shared" ca="1" si="1891"/>
        <v/>
      </c>
      <c r="N4035" s="44" t="str">
        <f t="shared" ca="1" si="1892"/>
        <v/>
      </c>
      <c r="O4035" s="108" t="str">
        <f t="shared" si="1876"/>
        <v/>
      </c>
      <c r="P4035" s="102" t="str">
        <f t="shared" si="1877"/>
        <v/>
      </c>
      <c r="Q4035" s="102" t="str">
        <f t="shared" si="1878"/>
        <v/>
      </c>
      <c r="R4035" s="120" t="str">
        <f t="shared" si="1879"/>
        <v/>
      </c>
      <c r="S4035" s="54" t="str">
        <f t="shared" si="1880"/>
        <v/>
      </c>
      <c r="T4035" s="5" t="str">
        <f t="shared" si="1881"/>
        <v/>
      </c>
      <c r="U4035" s="152" t="str">
        <f t="shared" ref="U4035:U4098" si="1894">IF(NOT(ISNUMBER(T4035)),"",IF(S4035=1,T4035,IF(M4035&gt;U4034,M4035,IF(ISNUMBER(U4034),U4034,""))))</f>
        <v/>
      </c>
      <c r="V4035" s="152" t="str">
        <f t="shared" ref="V4035:V4098" si="1895">IF(NOT(ISNUMBER(T4035)),"",IF(S4035=1,T4035,IF(N4035&lt;V4034,N4035,IF(ISNUMBER(V4034),V4034,""))))</f>
        <v/>
      </c>
      <c r="W4035" s="153" t="str">
        <f t="shared" ref="W4035:W4098" si="1896">IF(NOT(ISNUMBER(T4035)),"",MIN($F$24,IF(TRUNC((U4035-T4035)/$E$24*$G$12)+0&gt;IF(ISNUMBER(W4034),W4034,0),TRUNC((U4035-T4035)/$E$24*$G$12)+0,IF(ISNUMBER(W4034),W4034,0))))</f>
        <v/>
      </c>
      <c r="X4035" s="153" t="str">
        <f t="shared" ref="X4035:X4098" si="1897">IF(NOT(ISNUMBER(T4035)),"",MIN($F$24,IF(-TRUNC((V4035-T4035)/$E$24*$G$12)+0&gt;IF(ISNUMBER(X4034),X4034,0),-TRUNC((V4035-T4035)/$E$24*$G$12)+0,IF(ISNUMBER(X4034),X4034,0))))</f>
        <v/>
      </c>
      <c r="Y4035" s="153" t="str">
        <f t="shared" ref="Y4035:Y4098" si="1898">IF(ISNUMBER(W4035),(IF(W4035=0,0,1))*IF(ABS($I$24)=2,POWER(2,W4035-1),W4035)*SIGN($I$24)*$K$24,"")</f>
        <v/>
      </c>
      <c r="Z4035" s="153" t="str">
        <f t="shared" ref="Z4035:Z4098" si="1899">IF(ISNUMBER(X4035),(IF(X4035=0,0,1))*IF(ABS($I$24)=2,POWER(2,X4035-1),X4035)*SIGN($I$24)*$K$24,"")</f>
        <v/>
      </c>
      <c r="AA4035" s="152" t="str">
        <f t="shared" ref="AA4035:AA4098" si="1900">IF(OR(NOT(ISNUMBER(T4035)),W4035&lt;1),"",IF(OR(NOT(ISNUMBER(W4034)),W4034=0),IF(SIGN(Y4035)=1,M4035,N4035),(Y4034*AA4034+(Y4035-Y4034)*IF(SIGN(Y4035)=1,M4035,N4035))/Y4035))</f>
        <v/>
      </c>
      <c r="AB4035" s="152" t="str">
        <f t="shared" ref="AB4035:AB4098" si="1901">IF(OR(NOT(ISNUMBER(T4035)),X4035&lt;1),"",IF(OR(NOT(ISNUMBER(X4034)),X4034=0),IF(SIGN(Z4035)=1,N4035,M4035),(Z4034*AB4034+(Z4035-Z4034)*IF(SIGN(Z4035)=1,N4035,M4035))/Z4035))</f>
        <v/>
      </c>
      <c r="AC4035" s="154" t="str">
        <f t="shared" si="1882"/>
        <v/>
      </c>
      <c r="AD4035" s="154" t="str">
        <f t="shared" si="1883"/>
        <v/>
      </c>
      <c r="AE4035" s="3" t="str">
        <f t="shared" si="1884"/>
        <v/>
      </c>
      <c r="AF4035" s="3" t="str">
        <f t="shared" si="1885"/>
        <v/>
      </c>
      <c r="AG4035" s="3" t="str">
        <f t="shared" si="1886"/>
        <v/>
      </c>
      <c r="AH4035" s="4" t="str">
        <f t="shared" si="1887"/>
        <v/>
      </c>
      <c r="AI4035" s="75" t="str">
        <f t="shared" si="1888"/>
        <v/>
      </c>
      <c r="AJ4035" s="75" t="str">
        <f t="shared" si="1889"/>
        <v/>
      </c>
    </row>
    <row r="4036" spans="1:36" ht="14.25">
      <c r="A4036" s="41" t="str">
        <f t="shared" ref="A4036:A4099" si="1902">IFERROR(IF(A4035+1&gt;$C$19,"",A4035+1),"")</f>
        <v/>
      </c>
      <c r="B4036" s="150" t="str">
        <f>IF(ISNUMBER(A4036),INDEX('MetaTrader Import'!$H$13:$J$5893,TRUNC(((A4036-$A$39+1)-1)/3)+1,MOD((A4036-$A$39+1)-1,3)+1),"")</f>
        <v/>
      </c>
      <c r="C4036" s="43" t="str">
        <f t="shared" ref="C4036:C4099" si="1903">IF(A4036&lt;&gt;"",E4035,"")</f>
        <v/>
      </c>
      <c r="D4036" s="43" t="str">
        <f t="shared" ca="1" si="1893"/>
        <v/>
      </c>
      <c r="E4036" s="43" t="str">
        <f t="shared" ref="E4036:E4099" si="1904">IF(A4036&lt;&gt;"",C4036+D4036,"")</f>
        <v/>
      </c>
      <c r="F4036" s="43" t="str">
        <f t="shared" ref="F4036:F4099" si="1905">IF(A4036&lt;&gt;"",$C$13*ABS(E4036)/$C$23,"")</f>
        <v/>
      </c>
      <c r="G4036" s="43" t="str">
        <f>IF(A4036&lt;&gt;"",IF(A4036&lt;Data!$G$11*0.25,$C$13/$G$32,IF(A4036&gt;Data!$G$11*0.25,$C$13,$C$13*10)),"")</f>
        <v/>
      </c>
      <c r="H4036" s="43" t="str">
        <f>IF(A4036&lt;&gt;"",IF(Data!$G$9="constant",$C$13,IF(Data!$G$9="squeeze",G4036,F4036)),"")</f>
        <v/>
      </c>
      <c r="I4036" s="38" t="str">
        <f ca="1">IF(ISNUMBER(A4036),NORMINV(RAND(),0,IF(AND(Data!$G$9="squeeze",A4036&lt;Data!$G$11*0.25),$H$32,1)*$C$30*$C$13)*($C$14*$C$12),"")</f>
        <v/>
      </c>
      <c r="J4036" s="42" t="str">
        <f ca="1">IFERROR(IF(Data!$C$6="Real",B4036,I4036+J4035+($C$14*$C$12)*(NORMINV(RAND(),$C$15,CHOOSE($G$13,$C$13,F4036,G4036)))),"")</f>
        <v/>
      </c>
      <c r="K4036" s="88" t="str">
        <f>IF(ISNUMBER(A4036), IF($G$16="fixed",$G$17,MIN(H4036*Data!$C$7*$C$16*0.5,$C$17*Data!$C$7))*$C$12,"")</f>
        <v/>
      </c>
      <c r="L4036" s="42" t="str">
        <f t="shared" ca="1" si="1890"/>
        <v/>
      </c>
      <c r="M4036" s="44" t="str">
        <f t="shared" ca="1" si="1891"/>
        <v/>
      </c>
      <c r="N4036" s="44" t="str">
        <f t="shared" ca="1" si="1892"/>
        <v/>
      </c>
      <c r="O4036" s="108" t="str">
        <f t="shared" ref="O4036:O4099" si="1906">IF(ISNUMBER(A4036),$G$12*SLOPE(L4022:L4036,A4022:A4036),"")</f>
        <v/>
      </c>
      <c r="P4036" s="102" t="str">
        <f t="shared" ref="P4036:P4099" si="1907">IF(ISNUMBER(A4036),STDEV(L4022:L4036)*$G$12,"")</f>
        <v/>
      </c>
      <c r="Q4036" s="102" t="str">
        <f t="shared" ref="Q4036:Q4099" si="1908">IF(ISNUMBER(A4036),SLOPE(P4022:P4036,A4022:A4036),"")</f>
        <v/>
      </c>
      <c r="R4036" s="120" t="str">
        <f t="shared" ref="R4036:R4099" si="1909">IF(ISNUMBER(A4036),R4035+S4035,"")</f>
        <v/>
      </c>
      <c r="S4036" s="54" t="str">
        <f t="shared" ref="S4036:S4099" si="1910">IF(ISNUMBER(A4036),IF(AND(R4036&lt;$M$24,Q4036&lt;$F$28,ABS(O4036)&lt;$F$27,P4036&lt;$F$26,NOT(ISNUMBER(T4035))),1,0),"")</f>
        <v/>
      </c>
      <c r="T4036" s="5" t="str">
        <f t="shared" ref="T4036:T4099" si="1911">IF(ISNUMBER(A4036),IF(S4036=1,L4036,IF(AG4035="Y","",IF(ISNUMBER(T4035),T4035,""))),"")</f>
        <v/>
      </c>
      <c r="U4036" s="152" t="str">
        <f t="shared" si="1894"/>
        <v/>
      </c>
      <c r="V4036" s="152" t="str">
        <f t="shared" si="1895"/>
        <v/>
      </c>
      <c r="W4036" s="153" t="str">
        <f t="shared" si="1896"/>
        <v/>
      </c>
      <c r="X4036" s="153" t="str">
        <f t="shared" si="1897"/>
        <v/>
      </c>
      <c r="Y4036" s="153" t="str">
        <f t="shared" si="1898"/>
        <v/>
      </c>
      <c r="Z4036" s="153" t="str">
        <f t="shared" si="1899"/>
        <v/>
      </c>
      <c r="AA4036" s="152" t="str">
        <f t="shared" si="1900"/>
        <v/>
      </c>
      <c r="AB4036" s="152" t="str">
        <f t="shared" si="1901"/>
        <v/>
      </c>
      <c r="AC4036" s="154" t="str">
        <f t="shared" ref="AC4036:AC4099" si="1912">IFERROR(-SIGN(Y4036)*(AA4036-IF(SIGN(Y4036)=1,N4036,M4036))*$G$12*ABS(Y4036),"")</f>
        <v/>
      </c>
      <c r="AD4036" s="154" t="str">
        <f t="shared" ref="AD4036:AD4099" si="1913">IFERROR(SIGN(Z4036)*(AB4036-IF(SIGN(Z4036)=1,M4036,N4036))*$G$12*ABS(Z4036),"")</f>
        <v/>
      </c>
      <c r="AE4036" s="3" t="str">
        <f t="shared" ref="AE4036:AE4099" si="1914">IF(ISNUMBER(A4036),IFERROR((IF(ISNUMBER(AC4036),AC4036,0)+IF(ISNUMBER(AD4036),AD4036,0))/(ABS(Y4036)+ABS(Z4036)),0),"")</f>
        <v/>
      </c>
      <c r="AF4036" s="3" t="str">
        <f t="shared" ref="AF4036:AF4099" si="1915">IF(ISNUMBER(A4036),IF(ISNUMBER(AC4036),AC4036,0)+IF(ISNUMBER(AD4036),AD4036,0),"")</f>
        <v/>
      </c>
      <c r="AG4036" s="3" t="str">
        <f t="shared" ref="AG4036:AG4099" si="1916">IF(NOT(ISNUMBER(T4036)),"",IF(OR(AF4036&gt;$G$24,AF4036&lt;-$H$24,A4036+1&gt;$C$19),"Y","N"))</f>
        <v/>
      </c>
      <c r="AH4036" s="4" t="str">
        <f t="shared" ref="AH4036:AH4099" si="1917">IF(AG4036="y",AF4036*10*$C$11,"")</f>
        <v/>
      </c>
      <c r="AI4036" s="75" t="str">
        <f t="shared" ref="AI4036:AI4099" si="1918">IF(ISNUMBER(A4036),IF(ISNUMBER(AH4036),AJ4036,AF4036*10*$C$11+AJ4036),"")</f>
        <v/>
      </c>
      <c r="AJ4036" s="75" t="str">
        <f t="shared" ref="AJ4036:AJ4099" si="1919">IF(ISNUMBER(A4036),AJ4035+IF(ISNUMBER(AH4036),AH4036,0),"")</f>
        <v/>
      </c>
    </row>
    <row r="4037" spans="1:36" ht="14.25">
      <c r="A4037" s="41" t="str">
        <f t="shared" si="1902"/>
        <v/>
      </c>
      <c r="B4037" s="150" t="str">
        <f>IF(ISNUMBER(A4037),INDEX('MetaTrader Import'!$H$13:$J$5893,TRUNC(((A4037-$A$39+1)-1)/3)+1,MOD((A4037-$A$39+1)-1,3)+1),"")</f>
        <v/>
      </c>
      <c r="C4037" s="43" t="str">
        <f t="shared" si="1903"/>
        <v/>
      </c>
      <c r="D4037" s="43" t="str">
        <f t="shared" ca="1" si="1893"/>
        <v/>
      </c>
      <c r="E4037" s="43" t="str">
        <f t="shared" si="1904"/>
        <v/>
      </c>
      <c r="F4037" s="43" t="str">
        <f t="shared" si="1905"/>
        <v/>
      </c>
      <c r="G4037" s="43" t="str">
        <f>IF(A4037&lt;&gt;"",IF(A4037&lt;Data!$G$11*0.25,$C$13/$G$32,IF(A4037&gt;Data!$G$11*0.25,$C$13,$C$13*10)),"")</f>
        <v/>
      </c>
      <c r="H4037" s="43" t="str">
        <f>IF(A4037&lt;&gt;"",IF(Data!$G$9="constant",$C$13,IF(Data!$G$9="squeeze",G4037,F4037)),"")</f>
        <v/>
      </c>
      <c r="I4037" s="38" t="str">
        <f ca="1">IF(ISNUMBER(A4037),NORMINV(RAND(),0,IF(AND(Data!$G$9="squeeze",A4037&lt;Data!$G$11*0.25),$H$32,1)*$C$30*$C$13)*($C$14*$C$12),"")</f>
        <v/>
      </c>
      <c r="J4037" s="42" t="str">
        <f ca="1">IFERROR(IF(Data!$C$6="Real",B4037,I4037+J4036+($C$14*$C$12)*(NORMINV(RAND(),$C$15,CHOOSE($G$13,$C$13,F4037,G4037)))),"")</f>
        <v/>
      </c>
      <c r="K4037" s="88" t="str">
        <f>IF(ISNUMBER(A4037), IF($G$16="fixed",$G$17,MIN(H4037*Data!$C$7*$C$16*0.5,$C$17*Data!$C$7))*$C$12,"")</f>
        <v/>
      </c>
      <c r="L4037" s="42" t="str">
        <f t="shared" ca="1" si="1890"/>
        <v/>
      </c>
      <c r="M4037" s="44" t="str">
        <f t="shared" ca="1" si="1891"/>
        <v/>
      </c>
      <c r="N4037" s="44" t="str">
        <f t="shared" ca="1" si="1892"/>
        <v/>
      </c>
      <c r="O4037" s="108" t="str">
        <f t="shared" si="1906"/>
        <v/>
      </c>
      <c r="P4037" s="102" t="str">
        <f t="shared" si="1907"/>
        <v/>
      </c>
      <c r="Q4037" s="102" t="str">
        <f t="shared" si="1908"/>
        <v/>
      </c>
      <c r="R4037" s="120" t="str">
        <f t="shared" si="1909"/>
        <v/>
      </c>
      <c r="S4037" s="54" t="str">
        <f t="shared" si="1910"/>
        <v/>
      </c>
      <c r="T4037" s="5" t="str">
        <f t="shared" si="1911"/>
        <v/>
      </c>
      <c r="U4037" s="152" t="str">
        <f t="shared" si="1894"/>
        <v/>
      </c>
      <c r="V4037" s="152" t="str">
        <f t="shared" si="1895"/>
        <v/>
      </c>
      <c r="W4037" s="153" t="str">
        <f t="shared" si="1896"/>
        <v/>
      </c>
      <c r="X4037" s="153" t="str">
        <f t="shared" si="1897"/>
        <v/>
      </c>
      <c r="Y4037" s="153" t="str">
        <f t="shared" si="1898"/>
        <v/>
      </c>
      <c r="Z4037" s="153" t="str">
        <f t="shared" si="1899"/>
        <v/>
      </c>
      <c r="AA4037" s="152" t="str">
        <f t="shared" si="1900"/>
        <v/>
      </c>
      <c r="AB4037" s="152" t="str">
        <f t="shared" si="1901"/>
        <v/>
      </c>
      <c r="AC4037" s="154" t="str">
        <f t="shared" si="1912"/>
        <v/>
      </c>
      <c r="AD4037" s="154" t="str">
        <f t="shared" si="1913"/>
        <v/>
      </c>
      <c r="AE4037" s="3" t="str">
        <f t="shared" si="1914"/>
        <v/>
      </c>
      <c r="AF4037" s="3" t="str">
        <f t="shared" si="1915"/>
        <v/>
      </c>
      <c r="AG4037" s="3" t="str">
        <f t="shared" si="1916"/>
        <v/>
      </c>
      <c r="AH4037" s="4" t="str">
        <f t="shared" si="1917"/>
        <v/>
      </c>
      <c r="AI4037" s="75" t="str">
        <f t="shared" si="1918"/>
        <v/>
      </c>
      <c r="AJ4037" s="75" t="str">
        <f t="shared" si="1919"/>
        <v/>
      </c>
    </row>
    <row r="4038" spans="1:36" ht="14.25">
      <c r="A4038" s="41" t="str">
        <f t="shared" si="1902"/>
        <v/>
      </c>
      <c r="B4038" s="150" t="str">
        <f>IF(ISNUMBER(A4038),INDEX('MetaTrader Import'!$H$13:$J$5893,TRUNC(((A4038-$A$39+1)-1)/3)+1,MOD((A4038-$A$39+1)-1,3)+1),"")</f>
        <v/>
      </c>
      <c r="C4038" s="43" t="str">
        <f t="shared" si="1903"/>
        <v/>
      </c>
      <c r="D4038" s="43" t="str">
        <f t="shared" ca="1" si="1893"/>
        <v/>
      </c>
      <c r="E4038" s="43" t="str">
        <f t="shared" si="1904"/>
        <v/>
      </c>
      <c r="F4038" s="43" t="str">
        <f t="shared" si="1905"/>
        <v/>
      </c>
      <c r="G4038" s="43" t="str">
        <f>IF(A4038&lt;&gt;"",IF(A4038&lt;Data!$G$11*0.25,$C$13/$G$32,IF(A4038&gt;Data!$G$11*0.25,$C$13,$C$13*10)),"")</f>
        <v/>
      </c>
      <c r="H4038" s="43" t="str">
        <f>IF(A4038&lt;&gt;"",IF(Data!$G$9="constant",$C$13,IF(Data!$G$9="squeeze",G4038,F4038)),"")</f>
        <v/>
      </c>
      <c r="I4038" s="38" t="str">
        <f ca="1">IF(ISNUMBER(A4038),NORMINV(RAND(),0,IF(AND(Data!$G$9="squeeze",A4038&lt;Data!$G$11*0.25),$H$32,1)*$C$30*$C$13)*($C$14*$C$12),"")</f>
        <v/>
      </c>
      <c r="J4038" s="42" t="str">
        <f ca="1">IFERROR(IF(Data!$C$6="Real",B4038,I4038+J4037+($C$14*$C$12)*(NORMINV(RAND(),$C$15,CHOOSE($G$13,$C$13,F4038,G4038)))),"")</f>
        <v/>
      </c>
      <c r="K4038" s="88" t="str">
        <f>IF(ISNUMBER(A4038), IF($G$16="fixed",$G$17,MIN(H4038*Data!$C$7*$C$16*0.5,$C$17*Data!$C$7))*$C$12,"")</f>
        <v/>
      </c>
      <c r="L4038" s="42" t="str">
        <f t="shared" ref="L4038:L4101" ca="1" si="1920">IFERROR(J4038,"")</f>
        <v/>
      </c>
      <c r="M4038" s="44" t="str">
        <f t="shared" ref="M4038:M4101" ca="1" si="1921">IFERROR(L4038+K4038*0.5,"")</f>
        <v/>
      </c>
      <c r="N4038" s="44" t="str">
        <f t="shared" ref="N4038:N4101" ca="1" si="1922">IFERROR(L4038-K4038*0.5,"")</f>
        <v/>
      </c>
      <c r="O4038" s="108" t="str">
        <f t="shared" si="1906"/>
        <v/>
      </c>
      <c r="P4038" s="102" t="str">
        <f t="shared" si="1907"/>
        <v/>
      </c>
      <c r="Q4038" s="102" t="str">
        <f t="shared" si="1908"/>
        <v/>
      </c>
      <c r="R4038" s="120" t="str">
        <f t="shared" si="1909"/>
        <v/>
      </c>
      <c r="S4038" s="54" t="str">
        <f t="shared" si="1910"/>
        <v/>
      </c>
      <c r="T4038" s="5" t="str">
        <f t="shared" si="1911"/>
        <v/>
      </c>
      <c r="U4038" s="152" t="str">
        <f t="shared" si="1894"/>
        <v/>
      </c>
      <c r="V4038" s="152" t="str">
        <f t="shared" si="1895"/>
        <v/>
      </c>
      <c r="W4038" s="153" t="str">
        <f t="shared" si="1896"/>
        <v/>
      </c>
      <c r="X4038" s="153" t="str">
        <f t="shared" si="1897"/>
        <v/>
      </c>
      <c r="Y4038" s="153" t="str">
        <f t="shared" si="1898"/>
        <v/>
      </c>
      <c r="Z4038" s="153" t="str">
        <f t="shared" si="1899"/>
        <v/>
      </c>
      <c r="AA4038" s="152" t="str">
        <f t="shared" si="1900"/>
        <v/>
      </c>
      <c r="AB4038" s="152" t="str">
        <f t="shared" si="1901"/>
        <v/>
      </c>
      <c r="AC4038" s="154" t="str">
        <f t="shared" si="1912"/>
        <v/>
      </c>
      <c r="AD4038" s="154" t="str">
        <f t="shared" si="1913"/>
        <v/>
      </c>
      <c r="AE4038" s="3" t="str">
        <f t="shared" si="1914"/>
        <v/>
      </c>
      <c r="AF4038" s="3" t="str">
        <f t="shared" si="1915"/>
        <v/>
      </c>
      <c r="AG4038" s="3" t="str">
        <f t="shared" si="1916"/>
        <v/>
      </c>
      <c r="AH4038" s="4" t="str">
        <f t="shared" si="1917"/>
        <v/>
      </c>
      <c r="AI4038" s="75" t="str">
        <f t="shared" si="1918"/>
        <v/>
      </c>
      <c r="AJ4038" s="75" t="str">
        <f t="shared" si="1919"/>
        <v/>
      </c>
    </row>
    <row r="4039" spans="1:36" ht="14.25">
      <c r="A4039" s="41" t="str">
        <f t="shared" si="1902"/>
        <v/>
      </c>
      <c r="B4039" s="150" t="str">
        <f>IF(ISNUMBER(A4039),INDEX('MetaTrader Import'!$H$13:$J$5893,TRUNC(((A4039-$A$39+1)-1)/3)+1,MOD((A4039-$A$39+1)-1,3)+1),"")</f>
        <v/>
      </c>
      <c r="C4039" s="43" t="str">
        <f t="shared" si="1903"/>
        <v/>
      </c>
      <c r="D4039" s="43" t="str">
        <f t="shared" ca="1" si="1893"/>
        <v/>
      </c>
      <c r="E4039" s="43" t="str">
        <f t="shared" si="1904"/>
        <v/>
      </c>
      <c r="F4039" s="43" t="str">
        <f t="shared" si="1905"/>
        <v/>
      </c>
      <c r="G4039" s="43" t="str">
        <f>IF(A4039&lt;&gt;"",IF(A4039&lt;Data!$G$11*0.25,$C$13/$G$32,IF(A4039&gt;Data!$G$11*0.25,$C$13,$C$13*10)),"")</f>
        <v/>
      </c>
      <c r="H4039" s="43" t="str">
        <f>IF(A4039&lt;&gt;"",IF(Data!$G$9="constant",$C$13,IF(Data!$G$9="squeeze",G4039,F4039)),"")</f>
        <v/>
      </c>
      <c r="I4039" s="38" t="str">
        <f ca="1">IF(ISNUMBER(A4039),NORMINV(RAND(),0,IF(AND(Data!$G$9="squeeze",A4039&lt;Data!$G$11*0.25),$H$32,1)*$C$30*$C$13)*($C$14*$C$12),"")</f>
        <v/>
      </c>
      <c r="J4039" s="42" t="str">
        <f ca="1">IFERROR(IF(Data!$C$6="Real",B4039,I4039+J4038+($C$14*$C$12)*(NORMINV(RAND(),$C$15,CHOOSE($G$13,$C$13,F4039,G4039)))),"")</f>
        <v/>
      </c>
      <c r="K4039" s="88" t="str">
        <f>IF(ISNUMBER(A4039), IF($G$16="fixed",$G$17,MIN(H4039*Data!$C$7*$C$16*0.5,$C$17*Data!$C$7))*$C$12,"")</f>
        <v/>
      </c>
      <c r="L4039" s="42" t="str">
        <f t="shared" ca="1" si="1920"/>
        <v/>
      </c>
      <c r="M4039" s="44" t="str">
        <f t="shared" ca="1" si="1921"/>
        <v/>
      </c>
      <c r="N4039" s="44" t="str">
        <f t="shared" ca="1" si="1922"/>
        <v/>
      </c>
      <c r="O4039" s="108" t="str">
        <f t="shared" si="1906"/>
        <v/>
      </c>
      <c r="P4039" s="102" t="str">
        <f t="shared" si="1907"/>
        <v/>
      </c>
      <c r="Q4039" s="102" t="str">
        <f t="shared" si="1908"/>
        <v/>
      </c>
      <c r="R4039" s="120" t="str">
        <f t="shared" si="1909"/>
        <v/>
      </c>
      <c r="S4039" s="54" t="str">
        <f t="shared" si="1910"/>
        <v/>
      </c>
      <c r="T4039" s="5" t="str">
        <f t="shared" si="1911"/>
        <v/>
      </c>
      <c r="U4039" s="152" t="str">
        <f t="shared" si="1894"/>
        <v/>
      </c>
      <c r="V4039" s="152" t="str">
        <f t="shared" si="1895"/>
        <v/>
      </c>
      <c r="W4039" s="153" t="str">
        <f t="shared" si="1896"/>
        <v/>
      </c>
      <c r="X4039" s="153" t="str">
        <f t="shared" si="1897"/>
        <v/>
      </c>
      <c r="Y4039" s="153" t="str">
        <f t="shared" si="1898"/>
        <v/>
      </c>
      <c r="Z4039" s="153" t="str">
        <f t="shared" si="1899"/>
        <v/>
      </c>
      <c r="AA4039" s="152" t="str">
        <f t="shared" si="1900"/>
        <v/>
      </c>
      <c r="AB4039" s="152" t="str">
        <f t="shared" si="1901"/>
        <v/>
      </c>
      <c r="AC4039" s="154" t="str">
        <f t="shared" si="1912"/>
        <v/>
      </c>
      <c r="AD4039" s="154" t="str">
        <f t="shared" si="1913"/>
        <v/>
      </c>
      <c r="AE4039" s="3" t="str">
        <f t="shared" si="1914"/>
        <v/>
      </c>
      <c r="AF4039" s="3" t="str">
        <f t="shared" si="1915"/>
        <v/>
      </c>
      <c r="AG4039" s="3" t="str">
        <f t="shared" si="1916"/>
        <v/>
      </c>
      <c r="AH4039" s="4" t="str">
        <f t="shared" si="1917"/>
        <v/>
      </c>
      <c r="AI4039" s="75" t="str">
        <f t="shared" si="1918"/>
        <v/>
      </c>
      <c r="AJ4039" s="75" t="str">
        <f t="shared" si="1919"/>
        <v/>
      </c>
    </row>
    <row r="4040" spans="1:36" ht="14.25">
      <c r="A4040" s="41" t="str">
        <f t="shared" si="1902"/>
        <v/>
      </c>
      <c r="B4040" s="150" t="str">
        <f>IF(ISNUMBER(A4040),INDEX('MetaTrader Import'!$H$13:$J$5893,TRUNC(((A4040-$A$39+1)-1)/3)+1,MOD((A4040-$A$39+1)-1,3)+1),"")</f>
        <v/>
      </c>
      <c r="C4040" s="43" t="str">
        <f t="shared" si="1903"/>
        <v/>
      </c>
      <c r="D4040" s="43" t="str">
        <f t="shared" ca="1" si="1893"/>
        <v/>
      </c>
      <c r="E4040" s="43" t="str">
        <f t="shared" si="1904"/>
        <v/>
      </c>
      <c r="F4040" s="43" t="str">
        <f t="shared" si="1905"/>
        <v/>
      </c>
      <c r="G4040" s="43" t="str">
        <f>IF(A4040&lt;&gt;"",IF(A4040&lt;Data!$G$11*0.25,$C$13/$G$32,IF(A4040&gt;Data!$G$11*0.25,$C$13,$C$13*10)),"")</f>
        <v/>
      </c>
      <c r="H4040" s="43" t="str">
        <f>IF(A4040&lt;&gt;"",IF(Data!$G$9="constant",$C$13,IF(Data!$G$9="squeeze",G4040,F4040)),"")</f>
        <v/>
      </c>
      <c r="I4040" s="38" t="str">
        <f ca="1">IF(ISNUMBER(A4040),NORMINV(RAND(),0,IF(AND(Data!$G$9="squeeze",A4040&lt;Data!$G$11*0.25),$H$32,1)*$C$30*$C$13)*($C$14*$C$12),"")</f>
        <v/>
      </c>
      <c r="J4040" s="42" t="str">
        <f ca="1">IFERROR(IF(Data!$C$6="Real",B4040,I4040+J4039+($C$14*$C$12)*(NORMINV(RAND(),$C$15,CHOOSE($G$13,$C$13,F4040,G4040)))),"")</f>
        <v/>
      </c>
      <c r="K4040" s="88" t="str">
        <f>IF(ISNUMBER(A4040), IF($G$16="fixed",$G$17,MIN(H4040*Data!$C$7*$C$16*0.5,$C$17*Data!$C$7))*$C$12,"")</f>
        <v/>
      </c>
      <c r="L4040" s="42" t="str">
        <f t="shared" ca="1" si="1920"/>
        <v/>
      </c>
      <c r="M4040" s="44" t="str">
        <f t="shared" ca="1" si="1921"/>
        <v/>
      </c>
      <c r="N4040" s="44" t="str">
        <f t="shared" ca="1" si="1922"/>
        <v/>
      </c>
      <c r="O4040" s="108" t="str">
        <f t="shared" si="1906"/>
        <v/>
      </c>
      <c r="P4040" s="102" t="str">
        <f t="shared" si="1907"/>
        <v/>
      </c>
      <c r="Q4040" s="102" t="str">
        <f t="shared" si="1908"/>
        <v/>
      </c>
      <c r="R4040" s="120" t="str">
        <f t="shared" si="1909"/>
        <v/>
      </c>
      <c r="S4040" s="54" t="str">
        <f t="shared" si="1910"/>
        <v/>
      </c>
      <c r="T4040" s="5" t="str">
        <f t="shared" si="1911"/>
        <v/>
      </c>
      <c r="U4040" s="152" t="str">
        <f t="shared" si="1894"/>
        <v/>
      </c>
      <c r="V4040" s="152" t="str">
        <f t="shared" si="1895"/>
        <v/>
      </c>
      <c r="W4040" s="153" t="str">
        <f t="shared" si="1896"/>
        <v/>
      </c>
      <c r="X4040" s="153" t="str">
        <f t="shared" si="1897"/>
        <v/>
      </c>
      <c r="Y4040" s="153" t="str">
        <f t="shared" si="1898"/>
        <v/>
      </c>
      <c r="Z4040" s="153" t="str">
        <f t="shared" si="1899"/>
        <v/>
      </c>
      <c r="AA4040" s="152" t="str">
        <f t="shared" si="1900"/>
        <v/>
      </c>
      <c r="AB4040" s="152" t="str">
        <f t="shared" si="1901"/>
        <v/>
      </c>
      <c r="AC4040" s="154" t="str">
        <f t="shared" si="1912"/>
        <v/>
      </c>
      <c r="AD4040" s="154" t="str">
        <f t="shared" si="1913"/>
        <v/>
      </c>
      <c r="AE4040" s="3" t="str">
        <f t="shared" si="1914"/>
        <v/>
      </c>
      <c r="AF4040" s="3" t="str">
        <f t="shared" si="1915"/>
        <v/>
      </c>
      <c r="AG4040" s="3" t="str">
        <f t="shared" si="1916"/>
        <v/>
      </c>
      <c r="AH4040" s="4" t="str">
        <f t="shared" si="1917"/>
        <v/>
      </c>
      <c r="AI4040" s="75" t="str">
        <f t="shared" si="1918"/>
        <v/>
      </c>
      <c r="AJ4040" s="75" t="str">
        <f t="shared" si="1919"/>
        <v/>
      </c>
    </row>
    <row r="4041" spans="1:36" ht="14.25">
      <c r="A4041" s="41" t="str">
        <f t="shared" si="1902"/>
        <v/>
      </c>
      <c r="B4041" s="150" t="str">
        <f>IF(ISNUMBER(A4041),INDEX('MetaTrader Import'!$H$13:$J$5893,TRUNC(((A4041-$A$39+1)-1)/3)+1,MOD((A4041-$A$39+1)-1,3)+1),"")</f>
        <v/>
      </c>
      <c r="C4041" s="43" t="str">
        <f t="shared" si="1903"/>
        <v/>
      </c>
      <c r="D4041" s="43" t="str">
        <f t="shared" ca="1" si="1893"/>
        <v/>
      </c>
      <c r="E4041" s="43" t="str">
        <f t="shared" si="1904"/>
        <v/>
      </c>
      <c r="F4041" s="43" t="str">
        <f t="shared" si="1905"/>
        <v/>
      </c>
      <c r="G4041" s="43" t="str">
        <f>IF(A4041&lt;&gt;"",IF(A4041&lt;Data!$G$11*0.25,$C$13/$G$32,IF(A4041&gt;Data!$G$11*0.25,$C$13,$C$13*10)),"")</f>
        <v/>
      </c>
      <c r="H4041" s="43" t="str">
        <f>IF(A4041&lt;&gt;"",IF(Data!$G$9="constant",$C$13,IF(Data!$G$9="squeeze",G4041,F4041)),"")</f>
        <v/>
      </c>
      <c r="I4041" s="38" t="str">
        <f ca="1">IF(ISNUMBER(A4041),NORMINV(RAND(),0,IF(AND(Data!$G$9="squeeze",A4041&lt;Data!$G$11*0.25),$H$32,1)*$C$30*$C$13)*($C$14*$C$12),"")</f>
        <v/>
      </c>
      <c r="J4041" s="42" t="str">
        <f ca="1">IFERROR(IF(Data!$C$6="Real",B4041,I4041+J4040+($C$14*$C$12)*(NORMINV(RAND(),$C$15,CHOOSE($G$13,$C$13,F4041,G4041)))),"")</f>
        <v/>
      </c>
      <c r="K4041" s="88" t="str">
        <f>IF(ISNUMBER(A4041), IF($G$16="fixed",$G$17,MIN(H4041*Data!$C$7*$C$16*0.5,$C$17*Data!$C$7))*$C$12,"")</f>
        <v/>
      </c>
      <c r="L4041" s="42" t="str">
        <f t="shared" ca="1" si="1920"/>
        <v/>
      </c>
      <c r="M4041" s="44" t="str">
        <f t="shared" ca="1" si="1921"/>
        <v/>
      </c>
      <c r="N4041" s="44" t="str">
        <f t="shared" ca="1" si="1922"/>
        <v/>
      </c>
      <c r="O4041" s="108" t="str">
        <f t="shared" si="1906"/>
        <v/>
      </c>
      <c r="P4041" s="102" t="str">
        <f t="shared" si="1907"/>
        <v/>
      </c>
      <c r="Q4041" s="102" t="str">
        <f t="shared" si="1908"/>
        <v/>
      </c>
      <c r="R4041" s="120" t="str">
        <f t="shared" si="1909"/>
        <v/>
      </c>
      <c r="S4041" s="54" t="str">
        <f t="shared" si="1910"/>
        <v/>
      </c>
      <c r="T4041" s="5" t="str">
        <f t="shared" si="1911"/>
        <v/>
      </c>
      <c r="U4041" s="152" t="str">
        <f t="shared" si="1894"/>
        <v/>
      </c>
      <c r="V4041" s="152" t="str">
        <f t="shared" si="1895"/>
        <v/>
      </c>
      <c r="W4041" s="153" t="str">
        <f t="shared" si="1896"/>
        <v/>
      </c>
      <c r="X4041" s="153" t="str">
        <f t="shared" si="1897"/>
        <v/>
      </c>
      <c r="Y4041" s="153" t="str">
        <f t="shared" si="1898"/>
        <v/>
      </c>
      <c r="Z4041" s="153" t="str">
        <f t="shared" si="1899"/>
        <v/>
      </c>
      <c r="AA4041" s="152" t="str">
        <f t="shared" si="1900"/>
        <v/>
      </c>
      <c r="AB4041" s="152" t="str">
        <f t="shared" si="1901"/>
        <v/>
      </c>
      <c r="AC4041" s="154" t="str">
        <f t="shared" si="1912"/>
        <v/>
      </c>
      <c r="AD4041" s="154" t="str">
        <f t="shared" si="1913"/>
        <v/>
      </c>
      <c r="AE4041" s="3" t="str">
        <f t="shared" si="1914"/>
        <v/>
      </c>
      <c r="AF4041" s="3" t="str">
        <f t="shared" si="1915"/>
        <v/>
      </c>
      <c r="AG4041" s="3" t="str">
        <f t="shared" si="1916"/>
        <v/>
      </c>
      <c r="AH4041" s="4" t="str">
        <f t="shared" si="1917"/>
        <v/>
      </c>
      <c r="AI4041" s="75" t="str">
        <f t="shared" si="1918"/>
        <v/>
      </c>
      <c r="AJ4041" s="75" t="str">
        <f t="shared" si="1919"/>
        <v/>
      </c>
    </row>
    <row r="4042" spans="1:36" ht="14.25">
      <c r="A4042" s="41" t="str">
        <f t="shared" si="1902"/>
        <v/>
      </c>
      <c r="B4042" s="150" t="str">
        <f>IF(ISNUMBER(A4042),INDEX('MetaTrader Import'!$H$13:$J$5893,TRUNC(((A4042-$A$39+1)-1)/3)+1,MOD((A4042-$A$39+1)-1,3)+1),"")</f>
        <v/>
      </c>
      <c r="C4042" s="43" t="str">
        <f t="shared" si="1903"/>
        <v/>
      </c>
      <c r="D4042" s="43" t="str">
        <f t="shared" ca="1" si="1893"/>
        <v/>
      </c>
      <c r="E4042" s="43" t="str">
        <f t="shared" si="1904"/>
        <v/>
      </c>
      <c r="F4042" s="43" t="str">
        <f t="shared" si="1905"/>
        <v/>
      </c>
      <c r="G4042" s="43" t="str">
        <f>IF(A4042&lt;&gt;"",IF(A4042&lt;Data!$G$11*0.25,$C$13/$G$32,IF(A4042&gt;Data!$G$11*0.25,$C$13,$C$13*10)),"")</f>
        <v/>
      </c>
      <c r="H4042" s="43" t="str">
        <f>IF(A4042&lt;&gt;"",IF(Data!$G$9="constant",$C$13,IF(Data!$G$9="squeeze",G4042,F4042)),"")</f>
        <v/>
      </c>
      <c r="I4042" s="38" t="str">
        <f ca="1">IF(ISNUMBER(A4042),NORMINV(RAND(),0,IF(AND(Data!$G$9="squeeze",A4042&lt;Data!$G$11*0.25),$H$32,1)*$C$30*$C$13)*($C$14*$C$12),"")</f>
        <v/>
      </c>
      <c r="J4042" s="42" t="str">
        <f ca="1">IFERROR(IF(Data!$C$6="Real",B4042,I4042+J4041+($C$14*$C$12)*(NORMINV(RAND(),$C$15,CHOOSE($G$13,$C$13,F4042,G4042)))),"")</f>
        <v/>
      </c>
      <c r="K4042" s="88" t="str">
        <f>IF(ISNUMBER(A4042), IF($G$16="fixed",$G$17,MIN(H4042*Data!$C$7*$C$16*0.5,$C$17*Data!$C$7))*$C$12,"")</f>
        <v/>
      </c>
      <c r="L4042" s="42" t="str">
        <f t="shared" ca="1" si="1920"/>
        <v/>
      </c>
      <c r="M4042" s="44" t="str">
        <f t="shared" ca="1" si="1921"/>
        <v/>
      </c>
      <c r="N4042" s="44" t="str">
        <f t="shared" ca="1" si="1922"/>
        <v/>
      </c>
      <c r="O4042" s="108" t="str">
        <f t="shared" si="1906"/>
        <v/>
      </c>
      <c r="P4042" s="102" t="str">
        <f t="shared" si="1907"/>
        <v/>
      </c>
      <c r="Q4042" s="102" t="str">
        <f t="shared" si="1908"/>
        <v/>
      </c>
      <c r="R4042" s="120" t="str">
        <f t="shared" si="1909"/>
        <v/>
      </c>
      <c r="S4042" s="54" t="str">
        <f t="shared" si="1910"/>
        <v/>
      </c>
      <c r="T4042" s="5" t="str">
        <f t="shared" si="1911"/>
        <v/>
      </c>
      <c r="U4042" s="152" t="str">
        <f t="shared" si="1894"/>
        <v/>
      </c>
      <c r="V4042" s="152" t="str">
        <f t="shared" si="1895"/>
        <v/>
      </c>
      <c r="W4042" s="153" t="str">
        <f t="shared" si="1896"/>
        <v/>
      </c>
      <c r="X4042" s="153" t="str">
        <f t="shared" si="1897"/>
        <v/>
      </c>
      <c r="Y4042" s="153" t="str">
        <f t="shared" si="1898"/>
        <v/>
      </c>
      <c r="Z4042" s="153" t="str">
        <f t="shared" si="1899"/>
        <v/>
      </c>
      <c r="AA4042" s="152" t="str">
        <f t="shared" si="1900"/>
        <v/>
      </c>
      <c r="AB4042" s="152" t="str">
        <f t="shared" si="1901"/>
        <v/>
      </c>
      <c r="AC4042" s="154" t="str">
        <f t="shared" si="1912"/>
        <v/>
      </c>
      <c r="AD4042" s="154" t="str">
        <f t="shared" si="1913"/>
        <v/>
      </c>
      <c r="AE4042" s="3" t="str">
        <f t="shared" si="1914"/>
        <v/>
      </c>
      <c r="AF4042" s="3" t="str">
        <f t="shared" si="1915"/>
        <v/>
      </c>
      <c r="AG4042" s="3" t="str">
        <f t="shared" si="1916"/>
        <v/>
      </c>
      <c r="AH4042" s="4" t="str">
        <f t="shared" si="1917"/>
        <v/>
      </c>
      <c r="AI4042" s="75" t="str">
        <f t="shared" si="1918"/>
        <v/>
      </c>
      <c r="AJ4042" s="75" t="str">
        <f t="shared" si="1919"/>
        <v/>
      </c>
    </row>
    <row r="4043" spans="1:36" ht="14.25">
      <c r="A4043" s="41" t="str">
        <f t="shared" si="1902"/>
        <v/>
      </c>
      <c r="B4043" s="150" t="str">
        <f>IF(ISNUMBER(A4043),INDEX('MetaTrader Import'!$H$13:$J$5893,TRUNC(((A4043-$A$39+1)-1)/3)+1,MOD((A4043-$A$39+1)-1,3)+1),"")</f>
        <v/>
      </c>
      <c r="C4043" s="43" t="str">
        <f t="shared" si="1903"/>
        <v/>
      </c>
      <c r="D4043" s="43" t="str">
        <f t="shared" ca="1" si="1893"/>
        <v/>
      </c>
      <c r="E4043" s="43" t="str">
        <f t="shared" si="1904"/>
        <v/>
      </c>
      <c r="F4043" s="43" t="str">
        <f t="shared" si="1905"/>
        <v/>
      </c>
      <c r="G4043" s="43" t="str">
        <f>IF(A4043&lt;&gt;"",IF(A4043&lt;Data!$G$11*0.25,$C$13/$G$32,IF(A4043&gt;Data!$G$11*0.25,$C$13,$C$13*10)),"")</f>
        <v/>
      </c>
      <c r="H4043" s="43" t="str">
        <f>IF(A4043&lt;&gt;"",IF(Data!$G$9="constant",$C$13,IF(Data!$G$9="squeeze",G4043,F4043)),"")</f>
        <v/>
      </c>
      <c r="I4043" s="38" t="str">
        <f ca="1">IF(ISNUMBER(A4043),NORMINV(RAND(),0,IF(AND(Data!$G$9="squeeze",A4043&lt;Data!$G$11*0.25),$H$32,1)*$C$30*$C$13)*($C$14*$C$12),"")</f>
        <v/>
      </c>
      <c r="J4043" s="42" t="str">
        <f ca="1">IFERROR(IF(Data!$C$6="Real",B4043,I4043+J4042+($C$14*$C$12)*(NORMINV(RAND(),$C$15,CHOOSE($G$13,$C$13,F4043,G4043)))),"")</f>
        <v/>
      </c>
      <c r="K4043" s="88" t="str">
        <f>IF(ISNUMBER(A4043), IF($G$16="fixed",$G$17,MIN(H4043*Data!$C$7*$C$16*0.5,$C$17*Data!$C$7))*$C$12,"")</f>
        <v/>
      </c>
      <c r="L4043" s="42" t="str">
        <f t="shared" ca="1" si="1920"/>
        <v/>
      </c>
      <c r="M4043" s="44" t="str">
        <f t="shared" ca="1" si="1921"/>
        <v/>
      </c>
      <c r="N4043" s="44" t="str">
        <f t="shared" ca="1" si="1922"/>
        <v/>
      </c>
      <c r="O4043" s="108" t="str">
        <f t="shared" si="1906"/>
        <v/>
      </c>
      <c r="P4043" s="102" t="str">
        <f t="shared" si="1907"/>
        <v/>
      </c>
      <c r="Q4043" s="102" t="str">
        <f t="shared" si="1908"/>
        <v/>
      </c>
      <c r="R4043" s="120" t="str">
        <f t="shared" si="1909"/>
        <v/>
      </c>
      <c r="S4043" s="54" t="str">
        <f t="shared" si="1910"/>
        <v/>
      </c>
      <c r="T4043" s="5" t="str">
        <f t="shared" si="1911"/>
        <v/>
      </c>
      <c r="U4043" s="152" t="str">
        <f t="shared" si="1894"/>
        <v/>
      </c>
      <c r="V4043" s="152" t="str">
        <f t="shared" si="1895"/>
        <v/>
      </c>
      <c r="W4043" s="153" t="str">
        <f t="shared" si="1896"/>
        <v/>
      </c>
      <c r="X4043" s="153" t="str">
        <f t="shared" si="1897"/>
        <v/>
      </c>
      <c r="Y4043" s="153" t="str">
        <f t="shared" si="1898"/>
        <v/>
      </c>
      <c r="Z4043" s="153" t="str">
        <f t="shared" si="1899"/>
        <v/>
      </c>
      <c r="AA4043" s="152" t="str">
        <f t="shared" si="1900"/>
        <v/>
      </c>
      <c r="AB4043" s="152" t="str">
        <f t="shared" si="1901"/>
        <v/>
      </c>
      <c r="AC4043" s="154" t="str">
        <f t="shared" si="1912"/>
        <v/>
      </c>
      <c r="AD4043" s="154" t="str">
        <f t="shared" si="1913"/>
        <v/>
      </c>
      <c r="AE4043" s="3" t="str">
        <f t="shared" si="1914"/>
        <v/>
      </c>
      <c r="AF4043" s="3" t="str">
        <f t="shared" si="1915"/>
        <v/>
      </c>
      <c r="AG4043" s="3" t="str">
        <f t="shared" si="1916"/>
        <v/>
      </c>
      <c r="AH4043" s="4" t="str">
        <f t="shared" si="1917"/>
        <v/>
      </c>
      <c r="AI4043" s="75" t="str">
        <f t="shared" si="1918"/>
        <v/>
      </c>
      <c r="AJ4043" s="75" t="str">
        <f t="shared" si="1919"/>
        <v/>
      </c>
    </row>
    <row r="4044" spans="1:36" ht="14.25">
      <c r="A4044" s="41" t="str">
        <f t="shared" si="1902"/>
        <v/>
      </c>
      <c r="B4044" s="150" t="str">
        <f>IF(ISNUMBER(A4044),INDEX('MetaTrader Import'!$H$13:$J$5893,TRUNC(((A4044-$A$39+1)-1)/3)+1,MOD((A4044-$A$39+1)-1,3)+1),"")</f>
        <v/>
      </c>
      <c r="C4044" s="43" t="str">
        <f t="shared" si="1903"/>
        <v/>
      </c>
      <c r="D4044" s="43" t="str">
        <f t="shared" ca="1" si="1893"/>
        <v/>
      </c>
      <c r="E4044" s="43" t="str">
        <f t="shared" si="1904"/>
        <v/>
      </c>
      <c r="F4044" s="43" t="str">
        <f t="shared" si="1905"/>
        <v/>
      </c>
      <c r="G4044" s="43" t="str">
        <f>IF(A4044&lt;&gt;"",IF(A4044&lt;Data!$G$11*0.25,$C$13/$G$32,IF(A4044&gt;Data!$G$11*0.25,$C$13,$C$13*10)),"")</f>
        <v/>
      </c>
      <c r="H4044" s="43" t="str">
        <f>IF(A4044&lt;&gt;"",IF(Data!$G$9="constant",$C$13,IF(Data!$G$9="squeeze",G4044,F4044)),"")</f>
        <v/>
      </c>
      <c r="I4044" s="38" t="str">
        <f ca="1">IF(ISNUMBER(A4044),NORMINV(RAND(),0,IF(AND(Data!$G$9="squeeze",A4044&lt;Data!$G$11*0.25),$H$32,1)*$C$30*$C$13)*($C$14*$C$12),"")</f>
        <v/>
      </c>
      <c r="J4044" s="42" t="str">
        <f ca="1">IFERROR(IF(Data!$C$6="Real",B4044,I4044+J4043+($C$14*$C$12)*(NORMINV(RAND(),$C$15,CHOOSE($G$13,$C$13,F4044,G4044)))),"")</f>
        <v/>
      </c>
      <c r="K4044" s="88" t="str">
        <f>IF(ISNUMBER(A4044), IF($G$16="fixed",$G$17,MIN(H4044*Data!$C$7*$C$16*0.5,$C$17*Data!$C$7))*$C$12,"")</f>
        <v/>
      </c>
      <c r="L4044" s="42" t="str">
        <f t="shared" ca="1" si="1920"/>
        <v/>
      </c>
      <c r="M4044" s="44" t="str">
        <f t="shared" ca="1" si="1921"/>
        <v/>
      </c>
      <c r="N4044" s="44" t="str">
        <f t="shared" ca="1" si="1922"/>
        <v/>
      </c>
      <c r="O4044" s="108" t="str">
        <f t="shared" si="1906"/>
        <v/>
      </c>
      <c r="P4044" s="102" t="str">
        <f t="shared" si="1907"/>
        <v/>
      </c>
      <c r="Q4044" s="102" t="str">
        <f t="shared" si="1908"/>
        <v/>
      </c>
      <c r="R4044" s="120" t="str">
        <f t="shared" si="1909"/>
        <v/>
      </c>
      <c r="S4044" s="54" t="str">
        <f t="shared" si="1910"/>
        <v/>
      </c>
      <c r="T4044" s="5" t="str">
        <f t="shared" si="1911"/>
        <v/>
      </c>
      <c r="U4044" s="152" t="str">
        <f t="shared" si="1894"/>
        <v/>
      </c>
      <c r="V4044" s="152" t="str">
        <f t="shared" si="1895"/>
        <v/>
      </c>
      <c r="W4044" s="153" t="str">
        <f t="shared" si="1896"/>
        <v/>
      </c>
      <c r="X4044" s="153" t="str">
        <f t="shared" si="1897"/>
        <v/>
      </c>
      <c r="Y4044" s="153" t="str">
        <f t="shared" si="1898"/>
        <v/>
      </c>
      <c r="Z4044" s="153" t="str">
        <f t="shared" si="1899"/>
        <v/>
      </c>
      <c r="AA4044" s="152" t="str">
        <f t="shared" si="1900"/>
        <v/>
      </c>
      <c r="AB4044" s="152" t="str">
        <f t="shared" si="1901"/>
        <v/>
      </c>
      <c r="AC4044" s="154" t="str">
        <f t="shared" si="1912"/>
        <v/>
      </c>
      <c r="AD4044" s="154" t="str">
        <f t="shared" si="1913"/>
        <v/>
      </c>
      <c r="AE4044" s="3" t="str">
        <f t="shared" si="1914"/>
        <v/>
      </c>
      <c r="AF4044" s="3" t="str">
        <f t="shared" si="1915"/>
        <v/>
      </c>
      <c r="AG4044" s="3" t="str">
        <f t="shared" si="1916"/>
        <v/>
      </c>
      <c r="AH4044" s="4" t="str">
        <f t="shared" si="1917"/>
        <v/>
      </c>
      <c r="AI4044" s="75" t="str">
        <f t="shared" si="1918"/>
        <v/>
      </c>
      <c r="AJ4044" s="75" t="str">
        <f t="shared" si="1919"/>
        <v/>
      </c>
    </row>
    <row r="4045" spans="1:36" ht="14.25">
      <c r="A4045" s="41" t="str">
        <f t="shared" si="1902"/>
        <v/>
      </c>
      <c r="B4045" s="150" t="str">
        <f>IF(ISNUMBER(A4045),INDEX('MetaTrader Import'!$H$13:$J$5893,TRUNC(((A4045-$A$39+1)-1)/3)+1,MOD((A4045-$A$39+1)-1,3)+1),"")</f>
        <v/>
      </c>
      <c r="C4045" s="43" t="str">
        <f t="shared" si="1903"/>
        <v/>
      </c>
      <c r="D4045" s="43" t="str">
        <f t="shared" ca="1" si="1893"/>
        <v/>
      </c>
      <c r="E4045" s="43" t="str">
        <f t="shared" si="1904"/>
        <v/>
      </c>
      <c r="F4045" s="43" t="str">
        <f t="shared" si="1905"/>
        <v/>
      </c>
      <c r="G4045" s="43" t="str">
        <f>IF(A4045&lt;&gt;"",IF(A4045&lt;Data!$G$11*0.25,$C$13/$G$32,IF(A4045&gt;Data!$G$11*0.25,$C$13,$C$13*10)),"")</f>
        <v/>
      </c>
      <c r="H4045" s="43" t="str">
        <f>IF(A4045&lt;&gt;"",IF(Data!$G$9="constant",$C$13,IF(Data!$G$9="squeeze",G4045,F4045)),"")</f>
        <v/>
      </c>
      <c r="I4045" s="38" t="str">
        <f ca="1">IF(ISNUMBER(A4045),NORMINV(RAND(),0,IF(AND(Data!$G$9="squeeze",A4045&lt;Data!$G$11*0.25),$H$32,1)*$C$30*$C$13)*($C$14*$C$12),"")</f>
        <v/>
      </c>
      <c r="J4045" s="42" t="str">
        <f ca="1">IFERROR(IF(Data!$C$6="Real",B4045,I4045+J4044+($C$14*$C$12)*(NORMINV(RAND(),$C$15,CHOOSE($G$13,$C$13,F4045,G4045)))),"")</f>
        <v/>
      </c>
      <c r="K4045" s="88" t="str">
        <f>IF(ISNUMBER(A4045), IF($G$16="fixed",$G$17,MIN(H4045*Data!$C$7*$C$16*0.5,$C$17*Data!$C$7))*$C$12,"")</f>
        <v/>
      </c>
      <c r="L4045" s="42" t="str">
        <f t="shared" ca="1" si="1920"/>
        <v/>
      </c>
      <c r="M4045" s="44" t="str">
        <f t="shared" ca="1" si="1921"/>
        <v/>
      </c>
      <c r="N4045" s="44" t="str">
        <f t="shared" ca="1" si="1922"/>
        <v/>
      </c>
      <c r="O4045" s="108" t="str">
        <f t="shared" si="1906"/>
        <v/>
      </c>
      <c r="P4045" s="102" t="str">
        <f t="shared" si="1907"/>
        <v/>
      </c>
      <c r="Q4045" s="102" t="str">
        <f t="shared" si="1908"/>
        <v/>
      </c>
      <c r="R4045" s="120" t="str">
        <f t="shared" si="1909"/>
        <v/>
      </c>
      <c r="S4045" s="54" t="str">
        <f t="shared" si="1910"/>
        <v/>
      </c>
      <c r="T4045" s="5" t="str">
        <f t="shared" si="1911"/>
        <v/>
      </c>
      <c r="U4045" s="152" t="str">
        <f t="shared" si="1894"/>
        <v/>
      </c>
      <c r="V4045" s="152" t="str">
        <f t="shared" si="1895"/>
        <v/>
      </c>
      <c r="W4045" s="153" t="str">
        <f t="shared" si="1896"/>
        <v/>
      </c>
      <c r="X4045" s="153" t="str">
        <f t="shared" si="1897"/>
        <v/>
      </c>
      <c r="Y4045" s="153" t="str">
        <f t="shared" si="1898"/>
        <v/>
      </c>
      <c r="Z4045" s="153" t="str">
        <f t="shared" si="1899"/>
        <v/>
      </c>
      <c r="AA4045" s="152" t="str">
        <f t="shared" si="1900"/>
        <v/>
      </c>
      <c r="AB4045" s="152" t="str">
        <f t="shared" si="1901"/>
        <v/>
      </c>
      <c r="AC4045" s="154" t="str">
        <f t="shared" si="1912"/>
        <v/>
      </c>
      <c r="AD4045" s="154" t="str">
        <f t="shared" si="1913"/>
        <v/>
      </c>
      <c r="AE4045" s="3" t="str">
        <f t="shared" si="1914"/>
        <v/>
      </c>
      <c r="AF4045" s="3" t="str">
        <f t="shared" si="1915"/>
        <v/>
      </c>
      <c r="AG4045" s="3" t="str">
        <f t="shared" si="1916"/>
        <v/>
      </c>
      <c r="AH4045" s="4" t="str">
        <f t="shared" si="1917"/>
        <v/>
      </c>
      <c r="AI4045" s="75" t="str">
        <f t="shared" si="1918"/>
        <v/>
      </c>
      <c r="AJ4045" s="75" t="str">
        <f t="shared" si="1919"/>
        <v/>
      </c>
    </row>
    <row r="4046" spans="1:36" ht="14.25">
      <c r="A4046" s="41" t="str">
        <f t="shared" si="1902"/>
        <v/>
      </c>
      <c r="B4046" s="150" t="str">
        <f>IF(ISNUMBER(A4046),INDEX('MetaTrader Import'!$H$13:$J$5893,TRUNC(((A4046-$A$39+1)-1)/3)+1,MOD((A4046-$A$39+1)-1,3)+1),"")</f>
        <v/>
      </c>
      <c r="C4046" s="43" t="str">
        <f t="shared" si="1903"/>
        <v/>
      </c>
      <c r="D4046" s="43" t="str">
        <f t="shared" ca="1" si="1893"/>
        <v/>
      </c>
      <c r="E4046" s="43" t="str">
        <f t="shared" si="1904"/>
        <v/>
      </c>
      <c r="F4046" s="43" t="str">
        <f t="shared" si="1905"/>
        <v/>
      </c>
      <c r="G4046" s="43" t="str">
        <f>IF(A4046&lt;&gt;"",IF(A4046&lt;Data!$G$11*0.25,$C$13/$G$32,IF(A4046&gt;Data!$G$11*0.25,$C$13,$C$13*10)),"")</f>
        <v/>
      </c>
      <c r="H4046" s="43" t="str">
        <f>IF(A4046&lt;&gt;"",IF(Data!$G$9="constant",$C$13,IF(Data!$G$9="squeeze",G4046,F4046)),"")</f>
        <v/>
      </c>
      <c r="I4046" s="38" t="str">
        <f ca="1">IF(ISNUMBER(A4046),NORMINV(RAND(),0,IF(AND(Data!$G$9="squeeze",A4046&lt;Data!$G$11*0.25),$H$32,1)*$C$30*$C$13)*($C$14*$C$12),"")</f>
        <v/>
      </c>
      <c r="J4046" s="42" t="str">
        <f ca="1">IFERROR(IF(Data!$C$6="Real",B4046,I4046+J4045+($C$14*$C$12)*(NORMINV(RAND(),$C$15,CHOOSE($G$13,$C$13,F4046,G4046)))),"")</f>
        <v/>
      </c>
      <c r="K4046" s="88" t="str">
        <f>IF(ISNUMBER(A4046), IF($G$16="fixed",$G$17,MIN(H4046*Data!$C$7*$C$16*0.5,$C$17*Data!$C$7))*$C$12,"")</f>
        <v/>
      </c>
      <c r="L4046" s="42" t="str">
        <f t="shared" ca="1" si="1920"/>
        <v/>
      </c>
      <c r="M4046" s="44" t="str">
        <f t="shared" ca="1" si="1921"/>
        <v/>
      </c>
      <c r="N4046" s="44" t="str">
        <f t="shared" ca="1" si="1922"/>
        <v/>
      </c>
      <c r="O4046" s="108" t="str">
        <f t="shared" si="1906"/>
        <v/>
      </c>
      <c r="P4046" s="102" t="str">
        <f t="shared" si="1907"/>
        <v/>
      </c>
      <c r="Q4046" s="102" t="str">
        <f t="shared" si="1908"/>
        <v/>
      </c>
      <c r="R4046" s="120" t="str">
        <f t="shared" si="1909"/>
        <v/>
      </c>
      <c r="S4046" s="54" t="str">
        <f t="shared" si="1910"/>
        <v/>
      </c>
      <c r="T4046" s="5" t="str">
        <f t="shared" si="1911"/>
        <v/>
      </c>
      <c r="U4046" s="152" t="str">
        <f t="shared" si="1894"/>
        <v/>
      </c>
      <c r="V4046" s="152" t="str">
        <f t="shared" si="1895"/>
        <v/>
      </c>
      <c r="W4046" s="153" t="str">
        <f t="shared" si="1896"/>
        <v/>
      </c>
      <c r="X4046" s="153" t="str">
        <f t="shared" si="1897"/>
        <v/>
      </c>
      <c r="Y4046" s="153" t="str">
        <f t="shared" si="1898"/>
        <v/>
      </c>
      <c r="Z4046" s="153" t="str">
        <f t="shared" si="1899"/>
        <v/>
      </c>
      <c r="AA4046" s="152" t="str">
        <f t="shared" si="1900"/>
        <v/>
      </c>
      <c r="AB4046" s="152" t="str">
        <f t="shared" si="1901"/>
        <v/>
      </c>
      <c r="AC4046" s="154" t="str">
        <f t="shared" si="1912"/>
        <v/>
      </c>
      <c r="AD4046" s="154" t="str">
        <f t="shared" si="1913"/>
        <v/>
      </c>
      <c r="AE4046" s="3" t="str">
        <f t="shared" si="1914"/>
        <v/>
      </c>
      <c r="AF4046" s="3" t="str">
        <f t="shared" si="1915"/>
        <v/>
      </c>
      <c r="AG4046" s="3" t="str">
        <f t="shared" si="1916"/>
        <v/>
      </c>
      <c r="AH4046" s="4" t="str">
        <f t="shared" si="1917"/>
        <v/>
      </c>
      <c r="AI4046" s="75" t="str">
        <f t="shared" si="1918"/>
        <v/>
      </c>
      <c r="AJ4046" s="75" t="str">
        <f t="shared" si="1919"/>
        <v/>
      </c>
    </row>
    <row r="4047" spans="1:36" ht="14.25">
      <c r="A4047" s="41" t="str">
        <f t="shared" si="1902"/>
        <v/>
      </c>
      <c r="B4047" s="150" t="str">
        <f>IF(ISNUMBER(A4047),INDEX('MetaTrader Import'!$H$13:$J$5893,TRUNC(((A4047-$A$39+1)-1)/3)+1,MOD((A4047-$A$39+1)-1,3)+1),"")</f>
        <v/>
      </c>
      <c r="C4047" s="43" t="str">
        <f t="shared" si="1903"/>
        <v/>
      </c>
      <c r="D4047" s="43" t="str">
        <f t="shared" ca="1" si="1893"/>
        <v/>
      </c>
      <c r="E4047" s="43" t="str">
        <f t="shared" si="1904"/>
        <v/>
      </c>
      <c r="F4047" s="43" t="str">
        <f t="shared" si="1905"/>
        <v/>
      </c>
      <c r="G4047" s="43" t="str">
        <f>IF(A4047&lt;&gt;"",IF(A4047&lt;Data!$G$11*0.25,$C$13/$G$32,IF(A4047&gt;Data!$G$11*0.25,$C$13,$C$13*10)),"")</f>
        <v/>
      </c>
      <c r="H4047" s="43" t="str">
        <f>IF(A4047&lt;&gt;"",IF(Data!$G$9="constant",$C$13,IF(Data!$G$9="squeeze",G4047,F4047)),"")</f>
        <v/>
      </c>
      <c r="I4047" s="38" t="str">
        <f ca="1">IF(ISNUMBER(A4047),NORMINV(RAND(),0,IF(AND(Data!$G$9="squeeze",A4047&lt;Data!$G$11*0.25),$H$32,1)*$C$30*$C$13)*($C$14*$C$12),"")</f>
        <v/>
      </c>
      <c r="J4047" s="42" t="str">
        <f ca="1">IFERROR(IF(Data!$C$6="Real",B4047,I4047+J4046+($C$14*$C$12)*(NORMINV(RAND(),$C$15,CHOOSE($G$13,$C$13,F4047,G4047)))),"")</f>
        <v/>
      </c>
      <c r="K4047" s="88" t="str">
        <f>IF(ISNUMBER(A4047), IF($G$16="fixed",$G$17,MIN(H4047*Data!$C$7*$C$16*0.5,$C$17*Data!$C$7))*$C$12,"")</f>
        <v/>
      </c>
      <c r="L4047" s="42" t="str">
        <f t="shared" ca="1" si="1920"/>
        <v/>
      </c>
      <c r="M4047" s="44" t="str">
        <f t="shared" ca="1" si="1921"/>
        <v/>
      </c>
      <c r="N4047" s="44" t="str">
        <f t="shared" ca="1" si="1922"/>
        <v/>
      </c>
      <c r="O4047" s="108" t="str">
        <f t="shared" si="1906"/>
        <v/>
      </c>
      <c r="P4047" s="102" t="str">
        <f t="shared" si="1907"/>
        <v/>
      </c>
      <c r="Q4047" s="102" t="str">
        <f t="shared" si="1908"/>
        <v/>
      </c>
      <c r="R4047" s="120" t="str">
        <f t="shared" si="1909"/>
        <v/>
      </c>
      <c r="S4047" s="54" t="str">
        <f t="shared" si="1910"/>
        <v/>
      </c>
      <c r="T4047" s="5" t="str">
        <f t="shared" si="1911"/>
        <v/>
      </c>
      <c r="U4047" s="152" t="str">
        <f t="shared" si="1894"/>
        <v/>
      </c>
      <c r="V4047" s="152" t="str">
        <f t="shared" si="1895"/>
        <v/>
      </c>
      <c r="W4047" s="153" t="str">
        <f t="shared" si="1896"/>
        <v/>
      </c>
      <c r="X4047" s="153" t="str">
        <f t="shared" si="1897"/>
        <v/>
      </c>
      <c r="Y4047" s="153" t="str">
        <f t="shared" si="1898"/>
        <v/>
      </c>
      <c r="Z4047" s="153" t="str">
        <f t="shared" si="1899"/>
        <v/>
      </c>
      <c r="AA4047" s="152" t="str">
        <f t="shared" si="1900"/>
        <v/>
      </c>
      <c r="AB4047" s="152" t="str">
        <f t="shared" si="1901"/>
        <v/>
      </c>
      <c r="AC4047" s="154" t="str">
        <f t="shared" si="1912"/>
        <v/>
      </c>
      <c r="AD4047" s="154" t="str">
        <f t="shared" si="1913"/>
        <v/>
      </c>
      <c r="AE4047" s="3" t="str">
        <f t="shared" si="1914"/>
        <v/>
      </c>
      <c r="AF4047" s="3" t="str">
        <f t="shared" si="1915"/>
        <v/>
      </c>
      <c r="AG4047" s="3" t="str">
        <f t="shared" si="1916"/>
        <v/>
      </c>
      <c r="AH4047" s="4" t="str">
        <f t="shared" si="1917"/>
        <v/>
      </c>
      <c r="AI4047" s="75" t="str">
        <f t="shared" si="1918"/>
        <v/>
      </c>
      <c r="AJ4047" s="75" t="str">
        <f t="shared" si="1919"/>
        <v/>
      </c>
    </row>
    <row r="4048" spans="1:36" ht="14.25">
      <c r="A4048" s="41" t="str">
        <f t="shared" si="1902"/>
        <v/>
      </c>
      <c r="B4048" s="150" t="str">
        <f>IF(ISNUMBER(A4048),INDEX('MetaTrader Import'!$H$13:$J$5893,TRUNC(((A4048-$A$39+1)-1)/3)+1,MOD((A4048-$A$39+1)-1,3)+1),"")</f>
        <v/>
      </c>
      <c r="C4048" s="43" t="str">
        <f t="shared" si="1903"/>
        <v/>
      </c>
      <c r="D4048" s="43" t="str">
        <f t="shared" ca="1" si="1893"/>
        <v/>
      </c>
      <c r="E4048" s="43" t="str">
        <f t="shared" si="1904"/>
        <v/>
      </c>
      <c r="F4048" s="43" t="str">
        <f t="shared" si="1905"/>
        <v/>
      </c>
      <c r="G4048" s="43" t="str">
        <f>IF(A4048&lt;&gt;"",IF(A4048&lt;Data!$G$11*0.25,$C$13/$G$32,IF(A4048&gt;Data!$G$11*0.25,$C$13,$C$13*10)),"")</f>
        <v/>
      </c>
      <c r="H4048" s="43" t="str">
        <f>IF(A4048&lt;&gt;"",IF(Data!$G$9="constant",$C$13,IF(Data!$G$9="squeeze",G4048,F4048)),"")</f>
        <v/>
      </c>
      <c r="I4048" s="38" t="str">
        <f ca="1">IF(ISNUMBER(A4048),NORMINV(RAND(),0,IF(AND(Data!$G$9="squeeze",A4048&lt;Data!$G$11*0.25),$H$32,1)*$C$30*$C$13)*($C$14*$C$12),"")</f>
        <v/>
      </c>
      <c r="J4048" s="42" t="str">
        <f ca="1">IFERROR(IF(Data!$C$6="Real",B4048,I4048+J4047+($C$14*$C$12)*(NORMINV(RAND(),$C$15,CHOOSE($G$13,$C$13,F4048,G4048)))),"")</f>
        <v/>
      </c>
      <c r="K4048" s="88" t="str">
        <f>IF(ISNUMBER(A4048), IF($G$16="fixed",$G$17,MIN(H4048*Data!$C$7*$C$16*0.5,$C$17*Data!$C$7))*$C$12,"")</f>
        <v/>
      </c>
      <c r="L4048" s="42" t="str">
        <f t="shared" ca="1" si="1920"/>
        <v/>
      </c>
      <c r="M4048" s="44" t="str">
        <f t="shared" ca="1" si="1921"/>
        <v/>
      </c>
      <c r="N4048" s="44" t="str">
        <f t="shared" ca="1" si="1922"/>
        <v/>
      </c>
      <c r="O4048" s="108" t="str">
        <f t="shared" si="1906"/>
        <v/>
      </c>
      <c r="P4048" s="102" t="str">
        <f t="shared" si="1907"/>
        <v/>
      </c>
      <c r="Q4048" s="102" t="str">
        <f t="shared" si="1908"/>
        <v/>
      </c>
      <c r="R4048" s="120" t="str">
        <f t="shared" si="1909"/>
        <v/>
      </c>
      <c r="S4048" s="54" t="str">
        <f t="shared" si="1910"/>
        <v/>
      </c>
      <c r="T4048" s="5" t="str">
        <f t="shared" si="1911"/>
        <v/>
      </c>
      <c r="U4048" s="152" t="str">
        <f t="shared" si="1894"/>
        <v/>
      </c>
      <c r="V4048" s="152" t="str">
        <f t="shared" si="1895"/>
        <v/>
      </c>
      <c r="W4048" s="153" t="str">
        <f t="shared" si="1896"/>
        <v/>
      </c>
      <c r="X4048" s="153" t="str">
        <f t="shared" si="1897"/>
        <v/>
      </c>
      <c r="Y4048" s="153" t="str">
        <f t="shared" si="1898"/>
        <v/>
      </c>
      <c r="Z4048" s="153" t="str">
        <f t="shared" si="1899"/>
        <v/>
      </c>
      <c r="AA4048" s="152" t="str">
        <f t="shared" si="1900"/>
        <v/>
      </c>
      <c r="AB4048" s="152" t="str">
        <f t="shared" si="1901"/>
        <v/>
      </c>
      <c r="AC4048" s="154" t="str">
        <f t="shared" si="1912"/>
        <v/>
      </c>
      <c r="AD4048" s="154" t="str">
        <f t="shared" si="1913"/>
        <v/>
      </c>
      <c r="AE4048" s="3" t="str">
        <f t="shared" si="1914"/>
        <v/>
      </c>
      <c r="AF4048" s="3" t="str">
        <f t="shared" si="1915"/>
        <v/>
      </c>
      <c r="AG4048" s="3" t="str">
        <f t="shared" si="1916"/>
        <v/>
      </c>
      <c r="AH4048" s="4" t="str">
        <f t="shared" si="1917"/>
        <v/>
      </c>
      <c r="AI4048" s="75" t="str">
        <f t="shared" si="1918"/>
        <v/>
      </c>
      <c r="AJ4048" s="75" t="str">
        <f t="shared" si="1919"/>
        <v/>
      </c>
    </row>
    <row r="4049" spans="1:36" ht="14.25">
      <c r="A4049" s="41" t="str">
        <f t="shared" si="1902"/>
        <v/>
      </c>
      <c r="B4049" s="150" t="str">
        <f>IF(ISNUMBER(A4049),INDEX('MetaTrader Import'!$H$13:$J$5893,TRUNC(((A4049-$A$39+1)-1)/3)+1,MOD((A4049-$A$39+1)-1,3)+1),"")</f>
        <v/>
      </c>
      <c r="C4049" s="43" t="str">
        <f t="shared" si="1903"/>
        <v/>
      </c>
      <c r="D4049" s="43" t="str">
        <f t="shared" ca="1" si="1893"/>
        <v/>
      </c>
      <c r="E4049" s="43" t="str">
        <f t="shared" si="1904"/>
        <v/>
      </c>
      <c r="F4049" s="43" t="str">
        <f t="shared" si="1905"/>
        <v/>
      </c>
      <c r="G4049" s="43" t="str">
        <f>IF(A4049&lt;&gt;"",IF(A4049&lt;Data!$G$11*0.25,$C$13/$G$32,IF(A4049&gt;Data!$G$11*0.25,$C$13,$C$13*10)),"")</f>
        <v/>
      </c>
      <c r="H4049" s="43" t="str">
        <f>IF(A4049&lt;&gt;"",IF(Data!$G$9="constant",$C$13,IF(Data!$G$9="squeeze",G4049,F4049)),"")</f>
        <v/>
      </c>
      <c r="I4049" s="38" t="str">
        <f ca="1">IF(ISNUMBER(A4049),NORMINV(RAND(),0,IF(AND(Data!$G$9="squeeze",A4049&lt;Data!$G$11*0.25),$H$32,1)*$C$30*$C$13)*($C$14*$C$12),"")</f>
        <v/>
      </c>
      <c r="J4049" s="42" t="str">
        <f ca="1">IFERROR(IF(Data!$C$6="Real",B4049,I4049+J4048+($C$14*$C$12)*(NORMINV(RAND(),$C$15,CHOOSE($G$13,$C$13,F4049,G4049)))),"")</f>
        <v/>
      </c>
      <c r="K4049" s="88" t="str">
        <f>IF(ISNUMBER(A4049), IF($G$16="fixed",$G$17,MIN(H4049*Data!$C$7*$C$16*0.5,$C$17*Data!$C$7))*$C$12,"")</f>
        <v/>
      </c>
      <c r="L4049" s="42" t="str">
        <f t="shared" ca="1" si="1920"/>
        <v/>
      </c>
      <c r="M4049" s="44" t="str">
        <f t="shared" ca="1" si="1921"/>
        <v/>
      </c>
      <c r="N4049" s="44" t="str">
        <f t="shared" ca="1" si="1922"/>
        <v/>
      </c>
      <c r="O4049" s="108" t="str">
        <f t="shared" si="1906"/>
        <v/>
      </c>
      <c r="P4049" s="102" t="str">
        <f t="shared" si="1907"/>
        <v/>
      </c>
      <c r="Q4049" s="102" t="str">
        <f t="shared" si="1908"/>
        <v/>
      </c>
      <c r="R4049" s="120" t="str">
        <f t="shared" si="1909"/>
        <v/>
      </c>
      <c r="S4049" s="54" t="str">
        <f t="shared" si="1910"/>
        <v/>
      </c>
      <c r="T4049" s="5" t="str">
        <f t="shared" si="1911"/>
        <v/>
      </c>
      <c r="U4049" s="152" t="str">
        <f t="shared" si="1894"/>
        <v/>
      </c>
      <c r="V4049" s="152" t="str">
        <f t="shared" si="1895"/>
        <v/>
      </c>
      <c r="W4049" s="153" t="str">
        <f t="shared" si="1896"/>
        <v/>
      </c>
      <c r="X4049" s="153" t="str">
        <f t="shared" si="1897"/>
        <v/>
      </c>
      <c r="Y4049" s="153" t="str">
        <f t="shared" si="1898"/>
        <v/>
      </c>
      <c r="Z4049" s="153" t="str">
        <f t="shared" si="1899"/>
        <v/>
      </c>
      <c r="AA4049" s="152" t="str">
        <f t="shared" si="1900"/>
        <v/>
      </c>
      <c r="AB4049" s="152" t="str">
        <f t="shared" si="1901"/>
        <v/>
      </c>
      <c r="AC4049" s="154" t="str">
        <f t="shared" si="1912"/>
        <v/>
      </c>
      <c r="AD4049" s="154" t="str">
        <f t="shared" si="1913"/>
        <v/>
      </c>
      <c r="AE4049" s="3" t="str">
        <f t="shared" si="1914"/>
        <v/>
      </c>
      <c r="AF4049" s="3" t="str">
        <f t="shared" si="1915"/>
        <v/>
      </c>
      <c r="AG4049" s="3" t="str">
        <f t="shared" si="1916"/>
        <v/>
      </c>
      <c r="AH4049" s="4" t="str">
        <f t="shared" si="1917"/>
        <v/>
      </c>
      <c r="AI4049" s="75" t="str">
        <f t="shared" si="1918"/>
        <v/>
      </c>
      <c r="AJ4049" s="75" t="str">
        <f t="shared" si="1919"/>
        <v/>
      </c>
    </row>
    <row r="4050" spans="1:36" ht="14.25">
      <c r="A4050" s="41" t="str">
        <f t="shared" si="1902"/>
        <v/>
      </c>
      <c r="B4050" s="150" t="str">
        <f>IF(ISNUMBER(A4050),INDEX('MetaTrader Import'!$H$13:$J$5893,TRUNC(((A4050-$A$39+1)-1)/3)+1,MOD((A4050-$A$39+1)-1,3)+1),"")</f>
        <v/>
      </c>
      <c r="C4050" s="43" t="str">
        <f t="shared" si="1903"/>
        <v/>
      </c>
      <c r="D4050" s="43" t="str">
        <f t="shared" ca="1" si="1893"/>
        <v/>
      </c>
      <c r="E4050" s="43" t="str">
        <f t="shared" si="1904"/>
        <v/>
      </c>
      <c r="F4050" s="43" t="str">
        <f t="shared" si="1905"/>
        <v/>
      </c>
      <c r="G4050" s="43" t="str">
        <f>IF(A4050&lt;&gt;"",IF(A4050&lt;Data!$G$11*0.25,$C$13/$G$32,IF(A4050&gt;Data!$G$11*0.25,$C$13,$C$13*10)),"")</f>
        <v/>
      </c>
      <c r="H4050" s="43" t="str">
        <f>IF(A4050&lt;&gt;"",IF(Data!$G$9="constant",$C$13,IF(Data!$G$9="squeeze",G4050,F4050)),"")</f>
        <v/>
      </c>
      <c r="I4050" s="38" t="str">
        <f ca="1">IF(ISNUMBER(A4050),NORMINV(RAND(),0,IF(AND(Data!$G$9="squeeze",A4050&lt;Data!$G$11*0.25),$H$32,1)*$C$30*$C$13)*($C$14*$C$12),"")</f>
        <v/>
      </c>
      <c r="J4050" s="42" t="str">
        <f ca="1">IFERROR(IF(Data!$C$6="Real",B4050,I4050+J4049+($C$14*$C$12)*(NORMINV(RAND(),$C$15,CHOOSE($G$13,$C$13,F4050,G4050)))),"")</f>
        <v/>
      </c>
      <c r="K4050" s="88" t="str">
        <f>IF(ISNUMBER(A4050), IF($G$16="fixed",$G$17,MIN(H4050*Data!$C$7*$C$16*0.5,$C$17*Data!$C$7))*$C$12,"")</f>
        <v/>
      </c>
      <c r="L4050" s="42" t="str">
        <f t="shared" ca="1" si="1920"/>
        <v/>
      </c>
      <c r="M4050" s="44" t="str">
        <f t="shared" ca="1" si="1921"/>
        <v/>
      </c>
      <c r="N4050" s="44" t="str">
        <f t="shared" ca="1" si="1922"/>
        <v/>
      </c>
      <c r="O4050" s="108" t="str">
        <f t="shared" si="1906"/>
        <v/>
      </c>
      <c r="P4050" s="102" t="str">
        <f t="shared" si="1907"/>
        <v/>
      </c>
      <c r="Q4050" s="102" t="str">
        <f t="shared" si="1908"/>
        <v/>
      </c>
      <c r="R4050" s="120" t="str">
        <f t="shared" si="1909"/>
        <v/>
      </c>
      <c r="S4050" s="54" t="str">
        <f t="shared" si="1910"/>
        <v/>
      </c>
      <c r="T4050" s="5" t="str">
        <f t="shared" si="1911"/>
        <v/>
      </c>
      <c r="U4050" s="152" t="str">
        <f t="shared" si="1894"/>
        <v/>
      </c>
      <c r="V4050" s="152" t="str">
        <f t="shared" si="1895"/>
        <v/>
      </c>
      <c r="W4050" s="153" t="str">
        <f t="shared" si="1896"/>
        <v/>
      </c>
      <c r="X4050" s="153" t="str">
        <f t="shared" si="1897"/>
        <v/>
      </c>
      <c r="Y4050" s="153" t="str">
        <f t="shared" si="1898"/>
        <v/>
      </c>
      <c r="Z4050" s="153" t="str">
        <f t="shared" si="1899"/>
        <v/>
      </c>
      <c r="AA4050" s="152" t="str">
        <f t="shared" si="1900"/>
        <v/>
      </c>
      <c r="AB4050" s="152" t="str">
        <f t="shared" si="1901"/>
        <v/>
      </c>
      <c r="AC4050" s="154" t="str">
        <f t="shared" si="1912"/>
        <v/>
      </c>
      <c r="AD4050" s="154" t="str">
        <f t="shared" si="1913"/>
        <v/>
      </c>
      <c r="AE4050" s="3" t="str">
        <f t="shared" si="1914"/>
        <v/>
      </c>
      <c r="AF4050" s="3" t="str">
        <f t="shared" si="1915"/>
        <v/>
      </c>
      <c r="AG4050" s="3" t="str">
        <f t="shared" si="1916"/>
        <v/>
      </c>
      <c r="AH4050" s="4" t="str">
        <f t="shared" si="1917"/>
        <v/>
      </c>
      <c r="AI4050" s="75" t="str">
        <f t="shared" si="1918"/>
        <v/>
      </c>
      <c r="AJ4050" s="75" t="str">
        <f t="shared" si="1919"/>
        <v/>
      </c>
    </row>
    <row r="4051" spans="1:36" ht="14.25">
      <c r="A4051" s="41" t="str">
        <f t="shared" si="1902"/>
        <v/>
      </c>
      <c r="B4051" s="150" t="str">
        <f>IF(ISNUMBER(A4051),INDEX('MetaTrader Import'!$H$13:$J$5893,TRUNC(((A4051-$A$39+1)-1)/3)+1,MOD((A4051-$A$39+1)-1,3)+1),"")</f>
        <v/>
      </c>
      <c r="C4051" s="43" t="str">
        <f t="shared" si="1903"/>
        <v/>
      </c>
      <c r="D4051" s="43" t="str">
        <f t="shared" ca="1" si="1893"/>
        <v/>
      </c>
      <c r="E4051" s="43" t="str">
        <f t="shared" si="1904"/>
        <v/>
      </c>
      <c r="F4051" s="43" t="str">
        <f t="shared" si="1905"/>
        <v/>
      </c>
      <c r="G4051" s="43" t="str">
        <f>IF(A4051&lt;&gt;"",IF(A4051&lt;Data!$G$11*0.25,$C$13/$G$32,IF(A4051&gt;Data!$G$11*0.25,$C$13,$C$13*10)),"")</f>
        <v/>
      </c>
      <c r="H4051" s="43" t="str">
        <f>IF(A4051&lt;&gt;"",IF(Data!$G$9="constant",$C$13,IF(Data!$G$9="squeeze",G4051,F4051)),"")</f>
        <v/>
      </c>
      <c r="I4051" s="38" t="str">
        <f ca="1">IF(ISNUMBER(A4051),NORMINV(RAND(),0,IF(AND(Data!$G$9="squeeze",A4051&lt;Data!$G$11*0.25),$H$32,1)*$C$30*$C$13)*($C$14*$C$12),"")</f>
        <v/>
      </c>
      <c r="J4051" s="42" t="str">
        <f ca="1">IFERROR(IF(Data!$C$6="Real",B4051,I4051+J4050+($C$14*$C$12)*(NORMINV(RAND(),$C$15,CHOOSE($G$13,$C$13,F4051,G4051)))),"")</f>
        <v/>
      </c>
      <c r="K4051" s="88" t="str">
        <f>IF(ISNUMBER(A4051), IF($G$16="fixed",$G$17,MIN(H4051*Data!$C$7*$C$16*0.5,$C$17*Data!$C$7))*$C$12,"")</f>
        <v/>
      </c>
      <c r="L4051" s="42" t="str">
        <f t="shared" ca="1" si="1920"/>
        <v/>
      </c>
      <c r="M4051" s="44" t="str">
        <f t="shared" ca="1" si="1921"/>
        <v/>
      </c>
      <c r="N4051" s="44" t="str">
        <f t="shared" ca="1" si="1922"/>
        <v/>
      </c>
      <c r="O4051" s="108" t="str">
        <f t="shared" si="1906"/>
        <v/>
      </c>
      <c r="P4051" s="102" t="str">
        <f t="shared" si="1907"/>
        <v/>
      </c>
      <c r="Q4051" s="102" t="str">
        <f t="shared" si="1908"/>
        <v/>
      </c>
      <c r="R4051" s="120" t="str">
        <f t="shared" si="1909"/>
        <v/>
      </c>
      <c r="S4051" s="54" t="str">
        <f t="shared" si="1910"/>
        <v/>
      </c>
      <c r="T4051" s="5" t="str">
        <f t="shared" si="1911"/>
        <v/>
      </c>
      <c r="U4051" s="152" t="str">
        <f t="shared" si="1894"/>
        <v/>
      </c>
      <c r="V4051" s="152" t="str">
        <f t="shared" si="1895"/>
        <v/>
      </c>
      <c r="W4051" s="153" t="str">
        <f t="shared" si="1896"/>
        <v/>
      </c>
      <c r="X4051" s="153" t="str">
        <f t="shared" si="1897"/>
        <v/>
      </c>
      <c r="Y4051" s="153" t="str">
        <f t="shared" si="1898"/>
        <v/>
      </c>
      <c r="Z4051" s="153" t="str">
        <f t="shared" si="1899"/>
        <v/>
      </c>
      <c r="AA4051" s="152" t="str">
        <f t="shared" si="1900"/>
        <v/>
      </c>
      <c r="AB4051" s="152" t="str">
        <f t="shared" si="1901"/>
        <v/>
      </c>
      <c r="AC4051" s="154" t="str">
        <f t="shared" si="1912"/>
        <v/>
      </c>
      <c r="AD4051" s="154" t="str">
        <f t="shared" si="1913"/>
        <v/>
      </c>
      <c r="AE4051" s="3" t="str">
        <f t="shared" si="1914"/>
        <v/>
      </c>
      <c r="AF4051" s="3" t="str">
        <f t="shared" si="1915"/>
        <v/>
      </c>
      <c r="AG4051" s="3" t="str">
        <f t="shared" si="1916"/>
        <v/>
      </c>
      <c r="AH4051" s="4" t="str">
        <f t="shared" si="1917"/>
        <v/>
      </c>
      <c r="AI4051" s="75" t="str">
        <f t="shared" si="1918"/>
        <v/>
      </c>
      <c r="AJ4051" s="75" t="str">
        <f t="shared" si="1919"/>
        <v/>
      </c>
    </row>
    <row r="4052" spans="1:36" ht="14.25">
      <c r="A4052" s="41" t="str">
        <f t="shared" si="1902"/>
        <v/>
      </c>
      <c r="B4052" s="150" t="str">
        <f>IF(ISNUMBER(A4052),INDEX('MetaTrader Import'!$H$13:$J$5893,TRUNC(((A4052-$A$39+1)-1)/3)+1,MOD((A4052-$A$39+1)-1,3)+1),"")</f>
        <v/>
      </c>
      <c r="C4052" s="43" t="str">
        <f t="shared" si="1903"/>
        <v/>
      </c>
      <c r="D4052" s="43" t="str">
        <f t="shared" ca="1" si="1893"/>
        <v/>
      </c>
      <c r="E4052" s="43" t="str">
        <f t="shared" si="1904"/>
        <v/>
      </c>
      <c r="F4052" s="43" t="str">
        <f t="shared" si="1905"/>
        <v/>
      </c>
      <c r="G4052" s="43" t="str">
        <f>IF(A4052&lt;&gt;"",IF(A4052&lt;Data!$G$11*0.25,$C$13/$G$32,IF(A4052&gt;Data!$G$11*0.25,$C$13,$C$13*10)),"")</f>
        <v/>
      </c>
      <c r="H4052" s="43" t="str">
        <f>IF(A4052&lt;&gt;"",IF(Data!$G$9="constant",$C$13,IF(Data!$G$9="squeeze",G4052,F4052)),"")</f>
        <v/>
      </c>
      <c r="I4052" s="38" t="str">
        <f ca="1">IF(ISNUMBER(A4052),NORMINV(RAND(),0,IF(AND(Data!$G$9="squeeze",A4052&lt;Data!$G$11*0.25),$H$32,1)*$C$30*$C$13)*($C$14*$C$12),"")</f>
        <v/>
      </c>
      <c r="J4052" s="42" t="str">
        <f ca="1">IFERROR(IF(Data!$C$6="Real",B4052,I4052+J4051+($C$14*$C$12)*(NORMINV(RAND(),$C$15,CHOOSE($G$13,$C$13,F4052,G4052)))),"")</f>
        <v/>
      </c>
      <c r="K4052" s="88" t="str">
        <f>IF(ISNUMBER(A4052), IF($G$16="fixed",$G$17,MIN(H4052*Data!$C$7*$C$16*0.5,$C$17*Data!$C$7))*$C$12,"")</f>
        <v/>
      </c>
      <c r="L4052" s="42" t="str">
        <f t="shared" ca="1" si="1920"/>
        <v/>
      </c>
      <c r="M4052" s="44" t="str">
        <f t="shared" ca="1" si="1921"/>
        <v/>
      </c>
      <c r="N4052" s="44" t="str">
        <f t="shared" ca="1" si="1922"/>
        <v/>
      </c>
      <c r="O4052" s="108" t="str">
        <f t="shared" si="1906"/>
        <v/>
      </c>
      <c r="P4052" s="102" t="str">
        <f t="shared" si="1907"/>
        <v/>
      </c>
      <c r="Q4052" s="102" t="str">
        <f t="shared" si="1908"/>
        <v/>
      </c>
      <c r="R4052" s="120" t="str">
        <f t="shared" si="1909"/>
        <v/>
      </c>
      <c r="S4052" s="54" t="str">
        <f t="shared" si="1910"/>
        <v/>
      </c>
      <c r="T4052" s="5" t="str">
        <f t="shared" si="1911"/>
        <v/>
      </c>
      <c r="U4052" s="152" t="str">
        <f t="shared" si="1894"/>
        <v/>
      </c>
      <c r="V4052" s="152" t="str">
        <f t="shared" si="1895"/>
        <v/>
      </c>
      <c r="W4052" s="153" t="str">
        <f t="shared" si="1896"/>
        <v/>
      </c>
      <c r="X4052" s="153" t="str">
        <f t="shared" si="1897"/>
        <v/>
      </c>
      <c r="Y4052" s="153" t="str">
        <f t="shared" si="1898"/>
        <v/>
      </c>
      <c r="Z4052" s="153" t="str">
        <f t="shared" si="1899"/>
        <v/>
      </c>
      <c r="AA4052" s="152" t="str">
        <f t="shared" si="1900"/>
        <v/>
      </c>
      <c r="AB4052" s="152" t="str">
        <f t="shared" si="1901"/>
        <v/>
      </c>
      <c r="AC4052" s="154" t="str">
        <f t="shared" si="1912"/>
        <v/>
      </c>
      <c r="AD4052" s="154" t="str">
        <f t="shared" si="1913"/>
        <v/>
      </c>
      <c r="AE4052" s="3" t="str">
        <f t="shared" si="1914"/>
        <v/>
      </c>
      <c r="AF4052" s="3" t="str">
        <f t="shared" si="1915"/>
        <v/>
      </c>
      <c r="AG4052" s="3" t="str">
        <f t="shared" si="1916"/>
        <v/>
      </c>
      <c r="AH4052" s="4" t="str">
        <f t="shared" si="1917"/>
        <v/>
      </c>
      <c r="AI4052" s="75" t="str">
        <f t="shared" si="1918"/>
        <v/>
      </c>
      <c r="AJ4052" s="75" t="str">
        <f t="shared" si="1919"/>
        <v/>
      </c>
    </row>
    <row r="4053" spans="1:36" ht="14.25">
      <c r="A4053" s="41" t="str">
        <f t="shared" si="1902"/>
        <v/>
      </c>
      <c r="B4053" s="150" t="str">
        <f>IF(ISNUMBER(A4053),INDEX('MetaTrader Import'!$H$13:$J$5893,TRUNC(((A4053-$A$39+1)-1)/3)+1,MOD((A4053-$A$39+1)-1,3)+1),"")</f>
        <v/>
      </c>
      <c r="C4053" s="43" t="str">
        <f t="shared" si="1903"/>
        <v/>
      </c>
      <c r="D4053" s="43" t="str">
        <f t="shared" ca="1" si="1893"/>
        <v/>
      </c>
      <c r="E4053" s="43" t="str">
        <f t="shared" si="1904"/>
        <v/>
      </c>
      <c r="F4053" s="43" t="str">
        <f t="shared" si="1905"/>
        <v/>
      </c>
      <c r="G4053" s="43" t="str">
        <f>IF(A4053&lt;&gt;"",IF(A4053&lt;Data!$G$11*0.25,$C$13/$G$32,IF(A4053&gt;Data!$G$11*0.25,$C$13,$C$13*10)),"")</f>
        <v/>
      </c>
      <c r="H4053" s="43" t="str">
        <f>IF(A4053&lt;&gt;"",IF(Data!$G$9="constant",$C$13,IF(Data!$G$9="squeeze",G4053,F4053)),"")</f>
        <v/>
      </c>
      <c r="I4053" s="38" t="str">
        <f ca="1">IF(ISNUMBER(A4053),NORMINV(RAND(),0,IF(AND(Data!$G$9="squeeze",A4053&lt;Data!$G$11*0.25),$H$32,1)*$C$30*$C$13)*($C$14*$C$12),"")</f>
        <v/>
      </c>
      <c r="J4053" s="42" t="str">
        <f ca="1">IFERROR(IF(Data!$C$6="Real",B4053,I4053+J4052+($C$14*$C$12)*(NORMINV(RAND(),$C$15,CHOOSE($G$13,$C$13,F4053,G4053)))),"")</f>
        <v/>
      </c>
      <c r="K4053" s="88" t="str">
        <f>IF(ISNUMBER(A4053), IF($G$16="fixed",$G$17,MIN(H4053*Data!$C$7*$C$16*0.5,$C$17*Data!$C$7))*$C$12,"")</f>
        <v/>
      </c>
      <c r="L4053" s="42" t="str">
        <f t="shared" ca="1" si="1920"/>
        <v/>
      </c>
      <c r="M4053" s="44" t="str">
        <f t="shared" ca="1" si="1921"/>
        <v/>
      </c>
      <c r="N4053" s="44" t="str">
        <f t="shared" ca="1" si="1922"/>
        <v/>
      </c>
      <c r="O4053" s="108" t="str">
        <f t="shared" si="1906"/>
        <v/>
      </c>
      <c r="P4053" s="102" t="str">
        <f t="shared" si="1907"/>
        <v/>
      </c>
      <c r="Q4053" s="102" t="str">
        <f t="shared" si="1908"/>
        <v/>
      </c>
      <c r="R4053" s="120" t="str">
        <f t="shared" si="1909"/>
        <v/>
      </c>
      <c r="S4053" s="54" t="str">
        <f t="shared" si="1910"/>
        <v/>
      </c>
      <c r="T4053" s="5" t="str">
        <f t="shared" si="1911"/>
        <v/>
      </c>
      <c r="U4053" s="152" t="str">
        <f t="shared" si="1894"/>
        <v/>
      </c>
      <c r="V4053" s="152" t="str">
        <f t="shared" si="1895"/>
        <v/>
      </c>
      <c r="W4053" s="153" t="str">
        <f t="shared" si="1896"/>
        <v/>
      </c>
      <c r="X4053" s="153" t="str">
        <f t="shared" si="1897"/>
        <v/>
      </c>
      <c r="Y4053" s="153" t="str">
        <f t="shared" si="1898"/>
        <v/>
      </c>
      <c r="Z4053" s="153" t="str">
        <f t="shared" si="1899"/>
        <v/>
      </c>
      <c r="AA4053" s="152" t="str">
        <f t="shared" si="1900"/>
        <v/>
      </c>
      <c r="AB4053" s="152" t="str">
        <f t="shared" si="1901"/>
        <v/>
      </c>
      <c r="AC4053" s="154" t="str">
        <f t="shared" si="1912"/>
        <v/>
      </c>
      <c r="AD4053" s="154" t="str">
        <f t="shared" si="1913"/>
        <v/>
      </c>
      <c r="AE4053" s="3" t="str">
        <f t="shared" si="1914"/>
        <v/>
      </c>
      <c r="AF4053" s="3" t="str">
        <f t="shared" si="1915"/>
        <v/>
      </c>
      <c r="AG4053" s="3" t="str">
        <f t="shared" si="1916"/>
        <v/>
      </c>
      <c r="AH4053" s="4" t="str">
        <f t="shared" si="1917"/>
        <v/>
      </c>
      <c r="AI4053" s="75" t="str">
        <f t="shared" si="1918"/>
        <v/>
      </c>
      <c r="AJ4053" s="75" t="str">
        <f t="shared" si="1919"/>
        <v/>
      </c>
    </row>
    <row r="4054" spans="1:36" ht="14.25">
      <c r="A4054" s="41" t="str">
        <f t="shared" si="1902"/>
        <v/>
      </c>
      <c r="B4054" s="150" t="str">
        <f>IF(ISNUMBER(A4054),INDEX('MetaTrader Import'!$H$13:$J$5893,TRUNC(((A4054-$A$39+1)-1)/3)+1,MOD((A4054-$A$39+1)-1,3)+1),"")</f>
        <v/>
      </c>
      <c r="C4054" s="43" t="str">
        <f t="shared" si="1903"/>
        <v/>
      </c>
      <c r="D4054" s="43" t="str">
        <f t="shared" ca="1" si="1893"/>
        <v/>
      </c>
      <c r="E4054" s="43" t="str">
        <f t="shared" si="1904"/>
        <v/>
      </c>
      <c r="F4054" s="43" t="str">
        <f t="shared" si="1905"/>
        <v/>
      </c>
      <c r="G4054" s="43" t="str">
        <f>IF(A4054&lt;&gt;"",IF(A4054&lt;Data!$G$11*0.25,$C$13/$G$32,IF(A4054&gt;Data!$G$11*0.25,$C$13,$C$13*10)),"")</f>
        <v/>
      </c>
      <c r="H4054" s="43" t="str">
        <f>IF(A4054&lt;&gt;"",IF(Data!$G$9="constant",$C$13,IF(Data!$G$9="squeeze",G4054,F4054)),"")</f>
        <v/>
      </c>
      <c r="I4054" s="38" t="str">
        <f ca="1">IF(ISNUMBER(A4054),NORMINV(RAND(),0,IF(AND(Data!$G$9="squeeze",A4054&lt;Data!$G$11*0.25),$H$32,1)*$C$30*$C$13)*($C$14*$C$12),"")</f>
        <v/>
      </c>
      <c r="J4054" s="42" t="str">
        <f ca="1">IFERROR(IF(Data!$C$6="Real",B4054,I4054+J4053+($C$14*$C$12)*(NORMINV(RAND(),$C$15,CHOOSE($G$13,$C$13,F4054,G4054)))),"")</f>
        <v/>
      </c>
      <c r="K4054" s="88" t="str">
        <f>IF(ISNUMBER(A4054), IF($G$16="fixed",$G$17,MIN(H4054*Data!$C$7*$C$16*0.5,$C$17*Data!$C$7))*$C$12,"")</f>
        <v/>
      </c>
      <c r="L4054" s="42" t="str">
        <f t="shared" ca="1" si="1920"/>
        <v/>
      </c>
      <c r="M4054" s="44" t="str">
        <f t="shared" ca="1" si="1921"/>
        <v/>
      </c>
      <c r="N4054" s="44" t="str">
        <f t="shared" ca="1" si="1922"/>
        <v/>
      </c>
      <c r="O4054" s="108" t="str">
        <f t="shared" si="1906"/>
        <v/>
      </c>
      <c r="P4054" s="102" t="str">
        <f t="shared" si="1907"/>
        <v/>
      </c>
      <c r="Q4054" s="102" t="str">
        <f t="shared" si="1908"/>
        <v/>
      </c>
      <c r="R4054" s="120" t="str">
        <f t="shared" si="1909"/>
        <v/>
      </c>
      <c r="S4054" s="54" t="str">
        <f t="shared" si="1910"/>
        <v/>
      </c>
      <c r="T4054" s="5" t="str">
        <f t="shared" si="1911"/>
        <v/>
      </c>
      <c r="U4054" s="152" t="str">
        <f t="shared" si="1894"/>
        <v/>
      </c>
      <c r="V4054" s="152" t="str">
        <f t="shared" si="1895"/>
        <v/>
      </c>
      <c r="W4054" s="153" t="str">
        <f t="shared" si="1896"/>
        <v/>
      </c>
      <c r="X4054" s="153" t="str">
        <f t="shared" si="1897"/>
        <v/>
      </c>
      <c r="Y4054" s="153" t="str">
        <f t="shared" si="1898"/>
        <v/>
      </c>
      <c r="Z4054" s="153" t="str">
        <f t="shared" si="1899"/>
        <v/>
      </c>
      <c r="AA4054" s="152" t="str">
        <f t="shared" si="1900"/>
        <v/>
      </c>
      <c r="AB4054" s="152" t="str">
        <f t="shared" si="1901"/>
        <v/>
      </c>
      <c r="AC4054" s="154" t="str">
        <f t="shared" si="1912"/>
        <v/>
      </c>
      <c r="AD4054" s="154" t="str">
        <f t="shared" si="1913"/>
        <v/>
      </c>
      <c r="AE4054" s="3" t="str">
        <f t="shared" si="1914"/>
        <v/>
      </c>
      <c r="AF4054" s="3" t="str">
        <f t="shared" si="1915"/>
        <v/>
      </c>
      <c r="AG4054" s="3" t="str">
        <f t="shared" si="1916"/>
        <v/>
      </c>
      <c r="AH4054" s="4" t="str">
        <f t="shared" si="1917"/>
        <v/>
      </c>
      <c r="AI4054" s="75" t="str">
        <f t="shared" si="1918"/>
        <v/>
      </c>
      <c r="AJ4054" s="75" t="str">
        <f t="shared" si="1919"/>
        <v/>
      </c>
    </row>
    <row r="4055" spans="1:36" ht="14.25">
      <c r="A4055" s="41" t="str">
        <f t="shared" si="1902"/>
        <v/>
      </c>
      <c r="B4055" s="150" t="str">
        <f>IF(ISNUMBER(A4055),INDEX('MetaTrader Import'!$H$13:$J$5893,TRUNC(((A4055-$A$39+1)-1)/3)+1,MOD((A4055-$A$39+1)-1,3)+1),"")</f>
        <v/>
      </c>
      <c r="C4055" s="43" t="str">
        <f t="shared" si="1903"/>
        <v/>
      </c>
      <c r="D4055" s="43" t="str">
        <f t="shared" ca="1" si="1893"/>
        <v/>
      </c>
      <c r="E4055" s="43" t="str">
        <f t="shared" si="1904"/>
        <v/>
      </c>
      <c r="F4055" s="43" t="str">
        <f t="shared" si="1905"/>
        <v/>
      </c>
      <c r="G4055" s="43" t="str">
        <f>IF(A4055&lt;&gt;"",IF(A4055&lt;Data!$G$11*0.25,$C$13/$G$32,IF(A4055&gt;Data!$G$11*0.25,$C$13,$C$13*10)),"")</f>
        <v/>
      </c>
      <c r="H4055" s="43" t="str">
        <f>IF(A4055&lt;&gt;"",IF(Data!$G$9="constant",$C$13,IF(Data!$G$9="squeeze",G4055,F4055)),"")</f>
        <v/>
      </c>
      <c r="I4055" s="38" t="str">
        <f ca="1">IF(ISNUMBER(A4055),NORMINV(RAND(),0,IF(AND(Data!$G$9="squeeze",A4055&lt;Data!$G$11*0.25),$H$32,1)*$C$30*$C$13)*($C$14*$C$12),"")</f>
        <v/>
      </c>
      <c r="J4055" s="42" t="str">
        <f ca="1">IFERROR(IF(Data!$C$6="Real",B4055,I4055+J4054+($C$14*$C$12)*(NORMINV(RAND(),$C$15,CHOOSE($G$13,$C$13,F4055,G4055)))),"")</f>
        <v/>
      </c>
      <c r="K4055" s="88" t="str">
        <f>IF(ISNUMBER(A4055), IF($G$16="fixed",$G$17,MIN(H4055*Data!$C$7*$C$16*0.5,$C$17*Data!$C$7))*$C$12,"")</f>
        <v/>
      </c>
      <c r="L4055" s="42" t="str">
        <f t="shared" ca="1" si="1920"/>
        <v/>
      </c>
      <c r="M4055" s="44" t="str">
        <f t="shared" ca="1" si="1921"/>
        <v/>
      </c>
      <c r="N4055" s="44" t="str">
        <f t="shared" ca="1" si="1922"/>
        <v/>
      </c>
      <c r="O4055" s="108" t="str">
        <f t="shared" si="1906"/>
        <v/>
      </c>
      <c r="P4055" s="102" t="str">
        <f t="shared" si="1907"/>
        <v/>
      </c>
      <c r="Q4055" s="102" t="str">
        <f t="shared" si="1908"/>
        <v/>
      </c>
      <c r="R4055" s="120" t="str">
        <f t="shared" si="1909"/>
        <v/>
      </c>
      <c r="S4055" s="54" t="str">
        <f t="shared" si="1910"/>
        <v/>
      </c>
      <c r="T4055" s="5" t="str">
        <f t="shared" si="1911"/>
        <v/>
      </c>
      <c r="U4055" s="152" t="str">
        <f t="shared" si="1894"/>
        <v/>
      </c>
      <c r="V4055" s="152" t="str">
        <f t="shared" si="1895"/>
        <v/>
      </c>
      <c r="W4055" s="153" t="str">
        <f t="shared" si="1896"/>
        <v/>
      </c>
      <c r="X4055" s="153" t="str">
        <f t="shared" si="1897"/>
        <v/>
      </c>
      <c r="Y4055" s="153" t="str">
        <f t="shared" si="1898"/>
        <v/>
      </c>
      <c r="Z4055" s="153" t="str">
        <f t="shared" si="1899"/>
        <v/>
      </c>
      <c r="AA4055" s="152" t="str">
        <f t="shared" si="1900"/>
        <v/>
      </c>
      <c r="AB4055" s="152" t="str">
        <f t="shared" si="1901"/>
        <v/>
      </c>
      <c r="AC4055" s="154" t="str">
        <f t="shared" si="1912"/>
        <v/>
      </c>
      <c r="AD4055" s="154" t="str">
        <f t="shared" si="1913"/>
        <v/>
      </c>
      <c r="AE4055" s="3" t="str">
        <f t="shared" si="1914"/>
        <v/>
      </c>
      <c r="AF4055" s="3" t="str">
        <f t="shared" si="1915"/>
        <v/>
      </c>
      <c r="AG4055" s="3" t="str">
        <f t="shared" si="1916"/>
        <v/>
      </c>
      <c r="AH4055" s="4" t="str">
        <f t="shared" si="1917"/>
        <v/>
      </c>
      <c r="AI4055" s="75" t="str">
        <f t="shared" si="1918"/>
        <v/>
      </c>
      <c r="AJ4055" s="75" t="str">
        <f t="shared" si="1919"/>
        <v/>
      </c>
    </row>
    <row r="4056" spans="1:36" ht="14.25">
      <c r="A4056" s="41" t="str">
        <f t="shared" si="1902"/>
        <v/>
      </c>
      <c r="B4056" s="150" t="str">
        <f>IF(ISNUMBER(A4056),INDEX('MetaTrader Import'!$H$13:$J$5893,TRUNC(((A4056-$A$39+1)-1)/3)+1,MOD((A4056-$A$39+1)-1,3)+1),"")</f>
        <v/>
      </c>
      <c r="C4056" s="43" t="str">
        <f t="shared" si="1903"/>
        <v/>
      </c>
      <c r="D4056" s="43" t="str">
        <f t="shared" ca="1" si="1893"/>
        <v/>
      </c>
      <c r="E4056" s="43" t="str">
        <f t="shared" si="1904"/>
        <v/>
      </c>
      <c r="F4056" s="43" t="str">
        <f t="shared" si="1905"/>
        <v/>
      </c>
      <c r="G4056" s="43" t="str">
        <f>IF(A4056&lt;&gt;"",IF(A4056&lt;Data!$G$11*0.25,$C$13/$G$32,IF(A4056&gt;Data!$G$11*0.25,$C$13,$C$13*10)),"")</f>
        <v/>
      </c>
      <c r="H4056" s="43" t="str">
        <f>IF(A4056&lt;&gt;"",IF(Data!$G$9="constant",$C$13,IF(Data!$G$9="squeeze",G4056,F4056)),"")</f>
        <v/>
      </c>
      <c r="I4056" s="38" t="str">
        <f ca="1">IF(ISNUMBER(A4056),NORMINV(RAND(),0,IF(AND(Data!$G$9="squeeze",A4056&lt;Data!$G$11*0.25),$H$32,1)*$C$30*$C$13)*($C$14*$C$12),"")</f>
        <v/>
      </c>
      <c r="J4056" s="42" t="str">
        <f ca="1">IFERROR(IF(Data!$C$6="Real",B4056,I4056+J4055+($C$14*$C$12)*(NORMINV(RAND(),$C$15,CHOOSE($G$13,$C$13,F4056,G4056)))),"")</f>
        <v/>
      </c>
      <c r="K4056" s="88" t="str">
        <f>IF(ISNUMBER(A4056), IF($G$16="fixed",$G$17,MIN(H4056*Data!$C$7*$C$16*0.5,$C$17*Data!$C$7))*$C$12,"")</f>
        <v/>
      </c>
      <c r="L4056" s="42" t="str">
        <f t="shared" ca="1" si="1920"/>
        <v/>
      </c>
      <c r="M4056" s="44" t="str">
        <f t="shared" ca="1" si="1921"/>
        <v/>
      </c>
      <c r="N4056" s="44" t="str">
        <f t="shared" ca="1" si="1922"/>
        <v/>
      </c>
      <c r="O4056" s="108" t="str">
        <f t="shared" si="1906"/>
        <v/>
      </c>
      <c r="P4056" s="102" t="str">
        <f t="shared" si="1907"/>
        <v/>
      </c>
      <c r="Q4056" s="102" t="str">
        <f t="shared" si="1908"/>
        <v/>
      </c>
      <c r="R4056" s="120" t="str">
        <f t="shared" si="1909"/>
        <v/>
      </c>
      <c r="S4056" s="54" t="str">
        <f t="shared" si="1910"/>
        <v/>
      </c>
      <c r="T4056" s="5" t="str">
        <f t="shared" si="1911"/>
        <v/>
      </c>
      <c r="U4056" s="152" t="str">
        <f t="shared" si="1894"/>
        <v/>
      </c>
      <c r="V4056" s="152" t="str">
        <f t="shared" si="1895"/>
        <v/>
      </c>
      <c r="W4056" s="153" t="str">
        <f t="shared" si="1896"/>
        <v/>
      </c>
      <c r="X4056" s="153" t="str">
        <f t="shared" si="1897"/>
        <v/>
      </c>
      <c r="Y4056" s="153" t="str">
        <f t="shared" si="1898"/>
        <v/>
      </c>
      <c r="Z4056" s="153" t="str">
        <f t="shared" si="1899"/>
        <v/>
      </c>
      <c r="AA4056" s="152" t="str">
        <f t="shared" si="1900"/>
        <v/>
      </c>
      <c r="AB4056" s="152" t="str">
        <f t="shared" si="1901"/>
        <v/>
      </c>
      <c r="AC4056" s="154" t="str">
        <f t="shared" si="1912"/>
        <v/>
      </c>
      <c r="AD4056" s="154" t="str">
        <f t="shared" si="1913"/>
        <v/>
      </c>
      <c r="AE4056" s="3" t="str">
        <f t="shared" si="1914"/>
        <v/>
      </c>
      <c r="AF4056" s="3" t="str">
        <f t="shared" si="1915"/>
        <v/>
      </c>
      <c r="AG4056" s="3" t="str">
        <f t="shared" si="1916"/>
        <v/>
      </c>
      <c r="AH4056" s="4" t="str">
        <f t="shared" si="1917"/>
        <v/>
      </c>
      <c r="AI4056" s="75" t="str">
        <f t="shared" si="1918"/>
        <v/>
      </c>
      <c r="AJ4056" s="75" t="str">
        <f t="shared" si="1919"/>
        <v/>
      </c>
    </row>
    <row r="4057" spans="1:36" ht="14.25">
      <c r="A4057" s="41" t="str">
        <f t="shared" si="1902"/>
        <v/>
      </c>
      <c r="B4057" s="150" t="str">
        <f>IF(ISNUMBER(A4057),INDEX('MetaTrader Import'!$H$13:$J$5893,TRUNC(((A4057-$A$39+1)-1)/3)+1,MOD((A4057-$A$39+1)-1,3)+1),"")</f>
        <v/>
      </c>
      <c r="C4057" s="43" t="str">
        <f t="shared" si="1903"/>
        <v/>
      </c>
      <c r="D4057" s="43" t="str">
        <f t="shared" ca="1" si="1893"/>
        <v/>
      </c>
      <c r="E4057" s="43" t="str">
        <f t="shared" si="1904"/>
        <v/>
      </c>
      <c r="F4057" s="43" t="str">
        <f t="shared" si="1905"/>
        <v/>
      </c>
      <c r="G4057" s="43" t="str">
        <f>IF(A4057&lt;&gt;"",IF(A4057&lt;Data!$G$11*0.25,$C$13/$G$32,IF(A4057&gt;Data!$G$11*0.25,$C$13,$C$13*10)),"")</f>
        <v/>
      </c>
      <c r="H4057" s="43" t="str">
        <f>IF(A4057&lt;&gt;"",IF(Data!$G$9="constant",$C$13,IF(Data!$G$9="squeeze",G4057,F4057)),"")</f>
        <v/>
      </c>
      <c r="I4057" s="38" t="str">
        <f ca="1">IF(ISNUMBER(A4057),NORMINV(RAND(),0,IF(AND(Data!$G$9="squeeze",A4057&lt;Data!$G$11*0.25),$H$32,1)*$C$30*$C$13)*($C$14*$C$12),"")</f>
        <v/>
      </c>
      <c r="J4057" s="42" t="str">
        <f ca="1">IFERROR(IF(Data!$C$6="Real",B4057,I4057+J4056+($C$14*$C$12)*(NORMINV(RAND(),$C$15,CHOOSE($G$13,$C$13,F4057,G4057)))),"")</f>
        <v/>
      </c>
      <c r="K4057" s="88" t="str">
        <f>IF(ISNUMBER(A4057), IF($G$16="fixed",$G$17,MIN(H4057*Data!$C$7*$C$16*0.5,$C$17*Data!$C$7))*$C$12,"")</f>
        <v/>
      </c>
      <c r="L4057" s="42" t="str">
        <f t="shared" ca="1" si="1920"/>
        <v/>
      </c>
      <c r="M4057" s="44" t="str">
        <f t="shared" ca="1" si="1921"/>
        <v/>
      </c>
      <c r="N4057" s="44" t="str">
        <f t="shared" ca="1" si="1922"/>
        <v/>
      </c>
      <c r="O4057" s="108" t="str">
        <f t="shared" si="1906"/>
        <v/>
      </c>
      <c r="P4057" s="102" t="str">
        <f t="shared" si="1907"/>
        <v/>
      </c>
      <c r="Q4057" s="102" t="str">
        <f t="shared" si="1908"/>
        <v/>
      </c>
      <c r="R4057" s="120" t="str">
        <f t="shared" si="1909"/>
        <v/>
      </c>
      <c r="S4057" s="54" t="str">
        <f t="shared" si="1910"/>
        <v/>
      </c>
      <c r="T4057" s="5" t="str">
        <f t="shared" si="1911"/>
        <v/>
      </c>
      <c r="U4057" s="152" t="str">
        <f t="shared" si="1894"/>
        <v/>
      </c>
      <c r="V4057" s="152" t="str">
        <f t="shared" si="1895"/>
        <v/>
      </c>
      <c r="W4057" s="153" t="str">
        <f t="shared" si="1896"/>
        <v/>
      </c>
      <c r="X4057" s="153" t="str">
        <f t="shared" si="1897"/>
        <v/>
      </c>
      <c r="Y4057" s="153" t="str">
        <f t="shared" si="1898"/>
        <v/>
      </c>
      <c r="Z4057" s="153" t="str">
        <f t="shared" si="1899"/>
        <v/>
      </c>
      <c r="AA4057" s="152" t="str">
        <f t="shared" si="1900"/>
        <v/>
      </c>
      <c r="AB4057" s="152" t="str">
        <f t="shared" si="1901"/>
        <v/>
      </c>
      <c r="AC4057" s="154" t="str">
        <f t="shared" si="1912"/>
        <v/>
      </c>
      <c r="AD4057" s="154" t="str">
        <f t="shared" si="1913"/>
        <v/>
      </c>
      <c r="AE4057" s="3" t="str">
        <f t="shared" si="1914"/>
        <v/>
      </c>
      <c r="AF4057" s="3" t="str">
        <f t="shared" si="1915"/>
        <v/>
      </c>
      <c r="AG4057" s="3" t="str">
        <f t="shared" si="1916"/>
        <v/>
      </c>
      <c r="AH4057" s="4" t="str">
        <f t="shared" si="1917"/>
        <v/>
      </c>
      <c r="AI4057" s="75" t="str">
        <f t="shared" si="1918"/>
        <v/>
      </c>
      <c r="AJ4057" s="75" t="str">
        <f t="shared" si="1919"/>
        <v/>
      </c>
    </row>
    <row r="4058" spans="1:36" ht="14.25">
      <c r="A4058" s="41" t="str">
        <f t="shared" si="1902"/>
        <v/>
      </c>
      <c r="B4058" s="150" t="str">
        <f>IF(ISNUMBER(A4058),INDEX('MetaTrader Import'!$H$13:$J$5893,TRUNC(((A4058-$A$39+1)-1)/3)+1,MOD((A4058-$A$39+1)-1,3)+1),"")</f>
        <v/>
      </c>
      <c r="C4058" s="43" t="str">
        <f t="shared" si="1903"/>
        <v/>
      </c>
      <c r="D4058" s="43" t="str">
        <f t="shared" ca="1" si="1893"/>
        <v/>
      </c>
      <c r="E4058" s="43" t="str">
        <f t="shared" si="1904"/>
        <v/>
      </c>
      <c r="F4058" s="43" t="str">
        <f t="shared" si="1905"/>
        <v/>
      </c>
      <c r="G4058" s="43" t="str">
        <f>IF(A4058&lt;&gt;"",IF(A4058&lt;Data!$G$11*0.25,$C$13/$G$32,IF(A4058&gt;Data!$G$11*0.25,$C$13,$C$13*10)),"")</f>
        <v/>
      </c>
      <c r="H4058" s="43" t="str">
        <f>IF(A4058&lt;&gt;"",IF(Data!$G$9="constant",$C$13,IF(Data!$G$9="squeeze",G4058,F4058)),"")</f>
        <v/>
      </c>
      <c r="I4058" s="38" t="str">
        <f ca="1">IF(ISNUMBER(A4058),NORMINV(RAND(),0,IF(AND(Data!$G$9="squeeze",A4058&lt;Data!$G$11*0.25),$H$32,1)*$C$30*$C$13)*($C$14*$C$12),"")</f>
        <v/>
      </c>
      <c r="J4058" s="42" t="str">
        <f ca="1">IFERROR(IF(Data!$C$6="Real",B4058,I4058+J4057+($C$14*$C$12)*(NORMINV(RAND(),$C$15,CHOOSE($G$13,$C$13,F4058,G4058)))),"")</f>
        <v/>
      </c>
      <c r="K4058" s="88" t="str">
        <f>IF(ISNUMBER(A4058), IF($G$16="fixed",$G$17,MIN(H4058*Data!$C$7*$C$16*0.5,$C$17*Data!$C$7))*$C$12,"")</f>
        <v/>
      </c>
      <c r="L4058" s="42" t="str">
        <f t="shared" ca="1" si="1920"/>
        <v/>
      </c>
      <c r="M4058" s="44" t="str">
        <f t="shared" ca="1" si="1921"/>
        <v/>
      </c>
      <c r="N4058" s="44" t="str">
        <f t="shared" ca="1" si="1922"/>
        <v/>
      </c>
      <c r="O4058" s="108" t="str">
        <f t="shared" si="1906"/>
        <v/>
      </c>
      <c r="P4058" s="102" t="str">
        <f t="shared" si="1907"/>
        <v/>
      </c>
      <c r="Q4058" s="102" t="str">
        <f t="shared" si="1908"/>
        <v/>
      </c>
      <c r="R4058" s="120" t="str">
        <f t="shared" si="1909"/>
        <v/>
      </c>
      <c r="S4058" s="54" t="str">
        <f t="shared" si="1910"/>
        <v/>
      </c>
      <c r="T4058" s="5" t="str">
        <f t="shared" si="1911"/>
        <v/>
      </c>
      <c r="U4058" s="152" t="str">
        <f t="shared" si="1894"/>
        <v/>
      </c>
      <c r="V4058" s="152" t="str">
        <f t="shared" si="1895"/>
        <v/>
      </c>
      <c r="W4058" s="153" t="str">
        <f t="shared" si="1896"/>
        <v/>
      </c>
      <c r="X4058" s="153" t="str">
        <f t="shared" si="1897"/>
        <v/>
      </c>
      <c r="Y4058" s="153" t="str">
        <f t="shared" si="1898"/>
        <v/>
      </c>
      <c r="Z4058" s="153" t="str">
        <f t="shared" si="1899"/>
        <v/>
      </c>
      <c r="AA4058" s="152" t="str">
        <f t="shared" si="1900"/>
        <v/>
      </c>
      <c r="AB4058" s="152" t="str">
        <f t="shared" si="1901"/>
        <v/>
      </c>
      <c r="AC4058" s="154" t="str">
        <f t="shared" si="1912"/>
        <v/>
      </c>
      <c r="AD4058" s="154" t="str">
        <f t="shared" si="1913"/>
        <v/>
      </c>
      <c r="AE4058" s="3" t="str">
        <f t="shared" si="1914"/>
        <v/>
      </c>
      <c r="AF4058" s="3" t="str">
        <f t="shared" si="1915"/>
        <v/>
      </c>
      <c r="AG4058" s="3" t="str">
        <f t="shared" si="1916"/>
        <v/>
      </c>
      <c r="AH4058" s="4" t="str">
        <f t="shared" si="1917"/>
        <v/>
      </c>
      <c r="AI4058" s="75" t="str">
        <f t="shared" si="1918"/>
        <v/>
      </c>
      <c r="AJ4058" s="75" t="str">
        <f t="shared" si="1919"/>
        <v/>
      </c>
    </row>
    <row r="4059" spans="1:36" ht="14.25">
      <c r="A4059" s="41" t="str">
        <f t="shared" si="1902"/>
        <v/>
      </c>
      <c r="B4059" s="150" t="str">
        <f>IF(ISNUMBER(A4059),INDEX('MetaTrader Import'!$H$13:$J$5893,TRUNC(((A4059-$A$39+1)-1)/3)+1,MOD((A4059-$A$39+1)-1,3)+1),"")</f>
        <v/>
      </c>
      <c r="C4059" s="43" t="str">
        <f t="shared" si="1903"/>
        <v/>
      </c>
      <c r="D4059" s="43" t="str">
        <f t="shared" ca="1" si="1893"/>
        <v/>
      </c>
      <c r="E4059" s="43" t="str">
        <f t="shared" si="1904"/>
        <v/>
      </c>
      <c r="F4059" s="43" t="str">
        <f t="shared" si="1905"/>
        <v/>
      </c>
      <c r="G4059" s="43" t="str">
        <f>IF(A4059&lt;&gt;"",IF(A4059&lt;Data!$G$11*0.25,$C$13/$G$32,IF(A4059&gt;Data!$G$11*0.25,$C$13,$C$13*10)),"")</f>
        <v/>
      </c>
      <c r="H4059" s="43" t="str">
        <f>IF(A4059&lt;&gt;"",IF(Data!$G$9="constant",$C$13,IF(Data!$G$9="squeeze",G4059,F4059)),"")</f>
        <v/>
      </c>
      <c r="I4059" s="38" t="str">
        <f ca="1">IF(ISNUMBER(A4059),NORMINV(RAND(),0,IF(AND(Data!$G$9="squeeze",A4059&lt;Data!$G$11*0.25),$H$32,1)*$C$30*$C$13)*($C$14*$C$12),"")</f>
        <v/>
      </c>
      <c r="J4059" s="42" t="str">
        <f ca="1">IFERROR(IF(Data!$C$6="Real",B4059,I4059+J4058+($C$14*$C$12)*(NORMINV(RAND(),$C$15,CHOOSE($G$13,$C$13,F4059,G4059)))),"")</f>
        <v/>
      </c>
      <c r="K4059" s="88" t="str">
        <f>IF(ISNUMBER(A4059), IF($G$16="fixed",$G$17,MIN(H4059*Data!$C$7*$C$16*0.5,$C$17*Data!$C$7))*$C$12,"")</f>
        <v/>
      </c>
      <c r="L4059" s="42" t="str">
        <f t="shared" ca="1" si="1920"/>
        <v/>
      </c>
      <c r="M4059" s="44" t="str">
        <f t="shared" ca="1" si="1921"/>
        <v/>
      </c>
      <c r="N4059" s="44" t="str">
        <f t="shared" ca="1" si="1922"/>
        <v/>
      </c>
      <c r="O4059" s="108" t="str">
        <f t="shared" si="1906"/>
        <v/>
      </c>
      <c r="P4059" s="102" t="str">
        <f t="shared" si="1907"/>
        <v/>
      </c>
      <c r="Q4059" s="102" t="str">
        <f t="shared" si="1908"/>
        <v/>
      </c>
      <c r="R4059" s="120" t="str">
        <f t="shared" si="1909"/>
        <v/>
      </c>
      <c r="S4059" s="54" t="str">
        <f t="shared" si="1910"/>
        <v/>
      </c>
      <c r="T4059" s="5" t="str">
        <f t="shared" si="1911"/>
        <v/>
      </c>
      <c r="U4059" s="152" t="str">
        <f t="shared" si="1894"/>
        <v/>
      </c>
      <c r="V4059" s="152" t="str">
        <f t="shared" si="1895"/>
        <v/>
      </c>
      <c r="W4059" s="153" t="str">
        <f t="shared" si="1896"/>
        <v/>
      </c>
      <c r="X4059" s="153" t="str">
        <f t="shared" si="1897"/>
        <v/>
      </c>
      <c r="Y4059" s="153" t="str">
        <f t="shared" si="1898"/>
        <v/>
      </c>
      <c r="Z4059" s="153" t="str">
        <f t="shared" si="1899"/>
        <v/>
      </c>
      <c r="AA4059" s="152" t="str">
        <f t="shared" si="1900"/>
        <v/>
      </c>
      <c r="AB4059" s="152" t="str">
        <f t="shared" si="1901"/>
        <v/>
      </c>
      <c r="AC4059" s="154" t="str">
        <f t="shared" si="1912"/>
        <v/>
      </c>
      <c r="AD4059" s="154" t="str">
        <f t="shared" si="1913"/>
        <v/>
      </c>
      <c r="AE4059" s="3" t="str">
        <f t="shared" si="1914"/>
        <v/>
      </c>
      <c r="AF4059" s="3" t="str">
        <f t="shared" si="1915"/>
        <v/>
      </c>
      <c r="AG4059" s="3" t="str">
        <f t="shared" si="1916"/>
        <v/>
      </c>
      <c r="AH4059" s="4" t="str">
        <f t="shared" si="1917"/>
        <v/>
      </c>
      <c r="AI4059" s="75" t="str">
        <f t="shared" si="1918"/>
        <v/>
      </c>
      <c r="AJ4059" s="75" t="str">
        <f t="shared" si="1919"/>
        <v/>
      </c>
    </row>
    <row r="4060" spans="1:36" ht="14.25">
      <c r="A4060" s="41" t="str">
        <f t="shared" si="1902"/>
        <v/>
      </c>
      <c r="B4060" s="150" t="str">
        <f>IF(ISNUMBER(A4060),INDEX('MetaTrader Import'!$H$13:$J$5893,TRUNC(((A4060-$A$39+1)-1)/3)+1,MOD((A4060-$A$39+1)-1,3)+1),"")</f>
        <v/>
      </c>
      <c r="C4060" s="43" t="str">
        <f t="shared" si="1903"/>
        <v/>
      </c>
      <c r="D4060" s="43" t="str">
        <f t="shared" ca="1" si="1893"/>
        <v/>
      </c>
      <c r="E4060" s="43" t="str">
        <f t="shared" si="1904"/>
        <v/>
      </c>
      <c r="F4060" s="43" t="str">
        <f t="shared" si="1905"/>
        <v/>
      </c>
      <c r="G4060" s="43" t="str">
        <f>IF(A4060&lt;&gt;"",IF(A4060&lt;Data!$G$11*0.25,$C$13/$G$32,IF(A4060&gt;Data!$G$11*0.25,$C$13,$C$13*10)),"")</f>
        <v/>
      </c>
      <c r="H4060" s="43" t="str">
        <f>IF(A4060&lt;&gt;"",IF(Data!$G$9="constant",$C$13,IF(Data!$G$9="squeeze",G4060,F4060)),"")</f>
        <v/>
      </c>
      <c r="I4060" s="38" t="str">
        <f ca="1">IF(ISNUMBER(A4060),NORMINV(RAND(),0,IF(AND(Data!$G$9="squeeze",A4060&lt;Data!$G$11*0.25),$H$32,1)*$C$30*$C$13)*($C$14*$C$12),"")</f>
        <v/>
      </c>
      <c r="J4060" s="42" t="str">
        <f ca="1">IFERROR(IF(Data!$C$6="Real",B4060,I4060+J4059+($C$14*$C$12)*(NORMINV(RAND(),$C$15,CHOOSE($G$13,$C$13,F4060,G4060)))),"")</f>
        <v/>
      </c>
      <c r="K4060" s="88" t="str">
        <f>IF(ISNUMBER(A4060), IF($G$16="fixed",$G$17,MIN(H4060*Data!$C$7*$C$16*0.5,$C$17*Data!$C$7))*$C$12,"")</f>
        <v/>
      </c>
      <c r="L4060" s="42" t="str">
        <f t="shared" ca="1" si="1920"/>
        <v/>
      </c>
      <c r="M4060" s="44" t="str">
        <f t="shared" ca="1" si="1921"/>
        <v/>
      </c>
      <c r="N4060" s="44" t="str">
        <f t="shared" ca="1" si="1922"/>
        <v/>
      </c>
      <c r="O4060" s="108" t="str">
        <f t="shared" si="1906"/>
        <v/>
      </c>
      <c r="P4060" s="102" t="str">
        <f t="shared" si="1907"/>
        <v/>
      </c>
      <c r="Q4060" s="102" t="str">
        <f t="shared" si="1908"/>
        <v/>
      </c>
      <c r="R4060" s="120" t="str">
        <f t="shared" si="1909"/>
        <v/>
      </c>
      <c r="S4060" s="54" t="str">
        <f t="shared" si="1910"/>
        <v/>
      </c>
      <c r="T4060" s="5" t="str">
        <f t="shared" si="1911"/>
        <v/>
      </c>
      <c r="U4060" s="152" t="str">
        <f t="shared" si="1894"/>
        <v/>
      </c>
      <c r="V4060" s="152" t="str">
        <f t="shared" si="1895"/>
        <v/>
      </c>
      <c r="W4060" s="153" t="str">
        <f t="shared" si="1896"/>
        <v/>
      </c>
      <c r="X4060" s="153" t="str">
        <f t="shared" si="1897"/>
        <v/>
      </c>
      <c r="Y4060" s="153" t="str">
        <f t="shared" si="1898"/>
        <v/>
      </c>
      <c r="Z4060" s="153" t="str">
        <f t="shared" si="1899"/>
        <v/>
      </c>
      <c r="AA4060" s="152" t="str">
        <f t="shared" si="1900"/>
        <v/>
      </c>
      <c r="AB4060" s="152" t="str">
        <f t="shared" si="1901"/>
        <v/>
      </c>
      <c r="AC4060" s="154" t="str">
        <f t="shared" si="1912"/>
        <v/>
      </c>
      <c r="AD4060" s="154" t="str">
        <f t="shared" si="1913"/>
        <v/>
      </c>
      <c r="AE4060" s="3" t="str">
        <f t="shared" si="1914"/>
        <v/>
      </c>
      <c r="AF4060" s="3" t="str">
        <f t="shared" si="1915"/>
        <v/>
      </c>
      <c r="AG4060" s="3" t="str">
        <f t="shared" si="1916"/>
        <v/>
      </c>
      <c r="AH4060" s="4" t="str">
        <f t="shared" si="1917"/>
        <v/>
      </c>
      <c r="AI4060" s="75" t="str">
        <f t="shared" si="1918"/>
        <v/>
      </c>
      <c r="AJ4060" s="75" t="str">
        <f t="shared" si="1919"/>
        <v/>
      </c>
    </row>
    <row r="4061" spans="1:36" ht="14.25">
      <c r="A4061" s="41" t="str">
        <f t="shared" si="1902"/>
        <v/>
      </c>
      <c r="B4061" s="150" t="str">
        <f>IF(ISNUMBER(A4061),INDEX('MetaTrader Import'!$H$13:$J$5893,TRUNC(((A4061-$A$39+1)-1)/3)+1,MOD((A4061-$A$39+1)-1,3)+1),"")</f>
        <v/>
      </c>
      <c r="C4061" s="43" t="str">
        <f t="shared" si="1903"/>
        <v/>
      </c>
      <c r="D4061" s="43" t="str">
        <f t="shared" ca="1" si="1893"/>
        <v/>
      </c>
      <c r="E4061" s="43" t="str">
        <f t="shared" si="1904"/>
        <v/>
      </c>
      <c r="F4061" s="43" t="str">
        <f t="shared" si="1905"/>
        <v/>
      </c>
      <c r="G4061" s="43" t="str">
        <f>IF(A4061&lt;&gt;"",IF(A4061&lt;Data!$G$11*0.25,$C$13/$G$32,IF(A4061&gt;Data!$G$11*0.25,$C$13,$C$13*10)),"")</f>
        <v/>
      </c>
      <c r="H4061" s="43" t="str">
        <f>IF(A4061&lt;&gt;"",IF(Data!$G$9="constant",$C$13,IF(Data!$G$9="squeeze",G4061,F4061)),"")</f>
        <v/>
      </c>
      <c r="I4061" s="38" t="str">
        <f ca="1">IF(ISNUMBER(A4061),NORMINV(RAND(),0,IF(AND(Data!$G$9="squeeze",A4061&lt;Data!$G$11*0.25),$H$32,1)*$C$30*$C$13)*($C$14*$C$12),"")</f>
        <v/>
      </c>
      <c r="J4061" s="42" t="str">
        <f ca="1">IFERROR(IF(Data!$C$6="Real",B4061,I4061+J4060+($C$14*$C$12)*(NORMINV(RAND(),$C$15,CHOOSE($G$13,$C$13,F4061,G4061)))),"")</f>
        <v/>
      </c>
      <c r="K4061" s="88" t="str">
        <f>IF(ISNUMBER(A4061), IF($G$16="fixed",$G$17,MIN(H4061*Data!$C$7*$C$16*0.5,$C$17*Data!$C$7))*$C$12,"")</f>
        <v/>
      </c>
      <c r="L4061" s="42" t="str">
        <f t="shared" ca="1" si="1920"/>
        <v/>
      </c>
      <c r="M4061" s="44" t="str">
        <f t="shared" ca="1" si="1921"/>
        <v/>
      </c>
      <c r="N4061" s="44" t="str">
        <f t="shared" ca="1" si="1922"/>
        <v/>
      </c>
      <c r="O4061" s="108" t="str">
        <f t="shared" si="1906"/>
        <v/>
      </c>
      <c r="P4061" s="102" t="str">
        <f t="shared" si="1907"/>
        <v/>
      </c>
      <c r="Q4061" s="102" t="str">
        <f t="shared" si="1908"/>
        <v/>
      </c>
      <c r="R4061" s="120" t="str">
        <f t="shared" si="1909"/>
        <v/>
      </c>
      <c r="S4061" s="54" t="str">
        <f t="shared" si="1910"/>
        <v/>
      </c>
      <c r="T4061" s="5" t="str">
        <f t="shared" si="1911"/>
        <v/>
      </c>
      <c r="U4061" s="152" t="str">
        <f t="shared" si="1894"/>
        <v/>
      </c>
      <c r="V4061" s="152" t="str">
        <f t="shared" si="1895"/>
        <v/>
      </c>
      <c r="W4061" s="153" t="str">
        <f t="shared" si="1896"/>
        <v/>
      </c>
      <c r="X4061" s="153" t="str">
        <f t="shared" si="1897"/>
        <v/>
      </c>
      <c r="Y4061" s="153" t="str">
        <f t="shared" si="1898"/>
        <v/>
      </c>
      <c r="Z4061" s="153" t="str">
        <f t="shared" si="1899"/>
        <v/>
      </c>
      <c r="AA4061" s="152" t="str">
        <f t="shared" si="1900"/>
        <v/>
      </c>
      <c r="AB4061" s="152" t="str">
        <f t="shared" si="1901"/>
        <v/>
      </c>
      <c r="AC4061" s="154" t="str">
        <f t="shared" si="1912"/>
        <v/>
      </c>
      <c r="AD4061" s="154" t="str">
        <f t="shared" si="1913"/>
        <v/>
      </c>
      <c r="AE4061" s="3" t="str">
        <f t="shared" si="1914"/>
        <v/>
      </c>
      <c r="AF4061" s="3" t="str">
        <f t="shared" si="1915"/>
        <v/>
      </c>
      <c r="AG4061" s="3" t="str">
        <f t="shared" si="1916"/>
        <v/>
      </c>
      <c r="AH4061" s="4" t="str">
        <f t="shared" si="1917"/>
        <v/>
      </c>
      <c r="AI4061" s="75" t="str">
        <f t="shared" si="1918"/>
        <v/>
      </c>
      <c r="AJ4061" s="75" t="str">
        <f t="shared" si="1919"/>
        <v/>
      </c>
    </row>
    <row r="4062" spans="1:36" ht="14.25">
      <c r="A4062" s="41" t="str">
        <f t="shared" si="1902"/>
        <v/>
      </c>
      <c r="B4062" s="150" t="str">
        <f>IF(ISNUMBER(A4062),INDEX('MetaTrader Import'!$H$13:$J$5893,TRUNC(((A4062-$A$39+1)-1)/3)+1,MOD((A4062-$A$39+1)-1,3)+1),"")</f>
        <v/>
      </c>
      <c r="C4062" s="43" t="str">
        <f t="shared" si="1903"/>
        <v/>
      </c>
      <c r="D4062" s="43" t="str">
        <f t="shared" ca="1" si="1893"/>
        <v/>
      </c>
      <c r="E4062" s="43" t="str">
        <f t="shared" si="1904"/>
        <v/>
      </c>
      <c r="F4062" s="43" t="str">
        <f t="shared" si="1905"/>
        <v/>
      </c>
      <c r="G4062" s="43" t="str">
        <f>IF(A4062&lt;&gt;"",IF(A4062&lt;Data!$G$11*0.25,$C$13/$G$32,IF(A4062&gt;Data!$G$11*0.25,$C$13,$C$13*10)),"")</f>
        <v/>
      </c>
      <c r="H4062" s="43" t="str">
        <f>IF(A4062&lt;&gt;"",IF(Data!$G$9="constant",$C$13,IF(Data!$G$9="squeeze",G4062,F4062)),"")</f>
        <v/>
      </c>
      <c r="I4062" s="38" t="str">
        <f ca="1">IF(ISNUMBER(A4062),NORMINV(RAND(),0,IF(AND(Data!$G$9="squeeze",A4062&lt;Data!$G$11*0.25),$H$32,1)*$C$30*$C$13)*($C$14*$C$12),"")</f>
        <v/>
      </c>
      <c r="J4062" s="42" t="str">
        <f ca="1">IFERROR(IF(Data!$C$6="Real",B4062,I4062+J4061+($C$14*$C$12)*(NORMINV(RAND(),$C$15,CHOOSE($G$13,$C$13,F4062,G4062)))),"")</f>
        <v/>
      </c>
      <c r="K4062" s="88" t="str">
        <f>IF(ISNUMBER(A4062), IF($G$16="fixed",$G$17,MIN(H4062*Data!$C$7*$C$16*0.5,$C$17*Data!$C$7))*$C$12,"")</f>
        <v/>
      </c>
      <c r="L4062" s="42" t="str">
        <f t="shared" ca="1" si="1920"/>
        <v/>
      </c>
      <c r="M4062" s="44" t="str">
        <f t="shared" ca="1" si="1921"/>
        <v/>
      </c>
      <c r="N4062" s="44" t="str">
        <f t="shared" ca="1" si="1922"/>
        <v/>
      </c>
      <c r="O4062" s="108" t="str">
        <f t="shared" si="1906"/>
        <v/>
      </c>
      <c r="P4062" s="102" t="str">
        <f t="shared" si="1907"/>
        <v/>
      </c>
      <c r="Q4062" s="102" t="str">
        <f t="shared" si="1908"/>
        <v/>
      </c>
      <c r="R4062" s="120" t="str">
        <f t="shared" si="1909"/>
        <v/>
      </c>
      <c r="S4062" s="54" t="str">
        <f t="shared" si="1910"/>
        <v/>
      </c>
      <c r="T4062" s="5" t="str">
        <f t="shared" si="1911"/>
        <v/>
      </c>
      <c r="U4062" s="152" t="str">
        <f t="shared" si="1894"/>
        <v/>
      </c>
      <c r="V4062" s="152" t="str">
        <f t="shared" si="1895"/>
        <v/>
      </c>
      <c r="W4062" s="153" t="str">
        <f t="shared" si="1896"/>
        <v/>
      </c>
      <c r="X4062" s="153" t="str">
        <f t="shared" si="1897"/>
        <v/>
      </c>
      <c r="Y4062" s="153" t="str">
        <f t="shared" si="1898"/>
        <v/>
      </c>
      <c r="Z4062" s="153" t="str">
        <f t="shared" si="1899"/>
        <v/>
      </c>
      <c r="AA4062" s="152" t="str">
        <f t="shared" si="1900"/>
        <v/>
      </c>
      <c r="AB4062" s="152" t="str">
        <f t="shared" si="1901"/>
        <v/>
      </c>
      <c r="AC4062" s="154" t="str">
        <f t="shared" si="1912"/>
        <v/>
      </c>
      <c r="AD4062" s="154" t="str">
        <f t="shared" si="1913"/>
        <v/>
      </c>
      <c r="AE4062" s="3" t="str">
        <f t="shared" si="1914"/>
        <v/>
      </c>
      <c r="AF4062" s="3" t="str">
        <f t="shared" si="1915"/>
        <v/>
      </c>
      <c r="AG4062" s="3" t="str">
        <f t="shared" si="1916"/>
        <v/>
      </c>
      <c r="AH4062" s="4" t="str">
        <f t="shared" si="1917"/>
        <v/>
      </c>
      <c r="AI4062" s="75" t="str">
        <f t="shared" si="1918"/>
        <v/>
      </c>
      <c r="AJ4062" s="75" t="str">
        <f t="shared" si="1919"/>
        <v/>
      </c>
    </row>
    <row r="4063" spans="1:36" ht="14.25">
      <c r="A4063" s="41" t="str">
        <f t="shared" si="1902"/>
        <v/>
      </c>
      <c r="B4063" s="150" t="str">
        <f>IF(ISNUMBER(A4063),INDEX('MetaTrader Import'!$H$13:$J$5893,TRUNC(((A4063-$A$39+1)-1)/3)+1,MOD((A4063-$A$39+1)-1,3)+1),"")</f>
        <v/>
      </c>
      <c r="C4063" s="43" t="str">
        <f t="shared" si="1903"/>
        <v/>
      </c>
      <c r="D4063" s="43" t="str">
        <f t="shared" ca="1" si="1893"/>
        <v/>
      </c>
      <c r="E4063" s="43" t="str">
        <f t="shared" si="1904"/>
        <v/>
      </c>
      <c r="F4063" s="43" t="str">
        <f t="shared" si="1905"/>
        <v/>
      </c>
      <c r="G4063" s="43" t="str">
        <f>IF(A4063&lt;&gt;"",IF(A4063&lt;Data!$G$11*0.25,$C$13/$G$32,IF(A4063&gt;Data!$G$11*0.25,$C$13,$C$13*10)),"")</f>
        <v/>
      </c>
      <c r="H4063" s="43" t="str">
        <f>IF(A4063&lt;&gt;"",IF(Data!$G$9="constant",$C$13,IF(Data!$G$9="squeeze",G4063,F4063)),"")</f>
        <v/>
      </c>
      <c r="I4063" s="38" t="str">
        <f ca="1">IF(ISNUMBER(A4063),NORMINV(RAND(),0,IF(AND(Data!$G$9="squeeze",A4063&lt;Data!$G$11*0.25),$H$32,1)*$C$30*$C$13)*($C$14*$C$12),"")</f>
        <v/>
      </c>
      <c r="J4063" s="42" t="str">
        <f ca="1">IFERROR(IF(Data!$C$6="Real",B4063,I4063+J4062+($C$14*$C$12)*(NORMINV(RAND(),$C$15,CHOOSE($G$13,$C$13,F4063,G4063)))),"")</f>
        <v/>
      </c>
      <c r="K4063" s="88" t="str">
        <f>IF(ISNUMBER(A4063), IF($G$16="fixed",$G$17,MIN(H4063*Data!$C$7*$C$16*0.5,$C$17*Data!$C$7))*$C$12,"")</f>
        <v/>
      </c>
      <c r="L4063" s="42" t="str">
        <f t="shared" ca="1" si="1920"/>
        <v/>
      </c>
      <c r="M4063" s="44" t="str">
        <f t="shared" ca="1" si="1921"/>
        <v/>
      </c>
      <c r="N4063" s="44" t="str">
        <f t="shared" ca="1" si="1922"/>
        <v/>
      </c>
      <c r="O4063" s="108" t="str">
        <f t="shared" si="1906"/>
        <v/>
      </c>
      <c r="P4063" s="102" t="str">
        <f t="shared" si="1907"/>
        <v/>
      </c>
      <c r="Q4063" s="102" t="str">
        <f t="shared" si="1908"/>
        <v/>
      </c>
      <c r="R4063" s="120" t="str">
        <f t="shared" si="1909"/>
        <v/>
      </c>
      <c r="S4063" s="54" t="str">
        <f t="shared" si="1910"/>
        <v/>
      </c>
      <c r="T4063" s="5" t="str">
        <f t="shared" si="1911"/>
        <v/>
      </c>
      <c r="U4063" s="152" t="str">
        <f t="shared" si="1894"/>
        <v/>
      </c>
      <c r="V4063" s="152" t="str">
        <f t="shared" si="1895"/>
        <v/>
      </c>
      <c r="W4063" s="153" t="str">
        <f t="shared" si="1896"/>
        <v/>
      </c>
      <c r="X4063" s="153" t="str">
        <f t="shared" si="1897"/>
        <v/>
      </c>
      <c r="Y4063" s="153" t="str">
        <f t="shared" si="1898"/>
        <v/>
      </c>
      <c r="Z4063" s="153" t="str">
        <f t="shared" si="1899"/>
        <v/>
      </c>
      <c r="AA4063" s="152" t="str">
        <f t="shared" si="1900"/>
        <v/>
      </c>
      <c r="AB4063" s="152" t="str">
        <f t="shared" si="1901"/>
        <v/>
      </c>
      <c r="AC4063" s="154" t="str">
        <f t="shared" si="1912"/>
        <v/>
      </c>
      <c r="AD4063" s="154" t="str">
        <f t="shared" si="1913"/>
        <v/>
      </c>
      <c r="AE4063" s="3" t="str">
        <f t="shared" si="1914"/>
        <v/>
      </c>
      <c r="AF4063" s="3" t="str">
        <f t="shared" si="1915"/>
        <v/>
      </c>
      <c r="AG4063" s="3" t="str">
        <f t="shared" si="1916"/>
        <v/>
      </c>
      <c r="AH4063" s="4" t="str">
        <f t="shared" si="1917"/>
        <v/>
      </c>
      <c r="AI4063" s="75" t="str">
        <f t="shared" si="1918"/>
        <v/>
      </c>
      <c r="AJ4063" s="75" t="str">
        <f t="shared" si="1919"/>
        <v/>
      </c>
    </row>
    <row r="4064" spans="1:36" ht="14.25">
      <c r="A4064" s="41" t="str">
        <f t="shared" si="1902"/>
        <v/>
      </c>
      <c r="B4064" s="150" t="str">
        <f>IF(ISNUMBER(A4064),INDEX('MetaTrader Import'!$H$13:$J$5893,TRUNC(((A4064-$A$39+1)-1)/3)+1,MOD((A4064-$A$39+1)-1,3)+1),"")</f>
        <v/>
      </c>
      <c r="C4064" s="43" t="str">
        <f t="shared" si="1903"/>
        <v/>
      </c>
      <c r="D4064" s="43" t="str">
        <f t="shared" ca="1" si="1893"/>
        <v/>
      </c>
      <c r="E4064" s="43" t="str">
        <f t="shared" si="1904"/>
        <v/>
      </c>
      <c r="F4064" s="43" t="str">
        <f t="shared" si="1905"/>
        <v/>
      </c>
      <c r="G4064" s="43" t="str">
        <f>IF(A4064&lt;&gt;"",IF(A4064&lt;Data!$G$11*0.25,$C$13/$G$32,IF(A4064&gt;Data!$G$11*0.25,$C$13,$C$13*10)),"")</f>
        <v/>
      </c>
      <c r="H4064" s="43" t="str">
        <f>IF(A4064&lt;&gt;"",IF(Data!$G$9="constant",$C$13,IF(Data!$G$9="squeeze",G4064,F4064)),"")</f>
        <v/>
      </c>
      <c r="I4064" s="38" t="str">
        <f ca="1">IF(ISNUMBER(A4064),NORMINV(RAND(),0,IF(AND(Data!$G$9="squeeze",A4064&lt;Data!$G$11*0.25),$H$32,1)*$C$30*$C$13)*($C$14*$C$12),"")</f>
        <v/>
      </c>
      <c r="J4064" s="42" t="str">
        <f ca="1">IFERROR(IF(Data!$C$6="Real",B4064,I4064+J4063+($C$14*$C$12)*(NORMINV(RAND(),$C$15,CHOOSE($G$13,$C$13,F4064,G4064)))),"")</f>
        <v/>
      </c>
      <c r="K4064" s="88" t="str">
        <f>IF(ISNUMBER(A4064), IF($G$16="fixed",$G$17,MIN(H4064*Data!$C$7*$C$16*0.5,$C$17*Data!$C$7))*$C$12,"")</f>
        <v/>
      </c>
      <c r="L4064" s="42" t="str">
        <f t="shared" ca="1" si="1920"/>
        <v/>
      </c>
      <c r="M4064" s="44" t="str">
        <f t="shared" ca="1" si="1921"/>
        <v/>
      </c>
      <c r="N4064" s="44" t="str">
        <f t="shared" ca="1" si="1922"/>
        <v/>
      </c>
      <c r="O4064" s="108" t="str">
        <f t="shared" si="1906"/>
        <v/>
      </c>
      <c r="P4064" s="102" t="str">
        <f t="shared" si="1907"/>
        <v/>
      </c>
      <c r="Q4064" s="102" t="str">
        <f t="shared" si="1908"/>
        <v/>
      </c>
      <c r="R4064" s="120" t="str">
        <f t="shared" si="1909"/>
        <v/>
      </c>
      <c r="S4064" s="54" t="str">
        <f t="shared" si="1910"/>
        <v/>
      </c>
      <c r="T4064" s="5" t="str">
        <f t="shared" si="1911"/>
        <v/>
      </c>
      <c r="U4064" s="152" t="str">
        <f t="shared" si="1894"/>
        <v/>
      </c>
      <c r="V4064" s="152" t="str">
        <f t="shared" si="1895"/>
        <v/>
      </c>
      <c r="W4064" s="153" t="str">
        <f t="shared" si="1896"/>
        <v/>
      </c>
      <c r="X4064" s="153" t="str">
        <f t="shared" si="1897"/>
        <v/>
      </c>
      <c r="Y4064" s="153" t="str">
        <f t="shared" si="1898"/>
        <v/>
      </c>
      <c r="Z4064" s="153" t="str">
        <f t="shared" si="1899"/>
        <v/>
      </c>
      <c r="AA4064" s="152" t="str">
        <f t="shared" si="1900"/>
        <v/>
      </c>
      <c r="AB4064" s="152" t="str">
        <f t="shared" si="1901"/>
        <v/>
      </c>
      <c r="AC4064" s="154" t="str">
        <f t="shared" si="1912"/>
        <v/>
      </c>
      <c r="AD4064" s="154" t="str">
        <f t="shared" si="1913"/>
        <v/>
      </c>
      <c r="AE4064" s="3" t="str">
        <f t="shared" si="1914"/>
        <v/>
      </c>
      <c r="AF4064" s="3" t="str">
        <f t="shared" si="1915"/>
        <v/>
      </c>
      <c r="AG4064" s="3" t="str">
        <f t="shared" si="1916"/>
        <v/>
      </c>
      <c r="AH4064" s="4" t="str">
        <f t="shared" si="1917"/>
        <v/>
      </c>
      <c r="AI4064" s="75" t="str">
        <f t="shared" si="1918"/>
        <v/>
      </c>
      <c r="AJ4064" s="75" t="str">
        <f t="shared" si="1919"/>
        <v/>
      </c>
    </row>
    <row r="4065" spans="1:36" ht="14.25">
      <c r="A4065" s="41" t="str">
        <f t="shared" si="1902"/>
        <v/>
      </c>
      <c r="B4065" s="150" t="str">
        <f>IF(ISNUMBER(A4065),INDEX('MetaTrader Import'!$H$13:$J$5893,TRUNC(((A4065-$A$39+1)-1)/3)+1,MOD((A4065-$A$39+1)-1,3)+1),"")</f>
        <v/>
      </c>
      <c r="C4065" s="43" t="str">
        <f t="shared" si="1903"/>
        <v/>
      </c>
      <c r="D4065" s="43" t="str">
        <f t="shared" ca="1" si="1893"/>
        <v/>
      </c>
      <c r="E4065" s="43" t="str">
        <f t="shared" si="1904"/>
        <v/>
      </c>
      <c r="F4065" s="43" t="str">
        <f t="shared" si="1905"/>
        <v/>
      </c>
      <c r="G4065" s="43" t="str">
        <f>IF(A4065&lt;&gt;"",IF(A4065&lt;Data!$G$11*0.25,$C$13/$G$32,IF(A4065&gt;Data!$G$11*0.25,$C$13,$C$13*10)),"")</f>
        <v/>
      </c>
      <c r="H4065" s="43" t="str">
        <f>IF(A4065&lt;&gt;"",IF(Data!$G$9="constant",$C$13,IF(Data!$G$9="squeeze",G4065,F4065)),"")</f>
        <v/>
      </c>
      <c r="I4065" s="38" t="str">
        <f ca="1">IF(ISNUMBER(A4065),NORMINV(RAND(),0,IF(AND(Data!$G$9="squeeze",A4065&lt;Data!$G$11*0.25),$H$32,1)*$C$30*$C$13)*($C$14*$C$12),"")</f>
        <v/>
      </c>
      <c r="J4065" s="42" t="str">
        <f ca="1">IFERROR(IF(Data!$C$6="Real",B4065,I4065+J4064+($C$14*$C$12)*(NORMINV(RAND(),$C$15,CHOOSE($G$13,$C$13,F4065,G4065)))),"")</f>
        <v/>
      </c>
      <c r="K4065" s="88" t="str">
        <f>IF(ISNUMBER(A4065), IF($G$16="fixed",$G$17,MIN(H4065*Data!$C$7*$C$16*0.5,$C$17*Data!$C$7))*$C$12,"")</f>
        <v/>
      </c>
      <c r="L4065" s="42" t="str">
        <f t="shared" ca="1" si="1920"/>
        <v/>
      </c>
      <c r="M4065" s="44" t="str">
        <f t="shared" ca="1" si="1921"/>
        <v/>
      </c>
      <c r="N4065" s="44" t="str">
        <f t="shared" ca="1" si="1922"/>
        <v/>
      </c>
      <c r="O4065" s="108" t="str">
        <f t="shared" si="1906"/>
        <v/>
      </c>
      <c r="P4065" s="102" t="str">
        <f t="shared" si="1907"/>
        <v/>
      </c>
      <c r="Q4065" s="102" t="str">
        <f t="shared" si="1908"/>
        <v/>
      </c>
      <c r="R4065" s="120" t="str">
        <f t="shared" si="1909"/>
        <v/>
      </c>
      <c r="S4065" s="54" t="str">
        <f t="shared" si="1910"/>
        <v/>
      </c>
      <c r="T4065" s="5" t="str">
        <f t="shared" si="1911"/>
        <v/>
      </c>
      <c r="U4065" s="152" t="str">
        <f t="shared" si="1894"/>
        <v/>
      </c>
      <c r="V4065" s="152" t="str">
        <f t="shared" si="1895"/>
        <v/>
      </c>
      <c r="W4065" s="153" t="str">
        <f t="shared" si="1896"/>
        <v/>
      </c>
      <c r="X4065" s="153" t="str">
        <f t="shared" si="1897"/>
        <v/>
      </c>
      <c r="Y4065" s="153" t="str">
        <f t="shared" si="1898"/>
        <v/>
      </c>
      <c r="Z4065" s="153" t="str">
        <f t="shared" si="1899"/>
        <v/>
      </c>
      <c r="AA4065" s="152" t="str">
        <f t="shared" si="1900"/>
        <v/>
      </c>
      <c r="AB4065" s="152" t="str">
        <f t="shared" si="1901"/>
        <v/>
      </c>
      <c r="AC4065" s="154" t="str">
        <f t="shared" si="1912"/>
        <v/>
      </c>
      <c r="AD4065" s="154" t="str">
        <f t="shared" si="1913"/>
        <v/>
      </c>
      <c r="AE4065" s="3" t="str">
        <f t="shared" si="1914"/>
        <v/>
      </c>
      <c r="AF4065" s="3" t="str">
        <f t="shared" si="1915"/>
        <v/>
      </c>
      <c r="AG4065" s="3" t="str">
        <f t="shared" si="1916"/>
        <v/>
      </c>
      <c r="AH4065" s="4" t="str">
        <f t="shared" si="1917"/>
        <v/>
      </c>
      <c r="AI4065" s="75" t="str">
        <f t="shared" si="1918"/>
        <v/>
      </c>
      <c r="AJ4065" s="75" t="str">
        <f t="shared" si="1919"/>
        <v/>
      </c>
    </row>
    <row r="4066" spans="1:36" ht="14.25">
      <c r="A4066" s="41" t="str">
        <f t="shared" si="1902"/>
        <v/>
      </c>
      <c r="B4066" s="150" t="str">
        <f>IF(ISNUMBER(A4066),INDEX('MetaTrader Import'!$H$13:$J$5893,TRUNC(((A4066-$A$39+1)-1)/3)+1,MOD((A4066-$A$39+1)-1,3)+1),"")</f>
        <v/>
      </c>
      <c r="C4066" s="43" t="str">
        <f t="shared" si="1903"/>
        <v/>
      </c>
      <c r="D4066" s="43" t="str">
        <f t="shared" ca="1" si="1893"/>
        <v/>
      </c>
      <c r="E4066" s="43" t="str">
        <f t="shared" si="1904"/>
        <v/>
      </c>
      <c r="F4066" s="43" t="str">
        <f t="shared" si="1905"/>
        <v/>
      </c>
      <c r="G4066" s="43" t="str">
        <f>IF(A4066&lt;&gt;"",IF(A4066&lt;Data!$G$11*0.25,$C$13/$G$32,IF(A4066&gt;Data!$G$11*0.25,$C$13,$C$13*10)),"")</f>
        <v/>
      </c>
      <c r="H4066" s="43" t="str">
        <f>IF(A4066&lt;&gt;"",IF(Data!$G$9="constant",$C$13,IF(Data!$G$9="squeeze",G4066,F4066)),"")</f>
        <v/>
      </c>
      <c r="I4066" s="38" t="str">
        <f ca="1">IF(ISNUMBER(A4066),NORMINV(RAND(),0,IF(AND(Data!$G$9="squeeze",A4066&lt;Data!$G$11*0.25),$H$32,1)*$C$30*$C$13)*($C$14*$C$12),"")</f>
        <v/>
      </c>
      <c r="J4066" s="42" t="str">
        <f ca="1">IFERROR(IF(Data!$C$6="Real",B4066,I4066+J4065+($C$14*$C$12)*(NORMINV(RAND(),$C$15,CHOOSE($G$13,$C$13,F4066,G4066)))),"")</f>
        <v/>
      </c>
      <c r="K4066" s="88" t="str">
        <f>IF(ISNUMBER(A4066), IF($G$16="fixed",$G$17,MIN(H4066*Data!$C$7*$C$16*0.5,$C$17*Data!$C$7))*$C$12,"")</f>
        <v/>
      </c>
      <c r="L4066" s="42" t="str">
        <f t="shared" ca="1" si="1920"/>
        <v/>
      </c>
      <c r="M4066" s="44" t="str">
        <f t="shared" ca="1" si="1921"/>
        <v/>
      </c>
      <c r="N4066" s="44" t="str">
        <f t="shared" ca="1" si="1922"/>
        <v/>
      </c>
      <c r="O4066" s="108" t="str">
        <f t="shared" si="1906"/>
        <v/>
      </c>
      <c r="P4066" s="102" t="str">
        <f t="shared" si="1907"/>
        <v/>
      </c>
      <c r="Q4066" s="102" t="str">
        <f t="shared" si="1908"/>
        <v/>
      </c>
      <c r="R4066" s="120" t="str">
        <f t="shared" si="1909"/>
        <v/>
      </c>
      <c r="S4066" s="54" t="str">
        <f t="shared" si="1910"/>
        <v/>
      </c>
      <c r="T4066" s="5" t="str">
        <f t="shared" si="1911"/>
        <v/>
      </c>
      <c r="U4066" s="152" t="str">
        <f t="shared" si="1894"/>
        <v/>
      </c>
      <c r="V4066" s="152" t="str">
        <f t="shared" si="1895"/>
        <v/>
      </c>
      <c r="W4066" s="153" t="str">
        <f t="shared" si="1896"/>
        <v/>
      </c>
      <c r="X4066" s="153" t="str">
        <f t="shared" si="1897"/>
        <v/>
      </c>
      <c r="Y4066" s="153" t="str">
        <f t="shared" si="1898"/>
        <v/>
      </c>
      <c r="Z4066" s="153" t="str">
        <f t="shared" si="1899"/>
        <v/>
      </c>
      <c r="AA4066" s="152" t="str">
        <f t="shared" si="1900"/>
        <v/>
      </c>
      <c r="AB4066" s="152" t="str">
        <f t="shared" si="1901"/>
        <v/>
      </c>
      <c r="AC4066" s="154" t="str">
        <f t="shared" si="1912"/>
        <v/>
      </c>
      <c r="AD4066" s="154" t="str">
        <f t="shared" si="1913"/>
        <v/>
      </c>
      <c r="AE4066" s="3" t="str">
        <f t="shared" si="1914"/>
        <v/>
      </c>
      <c r="AF4066" s="3" t="str">
        <f t="shared" si="1915"/>
        <v/>
      </c>
      <c r="AG4066" s="3" t="str">
        <f t="shared" si="1916"/>
        <v/>
      </c>
      <c r="AH4066" s="4" t="str">
        <f t="shared" si="1917"/>
        <v/>
      </c>
      <c r="AI4066" s="75" t="str">
        <f t="shared" si="1918"/>
        <v/>
      </c>
      <c r="AJ4066" s="75" t="str">
        <f t="shared" si="1919"/>
        <v/>
      </c>
    </row>
    <row r="4067" spans="1:36" ht="14.25">
      <c r="A4067" s="41" t="str">
        <f t="shared" si="1902"/>
        <v/>
      </c>
      <c r="B4067" s="150" t="str">
        <f>IF(ISNUMBER(A4067),INDEX('MetaTrader Import'!$H$13:$J$5893,TRUNC(((A4067-$A$39+1)-1)/3)+1,MOD((A4067-$A$39+1)-1,3)+1),"")</f>
        <v/>
      </c>
      <c r="C4067" s="43" t="str">
        <f t="shared" si="1903"/>
        <v/>
      </c>
      <c r="D4067" s="43" t="str">
        <f t="shared" ca="1" si="1893"/>
        <v/>
      </c>
      <c r="E4067" s="43" t="str">
        <f t="shared" si="1904"/>
        <v/>
      </c>
      <c r="F4067" s="43" t="str">
        <f t="shared" si="1905"/>
        <v/>
      </c>
      <c r="G4067" s="43" t="str">
        <f>IF(A4067&lt;&gt;"",IF(A4067&lt;Data!$G$11*0.25,$C$13/$G$32,IF(A4067&gt;Data!$G$11*0.25,$C$13,$C$13*10)),"")</f>
        <v/>
      </c>
      <c r="H4067" s="43" t="str">
        <f>IF(A4067&lt;&gt;"",IF(Data!$G$9="constant",$C$13,IF(Data!$G$9="squeeze",G4067,F4067)),"")</f>
        <v/>
      </c>
      <c r="I4067" s="38" t="str">
        <f ca="1">IF(ISNUMBER(A4067),NORMINV(RAND(),0,IF(AND(Data!$G$9="squeeze",A4067&lt;Data!$G$11*0.25),$H$32,1)*$C$30*$C$13)*($C$14*$C$12),"")</f>
        <v/>
      </c>
      <c r="J4067" s="42" t="str">
        <f ca="1">IFERROR(IF(Data!$C$6="Real",B4067,I4067+J4066+($C$14*$C$12)*(NORMINV(RAND(),$C$15,CHOOSE($G$13,$C$13,F4067,G4067)))),"")</f>
        <v/>
      </c>
      <c r="K4067" s="88" t="str">
        <f>IF(ISNUMBER(A4067), IF($G$16="fixed",$G$17,MIN(H4067*Data!$C$7*$C$16*0.5,$C$17*Data!$C$7))*$C$12,"")</f>
        <v/>
      </c>
      <c r="L4067" s="42" t="str">
        <f t="shared" ca="1" si="1920"/>
        <v/>
      </c>
      <c r="M4067" s="44" t="str">
        <f t="shared" ca="1" si="1921"/>
        <v/>
      </c>
      <c r="N4067" s="44" t="str">
        <f t="shared" ca="1" si="1922"/>
        <v/>
      </c>
      <c r="O4067" s="108" t="str">
        <f t="shared" si="1906"/>
        <v/>
      </c>
      <c r="P4067" s="102" t="str">
        <f t="shared" si="1907"/>
        <v/>
      </c>
      <c r="Q4067" s="102" t="str">
        <f t="shared" si="1908"/>
        <v/>
      </c>
      <c r="R4067" s="120" t="str">
        <f t="shared" si="1909"/>
        <v/>
      </c>
      <c r="S4067" s="54" t="str">
        <f t="shared" si="1910"/>
        <v/>
      </c>
      <c r="T4067" s="5" t="str">
        <f t="shared" si="1911"/>
        <v/>
      </c>
      <c r="U4067" s="152" t="str">
        <f t="shared" si="1894"/>
        <v/>
      </c>
      <c r="V4067" s="152" t="str">
        <f t="shared" si="1895"/>
        <v/>
      </c>
      <c r="W4067" s="153" t="str">
        <f t="shared" si="1896"/>
        <v/>
      </c>
      <c r="X4067" s="153" t="str">
        <f t="shared" si="1897"/>
        <v/>
      </c>
      <c r="Y4067" s="153" t="str">
        <f t="shared" si="1898"/>
        <v/>
      </c>
      <c r="Z4067" s="153" t="str">
        <f t="shared" si="1899"/>
        <v/>
      </c>
      <c r="AA4067" s="152" t="str">
        <f t="shared" si="1900"/>
        <v/>
      </c>
      <c r="AB4067" s="152" t="str">
        <f t="shared" si="1901"/>
        <v/>
      </c>
      <c r="AC4067" s="154" t="str">
        <f t="shared" si="1912"/>
        <v/>
      </c>
      <c r="AD4067" s="154" t="str">
        <f t="shared" si="1913"/>
        <v/>
      </c>
      <c r="AE4067" s="3" t="str">
        <f t="shared" si="1914"/>
        <v/>
      </c>
      <c r="AF4067" s="3" t="str">
        <f t="shared" si="1915"/>
        <v/>
      </c>
      <c r="AG4067" s="3" t="str">
        <f t="shared" si="1916"/>
        <v/>
      </c>
      <c r="AH4067" s="4" t="str">
        <f t="shared" si="1917"/>
        <v/>
      </c>
      <c r="AI4067" s="75" t="str">
        <f t="shared" si="1918"/>
        <v/>
      </c>
      <c r="AJ4067" s="75" t="str">
        <f t="shared" si="1919"/>
        <v/>
      </c>
    </row>
    <row r="4068" spans="1:36" ht="14.25">
      <c r="A4068" s="41" t="str">
        <f t="shared" si="1902"/>
        <v/>
      </c>
      <c r="B4068" s="150" t="str">
        <f>IF(ISNUMBER(A4068),INDEX('MetaTrader Import'!$H$13:$J$5893,TRUNC(((A4068-$A$39+1)-1)/3)+1,MOD((A4068-$A$39+1)-1,3)+1),"")</f>
        <v/>
      </c>
      <c r="C4068" s="43" t="str">
        <f t="shared" si="1903"/>
        <v/>
      </c>
      <c r="D4068" s="43" t="str">
        <f t="shared" ca="1" si="1893"/>
        <v/>
      </c>
      <c r="E4068" s="43" t="str">
        <f t="shared" si="1904"/>
        <v/>
      </c>
      <c r="F4068" s="43" t="str">
        <f t="shared" si="1905"/>
        <v/>
      </c>
      <c r="G4068" s="43" t="str">
        <f>IF(A4068&lt;&gt;"",IF(A4068&lt;Data!$G$11*0.25,$C$13/$G$32,IF(A4068&gt;Data!$G$11*0.25,$C$13,$C$13*10)),"")</f>
        <v/>
      </c>
      <c r="H4068" s="43" t="str">
        <f>IF(A4068&lt;&gt;"",IF(Data!$G$9="constant",$C$13,IF(Data!$G$9="squeeze",G4068,F4068)),"")</f>
        <v/>
      </c>
      <c r="I4068" s="38" t="str">
        <f ca="1">IF(ISNUMBER(A4068),NORMINV(RAND(),0,IF(AND(Data!$G$9="squeeze",A4068&lt;Data!$G$11*0.25),$H$32,1)*$C$30*$C$13)*($C$14*$C$12),"")</f>
        <v/>
      </c>
      <c r="J4068" s="42" t="str">
        <f ca="1">IFERROR(IF(Data!$C$6="Real",B4068,I4068+J4067+($C$14*$C$12)*(NORMINV(RAND(),$C$15,CHOOSE($G$13,$C$13,F4068,G4068)))),"")</f>
        <v/>
      </c>
      <c r="K4068" s="88" t="str">
        <f>IF(ISNUMBER(A4068), IF($G$16="fixed",$G$17,MIN(H4068*Data!$C$7*$C$16*0.5,$C$17*Data!$C$7))*$C$12,"")</f>
        <v/>
      </c>
      <c r="L4068" s="42" t="str">
        <f t="shared" ca="1" si="1920"/>
        <v/>
      </c>
      <c r="M4068" s="44" t="str">
        <f t="shared" ca="1" si="1921"/>
        <v/>
      </c>
      <c r="N4068" s="44" t="str">
        <f t="shared" ca="1" si="1922"/>
        <v/>
      </c>
      <c r="O4068" s="108" t="str">
        <f t="shared" si="1906"/>
        <v/>
      </c>
      <c r="P4068" s="102" t="str">
        <f t="shared" si="1907"/>
        <v/>
      </c>
      <c r="Q4068" s="102" t="str">
        <f t="shared" si="1908"/>
        <v/>
      </c>
      <c r="R4068" s="120" t="str">
        <f t="shared" si="1909"/>
        <v/>
      </c>
      <c r="S4068" s="54" t="str">
        <f t="shared" si="1910"/>
        <v/>
      </c>
      <c r="T4068" s="5" t="str">
        <f t="shared" si="1911"/>
        <v/>
      </c>
      <c r="U4068" s="152" t="str">
        <f t="shared" si="1894"/>
        <v/>
      </c>
      <c r="V4068" s="152" t="str">
        <f t="shared" si="1895"/>
        <v/>
      </c>
      <c r="W4068" s="153" t="str">
        <f t="shared" si="1896"/>
        <v/>
      </c>
      <c r="X4068" s="153" t="str">
        <f t="shared" si="1897"/>
        <v/>
      </c>
      <c r="Y4068" s="153" t="str">
        <f t="shared" si="1898"/>
        <v/>
      </c>
      <c r="Z4068" s="153" t="str">
        <f t="shared" si="1899"/>
        <v/>
      </c>
      <c r="AA4068" s="152" t="str">
        <f t="shared" si="1900"/>
        <v/>
      </c>
      <c r="AB4068" s="152" t="str">
        <f t="shared" si="1901"/>
        <v/>
      </c>
      <c r="AC4068" s="154" t="str">
        <f t="shared" si="1912"/>
        <v/>
      </c>
      <c r="AD4068" s="154" t="str">
        <f t="shared" si="1913"/>
        <v/>
      </c>
      <c r="AE4068" s="3" t="str">
        <f t="shared" si="1914"/>
        <v/>
      </c>
      <c r="AF4068" s="3" t="str">
        <f t="shared" si="1915"/>
        <v/>
      </c>
      <c r="AG4068" s="3" t="str">
        <f t="shared" si="1916"/>
        <v/>
      </c>
      <c r="AH4068" s="4" t="str">
        <f t="shared" si="1917"/>
        <v/>
      </c>
      <c r="AI4068" s="75" t="str">
        <f t="shared" si="1918"/>
        <v/>
      </c>
      <c r="AJ4068" s="75" t="str">
        <f t="shared" si="1919"/>
        <v/>
      </c>
    </row>
    <row r="4069" spans="1:36" ht="14.25">
      <c r="A4069" s="41" t="str">
        <f t="shared" si="1902"/>
        <v/>
      </c>
      <c r="B4069" s="150" t="str">
        <f>IF(ISNUMBER(A4069),INDEX('MetaTrader Import'!$H$13:$J$5893,TRUNC(((A4069-$A$39+1)-1)/3)+1,MOD((A4069-$A$39+1)-1,3)+1),"")</f>
        <v/>
      </c>
      <c r="C4069" s="43" t="str">
        <f t="shared" si="1903"/>
        <v/>
      </c>
      <c r="D4069" s="43" t="str">
        <f t="shared" ca="1" si="1893"/>
        <v/>
      </c>
      <c r="E4069" s="43" t="str">
        <f t="shared" si="1904"/>
        <v/>
      </c>
      <c r="F4069" s="43" t="str">
        <f t="shared" si="1905"/>
        <v/>
      </c>
      <c r="G4069" s="43" t="str">
        <f>IF(A4069&lt;&gt;"",IF(A4069&lt;Data!$G$11*0.25,$C$13/$G$32,IF(A4069&gt;Data!$G$11*0.25,$C$13,$C$13*10)),"")</f>
        <v/>
      </c>
      <c r="H4069" s="43" t="str">
        <f>IF(A4069&lt;&gt;"",IF(Data!$G$9="constant",$C$13,IF(Data!$G$9="squeeze",G4069,F4069)),"")</f>
        <v/>
      </c>
      <c r="I4069" s="38" t="str">
        <f ca="1">IF(ISNUMBER(A4069),NORMINV(RAND(),0,IF(AND(Data!$G$9="squeeze",A4069&lt;Data!$G$11*0.25),$H$32,1)*$C$30*$C$13)*($C$14*$C$12),"")</f>
        <v/>
      </c>
      <c r="J4069" s="42" t="str">
        <f ca="1">IFERROR(IF(Data!$C$6="Real",B4069,I4069+J4068+($C$14*$C$12)*(NORMINV(RAND(),$C$15,CHOOSE($G$13,$C$13,F4069,G4069)))),"")</f>
        <v/>
      </c>
      <c r="K4069" s="88" t="str">
        <f>IF(ISNUMBER(A4069), IF($G$16="fixed",$G$17,MIN(H4069*Data!$C$7*$C$16*0.5,$C$17*Data!$C$7))*$C$12,"")</f>
        <v/>
      </c>
      <c r="L4069" s="42" t="str">
        <f t="shared" ca="1" si="1920"/>
        <v/>
      </c>
      <c r="M4069" s="44" t="str">
        <f t="shared" ca="1" si="1921"/>
        <v/>
      </c>
      <c r="N4069" s="44" t="str">
        <f t="shared" ca="1" si="1922"/>
        <v/>
      </c>
      <c r="O4069" s="108" t="str">
        <f t="shared" si="1906"/>
        <v/>
      </c>
      <c r="P4069" s="102" t="str">
        <f t="shared" si="1907"/>
        <v/>
      </c>
      <c r="Q4069" s="102" t="str">
        <f t="shared" si="1908"/>
        <v/>
      </c>
      <c r="R4069" s="120" t="str">
        <f t="shared" si="1909"/>
        <v/>
      </c>
      <c r="S4069" s="54" t="str">
        <f t="shared" si="1910"/>
        <v/>
      </c>
      <c r="T4069" s="5" t="str">
        <f t="shared" si="1911"/>
        <v/>
      </c>
      <c r="U4069" s="152" t="str">
        <f t="shared" si="1894"/>
        <v/>
      </c>
      <c r="V4069" s="152" t="str">
        <f t="shared" si="1895"/>
        <v/>
      </c>
      <c r="W4069" s="153" t="str">
        <f t="shared" si="1896"/>
        <v/>
      </c>
      <c r="X4069" s="153" t="str">
        <f t="shared" si="1897"/>
        <v/>
      </c>
      <c r="Y4069" s="153" t="str">
        <f t="shared" si="1898"/>
        <v/>
      </c>
      <c r="Z4069" s="153" t="str">
        <f t="shared" si="1899"/>
        <v/>
      </c>
      <c r="AA4069" s="152" t="str">
        <f t="shared" si="1900"/>
        <v/>
      </c>
      <c r="AB4069" s="152" t="str">
        <f t="shared" si="1901"/>
        <v/>
      </c>
      <c r="AC4069" s="154" t="str">
        <f t="shared" si="1912"/>
        <v/>
      </c>
      <c r="AD4069" s="154" t="str">
        <f t="shared" si="1913"/>
        <v/>
      </c>
      <c r="AE4069" s="3" t="str">
        <f t="shared" si="1914"/>
        <v/>
      </c>
      <c r="AF4069" s="3" t="str">
        <f t="shared" si="1915"/>
        <v/>
      </c>
      <c r="AG4069" s="3" t="str">
        <f t="shared" si="1916"/>
        <v/>
      </c>
      <c r="AH4069" s="4" t="str">
        <f t="shared" si="1917"/>
        <v/>
      </c>
      <c r="AI4069" s="75" t="str">
        <f t="shared" si="1918"/>
        <v/>
      </c>
      <c r="AJ4069" s="75" t="str">
        <f t="shared" si="1919"/>
        <v/>
      </c>
    </row>
    <row r="4070" spans="1:36" ht="14.25">
      <c r="A4070" s="41" t="str">
        <f t="shared" si="1902"/>
        <v/>
      </c>
      <c r="B4070" s="150" t="str">
        <f>IF(ISNUMBER(A4070),INDEX('MetaTrader Import'!$H$13:$J$5893,TRUNC(((A4070-$A$39+1)-1)/3)+1,MOD((A4070-$A$39+1)-1,3)+1),"")</f>
        <v/>
      </c>
      <c r="C4070" s="43" t="str">
        <f t="shared" si="1903"/>
        <v/>
      </c>
      <c r="D4070" s="43" t="str">
        <f t="shared" ca="1" si="1893"/>
        <v/>
      </c>
      <c r="E4070" s="43" t="str">
        <f t="shared" si="1904"/>
        <v/>
      </c>
      <c r="F4070" s="43" t="str">
        <f t="shared" si="1905"/>
        <v/>
      </c>
      <c r="G4070" s="43" t="str">
        <f>IF(A4070&lt;&gt;"",IF(A4070&lt;Data!$G$11*0.25,$C$13/$G$32,IF(A4070&gt;Data!$G$11*0.25,$C$13,$C$13*10)),"")</f>
        <v/>
      </c>
      <c r="H4070" s="43" t="str">
        <f>IF(A4070&lt;&gt;"",IF(Data!$G$9="constant",$C$13,IF(Data!$G$9="squeeze",G4070,F4070)),"")</f>
        <v/>
      </c>
      <c r="I4070" s="38" t="str">
        <f ca="1">IF(ISNUMBER(A4070),NORMINV(RAND(),0,IF(AND(Data!$G$9="squeeze",A4070&lt;Data!$G$11*0.25),$H$32,1)*$C$30*$C$13)*($C$14*$C$12),"")</f>
        <v/>
      </c>
      <c r="J4070" s="42" t="str">
        <f ca="1">IFERROR(IF(Data!$C$6="Real",B4070,I4070+J4069+($C$14*$C$12)*(NORMINV(RAND(),$C$15,CHOOSE($G$13,$C$13,F4070,G4070)))),"")</f>
        <v/>
      </c>
      <c r="K4070" s="88" t="str">
        <f>IF(ISNUMBER(A4070), IF($G$16="fixed",$G$17,MIN(H4070*Data!$C$7*$C$16*0.5,$C$17*Data!$C$7))*$C$12,"")</f>
        <v/>
      </c>
      <c r="L4070" s="42" t="str">
        <f t="shared" ca="1" si="1920"/>
        <v/>
      </c>
      <c r="M4070" s="44" t="str">
        <f t="shared" ca="1" si="1921"/>
        <v/>
      </c>
      <c r="N4070" s="44" t="str">
        <f t="shared" ca="1" si="1922"/>
        <v/>
      </c>
      <c r="O4070" s="108" t="str">
        <f t="shared" si="1906"/>
        <v/>
      </c>
      <c r="P4070" s="102" t="str">
        <f t="shared" si="1907"/>
        <v/>
      </c>
      <c r="Q4070" s="102" t="str">
        <f t="shared" si="1908"/>
        <v/>
      </c>
      <c r="R4070" s="120" t="str">
        <f t="shared" si="1909"/>
        <v/>
      </c>
      <c r="S4070" s="54" t="str">
        <f t="shared" si="1910"/>
        <v/>
      </c>
      <c r="T4070" s="5" t="str">
        <f t="shared" si="1911"/>
        <v/>
      </c>
      <c r="U4070" s="152" t="str">
        <f t="shared" si="1894"/>
        <v/>
      </c>
      <c r="V4070" s="152" t="str">
        <f t="shared" si="1895"/>
        <v/>
      </c>
      <c r="W4070" s="153" t="str">
        <f t="shared" si="1896"/>
        <v/>
      </c>
      <c r="X4070" s="153" t="str">
        <f t="shared" si="1897"/>
        <v/>
      </c>
      <c r="Y4070" s="153" t="str">
        <f t="shared" si="1898"/>
        <v/>
      </c>
      <c r="Z4070" s="153" t="str">
        <f t="shared" si="1899"/>
        <v/>
      </c>
      <c r="AA4070" s="152" t="str">
        <f t="shared" si="1900"/>
        <v/>
      </c>
      <c r="AB4070" s="152" t="str">
        <f t="shared" si="1901"/>
        <v/>
      </c>
      <c r="AC4070" s="154" t="str">
        <f t="shared" si="1912"/>
        <v/>
      </c>
      <c r="AD4070" s="154" t="str">
        <f t="shared" si="1913"/>
        <v/>
      </c>
      <c r="AE4070" s="3" t="str">
        <f t="shared" si="1914"/>
        <v/>
      </c>
      <c r="AF4070" s="3" t="str">
        <f t="shared" si="1915"/>
        <v/>
      </c>
      <c r="AG4070" s="3" t="str">
        <f t="shared" si="1916"/>
        <v/>
      </c>
      <c r="AH4070" s="4" t="str">
        <f t="shared" si="1917"/>
        <v/>
      </c>
      <c r="AI4070" s="75" t="str">
        <f t="shared" si="1918"/>
        <v/>
      </c>
      <c r="AJ4070" s="75" t="str">
        <f t="shared" si="1919"/>
        <v/>
      </c>
    </row>
    <row r="4071" spans="1:36" ht="14.25">
      <c r="A4071" s="41" t="str">
        <f t="shared" si="1902"/>
        <v/>
      </c>
      <c r="B4071" s="150" t="str">
        <f>IF(ISNUMBER(A4071),INDEX('MetaTrader Import'!$H$13:$J$5893,TRUNC(((A4071-$A$39+1)-1)/3)+1,MOD((A4071-$A$39+1)-1,3)+1),"")</f>
        <v/>
      </c>
      <c r="C4071" s="43" t="str">
        <f t="shared" si="1903"/>
        <v/>
      </c>
      <c r="D4071" s="43" t="str">
        <f t="shared" ca="1" si="1893"/>
        <v/>
      </c>
      <c r="E4071" s="43" t="str">
        <f t="shared" si="1904"/>
        <v/>
      </c>
      <c r="F4071" s="43" t="str">
        <f t="shared" si="1905"/>
        <v/>
      </c>
      <c r="G4071" s="43" t="str">
        <f>IF(A4071&lt;&gt;"",IF(A4071&lt;Data!$G$11*0.25,$C$13/$G$32,IF(A4071&gt;Data!$G$11*0.25,$C$13,$C$13*10)),"")</f>
        <v/>
      </c>
      <c r="H4071" s="43" t="str">
        <f>IF(A4071&lt;&gt;"",IF(Data!$G$9="constant",$C$13,IF(Data!$G$9="squeeze",G4071,F4071)),"")</f>
        <v/>
      </c>
      <c r="I4071" s="38" t="str">
        <f ca="1">IF(ISNUMBER(A4071),NORMINV(RAND(),0,IF(AND(Data!$G$9="squeeze",A4071&lt;Data!$G$11*0.25),$H$32,1)*$C$30*$C$13)*($C$14*$C$12),"")</f>
        <v/>
      </c>
      <c r="J4071" s="42" t="str">
        <f ca="1">IFERROR(IF(Data!$C$6="Real",B4071,I4071+J4070+($C$14*$C$12)*(NORMINV(RAND(),$C$15,CHOOSE($G$13,$C$13,F4071,G4071)))),"")</f>
        <v/>
      </c>
      <c r="K4071" s="88" t="str">
        <f>IF(ISNUMBER(A4071), IF($G$16="fixed",$G$17,MIN(H4071*Data!$C$7*$C$16*0.5,$C$17*Data!$C$7))*$C$12,"")</f>
        <v/>
      </c>
      <c r="L4071" s="42" t="str">
        <f t="shared" ca="1" si="1920"/>
        <v/>
      </c>
      <c r="M4071" s="44" t="str">
        <f t="shared" ca="1" si="1921"/>
        <v/>
      </c>
      <c r="N4071" s="44" t="str">
        <f t="shared" ca="1" si="1922"/>
        <v/>
      </c>
      <c r="O4071" s="108" t="str">
        <f t="shared" si="1906"/>
        <v/>
      </c>
      <c r="P4071" s="102" t="str">
        <f t="shared" si="1907"/>
        <v/>
      </c>
      <c r="Q4071" s="102" t="str">
        <f t="shared" si="1908"/>
        <v/>
      </c>
      <c r="R4071" s="120" t="str">
        <f t="shared" si="1909"/>
        <v/>
      </c>
      <c r="S4071" s="54" t="str">
        <f t="shared" si="1910"/>
        <v/>
      </c>
      <c r="T4071" s="5" t="str">
        <f t="shared" si="1911"/>
        <v/>
      </c>
      <c r="U4071" s="152" t="str">
        <f t="shared" si="1894"/>
        <v/>
      </c>
      <c r="V4071" s="152" t="str">
        <f t="shared" si="1895"/>
        <v/>
      </c>
      <c r="W4071" s="153" t="str">
        <f t="shared" si="1896"/>
        <v/>
      </c>
      <c r="X4071" s="153" t="str">
        <f t="shared" si="1897"/>
        <v/>
      </c>
      <c r="Y4071" s="153" t="str">
        <f t="shared" si="1898"/>
        <v/>
      </c>
      <c r="Z4071" s="153" t="str">
        <f t="shared" si="1899"/>
        <v/>
      </c>
      <c r="AA4071" s="152" t="str">
        <f t="shared" si="1900"/>
        <v/>
      </c>
      <c r="AB4071" s="152" t="str">
        <f t="shared" si="1901"/>
        <v/>
      </c>
      <c r="AC4071" s="154" t="str">
        <f t="shared" si="1912"/>
        <v/>
      </c>
      <c r="AD4071" s="154" t="str">
        <f t="shared" si="1913"/>
        <v/>
      </c>
      <c r="AE4071" s="3" t="str">
        <f t="shared" si="1914"/>
        <v/>
      </c>
      <c r="AF4071" s="3" t="str">
        <f t="shared" si="1915"/>
        <v/>
      </c>
      <c r="AG4071" s="3" t="str">
        <f t="shared" si="1916"/>
        <v/>
      </c>
      <c r="AH4071" s="4" t="str">
        <f t="shared" si="1917"/>
        <v/>
      </c>
      <c r="AI4071" s="75" t="str">
        <f t="shared" si="1918"/>
        <v/>
      </c>
      <c r="AJ4071" s="75" t="str">
        <f t="shared" si="1919"/>
        <v/>
      </c>
    </row>
    <row r="4072" spans="1:36" ht="14.25">
      <c r="A4072" s="41" t="str">
        <f t="shared" si="1902"/>
        <v/>
      </c>
      <c r="B4072" s="150" t="str">
        <f>IF(ISNUMBER(A4072),INDEX('MetaTrader Import'!$H$13:$J$5893,TRUNC(((A4072-$A$39+1)-1)/3)+1,MOD((A4072-$A$39+1)-1,3)+1),"")</f>
        <v/>
      </c>
      <c r="C4072" s="43" t="str">
        <f t="shared" si="1903"/>
        <v/>
      </c>
      <c r="D4072" s="43" t="str">
        <f t="shared" ca="1" si="1893"/>
        <v/>
      </c>
      <c r="E4072" s="43" t="str">
        <f t="shared" si="1904"/>
        <v/>
      </c>
      <c r="F4072" s="43" t="str">
        <f t="shared" si="1905"/>
        <v/>
      </c>
      <c r="G4072" s="43" t="str">
        <f>IF(A4072&lt;&gt;"",IF(A4072&lt;Data!$G$11*0.25,$C$13/$G$32,IF(A4072&gt;Data!$G$11*0.25,$C$13,$C$13*10)),"")</f>
        <v/>
      </c>
      <c r="H4072" s="43" t="str">
        <f>IF(A4072&lt;&gt;"",IF(Data!$G$9="constant",$C$13,IF(Data!$G$9="squeeze",G4072,F4072)),"")</f>
        <v/>
      </c>
      <c r="I4072" s="38" t="str">
        <f ca="1">IF(ISNUMBER(A4072),NORMINV(RAND(),0,IF(AND(Data!$G$9="squeeze",A4072&lt;Data!$G$11*0.25),$H$32,1)*$C$30*$C$13)*($C$14*$C$12),"")</f>
        <v/>
      </c>
      <c r="J4072" s="42" t="str">
        <f ca="1">IFERROR(IF(Data!$C$6="Real",B4072,I4072+J4071+($C$14*$C$12)*(NORMINV(RAND(),$C$15,CHOOSE($G$13,$C$13,F4072,G4072)))),"")</f>
        <v/>
      </c>
      <c r="K4072" s="88" t="str">
        <f>IF(ISNUMBER(A4072), IF($G$16="fixed",$G$17,MIN(H4072*Data!$C$7*$C$16*0.5,$C$17*Data!$C$7))*$C$12,"")</f>
        <v/>
      </c>
      <c r="L4072" s="42" t="str">
        <f t="shared" ca="1" si="1920"/>
        <v/>
      </c>
      <c r="M4072" s="44" t="str">
        <f t="shared" ca="1" si="1921"/>
        <v/>
      </c>
      <c r="N4072" s="44" t="str">
        <f t="shared" ca="1" si="1922"/>
        <v/>
      </c>
      <c r="O4072" s="108" t="str">
        <f t="shared" si="1906"/>
        <v/>
      </c>
      <c r="P4072" s="102" t="str">
        <f t="shared" si="1907"/>
        <v/>
      </c>
      <c r="Q4072" s="102" t="str">
        <f t="shared" si="1908"/>
        <v/>
      </c>
      <c r="R4072" s="120" t="str">
        <f t="shared" si="1909"/>
        <v/>
      </c>
      <c r="S4072" s="54" t="str">
        <f t="shared" si="1910"/>
        <v/>
      </c>
      <c r="T4072" s="5" t="str">
        <f t="shared" si="1911"/>
        <v/>
      </c>
      <c r="U4072" s="152" t="str">
        <f t="shared" si="1894"/>
        <v/>
      </c>
      <c r="V4072" s="152" t="str">
        <f t="shared" si="1895"/>
        <v/>
      </c>
      <c r="W4072" s="153" t="str">
        <f t="shared" si="1896"/>
        <v/>
      </c>
      <c r="X4072" s="153" t="str">
        <f t="shared" si="1897"/>
        <v/>
      </c>
      <c r="Y4072" s="153" t="str">
        <f t="shared" si="1898"/>
        <v/>
      </c>
      <c r="Z4072" s="153" t="str">
        <f t="shared" si="1899"/>
        <v/>
      </c>
      <c r="AA4072" s="152" t="str">
        <f t="shared" si="1900"/>
        <v/>
      </c>
      <c r="AB4072" s="152" t="str">
        <f t="shared" si="1901"/>
        <v/>
      </c>
      <c r="AC4072" s="154" t="str">
        <f t="shared" si="1912"/>
        <v/>
      </c>
      <c r="AD4072" s="154" t="str">
        <f t="shared" si="1913"/>
        <v/>
      </c>
      <c r="AE4072" s="3" t="str">
        <f t="shared" si="1914"/>
        <v/>
      </c>
      <c r="AF4072" s="3" t="str">
        <f t="shared" si="1915"/>
        <v/>
      </c>
      <c r="AG4072" s="3" t="str">
        <f t="shared" si="1916"/>
        <v/>
      </c>
      <c r="AH4072" s="4" t="str">
        <f t="shared" si="1917"/>
        <v/>
      </c>
      <c r="AI4072" s="75" t="str">
        <f t="shared" si="1918"/>
        <v/>
      </c>
      <c r="AJ4072" s="75" t="str">
        <f t="shared" si="1919"/>
        <v/>
      </c>
    </row>
    <row r="4073" spans="1:36" ht="14.25">
      <c r="A4073" s="41" t="str">
        <f t="shared" si="1902"/>
        <v/>
      </c>
      <c r="B4073" s="150" t="str">
        <f>IF(ISNUMBER(A4073),INDEX('MetaTrader Import'!$H$13:$J$5893,TRUNC(((A4073-$A$39+1)-1)/3)+1,MOD((A4073-$A$39+1)-1,3)+1),"")</f>
        <v/>
      </c>
      <c r="C4073" s="43" t="str">
        <f t="shared" si="1903"/>
        <v/>
      </c>
      <c r="D4073" s="43" t="str">
        <f t="shared" ca="1" si="1893"/>
        <v/>
      </c>
      <c r="E4073" s="43" t="str">
        <f t="shared" si="1904"/>
        <v/>
      </c>
      <c r="F4073" s="43" t="str">
        <f t="shared" si="1905"/>
        <v/>
      </c>
      <c r="G4073" s="43" t="str">
        <f>IF(A4073&lt;&gt;"",IF(A4073&lt;Data!$G$11*0.25,$C$13/$G$32,IF(A4073&gt;Data!$G$11*0.25,$C$13,$C$13*10)),"")</f>
        <v/>
      </c>
      <c r="H4073" s="43" t="str">
        <f>IF(A4073&lt;&gt;"",IF(Data!$G$9="constant",$C$13,IF(Data!$G$9="squeeze",G4073,F4073)),"")</f>
        <v/>
      </c>
      <c r="I4073" s="38" t="str">
        <f ca="1">IF(ISNUMBER(A4073),NORMINV(RAND(),0,IF(AND(Data!$G$9="squeeze",A4073&lt;Data!$G$11*0.25),$H$32,1)*$C$30*$C$13)*($C$14*$C$12),"")</f>
        <v/>
      </c>
      <c r="J4073" s="42" t="str">
        <f ca="1">IFERROR(IF(Data!$C$6="Real",B4073,I4073+J4072+($C$14*$C$12)*(NORMINV(RAND(),$C$15,CHOOSE($G$13,$C$13,F4073,G4073)))),"")</f>
        <v/>
      </c>
      <c r="K4073" s="88" t="str">
        <f>IF(ISNUMBER(A4073), IF($G$16="fixed",$G$17,MIN(H4073*Data!$C$7*$C$16*0.5,$C$17*Data!$C$7))*$C$12,"")</f>
        <v/>
      </c>
      <c r="L4073" s="42" t="str">
        <f t="shared" ca="1" si="1920"/>
        <v/>
      </c>
      <c r="M4073" s="44" t="str">
        <f t="shared" ca="1" si="1921"/>
        <v/>
      </c>
      <c r="N4073" s="44" t="str">
        <f t="shared" ca="1" si="1922"/>
        <v/>
      </c>
      <c r="O4073" s="108" t="str">
        <f t="shared" si="1906"/>
        <v/>
      </c>
      <c r="P4073" s="102" t="str">
        <f t="shared" si="1907"/>
        <v/>
      </c>
      <c r="Q4073" s="102" t="str">
        <f t="shared" si="1908"/>
        <v/>
      </c>
      <c r="R4073" s="120" t="str">
        <f t="shared" si="1909"/>
        <v/>
      </c>
      <c r="S4073" s="54" t="str">
        <f t="shared" si="1910"/>
        <v/>
      </c>
      <c r="T4073" s="5" t="str">
        <f t="shared" si="1911"/>
        <v/>
      </c>
      <c r="U4073" s="152" t="str">
        <f t="shared" si="1894"/>
        <v/>
      </c>
      <c r="V4073" s="152" t="str">
        <f t="shared" si="1895"/>
        <v/>
      </c>
      <c r="W4073" s="153" t="str">
        <f t="shared" si="1896"/>
        <v/>
      </c>
      <c r="X4073" s="153" t="str">
        <f t="shared" si="1897"/>
        <v/>
      </c>
      <c r="Y4073" s="153" t="str">
        <f t="shared" si="1898"/>
        <v/>
      </c>
      <c r="Z4073" s="153" t="str">
        <f t="shared" si="1899"/>
        <v/>
      </c>
      <c r="AA4073" s="152" t="str">
        <f t="shared" si="1900"/>
        <v/>
      </c>
      <c r="AB4073" s="152" t="str">
        <f t="shared" si="1901"/>
        <v/>
      </c>
      <c r="AC4073" s="154" t="str">
        <f t="shared" si="1912"/>
        <v/>
      </c>
      <c r="AD4073" s="154" t="str">
        <f t="shared" si="1913"/>
        <v/>
      </c>
      <c r="AE4073" s="3" t="str">
        <f t="shared" si="1914"/>
        <v/>
      </c>
      <c r="AF4073" s="3" t="str">
        <f t="shared" si="1915"/>
        <v/>
      </c>
      <c r="AG4073" s="3" t="str">
        <f t="shared" si="1916"/>
        <v/>
      </c>
      <c r="AH4073" s="4" t="str">
        <f t="shared" si="1917"/>
        <v/>
      </c>
      <c r="AI4073" s="75" t="str">
        <f t="shared" si="1918"/>
        <v/>
      </c>
      <c r="AJ4073" s="75" t="str">
        <f t="shared" si="1919"/>
        <v/>
      </c>
    </row>
    <row r="4074" spans="1:36" ht="14.25">
      <c r="A4074" s="41" t="str">
        <f t="shared" si="1902"/>
        <v/>
      </c>
      <c r="B4074" s="150" t="str">
        <f>IF(ISNUMBER(A4074),INDEX('MetaTrader Import'!$H$13:$J$5893,TRUNC(((A4074-$A$39+1)-1)/3)+1,MOD((A4074-$A$39+1)-1,3)+1),"")</f>
        <v/>
      </c>
      <c r="C4074" s="43" t="str">
        <f t="shared" si="1903"/>
        <v/>
      </c>
      <c r="D4074" s="43" t="str">
        <f t="shared" ca="1" si="1893"/>
        <v/>
      </c>
      <c r="E4074" s="43" t="str">
        <f t="shared" si="1904"/>
        <v/>
      </c>
      <c r="F4074" s="43" t="str">
        <f t="shared" si="1905"/>
        <v/>
      </c>
      <c r="G4074" s="43" t="str">
        <f>IF(A4074&lt;&gt;"",IF(A4074&lt;Data!$G$11*0.25,$C$13/$G$32,IF(A4074&gt;Data!$G$11*0.25,$C$13,$C$13*10)),"")</f>
        <v/>
      </c>
      <c r="H4074" s="43" t="str">
        <f>IF(A4074&lt;&gt;"",IF(Data!$G$9="constant",$C$13,IF(Data!$G$9="squeeze",G4074,F4074)),"")</f>
        <v/>
      </c>
      <c r="I4074" s="38" t="str">
        <f ca="1">IF(ISNUMBER(A4074),NORMINV(RAND(),0,IF(AND(Data!$G$9="squeeze",A4074&lt;Data!$G$11*0.25),$H$32,1)*$C$30*$C$13)*($C$14*$C$12),"")</f>
        <v/>
      </c>
      <c r="J4074" s="42" t="str">
        <f ca="1">IFERROR(IF(Data!$C$6="Real",B4074,I4074+J4073+($C$14*$C$12)*(NORMINV(RAND(),$C$15,CHOOSE($G$13,$C$13,F4074,G4074)))),"")</f>
        <v/>
      </c>
      <c r="K4074" s="88" t="str">
        <f>IF(ISNUMBER(A4074), IF($G$16="fixed",$G$17,MIN(H4074*Data!$C$7*$C$16*0.5,$C$17*Data!$C$7))*$C$12,"")</f>
        <v/>
      </c>
      <c r="L4074" s="42" t="str">
        <f t="shared" ca="1" si="1920"/>
        <v/>
      </c>
      <c r="M4074" s="44" t="str">
        <f t="shared" ca="1" si="1921"/>
        <v/>
      </c>
      <c r="N4074" s="44" t="str">
        <f t="shared" ca="1" si="1922"/>
        <v/>
      </c>
      <c r="O4074" s="108" t="str">
        <f t="shared" si="1906"/>
        <v/>
      </c>
      <c r="P4074" s="102" t="str">
        <f t="shared" si="1907"/>
        <v/>
      </c>
      <c r="Q4074" s="102" t="str">
        <f t="shared" si="1908"/>
        <v/>
      </c>
      <c r="R4074" s="120" t="str">
        <f t="shared" si="1909"/>
        <v/>
      </c>
      <c r="S4074" s="54" t="str">
        <f t="shared" si="1910"/>
        <v/>
      </c>
      <c r="T4074" s="5" t="str">
        <f t="shared" si="1911"/>
        <v/>
      </c>
      <c r="U4074" s="152" t="str">
        <f t="shared" si="1894"/>
        <v/>
      </c>
      <c r="V4074" s="152" t="str">
        <f t="shared" si="1895"/>
        <v/>
      </c>
      <c r="W4074" s="153" t="str">
        <f t="shared" si="1896"/>
        <v/>
      </c>
      <c r="X4074" s="153" t="str">
        <f t="shared" si="1897"/>
        <v/>
      </c>
      <c r="Y4074" s="153" t="str">
        <f t="shared" si="1898"/>
        <v/>
      </c>
      <c r="Z4074" s="153" t="str">
        <f t="shared" si="1899"/>
        <v/>
      </c>
      <c r="AA4074" s="152" t="str">
        <f t="shared" si="1900"/>
        <v/>
      </c>
      <c r="AB4074" s="152" t="str">
        <f t="shared" si="1901"/>
        <v/>
      </c>
      <c r="AC4074" s="154" t="str">
        <f t="shared" si="1912"/>
        <v/>
      </c>
      <c r="AD4074" s="154" t="str">
        <f t="shared" si="1913"/>
        <v/>
      </c>
      <c r="AE4074" s="3" t="str">
        <f t="shared" si="1914"/>
        <v/>
      </c>
      <c r="AF4074" s="3" t="str">
        <f t="shared" si="1915"/>
        <v/>
      </c>
      <c r="AG4074" s="3" t="str">
        <f t="shared" si="1916"/>
        <v/>
      </c>
      <c r="AH4074" s="4" t="str">
        <f t="shared" si="1917"/>
        <v/>
      </c>
      <c r="AI4074" s="75" t="str">
        <f t="shared" si="1918"/>
        <v/>
      </c>
      <c r="AJ4074" s="75" t="str">
        <f t="shared" si="1919"/>
        <v/>
      </c>
    </row>
    <row r="4075" spans="1:36" ht="14.25">
      <c r="A4075" s="41" t="str">
        <f t="shared" si="1902"/>
        <v/>
      </c>
      <c r="B4075" s="150" t="str">
        <f>IF(ISNUMBER(A4075),INDEX('MetaTrader Import'!$H$13:$J$5893,TRUNC(((A4075-$A$39+1)-1)/3)+1,MOD((A4075-$A$39+1)-1,3)+1),"")</f>
        <v/>
      </c>
      <c r="C4075" s="43" t="str">
        <f t="shared" si="1903"/>
        <v/>
      </c>
      <c r="D4075" s="43" t="str">
        <f t="shared" ca="1" si="1893"/>
        <v/>
      </c>
      <c r="E4075" s="43" t="str">
        <f t="shared" si="1904"/>
        <v/>
      </c>
      <c r="F4075" s="43" t="str">
        <f t="shared" si="1905"/>
        <v/>
      </c>
      <c r="G4075" s="43" t="str">
        <f>IF(A4075&lt;&gt;"",IF(A4075&lt;Data!$G$11*0.25,$C$13/$G$32,IF(A4075&gt;Data!$G$11*0.25,$C$13,$C$13*10)),"")</f>
        <v/>
      </c>
      <c r="H4075" s="43" t="str">
        <f>IF(A4075&lt;&gt;"",IF(Data!$G$9="constant",$C$13,IF(Data!$G$9="squeeze",G4075,F4075)),"")</f>
        <v/>
      </c>
      <c r="I4075" s="38" t="str">
        <f ca="1">IF(ISNUMBER(A4075),NORMINV(RAND(),0,IF(AND(Data!$G$9="squeeze",A4075&lt;Data!$G$11*0.25),$H$32,1)*$C$30*$C$13)*($C$14*$C$12),"")</f>
        <v/>
      </c>
      <c r="J4075" s="42" t="str">
        <f ca="1">IFERROR(IF(Data!$C$6="Real",B4075,I4075+J4074+($C$14*$C$12)*(NORMINV(RAND(),$C$15,CHOOSE($G$13,$C$13,F4075,G4075)))),"")</f>
        <v/>
      </c>
      <c r="K4075" s="88" t="str">
        <f>IF(ISNUMBER(A4075), IF($G$16="fixed",$G$17,MIN(H4075*Data!$C$7*$C$16*0.5,$C$17*Data!$C$7))*$C$12,"")</f>
        <v/>
      </c>
      <c r="L4075" s="42" t="str">
        <f t="shared" ca="1" si="1920"/>
        <v/>
      </c>
      <c r="M4075" s="44" t="str">
        <f t="shared" ca="1" si="1921"/>
        <v/>
      </c>
      <c r="N4075" s="44" t="str">
        <f t="shared" ca="1" si="1922"/>
        <v/>
      </c>
      <c r="O4075" s="108" t="str">
        <f t="shared" si="1906"/>
        <v/>
      </c>
      <c r="P4075" s="102" t="str">
        <f t="shared" si="1907"/>
        <v/>
      </c>
      <c r="Q4075" s="102" t="str">
        <f t="shared" si="1908"/>
        <v/>
      </c>
      <c r="R4075" s="120" t="str">
        <f t="shared" si="1909"/>
        <v/>
      </c>
      <c r="S4075" s="54" t="str">
        <f t="shared" si="1910"/>
        <v/>
      </c>
      <c r="T4075" s="5" t="str">
        <f t="shared" si="1911"/>
        <v/>
      </c>
      <c r="U4075" s="152" t="str">
        <f t="shared" si="1894"/>
        <v/>
      </c>
      <c r="V4075" s="152" t="str">
        <f t="shared" si="1895"/>
        <v/>
      </c>
      <c r="W4075" s="153" t="str">
        <f t="shared" si="1896"/>
        <v/>
      </c>
      <c r="X4075" s="153" t="str">
        <f t="shared" si="1897"/>
        <v/>
      </c>
      <c r="Y4075" s="153" t="str">
        <f t="shared" si="1898"/>
        <v/>
      </c>
      <c r="Z4075" s="153" t="str">
        <f t="shared" si="1899"/>
        <v/>
      </c>
      <c r="AA4075" s="152" t="str">
        <f t="shared" si="1900"/>
        <v/>
      </c>
      <c r="AB4075" s="152" t="str">
        <f t="shared" si="1901"/>
        <v/>
      </c>
      <c r="AC4075" s="154" t="str">
        <f t="shared" si="1912"/>
        <v/>
      </c>
      <c r="AD4075" s="154" t="str">
        <f t="shared" si="1913"/>
        <v/>
      </c>
      <c r="AE4075" s="3" t="str">
        <f t="shared" si="1914"/>
        <v/>
      </c>
      <c r="AF4075" s="3" t="str">
        <f t="shared" si="1915"/>
        <v/>
      </c>
      <c r="AG4075" s="3" t="str">
        <f t="shared" si="1916"/>
        <v/>
      </c>
      <c r="AH4075" s="4" t="str">
        <f t="shared" si="1917"/>
        <v/>
      </c>
      <c r="AI4075" s="75" t="str">
        <f t="shared" si="1918"/>
        <v/>
      </c>
      <c r="AJ4075" s="75" t="str">
        <f t="shared" si="1919"/>
        <v/>
      </c>
    </row>
    <row r="4076" spans="1:36" ht="14.25">
      <c r="A4076" s="41" t="str">
        <f t="shared" si="1902"/>
        <v/>
      </c>
      <c r="B4076" s="150" t="str">
        <f>IF(ISNUMBER(A4076),INDEX('MetaTrader Import'!$H$13:$J$5893,TRUNC(((A4076-$A$39+1)-1)/3)+1,MOD((A4076-$A$39+1)-1,3)+1),"")</f>
        <v/>
      </c>
      <c r="C4076" s="43" t="str">
        <f t="shared" si="1903"/>
        <v/>
      </c>
      <c r="D4076" s="43" t="str">
        <f t="shared" ca="1" si="1893"/>
        <v/>
      </c>
      <c r="E4076" s="43" t="str">
        <f t="shared" si="1904"/>
        <v/>
      </c>
      <c r="F4076" s="43" t="str">
        <f t="shared" si="1905"/>
        <v/>
      </c>
      <c r="G4076" s="43" t="str">
        <f>IF(A4076&lt;&gt;"",IF(A4076&lt;Data!$G$11*0.25,$C$13/$G$32,IF(A4076&gt;Data!$G$11*0.25,$C$13,$C$13*10)),"")</f>
        <v/>
      </c>
      <c r="H4076" s="43" t="str">
        <f>IF(A4076&lt;&gt;"",IF(Data!$G$9="constant",$C$13,IF(Data!$G$9="squeeze",G4076,F4076)),"")</f>
        <v/>
      </c>
      <c r="I4076" s="38" t="str">
        <f ca="1">IF(ISNUMBER(A4076),NORMINV(RAND(),0,IF(AND(Data!$G$9="squeeze",A4076&lt;Data!$G$11*0.25),$H$32,1)*$C$30*$C$13)*($C$14*$C$12),"")</f>
        <v/>
      </c>
      <c r="J4076" s="42" t="str">
        <f ca="1">IFERROR(IF(Data!$C$6="Real",B4076,I4076+J4075+($C$14*$C$12)*(NORMINV(RAND(),$C$15,CHOOSE($G$13,$C$13,F4076,G4076)))),"")</f>
        <v/>
      </c>
      <c r="K4076" s="88" t="str">
        <f>IF(ISNUMBER(A4076), IF($G$16="fixed",$G$17,MIN(H4076*Data!$C$7*$C$16*0.5,$C$17*Data!$C$7))*$C$12,"")</f>
        <v/>
      </c>
      <c r="L4076" s="42" t="str">
        <f t="shared" ca="1" si="1920"/>
        <v/>
      </c>
      <c r="M4076" s="44" t="str">
        <f t="shared" ca="1" si="1921"/>
        <v/>
      </c>
      <c r="N4076" s="44" t="str">
        <f t="shared" ca="1" si="1922"/>
        <v/>
      </c>
      <c r="O4076" s="108" t="str">
        <f t="shared" si="1906"/>
        <v/>
      </c>
      <c r="P4076" s="102" t="str">
        <f t="shared" si="1907"/>
        <v/>
      </c>
      <c r="Q4076" s="102" t="str">
        <f t="shared" si="1908"/>
        <v/>
      </c>
      <c r="R4076" s="120" t="str">
        <f t="shared" si="1909"/>
        <v/>
      </c>
      <c r="S4076" s="54" t="str">
        <f t="shared" si="1910"/>
        <v/>
      </c>
      <c r="T4076" s="5" t="str">
        <f t="shared" si="1911"/>
        <v/>
      </c>
      <c r="U4076" s="152" t="str">
        <f t="shared" si="1894"/>
        <v/>
      </c>
      <c r="V4076" s="152" t="str">
        <f t="shared" si="1895"/>
        <v/>
      </c>
      <c r="W4076" s="153" t="str">
        <f t="shared" si="1896"/>
        <v/>
      </c>
      <c r="X4076" s="153" t="str">
        <f t="shared" si="1897"/>
        <v/>
      </c>
      <c r="Y4076" s="153" t="str">
        <f t="shared" si="1898"/>
        <v/>
      </c>
      <c r="Z4076" s="153" t="str">
        <f t="shared" si="1899"/>
        <v/>
      </c>
      <c r="AA4076" s="152" t="str">
        <f t="shared" si="1900"/>
        <v/>
      </c>
      <c r="AB4076" s="152" t="str">
        <f t="shared" si="1901"/>
        <v/>
      </c>
      <c r="AC4076" s="154" t="str">
        <f t="shared" si="1912"/>
        <v/>
      </c>
      <c r="AD4076" s="154" t="str">
        <f t="shared" si="1913"/>
        <v/>
      </c>
      <c r="AE4076" s="3" t="str">
        <f t="shared" si="1914"/>
        <v/>
      </c>
      <c r="AF4076" s="3" t="str">
        <f t="shared" si="1915"/>
        <v/>
      </c>
      <c r="AG4076" s="3" t="str">
        <f t="shared" si="1916"/>
        <v/>
      </c>
      <c r="AH4076" s="4" t="str">
        <f t="shared" si="1917"/>
        <v/>
      </c>
      <c r="AI4076" s="75" t="str">
        <f t="shared" si="1918"/>
        <v/>
      </c>
      <c r="AJ4076" s="75" t="str">
        <f t="shared" si="1919"/>
        <v/>
      </c>
    </row>
    <row r="4077" spans="1:36" ht="14.25">
      <c r="A4077" s="41" t="str">
        <f t="shared" si="1902"/>
        <v/>
      </c>
      <c r="B4077" s="150" t="str">
        <f>IF(ISNUMBER(A4077),INDEX('MetaTrader Import'!$H$13:$J$5893,TRUNC(((A4077-$A$39+1)-1)/3)+1,MOD((A4077-$A$39+1)-1,3)+1),"")</f>
        <v/>
      </c>
      <c r="C4077" s="43" t="str">
        <f t="shared" si="1903"/>
        <v/>
      </c>
      <c r="D4077" s="43" t="str">
        <f t="shared" ca="1" si="1893"/>
        <v/>
      </c>
      <c r="E4077" s="43" t="str">
        <f t="shared" si="1904"/>
        <v/>
      </c>
      <c r="F4077" s="43" t="str">
        <f t="shared" si="1905"/>
        <v/>
      </c>
      <c r="G4077" s="43" t="str">
        <f>IF(A4077&lt;&gt;"",IF(A4077&lt;Data!$G$11*0.25,$C$13/$G$32,IF(A4077&gt;Data!$G$11*0.25,$C$13,$C$13*10)),"")</f>
        <v/>
      </c>
      <c r="H4077" s="43" t="str">
        <f>IF(A4077&lt;&gt;"",IF(Data!$G$9="constant",$C$13,IF(Data!$G$9="squeeze",G4077,F4077)),"")</f>
        <v/>
      </c>
      <c r="I4077" s="38" t="str">
        <f ca="1">IF(ISNUMBER(A4077),NORMINV(RAND(),0,IF(AND(Data!$G$9="squeeze",A4077&lt;Data!$G$11*0.25),$H$32,1)*$C$30*$C$13)*($C$14*$C$12),"")</f>
        <v/>
      </c>
      <c r="J4077" s="42" t="str">
        <f ca="1">IFERROR(IF(Data!$C$6="Real",B4077,I4077+J4076+($C$14*$C$12)*(NORMINV(RAND(),$C$15,CHOOSE($G$13,$C$13,F4077,G4077)))),"")</f>
        <v/>
      </c>
      <c r="K4077" s="88" t="str">
        <f>IF(ISNUMBER(A4077), IF($G$16="fixed",$G$17,MIN(H4077*Data!$C$7*$C$16*0.5,$C$17*Data!$C$7))*$C$12,"")</f>
        <v/>
      </c>
      <c r="L4077" s="42" t="str">
        <f t="shared" ca="1" si="1920"/>
        <v/>
      </c>
      <c r="M4077" s="44" t="str">
        <f t="shared" ca="1" si="1921"/>
        <v/>
      </c>
      <c r="N4077" s="44" t="str">
        <f t="shared" ca="1" si="1922"/>
        <v/>
      </c>
      <c r="O4077" s="108" t="str">
        <f t="shared" si="1906"/>
        <v/>
      </c>
      <c r="P4077" s="102" t="str">
        <f t="shared" si="1907"/>
        <v/>
      </c>
      <c r="Q4077" s="102" t="str">
        <f t="shared" si="1908"/>
        <v/>
      </c>
      <c r="R4077" s="120" t="str">
        <f t="shared" si="1909"/>
        <v/>
      </c>
      <c r="S4077" s="54" t="str">
        <f t="shared" si="1910"/>
        <v/>
      </c>
      <c r="T4077" s="5" t="str">
        <f t="shared" si="1911"/>
        <v/>
      </c>
      <c r="U4077" s="152" t="str">
        <f t="shared" si="1894"/>
        <v/>
      </c>
      <c r="V4077" s="152" t="str">
        <f t="shared" si="1895"/>
        <v/>
      </c>
      <c r="W4077" s="153" t="str">
        <f t="shared" si="1896"/>
        <v/>
      </c>
      <c r="X4077" s="153" t="str">
        <f t="shared" si="1897"/>
        <v/>
      </c>
      <c r="Y4077" s="153" t="str">
        <f t="shared" si="1898"/>
        <v/>
      </c>
      <c r="Z4077" s="153" t="str">
        <f t="shared" si="1899"/>
        <v/>
      </c>
      <c r="AA4077" s="152" t="str">
        <f t="shared" si="1900"/>
        <v/>
      </c>
      <c r="AB4077" s="152" t="str">
        <f t="shared" si="1901"/>
        <v/>
      </c>
      <c r="AC4077" s="154" t="str">
        <f t="shared" si="1912"/>
        <v/>
      </c>
      <c r="AD4077" s="154" t="str">
        <f t="shared" si="1913"/>
        <v/>
      </c>
      <c r="AE4077" s="3" t="str">
        <f t="shared" si="1914"/>
        <v/>
      </c>
      <c r="AF4077" s="3" t="str">
        <f t="shared" si="1915"/>
        <v/>
      </c>
      <c r="AG4077" s="3" t="str">
        <f t="shared" si="1916"/>
        <v/>
      </c>
      <c r="AH4077" s="4" t="str">
        <f t="shared" si="1917"/>
        <v/>
      </c>
      <c r="AI4077" s="75" t="str">
        <f t="shared" si="1918"/>
        <v/>
      </c>
      <c r="AJ4077" s="75" t="str">
        <f t="shared" si="1919"/>
        <v/>
      </c>
    </row>
    <row r="4078" spans="1:36" ht="14.25">
      <c r="A4078" s="41" t="str">
        <f t="shared" si="1902"/>
        <v/>
      </c>
      <c r="B4078" s="150" t="str">
        <f>IF(ISNUMBER(A4078),INDEX('MetaTrader Import'!$H$13:$J$5893,TRUNC(((A4078-$A$39+1)-1)/3)+1,MOD((A4078-$A$39+1)-1,3)+1),"")</f>
        <v/>
      </c>
      <c r="C4078" s="43" t="str">
        <f t="shared" si="1903"/>
        <v/>
      </c>
      <c r="D4078" s="43" t="str">
        <f t="shared" ca="1" si="1893"/>
        <v/>
      </c>
      <c r="E4078" s="43" t="str">
        <f t="shared" si="1904"/>
        <v/>
      </c>
      <c r="F4078" s="43" t="str">
        <f t="shared" si="1905"/>
        <v/>
      </c>
      <c r="G4078" s="43" t="str">
        <f>IF(A4078&lt;&gt;"",IF(A4078&lt;Data!$G$11*0.25,$C$13/$G$32,IF(A4078&gt;Data!$G$11*0.25,$C$13,$C$13*10)),"")</f>
        <v/>
      </c>
      <c r="H4078" s="43" t="str">
        <f>IF(A4078&lt;&gt;"",IF(Data!$G$9="constant",$C$13,IF(Data!$G$9="squeeze",G4078,F4078)),"")</f>
        <v/>
      </c>
      <c r="I4078" s="38" t="str">
        <f ca="1">IF(ISNUMBER(A4078),NORMINV(RAND(),0,IF(AND(Data!$G$9="squeeze",A4078&lt;Data!$G$11*0.25),$H$32,1)*$C$30*$C$13)*($C$14*$C$12),"")</f>
        <v/>
      </c>
      <c r="J4078" s="42" t="str">
        <f ca="1">IFERROR(IF(Data!$C$6="Real",B4078,I4078+J4077+($C$14*$C$12)*(NORMINV(RAND(),$C$15,CHOOSE($G$13,$C$13,F4078,G4078)))),"")</f>
        <v/>
      </c>
      <c r="K4078" s="88" t="str">
        <f>IF(ISNUMBER(A4078), IF($G$16="fixed",$G$17,MIN(H4078*Data!$C$7*$C$16*0.5,$C$17*Data!$C$7))*$C$12,"")</f>
        <v/>
      </c>
      <c r="L4078" s="42" t="str">
        <f t="shared" ca="1" si="1920"/>
        <v/>
      </c>
      <c r="M4078" s="44" t="str">
        <f t="shared" ca="1" si="1921"/>
        <v/>
      </c>
      <c r="N4078" s="44" t="str">
        <f t="shared" ca="1" si="1922"/>
        <v/>
      </c>
      <c r="O4078" s="108" t="str">
        <f t="shared" si="1906"/>
        <v/>
      </c>
      <c r="P4078" s="102" t="str">
        <f t="shared" si="1907"/>
        <v/>
      </c>
      <c r="Q4078" s="102" t="str">
        <f t="shared" si="1908"/>
        <v/>
      </c>
      <c r="R4078" s="120" t="str">
        <f t="shared" si="1909"/>
        <v/>
      </c>
      <c r="S4078" s="54" t="str">
        <f t="shared" si="1910"/>
        <v/>
      </c>
      <c r="T4078" s="5" t="str">
        <f t="shared" si="1911"/>
        <v/>
      </c>
      <c r="U4078" s="152" t="str">
        <f t="shared" si="1894"/>
        <v/>
      </c>
      <c r="V4078" s="152" t="str">
        <f t="shared" si="1895"/>
        <v/>
      </c>
      <c r="W4078" s="153" t="str">
        <f t="shared" si="1896"/>
        <v/>
      </c>
      <c r="X4078" s="153" t="str">
        <f t="shared" si="1897"/>
        <v/>
      </c>
      <c r="Y4078" s="153" t="str">
        <f t="shared" si="1898"/>
        <v/>
      </c>
      <c r="Z4078" s="153" t="str">
        <f t="shared" si="1899"/>
        <v/>
      </c>
      <c r="AA4078" s="152" t="str">
        <f t="shared" si="1900"/>
        <v/>
      </c>
      <c r="AB4078" s="152" t="str">
        <f t="shared" si="1901"/>
        <v/>
      </c>
      <c r="AC4078" s="154" t="str">
        <f t="shared" si="1912"/>
        <v/>
      </c>
      <c r="AD4078" s="154" t="str">
        <f t="shared" si="1913"/>
        <v/>
      </c>
      <c r="AE4078" s="3" t="str">
        <f t="shared" si="1914"/>
        <v/>
      </c>
      <c r="AF4078" s="3" t="str">
        <f t="shared" si="1915"/>
        <v/>
      </c>
      <c r="AG4078" s="3" t="str">
        <f t="shared" si="1916"/>
        <v/>
      </c>
      <c r="AH4078" s="4" t="str">
        <f t="shared" si="1917"/>
        <v/>
      </c>
      <c r="AI4078" s="75" t="str">
        <f t="shared" si="1918"/>
        <v/>
      </c>
      <c r="AJ4078" s="75" t="str">
        <f t="shared" si="1919"/>
        <v/>
      </c>
    </row>
    <row r="4079" spans="1:36" ht="14.25">
      <c r="A4079" s="41" t="str">
        <f t="shared" si="1902"/>
        <v/>
      </c>
      <c r="B4079" s="150" t="str">
        <f>IF(ISNUMBER(A4079),INDEX('MetaTrader Import'!$H$13:$J$5893,TRUNC(((A4079-$A$39+1)-1)/3)+1,MOD((A4079-$A$39+1)-1,3)+1),"")</f>
        <v/>
      </c>
      <c r="C4079" s="43" t="str">
        <f t="shared" si="1903"/>
        <v/>
      </c>
      <c r="D4079" s="43" t="str">
        <f t="shared" ca="1" si="1893"/>
        <v/>
      </c>
      <c r="E4079" s="43" t="str">
        <f t="shared" si="1904"/>
        <v/>
      </c>
      <c r="F4079" s="43" t="str">
        <f t="shared" si="1905"/>
        <v/>
      </c>
      <c r="G4079" s="43" t="str">
        <f>IF(A4079&lt;&gt;"",IF(A4079&lt;Data!$G$11*0.25,$C$13/$G$32,IF(A4079&gt;Data!$G$11*0.25,$C$13,$C$13*10)),"")</f>
        <v/>
      </c>
      <c r="H4079" s="43" t="str">
        <f>IF(A4079&lt;&gt;"",IF(Data!$G$9="constant",$C$13,IF(Data!$G$9="squeeze",G4079,F4079)),"")</f>
        <v/>
      </c>
      <c r="I4079" s="38" t="str">
        <f ca="1">IF(ISNUMBER(A4079),NORMINV(RAND(),0,IF(AND(Data!$G$9="squeeze",A4079&lt;Data!$G$11*0.25),$H$32,1)*$C$30*$C$13)*($C$14*$C$12),"")</f>
        <v/>
      </c>
      <c r="J4079" s="42" t="str">
        <f ca="1">IFERROR(IF(Data!$C$6="Real",B4079,I4079+J4078+($C$14*$C$12)*(NORMINV(RAND(),$C$15,CHOOSE($G$13,$C$13,F4079,G4079)))),"")</f>
        <v/>
      </c>
      <c r="K4079" s="88" t="str">
        <f>IF(ISNUMBER(A4079), IF($G$16="fixed",$G$17,MIN(H4079*Data!$C$7*$C$16*0.5,$C$17*Data!$C$7))*$C$12,"")</f>
        <v/>
      </c>
      <c r="L4079" s="42" t="str">
        <f t="shared" ca="1" si="1920"/>
        <v/>
      </c>
      <c r="M4079" s="44" t="str">
        <f t="shared" ca="1" si="1921"/>
        <v/>
      </c>
      <c r="N4079" s="44" t="str">
        <f t="shared" ca="1" si="1922"/>
        <v/>
      </c>
      <c r="O4079" s="108" t="str">
        <f t="shared" si="1906"/>
        <v/>
      </c>
      <c r="P4079" s="102" t="str">
        <f t="shared" si="1907"/>
        <v/>
      </c>
      <c r="Q4079" s="102" t="str">
        <f t="shared" si="1908"/>
        <v/>
      </c>
      <c r="R4079" s="120" t="str">
        <f t="shared" si="1909"/>
        <v/>
      </c>
      <c r="S4079" s="54" t="str">
        <f t="shared" si="1910"/>
        <v/>
      </c>
      <c r="T4079" s="5" t="str">
        <f t="shared" si="1911"/>
        <v/>
      </c>
      <c r="U4079" s="152" t="str">
        <f t="shared" si="1894"/>
        <v/>
      </c>
      <c r="V4079" s="152" t="str">
        <f t="shared" si="1895"/>
        <v/>
      </c>
      <c r="W4079" s="153" t="str">
        <f t="shared" si="1896"/>
        <v/>
      </c>
      <c r="X4079" s="153" t="str">
        <f t="shared" si="1897"/>
        <v/>
      </c>
      <c r="Y4079" s="153" t="str">
        <f t="shared" si="1898"/>
        <v/>
      </c>
      <c r="Z4079" s="153" t="str">
        <f t="shared" si="1899"/>
        <v/>
      </c>
      <c r="AA4079" s="152" t="str">
        <f t="shared" si="1900"/>
        <v/>
      </c>
      <c r="AB4079" s="152" t="str">
        <f t="shared" si="1901"/>
        <v/>
      </c>
      <c r="AC4079" s="154" t="str">
        <f t="shared" si="1912"/>
        <v/>
      </c>
      <c r="AD4079" s="154" t="str">
        <f t="shared" si="1913"/>
        <v/>
      </c>
      <c r="AE4079" s="3" t="str">
        <f t="shared" si="1914"/>
        <v/>
      </c>
      <c r="AF4079" s="3" t="str">
        <f t="shared" si="1915"/>
        <v/>
      </c>
      <c r="AG4079" s="3" t="str">
        <f t="shared" si="1916"/>
        <v/>
      </c>
      <c r="AH4079" s="4" t="str">
        <f t="shared" si="1917"/>
        <v/>
      </c>
      <c r="AI4079" s="75" t="str">
        <f t="shared" si="1918"/>
        <v/>
      </c>
      <c r="AJ4079" s="75" t="str">
        <f t="shared" si="1919"/>
        <v/>
      </c>
    </row>
    <row r="4080" spans="1:36" ht="14.25">
      <c r="A4080" s="41" t="str">
        <f t="shared" si="1902"/>
        <v/>
      </c>
      <c r="B4080" s="150" t="str">
        <f>IF(ISNUMBER(A4080),INDEX('MetaTrader Import'!$H$13:$J$5893,TRUNC(((A4080-$A$39+1)-1)/3)+1,MOD((A4080-$A$39+1)-1,3)+1),"")</f>
        <v/>
      </c>
      <c r="C4080" s="43" t="str">
        <f t="shared" si="1903"/>
        <v/>
      </c>
      <c r="D4080" s="43" t="str">
        <f t="shared" ca="1" si="1893"/>
        <v/>
      </c>
      <c r="E4080" s="43" t="str">
        <f t="shared" si="1904"/>
        <v/>
      </c>
      <c r="F4080" s="43" t="str">
        <f t="shared" si="1905"/>
        <v/>
      </c>
      <c r="G4080" s="43" t="str">
        <f>IF(A4080&lt;&gt;"",IF(A4080&lt;Data!$G$11*0.25,$C$13/$G$32,IF(A4080&gt;Data!$G$11*0.25,$C$13,$C$13*10)),"")</f>
        <v/>
      </c>
      <c r="H4080" s="43" t="str">
        <f>IF(A4080&lt;&gt;"",IF(Data!$G$9="constant",$C$13,IF(Data!$G$9="squeeze",G4080,F4080)),"")</f>
        <v/>
      </c>
      <c r="I4080" s="38" t="str">
        <f ca="1">IF(ISNUMBER(A4080),NORMINV(RAND(),0,IF(AND(Data!$G$9="squeeze",A4080&lt;Data!$G$11*0.25),$H$32,1)*$C$30*$C$13)*($C$14*$C$12),"")</f>
        <v/>
      </c>
      <c r="J4080" s="42" t="str">
        <f ca="1">IFERROR(IF(Data!$C$6="Real",B4080,I4080+J4079+($C$14*$C$12)*(NORMINV(RAND(),$C$15,CHOOSE($G$13,$C$13,F4080,G4080)))),"")</f>
        <v/>
      </c>
      <c r="K4080" s="88" t="str">
        <f>IF(ISNUMBER(A4080), IF($G$16="fixed",$G$17,MIN(H4080*Data!$C$7*$C$16*0.5,$C$17*Data!$C$7))*$C$12,"")</f>
        <v/>
      </c>
      <c r="L4080" s="42" t="str">
        <f t="shared" ca="1" si="1920"/>
        <v/>
      </c>
      <c r="M4080" s="44" t="str">
        <f t="shared" ca="1" si="1921"/>
        <v/>
      </c>
      <c r="N4080" s="44" t="str">
        <f t="shared" ca="1" si="1922"/>
        <v/>
      </c>
      <c r="O4080" s="108" t="str">
        <f t="shared" si="1906"/>
        <v/>
      </c>
      <c r="P4080" s="102" t="str">
        <f t="shared" si="1907"/>
        <v/>
      </c>
      <c r="Q4080" s="102" t="str">
        <f t="shared" si="1908"/>
        <v/>
      </c>
      <c r="R4080" s="120" t="str">
        <f t="shared" si="1909"/>
        <v/>
      </c>
      <c r="S4080" s="54" t="str">
        <f t="shared" si="1910"/>
        <v/>
      </c>
      <c r="T4080" s="5" t="str">
        <f t="shared" si="1911"/>
        <v/>
      </c>
      <c r="U4080" s="152" t="str">
        <f t="shared" si="1894"/>
        <v/>
      </c>
      <c r="V4080" s="152" t="str">
        <f t="shared" si="1895"/>
        <v/>
      </c>
      <c r="W4080" s="153" t="str">
        <f t="shared" si="1896"/>
        <v/>
      </c>
      <c r="X4080" s="153" t="str">
        <f t="shared" si="1897"/>
        <v/>
      </c>
      <c r="Y4080" s="153" t="str">
        <f t="shared" si="1898"/>
        <v/>
      </c>
      <c r="Z4080" s="153" t="str">
        <f t="shared" si="1899"/>
        <v/>
      </c>
      <c r="AA4080" s="152" t="str">
        <f t="shared" si="1900"/>
        <v/>
      </c>
      <c r="AB4080" s="152" t="str">
        <f t="shared" si="1901"/>
        <v/>
      </c>
      <c r="AC4080" s="154" t="str">
        <f t="shared" si="1912"/>
        <v/>
      </c>
      <c r="AD4080" s="154" t="str">
        <f t="shared" si="1913"/>
        <v/>
      </c>
      <c r="AE4080" s="3" t="str">
        <f t="shared" si="1914"/>
        <v/>
      </c>
      <c r="AF4080" s="3" t="str">
        <f t="shared" si="1915"/>
        <v/>
      </c>
      <c r="AG4080" s="3" t="str">
        <f t="shared" si="1916"/>
        <v/>
      </c>
      <c r="AH4080" s="4" t="str">
        <f t="shared" si="1917"/>
        <v/>
      </c>
      <c r="AI4080" s="75" t="str">
        <f t="shared" si="1918"/>
        <v/>
      </c>
      <c r="AJ4080" s="75" t="str">
        <f t="shared" si="1919"/>
        <v/>
      </c>
    </row>
    <row r="4081" spans="1:36" ht="14.25">
      <c r="A4081" s="41" t="str">
        <f t="shared" si="1902"/>
        <v/>
      </c>
      <c r="B4081" s="150" t="str">
        <f>IF(ISNUMBER(A4081),INDEX('MetaTrader Import'!$H$13:$J$5893,TRUNC(((A4081-$A$39+1)-1)/3)+1,MOD((A4081-$A$39+1)-1,3)+1),"")</f>
        <v/>
      </c>
      <c r="C4081" s="43" t="str">
        <f t="shared" si="1903"/>
        <v/>
      </c>
      <c r="D4081" s="43" t="str">
        <f t="shared" ca="1" si="1893"/>
        <v/>
      </c>
      <c r="E4081" s="43" t="str">
        <f t="shared" si="1904"/>
        <v/>
      </c>
      <c r="F4081" s="43" t="str">
        <f t="shared" si="1905"/>
        <v/>
      </c>
      <c r="G4081" s="43" t="str">
        <f>IF(A4081&lt;&gt;"",IF(A4081&lt;Data!$G$11*0.25,$C$13/$G$32,IF(A4081&gt;Data!$G$11*0.25,$C$13,$C$13*10)),"")</f>
        <v/>
      </c>
      <c r="H4081" s="43" t="str">
        <f>IF(A4081&lt;&gt;"",IF(Data!$G$9="constant",$C$13,IF(Data!$G$9="squeeze",G4081,F4081)),"")</f>
        <v/>
      </c>
      <c r="I4081" s="38" t="str">
        <f ca="1">IF(ISNUMBER(A4081),NORMINV(RAND(),0,IF(AND(Data!$G$9="squeeze",A4081&lt;Data!$G$11*0.25),$H$32,1)*$C$30*$C$13)*($C$14*$C$12),"")</f>
        <v/>
      </c>
      <c r="J4081" s="42" t="str">
        <f ca="1">IFERROR(IF(Data!$C$6="Real",B4081,I4081+J4080+($C$14*$C$12)*(NORMINV(RAND(),$C$15,CHOOSE($G$13,$C$13,F4081,G4081)))),"")</f>
        <v/>
      </c>
      <c r="K4081" s="88" t="str">
        <f>IF(ISNUMBER(A4081), IF($G$16="fixed",$G$17,MIN(H4081*Data!$C$7*$C$16*0.5,$C$17*Data!$C$7))*$C$12,"")</f>
        <v/>
      </c>
      <c r="L4081" s="42" t="str">
        <f t="shared" ca="1" si="1920"/>
        <v/>
      </c>
      <c r="M4081" s="44" t="str">
        <f t="shared" ca="1" si="1921"/>
        <v/>
      </c>
      <c r="N4081" s="44" t="str">
        <f t="shared" ca="1" si="1922"/>
        <v/>
      </c>
      <c r="O4081" s="108" t="str">
        <f t="shared" si="1906"/>
        <v/>
      </c>
      <c r="P4081" s="102" t="str">
        <f t="shared" si="1907"/>
        <v/>
      </c>
      <c r="Q4081" s="102" t="str">
        <f t="shared" si="1908"/>
        <v/>
      </c>
      <c r="R4081" s="120" t="str">
        <f t="shared" si="1909"/>
        <v/>
      </c>
      <c r="S4081" s="54" t="str">
        <f t="shared" si="1910"/>
        <v/>
      </c>
      <c r="T4081" s="5" t="str">
        <f t="shared" si="1911"/>
        <v/>
      </c>
      <c r="U4081" s="152" t="str">
        <f t="shared" si="1894"/>
        <v/>
      </c>
      <c r="V4081" s="152" t="str">
        <f t="shared" si="1895"/>
        <v/>
      </c>
      <c r="W4081" s="153" t="str">
        <f t="shared" si="1896"/>
        <v/>
      </c>
      <c r="X4081" s="153" t="str">
        <f t="shared" si="1897"/>
        <v/>
      </c>
      <c r="Y4081" s="153" t="str">
        <f t="shared" si="1898"/>
        <v/>
      </c>
      <c r="Z4081" s="153" t="str">
        <f t="shared" si="1899"/>
        <v/>
      </c>
      <c r="AA4081" s="152" t="str">
        <f t="shared" si="1900"/>
        <v/>
      </c>
      <c r="AB4081" s="152" t="str">
        <f t="shared" si="1901"/>
        <v/>
      </c>
      <c r="AC4081" s="154" t="str">
        <f t="shared" si="1912"/>
        <v/>
      </c>
      <c r="AD4081" s="154" t="str">
        <f t="shared" si="1913"/>
        <v/>
      </c>
      <c r="AE4081" s="3" t="str">
        <f t="shared" si="1914"/>
        <v/>
      </c>
      <c r="AF4081" s="3" t="str">
        <f t="shared" si="1915"/>
        <v/>
      </c>
      <c r="AG4081" s="3" t="str">
        <f t="shared" si="1916"/>
        <v/>
      </c>
      <c r="AH4081" s="4" t="str">
        <f t="shared" si="1917"/>
        <v/>
      </c>
      <c r="AI4081" s="75" t="str">
        <f t="shared" si="1918"/>
        <v/>
      </c>
      <c r="AJ4081" s="75" t="str">
        <f t="shared" si="1919"/>
        <v/>
      </c>
    </row>
    <row r="4082" spans="1:36" ht="14.25">
      <c r="A4082" s="41" t="str">
        <f t="shared" si="1902"/>
        <v/>
      </c>
      <c r="B4082" s="150" t="str">
        <f>IF(ISNUMBER(A4082),INDEX('MetaTrader Import'!$H$13:$J$5893,TRUNC(((A4082-$A$39+1)-1)/3)+1,MOD((A4082-$A$39+1)-1,3)+1),"")</f>
        <v/>
      </c>
      <c r="C4082" s="43" t="str">
        <f t="shared" si="1903"/>
        <v/>
      </c>
      <c r="D4082" s="43" t="str">
        <f t="shared" ca="1" si="1893"/>
        <v/>
      </c>
      <c r="E4082" s="43" t="str">
        <f t="shared" si="1904"/>
        <v/>
      </c>
      <c r="F4082" s="43" t="str">
        <f t="shared" si="1905"/>
        <v/>
      </c>
      <c r="G4082" s="43" t="str">
        <f>IF(A4082&lt;&gt;"",IF(A4082&lt;Data!$G$11*0.25,$C$13/$G$32,IF(A4082&gt;Data!$G$11*0.25,$C$13,$C$13*10)),"")</f>
        <v/>
      </c>
      <c r="H4082" s="43" t="str">
        <f>IF(A4082&lt;&gt;"",IF(Data!$G$9="constant",$C$13,IF(Data!$G$9="squeeze",G4082,F4082)),"")</f>
        <v/>
      </c>
      <c r="I4082" s="38" t="str">
        <f ca="1">IF(ISNUMBER(A4082),NORMINV(RAND(),0,IF(AND(Data!$G$9="squeeze",A4082&lt;Data!$G$11*0.25),$H$32,1)*$C$30*$C$13)*($C$14*$C$12),"")</f>
        <v/>
      </c>
      <c r="J4082" s="42" t="str">
        <f ca="1">IFERROR(IF(Data!$C$6="Real",B4082,I4082+J4081+($C$14*$C$12)*(NORMINV(RAND(),$C$15,CHOOSE($G$13,$C$13,F4082,G4082)))),"")</f>
        <v/>
      </c>
      <c r="K4082" s="88" t="str">
        <f>IF(ISNUMBER(A4082), IF($G$16="fixed",$G$17,MIN(H4082*Data!$C$7*$C$16*0.5,$C$17*Data!$C$7))*$C$12,"")</f>
        <v/>
      </c>
      <c r="L4082" s="42" t="str">
        <f t="shared" ca="1" si="1920"/>
        <v/>
      </c>
      <c r="M4082" s="44" t="str">
        <f t="shared" ca="1" si="1921"/>
        <v/>
      </c>
      <c r="N4082" s="44" t="str">
        <f t="shared" ca="1" si="1922"/>
        <v/>
      </c>
      <c r="O4082" s="108" t="str">
        <f t="shared" si="1906"/>
        <v/>
      </c>
      <c r="P4082" s="102" t="str">
        <f t="shared" si="1907"/>
        <v/>
      </c>
      <c r="Q4082" s="102" t="str">
        <f t="shared" si="1908"/>
        <v/>
      </c>
      <c r="R4082" s="120" t="str">
        <f t="shared" si="1909"/>
        <v/>
      </c>
      <c r="S4082" s="54" t="str">
        <f t="shared" si="1910"/>
        <v/>
      </c>
      <c r="T4082" s="5" t="str">
        <f t="shared" si="1911"/>
        <v/>
      </c>
      <c r="U4082" s="152" t="str">
        <f t="shared" si="1894"/>
        <v/>
      </c>
      <c r="V4082" s="152" t="str">
        <f t="shared" si="1895"/>
        <v/>
      </c>
      <c r="W4082" s="153" t="str">
        <f t="shared" si="1896"/>
        <v/>
      </c>
      <c r="X4082" s="153" t="str">
        <f t="shared" si="1897"/>
        <v/>
      </c>
      <c r="Y4082" s="153" t="str">
        <f t="shared" si="1898"/>
        <v/>
      </c>
      <c r="Z4082" s="153" t="str">
        <f t="shared" si="1899"/>
        <v/>
      </c>
      <c r="AA4082" s="152" t="str">
        <f t="shared" si="1900"/>
        <v/>
      </c>
      <c r="AB4082" s="152" t="str">
        <f t="shared" si="1901"/>
        <v/>
      </c>
      <c r="AC4082" s="154" t="str">
        <f t="shared" si="1912"/>
        <v/>
      </c>
      <c r="AD4082" s="154" t="str">
        <f t="shared" si="1913"/>
        <v/>
      </c>
      <c r="AE4082" s="3" t="str">
        <f t="shared" si="1914"/>
        <v/>
      </c>
      <c r="AF4082" s="3" t="str">
        <f t="shared" si="1915"/>
        <v/>
      </c>
      <c r="AG4082" s="3" t="str">
        <f t="shared" si="1916"/>
        <v/>
      </c>
      <c r="AH4082" s="4" t="str">
        <f t="shared" si="1917"/>
        <v/>
      </c>
      <c r="AI4082" s="75" t="str">
        <f t="shared" si="1918"/>
        <v/>
      </c>
      <c r="AJ4082" s="75" t="str">
        <f t="shared" si="1919"/>
        <v/>
      </c>
    </row>
    <row r="4083" spans="1:36" ht="14.25">
      <c r="A4083" s="41" t="str">
        <f t="shared" si="1902"/>
        <v/>
      </c>
      <c r="B4083" s="150" t="str">
        <f>IF(ISNUMBER(A4083),INDEX('MetaTrader Import'!$H$13:$J$5893,TRUNC(((A4083-$A$39+1)-1)/3)+1,MOD((A4083-$A$39+1)-1,3)+1),"")</f>
        <v/>
      </c>
      <c r="C4083" s="43" t="str">
        <f t="shared" si="1903"/>
        <v/>
      </c>
      <c r="D4083" s="43" t="str">
        <f t="shared" ca="1" si="1893"/>
        <v/>
      </c>
      <c r="E4083" s="43" t="str">
        <f t="shared" si="1904"/>
        <v/>
      </c>
      <c r="F4083" s="43" t="str">
        <f t="shared" si="1905"/>
        <v/>
      </c>
      <c r="G4083" s="43" t="str">
        <f>IF(A4083&lt;&gt;"",IF(A4083&lt;Data!$G$11*0.25,$C$13/$G$32,IF(A4083&gt;Data!$G$11*0.25,$C$13,$C$13*10)),"")</f>
        <v/>
      </c>
      <c r="H4083" s="43" t="str">
        <f>IF(A4083&lt;&gt;"",IF(Data!$G$9="constant",$C$13,IF(Data!$G$9="squeeze",G4083,F4083)),"")</f>
        <v/>
      </c>
      <c r="I4083" s="38" t="str">
        <f ca="1">IF(ISNUMBER(A4083),NORMINV(RAND(),0,IF(AND(Data!$G$9="squeeze",A4083&lt;Data!$G$11*0.25),$H$32,1)*$C$30*$C$13)*($C$14*$C$12),"")</f>
        <v/>
      </c>
      <c r="J4083" s="42" t="str">
        <f ca="1">IFERROR(IF(Data!$C$6="Real",B4083,I4083+J4082+($C$14*$C$12)*(NORMINV(RAND(),$C$15,CHOOSE($G$13,$C$13,F4083,G4083)))),"")</f>
        <v/>
      </c>
      <c r="K4083" s="88" t="str">
        <f>IF(ISNUMBER(A4083), IF($G$16="fixed",$G$17,MIN(H4083*Data!$C$7*$C$16*0.5,$C$17*Data!$C$7))*$C$12,"")</f>
        <v/>
      </c>
      <c r="L4083" s="42" t="str">
        <f t="shared" ca="1" si="1920"/>
        <v/>
      </c>
      <c r="M4083" s="44" t="str">
        <f t="shared" ca="1" si="1921"/>
        <v/>
      </c>
      <c r="N4083" s="44" t="str">
        <f t="shared" ca="1" si="1922"/>
        <v/>
      </c>
      <c r="O4083" s="108" t="str">
        <f t="shared" si="1906"/>
        <v/>
      </c>
      <c r="P4083" s="102" t="str">
        <f t="shared" si="1907"/>
        <v/>
      </c>
      <c r="Q4083" s="102" t="str">
        <f t="shared" si="1908"/>
        <v/>
      </c>
      <c r="R4083" s="120" t="str">
        <f t="shared" si="1909"/>
        <v/>
      </c>
      <c r="S4083" s="54" t="str">
        <f t="shared" si="1910"/>
        <v/>
      </c>
      <c r="T4083" s="5" t="str">
        <f t="shared" si="1911"/>
        <v/>
      </c>
      <c r="U4083" s="152" t="str">
        <f t="shared" si="1894"/>
        <v/>
      </c>
      <c r="V4083" s="152" t="str">
        <f t="shared" si="1895"/>
        <v/>
      </c>
      <c r="W4083" s="153" t="str">
        <f t="shared" si="1896"/>
        <v/>
      </c>
      <c r="X4083" s="153" t="str">
        <f t="shared" si="1897"/>
        <v/>
      </c>
      <c r="Y4083" s="153" t="str">
        <f t="shared" si="1898"/>
        <v/>
      </c>
      <c r="Z4083" s="153" t="str">
        <f t="shared" si="1899"/>
        <v/>
      </c>
      <c r="AA4083" s="152" t="str">
        <f t="shared" si="1900"/>
        <v/>
      </c>
      <c r="AB4083" s="152" t="str">
        <f t="shared" si="1901"/>
        <v/>
      </c>
      <c r="AC4083" s="154" t="str">
        <f t="shared" si="1912"/>
        <v/>
      </c>
      <c r="AD4083" s="154" t="str">
        <f t="shared" si="1913"/>
        <v/>
      </c>
      <c r="AE4083" s="3" t="str">
        <f t="shared" si="1914"/>
        <v/>
      </c>
      <c r="AF4083" s="3" t="str">
        <f t="shared" si="1915"/>
        <v/>
      </c>
      <c r="AG4083" s="3" t="str">
        <f t="shared" si="1916"/>
        <v/>
      </c>
      <c r="AH4083" s="4" t="str">
        <f t="shared" si="1917"/>
        <v/>
      </c>
      <c r="AI4083" s="75" t="str">
        <f t="shared" si="1918"/>
        <v/>
      </c>
      <c r="AJ4083" s="75" t="str">
        <f t="shared" si="1919"/>
        <v/>
      </c>
    </row>
    <row r="4084" spans="1:36" ht="14.25">
      <c r="A4084" s="41" t="str">
        <f t="shared" si="1902"/>
        <v/>
      </c>
      <c r="B4084" s="150" t="str">
        <f>IF(ISNUMBER(A4084),INDEX('MetaTrader Import'!$H$13:$J$5893,TRUNC(((A4084-$A$39+1)-1)/3)+1,MOD((A4084-$A$39+1)-1,3)+1),"")</f>
        <v/>
      </c>
      <c r="C4084" s="43" t="str">
        <f t="shared" si="1903"/>
        <v/>
      </c>
      <c r="D4084" s="43" t="str">
        <f t="shared" ca="1" si="1893"/>
        <v/>
      </c>
      <c r="E4084" s="43" t="str">
        <f t="shared" si="1904"/>
        <v/>
      </c>
      <c r="F4084" s="43" t="str">
        <f t="shared" si="1905"/>
        <v/>
      </c>
      <c r="G4084" s="43" t="str">
        <f>IF(A4084&lt;&gt;"",IF(A4084&lt;Data!$G$11*0.25,$C$13/$G$32,IF(A4084&gt;Data!$G$11*0.25,$C$13,$C$13*10)),"")</f>
        <v/>
      </c>
      <c r="H4084" s="43" t="str">
        <f>IF(A4084&lt;&gt;"",IF(Data!$G$9="constant",$C$13,IF(Data!$G$9="squeeze",G4084,F4084)),"")</f>
        <v/>
      </c>
      <c r="I4084" s="38" t="str">
        <f ca="1">IF(ISNUMBER(A4084),NORMINV(RAND(),0,IF(AND(Data!$G$9="squeeze",A4084&lt;Data!$G$11*0.25),$H$32,1)*$C$30*$C$13)*($C$14*$C$12),"")</f>
        <v/>
      </c>
      <c r="J4084" s="42" t="str">
        <f ca="1">IFERROR(IF(Data!$C$6="Real",B4084,I4084+J4083+($C$14*$C$12)*(NORMINV(RAND(),$C$15,CHOOSE($G$13,$C$13,F4084,G4084)))),"")</f>
        <v/>
      </c>
      <c r="K4084" s="88" t="str">
        <f>IF(ISNUMBER(A4084), IF($G$16="fixed",$G$17,MIN(H4084*Data!$C$7*$C$16*0.5,$C$17*Data!$C$7))*$C$12,"")</f>
        <v/>
      </c>
      <c r="L4084" s="42" t="str">
        <f t="shared" ca="1" si="1920"/>
        <v/>
      </c>
      <c r="M4084" s="44" t="str">
        <f t="shared" ca="1" si="1921"/>
        <v/>
      </c>
      <c r="N4084" s="44" t="str">
        <f t="shared" ca="1" si="1922"/>
        <v/>
      </c>
      <c r="O4084" s="108" t="str">
        <f t="shared" si="1906"/>
        <v/>
      </c>
      <c r="P4084" s="102" t="str">
        <f t="shared" si="1907"/>
        <v/>
      </c>
      <c r="Q4084" s="102" t="str">
        <f t="shared" si="1908"/>
        <v/>
      </c>
      <c r="R4084" s="120" t="str">
        <f t="shared" si="1909"/>
        <v/>
      </c>
      <c r="S4084" s="54" t="str">
        <f t="shared" si="1910"/>
        <v/>
      </c>
      <c r="T4084" s="5" t="str">
        <f t="shared" si="1911"/>
        <v/>
      </c>
      <c r="U4084" s="152" t="str">
        <f t="shared" si="1894"/>
        <v/>
      </c>
      <c r="V4084" s="152" t="str">
        <f t="shared" si="1895"/>
        <v/>
      </c>
      <c r="W4084" s="153" t="str">
        <f t="shared" si="1896"/>
        <v/>
      </c>
      <c r="X4084" s="153" t="str">
        <f t="shared" si="1897"/>
        <v/>
      </c>
      <c r="Y4084" s="153" t="str">
        <f t="shared" si="1898"/>
        <v/>
      </c>
      <c r="Z4084" s="153" t="str">
        <f t="shared" si="1899"/>
        <v/>
      </c>
      <c r="AA4084" s="152" t="str">
        <f t="shared" si="1900"/>
        <v/>
      </c>
      <c r="AB4084" s="152" t="str">
        <f t="shared" si="1901"/>
        <v/>
      </c>
      <c r="AC4084" s="154" t="str">
        <f t="shared" si="1912"/>
        <v/>
      </c>
      <c r="AD4084" s="154" t="str">
        <f t="shared" si="1913"/>
        <v/>
      </c>
      <c r="AE4084" s="3" t="str">
        <f t="shared" si="1914"/>
        <v/>
      </c>
      <c r="AF4084" s="3" t="str">
        <f t="shared" si="1915"/>
        <v/>
      </c>
      <c r="AG4084" s="3" t="str">
        <f t="shared" si="1916"/>
        <v/>
      </c>
      <c r="AH4084" s="4" t="str">
        <f t="shared" si="1917"/>
        <v/>
      </c>
      <c r="AI4084" s="75" t="str">
        <f t="shared" si="1918"/>
        <v/>
      </c>
      <c r="AJ4084" s="75" t="str">
        <f t="shared" si="1919"/>
        <v/>
      </c>
    </row>
    <row r="4085" spans="1:36" ht="14.25">
      <c r="A4085" s="41" t="str">
        <f t="shared" si="1902"/>
        <v/>
      </c>
      <c r="B4085" s="150" t="str">
        <f>IF(ISNUMBER(A4085),INDEX('MetaTrader Import'!$H$13:$J$5893,TRUNC(((A4085-$A$39+1)-1)/3)+1,MOD((A4085-$A$39+1)-1,3)+1),"")</f>
        <v/>
      </c>
      <c r="C4085" s="43" t="str">
        <f t="shared" si="1903"/>
        <v/>
      </c>
      <c r="D4085" s="43" t="str">
        <f t="shared" ca="1" si="1893"/>
        <v/>
      </c>
      <c r="E4085" s="43" t="str">
        <f t="shared" si="1904"/>
        <v/>
      </c>
      <c r="F4085" s="43" t="str">
        <f t="shared" si="1905"/>
        <v/>
      </c>
      <c r="G4085" s="43" t="str">
        <f>IF(A4085&lt;&gt;"",IF(A4085&lt;Data!$G$11*0.25,$C$13/$G$32,IF(A4085&gt;Data!$G$11*0.25,$C$13,$C$13*10)),"")</f>
        <v/>
      </c>
      <c r="H4085" s="43" t="str">
        <f>IF(A4085&lt;&gt;"",IF(Data!$G$9="constant",$C$13,IF(Data!$G$9="squeeze",G4085,F4085)),"")</f>
        <v/>
      </c>
      <c r="I4085" s="38" t="str">
        <f ca="1">IF(ISNUMBER(A4085),NORMINV(RAND(),0,IF(AND(Data!$G$9="squeeze",A4085&lt;Data!$G$11*0.25),$H$32,1)*$C$30*$C$13)*($C$14*$C$12),"")</f>
        <v/>
      </c>
      <c r="J4085" s="42" t="str">
        <f ca="1">IFERROR(IF(Data!$C$6="Real",B4085,I4085+J4084+($C$14*$C$12)*(NORMINV(RAND(),$C$15,CHOOSE($G$13,$C$13,F4085,G4085)))),"")</f>
        <v/>
      </c>
      <c r="K4085" s="88" t="str">
        <f>IF(ISNUMBER(A4085), IF($G$16="fixed",$G$17,MIN(H4085*Data!$C$7*$C$16*0.5,$C$17*Data!$C$7))*$C$12,"")</f>
        <v/>
      </c>
      <c r="L4085" s="42" t="str">
        <f t="shared" ca="1" si="1920"/>
        <v/>
      </c>
      <c r="M4085" s="44" t="str">
        <f t="shared" ca="1" si="1921"/>
        <v/>
      </c>
      <c r="N4085" s="44" t="str">
        <f t="shared" ca="1" si="1922"/>
        <v/>
      </c>
      <c r="O4085" s="108" t="str">
        <f t="shared" si="1906"/>
        <v/>
      </c>
      <c r="P4085" s="102" t="str">
        <f t="shared" si="1907"/>
        <v/>
      </c>
      <c r="Q4085" s="102" t="str">
        <f t="shared" si="1908"/>
        <v/>
      </c>
      <c r="R4085" s="120" t="str">
        <f t="shared" si="1909"/>
        <v/>
      </c>
      <c r="S4085" s="54" t="str">
        <f t="shared" si="1910"/>
        <v/>
      </c>
      <c r="T4085" s="5" t="str">
        <f t="shared" si="1911"/>
        <v/>
      </c>
      <c r="U4085" s="152" t="str">
        <f t="shared" si="1894"/>
        <v/>
      </c>
      <c r="V4085" s="152" t="str">
        <f t="shared" si="1895"/>
        <v/>
      </c>
      <c r="W4085" s="153" t="str">
        <f t="shared" si="1896"/>
        <v/>
      </c>
      <c r="X4085" s="153" t="str">
        <f t="shared" si="1897"/>
        <v/>
      </c>
      <c r="Y4085" s="153" t="str">
        <f t="shared" si="1898"/>
        <v/>
      </c>
      <c r="Z4085" s="153" t="str">
        <f t="shared" si="1899"/>
        <v/>
      </c>
      <c r="AA4085" s="152" t="str">
        <f t="shared" si="1900"/>
        <v/>
      </c>
      <c r="AB4085" s="152" t="str">
        <f t="shared" si="1901"/>
        <v/>
      </c>
      <c r="AC4085" s="154" t="str">
        <f t="shared" si="1912"/>
        <v/>
      </c>
      <c r="AD4085" s="154" t="str">
        <f t="shared" si="1913"/>
        <v/>
      </c>
      <c r="AE4085" s="3" t="str">
        <f t="shared" si="1914"/>
        <v/>
      </c>
      <c r="AF4085" s="3" t="str">
        <f t="shared" si="1915"/>
        <v/>
      </c>
      <c r="AG4085" s="3" t="str">
        <f t="shared" si="1916"/>
        <v/>
      </c>
      <c r="AH4085" s="4" t="str">
        <f t="shared" si="1917"/>
        <v/>
      </c>
      <c r="AI4085" s="75" t="str">
        <f t="shared" si="1918"/>
        <v/>
      </c>
      <c r="AJ4085" s="75" t="str">
        <f t="shared" si="1919"/>
        <v/>
      </c>
    </row>
    <row r="4086" spans="1:36" ht="14.25">
      <c r="A4086" s="41" t="str">
        <f t="shared" si="1902"/>
        <v/>
      </c>
      <c r="B4086" s="150" t="str">
        <f>IF(ISNUMBER(A4086),INDEX('MetaTrader Import'!$H$13:$J$5893,TRUNC(((A4086-$A$39+1)-1)/3)+1,MOD((A4086-$A$39+1)-1,3)+1),"")</f>
        <v/>
      </c>
      <c r="C4086" s="43" t="str">
        <f t="shared" si="1903"/>
        <v/>
      </c>
      <c r="D4086" s="43" t="str">
        <f t="shared" ca="1" si="1893"/>
        <v/>
      </c>
      <c r="E4086" s="43" t="str">
        <f t="shared" si="1904"/>
        <v/>
      </c>
      <c r="F4086" s="43" t="str">
        <f t="shared" si="1905"/>
        <v/>
      </c>
      <c r="G4086" s="43" t="str">
        <f>IF(A4086&lt;&gt;"",IF(A4086&lt;Data!$G$11*0.25,$C$13/$G$32,IF(A4086&gt;Data!$G$11*0.25,$C$13,$C$13*10)),"")</f>
        <v/>
      </c>
      <c r="H4086" s="43" t="str">
        <f>IF(A4086&lt;&gt;"",IF(Data!$G$9="constant",$C$13,IF(Data!$G$9="squeeze",G4086,F4086)),"")</f>
        <v/>
      </c>
      <c r="I4086" s="38" t="str">
        <f ca="1">IF(ISNUMBER(A4086),NORMINV(RAND(),0,IF(AND(Data!$G$9="squeeze",A4086&lt;Data!$G$11*0.25),$H$32,1)*$C$30*$C$13)*($C$14*$C$12),"")</f>
        <v/>
      </c>
      <c r="J4086" s="42" t="str">
        <f ca="1">IFERROR(IF(Data!$C$6="Real",B4086,I4086+J4085+($C$14*$C$12)*(NORMINV(RAND(),$C$15,CHOOSE($G$13,$C$13,F4086,G4086)))),"")</f>
        <v/>
      </c>
      <c r="K4086" s="88" t="str">
        <f>IF(ISNUMBER(A4086), IF($G$16="fixed",$G$17,MIN(H4086*Data!$C$7*$C$16*0.5,$C$17*Data!$C$7))*$C$12,"")</f>
        <v/>
      </c>
      <c r="L4086" s="42" t="str">
        <f t="shared" ca="1" si="1920"/>
        <v/>
      </c>
      <c r="M4086" s="44" t="str">
        <f t="shared" ca="1" si="1921"/>
        <v/>
      </c>
      <c r="N4086" s="44" t="str">
        <f t="shared" ca="1" si="1922"/>
        <v/>
      </c>
      <c r="O4086" s="108" t="str">
        <f t="shared" si="1906"/>
        <v/>
      </c>
      <c r="P4086" s="102" t="str">
        <f t="shared" si="1907"/>
        <v/>
      </c>
      <c r="Q4086" s="102" t="str">
        <f t="shared" si="1908"/>
        <v/>
      </c>
      <c r="R4086" s="120" t="str">
        <f t="shared" si="1909"/>
        <v/>
      </c>
      <c r="S4086" s="54" t="str">
        <f t="shared" si="1910"/>
        <v/>
      </c>
      <c r="T4086" s="5" t="str">
        <f t="shared" si="1911"/>
        <v/>
      </c>
      <c r="U4086" s="152" t="str">
        <f t="shared" si="1894"/>
        <v/>
      </c>
      <c r="V4086" s="152" t="str">
        <f t="shared" si="1895"/>
        <v/>
      </c>
      <c r="W4086" s="153" t="str">
        <f t="shared" si="1896"/>
        <v/>
      </c>
      <c r="X4086" s="153" t="str">
        <f t="shared" si="1897"/>
        <v/>
      </c>
      <c r="Y4086" s="153" t="str">
        <f t="shared" si="1898"/>
        <v/>
      </c>
      <c r="Z4086" s="153" t="str">
        <f t="shared" si="1899"/>
        <v/>
      </c>
      <c r="AA4086" s="152" t="str">
        <f t="shared" si="1900"/>
        <v/>
      </c>
      <c r="AB4086" s="152" t="str">
        <f t="shared" si="1901"/>
        <v/>
      </c>
      <c r="AC4086" s="154" t="str">
        <f t="shared" si="1912"/>
        <v/>
      </c>
      <c r="AD4086" s="154" t="str">
        <f t="shared" si="1913"/>
        <v/>
      </c>
      <c r="AE4086" s="3" t="str">
        <f t="shared" si="1914"/>
        <v/>
      </c>
      <c r="AF4086" s="3" t="str">
        <f t="shared" si="1915"/>
        <v/>
      </c>
      <c r="AG4086" s="3" t="str">
        <f t="shared" si="1916"/>
        <v/>
      </c>
      <c r="AH4086" s="4" t="str">
        <f t="shared" si="1917"/>
        <v/>
      </c>
      <c r="AI4086" s="75" t="str">
        <f t="shared" si="1918"/>
        <v/>
      </c>
      <c r="AJ4086" s="75" t="str">
        <f t="shared" si="1919"/>
        <v/>
      </c>
    </row>
    <row r="4087" spans="1:36" ht="14.25">
      <c r="A4087" s="41" t="str">
        <f t="shared" si="1902"/>
        <v/>
      </c>
      <c r="B4087" s="150" t="str">
        <f>IF(ISNUMBER(A4087),INDEX('MetaTrader Import'!$H$13:$J$5893,TRUNC(((A4087-$A$39+1)-1)/3)+1,MOD((A4087-$A$39+1)-1,3)+1),"")</f>
        <v/>
      </c>
      <c r="C4087" s="43" t="str">
        <f t="shared" si="1903"/>
        <v/>
      </c>
      <c r="D4087" s="43" t="str">
        <f t="shared" ca="1" si="1893"/>
        <v/>
      </c>
      <c r="E4087" s="43" t="str">
        <f t="shared" si="1904"/>
        <v/>
      </c>
      <c r="F4087" s="43" t="str">
        <f t="shared" si="1905"/>
        <v/>
      </c>
      <c r="G4087" s="43" t="str">
        <f>IF(A4087&lt;&gt;"",IF(A4087&lt;Data!$G$11*0.25,$C$13/$G$32,IF(A4087&gt;Data!$G$11*0.25,$C$13,$C$13*10)),"")</f>
        <v/>
      </c>
      <c r="H4087" s="43" t="str">
        <f>IF(A4087&lt;&gt;"",IF(Data!$G$9="constant",$C$13,IF(Data!$G$9="squeeze",G4087,F4087)),"")</f>
        <v/>
      </c>
      <c r="I4087" s="38" t="str">
        <f ca="1">IF(ISNUMBER(A4087),NORMINV(RAND(),0,IF(AND(Data!$G$9="squeeze",A4087&lt;Data!$G$11*0.25),$H$32,1)*$C$30*$C$13)*($C$14*$C$12),"")</f>
        <v/>
      </c>
      <c r="J4087" s="42" t="str">
        <f ca="1">IFERROR(IF(Data!$C$6="Real",B4087,I4087+J4086+($C$14*$C$12)*(NORMINV(RAND(),$C$15,CHOOSE($G$13,$C$13,F4087,G4087)))),"")</f>
        <v/>
      </c>
      <c r="K4087" s="88" t="str">
        <f>IF(ISNUMBER(A4087), IF($G$16="fixed",$G$17,MIN(H4087*Data!$C$7*$C$16*0.5,$C$17*Data!$C$7))*$C$12,"")</f>
        <v/>
      </c>
      <c r="L4087" s="42" t="str">
        <f t="shared" ca="1" si="1920"/>
        <v/>
      </c>
      <c r="M4087" s="44" t="str">
        <f t="shared" ca="1" si="1921"/>
        <v/>
      </c>
      <c r="N4087" s="44" t="str">
        <f t="shared" ca="1" si="1922"/>
        <v/>
      </c>
      <c r="O4087" s="108" t="str">
        <f t="shared" si="1906"/>
        <v/>
      </c>
      <c r="P4087" s="102" t="str">
        <f t="shared" si="1907"/>
        <v/>
      </c>
      <c r="Q4087" s="102" t="str">
        <f t="shared" si="1908"/>
        <v/>
      </c>
      <c r="R4087" s="120" t="str">
        <f t="shared" si="1909"/>
        <v/>
      </c>
      <c r="S4087" s="54" t="str">
        <f t="shared" si="1910"/>
        <v/>
      </c>
      <c r="T4087" s="5" t="str">
        <f t="shared" si="1911"/>
        <v/>
      </c>
      <c r="U4087" s="152" t="str">
        <f t="shared" si="1894"/>
        <v/>
      </c>
      <c r="V4087" s="152" t="str">
        <f t="shared" si="1895"/>
        <v/>
      </c>
      <c r="W4087" s="153" t="str">
        <f t="shared" si="1896"/>
        <v/>
      </c>
      <c r="X4087" s="153" t="str">
        <f t="shared" si="1897"/>
        <v/>
      </c>
      <c r="Y4087" s="153" t="str">
        <f t="shared" si="1898"/>
        <v/>
      </c>
      <c r="Z4087" s="153" t="str">
        <f t="shared" si="1899"/>
        <v/>
      </c>
      <c r="AA4087" s="152" t="str">
        <f t="shared" si="1900"/>
        <v/>
      </c>
      <c r="AB4087" s="152" t="str">
        <f t="shared" si="1901"/>
        <v/>
      </c>
      <c r="AC4087" s="154" t="str">
        <f t="shared" si="1912"/>
        <v/>
      </c>
      <c r="AD4087" s="154" t="str">
        <f t="shared" si="1913"/>
        <v/>
      </c>
      <c r="AE4087" s="3" t="str">
        <f t="shared" si="1914"/>
        <v/>
      </c>
      <c r="AF4087" s="3" t="str">
        <f t="shared" si="1915"/>
        <v/>
      </c>
      <c r="AG4087" s="3" t="str">
        <f t="shared" si="1916"/>
        <v/>
      </c>
      <c r="AH4087" s="4" t="str">
        <f t="shared" si="1917"/>
        <v/>
      </c>
      <c r="AI4087" s="75" t="str">
        <f t="shared" si="1918"/>
        <v/>
      </c>
      <c r="AJ4087" s="75" t="str">
        <f t="shared" si="1919"/>
        <v/>
      </c>
    </row>
    <row r="4088" spans="1:36" ht="14.25">
      <c r="A4088" s="41" t="str">
        <f t="shared" si="1902"/>
        <v/>
      </c>
      <c r="B4088" s="150" t="str">
        <f>IF(ISNUMBER(A4088),INDEX('MetaTrader Import'!$H$13:$J$5893,TRUNC(((A4088-$A$39+1)-1)/3)+1,MOD((A4088-$A$39+1)-1,3)+1),"")</f>
        <v/>
      </c>
      <c r="C4088" s="43" t="str">
        <f t="shared" si="1903"/>
        <v/>
      </c>
      <c r="D4088" s="43" t="str">
        <f t="shared" ca="1" si="1893"/>
        <v/>
      </c>
      <c r="E4088" s="43" t="str">
        <f t="shared" si="1904"/>
        <v/>
      </c>
      <c r="F4088" s="43" t="str">
        <f t="shared" si="1905"/>
        <v/>
      </c>
      <c r="G4088" s="43" t="str">
        <f>IF(A4088&lt;&gt;"",IF(A4088&lt;Data!$G$11*0.25,$C$13/$G$32,IF(A4088&gt;Data!$G$11*0.25,$C$13,$C$13*10)),"")</f>
        <v/>
      </c>
      <c r="H4088" s="43" t="str">
        <f>IF(A4088&lt;&gt;"",IF(Data!$G$9="constant",$C$13,IF(Data!$G$9="squeeze",G4088,F4088)),"")</f>
        <v/>
      </c>
      <c r="I4088" s="38" t="str">
        <f ca="1">IF(ISNUMBER(A4088),NORMINV(RAND(),0,IF(AND(Data!$G$9="squeeze",A4088&lt;Data!$G$11*0.25),$H$32,1)*$C$30*$C$13)*($C$14*$C$12),"")</f>
        <v/>
      </c>
      <c r="J4088" s="42" t="str">
        <f ca="1">IFERROR(IF(Data!$C$6="Real",B4088,I4088+J4087+($C$14*$C$12)*(NORMINV(RAND(),$C$15,CHOOSE($G$13,$C$13,F4088,G4088)))),"")</f>
        <v/>
      </c>
      <c r="K4088" s="88" t="str">
        <f>IF(ISNUMBER(A4088), IF($G$16="fixed",$G$17,MIN(H4088*Data!$C$7*$C$16*0.5,$C$17*Data!$C$7))*$C$12,"")</f>
        <v/>
      </c>
      <c r="L4088" s="42" t="str">
        <f t="shared" ca="1" si="1920"/>
        <v/>
      </c>
      <c r="M4088" s="44" t="str">
        <f t="shared" ca="1" si="1921"/>
        <v/>
      </c>
      <c r="N4088" s="44" t="str">
        <f t="shared" ca="1" si="1922"/>
        <v/>
      </c>
      <c r="O4088" s="108" t="str">
        <f t="shared" si="1906"/>
        <v/>
      </c>
      <c r="P4088" s="102" t="str">
        <f t="shared" si="1907"/>
        <v/>
      </c>
      <c r="Q4088" s="102" t="str">
        <f t="shared" si="1908"/>
        <v/>
      </c>
      <c r="R4088" s="120" t="str">
        <f t="shared" si="1909"/>
        <v/>
      </c>
      <c r="S4088" s="54" t="str">
        <f t="shared" si="1910"/>
        <v/>
      </c>
      <c r="T4088" s="5" t="str">
        <f t="shared" si="1911"/>
        <v/>
      </c>
      <c r="U4088" s="152" t="str">
        <f t="shared" si="1894"/>
        <v/>
      </c>
      <c r="V4088" s="152" t="str">
        <f t="shared" si="1895"/>
        <v/>
      </c>
      <c r="W4088" s="153" t="str">
        <f t="shared" si="1896"/>
        <v/>
      </c>
      <c r="X4088" s="153" t="str">
        <f t="shared" si="1897"/>
        <v/>
      </c>
      <c r="Y4088" s="153" t="str">
        <f t="shared" si="1898"/>
        <v/>
      </c>
      <c r="Z4088" s="153" t="str">
        <f t="shared" si="1899"/>
        <v/>
      </c>
      <c r="AA4088" s="152" t="str">
        <f t="shared" si="1900"/>
        <v/>
      </c>
      <c r="AB4088" s="152" t="str">
        <f t="shared" si="1901"/>
        <v/>
      </c>
      <c r="AC4088" s="154" t="str">
        <f t="shared" si="1912"/>
        <v/>
      </c>
      <c r="AD4088" s="154" t="str">
        <f t="shared" si="1913"/>
        <v/>
      </c>
      <c r="AE4088" s="3" t="str">
        <f t="shared" si="1914"/>
        <v/>
      </c>
      <c r="AF4088" s="3" t="str">
        <f t="shared" si="1915"/>
        <v/>
      </c>
      <c r="AG4088" s="3" t="str">
        <f t="shared" si="1916"/>
        <v/>
      </c>
      <c r="AH4088" s="4" t="str">
        <f t="shared" si="1917"/>
        <v/>
      </c>
      <c r="AI4088" s="75" t="str">
        <f t="shared" si="1918"/>
        <v/>
      </c>
      <c r="AJ4088" s="75" t="str">
        <f t="shared" si="1919"/>
        <v/>
      </c>
    </row>
    <row r="4089" spans="1:36" ht="14.25">
      <c r="A4089" s="41" t="str">
        <f t="shared" si="1902"/>
        <v/>
      </c>
      <c r="B4089" s="150" t="str">
        <f>IF(ISNUMBER(A4089),INDEX('MetaTrader Import'!$H$13:$J$5893,TRUNC(((A4089-$A$39+1)-1)/3)+1,MOD((A4089-$A$39+1)-1,3)+1),"")</f>
        <v/>
      </c>
      <c r="C4089" s="43" t="str">
        <f t="shared" si="1903"/>
        <v/>
      </c>
      <c r="D4089" s="43" t="str">
        <f t="shared" ca="1" si="1893"/>
        <v/>
      </c>
      <c r="E4089" s="43" t="str">
        <f t="shared" si="1904"/>
        <v/>
      </c>
      <c r="F4089" s="43" t="str">
        <f t="shared" si="1905"/>
        <v/>
      </c>
      <c r="G4089" s="43" t="str">
        <f>IF(A4089&lt;&gt;"",IF(A4089&lt;Data!$G$11*0.25,$C$13/$G$32,IF(A4089&gt;Data!$G$11*0.25,$C$13,$C$13*10)),"")</f>
        <v/>
      </c>
      <c r="H4089" s="43" t="str">
        <f>IF(A4089&lt;&gt;"",IF(Data!$G$9="constant",$C$13,IF(Data!$G$9="squeeze",G4089,F4089)),"")</f>
        <v/>
      </c>
      <c r="I4089" s="38" t="str">
        <f ca="1">IF(ISNUMBER(A4089),NORMINV(RAND(),0,IF(AND(Data!$G$9="squeeze",A4089&lt;Data!$G$11*0.25),$H$32,1)*$C$30*$C$13)*($C$14*$C$12),"")</f>
        <v/>
      </c>
      <c r="J4089" s="42" t="str">
        <f ca="1">IFERROR(IF(Data!$C$6="Real",B4089,I4089+J4088+($C$14*$C$12)*(NORMINV(RAND(),$C$15,CHOOSE($G$13,$C$13,F4089,G4089)))),"")</f>
        <v/>
      </c>
      <c r="K4089" s="88" t="str">
        <f>IF(ISNUMBER(A4089), IF($G$16="fixed",$G$17,MIN(H4089*Data!$C$7*$C$16*0.5,$C$17*Data!$C$7))*$C$12,"")</f>
        <v/>
      </c>
      <c r="L4089" s="42" t="str">
        <f t="shared" ca="1" si="1920"/>
        <v/>
      </c>
      <c r="M4089" s="44" t="str">
        <f t="shared" ca="1" si="1921"/>
        <v/>
      </c>
      <c r="N4089" s="44" t="str">
        <f t="shared" ca="1" si="1922"/>
        <v/>
      </c>
      <c r="O4089" s="108" t="str">
        <f t="shared" si="1906"/>
        <v/>
      </c>
      <c r="P4089" s="102" t="str">
        <f t="shared" si="1907"/>
        <v/>
      </c>
      <c r="Q4089" s="102" t="str">
        <f t="shared" si="1908"/>
        <v/>
      </c>
      <c r="R4089" s="120" t="str">
        <f t="shared" si="1909"/>
        <v/>
      </c>
      <c r="S4089" s="54" t="str">
        <f t="shared" si="1910"/>
        <v/>
      </c>
      <c r="T4089" s="5" t="str">
        <f t="shared" si="1911"/>
        <v/>
      </c>
      <c r="U4089" s="152" t="str">
        <f t="shared" si="1894"/>
        <v/>
      </c>
      <c r="V4089" s="152" t="str">
        <f t="shared" si="1895"/>
        <v/>
      </c>
      <c r="W4089" s="153" t="str">
        <f t="shared" si="1896"/>
        <v/>
      </c>
      <c r="X4089" s="153" t="str">
        <f t="shared" si="1897"/>
        <v/>
      </c>
      <c r="Y4089" s="153" t="str">
        <f t="shared" si="1898"/>
        <v/>
      </c>
      <c r="Z4089" s="153" t="str">
        <f t="shared" si="1899"/>
        <v/>
      </c>
      <c r="AA4089" s="152" t="str">
        <f t="shared" si="1900"/>
        <v/>
      </c>
      <c r="AB4089" s="152" t="str">
        <f t="shared" si="1901"/>
        <v/>
      </c>
      <c r="AC4089" s="154" t="str">
        <f t="shared" si="1912"/>
        <v/>
      </c>
      <c r="AD4089" s="154" t="str">
        <f t="shared" si="1913"/>
        <v/>
      </c>
      <c r="AE4089" s="3" t="str">
        <f t="shared" si="1914"/>
        <v/>
      </c>
      <c r="AF4089" s="3" t="str">
        <f t="shared" si="1915"/>
        <v/>
      </c>
      <c r="AG4089" s="3" t="str">
        <f t="shared" si="1916"/>
        <v/>
      </c>
      <c r="AH4089" s="4" t="str">
        <f t="shared" si="1917"/>
        <v/>
      </c>
      <c r="AI4089" s="75" t="str">
        <f t="shared" si="1918"/>
        <v/>
      </c>
      <c r="AJ4089" s="75" t="str">
        <f t="shared" si="1919"/>
        <v/>
      </c>
    </row>
    <row r="4090" spans="1:36" ht="14.25">
      <c r="A4090" s="41" t="str">
        <f t="shared" si="1902"/>
        <v/>
      </c>
      <c r="B4090" s="150" t="str">
        <f>IF(ISNUMBER(A4090),INDEX('MetaTrader Import'!$H$13:$J$5893,TRUNC(((A4090-$A$39+1)-1)/3)+1,MOD((A4090-$A$39+1)-1,3)+1),"")</f>
        <v/>
      </c>
      <c r="C4090" s="43" t="str">
        <f t="shared" si="1903"/>
        <v/>
      </c>
      <c r="D4090" s="43" t="str">
        <f t="shared" ca="1" si="1893"/>
        <v/>
      </c>
      <c r="E4090" s="43" t="str">
        <f t="shared" si="1904"/>
        <v/>
      </c>
      <c r="F4090" s="43" t="str">
        <f t="shared" si="1905"/>
        <v/>
      </c>
      <c r="G4090" s="43" t="str">
        <f>IF(A4090&lt;&gt;"",IF(A4090&lt;Data!$G$11*0.25,$C$13/$G$32,IF(A4090&gt;Data!$G$11*0.25,$C$13,$C$13*10)),"")</f>
        <v/>
      </c>
      <c r="H4090" s="43" t="str">
        <f>IF(A4090&lt;&gt;"",IF(Data!$G$9="constant",$C$13,IF(Data!$G$9="squeeze",G4090,F4090)),"")</f>
        <v/>
      </c>
      <c r="I4090" s="38" t="str">
        <f ca="1">IF(ISNUMBER(A4090),NORMINV(RAND(),0,IF(AND(Data!$G$9="squeeze",A4090&lt;Data!$G$11*0.25),$H$32,1)*$C$30*$C$13)*($C$14*$C$12),"")</f>
        <v/>
      </c>
      <c r="J4090" s="42" t="str">
        <f ca="1">IFERROR(IF(Data!$C$6="Real",B4090,I4090+J4089+($C$14*$C$12)*(NORMINV(RAND(),$C$15,CHOOSE($G$13,$C$13,F4090,G4090)))),"")</f>
        <v/>
      </c>
      <c r="K4090" s="88" t="str">
        <f>IF(ISNUMBER(A4090), IF($G$16="fixed",$G$17,MIN(H4090*Data!$C$7*$C$16*0.5,$C$17*Data!$C$7))*$C$12,"")</f>
        <v/>
      </c>
      <c r="L4090" s="42" t="str">
        <f t="shared" ca="1" si="1920"/>
        <v/>
      </c>
      <c r="M4090" s="44" t="str">
        <f t="shared" ca="1" si="1921"/>
        <v/>
      </c>
      <c r="N4090" s="44" t="str">
        <f t="shared" ca="1" si="1922"/>
        <v/>
      </c>
      <c r="O4090" s="108" t="str">
        <f t="shared" si="1906"/>
        <v/>
      </c>
      <c r="P4090" s="102" t="str">
        <f t="shared" si="1907"/>
        <v/>
      </c>
      <c r="Q4090" s="102" t="str">
        <f t="shared" si="1908"/>
        <v/>
      </c>
      <c r="R4090" s="120" t="str">
        <f t="shared" si="1909"/>
        <v/>
      </c>
      <c r="S4090" s="54" t="str">
        <f t="shared" si="1910"/>
        <v/>
      </c>
      <c r="T4090" s="5" t="str">
        <f t="shared" si="1911"/>
        <v/>
      </c>
      <c r="U4090" s="152" t="str">
        <f t="shared" si="1894"/>
        <v/>
      </c>
      <c r="V4090" s="152" t="str">
        <f t="shared" si="1895"/>
        <v/>
      </c>
      <c r="W4090" s="153" t="str">
        <f t="shared" si="1896"/>
        <v/>
      </c>
      <c r="X4090" s="153" t="str">
        <f t="shared" si="1897"/>
        <v/>
      </c>
      <c r="Y4090" s="153" t="str">
        <f t="shared" si="1898"/>
        <v/>
      </c>
      <c r="Z4090" s="153" t="str">
        <f t="shared" si="1899"/>
        <v/>
      </c>
      <c r="AA4090" s="152" t="str">
        <f t="shared" si="1900"/>
        <v/>
      </c>
      <c r="AB4090" s="152" t="str">
        <f t="shared" si="1901"/>
        <v/>
      </c>
      <c r="AC4090" s="154" t="str">
        <f t="shared" si="1912"/>
        <v/>
      </c>
      <c r="AD4090" s="154" t="str">
        <f t="shared" si="1913"/>
        <v/>
      </c>
      <c r="AE4090" s="3" t="str">
        <f t="shared" si="1914"/>
        <v/>
      </c>
      <c r="AF4090" s="3" t="str">
        <f t="shared" si="1915"/>
        <v/>
      </c>
      <c r="AG4090" s="3" t="str">
        <f t="shared" si="1916"/>
        <v/>
      </c>
      <c r="AH4090" s="4" t="str">
        <f t="shared" si="1917"/>
        <v/>
      </c>
      <c r="AI4090" s="75" t="str">
        <f t="shared" si="1918"/>
        <v/>
      </c>
      <c r="AJ4090" s="75" t="str">
        <f t="shared" si="1919"/>
        <v/>
      </c>
    </row>
    <row r="4091" spans="1:36" ht="14.25">
      <c r="A4091" s="41" t="str">
        <f t="shared" si="1902"/>
        <v/>
      </c>
      <c r="B4091" s="150" t="str">
        <f>IF(ISNUMBER(A4091),INDEX('MetaTrader Import'!$H$13:$J$5893,TRUNC(((A4091-$A$39+1)-1)/3)+1,MOD((A4091-$A$39+1)-1,3)+1),"")</f>
        <v/>
      </c>
      <c r="C4091" s="43" t="str">
        <f t="shared" si="1903"/>
        <v/>
      </c>
      <c r="D4091" s="43" t="str">
        <f t="shared" ca="1" si="1893"/>
        <v/>
      </c>
      <c r="E4091" s="43" t="str">
        <f t="shared" si="1904"/>
        <v/>
      </c>
      <c r="F4091" s="43" t="str">
        <f t="shared" si="1905"/>
        <v/>
      </c>
      <c r="G4091" s="43" t="str">
        <f>IF(A4091&lt;&gt;"",IF(A4091&lt;Data!$G$11*0.25,$C$13/$G$32,IF(A4091&gt;Data!$G$11*0.25,$C$13,$C$13*10)),"")</f>
        <v/>
      </c>
      <c r="H4091" s="43" t="str">
        <f>IF(A4091&lt;&gt;"",IF(Data!$G$9="constant",$C$13,IF(Data!$G$9="squeeze",G4091,F4091)),"")</f>
        <v/>
      </c>
      <c r="I4091" s="38" t="str">
        <f ca="1">IF(ISNUMBER(A4091),NORMINV(RAND(),0,IF(AND(Data!$G$9="squeeze",A4091&lt;Data!$G$11*0.25),$H$32,1)*$C$30*$C$13)*($C$14*$C$12),"")</f>
        <v/>
      </c>
      <c r="J4091" s="42" t="str">
        <f ca="1">IFERROR(IF(Data!$C$6="Real",B4091,I4091+J4090+($C$14*$C$12)*(NORMINV(RAND(),$C$15,CHOOSE($G$13,$C$13,F4091,G4091)))),"")</f>
        <v/>
      </c>
      <c r="K4091" s="88" t="str">
        <f>IF(ISNUMBER(A4091), IF($G$16="fixed",$G$17,MIN(H4091*Data!$C$7*$C$16*0.5,$C$17*Data!$C$7))*$C$12,"")</f>
        <v/>
      </c>
      <c r="L4091" s="42" t="str">
        <f t="shared" ca="1" si="1920"/>
        <v/>
      </c>
      <c r="M4091" s="44" t="str">
        <f t="shared" ca="1" si="1921"/>
        <v/>
      </c>
      <c r="N4091" s="44" t="str">
        <f t="shared" ca="1" si="1922"/>
        <v/>
      </c>
      <c r="O4091" s="108" t="str">
        <f t="shared" si="1906"/>
        <v/>
      </c>
      <c r="P4091" s="102" t="str">
        <f t="shared" si="1907"/>
        <v/>
      </c>
      <c r="Q4091" s="102" t="str">
        <f t="shared" si="1908"/>
        <v/>
      </c>
      <c r="R4091" s="120" t="str">
        <f t="shared" si="1909"/>
        <v/>
      </c>
      <c r="S4091" s="54" t="str">
        <f t="shared" si="1910"/>
        <v/>
      </c>
      <c r="T4091" s="5" t="str">
        <f t="shared" si="1911"/>
        <v/>
      </c>
      <c r="U4091" s="152" t="str">
        <f t="shared" si="1894"/>
        <v/>
      </c>
      <c r="V4091" s="152" t="str">
        <f t="shared" si="1895"/>
        <v/>
      </c>
      <c r="W4091" s="153" t="str">
        <f t="shared" si="1896"/>
        <v/>
      </c>
      <c r="X4091" s="153" t="str">
        <f t="shared" si="1897"/>
        <v/>
      </c>
      <c r="Y4091" s="153" t="str">
        <f t="shared" si="1898"/>
        <v/>
      </c>
      <c r="Z4091" s="153" t="str">
        <f t="shared" si="1899"/>
        <v/>
      </c>
      <c r="AA4091" s="152" t="str">
        <f t="shared" si="1900"/>
        <v/>
      </c>
      <c r="AB4091" s="152" t="str">
        <f t="shared" si="1901"/>
        <v/>
      </c>
      <c r="AC4091" s="154" t="str">
        <f t="shared" si="1912"/>
        <v/>
      </c>
      <c r="AD4091" s="154" t="str">
        <f t="shared" si="1913"/>
        <v/>
      </c>
      <c r="AE4091" s="3" t="str">
        <f t="shared" si="1914"/>
        <v/>
      </c>
      <c r="AF4091" s="3" t="str">
        <f t="shared" si="1915"/>
        <v/>
      </c>
      <c r="AG4091" s="3" t="str">
        <f t="shared" si="1916"/>
        <v/>
      </c>
      <c r="AH4091" s="4" t="str">
        <f t="shared" si="1917"/>
        <v/>
      </c>
      <c r="AI4091" s="75" t="str">
        <f t="shared" si="1918"/>
        <v/>
      </c>
      <c r="AJ4091" s="75" t="str">
        <f t="shared" si="1919"/>
        <v/>
      </c>
    </row>
    <row r="4092" spans="1:36" ht="14.25">
      <c r="A4092" s="41" t="str">
        <f t="shared" si="1902"/>
        <v/>
      </c>
      <c r="B4092" s="150" t="str">
        <f>IF(ISNUMBER(A4092),INDEX('MetaTrader Import'!$H$13:$J$5893,TRUNC(((A4092-$A$39+1)-1)/3)+1,MOD((A4092-$A$39+1)-1,3)+1),"")</f>
        <v/>
      </c>
      <c r="C4092" s="43" t="str">
        <f t="shared" si="1903"/>
        <v/>
      </c>
      <c r="D4092" s="43" t="str">
        <f t="shared" ca="1" si="1893"/>
        <v/>
      </c>
      <c r="E4092" s="43" t="str">
        <f t="shared" si="1904"/>
        <v/>
      </c>
      <c r="F4092" s="43" t="str">
        <f t="shared" si="1905"/>
        <v/>
      </c>
      <c r="G4092" s="43" t="str">
        <f>IF(A4092&lt;&gt;"",IF(A4092&lt;Data!$G$11*0.25,$C$13/$G$32,IF(A4092&gt;Data!$G$11*0.25,$C$13,$C$13*10)),"")</f>
        <v/>
      </c>
      <c r="H4092" s="43" t="str">
        <f>IF(A4092&lt;&gt;"",IF(Data!$G$9="constant",$C$13,IF(Data!$G$9="squeeze",G4092,F4092)),"")</f>
        <v/>
      </c>
      <c r="I4092" s="38" t="str">
        <f ca="1">IF(ISNUMBER(A4092),NORMINV(RAND(),0,IF(AND(Data!$G$9="squeeze",A4092&lt;Data!$G$11*0.25),$H$32,1)*$C$30*$C$13)*($C$14*$C$12),"")</f>
        <v/>
      </c>
      <c r="J4092" s="42" t="str">
        <f ca="1">IFERROR(IF(Data!$C$6="Real",B4092,I4092+J4091+($C$14*$C$12)*(NORMINV(RAND(),$C$15,CHOOSE($G$13,$C$13,F4092,G4092)))),"")</f>
        <v/>
      </c>
      <c r="K4092" s="88" t="str">
        <f>IF(ISNUMBER(A4092), IF($G$16="fixed",$G$17,MIN(H4092*Data!$C$7*$C$16*0.5,$C$17*Data!$C$7))*$C$12,"")</f>
        <v/>
      </c>
      <c r="L4092" s="42" t="str">
        <f t="shared" ca="1" si="1920"/>
        <v/>
      </c>
      <c r="M4092" s="44" t="str">
        <f t="shared" ca="1" si="1921"/>
        <v/>
      </c>
      <c r="N4092" s="44" t="str">
        <f t="shared" ca="1" si="1922"/>
        <v/>
      </c>
      <c r="O4092" s="108" t="str">
        <f t="shared" si="1906"/>
        <v/>
      </c>
      <c r="P4092" s="102" t="str">
        <f t="shared" si="1907"/>
        <v/>
      </c>
      <c r="Q4092" s="102" t="str">
        <f t="shared" si="1908"/>
        <v/>
      </c>
      <c r="R4092" s="120" t="str">
        <f t="shared" si="1909"/>
        <v/>
      </c>
      <c r="S4092" s="54" t="str">
        <f t="shared" si="1910"/>
        <v/>
      </c>
      <c r="T4092" s="5" t="str">
        <f t="shared" si="1911"/>
        <v/>
      </c>
      <c r="U4092" s="152" t="str">
        <f t="shared" si="1894"/>
        <v/>
      </c>
      <c r="V4092" s="152" t="str">
        <f t="shared" si="1895"/>
        <v/>
      </c>
      <c r="W4092" s="153" t="str">
        <f t="shared" si="1896"/>
        <v/>
      </c>
      <c r="X4092" s="153" t="str">
        <f t="shared" si="1897"/>
        <v/>
      </c>
      <c r="Y4092" s="153" t="str">
        <f t="shared" si="1898"/>
        <v/>
      </c>
      <c r="Z4092" s="153" t="str">
        <f t="shared" si="1899"/>
        <v/>
      </c>
      <c r="AA4092" s="152" t="str">
        <f t="shared" si="1900"/>
        <v/>
      </c>
      <c r="AB4092" s="152" t="str">
        <f t="shared" si="1901"/>
        <v/>
      </c>
      <c r="AC4092" s="154" t="str">
        <f t="shared" si="1912"/>
        <v/>
      </c>
      <c r="AD4092" s="154" t="str">
        <f t="shared" si="1913"/>
        <v/>
      </c>
      <c r="AE4092" s="3" t="str">
        <f t="shared" si="1914"/>
        <v/>
      </c>
      <c r="AF4092" s="3" t="str">
        <f t="shared" si="1915"/>
        <v/>
      </c>
      <c r="AG4092" s="3" t="str">
        <f t="shared" si="1916"/>
        <v/>
      </c>
      <c r="AH4092" s="4" t="str">
        <f t="shared" si="1917"/>
        <v/>
      </c>
      <c r="AI4092" s="75" t="str">
        <f t="shared" si="1918"/>
        <v/>
      </c>
      <c r="AJ4092" s="75" t="str">
        <f t="shared" si="1919"/>
        <v/>
      </c>
    </row>
    <row r="4093" spans="1:36" ht="14.25">
      <c r="A4093" s="41" t="str">
        <f t="shared" si="1902"/>
        <v/>
      </c>
      <c r="B4093" s="150" t="str">
        <f>IF(ISNUMBER(A4093),INDEX('MetaTrader Import'!$H$13:$J$5893,TRUNC(((A4093-$A$39+1)-1)/3)+1,MOD((A4093-$A$39+1)-1,3)+1),"")</f>
        <v/>
      </c>
      <c r="C4093" s="43" t="str">
        <f t="shared" si="1903"/>
        <v/>
      </c>
      <c r="D4093" s="43" t="str">
        <f t="shared" ca="1" si="1893"/>
        <v/>
      </c>
      <c r="E4093" s="43" t="str">
        <f t="shared" si="1904"/>
        <v/>
      </c>
      <c r="F4093" s="43" t="str">
        <f t="shared" si="1905"/>
        <v/>
      </c>
      <c r="G4093" s="43" t="str">
        <f>IF(A4093&lt;&gt;"",IF(A4093&lt;Data!$G$11*0.25,$C$13/$G$32,IF(A4093&gt;Data!$G$11*0.25,$C$13,$C$13*10)),"")</f>
        <v/>
      </c>
      <c r="H4093" s="43" t="str">
        <f>IF(A4093&lt;&gt;"",IF(Data!$G$9="constant",$C$13,IF(Data!$G$9="squeeze",G4093,F4093)),"")</f>
        <v/>
      </c>
      <c r="I4093" s="38" t="str">
        <f ca="1">IF(ISNUMBER(A4093),NORMINV(RAND(),0,IF(AND(Data!$G$9="squeeze",A4093&lt;Data!$G$11*0.25),$H$32,1)*$C$30*$C$13)*($C$14*$C$12),"")</f>
        <v/>
      </c>
      <c r="J4093" s="42" t="str">
        <f ca="1">IFERROR(IF(Data!$C$6="Real",B4093,I4093+J4092+($C$14*$C$12)*(NORMINV(RAND(),$C$15,CHOOSE($G$13,$C$13,F4093,G4093)))),"")</f>
        <v/>
      </c>
      <c r="K4093" s="88" t="str">
        <f>IF(ISNUMBER(A4093), IF($G$16="fixed",$G$17,MIN(H4093*Data!$C$7*$C$16*0.5,$C$17*Data!$C$7))*$C$12,"")</f>
        <v/>
      </c>
      <c r="L4093" s="42" t="str">
        <f t="shared" ca="1" si="1920"/>
        <v/>
      </c>
      <c r="M4093" s="44" t="str">
        <f t="shared" ca="1" si="1921"/>
        <v/>
      </c>
      <c r="N4093" s="44" t="str">
        <f t="shared" ca="1" si="1922"/>
        <v/>
      </c>
      <c r="O4093" s="108" t="str">
        <f t="shared" si="1906"/>
        <v/>
      </c>
      <c r="P4093" s="102" t="str">
        <f t="shared" si="1907"/>
        <v/>
      </c>
      <c r="Q4093" s="102" t="str">
        <f t="shared" si="1908"/>
        <v/>
      </c>
      <c r="R4093" s="120" t="str">
        <f t="shared" si="1909"/>
        <v/>
      </c>
      <c r="S4093" s="54" t="str">
        <f t="shared" si="1910"/>
        <v/>
      </c>
      <c r="T4093" s="5" t="str">
        <f t="shared" si="1911"/>
        <v/>
      </c>
      <c r="U4093" s="152" t="str">
        <f t="shared" si="1894"/>
        <v/>
      </c>
      <c r="V4093" s="152" t="str">
        <f t="shared" si="1895"/>
        <v/>
      </c>
      <c r="W4093" s="153" t="str">
        <f t="shared" si="1896"/>
        <v/>
      </c>
      <c r="X4093" s="153" t="str">
        <f t="shared" si="1897"/>
        <v/>
      </c>
      <c r="Y4093" s="153" t="str">
        <f t="shared" si="1898"/>
        <v/>
      </c>
      <c r="Z4093" s="153" t="str">
        <f t="shared" si="1899"/>
        <v/>
      </c>
      <c r="AA4093" s="152" t="str">
        <f t="shared" si="1900"/>
        <v/>
      </c>
      <c r="AB4093" s="152" t="str">
        <f t="shared" si="1901"/>
        <v/>
      </c>
      <c r="AC4093" s="154" t="str">
        <f t="shared" si="1912"/>
        <v/>
      </c>
      <c r="AD4093" s="154" t="str">
        <f t="shared" si="1913"/>
        <v/>
      </c>
      <c r="AE4093" s="3" t="str">
        <f t="shared" si="1914"/>
        <v/>
      </c>
      <c r="AF4093" s="3" t="str">
        <f t="shared" si="1915"/>
        <v/>
      </c>
      <c r="AG4093" s="3" t="str">
        <f t="shared" si="1916"/>
        <v/>
      </c>
      <c r="AH4093" s="4" t="str">
        <f t="shared" si="1917"/>
        <v/>
      </c>
      <c r="AI4093" s="75" t="str">
        <f t="shared" si="1918"/>
        <v/>
      </c>
      <c r="AJ4093" s="75" t="str">
        <f t="shared" si="1919"/>
        <v/>
      </c>
    </row>
    <row r="4094" spans="1:36" ht="14.25">
      <c r="A4094" s="41" t="str">
        <f t="shared" si="1902"/>
        <v/>
      </c>
      <c r="B4094" s="150" t="str">
        <f>IF(ISNUMBER(A4094),INDEX('MetaTrader Import'!$H$13:$J$5893,TRUNC(((A4094-$A$39+1)-1)/3)+1,MOD((A4094-$A$39+1)-1,3)+1),"")</f>
        <v/>
      </c>
      <c r="C4094" s="43" t="str">
        <f t="shared" si="1903"/>
        <v/>
      </c>
      <c r="D4094" s="43" t="str">
        <f t="shared" ca="1" si="1893"/>
        <v/>
      </c>
      <c r="E4094" s="43" t="str">
        <f t="shared" si="1904"/>
        <v/>
      </c>
      <c r="F4094" s="43" t="str">
        <f t="shared" si="1905"/>
        <v/>
      </c>
      <c r="G4094" s="43" t="str">
        <f>IF(A4094&lt;&gt;"",IF(A4094&lt;Data!$G$11*0.25,$C$13/$G$32,IF(A4094&gt;Data!$G$11*0.25,$C$13,$C$13*10)),"")</f>
        <v/>
      </c>
      <c r="H4094" s="43" t="str">
        <f>IF(A4094&lt;&gt;"",IF(Data!$G$9="constant",$C$13,IF(Data!$G$9="squeeze",G4094,F4094)),"")</f>
        <v/>
      </c>
      <c r="I4094" s="38" t="str">
        <f ca="1">IF(ISNUMBER(A4094),NORMINV(RAND(),0,IF(AND(Data!$G$9="squeeze",A4094&lt;Data!$G$11*0.25),$H$32,1)*$C$30*$C$13)*($C$14*$C$12),"")</f>
        <v/>
      </c>
      <c r="J4094" s="42" t="str">
        <f ca="1">IFERROR(IF(Data!$C$6="Real",B4094,I4094+J4093+($C$14*$C$12)*(NORMINV(RAND(),$C$15,CHOOSE($G$13,$C$13,F4094,G4094)))),"")</f>
        <v/>
      </c>
      <c r="K4094" s="88" t="str">
        <f>IF(ISNUMBER(A4094), IF($G$16="fixed",$G$17,MIN(H4094*Data!$C$7*$C$16*0.5,$C$17*Data!$C$7))*$C$12,"")</f>
        <v/>
      </c>
      <c r="L4094" s="42" t="str">
        <f t="shared" ca="1" si="1920"/>
        <v/>
      </c>
      <c r="M4094" s="44" t="str">
        <f t="shared" ca="1" si="1921"/>
        <v/>
      </c>
      <c r="N4094" s="44" t="str">
        <f t="shared" ca="1" si="1922"/>
        <v/>
      </c>
      <c r="O4094" s="108" t="str">
        <f t="shared" si="1906"/>
        <v/>
      </c>
      <c r="P4094" s="102" t="str">
        <f t="shared" si="1907"/>
        <v/>
      </c>
      <c r="Q4094" s="102" t="str">
        <f t="shared" si="1908"/>
        <v/>
      </c>
      <c r="R4094" s="120" t="str">
        <f t="shared" si="1909"/>
        <v/>
      </c>
      <c r="S4094" s="54" t="str">
        <f t="shared" si="1910"/>
        <v/>
      </c>
      <c r="T4094" s="5" t="str">
        <f t="shared" si="1911"/>
        <v/>
      </c>
      <c r="U4094" s="152" t="str">
        <f t="shared" si="1894"/>
        <v/>
      </c>
      <c r="V4094" s="152" t="str">
        <f t="shared" si="1895"/>
        <v/>
      </c>
      <c r="W4094" s="153" t="str">
        <f t="shared" si="1896"/>
        <v/>
      </c>
      <c r="X4094" s="153" t="str">
        <f t="shared" si="1897"/>
        <v/>
      </c>
      <c r="Y4094" s="153" t="str">
        <f t="shared" si="1898"/>
        <v/>
      </c>
      <c r="Z4094" s="153" t="str">
        <f t="shared" si="1899"/>
        <v/>
      </c>
      <c r="AA4094" s="152" t="str">
        <f t="shared" si="1900"/>
        <v/>
      </c>
      <c r="AB4094" s="152" t="str">
        <f t="shared" si="1901"/>
        <v/>
      </c>
      <c r="AC4094" s="154" t="str">
        <f t="shared" si="1912"/>
        <v/>
      </c>
      <c r="AD4094" s="154" t="str">
        <f t="shared" si="1913"/>
        <v/>
      </c>
      <c r="AE4094" s="3" t="str">
        <f t="shared" si="1914"/>
        <v/>
      </c>
      <c r="AF4094" s="3" t="str">
        <f t="shared" si="1915"/>
        <v/>
      </c>
      <c r="AG4094" s="3" t="str">
        <f t="shared" si="1916"/>
        <v/>
      </c>
      <c r="AH4094" s="4" t="str">
        <f t="shared" si="1917"/>
        <v/>
      </c>
      <c r="AI4094" s="75" t="str">
        <f t="shared" si="1918"/>
        <v/>
      </c>
      <c r="AJ4094" s="75" t="str">
        <f t="shared" si="1919"/>
        <v/>
      </c>
    </row>
    <row r="4095" spans="1:36" ht="14.25">
      <c r="A4095" s="41" t="str">
        <f t="shared" si="1902"/>
        <v/>
      </c>
      <c r="B4095" s="150" t="str">
        <f>IF(ISNUMBER(A4095),INDEX('MetaTrader Import'!$H$13:$J$5893,TRUNC(((A4095-$A$39+1)-1)/3)+1,MOD((A4095-$A$39+1)-1,3)+1),"")</f>
        <v/>
      </c>
      <c r="C4095" s="43" t="str">
        <f t="shared" si="1903"/>
        <v/>
      </c>
      <c r="D4095" s="43" t="str">
        <f t="shared" ca="1" si="1893"/>
        <v/>
      </c>
      <c r="E4095" s="43" t="str">
        <f t="shared" si="1904"/>
        <v/>
      </c>
      <c r="F4095" s="43" t="str">
        <f t="shared" si="1905"/>
        <v/>
      </c>
      <c r="G4095" s="43" t="str">
        <f>IF(A4095&lt;&gt;"",IF(A4095&lt;Data!$G$11*0.25,$C$13/$G$32,IF(A4095&gt;Data!$G$11*0.25,$C$13,$C$13*10)),"")</f>
        <v/>
      </c>
      <c r="H4095" s="43" t="str">
        <f>IF(A4095&lt;&gt;"",IF(Data!$G$9="constant",$C$13,IF(Data!$G$9="squeeze",G4095,F4095)),"")</f>
        <v/>
      </c>
      <c r="I4095" s="38" t="str">
        <f ca="1">IF(ISNUMBER(A4095),NORMINV(RAND(),0,IF(AND(Data!$G$9="squeeze",A4095&lt;Data!$G$11*0.25),$H$32,1)*$C$30*$C$13)*($C$14*$C$12),"")</f>
        <v/>
      </c>
      <c r="J4095" s="42" t="str">
        <f ca="1">IFERROR(IF(Data!$C$6="Real",B4095,I4095+J4094+($C$14*$C$12)*(NORMINV(RAND(),$C$15,CHOOSE($G$13,$C$13,F4095,G4095)))),"")</f>
        <v/>
      </c>
      <c r="K4095" s="88" t="str">
        <f>IF(ISNUMBER(A4095), IF($G$16="fixed",$G$17,MIN(H4095*Data!$C$7*$C$16*0.5,$C$17*Data!$C$7))*$C$12,"")</f>
        <v/>
      </c>
      <c r="L4095" s="42" t="str">
        <f t="shared" ca="1" si="1920"/>
        <v/>
      </c>
      <c r="M4095" s="44" t="str">
        <f t="shared" ca="1" si="1921"/>
        <v/>
      </c>
      <c r="N4095" s="44" t="str">
        <f t="shared" ca="1" si="1922"/>
        <v/>
      </c>
      <c r="O4095" s="108" t="str">
        <f t="shared" si="1906"/>
        <v/>
      </c>
      <c r="P4095" s="102" t="str">
        <f t="shared" si="1907"/>
        <v/>
      </c>
      <c r="Q4095" s="102" t="str">
        <f t="shared" si="1908"/>
        <v/>
      </c>
      <c r="R4095" s="120" t="str">
        <f t="shared" si="1909"/>
        <v/>
      </c>
      <c r="S4095" s="54" t="str">
        <f t="shared" si="1910"/>
        <v/>
      </c>
      <c r="T4095" s="5" t="str">
        <f t="shared" si="1911"/>
        <v/>
      </c>
      <c r="U4095" s="152" t="str">
        <f t="shared" si="1894"/>
        <v/>
      </c>
      <c r="V4095" s="152" t="str">
        <f t="shared" si="1895"/>
        <v/>
      </c>
      <c r="W4095" s="153" t="str">
        <f t="shared" si="1896"/>
        <v/>
      </c>
      <c r="X4095" s="153" t="str">
        <f t="shared" si="1897"/>
        <v/>
      </c>
      <c r="Y4095" s="153" t="str">
        <f t="shared" si="1898"/>
        <v/>
      </c>
      <c r="Z4095" s="153" t="str">
        <f t="shared" si="1899"/>
        <v/>
      </c>
      <c r="AA4095" s="152" t="str">
        <f t="shared" si="1900"/>
        <v/>
      </c>
      <c r="AB4095" s="152" t="str">
        <f t="shared" si="1901"/>
        <v/>
      </c>
      <c r="AC4095" s="154" t="str">
        <f t="shared" si="1912"/>
        <v/>
      </c>
      <c r="AD4095" s="154" t="str">
        <f t="shared" si="1913"/>
        <v/>
      </c>
      <c r="AE4095" s="3" t="str">
        <f t="shared" si="1914"/>
        <v/>
      </c>
      <c r="AF4095" s="3" t="str">
        <f t="shared" si="1915"/>
        <v/>
      </c>
      <c r="AG4095" s="3" t="str">
        <f t="shared" si="1916"/>
        <v/>
      </c>
      <c r="AH4095" s="4" t="str">
        <f t="shared" si="1917"/>
        <v/>
      </c>
      <c r="AI4095" s="75" t="str">
        <f t="shared" si="1918"/>
        <v/>
      </c>
      <c r="AJ4095" s="75" t="str">
        <f t="shared" si="1919"/>
        <v/>
      </c>
    </row>
    <row r="4096" spans="1:36" ht="14.25">
      <c r="A4096" s="41" t="str">
        <f t="shared" si="1902"/>
        <v/>
      </c>
      <c r="B4096" s="150" t="str">
        <f>IF(ISNUMBER(A4096),INDEX('MetaTrader Import'!$H$13:$J$5893,TRUNC(((A4096-$A$39+1)-1)/3)+1,MOD((A4096-$A$39+1)-1,3)+1),"")</f>
        <v/>
      </c>
      <c r="C4096" s="43" t="str">
        <f t="shared" si="1903"/>
        <v/>
      </c>
      <c r="D4096" s="43" t="str">
        <f t="shared" ca="1" si="1893"/>
        <v/>
      </c>
      <c r="E4096" s="43" t="str">
        <f t="shared" si="1904"/>
        <v/>
      </c>
      <c r="F4096" s="43" t="str">
        <f t="shared" si="1905"/>
        <v/>
      </c>
      <c r="G4096" s="43" t="str">
        <f>IF(A4096&lt;&gt;"",IF(A4096&lt;Data!$G$11*0.25,$C$13/$G$32,IF(A4096&gt;Data!$G$11*0.25,$C$13,$C$13*10)),"")</f>
        <v/>
      </c>
      <c r="H4096" s="43" t="str">
        <f>IF(A4096&lt;&gt;"",IF(Data!$G$9="constant",$C$13,IF(Data!$G$9="squeeze",G4096,F4096)),"")</f>
        <v/>
      </c>
      <c r="I4096" s="38" t="str">
        <f ca="1">IF(ISNUMBER(A4096),NORMINV(RAND(),0,IF(AND(Data!$G$9="squeeze",A4096&lt;Data!$G$11*0.25),$H$32,1)*$C$30*$C$13)*($C$14*$C$12),"")</f>
        <v/>
      </c>
      <c r="J4096" s="42" t="str">
        <f ca="1">IFERROR(IF(Data!$C$6="Real",B4096,I4096+J4095+($C$14*$C$12)*(NORMINV(RAND(),$C$15,CHOOSE($G$13,$C$13,F4096,G4096)))),"")</f>
        <v/>
      </c>
      <c r="K4096" s="88" t="str">
        <f>IF(ISNUMBER(A4096), IF($G$16="fixed",$G$17,MIN(H4096*Data!$C$7*$C$16*0.5,$C$17*Data!$C$7))*$C$12,"")</f>
        <v/>
      </c>
      <c r="L4096" s="42" t="str">
        <f t="shared" ca="1" si="1920"/>
        <v/>
      </c>
      <c r="M4096" s="44" t="str">
        <f t="shared" ca="1" si="1921"/>
        <v/>
      </c>
      <c r="N4096" s="44" t="str">
        <f t="shared" ca="1" si="1922"/>
        <v/>
      </c>
      <c r="O4096" s="108" t="str">
        <f t="shared" si="1906"/>
        <v/>
      </c>
      <c r="P4096" s="102" t="str">
        <f t="shared" si="1907"/>
        <v/>
      </c>
      <c r="Q4096" s="102" t="str">
        <f t="shared" si="1908"/>
        <v/>
      </c>
      <c r="R4096" s="120" t="str">
        <f t="shared" si="1909"/>
        <v/>
      </c>
      <c r="S4096" s="54" t="str">
        <f t="shared" si="1910"/>
        <v/>
      </c>
      <c r="T4096" s="5" t="str">
        <f t="shared" si="1911"/>
        <v/>
      </c>
      <c r="U4096" s="152" t="str">
        <f t="shared" si="1894"/>
        <v/>
      </c>
      <c r="V4096" s="152" t="str">
        <f t="shared" si="1895"/>
        <v/>
      </c>
      <c r="W4096" s="153" t="str">
        <f t="shared" si="1896"/>
        <v/>
      </c>
      <c r="X4096" s="153" t="str">
        <f t="shared" si="1897"/>
        <v/>
      </c>
      <c r="Y4096" s="153" t="str">
        <f t="shared" si="1898"/>
        <v/>
      </c>
      <c r="Z4096" s="153" t="str">
        <f t="shared" si="1899"/>
        <v/>
      </c>
      <c r="AA4096" s="152" t="str">
        <f t="shared" si="1900"/>
        <v/>
      </c>
      <c r="AB4096" s="152" t="str">
        <f t="shared" si="1901"/>
        <v/>
      </c>
      <c r="AC4096" s="154" t="str">
        <f t="shared" si="1912"/>
        <v/>
      </c>
      <c r="AD4096" s="154" t="str">
        <f t="shared" si="1913"/>
        <v/>
      </c>
      <c r="AE4096" s="3" t="str">
        <f t="shared" si="1914"/>
        <v/>
      </c>
      <c r="AF4096" s="3" t="str">
        <f t="shared" si="1915"/>
        <v/>
      </c>
      <c r="AG4096" s="3" t="str">
        <f t="shared" si="1916"/>
        <v/>
      </c>
      <c r="AH4096" s="4" t="str">
        <f t="shared" si="1917"/>
        <v/>
      </c>
      <c r="AI4096" s="75" t="str">
        <f t="shared" si="1918"/>
        <v/>
      </c>
      <c r="AJ4096" s="75" t="str">
        <f t="shared" si="1919"/>
        <v/>
      </c>
    </row>
    <row r="4097" spans="1:36" ht="14.25">
      <c r="A4097" s="41" t="str">
        <f t="shared" si="1902"/>
        <v/>
      </c>
      <c r="B4097" s="150" t="str">
        <f>IF(ISNUMBER(A4097),INDEX('MetaTrader Import'!$H$13:$J$5893,TRUNC(((A4097-$A$39+1)-1)/3)+1,MOD((A4097-$A$39+1)-1,3)+1),"")</f>
        <v/>
      </c>
      <c r="C4097" s="43" t="str">
        <f t="shared" si="1903"/>
        <v/>
      </c>
      <c r="D4097" s="43" t="str">
        <f t="shared" ca="1" si="1893"/>
        <v/>
      </c>
      <c r="E4097" s="43" t="str">
        <f t="shared" si="1904"/>
        <v/>
      </c>
      <c r="F4097" s="43" t="str">
        <f t="shared" si="1905"/>
        <v/>
      </c>
      <c r="G4097" s="43" t="str">
        <f>IF(A4097&lt;&gt;"",IF(A4097&lt;Data!$G$11*0.25,$C$13/$G$32,IF(A4097&gt;Data!$G$11*0.25,$C$13,$C$13*10)),"")</f>
        <v/>
      </c>
      <c r="H4097" s="43" t="str">
        <f>IF(A4097&lt;&gt;"",IF(Data!$G$9="constant",$C$13,IF(Data!$G$9="squeeze",G4097,F4097)),"")</f>
        <v/>
      </c>
      <c r="I4097" s="38" t="str">
        <f ca="1">IF(ISNUMBER(A4097),NORMINV(RAND(),0,IF(AND(Data!$G$9="squeeze",A4097&lt;Data!$G$11*0.25),$H$32,1)*$C$30*$C$13)*($C$14*$C$12),"")</f>
        <v/>
      </c>
      <c r="J4097" s="42" t="str">
        <f ca="1">IFERROR(IF(Data!$C$6="Real",B4097,I4097+J4096+($C$14*$C$12)*(NORMINV(RAND(),$C$15,CHOOSE($G$13,$C$13,F4097,G4097)))),"")</f>
        <v/>
      </c>
      <c r="K4097" s="88" t="str">
        <f>IF(ISNUMBER(A4097), IF($G$16="fixed",$G$17,MIN(H4097*Data!$C$7*$C$16*0.5,$C$17*Data!$C$7))*$C$12,"")</f>
        <v/>
      </c>
      <c r="L4097" s="42" t="str">
        <f t="shared" ca="1" si="1920"/>
        <v/>
      </c>
      <c r="M4097" s="44" t="str">
        <f t="shared" ca="1" si="1921"/>
        <v/>
      </c>
      <c r="N4097" s="44" t="str">
        <f t="shared" ca="1" si="1922"/>
        <v/>
      </c>
      <c r="O4097" s="108" t="str">
        <f t="shared" si="1906"/>
        <v/>
      </c>
      <c r="P4097" s="102" t="str">
        <f t="shared" si="1907"/>
        <v/>
      </c>
      <c r="Q4097" s="102" t="str">
        <f t="shared" si="1908"/>
        <v/>
      </c>
      <c r="R4097" s="120" t="str">
        <f t="shared" si="1909"/>
        <v/>
      </c>
      <c r="S4097" s="54" t="str">
        <f t="shared" si="1910"/>
        <v/>
      </c>
      <c r="T4097" s="5" t="str">
        <f t="shared" si="1911"/>
        <v/>
      </c>
      <c r="U4097" s="152" t="str">
        <f t="shared" si="1894"/>
        <v/>
      </c>
      <c r="V4097" s="152" t="str">
        <f t="shared" si="1895"/>
        <v/>
      </c>
      <c r="W4097" s="153" t="str">
        <f t="shared" si="1896"/>
        <v/>
      </c>
      <c r="X4097" s="153" t="str">
        <f t="shared" si="1897"/>
        <v/>
      </c>
      <c r="Y4097" s="153" t="str">
        <f t="shared" si="1898"/>
        <v/>
      </c>
      <c r="Z4097" s="153" t="str">
        <f t="shared" si="1899"/>
        <v/>
      </c>
      <c r="AA4097" s="152" t="str">
        <f t="shared" si="1900"/>
        <v/>
      </c>
      <c r="AB4097" s="152" t="str">
        <f t="shared" si="1901"/>
        <v/>
      </c>
      <c r="AC4097" s="154" t="str">
        <f t="shared" si="1912"/>
        <v/>
      </c>
      <c r="AD4097" s="154" t="str">
        <f t="shared" si="1913"/>
        <v/>
      </c>
      <c r="AE4097" s="3" t="str">
        <f t="shared" si="1914"/>
        <v/>
      </c>
      <c r="AF4097" s="3" t="str">
        <f t="shared" si="1915"/>
        <v/>
      </c>
      <c r="AG4097" s="3" t="str">
        <f t="shared" si="1916"/>
        <v/>
      </c>
      <c r="AH4097" s="4" t="str">
        <f t="shared" si="1917"/>
        <v/>
      </c>
      <c r="AI4097" s="75" t="str">
        <f t="shared" si="1918"/>
        <v/>
      </c>
      <c r="AJ4097" s="75" t="str">
        <f t="shared" si="1919"/>
        <v/>
      </c>
    </row>
    <row r="4098" spans="1:36" ht="14.25">
      <c r="A4098" s="41" t="str">
        <f t="shared" si="1902"/>
        <v/>
      </c>
      <c r="B4098" s="150" t="str">
        <f>IF(ISNUMBER(A4098),INDEX('MetaTrader Import'!$H$13:$J$5893,TRUNC(((A4098-$A$39+1)-1)/3)+1,MOD((A4098-$A$39+1)-1,3)+1),"")</f>
        <v/>
      </c>
      <c r="C4098" s="43" t="str">
        <f t="shared" si="1903"/>
        <v/>
      </c>
      <c r="D4098" s="43" t="str">
        <f t="shared" ca="1" si="1893"/>
        <v/>
      </c>
      <c r="E4098" s="43" t="str">
        <f t="shared" si="1904"/>
        <v/>
      </c>
      <c r="F4098" s="43" t="str">
        <f t="shared" si="1905"/>
        <v/>
      </c>
      <c r="G4098" s="43" t="str">
        <f>IF(A4098&lt;&gt;"",IF(A4098&lt;Data!$G$11*0.25,$C$13/$G$32,IF(A4098&gt;Data!$G$11*0.25,$C$13,$C$13*10)),"")</f>
        <v/>
      </c>
      <c r="H4098" s="43" t="str">
        <f>IF(A4098&lt;&gt;"",IF(Data!$G$9="constant",$C$13,IF(Data!$G$9="squeeze",G4098,F4098)),"")</f>
        <v/>
      </c>
      <c r="I4098" s="38" t="str">
        <f ca="1">IF(ISNUMBER(A4098),NORMINV(RAND(),0,IF(AND(Data!$G$9="squeeze",A4098&lt;Data!$G$11*0.25),$H$32,1)*$C$30*$C$13)*($C$14*$C$12),"")</f>
        <v/>
      </c>
      <c r="J4098" s="42" t="str">
        <f ca="1">IFERROR(IF(Data!$C$6="Real",B4098,I4098+J4097+($C$14*$C$12)*(NORMINV(RAND(),$C$15,CHOOSE($G$13,$C$13,F4098,G4098)))),"")</f>
        <v/>
      </c>
      <c r="K4098" s="88" t="str">
        <f>IF(ISNUMBER(A4098), IF($G$16="fixed",$G$17,MIN(H4098*Data!$C$7*$C$16*0.5,$C$17*Data!$C$7))*$C$12,"")</f>
        <v/>
      </c>
      <c r="L4098" s="42" t="str">
        <f t="shared" ca="1" si="1920"/>
        <v/>
      </c>
      <c r="M4098" s="44" t="str">
        <f t="shared" ca="1" si="1921"/>
        <v/>
      </c>
      <c r="N4098" s="44" t="str">
        <f t="shared" ca="1" si="1922"/>
        <v/>
      </c>
      <c r="O4098" s="108" t="str">
        <f t="shared" si="1906"/>
        <v/>
      </c>
      <c r="P4098" s="102" t="str">
        <f t="shared" si="1907"/>
        <v/>
      </c>
      <c r="Q4098" s="102" t="str">
        <f t="shared" si="1908"/>
        <v/>
      </c>
      <c r="R4098" s="120" t="str">
        <f t="shared" si="1909"/>
        <v/>
      </c>
      <c r="S4098" s="54" t="str">
        <f t="shared" si="1910"/>
        <v/>
      </c>
      <c r="T4098" s="5" t="str">
        <f t="shared" si="1911"/>
        <v/>
      </c>
      <c r="U4098" s="152" t="str">
        <f t="shared" si="1894"/>
        <v/>
      </c>
      <c r="V4098" s="152" t="str">
        <f t="shared" si="1895"/>
        <v/>
      </c>
      <c r="W4098" s="153" t="str">
        <f t="shared" si="1896"/>
        <v/>
      </c>
      <c r="X4098" s="153" t="str">
        <f t="shared" si="1897"/>
        <v/>
      </c>
      <c r="Y4098" s="153" t="str">
        <f t="shared" si="1898"/>
        <v/>
      </c>
      <c r="Z4098" s="153" t="str">
        <f t="shared" si="1899"/>
        <v/>
      </c>
      <c r="AA4098" s="152" t="str">
        <f t="shared" si="1900"/>
        <v/>
      </c>
      <c r="AB4098" s="152" t="str">
        <f t="shared" si="1901"/>
        <v/>
      </c>
      <c r="AC4098" s="154" t="str">
        <f t="shared" si="1912"/>
        <v/>
      </c>
      <c r="AD4098" s="154" t="str">
        <f t="shared" si="1913"/>
        <v/>
      </c>
      <c r="AE4098" s="3" t="str">
        <f t="shared" si="1914"/>
        <v/>
      </c>
      <c r="AF4098" s="3" t="str">
        <f t="shared" si="1915"/>
        <v/>
      </c>
      <c r="AG4098" s="3" t="str">
        <f t="shared" si="1916"/>
        <v/>
      </c>
      <c r="AH4098" s="4" t="str">
        <f t="shared" si="1917"/>
        <v/>
      </c>
      <c r="AI4098" s="75" t="str">
        <f t="shared" si="1918"/>
        <v/>
      </c>
      <c r="AJ4098" s="75" t="str">
        <f t="shared" si="1919"/>
        <v/>
      </c>
    </row>
    <row r="4099" spans="1:36" ht="14.25">
      <c r="A4099" s="41" t="str">
        <f t="shared" si="1902"/>
        <v/>
      </c>
      <c r="B4099" s="150" t="str">
        <f>IF(ISNUMBER(A4099),INDEX('MetaTrader Import'!$H$13:$J$5893,TRUNC(((A4099-$A$39+1)-1)/3)+1,MOD((A4099-$A$39+1)-1,3)+1),"")</f>
        <v/>
      </c>
      <c r="C4099" s="43" t="str">
        <f t="shared" si="1903"/>
        <v/>
      </c>
      <c r="D4099" s="43" t="str">
        <f t="shared" ref="D4099:D4162" ca="1" si="1923">IF(A4099&lt;&gt;"",NORMINV(RAND(),($C$23-C4099)*$C$28,$C$27)+NORMINV(RAND(),IF(RAND()&gt;$C$26,$C$25,0),$C$27),"")</f>
        <v/>
      </c>
      <c r="E4099" s="43" t="str">
        <f t="shared" si="1904"/>
        <v/>
      </c>
      <c r="F4099" s="43" t="str">
        <f t="shared" si="1905"/>
        <v/>
      </c>
      <c r="G4099" s="43" t="str">
        <f>IF(A4099&lt;&gt;"",IF(A4099&lt;Data!$G$11*0.25,$C$13/$G$32,IF(A4099&gt;Data!$G$11*0.25,$C$13,$C$13*10)),"")</f>
        <v/>
      </c>
      <c r="H4099" s="43" t="str">
        <f>IF(A4099&lt;&gt;"",IF(Data!$G$9="constant",$C$13,IF(Data!$G$9="squeeze",G4099,F4099)),"")</f>
        <v/>
      </c>
      <c r="I4099" s="38" t="str">
        <f ca="1">IF(ISNUMBER(A4099),NORMINV(RAND(),0,IF(AND(Data!$G$9="squeeze",A4099&lt;Data!$G$11*0.25),$H$32,1)*$C$30*$C$13)*($C$14*$C$12),"")</f>
        <v/>
      </c>
      <c r="J4099" s="42" t="str">
        <f ca="1">IFERROR(IF(Data!$C$6="Real",B4099,I4099+J4098+($C$14*$C$12)*(NORMINV(RAND(),$C$15,CHOOSE($G$13,$C$13,F4099,G4099)))),"")</f>
        <v/>
      </c>
      <c r="K4099" s="88" t="str">
        <f>IF(ISNUMBER(A4099), IF($G$16="fixed",$G$17,MIN(H4099*Data!$C$7*$C$16*0.5,$C$17*Data!$C$7))*$C$12,"")</f>
        <v/>
      </c>
      <c r="L4099" s="42" t="str">
        <f t="shared" ca="1" si="1920"/>
        <v/>
      </c>
      <c r="M4099" s="44" t="str">
        <f t="shared" ca="1" si="1921"/>
        <v/>
      </c>
      <c r="N4099" s="44" t="str">
        <f t="shared" ca="1" si="1922"/>
        <v/>
      </c>
      <c r="O4099" s="108" t="str">
        <f t="shared" si="1906"/>
        <v/>
      </c>
      <c r="P4099" s="102" t="str">
        <f t="shared" si="1907"/>
        <v/>
      </c>
      <c r="Q4099" s="102" t="str">
        <f t="shared" si="1908"/>
        <v/>
      </c>
      <c r="R4099" s="120" t="str">
        <f t="shared" si="1909"/>
        <v/>
      </c>
      <c r="S4099" s="54" t="str">
        <f t="shared" si="1910"/>
        <v/>
      </c>
      <c r="T4099" s="5" t="str">
        <f t="shared" si="1911"/>
        <v/>
      </c>
      <c r="U4099" s="152" t="str">
        <f t="shared" ref="U4099:U4162" si="1924">IF(NOT(ISNUMBER(T4099)),"",IF(S4099=1,T4099,IF(M4099&gt;U4098,M4099,IF(ISNUMBER(U4098),U4098,""))))</f>
        <v/>
      </c>
      <c r="V4099" s="152" t="str">
        <f t="shared" ref="V4099:V4162" si="1925">IF(NOT(ISNUMBER(T4099)),"",IF(S4099=1,T4099,IF(N4099&lt;V4098,N4099,IF(ISNUMBER(V4098),V4098,""))))</f>
        <v/>
      </c>
      <c r="W4099" s="153" t="str">
        <f t="shared" ref="W4099:W4162" si="1926">IF(NOT(ISNUMBER(T4099)),"",MIN($F$24,IF(TRUNC((U4099-T4099)/$E$24*$G$12)+0&gt;IF(ISNUMBER(W4098),W4098,0),TRUNC((U4099-T4099)/$E$24*$G$12)+0,IF(ISNUMBER(W4098),W4098,0))))</f>
        <v/>
      </c>
      <c r="X4099" s="153" t="str">
        <f t="shared" ref="X4099:X4162" si="1927">IF(NOT(ISNUMBER(T4099)),"",MIN($F$24,IF(-TRUNC((V4099-T4099)/$E$24*$G$12)+0&gt;IF(ISNUMBER(X4098),X4098,0),-TRUNC((V4099-T4099)/$E$24*$G$12)+0,IF(ISNUMBER(X4098),X4098,0))))</f>
        <v/>
      </c>
      <c r="Y4099" s="153" t="str">
        <f t="shared" ref="Y4099:Y4162" si="1928">IF(ISNUMBER(W4099),(IF(W4099=0,0,1))*IF(ABS($I$24)=2,POWER(2,W4099-1),W4099)*SIGN($I$24)*$K$24,"")</f>
        <v/>
      </c>
      <c r="Z4099" s="153" t="str">
        <f t="shared" ref="Z4099:Z4162" si="1929">IF(ISNUMBER(X4099),(IF(X4099=0,0,1))*IF(ABS($I$24)=2,POWER(2,X4099-1),X4099)*SIGN($I$24)*$K$24,"")</f>
        <v/>
      </c>
      <c r="AA4099" s="152" t="str">
        <f t="shared" ref="AA4099:AA4162" si="1930">IF(OR(NOT(ISNUMBER(T4099)),W4099&lt;1),"",IF(OR(NOT(ISNUMBER(W4098)),W4098=0),IF(SIGN(Y4099)=1,M4099,N4099),(Y4098*AA4098+(Y4099-Y4098)*IF(SIGN(Y4099)=1,M4099,N4099))/Y4099))</f>
        <v/>
      </c>
      <c r="AB4099" s="152" t="str">
        <f t="shared" ref="AB4099:AB4162" si="1931">IF(OR(NOT(ISNUMBER(T4099)),X4099&lt;1),"",IF(OR(NOT(ISNUMBER(X4098)),X4098=0),IF(SIGN(Z4099)=1,N4099,M4099),(Z4098*AB4098+(Z4099-Z4098)*IF(SIGN(Z4099)=1,N4099,M4099))/Z4099))</f>
        <v/>
      </c>
      <c r="AC4099" s="154" t="str">
        <f t="shared" si="1912"/>
        <v/>
      </c>
      <c r="AD4099" s="154" t="str">
        <f t="shared" si="1913"/>
        <v/>
      </c>
      <c r="AE4099" s="3" t="str">
        <f t="shared" si="1914"/>
        <v/>
      </c>
      <c r="AF4099" s="3" t="str">
        <f t="shared" si="1915"/>
        <v/>
      </c>
      <c r="AG4099" s="3" t="str">
        <f t="shared" si="1916"/>
        <v/>
      </c>
      <c r="AH4099" s="4" t="str">
        <f t="shared" si="1917"/>
        <v/>
      </c>
      <c r="AI4099" s="75" t="str">
        <f t="shared" si="1918"/>
        <v/>
      </c>
      <c r="AJ4099" s="75" t="str">
        <f t="shared" si="1919"/>
        <v/>
      </c>
    </row>
    <row r="4100" spans="1:36" ht="14.25">
      <c r="A4100" s="41" t="str">
        <f t="shared" ref="A4100:A4163" si="1932">IFERROR(IF(A4099+1&gt;$C$19,"",A4099+1),"")</f>
        <v/>
      </c>
      <c r="B4100" s="150" t="str">
        <f>IF(ISNUMBER(A4100),INDEX('MetaTrader Import'!$H$13:$J$5893,TRUNC(((A4100-$A$39+1)-1)/3)+1,MOD((A4100-$A$39+1)-1,3)+1),"")</f>
        <v/>
      </c>
      <c r="C4100" s="43" t="str">
        <f t="shared" ref="C4100:C4163" si="1933">IF(A4100&lt;&gt;"",E4099,"")</f>
        <v/>
      </c>
      <c r="D4100" s="43" t="str">
        <f t="shared" ca="1" si="1923"/>
        <v/>
      </c>
      <c r="E4100" s="43" t="str">
        <f t="shared" ref="E4100:E4163" si="1934">IF(A4100&lt;&gt;"",C4100+D4100,"")</f>
        <v/>
      </c>
      <c r="F4100" s="43" t="str">
        <f t="shared" ref="F4100:F4163" si="1935">IF(A4100&lt;&gt;"",$C$13*ABS(E4100)/$C$23,"")</f>
        <v/>
      </c>
      <c r="G4100" s="43" t="str">
        <f>IF(A4100&lt;&gt;"",IF(A4100&lt;Data!$G$11*0.25,$C$13/$G$32,IF(A4100&gt;Data!$G$11*0.25,$C$13,$C$13*10)),"")</f>
        <v/>
      </c>
      <c r="H4100" s="43" t="str">
        <f>IF(A4100&lt;&gt;"",IF(Data!$G$9="constant",$C$13,IF(Data!$G$9="squeeze",G4100,F4100)),"")</f>
        <v/>
      </c>
      <c r="I4100" s="38" t="str">
        <f ca="1">IF(ISNUMBER(A4100),NORMINV(RAND(),0,IF(AND(Data!$G$9="squeeze",A4100&lt;Data!$G$11*0.25),$H$32,1)*$C$30*$C$13)*($C$14*$C$12),"")</f>
        <v/>
      </c>
      <c r="J4100" s="42" t="str">
        <f ca="1">IFERROR(IF(Data!$C$6="Real",B4100,I4100+J4099+($C$14*$C$12)*(NORMINV(RAND(),$C$15,CHOOSE($G$13,$C$13,F4100,G4100)))),"")</f>
        <v/>
      </c>
      <c r="K4100" s="88" t="str">
        <f>IF(ISNUMBER(A4100), IF($G$16="fixed",$G$17,MIN(H4100*Data!$C$7*$C$16*0.5,$C$17*Data!$C$7))*$C$12,"")</f>
        <v/>
      </c>
      <c r="L4100" s="42" t="str">
        <f t="shared" ca="1" si="1920"/>
        <v/>
      </c>
      <c r="M4100" s="44" t="str">
        <f t="shared" ca="1" si="1921"/>
        <v/>
      </c>
      <c r="N4100" s="44" t="str">
        <f t="shared" ca="1" si="1922"/>
        <v/>
      </c>
      <c r="O4100" s="108" t="str">
        <f t="shared" ref="O4100:O4163" si="1936">IF(ISNUMBER(A4100),$G$12*SLOPE(L4086:L4100,A4086:A4100),"")</f>
        <v/>
      </c>
      <c r="P4100" s="102" t="str">
        <f t="shared" ref="P4100:P4163" si="1937">IF(ISNUMBER(A4100),STDEV(L4086:L4100)*$G$12,"")</f>
        <v/>
      </c>
      <c r="Q4100" s="102" t="str">
        <f t="shared" ref="Q4100:Q4163" si="1938">IF(ISNUMBER(A4100),SLOPE(P4086:P4100,A4086:A4100),"")</f>
        <v/>
      </c>
      <c r="R4100" s="120" t="str">
        <f t="shared" ref="R4100:R4163" si="1939">IF(ISNUMBER(A4100),R4099+S4099,"")</f>
        <v/>
      </c>
      <c r="S4100" s="54" t="str">
        <f t="shared" ref="S4100:S4163" si="1940">IF(ISNUMBER(A4100),IF(AND(R4100&lt;$M$24,Q4100&lt;$F$28,ABS(O4100)&lt;$F$27,P4100&lt;$F$26,NOT(ISNUMBER(T4099))),1,0),"")</f>
        <v/>
      </c>
      <c r="T4100" s="5" t="str">
        <f t="shared" ref="T4100:T4163" si="1941">IF(ISNUMBER(A4100),IF(S4100=1,L4100,IF(AG4099="Y","",IF(ISNUMBER(T4099),T4099,""))),"")</f>
        <v/>
      </c>
      <c r="U4100" s="152" t="str">
        <f t="shared" si="1924"/>
        <v/>
      </c>
      <c r="V4100" s="152" t="str">
        <f t="shared" si="1925"/>
        <v/>
      </c>
      <c r="W4100" s="153" t="str">
        <f t="shared" si="1926"/>
        <v/>
      </c>
      <c r="X4100" s="153" t="str">
        <f t="shared" si="1927"/>
        <v/>
      </c>
      <c r="Y4100" s="153" t="str">
        <f t="shared" si="1928"/>
        <v/>
      </c>
      <c r="Z4100" s="153" t="str">
        <f t="shared" si="1929"/>
        <v/>
      </c>
      <c r="AA4100" s="152" t="str">
        <f t="shared" si="1930"/>
        <v/>
      </c>
      <c r="AB4100" s="152" t="str">
        <f t="shared" si="1931"/>
        <v/>
      </c>
      <c r="AC4100" s="154" t="str">
        <f t="shared" ref="AC4100:AC4163" si="1942">IFERROR(-SIGN(Y4100)*(AA4100-IF(SIGN(Y4100)=1,N4100,M4100))*$G$12*ABS(Y4100),"")</f>
        <v/>
      </c>
      <c r="AD4100" s="154" t="str">
        <f t="shared" ref="AD4100:AD4163" si="1943">IFERROR(SIGN(Z4100)*(AB4100-IF(SIGN(Z4100)=1,M4100,N4100))*$G$12*ABS(Z4100),"")</f>
        <v/>
      </c>
      <c r="AE4100" s="3" t="str">
        <f t="shared" ref="AE4100:AE4163" si="1944">IF(ISNUMBER(A4100),IFERROR((IF(ISNUMBER(AC4100),AC4100,0)+IF(ISNUMBER(AD4100),AD4100,0))/(ABS(Y4100)+ABS(Z4100)),0),"")</f>
        <v/>
      </c>
      <c r="AF4100" s="3" t="str">
        <f t="shared" ref="AF4100:AF4163" si="1945">IF(ISNUMBER(A4100),IF(ISNUMBER(AC4100),AC4100,0)+IF(ISNUMBER(AD4100),AD4100,0),"")</f>
        <v/>
      </c>
      <c r="AG4100" s="3" t="str">
        <f t="shared" ref="AG4100:AG4163" si="1946">IF(NOT(ISNUMBER(T4100)),"",IF(OR(AF4100&gt;$G$24,AF4100&lt;-$H$24,A4100+1&gt;$C$19),"Y","N"))</f>
        <v/>
      </c>
      <c r="AH4100" s="4" t="str">
        <f t="shared" ref="AH4100:AH4163" si="1947">IF(AG4100="y",AF4100*10*$C$11,"")</f>
        <v/>
      </c>
      <c r="AI4100" s="75" t="str">
        <f t="shared" ref="AI4100:AI4163" si="1948">IF(ISNUMBER(A4100),IF(ISNUMBER(AH4100),AJ4100,AF4100*10*$C$11+AJ4100),"")</f>
        <v/>
      </c>
      <c r="AJ4100" s="75" t="str">
        <f t="shared" ref="AJ4100:AJ4163" si="1949">IF(ISNUMBER(A4100),AJ4099+IF(ISNUMBER(AH4100),AH4100,0),"")</f>
        <v/>
      </c>
    </row>
    <row r="4101" spans="1:36" ht="14.25">
      <c r="A4101" s="41" t="str">
        <f t="shared" si="1932"/>
        <v/>
      </c>
      <c r="B4101" s="150" t="str">
        <f>IF(ISNUMBER(A4101),INDEX('MetaTrader Import'!$H$13:$J$5893,TRUNC(((A4101-$A$39+1)-1)/3)+1,MOD((A4101-$A$39+1)-1,3)+1),"")</f>
        <v/>
      </c>
      <c r="C4101" s="43" t="str">
        <f t="shared" si="1933"/>
        <v/>
      </c>
      <c r="D4101" s="43" t="str">
        <f t="shared" ca="1" si="1923"/>
        <v/>
      </c>
      <c r="E4101" s="43" t="str">
        <f t="shared" si="1934"/>
        <v/>
      </c>
      <c r="F4101" s="43" t="str">
        <f t="shared" si="1935"/>
        <v/>
      </c>
      <c r="G4101" s="43" t="str">
        <f>IF(A4101&lt;&gt;"",IF(A4101&lt;Data!$G$11*0.25,$C$13/$G$32,IF(A4101&gt;Data!$G$11*0.25,$C$13,$C$13*10)),"")</f>
        <v/>
      </c>
      <c r="H4101" s="43" t="str">
        <f>IF(A4101&lt;&gt;"",IF(Data!$G$9="constant",$C$13,IF(Data!$G$9="squeeze",G4101,F4101)),"")</f>
        <v/>
      </c>
      <c r="I4101" s="38" t="str">
        <f ca="1">IF(ISNUMBER(A4101),NORMINV(RAND(),0,IF(AND(Data!$G$9="squeeze",A4101&lt;Data!$G$11*0.25),$H$32,1)*$C$30*$C$13)*($C$14*$C$12),"")</f>
        <v/>
      </c>
      <c r="J4101" s="42" t="str">
        <f ca="1">IFERROR(IF(Data!$C$6="Real",B4101,I4101+J4100+($C$14*$C$12)*(NORMINV(RAND(),$C$15,CHOOSE($G$13,$C$13,F4101,G4101)))),"")</f>
        <v/>
      </c>
      <c r="K4101" s="88" t="str">
        <f>IF(ISNUMBER(A4101), IF($G$16="fixed",$G$17,MIN(H4101*Data!$C$7*$C$16*0.5,$C$17*Data!$C$7))*$C$12,"")</f>
        <v/>
      </c>
      <c r="L4101" s="42" t="str">
        <f t="shared" ca="1" si="1920"/>
        <v/>
      </c>
      <c r="M4101" s="44" t="str">
        <f t="shared" ca="1" si="1921"/>
        <v/>
      </c>
      <c r="N4101" s="44" t="str">
        <f t="shared" ca="1" si="1922"/>
        <v/>
      </c>
      <c r="O4101" s="108" t="str">
        <f t="shared" si="1936"/>
        <v/>
      </c>
      <c r="P4101" s="102" t="str">
        <f t="shared" si="1937"/>
        <v/>
      </c>
      <c r="Q4101" s="102" t="str">
        <f t="shared" si="1938"/>
        <v/>
      </c>
      <c r="R4101" s="120" t="str">
        <f t="shared" si="1939"/>
        <v/>
      </c>
      <c r="S4101" s="54" t="str">
        <f t="shared" si="1940"/>
        <v/>
      </c>
      <c r="T4101" s="5" t="str">
        <f t="shared" si="1941"/>
        <v/>
      </c>
      <c r="U4101" s="152" t="str">
        <f t="shared" si="1924"/>
        <v/>
      </c>
      <c r="V4101" s="152" t="str">
        <f t="shared" si="1925"/>
        <v/>
      </c>
      <c r="W4101" s="153" t="str">
        <f t="shared" si="1926"/>
        <v/>
      </c>
      <c r="X4101" s="153" t="str">
        <f t="shared" si="1927"/>
        <v/>
      </c>
      <c r="Y4101" s="153" t="str">
        <f t="shared" si="1928"/>
        <v/>
      </c>
      <c r="Z4101" s="153" t="str">
        <f t="shared" si="1929"/>
        <v/>
      </c>
      <c r="AA4101" s="152" t="str">
        <f t="shared" si="1930"/>
        <v/>
      </c>
      <c r="AB4101" s="152" t="str">
        <f t="shared" si="1931"/>
        <v/>
      </c>
      <c r="AC4101" s="154" t="str">
        <f t="shared" si="1942"/>
        <v/>
      </c>
      <c r="AD4101" s="154" t="str">
        <f t="shared" si="1943"/>
        <v/>
      </c>
      <c r="AE4101" s="3" t="str">
        <f t="shared" si="1944"/>
        <v/>
      </c>
      <c r="AF4101" s="3" t="str">
        <f t="shared" si="1945"/>
        <v/>
      </c>
      <c r="AG4101" s="3" t="str">
        <f t="shared" si="1946"/>
        <v/>
      </c>
      <c r="AH4101" s="4" t="str">
        <f t="shared" si="1947"/>
        <v/>
      </c>
      <c r="AI4101" s="75" t="str">
        <f t="shared" si="1948"/>
        <v/>
      </c>
      <c r="AJ4101" s="75" t="str">
        <f t="shared" si="1949"/>
        <v/>
      </c>
    </row>
    <row r="4102" spans="1:36" ht="14.25">
      <c r="A4102" s="41" t="str">
        <f t="shared" si="1932"/>
        <v/>
      </c>
      <c r="B4102" s="150" t="str">
        <f>IF(ISNUMBER(A4102),INDEX('MetaTrader Import'!$H$13:$J$5893,TRUNC(((A4102-$A$39+1)-1)/3)+1,MOD((A4102-$A$39+1)-1,3)+1),"")</f>
        <v/>
      </c>
      <c r="C4102" s="43" t="str">
        <f t="shared" si="1933"/>
        <v/>
      </c>
      <c r="D4102" s="43" t="str">
        <f t="shared" ca="1" si="1923"/>
        <v/>
      </c>
      <c r="E4102" s="43" t="str">
        <f t="shared" si="1934"/>
        <v/>
      </c>
      <c r="F4102" s="43" t="str">
        <f t="shared" si="1935"/>
        <v/>
      </c>
      <c r="G4102" s="43" t="str">
        <f>IF(A4102&lt;&gt;"",IF(A4102&lt;Data!$G$11*0.25,$C$13/$G$32,IF(A4102&gt;Data!$G$11*0.25,$C$13,$C$13*10)),"")</f>
        <v/>
      </c>
      <c r="H4102" s="43" t="str">
        <f>IF(A4102&lt;&gt;"",IF(Data!$G$9="constant",$C$13,IF(Data!$G$9="squeeze",G4102,F4102)),"")</f>
        <v/>
      </c>
      <c r="I4102" s="38" t="str">
        <f ca="1">IF(ISNUMBER(A4102),NORMINV(RAND(),0,IF(AND(Data!$G$9="squeeze",A4102&lt;Data!$G$11*0.25),$H$32,1)*$C$30*$C$13)*($C$14*$C$12),"")</f>
        <v/>
      </c>
      <c r="J4102" s="42" t="str">
        <f ca="1">IFERROR(IF(Data!$C$6="Real",B4102,I4102+J4101+($C$14*$C$12)*(NORMINV(RAND(),$C$15,CHOOSE($G$13,$C$13,F4102,G4102)))),"")</f>
        <v/>
      </c>
      <c r="K4102" s="88" t="str">
        <f>IF(ISNUMBER(A4102), IF($G$16="fixed",$G$17,MIN(H4102*Data!$C$7*$C$16*0.5,$C$17*Data!$C$7))*$C$12,"")</f>
        <v/>
      </c>
      <c r="L4102" s="42" t="str">
        <f t="shared" ref="L4102:L4165" ca="1" si="1950">IFERROR(J4102,"")</f>
        <v/>
      </c>
      <c r="M4102" s="44" t="str">
        <f t="shared" ref="M4102:M4165" ca="1" si="1951">IFERROR(L4102+K4102*0.5,"")</f>
        <v/>
      </c>
      <c r="N4102" s="44" t="str">
        <f t="shared" ref="N4102:N4165" ca="1" si="1952">IFERROR(L4102-K4102*0.5,"")</f>
        <v/>
      </c>
      <c r="O4102" s="108" t="str">
        <f t="shared" si="1936"/>
        <v/>
      </c>
      <c r="P4102" s="102" t="str">
        <f t="shared" si="1937"/>
        <v/>
      </c>
      <c r="Q4102" s="102" t="str">
        <f t="shared" si="1938"/>
        <v/>
      </c>
      <c r="R4102" s="120" t="str">
        <f t="shared" si="1939"/>
        <v/>
      </c>
      <c r="S4102" s="54" t="str">
        <f t="shared" si="1940"/>
        <v/>
      </c>
      <c r="T4102" s="5" t="str">
        <f t="shared" si="1941"/>
        <v/>
      </c>
      <c r="U4102" s="152" t="str">
        <f t="shared" si="1924"/>
        <v/>
      </c>
      <c r="V4102" s="152" t="str">
        <f t="shared" si="1925"/>
        <v/>
      </c>
      <c r="W4102" s="153" t="str">
        <f t="shared" si="1926"/>
        <v/>
      </c>
      <c r="X4102" s="153" t="str">
        <f t="shared" si="1927"/>
        <v/>
      </c>
      <c r="Y4102" s="153" t="str">
        <f t="shared" si="1928"/>
        <v/>
      </c>
      <c r="Z4102" s="153" t="str">
        <f t="shared" si="1929"/>
        <v/>
      </c>
      <c r="AA4102" s="152" t="str">
        <f t="shared" si="1930"/>
        <v/>
      </c>
      <c r="AB4102" s="152" t="str">
        <f t="shared" si="1931"/>
        <v/>
      </c>
      <c r="AC4102" s="154" t="str">
        <f t="shared" si="1942"/>
        <v/>
      </c>
      <c r="AD4102" s="154" t="str">
        <f t="shared" si="1943"/>
        <v/>
      </c>
      <c r="AE4102" s="3" t="str">
        <f t="shared" si="1944"/>
        <v/>
      </c>
      <c r="AF4102" s="3" t="str">
        <f t="shared" si="1945"/>
        <v/>
      </c>
      <c r="AG4102" s="3" t="str">
        <f t="shared" si="1946"/>
        <v/>
      </c>
      <c r="AH4102" s="4" t="str">
        <f t="shared" si="1947"/>
        <v/>
      </c>
      <c r="AI4102" s="75" t="str">
        <f t="shared" si="1948"/>
        <v/>
      </c>
      <c r="AJ4102" s="75" t="str">
        <f t="shared" si="1949"/>
        <v/>
      </c>
    </row>
    <row r="4103" spans="1:36" ht="14.25">
      <c r="A4103" s="41" t="str">
        <f t="shared" si="1932"/>
        <v/>
      </c>
      <c r="B4103" s="150" t="str">
        <f>IF(ISNUMBER(A4103),INDEX('MetaTrader Import'!$H$13:$J$5893,TRUNC(((A4103-$A$39+1)-1)/3)+1,MOD((A4103-$A$39+1)-1,3)+1),"")</f>
        <v/>
      </c>
      <c r="C4103" s="43" t="str">
        <f t="shared" si="1933"/>
        <v/>
      </c>
      <c r="D4103" s="43" t="str">
        <f t="shared" ca="1" si="1923"/>
        <v/>
      </c>
      <c r="E4103" s="43" t="str">
        <f t="shared" si="1934"/>
        <v/>
      </c>
      <c r="F4103" s="43" t="str">
        <f t="shared" si="1935"/>
        <v/>
      </c>
      <c r="G4103" s="43" t="str">
        <f>IF(A4103&lt;&gt;"",IF(A4103&lt;Data!$G$11*0.25,$C$13/$G$32,IF(A4103&gt;Data!$G$11*0.25,$C$13,$C$13*10)),"")</f>
        <v/>
      </c>
      <c r="H4103" s="43" t="str">
        <f>IF(A4103&lt;&gt;"",IF(Data!$G$9="constant",$C$13,IF(Data!$G$9="squeeze",G4103,F4103)),"")</f>
        <v/>
      </c>
      <c r="I4103" s="38" t="str">
        <f ca="1">IF(ISNUMBER(A4103),NORMINV(RAND(),0,IF(AND(Data!$G$9="squeeze",A4103&lt;Data!$G$11*0.25),$H$32,1)*$C$30*$C$13)*($C$14*$C$12),"")</f>
        <v/>
      </c>
      <c r="J4103" s="42" t="str">
        <f ca="1">IFERROR(IF(Data!$C$6="Real",B4103,I4103+J4102+($C$14*$C$12)*(NORMINV(RAND(),$C$15,CHOOSE($G$13,$C$13,F4103,G4103)))),"")</f>
        <v/>
      </c>
      <c r="K4103" s="88" t="str">
        <f>IF(ISNUMBER(A4103), IF($G$16="fixed",$G$17,MIN(H4103*Data!$C$7*$C$16*0.5,$C$17*Data!$C$7))*$C$12,"")</f>
        <v/>
      </c>
      <c r="L4103" s="42" t="str">
        <f t="shared" ca="1" si="1950"/>
        <v/>
      </c>
      <c r="M4103" s="44" t="str">
        <f t="shared" ca="1" si="1951"/>
        <v/>
      </c>
      <c r="N4103" s="44" t="str">
        <f t="shared" ca="1" si="1952"/>
        <v/>
      </c>
      <c r="O4103" s="108" t="str">
        <f t="shared" si="1936"/>
        <v/>
      </c>
      <c r="P4103" s="102" t="str">
        <f t="shared" si="1937"/>
        <v/>
      </c>
      <c r="Q4103" s="102" t="str">
        <f t="shared" si="1938"/>
        <v/>
      </c>
      <c r="R4103" s="120" t="str">
        <f t="shared" si="1939"/>
        <v/>
      </c>
      <c r="S4103" s="54" t="str">
        <f t="shared" si="1940"/>
        <v/>
      </c>
      <c r="T4103" s="5" t="str">
        <f t="shared" si="1941"/>
        <v/>
      </c>
      <c r="U4103" s="152" t="str">
        <f t="shared" si="1924"/>
        <v/>
      </c>
      <c r="V4103" s="152" t="str">
        <f t="shared" si="1925"/>
        <v/>
      </c>
      <c r="W4103" s="153" t="str">
        <f t="shared" si="1926"/>
        <v/>
      </c>
      <c r="X4103" s="153" t="str">
        <f t="shared" si="1927"/>
        <v/>
      </c>
      <c r="Y4103" s="153" t="str">
        <f t="shared" si="1928"/>
        <v/>
      </c>
      <c r="Z4103" s="153" t="str">
        <f t="shared" si="1929"/>
        <v/>
      </c>
      <c r="AA4103" s="152" t="str">
        <f t="shared" si="1930"/>
        <v/>
      </c>
      <c r="AB4103" s="152" t="str">
        <f t="shared" si="1931"/>
        <v/>
      </c>
      <c r="AC4103" s="154" t="str">
        <f t="shared" si="1942"/>
        <v/>
      </c>
      <c r="AD4103" s="154" t="str">
        <f t="shared" si="1943"/>
        <v/>
      </c>
      <c r="AE4103" s="3" t="str">
        <f t="shared" si="1944"/>
        <v/>
      </c>
      <c r="AF4103" s="3" t="str">
        <f t="shared" si="1945"/>
        <v/>
      </c>
      <c r="AG4103" s="3" t="str">
        <f t="shared" si="1946"/>
        <v/>
      </c>
      <c r="AH4103" s="4" t="str">
        <f t="shared" si="1947"/>
        <v/>
      </c>
      <c r="AI4103" s="75" t="str">
        <f t="shared" si="1948"/>
        <v/>
      </c>
      <c r="AJ4103" s="75" t="str">
        <f t="shared" si="1949"/>
        <v/>
      </c>
    </row>
    <row r="4104" spans="1:36" ht="14.25">
      <c r="A4104" s="41" t="str">
        <f t="shared" si="1932"/>
        <v/>
      </c>
      <c r="B4104" s="150" t="str">
        <f>IF(ISNUMBER(A4104),INDEX('MetaTrader Import'!$H$13:$J$5893,TRUNC(((A4104-$A$39+1)-1)/3)+1,MOD((A4104-$A$39+1)-1,3)+1),"")</f>
        <v/>
      </c>
      <c r="C4104" s="43" t="str">
        <f t="shared" si="1933"/>
        <v/>
      </c>
      <c r="D4104" s="43" t="str">
        <f t="shared" ca="1" si="1923"/>
        <v/>
      </c>
      <c r="E4104" s="43" t="str">
        <f t="shared" si="1934"/>
        <v/>
      </c>
      <c r="F4104" s="43" t="str">
        <f t="shared" si="1935"/>
        <v/>
      </c>
      <c r="G4104" s="43" t="str">
        <f>IF(A4104&lt;&gt;"",IF(A4104&lt;Data!$G$11*0.25,$C$13/$G$32,IF(A4104&gt;Data!$G$11*0.25,$C$13,$C$13*10)),"")</f>
        <v/>
      </c>
      <c r="H4104" s="43" t="str">
        <f>IF(A4104&lt;&gt;"",IF(Data!$G$9="constant",$C$13,IF(Data!$G$9="squeeze",G4104,F4104)),"")</f>
        <v/>
      </c>
      <c r="I4104" s="38" t="str">
        <f ca="1">IF(ISNUMBER(A4104),NORMINV(RAND(),0,IF(AND(Data!$G$9="squeeze",A4104&lt;Data!$G$11*0.25),$H$32,1)*$C$30*$C$13)*($C$14*$C$12),"")</f>
        <v/>
      </c>
      <c r="J4104" s="42" t="str">
        <f ca="1">IFERROR(IF(Data!$C$6="Real",B4104,I4104+J4103+($C$14*$C$12)*(NORMINV(RAND(),$C$15,CHOOSE($G$13,$C$13,F4104,G4104)))),"")</f>
        <v/>
      </c>
      <c r="K4104" s="88" t="str">
        <f>IF(ISNUMBER(A4104), IF($G$16="fixed",$G$17,MIN(H4104*Data!$C$7*$C$16*0.5,$C$17*Data!$C$7))*$C$12,"")</f>
        <v/>
      </c>
      <c r="L4104" s="42" t="str">
        <f t="shared" ca="1" si="1950"/>
        <v/>
      </c>
      <c r="M4104" s="44" t="str">
        <f t="shared" ca="1" si="1951"/>
        <v/>
      </c>
      <c r="N4104" s="44" t="str">
        <f t="shared" ca="1" si="1952"/>
        <v/>
      </c>
      <c r="O4104" s="108" t="str">
        <f t="shared" si="1936"/>
        <v/>
      </c>
      <c r="P4104" s="102" t="str">
        <f t="shared" si="1937"/>
        <v/>
      </c>
      <c r="Q4104" s="102" t="str">
        <f t="shared" si="1938"/>
        <v/>
      </c>
      <c r="R4104" s="120" t="str">
        <f t="shared" si="1939"/>
        <v/>
      </c>
      <c r="S4104" s="54" t="str">
        <f t="shared" si="1940"/>
        <v/>
      </c>
      <c r="T4104" s="5" t="str">
        <f t="shared" si="1941"/>
        <v/>
      </c>
      <c r="U4104" s="152" t="str">
        <f t="shared" si="1924"/>
        <v/>
      </c>
      <c r="V4104" s="152" t="str">
        <f t="shared" si="1925"/>
        <v/>
      </c>
      <c r="W4104" s="153" t="str">
        <f t="shared" si="1926"/>
        <v/>
      </c>
      <c r="X4104" s="153" t="str">
        <f t="shared" si="1927"/>
        <v/>
      </c>
      <c r="Y4104" s="153" t="str">
        <f t="shared" si="1928"/>
        <v/>
      </c>
      <c r="Z4104" s="153" t="str">
        <f t="shared" si="1929"/>
        <v/>
      </c>
      <c r="AA4104" s="152" t="str">
        <f t="shared" si="1930"/>
        <v/>
      </c>
      <c r="AB4104" s="152" t="str">
        <f t="shared" si="1931"/>
        <v/>
      </c>
      <c r="AC4104" s="154" t="str">
        <f t="shared" si="1942"/>
        <v/>
      </c>
      <c r="AD4104" s="154" t="str">
        <f t="shared" si="1943"/>
        <v/>
      </c>
      <c r="AE4104" s="3" t="str">
        <f t="shared" si="1944"/>
        <v/>
      </c>
      <c r="AF4104" s="3" t="str">
        <f t="shared" si="1945"/>
        <v/>
      </c>
      <c r="AG4104" s="3" t="str">
        <f t="shared" si="1946"/>
        <v/>
      </c>
      <c r="AH4104" s="4" t="str">
        <f t="shared" si="1947"/>
        <v/>
      </c>
      <c r="AI4104" s="75" t="str">
        <f t="shared" si="1948"/>
        <v/>
      </c>
      <c r="AJ4104" s="75" t="str">
        <f t="shared" si="1949"/>
        <v/>
      </c>
    </row>
    <row r="4105" spans="1:36" ht="14.25">
      <c r="A4105" s="41" t="str">
        <f t="shared" si="1932"/>
        <v/>
      </c>
      <c r="B4105" s="150" t="str">
        <f>IF(ISNUMBER(A4105),INDEX('MetaTrader Import'!$H$13:$J$5893,TRUNC(((A4105-$A$39+1)-1)/3)+1,MOD((A4105-$A$39+1)-1,3)+1),"")</f>
        <v/>
      </c>
      <c r="C4105" s="43" t="str">
        <f t="shared" si="1933"/>
        <v/>
      </c>
      <c r="D4105" s="43" t="str">
        <f t="shared" ca="1" si="1923"/>
        <v/>
      </c>
      <c r="E4105" s="43" t="str">
        <f t="shared" si="1934"/>
        <v/>
      </c>
      <c r="F4105" s="43" t="str">
        <f t="shared" si="1935"/>
        <v/>
      </c>
      <c r="G4105" s="43" t="str">
        <f>IF(A4105&lt;&gt;"",IF(A4105&lt;Data!$G$11*0.25,$C$13/$G$32,IF(A4105&gt;Data!$G$11*0.25,$C$13,$C$13*10)),"")</f>
        <v/>
      </c>
      <c r="H4105" s="43" t="str">
        <f>IF(A4105&lt;&gt;"",IF(Data!$G$9="constant",$C$13,IF(Data!$G$9="squeeze",G4105,F4105)),"")</f>
        <v/>
      </c>
      <c r="I4105" s="38" t="str">
        <f ca="1">IF(ISNUMBER(A4105),NORMINV(RAND(),0,IF(AND(Data!$G$9="squeeze",A4105&lt;Data!$G$11*0.25),$H$32,1)*$C$30*$C$13)*($C$14*$C$12),"")</f>
        <v/>
      </c>
      <c r="J4105" s="42" t="str">
        <f ca="1">IFERROR(IF(Data!$C$6="Real",B4105,I4105+J4104+($C$14*$C$12)*(NORMINV(RAND(),$C$15,CHOOSE($G$13,$C$13,F4105,G4105)))),"")</f>
        <v/>
      </c>
      <c r="K4105" s="88" t="str">
        <f>IF(ISNUMBER(A4105), IF($G$16="fixed",$G$17,MIN(H4105*Data!$C$7*$C$16*0.5,$C$17*Data!$C$7))*$C$12,"")</f>
        <v/>
      </c>
      <c r="L4105" s="42" t="str">
        <f t="shared" ca="1" si="1950"/>
        <v/>
      </c>
      <c r="M4105" s="44" t="str">
        <f t="shared" ca="1" si="1951"/>
        <v/>
      </c>
      <c r="N4105" s="44" t="str">
        <f t="shared" ca="1" si="1952"/>
        <v/>
      </c>
      <c r="O4105" s="108" t="str">
        <f t="shared" si="1936"/>
        <v/>
      </c>
      <c r="P4105" s="102" t="str">
        <f t="shared" si="1937"/>
        <v/>
      </c>
      <c r="Q4105" s="102" t="str">
        <f t="shared" si="1938"/>
        <v/>
      </c>
      <c r="R4105" s="120" t="str">
        <f t="shared" si="1939"/>
        <v/>
      </c>
      <c r="S4105" s="54" t="str">
        <f t="shared" si="1940"/>
        <v/>
      </c>
      <c r="T4105" s="5" t="str">
        <f t="shared" si="1941"/>
        <v/>
      </c>
      <c r="U4105" s="152" t="str">
        <f t="shared" si="1924"/>
        <v/>
      </c>
      <c r="V4105" s="152" t="str">
        <f t="shared" si="1925"/>
        <v/>
      </c>
      <c r="W4105" s="153" t="str">
        <f t="shared" si="1926"/>
        <v/>
      </c>
      <c r="X4105" s="153" t="str">
        <f t="shared" si="1927"/>
        <v/>
      </c>
      <c r="Y4105" s="153" t="str">
        <f t="shared" si="1928"/>
        <v/>
      </c>
      <c r="Z4105" s="153" t="str">
        <f t="shared" si="1929"/>
        <v/>
      </c>
      <c r="AA4105" s="152" t="str">
        <f t="shared" si="1930"/>
        <v/>
      </c>
      <c r="AB4105" s="152" t="str">
        <f t="shared" si="1931"/>
        <v/>
      </c>
      <c r="AC4105" s="154" t="str">
        <f t="shared" si="1942"/>
        <v/>
      </c>
      <c r="AD4105" s="154" t="str">
        <f t="shared" si="1943"/>
        <v/>
      </c>
      <c r="AE4105" s="3" t="str">
        <f t="shared" si="1944"/>
        <v/>
      </c>
      <c r="AF4105" s="3" t="str">
        <f t="shared" si="1945"/>
        <v/>
      </c>
      <c r="AG4105" s="3" t="str">
        <f t="shared" si="1946"/>
        <v/>
      </c>
      <c r="AH4105" s="4" t="str">
        <f t="shared" si="1947"/>
        <v/>
      </c>
      <c r="AI4105" s="75" t="str">
        <f t="shared" si="1948"/>
        <v/>
      </c>
      <c r="AJ4105" s="75" t="str">
        <f t="shared" si="1949"/>
        <v/>
      </c>
    </row>
    <row r="4106" spans="1:36" ht="14.25">
      <c r="A4106" s="41" t="str">
        <f t="shared" si="1932"/>
        <v/>
      </c>
      <c r="B4106" s="150" t="str">
        <f>IF(ISNUMBER(A4106),INDEX('MetaTrader Import'!$H$13:$J$5893,TRUNC(((A4106-$A$39+1)-1)/3)+1,MOD((A4106-$A$39+1)-1,3)+1),"")</f>
        <v/>
      </c>
      <c r="C4106" s="43" t="str">
        <f t="shared" si="1933"/>
        <v/>
      </c>
      <c r="D4106" s="43" t="str">
        <f t="shared" ca="1" si="1923"/>
        <v/>
      </c>
      <c r="E4106" s="43" t="str">
        <f t="shared" si="1934"/>
        <v/>
      </c>
      <c r="F4106" s="43" t="str">
        <f t="shared" si="1935"/>
        <v/>
      </c>
      <c r="G4106" s="43" t="str">
        <f>IF(A4106&lt;&gt;"",IF(A4106&lt;Data!$G$11*0.25,$C$13/$G$32,IF(A4106&gt;Data!$G$11*0.25,$C$13,$C$13*10)),"")</f>
        <v/>
      </c>
      <c r="H4106" s="43" t="str">
        <f>IF(A4106&lt;&gt;"",IF(Data!$G$9="constant",$C$13,IF(Data!$G$9="squeeze",G4106,F4106)),"")</f>
        <v/>
      </c>
      <c r="I4106" s="38" t="str">
        <f ca="1">IF(ISNUMBER(A4106),NORMINV(RAND(),0,IF(AND(Data!$G$9="squeeze",A4106&lt;Data!$G$11*0.25),$H$32,1)*$C$30*$C$13)*($C$14*$C$12),"")</f>
        <v/>
      </c>
      <c r="J4106" s="42" t="str">
        <f ca="1">IFERROR(IF(Data!$C$6="Real",B4106,I4106+J4105+($C$14*$C$12)*(NORMINV(RAND(),$C$15,CHOOSE($G$13,$C$13,F4106,G4106)))),"")</f>
        <v/>
      </c>
      <c r="K4106" s="88" t="str">
        <f>IF(ISNUMBER(A4106), IF($G$16="fixed",$G$17,MIN(H4106*Data!$C$7*$C$16*0.5,$C$17*Data!$C$7))*$C$12,"")</f>
        <v/>
      </c>
      <c r="L4106" s="42" t="str">
        <f t="shared" ca="1" si="1950"/>
        <v/>
      </c>
      <c r="M4106" s="44" t="str">
        <f t="shared" ca="1" si="1951"/>
        <v/>
      </c>
      <c r="N4106" s="44" t="str">
        <f t="shared" ca="1" si="1952"/>
        <v/>
      </c>
      <c r="O4106" s="108" t="str">
        <f t="shared" si="1936"/>
        <v/>
      </c>
      <c r="P4106" s="102" t="str">
        <f t="shared" si="1937"/>
        <v/>
      </c>
      <c r="Q4106" s="102" t="str">
        <f t="shared" si="1938"/>
        <v/>
      </c>
      <c r="R4106" s="120" t="str">
        <f t="shared" si="1939"/>
        <v/>
      </c>
      <c r="S4106" s="54" t="str">
        <f t="shared" si="1940"/>
        <v/>
      </c>
      <c r="T4106" s="5" t="str">
        <f t="shared" si="1941"/>
        <v/>
      </c>
      <c r="U4106" s="152" t="str">
        <f t="shared" si="1924"/>
        <v/>
      </c>
      <c r="V4106" s="152" t="str">
        <f t="shared" si="1925"/>
        <v/>
      </c>
      <c r="W4106" s="153" t="str">
        <f t="shared" si="1926"/>
        <v/>
      </c>
      <c r="X4106" s="153" t="str">
        <f t="shared" si="1927"/>
        <v/>
      </c>
      <c r="Y4106" s="153" t="str">
        <f t="shared" si="1928"/>
        <v/>
      </c>
      <c r="Z4106" s="153" t="str">
        <f t="shared" si="1929"/>
        <v/>
      </c>
      <c r="AA4106" s="152" t="str">
        <f t="shared" si="1930"/>
        <v/>
      </c>
      <c r="AB4106" s="152" t="str">
        <f t="shared" si="1931"/>
        <v/>
      </c>
      <c r="AC4106" s="154" t="str">
        <f t="shared" si="1942"/>
        <v/>
      </c>
      <c r="AD4106" s="154" t="str">
        <f t="shared" si="1943"/>
        <v/>
      </c>
      <c r="AE4106" s="3" t="str">
        <f t="shared" si="1944"/>
        <v/>
      </c>
      <c r="AF4106" s="3" t="str">
        <f t="shared" si="1945"/>
        <v/>
      </c>
      <c r="AG4106" s="3" t="str">
        <f t="shared" si="1946"/>
        <v/>
      </c>
      <c r="AH4106" s="4" t="str">
        <f t="shared" si="1947"/>
        <v/>
      </c>
      <c r="AI4106" s="75" t="str">
        <f t="shared" si="1948"/>
        <v/>
      </c>
      <c r="AJ4106" s="75" t="str">
        <f t="shared" si="1949"/>
        <v/>
      </c>
    </row>
    <row r="4107" spans="1:36" ht="14.25">
      <c r="A4107" s="41" t="str">
        <f t="shared" si="1932"/>
        <v/>
      </c>
      <c r="B4107" s="150" t="str">
        <f>IF(ISNUMBER(A4107),INDEX('MetaTrader Import'!$H$13:$J$5893,TRUNC(((A4107-$A$39+1)-1)/3)+1,MOD((A4107-$A$39+1)-1,3)+1),"")</f>
        <v/>
      </c>
      <c r="C4107" s="43" t="str">
        <f t="shared" si="1933"/>
        <v/>
      </c>
      <c r="D4107" s="43" t="str">
        <f t="shared" ca="1" si="1923"/>
        <v/>
      </c>
      <c r="E4107" s="43" t="str">
        <f t="shared" si="1934"/>
        <v/>
      </c>
      <c r="F4107" s="43" t="str">
        <f t="shared" si="1935"/>
        <v/>
      </c>
      <c r="G4107" s="43" t="str">
        <f>IF(A4107&lt;&gt;"",IF(A4107&lt;Data!$G$11*0.25,$C$13/$G$32,IF(A4107&gt;Data!$G$11*0.25,$C$13,$C$13*10)),"")</f>
        <v/>
      </c>
      <c r="H4107" s="43" t="str">
        <f>IF(A4107&lt;&gt;"",IF(Data!$G$9="constant",$C$13,IF(Data!$G$9="squeeze",G4107,F4107)),"")</f>
        <v/>
      </c>
      <c r="I4107" s="38" t="str">
        <f ca="1">IF(ISNUMBER(A4107),NORMINV(RAND(),0,IF(AND(Data!$G$9="squeeze",A4107&lt;Data!$G$11*0.25),$H$32,1)*$C$30*$C$13)*($C$14*$C$12),"")</f>
        <v/>
      </c>
      <c r="J4107" s="42" t="str">
        <f ca="1">IFERROR(IF(Data!$C$6="Real",B4107,I4107+J4106+($C$14*$C$12)*(NORMINV(RAND(),$C$15,CHOOSE($G$13,$C$13,F4107,G4107)))),"")</f>
        <v/>
      </c>
      <c r="K4107" s="88" t="str">
        <f>IF(ISNUMBER(A4107), IF($G$16="fixed",$G$17,MIN(H4107*Data!$C$7*$C$16*0.5,$C$17*Data!$C$7))*$C$12,"")</f>
        <v/>
      </c>
      <c r="L4107" s="42" t="str">
        <f t="shared" ca="1" si="1950"/>
        <v/>
      </c>
      <c r="M4107" s="44" t="str">
        <f t="shared" ca="1" si="1951"/>
        <v/>
      </c>
      <c r="N4107" s="44" t="str">
        <f t="shared" ca="1" si="1952"/>
        <v/>
      </c>
      <c r="O4107" s="108" t="str">
        <f t="shared" si="1936"/>
        <v/>
      </c>
      <c r="P4107" s="102" t="str">
        <f t="shared" si="1937"/>
        <v/>
      </c>
      <c r="Q4107" s="102" t="str">
        <f t="shared" si="1938"/>
        <v/>
      </c>
      <c r="R4107" s="120" t="str">
        <f t="shared" si="1939"/>
        <v/>
      </c>
      <c r="S4107" s="54" t="str">
        <f t="shared" si="1940"/>
        <v/>
      </c>
      <c r="T4107" s="5" t="str">
        <f t="shared" si="1941"/>
        <v/>
      </c>
      <c r="U4107" s="152" t="str">
        <f t="shared" si="1924"/>
        <v/>
      </c>
      <c r="V4107" s="152" t="str">
        <f t="shared" si="1925"/>
        <v/>
      </c>
      <c r="W4107" s="153" t="str">
        <f t="shared" si="1926"/>
        <v/>
      </c>
      <c r="X4107" s="153" t="str">
        <f t="shared" si="1927"/>
        <v/>
      </c>
      <c r="Y4107" s="153" t="str">
        <f t="shared" si="1928"/>
        <v/>
      </c>
      <c r="Z4107" s="153" t="str">
        <f t="shared" si="1929"/>
        <v/>
      </c>
      <c r="AA4107" s="152" t="str">
        <f t="shared" si="1930"/>
        <v/>
      </c>
      <c r="AB4107" s="152" t="str">
        <f t="shared" si="1931"/>
        <v/>
      </c>
      <c r="AC4107" s="154" t="str">
        <f t="shared" si="1942"/>
        <v/>
      </c>
      <c r="AD4107" s="154" t="str">
        <f t="shared" si="1943"/>
        <v/>
      </c>
      <c r="AE4107" s="3" t="str">
        <f t="shared" si="1944"/>
        <v/>
      </c>
      <c r="AF4107" s="3" t="str">
        <f t="shared" si="1945"/>
        <v/>
      </c>
      <c r="AG4107" s="3" t="str">
        <f t="shared" si="1946"/>
        <v/>
      </c>
      <c r="AH4107" s="4" t="str">
        <f t="shared" si="1947"/>
        <v/>
      </c>
      <c r="AI4107" s="75" t="str">
        <f t="shared" si="1948"/>
        <v/>
      </c>
      <c r="AJ4107" s="75" t="str">
        <f t="shared" si="1949"/>
        <v/>
      </c>
    </row>
    <row r="4108" spans="1:36" ht="14.25">
      <c r="A4108" s="41" t="str">
        <f t="shared" si="1932"/>
        <v/>
      </c>
      <c r="B4108" s="150" t="str">
        <f>IF(ISNUMBER(A4108),INDEX('MetaTrader Import'!$H$13:$J$5893,TRUNC(((A4108-$A$39+1)-1)/3)+1,MOD((A4108-$A$39+1)-1,3)+1),"")</f>
        <v/>
      </c>
      <c r="C4108" s="43" t="str">
        <f t="shared" si="1933"/>
        <v/>
      </c>
      <c r="D4108" s="43" t="str">
        <f t="shared" ca="1" si="1923"/>
        <v/>
      </c>
      <c r="E4108" s="43" t="str">
        <f t="shared" si="1934"/>
        <v/>
      </c>
      <c r="F4108" s="43" t="str">
        <f t="shared" si="1935"/>
        <v/>
      </c>
      <c r="G4108" s="43" t="str">
        <f>IF(A4108&lt;&gt;"",IF(A4108&lt;Data!$G$11*0.25,$C$13/$G$32,IF(A4108&gt;Data!$G$11*0.25,$C$13,$C$13*10)),"")</f>
        <v/>
      </c>
      <c r="H4108" s="43" t="str">
        <f>IF(A4108&lt;&gt;"",IF(Data!$G$9="constant",$C$13,IF(Data!$G$9="squeeze",G4108,F4108)),"")</f>
        <v/>
      </c>
      <c r="I4108" s="38" t="str">
        <f ca="1">IF(ISNUMBER(A4108),NORMINV(RAND(),0,IF(AND(Data!$G$9="squeeze",A4108&lt;Data!$G$11*0.25),$H$32,1)*$C$30*$C$13)*($C$14*$C$12),"")</f>
        <v/>
      </c>
      <c r="J4108" s="42" t="str">
        <f ca="1">IFERROR(IF(Data!$C$6="Real",B4108,I4108+J4107+($C$14*$C$12)*(NORMINV(RAND(),$C$15,CHOOSE($G$13,$C$13,F4108,G4108)))),"")</f>
        <v/>
      </c>
      <c r="K4108" s="88" t="str">
        <f>IF(ISNUMBER(A4108), IF($G$16="fixed",$G$17,MIN(H4108*Data!$C$7*$C$16*0.5,$C$17*Data!$C$7))*$C$12,"")</f>
        <v/>
      </c>
      <c r="L4108" s="42" t="str">
        <f t="shared" ca="1" si="1950"/>
        <v/>
      </c>
      <c r="M4108" s="44" t="str">
        <f t="shared" ca="1" si="1951"/>
        <v/>
      </c>
      <c r="N4108" s="44" t="str">
        <f t="shared" ca="1" si="1952"/>
        <v/>
      </c>
      <c r="O4108" s="108" t="str">
        <f t="shared" si="1936"/>
        <v/>
      </c>
      <c r="P4108" s="102" t="str">
        <f t="shared" si="1937"/>
        <v/>
      </c>
      <c r="Q4108" s="102" t="str">
        <f t="shared" si="1938"/>
        <v/>
      </c>
      <c r="R4108" s="120" t="str">
        <f t="shared" si="1939"/>
        <v/>
      </c>
      <c r="S4108" s="54" t="str">
        <f t="shared" si="1940"/>
        <v/>
      </c>
      <c r="T4108" s="5" t="str">
        <f t="shared" si="1941"/>
        <v/>
      </c>
      <c r="U4108" s="152" t="str">
        <f t="shared" si="1924"/>
        <v/>
      </c>
      <c r="V4108" s="152" t="str">
        <f t="shared" si="1925"/>
        <v/>
      </c>
      <c r="W4108" s="153" t="str">
        <f t="shared" si="1926"/>
        <v/>
      </c>
      <c r="X4108" s="153" t="str">
        <f t="shared" si="1927"/>
        <v/>
      </c>
      <c r="Y4108" s="153" t="str">
        <f t="shared" si="1928"/>
        <v/>
      </c>
      <c r="Z4108" s="153" t="str">
        <f t="shared" si="1929"/>
        <v/>
      </c>
      <c r="AA4108" s="152" t="str">
        <f t="shared" si="1930"/>
        <v/>
      </c>
      <c r="AB4108" s="152" t="str">
        <f t="shared" si="1931"/>
        <v/>
      </c>
      <c r="AC4108" s="154" t="str">
        <f t="shared" si="1942"/>
        <v/>
      </c>
      <c r="AD4108" s="154" t="str">
        <f t="shared" si="1943"/>
        <v/>
      </c>
      <c r="AE4108" s="3" t="str">
        <f t="shared" si="1944"/>
        <v/>
      </c>
      <c r="AF4108" s="3" t="str">
        <f t="shared" si="1945"/>
        <v/>
      </c>
      <c r="AG4108" s="3" t="str">
        <f t="shared" si="1946"/>
        <v/>
      </c>
      <c r="AH4108" s="4" t="str">
        <f t="shared" si="1947"/>
        <v/>
      </c>
      <c r="AI4108" s="75" t="str">
        <f t="shared" si="1948"/>
        <v/>
      </c>
      <c r="AJ4108" s="75" t="str">
        <f t="shared" si="1949"/>
        <v/>
      </c>
    </row>
    <row r="4109" spans="1:36" ht="14.25">
      <c r="A4109" s="41" t="str">
        <f t="shared" si="1932"/>
        <v/>
      </c>
      <c r="B4109" s="150" t="str">
        <f>IF(ISNUMBER(A4109),INDEX('MetaTrader Import'!$H$13:$J$5893,TRUNC(((A4109-$A$39+1)-1)/3)+1,MOD((A4109-$A$39+1)-1,3)+1),"")</f>
        <v/>
      </c>
      <c r="C4109" s="43" t="str">
        <f t="shared" si="1933"/>
        <v/>
      </c>
      <c r="D4109" s="43" t="str">
        <f t="shared" ca="1" si="1923"/>
        <v/>
      </c>
      <c r="E4109" s="43" t="str">
        <f t="shared" si="1934"/>
        <v/>
      </c>
      <c r="F4109" s="43" t="str">
        <f t="shared" si="1935"/>
        <v/>
      </c>
      <c r="G4109" s="43" t="str">
        <f>IF(A4109&lt;&gt;"",IF(A4109&lt;Data!$G$11*0.25,$C$13/$G$32,IF(A4109&gt;Data!$G$11*0.25,$C$13,$C$13*10)),"")</f>
        <v/>
      </c>
      <c r="H4109" s="43" t="str">
        <f>IF(A4109&lt;&gt;"",IF(Data!$G$9="constant",$C$13,IF(Data!$G$9="squeeze",G4109,F4109)),"")</f>
        <v/>
      </c>
      <c r="I4109" s="38" t="str">
        <f ca="1">IF(ISNUMBER(A4109),NORMINV(RAND(),0,IF(AND(Data!$G$9="squeeze",A4109&lt;Data!$G$11*0.25),$H$32,1)*$C$30*$C$13)*($C$14*$C$12),"")</f>
        <v/>
      </c>
      <c r="J4109" s="42" t="str">
        <f ca="1">IFERROR(IF(Data!$C$6="Real",B4109,I4109+J4108+($C$14*$C$12)*(NORMINV(RAND(),$C$15,CHOOSE($G$13,$C$13,F4109,G4109)))),"")</f>
        <v/>
      </c>
      <c r="K4109" s="88" t="str">
        <f>IF(ISNUMBER(A4109), IF($G$16="fixed",$G$17,MIN(H4109*Data!$C$7*$C$16*0.5,$C$17*Data!$C$7))*$C$12,"")</f>
        <v/>
      </c>
      <c r="L4109" s="42" t="str">
        <f t="shared" ca="1" si="1950"/>
        <v/>
      </c>
      <c r="M4109" s="44" t="str">
        <f t="shared" ca="1" si="1951"/>
        <v/>
      </c>
      <c r="N4109" s="44" t="str">
        <f t="shared" ca="1" si="1952"/>
        <v/>
      </c>
      <c r="O4109" s="108" t="str">
        <f t="shared" si="1936"/>
        <v/>
      </c>
      <c r="P4109" s="102" t="str">
        <f t="shared" si="1937"/>
        <v/>
      </c>
      <c r="Q4109" s="102" t="str">
        <f t="shared" si="1938"/>
        <v/>
      </c>
      <c r="R4109" s="120" t="str">
        <f t="shared" si="1939"/>
        <v/>
      </c>
      <c r="S4109" s="54" t="str">
        <f t="shared" si="1940"/>
        <v/>
      </c>
      <c r="T4109" s="5" t="str">
        <f t="shared" si="1941"/>
        <v/>
      </c>
      <c r="U4109" s="152" t="str">
        <f t="shared" si="1924"/>
        <v/>
      </c>
      <c r="V4109" s="152" t="str">
        <f t="shared" si="1925"/>
        <v/>
      </c>
      <c r="W4109" s="153" t="str">
        <f t="shared" si="1926"/>
        <v/>
      </c>
      <c r="X4109" s="153" t="str">
        <f t="shared" si="1927"/>
        <v/>
      </c>
      <c r="Y4109" s="153" t="str">
        <f t="shared" si="1928"/>
        <v/>
      </c>
      <c r="Z4109" s="153" t="str">
        <f t="shared" si="1929"/>
        <v/>
      </c>
      <c r="AA4109" s="152" t="str">
        <f t="shared" si="1930"/>
        <v/>
      </c>
      <c r="AB4109" s="152" t="str">
        <f t="shared" si="1931"/>
        <v/>
      </c>
      <c r="AC4109" s="154" t="str">
        <f t="shared" si="1942"/>
        <v/>
      </c>
      <c r="AD4109" s="154" t="str">
        <f t="shared" si="1943"/>
        <v/>
      </c>
      <c r="AE4109" s="3" t="str">
        <f t="shared" si="1944"/>
        <v/>
      </c>
      <c r="AF4109" s="3" t="str">
        <f t="shared" si="1945"/>
        <v/>
      </c>
      <c r="AG4109" s="3" t="str">
        <f t="shared" si="1946"/>
        <v/>
      </c>
      <c r="AH4109" s="4" t="str">
        <f t="shared" si="1947"/>
        <v/>
      </c>
      <c r="AI4109" s="75" t="str">
        <f t="shared" si="1948"/>
        <v/>
      </c>
      <c r="AJ4109" s="75" t="str">
        <f t="shared" si="1949"/>
        <v/>
      </c>
    </row>
    <row r="4110" spans="1:36" ht="14.25">
      <c r="A4110" s="41" t="str">
        <f t="shared" si="1932"/>
        <v/>
      </c>
      <c r="B4110" s="150" t="str">
        <f>IF(ISNUMBER(A4110),INDEX('MetaTrader Import'!$H$13:$J$5893,TRUNC(((A4110-$A$39+1)-1)/3)+1,MOD((A4110-$A$39+1)-1,3)+1),"")</f>
        <v/>
      </c>
      <c r="C4110" s="43" t="str">
        <f t="shared" si="1933"/>
        <v/>
      </c>
      <c r="D4110" s="43" t="str">
        <f t="shared" ca="1" si="1923"/>
        <v/>
      </c>
      <c r="E4110" s="43" t="str">
        <f t="shared" si="1934"/>
        <v/>
      </c>
      <c r="F4110" s="43" t="str">
        <f t="shared" si="1935"/>
        <v/>
      </c>
      <c r="G4110" s="43" t="str">
        <f>IF(A4110&lt;&gt;"",IF(A4110&lt;Data!$G$11*0.25,$C$13/$G$32,IF(A4110&gt;Data!$G$11*0.25,$C$13,$C$13*10)),"")</f>
        <v/>
      </c>
      <c r="H4110" s="43" t="str">
        <f>IF(A4110&lt;&gt;"",IF(Data!$G$9="constant",$C$13,IF(Data!$G$9="squeeze",G4110,F4110)),"")</f>
        <v/>
      </c>
      <c r="I4110" s="38" t="str">
        <f ca="1">IF(ISNUMBER(A4110),NORMINV(RAND(),0,IF(AND(Data!$G$9="squeeze",A4110&lt;Data!$G$11*0.25),$H$32,1)*$C$30*$C$13)*($C$14*$C$12),"")</f>
        <v/>
      </c>
      <c r="J4110" s="42" t="str">
        <f ca="1">IFERROR(IF(Data!$C$6="Real",B4110,I4110+J4109+($C$14*$C$12)*(NORMINV(RAND(),$C$15,CHOOSE($G$13,$C$13,F4110,G4110)))),"")</f>
        <v/>
      </c>
      <c r="K4110" s="88" t="str">
        <f>IF(ISNUMBER(A4110), IF($G$16="fixed",$G$17,MIN(H4110*Data!$C$7*$C$16*0.5,$C$17*Data!$C$7))*$C$12,"")</f>
        <v/>
      </c>
      <c r="L4110" s="42" t="str">
        <f t="shared" ca="1" si="1950"/>
        <v/>
      </c>
      <c r="M4110" s="44" t="str">
        <f t="shared" ca="1" si="1951"/>
        <v/>
      </c>
      <c r="N4110" s="44" t="str">
        <f t="shared" ca="1" si="1952"/>
        <v/>
      </c>
      <c r="O4110" s="108" t="str">
        <f t="shared" si="1936"/>
        <v/>
      </c>
      <c r="P4110" s="102" t="str">
        <f t="shared" si="1937"/>
        <v/>
      </c>
      <c r="Q4110" s="102" t="str">
        <f t="shared" si="1938"/>
        <v/>
      </c>
      <c r="R4110" s="120" t="str">
        <f t="shared" si="1939"/>
        <v/>
      </c>
      <c r="S4110" s="54" t="str">
        <f t="shared" si="1940"/>
        <v/>
      </c>
      <c r="T4110" s="5" t="str">
        <f t="shared" si="1941"/>
        <v/>
      </c>
      <c r="U4110" s="152" t="str">
        <f t="shared" si="1924"/>
        <v/>
      </c>
      <c r="V4110" s="152" t="str">
        <f t="shared" si="1925"/>
        <v/>
      </c>
      <c r="W4110" s="153" t="str">
        <f t="shared" si="1926"/>
        <v/>
      </c>
      <c r="X4110" s="153" t="str">
        <f t="shared" si="1927"/>
        <v/>
      </c>
      <c r="Y4110" s="153" t="str">
        <f t="shared" si="1928"/>
        <v/>
      </c>
      <c r="Z4110" s="153" t="str">
        <f t="shared" si="1929"/>
        <v/>
      </c>
      <c r="AA4110" s="152" t="str">
        <f t="shared" si="1930"/>
        <v/>
      </c>
      <c r="AB4110" s="152" t="str">
        <f t="shared" si="1931"/>
        <v/>
      </c>
      <c r="AC4110" s="154" t="str">
        <f t="shared" si="1942"/>
        <v/>
      </c>
      <c r="AD4110" s="154" t="str">
        <f t="shared" si="1943"/>
        <v/>
      </c>
      <c r="AE4110" s="3" t="str">
        <f t="shared" si="1944"/>
        <v/>
      </c>
      <c r="AF4110" s="3" t="str">
        <f t="shared" si="1945"/>
        <v/>
      </c>
      <c r="AG4110" s="3" t="str">
        <f t="shared" si="1946"/>
        <v/>
      </c>
      <c r="AH4110" s="4" t="str">
        <f t="shared" si="1947"/>
        <v/>
      </c>
      <c r="AI4110" s="75" t="str">
        <f t="shared" si="1948"/>
        <v/>
      </c>
      <c r="AJ4110" s="75" t="str">
        <f t="shared" si="1949"/>
        <v/>
      </c>
    </row>
    <row r="4111" spans="1:36" ht="14.25">
      <c r="A4111" s="41" t="str">
        <f t="shared" si="1932"/>
        <v/>
      </c>
      <c r="B4111" s="150" t="str">
        <f>IF(ISNUMBER(A4111),INDEX('MetaTrader Import'!$H$13:$J$5893,TRUNC(((A4111-$A$39+1)-1)/3)+1,MOD((A4111-$A$39+1)-1,3)+1),"")</f>
        <v/>
      </c>
      <c r="C4111" s="43" t="str">
        <f t="shared" si="1933"/>
        <v/>
      </c>
      <c r="D4111" s="43" t="str">
        <f t="shared" ca="1" si="1923"/>
        <v/>
      </c>
      <c r="E4111" s="43" t="str">
        <f t="shared" si="1934"/>
        <v/>
      </c>
      <c r="F4111" s="43" t="str">
        <f t="shared" si="1935"/>
        <v/>
      </c>
      <c r="G4111" s="43" t="str">
        <f>IF(A4111&lt;&gt;"",IF(A4111&lt;Data!$G$11*0.25,$C$13/$G$32,IF(A4111&gt;Data!$G$11*0.25,$C$13,$C$13*10)),"")</f>
        <v/>
      </c>
      <c r="H4111" s="43" t="str">
        <f>IF(A4111&lt;&gt;"",IF(Data!$G$9="constant",$C$13,IF(Data!$G$9="squeeze",G4111,F4111)),"")</f>
        <v/>
      </c>
      <c r="I4111" s="38" t="str">
        <f ca="1">IF(ISNUMBER(A4111),NORMINV(RAND(),0,IF(AND(Data!$G$9="squeeze",A4111&lt;Data!$G$11*0.25),$H$32,1)*$C$30*$C$13)*($C$14*$C$12),"")</f>
        <v/>
      </c>
      <c r="J4111" s="42" t="str">
        <f ca="1">IFERROR(IF(Data!$C$6="Real",B4111,I4111+J4110+($C$14*$C$12)*(NORMINV(RAND(),$C$15,CHOOSE($G$13,$C$13,F4111,G4111)))),"")</f>
        <v/>
      </c>
      <c r="K4111" s="88" t="str">
        <f>IF(ISNUMBER(A4111), IF($G$16="fixed",$G$17,MIN(H4111*Data!$C$7*$C$16*0.5,$C$17*Data!$C$7))*$C$12,"")</f>
        <v/>
      </c>
      <c r="L4111" s="42" t="str">
        <f t="shared" ca="1" si="1950"/>
        <v/>
      </c>
      <c r="M4111" s="44" t="str">
        <f t="shared" ca="1" si="1951"/>
        <v/>
      </c>
      <c r="N4111" s="44" t="str">
        <f t="shared" ca="1" si="1952"/>
        <v/>
      </c>
      <c r="O4111" s="108" t="str">
        <f t="shared" si="1936"/>
        <v/>
      </c>
      <c r="P4111" s="102" t="str">
        <f t="shared" si="1937"/>
        <v/>
      </c>
      <c r="Q4111" s="102" t="str">
        <f t="shared" si="1938"/>
        <v/>
      </c>
      <c r="R4111" s="120" t="str">
        <f t="shared" si="1939"/>
        <v/>
      </c>
      <c r="S4111" s="54" t="str">
        <f t="shared" si="1940"/>
        <v/>
      </c>
      <c r="T4111" s="5" t="str">
        <f t="shared" si="1941"/>
        <v/>
      </c>
      <c r="U4111" s="152" t="str">
        <f t="shared" si="1924"/>
        <v/>
      </c>
      <c r="V4111" s="152" t="str">
        <f t="shared" si="1925"/>
        <v/>
      </c>
      <c r="W4111" s="153" t="str">
        <f t="shared" si="1926"/>
        <v/>
      </c>
      <c r="X4111" s="153" t="str">
        <f t="shared" si="1927"/>
        <v/>
      </c>
      <c r="Y4111" s="153" t="str">
        <f t="shared" si="1928"/>
        <v/>
      </c>
      <c r="Z4111" s="153" t="str">
        <f t="shared" si="1929"/>
        <v/>
      </c>
      <c r="AA4111" s="152" t="str">
        <f t="shared" si="1930"/>
        <v/>
      </c>
      <c r="AB4111" s="152" t="str">
        <f t="shared" si="1931"/>
        <v/>
      </c>
      <c r="AC4111" s="154" t="str">
        <f t="shared" si="1942"/>
        <v/>
      </c>
      <c r="AD4111" s="154" t="str">
        <f t="shared" si="1943"/>
        <v/>
      </c>
      <c r="AE4111" s="3" t="str">
        <f t="shared" si="1944"/>
        <v/>
      </c>
      <c r="AF4111" s="3" t="str">
        <f t="shared" si="1945"/>
        <v/>
      </c>
      <c r="AG4111" s="3" t="str">
        <f t="shared" si="1946"/>
        <v/>
      </c>
      <c r="AH4111" s="4" t="str">
        <f t="shared" si="1947"/>
        <v/>
      </c>
      <c r="AI4111" s="75" t="str">
        <f t="shared" si="1948"/>
        <v/>
      </c>
      <c r="AJ4111" s="75" t="str">
        <f t="shared" si="1949"/>
        <v/>
      </c>
    </row>
    <row r="4112" spans="1:36" ht="14.25">
      <c r="A4112" s="41" t="str">
        <f t="shared" si="1932"/>
        <v/>
      </c>
      <c r="B4112" s="150" t="str">
        <f>IF(ISNUMBER(A4112),INDEX('MetaTrader Import'!$H$13:$J$5893,TRUNC(((A4112-$A$39+1)-1)/3)+1,MOD((A4112-$A$39+1)-1,3)+1),"")</f>
        <v/>
      </c>
      <c r="C4112" s="43" t="str">
        <f t="shared" si="1933"/>
        <v/>
      </c>
      <c r="D4112" s="43" t="str">
        <f t="shared" ca="1" si="1923"/>
        <v/>
      </c>
      <c r="E4112" s="43" t="str">
        <f t="shared" si="1934"/>
        <v/>
      </c>
      <c r="F4112" s="43" t="str">
        <f t="shared" si="1935"/>
        <v/>
      </c>
      <c r="G4112" s="43" t="str">
        <f>IF(A4112&lt;&gt;"",IF(A4112&lt;Data!$G$11*0.25,$C$13/$G$32,IF(A4112&gt;Data!$G$11*0.25,$C$13,$C$13*10)),"")</f>
        <v/>
      </c>
      <c r="H4112" s="43" t="str">
        <f>IF(A4112&lt;&gt;"",IF(Data!$G$9="constant",$C$13,IF(Data!$G$9="squeeze",G4112,F4112)),"")</f>
        <v/>
      </c>
      <c r="I4112" s="38" t="str">
        <f ca="1">IF(ISNUMBER(A4112),NORMINV(RAND(),0,IF(AND(Data!$G$9="squeeze",A4112&lt;Data!$G$11*0.25),$H$32,1)*$C$30*$C$13)*($C$14*$C$12),"")</f>
        <v/>
      </c>
      <c r="J4112" s="42" t="str">
        <f ca="1">IFERROR(IF(Data!$C$6="Real",B4112,I4112+J4111+($C$14*$C$12)*(NORMINV(RAND(),$C$15,CHOOSE($G$13,$C$13,F4112,G4112)))),"")</f>
        <v/>
      </c>
      <c r="K4112" s="88" t="str">
        <f>IF(ISNUMBER(A4112), IF($G$16="fixed",$G$17,MIN(H4112*Data!$C$7*$C$16*0.5,$C$17*Data!$C$7))*$C$12,"")</f>
        <v/>
      </c>
      <c r="L4112" s="42" t="str">
        <f t="shared" ca="1" si="1950"/>
        <v/>
      </c>
      <c r="M4112" s="44" t="str">
        <f t="shared" ca="1" si="1951"/>
        <v/>
      </c>
      <c r="N4112" s="44" t="str">
        <f t="shared" ca="1" si="1952"/>
        <v/>
      </c>
      <c r="O4112" s="108" t="str">
        <f t="shared" si="1936"/>
        <v/>
      </c>
      <c r="P4112" s="102" t="str">
        <f t="shared" si="1937"/>
        <v/>
      </c>
      <c r="Q4112" s="102" t="str">
        <f t="shared" si="1938"/>
        <v/>
      </c>
      <c r="R4112" s="120" t="str">
        <f t="shared" si="1939"/>
        <v/>
      </c>
      <c r="S4112" s="54" t="str">
        <f t="shared" si="1940"/>
        <v/>
      </c>
      <c r="T4112" s="5" t="str">
        <f t="shared" si="1941"/>
        <v/>
      </c>
      <c r="U4112" s="152" t="str">
        <f t="shared" si="1924"/>
        <v/>
      </c>
      <c r="V4112" s="152" t="str">
        <f t="shared" si="1925"/>
        <v/>
      </c>
      <c r="W4112" s="153" t="str">
        <f t="shared" si="1926"/>
        <v/>
      </c>
      <c r="X4112" s="153" t="str">
        <f t="shared" si="1927"/>
        <v/>
      </c>
      <c r="Y4112" s="153" t="str">
        <f t="shared" si="1928"/>
        <v/>
      </c>
      <c r="Z4112" s="153" t="str">
        <f t="shared" si="1929"/>
        <v/>
      </c>
      <c r="AA4112" s="152" t="str">
        <f t="shared" si="1930"/>
        <v/>
      </c>
      <c r="AB4112" s="152" t="str">
        <f t="shared" si="1931"/>
        <v/>
      </c>
      <c r="AC4112" s="154" t="str">
        <f t="shared" si="1942"/>
        <v/>
      </c>
      <c r="AD4112" s="154" t="str">
        <f t="shared" si="1943"/>
        <v/>
      </c>
      <c r="AE4112" s="3" t="str">
        <f t="shared" si="1944"/>
        <v/>
      </c>
      <c r="AF4112" s="3" t="str">
        <f t="shared" si="1945"/>
        <v/>
      </c>
      <c r="AG4112" s="3" t="str">
        <f t="shared" si="1946"/>
        <v/>
      </c>
      <c r="AH4112" s="4" t="str">
        <f t="shared" si="1947"/>
        <v/>
      </c>
      <c r="AI4112" s="75" t="str">
        <f t="shared" si="1948"/>
        <v/>
      </c>
      <c r="AJ4112" s="75" t="str">
        <f t="shared" si="1949"/>
        <v/>
      </c>
    </row>
    <row r="4113" spans="1:36" ht="14.25">
      <c r="A4113" s="41" t="str">
        <f t="shared" si="1932"/>
        <v/>
      </c>
      <c r="B4113" s="150" t="str">
        <f>IF(ISNUMBER(A4113),INDEX('MetaTrader Import'!$H$13:$J$5893,TRUNC(((A4113-$A$39+1)-1)/3)+1,MOD((A4113-$A$39+1)-1,3)+1),"")</f>
        <v/>
      </c>
      <c r="C4113" s="43" t="str">
        <f t="shared" si="1933"/>
        <v/>
      </c>
      <c r="D4113" s="43" t="str">
        <f t="shared" ca="1" si="1923"/>
        <v/>
      </c>
      <c r="E4113" s="43" t="str">
        <f t="shared" si="1934"/>
        <v/>
      </c>
      <c r="F4113" s="43" t="str">
        <f t="shared" si="1935"/>
        <v/>
      </c>
      <c r="G4113" s="43" t="str">
        <f>IF(A4113&lt;&gt;"",IF(A4113&lt;Data!$G$11*0.25,$C$13/$G$32,IF(A4113&gt;Data!$G$11*0.25,$C$13,$C$13*10)),"")</f>
        <v/>
      </c>
      <c r="H4113" s="43" t="str">
        <f>IF(A4113&lt;&gt;"",IF(Data!$G$9="constant",$C$13,IF(Data!$G$9="squeeze",G4113,F4113)),"")</f>
        <v/>
      </c>
      <c r="I4113" s="38" t="str">
        <f ca="1">IF(ISNUMBER(A4113),NORMINV(RAND(),0,IF(AND(Data!$G$9="squeeze",A4113&lt;Data!$G$11*0.25),$H$32,1)*$C$30*$C$13)*($C$14*$C$12),"")</f>
        <v/>
      </c>
      <c r="J4113" s="42" t="str">
        <f ca="1">IFERROR(IF(Data!$C$6="Real",B4113,I4113+J4112+($C$14*$C$12)*(NORMINV(RAND(),$C$15,CHOOSE($G$13,$C$13,F4113,G4113)))),"")</f>
        <v/>
      </c>
      <c r="K4113" s="88" t="str">
        <f>IF(ISNUMBER(A4113), IF($G$16="fixed",$G$17,MIN(H4113*Data!$C$7*$C$16*0.5,$C$17*Data!$C$7))*$C$12,"")</f>
        <v/>
      </c>
      <c r="L4113" s="42" t="str">
        <f t="shared" ca="1" si="1950"/>
        <v/>
      </c>
      <c r="M4113" s="44" t="str">
        <f t="shared" ca="1" si="1951"/>
        <v/>
      </c>
      <c r="N4113" s="44" t="str">
        <f t="shared" ca="1" si="1952"/>
        <v/>
      </c>
      <c r="O4113" s="108" t="str">
        <f t="shared" si="1936"/>
        <v/>
      </c>
      <c r="P4113" s="102" t="str">
        <f t="shared" si="1937"/>
        <v/>
      </c>
      <c r="Q4113" s="102" t="str">
        <f t="shared" si="1938"/>
        <v/>
      </c>
      <c r="R4113" s="120" t="str">
        <f t="shared" si="1939"/>
        <v/>
      </c>
      <c r="S4113" s="54" t="str">
        <f t="shared" si="1940"/>
        <v/>
      </c>
      <c r="T4113" s="5" t="str">
        <f t="shared" si="1941"/>
        <v/>
      </c>
      <c r="U4113" s="152" t="str">
        <f t="shared" si="1924"/>
        <v/>
      </c>
      <c r="V4113" s="152" t="str">
        <f t="shared" si="1925"/>
        <v/>
      </c>
      <c r="W4113" s="153" t="str">
        <f t="shared" si="1926"/>
        <v/>
      </c>
      <c r="X4113" s="153" t="str">
        <f t="shared" si="1927"/>
        <v/>
      </c>
      <c r="Y4113" s="153" t="str">
        <f t="shared" si="1928"/>
        <v/>
      </c>
      <c r="Z4113" s="153" t="str">
        <f t="shared" si="1929"/>
        <v/>
      </c>
      <c r="AA4113" s="152" t="str">
        <f t="shared" si="1930"/>
        <v/>
      </c>
      <c r="AB4113" s="152" t="str">
        <f t="shared" si="1931"/>
        <v/>
      </c>
      <c r="AC4113" s="154" t="str">
        <f t="shared" si="1942"/>
        <v/>
      </c>
      <c r="AD4113" s="154" t="str">
        <f t="shared" si="1943"/>
        <v/>
      </c>
      <c r="AE4113" s="3" t="str">
        <f t="shared" si="1944"/>
        <v/>
      </c>
      <c r="AF4113" s="3" t="str">
        <f t="shared" si="1945"/>
        <v/>
      </c>
      <c r="AG4113" s="3" t="str">
        <f t="shared" si="1946"/>
        <v/>
      </c>
      <c r="AH4113" s="4" t="str">
        <f t="shared" si="1947"/>
        <v/>
      </c>
      <c r="AI4113" s="75" t="str">
        <f t="shared" si="1948"/>
        <v/>
      </c>
      <c r="AJ4113" s="75" t="str">
        <f t="shared" si="1949"/>
        <v/>
      </c>
    </row>
    <row r="4114" spans="1:36" ht="14.25">
      <c r="A4114" s="41" t="str">
        <f t="shared" si="1932"/>
        <v/>
      </c>
      <c r="B4114" s="150" t="str">
        <f>IF(ISNUMBER(A4114),INDEX('MetaTrader Import'!$H$13:$J$5893,TRUNC(((A4114-$A$39+1)-1)/3)+1,MOD((A4114-$A$39+1)-1,3)+1),"")</f>
        <v/>
      </c>
      <c r="C4114" s="43" t="str">
        <f t="shared" si="1933"/>
        <v/>
      </c>
      <c r="D4114" s="43" t="str">
        <f t="shared" ca="1" si="1923"/>
        <v/>
      </c>
      <c r="E4114" s="43" t="str">
        <f t="shared" si="1934"/>
        <v/>
      </c>
      <c r="F4114" s="43" t="str">
        <f t="shared" si="1935"/>
        <v/>
      </c>
      <c r="G4114" s="43" t="str">
        <f>IF(A4114&lt;&gt;"",IF(A4114&lt;Data!$G$11*0.25,$C$13/$G$32,IF(A4114&gt;Data!$G$11*0.25,$C$13,$C$13*10)),"")</f>
        <v/>
      </c>
      <c r="H4114" s="43" t="str">
        <f>IF(A4114&lt;&gt;"",IF(Data!$G$9="constant",$C$13,IF(Data!$G$9="squeeze",G4114,F4114)),"")</f>
        <v/>
      </c>
      <c r="I4114" s="38" t="str">
        <f ca="1">IF(ISNUMBER(A4114),NORMINV(RAND(),0,IF(AND(Data!$G$9="squeeze",A4114&lt;Data!$G$11*0.25),$H$32,1)*$C$30*$C$13)*($C$14*$C$12),"")</f>
        <v/>
      </c>
      <c r="J4114" s="42" t="str">
        <f ca="1">IFERROR(IF(Data!$C$6="Real",B4114,I4114+J4113+($C$14*$C$12)*(NORMINV(RAND(),$C$15,CHOOSE($G$13,$C$13,F4114,G4114)))),"")</f>
        <v/>
      </c>
      <c r="K4114" s="88" t="str">
        <f>IF(ISNUMBER(A4114), IF($G$16="fixed",$G$17,MIN(H4114*Data!$C$7*$C$16*0.5,$C$17*Data!$C$7))*$C$12,"")</f>
        <v/>
      </c>
      <c r="L4114" s="42" t="str">
        <f t="shared" ca="1" si="1950"/>
        <v/>
      </c>
      <c r="M4114" s="44" t="str">
        <f t="shared" ca="1" si="1951"/>
        <v/>
      </c>
      <c r="N4114" s="44" t="str">
        <f t="shared" ca="1" si="1952"/>
        <v/>
      </c>
      <c r="O4114" s="108" t="str">
        <f t="shared" si="1936"/>
        <v/>
      </c>
      <c r="P4114" s="102" t="str">
        <f t="shared" si="1937"/>
        <v/>
      </c>
      <c r="Q4114" s="102" t="str">
        <f t="shared" si="1938"/>
        <v/>
      </c>
      <c r="R4114" s="120" t="str">
        <f t="shared" si="1939"/>
        <v/>
      </c>
      <c r="S4114" s="54" t="str">
        <f t="shared" si="1940"/>
        <v/>
      </c>
      <c r="T4114" s="5" t="str">
        <f t="shared" si="1941"/>
        <v/>
      </c>
      <c r="U4114" s="152" t="str">
        <f t="shared" si="1924"/>
        <v/>
      </c>
      <c r="V4114" s="152" t="str">
        <f t="shared" si="1925"/>
        <v/>
      </c>
      <c r="W4114" s="153" t="str">
        <f t="shared" si="1926"/>
        <v/>
      </c>
      <c r="X4114" s="153" t="str">
        <f t="shared" si="1927"/>
        <v/>
      </c>
      <c r="Y4114" s="153" t="str">
        <f t="shared" si="1928"/>
        <v/>
      </c>
      <c r="Z4114" s="153" t="str">
        <f t="shared" si="1929"/>
        <v/>
      </c>
      <c r="AA4114" s="152" t="str">
        <f t="shared" si="1930"/>
        <v/>
      </c>
      <c r="AB4114" s="152" t="str">
        <f t="shared" si="1931"/>
        <v/>
      </c>
      <c r="AC4114" s="154" t="str">
        <f t="shared" si="1942"/>
        <v/>
      </c>
      <c r="AD4114" s="154" t="str">
        <f t="shared" si="1943"/>
        <v/>
      </c>
      <c r="AE4114" s="3" t="str">
        <f t="shared" si="1944"/>
        <v/>
      </c>
      <c r="AF4114" s="3" t="str">
        <f t="shared" si="1945"/>
        <v/>
      </c>
      <c r="AG4114" s="3" t="str">
        <f t="shared" si="1946"/>
        <v/>
      </c>
      <c r="AH4114" s="4" t="str">
        <f t="shared" si="1947"/>
        <v/>
      </c>
      <c r="AI4114" s="75" t="str">
        <f t="shared" si="1948"/>
        <v/>
      </c>
      <c r="AJ4114" s="75" t="str">
        <f t="shared" si="1949"/>
        <v/>
      </c>
    </row>
    <row r="4115" spans="1:36" ht="14.25">
      <c r="A4115" s="41" t="str">
        <f t="shared" si="1932"/>
        <v/>
      </c>
      <c r="B4115" s="150" t="str">
        <f>IF(ISNUMBER(A4115),INDEX('MetaTrader Import'!$H$13:$J$5893,TRUNC(((A4115-$A$39+1)-1)/3)+1,MOD((A4115-$A$39+1)-1,3)+1),"")</f>
        <v/>
      </c>
      <c r="C4115" s="43" t="str">
        <f t="shared" si="1933"/>
        <v/>
      </c>
      <c r="D4115" s="43" t="str">
        <f t="shared" ca="1" si="1923"/>
        <v/>
      </c>
      <c r="E4115" s="43" t="str">
        <f t="shared" si="1934"/>
        <v/>
      </c>
      <c r="F4115" s="43" t="str">
        <f t="shared" si="1935"/>
        <v/>
      </c>
      <c r="G4115" s="43" t="str">
        <f>IF(A4115&lt;&gt;"",IF(A4115&lt;Data!$G$11*0.25,$C$13/$G$32,IF(A4115&gt;Data!$G$11*0.25,$C$13,$C$13*10)),"")</f>
        <v/>
      </c>
      <c r="H4115" s="43" t="str">
        <f>IF(A4115&lt;&gt;"",IF(Data!$G$9="constant",$C$13,IF(Data!$G$9="squeeze",G4115,F4115)),"")</f>
        <v/>
      </c>
      <c r="I4115" s="38" t="str">
        <f ca="1">IF(ISNUMBER(A4115),NORMINV(RAND(),0,IF(AND(Data!$G$9="squeeze",A4115&lt;Data!$G$11*0.25),$H$32,1)*$C$30*$C$13)*($C$14*$C$12),"")</f>
        <v/>
      </c>
      <c r="J4115" s="42" t="str">
        <f ca="1">IFERROR(IF(Data!$C$6="Real",B4115,I4115+J4114+($C$14*$C$12)*(NORMINV(RAND(),$C$15,CHOOSE($G$13,$C$13,F4115,G4115)))),"")</f>
        <v/>
      </c>
      <c r="K4115" s="88" t="str">
        <f>IF(ISNUMBER(A4115), IF($G$16="fixed",$G$17,MIN(H4115*Data!$C$7*$C$16*0.5,$C$17*Data!$C$7))*$C$12,"")</f>
        <v/>
      </c>
      <c r="L4115" s="42" t="str">
        <f t="shared" ca="1" si="1950"/>
        <v/>
      </c>
      <c r="M4115" s="44" t="str">
        <f t="shared" ca="1" si="1951"/>
        <v/>
      </c>
      <c r="N4115" s="44" t="str">
        <f t="shared" ca="1" si="1952"/>
        <v/>
      </c>
      <c r="O4115" s="108" t="str">
        <f t="shared" si="1936"/>
        <v/>
      </c>
      <c r="P4115" s="102" t="str">
        <f t="shared" si="1937"/>
        <v/>
      </c>
      <c r="Q4115" s="102" t="str">
        <f t="shared" si="1938"/>
        <v/>
      </c>
      <c r="R4115" s="120" t="str">
        <f t="shared" si="1939"/>
        <v/>
      </c>
      <c r="S4115" s="54" t="str">
        <f t="shared" si="1940"/>
        <v/>
      </c>
      <c r="T4115" s="5" t="str">
        <f t="shared" si="1941"/>
        <v/>
      </c>
      <c r="U4115" s="152" t="str">
        <f t="shared" si="1924"/>
        <v/>
      </c>
      <c r="V4115" s="152" t="str">
        <f t="shared" si="1925"/>
        <v/>
      </c>
      <c r="W4115" s="153" t="str">
        <f t="shared" si="1926"/>
        <v/>
      </c>
      <c r="X4115" s="153" t="str">
        <f t="shared" si="1927"/>
        <v/>
      </c>
      <c r="Y4115" s="153" t="str">
        <f t="shared" si="1928"/>
        <v/>
      </c>
      <c r="Z4115" s="153" t="str">
        <f t="shared" si="1929"/>
        <v/>
      </c>
      <c r="AA4115" s="152" t="str">
        <f t="shared" si="1930"/>
        <v/>
      </c>
      <c r="AB4115" s="152" t="str">
        <f t="shared" si="1931"/>
        <v/>
      </c>
      <c r="AC4115" s="154" t="str">
        <f t="shared" si="1942"/>
        <v/>
      </c>
      <c r="AD4115" s="154" t="str">
        <f t="shared" si="1943"/>
        <v/>
      </c>
      <c r="AE4115" s="3" t="str">
        <f t="shared" si="1944"/>
        <v/>
      </c>
      <c r="AF4115" s="3" t="str">
        <f t="shared" si="1945"/>
        <v/>
      </c>
      <c r="AG4115" s="3" t="str">
        <f t="shared" si="1946"/>
        <v/>
      </c>
      <c r="AH4115" s="4" t="str">
        <f t="shared" si="1947"/>
        <v/>
      </c>
      <c r="AI4115" s="75" t="str">
        <f t="shared" si="1948"/>
        <v/>
      </c>
      <c r="AJ4115" s="75" t="str">
        <f t="shared" si="1949"/>
        <v/>
      </c>
    </row>
    <row r="4116" spans="1:36" ht="14.25">
      <c r="A4116" s="41" t="str">
        <f t="shared" si="1932"/>
        <v/>
      </c>
      <c r="B4116" s="150" t="str">
        <f>IF(ISNUMBER(A4116),INDEX('MetaTrader Import'!$H$13:$J$5893,TRUNC(((A4116-$A$39+1)-1)/3)+1,MOD((A4116-$A$39+1)-1,3)+1),"")</f>
        <v/>
      </c>
      <c r="C4116" s="43" t="str">
        <f t="shared" si="1933"/>
        <v/>
      </c>
      <c r="D4116" s="43" t="str">
        <f t="shared" ca="1" si="1923"/>
        <v/>
      </c>
      <c r="E4116" s="43" t="str">
        <f t="shared" si="1934"/>
        <v/>
      </c>
      <c r="F4116" s="43" t="str">
        <f t="shared" si="1935"/>
        <v/>
      </c>
      <c r="G4116" s="43" t="str">
        <f>IF(A4116&lt;&gt;"",IF(A4116&lt;Data!$G$11*0.25,$C$13/$G$32,IF(A4116&gt;Data!$G$11*0.25,$C$13,$C$13*10)),"")</f>
        <v/>
      </c>
      <c r="H4116" s="43" t="str">
        <f>IF(A4116&lt;&gt;"",IF(Data!$G$9="constant",$C$13,IF(Data!$G$9="squeeze",G4116,F4116)),"")</f>
        <v/>
      </c>
      <c r="I4116" s="38" t="str">
        <f ca="1">IF(ISNUMBER(A4116),NORMINV(RAND(),0,IF(AND(Data!$G$9="squeeze",A4116&lt;Data!$G$11*0.25),$H$32,1)*$C$30*$C$13)*($C$14*$C$12),"")</f>
        <v/>
      </c>
      <c r="J4116" s="42" t="str">
        <f ca="1">IFERROR(IF(Data!$C$6="Real",B4116,I4116+J4115+($C$14*$C$12)*(NORMINV(RAND(),$C$15,CHOOSE($G$13,$C$13,F4116,G4116)))),"")</f>
        <v/>
      </c>
      <c r="K4116" s="88" t="str">
        <f>IF(ISNUMBER(A4116), IF($G$16="fixed",$G$17,MIN(H4116*Data!$C$7*$C$16*0.5,$C$17*Data!$C$7))*$C$12,"")</f>
        <v/>
      </c>
      <c r="L4116" s="42" t="str">
        <f t="shared" ca="1" si="1950"/>
        <v/>
      </c>
      <c r="M4116" s="44" t="str">
        <f t="shared" ca="1" si="1951"/>
        <v/>
      </c>
      <c r="N4116" s="44" t="str">
        <f t="shared" ca="1" si="1952"/>
        <v/>
      </c>
      <c r="O4116" s="108" t="str">
        <f t="shared" si="1936"/>
        <v/>
      </c>
      <c r="P4116" s="102" t="str">
        <f t="shared" si="1937"/>
        <v/>
      </c>
      <c r="Q4116" s="102" t="str">
        <f t="shared" si="1938"/>
        <v/>
      </c>
      <c r="R4116" s="120" t="str">
        <f t="shared" si="1939"/>
        <v/>
      </c>
      <c r="S4116" s="54" t="str">
        <f t="shared" si="1940"/>
        <v/>
      </c>
      <c r="T4116" s="5" t="str">
        <f t="shared" si="1941"/>
        <v/>
      </c>
      <c r="U4116" s="152" t="str">
        <f t="shared" si="1924"/>
        <v/>
      </c>
      <c r="V4116" s="152" t="str">
        <f t="shared" si="1925"/>
        <v/>
      </c>
      <c r="W4116" s="153" t="str">
        <f t="shared" si="1926"/>
        <v/>
      </c>
      <c r="X4116" s="153" t="str">
        <f t="shared" si="1927"/>
        <v/>
      </c>
      <c r="Y4116" s="153" t="str">
        <f t="shared" si="1928"/>
        <v/>
      </c>
      <c r="Z4116" s="153" t="str">
        <f t="shared" si="1929"/>
        <v/>
      </c>
      <c r="AA4116" s="152" t="str">
        <f t="shared" si="1930"/>
        <v/>
      </c>
      <c r="AB4116" s="152" t="str">
        <f t="shared" si="1931"/>
        <v/>
      </c>
      <c r="AC4116" s="154" t="str">
        <f t="shared" si="1942"/>
        <v/>
      </c>
      <c r="AD4116" s="154" t="str">
        <f t="shared" si="1943"/>
        <v/>
      </c>
      <c r="AE4116" s="3" t="str">
        <f t="shared" si="1944"/>
        <v/>
      </c>
      <c r="AF4116" s="3" t="str">
        <f t="shared" si="1945"/>
        <v/>
      </c>
      <c r="AG4116" s="3" t="str">
        <f t="shared" si="1946"/>
        <v/>
      </c>
      <c r="AH4116" s="4" t="str">
        <f t="shared" si="1947"/>
        <v/>
      </c>
      <c r="AI4116" s="75" t="str">
        <f t="shared" si="1948"/>
        <v/>
      </c>
      <c r="AJ4116" s="75" t="str">
        <f t="shared" si="1949"/>
        <v/>
      </c>
    </row>
    <row r="4117" spans="1:36" ht="14.25">
      <c r="A4117" s="41" t="str">
        <f t="shared" si="1932"/>
        <v/>
      </c>
      <c r="B4117" s="150" t="str">
        <f>IF(ISNUMBER(A4117),INDEX('MetaTrader Import'!$H$13:$J$5893,TRUNC(((A4117-$A$39+1)-1)/3)+1,MOD((A4117-$A$39+1)-1,3)+1),"")</f>
        <v/>
      </c>
      <c r="C4117" s="43" t="str">
        <f t="shared" si="1933"/>
        <v/>
      </c>
      <c r="D4117" s="43" t="str">
        <f t="shared" ca="1" si="1923"/>
        <v/>
      </c>
      <c r="E4117" s="43" t="str">
        <f t="shared" si="1934"/>
        <v/>
      </c>
      <c r="F4117" s="43" t="str">
        <f t="shared" si="1935"/>
        <v/>
      </c>
      <c r="G4117" s="43" t="str">
        <f>IF(A4117&lt;&gt;"",IF(A4117&lt;Data!$G$11*0.25,$C$13/$G$32,IF(A4117&gt;Data!$G$11*0.25,$C$13,$C$13*10)),"")</f>
        <v/>
      </c>
      <c r="H4117" s="43" t="str">
        <f>IF(A4117&lt;&gt;"",IF(Data!$G$9="constant",$C$13,IF(Data!$G$9="squeeze",G4117,F4117)),"")</f>
        <v/>
      </c>
      <c r="I4117" s="38" t="str">
        <f ca="1">IF(ISNUMBER(A4117),NORMINV(RAND(),0,IF(AND(Data!$G$9="squeeze",A4117&lt;Data!$G$11*0.25),$H$32,1)*$C$30*$C$13)*($C$14*$C$12),"")</f>
        <v/>
      </c>
      <c r="J4117" s="42" t="str">
        <f ca="1">IFERROR(IF(Data!$C$6="Real",B4117,I4117+J4116+($C$14*$C$12)*(NORMINV(RAND(),$C$15,CHOOSE($G$13,$C$13,F4117,G4117)))),"")</f>
        <v/>
      </c>
      <c r="K4117" s="88" t="str">
        <f>IF(ISNUMBER(A4117), IF($G$16="fixed",$G$17,MIN(H4117*Data!$C$7*$C$16*0.5,$C$17*Data!$C$7))*$C$12,"")</f>
        <v/>
      </c>
      <c r="L4117" s="42" t="str">
        <f t="shared" ca="1" si="1950"/>
        <v/>
      </c>
      <c r="M4117" s="44" t="str">
        <f t="shared" ca="1" si="1951"/>
        <v/>
      </c>
      <c r="N4117" s="44" t="str">
        <f t="shared" ca="1" si="1952"/>
        <v/>
      </c>
      <c r="O4117" s="108" t="str">
        <f t="shared" si="1936"/>
        <v/>
      </c>
      <c r="P4117" s="102" t="str">
        <f t="shared" si="1937"/>
        <v/>
      </c>
      <c r="Q4117" s="102" t="str">
        <f t="shared" si="1938"/>
        <v/>
      </c>
      <c r="R4117" s="120" t="str">
        <f t="shared" si="1939"/>
        <v/>
      </c>
      <c r="S4117" s="54" t="str">
        <f t="shared" si="1940"/>
        <v/>
      </c>
      <c r="T4117" s="5" t="str">
        <f t="shared" si="1941"/>
        <v/>
      </c>
      <c r="U4117" s="152" t="str">
        <f t="shared" si="1924"/>
        <v/>
      </c>
      <c r="V4117" s="152" t="str">
        <f t="shared" si="1925"/>
        <v/>
      </c>
      <c r="W4117" s="153" t="str">
        <f t="shared" si="1926"/>
        <v/>
      </c>
      <c r="X4117" s="153" t="str">
        <f t="shared" si="1927"/>
        <v/>
      </c>
      <c r="Y4117" s="153" t="str">
        <f t="shared" si="1928"/>
        <v/>
      </c>
      <c r="Z4117" s="153" t="str">
        <f t="shared" si="1929"/>
        <v/>
      </c>
      <c r="AA4117" s="152" t="str">
        <f t="shared" si="1930"/>
        <v/>
      </c>
      <c r="AB4117" s="152" t="str">
        <f t="shared" si="1931"/>
        <v/>
      </c>
      <c r="AC4117" s="154" t="str">
        <f t="shared" si="1942"/>
        <v/>
      </c>
      <c r="AD4117" s="154" t="str">
        <f t="shared" si="1943"/>
        <v/>
      </c>
      <c r="AE4117" s="3" t="str">
        <f t="shared" si="1944"/>
        <v/>
      </c>
      <c r="AF4117" s="3" t="str">
        <f t="shared" si="1945"/>
        <v/>
      </c>
      <c r="AG4117" s="3" t="str">
        <f t="shared" si="1946"/>
        <v/>
      </c>
      <c r="AH4117" s="4" t="str">
        <f t="shared" si="1947"/>
        <v/>
      </c>
      <c r="AI4117" s="75" t="str">
        <f t="shared" si="1948"/>
        <v/>
      </c>
      <c r="AJ4117" s="75" t="str">
        <f t="shared" si="1949"/>
        <v/>
      </c>
    </row>
    <row r="4118" spans="1:36" ht="14.25">
      <c r="A4118" s="41" t="str">
        <f t="shared" si="1932"/>
        <v/>
      </c>
      <c r="B4118" s="150" t="str">
        <f>IF(ISNUMBER(A4118),INDEX('MetaTrader Import'!$H$13:$J$5893,TRUNC(((A4118-$A$39+1)-1)/3)+1,MOD((A4118-$A$39+1)-1,3)+1),"")</f>
        <v/>
      </c>
      <c r="C4118" s="43" t="str">
        <f t="shared" si="1933"/>
        <v/>
      </c>
      <c r="D4118" s="43" t="str">
        <f t="shared" ca="1" si="1923"/>
        <v/>
      </c>
      <c r="E4118" s="43" t="str">
        <f t="shared" si="1934"/>
        <v/>
      </c>
      <c r="F4118" s="43" t="str">
        <f t="shared" si="1935"/>
        <v/>
      </c>
      <c r="G4118" s="43" t="str">
        <f>IF(A4118&lt;&gt;"",IF(A4118&lt;Data!$G$11*0.25,$C$13/$G$32,IF(A4118&gt;Data!$G$11*0.25,$C$13,$C$13*10)),"")</f>
        <v/>
      </c>
      <c r="H4118" s="43" t="str">
        <f>IF(A4118&lt;&gt;"",IF(Data!$G$9="constant",$C$13,IF(Data!$G$9="squeeze",G4118,F4118)),"")</f>
        <v/>
      </c>
      <c r="I4118" s="38" t="str">
        <f ca="1">IF(ISNUMBER(A4118),NORMINV(RAND(),0,IF(AND(Data!$G$9="squeeze",A4118&lt;Data!$G$11*0.25),$H$32,1)*$C$30*$C$13)*($C$14*$C$12),"")</f>
        <v/>
      </c>
      <c r="J4118" s="42" t="str">
        <f ca="1">IFERROR(IF(Data!$C$6="Real",B4118,I4118+J4117+($C$14*$C$12)*(NORMINV(RAND(),$C$15,CHOOSE($G$13,$C$13,F4118,G4118)))),"")</f>
        <v/>
      </c>
      <c r="K4118" s="88" t="str">
        <f>IF(ISNUMBER(A4118), IF($G$16="fixed",$G$17,MIN(H4118*Data!$C$7*$C$16*0.5,$C$17*Data!$C$7))*$C$12,"")</f>
        <v/>
      </c>
      <c r="L4118" s="42" t="str">
        <f t="shared" ca="1" si="1950"/>
        <v/>
      </c>
      <c r="M4118" s="44" t="str">
        <f t="shared" ca="1" si="1951"/>
        <v/>
      </c>
      <c r="N4118" s="44" t="str">
        <f t="shared" ca="1" si="1952"/>
        <v/>
      </c>
      <c r="O4118" s="108" t="str">
        <f t="shared" si="1936"/>
        <v/>
      </c>
      <c r="P4118" s="102" t="str">
        <f t="shared" si="1937"/>
        <v/>
      </c>
      <c r="Q4118" s="102" t="str">
        <f t="shared" si="1938"/>
        <v/>
      </c>
      <c r="R4118" s="120" t="str">
        <f t="shared" si="1939"/>
        <v/>
      </c>
      <c r="S4118" s="54" t="str">
        <f t="shared" si="1940"/>
        <v/>
      </c>
      <c r="T4118" s="5" t="str">
        <f t="shared" si="1941"/>
        <v/>
      </c>
      <c r="U4118" s="152" t="str">
        <f t="shared" si="1924"/>
        <v/>
      </c>
      <c r="V4118" s="152" t="str">
        <f t="shared" si="1925"/>
        <v/>
      </c>
      <c r="W4118" s="153" t="str">
        <f t="shared" si="1926"/>
        <v/>
      </c>
      <c r="X4118" s="153" t="str">
        <f t="shared" si="1927"/>
        <v/>
      </c>
      <c r="Y4118" s="153" t="str">
        <f t="shared" si="1928"/>
        <v/>
      </c>
      <c r="Z4118" s="153" t="str">
        <f t="shared" si="1929"/>
        <v/>
      </c>
      <c r="AA4118" s="152" t="str">
        <f t="shared" si="1930"/>
        <v/>
      </c>
      <c r="AB4118" s="152" t="str">
        <f t="shared" si="1931"/>
        <v/>
      </c>
      <c r="AC4118" s="154" t="str">
        <f t="shared" si="1942"/>
        <v/>
      </c>
      <c r="AD4118" s="154" t="str">
        <f t="shared" si="1943"/>
        <v/>
      </c>
      <c r="AE4118" s="3" t="str">
        <f t="shared" si="1944"/>
        <v/>
      </c>
      <c r="AF4118" s="3" t="str">
        <f t="shared" si="1945"/>
        <v/>
      </c>
      <c r="AG4118" s="3" t="str">
        <f t="shared" si="1946"/>
        <v/>
      </c>
      <c r="AH4118" s="4" t="str">
        <f t="shared" si="1947"/>
        <v/>
      </c>
      <c r="AI4118" s="75" t="str">
        <f t="shared" si="1948"/>
        <v/>
      </c>
      <c r="AJ4118" s="75" t="str">
        <f t="shared" si="1949"/>
        <v/>
      </c>
    </row>
    <row r="4119" spans="1:36" ht="14.25">
      <c r="A4119" s="41" t="str">
        <f t="shared" si="1932"/>
        <v/>
      </c>
      <c r="B4119" s="150" t="str">
        <f>IF(ISNUMBER(A4119),INDEX('MetaTrader Import'!$H$13:$J$5893,TRUNC(((A4119-$A$39+1)-1)/3)+1,MOD((A4119-$A$39+1)-1,3)+1),"")</f>
        <v/>
      </c>
      <c r="C4119" s="43" t="str">
        <f t="shared" si="1933"/>
        <v/>
      </c>
      <c r="D4119" s="43" t="str">
        <f t="shared" ca="1" si="1923"/>
        <v/>
      </c>
      <c r="E4119" s="43" t="str">
        <f t="shared" si="1934"/>
        <v/>
      </c>
      <c r="F4119" s="43" t="str">
        <f t="shared" si="1935"/>
        <v/>
      </c>
      <c r="G4119" s="43" t="str">
        <f>IF(A4119&lt;&gt;"",IF(A4119&lt;Data!$G$11*0.25,$C$13/$G$32,IF(A4119&gt;Data!$G$11*0.25,$C$13,$C$13*10)),"")</f>
        <v/>
      </c>
      <c r="H4119" s="43" t="str">
        <f>IF(A4119&lt;&gt;"",IF(Data!$G$9="constant",$C$13,IF(Data!$G$9="squeeze",G4119,F4119)),"")</f>
        <v/>
      </c>
      <c r="I4119" s="38" t="str">
        <f ca="1">IF(ISNUMBER(A4119),NORMINV(RAND(),0,IF(AND(Data!$G$9="squeeze",A4119&lt;Data!$G$11*0.25),$H$32,1)*$C$30*$C$13)*($C$14*$C$12),"")</f>
        <v/>
      </c>
      <c r="J4119" s="42" t="str">
        <f ca="1">IFERROR(IF(Data!$C$6="Real",B4119,I4119+J4118+($C$14*$C$12)*(NORMINV(RAND(),$C$15,CHOOSE($G$13,$C$13,F4119,G4119)))),"")</f>
        <v/>
      </c>
      <c r="K4119" s="88" t="str">
        <f>IF(ISNUMBER(A4119), IF($G$16="fixed",$G$17,MIN(H4119*Data!$C$7*$C$16*0.5,$C$17*Data!$C$7))*$C$12,"")</f>
        <v/>
      </c>
      <c r="L4119" s="42" t="str">
        <f t="shared" ca="1" si="1950"/>
        <v/>
      </c>
      <c r="M4119" s="44" t="str">
        <f t="shared" ca="1" si="1951"/>
        <v/>
      </c>
      <c r="N4119" s="44" t="str">
        <f t="shared" ca="1" si="1952"/>
        <v/>
      </c>
      <c r="O4119" s="108" t="str">
        <f t="shared" si="1936"/>
        <v/>
      </c>
      <c r="P4119" s="102" t="str">
        <f t="shared" si="1937"/>
        <v/>
      </c>
      <c r="Q4119" s="102" t="str">
        <f t="shared" si="1938"/>
        <v/>
      </c>
      <c r="R4119" s="120" t="str">
        <f t="shared" si="1939"/>
        <v/>
      </c>
      <c r="S4119" s="54" t="str">
        <f t="shared" si="1940"/>
        <v/>
      </c>
      <c r="T4119" s="5" t="str">
        <f t="shared" si="1941"/>
        <v/>
      </c>
      <c r="U4119" s="152" t="str">
        <f t="shared" si="1924"/>
        <v/>
      </c>
      <c r="V4119" s="152" t="str">
        <f t="shared" si="1925"/>
        <v/>
      </c>
      <c r="W4119" s="153" t="str">
        <f t="shared" si="1926"/>
        <v/>
      </c>
      <c r="X4119" s="153" t="str">
        <f t="shared" si="1927"/>
        <v/>
      </c>
      <c r="Y4119" s="153" t="str">
        <f t="shared" si="1928"/>
        <v/>
      </c>
      <c r="Z4119" s="153" t="str">
        <f t="shared" si="1929"/>
        <v/>
      </c>
      <c r="AA4119" s="152" t="str">
        <f t="shared" si="1930"/>
        <v/>
      </c>
      <c r="AB4119" s="152" t="str">
        <f t="shared" si="1931"/>
        <v/>
      </c>
      <c r="AC4119" s="154" t="str">
        <f t="shared" si="1942"/>
        <v/>
      </c>
      <c r="AD4119" s="154" t="str">
        <f t="shared" si="1943"/>
        <v/>
      </c>
      <c r="AE4119" s="3" t="str">
        <f t="shared" si="1944"/>
        <v/>
      </c>
      <c r="AF4119" s="3" t="str">
        <f t="shared" si="1945"/>
        <v/>
      </c>
      <c r="AG4119" s="3" t="str">
        <f t="shared" si="1946"/>
        <v/>
      </c>
      <c r="AH4119" s="4" t="str">
        <f t="shared" si="1947"/>
        <v/>
      </c>
      <c r="AI4119" s="75" t="str">
        <f t="shared" si="1948"/>
        <v/>
      </c>
      <c r="AJ4119" s="75" t="str">
        <f t="shared" si="1949"/>
        <v/>
      </c>
    </row>
    <row r="4120" spans="1:36" ht="14.25">
      <c r="A4120" s="41" t="str">
        <f t="shared" si="1932"/>
        <v/>
      </c>
      <c r="B4120" s="150" t="str">
        <f>IF(ISNUMBER(A4120),INDEX('MetaTrader Import'!$H$13:$J$5893,TRUNC(((A4120-$A$39+1)-1)/3)+1,MOD((A4120-$A$39+1)-1,3)+1),"")</f>
        <v/>
      </c>
      <c r="C4120" s="43" t="str">
        <f t="shared" si="1933"/>
        <v/>
      </c>
      <c r="D4120" s="43" t="str">
        <f t="shared" ca="1" si="1923"/>
        <v/>
      </c>
      <c r="E4120" s="43" t="str">
        <f t="shared" si="1934"/>
        <v/>
      </c>
      <c r="F4120" s="43" t="str">
        <f t="shared" si="1935"/>
        <v/>
      </c>
      <c r="G4120" s="43" t="str">
        <f>IF(A4120&lt;&gt;"",IF(A4120&lt;Data!$G$11*0.25,$C$13/$G$32,IF(A4120&gt;Data!$G$11*0.25,$C$13,$C$13*10)),"")</f>
        <v/>
      </c>
      <c r="H4120" s="43" t="str">
        <f>IF(A4120&lt;&gt;"",IF(Data!$G$9="constant",$C$13,IF(Data!$G$9="squeeze",G4120,F4120)),"")</f>
        <v/>
      </c>
      <c r="I4120" s="38" t="str">
        <f ca="1">IF(ISNUMBER(A4120),NORMINV(RAND(),0,IF(AND(Data!$G$9="squeeze",A4120&lt;Data!$G$11*0.25),$H$32,1)*$C$30*$C$13)*($C$14*$C$12),"")</f>
        <v/>
      </c>
      <c r="J4120" s="42" t="str">
        <f ca="1">IFERROR(IF(Data!$C$6="Real",B4120,I4120+J4119+($C$14*$C$12)*(NORMINV(RAND(),$C$15,CHOOSE($G$13,$C$13,F4120,G4120)))),"")</f>
        <v/>
      </c>
      <c r="K4120" s="88" t="str">
        <f>IF(ISNUMBER(A4120), IF($G$16="fixed",$G$17,MIN(H4120*Data!$C$7*$C$16*0.5,$C$17*Data!$C$7))*$C$12,"")</f>
        <v/>
      </c>
      <c r="L4120" s="42" t="str">
        <f t="shared" ca="1" si="1950"/>
        <v/>
      </c>
      <c r="M4120" s="44" t="str">
        <f t="shared" ca="1" si="1951"/>
        <v/>
      </c>
      <c r="N4120" s="44" t="str">
        <f t="shared" ca="1" si="1952"/>
        <v/>
      </c>
      <c r="O4120" s="108" t="str">
        <f t="shared" si="1936"/>
        <v/>
      </c>
      <c r="P4120" s="102" t="str">
        <f t="shared" si="1937"/>
        <v/>
      </c>
      <c r="Q4120" s="102" t="str">
        <f t="shared" si="1938"/>
        <v/>
      </c>
      <c r="R4120" s="120" t="str">
        <f t="shared" si="1939"/>
        <v/>
      </c>
      <c r="S4120" s="54" t="str">
        <f t="shared" si="1940"/>
        <v/>
      </c>
      <c r="T4120" s="5" t="str">
        <f t="shared" si="1941"/>
        <v/>
      </c>
      <c r="U4120" s="152" t="str">
        <f t="shared" si="1924"/>
        <v/>
      </c>
      <c r="V4120" s="152" t="str">
        <f t="shared" si="1925"/>
        <v/>
      </c>
      <c r="W4120" s="153" t="str">
        <f t="shared" si="1926"/>
        <v/>
      </c>
      <c r="X4120" s="153" t="str">
        <f t="shared" si="1927"/>
        <v/>
      </c>
      <c r="Y4120" s="153" t="str">
        <f t="shared" si="1928"/>
        <v/>
      </c>
      <c r="Z4120" s="153" t="str">
        <f t="shared" si="1929"/>
        <v/>
      </c>
      <c r="AA4120" s="152" t="str">
        <f t="shared" si="1930"/>
        <v/>
      </c>
      <c r="AB4120" s="152" t="str">
        <f t="shared" si="1931"/>
        <v/>
      </c>
      <c r="AC4120" s="154" t="str">
        <f t="shared" si="1942"/>
        <v/>
      </c>
      <c r="AD4120" s="154" t="str">
        <f t="shared" si="1943"/>
        <v/>
      </c>
      <c r="AE4120" s="3" t="str">
        <f t="shared" si="1944"/>
        <v/>
      </c>
      <c r="AF4120" s="3" t="str">
        <f t="shared" si="1945"/>
        <v/>
      </c>
      <c r="AG4120" s="3" t="str">
        <f t="shared" si="1946"/>
        <v/>
      </c>
      <c r="AH4120" s="4" t="str">
        <f t="shared" si="1947"/>
        <v/>
      </c>
      <c r="AI4120" s="75" t="str">
        <f t="shared" si="1948"/>
        <v/>
      </c>
      <c r="AJ4120" s="75" t="str">
        <f t="shared" si="1949"/>
        <v/>
      </c>
    </row>
    <row r="4121" spans="1:36" ht="14.25">
      <c r="A4121" s="41" t="str">
        <f t="shared" si="1932"/>
        <v/>
      </c>
      <c r="B4121" s="150" t="str">
        <f>IF(ISNUMBER(A4121),INDEX('MetaTrader Import'!$H$13:$J$5893,TRUNC(((A4121-$A$39+1)-1)/3)+1,MOD((A4121-$A$39+1)-1,3)+1),"")</f>
        <v/>
      </c>
      <c r="C4121" s="43" t="str">
        <f t="shared" si="1933"/>
        <v/>
      </c>
      <c r="D4121" s="43" t="str">
        <f t="shared" ca="1" si="1923"/>
        <v/>
      </c>
      <c r="E4121" s="43" t="str">
        <f t="shared" si="1934"/>
        <v/>
      </c>
      <c r="F4121" s="43" t="str">
        <f t="shared" si="1935"/>
        <v/>
      </c>
      <c r="G4121" s="43" t="str">
        <f>IF(A4121&lt;&gt;"",IF(A4121&lt;Data!$G$11*0.25,$C$13/$G$32,IF(A4121&gt;Data!$G$11*0.25,$C$13,$C$13*10)),"")</f>
        <v/>
      </c>
      <c r="H4121" s="43" t="str">
        <f>IF(A4121&lt;&gt;"",IF(Data!$G$9="constant",$C$13,IF(Data!$G$9="squeeze",G4121,F4121)),"")</f>
        <v/>
      </c>
      <c r="I4121" s="38" t="str">
        <f ca="1">IF(ISNUMBER(A4121),NORMINV(RAND(),0,IF(AND(Data!$G$9="squeeze",A4121&lt;Data!$G$11*0.25),$H$32,1)*$C$30*$C$13)*($C$14*$C$12),"")</f>
        <v/>
      </c>
      <c r="J4121" s="42" t="str">
        <f ca="1">IFERROR(IF(Data!$C$6="Real",B4121,I4121+J4120+($C$14*$C$12)*(NORMINV(RAND(),$C$15,CHOOSE($G$13,$C$13,F4121,G4121)))),"")</f>
        <v/>
      </c>
      <c r="K4121" s="88" t="str">
        <f>IF(ISNUMBER(A4121), IF($G$16="fixed",$G$17,MIN(H4121*Data!$C$7*$C$16*0.5,$C$17*Data!$C$7))*$C$12,"")</f>
        <v/>
      </c>
      <c r="L4121" s="42" t="str">
        <f t="shared" ca="1" si="1950"/>
        <v/>
      </c>
      <c r="M4121" s="44" t="str">
        <f t="shared" ca="1" si="1951"/>
        <v/>
      </c>
      <c r="N4121" s="44" t="str">
        <f t="shared" ca="1" si="1952"/>
        <v/>
      </c>
      <c r="O4121" s="108" t="str">
        <f t="shared" si="1936"/>
        <v/>
      </c>
      <c r="P4121" s="102" t="str">
        <f t="shared" si="1937"/>
        <v/>
      </c>
      <c r="Q4121" s="102" t="str">
        <f t="shared" si="1938"/>
        <v/>
      </c>
      <c r="R4121" s="120" t="str">
        <f t="shared" si="1939"/>
        <v/>
      </c>
      <c r="S4121" s="54" t="str">
        <f t="shared" si="1940"/>
        <v/>
      </c>
      <c r="T4121" s="5" t="str">
        <f t="shared" si="1941"/>
        <v/>
      </c>
      <c r="U4121" s="152" t="str">
        <f t="shared" si="1924"/>
        <v/>
      </c>
      <c r="V4121" s="152" t="str">
        <f t="shared" si="1925"/>
        <v/>
      </c>
      <c r="W4121" s="153" t="str">
        <f t="shared" si="1926"/>
        <v/>
      </c>
      <c r="X4121" s="153" t="str">
        <f t="shared" si="1927"/>
        <v/>
      </c>
      <c r="Y4121" s="153" t="str">
        <f t="shared" si="1928"/>
        <v/>
      </c>
      <c r="Z4121" s="153" t="str">
        <f t="shared" si="1929"/>
        <v/>
      </c>
      <c r="AA4121" s="152" t="str">
        <f t="shared" si="1930"/>
        <v/>
      </c>
      <c r="AB4121" s="152" t="str">
        <f t="shared" si="1931"/>
        <v/>
      </c>
      <c r="AC4121" s="154" t="str">
        <f t="shared" si="1942"/>
        <v/>
      </c>
      <c r="AD4121" s="154" t="str">
        <f t="shared" si="1943"/>
        <v/>
      </c>
      <c r="AE4121" s="3" t="str">
        <f t="shared" si="1944"/>
        <v/>
      </c>
      <c r="AF4121" s="3" t="str">
        <f t="shared" si="1945"/>
        <v/>
      </c>
      <c r="AG4121" s="3" t="str">
        <f t="shared" si="1946"/>
        <v/>
      </c>
      <c r="AH4121" s="4" t="str">
        <f t="shared" si="1947"/>
        <v/>
      </c>
      <c r="AI4121" s="75" t="str">
        <f t="shared" si="1948"/>
        <v/>
      </c>
      <c r="AJ4121" s="75" t="str">
        <f t="shared" si="1949"/>
        <v/>
      </c>
    </row>
    <row r="4122" spans="1:36" ht="14.25">
      <c r="A4122" s="41" t="str">
        <f t="shared" si="1932"/>
        <v/>
      </c>
      <c r="B4122" s="150" t="str">
        <f>IF(ISNUMBER(A4122),INDEX('MetaTrader Import'!$H$13:$J$5893,TRUNC(((A4122-$A$39+1)-1)/3)+1,MOD((A4122-$A$39+1)-1,3)+1),"")</f>
        <v/>
      </c>
      <c r="C4122" s="43" t="str">
        <f t="shared" si="1933"/>
        <v/>
      </c>
      <c r="D4122" s="43" t="str">
        <f t="shared" ca="1" si="1923"/>
        <v/>
      </c>
      <c r="E4122" s="43" t="str">
        <f t="shared" si="1934"/>
        <v/>
      </c>
      <c r="F4122" s="43" t="str">
        <f t="shared" si="1935"/>
        <v/>
      </c>
      <c r="G4122" s="43" t="str">
        <f>IF(A4122&lt;&gt;"",IF(A4122&lt;Data!$G$11*0.25,$C$13/$G$32,IF(A4122&gt;Data!$G$11*0.25,$C$13,$C$13*10)),"")</f>
        <v/>
      </c>
      <c r="H4122" s="43" t="str">
        <f>IF(A4122&lt;&gt;"",IF(Data!$G$9="constant",$C$13,IF(Data!$G$9="squeeze",G4122,F4122)),"")</f>
        <v/>
      </c>
      <c r="I4122" s="38" t="str">
        <f ca="1">IF(ISNUMBER(A4122),NORMINV(RAND(),0,IF(AND(Data!$G$9="squeeze",A4122&lt;Data!$G$11*0.25),$H$32,1)*$C$30*$C$13)*($C$14*$C$12),"")</f>
        <v/>
      </c>
      <c r="J4122" s="42" t="str">
        <f ca="1">IFERROR(IF(Data!$C$6="Real",B4122,I4122+J4121+($C$14*$C$12)*(NORMINV(RAND(),$C$15,CHOOSE($G$13,$C$13,F4122,G4122)))),"")</f>
        <v/>
      </c>
      <c r="K4122" s="88" t="str">
        <f>IF(ISNUMBER(A4122), IF($G$16="fixed",$G$17,MIN(H4122*Data!$C$7*$C$16*0.5,$C$17*Data!$C$7))*$C$12,"")</f>
        <v/>
      </c>
      <c r="L4122" s="42" t="str">
        <f t="shared" ca="1" si="1950"/>
        <v/>
      </c>
      <c r="M4122" s="44" t="str">
        <f t="shared" ca="1" si="1951"/>
        <v/>
      </c>
      <c r="N4122" s="44" t="str">
        <f t="shared" ca="1" si="1952"/>
        <v/>
      </c>
      <c r="O4122" s="108" t="str">
        <f t="shared" si="1936"/>
        <v/>
      </c>
      <c r="P4122" s="102" t="str">
        <f t="shared" si="1937"/>
        <v/>
      </c>
      <c r="Q4122" s="102" t="str">
        <f t="shared" si="1938"/>
        <v/>
      </c>
      <c r="R4122" s="120" t="str">
        <f t="shared" si="1939"/>
        <v/>
      </c>
      <c r="S4122" s="54" t="str">
        <f t="shared" si="1940"/>
        <v/>
      </c>
      <c r="T4122" s="5" t="str">
        <f t="shared" si="1941"/>
        <v/>
      </c>
      <c r="U4122" s="152" t="str">
        <f t="shared" si="1924"/>
        <v/>
      </c>
      <c r="V4122" s="152" t="str">
        <f t="shared" si="1925"/>
        <v/>
      </c>
      <c r="W4122" s="153" t="str">
        <f t="shared" si="1926"/>
        <v/>
      </c>
      <c r="X4122" s="153" t="str">
        <f t="shared" si="1927"/>
        <v/>
      </c>
      <c r="Y4122" s="153" t="str">
        <f t="shared" si="1928"/>
        <v/>
      </c>
      <c r="Z4122" s="153" t="str">
        <f t="shared" si="1929"/>
        <v/>
      </c>
      <c r="AA4122" s="152" t="str">
        <f t="shared" si="1930"/>
        <v/>
      </c>
      <c r="AB4122" s="152" t="str">
        <f t="shared" si="1931"/>
        <v/>
      </c>
      <c r="AC4122" s="154" t="str">
        <f t="shared" si="1942"/>
        <v/>
      </c>
      <c r="AD4122" s="154" t="str">
        <f t="shared" si="1943"/>
        <v/>
      </c>
      <c r="AE4122" s="3" t="str">
        <f t="shared" si="1944"/>
        <v/>
      </c>
      <c r="AF4122" s="3" t="str">
        <f t="shared" si="1945"/>
        <v/>
      </c>
      <c r="AG4122" s="3" t="str">
        <f t="shared" si="1946"/>
        <v/>
      </c>
      <c r="AH4122" s="4" t="str">
        <f t="shared" si="1947"/>
        <v/>
      </c>
      <c r="AI4122" s="75" t="str">
        <f t="shared" si="1948"/>
        <v/>
      </c>
      <c r="AJ4122" s="75" t="str">
        <f t="shared" si="1949"/>
        <v/>
      </c>
    </row>
    <row r="4123" spans="1:36" ht="14.25">
      <c r="A4123" s="41" t="str">
        <f t="shared" si="1932"/>
        <v/>
      </c>
      <c r="B4123" s="150" t="str">
        <f>IF(ISNUMBER(A4123),INDEX('MetaTrader Import'!$H$13:$J$5893,TRUNC(((A4123-$A$39+1)-1)/3)+1,MOD((A4123-$A$39+1)-1,3)+1),"")</f>
        <v/>
      </c>
      <c r="C4123" s="43" t="str">
        <f t="shared" si="1933"/>
        <v/>
      </c>
      <c r="D4123" s="43" t="str">
        <f t="shared" ca="1" si="1923"/>
        <v/>
      </c>
      <c r="E4123" s="43" t="str">
        <f t="shared" si="1934"/>
        <v/>
      </c>
      <c r="F4123" s="43" t="str">
        <f t="shared" si="1935"/>
        <v/>
      </c>
      <c r="G4123" s="43" t="str">
        <f>IF(A4123&lt;&gt;"",IF(A4123&lt;Data!$G$11*0.25,$C$13/$G$32,IF(A4123&gt;Data!$G$11*0.25,$C$13,$C$13*10)),"")</f>
        <v/>
      </c>
      <c r="H4123" s="43" t="str">
        <f>IF(A4123&lt;&gt;"",IF(Data!$G$9="constant",$C$13,IF(Data!$G$9="squeeze",G4123,F4123)),"")</f>
        <v/>
      </c>
      <c r="I4123" s="38" t="str">
        <f ca="1">IF(ISNUMBER(A4123),NORMINV(RAND(),0,IF(AND(Data!$G$9="squeeze",A4123&lt;Data!$G$11*0.25),$H$32,1)*$C$30*$C$13)*($C$14*$C$12),"")</f>
        <v/>
      </c>
      <c r="J4123" s="42" t="str">
        <f ca="1">IFERROR(IF(Data!$C$6="Real",B4123,I4123+J4122+($C$14*$C$12)*(NORMINV(RAND(),$C$15,CHOOSE($G$13,$C$13,F4123,G4123)))),"")</f>
        <v/>
      </c>
      <c r="K4123" s="88" t="str">
        <f>IF(ISNUMBER(A4123), IF($G$16="fixed",$G$17,MIN(H4123*Data!$C$7*$C$16*0.5,$C$17*Data!$C$7))*$C$12,"")</f>
        <v/>
      </c>
      <c r="L4123" s="42" t="str">
        <f t="shared" ca="1" si="1950"/>
        <v/>
      </c>
      <c r="M4123" s="44" t="str">
        <f t="shared" ca="1" si="1951"/>
        <v/>
      </c>
      <c r="N4123" s="44" t="str">
        <f t="shared" ca="1" si="1952"/>
        <v/>
      </c>
      <c r="O4123" s="108" t="str">
        <f t="shared" si="1936"/>
        <v/>
      </c>
      <c r="P4123" s="102" t="str">
        <f t="shared" si="1937"/>
        <v/>
      </c>
      <c r="Q4123" s="102" t="str">
        <f t="shared" si="1938"/>
        <v/>
      </c>
      <c r="R4123" s="120" t="str">
        <f t="shared" si="1939"/>
        <v/>
      </c>
      <c r="S4123" s="54" t="str">
        <f t="shared" si="1940"/>
        <v/>
      </c>
      <c r="T4123" s="5" t="str">
        <f t="shared" si="1941"/>
        <v/>
      </c>
      <c r="U4123" s="152" t="str">
        <f t="shared" si="1924"/>
        <v/>
      </c>
      <c r="V4123" s="152" t="str">
        <f t="shared" si="1925"/>
        <v/>
      </c>
      <c r="W4123" s="153" t="str">
        <f t="shared" si="1926"/>
        <v/>
      </c>
      <c r="X4123" s="153" t="str">
        <f t="shared" si="1927"/>
        <v/>
      </c>
      <c r="Y4123" s="153" t="str">
        <f t="shared" si="1928"/>
        <v/>
      </c>
      <c r="Z4123" s="153" t="str">
        <f t="shared" si="1929"/>
        <v/>
      </c>
      <c r="AA4123" s="152" t="str">
        <f t="shared" si="1930"/>
        <v/>
      </c>
      <c r="AB4123" s="152" t="str">
        <f t="shared" si="1931"/>
        <v/>
      </c>
      <c r="AC4123" s="154" t="str">
        <f t="shared" si="1942"/>
        <v/>
      </c>
      <c r="AD4123" s="154" t="str">
        <f t="shared" si="1943"/>
        <v/>
      </c>
      <c r="AE4123" s="3" t="str">
        <f t="shared" si="1944"/>
        <v/>
      </c>
      <c r="AF4123" s="3" t="str">
        <f t="shared" si="1945"/>
        <v/>
      </c>
      <c r="AG4123" s="3" t="str">
        <f t="shared" si="1946"/>
        <v/>
      </c>
      <c r="AH4123" s="4" t="str">
        <f t="shared" si="1947"/>
        <v/>
      </c>
      <c r="AI4123" s="75" t="str">
        <f t="shared" si="1948"/>
        <v/>
      </c>
      <c r="AJ4123" s="75" t="str">
        <f t="shared" si="1949"/>
        <v/>
      </c>
    </row>
    <row r="4124" spans="1:36" ht="14.25">
      <c r="A4124" s="41" t="str">
        <f t="shared" si="1932"/>
        <v/>
      </c>
      <c r="B4124" s="150" t="str">
        <f>IF(ISNUMBER(A4124),INDEX('MetaTrader Import'!$H$13:$J$5893,TRUNC(((A4124-$A$39+1)-1)/3)+1,MOD((A4124-$A$39+1)-1,3)+1),"")</f>
        <v/>
      </c>
      <c r="C4124" s="43" t="str">
        <f t="shared" si="1933"/>
        <v/>
      </c>
      <c r="D4124" s="43" t="str">
        <f t="shared" ca="1" si="1923"/>
        <v/>
      </c>
      <c r="E4124" s="43" t="str">
        <f t="shared" si="1934"/>
        <v/>
      </c>
      <c r="F4124" s="43" t="str">
        <f t="shared" si="1935"/>
        <v/>
      </c>
      <c r="G4124" s="43" t="str">
        <f>IF(A4124&lt;&gt;"",IF(A4124&lt;Data!$G$11*0.25,$C$13/$G$32,IF(A4124&gt;Data!$G$11*0.25,$C$13,$C$13*10)),"")</f>
        <v/>
      </c>
      <c r="H4124" s="43" t="str">
        <f>IF(A4124&lt;&gt;"",IF(Data!$G$9="constant",$C$13,IF(Data!$G$9="squeeze",G4124,F4124)),"")</f>
        <v/>
      </c>
      <c r="I4124" s="38" t="str">
        <f ca="1">IF(ISNUMBER(A4124),NORMINV(RAND(),0,IF(AND(Data!$G$9="squeeze",A4124&lt;Data!$G$11*0.25),$H$32,1)*$C$30*$C$13)*($C$14*$C$12),"")</f>
        <v/>
      </c>
      <c r="J4124" s="42" t="str">
        <f ca="1">IFERROR(IF(Data!$C$6="Real",B4124,I4124+J4123+($C$14*$C$12)*(NORMINV(RAND(),$C$15,CHOOSE($G$13,$C$13,F4124,G4124)))),"")</f>
        <v/>
      </c>
      <c r="K4124" s="88" t="str">
        <f>IF(ISNUMBER(A4124), IF($G$16="fixed",$G$17,MIN(H4124*Data!$C$7*$C$16*0.5,$C$17*Data!$C$7))*$C$12,"")</f>
        <v/>
      </c>
      <c r="L4124" s="42" t="str">
        <f t="shared" ca="1" si="1950"/>
        <v/>
      </c>
      <c r="M4124" s="44" t="str">
        <f t="shared" ca="1" si="1951"/>
        <v/>
      </c>
      <c r="N4124" s="44" t="str">
        <f t="shared" ca="1" si="1952"/>
        <v/>
      </c>
      <c r="O4124" s="108" t="str">
        <f t="shared" si="1936"/>
        <v/>
      </c>
      <c r="P4124" s="102" t="str">
        <f t="shared" si="1937"/>
        <v/>
      </c>
      <c r="Q4124" s="102" t="str">
        <f t="shared" si="1938"/>
        <v/>
      </c>
      <c r="R4124" s="120" t="str">
        <f t="shared" si="1939"/>
        <v/>
      </c>
      <c r="S4124" s="54" t="str">
        <f t="shared" si="1940"/>
        <v/>
      </c>
      <c r="T4124" s="5" t="str">
        <f t="shared" si="1941"/>
        <v/>
      </c>
      <c r="U4124" s="152" t="str">
        <f t="shared" si="1924"/>
        <v/>
      </c>
      <c r="V4124" s="152" t="str">
        <f t="shared" si="1925"/>
        <v/>
      </c>
      <c r="W4124" s="153" t="str">
        <f t="shared" si="1926"/>
        <v/>
      </c>
      <c r="X4124" s="153" t="str">
        <f t="shared" si="1927"/>
        <v/>
      </c>
      <c r="Y4124" s="153" t="str">
        <f t="shared" si="1928"/>
        <v/>
      </c>
      <c r="Z4124" s="153" t="str">
        <f t="shared" si="1929"/>
        <v/>
      </c>
      <c r="AA4124" s="152" t="str">
        <f t="shared" si="1930"/>
        <v/>
      </c>
      <c r="AB4124" s="152" t="str">
        <f t="shared" si="1931"/>
        <v/>
      </c>
      <c r="AC4124" s="154" t="str">
        <f t="shared" si="1942"/>
        <v/>
      </c>
      <c r="AD4124" s="154" t="str">
        <f t="shared" si="1943"/>
        <v/>
      </c>
      <c r="AE4124" s="3" t="str">
        <f t="shared" si="1944"/>
        <v/>
      </c>
      <c r="AF4124" s="3" t="str">
        <f t="shared" si="1945"/>
        <v/>
      </c>
      <c r="AG4124" s="3" t="str">
        <f t="shared" si="1946"/>
        <v/>
      </c>
      <c r="AH4124" s="4" t="str">
        <f t="shared" si="1947"/>
        <v/>
      </c>
      <c r="AI4124" s="75" t="str">
        <f t="shared" si="1948"/>
        <v/>
      </c>
      <c r="AJ4124" s="75" t="str">
        <f t="shared" si="1949"/>
        <v/>
      </c>
    </row>
    <row r="4125" spans="1:36" ht="14.25">
      <c r="A4125" s="41" t="str">
        <f t="shared" si="1932"/>
        <v/>
      </c>
      <c r="B4125" s="150" t="str">
        <f>IF(ISNUMBER(A4125),INDEX('MetaTrader Import'!$H$13:$J$5893,TRUNC(((A4125-$A$39+1)-1)/3)+1,MOD((A4125-$A$39+1)-1,3)+1),"")</f>
        <v/>
      </c>
      <c r="C4125" s="43" t="str">
        <f t="shared" si="1933"/>
        <v/>
      </c>
      <c r="D4125" s="43" t="str">
        <f t="shared" ca="1" si="1923"/>
        <v/>
      </c>
      <c r="E4125" s="43" t="str">
        <f t="shared" si="1934"/>
        <v/>
      </c>
      <c r="F4125" s="43" t="str">
        <f t="shared" si="1935"/>
        <v/>
      </c>
      <c r="G4125" s="43" t="str">
        <f>IF(A4125&lt;&gt;"",IF(A4125&lt;Data!$G$11*0.25,$C$13/$G$32,IF(A4125&gt;Data!$G$11*0.25,$C$13,$C$13*10)),"")</f>
        <v/>
      </c>
      <c r="H4125" s="43" t="str">
        <f>IF(A4125&lt;&gt;"",IF(Data!$G$9="constant",$C$13,IF(Data!$G$9="squeeze",G4125,F4125)),"")</f>
        <v/>
      </c>
      <c r="I4125" s="38" t="str">
        <f ca="1">IF(ISNUMBER(A4125),NORMINV(RAND(),0,IF(AND(Data!$G$9="squeeze",A4125&lt;Data!$G$11*0.25),$H$32,1)*$C$30*$C$13)*($C$14*$C$12),"")</f>
        <v/>
      </c>
      <c r="J4125" s="42" t="str">
        <f ca="1">IFERROR(IF(Data!$C$6="Real",B4125,I4125+J4124+($C$14*$C$12)*(NORMINV(RAND(),$C$15,CHOOSE($G$13,$C$13,F4125,G4125)))),"")</f>
        <v/>
      </c>
      <c r="K4125" s="88" t="str">
        <f>IF(ISNUMBER(A4125), IF($G$16="fixed",$G$17,MIN(H4125*Data!$C$7*$C$16*0.5,$C$17*Data!$C$7))*$C$12,"")</f>
        <v/>
      </c>
      <c r="L4125" s="42" t="str">
        <f t="shared" ca="1" si="1950"/>
        <v/>
      </c>
      <c r="M4125" s="44" t="str">
        <f t="shared" ca="1" si="1951"/>
        <v/>
      </c>
      <c r="N4125" s="44" t="str">
        <f t="shared" ca="1" si="1952"/>
        <v/>
      </c>
      <c r="O4125" s="108" t="str">
        <f t="shared" si="1936"/>
        <v/>
      </c>
      <c r="P4125" s="102" t="str">
        <f t="shared" si="1937"/>
        <v/>
      </c>
      <c r="Q4125" s="102" t="str">
        <f t="shared" si="1938"/>
        <v/>
      </c>
      <c r="R4125" s="120" t="str">
        <f t="shared" si="1939"/>
        <v/>
      </c>
      <c r="S4125" s="54" t="str">
        <f t="shared" si="1940"/>
        <v/>
      </c>
      <c r="T4125" s="5" t="str">
        <f t="shared" si="1941"/>
        <v/>
      </c>
      <c r="U4125" s="152" t="str">
        <f t="shared" si="1924"/>
        <v/>
      </c>
      <c r="V4125" s="152" t="str">
        <f t="shared" si="1925"/>
        <v/>
      </c>
      <c r="W4125" s="153" t="str">
        <f t="shared" si="1926"/>
        <v/>
      </c>
      <c r="X4125" s="153" t="str">
        <f t="shared" si="1927"/>
        <v/>
      </c>
      <c r="Y4125" s="153" t="str">
        <f t="shared" si="1928"/>
        <v/>
      </c>
      <c r="Z4125" s="153" t="str">
        <f t="shared" si="1929"/>
        <v/>
      </c>
      <c r="AA4125" s="152" t="str">
        <f t="shared" si="1930"/>
        <v/>
      </c>
      <c r="AB4125" s="152" t="str">
        <f t="shared" si="1931"/>
        <v/>
      </c>
      <c r="AC4125" s="154" t="str">
        <f t="shared" si="1942"/>
        <v/>
      </c>
      <c r="AD4125" s="154" t="str">
        <f t="shared" si="1943"/>
        <v/>
      </c>
      <c r="AE4125" s="3" t="str">
        <f t="shared" si="1944"/>
        <v/>
      </c>
      <c r="AF4125" s="3" t="str">
        <f t="shared" si="1945"/>
        <v/>
      </c>
      <c r="AG4125" s="3" t="str">
        <f t="shared" si="1946"/>
        <v/>
      </c>
      <c r="AH4125" s="4" t="str">
        <f t="shared" si="1947"/>
        <v/>
      </c>
      <c r="AI4125" s="75" t="str">
        <f t="shared" si="1948"/>
        <v/>
      </c>
      <c r="AJ4125" s="75" t="str">
        <f t="shared" si="1949"/>
        <v/>
      </c>
    </row>
    <row r="4126" spans="1:36" ht="14.25">
      <c r="A4126" s="41" t="str">
        <f t="shared" si="1932"/>
        <v/>
      </c>
      <c r="B4126" s="150" t="str">
        <f>IF(ISNUMBER(A4126),INDEX('MetaTrader Import'!$H$13:$J$5893,TRUNC(((A4126-$A$39+1)-1)/3)+1,MOD((A4126-$A$39+1)-1,3)+1),"")</f>
        <v/>
      </c>
      <c r="C4126" s="43" t="str">
        <f t="shared" si="1933"/>
        <v/>
      </c>
      <c r="D4126" s="43" t="str">
        <f t="shared" ca="1" si="1923"/>
        <v/>
      </c>
      <c r="E4126" s="43" t="str">
        <f t="shared" si="1934"/>
        <v/>
      </c>
      <c r="F4126" s="43" t="str">
        <f t="shared" si="1935"/>
        <v/>
      </c>
      <c r="G4126" s="43" t="str">
        <f>IF(A4126&lt;&gt;"",IF(A4126&lt;Data!$G$11*0.25,$C$13/$G$32,IF(A4126&gt;Data!$G$11*0.25,$C$13,$C$13*10)),"")</f>
        <v/>
      </c>
      <c r="H4126" s="43" t="str">
        <f>IF(A4126&lt;&gt;"",IF(Data!$G$9="constant",$C$13,IF(Data!$G$9="squeeze",G4126,F4126)),"")</f>
        <v/>
      </c>
      <c r="I4126" s="38" t="str">
        <f ca="1">IF(ISNUMBER(A4126),NORMINV(RAND(),0,IF(AND(Data!$G$9="squeeze",A4126&lt;Data!$G$11*0.25),$H$32,1)*$C$30*$C$13)*($C$14*$C$12),"")</f>
        <v/>
      </c>
      <c r="J4126" s="42" t="str">
        <f ca="1">IFERROR(IF(Data!$C$6="Real",B4126,I4126+J4125+($C$14*$C$12)*(NORMINV(RAND(),$C$15,CHOOSE($G$13,$C$13,F4126,G4126)))),"")</f>
        <v/>
      </c>
      <c r="K4126" s="88" t="str">
        <f>IF(ISNUMBER(A4126), IF($G$16="fixed",$G$17,MIN(H4126*Data!$C$7*$C$16*0.5,$C$17*Data!$C$7))*$C$12,"")</f>
        <v/>
      </c>
      <c r="L4126" s="42" t="str">
        <f t="shared" ca="1" si="1950"/>
        <v/>
      </c>
      <c r="M4126" s="44" t="str">
        <f t="shared" ca="1" si="1951"/>
        <v/>
      </c>
      <c r="N4126" s="44" t="str">
        <f t="shared" ca="1" si="1952"/>
        <v/>
      </c>
      <c r="O4126" s="108" t="str">
        <f t="shared" si="1936"/>
        <v/>
      </c>
      <c r="P4126" s="102" t="str">
        <f t="shared" si="1937"/>
        <v/>
      </c>
      <c r="Q4126" s="102" t="str">
        <f t="shared" si="1938"/>
        <v/>
      </c>
      <c r="R4126" s="120" t="str">
        <f t="shared" si="1939"/>
        <v/>
      </c>
      <c r="S4126" s="54" t="str">
        <f t="shared" si="1940"/>
        <v/>
      </c>
      <c r="T4126" s="5" t="str">
        <f t="shared" si="1941"/>
        <v/>
      </c>
      <c r="U4126" s="152" t="str">
        <f t="shared" si="1924"/>
        <v/>
      </c>
      <c r="V4126" s="152" t="str">
        <f t="shared" si="1925"/>
        <v/>
      </c>
      <c r="W4126" s="153" t="str">
        <f t="shared" si="1926"/>
        <v/>
      </c>
      <c r="X4126" s="153" t="str">
        <f t="shared" si="1927"/>
        <v/>
      </c>
      <c r="Y4126" s="153" t="str">
        <f t="shared" si="1928"/>
        <v/>
      </c>
      <c r="Z4126" s="153" t="str">
        <f t="shared" si="1929"/>
        <v/>
      </c>
      <c r="AA4126" s="152" t="str">
        <f t="shared" si="1930"/>
        <v/>
      </c>
      <c r="AB4126" s="152" t="str">
        <f t="shared" si="1931"/>
        <v/>
      </c>
      <c r="AC4126" s="154" t="str">
        <f t="shared" si="1942"/>
        <v/>
      </c>
      <c r="AD4126" s="154" t="str">
        <f t="shared" si="1943"/>
        <v/>
      </c>
      <c r="AE4126" s="3" t="str">
        <f t="shared" si="1944"/>
        <v/>
      </c>
      <c r="AF4126" s="3" t="str">
        <f t="shared" si="1945"/>
        <v/>
      </c>
      <c r="AG4126" s="3" t="str">
        <f t="shared" si="1946"/>
        <v/>
      </c>
      <c r="AH4126" s="4" t="str">
        <f t="shared" si="1947"/>
        <v/>
      </c>
      <c r="AI4126" s="75" t="str">
        <f t="shared" si="1948"/>
        <v/>
      </c>
      <c r="AJ4126" s="75" t="str">
        <f t="shared" si="1949"/>
        <v/>
      </c>
    </row>
    <row r="4127" spans="1:36" ht="14.25">
      <c r="A4127" s="41" t="str">
        <f t="shared" si="1932"/>
        <v/>
      </c>
      <c r="B4127" s="150" t="str">
        <f>IF(ISNUMBER(A4127),INDEX('MetaTrader Import'!$H$13:$J$5893,TRUNC(((A4127-$A$39+1)-1)/3)+1,MOD((A4127-$A$39+1)-1,3)+1),"")</f>
        <v/>
      </c>
      <c r="C4127" s="43" t="str">
        <f t="shared" si="1933"/>
        <v/>
      </c>
      <c r="D4127" s="43" t="str">
        <f t="shared" ca="1" si="1923"/>
        <v/>
      </c>
      <c r="E4127" s="43" t="str">
        <f t="shared" si="1934"/>
        <v/>
      </c>
      <c r="F4127" s="43" t="str">
        <f t="shared" si="1935"/>
        <v/>
      </c>
      <c r="G4127" s="43" t="str">
        <f>IF(A4127&lt;&gt;"",IF(A4127&lt;Data!$G$11*0.25,$C$13/$G$32,IF(A4127&gt;Data!$G$11*0.25,$C$13,$C$13*10)),"")</f>
        <v/>
      </c>
      <c r="H4127" s="43" t="str">
        <f>IF(A4127&lt;&gt;"",IF(Data!$G$9="constant",$C$13,IF(Data!$G$9="squeeze",G4127,F4127)),"")</f>
        <v/>
      </c>
      <c r="I4127" s="38" t="str">
        <f ca="1">IF(ISNUMBER(A4127),NORMINV(RAND(),0,IF(AND(Data!$G$9="squeeze",A4127&lt;Data!$G$11*0.25),$H$32,1)*$C$30*$C$13)*($C$14*$C$12),"")</f>
        <v/>
      </c>
      <c r="J4127" s="42" t="str">
        <f ca="1">IFERROR(IF(Data!$C$6="Real",B4127,I4127+J4126+($C$14*$C$12)*(NORMINV(RAND(),$C$15,CHOOSE($G$13,$C$13,F4127,G4127)))),"")</f>
        <v/>
      </c>
      <c r="K4127" s="88" t="str">
        <f>IF(ISNUMBER(A4127), IF($G$16="fixed",$G$17,MIN(H4127*Data!$C$7*$C$16*0.5,$C$17*Data!$C$7))*$C$12,"")</f>
        <v/>
      </c>
      <c r="L4127" s="42" t="str">
        <f t="shared" ca="1" si="1950"/>
        <v/>
      </c>
      <c r="M4127" s="44" t="str">
        <f t="shared" ca="1" si="1951"/>
        <v/>
      </c>
      <c r="N4127" s="44" t="str">
        <f t="shared" ca="1" si="1952"/>
        <v/>
      </c>
      <c r="O4127" s="108" t="str">
        <f t="shared" si="1936"/>
        <v/>
      </c>
      <c r="P4127" s="102" t="str">
        <f t="shared" si="1937"/>
        <v/>
      </c>
      <c r="Q4127" s="102" t="str">
        <f t="shared" si="1938"/>
        <v/>
      </c>
      <c r="R4127" s="120" t="str">
        <f t="shared" si="1939"/>
        <v/>
      </c>
      <c r="S4127" s="54" t="str">
        <f t="shared" si="1940"/>
        <v/>
      </c>
      <c r="T4127" s="5" t="str">
        <f t="shared" si="1941"/>
        <v/>
      </c>
      <c r="U4127" s="152" t="str">
        <f t="shared" si="1924"/>
        <v/>
      </c>
      <c r="V4127" s="152" t="str">
        <f t="shared" si="1925"/>
        <v/>
      </c>
      <c r="W4127" s="153" t="str">
        <f t="shared" si="1926"/>
        <v/>
      </c>
      <c r="X4127" s="153" t="str">
        <f t="shared" si="1927"/>
        <v/>
      </c>
      <c r="Y4127" s="153" t="str">
        <f t="shared" si="1928"/>
        <v/>
      </c>
      <c r="Z4127" s="153" t="str">
        <f t="shared" si="1929"/>
        <v/>
      </c>
      <c r="AA4127" s="152" t="str">
        <f t="shared" si="1930"/>
        <v/>
      </c>
      <c r="AB4127" s="152" t="str">
        <f t="shared" si="1931"/>
        <v/>
      </c>
      <c r="AC4127" s="154" t="str">
        <f t="shared" si="1942"/>
        <v/>
      </c>
      <c r="AD4127" s="154" t="str">
        <f t="shared" si="1943"/>
        <v/>
      </c>
      <c r="AE4127" s="3" t="str">
        <f t="shared" si="1944"/>
        <v/>
      </c>
      <c r="AF4127" s="3" t="str">
        <f t="shared" si="1945"/>
        <v/>
      </c>
      <c r="AG4127" s="3" t="str">
        <f t="shared" si="1946"/>
        <v/>
      </c>
      <c r="AH4127" s="4" t="str">
        <f t="shared" si="1947"/>
        <v/>
      </c>
      <c r="AI4127" s="75" t="str">
        <f t="shared" si="1948"/>
        <v/>
      </c>
      <c r="AJ4127" s="75" t="str">
        <f t="shared" si="1949"/>
        <v/>
      </c>
    </row>
    <row r="4128" spans="1:36" ht="14.25">
      <c r="A4128" s="41" t="str">
        <f t="shared" si="1932"/>
        <v/>
      </c>
      <c r="B4128" s="150" t="str">
        <f>IF(ISNUMBER(A4128),INDEX('MetaTrader Import'!$H$13:$J$5893,TRUNC(((A4128-$A$39+1)-1)/3)+1,MOD((A4128-$A$39+1)-1,3)+1),"")</f>
        <v/>
      </c>
      <c r="C4128" s="43" t="str">
        <f t="shared" si="1933"/>
        <v/>
      </c>
      <c r="D4128" s="43" t="str">
        <f t="shared" ca="1" si="1923"/>
        <v/>
      </c>
      <c r="E4128" s="43" t="str">
        <f t="shared" si="1934"/>
        <v/>
      </c>
      <c r="F4128" s="43" t="str">
        <f t="shared" si="1935"/>
        <v/>
      </c>
      <c r="G4128" s="43" t="str">
        <f>IF(A4128&lt;&gt;"",IF(A4128&lt;Data!$G$11*0.25,$C$13/$G$32,IF(A4128&gt;Data!$G$11*0.25,$C$13,$C$13*10)),"")</f>
        <v/>
      </c>
      <c r="H4128" s="43" t="str">
        <f>IF(A4128&lt;&gt;"",IF(Data!$G$9="constant",$C$13,IF(Data!$G$9="squeeze",G4128,F4128)),"")</f>
        <v/>
      </c>
      <c r="I4128" s="38" t="str">
        <f ca="1">IF(ISNUMBER(A4128),NORMINV(RAND(),0,IF(AND(Data!$G$9="squeeze",A4128&lt;Data!$G$11*0.25),$H$32,1)*$C$30*$C$13)*($C$14*$C$12),"")</f>
        <v/>
      </c>
      <c r="J4128" s="42" t="str">
        <f ca="1">IFERROR(IF(Data!$C$6="Real",B4128,I4128+J4127+($C$14*$C$12)*(NORMINV(RAND(),$C$15,CHOOSE($G$13,$C$13,F4128,G4128)))),"")</f>
        <v/>
      </c>
      <c r="K4128" s="88" t="str">
        <f>IF(ISNUMBER(A4128), IF($G$16="fixed",$G$17,MIN(H4128*Data!$C$7*$C$16*0.5,$C$17*Data!$C$7))*$C$12,"")</f>
        <v/>
      </c>
      <c r="L4128" s="42" t="str">
        <f t="shared" ca="1" si="1950"/>
        <v/>
      </c>
      <c r="M4128" s="44" t="str">
        <f t="shared" ca="1" si="1951"/>
        <v/>
      </c>
      <c r="N4128" s="44" t="str">
        <f t="shared" ca="1" si="1952"/>
        <v/>
      </c>
      <c r="O4128" s="108" t="str">
        <f t="shared" si="1936"/>
        <v/>
      </c>
      <c r="P4128" s="102" t="str">
        <f t="shared" si="1937"/>
        <v/>
      </c>
      <c r="Q4128" s="102" t="str">
        <f t="shared" si="1938"/>
        <v/>
      </c>
      <c r="R4128" s="120" t="str">
        <f t="shared" si="1939"/>
        <v/>
      </c>
      <c r="S4128" s="54" t="str">
        <f t="shared" si="1940"/>
        <v/>
      </c>
      <c r="T4128" s="5" t="str">
        <f t="shared" si="1941"/>
        <v/>
      </c>
      <c r="U4128" s="152" t="str">
        <f t="shared" si="1924"/>
        <v/>
      </c>
      <c r="V4128" s="152" t="str">
        <f t="shared" si="1925"/>
        <v/>
      </c>
      <c r="W4128" s="153" t="str">
        <f t="shared" si="1926"/>
        <v/>
      </c>
      <c r="X4128" s="153" t="str">
        <f t="shared" si="1927"/>
        <v/>
      </c>
      <c r="Y4128" s="153" t="str">
        <f t="shared" si="1928"/>
        <v/>
      </c>
      <c r="Z4128" s="153" t="str">
        <f t="shared" si="1929"/>
        <v/>
      </c>
      <c r="AA4128" s="152" t="str">
        <f t="shared" si="1930"/>
        <v/>
      </c>
      <c r="AB4128" s="152" t="str">
        <f t="shared" si="1931"/>
        <v/>
      </c>
      <c r="AC4128" s="154" t="str">
        <f t="shared" si="1942"/>
        <v/>
      </c>
      <c r="AD4128" s="154" t="str">
        <f t="shared" si="1943"/>
        <v/>
      </c>
      <c r="AE4128" s="3" t="str">
        <f t="shared" si="1944"/>
        <v/>
      </c>
      <c r="AF4128" s="3" t="str">
        <f t="shared" si="1945"/>
        <v/>
      </c>
      <c r="AG4128" s="3" t="str">
        <f t="shared" si="1946"/>
        <v/>
      </c>
      <c r="AH4128" s="4" t="str">
        <f t="shared" si="1947"/>
        <v/>
      </c>
      <c r="AI4128" s="75" t="str">
        <f t="shared" si="1948"/>
        <v/>
      </c>
      <c r="AJ4128" s="75" t="str">
        <f t="shared" si="1949"/>
        <v/>
      </c>
    </row>
    <row r="4129" spans="1:36" ht="14.25">
      <c r="A4129" s="41" t="str">
        <f t="shared" si="1932"/>
        <v/>
      </c>
      <c r="B4129" s="150" t="str">
        <f>IF(ISNUMBER(A4129),INDEX('MetaTrader Import'!$H$13:$J$5893,TRUNC(((A4129-$A$39+1)-1)/3)+1,MOD((A4129-$A$39+1)-1,3)+1),"")</f>
        <v/>
      </c>
      <c r="C4129" s="43" t="str">
        <f t="shared" si="1933"/>
        <v/>
      </c>
      <c r="D4129" s="43" t="str">
        <f t="shared" ca="1" si="1923"/>
        <v/>
      </c>
      <c r="E4129" s="43" t="str">
        <f t="shared" si="1934"/>
        <v/>
      </c>
      <c r="F4129" s="43" t="str">
        <f t="shared" si="1935"/>
        <v/>
      </c>
      <c r="G4129" s="43" t="str">
        <f>IF(A4129&lt;&gt;"",IF(A4129&lt;Data!$G$11*0.25,$C$13/$G$32,IF(A4129&gt;Data!$G$11*0.25,$C$13,$C$13*10)),"")</f>
        <v/>
      </c>
      <c r="H4129" s="43" t="str">
        <f>IF(A4129&lt;&gt;"",IF(Data!$G$9="constant",$C$13,IF(Data!$G$9="squeeze",G4129,F4129)),"")</f>
        <v/>
      </c>
      <c r="I4129" s="38" t="str">
        <f ca="1">IF(ISNUMBER(A4129),NORMINV(RAND(),0,IF(AND(Data!$G$9="squeeze",A4129&lt;Data!$G$11*0.25),$H$32,1)*$C$30*$C$13)*($C$14*$C$12),"")</f>
        <v/>
      </c>
      <c r="J4129" s="42" t="str">
        <f ca="1">IFERROR(IF(Data!$C$6="Real",B4129,I4129+J4128+($C$14*$C$12)*(NORMINV(RAND(),$C$15,CHOOSE($G$13,$C$13,F4129,G4129)))),"")</f>
        <v/>
      </c>
      <c r="K4129" s="88" t="str">
        <f>IF(ISNUMBER(A4129), IF($G$16="fixed",$G$17,MIN(H4129*Data!$C$7*$C$16*0.5,$C$17*Data!$C$7))*$C$12,"")</f>
        <v/>
      </c>
      <c r="L4129" s="42" t="str">
        <f t="shared" ca="1" si="1950"/>
        <v/>
      </c>
      <c r="M4129" s="44" t="str">
        <f t="shared" ca="1" si="1951"/>
        <v/>
      </c>
      <c r="N4129" s="44" t="str">
        <f t="shared" ca="1" si="1952"/>
        <v/>
      </c>
      <c r="O4129" s="108" t="str">
        <f t="shared" si="1936"/>
        <v/>
      </c>
      <c r="P4129" s="102" t="str">
        <f t="shared" si="1937"/>
        <v/>
      </c>
      <c r="Q4129" s="102" t="str">
        <f t="shared" si="1938"/>
        <v/>
      </c>
      <c r="R4129" s="120" t="str">
        <f t="shared" si="1939"/>
        <v/>
      </c>
      <c r="S4129" s="54" t="str">
        <f t="shared" si="1940"/>
        <v/>
      </c>
      <c r="T4129" s="5" t="str">
        <f t="shared" si="1941"/>
        <v/>
      </c>
      <c r="U4129" s="152" t="str">
        <f t="shared" si="1924"/>
        <v/>
      </c>
      <c r="V4129" s="152" t="str">
        <f t="shared" si="1925"/>
        <v/>
      </c>
      <c r="W4129" s="153" t="str">
        <f t="shared" si="1926"/>
        <v/>
      </c>
      <c r="X4129" s="153" t="str">
        <f t="shared" si="1927"/>
        <v/>
      </c>
      <c r="Y4129" s="153" t="str">
        <f t="shared" si="1928"/>
        <v/>
      </c>
      <c r="Z4129" s="153" t="str">
        <f t="shared" si="1929"/>
        <v/>
      </c>
      <c r="AA4129" s="152" t="str">
        <f t="shared" si="1930"/>
        <v/>
      </c>
      <c r="AB4129" s="152" t="str">
        <f t="shared" si="1931"/>
        <v/>
      </c>
      <c r="AC4129" s="154" t="str">
        <f t="shared" si="1942"/>
        <v/>
      </c>
      <c r="AD4129" s="154" t="str">
        <f t="shared" si="1943"/>
        <v/>
      </c>
      <c r="AE4129" s="3" t="str">
        <f t="shared" si="1944"/>
        <v/>
      </c>
      <c r="AF4129" s="3" t="str">
        <f t="shared" si="1945"/>
        <v/>
      </c>
      <c r="AG4129" s="3" t="str">
        <f t="shared" si="1946"/>
        <v/>
      </c>
      <c r="AH4129" s="4" t="str">
        <f t="shared" si="1947"/>
        <v/>
      </c>
      <c r="AI4129" s="75" t="str">
        <f t="shared" si="1948"/>
        <v/>
      </c>
      <c r="AJ4129" s="75" t="str">
        <f t="shared" si="1949"/>
        <v/>
      </c>
    </row>
    <row r="4130" spans="1:36" ht="14.25">
      <c r="A4130" s="41" t="str">
        <f t="shared" si="1932"/>
        <v/>
      </c>
      <c r="B4130" s="150" t="str">
        <f>IF(ISNUMBER(A4130),INDEX('MetaTrader Import'!$H$13:$J$5893,TRUNC(((A4130-$A$39+1)-1)/3)+1,MOD((A4130-$A$39+1)-1,3)+1),"")</f>
        <v/>
      </c>
      <c r="C4130" s="43" t="str">
        <f t="shared" si="1933"/>
        <v/>
      </c>
      <c r="D4130" s="43" t="str">
        <f t="shared" ca="1" si="1923"/>
        <v/>
      </c>
      <c r="E4130" s="43" t="str">
        <f t="shared" si="1934"/>
        <v/>
      </c>
      <c r="F4130" s="43" t="str">
        <f t="shared" si="1935"/>
        <v/>
      </c>
      <c r="G4130" s="43" t="str">
        <f>IF(A4130&lt;&gt;"",IF(A4130&lt;Data!$G$11*0.25,$C$13/$G$32,IF(A4130&gt;Data!$G$11*0.25,$C$13,$C$13*10)),"")</f>
        <v/>
      </c>
      <c r="H4130" s="43" t="str">
        <f>IF(A4130&lt;&gt;"",IF(Data!$G$9="constant",$C$13,IF(Data!$G$9="squeeze",G4130,F4130)),"")</f>
        <v/>
      </c>
      <c r="I4130" s="38" t="str">
        <f ca="1">IF(ISNUMBER(A4130),NORMINV(RAND(),0,IF(AND(Data!$G$9="squeeze",A4130&lt;Data!$G$11*0.25),$H$32,1)*$C$30*$C$13)*($C$14*$C$12),"")</f>
        <v/>
      </c>
      <c r="J4130" s="42" t="str">
        <f ca="1">IFERROR(IF(Data!$C$6="Real",B4130,I4130+J4129+($C$14*$C$12)*(NORMINV(RAND(),$C$15,CHOOSE($G$13,$C$13,F4130,G4130)))),"")</f>
        <v/>
      </c>
      <c r="K4130" s="88" t="str">
        <f>IF(ISNUMBER(A4130), IF($G$16="fixed",$G$17,MIN(H4130*Data!$C$7*$C$16*0.5,$C$17*Data!$C$7))*$C$12,"")</f>
        <v/>
      </c>
      <c r="L4130" s="42" t="str">
        <f t="shared" ca="1" si="1950"/>
        <v/>
      </c>
      <c r="M4130" s="44" t="str">
        <f t="shared" ca="1" si="1951"/>
        <v/>
      </c>
      <c r="N4130" s="44" t="str">
        <f t="shared" ca="1" si="1952"/>
        <v/>
      </c>
      <c r="O4130" s="108" t="str">
        <f t="shared" si="1936"/>
        <v/>
      </c>
      <c r="P4130" s="102" t="str">
        <f t="shared" si="1937"/>
        <v/>
      </c>
      <c r="Q4130" s="102" t="str">
        <f t="shared" si="1938"/>
        <v/>
      </c>
      <c r="R4130" s="120" t="str">
        <f t="shared" si="1939"/>
        <v/>
      </c>
      <c r="S4130" s="54" t="str">
        <f t="shared" si="1940"/>
        <v/>
      </c>
      <c r="T4130" s="5" t="str">
        <f t="shared" si="1941"/>
        <v/>
      </c>
      <c r="U4130" s="152" t="str">
        <f t="shared" si="1924"/>
        <v/>
      </c>
      <c r="V4130" s="152" t="str">
        <f t="shared" si="1925"/>
        <v/>
      </c>
      <c r="W4130" s="153" t="str">
        <f t="shared" si="1926"/>
        <v/>
      </c>
      <c r="X4130" s="153" t="str">
        <f t="shared" si="1927"/>
        <v/>
      </c>
      <c r="Y4130" s="153" t="str">
        <f t="shared" si="1928"/>
        <v/>
      </c>
      <c r="Z4130" s="153" t="str">
        <f t="shared" si="1929"/>
        <v/>
      </c>
      <c r="AA4130" s="152" t="str">
        <f t="shared" si="1930"/>
        <v/>
      </c>
      <c r="AB4130" s="152" t="str">
        <f t="shared" si="1931"/>
        <v/>
      </c>
      <c r="AC4130" s="154" t="str">
        <f t="shared" si="1942"/>
        <v/>
      </c>
      <c r="AD4130" s="154" t="str">
        <f t="shared" si="1943"/>
        <v/>
      </c>
      <c r="AE4130" s="3" t="str">
        <f t="shared" si="1944"/>
        <v/>
      </c>
      <c r="AF4130" s="3" t="str">
        <f t="shared" si="1945"/>
        <v/>
      </c>
      <c r="AG4130" s="3" t="str">
        <f t="shared" si="1946"/>
        <v/>
      </c>
      <c r="AH4130" s="4" t="str">
        <f t="shared" si="1947"/>
        <v/>
      </c>
      <c r="AI4130" s="75" t="str">
        <f t="shared" si="1948"/>
        <v/>
      </c>
      <c r="AJ4130" s="75" t="str">
        <f t="shared" si="1949"/>
        <v/>
      </c>
    </row>
    <row r="4131" spans="1:36" ht="14.25">
      <c r="A4131" s="41" t="str">
        <f t="shared" si="1932"/>
        <v/>
      </c>
      <c r="B4131" s="150" t="str">
        <f>IF(ISNUMBER(A4131),INDEX('MetaTrader Import'!$H$13:$J$5893,TRUNC(((A4131-$A$39+1)-1)/3)+1,MOD((A4131-$A$39+1)-1,3)+1),"")</f>
        <v/>
      </c>
      <c r="C4131" s="43" t="str">
        <f t="shared" si="1933"/>
        <v/>
      </c>
      <c r="D4131" s="43" t="str">
        <f t="shared" ca="1" si="1923"/>
        <v/>
      </c>
      <c r="E4131" s="43" t="str">
        <f t="shared" si="1934"/>
        <v/>
      </c>
      <c r="F4131" s="43" t="str">
        <f t="shared" si="1935"/>
        <v/>
      </c>
      <c r="G4131" s="43" t="str">
        <f>IF(A4131&lt;&gt;"",IF(A4131&lt;Data!$G$11*0.25,$C$13/$G$32,IF(A4131&gt;Data!$G$11*0.25,$C$13,$C$13*10)),"")</f>
        <v/>
      </c>
      <c r="H4131" s="43" t="str">
        <f>IF(A4131&lt;&gt;"",IF(Data!$G$9="constant",$C$13,IF(Data!$G$9="squeeze",G4131,F4131)),"")</f>
        <v/>
      </c>
      <c r="I4131" s="38" t="str">
        <f ca="1">IF(ISNUMBER(A4131),NORMINV(RAND(),0,IF(AND(Data!$G$9="squeeze",A4131&lt;Data!$G$11*0.25),$H$32,1)*$C$30*$C$13)*($C$14*$C$12),"")</f>
        <v/>
      </c>
      <c r="J4131" s="42" t="str">
        <f ca="1">IFERROR(IF(Data!$C$6="Real",B4131,I4131+J4130+($C$14*$C$12)*(NORMINV(RAND(),$C$15,CHOOSE($G$13,$C$13,F4131,G4131)))),"")</f>
        <v/>
      </c>
      <c r="K4131" s="88" t="str">
        <f>IF(ISNUMBER(A4131), IF($G$16="fixed",$G$17,MIN(H4131*Data!$C$7*$C$16*0.5,$C$17*Data!$C$7))*$C$12,"")</f>
        <v/>
      </c>
      <c r="L4131" s="42" t="str">
        <f t="shared" ca="1" si="1950"/>
        <v/>
      </c>
      <c r="M4131" s="44" t="str">
        <f t="shared" ca="1" si="1951"/>
        <v/>
      </c>
      <c r="N4131" s="44" t="str">
        <f t="shared" ca="1" si="1952"/>
        <v/>
      </c>
      <c r="O4131" s="108" t="str">
        <f t="shared" si="1936"/>
        <v/>
      </c>
      <c r="P4131" s="102" t="str">
        <f t="shared" si="1937"/>
        <v/>
      </c>
      <c r="Q4131" s="102" t="str">
        <f t="shared" si="1938"/>
        <v/>
      </c>
      <c r="R4131" s="120" t="str">
        <f t="shared" si="1939"/>
        <v/>
      </c>
      <c r="S4131" s="54" t="str">
        <f t="shared" si="1940"/>
        <v/>
      </c>
      <c r="T4131" s="5" t="str">
        <f t="shared" si="1941"/>
        <v/>
      </c>
      <c r="U4131" s="152" t="str">
        <f t="shared" si="1924"/>
        <v/>
      </c>
      <c r="V4131" s="152" t="str">
        <f t="shared" si="1925"/>
        <v/>
      </c>
      <c r="W4131" s="153" t="str">
        <f t="shared" si="1926"/>
        <v/>
      </c>
      <c r="X4131" s="153" t="str">
        <f t="shared" si="1927"/>
        <v/>
      </c>
      <c r="Y4131" s="153" t="str">
        <f t="shared" si="1928"/>
        <v/>
      </c>
      <c r="Z4131" s="153" t="str">
        <f t="shared" si="1929"/>
        <v/>
      </c>
      <c r="AA4131" s="152" t="str">
        <f t="shared" si="1930"/>
        <v/>
      </c>
      <c r="AB4131" s="152" t="str">
        <f t="shared" si="1931"/>
        <v/>
      </c>
      <c r="AC4131" s="154" t="str">
        <f t="shared" si="1942"/>
        <v/>
      </c>
      <c r="AD4131" s="154" t="str">
        <f t="shared" si="1943"/>
        <v/>
      </c>
      <c r="AE4131" s="3" t="str">
        <f t="shared" si="1944"/>
        <v/>
      </c>
      <c r="AF4131" s="3" t="str">
        <f t="shared" si="1945"/>
        <v/>
      </c>
      <c r="AG4131" s="3" t="str">
        <f t="shared" si="1946"/>
        <v/>
      </c>
      <c r="AH4131" s="4" t="str">
        <f t="shared" si="1947"/>
        <v/>
      </c>
      <c r="AI4131" s="75" t="str">
        <f t="shared" si="1948"/>
        <v/>
      </c>
      <c r="AJ4131" s="75" t="str">
        <f t="shared" si="1949"/>
        <v/>
      </c>
    </row>
    <row r="4132" spans="1:36" ht="14.25">
      <c r="A4132" s="41" t="str">
        <f t="shared" si="1932"/>
        <v/>
      </c>
      <c r="B4132" s="150" t="str">
        <f>IF(ISNUMBER(A4132),INDEX('MetaTrader Import'!$H$13:$J$5893,TRUNC(((A4132-$A$39+1)-1)/3)+1,MOD((A4132-$A$39+1)-1,3)+1),"")</f>
        <v/>
      </c>
      <c r="C4132" s="43" t="str">
        <f t="shared" si="1933"/>
        <v/>
      </c>
      <c r="D4132" s="43" t="str">
        <f t="shared" ca="1" si="1923"/>
        <v/>
      </c>
      <c r="E4132" s="43" t="str">
        <f t="shared" si="1934"/>
        <v/>
      </c>
      <c r="F4132" s="43" t="str">
        <f t="shared" si="1935"/>
        <v/>
      </c>
      <c r="G4132" s="43" t="str">
        <f>IF(A4132&lt;&gt;"",IF(A4132&lt;Data!$G$11*0.25,$C$13/$G$32,IF(A4132&gt;Data!$G$11*0.25,$C$13,$C$13*10)),"")</f>
        <v/>
      </c>
      <c r="H4132" s="43" t="str">
        <f>IF(A4132&lt;&gt;"",IF(Data!$G$9="constant",$C$13,IF(Data!$G$9="squeeze",G4132,F4132)),"")</f>
        <v/>
      </c>
      <c r="I4132" s="38" t="str">
        <f ca="1">IF(ISNUMBER(A4132),NORMINV(RAND(),0,IF(AND(Data!$G$9="squeeze",A4132&lt;Data!$G$11*0.25),$H$32,1)*$C$30*$C$13)*($C$14*$C$12),"")</f>
        <v/>
      </c>
      <c r="J4132" s="42" t="str">
        <f ca="1">IFERROR(IF(Data!$C$6="Real",B4132,I4132+J4131+($C$14*$C$12)*(NORMINV(RAND(),$C$15,CHOOSE($G$13,$C$13,F4132,G4132)))),"")</f>
        <v/>
      </c>
      <c r="K4132" s="88" t="str">
        <f>IF(ISNUMBER(A4132), IF($G$16="fixed",$G$17,MIN(H4132*Data!$C$7*$C$16*0.5,$C$17*Data!$C$7))*$C$12,"")</f>
        <v/>
      </c>
      <c r="L4132" s="42" t="str">
        <f t="shared" ca="1" si="1950"/>
        <v/>
      </c>
      <c r="M4132" s="44" t="str">
        <f t="shared" ca="1" si="1951"/>
        <v/>
      </c>
      <c r="N4132" s="44" t="str">
        <f t="shared" ca="1" si="1952"/>
        <v/>
      </c>
      <c r="O4132" s="108" t="str">
        <f t="shared" si="1936"/>
        <v/>
      </c>
      <c r="P4132" s="102" t="str">
        <f t="shared" si="1937"/>
        <v/>
      </c>
      <c r="Q4132" s="102" t="str">
        <f t="shared" si="1938"/>
        <v/>
      </c>
      <c r="R4132" s="120" t="str">
        <f t="shared" si="1939"/>
        <v/>
      </c>
      <c r="S4132" s="54" t="str">
        <f t="shared" si="1940"/>
        <v/>
      </c>
      <c r="T4132" s="5" t="str">
        <f t="shared" si="1941"/>
        <v/>
      </c>
      <c r="U4132" s="152" t="str">
        <f t="shared" si="1924"/>
        <v/>
      </c>
      <c r="V4132" s="152" t="str">
        <f t="shared" si="1925"/>
        <v/>
      </c>
      <c r="W4132" s="153" t="str">
        <f t="shared" si="1926"/>
        <v/>
      </c>
      <c r="X4132" s="153" t="str">
        <f t="shared" si="1927"/>
        <v/>
      </c>
      <c r="Y4132" s="153" t="str">
        <f t="shared" si="1928"/>
        <v/>
      </c>
      <c r="Z4132" s="153" t="str">
        <f t="shared" si="1929"/>
        <v/>
      </c>
      <c r="AA4132" s="152" t="str">
        <f t="shared" si="1930"/>
        <v/>
      </c>
      <c r="AB4132" s="152" t="str">
        <f t="shared" si="1931"/>
        <v/>
      </c>
      <c r="AC4132" s="154" t="str">
        <f t="shared" si="1942"/>
        <v/>
      </c>
      <c r="AD4132" s="154" t="str">
        <f t="shared" si="1943"/>
        <v/>
      </c>
      <c r="AE4132" s="3" t="str">
        <f t="shared" si="1944"/>
        <v/>
      </c>
      <c r="AF4132" s="3" t="str">
        <f t="shared" si="1945"/>
        <v/>
      </c>
      <c r="AG4132" s="3" t="str">
        <f t="shared" si="1946"/>
        <v/>
      </c>
      <c r="AH4132" s="4" t="str">
        <f t="shared" si="1947"/>
        <v/>
      </c>
      <c r="AI4132" s="75" t="str">
        <f t="shared" si="1948"/>
        <v/>
      </c>
      <c r="AJ4132" s="75" t="str">
        <f t="shared" si="1949"/>
        <v/>
      </c>
    </row>
    <row r="4133" spans="1:36" ht="14.25">
      <c r="A4133" s="41" t="str">
        <f t="shared" si="1932"/>
        <v/>
      </c>
      <c r="B4133" s="150" t="str">
        <f>IF(ISNUMBER(A4133),INDEX('MetaTrader Import'!$H$13:$J$5893,TRUNC(((A4133-$A$39+1)-1)/3)+1,MOD((A4133-$A$39+1)-1,3)+1),"")</f>
        <v/>
      </c>
      <c r="C4133" s="43" t="str">
        <f t="shared" si="1933"/>
        <v/>
      </c>
      <c r="D4133" s="43" t="str">
        <f t="shared" ca="1" si="1923"/>
        <v/>
      </c>
      <c r="E4133" s="43" t="str">
        <f t="shared" si="1934"/>
        <v/>
      </c>
      <c r="F4133" s="43" t="str">
        <f t="shared" si="1935"/>
        <v/>
      </c>
      <c r="G4133" s="43" t="str">
        <f>IF(A4133&lt;&gt;"",IF(A4133&lt;Data!$G$11*0.25,$C$13/$G$32,IF(A4133&gt;Data!$G$11*0.25,$C$13,$C$13*10)),"")</f>
        <v/>
      </c>
      <c r="H4133" s="43" t="str">
        <f>IF(A4133&lt;&gt;"",IF(Data!$G$9="constant",$C$13,IF(Data!$G$9="squeeze",G4133,F4133)),"")</f>
        <v/>
      </c>
      <c r="I4133" s="38" t="str">
        <f ca="1">IF(ISNUMBER(A4133),NORMINV(RAND(),0,IF(AND(Data!$G$9="squeeze",A4133&lt;Data!$G$11*0.25),$H$32,1)*$C$30*$C$13)*($C$14*$C$12),"")</f>
        <v/>
      </c>
      <c r="J4133" s="42" t="str">
        <f ca="1">IFERROR(IF(Data!$C$6="Real",B4133,I4133+J4132+($C$14*$C$12)*(NORMINV(RAND(),$C$15,CHOOSE($G$13,$C$13,F4133,G4133)))),"")</f>
        <v/>
      </c>
      <c r="K4133" s="88" t="str">
        <f>IF(ISNUMBER(A4133), IF($G$16="fixed",$G$17,MIN(H4133*Data!$C$7*$C$16*0.5,$C$17*Data!$C$7))*$C$12,"")</f>
        <v/>
      </c>
      <c r="L4133" s="42" t="str">
        <f t="shared" ca="1" si="1950"/>
        <v/>
      </c>
      <c r="M4133" s="44" t="str">
        <f t="shared" ca="1" si="1951"/>
        <v/>
      </c>
      <c r="N4133" s="44" t="str">
        <f t="shared" ca="1" si="1952"/>
        <v/>
      </c>
      <c r="O4133" s="108" t="str">
        <f t="shared" si="1936"/>
        <v/>
      </c>
      <c r="P4133" s="102" t="str">
        <f t="shared" si="1937"/>
        <v/>
      </c>
      <c r="Q4133" s="102" t="str">
        <f t="shared" si="1938"/>
        <v/>
      </c>
      <c r="R4133" s="120" t="str">
        <f t="shared" si="1939"/>
        <v/>
      </c>
      <c r="S4133" s="54" t="str">
        <f t="shared" si="1940"/>
        <v/>
      </c>
      <c r="T4133" s="5" t="str">
        <f t="shared" si="1941"/>
        <v/>
      </c>
      <c r="U4133" s="152" t="str">
        <f t="shared" si="1924"/>
        <v/>
      </c>
      <c r="V4133" s="152" t="str">
        <f t="shared" si="1925"/>
        <v/>
      </c>
      <c r="W4133" s="153" t="str">
        <f t="shared" si="1926"/>
        <v/>
      </c>
      <c r="X4133" s="153" t="str">
        <f t="shared" si="1927"/>
        <v/>
      </c>
      <c r="Y4133" s="153" t="str">
        <f t="shared" si="1928"/>
        <v/>
      </c>
      <c r="Z4133" s="153" t="str">
        <f t="shared" si="1929"/>
        <v/>
      </c>
      <c r="AA4133" s="152" t="str">
        <f t="shared" si="1930"/>
        <v/>
      </c>
      <c r="AB4133" s="152" t="str">
        <f t="shared" si="1931"/>
        <v/>
      </c>
      <c r="AC4133" s="154" t="str">
        <f t="shared" si="1942"/>
        <v/>
      </c>
      <c r="AD4133" s="154" t="str">
        <f t="shared" si="1943"/>
        <v/>
      </c>
      <c r="AE4133" s="3" t="str">
        <f t="shared" si="1944"/>
        <v/>
      </c>
      <c r="AF4133" s="3" t="str">
        <f t="shared" si="1945"/>
        <v/>
      </c>
      <c r="AG4133" s="3" t="str">
        <f t="shared" si="1946"/>
        <v/>
      </c>
      <c r="AH4133" s="4" t="str">
        <f t="shared" si="1947"/>
        <v/>
      </c>
      <c r="AI4133" s="75" t="str">
        <f t="shared" si="1948"/>
        <v/>
      </c>
      <c r="AJ4133" s="75" t="str">
        <f t="shared" si="1949"/>
        <v/>
      </c>
    </row>
    <row r="4134" spans="1:36" ht="14.25">
      <c r="A4134" s="41" t="str">
        <f t="shared" si="1932"/>
        <v/>
      </c>
      <c r="B4134" s="150" t="str">
        <f>IF(ISNUMBER(A4134),INDEX('MetaTrader Import'!$H$13:$J$5893,TRUNC(((A4134-$A$39+1)-1)/3)+1,MOD((A4134-$A$39+1)-1,3)+1),"")</f>
        <v/>
      </c>
      <c r="C4134" s="43" t="str">
        <f t="shared" si="1933"/>
        <v/>
      </c>
      <c r="D4134" s="43" t="str">
        <f t="shared" ca="1" si="1923"/>
        <v/>
      </c>
      <c r="E4134" s="43" t="str">
        <f t="shared" si="1934"/>
        <v/>
      </c>
      <c r="F4134" s="43" t="str">
        <f t="shared" si="1935"/>
        <v/>
      </c>
      <c r="G4134" s="43" t="str">
        <f>IF(A4134&lt;&gt;"",IF(A4134&lt;Data!$G$11*0.25,$C$13/$G$32,IF(A4134&gt;Data!$G$11*0.25,$C$13,$C$13*10)),"")</f>
        <v/>
      </c>
      <c r="H4134" s="43" t="str">
        <f>IF(A4134&lt;&gt;"",IF(Data!$G$9="constant",$C$13,IF(Data!$G$9="squeeze",G4134,F4134)),"")</f>
        <v/>
      </c>
      <c r="I4134" s="38" t="str">
        <f ca="1">IF(ISNUMBER(A4134),NORMINV(RAND(),0,IF(AND(Data!$G$9="squeeze",A4134&lt;Data!$G$11*0.25),$H$32,1)*$C$30*$C$13)*($C$14*$C$12),"")</f>
        <v/>
      </c>
      <c r="J4134" s="42" t="str">
        <f ca="1">IFERROR(IF(Data!$C$6="Real",B4134,I4134+J4133+($C$14*$C$12)*(NORMINV(RAND(),$C$15,CHOOSE($G$13,$C$13,F4134,G4134)))),"")</f>
        <v/>
      </c>
      <c r="K4134" s="88" t="str">
        <f>IF(ISNUMBER(A4134), IF($G$16="fixed",$G$17,MIN(H4134*Data!$C$7*$C$16*0.5,$C$17*Data!$C$7))*$C$12,"")</f>
        <v/>
      </c>
      <c r="L4134" s="42" t="str">
        <f t="shared" ca="1" si="1950"/>
        <v/>
      </c>
      <c r="M4134" s="44" t="str">
        <f t="shared" ca="1" si="1951"/>
        <v/>
      </c>
      <c r="N4134" s="44" t="str">
        <f t="shared" ca="1" si="1952"/>
        <v/>
      </c>
      <c r="O4134" s="108" t="str">
        <f t="shared" si="1936"/>
        <v/>
      </c>
      <c r="P4134" s="102" t="str">
        <f t="shared" si="1937"/>
        <v/>
      </c>
      <c r="Q4134" s="102" t="str">
        <f t="shared" si="1938"/>
        <v/>
      </c>
      <c r="R4134" s="120" t="str">
        <f t="shared" si="1939"/>
        <v/>
      </c>
      <c r="S4134" s="54" t="str">
        <f t="shared" si="1940"/>
        <v/>
      </c>
      <c r="T4134" s="5" t="str">
        <f t="shared" si="1941"/>
        <v/>
      </c>
      <c r="U4134" s="152" t="str">
        <f t="shared" si="1924"/>
        <v/>
      </c>
      <c r="V4134" s="152" t="str">
        <f t="shared" si="1925"/>
        <v/>
      </c>
      <c r="W4134" s="153" t="str">
        <f t="shared" si="1926"/>
        <v/>
      </c>
      <c r="X4134" s="153" t="str">
        <f t="shared" si="1927"/>
        <v/>
      </c>
      <c r="Y4134" s="153" t="str">
        <f t="shared" si="1928"/>
        <v/>
      </c>
      <c r="Z4134" s="153" t="str">
        <f t="shared" si="1929"/>
        <v/>
      </c>
      <c r="AA4134" s="152" t="str">
        <f t="shared" si="1930"/>
        <v/>
      </c>
      <c r="AB4134" s="152" t="str">
        <f t="shared" si="1931"/>
        <v/>
      </c>
      <c r="AC4134" s="154" t="str">
        <f t="shared" si="1942"/>
        <v/>
      </c>
      <c r="AD4134" s="154" t="str">
        <f t="shared" si="1943"/>
        <v/>
      </c>
      <c r="AE4134" s="3" t="str">
        <f t="shared" si="1944"/>
        <v/>
      </c>
      <c r="AF4134" s="3" t="str">
        <f t="shared" si="1945"/>
        <v/>
      </c>
      <c r="AG4134" s="3" t="str">
        <f t="shared" si="1946"/>
        <v/>
      </c>
      <c r="AH4134" s="4" t="str">
        <f t="shared" si="1947"/>
        <v/>
      </c>
      <c r="AI4134" s="75" t="str">
        <f t="shared" si="1948"/>
        <v/>
      </c>
      <c r="AJ4134" s="75" t="str">
        <f t="shared" si="1949"/>
        <v/>
      </c>
    </row>
    <row r="4135" spans="1:36" ht="14.25">
      <c r="A4135" s="41" t="str">
        <f t="shared" si="1932"/>
        <v/>
      </c>
      <c r="B4135" s="150" t="str">
        <f>IF(ISNUMBER(A4135),INDEX('MetaTrader Import'!$H$13:$J$5893,TRUNC(((A4135-$A$39+1)-1)/3)+1,MOD((A4135-$A$39+1)-1,3)+1),"")</f>
        <v/>
      </c>
      <c r="C4135" s="43" t="str">
        <f t="shared" si="1933"/>
        <v/>
      </c>
      <c r="D4135" s="43" t="str">
        <f t="shared" ca="1" si="1923"/>
        <v/>
      </c>
      <c r="E4135" s="43" t="str">
        <f t="shared" si="1934"/>
        <v/>
      </c>
      <c r="F4135" s="43" t="str">
        <f t="shared" si="1935"/>
        <v/>
      </c>
      <c r="G4135" s="43" t="str">
        <f>IF(A4135&lt;&gt;"",IF(A4135&lt;Data!$G$11*0.25,$C$13/$G$32,IF(A4135&gt;Data!$G$11*0.25,$C$13,$C$13*10)),"")</f>
        <v/>
      </c>
      <c r="H4135" s="43" t="str">
        <f>IF(A4135&lt;&gt;"",IF(Data!$G$9="constant",$C$13,IF(Data!$G$9="squeeze",G4135,F4135)),"")</f>
        <v/>
      </c>
      <c r="I4135" s="38" t="str">
        <f ca="1">IF(ISNUMBER(A4135),NORMINV(RAND(),0,IF(AND(Data!$G$9="squeeze",A4135&lt;Data!$G$11*0.25),$H$32,1)*$C$30*$C$13)*($C$14*$C$12),"")</f>
        <v/>
      </c>
      <c r="J4135" s="42" t="str">
        <f ca="1">IFERROR(IF(Data!$C$6="Real",B4135,I4135+J4134+($C$14*$C$12)*(NORMINV(RAND(),$C$15,CHOOSE($G$13,$C$13,F4135,G4135)))),"")</f>
        <v/>
      </c>
      <c r="K4135" s="88" t="str">
        <f>IF(ISNUMBER(A4135), IF($G$16="fixed",$G$17,MIN(H4135*Data!$C$7*$C$16*0.5,$C$17*Data!$C$7))*$C$12,"")</f>
        <v/>
      </c>
      <c r="L4135" s="42" t="str">
        <f t="shared" ca="1" si="1950"/>
        <v/>
      </c>
      <c r="M4135" s="44" t="str">
        <f t="shared" ca="1" si="1951"/>
        <v/>
      </c>
      <c r="N4135" s="44" t="str">
        <f t="shared" ca="1" si="1952"/>
        <v/>
      </c>
      <c r="O4135" s="108" t="str">
        <f t="shared" si="1936"/>
        <v/>
      </c>
      <c r="P4135" s="102" t="str">
        <f t="shared" si="1937"/>
        <v/>
      </c>
      <c r="Q4135" s="102" t="str">
        <f t="shared" si="1938"/>
        <v/>
      </c>
      <c r="R4135" s="120" t="str">
        <f t="shared" si="1939"/>
        <v/>
      </c>
      <c r="S4135" s="54" t="str">
        <f t="shared" si="1940"/>
        <v/>
      </c>
      <c r="T4135" s="5" t="str">
        <f t="shared" si="1941"/>
        <v/>
      </c>
      <c r="U4135" s="152" t="str">
        <f t="shared" si="1924"/>
        <v/>
      </c>
      <c r="V4135" s="152" t="str">
        <f t="shared" si="1925"/>
        <v/>
      </c>
      <c r="W4135" s="153" t="str">
        <f t="shared" si="1926"/>
        <v/>
      </c>
      <c r="X4135" s="153" t="str">
        <f t="shared" si="1927"/>
        <v/>
      </c>
      <c r="Y4135" s="153" t="str">
        <f t="shared" si="1928"/>
        <v/>
      </c>
      <c r="Z4135" s="153" t="str">
        <f t="shared" si="1929"/>
        <v/>
      </c>
      <c r="AA4135" s="152" t="str">
        <f t="shared" si="1930"/>
        <v/>
      </c>
      <c r="AB4135" s="152" t="str">
        <f t="shared" si="1931"/>
        <v/>
      </c>
      <c r="AC4135" s="154" t="str">
        <f t="shared" si="1942"/>
        <v/>
      </c>
      <c r="AD4135" s="154" t="str">
        <f t="shared" si="1943"/>
        <v/>
      </c>
      <c r="AE4135" s="3" t="str">
        <f t="shared" si="1944"/>
        <v/>
      </c>
      <c r="AF4135" s="3" t="str">
        <f t="shared" si="1945"/>
        <v/>
      </c>
      <c r="AG4135" s="3" t="str">
        <f t="shared" si="1946"/>
        <v/>
      </c>
      <c r="AH4135" s="4" t="str">
        <f t="shared" si="1947"/>
        <v/>
      </c>
      <c r="AI4135" s="75" t="str">
        <f t="shared" si="1948"/>
        <v/>
      </c>
      <c r="AJ4135" s="75" t="str">
        <f t="shared" si="1949"/>
        <v/>
      </c>
    </row>
    <row r="4136" spans="1:36" ht="14.25">
      <c r="A4136" s="41" t="str">
        <f t="shared" si="1932"/>
        <v/>
      </c>
      <c r="B4136" s="150" t="str">
        <f>IF(ISNUMBER(A4136),INDEX('MetaTrader Import'!$H$13:$J$5893,TRUNC(((A4136-$A$39+1)-1)/3)+1,MOD((A4136-$A$39+1)-1,3)+1),"")</f>
        <v/>
      </c>
      <c r="C4136" s="43" t="str">
        <f t="shared" si="1933"/>
        <v/>
      </c>
      <c r="D4136" s="43" t="str">
        <f t="shared" ca="1" si="1923"/>
        <v/>
      </c>
      <c r="E4136" s="43" t="str">
        <f t="shared" si="1934"/>
        <v/>
      </c>
      <c r="F4136" s="43" t="str">
        <f t="shared" si="1935"/>
        <v/>
      </c>
      <c r="G4136" s="43" t="str">
        <f>IF(A4136&lt;&gt;"",IF(A4136&lt;Data!$G$11*0.25,$C$13/$G$32,IF(A4136&gt;Data!$G$11*0.25,$C$13,$C$13*10)),"")</f>
        <v/>
      </c>
      <c r="H4136" s="43" t="str">
        <f>IF(A4136&lt;&gt;"",IF(Data!$G$9="constant",$C$13,IF(Data!$G$9="squeeze",G4136,F4136)),"")</f>
        <v/>
      </c>
      <c r="I4136" s="38" t="str">
        <f ca="1">IF(ISNUMBER(A4136),NORMINV(RAND(),0,IF(AND(Data!$G$9="squeeze",A4136&lt;Data!$G$11*0.25),$H$32,1)*$C$30*$C$13)*($C$14*$C$12),"")</f>
        <v/>
      </c>
      <c r="J4136" s="42" t="str">
        <f ca="1">IFERROR(IF(Data!$C$6="Real",B4136,I4136+J4135+($C$14*$C$12)*(NORMINV(RAND(),$C$15,CHOOSE($G$13,$C$13,F4136,G4136)))),"")</f>
        <v/>
      </c>
      <c r="K4136" s="88" t="str">
        <f>IF(ISNUMBER(A4136), IF($G$16="fixed",$G$17,MIN(H4136*Data!$C$7*$C$16*0.5,$C$17*Data!$C$7))*$C$12,"")</f>
        <v/>
      </c>
      <c r="L4136" s="42" t="str">
        <f t="shared" ca="1" si="1950"/>
        <v/>
      </c>
      <c r="M4136" s="44" t="str">
        <f t="shared" ca="1" si="1951"/>
        <v/>
      </c>
      <c r="N4136" s="44" t="str">
        <f t="shared" ca="1" si="1952"/>
        <v/>
      </c>
      <c r="O4136" s="108" t="str">
        <f t="shared" si="1936"/>
        <v/>
      </c>
      <c r="P4136" s="102" t="str">
        <f t="shared" si="1937"/>
        <v/>
      </c>
      <c r="Q4136" s="102" t="str">
        <f t="shared" si="1938"/>
        <v/>
      </c>
      <c r="R4136" s="120" t="str">
        <f t="shared" si="1939"/>
        <v/>
      </c>
      <c r="S4136" s="54" t="str">
        <f t="shared" si="1940"/>
        <v/>
      </c>
      <c r="T4136" s="5" t="str">
        <f t="shared" si="1941"/>
        <v/>
      </c>
      <c r="U4136" s="152" t="str">
        <f t="shared" si="1924"/>
        <v/>
      </c>
      <c r="V4136" s="152" t="str">
        <f t="shared" si="1925"/>
        <v/>
      </c>
      <c r="W4136" s="153" t="str">
        <f t="shared" si="1926"/>
        <v/>
      </c>
      <c r="X4136" s="153" t="str">
        <f t="shared" si="1927"/>
        <v/>
      </c>
      <c r="Y4136" s="153" t="str">
        <f t="shared" si="1928"/>
        <v/>
      </c>
      <c r="Z4136" s="153" t="str">
        <f t="shared" si="1929"/>
        <v/>
      </c>
      <c r="AA4136" s="152" t="str">
        <f t="shared" si="1930"/>
        <v/>
      </c>
      <c r="AB4136" s="152" t="str">
        <f t="shared" si="1931"/>
        <v/>
      </c>
      <c r="AC4136" s="154" t="str">
        <f t="shared" si="1942"/>
        <v/>
      </c>
      <c r="AD4136" s="154" t="str">
        <f t="shared" si="1943"/>
        <v/>
      </c>
      <c r="AE4136" s="3" t="str">
        <f t="shared" si="1944"/>
        <v/>
      </c>
      <c r="AF4136" s="3" t="str">
        <f t="shared" si="1945"/>
        <v/>
      </c>
      <c r="AG4136" s="3" t="str">
        <f t="shared" si="1946"/>
        <v/>
      </c>
      <c r="AH4136" s="4" t="str">
        <f t="shared" si="1947"/>
        <v/>
      </c>
      <c r="AI4136" s="75" t="str">
        <f t="shared" si="1948"/>
        <v/>
      </c>
      <c r="AJ4136" s="75" t="str">
        <f t="shared" si="1949"/>
        <v/>
      </c>
    </row>
    <row r="4137" spans="1:36" ht="14.25">
      <c r="A4137" s="41" t="str">
        <f t="shared" si="1932"/>
        <v/>
      </c>
      <c r="B4137" s="150" t="str">
        <f>IF(ISNUMBER(A4137),INDEX('MetaTrader Import'!$H$13:$J$5893,TRUNC(((A4137-$A$39+1)-1)/3)+1,MOD((A4137-$A$39+1)-1,3)+1),"")</f>
        <v/>
      </c>
      <c r="C4137" s="43" t="str">
        <f t="shared" si="1933"/>
        <v/>
      </c>
      <c r="D4137" s="43" t="str">
        <f t="shared" ca="1" si="1923"/>
        <v/>
      </c>
      <c r="E4137" s="43" t="str">
        <f t="shared" si="1934"/>
        <v/>
      </c>
      <c r="F4137" s="43" t="str">
        <f t="shared" si="1935"/>
        <v/>
      </c>
      <c r="G4137" s="43" t="str">
        <f>IF(A4137&lt;&gt;"",IF(A4137&lt;Data!$G$11*0.25,$C$13/$G$32,IF(A4137&gt;Data!$G$11*0.25,$C$13,$C$13*10)),"")</f>
        <v/>
      </c>
      <c r="H4137" s="43" t="str">
        <f>IF(A4137&lt;&gt;"",IF(Data!$G$9="constant",$C$13,IF(Data!$G$9="squeeze",G4137,F4137)),"")</f>
        <v/>
      </c>
      <c r="I4137" s="38" t="str">
        <f ca="1">IF(ISNUMBER(A4137),NORMINV(RAND(),0,IF(AND(Data!$G$9="squeeze",A4137&lt;Data!$G$11*0.25),$H$32,1)*$C$30*$C$13)*($C$14*$C$12),"")</f>
        <v/>
      </c>
      <c r="J4137" s="42" t="str">
        <f ca="1">IFERROR(IF(Data!$C$6="Real",B4137,I4137+J4136+($C$14*$C$12)*(NORMINV(RAND(),$C$15,CHOOSE($G$13,$C$13,F4137,G4137)))),"")</f>
        <v/>
      </c>
      <c r="K4137" s="88" t="str">
        <f>IF(ISNUMBER(A4137), IF($G$16="fixed",$G$17,MIN(H4137*Data!$C$7*$C$16*0.5,$C$17*Data!$C$7))*$C$12,"")</f>
        <v/>
      </c>
      <c r="L4137" s="42" t="str">
        <f t="shared" ca="1" si="1950"/>
        <v/>
      </c>
      <c r="M4137" s="44" t="str">
        <f t="shared" ca="1" si="1951"/>
        <v/>
      </c>
      <c r="N4137" s="44" t="str">
        <f t="shared" ca="1" si="1952"/>
        <v/>
      </c>
      <c r="O4137" s="108" t="str">
        <f t="shared" si="1936"/>
        <v/>
      </c>
      <c r="P4137" s="102" t="str">
        <f t="shared" si="1937"/>
        <v/>
      </c>
      <c r="Q4137" s="102" t="str">
        <f t="shared" si="1938"/>
        <v/>
      </c>
      <c r="R4137" s="120" t="str">
        <f t="shared" si="1939"/>
        <v/>
      </c>
      <c r="S4137" s="54" t="str">
        <f t="shared" si="1940"/>
        <v/>
      </c>
      <c r="T4137" s="5" t="str">
        <f t="shared" si="1941"/>
        <v/>
      </c>
      <c r="U4137" s="152" t="str">
        <f t="shared" si="1924"/>
        <v/>
      </c>
      <c r="V4137" s="152" t="str">
        <f t="shared" si="1925"/>
        <v/>
      </c>
      <c r="W4137" s="153" t="str">
        <f t="shared" si="1926"/>
        <v/>
      </c>
      <c r="X4137" s="153" t="str">
        <f t="shared" si="1927"/>
        <v/>
      </c>
      <c r="Y4137" s="153" t="str">
        <f t="shared" si="1928"/>
        <v/>
      </c>
      <c r="Z4137" s="153" t="str">
        <f t="shared" si="1929"/>
        <v/>
      </c>
      <c r="AA4137" s="152" t="str">
        <f t="shared" si="1930"/>
        <v/>
      </c>
      <c r="AB4137" s="152" t="str">
        <f t="shared" si="1931"/>
        <v/>
      </c>
      <c r="AC4137" s="154" t="str">
        <f t="shared" si="1942"/>
        <v/>
      </c>
      <c r="AD4137" s="154" t="str">
        <f t="shared" si="1943"/>
        <v/>
      </c>
      <c r="AE4137" s="3" t="str">
        <f t="shared" si="1944"/>
        <v/>
      </c>
      <c r="AF4137" s="3" t="str">
        <f t="shared" si="1945"/>
        <v/>
      </c>
      <c r="AG4137" s="3" t="str">
        <f t="shared" si="1946"/>
        <v/>
      </c>
      <c r="AH4137" s="4" t="str">
        <f t="shared" si="1947"/>
        <v/>
      </c>
      <c r="AI4137" s="75" t="str">
        <f t="shared" si="1948"/>
        <v/>
      </c>
      <c r="AJ4137" s="75" t="str">
        <f t="shared" si="1949"/>
        <v/>
      </c>
    </row>
    <row r="4138" spans="1:36" ht="14.25">
      <c r="A4138" s="41" t="str">
        <f t="shared" si="1932"/>
        <v/>
      </c>
      <c r="B4138" s="150" t="str">
        <f>IF(ISNUMBER(A4138),INDEX('MetaTrader Import'!$H$13:$J$5893,TRUNC(((A4138-$A$39+1)-1)/3)+1,MOD((A4138-$A$39+1)-1,3)+1),"")</f>
        <v/>
      </c>
      <c r="C4138" s="43" t="str">
        <f t="shared" si="1933"/>
        <v/>
      </c>
      <c r="D4138" s="43" t="str">
        <f t="shared" ca="1" si="1923"/>
        <v/>
      </c>
      <c r="E4138" s="43" t="str">
        <f t="shared" si="1934"/>
        <v/>
      </c>
      <c r="F4138" s="43" t="str">
        <f t="shared" si="1935"/>
        <v/>
      </c>
      <c r="G4138" s="43" t="str">
        <f>IF(A4138&lt;&gt;"",IF(A4138&lt;Data!$G$11*0.25,$C$13/$G$32,IF(A4138&gt;Data!$G$11*0.25,$C$13,$C$13*10)),"")</f>
        <v/>
      </c>
      <c r="H4138" s="43" t="str">
        <f>IF(A4138&lt;&gt;"",IF(Data!$G$9="constant",$C$13,IF(Data!$G$9="squeeze",G4138,F4138)),"")</f>
        <v/>
      </c>
      <c r="I4138" s="38" t="str">
        <f ca="1">IF(ISNUMBER(A4138),NORMINV(RAND(),0,IF(AND(Data!$G$9="squeeze",A4138&lt;Data!$G$11*0.25),$H$32,1)*$C$30*$C$13)*($C$14*$C$12),"")</f>
        <v/>
      </c>
      <c r="J4138" s="42" t="str">
        <f ca="1">IFERROR(IF(Data!$C$6="Real",B4138,I4138+J4137+($C$14*$C$12)*(NORMINV(RAND(),$C$15,CHOOSE($G$13,$C$13,F4138,G4138)))),"")</f>
        <v/>
      </c>
      <c r="K4138" s="88" t="str">
        <f>IF(ISNUMBER(A4138), IF($G$16="fixed",$G$17,MIN(H4138*Data!$C$7*$C$16*0.5,$C$17*Data!$C$7))*$C$12,"")</f>
        <v/>
      </c>
      <c r="L4138" s="42" t="str">
        <f t="shared" ca="1" si="1950"/>
        <v/>
      </c>
      <c r="M4138" s="44" t="str">
        <f t="shared" ca="1" si="1951"/>
        <v/>
      </c>
      <c r="N4138" s="44" t="str">
        <f t="shared" ca="1" si="1952"/>
        <v/>
      </c>
      <c r="O4138" s="108" t="str">
        <f t="shared" si="1936"/>
        <v/>
      </c>
      <c r="P4138" s="102" t="str">
        <f t="shared" si="1937"/>
        <v/>
      </c>
      <c r="Q4138" s="102" t="str">
        <f t="shared" si="1938"/>
        <v/>
      </c>
      <c r="R4138" s="120" t="str">
        <f t="shared" si="1939"/>
        <v/>
      </c>
      <c r="S4138" s="54" t="str">
        <f t="shared" si="1940"/>
        <v/>
      </c>
      <c r="T4138" s="5" t="str">
        <f t="shared" si="1941"/>
        <v/>
      </c>
      <c r="U4138" s="152" t="str">
        <f t="shared" si="1924"/>
        <v/>
      </c>
      <c r="V4138" s="152" t="str">
        <f t="shared" si="1925"/>
        <v/>
      </c>
      <c r="W4138" s="153" t="str">
        <f t="shared" si="1926"/>
        <v/>
      </c>
      <c r="X4138" s="153" t="str">
        <f t="shared" si="1927"/>
        <v/>
      </c>
      <c r="Y4138" s="153" t="str">
        <f t="shared" si="1928"/>
        <v/>
      </c>
      <c r="Z4138" s="153" t="str">
        <f t="shared" si="1929"/>
        <v/>
      </c>
      <c r="AA4138" s="152" t="str">
        <f t="shared" si="1930"/>
        <v/>
      </c>
      <c r="AB4138" s="152" t="str">
        <f t="shared" si="1931"/>
        <v/>
      </c>
      <c r="AC4138" s="154" t="str">
        <f t="shared" si="1942"/>
        <v/>
      </c>
      <c r="AD4138" s="154" t="str">
        <f t="shared" si="1943"/>
        <v/>
      </c>
      <c r="AE4138" s="3" t="str">
        <f t="shared" si="1944"/>
        <v/>
      </c>
      <c r="AF4138" s="3" t="str">
        <f t="shared" si="1945"/>
        <v/>
      </c>
      <c r="AG4138" s="3" t="str">
        <f t="shared" si="1946"/>
        <v/>
      </c>
      <c r="AH4138" s="4" t="str">
        <f t="shared" si="1947"/>
        <v/>
      </c>
      <c r="AI4138" s="75" t="str">
        <f t="shared" si="1948"/>
        <v/>
      </c>
      <c r="AJ4138" s="75" t="str">
        <f t="shared" si="1949"/>
        <v/>
      </c>
    </row>
    <row r="4139" spans="1:36" ht="14.25">
      <c r="A4139" s="41" t="str">
        <f t="shared" si="1932"/>
        <v/>
      </c>
      <c r="B4139" s="150" t="str">
        <f>IF(ISNUMBER(A4139),INDEX('MetaTrader Import'!$H$13:$J$5893,TRUNC(((A4139-$A$39+1)-1)/3)+1,MOD((A4139-$A$39+1)-1,3)+1),"")</f>
        <v/>
      </c>
      <c r="C4139" s="43" t="str">
        <f t="shared" si="1933"/>
        <v/>
      </c>
      <c r="D4139" s="43" t="str">
        <f t="shared" ca="1" si="1923"/>
        <v/>
      </c>
      <c r="E4139" s="43" t="str">
        <f t="shared" si="1934"/>
        <v/>
      </c>
      <c r="F4139" s="43" t="str">
        <f t="shared" si="1935"/>
        <v/>
      </c>
      <c r="G4139" s="43" t="str">
        <f>IF(A4139&lt;&gt;"",IF(A4139&lt;Data!$G$11*0.25,$C$13/$G$32,IF(A4139&gt;Data!$G$11*0.25,$C$13,$C$13*10)),"")</f>
        <v/>
      </c>
      <c r="H4139" s="43" t="str">
        <f>IF(A4139&lt;&gt;"",IF(Data!$G$9="constant",$C$13,IF(Data!$G$9="squeeze",G4139,F4139)),"")</f>
        <v/>
      </c>
      <c r="I4139" s="38" t="str">
        <f ca="1">IF(ISNUMBER(A4139),NORMINV(RAND(),0,IF(AND(Data!$G$9="squeeze",A4139&lt;Data!$G$11*0.25),$H$32,1)*$C$30*$C$13)*($C$14*$C$12),"")</f>
        <v/>
      </c>
      <c r="J4139" s="42" t="str">
        <f ca="1">IFERROR(IF(Data!$C$6="Real",B4139,I4139+J4138+($C$14*$C$12)*(NORMINV(RAND(),$C$15,CHOOSE($G$13,$C$13,F4139,G4139)))),"")</f>
        <v/>
      </c>
      <c r="K4139" s="88" t="str">
        <f>IF(ISNUMBER(A4139), IF($G$16="fixed",$G$17,MIN(H4139*Data!$C$7*$C$16*0.5,$C$17*Data!$C$7))*$C$12,"")</f>
        <v/>
      </c>
      <c r="L4139" s="42" t="str">
        <f t="shared" ca="1" si="1950"/>
        <v/>
      </c>
      <c r="M4139" s="44" t="str">
        <f t="shared" ca="1" si="1951"/>
        <v/>
      </c>
      <c r="N4139" s="44" t="str">
        <f t="shared" ca="1" si="1952"/>
        <v/>
      </c>
      <c r="O4139" s="108" t="str">
        <f t="shared" si="1936"/>
        <v/>
      </c>
      <c r="P4139" s="102" t="str">
        <f t="shared" si="1937"/>
        <v/>
      </c>
      <c r="Q4139" s="102" t="str">
        <f t="shared" si="1938"/>
        <v/>
      </c>
      <c r="R4139" s="120" t="str">
        <f t="shared" si="1939"/>
        <v/>
      </c>
      <c r="S4139" s="54" t="str">
        <f t="shared" si="1940"/>
        <v/>
      </c>
      <c r="T4139" s="5" t="str">
        <f t="shared" si="1941"/>
        <v/>
      </c>
      <c r="U4139" s="152" t="str">
        <f t="shared" si="1924"/>
        <v/>
      </c>
      <c r="V4139" s="152" t="str">
        <f t="shared" si="1925"/>
        <v/>
      </c>
      <c r="W4139" s="153" t="str">
        <f t="shared" si="1926"/>
        <v/>
      </c>
      <c r="X4139" s="153" t="str">
        <f t="shared" si="1927"/>
        <v/>
      </c>
      <c r="Y4139" s="153" t="str">
        <f t="shared" si="1928"/>
        <v/>
      </c>
      <c r="Z4139" s="153" t="str">
        <f t="shared" si="1929"/>
        <v/>
      </c>
      <c r="AA4139" s="152" t="str">
        <f t="shared" si="1930"/>
        <v/>
      </c>
      <c r="AB4139" s="152" t="str">
        <f t="shared" si="1931"/>
        <v/>
      </c>
      <c r="AC4139" s="154" t="str">
        <f t="shared" si="1942"/>
        <v/>
      </c>
      <c r="AD4139" s="154" t="str">
        <f t="shared" si="1943"/>
        <v/>
      </c>
      <c r="AE4139" s="3" t="str">
        <f t="shared" si="1944"/>
        <v/>
      </c>
      <c r="AF4139" s="3" t="str">
        <f t="shared" si="1945"/>
        <v/>
      </c>
      <c r="AG4139" s="3" t="str">
        <f t="shared" si="1946"/>
        <v/>
      </c>
      <c r="AH4139" s="4" t="str">
        <f t="shared" si="1947"/>
        <v/>
      </c>
      <c r="AI4139" s="75" t="str">
        <f t="shared" si="1948"/>
        <v/>
      </c>
      <c r="AJ4139" s="75" t="str">
        <f t="shared" si="1949"/>
        <v/>
      </c>
    </row>
    <row r="4140" spans="1:36" ht="14.25">
      <c r="A4140" s="41" t="str">
        <f t="shared" si="1932"/>
        <v/>
      </c>
      <c r="B4140" s="150" t="str">
        <f>IF(ISNUMBER(A4140),INDEX('MetaTrader Import'!$H$13:$J$5893,TRUNC(((A4140-$A$39+1)-1)/3)+1,MOD((A4140-$A$39+1)-1,3)+1),"")</f>
        <v/>
      </c>
      <c r="C4140" s="43" t="str">
        <f t="shared" si="1933"/>
        <v/>
      </c>
      <c r="D4140" s="43" t="str">
        <f t="shared" ca="1" si="1923"/>
        <v/>
      </c>
      <c r="E4140" s="43" t="str">
        <f t="shared" si="1934"/>
        <v/>
      </c>
      <c r="F4140" s="43" t="str">
        <f t="shared" si="1935"/>
        <v/>
      </c>
      <c r="G4140" s="43" t="str">
        <f>IF(A4140&lt;&gt;"",IF(A4140&lt;Data!$G$11*0.25,$C$13/$G$32,IF(A4140&gt;Data!$G$11*0.25,$C$13,$C$13*10)),"")</f>
        <v/>
      </c>
      <c r="H4140" s="43" t="str">
        <f>IF(A4140&lt;&gt;"",IF(Data!$G$9="constant",$C$13,IF(Data!$G$9="squeeze",G4140,F4140)),"")</f>
        <v/>
      </c>
      <c r="I4140" s="38" t="str">
        <f ca="1">IF(ISNUMBER(A4140),NORMINV(RAND(),0,IF(AND(Data!$G$9="squeeze",A4140&lt;Data!$G$11*0.25),$H$32,1)*$C$30*$C$13)*($C$14*$C$12),"")</f>
        <v/>
      </c>
      <c r="J4140" s="42" t="str">
        <f ca="1">IFERROR(IF(Data!$C$6="Real",B4140,I4140+J4139+($C$14*$C$12)*(NORMINV(RAND(),$C$15,CHOOSE($G$13,$C$13,F4140,G4140)))),"")</f>
        <v/>
      </c>
      <c r="K4140" s="88" t="str">
        <f>IF(ISNUMBER(A4140), IF($G$16="fixed",$G$17,MIN(H4140*Data!$C$7*$C$16*0.5,$C$17*Data!$C$7))*$C$12,"")</f>
        <v/>
      </c>
      <c r="L4140" s="42" t="str">
        <f t="shared" ca="1" si="1950"/>
        <v/>
      </c>
      <c r="M4140" s="44" t="str">
        <f t="shared" ca="1" si="1951"/>
        <v/>
      </c>
      <c r="N4140" s="44" t="str">
        <f t="shared" ca="1" si="1952"/>
        <v/>
      </c>
      <c r="O4140" s="108" t="str">
        <f t="shared" si="1936"/>
        <v/>
      </c>
      <c r="P4140" s="102" t="str">
        <f t="shared" si="1937"/>
        <v/>
      </c>
      <c r="Q4140" s="102" t="str">
        <f t="shared" si="1938"/>
        <v/>
      </c>
      <c r="R4140" s="120" t="str">
        <f t="shared" si="1939"/>
        <v/>
      </c>
      <c r="S4140" s="54" t="str">
        <f t="shared" si="1940"/>
        <v/>
      </c>
      <c r="T4140" s="5" t="str">
        <f t="shared" si="1941"/>
        <v/>
      </c>
      <c r="U4140" s="152" t="str">
        <f t="shared" si="1924"/>
        <v/>
      </c>
      <c r="V4140" s="152" t="str">
        <f t="shared" si="1925"/>
        <v/>
      </c>
      <c r="W4140" s="153" t="str">
        <f t="shared" si="1926"/>
        <v/>
      </c>
      <c r="X4140" s="153" t="str">
        <f t="shared" si="1927"/>
        <v/>
      </c>
      <c r="Y4140" s="153" t="str">
        <f t="shared" si="1928"/>
        <v/>
      </c>
      <c r="Z4140" s="153" t="str">
        <f t="shared" si="1929"/>
        <v/>
      </c>
      <c r="AA4140" s="152" t="str">
        <f t="shared" si="1930"/>
        <v/>
      </c>
      <c r="AB4140" s="152" t="str">
        <f t="shared" si="1931"/>
        <v/>
      </c>
      <c r="AC4140" s="154" t="str">
        <f t="shared" si="1942"/>
        <v/>
      </c>
      <c r="AD4140" s="154" t="str">
        <f t="shared" si="1943"/>
        <v/>
      </c>
      <c r="AE4140" s="3" t="str">
        <f t="shared" si="1944"/>
        <v/>
      </c>
      <c r="AF4140" s="3" t="str">
        <f t="shared" si="1945"/>
        <v/>
      </c>
      <c r="AG4140" s="3" t="str">
        <f t="shared" si="1946"/>
        <v/>
      </c>
      <c r="AH4140" s="4" t="str">
        <f t="shared" si="1947"/>
        <v/>
      </c>
      <c r="AI4140" s="75" t="str">
        <f t="shared" si="1948"/>
        <v/>
      </c>
      <c r="AJ4140" s="75" t="str">
        <f t="shared" si="1949"/>
        <v/>
      </c>
    </row>
    <row r="4141" spans="1:36" ht="14.25">
      <c r="A4141" s="41" t="str">
        <f t="shared" si="1932"/>
        <v/>
      </c>
      <c r="B4141" s="150" t="str">
        <f>IF(ISNUMBER(A4141),INDEX('MetaTrader Import'!$H$13:$J$5893,TRUNC(((A4141-$A$39+1)-1)/3)+1,MOD((A4141-$A$39+1)-1,3)+1),"")</f>
        <v/>
      </c>
      <c r="C4141" s="43" t="str">
        <f t="shared" si="1933"/>
        <v/>
      </c>
      <c r="D4141" s="43" t="str">
        <f t="shared" ca="1" si="1923"/>
        <v/>
      </c>
      <c r="E4141" s="43" t="str">
        <f t="shared" si="1934"/>
        <v/>
      </c>
      <c r="F4141" s="43" t="str">
        <f t="shared" si="1935"/>
        <v/>
      </c>
      <c r="G4141" s="43" t="str">
        <f>IF(A4141&lt;&gt;"",IF(A4141&lt;Data!$G$11*0.25,$C$13/$G$32,IF(A4141&gt;Data!$G$11*0.25,$C$13,$C$13*10)),"")</f>
        <v/>
      </c>
      <c r="H4141" s="43" t="str">
        <f>IF(A4141&lt;&gt;"",IF(Data!$G$9="constant",$C$13,IF(Data!$G$9="squeeze",G4141,F4141)),"")</f>
        <v/>
      </c>
      <c r="I4141" s="38" t="str">
        <f ca="1">IF(ISNUMBER(A4141),NORMINV(RAND(),0,IF(AND(Data!$G$9="squeeze",A4141&lt;Data!$G$11*0.25),$H$32,1)*$C$30*$C$13)*($C$14*$C$12),"")</f>
        <v/>
      </c>
      <c r="J4141" s="42" t="str">
        <f ca="1">IFERROR(IF(Data!$C$6="Real",B4141,I4141+J4140+($C$14*$C$12)*(NORMINV(RAND(),$C$15,CHOOSE($G$13,$C$13,F4141,G4141)))),"")</f>
        <v/>
      </c>
      <c r="K4141" s="88" t="str">
        <f>IF(ISNUMBER(A4141), IF($G$16="fixed",$G$17,MIN(H4141*Data!$C$7*$C$16*0.5,$C$17*Data!$C$7))*$C$12,"")</f>
        <v/>
      </c>
      <c r="L4141" s="42" t="str">
        <f t="shared" ca="1" si="1950"/>
        <v/>
      </c>
      <c r="M4141" s="44" t="str">
        <f t="shared" ca="1" si="1951"/>
        <v/>
      </c>
      <c r="N4141" s="44" t="str">
        <f t="shared" ca="1" si="1952"/>
        <v/>
      </c>
      <c r="O4141" s="108" t="str">
        <f t="shared" si="1936"/>
        <v/>
      </c>
      <c r="P4141" s="102" t="str">
        <f t="shared" si="1937"/>
        <v/>
      </c>
      <c r="Q4141" s="102" t="str">
        <f t="shared" si="1938"/>
        <v/>
      </c>
      <c r="R4141" s="120" t="str">
        <f t="shared" si="1939"/>
        <v/>
      </c>
      <c r="S4141" s="54" t="str">
        <f t="shared" si="1940"/>
        <v/>
      </c>
      <c r="T4141" s="5" t="str">
        <f t="shared" si="1941"/>
        <v/>
      </c>
      <c r="U4141" s="152" t="str">
        <f t="shared" si="1924"/>
        <v/>
      </c>
      <c r="V4141" s="152" t="str">
        <f t="shared" si="1925"/>
        <v/>
      </c>
      <c r="W4141" s="153" t="str">
        <f t="shared" si="1926"/>
        <v/>
      </c>
      <c r="X4141" s="153" t="str">
        <f t="shared" si="1927"/>
        <v/>
      </c>
      <c r="Y4141" s="153" t="str">
        <f t="shared" si="1928"/>
        <v/>
      </c>
      <c r="Z4141" s="153" t="str">
        <f t="shared" si="1929"/>
        <v/>
      </c>
      <c r="AA4141" s="152" t="str">
        <f t="shared" si="1930"/>
        <v/>
      </c>
      <c r="AB4141" s="152" t="str">
        <f t="shared" si="1931"/>
        <v/>
      </c>
      <c r="AC4141" s="154" t="str">
        <f t="shared" si="1942"/>
        <v/>
      </c>
      <c r="AD4141" s="154" t="str">
        <f t="shared" si="1943"/>
        <v/>
      </c>
      <c r="AE4141" s="3" t="str">
        <f t="shared" si="1944"/>
        <v/>
      </c>
      <c r="AF4141" s="3" t="str">
        <f t="shared" si="1945"/>
        <v/>
      </c>
      <c r="AG4141" s="3" t="str">
        <f t="shared" si="1946"/>
        <v/>
      </c>
      <c r="AH4141" s="4" t="str">
        <f t="shared" si="1947"/>
        <v/>
      </c>
      <c r="AI4141" s="75" t="str">
        <f t="shared" si="1948"/>
        <v/>
      </c>
      <c r="AJ4141" s="75" t="str">
        <f t="shared" si="1949"/>
        <v/>
      </c>
    </row>
    <row r="4142" spans="1:36" ht="14.25">
      <c r="A4142" s="41" t="str">
        <f t="shared" si="1932"/>
        <v/>
      </c>
      <c r="B4142" s="150" t="str">
        <f>IF(ISNUMBER(A4142),INDEX('MetaTrader Import'!$H$13:$J$5893,TRUNC(((A4142-$A$39+1)-1)/3)+1,MOD((A4142-$A$39+1)-1,3)+1),"")</f>
        <v/>
      </c>
      <c r="C4142" s="43" t="str">
        <f t="shared" si="1933"/>
        <v/>
      </c>
      <c r="D4142" s="43" t="str">
        <f t="shared" ca="1" si="1923"/>
        <v/>
      </c>
      <c r="E4142" s="43" t="str">
        <f t="shared" si="1934"/>
        <v/>
      </c>
      <c r="F4142" s="43" t="str">
        <f t="shared" si="1935"/>
        <v/>
      </c>
      <c r="G4142" s="43" t="str">
        <f>IF(A4142&lt;&gt;"",IF(A4142&lt;Data!$G$11*0.25,$C$13/$G$32,IF(A4142&gt;Data!$G$11*0.25,$C$13,$C$13*10)),"")</f>
        <v/>
      </c>
      <c r="H4142" s="43" t="str">
        <f>IF(A4142&lt;&gt;"",IF(Data!$G$9="constant",$C$13,IF(Data!$G$9="squeeze",G4142,F4142)),"")</f>
        <v/>
      </c>
      <c r="I4142" s="38" t="str">
        <f ca="1">IF(ISNUMBER(A4142),NORMINV(RAND(),0,IF(AND(Data!$G$9="squeeze",A4142&lt;Data!$G$11*0.25),$H$32,1)*$C$30*$C$13)*($C$14*$C$12),"")</f>
        <v/>
      </c>
      <c r="J4142" s="42" t="str">
        <f ca="1">IFERROR(IF(Data!$C$6="Real",B4142,I4142+J4141+($C$14*$C$12)*(NORMINV(RAND(),$C$15,CHOOSE($G$13,$C$13,F4142,G4142)))),"")</f>
        <v/>
      </c>
      <c r="K4142" s="88" t="str">
        <f>IF(ISNUMBER(A4142), IF($G$16="fixed",$G$17,MIN(H4142*Data!$C$7*$C$16*0.5,$C$17*Data!$C$7))*$C$12,"")</f>
        <v/>
      </c>
      <c r="L4142" s="42" t="str">
        <f t="shared" ca="1" si="1950"/>
        <v/>
      </c>
      <c r="M4142" s="44" t="str">
        <f t="shared" ca="1" si="1951"/>
        <v/>
      </c>
      <c r="N4142" s="44" t="str">
        <f t="shared" ca="1" si="1952"/>
        <v/>
      </c>
      <c r="O4142" s="108" t="str">
        <f t="shared" si="1936"/>
        <v/>
      </c>
      <c r="P4142" s="102" t="str">
        <f t="shared" si="1937"/>
        <v/>
      </c>
      <c r="Q4142" s="102" t="str">
        <f t="shared" si="1938"/>
        <v/>
      </c>
      <c r="R4142" s="120" t="str">
        <f t="shared" si="1939"/>
        <v/>
      </c>
      <c r="S4142" s="54" t="str">
        <f t="shared" si="1940"/>
        <v/>
      </c>
      <c r="T4142" s="5" t="str">
        <f t="shared" si="1941"/>
        <v/>
      </c>
      <c r="U4142" s="152" t="str">
        <f t="shared" si="1924"/>
        <v/>
      </c>
      <c r="V4142" s="152" t="str">
        <f t="shared" si="1925"/>
        <v/>
      </c>
      <c r="W4142" s="153" t="str">
        <f t="shared" si="1926"/>
        <v/>
      </c>
      <c r="X4142" s="153" t="str">
        <f t="shared" si="1927"/>
        <v/>
      </c>
      <c r="Y4142" s="153" t="str">
        <f t="shared" si="1928"/>
        <v/>
      </c>
      <c r="Z4142" s="153" t="str">
        <f t="shared" si="1929"/>
        <v/>
      </c>
      <c r="AA4142" s="152" t="str">
        <f t="shared" si="1930"/>
        <v/>
      </c>
      <c r="AB4142" s="152" t="str">
        <f t="shared" si="1931"/>
        <v/>
      </c>
      <c r="AC4142" s="154" t="str">
        <f t="shared" si="1942"/>
        <v/>
      </c>
      <c r="AD4142" s="154" t="str">
        <f t="shared" si="1943"/>
        <v/>
      </c>
      <c r="AE4142" s="3" t="str">
        <f t="shared" si="1944"/>
        <v/>
      </c>
      <c r="AF4142" s="3" t="str">
        <f t="shared" si="1945"/>
        <v/>
      </c>
      <c r="AG4142" s="3" t="str">
        <f t="shared" si="1946"/>
        <v/>
      </c>
      <c r="AH4142" s="4" t="str">
        <f t="shared" si="1947"/>
        <v/>
      </c>
      <c r="AI4142" s="75" t="str">
        <f t="shared" si="1948"/>
        <v/>
      </c>
      <c r="AJ4142" s="75" t="str">
        <f t="shared" si="1949"/>
        <v/>
      </c>
    </row>
    <row r="4143" spans="1:36" ht="14.25">
      <c r="A4143" s="41" t="str">
        <f t="shared" si="1932"/>
        <v/>
      </c>
      <c r="B4143" s="150" t="str">
        <f>IF(ISNUMBER(A4143),INDEX('MetaTrader Import'!$H$13:$J$5893,TRUNC(((A4143-$A$39+1)-1)/3)+1,MOD((A4143-$A$39+1)-1,3)+1),"")</f>
        <v/>
      </c>
      <c r="C4143" s="43" t="str">
        <f t="shared" si="1933"/>
        <v/>
      </c>
      <c r="D4143" s="43" t="str">
        <f t="shared" ca="1" si="1923"/>
        <v/>
      </c>
      <c r="E4143" s="43" t="str">
        <f t="shared" si="1934"/>
        <v/>
      </c>
      <c r="F4143" s="43" t="str">
        <f t="shared" si="1935"/>
        <v/>
      </c>
      <c r="G4143" s="43" t="str">
        <f>IF(A4143&lt;&gt;"",IF(A4143&lt;Data!$G$11*0.25,$C$13/$G$32,IF(A4143&gt;Data!$G$11*0.25,$C$13,$C$13*10)),"")</f>
        <v/>
      </c>
      <c r="H4143" s="43" t="str">
        <f>IF(A4143&lt;&gt;"",IF(Data!$G$9="constant",$C$13,IF(Data!$G$9="squeeze",G4143,F4143)),"")</f>
        <v/>
      </c>
      <c r="I4143" s="38" t="str">
        <f ca="1">IF(ISNUMBER(A4143),NORMINV(RAND(),0,IF(AND(Data!$G$9="squeeze",A4143&lt;Data!$G$11*0.25),$H$32,1)*$C$30*$C$13)*($C$14*$C$12),"")</f>
        <v/>
      </c>
      <c r="J4143" s="42" t="str">
        <f ca="1">IFERROR(IF(Data!$C$6="Real",B4143,I4143+J4142+($C$14*$C$12)*(NORMINV(RAND(),$C$15,CHOOSE($G$13,$C$13,F4143,G4143)))),"")</f>
        <v/>
      </c>
      <c r="K4143" s="88" t="str">
        <f>IF(ISNUMBER(A4143), IF($G$16="fixed",$G$17,MIN(H4143*Data!$C$7*$C$16*0.5,$C$17*Data!$C$7))*$C$12,"")</f>
        <v/>
      </c>
      <c r="L4143" s="42" t="str">
        <f t="shared" ca="1" si="1950"/>
        <v/>
      </c>
      <c r="M4143" s="44" t="str">
        <f t="shared" ca="1" si="1951"/>
        <v/>
      </c>
      <c r="N4143" s="44" t="str">
        <f t="shared" ca="1" si="1952"/>
        <v/>
      </c>
      <c r="O4143" s="108" t="str">
        <f t="shared" si="1936"/>
        <v/>
      </c>
      <c r="P4143" s="102" t="str">
        <f t="shared" si="1937"/>
        <v/>
      </c>
      <c r="Q4143" s="102" t="str">
        <f t="shared" si="1938"/>
        <v/>
      </c>
      <c r="R4143" s="120" t="str">
        <f t="shared" si="1939"/>
        <v/>
      </c>
      <c r="S4143" s="54" t="str">
        <f t="shared" si="1940"/>
        <v/>
      </c>
      <c r="T4143" s="5" t="str">
        <f t="shared" si="1941"/>
        <v/>
      </c>
      <c r="U4143" s="152" t="str">
        <f t="shared" si="1924"/>
        <v/>
      </c>
      <c r="V4143" s="152" t="str">
        <f t="shared" si="1925"/>
        <v/>
      </c>
      <c r="W4143" s="153" t="str">
        <f t="shared" si="1926"/>
        <v/>
      </c>
      <c r="X4143" s="153" t="str">
        <f t="shared" si="1927"/>
        <v/>
      </c>
      <c r="Y4143" s="153" t="str">
        <f t="shared" si="1928"/>
        <v/>
      </c>
      <c r="Z4143" s="153" t="str">
        <f t="shared" si="1929"/>
        <v/>
      </c>
      <c r="AA4143" s="152" t="str">
        <f t="shared" si="1930"/>
        <v/>
      </c>
      <c r="AB4143" s="152" t="str">
        <f t="shared" si="1931"/>
        <v/>
      </c>
      <c r="AC4143" s="154" t="str">
        <f t="shared" si="1942"/>
        <v/>
      </c>
      <c r="AD4143" s="154" t="str">
        <f t="shared" si="1943"/>
        <v/>
      </c>
      <c r="AE4143" s="3" t="str">
        <f t="shared" si="1944"/>
        <v/>
      </c>
      <c r="AF4143" s="3" t="str">
        <f t="shared" si="1945"/>
        <v/>
      </c>
      <c r="AG4143" s="3" t="str">
        <f t="shared" si="1946"/>
        <v/>
      </c>
      <c r="AH4143" s="4" t="str">
        <f t="shared" si="1947"/>
        <v/>
      </c>
      <c r="AI4143" s="75" t="str">
        <f t="shared" si="1948"/>
        <v/>
      </c>
      <c r="AJ4143" s="75" t="str">
        <f t="shared" si="1949"/>
        <v/>
      </c>
    </row>
    <row r="4144" spans="1:36" ht="14.25">
      <c r="A4144" s="41" t="str">
        <f t="shared" si="1932"/>
        <v/>
      </c>
      <c r="B4144" s="150" t="str">
        <f>IF(ISNUMBER(A4144),INDEX('MetaTrader Import'!$H$13:$J$5893,TRUNC(((A4144-$A$39+1)-1)/3)+1,MOD((A4144-$A$39+1)-1,3)+1),"")</f>
        <v/>
      </c>
      <c r="C4144" s="43" t="str">
        <f t="shared" si="1933"/>
        <v/>
      </c>
      <c r="D4144" s="43" t="str">
        <f t="shared" ca="1" si="1923"/>
        <v/>
      </c>
      <c r="E4144" s="43" t="str">
        <f t="shared" si="1934"/>
        <v/>
      </c>
      <c r="F4144" s="43" t="str">
        <f t="shared" si="1935"/>
        <v/>
      </c>
      <c r="G4144" s="43" t="str">
        <f>IF(A4144&lt;&gt;"",IF(A4144&lt;Data!$G$11*0.25,$C$13/$G$32,IF(A4144&gt;Data!$G$11*0.25,$C$13,$C$13*10)),"")</f>
        <v/>
      </c>
      <c r="H4144" s="43" t="str">
        <f>IF(A4144&lt;&gt;"",IF(Data!$G$9="constant",$C$13,IF(Data!$G$9="squeeze",G4144,F4144)),"")</f>
        <v/>
      </c>
      <c r="I4144" s="38" t="str">
        <f ca="1">IF(ISNUMBER(A4144),NORMINV(RAND(),0,IF(AND(Data!$G$9="squeeze",A4144&lt;Data!$G$11*0.25),$H$32,1)*$C$30*$C$13)*($C$14*$C$12),"")</f>
        <v/>
      </c>
      <c r="J4144" s="42" t="str">
        <f ca="1">IFERROR(IF(Data!$C$6="Real",B4144,I4144+J4143+($C$14*$C$12)*(NORMINV(RAND(),$C$15,CHOOSE($G$13,$C$13,F4144,G4144)))),"")</f>
        <v/>
      </c>
      <c r="K4144" s="88" t="str">
        <f>IF(ISNUMBER(A4144), IF($G$16="fixed",$G$17,MIN(H4144*Data!$C$7*$C$16*0.5,$C$17*Data!$C$7))*$C$12,"")</f>
        <v/>
      </c>
      <c r="L4144" s="42" t="str">
        <f t="shared" ca="1" si="1950"/>
        <v/>
      </c>
      <c r="M4144" s="44" t="str">
        <f t="shared" ca="1" si="1951"/>
        <v/>
      </c>
      <c r="N4144" s="44" t="str">
        <f t="shared" ca="1" si="1952"/>
        <v/>
      </c>
      <c r="O4144" s="108" t="str">
        <f t="shared" si="1936"/>
        <v/>
      </c>
      <c r="P4144" s="102" t="str">
        <f t="shared" si="1937"/>
        <v/>
      </c>
      <c r="Q4144" s="102" t="str">
        <f t="shared" si="1938"/>
        <v/>
      </c>
      <c r="R4144" s="120" t="str">
        <f t="shared" si="1939"/>
        <v/>
      </c>
      <c r="S4144" s="54" t="str">
        <f t="shared" si="1940"/>
        <v/>
      </c>
      <c r="T4144" s="5" t="str">
        <f t="shared" si="1941"/>
        <v/>
      </c>
      <c r="U4144" s="152" t="str">
        <f t="shared" si="1924"/>
        <v/>
      </c>
      <c r="V4144" s="152" t="str">
        <f t="shared" si="1925"/>
        <v/>
      </c>
      <c r="W4144" s="153" t="str">
        <f t="shared" si="1926"/>
        <v/>
      </c>
      <c r="X4144" s="153" t="str">
        <f t="shared" si="1927"/>
        <v/>
      </c>
      <c r="Y4144" s="153" t="str">
        <f t="shared" si="1928"/>
        <v/>
      </c>
      <c r="Z4144" s="153" t="str">
        <f t="shared" si="1929"/>
        <v/>
      </c>
      <c r="AA4144" s="152" t="str">
        <f t="shared" si="1930"/>
        <v/>
      </c>
      <c r="AB4144" s="152" t="str">
        <f t="shared" si="1931"/>
        <v/>
      </c>
      <c r="AC4144" s="154" t="str">
        <f t="shared" si="1942"/>
        <v/>
      </c>
      <c r="AD4144" s="154" t="str">
        <f t="shared" si="1943"/>
        <v/>
      </c>
      <c r="AE4144" s="3" t="str">
        <f t="shared" si="1944"/>
        <v/>
      </c>
      <c r="AF4144" s="3" t="str">
        <f t="shared" si="1945"/>
        <v/>
      </c>
      <c r="AG4144" s="3" t="str">
        <f t="shared" si="1946"/>
        <v/>
      </c>
      <c r="AH4144" s="4" t="str">
        <f t="shared" si="1947"/>
        <v/>
      </c>
      <c r="AI4144" s="75" t="str">
        <f t="shared" si="1948"/>
        <v/>
      </c>
      <c r="AJ4144" s="75" t="str">
        <f t="shared" si="1949"/>
        <v/>
      </c>
    </row>
    <row r="4145" spans="1:36" ht="14.25">
      <c r="A4145" s="41" t="str">
        <f t="shared" si="1932"/>
        <v/>
      </c>
      <c r="B4145" s="150" t="str">
        <f>IF(ISNUMBER(A4145),INDEX('MetaTrader Import'!$H$13:$J$5893,TRUNC(((A4145-$A$39+1)-1)/3)+1,MOD((A4145-$A$39+1)-1,3)+1),"")</f>
        <v/>
      </c>
      <c r="C4145" s="43" t="str">
        <f t="shared" si="1933"/>
        <v/>
      </c>
      <c r="D4145" s="43" t="str">
        <f t="shared" ca="1" si="1923"/>
        <v/>
      </c>
      <c r="E4145" s="43" t="str">
        <f t="shared" si="1934"/>
        <v/>
      </c>
      <c r="F4145" s="43" t="str">
        <f t="shared" si="1935"/>
        <v/>
      </c>
      <c r="G4145" s="43" t="str">
        <f>IF(A4145&lt;&gt;"",IF(A4145&lt;Data!$G$11*0.25,$C$13/$G$32,IF(A4145&gt;Data!$G$11*0.25,$C$13,$C$13*10)),"")</f>
        <v/>
      </c>
      <c r="H4145" s="43" t="str">
        <f>IF(A4145&lt;&gt;"",IF(Data!$G$9="constant",$C$13,IF(Data!$G$9="squeeze",G4145,F4145)),"")</f>
        <v/>
      </c>
      <c r="I4145" s="38" t="str">
        <f ca="1">IF(ISNUMBER(A4145),NORMINV(RAND(),0,IF(AND(Data!$G$9="squeeze",A4145&lt;Data!$G$11*0.25),$H$32,1)*$C$30*$C$13)*($C$14*$C$12),"")</f>
        <v/>
      </c>
      <c r="J4145" s="42" t="str">
        <f ca="1">IFERROR(IF(Data!$C$6="Real",B4145,I4145+J4144+($C$14*$C$12)*(NORMINV(RAND(),$C$15,CHOOSE($G$13,$C$13,F4145,G4145)))),"")</f>
        <v/>
      </c>
      <c r="K4145" s="88" t="str">
        <f>IF(ISNUMBER(A4145), IF($G$16="fixed",$G$17,MIN(H4145*Data!$C$7*$C$16*0.5,$C$17*Data!$C$7))*$C$12,"")</f>
        <v/>
      </c>
      <c r="L4145" s="42" t="str">
        <f t="shared" ca="1" si="1950"/>
        <v/>
      </c>
      <c r="M4145" s="44" t="str">
        <f t="shared" ca="1" si="1951"/>
        <v/>
      </c>
      <c r="N4145" s="44" t="str">
        <f t="shared" ca="1" si="1952"/>
        <v/>
      </c>
      <c r="O4145" s="108" t="str">
        <f t="shared" si="1936"/>
        <v/>
      </c>
      <c r="P4145" s="102" t="str">
        <f t="shared" si="1937"/>
        <v/>
      </c>
      <c r="Q4145" s="102" t="str">
        <f t="shared" si="1938"/>
        <v/>
      </c>
      <c r="R4145" s="120" t="str">
        <f t="shared" si="1939"/>
        <v/>
      </c>
      <c r="S4145" s="54" t="str">
        <f t="shared" si="1940"/>
        <v/>
      </c>
      <c r="T4145" s="5" t="str">
        <f t="shared" si="1941"/>
        <v/>
      </c>
      <c r="U4145" s="152" t="str">
        <f t="shared" si="1924"/>
        <v/>
      </c>
      <c r="V4145" s="152" t="str">
        <f t="shared" si="1925"/>
        <v/>
      </c>
      <c r="W4145" s="153" t="str">
        <f t="shared" si="1926"/>
        <v/>
      </c>
      <c r="X4145" s="153" t="str">
        <f t="shared" si="1927"/>
        <v/>
      </c>
      <c r="Y4145" s="153" t="str">
        <f t="shared" si="1928"/>
        <v/>
      </c>
      <c r="Z4145" s="153" t="str">
        <f t="shared" si="1929"/>
        <v/>
      </c>
      <c r="AA4145" s="152" t="str">
        <f t="shared" si="1930"/>
        <v/>
      </c>
      <c r="AB4145" s="152" t="str">
        <f t="shared" si="1931"/>
        <v/>
      </c>
      <c r="AC4145" s="154" t="str">
        <f t="shared" si="1942"/>
        <v/>
      </c>
      <c r="AD4145" s="154" t="str">
        <f t="shared" si="1943"/>
        <v/>
      </c>
      <c r="AE4145" s="3" t="str">
        <f t="shared" si="1944"/>
        <v/>
      </c>
      <c r="AF4145" s="3" t="str">
        <f t="shared" si="1945"/>
        <v/>
      </c>
      <c r="AG4145" s="3" t="str">
        <f t="shared" si="1946"/>
        <v/>
      </c>
      <c r="AH4145" s="4" t="str">
        <f t="shared" si="1947"/>
        <v/>
      </c>
      <c r="AI4145" s="75" t="str">
        <f t="shared" si="1948"/>
        <v/>
      </c>
      <c r="AJ4145" s="75" t="str">
        <f t="shared" si="1949"/>
        <v/>
      </c>
    </row>
    <row r="4146" spans="1:36" ht="14.25">
      <c r="A4146" s="41" t="str">
        <f t="shared" si="1932"/>
        <v/>
      </c>
      <c r="B4146" s="150" t="str">
        <f>IF(ISNUMBER(A4146),INDEX('MetaTrader Import'!$H$13:$J$5893,TRUNC(((A4146-$A$39+1)-1)/3)+1,MOD((A4146-$A$39+1)-1,3)+1),"")</f>
        <v/>
      </c>
      <c r="C4146" s="43" t="str">
        <f t="shared" si="1933"/>
        <v/>
      </c>
      <c r="D4146" s="43" t="str">
        <f t="shared" ca="1" si="1923"/>
        <v/>
      </c>
      <c r="E4146" s="43" t="str">
        <f t="shared" si="1934"/>
        <v/>
      </c>
      <c r="F4146" s="43" t="str">
        <f t="shared" si="1935"/>
        <v/>
      </c>
      <c r="G4146" s="43" t="str">
        <f>IF(A4146&lt;&gt;"",IF(A4146&lt;Data!$G$11*0.25,$C$13/$G$32,IF(A4146&gt;Data!$G$11*0.25,$C$13,$C$13*10)),"")</f>
        <v/>
      </c>
      <c r="H4146" s="43" t="str">
        <f>IF(A4146&lt;&gt;"",IF(Data!$G$9="constant",$C$13,IF(Data!$G$9="squeeze",G4146,F4146)),"")</f>
        <v/>
      </c>
      <c r="I4146" s="38" t="str">
        <f ca="1">IF(ISNUMBER(A4146),NORMINV(RAND(),0,IF(AND(Data!$G$9="squeeze",A4146&lt;Data!$G$11*0.25),$H$32,1)*$C$30*$C$13)*($C$14*$C$12),"")</f>
        <v/>
      </c>
      <c r="J4146" s="42" t="str">
        <f ca="1">IFERROR(IF(Data!$C$6="Real",B4146,I4146+J4145+($C$14*$C$12)*(NORMINV(RAND(),$C$15,CHOOSE($G$13,$C$13,F4146,G4146)))),"")</f>
        <v/>
      </c>
      <c r="K4146" s="88" t="str">
        <f>IF(ISNUMBER(A4146), IF($G$16="fixed",$G$17,MIN(H4146*Data!$C$7*$C$16*0.5,$C$17*Data!$C$7))*$C$12,"")</f>
        <v/>
      </c>
      <c r="L4146" s="42" t="str">
        <f t="shared" ca="1" si="1950"/>
        <v/>
      </c>
      <c r="M4146" s="44" t="str">
        <f t="shared" ca="1" si="1951"/>
        <v/>
      </c>
      <c r="N4146" s="44" t="str">
        <f t="shared" ca="1" si="1952"/>
        <v/>
      </c>
      <c r="O4146" s="108" t="str">
        <f t="shared" si="1936"/>
        <v/>
      </c>
      <c r="P4146" s="102" t="str">
        <f t="shared" si="1937"/>
        <v/>
      </c>
      <c r="Q4146" s="102" t="str">
        <f t="shared" si="1938"/>
        <v/>
      </c>
      <c r="R4146" s="120" t="str">
        <f t="shared" si="1939"/>
        <v/>
      </c>
      <c r="S4146" s="54" t="str">
        <f t="shared" si="1940"/>
        <v/>
      </c>
      <c r="T4146" s="5" t="str">
        <f t="shared" si="1941"/>
        <v/>
      </c>
      <c r="U4146" s="152" t="str">
        <f t="shared" si="1924"/>
        <v/>
      </c>
      <c r="V4146" s="152" t="str">
        <f t="shared" si="1925"/>
        <v/>
      </c>
      <c r="W4146" s="153" t="str">
        <f t="shared" si="1926"/>
        <v/>
      </c>
      <c r="X4146" s="153" t="str">
        <f t="shared" si="1927"/>
        <v/>
      </c>
      <c r="Y4146" s="153" t="str">
        <f t="shared" si="1928"/>
        <v/>
      </c>
      <c r="Z4146" s="153" t="str">
        <f t="shared" si="1929"/>
        <v/>
      </c>
      <c r="AA4146" s="152" t="str">
        <f t="shared" si="1930"/>
        <v/>
      </c>
      <c r="AB4146" s="152" t="str">
        <f t="shared" si="1931"/>
        <v/>
      </c>
      <c r="AC4146" s="154" t="str">
        <f t="shared" si="1942"/>
        <v/>
      </c>
      <c r="AD4146" s="154" t="str">
        <f t="shared" si="1943"/>
        <v/>
      </c>
      <c r="AE4146" s="3" t="str">
        <f t="shared" si="1944"/>
        <v/>
      </c>
      <c r="AF4146" s="3" t="str">
        <f t="shared" si="1945"/>
        <v/>
      </c>
      <c r="AG4146" s="3" t="str">
        <f t="shared" si="1946"/>
        <v/>
      </c>
      <c r="AH4146" s="4" t="str">
        <f t="shared" si="1947"/>
        <v/>
      </c>
      <c r="AI4146" s="75" t="str">
        <f t="shared" si="1948"/>
        <v/>
      </c>
      <c r="AJ4146" s="75" t="str">
        <f t="shared" si="1949"/>
        <v/>
      </c>
    </row>
    <row r="4147" spans="1:36" ht="14.25">
      <c r="A4147" s="41" t="str">
        <f t="shared" si="1932"/>
        <v/>
      </c>
      <c r="B4147" s="150" t="str">
        <f>IF(ISNUMBER(A4147),INDEX('MetaTrader Import'!$H$13:$J$5893,TRUNC(((A4147-$A$39+1)-1)/3)+1,MOD((A4147-$A$39+1)-1,3)+1),"")</f>
        <v/>
      </c>
      <c r="C4147" s="43" t="str">
        <f t="shared" si="1933"/>
        <v/>
      </c>
      <c r="D4147" s="43" t="str">
        <f t="shared" ca="1" si="1923"/>
        <v/>
      </c>
      <c r="E4147" s="43" t="str">
        <f t="shared" si="1934"/>
        <v/>
      </c>
      <c r="F4147" s="43" t="str">
        <f t="shared" si="1935"/>
        <v/>
      </c>
      <c r="G4147" s="43" t="str">
        <f>IF(A4147&lt;&gt;"",IF(A4147&lt;Data!$G$11*0.25,$C$13/$G$32,IF(A4147&gt;Data!$G$11*0.25,$C$13,$C$13*10)),"")</f>
        <v/>
      </c>
      <c r="H4147" s="43" t="str">
        <f>IF(A4147&lt;&gt;"",IF(Data!$G$9="constant",$C$13,IF(Data!$G$9="squeeze",G4147,F4147)),"")</f>
        <v/>
      </c>
      <c r="I4147" s="38" t="str">
        <f ca="1">IF(ISNUMBER(A4147),NORMINV(RAND(),0,IF(AND(Data!$G$9="squeeze",A4147&lt;Data!$G$11*0.25),$H$32,1)*$C$30*$C$13)*($C$14*$C$12),"")</f>
        <v/>
      </c>
      <c r="J4147" s="42" t="str">
        <f ca="1">IFERROR(IF(Data!$C$6="Real",B4147,I4147+J4146+($C$14*$C$12)*(NORMINV(RAND(),$C$15,CHOOSE($G$13,$C$13,F4147,G4147)))),"")</f>
        <v/>
      </c>
      <c r="K4147" s="88" t="str">
        <f>IF(ISNUMBER(A4147), IF($G$16="fixed",$G$17,MIN(H4147*Data!$C$7*$C$16*0.5,$C$17*Data!$C$7))*$C$12,"")</f>
        <v/>
      </c>
      <c r="L4147" s="42" t="str">
        <f t="shared" ca="1" si="1950"/>
        <v/>
      </c>
      <c r="M4147" s="44" t="str">
        <f t="shared" ca="1" si="1951"/>
        <v/>
      </c>
      <c r="N4147" s="44" t="str">
        <f t="shared" ca="1" si="1952"/>
        <v/>
      </c>
      <c r="O4147" s="108" t="str">
        <f t="shared" si="1936"/>
        <v/>
      </c>
      <c r="P4147" s="102" t="str">
        <f t="shared" si="1937"/>
        <v/>
      </c>
      <c r="Q4147" s="102" t="str">
        <f t="shared" si="1938"/>
        <v/>
      </c>
      <c r="R4147" s="120" t="str">
        <f t="shared" si="1939"/>
        <v/>
      </c>
      <c r="S4147" s="54" t="str">
        <f t="shared" si="1940"/>
        <v/>
      </c>
      <c r="T4147" s="5" t="str">
        <f t="shared" si="1941"/>
        <v/>
      </c>
      <c r="U4147" s="152" t="str">
        <f t="shared" si="1924"/>
        <v/>
      </c>
      <c r="V4147" s="152" t="str">
        <f t="shared" si="1925"/>
        <v/>
      </c>
      <c r="W4147" s="153" t="str">
        <f t="shared" si="1926"/>
        <v/>
      </c>
      <c r="X4147" s="153" t="str">
        <f t="shared" si="1927"/>
        <v/>
      </c>
      <c r="Y4147" s="153" t="str">
        <f t="shared" si="1928"/>
        <v/>
      </c>
      <c r="Z4147" s="153" t="str">
        <f t="shared" si="1929"/>
        <v/>
      </c>
      <c r="AA4147" s="152" t="str">
        <f t="shared" si="1930"/>
        <v/>
      </c>
      <c r="AB4147" s="152" t="str">
        <f t="shared" si="1931"/>
        <v/>
      </c>
      <c r="AC4147" s="154" t="str">
        <f t="shared" si="1942"/>
        <v/>
      </c>
      <c r="AD4147" s="154" t="str">
        <f t="shared" si="1943"/>
        <v/>
      </c>
      <c r="AE4147" s="3" t="str">
        <f t="shared" si="1944"/>
        <v/>
      </c>
      <c r="AF4147" s="3" t="str">
        <f t="shared" si="1945"/>
        <v/>
      </c>
      <c r="AG4147" s="3" t="str">
        <f t="shared" si="1946"/>
        <v/>
      </c>
      <c r="AH4147" s="4" t="str">
        <f t="shared" si="1947"/>
        <v/>
      </c>
      <c r="AI4147" s="75" t="str">
        <f t="shared" si="1948"/>
        <v/>
      </c>
      <c r="AJ4147" s="75" t="str">
        <f t="shared" si="1949"/>
        <v/>
      </c>
    </row>
    <row r="4148" spans="1:36" ht="14.25">
      <c r="A4148" s="41" t="str">
        <f t="shared" si="1932"/>
        <v/>
      </c>
      <c r="B4148" s="150" t="str">
        <f>IF(ISNUMBER(A4148),INDEX('MetaTrader Import'!$H$13:$J$5893,TRUNC(((A4148-$A$39+1)-1)/3)+1,MOD((A4148-$A$39+1)-1,3)+1),"")</f>
        <v/>
      </c>
      <c r="C4148" s="43" t="str">
        <f t="shared" si="1933"/>
        <v/>
      </c>
      <c r="D4148" s="43" t="str">
        <f t="shared" ca="1" si="1923"/>
        <v/>
      </c>
      <c r="E4148" s="43" t="str">
        <f t="shared" si="1934"/>
        <v/>
      </c>
      <c r="F4148" s="43" t="str">
        <f t="shared" si="1935"/>
        <v/>
      </c>
      <c r="G4148" s="43" t="str">
        <f>IF(A4148&lt;&gt;"",IF(A4148&lt;Data!$G$11*0.25,$C$13/$G$32,IF(A4148&gt;Data!$G$11*0.25,$C$13,$C$13*10)),"")</f>
        <v/>
      </c>
      <c r="H4148" s="43" t="str">
        <f>IF(A4148&lt;&gt;"",IF(Data!$G$9="constant",$C$13,IF(Data!$G$9="squeeze",G4148,F4148)),"")</f>
        <v/>
      </c>
      <c r="I4148" s="38" t="str">
        <f ca="1">IF(ISNUMBER(A4148),NORMINV(RAND(),0,IF(AND(Data!$G$9="squeeze",A4148&lt;Data!$G$11*0.25),$H$32,1)*$C$30*$C$13)*($C$14*$C$12),"")</f>
        <v/>
      </c>
      <c r="J4148" s="42" t="str">
        <f ca="1">IFERROR(IF(Data!$C$6="Real",B4148,I4148+J4147+($C$14*$C$12)*(NORMINV(RAND(),$C$15,CHOOSE($G$13,$C$13,F4148,G4148)))),"")</f>
        <v/>
      </c>
      <c r="K4148" s="88" t="str">
        <f>IF(ISNUMBER(A4148), IF($G$16="fixed",$G$17,MIN(H4148*Data!$C$7*$C$16*0.5,$C$17*Data!$C$7))*$C$12,"")</f>
        <v/>
      </c>
      <c r="L4148" s="42" t="str">
        <f t="shared" ca="1" si="1950"/>
        <v/>
      </c>
      <c r="M4148" s="44" t="str">
        <f t="shared" ca="1" si="1951"/>
        <v/>
      </c>
      <c r="N4148" s="44" t="str">
        <f t="shared" ca="1" si="1952"/>
        <v/>
      </c>
      <c r="O4148" s="108" t="str">
        <f t="shared" si="1936"/>
        <v/>
      </c>
      <c r="P4148" s="102" t="str">
        <f t="shared" si="1937"/>
        <v/>
      </c>
      <c r="Q4148" s="102" t="str">
        <f t="shared" si="1938"/>
        <v/>
      </c>
      <c r="R4148" s="120" t="str">
        <f t="shared" si="1939"/>
        <v/>
      </c>
      <c r="S4148" s="54" t="str">
        <f t="shared" si="1940"/>
        <v/>
      </c>
      <c r="T4148" s="5" t="str">
        <f t="shared" si="1941"/>
        <v/>
      </c>
      <c r="U4148" s="152" t="str">
        <f t="shared" si="1924"/>
        <v/>
      </c>
      <c r="V4148" s="152" t="str">
        <f t="shared" si="1925"/>
        <v/>
      </c>
      <c r="W4148" s="153" t="str">
        <f t="shared" si="1926"/>
        <v/>
      </c>
      <c r="X4148" s="153" t="str">
        <f t="shared" si="1927"/>
        <v/>
      </c>
      <c r="Y4148" s="153" t="str">
        <f t="shared" si="1928"/>
        <v/>
      </c>
      <c r="Z4148" s="153" t="str">
        <f t="shared" si="1929"/>
        <v/>
      </c>
      <c r="AA4148" s="152" t="str">
        <f t="shared" si="1930"/>
        <v/>
      </c>
      <c r="AB4148" s="152" t="str">
        <f t="shared" si="1931"/>
        <v/>
      </c>
      <c r="AC4148" s="154" t="str">
        <f t="shared" si="1942"/>
        <v/>
      </c>
      <c r="AD4148" s="154" t="str">
        <f t="shared" si="1943"/>
        <v/>
      </c>
      <c r="AE4148" s="3" t="str">
        <f t="shared" si="1944"/>
        <v/>
      </c>
      <c r="AF4148" s="3" t="str">
        <f t="shared" si="1945"/>
        <v/>
      </c>
      <c r="AG4148" s="3" t="str">
        <f t="shared" si="1946"/>
        <v/>
      </c>
      <c r="AH4148" s="4" t="str">
        <f t="shared" si="1947"/>
        <v/>
      </c>
      <c r="AI4148" s="75" t="str">
        <f t="shared" si="1948"/>
        <v/>
      </c>
      <c r="AJ4148" s="75" t="str">
        <f t="shared" si="1949"/>
        <v/>
      </c>
    </row>
    <row r="4149" spans="1:36" ht="14.25">
      <c r="A4149" s="41" t="str">
        <f t="shared" si="1932"/>
        <v/>
      </c>
      <c r="B4149" s="150" t="str">
        <f>IF(ISNUMBER(A4149),INDEX('MetaTrader Import'!$H$13:$J$5893,TRUNC(((A4149-$A$39+1)-1)/3)+1,MOD((A4149-$A$39+1)-1,3)+1),"")</f>
        <v/>
      </c>
      <c r="C4149" s="43" t="str">
        <f t="shared" si="1933"/>
        <v/>
      </c>
      <c r="D4149" s="43" t="str">
        <f t="shared" ca="1" si="1923"/>
        <v/>
      </c>
      <c r="E4149" s="43" t="str">
        <f t="shared" si="1934"/>
        <v/>
      </c>
      <c r="F4149" s="43" t="str">
        <f t="shared" si="1935"/>
        <v/>
      </c>
      <c r="G4149" s="43" t="str">
        <f>IF(A4149&lt;&gt;"",IF(A4149&lt;Data!$G$11*0.25,$C$13/$G$32,IF(A4149&gt;Data!$G$11*0.25,$C$13,$C$13*10)),"")</f>
        <v/>
      </c>
      <c r="H4149" s="43" t="str">
        <f>IF(A4149&lt;&gt;"",IF(Data!$G$9="constant",$C$13,IF(Data!$G$9="squeeze",G4149,F4149)),"")</f>
        <v/>
      </c>
      <c r="I4149" s="38" t="str">
        <f ca="1">IF(ISNUMBER(A4149),NORMINV(RAND(),0,IF(AND(Data!$G$9="squeeze",A4149&lt;Data!$G$11*0.25),$H$32,1)*$C$30*$C$13)*($C$14*$C$12),"")</f>
        <v/>
      </c>
      <c r="J4149" s="42" t="str">
        <f ca="1">IFERROR(IF(Data!$C$6="Real",B4149,I4149+J4148+($C$14*$C$12)*(NORMINV(RAND(),$C$15,CHOOSE($G$13,$C$13,F4149,G4149)))),"")</f>
        <v/>
      </c>
      <c r="K4149" s="88" t="str">
        <f>IF(ISNUMBER(A4149), IF($G$16="fixed",$G$17,MIN(H4149*Data!$C$7*$C$16*0.5,$C$17*Data!$C$7))*$C$12,"")</f>
        <v/>
      </c>
      <c r="L4149" s="42" t="str">
        <f t="shared" ca="1" si="1950"/>
        <v/>
      </c>
      <c r="M4149" s="44" t="str">
        <f t="shared" ca="1" si="1951"/>
        <v/>
      </c>
      <c r="N4149" s="44" t="str">
        <f t="shared" ca="1" si="1952"/>
        <v/>
      </c>
      <c r="O4149" s="108" t="str">
        <f t="shared" si="1936"/>
        <v/>
      </c>
      <c r="P4149" s="102" t="str">
        <f t="shared" si="1937"/>
        <v/>
      </c>
      <c r="Q4149" s="102" t="str">
        <f t="shared" si="1938"/>
        <v/>
      </c>
      <c r="R4149" s="120" t="str">
        <f t="shared" si="1939"/>
        <v/>
      </c>
      <c r="S4149" s="54" t="str">
        <f t="shared" si="1940"/>
        <v/>
      </c>
      <c r="T4149" s="5" t="str">
        <f t="shared" si="1941"/>
        <v/>
      </c>
      <c r="U4149" s="152" t="str">
        <f t="shared" si="1924"/>
        <v/>
      </c>
      <c r="V4149" s="152" t="str">
        <f t="shared" si="1925"/>
        <v/>
      </c>
      <c r="W4149" s="153" t="str">
        <f t="shared" si="1926"/>
        <v/>
      </c>
      <c r="X4149" s="153" t="str">
        <f t="shared" si="1927"/>
        <v/>
      </c>
      <c r="Y4149" s="153" t="str">
        <f t="shared" si="1928"/>
        <v/>
      </c>
      <c r="Z4149" s="153" t="str">
        <f t="shared" si="1929"/>
        <v/>
      </c>
      <c r="AA4149" s="152" t="str">
        <f t="shared" si="1930"/>
        <v/>
      </c>
      <c r="AB4149" s="152" t="str">
        <f t="shared" si="1931"/>
        <v/>
      </c>
      <c r="AC4149" s="154" t="str">
        <f t="shared" si="1942"/>
        <v/>
      </c>
      <c r="AD4149" s="154" t="str">
        <f t="shared" si="1943"/>
        <v/>
      </c>
      <c r="AE4149" s="3" t="str">
        <f t="shared" si="1944"/>
        <v/>
      </c>
      <c r="AF4149" s="3" t="str">
        <f t="shared" si="1945"/>
        <v/>
      </c>
      <c r="AG4149" s="3" t="str">
        <f t="shared" si="1946"/>
        <v/>
      </c>
      <c r="AH4149" s="4" t="str">
        <f t="shared" si="1947"/>
        <v/>
      </c>
      <c r="AI4149" s="75" t="str">
        <f t="shared" si="1948"/>
        <v/>
      </c>
      <c r="AJ4149" s="75" t="str">
        <f t="shared" si="1949"/>
        <v/>
      </c>
    </row>
    <row r="4150" spans="1:36" ht="14.25">
      <c r="A4150" s="41" t="str">
        <f t="shared" si="1932"/>
        <v/>
      </c>
      <c r="B4150" s="150" t="str">
        <f>IF(ISNUMBER(A4150),INDEX('MetaTrader Import'!$H$13:$J$5893,TRUNC(((A4150-$A$39+1)-1)/3)+1,MOD((A4150-$A$39+1)-1,3)+1),"")</f>
        <v/>
      </c>
      <c r="C4150" s="43" t="str">
        <f t="shared" si="1933"/>
        <v/>
      </c>
      <c r="D4150" s="43" t="str">
        <f t="shared" ca="1" si="1923"/>
        <v/>
      </c>
      <c r="E4150" s="43" t="str">
        <f t="shared" si="1934"/>
        <v/>
      </c>
      <c r="F4150" s="43" t="str">
        <f t="shared" si="1935"/>
        <v/>
      </c>
      <c r="G4150" s="43" t="str">
        <f>IF(A4150&lt;&gt;"",IF(A4150&lt;Data!$G$11*0.25,$C$13/$G$32,IF(A4150&gt;Data!$G$11*0.25,$C$13,$C$13*10)),"")</f>
        <v/>
      </c>
      <c r="H4150" s="43" t="str">
        <f>IF(A4150&lt;&gt;"",IF(Data!$G$9="constant",$C$13,IF(Data!$G$9="squeeze",G4150,F4150)),"")</f>
        <v/>
      </c>
      <c r="I4150" s="38" t="str">
        <f ca="1">IF(ISNUMBER(A4150),NORMINV(RAND(),0,IF(AND(Data!$G$9="squeeze",A4150&lt;Data!$G$11*0.25),$H$32,1)*$C$30*$C$13)*($C$14*$C$12),"")</f>
        <v/>
      </c>
      <c r="J4150" s="42" t="str">
        <f ca="1">IFERROR(IF(Data!$C$6="Real",B4150,I4150+J4149+($C$14*$C$12)*(NORMINV(RAND(),$C$15,CHOOSE($G$13,$C$13,F4150,G4150)))),"")</f>
        <v/>
      </c>
      <c r="K4150" s="88" t="str">
        <f>IF(ISNUMBER(A4150), IF($G$16="fixed",$G$17,MIN(H4150*Data!$C$7*$C$16*0.5,$C$17*Data!$C$7))*$C$12,"")</f>
        <v/>
      </c>
      <c r="L4150" s="42" t="str">
        <f t="shared" ca="1" si="1950"/>
        <v/>
      </c>
      <c r="M4150" s="44" t="str">
        <f t="shared" ca="1" si="1951"/>
        <v/>
      </c>
      <c r="N4150" s="44" t="str">
        <f t="shared" ca="1" si="1952"/>
        <v/>
      </c>
      <c r="O4150" s="108" t="str">
        <f t="shared" si="1936"/>
        <v/>
      </c>
      <c r="P4150" s="102" t="str">
        <f t="shared" si="1937"/>
        <v/>
      </c>
      <c r="Q4150" s="102" t="str">
        <f t="shared" si="1938"/>
        <v/>
      </c>
      <c r="R4150" s="120" t="str">
        <f t="shared" si="1939"/>
        <v/>
      </c>
      <c r="S4150" s="54" t="str">
        <f t="shared" si="1940"/>
        <v/>
      </c>
      <c r="T4150" s="5" t="str">
        <f t="shared" si="1941"/>
        <v/>
      </c>
      <c r="U4150" s="152" t="str">
        <f t="shared" si="1924"/>
        <v/>
      </c>
      <c r="V4150" s="152" t="str">
        <f t="shared" si="1925"/>
        <v/>
      </c>
      <c r="W4150" s="153" t="str">
        <f t="shared" si="1926"/>
        <v/>
      </c>
      <c r="X4150" s="153" t="str">
        <f t="shared" si="1927"/>
        <v/>
      </c>
      <c r="Y4150" s="153" t="str">
        <f t="shared" si="1928"/>
        <v/>
      </c>
      <c r="Z4150" s="153" t="str">
        <f t="shared" si="1929"/>
        <v/>
      </c>
      <c r="AA4150" s="152" t="str">
        <f t="shared" si="1930"/>
        <v/>
      </c>
      <c r="AB4150" s="152" t="str">
        <f t="shared" si="1931"/>
        <v/>
      </c>
      <c r="AC4150" s="154" t="str">
        <f t="shared" si="1942"/>
        <v/>
      </c>
      <c r="AD4150" s="154" t="str">
        <f t="shared" si="1943"/>
        <v/>
      </c>
      <c r="AE4150" s="3" t="str">
        <f t="shared" si="1944"/>
        <v/>
      </c>
      <c r="AF4150" s="3" t="str">
        <f t="shared" si="1945"/>
        <v/>
      </c>
      <c r="AG4150" s="3" t="str">
        <f t="shared" si="1946"/>
        <v/>
      </c>
      <c r="AH4150" s="4" t="str">
        <f t="shared" si="1947"/>
        <v/>
      </c>
      <c r="AI4150" s="75" t="str">
        <f t="shared" si="1948"/>
        <v/>
      </c>
      <c r="AJ4150" s="75" t="str">
        <f t="shared" si="1949"/>
        <v/>
      </c>
    </row>
    <row r="4151" spans="1:36" ht="14.25">
      <c r="A4151" s="41" t="str">
        <f t="shared" si="1932"/>
        <v/>
      </c>
      <c r="B4151" s="150" t="str">
        <f>IF(ISNUMBER(A4151),INDEX('MetaTrader Import'!$H$13:$J$5893,TRUNC(((A4151-$A$39+1)-1)/3)+1,MOD((A4151-$A$39+1)-1,3)+1),"")</f>
        <v/>
      </c>
      <c r="C4151" s="43" t="str">
        <f t="shared" si="1933"/>
        <v/>
      </c>
      <c r="D4151" s="43" t="str">
        <f t="shared" ca="1" si="1923"/>
        <v/>
      </c>
      <c r="E4151" s="43" t="str">
        <f t="shared" si="1934"/>
        <v/>
      </c>
      <c r="F4151" s="43" t="str">
        <f t="shared" si="1935"/>
        <v/>
      </c>
      <c r="G4151" s="43" t="str">
        <f>IF(A4151&lt;&gt;"",IF(A4151&lt;Data!$G$11*0.25,$C$13/$G$32,IF(A4151&gt;Data!$G$11*0.25,$C$13,$C$13*10)),"")</f>
        <v/>
      </c>
      <c r="H4151" s="43" t="str">
        <f>IF(A4151&lt;&gt;"",IF(Data!$G$9="constant",$C$13,IF(Data!$G$9="squeeze",G4151,F4151)),"")</f>
        <v/>
      </c>
      <c r="I4151" s="38" t="str">
        <f ca="1">IF(ISNUMBER(A4151),NORMINV(RAND(),0,IF(AND(Data!$G$9="squeeze",A4151&lt;Data!$G$11*0.25),$H$32,1)*$C$30*$C$13)*($C$14*$C$12),"")</f>
        <v/>
      </c>
      <c r="J4151" s="42" t="str">
        <f ca="1">IFERROR(IF(Data!$C$6="Real",B4151,I4151+J4150+($C$14*$C$12)*(NORMINV(RAND(),$C$15,CHOOSE($G$13,$C$13,F4151,G4151)))),"")</f>
        <v/>
      </c>
      <c r="K4151" s="88" t="str">
        <f>IF(ISNUMBER(A4151), IF($G$16="fixed",$G$17,MIN(H4151*Data!$C$7*$C$16*0.5,$C$17*Data!$C$7))*$C$12,"")</f>
        <v/>
      </c>
      <c r="L4151" s="42" t="str">
        <f t="shared" ca="1" si="1950"/>
        <v/>
      </c>
      <c r="M4151" s="44" t="str">
        <f t="shared" ca="1" si="1951"/>
        <v/>
      </c>
      <c r="N4151" s="44" t="str">
        <f t="shared" ca="1" si="1952"/>
        <v/>
      </c>
      <c r="O4151" s="108" t="str">
        <f t="shared" si="1936"/>
        <v/>
      </c>
      <c r="P4151" s="102" t="str">
        <f t="shared" si="1937"/>
        <v/>
      </c>
      <c r="Q4151" s="102" t="str">
        <f t="shared" si="1938"/>
        <v/>
      </c>
      <c r="R4151" s="120" t="str">
        <f t="shared" si="1939"/>
        <v/>
      </c>
      <c r="S4151" s="54" t="str">
        <f t="shared" si="1940"/>
        <v/>
      </c>
      <c r="T4151" s="5" t="str">
        <f t="shared" si="1941"/>
        <v/>
      </c>
      <c r="U4151" s="152" t="str">
        <f t="shared" si="1924"/>
        <v/>
      </c>
      <c r="V4151" s="152" t="str">
        <f t="shared" si="1925"/>
        <v/>
      </c>
      <c r="W4151" s="153" t="str">
        <f t="shared" si="1926"/>
        <v/>
      </c>
      <c r="X4151" s="153" t="str">
        <f t="shared" si="1927"/>
        <v/>
      </c>
      <c r="Y4151" s="153" t="str">
        <f t="shared" si="1928"/>
        <v/>
      </c>
      <c r="Z4151" s="153" t="str">
        <f t="shared" si="1929"/>
        <v/>
      </c>
      <c r="AA4151" s="152" t="str">
        <f t="shared" si="1930"/>
        <v/>
      </c>
      <c r="AB4151" s="152" t="str">
        <f t="shared" si="1931"/>
        <v/>
      </c>
      <c r="AC4151" s="154" t="str">
        <f t="shared" si="1942"/>
        <v/>
      </c>
      <c r="AD4151" s="154" t="str">
        <f t="shared" si="1943"/>
        <v/>
      </c>
      <c r="AE4151" s="3" t="str">
        <f t="shared" si="1944"/>
        <v/>
      </c>
      <c r="AF4151" s="3" t="str">
        <f t="shared" si="1945"/>
        <v/>
      </c>
      <c r="AG4151" s="3" t="str">
        <f t="shared" si="1946"/>
        <v/>
      </c>
      <c r="AH4151" s="4" t="str">
        <f t="shared" si="1947"/>
        <v/>
      </c>
      <c r="AI4151" s="75" t="str">
        <f t="shared" si="1948"/>
        <v/>
      </c>
      <c r="AJ4151" s="75" t="str">
        <f t="shared" si="1949"/>
        <v/>
      </c>
    </row>
    <row r="4152" spans="1:36" ht="14.25">
      <c r="A4152" s="41" t="str">
        <f t="shared" si="1932"/>
        <v/>
      </c>
      <c r="B4152" s="150" t="str">
        <f>IF(ISNUMBER(A4152),INDEX('MetaTrader Import'!$H$13:$J$5893,TRUNC(((A4152-$A$39+1)-1)/3)+1,MOD((A4152-$A$39+1)-1,3)+1),"")</f>
        <v/>
      </c>
      <c r="C4152" s="43" t="str">
        <f t="shared" si="1933"/>
        <v/>
      </c>
      <c r="D4152" s="43" t="str">
        <f t="shared" ca="1" si="1923"/>
        <v/>
      </c>
      <c r="E4152" s="43" t="str">
        <f t="shared" si="1934"/>
        <v/>
      </c>
      <c r="F4152" s="43" t="str">
        <f t="shared" si="1935"/>
        <v/>
      </c>
      <c r="G4152" s="43" t="str">
        <f>IF(A4152&lt;&gt;"",IF(A4152&lt;Data!$G$11*0.25,$C$13/$G$32,IF(A4152&gt;Data!$G$11*0.25,$C$13,$C$13*10)),"")</f>
        <v/>
      </c>
      <c r="H4152" s="43" t="str">
        <f>IF(A4152&lt;&gt;"",IF(Data!$G$9="constant",$C$13,IF(Data!$G$9="squeeze",G4152,F4152)),"")</f>
        <v/>
      </c>
      <c r="I4152" s="38" t="str">
        <f ca="1">IF(ISNUMBER(A4152),NORMINV(RAND(),0,IF(AND(Data!$G$9="squeeze",A4152&lt;Data!$G$11*0.25),$H$32,1)*$C$30*$C$13)*($C$14*$C$12),"")</f>
        <v/>
      </c>
      <c r="J4152" s="42" t="str">
        <f ca="1">IFERROR(IF(Data!$C$6="Real",B4152,I4152+J4151+($C$14*$C$12)*(NORMINV(RAND(),$C$15,CHOOSE($G$13,$C$13,F4152,G4152)))),"")</f>
        <v/>
      </c>
      <c r="K4152" s="88" t="str">
        <f>IF(ISNUMBER(A4152), IF($G$16="fixed",$G$17,MIN(H4152*Data!$C$7*$C$16*0.5,$C$17*Data!$C$7))*$C$12,"")</f>
        <v/>
      </c>
      <c r="L4152" s="42" t="str">
        <f t="shared" ca="1" si="1950"/>
        <v/>
      </c>
      <c r="M4152" s="44" t="str">
        <f t="shared" ca="1" si="1951"/>
        <v/>
      </c>
      <c r="N4152" s="44" t="str">
        <f t="shared" ca="1" si="1952"/>
        <v/>
      </c>
      <c r="O4152" s="108" t="str">
        <f t="shared" si="1936"/>
        <v/>
      </c>
      <c r="P4152" s="102" t="str">
        <f t="shared" si="1937"/>
        <v/>
      </c>
      <c r="Q4152" s="102" t="str">
        <f t="shared" si="1938"/>
        <v/>
      </c>
      <c r="R4152" s="120" t="str">
        <f t="shared" si="1939"/>
        <v/>
      </c>
      <c r="S4152" s="54" t="str">
        <f t="shared" si="1940"/>
        <v/>
      </c>
      <c r="T4152" s="5" t="str">
        <f t="shared" si="1941"/>
        <v/>
      </c>
      <c r="U4152" s="152" t="str">
        <f t="shared" si="1924"/>
        <v/>
      </c>
      <c r="V4152" s="152" t="str">
        <f t="shared" si="1925"/>
        <v/>
      </c>
      <c r="W4152" s="153" t="str">
        <f t="shared" si="1926"/>
        <v/>
      </c>
      <c r="X4152" s="153" t="str">
        <f t="shared" si="1927"/>
        <v/>
      </c>
      <c r="Y4152" s="153" t="str">
        <f t="shared" si="1928"/>
        <v/>
      </c>
      <c r="Z4152" s="153" t="str">
        <f t="shared" si="1929"/>
        <v/>
      </c>
      <c r="AA4152" s="152" t="str">
        <f t="shared" si="1930"/>
        <v/>
      </c>
      <c r="AB4152" s="152" t="str">
        <f t="shared" si="1931"/>
        <v/>
      </c>
      <c r="AC4152" s="154" t="str">
        <f t="shared" si="1942"/>
        <v/>
      </c>
      <c r="AD4152" s="154" t="str">
        <f t="shared" si="1943"/>
        <v/>
      </c>
      <c r="AE4152" s="3" t="str">
        <f t="shared" si="1944"/>
        <v/>
      </c>
      <c r="AF4152" s="3" t="str">
        <f t="shared" si="1945"/>
        <v/>
      </c>
      <c r="AG4152" s="3" t="str">
        <f t="shared" si="1946"/>
        <v/>
      </c>
      <c r="AH4152" s="4" t="str">
        <f t="shared" si="1947"/>
        <v/>
      </c>
      <c r="AI4152" s="75" t="str">
        <f t="shared" si="1948"/>
        <v/>
      </c>
      <c r="AJ4152" s="75" t="str">
        <f t="shared" si="1949"/>
        <v/>
      </c>
    </row>
    <row r="4153" spans="1:36" ht="14.25">
      <c r="A4153" s="41" t="str">
        <f t="shared" si="1932"/>
        <v/>
      </c>
      <c r="B4153" s="150" t="str">
        <f>IF(ISNUMBER(A4153),INDEX('MetaTrader Import'!$H$13:$J$5893,TRUNC(((A4153-$A$39+1)-1)/3)+1,MOD((A4153-$A$39+1)-1,3)+1),"")</f>
        <v/>
      </c>
      <c r="C4153" s="43" t="str">
        <f t="shared" si="1933"/>
        <v/>
      </c>
      <c r="D4153" s="43" t="str">
        <f t="shared" ca="1" si="1923"/>
        <v/>
      </c>
      <c r="E4153" s="43" t="str">
        <f t="shared" si="1934"/>
        <v/>
      </c>
      <c r="F4153" s="43" t="str">
        <f t="shared" si="1935"/>
        <v/>
      </c>
      <c r="G4153" s="43" t="str">
        <f>IF(A4153&lt;&gt;"",IF(A4153&lt;Data!$G$11*0.25,$C$13/$G$32,IF(A4153&gt;Data!$G$11*0.25,$C$13,$C$13*10)),"")</f>
        <v/>
      </c>
      <c r="H4153" s="43" t="str">
        <f>IF(A4153&lt;&gt;"",IF(Data!$G$9="constant",$C$13,IF(Data!$G$9="squeeze",G4153,F4153)),"")</f>
        <v/>
      </c>
      <c r="I4153" s="38" t="str">
        <f ca="1">IF(ISNUMBER(A4153),NORMINV(RAND(),0,IF(AND(Data!$G$9="squeeze",A4153&lt;Data!$G$11*0.25),$H$32,1)*$C$30*$C$13)*($C$14*$C$12),"")</f>
        <v/>
      </c>
      <c r="J4153" s="42" t="str">
        <f ca="1">IFERROR(IF(Data!$C$6="Real",B4153,I4153+J4152+($C$14*$C$12)*(NORMINV(RAND(),$C$15,CHOOSE($G$13,$C$13,F4153,G4153)))),"")</f>
        <v/>
      </c>
      <c r="K4153" s="88" t="str">
        <f>IF(ISNUMBER(A4153), IF($G$16="fixed",$G$17,MIN(H4153*Data!$C$7*$C$16*0.5,$C$17*Data!$C$7))*$C$12,"")</f>
        <v/>
      </c>
      <c r="L4153" s="42" t="str">
        <f t="shared" ca="1" si="1950"/>
        <v/>
      </c>
      <c r="M4153" s="44" t="str">
        <f t="shared" ca="1" si="1951"/>
        <v/>
      </c>
      <c r="N4153" s="44" t="str">
        <f t="shared" ca="1" si="1952"/>
        <v/>
      </c>
      <c r="O4153" s="108" t="str">
        <f t="shared" si="1936"/>
        <v/>
      </c>
      <c r="P4153" s="102" t="str">
        <f t="shared" si="1937"/>
        <v/>
      </c>
      <c r="Q4153" s="102" t="str">
        <f t="shared" si="1938"/>
        <v/>
      </c>
      <c r="R4153" s="120" t="str">
        <f t="shared" si="1939"/>
        <v/>
      </c>
      <c r="S4153" s="54" t="str">
        <f t="shared" si="1940"/>
        <v/>
      </c>
      <c r="T4153" s="5" t="str">
        <f t="shared" si="1941"/>
        <v/>
      </c>
      <c r="U4153" s="152" t="str">
        <f t="shared" si="1924"/>
        <v/>
      </c>
      <c r="V4153" s="152" t="str">
        <f t="shared" si="1925"/>
        <v/>
      </c>
      <c r="W4153" s="153" t="str">
        <f t="shared" si="1926"/>
        <v/>
      </c>
      <c r="X4153" s="153" t="str">
        <f t="shared" si="1927"/>
        <v/>
      </c>
      <c r="Y4153" s="153" t="str">
        <f t="shared" si="1928"/>
        <v/>
      </c>
      <c r="Z4153" s="153" t="str">
        <f t="shared" si="1929"/>
        <v/>
      </c>
      <c r="AA4153" s="152" t="str">
        <f t="shared" si="1930"/>
        <v/>
      </c>
      <c r="AB4153" s="152" t="str">
        <f t="shared" si="1931"/>
        <v/>
      </c>
      <c r="AC4153" s="154" t="str">
        <f t="shared" si="1942"/>
        <v/>
      </c>
      <c r="AD4153" s="154" t="str">
        <f t="shared" si="1943"/>
        <v/>
      </c>
      <c r="AE4153" s="3" t="str">
        <f t="shared" si="1944"/>
        <v/>
      </c>
      <c r="AF4153" s="3" t="str">
        <f t="shared" si="1945"/>
        <v/>
      </c>
      <c r="AG4153" s="3" t="str">
        <f t="shared" si="1946"/>
        <v/>
      </c>
      <c r="AH4153" s="4" t="str">
        <f t="shared" si="1947"/>
        <v/>
      </c>
      <c r="AI4153" s="75" t="str">
        <f t="shared" si="1948"/>
        <v/>
      </c>
      <c r="AJ4153" s="75" t="str">
        <f t="shared" si="1949"/>
        <v/>
      </c>
    </row>
    <row r="4154" spans="1:36" ht="14.25">
      <c r="A4154" s="41" t="str">
        <f t="shared" si="1932"/>
        <v/>
      </c>
      <c r="B4154" s="150" t="str">
        <f>IF(ISNUMBER(A4154),INDEX('MetaTrader Import'!$H$13:$J$5893,TRUNC(((A4154-$A$39+1)-1)/3)+1,MOD((A4154-$A$39+1)-1,3)+1),"")</f>
        <v/>
      </c>
      <c r="C4154" s="43" t="str">
        <f t="shared" si="1933"/>
        <v/>
      </c>
      <c r="D4154" s="43" t="str">
        <f t="shared" ca="1" si="1923"/>
        <v/>
      </c>
      <c r="E4154" s="43" t="str">
        <f t="shared" si="1934"/>
        <v/>
      </c>
      <c r="F4154" s="43" t="str">
        <f t="shared" si="1935"/>
        <v/>
      </c>
      <c r="G4154" s="43" t="str">
        <f>IF(A4154&lt;&gt;"",IF(A4154&lt;Data!$G$11*0.25,$C$13/$G$32,IF(A4154&gt;Data!$G$11*0.25,$C$13,$C$13*10)),"")</f>
        <v/>
      </c>
      <c r="H4154" s="43" t="str">
        <f>IF(A4154&lt;&gt;"",IF(Data!$G$9="constant",$C$13,IF(Data!$G$9="squeeze",G4154,F4154)),"")</f>
        <v/>
      </c>
      <c r="I4154" s="38" t="str">
        <f ca="1">IF(ISNUMBER(A4154),NORMINV(RAND(),0,IF(AND(Data!$G$9="squeeze",A4154&lt;Data!$G$11*0.25),$H$32,1)*$C$30*$C$13)*($C$14*$C$12),"")</f>
        <v/>
      </c>
      <c r="J4154" s="42" t="str">
        <f ca="1">IFERROR(IF(Data!$C$6="Real",B4154,I4154+J4153+($C$14*$C$12)*(NORMINV(RAND(),$C$15,CHOOSE($G$13,$C$13,F4154,G4154)))),"")</f>
        <v/>
      </c>
      <c r="K4154" s="88" t="str">
        <f>IF(ISNUMBER(A4154), IF($G$16="fixed",$G$17,MIN(H4154*Data!$C$7*$C$16*0.5,$C$17*Data!$C$7))*$C$12,"")</f>
        <v/>
      </c>
      <c r="L4154" s="42" t="str">
        <f t="shared" ca="1" si="1950"/>
        <v/>
      </c>
      <c r="M4154" s="44" t="str">
        <f t="shared" ca="1" si="1951"/>
        <v/>
      </c>
      <c r="N4154" s="44" t="str">
        <f t="shared" ca="1" si="1952"/>
        <v/>
      </c>
      <c r="O4154" s="108" t="str">
        <f t="shared" si="1936"/>
        <v/>
      </c>
      <c r="P4154" s="102" t="str">
        <f t="shared" si="1937"/>
        <v/>
      </c>
      <c r="Q4154" s="102" t="str">
        <f t="shared" si="1938"/>
        <v/>
      </c>
      <c r="R4154" s="120" t="str">
        <f t="shared" si="1939"/>
        <v/>
      </c>
      <c r="S4154" s="54" t="str">
        <f t="shared" si="1940"/>
        <v/>
      </c>
      <c r="T4154" s="5" t="str">
        <f t="shared" si="1941"/>
        <v/>
      </c>
      <c r="U4154" s="152" t="str">
        <f t="shared" si="1924"/>
        <v/>
      </c>
      <c r="V4154" s="152" t="str">
        <f t="shared" si="1925"/>
        <v/>
      </c>
      <c r="W4154" s="153" t="str">
        <f t="shared" si="1926"/>
        <v/>
      </c>
      <c r="X4154" s="153" t="str">
        <f t="shared" si="1927"/>
        <v/>
      </c>
      <c r="Y4154" s="153" t="str">
        <f t="shared" si="1928"/>
        <v/>
      </c>
      <c r="Z4154" s="153" t="str">
        <f t="shared" si="1929"/>
        <v/>
      </c>
      <c r="AA4154" s="152" t="str">
        <f t="shared" si="1930"/>
        <v/>
      </c>
      <c r="AB4154" s="152" t="str">
        <f t="shared" si="1931"/>
        <v/>
      </c>
      <c r="AC4154" s="154" t="str">
        <f t="shared" si="1942"/>
        <v/>
      </c>
      <c r="AD4154" s="154" t="str">
        <f t="shared" si="1943"/>
        <v/>
      </c>
      <c r="AE4154" s="3" t="str">
        <f t="shared" si="1944"/>
        <v/>
      </c>
      <c r="AF4154" s="3" t="str">
        <f t="shared" si="1945"/>
        <v/>
      </c>
      <c r="AG4154" s="3" t="str">
        <f t="shared" si="1946"/>
        <v/>
      </c>
      <c r="AH4154" s="4" t="str">
        <f t="shared" si="1947"/>
        <v/>
      </c>
      <c r="AI4154" s="75" t="str">
        <f t="shared" si="1948"/>
        <v/>
      </c>
      <c r="AJ4154" s="75" t="str">
        <f t="shared" si="1949"/>
        <v/>
      </c>
    </row>
    <row r="4155" spans="1:36" ht="14.25">
      <c r="A4155" s="41" t="str">
        <f t="shared" si="1932"/>
        <v/>
      </c>
      <c r="B4155" s="150" t="str">
        <f>IF(ISNUMBER(A4155),INDEX('MetaTrader Import'!$H$13:$J$5893,TRUNC(((A4155-$A$39+1)-1)/3)+1,MOD((A4155-$A$39+1)-1,3)+1),"")</f>
        <v/>
      </c>
      <c r="C4155" s="43" t="str">
        <f t="shared" si="1933"/>
        <v/>
      </c>
      <c r="D4155" s="43" t="str">
        <f t="shared" ca="1" si="1923"/>
        <v/>
      </c>
      <c r="E4155" s="43" t="str">
        <f t="shared" si="1934"/>
        <v/>
      </c>
      <c r="F4155" s="43" t="str">
        <f t="shared" si="1935"/>
        <v/>
      </c>
      <c r="G4155" s="43" t="str">
        <f>IF(A4155&lt;&gt;"",IF(A4155&lt;Data!$G$11*0.25,$C$13/$G$32,IF(A4155&gt;Data!$G$11*0.25,$C$13,$C$13*10)),"")</f>
        <v/>
      </c>
      <c r="H4155" s="43" t="str">
        <f>IF(A4155&lt;&gt;"",IF(Data!$G$9="constant",$C$13,IF(Data!$G$9="squeeze",G4155,F4155)),"")</f>
        <v/>
      </c>
      <c r="I4155" s="38" t="str">
        <f ca="1">IF(ISNUMBER(A4155),NORMINV(RAND(),0,IF(AND(Data!$G$9="squeeze",A4155&lt;Data!$G$11*0.25),$H$32,1)*$C$30*$C$13)*($C$14*$C$12),"")</f>
        <v/>
      </c>
      <c r="J4155" s="42" t="str">
        <f ca="1">IFERROR(IF(Data!$C$6="Real",B4155,I4155+J4154+($C$14*$C$12)*(NORMINV(RAND(),$C$15,CHOOSE($G$13,$C$13,F4155,G4155)))),"")</f>
        <v/>
      </c>
      <c r="K4155" s="88" t="str">
        <f>IF(ISNUMBER(A4155), IF($G$16="fixed",$G$17,MIN(H4155*Data!$C$7*$C$16*0.5,$C$17*Data!$C$7))*$C$12,"")</f>
        <v/>
      </c>
      <c r="L4155" s="42" t="str">
        <f t="shared" ca="1" si="1950"/>
        <v/>
      </c>
      <c r="M4155" s="44" t="str">
        <f t="shared" ca="1" si="1951"/>
        <v/>
      </c>
      <c r="N4155" s="44" t="str">
        <f t="shared" ca="1" si="1952"/>
        <v/>
      </c>
      <c r="O4155" s="108" t="str">
        <f t="shared" si="1936"/>
        <v/>
      </c>
      <c r="P4155" s="102" t="str">
        <f t="shared" si="1937"/>
        <v/>
      </c>
      <c r="Q4155" s="102" t="str">
        <f t="shared" si="1938"/>
        <v/>
      </c>
      <c r="R4155" s="120" t="str">
        <f t="shared" si="1939"/>
        <v/>
      </c>
      <c r="S4155" s="54" t="str">
        <f t="shared" si="1940"/>
        <v/>
      </c>
      <c r="T4155" s="5" t="str">
        <f t="shared" si="1941"/>
        <v/>
      </c>
      <c r="U4155" s="152" t="str">
        <f t="shared" si="1924"/>
        <v/>
      </c>
      <c r="V4155" s="152" t="str">
        <f t="shared" si="1925"/>
        <v/>
      </c>
      <c r="W4155" s="153" t="str">
        <f t="shared" si="1926"/>
        <v/>
      </c>
      <c r="X4155" s="153" t="str">
        <f t="shared" si="1927"/>
        <v/>
      </c>
      <c r="Y4155" s="153" t="str">
        <f t="shared" si="1928"/>
        <v/>
      </c>
      <c r="Z4155" s="153" t="str">
        <f t="shared" si="1929"/>
        <v/>
      </c>
      <c r="AA4155" s="152" t="str">
        <f t="shared" si="1930"/>
        <v/>
      </c>
      <c r="AB4155" s="152" t="str">
        <f t="shared" si="1931"/>
        <v/>
      </c>
      <c r="AC4155" s="154" t="str">
        <f t="shared" si="1942"/>
        <v/>
      </c>
      <c r="AD4155" s="154" t="str">
        <f t="shared" si="1943"/>
        <v/>
      </c>
      <c r="AE4155" s="3" t="str">
        <f t="shared" si="1944"/>
        <v/>
      </c>
      <c r="AF4155" s="3" t="str">
        <f t="shared" si="1945"/>
        <v/>
      </c>
      <c r="AG4155" s="3" t="str">
        <f t="shared" si="1946"/>
        <v/>
      </c>
      <c r="AH4155" s="4" t="str">
        <f t="shared" si="1947"/>
        <v/>
      </c>
      <c r="AI4155" s="75" t="str">
        <f t="shared" si="1948"/>
        <v/>
      </c>
      <c r="AJ4155" s="75" t="str">
        <f t="shared" si="1949"/>
        <v/>
      </c>
    </row>
    <row r="4156" spans="1:36" ht="14.25">
      <c r="A4156" s="41" t="str">
        <f t="shared" si="1932"/>
        <v/>
      </c>
      <c r="B4156" s="150" t="str">
        <f>IF(ISNUMBER(A4156),INDEX('MetaTrader Import'!$H$13:$J$5893,TRUNC(((A4156-$A$39+1)-1)/3)+1,MOD((A4156-$A$39+1)-1,3)+1),"")</f>
        <v/>
      </c>
      <c r="C4156" s="43" t="str">
        <f t="shared" si="1933"/>
        <v/>
      </c>
      <c r="D4156" s="43" t="str">
        <f t="shared" ca="1" si="1923"/>
        <v/>
      </c>
      <c r="E4156" s="43" t="str">
        <f t="shared" si="1934"/>
        <v/>
      </c>
      <c r="F4156" s="43" t="str">
        <f t="shared" si="1935"/>
        <v/>
      </c>
      <c r="G4156" s="43" t="str">
        <f>IF(A4156&lt;&gt;"",IF(A4156&lt;Data!$G$11*0.25,$C$13/$G$32,IF(A4156&gt;Data!$G$11*0.25,$C$13,$C$13*10)),"")</f>
        <v/>
      </c>
      <c r="H4156" s="43" t="str">
        <f>IF(A4156&lt;&gt;"",IF(Data!$G$9="constant",$C$13,IF(Data!$G$9="squeeze",G4156,F4156)),"")</f>
        <v/>
      </c>
      <c r="I4156" s="38" t="str">
        <f ca="1">IF(ISNUMBER(A4156),NORMINV(RAND(),0,IF(AND(Data!$G$9="squeeze",A4156&lt;Data!$G$11*0.25),$H$32,1)*$C$30*$C$13)*($C$14*$C$12),"")</f>
        <v/>
      </c>
      <c r="J4156" s="42" t="str">
        <f ca="1">IFERROR(IF(Data!$C$6="Real",B4156,I4156+J4155+($C$14*$C$12)*(NORMINV(RAND(),$C$15,CHOOSE($G$13,$C$13,F4156,G4156)))),"")</f>
        <v/>
      </c>
      <c r="K4156" s="88" t="str">
        <f>IF(ISNUMBER(A4156), IF($G$16="fixed",$G$17,MIN(H4156*Data!$C$7*$C$16*0.5,$C$17*Data!$C$7))*$C$12,"")</f>
        <v/>
      </c>
      <c r="L4156" s="42" t="str">
        <f t="shared" ca="1" si="1950"/>
        <v/>
      </c>
      <c r="M4156" s="44" t="str">
        <f t="shared" ca="1" si="1951"/>
        <v/>
      </c>
      <c r="N4156" s="44" t="str">
        <f t="shared" ca="1" si="1952"/>
        <v/>
      </c>
      <c r="O4156" s="108" t="str">
        <f t="shared" si="1936"/>
        <v/>
      </c>
      <c r="P4156" s="102" t="str">
        <f t="shared" si="1937"/>
        <v/>
      </c>
      <c r="Q4156" s="102" t="str">
        <f t="shared" si="1938"/>
        <v/>
      </c>
      <c r="R4156" s="120" t="str">
        <f t="shared" si="1939"/>
        <v/>
      </c>
      <c r="S4156" s="54" t="str">
        <f t="shared" si="1940"/>
        <v/>
      </c>
      <c r="T4156" s="5" t="str">
        <f t="shared" si="1941"/>
        <v/>
      </c>
      <c r="U4156" s="152" t="str">
        <f t="shared" si="1924"/>
        <v/>
      </c>
      <c r="V4156" s="152" t="str">
        <f t="shared" si="1925"/>
        <v/>
      </c>
      <c r="W4156" s="153" t="str">
        <f t="shared" si="1926"/>
        <v/>
      </c>
      <c r="X4156" s="153" t="str">
        <f t="shared" si="1927"/>
        <v/>
      </c>
      <c r="Y4156" s="153" t="str">
        <f t="shared" si="1928"/>
        <v/>
      </c>
      <c r="Z4156" s="153" t="str">
        <f t="shared" si="1929"/>
        <v/>
      </c>
      <c r="AA4156" s="152" t="str">
        <f t="shared" si="1930"/>
        <v/>
      </c>
      <c r="AB4156" s="152" t="str">
        <f t="shared" si="1931"/>
        <v/>
      </c>
      <c r="AC4156" s="154" t="str">
        <f t="shared" si="1942"/>
        <v/>
      </c>
      <c r="AD4156" s="154" t="str">
        <f t="shared" si="1943"/>
        <v/>
      </c>
      <c r="AE4156" s="3" t="str">
        <f t="shared" si="1944"/>
        <v/>
      </c>
      <c r="AF4156" s="3" t="str">
        <f t="shared" si="1945"/>
        <v/>
      </c>
      <c r="AG4156" s="3" t="str">
        <f t="shared" si="1946"/>
        <v/>
      </c>
      <c r="AH4156" s="4" t="str">
        <f t="shared" si="1947"/>
        <v/>
      </c>
      <c r="AI4156" s="75" t="str">
        <f t="shared" si="1948"/>
        <v/>
      </c>
      <c r="AJ4156" s="75" t="str">
        <f t="shared" si="1949"/>
        <v/>
      </c>
    </row>
    <row r="4157" spans="1:36" ht="14.25">
      <c r="A4157" s="41" t="str">
        <f t="shared" si="1932"/>
        <v/>
      </c>
      <c r="B4157" s="150" t="str">
        <f>IF(ISNUMBER(A4157),INDEX('MetaTrader Import'!$H$13:$J$5893,TRUNC(((A4157-$A$39+1)-1)/3)+1,MOD((A4157-$A$39+1)-1,3)+1),"")</f>
        <v/>
      </c>
      <c r="C4157" s="43" t="str">
        <f t="shared" si="1933"/>
        <v/>
      </c>
      <c r="D4157" s="43" t="str">
        <f t="shared" ca="1" si="1923"/>
        <v/>
      </c>
      <c r="E4157" s="43" t="str">
        <f t="shared" si="1934"/>
        <v/>
      </c>
      <c r="F4157" s="43" t="str">
        <f t="shared" si="1935"/>
        <v/>
      </c>
      <c r="G4157" s="43" t="str">
        <f>IF(A4157&lt;&gt;"",IF(A4157&lt;Data!$G$11*0.25,$C$13/$G$32,IF(A4157&gt;Data!$G$11*0.25,$C$13,$C$13*10)),"")</f>
        <v/>
      </c>
      <c r="H4157" s="43" t="str">
        <f>IF(A4157&lt;&gt;"",IF(Data!$G$9="constant",$C$13,IF(Data!$G$9="squeeze",G4157,F4157)),"")</f>
        <v/>
      </c>
      <c r="I4157" s="38" t="str">
        <f ca="1">IF(ISNUMBER(A4157),NORMINV(RAND(),0,IF(AND(Data!$G$9="squeeze",A4157&lt;Data!$G$11*0.25),$H$32,1)*$C$30*$C$13)*($C$14*$C$12),"")</f>
        <v/>
      </c>
      <c r="J4157" s="42" t="str">
        <f ca="1">IFERROR(IF(Data!$C$6="Real",B4157,I4157+J4156+($C$14*$C$12)*(NORMINV(RAND(),$C$15,CHOOSE($G$13,$C$13,F4157,G4157)))),"")</f>
        <v/>
      </c>
      <c r="K4157" s="88" t="str">
        <f>IF(ISNUMBER(A4157), IF($G$16="fixed",$G$17,MIN(H4157*Data!$C$7*$C$16*0.5,$C$17*Data!$C$7))*$C$12,"")</f>
        <v/>
      </c>
      <c r="L4157" s="42" t="str">
        <f t="shared" ca="1" si="1950"/>
        <v/>
      </c>
      <c r="M4157" s="44" t="str">
        <f t="shared" ca="1" si="1951"/>
        <v/>
      </c>
      <c r="N4157" s="44" t="str">
        <f t="shared" ca="1" si="1952"/>
        <v/>
      </c>
      <c r="O4157" s="108" t="str">
        <f t="shared" si="1936"/>
        <v/>
      </c>
      <c r="P4157" s="102" t="str">
        <f t="shared" si="1937"/>
        <v/>
      </c>
      <c r="Q4157" s="102" t="str">
        <f t="shared" si="1938"/>
        <v/>
      </c>
      <c r="R4157" s="120" t="str">
        <f t="shared" si="1939"/>
        <v/>
      </c>
      <c r="S4157" s="54" t="str">
        <f t="shared" si="1940"/>
        <v/>
      </c>
      <c r="T4157" s="5" t="str">
        <f t="shared" si="1941"/>
        <v/>
      </c>
      <c r="U4157" s="152" t="str">
        <f t="shared" si="1924"/>
        <v/>
      </c>
      <c r="V4157" s="152" t="str">
        <f t="shared" si="1925"/>
        <v/>
      </c>
      <c r="W4157" s="153" t="str">
        <f t="shared" si="1926"/>
        <v/>
      </c>
      <c r="X4157" s="153" t="str">
        <f t="shared" si="1927"/>
        <v/>
      </c>
      <c r="Y4157" s="153" t="str">
        <f t="shared" si="1928"/>
        <v/>
      </c>
      <c r="Z4157" s="153" t="str">
        <f t="shared" si="1929"/>
        <v/>
      </c>
      <c r="AA4157" s="152" t="str">
        <f t="shared" si="1930"/>
        <v/>
      </c>
      <c r="AB4157" s="152" t="str">
        <f t="shared" si="1931"/>
        <v/>
      </c>
      <c r="AC4157" s="154" t="str">
        <f t="shared" si="1942"/>
        <v/>
      </c>
      <c r="AD4157" s="154" t="str">
        <f t="shared" si="1943"/>
        <v/>
      </c>
      <c r="AE4157" s="3" t="str">
        <f t="shared" si="1944"/>
        <v/>
      </c>
      <c r="AF4157" s="3" t="str">
        <f t="shared" si="1945"/>
        <v/>
      </c>
      <c r="AG4157" s="3" t="str">
        <f t="shared" si="1946"/>
        <v/>
      </c>
      <c r="AH4157" s="4" t="str">
        <f t="shared" si="1947"/>
        <v/>
      </c>
      <c r="AI4157" s="75" t="str">
        <f t="shared" si="1948"/>
        <v/>
      </c>
      <c r="AJ4157" s="75" t="str">
        <f t="shared" si="1949"/>
        <v/>
      </c>
    </row>
    <row r="4158" spans="1:36" ht="14.25">
      <c r="A4158" s="41" t="str">
        <f t="shared" si="1932"/>
        <v/>
      </c>
      <c r="B4158" s="150" t="str">
        <f>IF(ISNUMBER(A4158),INDEX('MetaTrader Import'!$H$13:$J$5893,TRUNC(((A4158-$A$39+1)-1)/3)+1,MOD((A4158-$A$39+1)-1,3)+1),"")</f>
        <v/>
      </c>
      <c r="C4158" s="43" t="str">
        <f t="shared" si="1933"/>
        <v/>
      </c>
      <c r="D4158" s="43" t="str">
        <f t="shared" ca="1" si="1923"/>
        <v/>
      </c>
      <c r="E4158" s="43" t="str">
        <f t="shared" si="1934"/>
        <v/>
      </c>
      <c r="F4158" s="43" t="str">
        <f t="shared" si="1935"/>
        <v/>
      </c>
      <c r="G4158" s="43" t="str">
        <f>IF(A4158&lt;&gt;"",IF(A4158&lt;Data!$G$11*0.25,$C$13/$G$32,IF(A4158&gt;Data!$G$11*0.25,$C$13,$C$13*10)),"")</f>
        <v/>
      </c>
      <c r="H4158" s="43" t="str">
        <f>IF(A4158&lt;&gt;"",IF(Data!$G$9="constant",$C$13,IF(Data!$G$9="squeeze",G4158,F4158)),"")</f>
        <v/>
      </c>
      <c r="I4158" s="38" t="str">
        <f ca="1">IF(ISNUMBER(A4158),NORMINV(RAND(),0,IF(AND(Data!$G$9="squeeze",A4158&lt;Data!$G$11*0.25),$H$32,1)*$C$30*$C$13)*($C$14*$C$12),"")</f>
        <v/>
      </c>
      <c r="J4158" s="42" t="str">
        <f ca="1">IFERROR(IF(Data!$C$6="Real",B4158,I4158+J4157+($C$14*$C$12)*(NORMINV(RAND(),$C$15,CHOOSE($G$13,$C$13,F4158,G4158)))),"")</f>
        <v/>
      </c>
      <c r="K4158" s="88" t="str">
        <f>IF(ISNUMBER(A4158), IF($G$16="fixed",$G$17,MIN(H4158*Data!$C$7*$C$16*0.5,$C$17*Data!$C$7))*$C$12,"")</f>
        <v/>
      </c>
      <c r="L4158" s="42" t="str">
        <f t="shared" ca="1" si="1950"/>
        <v/>
      </c>
      <c r="M4158" s="44" t="str">
        <f t="shared" ca="1" si="1951"/>
        <v/>
      </c>
      <c r="N4158" s="44" t="str">
        <f t="shared" ca="1" si="1952"/>
        <v/>
      </c>
      <c r="O4158" s="108" t="str">
        <f t="shared" si="1936"/>
        <v/>
      </c>
      <c r="P4158" s="102" t="str">
        <f t="shared" si="1937"/>
        <v/>
      </c>
      <c r="Q4158" s="102" t="str">
        <f t="shared" si="1938"/>
        <v/>
      </c>
      <c r="R4158" s="120" t="str">
        <f t="shared" si="1939"/>
        <v/>
      </c>
      <c r="S4158" s="54" t="str">
        <f t="shared" si="1940"/>
        <v/>
      </c>
      <c r="T4158" s="5" t="str">
        <f t="shared" si="1941"/>
        <v/>
      </c>
      <c r="U4158" s="152" t="str">
        <f t="shared" si="1924"/>
        <v/>
      </c>
      <c r="V4158" s="152" t="str">
        <f t="shared" si="1925"/>
        <v/>
      </c>
      <c r="W4158" s="153" t="str">
        <f t="shared" si="1926"/>
        <v/>
      </c>
      <c r="X4158" s="153" t="str">
        <f t="shared" si="1927"/>
        <v/>
      </c>
      <c r="Y4158" s="153" t="str">
        <f t="shared" si="1928"/>
        <v/>
      </c>
      <c r="Z4158" s="153" t="str">
        <f t="shared" si="1929"/>
        <v/>
      </c>
      <c r="AA4158" s="152" t="str">
        <f t="shared" si="1930"/>
        <v/>
      </c>
      <c r="AB4158" s="152" t="str">
        <f t="shared" si="1931"/>
        <v/>
      </c>
      <c r="AC4158" s="154" t="str">
        <f t="shared" si="1942"/>
        <v/>
      </c>
      <c r="AD4158" s="154" t="str">
        <f t="shared" si="1943"/>
        <v/>
      </c>
      <c r="AE4158" s="3" t="str">
        <f t="shared" si="1944"/>
        <v/>
      </c>
      <c r="AF4158" s="3" t="str">
        <f t="shared" si="1945"/>
        <v/>
      </c>
      <c r="AG4158" s="3" t="str">
        <f t="shared" si="1946"/>
        <v/>
      </c>
      <c r="AH4158" s="4" t="str">
        <f t="shared" si="1947"/>
        <v/>
      </c>
      <c r="AI4158" s="75" t="str">
        <f t="shared" si="1948"/>
        <v/>
      </c>
      <c r="AJ4158" s="75" t="str">
        <f t="shared" si="1949"/>
        <v/>
      </c>
    </row>
    <row r="4159" spans="1:36" ht="14.25">
      <c r="A4159" s="41" t="str">
        <f t="shared" si="1932"/>
        <v/>
      </c>
      <c r="B4159" s="150" t="str">
        <f>IF(ISNUMBER(A4159),INDEX('MetaTrader Import'!$H$13:$J$5893,TRUNC(((A4159-$A$39+1)-1)/3)+1,MOD((A4159-$A$39+1)-1,3)+1),"")</f>
        <v/>
      </c>
      <c r="C4159" s="43" t="str">
        <f t="shared" si="1933"/>
        <v/>
      </c>
      <c r="D4159" s="43" t="str">
        <f t="shared" ca="1" si="1923"/>
        <v/>
      </c>
      <c r="E4159" s="43" t="str">
        <f t="shared" si="1934"/>
        <v/>
      </c>
      <c r="F4159" s="43" t="str">
        <f t="shared" si="1935"/>
        <v/>
      </c>
      <c r="G4159" s="43" t="str">
        <f>IF(A4159&lt;&gt;"",IF(A4159&lt;Data!$G$11*0.25,$C$13/$G$32,IF(A4159&gt;Data!$G$11*0.25,$C$13,$C$13*10)),"")</f>
        <v/>
      </c>
      <c r="H4159" s="43" t="str">
        <f>IF(A4159&lt;&gt;"",IF(Data!$G$9="constant",$C$13,IF(Data!$G$9="squeeze",G4159,F4159)),"")</f>
        <v/>
      </c>
      <c r="I4159" s="38" t="str">
        <f ca="1">IF(ISNUMBER(A4159),NORMINV(RAND(),0,IF(AND(Data!$G$9="squeeze",A4159&lt;Data!$G$11*0.25),$H$32,1)*$C$30*$C$13)*($C$14*$C$12),"")</f>
        <v/>
      </c>
      <c r="J4159" s="42" t="str">
        <f ca="1">IFERROR(IF(Data!$C$6="Real",B4159,I4159+J4158+($C$14*$C$12)*(NORMINV(RAND(),$C$15,CHOOSE($G$13,$C$13,F4159,G4159)))),"")</f>
        <v/>
      </c>
      <c r="K4159" s="88" t="str">
        <f>IF(ISNUMBER(A4159), IF($G$16="fixed",$G$17,MIN(H4159*Data!$C$7*$C$16*0.5,$C$17*Data!$C$7))*$C$12,"")</f>
        <v/>
      </c>
      <c r="L4159" s="42" t="str">
        <f t="shared" ca="1" si="1950"/>
        <v/>
      </c>
      <c r="M4159" s="44" t="str">
        <f t="shared" ca="1" si="1951"/>
        <v/>
      </c>
      <c r="N4159" s="44" t="str">
        <f t="shared" ca="1" si="1952"/>
        <v/>
      </c>
      <c r="O4159" s="108" t="str">
        <f t="shared" si="1936"/>
        <v/>
      </c>
      <c r="P4159" s="102" t="str">
        <f t="shared" si="1937"/>
        <v/>
      </c>
      <c r="Q4159" s="102" t="str">
        <f t="shared" si="1938"/>
        <v/>
      </c>
      <c r="R4159" s="120" t="str">
        <f t="shared" si="1939"/>
        <v/>
      </c>
      <c r="S4159" s="54" t="str">
        <f t="shared" si="1940"/>
        <v/>
      </c>
      <c r="T4159" s="5" t="str">
        <f t="shared" si="1941"/>
        <v/>
      </c>
      <c r="U4159" s="152" t="str">
        <f t="shared" si="1924"/>
        <v/>
      </c>
      <c r="V4159" s="152" t="str">
        <f t="shared" si="1925"/>
        <v/>
      </c>
      <c r="W4159" s="153" t="str">
        <f t="shared" si="1926"/>
        <v/>
      </c>
      <c r="X4159" s="153" t="str">
        <f t="shared" si="1927"/>
        <v/>
      </c>
      <c r="Y4159" s="153" t="str">
        <f t="shared" si="1928"/>
        <v/>
      </c>
      <c r="Z4159" s="153" t="str">
        <f t="shared" si="1929"/>
        <v/>
      </c>
      <c r="AA4159" s="152" t="str">
        <f t="shared" si="1930"/>
        <v/>
      </c>
      <c r="AB4159" s="152" t="str">
        <f t="shared" si="1931"/>
        <v/>
      </c>
      <c r="AC4159" s="154" t="str">
        <f t="shared" si="1942"/>
        <v/>
      </c>
      <c r="AD4159" s="154" t="str">
        <f t="shared" si="1943"/>
        <v/>
      </c>
      <c r="AE4159" s="3" t="str">
        <f t="shared" si="1944"/>
        <v/>
      </c>
      <c r="AF4159" s="3" t="str">
        <f t="shared" si="1945"/>
        <v/>
      </c>
      <c r="AG4159" s="3" t="str">
        <f t="shared" si="1946"/>
        <v/>
      </c>
      <c r="AH4159" s="4" t="str">
        <f t="shared" si="1947"/>
        <v/>
      </c>
      <c r="AI4159" s="75" t="str">
        <f t="shared" si="1948"/>
        <v/>
      </c>
      <c r="AJ4159" s="75" t="str">
        <f t="shared" si="1949"/>
        <v/>
      </c>
    </row>
    <row r="4160" spans="1:36" ht="14.25">
      <c r="A4160" s="41" t="str">
        <f t="shared" si="1932"/>
        <v/>
      </c>
      <c r="B4160" s="150" t="str">
        <f>IF(ISNUMBER(A4160),INDEX('MetaTrader Import'!$H$13:$J$5893,TRUNC(((A4160-$A$39+1)-1)/3)+1,MOD((A4160-$A$39+1)-1,3)+1),"")</f>
        <v/>
      </c>
      <c r="C4160" s="43" t="str">
        <f t="shared" si="1933"/>
        <v/>
      </c>
      <c r="D4160" s="43" t="str">
        <f t="shared" ca="1" si="1923"/>
        <v/>
      </c>
      <c r="E4160" s="43" t="str">
        <f t="shared" si="1934"/>
        <v/>
      </c>
      <c r="F4160" s="43" t="str">
        <f t="shared" si="1935"/>
        <v/>
      </c>
      <c r="G4160" s="43" t="str">
        <f>IF(A4160&lt;&gt;"",IF(A4160&lt;Data!$G$11*0.25,$C$13/$G$32,IF(A4160&gt;Data!$G$11*0.25,$C$13,$C$13*10)),"")</f>
        <v/>
      </c>
      <c r="H4160" s="43" t="str">
        <f>IF(A4160&lt;&gt;"",IF(Data!$G$9="constant",$C$13,IF(Data!$G$9="squeeze",G4160,F4160)),"")</f>
        <v/>
      </c>
      <c r="I4160" s="38" t="str">
        <f ca="1">IF(ISNUMBER(A4160),NORMINV(RAND(),0,IF(AND(Data!$G$9="squeeze",A4160&lt;Data!$G$11*0.25),$H$32,1)*$C$30*$C$13)*($C$14*$C$12),"")</f>
        <v/>
      </c>
      <c r="J4160" s="42" t="str">
        <f ca="1">IFERROR(IF(Data!$C$6="Real",B4160,I4160+J4159+($C$14*$C$12)*(NORMINV(RAND(),$C$15,CHOOSE($G$13,$C$13,F4160,G4160)))),"")</f>
        <v/>
      </c>
      <c r="K4160" s="88" t="str">
        <f>IF(ISNUMBER(A4160), IF($G$16="fixed",$G$17,MIN(H4160*Data!$C$7*$C$16*0.5,$C$17*Data!$C$7))*$C$12,"")</f>
        <v/>
      </c>
      <c r="L4160" s="42" t="str">
        <f t="shared" ca="1" si="1950"/>
        <v/>
      </c>
      <c r="M4160" s="44" t="str">
        <f t="shared" ca="1" si="1951"/>
        <v/>
      </c>
      <c r="N4160" s="44" t="str">
        <f t="shared" ca="1" si="1952"/>
        <v/>
      </c>
      <c r="O4160" s="108" t="str">
        <f t="shared" si="1936"/>
        <v/>
      </c>
      <c r="P4160" s="102" t="str">
        <f t="shared" si="1937"/>
        <v/>
      </c>
      <c r="Q4160" s="102" t="str">
        <f t="shared" si="1938"/>
        <v/>
      </c>
      <c r="R4160" s="120" t="str">
        <f t="shared" si="1939"/>
        <v/>
      </c>
      <c r="S4160" s="54" t="str">
        <f t="shared" si="1940"/>
        <v/>
      </c>
      <c r="T4160" s="5" t="str">
        <f t="shared" si="1941"/>
        <v/>
      </c>
      <c r="U4160" s="152" t="str">
        <f t="shared" si="1924"/>
        <v/>
      </c>
      <c r="V4160" s="152" t="str">
        <f t="shared" si="1925"/>
        <v/>
      </c>
      <c r="W4160" s="153" t="str">
        <f t="shared" si="1926"/>
        <v/>
      </c>
      <c r="X4160" s="153" t="str">
        <f t="shared" si="1927"/>
        <v/>
      </c>
      <c r="Y4160" s="153" t="str">
        <f t="shared" si="1928"/>
        <v/>
      </c>
      <c r="Z4160" s="153" t="str">
        <f t="shared" si="1929"/>
        <v/>
      </c>
      <c r="AA4160" s="152" t="str">
        <f t="shared" si="1930"/>
        <v/>
      </c>
      <c r="AB4160" s="152" t="str">
        <f t="shared" si="1931"/>
        <v/>
      </c>
      <c r="AC4160" s="154" t="str">
        <f t="shared" si="1942"/>
        <v/>
      </c>
      <c r="AD4160" s="154" t="str">
        <f t="shared" si="1943"/>
        <v/>
      </c>
      <c r="AE4160" s="3" t="str">
        <f t="shared" si="1944"/>
        <v/>
      </c>
      <c r="AF4160" s="3" t="str">
        <f t="shared" si="1945"/>
        <v/>
      </c>
      <c r="AG4160" s="3" t="str">
        <f t="shared" si="1946"/>
        <v/>
      </c>
      <c r="AH4160" s="4" t="str">
        <f t="shared" si="1947"/>
        <v/>
      </c>
      <c r="AI4160" s="75" t="str">
        <f t="shared" si="1948"/>
        <v/>
      </c>
      <c r="AJ4160" s="75" t="str">
        <f t="shared" si="1949"/>
        <v/>
      </c>
    </row>
    <row r="4161" spans="1:36" ht="14.25">
      <c r="A4161" s="41" t="str">
        <f t="shared" si="1932"/>
        <v/>
      </c>
      <c r="B4161" s="150" t="str">
        <f>IF(ISNUMBER(A4161),INDEX('MetaTrader Import'!$H$13:$J$5893,TRUNC(((A4161-$A$39+1)-1)/3)+1,MOD((A4161-$A$39+1)-1,3)+1),"")</f>
        <v/>
      </c>
      <c r="C4161" s="43" t="str">
        <f t="shared" si="1933"/>
        <v/>
      </c>
      <c r="D4161" s="43" t="str">
        <f t="shared" ca="1" si="1923"/>
        <v/>
      </c>
      <c r="E4161" s="43" t="str">
        <f t="shared" si="1934"/>
        <v/>
      </c>
      <c r="F4161" s="43" t="str">
        <f t="shared" si="1935"/>
        <v/>
      </c>
      <c r="G4161" s="43" t="str">
        <f>IF(A4161&lt;&gt;"",IF(A4161&lt;Data!$G$11*0.25,$C$13/$G$32,IF(A4161&gt;Data!$G$11*0.25,$C$13,$C$13*10)),"")</f>
        <v/>
      </c>
      <c r="H4161" s="43" t="str">
        <f>IF(A4161&lt;&gt;"",IF(Data!$G$9="constant",$C$13,IF(Data!$G$9="squeeze",G4161,F4161)),"")</f>
        <v/>
      </c>
      <c r="I4161" s="38" t="str">
        <f ca="1">IF(ISNUMBER(A4161),NORMINV(RAND(),0,IF(AND(Data!$G$9="squeeze",A4161&lt;Data!$G$11*0.25),$H$32,1)*$C$30*$C$13)*($C$14*$C$12),"")</f>
        <v/>
      </c>
      <c r="J4161" s="42" t="str">
        <f ca="1">IFERROR(IF(Data!$C$6="Real",B4161,I4161+J4160+($C$14*$C$12)*(NORMINV(RAND(),$C$15,CHOOSE($G$13,$C$13,F4161,G4161)))),"")</f>
        <v/>
      </c>
      <c r="K4161" s="88" t="str">
        <f>IF(ISNUMBER(A4161), IF($G$16="fixed",$G$17,MIN(H4161*Data!$C$7*$C$16*0.5,$C$17*Data!$C$7))*$C$12,"")</f>
        <v/>
      </c>
      <c r="L4161" s="42" t="str">
        <f t="shared" ca="1" si="1950"/>
        <v/>
      </c>
      <c r="M4161" s="44" t="str">
        <f t="shared" ca="1" si="1951"/>
        <v/>
      </c>
      <c r="N4161" s="44" t="str">
        <f t="shared" ca="1" si="1952"/>
        <v/>
      </c>
      <c r="O4161" s="108" t="str">
        <f t="shared" si="1936"/>
        <v/>
      </c>
      <c r="P4161" s="102" t="str">
        <f t="shared" si="1937"/>
        <v/>
      </c>
      <c r="Q4161" s="102" t="str">
        <f t="shared" si="1938"/>
        <v/>
      </c>
      <c r="R4161" s="120" t="str">
        <f t="shared" si="1939"/>
        <v/>
      </c>
      <c r="S4161" s="54" t="str">
        <f t="shared" si="1940"/>
        <v/>
      </c>
      <c r="T4161" s="5" t="str">
        <f t="shared" si="1941"/>
        <v/>
      </c>
      <c r="U4161" s="152" t="str">
        <f t="shared" si="1924"/>
        <v/>
      </c>
      <c r="V4161" s="152" t="str">
        <f t="shared" si="1925"/>
        <v/>
      </c>
      <c r="W4161" s="153" t="str">
        <f t="shared" si="1926"/>
        <v/>
      </c>
      <c r="X4161" s="153" t="str">
        <f t="shared" si="1927"/>
        <v/>
      </c>
      <c r="Y4161" s="153" t="str">
        <f t="shared" si="1928"/>
        <v/>
      </c>
      <c r="Z4161" s="153" t="str">
        <f t="shared" si="1929"/>
        <v/>
      </c>
      <c r="AA4161" s="152" t="str">
        <f t="shared" si="1930"/>
        <v/>
      </c>
      <c r="AB4161" s="152" t="str">
        <f t="shared" si="1931"/>
        <v/>
      </c>
      <c r="AC4161" s="154" t="str">
        <f t="shared" si="1942"/>
        <v/>
      </c>
      <c r="AD4161" s="154" t="str">
        <f t="shared" si="1943"/>
        <v/>
      </c>
      <c r="AE4161" s="3" t="str">
        <f t="shared" si="1944"/>
        <v/>
      </c>
      <c r="AF4161" s="3" t="str">
        <f t="shared" si="1945"/>
        <v/>
      </c>
      <c r="AG4161" s="3" t="str">
        <f t="shared" si="1946"/>
        <v/>
      </c>
      <c r="AH4161" s="4" t="str">
        <f t="shared" si="1947"/>
        <v/>
      </c>
      <c r="AI4161" s="75" t="str">
        <f t="shared" si="1948"/>
        <v/>
      </c>
      <c r="AJ4161" s="75" t="str">
        <f t="shared" si="1949"/>
        <v/>
      </c>
    </row>
    <row r="4162" spans="1:36" ht="14.25">
      <c r="A4162" s="41" t="str">
        <f t="shared" si="1932"/>
        <v/>
      </c>
      <c r="B4162" s="150" t="str">
        <f>IF(ISNUMBER(A4162),INDEX('MetaTrader Import'!$H$13:$J$5893,TRUNC(((A4162-$A$39+1)-1)/3)+1,MOD((A4162-$A$39+1)-1,3)+1),"")</f>
        <v/>
      </c>
      <c r="C4162" s="43" t="str">
        <f t="shared" si="1933"/>
        <v/>
      </c>
      <c r="D4162" s="43" t="str">
        <f t="shared" ca="1" si="1923"/>
        <v/>
      </c>
      <c r="E4162" s="43" t="str">
        <f t="shared" si="1934"/>
        <v/>
      </c>
      <c r="F4162" s="43" t="str">
        <f t="shared" si="1935"/>
        <v/>
      </c>
      <c r="G4162" s="43" t="str">
        <f>IF(A4162&lt;&gt;"",IF(A4162&lt;Data!$G$11*0.25,$C$13/$G$32,IF(A4162&gt;Data!$G$11*0.25,$C$13,$C$13*10)),"")</f>
        <v/>
      </c>
      <c r="H4162" s="43" t="str">
        <f>IF(A4162&lt;&gt;"",IF(Data!$G$9="constant",$C$13,IF(Data!$G$9="squeeze",G4162,F4162)),"")</f>
        <v/>
      </c>
      <c r="I4162" s="38" t="str">
        <f ca="1">IF(ISNUMBER(A4162),NORMINV(RAND(),0,IF(AND(Data!$G$9="squeeze",A4162&lt;Data!$G$11*0.25),$H$32,1)*$C$30*$C$13)*($C$14*$C$12),"")</f>
        <v/>
      </c>
      <c r="J4162" s="42" t="str">
        <f ca="1">IFERROR(IF(Data!$C$6="Real",B4162,I4162+J4161+($C$14*$C$12)*(NORMINV(RAND(),$C$15,CHOOSE($G$13,$C$13,F4162,G4162)))),"")</f>
        <v/>
      </c>
      <c r="K4162" s="88" t="str">
        <f>IF(ISNUMBER(A4162), IF($G$16="fixed",$G$17,MIN(H4162*Data!$C$7*$C$16*0.5,$C$17*Data!$C$7))*$C$12,"")</f>
        <v/>
      </c>
      <c r="L4162" s="42" t="str">
        <f t="shared" ca="1" si="1950"/>
        <v/>
      </c>
      <c r="M4162" s="44" t="str">
        <f t="shared" ca="1" si="1951"/>
        <v/>
      </c>
      <c r="N4162" s="44" t="str">
        <f t="shared" ca="1" si="1952"/>
        <v/>
      </c>
      <c r="O4162" s="108" t="str">
        <f t="shared" si="1936"/>
        <v/>
      </c>
      <c r="P4162" s="102" t="str">
        <f t="shared" si="1937"/>
        <v/>
      </c>
      <c r="Q4162" s="102" t="str">
        <f t="shared" si="1938"/>
        <v/>
      </c>
      <c r="R4162" s="120" t="str">
        <f t="shared" si="1939"/>
        <v/>
      </c>
      <c r="S4162" s="54" t="str">
        <f t="shared" si="1940"/>
        <v/>
      </c>
      <c r="T4162" s="5" t="str">
        <f t="shared" si="1941"/>
        <v/>
      </c>
      <c r="U4162" s="152" t="str">
        <f t="shared" si="1924"/>
        <v/>
      </c>
      <c r="V4162" s="152" t="str">
        <f t="shared" si="1925"/>
        <v/>
      </c>
      <c r="W4162" s="153" t="str">
        <f t="shared" si="1926"/>
        <v/>
      </c>
      <c r="X4162" s="153" t="str">
        <f t="shared" si="1927"/>
        <v/>
      </c>
      <c r="Y4162" s="153" t="str">
        <f t="shared" si="1928"/>
        <v/>
      </c>
      <c r="Z4162" s="153" t="str">
        <f t="shared" si="1929"/>
        <v/>
      </c>
      <c r="AA4162" s="152" t="str">
        <f t="shared" si="1930"/>
        <v/>
      </c>
      <c r="AB4162" s="152" t="str">
        <f t="shared" si="1931"/>
        <v/>
      </c>
      <c r="AC4162" s="154" t="str">
        <f t="shared" si="1942"/>
        <v/>
      </c>
      <c r="AD4162" s="154" t="str">
        <f t="shared" si="1943"/>
        <v/>
      </c>
      <c r="AE4162" s="3" t="str">
        <f t="shared" si="1944"/>
        <v/>
      </c>
      <c r="AF4162" s="3" t="str">
        <f t="shared" si="1945"/>
        <v/>
      </c>
      <c r="AG4162" s="3" t="str">
        <f t="shared" si="1946"/>
        <v/>
      </c>
      <c r="AH4162" s="4" t="str">
        <f t="shared" si="1947"/>
        <v/>
      </c>
      <c r="AI4162" s="75" t="str">
        <f t="shared" si="1948"/>
        <v/>
      </c>
      <c r="AJ4162" s="75" t="str">
        <f t="shared" si="1949"/>
        <v/>
      </c>
    </row>
    <row r="4163" spans="1:36" ht="14.25">
      <c r="A4163" s="41" t="str">
        <f t="shared" si="1932"/>
        <v/>
      </c>
      <c r="B4163" s="150" t="str">
        <f>IF(ISNUMBER(A4163),INDEX('MetaTrader Import'!$H$13:$J$5893,TRUNC(((A4163-$A$39+1)-1)/3)+1,MOD((A4163-$A$39+1)-1,3)+1),"")</f>
        <v/>
      </c>
      <c r="C4163" s="43" t="str">
        <f t="shared" si="1933"/>
        <v/>
      </c>
      <c r="D4163" s="43" t="str">
        <f t="shared" ref="D4163:D4226" ca="1" si="1953">IF(A4163&lt;&gt;"",NORMINV(RAND(),($C$23-C4163)*$C$28,$C$27)+NORMINV(RAND(),IF(RAND()&gt;$C$26,$C$25,0),$C$27),"")</f>
        <v/>
      </c>
      <c r="E4163" s="43" t="str">
        <f t="shared" si="1934"/>
        <v/>
      </c>
      <c r="F4163" s="43" t="str">
        <f t="shared" si="1935"/>
        <v/>
      </c>
      <c r="G4163" s="43" t="str">
        <f>IF(A4163&lt;&gt;"",IF(A4163&lt;Data!$G$11*0.25,$C$13/$G$32,IF(A4163&gt;Data!$G$11*0.25,$C$13,$C$13*10)),"")</f>
        <v/>
      </c>
      <c r="H4163" s="43" t="str">
        <f>IF(A4163&lt;&gt;"",IF(Data!$G$9="constant",$C$13,IF(Data!$G$9="squeeze",G4163,F4163)),"")</f>
        <v/>
      </c>
      <c r="I4163" s="38" t="str">
        <f ca="1">IF(ISNUMBER(A4163),NORMINV(RAND(),0,IF(AND(Data!$G$9="squeeze",A4163&lt;Data!$G$11*0.25),$H$32,1)*$C$30*$C$13)*($C$14*$C$12),"")</f>
        <v/>
      </c>
      <c r="J4163" s="42" t="str">
        <f ca="1">IFERROR(IF(Data!$C$6="Real",B4163,I4163+J4162+($C$14*$C$12)*(NORMINV(RAND(),$C$15,CHOOSE($G$13,$C$13,F4163,G4163)))),"")</f>
        <v/>
      </c>
      <c r="K4163" s="88" t="str">
        <f>IF(ISNUMBER(A4163), IF($G$16="fixed",$G$17,MIN(H4163*Data!$C$7*$C$16*0.5,$C$17*Data!$C$7))*$C$12,"")</f>
        <v/>
      </c>
      <c r="L4163" s="42" t="str">
        <f t="shared" ca="1" si="1950"/>
        <v/>
      </c>
      <c r="M4163" s="44" t="str">
        <f t="shared" ca="1" si="1951"/>
        <v/>
      </c>
      <c r="N4163" s="44" t="str">
        <f t="shared" ca="1" si="1952"/>
        <v/>
      </c>
      <c r="O4163" s="108" t="str">
        <f t="shared" si="1936"/>
        <v/>
      </c>
      <c r="P4163" s="102" t="str">
        <f t="shared" si="1937"/>
        <v/>
      </c>
      <c r="Q4163" s="102" t="str">
        <f t="shared" si="1938"/>
        <v/>
      </c>
      <c r="R4163" s="120" t="str">
        <f t="shared" si="1939"/>
        <v/>
      </c>
      <c r="S4163" s="54" t="str">
        <f t="shared" si="1940"/>
        <v/>
      </c>
      <c r="T4163" s="5" t="str">
        <f t="shared" si="1941"/>
        <v/>
      </c>
      <c r="U4163" s="152" t="str">
        <f t="shared" ref="U4163:U4226" si="1954">IF(NOT(ISNUMBER(T4163)),"",IF(S4163=1,T4163,IF(M4163&gt;U4162,M4163,IF(ISNUMBER(U4162),U4162,""))))</f>
        <v/>
      </c>
      <c r="V4163" s="152" t="str">
        <f t="shared" ref="V4163:V4226" si="1955">IF(NOT(ISNUMBER(T4163)),"",IF(S4163=1,T4163,IF(N4163&lt;V4162,N4163,IF(ISNUMBER(V4162),V4162,""))))</f>
        <v/>
      </c>
      <c r="W4163" s="153" t="str">
        <f t="shared" ref="W4163:W4226" si="1956">IF(NOT(ISNUMBER(T4163)),"",MIN($F$24,IF(TRUNC((U4163-T4163)/$E$24*$G$12)+0&gt;IF(ISNUMBER(W4162),W4162,0),TRUNC((U4163-T4163)/$E$24*$G$12)+0,IF(ISNUMBER(W4162),W4162,0))))</f>
        <v/>
      </c>
      <c r="X4163" s="153" t="str">
        <f t="shared" ref="X4163:X4226" si="1957">IF(NOT(ISNUMBER(T4163)),"",MIN($F$24,IF(-TRUNC((V4163-T4163)/$E$24*$G$12)+0&gt;IF(ISNUMBER(X4162),X4162,0),-TRUNC((V4163-T4163)/$E$24*$G$12)+0,IF(ISNUMBER(X4162),X4162,0))))</f>
        <v/>
      </c>
      <c r="Y4163" s="153" t="str">
        <f t="shared" ref="Y4163:Y4226" si="1958">IF(ISNUMBER(W4163),(IF(W4163=0,0,1))*IF(ABS($I$24)=2,POWER(2,W4163-1),W4163)*SIGN($I$24)*$K$24,"")</f>
        <v/>
      </c>
      <c r="Z4163" s="153" t="str">
        <f t="shared" ref="Z4163:Z4226" si="1959">IF(ISNUMBER(X4163),(IF(X4163=0,0,1))*IF(ABS($I$24)=2,POWER(2,X4163-1),X4163)*SIGN($I$24)*$K$24,"")</f>
        <v/>
      </c>
      <c r="AA4163" s="152" t="str">
        <f t="shared" ref="AA4163:AA4226" si="1960">IF(OR(NOT(ISNUMBER(T4163)),W4163&lt;1),"",IF(OR(NOT(ISNUMBER(W4162)),W4162=0),IF(SIGN(Y4163)=1,M4163,N4163),(Y4162*AA4162+(Y4163-Y4162)*IF(SIGN(Y4163)=1,M4163,N4163))/Y4163))</f>
        <v/>
      </c>
      <c r="AB4163" s="152" t="str">
        <f t="shared" ref="AB4163:AB4226" si="1961">IF(OR(NOT(ISNUMBER(T4163)),X4163&lt;1),"",IF(OR(NOT(ISNUMBER(X4162)),X4162=0),IF(SIGN(Z4163)=1,N4163,M4163),(Z4162*AB4162+(Z4163-Z4162)*IF(SIGN(Z4163)=1,N4163,M4163))/Z4163))</f>
        <v/>
      </c>
      <c r="AC4163" s="154" t="str">
        <f t="shared" si="1942"/>
        <v/>
      </c>
      <c r="AD4163" s="154" t="str">
        <f t="shared" si="1943"/>
        <v/>
      </c>
      <c r="AE4163" s="3" t="str">
        <f t="shared" si="1944"/>
        <v/>
      </c>
      <c r="AF4163" s="3" t="str">
        <f t="shared" si="1945"/>
        <v/>
      </c>
      <c r="AG4163" s="3" t="str">
        <f t="shared" si="1946"/>
        <v/>
      </c>
      <c r="AH4163" s="4" t="str">
        <f t="shared" si="1947"/>
        <v/>
      </c>
      <c r="AI4163" s="75" t="str">
        <f t="shared" si="1948"/>
        <v/>
      </c>
      <c r="AJ4163" s="75" t="str">
        <f t="shared" si="1949"/>
        <v/>
      </c>
    </row>
    <row r="4164" spans="1:36" ht="14.25">
      <c r="A4164" s="41" t="str">
        <f t="shared" ref="A4164:A4227" si="1962">IFERROR(IF(A4163+1&gt;$C$19,"",A4163+1),"")</f>
        <v/>
      </c>
      <c r="B4164" s="150" t="str">
        <f>IF(ISNUMBER(A4164),INDEX('MetaTrader Import'!$H$13:$J$5893,TRUNC(((A4164-$A$39+1)-1)/3)+1,MOD((A4164-$A$39+1)-1,3)+1),"")</f>
        <v/>
      </c>
      <c r="C4164" s="43" t="str">
        <f t="shared" ref="C4164:C4227" si="1963">IF(A4164&lt;&gt;"",E4163,"")</f>
        <v/>
      </c>
      <c r="D4164" s="43" t="str">
        <f t="shared" ca="1" si="1953"/>
        <v/>
      </c>
      <c r="E4164" s="43" t="str">
        <f t="shared" ref="E4164:E4227" si="1964">IF(A4164&lt;&gt;"",C4164+D4164,"")</f>
        <v/>
      </c>
      <c r="F4164" s="43" t="str">
        <f t="shared" ref="F4164:F4227" si="1965">IF(A4164&lt;&gt;"",$C$13*ABS(E4164)/$C$23,"")</f>
        <v/>
      </c>
      <c r="G4164" s="43" t="str">
        <f>IF(A4164&lt;&gt;"",IF(A4164&lt;Data!$G$11*0.25,$C$13/$G$32,IF(A4164&gt;Data!$G$11*0.25,$C$13,$C$13*10)),"")</f>
        <v/>
      </c>
      <c r="H4164" s="43" t="str">
        <f>IF(A4164&lt;&gt;"",IF(Data!$G$9="constant",$C$13,IF(Data!$G$9="squeeze",G4164,F4164)),"")</f>
        <v/>
      </c>
      <c r="I4164" s="38" t="str">
        <f ca="1">IF(ISNUMBER(A4164),NORMINV(RAND(),0,IF(AND(Data!$G$9="squeeze",A4164&lt;Data!$G$11*0.25),$H$32,1)*$C$30*$C$13)*($C$14*$C$12),"")</f>
        <v/>
      </c>
      <c r="J4164" s="42" t="str">
        <f ca="1">IFERROR(IF(Data!$C$6="Real",B4164,I4164+J4163+($C$14*$C$12)*(NORMINV(RAND(),$C$15,CHOOSE($G$13,$C$13,F4164,G4164)))),"")</f>
        <v/>
      </c>
      <c r="K4164" s="88" t="str">
        <f>IF(ISNUMBER(A4164), IF($G$16="fixed",$G$17,MIN(H4164*Data!$C$7*$C$16*0.5,$C$17*Data!$C$7))*$C$12,"")</f>
        <v/>
      </c>
      <c r="L4164" s="42" t="str">
        <f t="shared" ca="1" si="1950"/>
        <v/>
      </c>
      <c r="M4164" s="44" t="str">
        <f t="shared" ca="1" si="1951"/>
        <v/>
      </c>
      <c r="N4164" s="44" t="str">
        <f t="shared" ca="1" si="1952"/>
        <v/>
      </c>
      <c r="O4164" s="108" t="str">
        <f t="shared" ref="O4164:O4227" si="1966">IF(ISNUMBER(A4164),$G$12*SLOPE(L4150:L4164,A4150:A4164),"")</f>
        <v/>
      </c>
      <c r="P4164" s="102" t="str">
        <f t="shared" ref="P4164:P4227" si="1967">IF(ISNUMBER(A4164),STDEV(L4150:L4164)*$G$12,"")</f>
        <v/>
      </c>
      <c r="Q4164" s="102" t="str">
        <f t="shared" ref="Q4164:Q4227" si="1968">IF(ISNUMBER(A4164),SLOPE(P4150:P4164,A4150:A4164),"")</f>
        <v/>
      </c>
      <c r="R4164" s="120" t="str">
        <f t="shared" ref="R4164:R4227" si="1969">IF(ISNUMBER(A4164),R4163+S4163,"")</f>
        <v/>
      </c>
      <c r="S4164" s="54" t="str">
        <f t="shared" ref="S4164:S4227" si="1970">IF(ISNUMBER(A4164),IF(AND(R4164&lt;$M$24,Q4164&lt;$F$28,ABS(O4164)&lt;$F$27,P4164&lt;$F$26,NOT(ISNUMBER(T4163))),1,0),"")</f>
        <v/>
      </c>
      <c r="T4164" s="5" t="str">
        <f t="shared" ref="T4164:T4227" si="1971">IF(ISNUMBER(A4164),IF(S4164=1,L4164,IF(AG4163="Y","",IF(ISNUMBER(T4163),T4163,""))),"")</f>
        <v/>
      </c>
      <c r="U4164" s="152" t="str">
        <f t="shared" si="1954"/>
        <v/>
      </c>
      <c r="V4164" s="152" t="str">
        <f t="shared" si="1955"/>
        <v/>
      </c>
      <c r="W4164" s="153" t="str">
        <f t="shared" si="1956"/>
        <v/>
      </c>
      <c r="X4164" s="153" t="str">
        <f t="shared" si="1957"/>
        <v/>
      </c>
      <c r="Y4164" s="153" t="str">
        <f t="shared" si="1958"/>
        <v/>
      </c>
      <c r="Z4164" s="153" t="str">
        <f t="shared" si="1959"/>
        <v/>
      </c>
      <c r="AA4164" s="152" t="str">
        <f t="shared" si="1960"/>
        <v/>
      </c>
      <c r="AB4164" s="152" t="str">
        <f t="shared" si="1961"/>
        <v/>
      </c>
      <c r="AC4164" s="154" t="str">
        <f t="shared" ref="AC4164:AC4227" si="1972">IFERROR(-SIGN(Y4164)*(AA4164-IF(SIGN(Y4164)=1,N4164,M4164))*$G$12*ABS(Y4164),"")</f>
        <v/>
      </c>
      <c r="AD4164" s="154" t="str">
        <f t="shared" ref="AD4164:AD4227" si="1973">IFERROR(SIGN(Z4164)*(AB4164-IF(SIGN(Z4164)=1,M4164,N4164))*$G$12*ABS(Z4164),"")</f>
        <v/>
      </c>
      <c r="AE4164" s="3" t="str">
        <f t="shared" ref="AE4164:AE4227" si="1974">IF(ISNUMBER(A4164),IFERROR((IF(ISNUMBER(AC4164),AC4164,0)+IF(ISNUMBER(AD4164),AD4164,0))/(ABS(Y4164)+ABS(Z4164)),0),"")</f>
        <v/>
      </c>
      <c r="AF4164" s="3" t="str">
        <f t="shared" ref="AF4164:AF4227" si="1975">IF(ISNUMBER(A4164),IF(ISNUMBER(AC4164),AC4164,0)+IF(ISNUMBER(AD4164),AD4164,0),"")</f>
        <v/>
      </c>
      <c r="AG4164" s="3" t="str">
        <f t="shared" ref="AG4164:AG4227" si="1976">IF(NOT(ISNUMBER(T4164)),"",IF(OR(AF4164&gt;$G$24,AF4164&lt;-$H$24,A4164+1&gt;$C$19),"Y","N"))</f>
        <v/>
      </c>
      <c r="AH4164" s="4" t="str">
        <f t="shared" ref="AH4164:AH4227" si="1977">IF(AG4164="y",AF4164*10*$C$11,"")</f>
        <v/>
      </c>
      <c r="AI4164" s="75" t="str">
        <f t="shared" ref="AI4164:AI4227" si="1978">IF(ISNUMBER(A4164),IF(ISNUMBER(AH4164),AJ4164,AF4164*10*$C$11+AJ4164),"")</f>
        <v/>
      </c>
      <c r="AJ4164" s="75" t="str">
        <f t="shared" ref="AJ4164:AJ4227" si="1979">IF(ISNUMBER(A4164),AJ4163+IF(ISNUMBER(AH4164),AH4164,0),"")</f>
        <v/>
      </c>
    </row>
    <row r="4165" spans="1:36" ht="14.25">
      <c r="A4165" s="41" t="str">
        <f t="shared" si="1962"/>
        <v/>
      </c>
      <c r="B4165" s="150" t="str">
        <f>IF(ISNUMBER(A4165),INDEX('MetaTrader Import'!$H$13:$J$5893,TRUNC(((A4165-$A$39+1)-1)/3)+1,MOD((A4165-$A$39+1)-1,3)+1),"")</f>
        <v/>
      </c>
      <c r="C4165" s="43" t="str">
        <f t="shared" si="1963"/>
        <v/>
      </c>
      <c r="D4165" s="43" t="str">
        <f t="shared" ca="1" si="1953"/>
        <v/>
      </c>
      <c r="E4165" s="43" t="str">
        <f t="shared" si="1964"/>
        <v/>
      </c>
      <c r="F4165" s="43" t="str">
        <f t="shared" si="1965"/>
        <v/>
      </c>
      <c r="G4165" s="43" t="str">
        <f>IF(A4165&lt;&gt;"",IF(A4165&lt;Data!$G$11*0.25,$C$13/$G$32,IF(A4165&gt;Data!$G$11*0.25,$C$13,$C$13*10)),"")</f>
        <v/>
      </c>
      <c r="H4165" s="43" t="str">
        <f>IF(A4165&lt;&gt;"",IF(Data!$G$9="constant",$C$13,IF(Data!$G$9="squeeze",G4165,F4165)),"")</f>
        <v/>
      </c>
      <c r="I4165" s="38" t="str">
        <f ca="1">IF(ISNUMBER(A4165),NORMINV(RAND(),0,IF(AND(Data!$G$9="squeeze",A4165&lt;Data!$G$11*0.25),$H$32,1)*$C$30*$C$13)*($C$14*$C$12),"")</f>
        <v/>
      </c>
      <c r="J4165" s="42" t="str">
        <f ca="1">IFERROR(IF(Data!$C$6="Real",B4165,I4165+J4164+($C$14*$C$12)*(NORMINV(RAND(),$C$15,CHOOSE($G$13,$C$13,F4165,G4165)))),"")</f>
        <v/>
      </c>
      <c r="K4165" s="88" t="str">
        <f>IF(ISNUMBER(A4165), IF($G$16="fixed",$G$17,MIN(H4165*Data!$C$7*$C$16*0.5,$C$17*Data!$C$7))*$C$12,"")</f>
        <v/>
      </c>
      <c r="L4165" s="42" t="str">
        <f t="shared" ca="1" si="1950"/>
        <v/>
      </c>
      <c r="M4165" s="44" t="str">
        <f t="shared" ca="1" si="1951"/>
        <v/>
      </c>
      <c r="N4165" s="44" t="str">
        <f t="shared" ca="1" si="1952"/>
        <v/>
      </c>
      <c r="O4165" s="108" t="str">
        <f t="shared" si="1966"/>
        <v/>
      </c>
      <c r="P4165" s="102" t="str">
        <f t="shared" si="1967"/>
        <v/>
      </c>
      <c r="Q4165" s="102" t="str">
        <f t="shared" si="1968"/>
        <v/>
      </c>
      <c r="R4165" s="120" t="str">
        <f t="shared" si="1969"/>
        <v/>
      </c>
      <c r="S4165" s="54" t="str">
        <f t="shared" si="1970"/>
        <v/>
      </c>
      <c r="T4165" s="5" t="str">
        <f t="shared" si="1971"/>
        <v/>
      </c>
      <c r="U4165" s="152" t="str">
        <f t="shared" si="1954"/>
        <v/>
      </c>
      <c r="V4165" s="152" t="str">
        <f t="shared" si="1955"/>
        <v/>
      </c>
      <c r="W4165" s="153" t="str">
        <f t="shared" si="1956"/>
        <v/>
      </c>
      <c r="X4165" s="153" t="str">
        <f t="shared" si="1957"/>
        <v/>
      </c>
      <c r="Y4165" s="153" t="str">
        <f t="shared" si="1958"/>
        <v/>
      </c>
      <c r="Z4165" s="153" t="str">
        <f t="shared" si="1959"/>
        <v/>
      </c>
      <c r="AA4165" s="152" t="str">
        <f t="shared" si="1960"/>
        <v/>
      </c>
      <c r="AB4165" s="152" t="str">
        <f t="shared" si="1961"/>
        <v/>
      </c>
      <c r="AC4165" s="154" t="str">
        <f t="shared" si="1972"/>
        <v/>
      </c>
      <c r="AD4165" s="154" t="str">
        <f t="shared" si="1973"/>
        <v/>
      </c>
      <c r="AE4165" s="3" t="str">
        <f t="shared" si="1974"/>
        <v/>
      </c>
      <c r="AF4165" s="3" t="str">
        <f t="shared" si="1975"/>
        <v/>
      </c>
      <c r="AG4165" s="3" t="str">
        <f t="shared" si="1976"/>
        <v/>
      </c>
      <c r="AH4165" s="4" t="str">
        <f t="shared" si="1977"/>
        <v/>
      </c>
      <c r="AI4165" s="75" t="str">
        <f t="shared" si="1978"/>
        <v/>
      </c>
      <c r="AJ4165" s="75" t="str">
        <f t="shared" si="1979"/>
        <v/>
      </c>
    </row>
    <row r="4166" spans="1:36" ht="14.25">
      <c r="A4166" s="41" t="str">
        <f t="shared" si="1962"/>
        <v/>
      </c>
      <c r="B4166" s="150" t="str">
        <f>IF(ISNUMBER(A4166),INDEX('MetaTrader Import'!$H$13:$J$5893,TRUNC(((A4166-$A$39+1)-1)/3)+1,MOD((A4166-$A$39+1)-1,3)+1),"")</f>
        <v/>
      </c>
      <c r="C4166" s="43" t="str">
        <f t="shared" si="1963"/>
        <v/>
      </c>
      <c r="D4166" s="43" t="str">
        <f t="shared" ca="1" si="1953"/>
        <v/>
      </c>
      <c r="E4166" s="43" t="str">
        <f t="shared" si="1964"/>
        <v/>
      </c>
      <c r="F4166" s="43" t="str">
        <f t="shared" si="1965"/>
        <v/>
      </c>
      <c r="G4166" s="43" t="str">
        <f>IF(A4166&lt;&gt;"",IF(A4166&lt;Data!$G$11*0.25,$C$13/$G$32,IF(A4166&gt;Data!$G$11*0.25,$C$13,$C$13*10)),"")</f>
        <v/>
      </c>
      <c r="H4166" s="43" t="str">
        <f>IF(A4166&lt;&gt;"",IF(Data!$G$9="constant",$C$13,IF(Data!$G$9="squeeze",G4166,F4166)),"")</f>
        <v/>
      </c>
      <c r="I4166" s="38" t="str">
        <f ca="1">IF(ISNUMBER(A4166),NORMINV(RAND(),0,IF(AND(Data!$G$9="squeeze",A4166&lt;Data!$G$11*0.25),$H$32,1)*$C$30*$C$13)*($C$14*$C$12),"")</f>
        <v/>
      </c>
      <c r="J4166" s="42" t="str">
        <f ca="1">IFERROR(IF(Data!$C$6="Real",B4166,I4166+J4165+($C$14*$C$12)*(NORMINV(RAND(),$C$15,CHOOSE($G$13,$C$13,F4166,G4166)))),"")</f>
        <v/>
      </c>
      <c r="K4166" s="88" t="str">
        <f>IF(ISNUMBER(A4166), IF($G$16="fixed",$G$17,MIN(H4166*Data!$C$7*$C$16*0.5,$C$17*Data!$C$7))*$C$12,"")</f>
        <v/>
      </c>
      <c r="L4166" s="42" t="str">
        <f t="shared" ref="L4166:L4229" ca="1" si="1980">IFERROR(J4166,"")</f>
        <v/>
      </c>
      <c r="M4166" s="44" t="str">
        <f t="shared" ref="M4166:M4229" ca="1" si="1981">IFERROR(L4166+K4166*0.5,"")</f>
        <v/>
      </c>
      <c r="N4166" s="44" t="str">
        <f t="shared" ref="N4166:N4229" ca="1" si="1982">IFERROR(L4166-K4166*0.5,"")</f>
        <v/>
      </c>
      <c r="O4166" s="108" t="str">
        <f t="shared" si="1966"/>
        <v/>
      </c>
      <c r="P4166" s="102" t="str">
        <f t="shared" si="1967"/>
        <v/>
      </c>
      <c r="Q4166" s="102" t="str">
        <f t="shared" si="1968"/>
        <v/>
      </c>
      <c r="R4166" s="120" t="str">
        <f t="shared" si="1969"/>
        <v/>
      </c>
      <c r="S4166" s="54" t="str">
        <f t="shared" si="1970"/>
        <v/>
      </c>
      <c r="T4166" s="5" t="str">
        <f t="shared" si="1971"/>
        <v/>
      </c>
      <c r="U4166" s="152" t="str">
        <f t="shared" si="1954"/>
        <v/>
      </c>
      <c r="V4166" s="152" t="str">
        <f t="shared" si="1955"/>
        <v/>
      </c>
      <c r="W4166" s="153" t="str">
        <f t="shared" si="1956"/>
        <v/>
      </c>
      <c r="X4166" s="153" t="str">
        <f t="shared" si="1957"/>
        <v/>
      </c>
      <c r="Y4166" s="153" t="str">
        <f t="shared" si="1958"/>
        <v/>
      </c>
      <c r="Z4166" s="153" t="str">
        <f t="shared" si="1959"/>
        <v/>
      </c>
      <c r="AA4166" s="152" t="str">
        <f t="shared" si="1960"/>
        <v/>
      </c>
      <c r="AB4166" s="152" t="str">
        <f t="shared" si="1961"/>
        <v/>
      </c>
      <c r="AC4166" s="154" t="str">
        <f t="shared" si="1972"/>
        <v/>
      </c>
      <c r="AD4166" s="154" t="str">
        <f t="shared" si="1973"/>
        <v/>
      </c>
      <c r="AE4166" s="3" t="str">
        <f t="shared" si="1974"/>
        <v/>
      </c>
      <c r="AF4166" s="3" t="str">
        <f t="shared" si="1975"/>
        <v/>
      </c>
      <c r="AG4166" s="3" t="str">
        <f t="shared" si="1976"/>
        <v/>
      </c>
      <c r="AH4166" s="4" t="str">
        <f t="shared" si="1977"/>
        <v/>
      </c>
      <c r="AI4166" s="75" t="str">
        <f t="shared" si="1978"/>
        <v/>
      </c>
      <c r="AJ4166" s="75" t="str">
        <f t="shared" si="1979"/>
        <v/>
      </c>
    </row>
    <row r="4167" spans="1:36" ht="14.25">
      <c r="A4167" s="41" t="str">
        <f t="shared" si="1962"/>
        <v/>
      </c>
      <c r="B4167" s="150" t="str">
        <f>IF(ISNUMBER(A4167),INDEX('MetaTrader Import'!$H$13:$J$5893,TRUNC(((A4167-$A$39+1)-1)/3)+1,MOD((A4167-$A$39+1)-1,3)+1),"")</f>
        <v/>
      </c>
      <c r="C4167" s="43" t="str">
        <f t="shared" si="1963"/>
        <v/>
      </c>
      <c r="D4167" s="43" t="str">
        <f t="shared" ca="1" si="1953"/>
        <v/>
      </c>
      <c r="E4167" s="43" t="str">
        <f t="shared" si="1964"/>
        <v/>
      </c>
      <c r="F4167" s="43" t="str">
        <f t="shared" si="1965"/>
        <v/>
      </c>
      <c r="G4167" s="43" t="str">
        <f>IF(A4167&lt;&gt;"",IF(A4167&lt;Data!$G$11*0.25,$C$13/$G$32,IF(A4167&gt;Data!$G$11*0.25,$C$13,$C$13*10)),"")</f>
        <v/>
      </c>
      <c r="H4167" s="43" t="str">
        <f>IF(A4167&lt;&gt;"",IF(Data!$G$9="constant",$C$13,IF(Data!$G$9="squeeze",G4167,F4167)),"")</f>
        <v/>
      </c>
      <c r="I4167" s="38" t="str">
        <f ca="1">IF(ISNUMBER(A4167),NORMINV(RAND(),0,IF(AND(Data!$G$9="squeeze",A4167&lt;Data!$G$11*0.25),$H$32,1)*$C$30*$C$13)*($C$14*$C$12),"")</f>
        <v/>
      </c>
      <c r="J4167" s="42" t="str">
        <f ca="1">IFERROR(IF(Data!$C$6="Real",B4167,I4167+J4166+($C$14*$C$12)*(NORMINV(RAND(),$C$15,CHOOSE($G$13,$C$13,F4167,G4167)))),"")</f>
        <v/>
      </c>
      <c r="K4167" s="88" t="str">
        <f>IF(ISNUMBER(A4167), IF($G$16="fixed",$G$17,MIN(H4167*Data!$C$7*$C$16*0.5,$C$17*Data!$C$7))*$C$12,"")</f>
        <v/>
      </c>
      <c r="L4167" s="42" t="str">
        <f t="shared" ca="1" si="1980"/>
        <v/>
      </c>
      <c r="M4167" s="44" t="str">
        <f t="shared" ca="1" si="1981"/>
        <v/>
      </c>
      <c r="N4167" s="44" t="str">
        <f t="shared" ca="1" si="1982"/>
        <v/>
      </c>
      <c r="O4167" s="108" t="str">
        <f t="shared" si="1966"/>
        <v/>
      </c>
      <c r="P4167" s="102" t="str">
        <f t="shared" si="1967"/>
        <v/>
      </c>
      <c r="Q4167" s="102" t="str">
        <f t="shared" si="1968"/>
        <v/>
      </c>
      <c r="R4167" s="120" t="str">
        <f t="shared" si="1969"/>
        <v/>
      </c>
      <c r="S4167" s="54" t="str">
        <f t="shared" si="1970"/>
        <v/>
      </c>
      <c r="T4167" s="5" t="str">
        <f t="shared" si="1971"/>
        <v/>
      </c>
      <c r="U4167" s="152" t="str">
        <f t="shared" si="1954"/>
        <v/>
      </c>
      <c r="V4167" s="152" t="str">
        <f t="shared" si="1955"/>
        <v/>
      </c>
      <c r="W4167" s="153" t="str">
        <f t="shared" si="1956"/>
        <v/>
      </c>
      <c r="X4167" s="153" t="str">
        <f t="shared" si="1957"/>
        <v/>
      </c>
      <c r="Y4167" s="153" t="str">
        <f t="shared" si="1958"/>
        <v/>
      </c>
      <c r="Z4167" s="153" t="str">
        <f t="shared" si="1959"/>
        <v/>
      </c>
      <c r="AA4167" s="152" t="str">
        <f t="shared" si="1960"/>
        <v/>
      </c>
      <c r="AB4167" s="152" t="str">
        <f t="shared" si="1961"/>
        <v/>
      </c>
      <c r="AC4167" s="154" t="str">
        <f t="shared" si="1972"/>
        <v/>
      </c>
      <c r="AD4167" s="154" t="str">
        <f t="shared" si="1973"/>
        <v/>
      </c>
      <c r="AE4167" s="3" t="str">
        <f t="shared" si="1974"/>
        <v/>
      </c>
      <c r="AF4167" s="3" t="str">
        <f t="shared" si="1975"/>
        <v/>
      </c>
      <c r="AG4167" s="3" t="str">
        <f t="shared" si="1976"/>
        <v/>
      </c>
      <c r="AH4167" s="4" t="str">
        <f t="shared" si="1977"/>
        <v/>
      </c>
      <c r="AI4167" s="75" t="str">
        <f t="shared" si="1978"/>
        <v/>
      </c>
      <c r="AJ4167" s="75" t="str">
        <f t="shared" si="1979"/>
        <v/>
      </c>
    </row>
    <row r="4168" spans="1:36" ht="14.25">
      <c r="A4168" s="41" t="str">
        <f t="shared" si="1962"/>
        <v/>
      </c>
      <c r="B4168" s="150" t="str">
        <f>IF(ISNUMBER(A4168),INDEX('MetaTrader Import'!$H$13:$J$5893,TRUNC(((A4168-$A$39+1)-1)/3)+1,MOD((A4168-$A$39+1)-1,3)+1),"")</f>
        <v/>
      </c>
      <c r="C4168" s="43" t="str">
        <f t="shared" si="1963"/>
        <v/>
      </c>
      <c r="D4168" s="43" t="str">
        <f t="shared" ca="1" si="1953"/>
        <v/>
      </c>
      <c r="E4168" s="43" t="str">
        <f t="shared" si="1964"/>
        <v/>
      </c>
      <c r="F4168" s="43" t="str">
        <f t="shared" si="1965"/>
        <v/>
      </c>
      <c r="G4168" s="43" t="str">
        <f>IF(A4168&lt;&gt;"",IF(A4168&lt;Data!$G$11*0.25,$C$13/$G$32,IF(A4168&gt;Data!$G$11*0.25,$C$13,$C$13*10)),"")</f>
        <v/>
      </c>
      <c r="H4168" s="43" t="str">
        <f>IF(A4168&lt;&gt;"",IF(Data!$G$9="constant",$C$13,IF(Data!$G$9="squeeze",G4168,F4168)),"")</f>
        <v/>
      </c>
      <c r="I4168" s="38" t="str">
        <f ca="1">IF(ISNUMBER(A4168),NORMINV(RAND(),0,IF(AND(Data!$G$9="squeeze",A4168&lt;Data!$G$11*0.25),$H$32,1)*$C$30*$C$13)*($C$14*$C$12),"")</f>
        <v/>
      </c>
      <c r="J4168" s="42" t="str">
        <f ca="1">IFERROR(IF(Data!$C$6="Real",B4168,I4168+J4167+($C$14*$C$12)*(NORMINV(RAND(),$C$15,CHOOSE($G$13,$C$13,F4168,G4168)))),"")</f>
        <v/>
      </c>
      <c r="K4168" s="88" t="str">
        <f>IF(ISNUMBER(A4168), IF($G$16="fixed",$G$17,MIN(H4168*Data!$C$7*$C$16*0.5,$C$17*Data!$C$7))*$C$12,"")</f>
        <v/>
      </c>
      <c r="L4168" s="42" t="str">
        <f t="shared" ca="1" si="1980"/>
        <v/>
      </c>
      <c r="M4168" s="44" t="str">
        <f t="shared" ca="1" si="1981"/>
        <v/>
      </c>
      <c r="N4168" s="44" t="str">
        <f t="shared" ca="1" si="1982"/>
        <v/>
      </c>
      <c r="O4168" s="108" t="str">
        <f t="shared" si="1966"/>
        <v/>
      </c>
      <c r="P4168" s="102" t="str">
        <f t="shared" si="1967"/>
        <v/>
      </c>
      <c r="Q4168" s="102" t="str">
        <f t="shared" si="1968"/>
        <v/>
      </c>
      <c r="R4168" s="120" t="str">
        <f t="shared" si="1969"/>
        <v/>
      </c>
      <c r="S4168" s="54" t="str">
        <f t="shared" si="1970"/>
        <v/>
      </c>
      <c r="T4168" s="5" t="str">
        <f t="shared" si="1971"/>
        <v/>
      </c>
      <c r="U4168" s="152" t="str">
        <f t="shared" si="1954"/>
        <v/>
      </c>
      <c r="V4168" s="152" t="str">
        <f t="shared" si="1955"/>
        <v/>
      </c>
      <c r="W4168" s="153" t="str">
        <f t="shared" si="1956"/>
        <v/>
      </c>
      <c r="X4168" s="153" t="str">
        <f t="shared" si="1957"/>
        <v/>
      </c>
      <c r="Y4168" s="153" t="str">
        <f t="shared" si="1958"/>
        <v/>
      </c>
      <c r="Z4168" s="153" t="str">
        <f t="shared" si="1959"/>
        <v/>
      </c>
      <c r="AA4168" s="152" t="str">
        <f t="shared" si="1960"/>
        <v/>
      </c>
      <c r="AB4168" s="152" t="str">
        <f t="shared" si="1961"/>
        <v/>
      </c>
      <c r="AC4168" s="154" t="str">
        <f t="shared" si="1972"/>
        <v/>
      </c>
      <c r="AD4168" s="154" t="str">
        <f t="shared" si="1973"/>
        <v/>
      </c>
      <c r="AE4168" s="3" t="str">
        <f t="shared" si="1974"/>
        <v/>
      </c>
      <c r="AF4168" s="3" t="str">
        <f t="shared" si="1975"/>
        <v/>
      </c>
      <c r="AG4168" s="3" t="str">
        <f t="shared" si="1976"/>
        <v/>
      </c>
      <c r="AH4168" s="4" t="str">
        <f t="shared" si="1977"/>
        <v/>
      </c>
      <c r="AI4168" s="75" t="str">
        <f t="shared" si="1978"/>
        <v/>
      </c>
      <c r="AJ4168" s="75" t="str">
        <f t="shared" si="1979"/>
        <v/>
      </c>
    </row>
    <row r="4169" spans="1:36" ht="14.25">
      <c r="A4169" s="41" t="str">
        <f t="shared" si="1962"/>
        <v/>
      </c>
      <c r="B4169" s="150" t="str">
        <f>IF(ISNUMBER(A4169),INDEX('MetaTrader Import'!$H$13:$J$5893,TRUNC(((A4169-$A$39+1)-1)/3)+1,MOD((A4169-$A$39+1)-1,3)+1),"")</f>
        <v/>
      </c>
      <c r="C4169" s="43" t="str">
        <f t="shared" si="1963"/>
        <v/>
      </c>
      <c r="D4169" s="43" t="str">
        <f t="shared" ca="1" si="1953"/>
        <v/>
      </c>
      <c r="E4169" s="43" t="str">
        <f t="shared" si="1964"/>
        <v/>
      </c>
      <c r="F4169" s="43" t="str">
        <f t="shared" si="1965"/>
        <v/>
      </c>
      <c r="G4169" s="43" t="str">
        <f>IF(A4169&lt;&gt;"",IF(A4169&lt;Data!$G$11*0.25,$C$13/$G$32,IF(A4169&gt;Data!$G$11*0.25,$C$13,$C$13*10)),"")</f>
        <v/>
      </c>
      <c r="H4169" s="43" t="str">
        <f>IF(A4169&lt;&gt;"",IF(Data!$G$9="constant",$C$13,IF(Data!$G$9="squeeze",G4169,F4169)),"")</f>
        <v/>
      </c>
      <c r="I4169" s="38" t="str">
        <f ca="1">IF(ISNUMBER(A4169),NORMINV(RAND(),0,IF(AND(Data!$G$9="squeeze",A4169&lt;Data!$G$11*0.25),$H$32,1)*$C$30*$C$13)*($C$14*$C$12),"")</f>
        <v/>
      </c>
      <c r="J4169" s="42" t="str">
        <f ca="1">IFERROR(IF(Data!$C$6="Real",B4169,I4169+J4168+($C$14*$C$12)*(NORMINV(RAND(),$C$15,CHOOSE($G$13,$C$13,F4169,G4169)))),"")</f>
        <v/>
      </c>
      <c r="K4169" s="88" t="str">
        <f>IF(ISNUMBER(A4169), IF($G$16="fixed",$G$17,MIN(H4169*Data!$C$7*$C$16*0.5,$C$17*Data!$C$7))*$C$12,"")</f>
        <v/>
      </c>
      <c r="L4169" s="42" t="str">
        <f t="shared" ca="1" si="1980"/>
        <v/>
      </c>
      <c r="M4169" s="44" t="str">
        <f t="shared" ca="1" si="1981"/>
        <v/>
      </c>
      <c r="N4169" s="44" t="str">
        <f t="shared" ca="1" si="1982"/>
        <v/>
      </c>
      <c r="O4169" s="108" t="str">
        <f t="shared" si="1966"/>
        <v/>
      </c>
      <c r="P4169" s="102" t="str">
        <f t="shared" si="1967"/>
        <v/>
      </c>
      <c r="Q4169" s="102" t="str">
        <f t="shared" si="1968"/>
        <v/>
      </c>
      <c r="R4169" s="120" t="str">
        <f t="shared" si="1969"/>
        <v/>
      </c>
      <c r="S4169" s="54" t="str">
        <f t="shared" si="1970"/>
        <v/>
      </c>
      <c r="T4169" s="5" t="str">
        <f t="shared" si="1971"/>
        <v/>
      </c>
      <c r="U4169" s="152" t="str">
        <f t="shared" si="1954"/>
        <v/>
      </c>
      <c r="V4169" s="152" t="str">
        <f t="shared" si="1955"/>
        <v/>
      </c>
      <c r="W4169" s="153" t="str">
        <f t="shared" si="1956"/>
        <v/>
      </c>
      <c r="X4169" s="153" t="str">
        <f t="shared" si="1957"/>
        <v/>
      </c>
      <c r="Y4169" s="153" t="str">
        <f t="shared" si="1958"/>
        <v/>
      </c>
      <c r="Z4169" s="153" t="str">
        <f t="shared" si="1959"/>
        <v/>
      </c>
      <c r="AA4169" s="152" t="str">
        <f t="shared" si="1960"/>
        <v/>
      </c>
      <c r="AB4169" s="152" t="str">
        <f t="shared" si="1961"/>
        <v/>
      </c>
      <c r="AC4169" s="154" t="str">
        <f t="shared" si="1972"/>
        <v/>
      </c>
      <c r="AD4169" s="154" t="str">
        <f t="shared" si="1973"/>
        <v/>
      </c>
      <c r="AE4169" s="3" t="str">
        <f t="shared" si="1974"/>
        <v/>
      </c>
      <c r="AF4169" s="3" t="str">
        <f t="shared" si="1975"/>
        <v/>
      </c>
      <c r="AG4169" s="3" t="str">
        <f t="shared" si="1976"/>
        <v/>
      </c>
      <c r="AH4169" s="4" t="str">
        <f t="shared" si="1977"/>
        <v/>
      </c>
      <c r="AI4169" s="75" t="str">
        <f t="shared" si="1978"/>
        <v/>
      </c>
      <c r="AJ4169" s="75" t="str">
        <f t="shared" si="1979"/>
        <v/>
      </c>
    </row>
    <row r="4170" spans="1:36" ht="14.25">
      <c r="A4170" s="41" t="str">
        <f t="shared" si="1962"/>
        <v/>
      </c>
      <c r="B4170" s="150" t="str">
        <f>IF(ISNUMBER(A4170),INDEX('MetaTrader Import'!$H$13:$J$5893,TRUNC(((A4170-$A$39+1)-1)/3)+1,MOD((A4170-$A$39+1)-1,3)+1),"")</f>
        <v/>
      </c>
      <c r="C4170" s="43" t="str">
        <f t="shared" si="1963"/>
        <v/>
      </c>
      <c r="D4170" s="43" t="str">
        <f t="shared" ca="1" si="1953"/>
        <v/>
      </c>
      <c r="E4170" s="43" t="str">
        <f t="shared" si="1964"/>
        <v/>
      </c>
      <c r="F4170" s="43" t="str">
        <f t="shared" si="1965"/>
        <v/>
      </c>
      <c r="G4170" s="43" t="str">
        <f>IF(A4170&lt;&gt;"",IF(A4170&lt;Data!$G$11*0.25,$C$13/$G$32,IF(A4170&gt;Data!$G$11*0.25,$C$13,$C$13*10)),"")</f>
        <v/>
      </c>
      <c r="H4170" s="43" t="str">
        <f>IF(A4170&lt;&gt;"",IF(Data!$G$9="constant",$C$13,IF(Data!$G$9="squeeze",G4170,F4170)),"")</f>
        <v/>
      </c>
      <c r="I4170" s="38" t="str">
        <f ca="1">IF(ISNUMBER(A4170),NORMINV(RAND(),0,IF(AND(Data!$G$9="squeeze",A4170&lt;Data!$G$11*0.25),$H$32,1)*$C$30*$C$13)*($C$14*$C$12),"")</f>
        <v/>
      </c>
      <c r="J4170" s="42" t="str">
        <f ca="1">IFERROR(IF(Data!$C$6="Real",B4170,I4170+J4169+($C$14*$C$12)*(NORMINV(RAND(),$C$15,CHOOSE($G$13,$C$13,F4170,G4170)))),"")</f>
        <v/>
      </c>
      <c r="K4170" s="88" t="str">
        <f>IF(ISNUMBER(A4170), IF($G$16="fixed",$G$17,MIN(H4170*Data!$C$7*$C$16*0.5,$C$17*Data!$C$7))*$C$12,"")</f>
        <v/>
      </c>
      <c r="L4170" s="42" t="str">
        <f t="shared" ca="1" si="1980"/>
        <v/>
      </c>
      <c r="M4170" s="44" t="str">
        <f t="shared" ca="1" si="1981"/>
        <v/>
      </c>
      <c r="N4170" s="44" t="str">
        <f t="shared" ca="1" si="1982"/>
        <v/>
      </c>
      <c r="O4170" s="108" t="str">
        <f t="shared" si="1966"/>
        <v/>
      </c>
      <c r="P4170" s="102" t="str">
        <f t="shared" si="1967"/>
        <v/>
      </c>
      <c r="Q4170" s="102" t="str">
        <f t="shared" si="1968"/>
        <v/>
      </c>
      <c r="R4170" s="120" t="str">
        <f t="shared" si="1969"/>
        <v/>
      </c>
      <c r="S4170" s="54" t="str">
        <f t="shared" si="1970"/>
        <v/>
      </c>
      <c r="T4170" s="5" t="str">
        <f t="shared" si="1971"/>
        <v/>
      </c>
      <c r="U4170" s="152" t="str">
        <f t="shared" si="1954"/>
        <v/>
      </c>
      <c r="V4170" s="152" t="str">
        <f t="shared" si="1955"/>
        <v/>
      </c>
      <c r="W4170" s="153" t="str">
        <f t="shared" si="1956"/>
        <v/>
      </c>
      <c r="X4170" s="153" t="str">
        <f t="shared" si="1957"/>
        <v/>
      </c>
      <c r="Y4170" s="153" t="str">
        <f t="shared" si="1958"/>
        <v/>
      </c>
      <c r="Z4170" s="153" t="str">
        <f t="shared" si="1959"/>
        <v/>
      </c>
      <c r="AA4170" s="152" t="str">
        <f t="shared" si="1960"/>
        <v/>
      </c>
      <c r="AB4170" s="152" t="str">
        <f t="shared" si="1961"/>
        <v/>
      </c>
      <c r="AC4170" s="154" t="str">
        <f t="shared" si="1972"/>
        <v/>
      </c>
      <c r="AD4170" s="154" t="str">
        <f t="shared" si="1973"/>
        <v/>
      </c>
      <c r="AE4170" s="3" t="str">
        <f t="shared" si="1974"/>
        <v/>
      </c>
      <c r="AF4170" s="3" t="str">
        <f t="shared" si="1975"/>
        <v/>
      </c>
      <c r="AG4170" s="3" t="str">
        <f t="shared" si="1976"/>
        <v/>
      </c>
      <c r="AH4170" s="4" t="str">
        <f t="shared" si="1977"/>
        <v/>
      </c>
      <c r="AI4170" s="75" t="str">
        <f t="shared" si="1978"/>
        <v/>
      </c>
      <c r="AJ4170" s="75" t="str">
        <f t="shared" si="1979"/>
        <v/>
      </c>
    </row>
    <row r="4171" spans="1:36" ht="14.25">
      <c r="A4171" s="41" t="str">
        <f t="shared" si="1962"/>
        <v/>
      </c>
      <c r="B4171" s="150" t="str">
        <f>IF(ISNUMBER(A4171),INDEX('MetaTrader Import'!$H$13:$J$5893,TRUNC(((A4171-$A$39+1)-1)/3)+1,MOD((A4171-$A$39+1)-1,3)+1),"")</f>
        <v/>
      </c>
      <c r="C4171" s="43" t="str">
        <f t="shared" si="1963"/>
        <v/>
      </c>
      <c r="D4171" s="43" t="str">
        <f t="shared" ca="1" si="1953"/>
        <v/>
      </c>
      <c r="E4171" s="43" t="str">
        <f t="shared" si="1964"/>
        <v/>
      </c>
      <c r="F4171" s="43" t="str">
        <f t="shared" si="1965"/>
        <v/>
      </c>
      <c r="G4171" s="43" t="str">
        <f>IF(A4171&lt;&gt;"",IF(A4171&lt;Data!$G$11*0.25,$C$13/$G$32,IF(A4171&gt;Data!$G$11*0.25,$C$13,$C$13*10)),"")</f>
        <v/>
      </c>
      <c r="H4171" s="43" t="str">
        <f>IF(A4171&lt;&gt;"",IF(Data!$G$9="constant",$C$13,IF(Data!$G$9="squeeze",G4171,F4171)),"")</f>
        <v/>
      </c>
      <c r="I4171" s="38" t="str">
        <f ca="1">IF(ISNUMBER(A4171),NORMINV(RAND(),0,IF(AND(Data!$G$9="squeeze",A4171&lt;Data!$G$11*0.25),$H$32,1)*$C$30*$C$13)*($C$14*$C$12),"")</f>
        <v/>
      </c>
      <c r="J4171" s="42" t="str">
        <f ca="1">IFERROR(IF(Data!$C$6="Real",B4171,I4171+J4170+($C$14*$C$12)*(NORMINV(RAND(),$C$15,CHOOSE($G$13,$C$13,F4171,G4171)))),"")</f>
        <v/>
      </c>
      <c r="K4171" s="88" t="str">
        <f>IF(ISNUMBER(A4171), IF($G$16="fixed",$G$17,MIN(H4171*Data!$C$7*$C$16*0.5,$C$17*Data!$C$7))*$C$12,"")</f>
        <v/>
      </c>
      <c r="L4171" s="42" t="str">
        <f t="shared" ca="1" si="1980"/>
        <v/>
      </c>
      <c r="M4171" s="44" t="str">
        <f t="shared" ca="1" si="1981"/>
        <v/>
      </c>
      <c r="N4171" s="44" t="str">
        <f t="shared" ca="1" si="1982"/>
        <v/>
      </c>
      <c r="O4171" s="108" t="str">
        <f t="shared" si="1966"/>
        <v/>
      </c>
      <c r="P4171" s="102" t="str">
        <f t="shared" si="1967"/>
        <v/>
      </c>
      <c r="Q4171" s="102" t="str">
        <f t="shared" si="1968"/>
        <v/>
      </c>
      <c r="R4171" s="120" t="str">
        <f t="shared" si="1969"/>
        <v/>
      </c>
      <c r="S4171" s="54" t="str">
        <f t="shared" si="1970"/>
        <v/>
      </c>
      <c r="T4171" s="5" t="str">
        <f t="shared" si="1971"/>
        <v/>
      </c>
      <c r="U4171" s="152" t="str">
        <f t="shared" si="1954"/>
        <v/>
      </c>
      <c r="V4171" s="152" t="str">
        <f t="shared" si="1955"/>
        <v/>
      </c>
      <c r="W4171" s="153" t="str">
        <f t="shared" si="1956"/>
        <v/>
      </c>
      <c r="X4171" s="153" t="str">
        <f t="shared" si="1957"/>
        <v/>
      </c>
      <c r="Y4171" s="153" t="str">
        <f t="shared" si="1958"/>
        <v/>
      </c>
      <c r="Z4171" s="153" t="str">
        <f t="shared" si="1959"/>
        <v/>
      </c>
      <c r="AA4171" s="152" t="str">
        <f t="shared" si="1960"/>
        <v/>
      </c>
      <c r="AB4171" s="152" t="str">
        <f t="shared" si="1961"/>
        <v/>
      </c>
      <c r="AC4171" s="154" t="str">
        <f t="shared" si="1972"/>
        <v/>
      </c>
      <c r="AD4171" s="154" t="str">
        <f t="shared" si="1973"/>
        <v/>
      </c>
      <c r="AE4171" s="3" t="str">
        <f t="shared" si="1974"/>
        <v/>
      </c>
      <c r="AF4171" s="3" t="str">
        <f t="shared" si="1975"/>
        <v/>
      </c>
      <c r="AG4171" s="3" t="str">
        <f t="shared" si="1976"/>
        <v/>
      </c>
      <c r="AH4171" s="4" t="str">
        <f t="shared" si="1977"/>
        <v/>
      </c>
      <c r="AI4171" s="75" t="str">
        <f t="shared" si="1978"/>
        <v/>
      </c>
      <c r="AJ4171" s="75" t="str">
        <f t="shared" si="1979"/>
        <v/>
      </c>
    </row>
    <row r="4172" spans="1:36" ht="14.25">
      <c r="A4172" s="41" t="str">
        <f t="shared" si="1962"/>
        <v/>
      </c>
      <c r="B4172" s="150" t="str">
        <f>IF(ISNUMBER(A4172),INDEX('MetaTrader Import'!$H$13:$J$5893,TRUNC(((A4172-$A$39+1)-1)/3)+1,MOD((A4172-$A$39+1)-1,3)+1),"")</f>
        <v/>
      </c>
      <c r="C4172" s="43" t="str">
        <f t="shared" si="1963"/>
        <v/>
      </c>
      <c r="D4172" s="43" t="str">
        <f t="shared" ca="1" si="1953"/>
        <v/>
      </c>
      <c r="E4172" s="43" t="str">
        <f t="shared" si="1964"/>
        <v/>
      </c>
      <c r="F4172" s="43" t="str">
        <f t="shared" si="1965"/>
        <v/>
      </c>
      <c r="G4172" s="43" t="str">
        <f>IF(A4172&lt;&gt;"",IF(A4172&lt;Data!$G$11*0.25,$C$13/$G$32,IF(A4172&gt;Data!$G$11*0.25,$C$13,$C$13*10)),"")</f>
        <v/>
      </c>
      <c r="H4172" s="43" t="str">
        <f>IF(A4172&lt;&gt;"",IF(Data!$G$9="constant",$C$13,IF(Data!$G$9="squeeze",G4172,F4172)),"")</f>
        <v/>
      </c>
      <c r="I4172" s="38" t="str">
        <f ca="1">IF(ISNUMBER(A4172),NORMINV(RAND(),0,IF(AND(Data!$G$9="squeeze",A4172&lt;Data!$G$11*0.25),$H$32,1)*$C$30*$C$13)*($C$14*$C$12),"")</f>
        <v/>
      </c>
      <c r="J4172" s="42" t="str">
        <f ca="1">IFERROR(IF(Data!$C$6="Real",B4172,I4172+J4171+($C$14*$C$12)*(NORMINV(RAND(),$C$15,CHOOSE($G$13,$C$13,F4172,G4172)))),"")</f>
        <v/>
      </c>
      <c r="K4172" s="88" t="str">
        <f>IF(ISNUMBER(A4172), IF($G$16="fixed",$G$17,MIN(H4172*Data!$C$7*$C$16*0.5,$C$17*Data!$C$7))*$C$12,"")</f>
        <v/>
      </c>
      <c r="L4172" s="42" t="str">
        <f t="shared" ca="1" si="1980"/>
        <v/>
      </c>
      <c r="M4172" s="44" t="str">
        <f t="shared" ca="1" si="1981"/>
        <v/>
      </c>
      <c r="N4172" s="44" t="str">
        <f t="shared" ca="1" si="1982"/>
        <v/>
      </c>
      <c r="O4172" s="108" t="str">
        <f t="shared" si="1966"/>
        <v/>
      </c>
      <c r="P4172" s="102" t="str">
        <f t="shared" si="1967"/>
        <v/>
      </c>
      <c r="Q4172" s="102" t="str">
        <f t="shared" si="1968"/>
        <v/>
      </c>
      <c r="R4172" s="120" t="str">
        <f t="shared" si="1969"/>
        <v/>
      </c>
      <c r="S4172" s="54" t="str">
        <f t="shared" si="1970"/>
        <v/>
      </c>
      <c r="T4172" s="5" t="str">
        <f t="shared" si="1971"/>
        <v/>
      </c>
      <c r="U4172" s="152" t="str">
        <f t="shared" si="1954"/>
        <v/>
      </c>
      <c r="V4172" s="152" t="str">
        <f t="shared" si="1955"/>
        <v/>
      </c>
      <c r="W4172" s="153" t="str">
        <f t="shared" si="1956"/>
        <v/>
      </c>
      <c r="X4172" s="153" t="str">
        <f t="shared" si="1957"/>
        <v/>
      </c>
      <c r="Y4172" s="153" t="str">
        <f t="shared" si="1958"/>
        <v/>
      </c>
      <c r="Z4172" s="153" t="str">
        <f t="shared" si="1959"/>
        <v/>
      </c>
      <c r="AA4172" s="152" t="str">
        <f t="shared" si="1960"/>
        <v/>
      </c>
      <c r="AB4172" s="152" t="str">
        <f t="shared" si="1961"/>
        <v/>
      </c>
      <c r="AC4172" s="154" t="str">
        <f t="shared" si="1972"/>
        <v/>
      </c>
      <c r="AD4172" s="154" t="str">
        <f t="shared" si="1973"/>
        <v/>
      </c>
      <c r="AE4172" s="3" t="str">
        <f t="shared" si="1974"/>
        <v/>
      </c>
      <c r="AF4172" s="3" t="str">
        <f t="shared" si="1975"/>
        <v/>
      </c>
      <c r="AG4172" s="3" t="str">
        <f t="shared" si="1976"/>
        <v/>
      </c>
      <c r="AH4172" s="4" t="str">
        <f t="shared" si="1977"/>
        <v/>
      </c>
      <c r="AI4172" s="75" t="str">
        <f t="shared" si="1978"/>
        <v/>
      </c>
      <c r="AJ4172" s="75" t="str">
        <f t="shared" si="1979"/>
        <v/>
      </c>
    </row>
    <row r="4173" spans="1:36" ht="14.25">
      <c r="A4173" s="41" t="str">
        <f t="shared" si="1962"/>
        <v/>
      </c>
      <c r="B4173" s="150" t="str">
        <f>IF(ISNUMBER(A4173),INDEX('MetaTrader Import'!$H$13:$J$5893,TRUNC(((A4173-$A$39+1)-1)/3)+1,MOD((A4173-$A$39+1)-1,3)+1),"")</f>
        <v/>
      </c>
      <c r="C4173" s="43" t="str">
        <f t="shared" si="1963"/>
        <v/>
      </c>
      <c r="D4173" s="43" t="str">
        <f t="shared" ca="1" si="1953"/>
        <v/>
      </c>
      <c r="E4173" s="43" t="str">
        <f t="shared" si="1964"/>
        <v/>
      </c>
      <c r="F4173" s="43" t="str">
        <f t="shared" si="1965"/>
        <v/>
      </c>
      <c r="G4173" s="43" t="str">
        <f>IF(A4173&lt;&gt;"",IF(A4173&lt;Data!$G$11*0.25,$C$13/$G$32,IF(A4173&gt;Data!$G$11*0.25,$C$13,$C$13*10)),"")</f>
        <v/>
      </c>
      <c r="H4173" s="43" t="str">
        <f>IF(A4173&lt;&gt;"",IF(Data!$G$9="constant",$C$13,IF(Data!$G$9="squeeze",G4173,F4173)),"")</f>
        <v/>
      </c>
      <c r="I4173" s="38" t="str">
        <f ca="1">IF(ISNUMBER(A4173),NORMINV(RAND(),0,IF(AND(Data!$G$9="squeeze",A4173&lt;Data!$G$11*0.25),$H$32,1)*$C$30*$C$13)*($C$14*$C$12),"")</f>
        <v/>
      </c>
      <c r="J4173" s="42" t="str">
        <f ca="1">IFERROR(IF(Data!$C$6="Real",B4173,I4173+J4172+($C$14*$C$12)*(NORMINV(RAND(),$C$15,CHOOSE($G$13,$C$13,F4173,G4173)))),"")</f>
        <v/>
      </c>
      <c r="K4173" s="88" t="str">
        <f>IF(ISNUMBER(A4173), IF($G$16="fixed",$G$17,MIN(H4173*Data!$C$7*$C$16*0.5,$C$17*Data!$C$7))*$C$12,"")</f>
        <v/>
      </c>
      <c r="L4173" s="42" t="str">
        <f t="shared" ca="1" si="1980"/>
        <v/>
      </c>
      <c r="M4173" s="44" t="str">
        <f t="shared" ca="1" si="1981"/>
        <v/>
      </c>
      <c r="N4173" s="44" t="str">
        <f t="shared" ca="1" si="1982"/>
        <v/>
      </c>
      <c r="O4173" s="108" t="str">
        <f t="shared" si="1966"/>
        <v/>
      </c>
      <c r="P4173" s="102" t="str">
        <f t="shared" si="1967"/>
        <v/>
      </c>
      <c r="Q4173" s="102" t="str">
        <f t="shared" si="1968"/>
        <v/>
      </c>
      <c r="R4173" s="120" t="str">
        <f t="shared" si="1969"/>
        <v/>
      </c>
      <c r="S4173" s="54" t="str">
        <f t="shared" si="1970"/>
        <v/>
      </c>
      <c r="T4173" s="5" t="str">
        <f t="shared" si="1971"/>
        <v/>
      </c>
      <c r="U4173" s="152" t="str">
        <f t="shared" si="1954"/>
        <v/>
      </c>
      <c r="V4173" s="152" t="str">
        <f t="shared" si="1955"/>
        <v/>
      </c>
      <c r="W4173" s="153" t="str">
        <f t="shared" si="1956"/>
        <v/>
      </c>
      <c r="X4173" s="153" t="str">
        <f t="shared" si="1957"/>
        <v/>
      </c>
      <c r="Y4173" s="153" t="str">
        <f t="shared" si="1958"/>
        <v/>
      </c>
      <c r="Z4173" s="153" t="str">
        <f t="shared" si="1959"/>
        <v/>
      </c>
      <c r="AA4173" s="152" t="str">
        <f t="shared" si="1960"/>
        <v/>
      </c>
      <c r="AB4173" s="152" t="str">
        <f t="shared" si="1961"/>
        <v/>
      </c>
      <c r="AC4173" s="154" t="str">
        <f t="shared" si="1972"/>
        <v/>
      </c>
      <c r="AD4173" s="154" t="str">
        <f t="shared" si="1973"/>
        <v/>
      </c>
      <c r="AE4173" s="3" t="str">
        <f t="shared" si="1974"/>
        <v/>
      </c>
      <c r="AF4173" s="3" t="str">
        <f t="shared" si="1975"/>
        <v/>
      </c>
      <c r="AG4173" s="3" t="str">
        <f t="shared" si="1976"/>
        <v/>
      </c>
      <c r="AH4173" s="4" t="str">
        <f t="shared" si="1977"/>
        <v/>
      </c>
      <c r="AI4173" s="75" t="str">
        <f t="shared" si="1978"/>
        <v/>
      </c>
      <c r="AJ4173" s="75" t="str">
        <f t="shared" si="1979"/>
        <v/>
      </c>
    </row>
    <row r="4174" spans="1:36" ht="14.25">
      <c r="A4174" s="41" t="str">
        <f t="shared" si="1962"/>
        <v/>
      </c>
      <c r="B4174" s="150" t="str">
        <f>IF(ISNUMBER(A4174),INDEX('MetaTrader Import'!$H$13:$J$5893,TRUNC(((A4174-$A$39+1)-1)/3)+1,MOD((A4174-$A$39+1)-1,3)+1),"")</f>
        <v/>
      </c>
      <c r="C4174" s="43" t="str">
        <f t="shared" si="1963"/>
        <v/>
      </c>
      <c r="D4174" s="43" t="str">
        <f t="shared" ca="1" si="1953"/>
        <v/>
      </c>
      <c r="E4174" s="43" t="str">
        <f t="shared" si="1964"/>
        <v/>
      </c>
      <c r="F4174" s="43" t="str">
        <f t="shared" si="1965"/>
        <v/>
      </c>
      <c r="G4174" s="43" t="str">
        <f>IF(A4174&lt;&gt;"",IF(A4174&lt;Data!$G$11*0.25,$C$13/$G$32,IF(A4174&gt;Data!$G$11*0.25,$C$13,$C$13*10)),"")</f>
        <v/>
      </c>
      <c r="H4174" s="43" t="str">
        <f>IF(A4174&lt;&gt;"",IF(Data!$G$9="constant",$C$13,IF(Data!$G$9="squeeze",G4174,F4174)),"")</f>
        <v/>
      </c>
      <c r="I4174" s="38" t="str">
        <f ca="1">IF(ISNUMBER(A4174),NORMINV(RAND(),0,IF(AND(Data!$G$9="squeeze",A4174&lt;Data!$G$11*0.25),$H$32,1)*$C$30*$C$13)*($C$14*$C$12),"")</f>
        <v/>
      </c>
      <c r="J4174" s="42" t="str">
        <f ca="1">IFERROR(IF(Data!$C$6="Real",B4174,I4174+J4173+($C$14*$C$12)*(NORMINV(RAND(),$C$15,CHOOSE($G$13,$C$13,F4174,G4174)))),"")</f>
        <v/>
      </c>
      <c r="K4174" s="88" t="str">
        <f>IF(ISNUMBER(A4174), IF($G$16="fixed",$G$17,MIN(H4174*Data!$C$7*$C$16*0.5,$C$17*Data!$C$7))*$C$12,"")</f>
        <v/>
      </c>
      <c r="L4174" s="42" t="str">
        <f t="shared" ca="1" si="1980"/>
        <v/>
      </c>
      <c r="M4174" s="44" t="str">
        <f t="shared" ca="1" si="1981"/>
        <v/>
      </c>
      <c r="N4174" s="44" t="str">
        <f t="shared" ca="1" si="1982"/>
        <v/>
      </c>
      <c r="O4174" s="108" t="str">
        <f t="shared" si="1966"/>
        <v/>
      </c>
      <c r="P4174" s="102" t="str">
        <f t="shared" si="1967"/>
        <v/>
      </c>
      <c r="Q4174" s="102" t="str">
        <f t="shared" si="1968"/>
        <v/>
      </c>
      <c r="R4174" s="120" t="str">
        <f t="shared" si="1969"/>
        <v/>
      </c>
      <c r="S4174" s="54" t="str">
        <f t="shared" si="1970"/>
        <v/>
      </c>
      <c r="T4174" s="5" t="str">
        <f t="shared" si="1971"/>
        <v/>
      </c>
      <c r="U4174" s="152" t="str">
        <f t="shared" si="1954"/>
        <v/>
      </c>
      <c r="V4174" s="152" t="str">
        <f t="shared" si="1955"/>
        <v/>
      </c>
      <c r="W4174" s="153" t="str">
        <f t="shared" si="1956"/>
        <v/>
      </c>
      <c r="X4174" s="153" t="str">
        <f t="shared" si="1957"/>
        <v/>
      </c>
      <c r="Y4174" s="153" t="str">
        <f t="shared" si="1958"/>
        <v/>
      </c>
      <c r="Z4174" s="153" t="str">
        <f t="shared" si="1959"/>
        <v/>
      </c>
      <c r="AA4174" s="152" t="str">
        <f t="shared" si="1960"/>
        <v/>
      </c>
      <c r="AB4174" s="152" t="str">
        <f t="shared" si="1961"/>
        <v/>
      </c>
      <c r="AC4174" s="154" t="str">
        <f t="shared" si="1972"/>
        <v/>
      </c>
      <c r="AD4174" s="154" t="str">
        <f t="shared" si="1973"/>
        <v/>
      </c>
      <c r="AE4174" s="3" t="str">
        <f t="shared" si="1974"/>
        <v/>
      </c>
      <c r="AF4174" s="3" t="str">
        <f t="shared" si="1975"/>
        <v/>
      </c>
      <c r="AG4174" s="3" t="str">
        <f t="shared" si="1976"/>
        <v/>
      </c>
      <c r="AH4174" s="4" t="str">
        <f t="shared" si="1977"/>
        <v/>
      </c>
      <c r="AI4174" s="75" t="str">
        <f t="shared" si="1978"/>
        <v/>
      </c>
      <c r="AJ4174" s="75" t="str">
        <f t="shared" si="1979"/>
        <v/>
      </c>
    </row>
    <row r="4175" spans="1:36" ht="14.25">
      <c r="A4175" s="41" t="str">
        <f t="shared" si="1962"/>
        <v/>
      </c>
      <c r="B4175" s="150" t="str">
        <f>IF(ISNUMBER(A4175),INDEX('MetaTrader Import'!$H$13:$J$5893,TRUNC(((A4175-$A$39+1)-1)/3)+1,MOD((A4175-$A$39+1)-1,3)+1),"")</f>
        <v/>
      </c>
      <c r="C4175" s="43" t="str">
        <f t="shared" si="1963"/>
        <v/>
      </c>
      <c r="D4175" s="43" t="str">
        <f t="shared" ca="1" si="1953"/>
        <v/>
      </c>
      <c r="E4175" s="43" t="str">
        <f t="shared" si="1964"/>
        <v/>
      </c>
      <c r="F4175" s="43" t="str">
        <f t="shared" si="1965"/>
        <v/>
      </c>
      <c r="G4175" s="43" t="str">
        <f>IF(A4175&lt;&gt;"",IF(A4175&lt;Data!$G$11*0.25,$C$13/$G$32,IF(A4175&gt;Data!$G$11*0.25,$C$13,$C$13*10)),"")</f>
        <v/>
      </c>
      <c r="H4175" s="43" t="str">
        <f>IF(A4175&lt;&gt;"",IF(Data!$G$9="constant",$C$13,IF(Data!$G$9="squeeze",G4175,F4175)),"")</f>
        <v/>
      </c>
      <c r="I4175" s="38" t="str">
        <f ca="1">IF(ISNUMBER(A4175),NORMINV(RAND(),0,IF(AND(Data!$G$9="squeeze",A4175&lt;Data!$G$11*0.25),$H$32,1)*$C$30*$C$13)*($C$14*$C$12),"")</f>
        <v/>
      </c>
      <c r="J4175" s="42" t="str">
        <f ca="1">IFERROR(IF(Data!$C$6="Real",B4175,I4175+J4174+($C$14*$C$12)*(NORMINV(RAND(),$C$15,CHOOSE($G$13,$C$13,F4175,G4175)))),"")</f>
        <v/>
      </c>
      <c r="K4175" s="88" t="str">
        <f>IF(ISNUMBER(A4175), IF($G$16="fixed",$G$17,MIN(H4175*Data!$C$7*$C$16*0.5,$C$17*Data!$C$7))*$C$12,"")</f>
        <v/>
      </c>
      <c r="L4175" s="42" t="str">
        <f t="shared" ca="1" si="1980"/>
        <v/>
      </c>
      <c r="M4175" s="44" t="str">
        <f t="shared" ca="1" si="1981"/>
        <v/>
      </c>
      <c r="N4175" s="44" t="str">
        <f t="shared" ca="1" si="1982"/>
        <v/>
      </c>
      <c r="O4175" s="108" t="str">
        <f t="shared" si="1966"/>
        <v/>
      </c>
      <c r="P4175" s="102" t="str">
        <f t="shared" si="1967"/>
        <v/>
      </c>
      <c r="Q4175" s="102" t="str">
        <f t="shared" si="1968"/>
        <v/>
      </c>
      <c r="R4175" s="120" t="str">
        <f t="shared" si="1969"/>
        <v/>
      </c>
      <c r="S4175" s="54" t="str">
        <f t="shared" si="1970"/>
        <v/>
      </c>
      <c r="T4175" s="5" t="str">
        <f t="shared" si="1971"/>
        <v/>
      </c>
      <c r="U4175" s="152" t="str">
        <f t="shared" si="1954"/>
        <v/>
      </c>
      <c r="V4175" s="152" t="str">
        <f t="shared" si="1955"/>
        <v/>
      </c>
      <c r="W4175" s="153" t="str">
        <f t="shared" si="1956"/>
        <v/>
      </c>
      <c r="X4175" s="153" t="str">
        <f t="shared" si="1957"/>
        <v/>
      </c>
      <c r="Y4175" s="153" t="str">
        <f t="shared" si="1958"/>
        <v/>
      </c>
      <c r="Z4175" s="153" t="str">
        <f t="shared" si="1959"/>
        <v/>
      </c>
      <c r="AA4175" s="152" t="str">
        <f t="shared" si="1960"/>
        <v/>
      </c>
      <c r="AB4175" s="152" t="str">
        <f t="shared" si="1961"/>
        <v/>
      </c>
      <c r="AC4175" s="154" t="str">
        <f t="shared" si="1972"/>
        <v/>
      </c>
      <c r="AD4175" s="154" t="str">
        <f t="shared" si="1973"/>
        <v/>
      </c>
      <c r="AE4175" s="3" t="str">
        <f t="shared" si="1974"/>
        <v/>
      </c>
      <c r="AF4175" s="3" t="str">
        <f t="shared" si="1975"/>
        <v/>
      </c>
      <c r="AG4175" s="3" t="str">
        <f t="shared" si="1976"/>
        <v/>
      </c>
      <c r="AH4175" s="4" t="str">
        <f t="shared" si="1977"/>
        <v/>
      </c>
      <c r="AI4175" s="75" t="str">
        <f t="shared" si="1978"/>
        <v/>
      </c>
      <c r="AJ4175" s="75" t="str">
        <f t="shared" si="1979"/>
        <v/>
      </c>
    </row>
    <row r="4176" spans="1:36" ht="14.25">
      <c r="A4176" s="41" t="str">
        <f t="shared" si="1962"/>
        <v/>
      </c>
      <c r="B4176" s="150" t="str">
        <f>IF(ISNUMBER(A4176),INDEX('MetaTrader Import'!$H$13:$J$5893,TRUNC(((A4176-$A$39+1)-1)/3)+1,MOD((A4176-$A$39+1)-1,3)+1),"")</f>
        <v/>
      </c>
      <c r="C4176" s="43" t="str">
        <f t="shared" si="1963"/>
        <v/>
      </c>
      <c r="D4176" s="43" t="str">
        <f t="shared" ca="1" si="1953"/>
        <v/>
      </c>
      <c r="E4176" s="43" t="str">
        <f t="shared" si="1964"/>
        <v/>
      </c>
      <c r="F4176" s="43" t="str">
        <f t="shared" si="1965"/>
        <v/>
      </c>
      <c r="G4176" s="43" t="str">
        <f>IF(A4176&lt;&gt;"",IF(A4176&lt;Data!$G$11*0.25,$C$13/$G$32,IF(A4176&gt;Data!$G$11*0.25,$C$13,$C$13*10)),"")</f>
        <v/>
      </c>
      <c r="H4176" s="43" t="str">
        <f>IF(A4176&lt;&gt;"",IF(Data!$G$9="constant",$C$13,IF(Data!$G$9="squeeze",G4176,F4176)),"")</f>
        <v/>
      </c>
      <c r="I4176" s="38" t="str">
        <f ca="1">IF(ISNUMBER(A4176),NORMINV(RAND(),0,IF(AND(Data!$G$9="squeeze",A4176&lt;Data!$G$11*0.25),$H$32,1)*$C$30*$C$13)*($C$14*$C$12),"")</f>
        <v/>
      </c>
      <c r="J4176" s="42" t="str">
        <f ca="1">IFERROR(IF(Data!$C$6="Real",B4176,I4176+J4175+($C$14*$C$12)*(NORMINV(RAND(),$C$15,CHOOSE($G$13,$C$13,F4176,G4176)))),"")</f>
        <v/>
      </c>
      <c r="K4176" s="88" t="str">
        <f>IF(ISNUMBER(A4176), IF($G$16="fixed",$G$17,MIN(H4176*Data!$C$7*$C$16*0.5,$C$17*Data!$C$7))*$C$12,"")</f>
        <v/>
      </c>
      <c r="L4176" s="42" t="str">
        <f t="shared" ca="1" si="1980"/>
        <v/>
      </c>
      <c r="M4176" s="44" t="str">
        <f t="shared" ca="1" si="1981"/>
        <v/>
      </c>
      <c r="N4176" s="44" t="str">
        <f t="shared" ca="1" si="1982"/>
        <v/>
      </c>
      <c r="O4176" s="108" t="str">
        <f t="shared" si="1966"/>
        <v/>
      </c>
      <c r="P4176" s="102" t="str">
        <f t="shared" si="1967"/>
        <v/>
      </c>
      <c r="Q4176" s="102" t="str">
        <f t="shared" si="1968"/>
        <v/>
      </c>
      <c r="R4176" s="120" t="str">
        <f t="shared" si="1969"/>
        <v/>
      </c>
      <c r="S4176" s="54" t="str">
        <f t="shared" si="1970"/>
        <v/>
      </c>
      <c r="T4176" s="5" t="str">
        <f t="shared" si="1971"/>
        <v/>
      </c>
      <c r="U4176" s="152" t="str">
        <f t="shared" si="1954"/>
        <v/>
      </c>
      <c r="V4176" s="152" t="str">
        <f t="shared" si="1955"/>
        <v/>
      </c>
      <c r="W4176" s="153" t="str">
        <f t="shared" si="1956"/>
        <v/>
      </c>
      <c r="X4176" s="153" t="str">
        <f t="shared" si="1957"/>
        <v/>
      </c>
      <c r="Y4176" s="153" t="str">
        <f t="shared" si="1958"/>
        <v/>
      </c>
      <c r="Z4176" s="153" t="str">
        <f t="shared" si="1959"/>
        <v/>
      </c>
      <c r="AA4176" s="152" t="str">
        <f t="shared" si="1960"/>
        <v/>
      </c>
      <c r="AB4176" s="152" t="str">
        <f t="shared" si="1961"/>
        <v/>
      </c>
      <c r="AC4176" s="154" t="str">
        <f t="shared" si="1972"/>
        <v/>
      </c>
      <c r="AD4176" s="154" t="str">
        <f t="shared" si="1973"/>
        <v/>
      </c>
      <c r="AE4176" s="3" t="str">
        <f t="shared" si="1974"/>
        <v/>
      </c>
      <c r="AF4176" s="3" t="str">
        <f t="shared" si="1975"/>
        <v/>
      </c>
      <c r="AG4176" s="3" t="str">
        <f t="shared" si="1976"/>
        <v/>
      </c>
      <c r="AH4176" s="4" t="str">
        <f t="shared" si="1977"/>
        <v/>
      </c>
      <c r="AI4176" s="75" t="str">
        <f t="shared" si="1978"/>
        <v/>
      </c>
      <c r="AJ4176" s="75" t="str">
        <f t="shared" si="1979"/>
        <v/>
      </c>
    </row>
    <row r="4177" spans="1:36" ht="14.25">
      <c r="A4177" s="41" t="str">
        <f t="shared" si="1962"/>
        <v/>
      </c>
      <c r="B4177" s="150" t="str">
        <f>IF(ISNUMBER(A4177),INDEX('MetaTrader Import'!$H$13:$J$5893,TRUNC(((A4177-$A$39+1)-1)/3)+1,MOD((A4177-$A$39+1)-1,3)+1),"")</f>
        <v/>
      </c>
      <c r="C4177" s="43" t="str">
        <f t="shared" si="1963"/>
        <v/>
      </c>
      <c r="D4177" s="43" t="str">
        <f t="shared" ca="1" si="1953"/>
        <v/>
      </c>
      <c r="E4177" s="43" t="str">
        <f t="shared" si="1964"/>
        <v/>
      </c>
      <c r="F4177" s="43" t="str">
        <f t="shared" si="1965"/>
        <v/>
      </c>
      <c r="G4177" s="43" t="str">
        <f>IF(A4177&lt;&gt;"",IF(A4177&lt;Data!$G$11*0.25,$C$13/$G$32,IF(A4177&gt;Data!$G$11*0.25,$C$13,$C$13*10)),"")</f>
        <v/>
      </c>
      <c r="H4177" s="43" t="str">
        <f>IF(A4177&lt;&gt;"",IF(Data!$G$9="constant",$C$13,IF(Data!$G$9="squeeze",G4177,F4177)),"")</f>
        <v/>
      </c>
      <c r="I4177" s="38" t="str">
        <f ca="1">IF(ISNUMBER(A4177),NORMINV(RAND(),0,IF(AND(Data!$G$9="squeeze",A4177&lt;Data!$G$11*0.25),$H$32,1)*$C$30*$C$13)*($C$14*$C$12),"")</f>
        <v/>
      </c>
      <c r="J4177" s="42" t="str">
        <f ca="1">IFERROR(IF(Data!$C$6="Real",B4177,I4177+J4176+($C$14*$C$12)*(NORMINV(RAND(),$C$15,CHOOSE($G$13,$C$13,F4177,G4177)))),"")</f>
        <v/>
      </c>
      <c r="K4177" s="88" t="str">
        <f>IF(ISNUMBER(A4177), IF($G$16="fixed",$G$17,MIN(H4177*Data!$C$7*$C$16*0.5,$C$17*Data!$C$7))*$C$12,"")</f>
        <v/>
      </c>
      <c r="L4177" s="42" t="str">
        <f t="shared" ca="1" si="1980"/>
        <v/>
      </c>
      <c r="M4177" s="44" t="str">
        <f t="shared" ca="1" si="1981"/>
        <v/>
      </c>
      <c r="N4177" s="44" t="str">
        <f t="shared" ca="1" si="1982"/>
        <v/>
      </c>
      <c r="O4177" s="108" t="str">
        <f t="shared" si="1966"/>
        <v/>
      </c>
      <c r="P4177" s="102" t="str">
        <f t="shared" si="1967"/>
        <v/>
      </c>
      <c r="Q4177" s="102" t="str">
        <f t="shared" si="1968"/>
        <v/>
      </c>
      <c r="R4177" s="120" t="str">
        <f t="shared" si="1969"/>
        <v/>
      </c>
      <c r="S4177" s="54" t="str">
        <f t="shared" si="1970"/>
        <v/>
      </c>
      <c r="T4177" s="5" t="str">
        <f t="shared" si="1971"/>
        <v/>
      </c>
      <c r="U4177" s="152" t="str">
        <f t="shared" si="1954"/>
        <v/>
      </c>
      <c r="V4177" s="152" t="str">
        <f t="shared" si="1955"/>
        <v/>
      </c>
      <c r="W4177" s="153" t="str">
        <f t="shared" si="1956"/>
        <v/>
      </c>
      <c r="X4177" s="153" t="str">
        <f t="shared" si="1957"/>
        <v/>
      </c>
      <c r="Y4177" s="153" t="str">
        <f t="shared" si="1958"/>
        <v/>
      </c>
      <c r="Z4177" s="153" t="str">
        <f t="shared" si="1959"/>
        <v/>
      </c>
      <c r="AA4177" s="152" t="str">
        <f t="shared" si="1960"/>
        <v/>
      </c>
      <c r="AB4177" s="152" t="str">
        <f t="shared" si="1961"/>
        <v/>
      </c>
      <c r="AC4177" s="154" t="str">
        <f t="shared" si="1972"/>
        <v/>
      </c>
      <c r="AD4177" s="154" t="str">
        <f t="shared" si="1973"/>
        <v/>
      </c>
      <c r="AE4177" s="3" t="str">
        <f t="shared" si="1974"/>
        <v/>
      </c>
      <c r="AF4177" s="3" t="str">
        <f t="shared" si="1975"/>
        <v/>
      </c>
      <c r="AG4177" s="3" t="str">
        <f t="shared" si="1976"/>
        <v/>
      </c>
      <c r="AH4177" s="4" t="str">
        <f t="shared" si="1977"/>
        <v/>
      </c>
      <c r="AI4177" s="75" t="str">
        <f t="shared" si="1978"/>
        <v/>
      </c>
      <c r="AJ4177" s="75" t="str">
        <f t="shared" si="1979"/>
        <v/>
      </c>
    </row>
    <row r="4178" spans="1:36" ht="14.25">
      <c r="A4178" s="41" t="str">
        <f t="shared" si="1962"/>
        <v/>
      </c>
      <c r="B4178" s="150" t="str">
        <f>IF(ISNUMBER(A4178),INDEX('MetaTrader Import'!$H$13:$J$5893,TRUNC(((A4178-$A$39+1)-1)/3)+1,MOD((A4178-$A$39+1)-1,3)+1),"")</f>
        <v/>
      </c>
      <c r="C4178" s="43" t="str">
        <f t="shared" si="1963"/>
        <v/>
      </c>
      <c r="D4178" s="43" t="str">
        <f t="shared" ca="1" si="1953"/>
        <v/>
      </c>
      <c r="E4178" s="43" t="str">
        <f t="shared" si="1964"/>
        <v/>
      </c>
      <c r="F4178" s="43" t="str">
        <f t="shared" si="1965"/>
        <v/>
      </c>
      <c r="G4178" s="43" t="str">
        <f>IF(A4178&lt;&gt;"",IF(A4178&lt;Data!$G$11*0.25,$C$13/$G$32,IF(A4178&gt;Data!$G$11*0.25,$C$13,$C$13*10)),"")</f>
        <v/>
      </c>
      <c r="H4178" s="43" t="str">
        <f>IF(A4178&lt;&gt;"",IF(Data!$G$9="constant",$C$13,IF(Data!$G$9="squeeze",G4178,F4178)),"")</f>
        <v/>
      </c>
      <c r="I4178" s="38" t="str">
        <f ca="1">IF(ISNUMBER(A4178),NORMINV(RAND(),0,IF(AND(Data!$G$9="squeeze",A4178&lt;Data!$G$11*0.25),$H$32,1)*$C$30*$C$13)*($C$14*$C$12),"")</f>
        <v/>
      </c>
      <c r="J4178" s="42" t="str">
        <f ca="1">IFERROR(IF(Data!$C$6="Real",B4178,I4178+J4177+($C$14*$C$12)*(NORMINV(RAND(),$C$15,CHOOSE($G$13,$C$13,F4178,G4178)))),"")</f>
        <v/>
      </c>
      <c r="K4178" s="88" t="str">
        <f>IF(ISNUMBER(A4178), IF($G$16="fixed",$G$17,MIN(H4178*Data!$C$7*$C$16*0.5,$C$17*Data!$C$7))*$C$12,"")</f>
        <v/>
      </c>
      <c r="L4178" s="42" t="str">
        <f t="shared" ca="1" si="1980"/>
        <v/>
      </c>
      <c r="M4178" s="44" t="str">
        <f t="shared" ca="1" si="1981"/>
        <v/>
      </c>
      <c r="N4178" s="44" t="str">
        <f t="shared" ca="1" si="1982"/>
        <v/>
      </c>
      <c r="O4178" s="108" t="str">
        <f t="shared" si="1966"/>
        <v/>
      </c>
      <c r="P4178" s="102" t="str">
        <f t="shared" si="1967"/>
        <v/>
      </c>
      <c r="Q4178" s="102" t="str">
        <f t="shared" si="1968"/>
        <v/>
      </c>
      <c r="R4178" s="120" t="str">
        <f t="shared" si="1969"/>
        <v/>
      </c>
      <c r="S4178" s="54" t="str">
        <f t="shared" si="1970"/>
        <v/>
      </c>
      <c r="T4178" s="5" t="str">
        <f t="shared" si="1971"/>
        <v/>
      </c>
      <c r="U4178" s="152" t="str">
        <f t="shared" si="1954"/>
        <v/>
      </c>
      <c r="V4178" s="152" t="str">
        <f t="shared" si="1955"/>
        <v/>
      </c>
      <c r="W4178" s="153" t="str">
        <f t="shared" si="1956"/>
        <v/>
      </c>
      <c r="X4178" s="153" t="str">
        <f t="shared" si="1957"/>
        <v/>
      </c>
      <c r="Y4178" s="153" t="str">
        <f t="shared" si="1958"/>
        <v/>
      </c>
      <c r="Z4178" s="153" t="str">
        <f t="shared" si="1959"/>
        <v/>
      </c>
      <c r="AA4178" s="152" t="str">
        <f t="shared" si="1960"/>
        <v/>
      </c>
      <c r="AB4178" s="152" t="str">
        <f t="shared" si="1961"/>
        <v/>
      </c>
      <c r="AC4178" s="154" t="str">
        <f t="shared" si="1972"/>
        <v/>
      </c>
      <c r="AD4178" s="154" t="str">
        <f t="shared" si="1973"/>
        <v/>
      </c>
      <c r="AE4178" s="3" t="str">
        <f t="shared" si="1974"/>
        <v/>
      </c>
      <c r="AF4178" s="3" t="str">
        <f t="shared" si="1975"/>
        <v/>
      </c>
      <c r="AG4178" s="3" t="str">
        <f t="shared" si="1976"/>
        <v/>
      </c>
      <c r="AH4178" s="4" t="str">
        <f t="shared" si="1977"/>
        <v/>
      </c>
      <c r="AI4178" s="75" t="str">
        <f t="shared" si="1978"/>
        <v/>
      </c>
      <c r="AJ4178" s="75" t="str">
        <f t="shared" si="1979"/>
        <v/>
      </c>
    </row>
    <row r="4179" spans="1:36" ht="14.25">
      <c r="A4179" s="41" t="str">
        <f t="shared" si="1962"/>
        <v/>
      </c>
      <c r="B4179" s="150" t="str">
        <f>IF(ISNUMBER(A4179),INDEX('MetaTrader Import'!$H$13:$J$5893,TRUNC(((A4179-$A$39+1)-1)/3)+1,MOD((A4179-$A$39+1)-1,3)+1),"")</f>
        <v/>
      </c>
      <c r="C4179" s="43" t="str">
        <f t="shared" si="1963"/>
        <v/>
      </c>
      <c r="D4179" s="43" t="str">
        <f t="shared" ca="1" si="1953"/>
        <v/>
      </c>
      <c r="E4179" s="43" t="str">
        <f t="shared" si="1964"/>
        <v/>
      </c>
      <c r="F4179" s="43" t="str">
        <f t="shared" si="1965"/>
        <v/>
      </c>
      <c r="G4179" s="43" t="str">
        <f>IF(A4179&lt;&gt;"",IF(A4179&lt;Data!$G$11*0.25,$C$13/$G$32,IF(A4179&gt;Data!$G$11*0.25,$C$13,$C$13*10)),"")</f>
        <v/>
      </c>
      <c r="H4179" s="43" t="str">
        <f>IF(A4179&lt;&gt;"",IF(Data!$G$9="constant",$C$13,IF(Data!$G$9="squeeze",G4179,F4179)),"")</f>
        <v/>
      </c>
      <c r="I4179" s="38" t="str">
        <f ca="1">IF(ISNUMBER(A4179),NORMINV(RAND(),0,IF(AND(Data!$G$9="squeeze",A4179&lt;Data!$G$11*0.25),$H$32,1)*$C$30*$C$13)*($C$14*$C$12),"")</f>
        <v/>
      </c>
      <c r="J4179" s="42" t="str">
        <f ca="1">IFERROR(IF(Data!$C$6="Real",B4179,I4179+J4178+($C$14*$C$12)*(NORMINV(RAND(),$C$15,CHOOSE($G$13,$C$13,F4179,G4179)))),"")</f>
        <v/>
      </c>
      <c r="K4179" s="88" t="str">
        <f>IF(ISNUMBER(A4179), IF($G$16="fixed",$G$17,MIN(H4179*Data!$C$7*$C$16*0.5,$C$17*Data!$C$7))*$C$12,"")</f>
        <v/>
      </c>
      <c r="L4179" s="42" t="str">
        <f t="shared" ca="1" si="1980"/>
        <v/>
      </c>
      <c r="M4179" s="44" t="str">
        <f t="shared" ca="1" si="1981"/>
        <v/>
      </c>
      <c r="N4179" s="44" t="str">
        <f t="shared" ca="1" si="1982"/>
        <v/>
      </c>
      <c r="O4179" s="108" t="str">
        <f t="shared" si="1966"/>
        <v/>
      </c>
      <c r="P4179" s="102" t="str">
        <f t="shared" si="1967"/>
        <v/>
      </c>
      <c r="Q4179" s="102" t="str">
        <f t="shared" si="1968"/>
        <v/>
      </c>
      <c r="R4179" s="120" t="str">
        <f t="shared" si="1969"/>
        <v/>
      </c>
      <c r="S4179" s="54" t="str">
        <f t="shared" si="1970"/>
        <v/>
      </c>
      <c r="T4179" s="5" t="str">
        <f t="shared" si="1971"/>
        <v/>
      </c>
      <c r="U4179" s="152" t="str">
        <f t="shared" si="1954"/>
        <v/>
      </c>
      <c r="V4179" s="152" t="str">
        <f t="shared" si="1955"/>
        <v/>
      </c>
      <c r="W4179" s="153" t="str">
        <f t="shared" si="1956"/>
        <v/>
      </c>
      <c r="X4179" s="153" t="str">
        <f t="shared" si="1957"/>
        <v/>
      </c>
      <c r="Y4179" s="153" t="str">
        <f t="shared" si="1958"/>
        <v/>
      </c>
      <c r="Z4179" s="153" t="str">
        <f t="shared" si="1959"/>
        <v/>
      </c>
      <c r="AA4179" s="152" t="str">
        <f t="shared" si="1960"/>
        <v/>
      </c>
      <c r="AB4179" s="152" t="str">
        <f t="shared" si="1961"/>
        <v/>
      </c>
      <c r="AC4179" s="154" t="str">
        <f t="shared" si="1972"/>
        <v/>
      </c>
      <c r="AD4179" s="154" t="str">
        <f t="shared" si="1973"/>
        <v/>
      </c>
      <c r="AE4179" s="3" t="str">
        <f t="shared" si="1974"/>
        <v/>
      </c>
      <c r="AF4179" s="3" t="str">
        <f t="shared" si="1975"/>
        <v/>
      </c>
      <c r="AG4179" s="3" t="str">
        <f t="shared" si="1976"/>
        <v/>
      </c>
      <c r="AH4179" s="4" t="str">
        <f t="shared" si="1977"/>
        <v/>
      </c>
      <c r="AI4179" s="75" t="str">
        <f t="shared" si="1978"/>
        <v/>
      </c>
      <c r="AJ4179" s="75" t="str">
        <f t="shared" si="1979"/>
        <v/>
      </c>
    </row>
    <row r="4180" spans="1:36" ht="14.25">
      <c r="A4180" s="41" t="str">
        <f t="shared" si="1962"/>
        <v/>
      </c>
      <c r="B4180" s="150" t="str">
        <f>IF(ISNUMBER(A4180),INDEX('MetaTrader Import'!$H$13:$J$5893,TRUNC(((A4180-$A$39+1)-1)/3)+1,MOD((A4180-$A$39+1)-1,3)+1),"")</f>
        <v/>
      </c>
      <c r="C4180" s="43" t="str">
        <f t="shared" si="1963"/>
        <v/>
      </c>
      <c r="D4180" s="43" t="str">
        <f t="shared" ca="1" si="1953"/>
        <v/>
      </c>
      <c r="E4180" s="43" t="str">
        <f t="shared" si="1964"/>
        <v/>
      </c>
      <c r="F4180" s="43" t="str">
        <f t="shared" si="1965"/>
        <v/>
      </c>
      <c r="G4180" s="43" t="str">
        <f>IF(A4180&lt;&gt;"",IF(A4180&lt;Data!$G$11*0.25,$C$13/$G$32,IF(A4180&gt;Data!$G$11*0.25,$C$13,$C$13*10)),"")</f>
        <v/>
      </c>
      <c r="H4180" s="43" t="str">
        <f>IF(A4180&lt;&gt;"",IF(Data!$G$9="constant",$C$13,IF(Data!$G$9="squeeze",G4180,F4180)),"")</f>
        <v/>
      </c>
      <c r="I4180" s="38" t="str">
        <f ca="1">IF(ISNUMBER(A4180),NORMINV(RAND(),0,IF(AND(Data!$G$9="squeeze",A4180&lt;Data!$G$11*0.25),$H$32,1)*$C$30*$C$13)*($C$14*$C$12),"")</f>
        <v/>
      </c>
      <c r="J4180" s="42" t="str">
        <f ca="1">IFERROR(IF(Data!$C$6="Real",B4180,I4180+J4179+($C$14*$C$12)*(NORMINV(RAND(),$C$15,CHOOSE($G$13,$C$13,F4180,G4180)))),"")</f>
        <v/>
      </c>
      <c r="K4180" s="88" t="str">
        <f>IF(ISNUMBER(A4180), IF($G$16="fixed",$G$17,MIN(H4180*Data!$C$7*$C$16*0.5,$C$17*Data!$C$7))*$C$12,"")</f>
        <v/>
      </c>
      <c r="L4180" s="42" t="str">
        <f t="shared" ca="1" si="1980"/>
        <v/>
      </c>
      <c r="M4180" s="44" t="str">
        <f t="shared" ca="1" si="1981"/>
        <v/>
      </c>
      <c r="N4180" s="44" t="str">
        <f t="shared" ca="1" si="1982"/>
        <v/>
      </c>
      <c r="O4180" s="108" t="str">
        <f t="shared" si="1966"/>
        <v/>
      </c>
      <c r="P4180" s="102" t="str">
        <f t="shared" si="1967"/>
        <v/>
      </c>
      <c r="Q4180" s="102" t="str">
        <f t="shared" si="1968"/>
        <v/>
      </c>
      <c r="R4180" s="120" t="str">
        <f t="shared" si="1969"/>
        <v/>
      </c>
      <c r="S4180" s="54" t="str">
        <f t="shared" si="1970"/>
        <v/>
      </c>
      <c r="T4180" s="5" t="str">
        <f t="shared" si="1971"/>
        <v/>
      </c>
      <c r="U4180" s="152" t="str">
        <f t="shared" si="1954"/>
        <v/>
      </c>
      <c r="V4180" s="152" t="str">
        <f t="shared" si="1955"/>
        <v/>
      </c>
      <c r="W4180" s="153" t="str">
        <f t="shared" si="1956"/>
        <v/>
      </c>
      <c r="X4180" s="153" t="str">
        <f t="shared" si="1957"/>
        <v/>
      </c>
      <c r="Y4180" s="153" t="str">
        <f t="shared" si="1958"/>
        <v/>
      </c>
      <c r="Z4180" s="153" t="str">
        <f t="shared" si="1959"/>
        <v/>
      </c>
      <c r="AA4180" s="152" t="str">
        <f t="shared" si="1960"/>
        <v/>
      </c>
      <c r="AB4180" s="152" t="str">
        <f t="shared" si="1961"/>
        <v/>
      </c>
      <c r="AC4180" s="154" t="str">
        <f t="shared" si="1972"/>
        <v/>
      </c>
      <c r="AD4180" s="154" t="str">
        <f t="shared" si="1973"/>
        <v/>
      </c>
      <c r="AE4180" s="3" t="str">
        <f t="shared" si="1974"/>
        <v/>
      </c>
      <c r="AF4180" s="3" t="str">
        <f t="shared" si="1975"/>
        <v/>
      </c>
      <c r="AG4180" s="3" t="str">
        <f t="shared" si="1976"/>
        <v/>
      </c>
      <c r="AH4180" s="4" t="str">
        <f t="shared" si="1977"/>
        <v/>
      </c>
      <c r="AI4180" s="75" t="str">
        <f t="shared" si="1978"/>
        <v/>
      </c>
      <c r="AJ4180" s="75" t="str">
        <f t="shared" si="1979"/>
        <v/>
      </c>
    </row>
    <row r="4181" spans="1:36" ht="14.25">
      <c r="A4181" s="41" t="str">
        <f t="shared" si="1962"/>
        <v/>
      </c>
      <c r="B4181" s="150" t="str">
        <f>IF(ISNUMBER(A4181),INDEX('MetaTrader Import'!$H$13:$J$5893,TRUNC(((A4181-$A$39+1)-1)/3)+1,MOD((A4181-$A$39+1)-1,3)+1),"")</f>
        <v/>
      </c>
      <c r="C4181" s="43" t="str">
        <f t="shared" si="1963"/>
        <v/>
      </c>
      <c r="D4181" s="43" t="str">
        <f t="shared" ca="1" si="1953"/>
        <v/>
      </c>
      <c r="E4181" s="43" t="str">
        <f t="shared" si="1964"/>
        <v/>
      </c>
      <c r="F4181" s="43" t="str">
        <f t="shared" si="1965"/>
        <v/>
      </c>
      <c r="G4181" s="43" t="str">
        <f>IF(A4181&lt;&gt;"",IF(A4181&lt;Data!$G$11*0.25,$C$13/$G$32,IF(A4181&gt;Data!$G$11*0.25,$C$13,$C$13*10)),"")</f>
        <v/>
      </c>
      <c r="H4181" s="43" t="str">
        <f>IF(A4181&lt;&gt;"",IF(Data!$G$9="constant",$C$13,IF(Data!$G$9="squeeze",G4181,F4181)),"")</f>
        <v/>
      </c>
      <c r="I4181" s="38" t="str">
        <f ca="1">IF(ISNUMBER(A4181),NORMINV(RAND(),0,IF(AND(Data!$G$9="squeeze",A4181&lt;Data!$G$11*0.25),$H$32,1)*$C$30*$C$13)*($C$14*$C$12),"")</f>
        <v/>
      </c>
      <c r="J4181" s="42" t="str">
        <f ca="1">IFERROR(IF(Data!$C$6="Real",B4181,I4181+J4180+($C$14*$C$12)*(NORMINV(RAND(),$C$15,CHOOSE($G$13,$C$13,F4181,G4181)))),"")</f>
        <v/>
      </c>
      <c r="K4181" s="88" t="str">
        <f>IF(ISNUMBER(A4181), IF($G$16="fixed",$G$17,MIN(H4181*Data!$C$7*$C$16*0.5,$C$17*Data!$C$7))*$C$12,"")</f>
        <v/>
      </c>
      <c r="L4181" s="42" t="str">
        <f t="shared" ca="1" si="1980"/>
        <v/>
      </c>
      <c r="M4181" s="44" t="str">
        <f t="shared" ca="1" si="1981"/>
        <v/>
      </c>
      <c r="N4181" s="44" t="str">
        <f t="shared" ca="1" si="1982"/>
        <v/>
      </c>
      <c r="O4181" s="108" t="str">
        <f t="shared" si="1966"/>
        <v/>
      </c>
      <c r="P4181" s="102" t="str">
        <f t="shared" si="1967"/>
        <v/>
      </c>
      <c r="Q4181" s="102" t="str">
        <f t="shared" si="1968"/>
        <v/>
      </c>
      <c r="R4181" s="120" t="str">
        <f t="shared" si="1969"/>
        <v/>
      </c>
      <c r="S4181" s="54" t="str">
        <f t="shared" si="1970"/>
        <v/>
      </c>
      <c r="T4181" s="5" t="str">
        <f t="shared" si="1971"/>
        <v/>
      </c>
      <c r="U4181" s="152" t="str">
        <f t="shared" si="1954"/>
        <v/>
      </c>
      <c r="V4181" s="152" t="str">
        <f t="shared" si="1955"/>
        <v/>
      </c>
      <c r="W4181" s="153" t="str">
        <f t="shared" si="1956"/>
        <v/>
      </c>
      <c r="X4181" s="153" t="str">
        <f t="shared" si="1957"/>
        <v/>
      </c>
      <c r="Y4181" s="153" t="str">
        <f t="shared" si="1958"/>
        <v/>
      </c>
      <c r="Z4181" s="153" t="str">
        <f t="shared" si="1959"/>
        <v/>
      </c>
      <c r="AA4181" s="152" t="str">
        <f t="shared" si="1960"/>
        <v/>
      </c>
      <c r="AB4181" s="152" t="str">
        <f t="shared" si="1961"/>
        <v/>
      </c>
      <c r="AC4181" s="154" t="str">
        <f t="shared" si="1972"/>
        <v/>
      </c>
      <c r="AD4181" s="154" t="str">
        <f t="shared" si="1973"/>
        <v/>
      </c>
      <c r="AE4181" s="3" t="str">
        <f t="shared" si="1974"/>
        <v/>
      </c>
      <c r="AF4181" s="3" t="str">
        <f t="shared" si="1975"/>
        <v/>
      </c>
      <c r="AG4181" s="3" t="str">
        <f t="shared" si="1976"/>
        <v/>
      </c>
      <c r="AH4181" s="4" t="str">
        <f t="shared" si="1977"/>
        <v/>
      </c>
      <c r="AI4181" s="75" t="str">
        <f t="shared" si="1978"/>
        <v/>
      </c>
      <c r="AJ4181" s="75" t="str">
        <f t="shared" si="1979"/>
        <v/>
      </c>
    </row>
    <row r="4182" spans="1:36" ht="14.25">
      <c r="A4182" s="41" t="str">
        <f t="shared" si="1962"/>
        <v/>
      </c>
      <c r="B4182" s="150" t="str">
        <f>IF(ISNUMBER(A4182),INDEX('MetaTrader Import'!$H$13:$J$5893,TRUNC(((A4182-$A$39+1)-1)/3)+1,MOD((A4182-$A$39+1)-1,3)+1),"")</f>
        <v/>
      </c>
      <c r="C4182" s="43" t="str">
        <f t="shared" si="1963"/>
        <v/>
      </c>
      <c r="D4182" s="43" t="str">
        <f t="shared" ca="1" si="1953"/>
        <v/>
      </c>
      <c r="E4182" s="43" t="str">
        <f t="shared" si="1964"/>
        <v/>
      </c>
      <c r="F4182" s="43" t="str">
        <f t="shared" si="1965"/>
        <v/>
      </c>
      <c r="G4182" s="43" t="str">
        <f>IF(A4182&lt;&gt;"",IF(A4182&lt;Data!$G$11*0.25,$C$13/$G$32,IF(A4182&gt;Data!$G$11*0.25,$C$13,$C$13*10)),"")</f>
        <v/>
      </c>
      <c r="H4182" s="43" t="str">
        <f>IF(A4182&lt;&gt;"",IF(Data!$G$9="constant",$C$13,IF(Data!$G$9="squeeze",G4182,F4182)),"")</f>
        <v/>
      </c>
      <c r="I4182" s="38" t="str">
        <f ca="1">IF(ISNUMBER(A4182),NORMINV(RAND(),0,IF(AND(Data!$G$9="squeeze",A4182&lt;Data!$G$11*0.25),$H$32,1)*$C$30*$C$13)*($C$14*$C$12),"")</f>
        <v/>
      </c>
      <c r="J4182" s="42" t="str">
        <f ca="1">IFERROR(IF(Data!$C$6="Real",B4182,I4182+J4181+($C$14*$C$12)*(NORMINV(RAND(),$C$15,CHOOSE($G$13,$C$13,F4182,G4182)))),"")</f>
        <v/>
      </c>
      <c r="K4182" s="88" t="str">
        <f>IF(ISNUMBER(A4182), IF($G$16="fixed",$G$17,MIN(H4182*Data!$C$7*$C$16*0.5,$C$17*Data!$C$7))*$C$12,"")</f>
        <v/>
      </c>
      <c r="L4182" s="42" t="str">
        <f t="shared" ca="1" si="1980"/>
        <v/>
      </c>
      <c r="M4182" s="44" t="str">
        <f t="shared" ca="1" si="1981"/>
        <v/>
      </c>
      <c r="N4182" s="44" t="str">
        <f t="shared" ca="1" si="1982"/>
        <v/>
      </c>
      <c r="O4182" s="108" t="str">
        <f t="shared" si="1966"/>
        <v/>
      </c>
      <c r="P4182" s="102" t="str">
        <f t="shared" si="1967"/>
        <v/>
      </c>
      <c r="Q4182" s="102" t="str">
        <f t="shared" si="1968"/>
        <v/>
      </c>
      <c r="R4182" s="120" t="str">
        <f t="shared" si="1969"/>
        <v/>
      </c>
      <c r="S4182" s="54" t="str">
        <f t="shared" si="1970"/>
        <v/>
      </c>
      <c r="T4182" s="5" t="str">
        <f t="shared" si="1971"/>
        <v/>
      </c>
      <c r="U4182" s="152" t="str">
        <f t="shared" si="1954"/>
        <v/>
      </c>
      <c r="V4182" s="152" t="str">
        <f t="shared" si="1955"/>
        <v/>
      </c>
      <c r="W4182" s="153" t="str">
        <f t="shared" si="1956"/>
        <v/>
      </c>
      <c r="X4182" s="153" t="str">
        <f t="shared" si="1957"/>
        <v/>
      </c>
      <c r="Y4182" s="153" t="str">
        <f t="shared" si="1958"/>
        <v/>
      </c>
      <c r="Z4182" s="153" t="str">
        <f t="shared" si="1959"/>
        <v/>
      </c>
      <c r="AA4182" s="152" t="str">
        <f t="shared" si="1960"/>
        <v/>
      </c>
      <c r="AB4182" s="152" t="str">
        <f t="shared" si="1961"/>
        <v/>
      </c>
      <c r="AC4182" s="154" t="str">
        <f t="shared" si="1972"/>
        <v/>
      </c>
      <c r="AD4182" s="154" t="str">
        <f t="shared" si="1973"/>
        <v/>
      </c>
      <c r="AE4182" s="3" t="str">
        <f t="shared" si="1974"/>
        <v/>
      </c>
      <c r="AF4182" s="3" t="str">
        <f t="shared" si="1975"/>
        <v/>
      </c>
      <c r="AG4182" s="3" t="str">
        <f t="shared" si="1976"/>
        <v/>
      </c>
      <c r="AH4182" s="4" t="str">
        <f t="shared" si="1977"/>
        <v/>
      </c>
      <c r="AI4182" s="75" t="str">
        <f t="shared" si="1978"/>
        <v/>
      </c>
      <c r="AJ4182" s="75" t="str">
        <f t="shared" si="1979"/>
        <v/>
      </c>
    </row>
    <row r="4183" spans="1:36" ht="14.25">
      <c r="A4183" s="41" t="str">
        <f t="shared" si="1962"/>
        <v/>
      </c>
      <c r="B4183" s="150" t="str">
        <f>IF(ISNUMBER(A4183),INDEX('MetaTrader Import'!$H$13:$J$5893,TRUNC(((A4183-$A$39+1)-1)/3)+1,MOD((A4183-$A$39+1)-1,3)+1),"")</f>
        <v/>
      </c>
      <c r="C4183" s="43" t="str">
        <f t="shared" si="1963"/>
        <v/>
      </c>
      <c r="D4183" s="43" t="str">
        <f t="shared" ca="1" si="1953"/>
        <v/>
      </c>
      <c r="E4183" s="43" t="str">
        <f t="shared" si="1964"/>
        <v/>
      </c>
      <c r="F4183" s="43" t="str">
        <f t="shared" si="1965"/>
        <v/>
      </c>
      <c r="G4183" s="43" t="str">
        <f>IF(A4183&lt;&gt;"",IF(A4183&lt;Data!$G$11*0.25,$C$13/$G$32,IF(A4183&gt;Data!$G$11*0.25,$C$13,$C$13*10)),"")</f>
        <v/>
      </c>
      <c r="H4183" s="43" t="str">
        <f>IF(A4183&lt;&gt;"",IF(Data!$G$9="constant",$C$13,IF(Data!$G$9="squeeze",G4183,F4183)),"")</f>
        <v/>
      </c>
      <c r="I4183" s="38" t="str">
        <f ca="1">IF(ISNUMBER(A4183),NORMINV(RAND(),0,IF(AND(Data!$G$9="squeeze",A4183&lt;Data!$G$11*0.25),$H$32,1)*$C$30*$C$13)*($C$14*$C$12),"")</f>
        <v/>
      </c>
      <c r="J4183" s="42" t="str">
        <f ca="1">IFERROR(IF(Data!$C$6="Real",B4183,I4183+J4182+($C$14*$C$12)*(NORMINV(RAND(),$C$15,CHOOSE($G$13,$C$13,F4183,G4183)))),"")</f>
        <v/>
      </c>
      <c r="K4183" s="88" t="str">
        <f>IF(ISNUMBER(A4183), IF($G$16="fixed",$G$17,MIN(H4183*Data!$C$7*$C$16*0.5,$C$17*Data!$C$7))*$C$12,"")</f>
        <v/>
      </c>
      <c r="L4183" s="42" t="str">
        <f t="shared" ca="1" si="1980"/>
        <v/>
      </c>
      <c r="M4183" s="44" t="str">
        <f t="shared" ca="1" si="1981"/>
        <v/>
      </c>
      <c r="N4183" s="44" t="str">
        <f t="shared" ca="1" si="1982"/>
        <v/>
      </c>
      <c r="O4183" s="108" t="str">
        <f t="shared" si="1966"/>
        <v/>
      </c>
      <c r="P4183" s="102" t="str">
        <f t="shared" si="1967"/>
        <v/>
      </c>
      <c r="Q4183" s="102" t="str">
        <f t="shared" si="1968"/>
        <v/>
      </c>
      <c r="R4183" s="120" t="str">
        <f t="shared" si="1969"/>
        <v/>
      </c>
      <c r="S4183" s="54" t="str">
        <f t="shared" si="1970"/>
        <v/>
      </c>
      <c r="T4183" s="5" t="str">
        <f t="shared" si="1971"/>
        <v/>
      </c>
      <c r="U4183" s="152" t="str">
        <f t="shared" si="1954"/>
        <v/>
      </c>
      <c r="V4183" s="152" t="str">
        <f t="shared" si="1955"/>
        <v/>
      </c>
      <c r="W4183" s="153" t="str">
        <f t="shared" si="1956"/>
        <v/>
      </c>
      <c r="X4183" s="153" t="str">
        <f t="shared" si="1957"/>
        <v/>
      </c>
      <c r="Y4183" s="153" t="str">
        <f t="shared" si="1958"/>
        <v/>
      </c>
      <c r="Z4183" s="153" t="str">
        <f t="shared" si="1959"/>
        <v/>
      </c>
      <c r="AA4183" s="152" t="str">
        <f t="shared" si="1960"/>
        <v/>
      </c>
      <c r="AB4183" s="152" t="str">
        <f t="shared" si="1961"/>
        <v/>
      </c>
      <c r="AC4183" s="154" t="str">
        <f t="shared" si="1972"/>
        <v/>
      </c>
      <c r="AD4183" s="154" t="str">
        <f t="shared" si="1973"/>
        <v/>
      </c>
      <c r="AE4183" s="3" t="str">
        <f t="shared" si="1974"/>
        <v/>
      </c>
      <c r="AF4183" s="3" t="str">
        <f t="shared" si="1975"/>
        <v/>
      </c>
      <c r="AG4183" s="3" t="str">
        <f t="shared" si="1976"/>
        <v/>
      </c>
      <c r="AH4183" s="4" t="str">
        <f t="shared" si="1977"/>
        <v/>
      </c>
      <c r="AI4183" s="75" t="str">
        <f t="shared" si="1978"/>
        <v/>
      </c>
      <c r="AJ4183" s="75" t="str">
        <f t="shared" si="1979"/>
        <v/>
      </c>
    </row>
    <row r="4184" spans="1:36" ht="14.25">
      <c r="A4184" s="41" t="str">
        <f t="shared" si="1962"/>
        <v/>
      </c>
      <c r="B4184" s="150" t="str">
        <f>IF(ISNUMBER(A4184),INDEX('MetaTrader Import'!$H$13:$J$5893,TRUNC(((A4184-$A$39+1)-1)/3)+1,MOD((A4184-$A$39+1)-1,3)+1),"")</f>
        <v/>
      </c>
      <c r="C4184" s="43" t="str">
        <f t="shared" si="1963"/>
        <v/>
      </c>
      <c r="D4184" s="43" t="str">
        <f t="shared" ca="1" si="1953"/>
        <v/>
      </c>
      <c r="E4184" s="43" t="str">
        <f t="shared" si="1964"/>
        <v/>
      </c>
      <c r="F4184" s="43" t="str">
        <f t="shared" si="1965"/>
        <v/>
      </c>
      <c r="G4184" s="43" t="str">
        <f>IF(A4184&lt;&gt;"",IF(A4184&lt;Data!$G$11*0.25,$C$13/$G$32,IF(A4184&gt;Data!$G$11*0.25,$C$13,$C$13*10)),"")</f>
        <v/>
      </c>
      <c r="H4184" s="43" t="str">
        <f>IF(A4184&lt;&gt;"",IF(Data!$G$9="constant",$C$13,IF(Data!$G$9="squeeze",G4184,F4184)),"")</f>
        <v/>
      </c>
      <c r="I4184" s="38" t="str">
        <f ca="1">IF(ISNUMBER(A4184),NORMINV(RAND(),0,IF(AND(Data!$G$9="squeeze",A4184&lt;Data!$G$11*0.25),$H$32,1)*$C$30*$C$13)*($C$14*$C$12),"")</f>
        <v/>
      </c>
      <c r="J4184" s="42" t="str">
        <f ca="1">IFERROR(IF(Data!$C$6="Real",B4184,I4184+J4183+($C$14*$C$12)*(NORMINV(RAND(),$C$15,CHOOSE($G$13,$C$13,F4184,G4184)))),"")</f>
        <v/>
      </c>
      <c r="K4184" s="88" t="str">
        <f>IF(ISNUMBER(A4184), IF($G$16="fixed",$G$17,MIN(H4184*Data!$C$7*$C$16*0.5,$C$17*Data!$C$7))*$C$12,"")</f>
        <v/>
      </c>
      <c r="L4184" s="42" t="str">
        <f t="shared" ca="1" si="1980"/>
        <v/>
      </c>
      <c r="M4184" s="44" t="str">
        <f t="shared" ca="1" si="1981"/>
        <v/>
      </c>
      <c r="N4184" s="44" t="str">
        <f t="shared" ca="1" si="1982"/>
        <v/>
      </c>
      <c r="O4184" s="108" t="str">
        <f t="shared" si="1966"/>
        <v/>
      </c>
      <c r="P4184" s="102" t="str">
        <f t="shared" si="1967"/>
        <v/>
      </c>
      <c r="Q4184" s="102" t="str">
        <f t="shared" si="1968"/>
        <v/>
      </c>
      <c r="R4184" s="120" t="str">
        <f t="shared" si="1969"/>
        <v/>
      </c>
      <c r="S4184" s="54" t="str">
        <f t="shared" si="1970"/>
        <v/>
      </c>
      <c r="T4184" s="5" t="str">
        <f t="shared" si="1971"/>
        <v/>
      </c>
      <c r="U4184" s="152" t="str">
        <f t="shared" si="1954"/>
        <v/>
      </c>
      <c r="V4184" s="152" t="str">
        <f t="shared" si="1955"/>
        <v/>
      </c>
      <c r="W4184" s="153" t="str">
        <f t="shared" si="1956"/>
        <v/>
      </c>
      <c r="X4184" s="153" t="str">
        <f t="shared" si="1957"/>
        <v/>
      </c>
      <c r="Y4184" s="153" t="str">
        <f t="shared" si="1958"/>
        <v/>
      </c>
      <c r="Z4184" s="153" t="str">
        <f t="shared" si="1959"/>
        <v/>
      </c>
      <c r="AA4184" s="152" t="str">
        <f t="shared" si="1960"/>
        <v/>
      </c>
      <c r="AB4184" s="152" t="str">
        <f t="shared" si="1961"/>
        <v/>
      </c>
      <c r="AC4184" s="154" t="str">
        <f t="shared" si="1972"/>
        <v/>
      </c>
      <c r="AD4184" s="154" t="str">
        <f t="shared" si="1973"/>
        <v/>
      </c>
      <c r="AE4184" s="3" t="str">
        <f t="shared" si="1974"/>
        <v/>
      </c>
      <c r="AF4184" s="3" t="str">
        <f t="shared" si="1975"/>
        <v/>
      </c>
      <c r="AG4184" s="3" t="str">
        <f t="shared" si="1976"/>
        <v/>
      </c>
      <c r="AH4184" s="4" t="str">
        <f t="shared" si="1977"/>
        <v/>
      </c>
      <c r="AI4184" s="75" t="str">
        <f t="shared" si="1978"/>
        <v/>
      </c>
      <c r="AJ4184" s="75" t="str">
        <f t="shared" si="1979"/>
        <v/>
      </c>
    </row>
    <row r="4185" spans="1:36" ht="14.25">
      <c r="A4185" s="41" t="str">
        <f t="shared" si="1962"/>
        <v/>
      </c>
      <c r="B4185" s="150" t="str">
        <f>IF(ISNUMBER(A4185),INDEX('MetaTrader Import'!$H$13:$J$5893,TRUNC(((A4185-$A$39+1)-1)/3)+1,MOD((A4185-$A$39+1)-1,3)+1),"")</f>
        <v/>
      </c>
      <c r="C4185" s="43" t="str">
        <f t="shared" si="1963"/>
        <v/>
      </c>
      <c r="D4185" s="43" t="str">
        <f t="shared" ca="1" si="1953"/>
        <v/>
      </c>
      <c r="E4185" s="43" t="str">
        <f t="shared" si="1964"/>
        <v/>
      </c>
      <c r="F4185" s="43" t="str">
        <f t="shared" si="1965"/>
        <v/>
      </c>
      <c r="G4185" s="43" t="str">
        <f>IF(A4185&lt;&gt;"",IF(A4185&lt;Data!$G$11*0.25,$C$13/$G$32,IF(A4185&gt;Data!$G$11*0.25,$C$13,$C$13*10)),"")</f>
        <v/>
      </c>
      <c r="H4185" s="43" t="str">
        <f>IF(A4185&lt;&gt;"",IF(Data!$G$9="constant",$C$13,IF(Data!$G$9="squeeze",G4185,F4185)),"")</f>
        <v/>
      </c>
      <c r="I4185" s="38" t="str">
        <f ca="1">IF(ISNUMBER(A4185),NORMINV(RAND(),0,IF(AND(Data!$G$9="squeeze",A4185&lt;Data!$G$11*0.25),$H$32,1)*$C$30*$C$13)*($C$14*$C$12),"")</f>
        <v/>
      </c>
      <c r="J4185" s="42" t="str">
        <f ca="1">IFERROR(IF(Data!$C$6="Real",B4185,I4185+J4184+($C$14*$C$12)*(NORMINV(RAND(),$C$15,CHOOSE($G$13,$C$13,F4185,G4185)))),"")</f>
        <v/>
      </c>
      <c r="K4185" s="88" t="str">
        <f>IF(ISNUMBER(A4185), IF($G$16="fixed",$G$17,MIN(H4185*Data!$C$7*$C$16*0.5,$C$17*Data!$C$7))*$C$12,"")</f>
        <v/>
      </c>
      <c r="L4185" s="42" t="str">
        <f t="shared" ca="1" si="1980"/>
        <v/>
      </c>
      <c r="M4185" s="44" t="str">
        <f t="shared" ca="1" si="1981"/>
        <v/>
      </c>
      <c r="N4185" s="44" t="str">
        <f t="shared" ca="1" si="1982"/>
        <v/>
      </c>
      <c r="O4185" s="108" t="str">
        <f t="shared" si="1966"/>
        <v/>
      </c>
      <c r="P4185" s="102" t="str">
        <f t="shared" si="1967"/>
        <v/>
      </c>
      <c r="Q4185" s="102" t="str">
        <f t="shared" si="1968"/>
        <v/>
      </c>
      <c r="R4185" s="120" t="str">
        <f t="shared" si="1969"/>
        <v/>
      </c>
      <c r="S4185" s="54" t="str">
        <f t="shared" si="1970"/>
        <v/>
      </c>
      <c r="T4185" s="5" t="str">
        <f t="shared" si="1971"/>
        <v/>
      </c>
      <c r="U4185" s="152" t="str">
        <f t="shared" si="1954"/>
        <v/>
      </c>
      <c r="V4185" s="152" t="str">
        <f t="shared" si="1955"/>
        <v/>
      </c>
      <c r="W4185" s="153" t="str">
        <f t="shared" si="1956"/>
        <v/>
      </c>
      <c r="X4185" s="153" t="str">
        <f t="shared" si="1957"/>
        <v/>
      </c>
      <c r="Y4185" s="153" t="str">
        <f t="shared" si="1958"/>
        <v/>
      </c>
      <c r="Z4185" s="153" t="str">
        <f t="shared" si="1959"/>
        <v/>
      </c>
      <c r="AA4185" s="152" t="str">
        <f t="shared" si="1960"/>
        <v/>
      </c>
      <c r="AB4185" s="152" t="str">
        <f t="shared" si="1961"/>
        <v/>
      </c>
      <c r="AC4185" s="154" t="str">
        <f t="shared" si="1972"/>
        <v/>
      </c>
      <c r="AD4185" s="154" t="str">
        <f t="shared" si="1973"/>
        <v/>
      </c>
      <c r="AE4185" s="3" t="str">
        <f t="shared" si="1974"/>
        <v/>
      </c>
      <c r="AF4185" s="3" t="str">
        <f t="shared" si="1975"/>
        <v/>
      </c>
      <c r="AG4185" s="3" t="str">
        <f t="shared" si="1976"/>
        <v/>
      </c>
      <c r="AH4185" s="4" t="str">
        <f t="shared" si="1977"/>
        <v/>
      </c>
      <c r="AI4185" s="75" t="str">
        <f t="shared" si="1978"/>
        <v/>
      </c>
      <c r="AJ4185" s="75" t="str">
        <f t="shared" si="1979"/>
        <v/>
      </c>
    </row>
    <row r="4186" spans="1:36" ht="14.25">
      <c r="A4186" s="41" t="str">
        <f t="shared" si="1962"/>
        <v/>
      </c>
      <c r="B4186" s="150" t="str">
        <f>IF(ISNUMBER(A4186),INDEX('MetaTrader Import'!$H$13:$J$5893,TRUNC(((A4186-$A$39+1)-1)/3)+1,MOD((A4186-$A$39+1)-1,3)+1),"")</f>
        <v/>
      </c>
      <c r="C4186" s="43" t="str">
        <f t="shared" si="1963"/>
        <v/>
      </c>
      <c r="D4186" s="43" t="str">
        <f t="shared" ca="1" si="1953"/>
        <v/>
      </c>
      <c r="E4186" s="43" t="str">
        <f t="shared" si="1964"/>
        <v/>
      </c>
      <c r="F4186" s="43" t="str">
        <f t="shared" si="1965"/>
        <v/>
      </c>
      <c r="G4186" s="43" t="str">
        <f>IF(A4186&lt;&gt;"",IF(A4186&lt;Data!$G$11*0.25,$C$13/$G$32,IF(A4186&gt;Data!$G$11*0.25,$C$13,$C$13*10)),"")</f>
        <v/>
      </c>
      <c r="H4186" s="43" t="str">
        <f>IF(A4186&lt;&gt;"",IF(Data!$G$9="constant",$C$13,IF(Data!$G$9="squeeze",G4186,F4186)),"")</f>
        <v/>
      </c>
      <c r="I4186" s="38" t="str">
        <f ca="1">IF(ISNUMBER(A4186),NORMINV(RAND(),0,IF(AND(Data!$G$9="squeeze",A4186&lt;Data!$G$11*0.25),$H$32,1)*$C$30*$C$13)*($C$14*$C$12),"")</f>
        <v/>
      </c>
      <c r="J4186" s="42" t="str">
        <f ca="1">IFERROR(IF(Data!$C$6="Real",B4186,I4186+J4185+($C$14*$C$12)*(NORMINV(RAND(),$C$15,CHOOSE($G$13,$C$13,F4186,G4186)))),"")</f>
        <v/>
      </c>
      <c r="K4186" s="88" t="str">
        <f>IF(ISNUMBER(A4186), IF($G$16="fixed",$G$17,MIN(H4186*Data!$C$7*$C$16*0.5,$C$17*Data!$C$7))*$C$12,"")</f>
        <v/>
      </c>
      <c r="L4186" s="42" t="str">
        <f t="shared" ca="1" si="1980"/>
        <v/>
      </c>
      <c r="M4186" s="44" t="str">
        <f t="shared" ca="1" si="1981"/>
        <v/>
      </c>
      <c r="N4186" s="44" t="str">
        <f t="shared" ca="1" si="1982"/>
        <v/>
      </c>
      <c r="O4186" s="108" t="str">
        <f t="shared" si="1966"/>
        <v/>
      </c>
      <c r="P4186" s="102" t="str">
        <f t="shared" si="1967"/>
        <v/>
      </c>
      <c r="Q4186" s="102" t="str">
        <f t="shared" si="1968"/>
        <v/>
      </c>
      <c r="R4186" s="120" t="str">
        <f t="shared" si="1969"/>
        <v/>
      </c>
      <c r="S4186" s="54" t="str">
        <f t="shared" si="1970"/>
        <v/>
      </c>
      <c r="T4186" s="5" t="str">
        <f t="shared" si="1971"/>
        <v/>
      </c>
      <c r="U4186" s="152" t="str">
        <f t="shared" si="1954"/>
        <v/>
      </c>
      <c r="V4186" s="152" t="str">
        <f t="shared" si="1955"/>
        <v/>
      </c>
      <c r="W4186" s="153" t="str">
        <f t="shared" si="1956"/>
        <v/>
      </c>
      <c r="X4186" s="153" t="str">
        <f t="shared" si="1957"/>
        <v/>
      </c>
      <c r="Y4186" s="153" t="str">
        <f t="shared" si="1958"/>
        <v/>
      </c>
      <c r="Z4186" s="153" t="str">
        <f t="shared" si="1959"/>
        <v/>
      </c>
      <c r="AA4186" s="152" t="str">
        <f t="shared" si="1960"/>
        <v/>
      </c>
      <c r="AB4186" s="152" t="str">
        <f t="shared" si="1961"/>
        <v/>
      </c>
      <c r="AC4186" s="154" t="str">
        <f t="shared" si="1972"/>
        <v/>
      </c>
      <c r="AD4186" s="154" t="str">
        <f t="shared" si="1973"/>
        <v/>
      </c>
      <c r="AE4186" s="3" t="str">
        <f t="shared" si="1974"/>
        <v/>
      </c>
      <c r="AF4186" s="3" t="str">
        <f t="shared" si="1975"/>
        <v/>
      </c>
      <c r="AG4186" s="3" t="str">
        <f t="shared" si="1976"/>
        <v/>
      </c>
      <c r="AH4186" s="4" t="str">
        <f t="shared" si="1977"/>
        <v/>
      </c>
      <c r="AI4186" s="75" t="str">
        <f t="shared" si="1978"/>
        <v/>
      </c>
      <c r="AJ4186" s="75" t="str">
        <f t="shared" si="1979"/>
        <v/>
      </c>
    </row>
    <row r="4187" spans="1:36" ht="14.25">
      <c r="A4187" s="41" t="str">
        <f t="shared" si="1962"/>
        <v/>
      </c>
      <c r="B4187" s="150" t="str">
        <f>IF(ISNUMBER(A4187),INDEX('MetaTrader Import'!$H$13:$J$5893,TRUNC(((A4187-$A$39+1)-1)/3)+1,MOD((A4187-$A$39+1)-1,3)+1),"")</f>
        <v/>
      </c>
      <c r="C4187" s="43" t="str">
        <f t="shared" si="1963"/>
        <v/>
      </c>
      <c r="D4187" s="43" t="str">
        <f t="shared" ca="1" si="1953"/>
        <v/>
      </c>
      <c r="E4187" s="43" t="str">
        <f t="shared" si="1964"/>
        <v/>
      </c>
      <c r="F4187" s="43" t="str">
        <f t="shared" si="1965"/>
        <v/>
      </c>
      <c r="G4187" s="43" t="str">
        <f>IF(A4187&lt;&gt;"",IF(A4187&lt;Data!$G$11*0.25,$C$13/$G$32,IF(A4187&gt;Data!$G$11*0.25,$C$13,$C$13*10)),"")</f>
        <v/>
      </c>
      <c r="H4187" s="43" t="str">
        <f>IF(A4187&lt;&gt;"",IF(Data!$G$9="constant",$C$13,IF(Data!$G$9="squeeze",G4187,F4187)),"")</f>
        <v/>
      </c>
      <c r="I4187" s="38" t="str">
        <f ca="1">IF(ISNUMBER(A4187),NORMINV(RAND(),0,IF(AND(Data!$G$9="squeeze",A4187&lt;Data!$G$11*0.25),$H$32,1)*$C$30*$C$13)*($C$14*$C$12),"")</f>
        <v/>
      </c>
      <c r="J4187" s="42" t="str">
        <f ca="1">IFERROR(IF(Data!$C$6="Real",B4187,I4187+J4186+($C$14*$C$12)*(NORMINV(RAND(),$C$15,CHOOSE($G$13,$C$13,F4187,G4187)))),"")</f>
        <v/>
      </c>
      <c r="K4187" s="88" t="str">
        <f>IF(ISNUMBER(A4187), IF($G$16="fixed",$G$17,MIN(H4187*Data!$C$7*$C$16*0.5,$C$17*Data!$C$7))*$C$12,"")</f>
        <v/>
      </c>
      <c r="L4187" s="42" t="str">
        <f t="shared" ca="1" si="1980"/>
        <v/>
      </c>
      <c r="M4187" s="44" t="str">
        <f t="shared" ca="1" si="1981"/>
        <v/>
      </c>
      <c r="N4187" s="44" t="str">
        <f t="shared" ca="1" si="1982"/>
        <v/>
      </c>
      <c r="O4187" s="108" t="str">
        <f t="shared" si="1966"/>
        <v/>
      </c>
      <c r="P4187" s="102" t="str">
        <f t="shared" si="1967"/>
        <v/>
      </c>
      <c r="Q4187" s="102" t="str">
        <f t="shared" si="1968"/>
        <v/>
      </c>
      <c r="R4187" s="120" t="str">
        <f t="shared" si="1969"/>
        <v/>
      </c>
      <c r="S4187" s="54" t="str">
        <f t="shared" si="1970"/>
        <v/>
      </c>
      <c r="T4187" s="5" t="str">
        <f t="shared" si="1971"/>
        <v/>
      </c>
      <c r="U4187" s="152" t="str">
        <f t="shared" si="1954"/>
        <v/>
      </c>
      <c r="V4187" s="152" t="str">
        <f t="shared" si="1955"/>
        <v/>
      </c>
      <c r="W4187" s="153" t="str">
        <f t="shared" si="1956"/>
        <v/>
      </c>
      <c r="X4187" s="153" t="str">
        <f t="shared" si="1957"/>
        <v/>
      </c>
      <c r="Y4187" s="153" t="str">
        <f t="shared" si="1958"/>
        <v/>
      </c>
      <c r="Z4187" s="153" t="str">
        <f t="shared" si="1959"/>
        <v/>
      </c>
      <c r="AA4187" s="152" t="str">
        <f t="shared" si="1960"/>
        <v/>
      </c>
      <c r="AB4187" s="152" t="str">
        <f t="shared" si="1961"/>
        <v/>
      </c>
      <c r="AC4187" s="154" t="str">
        <f t="shared" si="1972"/>
        <v/>
      </c>
      <c r="AD4187" s="154" t="str">
        <f t="shared" si="1973"/>
        <v/>
      </c>
      <c r="AE4187" s="3" t="str">
        <f t="shared" si="1974"/>
        <v/>
      </c>
      <c r="AF4187" s="3" t="str">
        <f t="shared" si="1975"/>
        <v/>
      </c>
      <c r="AG4187" s="3" t="str">
        <f t="shared" si="1976"/>
        <v/>
      </c>
      <c r="AH4187" s="4" t="str">
        <f t="shared" si="1977"/>
        <v/>
      </c>
      <c r="AI4187" s="75" t="str">
        <f t="shared" si="1978"/>
        <v/>
      </c>
      <c r="AJ4187" s="75" t="str">
        <f t="shared" si="1979"/>
        <v/>
      </c>
    </row>
    <row r="4188" spans="1:36" ht="14.25">
      <c r="A4188" s="41" t="str">
        <f t="shared" si="1962"/>
        <v/>
      </c>
      <c r="B4188" s="150" t="str">
        <f>IF(ISNUMBER(A4188),INDEX('MetaTrader Import'!$H$13:$J$5893,TRUNC(((A4188-$A$39+1)-1)/3)+1,MOD((A4188-$A$39+1)-1,3)+1),"")</f>
        <v/>
      </c>
      <c r="C4188" s="43" t="str">
        <f t="shared" si="1963"/>
        <v/>
      </c>
      <c r="D4188" s="43" t="str">
        <f t="shared" ca="1" si="1953"/>
        <v/>
      </c>
      <c r="E4188" s="43" t="str">
        <f t="shared" si="1964"/>
        <v/>
      </c>
      <c r="F4188" s="43" t="str">
        <f t="shared" si="1965"/>
        <v/>
      </c>
      <c r="G4188" s="43" t="str">
        <f>IF(A4188&lt;&gt;"",IF(A4188&lt;Data!$G$11*0.25,$C$13/$G$32,IF(A4188&gt;Data!$G$11*0.25,$C$13,$C$13*10)),"")</f>
        <v/>
      </c>
      <c r="H4188" s="43" t="str">
        <f>IF(A4188&lt;&gt;"",IF(Data!$G$9="constant",$C$13,IF(Data!$G$9="squeeze",G4188,F4188)),"")</f>
        <v/>
      </c>
      <c r="I4188" s="38" t="str">
        <f ca="1">IF(ISNUMBER(A4188),NORMINV(RAND(),0,IF(AND(Data!$G$9="squeeze",A4188&lt;Data!$G$11*0.25),$H$32,1)*$C$30*$C$13)*($C$14*$C$12),"")</f>
        <v/>
      </c>
      <c r="J4188" s="42" t="str">
        <f ca="1">IFERROR(IF(Data!$C$6="Real",B4188,I4188+J4187+($C$14*$C$12)*(NORMINV(RAND(),$C$15,CHOOSE($G$13,$C$13,F4188,G4188)))),"")</f>
        <v/>
      </c>
      <c r="K4188" s="88" t="str">
        <f>IF(ISNUMBER(A4188), IF($G$16="fixed",$G$17,MIN(H4188*Data!$C$7*$C$16*0.5,$C$17*Data!$C$7))*$C$12,"")</f>
        <v/>
      </c>
      <c r="L4188" s="42" t="str">
        <f t="shared" ca="1" si="1980"/>
        <v/>
      </c>
      <c r="M4188" s="44" t="str">
        <f t="shared" ca="1" si="1981"/>
        <v/>
      </c>
      <c r="N4188" s="44" t="str">
        <f t="shared" ca="1" si="1982"/>
        <v/>
      </c>
      <c r="O4188" s="108" t="str">
        <f t="shared" si="1966"/>
        <v/>
      </c>
      <c r="P4188" s="102" t="str">
        <f t="shared" si="1967"/>
        <v/>
      </c>
      <c r="Q4188" s="102" t="str">
        <f t="shared" si="1968"/>
        <v/>
      </c>
      <c r="R4188" s="120" t="str">
        <f t="shared" si="1969"/>
        <v/>
      </c>
      <c r="S4188" s="54" t="str">
        <f t="shared" si="1970"/>
        <v/>
      </c>
      <c r="T4188" s="5" t="str">
        <f t="shared" si="1971"/>
        <v/>
      </c>
      <c r="U4188" s="152" t="str">
        <f t="shared" si="1954"/>
        <v/>
      </c>
      <c r="V4188" s="152" t="str">
        <f t="shared" si="1955"/>
        <v/>
      </c>
      <c r="W4188" s="153" t="str">
        <f t="shared" si="1956"/>
        <v/>
      </c>
      <c r="X4188" s="153" t="str">
        <f t="shared" si="1957"/>
        <v/>
      </c>
      <c r="Y4188" s="153" t="str">
        <f t="shared" si="1958"/>
        <v/>
      </c>
      <c r="Z4188" s="153" t="str">
        <f t="shared" si="1959"/>
        <v/>
      </c>
      <c r="AA4188" s="152" t="str">
        <f t="shared" si="1960"/>
        <v/>
      </c>
      <c r="AB4188" s="152" t="str">
        <f t="shared" si="1961"/>
        <v/>
      </c>
      <c r="AC4188" s="154" t="str">
        <f t="shared" si="1972"/>
        <v/>
      </c>
      <c r="AD4188" s="154" t="str">
        <f t="shared" si="1973"/>
        <v/>
      </c>
      <c r="AE4188" s="3" t="str">
        <f t="shared" si="1974"/>
        <v/>
      </c>
      <c r="AF4188" s="3" t="str">
        <f t="shared" si="1975"/>
        <v/>
      </c>
      <c r="AG4188" s="3" t="str">
        <f t="shared" si="1976"/>
        <v/>
      </c>
      <c r="AH4188" s="4" t="str">
        <f t="shared" si="1977"/>
        <v/>
      </c>
      <c r="AI4188" s="75" t="str">
        <f t="shared" si="1978"/>
        <v/>
      </c>
      <c r="AJ4188" s="75" t="str">
        <f t="shared" si="1979"/>
        <v/>
      </c>
    </row>
    <row r="4189" spans="1:36" ht="14.25">
      <c r="A4189" s="41" t="str">
        <f t="shared" si="1962"/>
        <v/>
      </c>
      <c r="B4189" s="150" t="str">
        <f>IF(ISNUMBER(A4189),INDEX('MetaTrader Import'!$H$13:$J$5893,TRUNC(((A4189-$A$39+1)-1)/3)+1,MOD((A4189-$A$39+1)-1,3)+1),"")</f>
        <v/>
      </c>
      <c r="C4189" s="43" t="str">
        <f t="shared" si="1963"/>
        <v/>
      </c>
      <c r="D4189" s="43" t="str">
        <f t="shared" ca="1" si="1953"/>
        <v/>
      </c>
      <c r="E4189" s="43" t="str">
        <f t="shared" si="1964"/>
        <v/>
      </c>
      <c r="F4189" s="43" t="str">
        <f t="shared" si="1965"/>
        <v/>
      </c>
      <c r="G4189" s="43" t="str">
        <f>IF(A4189&lt;&gt;"",IF(A4189&lt;Data!$G$11*0.25,$C$13/$G$32,IF(A4189&gt;Data!$G$11*0.25,$C$13,$C$13*10)),"")</f>
        <v/>
      </c>
      <c r="H4189" s="43" t="str">
        <f>IF(A4189&lt;&gt;"",IF(Data!$G$9="constant",$C$13,IF(Data!$G$9="squeeze",G4189,F4189)),"")</f>
        <v/>
      </c>
      <c r="I4189" s="38" t="str">
        <f ca="1">IF(ISNUMBER(A4189),NORMINV(RAND(),0,IF(AND(Data!$G$9="squeeze",A4189&lt;Data!$G$11*0.25),$H$32,1)*$C$30*$C$13)*($C$14*$C$12),"")</f>
        <v/>
      </c>
      <c r="J4189" s="42" t="str">
        <f ca="1">IFERROR(IF(Data!$C$6="Real",B4189,I4189+J4188+($C$14*$C$12)*(NORMINV(RAND(),$C$15,CHOOSE($G$13,$C$13,F4189,G4189)))),"")</f>
        <v/>
      </c>
      <c r="K4189" s="88" t="str">
        <f>IF(ISNUMBER(A4189), IF($G$16="fixed",$G$17,MIN(H4189*Data!$C$7*$C$16*0.5,$C$17*Data!$C$7))*$C$12,"")</f>
        <v/>
      </c>
      <c r="L4189" s="42" t="str">
        <f t="shared" ca="1" si="1980"/>
        <v/>
      </c>
      <c r="M4189" s="44" t="str">
        <f t="shared" ca="1" si="1981"/>
        <v/>
      </c>
      <c r="N4189" s="44" t="str">
        <f t="shared" ca="1" si="1982"/>
        <v/>
      </c>
      <c r="O4189" s="108" t="str">
        <f t="shared" si="1966"/>
        <v/>
      </c>
      <c r="P4189" s="102" t="str">
        <f t="shared" si="1967"/>
        <v/>
      </c>
      <c r="Q4189" s="102" t="str">
        <f t="shared" si="1968"/>
        <v/>
      </c>
      <c r="R4189" s="120" t="str">
        <f t="shared" si="1969"/>
        <v/>
      </c>
      <c r="S4189" s="54" t="str">
        <f t="shared" si="1970"/>
        <v/>
      </c>
      <c r="T4189" s="5" t="str">
        <f t="shared" si="1971"/>
        <v/>
      </c>
      <c r="U4189" s="152" t="str">
        <f t="shared" si="1954"/>
        <v/>
      </c>
      <c r="V4189" s="152" t="str">
        <f t="shared" si="1955"/>
        <v/>
      </c>
      <c r="W4189" s="153" t="str">
        <f t="shared" si="1956"/>
        <v/>
      </c>
      <c r="X4189" s="153" t="str">
        <f t="shared" si="1957"/>
        <v/>
      </c>
      <c r="Y4189" s="153" t="str">
        <f t="shared" si="1958"/>
        <v/>
      </c>
      <c r="Z4189" s="153" t="str">
        <f t="shared" si="1959"/>
        <v/>
      </c>
      <c r="AA4189" s="152" t="str">
        <f t="shared" si="1960"/>
        <v/>
      </c>
      <c r="AB4189" s="152" t="str">
        <f t="shared" si="1961"/>
        <v/>
      </c>
      <c r="AC4189" s="154" t="str">
        <f t="shared" si="1972"/>
        <v/>
      </c>
      <c r="AD4189" s="154" t="str">
        <f t="shared" si="1973"/>
        <v/>
      </c>
      <c r="AE4189" s="3" t="str">
        <f t="shared" si="1974"/>
        <v/>
      </c>
      <c r="AF4189" s="3" t="str">
        <f t="shared" si="1975"/>
        <v/>
      </c>
      <c r="AG4189" s="3" t="str">
        <f t="shared" si="1976"/>
        <v/>
      </c>
      <c r="AH4189" s="4" t="str">
        <f t="shared" si="1977"/>
        <v/>
      </c>
      <c r="AI4189" s="75" t="str">
        <f t="shared" si="1978"/>
        <v/>
      </c>
      <c r="AJ4189" s="75" t="str">
        <f t="shared" si="1979"/>
        <v/>
      </c>
    </row>
    <row r="4190" spans="1:36" ht="14.25">
      <c r="A4190" s="41" t="str">
        <f t="shared" si="1962"/>
        <v/>
      </c>
      <c r="B4190" s="150" t="str">
        <f>IF(ISNUMBER(A4190),INDEX('MetaTrader Import'!$H$13:$J$5893,TRUNC(((A4190-$A$39+1)-1)/3)+1,MOD((A4190-$A$39+1)-1,3)+1),"")</f>
        <v/>
      </c>
      <c r="C4190" s="43" t="str">
        <f t="shared" si="1963"/>
        <v/>
      </c>
      <c r="D4190" s="43" t="str">
        <f t="shared" ca="1" si="1953"/>
        <v/>
      </c>
      <c r="E4190" s="43" t="str">
        <f t="shared" si="1964"/>
        <v/>
      </c>
      <c r="F4190" s="43" t="str">
        <f t="shared" si="1965"/>
        <v/>
      </c>
      <c r="G4190" s="43" t="str">
        <f>IF(A4190&lt;&gt;"",IF(A4190&lt;Data!$G$11*0.25,$C$13/$G$32,IF(A4190&gt;Data!$G$11*0.25,$C$13,$C$13*10)),"")</f>
        <v/>
      </c>
      <c r="H4190" s="43" t="str">
        <f>IF(A4190&lt;&gt;"",IF(Data!$G$9="constant",$C$13,IF(Data!$G$9="squeeze",G4190,F4190)),"")</f>
        <v/>
      </c>
      <c r="I4190" s="38" t="str">
        <f ca="1">IF(ISNUMBER(A4190),NORMINV(RAND(),0,IF(AND(Data!$G$9="squeeze",A4190&lt;Data!$G$11*0.25),$H$32,1)*$C$30*$C$13)*($C$14*$C$12),"")</f>
        <v/>
      </c>
      <c r="J4190" s="42" t="str">
        <f ca="1">IFERROR(IF(Data!$C$6="Real",B4190,I4190+J4189+($C$14*$C$12)*(NORMINV(RAND(),$C$15,CHOOSE($G$13,$C$13,F4190,G4190)))),"")</f>
        <v/>
      </c>
      <c r="K4190" s="88" t="str">
        <f>IF(ISNUMBER(A4190), IF($G$16="fixed",$G$17,MIN(H4190*Data!$C$7*$C$16*0.5,$C$17*Data!$C$7))*$C$12,"")</f>
        <v/>
      </c>
      <c r="L4190" s="42" t="str">
        <f t="shared" ca="1" si="1980"/>
        <v/>
      </c>
      <c r="M4190" s="44" t="str">
        <f t="shared" ca="1" si="1981"/>
        <v/>
      </c>
      <c r="N4190" s="44" t="str">
        <f t="shared" ca="1" si="1982"/>
        <v/>
      </c>
      <c r="O4190" s="108" t="str">
        <f t="shared" si="1966"/>
        <v/>
      </c>
      <c r="P4190" s="102" t="str">
        <f t="shared" si="1967"/>
        <v/>
      </c>
      <c r="Q4190" s="102" t="str">
        <f t="shared" si="1968"/>
        <v/>
      </c>
      <c r="R4190" s="120" t="str">
        <f t="shared" si="1969"/>
        <v/>
      </c>
      <c r="S4190" s="54" t="str">
        <f t="shared" si="1970"/>
        <v/>
      </c>
      <c r="T4190" s="5" t="str">
        <f t="shared" si="1971"/>
        <v/>
      </c>
      <c r="U4190" s="152" t="str">
        <f t="shared" si="1954"/>
        <v/>
      </c>
      <c r="V4190" s="152" t="str">
        <f t="shared" si="1955"/>
        <v/>
      </c>
      <c r="W4190" s="153" t="str">
        <f t="shared" si="1956"/>
        <v/>
      </c>
      <c r="X4190" s="153" t="str">
        <f t="shared" si="1957"/>
        <v/>
      </c>
      <c r="Y4190" s="153" t="str">
        <f t="shared" si="1958"/>
        <v/>
      </c>
      <c r="Z4190" s="153" t="str">
        <f t="shared" si="1959"/>
        <v/>
      </c>
      <c r="AA4190" s="152" t="str">
        <f t="shared" si="1960"/>
        <v/>
      </c>
      <c r="AB4190" s="152" t="str">
        <f t="shared" si="1961"/>
        <v/>
      </c>
      <c r="AC4190" s="154" t="str">
        <f t="shared" si="1972"/>
        <v/>
      </c>
      <c r="AD4190" s="154" t="str">
        <f t="shared" si="1973"/>
        <v/>
      </c>
      <c r="AE4190" s="3" t="str">
        <f t="shared" si="1974"/>
        <v/>
      </c>
      <c r="AF4190" s="3" t="str">
        <f t="shared" si="1975"/>
        <v/>
      </c>
      <c r="AG4190" s="3" t="str">
        <f t="shared" si="1976"/>
        <v/>
      </c>
      <c r="AH4190" s="4" t="str">
        <f t="shared" si="1977"/>
        <v/>
      </c>
      <c r="AI4190" s="75" t="str">
        <f t="shared" si="1978"/>
        <v/>
      </c>
      <c r="AJ4190" s="75" t="str">
        <f t="shared" si="1979"/>
        <v/>
      </c>
    </row>
    <row r="4191" spans="1:36" ht="14.25">
      <c r="A4191" s="41" t="str">
        <f t="shared" si="1962"/>
        <v/>
      </c>
      <c r="B4191" s="150" t="str">
        <f>IF(ISNUMBER(A4191),INDEX('MetaTrader Import'!$H$13:$J$5893,TRUNC(((A4191-$A$39+1)-1)/3)+1,MOD((A4191-$A$39+1)-1,3)+1),"")</f>
        <v/>
      </c>
      <c r="C4191" s="43" t="str">
        <f t="shared" si="1963"/>
        <v/>
      </c>
      <c r="D4191" s="43" t="str">
        <f t="shared" ca="1" si="1953"/>
        <v/>
      </c>
      <c r="E4191" s="43" t="str">
        <f t="shared" si="1964"/>
        <v/>
      </c>
      <c r="F4191" s="43" t="str">
        <f t="shared" si="1965"/>
        <v/>
      </c>
      <c r="G4191" s="43" t="str">
        <f>IF(A4191&lt;&gt;"",IF(A4191&lt;Data!$G$11*0.25,$C$13/$G$32,IF(A4191&gt;Data!$G$11*0.25,$C$13,$C$13*10)),"")</f>
        <v/>
      </c>
      <c r="H4191" s="43" t="str">
        <f>IF(A4191&lt;&gt;"",IF(Data!$G$9="constant",$C$13,IF(Data!$G$9="squeeze",G4191,F4191)),"")</f>
        <v/>
      </c>
      <c r="I4191" s="38" t="str">
        <f ca="1">IF(ISNUMBER(A4191),NORMINV(RAND(),0,IF(AND(Data!$G$9="squeeze",A4191&lt;Data!$G$11*0.25),$H$32,1)*$C$30*$C$13)*($C$14*$C$12),"")</f>
        <v/>
      </c>
      <c r="J4191" s="42" t="str">
        <f ca="1">IFERROR(IF(Data!$C$6="Real",B4191,I4191+J4190+($C$14*$C$12)*(NORMINV(RAND(),$C$15,CHOOSE($G$13,$C$13,F4191,G4191)))),"")</f>
        <v/>
      </c>
      <c r="K4191" s="88" t="str">
        <f>IF(ISNUMBER(A4191), IF($G$16="fixed",$G$17,MIN(H4191*Data!$C$7*$C$16*0.5,$C$17*Data!$C$7))*$C$12,"")</f>
        <v/>
      </c>
      <c r="L4191" s="42" t="str">
        <f t="shared" ca="1" si="1980"/>
        <v/>
      </c>
      <c r="M4191" s="44" t="str">
        <f t="shared" ca="1" si="1981"/>
        <v/>
      </c>
      <c r="N4191" s="44" t="str">
        <f t="shared" ca="1" si="1982"/>
        <v/>
      </c>
      <c r="O4191" s="108" t="str">
        <f t="shared" si="1966"/>
        <v/>
      </c>
      <c r="P4191" s="102" t="str">
        <f t="shared" si="1967"/>
        <v/>
      </c>
      <c r="Q4191" s="102" t="str">
        <f t="shared" si="1968"/>
        <v/>
      </c>
      <c r="R4191" s="120" t="str">
        <f t="shared" si="1969"/>
        <v/>
      </c>
      <c r="S4191" s="54" t="str">
        <f t="shared" si="1970"/>
        <v/>
      </c>
      <c r="T4191" s="5" t="str">
        <f t="shared" si="1971"/>
        <v/>
      </c>
      <c r="U4191" s="152" t="str">
        <f t="shared" si="1954"/>
        <v/>
      </c>
      <c r="V4191" s="152" t="str">
        <f t="shared" si="1955"/>
        <v/>
      </c>
      <c r="W4191" s="153" t="str">
        <f t="shared" si="1956"/>
        <v/>
      </c>
      <c r="X4191" s="153" t="str">
        <f t="shared" si="1957"/>
        <v/>
      </c>
      <c r="Y4191" s="153" t="str">
        <f t="shared" si="1958"/>
        <v/>
      </c>
      <c r="Z4191" s="153" t="str">
        <f t="shared" si="1959"/>
        <v/>
      </c>
      <c r="AA4191" s="152" t="str">
        <f t="shared" si="1960"/>
        <v/>
      </c>
      <c r="AB4191" s="152" t="str">
        <f t="shared" si="1961"/>
        <v/>
      </c>
      <c r="AC4191" s="154" t="str">
        <f t="shared" si="1972"/>
        <v/>
      </c>
      <c r="AD4191" s="154" t="str">
        <f t="shared" si="1973"/>
        <v/>
      </c>
      <c r="AE4191" s="3" t="str">
        <f t="shared" si="1974"/>
        <v/>
      </c>
      <c r="AF4191" s="3" t="str">
        <f t="shared" si="1975"/>
        <v/>
      </c>
      <c r="AG4191" s="3" t="str">
        <f t="shared" si="1976"/>
        <v/>
      </c>
      <c r="AH4191" s="4" t="str">
        <f t="shared" si="1977"/>
        <v/>
      </c>
      <c r="AI4191" s="75" t="str">
        <f t="shared" si="1978"/>
        <v/>
      </c>
      <c r="AJ4191" s="75" t="str">
        <f t="shared" si="1979"/>
        <v/>
      </c>
    </row>
    <row r="4192" spans="1:36" ht="14.25">
      <c r="A4192" s="41" t="str">
        <f t="shared" si="1962"/>
        <v/>
      </c>
      <c r="B4192" s="150" t="str">
        <f>IF(ISNUMBER(A4192),INDEX('MetaTrader Import'!$H$13:$J$5893,TRUNC(((A4192-$A$39+1)-1)/3)+1,MOD((A4192-$A$39+1)-1,3)+1),"")</f>
        <v/>
      </c>
      <c r="C4192" s="43" t="str">
        <f t="shared" si="1963"/>
        <v/>
      </c>
      <c r="D4192" s="43" t="str">
        <f t="shared" ca="1" si="1953"/>
        <v/>
      </c>
      <c r="E4192" s="43" t="str">
        <f t="shared" si="1964"/>
        <v/>
      </c>
      <c r="F4192" s="43" t="str">
        <f t="shared" si="1965"/>
        <v/>
      </c>
      <c r="G4192" s="43" t="str">
        <f>IF(A4192&lt;&gt;"",IF(A4192&lt;Data!$G$11*0.25,$C$13/$G$32,IF(A4192&gt;Data!$G$11*0.25,$C$13,$C$13*10)),"")</f>
        <v/>
      </c>
      <c r="H4192" s="43" t="str">
        <f>IF(A4192&lt;&gt;"",IF(Data!$G$9="constant",$C$13,IF(Data!$G$9="squeeze",G4192,F4192)),"")</f>
        <v/>
      </c>
      <c r="I4192" s="38" t="str">
        <f ca="1">IF(ISNUMBER(A4192),NORMINV(RAND(),0,IF(AND(Data!$G$9="squeeze",A4192&lt;Data!$G$11*0.25),$H$32,1)*$C$30*$C$13)*($C$14*$C$12),"")</f>
        <v/>
      </c>
      <c r="J4192" s="42" t="str">
        <f ca="1">IFERROR(IF(Data!$C$6="Real",B4192,I4192+J4191+($C$14*$C$12)*(NORMINV(RAND(),$C$15,CHOOSE($G$13,$C$13,F4192,G4192)))),"")</f>
        <v/>
      </c>
      <c r="K4192" s="88" t="str">
        <f>IF(ISNUMBER(A4192), IF($G$16="fixed",$G$17,MIN(H4192*Data!$C$7*$C$16*0.5,$C$17*Data!$C$7))*$C$12,"")</f>
        <v/>
      </c>
      <c r="L4192" s="42" t="str">
        <f t="shared" ca="1" si="1980"/>
        <v/>
      </c>
      <c r="M4192" s="44" t="str">
        <f t="shared" ca="1" si="1981"/>
        <v/>
      </c>
      <c r="N4192" s="44" t="str">
        <f t="shared" ca="1" si="1982"/>
        <v/>
      </c>
      <c r="O4192" s="108" t="str">
        <f t="shared" si="1966"/>
        <v/>
      </c>
      <c r="P4192" s="102" t="str">
        <f t="shared" si="1967"/>
        <v/>
      </c>
      <c r="Q4192" s="102" t="str">
        <f t="shared" si="1968"/>
        <v/>
      </c>
      <c r="R4192" s="120" t="str">
        <f t="shared" si="1969"/>
        <v/>
      </c>
      <c r="S4192" s="54" t="str">
        <f t="shared" si="1970"/>
        <v/>
      </c>
      <c r="T4192" s="5" t="str">
        <f t="shared" si="1971"/>
        <v/>
      </c>
      <c r="U4192" s="152" t="str">
        <f t="shared" si="1954"/>
        <v/>
      </c>
      <c r="V4192" s="152" t="str">
        <f t="shared" si="1955"/>
        <v/>
      </c>
      <c r="W4192" s="153" t="str">
        <f t="shared" si="1956"/>
        <v/>
      </c>
      <c r="X4192" s="153" t="str">
        <f t="shared" si="1957"/>
        <v/>
      </c>
      <c r="Y4192" s="153" t="str">
        <f t="shared" si="1958"/>
        <v/>
      </c>
      <c r="Z4192" s="153" t="str">
        <f t="shared" si="1959"/>
        <v/>
      </c>
      <c r="AA4192" s="152" t="str">
        <f t="shared" si="1960"/>
        <v/>
      </c>
      <c r="AB4192" s="152" t="str">
        <f t="shared" si="1961"/>
        <v/>
      </c>
      <c r="AC4192" s="154" t="str">
        <f t="shared" si="1972"/>
        <v/>
      </c>
      <c r="AD4192" s="154" t="str">
        <f t="shared" si="1973"/>
        <v/>
      </c>
      <c r="AE4192" s="3" t="str">
        <f t="shared" si="1974"/>
        <v/>
      </c>
      <c r="AF4192" s="3" t="str">
        <f t="shared" si="1975"/>
        <v/>
      </c>
      <c r="AG4192" s="3" t="str">
        <f t="shared" si="1976"/>
        <v/>
      </c>
      <c r="AH4192" s="4" t="str">
        <f t="shared" si="1977"/>
        <v/>
      </c>
      <c r="AI4192" s="75" t="str">
        <f t="shared" si="1978"/>
        <v/>
      </c>
      <c r="AJ4192" s="75" t="str">
        <f t="shared" si="1979"/>
        <v/>
      </c>
    </row>
    <row r="4193" spans="1:36" ht="14.25">
      <c r="A4193" s="41" t="str">
        <f t="shared" si="1962"/>
        <v/>
      </c>
      <c r="B4193" s="150" t="str">
        <f>IF(ISNUMBER(A4193),INDEX('MetaTrader Import'!$H$13:$J$5893,TRUNC(((A4193-$A$39+1)-1)/3)+1,MOD((A4193-$A$39+1)-1,3)+1),"")</f>
        <v/>
      </c>
      <c r="C4193" s="43" t="str">
        <f t="shared" si="1963"/>
        <v/>
      </c>
      <c r="D4193" s="43" t="str">
        <f t="shared" ca="1" si="1953"/>
        <v/>
      </c>
      <c r="E4193" s="43" t="str">
        <f t="shared" si="1964"/>
        <v/>
      </c>
      <c r="F4193" s="43" t="str">
        <f t="shared" si="1965"/>
        <v/>
      </c>
      <c r="G4193" s="43" t="str">
        <f>IF(A4193&lt;&gt;"",IF(A4193&lt;Data!$G$11*0.25,$C$13/$G$32,IF(A4193&gt;Data!$G$11*0.25,$C$13,$C$13*10)),"")</f>
        <v/>
      </c>
      <c r="H4193" s="43" t="str">
        <f>IF(A4193&lt;&gt;"",IF(Data!$G$9="constant",$C$13,IF(Data!$G$9="squeeze",G4193,F4193)),"")</f>
        <v/>
      </c>
      <c r="I4193" s="38" t="str">
        <f ca="1">IF(ISNUMBER(A4193),NORMINV(RAND(),0,IF(AND(Data!$G$9="squeeze",A4193&lt;Data!$G$11*0.25),$H$32,1)*$C$30*$C$13)*($C$14*$C$12),"")</f>
        <v/>
      </c>
      <c r="J4193" s="42" t="str">
        <f ca="1">IFERROR(IF(Data!$C$6="Real",B4193,I4193+J4192+($C$14*$C$12)*(NORMINV(RAND(),$C$15,CHOOSE($G$13,$C$13,F4193,G4193)))),"")</f>
        <v/>
      </c>
      <c r="K4193" s="88" t="str">
        <f>IF(ISNUMBER(A4193), IF($G$16="fixed",$G$17,MIN(H4193*Data!$C$7*$C$16*0.5,$C$17*Data!$C$7))*$C$12,"")</f>
        <v/>
      </c>
      <c r="L4193" s="42" t="str">
        <f t="shared" ca="1" si="1980"/>
        <v/>
      </c>
      <c r="M4193" s="44" t="str">
        <f t="shared" ca="1" si="1981"/>
        <v/>
      </c>
      <c r="N4193" s="44" t="str">
        <f t="shared" ca="1" si="1982"/>
        <v/>
      </c>
      <c r="O4193" s="108" t="str">
        <f t="shared" si="1966"/>
        <v/>
      </c>
      <c r="P4193" s="102" t="str">
        <f t="shared" si="1967"/>
        <v/>
      </c>
      <c r="Q4193" s="102" t="str">
        <f t="shared" si="1968"/>
        <v/>
      </c>
      <c r="R4193" s="120" t="str">
        <f t="shared" si="1969"/>
        <v/>
      </c>
      <c r="S4193" s="54" t="str">
        <f t="shared" si="1970"/>
        <v/>
      </c>
      <c r="T4193" s="5" t="str">
        <f t="shared" si="1971"/>
        <v/>
      </c>
      <c r="U4193" s="152" t="str">
        <f t="shared" si="1954"/>
        <v/>
      </c>
      <c r="V4193" s="152" t="str">
        <f t="shared" si="1955"/>
        <v/>
      </c>
      <c r="W4193" s="153" t="str">
        <f t="shared" si="1956"/>
        <v/>
      </c>
      <c r="X4193" s="153" t="str">
        <f t="shared" si="1957"/>
        <v/>
      </c>
      <c r="Y4193" s="153" t="str">
        <f t="shared" si="1958"/>
        <v/>
      </c>
      <c r="Z4193" s="153" t="str">
        <f t="shared" si="1959"/>
        <v/>
      </c>
      <c r="AA4193" s="152" t="str">
        <f t="shared" si="1960"/>
        <v/>
      </c>
      <c r="AB4193" s="152" t="str">
        <f t="shared" si="1961"/>
        <v/>
      </c>
      <c r="AC4193" s="154" t="str">
        <f t="shared" si="1972"/>
        <v/>
      </c>
      <c r="AD4193" s="154" t="str">
        <f t="shared" si="1973"/>
        <v/>
      </c>
      <c r="AE4193" s="3" t="str">
        <f t="shared" si="1974"/>
        <v/>
      </c>
      <c r="AF4193" s="3" t="str">
        <f t="shared" si="1975"/>
        <v/>
      </c>
      <c r="AG4193" s="3" t="str">
        <f t="shared" si="1976"/>
        <v/>
      </c>
      <c r="AH4193" s="4" t="str">
        <f t="shared" si="1977"/>
        <v/>
      </c>
      <c r="AI4193" s="75" t="str">
        <f t="shared" si="1978"/>
        <v/>
      </c>
      <c r="AJ4193" s="75" t="str">
        <f t="shared" si="1979"/>
        <v/>
      </c>
    </row>
    <row r="4194" spans="1:36" ht="14.25">
      <c r="A4194" s="41" t="str">
        <f t="shared" si="1962"/>
        <v/>
      </c>
      <c r="B4194" s="150" t="str">
        <f>IF(ISNUMBER(A4194),INDEX('MetaTrader Import'!$H$13:$J$5893,TRUNC(((A4194-$A$39+1)-1)/3)+1,MOD((A4194-$A$39+1)-1,3)+1),"")</f>
        <v/>
      </c>
      <c r="C4194" s="43" t="str">
        <f t="shared" si="1963"/>
        <v/>
      </c>
      <c r="D4194" s="43" t="str">
        <f t="shared" ca="1" si="1953"/>
        <v/>
      </c>
      <c r="E4194" s="43" t="str">
        <f t="shared" si="1964"/>
        <v/>
      </c>
      <c r="F4194" s="43" t="str">
        <f t="shared" si="1965"/>
        <v/>
      </c>
      <c r="G4194" s="43" t="str">
        <f>IF(A4194&lt;&gt;"",IF(A4194&lt;Data!$G$11*0.25,$C$13/$G$32,IF(A4194&gt;Data!$G$11*0.25,$C$13,$C$13*10)),"")</f>
        <v/>
      </c>
      <c r="H4194" s="43" t="str">
        <f>IF(A4194&lt;&gt;"",IF(Data!$G$9="constant",$C$13,IF(Data!$G$9="squeeze",G4194,F4194)),"")</f>
        <v/>
      </c>
      <c r="I4194" s="38" t="str">
        <f ca="1">IF(ISNUMBER(A4194),NORMINV(RAND(),0,IF(AND(Data!$G$9="squeeze",A4194&lt;Data!$G$11*0.25),$H$32,1)*$C$30*$C$13)*($C$14*$C$12),"")</f>
        <v/>
      </c>
      <c r="J4194" s="42" t="str">
        <f ca="1">IFERROR(IF(Data!$C$6="Real",B4194,I4194+J4193+($C$14*$C$12)*(NORMINV(RAND(),$C$15,CHOOSE($G$13,$C$13,F4194,G4194)))),"")</f>
        <v/>
      </c>
      <c r="K4194" s="88" t="str">
        <f>IF(ISNUMBER(A4194), IF($G$16="fixed",$G$17,MIN(H4194*Data!$C$7*$C$16*0.5,$C$17*Data!$C$7))*$C$12,"")</f>
        <v/>
      </c>
      <c r="L4194" s="42" t="str">
        <f t="shared" ca="1" si="1980"/>
        <v/>
      </c>
      <c r="M4194" s="44" t="str">
        <f t="shared" ca="1" si="1981"/>
        <v/>
      </c>
      <c r="N4194" s="44" t="str">
        <f t="shared" ca="1" si="1982"/>
        <v/>
      </c>
      <c r="O4194" s="108" t="str">
        <f t="shared" si="1966"/>
        <v/>
      </c>
      <c r="P4194" s="102" t="str">
        <f t="shared" si="1967"/>
        <v/>
      </c>
      <c r="Q4194" s="102" t="str">
        <f t="shared" si="1968"/>
        <v/>
      </c>
      <c r="R4194" s="120" t="str">
        <f t="shared" si="1969"/>
        <v/>
      </c>
      <c r="S4194" s="54" t="str">
        <f t="shared" si="1970"/>
        <v/>
      </c>
      <c r="T4194" s="5" t="str">
        <f t="shared" si="1971"/>
        <v/>
      </c>
      <c r="U4194" s="152" t="str">
        <f t="shared" si="1954"/>
        <v/>
      </c>
      <c r="V4194" s="152" t="str">
        <f t="shared" si="1955"/>
        <v/>
      </c>
      <c r="W4194" s="153" t="str">
        <f t="shared" si="1956"/>
        <v/>
      </c>
      <c r="X4194" s="153" t="str">
        <f t="shared" si="1957"/>
        <v/>
      </c>
      <c r="Y4194" s="153" t="str">
        <f t="shared" si="1958"/>
        <v/>
      </c>
      <c r="Z4194" s="153" t="str">
        <f t="shared" si="1959"/>
        <v/>
      </c>
      <c r="AA4194" s="152" t="str">
        <f t="shared" si="1960"/>
        <v/>
      </c>
      <c r="AB4194" s="152" t="str">
        <f t="shared" si="1961"/>
        <v/>
      </c>
      <c r="AC4194" s="154" t="str">
        <f t="shared" si="1972"/>
        <v/>
      </c>
      <c r="AD4194" s="154" t="str">
        <f t="shared" si="1973"/>
        <v/>
      </c>
      <c r="AE4194" s="3" t="str">
        <f t="shared" si="1974"/>
        <v/>
      </c>
      <c r="AF4194" s="3" t="str">
        <f t="shared" si="1975"/>
        <v/>
      </c>
      <c r="AG4194" s="3" t="str">
        <f t="shared" si="1976"/>
        <v/>
      </c>
      <c r="AH4194" s="4" t="str">
        <f t="shared" si="1977"/>
        <v/>
      </c>
      <c r="AI4194" s="75" t="str">
        <f t="shared" si="1978"/>
        <v/>
      </c>
      <c r="AJ4194" s="75" t="str">
        <f t="shared" si="1979"/>
        <v/>
      </c>
    </row>
    <row r="4195" spans="1:36" ht="14.25">
      <c r="A4195" s="41" t="str">
        <f t="shared" si="1962"/>
        <v/>
      </c>
      <c r="B4195" s="150" t="str">
        <f>IF(ISNUMBER(A4195),INDEX('MetaTrader Import'!$H$13:$J$5893,TRUNC(((A4195-$A$39+1)-1)/3)+1,MOD((A4195-$A$39+1)-1,3)+1),"")</f>
        <v/>
      </c>
      <c r="C4195" s="43" t="str">
        <f t="shared" si="1963"/>
        <v/>
      </c>
      <c r="D4195" s="43" t="str">
        <f t="shared" ca="1" si="1953"/>
        <v/>
      </c>
      <c r="E4195" s="43" t="str">
        <f t="shared" si="1964"/>
        <v/>
      </c>
      <c r="F4195" s="43" t="str">
        <f t="shared" si="1965"/>
        <v/>
      </c>
      <c r="G4195" s="43" t="str">
        <f>IF(A4195&lt;&gt;"",IF(A4195&lt;Data!$G$11*0.25,$C$13/$G$32,IF(A4195&gt;Data!$G$11*0.25,$C$13,$C$13*10)),"")</f>
        <v/>
      </c>
      <c r="H4195" s="43" t="str">
        <f>IF(A4195&lt;&gt;"",IF(Data!$G$9="constant",$C$13,IF(Data!$G$9="squeeze",G4195,F4195)),"")</f>
        <v/>
      </c>
      <c r="I4195" s="38" t="str">
        <f ca="1">IF(ISNUMBER(A4195),NORMINV(RAND(),0,IF(AND(Data!$G$9="squeeze",A4195&lt;Data!$G$11*0.25),$H$32,1)*$C$30*$C$13)*($C$14*$C$12),"")</f>
        <v/>
      </c>
      <c r="J4195" s="42" t="str">
        <f ca="1">IFERROR(IF(Data!$C$6="Real",B4195,I4195+J4194+($C$14*$C$12)*(NORMINV(RAND(),$C$15,CHOOSE($G$13,$C$13,F4195,G4195)))),"")</f>
        <v/>
      </c>
      <c r="K4195" s="88" t="str">
        <f>IF(ISNUMBER(A4195), IF($G$16="fixed",$G$17,MIN(H4195*Data!$C$7*$C$16*0.5,$C$17*Data!$C$7))*$C$12,"")</f>
        <v/>
      </c>
      <c r="L4195" s="42" t="str">
        <f t="shared" ca="1" si="1980"/>
        <v/>
      </c>
      <c r="M4195" s="44" t="str">
        <f t="shared" ca="1" si="1981"/>
        <v/>
      </c>
      <c r="N4195" s="44" t="str">
        <f t="shared" ca="1" si="1982"/>
        <v/>
      </c>
      <c r="O4195" s="108" t="str">
        <f t="shared" si="1966"/>
        <v/>
      </c>
      <c r="P4195" s="102" t="str">
        <f t="shared" si="1967"/>
        <v/>
      </c>
      <c r="Q4195" s="102" t="str">
        <f t="shared" si="1968"/>
        <v/>
      </c>
      <c r="R4195" s="120" t="str">
        <f t="shared" si="1969"/>
        <v/>
      </c>
      <c r="S4195" s="54" t="str">
        <f t="shared" si="1970"/>
        <v/>
      </c>
      <c r="T4195" s="5" t="str">
        <f t="shared" si="1971"/>
        <v/>
      </c>
      <c r="U4195" s="152" t="str">
        <f t="shared" si="1954"/>
        <v/>
      </c>
      <c r="V4195" s="152" t="str">
        <f t="shared" si="1955"/>
        <v/>
      </c>
      <c r="W4195" s="153" t="str">
        <f t="shared" si="1956"/>
        <v/>
      </c>
      <c r="X4195" s="153" t="str">
        <f t="shared" si="1957"/>
        <v/>
      </c>
      <c r="Y4195" s="153" t="str">
        <f t="shared" si="1958"/>
        <v/>
      </c>
      <c r="Z4195" s="153" t="str">
        <f t="shared" si="1959"/>
        <v/>
      </c>
      <c r="AA4195" s="152" t="str">
        <f t="shared" si="1960"/>
        <v/>
      </c>
      <c r="AB4195" s="152" t="str">
        <f t="shared" si="1961"/>
        <v/>
      </c>
      <c r="AC4195" s="154" t="str">
        <f t="shared" si="1972"/>
        <v/>
      </c>
      <c r="AD4195" s="154" t="str">
        <f t="shared" si="1973"/>
        <v/>
      </c>
      <c r="AE4195" s="3" t="str">
        <f t="shared" si="1974"/>
        <v/>
      </c>
      <c r="AF4195" s="3" t="str">
        <f t="shared" si="1975"/>
        <v/>
      </c>
      <c r="AG4195" s="3" t="str">
        <f t="shared" si="1976"/>
        <v/>
      </c>
      <c r="AH4195" s="4" t="str">
        <f t="shared" si="1977"/>
        <v/>
      </c>
      <c r="AI4195" s="75" t="str">
        <f t="shared" si="1978"/>
        <v/>
      </c>
      <c r="AJ4195" s="75" t="str">
        <f t="shared" si="1979"/>
        <v/>
      </c>
    </row>
    <row r="4196" spans="1:36" ht="14.25">
      <c r="A4196" s="41" t="str">
        <f t="shared" si="1962"/>
        <v/>
      </c>
      <c r="B4196" s="150" t="str">
        <f>IF(ISNUMBER(A4196),INDEX('MetaTrader Import'!$H$13:$J$5893,TRUNC(((A4196-$A$39+1)-1)/3)+1,MOD((A4196-$A$39+1)-1,3)+1),"")</f>
        <v/>
      </c>
      <c r="C4196" s="43" t="str">
        <f t="shared" si="1963"/>
        <v/>
      </c>
      <c r="D4196" s="43" t="str">
        <f t="shared" ca="1" si="1953"/>
        <v/>
      </c>
      <c r="E4196" s="43" t="str">
        <f t="shared" si="1964"/>
        <v/>
      </c>
      <c r="F4196" s="43" t="str">
        <f t="shared" si="1965"/>
        <v/>
      </c>
      <c r="G4196" s="43" t="str">
        <f>IF(A4196&lt;&gt;"",IF(A4196&lt;Data!$G$11*0.25,$C$13/$G$32,IF(A4196&gt;Data!$G$11*0.25,$C$13,$C$13*10)),"")</f>
        <v/>
      </c>
      <c r="H4196" s="43" t="str">
        <f>IF(A4196&lt;&gt;"",IF(Data!$G$9="constant",$C$13,IF(Data!$G$9="squeeze",G4196,F4196)),"")</f>
        <v/>
      </c>
      <c r="I4196" s="38" t="str">
        <f ca="1">IF(ISNUMBER(A4196),NORMINV(RAND(),0,IF(AND(Data!$G$9="squeeze",A4196&lt;Data!$G$11*0.25),$H$32,1)*$C$30*$C$13)*($C$14*$C$12),"")</f>
        <v/>
      </c>
      <c r="J4196" s="42" t="str">
        <f ca="1">IFERROR(IF(Data!$C$6="Real",B4196,I4196+J4195+($C$14*$C$12)*(NORMINV(RAND(),$C$15,CHOOSE($G$13,$C$13,F4196,G4196)))),"")</f>
        <v/>
      </c>
      <c r="K4196" s="88" t="str">
        <f>IF(ISNUMBER(A4196), IF($G$16="fixed",$G$17,MIN(H4196*Data!$C$7*$C$16*0.5,$C$17*Data!$C$7))*$C$12,"")</f>
        <v/>
      </c>
      <c r="L4196" s="42" t="str">
        <f t="shared" ca="1" si="1980"/>
        <v/>
      </c>
      <c r="M4196" s="44" t="str">
        <f t="shared" ca="1" si="1981"/>
        <v/>
      </c>
      <c r="N4196" s="44" t="str">
        <f t="shared" ca="1" si="1982"/>
        <v/>
      </c>
      <c r="O4196" s="108" t="str">
        <f t="shared" si="1966"/>
        <v/>
      </c>
      <c r="P4196" s="102" t="str">
        <f t="shared" si="1967"/>
        <v/>
      </c>
      <c r="Q4196" s="102" t="str">
        <f t="shared" si="1968"/>
        <v/>
      </c>
      <c r="R4196" s="120" t="str">
        <f t="shared" si="1969"/>
        <v/>
      </c>
      <c r="S4196" s="54" t="str">
        <f t="shared" si="1970"/>
        <v/>
      </c>
      <c r="T4196" s="5" t="str">
        <f t="shared" si="1971"/>
        <v/>
      </c>
      <c r="U4196" s="152" t="str">
        <f t="shared" si="1954"/>
        <v/>
      </c>
      <c r="V4196" s="152" t="str">
        <f t="shared" si="1955"/>
        <v/>
      </c>
      <c r="W4196" s="153" t="str">
        <f t="shared" si="1956"/>
        <v/>
      </c>
      <c r="X4196" s="153" t="str">
        <f t="shared" si="1957"/>
        <v/>
      </c>
      <c r="Y4196" s="153" t="str">
        <f t="shared" si="1958"/>
        <v/>
      </c>
      <c r="Z4196" s="153" t="str">
        <f t="shared" si="1959"/>
        <v/>
      </c>
      <c r="AA4196" s="152" t="str">
        <f t="shared" si="1960"/>
        <v/>
      </c>
      <c r="AB4196" s="152" t="str">
        <f t="shared" si="1961"/>
        <v/>
      </c>
      <c r="AC4196" s="154" t="str">
        <f t="shared" si="1972"/>
        <v/>
      </c>
      <c r="AD4196" s="154" t="str">
        <f t="shared" si="1973"/>
        <v/>
      </c>
      <c r="AE4196" s="3" t="str">
        <f t="shared" si="1974"/>
        <v/>
      </c>
      <c r="AF4196" s="3" t="str">
        <f t="shared" si="1975"/>
        <v/>
      </c>
      <c r="AG4196" s="3" t="str">
        <f t="shared" si="1976"/>
        <v/>
      </c>
      <c r="AH4196" s="4" t="str">
        <f t="shared" si="1977"/>
        <v/>
      </c>
      <c r="AI4196" s="75" t="str">
        <f t="shared" si="1978"/>
        <v/>
      </c>
      <c r="AJ4196" s="75" t="str">
        <f t="shared" si="1979"/>
        <v/>
      </c>
    </row>
    <row r="4197" spans="1:36" ht="14.25">
      <c r="A4197" s="41" t="str">
        <f t="shared" si="1962"/>
        <v/>
      </c>
      <c r="B4197" s="150" t="str">
        <f>IF(ISNUMBER(A4197),INDEX('MetaTrader Import'!$H$13:$J$5893,TRUNC(((A4197-$A$39+1)-1)/3)+1,MOD((A4197-$A$39+1)-1,3)+1),"")</f>
        <v/>
      </c>
      <c r="C4197" s="43" t="str">
        <f t="shared" si="1963"/>
        <v/>
      </c>
      <c r="D4197" s="43" t="str">
        <f t="shared" ca="1" si="1953"/>
        <v/>
      </c>
      <c r="E4197" s="43" t="str">
        <f t="shared" si="1964"/>
        <v/>
      </c>
      <c r="F4197" s="43" t="str">
        <f t="shared" si="1965"/>
        <v/>
      </c>
      <c r="G4197" s="43" t="str">
        <f>IF(A4197&lt;&gt;"",IF(A4197&lt;Data!$G$11*0.25,$C$13/$G$32,IF(A4197&gt;Data!$G$11*0.25,$C$13,$C$13*10)),"")</f>
        <v/>
      </c>
      <c r="H4197" s="43" t="str">
        <f>IF(A4197&lt;&gt;"",IF(Data!$G$9="constant",$C$13,IF(Data!$G$9="squeeze",G4197,F4197)),"")</f>
        <v/>
      </c>
      <c r="I4197" s="38" t="str">
        <f ca="1">IF(ISNUMBER(A4197),NORMINV(RAND(),0,IF(AND(Data!$G$9="squeeze",A4197&lt;Data!$G$11*0.25),$H$32,1)*$C$30*$C$13)*($C$14*$C$12),"")</f>
        <v/>
      </c>
      <c r="J4197" s="42" t="str">
        <f ca="1">IFERROR(IF(Data!$C$6="Real",B4197,I4197+J4196+($C$14*$C$12)*(NORMINV(RAND(),$C$15,CHOOSE($G$13,$C$13,F4197,G4197)))),"")</f>
        <v/>
      </c>
      <c r="K4197" s="88" t="str">
        <f>IF(ISNUMBER(A4197), IF($G$16="fixed",$G$17,MIN(H4197*Data!$C$7*$C$16*0.5,$C$17*Data!$C$7))*$C$12,"")</f>
        <v/>
      </c>
      <c r="L4197" s="42" t="str">
        <f t="shared" ca="1" si="1980"/>
        <v/>
      </c>
      <c r="M4197" s="44" t="str">
        <f t="shared" ca="1" si="1981"/>
        <v/>
      </c>
      <c r="N4197" s="44" t="str">
        <f t="shared" ca="1" si="1982"/>
        <v/>
      </c>
      <c r="O4197" s="108" t="str">
        <f t="shared" si="1966"/>
        <v/>
      </c>
      <c r="P4197" s="102" t="str">
        <f t="shared" si="1967"/>
        <v/>
      </c>
      <c r="Q4197" s="102" t="str">
        <f t="shared" si="1968"/>
        <v/>
      </c>
      <c r="R4197" s="120" t="str">
        <f t="shared" si="1969"/>
        <v/>
      </c>
      <c r="S4197" s="54" t="str">
        <f t="shared" si="1970"/>
        <v/>
      </c>
      <c r="T4197" s="5" t="str">
        <f t="shared" si="1971"/>
        <v/>
      </c>
      <c r="U4197" s="152" t="str">
        <f t="shared" si="1954"/>
        <v/>
      </c>
      <c r="V4197" s="152" t="str">
        <f t="shared" si="1955"/>
        <v/>
      </c>
      <c r="W4197" s="153" t="str">
        <f t="shared" si="1956"/>
        <v/>
      </c>
      <c r="X4197" s="153" t="str">
        <f t="shared" si="1957"/>
        <v/>
      </c>
      <c r="Y4197" s="153" t="str">
        <f t="shared" si="1958"/>
        <v/>
      </c>
      <c r="Z4197" s="153" t="str">
        <f t="shared" si="1959"/>
        <v/>
      </c>
      <c r="AA4197" s="152" t="str">
        <f t="shared" si="1960"/>
        <v/>
      </c>
      <c r="AB4197" s="152" t="str">
        <f t="shared" si="1961"/>
        <v/>
      </c>
      <c r="AC4197" s="154" t="str">
        <f t="shared" si="1972"/>
        <v/>
      </c>
      <c r="AD4197" s="154" t="str">
        <f t="shared" si="1973"/>
        <v/>
      </c>
      <c r="AE4197" s="3" t="str">
        <f t="shared" si="1974"/>
        <v/>
      </c>
      <c r="AF4197" s="3" t="str">
        <f t="shared" si="1975"/>
        <v/>
      </c>
      <c r="AG4197" s="3" t="str">
        <f t="shared" si="1976"/>
        <v/>
      </c>
      <c r="AH4197" s="4" t="str">
        <f t="shared" si="1977"/>
        <v/>
      </c>
      <c r="AI4197" s="75" t="str">
        <f t="shared" si="1978"/>
        <v/>
      </c>
      <c r="AJ4197" s="75" t="str">
        <f t="shared" si="1979"/>
        <v/>
      </c>
    </row>
    <row r="4198" spans="1:36" ht="14.25">
      <c r="A4198" s="41" t="str">
        <f t="shared" si="1962"/>
        <v/>
      </c>
      <c r="B4198" s="150" t="str">
        <f>IF(ISNUMBER(A4198),INDEX('MetaTrader Import'!$H$13:$J$5893,TRUNC(((A4198-$A$39+1)-1)/3)+1,MOD((A4198-$A$39+1)-1,3)+1),"")</f>
        <v/>
      </c>
      <c r="C4198" s="43" t="str">
        <f t="shared" si="1963"/>
        <v/>
      </c>
      <c r="D4198" s="43" t="str">
        <f t="shared" ca="1" si="1953"/>
        <v/>
      </c>
      <c r="E4198" s="43" t="str">
        <f t="shared" si="1964"/>
        <v/>
      </c>
      <c r="F4198" s="43" t="str">
        <f t="shared" si="1965"/>
        <v/>
      </c>
      <c r="G4198" s="43" t="str">
        <f>IF(A4198&lt;&gt;"",IF(A4198&lt;Data!$G$11*0.25,$C$13/$G$32,IF(A4198&gt;Data!$G$11*0.25,$C$13,$C$13*10)),"")</f>
        <v/>
      </c>
      <c r="H4198" s="43" t="str">
        <f>IF(A4198&lt;&gt;"",IF(Data!$G$9="constant",$C$13,IF(Data!$G$9="squeeze",G4198,F4198)),"")</f>
        <v/>
      </c>
      <c r="I4198" s="38" t="str">
        <f ca="1">IF(ISNUMBER(A4198),NORMINV(RAND(),0,IF(AND(Data!$G$9="squeeze",A4198&lt;Data!$G$11*0.25),$H$32,1)*$C$30*$C$13)*($C$14*$C$12),"")</f>
        <v/>
      </c>
      <c r="J4198" s="42" t="str">
        <f ca="1">IFERROR(IF(Data!$C$6="Real",B4198,I4198+J4197+($C$14*$C$12)*(NORMINV(RAND(),$C$15,CHOOSE($G$13,$C$13,F4198,G4198)))),"")</f>
        <v/>
      </c>
      <c r="K4198" s="88" t="str">
        <f>IF(ISNUMBER(A4198), IF($G$16="fixed",$G$17,MIN(H4198*Data!$C$7*$C$16*0.5,$C$17*Data!$C$7))*$C$12,"")</f>
        <v/>
      </c>
      <c r="L4198" s="42" t="str">
        <f t="shared" ca="1" si="1980"/>
        <v/>
      </c>
      <c r="M4198" s="44" t="str">
        <f t="shared" ca="1" si="1981"/>
        <v/>
      </c>
      <c r="N4198" s="44" t="str">
        <f t="shared" ca="1" si="1982"/>
        <v/>
      </c>
      <c r="O4198" s="108" t="str">
        <f t="shared" si="1966"/>
        <v/>
      </c>
      <c r="P4198" s="102" t="str">
        <f t="shared" si="1967"/>
        <v/>
      </c>
      <c r="Q4198" s="102" t="str">
        <f t="shared" si="1968"/>
        <v/>
      </c>
      <c r="R4198" s="120" t="str">
        <f t="shared" si="1969"/>
        <v/>
      </c>
      <c r="S4198" s="54" t="str">
        <f t="shared" si="1970"/>
        <v/>
      </c>
      <c r="T4198" s="5" t="str">
        <f t="shared" si="1971"/>
        <v/>
      </c>
      <c r="U4198" s="152" t="str">
        <f t="shared" si="1954"/>
        <v/>
      </c>
      <c r="V4198" s="152" t="str">
        <f t="shared" si="1955"/>
        <v/>
      </c>
      <c r="W4198" s="153" t="str">
        <f t="shared" si="1956"/>
        <v/>
      </c>
      <c r="X4198" s="153" t="str">
        <f t="shared" si="1957"/>
        <v/>
      </c>
      <c r="Y4198" s="153" t="str">
        <f t="shared" si="1958"/>
        <v/>
      </c>
      <c r="Z4198" s="153" t="str">
        <f t="shared" si="1959"/>
        <v/>
      </c>
      <c r="AA4198" s="152" t="str">
        <f t="shared" si="1960"/>
        <v/>
      </c>
      <c r="AB4198" s="152" t="str">
        <f t="shared" si="1961"/>
        <v/>
      </c>
      <c r="AC4198" s="154" t="str">
        <f t="shared" si="1972"/>
        <v/>
      </c>
      <c r="AD4198" s="154" t="str">
        <f t="shared" si="1973"/>
        <v/>
      </c>
      <c r="AE4198" s="3" t="str">
        <f t="shared" si="1974"/>
        <v/>
      </c>
      <c r="AF4198" s="3" t="str">
        <f t="shared" si="1975"/>
        <v/>
      </c>
      <c r="AG4198" s="3" t="str">
        <f t="shared" si="1976"/>
        <v/>
      </c>
      <c r="AH4198" s="4" t="str">
        <f t="shared" si="1977"/>
        <v/>
      </c>
      <c r="AI4198" s="75" t="str">
        <f t="shared" si="1978"/>
        <v/>
      </c>
      <c r="AJ4198" s="75" t="str">
        <f t="shared" si="1979"/>
        <v/>
      </c>
    </row>
    <row r="4199" spans="1:36" ht="14.25">
      <c r="A4199" s="41" t="str">
        <f t="shared" si="1962"/>
        <v/>
      </c>
      <c r="B4199" s="150" t="str">
        <f>IF(ISNUMBER(A4199),INDEX('MetaTrader Import'!$H$13:$J$5893,TRUNC(((A4199-$A$39+1)-1)/3)+1,MOD((A4199-$A$39+1)-1,3)+1),"")</f>
        <v/>
      </c>
      <c r="C4199" s="43" t="str">
        <f t="shared" si="1963"/>
        <v/>
      </c>
      <c r="D4199" s="43" t="str">
        <f t="shared" ca="1" si="1953"/>
        <v/>
      </c>
      <c r="E4199" s="43" t="str">
        <f t="shared" si="1964"/>
        <v/>
      </c>
      <c r="F4199" s="43" t="str">
        <f t="shared" si="1965"/>
        <v/>
      </c>
      <c r="G4199" s="43" t="str">
        <f>IF(A4199&lt;&gt;"",IF(A4199&lt;Data!$G$11*0.25,$C$13/$G$32,IF(A4199&gt;Data!$G$11*0.25,$C$13,$C$13*10)),"")</f>
        <v/>
      </c>
      <c r="H4199" s="43" t="str">
        <f>IF(A4199&lt;&gt;"",IF(Data!$G$9="constant",$C$13,IF(Data!$G$9="squeeze",G4199,F4199)),"")</f>
        <v/>
      </c>
      <c r="I4199" s="38" t="str">
        <f ca="1">IF(ISNUMBER(A4199),NORMINV(RAND(),0,IF(AND(Data!$G$9="squeeze",A4199&lt;Data!$G$11*0.25),$H$32,1)*$C$30*$C$13)*($C$14*$C$12),"")</f>
        <v/>
      </c>
      <c r="J4199" s="42" t="str">
        <f ca="1">IFERROR(IF(Data!$C$6="Real",B4199,I4199+J4198+($C$14*$C$12)*(NORMINV(RAND(),$C$15,CHOOSE($G$13,$C$13,F4199,G4199)))),"")</f>
        <v/>
      </c>
      <c r="K4199" s="88" t="str">
        <f>IF(ISNUMBER(A4199), IF($G$16="fixed",$G$17,MIN(H4199*Data!$C$7*$C$16*0.5,$C$17*Data!$C$7))*$C$12,"")</f>
        <v/>
      </c>
      <c r="L4199" s="42" t="str">
        <f t="shared" ca="1" si="1980"/>
        <v/>
      </c>
      <c r="M4199" s="44" t="str">
        <f t="shared" ca="1" si="1981"/>
        <v/>
      </c>
      <c r="N4199" s="44" t="str">
        <f t="shared" ca="1" si="1982"/>
        <v/>
      </c>
      <c r="O4199" s="108" t="str">
        <f t="shared" si="1966"/>
        <v/>
      </c>
      <c r="P4199" s="102" t="str">
        <f t="shared" si="1967"/>
        <v/>
      </c>
      <c r="Q4199" s="102" t="str">
        <f t="shared" si="1968"/>
        <v/>
      </c>
      <c r="R4199" s="120" t="str">
        <f t="shared" si="1969"/>
        <v/>
      </c>
      <c r="S4199" s="54" t="str">
        <f t="shared" si="1970"/>
        <v/>
      </c>
      <c r="T4199" s="5" t="str">
        <f t="shared" si="1971"/>
        <v/>
      </c>
      <c r="U4199" s="152" t="str">
        <f t="shared" si="1954"/>
        <v/>
      </c>
      <c r="V4199" s="152" t="str">
        <f t="shared" si="1955"/>
        <v/>
      </c>
      <c r="W4199" s="153" t="str">
        <f t="shared" si="1956"/>
        <v/>
      </c>
      <c r="X4199" s="153" t="str">
        <f t="shared" si="1957"/>
        <v/>
      </c>
      <c r="Y4199" s="153" t="str">
        <f t="shared" si="1958"/>
        <v/>
      </c>
      <c r="Z4199" s="153" t="str">
        <f t="shared" si="1959"/>
        <v/>
      </c>
      <c r="AA4199" s="152" t="str">
        <f t="shared" si="1960"/>
        <v/>
      </c>
      <c r="AB4199" s="152" t="str">
        <f t="shared" si="1961"/>
        <v/>
      </c>
      <c r="AC4199" s="154" t="str">
        <f t="shared" si="1972"/>
        <v/>
      </c>
      <c r="AD4199" s="154" t="str">
        <f t="shared" si="1973"/>
        <v/>
      </c>
      <c r="AE4199" s="3" t="str">
        <f t="shared" si="1974"/>
        <v/>
      </c>
      <c r="AF4199" s="3" t="str">
        <f t="shared" si="1975"/>
        <v/>
      </c>
      <c r="AG4199" s="3" t="str">
        <f t="shared" si="1976"/>
        <v/>
      </c>
      <c r="AH4199" s="4" t="str">
        <f t="shared" si="1977"/>
        <v/>
      </c>
      <c r="AI4199" s="75" t="str">
        <f t="shared" si="1978"/>
        <v/>
      </c>
      <c r="AJ4199" s="75" t="str">
        <f t="shared" si="1979"/>
        <v/>
      </c>
    </row>
    <row r="4200" spans="1:36" ht="14.25">
      <c r="A4200" s="41" t="str">
        <f t="shared" si="1962"/>
        <v/>
      </c>
      <c r="B4200" s="150" t="str">
        <f>IF(ISNUMBER(A4200),INDEX('MetaTrader Import'!$H$13:$J$5893,TRUNC(((A4200-$A$39+1)-1)/3)+1,MOD((A4200-$A$39+1)-1,3)+1),"")</f>
        <v/>
      </c>
      <c r="C4200" s="43" t="str">
        <f t="shared" si="1963"/>
        <v/>
      </c>
      <c r="D4200" s="43" t="str">
        <f t="shared" ca="1" si="1953"/>
        <v/>
      </c>
      <c r="E4200" s="43" t="str">
        <f t="shared" si="1964"/>
        <v/>
      </c>
      <c r="F4200" s="43" t="str">
        <f t="shared" si="1965"/>
        <v/>
      </c>
      <c r="G4200" s="43" t="str">
        <f>IF(A4200&lt;&gt;"",IF(A4200&lt;Data!$G$11*0.25,$C$13/$G$32,IF(A4200&gt;Data!$G$11*0.25,$C$13,$C$13*10)),"")</f>
        <v/>
      </c>
      <c r="H4200" s="43" t="str">
        <f>IF(A4200&lt;&gt;"",IF(Data!$G$9="constant",$C$13,IF(Data!$G$9="squeeze",G4200,F4200)),"")</f>
        <v/>
      </c>
      <c r="I4200" s="38" t="str">
        <f ca="1">IF(ISNUMBER(A4200),NORMINV(RAND(),0,IF(AND(Data!$G$9="squeeze",A4200&lt;Data!$G$11*0.25),$H$32,1)*$C$30*$C$13)*($C$14*$C$12),"")</f>
        <v/>
      </c>
      <c r="J4200" s="42" t="str">
        <f ca="1">IFERROR(IF(Data!$C$6="Real",B4200,I4200+J4199+($C$14*$C$12)*(NORMINV(RAND(),$C$15,CHOOSE($G$13,$C$13,F4200,G4200)))),"")</f>
        <v/>
      </c>
      <c r="K4200" s="88" t="str">
        <f>IF(ISNUMBER(A4200), IF($G$16="fixed",$G$17,MIN(H4200*Data!$C$7*$C$16*0.5,$C$17*Data!$C$7))*$C$12,"")</f>
        <v/>
      </c>
      <c r="L4200" s="42" t="str">
        <f t="shared" ca="1" si="1980"/>
        <v/>
      </c>
      <c r="M4200" s="44" t="str">
        <f t="shared" ca="1" si="1981"/>
        <v/>
      </c>
      <c r="N4200" s="44" t="str">
        <f t="shared" ca="1" si="1982"/>
        <v/>
      </c>
      <c r="O4200" s="108" t="str">
        <f t="shared" si="1966"/>
        <v/>
      </c>
      <c r="P4200" s="102" t="str">
        <f t="shared" si="1967"/>
        <v/>
      </c>
      <c r="Q4200" s="102" t="str">
        <f t="shared" si="1968"/>
        <v/>
      </c>
      <c r="R4200" s="120" t="str">
        <f t="shared" si="1969"/>
        <v/>
      </c>
      <c r="S4200" s="54" t="str">
        <f t="shared" si="1970"/>
        <v/>
      </c>
      <c r="T4200" s="5" t="str">
        <f t="shared" si="1971"/>
        <v/>
      </c>
      <c r="U4200" s="152" t="str">
        <f t="shared" si="1954"/>
        <v/>
      </c>
      <c r="V4200" s="152" t="str">
        <f t="shared" si="1955"/>
        <v/>
      </c>
      <c r="W4200" s="153" t="str">
        <f t="shared" si="1956"/>
        <v/>
      </c>
      <c r="X4200" s="153" t="str">
        <f t="shared" si="1957"/>
        <v/>
      </c>
      <c r="Y4200" s="153" t="str">
        <f t="shared" si="1958"/>
        <v/>
      </c>
      <c r="Z4200" s="153" t="str">
        <f t="shared" si="1959"/>
        <v/>
      </c>
      <c r="AA4200" s="152" t="str">
        <f t="shared" si="1960"/>
        <v/>
      </c>
      <c r="AB4200" s="152" t="str">
        <f t="shared" si="1961"/>
        <v/>
      </c>
      <c r="AC4200" s="154" t="str">
        <f t="shared" si="1972"/>
        <v/>
      </c>
      <c r="AD4200" s="154" t="str">
        <f t="shared" si="1973"/>
        <v/>
      </c>
      <c r="AE4200" s="3" t="str">
        <f t="shared" si="1974"/>
        <v/>
      </c>
      <c r="AF4200" s="3" t="str">
        <f t="shared" si="1975"/>
        <v/>
      </c>
      <c r="AG4200" s="3" t="str">
        <f t="shared" si="1976"/>
        <v/>
      </c>
      <c r="AH4200" s="4" t="str">
        <f t="shared" si="1977"/>
        <v/>
      </c>
      <c r="AI4200" s="75" t="str">
        <f t="shared" si="1978"/>
        <v/>
      </c>
      <c r="AJ4200" s="75" t="str">
        <f t="shared" si="1979"/>
        <v/>
      </c>
    </row>
    <row r="4201" spans="1:36" ht="14.25">
      <c r="A4201" s="41" t="str">
        <f t="shared" si="1962"/>
        <v/>
      </c>
      <c r="B4201" s="150" t="str">
        <f>IF(ISNUMBER(A4201),INDEX('MetaTrader Import'!$H$13:$J$5893,TRUNC(((A4201-$A$39+1)-1)/3)+1,MOD((A4201-$A$39+1)-1,3)+1),"")</f>
        <v/>
      </c>
      <c r="C4201" s="43" t="str">
        <f t="shared" si="1963"/>
        <v/>
      </c>
      <c r="D4201" s="43" t="str">
        <f t="shared" ca="1" si="1953"/>
        <v/>
      </c>
      <c r="E4201" s="43" t="str">
        <f t="shared" si="1964"/>
        <v/>
      </c>
      <c r="F4201" s="43" t="str">
        <f t="shared" si="1965"/>
        <v/>
      </c>
      <c r="G4201" s="43" t="str">
        <f>IF(A4201&lt;&gt;"",IF(A4201&lt;Data!$G$11*0.25,$C$13/$G$32,IF(A4201&gt;Data!$G$11*0.25,$C$13,$C$13*10)),"")</f>
        <v/>
      </c>
      <c r="H4201" s="43" t="str">
        <f>IF(A4201&lt;&gt;"",IF(Data!$G$9="constant",$C$13,IF(Data!$G$9="squeeze",G4201,F4201)),"")</f>
        <v/>
      </c>
      <c r="I4201" s="38" t="str">
        <f ca="1">IF(ISNUMBER(A4201),NORMINV(RAND(),0,IF(AND(Data!$G$9="squeeze",A4201&lt;Data!$G$11*0.25),$H$32,1)*$C$30*$C$13)*($C$14*$C$12),"")</f>
        <v/>
      </c>
      <c r="J4201" s="42" t="str">
        <f ca="1">IFERROR(IF(Data!$C$6="Real",B4201,I4201+J4200+($C$14*$C$12)*(NORMINV(RAND(),$C$15,CHOOSE($G$13,$C$13,F4201,G4201)))),"")</f>
        <v/>
      </c>
      <c r="K4201" s="88" t="str">
        <f>IF(ISNUMBER(A4201), IF($G$16="fixed",$G$17,MIN(H4201*Data!$C$7*$C$16*0.5,$C$17*Data!$C$7))*$C$12,"")</f>
        <v/>
      </c>
      <c r="L4201" s="42" t="str">
        <f t="shared" ca="1" si="1980"/>
        <v/>
      </c>
      <c r="M4201" s="44" t="str">
        <f t="shared" ca="1" si="1981"/>
        <v/>
      </c>
      <c r="N4201" s="44" t="str">
        <f t="shared" ca="1" si="1982"/>
        <v/>
      </c>
      <c r="O4201" s="108" t="str">
        <f t="shared" si="1966"/>
        <v/>
      </c>
      <c r="P4201" s="102" t="str">
        <f t="shared" si="1967"/>
        <v/>
      </c>
      <c r="Q4201" s="102" t="str">
        <f t="shared" si="1968"/>
        <v/>
      </c>
      <c r="R4201" s="120" t="str">
        <f t="shared" si="1969"/>
        <v/>
      </c>
      <c r="S4201" s="54" t="str">
        <f t="shared" si="1970"/>
        <v/>
      </c>
      <c r="T4201" s="5" t="str">
        <f t="shared" si="1971"/>
        <v/>
      </c>
      <c r="U4201" s="152" t="str">
        <f t="shared" si="1954"/>
        <v/>
      </c>
      <c r="V4201" s="152" t="str">
        <f t="shared" si="1955"/>
        <v/>
      </c>
      <c r="W4201" s="153" t="str">
        <f t="shared" si="1956"/>
        <v/>
      </c>
      <c r="X4201" s="153" t="str">
        <f t="shared" si="1957"/>
        <v/>
      </c>
      <c r="Y4201" s="153" t="str">
        <f t="shared" si="1958"/>
        <v/>
      </c>
      <c r="Z4201" s="153" t="str">
        <f t="shared" si="1959"/>
        <v/>
      </c>
      <c r="AA4201" s="152" t="str">
        <f t="shared" si="1960"/>
        <v/>
      </c>
      <c r="AB4201" s="152" t="str">
        <f t="shared" si="1961"/>
        <v/>
      </c>
      <c r="AC4201" s="154" t="str">
        <f t="shared" si="1972"/>
        <v/>
      </c>
      <c r="AD4201" s="154" t="str">
        <f t="shared" si="1973"/>
        <v/>
      </c>
      <c r="AE4201" s="3" t="str">
        <f t="shared" si="1974"/>
        <v/>
      </c>
      <c r="AF4201" s="3" t="str">
        <f t="shared" si="1975"/>
        <v/>
      </c>
      <c r="AG4201" s="3" t="str">
        <f t="shared" si="1976"/>
        <v/>
      </c>
      <c r="AH4201" s="4" t="str">
        <f t="shared" si="1977"/>
        <v/>
      </c>
      <c r="AI4201" s="75" t="str">
        <f t="shared" si="1978"/>
        <v/>
      </c>
      <c r="AJ4201" s="75" t="str">
        <f t="shared" si="1979"/>
        <v/>
      </c>
    </row>
    <row r="4202" spans="1:36" ht="14.25">
      <c r="A4202" s="41" t="str">
        <f t="shared" si="1962"/>
        <v/>
      </c>
      <c r="B4202" s="150" t="str">
        <f>IF(ISNUMBER(A4202),INDEX('MetaTrader Import'!$H$13:$J$5893,TRUNC(((A4202-$A$39+1)-1)/3)+1,MOD((A4202-$A$39+1)-1,3)+1),"")</f>
        <v/>
      </c>
      <c r="C4202" s="43" t="str">
        <f t="shared" si="1963"/>
        <v/>
      </c>
      <c r="D4202" s="43" t="str">
        <f t="shared" ca="1" si="1953"/>
        <v/>
      </c>
      <c r="E4202" s="43" t="str">
        <f t="shared" si="1964"/>
        <v/>
      </c>
      <c r="F4202" s="43" t="str">
        <f t="shared" si="1965"/>
        <v/>
      </c>
      <c r="G4202" s="43" t="str">
        <f>IF(A4202&lt;&gt;"",IF(A4202&lt;Data!$G$11*0.25,$C$13/$G$32,IF(A4202&gt;Data!$G$11*0.25,$C$13,$C$13*10)),"")</f>
        <v/>
      </c>
      <c r="H4202" s="43" t="str">
        <f>IF(A4202&lt;&gt;"",IF(Data!$G$9="constant",$C$13,IF(Data!$G$9="squeeze",G4202,F4202)),"")</f>
        <v/>
      </c>
      <c r="I4202" s="38" t="str">
        <f ca="1">IF(ISNUMBER(A4202),NORMINV(RAND(),0,IF(AND(Data!$G$9="squeeze",A4202&lt;Data!$G$11*0.25),$H$32,1)*$C$30*$C$13)*($C$14*$C$12),"")</f>
        <v/>
      </c>
      <c r="J4202" s="42" t="str">
        <f ca="1">IFERROR(IF(Data!$C$6="Real",B4202,I4202+J4201+($C$14*$C$12)*(NORMINV(RAND(),$C$15,CHOOSE($G$13,$C$13,F4202,G4202)))),"")</f>
        <v/>
      </c>
      <c r="K4202" s="88" t="str">
        <f>IF(ISNUMBER(A4202), IF($G$16="fixed",$G$17,MIN(H4202*Data!$C$7*$C$16*0.5,$C$17*Data!$C$7))*$C$12,"")</f>
        <v/>
      </c>
      <c r="L4202" s="42" t="str">
        <f t="shared" ca="1" si="1980"/>
        <v/>
      </c>
      <c r="M4202" s="44" t="str">
        <f t="shared" ca="1" si="1981"/>
        <v/>
      </c>
      <c r="N4202" s="44" t="str">
        <f t="shared" ca="1" si="1982"/>
        <v/>
      </c>
      <c r="O4202" s="108" t="str">
        <f t="shared" si="1966"/>
        <v/>
      </c>
      <c r="P4202" s="102" t="str">
        <f t="shared" si="1967"/>
        <v/>
      </c>
      <c r="Q4202" s="102" t="str">
        <f t="shared" si="1968"/>
        <v/>
      </c>
      <c r="R4202" s="120" t="str">
        <f t="shared" si="1969"/>
        <v/>
      </c>
      <c r="S4202" s="54" t="str">
        <f t="shared" si="1970"/>
        <v/>
      </c>
      <c r="T4202" s="5" t="str">
        <f t="shared" si="1971"/>
        <v/>
      </c>
      <c r="U4202" s="152" t="str">
        <f t="shared" si="1954"/>
        <v/>
      </c>
      <c r="V4202" s="152" t="str">
        <f t="shared" si="1955"/>
        <v/>
      </c>
      <c r="W4202" s="153" t="str">
        <f t="shared" si="1956"/>
        <v/>
      </c>
      <c r="X4202" s="153" t="str">
        <f t="shared" si="1957"/>
        <v/>
      </c>
      <c r="Y4202" s="153" t="str">
        <f t="shared" si="1958"/>
        <v/>
      </c>
      <c r="Z4202" s="153" t="str">
        <f t="shared" si="1959"/>
        <v/>
      </c>
      <c r="AA4202" s="152" t="str">
        <f t="shared" si="1960"/>
        <v/>
      </c>
      <c r="AB4202" s="152" t="str">
        <f t="shared" si="1961"/>
        <v/>
      </c>
      <c r="AC4202" s="154" t="str">
        <f t="shared" si="1972"/>
        <v/>
      </c>
      <c r="AD4202" s="154" t="str">
        <f t="shared" si="1973"/>
        <v/>
      </c>
      <c r="AE4202" s="3" t="str">
        <f t="shared" si="1974"/>
        <v/>
      </c>
      <c r="AF4202" s="3" t="str">
        <f t="shared" si="1975"/>
        <v/>
      </c>
      <c r="AG4202" s="3" t="str">
        <f t="shared" si="1976"/>
        <v/>
      </c>
      <c r="AH4202" s="4" t="str">
        <f t="shared" si="1977"/>
        <v/>
      </c>
      <c r="AI4202" s="75" t="str">
        <f t="shared" si="1978"/>
        <v/>
      </c>
      <c r="AJ4202" s="75" t="str">
        <f t="shared" si="1979"/>
        <v/>
      </c>
    </row>
    <row r="4203" spans="1:36" ht="14.25">
      <c r="A4203" s="41" t="str">
        <f t="shared" si="1962"/>
        <v/>
      </c>
      <c r="B4203" s="150" t="str">
        <f>IF(ISNUMBER(A4203),INDEX('MetaTrader Import'!$H$13:$J$5893,TRUNC(((A4203-$A$39+1)-1)/3)+1,MOD((A4203-$A$39+1)-1,3)+1),"")</f>
        <v/>
      </c>
      <c r="C4203" s="43" t="str">
        <f t="shared" si="1963"/>
        <v/>
      </c>
      <c r="D4203" s="43" t="str">
        <f t="shared" ca="1" si="1953"/>
        <v/>
      </c>
      <c r="E4203" s="43" t="str">
        <f t="shared" si="1964"/>
        <v/>
      </c>
      <c r="F4203" s="43" t="str">
        <f t="shared" si="1965"/>
        <v/>
      </c>
      <c r="G4203" s="43" t="str">
        <f>IF(A4203&lt;&gt;"",IF(A4203&lt;Data!$G$11*0.25,$C$13/$G$32,IF(A4203&gt;Data!$G$11*0.25,$C$13,$C$13*10)),"")</f>
        <v/>
      </c>
      <c r="H4203" s="43" t="str">
        <f>IF(A4203&lt;&gt;"",IF(Data!$G$9="constant",$C$13,IF(Data!$G$9="squeeze",G4203,F4203)),"")</f>
        <v/>
      </c>
      <c r="I4203" s="38" t="str">
        <f ca="1">IF(ISNUMBER(A4203),NORMINV(RAND(),0,IF(AND(Data!$G$9="squeeze",A4203&lt;Data!$G$11*0.25),$H$32,1)*$C$30*$C$13)*($C$14*$C$12),"")</f>
        <v/>
      </c>
      <c r="J4203" s="42" t="str">
        <f ca="1">IFERROR(IF(Data!$C$6="Real",B4203,I4203+J4202+($C$14*$C$12)*(NORMINV(RAND(),$C$15,CHOOSE($G$13,$C$13,F4203,G4203)))),"")</f>
        <v/>
      </c>
      <c r="K4203" s="88" t="str">
        <f>IF(ISNUMBER(A4203), IF($G$16="fixed",$G$17,MIN(H4203*Data!$C$7*$C$16*0.5,$C$17*Data!$C$7))*$C$12,"")</f>
        <v/>
      </c>
      <c r="L4203" s="42" t="str">
        <f t="shared" ca="1" si="1980"/>
        <v/>
      </c>
      <c r="M4203" s="44" t="str">
        <f t="shared" ca="1" si="1981"/>
        <v/>
      </c>
      <c r="N4203" s="44" t="str">
        <f t="shared" ca="1" si="1982"/>
        <v/>
      </c>
      <c r="O4203" s="108" t="str">
        <f t="shared" si="1966"/>
        <v/>
      </c>
      <c r="P4203" s="102" t="str">
        <f t="shared" si="1967"/>
        <v/>
      </c>
      <c r="Q4203" s="102" t="str">
        <f t="shared" si="1968"/>
        <v/>
      </c>
      <c r="R4203" s="120" t="str">
        <f t="shared" si="1969"/>
        <v/>
      </c>
      <c r="S4203" s="54" t="str">
        <f t="shared" si="1970"/>
        <v/>
      </c>
      <c r="T4203" s="5" t="str">
        <f t="shared" si="1971"/>
        <v/>
      </c>
      <c r="U4203" s="152" t="str">
        <f t="shared" si="1954"/>
        <v/>
      </c>
      <c r="V4203" s="152" t="str">
        <f t="shared" si="1955"/>
        <v/>
      </c>
      <c r="W4203" s="153" t="str">
        <f t="shared" si="1956"/>
        <v/>
      </c>
      <c r="X4203" s="153" t="str">
        <f t="shared" si="1957"/>
        <v/>
      </c>
      <c r="Y4203" s="153" t="str">
        <f t="shared" si="1958"/>
        <v/>
      </c>
      <c r="Z4203" s="153" t="str">
        <f t="shared" si="1959"/>
        <v/>
      </c>
      <c r="AA4203" s="152" t="str">
        <f t="shared" si="1960"/>
        <v/>
      </c>
      <c r="AB4203" s="152" t="str">
        <f t="shared" si="1961"/>
        <v/>
      </c>
      <c r="AC4203" s="154" t="str">
        <f t="shared" si="1972"/>
        <v/>
      </c>
      <c r="AD4203" s="154" t="str">
        <f t="shared" si="1973"/>
        <v/>
      </c>
      <c r="AE4203" s="3" t="str">
        <f t="shared" si="1974"/>
        <v/>
      </c>
      <c r="AF4203" s="3" t="str">
        <f t="shared" si="1975"/>
        <v/>
      </c>
      <c r="AG4203" s="3" t="str">
        <f t="shared" si="1976"/>
        <v/>
      </c>
      <c r="AH4203" s="4" t="str">
        <f t="shared" si="1977"/>
        <v/>
      </c>
      <c r="AI4203" s="75" t="str">
        <f t="shared" si="1978"/>
        <v/>
      </c>
      <c r="AJ4203" s="75" t="str">
        <f t="shared" si="1979"/>
        <v/>
      </c>
    </row>
    <row r="4204" spans="1:36" ht="14.25">
      <c r="A4204" s="41" t="str">
        <f t="shared" si="1962"/>
        <v/>
      </c>
      <c r="B4204" s="150" t="str">
        <f>IF(ISNUMBER(A4204),INDEX('MetaTrader Import'!$H$13:$J$5893,TRUNC(((A4204-$A$39+1)-1)/3)+1,MOD((A4204-$A$39+1)-1,3)+1),"")</f>
        <v/>
      </c>
      <c r="C4204" s="43" t="str">
        <f t="shared" si="1963"/>
        <v/>
      </c>
      <c r="D4204" s="43" t="str">
        <f t="shared" ca="1" si="1953"/>
        <v/>
      </c>
      <c r="E4204" s="43" t="str">
        <f t="shared" si="1964"/>
        <v/>
      </c>
      <c r="F4204" s="43" t="str">
        <f t="shared" si="1965"/>
        <v/>
      </c>
      <c r="G4204" s="43" t="str">
        <f>IF(A4204&lt;&gt;"",IF(A4204&lt;Data!$G$11*0.25,$C$13/$G$32,IF(A4204&gt;Data!$G$11*0.25,$C$13,$C$13*10)),"")</f>
        <v/>
      </c>
      <c r="H4204" s="43" t="str">
        <f>IF(A4204&lt;&gt;"",IF(Data!$G$9="constant",$C$13,IF(Data!$G$9="squeeze",G4204,F4204)),"")</f>
        <v/>
      </c>
      <c r="I4204" s="38" t="str">
        <f ca="1">IF(ISNUMBER(A4204),NORMINV(RAND(),0,IF(AND(Data!$G$9="squeeze",A4204&lt;Data!$G$11*0.25),$H$32,1)*$C$30*$C$13)*($C$14*$C$12),"")</f>
        <v/>
      </c>
      <c r="J4204" s="42" t="str">
        <f ca="1">IFERROR(IF(Data!$C$6="Real",B4204,I4204+J4203+($C$14*$C$12)*(NORMINV(RAND(),$C$15,CHOOSE($G$13,$C$13,F4204,G4204)))),"")</f>
        <v/>
      </c>
      <c r="K4204" s="88" t="str">
        <f>IF(ISNUMBER(A4204), IF($G$16="fixed",$G$17,MIN(H4204*Data!$C$7*$C$16*0.5,$C$17*Data!$C$7))*$C$12,"")</f>
        <v/>
      </c>
      <c r="L4204" s="42" t="str">
        <f t="shared" ca="1" si="1980"/>
        <v/>
      </c>
      <c r="M4204" s="44" t="str">
        <f t="shared" ca="1" si="1981"/>
        <v/>
      </c>
      <c r="N4204" s="44" t="str">
        <f t="shared" ca="1" si="1982"/>
        <v/>
      </c>
      <c r="O4204" s="108" t="str">
        <f t="shared" si="1966"/>
        <v/>
      </c>
      <c r="P4204" s="102" t="str">
        <f t="shared" si="1967"/>
        <v/>
      </c>
      <c r="Q4204" s="102" t="str">
        <f t="shared" si="1968"/>
        <v/>
      </c>
      <c r="R4204" s="120" t="str">
        <f t="shared" si="1969"/>
        <v/>
      </c>
      <c r="S4204" s="54" t="str">
        <f t="shared" si="1970"/>
        <v/>
      </c>
      <c r="T4204" s="5" t="str">
        <f t="shared" si="1971"/>
        <v/>
      </c>
      <c r="U4204" s="152" t="str">
        <f t="shared" si="1954"/>
        <v/>
      </c>
      <c r="V4204" s="152" t="str">
        <f t="shared" si="1955"/>
        <v/>
      </c>
      <c r="W4204" s="153" t="str">
        <f t="shared" si="1956"/>
        <v/>
      </c>
      <c r="X4204" s="153" t="str">
        <f t="shared" si="1957"/>
        <v/>
      </c>
      <c r="Y4204" s="153" t="str">
        <f t="shared" si="1958"/>
        <v/>
      </c>
      <c r="Z4204" s="153" t="str">
        <f t="shared" si="1959"/>
        <v/>
      </c>
      <c r="AA4204" s="152" t="str">
        <f t="shared" si="1960"/>
        <v/>
      </c>
      <c r="AB4204" s="152" t="str">
        <f t="shared" si="1961"/>
        <v/>
      </c>
      <c r="AC4204" s="154" t="str">
        <f t="shared" si="1972"/>
        <v/>
      </c>
      <c r="AD4204" s="154" t="str">
        <f t="shared" si="1973"/>
        <v/>
      </c>
      <c r="AE4204" s="3" t="str">
        <f t="shared" si="1974"/>
        <v/>
      </c>
      <c r="AF4204" s="3" t="str">
        <f t="shared" si="1975"/>
        <v/>
      </c>
      <c r="AG4204" s="3" t="str">
        <f t="shared" si="1976"/>
        <v/>
      </c>
      <c r="AH4204" s="4" t="str">
        <f t="shared" si="1977"/>
        <v/>
      </c>
      <c r="AI4204" s="75" t="str">
        <f t="shared" si="1978"/>
        <v/>
      </c>
      <c r="AJ4204" s="75" t="str">
        <f t="shared" si="1979"/>
        <v/>
      </c>
    </row>
    <row r="4205" spans="1:36" ht="14.25">
      <c r="A4205" s="41" t="str">
        <f t="shared" si="1962"/>
        <v/>
      </c>
      <c r="B4205" s="150" t="str">
        <f>IF(ISNUMBER(A4205),INDEX('MetaTrader Import'!$H$13:$J$5893,TRUNC(((A4205-$A$39+1)-1)/3)+1,MOD((A4205-$A$39+1)-1,3)+1),"")</f>
        <v/>
      </c>
      <c r="C4205" s="43" t="str">
        <f t="shared" si="1963"/>
        <v/>
      </c>
      <c r="D4205" s="43" t="str">
        <f t="shared" ca="1" si="1953"/>
        <v/>
      </c>
      <c r="E4205" s="43" t="str">
        <f t="shared" si="1964"/>
        <v/>
      </c>
      <c r="F4205" s="43" t="str">
        <f t="shared" si="1965"/>
        <v/>
      </c>
      <c r="G4205" s="43" t="str">
        <f>IF(A4205&lt;&gt;"",IF(A4205&lt;Data!$G$11*0.25,$C$13/$G$32,IF(A4205&gt;Data!$G$11*0.25,$C$13,$C$13*10)),"")</f>
        <v/>
      </c>
      <c r="H4205" s="43" t="str">
        <f>IF(A4205&lt;&gt;"",IF(Data!$G$9="constant",$C$13,IF(Data!$G$9="squeeze",G4205,F4205)),"")</f>
        <v/>
      </c>
      <c r="I4205" s="38" t="str">
        <f ca="1">IF(ISNUMBER(A4205),NORMINV(RAND(),0,IF(AND(Data!$G$9="squeeze",A4205&lt;Data!$G$11*0.25),$H$32,1)*$C$30*$C$13)*($C$14*$C$12),"")</f>
        <v/>
      </c>
      <c r="J4205" s="42" t="str">
        <f ca="1">IFERROR(IF(Data!$C$6="Real",B4205,I4205+J4204+($C$14*$C$12)*(NORMINV(RAND(),$C$15,CHOOSE($G$13,$C$13,F4205,G4205)))),"")</f>
        <v/>
      </c>
      <c r="K4205" s="88" t="str">
        <f>IF(ISNUMBER(A4205), IF($G$16="fixed",$G$17,MIN(H4205*Data!$C$7*$C$16*0.5,$C$17*Data!$C$7))*$C$12,"")</f>
        <v/>
      </c>
      <c r="L4205" s="42" t="str">
        <f t="shared" ca="1" si="1980"/>
        <v/>
      </c>
      <c r="M4205" s="44" t="str">
        <f t="shared" ca="1" si="1981"/>
        <v/>
      </c>
      <c r="N4205" s="44" t="str">
        <f t="shared" ca="1" si="1982"/>
        <v/>
      </c>
      <c r="O4205" s="108" t="str">
        <f t="shared" si="1966"/>
        <v/>
      </c>
      <c r="P4205" s="102" t="str">
        <f t="shared" si="1967"/>
        <v/>
      </c>
      <c r="Q4205" s="102" t="str">
        <f t="shared" si="1968"/>
        <v/>
      </c>
      <c r="R4205" s="120" t="str">
        <f t="shared" si="1969"/>
        <v/>
      </c>
      <c r="S4205" s="54" t="str">
        <f t="shared" si="1970"/>
        <v/>
      </c>
      <c r="T4205" s="5" t="str">
        <f t="shared" si="1971"/>
        <v/>
      </c>
      <c r="U4205" s="152" t="str">
        <f t="shared" si="1954"/>
        <v/>
      </c>
      <c r="V4205" s="152" t="str">
        <f t="shared" si="1955"/>
        <v/>
      </c>
      <c r="W4205" s="153" t="str">
        <f t="shared" si="1956"/>
        <v/>
      </c>
      <c r="X4205" s="153" t="str">
        <f t="shared" si="1957"/>
        <v/>
      </c>
      <c r="Y4205" s="153" t="str">
        <f t="shared" si="1958"/>
        <v/>
      </c>
      <c r="Z4205" s="153" t="str">
        <f t="shared" si="1959"/>
        <v/>
      </c>
      <c r="AA4205" s="152" t="str">
        <f t="shared" si="1960"/>
        <v/>
      </c>
      <c r="AB4205" s="152" t="str">
        <f t="shared" si="1961"/>
        <v/>
      </c>
      <c r="AC4205" s="154" t="str">
        <f t="shared" si="1972"/>
        <v/>
      </c>
      <c r="AD4205" s="154" t="str">
        <f t="shared" si="1973"/>
        <v/>
      </c>
      <c r="AE4205" s="3" t="str">
        <f t="shared" si="1974"/>
        <v/>
      </c>
      <c r="AF4205" s="3" t="str">
        <f t="shared" si="1975"/>
        <v/>
      </c>
      <c r="AG4205" s="3" t="str">
        <f t="shared" si="1976"/>
        <v/>
      </c>
      <c r="AH4205" s="4" t="str">
        <f t="shared" si="1977"/>
        <v/>
      </c>
      <c r="AI4205" s="75" t="str">
        <f t="shared" si="1978"/>
        <v/>
      </c>
      <c r="AJ4205" s="75" t="str">
        <f t="shared" si="1979"/>
        <v/>
      </c>
    </row>
    <row r="4206" spans="1:36" ht="14.25">
      <c r="A4206" s="41" t="str">
        <f t="shared" si="1962"/>
        <v/>
      </c>
      <c r="B4206" s="150" t="str">
        <f>IF(ISNUMBER(A4206),INDEX('MetaTrader Import'!$H$13:$J$5893,TRUNC(((A4206-$A$39+1)-1)/3)+1,MOD((A4206-$A$39+1)-1,3)+1),"")</f>
        <v/>
      </c>
      <c r="C4206" s="43" t="str">
        <f t="shared" si="1963"/>
        <v/>
      </c>
      <c r="D4206" s="43" t="str">
        <f t="shared" ca="1" si="1953"/>
        <v/>
      </c>
      <c r="E4206" s="43" t="str">
        <f t="shared" si="1964"/>
        <v/>
      </c>
      <c r="F4206" s="43" t="str">
        <f t="shared" si="1965"/>
        <v/>
      </c>
      <c r="G4206" s="43" t="str">
        <f>IF(A4206&lt;&gt;"",IF(A4206&lt;Data!$G$11*0.25,$C$13/$G$32,IF(A4206&gt;Data!$G$11*0.25,$C$13,$C$13*10)),"")</f>
        <v/>
      </c>
      <c r="H4206" s="43" t="str">
        <f>IF(A4206&lt;&gt;"",IF(Data!$G$9="constant",$C$13,IF(Data!$G$9="squeeze",G4206,F4206)),"")</f>
        <v/>
      </c>
      <c r="I4206" s="38" t="str">
        <f ca="1">IF(ISNUMBER(A4206),NORMINV(RAND(),0,IF(AND(Data!$G$9="squeeze",A4206&lt;Data!$G$11*0.25),$H$32,1)*$C$30*$C$13)*($C$14*$C$12),"")</f>
        <v/>
      </c>
      <c r="J4206" s="42" t="str">
        <f ca="1">IFERROR(IF(Data!$C$6="Real",B4206,I4206+J4205+($C$14*$C$12)*(NORMINV(RAND(),$C$15,CHOOSE($G$13,$C$13,F4206,G4206)))),"")</f>
        <v/>
      </c>
      <c r="K4206" s="88" t="str">
        <f>IF(ISNUMBER(A4206), IF($G$16="fixed",$G$17,MIN(H4206*Data!$C$7*$C$16*0.5,$C$17*Data!$C$7))*$C$12,"")</f>
        <v/>
      </c>
      <c r="L4206" s="42" t="str">
        <f t="shared" ca="1" si="1980"/>
        <v/>
      </c>
      <c r="M4206" s="44" t="str">
        <f t="shared" ca="1" si="1981"/>
        <v/>
      </c>
      <c r="N4206" s="44" t="str">
        <f t="shared" ca="1" si="1982"/>
        <v/>
      </c>
      <c r="O4206" s="108" t="str">
        <f t="shared" si="1966"/>
        <v/>
      </c>
      <c r="P4206" s="102" t="str">
        <f t="shared" si="1967"/>
        <v/>
      </c>
      <c r="Q4206" s="102" t="str">
        <f t="shared" si="1968"/>
        <v/>
      </c>
      <c r="R4206" s="120" t="str">
        <f t="shared" si="1969"/>
        <v/>
      </c>
      <c r="S4206" s="54" t="str">
        <f t="shared" si="1970"/>
        <v/>
      </c>
      <c r="T4206" s="5" t="str">
        <f t="shared" si="1971"/>
        <v/>
      </c>
      <c r="U4206" s="152" t="str">
        <f t="shared" si="1954"/>
        <v/>
      </c>
      <c r="V4206" s="152" t="str">
        <f t="shared" si="1955"/>
        <v/>
      </c>
      <c r="W4206" s="153" t="str">
        <f t="shared" si="1956"/>
        <v/>
      </c>
      <c r="X4206" s="153" t="str">
        <f t="shared" si="1957"/>
        <v/>
      </c>
      <c r="Y4206" s="153" t="str">
        <f t="shared" si="1958"/>
        <v/>
      </c>
      <c r="Z4206" s="153" t="str">
        <f t="shared" si="1959"/>
        <v/>
      </c>
      <c r="AA4206" s="152" t="str">
        <f t="shared" si="1960"/>
        <v/>
      </c>
      <c r="AB4206" s="152" t="str">
        <f t="shared" si="1961"/>
        <v/>
      </c>
      <c r="AC4206" s="154" t="str">
        <f t="shared" si="1972"/>
        <v/>
      </c>
      <c r="AD4206" s="154" t="str">
        <f t="shared" si="1973"/>
        <v/>
      </c>
      <c r="AE4206" s="3" t="str">
        <f t="shared" si="1974"/>
        <v/>
      </c>
      <c r="AF4206" s="3" t="str">
        <f t="shared" si="1975"/>
        <v/>
      </c>
      <c r="AG4206" s="3" t="str">
        <f t="shared" si="1976"/>
        <v/>
      </c>
      <c r="AH4206" s="4" t="str">
        <f t="shared" si="1977"/>
        <v/>
      </c>
      <c r="AI4206" s="75" t="str">
        <f t="shared" si="1978"/>
        <v/>
      </c>
      <c r="AJ4206" s="75" t="str">
        <f t="shared" si="1979"/>
        <v/>
      </c>
    </row>
    <row r="4207" spans="1:36" ht="14.25">
      <c r="A4207" s="41" t="str">
        <f t="shared" si="1962"/>
        <v/>
      </c>
      <c r="B4207" s="150" t="str">
        <f>IF(ISNUMBER(A4207),INDEX('MetaTrader Import'!$H$13:$J$5893,TRUNC(((A4207-$A$39+1)-1)/3)+1,MOD((A4207-$A$39+1)-1,3)+1),"")</f>
        <v/>
      </c>
      <c r="C4207" s="43" t="str">
        <f t="shared" si="1963"/>
        <v/>
      </c>
      <c r="D4207" s="43" t="str">
        <f t="shared" ca="1" si="1953"/>
        <v/>
      </c>
      <c r="E4207" s="43" t="str">
        <f t="shared" si="1964"/>
        <v/>
      </c>
      <c r="F4207" s="43" t="str">
        <f t="shared" si="1965"/>
        <v/>
      </c>
      <c r="G4207" s="43" t="str">
        <f>IF(A4207&lt;&gt;"",IF(A4207&lt;Data!$G$11*0.25,$C$13/$G$32,IF(A4207&gt;Data!$G$11*0.25,$C$13,$C$13*10)),"")</f>
        <v/>
      </c>
      <c r="H4207" s="43" t="str">
        <f>IF(A4207&lt;&gt;"",IF(Data!$G$9="constant",$C$13,IF(Data!$G$9="squeeze",G4207,F4207)),"")</f>
        <v/>
      </c>
      <c r="I4207" s="38" t="str">
        <f ca="1">IF(ISNUMBER(A4207),NORMINV(RAND(),0,IF(AND(Data!$G$9="squeeze",A4207&lt;Data!$G$11*0.25),$H$32,1)*$C$30*$C$13)*($C$14*$C$12),"")</f>
        <v/>
      </c>
      <c r="J4207" s="42" t="str">
        <f ca="1">IFERROR(IF(Data!$C$6="Real",B4207,I4207+J4206+($C$14*$C$12)*(NORMINV(RAND(),$C$15,CHOOSE($G$13,$C$13,F4207,G4207)))),"")</f>
        <v/>
      </c>
      <c r="K4207" s="88" t="str">
        <f>IF(ISNUMBER(A4207), IF($G$16="fixed",$G$17,MIN(H4207*Data!$C$7*$C$16*0.5,$C$17*Data!$C$7))*$C$12,"")</f>
        <v/>
      </c>
      <c r="L4207" s="42" t="str">
        <f t="shared" ca="1" si="1980"/>
        <v/>
      </c>
      <c r="M4207" s="44" t="str">
        <f t="shared" ca="1" si="1981"/>
        <v/>
      </c>
      <c r="N4207" s="44" t="str">
        <f t="shared" ca="1" si="1982"/>
        <v/>
      </c>
      <c r="O4207" s="108" t="str">
        <f t="shared" si="1966"/>
        <v/>
      </c>
      <c r="P4207" s="102" t="str">
        <f t="shared" si="1967"/>
        <v/>
      </c>
      <c r="Q4207" s="102" t="str">
        <f t="shared" si="1968"/>
        <v/>
      </c>
      <c r="R4207" s="120" t="str">
        <f t="shared" si="1969"/>
        <v/>
      </c>
      <c r="S4207" s="54" t="str">
        <f t="shared" si="1970"/>
        <v/>
      </c>
      <c r="T4207" s="5" t="str">
        <f t="shared" si="1971"/>
        <v/>
      </c>
      <c r="U4207" s="152" t="str">
        <f t="shared" si="1954"/>
        <v/>
      </c>
      <c r="V4207" s="152" t="str">
        <f t="shared" si="1955"/>
        <v/>
      </c>
      <c r="W4207" s="153" t="str">
        <f t="shared" si="1956"/>
        <v/>
      </c>
      <c r="X4207" s="153" t="str">
        <f t="shared" si="1957"/>
        <v/>
      </c>
      <c r="Y4207" s="153" t="str">
        <f t="shared" si="1958"/>
        <v/>
      </c>
      <c r="Z4207" s="153" t="str">
        <f t="shared" si="1959"/>
        <v/>
      </c>
      <c r="AA4207" s="152" t="str">
        <f t="shared" si="1960"/>
        <v/>
      </c>
      <c r="AB4207" s="152" t="str">
        <f t="shared" si="1961"/>
        <v/>
      </c>
      <c r="AC4207" s="154" t="str">
        <f t="shared" si="1972"/>
        <v/>
      </c>
      <c r="AD4207" s="154" t="str">
        <f t="shared" si="1973"/>
        <v/>
      </c>
      <c r="AE4207" s="3" t="str">
        <f t="shared" si="1974"/>
        <v/>
      </c>
      <c r="AF4207" s="3" t="str">
        <f t="shared" si="1975"/>
        <v/>
      </c>
      <c r="AG4207" s="3" t="str">
        <f t="shared" si="1976"/>
        <v/>
      </c>
      <c r="AH4207" s="4" t="str">
        <f t="shared" si="1977"/>
        <v/>
      </c>
      <c r="AI4207" s="75" t="str">
        <f t="shared" si="1978"/>
        <v/>
      </c>
      <c r="AJ4207" s="75" t="str">
        <f t="shared" si="1979"/>
        <v/>
      </c>
    </row>
    <row r="4208" spans="1:36" ht="14.25">
      <c r="A4208" s="41" t="str">
        <f t="shared" si="1962"/>
        <v/>
      </c>
      <c r="B4208" s="150" t="str">
        <f>IF(ISNUMBER(A4208),INDEX('MetaTrader Import'!$H$13:$J$5893,TRUNC(((A4208-$A$39+1)-1)/3)+1,MOD((A4208-$A$39+1)-1,3)+1),"")</f>
        <v/>
      </c>
      <c r="C4208" s="43" t="str">
        <f t="shared" si="1963"/>
        <v/>
      </c>
      <c r="D4208" s="43" t="str">
        <f t="shared" ca="1" si="1953"/>
        <v/>
      </c>
      <c r="E4208" s="43" t="str">
        <f t="shared" si="1964"/>
        <v/>
      </c>
      <c r="F4208" s="43" t="str">
        <f t="shared" si="1965"/>
        <v/>
      </c>
      <c r="G4208" s="43" t="str">
        <f>IF(A4208&lt;&gt;"",IF(A4208&lt;Data!$G$11*0.25,$C$13/$G$32,IF(A4208&gt;Data!$G$11*0.25,$C$13,$C$13*10)),"")</f>
        <v/>
      </c>
      <c r="H4208" s="43" t="str">
        <f>IF(A4208&lt;&gt;"",IF(Data!$G$9="constant",$C$13,IF(Data!$G$9="squeeze",G4208,F4208)),"")</f>
        <v/>
      </c>
      <c r="I4208" s="38" t="str">
        <f ca="1">IF(ISNUMBER(A4208),NORMINV(RAND(),0,IF(AND(Data!$G$9="squeeze",A4208&lt;Data!$G$11*0.25),$H$32,1)*$C$30*$C$13)*($C$14*$C$12),"")</f>
        <v/>
      </c>
      <c r="J4208" s="42" t="str">
        <f ca="1">IFERROR(IF(Data!$C$6="Real",B4208,I4208+J4207+($C$14*$C$12)*(NORMINV(RAND(),$C$15,CHOOSE($G$13,$C$13,F4208,G4208)))),"")</f>
        <v/>
      </c>
      <c r="K4208" s="88" t="str">
        <f>IF(ISNUMBER(A4208), IF($G$16="fixed",$G$17,MIN(H4208*Data!$C$7*$C$16*0.5,$C$17*Data!$C$7))*$C$12,"")</f>
        <v/>
      </c>
      <c r="L4208" s="42" t="str">
        <f t="shared" ca="1" si="1980"/>
        <v/>
      </c>
      <c r="M4208" s="44" t="str">
        <f t="shared" ca="1" si="1981"/>
        <v/>
      </c>
      <c r="N4208" s="44" t="str">
        <f t="shared" ca="1" si="1982"/>
        <v/>
      </c>
      <c r="O4208" s="108" t="str">
        <f t="shared" si="1966"/>
        <v/>
      </c>
      <c r="P4208" s="102" t="str">
        <f t="shared" si="1967"/>
        <v/>
      </c>
      <c r="Q4208" s="102" t="str">
        <f t="shared" si="1968"/>
        <v/>
      </c>
      <c r="R4208" s="120" t="str">
        <f t="shared" si="1969"/>
        <v/>
      </c>
      <c r="S4208" s="54" t="str">
        <f t="shared" si="1970"/>
        <v/>
      </c>
      <c r="T4208" s="5" t="str">
        <f t="shared" si="1971"/>
        <v/>
      </c>
      <c r="U4208" s="152" t="str">
        <f t="shared" si="1954"/>
        <v/>
      </c>
      <c r="V4208" s="152" t="str">
        <f t="shared" si="1955"/>
        <v/>
      </c>
      <c r="W4208" s="153" t="str">
        <f t="shared" si="1956"/>
        <v/>
      </c>
      <c r="X4208" s="153" t="str">
        <f t="shared" si="1957"/>
        <v/>
      </c>
      <c r="Y4208" s="153" t="str">
        <f t="shared" si="1958"/>
        <v/>
      </c>
      <c r="Z4208" s="153" t="str">
        <f t="shared" si="1959"/>
        <v/>
      </c>
      <c r="AA4208" s="152" t="str">
        <f t="shared" si="1960"/>
        <v/>
      </c>
      <c r="AB4208" s="152" t="str">
        <f t="shared" si="1961"/>
        <v/>
      </c>
      <c r="AC4208" s="154" t="str">
        <f t="shared" si="1972"/>
        <v/>
      </c>
      <c r="AD4208" s="154" t="str">
        <f t="shared" si="1973"/>
        <v/>
      </c>
      <c r="AE4208" s="3" t="str">
        <f t="shared" si="1974"/>
        <v/>
      </c>
      <c r="AF4208" s="3" t="str">
        <f t="shared" si="1975"/>
        <v/>
      </c>
      <c r="AG4208" s="3" t="str">
        <f t="shared" si="1976"/>
        <v/>
      </c>
      <c r="AH4208" s="4" t="str">
        <f t="shared" si="1977"/>
        <v/>
      </c>
      <c r="AI4208" s="75" t="str">
        <f t="shared" si="1978"/>
        <v/>
      </c>
      <c r="AJ4208" s="75" t="str">
        <f t="shared" si="1979"/>
        <v/>
      </c>
    </row>
    <row r="4209" spans="1:36" ht="14.25">
      <c r="A4209" s="41" t="str">
        <f t="shared" si="1962"/>
        <v/>
      </c>
      <c r="B4209" s="150" t="str">
        <f>IF(ISNUMBER(A4209),INDEX('MetaTrader Import'!$H$13:$J$5893,TRUNC(((A4209-$A$39+1)-1)/3)+1,MOD((A4209-$A$39+1)-1,3)+1),"")</f>
        <v/>
      </c>
      <c r="C4209" s="43" t="str">
        <f t="shared" si="1963"/>
        <v/>
      </c>
      <c r="D4209" s="43" t="str">
        <f t="shared" ca="1" si="1953"/>
        <v/>
      </c>
      <c r="E4209" s="43" t="str">
        <f t="shared" si="1964"/>
        <v/>
      </c>
      <c r="F4209" s="43" t="str">
        <f t="shared" si="1965"/>
        <v/>
      </c>
      <c r="G4209" s="43" t="str">
        <f>IF(A4209&lt;&gt;"",IF(A4209&lt;Data!$G$11*0.25,$C$13/$G$32,IF(A4209&gt;Data!$G$11*0.25,$C$13,$C$13*10)),"")</f>
        <v/>
      </c>
      <c r="H4209" s="43" t="str">
        <f>IF(A4209&lt;&gt;"",IF(Data!$G$9="constant",$C$13,IF(Data!$G$9="squeeze",G4209,F4209)),"")</f>
        <v/>
      </c>
      <c r="I4209" s="38" t="str">
        <f ca="1">IF(ISNUMBER(A4209),NORMINV(RAND(),0,IF(AND(Data!$G$9="squeeze",A4209&lt;Data!$G$11*0.25),$H$32,1)*$C$30*$C$13)*($C$14*$C$12),"")</f>
        <v/>
      </c>
      <c r="J4209" s="42" t="str">
        <f ca="1">IFERROR(IF(Data!$C$6="Real",B4209,I4209+J4208+($C$14*$C$12)*(NORMINV(RAND(),$C$15,CHOOSE($G$13,$C$13,F4209,G4209)))),"")</f>
        <v/>
      </c>
      <c r="K4209" s="88" t="str">
        <f>IF(ISNUMBER(A4209), IF($G$16="fixed",$G$17,MIN(H4209*Data!$C$7*$C$16*0.5,$C$17*Data!$C$7))*$C$12,"")</f>
        <v/>
      </c>
      <c r="L4209" s="42" t="str">
        <f t="shared" ca="1" si="1980"/>
        <v/>
      </c>
      <c r="M4209" s="44" t="str">
        <f t="shared" ca="1" si="1981"/>
        <v/>
      </c>
      <c r="N4209" s="44" t="str">
        <f t="shared" ca="1" si="1982"/>
        <v/>
      </c>
      <c r="O4209" s="108" t="str">
        <f t="shared" si="1966"/>
        <v/>
      </c>
      <c r="P4209" s="102" t="str">
        <f t="shared" si="1967"/>
        <v/>
      </c>
      <c r="Q4209" s="102" t="str">
        <f t="shared" si="1968"/>
        <v/>
      </c>
      <c r="R4209" s="120" t="str">
        <f t="shared" si="1969"/>
        <v/>
      </c>
      <c r="S4209" s="54" t="str">
        <f t="shared" si="1970"/>
        <v/>
      </c>
      <c r="T4209" s="5" t="str">
        <f t="shared" si="1971"/>
        <v/>
      </c>
      <c r="U4209" s="152" t="str">
        <f t="shared" si="1954"/>
        <v/>
      </c>
      <c r="V4209" s="152" t="str">
        <f t="shared" si="1955"/>
        <v/>
      </c>
      <c r="W4209" s="153" t="str">
        <f t="shared" si="1956"/>
        <v/>
      </c>
      <c r="X4209" s="153" t="str">
        <f t="shared" si="1957"/>
        <v/>
      </c>
      <c r="Y4209" s="153" t="str">
        <f t="shared" si="1958"/>
        <v/>
      </c>
      <c r="Z4209" s="153" t="str">
        <f t="shared" si="1959"/>
        <v/>
      </c>
      <c r="AA4209" s="152" t="str">
        <f t="shared" si="1960"/>
        <v/>
      </c>
      <c r="AB4209" s="152" t="str">
        <f t="shared" si="1961"/>
        <v/>
      </c>
      <c r="AC4209" s="154" t="str">
        <f t="shared" si="1972"/>
        <v/>
      </c>
      <c r="AD4209" s="154" t="str">
        <f t="shared" si="1973"/>
        <v/>
      </c>
      <c r="AE4209" s="3" t="str">
        <f t="shared" si="1974"/>
        <v/>
      </c>
      <c r="AF4209" s="3" t="str">
        <f t="shared" si="1975"/>
        <v/>
      </c>
      <c r="AG4209" s="3" t="str">
        <f t="shared" si="1976"/>
        <v/>
      </c>
      <c r="AH4209" s="4" t="str">
        <f t="shared" si="1977"/>
        <v/>
      </c>
      <c r="AI4209" s="75" t="str">
        <f t="shared" si="1978"/>
        <v/>
      </c>
      <c r="AJ4209" s="75" t="str">
        <f t="shared" si="1979"/>
        <v/>
      </c>
    </row>
    <row r="4210" spans="1:36" ht="14.25">
      <c r="A4210" s="41" t="str">
        <f t="shared" si="1962"/>
        <v/>
      </c>
      <c r="B4210" s="150" t="str">
        <f>IF(ISNUMBER(A4210),INDEX('MetaTrader Import'!$H$13:$J$5893,TRUNC(((A4210-$A$39+1)-1)/3)+1,MOD((A4210-$A$39+1)-1,3)+1),"")</f>
        <v/>
      </c>
      <c r="C4210" s="43" t="str">
        <f t="shared" si="1963"/>
        <v/>
      </c>
      <c r="D4210" s="43" t="str">
        <f t="shared" ca="1" si="1953"/>
        <v/>
      </c>
      <c r="E4210" s="43" t="str">
        <f t="shared" si="1964"/>
        <v/>
      </c>
      <c r="F4210" s="43" t="str">
        <f t="shared" si="1965"/>
        <v/>
      </c>
      <c r="G4210" s="43" t="str">
        <f>IF(A4210&lt;&gt;"",IF(A4210&lt;Data!$G$11*0.25,$C$13/$G$32,IF(A4210&gt;Data!$G$11*0.25,$C$13,$C$13*10)),"")</f>
        <v/>
      </c>
      <c r="H4210" s="43" t="str">
        <f>IF(A4210&lt;&gt;"",IF(Data!$G$9="constant",$C$13,IF(Data!$G$9="squeeze",G4210,F4210)),"")</f>
        <v/>
      </c>
      <c r="I4210" s="38" t="str">
        <f ca="1">IF(ISNUMBER(A4210),NORMINV(RAND(),0,IF(AND(Data!$G$9="squeeze",A4210&lt;Data!$G$11*0.25),$H$32,1)*$C$30*$C$13)*($C$14*$C$12),"")</f>
        <v/>
      </c>
      <c r="J4210" s="42" t="str">
        <f ca="1">IFERROR(IF(Data!$C$6="Real",B4210,I4210+J4209+($C$14*$C$12)*(NORMINV(RAND(),$C$15,CHOOSE($G$13,$C$13,F4210,G4210)))),"")</f>
        <v/>
      </c>
      <c r="K4210" s="88" t="str">
        <f>IF(ISNUMBER(A4210), IF($G$16="fixed",$G$17,MIN(H4210*Data!$C$7*$C$16*0.5,$C$17*Data!$C$7))*$C$12,"")</f>
        <v/>
      </c>
      <c r="L4210" s="42" t="str">
        <f t="shared" ca="1" si="1980"/>
        <v/>
      </c>
      <c r="M4210" s="44" t="str">
        <f t="shared" ca="1" si="1981"/>
        <v/>
      </c>
      <c r="N4210" s="44" t="str">
        <f t="shared" ca="1" si="1982"/>
        <v/>
      </c>
      <c r="O4210" s="108" t="str">
        <f t="shared" si="1966"/>
        <v/>
      </c>
      <c r="P4210" s="102" t="str">
        <f t="shared" si="1967"/>
        <v/>
      </c>
      <c r="Q4210" s="102" t="str">
        <f t="shared" si="1968"/>
        <v/>
      </c>
      <c r="R4210" s="120" t="str">
        <f t="shared" si="1969"/>
        <v/>
      </c>
      <c r="S4210" s="54" t="str">
        <f t="shared" si="1970"/>
        <v/>
      </c>
      <c r="T4210" s="5" t="str">
        <f t="shared" si="1971"/>
        <v/>
      </c>
      <c r="U4210" s="152" t="str">
        <f t="shared" si="1954"/>
        <v/>
      </c>
      <c r="V4210" s="152" t="str">
        <f t="shared" si="1955"/>
        <v/>
      </c>
      <c r="W4210" s="153" t="str">
        <f t="shared" si="1956"/>
        <v/>
      </c>
      <c r="X4210" s="153" t="str">
        <f t="shared" si="1957"/>
        <v/>
      </c>
      <c r="Y4210" s="153" t="str">
        <f t="shared" si="1958"/>
        <v/>
      </c>
      <c r="Z4210" s="153" t="str">
        <f t="shared" si="1959"/>
        <v/>
      </c>
      <c r="AA4210" s="152" t="str">
        <f t="shared" si="1960"/>
        <v/>
      </c>
      <c r="AB4210" s="152" t="str">
        <f t="shared" si="1961"/>
        <v/>
      </c>
      <c r="AC4210" s="154" t="str">
        <f t="shared" si="1972"/>
        <v/>
      </c>
      <c r="AD4210" s="154" t="str">
        <f t="shared" si="1973"/>
        <v/>
      </c>
      <c r="AE4210" s="3" t="str">
        <f t="shared" si="1974"/>
        <v/>
      </c>
      <c r="AF4210" s="3" t="str">
        <f t="shared" si="1975"/>
        <v/>
      </c>
      <c r="AG4210" s="3" t="str">
        <f t="shared" si="1976"/>
        <v/>
      </c>
      <c r="AH4210" s="4" t="str">
        <f t="shared" si="1977"/>
        <v/>
      </c>
      <c r="AI4210" s="75" t="str">
        <f t="shared" si="1978"/>
        <v/>
      </c>
      <c r="AJ4210" s="75" t="str">
        <f t="shared" si="1979"/>
        <v/>
      </c>
    </row>
    <row r="4211" spans="1:36" ht="14.25">
      <c r="A4211" s="41" t="str">
        <f t="shared" si="1962"/>
        <v/>
      </c>
      <c r="B4211" s="150" t="str">
        <f>IF(ISNUMBER(A4211),INDEX('MetaTrader Import'!$H$13:$J$5893,TRUNC(((A4211-$A$39+1)-1)/3)+1,MOD((A4211-$A$39+1)-1,3)+1),"")</f>
        <v/>
      </c>
      <c r="C4211" s="43" t="str">
        <f t="shared" si="1963"/>
        <v/>
      </c>
      <c r="D4211" s="43" t="str">
        <f t="shared" ca="1" si="1953"/>
        <v/>
      </c>
      <c r="E4211" s="43" t="str">
        <f t="shared" si="1964"/>
        <v/>
      </c>
      <c r="F4211" s="43" t="str">
        <f t="shared" si="1965"/>
        <v/>
      </c>
      <c r="G4211" s="43" t="str">
        <f>IF(A4211&lt;&gt;"",IF(A4211&lt;Data!$G$11*0.25,$C$13/$G$32,IF(A4211&gt;Data!$G$11*0.25,$C$13,$C$13*10)),"")</f>
        <v/>
      </c>
      <c r="H4211" s="43" t="str">
        <f>IF(A4211&lt;&gt;"",IF(Data!$G$9="constant",$C$13,IF(Data!$G$9="squeeze",G4211,F4211)),"")</f>
        <v/>
      </c>
      <c r="I4211" s="38" t="str">
        <f ca="1">IF(ISNUMBER(A4211),NORMINV(RAND(),0,IF(AND(Data!$G$9="squeeze",A4211&lt;Data!$G$11*0.25),$H$32,1)*$C$30*$C$13)*($C$14*$C$12),"")</f>
        <v/>
      </c>
      <c r="J4211" s="42" t="str">
        <f ca="1">IFERROR(IF(Data!$C$6="Real",B4211,I4211+J4210+($C$14*$C$12)*(NORMINV(RAND(),$C$15,CHOOSE($G$13,$C$13,F4211,G4211)))),"")</f>
        <v/>
      </c>
      <c r="K4211" s="88" t="str">
        <f>IF(ISNUMBER(A4211), IF($G$16="fixed",$G$17,MIN(H4211*Data!$C$7*$C$16*0.5,$C$17*Data!$C$7))*$C$12,"")</f>
        <v/>
      </c>
      <c r="L4211" s="42" t="str">
        <f t="shared" ca="1" si="1980"/>
        <v/>
      </c>
      <c r="M4211" s="44" t="str">
        <f t="shared" ca="1" si="1981"/>
        <v/>
      </c>
      <c r="N4211" s="44" t="str">
        <f t="shared" ca="1" si="1982"/>
        <v/>
      </c>
      <c r="O4211" s="108" t="str">
        <f t="shared" si="1966"/>
        <v/>
      </c>
      <c r="P4211" s="102" t="str">
        <f t="shared" si="1967"/>
        <v/>
      </c>
      <c r="Q4211" s="102" t="str">
        <f t="shared" si="1968"/>
        <v/>
      </c>
      <c r="R4211" s="120" t="str">
        <f t="shared" si="1969"/>
        <v/>
      </c>
      <c r="S4211" s="54" t="str">
        <f t="shared" si="1970"/>
        <v/>
      </c>
      <c r="T4211" s="5" t="str">
        <f t="shared" si="1971"/>
        <v/>
      </c>
      <c r="U4211" s="152" t="str">
        <f t="shared" si="1954"/>
        <v/>
      </c>
      <c r="V4211" s="152" t="str">
        <f t="shared" si="1955"/>
        <v/>
      </c>
      <c r="W4211" s="153" t="str">
        <f t="shared" si="1956"/>
        <v/>
      </c>
      <c r="X4211" s="153" t="str">
        <f t="shared" si="1957"/>
        <v/>
      </c>
      <c r="Y4211" s="153" t="str">
        <f t="shared" si="1958"/>
        <v/>
      </c>
      <c r="Z4211" s="153" t="str">
        <f t="shared" si="1959"/>
        <v/>
      </c>
      <c r="AA4211" s="152" t="str">
        <f t="shared" si="1960"/>
        <v/>
      </c>
      <c r="AB4211" s="152" t="str">
        <f t="shared" si="1961"/>
        <v/>
      </c>
      <c r="AC4211" s="154" t="str">
        <f t="shared" si="1972"/>
        <v/>
      </c>
      <c r="AD4211" s="154" t="str">
        <f t="shared" si="1973"/>
        <v/>
      </c>
      <c r="AE4211" s="3" t="str">
        <f t="shared" si="1974"/>
        <v/>
      </c>
      <c r="AF4211" s="3" t="str">
        <f t="shared" si="1975"/>
        <v/>
      </c>
      <c r="AG4211" s="3" t="str">
        <f t="shared" si="1976"/>
        <v/>
      </c>
      <c r="AH4211" s="4" t="str">
        <f t="shared" si="1977"/>
        <v/>
      </c>
      <c r="AI4211" s="75" t="str">
        <f t="shared" si="1978"/>
        <v/>
      </c>
      <c r="AJ4211" s="75" t="str">
        <f t="shared" si="1979"/>
        <v/>
      </c>
    </row>
    <row r="4212" spans="1:36" ht="14.25">
      <c r="A4212" s="41" t="str">
        <f t="shared" si="1962"/>
        <v/>
      </c>
      <c r="B4212" s="150" t="str">
        <f>IF(ISNUMBER(A4212),INDEX('MetaTrader Import'!$H$13:$J$5893,TRUNC(((A4212-$A$39+1)-1)/3)+1,MOD((A4212-$A$39+1)-1,3)+1),"")</f>
        <v/>
      </c>
      <c r="C4212" s="43" t="str">
        <f t="shared" si="1963"/>
        <v/>
      </c>
      <c r="D4212" s="43" t="str">
        <f t="shared" ca="1" si="1953"/>
        <v/>
      </c>
      <c r="E4212" s="43" t="str">
        <f t="shared" si="1964"/>
        <v/>
      </c>
      <c r="F4212" s="43" t="str">
        <f t="shared" si="1965"/>
        <v/>
      </c>
      <c r="G4212" s="43" t="str">
        <f>IF(A4212&lt;&gt;"",IF(A4212&lt;Data!$G$11*0.25,$C$13/$G$32,IF(A4212&gt;Data!$G$11*0.25,$C$13,$C$13*10)),"")</f>
        <v/>
      </c>
      <c r="H4212" s="43" t="str">
        <f>IF(A4212&lt;&gt;"",IF(Data!$G$9="constant",$C$13,IF(Data!$G$9="squeeze",G4212,F4212)),"")</f>
        <v/>
      </c>
      <c r="I4212" s="38" t="str">
        <f ca="1">IF(ISNUMBER(A4212),NORMINV(RAND(),0,IF(AND(Data!$G$9="squeeze",A4212&lt;Data!$G$11*0.25),$H$32,1)*$C$30*$C$13)*($C$14*$C$12),"")</f>
        <v/>
      </c>
      <c r="J4212" s="42" t="str">
        <f ca="1">IFERROR(IF(Data!$C$6="Real",B4212,I4212+J4211+($C$14*$C$12)*(NORMINV(RAND(),$C$15,CHOOSE($G$13,$C$13,F4212,G4212)))),"")</f>
        <v/>
      </c>
      <c r="K4212" s="88" t="str">
        <f>IF(ISNUMBER(A4212), IF($G$16="fixed",$G$17,MIN(H4212*Data!$C$7*$C$16*0.5,$C$17*Data!$C$7))*$C$12,"")</f>
        <v/>
      </c>
      <c r="L4212" s="42" t="str">
        <f t="shared" ca="1" si="1980"/>
        <v/>
      </c>
      <c r="M4212" s="44" t="str">
        <f t="shared" ca="1" si="1981"/>
        <v/>
      </c>
      <c r="N4212" s="44" t="str">
        <f t="shared" ca="1" si="1982"/>
        <v/>
      </c>
      <c r="O4212" s="108" t="str">
        <f t="shared" si="1966"/>
        <v/>
      </c>
      <c r="P4212" s="102" t="str">
        <f t="shared" si="1967"/>
        <v/>
      </c>
      <c r="Q4212" s="102" t="str">
        <f t="shared" si="1968"/>
        <v/>
      </c>
      <c r="R4212" s="120" t="str">
        <f t="shared" si="1969"/>
        <v/>
      </c>
      <c r="S4212" s="54" t="str">
        <f t="shared" si="1970"/>
        <v/>
      </c>
      <c r="T4212" s="5" t="str">
        <f t="shared" si="1971"/>
        <v/>
      </c>
      <c r="U4212" s="152" t="str">
        <f t="shared" si="1954"/>
        <v/>
      </c>
      <c r="V4212" s="152" t="str">
        <f t="shared" si="1955"/>
        <v/>
      </c>
      <c r="W4212" s="153" t="str">
        <f t="shared" si="1956"/>
        <v/>
      </c>
      <c r="X4212" s="153" t="str">
        <f t="shared" si="1957"/>
        <v/>
      </c>
      <c r="Y4212" s="153" t="str">
        <f t="shared" si="1958"/>
        <v/>
      </c>
      <c r="Z4212" s="153" t="str">
        <f t="shared" si="1959"/>
        <v/>
      </c>
      <c r="AA4212" s="152" t="str">
        <f t="shared" si="1960"/>
        <v/>
      </c>
      <c r="AB4212" s="152" t="str">
        <f t="shared" si="1961"/>
        <v/>
      </c>
      <c r="AC4212" s="154" t="str">
        <f t="shared" si="1972"/>
        <v/>
      </c>
      <c r="AD4212" s="154" t="str">
        <f t="shared" si="1973"/>
        <v/>
      </c>
      <c r="AE4212" s="3" t="str">
        <f t="shared" si="1974"/>
        <v/>
      </c>
      <c r="AF4212" s="3" t="str">
        <f t="shared" si="1975"/>
        <v/>
      </c>
      <c r="AG4212" s="3" t="str">
        <f t="shared" si="1976"/>
        <v/>
      </c>
      <c r="AH4212" s="4" t="str">
        <f t="shared" si="1977"/>
        <v/>
      </c>
      <c r="AI4212" s="75" t="str">
        <f t="shared" si="1978"/>
        <v/>
      </c>
      <c r="AJ4212" s="75" t="str">
        <f t="shared" si="1979"/>
        <v/>
      </c>
    </row>
    <row r="4213" spans="1:36" ht="14.25">
      <c r="A4213" s="41" t="str">
        <f t="shared" si="1962"/>
        <v/>
      </c>
      <c r="B4213" s="150" t="str">
        <f>IF(ISNUMBER(A4213),INDEX('MetaTrader Import'!$H$13:$J$5893,TRUNC(((A4213-$A$39+1)-1)/3)+1,MOD((A4213-$A$39+1)-1,3)+1),"")</f>
        <v/>
      </c>
      <c r="C4213" s="43" t="str">
        <f t="shared" si="1963"/>
        <v/>
      </c>
      <c r="D4213" s="43" t="str">
        <f t="shared" ca="1" si="1953"/>
        <v/>
      </c>
      <c r="E4213" s="43" t="str">
        <f t="shared" si="1964"/>
        <v/>
      </c>
      <c r="F4213" s="43" t="str">
        <f t="shared" si="1965"/>
        <v/>
      </c>
      <c r="G4213" s="43" t="str">
        <f>IF(A4213&lt;&gt;"",IF(A4213&lt;Data!$G$11*0.25,$C$13/$G$32,IF(A4213&gt;Data!$G$11*0.25,$C$13,$C$13*10)),"")</f>
        <v/>
      </c>
      <c r="H4213" s="43" t="str">
        <f>IF(A4213&lt;&gt;"",IF(Data!$G$9="constant",$C$13,IF(Data!$G$9="squeeze",G4213,F4213)),"")</f>
        <v/>
      </c>
      <c r="I4213" s="38" t="str">
        <f ca="1">IF(ISNUMBER(A4213),NORMINV(RAND(),0,IF(AND(Data!$G$9="squeeze",A4213&lt;Data!$G$11*0.25),$H$32,1)*$C$30*$C$13)*($C$14*$C$12),"")</f>
        <v/>
      </c>
      <c r="J4213" s="42" t="str">
        <f ca="1">IFERROR(IF(Data!$C$6="Real",B4213,I4213+J4212+($C$14*$C$12)*(NORMINV(RAND(),$C$15,CHOOSE($G$13,$C$13,F4213,G4213)))),"")</f>
        <v/>
      </c>
      <c r="K4213" s="88" t="str">
        <f>IF(ISNUMBER(A4213), IF($G$16="fixed",$G$17,MIN(H4213*Data!$C$7*$C$16*0.5,$C$17*Data!$C$7))*$C$12,"")</f>
        <v/>
      </c>
      <c r="L4213" s="42" t="str">
        <f t="shared" ca="1" si="1980"/>
        <v/>
      </c>
      <c r="M4213" s="44" t="str">
        <f t="shared" ca="1" si="1981"/>
        <v/>
      </c>
      <c r="N4213" s="44" t="str">
        <f t="shared" ca="1" si="1982"/>
        <v/>
      </c>
      <c r="O4213" s="108" t="str">
        <f t="shared" si="1966"/>
        <v/>
      </c>
      <c r="P4213" s="102" t="str">
        <f t="shared" si="1967"/>
        <v/>
      </c>
      <c r="Q4213" s="102" t="str">
        <f t="shared" si="1968"/>
        <v/>
      </c>
      <c r="R4213" s="120" t="str">
        <f t="shared" si="1969"/>
        <v/>
      </c>
      <c r="S4213" s="54" t="str">
        <f t="shared" si="1970"/>
        <v/>
      </c>
      <c r="T4213" s="5" t="str">
        <f t="shared" si="1971"/>
        <v/>
      </c>
      <c r="U4213" s="152" t="str">
        <f t="shared" si="1954"/>
        <v/>
      </c>
      <c r="V4213" s="152" t="str">
        <f t="shared" si="1955"/>
        <v/>
      </c>
      <c r="W4213" s="153" t="str">
        <f t="shared" si="1956"/>
        <v/>
      </c>
      <c r="X4213" s="153" t="str">
        <f t="shared" si="1957"/>
        <v/>
      </c>
      <c r="Y4213" s="153" t="str">
        <f t="shared" si="1958"/>
        <v/>
      </c>
      <c r="Z4213" s="153" t="str">
        <f t="shared" si="1959"/>
        <v/>
      </c>
      <c r="AA4213" s="152" t="str">
        <f t="shared" si="1960"/>
        <v/>
      </c>
      <c r="AB4213" s="152" t="str">
        <f t="shared" si="1961"/>
        <v/>
      </c>
      <c r="AC4213" s="154" t="str">
        <f t="shared" si="1972"/>
        <v/>
      </c>
      <c r="AD4213" s="154" t="str">
        <f t="shared" si="1973"/>
        <v/>
      </c>
      <c r="AE4213" s="3" t="str">
        <f t="shared" si="1974"/>
        <v/>
      </c>
      <c r="AF4213" s="3" t="str">
        <f t="shared" si="1975"/>
        <v/>
      </c>
      <c r="AG4213" s="3" t="str">
        <f t="shared" si="1976"/>
        <v/>
      </c>
      <c r="AH4213" s="4" t="str">
        <f t="shared" si="1977"/>
        <v/>
      </c>
      <c r="AI4213" s="75" t="str">
        <f t="shared" si="1978"/>
        <v/>
      </c>
      <c r="AJ4213" s="75" t="str">
        <f t="shared" si="1979"/>
        <v/>
      </c>
    </row>
    <row r="4214" spans="1:36" ht="14.25">
      <c r="A4214" s="41" t="str">
        <f t="shared" si="1962"/>
        <v/>
      </c>
      <c r="B4214" s="150" t="str">
        <f>IF(ISNUMBER(A4214),INDEX('MetaTrader Import'!$H$13:$J$5893,TRUNC(((A4214-$A$39+1)-1)/3)+1,MOD((A4214-$A$39+1)-1,3)+1),"")</f>
        <v/>
      </c>
      <c r="C4214" s="43" t="str">
        <f t="shared" si="1963"/>
        <v/>
      </c>
      <c r="D4214" s="43" t="str">
        <f t="shared" ca="1" si="1953"/>
        <v/>
      </c>
      <c r="E4214" s="43" t="str">
        <f t="shared" si="1964"/>
        <v/>
      </c>
      <c r="F4214" s="43" t="str">
        <f t="shared" si="1965"/>
        <v/>
      </c>
      <c r="G4214" s="43" t="str">
        <f>IF(A4214&lt;&gt;"",IF(A4214&lt;Data!$G$11*0.25,$C$13/$G$32,IF(A4214&gt;Data!$G$11*0.25,$C$13,$C$13*10)),"")</f>
        <v/>
      </c>
      <c r="H4214" s="43" t="str">
        <f>IF(A4214&lt;&gt;"",IF(Data!$G$9="constant",$C$13,IF(Data!$G$9="squeeze",G4214,F4214)),"")</f>
        <v/>
      </c>
      <c r="I4214" s="38" t="str">
        <f ca="1">IF(ISNUMBER(A4214),NORMINV(RAND(),0,IF(AND(Data!$G$9="squeeze",A4214&lt;Data!$G$11*0.25),$H$32,1)*$C$30*$C$13)*($C$14*$C$12),"")</f>
        <v/>
      </c>
      <c r="J4214" s="42" t="str">
        <f ca="1">IFERROR(IF(Data!$C$6="Real",B4214,I4214+J4213+($C$14*$C$12)*(NORMINV(RAND(),$C$15,CHOOSE($G$13,$C$13,F4214,G4214)))),"")</f>
        <v/>
      </c>
      <c r="K4214" s="88" t="str">
        <f>IF(ISNUMBER(A4214), IF($G$16="fixed",$G$17,MIN(H4214*Data!$C$7*$C$16*0.5,$C$17*Data!$C$7))*$C$12,"")</f>
        <v/>
      </c>
      <c r="L4214" s="42" t="str">
        <f t="shared" ca="1" si="1980"/>
        <v/>
      </c>
      <c r="M4214" s="44" t="str">
        <f t="shared" ca="1" si="1981"/>
        <v/>
      </c>
      <c r="N4214" s="44" t="str">
        <f t="shared" ca="1" si="1982"/>
        <v/>
      </c>
      <c r="O4214" s="108" t="str">
        <f t="shared" si="1966"/>
        <v/>
      </c>
      <c r="P4214" s="102" t="str">
        <f t="shared" si="1967"/>
        <v/>
      </c>
      <c r="Q4214" s="102" t="str">
        <f t="shared" si="1968"/>
        <v/>
      </c>
      <c r="R4214" s="120" t="str">
        <f t="shared" si="1969"/>
        <v/>
      </c>
      <c r="S4214" s="54" t="str">
        <f t="shared" si="1970"/>
        <v/>
      </c>
      <c r="T4214" s="5" t="str">
        <f t="shared" si="1971"/>
        <v/>
      </c>
      <c r="U4214" s="152" t="str">
        <f t="shared" si="1954"/>
        <v/>
      </c>
      <c r="V4214" s="152" t="str">
        <f t="shared" si="1955"/>
        <v/>
      </c>
      <c r="W4214" s="153" t="str">
        <f t="shared" si="1956"/>
        <v/>
      </c>
      <c r="X4214" s="153" t="str">
        <f t="shared" si="1957"/>
        <v/>
      </c>
      <c r="Y4214" s="153" t="str">
        <f t="shared" si="1958"/>
        <v/>
      </c>
      <c r="Z4214" s="153" t="str">
        <f t="shared" si="1959"/>
        <v/>
      </c>
      <c r="AA4214" s="152" t="str">
        <f t="shared" si="1960"/>
        <v/>
      </c>
      <c r="AB4214" s="152" t="str">
        <f t="shared" si="1961"/>
        <v/>
      </c>
      <c r="AC4214" s="154" t="str">
        <f t="shared" si="1972"/>
        <v/>
      </c>
      <c r="AD4214" s="154" t="str">
        <f t="shared" si="1973"/>
        <v/>
      </c>
      <c r="AE4214" s="3" t="str">
        <f t="shared" si="1974"/>
        <v/>
      </c>
      <c r="AF4214" s="3" t="str">
        <f t="shared" si="1975"/>
        <v/>
      </c>
      <c r="AG4214" s="3" t="str">
        <f t="shared" si="1976"/>
        <v/>
      </c>
      <c r="AH4214" s="4" t="str">
        <f t="shared" si="1977"/>
        <v/>
      </c>
      <c r="AI4214" s="75" t="str">
        <f t="shared" si="1978"/>
        <v/>
      </c>
      <c r="AJ4214" s="75" t="str">
        <f t="shared" si="1979"/>
        <v/>
      </c>
    </row>
    <row r="4215" spans="1:36" ht="14.25">
      <c r="A4215" s="41" t="str">
        <f t="shared" si="1962"/>
        <v/>
      </c>
      <c r="B4215" s="150" t="str">
        <f>IF(ISNUMBER(A4215),INDEX('MetaTrader Import'!$H$13:$J$5893,TRUNC(((A4215-$A$39+1)-1)/3)+1,MOD((A4215-$A$39+1)-1,3)+1),"")</f>
        <v/>
      </c>
      <c r="C4215" s="43" t="str">
        <f t="shared" si="1963"/>
        <v/>
      </c>
      <c r="D4215" s="43" t="str">
        <f t="shared" ca="1" si="1953"/>
        <v/>
      </c>
      <c r="E4215" s="43" t="str">
        <f t="shared" si="1964"/>
        <v/>
      </c>
      <c r="F4215" s="43" t="str">
        <f t="shared" si="1965"/>
        <v/>
      </c>
      <c r="G4215" s="43" t="str">
        <f>IF(A4215&lt;&gt;"",IF(A4215&lt;Data!$G$11*0.25,$C$13/$G$32,IF(A4215&gt;Data!$G$11*0.25,$C$13,$C$13*10)),"")</f>
        <v/>
      </c>
      <c r="H4215" s="43" t="str">
        <f>IF(A4215&lt;&gt;"",IF(Data!$G$9="constant",$C$13,IF(Data!$G$9="squeeze",G4215,F4215)),"")</f>
        <v/>
      </c>
      <c r="I4215" s="38" t="str">
        <f ca="1">IF(ISNUMBER(A4215),NORMINV(RAND(),0,IF(AND(Data!$G$9="squeeze",A4215&lt;Data!$G$11*0.25),$H$32,1)*$C$30*$C$13)*($C$14*$C$12),"")</f>
        <v/>
      </c>
      <c r="J4215" s="42" t="str">
        <f ca="1">IFERROR(IF(Data!$C$6="Real",B4215,I4215+J4214+($C$14*$C$12)*(NORMINV(RAND(),$C$15,CHOOSE($G$13,$C$13,F4215,G4215)))),"")</f>
        <v/>
      </c>
      <c r="K4215" s="88" t="str">
        <f>IF(ISNUMBER(A4215), IF($G$16="fixed",$G$17,MIN(H4215*Data!$C$7*$C$16*0.5,$C$17*Data!$C$7))*$C$12,"")</f>
        <v/>
      </c>
      <c r="L4215" s="42" t="str">
        <f t="shared" ca="1" si="1980"/>
        <v/>
      </c>
      <c r="M4215" s="44" t="str">
        <f t="shared" ca="1" si="1981"/>
        <v/>
      </c>
      <c r="N4215" s="44" t="str">
        <f t="shared" ca="1" si="1982"/>
        <v/>
      </c>
      <c r="O4215" s="108" t="str">
        <f t="shared" si="1966"/>
        <v/>
      </c>
      <c r="P4215" s="102" t="str">
        <f t="shared" si="1967"/>
        <v/>
      </c>
      <c r="Q4215" s="102" t="str">
        <f t="shared" si="1968"/>
        <v/>
      </c>
      <c r="R4215" s="120" t="str">
        <f t="shared" si="1969"/>
        <v/>
      </c>
      <c r="S4215" s="54" t="str">
        <f t="shared" si="1970"/>
        <v/>
      </c>
      <c r="T4215" s="5" t="str">
        <f t="shared" si="1971"/>
        <v/>
      </c>
      <c r="U4215" s="152" t="str">
        <f t="shared" si="1954"/>
        <v/>
      </c>
      <c r="V4215" s="152" t="str">
        <f t="shared" si="1955"/>
        <v/>
      </c>
      <c r="W4215" s="153" t="str">
        <f t="shared" si="1956"/>
        <v/>
      </c>
      <c r="X4215" s="153" t="str">
        <f t="shared" si="1957"/>
        <v/>
      </c>
      <c r="Y4215" s="153" t="str">
        <f t="shared" si="1958"/>
        <v/>
      </c>
      <c r="Z4215" s="153" t="str">
        <f t="shared" si="1959"/>
        <v/>
      </c>
      <c r="AA4215" s="152" t="str">
        <f t="shared" si="1960"/>
        <v/>
      </c>
      <c r="AB4215" s="152" t="str">
        <f t="shared" si="1961"/>
        <v/>
      </c>
      <c r="AC4215" s="154" t="str">
        <f t="shared" si="1972"/>
        <v/>
      </c>
      <c r="AD4215" s="154" t="str">
        <f t="shared" si="1973"/>
        <v/>
      </c>
      <c r="AE4215" s="3" t="str">
        <f t="shared" si="1974"/>
        <v/>
      </c>
      <c r="AF4215" s="3" t="str">
        <f t="shared" si="1975"/>
        <v/>
      </c>
      <c r="AG4215" s="3" t="str">
        <f t="shared" si="1976"/>
        <v/>
      </c>
      <c r="AH4215" s="4" t="str">
        <f t="shared" si="1977"/>
        <v/>
      </c>
      <c r="AI4215" s="75" t="str">
        <f t="shared" si="1978"/>
        <v/>
      </c>
      <c r="AJ4215" s="75" t="str">
        <f t="shared" si="1979"/>
        <v/>
      </c>
    </row>
    <row r="4216" spans="1:36" ht="14.25">
      <c r="A4216" s="41" t="str">
        <f t="shared" si="1962"/>
        <v/>
      </c>
      <c r="B4216" s="150" t="str">
        <f>IF(ISNUMBER(A4216),INDEX('MetaTrader Import'!$H$13:$J$5893,TRUNC(((A4216-$A$39+1)-1)/3)+1,MOD((A4216-$A$39+1)-1,3)+1),"")</f>
        <v/>
      </c>
      <c r="C4216" s="43" t="str">
        <f t="shared" si="1963"/>
        <v/>
      </c>
      <c r="D4216" s="43" t="str">
        <f t="shared" ca="1" si="1953"/>
        <v/>
      </c>
      <c r="E4216" s="43" t="str">
        <f t="shared" si="1964"/>
        <v/>
      </c>
      <c r="F4216" s="43" t="str">
        <f t="shared" si="1965"/>
        <v/>
      </c>
      <c r="G4216" s="43" t="str">
        <f>IF(A4216&lt;&gt;"",IF(A4216&lt;Data!$G$11*0.25,$C$13/$G$32,IF(A4216&gt;Data!$G$11*0.25,$C$13,$C$13*10)),"")</f>
        <v/>
      </c>
      <c r="H4216" s="43" t="str">
        <f>IF(A4216&lt;&gt;"",IF(Data!$G$9="constant",$C$13,IF(Data!$G$9="squeeze",G4216,F4216)),"")</f>
        <v/>
      </c>
      <c r="I4216" s="38" t="str">
        <f ca="1">IF(ISNUMBER(A4216),NORMINV(RAND(),0,IF(AND(Data!$G$9="squeeze",A4216&lt;Data!$G$11*0.25),$H$32,1)*$C$30*$C$13)*($C$14*$C$12),"")</f>
        <v/>
      </c>
      <c r="J4216" s="42" t="str">
        <f ca="1">IFERROR(IF(Data!$C$6="Real",B4216,I4216+J4215+($C$14*$C$12)*(NORMINV(RAND(),$C$15,CHOOSE($G$13,$C$13,F4216,G4216)))),"")</f>
        <v/>
      </c>
      <c r="K4216" s="88" t="str">
        <f>IF(ISNUMBER(A4216), IF($G$16="fixed",$G$17,MIN(H4216*Data!$C$7*$C$16*0.5,$C$17*Data!$C$7))*$C$12,"")</f>
        <v/>
      </c>
      <c r="L4216" s="42" t="str">
        <f t="shared" ca="1" si="1980"/>
        <v/>
      </c>
      <c r="M4216" s="44" t="str">
        <f t="shared" ca="1" si="1981"/>
        <v/>
      </c>
      <c r="N4216" s="44" t="str">
        <f t="shared" ca="1" si="1982"/>
        <v/>
      </c>
      <c r="O4216" s="108" t="str">
        <f t="shared" si="1966"/>
        <v/>
      </c>
      <c r="P4216" s="102" t="str">
        <f t="shared" si="1967"/>
        <v/>
      </c>
      <c r="Q4216" s="102" t="str">
        <f t="shared" si="1968"/>
        <v/>
      </c>
      <c r="R4216" s="120" t="str">
        <f t="shared" si="1969"/>
        <v/>
      </c>
      <c r="S4216" s="54" t="str">
        <f t="shared" si="1970"/>
        <v/>
      </c>
      <c r="T4216" s="5" t="str">
        <f t="shared" si="1971"/>
        <v/>
      </c>
      <c r="U4216" s="152" t="str">
        <f t="shared" si="1954"/>
        <v/>
      </c>
      <c r="V4216" s="152" t="str">
        <f t="shared" si="1955"/>
        <v/>
      </c>
      <c r="W4216" s="153" t="str">
        <f t="shared" si="1956"/>
        <v/>
      </c>
      <c r="X4216" s="153" t="str">
        <f t="shared" si="1957"/>
        <v/>
      </c>
      <c r="Y4216" s="153" t="str">
        <f t="shared" si="1958"/>
        <v/>
      </c>
      <c r="Z4216" s="153" t="str">
        <f t="shared" si="1959"/>
        <v/>
      </c>
      <c r="AA4216" s="152" t="str">
        <f t="shared" si="1960"/>
        <v/>
      </c>
      <c r="AB4216" s="152" t="str">
        <f t="shared" si="1961"/>
        <v/>
      </c>
      <c r="AC4216" s="154" t="str">
        <f t="shared" si="1972"/>
        <v/>
      </c>
      <c r="AD4216" s="154" t="str">
        <f t="shared" si="1973"/>
        <v/>
      </c>
      <c r="AE4216" s="3" t="str">
        <f t="shared" si="1974"/>
        <v/>
      </c>
      <c r="AF4216" s="3" t="str">
        <f t="shared" si="1975"/>
        <v/>
      </c>
      <c r="AG4216" s="3" t="str">
        <f t="shared" si="1976"/>
        <v/>
      </c>
      <c r="AH4216" s="4" t="str">
        <f t="shared" si="1977"/>
        <v/>
      </c>
      <c r="AI4216" s="75" t="str">
        <f t="shared" si="1978"/>
        <v/>
      </c>
      <c r="AJ4216" s="75" t="str">
        <f t="shared" si="1979"/>
        <v/>
      </c>
    </row>
    <row r="4217" spans="1:36" ht="14.25">
      <c r="A4217" s="41" t="str">
        <f t="shared" si="1962"/>
        <v/>
      </c>
      <c r="B4217" s="150" t="str">
        <f>IF(ISNUMBER(A4217),INDEX('MetaTrader Import'!$H$13:$J$5893,TRUNC(((A4217-$A$39+1)-1)/3)+1,MOD((A4217-$A$39+1)-1,3)+1),"")</f>
        <v/>
      </c>
      <c r="C4217" s="43" t="str">
        <f t="shared" si="1963"/>
        <v/>
      </c>
      <c r="D4217" s="43" t="str">
        <f t="shared" ca="1" si="1953"/>
        <v/>
      </c>
      <c r="E4217" s="43" t="str">
        <f t="shared" si="1964"/>
        <v/>
      </c>
      <c r="F4217" s="43" t="str">
        <f t="shared" si="1965"/>
        <v/>
      </c>
      <c r="G4217" s="43" t="str">
        <f>IF(A4217&lt;&gt;"",IF(A4217&lt;Data!$G$11*0.25,$C$13/$G$32,IF(A4217&gt;Data!$G$11*0.25,$C$13,$C$13*10)),"")</f>
        <v/>
      </c>
      <c r="H4217" s="43" t="str">
        <f>IF(A4217&lt;&gt;"",IF(Data!$G$9="constant",$C$13,IF(Data!$G$9="squeeze",G4217,F4217)),"")</f>
        <v/>
      </c>
      <c r="I4217" s="38" t="str">
        <f ca="1">IF(ISNUMBER(A4217),NORMINV(RAND(),0,IF(AND(Data!$G$9="squeeze",A4217&lt;Data!$G$11*0.25),$H$32,1)*$C$30*$C$13)*($C$14*$C$12),"")</f>
        <v/>
      </c>
      <c r="J4217" s="42" t="str">
        <f ca="1">IFERROR(IF(Data!$C$6="Real",B4217,I4217+J4216+($C$14*$C$12)*(NORMINV(RAND(),$C$15,CHOOSE($G$13,$C$13,F4217,G4217)))),"")</f>
        <v/>
      </c>
      <c r="K4217" s="88" t="str">
        <f>IF(ISNUMBER(A4217), IF($G$16="fixed",$G$17,MIN(H4217*Data!$C$7*$C$16*0.5,$C$17*Data!$C$7))*$C$12,"")</f>
        <v/>
      </c>
      <c r="L4217" s="42" t="str">
        <f t="shared" ca="1" si="1980"/>
        <v/>
      </c>
      <c r="M4217" s="44" t="str">
        <f t="shared" ca="1" si="1981"/>
        <v/>
      </c>
      <c r="N4217" s="44" t="str">
        <f t="shared" ca="1" si="1982"/>
        <v/>
      </c>
      <c r="O4217" s="108" t="str">
        <f t="shared" si="1966"/>
        <v/>
      </c>
      <c r="P4217" s="102" t="str">
        <f t="shared" si="1967"/>
        <v/>
      </c>
      <c r="Q4217" s="102" t="str">
        <f t="shared" si="1968"/>
        <v/>
      </c>
      <c r="R4217" s="120" t="str">
        <f t="shared" si="1969"/>
        <v/>
      </c>
      <c r="S4217" s="54" t="str">
        <f t="shared" si="1970"/>
        <v/>
      </c>
      <c r="T4217" s="5" t="str">
        <f t="shared" si="1971"/>
        <v/>
      </c>
      <c r="U4217" s="152" t="str">
        <f t="shared" si="1954"/>
        <v/>
      </c>
      <c r="V4217" s="152" t="str">
        <f t="shared" si="1955"/>
        <v/>
      </c>
      <c r="W4217" s="153" t="str">
        <f t="shared" si="1956"/>
        <v/>
      </c>
      <c r="X4217" s="153" t="str">
        <f t="shared" si="1957"/>
        <v/>
      </c>
      <c r="Y4217" s="153" t="str">
        <f t="shared" si="1958"/>
        <v/>
      </c>
      <c r="Z4217" s="153" t="str">
        <f t="shared" si="1959"/>
        <v/>
      </c>
      <c r="AA4217" s="152" t="str">
        <f t="shared" si="1960"/>
        <v/>
      </c>
      <c r="AB4217" s="152" t="str">
        <f t="shared" si="1961"/>
        <v/>
      </c>
      <c r="AC4217" s="154" t="str">
        <f t="shared" si="1972"/>
        <v/>
      </c>
      <c r="AD4217" s="154" t="str">
        <f t="shared" si="1973"/>
        <v/>
      </c>
      <c r="AE4217" s="3" t="str">
        <f t="shared" si="1974"/>
        <v/>
      </c>
      <c r="AF4217" s="3" t="str">
        <f t="shared" si="1975"/>
        <v/>
      </c>
      <c r="AG4217" s="3" t="str">
        <f t="shared" si="1976"/>
        <v/>
      </c>
      <c r="AH4217" s="4" t="str">
        <f t="shared" si="1977"/>
        <v/>
      </c>
      <c r="AI4217" s="75" t="str">
        <f t="shared" si="1978"/>
        <v/>
      </c>
      <c r="AJ4217" s="75" t="str">
        <f t="shared" si="1979"/>
        <v/>
      </c>
    </row>
    <row r="4218" spans="1:36" ht="14.25">
      <c r="A4218" s="41" t="str">
        <f t="shared" si="1962"/>
        <v/>
      </c>
      <c r="B4218" s="150" t="str">
        <f>IF(ISNUMBER(A4218),INDEX('MetaTrader Import'!$H$13:$J$5893,TRUNC(((A4218-$A$39+1)-1)/3)+1,MOD((A4218-$A$39+1)-1,3)+1),"")</f>
        <v/>
      </c>
      <c r="C4218" s="43" t="str">
        <f t="shared" si="1963"/>
        <v/>
      </c>
      <c r="D4218" s="43" t="str">
        <f t="shared" ca="1" si="1953"/>
        <v/>
      </c>
      <c r="E4218" s="43" t="str">
        <f t="shared" si="1964"/>
        <v/>
      </c>
      <c r="F4218" s="43" t="str">
        <f t="shared" si="1965"/>
        <v/>
      </c>
      <c r="G4218" s="43" t="str">
        <f>IF(A4218&lt;&gt;"",IF(A4218&lt;Data!$G$11*0.25,$C$13/$G$32,IF(A4218&gt;Data!$G$11*0.25,$C$13,$C$13*10)),"")</f>
        <v/>
      </c>
      <c r="H4218" s="43" t="str">
        <f>IF(A4218&lt;&gt;"",IF(Data!$G$9="constant",$C$13,IF(Data!$G$9="squeeze",G4218,F4218)),"")</f>
        <v/>
      </c>
      <c r="I4218" s="38" t="str">
        <f ca="1">IF(ISNUMBER(A4218),NORMINV(RAND(),0,IF(AND(Data!$G$9="squeeze",A4218&lt;Data!$G$11*0.25),$H$32,1)*$C$30*$C$13)*($C$14*$C$12),"")</f>
        <v/>
      </c>
      <c r="J4218" s="42" t="str">
        <f ca="1">IFERROR(IF(Data!$C$6="Real",B4218,I4218+J4217+($C$14*$C$12)*(NORMINV(RAND(),$C$15,CHOOSE($G$13,$C$13,F4218,G4218)))),"")</f>
        <v/>
      </c>
      <c r="K4218" s="88" t="str">
        <f>IF(ISNUMBER(A4218), IF($G$16="fixed",$G$17,MIN(H4218*Data!$C$7*$C$16*0.5,$C$17*Data!$C$7))*$C$12,"")</f>
        <v/>
      </c>
      <c r="L4218" s="42" t="str">
        <f t="shared" ca="1" si="1980"/>
        <v/>
      </c>
      <c r="M4218" s="44" t="str">
        <f t="shared" ca="1" si="1981"/>
        <v/>
      </c>
      <c r="N4218" s="44" t="str">
        <f t="shared" ca="1" si="1982"/>
        <v/>
      </c>
      <c r="O4218" s="108" t="str">
        <f t="shared" si="1966"/>
        <v/>
      </c>
      <c r="P4218" s="102" t="str">
        <f t="shared" si="1967"/>
        <v/>
      </c>
      <c r="Q4218" s="102" t="str">
        <f t="shared" si="1968"/>
        <v/>
      </c>
      <c r="R4218" s="120" t="str">
        <f t="shared" si="1969"/>
        <v/>
      </c>
      <c r="S4218" s="54" t="str">
        <f t="shared" si="1970"/>
        <v/>
      </c>
      <c r="T4218" s="5" t="str">
        <f t="shared" si="1971"/>
        <v/>
      </c>
      <c r="U4218" s="152" t="str">
        <f t="shared" si="1954"/>
        <v/>
      </c>
      <c r="V4218" s="152" t="str">
        <f t="shared" si="1955"/>
        <v/>
      </c>
      <c r="W4218" s="153" t="str">
        <f t="shared" si="1956"/>
        <v/>
      </c>
      <c r="X4218" s="153" t="str">
        <f t="shared" si="1957"/>
        <v/>
      </c>
      <c r="Y4218" s="153" t="str">
        <f t="shared" si="1958"/>
        <v/>
      </c>
      <c r="Z4218" s="153" t="str">
        <f t="shared" si="1959"/>
        <v/>
      </c>
      <c r="AA4218" s="152" t="str">
        <f t="shared" si="1960"/>
        <v/>
      </c>
      <c r="AB4218" s="152" t="str">
        <f t="shared" si="1961"/>
        <v/>
      </c>
      <c r="AC4218" s="154" t="str">
        <f t="shared" si="1972"/>
        <v/>
      </c>
      <c r="AD4218" s="154" t="str">
        <f t="shared" si="1973"/>
        <v/>
      </c>
      <c r="AE4218" s="3" t="str">
        <f t="shared" si="1974"/>
        <v/>
      </c>
      <c r="AF4218" s="3" t="str">
        <f t="shared" si="1975"/>
        <v/>
      </c>
      <c r="AG4218" s="3" t="str">
        <f t="shared" si="1976"/>
        <v/>
      </c>
      <c r="AH4218" s="4" t="str">
        <f t="shared" si="1977"/>
        <v/>
      </c>
      <c r="AI4218" s="75" t="str">
        <f t="shared" si="1978"/>
        <v/>
      </c>
      <c r="AJ4218" s="75" t="str">
        <f t="shared" si="1979"/>
        <v/>
      </c>
    </row>
    <row r="4219" spans="1:36" ht="14.25">
      <c r="A4219" s="41" t="str">
        <f t="shared" si="1962"/>
        <v/>
      </c>
      <c r="B4219" s="150" t="str">
        <f>IF(ISNUMBER(A4219),INDEX('MetaTrader Import'!$H$13:$J$5893,TRUNC(((A4219-$A$39+1)-1)/3)+1,MOD((A4219-$A$39+1)-1,3)+1),"")</f>
        <v/>
      </c>
      <c r="C4219" s="43" t="str">
        <f t="shared" si="1963"/>
        <v/>
      </c>
      <c r="D4219" s="43" t="str">
        <f t="shared" ca="1" si="1953"/>
        <v/>
      </c>
      <c r="E4219" s="43" t="str">
        <f t="shared" si="1964"/>
        <v/>
      </c>
      <c r="F4219" s="43" t="str">
        <f t="shared" si="1965"/>
        <v/>
      </c>
      <c r="G4219" s="43" t="str">
        <f>IF(A4219&lt;&gt;"",IF(A4219&lt;Data!$G$11*0.25,$C$13/$G$32,IF(A4219&gt;Data!$G$11*0.25,$C$13,$C$13*10)),"")</f>
        <v/>
      </c>
      <c r="H4219" s="43" t="str">
        <f>IF(A4219&lt;&gt;"",IF(Data!$G$9="constant",$C$13,IF(Data!$G$9="squeeze",G4219,F4219)),"")</f>
        <v/>
      </c>
      <c r="I4219" s="38" t="str">
        <f ca="1">IF(ISNUMBER(A4219),NORMINV(RAND(),0,IF(AND(Data!$G$9="squeeze",A4219&lt;Data!$G$11*0.25),$H$32,1)*$C$30*$C$13)*($C$14*$C$12),"")</f>
        <v/>
      </c>
      <c r="J4219" s="42" t="str">
        <f ca="1">IFERROR(IF(Data!$C$6="Real",B4219,I4219+J4218+($C$14*$C$12)*(NORMINV(RAND(),$C$15,CHOOSE($G$13,$C$13,F4219,G4219)))),"")</f>
        <v/>
      </c>
      <c r="K4219" s="88" t="str">
        <f>IF(ISNUMBER(A4219), IF($G$16="fixed",$G$17,MIN(H4219*Data!$C$7*$C$16*0.5,$C$17*Data!$C$7))*$C$12,"")</f>
        <v/>
      </c>
      <c r="L4219" s="42" t="str">
        <f t="shared" ca="1" si="1980"/>
        <v/>
      </c>
      <c r="M4219" s="44" t="str">
        <f t="shared" ca="1" si="1981"/>
        <v/>
      </c>
      <c r="N4219" s="44" t="str">
        <f t="shared" ca="1" si="1982"/>
        <v/>
      </c>
      <c r="O4219" s="108" t="str">
        <f t="shared" si="1966"/>
        <v/>
      </c>
      <c r="P4219" s="102" t="str">
        <f t="shared" si="1967"/>
        <v/>
      </c>
      <c r="Q4219" s="102" t="str">
        <f t="shared" si="1968"/>
        <v/>
      </c>
      <c r="R4219" s="120" t="str">
        <f t="shared" si="1969"/>
        <v/>
      </c>
      <c r="S4219" s="54" t="str">
        <f t="shared" si="1970"/>
        <v/>
      </c>
      <c r="T4219" s="5" t="str">
        <f t="shared" si="1971"/>
        <v/>
      </c>
      <c r="U4219" s="152" t="str">
        <f t="shared" si="1954"/>
        <v/>
      </c>
      <c r="V4219" s="152" t="str">
        <f t="shared" si="1955"/>
        <v/>
      </c>
      <c r="W4219" s="153" t="str">
        <f t="shared" si="1956"/>
        <v/>
      </c>
      <c r="X4219" s="153" t="str">
        <f t="shared" si="1957"/>
        <v/>
      </c>
      <c r="Y4219" s="153" t="str">
        <f t="shared" si="1958"/>
        <v/>
      </c>
      <c r="Z4219" s="153" t="str">
        <f t="shared" si="1959"/>
        <v/>
      </c>
      <c r="AA4219" s="152" t="str">
        <f t="shared" si="1960"/>
        <v/>
      </c>
      <c r="AB4219" s="152" t="str">
        <f t="shared" si="1961"/>
        <v/>
      </c>
      <c r="AC4219" s="154" t="str">
        <f t="shared" si="1972"/>
        <v/>
      </c>
      <c r="AD4219" s="154" t="str">
        <f t="shared" si="1973"/>
        <v/>
      </c>
      <c r="AE4219" s="3" t="str">
        <f t="shared" si="1974"/>
        <v/>
      </c>
      <c r="AF4219" s="3" t="str">
        <f t="shared" si="1975"/>
        <v/>
      </c>
      <c r="AG4219" s="3" t="str">
        <f t="shared" si="1976"/>
        <v/>
      </c>
      <c r="AH4219" s="4" t="str">
        <f t="shared" si="1977"/>
        <v/>
      </c>
      <c r="AI4219" s="75" t="str">
        <f t="shared" si="1978"/>
        <v/>
      </c>
      <c r="AJ4219" s="75" t="str">
        <f t="shared" si="1979"/>
        <v/>
      </c>
    </row>
    <row r="4220" spans="1:36" ht="14.25">
      <c r="A4220" s="41" t="str">
        <f t="shared" si="1962"/>
        <v/>
      </c>
      <c r="B4220" s="150" t="str">
        <f>IF(ISNUMBER(A4220),INDEX('MetaTrader Import'!$H$13:$J$5893,TRUNC(((A4220-$A$39+1)-1)/3)+1,MOD((A4220-$A$39+1)-1,3)+1),"")</f>
        <v/>
      </c>
      <c r="C4220" s="43" t="str">
        <f t="shared" si="1963"/>
        <v/>
      </c>
      <c r="D4220" s="43" t="str">
        <f t="shared" ca="1" si="1953"/>
        <v/>
      </c>
      <c r="E4220" s="43" t="str">
        <f t="shared" si="1964"/>
        <v/>
      </c>
      <c r="F4220" s="43" t="str">
        <f t="shared" si="1965"/>
        <v/>
      </c>
      <c r="G4220" s="43" t="str">
        <f>IF(A4220&lt;&gt;"",IF(A4220&lt;Data!$G$11*0.25,$C$13/$G$32,IF(A4220&gt;Data!$G$11*0.25,$C$13,$C$13*10)),"")</f>
        <v/>
      </c>
      <c r="H4220" s="43" t="str">
        <f>IF(A4220&lt;&gt;"",IF(Data!$G$9="constant",$C$13,IF(Data!$G$9="squeeze",G4220,F4220)),"")</f>
        <v/>
      </c>
      <c r="I4220" s="38" t="str">
        <f ca="1">IF(ISNUMBER(A4220),NORMINV(RAND(),0,IF(AND(Data!$G$9="squeeze",A4220&lt;Data!$G$11*0.25),$H$32,1)*$C$30*$C$13)*($C$14*$C$12),"")</f>
        <v/>
      </c>
      <c r="J4220" s="42" t="str">
        <f ca="1">IFERROR(IF(Data!$C$6="Real",B4220,I4220+J4219+($C$14*$C$12)*(NORMINV(RAND(),$C$15,CHOOSE($G$13,$C$13,F4220,G4220)))),"")</f>
        <v/>
      </c>
      <c r="K4220" s="88" t="str">
        <f>IF(ISNUMBER(A4220), IF($G$16="fixed",$G$17,MIN(H4220*Data!$C$7*$C$16*0.5,$C$17*Data!$C$7))*$C$12,"")</f>
        <v/>
      </c>
      <c r="L4220" s="42" t="str">
        <f t="shared" ca="1" si="1980"/>
        <v/>
      </c>
      <c r="M4220" s="44" t="str">
        <f t="shared" ca="1" si="1981"/>
        <v/>
      </c>
      <c r="N4220" s="44" t="str">
        <f t="shared" ca="1" si="1982"/>
        <v/>
      </c>
      <c r="O4220" s="108" t="str">
        <f t="shared" si="1966"/>
        <v/>
      </c>
      <c r="P4220" s="102" t="str">
        <f t="shared" si="1967"/>
        <v/>
      </c>
      <c r="Q4220" s="102" t="str">
        <f t="shared" si="1968"/>
        <v/>
      </c>
      <c r="R4220" s="120" t="str">
        <f t="shared" si="1969"/>
        <v/>
      </c>
      <c r="S4220" s="54" t="str">
        <f t="shared" si="1970"/>
        <v/>
      </c>
      <c r="T4220" s="5" t="str">
        <f t="shared" si="1971"/>
        <v/>
      </c>
      <c r="U4220" s="152" t="str">
        <f t="shared" si="1954"/>
        <v/>
      </c>
      <c r="V4220" s="152" t="str">
        <f t="shared" si="1955"/>
        <v/>
      </c>
      <c r="W4220" s="153" t="str">
        <f t="shared" si="1956"/>
        <v/>
      </c>
      <c r="X4220" s="153" t="str">
        <f t="shared" si="1957"/>
        <v/>
      </c>
      <c r="Y4220" s="153" t="str">
        <f t="shared" si="1958"/>
        <v/>
      </c>
      <c r="Z4220" s="153" t="str">
        <f t="shared" si="1959"/>
        <v/>
      </c>
      <c r="AA4220" s="152" t="str">
        <f t="shared" si="1960"/>
        <v/>
      </c>
      <c r="AB4220" s="152" t="str">
        <f t="shared" si="1961"/>
        <v/>
      </c>
      <c r="AC4220" s="154" t="str">
        <f t="shared" si="1972"/>
        <v/>
      </c>
      <c r="AD4220" s="154" t="str">
        <f t="shared" si="1973"/>
        <v/>
      </c>
      <c r="AE4220" s="3" t="str">
        <f t="shared" si="1974"/>
        <v/>
      </c>
      <c r="AF4220" s="3" t="str">
        <f t="shared" si="1975"/>
        <v/>
      </c>
      <c r="AG4220" s="3" t="str">
        <f t="shared" si="1976"/>
        <v/>
      </c>
      <c r="AH4220" s="4" t="str">
        <f t="shared" si="1977"/>
        <v/>
      </c>
      <c r="AI4220" s="75" t="str">
        <f t="shared" si="1978"/>
        <v/>
      </c>
      <c r="AJ4220" s="75" t="str">
        <f t="shared" si="1979"/>
        <v/>
      </c>
    </row>
    <row r="4221" spans="1:36" ht="14.25">
      <c r="A4221" s="41" t="str">
        <f t="shared" si="1962"/>
        <v/>
      </c>
      <c r="B4221" s="150" t="str">
        <f>IF(ISNUMBER(A4221),INDEX('MetaTrader Import'!$H$13:$J$5893,TRUNC(((A4221-$A$39+1)-1)/3)+1,MOD((A4221-$A$39+1)-1,3)+1),"")</f>
        <v/>
      </c>
      <c r="C4221" s="43" t="str">
        <f t="shared" si="1963"/>
        <v/>
      </c>
      <c r="D4221" s="43" t="str">
        <f t="shared" ca="1" si="1953"/>
        <v/>
      </c>
      <c r="E4221" s="43" t="str">
        <f t="shared" si="1964"/>
        <v/>
      </c>
      <c r="F4221" s="43" t="str">
        <f t="shared" si="1965"/>
        <v/>
      </c>
      <c r="G4221" s="43" t="str">
        <f>IF(A4221&lt;&gt;"",IF(A4221&lt;Data!$G$11*0.25,$C$13/$G$32,IF(A4221&gt;Data!$G$11*0.25,$C$13,$C$13*10)),"")</f>
        <v/>
      </c>
      <c r="H4221" s="43" t="str">
        <f>IF(A4221&lt;&gt;"",IF(Data!$G$9="constant",$C$13,IF(Data!$G$9="squeeze",G4221,F4221)),"")</f>
        <v/>
      </c>
      <c r="I4221" s="38" t="str">
        <f ca="1">IF(ISNUMBER(A4221),NORMINV(RAND(),0,IF(AND(Data!$G$9="squeeze",A4221&lt;Data!$G$11*0.25),$H$32,1)*$C$30*$C$13)*($C$14*$C$12),"")</f>
        <v/>
      </c>
      <c r="J4221" s="42" t="str">
        <f ca="1">IFERROR(IF(Data!$C$6="Real",B4221,I4221+J4220+($C$14*$C$12)*(NORMINV(RAND(),$C$15,CHOOSE($G$13,$C$13,F4221,G4221)))),"")</f>
        <v/>
      </c>
      <c r="K4221" s="88" t="str">
        <f>IF(ISNUMBER(A4221), IF($G$16="fixed",$G$17,MIN(H4221*Data!$C$7*$C$16*0.5,$C$17*Data!$C$7))*$C$12,"")</f>
        <v/>
      </c>
      <c r="L4221" s="42" t="str">
        <f t="shared" ca="1" si="1980"/>
        <v/>
      </c>
      <c r="M4221" s="44" t="str">
        <f t="shared" ca="1" si="1981"/>
        <v/>
      </c>
      <c r="N4221" s="44" t="str">
        <f t="shared" ca="1" si="1982"/>
        <v/>
      </c>
      <c r="O4221" s="108" t="str">
        <f t="shared" si="1966"/>
        <v/>
      </c>
      <c r="P4221" s="102" t="str">
        <f t="shared" si="1967"/>
        <v/>
      </c>
      <c r="Q4221" s="102" t="str">
        <f t="shared" si="1968"/>
        <v/>
      </c>
      <c r="R4221" s="120" t="str">
        <f t="shared" si="1969"/>
        <v/>
      </c>
      <c r="S4221" s="54" t="str">
        <f t="shared" si="1970"/>
        <v/>
      </c>
      <c r="T4221" s="5" t="str">
        <f t="shared" si="1971"/>
        <v/>
      </c>
      <c r="U4221" s="152" t="str">
        <f t="shared" si="1954"/>
        <v/>
      </c>
      <c r="V4221" s="152" t="str">
        <f t="shared" si="1955"/>
        <v/>
      </c>
      <c r="W4221" s="153" t="str">
        <f t="shared" si="1956"/>
        <v/>
      </c>
      <c r="X4221" s="153" t="str">
        <f t="shared" si="1957"/>
        <v/>
      </c>
      <c r="Y4221" s="153" t="str">
        <f t="shared" si="1958"/>
        <v/>
      </c>
      <c r="Z4221" s="153" t="str">
        <f t="shared" si="1959"/>
        <v/>
      </c>
      <c r="AA4221" s="152" t="str">
        <f t="shared" si="1960"/>
        <v/>
      </c>
      <c r="AB4221" s="152" t="str">
        <f t="shared" si="1961"/>
        <v/>
      </c>
      <c r="AC4221" s="154" t="str">
        <f t="shared" si="1972"/>
        <v/>
      </c>
      <c r="AD4221" s="154" t="str">
        <f t="shared" si="1973"/>
        <v/>
      </c>
      <c r="AE4221" s="3" t="str">
        <f t="shared" si="1974"/>
        <v/>
      </c>
      <c r="AF4221" s="3" t="str">
        <f t="shared" si="1975"/>
        <v/>
      </c>
      <c r="AG4221" s="3" t="str">
        <f t="shared" si="1976"/>
        <v/>
      </c>
      <c r="AH4221" s="4" t="str">
        <f t="shared" si="1977"/>
        <v/>
      </c>
      <c r="AI4221" s="75" t="str">
        <f t="shared" si="1978"/>
        <v/>
      </c>
      <c r="AJ4221" s="75" t="str">
        <f t="shared" si="1979"/>
        <v/>
      </c>
    </row>
    <row r="4222" spans="1:36" ht="14.25">
      <c r="A4222" s="41" t="str">
        <f t="shared" si="1962"/>
        <v/>
      </c>
      <c r="B4222" s="150" t="str">
        <f>IF(ISNUMBER(A4222),INDEX('MetaTrader Import'!$H$13:$J$5893,TRUNC(((A4222-$A$39+1)-1)/3)+1,MOD((A4222-$A$39+1)-1,3)+1),"")</f>
        <v/>
      </c>
      <c r="C4222" s="43" t="str">
        <f t="shared" si="1963"/>
        <v/>
      </c>
      <c r="D4222" s="43" t="str">
        <f t="shared" ca="1" si="1953"/>
        <v/>
      </c>
      <c r="E4222" s="43" t="str">
        <f t="shared" si="1964"/>
        <v/>
      </c>
      <c r="F4222" s="43" t="str">
        <f t="shared" si="1965"/>
        <v/>
      </c>
      <c r="G4222" s="43" t="str">
        <f>IF(A4222&lt;&gt;"",IF(A4222&lt;Data!$G$11*0.25,$C$13/$G$32,IF(A4222&gt;Data!$G$11*0.25,$C$13,$C$13*10)),"")</f>
        <v/>
      </c>
      <c r="H4222" s="43" t="str">
        <f>IF(A4222&lt;&gt;"",IF(Data!$G$9="constant",$C$13,IF(Data!$G$9="squeeze",G4222,F4222)),"")</f>
        <v/>
      </c>
      <c r="I4222" s="38" t="str">
        <f ca="1">IF(ISNUMBER(A4222),NORMINV(RAND(),0,IF(AND(Data!$G$9="squeeze",A4222&lt;Data!$G$11*0.25),$H$32,1)*$C$30*$C$13)*($C$14*$C$12),"")</f>
        <v/>
      </c>
      <c r="J4222" s="42" t="str">
        <f ca="1">IFERROR(IF(Data!$C$6="Real",B4222,I4222+J4221+($C$14*$C$12)*(NORMINV(RAND(),$C$15,CHOOSE($G$13,$C$13,F4222,G4222)))),"")</f>
        <v/>
      </c>
      <c r="K4222" s="88" t="str">
        <f>IF(ISNUMBER(A4222), IF($G$16="fixed",$G$17,MIN(H4222*Data!$C$7*$C$16*0.5,$C$17*Data!$C$7))*$C$12,"")</f>
        <v/>
      </c>
      <c r="L4222" s="42" t="str">
        <f t="shared" ca="1" si="1980"/>
        <v/>
      </c>
      <c r="M4222" s="44" t="str">
        <f t="shared" ca="1" si="1981"/>
        <v/>
      </c>
      <c r="N4222" s="44" t="str">
        <f t="shared" ca="1" si="1982"/>
        <v/>
      </c>
      <c r="O4222" s="108" t="str">
        <f t="shared" si="1966"/>
        <v/>
      </c>
      <c r="P4222" s="102" t="str">
        <f t="shared" si="1967"/>
        <v/>
      </c>
      <c r="Q4222" s="102" t="str">
        <f t="shared" si="1968"/>
        <v/>
      </c>
      <c r="R4222" s="120" t="str">
        <f t="shared" si="1969"/>
        <v/>
      </c>
      <c r="S4222" s="54" t="str">
        <f t="shared" si="1970"/>
        <v/>
      </c>
      <c r="T4222" s="5" t="str">
        <f t="shared" si="1971"/>
        <v/>
      </c>
      <c r="U4222" s="152" t="str">
        <f t="shared" si="1954"/>
        <v/>
      </c>
      <c r="V4222" s="152" t="str">
        <f t="shared" si="1955"/>
        <v/>
      </c>
      <c r="W4222" s="153" t="str">
        <f t="shared" si="1956"/>
        <v/>
      </c>
      <c r="X4222" s="153" t="str">
        <f t="shared" si="1957"/>
        <v/>
      </c>
      <c r="Y4222" s="153" t="str">
        <f t="shared" si="1958"/>
        <v/>
      </c>
      <c r="Z4222" s="153" t="str">
        <f t="shared" si="1959"/>
        <v/>
      </c>
      <c r="AA4222" s="152" t="str">
        <f t="shared" si="1960"/>
        <v/>
      </c>
      <c r="AB4222" s="152" t="str">
        <f t="shared" si="1961"/>
        <v/>
      </c>
      <c r="AC4222" s="154" t="str">
        <f t="shared" si="1972"/>
        <v/>
      </c>
      <c r="AD4222" s="154" t="str">
        <f t="shared" si="1973"/>
        <v/>
      </c>
      <c r="AE4222" s="3" t="str">
        <f t="shared" si="1974"/>
        <v/>
      </c>
      <c r="AF4222" s="3" t="str">
        <f t="shared" si="1975"/>
        <v/>
      </c>
      <c r="AG4222" s="3" t="str">
        <f t="shared" si="1976"/>
        <v/>
      </c>
      <c r="AH4222" s="4" t="str">
        <f t="shared" si="1977"/>
        <v/>
      </c>
      <c r="AI4222" s="75" t="str">
        <f t="shared" si="1978"/>
        <v/>
      </c>
      <c r="AJ4222" s="75" t="str">
        <f t="shared" si="1979"/>
        <v/>
      </c>
    </row>
    <row r="4223" spans="1:36" ht="14.25">
      <c r="A4223" s="41" t="str">
        <f t="shared" si="1962"/>
        <v/>
      </c>
      <c r="B4223" s="150" t="str">
        <f>IF(ISNUMBER(A4223),INDEX('MetaTrader Import'!$H$13:$J$5893,TRUNC(((A4223-$A$39+1)-1)/3)+1,MOD((A4223-$A$39+1)-1,3)+1),"")</f>
        <v/>
      </c>
      <c r="C4223" s="43" t="str">
        <f t="shared" si="1963"/>
        <v/>
      </c>
      <c r="D4223" s="43" t="str">
        <f t="shared" ca="1" si="1953"/>
        <v/>
      </c>
      <c r="E4223" s="43" t="str">
        <f t="shared" si="1964"/>
        <v/>
      </c>
      <c r="F4223" s="43" t="str">
        <f t="shared" si="1965"/>
        <v/>
      </c>
      <c r="G4223" s="43" t="str">
        <f>IF(A4223&lt;&gt;"",IF(A4223&lt;Data!$G$11*0.25,$C$13/$G$32,IF(A4223&gt;Data!$G$11*0.25,$C$13,$C$13*10)),"")</f>
        <v/>
      </c>
      <c r="H4223" s="43" t="str">
        <f>IF(A4223&lt;&gt;"",IF(Data!$G$9="constant",$C$13,IF(Data!$G$9="squeeze",G4223,F4223)),"")</f>
        <v/>
      </c>
      <c r="I4223" s="38" t="str">
        <f ca="1">IF(ISNUMBER(A4223),NORMINV(RAND(),0,IF(AND(Data!$G$9="squeeze",A4223&lt;Data!$G$11*0.25),$H$32,1)*$C$30*$C$13)*($C$14*$C$12),"")</f>
        <v/>
      </c>
      <c r="J4223" s="42" t="str">
        <f ca="1">IFERROR(IF(Data!$C$6="Real",B4223,I4223+J4222+($C$14*$C$12)*(NORMINV(RAND(),$C$15,CHOOSE($G$13,$C$13,F4223,G4223)))),"")</f>
        <v/>
      </c>
      <c r="K4223" s="88" t="str">
        <f>IF(ISNUMBER(A4223), IF($G$16="fixed",$G$17,MIN(H4223*Data!$C$7*$C$16*0.5,$C$17*Data!$C$7))*$C$12,"")</f>
        <v/>
      </c>
      <c r="L4223" s="42" t="str">
        <f t="shared" ca="1" si="1980"/>
        <v/>
      </c>
      <c r="M4223" s="44" t="str">
        <f t="shared" ca="1" si="1981"/>
        <v/>
      </c>
      <c r="N4223" s="44" t="str">
        <f t="shared" ca="1" si="1982"/>
        <v/>
      </c>
      <c r="O4223" s="108" t="str">
        <f t="shared" si="1966"/>
        <v/>
      </c>
      <c r="P4223" s="102" t="str">
        <f t="shared" si="1967"/>
        <v/>
      </c>
      <c r="Q4223" s="102" t="str">
        <f t="shared" si="1968"/>
        <v/>
      </c>
      <c r="R4223" s="120" t="str">
        <f t="shared" si="1969"/>
        <v/>
      </c>
      <c r="S4223" s="54" t="str">
        <f t="shared" si="1970"/>
        <v/>
      </c>
      <c r="T4223" s="5" t="str">
        <f t="shared" si="1971"/>
        <v/>
      </c>
      <c r="U4223" s="152" t="str">
        <f t="shared" si="1954"/>
        <v/>
      </c>
      <c r="V4223" s="152" t="str">
        <f t="shared" si="1955"/>
        <v/>
      </c>
      <c r="W4223" s="153" t="str">
        <f t="shared" si="1956"/>
        <v/>
      </c>
      <c r="X4223" s="153" t="str">
        <f t="shared" si="1957"/>
        <v/>
      </c>
      <c r="Y4223" s="153" t="str">
        <f t="shared" si="1958"/>
        <v/>
      </c>
      <c r="Z4223" s="153" t="str">
        <f t="shared" si="1959"/>
        <v/>
      </c>
      <c r="AA4223" s="152" t="str">
        <f t="shared" si="1960"/>
        <v/>
      </c>
      <c r="AB4223" s="152" t="str">
        <f t="shared" si="1961"/>
        <v/>
      </c>
      <c r="AC4223" s="154" t="str">
        <f t="shared" si="1972"/>
        <v/>
      </c>
      <c r="AD4223" s="154" t="str">
        <f t="shared" si="1973"/>
        <v/>
      </c>
      <c r="AE4223" s="3" t="str">
        <f t="shared" si="1974"/>
        <v/>
      </c>
      <c r="AF4223" s="3" t="str">
        <f t="shared" si="1975"/>
        <v/>
      </c>
      <c r="AG4223" s="3" t="str">
        <f t="shared" si="1976"/>
        <v/>
      </c>
      <c r="AH4223" s="4" t="str">
        <f t="shared" si="1977"/>
        <v/>
      </c>
      <c r="AI4223" s="75" t="str">
        <f t="shared" si="1978"/>
        <v/>
      </c>
      <c r="AJ4223" s="75" t="str">
        <f t="shared" si="1979"/>
        <v/>
      </c>
    </row>
    <row r="4224" spans="1:36" ht="14.25">
      <c r="A4224" s="41" t="str">
        <f t="shared" si="1962"/>
        <v/>
      </c>
      <c r="B4224" s="150" t="str">
        <f>IF(ISNUMBER(A4224),INDEX('MetaTrader Import'!$H$13:$J$5893,TRUNC(((A4224-$A$39+1)-1)/3)+1,MOD((A4224-$A$39+1)-1,3)+1),"")</f>
        <v/>
      </c>
      <c r="C4224" s="43" t="str">
        <f t="shared" si="1963"/>
        <v/>
      </c>
      <c r="D4224" s="43" t="str">
        <f t="shared" ca="1" si="1953"/>
        <v/>
      </c>
      <c r="E4224" s="43" t="str">
        <f t="shared" si="1964"/>
        <v/>
      </c>
      <c r="F4224" s="43" t="str">
        <f t="shared" si="1965"/>
        <v/>
      </c>
      <c r="G4224" s="43" t="str">
        <f>IF(A4224&lt;&gt;"",IF(A4224&lt;Data!$G$11*0.25,$C$13/$G$32,IF(A4224&gt;Data!$G$11*0.25,$C$13,$C$13*10)),"")</f>
        <v/>
      </c>
      <c r="H4224" s="43" t="str">
        <f>IF(A4224&lt;&gt;"",IF(Data!$G$9="constant",$C$13,IF(Data!$G$9="squeeze",G4224,F4224)),"")</f>
        <v/>
      </c>
      <c r="I4224" s="38" t="str">
        <f ca="1">IF(ISNUMBER(A4224),NORMINV(RAND(),0,IF(AND(Data!$G$9="squeeze",A4224&lt;Data!$G$11*0.25),$H$32,1)*$C$30*$C$13)*($C$14*$C$12),"")</f>
        <v/>
      </c>
      <c r="J4224" s="42" t="str">
        <f ca="1">IFERROR(IF(Data!$C$6="Real",B4224,I4224+J4223+($C$14*$C$12)*(NORMINV(RAND(),$C$15,CHOOSE($G$13,$C$13,F4224,G4224)))),"")</f>
        <v/>
      </c>
      <c r="K4224" s="88" t="str">
        <f>IF(ISNUMBER(A4224), IF($G$16="fixed",$G$17,MIN(H4224*Data!$C$7*$C$16*0.5,$C$17*Data!$C$7))*$C$12,"")</f>
        <v/>
      </c>
      <c r="L4224" s="42" t="str">
        <f t="shared" ca="1" si="1980"/>
        <v/>
      </c>
      <c r="M4224" s="44" t="str">
        <f t="shared" ca="1" si="1981"/>
        <v/>
      </c>
      <c r="N4224" s="44" t="str">
        <f t="shared" ca="1" si="1982"/>
        <v/>
      </c>
      <c r="O4224" s="108" t="str">
        <f t="shared" si="1966"/>
        <v/>
      </c>
      <c r="P4224" s="102" t="str">
        <f t="shared" si="1967"/>
        <v/>
      </c>
      <c r="Q4224" s="102" t="str">
        <f t="shared" si="1968"/>
        <v/>
      </c>
      <c r="R4224" s="120" t="str">
        <f t="shared" si="1969"/>
        <v/>
      </c>
      <c r="S4224" s="54" t="str">
        <f t="shared" si="1970"/>
        <v/>
      </c>
      <c r="T4224" s="5" t="str">
        <f t="shared" si="1971"/>
        <v/>
      </c>
      <c r="U4224" s="152" t="str">
        <f t="shared" si="1954"/>
        <v/>
      </c>
      <c r="V4224" s="152" t="str">
        <f t="shared" si="1955"/>
        <v/>
      </c>
      <c r="W4224" s="153" t="str">
        <f t="shared" si="1956"/>
        <v/>
      </c>
      <c r="X4224" s="153" t="str">
        <f t="shared" si="1957"/>
        <v/>
      </c>
      <c r="Y4224" s="153" t="str">
        <f t="shared" si="1958"/>
        <v/>
      </c>
      <c r="Z4224" s="153" t="str">
        <f t="shared" si="1959"/>
        <v/>
      </c>
      <c r="AA4224" s="152" t="str">
        <f t="shared" si="1960"/>
        <v/>
      </c>
      <c r="AB4224" s="152" t="str">
        <f t="shared" si="1961"/>
        <v/>
      </c>
      <c r="AC4224" s="154" t="str">
        <f t="shared" si="1972"/>
        <v/>
      </c>
      <c r="AD4224" s="154" t="str">
        <f t="shared" si="1973"/>
        <v/>
      </c>
      <c r="AE4224" s="3" t="str">
        <f t="shared" si="1974"/>
        <v/>
      </c>
      <c r="AF4224" s="3" t="str">
        <f t="shared" si="1975"/>
        <v/>
      </c>
      <c r="AG4224" s="3" t="str">
        <f t="shared" si="1976"/>
        <v/>
      </c>
      <c r="AH4224" s="4" t="str">
        <f t="shared" si="1977"/>
        <v/>
      </c>
      <c r="AI4224" s="75" t="str">
        <f t="shared" si="1978"/>
        <v/>
      </c>
      <c r="AJ4224" s="75" t="str">
        <f t="shared" si="1979"/>
        <v/>
      </c>
    </row>
    <row r="4225" spans="1:36" ht="14.25">
      <c r="A4225" s="41" t="str">
        <f t="shared" si="1962"/>
        <v/>
      </c>
      <c r="B4225" s="150" t="str">
        <f>IF(ISNUMBER(A4225),INDEX('MetaTrader Import'!$H$13:$J$5893,TRUNC(((A4225-$A$39+1)-1)/3)+1,MOD((A4225-$A$39+1)-1,3)+1),"")</f>
        <v/>
      </c>
      <c r="C4225" s="43" t="str">
        <f t="shared" si="1963"/>
        <v/>
      </c>
      <c r="D4225" s="43" t="str">
        <f t="shared" ca="1" si="1953"/>
        <v/>
      </c>
      <c r="E4225" s="43" t="str">
        <f t="shared" si="1964"/>
        <v/>
      </c>
      <c r="F4225" s="43" t="str">
        <f t="shared" si="1965"/>
        <v/>
      </c>
      <c r="G4225" s="43" t="str">
        <f>IF(A4225&lt;&gt;"",IF(A4225&lt;Data!$G$11*0.25,$C$13/$G$32,IF(A4225&gt;Data!$G$11*0.25,$C$13,$C$13*10)),"")</f>
        <v/>
      </c>
      <c r="H4225" s="43" t="str">
        <f>IF(A4225&lt;&gt;"",IF(Data!$G$9="constant",$C$13,IF(Data!$G$9="squeeze",G4225,F4225)),"")</f>
        <v/>
      </c>
      <c r="I4225" s="38" t="str">
        <f ca="1">IF(ISNUMBER(A4225),NORMINV(RAND(),0,IF(AND(Data!$G$9="squeeze",A4225&lt;Data!$G$11*0.25),$H$32,1)*$C$30*$C$13)*($C$14*$C$12),"")</f>
        <v/>
      </c>
      <c r="J4225" s="42" t="str">
        <f ca="1">IFERROR(IF(Data!$C$6="Real",B4225,I4225+J4224+($C$14*$C$12)*(NORMINV(RAND(),$C$15,CHOOSE($G$13,$C$13,F4225,G4225)))),"")</f>
        <v/>
      </c>
      <c r="K4225" s="88" t="str">
        <f>IF(ISNUMBER(A4225), IF($G$16="fixed",$G$17,MIN(H4225*Data!$C$7*$C$16*0.5,$C$17*Data!$C$7))*$C$12,"")</f>
        <v/>
      </c>
      <c r="L4225" s="42" t="str">
        <f t="shared" ca="1" si="1980"/>
        <v/>
      </c>
      <c r="M4225" s="44" t="str">
        <f t="shared" ca="1" si="1981"/>
        <v/>
      </c>
      <c r="N4225" s="44" t="str">
        <f t="shared" ca="1" si="1982"/>
        <v/>
      </c>
      <c r="O4225" s="108" t="str">
        <f t="shared" si="1966"/>
        <v/>
      </c>
      <c r="P4225" s="102" t="str">
        <f t="shared" si="1967"/>
        <v/>
      </c>
      <c r="Q4225" s="102" t="str">
        <f t="shared" si="1968"/>
        <v/>
      </c>
      <c r="R4225" s="120" t="str">
        <f t="shared" si="1969"/>
        <v/>
      </c>
      <c r="S4225" s="54" t="str">
        <f t="shared" si="1970"/>
        <v/>
      </c>
      <c r="T4225" s="5" t="str">
        <f t="shared" si="1971"/>
        <v/>
      </c>
      <c r="U4225" s="152" t="str">
        <f t="shared" si="1954"/>
        <v/>
      </c>
      <c r="V4225" s="152" t="str">
        <f t="shared" si="1955"/>
        <v/>
      </c>
      <c r="W4225" s="153" t="str">
        <f t="shared" si="1956"/>
        <v/>
      </c>
      <c r="X4225" s="153" t="str">
        <f t="shared" si="1957"/>
        <v/>
      </c>
      <c r="Y4225" s="153" t="str">
        <f t="shared" si="1958"/>
        <v/>
      </c>
      <c r="Z4225" s="153" t="str">
        <f t="shared" si="1959"/>
        <v/>
      </c>
      <c r="AA4225" s="152" t="str">
        <f t="shared" si="1960"/>
        <v/>
      </c>
      <c r="AB4225" s="152" t="str">
        <f t="shared" si="1961"/>
        <v/>
      </c>
      <c r="AC4225" s="154" t="str">
        <f t="shared" si="1972"/>
        <v/>
      </c>
      <c r="AD4225" s="154" t="str">
        <f t="shared" si="1973"/>
        <v/>
      </c>
      <c r="AE4225" s="3" t="str">
        <f t="shared" si="1974"/>
        <v/>
      </c>
      <c r="AF4225" s="3" t="str">
        <f t="shared" si="1975"/>
        <v/>
      </c>
      <c r="AG4225" s="3" t="str">
        <f t="shared" si="1976"/>
        <v/>
      </c>
      <c r="AH4225" s="4" t="str">
        <f t="shared" si="1977"/>
        <v/>
      </c>
      <c r="AI4225" s="75" t="str">
        <f t="shared" si="1978"/>
        <v/>
      </c>
      <c r="AJ4225" s="75" t="str">
        <f t="shared" si="1979"/>
        <v/>
      </c>
    </row>
    <row r="4226" spans="1:36" ht="14.25">
      <c r="A4226" s="41" t="str">
        <f t="shared" si="1962"/>
        <v/>
      </c>
      <c r="B4226" s="150" t="str">
        <f>IF(ISNUMBER(A4226),INDEX('MetaTrader Import'!$H$13:$J$5893,TRUNC(((A4226-$A$39+1)-1)/3)+1,MOD((A4226-$A$39+1)-1,3)+1),"")</f>
        <v/>
      </c>
      <c r="C4226" s="43" t="str">
        <f t="shared" si="1963"/>
        <v/>
      </c>
      <c r="D4226" s="43" t="str">
        <f t="shared" ca="1" si="1953"/>
        <v/>
      </c>
      <c r="E4226" s="43" t="str">
        <f t="shared" si="1964"/>
        <v/>
      </c>
      <c r="F4226" s="43" t="str">
        <f t="shared" si="1965"/>
        <v/>
      </c>
      <c r="G4226" s="43" t="str">
        <f>IF(A4226&lt;&gt;"",IF(A4226&lt;Data!$G$11*0.25,$C$13/$G$32,IF(A4226&gt;Data!$G$11*0.25,$C$13,$C$13*10)),"")</f>
        <v/>
      </c>
      <c r="H4226" s="43" t="str">
        <f>IF(A4226&lt;&gt;"",IF(Data!$G$9="constant",$C$13,IF(Data!$G$9="squeeze",G4226,F4226)),"")</f>
        <v/>
      </c>
      <c r="I4226" s="38" t="str">
        <f ca="1">IF(ISNUMBER(A4226),NORMINV(RAND(),0,IF(AND(Data!$G$9="squeeze",A4226&lt;Data!$G$11*0.25),$H$32,1)*$C$30*$C$13)*($C$14*$C$12),"")</f>
        <v/>
      </c>
      <c r="J4226" s="42" t="str">
        <f ca="1">IFERROR(IF(Data!$C$6="Real",B4226,I4226+J4225+($C$14*$C$12)*(NORMINV(RAND(),$C$15,CHOOSE($G$13,$C$13,F4226,G4226)))),"")</f>
        <v/>
      </c>
      <c r="K4226" s="88" t="str">
        <f>IF(ISNUMBER(A4226), IF($G$16="fixed",$G$17,MIN(H4226*Data!$C$7*$C$16*0.5,$C$17*Data!$C$7))*$C$12,"")</f>
        <v/>
      </c>
      <c r="L4226" s="42" t="str">
        <f t="shared" ca="1" si="1980"/>
        <v/>
      </c>
      <c r="M4226" s="44" t="str">
        <f t="shared" ca="1" si="1981"/>
        <v/>
      </c>
      <c r="N4226" s="44" t="str">
        <f t="shared" ca="1" si="1982"/>
        <v/>
      </c>
      <c r="O4226" s="108" t="str">
        <f t="shared" si="1966"/>
        <v/>
      </c>
      <c r="P4226" s="102" t="str">
        <f t="shared" si="1967"/>
        <v/>
      </c>
      <c r="Q4226" s="102" t="str">
        <f t="shared" si="1968"/>
        <v/>
      </c>
      <c r="R4226" s="120" t="str">
        <f t="shared" si="1969"/>
        <v/>
      </c>
      <c r="S4226" s="54" t="str">
        <f t="shared" si="1970"/>
        <v/>
      </c>
      <c r="T4226" s="5" t="str">
        <f t="shared" si="1971"/>
        <v/>
      </c>
      <c r="U4226" s="152" t="str">
        <f t="shared" si="1954"/>
        <v/>
      </c>
      <c r="V4226" s="152" t="str">
        <f t="shared" si="1955"/>
        <v/>
      </c>
      <c r="W4226" s="153" t="str">
        <f t="shared" si="1956"/>
        <v/>
      </c>
      <c r="X4226" s="153" t="str">
        <f t="shared" si="1957"/>
        <v/>
      </c>
      <c r="Y4226" s="153" t="str">
        <f t="shared" si="1958"/>
        <v/>
      </c>
      <c r="Z4226" s="153" t="str">
        <f t="shared" si="1959"/>
        <v/>
      </c>
      <c r="AA4226" s="152" t="str">
        <f t="shared" si="1960"/>
        <v/>
      </c>
      <c r="AB4226" s="152" t="str">
        <f t="shared" si="1961"/>
        <v/>
      </c>
      <c r="AC4226" s="154" t="str">
        <f t="shared" si="1972"/>
        <v/>
      </c>
      <c r="AD4226" s="154" t="str">
        <f t="shared" si="1973"/>
        <v/>
      </c>
      <c r="AE4226" s="3" t="str">
        <f t="shared" si="1974"/>
        <v/>
      </c>
      <c r="AF4226" s="3" t="str">
        <f t="shared" si="1975"/>
        <v/>
      </c>
      <c r="AG4226" s="3" t="str">
        <f t="shared" si="1976"/>
        <v/>
      </c>
      <c r="AH4226" s="4" t="str">
        <f t="shared" si="1977"/>
        <v/>
      </c>
      <c r="AI4226" s="75" t="str">
        <f t="shared" si="1978"/>
        <v/>
      </c>
      <c r="AJ4226" s="75" t="str">
        <f t="shared" si="1979"/>
        <v/>
      </c>
    </row>
    <row r="4227" spans="1:36" ht="14.25">
      <c r="A4227" s="41" t="str">
        <f t="shared" si="1962"/>
        <v/>
      </c>
      <c r="B4227" s="150" t="str">
        <f>IF(ISNUMBER(A4227),INDEX('MetaTrader Import'!$H$13:$J$5893,TRUNC(((A4227-$A$39+1)-1)/3)+1,MOD((A4227-$A$39+1)-1,3)+1),"")</f>
        <v/>
      </c>
      <c r="C4227" s="43" t="str">
        <f t="shared" si="1963"/>
        <v/>
      </c>
      <c r="D4227" s="43" t="str">
        <f t="shared" ref="D4227:D4290" ca="1" si="1983">IF(A4227&lt;&gt;"",NORMINV(RAND(),($C$23-C4227)*$C$28,$C$27)+NORMINV(RAND(),IF(RAND()&gt;$C$26,$C$25,0),$C$27),"")</f>
        <v/>
      </c>
      <c r="E4227" s="43" t="str">
        <f t="shared" si="1964"/>
        <v/>
      </c>
      <c r="F4227" s="43" t="str">
        <f t="shared" si="1965"/>
        <v/>
      </c>
      <c r="G4227" s="43" t="str">
        <f>IF(A4227&lt;&gt;"",IF(A4227&lt;Data!$G$11*0.25,$C$13/$G$32,IF(A4227&gt;Data!$G$11*0.25,$C$13,$C$13*10)),"")</f>
        <v/>
      </c>
      <c r="H4227" s="43" t="str">
        <f>IF(A4227&lt;&gt;"",IF(Data!$G$9="constant",$C$13,IF(Data!$G$9="squeeze",G4227,F4227)),"")</f>
        <v/>
      </c>
      <c r="I4227" s="38" t="str">
        <f ca="1">IF(ISNUMBER(A4227),NORMINV(RAND(),0,IF(AND(Data!$G$9="squeeze",A4227&lt;Data!$G$11*0.25),$H$32,1)*$C$30*$C$13)*($C$14*$C$12),"")</f>
        <v/>
      </c>
      <c r="J4227" s="42" t="str">
        <f ca="1">IFERROR(IF(Data!$C$6="Real",B4227,I4227+J4226+($C$14*$C$12)*(NORMINV(RAND(),$C$15,CHOOSE($G$13,$C$13,F4227,G4227)))),"")</f>
        <v/>
      </c>
      <c r="K4227" s="88" t="str">
        <f>IF(ISNUMBER(A4227), IF($G$16="fixed",$G$17,MIN(H4227*Data!$C$7*$C$16*0.5,$C$17*Data!$C$7))*$C$12,"")</f>
        <v/>
      </c>
      <c r="L4227" s="42" t="str">
        <f t="shared" ca="1" si="1980"/>
        <v/>
      </c>
      <c r="M4227" s="44" t="str">
        <f t="shared" ca="1" si="1981"/>
        <v/>
      </c>
      <c r="N4227" s="44" t="str">
        <f t="shared" ca="1" si="1982"/>
        <v/>
      </c>
      <c r="O4227" s="108" t="str">
        <f t="shared" si="1966"/>
        <v/>
      </c>
      <c r="P4227" s="102" t="str">
        <f t="shared" si="1967"/>
        <v/>
      </c>
      <c r="Q4227" s="102" t="str">
        <f t="shared" si="1968"/>
        <v/>
      </c>
      <c r="R4227" s="120" t="str">
        <f t="shared" si="1969"/>
        <v/>
      </c>
      <c r="S4227" s="54" t="str">
        <f t="shared" si="1970"/>
        <v/>
      </c>
      <c r="T4227" s="5" t="str">
        <f t="shared" si="1971"/>
        <v/>
      </c>
      <c r="U4227" s="152" t="str">
        <f t="shared" ref="U4227:U4290" si="1984">IF(NOT(ISNUMBER(T4227)),"",IF(S4227=1,T4227,IF(M4227&gt;U4226,M4227,IF(ISNUMBER(U4226),U4226,""))))</f>
        <v/>
      </c>
      <c r="V4227" s="152" t="str">
        <f t="shared" ref="V4227:V4290" si="1985">IF(NOT(ISNUMBER(T4227)),"",IF(S4227=1,T4227,IF(N4227&lt;V4226,N4227,IF(ISNUMBER(V4226),V4226,""))))</f>
        <v/>
      </c>
      <c r="W4227" s="153" t="str">
        <f t="shared" ref="W4227:W4290" si="1986">IF(NOT(ISNUMBER(T4227)),"",MIN($F$24,IF(TRUNC((U4227-T4227)/$E$24*$G$12)+0&gt;IF(ISNUMBER(W4226),W4226,0),TRUNC((U4227-T4227)/$E$24*$G$12)+0,IF(ISNUMBER(W4226),W4226,0))))</f>
        <v/>
      </c>
      <c r="X4227" s="153" t="str">
        <f t="shared" ref="X4227:X4290" si="1987">IF(NOT(ISNUMBER(T4227)),"",MIN($F$24,IF(-TRUNC((V4227-T4227)/$E$24*$G$12)+0&gt;IF(ISNUMBER(X4226),X4226,0),-TRUNC((V4227-T4227)/$E$24*$G$12)+0,IF(ISNUMBER(X4226),X4226,0))))</f>
        <v/>
      </c>
      <c r="Y4227" s="153" t="str">
        <f t="shared" ref="Y4227:Y4290" si="1988">IF(ISNUMBER(W4227),(IF(W4227=0,0,1))*IF(ABS($I$24)=2,POWER(2,W4227-1),W4227)*SIGN($I$24)*$K$24,"")</f>
        <v/>
      </c>
      <c r="Z4227" s="153" t="str">
        <f t="shared" ref="Z4227:Z4290" si="1989">IF(ISNUMBER(X4227),(IF(X4227=0,0,1))*IF(ABS($I$24)=2,POWER(2,X4227-1),X4227)*SIGN($I$24)*$K$24,"")</f>
        <v/>
      </c>
      <c r="AA4227" s="152" t="str">
        <f t="shared" ref="AA4227:AA4290" si="1990">IF(OR(NOT(ISNUMBER(T4227)),W4227&lt;1),"",IF(OR(NOT(ISNUMBER(W4226)),W4226=0),IF(SIGN(Y4227)=1,M4227,N4227),(Y4226*AA4226+(Y4227-Y4226)*IF(SIGN(Y4227)=1,M4227,N4227))/Y4227))</f>
        <v/>
      </c>
      <c r="AB4227" s="152" t="str">
        <f t="shared" ref="AB4227:AB4290" si="1991">IF(OR(NOT(ISNUMBER(T4227)),X4227&lt;1),"",IF(OR(NOT(ISNUMBER(X4226)),X4226=0),IF(SIGN(Z4227)=1,N4227,M4227),(Z4226*AB4226+(Z4227-Z4226)*IF(SIGN(Z4227)=1,N4227,M4227))/Z4227))</f>
        <v/>
      </c>
      <c r="AC4227" s="154" t="str">
        <f t="shared" si="1972"/>
        <v/>
      </c>
      <c r="AD4227" s="154" t="str">
        <f t="shared" si="1973"/>
        <v/>
      </c>
      <c r="AE4227" s="3" t="str">
        <f t="shared" si="1974"/>
        <v/>
      </c>
      <c r="AF4227" s="3" t="str">
        <f t="shared" si="1975"/>
        <v/>
      </c>
      <c r="AG4227" s="3" t="str">
        <f t="shared" si="1976"/>
        <v/>
      </c>
      <c r="AH4227" s="4" t="str">
        <f t="shared" si="1977"/>
        <v/>
      </c>
      <c r="AI4227" s="75" t="str">
        <f t="shared" si="1978"/>
        <v/>
      </c>
      <c r="AJ4227" s="75" t="str">
        <f t="shared" si="1979"/>
        <v/>
      </c>
    </row>
    <row r="4228" spans="1:36" ht="14.25">
      <c r="A4228" s="41" t="str">
        <f t="shared" ref="A4228:A4291" si="1992">IFERROR(IF(A4227+1&gt;$C$19,"",A4227+1),"")</f>
        <v/>
      </c>
      <c r="B4228" s="150" t="str">
        <f>IF(ISNUMBER(A4228),INDEX('MetaTrader Import'!$H$13:$J$5893,TRUNC(((A4228-$A$39+1)-1)/3)+1,MOD((A4228-$A$39+1)-1,3)+1),"")</f>
        <v/>
      </c>
      <c r="C4228" s="43" t="str">
        <f t="shared" ref="C4228:C4291" si="1993">IF(A4228&lt;&gt;"",E4227,"")</f>
        <v/>
      </c>
      <c r="D4228" s="43" t="str">
        <f t="shared" ca="1" si="1983"/>
        <v/>
      </c>
      <c r="E4228" s="43" t="str">
        <f t="shared" ref="E4228:E4291" si="1994">IF(A4228&lt;&gt;"",C4228+D4228,"")</f>
        <v/>
      </c>
      <c r="F4228" s="43" t="str">
        <f t="shared" ref="F4228:F4291" si="1995">IF(A4228&lt;&gt;"",$C$13*ABS(E4228)/$C$23,"")</f>
        <v/>
      </c>
      <c r="G4228" s="43" t="str">
        <f>IF(A4228&lt;&gt;"",IF(A4228&lt;Data!$G$11*0.25,$C$13/$G$32,IF(A4228&gt;Data!$G$11*0.25,$C$13,$C$13*10)),"")</f>
        <v/>
      </c>
      <c r="H4228" s="43" t="str">
        <f>IF(A4228&lt;&gt;"",IF(Data!$G$9="constant",$C$13,IF(Data!$G$9="squeeze",G4228,F4228)),"")</f>
        <v/>
      </c>
      <c r="I4228" s="38" t="str">
        <f ca="1">IF(ISNUMBER(A4228),NORMINV(RAND(),0,IF(AND(Data!$G$9="squeeze",A4228&lt;Data!$G$11*0.25),$H$32,1)*$C$30*$C$13)*($C$14*$C$12),"")</f>
        <v/>
      </c>
      <c r="J4228" s="42" t="str">
        <f ca="1">IFERROR(IF(Data!$C$6="Real",B4228,I4228+J4227+($C$14*$C$12)*(NORMINV(RAND(),$C$15,CHOOSE($G$13,$C$13,F4228,G4228)))),"")</f>
        <v/>
      </c>
      <c r="K4228" s="88" t="str">
        <f>IF(ISNUMBER(A4228), IF($G$16="fixed",$G$17,MIN(H4228*Data!$C$7*$C$16*0.5,$C$17*Data!$C$7))*$C$12,"")</f>
        <v/>
      </c>
      <c r="L4228" s="42" t="str">
        <f t="shared" ca="1" si="1980"/>
        <v/>
      </c>
      <c r="M4228" s="44" t="str">
        <f t="shared" ca="1" si="1981"/>
        <v/>
      </c>
      <c r="N4228" s="44" t="str">
        <f t="shared" ca="1" si="1982"/>
        <v/>
      </c>
      <c r="O4228" s="108" t="str">
        <f t="shared" ref="O4228:O4291" si="1996">IF(ISNUMBER(A4228),$G$12*SLOPE(L4214:L4228,A4214:A4228),"")</f>
        <v/>
      </c>
      <c r="P4228" s="102" t="str">
        <f t="shared" ref="P4228:P4291" si="1997">IF(ISNUMBER(A4228),STDEV(L4214:L4228)*$G$12,"")</f>
        <v/>
      </c>
      <c r="Q4228" s="102" t="str">
        <f t="shared" ref="Q4228:Q4291" si="1998">IF(ISNUMBER(A4228),SLOPE(P4214:P4228,A4214:A4228),"")</f>
        <v/>
      </c>
      <c r="R4228" s="120" t="str">
        <f t="shared" ref="R4228:R4291" si="1999">IF(ISNUMBER(A4228),R4227+S4227,"")</f>
        <v/>
      </c>
      <c r="S4228" s="54" t="str">
        <f t="shared" ref="S4228:S4291" si="2000">IF(ISNUMBER(A4228),IF(AND(R4228&lt;$M$24,Q4228&lt;$F$28,ABS(O4228)&lt;$F$27,P4228&lt;$F$26,NOT(ISNUMBER(T4227))),1,0),"")</f>
        <v/>
      </c>
      <c r="T4228" s="5" t="str">
        <f t="shared" ref="T4228:T4291" si="2001">IF(ISNUMBER(A4228),IF(S4228=1,L4228,IF(AG4227="Y","",IF(ISNUMBER(T4227),T4227,""))),"")</f>
        <v/>
      </c>
      <c r="U4228" s="152" t="str">
        <f t="shared" si="1984"/>
        <v/>
      </c>
      <c r="V4228" s="152" t="str">
        <f t="shared" si="1985"/>
        <v/>
      </c>
      <c r="W4228" s="153" t="str">
        <f t="shared" si="1986"/>
        <v/>
      </c>
      <c r="X4228" s="153" t="str">
        <f t="shared" si="1987"/>
        <v/>
      </c>
      <c r="Y4228" s="153" t="str">
        <f t="shared" si="1988"/>
        <v/>
      </c>
      <c r="Z4228" s="153" t="str">
        <f t="shared" si="1989"/>
        <v/>
      </c>
      <c r="AA4228" s="152" t="str">
        <f t="shared" si="1990"/>
        <v/>
      </c>
      <c r="AB4228" s="152" t="str">
        <f t="shared" si="1991"/>
        <v/>
      </c>
      <c r="AC4228" s="154" t="str">
        <f t="shared" ref="AC4228:AC4291" si="2002">IFERROR(-SIGN(Y4228)*(AA4228-IF(SIGN(Y4228)=1,N4228,M4228))*$G$12*ABS(Y4228),"")</f>
        <v/>
      </c>
      <c r="AD4228" s="154" t="str">
        <f t="shared" ref="AD4228:AD4291" si="2003">IFERROR(SIGN(Z4228)*(AB4228-IF(SIGN(Z4228)=1,M4228,N4228))*$G$12*ABS(Z4228),"")</f>
        <v/>
      </c>
      <c r="AE4228" s="3" t="str">
        <f t="shared" ref="AE4228:AE4291" si="2004">IF(ISNUMBER(A4228),IFERROR((IF(ISNUMBER(AC4228),AC4228,0)+IF(ISNUMBER(AD4228),AD4228,0))/(ABS(Y4228)+ABS(Z4228)),0),"")</f>
        <v/>
      </c>
      <c r="AF4228" s="3" t="str">
        <f t="shared" ref="AF4228:AF4291" si="2005">IF(ISNUMBER(A4228),IF(ISNUMBER(AC4228),AC4228,0)+IF(ISNUMBER(AD4228),AD4228,0),"")</f>
        <v/>
      </c>
      <c r="AG4228" s="3" t="str">
        <f t="shared" ref="AG4228:AG4291" si="2006">IF(NOT(ISNUMBER(T4228)),"",IF(OR(AF4228&gt;$G$24,AF4228&lt;-$H$24,A4228+1&gt;$C$19),"Y","N"))</f>
        <v/>
      </c>
      <c r="AH4228" s="4" t="str">
        <f t="shared" ref="AH4228:AH4291" si="2007">IF(AG4228="y",AF4228*10*$C$11,"")</f>
        <v/>
      </c>
      <c r="AI4228" s="75" t="str">
        <f t="shared" ref="AI4228:AI4291" si="2008">IF(ISNUMBER(A4228),IF(ISNUMBER(AH4228),AJ4228,AF4228*10*$C$11+AJ4228),"")</f>
        <v/>
      </c>
      <c r="AJ4228" s="75" t="str">
        <f t="shared" ref="AJ4228:AJ4291" si="2009">IF(ISNUMBER(A4228),AJ4227+IF(ISNUMBER(AH4228),AH4228,0),"")</f>
        <v/>
      </c>
    </row>
    <row r="4229" spans="1:36" ht="14.25">
      <c r="A4229" s="41" t="str">
        <f t="shared" si="1992"/>
        <v/>
      </c>
      <c r="B4229" s="150" t="str">
        <f>IF(ISNUMBER(A4229),INDEX('MetaTrader Import'!$H$13:$J$5893,TRUNC(((A4229-$A$39+1)-1)/3)+1,MOD((A4229-$A$39+1)-1,3)+1),"")</f>
        <v/>
      </c>
      <c r="C4229" s="43" t="str">
        <f t="shared" si="1993"/>
        <v/>
      </c>
      <c r="D4229" s="43" t="str">
        <f t="shared" ca="1" si="1983"/>
        <v/>
      </c>
      <c r="E4229" s="43" t="str">
        <f t="shared" si="1994"/>
        <v/>
      </c>
      <c r="F4229" s="43" t="str">
        <f t="shared" si="1995"/>
        <v/>
      </c>
      <c r="G4229" s="43" t="str">
        <f>IF(A4229&lt;&gt;"",IF(A4229&lt;Data!$G$11*0.25,$C$13/$G$32,IF(A4229&gt;Data!$G$11*0.25,$C$13,$C$13*10)),"")</f>
        <v/>
      </c>
      <c r="H4229" s="43" t="str">
        <f>IF(A4229&lt;&gt;"",IF(Data!$G$9="constant",$C$13,IF(Data!$G$9="squeeze",G4229,F4229)),"")</f>
        <v/>
      </c>
      <c r="I4229" s="38" t="str">
        <f ca="1">IF(ISNUMBER(A4229),NORMINV(RAND(),0,IF(AND(Data!$G$9="squeeze",A4229&lt;Data!$G$11*0.25),$H$32,1)*$C$30*$C$13)*($C$14*$C$12),"")</f>
        <v/>
      </c>
      <c r="J4229" s="42" t="str">
        <f ca="1">IFERROR(IF(Data!$C$6="Real",B4229,I4229+J4228+($C$14*$C$12)*(NORMINV(RAND(),$C$15,CHOOSE($G$13,$C$13,F4229,G4229)))),"")</f>
        <v/>
      </c>
      <c r="K4229" s="88" t="str">
        <f>IF(ISNUMBER(A4229), IF($G$16="fixed",$G$17,MIN(H4229*Data!$C$7*$C$16*0.5,$C$17*Data!$C$7))*$C$12,"")</f>
        <v/>
      </c>
      <c r="L4229" s="42" t="str">
        <f t="shared" ca="1" si="1980"/>
        <v/>
      </c>
      <c r="M4229" s="44" t="str">
        <f t="shared" ca="1" si="1981"/>
        <v/>
      </c>
      <c r="N4229" s="44" t="str">
        <f t="shared" ca="1" si="1982"/>
        <v/>
      </c>
      <c r="O4229" s="108" t="str">
        <f t="shared" si="1996"/>
        <v/>
      </c>
      <c r="P4229" s="102" t="str">
        <f t="shared" si="1997"/>
        <v/>
      </c>
      <c r="Q4229" s="102" t="str">
        <f t="shared" si="1998"/>
        <v/>
      </c>
      <c r="R4229" s="120" t="str">
        <f t="shared" si="1999"/>
        <v/>
      </c>
      <c r="S4229" s="54" t="str">
        <f t="shared" si="2000"/>
        <v/>
      </c>
      <c r="T4229" s="5" t="str">
        <f t="shared" si="2001"/>
        <v/>
      </c>
      <c r="U4229" s="152" t="str">
        <f t="shared" si="1984"/>
        <v/>
      </c>
      <c r="V4229" s="152" t="str">
        <f t="shared" si="1985"/>
        <v/>
      </c>
      <c r="W4229" s="153" t="str">
        <f t="shared" si="1986"/>
        <v/>
      </c>
      <c r="X4229" s="153" t="str">
        <f t="shared" si="1987"/>
        <v/>
      </c>
      <c r="Y4229" s="153" t="str">
        <f t="shared" si="1988"/>
        <v/>
      </c>
      <c r="Z4229" s="153" t="str">
        <f t="shared" si="1989"/>
        <v/>
      </c>
      <c r="AA4229" s="152" t="str">
        <f t="shared" si="1990"/>
        <v/>
      </c>
      <c r="AB4229" s="152" t="str">
        <f t="shared" si="1991"/>
        <v/>
      </c>
      <c r="AC4229" s="154" t="str">
        <f t="shared" si="2002"/>
        <v/>
      </c>
      <c r="AD4229" s="154" t="str">
        <f t="shared" si="2003"/>
        <v/>
      </c>
      <c r="AE4229" s="3" t="str">
        <f t="shared" si="2004"/>
        <v/>
      </c>
      <c r="AF4229" s="3" t="str">
        <f t="shared" si="2005"/>
        <v/>
      </c>
      <c r="AG4229" s="3" t="str">
        <f t="shared" si="2006"/>
        <v/>
      </c>
      <c r="AH4229" s="4" t="str">
        <f t="shared" si="2007"/>
        <v/>
      </c>
      <c r="AI4229" s="75" t="str">
        <f t="shared" si="2008"/>
        <v/>
      </c>
      <c r="AJ4229" s="75" t="str">
        <f t="shared" si="2009"/>
        <v/>
      </c>
    </row>
    <row r="4230" spans="1:36" ht="14.25">
      <c r="A4230" s="41" t="str">
        <f t="shared" si="1992"/>
        <v/>
      </c>
      <c r="B4230" s="150" t="str">
        <f>IF(ISNUMBER(A4230),INDEX('MetaTrader Import'!$H$13:$J$5893,TRUNC(((A4230-$A$39+1)-1)/3)+1,MOD((A4230-$A$39+1)-1,3)+1),"")</f>
        <v/>
      </c>
      <c r="C4230" s="43" t="str">
        <f t="shared" si="1993"/>
        <v/>
      </c>
      <c r="D4230" s="43" t="str">
        <f t="shared" ca="1" si="1983"/>
        <v/>
      </c>
      <c r="E4230" s="43" t="str">
        <f t="shared" si="1994"/>
        <v/>
      </c>
      <c r="F4230" s="43" t="str">
        <f t="shared" si="1995"/>
        <v/>
      </c>
      <c r="G4230" s="43" t="str">
        <f>IF(A4230&lt;&gt;"",IF(A4230&lt;Data!$G$11*0.25,$C$13/$G$32,IF(A4230&gt;Data!$G$11*0.25,$C$13,$C$13*10)),"")</f>
        <v/>
      </c>
      <c r="H4230" s="43" t="str">
        <f>IF(A4230&lt;&gt;"",IF(Data!$G$9="constant",$C$13,IF(Data!$G$9="squeeze",G4230,F4230)),"")</f>
        <v/>
      </c>
      <c r="I4230" s="38" t="str">
        <f ca="1">IF(ISNUMBER(A4230),NORMINV(RAND(),0,IF(AND(Data!$G$9="squeeze",A4230&lt;Data!$G$11*0.25),$H$32,1)*$C$30*$C$13)*($C$14*$C$12),"")</f>
        <v/>
      </c>
      <c r="J4230" s="42" t="str">
        <f ca="1">IFERROR(IF(Data!$C$6="Real",B4230,I4230+J4229+($C$14*$C$12)*(NORMINV(RAND(),$C$15,CHOOSE($G$13,$C$13,F4230,G4230)))),"")</f>
        <v/>
      </c>
      <c r="K4230" s="88" t="str">
        <f>IF(ISNUMBER(A4230), IF($G$16="fixed",$G$17,MIN(H4230*Data!$C$7*$C$16*0.5,$C$17*Data!$C$7))*$C$12,"")</f>
        <v/>
      </c>
      <c r="L4230" s="42" t="str">
        <f t="shared" ref="L4230:L4293" ca="1" si="2010">IFERROR(J4230,"")</f>
        <v/>
      </c>
      <c r="M4230" s="44" t="str">
        <f t="shared" ref="M4230:M4293" ca="1" si="2011">IFERROR(L4230+K4230*0.5,"")</f>
        <v/>
      </c>
      <c r="N4230" s="44" t="str">
        <f t="shared" ref="N4230:N4293" ca="1" si="2012">IFERROR(L4230-K4230*0.5,"")</f>
        <v/>
      </c>
      <c r="O4230" s="108" t="str">
        <f t="shared" si="1996"/>
        <v/>
      </c>
      <c r="P4230" s="102" t="str">
        <f t="shared" si="1997"/>
        <v/>
      </c>
      <c r="Q4230" s="102" t="str">
        <f t="shared" si="1998"/>
        <v/>
      </c>
      <c r="R4230" s="120" t="str">
        <f t="shared" si="1999"/>
        <v/>
      </c>
      <c r="S4230" s="54" t="str">
        <f t="shared" si="2000"/>
        <v/>
      </c>
      <c r="T4230" s="5" t="str">
        <f t="shared" si="2001"/>
        <v/>
      </c>
      <c r="U4230" s="152" t="str">
        <f t="shared" si="1984"/>
        <v/>
      </c>
      <c r="V4230" s="152" t="str">
        <f t="shared" si="1985"/>
        <v/>
      </c>
      <c r="W4230" s="153" t="str">
        <f t="shared" si="1986"/>
        <v/>
      </c>
      <c r="X4230" s="153" t="str">
        <f t="shared" si="1987"/>
        <v/>
      </c>
      <c r="Y4230" s="153" t="str">
        <f t="shared" si="1988"/>
        <v/>
      </c>
      <c r="Z4230" s="153" t="str">
        <f t="shared" si="1989"/>
        <v/>
      </c>
      <c r="AA4230" s="152" t="str">
        <f t="shared" si="1990"/>
        <v/>
      </c>
      <c r="AB4230" s="152" t="str">
        <f t="shared" si="1991"/>
        <v/>
      </c>
      <c r="AC4230" s="154" t="str">
        <f t="shared" si="2002"/>
        <v/>
      </c>
      <c r="AD4230" s="154" t="str">
        <f t="shared" si="2003"/>
        <v/>
      </c>
      <c r="AE4230" s="3" t="str">
        <f t="shared" si="2004"/>
        <v/>
      </c>
      <c r="AF4230" s="3" t="str">
        <f t="shared" si="2005"/>
        <v/>
      </c>
      <c r="AG4230" s="3" t="str">
        <f t="shared" si="2006"/>
        <v/>
      </c>
      <c r="AH4230" s="4" t="str">
        <f t="shared" si="2007"/>
        <v/>
      </c>
      <c r="AI4230" s="75" t="str">
        <f t="shared" si="2008"/>
        <v/>
      </c>
      <c r="AJ4230" s="75" t="str">
        <f t="shared" si="2009"/>
        <v/>
      </c>
    </row>
    <row r="4231" spans="1:36" ht="14.25">
      <c r="A4231" s="41" t="str">
        <f t="shared" si="1992"/>
        <v/>
      </c>
      <c r="B4231" s="150" t="str">
        <f>IF(ISNUMBER(A4231),INDEX('MetaTrader Import'!$H$13:$J$5893,TRUNC(((A4231-$A$39+1)-1)/3)+1,MOD((A4231-$A$39+1)-1,3)+1),"")</f>
        <v/>
      </c>
      <c r="C4231" s="43" t="str">
        <f t="shared" si="1993"/>
        <v/>
      </c>
      <c r="D4231" s="43" t="str">
        <f t="shared" ca="1" si="1983"/>
        <v/>
      </c>
      <c r="E4231" s="43" t="str">
        <f t="shared" si="1994"/>
        <v/>
      </c>
      <c r="F4231" s="43" t="str">
        <f t="shared" si="1995"/>
        <v/>
      </c>
      <c r="G4231" s="43" t="str">
        <f>IF(A4231&lt;&gt;"",IF(A4231&lt;Data!$G$11*0.25,$C$13/$G$32,IF(A4231&gt;Data!$G$11*0.25,$C$13,$C$13*10)),"")</f>
        <v/>
      </c>
      <c r="H4231" s="43" t="str">
        <f>IF(A4231&lt;&gt;"",IF(Data!$G$9="constant",$C$13,IF(Data!$G$9="squeeze",G4231,F4231)),"")</f>
        <v/>
      </c>
      <c r="I4231" s="38" t="str">
        <f ca="1">IF(ISNUMBER(A4231),NORMINV(RAND(),0,IF(AND(Data!$G$9="squeeze",A4231&lt;Data!$G$11*0.25),$H$32,1)*$C$30*$C$13)*($C$14*$C$12),"")</f>
        <v/>
      </c>
      <c r="J4231" s="42" t="str">
        <f ca="1">IFERROR(IF(Data!$C$6="Real",B4231,I4231+J4230+($C$14*$C$12)*(NORMINV(RAND(),$C$15,CHOOSE($G$13,$C$13,F4231,G4231)))),"")</f>
        <v/>
      </c>
      <c r="K4231" s="88" t="str">
        <f>IF(ISNUMBER(A4231), IF($G$16="fixed",$G$17,MIN(H4231*Data!$C$7*$C$16*0.5,$C$17*Data!$C$7))*$C$12,"")</f>
        <v/>
      </c>
      <c r="L4231" s="42" t="str">
        <f t="shared" ca="1" si="2010"/>
        <v/>
      </c>
      <c r="M4231" s="44" t="str">
        <f t="shared" ca="1" si="2011"/>
        <v/>
      </c>
      <c r="N4231" s="44" t="str">
        <f t="shared" ca="1" si="2012"/>
        <v/>
      </c>
      <c r="O4231" s="108" t="str">
        <f t="shared" si="1996"/>
        <v/>
      </c>
      <c r="P4231" s="102" t="str">
        <f t="shared" si="1997"/>
        <v/>
      </c>
      <c r="Q4231" s="102" t="str">
        <f t="shared" si="1998"/>
        <v/>
      </c>
      <c r="R4231" s="120" t="str">
        <f t="shared" si="1999"/>
        <v/>
      </c>
      <c r="S4231" s="54" t="str">
        <f t="shared" si="2000"/>
        <v/>
      </c>
      <c r="T4231" s="5" t="str">
        <f t="shared" si="2001"/>
        <v/>
      </c>
      <c r="U4231" s="152" t="str">
        <f t="shared" si="1984"/>
        <v/>
      </c>
      <c r="V4231" s="152" t="str">
        <f t="shared" si="1985"/>
        <v/>
      </c>
      <c r="W4231" s="153" t="str">
        <f t="shared" si="1986"/>
        <v/>
      </c>
      <c r="X4231" s="153" t="str">
        <f t="shared" si="1987"/>
        <v/>
      </c>
      <c r="Y4231" s="153" t="str">
        <f t="shared" si="1988"/>
        <v/>
      </c>
      <c r="Z4231" s="153" t="str">
        <f t="shared" si="1989"/>
        <v/>
      </c>
      <c r="AA4231" s="152" t="str">
        <f t="shared" si="1990"/>
        <v/>
      </c>
      <c r="AB4231" s="152" t="str">
        <f t="shared" si="1991"/>
        <v/>
      </c>
      <c r="AC4231" s="154" t="str">
        <f t="shared" si="2002"/>
        <v/>
      </c>
      <c r="AD4231" s="154" t="str">
        <f t="shared" si="2003"/>
        <v/>
      </c>
      <c r="AE4231" s="3" t="str">
        <f t="shared" si="2004"/>
        <v/>
      </c>
      <c r="AF4231" s="3" t="str">
        <f t="shared" si="2005"/>
        <v/>
      </c>
      <c r="AG4231" s="3" t="str">
        <f t="shared" si="2006"/>
        <v/>
      </c>
      <c r="AH4231" s="4" t="str">
        <f t="shared" si="2007"/>
        <v/>
      </c>
      <c r="AI4231" s="75" t="str">
        <f t="shared" si="2008"/>
        <v/>
      </c>
      <c r="AJ4231" s="75" t="str">
        <f t="shared" si="2009"/>
        <v/>
      </c>
    </row>
    <row r="4232" spans="1:36" ht="14.25">
      <c r="A4232" s="41" t="str">
        <f t="shared" si="1992"/>
        <v/>
      </c>
      <c r="B4232" s="150" t="str">
        <f>IF(ISNUMBER(A4232),INDEX('MetaTrader Import'!$H$13:$J$5893,TRUNC(((A4232-$A$39+1)-1)/3)+1,MOD((A4232-$A$39+1)-1,3)+1),"")</f>
        <v/>
      </c>
      <c r="C4232" s="43" t="str">
        <f t="shared" si="1993"/>
        <v/>
      </c>
      <c r="D4232" s="43" t="str">
        <f t="shared" ca="1" si="1983"/>
        <v/>
      </c>
      <c r="E4232" s="43" t="str">
        <f t="shared" si="1994"/>
        <v/>
      </c>
      <c r="F4232" s="43" t="str">
        <f t="shared" si="1995"/>
        <v/>
      </c>
      <c r="G4232" s="43" t="str">
        <f>IF(A4232&lt;&gt;"",IF(A4232&lt;Data!$G$11*0.25,$C$13/$G$32,IF(A4232&gt;Data!$G$11*0.25,$C$13,$C$13*10)),"")</f>
        <v/>
      </c>
      <c r="H4232" s="43" t="str">
        <f>IF(A4232&lt;&gt;"",IF(Data!$G$9="constant",$C$13,IF(Data!$G$9="squeeze",G4232,F4232)),"")</f>
        <v/>
      </c>
      <c r="I4232" s="38" t="str">
        <f ca="1">IF(ISNUMBER(A4232),NORMINV(RAND(),0,IF(AND(Data!$G$9="squeeze",A4232&lt;Data!$G$11*0.25),$H$32,1)*$C$30*$C$13)*($C$14*$C$12),"")</f>
        <v/>
      </c>
      <c r="J4232" s="42" t="str">
        <f ca="1">IFERROR(IF(Data!$C$6="Real",B4232,I4232+J4231+($C$14*$C$12)*(NORMINV(RAND(),$C$15,CHOOSE($G$13,$C$13,F4232,G4232)))),"")</f>
        <v/>
      </c>
      <c r="K4232" s="88" t="str">
        <f>IF(ISNUMBER(A4232), IF($G$16="fixed",$G$17,MIN(H4232*Data!$C$7*$C$16*0.5,$C$17*Data!$C$7))*$C$12,"")</f>
        <v/>
      </c>
      <c r="L4232" s="42" t="str">
        <f t="shared" ca="1" si="2010"/>
        <v/>
      </c>
      <c r="M4232" s="44" t="str">
        <f t="shared" ca="1" si="2011"/>
        <v/>
      </c>
      <c r="N4232" s="44" t="str">
        <f t="shared" ca="1" si="2012"/>
        <v/>
      </c>
      <c r="O4232" s="108" t="str">
        <f t="shared" si="1996"/>
        <v/>
      </c>
      <c r="P4232" s="102" t="str">
        <f t="shared" si="1997"/>
        <v/>
      </c>
      <c r="Q4232" s="102" t="str">
        <f t="shared" si="1998"/>
        <v/>
      </c>
      <c r="R4232" s="120" t="str">
        <f t="shared" si="1999"/>
        <v/>
      </c>
      <c r="S4232" s="54" t="str">
        <f t="shared" si="2000"/>
        <v/>
      </c>
      <c r="T4232" s="5" t="str">
        <f t="shared" si="2001"/>
        <v/>
      </c>
      <c r="U4232" s="152" t="str">
        <f t="shared" si="1984"/>
        <v/>
      </c>
      <c r="V4232" s="152" t="str">
        <f t="shared" si="1985"/>
        <v/>
      </c>
      <c r="W4232" s="153" t="str">
        <f t="shared" si="1986"/>
        <v/>
      </c>
      <c r="X4232" s="153" t="str">
        <f t="shared" si="1987"/>
        <v/>
      </c>
      <c r="Y4232" s="153" t="str">
        <f t="shared" si="1988"/>
        <v/>
      </c>
      <c r="Z4232" s="153" t="str">
        <f t="shared" si="1989"/>
        <v/>
      </c>
      <c r="AA4232" s="152" t="str">
        <f t="shared" si="1990"/>
        <v/>
      </c>
      <c r="AB4232" s="152" t="str">
        <f t="shared" si="1991"/>
        <v/>
      </c>
      <c r="AC4232" s="154" t="str">
        <f t="shared" si="2002"/>
        <v/>
      </c>
      <c r="AD4232" s="154" t="str">
        <f t="shared" si="2003"/>
        <v/>
      </c>
      <c r="AE4232" s="3" t="str">
        <f t="shared" si="2004"/>
        <v/>
      </c>
      <c r="AF4232" s="3" t="str">
        <f t="shared" si="2005"/>
        <v/>
      </c>
      <c r="AG4232" s="3" t="str">
        <f t="shared" si="2006"/>
        <v/>
      </c>
      <c r="AH4232" s="4" t="str">
        <f t="shared" si="2007"/>
        <v/>
      </c>
      <c r="AI4232" s="75" t="str">
        <f t="shared" si="2008"/>
        <v/>
      </c>
      <c r="AJ4232" s="75" t="str">
        <f t="shared" si="2009"/>
        <v/>
      </c>
    </row>
    <row r="4233" spans="1:36" ht="14.25">
      <c r="A4233" s="41" t="str">
        <f t="shared" si="1992"/>
        <v/>
      </c>
      <c r="B4233" s="150" t="str">
        <f>IF(ISNUMBER(A4233),INDEX('MetaTrader Import'!$H$13:$J$5893,TRUNC(((A4233-$A$39+1)-1)/3)+1,MOD((A4233-$A$39+1)-1,3)+1),"")</f>
        <v/>
      </c>
      <c r="C4233" s="43" t="str">
        <f t="shared" si="1993"/>
        <v/>
      </c>
      <c r="D4233" s="43" t="str">
        <f t="shared" ca="1" si="1983"/>
        <v/>
      </c>
      <c r="E4233" s="43" t="str">
        <f t="shared" si="1994"/>
        <v/>
      </c>
      <c r="F4233" s="43" t="str">
        <f t="shared" si="1995"/>
        <v/>
      </c>
      <c r="G4233" s="43" t="str">
        <f>IF(A4233&lt;&gt;"",IF(A4233&lt;Data!$G$11*0.25,$C$13/$G$32,IF(A4233&gt;Data!$G$11*0.25,$C$13,$C$13*10)),"")</f>
        <v/>
      </c>
      <c r="H4233" s="43" t="str">
        <f>IF(A4233&lt;&gt;"",IF(Data!$G$9="constant",$C$13,IF(Data!$G$9="squeeze",G4233,F4233)),"")</f>
        <v/>
      </c>
      <c r="I4233" s="38" t="str">
        <f ca="1">IF(ISNUMBER(A4233),NORMINV(RAND(),0,IF(AND(Data!$G$9="squeeze",A4233&lt;Data!$G$11*0.25),$H$32,1)*$C$30*$C$13)*($C$14*$C$12),"")</f>
        <v/>
      </c>
      <c r="J4233" s="42" t="str">
        <f ca="1">IFERROR(IF(Data!$C$6="Real",B4233,I4233+J4232+($C$14*$C$12)*(NORMINV(RAND(),$C$15,CHOOSE($G$13,$C$13,F4233,G4233)))),"")</f>
        <v/>
      </c>
      <c r="K4233" s="88" t="str">
        <f>IF(ISNUMBER(A4233), IF($G$16="fixed",$G$17,MIN(H4233*Data!$C$7*$C$16*0.5,$C$17*Data!$C$7))*$C$12,"")</f>
        <v/>
      </c>
      <c r="L4233" s="42" t="str">
        <f t="shared" ca="1" si="2010"/>
        <v/>
      </c>
      <c r="M4233" s="44" t="str">
        <f t="shared" ca="1" si="2011"/>
        <v/>
      </c>
      <c r="N4233" s="44" t="str">
        <f t="shared" ca="1" si="2012"/>
        <v/>
      </c>
      <c r="O4233" s="108" t="str">
        <f t="shared" si="1996"/>
        <v/>
      </c>
      <c r="P4233" s="102" t="str">
        <f t="shared" si="1997"/>
        <v/>
      </c>
      <c r="Q4233" s="102" t="str">
        <f t="shared" si="1998"/>
        <v/>
      </c>
      <c r="R4233" s="120" t="str">
        <f t="shared" si="1999"/>
        <v/>
      </c>
      <c r="S4233" s="54" t="str">
        <f t="shared" si="2000"/>
        <v/>
      </c>
      <c r="T4233" s="5" t="str">
        <f t="shared" si="2001"/>
        <v/>
      </c>
      <c r="U4233" s="152" t="str">
        <f t="shared" si="1984"/>
        <v/>
      </c>
      <c r="V4233" s="152" t="str">
        <f t="shared" si="1985"/>
        <v/>
      </c>
      <c r="W4233" s="153" t="str">
        <f t="shared" si="1986"/>
        <v/>
      </c>
      <c r="X4233" s="153" t="str">
        <f t="shared" si="1987"/>
        <v/>
      </c>
      <c r="Y4233" s="153" t="str">
        <f t="shared" si="1988"/>
        <v/>
      </c>
      <c r="Z4233" s="153" t="str">
        <f t="shared" si="1989"/>
        <v/>
      </c>
      <c r="AA4233" s="152" t="str">
        <f t="shared" si="1990"/>
        <v/>
      </c>
      <c r="AB4233" s="152" t="str">
        <f t="shared" si="1991"/>
        <v/>
      </c>
      <c r="AC4233" s="154" t="str">
        <f t="shared" si="2002"/>
        <v/>
      </c>
      <c r="AD4233" s="154" t="str">
        <f t="shared" si="2003"/>
        <v/>
      </c>
      <c r="AE4233" s="3" t="str">
        <f t="shared" si="2004"/>
        <v/>
      </c>
      <c r="AF4233" s="3" t="str">
        <f t="shared" si="2005"/>
        <v/>
      </c>
      <c r="AG4233" s="3" t="str">
        <f t="shared" si="2006"/>
        <v/>
      </c>
      <c r="AH4233" s="4" t="str">
        <f t="shared" si="2007"/>
        <v/>
      </c>
      <c r="AI4233" s="75" t="str">
        <f t="shared" si="2008"/>
        <v/>
      </c>
      <c r="AJ4233" s="75" t="str">
        <f t="shared" si="2009"/>
        <v/>
      </c>
    </row>
    <row r="4234" spans="1:36" ht="14.25">
      <c r="A4234" s="41" t="str">
        <f t="shared" si="1992"/>
        <v/>
      </c>
      <c r="B4234" s="150" t="str">
        <f>IF(ISNUMBER(A4234),INDEX('MetaTrader Import'!$H$13:$J$5893,TRUNC(((A4234-$A$39+1)-1)/3)+1,MOD((A4234-$A$39+1)-1,3)+1),"")</f>
        <v/>
      </c>
      <c r="C4234" s="43" t="str">
        <f t="shared" si="1993"/>
        <v/>
      </c>
      <c r="D4234" s="43" t="str">
        <f t="shared" ca="1" si="1983"/>
        <v/>
      </c>
      <c r="E4234" s="43" t="str">
        <f t="shared" si="1994"/>
        <v/>
      </c>
      <c r="F4234" s="43" t="str">
        <f t="shared" si="1995"/>
        <v/>
      </c>
      <c r="G4234" s="43" t="str">
        <f>IF(A4234&lt;&gt;"",IF(A4234&lt;Data!$G$11*0.25,$C$13/$G$32,IF(A4234&gt;Data!$G$11*0.25,$C$13,$C$13*10)),"")</f>
        <v/>
      </c>
      <c r="H4234" s="43" t="str">
        <f>IF(A4234&lt;&gt;"",IF(Data!$G$9="constant",$C$13,IF(Data!$G$9="squeeze",G4234,F4234)),"")</f>
        <v/>
      </c>
      <c r="I4234" s="38" t="str">
        <f ca="1">IF(ISNUMBER(A4234),NORMINV(RAND(),0,IF(AND(Data!$G$9="squeeze",A4234&lt;Data!$G$11*0.25),$H$32,1)*$C$30*$C$13)*($C$14*$C$12),"")</f>
        <v/>
      </c>
      <c r="J4234" s="42" t="str">
        <f ca="1">IFERROR(IF(Data!$C$6="Real",B4234,I4234+J4233+($C$14*$C$12)*(NORMINV(RAND(),$C$15,CHOOSE($G$13,$C$13,F4234,G4234)))),"")</f>
        <v/>
      </c>
      <c r="K4234" s="88" t="str">
        <f>IF(ISNUMBER(A4234), IF($G$16="fixed",$G$17,MIN(H4234*Data!$C$7*$C$16*0.5,$C$17*Data!$C$7))*$C$12,"")</f>
        <v/>
      </c>
      <c r="L4234" s="42" t="str">
        <f t="shared" ca="1" si="2010"/>
        <v/>
      </c>
      <c r="M4234" s="44" t="str">
        <f t="shared" ca="1" si="2011"/>
        <v/>
      </c>
      <c r="N4234" s="44" t="str">
        <f t="shared" ca="1" si="2012"/>
        <v/>
      </c>
      <c r="O4234" s="108" t="str">
        <f t="shared" si="1996"/>
        <v/>
      </c>
      <c r="P4234" s="102" t="str">
        <f t="shared" si="1997"/>
        <v/>
      </c>
      <c r="Q4234" s="102" t="str">
        <f t="shared" si="1998"/>
        <v/>
      </c>
      <c r="R4234" s="120" t="str">
        <f t="shared" si="1999"/>
        <v/>
      </c>
      <c r="S4234" s="54" t="str">
        <f t="shared" si="2000"/>
        <v/>
      </c>
      <c r="T4234" s="5" t="str">
        <f t="shared" si="2001"/>
        <v/>
      </c>
      <c r="U4234" s="152" t="str">
        <f t="shared" si="1984"/>
        <v/>
      </c>
      <c r="V4234" s="152" t="str">
        <f t="shared" si="1985"/>
        <v/>
      </c>
      <c r="W4234" s="153" t="str">
        <f t="shared" si="1986"/>
        <v/>
      </c>
      <c r="X4234" s="153" t="str">
        <f t="shared" si="1987"/>
        <v/>
      </c>
      <c r="Y4234" s="153" t="str">
        <f t="shared" si="1988"/>
        <v/>
      </c>
      <c r="Z4234" s="153" t="str">
        <f t="shared" si="1989"/>
        <v/>
      </c>
      <c r="AA4234" s="152" t="str">
        <f t="shared" si="1990"/>
        <v/>
      </c>
      <c r="AB4234" s="152" t="str">
        <f t="shared" si="1991"/>
        <v/>
      </c>
      <c r="AC4234" s="154" t="str">
        <f t="shared" si="2002"/>
        <v/>
      </c>
      <c r="AD4234" s="154" t="str">
        <f t="shared" si="2003"/>
        <v/>
      </c>
      <c r="AE4234" s="3" t="str">
        <f t="shared" si="2004"/>
        <v/>
      </c>
      <c r="AF4234" s="3" t="str">
        <f t="shared" si="2005"/>
        <v/>
      </c>
      <c r="AG4234" s="3" t="str">
        <f t="shared" si="2006"/>
        <v/>
      </c>
      <c r="AH4234" s="4" t="str">
        <f t="shared" si="2007"/>
        <v/>
      </c>
      <c r="AI4234" s="75" t="str">
        <f t="shared" si="2008"/>
        <v/>
      </c>
      <c r="AJ4234" s="75" t="str">
        <f t="shared" si="2009"/>
        <v/>
      </c>
    </row>
    <row r="4235" spans="1:36" ht="14.25">
      <c r="A4235" s="41" t="str">
        <f t="shared" si="1992"/>
        <v/>
      </c>
      <c r="B4235" s="150" t="str">
        <f>IF(ISNUMBER(A4235),INDEX('MetaTrader Import'!$H$13:$J$5893,TRUNC(((A4235-$A$39+1)-1)/3)+1,MOD((A4235-$A$39+1)-1,3)+1),"")</f>
        <v/>
      </c>
      <c r="C4235" s="43" t="str">
        <f t="shared" si="1993"/>
        <v/>
      </c>
      <c r="D4235" s="43" t="str">
        <f t="shared" ca="1" si="1983"/>
        <v/>
      </c>
      <c r="E4235" s="43" t="str">
        <f t="shared" si="1994"/>
        <v/>
      </c>
      <c r="F4235" s="43" t="str">
        <f t="shared" si="1995"/>
        <v/>
      </c>
      <c r="G4235" s="43" t="str">
        <f>IF(A4235&lt;&gt;"",IF(A4235&lt;Data!$G$11*0.25,$C$13/$G$32,IF(A4235&gt;Data!$G$11*0.25,$C$13,$C$13*10)),"")</f>
        <v/>
      </c>
      <c r="H4235" s="43" t="str">
        <f>IF(A4235&lt;&gt;"",IF(Data!$G$9="constant",$C$13,IF(Data!$G$9="squeeze",G4235,F4235)),"")</f>
        <v/>
      </c>
      <c r="I4235" s="38" t="str">
        <f ca="1">IF(ISNUMBER(A4235),NORMINV(RAND(),0,IF(AND(Data!$G$9="squeeze",A4235&lt;Data!$G$11*0.25),$H$32,1)*$C$30*$C$13)*($C$14*$C$12),"")</f>
        <v/>
      </c>
      <c r="J4235" s="42" t="str">
        <f ca="1">IFERROR(IF(Data!$C$6="Real",B4235,I4235+J4234+($C$14*$C$12)*(NORMINV(RAND(),$C$15,CHOOSE($G$13,$C$13,F4235,G4235)))),"")</f>
        <v/>
      </c>
      <c r="K4235" s="88" t="str">
        <f>IF(ISNUMBER(A4235), IF($G$16="fixed",$G$17,MIN(H4235*Data!$C$7*$C$16*0.5,$C$17*Data!$C$7))*$C$12,"")</f>
        <v/>
      </c>
      <c r="L4235" s="42" t="str">
        <f t="shared" ca="1" si="2010"/>
        <v/>
      </c>
      <c r="M4235" s="44" t="str">
        <f t="shared" ca="1" si="2011"/>
        <v/>
      </c>
      <c r="N4235" s="44" t="str">
        <f t="shared" ca="1" si="2012"/>
        <v/>
      </c>
      <c r="O4235" s="108" t="str">
        <f t="shared" si="1996"/>
        <v/>
      </c>
      <c r="P4235" s="102" t="str">
        <f t="shared" si="1997"/>
        <v/>
      </c>
      <c r="Q4235" s="102" t="str">
        <f t="shared" si="1998"/>
        <v/>
      </c>
      <c r="R4235" s="120" t="str">
        <f t="shared" si="1999"/>
        <v/>
      </c>
      <c r="S4235" s="54" t="str">
        <f t="shared" si="2000"/>
        <v/>
      </c>
      <c r="T4235" s="5" t="str">
        <f t="shared" si="2001"/>
        <v/>
      </c>
      <c r="U4235" s="152" t="str">
        <f t="shared" si="1984"/>
        <v/>
      </c>
      <c r="V4235" s="152" t="str">
        <f t="shared" si="1985"/>
        <v/>
      </c>
      <c r="W4235" s="153" t="str">
        <f t="shared" si="1986"/>
        <v/>
      </c>
      <c r="X4235" s="153" t="str">
        <f t="shared" si="1987"/>
        <v/>
      </c>
      <c r="Y4235" s="153" t="str">
        <f t="shared" si="1988"/>
        <v/>
      </c>
      <c r="Z4235" s="153" t="str">
        <f t="shared" si="1989"/>
        <v/>
      </c>
      <c r="AA4235" s="152" t="str">
        <f t="shared" si="1990"/>
        <v/>
      </c>
      <c r="AB4235" s="152" t="str">
        <f t="shared" si="1991"/>
        <v/>
      </c>
      <c r="AC4235" s="154" t="str">
        <f t="shared" si="2002"/>
        <v/>
      </c>
      <c r="AD4235" s="154" t="str">
        <f t="shared" si="2003"/>
        <v/>
      </c>
      <c r="AE4235" s="3" t="str">
        <f t="shared" si="2004"/>
        <v/>
      </c>
      <c r="AF4235" s="3" t="str">
        <f t="shared" si="2005"/>
        <v/>
      </c>
      <c r="AG4235" s="3" t="str">
        <f t="shared" si="2006"/>
        <v/>
      </c>
      <c r="AH4235" s="4" t="str">
        <f t="shared" si="2007"/>
        <v/>
      </c>
      <c r="AI4235" s="75" t="str">
        <f t="shared" si="2008"/>
        <v/>
      </c>
      <c r="AJ4235" s="75" t="str">
        <f t="shared" si="2009"/>
        <v/>
      </c>
    </row>
    <row r="4236" spans="1:36" ht="14.25">
      <c r="A4236" s="41" t="str">
        <f t="shared" si="1992"/>
        <v/>
      </c>
      <c r="B4236" s="150" t="str">
        <f>IF(ISNUMBER(A4236),INDEX('MetaTrader Import'!$H$13:$J$5893,TRUNC(((A4236-$A$39+1)-1)/3)+1,MOD((A4236-$A$39+1)-1,3)+1),"")</f>
        <v/>
      </c>
      <c r="C4236" s="43" t="str">
        <f t="shared" si="1993"/>
        <v/>
      </c>
      <c r="D4236" s="43" t="str">
        <f t="shared" ca="1" si="1983"/>
        <v/>
      </c>
      <c r="E4236" s="43" t="str">
        <f t="shared" si="1994"/>
        <v/>
      </c>
      <c r="F4236" s="43" t="str">
        <f t="shared" si="1995"/>
        <v/>
      </c>
      <c r="G4236" s="43" t="str">
        <f>IF(A4236&lt;&gt;"",IF(A4236&lt;Data!$G$11*0.25,$C$13/$G$32,IF(A4236&gt;Data!$G$11*0.25,$C$13,$C$13*10)),"")</f>
        <v/>
      </c>
      <c r="H4236" s="43" t="str">
        <f>IF(A4236&lt;&gt;"",IF(Data!$G$9="constant",$C$13,IF(Data!$G$9="squeeze",G4236,F4236)),"")</f>
        <v/>
      </c>
      <c r="I4236" s="38" t="str">
        <f ca="1">IF(ISNUMBER(A4236),NORMINV(RAND(),0,IF(AND(Data!$G$9="squeeze",A4236&lt;Data!$G$11*0.25),$H$32,1)*$C$30*$C$13)*($C$14*$C$12),"")</f>
        <v/>
      </c>
      <c r="J4236" s="42" t="str">
        <f ca="1">IFERROR(IF(Data!$C$6="Real",B4236,I4236+J4235+($C$14*$C$12)*(NORMINV(RAND(),$C$15,CHOOSE($G$13,$C$13,F4236,G4236)))),"")</f>
        <v/>
      </c>
      <c r="K4236" s="88" t="str">
        <f>IF(ISNUMBER(A4236), IF($G$16="fixed",$G$17,MIN(H4236*Data!$C$7*$C$16*0.5,$C$17*Data!$C$7))*$C$12,"")</f>
        <v/>
      </c>
      <c r="L4236" s="42" t="str">
        <f t="shared" ca="1" si="2010"/>
        <v/>
      </c>
      <c r="M4236" s="44" t="str">
        <f t="shared" ca="1" si="2011"/>
        <v/>
      </c>
      <c r="N4236" s="44" t="str">
        <f t="shared" ca="1" si="2012"/>
        <v/>
      </c>
      <c r="O4236" s="108" t="str">
        <f t="shared" si="1996"/>
        <v/>
      </c>
      <c r="P4236" s="102" t="str">
        <f t="shared" si="1997"/>
        <v/>
      </c>
      <c r="Q4236" s="102" t="str">
        <f t="shared" si="1998"/>
        <v/>
      </c>
      <c r="R4236" s="120" t="str">
        <f t="shared" si="1999"/>
        <v/>
      </c>
      <c r="S4236" s="54" t="str">
        <f t="shared" si="2000"/>
        <v/>
      </c>
      <c r="T4236" s="5" t="str">
        <f t="shared" si="2001"/>
        <v/>
      </c>
      <c r="U4236" s="152" t="str">
        <f t="shared" si="1984"/>
        <v/>
      </c>
      <c r="V4236" s="152" t="str">
        <f t="shared" si="1985"/>
        <v/>
      </c>
      <c r="W4236" s="153" t="str">
        <f t="shared" si="1986"/>
        <v/>
      </c>
      <c r="X4236" s="153" t="str">
        <f t="shared" si="1987"/>
        <v/>
      </c>
      <c r="Y4236" s="153" t="str">
        <f t="shared" si="1988"/>
        <v/>
      </c>
      <c r="Z4236" s="153" t="str">
        <f t="shared" si="1989"/>
        <v/>
      </c>
      <c r="AA4236" s="152" t="str">
        <f t="shared" si="1990"/>
        <v/>
      </c>
      <c r="AB4236" s="152" t="str">
        <f t="shared" si="1991"/>
        <v/>
      </c>
      <c r="AC4236" s="154" t="str">
        <f t="shared" si="2002"/>
        <v/>
      </c>
      <c r="AD4236" s="154" t="str">
        <f t="shared" si="2003"/>
        <v/>
      </c>
      <c r="AE4236" s="3" t="str">
        <f t="shared" si="2004"/>
        <v/>
      </c>
      <c r="AF4236" s="3" t="str">
        <f t="shared" si="2005"/>
        <v/>
      </c>
      <c r="AG4236" s="3" t="str">
        <f t="shared" si="2006"/>
        <v/>
      </c>
      <c r="AH4236" s="4" t="str">
        <f t="shared" si="2007"/>
        <v/>
      </c>
      <c r="AI4236" s="75" t="str">
        <f t="shared" si="2008"/>
        <v/>
      </c>
      <c r="AJ4236" s="75" t="str">
        <f t="shared" si="2009"/>
        <v/>
      </c>
    </row>
    <row r="4237" spans="1:36" ht="14.25">
      <c r="A4237" s="41" t="str">
        <f t="shared" si="1992"/>
        <v/>
      </c>
      <c r="B4237" s="150" t="str">
        <f>IF(ISNUMBER(A4237),INDEX('MetaTrader Import'!$H$13:$J$5893,TRUNC(((A4237-$A$39+1)-1)/3)+1,MOD((A4237-$A$39+1)-1,3)+1),"")</f>
        <v/>
      </c>
      <c r="C4237" s="43" t="str">
        <f t="shared" si="1993"/>
        <v/>
      </c>
      <c r="D4237" s="43" t="str">
        <f t="shared" ca="1" si="1983"/>
        <v/>
      </c>
      <c r="E4237" s="43" t="str">
        <f t="shared" si="1994"/>
        <v/>
      </c>
      <c r="F4237" s="43" t="str">
        <f t="shared" si="1995"/>
        <v/>
      </c>
      <c r="G4237" s="43" t="str">
        <f>IF(A4237&lt;&gt;"",IF(A4237&lt;Data!$G$11*0.25,$C$13/$G$32,IF(A4237&gt;Data!$G$11*0.25,$C$13,$C$13*10)),"")</f>
        <v/>
      </c>
      <c r="H4237" s="43" t="str">
        <f>IF(A4237&lt;&gt;"",IF(Data!$G$9="constant",$C$13,IF(Data!$G$9="squeeze",G4237,F4237)),"")</f>
        <v/>
      </c>
      <c r="I4237" s="38" t="str">
        <f ca="1">IF(ISNUMBER(A4237),NORMINV(RAND(),0,IF(AND(Data!$G$9="squeeze",A4237&lt;Data!$G$11*0.25),$H$32,1)*$C$30*$C$13)*($C$14*$C$12),"")</f>
        <v/>
      </c>
      <c r="J4237" s="42" t="str">
        <f ca="1">IFERROR(IF(Data!$C$6="Real",B4237,I4237+J4236+($C$14*$C$12)*(NORMINV(RAND(),$C$15,CHOOSE($G$13,$C$13,F4237,G4237)))),"")</f>
        <v/>
      </c>
      <c r="K4237" s="88" t="str">
        <f>IF(ISNUMBER(A4237), IF($G$16="fixed",$G$17,MIN(H4237*Data!$C$7*$C$16*0.5,$C$17*Data!$C$7))*$C$12,"")</f>
        <v/>
      </c>
      <c r="L4237" s="42" t="str">
        <f t="shared" ca="1" si="2010"/>
        <v/>
      </c>
      <c r="M4237" s="44" t="str">
        <f t="shared" ca="1" si="2011"/>
        <v/>
      </c>
      <c r="N4237" s="44" t="str">
        <f t="shared" ca="1" si="2012"/>
        <v/>
      </c>
      <c r="O4237" s="108" t="str">
        <f t="shared" si="1996"/>
        <v/>
      </c>
      <c r="P4237" s="102" t="str">
        <f t="shared" si="1997"/>
        <v/>
      </c>
      <c r="Q4237" s="102" t="str">
        <f t="shared" si="1998"/>
        <v/>
      </c>
      <c r="R4237" s="120" t="str">
        <f t="shared" si="1999"/>
        <v/>
      </c>
      <c r="S4237" s="54" t="str">
        <f t="shared" si="2000"/>
        <v/>
      </c>
      <c r="T4237" s="5" t="str">
        <f t="shared" si="2001"/>
        <v/>
      </c>
      <c r="U4237" s="152" t="str">
        <f t="shared" si="1984"/>
        <v/>
      </c>
      <c r="V4237" s="152" t="str">
        <f t="shared" si="1985"/>
        <v/>
      </c>
      <c r="W4237" s="153" t="str">
        <f t="shared" si="1986"/>
        <v/>
      </c>
      <c r="X4237" s="153" t="str">
        <f t="shared" si="1987"/>
        <v/>
      </c>
      <c r="Y4237" s="153" t="str">
        <f t="shared" si="1988"/>
        <v/>
      </c>
      <c r="Z4237" s="153" t="str">
        <f t="shared" si="1989"/>
        <v/>
      </c>
      <c r="AA4237" s="152" t="str">
        <f t="shared" si="1990"/>
        <v/>
      </c>
      <c r="AB4237" s="152" t="str">
        <f t="shared" si="1991"/>
        <v/>
      </c>
      <c r="AC4237" s="154" t="str">
        <f t="shared" si="2002"/>
        <v/>
      </c>
      <c r="AD4237" s="154" t="str">
        <f t="shared" si="2003"/>
        <v/>
      </c>
      <c r="AE4237" s="3" t="str">
        <f t="shared" si="2004"/>
        <v/>
      </c>
      <c r="AF4237" s="3" t="str">
        <f t="shared" si="2005"/>
        <v/>
      </c>
      <c r="AG4237" s="3" t="str">
        <f t="shared" si="2006"/>
        <v/>
      </c>
      <c r="AH4237" s="4" t="str">
        <f t="shared" si="2007"/>
        <v/>
      </c>
      <c r="AI4237" s="75" t="str">
        <f t="shared" si="2008"/>
        <v/>
      </c>
      <c r="AJ4237" s="75" t="str">
        <f t="shared" si="2009"/>
        <v/>
      </c>
    </row>
    <row r="4238" spans="1:36" ht="14.25">
      <c r="A4238" s="41" t="str">
        <f t="shared" si="1992"/>
        <v/>
      </c>
      <c r="B4238" s="150" t="str">
        <f>IF(ISNUMBER(A4238),INDEX('MetaTrader Import'!$H$13:$J$5893,TRUNC(((A4238-$A$39+1)-1)/3)+1,MOD((A4238-$A$39+1)-1,3)+1),"")</f>
        <v/>
      </c>
      <c r="C4238" s="43" t="str">
        <f t="shared" si="1993"/>
        <v/>
      </c>
      <c r="D4238" s="43" t="str">
        <f t="shared" ca="1" si="1983"/>
        <v/>
      </c>
      <c r="E4238" s="43" t="str">
        <f t="shared" si="1994"/>
        <v/>
      </c>
      <c r="F4238" s="43" t="str">
        <f t="shared" si="1995"/>
        <v/>
      </c>
      <c r="G4238" s="43" t="str">
        <f>IF(A4238&lt;&gt;"",IF(A4238&lt;Data!$G$11*0.25,$C$13/$G$32,IF(A4238&gt;Data!$G$11*0.25,$C$13,$C$13*10)),"")</f>
        <v/>
      </c>
      <c r="H4238" s="43" t="str">
        <f>IF(A4238&lt;&gt;"",IF(Data!$G$9="constant",$C$13,IF(Data!$G$9="squeeze",G4238,F4238)),"")</f>
        <v/>
      </c>
      <c r="I4238" s="38" t="str">
        <f ca="1">IF(ISNUMBER(A4238),NORMINV(RAND(),0,IF(AND(Data!$G$9="squeeze",A4238&lt;Data!$G$11*0.25),$H$32,1)*$C$30*$C$13)*($C$14*$C$12),"")</f>
        <v/>
      </c>
      <c r="J4238" s="42" t="str">
        <f ca="1">IFERROR(IF(Data!$C$6="Real",B4238,I4238+J4237+($C$14*$C$12)*(NORMINV(RAND(),$C$15,CHOOSE($G$13,$C$13,F4238,G4238)))),"")</f>
        <v/>
      </c>
      <c r="K4238" s="88" t="str">
        <f>IF(ISNUMBER(A4238), IF($G$16="fixed",$G$17,MIN(H4238*Data!$C$7*$C$16*0.5,$C$17*Data!$C$7))*$C$12,"")</f>
        <v/>
      </c>
      <c r="L4238" s="42" t="str">
        <f t="shared" ca="1" si="2010"/>
        <v/>
      </c>
      <c r="M4238" s="44" t="str">
        <f t="shared" ca="1" si="2011"/>
        <v/>
      </c>
      <c r="N4238" s="44" t="str">
        <f t="shared" ca="1" si="2012"/>
        <v/>
      </c>
      <c r="O4238" s="108" t="str">
        <f t="shared" si="1996"/>
        <v/>
      </c>
      <c r="P4238" s="102" t="str">
        <f t="shared" si="1997"/>
        <v/>
      </c>
      <c r="Q4238" s="102" t="str">
        <f t="shared" si="1998"/>
        <v/>
      </c>
      <c r="R4238" s="120" t="str">
        <f t="shared" si="1999"/>
        <v/>
      </c>
      <c r="S4238" s="54" t="str">
        <f t="shared" si="2000"/>
        <v/>
      </c>
      <c r="T4238" s="5" t="str">
        <f t="shared" si="2001"/>
        <v/>
      </c>
      <c r="U4238" s="152" t="str">
        <f t="shared" si="1984"/>
        <v/>
      </c>
      <c r="V4238" s="152" t="str">
        <f t="shared" si="1985"/>
        <v/>
      </c>
      <c r="W4238" s="153" t="str">
        <f t="shared" si="1986"/>
        <v/>
      </c>
      <c r="X4238" s="153" t="str">
        <f t="shared" si="1987"/>
        <v/>
      </c>
      <c r="Y4238" s="153" t="str">
        <f t="shared" si="1988"/>
        <v/>
      </c>
      <c r="Z4238" s="153" t="str">
        <f t="shared" si="1989"/>
        <v/>
      </c>
      <c r="AA4238" s="152" t="str">
        <f t="shared" si="1990"/>
        <v/>
      </c>
      <c r="AB4238" s="152" t="str">
        <f t="shared" si="1991"/>
        <v/>
      </c>
      <c r="AC4238" s="154" t="str">
        <f t="shared" si="2002"/>
        <v/>
      </c>
      <c r="AD4238" s="154" t="str">
        <f t="shared" si="2003"/>
        <v/>
      </c>
      <c r="AE4238" s="3" t="str">
        <f t="shared" si="2004"/>
        <v/>
      </c>
      <c r="AF4238" s="3" t="str">
        <f t="shared" si="2005"/>
        <v/>
      </c>
      <c r="AG4238" s="3" t="str">
        <f t="shared" si="2006"/>
        <v/>
      </c>
      <c r="AH4238" s="4" t="str">
        <f t="shared" si="2007"/>
        <v/>
      </c>
      <c r="AI4238" s="75" t="str">
        <f t="shared" si="2008"/>
        <v/>
      </c>
      <c r="AJ4238" s="75" t="str">
        <f t="shared" si="2009"/>
        <v/>
      </c>
    </row>
    <row r="4239" spans="1:36" ht="14.25">
      <c r="A4239" s="41" t="str">
        <f t="shared" si="1992"/>
        <v/>
      </c>
      <c r="B4239" s="150" t="str">
        <f>IF(ISNUMBER(A4239),INDEX('MetaTrader Import'!$H$13:$J$5893,TRUNC(((A4239-$A$39+1)-1)/3)+1,MOD((A4239-$A$39+1)-1,3)+1),"")</f>
        <v/>
      </c>
      <c r="C4239" s="43" t="str">
        <f t="shared" si="1993"/>
        <v/>
      </c>
      <c r="D4239" s="43" t="str">
        <f t="shared" ca="1" si="1983"/>
        <v/>
      </c>
      <c r="E4239" s="43" t="str">
        <f t="shared" si="1994"/>
        <v/>
      </c>
      <c r="F4239" s="43" t="str">
        <f t="shared" si="1995"/>
        <v/>
      </c>
      <c r="G4239" s="43" t="str">
        <f>IF(A4239&lt;&gt;"",IF(A4239&lt;Data!$G$11*0.25,$C$13/$G$32,IF(A4239&gt;Data!$G$11*0.25,$C$13,$C$13*10)),"")</f>
        <v/>
      </c>
      <c r="H4239" s="43" t="str">
        <f>IF(A4239&lt;&gt;"",IF(Data!$G$9="constant",$C$13,IF(Data!$G$9="squeeze",G4239,F4239)),"")</f>
        <v/>
      </c>
      <c r="I4239" s="38" t="str">
        <f ca="1">IF(ISNUMBER(A4239),NORMINV(RAND(),0,IF(AND(Data!$G$9="squeeze",A4239&lt;Data!$G$11*0.25),$H$32,1)*$C$30*$C$13)*($C$14*$C$12),"")</f>
        <v/>
      </c>
      <c r="J4239" s="42" t="str">
        <f ca="1">IFERROR(IF(Data!$C$6="Real",B4239,I4239+J4238+($C$14*$C$12)*(NORMINV(RAND(),$C$15,CHOOSE($G$13,$C$13,F4239,G4239)))),"")</f>
        <v/>
      </c>
      <c r="K4239" s="88" t="str">
        <f>IF(ISNUMBER(A4239), IF($G$16="fixed",$G$17,MIN(H4239*Data!$C$7*$C$16*0.5,$C$17*Data!$C$7))*$C$12,"")</f>
        <v/>
      </c>
      <c r="L4239" s="42" t="str">
        <f t="shared" ca="1" si="2010"/>
        <v/>
      </c>
      <c r="M4239" s="44" t="str">
        <f t="shared" ca="1" si="2011"/>
        <v/>
      </c>
      <c r="N4239" s="44" t="str">
        <f t="shared" ca="1" si="2012"/>
        <v/>
      </c>
      <c r="O4239" s="108" t="str">
        <f t="shared" si="1996"/>
        <v/>
      </c>
      <c r="P4239" s="102" t="str">
        <f t="shared" si="1997"/>
        <v/>
      </c>
      <c r="Q4239" s="102" t="str">
        <f t="shared" si="1998"/>
        <v/>
      </c>
      <c r="R4239" s="120" t="str">
        <f t="shared" si="1999"/>
        <v/>
      </c>
      <c r="S4239" s="54" t="str">
        <f t="shared" si="2000"/>
        <v/>
      </c>
      <c r="T4239" s="5" t="str">
        <f t="shared" si="2001"/>
        <v/>
      </c>
      <c r="U4239" s="152" t="str">
        <f t="shared" si="1984"/>
        <v/>
      </c>
      <c r="V4239" s="152" t="str">
        <f t="shared" si="1985"/>
        <v/>
      </c>
      <c r="W4239" s="153" t="str">
        <f t="shared" si="1986"/>
        <v/>
      </c>
      <c r="X4239" s="153" t="str">
        <f t="shared" si="1987"/>
        <v/>
      </c>
      <c r="Y4239" s="153" t="str">
        <f t="shared" si="1988"/>
        <v/>
      </c>
      <c r="Z4239" s="153" t="str">
        <f t="shared" si="1989"/>
        <v/>
      </c>
      <c r="AA4239" s="152" t="str">
        <f t="shared" si="1990"/>
        <v/>
      </c>
      <c r="AB4239" s="152" t="str">
        <f t="shared" si="1991"/>
        <v/>
      </c>
      <c r="AC4239" s="154" t="str">
        <f t="shared" si="2002"/>
        <v/>
      </c>
      <c r="AD4239" s="154" t="str">
        <f t="shared" si="2003"/>
        <v/>
      </c>
      <c r="AE4239" s="3" t="str">
        <f t="shared" si="2004"/>
        <v/>
      </c>
      <c r="AF4239" s="3" t="str">
        <f t="shared" si="2005"/>
        <v/>
      </c>
      <c r="AG4239" s="3" t="str">
        <f t="shared" si="2006"/>
        <v/>
      </c>
      <c r="AH4239" s="4" t="str">
        <f t="shared" si="2007"/>
        <v/>
      </c>
      <c r="AI4239" s="75" t="str">
        <f t="shared" si="2008"/>
        <v/>
      </c>
      <c r="AJ4239" s="75" t="str">
        <f t="shared" si="2009"/>
        <v/>
      </c>
    </row>
    <row r="4240" spans="1:36" ht="14.25">
      <c r="A4240" s="41" t="str">
        <f t="shared" si="1992"/>
        <v/>
      </c>
      <c r="B4240" s="150" t="str">
        <f>IF(ISNUMBER(A4240),INDEX('MetaTrader Import'!$H$13:$J$5893,TRUNC(((A4240-$A$39+1)-1)/3)+1,MOD((A4240-$A$39+1)-1,3)+1),"")</f>
        <v/>
      </c>
      <c r="C4240" s="43" t="str">
        <f t="shared" si="1993"/>
        <v/>
      </c>
      <c r="D4240" s="43" t="str">
        <f t="shared" ca="1" si="1983"/>
        <v/>
      </c>
      <c r="E4240" s="43" t="str">
        <f t="shared" si="1994"/>
        <v/>
      </c>
      <c r="F4240" s="43" t="str">
        <f t="shared" si="1995"/>
        <v/>
      </c>
      <c r="G4240" s="43" t="str">
        <f>IF(A4240&lt;&gt;"",IF(A4240&lt;Data!$G$11*0.25,$C$13/$G$32,IF(A4240&gt;Data!$G$11*0.25,$C$13,$C$13*10)),"")</f>
        <v/>
      </c>
      <c r="H4240" s="43" t="str">
        <f>IF(A4240&lt;&gt;"",IF(Data!$G$9="constant",$C$13,IF(Data!$G$9="squeeze",G4240,F4240)),"")</f>
        <v/>
      </c>
      <c r="I4240" s="38" t="str">
        <f ca="1">IF(ISNUMBER(A4240),NORMINV(RAND(),0,IF(AND(Data!$G$9="squeeze",A4240&lt;Data!$G$11*0.25),$H$32,1)*$C$30*$C$13)*($C$14*$C$12),"")</f>
        <v/>
      </c>
      <c r="J4240" s="42" t="str">
        <f ca="1">IFERROR(IF(Data!$C$6="Real",B4240,I4240+J4239+($C$14*$C$12)*(NORMINV(RAND(),$C$15,CHOOSE($G$13,$C$13,F4240,G4240)))),"")</f>
        <v/>
      </c>
      <c r="K4240" s="88" t="str">
        <f>IF(ISNUMBER(A4240), IF($G$16="fixed",$G$17,MIN(H4240*Data!$C$7*$C$16*0.5,$C$17*Data!$C$7))*$C$12,"")</f>
        <v/>
      </c>
      <c r="L4240" s="42" t="str">
        <f t="shared" ca="1" si="2010"/>
        <v/>
      </c>
      <c r="M4240" s="44" t="str">
        <f t="shared" ca="1" si="2011"/>
        <v/>
      </c>
      <c r="N4240" s="44" t="str">
        <f t="shared" ca="1" si="2012"/>
        <v/>
      </c>
      <c r="O4240" s="108" t="str">
        <f t="shared" si="1996"/>
        <v/>
      </c>
      <c r="P4240" s="102" t="str">
        <f t="shared" si="1997"/>
        <v/>
      </c>
      <c r="Q4240" s="102" t="str">
        <f t="shared" si="1998"/>
        <v/>
      </c>
      <c r="R4240" s="120" t="str">
        <f t="shared" si="1999"/>
        <v/>
      </c>
      <c r="S4240" s="54" t="str">
        <f t="shared" si="2000"/>
        <v/>
      </c>
      <c r="T4240" s="5" t="str">
        <f t="shared" si="2001"/>
        <v/>
      </c>
      <c r="U4240" s="152" t="str">
        <f t="shared" si="1984"/>
        <v/>
      </c>
      <c r="V4240" s="152" t="str">
        <f t="shared" si="1985"/>
        <v/>
      </c>
      <c r="W4240" s="153" t="str">
        <f t="shared" si="1986"/>
        <v/>
      </c>
      <c r="X4240" s="153" t="str">
        <f t="shared" si="1987"/>
        <v/>
      </c>
      <c r="Y4240" s="153" t="str">
        <f t="shared" si="1988"/>
        <v/>
      </c>
      <c r="Z4240" s="153" t="str">
        <f t="shared" si="1989"/>
        <v/>
      </c>
      <c r="AA4240" s="152" t="str">
        <f t="shared" si="1990"/>
        <v/>
      </c>
      <c r="AB4240" s="152" t="str">
        <f t="shared" si="1991"/>
        <v/>
      </c>
      <c r="AC4240" s="154" t="str">
        <f t="shared" si="2002"/>
        <v/>
      </c>
      <c r="AD4240" s="154" t="str">
        <f t="shared" si="2003"/>
        <v/>
      </c>
      <c r="AE4240" s="3" t="str">
        <f t="shared" si="2004"/>
        <v/>
      </c>
      <c r="AF4240" s="3" t="str">
        <f t="shared" si="2005"/>
        <v/>
      </c>
      <c r="AG4240" s="3" t="str">
        <f t="shared" si="2006"/>
        <v/>
      </c>
      <c r="AH4240" s="4" t="str">
        <f t="shared" si="2007"/>
        <v/>
      </c>
      <c r="AI4240" s="75" t="str">
        <f t="shared" si="2008"/>
        <v/>
      </c>
      <c r="AJ4240" s="75" t="str">
        <f t="shared" si="2009"/>
        <v/>
      </c>
    </row>
    <row r="4241" spans="1:36" ht="14.25">
      <c r="A4241" s="41" t="str">
        <f t="shared" si="1992"/>
        <v/>
      </c>
      <c r="B4241" s="150" t="str">
        <f>IF(ISNUMBER(A4241),INDEX('MetaTrader Import'!$H$13:$J$5893,TRUNC(((A4241-$A$39+1)-1)/3)+1,MOD((A4241-$A$39+1)-1,3)+1),"")</f>
        <v/>
      </c>
      <c r="C4241" s="43" t="str">
        <f t="shared" si="1993"/>
        <v/>
      </c>
      <c r="D4241" s="43" t="str">
        <f t="shared" ca="1" si="1983"/>
        <v/>
      </c>
      <c r="E4241" s="43" t="str">
        <f t="shared" si="1994"/>
        <v/>
      </c>
      <c r="F4241" s="43" t="str">
        <f t="shared" si="1995"/>
        <v/>
      </c>
      <c r="G4241" s="43" t="str">
        <f>IF(A4241&lt;&gt;"",IF(A4241&lt;Data!$G$11*0.25,$C$13/$G$32,IF(A4241&gt;Data!$G$11*0.25,$C$13,$C$13*10)),"")</f>
        <v/>
      </c>
      <c r="H4241" s="43" t="str">
        <f>IF(A4241&lt;&gt;"",IF(Data!$G$9="constant",$C$13,IF(Data!$G$9="squeeze",G4241,F4241)),"")</f>
        <v/>
      </c>
      <c r="I4241" s="38" t="str">
        <f ca="1">IF(ISNUMBER(A4241),NORMINV(RAND(),0,IF(AND(Data!$G$9="squeeze",A4241&lt;Data!$G$11*0.25),$H$32,1)*$C$30*$C$13)*($C$14*$C$12),"")</f>
        <v/>
      </c>
      <c r="J4241" s="42" t="str">
        <f ca="1">IFERROR(IF(Data!$C$6="Real",B4241,I4241+J4240+($C$14*$C$12)*(NORMINV(RAND(),$C$15,CHOOSE($G$13,$C$13,F4241,G4241)))),"")</f>
        <v/>
      </c>
      <c r="K4241" s="88" t="str">
        <f>IF(ISNUMBER(A4241), IF($G$16="fixed",$G$17,MIN(H4241*Data!$C$7*$C$16*0.5,$C$17*Data!$C$7))*$C$12,"")</f>
        <v/>
      </c>
      <c r="L4241" s="42" t="str">
        <f t="shared" ca="1" si="2010"/>
        <v/>
      </c>
      <c r="M4241" s="44" t="str">
        <f t="shared" ca="1" si="2011"/>
        <v/>
      </c>
      <c r="N4241" s="44" t="str">
        <f t="shared" ca="1" si="2012"/>
        <v/>
      </c>
      <c r="O4241" s="108" t="str">
        <f t="shared" si="1996"/>
        <v/>
      </c>
      <c r="P4241" s="102" t="str">
        <f t="shared" si="1997"/>
        <v/>
      </c>
      <c r="Q4241" s="102" t="str">
        <f t="shared" si="1998"/>
        <v/>
      </c>
      <c r="R4241" s="120" t="str">
        <f t="shared" si="1999"/>
        <v/>
      </c>
      <c r="S4241" s="54" t="str">
        <f t="shared" si="2000"/>
        <v/>
      </c>
      <c r="T4241" s="5" t="str">
        <f t="shared" si="2001"/>
        <v/>
      </c>
      <c r="U4241" s="152" t="str">
        <f t="shared" si="1984"/>
        <v/>
      </c>
      <c r="V4241" s="152" t="str">
        <f t="shared" si="1985"/>
        <v/>
      </c>
      <c r="W4241" s="153" t="str">
        <f t="shared" si="1986"/>
        <v/>
      </c>
      <c r="X4241" s="153" t="str">
        <f t="shared" si="1987"/>
        <v/>
      </c>
      <c r="Y4241" s="153" t="str">
        <f t="shared" si="1988"/>
        <v/>
      </c>
      <c r="Z4241" s="153" t="str">
        <f t="shared" si="1989"/>
        <v/>
      </c>
      <c r="AA4241" s="152" t="str">
        <f t="shared" si="1990"/>
        <v/>
      </c>
      <c r="AB4241" s="152" t="str">
        <f t="shared" si="1991"/>
        <v/>
      </c>
      <c r="AC4241" s="154" t="str">
        <f t="shared" si="2002"/>
        <v/>
      </c>
      <c r="AD4241" s="154" t="str">
        <f t="shared" si="2003"/>
        <v/>
      </c>
      <c r="AE4241" s="3" t="str">
        <f t="shared" si="2004"/>
        <v/>
      </c>
      <c r="AF4241" s="3" t="str">
        <f t="shared" si="2005"/>
        <v/>
      </c>
      <c r="AG4241" s="3" t="str">
        <f t="shared" si="2006"/>
        <v/>
      </c>
      <c r="AH4241" s="4" t="str">
        <f t="shared" si="2007"/>
        <v/>
      </c>
      <c r="AI4241" s="75" t="str">
        <f t="shared" si="2008"/>
        <v/>
      </c>
      <c r="AJ4241" s="75" t="str">
        <f t="shared" si="2009"/>
        <v/>
      </c>
    </row>
    <row r="4242" spans="1:36" ht="14.25">
      <c r="A4242" s="41" t="str">
        <f t="shared" si="1992"/>
        <v/>
      </c>
      <c r="B4242" s="150" t="str">
        <f>IF(ISNUMBER(A4242),INDEX('MetaTrader Import'!$H$13:$J$5893,TRUNC(((A4242-$A$39+1)-1)/3)+1,MOD((A4242-$A$39+1)-1,3)+1),"")</f>
        <v/>
      </c>
      <c r="C4242" s="43" t="str">
        <f t="shared" si="1993"/>
        <v/>
      </c>
      <c r="D4242" s="43" t="str">
        <f t="shared" ca="1" si="1983"/>
        <v/>
      </c>
      <c r="E4242" s="43" t="str">
        <f t="shared" si="1994"/>
        <v/>
      </c>
      <c r="F4242" s="43" t="str">
        <f t="shared" si="1995"/>
        <v/>
      </c>
      <c r="G4242" s="43" t="str">
        <f>IF(A4242&lt;&gt;"",IF(A4242&lt;Data!$G$11*0.25,$C$13/$G$32,IF(A4242&gt;Data!$G$11*0.25,$C$13,$C$13*10)),"")</f>
        <v/>
      </c>
      <c r="H4242" s="43" t="str">
        <f>IF(A4242&lt;&gt;"",IF(Data!$G$9="constant",$C$13,IF(Data!$G$9="squeeze",G4242,F4242)),"")</f>
        <v/>
      </c>
      <c r="I4242" s="38" t="str">
        <f ca="1">IF(ISNUMBER(A4242),NORMINV(RAND(),0,IF(AND(Data!$G$9="squeeze",A4242&lt;Data!$G$11*0.25),$H$32,1)*$C$30*$C$13)*($C$14*$C$12),"")</f>
        <v/>
      </c>
      <c r="J4242" s="42" t="str">
        <f ca="1">IFERROR(IF(Data!$C$6="Real",B4242,I4242+J4241+($C$14*$C$12)*(NORMINV(RAND(),$C$15,CHOOSE($G$13,$C$13,F4242,G4242)))),"")</f>
        <v/>
      </c>
      <c r="K4242" s="88" t="str">
        <f>IF(ISNUMBER(A4242), IF($G$16="fixed",$G$17,MIN(H4242*Data!$C$7*$C$16*0.5,$C$17*Data!$C$7))*$C$12,"")</f>
        <v/>
      </c>
      <c r="L4242" s="42" t="str">
        <f t="shared" ca="1" si="2010"/>
        <v/>
      </c>
      <c r="M4242" s="44" t="str">
        <f t="shared" ca="1" si="2011"/>
        <v/>
      </c>
      <c r="N4242" s="44" t="str">
        <f t="shared" ca="1" si="2012"/>
        <v/>
      </c>
      <c r="O4242" s="108" t="str">
        <f t="shared" si="1996"/>
        <v/>
      </c>
      <c r="P4242" s="102" t="str">
        <f t="shared" si="1997"/>
        <v/>
      </c>
      <c r="Q4242" s="102" t="str">
        <f t="shared" si="1998"/>
        <v/>
      </c>
      <c r="R4242" s="120" t="str">
        <f t="shared" si="1999"/>
        <v/>
      </c>
      <c r="S4242" s="54" t="str">
        <f t="shared" si="2000"/>
        <v/>
      </c>
      <c r="T4242" s="5" t="str">
        <f t="shared" si="2001"/>
        <v/>
      </c>
      <c r="U4242" s="152" t="str">
        <f t="shared" si="1984"/>
        <v/>
      </c>
      <c r="V4242" s="152" t="str">
        <f t="shared" si="1985"/>
        <v/>
      </c>
      <c r="W4242" s="153" t="str">
        <f t="shared" si="1986"/>
        <v/>
      </c>
      <c r="X4242" s="153" t="str">
        <f t="shared" si="1987"/>
        <v/>
      </c>
      <c r="Y4242" s="153" t="str">
        <f t="shared" si="1988"/>
        <v/>
      </c>
      <c r="Z4242" s="153" t="str">
        <f t="shared" si="1989"/>
        <v/>
      </c>
      <c r="AA4242" s="152" t="str">
        <f t="shared" si="1990"/>
        <v/>
      </c>
      <c r="AB4242" s="152" t="str">
        <f t="shared" si="1991"/>
        <v/>
      </c>
      <c r="AC4242" s="154" t="str">
        <f t="shared" si="2002"/>
        <v/>
      </c>
      <c r="AD4242" s="154" t="str">
        <f t="shared" si="2003"/>
        <v/>
      </c>
      <c r="AE4242" s="3" t="str">
        <f t="shared" si="2004"/>
        <v/>
      </c>
      <c r="AF4242" s="3" t="str">
        <f t="shared" si="2005"/>
        <v/>
      </c>
      <c r="AG4242" s="3" t="str">
        <f t="shared" si="2006"/>
        <v/>
      </c>
      <c r="AH4242" s="4" t="str">
        <f t="shared" si="2007"/>
        <v/>
      </c>
      <c r="AI4242" s="75" t="str">
        <f t="shared" si="2008"/>
        <v/>
      </c>
      <c r="AJ4242" s="75" t="str">
        <f t="shared" si="2009"/>
        <v/>
      </c>
    </row>
    <row r="4243" spans="1:36" ht="14.25">
      <c r="A4243" s="41" t="str">
        <f t="shared" si="1992"/>
        <v/>
      </c>
      <c r="B4243" s="150" t="str">
        <f>IF(ISNUMBER(A4243),INDEX('MetaTrader Import'!$H$13:$J$5893,TRUNC(((A4243-$A$39+1)-1)/3)+1,MOD((A4243-$A$39+1)-1,3)+1),"")</f>
        <v/>
      </c>
      <c r="C4243" s="43" t="str">
        <f t="shared" si="1993"/>
        <v/>
      </c>
      <c r="D4243" s="43" t="str">
        <f t="shared" ca="1" si="1983"/>
        <v/>
      </c>
      <c r="E4243" s="43" t="str">
        <f t="shared" si="1994"/>
        <v/>
      </c>
      <c r="F4243" s="43" t="str">
        <f t="shared" si="1995"/>
        <v/>
      </c>
      <c r="G4243" s="43" t="str">
        <f>IF(A4243&lt;&gt;"",IF(A4243&lt;Data!$G$11*0.25,$C$13/$G$32,IF(A4243&gt;Data!$G$11*0.25,$C$13,$C$13*10)),"")</f>
        <v/>
      </c>
      <c r="H4243" s="43" t="str">
        <f>IF(A4243&lt;&gt;"",IF(Data!$G$9="constant",$C$13,IF(Data!$G$9="squeeze",G4243,F4243)),"")</f>
        <v/>
      </c>
      <c r="I4243" s="38" t="str">
        <f ca="1">IF(ISNUMBER(A4243),NORMINV(RAND(),0,IF(AND(Data!$G$9="squeeze",A4243&lt;Data!$G$11*0.25),$H$32,1)*$C$30*$C$13)*($C$14*$C$12),"")</f>
        <v/>
      </c>
      <c r="J4243" s="42" t="str">
        <f ca="1">IFERROR(IF(Data!$C$6="Real",B4243,I4243+J4242+($C$14*$C$12)*(NORMINV(RAND(),$C$15,CHOOSE($G$13,$C$13,F4243,G4243)))),"")</f>
        <v/>
      </c>
      <c r="K4243" s="88" t="str">
        <f>IF(ISNUMBER(A4243), IF($G$16="fixed",$G$17,MIN(H4243*Data!$C$7*$C$16*0.5,$C$17*Data!$C$7))*$C$12,"")</f>
        <v/>
      </c>
      <c r="L4243" s="42" t="str">
        <f t="shared" ca="1" si="2010"/>
        <v/>
      </c>
      <c r="M4243" s="44" t="str">
        <f t="shared" ca="1" si="2011"/>
        <v/>
      </c>
      <c r="N4243" s="44" t="str">
        <f t="shared" ca="1" si="2012"/>
        <v/>
      </c>
      <c r="O4243" s="108" t="str">
        <f t="shared" si="1996"/>
        <v/>
      </c>
      <c r="P4243" s="102" t="str">
        <f t="shared" si="1997"/>
        <v/>
      </c>
      <c r="Q4243" s="102" t="str">
        <f t="shared" si="1998"/>
        <v/>
      </c>
      <c r="R4243" s="120" t="str">
        <f t="shared" si="1999"/>
        <v/>
      </c>
      <c r="S4243" s="54" t="str">
        <f t="shared" si="2000"/>
        <v/>
      </c>
      <c r="T4243" s="5" t="str">
        <f t="shared" si="2001"/>
        <v/>
      </c>
      <c r="U4243" s="152" t="str">
        <f t="shared" si="1984"/>
        <v/>
      </c>
      <c r="V4243" s="152" t="str">
        <f t="shared" si="1985"/>
        <v/>
      </c>
      <c r="W4243" s="153" t="str">
        <f t="shared" si="1986"/>
        <v/>
      </c>
      <c r="X4243" s="153" t="str">
        <f t="shared" si="1987"/>
        <v/>
      </c>
      <c r="Y4243" s="153" t="str">
        <f t="shared" si="1988"/>
        <v/>
      </c>
      <c r="Z4243" s="153" t="str">
        <f t="shared" si="1989"/>
        <v/>
      </c>
      <c r="AA4243" s="152" t="str">
        <f t="shared" si="1990"/>
        <v/>
      </c>
      <c r="AB4243" s="152" t="str">
        <f t="shared" si="1991"/>
        <v/>
      </c>
      <c r="AC4243" s="154" t="str">
        <f t="shared" si="2002"/>
        <v/>
      </c>
      <c r="AD4243" s="154" t="str">
        <f t="shared" si="2003"/>
        <v/>
      </c>
      <c r="AE4243" s="3" t="str">
        <f t="shared" si="2004"/>
        <v/>
      </c>
      <c r="AF4243" s="3" t="str">
        <f t="shared" si="2005"/>
        <v/>
      </c>
      <c r="AG4243" s="3" t="str">
        <f t="shared" si="2006"/>
        <v/>
      </c>
      <c r="AH4243" s="4" t="str">
        <f t="shared" si="2007"/>
        <v/>
      </c>
      <c r="AI4243" s="75" t="str">
        <f t="shared" si="2008"/>
        <v/>
      </c>
      <c r="AJ4243" s="75" t="str">
        <f t="shared" si="2009"/>
        <v/>
      </c>
    </row>
    <row r="4244" spans="1:36" ht="14.25">
      <c r="A4244" s="41" t="str">
        <f t="shared" si="1992"/>
        <v/>
      </c>
      <c r="B4244" s="150" t="str">
        <f>IF(ISNUMBER(A4244),INDEX('MetaTrader Import'!$H$13:$J$5893,TRUNC(((A4244-$A$39+1)-1)/3)+1,MOD((A4244-$A$39+1)-1,3)+1),"")</f>
        <v/>
      </c>
      <c r="C4244" s="43" t="str">
        <f t="shared" si="1993"/>
        <v/>
      </c>
      <c r="D4244" s="43" t="str">
        <f t="shared" ca="1" si="1983"/>
        <v/>
      </c>
      <c r="E4244" s="43" t="str">
        <f t="shared" si="1994"/>
        <v/>
      </c>
      <c r="F4244" s="43" t="str">
        <f t="shared" si="1995"/>
        <v/>
      </c>
      <c r="G4244" s="43" t="str">
        <f>IF(A4244&lt;&gt;"",IF(A4244&lt;Data!$G$11*0.25,$C$13/$G$32,IF(A4244&gt;Data!$G$11*0.25,$C$13,$C$13*10)),"")</f>
        <v/>
      </c>
      <c r="H4244" s="43" t="str">
        <f>IF(A4244&lt;&gt;"",IF(Data!$G$9="constant",$C$13,IF(Data!$G$9="squeeze",G4244,F4244)),"")</f>
        <v/>
      </c>
      <c r="I4244" s="38" t="str">
        <f ca="1">IF(ISNUMBER(A4244),NORMINV(RAND(),0,IF(AND(Data!$G$9="squeeze",A4244&lt;Data!$G$11*0.25),$H$32,1)*$C$30*$C$13)*($C$14*$C$12),"")</f>
        <v/>
      </c>
      <c r="J4244" s="42" t="str">
        <f ca="1">IFERROR(IF(Data!$C$6="Real",B4244,I4244+J4243+($C$14*$C$12)*(NORMINV(RAND(),$C$15,CHOOSE($G$13,$C$13,F4244,G4244)))),"")</f>
        <v/>
      </c>
      <c r="K4244" s="88" t="str">
        <f>IF(ISNUMBER(A4244), IF($G$16="fixed",$G$17,MIN(H4244*Data!$C$7*$C$16*0.5,$C$17*Data!$C$7))*$C$12,"")</f>
        <v/>
      </c>
      <c r="L4244" s="42" t="str">
        <f t="shared" ca="1" si="2010"/>
        <v/>
      </c>
      <c r="M4244" s="44" t="str">
        <f t="shared" ca="1" si="2011"/>
        <v/>
      </c>
      <c r="N4244" s="44" t="str">
        <f t="shared" ca="1" si="2012"/>
        <v/>
      </c>
      <c r="O4244" s="108" t="str">
        <f t="shared" si="1996"/>
        <v/>
      </c>
      <c r="P4244" s="102" t="str">
        <f t="shared" si="1997"/>
        <v/>
      </c>
      <c r="Q4244" s="102" t="str">
        <f t="shared" si="1998"/>
        <v/>
      </c>
      <c r="R4244" s="120" t="str">
        <f t="shared" si="1999"/>
        <v/>
      </c>
      <c r="S4244" s="54" t="str">
        <f t="shared" si="2000"/>
        <v/>
      </c>
      <c r="T4244" s="5" t="str">
        <f t="shared" si="2001"/>
        <v/>
      </c>
      <c r="U4244" s="152" t="str">
        <f t="shared" si="1984"/>
        <v/>
      </c>
      <c r="V4244" s="152" t="str">
        <f t="shared" si="1985"/>
        <v/>
      </c>
      <c r="W4244" s="153" t="str">
        <f t="shared" si="1986"/>
        <v/>
      </c>
      <c r="X4244" s="153" t="str">
        <f t="shared" si="1987"/>
        <v/>
      </c>
      <c r="Y4244" s="153" t="str">
        <f t="shared" si="1988"/>
        <v/>
      </c>
      <c r="Z4244" s="153" t="str">
        <f t="shared" si="1989"/>
        <v/>
      </c>
      <c r="AA4244" s="152" t="str">
        <f t="shared" si="1990"/>
        <v/>
      </c>
      <c r="AB4244" s="152" t="str">
        <f t="shared" si="1991"/>
        <v/>
      </c>
      <c r="AC4244" s="154" t="str">
        <f t="shared" si="2002"/>
        <v/>
      </c>
      <c r="AD4244" s="154" t="str">
        <f t="shared" si="2003"/>
        <v/>
      </c>
      <c r="AE4244" s="3" t="str">
        <f t="shared" si="2004"/>
        <v/>
      </c>
      <c r="AF4244" s="3" t="str">
        <f t="shared" si="2005"/>
        <v/>
      </c>
      <c r="AG4244" s="3" t="str">
        <f t="shared" si="2006"/>
        <v/>
      </c>
      <c r="AH4244" s="4" t="str">
        <f t="shared" si="2007"/>
        <v/>
      </c>
      <c r="AI4244" s="75" t="str">
        <f t="shared" si="2008"/>
        <v/>
      </c>
      <c r="AJ4244" s="75" t="str">
        <f t="shared" si="2009"/>
        <v/>
      </c>
    </row>
    <row r="4245" spans="1:36" ht="14.25">
      <c r="A4245" s="41" t="str">
        <f t="shared" si="1992"/>
        <v/>
      </c>
      <c r="B4245" s="150" t="str">
        <f>IF(ISNUMBER(A4245),INDEX('MetaTrader Import'!$H$13:$J$5893,TRUNC(((A4245-$A$39+1)-1)/3)+1,MOD((A4245-$A$39+1)-1,3)+1),"")</f>
        <v/>
      </c>
      <c r="C4245" s="43" t="str">
        <f t="shared" si="1993"/>
        <v/>
      </c>
      <c r="D4245" s="43" t="str">
        <f t="shared" ca="1" si="1983"/>
        <v/>
      </c>
      <c r="E4245" s="43" t="str">
        <f t="shared" si="1994"/>
        <v/>
      </c>
      <c r="F4245" s="43" t="str">
        <f t="shared" si="1995"/>
        <v/>
      </c>
      <c r="G4245" s="43" t="str">
        <f>IF(A4245&lt;&gt;"",IF(A4245&lt;Data!$G$11*0.25,$C$13/$G$32,IF(A4245&gt;Data!$G$11*0.25,$C$13,$C$13*10)),"")</f>
        <v/>
      </c>
      <c r="H4245" s="43" t="str">
        <f>IF(A4245&lt;&gt;"",IF(Data!$G$9="constant",$C$13,IF(Data!$G$9="squeeze",G4245,F4245)),"")</f>
        <v/>
      </c>
      <c r="I4245" s="38" t="str">
        <f ca="1">IF(ISNUMBER(A4245),NORMINV(RAND(),0,IF(AND(Data!$G$9="squeeze",A4245&lt;Data!$G$11*0.25),$H$32,1)*$C$30*$C$13)*($C$14*$C$12),"")</f>
        <v/>
      </c>
      <c r="J4245" s="42" t="str">
        <f ca="1">IFERROR(IF(Data!$C$6="Real",B4245,I4245+J4244+($C$14*$C$12)*(NORMINV(RAND(),$C$15,CHOOSE($G$13,$C$13,F4245,G4245)))),"")</f>
        <v/>
      </c>
      <c r="K4245" s="88" t="str">
        <f>IF(ISNUMBER(A4245), IF($G$16="fixed",$G$17,MIN(H4245*Data!$C$7*$C$16*0.5,$C$17*Data!$C$7))*$C$12,"")</f>
        <v/>
      </c>
      <c r="L4245" s="42" t="str">
        <f t="shared" ca="1" si="2010"/>
        <v/>
      </c>
      <c r="M4245" s="44" t="str">
        <f t="shared" ca="1" si="2011"/>
        <v/>
      </c>
      <c r="N4245" s="44" t="str">
        <f t="shared" ca="1" si="2012"/>
        <v/>
      </c>
      <c r="O4245" s="108" t="str">
        <f t="shared" si="1996"/>
        <v/>
      </c>
      <c r="P4245" s="102" t="str">
        <f t="shared" si="1997"/>
        <v/>
      </c>
      <c r="Q4245" s="102" t="str">
        <f t="shared" si="1998"/>
        <v/>
      </c>
      <c r="R4245" s="120" t="str">
        <f t="shared" si="1999"/>
        <v/>
      </c>
      <c r="S4245" s="54" t="str">
        <f t="shared" si="2000"/>
        <v/>
      </c>
      <c r="T4245" s="5" t="str">
        <f t="shared" si="2001"/>
        <v/>
      </c>
      <c r="U4245" s="152" t="str">
        <f t="shared" si="1984"/>
        <v/>
      </c>
      <c r="V4245" s="152" t="str">
        <f t="shared" si="1985"/>
        <v/>
      </c>
      <c r="W4245" s="153" t="str">
        <f t="shared" si="1986"/>
        <v/>
      </c>
      <c r="X4245" s="153" t="str">
        <f t="shared" si="1987"/>
        <v/>
      </c>
      <c r="Y4245" s="153" t="str">
        <f t="shared" si="1988"/>
        <v/>
      </c>
      <c r="Z4245" s="153" t="str">
        <f t="shared" si="1989"/>
        <v/>
      </c>
      <c r="AA4245" s="152" t="str">
        <f t="shared" si="1990"/>
        <v/>
      </c>
      <c r="AB4245" s="152" t="str">
        <f t="shared" si="1991"/>
        <v/>
      </c>
      <c r="AC4245" s="154" t="str">
        <f t="shared" si="2002"/>
        <v/>
      </c>
      <c r="AD4245" s="154" t="str">
        <f t="shared" si="2003"/>
        <v/>
      </c>
      <c r="AE4245" s="3" t="str">
        <f t="shared" si="2004"/>
        <v/>
      </c>
      <c r="AF4245" s="3" t="str">
        <f t="shared" si="2005"/>
        <v/>
      </c>
      <c r="AG4245" s="3" t="str">
        <f t="shared" si="2006"/>
        <v/>
      </c>
      <c r="AH4245" s="4" t="str">
        <f t="shared" si="2007"/>
        <v/>
      </c>
      <c r="AI4245" s="75" t="str">
        <f t="shared" si="2008"/>
        <v/>
      </c>
      <c r="AJ4245" s="75" t="str">
        <f t="shared" si="2009"/>
        <v/>
      </c>
    </row>
    <row r="4246" spans="1:36" ht="14.25">
      <c r="A4246" s="41" t="str">
        <f t="shared" si="1992"/>
        <v/>
      </c>
      <c r="B4246" s="150" t="str">
        <f>IF(ISNUMBER(A4246),INDEX('MetaTrader Import'!$H$13:$J$5893,TRUNC(((A4246-$A$39+1)-1)/3)+1,MOD((A4246-$A$39+1)-1,3)+1),"")</f>
        <v/>
      </c>
      <c r="C4246" s="43" t="str">
        <f t="shared" si="1993"/>
        <v/>
      </c>
      <c r="D4246" s="43" t="str">
        <f t="shared" ca="1" si="1983"/>
        <v/>
      </c>
      <c r="E4246" s="43" t="str">
        <f t="shared" si="1994"/>
        <v/>
      </c>
      <c r="F4246" s="43" t="str">
        <f t="shared" si="1995"/>
        <v/>
      </c>
      <c r="G4246" s="43" t="str">
        <f>IF(A4246&lt;&gt;"",IF(A4246&lt;Data!$G$11*0.25,$C$13/$G$32,IF(A4246&gt;Data!$G$11*0.25,$C$13,$C$13*10)),"")</f>
        <v/>
      </c>
      <c r="H4246" s="43" t="str">
        <f>IF(A4246&lt;&gt;"",IF(Data!$G$9="constant",$C$13,IF(Data!$G$9="squeeze",G4246,F4246)),"")</f>
        <v/>
      </c>
      <c r="I4246" s="38" t="str">
        <f ca="1">IF(ISNUMBER(A4246),NORMINV(RAND(),0,IF(AND(Data!$G$9="squeeze",A4246&lt;Data!$G$11*0.25),$H$32,1)*$C$30*$C$13)*($C$14*$C$12),"")</f>
        <v/>
      </c>
      <c r="J4246" s="42" t="str">
        <f ca="1">IFERROR(IF(Data!$C$6="Real",B4246,I4246+J4245+($C$14*$C$12)*(NORMINV(RAND(),$C$15,CHOOSE($G$13,$C$13,F4246,G4246)))),"")</f>
        <v/>
      </c>
      <c r="K4246" s="88" t="str">
        <f>IF(ISNUMBER(A4246), IF($G$16="fixed",$G$17,MIN(H4246*Data!$C$7*$C$16*0.5,$C$17*Data!$C$7))*$C$12,"")</f>
        <v/>
      </c>
      <c r="L4246" s="42" t="str">
        <f t="shared" ca="1" si="2010"/>
        <v/>
      </c>
      <c r="M4246" s="44" t="str">
        <f t="shared" ca="1" si="2011"/>
        <v/>
      </c>
      <c r="N4246" s="44" t="str">
        <f t="shared" ca="1" si="2012"/>
        <v/>
      </c>
      <c r="O4246" s="108" t="str">
        <f t="shared" si="1996"/>
        <v/>
      </c>
      <c r="P4246" s="102" t="str">
        <f t="shared" si="1997"/>
        <v/>
      </c>
      <c r="Q4246" s="102" t="str">
        <f t="shared" si="1998"/>
        <v/>
      </c>
      <c r="R4246" s="120" t="str">
        <f t="shared" si="1999"/>
        <v/>
      </c>
      <c r="S4246" s="54" t="str">
        <f t="shared" si="2000"/>
        <v/>
      </c>
      <c r="T4246" s="5" t="str">
        <f t="shared" si="2001"/>
        <v/>
      </c>
      <c r="U4246" s="152" t="str">
        <f t="shared" si="1984"/>
        <v/>
      </c>
      <c r="V4246" s="152" t="str">
        <f t="shared" si="1985"/>
        <v/>
      </c>
      <c r="W4246" s="153" t="str">
        <f t="shared" si="1986"/>
        <v/>
      </c>
      <c r="X4246" s="153" t="str">
        <f t="shared" si="1987"/>
        <v/>
      </c>
      <c r="Y4246" s="153" t="str">
        <f t="shared" si="1988"/>
        <v/>
      </c>
      <c r="Z4246" s="153" t="str">
        <f t="shared" si="1989"/>
        <v/>
      </c>
      <c r="AA4246" s="152" t="str">
        <f t="shared" si="1990"/>
        <v/>
      </c>
      <c r="AB4246" s="152" t="str">
        <f t="shared" si="1991"/>
        <v/>
      </c>
      <c r="AC4246" s="154" t="str">
        <f t="shared" si="2002"/>
        <v/>
      </c>
      <c r="AD4246" s="154" t="str">
        <f t="shared" si="2003"/>
        <v/>
      </c>
      <c r="AE4246" s="3" t="str">
        <f t="shared" si="2004"/>
        <v/>
      </c>
      <c r="AF4246" s="3" t="str">
        <f t="shared" si="2005"/>
        <v/>
      </c>
      <c r="AG4246" s="3" t="str">
        <f t="shared" si="2006"/>
        <v/>
      </c>
      <c r="AH4246" s="4" t="str">
        <f t="shared" si="2007"/>
        <v/>
      </c>
      <c r="AI4246" s="75" t="str">
        <f t="shared" si="2008"/>
        <v/>
      </c>
      <c r="AJ4246" s="75" t="str">
        <f t="shared" si="2009"/>
        <v/>
      </c>
    </row>
    <row r="4247" spans="1:36" ht="14.25">
      <c r="A4247" s="41" t="str">
        <f t="shared" si="1992"/>
        <v/>
      </c>
      <c r="B4247" s="150" t="str">
        <f>IF(ISNUMBER(A4247),INDEX('MetaTrader Import'!$H$13:$J$5893,TRUNC(((A4247-$A$39+1)-1)/3)+1,MOD((A4247-$A$39+1)-1,3)+1),"")</f>
        <v/>
      </c>
      <c r="C4247" s="43" t="str">
        <f t="shared" si="1993"/>
        <v/>
      </c>
      <c r="D4247" s="43" t="str">
        <f t="shared" ca="1" si="1983"/>
        <v/>
      </c>
      <c r="E4247" s="43" t="str">
        <f t="shared" si="1994"/>
        <v/>
      </c>
      <c r="F4247" s="43" t="str">
        <f t="shared" si="1995"/>
        <v/>
      </c>
      <c r="G4247" s="43" t="str">
        <f>IF(A4247&lt;&gt;"",IF(A4247&lt;Data!$G$11*0.25,$C$13/$G$32,IF(A4247&gt;Data!$G$11*0.25,$C$13,$C$13*10)),"")</f>
        <v/>
      </c>
      <c r="H4247" s="43" t="str">
        <f>IF(A4247&lt;&gt;"",IF(Data!$G$9="constant",$C$13,IF(Data!$G$9="squeeze",G4247,F4247)),"")</f>
        <v/>
      </c>
      <c r="I4247" s="38" t="str">
        <f ca="1">IF(ISNUMBER(A4247),NORMINV(RAND(),0,IF(AND(Data!$G$9="squeeze",A4247&lt;Data!$G$11*0.25),$H$32,1)*$C$30*$C$13)*($C$14*$C$12),"")</f>
        <v/>
      </c>
      <c r="J4247" s="42" t="str">
        <f ca="1">IFERROR(IF(Data!$C$6="Real",B4247,I4247+J4246+($C$14*$C$12)*(NORMINV(RAND(),$C$15,CHOOSE($G$13,$C$13,F4247,G4247)))),"")</f>
        <v/>
      </c>
      <c r="K4247" s="88" t="str">
        <f>IF(ISNUMBER(A4247), IF($G$16="fixed",$G$17,MIN(H4247*Data!$C$7*$C$16*0.5,$C$17*Data!$C$7))*$C$12,"")</f>
        <v/>
      </c>
      <c r="L4247" s="42" t="str">
        <f t="shared" ca="1" si="2010"/>
        <v/>
      </c>
      <c r="M4247" s="44" t="str">
        <f t="shared" ca="1" si="2011"/>
        <v/>
      </c>
      <c r="N4247" s="44" t="str">
        <f t="shared" ca="1" si="2012"/>
        <v/>
      </c>
      <c r="O4247" s="108" t="str">
        <f t="shared" si="1996"/>
        <v/>
      </c>
      <c r="P4247" s="102" t="str">
        <f t="shared" si="1997"/>
        <v/>
      </c>
      <c r="Q4247" s="102" t="str">
        <f t="shared" si="1998"/>
        <v/>
      </c>
      <c r="R4247" s="120" t="str">
        <f t="shared" si="1999"/>
        <v/>
      </c>
      <c r="S4247" s="54" t="str">
        <f t="shared" si="2000"/>
        <v/>
      </c>
      <c r="T4247" s="5" t="str">
        <f t="shared" si="2001"/>
        <v/>
      </c>
      <c r="U4247" s="152" t="str">
        <f t="shared" si="1984"/>
        <v/>
      </c>
      <c r="V4247" s="152" t="str">
        <f t="shared" si="1985"/>
        <v/>
      </c>
      <c r="W4247" s="153" t="str">
        <f t="shared" si="1986"/>
        <v/>
      </c>
      <c r="X4247" s="153" t="str">
        <f t="shared" si="1987"/>
        <v/>
      </c>
      <c r="Y4247" s="153" t="str">
        <f t="shared" si="1988"/>
        <v/>
      </c>
      <c r="Z4247" s="153" t="str">
        <f t="shared" si="1989"/>
        <v/>
      </c>
      <c r="AA4247" s="152" t="str">
        <f t="shared" si="1990"/>
        <v/>
      </c>
      <c r="AB4247" s="152" t="str">
        <f t="shared" si="1991"/>
        <v/>
      </c>
      <c r="AC4247" s="154" t="str">
        <f t="shared" si="2002"/>
        <v/>
      </c>
      <c r="AD4247" s="154" t="str">
        <f t="shared" si="2003"/>
        <v/>
      </c>
      <c r="AE4247" s="3" t="str">
        <f t="shared" si="2004"/>
        <v/>
      </c>
      <c r="AF4247" s="3" t="str">
        <f t="shared" si="2005"/>
        <v/>
      </c>
      <c r="AG4247" s="3" t="str">
        <f t="shared" si="2006"/>
        <v/>
      </c>
      <c r="AH4247" s="4" t="str">
        <f t="shared" si="2007"/>
        <v/>
      </c>
      <c r="AI4247" s="75" t="str">
        <f t="shared" si="2008"/>
        <v/>
      </c>
      <c r="AJ4247" s="75" t="str">
        <f t="shared" si="2009"/>
        <v/>
      </c>
    </row>
    <row r="4248" spans="1:36" ht="14.25">
      <c r="A4248" s="41" t="str">
        <f t="shared" si="1992"/>
        <v/>
      </c>
      <c r="B4248" s="150" t="str">
        <f>IF(ISNUMBER(A4248),INDEX('MetaTrader Import'!$H$13:$J$5893,TRUNC(((A4248-$A$39+1)-1)/3)+1,MOD((A4248-$A$39+1)-1,3)+1),"")</f>
        <v/>
      </c>
      <c r="C4248" s="43" t="str">
        <f t="shared" si="1993"/>
        <v/>
      </c>
      <c r="D4248" s="43" t="str">
        <f t="shared" ca="1" si="1983"/>
        <v/>
      </c>
      <c r="E4248" s="43" t="str">
        <f t="shared" si="1994"/>
        <v/>
      </c>
      <c r="F4248" s="43" t="str">
        <f t="shared" si="1995"/>
        <v/>
      </c>
      <c r="G4248" s="43" t="str">
        <f>IF(A4248&lt;&gt;"",IF(A4248&lt;Data!$G$11*0.25,$C$13/$G$32,IF(A4248&gt;Data!$G$11*0.25,$C$13,$C$13*10)),"")</f>
        <v/>
      </c>
      <c r="H4248" s="43" t="str">
        <f>IF(A4248&lt;&gt;"",IF(Data!$G$9="constant",$C$13,IF(Data!$G$9="squeeze",G4248,F4248)),"")</f>
        <v/>
      </c>
      <c r="I4248" s="38" t="str">
        <f ca="1">IF(ISNUMBER(A4248),NORMINV(RAND(),0,IF(AND(Data!$G$9="squeeze",A4248&lt;Data!$G$11*0.25),$H$32,1)*$C$30*$C$13)*($C$14*$C$12),"")</f>
        <v/>
      </c>
      <c r="J4248" s="42" t="str">
        <f ca="1">IFERROR(IF(Data!$C$6="Real",B4248,I4248+J4247+($C$14*$C$12)*(NORMINV(RAND(),$C$15,CHOOSE($G$13,$C$13,F4248,G4248)))),"")</f>
        <v/>
      </c>
      <c r="K4248" s="88" t="str">
        <f>IF(ISNUMBER(A4248), IF($G$16="fixed",$G$17,MIN(H4248*Data!$C$7*$C$16*0.5,$C$17*Data!$C$7))*$C$12,"")</f>
        <v/>
      </c>
      <c r="L4248" s="42" t="str">
        <f t="shared" ca="1" si="2010"/>
        <v/>
      </c>
      <c r="M4248" s="44" t="str">
        <f t="shared" ca="1" si="2011"/>
        <v/>
      </c>
      <c r="N4248" s="44" t="str">
        <f t="shared" ca="1" si="2012"/>
        <v/>
      </c>
      <c r="O4248" s="108" t="str">
        <f t="shared" si="1996"/>
        <v/>
      </c>
      <c r="P4248" s="102" t="str">
        <f t="shared" si="1997"/>
        <v/>
      </c>
      <c r="Q4248" s="102" t="str">
        <f t="shared" si="1998"/>
        <v/>
      </c>
      <c r="R4248" s="120" t="str">
        <f t="shared" si="1999"/>
        <v/>
      </c>
      <c r="S4248" s="54" t="str">
        <f t="shared" si="2000"/>
        <v/>
      </c>
      <c r="T4248" s="5" t="str">
        <f t="shared" si="2001"/>
        <v/>
      </c>
      <c r="U4248" s="152" t="str">
        <f t="shared" si="1984"/>
        <v/>
      </c>
      <c r="V4248" s="152" t="str">
        <f t="shared" si="1985"/>
        <v/>
      </c>
      <c r="W4248" s="153" t="str">
        <f t="shared" si="1986"/>
        <v/>
      </c>
      <c r="X4248" s="153" t="str">
        <f t="shared" si="1987"/>
        <v/>
      </c>
      <c r="Y4248" s="153" t="str">
        <f t="shared" si="1988"/>
        <v/>
      </c>
      <c r="Z4248" s="153" t="str">
        <f t="shared" si="1989"/>
        <v/>
      </c>
      <c r="AA4248" s="152" t="str">
        <f t="shared" si="1990"/>
        <v/>
      </c>
      <c r="AB4248" s="152" t="str">
        <f t="shared" si="1991"/>
        <v/>
      </c>
      <c r="AC4248" s="154" t="str">
        <f t="shared" si="2002"/>
        <v/>
      </c>
      <c r="AD4248" s="154" t="str">
        <f t="shared" si="2003"/>
        <v/>
      </c>
      <c r="AE4248" s="3" t="str">
        <f t="shared" si="2004"/>
        <v/>
      </c>
      <c r="AF4248" s="3" t="str">
        <f t="shared" si="2005"/>
        <v/>
      </c>
      <c r="AG4248" s="3" t="str">
        <f t="shared" si="2006"/>
        <v/>
      </c>
      <c r="AH4248" s="4" t="str">
        <f t="shared" si="2007"/>
        <v/>
      </c>
      <c r="AI4248" s="75" t="str">
        <f t="shared" si="2008"/>
        <v/>
      </c>
      <c r="AJ4248" s="75" t="str">
        <f t="shared" si="2009"/>
        <v/>
      </c>
    </row>
    <row r="4249" spans="1:36" ht="14.25">
      <c r="A4249" s="41" t="str">
        <f t="shared" si="1992"/>
        <v/>
      </c>
      <c r="B4249" s="150" t="str">
        <f>IF(ISNUMBER(A4249),INDEX('MetaTrader Import'!$H$13:$J$5893,TRUNC(((A4249-$A$39+1)-1)/3)+1,MOD((A4249-$A$39+1)-1,3)+1),"")</f>
        <v/>
      </c>
      <c r="C4249" s="43" t="str">
        <f t="shared" si="1993"/>
        <v/>
      </c>
      <c r="D4249" s="43" t="str">
        <f t="shared" ca="1" si="1983"/>
        <v/>
      </c>
      <c r="E4249" s="43" t="str">
        <f t="shared" si="1994"/>
        <v/>
      </c>
      <c r="F4249" s="43" t="str">
        <f t="shared" si="1995"/>
        <v/>
      </c>
      <c r="G4249" s="43" t="str">
        <f>IF(A4249&lt;&gt;"",IF(A4249&lt;Data!$G$11*0.25,$C$13/$G$32,IF(A4249&gt;Data!$G$11*0.25,$C$13,$C$13*10)),"")</f>
        <v/>
      </c>
      <c r="H4249" s="43" t="str">
        <f>IF(A4249&lt;&gt;"",IF(Data!$G$9="constant",$C$13,IF(Data!$G$9="squeeze",G4249,F4249)),"")</f>
        <v/>
      </c>
      <c r="I4249" s="38" t="str">
        <f ca="1">IF(ISNUMBER(A4249),NORMINV(RAND(),0,IF(AND(Data!$G$9="squeeze",A4249&lt;Data!$G$11*0.25),$H$32,1)*$C$30*$C$13)*($C$14*$C$12),"")</f>
        <v/>
      </c>
      <c r="J4249" s="42" t="str">
        <f ca="1">IFERROR(IF(Data!$C$6="Real",B4249,I4249+J4248+($C$14*$C$12)*(NORMINV(RAND(),$C$15,CHOOSE($G$13,$C$13,F4249,G4249)))),"")</f>
        <v/>
      </c>
      <c r="K4249" s="88" t="str">
        <f>IF(ISNUMBER(A4249), IF($G$16="fixed",$G$17,MIN(H4249*Data!$C$7*$C$16*0.5,$C$17*Data!$C$7))*$C$12,"")</f>
        <v/>
      </c>
      <c r="L4249" s="42" t="str">
        <f t="shared" ca="1" si="2010"/>
        <v/>
      </c>
      <c r="M4249" s="44" t="str">
        <f t="shared" ca="1" si="2011"/>
        <v/>
      </c>
      <c r="N4249" s="44" t="str">
        <f t="shared" ca="1" si="2012"/>
        <v/>
      </c>
      <c r="O4249" s="108" t="str">
        <f t="shared" si="1996"/>
        <v/>
      </c>
      <c r="P4249" s="102" t="str">
        <f t="shared" si="1997"/>
        <v/>
      </c>
      <c r="Q4249" s="102" t="str">
        <f t="shared" si="1998"/>
        <v/>
      </c>
      <c r="R4249" s="120" t="str">
        <f t="shared" si="1999"/>
        <v/>
      </c>
      <c r="S4249" s="54" t="str">
        <f t="shared" si="2000"/>
        <v/>
      </c>
      <c r="T4249" s="5" t="str">
        <f t="shared" si="2001"/>
        <v/>
      </c>
      <c r="U4249" s="152" t="str">
        <f t="shared" si="1984"/>
        <v/>
      </c>
      <c r="V4249" s="152" t="str">
        <f t="shared" si="1985"/>
        <v/>
      </c>
      <c r="W4249" s="153" t="str">
        <f t="shared" si="1986"/>
        <v/>
      </c>
      <c r="X4249" s="153" t="str">
        <f t="shared" si="1987"/>
        <v/>
      </c>
      <c r="Y4249" s="153" t="str">
        <f t="shared" si="1988"/>
        <v/>
      </c>
      <c r="Z4249" s="153" t="str">
        <f t="shared" si="1989"/>
        <v/>
      </c>
      <c r="AA4249" s="152" t="str">
        <f t="shared" si="1990"/>
        <v/>
      </c>
      <c r="AB4249" s="152" t="str">
        <f t="shared" si="1991"/>
        <v/>
      </c>
      <c r="AC4249" s="154" t="str">
        <f t="shared" si="2002"/>
        <v/>
      </c>
      <c r="AD4249" s="154" t="str">
        <f t="shared" si="2003"/>
        <v/>
      </c>
      <c r="AE4249" s="3" t="str">
        <f t="shared" si="2004"/>
        <v/>
      </c>
      <c r="AF4249" s="3" t="str">
        <f t="shared" si="2005"/>
        <v/>
      </c>
      <c r="AG4249" s="3" t="str">
        <f t="shared" si="2006"/>
        <v/>
      </c>
      <c r="AH4249" s="4" t="str">
        <f t="shared" si="2007"/>
        <v/>
      </c>
      <c r="AI4249" s="75" t="str">
        <f t="shared" si="2008"/>
        <v/>
      </c>
      <c r="AJ4249" s="75" t="str">
        <f t="shared" si="2009"/>
        <v/>
      </c>
    </row>
    <row r="4250" spans="1:36" ht="14.25">
      <c r="A4250" s="41" t="str">
        <f t="shared" si="1992"/>
        <v/>
      </c>
      <c r="B4250" s="150" t="str">
        <f>IF(ISNUMBER(A4250),INDEX('MetaTrader Import'!$H$13:$J$5893,TRUNC(((A4250-$A$39+1)-1)/3)+1,MOD((A4250-$A$39+1)-1,3)+1),"")</f>
        <v/>
      </c>
      <c r="C4250" s="43" t="str">
        <f t="shared" si="1993"/>
        <v/>
      </c>
      <c r="D4250" s="43" t="str">
        <f t="shared" ca="1" si="1983"/>
        <v/>
      </c>
      <c r="E4250" s="43" t="str">
        <f t="shared" si="1994"/>
        <v/>
      </c>
      <c r="F4250" s="43" t="str">
        <f t="shared" si="1995"/>
        <v/>
      </c>
      <c r="G4250" s="43" t="str">
        <f>IF(A4250&lt;&gt;"",IF(A4250&lt;Data!$G$11*0.25,$C$13/$G$32,IF(A4250&gt;Data!$G$11*0.25,$C$13,$C$13*10)),"")</f>
        <v/>
      </c>
      <c r="H4250" s="43" t="str">
        <f>IF(A4250&lt;&gt;"",IF(Data!$G$9="constant",$C$13,IF(Data!$G$9="squeeze",G4250,F4250)),"")</f>
        <v/>
      </c>
      <c r="I4250" s="38" t="str">
        <f ca="1">IF(ISNUMBER(A4250),NORMINV(RAND(),0,IF(AND(Data!$G$9="squeeze",A4250&lt;Data!$G$11*0.25),$H$32,1)*$C$30*$C$13)*($C$14*$C$12),"")</f>
        <v/>
      </c>
      <c r="J4250" s="42" t="str">
        <f ca="1">IFERROR(IF(Data!$C$6="Real",B4250,I4250+J4249+($C$14*$C$12)*(NORMINV(RAND(),$C$15,CHOOSE($G$13,$C$13,F4250,G4250)))),"")</f>
        <v/>
      </c>
      <c r="K4250" s="88" t="str">
        <f>IF(ISNUMBER(A4250), IF($G$16="fixed",$G$17,MIN(H4250*Data!$C$7*$C$16*0.5,$C$17*Data!$C$7))*$C$12,"")</f>
        <v/>
      </c>
      <c r="L4250" s="42" t="str">
        <f t="shared" ca="1" si="2010"/>
        <v/>
      </c>
      <c r="M4250" s="44" t="str">
        <f t="shared" ca="1" si="2011"/>
        <v/>
      </c>
      <c r="N4250" s="44" t="str">
        <f t="shared" ca="1" si="2012"/>
        <v/>
      </c>
      <c r="O4250" s="108" t="str">
        <f t="shared" si="1996"/>
        <v/>
      </c>
      <c r="P4250" s="102" t="str">
        <f t="shared" si="1997"/>
        <v/>
      </c>
      <c r="Q4250" s="102" t="str">
        <f t="shared" si="1998"/>
        <v/>
      </c>
      <c r="R4250" s="120" t="str">
        <f t="shared" si="1999"/>
        <v/>
      </c>
      <c r="S4250" s="54" t="str">
        <f t="shared" si="2000"/>
        <v/>
      </c>
      <c r="T4250" s="5" t="str">
        <f t="shared" si="2001"/>
        <v/>
      </c>
      <c r="U4250" s="152" t="str">
        <f t="shared" si="1984"/>
        <v/>
      </c>
      <c r="V4250" s="152" t="str">
        <f t="shared" si="1985"/>
        <v/>
      </c>
      <c r="W4250" s="153" t="str">
        <f t="shared" si="1986"/>
        <v/>
      </c>
      <c r="X4250" s="153" t="str">
        <f t="shared" si="1987"/>
        <v/>
      </c>
      <c r="Y4250" s="153" t="str">
        <f t="shared" si="1988"/>
        <v/>
      </c>
      <c r="Z4250" s="153" t="str">
        <f t="shared" si="1989"/>
        <v/>
      </c>
      <c r="AA4250" s="152" t="str">
        <f t="shared" si="1990"/>
        <v/>
      </c>
      <c r="AB4250" s="152" t="str">
        <f t="shared" si="1991"/>
        <v/>
      </c>
      <c r="AC4250" s="154" t="str">
        <f t="shared" si="2002"/>
        <v/>
      </c>
      <c r="AD4250" s="154" t="str">
        <f t="shared" si="2003"/>
        <v/>
      </c>
      <c r="AE4250" s="3" t="str">
        <f t="shared" si="2004"/>
        <v/>
      </c>
      <c r="AF4250" s="3" t="str">
        <f t="shared" si="2005"/>
        <v/>
      </c>
      <c r="AG4250" s="3" t="str">
        <f t="shared" si="2006"/>
        <v/>
      </c>
      <c r="AH4250" s="4" t="str">
        <f t="shared" si="2007"/>
        <v/>
      </c>
      <c r="AI4250" s="75" t="str">
        <f t="shared" si="2008"/>
        <v/>
      </c>
      <c r="AJ4250" s="75" t="str">
        <f t="shared" si="2009"/>
        <v/>
      </c>
    </row>
    <row r="4251" spans="1:36" ht="14.25">
      <c r="A4251" s="41" t="str">
        <f t="shared" si="1992"/>
        <v/>
      </c>
      <c r="B4251" s="150" t="str">
        <f>IF(ISNUMBER(A4251),INDEX('MetaTrader Import'!$H$13:$J$5893,TRUNC(((A4251-$A$39+1)-1)/3)+1,MOD((A4251-$A$39+1)-1,3)+1),"")</f>
        <v/>
      </c>
      <c r="C4251" s="43" t="str">
        <f t="shared" si="1993"/>
        <v/>
      </c>
      <c r="D4251" s="43" t="str">
        <f t="shared" ca="1" si="1983"/>
        <v/>
      </c>
      <c r="E4251" s="43" t="str">
        <f t="shared" si="1994"/>
        <v/>
      </c>
      <c r="F4251" s="43" t="str">
        <f t="shared" si="1995"/>
        <v/>
      </c>
      <c r="G4251" s="43" t="str">
        <f>IF(A4251&lt;&gt;"",IF(A4251&lt;Data!$G$11*0.25,$C$13/$G$32,IF(A4251&gt;Data!$G$11*0.25,$C$13,$C$13*10)),"")</f>
        <v/>
      </c>
      <c r="H4251" s="43" t="str">
        <f>IF(A4251&lt;&gt;"",IF(Data!$G$9="constant",$C$13,IF(Data!$G$9="squeeze",G4251,F4251)),"")</f>
        <v/>
      </c>
      <c r="I4251" s="38" t="str">
        <f ca="1">IF(ISNUMBER(A4251),NORMINV(RAND(),0,IF(AND(Data!$G$9="squeeze",A4251&lt;Data!$G$11*0.25),$H$32,1)*$C$30*$C$13)*($C$14*$C$12),"")</f>
        <v/>
      </c>
      <c r="J4251" s="42" t="str">
        <f ca="1">IFERROR(IF(Data!$C$6="Real",B4251,I4251+J4250+($C$14*$C$12)*(NORMINV(RAND(),$C$15,CHOOSE($G$13,$C$13,F4251,G4251)))),"")</f>
        <v/>
      </c>
      <c r="K4251" s="88" t="str">
        <f>IF(ISNUMBER(A4251), IF($G$16="fixed",$G$17,MIN(H4251*Data!$C$7*$C$16*0.5,$C$17*Data!$C$7))*$C$12,"")</f>
        <v/>
      </c>
      <c r="L4251" s="42" t="str">
        <f t="shared" ca="1" si="2010"/>
        <v/>
      </c>
      <c r="M4251" s="44" t="str">
        <f t="shared" ca="1" si="2011"/>
        <v/>
      </c>
      <c r="N4251" s="44" t="str">
        <f t="shared" ca="1" si="2012"/>
        <v/>
      </c>
      <c r="O4251" s="108" t="str">
        <f t="shared" si="1996"/>
        <v/>
      </c>
      <c r="P4251" s="102" t="str">
        <f t="shared" si="1997"/>
        <v/>
      </c>
      <c r="Q4251" s="102" t="str">
        <f t="shared" si="1998"/>
        <v/>
      </c>
      <c r="R4251" s="120" t="str">
        <f t="shared" si="1999"/>
        <v/>
      </c>
      <c r="S4251" s="54" t="str">
        <f t="shared" si="2000"/>
        <v/>
      </c>
      <c r="T4251" s="5" t="str">
        <f t="shared" si="2001"/>
        <v/>
      </c>
      <c r="U4251" s="152" t="str">
        <f t="shared" si="1984"/>
        <v/>
      </c>
      <c r="V4251" s="152" t="str">
        <f t="shared" si="1985"/>
        <v/>
      </c>
      <c r="W4251" s="153" t="str">
        <f t="shared" si="1986"/>
        <v/>
      </c>
      <c r="X4251" s="153" t="str">
        <f t="shared" si="1987"/>
        <v/>
      </c>
      <c r="Y4251" s="153" t="str">
        <f t="shared" si="1988"/>
        <v/>
      </c>
      <c r="Z4251" s="153" t="str">
        <f t="shared" si="1989"/>
        <v/>
      </c>
      <c r="AA4251" s="152" t="str">
        <f t="shared" si="1990"/>
        <v/>
      </c>
      <c r="AB4251" s="152" t="str">
        <f t="shared" si="1991"/>
        <v/>
      </c>
      <c r="AC4251" s="154" t="str">
        <f t="shared" si="2002"/>
        <v/>
      </c>
      <c r="AD4251" s="154" t="str">
        <f t="shared" si="2003"/>
        <v/>
      </c>
      <c r="AE4251" s="3" t="str">
        <f t="shared" si="2004"/>
        <v/>
      </c>
      <c r="AF4251" s="3" t="str">
        <f t="shared" si="2005"/>
        <v/>
      </c>
      <c r="AG4251" s="3" t="str">
        <f t="shared" si="2006"/>
        <v/>
      </c>
      <c r="AH4251" s="4" t="str">
        <f t="shared" si="2007"/>
        <v/>
      </c>
      <c r="AI4251" s="75" t="str">
        <f t="shared" si="2008"/>
        <v/>
      </c>
      <c r="AJ4251" s="75" t="str">
        <f t="shared" si="2009"/>
        <v/>
      </c>
    </row>
    <row r="4252" spans="1:36" ht="14.25">
      <c r="A4252" s="41" t="str">
        <f t="shared" si="1992"/>
        <v/>
      </c>
      <c r="B4252" s="150" t="str">
        <f>IF(ISNUMBER(A4252),INDEX('MetaTrader Import'!$H$13:$J$5893,TRUNC(((A4252-$A$39+1)-1)/3)+1,MOD((A4252-$A$39+1)-1,3)+1),"")</f>
        <v/>
      </c>
      <c r="C4252" s="43" t="str">
        <f t="shared" si="1993"/>
        <v/>
      </c>
      <c r="D4252" s="43" t="str">
        <f t="shared" ca="1" si="1983"/>
        <v/>
      </c>
      <c r="E4252" s="43" t="str">
        <f t="shared" si="1994"/>
        <v/>
      </c>
      <c r="F4252" s="43" t="str">
        <f t="shared" si="1995"/>
        <v/>
      </c>
      <c r="G4252" s="43" t="str">
        <f>IF(A4252&lt;&gt;"",IF(A4252&lt;Data!$G$11*0.25,$C$13/$G$32,IF(A4252&gt;Data!$G$11*0.25,$C$13,$C$13*10)),"")</f>
        <v/>
      </c>
      <c r="H4252" s="43" t="str">
        <f>IF(A4252&lt;&gt;"",IF(Data!$G$9="constant",$C$13,IF(Data!$G$9="squeeze",G4252,F4252)),"")</f>
        <v/>
      </c>
      <c r="I4252" s="38" t="str">
        <f ca="1">IF(ISNUMBER(A4252),NORMINV(RAND(),0,IF(AND(Data!$G$9="squeeze",A4252&lt;Data!$G$11*0.25),$H$32,1)*$C$30*$C$13)*($C$14*$C$12),"")</f>
        <v/>
      </c>
      <c r="J4252" s="42" t="str">
        <f ca="1">IFERROR(IF(Data!$C$6="Real",B4252,I4252+J4251+($C$14*$C$12)*(NORMINV(RAND(),$C$15,CHOOSE($G$13,$C$13,F4252,G4252)))),"")</f>
        <v/>
      </c>
      <c r="K4252" s="88" t="str">
        <f>IF(ISNUMBER(A4252), IF($G$16="fixed",$G$17,MIN(H4252*Data!$C$7*$C$16*0.5,$C$17*Data!$C$7))*$C$12,"")</f>
        <v/>
      </c>
      <c r="L4252" s="42" t="str">
        <f t="shared" ca="1" si="2010"/>
        <v/>
      </c>
      <c r="M4252" s="44" t="str">
        <f t="shared" ca="1" si="2011"/>
        <v/>
      </c>
      <c r="N4252" s="44" t="str">
        <f t="shared" ca="1" si="2012"/>
        <v/>
      </c>
      <c r="O4252" s="108" t="str">
        <f t="shared" si="1996"/>
        <v/>
      </c>
      <c r="P4252" s="102" t="str">
        <f t="shared" si="1997"/>
        <v/>
      </c>
      <c r="Q4252" s="102" t="str">
        <f t="shared" si="1998"/>
        <v/>
      </c>
      <c r="R4252" s="120" t="str">
        <f t="shared" si="1999"/>
        <v/>
      </c>
      <c r="S4252" s="54" t="str">
        <f t="shared" si="2000"/>
        <v/>
      </c>
      <c r="T4252" s="5" t="str">
        <f t="shared" si="2001"/>
        <v/>
      </c>
      <c r="U4252" s="152" t="str">
        <f t="shared" si="1984"/>
        <v/>
      </c>
      <c r="V4252" s="152" t="str">
        <f t="shared" si="1985"/>
        <v/>
      </c>
      <c r="W4252" s="153" t="str">
        <f t="shared" si="1986"/>
        <v/>
      </c>
      <c r="X4252" s="153" t="str">
        <f t="shared" si="1987"/>
        <v/>
      </c>
      <c r="Y4252" s="153" t="str">
        <f t="shared" si="1988"/>
        <v/>
      </c>
      <c r="Z4252" s="153" t="str">
        <f t="shared" si="1989"/>
        <v/>
      </c>
      <c r="AA4252" s="152" t="str">
        <f t="shared" si="1990"/>
        <v/>
      </c>
      <c r="AB4252" s="152" t="str">
        <f t="shared" si="1991"/>
        <v/>
      </c>
      <c r="AC4252" s="154" t="str">
        <f t="shared" si="2002"/>
        <v/>
      </c>
      <c r="AD4252" s="154" t="str">
        <f t="shared" si="2003"/>
        <v/>
      </c>
      <c r="AE4252" s="3" t="str">
        <f t="shared" si="2004"/>
        <v/>
      </c>
      <c r="AF4252" s="3" t="str">
        <f t="shared" si="2005"/>
        <v/>
      </c>
      <c r="AG4252" s="3" t="str">
        <f t="shared" si="2006"/>
        <v/>
      </c>
      <c r="AH4252" s="4" t="str">
        <f t="shared" si="2007"/>
        <v/>
      </c>
      <c r="AI4252" s="75" t="str">
        <f t="shared" si="2008"/>
        <v/>
      </c>
      <c r="AJ4252" s="75" t="str">
        <f t="shared" si="2009"/>
        <v/>
      </c>
    </row>
    <row r="4253" spans="1:36" ht="14.25">
      <c r="A4253" s="41" t="str">
        <f t="shared" si="1992"/>
        <v/>
      </c>
      <c r="B4253" s="150" t="str">
        <f>IF(ISNUMBER(A4253),INDEX('MetaTrader Import'!$H$13:$J$5893,TRUNC(((A4253-$A$39+1)-1)/3)+1,MOD((A4253-$A$39+1)-1,3)+1),"")</f>
        <v/>
      </c>
      <c r="C4253" s="43" t="str">
        <f t="shared" si="1993"/>
        <v/>
      </c>
      <c r="D4253" s="43" t="str">
        <f t="shared" ca="1" si="1983"/>
        <v/>
      </c>
      <c r="E4253" s="43" t="str">
        <f t="shared" si="1994"/>
        <v/>
      </c>
      <c r="F4253" s="43" t="str">
        <f t="shared" si="1995"/>
        <v/>
      </c>
      <c r="G4253" s="43" t="str">
        <f>IF(A4253&lt;&gt;"",IF(A4253&lt;Data!$G$11*0.25,$C$13/$G$32,IF(A4253&gt;Data!$G$11*0.25,$C$13,$C$13*10)),"")</f>
        <v/>
      </c>
      <c r="H4253" s="43" t="str">
        <f>IF(A4253&lt;&gt;"",IF(Data!$G$9="constant",$C$13,IF(Data!$G$9="squeeze",G4253,F4253)),"")</f>
        <v/>
      </c>
      <c r="I4253" s="38" t="str">
        <f ca="1">IF(ISNUMBER(A4253),NORMINV(RAND(),0,IF(AND(Data!$G$9="squeeze",A4253&lt;Data!$G$11*0.25),$H$32,1)*$C$30*$C$13)*($C$14*$C$12),"")</f>
        <v/>
      </c>
      <c r="J4253" s="42" t="str">
        <f ca="1">IFERROR(IF(Data!$C$6="Real",B4253,I4253+J4252+($C$14*$C$12)*(NORMINV(RAND(),$C$15,CHOOSE($G$13,$C$13,F4253,G4253)))),"")</f>
        <v/>
      </c>
      <c r="K4253" s="88" t="str">
        <f>IF(ISNUMBER(A4253), IF($G$16="fixed",$G$17,MIN(H4253*Data!$C$7*$C$16*0.5,$C$17*Data!$C$7))*$C$12,"")</f>
        <v/>
      </c>
      <c r="L4253" s="42" t="str">
        <f t="shared" ca="1" si="2010"/>
        <v/>
      </c>
      <c r="M4253" s="44" t="str">
        <f t="shared" ca="1" si="2011"/>
        <v/>
      </c>
      <c r="N4253" s="44" t="str">
        <f t="shared" ca="1" si="2012"/>
        <v/>
      </c>
      <c r="O4253" s="108" t="str">
        <f t="shared" si="1996"/>
        <v/>
      </c>
      <c r="P4253" s="102" t="str">
        <f t="shared" si="1997"/>
        <v/>
      </c>
      <c r="Q4253" s="102" t="str">
        <f t="shared" si="1998"/>
        <v/>
      </c>
      <c r="R4253" s="120" t="str">
        <f t="shared" si="1999"/>
        <v/>
      </c>
      <c r="S4253" s="54" t="str">
        <f t="shared" si="2000"/>
        <v/>
      </c>
      <c r="T4253" s="5" t="str">
        <f t="shared" si="2001"/>
        <v/>
      </c>
      <c r="U4253" s="152" t="str">
        <f t="shared" si="1984"/>
        <v/>
      </c>
      <c r="V4253" s="152" t="str">
        <f t="shared" si="1985"/>
        <v/>
      </c>
      <c r="W4253" s="153" t="str">
        <f t="shared" si="1986"/>
        <v/>
      </c>
      <c r="X4253" s="153" t="str">
        <f t="shared" si="1987"/>
        <v/>
      </c>
      <c r="Y4253" s="153" t="str">
        <f t="shared" si="1988"/>
        <v/>
      </c>
      <c r="Z4253" s="153" t="str">
        <f t="shared" si="1989"/>
        <v/>
      </c>
      <c r="AA4253" s="152" t="str">
        <f t="shared" si="1990"/>
        <v/>
      </c>
      <c r="AB4253" s="152" t="str">
        <f t="shared" si="1991"/>
        <v/>
      </c>
      <c r="AC4253" s="154" t="str">
        <f t="shared" si="2002"/>
        <v/>
      </c>
      <c r="AD4253" s="154" t="str">
        <f t="shared" si="2003"/>
        <v/>
      </c>
      <c r="AE4253" s="3" t="str">
        <f t="shared" si="2004"/>
        <v/>
      </c>
      <c r="AF4253" s="3" t="str">
        <f t="shared" si="2005"/>
        <v/>
      </c>
      <c r="AG4253" s="3" t="str">
        <f t="shared" si="2006"/>
        <v/>
      </c>
      <c r="AH4253" s="4" t="str">
        <f t="shared" si="2007"/>
        <v/>
      </c>
      <c r="AI4253" s="75" t="str">
        <f t="shared" si="2008"/>
        <v/>
      </c>
      <c r="AJ4253" s="75" t="str">
        <f t="shared" si="2009"/>
        <v/>
      </c>
    </row>
    <row r="4254" spans="1:36" ht="14.25">
      <c r="A4254" s="41" t="str">
        <f t="shared" si="1992"/>
        <v/>
      </c>
      <c r="B4254" s="150" t="str">
        <f>IF(ISNUMBER(A4254),INDEX('MetaTrader Import'!$H$13:$J$5893,TRUNC(((A4254-$A$39+1)-1)/3)+1,MOD((A4254-$A$39+1)-1,3)+1),"")</f>
        <v/>
      </c>
      <c r="C4254" s="43" t="str">
        <f t="shared" si="1993"/>
        <v/>
      </c>
      <c r="D4254" s="43" t="str">
        <f t="shared" ca="1" si="1983"/>
        <v/>
      </c>
      <c r="E4254" s="43" t="str">
        <f t="shared" si="1994"/>
        <v/>
      </c>
      <c r="F4254" s="43" t="str">
        <f t="shared" si="1995"/>
        <v/>
      </c>
      <c r="G4254" s="43" t="str">
        <f>IF(A4254&lt;&gt;"",IF(A4254&lt;Data!$G$11*0.25,$C$13/$G$32,IF(A4254&gt;Data!$G$11*0.25,$C$13,$C$13*10)),"")</f>
        <v/>
      </c>
      <c r="H4254" s="43" t="str">
        <f>IF(A4254&lt;&gt;"",IF(Data!$G$9="constant",$C$13,IF(Data!$G$9="squeeze",G4254,F4254)),"")</f>
        <v/>
      </c>
      <c r="I4254" s="38" t="str">
        <f ca="1">IF(ISNUMBER(A4254),NORMINV(RAND(),0,IF(AND(Data!$G$9="squeeze",A4254&lt;Data!$G$11*0.25),$H$32,1)*$C$30*$C$13)*($C$14*$C$12),"")</f>
        <v/>
      </c>
      <c r="J4254" s="42" t="str">
        <f ca="1">IFERROR(IF(Data!$C$6="Real",B4254,I4254+J4253+($C$14*$C$12)*(NORMINV(RAND(),$C$15,CHOOSE($G$13,$C$13,F4254,G4254)))),"")</f>
        <v/>
      </c>
      <c r="K4254" s="88" t="str">
        <f>IF(ISNUMBER(A4254), IF($G$16="fixed",$G$17,MIN(H4254*Data!$C$7*$C$16*0.5,$C$17*Data!$C$7))*$C$12,"")</f>
        <v/>
      </c>
      <c r="L4254" s="42" t="str">
        <f t="shared" ca="1" si="2010"/>
        <v/>
      </c>
      <c r="M4254" s="44" t="str">
        <f t="shared" ca="1" si="2011"/>
        <v/>
      </c>
      <c r="N4254" s="44" t="str">
        <f t="shared" ca="1" si="2012"/>
        <v/>
      </c>
      <c r="O4254" s="108" t="str">
        <f t="shared" si="1996"/>
        <v/>
      </c>
      <c r="P4254" s="102" t="str">
        <f t="shared" si="1997"/>
        <v/>
      </c>
      <c r="Q4254" s="102" t="str">
        <f t="shared" si="1998"/>
        <v/>
      </c>
      <c r="R4254" s="120" t="str">
        <f t="shared" si="1999"/>
        <v/>
      </c>
      <c r="S4254" s="54" t="str">
        <f t="shared" si="2000"/>
        <v/>
      </c>
      <c r="T4254" s="5" t="str">
        <f t="shared" si="2001"/>
        <v/>
      </c>
      <c r="U4254" s="152" t="str">
        <f t="shared" si="1984"/>
        <v/>
      </c>
      <c r="V4254" s="152" t="str">
        <f t="shared" si="1985"/>
        <v/>
      </c>
      <c r="W4254" s="153" t="str">
        <f t="shared" si="1986"/>
        <v/>
      </c>
      <c r="X4254" s="153" t="str">
        <f t="shared" si="1987"/>
        <v/>
      </c>
      <c r="Y4254" s="153" t="str">
        <f t="shared" si="1988"/>
        <v/>
      </c>
      <c r="Z4254" s="153" t="str">
        <f t="shared" si="1989"/>
        <v/>
      </c>
      <c r="AA4254" s="152" t="str">
        <f t="shared" si="1990"/>
        <v/>
      </c>
      <c r="AB4254" s="152" t="str">
        <f t="shared" si="1991"/>
        <v/>
      </c>
      <c r="AC4254" s="154" t="str">
        <f t="shared" si="2002"/>
        <v/>
      </c>
      <c r="AD4254" s="154" t="str">
        <f t="shared" si="2003"/>
        <v/>
      </c>
      <c r="AE4254" s="3" t="str">
        <f t="shared" si="2004"/>
        <v/>
      </c>
      <c r="AF4254" s="3" t="str">
        <f t="shared" si="2005"/>
        <v/>
      </c>
      <c r="AG4254" s="3" t="str">
        <f t="shared" si="2006"/>
        <v/>
      </c>
      <c r="AH4254" s="4" t="str">
        <f t="shared" si="2007"/>
        <v/>
      </c>
      <c r="AI4254" s="75" t="str">
        <f t="shared" si="2008"/>
        <v/>
      </c>
      <c r="AJ4254" s="75" t="str">
        <f t="shared" si="2009"/>
        <v/>
      </c>
    </row>
    <row r="4255" spans="1:36" ht="14.25">
      <c r="A4255" s="41" t="str">
        <f t="shared" si="1992"/>
        <v/>
      </c>
      <c r="B4255" s="150" t="str">
        <f>IF(ISNUMBER(A4255),INDEX('MetaTrader Import'!$H$13:$J$5893,TRUNC(((A4255-$A$39+1)-1)/3)+1,MOD((A4255-$A$39+1)-1,3)+1),"")</f>
        <v/>
      </c>
      <c r="C4255" s="43" t="str">
        <f t="shared" si="1993"/>
        <v/>
      </c>
      <c r="D4255" s="43" t="str">
        <f t="shared" ca="1" si="1983"/>
        <v/>
      </c>
      <c r="E4255" s="43" t="str">
        <f t="shared" si="1994"/>
        <v/>
      </c>
      <c r="F4255" s="43" t="str">
        <f t="shared" si="1995"/>
        <v/>
      </c>
      <c r="G4255" s="43" t="str">
        <f>IF(A4255&lt;&gt;"",IF(A4255&lt;Data!$G$11*0.25,$C$13/$G$32,IF(A4255&gt;Data!$G$11*0.25,$C$13,$C$13*10)),"")</f>
        <v/>
      </c>
      <c r="H4255" s="43" t="str">
        <f>IF(A4255&lt;&gt;"",IF(Data!$G$9="constant",$C$13,IF(Data!$G$9="squeeze",G4255,F4255)),"")</f>
        <v/>
      </c>
      <c r="I4255" s="38" t="str">
        <f ca="1">IF(ISNUMBER(A4255),NORMINV(RAND(),0,IF(AND(Data!$G$9="squeeze",A4255&lt;Data!$G$11*0.25),$H$32,1)*$C$30*$C$13)*($C$14*$C$12),"")</f>
        <v/>
      </c>
      <c r="J4255" s="42" t="str">
        <f ca="1">IFERROR(IF(Data!$C$6="Real",B4255,I4255+J4254+($C$14*$C$12)*(NORMINV(RAND(),$C$15,CHOOSE($G$13,$C$13,F4255,G4255)))),"")</f>
        <v/>
      </c>
      <c r="K4255" s="88" t="str">
        <f>IF(ISNUMBER(A4255), IF($G$16="fixed",$G$17,MIN(H4255*Data!$C$7*$C$16*0.5,$C$17*Data!$C$7))*$C$12,"")</f>
        <v/>
      </c>
      <c r="L4255" s="42" t="str">
        <f t="shared" ca="1" si="2010"/>
        <v/>
      </c>
      <c r="M4255" s="44" t="str">
        <f t="shared" ca="1" si="2011"/>
        <v/>
      </c>
      <c r="N4255" s="44" t="str">
        <f t="shared" ca="1" si="2012"/>
        <v/>
      </c>
      <c r="O4255" s="108" t="str">
        <f t="shared" si="1996"/>
        <v/>
      </c>
      <c r="P4255" s="102" t="str">
        <f t="shared" si="1997"/>
        <v/>
      </c>
      <c r="Q4255" s="102" t="str">
        <f t="shared" si="1998"/>
        <v/>
      </c>
      <c r="R4255" s="120" t="str">
        <f t="shared" si="1999"/>
        <v/>
      </c>
      <c r="S4255" s="54" t="str">
        <f t="shared" si="2000"/>
        <v/>
      </c>
      <c r="T4255" s="5" t="str">
        <f t="shared" si="2001"/>
        <v/>
      </c>
      <c r="U4255" s="152" t="str">
        <f t="shared" si="1984"/>
        <v/>
      </c>
      <c r="V4255" s="152" t="str">
        <f t="shared" si="1985"/>
        <v/>
      </c>
      <c r="W4255" s="153" t="str">
        <f t="shared" si="1986"/>
        <v/>
      </c>
      <c r="X4255" s="153" t="str">
        <f t="shared" si="1987"/>
        <v/>
      </c>
      <c r="Y4255" s="153" t="str">
        <f t="shared" si="1988"/>
        <v/>
      </c>
      <c r="Z4255" s="153" t="str">
        <f t="shared" si="1989"/>
        <v/>
      </c>
      <c r="AA4255" s="152" t="str">
        <f t="shared" si="1990"/>
        <v/>
      </c>
      <c r="AB4255" s="152" t="str">
        <f t="shared" si="1991"/>
        <v/>
      </c>
      <c r="AC4255" s="154" t="str">
        <f t="shared" si="2002"/>
        <v/>
      </c>
      <c r="AD4255" s="154" t="str">
        <f t="shared" si="2003"/>
        <v/>
      </c>
      <c r="AE4255" s="3" t="str">
        <f t="shared" si="2004"/>
        <v/>
      </c>
      <c r="AF4255" s="3" t="str">
        <f t="shared" si="2005"/>
        <v/>
      </c>
      <c r="AG4255" s="3" t="str">
        <f t="shared" si="2006"/>
        <v/>
      </c>
      <c r="AH4255" s="4" t="str">
        <f t="shared" si="2007"/>
        <v/>
      </c>
      <c r="AI4255" s="75" t="str">
        <f t="shared" si="2008"/>
        <v/>
      </c>
      <c r="AJ4255" s="75" t="str">
        <f t="shared" si="2009"/>
        <v/>
      </c>
    </row>
    <row r="4256" spans="1:36" ht="14.25">
      <c r="A4256" s="41" t="str">
        <f t="shared" si="1992"/>
        <v/>
      </c>
      <c r="B4256" s="150" t="str">
        <f>IF(ISNUMBER(A4256),INDEX('MetaTrader Import'!$H$13:$J$5893,TRUNC(((A4256-$A$39+1)-1)/3)+1,MOD((A4256-$A$39+1)-1,3)+1),"")</f>
        <v/>
      </c>
      <c r="C4256" s="43" t="str">
        <f t="shared" si="1993"/>
        <v/>
      </c>
      <c r="D4256" s="43" t="str">
        <f t="shared" ca="1" si="1983"/>
        <v/>
      </c>
      <c r="E4256" s="43" t="str">
        <f t="shared" si="1994"/>
        <v/>
      </c>
      <c r="F4256" s="43" t="str">
        <f t="shared" si="1995"/>
        <v/>
      </c>
      <c r="G4256" s="43" t="str">
        <f>IF(A4256&lt;&gt;"",IF(A4256&lt;Data!$G$11*0.25,$C$13/$G$32,IF(A4256&gt;Data!$G$11*0.25,$C$13,$C$13*10)),"")</f>
        <v/>
      </c>
      <c r="H4256" s="43" t="str">
        <f>IF(A4256&lt;&gt;"",IF(Data!$G$9="constant",$C$13,IF(Data!$G$9="squeeze",G4256,F4256)),"")</f>
        <v/>
      </c>
      <c r="I4256" s="38" t="str">
        <f ca="1">IF(ISNUMBER(A4256),NORMINV(RAND(),0,IF(AND(Data!$G$9="squeeze",A4256&lt;Data!$G$11*0.25),$H$32,1)*$C$30*$C$13)*($C$14*$C$12),"")</f>
        <v/>
      </c>
      <c r="J4256" s="42" t="str">
        <f ca="1">IFERROR(IF(Data!$C$6="Real",B4256,I4256+J4255+($C$14*$C$12)*(NORMINV(RAND(),$C$15,CHOOSE($G$13,$C$13,F4256,G4256)))),"")</f>
        <v/>
      </c>
      <c r="K4256" s="88" t="str">
        <f>IF(ISNUMBER(A4256), IF($G$16="fixed",$G$17,MIN(H4256*Data!$C$7*$C$16*0.5,$C$17*Data!$C$7))*$C$12,"")</f>
        <v/>
      </c>
      <c r="L4256" s="42" t="str">
        <f t="shared" ca="1" si="2010"/>
        <v/>
      </c>
      <c r="M4256" s="44" t="str">
        <f t="shared" ca="1" si="2011"/>
        <v/>
      </c>
      <c r="N4256" s="44" t="str">
        <f t="shared" ca="1" si="2012"/>
        <v/>
      </c>
      <c r="O4256" s="108" t="str">
        <f t="shared" si="1996"/>
        <v/>
      </c>
      <c r="P4256" s="102" t="str">
        <f t="shared" si="1997"/>
        <v/>
      </c>
      <c r="Q4256" s="102" t="str">
        <f t="shared" si="1998"/>
        <v/>
      </c>
      <c r="R4256" s="120" t="str">
        <f t="shared" si="1999"/>
        <v/>
      </c>
      <c r="S4256" s="54" t="str">
        <f t="shared" si="2000"/>
        <v/>
      </c>
      <c r="T4256" s="5" t="str">
        <f t="shared" si="2001"/>
        <v/>
      </c>
      <c r="U4256" s="152" t="str">
        <f t="shared" si="1984"/>
        <v/>
      </c>
      <c r="V4256" s="152" t="str">
        <f t="shared" si="1985"/>
        <v/>
      </c>
      <c r="W4256" s="153" t="str">
        <f t="shared" si="1986"/>
        <v/>
      </c>
      <c r="X4256" s="153" t="str">
        <f t="shared" si="1987"/>
        <v/>
      </c>
      <c r="Y4256" s="153" t="str">
        <f t="shared" si="1988"/>
        <v/>
      </c>
      <c r="Z4256" s="153" t="str">
        <f t="shared" si="1989"/>
        <v/>
      </c>
      <c r="AA4256" s="152" t="str">
        <f t="shared" si="1990"/>
        <v/>
      </c>
      <c r="AB4256" s="152" t="str">
        <f t="shared" si="1991"/>
        <v/>
      </c>
      <c r="AC4256" s="154" t="str">
        <f t="shared" si="2002"/>
        <v/>
      </c>
      <c r="AD4256" s="154" t="str">
        <f t="shared" si="2003"/>
        <v/>
      </c>
      <c r="AE4256" s="3" t="str">
        <f t="shared" si="2004"/>
        <v/>
      </c>
      <c r="AF4256" s="3" t="str">
        <f t="shared" si="2005"/>
        <v/>
      </c>
      <c r="AG4256" s="3" t="str">
        <f t="shared" si="2006"/>
        <v/>
      </c>
      <c r="AH4256" s="4" t="str">
        <f t="shared" si="2007"/>
        <v/>
      </c>
      <c r="AI4256" s="75" t="str">
        <f t="shared" si="2008"/>
        <v/>
      </c>
      <c r="AJ4256" s="75" t="str">
        <f t="shared" si="2009"/>
        <v/>
      </c>
    </row>
    <row r="4257" spans="1:36" ht="14.25">
      <c r="A4257" s="41" t="str">
        <f t="shared" si="1992"/>
        <v/>
      </c>
      <c r="B4257" s="150" t="str">
        <f>IF(ISNUMBER(A4257),INDEX('MetaTrader Import'!$H$13:$J$5893,TRUNC(((A4257-$A$39+1)-1)/3)+1,MOD((A4257-$A$39+1)-1,3)+1),"")</f>
        <v/>
      </c>
      <c r="C4257" s="43" t="str">
        <f t="shared" si="1993"/>
        <v/>
      </c>
      <c r="D4257" s="43" t="str">
        <f t="shared" ca="1" si="1983"/>
        <v/>
      </c>
      <c r="E4257" s="43" t="str">
        <f t="shared" si="1994"/>
        <v/>
      </c>
      <c r="F4257" s="43" t="str">
        <f t="shared" si="1995"/>
        <v/>
      </c>
      <c r="G4257" s="43" t="str">
        <f>IF(A4257&lt;&gt;"",IF(A4257&lt;Data!$G$11*0.25,$C$13/$G$32,IF(A4257&gt;Data!$G$11*0.25,$C$13,$C$13*10)),"")</f>
        <v/>
      </c>
      <c r="H4257" s="43" t="str">
        <f>IF(A4257&lt;&gt;"",IF(Data!$G$9="constant",$C$13,IF(Data!$G$9="squeeze",G4257,F4257)),"")</f>
        <v/>
      </c>
      <c r="I4257" s="38" t="str">
        <f ca="1">IF(ISNUMBER(A4257),NORMINV(RAND(),0,IF(AND(Data!$G$9="squeeze",A4257&lt;Data!$G$11*0.25),$H$32,1)*$C$30*$C$13)*($C$14*$C$12),"")</f>
        <v/>
      </c>
      <c r="J4257" s="42" t="str">
        <f ca="1">IFERROR(IF(Data!$C$6="Real",B4257,I4257+J4256+($C$14*$C$12)*(NORMINV(RAND(),$C$15,CHOOSE($G$13,$C$13,F4257,G4257)))),"")</f>
        <v/>
      </c>
      <c r="K4257" s="88" t="str">
        <f>IF(ISNUMBER(A4257), IF($G$16="fixed",$G$17,MIN(H4257*Data!$C$7*$C$16*0.5,$C$17*Data!$C$7))*$C$12,"")</f>
        <v/>
      </c>
      <c r="L4257" s="42" t="str">
        <f t="shared" ca="1" si="2010"/>
        <v/>
      </c>
      <c r="M4257" s="44" t="str">
        <f t="shared" ca="1" si="2011"/>
        <v/>
      </c>
      <c r="N4257" s="44" t="str">
        <f t="shared" ca="1" si="2012"/>
        <v/>
      </c>
      <c r="O4257" s="108" t="str">
        <f t="shared" si="1996"/>
        <v/>
      </c>
      <c r="P4257" s="102" t="str">
        <f t="shared" si="1997"/>
        <v/>
      </c>
      <c r="Q4257" s="102" t="str">
        <f t="shared" si="1998"/>
        <v/>
      </c>
      <c r="R4257" s="120" t="str">
        <f t="shared" si="1999"/>
        <v/>
      </c>
      <c r="S4257" s="54" t="str">
        <f t="shared" si="2000"/>
        <v/>
      </c>
      <c r="T4257" s="5" t="str">
        <f t="shared" si="2001"/>
        <v/>
      </c>
      <c r="U4257" s="152" t="str">
        <f t="shared" si="1984"/>
        <v/>
      </c>
      <c r="V4257" s="152" t="str">
        <f t="shared" si="1985"/>
        <v/>
      </c>
      <c r="W4257" s="153" t="str">
        <f t="shared" si="1986"/>
        <v/>
      </c>
      <c r="X4257" s="153" t="str">
        <f t="shared" si="1987"/>
        <v/>
      </c>
      <c r="Y4257" s="153" t="str">
        <f t="shared" si="1988"/>
        <v/>
      </c>
      <c r="Z4257" s="153" t="str">
        <f t="shared" si="1989"/>
        <v/>
      </c>
      <c r="AA4257" s="152" t="str">
        <f t="shared" si="1990"/>
        <v/>
      </c>
      <c r="AB4257" s="152" t="str">
        <f t="shared" si="1991"/>
        <v/>
      </c>
      <c r="AC4257" s="154" t="str">
        <f t="shared" si="2002"/>
        <v/>
      </c>
      <c r="AD4257" s="154" t="str">
        <f t="shared" si="2003"/>
        <v/>
      </c>
      <c r="AE4257" s="3" t="str">
        <f t="shared" si="2004"/>
        <v/>
      </c>
      <c r="AF4257" s="3" t="str">
        <f t="shared" si="2005"/>
        <v/>
      </c>
      <c r="AG4257" s="3" t="str">
        <f t="shared" si="2006"/>
        <v/>
      </c>
      <c r="AH4257" s="4" t="str">
        <f t="shared" si="2007"/>
        <v/>
      </c>
      <c r="AI4257" s="75" t="str">
        <f t="shared" si="2008"/>
        <v/>
      </c>
      <c r="AJ4257" s="75" t="str">
        <f t="shared" si="2009"/>
        <v/>
      </c>
    </row>
    <row r="4258" spans="1:36" ht="14.25">
      <c r="A4258" s="41" t="str">
        <f t="shared" si="1992"/>
        <v/>
      </c>
      <c r="B4258" s="150" t="str">
        <f>IF(ISNUMBER(A4258),INDEX('MetaTrader Import'!$H$13:$J$5893,TRUNC(((A4258-$A$39+1)-1)/3)+1,MOD((A4258-$A$39+1)-1,3)+1),"")</f>
        <v/>
      </c>
      <c r="C4258" s="43" t="str">
        <f t="shared" si="1993"/>
        <v/>
      </c>
      <c r="D4258" s="43" t="str">
        <f t="shared" ca="1" si="1983"/>
        <v/>
      </c>
      <c r="E4258" s="43" t="str">
        <f t="shared" si="1994"/>
        <v/>
      </c>
      <c r="F4258" s="43" t="str">
        <f t="shared" si="1995"/>
        <v/>
      </c>
      <c r="G4258" s="43" t="str">
        <f>IF(A4258&lt;&gt;"",IF(A4258&lt;Data!$G$11*0.25,$C$13/$G$32,IF(A4258&gt;Data!$G$11*0.25,$C$13,$C$13*10)),"")</f>
        <v/>
      </c>
      <c r="H4258" s="43" t="str">
        <f>IF(A4258&lt;&gt;"",IF(Data!$G$9="constant",$C$13,IF(Data!$G$9="squeeze",G4258,F4258)),"")</f>
        <v/>
      </c>
      <c r="I4258" s="38" t="str">
        <f ca="1">IF(ISNUMBER(A4258),NORMINV(RAND(),0,IF(AND(Data!$G$9="squeeze",A4258&lt;Data!$G$11*0.25),$H$32,1)*$C$30*$C$13)*($C$14*$C$12),"")</f>
        <v/>
      </c>
      <c r="J4258" s="42" t="str">
        <f ca="1">IFERROR(IF(Data!$C$6="Real",B4258,I4258+J4257+($C$14*$C$12)*(NORMINV(RAND(),$C$15,CHOOSE($G$13,$C$13,F4258,G4258)))),"")</f>
        <v/>
      </c>
      <c r="K4258" s="88" t="str">
        <f>IF(ISNUMBER(A4258), IF($G$16="fixed",$G$17,MIN(H4258*Data!$C$7*$C$16*0.5,$C$17*Data!$C$7))*$C$12,"")</f>
        <v/>
      </c>
      <c r="L4258" s="42" t="str">
        <f t="shared" ca="1" si="2010"/>
        <v/>
      </c>
      <c r="M4258" s="44" t="str">
        <f t="shared" ca="1" si="2011"/>
        <v/>
      </c>
      <c r="N4258" s="44" t="str">
        <f t="shared" ca="1" si="2012"/>
        <v/>
      </c>
      <c r="O4258" s="108" t="str">
        <f t="shared" si="1996"/>
        <v/>
      </c>
      <c r="P4258" s="102" t="str">
        <f t="shared" si="1997"/>
        <v/>
      </c>
      <c r="Q4258" s="102" t="str">
        <f t="shared" si="1998"/>
        <v/>
      </c>
      <c r="R4258" s="120" t="str">
        <f t="shared" si="1999"/>
        <v/>
      </c>
      <c r="S4258" s="54" t="str">
        <f t="shared" si="2000"/>
        <v/>
      </c>
      <c r="T4258" s="5" t="str">
        <f t="shared" si="2001"/>
        <v/>
      </c>
      <c r="U4258" s="152" t="str">
        <f t="shared" si="1984"/>
        <v/>
      </c>
      <c r="V4258" s="152" t="str">
        <f t="shared" si="1985"/>
        <v/>
      </c>
      <c r="W4258" s="153" t="str">
        <f t="shared" si="1986"/>
        <v/>
      </c>
      <c r="X4258" s="153" t="str">
        <f t="shared" si="1987"/>
        <v/>
      </c>
      <c r="Y4258" s="153" t="str">
        <f t="shared" si="1988"/>
        <v/>
      </c>
      <c r="Z4258" s="153" t="str">
        <f t="shared" si="1989"/>
        <v/>
      </c>
      <c r="AA4258" s="152" t="str">
        <f t="shared" si="1990"/>
        <v/>
      </c>
      <c r="AB4258" s="152" t="str">
        <f t="shared" si="1991"/>
        <v/>
      </c>
      <c r="AC4258" s="154" t="str">
        <f t="shared" si="2002"/>
        <v/>
      </c>
      <c r="AD4258" s="154" t="str">
        <f t="shared" si="2003"/>
        <v/>
      </c>
      <c r="AE4258" s="3" t="str">
        <f t="shared" si="2004"/>
        <v/>
      </c>
      <c r="AF4258" s="3" t="str">
        <f t="shared" si="2005"/>
        <v/>
      </c>
      <c r="AG4258" s="3" t="str">
        <f t="shared" si="2006"/>
        <v/>
      </c>
      <c r="AH4258" s="4" t="str">
        <f t="shared" si="2007"/>
        <v/>
      </c>
      <c r="AI4258" s="75" t="str">
        <f t="shared" si="2008"/>
        <v/>
      </c>
      <c r="AJ4258" s="75" t="str">
        <f t="shared" si="2009"/>
        <v/>
      </c>
    </row>
    <row r="4259" spans="1:36" ht="14.25">
      <c r="A4259" s="41" t="str">
        <f t="shared" si="1992"/>
        <v/>
      </c>
      <c r="B4259" s="150" t="str">
        <f>IF(ISNUMBER(A4259),INDEX('MetaTrader Import'!$H$13:$J$5893,TRUNC(((A4259-$A$39+1)-1)/3)+1,MOD((A4259-$A$39+1)-1,3)+1),"")</f>
        <v/>
      </c>
      <c r="C4259" s="43" t="str">
        <f t="shared" si="1993"/>
        <v/>
      </c>
      <c r="D4259" s="43" t="str">
        <f t="shared" ca="1" si="1983"/>
        <v/>
      </c>
      <c r="E4259" s="43" t="str">
        <f t="shared" si="1994"/>
        <v/>
      </c>
      <c r="F4259" s="43" t="str">
        <f t="shared" si="1995"/>
        <v/>
      </c>
      <c r="G4259" s="43" t="str">
        <f>IF(A4259&lt;&gt;"",IF(A4259&lt;Data!$G$11*0.25,$C$13/$G$32,IF(A4259&gt;Data!$G$11*0.25,$C$13,$C$13*10)),"")</f>
        <v/>
      </c>
      <c r="H4259" s="43" t="str">
        <f>IF(A4259&lt;&gt;"",IF(Data!$G$9="constant",$C$13,IF(Data!$G$9="squeeze",G4259,F4259)),"")</f>
        <v/>
      </c>
      <c r="I4259" s="38" t="str">
        <f ca="1">IF(ISNUMBER(A4259),NORMINV(RAND(),0,IF(AND(Data!$G$9="squeeze",A4259&lt;Data!$G$11*0.25),$H$32,1)*$C$30*$C$13)*($C$14*$C$12),"")</f>
        <v/>
      </c>
      <c r="J4259" s="42" t="str">
        <f ca="1">IFERROR(IF(Data!$C$6="Real",B4259,I4259+J4258+($C$14*$C$12)*(NORMINV(RAND(),$C$15,CHOOSE($G$13,$C$13,F4259,G4259)))),"")</f>
        <v/>
      </c>
      <c r="K4259" s="88" t="str">
        <f>IF(ISNUMBER(A4259), IF($G$16="fixed",$G$17,MIN(H4259*Data!$C$7*$C$16*0.5,$C$17*Data!$C$7))*$C$12,"")</f>
        <v/>
      </c>
      <c r="L4259" s="42" t="str">
        <f t="shared" ca="1" si="2010"/>
        <v/>
      </c>
      <c r="M4259" s="44" t="str">
        <f t="shared" ca="1" si="2011"/>
        <v/>
      </c>
      <c r="N4259" s="44" t="str">
        <f t="shared" ca="1" si="2012"/>
        <v/>
      </c>
      <c r="O4259" s="108" t="str">
        <f t="shared" si="1996"/>
        <v/>
      </c>
      <c r="P4259" s="102" t="str">
        <f t="shared" si="1997"/>
        <v/>
      </c>
      <c r="Q4259" s="102" t="str">
        <f t="shared" si="1998"/>
        <v/>
      </c>
      <c r="R4259" s="120" t="str">
        <f t="shared" si="1999"/>
        <v/>
      </c>
      <c r="S4259" s="54" t="str">
        <f t="shared" si="2000"/>
        <v/>
      </c>
      <c r="T4259" s="5" t="str">
        <f t="shared" si="2001"/>
        <v/>
      </c>
      <c r="U4259" s="152" t="str">
        <f t="shared" si="1984"/>
        <v/>
      </c>
      <c r="V4259" s="152" t="str">
        <f t="shared" si="1985"/>
        <v/>
      </c>
      <c r="W4259" s="153" t="str">
        <f t="shared" si="1986"/>
        <v/>
      </c>
      <c r="X4259" s="153" t="str">
        <f t="shared" si="1987"/>
        <v/>
      </c>
      <c r="Y4259" s="153" t="str">
        <f t="shared" si="1988"/>
        <v/>
      </c>
      <c r="Z4259" s="153" t="str">
        <f t="shared" si="1989"/>
        <v/>
      </c>
      <c r="AA4259" s="152" t="str">
        <f t="shared" si="1990"/>
        <v/>
      </c>
      <c r="AB4259" s="152" t="str">
        <f t="shared" si="1991"/>
        <v/>
      </c>
      <c r="AC4259" s="154" t="str">
        <f t="shared" si="2002"/>
        <v/>
      </c>
      <c r="AD4259" s="154" t="str">
        <f t="shared" si="2003"/>
        <v/>
      </c>
      <c r="AE4259" s="3" t="str">
        <f t="shared" si="2004"/>
        <v/>
      </c>
      <c r="AF4259" s="3" t="str">
        <f t="shared" si="2005"/>
        <v/>
      </c>
      <c r="AG4259" s="3" t="str">
        <f t="shared" si="2006"/>
        <v/>
      </c>
      <c r="AH4259" s="4" t="str">
        <f t="shared" si="2007"/>
        <v/>
      </c>
      <c r="AI4259" s="75" t="str">
        <f t="shared" si="2008"/>
        <v/>
      </c>
      <c r="AJ4259" s="75" t="str">
        <f t="shared" si="2009"/>
        <v/>
      </c>
    </row>
    <row r="4260" spans="1:36" ht="14.25">
      <c r="A4260" s="41" t="str">
        <f t="shared" si="1992"/>
        <v/>
      </c>
      <c r="B4260" s="150" t="str">
        <f>IF(ISNUMBER(A4260),INDEX('MetaTrader Import'!$H$13:$J$5893,TRUNC(((A4260-$A$39+1)-1)/3)+1,MOD((A4260-$A$39+1)-1,3)+1),"")</f>
        <v/>
      </c>
      <c r="C4260" s="43" t="str">
        <f t="shared" si="1993"/>
        <v/>
      </c>
      <c r="D4260" s="43" t="str">
        <f t="shared" ca="1" si="1983"/>
        <v/>
      </c>
      <c r="E4260" s="43" t="str">
        <f t="shared" si="1994"/>
        <v/>
      </c>
      <c r="F4260" s="43" t="str">
        <f t="shared" si="1995"/>
        <v/>
      </c>
      <c r="G4260" s="43" t="str">
        <f>IF(A4260&lt;&gt;"",IF(A4260&lt;Data!$G$11*0.25,$C$13/$G$32,IF(A4260&gt;Data!$G$11*0.25,$C$13,$C$13*10)),"")</f>
        <v/>
      </c>
      <c r="H4260" s="43" t="str">
        <f>IF(A4260&lt;&gt;"",IF(Data!$G$9="constant",$C$13,IF(Data!$G$9="squeeze",G4260,F4260)),"")</f>
        <v/>
      </c>
      <c r="I4260" s="38" t="str">
        <f ca="1">IF(ISNUMBER(A4260),NORMINV(RAND(),0,IF(AND(Data!$G$9="squeeze",A4260&lt;Data!$G$11*0.25),$H$32,1)*$C$30*$C$13)*($C$14*$C$12),"")</f>
        <v/>
      </c>
      <c r="J4260" s="42" t="str">
        <f ca="1">IFERROR(IF(Data!$C$6="Real",B4260,I4260+J4259+($C$14*$C$12)*(NORMINV(RAND(),$C$15,CHOOSE($G$13,$C$13,F4260,G4260)))),"")</f>
        <v/>
      </c>
      <c r="K4260" s="88" t="str">
        <f>IF(ISNUMBER(A4260), IF($G$16="fixed",$G$17,MIN(H4260*Data!$C$7*$C$16*0.5,$C$17*Data!$C$7))*$C$12,"")</f>
        <v/>
      </c>
      <c r="L4260" s="42" t="str">
        <f t="shared" ca="1" si="2010"/>
        <v/>
      </c>
      <c r="M4260" s="44" t="str">
        <f t="shared" ca="1" si="2011"/>
        <v/>
      </c>
      <c r="N4260" s="44" t="str">
        <f t="shared" ca="1" si="2012"/>
        <v/>
      </c>
      <c r="O4260" s="108" t="str">
        <f t="shared" si="1996"/>
        <v/>
      </c>
      <c r="P4260" s="102" t="str">
        <f t="shared" si="1997"/>
        <v/>
      </c>
      <c r="Q4260" s="102" t="str">
        <f t="shared" si="1998"/>
        <v/>
      </c>
      <c r="R4260" s="120" t="str">
        <f t="shared" si="1999"/>
        <v/>
      </c>
      <c r="S4260" s="54" t="str">
        <f t="shared" si="2000"/>
        <v/>
      </c>
      <c r="T4260" s="5" t="str">
        <f t="shared" si="2001"/>
        <v/>
      </c>
      <c r="U4260" s="152" t="str">
        <f t="shared" si="1984"/>
        <v/>
      </c>
      <c r="V4260" s="152" t="str">
        <f t="shared" si="1985"/>
        <v/>
      </c>
      <c r="W4260" s="153" t="str">
        <f t="shared" si="1986"/>
        <v/>
      </c>
      <c r="X4260" s="153" t="str">
        <f t="shared" si="1987"/>
        <v/>
      </c>
      <c r="Y4260" s="153" t="str">
        <f t="shared" si="1988"/>
        <v/>
      </c>
      <c r="Z4260" s="153" t="str">
        <f t="shared" si="1989"/>
        <v/>
      </c>
      <c r="AA4260" s="152" t="str">
        <f t="shared" si="1990"/>
        <v/>
      </c>
      <c r="AB4260" s="152" t="str">
        <f t="shared" si="1991"/>
        <v/>
      </c>
      <c r="AC4260" s="154" t="str">
        <f t="shared" si="2002"/>
        <v/>
      </c>
      <c r="AD4260" s="154" t="str">
        <f t="shared" si="2003"/>
        <v/>
      </c>
      <c r="AE4260" s="3" t="str">
        <f t="shared" si="2004"/>
        <v/>
      </c>
      <c r="AF4260" s="3" t="str">
        <f t="shared" si="2005"/>
        <v/>
      </c>
      <c r="AG4260" s="3" t="str">
        <f t="shared" si="2006"/>
        <v/>
      </c>
      <c r="AH4260" s="4" t="str">
        <f t="shared" si="2007"/>
        <v/>
      </c>
      <c r="AI4260" s="75" t="str">
        <f t="shared" si="2008"/>
        <v/>
      </c>
      <c r="AJ4260" s="75" t="str">
        <f t="shared" si="2009"/>
        <v/>
      </c>
    </row>
    <row r="4261" spans="1:36" ht="14.25">
      <c r="A4261" s="41" t="str">
        <f t="shared" si="1992"/>
        <v/>
      </c>
      <c r="B4261" s="150" t="str">
        <f>IF(ISNUMBER(A4261),INDEX('MetaTrader Import'!$H$13:$J$5893,TRUNC(((A4261-$A$39+1)-1)/3)+1,MOD((A4261-$A$39+1)-1,3)+1),"")</f>
        <v/>
      </c>
      <c r="C4261" s="43" t="str">
        <f t="shared" si="1993"/>
        <v/>
      </c>
      <c r="D4261" s="43" t="str">
        <f t="shared" ca="1" si="1983"/>
        <v/>
      </c>
      <c r="E4261" s="43" t="str">
        <f t="shared" si="1994"/>
        <v/>
      </c>
      <c r="F4261" s="43" t="str">
        <f t="shared" si="1995"/>
        <v/>
      </c>
      <c r="G4261" s="43" t="str">
        <f>IF(A4261&lt;&gt;"",IF(A4261&lt;Data!$G$11*0.25,$C$13/$G$32,IF(A4261&gt;Data!$G$11*0.25,$C$13,$C$13*10)),"")</f>
        <v/>
      </c>
      <c r="H4261" s="43" t="str">
        <f>IF(A4261&lt;&gt;"",IF(Data!$G$9="constant",$C$13,IF(Data!$G$9="squeeze",G4261,F4261)),"")</f>
        <v/>
      </c>
      <c r="I4261" s="38" t="str">
        <f ca="1">IF(ISNUMBER(A4261),NORMINV(RAND(),0,IF(AND(Data!$G$9="squeeze",A4261&lt;Data!$G$11*0.25),$H$32,1)*$C$30*$C$13)*($C$14*$C$12),"")</f>
        <v/>
      </c>
      <c r="J4261" s="42" t="str">
        <f ca="1">IFERROR(IF(Data!$C$6="Real",B4261,I4261+J4260+($C$14*$C$12)*(NORMINV(RAND(),$C$15,CHOOSE($G$13,$C$13,F4261,G4261)))),"")</f>
        <v/>
      </c>
      <c r="K4261" s="88" t="str">
        <f>IF(ISNUMBER(A4261), IF($G$16="fixed",$G$17,MIN(H4261*Data!$C$7*$C$16*0.5,$C$17*Data!$C$7))*$C$12,"")</f>
        <v/>
      </c>
      <c r="L4261" s="42" t="str">
        <f t="shared" ca="1" si="2010"/>
        <v/>
      </c>
      <c r="M4261" s="44" t="str">
        <f t="shared" ca="1" si="2011"/>
        <v/>
      </c>
      <c r="N4261" s="44" t="str">
        <f t="shared" ca="1" si="2012"/>
        <v/>
      </c>
      <c r="O4261" s="108" t="str">
        <f t="shared" si="1996"/>
        <v/>
      </c>
      <c r="P4261" s="102" t="str">
        <f t="shared" si="1997"/>
        <v/>
      </c>
      <c r="Q4261" s="102" t="str">
        <f t="shared" si="1998"/>
        <v/>
      </c>
      <c r="R4261" s="120" t="str">
        <f t="shared" si="1999"/>
        <v/>
      </c>
      <c r="S4261" s="54" t="str">
        <f t="shared" si="2000"/>
        <v/>
      </c>
      <c r="T4261" s="5" t="str">
        <f t="shared" si="2001"/>
        <v/>
      </c>
      <c r="U4261" s="152" t="str">
        <f t="shared" si="1984"/>
        <v/>
      </c>
      <c r="V4261" s="152" t="str">
        <f t="shared" si="1985"/>
        <v/>
      </c>
      <c r="W4261" s="153" t="str">
        <f t="shared" si="1986"/>
        <v/>
      </c>
      <c r="X4261" s="153" t="str">
        <f t="shared" si="1987"/>
        <v/>
      </c>
      <c r="Y4261" s="153" t="str">
        <f t="shared" si="1988"/>
        <v/>
      </c>
      <c r="Z4261" s="153" t="str">
        <f t="shared" si="1989"/>
        <v/>
      </c>
      <c r="AA4261" s="152" t="str">
        <f t="shared" si="1990"/>
        <v/>
      </c>
      <c r="AB4261" s="152" t="str">
        <f t="shared" si="1991"/>
        <v/>
      </c>
      <c r="AC4261" s="154" t="str">
        <f t="shared" si="2002"/>
        <v/>
      </c>
      <c r="AD4261" s="154" t="str">
        <f t="shared" si="2003"/>
        <v/>
      </c>
      <c r="AE4261" s="3" t="str">
        <f t="shared" si="2004"/>
        <v/>
      </c>
      <c r="AF4261" s="3" t="str">
        <f t="shared" si="2005"/>
        <v/>
      </c>
      <c r="AG4261" s="3" t="str">
        <f t="shared" si="2006"/>
        <v/>
      </c>
      <c r="AH4261" s="4" t="str">
        <f t="shared" si="2007"/>
        <v/>
      </c>
      <c r="AI4261" s="75" t="str">
        <f t="shared" si="2008"/>
        <v/>
      </c>
      <c r="AJ4261" s="75" t="str">
        <f t="shared" si="2009"/>
        <v/>
      </c>
    </row>
    <row r="4262" spans="1:36" ht="14.25">
      <c r="A4262" s="41" t="str">
        <f t="shared" si="1992"/>
        <v/>
      </c>
      <c r="B4262" s="150" t="str">
        <f>IF(ISNUMBER(A4262),INDEX('MetaTrader Import'!$H$13:$J$5893,TRUNC(((A4262-$A$39+1)-1)/3)+1,MOD((A4262-$A$39+1)-1,3)+1),"")</f>
        <v/>
      </c>
      <c r="C4262" s="43" t="str">
        <f t="shared" si="1993"/>
        <v/>
      </c>
      <c r="D4262" s="43" t="str">
        <f t="shared" ca="1" si="1983"/>
        <v/>
      </c>
      <c r="E4262" s="43" t="str">
        <f t="shared" si="1994"/>
        <v/>
      </c>
      <c r="F4262" s="43" t="str">
        <f t="shared" si="1995"/>
        <v/>
      </c>
      <c r="G4262" s="43" t="str">
        <f>IF(A4262&lt;&gt;"",IF(A4262&lt;Data!$G$11*0.25,$C$13/$G$32,IF(A4262&gt;Data!$G$11*0.25,$C$13,$C$13*10)),"")</f>
        <v/>
      </c>
      <c r="H4262" s="43" t="str">
        <f>IF(A4262&lt;&gt;"",IF(Data!$G$9="constant",$C$13,IF(Data!$G$9="squeeze",G4262,F4262)),"")</f>
        <v/>
      </c>
      <c r="I4262" s="38" t="str">
        <f ca="1">IF(ISNUMBER(A4262),NORMINV(RAND(),0,IF(AND(Data!$G$9="squeeze",A4262&lt;Data!$G$11*0.25),$H$32,1)*$C$30*$C$13)*($C$14*$C$12),"")</f>
        <v/>
      </c>
      <c r="J4262" s="42" t="str">
        <f ca="1">IFERROR(IF(Data!$C$6="Real",B4262,I4262+J4261+($C$14*$C$12)*(NORMINV(RAND(),$C$15,CHOOSE($G$13,$C$13,F4262,G4262)))),"")</f>
        <v/>
      </c>
      <c r="K4262" s="88" t="str">
        <f>IF(ISNUMBER(A4262), IF($G$16="fixed",$G$17,MIN(H4262*Data!$C$7*$C$16*0.5,$C$17*Data!$C$7))*$C$12,"")</f>
        <v/>
      </c>
      <c r="L4262" s="42" t="str">
        <f t="shared" ca="1" si="2010"/>
        <v/>
      </c>
      <c r="M4262" s="44" t="str">
        <f t="shared" ca="1" si="2011"/>
        <v/>
      </c>
      <c r="N4262" s="44" t="str">
        <f t="shared" ca="1" si="2012"/>
        <v/>
      </c>
      <c r="O4262" s="108" t="str">
        <f t="shared" si="1996"/>
        <v/>
      </c>
      <c r="P4262" s="102" t="str">
        <f t="shared" si="1997"/>
        <v/>
      </c>
      <c r="Q4262" s="102" t="str">
        <f t="shared" si="1998"/>
        <v/>
      </c>
      <c r="R4262" s="120" t="str">
        <f t="shared" si="1999"/>
        <v/>
      </c>
      <c r="S4262" s="54" t="str">
        <f t="shared" si="2000"/>
        <v/>
      </c>
      <c r="T4262" s="5" t="str">
        <f t="shared" si="2001"/>
        <v/>
      </c>
      <c r="U4262" s="152" t="str">
        <f t="shared" si="1984"/>
        <v/>
      </c>
      <c r="V4262" s="152" t="str">
        <f t="shared" si="1985"/>
        <v/>
      </c>
      <c r="W4262" s="153" t="str">
        <f t="shared" si="1986"/>
        <v/>
      </c>
      <c r="X4262" s="153" t="str">
        <f t="shared" si="1987"/>
        <v/>
      </c>
      <c r="Y4262" s="153" t="str">
        <f t="shared" si="1988"/>
        <v/>
      </c>
      <c r="Z4262" s="153" t="str">
        <f t="shared" si="1989"/>
        <v/>
      </c>
      <c r="AA4262" s="152" t="str">
        <f t="shared" si="1990"/>
        <v/>
      </c>
      <c r="AB4262" s="152" t="str">
        <f t="shared" si="1991"/>
        <v/>
      </c>
      <c r="AC4262" s="154" t="str">
        <f t="shared" si="2002"/>
        <v/>
      </c>
      <c r="AD4262" s="154" t="str">
        <f t="shared" si="2003"/>
        <v/>
      </c>
      <c r="AE4262" s="3" t="str">
        <f t="shared" si="2004"/>
        <v/>
      </c>
      <c r="AF4262" s="3" t="str">
        <f t="shared" si="2005"/>
        <v/>
      </c>
      <c r="AG4262" s="3" t="str">
        <f t="shared" si="2006"/>
        <v/>
      </c>
      <c r="AH4262" s="4" t="str">
        <f t="shared" si="2007"/>
        <v/>
      </c>
      <c r="AI4262" s="75" t="str">
        <f t="shared" si="2008"/>
        <v/>
      </c>
      <c r="AJ4262" s="75" t="str">
        <f t="shared" si="2009"/>
        <v/>
      </c>
    </row>
    <row r="4263" spans="1:36" ht="14.25">
      <c r="A4263" s="41" t="str">
        <f t="shared" si="1992"/>
        <v/>
      </c>
      <c r="B4263" s="150" t="str">
        <f>IF(ISNUMBER(A4263),INDEX('MetaTrader Import'!$H$13:$J$5893,TRUNC(((A4263-$A$39+1)-1)/3)+1,MOD((A4263-$A$39+1)-1,3)+1),"")</f>
        <v/>
      </c>
      <c r="C4263" s="43" t="str">
        <f t="shared" si="1993"/>
        <v/>
      </c>
      <c r="D4263" s="43" t="str">
        <f t="shared" ca="1" si="1983"/>
        <v/>
      </c>
      <c r="E4263" s="43" t="str">
        <f t="shared" si="1994"/>
        <v/>
      </c>
      <c r="F4263" s="43" t="str">
        <f t="shared" si="1995"/>
        <v/>
      </c>
      <c r="G4263" s="43" t="str">
        <f>IF(A4263&lt;&gt;"",IF(A4263&lt;Data!$G$11*0.25,$C$13/$G$32,IF(A4263&gt;Data!$G$11*0.25,$C$13,$C$13*10)),"")</f>
        <v/>
      </c>
      <c r="H4263" s="43" t="str">
        <f>IF(A4263&lt;&gt;"",IF(Data!$G$9="constant",$C$13,IF(Data!$G$9="squeeze",G4263,F4263)),"")</f>
        <v/>
      </c>
      <c r="I4263" s="38" t="str">
        <f ca="1">IF(ISNUMBER(A4263),NORMINV(RAND(),0,IF(AND(Data!$G$9="squeeze",A4263&lt;Data!$G$11*0.25),$H$32,1)*$C$30*$C$13)*($C$14*$C$12),"")</f>
        <v/>
      </c>
      <c r="J4263" s="42" t="str">
        <f ca="1">IFERROR(IF(Data!$C$6="Real",B4263,I4263+J4262+($C$14*$C$12)*(NORMINV(RAND(),$C$15,CHOOSE($G$13,$C$13,F4263,G4263)))),"")</f>
        <v/>
      </c>
      <c r="K4263" s="88" t="str">
        <f>IF(ISNUMBER(A4263), IF($G$16="fixed",$G$17,MIN(H4263*Data!$C$7*$C$16*0.5,$C$17*Data!$C$7))*$C$12,"")</f>
        <v/>
      </c>
      <c r="L4263" s="42" t="str">
        <f t="shared" ca="1" si="2010"/>
        <v/>
      </c>
      <c r="M4263" s="44" t="str">
        <f t="shared" ca="1" si="2011"/>
        <v/>
      </c>
      <c r="N4263" s="44" t="str">
        <f t="shared" ca="1" si="2012"/>
        <v/>
      </c>
      <c r="O4263" s="108" t="str">
        <f t="shared" si="1996"/>
        <v/>
      </c>
      <c r="P4263" s="102" t="str">
        <f t="shared" si="1997"/>
        <v/>
      </c>
      <c r="Q4263" s="102" t="str">
        <f t="shared" si="1998"/>
        <v/>
      </c>
      <c r="R4263" s="120" t="str">
        <f t="shared" si="1999"/>
        <v/>
      </c>
      <c r="S4263" s="54" t="str">
        <f t="shared" si="2000"/>
        <v/>
      </c>
      <c r="T4263" s="5" t="str">
        <f t="shared" si="2001"/>
        <v/>
      </c>
      <c r="U4263" s="152" t="str">
        <f t="shared" si="1984"/>
        <v/>
      </c>
      <c r="V4263" s="152" t="str">
        <f t="shared" si="1985"/>
        <v/>
      </c>
      <c r="W4263" s="153" t="str">
        <f t="shared" si="1986"/>
        <v/>
      </c>
      <c r="X4263" s="153" t="str">
        <f t="shared" si="1987"/>
        <v/>
      </c>
      <c r="Y4263" s="153" t="str">
        <f t="shared" si="1988"/>
        <v/>
      </c>
      <c r="Z4263" s="153" t="str">
        <f t="shared" si="1989"/>
        <v/>
      </c>
      <c r="AA4263" s="152" t="str">
        <f t="shared" si="1990"/>
        <v/>
      </c>
      <c r="AB4263" s="152" t="str">
        <f t="shared" si="1991"/>
        <v/>
      </c>
      <c r="AC4263" s="154" t="str">
        <f t="shared" si="2002"/>
        <v/>
      </c>
      <c r="AD4263" s="154" t="str">
        <f t="shared" si="2003"/>
        <v/>
      </c>
      <c r="AE4263" s="3" t="str">
        <f t="shared" si="2004"/>
        <v/>
      </c>
      <c r="AF4263" s="3" t="str">
        <f t="shared" si="2005"/>
        <v/>
      </c>
      <c r="AG4263" s="3" t="str">
        <f t="shared" si="2006"/>
        <v/>
      </c>
      <c r="AH4263" s="4" t="str">
        <f t="shared" si="2007"/>
        <v/>
      </c>
      <c r="AI4263" s="75" t="str">
        <f t="shared" si="2008"/>
        <v/>
      </c>
      <c r="AJ4263" s="75" t="str">
        <f t="shared" si="2009"/>
        <v/>
      </c>
    </row>
    <row r="4264" spans="1:36" ht="14.25">
      <c r="A4264" s="41" t="str">
        <f t="shared" si="1992"/>
        <v/>
      </c>
      <c r="B4264" s="150" t="str">
        <f>IF(ISNUMBER(A4264),INDEX('MetaTrader Import'!$H$13:$J$5893,TRUNC(((A4264-$A$39+1)-1)/3)+1,MOD((A4264-$A$39+1)-1,3)+1),"")</f>
        <v/>
      </c>
      <c r="C4264" s="43" t="str">
        <f t="shared" si="1993"/>
        <v/>
      </c>
      <c r="D4264" s="43" t="str">
        <f t="shared" ca="1" si="1983"/>
        <v/>
      </c>
      <c r="E4264" s="43" t="str">
        <f t="shared" si="1994"/>
        <v/>
      </c>
      <c r="F4264" s="43" t="str">
        <f t="shared" si="1995"/>
        <v/>
      </c>
      <c r="G4264" s="43" t="str">
        <f>IF(A4264&lt;&gt;"",IF(A4264&lt;Data!$G$11*0.25,$C$13/$G$32,IF(A4264&gt;Data!$G$11*0.25,$C$13,$C$13*10)),"")</f>
        <v/>
      </c>
      <c r="H4264" s="43" t="str">
        <f>IF(A4264&lt;&gt;"",IF(Data!$G$9="constant",$C$13,IF(Data!$G$9="squeeze",G4264,F4264)),"")</f>
        <v/>
      </c>
      <c r="I4264" s="38" t="str">
        <f ca="1">IF(ISNUMBER(A4264),NORMINV(RAND(),0,IF(AND(Data!$G$9="squeeze",A4264&lt;Data!$G$11*0.25),$H$32,1)*$C$30*$C$13)*($C$14*$C$12),"")</f>
        <v/>
      </c>
      <c r="J4264" s="42" t="str">
        <f ca="1">IFERROR(IF(Data!$C$6="Real",B4264,I4264+J4263+($C$14*$C$12)*(NORMINV(RAND(),$C$15,CHOOSE($G$13,$C$13,F4264,G4264)))),"")</f>
        <v/>
      </c>
      <c r="K4264" s="88" t="str">
        <f>IF(ISNUMBER(A4264), IF($G$16="fixed",$G$17,MIN(H4264*Data!$C$7*$C$16*0.5,$C$17*Data!$C$7))*$C$12,"")</f>
        <v/>
      </c>
      <c r="L4264" s="42" t="str">
        <f t="shared" ca="1" si="2010"/>
        <v/>
      </c>
      <c r="M4264" s="44" t="str">
        <f t="shared" ca="1" si="2011"/>
        <v/>
      </c>
      <c r="N4264" s="44" t="str">
        <f t="shared" ca="1" si="2012"/>
        <v/>
      </c>
      <c r="O4264" s="108" t="str">
        <f t="shared" si="1996"/>
        <v/>
      </c>
      <c r="P4264" s="102" t="str">
        <f t="shared" si="1997"/>
        <v/>
      </c>
      <c r="Q4264" s="102" t="str">
        <f t="shared" si="1998"/>
        <v/>
      </c>
      <c r="R4264" s="120" t="str">
        <f t="shared" si="1999"/>
        <v/>
      </c>
      <c r="S4264" s="54" t="str">
        <f t="shared" si="2000"/>
        <v/>
      </c>
      <c r="T4264" s="5" t="str">
        <f t="shared" si="2001"/>
        <v/>
      </c>
      <c r="U4264" s="152" t="str">
        <f t="shared" si="1984"/>
        <v/>
      </c>
      <c r="V4264" s="152" t="str">
        <f t="shared" si="1985"/>
        <v/>
      </c>
      <c r="W4264" s="153" t="str">
        <f t="shared" si="1986"/>
        <v/>
      </c>
      <c r="X4264" s="153" t="str">
        <f t="shared" si="1987"/>
        <v/>
      </c>
      <c r="Y4264" s="153" t="str">
        <f t="shared" si="1988"/>
        <v/>
      </c>
      <c r="Z4264" s="153" t="str">
        <f t="shared" si="1989"/>
        <v/>
      </c>
      <c r="AA4264" s="152" t="str">
        <f t="shared" si="1990"/>
        <v/>
      </c>
      <c r="AB4264" s="152" t="str">
        <f t="shared" si="1991"/>
        <v/>
      </c>
      <c r="AC4264" s="154" t="str">
        <f t="shared" si="2002"/>
        <v/>
      </c>
      <c r="AD4264" s="154" t="str">
        <f t="shared" si="2003"/>
        <v/>
      </c>
      <c r="AE4264" s="3" t="str">
        <f t="shared" si="2004"/>
        <v/>
      </c>
      <c r="AF4264" s="3" t="str">
        <f t="shared" si="2005"/>
        <v/>
      </c>
      <c r="AG4264" s="3" t="str">
        <f t="shared" si="2006"/>
        <v/>
      </c>
      <c r="AH4264" s="4" t="str">
        <f t="shared" si="2007"/>
        <v/>
      </c>
      <c r="AI4264" s="75" t="str">
        <f t="shared" si="2008"/>
        <v/>
      </c>
      <c r="AJ4264" s="75" t="str">
        <f t="shared" si="2009"/>
        <v/>
      </c>
    </row>
    <row r="4265" spans="1:36" ht="14.25">
      <c r="A4265" s="41" t="str">
        <f t="shared" si="1992"/>
        <v/>
      </c>
      <c r="B4265" s="150" t="str">
        <f>IF(ISNUMBER(A4265),INDEX('MetaTrader Import'!$H$13:$J$5893,TRUNC(((A4265-$A$39+1)-1)/3)+1,MOD((A4265-$A$39+1)-1,3)+1),"")</f>
        <v/>
      </c>
      <c r="C4265" s="43" t="str">
        <f t="shared" si="1993"/>
        <v/>
      </c>
      <c r="D4265" s="43" t="str">
        <f t="shared" ca="1" si="1983"/>
        <v/>
      </c>
      <c r="E4265" s="43" t="str">
        <f t="shared" si="1994"/>
        <v/>
      </c>
      <c r="F4265" s="43" t="str">
        <f t="shared" si="1995"/>
        <v/>
      </c>
      <c r="G4265" s="43" t="str">
        <f>IF(A4265&lt;&gt;"",IF(A4265&lt;Data!$G$11*0.25,$C$13/$G$32,IF(A4265&gt;Data!$G$11*0.25,$C$13,$C$13*10)),"")</f>
        <v/>
      </c>
      <c r="H4265" s="43" t="str">
        <f>IF(A4265&lt;&gt;"",IF(Data!$G$9="constant",$C$13,IF(Data!$G$9="squeeze",G4265,F4265)),"")</f>
        <v/>
      </c>
      <c r="I4265" s="38" t="str">
        <f ca="1">IF(ISNUMBER(A4265),NORMINV(RAND(),0,IF(AND(Data!$G$9="squeeze",A4265&lt;Data!$G$11*0.25),$H$32,1)*$C$30*$C$13)*($C$14*$C$12),"")</f>
        <v/>
      </c>
      <c r="J4265" s="42" t="str">
        <f ca="1">IFERROR(IF(Data!$C$6="Real",B4265,I4265+J4264+($C$14*$C$12)*(NORMINV(RAND(),$C$15,CHOOSE($G$13,$C$13,F4265,G4265)))),"")</f>
        <v/>
      </c>
      <c r="K4265" s="88" t="str">
        <f>IF(ISNUMBER(A4265), IF($G$16="fixed",$G$17,MIN(H4265*Data!$C$7*$C$16*0.5,$C$17*Data!$C$7))*$C$12,"")</f>
        <v/>
      </c>
      <c r="L4265" s="42" t="str">
        <f t="shared" ca="1" si="2010"/>
        <v/>
      </c>
      <c r="M4265" s="44" t="str">
        <f t="shared" ca="1" si="2011"/>
        <v/>
      </c>
      <c r="N4265" s="44" t="str">
        <f t="shared" ca="1" si="2012"/>
        <v/>
      </c>
      <c r="O4265" s="108" t="str">
        <f t="shared" si="1996"/>
        <v/>
      </c>
      <c r="P4265" s="102" t="str">
        <f t="shared" si="1997"/>
        <v/>
      </c>
      <c r="Q4265" s="102" t="str">
        <f t="shared" si="1998"/>
        <v/>
      </c>
      <c r="R4265" s="120" t="str">
        <f t="shared" si="1999"/>
        <v/>
      </c>
      <c r="S4265" s="54" t="str">
        <f t="shared" si="2000"/>
        <v/>
      </c>
      <c r="T4265" s="5" t="str">
        <f t="shared" si="2001"/>
        <v/>
      </c>
      <c r="U4265" s="152" t="str">
        <f t="shared" si="1984"/>
        <v/>
      </c>
      <c r="V4265" s="152" t="str">
        <f t="shared" si="1985"/>
        <v/>
      </c>
      <c r="W4265" s="153" t="str">
        <f t="shared" si="1986"/>
        <v/>
      </c>
      <c r="X4265" s="153" t="str">
        <f t="shared" si="1987"/>
        <v/>
      </c>
      <c r="Y4265" s="153" t="str">
        <f t="shared" si="1988"/>
        <v/>
      </c>
      <c r="Z4265" s="153" t="str">
        <f t="shared" si="1989"/>
        <v/>
      </c>
      <c r="AA4265" s="152" t="str">
        <f t="shared" si="1990"/>
        <v/>
      </c>
      <c r="AB4265" s="152" t="str">
        <f t="shared" si="1991"/>
        <v/>
      </c>
      <c r="AC4265" s="154" t="str">
        <f t="shared" si="2002"/>
        <v/>
      </c>
      <c r="AD4265" s="154" t="str">
        <f t="shared" si="2003"/>
        <v/>
      </c>
      <c r="AE4265" s="3" t="str">
        <f t="shared" si="2004"/>
        <v/>
      </c>
      <c r="AF4265" s="3" t="str">
        <f t="shared" si="2005"/>
        <v/>
      </c>
      <c r="AG4265" s="3" t="str">
        <f t="shared" si="2006"/>
        <v/>
      </c>
      <c r="AH4265" s="4" t="str">
        <f t="shared" si="2007"/>
        <v/>
      </c>
      <c r="AI4265" s="75" t="str">
        <f t="shared" si="2008"/>
        <v/>
      </c>
      <c r="AJ4265" s="75" t="str">
        <f t="shared" si="2009"/>
        <v/>
      </c>
    </row>
    <row r="4266" spans="1:36" ht="14.25">
      <c r="A4266" s="41" t="str">
        <f t="shared" si="1992"/>
        <v/>
      </c>
      <c r="B4266" s="150" t="str">
        <f>IF(ISNUMBER(A4266),INDEX('MetaTrader Import'!$H$13:$J$5893,TRUNC(((A4266-$A$39+1)-1)/3)+1,MOD((A4266-$A$39+1)-1,3)+1),"")</f>
        <v/>
      </c>
      <c r="C4266" s="43" t="str">
        <f t="shared" si="1993"/>
        <v/>
      </c>
      <c r="D4266" s="43" t="str">
        <f t="shared" ca="1" si="1983"/>
        <v/>
      </c>
      <c r="E4266" s="43" t="str">
        <f t="shared" si="1994"/>
        <v/>
      </c>
      <c r="F4266" s="43" t="str">
        <f t="shared" si="1995"/>
        <v/>
      </c>
      <c r="G4266" s="43" t="str">
        <f>IF(A4266&lt;&gt;"",IF(A4266&lt;Data!$G$11*0.25,$C$13/$G$32,IF(A4266&gt;Data!$G$11*0.25,$C$13,$C$13*10)),"")</f>
        <v/>
      </c>
      <c r="H4266" s="43" t="str">
        <f>IF(A4266&lt;&gt;"",IF(Data!$G$9="constant",$C$13,IF(Data!$G$9="squeeze",G4266,F4266)),"")</f>
        <v/>
      </c>
      <c r="I4266" s="38" t="str">
        <f ca="1">IF(ISNUMBER(A4266),NORMINV(RAND(),0,IF(AND(Data!$G$9="squeeze",A4266&lt;Data!$G$11*0.25),$H$32,1)*$C$30*$C$13)*($C$14*$C$12),"")</f>
        <v/>
      </c>
      <c r="J4266" s="42" t="str">
        <f ca="1">IFERROR(IF(Data!$C$6="Real",B4266,I4266+J4265+($C$14*$C$12)*(NORMINV(RAND(),$C$15,CHOOSE($G$13,$C$13,F4266,G4266)))),"")</f>
        <v/>
      </c>
      <c r="K4266" s="88" t="str">
        <f>IF(ISNUMBER(A4266), IF($G$16="fixed",$G$17,MIN(H4266*Data!$C$7*$C$16*0.5,$C$17*Data!$C$7))*$C$12,"")</f>
        <v/>
      </c>
      <c r="L4266" s="42" t="str">
        <f t="shared" ca="1" si="2010"/>
        <v/>
      </c>
      <c r="M4266" s="44" t="str">
        <f t="shared" ca="1" si="2011"/>
        <v/>
      </c>
      <c r="N4266" s="44" t="str">
        <f t="shared" ca="1" si="2012"/>
        <v/>
      </c>
      <c r="O4266" s="108" t="str">
        <f t="shared" si="1996"/>
        <v/>
      </c>
      <c r="P4266" s="102" t="str">
        <f t="shared" si="1997"/>
        <v/>
      </c>
      <c r="Q4266" s="102" t="str">
        <f t="shared" si="1998"/>
        <v/>
      </c>
      <c r="R4266" s="120" t="str">
        <f t="shared" si="1999"/>
        <v/>
      </c>
      <c r="S4266" s="54" t="str">
        <f t="shared" si="2000"/>
        <v/>
      </c>
      <c r="T4266" s="5" t="str">
        <f t="shared" si="2001"/>
        <v/>
      </c>
      <c r="U4266" s="152" t="str">
        <f t="shared" si="1984"/>
        <v/>
      </c>
      <c r="V4266" s="152" t="str">
        <f t="shared" si="1985"/>
        <v/>
      </c>
      <c r="W4266" s="153" t="str">
        <f t="shared" si="1986"/>
        <v/>
      </c>
      <c r="X4266" s="153" t="str">
        <f t="shared" si="1987"/>
        <v/>
      </c>
      <c r="Y4266" s="153" t="str">
        <f t="shared" si="1988"/>
        <v/>
      </c>
      <c r="Z4266" s="153" t="str">
        <f t="shared" si="1989"/>
        <v/>
      </c>
      <c r="AA4266" s="152" t="str">
        <f t="shared" si="1990"/>
        <v/>
      </c>
      <c r="AB4266" s="152" t="str">
        <f t="shared" si="1991"/>
        <v/>
      </c>
      <c r="AC4266" s="154" t="str">
        <f t="shared" si="2002"/>
        <v/>
      </c>
      <c r="AD4266" s="154" t="str">
        <f t="shared" si="2003"/>
        <v/>
      </c>
      <c r="AE4266" s="3" t="str">
        <f t="shared" si="2004"/>
        <v/>
      </c>
      <c r="AF4266" s="3" t="str">
        <f t="shared" si="2005"/>
        <v/>
      </c>
      <c r="AG4266" s="3" t="str">
        <f t="shared" si="2006"/>
        <v/>
      </c>
      <c r="AH4266" s="4" t="str">
        <f t="shared" si="2007"/>
        <v/>
      </c>
      <c r="AI4266" s="75" t="str">
        <f t="shared" si="2008"/>
        <v/>
      </c>
      <c r="AJ4266" s="75" t="str">
        <f t="shared" si="2009"/>
        <v/>
      </c>
    </row>
    <row r="4267" spans="1:36" ht="14.25">
      <c r="A4267" s="41" t="str">
        <f t="shared" si="1992"/>
        <v/>
      </c>
      <c r="B4267" s="150" t="str">
        <f>IF(ISNUMBER(A4267),INDEX('MetaTrader Import'!$H$13:$J$5893,TRUNC(((A4267-$A$39+1)-1)/3)+1,MOD((A4267-$A$39+1)-1,3)+1),"")</f>
        <v/>
      </c>
      <c r="C4267" s="43" t="str">
        <f t="shared" si="1993"/>
        <v/>
      </c>
      <c r="D4267" s="43" t="str">
        <f t="shared" ca="1" si="1983"/>
        <v/>
      </c>
      <c r="E4267" s="43" t="str">
        <f t="shared" si="1994"/>
        <v/>
      </c>
      <c r="F4267" s="43" t="str">
        <f t="shared" si="1995"/>
        <v/>
      </c>
      <c r="G4267" s="43" t="str">
        <f>IF(A4267&lt;&gt;"",IF(A4267&lt;Data!$G$11*0.25,$C$13/$G$32,IF(A4267&gt;Data!$G$11*0.25,$C$13,$C$13*10)),"")</f>
        <v/>
      </c>
      <c r="H4267" s="43" t="str">
        <f>IF(A4267&lt;&gt;"",IF(Data!$G$9="constant",$C$13,IF(Data!$G$9="squeeze",G4267,F4267)),"")</f>
        <v/>
      </c>
      <c r="I4267" s="38" t="str">
        <f ca="1">IF(ISNUMBER(A4267),NORMINV(RAND(),0,IF(AND(Data!$G$9="squeeze",A4267&lt;Data!$G$11*0.25),$H$32,1)*$C$30*$C$13)*($C$14*$C$12),"")</f>
        <v/>
      </c>
      <c r="J4267" s="42" t="str">
        <f ca="1">IFERROR(IF(Data!$C$6="Real",B4267,I4267+J4266+($C$14*$C$12)*(NORMINV(RAND(),$C$15,CHOOSE($G$13,$C$13,F4267,G4267)))),"")</f>
        <v/>
      </c>
      <c r="K4267" s="88" t="str">
        <f>IF(ISNUMBER(A4267), IF($G$16="fixed",$G$17,MIN(H4267*Data!$C$7*$C$16*0.5,$C$17*Data!$C$7))*$C$12,"")</f>
        <v/>
      </c>
      <c r="L4267" s="42" t="str">
        <f t="shared" ca="1" si="2010"/>
        <v/>
      </c>
      <c r="M4267" s="44" t="str">
        <f t="shared" ca="1" si="2011"/>
        <v/>
      </c>
      <c r="N4267" s="44" t="str">
        <f t="shared" ca="1" si="2012"/>
        <v/>
      </c>
      <c r="O4267" s="108" t="str">
        <f t="shared" si="1996"/>
        <v/>
      </c>
      <c r="P4267" s="102" t="str">
        <f t="shared" si="1997"/>
        <v/>
      </c>
      <c r="Q4267" s="102" t="str">
        <f t="shared" si="1998"/>
        <v/>
      </c>
      <c r="R4267" s="120" t="str">
        <f t="shared" si="1999"/>
        <v/>
      </c>
      <c r="S4267" s="54" t="str">
        <f t="shared" si="2000"/>
        <v/>
      </c>
      <c r="T4267" s="5" t="str">
        <f t="shared" si="2001"/>
        <v/>
      </c>
      <c r="U4267" s="152" t="str">
        <f t="shared" si="1984"/>
        <v/>
      </c>
      <c r="V4267" s="152" t="str">
        <f t="shared" si="1985"/>
        <v/>
      </c>
      <c r="W4267" s="153" t="str">
        <f t="shared" si="1986"/>
        <v/>
      </c>
      <c r="X4267" s="153" t="str">
        <f t="shared" si="1987"/>
        <v/>
      </c>
      <c r="Y4267" s="153" t="str">
        <f t="shared" si="1988"/>
        <v/>
      </c>
      <c r="Z4267" s="153" t="str">
        <f t="shared" si="1989"/>
        <v/>
      </c>
      <c r="AA4267" s="152" t="str">
        <f t="shared" si="1990"/>
        <v/>
      </c>
      <c r="AB4267" s="152" t="str">
        <f t="shared" si="1991"/>
        <v/>
      </c>
      <c r="AC4267" s="154" t="str">
        <f t="shared" si="2002"/>
        <v/>
      </c>
      <c r="AD4267" s="154" t="str">
        <f t="shared" si="2003"/>
        <v/>
      </c>
      <c r="AE4267" s="3" t="str">
        <f t="shared" si="2004"/>
        <v/>
      </c>
      <c r="AF4267" s="3" t="str">
        <f t="shared" si="2005"/>
        <v/>
      </c>
      <c r="AG4267" s="3" t="str">
        <f t="shared" si="2006"/>
        <v/>
      </c>
      <c r="AH4267" s="4" t="str">
        <f t="shared" si="2007"/>
        <v/>
      </c>
      <c r="AI4267" s="75" t="str">
        <f t="shared" si="2008"/>
        <v/>
      </c>
      <c r="AJ4267" s="75" t="str">
        <f t="shared" si="2009"/>
        <v/>
      </c>
    </row>
    <row r="4268" spans="1:36" ht="14.25">
      <c r="A4268" s="41" t="str">
        <f t="shared" si="1992"/>
        <v/>
      </c>
      <c r="B4268" s="150" t="str">
        <f>IF(ISNUMBER(A4268),INDEX('MetaTrader Import'!$H$13:$J$5893,TRUNC(((A4268-$A$39+1)-1)/3)+1,MOD((A4268-$A$39+1)-1,3)+1),"")</f>
        <v/>
      </c>
      <c r="C4268" s="43" t="str">
        <f t="shared" si="1993"/>
        <v/>
      </c>
      <c r="D4268" s="43" t="str">
        <f t="shared" ca="1" si="1983"/>
        <v/>
      </c>
      <c r="E4268" s="43" t="str">
        <f t="shared" si="1994"/>
        <v/>
      </c>
      <c r="F4268" s="43" t="str">
        <f t="shared" si="1995"/>
        <v/>
      </c>
      <c r="G4268" s="43" t="str">
        <f>IF(A4268&lt;&gt;"",IF(A4268&lt;Data!$G$11*0.25,$C$13/$G$32,IF(A4268&gt;Data!$G$11*0.25,$C$13,$C$13*10)),"")</f>
        <v/>
      </c>
      <c r="H4268" s="43" t="str">
        <f>IF(A4268&lt;&gt;"",IF(Data!$G$9="constant",$C$13,IF(Data!$G$9="squeeze",G4268,F4268)),"")</f>
        <v/>
      </c>
      <c r="I4268" s="38" t="str">
        <f ca="1">IF(ISNUMBER(A4268),NORMINV(RAND(),0,IF(AND(Data!$G$9="squeeze",A4268&lt;Data!$G$11*0.25),$H$32,1)*$C$30*$C$13)*($C$14*$C$12),"")</f>
        <v/>
      </c>
      <c r="J4268" s="42" t="str">
        <f ca="1">IFERROR(IF(Data!$C$6="Real",B4268,I4268+J4267+($C$14*$C$12)*(NORMINV(RAND(),$C$15,CHOOSE($G$13,$C$13,F4268,G4268)))),"")</f>
        <v/>
      </c>
      <c r="K4268" s="88" t="str">
        <f>IF(ISNUMBER(A4268), IF($G$16="fixed",$G$17,MIN(H4268*Data!$C$7*$C$16*0.5,$C$17*Data!$C$7))*$C$12,"")</f>
        <v/>
      </c>
      <c r="L4268" s="42" t="str">
        <f t="shared" ca="1" si="2010"/>
        <v/>
      </c>
      <c r="M4268" s="44" t="str">
        <f t="shared" ca="1" si="2011"/>
        <v/>
      </c>
      <c r="N4268" s="44" t="str">
        <f t="shared" ca="1" si="2012"/>
        <v/>
      </c>
      <c r="O4268" s="108" t="str">
        <f t="shared" si="1996"/>
        <v/>
      </c>
      <c r="P4268" s="102" t="str">
        <f t="shared" si="1997"/>
        <v/>
      </c>
      <c r="Q4268" s="102" t="str">
        <f t="shared" si="1998"/>
        <v/>
      </c>
      <c r="R4268" s="120" t="str">
        <f t="shared" si="1999"/>
        <v/>
      </c>
      <c r="S4268" s="54" t="str">
        <f t="shared" si="2000"/>
        <v/>
      </c>
      <c r="T4268" s="5" t="str">
        <f t="shared" si="2001"/>
        <v/>
      </c>
      <c r="U4268" s="152" t="str">
        <f t="shared" si="1984"/>
        <v/>
      </c>
      <c r="V4268" s="152" t="str">
        <f t="shared" si="1985"/>
        <v/>
      </c>
      <c r="W4268" s="153" t="str">
        <f t="shared" si="1986"/>
        <v/>
      </c>
      <c r="X4268" s="153" t="str">
        <f t="shared" si="1987"/>
        <v/>
      </c>
      <c r="Y4268" s="153" t="str">
        <f t="shared" si="1988"/>
        <v/>
      </c>
      <c r="Z4268" s="153" t="str">
        <f t="shared" si="1989"/>
        <v/>
      </c>
      <c r="AA4268" s="152" t="str">
        <f t="shared" si="1990"/>
        <v/>
      </c>
      <c r="AB4268" s="152" t="str">
        <f t="shared" si="1991"/>
        <v/>
      </c>
      <c r="AC4268" s="154" t="str">
        <f t="shared" si="2002"/>
        <v/>
      </c>
      <c r="AD4268" s="154" t="str">
        <f t="shared" si="2003"/>
        <v/>
      </c>
      <c r="AE4268" s="3" t="str">
        <f t="shared" si="2004"/>
        <v/>
      </c>
      <c r="AF4268" s="3" t="str">
        <f t="shared" si="2005"/>
        <v/>
      </c>
      <c r="AG4268" s="3" t="str">
        <f t="shared" si="2006"/>
        <v/>
      </c>
      <c r="AH4268" s="4" t="str">
        <f t="shared" si="2007"/>
        <v/>
      </c>
      <c r="AI4268" s="75" t="str">
        <f t="shared" si="2008"/>
        <v/>
      </c>
      <c r="AJ4268" s="75" t="str">
        <f t="shared" si="2009"/>
        <v/>
      </c>
    </row>
    <row r="4269" spans="1:36" ht="14.25">
      <c r="A4269" s="41" t="str">
        <f t="shared" si="1992"/>
        <v/>
      </c>
      <c r="B4269" s="150" t="str">
        <f>IF(ISNUMBER(A4269),INDEX('MetaTrader Import'!$H$13:$J$5893,TRUNC(((A4269-$A$39+1)-1)/3)+1,MOD((A4269-$A$39+1)-1,3)+1),"")</f>
        <v/>
      </c>
      <c r="C4269" s="43" t="str">
        <f t="shared" si="1993"/>
        <v/>
      </c>
      <c r="D4269" s="43" t="str">
        <f t="shared" ca="1" si="1983"/>
        <v/>
      </c>
      <c r="E4269" s="43" t="str">
        <f t="shared" si="1994"/>
        <v/>
      </c>
      <c r="F4269" s="43" t="str">
        <f t="shared" si="1995"/>
        <v/>
      </c>
      <c r="G4269" s="43" t="str">
        <f>IF(A4269&lt;&gt;"",IF(A4269&lt;Data!$G$11*0.25,$C$13/$G$32,IF(A4269&gt;Data!$G$11*0.25,$C$13,$C$13*10)),"")</f>
        <v/>
      </c>
      <c r="H4269" s="43" t="str">
        <f>IF(A4269&lt;&gt;"",IF(Data!$G$9="constant",$C$13,IF(Data!$G$9="squeeze",G4269,F4269)),"")</f>
        <v/>
      </c>
      <c r="I4269" s="38" t="str">
        <f ca="1">IF(ISNUMBER(A4269),NORMINV(RAND(),0,IF(AND(Data!$G$9="squeeze",A4269&lt;Data!$G$11*0.25),$H$32,1)*$C$30*$C$13)*($C$14*$C$12),"")</f>
        <v/>
      </c>
      <c r="J4269" s="42" t="str">
        <f ca="1">IFERROR(IF(Data!$C$6="Real",B4269,I4269+J4268+($C$14*$C$12)*(NORMINV(RAND(),$C$15,CHOOSE($G$13,$C$13,F4269,G4269)))),"")</f>
        <v/>
      </c>
      <c r="K4269" s="88" t="str">
        <f>IF(ISNUMBER(A4269), IF($G$16="fixed",$G$17,MIN(H4269*Data!$C$7*$C$16*0.5,$C$17*Data!$C$7))*$C$12,"")</f>
        <v/>
      </c>
      <c r="L4269" s="42" t="str">
        <f t="shared" ca="1" si="2010"/>
        <v/>
      </c>
      <c r="M4269" s="44" t="str">
        <f t="shared" ca="1" si="2011"/>
        <v/>
      </c>
      <c r="N4269" s="44" t="str">
        <f t="shared" ca="1" si="2012"/>
        <v/>
      </c>
      <c r="O4269" s="108" t="str">
        <f t="shared" si="1996"/>
        <v/>
      </c>
      <c r="P4269" s="102" t="str">
        <f t="shared" si="1997"/>
        <v/>
      </c>
      <c r="Q4269" s="102" t="str">
        <f t="shared" si="1998"/>
        <v/>
      </c>
      <c r="R4269" s="120" t="str">
        <f t="shared" si="1999"/>
        <v/>
      </c>
      <c r="S4269" s="54" t="str">
        <f t="shared" si="2000"/>
        <v/>
      </c>
      <c r="T4269" s="5" t="str">
        <f t="shared" si="2001"/>
        <v/>
      </c>
      <c r="U4269" s="152" t="str">
        <f t="shared" si="1984"/>
        <v/>
      </c>
      <c r="V4269" s="152" t="str">
        <f t="shared" si="1985"/>
        <v/>
      </c>
      <c r="W4269" s="153" t="str">
        <f t="shared" si="1986"/>
        <v/>
      </c>
      <c r="X4269" s="153" t="str">
        <f t="shared" si="1987"/>
        <v/>
      </c>
      <c r="Y4269" s="153" t="str">
        <f t="shared" si="1988"/>
        <v/>
      </c>
      <c r="Z4269" s="153" t="str">
        <f t="shared" si="1989"/>
        <v/>
      </c>
      <c r="AA4269" s="152" t="str">
        <f t="shared" si="1990"/>
        <v/>
      </c>
      <c r="AB4269" s="152" t="str">
        <f t="shared" si="1991"/>
        <v/>
      </c>
      <c r="AC4269" s="154" t="str">
        <f t="shared" si="2002"/>
        <v/>
      </c>
      <c r="AD4269" s="154" t="str">
        <f t="shared" si="2003"/>
        <v/>
      </c>
      <c r="AE4269" s="3" t="str">
        <f t="shared" si="2004"/>
        <v/>
      </c>
      <c r="AF4269" s="3" t="str">
        <f t="shared" si="2005"/>
        <v/>
      </c>
      <c r="AG4269" s="3" t="str">
        <f t="shared" si="2006"/>
        <v/>
      </c>
      <c r="AH4269" s="4" t="str">
        <f t="shared" si="2007"/>
        <v/>
      </c>
      <c r="AI4269" s="75" t="str">
        <f t="shared" si="2008"/>
        <v/>
      </c>
      <c r="AJ4269" s="75" t="str">
        <f t="shared" si="2009"/>
        <v/>
      </c>
    </row>
    <row r="4270" spans="1:36" ht="14.25">
      <c r="A4270" s="41" t="str">
        <f t="shared" si="1992"/>
        <v/>
      </c>
      <c r="B4270" s="150" t="str">
        <f>IF(ISNUMBER(A4270),INDEX('MetaTrader Import'!$H$13:$J$5893,TRUNC(((A4270-$A$39+1)-1)/3)+1,MOD((A4270-$A$39+1)-1,3)+1),"")</f>
        <v/>
      </c>
      <c r="C4270" s="43" t="str">
        <f t="shared" si="1993"/>
        <v/>
      </c>
      <c r="D4270" s="43" t="str">
        <f t="shared" ca="1" si="1983"/>
        <v/>
      </c>
      <c r="E4270" s="43" t="str">
        <f t="shared" si="1994"/>
        <v/>
      </c>
      <c r="F4270" s="43" t="str">
        <f t="shared" si="1995"/>
        <v/>
      </c>
      <c r="G4270" s="43" t="str">
        <f>IF(A4270&lt;&gt;"",IF(A4270&lt;Data!$G$11*0.25,$C$13/$G$32,IF(A4270&gt;Data!$G$11*0.25,$C$13,$C$13*10)),"")</f>
        <v/>
      </c>
      <c r="H4270" s="43" t="str">
        <f>IF(A4270&lt;&gt;"",IF(Data!$G$9="constant",$C$13,IF(Data!$G$9="squeeze",G4270,F4270)),"")</f>
        <v/>
      </c>
      <c r="I4270" s="38" t="str">
        <f ca="1">IF(ISNUMBER(A4270),NORMINV(RAND(),0,IF(AND(Data!$G$9="squeeze",A4270&lt;Data!$G$11*0.25),$H$32,1)*$C$30*$C$13)*($C$14*$C$12),"")</f>
        <v/>
      </c>
      <c r="J4270" s="42" t="str">
        <f ca="1">IFERROR(IF(Data!$C$6="Real",B4270,I4270+J4269+($C$14*$C$12)*(NORMINV(RAND(),$C$15,CHOOSE($G$13,$C$13,F4270,G4270)))),"")</f>
        <v/>
      </c>
      <c r="K4270" s="88" t="str">
        <f>IF(ISNUMBER(A4270), IF($G$16="fixed",$G$17,MIN(H4270*Data!$C$7*$C$16*0.5,$C$17*Data!$C$7))*$C$12,"")</f>
        <v/>
      </c>
      <c r="L4270" s="42" t="str">
        <f t="shared" ca="1" si="2010"/>
        <v/>
      </c>
      <c r="M4270" s="44" t="str">
        <f t="shared" ca="1" si="2011"/>
        <v/>
      </c>
      <c r="N4270" s="44" t="str">
        <f t="shared" ca="1" si="2012"/>
        <v/>
      </c>
      <c r="O4270" s="108" t="str">
        <f t="shared" si="1996"/>
        <v/>
      </c>
      <c r="P4270" s="102" t="str">
        <f t="shared" si="1997"/>
        <v/>
      </c>
      <c r="Q4270" s="102" t="str">
        <f t="shared" si="1998"/>
        <v/>
      </c>
      <c r="R4270" s="120" t="str">
        <f t="shared" si="1999"/>
        <v/>
      </c>
      <c r="S4270" s="54" t="str">
        <f t="shared" si="2000"/>
        <v/>
      </c>
      <c r="T4270" s="5" t="str">
        <f t="shared" si="2001"/>
        <v/>
      </c>
      <c r="U4270" s="152" t="str">
        <f t="shared" si="1984"/>
        <v/>
      </c>
      <c r="V4270" s="152" t="str">
        <f t="shared" si="1985"/>
        <v/>
      </c>
      <c r="W4270" s="153" t="str">
        <f t="shared" si="1986"/>
        <v/>
      </c>
      <c r="X4270" s="153" t="str">
        <f t="shared" si="1987"/>
        <v/>
      </c>
      <c r="Y4270" s="153" t="str">
        <f t="shared" si="1988"/>
        <v/>
      </c>
      <c r="Z4270" s="153" t="str">
        <f t="shared" si="1989"/>
        <v/>
      </c>
      <c r="AA4270" s="152" t="str">
        <f t="shared" si="1990"/>
        <v/>
      </c>
      <c r="AB4270" s="152" t="str">
        <f t="shared" si="1991"/>
        <v/>
      </c>
      <c r="AC4270" s="154" t="str">
        <f t="shared" si="2002"/>
        <v/>
      </c>
      <c r="AD4270" s="154" t="str">
        <f t="shared" si="2003"/>
        <v/>
      </c>
      <c r="AE4270" s="3" t="str">
        <f t="shared" si="2004"/>
        <v/>
      </c>
      <c r="AF4270" s="3" t="str">
        <f t="shared" si="2005"/>
        <v/>
      </c>
      <c r="AG4270" s="3" t="str">
        <f t="shared" si="2006"/>
        <v/>
      </c>
      <c r="AH4270" s="4" t="str">
        <f t="shared" si="2007"/>
        <v/>
      </c>
      <c r="AI4270" s="75" t="str">
        <f t="shared" si="2008"/>
        <v/>
      </c>
      <c r="AJ4270" s="75" t="str">
        <f t="shared" si="2009"/>
        <v/>
      </c>
    </row>
    <row r="4271" spans="1:36" ht="14.25">
      <c r="A4271" s="41" t="str">
        <f t="shared" si="1992"/>
        <v/>
      </c>
      <c r="B4271" s="150" t="str">
        <f>IF(ISNUMBER(A4271),INDEX('MetaTrader Import'!$H$13:$J$5893,TRUNC(((A4271-$A$39+1)-1)/3)+1,MOD((A4271-$A$39+1)-1,3)+1),"")</f>
        <v/>
      </c>
      <c r="C4271" s="43" t="str">
        <f t="shared" si="1993"/>
        <v/>
      </c>
      <c r="D4271" s="43" t="str">
        <f t="shared" ca="1" si="1983"/>
        <v/>
      </c>
      <c r="E4271" s="43" t="str">
        <f t="shared" si="1994"/>
        <v/>
      </c>
      <c r="F4271" s="43" t="str">
        <f t="shared" si="1995"/>
        <v/>
      </c>
      <c r="G4271" s="43" t="str">
        <f>IF(A4271&lt;&gt;"",IF(A4271&lt;Data!$G$11*0.25,$C$13/$G$32,IF(A4271&gt;Data!$G$11*0.25,$C$13,$C$13*10)),"")</f>
        <v/>
      </c>
      <c r="H4271" s="43" t="str">
        <f>IF(A4271&lt;&gt;"",IF(Data!$G$9="constant",$C$13,IF(Data!$G$9="squeeze",G4271,F4271)),"")</f>
        <v/>
      </c>
      <c r="I4271" s="38" t="str">
        <f ca="1">IF(ISNUMBER(A4271),NORMINV(RAND(),0,IF(AND(Data!$G$9="squeeze",A4271&lt;Data!$G$11*0.25),$H$32,1)*$C$30*$C$13)*($C$14*$C$12),"")</f>
        <v/>
      </c>
      <c r="J4271" s="42" t="str">
        <f ca="1">IFERROR(IF(Data!$C$6="Real",B4271,I4271+J4270+($C$14*$C$12)*(NORMINV(RAND(),$C$15,CHOOSE($G$13,$C$13,F4271,G4271)))),"")</f>
        <v/>
      </c>
      <c r="K4271" s="88" t="str">
        <f>IF(ISNUMBER(A4271), IF($G$16="fixed",$G$17,MIN(H4271*Data!$C$7*$C$16*0.5,$C$17*Data!$C$7))*$C$12,"")</f>
        <v/>
      </c>
      <c r="L4271" s="42" t="str">
        <f t="shared" ca="1" si="2010"/>
        <v/>
      </c>
      <c r="M4271" s="44" t="str">
        <f t="shared" ca="1" si="2011"/>
        <v/>
      </c>
      <c r="N4271" s="44" t="str">
        <f t="shared" ca="1" si="2012"/>
        <v/>
      </c>
      <c r="O4271" s="108" t="str">
        <f t="shared" si="1996"/>
        <v/>
      </c>
      <c r="P4271" s="102" t="str">
        <f t="shared" si="1997"/>
        <v/>
      </c>
      <c r="Q4271" s="102" t="str">
        <f t="shared" si="1998"/>
        <v/>
      </c>
      <c r="R4271" s="120" t="str">
        <f t="shared" si="1999"/>
        <v/>
      </c>
      <c r="S4271" s="54" t="str">
        <f t="shared" si="2000"/>
        <v/>
      </c>
      <c r="T4271" s="5" t="str">
        <f t="shared" si="2001"/>
        <v/>
      </c>
      <c r="U4271" s="152" t="str">
        <f t="shared" si="1984"/>
        <v/>
      </c>
      <c r="V4271" s="152" t="str">
        <f t="shared" si="1985"/>
        <v/>
      </c>
      <c r="W4271" s="153" t="str">
        <f t="shared" si="1986"/>
        <v/>
      </c>
      <c r="X4271" s="153" t="str">
        <f t="shared" si="1987"/>
        <v/>
      </c>
      <c r="Y4271" s="153" t="str">
        <f t="shared" si="1988"/>
        <v/>
      </c>
      <c r="Z4271" s="153" t="str">
        <f t="shared" si="1989"/>
        <v/>
      </c>
      <c r="AA4271" s="152" t="str">
        <f t="shared" si="1990"/>
        <v/>
      </c>
      <c r="AB4271" s="152" t="str">
        <f t="shared" si="1991"/>
        <v/>
      </c>
      <c r="AC4271" s="154" t="str">
        <f t="shared" si="2002"/>
        <v/>
      </c>
      <c r="AD4271" s="154" t="str">
        <f t="shared" si="2003"/>
        <v/>
      </c>
      <c r="AE4271" s="3" t="str">
        <f t="shared" si="2004"/>
        <v/>
      </c>
      <c r="AF4271" s="3" t="str">
        <f t="shared" si="2005"/>
        <v/>
      </c>
      <c r="AG4271" s="3" t="str">
        <f t="shared" si="2006"/>
        <v/>
      </c>
      <c r="AH4271" s="4" t="str">
        <f t="shared" si="2007"/>
        <v/>
      </c>
      <c r="AI4271" s="75" t="str">
        <f t="shared" si="2008"/>
        <v/>
      </c>
      <c r="AJ4271" s="75" t="str">
        <f t="shared" si="2009"/>
        <v/>
      </c>
    </row>
    <row r="4272" spans="1:36" ht="14.25">
      <c r="A4272" s="41" t="str">
        <f t="shared" si="1992"/>
        <v/>
      </c>
      <c r="B4272" s="150" t="str">
        <f>IF(ISNUMBER(A4272),INDEX('MetaTrader Import'!$H$13:$J$5893,TRUNC(((A4272-$A$39+1)-1)/3)+1,MOD((A4272-$A$39+1)-1,3)+1),"")</f>
        <v/>
      </c>
      <c r="C4272" s="43" t="str">
        <f t="shared" si="1993"/>
        <v/>
      </c>
      <c r="D4272" s="43" t="str">
        <f t="shared" ca="1" si="1983"/>
        <v/>
      </c>
      <c r="E4272" s="43" t="str">
        <f t="shared" si="1994"/>
        <v/>
      </c>
      <c r="F4272" s="43" t="str">
        <f t="shared" si="1995"/>
        <v/>
      </c>
      <c r="G4272" s="43" t="str">
        <f>IF(A4272&lt;&gt;"",IF(A4272&lt;Data!$G$11*0.25,$C$13/$G$32,IF(A4272&gt;Data!$G$11*0.25,$C$13,$C$13*10)),"")</f>
        <v/>
      </c>
      <c r="H4272" s="43" t="str">
        <f>IF(A4272&lt;&gt;"",IF(Data!$G$9="constant",$C$13,IF(Data!$G$9="squeeze",G4272,F4272)),"")</f>
        <v/>
      </c>
      <c r="I4272" s="38" t="str">
        <f ca="1">IF(ISNUMBER(A4272),NORMINV(RAND(),0,IF(AND(Data!$G$9="squeeze",A4272&lt;Data!$G$11*0.25),$H$32,1)*$C$30*$C$13)*($C$14*$C$12),"")</f>
        <v/>
      </c>
      <c r="J4272" s="42" t="str">
        <f ca="1">IFERROR(IF(Data!$C$6="Real",B4272,I4272+J4271+($C$14*$C$12)*(NORMINV(RAND(),$C$15,CHOOSE($G$13,$C$13,F4272,G4272)))),"")</f>
        <v/>
      </c>
      <c r="K4272" s="88" t="str">
        <f>IF(ISNUMBER(A4272), IF($G$16="fixed",$G$17,MIN(H4272*Data!$C$7*$C$16*0.5,$C$17*Data!$C$7))*$C$12,"")</f>
        <v/>
      </c>
      <c r="L4272" s="42" t="str">
        <f t="shared" ca="1" si="2010"/>
        <v/>
      </c>
      <c r="M4272" s="44" t="str">
        <f t="shared" ca="1" si="2011"/>
        <v/>
      </c>
      <c r="N4272" s="44" t="str">
        <f t="shared" ca="1" si="2012"/>
        <v/>
      </c>
      <c r="O4272" s="108" t="str">
        <f t="shared" si="1996"/>
        <v/>
      </c>
      <c r="P4272" s="102" t="str">
        <f t="shared" si="1997"/>
        <v/>
      </c>
      <c r="Q4272" s="102" t="str">
        <f t="shared" si="1998"/>
        <v/>
      </c>
      <c r="R4272" s="120" t="str">
        <f t="shared" si="1999"/>
        <v/>
      </c>
      <c r="S4272" s="54" t="str">
        <f t="shared" si="2000"/>
        <v/>
      </c>
      <c r="T4272" s="5" t="str">
        <f t="shared" si="2001"/>
        <v/>
      </c>
      <c r="U4272" s="152" t="str">
        <f t="shared" si="1984"/>
        <v/>
      </c>
      <c r="V4272" s="152" t="str">
        <f t="shared" si="1985"/>
        <v/>
      </c>
      <c r="W4272" s="153" t="str">
        <f t="shared" si="1986"/>
        <v/>
      </c>
      <c r="X4272" s="153" t="str">
        <f t="shared" si="1987"/>
        <v/>
      </c>
      <c r="Y4272" s="153" t="str">
        <f t="shared" si="1988"/>
        <v/>
      </c>
      <c r="Z4272" s="153" t="str">
        <f t="shared" si="1989"/>
        <v/>
      </c>
      <c r="AA4272" s="152" t="str">
        <f t="shared" si="1990"/>
        <v/>
      </c>
      <c r="AB4272" s="152" t="str">
        <f t="shared" si="1991"/>
        <v/>
      </c>
      <c r="AC4272" s="154" t="str">
        <f t="shared" si="2002"/>
        <v/>
      </c>
      <c r="AD4272" s="154" t="str">
        <f t="shared" si="2003"/>
        <v/>
      </c>
      <c r="AE4272" s="3" t="str">
        <f t="shared" si="2004"/>
        <v/>
      </c>
      <c r="AF4272" s="3" t="str">
        <f t="shared" si="2005"/>
        <v/>
      </c>
      <c r="AG4272" s="3" t="str">
        <f t="shared" si="2006"/>
        <v/>
      </c>
      <c r="AH4272" s="4" t="str">
        <f t="shared" si="2007"/>
        <v/>
      </c>
      <c r="AI4272" s="75" t="str">
        <f t="shared" si="2008"/>
        <v/>
      </c>
      <c r="AJ4272" s="75" t="str">
        <f t="shared" si="2009"/>
        <v/>
      </c>
    </row>
    <row r="4273" spans="1:36" ht="14.25">
      <c r="A4273" s="41" t="str">
        <f t="shared" si="1992"/>
        <v/>
      </c>
      <c r="B4273" s="150" t="str">
        <f>IF(ISNUMBER(A4273),INDEX('MetaTrader Import'!$H$13:$J$5893,TRUNC(((A4273-$A$39+1)-1)/3)+1,MOD((A4273-$A$39+1)-1,3)+1),"")</f>
        <v/>
      </c>
      <c r="C4273" s="43" t="str">
        <f t="shared" si="1993"/>
        <v/>
      </c>
      <c r="D4273" s="43" t="str">
        <f t="shared" ca="1" si="1983"/>
        <v/>
      </c>
      <c r="E4273" s="43" t="str">
        <f t="shared" si="1994"/>
        <v/>
      </c>
      <c r="F4273" s="43" t="str">
        <f t="shared" si="1995"/>
        <v/>
      </c>
      <c r="G4273" s="43" t="str">
        <f>IF(A4273&lt;&gt;"",IF(A4273&lt;Data!$G$11*0.25,$C$13/$G$32,IF(A4273&gt;Data!$G$11*0.25,$C$13,$C$13*10)),"")</f>
        <v/>
      </c>
      <c r="H4273" s="43" t="str">
        <f>IF(A4273&lt;&gt;"",IF(Data!$G$9="constant",$C$13,IF(Data!$G$9="squeeze",G4273,F4273)),"")</f>
        <v/>
      </c>
      <c r="I4273" s="38" t="str">
        <f ca="1">IF(ISNUMBER(A4273),NORMINV(RAND(),0,IF(AND(Data!$G$9="squeeze",A4273&lt;Data!$G$11*0.25),$H$32,1)*$C$30*$C$13)*($C$14*$C$12),"")</f>
        <v/>
      </c>
      <c r="J4273" s="42" t="str">
        <f ca="1">IFERROR(IF(Data!$C$6="Real",B4273,I4273+J4272+($C$14*$C$12)*(NORMINV(RAND(),$C$15,CHOOSE($G$13,$C$13,F4273,G4273)))),"")</f>
        <v/>
      </c>
      <c r="K4273" s="88" t="str">
        <f>IF(ISNUMBER(A4273), IF($G$16="fixed",$G$17,MIN(H4273*Data!$C$7*$C$16*0.5,$C$17*Data!$C$7))*$C$12,"")</f>
        <v/>
      </c>
      <c r="L4273" s="42" t="str">
        <f t="shared" ca="1" si="2010"/>
        <v/>
      </c>
      <c r="M4273" s="44" t="str">
        <f t="shared" ca="1" si="2011"/>
        <v/>
      </c>
      <c r="N4273" s="44" t="str">
        <f t="shared" ca="1" si="2012"/>
        <v/>
      </c>
      <c r="O4273" s="108" t="str">
        <f t="shared" si="1996"/>
        <v/>
      </c>
      <c r="P4273" s="102" t="str">
        <f t="shared" si="1997"/>
        <v/>
      </c>
      <c r="Q4273" s="102" t="str">
        <f t="shared" si="1998"/>
        <v/>
      </c>
      <c r="R4273" s="120" t="str">
        <f t="shared" si="1999"/>
        <v/>
      </c>
      <c r="S4273" s="54" t="str">
        <f t="shared" si="2000"/>
        <v/>
      </c>
      <c r="T4273" s="5" t="str">
        <f t="shared" si="2001"/>
        <v/>
      </c>
      <c r="U4273" s="152" t="str">
        <f t="shared" si="1984"/>
        <v/>
      </c>
      <c r="V4273" s="152" t="str">
        <f t="shared" si="1985"/>
        <v/>
      </c>
      <c r="W4273" s="153" t="str">
        <f t="shared" si="1986"/>
        <v/>
      </c>
      <c r="X4273" s="153" t="str">
        <f t="shared" si="1987"/>
        <v/>
      </c>
      <c r="Y4273" s="153" t="str">
        <f t="shared" si="1988"/>
        <v/>
      </c>
      <c r="Z4273" s="153" t="str">
        <f t="shared" si="1989"/>
        <v/>
      </c>
      <c r="AA4273" s="152" t="str">
        <f t="shared" si="1990"/>
        <v/>
      </c>
      <c r="AB4273" s="152" t="str">
        <f t="shared" si="1991"/>
        <v/>
      </c>
      <c r="AC4273" s="154" t="str">
        <f t="shared" si="2002"/>
        <v/>
      </c>
      <c r="AD4273" s="154" t="str">
        <f t="shared" si="2003"/>
        <v/>
      </c>
      <c r="AE4273" s="3" t="str">
        <f t="shared" si="2004"/>
        <v/>
      </c>
      <c r="AF4273" s="3" t="str">
        <f t="shared" si="2005"/>
        <v/>
      </c>
      <c r="AG4273" s="3" t="str">
        <f t="shared" si="2006"/>
        <v/>
      </c>
      <c r="AH4273" s="4" t="str">
        <f t="shared" si="2007"/>
        <v/>
      </c>
      <c r="AI4273" s="75" t="str">
        <f t="shared" si="2008"/>
        <v/>
      </c>
      <c r="AJ4273" s="75" t="str">
        <f t="shared" si="2009"/>
        <v/>
      </c>
    </row>
    <row r="4274" spans="1:36" ht="14.25">
      <c r="A4274" s="41" t="str">
        <f t="shared" si="1992"/>
        <v/>
      </c>
      <c r="B4274" s="150" t="str">
        <f>IF(ISNUMBER(A4274),INDEX('MetaTrader Import'!$H$13:$J$5893,TRUNC(((A4274-$A$39+1)-1)/3)+1,MOD((A4274-$A$39+1)-1,3)+1),"")</f>
        <v/>
      </c>
      <c r="C4274" s="43" t="str">
        <f t="shared" si="1993"/>
        <v/>
      </c>
      <c r="D4274" s="43" t="str">
        <f t="shared" ca="1" si="1983"/>
        <v/>
      </c>
      <c r="E4274" s="43" t="str">
        <f t="shared" si="1994"/>
        <v/>
      </c>
      <c r="F4274" s="43" t="str">
        <f t="shared" si="1995"/>
        <v/>
      </c>
      <c r="G4274" s="43" t="str">
        <f>IF(A4274&lt;&gt;"",IF(A4274&lt;Data!$G$11*0.25,$C$13/$G$32,IF(A4274&gt;Data!$G$11*0.25,$C$13,$C$13*10)),"")</f>
        <v/>
      </c>
      <c r="H4274" s="43" t="str">
        <f>IF(A4274&lt;&gt;"",IF(Data!$G$9="constant",$C$13,IF(Data!$G$9="squeeze",G4274,F4274)),"")</f>
        <v/>
      </c>
      <c r="I4274" s="38" t="str">
        <f ca="1">IF(ISNUMBER(A4274),NORMINV(RAND(),0,IF(AND(Data!$G$9="squeeze",A4274&lt;Data!$G$11*0.25),$H$32,1)*$C$30*$C$13)*($C$14*$C$12),"")</f>
        <v/>
      </c>
      <c r="J4274" s="42" t="str">
        <f ca="1">IFERROR(IF(Data!$C$6="Real",B4274,I4274+J4273+($C$14*$C$12)*(NORMINV(RAND(),$C$15,CHOOSE($G$13,$C$13,F4274,G4274)))),"")</f>
        <v/>
      </c>
      <c r="K4274" s="88" t="str">
        <f>IF(ISNUMBER(A4274), IF($G$16="fixed",$G$17,MIN(H4274*Data!$C$7*$C$16*0.5,$C$17*Data!$C$7))*$C$12,"")</f>
        <v/>
      </c>
      <c r="L4274" s="42" t="str">
        <f t="shared" ca="1" si="2010"/>
        <v/>
      </c>
      <c r="M4274" s="44" t="str">
        <f t="shared" ca="1" si="2011"/>
        <v/>
      </c>
      <c r="N4274" s="44" t="str">
        <f t="shared" ca="1" si="2012"/>
        <v/>
      </c>
      <c r="O4274" s="108" t="str">
        <f t="shared" si="1996"/>
        <v/>
      </c>
      <c r="P4274" s="102" t="str">
        <f t="shared" si="1997"/>
        <v/>
      </c>
      <c r="Q4274" s="102" t="str">
        <f t="shared" si="1998"/>
        <v/>
      </c>
      <c r="R4274" s="120" t="str">
        <f t="shared" si="1999"/>
        <v/>
      </c>
      <c r="S4274" s="54" t="str">
        <f t="shared" si="2000"/>
        <v/>
      </c>
      <c r="T4274" s="5" t="str">
        <f t="shared" si="2001"/>
        <v/>
      </c>
      <c r="U4274" s="152" t="str">
        <f t="shared" si="1984"/>
        <v/>
      </c>
      <c r="V4274" s="152" t="str">
        <f t="shared" si="1985"/>
        <v/>
      </c>
      <c r="W4274" s="153" t="str">
        <f t="shared" si="1986"/>
        <v/>
      </c>
      <c r="X4274" s="153" t="str">
        <f t="shared" si="1987"/>
        <v/>
      </c>
      <c r="Y4274" s="153" t="str">
        <f t="shared" si="1988"/>
        <v/>
      </c>
      <c r="Z4274" s="153" t="str">
        <f t="shared" si="1989"/>
        <v/>
      </c>
      <c r="AA4274" s="152" t="str">
        <f t="shared" si="1990"/>
        <v/>
      </c>
      <c r="AB4274" s="152" t="str">
        <f t="shared" si="1991"/>
        <v/>
      </c>
      <c r="AC4274" s="154" t="str">
        <f t="shared" si="2002"/>
        <v/>
      </c>
      <c r="AD4274" s="154" t="str">
        <f t="shared" si="2003"/>
        <v/>
      </c>
      <c r="AE4274" s="3" t="str">
        <f t="shared" si="2004"/>
        <v/>
      </c>
      <c r="AF4274" s="3" t="str">
        <f t="shared" si="2005"/>
        <v/>
      </c>
      <c r="AG4274" s="3" t="str">
        <f t="shared" si="2006"/>
        <v/>
      </c>
      <c r="AH4274" s="4" t="str">
        <f t="shared" si="2007"/>
        <v/>
      </c>
      <c r="AI4274" s="75" t="str">
        <f t="shared" si="2008"/>
        <v/>
      </c>
      <c r="AJ4274" s="75" t="str">
        <f t="shared" si="2009"/>
        <v/>
      </c>
    </row>
    <row r="4275" spans="1:36" ht="14.25">
      <c r="A4275" s="41" t="str">
        <f t="shared" si="1992"/>
        <v/>
      </c>
      <c r="B4275" s="150" t="str">
        <f>IF(ISNUMBER(A4275),INDEX('MetaTrader Import'!$H$13:$J$5893,TRUNC(((A4275-$A$39+1)-1)/3)+1,MOD((A4275-$A$39+1)-1,3)+1),"")</f>
        <v/>
      </c>
      <c r="C4275" s="43" t="str">
        <f t="shared" si="1993"/>
        <v/>
      </c>
      <c r="D4275" s="43" t="str">
        <f t="shared" ca="1" si="1983"/>
        <v/>
      </c>
      <c r="E4275" s="43" t="str">
        <f t="shared" si="1994"/>
        <v/>
      </c>
      <c r="F4275" s="43" t="str">
        <f t="shared" si="1995"/>
        <v/>
      </c>
      <c r="G4275" s="43" t="str">
        <f>IF(A4275&lt;&gt;"",IF(A4275&lt;Data!$G$11*0.25,$C$13/$G$32,IF(A4275&gt;Data!$G$11*0.25,$C$13,$C$13*10)),"")</f>
        <v/>
      </c>
      <c r="H4275" s="43" t="str">
        <f>IF(A4275&lt;&gt;"",IF(Data!$G$9="constant",$C$13,IF(Data!$G$9="squeeze",G4275,F4275)),"")</f>
        <v/>
      </c>
      <c r="I4275" s="38" t="str">
        <f ca="1">IF(ISNUMBER(A4275),NORMINV(RAND(),0,IF(AND(Data!$G$9="squeeze",A4275&lt;Data!$G$11*0.25),$H$32,1)*$C$30*$C$13)*($C$14*$C$12),"")</f>
        <v/>
      </c>
      <c r="J4275" s="42" t="str">
        <f ca="1">IFERROR(IF(Data!$C$6="Real",B4275,I4275+J4274+($C$14*$C$12)*(NORMINV(RAND(),$C$15,CHOOSE($G$13,$C$13,F4275,G4275)))),"")</f>
        <v/>
      </c>
      <c r="K4275" s="88" t="str">
        <f>IF(ISNUMBER(A4275), IF($G$16="fixed",$G$17,MIN(H4275*Data!$C$7*$C$16*0.5,$C$17*Data!$C$7))*$C$12,"")</f>
        <v/>
      </c>
      <c r="L4275" s="42" t="str">
        <f t="shared" ca="1" si="2010"/>
        <v/>
      </c>
      <c r="M4275" s="44" t="str">
        <f t="shared" ca="1" si="2011"/>
        <v/>
      </c>
      <c r="N4275" s="44" t="str">
        <f t="shared" ca="1" si="2012"/>
        <v/>
      </c>
      <c r="O4275" s="108" t="str">
        <f t="shared" si="1996"/>
        <v/>
      </c>
      <c r="P4275" s="102" t="str">
        <f t="shared" si="1997"/>
        <v/>
      </c>
      <c r="Q4275" s="102" t="str">
        <f t="shared" si="1998"/>
        <v/>
      </c>
      <c r="R4275" s="120" t="str">
        <f t="shared" si="1999"/>
        <v/>
      </c>
      <c r="S4275" s="54" t="str">
        <f t="shared" si="2000"/>
        <v/>
      </c>
      <c r="T4275" s="5" t="str">
        <f t="shared" si="2001"/>
        <v/>
      </c>
      <c r="U4275" s="152" t="str">
        <f t="shared" si="1984"/>
        <v/>
      </c>
      <c r="V4275" s="152" t="str">
        <f t="shared" si="1985"/>
        <v/>
      </c>
      <c r="W4275" s="153" t="str">
        <f t="shared" si="1986"/>
        <v/>
      </c>
      <c r="X4275" s="153" t="str">
        <f t="shared" si="1987"/>
        <v/>
      </c>
      <c r="Y4275" s="153" t="str">
        <f t="shared" si="1988"/>
        <v/>
      </c>
      <c r="Z4275" s="153" t="str">
        <f t="shared" si="1989"/>
        <v/>
      </c>
      <c r="AA4275" s="152" t="str">
        <f t="shared" si="1990"/>
        <v/>
      </c>
      <c r="AB4275" s="152" t="str">
        <f t="shared" si="1991"/>
        <v/>
      </c>
      <c r="AC4275" s="154" t="str">
        <f t="shared" si="2002"/>
        <v/>
      </c>
      <c r="AD4275" s="154" t="str">
        <f t="shared" si="2003"/>
        <v/>
      </c>
      <c r="AE4275" s="3" t="str">
        <f t="shared" si="2004"/>
        <v/>
      </c>
      <c r="AF4275" s="3" t="str">
        <f t="shared" si="2005"/>
        <v/>
      </c>
      <c r="AG4275" s="3" t="str">
        <f t="shared" si="2006"/>
        <v/>
      </c>
      <c r="AH4275" s="4" t="str">
        <f t="shared" si="2007"/>
        <v/>
      </c>
      <c r="AI4275" s="75" t="str">
        <f t="shared" si="2008"/>
        <v/>
      </c>
      <c r="AJ4275" s="75" t="str">
        <f t="shared" si="2009"/>
        <v/>
      </c>
    </row>
    <row r="4276" spans="1:36" ht="14.25">
      <c r="A4276" s="41" t="str">
        <f t="shared" si="1992"/>
        <v/>
      </c>
      <c r="B4276" s="150" t="str">
        <f>IF(ISNUMBER(A4276),INDEX('MetaTrader Import'!$H$13:$J$5893,TRUNC(((A4276-$A$39+1)-1)/3)+1,MOD((A4276-$A$39+1)-1,3)+1),"")</f>
        <v/>
      </c>
      <c r="C4276" s="43" t="str">
        <f t="shared" si="1993"/>
        <v/>
      </c>
      <c r="D4276" s="43" t="str">
        <f t="shared" ca="1" si="1983"/>
        <v/>
      </c>
      <c r="E4276" s="43" t="str">
        <f t="shared" si="1994"/>
        <v/>
      </c>
      <c r="F4276" s="43" t="str">
        <f t="shared" si="1995"/>
        <v/>
      </c>
      <c r="G4276" s="43" t="str">
        <f>IF(A4276&lt;&gt;"",IF(A4276&lt;Data!$G$11*0.25,$C$13/$G$32,IF(A4276&gt;Data!$G$11*0.25,$C$13,$C$13*10)),"")</f>
        <v/>
      </c>
      <c r="H4276" s="43" t="str">
        <f>IF(A4276&lt;&gt;"",IF(Data!$G$9="constant",$C$13,IF(Data!$G$9="squeeze",G4276,F4276)),"")</f>
        <v/>
      </c>
      <c r="I4276" s="38" t="str">
        <f ca="1">IF(ISNUMBER(A4276),NORMINV(RAND(),0,IF(AND(Data!$G$9="squeeze",A4276&lt;Data!$G$11*0.25),$H$32,1)*$C$30*$C$13)*($C$14*$C$12),"")</f>
        <v/>
      </c>
      <c r="J4276" s="42" t="str">
        <f ca="1">IFERROR(IF(Data!$C$6="Real",B4276,I4276+J4275+($C$14*$C$12)*(NORMINV(RAND(),$C$15,CHOOSE($G$13,$C$13,F4276,G4276)))),"")</f>
        <v/>
      </c>
      <c r="K4276" s="88" t="str">
        <f>IF(ISNUMBER(A4276), IF($G$16="fixed",$G$17,MIN(H4276*Data!$C$7*$C$16*0.5,$C$17*Data!$C$7))*$C$12,"")</f>
        <v/>
      </c>
      <c r="L4276" s="42" t="str">
        <f t="shared" ca="1" si="2010"/>
        <v/>
      </c>
      <c r="M4276" s="44" t="str">
        <f t="shared" ca="1" si="2011"/>
        <v/>
      </c>
      <c r="N4276" s="44" t="str">
        <f t="shared" ca="1" si="2012"/>
        <v/>
      </c>
      <c r="O4276" s="108" t="str">
        <f t="shared" si="1996"/>
        <v/>
      </c>
      <c r="P4276" s="102" t="str">
        <f t="shared" si="1997"/>
        <v/>
      </c>
      <c r="Q4276" s="102" t="str">
        <f t="shared" si="1998"/>
        <v/>
      </c>
      <c r="R4276" s="120" t="str">
        <f t="shared" si="1999"/>
        <v/>
      </c>
      <c r="S4276" s="54" t="str">
        <f t="shared" si="2000"/>
        <v/>
      </c>
      <c r="T4276" s="5" t="str">
        <f t="shared" si="2001"/>
        <v/>
      </c>
      <c r="U4276" s="152" t="str">
        <f t="shared" si="1984"/>
        <v/>
      </c>
      <c r="V4276" s="152" t="str">
        <f t="shared" si="1985"/>
        <v/>
      </c>
      <c r="W4276" s="153" t="str">
        <f t="shared" si="1986"/>
        <v/>
      </c>
      <c r="X4276" s="153" t="str">
        <f t="shared" si="1987"/>
        <v/>
      </c>
      <c r="Y4276" s="153" t="str">
        <f t="shared" si="1988"/>
        <v/>
      </c>
      <c r="Z4276" s="153" t="str">
        <f t="shared" si="1989"/>
        <v/>
      </c>
      <c r="AA4276" s="152" t="str">
        <f t="shared" si="1990"/>
        <v/>
      </c>
      <c r="AB4276" s="152" t="str">
        <f t="shared" si="1991"/>
        <v/>
      </c>
      <c r="AC4276" s="154" t="str">
        <f t="shared" si="2002"/>
        <v/>
      </c>
      <c r="AD4276" s="154" t="str">
        <f t="shared" si="2003"/>
        <v/>
      </c>
      <c r="AE4276" s="3" t="str">
        <f t="shared" si="2004"/>
        <v/>
      </c>
      <c r="AF4276" s="3" t="str">
        <f t="shared" si="2005"/>
        <v/>
      </c>
      <c r="AG4276" s="3" t="str">
        <f t="shared" si="2006"/>
        <v/>
      </c>
      <c r="AH4276" s="4" t="str">
        <f t="shared" si="2007"/>
        <v/>
      </c>
      <c r="AI4276" s="75" t="str">
        <f t="shared" si="2008"/>
        <v/>
      </c>
      <c r="AJ4276" s="75" t="str">
        <f t="shared" si="2009"/>
        <v/>
      </c>
    </row>
    <row r="4277" spans="1:36" ht="14.25">
      <c r="A4277" s="41" t="str">
        <f t="shared" si="1992"/>
        <v/>
      </c>
      <c r="B4277" s="150" t="str">
        <f>IF(ISNUMBER(A4277),INDEX('MetaTrader Import'!$H$13:$J$5893,TRUNC(((A4277-$A$39+1)-1)/3)+1,MOD((A4277-$A$39+1)-1,3)+1),"")</f>
        <v/>
      </c>
      <c r="C4277" s="43" t="str">
        <f t="shared" si="1993"/>
        <v/>
      </c>
      <c r="D4277" s="43" t="str">
        <f t="shared" ca="1" si="1983"/>
        <v/>
      </c>
      <c r="E4277" s="43" t="str">
        <f t="shared" si="1994"/>
        <v/>
      </c>
      <c r="F4277" s="43" t="str">
        <f t="shared" si="1995"/>
        <v/>
      </c>
      <c r="G4277" s="43" t="str">
        <f>IF(A4277&lt;&gt;"",IF(A4277&lt;Data!$G$11*0.25,$C$13/$G$32,IF(A4277&gt;Data!$G$11*0.25,$C$13,$C$13*10)),"")</f>
        <v/>
      </c>
      <c r="H4277" s="43" t="str">
        <f>IF(A4277&lt;&gt;"",IF(Data!$G$9="constant",$C$13,IF(Data!$G$9="squeeze",G4277,F4277)),"")</f>
        <v/>
      </c>
      <c r="I4277" s="38" t="str">
        <f ca="1">IF(ISNUMBER(A4277),NORMINV(RAND(),0,IF(AND(Data!$G$9="squeeze",A4277&lt;Data!$G$11*0.25),$H$32,1)*$C$30*$C$13)*($C$14*$C$12),"")</f>
        <v/>
      </c>
      <c r="J4277" s="42" t="str">
        <f ca="1">IFERROR(IF(Data!$C$6="Real",B4277,I4277+J4276+($C$14*$C$12)*(NORMINV(RAND(),$C$15,CHOOSE($G$13,$C$13,F4277,G4277)))),"")</f>
        <v/>
      </c>
      <c r="K4277" s="88" t="str">
        <f>IF(ISNUMBER(A4277), IF($G$16="fixed",$G$17,MIN(H4277*Data!$C$7*$C$16*0.5,$C$17*Data!$C$7))*$C$12,"")</f>
        <v/>
      </c>
      <c r="L4277" s="42" t="str">
        <f t="shared" ca="1" si="2010"/>
        <v/>
      </c>
      <c r="M4277" s="44" t="str">
        <f t="shared" ca="1" si="2011"/>
        <v/>
      </c>
      <c r="N4277" s="44" t="str">
        <f t="shared" ca="1" si="2012"/>
        <v/>
      </c>
      <c r="O4277" s="108" t="str">
        <f t="shared" si="1996"/>
        <v/>
      </c>
      <c r="P4277" s="102" t="str">
        <f t="shared" si="1997"/>
        <v/>
      </c>
      <c r="Q4277" s="102" t="str">
        <f t="shared" si="1998"/>
        <v/>
      </c>
      <c r="R4277" s="120" t="str">
        <f t="shared" si="1999"/>
        <v/>
      </c>
      <c r="S4277" s="54" t="str">
        <f t="shared" si="2000"/>
        <v/>
      </c>
      <c r="T4277" s="5" t="str">
        <f t="shared" si="2001"/>
        <v/>
      </c>
      <c r="U4277" s="152" t="str">
        <f t="shared" si="1984"/>
        <v/>
      </c>
      <c r="V4277" s="152" t="str">
        <f t="shared" si="1985"/>
        <v/>
      </c>
      <c r="W4277" s="153" t="str">
        <f t="shared" si="1986"/>
        <v/>
      </c>
      <c r="X4277" s="153" t="str">
        <f t="shared" si="1987"/>
        <v/>
      </c>
      <c r="Y4277" s="153" t="str">
        <f t="shared" si="1988"/>
        <v/>
      </c>
      <c r="Z4277" s="153" t="str">
        <f t="shared" si="1989"/>
        <v/>
      </c>
      <c r="AA4277" s="152" t="str">
        <f t="shared" si="1990"/>
        <v/>
      </c>
      <c r="AB4277" s="152" t="str">
        <f t="shared" si="1991"/>
        <v/>
      </c>
      <c r="AC4277" s="154" t="str">
        <f t="shared" si="2002"/>
        <v/>
      </c>
      <c r="AD4277" s="154" t="str">
        <f t="shared" si="2003"/>
        <v/>
      </c>
      <c r="AE4277" s="3" t="str">
        <f t="shared" si="2004"/>
        <v/>
      </c>
      <c r="AF4277" s="3" t="str">
        <f t="shared" si="2005"/>
        <v/>
      </c>
      <c r="AG4277" s="3" t="str">
        <f t="shared" si="2006"/>
        <v/>
      </c>
      <c r="AH4277" s="4" t="str">
        <f t="shared" si="2007"/>
        <v/>
      </c>
      <c r="AI4277" s="75" t="str">
        <f t="shared" si="2008"/>
        <v/>
      </c>
      <c r="AJ4277" s="75" t="str">
        <f t="shared" si="2009"/>
        <v/>
      </c>
    </row>
    <row r="4278" spans="1:36" ht="14.25">
      <c r="A4278" s="41" t="str">
        <f t="shared" si="1992"/>
        <v/>
      </c>
      <c r="B4278" s="150" t="str">
        <f>IF(ISNUMBER(A4278),INDEX('MetaTrader Import'!$H$13:$J$5893,TRUNC(((A4278-$A$39+1)-1)/3)+1,MOD((A4278-$A$39+1)-1,3)+1),"")</f>
        <v/>
      </c>
      <c r="C4278" s="43" t="str">
        <f t="shared" si="1993"/>
        <v/>
      </c>
      <c r="D4278" s="43" t="str">
        <f t="shared" ca="1" si="1983"/>
        <v/>
      </c>
      <c r="E4278" s="43" t="str">
        <f t="shared" si="1994"/>
        <v/>
      </c>
      <c r="F4278" s="43" t="str">
        <f t="shared" si="1995"/>
        <v/>
      </c>
      <c r="G4278" s="43" t="str">
        <f>IF(A4278&lt;&gt;"",IF(A4278&lt;Data!$G$11*0.25,$C$13/$G$32,IF(A4278&gt;Data!$G$11*0.25,$C$13,$C$13*10)),"")</f>
        <v/>
      </c>
      <c r="H4278" s="43" t="str">
        <f>IF(A4278&lt;&gt;"",IF(Data!$G$9="constant",$C$13,IF(Data!$G$9="squeeze",G4278,F4278)),"")</f>
        <v/>
      </c>
      <c r="I4278" s="38" t="str">
        <f ca="1">IF(ISNUMBER(A4278),NORMINV(RAND(),0,IF(AND(Data!$G$9="squeeze",A4278&lt;Data!$G$11*0.25),$H$32,1)*$C$30*$C$13)*($C$14*$C$12),"")</f>
        <v/>
      </c>
      <c r="J4278" s="42" t="str">
        <f ca="1">IFERROR(IF(Data!$C$6="Real",B4278,I4278+J4277+($C$14*$C$12)*(NORMINV(RAND(),$C$15,CHOOSE($G$13,$C$13,F4278,G4278)))),"")</f>
        <v/>
      </c>
      <c r="K4278" s="88" t="str">
        <f>IF(ISNUMBER(A4278), IF($G$16="fixed",$G$17,MIN(H4278*Data!$C$7*$C$16*0.5,$C$17*Data!$C$7))*$C$12,"")</f>
        <v/>
      </c>
      <c r="L4278" s="42" t="str">
        <f t="shared" ca="1" si="2010"/>
        <v/>
      </c>
      <c r="M4278" s="44" t="str">
        <f t="shared" ca="1" si="2011"/>
        <v/>
      </c>
      <c r="N4278" s="44" t="str">
        <f t="shared" ca="1" si="2012"/>
        <v/>
      </c>
      <c r="O4278" s="108" t="str">
        <f t="shared" si="1996"/>
        <v/>
      </c>
      <c r="P4278" s="102" t="str">
        <f t="shared" si="1997"/>
        <v/>
      </c>
      <c r="Q4278" s="102" t="str">
        <f t="shared" si="1998"/>
        <v/>
      </c>
      <c r="R4278" s="120" t="str">
        <f t="shared" si="1999"/>
        <v/>
      </c>
      <c r="S4278" s="54" t="str">
        <f t="shared" si="2000"/>
        <v/>
      </c>
      <c r="T4278" s="5" t="str">
        <f t="shared" si="2001"/>
        <v/>
      </c>
      <c r="U4278" s="152" t="str">
        <f t="shared" si="1984"/>
        <v/>
      </c>
      <c r="V4278" s="152" t="str">
        <f t="shared" si="1985"/>
        <v/>
      </c>
      <c r="W4278" s="153" t="str">
        <f t="shared" si="1986"/>
        <v/>
      </c>
      <c r="X4278" s="153" t="str">
        <f t="shared" si="1987"/>
        <v/>
      </c>
      <c r="Y4278" s="153" t="str">
        <f t="shared" si="1988"/>
        <v/>
      </c>
      <c r="Z4278" s="153" t="str">
        <f t="shared" si="1989"/>
        <v/>
      </c>
      <c r="AA4278" s="152" t="str">
        <f t="shared" si="1990"/>
        <v/>
      </c>
      <c r="AB4278" s="152" t="str">
        <f t="shared" si="1991"/>
        <v/>
      </c>
      <c r="AC4278" s="154" t="str">
        <f t="shared" si="2002"/>
        <v/>
      </c>
      <c r="AD4278" s="154" t="str">
        <f t="shared" si="2003"/>
        <v/>
      </c>
      <c r="AE4278" s="3" t="str">
        <f t="shared" si="2004"/>
        <v/>
      </c>
      <c r="AF4278" s="3" t="str">
        <f t="shared" si="2005"/>
        <v/>
      </c>
      <c r="AG4278" s="3" t="str">
        <f t="shared" si="2006"/>
        <v/>
      </c>
      <c r="AH4278" s="4" t="str">
        <f t="shared" si="2007"/>
        <v/>
      </c>
      <c r="AI4278" s="75" t="str">
        <f t="shared" si="2008"/>
        <v/>
      </c>
      <c r="AJ4278" s="75" t="str">
        <f t="shared" si="2009"/>
        <v/>
      </c>
    </row>
    <row r="4279" spans="1:36" ht="14.25">
      <c r="A4279" s="41" t="str">
        <f t="shared" si="1992"/>
        <v/>
      </c>
      <c r="B4279" s="150" t="str">
        <f>IF(ISNUMBER(A4279),INDEX('MetaTrader Import'!$H$13:$J$5893,TRUNC(((A4279-$A$39+1)-1)/3)+1,MOD((A4279-$A$39+1)-1,3)+1),"")</f>
        <v/>
      </c>
      <c r="C4279" s="43" t="str">
        <f t="shared" si="1993"/>
        <v/>
      </c>
      <c r="D4279" s="43" t="str">
        <f t="shared" ca="1" si="1983"/>
        <v/>
      </c>
      <c r="E4279" s="43" t="str">
        <f t="shared" si="1994"/>
        <v/>
      </c>
      <c r="F4279" s="43" t="str">
        <f t="shared" si="1995"/>
        <v/>
      </c>
      <c r="G4279" s="43" t="str">
        <f>IF(A4279&lt;&gt;"",IF(A4279&lt;Data!$G$11*0.25,$C$13/$G$32,IF(A4279&gt;Data!$G$11*0.25,$C$13,$C$13*10)),"")</f>
        <v/>
      </c>
      <c r="H4279" s="43" t="str">
        <f>IF(A4279&lt;&gt;"",IF(Data!$G$9="constant",$C$13,IF(Data!$G$9="squeeze",G4279,F4279)),"")</f>
        <v/>
      </c>
      <c r="I4279" s="38" t="str">
        <f ca="1">IF(ISNUMBER(A4279),NORMINV(RAND(),0,IF(AND(Data!$G$9="squeeze",A4279&lt;Data!$G$11*0.25),$H$32,1)*$C$30*$C$13)*($C$14*$C$12),"")</f>
        <v/>
      </c>
      <c r="J4279" s="42" t="str">
        <f ca="1">IFERROR(IF(Data!$C$6="Real",B4279,I4279+J4278+($C$14*$C$12)*(NORMINV(RAND(),$C$15,CHOOSE($G$13,$C$13,F4279,G4279)))),"")</f>
        <v/>
      </c>
      <c r="K4279" s="88" t="str">
        <f>IF(ISNUMBER(A4279), IF($G$16="fixed",$G$17,MIN(H4279*Data!$C$7*$C$16*0.5,$C$17*Data!$C$7))*$C$12,"")</f>
        <v/>
      </c>
      <c r="L4279" s="42" t="str">
        <f t="shared" ca="1" si="2010"/>
        <v/>
      </c>
      <c r="M4279" s="44" t="str">
        <f t="shared" ca="1" si="2011"/>
        <v/>
      </c>
      <c r="N4279" s="44" t="str">
        <f t="shared" ca="1" si="2012"/>
        <v/>
      </c>
      <c r="O4279" s="108" t="str">
        <f t="shared" si="1996"/>
        <v/>
      </c>
      <c r="P4279" s="102" t="str">
        <f t="shared" si="1997"/>
        <v/>
      </c>
      <c r="Q4279" s="102" t="str">
        <f t="shared" si="1998"/>
        <v/>
      </c>
      <c r="R4279" s="120" t="str">
        <f t="shared" si="1999"/>
        <v/>
      </c>
      <c r="S4279" s="54" t="str">
        <f t="shared" si="2000"/>
        <v/>
      </c>
      <c r="T4279" s="5" t="str">
        <f t="shared" si="2001"/>
        <v/>
      </c>
      <c r="U4279" s="152" t="str">
        <f t="shared" si="1984"/>
        <v/>
      </c>
      <c r="V4279" s="152" t="str">
        <f t="shared" si="1985"/>
        <v/>
      </c>
      <c r="W4279" s="153" t="str">
        <f t="shared" si="1986"/>
        <v/>
      </c>
      <c r="X4279" s="153" t="str">
        <f t="shared" si="1987"/>
        <v/>
      </c>
      <c r="Y4279" s="153" t="str">
        <f t="shared" si="1988"/>
        <v/>
      </c>
      <c r="Z4279" s="153" t="str">
        <f t="shared" si="1989"/>
        <v/>
      </c>
      <c r="AA4279" s="152" t="str">
        <f t="shared" si="1990"/>
        <v/>
      </c>
      <c r="AB4279" s="152" t="str">
        <f t="shared" si="1991"/>
        <v/>
      </c>
      <c r="AC4279" s="154" t="str">
        <f t="shared" si="2002"/>
        <v/>
      </c>
      <c r="AD4279" s="154" t="str">
        <f t="shared" si="2003"/>
        <v/>
      </c>
      <c r="AE4279" s="3" t="str">
        <f t="shared" si="2004"/>
        <v/>
      </c>
      <c r="AF4279" s="3" t="str">
        <f t="shared" si="2005"/>
        <v/>
      </c>
      <c r="AG4279" s="3" t="str">
        <f t="shared" si="2006"/>
        <v/>
      </c>
      <c r="AH4279" s="4" t="str">
        <f t="shared" si="2007"/>
        <v/>
      </c>
      <c r="AI4279" s="75" t="str">
        <f t="shared" si="2008"/>
        <v/>
      </c>
      <c r="AJ4279" s="75" t="str">
        <f t="shared" si="2009"/>
        <v/>
      </c>
    </row>
    <row r="4280" spans="1:36" ht="14.25">
      <c r="A4280" s="41" t="str">
        <f t="shared" si="1992"/>
        <v/>
      </c>
      <c r="B4280" s="150" t="str">
        <f>IF(ISNUMBER(A4280),INDEX('MetaTrader Import'!$H$13:$J$5893,TRUNC(((A4280-$A$39+1)-1)/3)+1,MOD((A4280-$A$39+1)-1,3)+1),"")</f>
        <v/>
      </c>
      <c r="C4280" s="43" t="str">
        <f t="shared" si="1993"/>
        <v/>
      </c>
      <c r="D4280" s="43" t="str">
        <f t="shared" ca="1" si="1983"/>
        <v/>
      </c>
      <c r="E4280" s="43" t="str">
        <f t="shared" si="1994"/>
        <v/>
      </c>
      <c r="F4280" s="43" t="str">
        <f t="shared" si="1995"/>
        <v/>
      </c>
      <c r="G4280" s="43" t="str">
        <f>IF(A4280&lt;&gt;"",IF(A4280&lt;Data!$G$11*0.25,$C$13/$G$32,IF(A4280&gt;Data!$G$11*0.25,$C$13,$C$13*10)),"")</f>
        <v/>
      </c>
      <c r="H4280" s="43" t="str">
        <f>IF(A4280&lt;&gt;"",IF(Data!$G$9="constant",$C$13,IF(Data!$G$9="squeeze",G4280,F4280)),"")</f>
        <v/>
      </c>
      <c r="I4280" s="38" t="str">
        <f ca="1">IF(ISNUMBER(A4280),NORMINV(RAND(),0,IF(AND(Data!$G$9="squeeze",A4280&lt;Data!$G$11*0.25),$H$32,1)*$C$30*$C$13)*($C$14*$C$12),"")</f>
        <v/>
      </c>
      <c r="J4280" s="42" t="str">
        <f ca="1">IFERROR(IF(Data!$C$6="Real",B4280,I4280+J4279+($C$14*$C$12)*(NORMINV(RAND(),$C$15,CHOOSE($G$13,$C$13,F4280,G4280)))),"")</f>
        <v/>
      </c>
      <c r="K4280" s="88" t="str">
        <f>IF(ISNUMBER(A4280), IF($G$16="fixed",$G$17,MIN(H4280*Data!$C$7*$C$16*0.5,$C$17*Data!$C$7))*$C$12,"")</f>
        <v/>
      </c>
      <c r="L4280" s="42" t="str">
        <f t="shared" ca="1" si="2010"/>
        <v/>
      </c>
      <c r="M4280" s="44" t="str">
        <f t="shared" ca="1" si="2011"/>
        <v/>
      </c>
      <c r="N4280" s="44" t="str">
        <f t="shared" ca="1" si="2012"/>
        <v/>
      </c>
      <c r="O4280" s="108" t="str">
        <f t="shared" si="1996"/>
        <v/>
      </c>
      <c r="P4280" s="102" t="str">
        <f t="shared" si="1997"/>
        <v/>
      </c>
      <c r="Q4280" s="102" t="str">
        <f t="shared" si="1998"/>
        <v/>
      </c>
      <c r="R4280" s="120" t="str">
        <f t="shared" si="1999"/>
        <v/>
      </c>
      <c r="S4280" s="54" t="str">
        <f t="shared" si="2000"/>
        <v/>
      </c>
      <c r="T4280" s="5" t="str">
        <f t="shared" si="2001"/>
        <v/>
      </c>
      <c r="U4280" s="152" t="str">
        <f t="shared" si="1984"/>
        <v/>
      </c>
      <c r="V4280" s="152" t="str">
        <f t="shared" si="1985"/>
        <v/>
      </c>
      <c r="W4280" s="153" t="str">
        <f t="shared" si="1986"/>
        <v/>
      </c>
      <c r="X4280" s="153" t="str">
        <f t="shared" si="1987"/>
        <v/>
      </c>
      <c r="Y4280" s="153" t="str">
        <f t="shared" si="1988"/>
        <v/>
      </c>
      <c r="Z4280" s="153" t="str">
        <f t="shared" si="1989"/>
        <v/>
      </c>
      <c r="AA4280" s="152" t="str">
        <f t="shared" si="1990"/>
        <v/>
      </c>
      <c r="AB4280" s="152" t="str">
        <f t="shared" si="1991"/>
        <v/>
      </c>
      <c r="AC4280" s="154" t="str">
        <f t="shared" si="2002"/>
        <v/>
      </c>
      <c r="AD4280" s="154" t="str">
        <f t="shared" si="2003"/>
        <v/>
      </c>
      <c r="AE4280" s="3" t="str">
        <f t="shared" si="2004"/>
        <v/>
      </c>
      <c r="AF4280" s="3" t="str">
        <f t="shared" si="2005"/>
        <v/>
      </c>
      <c r="AG4280" s="3" t="str">
        <f t="shared" si="2006"/>
        <v/>
      </c>
      <c r="AH4280" s="4" t="str">
        <f t="shared" si="2007"/>
        <v/>
      </c>
      <c r="AI4280" s="75" t="str">
        <f t="shared" si="2008"/>
        <v/>
      </c>
      <c r="AJ4280" s="75" t="str">
        <f t="shared" si="2009"/>
        <v/>
      </c>
    </row>
    <row r="4281" spans="1:36" ht="14.25">
      <c r="A4281" s="41" t="str">
        <f t="shared" si="1992"/>
        <v/>
      </c>
      <c r="B4281" s="150" t="str">
        <f>IF(ISNUMBER(A4281),INDEX('MetaTrader Import'!$H$13:$J$5893,TRUNC(((A4281-$A$39+1)-1)/3)+1,MOD((A4281-$A$39+1)-1,3)+1),"")</f>
        <v/>
      </c>
      <c r="C4281" s="43" t="str">
        <f t="shared" si="1993"/>
        <v/>
      </c>
      <c r="D4281" s="43" t="str">
        <f t="shared" ca="1" si="1983"/>
        <v/>
      </c>
      <c r="E4281" s="43" t="str">
        <f t="shared" si="1994"/>
        <v/>
      </c>
      <c r="F4281" s="43" t="str">
        <f t="shared" si="1995"/>
        <v/>
      </c>
      <c r="G4281" s="43" t="str">
        <f>IF(A4281&lt;&gt;"",IF(A4281&lt;Data!$G$11*0.25,$C$13/$G$32,IF(A4281&gt;Data!$G$11*0.25,$C$13,$C$13*10)),"")</f>
        <v/>
      </c>
      <c r="H4281" s="43" t="str">
        <f>IF(A4281&lt;&gt;"",IF(Data!$G$9="constant",$C$13,IF(Data!$G$9="squeeze",G4281,F4281)),"")</f>
        <v/>
      </c>
      <c r="I4281" s="38" t="str">
        <f ca="1">IF(ISNUMBER(A4281),NORMINV(RAND(),0,IF(AND(Data!$G$9="squeeze",A4281&lt;Data!$G$11*0.25),$H$32,1)*$C$30*$C$13)*($C$14*$C$12),"")</f>
        <v/>
      </c>
      <c r="J4281" s="42" t="str">
        <f ca="1">IFERROR(IF(Data!$C$6="Real",B4281,I4281+J4280+($C$14*$C$12)*(NORMINV(RAND(),$C$15,CHOOSE($G$13,$C$13,F4281,G4281)))),"")</f>
        <v/>
      </c>
      <c r="K4281" s="88" t="str">
        <f>IF(ISNUMBER(A4281), IF($G$16="fixed",$G$17,MIN(H4281*Data!$C$7*$C$16*0.5,$C$17*Data!$C$7))*$C$12,"")</f>
        <v/>
      </c>
      <c r="L4281" s="42" t="str">
        <f t="shared" ca="1" si="2010"/>
        <v/>
      </c>
      <c r="M4281" s="44" t="str">
        <f t="shared" ca="1" si="2011"/>
        <v/>
      </c>
      <c r="N4281" s="44" t="str">
        <f t="shared" ca="1" si="2012"/>
        <v/>
      </c>
      <c r="O4281" s="108" t="str">
        <f t="shared" si="1996"/>
        <v/>
      </c>
      <c r="P4281" s="102" t="str">
        <f t="shared" si="1997"/>
        <v/>
      </c>
      <c r="Q4281" s="102" t="str">
        <f t="shared" si="1998"/>
        <v/>
      </c>
      <c r="R4281" s="120" t="str">
        <f t="shared" si="1999"/>
        <v/>
      </c>
      <c r="S4281" s="54" t="str">
        <f t="shared" si="2000"/>
        <v/>
      </c>
      <c r="T4281" s="5" t="str">
        <f t="shared" si="2001"/>
        <v/>
      </c>
      <c r="U4281" s="152" t="str">
        <f t="shared" si="1984"/>
        <v/>
      </c>
      <c r="V4281" s="152" t="str">
        <f t="shared" si="1985"/>
        <v/>
      </c>
      <c r="W4281" s="153" t="str">
        <f t="shared" si="1986"/>
        <v/>
      </c>
      <c r="X4281" s="153" t="str">
        <f t="shared" si="1987"/>
        <v/>
      </c>
      <c r="Y4281" s="153" t="str">
        <f t="shared" si="1988"/>
        <v/>
      </c>
      <c r="Z4281" s="153" t="str">
        <f t="shared" si="1989"/>
        <v/>
      </c>
      <c r="AA4281" s="152" t="str">
        <f t="shared" si="1990"/>
        <v/>
      </c>
      <c r="AB4281" s="152" t="str">
        <f t="shared" si="1991"/>
        <v/>
      </c>
      <c r="AC4281" s="154" t="str">
        <f t="shared" si="2002"/>
        <v/>
      </c>
      <c r="AD4281" s="154" t="str">
        <f t="shared" si="2003"/>
        <v/>
      </c>
      <c r="AE4281" s="3" t="str">
        <f t="shared" si="2004"/>
        <v/>
      </c>
      <c r="AF4281" s="3" t="str">
        <f t="shared" si="2005"/>
        <v/>
      </c>
      <c r="AG4281" s="3" t="str">
        <f t="shared" si="2006"/>
        <v/>
      </c>
      <c r="AH4281" s="4" t="str">
        <f t="shared" si="2007"/>
        <v/>
      </c>
      <c r="AI4281" s="75" t="str">
        <f t="shared" si="2008"/>
        <v/>
      </c>
      <c r="AJ4281" s="75" t="str">
        <f t="shared" si="2009"/>
        <v/>
      </c>
    </row>
    <row r="4282" spans="1:36" ht="14.25">
      <c r="A4282" s="41" t="str">
        <f t="shared" si="1992"/>
        <v/>
      </c>
      <c r="B4282" s="150" t="str">
        <f>IF(ISNUMBER(A4282),INDEX('MetaTrader Import'!$H$13:$J$5893,TRUNC(((A4282-$A$39+1)-1)/3)+1,MOD((A4282-$A$39+1)-1,3)+1),"")</f>
        <v/>
      </c>
      <c r="C4282" s="43" t="str">
        <f t="shared" si="1993"/>
        <v/>
      </c>
      <c r="D4282" s="43" t="str">
        <f t="shared" ca="1" si="1983"/>
        <v/>
      </c>
      <c r="E4282" s="43" t="str">
        <f t="shared" si="1994"/>
        <v/>
      </c>
      <c r="F4282" s="43" t="str">
        <f t="shared" si="1995"/>
        <v/>
      </c>
      <c r="G4282" s="43" t="str">
        <f>IF(A4282&lt;&gt;"",IF(A4282&lt;Data!$G$11*0.25,$C$13/$G$32,IF(A4282&gt;Data!$G$11*0.25,$C$13,$C$13*10)),"")</f>
        <v/>
      </c>
      <c r="H4282" s="43" t="str">
        <f>IF(A4282&lt;&gt;"",IF(Data!$G$9="constant",$C$13,IF(Data!$G$9="squeeze",G4282,F4282)),"")</f>
        <v/>
      </c>
      <c r="I4282" s="38" t="str">
        <f ca="1">IF(ISNUMBER(A4282),NORMINV(RAND(),0,IF(AND(Data!$G$9="squeeze",A4282&lt;Data!$G$11*0.25),$H$32,1)*$C$30*$C$13)*($C$14*$C$12),"")</f>
        <v/>
      </c>
      <c r="J4282" s="42" t="str">
        <f ca="1">IFERROR(IF(Data!$C$6="Real",B4282,I4282+J4281+($C$14*$C$12)*(NORMINV(RAND(),$C$15,CHOOSE($G$13,$C$13,F4282,G4282)))),"")</f>
        <v/>
      </c>
      <c r="K4282" s="88" t="str">
        <f>IF(ISNUMBER(A4282), IF($G$16="fixed",$G$17,MIN(H4282*Data!$C$7*$C$16*0.5,$C$17*Data!$C$7))*$C$12,"")</f>
        <v/>
      </c>
      <c r="L4282" s="42" t="str">
        <f t="shared" ca="1" si="2010"/>
        <v/>
      </c>
      <c r="M4282" s="44" t="str">
        <f t="shared" ca="1" si="2011"/>
        <v/>
      </c>
      <c r="N4282" s="44" t="str">
        <f t="shared" ca="1" si="2012"/>
        <v/>
      </c>
      <c r="O4282" s="108" t="str">
        <f t="shared" si="1996"/>
        <v/>
      </c>
      <c r="P4282" s="102" t="str">
        <f t="shared" si="1997"/>
        <v/>
      </c>
      <c r="Q4282" s="102" t="str">
        <f t="shared" si="1998"/>
        <v/>
      </c>
      <c r="R4282" s="120" t="str">
        <f t="shared" si="1999"/>
        <v/>
      </c>
      <c r="S4282" s="54" t="str">
        <f t="shared" si="2000"/>
        <v/>
      </c>
      <c r="T4282" s="5" t="str">
        <f t="shared" si="2001"/>
        <v/>
      </c>
      <c r="U4282" s="152" t="str">
        <f t="shared" si="1984"/>
        <v/>
      </c>
      <c r="V4282" s="152" t="str">
        <f t="shared" si="1985"/>
        <v/>
      </c>
      <c r="W4282" s="153" t="str">
        <f t="shared" si="1986"/>
        <v/>
      </c>
      <c r="X4282" s="153" t="str">
        <f t="shared" si="1987"/>
        <v/>
      </c>
      <c r="Y4282" s="153" t="str">
        <f t="shared" si="1988"/>
        <v/>
      </c>
      <c r="Z4282" s="153" t="str">
        <f t="shared" si="1989"/>
        <v/>
      </c>
      <c r="AA4282" s="152" t="str">
        <f t="shared" si="1990"/>
        <v/>
      </c>
      <c r="AB4282" s="152" t="str">
        <f t="shared" si="1991"/>
        <v/>
      </c>
      <c r="AC4282" s="154" t="str">
        <f t="shared" si="2002"/>
        <v/>
      </c>
      <c r="AD4282" s="154" t="str">
        <f t="shared" si="2003"/>
        <v/>
      </c>
      <c r="AE4282" s="3" t="str">
        <f t="shared" si="2004"/>
        <v/>
      </c>
      <c r="AF4282" s="3" t="str">
        <f t="shared" si="2005"/>
        <v/>
      </c>
      <c r="AG4282" s="3" t="str">
        <f t="shared" si="2006"/>
        <v/>
      </c>
      <c r="AH4282" s="4" t="str">
        <f t="shared" si="2007"/>
        <v/>
      </c>
      <c r="AI4282" s="75" t="str">
        <f t="shared" si="2008"/>
        <v/>
      </c>
      <c r="AJ4282" s="75" t="str">
        <f t="shared" si="2009"/>
        <v/>
      </c>
    </row>
    <row r="4283" spans="1:36" ht="14.25">
      <c r="A4283" s="41" t="str">
        <f t="shared" si="1992"/>
        <v/>
      </c>
      <c r="B4283" s="150" t="str">
        <f>IF(ISNUMBER(A4283),INDEX('MetaTrader Import'!$H$13:$J$5893,TRUNC(((A4283-$A$39+1)-1)/3)+1,MOD((A4283-$A$39+1)-1,3)+1),"")</f>
        <v/>
      </c>
      <c r="C4283" s="43" t="str">
        <f t="shared" si="1993"/>
        <v/>
      </c>
      <c r="D4283" s="43" t="str">
        <f t="shared" ca="1" si="1983"/>
        <v/>
      </c>
      <c r="E4283" s="43" t="str">
        <f t="shared" si="1994"/>
        <v/>
      </c>
      <c r="F4283" s="43" t="str">
        <f t="shared" si="1995"/>
        <v/>
      </c>
      <c r="G4283" s="43" t="str">
        <f>IF(A4283&lt;&gt;"",IF(A4283&lt;Data!$G$11*0.25,$C$13/$G$32,IF(A4283&gt;Data!$G$11*0.25,$C$13,$C$13*10)),"")</f>
        <v/>
      </c>
      <c r="H4283" s="43" t="str">
        <f>IF(A4283&lt;&gt;"",IF(Data!$G$9="constant",$C$13,IF(Data!$G$9="squeeze",G4283,F4283)),"")</f>
        <v/>
      </c>
      <c r="I4283" s="38" t="str">
        <f ca="1">IF(ISNUMBER(A4283),NORMINV(RAND(),0,IF(AND(Data!$G$9="squeeze",A4283&lt;Data!$G$11*0.25),$H$32,1)*$C$30*$C$13)*($C$14*$C$12),"")</f>
        <v/>
      </c>
      <c r="J4283" s="42" t="str">
        <f ca="1">IFERROR(IF(Data!$C$6="Real",B4283,I4283+J4282+($C$14*$C$12)*(NORMINV(RAND(),$C$15,CHOOSE($G$13,$C$13,F4283,G4283)))),"")</f>
        <v/>
      </c>
      <c r="K4283" s="88" t="str">
        <f>IF(ISNUMBER(A4283), IF($G$16="fixed",$G$17,MIN(H4283*Data!$C$7*$C$16*0.5,$C$17*Data!$C$7))*$C$12,"")</f>
        <v/>
      </c>
      <c r="L4283" s="42" t="str">
        <f t="shared" ca="1" si="2010"/>
        <v/>
      </c>
      <c r="M4283" s="44" t="str">
        <f t="shared" ca="1" si="2011"/>
        <v/>
      </c>
      <c r="N4283" s="44" t="str">
        <f t="shared" ca="1" si="2012"/>
        <v/>
      </c>
      <c r="O4283" s="108" t="str">
        <f t="shared" si="1996"/>
        <v/>
      </c>
      <c r="P4283" s="102" t="str">
        <f t="shared" si="1997"/>
        <v/>
      </c>
      <c r="Q4283" s="102" t="str">
        <f t="shared" si="1998"/>
        <v/>
      </c>
      <c r="R4283" s="120" t="str">
        <f t="shared" si="1999"/>
        <v/>
      </c>
      <c r="S4283" s="54" t="str">
        <f t="shared" si="2000"/>
        <v/>
      </c>
      <c r="T4283" s="5" t="str">
        <f t="shared" si="2001"/>
        <v/>
      </c>
      <c r="U4283" s="152" t="str">
        <f t="shared" si="1984"/>
        <v/>
      </c>
      <c r="V4283" s="152" t="str">
        <f t="shared" si="1985"/>
        <v/>
      </c>
      <c r="W4283" s="153" t="str">
        <f t="shared" si="1986"/>
        <v/>
      </c>
      <c r="X4283" s="153" t="str">
        <f t="shared" si="1987"/>
        <v/>
      </c>
      <c r="Y4283" s="153" t="str">
        <f t="shared" si="1988"/>
        <v/>
      </c>
      <c r="Z4283" s="153" t="str">
        <f t="shared" si="1989"/>
        <v/>
      </c>
      <c r="AA4283" s="152" t="str">
        <f t="shared" si="1990"/>
        <v/>
      </c>
      <c r="AB4283" s="152" t="str">
        <f t="shared" si="1991"/>
        <v/>
      </c>
      <c r="AC4283" s="154" t="str">
        <f t="shared" si="2002"/>
        <v/>
      </c>
      <c r="AD4283" s="154" t="str">
        <f t="shared" si="2003"/>
        <v/>
      </c>
      <c r="AE4283" s="3" t="str">
        <f t="shared" si="2004"/>
        <v/>
      </c>
      <c r="AF4283" s="3" t="str">
        <f t="shared" si="2005"/>
        <v/>
      </c>
      <c r="AG4283" s="3" t="str">
        <f t="shared" si="2006"/>
        <v/>
      </c>
      <c r="AH4283" s="4" t="str">
        <f t="shared" si="2007"/>
        <v/>
      </c>
      <c r="AI4283" s="75" t="str">
        <f t="shared" si="2008"/>
        <v/>
      </c>
      <c r="AJ4283" s="75" t="str">
        <f t="shared" si="2009"/>
        <v/>
      </c>
    </row>
    <row r="4284" spans="1:36" ht="14.25">
      <c r="A4284" s="41" t="str">
        <f t="shared" si="1992"/>
        <v/>
      </c>
      <c r="B4284" s="150" t="str">
        <f>IF(ISNUMBER(A4284),INDEX('MetaTrader Import'!$H$13:$J$5893,TRUNC(((A4284-$A$39+1)-1)/3)+1,MOD((A4284-$A$39+1)-1,3)+1),"")</f>
        <v/>
      </c>
      <c r="C4284" s="43" t="str">
        <f t="shared" si="1993"/>
        <v/>
      </c>
      <c r="D4284" s="43" t="str">
        <f t="shared" ca="1" si="1983"/>
        <v/>
      </c>
      <c r="E4284" s="43" t="str">
        <f t="shared" si="1994"/>
        <v/>
      </c>
      <c r="F4284" s="43" t="str">
        <f t="shared" si="1995"/>
        <v/>
      </c>
      <c r="G4284" s="43" t="str">
        <f>IF(A4284&lt;&gt;"",IF(A4284&lt;Data!$G$11*0.25,$C$13/$G$32,IF(A4284&gt;Data!$G$11*0.25,$C$13,$C$13*10)),"")</f>
        <v/>
      </c>
      <c r="H4284" s="43" t="str">
        <f>IF(A4284&lt;&gt;"",IF(Data!$G$9="constant",$C$13,IF(Data!$G$9="squeeze",G4284,F4284)),"")</f>
        <v/>
      </c>
      <c r="I4284" s="38" t="str">
        <f ca="1">IF(ISNUMBER(A4284),NORMINV(RAND(),0,IF(AND(Data!$G$9="squeeze",A4284&lt;Data!$G$11*0.25),$H$32,1)*$C$30*$C$13)*($C$14*$C$12),"")</f>
        <v/>
      </c>
      <c r="J4284" s="42" t="str">
        <f ca="1">IFERROR(IF(Data!$C$6="Real",B4284,I4284+J4283+($C$14*$C$12)*(NORMINV(RAND(),$C$15,CHOOSE($G$13,$C$13,F4284,G4284)))),"")</f>
        <v/>
      </c>
      <c r="K4284" s="88" t="str">
        <f>IF(ISNUMBER(A4284), IF($G$16="fixed",$G$17,MIN(H4284*Data!$C$7*$C$16*0.5,$C$17*Data!$C$7))*$C$12,"")</f>
        <v/>
      </c>
      <c r="L4284" s="42" t="str">
        <f t="shared" ca="1" si="2010"/>
        <v/>
      </c>
      <c r="M4284" s="44" t="str">
        <f t="shared" ca="1" si="2011"/>
        <v/>
      </c>
      <c r="N4284" s="44" t="str">
        <f t="shared" ca="1" si="2012"/>
        <v/>
      </c>
      <c r="O4284" s="108" t="str">
        <f t="shared" si="1996"/>
        <v/>
      </c>
      <c r="P4284" s="102" t="str">
        <f t="shared" si="1997"/>
        <v/>
      </c>
      <c r="Q4284" s="102" t="str">
        <f t="shared" si="1998"/>
        <v/>
      </c>
      <c r="R4284" s="120" t="str">
        <f t="shared" si="1999"/>
        <v/>
      </c>
      <c r="S4284" s="54" t="str">
        <f t="shared" si="2000"/>
        <v/>
      </c>
      <c r="T4284" s="5" t="str">
        <f t="shared" si="2001"/>
        <v/>
      </c>
      <c r="U4284" s="152" t="str">
        <f t="shared" si="1984"/>
        <v/>
      </c>
      <c r="V4284" s="152" t="str">
        <f t="shared" si="1985"/>
        <v/>
      </c>
      <c r="W4284" s="153" t="str">
        <f t="shared" si="1986"/>
        <v/>
      </c>
      <c r="X4284" s="153" t="str">
        <f t="shared" si="1987"/>
        <v/>
      </c>
      <c r="Y4284" s="153" t="str">
        <f t="shared" si="1988"/>
        <v/>
      </c>
      <c r="Z4284" s="153" t="str">
        <f t="shared" si="1989"/>
        <v/>
      </c>
      <c r="AA4284" s="152" t="str">
        <f t="shared" si="1990"/>
        <v/>
      </c>
      <c r="AB4284" s="152" t="str">
        <f t="shared" si="1991"/>
        <v/>
      </c>
      <c r="AC4284" s="154" t="str">
        <f t="shared" si="2002"/>
        <v/>
      </c>
      <c r="AD4284" s="154" t="str">
        <f t="shared" si="2003"/>
        <v/>
      </c>
      <c r="AE4284" s="3" t="str">
        <f t="shared" si="2004"/>
        <v/>
      </c>
      <c r="AF4284" s="3" t="str">
        <f t="shared" si="2005"/>
        <v/>
      </c>
      <c r="AG4284" s="3" t="str">
        <f t="shared" si="2006"/>
        <v/>
      </c>
      <c r="AH4284" s="4" t="str">
        <f t="shared" si="2007"/>
        <v/>
      </c>
      <c r="AI4284" s="75" t="str">
        <f t="shared" si="2008"/>
        <v/>
      </c>
      <c r="AJ4284" s="75" t="str">
        <f t="shared" si="2009"/>
        <v/>
      </c>
    </row>
    <row r="4285" spans="1:36" ht="14.25">
      <c r="A4285" s="41" t="str">
        <f t="shared" si="1992"/>
        <v/>
      </c>
      <c r="B4285" s="150" t="str">
        <f>IF(ISNUMBER(A4285),INDEX('MetaTrader Import'!$H$13:$J$5893,TRUNC(((A4285-$A$39+1)-1)/3)+1,MOD((A4285-$A$39+1)-1,3)+1),"")</f>
        <v/>
      </c>
      <c r="C4285" s="43" t="str">
        <f t="shared" si="1993"/>
        <v/>
      </c>
      <c r="D4285" s="43" t="str">
        <f t="shared" ca="1" si="1983"/>
        <v/>
      </c>
      <c r="E4285" s="43" t="str">
        <f t="shared" si="1994"/>
        <v/>
      </c>
      <c r="F4285" s="43" t="str">
        <f t="shared" si="1995"/>
        <v/>
      </c>
      <c r="G4285" s="43" t="str">
        <f>IF(A4285&lt;&gt;"",IF(A4285&lt;Data!$G$11*0.25,$C$13/$G$32,IF(A4285&gt;Data!$G$11*0.25,$C$13,$C$13*10)),"")</f>
        <v/>
      </c>
      <c r="H4285" s="43" t="str">
        <f>IF(A4285&lt;&gt;"",IF(Data!$G$9="constant",$C$13,IF(Data!$G$9="squeeze",G4285,F4285)),"")</f>
        <v/>
      </c>
      <c r="I4285" s="38" t="str">
        <f ca="1">IF(ISNUMBER(A4285),NORMINV(RAND(),0,IF(AND(Data!$G$9="squeeze",A4285&lt;Data!$G$11*0.25),$H$32,1)*$C$30*$C$13)*($C$14*$C$12),"")</f>
        <v/>
      </c>
      <c r="J4285" s="42" t="str">
        <f ca="1">IFERROR(IF(Data!$C$6="Real",B4285,I4285+J4284+($C$14*$C$12)*(NORMINV(RAND(),$C$15,CHOOSE($G$13,$C$13,F4285,G4285)))),"")</f>
        <v/>
      </c>
      <c r="K4285" s="88" t="str">
        <f>IF(ISNUMBER(A4285), IF($G$16="fixed",$G$17,MIN(H4285*Data!$C$7*$C$16*0.5,$C$17*Data!$C$7))*$C$12,"")</f>
        <v/>
      </c>
      <c r="L4285" s="42" t="str">
        <f t="shared" ca="1" si="2010"/>
        <v/>
      </c>
      <c r="M4285" s="44" t="str">
        <f t="shared" ca="1" si="2011"/>
        <v/>
      </c>
      <c r="N4285" s="44" t="str">
        <f t="shared" ca="1" si="2012"/>
        <v/>
      </c>
      <c r="O4285" s="108" t="str">
        <f t="shared" si="1996"/>
        <v/>
      </c>
      <c r="P4285" s="102" t="str">
        <f t="shared" si="1997"/>
        <v/>
      </c>
      <c r="Q4285" s="102" t="str">
        <f t="shared" si="1998"/>
        <v/>
      </c>
      <c r="R4285" s="120" t="str">
        <f t="shared" si="1999"/>
        <v/>
      </c>
      <c r="S4285" s="54" t="str">
        <f t="shared" si="2000"/>
        <v/>
      </c>
      <c r="T4285" s="5" t="str">
        <f t="shared" si="2001"/>
        <v/>
      </c>
      <c r="U4285" s="152" t="str">
        <f t="shared" si="1984"/>
        <v/>
      </c>
      <c r="V4285" s="152" t="str">
        <f t="shared" si="1985"/>
        <v/>
      </c>
      <c r="W4285" s="153" t="str">
        <f t="shared" si="1986"/>
        <v/>
      </c>
      <c r="X4285" s="153" t="str">
        <f t="shared" si="1987"/>
        <v/>
      </c>
      <c r="Y4285" s="153" t="str">
        <f t="shared" si="1988"/>
        <v/>
      </c>
      <c r="Z4285" s="153" t="str">
        <f t="shared" si="1989"/>
        <v/>
      </c>
      <c r="AA4285" s="152" t="str">
        <f t="shared" si="1990"/>
        <v/>
      </c>
      <c r="AB4285" s="152" t="str">
        <f t="shared" si="1991"/>
        <v/>
      </c>
      <c r="AC4285" s="154" t="str">
        <f t="shared" si="2002"/>
        <v/>
      </c>
      <c r="AD4285" s="154" t="str">
        <f t="shared" si="2003"/>
        <v/>
      </c>
      <c r="AE4285" s="3" t="str">
        <f t="shared" si="2004"/>
        <v/>
      </c>
      <c r="AF4285" s="3" t="str">
        <f t="shared" si="2005"/>
        <v/>
      </c>
      <c r="AG4285" s="3" t="str">
        <f t="shared" si="2006"/>
        <v/>
      </c>
      <c r="AH4285" s="4" t="str">
        <f t="shared" si="2007"/>
        <v/>
      </c>
      <c r="AI4285" s="75" t="str">
        <f t="shared" si="2008"/>
        <v/>
      </c>
      <c r="AJ4285" s="75" t="str">
        <f t="shared" si="2009"/>
        <v/>
      </c>
    </row>
    <row r="4286" spans="1:36" ht="14.25">
      <c r="A4286" s="41" t="str">
        <f t="shared" si="1992"/>
        <v/>
      </c>
      <c r="B4286" s="150" t="str">
        <f>IF(ISNUMBER(A4286),INDEX('MetaTrader Import'!$H$13:$J$5893,TRUNC(((A4286-$A$39+1)-1)/3)+1,MOD((A4286-$A$39+1)-1,3)+1),"")</f>
        <v/>
      </c>
      <c r="C4286" s="43" t="str">
        <f t="shared" si="1993"/>
        <v/>
      </c>
      <c r="D4286" s="43" t="str">
        <f t="shared" ca="1" si="1983"/>
        <v/>
      </c>
      <c r="E4286" s="43" t="str">
        <f t="shared" si="1994"/>
        <v/>
      </c>
      <c r="F4286" s="43" t="str">
        <f t="shared" si="1995"/>
        <v/>
      </c>
      <c r="G4286" s="43" t="str">
        <f>IF(A4286&lt;&gt;"",IF(A4286&lt;Data!$G$11*0.25,$C$13/$G$32,IF(A4286&gt;Data!$G$11*0.25,$C$13,$C$13*10)),"")</f>
        <v/>
      </c>
      <c r="H4286" s="43" t="str">
        <f>IF(A4286&lt;&gt;"",IF(Data!$G$9="constant",$C$13,IF(Data!$G$9="squeeze",G4286,F4286)),"")</f>
        <v/>
      </c>
      <c r="I4286" s="38" t="str">
        <f ca="1">IF(ISNUMBER(A4286),NORMINV(RAND(),0,IF(AND(Data!$G$9="squeeze",A4286&lt;Data!$G$11*0.25),$H$32,1)*$C$30*$C$13)*($C$14*$C$12),"")</f>
        <v/>
      </c>
      <c r="J4286" s="42" t="str">
        <f ca="1">IFERROR(IF(Data!$C$6="Real",B4286,I4286+J4285+($C$14*$C$12)*(NORMINV(RAND(),$C$15,CHOOSE($G$13,$C$13,F4286,G4286)))),"")</f>
        <v/>
      </c>
      <c r="K4286" s="88" t="str">
        <f>IF(ISNUMBER(A4286), IF($G$16="fixed",$G$17,MIN(H4286*Data!$C$7*$C$16*0.5,$C$17*Data!$C$7))*$C$12,"")</f>
        <v/>
      </c>
      <c r="L4286" s="42" t="str">
        <f t="shared" ca="1" si="2010"/>
        <v/>
      </c>
      <c r="M4286" s="44" t="str">
        <f t="shared" ca="1" si="2011"/>
        <v/>
      </c>
      <c r="N4286" s="44" t="str">
        <f t="shared" ca="1" si="2012"/>
        <v/>
      </c>
      <c r="O4286" s="108" t="str">
        <f t="shared" si="1996"/>
        <v/>
      </c>
      <c r="P4286" s="102" t="str">
        <f t="shared" si="1997"/>
        <v/>
      </c>
      <c r="Q4286" s="102" t="str">
        <f t="shared" si="1998"/>
        <v/>
      </c>
      <c r="R4286" s="120" t="str">
        <f t="shared" si="1999"/>
        <v/>
      </c>
      <c r="S4286" s="54" t="str">
        <f t="shared" si="2000"/>
        <v/>
      </c>
      <c r="T4286" s="5" t="str">
        <f t="shared" si="2001"/>
        <v/>
      </c>
      <c r="U4286" s="152" t="str">
        <f t="shared" si="1984"/>
        <v/>
      </c>
      <c r="V4286" s="152" t="str">
        <f t="shared" si="1985"/>
        <v/>
      </c>
      <c r="W4286" s="153" t="str">
        <f t="shared" si="1986"/>
        <v/>
      </c>
      <c r="X4286" s="153" t="str">
        <f t="shared" si="1987"/>
        <v/>
      </c>
      <c r="Y4286" s="153" t="str">
        <f t="shared" si="1988"/>
        <v/>
      </c>
      <c r="Z4286" s="153" t="str">
        <f t="shared" si="1989"/>
        <v/>
      </c>
      <c r="AA4286" s="152" t="str">
        <f t="shared" si="1990"/>
        <v/>
      </c>
      <c r="AB4286" s="152" t="str">
        <f t="shared" si="1991"/>
        <v/>
      </c>
      <c r="AC4286" s="154" t="str">
        <f t="shared" si="2002"/>
        <v/>
      </c>
      <c r="AD4286" s="154" t="str">
        <f t="shared" si="2003"/>
        <v/>
      </c>
      <c r="AE4286" s="3" t="str">
        <f t="shared" si="2004"/>
        <v/>
      </c>
      <c r="AF4286" s="3" t="str">
        <f t="shared" si="2005"/>
        <v/>
      </c>
      <c r="AG4286" s="3" t="str">
        <f t="shared" si="2006"/>
        <v/>
      </c>
      <c r="AH4286" s="4" t="str">
        <f t="shared" si="2007"/>
        <v/>
      </c>
      <c r="AI4286" s="75" t="str">
        <f t="shared" si="2008"/>
        <v/>
      </c>
      <c r="AJ4286" s="75" t="str">
        <f t="shared" si="2009"/>
        <v/>
      </c>
    </row>
    <row r="4287" spans="1:36" ht="14.25">
      <c r="A4287" s="41" t="str">
        <f t="shared" si="1992"/>
        <v/>
      </c>
      <c r="B4287" s="150" t="str">
        <f>IF(ISNUMBER(A4287),INDEX('MetaTrader Import'!$H$13:$J$5893,TRUNC(((A4287-$A$39+1)-1)/3)+1,MOD((A4287-$A$39+1)-1,3)+1),"")</f>
        <v/>
      </c>
      <c r="C4287" s="43" t="str">
        <f t="shared" si="1993"/>
        <v/>
      </c>
      <c r="D4287" s="43" t="str">
        <f t="shared" ca="1" si="1983"/>
        <v/>
      </c>
      <c r="E4287" s="43" t="str">
        <f t="shared" si="1994"/>
        <v/>
      </c>
      <c r="F4287" s="43" t="str">
        <f t="shared" si="1995"/>
        <v/>
      </c>
      <c r="G4287" s="43" t="str">
        <f>IF(A4287&lt;&gt;"",IF(A4287&lt;Data!$G$11*0.25,$C$13/$G$32,IF(A4287&gt;Data!$G$11*0.25,$C$13,$C$13*10)),"")</f>
        <v/>
      </c>
      <c r="H4287" s="43" t="str">
        <f>IF(A4287&lt;&gt;"",IF(Data!$G$9="constant",$C$13,IF(Data!$G$9="squeeze",G4287,F4287)),"")</f>
        <v/>
      </c>
      <c r="I4287" s="38" t="str">
        <f ca="1">IF(ISNUMBER(A4287),NORMINV(RAND(),0,IF(AND(Data!$G$9="squeeze",A4287&lt;Data!$G$11*0.25),$H$32,1)*$C$30*$C$13)*($C$14*$C$12),"")</f>
        <v/>
      </c>
      <c r="J4287" s="42" t="str">
        <f ca="1">IFERROR(IF(Data!$C$6="Real",B4287,I4287+J4286+($C$14*$C$12)*(NORMINV(RAND(),$C$15,CHOOSE($G$13,$C$13,F4287,G4287)))),"")</f>
        <v/>
      </c>
      <c r="K4287" s="88" t="str">
        <f>IF(ISNUMBER(A4287), IF($G$16="fixed",$G$17,MIN(H4287*Data!$C$7*$C$16*0.5,$C$17*Data!$C$7))*$C$12,"")</f>
        <v/>
      </c>
      <c r="L4287" s="42" t="str">
        <f t="shared" ca="1" si="2010"/>
        <v/>
      </c>
      <c r="M4287" s="44" t="str">
        <f t="shared" ca="1" si="2011"/>
        <v/>
      </c>
      <c r="N4287" s="44" t="str">
        <f t="shared" ca="1" si="2012"/>
        <v/>
      </c>
      <c r="O4287" s="108" t="str">
        <f t="shared" si="1996"/>
        <v/>
      </c>
      <c r="P4287" s="102" t="str">
        <f t="shared" si="1997"/>
        <v/>
      </c>
      <c r="Q4287" s="102" t="str">
        <f t="shared" si="1998"/>
        <v/>
      </c>
      <c r="R4287" s="120" t="str">
        <f t="shared" si="1999"/>
        <v/>
      </c>
      <c r="S4287" s="54" t="str">
        <f t="shared" si="2000"/>
        <v/>
      </c>
      <c r="T4287" s="5" t="str">
        <f t="shared" si="2001"/>
        <v/>
      </c>
      <c r="U4287" s="152" t="str">
        <f t="shared" si="1984"/>
        <v/>
      </c>
      <c r="V4287" s="152" t="str">
        <f t="shared" si="1985"/>
        <v/>
      </c>
      <c r="W4287" s="153" t="str">
        <f t="shared" si="1986"/>
        <v/>
      </c>
      <c r="X4287" s="153" t="str">
        <f t="shared" si="1987"/>
        <v/>
      </c>
      <c r="Y4287" s="153" t="str">
        <f t="shared" si="1988"/>
        <v/>
      </c>
      <c r="Z4287" s="153" t="str">
        <f t="shared" si="1989"/>
        <v/>
      </c>
      <c r="AA4287" s="152" t="str">
        <f t="shared" si="1990"/>
        <v/>
      </c>
      <c r="AB4287" s="152" t="str">
        <f t="shared" si="1991"/>
        <v/>
      </c>
      <c r="AC4287" s="154" t="str">
        <f t="shared" si="2002"/>
        <v/>
      </c>
      <c r="AD4287" s="154" t="str">
        <f t="shared" si="2003"/>
        <v/>
      </c>
      <c r="AE4287" s="3" t="str">
        <f t="shared" si="2004"/>
        <v/>
      </c>
      <c r="AF4287" s="3" t="str">
        <f t="shared" si="2005"/>
        <v/>
      </c>
      <c r="AG4287" s="3" t="str">
        <f t="shared" si="2006"/>
        <v/>
      </c>
      <c r="AH4287" s="4" t="str">
        <f t="shared" si="2007"/>
        <v/>
      </c>
      <c r="AI4287" s="75" t="str">
        <f t="shared" si="2008"/>
        <v/>
      </c>
      <c r="AJ4287" s="75" t="str">
        <f t="shared" si="2009"/>
        <v/>
      </c>
    </row>
    <row r="4288" spans="1:36" ht="14.25">
      <c r="A4288" s="41" t="str">
        <f t="shared" si="1992"/>
        <v/>
      </c>
      <c r="B4288" s="150" t="str">
        <f>IF(ISNUMBER(A4288),INDEX('MetaTrader Import'!$H$13:$J$5893,TRUNC(((A4288-$A$39+1)-1)/3)+1,MOD((A4288-$A$39+1)-1,3)+1),"")</f>
        <v/>
      </c>
      <c r="C4288" s="43" t="str">
        <f t="shared" si="1993"/>
        <v/>
      </c>
      <c r="D4288" s="43" t="str">
        <f t="shared" ca="1" si="1983"/>
        <v/>
      </c>
      <c r="E4288" s="43" t="str">
        <f t="shared" si="1994"/>
        <v/>
      </c>
      <c r="F4288" s="43" t="str">
        <f t="shared" si="1995"/>
        <v/>
      </c>
      <c r="G4288" s="43" t="str">
        <f>IF(A4288&lt;&gt;"",IF(A4288&lt;Data!$G$11*0.25,$C$13/$G$32,IF(A4288&gt;Data!$G$11*0.25,$C$13,$C$13*10)),"")</f>
        <v/>
      </c>
      <c r="H4288" s="43" t="str">
        <f>IF(A4288&lt;&gt;"",IF(Data!$G$9="constant",$C$13,IF(Data!$G$9="squeeze",G4288,F4288)),"")</f>
        <v/>
      </c>
      <c r="I4288" s="38" t="str">
        <f ca="1">IF(ISNUMBER(A4288),NORMINV(RAND(),0,IF(AND(Data!$G$9="squeeze",A4288&lt;Data!$G$11*0.25),$H$32,1)*$C$30*$C$13)*($C$14*$C$12),"")</f>
        <v/>
      </c>
      <c r="J4288" s="42" t="str">
        <f ca="1">IFERROR(IF(Data!$C$6="Real",B4288,I4288+J4287+($C$14*$C$12)*(NORMINV(RAND(),$C$15,CHOOSE($G$13,$C$13,F4288,G4288)))),"")</f>
        <v/>
      </c>
      <c r="K4288" s="88" t="str">
        <f>IF(ISNUMBER(A4288), IF($G$16="fixed",$G$17,MIN(H4288*Data!$C$7*$C$16*0.5,$C$17*Data!$C$7))*$C$12,"")</f>
        <v/>
      </c>
      <c r="L4288" s="42" t="str">
        <f t="shared" ca="1" si="2010"/>
        <v/>
      </c>
      <c r="M4288" s="44" t="str">
        <f t="shared" ca="1" si="2011"/>
        <v/>
      </c>
      <c r="N4288" s="44" t="str">
        <f t="shared" ca="1" si="2012"/>
        <v/>
      </c>
      <c r="O4288" s="108" t="str">
        <f t="shared" si="1996"/>
        <v/>
      </c>
      <c r="P4288" s="102" t="str">
        <f t="shared" si="1997"/>
        <v/>
      </c>
      <c r="Q4288" s="102" t="str">
        <f t="shared" si="1998"/>
        <v/>
      </c>
      <c r="R4288" s="120" t="str">
        <f t="shared" si="1999"/>
        <v/>
      </c>
      <c r="S4288" s="54" t="str">
        <f t="shared" si="2000"/>
        <v/>
      </c>
      <c r="T4288" s="5" t="str">
        <f t="shared" si="2001"/>
        <v/>
      </c>
      <c r="U4288" s="152" t="str">
        <f t="shared" si="1984"/>
        <v/>
      </c>
      <c r="V4288" s="152" t="str">
        <f t="shared" si="1985"/>
        <v/>
      </c>
      <c r="W4288" s="153" t="str">
        <f t="shared" si="1986"/>
        <v/>
      </c>
      <c r="X4288" s="153" t="str">
        <f t="shared" si="1987"/>
        <v/>
      </c>
      <c r="Y4288" s="153" t="str">
        <f t="shared" si="1988"/>
        <v/>
      </c>
      <c r="Z4288" s="153" t="str">
        <f t="shared" si="1989"/>
        <v/>
      </c>
      <c r="AA4288" s="152" t="str">
        <f t="shared" si="1990"/>
        <v/>
      </c>
      <c r="AB4288" s="152" t="str">
        <f t="shared" si="1991"/>
        <v/>
      </c>
      <c r="AC4288" s="154" t="str">
        <f t="shared" si="2002"/>
        <v/>
      </c>
      <c r="AD4288" s="154" t="str">
        <f t="shared" si="2003"/>
        <v/>
      </c>
      <c r="AE4288" s="3" t="str">
        <f t="shared" si="2004"/>
        <v/>
      </c>
      <c r="AF4288" s="3" t="str">
        <f t="shared" si="2005"/>
        <v/>
      </c>
      <c r="AG4288" s="3" t="str">
        <f t="shared" si="2006"/>
        <v/>
      </c>
      <c r="AH4288" s="4" t="str">
        <f t="shared" si="2007"/>
        <v/>
      </c>
      <c r="AI4288" s="75" t="str">
        <f t="shared" si="2008"/>
        <v/>
      </c>
      <c r="AJ4288" s="75" t="str">
        <f t="shared" si="2009"/>
        <v/>
      </c>
    </row>
    <row r="4289" spans="1:36" ht="14.25">
      <c r="A4289" s="41" t="str">
        <f t="shared" si="1992"/>
        <v/>
      </c>
      <c r="B4289" s="150" t="str">
        <f>IF(ISNUMBER(A4289),INDEX('MetaTrader Import'!$H$13:$J$5893,TRUNC(((A4289-$A$39+1)-1)/3)+1,MOD((A4289-$A$39+1)-1,3)+1),"")</f>
        <v/>
      </c>
      <c r="C4289" s="43" t="str">
        <f t="shared" si="1993"/>
        <v/>
      </c>
      <c r="D4289" s="43" t="str">
        <f t="shared" ca="1" si="1983"/>
        <v/>
      </c>
      <c r="E4289" s="43" t="str">
        <f t="shared" si="1994"/>
        <v/>
      </c>
      <c r="F4289" s="43" t="str">
        <f t="shared" si="1995"/>
        <v/>
      </c>
      <c r="G4289" s="43" t="str">
        <f>IF(A4289&lt;&gt;"",IF(A4289&lt;Data!$G$11*0.25,$C$13/$G$32,IF(A4289&gt;Data!$G$11*0.25,$C$13,$C$13*10)),"")</f>
        <v/>
      </c>
      <c r="H4289" s="43" t="str">
        <f>IF(A4289&lt;&gt;"",IF(Data!$G$9="constant",$C$13,IF(Data!$G$9="squeeze",G4289,F4289)),"")</f>
        <v/>
      </c>
      <c r="I4289" s="38" t="str">
        <f ca="1">IF(ISNUMBER(A4289),NORMINV(RAND(),0,IF(AND(Data!$G$9="squeeze",A4289&lt;Data!$G$11*0.25),$H$32,1)*$C$30*$C$13)*($C$14*$C$12),"")</f>
        <v/>
      </c>
      <c r="J4289" s="42" t="str">
        <f ca="1">IFERROR(IF(Data!$C$6="Real",B4289,I4289+J4288+($C$14*$C$12)*(NORMINV(RAND(),$C$15,CHOOSE($G$13,$C$13,F4289,G4289)))),"")</f>
        <v/>
      </c>
      <c r="K4289" s="88" t="str">
        <f>IF(ISNUMBER(A4289), IF($G$16="fixed",$G$17,MIN(H4289*Data!$C$7*$C$16*0.5,$C$17*Data!$C$7))*$C$12,"")</f>
        <v/>
      </c>
      <c r="L4289" s="42" t="str">
        <f t="shared" ca="1" si="2010"/>
        <v/>
      </c>
      <c r="M4289" s="44" t="str">
        <f t="shared" ca="1" si="2011"/>
        <v/>
      </c>
      <c r="N4289" s="44" t="str">
        <f t="shared" ca="1" si="2012"/>
        <v/>
      </c>
      <c r="O4289" s="108" t="str">
        <f t="shared" si="1996"/>
        <v/>
      </c>
      <c r="P4289" s="102" t="str">
        <f t="shared" si="1997"/>
        <v/>
      </c>
      <c r="Q4289" s="102" t="str">
        <f t="shared" si="1998"/>
        <v/>
      </c>
      <c r="R4289" s="120" t="str">
        <f t="shared" si="1999"/>
        <v/>
      </c>
      <c r="S4289" s="54" t="str">
        <f t="shared" si="2000"/>
        <v/>
      </c>
      <c r="T4289" s="5" t="str">
        <f t="shared" si="2001"/>
        <v/>
      </c>
      <c r="U4289" s="152" t="str">
        <f t="shared" si="1984"/>
        <v/>
      </c>
      <c r="V4289" s="152" t="str">
        <f t="shared" si="1985"/>
        <v/>
      </c>
      <c r="W4289" s="153" t="str">
        <f t="shared" si="1986"/>
        <v/>
      </c>
      <c r="X4289" s="153" t="str">
        <f t="shared" si="1987"/>
        <v/>
      </c>
      <c r="Y4289" s="153" t="str">
        <f t="shared" si="1988"/>
        <v/>
      </c>
      <c r="Z4289" s="153" t="str">
        <f t="shared" si="1989"/>
        <v/>
      </c>
      <c r="AA4289" s="152" t="str">
        <f t="shared" si="1990"/>
        <v/>
      </c>
      <c r="AB4289" s="152" t="str">
        <f t="shared" si="1991"/>
        <v/>
      </c>
      <c r="AC4289" s="154" t="str">
        <f t="shared" si="2002"/>
        <v/>
      </c>
      <c r="AD4289" s="154" t="str">
        <f t="shared" si="2003"/>
        <v/>
      </c>
      <c r="AE4289" s="3" t="str">
        <f t="shared" si="2004"/>
        <v/>
      </c>
      <c r="AF4289" s="3" t="str">
        <f t="shared" si="2005"/>
        <v/>
      </c>
      <c r="AG4289" s="3" t="str">
        <f t="shared" si="2006"/>
        <v/>
      </c>
      <c r="AH4289" s="4" t="str">
        <f t="shared" si="2007"/>
        <v/>
      </c>
      <c r="AI4289" s="75" t="str">
        <f t="shared" si="2008"/>
        <v/>
      </c>
      <c r="AJ4289" s="75" t="str">
        <f t="shared" si="2009"/>
        <v/>
      </c>
    </row>
    <row r="4290" spans="1:36" ht="14.25">
      <c r="A4290" s="41" t="str">
        <f t="shared" si="1992"/>
        <v/>
      </c>
      <c r="B4290" s="150" t="str">
        <f>IF(ISNUMBER(A4290),INDEX('MetaTrader Import'!$H$13:$J$5893,TRUNC(((A4290-$A$39+1)-1)/3)+1,MOD((A4290-$A$39+1)-1,3)+1),"")</f>
        <v/>
      </c>
      <c r="C4290" s="43" t="str">
        <f t="shared" si="1993"/>
        <v/>
      </c>
      <c r="D4290" s="43" t="str">
        <f t="shared" ca="1" si="1983"/>
        <v/>
      </c>
      <c r="E4290" s="43" t="str">
        <f t="shared" si="1994"/>
        <v/>
      </c>
      <c r="F4290" s="43" t="str">
        <f t="shared" si="1995"/>
        <v/>
      </c>
      <c r="G4290" s="43" t="str">
        <f>IF(A4290&lt;&gt;"",IF(A4290&lt;Data!$G$11*0.25,$C$13/$G$32,IF(A4290&gt;Data!$G$11*0.25,$C$13,$C$13*10)),"")</f>
        <v/>
      </c>
      <c r="H4290" s="43" t="str">
        <f>IF(A4290&lt;&gt;"",IF(Data!$G$9="constant",$C$13,IF(Data!$G$9="squeeze",G4290,F4290)),"")</f>
        <v/>
      </c>
      <c r="I4290" s="38" t="str">
        <f ca="1">IF(ISNUMBER(A4290),NORMINV(RAND(),0,IF(AND(Data!$G$9="squeeze",A4290&lt;Data!$G$11*0.25),$H$32,1)*$C$30*$C$13)*($C$14*$C$12),"")</f>
        <v/>
      </c>
      <c r="J4290" s="42" t="str">
        <f ca="1">IFERROR(IF(Data!$C$6="Real",B4290,I4290+J4289+($C$14*$C$12)*(NORMINV(RAND(),$C$15,CHOOSE($G$13,$C$13,F4290,G4290)))),"")</f>
        <v/>
      </c>
      <c r="K4290" s="88" t="str">
        <f>IF(ISNUMBER(A4290), IF($G$16="fixed",$G$17,MIN(H4290*Data!$C$7*$C$16*0.5,$C$17*Data!$C$7))*$C$12,"")</f>
        <v/>
      </c>
      <c r="L4290" s="42" t="str">
        <f t="shared" ca="1" si="2010"/>
        <v/>
      </c>
      <c r="M4290" s="44" t="str">
        <f t="shared" ca="1" si="2011"/>
        <v/>
      </c>
      <c r="N4290" s="44" t="str">
        <f t="shared" ca="1" si="2012"/>
        <v/>
      </c>
      <c r="O4290" s="108" t="str">
        <f t="shared" si="1996"/>
        <v/>
      </c>
      <c r="P4290" s="102" t="str">
        <f t="shared" si="1997"/>
        <v/>
      </c>
      <c r="Q4290" s="102" t="str">
        <f t="shared" si="1998"/>
        <v/>
      </c>
      <c r="R4290" s="120" t="str">
        <f t="shared" si="1999"/>
        <v/>
      </c>
      <c r="S4290" s="54" t="str">
        <f t="shared" si="2000"/>
        <v/>
      </c>
      <c r="T4290" s="5" t="str">
        <f t="shared" si="2001"/>
        <v/>
      </c>
      <c r="U4290" s="152" t="str">
        <f t="shared" si="1984"/>
        <v/>
      </c>
      <c r="V4290" s="152" t="str">
        <f t="shared" si="1985"/>
        <v/>
      </c>
      <c r="W4290" s="153" t="str">
        <f t="shared" si="1986"/>
        <v/>
      </c>
      <c r="X4290" s="153" t="str">
        <f t="shared" si="1987"/>
        <v/>
      </c>
      <c r="Y4290" s="153" t="str">
        <f t="shared" si="1988"/>
        <v/>
      </c>
      <c r="Z4290" s="153" t="str">
        <f t="shared" si="1989"/>
        <v/>
      </c>
      <c r="AA4290" s="152" t="str">
        <f t="shared" si="1990"/>
        <v/>
      </c>
      <c r="AB4290" s="152" t="str">
        <f t="shared" si="1991"/>
        <v/>
      </c>
      <c r="AC4290" s="154" t="str">
        <f t="shared" si="2002"/>
        <v/>
      </c>
      <c r="AD4290" s="154" t="str">
        <f t="shared" si="2003"/>
        <v/>
      </c>
      <c r="AE4290" s="3" t="str">
        <f t="shared" si="2004"/>
        <v/>
      </c>
      <c r="AF4290" s="3" t="str">
        <f t="shared" si="2005"/>
        <v/>
      </c>
      <c r="AG4290" s="3" t="str">
        <f t="shared" si="2006"/>
        <v/>
      </c>
      <c r="AH4290" s="4" t="str">
        <f t="shared" si="2007"/>
        <v/>
      </c>
      <c r="AI4290" s="75" t="str">
        <f t="shared" si="2008"/>
        <v/>
      </c>
      <c r="AJ4290" s="75" t="str">
        <f t="shared" si="2009"/>
        <v/>
      </c>
    </row>
    <row r="4291" spans="1:36" ht="14.25">
      <c r="A4291" s="41" t="str">
        <f t="shared" si="1992"/>
        <v/>
      </c>
      <c r="B4291" s="150" t="str">
        <f>IF(ISNUMBER(A4291),INDEX('MetaTrader Import'!$H$13:$J$5893,TRUNC(((A4291-$A$39+1)-1)/3)+1,MOD((A4291-$A$39+1)-1,3)+1),"")</f>
        <v/>
      </c>
      <c r="C4291" s="43" t="str">
        <f t="shared" si="1993"/>
        <v/>
      </c>
      <c r="D4291" s="43" t="str">
        <f t="shared" ref="D4291:D4354" ca="1" si="2013">IF(A4291&lt;&gt;"",NORMINV(RAND(),($C$23-C4291)*$C$28,$C$27)+NORMINV(RAND(),IF(RAND()&gt;$C$26,$C$25,0),$C$27),"")</f>
        <v/>
      </c>
      <c r="E4291" s="43" t="str">
        <f t="shared" si="1994"/>
        <v/>
      </c>
      <c r="F4291" s="43" t="str">
        <f t="shared" si="1995"/>
        <v/>
      </c>
      <c r="G4291" s="43" t="str">
        <f>IF(A4291&lt;&gt;"",IF(A4291&lt;Data!$G$11*0.25,$C$13/$G$32,IF(A4291&gt;Data!$G$11*0.25,$C$13,$C$13*10)),"")</f>
        <v/>
      </c>
      <c r="H4291" s="43" t="str">
        <f>IF(A4291&lt;&gt;"",IF(Data!$G$9="constant",$C$13,IF(Data!$G$9="squeeze",G4291,F4291)),"")</f>
        <v/>
      </c>
      <c r="I4291" s="38" t="str">
        <f ca="1">IF(ISNUMBER(A4291),NORMINV(RAND(),0,IF(AND(Data!$G$9="squeeze",A4291&lt;Data!$G$11*0.25),$H$32,1)*$C$30*$C$13)*($C$14*$C$12),"")</f>
        <v/>
      </c>
      <c r="J4291" s="42" t="str">
        <f ca="1">IFERROR(IF(Data!$C$6="Real",B4291,I4291+J4290+($C$14*$C$12)*(NORMINV(RAND(),$C$15,CHOOSE($G$13,$C$13,F4291,G4291)))),"")</f>
        <v/>
      </c>
      <c r="K4291" s="88" t="str">
        <f>IF(ISNUMBER(A4291), IF($G$16="fixed",$G$17,MIN(H4291*Data!$C$7*$C$16*0.5,$C$17*Data!$C$7))*$C$12,"")</f>
        <v/>
      </c>
      <c r="L4291" s="42" t="str">
        <f t="shared" ca="1" si="2010"/>
        <v/>
      </c>
      <c r="M4291" s="44" t="str">
        <f t="shared" ca="1" si="2011"/>
        <v/>
      </c>
      <c r="N4291" s="44" t="str">
        <f t="shared" ca="1" si="2012"/>
        <v/>
      </c>
      <c r="O4291" s="108" t="str">
        <f t="shared" si="1996"/>
        <v/>
      </c>
      <c r="P4291" s="102" t="str">
        <f t="shared" si="1997"/>
        <v/>
      </c>
      <c r="Q4291" s="102" t="str">
        <f t="shared" si="1998"/>
        <v/>
      </c>
      <c r="R4291" s="120" t="str">
        <f t="shared" si="1999"/>
        <v/>
      </c>
      <c r="S4291" s="54" t="str">
        <f t="shared" si="2000"/>
        <v/>
      </c>
      <c r="T4291" s="5" t="str">
        <f t="shared" si="2001"/>
        <v/>
      </c>
      <c r="U4291" s="152" t="str">
        <f t="shared" ref="U4291:U4354" si="2014">IF(NOT(ISNUMBER(T4291)),"",IF(S4291=1,T4291,IF(M4291&gt;U4290,M4291,IF(ISNUMBER(U4290),U4290,""))))</f>
        <v/>
      </c>
      <c r="V4291" s="152" t="str">
        <f t="shared" ref="V4291:V4354" si="2015">IF(NOT(ISNUMBER(T4291)),"",IF(S4291=1,T4291,IF(N4291&lt;V4290,N4291,IF(ISNUMBER(V4290),V4290,""))))</f>
        <v/>
      </c>
      <c r="W4291" s="153" t="str">
        <f t="shared" ref="W4291:W4354" si="2016">IF(NOT(ISNUMBER(T4291)),"",MIN($F$24,IF(TRUNC((U4291-T4291)/$E$24*$G$12)+0&gt;IF(ISNUMBER(W4290),W4290,0),TRUNC((U4291-T4291)/$E$24*$G$12)+0,IF(ISNUMBER(W4290),W4290,0))))</f>
        <v/>
      </c>
      <c r="X4291" s="153" t="str">
        <f t="shared" ref="X4291:X4354" si="2017">IF(NOT(ISNUMBER(T4291)),"",MIN($F$24,IF(-TRUNC((V4291-T4291)/$E$24*$G$12)+0&gt;IF(ISNUMBER(X4290),X4290,0),-TRUNC((V4291-T4291)/$E$24*$G$12)+0,IF(ISNUMBER(X4290),X4290,0))))</f>
        <v/>
      </c>
      <c r="Y4291" s="153" t="str">
        <f t="shared" ref="Y4291:Y4354" si="2018">IF(ISNUMBER(W4291),(IF(W4291=0,0,1))*IF(ABS($I$24)=2,POWER(2,W4291-1),W4291)*SIGN($I$24)*$K$24,"")</f>
        <v/>
      </c>
      <c r="Z4291" s="153" t="str">
        <f t="shared" ref="Z4291:Z4354" si="2019">IF(ISNUMBER(X4291),(IF(X4291=0,0,1))*IF(ABS($I$24)=2,POWER(2,X4291-1),X4291)*SIGN($I$24)*$K$24,"")</f>
        <v/>
      </c>
      <c r="AA4291" s="152" t="str">
        <f t="shared" ref="AA4291:AA4354" si="2020">IF(OR(NOT(ISNUMBER(T4291)),W4291&lt;1),"",IF(OR(NOT(ISNUMBER(W4290)),W4290=0),IF(SIGN(Y4291)=1,M4291,N4291),(Y4290*AA4290+(Y4291-Y4290)*IF(SIGN(Y4291)=1,M4291,N4291))/Y4291))</f>
        <v/>
      </c>
      <c r="AB4291" s="152" t="str">
        <f t="shared" ref="AB4291:AB4354" si="2021">IF(OR(NOT(ISNUMBER(T4291)),X4291&lt;1),"",IF(OR(NOT(ISNUMBER(X4290)),X4290=0),IF(SIGN(Z4291)=1,N4291,M4291),(Z4290*AB4290+(Z4291-Z4290)*IF(SIGN(Z4291)=1,N4291,M4291))/Z4291))</f>
        <v/>
      </c>
      <c r="AC4291" s="154" t="str">
        <f t="shared" si="2002"/>
        <v/>
      </c>
      <c r="AD4291" s="154" t="str">
        <f t="shared" si="2003"/>
        <v/>
      </c>
      <c r="AE4291" s="3" t="str">
        <f t="shared" si="2004"/>
        <v/>
      </c>
      <c r="AF4291" s="3" t="str">
        <f t="shared" si="2005"/>
        <v/>
      </c>
      <c r="AG4291" s="3" t="str">
        <f t="shared" si="2006"/>
        <v/>
      </c>
      <c r="AH4291" s="4" t="str">
        <f t="shared" si="2007"/>
        <v/>
      </c>
      <c r="AI4291" s="75" t="str">
        <f t="shared" si="2008"/>
        <v/>
      </c>
      <c r="AJ4291" s="75" t="str">
        <f t="shared" si="2009"/>
        <v/>
      </c>
    </row>
    <row r="4292" spans="1:36" ht="14.25">
      <c r="A4292" s="41" t="str">
        <f t="shared" ref="A4292:A4355" si="2022">IFERROR(IF(A4291+1&gt;$C$19,"",A4291+1),"")</f>
        <v/>
      </c>
      <c r="B4292" s="150" t="str">
        <f>IF(ISNUMBER(A4292),INDEX('MetaTrader Import'!$H$13:$J$5893,TRUNC(((A4292-$A$39+1)-1)/3)+1,MOD((A4292-$A$39+1)-1,3)+1),"")</f>
        <v/>
      </c>
      <c r="C4292" s="43" t="str">
        <f t="shared" ref="C4292:C4355" si="2023">IF(A4292&lt;&gt;"",E4291,"")</f>
        <v/>
      </c>
      <c r="D4292" s="43" t="str">
        <f t="shared" ca="1" si="2013"/>
        <v/>
      </c>
      <c r="E4292" s="43" t="str">
        <f t="shared" ref="E4292:E4355" si="2024">IF(A4292&lt;&gt;"",C4292+D4292,"")</f>
        <v/>
      </c>
      <c r="F4292" s="43" t="str">
        <f t="shared" ref="F4292:F4355" si="2025">IF(A4292&lt;&gt;"",$C$13*ABS(E4292)/$C$23,"")</f>
        <v/>
      </c>
      <c r="G4292" s="43" t="str">
        <f>IF(A4292&lt;&gt;"",IF(A4292&lt;Data!$G$11*0.25,$C$13/$G$32,IF(A4292&gt;Data!$G$11*0.25,$C$13,$C$13*10)),"")</f>
        <v/>
      </c>
      <c r="H4292" s="43" t="str">
        <f>IF(A4292&lt;&gt;"",IF(Data!$G$9="constant",$C$13,IF(Data!$G$9="squeeze",G4292,F4292)),"")</f>
        <v/>
      </c>
      <c r="I4292" s="38" t="str">
        <f ca="1">IF(ISNUMBER(A4292),NORMINV(RAND(),0,IF(AND(Data!$G$9="squeeze",A4292&lt;Data!$G$11*0.25),$H$32,1)*$C$30*$C$13)*($C$14*$C$12),"")</f>
        <v/>
      </c>
      <c r="J4292" s="42" t="str">
        <f ca="1">IFERROR(IF(Data!$C$6="Real",B4292,I4292+J4291+($C$14*$C$12)*(NORMINV(RAND(),$C$15,CHOOSE($G$13,$C$13,F4292,G4292)))),"")</f>
        <v/>
      </c>
      <c r="K4292" s="88" t="str">
        <f>IF(ISNUMBER(A4292), IF($G$16="fixed",$G$17,MIN(H4292*Data!$C$7*$C$16*0.5,$C$17*Data!$C$7))*$C$12,"")</f>
        <v/>
      </c>
      <c r="L4292" s="42" t="str">
        <f t="shared" ca="1" si="2010"/>
        <v/>
      </c>
      <c r="M4292" s="44" t="str">
        <f t="shared" ca="1" si="2011"/>
        <v/>
      </c>
      <c r="N4292" s="44" t="str">
        <f t="shared" ca="1" si="2012"/>
        <v/>
      </c>
      <c r="O4292" s="108" t="str">
        <f t="shared" ref="O4292:O4355" si="2026">IF(ISNUMBER(A4292),$G$12*SLOPE(L4278:L4292,A4278:A4292),"")</f>
        <v/>
      </c>
      <c r="P4292" s="102" t="str">
        <f t="shared" ref="P4292:P4355" si="2027">IF(ISNUMBER(A4292),STDEV(L4278:L4292)*$G$12,"")</f>
        <v/>
      </c>
      <c r="Q4292" s="102" t="str">
        <f t="shared" ref="Q4292:Q4355" si="2028">IF(ISNUMBER(A4292),SLOPE(P4278:P4292,A4278:A4292),"")</f>
        <v/>
      </c>
      <c r="R4292" s="120" t="str">
        <f t="shared" ref="R4292:R4355" si="2029">IF(ISNUMBER(A4292),R4291+S4291,"")</f>
        <v/>
      </c>
      <c r="S4292" s="54" t="str">
        <f t="shared" ref="S4292:S4355" si="2030">IF(ISNUMBER(A4292),IF(AND(R4292&lt;$M$24,Q4292&lt;$F$28,ABS(O4292)&lt;$F$27,P4292&lt;$F$26,NOT(ISNUMBER(T4291))),1,0),"")</f>
        <v/>
      </c>
      <c r="T4292" s="5" t="str">
        <f t="shared" ref="T4292:T4355" si="2031">IF(ISNUMBER(A4292),IF(S4292=1,L4292,IF(AG4291="Y","",IF(ISNUMBER(T4291),T4291,""))),"")</f>
        <v/>
      </c>
      <c r="U4292" s="152" t="str">
        <f t="shared" si="2014"/>
        <v/>
      </c>
      <c r="V4292" s="152" t="str">
        <f t="shared" si="2015"/>
        <v/>
      </c>
      <c r="W4292" s="153" t="str">
        <f t="shared" si="2016"/>
        <v/>
      </c>
      <c r="X4292" s="153" t="str">
        <f t="shared" si="2017"/>
        <v/>
      </c>
      <c r="Y4292" s="153" t="str">
        <f t="shared" si="2018"/>
        <v/>
      </c>
      <c r="Z4292" s="153" t="str">
        <f t="shared" si="2019"/>
        <v/>
      </c>
      <c r="AA4292" s="152" t="str">
        <f t="shared" si="2020"/>
        <v/>
      </c>
      <c r="AB4292" s="152" t="str">
        <f t="shared" si="2021"/>
        <v/>
      </c>
      <c r="AC4292" s="154" t="str">
        <f t="shared" ref="AC4292:AC4355" si="2032">IFERROR(-SIGN(Y4292)*(AA4292-IF(SIGN(Y4292)=1,N4292,M4292))*$G$12*ABS(Y4292),"")</f>
        <v/>
      </c>
      <c r="AD4292" s="154" t="str">
        <f t="shared" ref="AD4292:AD4355" si="2033">IFERROR(SIGN(Z4292)*(AB4292-IF(SIGN(Z4292)=1,M4292,N4292))*$G$12*ABS(Z4292),"")</f>
        <v/>
      </c>
      <c r="AE4292" s="3" t="str">
        <f t="shared" ref="AE4292:AE4355" si="2034">IF(ISNUMBER(A4292),IFERROR((IF(ISNUMBER(AC4292),AC4292,0)+IF(ISNUMBER(AD4292),AD4292,0))/(ABS(Y4292)+ABS(Z4292)),0),"")</f>
        <v/>
      </c>
      <c r="AF4292" s="3" t="str">
        <f t="shared" ref="AF4292:AF4355" si="2035">IF(ISNUMBER(A4292),IF(ISNUMBER(AC4292),AC4292,0)+IF(ISNUMBER(AD4292),AD4292,0),"")</f>
        <v/>
      </c>
      <c r="AG4292" s="3" t="str">
        <f t="shared" ref="AG4292:AG4355" si="2036">IF(NOT(ISNUMBER(T4292)),"",IF(OR(AF4292&gt;$G$24,AF4292&lt;-$H$24,A4292+1&gt;$C$19),"Y","N"))</f>
        <v/>
      </c>
      <c r="AH4292" s="4" t="str">
        <f t="shared" ref="AH4292:AH4355" si="2037">IF(AG4292="y",AF4292*10*$C$11,"")</f>
        <v/>
      </c>
      <c r="AI4292" s="75" t="str">
        <f t="shared" ref="AI4292:AI4355" si="2038">IF(ISNUMBER(A4292),IF(ISNUMBER(AH4292),AJ4292,AF4292*10*$C$11+AJ4292),"")</f>
        <v/>
      </c>
      <c r="AJ4292" s="75" t="str">
        <f t="shared" ref="AJ4292:AJ4355" si="2039">IF(ISNUMBER(A4292),AJ4291+IF(ISNUMBER(AH4292),AH4292,0),"")</f>
        <v/>
      </c>
    </row>
    <row r="4293" spans="1:36" ht="14.25">
      <c r="A4293" s="41" t="str">
        <f t="shared" si="2022"/>
        <v/>
      </c>
      <c r="B4293" s="150" t="str">
        <f>IF(ISNUMBER(A4293),INDEX('MetaTrader Import'!$H$13:$J$5893,TRUNC(((A4293-$A$39+1)-1)/3)+1,MOD((A4293-$A$39+1)-1,3)+1),"")</f>
        <v/>
      </c>
      <c r="C4293" s="43" t="str">
        <f t="shared" si="2023"/>
        <v/>
      </c>
      <c r="D4293" s="43" t="str">
        <f t="shared" ca="1" si="2013"/>
        <v/>
      </c>
      <c r="E4293" s="43" t="str">
        <f t="shared" si="2024"/>
        <v/>
      </c>
      <c r="F4293" s="43" t="str">
        <f t="shared" si="2025"/>
        <v/>
      </c>
      <c r="G4293" s="43" t="str">
        <f>IF(A4293&lt;&gt;"",IF(A4293&lt;Data!$G$11*0.25,$C$13/$G$32,IF(A4293&gt;Data!$G$11*0.25,$C$13,$C$13*10)),"")</f>
        <v/>
      </c>
      <c r="H4293" s="43" t="str">
        <f>IF(A4293&lt;&gt;"",IF(Data!$G$9="constant",$C$13,IF(Data!$G$9="squeeze",G4293,F4293)),"")</f>
        <v/>
      </c>
      <c r="I4293" s="38" t="str">
        <f ca="1">IF(ISNUMBER(A4293),NORMINV(RAND(),0,IF(AND(Data!$G$9="squeeze",A4293&lt;Data!$G$11*0.25),$H$32,1)*$C$30*$C$13)*($C$14*$C$12),"")</f>
        <v/>
      </c>
      <c r="J4293" s="42" t="str">
        <f ca="1">IFERROR(IF(Data!$C$6="Real",B4293,I4293+J4292+($C$14*$C$12)*(NORMINV(RAND(),$C$15,CHOOSE($G$13,$C$13,F4293,G4293)))),"")</f>
        <v/>
      </c>
      <c r="K4293" s="88" t="str">
        <f>IF(ISNUMBER(A4293), IF($G$16="fixed",$G$17,MIN(H4293*Data!$C$7*$C$16*0.5,$C$17*Data!$C$7))*$C$12,"")</f>
        <v/>
      </c>
      <c r="L4293" s="42" t="str">
        <f t="shared" ca="1" si="2010"/>
        <v/>
      </c>
      <c r="M4293" s="44" t="str">
        <f t="shared" ca="1" si="2011"/>
        <v/>
      </c>
      <c r="N4293" s="44" t="str">
        <f t="shared" ca="1" si="2012"/>
        <v/>
      </c>
      <c r="O4293" s="108" t="str">
        <f t="shared" si="2026"/>
        <v/>
      </c>
      <c r="P4293" s="102" t="str">
        <f t="shared" si="2027"/>
        <v/>
      </c>
      <c r="Q4293" s="102" t="str">
        <f t="shared" si="2028"/>
        <v/>
      </c>
      <c r="R4293" s="120" t="str">
        <f t="shared" si="2029"/>
        <v/>
      </c>
      <c r="S4293" s="54" t="str">
        <f t="shared" si="2030"/>
        <v/>
      </c>
      <c r="T4293" s="5" t="str">
        <f t="shared" si="2031"/>
        <v/>
      </c>
      <c r="U4293" s="152" t="str">
        <f t="shared" si="2014"/>
        <v/>
      </c>
      <c r="V4293" s="152" t="str">
        <f t="shared" si="2015"/>
        <v/>
      </c>
      <c r="W4293" s="153" t="str">
        <f t="shared" si="2016"/>
        <v/>
      </c>
      <c r="X4293" s="153" t="str">
        <f t="shared" si="2017"/>
        <v/>
      </c>
      <c r="Y4293" s="153" t="str">
        <f t="shared" si="2018"/>
        <v/>
      </c>
      <c r="Z4293" s="153" t="str">
        <f t="shared" si="2019"/>
        <v/>
      </c>
      <c r="AA4293" s="152" t="str">
        <f t="shared" si="2020"/>
        <v/>
      </c>
      <c r="AB4293" s="152" t="str">
        <f t="shared" si="2021"/>
        <v/>
      </c>
      <c r="AC4293" s="154" t="str">
        <f t="shared" si="2032"/>
        <v/>
      </c>
      <c r="AD4293" s="154" t="str">
        <f t="shared" si="2033"/>
        <v/>
      </c>
      <c r="AE4293" s="3" t="str">
        <f t="shared" si="2034"/>
        <v/>
      </c>
      <c r="AF4293" s="3" t="str">
        <f t="shared" si="2035"/>
        <v/>
      </c>
      <c r="AG4293" s="3" t="str">
        <f t="shared" si="2036"/>
        <v/>
      </c>
      <c r="AH4293" s="4" t="str">
        <f t="shared" si="2037"/>
        <v/>
      </c>
      <c r="AI4293" s="75" t="str">
        <f t="shared" si="2038"/>
        <v/>
      </c>
      <c r="AJ4293" s="75" t="str">
        <f t="shared" si="2039"/>
        <v/>
      </c>
    </row>
    <row r="4294" spans="1:36" ht="14.25">
      <c r="A4294" s="41" t="str">
        <f t="shared" si="2022"/>
        <v/>
      </c>
      <c r="B4294" s="150" t="str">
        <f>IF(ISNUMBER(A4294),INDEX('MetaTrader Import'!$H$13:$J$5893,TRUNC(((A4294-$A$39+1)-1)/3)+1,MOD((A4294-$A$39+1)-1,3)+1),"")</f>
        <v/>
      </c>
      <c r="C4294" s="43" t="str">
        <f t="shared" si="2023"/>
        <v/>
      </c>
      <c r="D4294" s="43" t="str">
        <f t="shared" ca="1" si="2013"/>
        <v/>
      </c>
      <c r="E4294" s="43" t="str">
        <f t="shared" si="2024"/>
        <v/>
      </c>
      <c r="F4294" s="43" t="str">
        <f t="shared" si="2025"/>
        <v/>
      </c>
      <c r="G4294" s="43" t="str">
        <f>IF(A4294&lt;&gt;"",IF(A4294&lt;Data!$G$11*0.25,$C$13/$G$32,IF(A4294&gt;Data!$G$11*0.25,$C$13,$C$13*10)),"")</f>
        <v/>
      </c>
      <c r="H4294" s="43" t="str">
        <f>IF(A4294&lt;&gt;"",IF(Data!$G$9="constant",$C$13,IF(Data!$G$9="squeeze",G4294,F4294)),"")</f>
        <v/>
      </c>
      <c r="I4294" s="38" t="str">
        <f ca="1">IF(ISNUMBER(A4294),NORMINV(RAND(),0,IF(AND(Data!$G$9="squeeze",A4294&lt;Data!$G$11*0.25),$H$32,1)*$C$30*$C$13)*($C$14*$C$12),"")</f>
        <v/>
      </c>
      <c r="J4294" s="42" t="str">
        <f ca="1">IFERROR(IF(Data!$C$6="Real",B4294,I4294+J4293+($C$14*$C$12)*(NORMINV(RAND(),$C$15,CHOOSE($G$13,$C$13,F4294,G4294)))),"")</f>
        <v/>
      </c>
      <c r="K4294" s="88" t="str">
        <f>IF(ISNUMBER(A4294), IF($G$16="fixed",$G$17,MIN(H4294*Data!$C$7*$C$16*0.5,$C$17*Data!$C$7))*$C$12,"")</f>
        <v/>
      </c>
      <c r="L4294" s="42" t="str">
        <f t="shared" ref="L4294:L4357" ca="1" si="2040">IFERROR(J4294,"")</f>
        <v/>
      </c>
      <c r="M4294" s="44" t="str">
        <f t="shared" ref="M4294:M4357" ca="1" si="2041">IFERROR(L4294+K4294*0.5,"")</f>
        <v/>
      </c>
      <c r="N4294" s="44" t="str">
        <f t="shared" ref="N4294:N4357" ca="1" si="2042">IFERROR(L4294-K4294*0.5,"")</f>
        <v/>
      </c>
      <c r="O4294" s="108" t="str">
        <f t="shared" si="2026"/>
        <v/>
      </c>
      <c r="P4294" s="102" t="str">
        <f t="shared" si="2027"/>
        <v/>
      </c>
      <c r="Q4294" s="102" t="str">
        <f t="shared" si="2028"/>
        <v/>
      </c>
      <c r="R4294" s="120" t="str">
        <f t="shared" si="2029"/>
        <v/>
      </c>
      <c r="S4294" s="54" t="str">
        <f t="shared" si="2030"/>
        <v/>
      </c>
      <c r="T4294" s="5" t="str">
        <f t="shared" si="2031"/>
        <v/>
      </c>
      <c r="U4294" s="152" t="str">
        <f t="shared" si="2014"/>
        <v/>
      </c>
      <c r="V4294" s="152" t="str">
        <f t="shared" si="2015"/>
        <v/>
      </c>
      <c r="W4294" s="153" t="str">
        <f t="shared" si="2016"/>
        <v/>
      </c>
      <c r="X4294" s="153" t="str">
        <f t="shared" si="2017"/>
        <v/>
      </c>
      <c r="Y4294" s="153" t="str">
        <f t="shared" si="2018"/>
        <v/>
      </c>
      <c r="Z4294" s="153" t="str">
        <f t="shared" si="2019"/>
        <v/>
      </c>
      <c r="AA4294" s="152" t="str">
        <f t="shared" si="2020"/>
        <v/>
      </c>
      <c r="AB4294" s="152" t="str">
        <f t="shared" si="2021"/>
        <v/>
      </c>
      <c r="AC4294" s="154" t="str">
        <f t="shared" si="2032"/>
        <v/>
      </c>
      <c r="AD4294" s="154" t="str">
        <f t="shared" si="2033"/>
        <v/>
      </c>
      <c r="AE4294" s="3" t="str">
        <f t="shared" si="2034"/>
        <v/>
      </c>
      <c r="AF4294" s="3" t="str">
        <f t="shared" si="2035"/>
        <v/>
      </c>
      <c r="AG4294" s="3" t="str">
        <f t="shared" si="2036"/>
        <v/>
      </c>
      <c r="AH4294" s="4" t="str">
        <f t="shared" si="2037"/>
        <v/>
      </c>
      <c r="AI4294" s="75" t="str">
        <f t="shared" si="2038"/>
        <v/>
      </c>
      <c r="AJ4294" s="75" t="str">
        <f t="shared" si="2039"/>
        <v/>
      </c>
    </row>
    <row r="4295" spans="1:36" ht="14.25">
      <c r="A4295" s="41" t="str">
        <f t="shared" si="2022"/>
        <v/>
      </c>
      <c r="B4295" s="150" t="str">
        <f>IF(ISNUMBER(A4295),INDEX('MetaTrader Import'!$H$13:$J$5893,TRUNC(((A4295-$A$39+1)-1)/3)+1,MOD((A4295-$A$39+1)-1,3)+1),"")</f>
        <v/>
      </c>
      <c r="C4295" s="43" t="str">
        <f t="shared" si="2023"/>
        <v/>
      </c>
      <c r="D4295" s="43" t="str">
        <f t="shared" ca="1" si="2013"/>
        <v/>
      </c>
      <c r="E4295" s="43" t="str">
        <f t="shared" si="2024"/>
        <v/>
      </c>
      <c r="F4295" s="43" t="str">
        <f t="shared" si="2025"/>
        <v/>
      </c>
      <c r="G4295" s="43" t="str">
        <f>IF(A4295&lt;&gt;"",IF(A4295&lt;Data!$G$11*0.25,$C$13/$G$32,IF(A4295&gt;Data!$G$11*0.25,$C$13,$C$13*10)),"")</f>
        <v/>
      </c>
      <c r="H4295" s="43" t="str">
        <f>IF(A4295&lt;&gt;"",IF(Data!$G$9="constant",$C$13,IF(Data!$G$9="squeeze",G4295,F4295)),"")</f>
        <v/>
      </c>
      <c r="I4295" s="38" t="str">
        <f ca="1">IF(ISNUMBER(A4295),NORMINV(RAND(),0,IF(AND(Data!$G$9="squeeze",A4295&lt;Data!$G$11*0.25),$H$32,1)*$C$30*$C$13)*($C$14*$C$12),"")</f>
        <v/>
      </c>
      <c r="J4295" s="42" t="str">
        <f ca="1">IFERROR(IF(Data!$C$6="Real",B4295,I4295+J4294+($C$14*$C$12)*(NORMINV(RAND(),$C$15,CHOOSE($G$13,$C$13,F4295,G4295)))),"")</f>
        <v/>
      </c>
      <c r="K4295" s="88" t="str">
        <f>IF(ISNUMBER(A4295), IF($G$16="fixed",$G$17,MIN(H4295*Data!$C$7*$C$16*0.5,$C$17*Data!$C$7))*$C$12,"")</f>
        <v/>
      </c>
      <c r="L4295" s="42" t="str">
        <f t="shared" ca="1" si="2040"/>
        <v/>
      </c>
      <c r="M4295" s="44" t="str">
        <f t="shared" ca="1" si="2041"/>
        <v/>
      </c>
      <c r="N4295" s="44" t="str">
        <f t="shared" ca="1" si="2042"/>
        <v/>
      </c>
      <c r="O4295" s="108" t="str">
        <f t="shared" si="2026"/>
        <v/>
      </c>
      <c r="P4295" s="102" t="str">
        <f t="shared" si="2027"/>
        <v/>
      </c>
      <c r="Q4295" s="102" t="str">
        <f t="shared" si="2028"/>
        <v/>
      </c>
      <c r="R4295" s="120" t="str">
        <f t="shared" si="2029"/>
        <v/>
      </c>
      <c r="S4295" s="54" t="str">
        <f t="shared" si="2030"/>
        <v/>
      </c>
      <c r="T4295" s="5" t="str">
        <f t="shared" si="2031"/>
        <v/>
      </c>
      <c r="U4295" s="152" t="str">
        <f t="shared" si="2014"/>
        <v/>
      </c>
      <c r="V4295" s="152" t="str">
        <f t="shared" si="2015"/>
        <v/>
      </c>
      <c r="W4295" s="153" t="str">
        <f t="shared" si="2016"/>
        <v/>
      </c>
      <c r="X4295" s="153" t="str">
        <f t="shared" si="2017"/>
        <v/>
      </c>
      <c r="Y4295" s="153" t="str">
        <f t="shared" si="2018"/>
        <v/>
      </c>
      <c r="Z4295" s="153" t="str">
        <f t="shared" si="2019"/>
        <v/>
      </c>
      <c r="AA4295" s="152" t="str">
        <f t="shared" si="2020"/>
        <v/>
      </c>
      <c r="AB4295" s="152" t="str">
        <f t="shared" si="2021"/>
        <v/>
      </c>
      <c r="AC4295" s="154" t="str">
        <f t="shared" si="2032"/>
        <v/>
      </c>
      <c r="AD4295" s="154" t="str">
        <f t="shared" si="2033"/>
        <v/>
      </c>
      <c r="AE4295" s="3" t="str">
        <f t="shared" si="2034"/>
        <v/>
      </c>
      <c r="AF4295" s="3" t="str">
        <f t="shared" si="2035"/>
        <v/>
      </c>
      <c r="AG4295" s="3" t="str">
        <f t="shared" si="2036"/>
        <v/>
      </c>
      <c r="AH4295" s="4" t="str">
        <f t="shared" si="2037"/>
        <v/>
      </c>
      <c r="AI4295" s="75" t="str">
        <f t="shared" si="2038"/>
        <v/>
      </c>
      <c r="AJ4295" s="75" t="str">
        <f t="shared" si="2039"/>
        <v/>
      </c>
    </row>
    <row r="4296" spans="1:36" ht="14.25">
      <c r="A4296" s="41" t="str">
        <f t="shared" si="2022"/>
        <v/>
      </c>
      <c r="B4296" s="150" t="str">
        <f>IF(ISNUMBER(A4296),INDEX('MetaTrader Import'!$H$13:$J$5893,TRUNC(((A4296-$A$39+1)-1)/3)+1,MOD((A4296-$A$39+1)-1,3)+1),"")</f>
        <v/>
      </c>
      <c r="C4296" s="43" t="str">
        <f t="shared" si="2023"/>
        <v/>
      </c>
      <c r="D4296" s="43" t="str">
        <f t="shared" ca="1" si="2013"/>
        <v/>
      </c>
      <c r="E4296" s="43" t="str">
        <f t="shared" si="2024"/>
        <v/>
      </c>
      <c r="F4296" s="43" t="str">
        <f t="shared" si="2025"/>
        <v/>
      </c>
      <c r="G4296" s="43" t="str">
        <f>IF(A4296&lt;&gt;"",IF(A4296&lt;Data!$G$11*0.25,$C$13/$G$32,IF(A4296&gt;Data!$G$11*0.25,$C$13,$C$13*10)),"")</f>
        <v/>
      </c>
      <c r="H4296" s="43" t="str">
        <f>IF(A4296&lt;&gt;"",IF(Data!$G$9="constant",$C$13,IF(Data!$G$9="squeeze",G4296,F4296)),"")</f>
        <v/>
      </c>
      <c r="I4296" s="38" t="str">
        <f ca="1">IF(ISNUMBER(A4296),NORMINV(RAND(),0,IF(AND(Data!$G$9="squeeze",A4296&lt;Data!$G$11*0.25),$H$32,1)*$C$30*$C$13)*($C$14*$C$12),"")</f>
        <v/>
      </c>
      <c r="J4296" s="42" t="str">
        <f ca="1">IFERROR(IF(Data!$C$6="Real",B4296,I4296+J4295+($C$14*$C$12)*(NORMINV(RAND(),$C$15,CHOOSE($G$13,$C$13,F4296,G4296)))),"")</f>
        <v/>
      </c>
      <c r="K4296" s="88" t="str">
        <f>IF(ISNUMBER(A4296), IF($G$16="fixed",$G$17,MIN(H4296*Data!$C$7*$C$16*0.5,$C$17*Data!$C$7))*$C$12,"")</f>
        <v/>
      </c>
      <c r="L4296" s="42" t="str">
        <f t="shared" ca="1" si="2040"/>
        <v/>
      </c>
      <c r="M4296" s="44" t="str">
        <f t="shared" ca="1" si="2041"/>
        <v/>
      </c>
      <c r="N4296" s="44" t="str">
        <f t="shared" ca="1" si="2042"/>
        <v/>
      </c>
      <c r="O4296" s="108" t="str">
        <f t="shared" si="2026"/>
        <v/>
      </c>
      <c r="P4296" s="102" t="str">
        <f t="shared" si="2027"/>
        <v/>
      </c>
      <c r="Q4296" s="102" t="str">
        <f t="shared" si="2028"/>
        <v/>
      </c>
      <c r="R4296" s="120" t="str">
        <f t="shared" si="2029"/>
        <v/>
      </c>
      <c r="S4296" s="54" t="str">
        <f t="shared" si="2030"/>
        <v/>
      </c>
      <c r="T4296" s="5" t="str">
        <f t="shared" si="2031"/>
        <v/>
      </c>
      <c r="U4296" s="152" t="str">
        <f t="shared" si="2014"/>
        <v/>
      </c>
      <c r="V4296" s="152" t="str">
        <f t="shared" si="2015"/>
        <v/>
      </c>
      <c r="W4296" s="153" t="str">
        <f t="shared" si="2016"/>
        <v/>
      </c>
      <c r="X4296" s="153" t="str">
        <f t="shared" si="2017"/>
        <v/>
      </c>
      <c r="Y4296" s="153" t="str">
        <f t="shared" si="2018"/>
        <v/>
      </c>
      <c r="Z4296" s="153" t="str">
        <f t="shared" si="2019"/>
        <v/>
      </c>
      <c r="AA4296" s="152" t="str">
        <f t="shared" si="2020"/>
        <v/>
      </c>
      <c r="AB4296" s="152" t="str">
        <f t="shared" si="2021"/>
        <v/>
      </c>
      <c r="AC4296" s="154" t="str">
        <f t="shared" si="2032"/>
        <v/>
      </c>
      <c r="AD4296" s="154" t="str">
        <f t="shared" si="2033"/>
        <v/>
      </c>
      <c r="AE4296" s="3" t="str">
        <f t="shared" si="2034"/>
        <v/>
      </c>
      <c r="AF4296" s="3" t="str">
        <f t="shared" si="2035"/>
        <v/>
      </c>
      <c r="AG4296" s="3" t="str">
        <f t="shared" si="2036"/>
        <v/>
      </c>
      <c r="AH4296" s="4" t="str">
        <f t="shared" si="2037"/>
        <v/>
      </c>
      <c r="AI4296" s="75" t="str">
        <f t="shared" si="2038"/>
        <v/>
      </c>
      <c r="AJ4296" s="75" t="str">
        <f t="shared" si="2039"/>
        <v/>
      </c>
    </row>
    <row r="4297" spans="1:36" ht="14.25">
      <c r="A4297" s="41" t="str">
        <f t="shared" si="2022"/>
        <v/>
      </c>
      <c r="B4297" s="150" t="str">
        <f>IF(ISNUMBER(A4297),INDEX('MetaTrader Import'!$H$13:$J$5893,TRUNC(((A4297-$A$39+1)-1)/3)+1,MOD((A4297-$A$39+1)-1,3)+1),"")</f>
        <v/>
      </c>
      <c r="C4297" s="43" t="str">
        <f t="shared" si="2023"/>
        <v/>
      </c>
      <c r="D4297" s="43" t="str">
        <f t="shared" ca="1" si="2013"/>
        <v/>
      </c>
      <c r="E4297" s="43" t="str">
        <f t="shared" si="2024"/>
        <v/>
      </c>
      <c r="F4297" s="43" t="str">
        <f t="shared" si="2025"/>
        <v/>
      </c>
      <c r="G4297" s="43" t="str">
        <f>IF(A4297&lt;&gt;"",IF(A4297&lt;Data!$G$11*0.25,$C$13/$G$32,IF(A4297&gt;Data!$G$11*0.25,$C$13,$C$13*10)),"")</f>
        <v/>
      </c>
      <c r="H4297" s="43" t="str">
        <f>IF(A4297&lt;&gt;"",IF(Data!$G$9="constant",$C$13,IF(Data!$G$9="squeeze",G4297,F4297)),"")</f>
        <v/>
      </c>
      <c r="I4297" s="38" t="str">
        <f ca="1">IF(ISNUMBER(A4297),NORMINV(RAND(),0,IF(AND(Data!$G$9="squeeze",A4297&lt;Data!$G$11*0.25),$H$32,1)*$C$30*$C$13)*($C$14*$C$12),"")</f>
        <v/>
      </c>
      <c r="J4297" s="42" t="str">
        <f ca="1">IFERROR(IF(Data!$C$6="Real",B4297,I4297+J4296+($C$14*$C$12)*(NORMINV(RAND(),$C$15,CHOOSE($G$13,$C$13,F4297,G4297)))),"")</f>
        <v/>
      </c>
      <c r="K4297" s="88" t="str">
        <f>IF(ISNUMBER(A4297), IF($G$16="fixed",$G$17,MIN(H4297*Data!$C$7*$C$16*0.5,$C$17*Data!$C$7))*$C$12,"")</f>
        <v/>
      </c>
      <c r="L4297" s="42" t="str">
        <f t="shared" ca="1" si="2040"/>
        <v/>
      </c>
      <c r="M4297" s="44" t="str">
        <f t="shared" ca="1" si="2041"/>
        <v/>
      </c>
      <c r="N4297" s="44" t="str">
        <f t="shared" ca="1" si="2042"/>
        <v/>
      </c>
      <c r="O4297" s="108" t="str">
        <f t="shared" si="2026"/>
        <v/>
      </c>
      <c r="P4297" s="102" t="str">
        <f t="shared" si="2027"/>
        <v/>
      </c>
      <c r="Q4297" s="102" t="str">
        <f t="shared" si="2028"/>
        <v/>
      </c>
      <c r="R4297" s="120" t="str">
        <f t="shared" si="2029"/>
        <v/>
      </c>
      <c r="S4297" s="54" t="str">
        <f t="shared" si="2030"/>
        <v/>
      </c>
      <c r="T4297" s="5" t="str">
        <f t="shared" si="2031"/>
        <v/>
      </c>
      <c r="U4297" s="152" t="str">
        <f t="shared" si="2014"/>
        <v/>
      </c>
      <c r="V4297" s="152" t="str">
        <f t="shared" si="2015"/>
        <v/>
      </c>
      <c r="W4297" s="153" t="str">
        <f t="shared" si="2016"/>
        <v/>
      </c>
      <c r="X4297" s="153" t="str">
        <f t="shared" si="2017"/>
        <v/>
      </c>
      <c r="Y4297" s="153" t="str">
        <f t="shared" si="2018"/>
        <v/>
      </c>
      <c r="Z4297" s="153" t="str">
        <f t="shared" si="2019"/>
        <v/>
      </c>
      <c r="AA4297" s="152" t="str">
        <f t="shared" si="2020"/>
        <v/>
      </c>
      <c r="AB4297" s="152" t="str">
        <f t="shared" si="2021"/>
        <v/>
      </c>
      <c r="AC4297" s="154" t="str">
        <f t="shared" si="2032"/>
        <v/>
      </c>
      <c r="AD4297" s="154" t="str">
        <f t="shared" si="2033"/>
        <v/>
      </c>
      <c r="AE4297" s="3" t="str">
        <f t="shared" si="2034"/>
        <v/>
      </c>
      <c r="AF4297" s="3" t="str">
        <f t="shared" si="2035"/>
        <v/>
      </c>
      <c r="AG4297" s="3" t="str">
        <f t="shared" si="2036"/>
        <v/>
      </c>
      <c r="AH4297" s="4" t="str">
        <f t="shared" si="2037"/>
        <v/>
      </c>
      <c r="AI4297" s="75" t="str">
        <f t="shared" si="2038"/>
        <v/>
      </c>
      <c r="AJ4297" s="75" t="str">
        <f t="shared" si="2039"/>
        <v/>
      </c>
    </row>
    <row r="4298" spans="1:36" ht="14.25">
      <c r="A4298" s="41" t="str">
        <f t="shared" si="2022"/>
        <v/>
      </c>
      <c r="B4298" s="150" t="str">
        <f>IF(ISNUMBER(A4298),INDEX('MetaTrader Import'!$H$13:$J$5893,TRUNC(((A4298-$A$39+1)-1)/3)+1,MOD((A4298-$A$39+1)-1,3)+1),"")</f>
        <v/>
      </c>
      <c r="C4298" s="43" t="str">
        <f t="shared" si="2023"/>
        <v/>
      </c>
      <c r="D4298" s="43" t="str">
        <f t="shared" ca="1" si="2013"/>
        <v/>
      </c>
      <c r="E4298" s="43" t="str">
        <f t="shared" si="2024"/>
        <v/>
      </c>
      <c r="F4298" s="43" t="str">
        <f t="shared" si="2025"/>
        <v/>
      </c>
      <c r="G4298" s="43" t="str">
        <f>IF(A4298&lt;&gt;"",IF(A4298&lt;Data!$G$11*0.25,$C$13/$G$32,IF(A4298&gt;Data!$G$11*0.25,$C$13,$C$13*10)),"")</f>
        <v/>
      </c>
      <c r="H4298" s="43" t="str">
        <f>IF(A4298&lt;&gt;"",IF(Data!$G$9="constant",$C$13,IF(Data!$G$9="squeeze",G4298,F4298)),"")</f>
        <v/>
      </c>
      <c r="I4298" s="38" t="str">
        <f ca="1">IF(ISNUMBER(A4298),NORMINV(RAND(),0,IF(AND(Data!$G$9="squeeze",A4298&lt;Data!$G$11*0.25),$H$32,1)*$C$30*$C$13)*($C$14*$C$12),"")</f>
        <v/>
      </c>
      <c r="J4298" s="42" t="str">
        <f ca="1">IFERROR(IF(Data!$C$6="Real",B4298,I4298+J4297+($C$14*$C$12)*(NORMINV(RAND(),$C$15,CHOOSE($G$13,$C$13,F4298,G4298)))),"")</f>
        <v/>
      </c>
      <c r="K4298" s="88" t="str">
        <f>IF(ISNUMBER(A4298), IF($G$16="fixed",$G$17,MIN(H4298*Data!$C$7*$C$16*0.5,$C$17*Data!$C$7))*$C$12,"")</f>
        <v/>
      </c>
      <c r="L4298" s="42" t="str">
        <f t="shared" ca="1" si="2040"/>
        <v/>
      </c>
      <c r="M4298" s="44" t="str">
        <f t="shared" ca="1" si="2041"/>
        <v/>
      </c>
      <c r="N4298" s="44" t="str">
        <f t="shared" ca="1" si="2042"/>
        <v/>
      </c>
      <c r="O4298" s="108" t="str">
        <f t="shared" si="2026"/>
        <v/>
      </c>
      <c r="P4298" s="102" t="str">
        <f t="shared" si="2027"/>
        <v/>
      </c>
      <c r="Q4298" s="102" t="str">
        <f t="shared" si="2028"/>
        <v/>
      </c>
      <c r="R4298" s="120" t="str">
        <f t="shared" si="2029"/>
        <v/>
      </c>
      <c r="S4298" s="54" t="str">
        <f t="shared" si="2030"/>
        <v/>
      </c>
      <c r="T4298" s="5" t="str">
        <f t="shared" si="2031"/>
        <v/>
      </c>
      <c r="U4298" s="152" t="str">
        <f t="shared" si="2014"/>
        <v/>
      </c>
      <c r="V4298" s="152" t="str">
        <f t="shared" si="2015"/>
        <v/>
      </c>
      <c r="W4298" s="153" t="str">
        <f t="shared" si="2016"/>
        <v/>
      </c>
      <c r="X4298" s="153" t="str">
        <f t="shared" si="2017"/>
        <v/>
      </c>
      <c r="Y4298" s="153" t="str">
        <f t="shared" si="2018"/>
        <v/>
      </c>
      <c r="Z4298" s="153" t="str">
        <f t="shared" si="2019"/>
        <v/>
      </c>
      <c r="AA4298" s="152" t="str">
        <f t="shared" si="2020"/>
        <v/>
      </c>
      <c r="AB4298" s="152" t="str">
        <f t="shared" si="2021"/>
        <v/>
      </c>
      <c r="AC4298" s="154" t="str">
        <f t="shared" si="2032"/>
        <v/>
      </c>
      <c r="AD4298" s="154" t="str">
        <f t="shared" si="2033"/>
        <v/>
      </c>
      <c r="AE4298" s="3" t="str">
        <f t="shared" si="2034"/>
        <v/>
      </c>
      <c r="AF4298" s="3" t="str">
        <f t="shared" si="2035"/>
        <v/>
      </c>
      <c r="AG4298" s="3" t="str">
        <f t="shared" si="2036"/>
        <v/>
      </c>
      <c r="AH4298" s="4" t="str">
        <f t="shared" si="2037"/>
        <v/>
      </c>
      <c r="AI4298" s="75" t="str">
        <f t="shared" si="2038"/>
        <v/>
      </c>
      <c r="AJ4298" s="75" t="str">
        <f t="shared" si="2039"/>
        <v/>
      </c>
    </row>
    <row r="4299" spans="1:36" ht="14.25">
      <c r="A4299" s="41" t="str">
        <f t="shared" si="2022"/>
        <v/>
      </c>
      <c r="B4299" s="150" t="str">
        <f>IF(ISNUMBER(A4299),INDEX('MetaTrader Import'!$H$13:$J$5893,TRUNC(((A4299-$A$39+1)-1)/3)+1,MOD((A4299-$A$39+1)-1,3)+1),"")</f>
        <v/>
      </c>
      <c r="C4299" s="43" t="str">
        <f t="shared" si="2023"/>
        <v/>
      </c>
      <c r="D4299" s="43" t="str">
        <f t="shared" ca="1" si="2013"/>
        <v/>
      </c>
      <c r="E4299" s="43" t="str">
        <f t="shared" si="2024"/>
        <v/>
      </c>
      <c r="F4299" s="43" t="str">
        <f t="shared" si="2025"/>
        <v/>
      </c>
      <c r="G4299" s="43" t="str">
        <f>IF(A4299&lt;&gt;"",IF(A4299&lt;Data!$G$11*0.25,$C$13/$G$32,IF(A4299&gt;Data!$G$11*0.25,$C$13,$C$13*10)),"")</f>
        <v/>
      </c>
      <c r="H4299" s="43" t="str">
        <f>IF(A4299&lt;&gt;"",IF(Data!$G$9="constant",$C$13,IF(Data!$G$9="squeeze",G4299,F4299)),"")</f>
        <v/>
      </c>
      <c r="I4299" s="38" t="str">
        <f ca="1">IF(ISNUMBER(A4299),NORMINV(RAND(),0,IF(AND(Data!$G$9="squeeze",A4299&lt;Data!$G$11*0.25),$H$32,1)*$C$30*$C$13)*($C$14*$C$12),"")</f>
        <v/>
      </c>
      <c r="J4299" s="42" t="str">
        <f ca="1">IFERROR(IF(Data!$C$6="Real",B4299,I4299+J4298+($C$14*$C$12)*(NORMINV(RAND(),$C$15,CHOOSE($G$13,$C$13,F4299,G4299)))),"")</f>
        <v/>
      </c>
      <c r="K4299" s="88" t="str">
        <f>IF(ISNUMBER(A4299), IF($G$16="fixed",$G$17,MIN(H4299*Data!$C$7*$C$16*0.5,$C$17*Data!$C$7))*$C$12,"")</f>
        <v/>
      </c>
      <c r="L4299" s="42" t="str">
        <f t="shared" ca="1" si="2040"/>
        <v/>
      </c>
      <c r="M4299" s="44" t="str">
        <f t="shared" ca="1" si="2041"/>
        <v/>
      </c>
      <c r="N4299" s="44" t="str">
        <f t="shared" ca="1" si="2042"/>
        <v/>
      </c>
      <c r="O4299" s="108" t="str">
        <f t="shared" si="2026"/>
        <v/>
      </c>
      <c r="P4299" s="102" t="str">
        <f t="shared" si="2027"/>
        <v/>
      </c>
      <c r="Q4299" s="102" t="str">
        <f t="shared" si="2028"/>
        <v/>
      </c>
      <c r="R4299" s="120" t="str">
        <f t="shared" si="2029"/>
        <v/>
      </c>
      <c r="S4299" s="54" t="str">
        <f t="shared" si="2030"/>
        <v/>
      </c>
      <c r="T4299" s="5" t="str">
        <f t="shared" si="2031"/>
        <v/>
      </c>
      <c r="U4299" s="152" t="str">
        <f t="shared" si="2014"/>
        <v/>
      </c>
      <c r="V4299" s="152" t="str">
        <f t="shared" si="2015"/>
        <v/>
      </c>
      <c r="W4299" s="153" t="str">
        <f t="shared" si="2016"/>
        <v/>
      </c>
      <c r="X4299" s="153" t="str">
        <f t="shared" si="2017"/>
        <v/>
      </c>
      <c r="Y4299" s="153" t="str">
        <f t="shared" si="2018"/>
        <v/>
      </c>
      <c r="Z4299" s="153" t="str">
        <f t="shared" si="2019"/>
        <v/>
      </c>
      <c r="AA4299" s="152" t="str">
        <f t="shared" si="2020"/>
        <v/>
      </c>
      <c r="AB4299" s="152" t="str">
        <f t="shared" si="2021"/>
        <v/>
      </c>
      <c r="AC4299" s="154" t="str">
        <f t="shared" si="2032"/>
        <v/>
      </c>
      <c r="AD4299" s="154" t="str">
        <f t="shared" si="2033"/>
        <v/>
      </c>
      <c r="AE4299" s="3" t="str">
        <f t="shared" si="2034"/>
        <v/>
      </c>
      <c r="AF4299" s="3" t="str">
        <f t="shared" si="2035"/>
        <v/>
      </c>
      <c r="AG4299" s="3" t="str">
        <f t="shared" si="2036"/>
        <v/>
      </c>
      <c r="AH4299" s="4" t="str">
        <f t="shared" si="2037"/>
        <v/>
      </c>
      <c r="AI4299" s="75" t="str">
        <f t="shared" si="2038"/>
        <v/>
      </c>
      <c r="AJ4299" s="75" t="str">
        <f t="shared" si="2039"/>
        <v/>
      </c>
    </row>
    <row r="4300" spans="1:36" ht="14.25">
      <c r="A4300" s="41" t="str">
        <f t="shared" si="2022"/>
        <v/>
      </c>
      <c r="B4300" s="150" t="str">
        <f>IF(ISNUMBER(A4300),INDEX('MetaTrader Import'!$H$13:$J$5893,TRUNC(((A4300-$A$39+1)-1)/3)+1,MOD((A4300-$A$39+1)-1,3)+1),"")</f>
        <v/>
      </c>
      <c r="C4300" s="43" t="str">
        <f t="shared" si="2023"/>
        <v/>
      </c>
      <c r="D4300" s="43" t="str">
        <f t="shared" ca="1" si="2013"/>
        <v/>
      </c>
      <c r="E4300" s="43" t="str">
        <f t="shared" si="2024"/>
        <v/>
      </c>
      <c r="F4300" s="43" t="str">
        <f t="shared" si="2025"/>
        <v/>
      </c>
      <c r="G4300" s="43" t="str">
        <f>IF(A4300&lt;&gt;"",IF(A4300&lt;Data!$G$11*0.25,$C$13/$G$32,IF(A4300&gt;Data!$G$11*0.25,$C$13,$C$13*10)),"")</f>
        <v/>
      </c>
      <c r="H4300" s="43" t="str">
        <f>IF(A4300&lt;&gt;"",IF(Data!$G$9="constant",$C$13,IF(Data!$G$9="squeeze",G4300,F4300)),"")</f>
        <v/>
      </c>
      <c r="I4300" s="38" t="str">
        <f ca="1">IF(ISNUMBER(A4300),NORMINV(RAND(),0,IF(AND(Data!$G$9="squeeze",A4300&lt;Data!$G$11*0.25),$H$32,1)*$C$30*$C$13)*($C$14*$C$12),"")</f>
        <v/>
      </c>
      <c r="J4300" s="42" t="str">
        <f ca="1">IFERROR(IF(Data!$C$6="Real",B4300,I4300+J4299+($C$14*$C$12)*(NORMINV(RAND(),$C$15,CHOOSE($G$13,$C$13,F4300,G4300)))),"")</f>
        <v/>
      </c>
      <c r="K4300" s="88" t="str">
        <f>IF(ISNUMBER(A4300), IF($G$16="fixed",$G$17,MIN(H4300*Data!$C$7*$C$16*0.5,$C$17*Data!$C$7))*$C$12,"")</f>
        <v/>
      </c>
      <c r="L4300" s="42" t="str">
        <f t="shared" ca="1" si="2040"/>
        <v/>
      </c>
      <c r="M4300" s="44" t="str">
        <f t="shared" ca="1" si="2041"/>
        <v/>
      </c>
      <c r="N4300" s="44" t="str">
        <f t="shared" ca="1" si="2042"/>
        <v/>
      </c>
      <c r="O4300" s="108" t="str">
        <f t="shared" si="2026"/>
        <v/>
      </c>
      <c r="P4300" s="102" t="str">
        <f t="shared" si="2027"/>
        <v/>
      </c>
      <c r="Q4300" s="102" t="str">
        <f t="shared" si="2028"/>
        <v/>
      </c>
      <c r="R4300" s="120" t="str">
        <f t="shared" si="2029"/>
        <v/>
      </c>
      <c r="S4300" s="54" t="str">
        <f t="shared" si="2030"/>
        <v/>
      </c>
      <c r="T4300" s="5" t="str">
        <f t="shared" si="2031"/>
        <v/>
      </c>
      <c r="U4300" s="152" t="str">
        <f t="shared" si="2014"/>
        <v/>
      </c>
      <c r="V4300" s="152" t="str">
        <f t="shared" si="2015"/>
        <v/>
      </c>
      <c r="W4300" s="153" t="str">
        <f t="shared" si="2016"/>
        <v/>
      </c>
      <c r="X4300" s="153" t="str">
        <f t="shared" si="2017"/>
        <v/>
      </c>
      <c r="Y4300" s="153" t="str">
        <f t="shared" si="2018"/>
        <v/>
      </c>
      <c r="Z4300" s="153" t="str">
        <f t="shared" si="2019"/>
        <v/>
      </c>
      <c r="AA4300" s="152" t="str">
        <f t="shared" si="2020"/>
        <v/>
      </c>
      <c r="AB4300" s="152" t="str">
        <f t="shared" si="2021"/>
        <v/>
      </c>
      <c r="AC4300" s="154" t="str">
        <f t="shared" si="2032"/>
        <v/>
      </c>
      <c r="AD4300" s="154" t="str">
        <f t="shared" si="2033"/>
        <v/>
      </c>
      <c r="AE4300" s="3" t="str">
        <f t="shared" si="2034"/>
        <v/>
      </c>
      <c r="AF4300" s="3" t="str">
        <f t="shared" si="2035"/>
        <v/>
      </c>
      <c r="AG4300" s="3" t="str">
        <f t="shared" si="2036"/>
        <v/>
      </c>
      <c r="AH4300" s="4" t="str">
        <f t="shared" si="2037"/>
        <v/>
      </c>
      <c r="AI4300" s="75" t="str">
        <f t="shared" si="2038"/>
        <v/>
      </c>
      <c r="AJ4300" s="75" t="str">
        <f t="shared" si="2039"/>
        <v/>
      </c>
    </row>
    <row r="4301" spans="1:36" ht="14.25">
      <c r="A4301" s="41" t="str">
        <f t="shared" si="2022"/>
        <v/>
      </c>
      <c r="B4301" s="150" t="str">
        <f>IF(ISNUMBER(A4301),INDEX('MetaTrader Import'!$H$13:$J$5893,TRUNC(((A4301-$A$39+1)-1)/3)+1,MOD((A4301-$A$39+1)-1,3)+1),"")</f>
        <v/>
      </c>
      <c r="C4301" s="43" t="str">
        <f t="shared" si="2023"/>
        <v/>
      </c>
      <c r="D4301" s="43" t="str">
        <f t="shared" ca="1" si="2013"/>
        <v/>
      </c>
      <c r="E4301" s="43" t="str">
        <f t="shared" si="2024"/>
        <v/>
      </c>
      <c r="F4301" s="43" t="str">
        <f t="shared" si="2025"/>
        <v/>
      </c>
      <c r="G4301" s="43" t="str">
        <f>IF(A4301&lt;&gt;"",IF(A4301&lt;Data!$G$11*0.25,$C$13/$G$32,IF(A4301&gt;Data!$G$11*0.25,$C$13,$C$13*10)),"")</f>
        <v/>
      </c>
      <c r="H4301" s="43" t="str">
        <f>IF(A4301&lt;&gt;"",IF(Data!$G$9="constant",$C$13,IF(Data!$G$9="squeeze",G4301,F4301)),"")</f>
        <v/>
      </c>
      <c r="I4301" s="38" t="str">
        <f ca="1">IF(ISNUMBER(A4301),NORMINV(RAND(),0,IF(AND(Data!$G$9="squeeze",A4301&lt;Data!$G$11*0.25),$H$32,1)*$C$30*$C$13)*($C$14*$C$12),"")</f>
        <v/>
      </c>
      <c r="J4301" s="42" t="str">
        <f ca="1">IFERROR(IF(Data!$C$6="Real",B4301,I4301+J4300+($C$14*$C$12)*(NORMINV(RAND(),$C$15,CHOOSE($G$13,$C$13,F4301,G4301)))),"")</f>
        <v/>
      </c>
      <c r="K4301" s="88" t="str">
        <f>IF(ISNUMBER(A4301), IF($G$16="fixed",$G$17,MIN(H4301*Data!$C$7*$C$16*0.5,$C$17*Data!$C$7))*$C$12,"")</f>
        <v/>
      </c>
      <c r="L4301" s="42" t="str">
        <f t="shared" ca="1" si="2040"/>
        <v/>
      </c>
      <c r="M4301" s="44" t="str">
        <f t="shared" ca="1" si="2041"/>
        <v/>
      </c>
      <c r="N4301" s="44" t="str">
        <f t="shared" ca="1" si="2042"/>
        <v/>
      </c>
      <c r="O4301" s="108" t="str">
        <f t="shared" si="2026"/>
        <v/>
      </c>
      <c r="P4301" s="102" t="str">
        <f t="shared" si="2027"/>
        <v/>
      </c>
      <c r="Q4301" s="102" t="str">
        <f t="shared" si="2028"/>
        <v/>
      </c>
      <c r="R4301" s="120" t="str">
        <f t="shared" si="2029"/>
        <v/>
      </c>
      <c r="S4301" s="54" t="str">
        <f t="shared" si="2030"/>
        <v/>
      </c>
      <c r="T4301" s="5" t="str">
        <f t="shared" si="2031"/>
        <v/>
      </c>
      <c r="U4301" s="152" t="str">
        <f t="shared" si="2014"/>
        <v/>
      </c>
      <c r="V4301" s="152" t="str">
        <f t="shared" si="2015"/>
        <v/>
      </c>
      <c r="W4301" s="153" t="str">
        <f t="shared" si="2016"/>
        <v/>
      </c>
      <c r="X4301" s="153" t="str">
        <f t="shared" si="2017"/>
        <v/>
      </c>
      <c r="Y4301" s="153" t="str">
        <f t="shared" si="2018"/>
        <v/>
      </c>
      <c r="Z4301" s="153" t="str">
        <f t="shared" si="2019"/>
        <v/>
      </c>
      <c r="AA4301" s="152" t="str">
        <f t="shared" si="2020"/>
        <v/>
      </c>
      <c r="AB4301" s="152" t="str">
        <f t="shared" si="2021"/>
        <v/>
      </c>
      <c r="AC4301" s="154" t="str">
        <f t="shared" si="2032"/>
        <v/>
      </c>
      <c r="AD4301" s="154" t="str">
        <f t="shared" si="2033"/>
        <v/>
      </c>
      <c r="AE4301" s="3" t="str">
        <f t="shared" si="2034"/>
        <v/>
      </c>
      <c r="AF4301" s="3" t="str">
        <f t="shared" si="2035"/>
        <v/>
      </c>
      <c r="AG4301" s="3" t="str">
        <f t="shared" si="2036"/>
        <v/>
      </c>
      <c r="AH4301" s="4" t="str">
        <f t="shared" si="2037"/>
        <v/>
      </c>
      <c r="AI4301" s="75" t="str">
        <f t="shared" si="2038"/>
        <v/>
      </c>
      <c r="AJ4301" s="75" t="str">
        <f t="shared" si="2039"/>
        <v/>
      </c>
    </row>
    <row r="4302" spans="1:36" ht="14.25">
      <c r="A4302" s="41" t="str">
        <f t="shared" si="2022"/>
        <v/>
      </c>
      <c r="B4302" s="150" t="str">
        <f>IF(ISNUMBER(A4302),INDEX('MetaTrader Import'!$H$13:$J$5893,TRUNC(((A4302-$A$39+1)-1)/3)+1,MOD((A4302-$A$39+1)-1,3)+1),"")</f>
        <v/>
      </c>
      <c r="C4302" s="43" t="str">
        <f t="shared" si="2023"/>
        <v/>
      </c>
      <c r="D4302" s="43" t="str">
        <f t="shared" ca="1" si="2013"/>
        <v/>
      </c>
      <c r="E4302" s="43" t="str">
        <f t="shared" si="2024"/>
        <v/>
      </c>
      <c r="F4302" s="43" t="str">
        <f t="shared" si="2025"/>
        <v/>
      </c>
      <c r="G4302" s="43" t="str">
        <f>IF(A4302&lt;&gt;"",IF(A4302&lt;Data!$G$11*0.25,$C$13/$G$32,IF(A4302&gt;Data!$G$11*0.25,$C$13,$C$13*10)),"")</f>
        <v/>
      </c>
      <c r="H4302" s="43" t="str">
        <f>IF(A4302&lt;&gt;"",IF(Data!$G$9="constant",$C$13,IF(Data!$G$9="squeeze",G4302,F4302)),"")</f>
        <v/>
      </c>
      <c r="I4302" s="38" t="str">
        <f ca="1">IF(ISNUMBER(A4302),NORMINV(RAND(),0,IF(AND(Data!$G$9="squeeze",A4302&lt;Data!$G$11*0.25),$H$32,1)*$C$30*$C$13)*($C$14*$C$12),"")</f>
        <v/>
      </c>
      <c r="J4302" s="42" t="str">
        <f ca="1">IFERROR(IF(Data!$C$6="Real",B4302,I4302+J4301+($C$14*$C$12)*(NORMINV(RAND(),$C$15,CHOOSE($G$13,$C$13,F4302,G4302)))),"")</f>
        <v/>
      </c>
      <c r="K4302" s="88" t="str">
        <f>IF(ISNUMBER(A4302), IF($G$16="fixed",$G$17,MIN(H4302*Data!$C$7*$C$16*0.5,$C$17*Data!$C$7))*$C$12,"")</f>
        <v/>
      </c>
      <c r="L4302" s="42" t="str">
        <f t="shared" ca="1" si="2040"/>
        <v/>
      </c>
      <c r="M4302" s="44" t="str">
        <f t="shared" ca="1" si="2041"/>
        <v/>
      </c>
      <c r="N4302" s="44" t="str">
        <f t="shared" ca="1" si="2042"/>
        <v/>
      </c>
      <c r="O4302" s="108" t="str">
        <f t="shared" si="2026"/>
        <v/>
      </c>
      <c r="P4302" s="102" t="str">
        <f t="shared" si="2027"/>
        <v/>
      </c>
      <c r="Q4302" s="102" t="str">
        <f t="shared" si="2028"/>
        <v/>
      </c>
      <c r="R4302" s="120" t="str">
        <f t="shared" si="2029"/>
        <v/>
      </c>
      <c r="S4302" s="54" t="str">
        <f t="shared" si="2030"/>
        <v/>
      </c>
      <c r="T4302" s="5" t="str">
        <f t="shared" si="2031"/>
        <v/>
      </c>
      <c r="U4302" s="152" t="str">
        <f t="shared" si="2014"/>
        <v/>
      </c>
      <c r="V4302" s="152" t="str">
        <f t="shared" si="2015"/>
        <v/>
      </c>
      <c r="W4302" s="153" t="str">
        <f t="shared" si="2016"/>
        <v/>
      </c>
      <c r="X4302" s="153" t="str">
        <f t="shared" si="2017"/>
        <v/>
      </c>
      <c r="Y4302" s="153" t="str">
        <f t="shared" si="2018"/>
        <v/>
      </c>
      <c r="Z4302" s="153" t="str">
        <f t="shared" si="2019"/>
        <v/>
      </c>
      <c r="AA4302" s="152" t="str">
        <f t="shared" si="2020"/>
        <v/>
      </c>
      <c r="AB4302" s="152" t="str">
        <f t="shared" si="2021"/>
        <v/>
      </c>
      <c r="AC4302" s="154" t="str">
        <f t="shared" si="2032"/>
        <v/>
      </c>
      <c r="AD4302" s="154" t="str">
        <f t="shared" si="2033"/>
        <v/>
      </c>
      <c r="AE4302" s="3" t="str">
        <f t="shared" si="2034"/>
        <v/>
      </c>
      <c r="AF4302" s="3" t="str">
        <f t="shared" si="2035"/>
        <v/>
      </c>
      <c r="AG4302" s="3" t="str">
        <f t="shared" si="2036"/>
        <v/>
      </c>
      <c r="AH4302" s="4" t="str">
        <f t="shared" si="2037"/>
        <v/>
      </c>
      <c r="AI4302" s="75" t="str">
        <f t="shared" si="2038"/>
        <v/>
      </c>
      <c r="AJ4302" s="75" t="str">
        <f t="shared" si="2039"/>
        <v/>
      </c>
    </row>
    <row r="4303" spans="1:36" ht="14.25">
      <c r="A4303" s="41" t="str">
        <f t="shared" si="2022"/>
        <v/>
      </c>
      <c r="B4303" s="150" t="str">
        <f>IF(ISNUMBER(A4303),INDEX('MetaTrader Import'!$H$13:$J$5893,TRUNC(((A4303-$A$39+1)-1)/3)+1,MOD((A4303-$A$39+1)-1,3)+1),"")</f>
        <v/>
      </c>
      <c r="C4303" s="43" t="str">
        <f t="shared" si="2023"/>
        <v/>
      </c>
      <c r="D4303" s="43" t="str">
        <f t="shared" ca="1" si="2013"/>
        <v/>
      </c>
      <c r="E4303" s="43" t="str">
        <f t="shared" si="2024"/>
        <v/>
      </c>
      <c r="F4303" s="43" t="str">
        <f t="shared" si="2025"/>
        <v/>
      </c>
      <c r="G4303" s="43" t="str">
        <f>IF(A4303&lt;&gt;"",IF(A4303&lt;Data!$G$11*0.25,$C$13/$G$32,IF(A4303&gt;Data!$G$11*0.25,$C$13,$C$13*10)),"")</f>
        <v/>
      </c>
      <c r="H4303" s="43" t="str">
        <f>IF(A4303&lt;&gt;"",IF(Data!$G$9="constant",$C$13,IF(Data!$G$9="squeeze",G4303,F4303)),"")</f>
        <v/>
      </c>
      <c r="I4303" s="38" t="str">
        <f ca="1">IF(ISNUMBER(A4303),NORMINV(RAND(),0,IF(AND(Data!$G$9="squeeze",A4303&lt;Data!$G$11*0.25),$H$32,1)*$C$30*$C$13)*($C$14*$C$12),"")</f>
        <v/>
      </c>
      <c r="J4303" s="42" t="str">
        <f ca="1">IFERROR(IF(Data!$C$6="Real",B4303,I4303+J4302+($C$14*$C$12)*(NORMINV(RAND(),$C$15,CHOOSE($G$13,$C$13,F4303,G4303)))),"")</f>
        <v/>
      </c>
      <c r="K4303" s="88" t="str">
        <f>IF(ISNUMBER(A4303), IF($G$16="fixed",$G$17,MIN(H4303*Data!$C$7*$C$16*0.5,$C$17*Data!$C$7))*$C$12,"")</f>
        <v/>
      </c>
      <c r="L4303" s="42" t="str">
        <f t="shared" ca="1" si="2040"/>
        <v/>
      </c>
      <c r="M4303" s="44" t="str">
        <f t="shared" ca="1" si="2041"/>
        <v/>
      </c>
      <c r="N4303" s="44" t="str">
        <f t="shared" ca="1" si="2042"/>
        <v/>
      </c>
      <c r="O4303" s="108" t="str">
        <f t="shared" si="2026"/>
        <v/>
      </c>
      <c r="P4303" s="102" t="str">
        <f t="shared" si="2027"/>
        <v/>
      </c>
      <c r="Q4303" s="102" t="str">
        <f t="shared" si="2028"/>
        <v/>
      </c>
      <c r="R4303" s="120" t="str">
        <f t="shared" si="2029"/>
        <v/>
      </c>
      <c r="S4303" s="54" t="str">
        <f t="shared" si="2030"/>
        <v/>
      </c>
      <c r="T4303" s="5" t="str">
        <f t="shared" si="2031"/>
        <v/>
      </c>
      <c r="U4303" s="152" t="str">
        <f t="shared" si="2014"/>
        <v/>
      </c>
      <c r="V4303" s="152" t="str">
        <f t="shared" si="2015"/>
        <v/>
      </c>
      <c r="W4303" s="153" t="str">
        <f t="shared" si="2016"/>
        <v/>
      </c>
      <c r="X4303" s="153" t="str">
        <f t="shared" si="2017"/>
        <v/>
      </c>
      <c r="Y4303" s="153" t="str">
        <f t="shared" si="2018"/>
        <v/>
      </c>
      <c r="Z4303" s="153" t="str">
        <f t="shared" si="2019"/>
        <v/>
      </c>
      <c r="AA4303" s="152" t="str">
        <f t="shared" si="2020"/>
        <v/>
      </c>
      <c r="AB4303" s="152" t="str">
        <f t="shared" si="2021"/>
        <v/>
      </c>
      <c r="AC4303" s="154" t="str">
        <f t="shared" si="2032"/>
        <v/>
      </c>
      <c r="AD4303" s="154" t="str">
        <f t="shared" si="2033"/>
        <v/>
      </c>
      <c r="AE4303" s="3" t="str">
        <f t="shared" si="2034"/>
        <v/>
      </c>
      <c r="AF4303" s="3" t="str">
        <f t="shared" si="2035"/>
        <v/>
      </c>
      <c r="AG4303" s="3" t="str">
        <f t="shared" si="2036"/>
        <v/>
      </c>
      <c r="AH4303" s="4" t="str">
        <f t="shared" si="2037"/>
        <v/>
      </c>
      <c r="AI4303" s="75" t="str">
        <f t="shared" si="2038"/>
        <v/>
      </c>
      <c r="AJ4303" s="75" t="str">
        <f t="shared" si="2039"/>
        <v/>
      </c>
    </row>
    <row r="4304" spans="1:36" ht="14.25">
      <c r="A4304" s="41" t="str">
        <f t="shared" si="2022"/>
        <v/>
      </c>
      <c r="B4304" s="150" t="str">
        <f>IF(ISNUMBER(A4304),INDEX('MetaTrader Import'!$H$13:$J$5893,TRUNC(((A4304-$A$39+1)-1)/3)+1,MOD((A4304-$A$39+1)-1,3)+1),"")</f>
        <v/>
      </c>
      <c r="C4304" s="43" t="str">
        <f t="shared" si="2023"/>
        <v/>
      </c>
      <c r="D4304" s="43" t="str">
        <f t="shared" ca="1" si="2013"/>
        <v/>
      </c>
      <c r="E4304" s="43" t="str">
        <f t="shared" si="2024"/>
        <v/>
      </c>
      <c r="F4304" s="43" t="str">
        <f t="shared" si="2025"/>
        <v/>
      </c>
      <c r="G4304" s="43" t="str">
        <f>IF(A4304&lt;&gt;"",IF(A4304&lt;Data!$G$11*0.25,$C$13/$G$32,IF(A4304&gt;Data!$G$11*0.25,$C$13,$C$13*10)),"")</f>
        <v/>
      </c>
      <c r="H4304" s="43" t="str">
        <f>IF(A4304&lt;&gt;"",IF(Data!$G$9="constant",$C$13,IF(Data!$G$9="squeeze",G4304,F4304)),"")</f>
        <v/>
      </c>
      <c r="I4304" s="38" t="str">
        <f ca="1">IF(ISNUMBER(A4304),NORMINV(RAND(),0,IF(AND(Data!$G$9="squeeze",A4304&lt;Data!$G$11*0.25),$H$32,1)*$C$30*$C$13)*($C$14*$C$12),"")</f>
        <v/>
      </c>
      <c r="J4304" s="42" t="str">
        <f ca="1">IFERROR(IF(Data!$C$6="Real",B4304,I4304+J4303+($C$14*$C$12)*(NORMINV(RAND(),$C$15,CHOOSE($G$13,$C$13,F4304,G4304)))),"")</f>
        <v/>
      </c>
      <c r="K4304" s="88" t="str">
        <f>IF(ISNUMBER(A4304), IF($G$16="fixed",$G$17,MIN(H4304*Data!$C$7*$C$16*0.5,$C$17*Data!$C$7))*$C$12,"")</f>
        <v/>
      </c>
      <c r="L4304" s="42" t="str">
        <f t="shared" ca="1" si="2040"/>
        <v/>
      </c>
      <c r="M4304" s="44" t="str">
        <f t="shared" ca="1" si="2041"/>
        <v/>
      </c>
      <c r="N4304" s="44" t="str">
        <f t="shared" ca="1" si="2042"/>
        <v/>
      </c>
      <c r="O4304" s="108" t="str">
        <f t="shared" si="2026"/>
        <v/>
      </c>
      <c r="P4304" s="102" t="str">
        <f t="shared" si="2027"/>
        <v/>
      </c>
      <c r="Q4304" s="102" t="str">
        <f t="shared" si="2028"/>
        <v/>
      </c>
      <c r="R4304" s="120" t="str">
        <f t="shared" si="2029"/>
        <v/>
      </c>
      <c r="S4304" s="54" t="str">
        <f t="shared" si="2030"/>
        <v/>
      </c>
      <c r="T4304" s="5" t="str">
        <f t="shared" si="2031"/>
        <v/>
      </c>
      <c r="U4304" s="152" t="str">
        <f t="shared" si="2014"/>
        <v/>
      </c>
      <c r="V4304" s="152" t="str">
        <f t="shared" si="2015"/>
        <v/>
      </c>
      <c r="W4304" s="153" t="str">
        <f t="shared" si="2016"/>
        <v/>
      </c>
      <c r="X4304" s="153" t="str">
        <f t="shared" si="2017"/>
        <v/>
      </c>
      <c r="Y4304" s="153" t="str">
        <f t="shared" si="2018"/>
        <v/>
      </c>
      <c r="Z4304" s="153" t="str">
        <f t="shared" si="2019"/>
        <v/>
      </c>
      <c r="AA4304" s="152" t="str">
        <f t="shared" si="2020"/>
        <v/>
      </c>
      <c r="AB4304" s="152" t="str">
        <f t="shared" si="2021"/>
        <v/>
      </c>
      <c r="AC4304" s="154" t="str">
        <f t="shared" si="2032"/>
        <v/>
      </c>
      <c r="AD4304" s="154" t="str">
        <f t="shared" si="2033"/>
        <v/>
      </c>
      <c r="AE4304" s="3" t="str">
        <f t="shared" si="2034"/>
        <v/>
      </c>
      <c r="AF4304" s="3" t="str">
        <f t="shared" si="2035"/>
        <v/>
      </c>
      <c r="AG4304" s="3" t="str">
        <f t="shared" si="2036"/>
        <v/>
      </c>
      <c r="AH4304" s="4" t="str">
        <f t="shared" si="2037"/>
        <v/>
      </c>
      <c r="AI4304" s="75" t="str">
        <f t="shared" si="2038"/>
        <v/>
      </c>
      <c r="AJ4304" s="75" t="str">
        <f t="shared" si="2039"/>
        <v/>
      </c>
    </row>
    <row r="4305" spans="1:36" ht="14.25">
      <c r="A4305" s="41" t="str">
        <f t="shared" si="2022"/>
        <v/>
      </c>
      <c r="B4305" s="150" t="str">
        <f>IF(ISNUMBER(A4305),INDEX('MetaTrader Import'!$H$13:$J$5893,TRUNC(((A4305-$A$39+1)-1)/3)+1,MOD((A4305-$A$39+1)-1,3)+1),"")</f>
        <v/>
      </c>
      <c r="C4305" s="43" t="str">
        <f t="shared" si="2023"/>
        <v/>
      </c>
      <c r="D4305" s="43" t="str">
        <f t="shared" ca="1" si="2013"/>
        <v/>
      </c>
      <c r="E4305" s="43" t="str">
        <f t="shared" si="2024"/>
        <v/>
      </c>
      <c r="F4305" s="43" t="str">
        <f t="shared" si="2025"/>
        <v/>
      </c>
      <c r="G4305" s="43" t="str">
        <f>IF(A4305&lt;&gt;"",IF(A4305&lt;Data!$G$11*0.25,$C$13/$G$32,IF(A4305&gt;Data!$G$11*0.25,$C$13,$C$13*10)),"")</f>
        <v/>
      </c>
      <c r="H4305" s="43" t="str">
        <f>IF(A4305&lt;&gt;"",IF(Data!$G$9="constant",$C$13,IF(Data!$G$9="squeeze",G4305,F4305)),"")</f>
        <v/>
      </c>
      <c r="I4305" s="38" t="str">
        <f ca="1">IF(ISNUMBER(A4305),NORMINV(RAND(),0,IF(AND(Data!$G$9="squeeze",A4305&lt;Data!$G$11*0.25),$H$32,1)*$C$30*$C$13)*($C$14*$C$12),"")</f>
        <v/>
      </c>
      <c r="J4305" s="42" t="str">
        <f ca="1">IFERROR(IF(Data!$C$6="Real",B4305,I4305+J4304+($C$14*$C$12)*(NORMINV(RAND(),$C$15,CHOOSE($G$13,$C$13,F4305,G4305)))),"")</f>
        <v/>
      </c>
      <c r="K4305" s="88" t="str">
        <f>IF(ISNUMBER(A4305), IF($G$16="fixed",$G$17,MIN(H4305*Data!$C$7*$C$16*0.5,$C$17*Data!$C$7))*$C$12,"")</f>
        <v/>
      </c>
      <c r="L4305" s="42" t="str">
        <f t="shared" ca="1" si="2040"/>
        <v/>
      </c>
      <c r="M4305" s="44" t="str">
        <f t="shared" ca="1" si="2041"/>
        <v/>
      </c>
      <c r="N4305" s="44" t="str">
        <f t="shared" ca="1" si="2042"/>
        <v/>
      </c>
      <c r="O4305" s="108" t="str">
        <f t="shared" si="2026"/>
        <v/>
      </c>
      <c r="P4305" s="102" t="str">
        <f t="shared" si="2027"/>
        <v/>
      </c>
      <c r="Q4305" s="102" t="str">
        <f t="shared" si="2028"/>
        <v/>
      </c>
      <c r="R4305" s="120" t="str">
        <f t="shared" si="2029"/>
        <v/>
      </c>
      <c r="S4305" s="54" t="str">
        <f t="shared" si="2030"/>
        <v/>
      </c>
      <c r="T4305" s="5" t="str">
        <f t="shared" si="2031"/>
        <v/>
      </c>
      <c r="U4305" s="152" t="str">
        <f t="shared" si="2014"/>
        <v/>
      </c>
      <c r="V4305" s="152" t="str">
        <f t="shared" si="2015"/>
        <v/>
      </c>
      <c r="W4305" s="153" t="str">
        <f t="shared" si="2016"/>
        <v/>
      </c>
      <c r="X4305" s="153" t="str">
        <f t="shared" si="2017"/>
        <v/>
      </c>
      <c r="Y4305" s="153" t="str">
        <f t="shared" si="2018"/>
        <v/>
      </c>
      <c r="Z4305" s="153" t="str">
        <f t="shared" si="2019"/>
        <v/>
      </c>
      <c r="AA4305" s="152" t="str">
        <f t="shared" si="2020"/>
        <v/>
      </c>
      <c r="AB4305" s="152" t="str">
        <f t="shared" si="2021"/>
        <v/>
      </c>
      <c r="AC4305" s="154" t="str">
        <f t="shared" si="2032"/>
        <v/>
      </c>
      <c r="AD4305" s="154" t="str">
        <f t="shared" si="2033"/>
        <v/>
      </c>
      <c r="AE4305" s="3" t="str">
        <f t="shared" si="2034"/>
        <v/>
      </c>
      <c r="AF4305" s="3" t="str">
        <f t="shared" si="2035"/>
        <v/>
      </c>
      <c r="AG4305" s="3" t="str">
        <f t="shared" si="2036"/>
        <v/>
      </c>
      <c r="AH4305" s="4" t="str">
        <f t="shared" si="2037"/>
        <v/>
      </c>
      <c r="AI4305" s="75" t="str">
        <f t="shared" si="2038"/>
        <v/>
      </c>
      <c r="AJ4305" s="75" t="str">
        <f t="shared" si="2039"/>
        <v/>
      </c>
    </row>
    <row r="4306" spans="1:36" ht="14.25">
      <c r="A4306" s="41" t="str">
        <f t="shared" si="2022"/>
        <v/>
      </c>
      <c r="B4306" s="150" t="str">
        <f>IF(ISNUMBER(A4306),INDEX('MetaTrader Import'!$H$13:$J$5893,TRUNC(((A4306-$A$39+1)-1)/3)+1,MOD((A4306-$A$39+1)-1,3)+1),"")</f>
        <v/>
      </c>
      <c r="C4306" s="43" t="str">
        <f t="shared" si="2023"/>
        <v/>
      </c>
      <c r="D4306" s="43" t="str">
        <f t="shared" ca="1" si="2013"/>
        <v/>
      </c>
      <c r="E4306" s="43" t="str">
        <f t="shared" si="2024"/>
        <v/>
      </c>
      <c r="F4306" s="43" t="str">
        <f t="shared" si="2025"/>
        <v/>
      </c>
      <c r="G4306" s="43" t="str">
        <f>IF(A4306&lt;&gt;"",IF(A4306&lt;Data!$G$11*0.25,$C$13/$G$32,IF(A4306&gt;Data!$G$11*0.25,$C$13,$C$13*10)),"")</f>
        <v/>
      </c>
      <c r="H4306" s="43" t="str">
        <f>IF(A4306&lt;&gt;"",IF(Data!$G$9="constant",$C$13,IF(Data!$G$9="squeeze",G4306,F4306)),"")</f>
        <v/>
      </c>
      <c r="I4306" s="38" t="str">
        <f ca="1">IF(ISNUMBER(A4306),NORMINV(RAND(),0,IF(AND(Data!$G$9="squeeze",A4306&lt;Data!$G$11*0.25),$H$32,1)*$C$30*$C$13)*($C$14*$C$12),"")</f>
        <v/>
      </c>
      <c r="J4306" s="42" t="str">
        <f ca="1">IFERROR(IF(Data!$C$6="Real",B4306,I4306+J4305+($C$14*$C$12)*(NORMINV(RAND(),$C$15,CHOOSE($G$13,$C$13,F4306,G4306)))),"")</f>
        <v/>
      </c>
      <c r="K4306" s="88" t="str">
        <f>IF(ISNUMBER(A4306), IF($G$16="fixed",$G$17,MIN(H4306*Data!$C$7*$C$16*0.5,$C$17*Data!$C$7))*$C$12,"")</f>
        <v/>
      </c>
      <c r="L4306" s="42" t="str">
        <f t="shared" ca="1" si="2040"/>
        <v/>
      </c>
      <c r="M4306" s="44" t="str">
        <f t="shared" ca="1" si="2041"/>
        <v/>
      </c>
      <c r="N4306" s="44" t="str">
        <f t="shared" ca="1" si="2042"/>
        <v/>
      </c>
      <c r="O4306" s="108" t="str">
        <f t="shared" si="2026"/>
        <v/>
      </c>
      <c r="P4306" s="102" t="str">
        <f t="shared" si="2027"/>
        <v/>
      </c>
      <c r="Q4306" s="102" t="str">
        <f t="shared" si="2028"/>
        <v/>
      </c>
      <c r="R4306" s="120" t="str">
        <f t="shared" si="2029"/>
        <v/>
      </c>
      <c r="S4306" s="54" t="str">
        <f t="shared" si="2030"/>
        <v/>
      </c>
      <c r="T4306" s="5" t="str">
        <f t="shared" si="2031"/>
        <v/>
      </c>
      <c r="U4306" s="152" t="str">
        <f t="shared" si="2014"/>
        <v/>
      </c>
      <c r="V4306" s="152" t="str">
        <f t="shared" si="2015"/>
        <v/>
      </c>
      <c r="W4306" s="153" t="str">
        <f t="shared" si="2016"/>
        <v/>
      </c>
      <c r="X4306" s="153" t="str">
        <f t="shared" si="2017"/>
        <v/>
      </c>
      <c r="Y4306" s="153" t="str">
        <f t="shared" si="2018"/>
        <v/>
      </c>
      <c r="Z4306" s="153" t="str">
        <f t="shared" si="2019"/>
        <v/>
      </c>
      <c r="AA4306" s="152" t="str">
        <f t="shared" si="2020"/>
        <v/>
      </c>
      <c r="AB4306" s="152" t="str">
        <f t="shared" si="2021"/>
        <v/>
      </c>
      <c r="AC4306" s="154" t="str">
        <f t="shared" si="2032"/>
        <v/>
      </c>
      <c r="AD4306" s="154" t="str">
        <f t="shared" si="2033"/>
        <v/>
      </c>
      <c r="AE4306" s="3" t="str">
        <f t="shared" si="2034"/>
        <v/>
      </c>
      <c r="AF4306" s="3" t="str">
        <f t="shared" si="2035"/>
        <v/>
      </c>
      <c r="AG4306" s="3" t="str">
        <f t="shared" si="2036"/>
        <v/>
      </c>
      <c r="AH4306" s="4" t="str">
        <f t="shared" si="2037"/>
        <v/>
      </c>
      <c r="AI4306" s="75" t="str">
        <f t="shared" si="2038"/>
        <v/>
      </c>
      <c r="AJ4306" s="75" t="str">
        <f t="shared" si="2039"/>
        <v/>
      </c>
    </row>
    <row r="4307" spans="1:36" ht="14.25">
      <c r="A4307" s="41" t="str">
        <f t="shared" si="2022"/>
        <v/>
      </c>
      <c r="B4307" s="150" t="str">
        <f>IF(ISNUMBER(A4307),INDEX('MetaTrader Import'!$H$13:$J$5893,TRUNC(((A4307-$A$39+1)-1)/3)+1,MOD((A4307-$A$39+1)-1,3)+1),"")</f>
        <v/>
      </c>
      <c r="C4307" s="43" t="str">
        <f t="shared" si="2023"/>
        <v/>
      </c>
      <c r="D4307" s="43" t="str">
        <f t="shared" ca="1" si="2013"/>
        <v/>
      </c>
      <c r="E4307" s="43" t="str">
        <f t="shared" si="2024"/>
        <v/>
      </c>
      <c r="F4307" s="43" t="str">
        <f t="shared" si="2025"/>
        <v/>
      </c>
      <c r="G4307" s="43" t="str">
        <f>IF(A4307&lt;&gt;"",IF(A4307&lt;Data!$G$11*0.25,$C$13/$G$32,IF(A4307&gt;Data!$G$11*0.25,$C$13,$C$13*10)),"")</f>
        <v/>
      </c>
      <c r="H4307" s="43" t="str">
        <f>IF(A4307&lt;&gt;"",IF(Data!$G$9="constant",$C$13,IF(Data!$G$9="squeeze",G4307,F4307)),"")</f>
        <v/>
      </c>
      <c r="I4307" s="38" t="str">
        <f ca="1">IF(ISNUMBER(A4307),NORMINV(RAND(),0,IF(AND(Data!$G$9="squeeze",A4307&lt;Data!$G$11*0.25),$H$32,1)*$C$30*$C$13)*($C$14*$C$12),"")</f>
        <v/>
      </c>
      <c r="J4307" s="42" t="str">
        <f ca="1">IFERROR(IF(Data!$C$6="Real",B4307,I4307+J4306+($C$14*$C$12)*(NORMINV(RAND(),$C$15,CHOOSE($G$13,$C$13,F4307,G4307)))),"")</f>
        <v/>
      </c>
      <c r="K4307" s="88" t="str">
        <f>IF(ISNUMBER(A4307), IF($G$16="fixed",$G$17,MIN(H4307*Data!$C$7*$C$16*0.5,$C$17*Data!$C$7))*$C$12,"")</f>
        <v/>
      </c>
      <c r="L4307" s="42" t="str">
        <f t="shared" ca="1" si="2040"/>
        <v/>
      </c>
      <c r="M4307" s="44" t="str">
        <f t="shared" ca="1" si="2041"/>
        <v/>
      </c>
      <c r="N4307" s="44" t="str">
        <f t="shared" ca="1" si="2042"/>
        <v/>
      </c>
      <c r="O4307" s="108" t="str">
        <f t="shared" si="2026"/>
        <v/>
      </c>
      <c r="P4307" s="102" t="str">
        <f t="shared" si="2027"/>
        <v/>
      </c>
      <c r="Q4307" s="102" t="str">
        <f t="shared" si="2028"/>
        <v/>
      </c>
      <c r="R4307" s="120" t="str">
        <f t="shared" si="2029"/>
        <v/>
      </c>
      <c r="S4307" s="54" t="str">
        <f t="shared" si="2030"/>
        <v/>
      </c>
      <c r="T4307" s="5" t="str">
        <f t="shared" si="2031"/>
        <v/>
      </c>
      <c r="U4307" s="152" t="str">
        <f t="shared" si="2014"/>
        <v/>
      </c>
      <c r="V4307" s="152" t="str">
        <f t="shared" si="2015"/>
        <v/>
      </c>
      <c r="W4307" s="153" t="str">
        <f t="shared" si="2016"/>
        <v/>
      </c>
      <c r="X4307" s="153" t="str">
        <f t="shared" si="2017"/>
        <v/>
      </c>
      <c r="Y4307" s="153" t="str">
        <f t="shared" si="2018"/>
        <v/>
      </c>
      <c r="Z4307" s="153" t="str">
        <f t="shared" si="2019"/>
        <v/>
      </c>
      <c r="AA4307" s="152" t="str">
        <f t="shared" si="2020"/>
        <v/>
      </c>
      <c r="AB4307" s="152" t="str">
        <f t="shared" si="2021"/>
        <v/>
      </c>
      <c r="AC4307" s="154" t="str">
        <f t="shared" si="2032"/>
        <v/>
      </c>
      <c r="AD4307" s="154" t="str">
        <f t="shared" si="2033"/>
        <v/>
      </c>
      <c r="AE4307" s="3" t="str">
        <f t="shared" si="2034"/>
        <v/>
      </c>
      <c r="AF4307" s="3" t="str">
        <f t="shared" si="2035"/>
        <v/>
      </c>
      <c r="AG4307" s="3" t="str">
        <f t="shared" si="2036"/>
        <v/>
      </c>
      <c r="AH4307" s="4" t="str">
        <f t="shared" si="2037"/>
        <v/>
      </c>
      <c r="AI4307" s="75" t="str">
        <f t="shared" si="2038"/>
        <v/>
      </c>
      <c r="AJ4307" s="75" t="str">
        <f t="shared" si="2039"/>
        <v/>
      </c>
    </row>
    <row r="4308" spans="1:36" ht="14.25">
      <c r="A4308" s="41" t="str">
        <f t="shared" si="2022"/>
        <v/>
      </c>
      <c r="B4308" s="150" t="str">
        <f>IF(ISNUMBER(A4308),INDEX('MetaTrader Import'!$H$13:$J$5893,TRUNC(((A4308-$A$39+1)-1)/3)+1,MOD((A4308-$A$39+1)-1,3)+1),"")</f>
        <v/>
      </c>
      <c r="C4308" s="43" t="str">
        <f t="shared" si="2023"/>
        <v/>
      </c>
      <c r="D4308" s="43" t="str">
        <f t="shared" ca="1" si="2013"/>
        <v/>
      </c>
      <c r="E4308" s="43" t="str">
        <f t="shared" si="2024"/>
        <v/>
      </c>
      <c r="F4308" s="43" t="str">
        <f t="shared" si="2025"/>
        <v/>
      </c>
      <c r="G4308" s="43" t="str">
        <f>IF(A4308&lt;&gt;"",IF(A4308&lt;Data!$G$11*0.25,$C$13/$G$32,IF(A4308&gt;Data!$G$11*0.25,$C$13,$C$13*10)),"")</f>
        <v/>
      </c>
      <c r="H4308" s="43" t="str">
        <f>IF(A4308&lt;&gt;"",IF(Data!$G$9="constant",$C$13,IF(Data!$G$9="squeeze",G4308,F4308)),"")</f>
        <v/>
      </c>
      <c r="I4308" s="38" t="str">
        <f ca="1">IF(ISNUMBER(A4308),NORMINV(RAND(),0,IF(AND(Data!$G$9="squeeze",A4308&lt;Data!$G$11*0.25),$H$32,1)*$C$30*$C$13)*($C$14*$C$12),"")</f>
        <v/>
      </c>
      <c r="J4308" s="42" t="str">
        <f ca="1">IFERROR(IF(Data!$C$6="Real",B4308,I4308+J4307+($C$14*$C$12)*(NORMINV(RAND(),$C$15,CHOOSE($G$13,$C$13,F4308,G4308)))),"")</f>
        <v/>
      </c>
      <c r="K4308" s="88" t="str">
        <f>IF(ISNUMBER(A4308), IF($G$16="fixed",$G$17,MIN(H4308*Data!$C$7*$C$16*0.5,$C$17*Data!$C$7))*$C$12,"")</f>
        <v/>
      </c>
      <c r="L4308" s="42" t="str">
        <f t="shared" ca="1" si="2040"/>
        <v/>
      </c>
      <c r="M4308" s="44" t="str">
        <f t="shared" ca="1" si="2041"/>
        <v/>
      </c>
      <c r="N4308" s="44" t="str">
        <f t="shared" ca="1" si="2042"/>
        <v/>
      </c>
      <c r="O4308" s="108" t="str">
        <f t="shared" si="2026"/>
        <v/>
      </c>
      <c r="P4308" s="102" t="str">
        <f t="shared" si="2027"/>
        <v/>
      </c>
      <c r="Q4308" s="102" t="str">
        <f t="shared" si="2028"/>
        <v/>
      </c>
      <c r="R4308" s="120" t="str">
        <f t="shared" si="2029"/>
        <v/>
      </c>
      <c r="S4308" s="54" t="str">
        <f t="shared" si="2030"/>
        <v/>
      </c>
      <c r="T4308" s="5" t="str">
        <f t="shared" si="2031"/>
        <v/>
      </c>
      <c r="U4308" s="152" t="str">
        <f t="shared" si="2014"/>
        <v/>
      </c>
      <c r="V4308" s="152" t="str">
        <f t="shared" si="2015"/>
        <v/>
      </c>
      <c r="W4308" s="153" t="str">
        <f t="shared" si="2016"/>
        <v/>
      </c>
      <c r="X4308" s="153" t="str">
        <f t="shared" si="2017"/>
        <v/>
      </c>
      <c r="Y4308" s="153" t="str">
        <f t="shared" si="2018"/>
        <v/>
      </c>
      <c r="Z4308" s="153" t="str">
        <f t="shared" si="2019"/>
        <v/>
      </c>
      <c r="AA4308" s="152" t="str">
        <f t="shared" si="2020"/>
        <v/>
      </c>
      <c r="AB4308" s="152" t="str">
        <f t="shared" si="2021"/>
        <v/>
      </c>
      <c r="AC4308" s="154" t="str">
        <f t="shared" si="2032"/>
        <v/>
      </c>
      <c r="AD4308" s="154" t="str">
        <f t="shared" si="2033"/>
        <v/>
      </c>
      <c r="AE4308" s="3" t="str">
        <f t="shared" si="2034"/>
        <v/>
      </c>
      <c r="AF4308" s="3" t="str">
        <f t="shared" si="2035"/>
        <v/>
      </c>
      <c r="AG4308" s="3" t="str">
        <f t="shared" si="2036"/>
        <v/>
      </c>
      <c r="AH4308" s="4" t="str">
        <f t="shared" si="2037"/>
        <v/>
      </c>
      <c r="AI4308" s="75" t="str">
        <f t="shared" si="2038"/>
        <v/>
      </c>
      <c r="AJ4308" s="75" t="str">
        <f t="shared" si="2039"/>
        <v/>
      </c>
    </row>
    <row r="4309" spans="1:36" ht="14.25">
      <c r="A4309" s="41" t="str">
        <f t="shared" si="2022"/>
        <v/>
      </c>
      <c r="B4309" s="150" t="str">
        <f>IF(ISNUMBER(A4309),INDEX('MetaTrader Import'!$H$13:$J$5893,TRUNC(((A4309-$A$39+1)-1)/3)+1,MOD((A4309-$A$39+1)-1,3)+1),"")</f>
        <v/>
      </c>
      <c r="C4309" s="43" t="str">
        <f t="shared" si="2023"/>
        <v/>
      </c>
      <c r="D4309" s="43" t="str">
        <f t="shared" ca="1" si="2013"/>
        <v/>
      </c>
      <c r="E4309" s="43" t="str">
        <f t="shared" si="2024"/>
        <v/>
      </c>
      <c r="F4309" s="43" t="str">
        <f t="shared" si="2025"/>
        <v/>
      </c>
      <c r="G4309" s="43" t="str">
        <f>IF(A4309&lt;&gt;"",IF(A4309&lt;Data!$G$11*0.25,$C$13/$G$32,IF(A4309&gt;Data!$G$11*0.25,$C$13,$C$13*10)),"")</f>
        <v/>
      </c>
      <c r="H4309" s="43" t="str">
        <f>IF(A4309&lt;&gt;"",IF(Data!$G$9="constant",$C$13,IF(Data!$G$9="squeeze",G4309,F4309)),"")</f>
        <v/>
      </c>
      <c r="I4309" s="38" t="str">
        <f ca="1">IF(ISNUMBER(A4309),NORMINV(RAND(),0,IF(AND(Data!$G$9="squeeze",A4309&lt;Data!$G$11*0.25),$H$32,1)*$C$30*$C$13)*($C$14*$C$12),"")</f>
        <v/>
      </c>
      <c r="J4309" s="42" t="str">
        <f ca="1">IFERROR(IF(Data!$C$6="Real",B4309,I4309+J4308+($C$14*$C$12)*(NORMINV(RAND(),$C$15,CHOOSE($G$13,$C$13,F4309,G4309)))),"")</f>
        <v/>
      </c>
      <c r="K4309" s="88" t="str">
        <f>IF(ISNUMBER(A4309), IF($G$16="fixed",$G$17,MIN(H4309*Data!$C$7*$C$16*0.5,$C$17*Data!$C$7))*$C$12,"")</f>
        <v/>
      </c>
      <c r="L4309" s="42" t="str">
        <f t="shared" ca="1" si="2040"/>
        <v/>
      </c>
      <c r="M4309" s="44" t="str">
        <f t="shared" ca="1" si="2041"/>
        <v/>
      </c>
      <c r="N4309" s="44" t="str">
        <f t="shared" ca="1" si="2042"/>
        <v/>
      </c>
      <c r="O4309" s="108" t="str">
        <f t="shared" si="2026"/>
        <v/>
      </c>
      <c r="P4309" s="102" t="str">
        <f t="shared" si="2027"/>
        <v/>
      </c>
      <c r="Q4309" s="102" t="str">
        <f t="shared" si="2028"/>
        <v/>
      </c>
      <c r="R4309" s="120" t="str">
        <f t="shared" si="2029"/>
        <v/>
      </c>
      <c r="S4309" s="54" t="str">
        <f t="shared" si="2030"/>
        <v/>
      </c>
      <c r="T4309" s="5" t="str">
        <f t="shared" si="2031"/>
        <v/>
      </c>
      <c r="U4309" s="152" t="str">
        <f t="shared" si="2014"/>
        <v/>
      </c>
      <c r="V4309" s="152" t="str">
        <f t="shared" si="2015"/>
        <v/>
      </c>
      <c r="W4309" s="153" t="str">
        <f t="shared" si="2016"/>
        <v/>
      </c>
      <c r="X4309" s="153" t="str">
        <f t="shared" si="2017"/>
        <v/>
      </c>
      <c r="Y4309" s="153" t="str">
        <f t="shared" si="2018"/>
        <v/>
      </c>
      <c r="Z4309" s="153" t="str">
        <f t="shared" si="2019"/>
        <v/>
      </c>
      <c r="AA4309" s="152" t="str">
        <f t="shared" si="2020"/>
        <v/>
      </c>
      <c r="AB4309" s="152" t="str">
        <f t="shared" si="2021"/>
        <v/>
      </c>
      <c r="AC4309" s="154" t="str">
        <f t="shared" si="2032"/>
        <v/>
      </c>
      <c r="AD4309" s="154" t="str">
        <f t="shared" si="2033"/>
        <v/>
      </c>
      <c r="AE4309" s="3" t="str">
        <f t="shared" si="2034"/>
        <v/>
      </c>
      <c r="AF4309" s="3" t="str">
        <f t="shared" si="2035"/>
        <v/>
      </c>
      <c r="AG4309" s="3" t="str">
        <f t="shared" si="2036"/>
        <v/>
      </c>
      <c r="AH4309" s="4" t="str">
        <f t="shared" si="2037"/>
        <v/>
      </c>
      <c r="AI4309" s="75" t="str">
        <f t="shared" si="2038"/>
        <v/>
      </c>
      <c r="AJ4309" s="75" t="str">
        <f t="shared" si="2039"/>
        <v/>
      </c>
    </row>
    <row r="4310" spans="1:36" ht="14.25">
      <c r="A4310" s="41" t="str">
        <f t="shared" si="2022"/>
        <v/>
      </c>
      <c r="B4310" s="150" t="str">
        <f>IF(ISNUMBER(A4310),INDEX('MetaTrader Import'!$H$13:$J$5893,TRUNC(((A4310-$A$39+1)-1)/3)+1,MOD((A4310-$A$39+1)-1,3)+1),"")</f>
        <v/>
      </c>
      <c r="C4310" s="43" t="str">
        <f t="shared" si="2023"/>
        <v/>
      </c>
      <c r="D4310" s="43" t="str">
        <f t="shared" ca="1" si="2013"/>
        <v/>
      </c>
      <c r="E4310" s="43" t="str">
        <f t="shared" si="2024"/>
        <v/>
      </c>
      <c r="F4310" s="43" t="str">
        <f t="shared" si="2025"/>
        <v/>
      </c>
      <c r="G4310" s="43" t="str">
        <f>IF(A4310&lt;&gt;"",IF(A4310&lt;Data!$G$11*0.25,$C$13/$G$32,IF(A4310&gt;Data!$G$11*0.25,$C$13,$C$13*10)),"")</f>
        <v/>
      </c>
      <c r="H4310" s="43" t="str">
        <f>IF(A4310&lt;&gt;"",IF(Data!$G$9="constant",$C$13,IF(Data!$G$9="squeeze",G4310,F4310)),"")</f>
        <v/>
      </c>
      <c r="I4310" s="38" t="str">
        <f ca="1">IF(ISNUMBER(A4310),NORMINV(RAND(),0,IF(AND(Data!$G$9="squeeze",A4310&lt;Data!$G$11*0.25),$H$32,1)*$C$30*$C$13)*($C$14*$C$12),"")</f>
        <v/>
      </c>
      <c r="J4310" s="42" t="str">
        <f ca="1">IFERROR(IF(Data!$C$6="Real",B4310,I4310+J4309+($C$14*$C$12)*(NORMINV(RAND(),$C$15,CHOOSE($G$13,$C$13,F4310,G4310)))),"")</f>
        <v/>
      </c>
      <c r="K4310" s="88" t="str">
        <f>IF(ISNUMBER(A4310), IF($G$16="fixed",$G$17,MIN(H4310*Data!$C$7*$C$16*0.5,$C$17*Data!$C$7))*$C$12,"")</f>
        <v/>
      </c>
      <c r="L4310" s="42" t="str">
        <f t="shared" ca="1" si="2040"/>
        <v/>
      </c>
      <c r="M4310" s="44" t="str">
        <f t="shared" ca="1" si="2041"/>
        <v/>
      </c>
      <c r="N4310" s="44" t="str">
        <f t="shared" ca="1" si="2042"/>
        <v/>
      </c>
      <c r="O4310" s="108" t="str">
        <f t="shared" si="2026"/>
        <v/>
      </c>
      <c r="P4310" s="102" t="str">
        <f t="shared" si="2027"/>
        <v/>
      </c>
      <c r="Q4310" s="102" t="str">
        <f t="shared" si="2028"/>
        <v/>
      </c>
      <c r="R4310" s="120" t="str">
        <f t="shared" si="2029"/>
        <v/>
      </c>
      <c r="S4310" s="54" t="str">
        <f t="shared" si="2030"/>
        <v/>
      </c>
      <c r="T4310" s="5" t="str">
        <f t="shared" si="2031"/>
        <v/>
      </c>
      <c r="U4310" s="152" t="str">
        <f t="shared" si="2014"/>
        <v/>
      </c>
      <c r="V4310" s="152" t="str">
        <f t="shared" si="2015"/>
        <v/>
      </c>
      <c r="W4310" s="153" t="str">
        <f t="shared" si="2016"/>
        <v/>
      </c>
      <c r="X4310" s="153" t="str">
        <f t="shared" si="2017"/>
        <v/>
      </c>
      <c r="Y4310" s="153" t="str">
        <f t="shared" si="2018"/>
        <v/>
      </c>
      <c r="Z4310" s="153" t="str">
        <f t="shared" si="2019"/>
        <v/>
      </c>
      <c r="AA4310" s="152" t="str">
        <f t="shared" si="2020"/>
        <v/>
      </c>
      <c r="AB4310" s="152" t="str">
        <f t="shared" si="2021"/>
        <v/>
      </c>
      <c r="AC4310" s="154" t="str">
        <f t="shared" si="2032"/>
        <v/>
      </c>
      <c r="AD4310" s="154" t="str">
        <f t="shared" si="2033"/>
        <v/>
      </c>
      <c r="AE4310" s="3" t="str">
        <f t="shared" si="2034"/>
        <v/>
      </c>
      <c r="AF4310" s="3" t="str">
        <f t="shared" si="2035"/>
        <v/>
      </c>
      <c r="AG4310" s="3" t="str">
        <f t="shared" si="2036"/>
        <v/>
      </c>
      <c r="AH4310" s="4" t="str">
        <f t="shared" si="2037"/>
        <v/>
      </c>
      <c r="AI4310" s="75" t="str">
        <f t="shared" si="2038"/>
        <v/>
      </c>
      <c r="AJ4310" s="75" t="str">
        <f t="shared" si="2039"/>
        <v/>
      </c>
    </row>
    <row r="4311" spans="1:36" ht="14.25">
      <c r="A4311" s="41" t="str">
        <f t="shared" si="2022"/>
        <v/>
      </c>
      <c r="B4311" s="150" t="str">
        <f>IF(ISNUMBER(A4311),INDEX('MetaTrader Import'!$H$13:$J$5893,TRUNC(((A4311-$A$39+1)-1)/3)+1,MOD((A4311-$A$39+1)-1,3)+1),"")</f>
        <v/>
      </c>
      <c r="C4311" s="43" t="str">
        <f t="shared" si="2023"/>
        <v/>
      </c>
      <c r="D4311" s="43" t="str">
        <f t="shared" ca="1" si="2013"/>
        <v/>
      </c>
      <c r="E4311" s="43" t="str">
        <f t="shared" si="2024"/>
        <v/>
      </c>
      <c r="F4311" s="43" t="str">
        <f t="shared" si="2025"/>
        <v/>
      </c>
      <c r="G4311" s="43" t="str">
        <f>IF(A4311&lt;&gt;"",IF(A4311&lt;Data!$G$11*0.25,$C$13/$G$32,IF(A4311&gt;Data!$G$11*0.25,$C$13,$C$13*10)),"")</f>
        <v/>
      </c>
      <c r="H4311" s="43" t="str">
        <f>IF(A4311&lt;&gt;"",IF(Data!$G$9="constant",$C$13,IF(Data!$G$9="squeeze",G4311,F4311)),"")</f>
        <v/>
      </c>
      <c r="I4311" s="38" t="str">
        <f ca="1">IF(ISNUMBER(A4311),NORMINV(RAND(),0,IF(AND(Data!$G$9="squeeze",A4311&lt;Data!$G$11*0.25),$H$32,1)*$C$30*$C$13)*($C$14*$C$12),"")</f>
        <v/>
      </c>
      <c r="J4311" s="42" t="str">
        <f ca="1">IFERROR(IF(Data!$C$6="Real",B4311,I4311+J4310+($C$14*$C$12)*(NORMINV(RAND(),$C$15,CHOOSE($G$13,$C$13,F4311,G4311)))),"")</f>
        <v/>
      </c>
      <c r="K4311" s="88" t="str">
        <f>IF(ISNUMBER(A4311), IF($G$16="fixed",$G$17,MIN(H4311*Data!$C$7*$C$16*0.5,$C$17*Data!$C$7))*$C$12,"")</f>
        <v/>
      </c>
      <c r="L4311" s="42" t="str">
        <f t="shared" ca="1" si="2040"/>
        <v/>
      </c>
      <c r="M4311" s="44" t="str">
        <f t="shared" ca="1" si="2041"/>
        <v/>
      </c>
      <c r="N4311" s="44" t="str">
        <f t="shared" ca="1" si="2042"/>
        <v/>
      </c>
      <c r="O4311" s="108" t="str">
        <f t="shared" si="2026"/>
        <v/>
      </c>
      <c r="P4311" s="102" t="str">
        <f t="shared" si="2027"/>
        <v/>
      </c>
      <c r="Q4311" s="102" t="str">
        <f t="shared" si="2028"/>
        <v/>
      </c>
      <c r="R4311" s="120" t="str">
        <f t="shared" si="2029"/>
        <v/>
      </c>
      <c r="S4311" s="54" t="str">
        <f t="shared" si="2030"/>
        <v/>
      </c>
      <c r="T4311" s="5" t="str">
        <f t="shared" si="2031"/>
        <v/>
      </c>
      <c r="U4311" s="152" t="str">
        <f t="shared" si="2014"/>
        <v/>
      </c>
      <c r="V4311" s="152" t="str">
        <f t="shared" si="2015"/>
        <v/>
      </c>
      <c r="W4311" s="153" t="str">
        <f t="shared" si="2016"/>
        <v/>
      </c>
      <c r="X4311" s="153" t="str">
        <f t="shared" si="2017"/>
        <v/>
      </c>
      <c r="Y4311" s="153" t="str">
        <f t="shared" si="2018"/>
        <v/>
      </c>
      <c r="Z4311" s="153" t="str">
        <f t="shared" si="2019"/>
        <v/>
      </c>
      <c r="AA4311" s="152" t="str">
        <f t="shared" si="2020"/>
        <v/>
      </c>
      <c r="AB4311" s="152" t="str">
        <f t="shared" si="2021"/>
        <v/>
      </c>
      <c r="AC4311" s="154" t="str">
        <f t="shared" si="2032"/>
        <v/>
      </c>
      <c r="AD4311" s="154" t="str">
        <f t="shared" si="2033"/>
        <v/>
      </c>
      <c r="AE4311" s="3" t="str">
        <f t="shared" si="2034"/>
        <v/>
      </c>
      <c r="AF4311" s="3" t="str">
        <f t="shared" si="2035"/>
        <v/>
      </c>
      <c r="AG4311" s="3" t="str">
        <f t="shared" si="2036"/>
        <v/>
      </c>
      <c r="AH4311" s="4" t="str">
        <f t="shared" si="2037"/>
        <v/>
      </c>
      <c r="AI4311" s="75" t="str">
        <f t="shared" si="2038"/>
        <v/>
      </c>
      <c r="AJ4311" s="75" t="str">
        <f t="shared" si="2039"/>
        <v/>
      </c>
    </row>
    <row r="4312" spans="1:36" ht="14.25">
      <c r="A4312" s="41" t="str">
        <f t="shared" si="2022"/>
        <v/>
      </c>
      <c r="B4312" s="150" t="str">
        <f>IF(ISNUMBER(A4312),INDEX('MetaTrader Import'!$H$13:$J$5893,TRUNC(((A4312-$A$39+1)-1)/3)+1,MOD((A4312-$A$39+1)-1,3)+1),"")</f>
        <v/>
      </c>
      <c r="C4312" s="43" t="str">
        <f t="shared" si="2023"/>
        <v/>
      </c>
      <c r="D4312" s="43" t="str">
        <f t="shared" ca="1" si="2013"/>
        <v/>
      </c>
      <c r="E4312" s="43" t="str">
        <f t="shared" si="2024"/>
        <v/>
      </c>
      <c r="F4312" s="43" t="str">
        <f t="shared" si="2025"/>
        <v/>
      </c>
      <c r="G4312" s="43" t="str">
        <f>IF(A4312&lt;&gt;"",IF(A4312&lt;Data!$G$11*0.25,$C$13/$G$32,IF(A4312&gt;Data!$G$11*0.25,$C$13,$C$13*10)),"")</f>
        <v/>
      </c>
      <c r="H4312" s="43" t="str">
        <f>IF(A4312&lt;&gt;"",IF(Data!$G$9="constant",$C$13,IF(Data!$G$9="squeeze",G4312,F4312)),"")</f>
        <v/>
      </c>
      <c r="I4312" s="38" t="str">
        <f ca="1">IF(ISNUMBER(A4312),NORMINV(RAND(),0,IF(AND(Data!$G$9="squeeze",A4312&lt;Data!$G$11*0.25),$H$32,1)*$C$30*$C$13)*($C$14*$C$12),"")</f>
        <v/>
      </c>
      <c r="J4312" s="42" t="str">
        <f ca="1">IFERROR(IF(Data!$C$6="Real",B4312,I4312+J4311+($C$14*$C$12)*(NORMINV(RAND(),$C$15,CHOOSE($G$13,$C$13,F4312,G4312)))),"")</f>
        <v/>
      </c>
      <c r="K4312" s="88" t="str">
        <f>IF(ISNUMBER(A4312), IF($G$16="fixed",$G$17,MIN(H4312*Data!$C$7*$C$16*0.5,$C$17*Data!$C$7))*$C$12,"")</f>
        <v/>
      </c>
      <c r="L4312" s="42" t="str">
        <f t="shared" ca="1" si="2040"/>
        <v/>
      </c>
      <c r="M4312" s="44" t="str">
        <f t="shared" ca="1" si="2041"/>
        <v/>
      </c>
      <c r="N4312" s="44" t="str">
        <f t="shared" ca="1" si="2042"/>
        <v/>
      </c>
      <c r="O4312" s="108" t="str">
        <f t="shared" si="2026"/>
        <v/>
      </c>
      <c r="P4312" s="102" t="str">
        <f t="shared" si="2027"/>
        <v/>
      </c>
      <c r="Q4312" s="102" t="str">
        <f t="shared" si="2028"/>
        <v/>
      </c>
      <c r="R4312" s="120" t="str">
        <f t="shared" si="2029"/>
        <v/>
      </c>
      <c r="S4312" s="54" t="str">
        <f t="shared" si="2030"/>
        <v/>
      </c>
      <c r="T4312" s="5" t="str">
        <f t="shared" si="2031"/>
        <v/>
      </c>
      <c r="U4312" s="152" t="str">
        <f t="shared" si="2014"/>
        <v/>
      </c>
      <c r="V4312" s="152" t="str">
        <f t="shared" si="2015"/>
        <v/>
      </c>
      <c r="W4312" s="153" t="str">
        <f t="shared" si="2016"/>
        <v/>
      </c>
      <c r="X4312" s="153" t="str">
        <f t="shared" si="2017"/>
        <v/>
      </c>
      <c r="Y4312" s="153" t="str">
        <f t="shared" si="2018"/>
        <v/>
      </c>
      <c r="Z4312" s="153" t="str">
        <f t="shared" si="2019"/>
        <v/>
      </c>
      <c r="AA4312" s="152" t="str">
        <f t="shared" si="2020"/>
        <v/>
      </c>
      <c r="AB4312" s="152" t="str">
        <f t="shared" si="2021"/>
        <v/>
      </c>
      <c r="AC4312" s="154" t="str">
        <f t="shared" si="2032"/>
        <v/>
      </c>
      <c r="AD4312" s="154" t="str">
        <f t="shared" si="2033"/>
        <v/>
      </c>
      <c r="AE4312" s="3" t="str">
        <f t="shared" si="2034"/>
        <v/>
      </c>
      <c r="AF4312" s="3" t="str">
        <f t="shared" si="2035"/>
        <v/>
      </c>
      <c r="AG4312" s="3" t="str">
        <f t="shared" si="2036"/>
        <v/>
      </c>
      <c r="AH4312" s="4" t="str">
        <f t="shared" si="2037"/>
        <v/>
      </c>
      <c r="AI4312" s="75" t="str">
        <f t="shared" si="2038"/>
        <v/>
      </c>
      <c r="AJ4312" s="75" t="str">
        <f t="shared" si="2039"/>
        <v/>
      </c>
    </row>
    <row r="4313" spans="1:36" ht="14.25">
      <c r="A4313" s="41" t="str">
        <f t="shared" si="2022"/>
        <v/>
      </c>
      <c r="B4313" s="150" t="str">
        <f>IF(ISNUMBER(A4313),INDEX('MetaTrader Import'!$H$13:$J$5893,TRUNC(((A4313-$A$39+1)-1)/3)+1,MOD((A4313-$A$39+1)-1,3)+1),"")</f>
        <v/>
      </c>
      <c r="C4313" s="43" t="str">
        <f t="shared" si="2023"/>
        <v/>
      </c>
      <c r="D4313" s="43" t="str">
        <f t="shared" ca="1" si="2013"/>
        <v/>
      </c>
      <c r="E4313" s="43" t="str">
        <f t="shared" si="2024"/>
        <v/>
      </c>
      <c r="F4313" s="43" t="str">
        <f t="shared" si="2025"/>
        <v/>
      </c>
      <c r="G4313" s="43" t="str">
        <f>IF(A4313&lt;&gt;"",IF(A4313&lt;Data!$G$11*0.25,$C$13/$G$32,IF(A4313&gt;Data!$G$11*0.25,$C$13,$C$13*10)),"")</f>
        <v/>
      </c>
      <c r="H4313" s="43" t="str">
        <f>IF(A4313&lt;&gt;"",IF(Data!$G$9="constant",$C$13,IF(Data!$G$9="squeeze",G4313,F4313)),"")</f>
        <v/>
      </c>
      <c r="I4313" s="38" t="str">
        <f ca="1">IF(ISNUMBER(A4313),NORMINV(RAND(),0,IF(AND(Data!$G$9="squeeze",A4313&lt;Data!$G$11*0.25),$H$32,1)*$C$30*$C$13)*($C$14*$C$12),"")</f>
        <v/>
      </c>
      <c r="J4313" s="42" t="str">
        <f ca="1">IFERROR(IF(Data!$C$6="Real",B4313,I4313+J4312+($C$14*$C$12)*(NORMINV(RAND(),$C$15,CHOOSE($G$13,$C$13,F4313,G4313)))),"")</f>
        <v/>
      </c>
      <c r="K4313" s="88" t="str">
        <f>IF(ISNUMBER(A4313), IF($G$16="fixed",$G$17,MIN(H4313*Data!$C$7*$C$16*0.5,$C$17*Data!$C$7))*$C$12,"")</f>
        <v/>
      </c>
      <c r="L4313" s="42" t="str">
        <f t="shared" ca="1" si="2040"/>
        <v/>
      </c>
      <c r="M4313" s="44" t="str">
        <f t="shared" ca="1" si="2041"/>
        <v/>
      </c>
      <c r="N4313" s="44" t="str">
        <f t="shared" ca="1" si="2042"/>
        <v/>
      </c>
      <c r="O4313" s="108" t="str">
        <f t="shared" si="2026"/>
        <v/>
      </c>
      <c r="P4313" s="102" t="str">
        <f t="shared" si="2027"/>
        <v/>
      </c>
      <c r="Q4313" s="102" t="str">
        <f t="shared" si="2028"/>
        <v/>
      </c>
      <c r="R4313" s="120" t="str">
        <f t="shared" si="2029"/>
        <v/>
      </c>
      <c r="S4313" s="54" t="str">
        <f t="shared" si="2030"/>
        <v/>
      </c>
      <c r="T4313" s="5" t="str">
        <f t="shared" si="2031"/>
        <v/>
      </c>
      <c r="U4313" s="152" t="str">
        <f t="shared" si="2014"/>
        <v/>
      </c>
      <c r="V4313" s="152" t="str">
        <f t="shared" si="2015"/>
        <v/>
      </c>
      <c r="W4313" s="153" t="str">
        <f t="shared" si="2016"/>
        <v/>
      </c>
      <c r="X4313" s="153" t="str">
        <f t="shared" si="2017"/>
        <v/>
      </c>
      <c r="Y4313" s="153" t="str">
        <f t="shared" si="2018"/>
        <v/>
      </c>
      <c r="Z4313" s="153" t="str">
        <f t="shared" si="2019"/>
        <v/>
      </c>
      <c r="AA4313" s="152" t="str">
        <f t="shared" si="2020"/>
        <v/>
      </c>
      <c r="AB4313" s="152" t="str">
        <f t="shared" si="2021"/>
        <v/>
      </c>
      <c r="AC4313" s="154" t="str">
        <f t="shared" si="2032"/>
        <v/>
      </c>
      <c r="AD4313" s="154" t="str">
        <f t="shared" si="2033"/>
        <v/>
      </c>
      <c r="AE4313" s="3" t="str">
        <f t="shared" si="2034"/>
        <v/>
      </c>
      <c r="AF4313" s="3" t="str">
        <f t="shared" si="2035"/>
        <v/>
      </c>
      <c r="AG4313" s="3" t="str">
        <f t="shared" si="2036"/>
        <v/>
      </c>
      <c r="AH4313" s="4" t="str">
        <f t="shared" si="2037"/>
        <v/>
      </c>
      <c r="AI4313" s="75" t="str">
        <f t="shared" si="2038"/>
        <v/>
      </c>
      <c r="AJ4313" s="75" t="str">
        <f t="shared" si="2039"/>
        <v/>
      </c>
    </row>
    <row r="4314" spans="1:36" ht="14.25">
      <c r="A4314" s="41" t="str">
        <f t="shared" si="2022"/>
        <v/>
      </c>
      <c r="B4314" s="150" t="str">
        <f>IF(ISNUMBER(A4314),INDEX('MetaTrader Import'!$H$13:$J$5893,TRUNC(((A4314-$A$39+1)-1)/3)+1,MOD((A4314-$A$39+1)-1,3)+1),"")</f>
        <v/>
      </c>
      <c r="C4314" s="43" t="str">
        <f t="shared" si="2023"/>
        <v/>
      </c>
      <c r="D4314" s="43" t="str">
        <f t="shared" ca="1" si="2013"/>
        <v/>
      </c>
      <c r="E4314" s="43" t="str">
        <f t="shared" si="2024"/>
        <v/>
      </c>
      <c r="F4314" s="43" t="str">
        <f t="shared" si="2025"/>
        <v/>
      </c>
      <c r="G4314" s="43" t="str">
        <f>IF(A4314&lt;&gt;"",IF(A4314&lt;Data!$G$11*0.25,$C$13/$G$32,IF(A4314&gt;Data!$G$11*0.25,$C$13,$C$13*10)),"")</f>
        <v/>
      </c>
      <c r="H4314" s="43" t="str">
        <f>IF(A4314&lt;&gt;"",IF(Data!$G$9="constant",$C$13,IF(Data!$G$9="squeeze",G4314,F4314)),"")</f>
        <v/>
      </c>
      <c r="I4314" s="38" t="str">
        <f ca="1">IF(ISNUMBER(A4314),NORMINV(RAND(),0,IF(AND(Data!$G$9="squeeze",A4314&lt;Data!$G$11*0.25),$H$32,1)*$C$30*$C$13)*($C$14*$C$12),"")</f>
        <v/>
      </c>
      <c r="J4314" s="42" t="str">
        <f ca="1">IFERROR(IF(Data!$C$6="Real",B4314,I4314+J4313+($C$14*$C$12)*(NORMINV(RAND(),$C$15,CHOOSE($G$13,$C$13,F4314,G4314)))),"")</f>
        <v/>
      </c>
      <c r="K4314" s="88" t="str">
        <f>IF(ISNUMBER(A4314), IF($G$16="fixed",$G$17,MIN(H4314*Data!$C$7*$C$16*0.5,$C$17*Data!$C$7))*$C$12,"")</f>
        <v/>
      </c>
      <c r="L4314" s="42" t="str">
        <f t="shared" ca="1" si="2040"/>
        <v/>
      </c>
      <c r="M4314" s="44" t="str">
        <f t="shared" ca="1" si="2041"/>
        <v/>
      </c>
      <c r="N4314" s="44" t="str">
        <f t="shared" ca="1" si="2042"/>
        <v/>
      </c>
      <c r="O4314" s="108" t="str">
        <f t="shared" si="2026"/>
        <v/>
      </c>
      <c r="P4314" s="102" t="str">
        <f t="shared" si="2027"/>
        <v/>
      </c>
      <c r="Q4314" s="102" t="str">
        <f t="shared" si="2028"/>
        <v/>
      </c>
      <c r="R4314" s="120" t="str">
        <f t="shared" si="2029"/>
        <v/>
      </c>
      <c r="S4314" s="54" t="str">
        <f t="shared" si="2030"/>
        <v/>
      </c>
      <c r="T4314" s="5" t="str">
        <f t="shared" si="2031"/>
        <v/>
      </c>
      <c r="U4314" s="152" t="str">
        <f t="shared" si="2014"/>
        <v/>
      </c>
      <c r="V4314" s="152" t="str">
        <f t="shared" si="2015"/>
        <v/>
      </c>
      <c r="W4314" s="153" t="str">
        <f t="shared" si="2016"/>
        <v/>
      </c>
      <c r="X4314" s="153" t="str">
        <f t="shared" si="2017"/>
        <v/>
      </c>
      <c r="Y4314" s="153" t="str">
        <f t="shared" si="2018"/>
        <v/>
      </c>
      <c r="Z4314" s="153" t="str">
        <f t="shared" si="2019"/>
        <v/>
      </c>
      <c r="AA4314" s="152" t="str">
        <f t="shared" si="2020"/>
        <v/>
      </c>
      <c r="AB4314" s="152" t="str">
        <f t="shared" si="2021"/>
        <v/>
      </c>
      <c r="AC4314" s="154" t="str">
        <f t="shared" si="2032"/>
        <v/>
      </c>
      <c r="AD4314" s="154" t="str">
        <f t="shared" si="2033"/>
        <v/>
      </c>
      <c r="AE4314" s="3" t="str">
        <f t="shared" si="2034"/>
        <v/>
      </c>
      <c r="AF4314" s="3" t="str">
        <f t="shared" si="2035"/>
        <v/>
      </c>
      <c r="AG4314" s="3" t="str">
        <f t="shared" si="2036"/>
        <v/>
      </c>
      <c r="AH4314" s="4" t="str">
        <f t="shared" si="2037"/>
        <v/>
      </c>
      <c r="AI4314" s="75" t="str">
        <f t="shared" si="2038"/>
        <v/>
      </c>
      <c r="AJ4314" s="75" t="str">
        <f t="shared" si="2039"/>
        <v/>
      </c>
    </row>
    <row r="4315" spans="1:36" ht="14.25">
      <c r="A4315" s="41" t="str">
        <f t="shared" si="2022"/>
        <v/>
      </c>
      <c r="B4315" s="150" t="str">
        <f>IF(ISNUMBER(A4315),INDEX('MetaTrader Import'!$H$13:$J$5893,TRUNC(((A4315-$A$39+1)-1)/3)+1,MOD((A4315-$A$39+1)-1,3)+1),"")</f>
        <v/>
      </c>
      <c r="C4315" s="43" t="str">
        <f t="shared" si="2023"/>
        <v/>
      </c>
      <c r="D4315" s="43" t="str">
        <f t="shared" ca="1" si="2013"/>
        <v/>
      </c>
      <c r="E4315" s="43" t="str">
        <f t="shared" si="2024"/>
        <v/>
      </c>
      <c r="F4315" s="43" t="str">
        <f t="shared" si="2025"/>
        <v/>
      </c>
      <c r="G4315" s="43" t="str">
        <f>IF(A4315&lt;&gt;"",IF(A4315&lt;Data!$G$11*0.25,$C$13/$G$32,IF(A4315&gt;Data!$G$11*0.25,$C$13,$C$13*10)),"")</f>
        <v/>
      </c>
      <c r="H4315" s="43" t="str">
        <f>IF(A4315&lt;&gt;"",IF(Data!$G$9="constant",$C$13,IF(Data!$G$9="squeeze",G4315,F4315)),"")</f>
        <v/>
      </c>
      <c r="I4315" s="38" t="str">
        <f ca="1">IF(ISNUMBER(A4315),NORMINV(RAND(),0,IF(AND(Data!$G$9="squeeze",A4315&lt;Data!$G$11*0.25),$H$32,1)*$C$30*$C$13)*($C$14*$C$12),"")</f>
        <v/>
      </c>
      <c r="J4315" s="42" t="str">
        <f ca="1">IFERROR(IF(Data!$C$6="Real",B4315,I4315+J4314+($C$14*$C$12)*(NORMINV(RAND(),$C$15,CHOOSE($G$13,$C$13,F4315,G4315)))),"")</f>
        <v/>
      </c>
      <c r="K4315" s="88" t="str">
        <f>IF(ISNUMBER(A4315), IF($G$16="fixed",$G$17,MIN(H4315*Data!$C$7*$C$16*0.5,$C$17*Data!$C$7))*$C$12,"")</f>
        <v/>
      </c>
      <c r="L4315" s="42" t="str">
        <f t="shared" ca="1" si="2040"/>
        <v/>
      </c>
      <c r="M4315" s="44" t="str">
        <f t="shared" ca="1" si="2041"/>
        <v/>
      </c>
      <c r="N4315" s="44" t="str">
        <f t="shared" ca="1" si="2042"/>
        <v/>
      </c>
      <c r="O4315" s="108" t="str">
        <f t="shared" si="2026"/>
        <v/>
      </c>
      <c r="P4315" s="102" t="str">
        <f t="shared" si="2027"/>
        <v/>
      </c>
      <c r="Q4315" s="102" t="str">
        <f t="shared" si="2028"/>
        <v/>
      </c>
      <c r="R4315" s="120" t="str">
        <f t="shared" si="2029"/>
        <v/>
      </c>
      <c r="S4315" s="54" t="str">
        <f t="shared" si="2030"/>
        <v/>
      </c>
      <c r="T4315" s="5" t="str">
        <f t="shared" si="2031"/>
        <v/>
      </c>
      <c r="U4315" s="152" t="str">
        <f t="shared" si="2014"/>
        <v/>
      </c>
      <c r="V4315" s="152" t="str">
        <f t="shared" si="2015"/>
        <v/>
      </c>
      <c r="W4315" s="153" t="str">
        <f t="shared" si="2016"/>
        <v/>
      </c>
      <c r="X4315" s="153" t="str">
        <f t="shared" si="2017"/>
        <v/>
      </c>
      <c r="Y4315" s="153" t="str">
        <f t="shared" si="2018"/>
        <v/>
      </c>
      <c r="Z4315" s="153" t="str">
        <f t="shared" si="2019"/>
        <v/>
      </c>
      <c r="AA4315" s="152" t="str">
        <f t="shared" si="2020"/>
        <v/>
      </c>
      <c r="AB4315" s="152" t="str">
        <f t="shared" si="2021"/>
        <v/>
      </c>
      <c r="AC4315" s="154" t="str">
        <f t="shared" si="2032"/>
        <v/>
      </c>
      <c r="AD4315" s="154" t="str">
        <f t="shared" si="2033"/>
        <v/>
      </c>
      <c r="AE4315" s="3" t="str">
        <f t="shared" si="2034"/>
        <v/>
      </c>
      <c r="AF4315" s="3" t="str">
        <f t="shared" si="2035"/>
        <v/>
      </c>
      <c r="AG4315" s="3" t="str">
        <f t="shared" si="2036"/>
        <v/>
      </c>
      <c r="AH4315" s="4" t="str">
        <f t="shared" si="2037"/>
        <v/>
      </c>
      <c r="AI4315" s="75" t="str">
        <f t="shared" si="2038"/>
        <v/>
      </c>
      <c r="AJ4315" s="75" t="str">
        <f t="shared" si="2039"/>
        <v/>
      </c>
    </row>
    <row r="4316" spans="1:36" ht="14.25">
      <c r="A4316" s="41" t="str">
        <f t="shared" si="2022"/>
        <v/>
      </c>
      <c r="B4316" s="150" t="str">
        <f>IF(ISNUMBER(A4316),INDEX('MetaTrader Import'!$H$13:$J$5893,TRUNC(((A4316-$A$39+1)-1)/3)+1,MOD((A4316-$A$39+1)-1,3)+1),"")</f>
        <v/>
      </c>
      <c r="C4316" s="43" t="str">
        <f t="shared" si="2023"/>
        <v/>
      </c>
      <c r="D4316" s="43" t="str">
        <f t="shared" ca="1" si="2013"/>
        <v/>
      </c>
      <c r="E4316" s="43" t="str">
        <f t="shared" si="2024"/>
        <v/>
      </c>
      <c r="F4316" s="43" t="str">
        <f t="shared" si="2025"/>
        <v/>
      </c>
      <c r="G4316" s="43" t="str">
        <f>IF(A4316&lt;&gt;"",IF(A4316&lt;Data!$G$11*0.25,$C$13/$G$32,IF(A4316&gt;Data!$G$11*0.25,$C$13,$C$13*10)),"")</f>
        <v/>
      </c>
      <c r="H4316" s="43" t="str">
        <f>IF(A4316&lt;&gt;"",IF(Data!$G$9="constant",$C$13,IF(Data!$G$9="squeeze",G4316,F4316)),"")</f>
        <v/>
      </c>
      <c r="I4316" s="38" t="str">
        <f ca="1">IF(ISNUMBER(A4316),NORMINV(RAND(),0,IF(AND(Data!$G$9="squeeze",A4316&lt;Data!$G$11*0.25),$H$32,1)*$C$30*$C$13)*($C$14*$C$12),"")</f>
        <v/>
      </c>
      <c r="J4316" s="42" t="str">
        <f ca="1">IFERROR(IF(Data!$C$6="Real",B4316,I4316+J4315+($C$14*$C$12)*(NORMINV(RAND(),$C$15,CHOOSE($G$13,$C$13,F4316,G4316)))),"")</f>
        <v/>
      </c>
      <c r="K4316" s="88" t="str">
        <f>IF(ISNUMBER(A4316), IF($G$16="fixed",$G$17,MIN(H4316*Data!$C$7*$C$16*0.5,$C$17*Data!$C$7))*$C$12,"")</f>
        <v/>
      </c>
      <c r="L4316" s="42" t="str">
        <f t="shared" ca="1" si="2040"/>
        <v/>
      </c>
      <c r="M4316" s="44" t="str">
        <f t="shared" ca="1" si="2041"/>
        <v/>
      </c>
      <c r="N4316" s="44" t="str">
        <f t="shared" ca="1" si="2042"/>
        <v/>
      </c>
      <c r="O4316" s="108" t="str">
        <f t="shared" si="2026"/>
        <v/>
      </c>
      <c r="P4316" s="102" t="str">
        <f t="shared" si="2027"/>
        <v/>
      </c>
      <c r="Q4316" s="102" t="str">
        <f t="shared" si="2028"/>
        <v/>
      </c>
      <c r="R4316" s="120" t="str">
        <f t="shared" si="2029"/>
        <v/>
      </c>
      <c r="S4316" s="54" t="str">
        <f t="shared" si="2030"/>
        <v/>
      </c>
      <c r="T4316" s="5" t="str">
        <f t="shared" si="2031"/>
        <v/>
      </c>
      <c r="U4316" s="152" t="str">
        <f t="shared" si="2014"/>
        <v/>
      </c>
      <c r="V4316" s="152" t="str">
        <f t="shared" si="2015"/>
        <v/>
      </c>
      <c r="W4316" s="153" t="str">
        <f t="shared" si="2016"/>
        <v/>
      </c>
      <c r="X4316" s="153" t="str">
        <f t="shared" si="2017"/>
        <v/>
      </c>
      <c r="Y4316" s="153" t="str">
        <f t="shared" si="2018"/>
        <v/>
      </c>
      <c r="Z4316" s="153" t="str">
        <f t="shared" si="2019"/>
        <v/>
      </c>
      <c r="AA4316" s="152" t="str">
        <f t="shared" si="2020"/>
        <v/>
      </c>
      <c r="AB4316" s="152" t="str">
        <f t="shared" si="2021"/>
        <v/>
      </c>
      <c r="AC4316" s="154" t="str">
        <f t="shared" si="2032"/>
        <v/>
      </c>
      <c r="AD4316" s="154" t="str">
        <f t="shared" si="2033"/>
        <v/>
      </c>
      <c r="AE4316" s="3" t="str">
        <f t="shared" si="2034"/>
        <v/>
      </c>
      <c r="AF4316" s="3" t="str">
        <f t="shared" si="2035"/>
        <v/>
      </c>
      <c r="AG4316" s="3" t="str">
        <f t="shared" si="2036"/>
        <v/>
      </c>
      <c r="AH4316" s="4" t="str">
        <f t="shared" si="2037"/>
        <v/>
      </c>
      <c r="AI4316" s="75" t="str">
        <f t="shared" si="2038"/>
        <v/>
      </c>
      <c r="AJ4316" s="75" t="str">
        <f t="shared" si="2039"/>
        <v/>
      </c>
    </row>
    <row r="4317" spans="1:36" ht="14.25">
      <c r="A4317" s="41" t="str">
        <f t="shared" si="2022"/>
        <v/>
      </c>
      <c r="B4317" s="150" t="str">
        <f>IF(ISNUMBER(A4317),INDEX('MetaTrader Import'!$H$13:$J$5893,TRUNC(((A4317-$A$39+1)-1)/3)+1,MOD((A4317-$A$39+1)-1,3)+1),"")</f>
        <v/>
      </c>
      <c r="C4317" s="43" t="str">
        <f t="shared" si="2023"/>
        <v/>
      </c>
      <c r="D4317" s="43" t="str">
        <f t="shared" ca="1" si="2013"/>
        <v/>
      </c>
      <c r="E4317" s="43" t="str">
        <f t="shared" si="2024"/>
        <v/>
      </c>
      <c r="F4317" s="43" t="str">
        <f t="shared" si="2025"/>
        <v/>
      </c>
      <c r="G4317" s="43" t="str">
        <f>IF(A4317&lt;&gt;"",IF(A4317&lt;Data!$G$11*0.25,$C$13/$G$32,IF(A4317&gt;Data!$G$11*0.25,$C$13,$C$13*10)),"")</f>
        <v/>
      </c>
      <c r="H4317" s="43" t="str">
        <f>IF(A4317&lt;&gt;"",IF(Data!$G$9="constant",$C$13,IF(Data!$G$9="squeeze",G4317,F4317)),"")</f>
        <v/>
      </c>
      <c r="I4317" s="38" t="str">
        <f ca="1">IF(ISNUMBER(A4317),NORMINV(RAND(),0,IF(AND(Data!$G$9="squeeze",A4317&lt;Data!$G$11*0.25),$H$32,1)*$C$30*$C$13)*($C$14*$C$12),"")</f>
        <v/>
      </c>
      <c r="J4317" s="42" t="str">
        <f ca="1">IFERROR(IF(Data!$C$6="Real",B4317,I4317+J4316+($C$14*$C$12)*(NORMINV(RAND(),$C$15,CHOOSE($G$13,$C$13,F4317,G4317)))),"")</f>
        <v/>
      </c>
      <c r="K4317" s="88" t="str">
        <f>IF(ISNUMBER(A4317), IF($G$16="fixed",$G$17,MIN(H4317*Data!$C$7*$C$16*0.5,$C$17*Data!$C$7))*$C$12,"")</f>
        <v/>
      </c>
      <c r="L4317" s="42" t="str">
        <f t="shared" ca="1" si="2040"/>
        <v/>
      </c>
      <c r="M4317" s="44" t="str">
        <f t="shared" ca="1" si="2041"/>
        <v/>
      </c>
      <c r="N4317" s="44" t="str">
        <f t="shared" ca="1" si="2042"/>
        <v/>
      </c>
      <c r="O4317" s="108" t="str">
        <f t="shared" si="2026"/>
        <v/>
      </c>
      <c r="P4317" s="102" t="str">
        <f t="shared" si="2027"/>
        <v/>
      </c>
      <c r="Q4317" s="102" t="str">
        <f t="shared" si="2028"/>
        <v/>
      </c>
      <c r="R4317" s="120" t="str">
        <f t="shared" si="2029"/>
        <v/>
      </c>
      <c r="S4317" s="54" t="str">
        <f t="shared" si="2030"/>
        <v/>
      </c>
      <c r="T4317" s="5" t="str">
        <f t="shared" si="2031"/>
        <v/>
      </c>
      <c r="U4317" s="152" t="str">
        <f t="shared" si="2014"/>
        <v/>
      </c>
      <c r="V4317" s="152" t="str">
        <f t="shared" si="2015"/>
        <v/>
      </c>
      <c r="W4317" s="153" t="str">
        <f t="shared" si="2016"/>
        <v/>
      </c>
      <c r="X4317" s="153" t="str">
        <f t="shared" si="2017"/>
        <v/>
      </c>
      <c r="Y4317" s="153" t="str">
        <f t="shared" si="2018"/>
        <v/>
      </c>
      <c r="Z4317" s="153" t="str">
        <f t="shared" si="2019"/>
        <v/>
      </c>
      <c r="AA4317" s="152" t="str">
        <f t="shared" si="2020"/>
        <v/>
      </c>
      <c r="AB4317" s="152" t="str">
        <f t="shared" si="2021"/>
        <v/>
      </c>
      <c r="AC4317" s="154" t="str">
        <f t="shared" si="2032"/>
        <v/>
      </c>
      <c r="AD4317" s="154" t="str">
        <f t="shared" si="2033"/>
        <v/>
      </c>
      <c r="AE4317" s="3" t="str">
        <f t="shared" si="2034"/>
        <v/>
      </c>
      <c r="AF4317" s="3" t="str">
        <f t="shared" si="2035"/>
        <v/>
      </c>
      <c r="AG4317" s="3" t="str">
        <f t="shared" si="2036"/>
        <v/>
      </c>
      <c r="AH4317" s="4" t="str">
        <f t="shared" si="2037"/>
        <v/>
      </c>
      <c r="AI4317" s="75" t="str">
        <f t="shared" si="2038"/>
        <v/>
      </c>
      <c r="AJ4317" s="75" t="str">
        <f t="shared" si="2039"/>
        <v/>
      </c>
    </row>
    <row r="4318" spans="1:36" ht="14.25">
      <c r="A4318" s="41" t="str">
        <f t="shared" si="2022"/>
        <v/>
      </c>
      <c r="B4318" s="150" t="str">
        <f>IF(ISNUMBER(A4318),INDEX('MetaTrader Import'!$H$13:$J$5893,TRUNC(((A4318-$A$39+1)-1)/3)+1,MOD((A4318-$A$39+1)-1,3)+1),"")</f>
        <v/>
      </c>
      <c r="C4318" s="43" t="str">
        <f t="shared" si="2023"/>
        <v/>
      </c>
      <c r="D4318" s="43" t="str">
        <f t="shared" ca="1" si="2013"/>
        <v/>
      </c>
      <c r="E4318" s="43" t="str">
        <f t="shared" si="2024"/>
        <v/>
      </c>
      <c r="F4318" s="43" t="str">
        <f t="shared" si="2025"/>
        <v/>
      </c>
      <c r="G4318" s="43" t="str">
        <f>IF(A4318&lt;&gt;"",IF(A4318&lt;Data!$G$11*0.25,$C$13/$G$32,IF(A4318&gt;Data!$G$11*0.25,$C$13,$C$13*10)),"")</f>
        <v/>
      </c>
      <c r="H4318" s="43" t="str">
        <f>IF(A4318&lt;&gt;"",IF(Data!$G$9="constant",$C$13,IF(Data!$G$9="squeeze",G4318,F4318)),"")</f>
        <v/>
      </c>
      <c r="I4318" s="38" t="str">
        <f ca="1">IF(ISNUMBER(A4318),NORMINV(RAND(),0,IF(AND(Data!$G$9="squeeze",A4318&lt;Data!$G$11*0.25),$H$32,1)*$C$30*$C$13)*($C$14*$C$12),"")</f>
        <v/>
      </c>
      <c r="J4318" s="42" t="str">
        <f ca="1">IFERROR(IF(Data!$C$6="Real",B4318,I4318+J4317+($C$14*$C$12)*(NORMINV(RAND(),$C$15,CHOOSE($G$13,$C$13,F4318,G4318)))),"")</f>
        <v/>
      </c>
      <c r="K4318" s="88" t="str">
        <f>IF(ISNUMBER(A4318), IF($G$16="fixed",$G$17,MIN(H4318*Data!$C$7*$C$16*0.5,$C$17*Data!$C$7))*$C$12,"")</f>
        <v/>
      </c>
      <c r="L4318" s="42" t="str">
        <f t="shared" ca="1" si="2040"/>
        <v/>
      </c>
      <c r="M4318" s="44" t="str">
        <f t="shared" ca="1" si="2041"/>
        <v/>
      </c>
      <c r="N4318" s="44" t="str">
        <f t="shared" ca="1" si="2042"/>
        <v/>
      </c>
      <c r="O4318" s="108" t="str">
        <f t="shared" si="2026"/>
        <v/>
      </c>
      <c r="P4318" s="102" t="str">
        <f t="shared" si="2027"/>
        <v/>
      </c>
      <c r="Q4318" s="102" t="str">
        <f t="shared" si="2028"/>
        <v/>
      </c>
      <c r="R4318" s="120" t="str">
        <f t="shared" si="2029"/>
        <v/>
      </c>
      <c r="S4318" s="54" t="str">
        <f t="shared" si="2030"/>
        <v/>
      </c>
      <c r="T4318" s="5" t="str">
        <f t="shared" si="2031"/>
        <v/>
      </c>
      <c r="U4318" s="152" t="str">
        <f t="shared" si="2014"/>
        <v/>
      </c>
      <c r="V4318" s="152" t="str">
        <f t="shared" si="2015"/>
        <v/>
      </c>
      <c r="W4318" s="153" t="str">
        <f t="shared" si="2016"/>
        <v/>
      </c>
      <c r="X4318" s="153" t="str">
        <f t="shared" si="2017"/>
        <v/>
      </c>
      <c r="Y4318" s="153" t="str">
        <f t="shared" si="2018"/>
        <v/>
      </c>
      <c r="Z4318" s="153" t="str">
        <f t="shared" si="2019"/>
        <v/>
      </c>
      <c r="AA4318" s="152" t="str">
        <f t="shared" si="2020"/>
        <v/>
      </c>
      <c r="AB4318" s="152" t="str">
        <f t="shared" si="2021"/>
        <v/>
      </c>
      <c r="AC4318" s="154" t="str">
        <f t="shared" si="2032"/>
        <v/>
      </c>
      <c r="AD4318" s="154" t="str">
        <f t="shared" si="2033"/>
        <v/>
      </c>
      <c r="AE4318" s="3" t="str">
        <f t="shared" si="2034"/>
        <v/>
      </c>
      <c r="AF4318" s="3" t="str">
        <f t="shared" si="2035"/>
        <v/>
      </c>
      <c r="AG4318" s="3" t="str">
        <f t="shared" si="2036"/>
        <v/>
      </c>
      <c r="AH4318" s="4" t="str">
        <f t="shared" si="2037"/>
        <v/>
      </c>
      <c r="AI4318" s="75" t="str">
        <f t="shared" si="2038"/>
        <v/>
      </c>
      <c r="AJ4318" s="75" t="str">
        <f t="shared" si="2039"/>
        <v/>
      </c>
    </row>
    <row r="4319" spans="1:36" ht="14.25">
      <c r="A4319" s="41" t="str">
        <f t="shared" si="2022"/>
        <v/>
      </c>
      <c r="B4319" s="150" t="str">
        <f>IF(ISNUMBER(A4319),INDEX('MetaTrader Import'!$H$13:$J$5893,TRUNC(((A4319-$A$39+1)-1)/3)+1,MOD((A4319-$A$39+1)-1,3)+1),"")</f>
        <v/>
      </c>
      <c r="C4319" s="43" t="str">
        <f t="shared" si="2023"/>
        <v/>
      </c>
      <c r="D4319" s="43" t="str">
        <f t="shared" ca="1" si="2013"/>
        <v/>
      </c>
      <c r="E4319" s="43" t="str">
        <f t="shared" si="2024"/>
        <v/>
      </c>
      <c r="F4319" s="43" t="str">
        <f t="shared" si="2025"/>
        <v/>
      </c>
      <c r="G4319" s="43" t="str">
        <f>IF(A4319&lt;&gt;"",IF(A4319&lt;Data!$G$11*0.25,$C$13/$G$32,IF(A4319&gt;Data!$G$11*0.25,$C$13,$C$13*10)),"")</f>
        <v/>
      </c>
      <c r="H4319" s="43" t="str">
        <f>IF(A4319&lt;&gt;"",IF(Data!$G$9="constant",$C$13,IF(Data!$G$9="squeeze",G4319,F4319)),"")</f>
        <v/>
      </c>
      <c r="I4319" s="38" t="str">
        <f ca="1">IF(ISNUMBER(A4319),NORMINV(RAND(),0,IF(AND(Data!$G$9="squeeze",A4319&lt;Data!$G$11*0.25),$H$32,1)*$C$30*$C$13)*($C$14*$C$12),"")</f>
        <v/>
      </c>
      <c r="J4319" s="42" t="str">
        <f ca="1">IFERROR(IF(Data!$C$6="Real",B4319,I4319+J4318+($C$14*$C$12)*(NORMINV(RAND(),$C$15,CHOOSE($G$13,$C$13,F4319,G4319)))),"")</f>
        <v/>
      </c>
      <c r="K4319" s="88" t="str">
        <f>IF(ISNUMBER(A4319), IF($G$16="fixed",$G$17,MIN(H4319*Data!$C$7*$C$16*0.5,$C$17*Data!$C$7))*$C$12,"")</f>
        <v/>
      </c>
      <c r="L4319" s="42" t="str">
        <f t="shared" ca="1" si="2040"/>
        <v/>
      </c>
      <c r="M4319" s="44" t="str">
        <f t="shared" ca="1" si="2041"/>
        <v/>
      </c>
      <c r="N4319" s="44" t="str">
        <f t="shared" ca="1" si="2042"/>
        <v/>
      </c>
      <c r="O4319" s="108" t="str">
        <f t="shared" si="2026"/>
        <v/>
      </c>
      <c r="P4319" s="102" t="str">
        <f t="shared" si="2027"/>
        <v/>
      </c>
      <c r="Q4319" s="102" t="str">
        <f t="shared" si="2028"/>
        <v/>
      </c>
      <c r="R4319" s="120" t="str">
        <f t="shared" si="2029"/>
        <v/>
      </c>
      <c r="S4319" s="54" t="str">
        <f t="shared" si="2030"/>
        <v/>
      </c>
      <c r="T4319" s="5" t="str">
        <f t="shared" si="2031"/>
        <v/>
      </c>
      <c r="U4319" s="152" t="str">
        <f t="shared" si="2014"/>
        <v/>
      </c>
      <c r="V4319" s="152" t="str">
        <f t="shared" si="2015"/>
        <v/>
      </c>
      <c r="W4319" s="153" t="str">
        <f t="shared" si="2016"/>
        <v/>
      </c>
      <c r="X4319" s="153" t="str">
        <f t="shared" si="2017"/>
        <v/>
      </c>
      <c r="Y4319" s="153" t="str">
        <f t="shared" si="2018"/>
        <v/>
      </c>
      <c r="Z4319" s="153" t="str">
        <f t="shared" si="2019"/>
        <v/>
      </c>
      <c r="AA4319" s="152" t="str">
        <f t="shared" si="2020"/>
        <v/>
      </c>
      <c r="AB4319" s="152" t="str">
        <f t="shared" si="2021"/>
        <v/>
      </c>
      <c r="AC4319" s="154" t="str">
        <f t="shared" si="2032"/>
        <v/>
      </c>
      <c r="AD4319" s="154" t="str">
        <f t="shared" si="2033"/>
        <v/>
      </c>
      <c r="AE4319" s="3" t="str">
        <f t="shared" si="2034"/>
        <v/>
      </c>
      <c r="AF4319" s="3" t="str">
        <f t="shared" si="2035"/>
        <v/>
      </c>
      <c r="AG4319" s="3" t="str">
        <f t="shared" si="2036"/>
        <v/>
      </c>
      <c r="AH4319" s="4" t="str">
        <f t="shared" si="2037"/>
        <v/>
      </c>
      <c r="AI4319" s="75" t="str">
        <f t="shared" si="2038"/>
        <v/>
      </c>
      <c r="AJ4319" s="75" t="str">
        <f t="shared" si="2039"/>
        <v/>
      </c>
    </row>
    <row r="4320" spans="1:36" ht="14.25">
      <c r="A4320" s="41" t="str">
        <f t="shared" si="2022"/>
        <v/>
      </c>
      <c r="B4320" s="150" t="str">
        <f>IF(ISNUMBER(A4320),INDEX('MetaTrader Import'!$H$13:$J$5893,TRUNC(((A4320-$A$39+1)-1)/3)+1,MOD((A4320-$A$39+1)-1,3)+1),"")</f>
        <v/>
      </c>
      <c r="C4320" s="43" t="str">
        <f t="shared" si="2023"/>
        <v/>
      </c>
      <c r="D4320" s="43" t="str">
        <f t="shared" ca="1" si="2013"/>
        <v/>
      </c>
      <c r="E4320" s="43" t="str">
        <f t="shared" si="2024"/>
        <v/>
      </c>
      <c r="F4320" s="43" t="str">
        <f t="shared" si="2025"/>
        <v/>
      </c>
      <c r="G4320" s="43" t="str">
        <f>IF(A4320&lt;&gt;"",IF(A4320&lt;Data!$G$11*0.25,$C$13/$G$32,IF(A4320&gt;Data!$G$11*0.25,$C$13,$C$13*10)),"")</f>
        <v/>
      </c>
      <c r="H4320" s="43" t="str">
        <f>IF(A4320&lt;&gt;"",IF(Data!$G$9="constant",$C$13,IF(Data!$G$9="squeeze",G4320,F4320)),"")</f>
        <v/>
      </c>
      <c r="I4320" s="38" t="str">
        <f ca="1">IF(ISNUMBER(A4320),NORMINV(RAND(),0,IF(AND(Data!$G$9="squeeze",A4320&lt;Data!$G$11*0.25),$H$32,1)*$C$30*$C$13)*($C$14*$C$12),"")</f>
        <v/>
      </c>
      <c r="J4320" s="42" t="str">
        <f ca="1">IFERROR(IF(Data!$C$6="Real",B4320,I4320+J4319+($C$14*$C$12)*(NORMINV(RAND(),$C$15,CHOOSE($G$13,$C$13,F4320,G4320)))),"")</f>
        <v/>
      </c>
      <c r="K4320" s="88" t="str">
        <f>IF(ISNUMBER(A4320), IF($G$16="fixed",$G$17,MIN(H4320*Data!$C$7*$C$16*0.5,$C$17*Data!$C$7))*$C$12,"")</f>
        <v/>
      </c>
      <c r="L4320" s="42" t="str">
        <f t="shared" ca="1" si="2040"/>
        <v/>
      </c>
      <c r="M4320" s="44" t="str">
        <f t="shared" ca="1" si="2041"/>
        <v/>
      </c>
      <c r="N4320" s="44" t="str">
        <f t="shared" ca="1" si="2042"/>
        <v/>
      </c>
      <c r="O4320" s="108" t="str">
        <f t="shared" si="2026"/>
        <v/>
      </c>
      <c r="P4320" s="102" t="str">
        <f t="shared" si="2027"/>
        <v/>
      </c>
      <c r="Q4320" s="102" t="str">
        <f t="shared" si="2028"/>
        <v/>
      </c>
      <c r="R4320" s="120" t="str">
        <f t="shared" si="2029"/>
        <v/>
      </c>
      <c r="S4320" s="54" t="str">
        <f t="shared" si="2030"/>
        <v/>
      </c>
      <c r="T4320" s="5" t="str">
        <f t="shared" si="2031"/>
        <v/>
      </c>
      <c r="U4320" s="152" t="str">
        <f t="shared" si="2014"/>
        <v/>
      </c>
      <c r="V4320" s="152" t="str">
        <f t="shared" si="2015"/>
        <v/>
      </c>
      <c r="W4320" s="153" t="str">
        <f t="shared" si="2016"/>
        <v/>
      </c>
      <c r="X4320" s="153" t="str">
        <f t="shared" si="2017"/>
        <v/>
      </c>
      <c r="Y4320" s="153" t="str">
        <f t="shared" si="2018"/>
        <v/>
      </c>
      <c r="Z4320" s="153" t="str">
        <f t="shared" si="2019"/>
        <v/>
      </c>
      <c r="AA4320" s="152" t="str">
        <f t="shared" si="2020"/>
        <v/>
      </c>
      <c r="AB4320" s="152" t="str">
        <f t="shared" si="2021"/>
        <v/>
      </c>
      <c r="AC4320" s="154" t="str">
        <f t="shared" si="2032"/>
        <v/>
      </c>
      <c r="AD4320" s="154" t="str">
        <f t="shared" si="2033"/>
        <v/>
      </c>
      <c r="AE4320" s="3" t="str">
        <f t="shared" si="2034"/>
        <v/>
      </c>
      <c r="AF4320" s="3" t="str">
        <f t="shared" si="2035"/>
        <v/>
      </c>
      <c r="AG4320" s="3" t="str">
        <f t="shared" si="2036"/>
        <v/>
      </c>
      <c r="AH4320" s="4" t="str">
        <f t="shared" si="2037"/>
        <v/>
      </c>
      <c r="AI4320" s="75" t="str">
        <f t="shared" si="2038"/>
        <v/>
      </c>
      <c r="AJ4320" s="75" t="str">
        <f t="shared" si="2039"/>
        <v/>
      </c>
    </row>
    <row r="4321" spans="1:36" ht="14.25">
      <c r="A4321" s="41" t="str">
        <f t="shared" si="2022"/>
        <v/>
      </c>
      <c r="B4321" s="150" t="str">
        <f>IF(ISNUMBER(A4321),INDEX('MetaTrader Import'!$H$13:$J$5893,TRUNC(((A4321-$A$39+1)-1)/3)+1,MOD((A4321-$A$39+1)-1,3)+1),"")</f>
        <v/>
      </c>
      <c r="C4321" s="43" t="str">
        <f t="shared" si="2023"/>
        <v/>
      </c>
      <c r="D4321" s="43" t="str">
        <f t="shared" ca="1" si="2013"/>
        <v/>
      </c>
      <c r="E4321" s="43" t="str">
        <f t="shared" si="2024"/>
        <v/>
      </c>
      <c r="F4321" s="43" t="str">
        <f t="shared" si="2025"/>
        <v/>
      </c>
      <c r="G4321" s="43" t="str">
        <f>IF(A4321&lt;&gt;"",IF(A4321&lt;Data!$G$11*0.25,$C$13/$G$32,IF(A4321&gt;Data!$G$11*0.25,$C$13,$C$13*10)),"")</f>
        <v/>
      </c>
      <c r="H4321" s="43" t="str">
        <f>IF(A4321&lt;&gt;"",IF(Data!$G$9="constant",$C$13,IF(Data!$G$9="squeeze",G4321,F4321)),"")</f>
        <v/>
      </c>
      <c r="I4321" s="38" t="str">
        <f ca="1">IF(ISNUMBER(A4321),NORMINV(RAND(),0,IF(AND(Data!$G$9="squeeze",A4321&lt;Data!$G$11*0.25),$H$32,1)*$C$30*$C$13)*($C$14*$C$12),"")</f>
        <v/>
      </c>
      <c r="J4321" s="42" t="str">
        <f ca="1">IFERROR(IF(Data!$C$6="Real",B4321,I4321+J4320+($C$14*$C$12)*(NORMINV(RAND(),$C$15,CHOOSE($G$13,$C$13,F4321,G4321)))),"")</f>
        <v/>
      </c>
      <c r="K4321" s="88" t="str">
        <f>IF(ISNUMBER(A4321), IF($G$16="fixed",$G$17,MIN(H4321*Data!$C$7*$C$16*0.5,$C$17*Data!$C$7))*$C$12,"")</f>
        <v/>
      </c>
      <c r="L4321" s="42" t="str">
        <f t="shared" ca="1" si="2040"/>
        <v/>
      </c>
      <c r="M4321" s="44" t="str">
        <f t="shared" ca="1" si="2041"/>
        <v/>
      </c>
      <c r="N4321" s="44" t="str">
        <f t="shared" ca="1" si="2042"/>
        <v/>
      </c>
      <c r="O4321" s="108" t="str">
        <f t="shared" si="2026"/>
        <v/>
      </c>
      <c r="P4321" s="102" t="str">
        <f t="shared" si="2027"/>
        <v/>
      </c>
      <c r="Q4321" s="102" t="str">
        <f t="shared" si="2028"/>
        <v/>
      </c>
      <c r="R4321" s="120" t="str">
        <f t="shared" si="2029"/>
        <v/>
      </c>
      <c r="S4321" s="54" t="str">
        <f t="shared" si="2030"/>
        <v/>
      </c>
      <c r="T4321" s="5" t="str">
        <f t="shared" si="2031"/>
        <v/>
      </c>
      <c r="U4321" s="152" t="str">
        <f t="shared" si="2014"/>
        <v/>
      </c>
      <c r="V4321" s="152" t="str">
        <f t="shared" si="2015"/>
        <v/>
      </c>
      <c r="W4321" s="153" t="str">
        <f t="shared" si="2016"/>
        <v/>
      </c>
      <c r="X4321" s="153" t="str">
        <f t="shared" si="2017"/>
        <v/>
      </c>
      <c r="Y4321" s="153" t="str">
        <f t="shared" si="2018"/>
        <v/>
      </c>
      <c r="Z4321" s="153" t="str">
        <f t="shared" si="2019"/>
        <v/>
      </c>
      <c r="AA4321" s="152" t="str">
        <f t="shared" si="2020"/>
        <v/>
      </c>
      <c r="AB4321" s="152" t="str">
        <f t="shared" si="2021"/>
        <v/>
      </c>
      <c r="AC4321" s="154" t="str">
        <f t="shared" si="2032"/>
        <v/>
      </c>
      <c r="AD4321" s="154" t="str">
        <f t="shared" si="2033"/>
        <v/>
      </c>
      <c r="AE4321" s="3" t="str">
        <f t="shared" si="2034"/>
        <v/>
      </c>
      <c r="AF4321" s="3" t="str">
        <f t="shared" si="2035"/>
        <v/>
      </c>
      <c r="AG4321" s="3" t="str">
        <f t="shared" si="2036"/>
        <v/>
      </c>
      <c r="AH4321" s="4" t="str">
        <f t="shared" si="2037"/>
        <v/>
      </c>
      <c r="AI4321" s="75" t="str">
        <f t="shared" si="2038"/>
        <v/>
      </c>
      <c r="AJ4321" s="75" t="str">
        <f t="shared" si="2039"/>
        <v/>
      </c>
    </row>
    <row r="4322" spans="1:36" ht="14.25">
      <c r="A4322" s="41" t="str">
        <f t="shared" si="2022"/>
        <v/>
      </c>
      <c r="B4322" s="150" t="str">
        <f>IF(ISNUMBER(A4322),INDEX('MetaTrader Import'!$H$13:$J$5893,TRUNC(((A4322-$A$39+1)-1)/3)+1,MOD((A4322-$A$39+1)-1,3)+1),"")</f>
        <v/>
      </c>
      <c r="C4322" s="43" t="str">
        <f t="shared" si="2023"/>
        <v/>
      </c>
      <c r="D4322" s="43" t="str">
        <f t="shared" ca="1" si="2013"/>
        <v/>
      </c>
      <c r="E4322" s="43" t="str">
        <f t="shared" si="2024"/>
        <v/>
      </c>
      <c r="F4322" s="43" t="str">
        <f t="shared" si="2025"/>
        <v/>
      </c>
      <c r="G4322" s="43" t="str">
        <f>IF(A4322&lt;&gt;"",IF(A4322&lt;Data!$G$11*0.25,$C$13/$G$32,IF(A4322&gt;Data!$G$11*0.25,$C$13,$C$13*10)),"")</f>
        <v/>
      </c>
      <c r="H4322" s="43" t="str">
        <f>IF(A4322&lt;&gt;"",IF(Data!$G$9="constant",$C$13,IF(Data!$G$9="squeeze",G4322,F4322)),"")</f>
        <v/>
      </c>
      <c r="I4322" s="38" t="str">
        <f ca="1">IF(ISNUMBER(A4322),NORMINV(RAND(),0,IF(AND(Data!$G$9="squeeze",A4322&lt;Data!$G$11*0.25),$H$32,1)*$C$30*$C$13)*($C$14*$C$12),"")</f>
        <v/>
      </c>
      <c r="J4322" s="42" t="str">
        <f ca="1">IFERROR(IF(Data!$C$6="Real",B4322,I4322+J4321+($C$14*$C$12)*(NORMINV(RAND(),$C$15,CHOOSE($G$13,$C$13,F4322,G4322)))),"")</f>
        <v/>
      </c>
      <c r="K4322" s="88" t="str">
        <f>IF(ISNUMBER(A4322), IF($G$16="fixed",$G$17,MIN(H4322*Data!$C$7*$C$16*0.5,$C$17*Data!$C$7))*$C$12,"")</f>
        <v/>
      </c>
      <c r="L4322" s="42" t="str">
        <f t="shared" ca="1" si="2040"/>
        <v/>
      </c>
      <c r="M4322" s="44" t="str">
        <f t="shared" ca="1" si="2041"/>
        <v/>
      </c>
      <c r="N4322" s="44" t="str">
        <f t="shared" ca="1" si="2042"/>
        <v/>
      </c>
      <c r="O4322" s="108" t="str">
        <f t="shared" si="2026"/>
        <v/>
      </c>
      <c r="P4322" s="102" t="str">
        <f t="shared" si="2027"/>
        <v/>
      </c>
      <c r="Q4322" s="102" t="str">
        <f t="shared" si="2028"/>
        <v/>
      </c>
      <c r="R4322" s="120" t="str">
        <f t="shared" si="2029"/>
        <v/>
      </c>
      <c r="S4322" s="54" t="str">
        <f t="shared" si="2030"/>
        <v/>
      </c>
      <c r="T4322" s="5" t="str">
        <f t="shared" si="2031"/>
        <v/>
      </c>
      <c r="U4322" s="152" t="str">
        <f t="shared" si="2014"/>
        <v/>
      </c>
      <c r="V4322" s="152" t="str">
        <f t="shared" si="2015"/>
        <v/>
      </c>
      <c r="W4322" s="153" t="str">
        <f t="shared" si="2016"/>
        <v/>
      </c>
      <c r="X4322" s="153" t="str">
        <f t="shared" si="2017"/>
        <v/>
      </c>
      <c r="Y4322" s="153" t="str">
        <f t="shared" si="2018"/>
        <v/>
      </c>
      <c r="Z4322" s="153" t="str">
        <f t="shared" si="2019"/>
        <v/>
      </c>
      <c r="AA4322" s="152" t="str">
        <f t="shared" si="2020"/>
        <v/>
      </c>
      <c r="AB4322" s="152" t="str">
        <f t="shared" si="2021"/>
        <v/>
      </c>
      <c r="AC4322" s="154" t="str">
        <f t="shared" si="2032"/>
        <v/>
      </c>
      <c r="AD4322" s="154" t="str">
        <f t="shared" si="2033"/>
        <v/>
      </c>
      <c r="AE4322" s="3" t="str">
        <f t="shared" si="2034"/>
        <v/>
      </c>
      <c r="AF4322" s="3" t="str">
        <f t="shared" si="2035"/>
        <v/>
      </c>
      <c r="AG4322" s="3" t="str">
        <f t="shared" si="2036"/>
        <v/>
      </c>
      <c r="AH4322" s="4" t="str">
        <f t="shared" si="2037"/>
        <v/>
      </c>
      <c r="AI4322" s="75" t="str">
        <f t="shared" si="2038"/>
        <v/>
      </c>
      <c r="AJ4322" s="75" t="str">
        <f t="shared" si="2039"/>
        <v/>
      </c>
    </row>
    <row r="4323" spans="1:36" ht="14.25">
      <c r="A4323" s="41" t="str">
        <f t="shared" si="2022"/>
        <v/>
      </c>
      <c r="B4323" s="150" t="str">
        <f>IF(ISNUMBER(A4323),INDEX('MetaTrader Import'!$H$13:$J$5893,TRUNC(((A4323-$A$39+1)-1)/3)+1,MOD((A4323-$A$39+1)-1,3)+1),"")</f>
        <v/>
      </c>
      <c r="C4323" s="43" t="str">
        <f t="shared" si="2023"/>
        <v/>
      </c>
      <c r="D4323" s="43" t="str">
        <f t="shared" ca="1" si="2013"/>
        <v/>
      </c>
      <c r="E4323" s="43" t="str">
        <f t="shared" si="2024"/>
        <v/>
      </c>
      <c r="F4323" s="43" t="str">
        <f t="shared" si="2025"/>
        <v/>
      </c>
      <c r="G4323" s="43" t="str">
        <f>IF(A4323&lt;&gt;"",IF(A4323&lt;Data!$G$11*0.25,$C$13/$G$32,IF(A4323&gt;Data!$G$11*0.25,$C$13,$C$13*10)),"")</f>
        <v/>
      </c>
      <c r="H4323" s="43" t="str">
        <f>IF(A4323&lt;&gt;"",IF(Data!$G$9="constant",$C$13,IF(Data!$G$9="squeeze",G4323,F4323)),"")</f>
        <v/>
      </c>
      <c r="I4323" s="38" t="str">
        <f ca="1">IF(ISNUMBER(A4323),NORMINV(RAND(),0,IF(AND(Data!$G$9="squeeze",A4323&lt;Data!$G$11*0.25),$H$32,1)*$C$30*$C$13)*($C$14*$C$12),"")</f>
        <v/>
      </c>
      <c r="J4323" s="42" t="str">
        <f ca="1">IFERROR(IF(Data!$C$6="Real",B4323,I4323+J4322+($C$14*$C$12)*(NORMINV(RAND(),$C$15,CHOOSE($G$13,$C$13,F4323,G4323)))),"")</f>
        <v/>
      </c>
      <c r="K4323" s="88" t="str">
        <f>IF(ISNUMBER(A4323), IF($G$16="fixed",$G$17,MIN(H4323*Data!$C$7*$C$16*0.5,$C$17*Data!$C$7))*$C$12,"")</f>
        <v/>
      </c>
      <c r="L4323" s="42" t="str">
        <f t="shared" ca="1" si="2040"/>
        <v/>
      </c>
      <c r="M4323" s="44" t="str">
        <f t="shared" ca="1" si="2041"/>
        <v/>
      </c>
      <c r="N4323" s="44" t="str">
        <f t="shared" ca="1" si="2042"/>
        <v/>
      </c>
      <c r="O4323" s="108" t="str">
        <f t="shared" si="2026"/>
        <v/>
      </c>
      <c r="P4323" s="102" t="str">
        <f t="shared" si="2027"/>
        <v/>
      </c>
      <c r="Q4323" s="102" t="str">
        <f t="shared" si="2028"/>
        <v/>
      </c>
      <c r="R4323" s="120" t="str">
        <f t="shared" si="2029"/>
        <v/>
      </c>
      <c r="S4323" s="54" t="str">
        <f t="shared" si="2030"/>
        <v/>
      </c>
      <c r="T4323" s="5" t="str">
        <f t="shared" si="2031"/>
        <v/>
      </c>
      <c r="U4323" s="152" t="str">
        <f t="shared" si="2014"/>
        <v/>
      </c>
      <c r="V4323" s="152" t="str">
        <f t="shared" si="2015"/>
        <v/>
      </c>
      <c r="W4323" s="153" t="str">
        <f t="shared" si="2016"/>
        <v/>
      </c>
      <c r="X4323" s="153" t="str">
        <f t="shared" si="2017"/>
        <v/>
      </c>
      <c r="Y4323" s="153" t="str">
        <f t="shared" si="2018"/>
        <v/>
      </c>
      <c r="Z4323" s="153" t="str">
        <f t="shared" si="2019"/>
        <v/>
      </c>
      <c r="AA4323" s="152" t="str">
        <f t="shared" si="2020"/>
        <v/>
      </c>
      <c r="AB4323" s="152" t="str">
        <f t="shared" si="2021"/>
        <v/>
      </c>
      <c r="AC4323" s="154" t="str">
        <f t="shared" si="2032"/>
        <v/>
      </c>
      <c r="AD4323" s="154" t="str">
        <f t="shared" si="2033"/>
        <v/>
      </c>
      <c r="AE4323" s="3" t="str">
        <f t="shared" si="2034"/>
        <v/>
      </c>
      <c r="AF4323" s="3" t="str">
        <f t="shared" si="2035"/>
        <v/>
      </c>
      <c r="AG4323" s="3" t="str">
        <f t="shared" si="2036"/>
        <v/>
      </c>
      <c r="AH4323" s="4" t="str">
        <f t="shared" si="2037"/>
        <v/>
      </c>
      <c r="AI4323" s="75" t="str">
        <f t="shared" si="2038"/>
        <v/>
      </c>
      <c r="AJ4323" s="75" t="str">
        <f t="shared" si="2039"/>
        <v/>
      </c>
    </row>
    <row r="4324" spans="1:36" ht="14.25">
      <c r="A4324" s="41" t="str">
        <f t="shared" si="2022"/>
        <v/>
      </c>
      <c r="B4324" s="150" t="str">
        <f>IF(ISNUMBER(A4324),INDEX('MetaTrader Import'!$H$13:$J$5893,TRUNC(((A4324-$A$39+1)-1)/3)+1,MOD((A4324-$A$39+1)-1,3)+1),"")</f>
        <v/>
      </c>
      <c r="C4324" s="43" t="str">
        <f t="shared" si="2023"/>
        <v/>
      </c>
      <c r="D4324" s="43" t="str">
        <f t="shared" ca="1" si="2013"/>
        <v/>
      </c>
      <c r="E4324" s="43" t="str">
        <f t="shared" si="2024"/>
        <v/>
      </c>
      <c r="F4324" s="43" t="str">
        <f t="shared" si="2025"/>
        <v/>
      </c>
      <c r="G4324" s="43" t="str">
        <f>IF(A4324&lt;&gt;"",IF(A4324&lt;Data!$G$11*0.25,$C$13/$G$32,IF(A4324&gt;Data!$G$11*0.25,$C$13,$C$13*10)),"")</f>
        <v/>
      </c>
      <c r="H4324" s="43" t="str">
        <f>IF(A4324&lt;&gt;"",IF(Data!$G$9="constant",$C$13,IF(Data!$G$9="squeeze",G4324,F4324)),"")</f>
        <v/>
      </c>
      <c r="I4324" s="38" t="str">
        <f ca="1">IF(ISNUMBER(A4324),NORMINV(RAND(),0,IF(AND(Data!$G$9="squeeze",A4324&lt;Data!$G$11*0.25),$H$32,1)*$C$30*$C$13)*($C$14*$C$12),"")</f>
        <v/>
      </c>
      <c r="J4324" s="42" t="str">
        <f ca="1">IFERROR(IF(Data!$C$6="Real",B4324,I4324+J4323+($C$14*$C$12)*(NORMINV(RAND(),$C$15,CHOOSE($G$13,$C$13,F4324,G4324)))),"")</f>
        <v/>
      </c>
      <c r="K4324" s="88" t="str">
        <f>IF(ISNUMBER(A4324), IF($G$16="fixed",$G$17,MIN(H4324*Data!$C$7*$C$16*0.5,$C$17*Data!$C$7))*$C$12,"")</f>
        <v/>
      </c>
      <c r="L4324" s="42" t="str">
        <f t="shared" ca="1" si="2040"/>
        <v/>
      </c>
      <c r="M4324" s="44" t="str">
        <f t="shared" ca="1" si="2041"/>
        <v/>
      </c>
      <c r="N4324" s="44" t="str">
        <f t="shared" ca="1" si="2042"/>
        <v/>
      </c>
      <c r="O4324" s="108" t="str">
        <f t="shared" si="2026"/>
        <v/>
      </c>
      <c r="P4324" s="102" t="str">
        <f t="shared" si="2027"/>
        <v/>
      </c>
      <c r="Q4324" s="102" t="str">
        <f t="shared" si="2028"/>
        <v/>
      </c>
      <c r="R4324" s="120" t="str">
        <f t="shared" si="2029"/>
        <v/>
      </c>
      <c r="S4324" s="54" t="str">
        <f t="shared" si="2030"/>
        <v/>
      </c>
      <c r="T4324" s="5" t="str">
        <f t="shared" si="2031"/>
        <v/>
      </c>
      <c r="U4324" s="152" t="str">
        <f t="shared" si="2014"/>
        <v/>
      </c>
      <c r="V4324" s="152" t="str">
        <f t="shared" si="2015"/>
        <v/>
      </c>
      <c r="W4324" s="153" t="str">
        <f t="shared" si="2016"/>
        <v/>
      </c>
      <c r="X4324" s="153" t="str">
        <f t="shared" si="2017"/>
        <v/>
      </c>
      <c r="Y4324" s="153" t="str">
        <f t="shared" si="2018"/>
        <v/>
      </c>
      <c r="Z4324" s="153" t="str">
        <f t="shared" si="2019"/>
        <v/>
      </c>
      <c r="AA4324" s="152" t="str">
        <f t="shared" si="2020"/>
        <v/>
      </c>
      <c r="AB4324" s="152" t="str">
        <f t="shared" si="2021"/>
        <v/>
      </c>
      <c r="AC4324" s="154" t="str">
        <f t="shared" si="2032"/>
        <v/>
      </c>
      <c r="AD4324" s="154" t="str">
        <f t="shared" si="2033"/>
        <v/>
      </c>
      <c r="AE4324" s="3" t="str">
        <f t="shared" si="2034"/>
        <v/>
      </c>
      <c r="AF4324" s="3" t="str">
        <f t="shared" si="2035"/>
        <v/>
      </c>
      <c r="AG4324" s="3" t="str">
        <f t="shared" si="2036"/>
        <v/>
      </c>
      <c r="AH4324" s="4" t="str">
        <f t="shared" si="2037"/>
        <v/>
      </c>
      <c r="AI4324" s="75" t="str">
        <f t="shared" si="2038"/>
        <v/>
      </c>
      <c r="AJ4324" s="75" t="str">
        <f t="shared" si="2039"/>
        <v/>
      </c>
    </row>
    <row r="4325" spans="1:36" ht="14.25">
      <c r="A4325" s="41" t="str">
        <f t="shared" si="2022"/>
        <v/>
      </c>
      <c r="B4325" s="150" t="str">
        <f>IF(ISNUMBER(A4325),INDEX('MetaTrader Import'!$H$13:$J$5893,TRUNC(((A4325-$A$39+1)-1)/3)+1,MOD((A4325-$A$39+1)-1,3)+1),"")</f>
        <v/>
      </c>
      <c r="C4325" s="43" t="str">
        <f t="shared" si="2023"/>
        <v/>
      </c>
      <c r="D4325" s="43" t="str">
        <f t="shared" ca="1" si="2013"/>
        <v/>
      </c>
      <c r="E4325" s="43" t="str">
        <f t="shared" si="2024"/>
        <v/>
      </c>
      <c r="F4325" s="43" t="str">
        <f t="shared" si="2025"/>
        <v/>
      </c>
      <c r="G4325" s="43" t="str">
        <f>IF(A4325&lt;&gt;"",IF(A4325&lt;Data!$G$11*0.25,$C$13/$G$32,IF(A4325&gt;Data!$G$11*0.25,$C$13,$C$13*10)),"")</f>
        <v/>
      </c>
      <c r="H4325" s="43" t="str">
        <f>IF(A4325&lt;&gt;"",IF(Data!$G$9="constant",$C$13,IF(Data!$G$9="squeeze",G4325,F4325)),"")</f>
        <v/>
      </c>
      <c r="I4325" s="38" t="str">
        <f ca="1">IF(ISNUMBER(A4325),NORMINV(RAND(),0,IF(AND(Data!$G$9="squeeze",A4325&lt;Data!$G$11*0.25),$H$32,1)*$C$30*$C$13)*($C$14*$C$12),"")</f>
        <v/>
      </c>
      <c r="J4325" s="42" t="str">
        <f ca="1">IFERROR(IF(Data!$C$6="Real",B4325,I4325+J4324+($C$14*$C$12)*(NORMINV(RAND(),$C$15,CHOOSE($G$13,$C$13,F4325,G4325)))),"")</f>
        <v/>
      </c>
      <c r="K4325" s="88" t="str">
        <f>IF(ISNUMBER(A4325), IF($G$16="fixed",$G$17,MIN(H4325*Data!$C$7*$C$16*0.5,$C$17*Data!$C$7))*$C$12,"")</f>
        <v/>
      </c>
      <c r="L4325" s="42" t="str">
        <f t="shared" ca="1" si="2040"/>
        <v/>
      </c>
      <c r="M4325" s="44" t="str">
        <f t="shared" ca="1" si="2041"/>
        <v/>
      </c>
      <c r="N4325" s="44" t="str">
        <f t="shared" ca="1" si="2042"/>
        <v/>
      </c>
      <c r="O4325" s="108" t="str">
        <f t="shared" si="2026"/>
        <v/>
      </c>
      <c r="P4325" s="102" t="str">
        <f t="shared" si="2027"/>
        <v/>
      </c>
      <c r="Q4325" s="102" t="str">
        <f t="shared" si="2028"/>
        <v/>
      </c>
      <c r="R4325" s="120" t="str">
        <f t="shared" si="2029"/>
        <v/>
      </c>
      <c r="S4325" s="54" t="str">
        <f t="shared" si="2030"/>
        <v/>
      </c>
      <c r="T4325" s="5" t="str">
        <f t="shared" si="2031"/>
        <v/>
      </c>
      <c r="U4325" s="152" t="str">
        <f t="shared" si="2014"/>
        <v/>
      </c>
      <c r="V4325" s="152" t="str">
        <f t="shared" si="2015"/>
        <v/>
      </c>
      <c r="W4325" s="153" t="str">
        <f t="shared" si="2016"/>
        <v/>
      </c>
      <c r="X4325" s="153" t="str">
        <f t="shared" si="2017"/>
        <v/>
      </c>
      <c r="Y4325" s="153" t="str">
        <f t="shared" si="2018"/>
        <v/>
      </c>
      <c r="Z4325" s="153" t="str">
        <f t="shared" si="2019"/>
        <v/>
      </c>
      <c r="AA4325" s="152" t="str">
        <f t="shared" si="2020"/>
        <v/>
      </c>
      <c r="AB4325" s="152" t="str">
        <f t="shared" si="2021"/>
        <v/>
      </c>
      <c r="AC4325" s="154" t="str">
        <f t="shared" si="2032"/>
        <v/>
      </c>
      <c r="AD4325" s="154" t="str">
        <f t="shared" si="2033"/>
        <v/>
      </c>
      <c r="AE4325" s="3" t="str">
        <f t="shared" si="2034"/>
        <v/>
      </c>
      <c r="AF4325" s="3" t="str">
        <f t="shared" si="2035"/>
        <v/>
      </c>
      <c r="AG4325" s="3" t="str">
        <f t="shared" si="2036"/>
        <v/>
      </c>
      <c r="AH4325" s="4" t="str">
        <f t="shared" si="2037"/>
        <v/>
      </c>
      <c r="AI4325" s="75" t="str">
        <f t="shared" si="2038"/>
        <v/>
      </c>
      <c r="AJ4325" s="75" t="str">
        <f t="shared" si="2039"/>
        <v/>
      </c>
    </row>
    <row r="4326" spans="1:36" ht="14.25">
      <c r="A4326" s="41" t="str">
        <f t="shared" si="2022"/>
        <v/>
      </c>
      <c r="B4326" s="150" t="str">
        <f>IF(ISNUMBER(A4326),INDEX('MetaTrader Import'!$H$13:$J$5893,TRUNC(((A4326-$A$39+1)-1)/3)+1,MOD((A4326-$A$39+1)-1,3)+1),"")</f>
        <v/>
      </c>
      <c r="C4326" s="43" t="str">
        <f t="shared" si="2023"/>
        <v/>
      </c>
      <c r="D4326" s="43" t="str">
        <f t="shared" ca="1" si="2013"/>
        <v/>
      </c>
      <c r="E4326" s="43" t="str">
        <f t="shared" si="2024"/>
        <v/>
      </c>
      <c r="F4326" s="43" t="str">
        <f t="shared" si="2025"/>
        <v/>
      </c>
      <c r="G4326" s="43" t="str">
        <f>IF(A4326&lt;&gt;"",IF(A4326&lt;Data!$G$11*0.25,$C$13/$G$32,IF(A4326&gt;Data!$G$11*0.25,$C$13,$C$13*10)),"")</f>
        <v/>
      </c>
      <c r="H4326" s="43" t="str">
        <f>IF(A4326&lt;&gt;"",IF(Data!$G$9="constant",$C$13,IF(Data!$G$9="squeeze",G4326,F4326)),"")</f>
        <v/>
      </c>
      <c r="I4326" s="38" t="str">
        <f ca="1">IF(ISNUMBER(A4326),NORMINV(RAND(),0,IF(AND(Data!$G$9="squeeze",A4326&lt;Data!$G$11*0.25),$H$32,1)*$C$30*$C$13)*($C$14*$C$12),"")</f>
        <v/>
      </c>
      <c r="J4326" s="42" t="str">
        <f ca="1">IFERROR(IF(Data!$C$6="Real",B4326,I4326+J4325+($C$14*$C$12)*(NORMINV(RAND(),$C$15,CHOOSE($G$13,$C$13,F4326,G4326)))),"")</f>
        <v/>
      </c>
      <c r="K4326" s="88" t="str">
        <f>IF(ISNUMBER(A4326), IF($G$16="fixed",$G$17,MIN(H4326*Data!$C$7*$C$16*0.5,$C$17*Data!$C$7))*$C$12,"")</f>
        <v/>
      </c>
      <c r="L4326" s="42" t="str">
        <f t="shared" ca="1" si="2040"/>
        <v/>
      </c>
      <c r="M4326" s="44" t="str">
        <f t="shared" ca="1" si="2041"/>
        <v/>
      </c>
      <c r="N4326" s="44" t="str">
        <f t="shared" ca="1" si="2042"/>
        <v/>
      </c>
      <c r="O4326" s="108" t="str">
        <f t="shared" si="2026"/>
        <v/>
      </c>
      <c r="P4326" s="102" t="str">
        <f t="shared" si="2027"/>
        <v/>
      </c>
      <c r="Q4326" s="102" t="str">
        <f t="shared" si="2028"/>
        <v/>
      </c>
      <c r="R4326" s="120" t="str">
        <f t="shared" si="2029"/>
        <v/>
      </c>
      <c r="S4326" s="54" t="str">
        <f t="shared" si="2030"/>
        <v/>
      </c>
      <c r="T4326" s="5" t="str">
        <f t="shared" si="2031"/>
        <v/>
      </c>
      <c r="U4326" s="152" t="str">
        <f t="shared" si="2014"/>
        <v/>
      </c>
      <c r="V4326" s="152" t="str">
        <f t="shared" si="2015"/>
        <v/>
      </c>
      <c r="W4326" s="153" t="str">
        <f t="shared" si="2016"/>
        <v/>
      </c>
      <c r="X4326" s="153" t="str">
        <f t="shared" si="2017"/>
        <v/>
      </c>
      <c r="Y4326" s="153" t="str">
        <f t="shared" si="2018"/>
        <v/>
      </c>
      <c r="Z4326" s="153" t="str">
        <f t="shared" si="2019"/>
        <v/>
      </c>
      <c r="AA4326" s="152" t="str">
        <f t="shared" si="2020"/>
        <v/>
      </c>
      <c r="AB4326" s="152" t="str">
        <f t="shared" si="2021"/>
        <v/>
      </c>
      <c r="AC4326" s="154" t="str">
        <f t="shared" si="2032"/>
        <v/>
      </c>
      <c r="AD4326" s="154" t="str">
        <f t="shared" si="2033"/>
        <v/>
      </c>
      <c r="AE4326" s="3" t="str">
        <f t="shared" si="2034"/>
        <v/>
      </c>
      <c r="AF4326" s="3" t="str">
        <f t="shared" si="2035"/>
        <v/>
      </c>
      <c r="AG4326" s="3" t="str">
        <f t="shared" si="2036"/>
        <v/>
      </c>
      <c r="AH4326" s="4" t="str">
        <f t="shared" si="2037"/>
        <v/>
      </c>
      <c r="AI4326" s="75" t="str">
        <f t="shared" si="2038"/>
        <v/>
      </c>
      <c r="AJ4326" s="75" t="str">
        <f t="shared" si="2039"/>
        <v/>
      </c>
    </row>
    <row r="4327" spans="1:36" ht="14.25">
      <c r="A4327" s="41" t="str">
        <f t="shared" si="2022"/>
        <v/>
      </c>
      <c r="B4327" s="150" t="str">
        <f>IF(ISNUMBER(A4327),INDEX('MetaTrader Import'!$H$13:$J$5893,TRUNC(((A4327-$A$39+1)-1)/3)+1,MOD((A4327-$A$39+1)-1,3)+1),"")</f>
        <v/>
      </c>
      <c r="C4327" s="43" t="str">
        <f t="shared" si="2023"/>
        <v/>
      </c>
      <c r="D4327" s="43" t="str">
        <f t="shared" ca="1" si="2013"/>
        <v/>
      </c>
      <c r="E4327" s="43" t="str">
        <f t="shared" si="2024"/>
        <v/>
      </c>
      <c r="F4327" s="43" t="str">
        <f t="shared" si="2025"/>
        <v/>
      </c>
      <c r="G4327" s="43" t="str">
        <f>IF(A4327&lt;&gt;"",IF(A4327&lt;Data!$G$11*0.25,$C$13/$G$32,IF(A4327&gt;Data!$G$11*0.25,$C$13,$C$13*10)),"")</f>
        <v/>
      </c>
      <c r="H4327" s="43" t="str">
        <f>IF(A4327&lt;&gt;"",IF(Data!$G$9="constant",$C$13,IF(Data!$G$9="squeeze",G4327,F4327)),"")</f>
        <v/>
      </c>
      <c r="I4327" s="38" t="str">
        <f ca="1">IF(ISNUMBER(A4327),NORMINV(RAND(),0,IF(AND(Data!$G$9="squeeze",A4327&lt;Data!$G$11*0.25),$H$32,1)*$C$30*$C$13)*($C$14*$C$12),"")</f>
        <v/>
      </c>
      <c r="J4327" s="42" t="str">
        <f ca="1">IFERROR(IF(Data!$C$6="Real",B4327,I4327+J4326+($C$14*$C$12)*(NORMINV(RAND(),$C$15,CHOOSE($G$13,$C$13,F4327,G4327)))),"")</f>
        <v/>
      </c>
      <c r="K4327" s="88" t="str">
        <f>IF(ISNUMBER(A4327), IF($G$16="fixed",$G$17,MIN(H4327*Data!$C$7*$C$16*0.5,$C$17*Data!$C$7))*$C$12,"")</f>
        <v/>
      </c>
      <c r="L4327" s="42" t="str">
        <f t="shared" ca="1" si="2040"/>
        <v/>
      </c>
      <c r="M4327" s="44" t="str">
        <f t="shared" ca="1" si="2041"/>
        <v/>
      </c>
      <c r="N4327" s="44" t="str">
        <f t="shared" ca="1" si="2042"/>
        <v/>
      </c>
      <c r="O4327" s="108" t="str">
        <f t="shared" si="2026"/>
        <v/>
      </c>
      <c r="P4327" s="102" t="str">
        <f t="shared" si="2027"/>
        <v/>
      </c>
      <c r="Q4327" s="102" t="str">
        <f t="shared" si="2028"/>
        <v/>
      </c>
      <c r="R4327" s="120" t="str">
        <f t="shared" si="2029"/>
        <v/>
      </c>
      <c r="S4327" s="54" t="str">
        <f t="shared" si="2030"/>
        <v/>
      </c>
      <c r="T4327" s="5" t="str">
        <f t="shared" si="2031"/>
        <v/>
      </c>
      <c r="U4327" s="152" t="str">
        <f t="shared" si="2014"/>
        <v/>
      </c>
      <c r="V4327" s="152" t="str">
        <f t="shared" si="2015"/>
        <v/>
      </c>
      <c r="W4327" s="153" t="str">
        <f t="shared" si="2016"/>
        <v/>
      </c>
      <c r="X4327" s="153" t="str">
        <f t="shared" si="2017"/>
        <v/>
      </c>
      <c r="Y4327" s="153" t="str">
        <f t="shared" si="2018"/>
        <v/>
      </c>
      <c r="Z4327" s="153" t="str">
        <f t="shared" si="2019"/>
        <v/>
      </c>
      <c r="AA4327" s="152" t="str">
        <f t="shared" si="2020"/>
        <v/>
      </c>
      <c r="AB4327" s="152" t="str">
        <f t="shared" si="2021"/>
        <v/>
      </c>
      <c r="AC4327" s="154" t="str">
        <f t="shared" si="2032"/>
        <v/>
      </c>
      <c r="AD4327" s="154" t="str">
        <f t="shared" si="2033"/>
        <v/>
      </c>
      <c r="AE4327" s="3" t="str">
        <f t="shared" si="2034"/>
        <v/>
      </c>
      <c r="AF4327" s="3" t="str">
        <f t="shared" si="2035"/>
        <v/>
      </c>
      <c r="AG4327" s="3" t="str">
        <f t="shared" si="2036"/>
        <v/>
      </c>
      <c r="AH4327" s="4" t="str">
        <f t="shared" si="2037"/>
        <v/>
      </c>
      <c r="AI4327" s="75" t="str">
        <f t="shared" si="2038"/>
        <v/>
      </c>
      <c r="AJ4327" s="75" t="str">
        <f t="shared" si="2039"/>
        <v/>
      </c>
    </row>
    <row r="4328" spans="1:36" ht="14.25">
      <c r="A4328" s="41" t="str">
        <f t="shared" si="2022"/>
        <v/>
      </c>
      <c r="B4328" s="150" t="str">
        <f>IF(ISNUMBER(A4328),INDEX('MetaTrader Import'!$H$13:$J$5893,TRUNC(((A4328-$A$39+1)-1)/3)+1,MOD((A4328-$A$39+1)-1,3)+1),"")</f>
        <v/>
      </c>
      <c r="C4328" s="43" t="str">
        <f t="shared" si="2023"/>
        <v/>
      </c>
      <c r="D4328" s="43" t="str">
        <f t="shared" ca="1" si="2013"/>
        <v/>
      </c>
      <c r="E4328" s="43" t="str">
        <f t="shared" si="2024"/>
        <v/>
      </c>
      <c r="F4328" s="43" t="str">
        <f t="shared" si="2025"/>
        <v/>
      </c>
      <c r="G4328" s="43" t="str">
        <f>IF(A4328&lt;&gt;"",IF(A4328&lt;Data!$G$11*0.25,$C$13/$G$32,IF(A4328&gt;Data!$G$11*0.25,$C$13,$C$13*10)),"")</f>
        <v/>
      </c>
      <c r="H4328" s="43" t="str">
        <f>IF(A4328&lt;&gt;"",IF(Data!$G$9="constant",$C$13,IF(Data!$G$9="squeeze",G4328,F4328)),"")</f>
        <v/>
      </c>
      <c r="I4328" s="38" t="str">
        <f ca="1">IF(ISNUMBER(A4328),NORMINV(RAND(),0,IF(AND(Data!$G$9="squeeze",A4328&lt;Data!$G$11*0.25),$H$32,1)*$C$30*$C$13)*($C$14*$C$12),"")</f>
        <v/>
      </c>
      <c r="J4328" s="42" t="str">
        <f ca="1">IFERROR(IF(Data!$C$6="Real",B4328,I4328+J4327+($C$14*$C$12)*(NORMINV(RAND(),$C$15,CHOOSE($G$13,$C$13,F4328,G4328)))),"")</f>
        <v/>
      </c>
      <c r="K4328" s="88" t="str">
        <f>IF(ISNUMBER(A4328), IF($G$16="fixed",$G$17,MIN(H4328*Data!$C$7*$C$16*0.5,$C$17*Data!$C$7))*$C$12,"")</f>
        <v/>
      </c>
      <c r="L4328" s="42" t="str">
        <f t="shared" ca="1" si="2040"/>
        <v/>
      </c>
      <c r="M4328" s="44" t="str">
        <f t="shared" ca="1" si="2041"/>
        <v/>
      </c>
      <c r="N4328" s="44" t="str">
        <f t="shared" ca="1" si="2042"/>
        <v/>
      </c>
      <c r="O4328" s="108" t="str">
        <f t="shared" si="2026"/>
        <v/>
      </c>
      <c r="P4328" s="102" t="str">
        <f t="shared" si="2027"/>
        <v/>
      </c>
      <c r="Q4328" s="102" t="str">
        <f t="shared" si="2028"/>
        <v/>
      </c>
      <c r="R4328" s="120" t="str">
        <f t="shared" si="2029"/>
        <v/>
      </c>
      <c r="S4328" s="54" t="str">
        <f t="shared" si="2030"/>
        <v/>
      </c>
      <c r="T4328" s="5" t="str">
        <f t="shared" si="2031"/>
        <v/>
      </c>
      <c r="U4328" s="152" t="str">
        <f t="shared" si="2014"/>
        <v/>
      </c>
      <c r="V4328" s="152" t="str">
        <f t="shared" si="2015"/>
        <v/>
      </c>
      <c r="W4328" s="153" t="str">
        <f t="shared" si="2016"/>
        <v/>
      </c>
      <c r="X4328" s="153" t="str">
        <f t="shared" si="2017"/>
        <v/>
      </c>
      <c r="Y4328" s="153" t="str">
        <f t="shared" si="2018"/>
        <v/>
      </c>
      <c r="Z4328" s="153" t="str">
        <f t="shared" si="2019"/>
        <v/>
      </c>
      <c r="AA4328" s="152" t="str">
        <f t="shared" si="2020"/>
        <v/>
      </c>
      <c r="AB4328" s="152" t="str">
        <f t="shared" si="2021"/>
        <v/>
      </c>
      <c r="AC4328" s="154" t="str">
        <f t="shared" si="2032"/>
        <v/>
      </c>
      <c r="AD4328" s="154" t="str">
        <f t="shared" si="2033"/>
        <v/>
      </c>
      <c r="AE4328" s="3" t="str">
        <f t="shared" si="2034"/>
        <v/>
      </c>
      <c r="AF4328" s="3" t="str">
        <f t="shared" si="2035"/>
        <v/>
      </c>
      <c r="AG4328" s="3" t="str">
        <f t="shared" si="2036"/>
        <v/>
      </c>
      <c r="AH4328" s="4" t="str">
        <f t="shared" si="2037"/>
        <v/>
      </c>
      <c r="AI4328" s="75" t="str">
        <f t="shared" si="2038"/>
        <v/>
      </c>
      <c r="AJ4328" s="75" t="str">
        <f t="shared" si="2039"/>
        <v/>
      </c>
    </row>
    <row r="4329" spans="1:36" ht="14.25">
      <c r="A4329" s="41" t="str">
        <f t="shared" si="2022"/>
        <v/>
      </c>
      <c r="B4329" s="150" t="str">
        <f>IF(ISNUMBER(A4329),INDEX('MetaTrader Import'!$H$13:$J$5893,TRUNC(((A4329-$A$39+1)-1)/3)+1,MOD((A4329-$A$39+1)-1,3)+1),"")</f>
        <v/>
      </c>
      <c r="C4329" s="43" t="str">
        <f t="shared" si="2023"/>
        <v/>
      </c>
      <c r="D4329" s="43" t="str">
        <f t="shared" ca="1" si="2013"/>
        <v/>
      </c>
      <c r="E4329" s="43" t="str">
        <f t="shared" si="2024"/>
        <v/>
      </c>
      <c r="F4329" s="43" t="str">
        <f t="shared" si="2025"/>
        <v/>
      </c>
      <c r="G4329" s="43" t="str">
        <f>IF(A4329&lt;&gt;"",IF(A4329&lt;Data!$G$11*0.25,$C$13/$G$32,IF(A4329&gt;Data!$G$11*0.25,$C$13,$C$13*10)),"")</f>
        <v/>
      </c>
      <c r="H4329" s="43" t="str">
        <f>IF(A4329&lt;&gt;"",IF(Data!$G$9="constant",$C$13,IF(Data!$G$9="squeeze",G4329,F4329)),"")</f>
        <v/>
      </c>
      <c r="I4329" s="38" t="str">
        <f ca="1">IF(ISNUMBER(A4329),NORMINV(RAND(),0,IF(AND(Data!$G$9="squeeze",A4329&lt;Data!$G$11*0.25),$H$32,1)*$C$30*$C$13)*($C$14*$C$12),"")</f>
        <v/>
      </c>
      <c r="J4329" s="42" t="str">
        <f ca="1">IFERROR(IF(Data!$C$6="Real",B4329,I4329+J4328+($C$14*$C$12)*(NORMINV(RAND(),$C$15,CHOOSE($G$13,$C$13,F4329,G4329)))),"")</f>
        <v/>
      </c>
      <c r="K4329" s="88" t="str">
        <f>IF(ISNUMBER(A4329), IF($G$16="fixed",$G$17,MIN(H4329*Data!$C$7*$C$16*0.5,$C$17*Data!$C$7))*$C$12,"")</f>
        <v/>
      </c>
      <c r="L4329" s="42" t="str">
        <f t="shared" ca="1" si="2040"/>
        <v/>
      </c>
      <c r="M4329" s="44" t="str">
        <f t="shared" ca="1" si="2041"/>
        <v/>
      </c>
      <c r="N4329" s="44" t="str">
        <f t="shared" ca="1" si="2042"/>
        <v/>
      </c>
      <c r="O4329" s="108" t="str">
        <f t="shared" si="2026"/>
        <v/>
      </c>
      <c r="P4329" s="102" t="str">
        <f t="shared" si="2027"/>
        <v/>
      </c>
      <c r="Q4329" s="102" t="str">
        <f t="shared" si="2028"/>
        <v/>
      </c>
      <c r="R4329" s="120" t="str">
        <f t="shared" si="2029"/>
        <v/>
      </c>
      <c r="S4329" s="54" t="str">
        <f t="shared" si="2030"/>
        <v/>
      </c>
      <c r="T4329" s="5" t="str">
        <f t="shared" si="2031"/>
        <v/>
      </c>
      <c r="U4329" s="152" t="str">
        <f t="shared" si="2014"/>
        <v/>
      </c>
      <c r="V4329" s="152" t="str">
        <f t="shared" si="2015"/>
        <v/>
      </c>
      <c r="W4329" s="153" t="str">
        <f t="shared" si="2016"/>
        <v/>
      </c>
      <c r="X4329" s="153" t="str">
        <f t="shared" si="2017"/>
        <v/>
      </c>
      <c r="Y4329" s="153" t="str">
        <f t="shared" si="2018"/>
        <v/>
      </c>
      <c r="Z4329" s="153" t="str">
        <f t="shared" si="2019"/>
        <v/>
      </c>
      <c r="AA4329" s="152" t="str">
        <f t="shared" si="2020"/>
        <v/>
      </c>
      <c r="AB4329" s="152" t="str">
        <f t="shared" si="2021"/>
        <v/>
      </c>
      <c r="AC4329" s="154" t="str">
        <f t="shared" si="2032"/>
        <v/>
      </c>
      <c r="AD4329" s="154" t="str">
        <f t="shared" si="2033"/>
        <v/>
      </c>
      <c r="AE4329" s="3" t="str">
        <f t="shared" si="2034"/>
        <v/>
      </c>
      <c r="AF4329" s="3" t="str">
        <f t="shared" si="2035"/>
        <v/>
      </c>
      <c r="AG4329" s="3" t="str">
        <f t="shared" si="2036"/>
        <v/>
      </c>
      <c r="AH4329" s="4" t="str">
        <f t="shared" si="2037"/>
        <v/>
      </c>
      <c r="AI4329" s="75" t="str">
        <f t="shared" si="2038"/>
        <v/>
      </c>
      <c r="AJ4329" s="75" t="str">
        <f t="shared" si="2039"/>
        <v/>
      </c>
    </row>
    <row r="4330" spans="1:36" ht="14.25">
      <c r="A4330" s="41" t="str">
        <f t="shared" si="2022"/>
        <v/>
      </c>
      <c r="B4330" s="150" t="str">
        <f>IF(ISNUMBER(A4330),INDEX('MetaTrader Import'!$H$13:$J$5893,TRUNC(((A4330-$A$39+1)-1)/3)+1,MOD((A4330-$A$39+1)-1,3)+1),"")</f>
        <v/>
      </c>
      <c r="C4330" s="43" t="str">
        <f t="shared" si="2023"/>
        <v/>
      </c>
      <c r="D4330" s="43" t="str">
        <f t="shared" ca="1" si="2013"/>
        <v/>
      </c>
      <c r="E4330" s="43" t="str">
        <f t="shared" si="2024"/>
        <v/>
      </c>
      <c r="F4330" s="43" t="str">
        <f t="shared" si="2025"/>
        <v/>
      </c>
      <c r="G4330" s="43" t="str">
        <f>IF(A4330&lt;&gt;"",IF(A4330&lt;Data!$G$11*0.25,$C$13/$G$32,IF(A4330&gt;Data!$G$11*0.25,$C$13,$C$13*10)),"")</f>
        <v/>
      </c>
      <c r="H4330" s="43" t="str">
        <f>IF(A4330&lt;&gt;"",IF(Data!$G$9="constant",$C$13,IF(Data!$G$9="squeeze",G4330,F4330)),"")</f>
        <v/>
      </c>
      <c r="I4330" s="38" t="str">
        <f ca="1">IF(ISNUMBER(A4330),NORMINV(RAND(),0,IF(AND(Data!$G$9="squeeze",A4330&lt;Data!$G$11*0.25),$H$32,1)*$C$30*$C$13)*($C$14*$C$12),"")</f>
        <v/>
      </c>
      <c r="J4330" s="42" t="str">
        <f ca="1">IFERROR(IF(Data!$C$6="Real",B4330,I4330+J4329+($C$14*$C$12)*(NORMINV(RAND(),$C$15,CHOOSE($G$13,$C$13,F4330,G4330)))),"")</f>
        <v/>
      </c>
      <c r="K4330" s="88" t="str">
        <f>IF(ISNUMBER(A4330), IF($G$16="fixed",$G$17,MIN(H4330*Data!$C$7*$C$16*0.5,$C$17*Data!$C$7))*$C$12,"")</f>
        <v/>
      </c>
      <c r="L4330" s="42" t="str">
        <f t="shared" ca="1" si="2040"/>
        <v/>
      </c>
      <c r="M4330" s="44" t="str">
        <f t="shared" ca="1" si="2041"/>
        <v/>
      </c>
      <c r="N4330" s="44" t="str">
        <f t="shared" ca="1" si="2042"/>
        <v/>
      </c>
      <c r="O4330" s="108" t="str">
        <f t="shared" si="2026"/>
        <v/>
      </c>
      <c r="P4330" s="102" t="str">
        <f t="shared" si="2027"/>
        <v/>
      </c>
      <c r="Q4330" s="102" t="str">
        <f t="shared" si="2028"/>
        <v/>
      </c>
      <c r="R4330" s="120" t="str">
        <f t="shared" si="2029"/>
        <v/>
      </c>
      <c r="S4330" s="54" t="str">
        <f t="shared" si="2030"/>
        <v/>
      </c>
      <c r="T4330" s="5" t="str">
        <f t="shared" si="2031"/>
        <v/>
      </c>
      <c r="U4330" s="152" t="str">
        <f t="shared" si="2014"/>
        <v/>
      </c>
      <c r="V4330" s="152" t="str">
        <f t="shared" si="2015"/>
        <v/>
      </c>
      <c r="W4330" s="153" t="str">
        <f t="shared" si="2016"/>
        <v/>
      </c>
      <c r="X4330" s="153" t="str">
        <f t="shared" si="2017"/>
        <v/>
      </c>
      <c r="Y4330" s="153" t="str">
        <f t="shared" si="2018"/>
        <v/>
      </c>
      <c r="Z4330" s="153" t="str">
        <f t="shared" si="2019"/>
        <v/>
      </c>
      <c r="AA4330" s="152" t="str">
        <f t="shared" si="2020"/>
        <v/>
      </c>
      <c r="AB4330" s="152" t="str">
        <f t="shared" si="2021"/>
        <v/>
      </c>
      <c r="AC4330" s="154" t="str">
        <f t="shared" si="2032"/>
        <v/>
      </c>
      <c r="AD4330" s="154" t="str">
        <f t="shared" si="2033"/>
        <v/>
      </c>
      <c r="AE4330" s="3" t="str">
        <f t="shared" si="2034"/>
        <v/>
      </c>
      <c r="AF4330" s="3" t="str">
        <f t="shared" si="2035"/>
        <v/>
      </c>
      <c r="AG4330" s="3" t="str">
        <f t="shared" si="2036"/>
        <v/>
      </c>
      <c r="AH4330" s="4" t="str">
        <f t="shared" si="2037"/>
        <v/>
      </c>
      <c r="AI4330" s="75" t="str">
        <f t="shared" si="2038"/>
        <v/>
      </c>
      <c r="AJ4330" s="75" t="str">
        <f t="shared" si="2039"/>
        <v/>
      </c>
    </row>
    <row r="4331" spans="1:36" ht="14.25">
      <c r="A4331" s="41" t="str">
        <f t="shared" si="2022"/>
        <v/>
      </c>
      <c r="B4331" s="150" t="str">
        <f>IF(ISNUMBER(A4331),INDEX('MetaTrader Import'!$H$13:$J$5893,TRUNC(((A4331-$A$39+1)-1)/3)+1,MOD((A4331-$A$39+1)-1,3)+1),"")</f>
        <v/>
      </c>
      <c r="C4331" s="43" t="str">
        <f t="shared" si="2023"/>
        <v/>
      </c>
      <c r="D4331" s="43" t="str">
        <f t="shared" ca="1" si="2013"/>
        <v/>
      </c>
      <c r="E4331" s="43" t="str">
        <f t="shared" si="2024"/>
        <v/>
      </c>
      <c r="F4331" s="43" t="str">
        <f t="shared" si="2025"/>
        <v/>
      </c>
      <c r="G4331" s="43" t="str">
        <f>IF(A4331&lt;&gt;"",IF(A4331&lt;Data!$G$11*0.25,$C$13/$G$32,IF(A4331&gt;Data!$G$11*0.25,$C$13,$C$13*10)),"")</f>
        <v/>
      </c>
      <c r="H4331" s="43" t="str">
        <f>IF(A4331&lt;&gt;"",IF(Data!$G$9="constant",$C$13,IF(Data!$G$9="squeeze",G4331,F4331)),"")</f>
        <v/>
      </c>
      <c r="I4331" s="38" t="str">
        <f ca="1">IF(ISNUMBER(A4331),NORMINV(RAND(),0,IF(AND(Data!$G$9="squeeze",A4331&lt;Data!$G$11*0.25),$H$32,1)*$C$30*$C$13)*($C$14*$C$12),"")</f>
        <v/>
      </c>
      <c r="J4331" s="42" t="str">
        <f ca="1">IFERROR(IF(Data!$C$6="Real",B4331,I4331+J4330+($C$14*$C$12)*(NORMINV(RAND(),$C$15,CHOOSE($G$13,$C$13,F4331,G4331)))),"")</f>
        <v/>
      </c>
      <c r="K4331" s="88" t="str">
        <f>IF(ISNUMBER(A4331), IF($G$16="fixed",$G$17,MIN(H4331*Data!$C$7*$C$16*0.5,$C$17*Data!$C$7))*$C$12,"")</f>
        <v/>
      </c>
      <c r="L4331" s="42" t="str">
        <f t="shared" ca="1" si="2040"/>
        <v/>
      </c>
      <c r="M4331" s="44" t="str">
        <f t="shared" ca="1" si="2041"/>
        <v/>
      </c>
      <c r="N4331" s="44" t="str">
        <f t="shared" ca="1" si="2042"/>
        <v/>
      </c>
      <c r="O4331" s="108" t="str">
        <f t="shared" si="2026"/>
        <v/>
      </c>
      <c r="P4331" s="102" t="str">
        <f t="shared" si="2027"/>
        <v/>
      </c>
      <c r="Q4331" s="102" t="str">
        <f t="shared" si="2028"/>
        <v/>
      </c>
      <c r="R4331" s="120" t="str">
        <f t="shared" si="2029"/>
        <v/>
      </c>
      <c r="S4331" s="54" t="str">
        <f t="shared" si="2030"/>
        <v/>
      </c>
      <c r="T4331" s="5" t="str">
        <f t="shared" si="2031"/>
        <v/>
      </c>
      <c r="U4331" s="152" t="str">
        <f t="shared" si="2014"/>
        <v/>
      </c>
      <c r="V4331" s="152" t="str">
        <f t="shared" si="2015"/>
        <v/>
      </c>
      <c r="W4331" s="153" t="str">
        <f t="shared" si="2016"/>
        <v/>
      </c>
      <c r="X4331" s="153" t="str">
        <f t="shared" si="2017"/>
        <v/>
      </c>
      <c r="Y4331" s="153" t="str">
        <f t="shared" si="2018"/>
        <v/>
      </c>
      <c r="Z4331" s="153" t="str">
        <f t="shared" si="2019"/>
        <v/>
      </c>
      <c r="AA4331" s="152" t="str">
        <f t="shared" si="2020"/>
        <v/>
      </c>
      <c r="AB4331" s="152" t="str">
        <f t="shared" si="2021"/>
        <v/>
      </c>
      <c r="AC4331" s="154" t="str">
        <f t="shared" si="2032"/>
        <v/>
      </c>
      <c r="AD4331" s="154" t="str">
        <f t="shared" si="2033"/>
        <v/>
      </c>
      <c r="AE4331" s="3" t="str">
        <f t="shared" si="2034"/>
        <v/>
      </c>
      <c r="AF4331" s="3" t="str">
        <f t="shared" si="2035"/>
        <v/>
      </c>
      <c r="AG4331" s="3" t="str">
        <f t="shared" si="2036"/>
        <v/>
      </c>
      <c r="AH4331" s="4" t="str">
        <f t="shared" si="2037"/>
        <v/>
      </c>
      <c r="AI4331" s="75" t="str">
        <f t="shared" si="2038"/>
        <v/>
      </c>
      <c r="AJ4331" s="75" t="str">
        <f t="shared" si="2039"/>
        <v/>
      </c>
    </row>
    <row r="4332" spans="1:36" ht="14.25">
      <c r="A4332" s="41" t="str">
        <f t="shared" si="2022"/>
        <v/>
      </c>
      <c r="B4332" s="150" t="str">
        <f>IF(ISNUMBER(A4332),INDEX('MetaTrader Import'!$H$13:$J$5893,TRUNC(((A4332-$A$39+1)-1)/3)+1,MOD((A4332-$A$39+1)-1,3)+1),"")</f>
        <v/>
      </c>
      <c r="C4332" s="43" t="str">
        <f t="shared" si="2023"/>
        <v/>
      </c>
      <c r="D4332" s="43" t="str">
        <f t="shared" ca="1" si="2013"/>
        <v/>
      </c>
      <c r="E4332" s="43" t="str">
        <f t="shared" si="2024"/>
        <v/>
      </c>
      <c r="F4332" s="43" t="str">
        <f t="shared" si="2025"/>
        <v/>
      </c>
      <c r="G4332" s="43" t="str">
        <f>IF(A4332&lt;&gt;"",IF(A4332&lt;Data!$G$11*0.25,$C$13/$G$32,IF(A4332&gt;Data!$G$11*0.25,$C$13,$C$13*10)),"")</f>
        <v/>
      </c>
      <c r="H4332" s="43" t="str">
        <f>IF(A4332&lt;&gt;"",IF(Data!$G$9="constant",$C$13,IF(Data!$G$9="squeeze",G4332,F4332)),"")</f>
        <v/>
      </c>
      <c r="I4332" s="38" t="str">
        <f ca="1">IF(ISNUMBER(A4332),NORMINV(RAND(),0,IF(AND(Data!$G$9="squeeze",A4332&lt;Data!$G$11*0.25),$H$32,1)*$C$30*$C$13)*($C$14*$C$12),"")</f>
        <v/>
      </c>
      <c r="J4332" s="42" t="str">
        <f ca="1">IFERROR(IF(Data!$C$6="Real",B4332,I4332+J4331+($C$14*$C$12)*(NORMINV(RAND(),$C$15,CHOOSE($G$13,$C$13,F4332,G4332)))),"")</f>
        <v/>
      </c>
      <c r="K4332" s="88" t="str">
        <f>IF(ISNUMBER(A4332), IF($G$16="fixed",$G$17,MIN(H4332*Data!$C$7*$C$16*0.5,$C$17*Data!$C$7))*$C$12,"")</f>
        <v/>
      </c>
      <c r="L4332" s="42" t="str">
        <f t="shared" ca="1" si="2040"/>
        <v/>
      </c>
      <c r="M4332" s="44" t="str">
        <f t="shared" ca="1" si="2041"/>
        <v/>
      </c>
      <c r="N4332" s="44" t="str">
        <f t="shared" ca="1" si="2042"/>
        <v/>
      </c>
      <c r="O4332" s="108" t="str">
        <f t="shared" si="2026"/>
        <v/>
      </c>
      <c r="P4332" s="102" t="str">
        <f t="shared" si="2027"/>
        <v/>
      </c>
      <c r="Q4332" s="102" t="str">
        <f t="shared" si="2028"/>
        <v/>
      </c>
      <c r="R4332" s="120" t="str">
        <f t="shared" si="2029"/>
        <v/>
      </c>
      <c r="S4332" s="54" t="str">
        <f t="shared" si="2030"/>
        <v/>
      </c>
      <c r="T4332" s="5" t="str">
        <f t="shared" si="2031"/>
        <v/>
      </c>
      <c r="U4332" s="152" t="str">
        <f t="shared" si="2014"/>
        <v/>
      </c>
      <c r="V4332" s="152" t="str">
        <f t="shared" si="2015"/>
        <v/>
      </c>
      <c r="W4332" s="153" t="str">
        <f t="shared" si="2016"/>
        <v/>
      </c>
      <c r="X4332" s="153" t="str">
        <f t="shared" si="2017"/>
        <v/>
      </c>
      <c r="Y4332" s="153" t="str">
        <f t="shared" si="2018"/>
        <v/>
      </c>
      <c r="Z4332" s="153" t="str">
        <f t="shared" si="2019"/>
        <v/>
      </c>
      <c r="AA4332" s="152" t="str">
        <f t="shared" si="2020"/>
        <v/>
      </c>
      <c r="AB4332" s="152" t="str">
        <f t="shared" si="2021"/>
        <v/>
      </c>
      <c r="AC4332" s="154" t="str">
        <f t="shared" si="2032"/>
        <v/>
      </c>
      <c r="AD4332" s="154" t="str">
        <f t="shared" si="2033"/>
        <v/>
      </c>
      <c r="AE4332" s="3" t="str">
        <f t="shared" si="2034"/>
        <v/>
      </c>
      <c r="AF4332" s="3" t="str">
        <f t="shared" si="2035"/>
        <v/>
      </c>
      <c r="AG4332" s="3" t="str">
        <f t="shared" si="2036"/>
        <v/>
      </c>
      <c r="AH4332" s="4" t="str">
        <f t="shared" si="2037"/>
        <v/>
      </c>
      <c r="AI4332" s="75" t="str">
        <f t="shared" si="2038"/>
        <v/>
      </c>
      <c r="AJ4332" s="75" t="str">
        <f t="shared" si="2039"/>
        <v/>
      </c>
    </row>
    <row r="4333" spans="1:36" ht="14.25">
      <c r="A4333" s="41" t="str">
        <f t="shared" si="2022"/>
        <v/>
      </c>
      <c r="B4333" s="150" t="str">
        <f>IF(ISNUMBER(A4333),INDEX('MetaTrader Import'!$H$13:$J$5893,TRUNC(((A4333-$A$39+1)-1)/3)+1,MOD((A4333-$A$39+1)-1,3)+1),"")</f>
        <v/>
      </c>
      <c r="C4333" s="43" t="str">
        <f t="shared" si="2023"/>
        <v/>
      </c>
      <c r="D4333" s="43" t="str">
        <f t="shared" ca="1" si="2013"/>
        <v/>
      </c>
      <c r="E4333" s="43" t="str">
        <f t="shared" si="2024"/>
        <v/>
      </c>
      <c r="F4333" s="43" t="str">
        <f t="shared" si="2025"/>
        <v/>
      </c>
      <c r="G4333" s="43" t="str">
        <f>IF(A4333&lt;&gt;"",IF(A4333&lt;Data!$G$11*0.25,$C$13/$G$32,IF(A4333&gt;Data!$G$11*0.25,$C$13,$C$13*10)),"")</f>
        <v/>
      </c>
      <c r="H4333" s="43" t="str">
        <f>IF(A4333&lt;&gt;"",IF(Data!$G$9="constant",$C$13,IF(Data!$G$9="squeeze",G4333,F4333)),"")</f>
        <v/>
      </c>
      <c r="I4333" s="38" t="str">
        <f ca="1">IF(ISNUMBER(A4333),NORMINV(RAND(),0,IF(AND(Data!$G$9="squeeze",A4333&lt;Data!$G$11*0.25),$H$32,1)*$C$30*$C$13)*($C$14*$C$12),"")</f>
        <v/>
      </c>
      <c r="J4333" s="42" t="str">
        <f ca="1">IFERROR(IF(Data!$C$6="Real",B4333,I4333+J4332+($C$14*$C$12)*(NORMINV(RAND(),$C$15,CHOOSE($G$13,$C$13,F4333,G4333)))),"")</f>
        <v/>
      </c>
      <c r="K4333" s="88" t="str">
        <f>IF(ISNUMBER(A4333), IF($G$16="fixed",$G$17,MIN(H4333*Data!$C$7*$C$16*0.5,$C$17*Data!$C$7))*$C$12,"")</f>
        <v/>
      </c>
      <c r="L4333" s="42" t="str">
        <f t="shared" ca="1" si="2040"/>
        <v/>
      </c>
      <c r="M4333" s="44" t="str">
        <f t="shared" ca="1" si="2041"/>
        <v/>
      </c>
      <c r="N4333" s="44" t="str">
        <f t="shared" ca="1" si="2042"/>
        <v/>
      </c>
      <c r="O4333" s="108" t="str">
        <f t="shared" si="2026"/>
        <v/>
      </c>
      <c r="P4333" s="102" t="str">
        <f t="shared" si="2027"/>
        <v/>
      </c>
      <c r="Q4333" s="102" t="str">
        <f t="shared" si="2028"/>
        <v/>
      </c>
      <c r="R4333" s="120" t="str">
        <f t="shared" si="2029"/>
        <v/>
      </c>
      <c r="S4333" s="54" t="str">
        <f t="shared" si="2030"/>
        <v/>
      </c>
      <c r="T4333" s="5" t="str">
        <f t="shared" si="2031"/>
        <v/>
      </c>
      <c r="U4333" s="152" t="str">
        <f t="shared" si="2014"/>
        <v/>
      </c>
      <c r="V4333" s="152" t="str">
        <f t="shared" si="2015"/>
        <v/>
      </c>
      <c r="W4333" s="153" t="str">
        <f t="shared" si="2016"/>
        <v/>
      </c>
      <c r="X4333" s="153" t="str">
        <f t="shared" si="2017"/>
        <v/>
      </c>
      <c r="Y4333" s="153" t="str">
        <f t="shared" si="2018"/>
        <v/>
      </c>
      <c r="Z4333" s="153" t="str">
        <f t="shared" si="2019"/>
        <v/>
      </c>
      <c r="AA4333" s="152" t="str">
        <f t="shared" si="2020"/>
        <v/>
      </c>
      <c r="AB4333" s="152" t="str">
        <f t="shared" si="2021"/>
        <v/>
      </c>
      <c r="AC4333" s="154" t="str">
        <f t="shared" si="2032"/>
        <v/>
      </c>
      <c r="AD4333" s="154" t="str">
        <f t="shared" si="2033"/>
        <v/>
      </c>
      <c r="AE4333" s="3" t="str">
        <f t="shared" si="2034"/>
        <v/>
      </c>
      <c r="AF4333" s="3" t="str">
        <f t="shared" si="2035"/>
        <v/>
      </c>
      <c r="AG4333" s="3" t="str">
        <f t="shared" si="2036"/>
        <v/>
      </c>
      <c r="AH4333" s="4" t="str">
        <f t="shared" si="2037"/>
        <v/>
      </c>
      <c r="AI4333" s="75" t="str">
        <f t="shared" si="2038"/>
        <v/>
      </c>
      <c r="AJ4333" s="75" t="str">
        <f t="shared" si="2039"/>
        <v/>
      </c>
    </row>
    <row r="4334" spans="1:36" ht="14.25">
      <c r="A4334" s="41" t="str">
        <f t="shared" si="2022"/>
        <v/>
      </c>
      <c r="B4334" s="150" t="str">
        <f>IF(ISNUMBER(A4334),INDEX('MetaTrader Import'!$H$13:$J$5893,TRUNC(((A4334-$A$39+1)-1)/3)+1,MOD((A4334-$A$39+1)-1,3)+1),"")</f>
        <v/>
      </c>
      <c r="C4334" s="43" t="str">
        <f t="shared" si="2023"/>
        <v/>
      </c>
      <c r="D4334" s="43" t="str">
        <f t="shared" ca="1" si="2013"/>
        <v/>
      </c>
      <c r="E4334" s="43" t="str">
        <f t="shared" si="2024"/>
        <v/>
      </c>
      <c r="F4334" s="43" t="str">
        <f t="shared" si="2025"/>
        <v/>
      </c>
      <c r="G4334" s="43" t="str">
        <f>IF(A4334&lt;&gt;"",IF(A4334&lt;Data!$G$11*0.25,$C$13/$G$32,IF(A4334&gt;Data!$G$11*0.25,$C$13,$C$13*10)),"")</f>
        <v/>
      </c>
      <c r="H4334" s="43" t="str">
        <f>IF(A4334&lt;&gt;"",IF(Data!$G$9="constant",$C$13,IF(Data!$G$9="squeeze",G4334,F4334)),"")</f>
        <v/>
      </c>
      <c r="I4334" s="38" t="str">
        <f ca="1">IF(ISNUMBER(A4334),NORMINV(RAND(),0,IF(AND(Data!$G$9="squeeze",A4334&lt;Data!$G$11*0.25),$H$32,1)*$C$30*$C$13)*($C$14*$C$12),"")</f>
        <v/>
      </c>
      <c r="J4334" s="42" t="str">
        <f ca="1">IFERROR(IF(Data!$C$6="Real",B4334,I4334+J4333+($C$14*$C$12)*(NORMINV(RAND(),$C$15,CHOOSE($G$13,$C$13,F4334,G4334)))),"")</f>
        <v/>
      </c>
      <c r="K4334" s="88" t="str">
        <f>IF(ISNUMBER(A4334), IF($G$16="fixed",$G$17,MIN(H4334*Data!$C$7*$C$16*0.5,$C$17*Data!$C$7))*$C$12,"")</f>
        <v/>
      </c>
      <c r="L4334" s="42" t="str">
        <f t="shared" ca="1" si="2040"/>
        <v/>
      </c>
      <c r="M4334" s="44" t="str">
        <f t="shared" ca="1" si="2041"/>
        <v/>
      </c>
      <c r="N4334" s="44" t="str">
        <f t="shared" ca="1" si="2042"/>
        <v/>
      </c>
      <c r="O4334" s="108" t="str">
        <f t="shared" si="2026"/>
        <v/>
      </c>
      <c r="P4334" s="102" t="str">
        <f t="shared" si="2027"/>
        <v/>
      </c>
      <c r="Q4334" s="102" t="str">
        <f t="shared" si="2028"/>
        <v/>
      </c>
      <c r="R4334" s="120" t="str">
        <f t="shared" si="2029"/>
        <v/>
      </c>
      <c r="S4334" s="54" t="str">
        <f t="shared" si="2030"/>
        <v/>
      </c>
      <c r="T4334" s="5" t="str">
        <f t="shared" si="2031"/>
        <v/>
      </c>
      <c r="U4334" s="152" t="str">
        <f t="shared" si="2014"/>
        <v/>
      </c>
      <c r="V4334" s="152" t="str">
        <f t="shared" si="2015"/>
        <v/>
      </c>
      <c r="W4334" s="153" t="str">
        <f t="shared" si="2016"/>
        <v/>
      </c>
      <c r="X4334" s="153" t="str">
        <f t="shared" si="2017"/>
        <v/>
      </c>
      <c r="Y4334" s="153" t="str">
        <f t="shared" si="2018"/>
        <v/>
      </c>
      <c r="Z4334" s="153" t="str">
        <f t="shared" si="2019"/>
        <v/>
      </c>
      <c r="AA4334" s="152" t="str">
        <f t="shared" si="2020"/>
        <v/>
      </c>
      <c r="AB4334" s="152" t="str">
        <f t="shared" si="2021"/>
        <v/>
      </c>
      <c r="AC4334" s="154" t="str">
        <f t="shared" si="2032"/>
        <v/>
      </c>
      <c r="AD4334" s="154" t="str">
        <f t="shared" si="2033"/>
        <v/>
      </c>
      <c r="AE4334" s="3" t="str">
        <f t="shared" si="2034"/>
        <v/>
      </c>
      <c r="AF4334" s="3" t="str">
        <f t="shared" si="2035"/>
        <v/>
      </c>
      <c r="AG4334" s="3" t="str">
        <f t="shared" si="2036"/>
        <v/>
      </c>
      <c r="AH4334" s="4" t="str">
        <f t="shared" si="2037"/>
        <v/>
      </c>
      <c r="AI4334" s="75" t="str">
        <f t="shared" si="2038"/>
        <v/>
      </c>
      <c r="AJ4334" s="75" t="str">
        <f t="shared" si="2039"/>
        <v/>
      </c>
    </row>
    <row r="4335" spans="1:36" ht="14.25">
      <c r="A4335" s="41" t="str">
        <f t="shared" si="2022"/>
        <v/>
      </c>
      <c r="B4335" s="150" t="str">
        <f>IF(ISNUMBER(A4335),INDEX('MetaTrader Import'!$H$13:$J$5893,TRUNC(((A4335-$A$39+1)-1)/3)+1,MOD((A4335-$A$39+1)-1,3)+1),"")</f>
        <v/>
      </c>
      <c r="C4335" s="43" t="str">
        <f t="shared" si="2023"/>
        <v/>
      </c>
      <c r="D4335" s="43" t="str">
        <f t="shared" ca="1" si="2013"/>
        <v/>
      </c>
      <c r="E4335" s="43" t="str">
        <f t="shared" si="2024"/>
        <v/>
      </c>
      <c r="F4335" s="43" t="str">
        <f t="shared" si="2025"/>
        <v/>
      </c>
      <c r="G4335" s="43" t="str">
        <f>IF(A4335&lt;&gt;"",IF(A4335&lt;Data!$G$11*0.25,$C$13/$G$32,IF(A4335&gt;Data!$G$11*0.25,$C$13,$C$13*10)),"")</f>
        <v/>
      </c>
      <c r="H4335" s="43" t="str">
        <f>IF(A4335&lt;&gt;"",IF(Data!$G$9="constant",$C$13,IF(Data!$G$9="squeeze",G4335,F4335)),"")</f>
        <v/>
      </c>
      <c r="I4335" s="38" t="str">
        <f ca="1">IF(ISNUMBER(A4335),NORMINV(RAND(),0,IF(AND(Data!$G$9="squeeze",A4335&lt;Data!$G$11*0.25),$H$32,1)*$C$30*$C$13)*($C$14*$C$12),"")</f>
        <v/>
      </c>
      <c r="J4335" s="42" t="str">
        <f ca="1">IFERROR(IF(Data!$C$6="Real",B4335,I4335+J4334+($C$14*$C$12)*(NORMINV(RAND(),$C$15,CHOOSE($G$13,$C$13,F4335,G4335)))),"")</f>
        <v/>
      </c>
      <c r="K4335" s="88" t="str">
        <f>IF(ISNUMBER(A4335), IF($G$16="fixed",$G$17,MIN(H4335*Data!$C$7*$C$16*0.5,$C$17*Data!$C$7))*$C$12,"")</f>
        <v/>
      </c>
      <c r="L4335" s="42" t="str">
        <f t="shared" ca="1" si="2040"/>
        <v/>
      </c>
      <c r="M4335" s="44" t="str">
        <f t="shared" ca="1" si="2041"/>
        <v/>
      </c>
      <c r="N4335" s="44" t="str">
        <f t="shared" ca="1" si="2042"/>
        <v/>
      </c>
      <c r="O4335" s="108" t="str">
        <f t="shared" si="2026"/>
        <v/>
      </c>
      <c r="P4335" s="102" t="str">
        <f t="shared" si="2027"/>
        <v/>
      </c>
      <c r="Q4335" s="102" t="str">
        <f t="shared" si="2028"/>
        <v/>
      </c>
      <c r="R4335" s="120" t="str">
        <f t="shared" si="2029"/>
        <v/>
      </c>
      <c r="S4335" s="54" t="str">
        <f t="shared" si="2030"/>
        <v/>
      </c>
      <c r="T4335" s="5" t="str">
        <f t="shared" si="2031"/>
        <v/>
      </c>
      <c r="U4335" s="152" t="str">
        <f t="shared" si="2014"/>
        <v/>
      </c>
      <c r="V4335" s="152" t="str">
        <f t="shared" si="2015"/>
        <v/>
      </c>
      <c r="W4335" s="153" t="str">
        <f t="shared" si="2016"/>
        <v/>
      </c>
      <c r="X4335" s="153" t="str">
        <f t="shared" si="2017"/>
        <v/>
      </c>
      <c r="Y4335" s="153" t="str">
        <f t="shared" si="2018"/>
        <v/>
      </c>
      <c r="Z4335" s="153" t="str">
        <f t="shared" si="2019"/>
        <v/>
      </c>
      <c r="AA4335" s="152" t="str">
        <f t="shared" si="2020"/>
        <v/>
      </c>
      <c r="AB4335" s="152" t="str">
        <f t="shared" si="2021"/>
        <v/>
      </c>
      <c r="AC4335" s="154" t="str">
        <f t="shared" si="2032"/>
        <v/>
      </c>
      <c r="AD4335" s="154" t="str">
        <f t="shared" si="2033"/>
        <v/>
      </c>
      <c r="AE4335" s="3" t="str">
        <f t="shared" si="2034"/>
        <v/>
      </c>
      <c r="AF4335" s="3" t="str">
        <f t="shared" si="2035"/>
        <v/>
      </c>
      <c r="AG4335" s="3" t="str">
        <f t="shared" si="2036"/>
        <v/>
      </c>
      <c r="AH4335" s="4" t="str">
        <f t="shared" si="2037"/>
        <v/>
      </c>
      <c r="AI4335" s="75" t="str">
        <f t="shared" si="2038"/>
        <v/>
      </c>
      <c r="AJ4335" s="75" t="str">
        <f t="shared" si="2039"/>
        <v/>
      </c>
    </row>
    <row r="4336" spans="1:36" ht="14.25">
      <c r="A4336" s="41" t="str">
        <f t="shared" si="2022"/>
        <v/>
      </c>
      <c r="B4336" s="150" t="str">
        <f>IF(ISNUMBER(A4336),INDEX('MetaTrader Import'!$H$13:$J$5893,TRUNC(((A4336-$A$39+1)-1)/3)+1,MOD((A4336-$A$39+1)-1,3)+1),"")</f>
        <v/>
      </c>
      <c r="C4336" s="43" t="str">
        <f t="shared" si="2023"/>
        <v/>
      </c>
      <c r="D4336" s="43" t="str">
        <f t="shared" ca="1" si="2013"/>
        <v/>
      </c>
      <c r="E4336" s="43" t="str">
        <f t="shared" si="2024"/>
        <v/>
      </c>
      <c r="F4336" s="43" t="str">
        <f t="shared" si="2025"/>
        <v/>
      </c>
      <c r="G4336" s="43" t="str">
        <f>IF(A4336&lt;&gt;"",IF(A4336&lt;Data!$G$11*0.25,$C$13/$G$32,IF(A4336&gt;Data!$G$11*0.25,$C$13,$C$13*10)),"")</f>
        <v/>
      </c>
      <c r="H4336" s="43" t="str">
        <f>IF(A4336&lt;&gt;"",IF(Data!$G$9="constant",$C$13,IF(Data!$G$9="squeeze",G4336,F4336)),"")</f>
        <v/>
      </c>
      <c r="I4336" s="38" t="str">
        <f ca="1">IF(ISNUMBER(A4336),NORMINV(RAND(),0,IF(AND(Data!$G$9="squeeze",A4336&lt;Data!$G$11*0.25),$H$32,1)*$C$30*$C$13)*($C$14*$C$12),"")</f>
        <v/>
      </c>
      <c r="J4336" s="42" t="str">
        <f ca="1">IFERROR(IF(Data!$C$6="Real",B4336,I4336+J4335+($C$14*$C$12)*(NORMINV(RAND(),$C$15,CHOOSE($G$13,$C$13,F4336,G4336)))),"")</f>
        <v/>
      </c>
      <c r="K4336" s="88" t="str">
        <f>IF(ISNUMBER(A4336), IF($G$16="fixed",$G$17,MIN(H4336*Data!$C$7*$C$16*0.5,$C$17*Data!$C$7))*$C$12,"")</f>
        <v/>
      </c>
      <c r="L4336" s="42" t="str">
        <f t="shared" ca="1" si="2040"/>
        <v/>
      </c>
      <c r="M4336" s="44" t="str">
        <f t="shared" ca="1" si="2041"/>
        <v/>
      </c>
      <c r="N4336" s="44" t="str">
        <f t="shared" ca="1" si="2042"/>
        <v/>
      </c>
      <c r="O4336" s="108" t="str">
        <f t="shared" si="2026"/>
        <v/>
      </c>
      <c r="P4336" s="102" t="str">
        <f t="shared" si="2027"/>
        <v/>
      </c>
      <c r="Q4336" s="102" t="str">
        <f t="shared" si="2028"/>
        <v/>
      </c>
      <c r="R4336" s="120" t="str">
        <f t="shared" si="2029"/>
        <v/>
      </c>
      <c r="S4336" s="54" t="str">
        <f t="shared" si="2030"/>
        <v/>
      </c>
      <c r="T4336" s="5" t="str">
        <f t="shared" si="2031"/>
        <v/>
      </c>
      <c r="U4336" s="152" t="str">
        <f t="shared" si="2014"/>
        <v/>
      </c>
      <c r="V4336" s="152" t="str">
        <f t="shared" si="2015"/>
        <v/>
      </c>
      <c r="W4336" s="153" t="str">
        <f t="shared" si="2016"/>
        <v/>
      </c>
      <c r="X4336" s="153" t="str">
        <f t="shared" si="2017"/>
        <v/>
      </c>
      <c r="Y4336" s="153" t="str">
        <f t="shared" si="2018"/>
        <v/>
      </c>
      <c r="Z4336" s="153" t="str">
        <f t="shared" si="2019"/>
        <v/>
      </c>
      <c r="AA4336" s="152" t="str">
        <f t="shared" si="2020"/>
        <v/>
      </c>
      <c r="AB4336" s="152" t="str">
        <f t="shared" si="2021"/>
        <v/>
      </c>
      <c r="AC4336" s="154" t="str">
        <f t="shared" si="2032"/>
        <v/>
      </c>
      <c r="AD4336" s="154" t="str">
        <f t="shared" si="2033"/>
        <v/>
      </c>
      <c r="AE4336" s="3" t="str">
        <f t="shared" si="2034"/>
        <v/>
      </c>
      <c r="AF4336" s="3" t="str">
        <f t="shared" si="2035"/>
        <v/>
      </c>
      <c r="AG4336" s="3" t="str">
        <f t="shared" si="2036"/>
        <v/>
      </c>
      <c r="AH4336" s="4" t="str">
        <f t="shared" si="2037"/>
        <v/>
      </c>
      <c r="AI4336" s="75" t="str">
        <f t="shared" si="2038"/>
        <v/>
      </c>
      <c r="AJ4336" s="75" t="str">
        <f t="shared" si="2039"/>
        <v/>
      </c>
    </row>
    <row r="4337" spans="1:36" ht="14.25">
      <c r="A4337" s="41" t="str">
        <f t="shared" si="2022"/>
        <v/>
      </c>
      <c r="B4337" s="150" t="str">
        <f>IF(ISNUMBER(A4337),INDEX('MetaTrader Import'!$H$13:$J$5893,TRUNC(((A4337-$A$39+1)-1)/3)+1,MOD((A4337-$A$39+1)-1,3)+1),"")</f>
        <v/>
      </c>
      <c r="C4337" s="43" t="str">
        <f t="shared" si="2023"/>
        <v/>
      </c>
      <c r="D4337" s="43" t="str">
        <f t="shared" ca="1" si="2013"/>
        <v/>
      </c>
      <c r="E4337" s="43" t="str">
        <f t="shared" si="2024"/>
        <v/>
      </c>
      <c r="F4337" s="43" t="str">
        <f t="shared" si="2025"/>
        <v/>
      </c>
      <c r="G4337" s="43" t="str">
        <f>IF(A4337&lt;&gt;"",IF(A4337&lt;Data!$G$11*0.25,$C$13/$G$32,IF(A4337&gt;Data!$G$11*0.25,$C$13,$C$13*10)),"")</f>
        <v/>
      </c>
      <c r="H4337" s="43" t="str">
        <f>IF(A4337&lt;&gt;"",IF(Data!$G$9="constant",$C$13,IF(Data!$G$9="squeeze",G4337,F4337)),"")</f>
        <v/>
      </c>
      <c r="I4337" s="38" t="str">
        <f ca="1">IF(ISNUMBER(A4337),NORMINV(RAND(),0,IF(AND(Data!$G$9="squeeze",A4337&lt;Data!$G$11*0.25),$H$32,1)*$C$30*$C$13)*($C$14*$C$12),"")</f>
        <v/>
      </c>
      <c r="J4337" s="42" t="str">
        <f ca="1">IFERROR(IF(Data!$C$6="Real",B4337,I4337+J4336+($C$14*$C$12)*(NORMINV(RAND(),$C$15,CHOOSE($G$13,$C$13,F4337,G4337)))),"")</f>
        <v/>
      </c>
      <c r="K4337" s="88" t="str">
        <f>IF(ISNUMBER(A4337), IF($G$16="fixed",$G$17,MIN(H4337*Data!$C$7*$C$16*0.5,$C$17*Data!$C$7))*$C$12,"")</f>
        <v/>
      </c>
      <c r="L4337" s="42" t="str">
        <f t="shared" ca="1" si="2040"/>
        <v/>
      </c>
      <c r="M4337" s="44" t="str">
        <f t="shared" ca="1" si="2041"/>
        <v/>
      </c>
      <c r="N4337" s="44" t="str">
        <f t="shared" ca="1" si="2042"/>
        <v/>
      </c>
      <c r="O4337" s="108" t="str">
        <f t="shared" si="2026"/>
        <v/>
      </c>
      <c r="P4337" s="102" t="str">
        <f t="shared" si="2027"/>
        <v/>
      </c>
      <c r="Q4337" s="102" t="str">
        <f t="shared" si="2028"/>
        <v/>
      </c>
      <c r="R4337" s="120" t="str">
        <f t="shared" si="2029"/>
        <v/>
      </c>
      <c r="S4337" s="54" t="str">
        <f t="shared" si="2030"/>
        <v/>
      </c>
      <c r="T4337" s="5" t="str">
        <f t="shared" si="2031"/>
        <v/>
      </c>
      <c r="U4337" s="152" t="str">
        <f t="shared" si="2014"/>
        <v/>
      </c>
      <c r="V4337" s="152" t="str">
        <f t="shared" si="2015"/>
        <v/>
      </c>
      <c r="W4337" s="153" t="str">
        <f t="shared" si="2016"/>
        <v/>
      </c>
      <c r="X4337" s="153" t="str">
        <f t="shared" si="2017"/>
        <v/>
      </c>
      <c r="Y4337" s="153" t="str">
        <f t="shared" si="2018"/>
        <v/>
      </c>
      <c r="Z4337" s="153" t="str">
        <f t="shared" si="2019"/>
        <v/>
      </c>
      <c r="AA4337" s="152" t="str">
        <f t="shared" si="2020"/>
        <v/>
      </c>
      <c r="AB4337" s="152" t="str">
        <f t="shared" si="2021"/>
        <v/>
      </c>
      <c r="AC4337" s="154" t="str">
        <f t="shared" si="2032"/>
        <v/>
      </c>
      <c r="AD4337" s="154" t="str">
        <f t="shared" si="2033"/>
        <v/>
      </c>
      <c r="AE4337" s="3" t="str">
        <f t="shared" si="2034"/>
        <v/>
      </c>
      <c r="AF4337" s="3" t="str">
        <f t="shared" si="2035"/>
        <v/>
      </c>
      <c r="AG4337" s="3" t="str">
        <f t="shared" si="2036"/>
        <v/>
      </c>
      <c r="AH4337" s="4" t="str">
        <f t="shared" si="2037"/>
        <v/>
      </c>
      <c r="AI4337" s="75" t="str">
        <f t="shared" si="2038"/>
        <v/>
      </c>
      <c r="AJ4337" s="75" t="str">
        <f t="shared" si="2039"/>
        <v/>
      </c>
    </row>
    <row r="4338" spans="1:36" ht="14.25">
      <c r="A4338" s="41" t="str">
        <f t="shared" si="2022"/>
        <v/>
      </c>
      <c r="B4338" s="150" t="str">
        <f>IF(ISNUMBER(A4338),INDEX('MetaTrader Import'!$H$13:$J$5893,TRUNC(((A4338-$A$39+1)-1)/3)+1,MOD((A4338-$A$39+1)-1,3)+1),"")</f>
        <v/>
      </c>
      <c r="C4338" s="43" t="str">
        <f t="shared" si="2023"/>
        <v/>
      </c>
      <c r="D4338" s="43" t="str">
        <f t="shared" ca="1" si="2013"/>
        <v/>
      </c>
      <c r="E4338" s="43" t="str">
        <f t="shared" si="2024"/>
        <v/>
      </c>
      <c r="F4338" s="43" t="str">
        <f t="shared" si="2025"/>
        <v/>
      </c>
      <c r="G4338" s="43" t="str">
        <f>IF(A4338&lt;&gt;"",IF(A4338&lt;Data!$G$11*0.25,$C$13/$G$32,IF(A4338&gt;Data!$G$11*0.25,$C$13,$C$13*10)),"")</f>
        <v/>
      </c>
      <c r="H4338" s="43" t="str">
        <f>IF(A4338&lt;&gt;"",IF(Data!$G$9="constant",$C$13,IF(Data!$G$9="squeeze",G4338,F4338)),"")</f>
        <v/>
      </c>
      <c r="I4338" s="38" t="str">
        <f ca="1">IF(ISNUMBER(A4338),NORMINV(RAND(),0,IF(AND(Data!$G$9="squeeze",A4338&lt;Data!$G$11*0.25),$H$32,1)*$C$30*$C$13)*($C$14*$C$12),"")</f>
        <v/>
      </c>
      <c r="J4338" s="42" t="str">
        <f ca="1">IFERROR(IF(Data!$C$6="Real",B4338,I4338+J4337+($C$14*$C$12)*(NORMINV(RAND(),$C$15,CHOOSE($G$13,$C$13,F4338,G4338)))),"")</f>
        <v/>
      </c>
      <c r="K4338" s="88" t="str">
        <f>IF(ISNUMBER(A4338), IF($G$16="fixed",$G$17,MIN(H4338*Data!$C$7*$C$16*0.5,$C$17*Data!$C$7))*$C$12,"")</f>
        <v/>
      </c>
      <c r="L4338" s="42" t="str">
        <f t="shared" ca="1" si="2040"/>
        <v/>
      </c>
      <c r="M4338" s="44" t="str">
        <f t="shared" ca="1" si="2041"/>
        <v/>
      </c>
      <c r="N4338" s="44" t="str">
        <f t="shared" ca="1" si="2042"/>
        <v/>
      </c>
      <c r="O4338" s="108" t="str">
        <f t="shared" si="2026"/>
        <v/>
      </c>
      <c r="P4338" s="102" t="str">
        <f t="shared" si="2027"/>
        <v/>
      </c>
      <c r="Q4338" s="102" t="str">
        <f t="shared" si="2028"/>
        <v/>
      </c>
      <c r="R4338" s="120" t="str">
        <f t="shared" si="2029"/>
        <v/>
      </c>
      <c r="S4338" s="54" t="str">
        <f t="shared" si="2030"/>
        <v/>
      </c>
      <c r="T4338" s="5" t="str">
        <f t="shared" si="2031"/>
        <v/>
      </c>
      <c r="U4338" s="152" t="str">
        <f t="shared" si="2014"/>
        <v/>
      </c>
      <c r="V4338" s="152" t="str">
        <f t="shared" si="2015"/>
        <v/>
      </c>
      <c r="W4338" s="153" t="str">
        <f t="shared" si="2016"/>
        <v/>
      </c>
      <c r="X4338" s="153" t="str">
        <f t="shared" si="2017"/>
        <v/>
      </c>
      <c r="Y4338" s="153" t="str">
        <f t="shared" si="2018"/>
        <v/>
      </c>
      <c r="Z4338" s="153" t="str">
        <f t="shared" si="2019"/>
        <v/>
      </c>
      <c r="AA4338" s="152" t="str">
        <f t="shared" si="2020"/>
        <v/>
      </c>
      <c r="AB4338" s="152" t="str">
        <f t="shared" si="2021"/>
        <v/>
      </c>
      <c r="AC4338" s="154" t="str">
        <f t="shared" si="2032"/>
        <v/>
      </c>
      <c r="AD4338" s="154" t="str">
        <f t="shared" si="2033"/>
        <v/>
      </c>
      <c r="AE4338" s="3" t="str">
        <f t="shared" si="2034"/>
        <v/>
      </c>
      <c r="AF4338" s="3" t="str">
        <f t="shared" si="2035"/>
        <v/>
      </c>
      <c r="AG4338" s="3" t="str">
        <f t="shared" si="2036"/>
        <v/>
      </c>
      <c r="AH4338" s="4" t="str">
        <f t="shared" si="2037"/>
        <v/>
      </c>
      <c r="AI4338" s="75" t="str">
        <f t="shared" si="2038"/>
        <v/>
      </c>
      <c r="AJ4338" s="75" t="str">
        <f t="shared" si="2039"/>
        <v/>
      </c>
    </row>
    <row r="4339" spans="1:36" ht="14.25">
      <c r="A4339" s="41" t="str">
        <f t="shared" si="2022"/>
        <v/>
      </c>
      <c r="B4339" s="150" t="str">
        <f>IF(ISNUMBER(A4339),INDEX('MetaTrader Import'!$H$13:$J$5893,TRUNC(((A4339-$A$39+1)-1)/3)+1,MOD((A4339-$A$39+1)-1,3)+1),"")</f>
        <v/>
      </c>
      <c r="C4339" s="43" t="str">
        <f t="shared" si="2023"/>
        <v/>
      </c>
      <c r="D4339" s="43" t="str">
        <f t="shared" ca="1" si="2013"/>
        <v/>
      </c>
      <c r="E4339" s="43" t="str">
        <f t="shared" si="2024"/>
        <v/>
      </c>
      <c r="F4339" s="43" t="str">
        <f t="shared" si="2025"/>
        <v/>
      </c>
      <c r="G4339" s="43" t="str">
        <f>IF(A4339&lt;&gt;"",IF(A4339&lt;Data!$G$11*0.25,$C$13/$G$32,IF(A4339&gt;Data!$G$11*0.25,$C$13,$C$13*10)),"")</f>
        <v/>
      </c>
      <c r="H4339" s="43" t="str">
        <f>IF(A4339&lt;&gt;"",IF(Data!$G$9="constant",$C$13,IF(Data!$G$9="squeeze",G4339,F4339)),"")</f>
        <v/>
      </c>
      <c r="I4339" s="38" t="str">
        <f ca="1">IF(ISNUMBER(A4339),NORMINV(RAND(),0,IF(AND(Data!$G$9="squeeze",A4339&lt;Data!$G$11*0.25),$H$32,1)*$C$30*$C$13)*($C$14*$C$12),"")</f>
        <v/>
      </c>
      <c r="J4339" s="42" t="str">
        <f ca="1">IFERROR(IF(Data!$C$6="Real",B4339,I4339+J4338+($C$14*$C$12)*(NORMINV(RAND(),$C$15,CHOOSE($G$13,$C$13,F4339,G4339)))),"")</f>
        <v/>
      </c>
      <c r="K4339" s="88" t="str">
        <f>IF(ISNUMBER(A4339), IF($G$16="fixed",$G$17,MIN(H4339*Data!$C$7*$C$16*0.5,$C$17*Data!$C$7))*$C$12,"")</f>
        <v/>
      </c>
      <c r="L4339" s="42" t="str">
        <f t="shared" ca="1" si="2040"/>
        <v/>
      </c>
      <c r="M4339" s="44" t="str">
        <f t="shared" ca="1" si="2041"/>
        <v/>
      </c>
      <c r="N4339" s="44" t="str">
        <f t="shared" ca="1" si="2042"/>
        <v/>
      </c>
      <c r="O4339" s="108" t="str">
        <f t="shared" si="2026"/>
        <v/>
      </c>
      <c r="P4339" s="102" t="str">
        <f t="shared" si="2027"/>
        <v/>
      </c>
      <c r="Q4339" s="102" t="str">
        <f t="shared" si="2028"/>
        <v/>
      </c>
      <c r="R4339" s="120" t="str">
        <f t="shared" si="2029"/>
        <v/>
      </c>
      <c r="S4339" s="54" t="str">
        <f t="shared" si="2030"/>
        <v/>
      </c>
      <c r="T4339" s="5" t="str">
        <f t="shared" si="2031"/>
        <v/>
      </c>
      <c r="U4339" s="152" t="str">
        <f t="shared" si="2014"/>
        <v/>
      </c>
      <c r="V4339" s="152" t="str">
        <f t="shared" si="2015"/>
        <v/>
      </c>
      <c r="W4339" s="153" t="str">
        <f t="shared" si="2016"/>
        <v/>
      </c>
      <c r="X4339" s="153" t="str">
        <f t="shared" si="2017"/>
        <v/>
      </c>
      <c r="Y4339" s="153" t="str">
        <f t="shared" si="2018"/>
        <v/>
      </c>
      <c r="Z4339" s="153" t="str">
        <f t="shared" si="2019"/>
        <v/>
      </c>
      <c r="AA4339" s="152" t="str">
        <f t="shared" si="2020"/>
        <v/>
      </c>
      <c r="AB4339" s="152" t="str">
        <f t="shared" si="2021"/>
        <v/>
      </c>
      <c r="AC4339" s="154" t="str">
        <f t="shared" si="2032"/>
        <v/>
      </c>
      <c r="AD4339" s="154" t="str">
        <f t="shared" si="2033"/>
        <v/>
      </c>
      <c r="AE4339" s="3" t="str">
        <f t="shared" si="2034"/>
        <v/>
      </c>
      <c r="AF4339" s="3" t="str">
        <f t="shared" si="2035"/>
        <v/>
      </c>
      <c r="AG4339" s="3" t="str">
        <f t="shared" si="2036"/>
        <v/>
      </c>
      <c r="AH4339" s="4" t="str">
        <f t="shared" si="2037"/>
        <v/>
      </c>
      <c r="AI4339" s="75" t="str">
        <f t="shared" si="2038"/>
        <v/>
      </c>
      <c r="AJ4339" s="75" t="str">
        <f t="shared" si="2039"/>
        <v/>
      </c>
    </row>
    <row r="4340" spans="1:36" ht="14.25">
      <c r="A4340" s="41" t="str">
        <f t="shared" si="2022"/>
        <v/>
      </c>
      <c r="B4340" s="150" t="str">
        <f>IF(ISNUMBER(A4340),INDEX('MetaTrader Import'!$H$13:$J$5893,TRUNC(((A4340-$A$39+1)-1)/3)+1,MOD((A4340-$A$39+1)-1,3)+1),"")</f>
        <v/>
      </c>
      <c r="C4340" s="43" t="str">
        <f t="shared" si="2023"/>
        <v/>
      </c>
      <c r="D4340" s="43" t="str">
        <f t="shared" ca="1" si="2013"/>
        <v/>
      </c>
      <c r="E4340" s="43" t="str">
        <f t="shared" si="2024"/>
        <v/>
      </c>
      <c r="F4340" s="43" t="str">
        <f t="shared" si="2025"/>
        <v/>
      </c>
      <c r="G4340" s="43" t="str">
        <f>IF(A4340&lt;&gt;"",IF(A4340&lt;Data!$G$11*0.25,$C$13/$G$32,IF(A4340&gt;Data!$G$11*0.25,$C$13,$C$13*10)),"")</f>
        <v/>
      </c>
      <c r="H4340" s="43" t="str">
        <f>IF(A4340&lt;&gt;"",IF(Data!$G$9="constant",$C$13,IF(Data!$G$9="squeeze",G4340,F4340)),"")</f>
        <v/>
      </c>
      <c r="I4340" s="38" t="str">
        <f ca="1">IF(ISNUMBER(A4340),NORMINV(RAND(),0,IF(AND(Data!$G$9="squeeze",A4340&lt;Data!$G$11*0.25),$H$32,1)*$C$30*$C$13)*($C$14*$C$12),"")</f>
        <v/>
      </c>
      <c r="J4340" s="42" t="str">
        <f ca="1">IFERROR(IF(Data!$C$6="Real",B4340,I4340+J4339+($C$14*$C$12)*(NORMINV(RAND(),$C$15,CHOOSE($G$13,$C$13,F4340,G4340)))),"")</f>
        <v/>
      </c>
      <c r="K4340" s="88" t="str">
        <f>IF(ISNUMBER(A4340), IF($G$16="fixed",$G$17,MIN(H4340*Data!$C$7*$C$16*0.5,$C$17*Data!$C$7))*$C$12,"")</f>
        <v/>
      </c>
      <c r="L4340" s="42" t="str">
        <f t="shared" ca="1" si="2040"/>
        <v/>
      </c>
      <c r="M4340" s="44" t="str">
        <f t="shared" ca="1" si="2041"/>
        <v/>
      </c>
      <c r="N4340" s="44" t="str">
        <f t="shared" ca="1" si="2042"/>
        <v/>
      </c>
      <c r="O4340" s="108" t="str">
        <f t="shared" si="2026"/>
        <v/>
      </c>
      <c r="P4340" s="102" t="str">
        <f t="shared" si="2027"/>
        <v/>
      </c>
      <c r="Q4340" s="102" t="str">
        <f t="shared" si="2028"/>
        <v/>
      </c>
      <c r="R4340" s="120" t="str">
        <f t="shared" si="2029"/>
        <v/>
      </c>
      <c r="S4340" s="54" t="str">
        <f t="shared" si="2030"/>
        <v/>
      </c>
      <c r="T4340" s="5" t="str">
        <f t="shared" si="2031"/>
        <v/>
      </c>
      <c r="U4340" s="152" t="str">
        <f t="shared" si="2014"/>
        <v/>
      </c>
      <c r="V4340" s="152" t="str">
        <f t="shared" si="2015"/>
        <v/>
      </c>
      <c r="W4340" s="153" t="str">
        <f t="shared" si="2016"/>
        <v/>
      </c>
      <c r="X4340" s="153" t="str">
        <f t="shared" si="2017"/>
        <v/>
      </c>
      <c r="Y4340" s="153" t="str">
        <f t="shared" si="2018"/>
        <v/>
      </c>
      <c r="Z4340" s="153" t="str">
        <f t="shared" si="2019"/>
        <v/>
      </c>
      <c r="AA4340" s="152" t="str">
        <f t="shared" si="2020"/>
        <v/>
      </c>
      <c r="AB4340" s="152" t="str">
        <f t="shared" si="2021"/>
        <v/>
      </c>
      <c r="AC4340" s="154" t="str">
        <f t="shared" si="2032"/>
        <v/>
      </c>
      <c r="AD4340" s="154" t="str">
        <f t="shared" si="2033"/>
        <v/>
      </c>
      <c r="AE4340" s="3" t="str">
        <f t="shared" si="2034"/>
        <v/>
      </c>
      <c r="AF4340" s="3" t="str">
        <f t="shared" si="2035"/>
        <v/>
      </c>
      <c r="AG4340" s="3" t="str">
        <f t="shared" si="2036"/>
        <v/>
      </c>
      <c r="AH4340" s="4" t="str">
        <f t="shared" si="2037"/>
        <v/>
      </c>
      <c r="AI4340" s="75" t="str">
        <f t="shared" si="2038"/>
        <v/>
      </c>
      <c r="AJ4340" s="75" t="str">
        <f t="shared" si="2039"/>
        <v/>
      </c>
    </row>
    <row r="4341" spans="1:36" ht="14.25">
      <c r="A4341" s="41" t="str">
        <f t="shared" si="2022"/>
        <v/>
      </c>
      <c r="B4341" s="150" t="str">
        <f>IF(ISNUMBER(A4341),INDEX('MetaTrader Import'!$H$13:$J$5893,TRUNC(((A4341-$A$39+1)-1)/3)+1,MOD((A4341-$A$39+1)-1,3)+1),"")</f>
        <v/>
      </c>
      <c r="C4341" s="43" t="str">
        <f t="shared" si="2023"/>
        <v/>
      </c>
      <c r="D4341" s="43" t="str">
        <f t="shared" ca="1" si="2013"/>
        <v/>
      </c>
      <c r="E4341" s="43" t="str">
        <f t="shared" si="2024"/>
        <v/>
      </c>
      <c r="F4341" s="43" t="str">
        <f t="shared" si="2025"/>
        <v/>
      </c>
      <c r="G4341" s="43" t="str">
        <f>IF(A4341&lt;&gt;"",IF(A4341&lt;Data!$G$11*0.25,$C$13/$G$32,IF(A4341&gt;Data!$G$11*0.25,$C$13,$C$13*10)),"")</f>
        <v/>
      </c>
      <c r="H4341" s="43" t="str">
        <f>IF(A4341&lt;&gt;"",IF(Data!$G$9="constant",$C$13,IF(Data!$G$9="squeeze",G4341,F4341)),"")</f>
        <v/>
      </c>
      <c r="I4341" s="38" t="str">
        <f ca="1">IF(ISNUMBER(A4341),NORMINV(RAND(),0,IF(AND(Data!$G$9="squeeze",A4341&lt;Data!$G$11*0.25),$H$32,1)*$C$30*$C$13)*($C$14*$C$12),"")</f>
        <v/>
      </c>
      <c r="J4341" s="42" t="str">
        <f ca="1">IFERROR(IF(Data!$C$6="Real",B4341,I4341+J4340+($C$14*$C$12)*(NORMINV(RAND(),$C$15,CHOOSE($G$13,$C$13,F4341,G4341)))),"")</f>
        <v/>
      </c>
      <c r="K4341" s="88" t="str">
        <f>IF(ISNUMBER(A4341), IF($G$16="fixed",$G$17,MIN(H4341*Data!$C$7*$C$16*0.5,$C$17*Data!$C$7))*$C$12,"")</f>
        <v/>
      </c>
      <c r="L4341" s="42" t="str">
        <f t="shared" ca="1" si="2040"/>
        <v/>
      </c>
      <c r="M4341" s="44" t="str">
        <f t="shared" ca="1" si="2041"/>
        <v/>
      </c>
      <c r="N4341" s="44" t="str">
        <f t="shared" ca="1" si="2042"/>
        <v/>
      </c>
      <c r="O4341" s="108" t="str">
        <f t="shared" si="2026"/>
        <v/>
      </c>
      <c r="P4341" s="102" t="str">
        <f t="shared" si="2027"/>
        <v/>
      </c>
      <c r="Q4341" s="102" t="str">
        <f t="shared" si="2028"/>
        <v/>
      </c>
      <c r="R4341" s="120" t="str">
        <f t="shared" si="2029"/>
        <v/>
      </c>
      <c r="S4341" s="54" t="str">
        <f t="shared" si="2030"/>
        <v/>
      </c>
      <c r="T4341" s="5" t="str">
        <f t="shared" si="2031"/>
        <v/>
      </c>
      <c r="U4341" s="152" t="str">
        <f t="shared" si="2014"/>
        <v/>
      </c>
      <c r="V4341" s="152" t="str">
        <f t="shared" si="2015"/>
        <v/>
      </c>
      <c r="W4341" s="153" t="str">
        <f t="shared" si="2016"/>
        <v/>
      </c>
      <c r="X4341" s="153" t="str">
        <f t="shared" si="2017"/>
        <v/>
      </c>
      <c r="Y4341" s="153" t="str">
        <f t="shared" si="2018"/>
        <v/>
      </c>
      <c r="Z4341" s="153" t="str">
        <f t="shared" si="2019"/>
        <v/>
      </c>
      <c r="AA4341" s="152" t="str">
        <f t="shared" si="2020"/>
        <v/>
      </c>
      <c r="AB4341" s="152" t="str">
        <f t="shared" si="2021"/>
        <v/>
      </c>
      <c r="AC4341" s="154" t="str">
        <f t="shared" si="2032"/>
        <v/>
      </c>
      <c r="AD4341" s="154" t="str">
        <f t="shared" si="2033"/>
        <v/>
      </c>
      <c r="AE4341" s="3" t="str">
        <f t="shared" si="2034"/>
        <v/>
      </c>
      <c r="AF4341" s="3" t="str">
        <f t="shared" si="2035"/>
        <v/>
      </c>
      <c r="AG4341" s="3" t="str">
        <f t="shared" si="2036"/>
        <v/>
      </c>
      <c r="AH4341" s="4" t="str">
        <f t="shared" si="2037"/>
        <v/>
      </c>
      <c r="AI4341" s="75" t="str">
        <f t="shared" si="2038"/>
        <v/>
      </c>
      <c r="AJ4341" s="75" t="str">
        <f t="shared" si="2039"/>
        <v/>
      </c>
    </row>
    <row r="4342" spans="1:36" ht="14.25">
      <c r="A4342" s="41" t="str">
        <f t="shared" si="2022"/>
        <v/>
      </c>
      <c r="B4342" s="150" t="str">
        <f>IF(ISNUMBER(A4342),INDEX('MetaTrader Import'!$H$13:$J$5893,TRUNC(((A4342-$A$39+1)-1)/3)+1,MOD((A4342-$A$39+1)-1,3)+1),"")</f>
        <v/>
      </c>
      <c r="C4342" s="43" t="str">
        <f t="shared" si="2023"/>
        <v/>
      </c>
      <c r="D4342" s="43" t="str">
        <f t="shared" ca="1" si="2013"/>
        <v/>
      </c>
      <c r="E4342" s="43" t="str">
        <f t="shared" si="2024"/>
        <v/>
      </c>
      <c r="F4342" s="43" t="str">
        <f t="shared" si="2025"/>
        <v/>
      </c>
      <c r="G4342" s="43" t="str">
        <f>IF(A4342&lt;&gt;"",IF(A4342&lt;Data!$G$11*0.25,$C$13/$G$32,IF(A4342&gt;Data!$G$11*0.25,$C$13,$C$13*10)),"")</f>
        <v/>
      </c>
      <c r="H4342" s="43" t="str">
        <f>IF(A4342&lt;&gt;"",IF(Data!$G$9="constant",$C$13,IF(Data!$G$9="squeeze",G4342,F4342)),"")</f>
        <v/>
      </c>
      <c r="I4342" s="38" t="str">
        <f ca="1">IF(ISNUMBER(A4342),NORMINV(RAND(),0,IF(AND(Data!$G$9="squeeze",A4342&lt;Data!$G$11*0.25),$H$32,1)*$C$30*$C$13)*($C$14*$C$12),"")</f>
        <v/>
      </c>
      <c r="J4342" s="42" t="str">
        <f ca="1">IFERROR(IF(Data!$C$6="Real",B4342,I4342+J4341+($C$14*$C$12)*(NORMINV(RAND(),$C$15,CHOOSE($G$13,$C$13,F4342,G4342)))),"")</f>
        <v/>
      </c>
      <c r="K4342" s="88" t="str">
        <f>IF(ISNUMBER(A4342), IF($G$16="fixed",$G$17,MIN(H4342*Data!$C$7*$C$16*0.5,$C$17*Data!$C$7))*$C$12,"")</f>
        <v/>
      </c>
      <c r="L4342" s="42" t="str">
        <f t="shared" ca="1" si="2040"/>
        <v/>
      </c>
      <c r="M4342" s="44" t="str">
        <f t="shared" ca="1" si="2041"/>
        <v/>
      </c>
      <c r="N4342" s="44" t="str">
        <f t="shared" ca="1" si="2042"/>
        <v/>
      </c>
      <c r="O4342" s="108" t="str">
        <f t="shared" si="2026"/>
        <v/>
      </c>
      <c r="P4342" s="102" t="str">
        <f t="shared" si="2027"/>
        <v/>
      </c>
      <c r="Q4342" s="102" t="str">
        <f t="shared" si="2028"/>
        <v/>
      </c>
      <c r="R4342" s="120" t="str">
        <f t="shared" si="2029"/>
        <v/>
      </c>
      <c r="S4342" s="54" t="str">
        <f t="shared" si="2030"/>
        <v/>
      </c>
      <c r="T4342" s="5" t="str">
        <f t="shared" si="2031"/>
        <v/>
      </c>
      <c r="U4342" s="152" t="str">
        <f t="shared" si="2014"/>
        <v/>
      </c>
      <c r="V4342" s="152" t="str">
        <f t="shared" si="2015"/>
        <v/>
      </c>
      <c r="W4342" s="153" t="str">
        <f t="shared" si="2016"/>
        <v/>
      </c>
      <c r="X4342" s="153" t="str">
        <f t="shared" si="2017"/>
        <v/>
      </c>
      <c r="Y4342" s="153" t="str">
        <f t="shared" si="2018"/>
        <v/>
      </c>
      <c r="Z4342" s="153" t="str">
        <f t="shared" si="2019"/>
        <v/>
      </c>
      <c r="AA4342" s="152" t="str">
        <f t="shared" si="2020"/>
        <v/>
      </c>
      <c r="AB4342" s="152" t="str">
        <f t="shared" si="2021"/>
        <v/>
      </c>
      <c r="AC4342" s="154" t="str">
        <f t="shared" si="2032"/>
        <v/>
      </c>
      <c r="AD4342" s="154" t="str">
        <f t="shared" si="2033"/>
        <v/>
      </c>
      <c r="AE4342" s="3" t="str">
        <f t="shared" si="2034"/>
        <v/>
      </c>
      <c r="AF4342" s="3" t="str">
        <f t="shared" si="2035"/>
        <v/>
      </c>
      <c r="AG4342" s="3" t="str">
        <f t="shared" si="2036"/>
        <v/>
      </c>
      <c r="AH4342" s="4" t="str">
        <f t="shared" si="2037"/>
        <v/>
      </c>
      <c r="AI4342" s="75" t="str">
        <f t="shared" si="2038"/>
        <v/>
      </c>
      <c r="AJ4342" s="75" t="str">
        <f t="shared" si="2039"/>
        <v/>
      </c>
    </row>
    <row r="4343" spans="1:36" ht="14.25">
      <c r="A4343" s="41" t="str">
        <f t="shared" si="2022"/>
        <v/>
      </c>
      <c r="B4343" s="150" t="str">
        <f>IF(ISNUMBER(A4343),INDEX('MetaTrader Import'!$H$13:$J$5893,TRUNC(((A4343-$A$39+1)-1)/3)+1,MOD((A4343-$A$39+1)-1,3)+1),"")</f>
        <v/>
      </c>
      <c r="C4343" s="43" t="str">
        <f t="shared" si="2023"/>
        <v/>
      </c>
      <c r="D4343" s="43" t="str">
        <f t="shared" ca="1" si="2013"/>
        <v/>
      </c>
      <c r="E4343" s="43" t="str">
        <f t="shared" si="2024"/>
        <v/>
      </c>
      <c r="F4343" s="43" t="str">
        <f t="shared" si="2025"/>
        <v/>
      </c>
      <c r="G4343" s="43" t="str">
        <f>IF(A4343&lt;&gt;"",IF(A4343&lt;Data!$G$11*0.25,$C$13/$G$32,IF(A4343&gt;Data!$G$11*0.25,$C$13,$C$13*10)),"")</f>
        <v/>
      </c>
      <c r="H4343" s="43" t="str">
        <f>IF(A4343&lt;&gt;"",IF(Data!$G$9="constant",$C$13,IF(Data!$G$9="squeeze",G4343,F4343)),"")</f>
        <v/>
      </c>
      <c r="I4343" s="38" t="str">
        <f ca="1">IF(ISNUMBER(A4343),NORMINV(RAND(),0,IF(AND(Data!$G$9="squeeze",A4343&lt;Data!$G$11*0.25),$H$32,1)*$C$30*$C$13)*($C$14*$C$12),"")</f>
        <v/>
      </c>
      <c r="J4343" s="42" t="str">
        <f ca="1">IFERROR(IF(Data!$C$6="Real",B4343,I4343+J4342+($C$14*$C$12)*(NORMINV(RAND(),$C$15,CHOOSE($G$13,$C$13,F4343,G4343)))),"")</f>
        <v/>
      </c>
      <c r="K4343" s="88" t="str">
        <f>IF(ISNUMBER(A4343), IF($G$16="fixed",$G$17,MIN(H4343*Data!$C$7*$C$16*0.5,$C$17*Data!$C$7))*$C$12,"")</f>
        <v/>
      </c>
      <c r="L4343" s="42" t="str">
        <f t="shared" ca="1" si="2040"/>
        <v/>
      </c>
      <c r="M4343" s="44" t="str">
        <f t="shared" ca="1" si="2041"/>
        <v/>
      </c>
      <c r="N4343" s="44" t="str">
        <f t="shared" ca="1" si="2042"/>
        <v/>
      </c>
      <c r="O4343" s="108" t="str">
        <f t="shared" si="2026"/>
        <v/>
      </c>
      <c r="P4343" s="102" t="str">
        <f t="shared" si="2027"/>
        <v/>
      </c>
      <c r="Q4343" s="102" t="str">
        <f t="shared" si="2028"/>
        <v/>
      </c>
      <c r="R4343" s="120" t="str">
        <f t="shared" si="2029"/>
        <v/>
      </c>
      <c r="S4343" s="54" t="str">
        <f t="shared" si="2030"/>
        <v/>
      </c>
      <c r="T4343" s="5" t="str">
        <f t="shared" si="2031"/>
        <v/>
      </c>
      <c r="U4343" s="152" t="str">
        <f t="shared" si="2014"/>
        <v/>
      </c>
      <c r="V4343" s="152" t="str">
        <f t="shared" si="2015"/>
        <v/>
      </c>
      <c r="W4343" s="153" t="str">
        <f t="shared" si="2016"/>
        <v/>
      </c>
      <c r="X4343" s="153" t="str">
        <f t="shared" si="2017"/>
        <v/>
      </c>
      <c r="Y4343" s="153" t="str">
        <f t="shared" si="2018"/>
        <v/>
      </c>
      <c r="Z4343" s="153" t="str">
        <f t="shared" si="2019"/>
        <v/>
      </c>
      <c r="AA4343" s="152" t="str">
        <f t="shared" si="2020"/>
        <v/>
      </c>
      <c r="AB4343" s="152" t="str">
        <f t="shared" si="2021"/>
        <v/>
      </c>
      <c r="AC4343" s="154" t="str">
        <f t="shared" si="2032"/>
        <v/>
      </c>
      <c r="AD4343" s="154" t="str">
        <f t="shared" si="2033"/>
        <v/>
      </c>
      <c r="AE4343" s="3" t="str">
        <f t="shared" si="2034"/>
        <v/>
      </c>
      <c r="AF4343" s="3" t="str">
        <f t="shared" si="2035"/>
        <v/>
      </c>
      <c r="AG4343" s="3" t="str">
        <f t="shared" si="2036"/>
        <v/>
      </c>
      <c r="AH4343" s="4" t="str">
        <f t="shared" si="2037"/>
        <v/>
      </c>
      <c r="AI4343" s="75" t="str">
        <f t="shared" si="2038"/>
        <v/>
      </c>
      <c r="AJ4343" s="75" t="str">
        <f t="shared" si="2039"/>
        <v/>
      </c>
    </row>
    <row r="4344" spans="1:36" ht="14.25">
      <c r="A4344" s="41" t="str">
        <f t="shared" si="2022"/>
        <v/>
      </c>
      <c r="B4344" s="150" t="str">
        <f>IF(ISNUMBER(A4344),INDEX('MetaTrader Import'!$H$13:$J$5893,TRUNC(((A4344-$A$39+1)-1)/3)+1,MOD((A4344-$A$39+1)-1,3)+1),"")</f>
        <v/>
      </c>
      <c r="C4344" s="43" t="str">
        <f t="shared" si="2023"/>
        <v/>
      </c>
      <c r="D4344" s="43" t="str">
        <f t="shared" ca="1" si="2013"/>
        <v/>
      </c>
      <c r="E4344" s="43" t="str">
        <f t="shared" si="2024"/>
        <v/>
      </c>
      <c r="F4344" s="43" t="str">
        <f t="shared" si="2025"/>
        <v/>
      </c>
      <c r="G4344" s="43" t="str">
        <f>IF(A4344&lt;&gt;"",IF(A4344&lt;Data!$G$11*0.25,$C$13/$G$32,IF(A4344&gt;Data!$G$11*0.25,$C$13,$C$13*10)),"")</f>
        <v/>
      </c>
      <c r="H4344" s="43" t="str">
        <f>IF(A4344&lt;&gt;"",IF(Data!$G$9="constant",$C$13,IF(Data!$G$9="squeeze",G4344,F4344)),"")</f>
        <v/>
      </c>
      <c r="I4344" s="38" t="str">
        <f ca="1">IF(ISNUMBER(A4344),NORMINV(RAND(),0,IF(AND(Data!$G$9="squeeze",A4344&lt;Data!$G$11*0.25),$H$32,1)*$C$30*$C$13)*($C$14*$C$12),"")</f>
        <v/>
      </c>
      <c r="J4344" s="42" t="str">
        <f ca="1">IFERROR(IF(Data!$C$6="Real",B4344,I4344+J4343+($C$14*$C$12)*(NORMINV(RAND(),$C$15,CHOOSE($G$13,$C$13,F4344,G4344)))),"")</f>
        <v/>
      </c>
      <c r="K4344" s="88" t="str">
        <f>IF(ISNUMBER(A4344), IF($G$16="fixed",$G$17,MIN(H4344*Data!$C$7*$C$16*0.5,$C$17*Data!$C$7))*$C$12,"")</f>
        <v/>
      </c>
      <c r="L4344" s="42" t="str">
        <f t="shared" ca="1" si="2040"/>
        <v/>
      </c>
      <c r="M4344" s="44" t="str">
        <f t="shared" ca="1" si="2041"/>
        <v/>
      </c>
      <c r="N4344" s="44" t="str">
        <f t="shared" ca="1" si="2042"/>
        <v/>
      </c>
      <c r="O4344" s="108" t="str">
        <f t="shared" si="2026"/>
        <v/>
      </c>
      <c r="P4344" s="102" t="str">
        <f t="shared" si="2027"/>
        <v/>
      </c>
      <c r="Q4344" s="102" t="str">
        <f t="shared" si="2028"/>
        <v/>
      </c>
      <c r="R4344" s="120" t="str">
        <f t="shared" si="2029"/>
        <v/>
      </c>
      <c r="S4344" s="54" t="str">
        <f t="shared" si="2030"/>
        <v/>
      </c>
      <c r="T4344" s="5" t="str">
        <f t="shared" si="2031"/>
        <v/>
      </c>
      <c r="U4344" s="152" t="str">
        <f t="shared" si="2014"/>
        <v/>
      </c>
      <c r="V4344" s="152" t="str">
        <f t="shared" si="2015"/>
        <v/>
      </c>
      <c r="W4344" s="153" t="str">
        <f t="shared" si="2016"/>
        <v/>
      </c>
      <c r="X4344" s="153" t="str">
        <f t="shared" si="2017"/>
        <v/>
      </c>
      <c r="Y4344" s="153" t="str">
        <f t="shared" si="2018"/>
        <v/>
      </c>
      <c r="Z4344" s="153" t="str">
        <f t="shared" si="2019"/>
        <v/>
      </c>
      <c r="AA4344" s="152" t="str">
        <f t="shared" si="2020"/>
        <v/>
      </c>
      <c r="AB4344" s="152" t="str">
        <f t="shared" si="2021"/>
        <v/>
      </c>
      <c r="AC4344" s="154" t="str">
        <f t="shared" si="2032"/>
        <v/>
      </c>
      <c r="AD4344" s="154" t="str">
        <f t="shared" si="2033"/>
        <v/>
      </c>
      <c r="AE4344" s="3" t="str">
        <f t="shared" si="2034"/>
        <v/>
      </c>
      <c r="AF4344" s="3" t="str">
        <f t="shared" si="2035"/>
        <v/>
      </c>
      <c r="AG4344" s="3" t="str">
        <f t="shared" si="2036"/>
        <v/>
      </c>
      <c r="AH4344" s="4" t="str">
        <f t="shared" si="2037"/>
        <v/>
      </c>
      <c r="AI4344" s="75" t="str">
        <f t="shared" si="2038"/>
        <v/>
      </c>
      <c r="AJ4344" s="75" t="str">
        <f t="shared" si="2039"/>
        <v/>
      </c>
    </row>
    <row r="4345" spans="1:36" ht="14.25">
      <c r="A4345" s="41" t="str">
        <f t="shared" si="2022"/>
        <v/>
      </c>
      <c r="B4345" s="150" t="str">
        <f>IF(ISNUMBER(A4345),INDEX('MetaTrader Import'!$H$13:$J$5893,TRUNC(((A4345-$A$39+1)-1)/3)+1,MOD((A4345-$A$39+1)-1,3)+1),"")</f>
        <v/>
      </c>
      <c r="C4345" s="43" t="str">
        <f t="shared" si="2023"/>
        <v/>
      </c>
      <c r="D4345" s="43" t="str">
        <f t="shared" ca="1" si="2013"/>
        <v/>
      </c>
      <c r="E4345" s="43" t="str">
        <f t="shared" si="2024"/>
        <v/>
      </c>
      <c r="F4345" s="43" t="str">
        <f t="shared" si="2025"/>
        <v/>
      </c>
      <c r="G4345" s="43" t="str">
        <f>IF(A4345&lt;&gt;"",IF(A4345&lt;Data!$G$11*0.25,$C$13/$G$32,IF(A4345&gt;Data!$G$11*0.25,$C$13,$C$13*10)),"")</f>
        <v/>
      </c>
      <c r="H4345" s="43" t="str">
        <f>IF(A4345&lt;&gt;"",IF(Data!$G$9="constant",$C$13,IF(Data!$G$9="squeeze",G4345,F4345)),"")</f>
        <v/>
      </c>
      <c r="I4345" s="38" t="str">
        <f ca="1">IF(ISNUMBER(A4345),NORMINV(RAND(),0,IF(AND(Data!$G$9="squeeze",A4345&lt;Data!$G$11*0.25),$H$32,1)*$C$30*$C$13)*($C$14*$C$12),"")</f>
        <v/>
      </c>
      <c r="J4345" s="42" t="str">
        <f ca="1">IFERROR(IF(Data!$C$6="Real",B4345,I4345+J4344+($C$14*$C$12)*(NORMINV(RAND(),$C$15,CHOOSE($G$13,$C$13,F4345,G4345)))),"")</f>
        <v/>
      </c>
      <c r="K4345" s="88" t="str">
        <f>IF(ISNUMBER(A4345), IF($G$16="fixed",$G$17,MIN(H4345*Data!$C$7*$C$16*0.5,$C$17*Data!$C$7))*$C$12,"")</f>
        <v/>
      </c>
      <c r="L4345" s="42" t="str">
        <f t="shared" ca="1" si="2040"/>
        <v/>
      </c>
      <c r="M4345" s="44" t="str">
        <f t="shared" ca="1" si="2041"/>
        <v/>
      </c>
      <c r="N4345" s="44" t="str">
        <f t="shared" ca="1" si="2042"/>
        <v/>
      </c>
      <c r="O4345" s="108" t="str">
        <f t="shared" si="2026"/>
        <v/>
      </c>
      <c r="P4345" s="102" t="str">
        <f t="shared" si="2027"/>
        <v/>
      </c>
      <c r="Q4345" s="102" t="str">
        <f t="shared" si="2028"/>
        <v/>
      </c>
      <c r="R4345" s="120" t="str">
        <f t="shared" si="2029"/>
        <v/>
      </c>
      <c r="S4345" s="54" t="str">
        <f t="shared" si="2030"/>
        <v/>
      </c>
      <c r="T4345" s="5" t="str">
        <f t="shared" si="2031"/>
        <v/>
      </c>
      <c r="U4345" s="152" t="str">
        <f t="shared" si="2014"/>
        <v/>
      </c>
      <c r="V4345" s="152" t="str">
        <f t="shared" si="2015"/>
        <v/>
      </c>
      <c r="W4345" s="153" t="str">
        <f t="shared" si="2016"/>
        <v/>
      </c>
      <c r="X4345" s="153" t="str">
        <f t="shared" si="2017"/>
        <v/>
      </c>
      <c r="Y4345" s="153" t="str">
        <f t="shared" si="2018"/>
        <v/>
      </c>
      <c r="Z4345" s="153" t="str">
        <f t="shared" si="2019"/>
        <v/>
      </c>
      <c r="AA4345" s="152" t="str">
        <f t="shared" si="2020"/>
        <v/>
      </c>
      <c r="AB4345" s="152" t="str">
        <f t="shared" si="2021"/>
        <v/>
      </c>
      <c r="AC4345" s="154" t="str">
        <f t="shared" si="2032"/>
        <v/>
      </c>
      <c r="AD4345" s="154" t="str">
        <f t="shared" si="2033"/>
        <v/>
      </c>
      <c r="AE4345" s="3" t="str">
        <f t="shared" si="2034"/>
        <v/>
      </c>
      <c r="AF4345" s="3" t="str">
        <f t="shared" si="2035"/>
        <v/>
      </c>
      <c r="AG4345" s="3" t="str">
        <f t="shared" si="2036"/>
        <v/>
      </c>
      <c r="AH4345" s="4" t="str">
        <f t="shared" si="2037"/>
        <v/>
      </c>
      <c r="AI4345" s="75" t="str">
        <f t="shared" si="2038"/>
        <v/>
      </c>
      <c r="AJ4345" s="75" t="str">
        <f t="shared" si="2039"/>
        <v/>
      </c>
    </row>
    <row r="4346" spans="1:36" ht="14.25">
      <c r="A4346" s="41" t="str">
        <f t="shared" si="2022"/>
        <v/>
      </c>
      <c r="B4346" s="150" t="str">
        <f>IF(ISNUMBER(A4346),INDEX('MetaTrader Import'!$H$13:$J$5893,TRUNC(((A4346-$A$39+1)-1)/3)+1,MOD((A4346-$A$39+1)-1,3)+1),"")</f>
        <v/>
      </c>
      <c r="C4346" s="43" t="str">
        <f t="shared" si="2023"/>
        <v/>
      </c>
      <c r="D4346" s="43" t="str">
        <f t="shared" ca="1" si="2013"/>
        <v/>
      </c>
      <c r="E4346" s="43" t="str">
        <f t="shared" si="2024"/>
        <v/>
      </c>
      <c r="F4346" s="43" t="str">
        <f t="shared" si="2025"/>
        <v/>
      </c>
      <c r="G4346" s="43" t="str">
        <f>IF(A4346&lt;&gt;"",IF(A4346&lt;Data!$G$11*0.25,$C$13/$G$32,IF(A4346&gt;Data!$G$11*0.25,$C$13,$C$13*10)),"")</f>
        <v/>
      </c>
      <c r="H4346" s="43" t="str">
        <f>IF(A4346&lt;&gt;"",IF(Data!$G$9="constant",$C$13,IF(Data!$G$9="squeeze",G4346,F4346)),"")</f>
        <v/>
      </c>
      <c r="I4346" s="38" t="str">
        <f ca="1">IF(ISNUMBER(A4346),NORMINV(RAND(),0,IF(AND(Data!$G$9="squeeze",A4346&lt;Data!$G$11*0.25),$H$32,1)*$C$30*$C$13)*($C$14*$C$12),"")</f>
        <v/>
      </c>
      <c r="J4346" s="42" t="str">
        <f ca="1">IFERROR(IF(Data!$C$6="Real",B4346,I4346+J4345+($C$14*$C$12)*(NORMINV(RAND(),$C$15,CHOOSE($G$13,$C$13,F4346,G4346)))),"")</f>
        <v/>
      </c>
      <c r="K4346" s="88" t="str">
        <f>IF(ISNUMBER(A4346), IF($G$16="fixed",$G$17,MIN(H4346*Data!$C$7*$C$16*0.5,$C$17*Data!$C$7))*$C$12,"")</f>
        <v/>
      </c>
      <c r="L4346" s="42" t="str">
        <f t="shared" ca="1" si="2040"/>
        <v/>
      </c>
      <c r="M4346" s="44" t="str">
        <f t="shared" ca="1" si="2041"/>
        <v/>
      </c>
      <c r="N4346" s="44" t="str">
        <f t="shared" ca="1" si="2042"/>
        <v/>
      </c>
      <c r="O4346" s="108" t="str">
        <f t="shared" si="2026"/>
        <v/>
      </c>
      <c r="P4346" s="102" t="str">
        <f t="shared" si="2027"/>
        <v/>
      </c>
      <c r="Q4346" s="102" t="str">
        <f t="shared" si="2028"/>
        <v/>
      </c>
      <c r="R4346" s="120" t="str">
        <f t="shared" si="2029"/>
        <v/>
      </c>
      <c r="S4346" s="54" t="str">
        <f t="shared" si="2030"/>
        <v/>
      </c>
      <c r="T4346" s="5" t="str">
        <f t="shared" si="2031"/>
        <v/>
      </c>
      <c r="U4346" s="152" t="str">
        <f t="shared" si="2014"/>
        <v/>
      </c>
      <c r="V4346" s="152" t="str">
        <f t="shared" si="2015"/>
        <v/>
      </c>
      <c r="W4346" s="153" t="str">
        <f t="shared" si="2016"/>
        <v/>
      </c>
      <c r="X4346" s="153" t="str">
        <f t="shared" si="2017"/>
        <v/>
      </c>
      <c r="Y4346" s="153" t="str">
        <f t="shared" si="2018"/>
        <v/>
      </c>
      <c r="Z4346" s="153" t="str">
        <f t="shared" si="2019"/>
        <v/>
      </c>
      <c r="AA4346" s="152" t="str">
        <f t="shared" si="2020"/>
        <v/>
      </c>
      <c r="AB4346" s="152" t="str">
        <f t="shared" si="2021"/>
        <v/>
      </c>
      <c r="AC4346" s="154" t="str">
        <f t="shared" si="2032"/>
        <v/>
      </c>
      <c r="AD4346" s="154" t="str">
        <f t="shared" si="2033"/>
        <v/>
      </c>
      <c r="AE4346" s="3" t="str">
        <f t="shared" si="2034"/>
        <v/>
      </c>
      <c r="AF4346" s="3" t="str">
        <f t="shared" si="2035"/>
        <v/>
      </c>
      <c r="AG4346" s="3" t="str">
        <f t="shared" si="2036"/>
        <v/>
      </c>
      <c r="AH4346" s="4" t="str">
        <f t="shared" si="2037"/>
        <v/>
      </c>
      <c r="AI4346" s="75" t="str">
        <f t="shared" si="2038"/>
        <v/>
      </c>
      <c r="AJ4346" s="75" t="str">
        <f t="shared" si="2039"/>
        <v/>
      </c>
    </row>
    <row r="4347" spans="1:36" ht="14.25">
      <c r="A4347" s="41" t="str">
        <f t="shared" si="2022"/>
        <v/>
      </c>
      <c r="B4347" s="150" t="str">
        <f>IF(ISNUMBER(A4347),INDEX('MetaTrader Import'!$H$13:$J$5893,TRUNC(((A4347-$A$39+1)-1)/3)+1,MOD((A4347-$A$39+1)-1,3)+1),"")</f>
        <v/>
      </c>
      <c r="C4347" s="43" t="str">
        <f t="shared" si="2023"/>
        <v/>
      </c>
      <c r="D4347" s="43" t="str">
        <f t="shared" ca="1" si="2013"/>
        <v/>
      </c>
      <c r="E4347" s="43" t="str">
        <f t="shared" si="2024"/>
        <v/>
      </c>
      <c r="F4347" s="43" t="str">
        <f t="shared" si="2025"/>
        <v/>
      </c>
      <c r="G4347" s="43" t="str">
        <f>IF(A4347&lt;&gt;"",IF(A4347&lt;Data!$G$11*0.25,$C$13/$G$32,IF(A4347&gt;Data!$G$11*0.25,$C$13,$C$13*10)),"")</f>
        <v/>
      </c>
      <c r="H4347" s="43" t="str">
        <f>IF(A4347&lt;&gt;"",IF(Data!$G$9="constant",$C$13,IF(Data!$G$9="squeeze",G4347,F4347)),"")</f>
        <v/>
      </c>
      <c r="I4347" s="38" t="str">
        <f ca="1">IF(ISNUMBER(A4347),NORMINV(RAND(),0,IF(AND(Data!$G$9="squeeze",A4347&lt;Data!$G$11*0.25),$H$32,1)*$C$30*$C$13)*($C$14*$C$12),"")</f>
        <v/>
      </c>
      <c r="J4347" s="42" t="str">
        <f ca="1">IFERROR(IF(Data!$C$6="Real",B4347,I4347+J4346+($C$14*$C$12)*(NORMINV(RAND(),$C$15,CHOOSE($G$13,$C$13,F4347,G4347)))),"")</f>
        <v/>
      </c>
      <c r="K4347" s="88" t="str">
        <f>IF(ISNUMBER(A4347), IF($G$16="fixed",$G$17,MIN(H4347*Data!$C$7*$C$16*0.5,$C$17*Data!$C$7))*$C$12,"")</f>
        <v/>
      </c>
      <c r="L4347" s="42" t="str">
        <f t="shared" ca="1" si="2040"/>
        <v/>
      </c>
      <c r="M4347" s="44" t="str">
        <f t="shared" ca="1" si="2041"/>
        <v/>
      </c>
      <c r="N4347" s="44" t="str">
        <f t="shared" ca="1" si="2042"/>
        <v/>
      </c>
      <c r="O4347" s="108" t="str">
        <f t="shared" si="2026"/>
        <v/>
      </c>
      <c r="P4347" s="102" t="str">
        <f t="shared" si="2027"/>
        <v/>
      </c>
      <c r="Q4347" s="102" t="str">
        <f t="shared" si="2028"/>
        <v/>
      </c>
      <c r="R4347" s="120" t="str">
        <f t="shared" si="2029"/>
        <v/>
      </c>
      <c r="S4347" s="54" t="str">
        <f t="shared" si="2030"/>
        <v/>
      </c>
      <c r="T4347" s="5" t="str">
        <f t="shared" si="2031"/>
        <v/>
      </c>
      <c r="U4347" s="152" t="str">
        <f t="shared" si="2014"/>
        <v/>
      </c>
      <c r="V4347" s="152" t="str">
        <f t="shared" si="2015"/>
        <v/>
      </c>
      <c r="W4347" s="153" t="str">
        <f t="shared" si="2016"/>
        <v/>
      </c>
      <c r="X4347" s="153" t="str">
        <f t="shared" si="2017"/>
        <v/>
      </c>
      <c r="Y4347" s="153" t="str">
        <f t="shared" si="2018"/>
        <v/>
      </c>
      <c r="Z4347" s="153" t="str">
        <f t="shared" si="2019"/>
        <v/>
      </c>
      <c r="AA4347" s="152" t="str">
        <f t="shared" si="2020"/>
        <v/>
      </c>
      <c r="AB4347" s="152" t="str">
        <f t="shared" si="2021"/>
        <v/>
      </c>
      <c r="AC4347" s="154" t="str">
        <f t="shared" si="2032"/>
        <v/>
      </c>
      <c r="AD4347" s="154" t="str">
        <f t="shared" si="2033"/>
        <v/>
      </c>
      <c r="AE4347" s="3" t="str">
        <f t="shared" si="2034"/>
        <v/>
      </c>
      <c r="AF4347" s="3" t="str">
        <f t="shared" si="2035"/>
        <v/>
      </c>
      <c r="AG4347" s="3" t="str">
        <f t="shared" si="2036"/>
        <v/>
      </c>
      <c r="AH4347" s="4" t="str">
        <f t="shared" si="2037"/>
        <v/>
      </c>
      <c r="AI4347" s="75" t="str">
        <f t="shared" si="2038"/>
        <v/>
      </c>
      <c r="AJ4347" s="75" t="str">
        <f t="shared" si="2039"/>
        <v/>
      </c>
    </row>
    <row r="4348" spans="1:36" ht="14.25">
      <c r="A4348" s="41" t="str">
        <f t="shared" si="2022"/>
        <v/>
      </c>
      <c r="B4348" s="150" t="str">
        <f>IF(ISNUMBER(A4348),INDEX('MetaTrader Import'!$H$13:$J$5893,TRUNC(((A4348-$A$39+1)-1)/3)+1,MOD((A4348-$A$39+1)-1,3)+1),"")</f>
        <v/>
      </c>
      <c r="C4348" s="43" t="str">
        <f t="shared" si="2023"/>
        <v/>
      </c>
      <c r="D4348" s="43" t="str">
        <f t="shared" ca="1" si="2013"/>
        <v/>
      </c>
      <c r="E4348" s="43" t="str">
        <f t="shared" si="2024"/>
        <v/>
      </c>
      <c r="F4348" s="43" t="str">
        <f t="shared" si="2025"/>
        <v/>
      </c>
      <c r="G4348" s="43" t="str">
        <f>IF(A4348&lt;&gt;"",IF(A4348&lt;Data!$G$11*0.25,$C$13/$G$32,IF(A4348&gt;Data!$G$11*0.25,$C$13,$C$13*10)),"")</f>
        <v/>
      </c>
      <c r="H4348" s="43" t="str">
        <f>IF(A4348&lt;&gt;"",IF(Data!$G$9="constant",$C$13,IF(Data!$G$9="squeeze",G4348,F4348)),"")</f>
        <v/>
      </c>
      <c r="I4348" s="38" t="str">
        <f ca="1">IF(ISNUMBER(A4348),NORMINV(RAND(),0,IF(AND(Data!$G$9="squeeze",A4348&lt;Data!$G$11*0.25),$H$32,1)*$C$30*$C$13)*($C$14*$C$12),"")</f>
        <v/>
      </c>
      <c r="J4348" s="42" t="str">
        <f ca="1">IFERROR(IF(Data!$C$6="Real",B4348,I4348+J4347+($C$14*$C$12)*(NORMINV(RAND(),$C$15,CHOOSE($G$13,$C$13,F4348,G4348)))),"")</f>
        <v/>
      </c>
      <c r="K4348" s="88" t="str">
        <f>IF(ISNUMBER(A4348), IF($G$16="fixed",$G$17,MIN(H4348*Data!$C$7*$C$16*0.5,$C$17*Data!$C$7))*$C$12,"")</f>
        <v/>
      </c>
      <c r="L4348" s="42" t="str">
        <f t="shared" ca="1" si="2040"/>
        <v/>
      </c>
      <c r="M4348" s="44" t="str">
        <f t="shared" ca="1" si="2041"/>
        <v/>
      </c>
      <c r="N4348" s="44" t="str">
        <f t="shared" ca="1" si="2042"/>
        <v/>
      </c>
      <c r="O4348" s="108" t="str">
        <f t="shared" si="2026"/>
        <v/>
      </c>
      <c r="P4348" s="102" t="str">
        <f t="shared" si="2027"/>
        <v/>
      </c>
      <c r="Q4348" s="102" t="str">
        <f t="shared" si="2028"/>
        <v/>
      </c>
      <c r="R4348" s="120" t="str">
        <f t="shared" si="2029"/>
        <v/>
      </c>
      <c r="S4348" s="54" t="str">
        <f t="shared" si="2030"/>
        <v/>
      </c>
      <c r="T4348" s="5" t="str">
        <f t="shared" si="2031"/>
        <v/>
      </c>
      <c r="U4348" s="152" t="str">
        <f t="shared" si="2014"/>
        <v/>
      </c>
      <c r="V4348" s="152" t="str">
        <f t="shared" si="2015"/>
        <v/>
      </c>
      <c r="W4348" s="153" t="str">
        <f t="shared" si="2016"/>
        <v/>
      </c>
      <c r="X4348" s="153" t="str">
        <f t="shared" si="2017"/>
        <v/>
      </c>
      <c r="Y4348" s="153" t="str">
        <f t="shared" si="2018"/>
        <v/>
      </c>
      <c r="Z4348" s="153" t="str">
        <f t="shared" si="2019"/>
        <v/>
      </c>
      <c r="AA4348" s="152" t="str">
        <f t="shared" si="2020"/>
        <v/>
      </c>
      <c r="AB4348" s="152" t="str">
        <f t="shared" si="2021"/>
        <v/>
      </c>
      <c r="AC4348" s="154" t="str">
        <f t="shared" si="2032"/>
        <v/>
      </c>
      <c r="AD4348" s="154" t="str">
        <f t="shared" si="2033"/>
        <v/>
      </c>
      <c r="AE4348" s="3" t="str">
        <f t="shared" si="2034"/>
        <v/>
      </c>
      <c r="AF4348" s="3" t="str">
        <f t="shared" si="2035"/>
        <v/>
      </c>
      <c r="AG4348" s="3" t="str">
        <f t="shared" si="2036"/>
        <v/>
      </c>
      <c r="AH4348" s="4" t="str">
        <f t="shared" si="2037"/>
        <v/>
      </c>
      <c r="AI4348" s="75" t="str">
        <f t="shared" si="2038"/>
        <v/>
      </c>
      <c r="AJ4348" s="75" t="str">
        <f t="shared" si="2039"/>
        <v/>
      </c>
    </row>
    <row r="4349" spans="1:36" ht="14.25">
      <c r="A4349" s="41" t="str">
        <f t="shared" si="2022"/>
        <v/>
      </c>
      <c r="B4349" s="150" t="str">
        <f>IF(ISNUMBER(A4349),INDEX('MetaTrader Import'!$H$13:$J$5893,TRUNC(((A4349-$A$39+1)-1)/3)+1,MOD((A4349-$A$39+1)-1,3)+1),"")</f>
        <v/>
      </c>
      <c r="C4349" s="43" t="str">
        <f t="shared" si="2023"/>
        <v/>
      </c>
      <c r="D4349" s="43" t="str">
        <f t="shared" ca="1" si="2013"/>
        <v/>
      </c>
      <c r="E4349" s="43" t="str">
        <f t="shared" si="2024"/>
        <v/>
      </c>
      <c r="F4349" s="43" t="str">
        <f t="shared" si="2025"/>
        <v/>
      </c>
      <c r="G4349" s="43" t="str">
        <f>IF(A4349&lt;&gt;"",IF(A4349&lt;Data!$G$11*0.25,$C$13/$G$32,IF(A4349&gt;Data!$G$11*0.25,$C$13,$C$13*10)),"")</f>
        <v/>
      </c>
      <c r="H4349" s="43" t="str">
        <f>IF(A4349&lt;&gt;"",IF(Data!$G$9="constant",$C$13,IF(Data!$G$9="squeeze",G4349,F4349)),"")</f>
        <v/>
      </c>
      <c r="I4349" s="38" t="str">
        <f ca="1">IF(ISNUMBER(A4349),NORMINV(RAND(),0,IF(AND(Data!$G$9="squeeze",A4349&lt;Data!$G$11*0.25),$H$32,1)*$C$30*$C$13)*($C$14*$C$12),"")</f>
        <v/>
      </c>
      <c r="J4349" s="42" t="str">
        <f ca="1">IFERROR(IF(Data!$C$6="Real",B4349,I4349+J4348+($C$14*$C$12)*(NORMINV(RAND(),$C$15,CHOOSE($G$13,$C$13,F4349,G4349)))),"")</f>
        <v/>
      </c>
      <c r="K4349" s="88" t="str">
        <f>IF(ISNUMBER(A4349), IF($G$16="fixed",$G$17,MIN(H4349*Data!$C$7*$C$16*0.5,$C$17*Data!$C$7))*$C$12,"")</f>
        <v/>
      </c>
      <c r="L4349" s="42" t="str">
        <f t="shared" ca="1" si="2040"/>
        <v/>
      </c>
      <c r="M4349" s="44" t="str">
        <f t="shared" ca="1" si="2041"/>
        <v/>
      </c>
      <c r="N4349" s="44" t="str">
        <f t="shared" ca="1" si="2042"/>
        <v/>
      </c>
      <c r="O4349" s="108" t="str">
        <f t="shared" si="2026"/>
        <v/>
      </c>
      <c r="P4349" s="102" t="str">
        <f t="shared" si="2027"/>
        <v/>
      </c>
      <c r="Q4349" s="102" t="str">
        <f t="shared" si="2028"/>
        <v/>
      </c>
      <c r="R4349" s="120" t="str">
        <f t="shared" si="2029"/>
        <v/>
      </c>
      <c r="S4349" s="54" t="str">
        <f t="shared" si="2030"/>
        <v/>
      </c>
      <c r="T4349" s="5" t="str">
        <f t="shared" si="2031"/>
        <v/>
      </c>
      <c r="U4349" s="152" t="str">
        <f t="shared" si="2014"/>
        <v/>
      </c>
      <c r="V4349" s="152" t="str">
        <f t="shared" si="2015"/>
        <v/>
      </c>
      <c r="W4349" s="153" t="str">
        <f t="shared" si="2016"/>
        <v/>
      </c>
      <c r="X4349" s="153" t="str">
        <f t="shared" si="2017"/>
        <v/>
      </c>
      <c r="Y4349" s="153" t="str">
        <f t="shared" si="2018"/>
        <v/>
      </c>
      <c r="Z4349" s="153" t="str">
        <f t="shared" si="2019"/>
        <v/>
      </c>
      <c r="AA4349" s="152" t="str">
        <f t="shared" si="2020"/>
        <v/>
      </c>
      <c r="AB4349" s="152" t="str">
        <f t="shared" si="2021"/>
        <v/>
      </c>
      <c r="AC4349" s="154" t="str">
        <f t="shared" si="2032"/>
        <v/>
      </c>
      <c r="AD4349" s="154" t="str">
        <f t="shared" si="2033"/>
        <v/>
      </c>
      <c r="AE4349" s="3" t="str">
        <f t="shared" si="2034"/>
        <v/>
      </c>
      <c r="AF4349" s="3" t="str">
        <f t="shared" si="2035"/>
        <v/>
      </c>
      <c r="AG4349" s="3" t="str">
        <f t="shared" si="2036"/>
        <v/>
      </c>
      <c r="AH4349" s="4" t="str">
        <f t="shared" si="2037"/>
        <v/>
      </c>
      <c r="AI4349" s="75" t="str">
        <f t="shared" si="2038"/>
        <v/>
      </c>
      <c r="AJ4349" s="75" t="str">
        <f t="shared" si="2039"/>
        <v/>
      </c>
    </row>
    <row r="4350" spans="1:36" ht="14.25">
      <c r="A4350" s="41" t="str">
        <f t="shared" si="2022"/>
        <v/>
      </c>
      <c r="B4350" s="150" t="str">
        <f>IF(ISNUMBER(A4350),INDEX('MetaTrader Import'!$H$13:$J$5893,TRUNC(((A4350-$A$39+1)-1)/3)+1,MOD((A4350-$A$39+1)-1,3)+1),"")</f>
        <v/>
      </c>
      <c r="C4350" s="43" t="str">
        <f t="shared" si="2023"/>
        <v/>
      </c>
      <c r="D4350" s="43" t="str">
        <f t="shared" ca="1" si="2013"/>
        <v/>
      </c>
      <c r="E4350" s="43" t="str">
        <f t="shared" si="2024"/>
        <v/>
      </c>
      <c r="F4350" s="43" t="str">
        <f t="shared" si="2025"/>
        <v/>
      </c>
      <c r="G4350" s="43" t="str">
        <f>IF(A4350&lt;&gt;"",IF(A4350&lt;Data!$G$11*0.25,$C$13/$G$32,IF(A4350&gt;Data!$G$11*0.25,$C$13,$C$13*10)),"")</f>
        <v/>
      </c>
      <c r="H4350" s="43" t="str">
        <f>IF(A4350&lt;&gt;"",IF(Data!$G$9="constant",$C$13,IF(Data!$G$9="squeeze",G4350,F4350)),"")</f>
        <v/>
      </c>
      <c r="I4350" s="38" t="str">
        <f ca="1">IF(ISNUMBER(A4350),NORMINV(RAND(),0,IF(AND(Data!$G$9="squeeze",A4350&lt;Data!$G$11*0.25),$H$32,1)*$C$30*$C$13)*($C$14*$C$12),"")</f>
        <v/>
      </c>
      <c r="J4350" s="42" t="str">
        <f ca="1">IFERROR(IF(Data!$C$6="Real",B4350,I4350+J4349+($C$14*$C$12)*(NORMINV(RAND(),$C$15,CHOOSE($G$13,$C$13,F4350,G4350)))),"")</f>
        <v/>
      </c>
      <c r="K4350" s="88" t="str">
        <f>IF(ISNUMBER(A4350), IF($G$16="fixed",$G$17,MIN(H4350*Data!$C$7*$C$16*0.5,$C$17*Data!$C$7))*$C$12,"")</f>
        <v/>
      </c>
      <c r="L4350" s="42" t="str">
        <f t="shared" ca="1" si="2040"/>
        <v/>
      </c>
      <c r="M4350" s="44" t="str">
        <f t="shared" ca="1" si="2041"/>
        <v/>
      </c>
      <c r="N4350" s="44" t="str">
        <f t="shared" ca="1" si="2042"/>
        <v/>
      </c>
      <c r="O4350" s="108" t="str">
        <f t="shared" si="2026"/>
        <v/>
      </c>
      <c r="P4350" s="102" t="str">
        <f t="shared" si="2027"/>
        <v/>
      </c>
      <c r="Q4350" s="102" t="str">
        <f t="shared" si="2028"/>
        <v/>
      </c>
      <c r="R4350" s="120" t="str">
        <f t="shared" si="2029"/>
        <v/>
      </c>
      <c r="S4350" s="54" t="str">
        <f t="shared" si="2030"/>
        <v/>
      </c>
      <c r="T4350" s="5" t="str">
        <f t="shared" si="2031"/>
        <v/>
      </c>
      <c r="U4350" s="152" t="str">
        <f t="shared" si="2014"/>
        <v/>
      </c>
      <c r="V4350" s="152" t="str">
        <f t="shared" si="2015"/>
        <v/>
      </c>
      <c r="W4350" s="153" t="str">
        <f t="shared" si="2016"/>
        <v/>
      </c>
      <c r="X4350" s="153" t="str">
        <f t="shared" si="2017"/>
        <v/>
      </c>
      <c r="Y4350" s="153" t="str">
        <f t="shared" si="2018"/>
        <v/>
      </c>
      <c r="Z4350" s="153" t="str">
        <f t="shared" si="2019"/>
        <v/>
      </c>
      <c r="AA4350" s="152" t="str">
        <f t="shared" si="2020"/>
        <v/>
      </c>
      <c r="AB4350" s="152" t="str">
        <f t="shared" si="2021"/>
        <v/>
      </c>
      <c r="AC4350" s="154" t="str">
        <f t="shared" si="2032"/>
        <v/>
      </c>
      <c r="AD4350" s="154" t="str">
        <f t="shared" si="2033"/>
        <v/>
      </c>
      <c r="AE4350" s="3" t="str">
        <f t="shared" si="2034"/>
        <v/>
      </c>
      <c r="AF4350" s="3" t="str">
        <f t="shared" si="2035"/>
        <v/>
      </c>
      <c r="AG4350" s="3" t="str">
        <f t="shared" si="2036"/>
        <v/>
      </c>
      <c r="AH4350" s="4" t="str">
        <f t="shared" si="2037"/>
        <v/>
      </c>
      <c r="AI4350" s="75" t="str">
        <f t="shared" si="2038"/>
        <v/>
      </c>
      <c r="AJ4350" s="75" t="str">
        <f t="shared" si="2039"/>
        <v/>
      </c>
    </row>
    <row r="4351" spans="1:36" ht="14.25">
      <c r="A4351" s="41" t="str">
        <f t="shared" si="2022"/>
        <v/>
      </c>
      <c r="B4351" s="150" t="str">
        <f>IF(ISNUMBER(A4351),INDEX('MetaTrader Import'!$H$13:$J$5893,TRUNC(((A4351-$A$39+1)-1)/3)+1,MOD((A4351-$A$39+1)-1,3)+1),"")</f>
        <v/>
      </c>
      <c r="C4351" s="43" t="str">
        <f t="shared" si="2023"/>
        <v/>
      </c>
      <c r="D4351" s="43" t="str">
        <f t="shared" ca="1" si="2013"/>
        <v/>
      </c>
      <c r="E4351" s="43" t="str">
        <f t="shared" si="2024"/>
        <v/>
      </c>
      <c r="F4351" s="43" t="str">
        <f t="shared" si="2025"/>
        <v/>
      </c>
      <c r="G4351" s="43" t="str">
        <f>IF(A4351&lt;&gt;"",IF(A4351&lt;Data!$G$11*0.25,$C$13/$G$32,IF(A4351&gt;Data!$G$11*0.25,$C$13,$C$13*10)),"")</f>
        <v/>
      </c>
      <c r="H4351" s="43" t="str">
        <f>IF(A4351&lt;&gt;"",IF(Data!$G$9="constant",$C$13,IF(Data!$G$9="squeeze",G4351,F4351)),"")</f>
        <v/>
      </c>
      <c r="I4351" s="38" t="str">
        <f ca="1">IF(ISNUMBER(A4351),NORMINV(RAND(),0,IF(AND(Data!$G$9="squeeze",A4351&lt;Data!$G$11*0.25),$H$32,1)*$C$30*$C$13)*($C$14*$C$12),"")</f>
        <v/>
      </c>
      <c r="J4351" s="42" t="str">
        <f ca="1">IFERROR(IF(Data!$C$6="Real",B4351,I4351+J4350+($C$14*$C$12)*(NORMINV(RAND(),$C$15,CHOOSE($G$13,$C$13,F4351,G4351)))),"")</f>
        <v/>
      </c>
      <c r="K4351" s="88" t="str">
        <f>IF(ISNUMBER(A4351), IF($G$16="fixed",$G$17,MIN(H4351*Data!$C$7*$C$16*0.5,$C$17*Data!$C$7))*$C$12,"")</f>
        <v/>
      </c>
      <c r="L4351" s="42" t="str">
        <f t="shared" ca="1" si="2040"/>
        <v/>
      </c>
      <c r="M4351" s="44" t="str">
        <f t="shared" ca="1" si="2041"/>
        <v/>
      </c>
      <c r="N4351" s="44" t="str">
        <f t="shared" ca="1" si="2042"/>
        <v/>
      </c>
      <c r="O4351" s="108" t="str">
        <f t="shared" si="2026"/>
        <v/>
      </c>
      <c r="P4351" s="102" t="str">
        <f t="shared" si="2027"/>
        <v/>
      </c>
      <c r="Q4351" s="102" t="str">
        <f t="shared" si="2028"/>
        <v/>
      </c>
      <c r="R4351" s="120" t="str">
        <f t="shared" si="2029"/>
        <v/>
      </c>
      <c r="S4351" s="54" t="str">
        <f t="shared" si="2030"/>
        <v/>
      </c>
      <c r="T4351" s="5" t="str">
        <f t="shared" si="2031"/>
        <v/>
      </c>
      <c r="U4351" s="152" t="str">
        <f t="shared" si="2014"/>
        <v/>
      </c>
      <c r="V4351" s="152" t="str">
        <f t="shared" si="2015"/>
        <v/>
      </c>
      <c r="W4351" s="153" t="str">
        <f t="shared" si="2016"/>
        <v/>
      </c>
      <c r="X4351" s="153" t="str">
        <f t="shared" si="2017"/>
        <v/>
      </c>
      <c r="Y4351" s="153" t="str">
        <f t="shared" si="2018"/>
        <v/>
      </c>
      <c r="Z4351" s="153" t="str">
        <f t="shared" si="2019"/>
        <v/>
      </c>
      <c r="AA4351" s="152" t="str">
        <f t="shared" si="2020"/>
        <v/>
      </c>
      <c r="AB4351" s="152" t="str">
        <f t="shared" si="2021"/>
        <v/>
      </c>
      <c r="AC4351" s="154" t="str">
        <f t="shared" si="2032"/>
        <v/>
      </c>
      <c r="AD4351" s="154" t="str">
        <f t="shared" si="2033"/>
        <v/>
      </c>
      <c r="AE4351" s="3" t="str">
        <f t="shared" si="2034"/>
        <v/>
      </c>
      <c r="AF4351" s="3" t="str">
        <f t="shared" si="2035"/>
        <v/>
      </c>
      <c r="AG4351" s="3" t="str">
        <f t="shared" si="2036"/>
        <v/>
      </c>
      <c r="AH4351" s="4" t="str">
        <f t="shared" si="2037"/>
        <v/>
      </c>
      <c r="AI4351" s="75" t="str">
        <f t="shared" si="2038"/>
        <v/>
      </c>
      <c r="AJ4351" s="75" t="str">
        <f t="shared" si="2039"/>
        <v/>
      </c>
    </row>
    <row r="4352" spans="1:36" ht="14.25">
      <c r="A4352" s="41" t="str">
        <f t="shared" si="2022"/>
        <v/>
      </c>
      <c r="B4352" s="150" t="str">
        <f>IF(ISNUMBER(A4352),INDEX('MetaTrader Import'!$H$13:$J$5893,TRUNC(((A4352-$A$39+1)-1)/3)+1,MOD((A4352-$A$39+1)-1,3)+1),"")</f>
        <v/>
      </c>
      <c r="C4352" s="43" t="str">
        <f t="shared" si="2023"/>
        <v/>
      </c>
      <c r="D4352" s="43" t="str">
        <f t="shared" ca="1" si="2013"/>
        <v/>
      </c>
      <c r="E4352" s="43" t="str">
        <f t="shared" si="2024"/>
        <v/>
      </c>
      <c r="F4352" s="43" t="str">
        <f t="shared" si="2025"/>
        <v/>
      </c>
      <c r="G4352" s="43" t="str">
        <f>IF(A4352&lt;&gt;"",IF(A4352&lt;Data!$G$11*0.25,$C$13/$G$32,IF(A4352&gt;Data!$G$11*0.25,$C$13,$C$13*10)),"")</f>
        <v/>
      </c>
      <c r="H4352" s="43" t="str">
        <f>IF(A4352&lt;&gt;"",IF(Data!$G$9="constant",$C$13,IF(Data!$G$9="squeeze",G4352,F4352)),"")</f>
        <v/>
      </c>
      <c r="I4352" s="38" t="str">
        <f ca="1">IF(ISNUMBER(A4352),NORMINV(RAND(),0,IF(AND(Data!$G$9="squeeze",A4352&lt;Data!$G$11*0.25),$H$32,1)*$C$30*$C$13)*($C$14*$C$12),"")</f>
        <v/>
      </c>
      <c r="J4352" s="42" t="str">
        <f ca="1">IFERROR(IF(Data!$C$6="Real",B4352,I4352+J4351+($C$14*$C$12)*(NORMINV(RAND(),$C$15,CHOOSE($G$13,$C$13,F4352,G4352)))),"")</f>
        <v/>
      </c>
      <c r="K4352" s="88" t="str">
        <f>IF(ISNUMBER(A4352), IF($G$16="fixed",$G$17,MIN(H4352*Data!$C$7*$C$16*0.5,$C$17*Data!$C$7))*$C$12,"")</f>
        <v/>
      </c>
      <c r="L4352" s="42" t="str">
        <f t="shared" ca="1" si="2040"/>
        <v/>
      </c>
      <c r="M4352" s="44" t="str">
        <f t="shared" ca="1" si="2041"/>
        <v/>
      </c>
      <c r="N4352" s="44" t="str">
        <f t="shared" ca="1" si="2042"/>
        <v/>
      </c>
      <c r="O4352" s="108" t="str">
        <f t="shared" si="2026"/>
        <v/>
      </c>
      <c r="P4352" s="102" t="str">
        <f t="shared" si="2027"/>
        <v/>
      </c>
      <c r="Q4352" s="102" t="str">
        <f t="shared" si="2028"/>
        <v/>
      </c>
      <c r="R4352" s="120" t="str">
        <f t="shared" si="2029"/>
        <v/>
      </c>
      <c r="S4352" s="54" t="str">
        <f t="shared" si="2030"/>
        <v/>
      </c>
      <c r="T4352" s="5" t="str">
        <f t="shared" si="2031"/>
        <v/>
      </c>
      <c r="U4352" s="152" t="str">
        <f t="shared" si="2014"/>
        <v/>
      </c>
      <c r="V4352" s="152" t="str">
        <f t="shared" si="2015"/>
        <v/>
      </c>
      <c r="W4352" s="153" t="str">
        <f t="shared" si="2016"/>
        <v/>
      </c>
      <c r="X4352" s="153" t="str">
        <f t="shared" si="2017"/>
        <v/>
      </c>
      <c r="Y4352" s="153" t="str">
        <f t="shared" si="2018"/>
        <v/>
      </c>
      <c r="Z4352" s="153" t="str">
        <f t="shared" si="2019"/>
        <v/>
      </c>
      <c r="AA4352" s="152" t="str">
        <f t="shared" si="2020"/>
        <v/>
      </c>
      <c r="AB4352" s="152" t="str">
        <f t="shared" si="2021"/>
        <v/>
      </c>
      <c r="AC4352" s="154" t="str">
        <f t="shared" si="2032"/>
        <v/>
      </c>
      <c r="AD4352" s="154" t="str">
        <f t="shared" si="2033"/>
        <v/>
      </c>
      <c r="AE4352" s="3" t="str">
        <f t="shared" si="2034"/>
        <v/>
      </c>
      <c r="AF4352" s="3" t="str">
        <f t="shared" si="2035"/>
        <v/>
      </c>
      <c r="AG4352" s="3" t="str">
        <f t="shared" si="2036"/>
        <v/>
      </c>
      <c r="AH4352" s="4" t="str">
        <f t="shared" si="2037"/>
        <v/>
      </c>
      <c r="AI4352" s="75" t="str">
        <f t="shared" si="2038"/>
        <v/>
      </c>
      <c r="AJ4352" s="75" t="str">
        <f t="shared" si="2039"/>
        <v/>
      </c>
    </row>
    <row r="4353" spans="1:36" ht="14.25">
      <c r="A4353" s="41" t="str">
        <f t="shared" si="2022"/>
        <v/>
      </c>
      <c r="B4353" s="150" t="str">
        <f>IF(ISNUMBER(A4353),INDEX('MetaTrader Import'!$H$13:$J$5893,TRUNC(((A4353-$A$39+1)-1)/3)+1,MOD((A4353-$A$39+1)-1,3)+1),"")</f>
        <v/>
      </c>
      <c r="C4353" s="43" t="str">
        <f t="shared" si="2023"/>
        <v/>
      </c>
      <c r="D4353" s="43" t="str">
        <f t="shared" ca="1" si="2013"/>
        <v/>
      </c>
      <c r="E4353" s="43" t="str">
        <f t="shared" si="2024"/>
        <v/>
      </c>
      <c r="F4353" s="43" t="str">
        <f t="shared" si="2025"/>
        <v/>
      </c>
      <c r="G4353" s="43" t="str">
        <f>IF(A4353&lt;&gt;"",IF(A4353&lt;Data!$G$11*0.25,$C$13/$G$32,IF(A4353&gt;Data!$G$11*0.25,$C$13,$C$13*10)),"")</f>
        <v/>
      </c>
      <c r="H4353" s="43" t="str">
        <f>IF(A4353&lt;&gt;"",IF(Data!$G$9="constant",$C$13,IF(Data!$G$9="squeeze",G4353,F4353)),"")</f>
        <v/>
      </c>
      <c r="I4353" s="38" t="str">
        <f ca="1">IF(ISNUMBER(A4353),NORMINV(RAND(),0,IF(AND(Data!$G$9="squeeze",A4353&lt;Data!$G$11*0.25),$H$32,1)*$C$30*$C$13)*($C$14*$C$12),"")</f>
        <v/>
      </c>
      <c r="J4353" s="42" t="str">
        <f ca="1">IFERROR(IF(Data!$C$6="Real",B4353,I4353+J4352+($C$14*$C$12)*(NORMINV(RAND(),$C$15,CHOOSE($G$13,$C$13,F4353,G4353)))),"")</f>
        <v/>
      </c>
      <c r="K4353" s="88" t="str">
        <f>IF(ISNUMBER(A4353), IF($G$16="fixed",$G$17,MIN(H4353*Data!$C$7*$C$16*0.5,$C$17*Data!$C$7))*$C$12,"")</f>
        <v/>
      </c>
      <c r="L4353" s="42" t="str">
        <f t="shared" ca="1" si="2040"/>
        <v/>
      </c>
      <c r="M4353" s="44" t="str">
        <f t="shared" ca="1" si="2041"/>
        <v/>
      </c>
      <c r="N4353" s="44" t="str">
        <f t="shared" ca="1" si="2042"/>
        <v/>
      </c>
      <c r="O4353" s="108" t="str">
        <f t="shared" si="2026"/>
        <v/>
      </c>
      <c r="P4353" s="102" t="str">
        <f t="shared" si="2027"/>
        <v/>
      </c>
      <c r="Q4353" s="102" t="str">
        <f t="shared" si="2028"/>
        <v/>
      </c>
      <c r="R4353" s="120" t="str">
        <f t="shared" si="2029"/>
        <v/>
      </c>
      <c r="S4353" s="54" t="str">
        <f t="shared" si="2030"/>
        <v/>
      </c>
      <c r="T4353" s="5" t="str">
        <f t="shared" si="2031"/>
        <v/>
      </c>
      <c r="U4353" s="152" t="str">
        <f t="shared" si="2014"/>
        <v/>
      </c>
      <c r="V4353" s="152" t="str">
        <f t="shared" si="2015"/>
        <v/>
      </c>
      <c r="W4353" s="153" t="str">
        <f t="shared" si="2016"/>
        <v/>
      </c>
      <c r="X4353" s="153" t="str">
        <f t="shared" si="2017"/>
        <v/>
      </c>
      <c r="Y4353" s="153" t="str">
        <f t="shared" si="2018"/>
        <v/>
      </c>
      <c r="Z4353" s="153" t="str">
        <f t="shared" si="2019"/>
        <v/>
      </c>
      <c r="AA4353" s="152" t="str">
        <f t="shared" si="2020"/>
        <v/>
      </c>
      <c r="AB4353" s="152" t="str">
        <f t="shared" si="2021"/>
        <v/>
      </c>
      <c r="AC4353" s="154" t="str">
        <f t="shared" si="2032"/>
        <v/>
      </c>
      <c r="AD4353" s="154" t="str">
        <f t="shared" si="2033"/>
        <v/>
      </c>
      <c r="AE4353" s="3" t="str">
        <f t="shared" si="2034"/>
        <v/>
      </c>
      <c r="AF4353" s="3" t="str">
        <f t="shared" si="2035"/>
        <v/>
      </c>
      <c r="AG4353" s="3" t="str">
        <f t="shared" si="2036"/>
        <v/>
      </c>
      <c r="AH4353" s="4" t="str">
        <f t="shared" si="2037"/>
        <v/>
      </c>
      <c r="AI4353" s="75" t="str">
        <f t="shared" si="2038"/>
        <v/>
      </c>
      <c r="AJ4353" s="75" t="str">
        <f t="shared" si="2039"/>
        <v/>
      </c>
    </row>
    <row r="4354" spans="1:36" ht="14.25">
      <c r="A4354" s="41" t="str">
        <f t="shared" si="2022"/>
        <v/>
      </c>
      <c r="B4354" s="150" t="str">
        <f>IF(ISNUMBER(A4354),INDEX('MetaTrader Import'!$H$13:$J$5893,TRUNC(((A4354-$A$39+1)-1)/3)+1,MOD((A4354-$A$39+1)-1,3)+1),"")</f>
        <v/>
      </c>
      <c r="C4354" s="43" t="str">
        <f t="shared" si="2023"/>
        <v/>
      </c>
      <c r="D4354" s="43" t="str">
        <f t="shared" ca="1" si="2013"/>
        <v/>
      </c>
      <c r="E4354" s="43" t="str">
        <f t="shared" si="2024"/>
        <v/>
      </c>
      <c r="F4354" s="43" t="str">
        <f t="shared" si="2025"/>
        <v/>
      </c>
      <c r="G4354" s="43" t="str">
        <f>IF(A4354&lt;&gt;"",IF(A4354&lt;Data!$G$11*0.25,$C$13/$G$32,IF(A4354&gt;Data!$G$11*0.25,$C$13,$C$13*10)),"")</f>
        <v/>
      </c>
      <c r="H4354" s="43" t="str">
        <f>IF(A4354&lt;&gt;"",IF(Data!$G$9="constant",$C$13,IF(Data!$G$9="squeeze",G4354,F4354)),"")</f>
        <v/>
      </c>
      <c r="I4354" s="38" t="str">
        <f ca="1">IF(ISNUMBER(A4354),NORMINV(RAND(),0,IF(AND(Data!$G$9="squeeze",A4354&lt;Data!$G$11*0.25),$H$32,1)*$C$30*$C$13)*($C$14*$C$12),"")</f>
        <v/>
      </c>
      <c r="J4354" s="42" t="str">
        <f ca="1">IFERROR(IF(Data!$C$6="Real",B4354,I4354+J4353+($C$14*$C$12)*(NORMINV(RAND(),$C$15,CHOOSE($G$13,$C$13,F4354,G4354)))),"")</f>
        <v/>
      </c>
      <c r="K4354" s="88" t="str">
        <f>IF(ISNUMBER(A4354), IF($G$16="fixed",$G$17,MIN(H4354*Data!$C$7*$C$16*0.5,$C$17*Data!$C$7))*$C$12,"")</f>
        <v/>
      </c>
      <c r="L4354" s="42" t="str">
        <f t="shared" ca="1" si="2040"/>
        <v/>
      </c>
      <c r="M4354" s="44" t="str">
        <f t="shared" ca="1" si="2041"/>
        <v/>
      </c>
      <c r="N4354" s="44" t="str">
        <f t="shared" ca="1" si="2042"/>
        <v/>
      </c>
      <c r="O4354" s="108" t="str">
        <f t="shared" si="2026"/>
        <v/>
      </c>
      <c r="P4354" s="102" t="str">
        <f t="shared" si="2027"/>
        <v/>
      </c>
      <c r="Q4354" s="102" t="str">
        <f t="shared" si="2028"/>
        <v/>
      </c>
      <c r="R4354" s="120" t="str">
        <f t="shared" si="2029"/>
        <v/>
      </c>
      <c r="S4354" s="54" t="str">
        <f t="shared" si="2030"/>
        <v/>
      </c>
      <c r="T4354" s="5" t="str">
        <f t="shared" si="2031"/>
        <v/>
      </c>
      <c r="U4354" s="152" t="str">
        <f t="shared" si="2014"/>
        <v/>
      </c>
      <c r="V4354" s="152" t="str">
        <f t="shared" si="2015"/>
        <v/>
      </c>
      <c r="W4354" s="153" t="str">
        <f t="shared" si="2016"/>
        <v/>
      </c>
      <c r="X4354" s="153" t="str">
        <f t="shared" si="2017"/>
        <v/>
      </c>
      <c r="Y4354" s="153" t="str">
        <f t="shared" si="2018"/>
        <v/>
      </c>
      <c r="Z4354" s="153" t="str">
        <f t="shared" si="2019"/>
        <v/>
      </c>
      <c r="AA4354" s="152" t="str">
        <f t="shared" si="2020"/>
        <v/>
      </c>
      <c r="AB4354" s="152" t="str">
        <f t="shared" si="2021"/>
        <v/>
      </c>
      <c r="AC4354" s="154" t="str">
        <f t="shared" si="2032"/>
        <v/>
      </c>
      <c r="AD4354" s="154" t="str">
        <f t="shared" si="2033"/>
        <v/>
      </c>
      <c r="AE4354" s="3" t="str">
        <f t="shared" si="2034"/>
        <v/>
      </c>
      <c r="AF4354" s="3" t="str">
        <f t="shared" si="2035"/>
        <v/>
      </c>
      <c r="AG4354" s="3" t="str">
        <f t="shared" si="2036"/>
        <v/>
      </c>
      <c r="AH4354" s="4" t="str">
        <f t="shared" si="2037"/>
        <v/>
      </c>
      <c r="AI4354" s="75" t="str">
        <f t="shared" si="2038"/>
        <v/>
      </c>
      <c r="AJ4354" s="75" t="str">
        <f t="shared" si="2039"/>
        <v/>
      </c>
    </row>
    <row r="4355" spans="1:36" ht="14.25">
      <c r="A4355" s="41" t="str">
        <f t="shared" si="2022"/>
        <v/>
      </c>
      <c r="B4355" s="150" t="str">
        <f>IF(ISNUMBER(A4355),INDEX('MetaTrader Import'!$H$13:$J$5893,TRUNC(((A4355-$A$39+1)-1)/3)+1,MOD((A4355-$A$39+1)-1,3)+1),"")</f>
        <v/>
      </c>
      <c r="C4355" s="43" t="str">
        <f t="shared" si="2023"/>
        <v/>
      </c>
      <c r="D4355" s="43" t="str">
        <f t="shared" ref="D4355:D4418" ca="1" si="2043">IF(A4355&lt;&gt;"",NORMINV(RAND(),($C$23-C4355)*$C$28,$C$27)+NORMINV(RAND(),IF(RAND()&gt;$C$26,$C$25,0),$C$27),"")</f>
        <v/>
      </c>
      <c r="E4355" s="43" t="str">
        <f t="shared" si="2024"/>
        <v/>
      </c>
      <c r="F4355" s="43" t="str">
        <f t="shared" si="2025"/>
        <v/>
      </c>
      <c r="G4355" s="43" t="str">
        <f>IF(A4355&lt;&gt;"",IF(A4355&lt;Data!$G$11*0.25,$C$13/$G$32,IF(A4355&gt;Data!$G$11*0.25,$C$13,$C$13*10)),"")</f>
        <v/>
      </c>
      <c r="H4355" s="43" t="str">
        <f>IF(A4355&lt;&gt;"",IF(Data!$G$9="constant",$C$13,IF(Data!$G$9="squeeze",G4355,F4355)),"")</f>
        <v/>
      </c>
      <c r="I4355" s="38" t="str">
        <f ca="1">IF(ISNUMBER(A4355),NORMINV(RAND(),0,IF(AND(Data!$G$9="squeeze",A4355&lt;Data!$G$11*0.25),$H$32,1)*$C$30*$C$13)*($C$14*$C$12),"")</f>
        <v/>
      </c>
      <c r="J4355" s="42" t="str">
        <f ca="1">IFERROR(IF(Data!$C$6="Real",B4355,I4355+J4354+($C$14*$C$12)*(NORMINV(RAND(),$C$15,CHOOSE($G$13,$C$13,F4355,G4355)))),"")</f>
        <v/>
      </c>
      <c r="K4355" s="88" t="str">
        <f>IF(ISNUMBER(A4355), IF($G$16="fixed",$G$17,MIN(H4355*Data!$C$7*$C$16*0.5,$C$17*Data!$C$7))*$C$12,"")</f>
        <v/>
      </c>
      <c r="L4355" s="42" t="str">
        <f t="shared" ca="1" si="2040"/>
        <v/>
      </c>
      <c r="M4355" s="44" t="str">
        <f t="shared" ca="1" si="2041"/>
        <v/>
      </c>
      <c r="N4355" s="44" t="str">
        <f t="shared" ca="1" si="2042"/>
        <v/>
      </c>
      <c r="O4355" s="108" t="str">
        <f t="shared" si="2026"/>
        <v/>
      </c>
      <c r="P4355" s="102" t="str">
        <f t="shared" si="2027"/>
        <v/>
      </c>
      <c r="Q4355" s="102" t="str">
        <f t="shared" si="2028"/>
        <v/>
      </c>
      <c r="R4355" s="120" t="str">
        <f t="shared" si="2029"/>
        <v/>
      </c>
      <c r="S4355" s="54" t="str">
        <f t="shared" si="2030"/>
        <v/>
      </c>
      <c r="T4355" s="5" t="str">
        <f t="shared" si="2031"/>
        <v/>
      </c>
      <c r="U4355" s="152" t="str">
        <f t="shared" ref="U4355:U4418" si="2044">IF(NOT(ISNUMBER(T4355)),"",IF(S4355=1,T4355,IF(M4355&gt;U4354,M4355,IF(ISNUMBER(U4354),U4354,""))))</f>
        <v/>
      </c>
      <c r="V4355" s="152" t="str">
        <f t="shared" ref="V4355:V4418" si="2045">IF(NOT(ISNUMBER(T4355)),"",IF(S4355=1,T4355,IF(N4355&lt;V4354,N4355,IF(ISNUMBER(V4354),V4354,""))))</f>
        <v/>
      </c>
      <c r="W4355" s="153" t="str">
        <f t="shared" ref="W4355:W4418" si="2046">IF(NOT(ISNUMBER(T4355)),"",MIN($F$24,IF(TRUNC((U4355-T4355)/$E$24*$G$12)+0&gt;IF(ISNUMBER(W4354),W4354,0),TRUNC((U4355-T4355)/$E$24*$G$12)+0,IF(ISNUMBER(W4354),W4354,0))))</f>
        <v/>
      </c>
      <c r="X4355" s="153" t="str">
        <f t="shared" ref="X4355:X4418" si="2047">IF(NOT(ISNUMBER(T4355)),"",MIN($F$24,IF(-TRUNC((V4355-T4355)/$E$24*$G$12)+0&gt;IF(ISNUMBER(X4354),X4354,0),-TRUNC((V4355-T4355)/$E$24*$G$12)+0,IF(ISNUMBER(X4354),X4354,0))))</f>
        <v/>
      </c>
      <c r="Y4355" s="153" t="str">
        <f t="shared" ref="Y4355:Y4418" si="2048">IF(ISNUMBER(W4355),(IF(W4355=0,0,1))*IF(ABS($I$24)=2,POWER(2,W4355-1),W4355)*SIGN($I$24)*$K$24,"")</f>
        <v/>
      </c>
      <c r="Z4355" s="153" t="str">
        <f t="shared" ref="Z4355:Z4418" si="2049">IF(ISNUMBER(X4355),(IF(X4355=0,0,1))*IF(ABS($I$24)=2,POWER(2,X4355-1),X4355)*SIGN($I$24)*$K$24,"")</f>
        <v/>
      </c>
      <c r="AA4355" s="152" t="str">
        <f t="shared" ref="AA4355:AA4418" si="2050">IF(OR(NOT(ISNUMBER(T4355)),W4355&lt;1),"",IF(OR(NOT(ISNUMBER(W4354)),W4354=0),IF(SIGN(Y4355)=1,M4355,N4355),(Y4354*AA4354+(Y4355-Y4354)*IF(SIGN(Y4355)=1,M4355,N4355))/Y4355))</f>
        <v/>
      </c>
      <c r="AB4355" s="152" t="str">
        <f t="shared" ref="AB4355:AB4418" si="2051">IF(OR(NOT(ISNUMBER(T4355)),X4355&lt;1),"",IF(OR(NOT(ISNUMBER(X4354)),X4354=0),IF(SIGN(Z4355)=1,N4355,M4355),(Z4354*AB4354+(Z4355-Z4354)*IF(SIGN(Z4355)=1,N4355,M4355))/Z4355))</f>
        <v/>
      </c>
      <c r="AC4355" s="154" t="str">
        <f t="shared" si="2032"/>
        <v/>
      </c>
      <c r="AD4355" s="154" t="str">
        <f t="shared" si="2033"/>
        <v/>
      </c>
      <c r="AE4355" s="3" t="str">
        <f t="shared" si="2034"/>
        <v/>
      </c>
      <c r="AF4355" s="3" t="str">
        <f t="shared" si="2035"/>
        <v/>
      </c>
      <c r="AG4355" s="3" t="str">
        <f t="shared" si="2036"/>
        <v/>
      </c>
      <c r="AH4355" s="4" t="str">
        <f t="shared" si="2037"/>
        <v/>
      </c>
      <c r="AI4355" s="75" t="str">
        <f t="shared" si="2038"/>
        <v/>
      </c>
      <c r="AJ4355" s="75" t="str">
        <f t="shared" si="2039"/>
        <v/>
      </c>
    </row>
    <row r="4356" spans="1:36" ht="14.25">
      <c r="A4356" s="41" t="str">
        <f t="shared" ref="A4356:A4419" si="2052">IFERROR(IF(A4355+1&gt;$C$19,"",A4355+1),"")</f>
        <v/>
      </c>
      <c r="B4356" s="150" t="str">
        <f>IF(ISNUMBER(A4356),INDEX('MetaTrader Import'!$H$13:$J$5893,TRUNC(((A4356-$A$39+1)-1)/3)+1,MOD((A4356-$A$39+1)-1,3)+1),"")</f>
        <v/>
      </c>
      <c r="C4356" s="43" t="str">
        <f t="shared" ref="C4356:C4419" si="2053">IF(A4356&lt;&gt;"",E4355,"")</f>
        <v/>
      </c>
      <c r="D4356" s="43" t="str">
        <f t="shared" ca="1" si="2043"/>
        <v/>
      </c>
      <c r="E4356" s="43" t="str">
        <f t="shared" ref="E4356:E4419" si="2054">IF(A4356&lt;&gt;"",C4356+D4356,"")</f>
        <v/>
      </c>
      <c r="F4356" s="43" t="str">
        <f t="shared" ref="F4356:F4419" si="2055">IF(A4356&lt;&gt;"",$C$13*ABS(E4356)/$C$23,"")</f>
        <v/>
      </c>
      <c r="G4356" s="43" t="str">
        <f>IF(A4356&lt;&gt;"",IF(A4356&lt;Data!$G$11*0.25,$C$13/$G$32,IF(A4356&gt;Data!$G$11*0.25,$C$13,$C$13*10)),"")</f>
        <v/>
      </c>
      <c r="H4356" s="43" t="str">
        <f>IF(A4356&lt;&gt;"",IF(Data!$G$9="constant",$C$13,IF(Data!$G$9="squeeze",G4356,F4356)),"")</f>
        <v/>
      </c>
      <c r="I4356" s="38" t="str">
        <f ca="1">IF(ISNUMBER(A4356),NORMINV(RAND(),0,IF(AND(Data!$G$9="squeeze",A4356&lt;Data!$G$11*0.25),$H$32,1)*$C$30*$C$13)*($C$14*$C$12),"")</f>
        <v/>
      </c>
      <c r="J4356" s="42" t="str">
        <f ca="1">IFERROR(IF(Data!$C$6="Real",B4356,I4356+J4355+($C$14*$C$12)*(NORMINV(RAND(),$C$15,CHOOSE($G$13,$C$13,F4356,G4356)))),"")</f>
        <v/>
      </c>
      <c r="K4356" s="88" t="str">
        <f>IF(ISNUMBER(A4356), IF($G$16="fixed",$G$17,MIN(H4356*Data!$C$7*$C$16*0.5,$C$17*Data!$C$7))*$C$12,"")</f>
        <v/>
      </c>
      <c r="L4356" s="42" t="str">
        <f t="shared" ca="1" si="2040"/>
        <v/>
      </c>
      <c r="M4356" s="44" t="str">
        <f t="shared" ca="1" si="2041"/>
        <v/>
      </c>
      <c r="N4356" s="44" t="str">
        <f t="shared" ca="1" si="2042"/>
        <v/>
      </c>
      <c r="O4356" s="108" t="str">
        <f t="shared" ref="O4356:O4419" si="2056">IF(ISNUMBER(A4356),$G$12*SLOPE(L4342:L4356,A4342:A4356),"")</f>
        <v/>
      </c>
      <c r="P4356" s="102" t="str">
        <f t="shared" ref="P4356:P4419" si="2057">IF(ISNUMBER(A4356),STDEV(L4342:L4356)*$G$12,"")</f>
        <v/>
      </c>
      <c r="Q4356" s="102" t="str">
        <f t="shared" ref="Q4356:Q4419" si="2058">IF(ISNUMBER(A4356),SLOPE(P4342:P4356,A4342:A4356),"")</f>
        <v/>
      </c>
      <c r="R4356" s="120" t="str">
        <f t="shared" ref="R4356:R4419" si="2059">IF(ISNUMBER(A4356),R4355+S4355,"")</f>
        <v/>
      </c>
      <c r="S4356" s="54" t="str">
        <f t="shared" ref="S4356:S4419" si="2060">IF(ISNUMBER(A4356),IF(AND(R4356&lt;$M$24,Q4356&lt;$F$28,ABS(O4356)&lt;$F$27,P4356&lt;$F$26,NOT(ISNUMBER(T4355))),1,0),"")</f>
        <v/>
      </c>
      <c r="T4356" s="5" t="str">
        <f t="shared" ref="T4356:T4419" si="2061">IF(ISNUMBER(A4356),IF(S4356=1,L4356,IF(AG4355="Y","",IF(ISNUMBER(T4355),T4355,""))),"")</f>
        <v/>
      </c>
      <c r="U4356" s="152" t="str">
        <f t="shared" si="2044"/>
        <v/>
      </c>
      <c r="V4356" s="152" t="str">
        <f t="shared" si="2045"/>
        <v/>
      </c>
      <c r="W4356" s="153" t="str">
        <f t="shared" si="2046"/>
        <v/>
      </c>
      <c r="X4356" s="153" t="str">
        <f t="shared" si="2047"/>
        <v/>
      </c>
      <c r="Y4356" s="153" t="str">
        <f t="shared" si="2048"/>
        <v/>
      </c>
      <c r="Z4356" s="153" t="str">
        <f t="shared" si="2049"/>
        <v/>
      </c>
      <c r="AA4356" s="152" t="str">
        <f t="shared" si="2050"/>
        <v/>
      </c>
      <c r="AB4356" s="152" t="str">
        <f t="shared" si="2051"/>
        <v/>
      </c>
      <c r="AC4356" s="154" t="str">
        <f t="shared" ref="AC4356:AC4419" si="2062">IFERROR(-SIGN(Y4356)*(AA4356-IF(SIGN(Y4356)=1,N4356,M4356))*$G$12*ABS(Y4356),"")</f>
        <v/>
      </c>
      <c r="AD4356" s="154" t="str">
        <f t="shared" ref="AD4356:AD4419" si="2063">IFERROR(SIGN(Z4356)*(AB4356-IF(SIGN(Z4356)=1,M4356,N4356))*$G$12*ABS(Z4356),"")</f>
        <v/>
      </c>
      <c r="AE4356" s="3" t="str">
        <f t="shared" ref="AE4356:AE4419" si="2064">IF(ISNUMBER(A4356),IFERROR((IF(ISNUMBER(AC4356),AC4356,0)+IF(ISNUMBER(AD4356),AD4356,0))/(ABS(Y4356)+ABS(Z4356)),0),"")</f>
        <v/>
      </c>
      <c r="AF4356" s="3" t="str">
        <f t="shared" ref="AF4356:AF4419" si="2065">IF(ISNUMBER(A4356),IF(ISNUMBER(AC4356),AC4356,0)+IF(ISNUMBER(AD4356),AD4356,0),"")</f>
        <v/>
      </c>
      <c r="AG4356" s="3" t="str">
        <f t="shared" ref="AG4356:AG4419" si="2066">IF(NOT(ISNUMBER(T4356)),"",IF(OR(AF4356&gt;$G$24,AF4356&lt;-$H$24,A4356+1&gt;$C$19),"Y","N"))</f>
        <v/>
      </c>
      <c r="AH4356" s="4" t="str">
        <f t="shared" ref="AH4356:AH4419" si="2067">IF(AG4356="y",AF4356*10*$C$11,"")</f>
        <v/>
      </c>
      <c r="AI4356" s="75" t="str">
        <f t="shared" ref="AI4356:AI4419" si="2068">IF(ISNUMBER(A4356),IF(ISNUMBER(AH4356),AJ4356,AF4356*10*$C$11+AJ4356),"")</f>
        <v/>
      </c>
      <c r="AJ4356" s="75" t="str">
        <f t="shared" ref="AJ4356:AJ4419" si="2069">IF(ISNUMBER(A4356),AJ4355+IF(ISNUMBER(AH4356),AH4356,0),"")</f>
        <v/>
      </c>
    </row>
    <row r="4357" spans="1:36" ht="14.25">
      <c r="A4357" s="41" t="str">
        <f t="shared" si="2052"/>
        <v/>
      </c>
      <c r="B4357" s="150" t="str">
        <f>IF(ISNUMBER(A4357),INDEX('MetaTrader Import'!$H$13:$J$5893,TRUNC(((A4357-$A$39+1)-1)/3)+1,MOD((A4357-$A$39+1)-1,3)+1),"")</f>
        <v/>
      </c>
      <c r="C4357" s="43" t="str">
        <f t="shared" si="2053"/>
        <v/>
      </c>
      <c r="D4357" s="43" t="str">
        <f t="shared" ca="1" si="2043"/>
        <v/>
      </c>
      <c r="E4357" s="43" t="str">
        <f t="shared" si="2054"/>
        <v/>
      </c>
      <c r="F4357" s="43" t="str">
        <f t="shared" si="2055"/>
        <v/>
      </c>
      <c r="G4357" s="43" t="str">
        <f>IF(A4357&lt;&gt;"",IF(A4357&lt;Data!$G$11*0.25,$C$13/$G$32,IF(A4357&gt;Data!$G$11*0.25,$C$13,$C$13*10)),"")</f>
        <v/>
      </c>
      <c r="H4357" s="43" t="str">
        <f>IF(A4357&lt;&gt;"",IF(Data!$G$9="constant",$C$13,IF(Data!$G$9="squeeze",G4357,F4357)),"")</f>
        <v/>
      </c>
      <c r="I4357" s="38" t="str">
        <f ca="1">IF(ISNUMBER(A4357),NORMINV(RAND(),0,IF(AND(Data!$G$9="squeeze",A4357&lt;Data!$G$11*0.25),$H$32,1)*$C$30*$C$13)*($C$14*$C$12),"")</f>
        <v/>
      </c>
      <c r="J4357" s="42" t="str">
        <f ca="1">IFERROR(IF(Data!$C$6="Real",B4357,I4357+J4356+($C$14*$C$12)*(NORMINV(RAND(),$C$15,CHOOSE($G$13,$C$13,F4357,G4357)))),"")</f>
        <v/>
      </c>
      <c r="K4357" s="88" t="str">
        <f>IF(ISNUMBER(A4357), IF($G$16="fixed",$G$17,MIN(H4357*Data!$C$7*$C$16*0.5,$C$17*Data!$C$7))*$C$12,"")</f>
        <v/>
      </c>
      <c r="L4357" s="42" t="str">
        <f t="shared" ca="1" si="2040"/>
        <v/>
      </c>
      <c r="M4357" s="44" t="str">
        <f t="shared" ca="1" si="2041"/>
        <v/>
      </c>
      <c r="N4357" s="44" t="str">
        <f t="shared" ca="1" si="2042"/>
        <v/>
      </c>
      <c r="O4357" s="108" t="str">
        <f t="shared" si="2056"/>
        <v/>
      </c>
      <c r="P4357" s="102" t="str">
        <f t="shared" si="2057"/>
        <v/>
      </c>
      <c r="Q4357" s="102" t="str">
        <f t="shared" si="2058"/>
        <v/>
      </c>
      <c r="R4357" s="120" t="str">
        <f t="shared" si="2059"/>
        <v/>
      </c>
      <c r="S4357" s="54" t="str">
        <f t="shared" si="2060"/>
        <v/>
      </c>
      <c r="T4357" s="5" t="str">
        <f t="shared" si="2061"/>
        <v/>
      </c>
      <c r="U4357" s="152" t="str">
        <f t="shared" si="2044"/>
        <v/>
      </c>
      <c r="V4357" s="152" t="str">
        <f t="shared" si="2045"/>
        <v/>
      </c>
      <c r="W4357" s="153" t="str">
        <f t="shared" si="2046"/>
        <v/>
      </c>
      <c r="X4357" s="153" t="str">
        <f t="shared" si="2047"/>
        <v/>
      </c>
      <c r="Y4357" s="153" t="str">
        <f t="shared" si="2048"/>
        <v/>
      </c>
      <c r="Z4357" s="153" t="str">
        <f t="shared" si="2049"/>
        <v/>
      </c>
      <c r="AA4357" s="152" t="str">
        <f t="shared" si="2050"/>
        <v/>
      </c>
      <c r="AB4357" s="152" t="str">
        <f t="shared" si="2051"/>
        <v/>
      </c>
      <c r="AC4357" s="154" t="str">
        <f t="shared" si="2062"/>
        <v/>
      </c>
      <c r="AD4357" s="154" t="str">
        <f t="shared" si="2063"/>
        <v/>
      </c>
      <c r="AE4357" s="3" t="str">
        <f t="shared" si="2064"/>
        <v/>
      </c>
      <c r="AF4357" s="3" t="str">
        <f t="shared" si="2065"/>
        <v/>
      </c>
      <c r="AG4357" s="3" t="str">
        <f t="shared" si="2066"/>
        <v/>
      </c>
      <c r="AH4357" s="4" t="str">
        <f t="shared" si="2067"/>
        <v/>
      </c>
      <c r="AI4357" s="75" t="str">
        <f t="shared" si="2068"/>
        <v/>
      </c>
      <c r="AJ4357" s="75" t="str">
        <f t="shared" si="2069"/>
        <v/>
      </c>
    </row>
    <row r="4358" spans="1:36" ht="14.25">
      <c r="A4358" s="41" t="str">
        <f t="shared" si="2052"/>
        <v/>
      </c>
      <c r="B4358" s="150" t="str">
        <f>IF(ISNUMBER(A4358),INDEX('MetaTrader Import'!$H$13:$J$5893,TRUNC(((A4358-$A$39+1)-1)/3)+1,MOD((A4358-$A$39+1)-1,3)+1),"")</f>
        <v/>
      </c>
      <c r="C4358" s="43" t="str">
        <f t="shared" si="2053"/>
        <v/>
      </c>
      <c r="D4358" s="43" t="str">
        <f t="shared" ca="1" si="2043"/>
        <v/>
      </c>
      <c r="E4358" s="43" t="str">
        <f t="shared" si="2054"/>
        <v/>
      </c>
      <c r="F4358" s="43" t="str">
        <f t="shared" si="2055"/>
        <v/>
      </c>
      <c r="G4358" s="43" t="str">
        <f>IF(A4358&lt;&gt;"",IF(A4358&lt;Data!$G$11*0.25,$C$13/$G$32,IF(A4358&gt;Data!$G$11*0.25,$C$13,$C$13*10)),"")</f>
        <v/>
      </c>
      <c r="H4358" s="43" t="str">
        <f>IF(A4358&lt;&gt;"",IF(Data!$G$9="constant",$C$13,IF(Data!$G$9="squeeze",G4358,F4358)),"")</f>
        <v/>
      </c>
      <c r="I4358" s="38" t="str">
        <f ca="1">IF(ISNUMBER(A4358),NORMINV(RAND(),0,IF(AND(Data!$G$9="squeeze",A4358&lt;Data!$G$11*0.25),$H$32,1)*$C$30*$C$13)*($C$14*$C$12),"")</f>
        <v/>
      </c>
      <c r="J4358" s="42" t="str">
        <f ca="1">IFERROR(IF(Data!$C$6="Real",B4358,I4358+J4357+($C$14*$C$12)*(NORMINV(RAND(),$C$15,CHOOSE($G$13,$C$13,F4358,G4358)))),"")</f>
        <v/>
      </c>
      <c r="K4358" s="88" t="str">
        <f>IF(ISNUMBER(A4358), IF($G$16="fixed",$G$17,MIN(H4358*Data!$C$7*$C$16*0.5,$C$17*Data!$C$7))*$C$12,"")</f>
        <v/>
      </c>
      <c r="L4358" s="42" t="str">
        <f t="shared" ref="L4358:L4421" ca="1" si="2070">IFERROR(J4358,"")</f>
        <v/>
      </c>
      <c r="M4358" s="44" t="str">
        <f t="shared" ref="M4358:M4421" ca="1" si="2071">IFERROR(L4358+K4358*0.5,"")</f>
        <v/>
      </c>
      <c r="N4358" s="44" t="str">
        <f t="shared" ref="N4358:N4421" ca="1" si="2072">IFERROR(L4358-K4358*0.5,"")</f>
        <v/>
      </c>
      <c r="O4358" s="108" t="str">
        <f t="shared" si="2056"/>
        <v/>
      </c>
      <c r="P4358" s="102" t="str">
        <f t="shared" si="2057"/>
        <v/>
      </c>
      <c r="Q4358" s="102" t="str">
        <f t="shared" si="2058"/>
        <v/>
      </c>
      <c r="R4358" s="120" t="str">
        <f t="shared" si="2059"/>
        <v/>
      </c>
      <c r="S4358" s="54" t="str">
        <f t="shared" si="2060"/>
        <v/>
      </c>
      <c r="T4358" s="5" t="str">
        <f t="shared" si="2061"/>
        <v/>
      </c>
      <c r="U4358" s="152" t="str">
        <f t="shared" si="2044"/>
        <v/>
      </c>
      <c r="V4358" s="152" t="str">
        <f t="shared" si="2045"/>
        <v/>
      </c>
      <c r="W4358" s="153" t="str">
        <f t="shared" si="2046"/>
        <v/>
      </c>
      <c r="X4358" s="153" t="str">
        <f t="shared" si="2047"/>
        <v/>
      </c>
      <c r="Y4358" s="153" t="str">
        <f t="shared" si="2048"/>
        <v/>
      </c>
      <c r="Z4358" s="153" t="str">
        <f t="shared" si="2049"/>
        <v/>
      </c>
      <c r="AA4358" s="152" t="str">
        <f t="shared" si="2050"/>
        <v/>
      </c>
      <c r="AB4358" s="152" t="str">
        <f t="shared" si="2051"/>
        <v/>
      </c>
      <c r="AC4358" s="154" t="str">
        <f t="shared" si="2062"/>
        <v/>
      </c>
      <c r="AD4358" s="154" t="str">
        <f t="shared" si="2063"/>
        <v/>
      </c>
      <c r="AE4358" s="3" t="str">
        <f t="shared" si="2064"/>
        <v/>
      </c>
      <c r="AF4358" s="3" t="str">
        <f t="shared" si="2065"/>
        <v/>
      </c>
      <c r="AG4358" s="3" t="str">
        <f t="shared" si="2066"/>
        <v/>
      </c>
      <c r="AH4358" s="4" t="str">
        <f t="shared" si="2067"/>
        <v/>
      </c>
      <c r="AI4358" s="75" t="str">
        <f t="shared" si="2068"/>
        <v/>
      </c>
      <c r="AJ4358" s="75" t="str">
        <f t="shared" si="2069"/>
        <v/>
      </c>
    </row>
    <row r="4359" spans="1:36" ht="14.25">
      <c r="A4359" s="41" t="str">
        <f t="shared" si="2052"/>
        <v/>
      </c>
      <c r="B4359" s="150" t="str">
        <f>IF(ISNUMBER(A4359),INDEX('MetaTrader Import'!$H$13:$J$5893,TRUNC(((A4359-$A$39+1)-1)/3)+1,MOD((A4359-$A$39+1)-1,3)+1),"")</f>
        <v/>
      </c>
      <c r="C4359" s="43" t="str">
        <f t="shared" si="2053"/>
        <v/>
      </c>
      <c r="D4359" s="43" t="str">
        <f t="shared" ca="1" si="2043"/>
        <v/>
      </c>
      <c r="E4359" s="43" t="str">
        <f t="shared" si="2054"/>
        <v/>
      </c>
      <c r="F4359" s="43" t="str">
        <f t="shared" si="2055"/>
        <v/>
      </c>
      <c r="G4359" s="43" t="str">
        <f>IF(A4359&lt;&gt;"",IF(A4359&lt;Data!$G$11*0.25,$C$13/$G$32,IF(A4359&gt;Data!$G$11*0.25,$C$13,$C$13*10)),"")</f>
        <v/>
      </c>
      <c r="H4359" s="43" t="str">
        <f>IF(A4359&lt;&gt;"",IF(Data!$G$9="constant",$C$13,IF(Data!$G$9="squeeze",G4359,F4359)),"")</f>
        <v/>
      </c>
      <c r="I4359" s="38" t="str">
        <f ca="1">IF(ISNUMBER(A4359),NORMINV(RAND(),0,IF(AND(Data!$G$9="squeeze",A4359&lt;Data!$G$11*0.25),$H$32,1)*$C$30*$C$13)*($C$14*$C$12),"")</f>
        <v/>
      </c>
      <c r="J4359" s="42" t="str">
        <f ca="1">IFERROR(IF(Data!$C$6="Real",B4359,I4359+J4358+($C$14*$C$12)*(NORMINV(RAND(),$C$15,CHOOSE($G$13,$C$13,F4359,G4359)))),"")</f>
        <v/>
      </c>
      <c r="K4359" s="88" t="str">
        <f>IF(ISNUMBER(A4359), IF($G$16="fixed",$G$17,MIN(H4359*Data!$C$7*$C$16*0.5,$C$17*Data!$C$7))*$C$12,"")</f>
        <v/>
      </c>
      <c r="L4359" s="42" t="str">
        <f t="shared" ca="1" si="2070"/>
        <v/>
      </c>
      <c r="M4359" s="44" t="str">
        <f t="shared" ca="1" si="2071"/>
        <v/>
      </c>
      <c r="N4359" s="44" t="str">
        <f t="shared" ca="1" si="2072"/>
        <v/>
      </c>
      <c r="O4359" s="108" t="str">
        <f t="shared" si="2056"/>
        <v/>
      </c>
      <c r="P4359" s="102" t="str">
        <f t="shared" si="2057"/>
        <v/>
      </c>
      <c r="Q4359" s="102" t="str">
        <f t="shared" si="2058"/>
        <v/>
      </c>
      <c r="R4359" s="120" t="str">
        <f t="shared" si="2059"/>
        <v/>
      </c>
      <c r="S4359" s="54" t="str">
        <f t="shared" si="2060"/>
        <v/>
      </c>
      <c r="T4359" s="5" t="str">
        <f t="shared" si="2061"/>
        <v/>
      </c>
      <c r="U4359" s="152" t="str">
        <f t="shared" si="2044"/>
        <v/>
      </c>
      <c r="V4359" s="152" t="str">
        <f t="shared" si="2045"/>
        <v/>
      </c>
      <c r="W4359" s="153" t="str">
        <f t="shared" si="2046"/>
        <v/>
      </c>
      <c r="X4359" s="153" t="str">
        <f t="shared" si="2047"/>
        <v/>
      </c>
      <c r="Y4359" s="153" t="str">
        <f t="shared" si="2048"/>
        <v/>
      </c>
      <c r="Z4359" s="153" t="str">
        <f t="shared" si="2049"/>
        <v/>
      </c>
      <c r="AA4359" s="152" t="str">
        <f t="shared" si="2050"/>
        <v/>
      </c>
      <c r="AB4359" s="152" t="str">
        <f t="shared" si="2051"/>
        <v/>
      </c>
      <c r="AC4359" s="154" t="str">
        <f t="shared" si="2062"/>
        <v/>
      </c>
      <c r="AD4359" s="154" t="str">
        <f t="shared" si="2063"/>
        <v/>
      </c>
      <c r="AE4359" s="3" t="str">
        <f t="shared" si="2064"/>
        <v/>
      </c>
      <c r="AF4359" s="3" t="str">
        <f t="shared" si="2065"/>
        <v/>
      </c>
      <c r="AG4359" s="3" t="str">
        <f t="shared" si="2066"/>
        <v/>
      </c>
      <c r="AH4359" s="4" t="str">
        <f t="shared" si="2067"/>
        <v/>
      </c>
      <c r="AI4359" s="75" t="str">
        <f t="shared" si="2068"/>
        <v/>
      </c>
      <c r="AJ4359" s="75" t="str">
        <f t="shared" si="2069"/>
        <v/>
      </c>
    </row>
    <row r="4360" spans="1:36" ht="14.25">
      <c r="A4360" s="41" t="str">
        <f t="shared" si="2052"/>
        <v/>
      </c>
      <c r="B4360" s="150" t="str">
        <f>IF(ISNUMBER(A4360),INDEX('MetaTrader Import'!$H$13:$J$5893,TRUNC(((A4360-$A$39+1)-1)/3)+1,MOD((A4360-$A$39+1)-1,3)+1),"")</f>
        <v/>
      </c>
      <c r="C4360" s="43" t="str">
        <f t="shared" si="2053"/>
        <v/>
      </c>
      <c r="D4360" s="43" t="str">
        <f t="shared" ca="1" si="2043"/>
        <v/>
      </c>
      <c r="E4360" s="43" t="str">
        <f t="shared" si="2054"/>
        <v/>
      </c>
      <c r="F4360" s="43" t="str">
        <f t="shared" si="2055"/>
        <v/>
      </c>
      <c r="G4360" s="43" t="str">
        <f>IF(A4360&lt;&gt;"",IF(A4360&lt;Data!$G$11*0.25,$C$13/$G$32,IF(A4360&gt;Data!$G$11*0.25,$C$13,$C$13*10)),"")</f>
        <v/>
      </c>
      <c r="H4360" s="43" t="str">
        <f>IF(A4360&lt;&gt;"",IF(Data!$G$9="constant",$C$13,IF(Data!$G$9="squeeze",G4360,F4360)),"")</f>
        <v/>
      </c>
      <c r="I4360" s="38" t="str">
        <f ca="1">IF(ISNUMBER(A4360),NORMINV(RAND(),0,IF(AND(Data!$G$9="squeeze",A4360&lt;Data!$G$11*0.25),$H$32,1)*$C$30*$C$13)*($C$14*$C$12),"")</f>
        <v/>
      </c>
      <c r="J4360" s="42" t="str">
        <f ca="1">IFERROR(IF(Data!$C$6="Real",B4360,I4360+J4359+($C$14*$C$12)*(NORMINV(RAND(),$C$15,CHOOSE($G$13,$C$13,F4360,G4360)))),"")</f>
        <v/>
      </c>
      <c r="K4360" s="88" t="str">
        <f>IF(ISNUMBER(A4360), IF($G$16="fixed",$G$17,MIN(H4360*Data!$C$7*$C$16*0.5,$C$17*Data!$C$7))*$C$12,"")</f>
        <v/>
      </c>
      <c r="L4360" s="42" t="str">
        <f t="shared" ca="1" si="2070"/>
        <v/>
      </c>
      <c r="M4360" s="44" t="str">
        <f t="shared" ca="1" si="2071"/>
        <v/>
      </c>
      <c r="N4360" s="44" t="str">
        <f t="shared" ca="1" si="2072"/>
        <v/>
      </c>
      <c r="O4360" s="108" t="str">
        <f t="shared" si="2056"/>
        <v/>
      </c>
      <c r="P4360" s="102" t="str">
        <f t="shared" si="2057"/>
        <v/>
      </c>
      <c r="Q4360" s="102" t="str">
        <f t="shared" si="2058"/>
        <v/>
      </c>
      <c r="R4360" s="120" t="str">
        <f t="shared" si="2059"/>
        <v/>
      </c>
      <c r="S4360" s="54" t="str">
        <f t="shared" si="2060"/>
        <v/>
      </c>
      <c r="T4360" s="5" t="str">
        <f t="shared" si="2061"/>
        <v/>
      </c>
      <c r="U4360" s="152" t="str">
        <f t="shared" si="2044"/>
        <v/>
      </c>
      <c r="V4360" s="152" t="str">
        <f t="shared" si="2045"/>
        <v/>
      </c>
      <c r="W4360" s="153" t="str">
        <f t="shared" si="2046"/>
        <v/>
      </c>
      <c r="X4360" s="153" t="str">
        <f t="shared" si="2047"/>
        <v/>
      </c>
      <c r="Y4360" s="153" t="str">
        <f t="shared" si="2048"/>
        <v/>
      </c>
      <c r="Z4360" s="153" t="str">
        <f t="shared" si="2049"/>
        <v/>
      </c>
      <c r="AA4360" s="152" t="str">
        <f t="shared" si="2050"/>
        <v/>
      </c>
      <c r="AB4360" s="152" t="str">
        <f t="shared" si="2051"/>
        <v/>
      </c>
      <c r="AC4360" s="154" t="str">
        <f t="shared" si="2062"/>
        <v/>
      </c>
      <c r="AD4360" s="154" t="str">
        <f t="shared" si="2063"/>
        <v/>
      </c>
      <c r="AE4360" s="3" t="str">
        <f t="shared" si="2064"/>
        <v/>
      </c>
      <c r="AF4360" s="3" t="str">
        <f t="shared" si="2065"/>
        <v/>
      </c>
      <c r="AG4360" s="3" t="str">
        <f t="shared" si="2066"/>
        <v/>
      </c>
      <c r="AH4360" s="4" t="str">
        <f t="shared" si="2067"/>
        <v/>
      </c>
      <c r="AI4360" s="75" t="str">
        <f t="shared" si="2068"/>
        <v/>
      </c>
      <c r="AJ4360" s="75" t="str">
        <f t="shared" si="2069"/>
        <v/>
      </c>
    </row>
    <row r="4361" spans="1:36" ht="14.25">
      <c r="A4361" s="41" t="str">
        <f t="shared" si="2052"/>
        <v/>
      </c>
      <c r="B4361" s="150" t="str">
        <f>IF(ISNUMBER(A4361),INDEX('MetaTrader Import'!$H$13:$J$5893,TRUNC(((A4361-$A$39+1)-1)/3)+1,MOD((A4361-$A$39+1)-1,3)+1),"")</f>
        <v/>
      </c>
      <c r="C4361" s="43" t="str">
        <f t="shared" si="2053"/>
        <v/>
      </c>
      <c r="D4361" s="43" t="str">
        <f t="shared" ca="1" si="2043"/>
        <v/>
      </c>
      <c r="E4361" s="43" t="str">
        <f t="shared" si="2054"/>
        <v/>
      </c>
      <c r="F4361" s="43" t="str">
        <f t="shared" si="2055"/>
        <v/>
      </c>
      <c r="G4361" s="43" t="str">
        <f>IF(A4361&lt;&gt;"",IF(A4361&lt;Data!$G$11*0.25,$C$13/$G$32,IF(A4361&gt;Data!$G$11*0.25,$C$13,$C$13*10)),"")</f>
        <v/>
      </c>
      <c r="H4361" s="43" t="str">
        <f>IF(A4361&lt;&gt;"",IF(Data!$G$9="constant",$C$13,IF(Data!$G$9="squeeze",G4361,F4361)),"")</f>
        <v/>
      </c>
      <c r="I4361" s="38" t="str">
        <f ca="1">IF(ISNUMBER(A4361),NORMINV(RAND(),0,IF(AND(Data!$G$9="squeeze",A4361&lt;Data!$G$11*0.25),$H$32,1)*$C$30*$C$13)*($C$14*$C$12),"")</f>
        <v/>
      </c>
      <c r="J4361" s="42" t="str">
        <f ca="1">IFERROR(IF(Data!$C$6="Real",B4361,I4361+J4360+($C$14*$C$12)*(NORMINV(RAND(),$C$15,CHOOSE($G$13,$C$13,F4361,G4361)))),"")</f>
        <v/>
      </c>
      <c r="K4361" s="88" t="str">
        <f>IF(ISNUMBER(A4361), IF($G$16="fixed",$G$17,MIN(H4361*Data!$C$7*$C$16*0.5,$C$17*Data!$C$7))*$C$12,"")</f>
        <v/>
      </c>
      <c r="L4361" s="42" t="str">
        <f t="shared" ca="1" si="2070"/>
        <v/>
      </c>
      <c r="M4361" s="44" t="str">
        <f t="shared" ca="1" si="2071"/>
        <v/>
      </c>
      <c r="N4361" s="44" t="str">
        <f t="shared" ca="1" si="2072"/>
        <v/>
      </c>
      <c r="O4361" s="108" t="str">
        <f t="shared" si="2056"/>
        <v/>
      </c>
      <c r="P4361" s="102" t="str">
        <f t="shared" si="2057"/>
        <v/>
      </c>
      <c r="Q4361" s="102" t="str">
        <f t="shared" si="2058"/>
        <v/>
      </c>
      <c r="R4361" s="120" t="str">
        <f t="shared" si="2059"/>
        <v/>
      </c>
      <c r="S4361" s="54" t="str">
        <f t="shared" si="2060"/>
        <v/>
      </c>
      <c r="T4361" s="5" t="str">
        <f t="shared" si="2061"/>
        <v/>
      </c>
      <c r="U4361" s="152" t="str">
        <f t="shared" si="2044"/>
        <v/>
      </c>
      <c r="V4361" s="152" t="str">
        <f t="shared" si="2045"/>
        <v/>
      </c>
      <c r="W4361" s="153" t="str">
        <f t="shared" si="2046"/>
        <v/>
      </c>
      <c r="X4361" s="153" t="str">
        <f t="shared" si="2047"/>
        <v/>
      </c>
      <c r="Y4361" s="153" t="str">
        <f t="shared" si="2048"/>
        <v/>
      </c>
      <c r="Z4361" s="153" t="str">
        <f t="shared" si="2049"/>
        <v/>
      </c>
      <c r="AA4361" s="152" t="str">
        <f t="shared" si="2050"/>
        <v/>
      </c>
      <c r="AB4361" s="152" t="str">
        <f t="shared" si="2051"/>
        <v/>
      </c>
      <c r="AC4361" s="154" t="str">
        <f t="shared" si="2062"/>
        <v/>
      </c>
      <c r="AD4361" s="154" t="str">
        <f t="shared" si="2063"/>
        <v/>
      </c>
      <c r="AE4361" s="3" t="str">
        <f t="shared" si="2064"/>
        <v/>
      </c>
      <c r="AF4361" s="3" t="str">
        <f t="shared" si="2065"/>
        <v/>
      </c>
      <c r="AG4361" s="3" t="str">
        <f t="shared" si="2066"/>
        <v/>
      </c>
      <c r="AH4361" s="4" t="str">
        <f t="shared" si="2067"/>
        <v/>
      </c>
      <c r="AI4361" s="75" t="str">
        <f t="shared" si="2068"/>
        <v/>
      </c>
      <c r="AJ4361" s="75" t="str">
        <f t="shared" si="2069"/>
        <v/>
      </c>
    </row>
    <row r="4362" spans="1:36" ht="14.25">
      <c r="A4362" s="41" t="str">
        <f t="shared" si="2052"/>
        <v/>
      </c>
      <c r="B4362" s="150" t="str">
        <f>IF(ISNUMBER(A4362),INDEX('MetaTrader Import'!$H$13:$J$5893,TRUNC(((A4362-$A$39+1)-1)/3)+1,MOD((A4362-$A$39+1)-1,3)+1),"")</f>
        <v/>
      </c>
      <c r="C4362" s="43" t="str">
        <f t="shared" si="2053"/>
        <v/>
      </c>
      <c r="D4362" s="43" t="str">
        <f t="shared" ca="1" si="2043"/>
        <v/>
      </c>
      <c r="E4362" s="43" t="str">
        <f t="shared" si="2054"/>
        <v/>
      </c>
      <c r="F4362" s="43" t="str">
        <f t="shared" si="2055"/>
        <v/>
      </c>
      <c r="G4362" s="43" t="str">
        <f>IF(A4362&lt;&gt;"",IF(A4362&lt;Data!$G$11*0.25,$C$13/$G$32,IF(A4362&gt;Data!$G$11*0.25,$C$13,$C$13*10)),"")</f>
        <v/>
      </c>
      <c r="H4362" s="43" t="str">
        <f>IF(A4362&lt;&gt;"",IF(Data!$G$9="constant",$C$13,IF(Data!$G$9="squeeze",G4362,F4362)),"")</f>
        <v/>
      </c>
      <c r="I4362" s="38" t="str">
        <f ca="1">IF(ISNUMBER(A4362),NORMINV(RAND(),0,IF(AND(Data!$G$9="squeeze",A4362&lt;Data!$G$11*0.25),$H$32,1)*$C$30*$C$13)*($C$14*$C$12),"")</f>
        <v/>
      </c>
      <c r="J4362" s="42" t="str">
        <f ca="1">IFERROR(IF(Data!$C$6="Real",B4362,I4362+J4361+($C$14*$C$12)*(NORMINV(RAND(),$C$15,CHOOSE($G$13,$C$13,F4362,G4362)))),"")</f>
        <v/>
      </c>
      <c r="K4362" s="88" t="str">
        <f>IF(ISNUMBER(A4362), IF($G$16="fixed",$G$17,MIN(H4362*Data!$C$7*$C$16*0.5,$C$17*Data!$C$7))*$C$12,"")</f>
        <v/>
      </c>
      <c r="L4362" s="42" t="str">
        <f t="shared" ca="1" si="2070"/>
        <v/>
      </c>
      <c r="M4362" s="44" t="str">
        <f t="shared" ca="1" si="2071"/>
        <v/>
      </c>
      <c r="N4362" s="44" t="str">
        <f t="shared" ca="1" si="2072"/>
        <v/>
      </c>
      <c r="O4362" s="108" t="str">
        <f t="shared" si="2056"/>
        <v/>
      </c>
      <c r="P4362" s="102" t="str">
        <f t="shared" si="2057"/>
        <v/>
      </c>
      <c r="Q4362" s="102" t="str">
        <f t="shared" si="2058"/>
        <v/>
      </c>
      <c r="R4362" s="120" t="str">
        <f t="shared" si="2059"/>
        <v/>
      </c>
      <c r="S4362" s="54" t="str">
        <f t="shared" si="2060"/>
        <v/>
      </c>
      <c r="T4362" s="5" t="str">
        <f t="shared" si="2061"/>
        <v/>
      </c>
      <c r="U4362" s="152" t="str">
        <f t="shared" si="2044"/>
        <v/>
      </c>
      <c r="V4362" s="152" t="str">
        <f t="shared" si="2045"/>
        <v/>
      </c>
      <c r="W4362" s="153" t="str">
        <f t="shared" si="2046"/>
        <v/>
      </c>
      <c r="X4362" s="153" t="str">
        <f t="shared" si="2047"/>
        <v/>
      </c>
      <c r="Y4362" s="153" t="str">
        <f t="shared" si="2048"/>
        <v/>
      </c>
      <c r="Z4362" s="153" t="str">
        <f t="shared" si="2049"/>
        <v/>
      </c>
      <c r="AA4362" s="152" t="str">
        <f t="shared" si="2050"/>
        <v/>
      </c>
      <c r="AB4362" s="152" t="str">
        <f t="shared" si="2051"/>
        <v/>
      </c>
      <c r="AC4362" s="154" t="str">
        <f t="shared" si="2062"/>
        <v/>
      </c>
      <c r="AD4362" s="154" t="str">
        <f t="shared" si="2063"/>
        <v/>
      </c>
      <c r="AE4362" s="3" t="str">
        <f t="shared" si="2064"/>
        <v/>
      </c>
      <c r="AF4362" s="3" t="str">
        <f t="shared" si="2065"/>
        <v/>
      </c>
      <c r="AG4362" s="3" t="str">
        <f t="shared" si="2066"/>
        <v/>
      </c>
      <c r="AH4362" s="4" t="str">
        <f t="shared" si="2067"/>
        <v/>
      </c>
      <c r="AI4362" s="75" t="str">
        <f t="shared" si="2068"/>
        <v/>
      </c>
      <c r="AJ4362" s="75" t="str">
        <f t="shared" si="2069"/>
        <v/>
      </c>
    </row>
    <row r="4363" spans="1:36" ht="14.25">
      <c r="A4363" s="41" t="str">
        <f t="shared" si="2052"/>
        <v/>
      </c>
      <c r="B4363" s="150" t="str">
        <f>IF(ISNUMBER(A4363),INDEX('MetaTrader Import'!$H$13:$J$5893,TRUNC(((A4363-$A$39+1)-1)/3)+1,MOD((A4363-$A$39+1)-1,3)+1),"")</f>
        <v/>
      </c>
      <c r="C4363" s="43" t="str">
        <f t="shared" si="2053"/>
        <v/>
      </c>
      <c r="D4363" s="43" t="str">
        <f t="shared" ca="1" si="2043"/>
        <v/>
      </c>
      <c r="E4363" s="43" t="str">
        <f t="shared" si="2054"/>
        <v/>
      </c>
      <c r="F4363" s="43" t="str">
        <f t="shared" si="2055"/>
        <v/>
      </c>
      <c r="G4363" s="43" t="str">
        <f>IF(A4363&lt;&gt;"",IF(A4363&lt;Data!$G$11*0.25,$C$13/$G$32,IF(A4363&gt;Data!$G$11*0.25,$C$13,$C$13*10)),"")</f>
        <v/>
      </c>
      <c r="H4363" s="43" t="str">
        <f>IF(A4363&lt;&gt;"",IF(Data!$G$9="constant",$C$13,IF(Data!$G$9="squeeze",G4363,F4363)),"")</f>
        <v/>
      </c>
      <c r="I4363" s="38" t="str">
        <f ca="1">IF(ISNUMBER(A4363),NORMINV(RAND(),0,IF(AND(Data!$G$9="squeeze",A4363&lt;Data!$G$11*0.25),$H$32,1)*$C$30*$C$13)*($C$14*$C$12),"")</f>
        <v/>
      </c>
      <c r="J4363" s="42" t="str">
        <f ca="1">IFERROR(IF(Data!$C$6="Real",B4363,I4363+J4362+($C$14*$C$12)*(NORMINV(RAND(),$C$15,CHOOSE($G$13,$C$13,F4363,G4363)))),"")</f>
        <v/>
      </c>
      <c r="K4363" s="88" t="str">
        <f>IF(ISNUMBER(A4363), IF($G$16="fixed",$G$17,MIN(H4363*Data!$C$7*$C$16*0.5,$C$17*Data!$C$7))*$C$12,"")</f>
        <v/>
      </c>
      <c r="L4363" s="42" t="str">
        <f t="shared" ca="1" si="2070"/>
        <v/>
      </c>
      <c r="M4363" s="44" t="str">
        <f t="shared" ca="1" si="2071"/>
        <v/>
      </c>
      <c r="N4363" s="44" t="str">
        <f t="shared" ca="1" si="2072"/>
        <v/>
      </c>
      <c r="O4363" s="108" t="str">
        <f t="shared" si="2056"/>
        <v/>
      </c>
      <c r="P4363" s="102" t="str">
        <f t="shared" si="2057"/>
        <v/>
      </c>
      <c r="Q4363" s="102" t="str">
        <f t="shared" si="2058"/>
        <v/>
      </c>
      <c r="R4363" s="120" t="str">
        <f t="shared" si="2059"/>
        <v/>
      </c>
      <c r="S4363" s="54" t="str">
        <f t="shared" si="2060"/>
        <v/>
      </c>
      <c r="T4363" s="5" t="str">
        <f t="shared" si="2061"/>
        <v/>
      </c>
      <c r="U4363" s="152" t="str">
        <f t="shared" si="2044"/>
        <v/>
      </c>
      <c r="V4363" s="152" t="str">
        <f t="shared" si="2045"/>
        <v/>
      </c>
      <c r="W4363" s="153" t="str">
        <f t="shared" si="2046"/>
        <v/>
      </c>
      <c r="X4363" s="153" t="str">
        <f t="shared" si="2047"/>
        <v/>
      </c>
      <c r="Y4363" s="153" t="str">
        <f t="shared" si="2048"/>
        <v/>
      </c>
      <c r="Z4363" s="153" t="str">
        <f t="shared" si="2049"/>
        <v/>
      </c>
      <c r="AA4363" s="152" t="str">
        <f t="shared" si="2050"/>
        <v/>
      </c>
      <c r="AB4363" s="152" t="str">
        <f t="shared" si="2051"/>
        <v/>
      </c>
      <c r="AC4363" s="154" t="str">
        <f t="shared" si="2062"/>
        <v/>
      </c>
      <c r="AD4363" s="154" t="str">
        <f t="shared" si="2063"/>
        <v/>
      </c>
      <c r="AE4363" s="3" t="str">
        <f t="shared" si="2064"/>
        <v/>
      </c>
      <c r="AF4363" s="3" t="str">
        <f t="shared" si="2065"/>
        <v/>
      </c>
      <c r="AG4363" s="3" t="str">
        <f t="shared" si="2066"/>
        <v/>
      </c>
      <c r="AH4363" s="4" t="str">
        <f t="shared" si="2067"/>
        <v/>
      </c>
      <c r="AI4363" s="75" t="str">
        <f t="shared" si="2068"/>
        <v/>
      </c>
      <c r="AJ4363" s="75" t="str">
        <f t="shared" si="2069"/>
        <v/>
      </c>
    </row>
    <row r="4364" spans="1:36" ht="14.25">
      <c r="A4364" s="41" t="str">
        <f t="shared" si="2052"/>
        <v/>
      </c>
      <c r="B4364" s="150" t="str">
        <f>IF(ISNUMBER(A4364),INDEX('MetaTrader Import'!$H$13:$J$5893,TRUNC(((A4364-$A$39+1)-1)/3)+1,MOD((A4364-$A$39+1)-1,3)+1),"")</f>
        <v/>
      </c>
      <c r="C4364" s="43" t="str">
        <f t="shared" si="2053"/>
        <v/>
      </c>
      <c r="D4364" s="43" t="str">
        <f t="shared" ca="1" si="2043"/>
        <v/>
      </c>
      <c r="E4364" s="43" t="str">
        <f t="shared" si="2054"/>
        <v/>
      </c>
      <c r="F4364" s="43" t="str">
        <f t="shared" si="2055"/>
        <v/>
      </c>
      <c r="G4364" s="43" t="str">
        <f>IF(A4364&lt;&gt;"",IF(A4364&lt;Data!$G$11*0.25,$C$13/$G$32,IF(A4364&gt;Data!$G$11*0.25,$C$13,$C$13*10)),"")</f>
        <v/>
      </c>
      <c r="H4364" s="43" t="str">
        <f>IF(A4364&lt;&gt;"",IF(Data!$G$9="constant",$C$13,IF(Data!$G$9="squeeze",G4364,F4364)),"")</f>
        <v/>
      </c>
      <c r="I4364" s="38" t="str">
        <f ca="1">IF(ISNUMBER(A4364),NORMINV(RAND(),0,IF(AND(Data!$G$9="squeeze",A4364&lt;Data!$G$11*0.25),$H$32,1)*$C$30*$C$13)*($C$14*$C$12),"")</f>
        <v/>
      </c>
      <c r="J4364" s="42" t="str">
        <f ca="1">IFERROR(IF(Data!$C$6="Real",B4364,I4364+J4363+($C$14*$C$12)*(NORMINV(RAND(),$C$15,CHOOSE($G$13,$C$13,F4364,G4364)))),"")</f>
        <v/>
      </c>
      <c r="K4364" s="88" t="str">
        <f>IF(ISNUMBER(A4364), IF($G$16="fixed",$G$17,MIN(H4364*Data!$C$7*$C$16*0.5,$C$17*Data!$C$7))*$C$12,"")</f>
        <v/>
      </c>
      <c r="L4364" s="42" t="str">
        <f t="shared" ca="1" si="2070"/>
        <v/>
      </c>
      <c r="M4364" s="44" t="str">
        <f t="shared" ca="1" si="2071"/>
        <v/>
      </c>
      <c r="N4364" s="44" t="str">
        <f t="shared" ca="1" si="2072"/>
        <v/>
      </c>
      <c r="O4364" s="108" t="str">
        <f t="shared" si="2056"/>
        <v/>
      </c>
      <c r="P4364" s="102" t="str">
        <f t="shared" si="2057"/>
        <v/>
      </c>
      <c r="Q4364" s="102" t="str">
        <f t="shared" si="2058"/>
        <v/>
      </c>
      <c r="R4364" s="120" t="str">
        <f t="shared" si="2059"/>
        <v/>
      </c>
      <c r="S4364" s="54" t="str">
        <f t="shared" si="2060"/>
        <v/>
      </c>
      <c r="T4364" s="5" t="str">
        <f t="shared" si="2061"/>
        <v/>
      </c>
      <c r="U4364" s="152" t="str">
        <f t="shared" si="2044"/>
        <v/>
      </c>
      <c r="V4364" s="152" t="str">
        <f t="shared" si="2045"/>
        <v/>
      </c>
      <c r="W4364" s="153" t="str">
        <f t="shared" si="2046"/>
        <v/>
      </c>
      <c r="X4364" s="153" t="str">
        <f t="shared" si="2047"/>
        <v/>
      </c>
      <c r="Y4364" s="153" t="str">
        <f t="shared" si="2048"/>
        <v/>
      </c>
      <c r="Z4364" s="153" t="str">
        <f t="shared" si="2049"/>
        <v/>
      </c>
      <c r="AA4364" s="152" t="str">
        <f t="shared" si="2050"/>
        <v/>
      </c>
      <c r="AB4364" s="152" t="str">
        <f t="shared" si="2051"/>
        <v/>
      </c>
      <c r="AC4364" s="154" t="str">
        <f t="shared" si="2062"/>
        <v/>
      </c>
      <c r="AD4364" s="154" t="str">
        <f t="shared" si="2063"/>
        <v/>
      </c>
      <c r="AE4364" s="3" t="str">
        <f t="shared" si="2064"/>
        <v/>
      </c>
      <c r="AF4364" s="3" t="str">
        <f t="shared" si="2065"/>
        <v/>
      </c>
      <c r="AG4364" s="3" t="str">
        <f t="shared" si="2066"/>
        <v/>
      </c>
      <c r="AH4364" s="4" t="str">
        <f t="shared" si="2067"/>
        <v/>
      </c>
      <c r="AI4364" s="75" t="str">
        <f t="shared" si="2068"/>
        <v/>
      </c>
      <c r="AJ4364" s="75" t="str">
        <f t="shared" si="2069"/>
        <v/>
      </c>
    </row>
    <row r="4365" spans="1:36" ht="14.25">
      <c r="A4365" s="41" t="str">
        <f t="shared" si="2052"/>
        <v/>
      </c>
      <c r="B4365" s="150" t="str">
        <f>IF(ISNUMBER(A4365),INDEX('MetaTrader Import'!$H$13:$J$5893,TRUNC(((A4365-$A$39+1)-1)/3)+1,MOD((A4365-$A$39+1)-1,3)+1),"")</f>
        <v/>
      </c>
      <c r="C4365" s="43" t="str">
        <f t="shared" si="2053"/>
        <v/>
      </c>
      <c r="D4365" s="43" t="str">
        <f t="shared" ca="1" si="2043"/>
        <v/>
      </c>
      <c r="E4365" s="43" t="str">
        <f t="shared" si="2054"/>
        <v/>
      </c>
      <c r="F4365" s="43" t="str">
        <f t="shared" si="2055"/>
        <v/>
      </c>
      <c r="G4365" s="43" t="str">
        <f>IF(A4365&lt;&gt;"",IF(A4365&lt;Data!$G$11*0.25,$C$13/$G$32,IF(A4365&gt;Data!$G$11*0.25,$C$13,$C$13*10)),"")</f>
        <v/>
      </c>
      <c r="H4365" s="43" t="str">
        <f>IF(A4365&lt;&gt;"",IF(Data!$G$9="constant",$C$13,IF(Data!$G$9="squeeze",G4365,F4365)),"")</f>
        <v/>
      </c>
      <c r="I4365" s="38" t="str">
        <f ca="1">IF(ISNUMBER(A4365),NORMINV(RAND(),0,IF(AND(Data!$G$9="squeeze",A4365&lt;Data!$G$11*0.25),$H$32,1)*$C$30*$C$13)*($C$14*$C$12),"")</f>
        <v/>
      </c>
      <c r="J4365" s="42" t="str">
        <f ca="1">IFERROR(IF(Data!$C$6="Real",B4365,I4365+J4364+($C$14*$C$12)*(NORMINV(RAND(),$C$15,CHOOSE($G$13,$C$13,F4365,G4365)))),"")</f>
        <v/>
      </c>
      <c r="K4365" s="88" t="str">
        <f>IF(ISNUMBER(A4365), IF($G$16="fixed",$G$17,MIN(H4365*Data!$C$7*$C$16*0.5,$C$17*Data!$C$7))*$C$12,"")</f>
        <v/>
      </c>
      <c r="L4365" s="42" t="str">
        <f t="shared" ca="1" si="2070"/>
        <v/>
      </c>
      <c r="M4365" s="44" t="str">
        <f t="shared" ca="1" si="2071"/>
        <v/>
      </c>
      <c r="N4365" s="44" t="str">
        <f t="shared" ca="1" si="2072"/>
        <v/>
      </c>
      <c r="O4365" s="108" t="str">
        <f t="shared" si="2056"/>
        <v/>
      </c>
      <c r="P4365" s="102" t="str">
        <f t="shared" si="2057"/>
        <v/>
      </c>
      <c r="Q4365" s="102" t="str">
        <f t="shared" si="2058"/>
        <v/>
      </c>
      <c r="R4365" s="120" t="str">
        <f t="shared" si="2059"/>
        <v/>
      </c>
      <c r="S4365" s="54" t="str">
        <f t="shared" si="2060"/>
        <v/>
      </c>
      <c r="T4365" s="5" t="str">
        <f t="shared" si="2061"/>
        <v/>
      </c>
      <c r="U4365" s="152" t="str">
        <f t="shared" si="2044"/>
        <v/>
      </c>
      <c r="V4365" s="152" t="str">
        <f t="shared" si="2045"/>
        <v/>
      </c>
      <c r="W4365" s="153" t="str">
        <f t="shared" si="2046"/>
        <v/>
      </c>
      <c r="X4365" s="153" t="str">
        <f t="shared" si="2047"/>
        <v/>
      </c>
      <c r="Y4365" s="153" t="str">
        <f t="shared" si="2048"/>
        <v/>
      </c>
      <c r="Z4365" s="153" t="str">
        <f t="shared" si="2049"/>
        <v/>
      </c>
      <c r="AA4365" s="152" t="str">
        <f t="shared" si="2050"/>
        <v/>
      </c>
      <c r="AB4365" s="152" t="str">
        <f t="shared" si="2051"/>
        <v/>
      </c>
      <c r="AC4365" s="154" t="str">
        <f t="shared" si="2062"/>
        <v/>
      </c>
      <c r="AD4365" s="154" t="str">
        <f t="shared" si="2063"/>
        <v/>
      </c>
      <c r="AE4365" s="3" t="str">
        <f t="shared" si="2064"/>
        <v/>
      </c>
      <c r="AF4365" s="3" t="str">
        <f t="shared" si="2065"/>
        <v/>
      </c>
      <c r="AG4365" s="3" t="str">
        <f t="shared" si="2066"/>
        <v/>
      </c>
      <c r="AH4365" s="4" t="str">
        <f t="shared" si="2067"/>
        <v/>
      </c>
      <c r="AI4365" s="75" t="str">
        <f t="shared" si="2068"/>
        <v/>
      </c>
      <c r="AJ4365" s="75" t="str">
        <f t="shared" si="2069"/>
        <v/>
      </c>
    </row>
    <row r="4366" spans="1:36" ht="14.25">
      <c r="A4366" s="41" t="str">
        <f t="shared" si="2052"/>
        <v/>
      </c>
      <c r="B4366" s="150" t="str">
        <f>IF(ISNUMBER(A4366),INDEX('MetaTrader Import'!$H$13:$J$5893,TRUNC(((A4366-$A$39+1)-1)/3)+1,MOD((A4366-$A$39+1)-1,3)+1),"")</f>
        <v/>
      </c>
      <c r="C4366" s="43" t="str">
        <f t="shared" si="2053"/>
        <v/>
      </c>
      <c r="D4366" s="43" t="str">
        <f t="shared" ca="1" si="2043"/>
        <v/>
      </c>
      <c r="E4366" s="43" t="str">
        <f t="shared" si="2054"/>
        <v/>
      </c>
      <c r="F4366" s="43" t="str">
        <f t="shared" si="2055"/>
        <v/>
      </c>
      <c r="G4366" s="43" t="str">
        <f>IF(A4366&lt;&gt;"",IF(A4366&lt;Data!$G$11*0.25,$C$13/$G$32,IF(A4366&gt;Data!$G$11*0.25,$C$13,$C$13*10)),"")</f>
        <v/>
      </c>
      <c r="H4366" s="43" t="str">
        <f>IF(A4366&lt;&gt;"",IF(Data!$G$9="constant",$C$13,IF(Data!$G$9="squeeze",G4366,F4366)),"")</f>
        <v/>
      </c>
      <c r="I4366" s="38" t="str">
        <f ca="1">IF(ISNUMBER(A4366),NORMINV(RAND(),0,IF(AND(Data!$G$9="squeeze",A4366&lt;Data!$G$11*0.25),$H$32,1)*$C$30*$C$13)*($C$14*$C$12),"")</f>
        <v/>
      </c>
      <c r="J4366" s="42" t="str">
        <f ca="1">IFERROR(IF(Data!$C$6="Real",B4366,I4366+J4365+($C$14*$C$12)*(NORMINV(RAND(),$C$15,CHOOSE($G$13,$C$13,F4366,G4366)))),"")</f>
        <v/>
      </c>
      <c r="K4366" s="88" t="str">
        <f>IF(ISNUMBER(A4366), IF($G$16="fixed",$G$17,MIN(H4366*Data!$C$7*$C$16*0.5,$C$17*Data!$C$7))*$C$12,"")</f>
        <v/>
      </c>
      <c r="L4366" s="42" t="str">
        <f t="shared" ca="1" si="2070"/>
        <v/>
      </c>
      <c r="M4366" s="44" t="str">
        <f t="shared" ca="1" si="2071"/>
        <v/>
      </c>
      <c r="N4366" s="44" t="str">
        <f t="shared" ca="1" si="2072"/>
        <v/>
      </c>
      <c r="O4366" s="108" t="str">
        <f t="shared" si="2056"/>
        <v/>
      </c>
      <c r="P4366" s="102" t="str">
        <f t="shared" si="2057"/>
        <v/>
      </c>
      <c r="Q4366" s="102" t="str">
        <f t="shared" si="2058"/>
        <v/>
      </c>
      <c r="R4366" s="120" t="str">
        <f t="shared" si="2059"/>
        <v/>
      </c>
      <c r="S4366" s="54" t="str">
        <f t="shared" si="2060"/>
        <v/>
      </c>
      <c r="T4366" s="5" t="str">
        <f t="shared" si="2061"/>
        <v/>
      </c>
      <c r="U4366" s="152" t="str">
        <f t="shared" si="2044"/>
        <v/>
      </c>
      <c r="V4366" s="152" t="str">
        <f t="shared" si="2045"/>
        <v/>
      </c>
      <c r="W4366" s="153" t="str">
        <f t="shared" si="2046"/>
        <v/>
      </c>
      <c r="X4366" s="153" t="str">
        <f t="shared" si="2047"/>
        <v/>
      </c>
      <c r="Y4366" s="153" t="str">
        <f t="shared" si="2048"/>
        <v/>
      </c>
      <c r="Z4366" s="153" t="str">
        <f t="shared" si="2049"/>
        <v/>
      </c>
      <c r="AA4366" s="152" t="str">
        <f t="shared" si="2050"/>
        <v/>
      </c>
      <c r="AB4366" s="152" t="str">
        <f t="shared" si="2051"/>
        <v/>
      </c>
      <c r="AC4366" s="154" t="str">
        <f t="shared" si="2062"/>
        <v/>
      </c>
      <c r="AD4366" s="154" t="str">
        <f t="shared" si="2063"/>
        <v/>
      </c>
      <c r="AE4366" s="3" t="str">
        <f t="shared" si="2064"/>
        <v/>
      </c>
      <c r="AF4366" s="3" t="str">
        <f t="shared" si="2065"/>
        <v/>
      </c>
      <c r="AG4366" s="3" t="str">
        <f t="shared" si="2066"/>
        <v/>
      </c>
      <c r="AH4366" s="4" t="str">
        <f t="shared" si="2067"/>
        <v/>
      </c>
      <c r="AI4366" s="75" t="str">
        <f t="shared" si="2068"/>
        <v/>
      </c>
      <c r="AJ4366" s="75" t="str">
        <f t="shared" si="2069"/>
        <v/>
      </c>
    </row>
    <row r="4367" spans="1:36" ht="14.25">
      <c r="A4367" s="41" t="str">
        <f t="shared" si="2052"/>
        <v/>
      </c>
      <c r="B4367" s="150" t="str">
        <f>IF(ISNUMBER(A4367),INDEX('MetaTrader Import'!$H$13:$J$5893,TRUNC(((A4367-$A$39+1)-1)/3)+1,MOD((A4367-$A$39+1)-1,3)+1),"")</f>
        <v/>
      </c>
      <c r="C4367" s="43" t="str">
        <f t="shared" si="2053"/>
        <v/>
      </c>
      <c r="D4367" s="43" t="str">
        <f t="shared" ca="1" si="2043"/>
        <v/>
      </c>
      <c r="E4367" s="43" t="str">
        <f t="shared" si="2054"/>
        <v/>
      </c>
      <c r="F4367" s="43" t="str">
        <f t="shared" si="2055"/>
        <v/>
      </c>
      <c r="G4367" s="43" t="str">
        <f>IF(A4367&lt;&gt;"",IF(A4367&lt;Data!$G$11*0.25,$C$13/$G$32,IF(A4367&gt;Data!$G$11*0.25,$C$13,$C$13*10)),"")</f>
        <v/>
      </c>
      <c r="H4367" s="43" t="str">
        <f>IF(A4367&lt;&gt;"",IF(Data!$G$9="constant",$C$13,IF(Data!$G$9="squeeze",G4367,F4367)),"")</f>
        <v/>
      </c>
      <c r="I4367" s="38" t="str">
        <f ca="1">IF(ISNUMBER(A4367),NORMINV(RAND(),0,IF(AND(Data!$G$9="squeeze",A4367&lt;Data!$G$11*0.25),$H$32,1)*$C$30*$C$13)*($C$14*$C$12),"")</f>
        <v/>
      </c>
      <c r="J4367" s="42" t="str">
        <f ca="1">IFERROR(IF(Data!$C$6="Real",B4367,I4367+J4366+($C$14*$C$12)*(NORMINV(RAND(),$C$15,CHOOSE($G$13,$C$13,F4367,G4367)))),"")</f>
        <v/>
      </c>
      <c r="K4367" s="88" t="str">
        <f>IF(ISNUMBER(A4367), IF($G$16="fixed",$G$17,MIN(H4367*Data!$C$7*$C$16*0.5,$C$17*Data!$C$7))*$C$12,"")</f>
        <v/>
      </c>
      <c r="L4367" s="42" t="str">
        <f t="shared" ca="1" si="2070"/>
        <v/>
      </c>
      <c r="M4367" s="44" t="str">
        <f t="shared" ca="1" si="2071"/>
        <v/>
      </c>
      <c r="N4367" s="44" t="str">
        <f t="shared" ca="1" si="2072"/>
        <v/>
      </c>
      <c r="O4367" s="108" t="str">
        <f t="shared" si="2056"/>
        <v/>
      </c>
      <c r="P4367" s="102" t="str">
        <f t="shared" si="2057"/>
        <v/>
      </c>
      <c r="Q4367" s="102" t="str">
        <f t="shared" si="2058"/>
        <v/>
      </c>
      <c r="R4367" s="120" t="str">
        <f t="shared" si="2059"/>
        <v/>
      </c>
      <c r="S4367" s="54" t="str">
        <f t="shared" si="2060"/>
        <v/>
      </c>
      <c r="T4367" s="5" t="str">
        <f t="shared" si="2061"/>
        <v/>
      </c>
      <c r="U4367" s="152" t="str">
        <f t="shared" si="2044"/>
        <v/>
      </c>
      <c r="V4367" s="152" t="str">
        <f t="shared" si="2045"/>
        <v/>
      </c>
      <c r="W4367" s="153" t="str">
        <f t="shared" si="2046"/>
        <v/>
      </c>
      <c r="X4367" s="153" t="str">
        <f t="shared" si="2047"/>
        <v/>
      </c>
      <c r="Y4367" s="153" t="str">
        <f t="shared" si="2048"/>
        <v/>
      </c>
      <c r="Z4367" s="153" t="str">
        <f t="shared" si="2049"/>
        <v/>
      </c>
      <c r="AA4367" s="152" t="str">
        <f t="shared" si="2050"/>
        <v/>
      </c>
      <c r="AB4367" s="152" t="str">
        <f t="shared" si="2051"/>
        <v/>
      </c>
      <c r="AC4367" s="154" t="str">
        <f t="shared" si="2062"/>
        <v/>
      </c>
      <c r="AD4367" s="154" t="str">
        <f t="shared" si="2063"/>
        <v/>
      </c>
      <c r="AE4367" s="3" t="str">
        <f t="shared" si="2064"/>
        <v/>
      </c>
      <c r="AF4367" s="3" t="str">
        <f t="shared" si="2065"/>
        <v/>
      </c>
      <c r="AG4367" s="3" t="str">
        <f t="shared" si="2066"/>
        <v/>
      </c>
      <c r="AH4367" s="4" t="str">
        <f t="shared" si="2067"/>
        <v/>
      </c>
      <c r="AI4367" s="75" t="str">
        <f t="shared" si="2068"/>
        <v/>
      </c>
      <c r="AJ4367" s="75" t="str">
        <f t="shared" si="2069"/>
        <v/>
      </c>
    </row>
    <row r="4368" spans="1:36" ht="14.25">
      <c r="A4368" s="41" t="str">
        <f t="shared" si="2052"/>
        <v/>
      </c>
      <c r="B4368" s="150" t="str">
        <f>IF(ISNUMBER(A4368),INDEX('MetaTrader Import'!$H$13:$J$5893,TRUNC(((A4368-$A$39+1)-1)/3)+1,MOD((A4368-$A$39+1)-1,3)+1),"")</f>
        <v/>
      </c>
      <c r="C4368" s="43" t="str">
        <f t="shared" si="2053"/>
        <v/>
      </c>
      <c r="D4368" s="43" t="str">
        <f t="shared" ca="1" si="2043"/>
        <v/>
      </c>
      <c r="E4368" s="43" t="str">
        <f t="shared" si="2054"/>
        <v/>
      </c>
      <c r="F4368" s="43" t="str">
        <f t="shared" si="2055"/>
        <v/>
      </c>
      <c r="G4368" s="43" t="str">
        <f>IF(A4368&lt;&gt;"",IF(A4368&lt;Data!$G$11*0.25,$C$13/$G$32,IF(A4368&gt;Data!$G$11*0.25,$C$13,$C$13*10)),"")</f>
        <v/>
      </c>
      <c r="H4368" s="43" t="str">
        <f>IF(A4368&lt;&gt;"",IF(Data!$G$9="constant",$C$13,IF(Data!$G$9="squeeze",G4368,F4368)),"")</f>
        <v/>
      </c>
      <c r="I4368" s="38" t="str">
        <f ca="1">IF(ISNUMBER(A4368),NORMINV(RAND(),0,IF(AND(Data!$G$9="squeeze",A4368&lt;Data!$G$11*0.25),$H$32,1)*$C$30*$C$13)*($C$14*$C$12),"")</f>
        <v/>
      </c>
      <c r="J4368" s="42" t="str">
        <f ca="1">IFERROR(IF(Data!$C$6="Real",B4368,I4368+J4367+($C$14*$C$12)*(NORMINV(RAND(),$C$15,CHOOSE($G$13,$C$13,F4368,G4368)))),"")</f>
        <v/>
      </c>
      <c r="K4368" s="88" t="str">
        <f>IF(ISNUMBER(A4368), IF($G$16="fixed",$G$17,MIN(H4368*Data!$C$7*$C$16*0.5,$C$17*Data!$C$7))*$C$12,"")</f>
        <v/>
      </c>
      <c r="L4368" s="42" t="str">
        <f t="shared" ca="1" si="2070"/>
        <v/>
      </c>
      <c r="M4368" s="44" t="str">
        <f t="shared" ca="1" si="2071"/>
        <v/>
      </c>
      <c r="N4368" s="44" t="str">
        <f t="shared" ca="1" si="2072"/>
        <v/>
      </c>
      <c r="O4368" s="108" t="str">
        <f t="shared" si="2056"/>
        <v/>
      </c>
      <c r="P4368" s="102" t="str">
        <f t="shared" si="2057"/>
        <v/>
      </c>
      <c r="Q4368" s="102" t="str">
        <f t="shared" si="2058"/>
        <v/>
      </c>
      <c r="R4368" s="120" t="str">
        <f t="shared" si="2059"/>
        <v/>
      </c>
      <c r="S4368" s="54" t="str">
        <f t="shared" si="2060"/>
        <v/>
      </c>
      <c r="T4368" s="5" t="str">
        <f t="shared" si="2061"/>
        <v/>
      </c>
      <c r="U4368" s="152" t="str">
        <f t="shared" si="2044"/>
        <v/>
      </c>
      <c r="V4368" s="152" t="str">
        <f t="shared" si="2045"/>
        <v/>
      </c>
      <c r="W4368" s="153" t="str">
        <f t="shared" si="2046"/>
        <v/>
      </c>
      <c r="X4368" s="153" t="str">
        <f t="shared" si="2047"/>
        <v/>
      </c>
      <c r="Y4368" s="153" t="str">
        <f t="shared" si="2048"/>
        <v/>
      </c>
      <c r="Z4368" s="153" t="str">
        <f t="shared" si="2049"/>
        <v/>
      </c>
      <c r="AA4368" s="152" t="str">
        <f t="shared" si="2050"/>
        <v/>
      </c>
      <c r="AB4368" s="152" t="str">
        <f t="shared" si="2051"/>
        <v/>
      </c>
      <c r="AC4368" s="154" t="str">
        <f t="shared" si="2062"/>
        <v/>
      </c>
      <c r="AD4368" s="154" t="str">
        <f t="shared" si="2063"/>
        <v/>
      </c>
      <c r="AE4368" s="3" t="str">
        <f t="shared" si="2064"/>
        <v/>
      </c>
      <c r="AF4368" s="3" t="str">
        <f t="shared" si="2065"/>
        <v/>
      </c>
      <c r="AG4368" s="3" t="str">
        <f t="shared" si="2066"/>
        <v/>
      </c>
      <c r="AH4368" s="4" t="str">
        <f t="shared" si="2067"/>
        <v/>
      </c>
      <c r="AI4368" s="75" t="str">
        <f t="shared" si="2068"/>
        <v/>
      </c>
      <c r="AJ4368" s="75" t="str">
        <f t="shared" si="2069"/>
        <v/>
      </c>
    </row>
    <row r="4369" spans="1:36" ht="14.25">
      <c r="A4369" s="41" t="str">
        <f t="shared" si="2052"/>
        <v/>
      </c>
      <c r="B4369" s="150" t="str">
        <f>IF(ISNUMBER(A4369),INDEX('MetaTrader Import'!$H$13:$J$5893,TRUNC(((A4369-$A$39+1)-1)/3)+1,MOD((A4369-$A$39+1)-1,3)+1),"")</f>
        <v/>
      </c>
      <c r="C4369" s="43" t="str">
        <f t="shared" si="2053"/>
        <v/>
      </c>
      <c r="D4369" s="43" t="str">
        <f t="shared" ca="1" si="2043"/>
        <v/>
      </c>
      <c r="E4369" s="43" t="str">
        <f t="shared" si="2054"/>
        <v/>
      </c>
      <c r="F4369" s="43" t="str">
        <f t="shared" si="2055"/>
        <v/>
      </c>
      <c r="G4369" s="43" t="str">
        <f>IF(A4369&lt;&gt;"",IF(A4369&lt;Data!$G$11*0.25,$C$13/$G$32,IF(A4369&gt;Data!$G$11*0.25,$C$13,$C$13*10)),"")</f>
        <v/>
      </c>
      <c r="H4369" s="43" t="str">
        <f>IF(A4369&lt;&gt;"",IF(Data!$G$9="constant",$C$13,IF(Data!$G$9="squeeze",G4369,F4369)),"")</f>
        <v/>
      </c>
      <c r="I4369" s="38" t="str">
        <f ca="1">IF(ISNUMBER(A4369),NORMINV(RAND(),0,IF(AND(Data!$G$9="squeeze",A4369&lt;Data!$G$11*0.25),$H$32,1)*$C$30*$C$13)*($C$14*$C$12),"")</f>
        <v/>
      </c>
      <c r="J4369" s="42" t="str">
        <f ca="1">IFERROR(IF(Data!$C$6="Real",B4369,I4369+J4368+($C$14*$C$12)*(NORMINV(RAND(),$C$15,CHOOSE($G$13,$C$13,F4369,G4369)))),"")</f>
        <v/>
      </c>
      <c r="K4369" s="88" t="str">
        <f>IF(ISNUMBER(A4369), IF($G$16="fixed",$G$17,MIN(H4369*Data!$C$7*$C$16*0.5,$C$17*Data!$C$7))*$C$12,"")</f>
        <v/>
      </c>
      <c r="L4369" s="42" t="str">
        <f t="shared" ca="1" si="2070"/>
        <v/>
      </c>
      <c r="M4369" s="44" t="str">
        <f t="shared" ca="1" si="2071"/>
        <v/>
      </c>
      <c r="N4369" s="44" t="str">
        <f t="shared" ca="1" si="2072"/>
        <v/>
      </c>
      <c r="O4369" s="108" t="str">
        <f t="shared" si="2056"/>
        <v/>
      </c>
      <c r="P4369" s="102" t="str">
        <f t="shared" si="2057"/>
        <v/>
      </c>
      <c r="Q4369" s="102" t="str">
        <f t="shared" si="2058"/>
        <v/>
      </c>
      <c r="R4369" s="120" t="str">
        <f t="shared" si="2059"/>
        <v/>
      </c>
      <c r="S4369" s="54" t="str">
        <f t="shared" si="2060"/>
        <v/>
      </c>
      <c r="T4369" s="5" t="str">
        <f t="shared" si="2061"/>
        <v/>
      </c>
      <c r="U4369" s="152" t="str">
        <f t="shared" si="2044"/>
        <v/>
      </c>
      <c r="V4369" s="152" t="str">
        <f t="shared" si="2045"/>
        <v/>
      </c>
      <c r="W4369" s="153" t="str">
        <f t="shared" si="2046"/>
        <v/>
      </c>
      <c r="X4369" s="153" t="str">
        <f t="shared" si="2047"/>
        <v/>
      </c>
      <c r="Y4369" s="153" t="str">
        <f t="shared" si="2048"/>
        <v/>
      </c>
      <c r="Z4369" s="153" t="str">
        <f t="shared" si="2049"/>
        <v/>
      </c>
      <c r="AA4369" s="152" t="str">
        <f t="shared" si="2050"/>
        <v/>
      </c>
      <c r="AB4369" s="152" t="str">
        <f t="shared" si="2051"/>
        <v/>
      </c>
      <c r="AC4369" s="154" t="str">
        <f t="shared" si="2062"/>
        <v/>
      </c>
      <c r="AD4369" s="154" t="str">
        <f t="shared" si="2063"/>
        <v/>
      </c>
      <c r="AE4369" s="3" t="str">
        <f t="shared" si="2064"/>
        <v/>
      </c>
      <c r="AF4369" s="3" t="str">
        <f t="shared" si="2065"/>
        <v/>
      </c>
      <c r="AG4369" s="3" t="str">
        <f t="shared" si="2066"/>
        <v/>
      </c>
      <c r="AH4369" s="4" t="str">
        <f t="shared" si="2067"/>
        <v/>
      </c>
      <c r="AI4369" s="75" t="str">
        <f t="shared" si="2068"/>
        <v/>
      </c>
      <c r="AJ4369" s="75" t="str">
        <f t="shared" si="2069"/>
        <v/>
      </c>
    </row>
    <row r="4370" spans="1:36" ht="14.25">
      <c r="A4370" s="41" t="str">
        <f t="shared" si="2052"/>
        <v/>
      </c>
      <c r="B4370" s="150" t="str">
        <f>IF(ISNUMBER(A4370),INDEX('MetaTrader Import'!$H$13:$J$5893,TRUNC(((A4370-$A$39+1)-1)/3)+1,MOD((A4370-$A$39+1)-1,3)+1),"")</f>
        <v/>
      </c>
      <c r="C4370" s="43" t="str">
        <f t="shared" si="2053"/>
        <v/>
      </c>
      <c r="D4370" s="43" t="str">
        <f t="shared" ca="1" si="2043"/>
        <v/>
      </c>
      <c r="E4370" s="43" t="str">
        <f t="shared" si="2054"/>
        <v/>
      </c>
      <c r="F4370" s="43" t="str">
        <f t="shared" si="2055"/>
        <v/>
      </c>
      <c r="G4370" s="43" t="str">
        <f>IF(A4370&lt;&gt;"",IF(A4370&lt;Data!$G$11*0.25,$C$13/$G$32,IF(A4370&gt;Data!$G$11*0.25,$C$13,$C$13*10)),"")</f>
        <v/>
      </c>
      <c r="H4370" s="43" t="str">
        <f>IF(A4370&lt;&gt;"",IF(Data!$G$9="constant",$C$13,IF(Data!$G$9="squeeze",G4370,F4370)),"")</f>
        <v/>
      </c>
      <c r="I4370" s="38" t="str">
        <f ca="1">IF(ISNUMBER(A4370),NORMINV(RAND(),0,IF(AND(Data!$G$9="squeeze",A4370&lt;Data!$G$11*0.25),$H$32,1)*$C$30*$C$13)*($C$14*$C$12),"")</f>
        <v/>
      </c>
      <c r="J4370" s="42" t="str">
        <f ca="1">IFERROR(IF(Data!$C$6="Real",B4370,I4370+J4369+($C$14*$C$12)*(NORMINV(RAND(),$C$15,CHOOSE($G$13,$C$13,F4370,G4370)))),"")</f>
        <v/>
      </c>
      <c r="K4370" s="88" t="str">
        <f>IF(ISNUMBER(A4370), IF($G$16="fixed",$G$17,MIN(H4370*Data!$C$7*$C$16*0.5,$C$17*Data!$C$7))*$C$12,"")</f>
        <v/>
      </c>
      <c r="L4370" s="42" t="str">
        <f t="shared" ca="1" si="2070"/>
        <v/>
      </c>
      <c r="M4370" s="44" t="str">
        <f t="shared" ca="1" si="2071"/>
        <v/>
      </c>
      <c r="N4370" s="44" t="str">
        <f t="shared" ca="1" si="2072"/>
        <v/>
      </c>
      <c r="O4370" s="108" t="str">
        <f t="shared" si="2056"/>
        <v/>
      </c>
      <c r="P4370" s="102" t="str">
        <f t="shared" si="2057"/>
        <v/>
      </c>
      <c r="Q4370" s="102" t="str">
        <f t="shared" si="2058"/>
        <v/>
      </c>
      <c r="R4370" s="120" t="str">
        <f t="shared" si="2059"/>
        <v/>
      </c>
      <c r="S4370" s="54" t="str">
        <f t="shared" si="2060"/>
        <v/>
      </c>
      <c r="T4370" s="5" t="str">
        <f t="shared" si="2061"/>
        <v/>
      </c>
      <c r="U4370" s="152" t="str">
        <f t="shared" si="2044"/>
        <v/>
      </c>
      <c r="V4370" s="152" t="str">
        <f t="shared" si="2045"/>
        <v/>
      </c>
      <c r="W4370" s="153" t="str">
        <f t="shared" si="2046"/>
        <v/>
      </c>
      <c r="X4370" s="153" t="str">
        <f t="shared" si="2047"/>
        <v/>
      </c>
      <c r="Y4370" s="153" t="str">
        <f t="shared" si="2048"/>
        <v/>
      </c>
      <c r="Z4370" s="153" t="str">
        <f t="shared" si="2049"/>
        <v/>
      </c>
      <c r="AA4370" s="152" t="str">
        <f t="shared" si="2050"/>
        <v/>
      </c>
      <c r="AB4370" s="152" t="str">
        <f t="shared" si="2051"/>
        <v/>
      </c>
      <c r="AC4370" s="154" t="str">
        <f t="shared" si="2062"/>
        <v/>
      </c>
      <c r="AD4370" s="154" t="str">
        <f t="shared" si="2063"/>
        <v/>
      </c>
      <c r="AE4370" s="3" t="str">
        <f t="shared" si="2064"/>
        <v/>
      </c>
      <c r="AF4370" s="3" t="str">
        <f t="shared" si="2065"/>
        <v/>
      </c>
      <c r="AG4370" s="3" t="str">
        <f t="shared" si="2066"/>
        <v/>
      </c>
      <c r="AH4370" s="4" t="str">
        <f t="shared" si="2067"/>
        <v/>
      </c>
      <c r="AI4370" s="75" t="str">
        <f t="shared" si="2068"/>
        <v/>
      </c>
      <c r="AJ4370" s="75" t="str">
        <f t="shared" si="2069"/>
        <v/>
      </c>
    </row>
    <row r="4371" spans="1:36" ht="14.25">
      <c r="A4371" s="41" t="str">
        <f t="shared" si="2052"/>
        <v/>
      </c>
      <c r="B4371" s="150" t="str">
        <f>IF(ISNUMBER(A4371),INDEX('MetaTrader Import'!$H$13:$J$5893,TRUNC(((A4371-$A$39+1)-1)/3)+1,MOD((A4371-$A$39+1)-1,3)+1),"")</f>
        <v/>
      </c>
      <c r="C4371" s="43" t="str">
        <f t="shared" si="2053"/>
        <v/>
      </c>
      <c r="D4371" s="43" t="str">
        <f t="shared" ca="1" si="2043"/>
        <v/>
      </c>
      <c r="E4371" s="43" t="str">
        <f t="shared" si="2054"/>
        <v/>
      </c>
      <c r="F4371" s="43" t="str">
        <f t="shared" si="2055"/>
        <v/>
      </c>
      <c r="G4371" s="43" t="str">
        <f>IF(A4371&lt;&gt;"",IF(A4371&lt;Data!$G$11*0.25,$C$13/$G$32,IF(A4371&gt;Data!$G$11*0.25,$C$13,$C$13*10)),"")</f>
        <v/>
      </c>
      <c r="H4371" s="43" t="str">
        <f>IF(A4371&lt;&gt;"",IF(Data!$G$9="constant",$C$13,IF(Data!$G$9="squeeze",G4371,F4371)),"")</f>
        <v/>
      </c>
      <c r="I4371" s="38" t="str">
        <f ca="1">IF(ISNUMBER(A4371),NORMINV(RAND(),0,IF(AND(Data!$G$9="squeeze",A4371&lt;Data!$G$11*0.25),$H$32,1)*$C$30*$C$13)*($C$14*$C$12),"")</f>
        <v/>
      </c>
      <c r="J4371" s="42" t="str">
        <f ca="1">IFERROR(IF(Data!$C$6="Real",B4371,I4371+J4370+($C$14*$C$12)*(NORMINV(RAND(),$C$15,CHOOSE($G$13,$C$13,F4371,G4371)))),"")</f>
        <v/>
      </c>
      <c r="K4371" s="88" t="str">
        <f>IF(ISNUMBER(A4371), IF($G$16="fixed",$G$17,MIN(H4371*Data!$C$7*$C$16*0.5,$C$17*Data!$C$7))*$C$12,"")</f>
        <v/>
      </c>
      <c r="L4371" s="42" t="str">
        <f t="shared" ca="1" si="2070"/>
        <v/>
      </c>
      <c r="M4371" s="44" t="str">
        <f t="shared" ca="1" si="2071"/>
        <v/>
      </c>
      <c r="N4371" s="44" t="str">
        <f t="shared" ca="1" si="2072"/>
        <v/>
      </c>
      <c r="O4371" s="108" t="str">
        <f t="shared" si="2056"/>
        <v/>
      </c>
      <c r="P4371" s="102" t="str">
        <f t="shared" si="2057"/>
        <v/>
      </c>
      <c r="Q4371" s="102" t="str">
        <f t="shared" si="2058"/>
        <v/>
      </c>
      <c r="R4371" s="120" t="str">
        <f t="shared" si="2059"/>
        <v/>
      </c>
      <c r="S4371" s="54" t="str">
        <f t="shared" si="2060"/>
        <v/>
      </c>
      <c r="T4371" s="5" t="str">
        <f t="shared" si="2061"/>
        <v/>
      </c>
      <c r="U4371" s="152" t="str">
        <f t="shared" si="2044"/>
        <v/>
      </c>
      <c r="V4371" s="152" t="str">
        <f t="shared" si="2045"/>
        <v/>
      </c>
      <c r="W4371" s="153" t="str">
        <f t="shared" si="2046"/>
        <v/>
      </c>
      <c r="X4371" s="153" t="str">
        <f t="shared" si="2047"/>
        <v/>
      </c>
      <c r="Y4371" s="153" t="str">
        <f t="shared" si="2048"/>
        <v/>
      </c>
      <c r="Z4371" s="153" t="str">
        <f t="shared" si="2049"/>
        <v/>
      </c>
      <c r="AA4371" s="152" t="str">
        <f t="shared" si="2050"/>
        <v/>
      </c>
      <c r="AB4371" s="152" t="str">
        <f t="shared" si="2051"/>
        <v/>
      </c>
      <c r="AC4371" s="154" t="str">
        <f t="shared" si="2062"/>
        <v/>
      </c>
      <c r="AD4371" s="154" t="str">
        <f t="shared" si="2063"/>
        <v/>
      </c>
      <c r="AE4371" s="3" t="str">
        <f t="shared" si="2064"/>
        <v/>
      </c>
      <c r="AF4371" s="3" t="str">
        <f t="shared" si="2065"/>
        <v/>
      </c>
      <c r="AG4371" s="3" t="str">
        <f t="shared" si="2066"/>
        <v/>
      </c>
      <c r="AH4371" s="4" t="str">
        <f t="shared" si="2067"/>
        <v/>
      </c>
      <c r="AI4371" s="75" t="str">
        <f t="shared" si="2068"/>
        <v/>
      </c>
      <c r="AJ4371" s="75" t="str">
        <f t="shared" si="2069"/>
        <v/>
      </c>
    </row>
    <row r="4372" spans="1:36" ht="14.25">
      <c r="A4372" s="41" t="str">
        <f t="shared" si="2052"/>
        <v/>
      </c>
      <c r="B4372" s="150" t="str">
        <f>IF(ISNUMBER(A4372),INDEX('MetaTrader Import'!$H$13:$J$5893,TRUNC(((A4372-$A$39+1)-1)/3)+1,MOD((A4372-$A$39+1)-1,3)+1),"")</f>
        <v/>
      </c>
      <c r="C4372" s="43" t="str">
        <f t="shared" si="2053"/>
        <v/>
      </c>
      <c r="D4372" s="43" t="str">
        <f t="shared" ca="1" si="2043"/>
        <v/>
      </c>
      <c r="E4372" s="43" t="str">
        <f t="shared" si="2054"/>
        <v/>
      </c>
      <c r="F4372" s="43" t="str">
        <f t="shared" si="2055"/>
        <v/>
      </c>
      <c r="G4372" s="43" t="str">
        <f>IF(A4372&lt;&gt;"",IF(A4372&lt;Data!$G$11*0.25,$C$13/$G$32,IF(A4372&gt;Data!$G$11*0.25,$C$13,$C$13*10)),"")</f>
        <v/>
      </c>
      <c r="H4372" s="43" t="str">
        <f>IF(A4372&lt;&gt;"",IF(Data!$G$9="constant",$C$13,IF(Data!$G$9="squeeze",G4372,F4372)),"")</f>
        <v/>
      </c>
      <c r="I4372" s="38" t="str">
        <f ca="1">IF(ISNUMBER(A4372),NORMINV(RAND(),0,IF(AND(Data!$G$9="squeeze",A4372&lt;Data!$G$11*0.25),$H$32,1)*$C$30*$C$13)*($C$14*$C$12),"")</f>
        <v/>
      </c>
      <c r="J4372" s="42" t="str">
        <f ca="1">IFERROR(IF(Data!$C$6="Real",B4372,I4372+J4371+($C$14*$C$12)*(NORMINV(RAND(),$C$15,CHOOSE($G$13,$C$13,F4372,G4372)))),"")</f>
        <v/>
      </c>
      <c r="K4372" s="88" t="str">
        <f>IF(ISNUMBER(A4372), IF($G$16="fixed",$G$17,MIN(H4372*Data!$C$7*$C$16*0.5,$C$17*Data!$C$7))*$C$12,"")</f>
        <v/>
      </c>
      <c r="L4372" s="42" t="str">
        <f t="shared" ca="1" si="2070"/>
        <v/>
      </c>
      <c r="M4372" s="44" t="str">
        <f t="shared" ca="1" si="2071"/>
        <v/>
      </c>
      <c r="N4372" s="44" t="str">
        <f t="shared" ca="1" si="2072"/>
        <v/>
      </c>
      <c r="O4372" s="108" t="str">
        <f t="shared" si="2056"/>
        <v/>
      </c>
      <c r="P4372" s="102" t="str">
        <f t="shared" si="2057"/>
        <v/>
      </c>
      <c r="Q4372" s="102" t="str">
        <f t="shared" si="2058"/>
        <v/>
      </c>
      <c r="R4372" s="120" t="str">
        <f t="shared" si="2059"/>
        <v/>
      </c>
      <c r="S4372" s="54" t="str">
        <f t="shared" si="2060"/>
        <v/>
      </c>
      <c r="T4372" s="5" t="str">
        <f t="shared" si="2061"/>
        <v/>
      </c>
      <c r="U4372" s="152" t="str">
        <f t="shared" si="2044"/>
        <v/>
      </c>
      <c r="V4372" s="152" t="str">
        <f t="shared" si="2045"/>
        <v/>
      </c>
      <c r="W4372" s="153" t="str">
        <f t="shared" si="2046"/>
        <v/>
      </c>
      <c r="X4372" s="153" t="str">
        <f t="shared" si="2047"/>
        <v/>
      </c>
      <c r="Y4372" s="153" t="str">
        <f t="shared" si="2048"/>
        <v/>
      </c>
      <c r="Z4372" s="153" t="str">
        <f t="shared" si="2049"/>
        <v/>
      </c>
      <c r="AA4372" s="152" t="str">
        <f t="shared" si="2050"/>
        <v/>
      </c>
      <c r="AB4372" s="152" t="str">
        <f t="shared" si="2051"/>
        <v/>
      </c>
      <c r="AC4372" s="154" t="str">
        <f t="shared" si="2062"/>
        <v/>
      </c>
      <c r="AD4372" s="154" t="str">
        <f t="shared" si="2063"/>
        <v/>
      </c>
      <c r="AE4372" s="3" t="str">
        <f t="shared" si="2064"/>
        <v/>
      </c>
      <c r="AF4372" s="3" t="str">
        <f t="shared" si="2065"/>
        <v/>
      </c>
      <c r="AG4372" s="3" t="str">
        <f t="shared" si="2066"/>
        <v/>
      </c>
      <c r="AH4372" s="4" t="str">
        <f t="shared" si="2067"/>
        <v/>
      </c>
      <c r="AI4372" s="75" t="str">
        <f t="shared" si="2068"/>
        <v/>
      </c>
      <c r="AJ4372" s="75" t="str">
        <f t="shared" si="2069"/>
        <v/>
      </c>
    </row>
    <row r="4373" spans="1:36" ht="14.25">
      <c r="A4373" s="41" t="str">
        <f t="shared" si="2052"/>
        <v/>
      </c>
      <c r="B4373" s="150" t="str">
        <f>IF(ISNUMBER(A4373),INDEX('MetaTrader Import'!$H$13:$J$5893,TRUNC(((A4373-$A$39+1)-1)/3)+1,MOD((A4373-$A$39+1)-1,3)+1),"")</f>
        <v/>
      </c>
      <c r="C4373" s="43" t="str">
        <f t="shared" si="2053"/>
        <v/>
      </c>
      <c r="D4373" s="43" t="str">
        <f t="shared" ca="1" si="2043"/>
        <v/>
      </c>
      <c r="E4373" s="43" t="str">
        <f t="shared" si="2054"/>
        <v/>
      </c>
      <c r="F4373" s="43" t="str">
        <f t="shared" si="2055"/>
        <v/>
      </c>
      <c r="G4373" s="43" t="str">
        <f>IF(A4373&lt;&gt;"",IF(A4373&lt;Data!$G$11*0.25,$C$13/$G$32,IF(A4373&gt;Data!$G$11*0.25,$C$13,$C$13*10)),"")</f>
        <v/>
      </c>
      <c r="H4373" s="43" t="str">
        <f>IF(A4373&lt;&gt;"",IF(Data!$G$9="constant",$C$13,IF(Data!$G$9="squeeze",G4373,F4373)),"")</f>
        <v/>
      </c>
      <c r="I4373" s="38" t="str">
        <f ca="1">IF(ISNUMBER(A4373),NORMINV(RAND(),0,IF(AND(Data!$G$9="squeeze",A4373&lt;Data!$G$11*0.25),$H$32,1)*$C$30*$C$13)*($C$14*$C$12),"")</f>
        <v/>
      </c>
      <c r="J4373" s="42" t="str">
        <f ca="1">IFERROR(IF(Data!$C$6="Real",B4373,I4373+J4372+($C$14*$C$12)*(NORMINV(RAND(),$C$15,CHOOSE($G$13,$C$13,F4373,G4373)))),"")</f>
        <v/>
      </c>
      <c r="K4373" s="88" t="str">
        <f>IF(ISNUMBER(A4373), IF($G$16="fixed",$G$17,MIN(H4373*Data!$C$7*$C$16*0.5,$C$17*Data!$C$7))*$C$12,"")</f>
        <v/>
      </c>
      <c r="L4373" s="42" t="str">
        <f t="shared" ca="1" si="2070"/>
        <v/>
      </c>
      <c r="M4373" s="44" t="str">
        <f t="shared" ca="1" si="2071"/>
        <v/>
      </c>
      <c r="N4373" s="44" t="str">
        <f t="shared" ca="1" si="2072"/>
        <v/>
      </c>
      <c r="O4373" s="108" t="str">
        <f t="shared" si="2056"/>
        <v/>
      </c>
      <c r="P4373" s="102" t="str">
        <f t="shared" si="2057"/>
        <v/>
      </c>
      <c r="Q4373" s="102" t="str">
        <f t="shared" si="2058"/>
        <v/>
      </c>
      <c r="R4373" s="120" t="str">
        <f t="shared" si="2059"/>
        <v/>
      </c>
      <c r="S4373" s="54" t="str">
        <f t="shared" si="2060"/>
        <v/>
      </c>
      <c r="T4373" s="5" t="str">
        <f t="shared" si="2061"/>
        <v/>
      </c>
      <c r="U4373" s="152" t="str">
        <f t="shared" si="2044"/>
        <v/>
      </c>
      <c r="V4373" s="152" t="str">
        <f t="shared" si="2045"/>
        <v/>
      </c>
      <c r="W4373" s="153" t="str">
        <f t="shared" si="2046"/>
        <v/>
      </c>
      <c r="X4373" s="153" t="str">
        <f t="shared" si="2047"/>
        <v/>
      </c>
      <c r="Y4373" s="153" t="str">
        <f t="shared" si="2048"/>
        <v/>
      </c>
      <c r="Z4373" s="153" t="str">
        <f t="shared" si="2049"/>
        <v/>
      </c>
      <c r="AA4373" s="152" t="str">
        <f t="shared" si="2050"/>
        <v/>
      </c>
      <c r="AB4373" s="152" t="str">
        <f t="shared" si="2051"/>
        <v/>
      </c>
      <c r="AC4373" s="154" t="str">
        <f t="shared" si="2062"/>
        <v/>
      </c>
      <c r="AD4373" s="154" t="str">
        <f t="shared" si="2063"/>
        <v/>
      </c>
      <c r="AE4373" s="3" t="str">
        <f t="shared" si="2064"/>
        <v/>
      </c>
      <c r="AF4373" s="3" t="str">
        <f t="shared" si="2065"/>
        <v/>
      </c>
      <c r="AG4373" s="3" t="str">
        <f t="shared" si="2066"/>
        <v/>
      </c>
      <c r="AH4373" s="4" t="str">
        <f t="shared" si="2067"/>
        <v/>
      </c>
      <c r="AI4373" s="75" t="str">
        <f t="shared" si="2068"/>
        <v/>
      </c>
      <c r="AJ4373" s="75" t="str">
        <f t="shared" si="2069"/>
        <v/>
      </c>
    </row>
    <row r="4374" spans="1:36" ht="14.25">
      <c r="A4374" s="41" t="str">
        <f t="shared" si="2052"/>
        <v/>
      </c>
      <c r="B4374" s="150" t="str">
        <f>IF(ISNUMBER(A4374),INDEX('MetaTrader Import'!$H$13:$J$5893,TRUNC(((A4374-$A$39+1)-1)/3)+1,MOD((A4374-$A$39+1)-1,3)+1),"")</f>
        <v/>
      </c>
      <c r="C4374" s="43" t="str">
        <f t="shared" si="2053"/>
        <v/>
      </c>
      <c r="D4374" s="43" t="str">
        <f t="shared" ca="1" si="2043"/>
        <v/>
      </c>
      <c r="E4374" s="43" t="str">
        <f t="shared" si="2054"/>
        <v/>
      </c>
      <c r="F4374" s="43" t="str">
        <f t="shared" si="2055"/>
        <v/>
      </c>
      <c r="G4374" s="43" t="str">
        <f>IF(A4374&lt;&gt;"",IF(A4374&lt;Data!$G$11*0.25,$C$13/$G$32,IF(A4374&gt;Data!$G$11*0.25,$C$13,$C$13*10)),"")</f>
        <v/>
      </c>
      <c r="H4374" s="43" t="str">
        <f>IF(A4374&lt;&gt;"",IF(Data!$G$9="constant",$C$13,IF(Data!$G$9="squeeze",G4374,F4374)),"")</f>
        <v/>
      </c>
      <c r="I4374" s="38" t="str">
        <f ca="1">IF(ISNUMBER(A4374),NORMINV(RAND(),0,IF(AND(Data!$G$9="squeeze",A4374&lt;Data!$G$11*0.25),$H$32,1)*$C$30*$C$13)*($C$14*$C$12),"")</f>
        <v/>
      </c>
      <c r="J4374" s="42" t="str">
        <f ca="1">IFERROR(IF(Data!$C$6="Real",B4374,I4374+J4373+($C$14*$C$12)*(NORMINV(RAND(),$C$15,CHOOSE($G$13,$C$13,F4374,G4374)))),"")</f>
        <v/>
      </c>
      <c r="K4374" s="88" t="str">
        <f>IF(ISNUMBER(A4374), IF($G$16="fixed",$G$17,MIN(H4374*Data!$C$7*$C$16*0.5,$C$17*Data!$C$7))*$C$12,"")</f>
        <v/>
      </c>
      <c r="L4374" s="42" t="str">
        <f t="shared" ca="1" si="2070"/>
        <v/>
      </c>
      <c r="M4374" s="44" t="str">
        <f t="shared" ca="1" si="2071"/>
        <v/>
      </c>
      <c r="N4374" s="44" t="str">
        <f t="shared" ca="1" si="2072"/>
        <v/>
      </c>
      <c r="O4374" s="108" t="str">
        <f t="shared" si="2056"/>
        <v/>
      </c>
      <c r="P4374" s="102" t="str">
        <f t="shared" si="2057"/>
        <v/>
      </c>
      <c r="Q4374" s="102" t="str">
        <f t="shared" si="2058"/>
        <v/>
      </c>
      <c r="R4374" s="120" t="str">
        <f t="shared" si="2059"/>
        <v/>
      </c>
      <c r="S4374" s="54" t="str">
        <f t="shared" si="2060"/>
        <v/>
      </c>
      <c r="T4374" s="5" t="str">
        <f t="shared" si="2061"/>
        <v/>
      </c>
      <c r="U4374" s="152" t="str">
        <f t="shared" si="2044"/>
        <v/>
      </c>
      <c r="V4374" s="152" t="str">
        <f t="shared" si="2045"/>
        <v/>
      </c>
      <c r="W4374" s="153" t="str">
        <f t="shared" si="2046"/>
        <v/>
      </c>
      <c r="X4374" s="153" t="str">
        <f t="shared" si="2047"/>
        <v/>
      </c>
      <c r="Y4374" s="153" t="str">
        <f t="shared" si="2048"/>
        <v/>
      </c>
      <c r="Z4374" s="153" t="str">
        <f t="shared" si="2049"/>
        <v/>
      </c>
      <c r="AA4374" s="152" t="str">
        <f t="shared" si="2050"/>
        <v/>
      </c>
      <c r="AB4374" s="152" t="str">
        <f t="shared" si="2051"/>
        <v/>
      </c>
      <c r="AC4374" s="154" t="str">
        <f t="shared" si="2062"/>
        <v/>
      </c>
      <c r="AD4374" s="154" t="str">
        <f t="shared" si="2063"/>
        <v/>
      </c>
      <c r="AE4374" s="3" t="str">
        <f t="shared" si="2064"/>
        <v/>
      </c>
      <c r="AF4374" s="3" t="str">
        <f t="shared" si="2065"/>
        <v/>
      </c>
      <c r="AG4374" s="3" t="str">
        <f t="shared" si="2066"/>
        <v/>
      </c>
      <c r="AH4374" s="4" t="str">
        <f t="shared" si="2067"/>
        <v/>
      </c>
      <c r="AI4374" s="75" t="str">
        <f t="shared" si="2068"/>
        <v/>
      </c>
      <c r="AJ4374" s="75" t="str">
        <f t="shared" si="2069"/>
        <v/>
      </c>
    </row>
    <row r="4375" spans="1:36" ht="14.25">
      <c r="A4375" s="41" t="str">
        <f t="shared" si="2052"/>
        <v/>
      </c>
      <c r="B4375" s="150" t="str">
        <f>IF(ISNUMBER(A4375),INDEX('MetaTrader Import'!$H$13:$J$5893,TRUNC(((A4375-$A$39+1)-1)/3)+1,MOD((A4375-$A$39+1)-1,3)+1),"")</f>
        <v/>
      </c>
      <c r="C4375" s="43" t="str">
        <f t="shared" si="2053"/>
        <v/>
      </c>
      <c r="D4375" s="43" t="str">
        <f t="shared" ca="1" si="2043"/>
        <v/>
      </c>
      <c r="E4375" s="43" t="str">
        <f t="shared" si="2054"/>
        <v/>
      </c>
      <c r="F4375" s="43" t="str">
        <f t="shared" si="2055"/>
        <v/>
      </c>
      <c r="G4375" s="43" t="str">
        <f>IF(A4375&lt;&gt;"",IF(A4375&lt;Data!$G$11*0.25,$C$13/$G$32,IF(A4375&gt;Data!$G$11*0.25,$C$13,$C$13*10)),"")</f>
        <v/>
      </c>
      <c r="H4375" s="43" t="str">
        <f>IF(A4375&lt;&gt;"",IF(Data!$G$9="constant",$C$13,IF(Data!$G$9="squeeze",G4375,F4375)),"")</f>
        <v/>
      </c>
      <c r="I4375" s="38" t="str">
        <f ca="1">IF(ISNUMBER(A4375),NORMINV(RAND(),0,IF(AND(Data!$G$9="squeeze",A4375&lt;Data!$G$11*0.25),$H$32,1)*$C$30*$C$13)*($C$14*$C$12),"")</f>
        <v/>
      </c>
      <c r="J4375" s="42" t="str">
        <f ca="1">IFERROR(IF(Data!$C$6="Real",B4375,I4375+J4374+($C$14*$C$12)*(NORMINV(RAND(),$C$15,CHOOSE($G$13,$C$13,F4375,G4375)))),"")</f>
        <v/>
      </c>
      <c r="K4375" s="88" t="str">
        <f>IF(ISNUMBER(A4375), IF($G$16="fixed",$G$17,MIN(H4375*Data!$C$7*$C$16*0.5,$C$17*Data!$C$7))*$C$12,"")</f>
        <v/>
      </c>
      <c r="L4375" s="42" t="str">
        <f t="shared" ca="1" si="2070"/>
        <v/>
      </c>
      <c r="M4375" s="44" t="str">
        <f t="shared" ca="1" si="2071"/>
        <v/>
      </c>
      <c r="N4375" s="44" t="str">
        <f t="shared" ca="1" si="2072"/>
        <v/>
      </c>
      <c r="O4375" s="108" t="str">
        <f t="shared" si="2056"/>
        <v/>
      </c>
      <c r="P4375" s="102" t="str">
        <f t="shared" si="2057"/>
        <v/>
      </c>
      <c r="Q4375" s="102" t="str">
        <f t="shared" si="2058"/>
        <v/>
      </c>
      <c r="R4375" s="120" t="str">
        <f t="shared" si="2059"/>
        <v/>
      </c>
      <c r="S4375" s="54" t="str">
        <f t="shared" si="2060"/>
        <v/>
      </c>
      <c r="T4375" s="5" t="str">
        <f t="shared" si="2061"/>
        <v/>
      </c>
      <c r="U4375" s="152" t="str">
        <f t="shared" si="2044"/>
        <v/>
      </c>
      <c r="V4375" s="152" t="str">
        <f t="shared" si="2045"/>
        <v/>
      </c>
      <c r="W4375" s="153" t="str">
        <f t="shared" si="2046"/>
        <v/>
      </c>
      <c r="X4375" s="153" t="str">
        <f t="shared" si="2047"/>
        <v/>
      </c>
      <c r="Y4375" s="153" t="str">
        <f t="shared" si="2048"/>
        <v/>
      </c>
      <c r="Z4375" s="153" t="str">
        <f t="shared" si="2049"/>
        <v/>
      </c>
      <c r="AA4375" s="152" t="str">
        <f t="shared" si="2050"/>
        <v/>
      </c>
      <c r="AB4375" s="152" t="str">
        <f t="shared" si="2051"/>
        <v/>
      </c>
      <c r="AC4375" s="154" t="str">
        <f t="shared" si="2062"/>
        <v/>
      </c>
      <c r="AD4375" s="154" t="str">
        <f t="shared" si="2063"/>
        <v/>
      </c>
      <c r="AE4375" s="3" t="str">
        <f t="shared" si="2064"/>
        <v/>
      </c>
      <c r="AF4375" s="3" t="str">
        <f t="shared" si="2065"/>
        <v/>
      </c>
      <c r="AG4375" s="3" t="str">
        <f t="shared" si="2066"/>
        <v/>
      </c>
      <c r="AH4375" s="4" t="str">
        <f t="shared" si="2067"/>
        <v/>
      </c>
      <c r="AI4375" s="75" t="str">
        <f t="shared" si="2068"/>
        <v/>
      </c>
      <c r="AJ4375" s="75" t="str">
        <f t="shared" si="2069"/>
        <v/>
      </c>
    </row>
    <row r="4376" spans="1:36" ht="14.25">
      <c r="A4376" s="41" t="str">
        <f t="shared" si="2052"/>
        <v/>
      </c>
      <c r="B4376" s="150" t="str">
        <f>IF(ISNUMBER(A4376),INDEX('MetaTrader Import'!$H$13:$J$5893,TRUNC(((A4376-$A$39+1)-1)/3)+1,MOD((A4376-$A$39+1)-1,3)+1),"")</f>
        <v/>
      </c>
      <c r="C4376" s="43" t="str">
        <f t="shared" si="2053"/>
        <v/>
      </c>
      <c r="D4376" s="43" t="str">
        <f t="shared" ca="1" si="2043"/>
        <v/>
      </c>
      <c r="E4376" s="43" t="str">
        <f t="shared" si="2054"/>
        <v/>
      </c>
      <c r="F4376" s="43" t="str">
        <f t="shared" si="2055"/>
        <v/>
      </c>
      <c r="G4376" s="43" t="str">
        <f>IF(A4376&lt;&gt;"",IF(A4376&lt;Data!$G$11*0.25,$C$13/$G$32,IF(A4376&gt;Data!$G$11*0.25,$C$13,$C$13*10)),"")</f>
        <v/>
      </c>
      <c r="H4376" s="43" t="str">
        <f>IF(A4376&lt;&gt;"",IF(Data!$G$9="constant",$C$13,IF(Data!$G$9="squeeze",G4376,F4376)),"")</f>
        <v/>
      </c>
      <c r="I4376" s="38" t="str">
        <f ca="1">IF(ISNUMBER(A4376),NORMINV(RAND(),0,IF(AND(Data!$G$9="squeeze",A4376&lt;Data!$G$11*0.25),$H$32,1)*$C$30*$C$13)*($C$14*$C$12),"")</f>
        <v/>
      </c>
      <c r="J4376" s="42" t="str">
        <f ca="1">IFERROR(IF(Data!$C$6="Real",B4376,I4376+J4375+($C$14*$C$12)*(NORMINV(RAND(),$C$15,CHOOSE($G$13,$C$13,F4376,G4376)))),"")</f>
        <v/>
      </c>
      <c r="K4376" s="88" t="str">
        <f>IF(ISNUMBER(A4376), IF($G$16="fixed",$G$17,MIN(H4376*Data!$C$7*$C$16*0.5,$C$17*Data!$C$7))*$C$12,"")</f>
        <v/>
      </c>
      <c r="L4376" s="42" t="str">
        <f t="shared" ca="1" si="2070"/>
        <v/>
      </c>
      <c r="M4376" s="44" t="str">
        <f t="shared" ca="1" si="2071"/>
        <v/>
      </c>
      <c r="N4376" s="44" t="str">
        <f t="shared" ca="1" si="2072"/>
        <v/>
      </c>
      <c r="O4376" s="108" t="str">
        <f t="shared" si="2056"/>
        <v/>
      </c>
      <c r="P4376" s="102" t="str">
        <f t="shared" si="2057"/>
        <v/>
      </c>
      <c r="Q4376" s="102" t="str">
        <f t="shared" si="2058"/>
        <v/>
      </c>
      <c r="R4376" s="120" t="str">
        <f t="shared" si="2059"/>
        <v/>
      </c>
      <c r="S4376" s="54" t="str">
        <f t="shared" si="2060"/>
        <v/>
      </c>
      <c r="T4376" s="5" t="str">
        <f t="shared" si="2061"/>
        <v/>
      </c>
      <c r="U4376" s="152" t="str">
        <f t="shared" si="2044"/>
        <v/>
      </c>
      <c r="V4376" s="152" t="str">
        <f t="shared" si="2045"/>
        <v/>
      </c>
      <c r="W4376" s="153" t="str">
        <f t="shared" si="2046"/>
        <v/>
      </c>
      <c r="X4376" s="153" t="str">
        <f t="shared" si="2047"/>
        <v/>
      </c>
      <c r="Y4376" s="153" t="str">
        <f t="shared" si="2048"/>
        <v/>
      </c>
      <c r="Z4376" s="153" t="str">
        <f t="shared" si="2049"/>
        <v/>
      </c>
      <c r="AA4376" s="152" t="str">
        <f t="shared" si="2050"/>
        <v/>
      </c>
      <c r="AB4376" s="152" t="str">
        <f t="shared" si="2051"/>
        <v/>
      </c>
      <c r="AC4376" s="154" t="str">
        <f t="shared" si="2062"/>
        <v/>
      </c>
      <c r="AD4376" s="154" t="str">
        <f t="shared" si="2063"/>
        <v/>
      </c>
      <c r="AE4376" s="3" t="str">
        <f t="shared" si="2064"/>
        <v/>
      </c>
      <c r="AF4376" s="3" t="str">
        <f t="shared" si="2065"/>
        <v/>
      </c>
      <c r="AG4376" s="3" t="str">
        <f t="shared" si="2066"/>
        <v/>
      </c>
      <c r="AH4376" s="4" t="str">
        <f t="shared" si="2067"/>
        <v/>
      </c>
      <c r="AI4376" s="75" t="str">
        <f t="shared" si="2068"/>
        <v/>
      </c>
      <c r="AJ4376" s="75" t="str">
        <f t="shared" si="2069"/>
        <v/>
      </c>
    </row>
    <row r="4377" spans="1:36" ht="14.25">
      <c r="A4377" s="41" t="str">
        <f t="shared" si="2052"/>
        <v/>
      </c>
      <c r="B4377" s="150" t="str">
        <f>IF(ISNUMBER(A4377),INDEX('MetaTrader Import'!$H$13:$J$5893,TRUNC(((A4377-$A$39+1)-1)/3)+1,MOD((A4377-$A$39+1)-1,3)+1),"")</f>
        <v/>
      </c>
      <c r="C4377" s="43" t="str">
        <f t="shared" si="2053"/>
        <v/>
      </c>
      <c r="D4377" s="43" t="str">
        <f t="shared" ca="1" si="2043"/>
        <v/>
      </c>
      <c r="E4377" s="43" t="str">
        <f t="shared" si="2054"/>
        <v/>
      </c>
      <c r="F4377" s="43" t="str">
        <f t="shared" si="2055"/>
        <v/>
      </c>
      <c r="G4377" s="43" t="str">
        <f>IF(A4377&lt;&gt;"",IF(A4377&lt;Data!$G$11*0.25,$C$13/$G$32,IF(A4377&gt;Data!$G$11*0.25,$C$13,$C$13*10)),"")</f>
        <v/>
      </c>
      <c r="H4377" s="43" t="str">
        <f>IF(A4377&lt;&gt;"",IF(Data!$G$9="constant",$C$13,IF(Data!$G$9="squeeze",G4377,F4377)),"")</f>
        <v/>
      </c>
      <c r="I4377" s="38" t="str">
        <f ca="1">IF(ISNUMBER(A4377),NORMINV(RAND(),0,IF(AND(Data!$G$9="squeeze",A4377&lt;Data!$G$11*0.25),$H$32,1)*$C$30*$C$13)*($C$14*$C$12),"")</f>
        <v/>
      </c>
      <c r="J4377" s="42" t="str">
        <f ca="1">IFERROR(IF(Data!$C$6="Real",B4377,I4377+J4376+($C$14*$C$12)*(NORMINV(RAND(),$C$15,CHOOSE($G$13,$C$13,F4377,G4377)))),"")</f>
        <v/>
      </c>
      <c r="K4377" s="88" t="str">
        <f>IF(ISNUMBER(A4377), IF($G$16="fixed",$G$17,MIN(H4377*Data!$C$7*$C$16*0.5,$C$17*Data!$C$7))*$C$12,"")</f>
        <v/>
      </c>
      <c r="L4377" s="42" t="str">
        <f t="shared" ca="1" si="2070"/>
        <v/>
      </c>
      <c r="M4377" s="44" t="str">
        <f t="shared" ca="1" si="2071"/>
        <v/>
      </c>
      <c r="N4377" s="44" t="str">
        <f t="shared" ca="1" si="2072"/>
        <v/>
      </c>
      <c r="O4377" s="108" t="str">
        <f t="shared" si="2056"/>
        <v/>
      </c>
      <c r="P4377" s="102" t="str">
        <f t="shared" si="2057"/>
        <v/>
      </c>
      <c r="Q4377" s="102" t="str">
        <f t="shared" si="2058"/>
        <v/>
      </c>
      <c r="R4377" s="120" t="str">
        <f t="shared" si="2059"/>
        <v/>
      </c>
      <c r="S4377" s="54" t="str">
        <f t="shared" si="2060"/>
        <v/>
      </c>
      <c r="T4377" s="5" t="str">
        <f t="shared" si="2061"/>
        <v/>
      </c>
      <c r="U4377" s="152" t="str">
        <f t="shared" si="2044"/>
        <v/>
      </c>
      <c r="V4377" s="152" t="str">
        <f t="shared" si="2045"/>
        <v/>
      </c>
      <c r="W4377" s="153" t="str">
        <f t="shared" si="2046"/>
        <v/>
      </c>
      <c r="X4377" s="153" t="str">
        <f t="shared" si="2047"/>
        <v/>
      </c>
      <c r="Y4377" s="153" t="str">
        <f t="shared" si="2048"/>
        <v/>
      </c>
      <c r="Z4377" s="153" t="str">
        <f t="shared" si="2049"/>
        <v/>
      </c>
      <c r="AA4377" s="152" t="str">
        <f t="shared" si="2050"/>
        <v/>
      </c>
      <c r="AB4377" s="152" t="str">
        <f t="shared" si="2051"/>
        <v/>
      </c>
      <c r="AC4377" s="154" t="str">
        <f t="shared" si="2062"/>
        <v/>
      </c>
      <c r="AD4377" s="154" t="str">
        <f t="shared" si="2063"/>
        <v/>
      </c>
      <c r="AE4377" s="3" t="str">
        <f t="shared" si="2064"/>
        <v/>
      </c>
      <c r="AF4377" s="3" t="str">
        <f t="shared" si="2065"/>
        <v/>
      </c>
      <c r="AG4377" s="3" t="str">
        <f t="shared" si="2066"/>
        <v/>
      </c>
      <c r="AH4377" s="4" t="str">
        <f t="shared" si="2067"/>
        <v/>
      </c>
      <c r="AI4377" s="75" t="str">
        <f t="shared" si="2068"/>
        <v/>
      </c>
      <c r="AJ4377" s="75" t="str">
        <f t="shared" si="2069"/>
        <v/>
      </c>
    </row>
    <row r="4378" spans="1:36" ht="14.25">
      <c r="A4378" s="41" t="str">
        <f t="shared" si="2052"/>
        <v/>
      </c>
      <c r="B4378" s="150" t="str">
        <f>IF(ISNUMBER(A4378),INDEX('MetaTrader Import'!$H$13:$J$5893,TRUNC(((A4378-$A$39+1)-1)/3)+1,MOD((A4378-$A$39+1)-1,3)+1),"")</f>
        <v/>
      </c>
      <c r="C4378" s="43" t="str">
        <f t="shared" si="2053"/>
        <v/>
      </c>
      <c r="D4378" s="43" t="str">
        <f t="shared" ca="1" si="2043"/>
        <v/>
      </c>
      <c r="E4378" s="43" t="str">
        <f t="shared" si="2054"/>
        <v/>
      </c>
      <c r="F4378" s="43" t="str">
        <f t="shared" si="2055"/>
        <v/>
      </c>
      <c r="G4378" s="43" t="str">
        <f>IF(A4378&lt;&gt;"",IF(A4378&lt;Data!$G$11*0.25,$C$13/$G$32,IF(A4378&gt;Data!$G$11*0.25,$C$13,$C$13*10)),"")</f>
        <v/>
      </c>
      <c r="H4378" s="43" t="str">
        <f>IF(A4378&lt;&gt;"",IF(Data!$G$9="constant",$C$13,IF(Data!$G$9="squeeze",G4378,F4378)),"")</f>
        <v/>
      </c>
      <c r="I4378" s="38" t="str">
        <f ca="1">IF(ISNUMBER(A4378),NORMINV(RAND(),0,IF(AND(Data!$G$9="squeeze",A4378&lt;Data!$G$11*0.25),$H$32,1)*$C$30*$C$13)*($C$14*$C$12),"")</f>
        <v/>
      </c>
      <c r="J4378" s="42" t="str">
        <f ca="1">IFERROR(IF(Data!$C$6="Real",B4378,I4378+J4377+($C$14*$C$12)*(NORMINV(RAND(),$C$15,CHOOSE($G$13,$C$13,F4378,G4378)))),"")</f>
        <v/>
      </c>
      <c r="K4378" s="88" t="str">
        <f>IF(ISNUMBER(A4378), IF($G$16="fixed",$G$17,MIN(H4378*Data!$C$7*$C$16*0.5,$C$17*Data!$C$7))*$C$12,"")</f>
        <v/>
      </c>
      <c r="L4378" s="42" t="str">
        <f t="shared" ca="1" si="2070"/>
        <v/>
      </c>
      <c r="M4378" s="44" t="str">
        <f t="shared" ca="1" si="2071"/>
        <v/>
      </c>
      <c r="N4378" s="44" t="str">
        <f t="shared" ca="1" si="2072"/>
        <v/>
      </c>
      <c r="O4378" s="108" t="str">
        <f t="shared" si="2056"/>
        <v/>
      </c>
      <c r="P4378" s="102" t="str">
        <f t="shared" si="2057"/>
        <v/>
      </c>
      <c r="Q4378" s="102" t="str">
        <f t="shared" si="2058"/>
        <v/>
      </c>
      <c r="R4378" s="120" t="str">
        <f t="shared" si="2059"/>
        <v/>
      </c>
      <c r="S4378" s="54" t="str">
        <f t="shared" si="2060"/>
        <v/>
      </c>
      <c r="T4378" s="5" t="str">
        <f t="shared" si="2061"/>
        <v/>
      </c>
      <c r="U4378" s="152" t="str">
        <f t="shared" si="2044"/>
        <v/>
      </c>
      <c r="V4378" s="152" t="str">
        <f t="shared" si="2045"/>
        <v/>
      </c>
      <c r="W4378" s="153" t="str">
        <f t="shared" si="2046"/>
        <v/>
      </c>
      <c r="X4378" s="153" t="str">
        <f t="shared" si="2047"/>
        <v/>
      </c>
      <c r="Y4378" s="153" t="str">
        <f t="shared" si="2048"/>
        <v/>
      </c>
      <c r="Z4378" s="153" t="str">
        <f t="shared" si="2049"/>
        <v/>
      </c>
      <c r="AA4378" s="152" t="str">
        <f t="shared" si="2050"/>
        <v/>
      </c>
      <c r="AB4378" s="152" t="str">
        <f t="shared" si="2051"/>
        <v/>
      </c>
      <c r="AC4378" s="154" t="str">
        <f t="shared" si="2062"/>
        <v/>
      </c>
      <c r="AD4378" s="154" t="str">
        <f t="shared" si="2063"/>
        <v/>
      </c>
      <c r="AE4378" s="3" t="str">
        <f t="shared" si="2064"/>
        <v/>
      </c>
      <c r="AF4378" s="3" t="str">
        <f t="shared" si="2065"/>
        <v/>
      </c>
      <c r="AG4378" s="3" t="str">
        <f t="shared" si="2066"/>
        <v/>
      </c>
      <c r="AH4378" s="4" t="str">
        <f t="shared" si="2067"/>
        <v/>
      </c>
      <c r="AI4378" s="75" t="str">
        <f t="shared" si="2068"/>
        <v/>
      </c>
      <c r="AJ4378" s="75" t="str">
        <f t="shared" si="2069"/>
        <v/>
      </c>
    </row>
    <row r="4379" spans="1:36" ht="14.25">
      <c r="A4379" s="41" t="str">
        <f t="shared" si="2052"/>
        <v/>
      </c>
      <c r="B4379" s="150" t="str">
        <f>IF(ISNUMBER(A4379),INDEX('MetaTrader Import'!$H$13:$J$5893,TRUNC(((A4379-$A$39+1)-1)/3)+1,MOD((A4379-$A$39+1)-1,3)+1),"")</f>
        <v/>
      </c>
      <c r="C4379" s="43" t="str">
        <f t="shared" si="2053"/>
        <v/>
      </c>
      <c r="D4379" s="43" t="str">
        <f t="shared" ca="1" si="2043"/>
        <v/>
      </c>
      <c r="E4379" s="43" t="str">
        <f t="shared" si="2054"/>
        <v/>
      </c>
      <c r="F4379" s="43" t="str">
        <f t="shared" si="2055"/>
        <v/>
      </c>
      <c r="G4379" s="43" t="str">
        <f>IF(A4379&lt;&gt;"",IF(A4379&lt;Data!$G$11*0.25,$C$13/$G$32,IF(A4379&gt;Data!$G$11*0.25,$C$13,$C$13*10)),"")</f>
        <v/>
      </c>
      <c r="H4379" s="43" t="str">
        <f>IF(A4379&lt;&gt;"",IF(Data!$G$9="constant",$C$13,IF(Data!$G$9="squeeze",G4379,F4379)),"")</f>
        <v/>
      </c>
      <c r="I4379" s="38" t="str">
        <f ca="1">IF(ISNUMBER(A4379),NORMINV(RAND(),0,IF(AND(Data!$G$9="squeeze",A4379&lt;Data!$G$11*0.25),$H$32,1)*$C$30*$C$13)*($C$14*$C$12),"")</f>
        <v/>
      </c>
      <c r="J4379" s="42" t="str">
        <f ca="1">IFERROR(IF(Data!$C$6="Real",B4379,I4379+J4378+($C$14*$C$12)*(NORMINV(RAND(),$C$15,CHOOSE($G$13,$C$13,F4379,G4379)))),"")</f>
        <v/>
      </c>
      <c r="K4379" s="88" t="str">
        <f>IF(ISNUMBER(A4379), IF($G$16="fixed",$G$17,MIN(H4379*Data!$C$7*$C$16*0.5,$C$17*Data!$C$7))*$C$12,"")</f>
        <v/>
      </c>
      <c r="L4379" s="42" t="str">
        <f t="shared" ca="1" si="2070"/>
        <v/>
      </c>
      <c r="M4379" s="44" t="str">
        <f t="shared" ca="1" si="2071"/>
        <v/>
      </c>
      <c r="N4379" s="44" t="str">
        <f t="shared" ca="1" si="2072"/>
        <v/>
      </c>
      <c r="O4379" s="108" t="str">
        <f t="shared" si="2056"/>
        <v/>
      </c>
      <c r="P4379" s="102" t="str">
        <f t="shared" si="2057"/>
        <v/>
      </c>
      <c r="Q4379" s="102" t="str">
        <f t="shared" si="2058"/>
        <v/>
      </c>
      <c r="R4379" s="120" t="str">
        <f t="shared" si="2059"/>
        <v/>
      </c>
      <c r="S4379" s="54" t="str">
        <f t="shared" si="2060"/>
        <v/>
      </c>
      <c r="T4379" s="5" t="str">
        <f t="shared" si="2061"/>
        <v/>
      </c>
      <c r="U4379" s="152" t="str">
        <f t="shared" si="2044"/>
        <v/>
      </c>
      <c r="V4379" s="152" t="str">
        <f t="shared" si="2045"/>
        <v/>
      </c>
      <c r="W4379" s="153" t="str">
        <f t="shared" si="2046"/>
        <v/>
      </c>
      <c r="X4379" s="153" t="str">
        <f t="shared" si="2047"/>
        <v/>
      </c>
      <c r="Y4379" s="153" t="str">
        <f t="shared" si="2048"/>
        <v/>
      </c>
      <c r="Z4379" s="153" t="str">
        <f t="shared" si="2049"/>
        <v/>
      </c>
      <c r="AA4379" s="152" t="str">
        <f t="shared" si="2050"/>
        <v/>
      </c>
      <c r="AB4379" s="152" t="str">
        <f t="shared" si="2051"/>
        <v/>
      </c>
      <c r="AC4379" s="154" t="str">
        <f t="shared" si="2062"/>
        <v/>
      </c>
      <c r="AD4379" s="154" t="str">
        <f t="shared" si="2063"/>
        <v/>
      </c>
      <c r="AE4379" s="3" t="str">
        <f t="shared" si="2064"/>
        <v/>
      </c>
      <c r="AF4379" s="3" t="str">
        <f t="shared" si="2065"/>
        <v/>
      </c>
      <c r="AG4379" s="3" t="str">
        <f t="shared" si="2066"/>
        <v/>
      </c>
      <c r="AH4379" s="4" t="str">
        <f t="shared" si="2067"/>
        <v/>
      </c>
      <c r="AI4379" s="75" t="str">
        <f t="shared" si="2068"/>
        <v/>
      </c>
      <c r="AJ4379" s="75" t="str">
        <f t="shared" si="2069"/>
        <v/>
      </c>
    </row>
    <row r="4380" spans="1:36" ht="14.25">
      <c r="A4380" s="41" t="str">
        <f t="shared" si="2052"/>
        <v/>
      </c>
      <c r="B4380" s="150" t="str">
        <f>IF(ISNUMBER(A4380),INDEX('MetaTrader Import'!$H$13:$J$5893,TRUNC(((A4380-$A$39+1)-1)/3)+1,MOD((A4380-$A$39+1)-1,3)+1),"")</f>
        <v/>
      </c>
      <c r="C4380" s="43" t="str">
        <f t="shared" si="2053"/>
        <v/>
      </c>
      <c r="D4380" s="43" t="str">
        <f t="shared" ca="1" si="2043"/>
        <v/>
      </c>
      <c r="E4380" s="43" t="str">
        <f t="shared" si="2054"/>
        <v/>
      </c>
      <c r="F4380" s="43" t="str">
        <f t="shared" si="2055"/>
        <v/>
      </c>
      <c r="G4380" s="43" t="str">
        <f>IF(A4380&lt;&gt;"",IF(A4380&lt;Data!$G$11*0.25,$C$13/$G$32,IF(A4380&gt;Data!$G$11*0.25,$C$13,$C$13*10)),"")</f>
        <v/>
      </c>
      <c r="H4380" s="43" t="str">
        <f>IF(A4380&lt;&gt;"",IF(Data!$G$9="constant",$C$13,IF(Data!$G$9="squeeze",G4380,F4380)),"")</f>
        <v/>
      </c>
      <c r="I4380" s="38" t="str">
        <f ca="1">IF(ISNUMBER(A4380),NORMINV(RAND(),0,IF(AND(Data!$G$9="squeeze",A4380&lt;Data!$G$11*0.25),$H$32,1)*$C$30*$C$13)*($C$14*$C$12),"")</f>
        <v/>
      </c>
      <c r="J4380" s="42" t="str">
        <f ca="1">IFERROR(IF(Data!$C$6="Real",B4380,I4380+J4379+($C$14*$C$12)*(NORMINV(RAND(),$C$15,CHOOSE($G$13,$C$13,F4380,G4380)))),"")</f>
        <v/>
      </c>
      <c r="K4380" s="88" t="str">
        <f>IF(ISNUMBER(A4380), IF($G$16="fixed",$G$17,MIN(H4380*Data!$C$7*$C$16*0.5,$C$17*Data!$C$7))*$C$12,"")</f>
        <v/>
      </c>
      <c r="L4380" s="42" t="str">
        <f t="shared" ca="1" si="2070"/>
        <v/>
      </c>
      <c r="M4380" s="44" t="str">
        <f t="shared" ca="1" si="2071"/>
        <v/>
      </c>
      <c r="N4380" s="44" t="str">
        <f t="shared" ca="1" si="2072"/>
        <v/>
      </c>
      <c r="O4380" s="108" t="str">
        <f t="shared" si="2056"/>
        <v/>
      </c>
      <c r="P4380" s="102" t="str">
        <f t="shared" si="2057"/>
        <v/>
      </c>
      <c r="Q4380" s="102" t="str">
        <f t="shared" si="2058"/>
        <v/>
      </c>
      <c r="R4380" s="120" t="str">
        <f t="shared" si="2059"/>
        <v/>
      </c>
      <c r="S4380" s="54" t="str">
        <f t="shared" si="2060"/>
        <v/>
      </c>
      <c r="T4380" s="5" t="str">
        <f t="shared" si="2061"/>
        <v/>
      </c>
      <c r="U4380" s="152" t="str">
        <f t="shared" si="2044"/>
        <v/>
      </c>
      <c r="V4380" s="152" t="str">
        <f t="shared" si="2045"/>
        <v/>
      </c>
      <c r="W4380" s="153" t="str">
        <f t="shared" si="2046"/>
        <v/>
      </c>
      <c r="X4380" s="153" t="str">
        <f t="shared" si="2047"/>
        <v/>
      </c>
      <c r="Y4380" s="153" t="str">
        <f t="shared" si="2048"/>
        <v/>
      </c>
      <c r="Z4380" s="153" t="str">
        <f t="shared" si="2049"/>
        <v/>
      </c>
      <c r="AA4380" s="152" t="str">
        <f t="shared" si="2050"/>
        <v/>
      </c>
      <c r="AB4380" s="152" t="str">
        <f t="shared" si="2051"/>
        <v/>
      </c>
      <c r="AC4380" s="154" t="str">
        <f t="shared" si="2062"/>
        <v/>
      </c>
      <c r="AD4380" s="154" t="str">
        <f t="shared" si="2063"/>
        <v/>
      </c>
      <c r="AE4380" s="3" t="str">
        <f t="shared" si="2064"/>
        <v/>
      </c>
      <c r="AF4380" s="3" t="str">
        <f t="shared" si="2065"/>
        <v/>
      </c>
      <c r="AG4380" s="3" t="str">
        <f t="shared" si="2066"/>
        <v/>
      </c>
      <c r="AH4380" s="4" t="str">
        <f t="shared" si="2067"/>
        <v/>
      </c>
      <c r="AI4380" s="75" t="str">
        <f t="shared" si="2068"/>
        <v/>
      </c>
      <c r="AJ4380" s="75" t="str">
        <f t="shared" si="2069"/>
        <v/>
      </c>
    </row>
    <row r="4381" spans="1:36" ht="14.25">
      <c r="A4381" s="41" t="str">
        <f t="shared" si="2052"/>
        <v/>
      </c>
      <c r="B4381" s="150" t="str">
        <f>IF(ISNUMBER(A4381),INDEX('MetaTrader Import'!$H$13:$J$5893,TRUNC(((A4381-$A$39+1)-1)/3)+1,MOD((A4381-$A$39+1)-1,3)+1),"")</f>
        <v/>
      </c>
      <c r="C4381" s="43" t="str">
        <f t="shared" si="2053"/>
        <v/>
      </c>
      <c r="D4381" s="43" t="str">
        <f t="shared" ca="1" si="2043"/>
        <v/>
      </c>
      <c r="E4381" s="43" t="str">
        <f t="shared" si="2054"/>
        <v/>
      </c>
      <c r="F4381" s="43" t="str">
        <f t="shared" si="2055"/>
        <v/>
      </c>
      <c r="G4381" s="43" t="str">
        <f>IF(A4381&lt;&gt;"",IF(A4381&lt;Data!$G$11*0.25,$C$13/$G$32,IF(A4381&gt;Data!$G$11*0.25,$C$13,$C$13*10)),"")</f>
        <v/>
      </c>
      <c r="H4381" s="43" t="str">
        <f>IF(A4381&lt;&gt;"",IF(Data!$G$9="constant",$C$13,IF(Data!$G$9="squeeze",G4381,F4381)),"")</f>
        <v/>
      </c>
      <c r="I4381" s="38" t="str">
        <f ca="1">IF(ISNUMBER(A4381),NORMINV(RAND(),0,IF(AND(Data!$G$9="squeeze",A4381&lt;Data!$G$11*0.25),$H$32,1)*$C$30*$C$13)*($C$14*$C$12),"")</f>
        <v/>
      </c>
      <c r="J4381" s="42" t="str">
        <f ca="1">IFERROR(IF(Data!$C$6="Real",B4381,I4381+J4380+($C$14*$C$12)*(NORMINV(RAND(),$C$15,CHOOSE($G$13,$C$13,F4381,G4381)))),"")</f>
        <v/>
      </c>
      <c r="K4381" s="88" t="str">
        <f>IF(ISNUMBER(A4381), IF($G$16="fixed",$G$17,MIN(H4381*Data!$C$7*$C$16*0.5,$C$17*Data!$C$7))*$C$12,"")</f>
        <v/>
      </c>
      <c r="L4381" s="42" t="str">
        <f t="shared" ca="1" si="2070"/>
        <v/>
      </c>
      <c r="M4381" s="44" t="str">
        <f t="shared" ca="1" si="2071"/>
        <v/>
      </c>
      <c r="N4381" s="44" t="str">
        <f t="shared" ca="1" si="2072"/>
        <v/>
      </c>
      <c r="O4381" s="108" t="str">
        <f t="shared" si="2056"/>
        <v/>
      </c>
      <c r="P4381" s="102" t="str">
        <f t="shared" si="2057"/>
        <v/>
      </c>
      <c r="Q4381" s="102" t="str">
        <f t="shared" si="2058"/>
        <v/>
      </c>
      <c r="R4381" s="120" t="str">
        <f t="shared" si="2059"/>
        <v/>
      </c>
      <c r="S4381" s="54" t="str">
        <f t="shared" si="2060"/>
        <v/>
      </c>
      <c r="T4381" s="5" t="str">
        <f t="shared" si="2061"/>
        <v/>
      </c>
      <c r="U4381" s="152" t="str">
        <f t="shared" si="2044"/>
        <v/>
      </c>
      <c r="V4381" s="152" t="str">
        <f t="shared" si="2045"/>
        <v/>
      </c>
      <c r="W4381" s="153" t="str">
        <f t="shared" si="2046"/>
        <v/>
      </c>
      <c r="X4381" s="153" t="str">
        <f t="shared" si="2047"/>
        <v/>
      </c>
      <c r="Y4381" s="153" t="str">
        <f t="shared" si="2048"/>
        <v/>
      </c>
      <c r="Z4381" s="153" t="str">
        <f t="shared" si="2049"/>
        <v/>
      </c>
      <c r="AA4381" s="152" t="str">
        <f t="shared" si="2050"/>
        <v/>
      </c>
      <c r="AB4381" s="152" t="str">
        <f t="shared" si="2051"/>
        <v/>
      </c>
      <c r="AC4381" s="154" t="str">
        <f t="shared" si="2062"/>
        <v/>
      </c>
      <c r="AD4381" s="154" t="str">
        <f t="shared" si="2063"/>
        <v/>
      </c>
      <c r="AE4381" s="3" t="str">
        <f t="shared" si="2064"/>
        <v/>
      </c>
      <c r="AF4381" s="3" t="str">
        <f t="shared" si="2065"/>
        <v/>
      </c>
      <c r="AG4381" s="3" t="str">
        <f t="shared" si="2066"/>
        <v/>
      </c>
      <c r="AH4381" s="4" t="str">
        <f t="shared" si="2067"/>
        <v/>
      </c>
      <c r="AI4381" s="75" t="str">
        <f t="shared" si="2068"/>
        <v/>
      </c>
      <c r="AJ4381" s="75" t="str">
        <f t="shared" si="2069"/>
        <v/>
      </c>
    </row>
    <row r="4382" spans="1:36" ht="14.25">
      <c r="A4382" s="41" t="str">
        <f t="shared" si="2052"/>
        <v/>
      </c>
      <c r="B4382" s="150" t="str">
        <f>IF(ISNUMBER(A4382),INDEX('MetaTrader Import'!$H$13:$J$5893,TRUNC(((A4382-$A$39+1)-1)/3)+1,MOD((A4382-$A$39+1)-1,3)+1),"")</f>
        <v/>
      </c>
      <c r="C4382" s="43" t="str">
        <f t="shared" si="2053"/>
        <v/>
      </c>
      <c r="D4382" s="43" t="str">
        <f t="shared" ca="1" si="2043"/>
        <v/>
      </c>
      <c r="E4382" s="43" t="str">
        <f t="shared" si="2054"/>
        <v/>
      </c>
      <c r="F4382" s="43" t="str">
        <f t="shared" si="2055"/>
        <v/>
      </c>
      <c r="G4382" s="43" t="str">
        <f>IF(A4382&lt;&gt;"",IF(A4382&lt;Data!$G$11*0.25,$C$13/$G$32,IF(A4382&gt;Data!$G$11*0.25,$C$13,$C$13*10)),"")</f>
        <v/>
      </c>
      <c r="H4382" s="43" t="str">
        <f>IF(A4382&lt;&gt;"",IF(Data!$G$9="constant",$C$13,IF(Data!$G$9="squeeze",G4382,F4382)),"")</f>
        <v/>
      </c>
      <c r="I4382" s="38" t="str">
        <f ca="1">IF(ISNUMBER(A4382),NORMINV(RAND(),0,IF(AND(Data!$G$9="squeeze",A4382&lt;Data!$G$11*0.25),$H$32,1)*$C$30*$C$13)*($C$14*$C$12),"")</f>
        <v/>
      </c>
      <c r="J4382" s="42" t="str">
        <f ca="1">IFERROR(IF(Data!$C$6="Real",B4382,I4382+J4381+($C$14*$C$12)*(NORMINV(RAND(),$C$15,CHOOSE($G$13,$C$13,F4382,G4382)))),"")</f>
        <v/>
      </c>
      <c r="K4382" s="88" t="str">
        <f>IF(ISNUMBER(A4382), IF($G$16="fixed",$G$17,MIN(H4382*Data!$C$7*$C$16*0.5,$C$17*Data!$C$7))*$C$12,"")</f>
        <v/>
      </c>
      <c r="L4382" s="42" t="str">
        <f t="shared" ca="1" si="2070"/>
        <v/>
      </c>
      <c r="M4382" s="44" t="str">
        <f t="shared" ca="1" si="2071"/>
        <v/>
      </c>
      <c r="N4382" s="44" t="str">
        <f t="shared" ca="1" si="2072"/>
        <v/>
      </c>
      <c r="O4382" s="108" t="str">
        <f t="shared" si="2056"/>
        <v/>
      </c>
      <c r="P4382" s="102" t="str">
        <f t="shared" si="2057"/>
        <v/>
      </c>
      <c r="Q4382" s="102" t="str">
        <f t="shared" si="2058"/>
        <v/>
      </c>
      <c r="R4382" s="120" t="str">
        <f t="shared" si="2059"/>
        <v/>
      </c>
      <c r="S4382" s="54" t="str">
        <f t="shared" si="2060"/>
        <v/>
      </c>
      <c r="T4382" s="5" t="str">
        <f t="shared" si="2061"/>
        <v/>
      </c>
      <c r="U4382" s="152" t="str">
        <f t="shared" si="2044"/>
        <v/>
      </c>
      <c r="V4382" s="152" t="str">
        <f t="shared" si="2045"/>
        <v/>
      </c>
      <c r="W4382" s="153" t="str">
        <f t="shared" si="2046"/>
        <v/>
      </c>
      <c r="X4382" s="153" t="str">
        <f t="shared" si="2047"/>
        <v/>
      </c>
      <c r="Y4382" s="153" t="str">
        <f t="shared" si="2048"/>
        <v/>
      </c>
      <c r="Z4382" s="153" t="str">
        <f t="shared" si="2049"/>
        <v/>
      </c>
      <c r="AA4382" s="152" t="str">
        <f t="shared" si="2050"/>
        <v/>
      </c>
      <c r="AB4382" s="152" t="str">
        <f t="shared" si="2051"/>
        <v/>
      </c>
      <c r="AC4382" s="154" t="str">
        <f t="shared" si="2062"/>
        <v/>
      </c>
      <c r="AD4382" s="154" t="str">
        <f t="shared" si="2063"/>
        <v/>
      </c>
      <c r="AE4382" s="3" t="str">
        <f t="shared" si="2064"/>
        <v/>
      </c>
      <c r="AF4382" s="3" t="str">
        <f t="shared" si="2065"/>
        <v/>
      </c>
      <c r="AG4382" s="3" t="str">
        <f t="shared" si="2066"/>
        <v/>
      </c>
      <c r="AH4382" s="4" t="str">
        <f t="shared" si="2067"/>
        <v/>
      </c>
      <c r="AI4382" s="75" t="str">
        <f t="shared" si="2068"/>
        <v/>
      </c>
      <c r="AJ4382" s="75" t="str">
        <f t="shared" si="2069"/>
        <v/>
      </c>
    </row>
    <row r="4383" spans="1:36" ht="14.25">
      <c r="A4383" s="41" t="str">
        <f t="shared" si="2052"/>
        <v/>
      </c>
      <c r="B4383" s="150" t="str">
        <f>IF(ISNUMBER(A4383),INDEX('MetaTrader Import'!$H$13:$J$5893,TRUNC(((A4383-$A$39+1)-1)/3)+1,MOD((A4383-$A$39+1)-1,3)+1),"")</f>
        <v/>
      </c>
      <c r="C4383" s="43" t="str">
        <f t="shared" si="2053"/>
        <v/>
      </c>
      <c r="D4383" s="43" t="str">
        <f t="shared" ca="1" si="2043"/>
        <v/>
      </c>
      <c r="E4383" s="43" t="str">
        <f t="shared" si="2054"/>
        <v/>
      </c>
      <c r="F4383" s="43" t="str">
        <f t="shared" si="2055"/>
        <v/>
      </c>
      <c r="G4383" s="43" t="str">
        <f>IF(A4383&lt;&gt;"",IF(A4383&lt;Data!$G$11*0.25,$C$13/$G$32,IF(A4383&gt;Data!$G$11*0.25,$C$13,$C$13*10)),"")</f>
        <v/>
      </c>
      <c r="H4383" s="43" t="str">
        <f>IF(A4383&lt;&gt;"",IF(Data!$G$9="constant",$C$13,IF(Data!$G$9="squeeze",G4383,F4383)),"")</f>
        <v/>
      </c>
      <c r="I4383" s="38" t="str">
        <f ca="1">IF(ISNUMBER(A4383),NORMINV(RAND(),0,IF(AND(Data!$G$9="squeeze",A4383&lt;Data!$G$11*0.25),$H$32,1)*$C$30*$C$13)*($C$14*$C$12),"")</f>
        <v/>
      </c>
      <c r="J4383" s="42" t="str">
        <f ca="1">IFERROR(IF(Data!$C$6="Real",B4383,I4383+J4382+($C$14*$C$12)*(NORMINV(RAND(),$C$15,CHOOSE($G$13,$C$13,F4383,G4383)))),"")</f>
        <v/>
      </c>
      <c r="K4383" s="88" t="str">
        <f>IF(ISNUMBER(A4383), IF($G$16="fixed",$G$17,MIN(H4383*Data!$C$7*$C$16*0.5,$C$17*Data!$C$7))*$C$12,"")</f>
        <v/>
      </c>
      <c r="L4383" s="42" t="str">
        <f t="shared" ca="1" si="2070"/>
        <v/>
      </c>
      <c r="M4383" s="44" t="str">
        <f t="shared" ca="1" si="2071"/>
        <v/>
      </c>
      <c r="N4383" s="44" t="str">
        <f t="shared" ca="1" si="2072"/>
        <v/>
      </c>
      <c r="O4383" s="108" t="str">
        <f t="shared" si="2056"/>
        <v/>
      </c>
      <c r="P4383" s="102" t="str">
        <f t="shared" si="2057"/>
        <v/>
      </c>
      <c r="Q4383" s="102" t="str">
        <f t="shared" si="2058"/>
        <v/>
      </c>
      <c r="R4383" s="120" t="str">
        <f t="shared" si="2059"/>
        <v/>
      </c>
      <c r="S4383" s="54" t="str">
        <f t="shared" si="2060"/>
        <v/>
      </c>
      <c r="T4383" s="5" t="str">
        <f t="shared" si="2061"/>
        <v/>
      </c>
      <c r="U4383" s="152" t="str">
        <f t="shared" si="2044"/>
        <v/>
      </c>
      <c r="V4383" s="152" t="str">
        <f t="shared" si="2045"/>
        <v/>
      </c>
      <c r="W4383" s="153" t="str">
        <f t="shared" si="2046"/>
        <v/>
      </c>
      <c r="X4383" s="153" t="str">
        <f t="shared" si="2047"/>
        <v/>
      </c>
      <c r="Y4383" s="153" t="str">
        <f t="shared" si="2048"/>
        <v/>
      </c>
      <c r="Z4383" s="153" t="str">
        <f t="shared" si="2049"/>
        <v/>
      </c>
      <c r="AA4383" s="152" t="str">
        <f t="shared" si="2050"/>
        <v/>
      </c>
      <c r="AB4383" s="152" t="str">
        <f t="shared" si="2051"/>
        <v/>
      </c>
      <c r="AC4383" s="154" t="str">
        <f t="shared" si="2062"/>
        <v/>
      </c>
      <c r="AD4383" s="154" t="str">
        <f t="shared" si="2063"/>
        <v/>
      </c>
      <c r="AE4383" s="3" t="str">
        <f t="shared" si="2064"/>
        <v/>
      </c>
      <c r="AF4383" s="3" t="str">
        <f t="shared" si="2065"/>
        <v/>
      </c>
      <c r="AG4383" s="3" t="str">
        <f t="shared" si="2066"/>
        <v/>
      </c>
      <c r="AH4383" s="4" t="str">
        <f t="shared" si="2067"/>
        <v/>
      </c>
      <c r="AI4383" s="75" t="str">
        <f t="shared" si="2068"/>
        <v/>
      </c>
      <c r="AJ4383" s="75" t="str">
        <f t="shared" si="2069"/>
        <v/>
      </c>
    </row>
    <row r="4384" spans="1:36" ht="14.25">
      <c r="A4384" s="41" t="str">
        <f t="shared" si="2052"/>
        <v/>
      </c>
      <c r="B4384" s="150" t="str">
        <f>IF(ISNUMBER(A4384),INDEX('MetaTrader Import'!$H$13:$J$5893,TRUNC(((A4384-$A$39+1)-1)/3)+1,MOD((A4384-$A$39+1)-1,3)+1),"")</f>
        <v/>
      </c>
      <c r="C4384" s="43" t="str">
        <f t="shared" si="2053"/>
        <v/>
      </c>
      <c r="D4384" s="43" t="str">
        <f t="shared" ca="1" si="2043"/>
        <v/>
      </c>
      <c r="E4384" s="43" t="str">
        <f t="shared" si="2054"/>
        <v/>
      </c>
      <c r="F4384" s="43" t="str">
        <f t="shared" si="2055"/>
        <v/>
      </c>
      <c r="G4384" s="43" t="str">
        <f>IF(A4384&lt;&gt;"",IF(A4384&lt;Data!$G$11*0.25,$C$13/$G$32,IF(A4384&gt;Data!$G$11*0.25,$C$13,$C$13*10)),"")</f>
        <v/>
      </c>
      <c r="H4384" s="43" t="str">
        <f>IF(A4384&lt;&gt;"",IF(Data!$G$9="constant",$C$13,IF(Data!$G$9="squeeze",G4384,F4384)),"")</f>
        <v/>
      </c>
      <c r="I4384" s="38" t="str">
        <f ca="1">IF(ISNUMBER(A4384),NORMINV(RAND(),0,IF(AND(Data!$G$9="squeeze",A4384&lt;Data!$G$11*0.25),$H$32,1)*$C$30*$C$13)*($C$14*$C$12),"")</f>
        <v/>
      </c>
      <c r="J4384" s="42" t="str">
        <f ca="1">IFERROR(IF(Data!$C$6="Real",B4384,I4384+J4383+($C$14*$C$12)*(NORMINV(RAND(),$C$15,CHOOSE($G$13,$C$13,F4384,G4384)))),"")</f>
        <v/>
      </c>
      <c r="K4384" s="88" t="str">
        <f>IF(ISNUMBER(A4384), IF($G$16="fixed",$G$17,MIN(H4384*Data!$C$7*$C$16*0.5,$C$17*Data!$C$7))*$C$12,"")</f>
        <v/>
      </c>
      <c r="L4384" s="42" t="str">
        <f t="shared" ca="1" si="2070"/>
        <v/>
      </c>
      <c r="M4384" s="44" t="str">
        <f t="shared" ca="1" si="2071"/>
        <v/>
      </c>
      <c r="N4384" s="44" t="str">
        <f t="shared" ca="1" si="2072"/>
        <v/>
      </c>
      <c r="O4384" s="108" t="str">
        <f t="shared" si="2056"/>
        <v/>
      </c>
      <c r="P4384" s="102" t="str">
        <f t="shared" si="2057"/>
        <v/>
      </c>
      <c r="Q4384" s="102" t="str">
        <f t="shared" si="2058"/>
        <v/>
      </c>
      <c r="R4384" s="120" t="str">
        <f t="shared" si="2059"/>
        <v/>
      </c>
      <c r="S4384" s="54" t="str">
        <f t="shared" si="2060"/>
        <v/>
      </c>
      <c r="T4384" s="5" t="str">
        <f t="shared" si="2061"/>
        <v/>
      </c>
      <c r="U4384" s="152" t="str">
        <f t="shared" si="2044"/>
        <v/>
      </c>
      <c r="V4384" s="152" t="str">
        <f t="shared" si="2045"/>
        <v/>
      </c>
      <c r="W4384" s="153" t="str">
        <f t="shared" si="2046"/>
        <v/>
      </c>
      <c r="X4384" s="153" t="str">
        <f t="shared" si="2047"/>
        <v/>
      </c>
      <c r="Y4384" s="153" t="str">
        <f t="shared" si="2048"/>
        <v/>
      </c>
      <c r="Z4384" s="153" t="str">
        <f t="shared" si="2049"/>
        <v/>
      </c>
      <c r="AA4384" s="152" t="str">
        <f t="shared" si="2050"/>
        <v/>
      </c>
      <c r="AB4384" s="152" t="str">
        <f t="shared" si="2051"/>
        <v/>
      </c>
      <c r="AC4384" s="154" t="str">
        <f t="shared" si="2062"/>
        <v/>
      </c>
      <c r="AD4384" s="154" t="str">
        <f t="shared" si="2063"/>
        <v/>
      </c>
      <c r="AE4384" s="3" t="str">
        <f t="shared" si="2064"/>
        <v/>
      </c>
      <c r="AF4384" s="3" t="str">
        <f t="shared" si="2065"/>
        <v/>
      </c>
      <c r="AG4384" s="3" t="str">
        <f t="shared" si="2066"/>
        <v/>
      </c>
      <c r="AH4384" s="4" t="str">
        <f t="shared" si="2067"/>
        <v/>
      </c>
      <c r="AI4384" s="75" t="str">
        <f t="shared" si="2068"/>
        <v/>
      </c>
      <c r="AJ4384" s="75" t="str">
        <f t="shared" si="2069"/>
        <v/>
      </c>
    </row>
    <row r="4385" spans="1:36" ht="14.25">
      <c r="A4385" s="41" t="str">
        <f t="shared" si="2052"/>
        <v/>
      </c>
      <c r="B4385" s="150" t="str">
        <f>IF(ISNUMBER(A4385),INDEX('MetaTrader Import'!$H$13:$J$5893,TRUNC(((A4385-$A$39+1)-1)/3)+1,MOD((A4385-$A$39+1)-1,3)+1),"")</f>
        <v/>
      </c>
      <c r="C4385" s="43" t="str">
        <f t="shared" si="2053"/>
        <v/>
      </c>
      <c r="D4385" s="43" t="str">
        <f t="shared" ca="1" si="2043"/>
        <v/>
      </c>
      <c r="E4385" s="43" t="str">
        <f t="shared" si="2054"/>
        <v/>
      </c>
      <c r="F4385" s="43" t="str">
        <f t="shared" si="2055"/>
        <v/>
      </c>
      <c r="G4385" s="43" t="str">
        <f>IF(A4385&lt;&gt;"",IF(A4385&lt;Data!$G$11*0.25,$C$13/$G$32,IF(A4385&gt;Data!$G$11*0.25,$C$13,$C$13*10)),"")</f>
        <v/>
      </c>
      <c r="H4385" s="43" t="str">
        <f>IF(A4385&lt;&gt;"",IF(Data!$G$9="constant",$C$13,IF(Data!$G$9="squeeze",G4385,F4385)),"")</f>
        <v/>
      </c>
      <c r="I4385" s="38" t="str">
        <f ca="1">IF(ISNUMBER(A4385),NORMINV(RAND(),0,IF(AND(Data!$G$9="squeeze",A4385&lt;Data!$G$11*0.25),$H$32,1)*$C$30*$C$13)*($C$14*$C$12),"")</f>
        <v/>
      </c>
      <c r="J4385" s="42" t="str">
        <f ca="1">IFERROR(IF(Data!$C$6="Real",B4385,I4385+J4384+($C$14*$C$12)*(NORMINV(RAND(),$C$15,CHOOSE($G$13,$C$13,F4385,G4385)))),"")</f>
        <v/>
      </c>
      <c r="K4385" s="88" t="str">
        <f>IF(ISNUMBER(A4385), IF($G$16="fixed",$G$17,MIN(H4385*Data!$C$7*$C$16*0.5,$C$17*Data!$C$7))*$C$12,"")</f>
        <v/>
      </c>
      <c r="L4385" s="42" t="str">
        <f t="shared" ca="1" si="2070"/>
        <v/>
      </c>
      <c r="M4385" s="44" t="str">
        <f t="shared" ca="1" si="2071"/>
        <v/>
      </c>
      <c r="N4385" s="44" t="str">
        <f t="shared" ca="1" si="2072"/>
        <v/>
      </c>
      <c r="O4385" s="108" t="str">
        <f t="shared" si="2056"/>
        <v/>
      </c>
      <c r="P4385" s="102" t="str">
        <f t="shared" si="2057"/>
        <v/>
      </c>
      <c r="Q4385" s="102" t="str">
        <f t="shared" si="2058"/>
        <v/>
      </c>
      <c r="R4385" s="120" t="str">
        <f t="shared" si="2059"/>
        <v/>
      </c>
      <c r="S4385" s="54" t="str">
        <f t="shared" si="2060"/>
        <v/>
      </c>
      <c r="T4385" s="5" t="str">
        <f t="shared" si="2061"/>
        <v/>
      </c>
      <c r="U4385" s="152" t="str">
        <f t="shared" si="2044"/>
        <v/>
      </c>
      <c r="V4385" s="152" t="str">
        <f t="shared" si="2045"/>
        <v/>
      </c>
      <c r="W4385" s="153" t="str">
        <f t="shared" si="2046"/>
        <v/>
      </c>
      <c r="X4385" s="153" t="str">
        <f t="shared" si="2047"/>
        <v/>
      </c>
      <c r="Y4385" s="153" t="str">
        <f t="shared" si="2048"/>
        <v/>
      </c>
      <c r="Z4385" s="153" t="str">
        <f t="shared" si="2049"/>
        <v/>
      </c>
      <c r="AA4385" s="152" t="str">
        <f t="shared" si="2050"/>
        <v/>
      </c>
      <c r="AB4385" s="152" t="str">
        <f t="shared" si="2051"/>
        <v/>
      </c>
      <c r="AC4385" s="154" t="str">
        <f t="shared" si="2062"/>
        <v/>
      </c>
      <c r="AD4385" s="154" t="str">
        <f t="shared" si="2063"/>
        <v/>
      </c>
      <c r="AE4385" s="3" t="str">
        <f t="shared" si="2064"/>
        <v/>
      </c>
      <c r="AF4385" s="3" t="str">
        <f t="shared" si="2065"/>
        <v/>
      </c>
      <c r="AG4385" s="3" t="str">
        <f t="shared" si="2066"/>
        <v/>
      </c>
      <c r="AH4385" s="4" t="str">
        <f t="shared" si="2067"/>
        <v/>
      </c>
      <c r="AI4385" s="75" t="str">
        <f t="shared" si="2068"/>
        <v/>
      </c>
      <c r="AJ4385" s="75" t="str">
        <f t="shared" si="2069"/>
        <v/>
      </c>
    </row>
    <row r="4386" spans="1:36" ht="14.25">
      <c r="A4386" s="41" t="str">
        <f t="shared" si="2052"/>
        <v/>
      </c>
      <c r="B4386" s="150" t="str">
        <f>IF(ISNUMBER(A4386),INDEX('MetaTrader Import'!$H$13:$J$5893,TRUNC(((A4386-$A$39+1)-1)/3)+1,MOD((A4386-$A$39+1)-1,3)+1),"")</f>
        <v/>
      </c>
      <c r="C4386" s="43" t="str">
        <f t="shared" si="2053"/>
        <v/>
      </c>
      <c r="D4386" s="43" t="str">
        <f t="shared" ca="1" si="2043"/>
        <v/>
      </c>
      <c r="E4386" s="43" t="str">
        <f t="shared" si="2054"/>
        <v/>
      </c>
      <c r="F4386" s="43" t="str">
        <f t="shared" si="2055"/>
        <v/>
      </c>
      <c r="G4386" s="43" t="str">
        <f>IF(A4386&lt;&gt;"",IF(A4386&lt;Data!$G$11*0.25,$C$13/$G$32,IF(A4386&gt;Data!$G$11*0.25,$C$13,$C$13*10)),"")</f>
        <v/>
      </c>
      <c r="H4386" s="43" t="str">
        <f>IF(A4386&lt;&gt;"",IF(Data!$G$9="constant",$C$13,IF(Data!$G$9="squeeze",G4386,F4386)),"")</f>
        <v/>
      </c>
      <c r="I4386" s="38" t="str">
        <f ca="1">IF(ISNUMBER(A4386),NORMINV(RAND(),0,IF(AND(Data!$G$9="squeeze",A4386&lt;Data!$G$11*0.25),$H$32,1)*$C$30*$C$13)*($C$14*$C$12),"")</f>
        <v/>
      </c>
      <c r="J4386" s="42" t="str">
        <f ca="1">IFERROR(IF(Data!$C$6="Real",B4386,I4386+J4385+($C$14*$C$12)*(NORMINV(RAND(),$C$15,CHOOSE($G$13,$C$13,F4386,G4386)))),"")</f>
        <v/>
      </c>
      <c r="K4386" s="88" t="str">
        <f>IF(ISNUMBER(A4386), IF($G$16="fixed",$G$17,MIN(H4386*Data!$C$7*$C$16*0.5,$C$17*Data!$C$7))*$C$12,"")</f>
        <v/>
      </c>
      <c r="L4386" s="42" t="str">
        <f t="shared" ca="1" si="2070"/>
        <v/>
      </c>
      <c r="M4386" s="44" t="str">
        <f t="shared" ca="1" si="2071"/>
        <v/>
      </c>
      <c r="N4386" s="44" t="str">
        <f t="shared" ca="1" si="2072"/>
        <v/>
      </c>
      <c r="O4386" s="108" t="str">
        <f t="shared" si="2056"/>
        <v/>
      </c>
      <c r="P4386" s="102" t="str">
        <f t="shared" si="2057"/>
        <v/>
      </c>
      <c r="Q4386" s="102" t="str">
        <f t="shared" si="2058"/>
        <v/>
      </c>
      <c r="R4386" s="120" t="str">
        <f t="shared" si="2059"/>
        <v/>
      </c>
      <c r="S4386" s="54" t="str">
        <f t="shared" si="2060"/>
        <v/>
      </c>
      <c r="T4386" s="5" t="str">
        <f t="shared" si="2061"/>
        <v/>
      </c>
      <c r="U4386" s="152" t="str">
        <f t="shared" si="2044"/>
        <v/>
      </c>
      <c r="V4386" s="152" t="str">
        <f t="shared" si="2045"/>
        <v/>
      </c>
      <c r="W4386" s="153" t="str">
        <f t="shared" si="2046"/>
        <v/>
      </c>
      <c r="X4386" s="153" t="str">
        <f t="shared" si="2047"/>
        <v/>
      </c>
      <c r="Y4386" s="153" t="str">
        <f t="shared" si="2048"/>
        <v/>
      </c>
      <c r="Z4386" s="153" t="str">
        <f t="shared" si="2049"/>
        <v/>
      </c>
      <c r="AA4386" s="152" t="str">
        <f t="shared" si="2050"/>
        <v/>
      </c>
      <c r="AB4386" s="152" t="str">
        <f t="shared" si="2051"/>
        <v/>
      </c>
      <c r="AC4386" s="154" t="str">
        <f t="shared" si="2062"/>
        <v/>
      </c>
      <c r="AD4386" s="154" t="str">
        <f t="shared" si="2063"/>
        <v/>
      </c>
      <c r="AE4386" s="3" t="str">
        <f t="shared" si="2064"/>
        <v/>
      </c>
      <c r="AF4386" s="3" t="str">
        <f t="shared" si="2065"/>
        <v/>
      </c>
      <c r="AG4386" s="3" t="str">
        <f t="shared" si="2066"/>
        <v/>
      </c>
      <c r="AH4386" s="4" t="str">
        <f t="shared" si="2067"/>
        <v/>
      </c>
      <c r="AI4386" s="75" t="str">
        <f t="shared" si="2068"/>
        <v/>
      </c>
      <c r="AJ4386" s="75" t="str">
        <f t="shared" si="2069"/>
        <v/>
      </c>
    </row>
    <row r="4387" spans="1:36" ht="14.25">
      <c r="A4387" s="41" t="str">
        <f t="shared" si="2052"/>
        <v/>
      </c>
      <c r="B4387" s="150" t="str">
        <f>IF(ISNUMBER(A4387),INDEX('MetaTrader Import'!$H$13:$J$5893,TRUNC(((A4387-$A$39+1)-1)/3)+1,MOD((A4387-$A$39+1)-1,3)+1),"")</f>
        <v/>
      </c>
      <c r="C4387" s="43" t="str">
        <f t="shared" si="2053"/>
        <v/>
      </c>
      <c r="D4387" s="43" t="str">
        <f t="shared" ca="1" si="2043"/>
        <v/>
      </c>
      <c r="E4387" s="43" t="str">
        <f t="shared" si="2054"/>
        <v/>
      </c>
      <c r="F4387" s="43" t="str">
        <f t="shared" si="2055"/>
        <v/>
      </c>
      <c r="G4387" s="43" t="str">
        <f>IF(A4387&lt;&gt;"",IF(A4387&lt;Data!$G$11*0.25,$C$13/$G$32,IF(A4387&gt;Data!$G$11*0.25,$C$13,$C$13*10)),"")</f>
        <v/>
      </c>
      <c r="H4387" s="43" t="str">
        <f>IF(A4387&lt;&gt;"",IF(Data!$G$9="constant",$C$13,IF(Data!$G$9="squeeze",G4387,F4387)),"")</f>
        <v/>
      </c>
      <c r="I4387" s="38" t="str">
        <f ca="1">IF(ISNUMBER(A4387),NORMINV(RAND(),0,IF(AND(Data!$G$9="squeeze",A4387&lt;Data!$G$11*0.25),$H$32,1)*$C$30*$C$13)*($C$14*$C$12),"")</f>
        <v/>
      </c>
      <c r="J4387" s="42" t="str">
        <f ca="1">IFERROR(IF(Data!$C$6="Real",B4387,I4387+J4386+($C$14*$C$12)*(NORMINV(RAND(),$C$15,CHOOSE($G$13,$C$13,F4387,G4387)))),"")</f>
        <v/>
      </c>
      <c r="K4387" s="88" t="str">
        <f>IF(ISNUMBER(A4387), IF($G$16="fixed",$G$17,MIN(H4387*Data!$C$7*$C$16*0.5,$C$17*Data!$C$7))*$C$12,"")</f>
        <v/>
      </c>
      <c r="L4387" s="42" t="str">
        <f t="shared" ca="1" si="2070"/>
        <v/>
      </c>
      <c r="M4387" s="44" t="str">
        <f t="shared" ca="1" si="2071"/>
        <v/>
      </c>
      <c r="N4387" s="44" t="str">
        <f t="shared" ca="1" si="2072"/>
        <v/>
      </c>
      <c r="O4387" s="108" t="str">
        <f t="shared" si="2056"/>
        <v/>
      </c>
      <c r="P4387" s="102" t="str">
        <f t="shared" si="2057"/>
        <v/>
      </c>
      <c r="Q4387" s="102" t="str">
        <f t="shared" si="2058"/>
        <v/>
      </c>
      <c r="R4387" s="120" t="str">
        <f t="shared" si="2059"/>
        <v/>
      </c>
      <c r="S4387" s="54" t="str">
        <f t="shared" si="2060"/>
        <v/>
      </c>
      <c r="T4387" s="5" t="str">
        <f t="shared" si="2061"/>
        <v/>
      </c>
      <c r="U4387" s="152" t="str">
        <f t="shared" si="2044"/>
        <v/>
      </c>
      <c r="V4387" s="152" t="str">
        <f t="shared" si="2045"/>
        <v/>
      </c>
      <c r="W4387" s="153" t="str">
        <f t="shared" si="2046"/>
        <v/>
      </c>
      <c r="X4387" s="153" t="str">
        <f t="shared" si="2047"/>
        <v/>
      </c>
      <c r="Y4387" s="153" t="str">
        <f t="shared" si="2048"/>
        <v/>
      </c>
      <c r="Z4387" s="153" t="str">
        <f t="shared" si="2049"/>
        <v/>
      </c>
      <c r="AA4387" s="152" t="str">
        <f t="shared" si="2050"/>
        <v/>
      </c>
      <c r="AB4387" s="152" t="str">
        <f t="shared" si="2051"/>
        <v/>
      </c>
      <c r="AC4387" s="154" t="str">
        <f t="shared" si="2062"/>
        <v/>
      </c>
      <c r="AD4387" s="154" t="str">
        <f t="shared" si="2063"/>
        <v/>
      </c>
      <c r="AE4387" s="3" t="str">
        <f t="shared" si="2064"/>
        <v/>
      </c>
      <c r="AF4387" s="3" t="str">
        <f t="shared" si="2065"/>
        <v/>
      </c>
      <c r="AG4387" s="3" t="str">
        <f t="shared" si="2066"/>
        <v/>
      </c>
      <c r="AH4387" s="4" t="str">
        <f t="shared" si="2067"/>
        <v/>
      </c>
      <c r="AI4387" s="75" t="str">
        <f t="shared" si="2068"/>
        <v/>
      </c>
      <c r="AJ4387" s="75" t="str">
        <f t="shared" si="2069"/>
        <v/>
      </c>
    </row>
    <row r="4388" spans="1:36" ht="14.25">
      <c r="A4388" s="41" t="str">
        <f t="shared" si="2052"/>
        <v/>
      </c>
      <c r="B4388" s="150" t="str">
        <f>IF(ISNUMBER(A4388),INDEX('MetaTrader Import'!$H$13:$J$5893,TRUNC(((A4388-$A$39+1)-1)/3)+1,MOD((A4388-$A$39+1)-1,3)+1),"")</f>
        <v/>
      </c>
      <c r="C4388" s="43" t="str">
        <f t="shared" si="2053"/>
        <v/>
      </c>
      <c r="D4388" s="43" t="str">
        <f t="shared" ca="1" si="2043"/>
        <v/>
      </c>
      <c r="E4388" s="43" t="str">
        <f t="shared" si="2054"/>
        <v/>
      </c>
      <c r="F4388" s="43" t="str">
        <f t="shared" si="2055"/>
        <v/>
      </c>
      <c r="G4388" s="43" t="str">
        <f>IF(A4388&lt;&gt;"",IF(A4388&lt;Data!$G$11*0.25,$C$13/$G$32,IF(A4388&gt;Data!$G$11*0.25,$C$13,$C$13*10)),"")</f>
        <v/>
      </c>
      <c r="H4388" s="43" t="str">
        <f>IF(A4388&lt;&gt;"",IF(Data!$G$9="constant",$C$13,IF(Data!$G$9="squeeze",G4388,F4388)),"")</f>
        <v/>
      </c>
      <c r="I4388" s="38" t="str">
        <f ca="1">IF(ISNUMBER(A4388),NORMINV(RAND(),0,IF(AND(Data!$G$9="squeeze",A4388&lt;Data!$G$11*0.25),$H$32,1)*$C$30*$C$13)*($C$14*$C$12),"")</f>
        <v/>
      </c>
      <c r="J4388" s="42" t="str">
        <f ca="1">IFERROR(IF(Data!$C$6="Real",B4388,I4388+J4387+($C$14*$C$12)*(NORMINV(RAND(),$C$15,CHOOSE($G$13,$C$13,F4388,G4388)))),"")</f>
        <v/>
      </c>
      <c r="K4388" s="88" t="str">
        <f>IF(ISNUMBER(A4388), IF($G$16="fixed",$G$17,MIN(H4388*Data!$C$7*$C$16*0.5,$C$17*Data!$C$7))*$C$12,"")</f>
        <v/>
      </c>
      <c r="L4388" s="42" t="str">
        <f t="shared" ca="1" si="2070"/>
        <v/>
      </c>
      <c r="M4388" s="44" t="str">
        <f t="shared" ca="1" si="2071"/>
        <v/>
      </c>
      <c r="N4388" s="44" t="str">
        <f t="shared" ca="1" si="2072"/>
        <v/>
      </c>
      <c r="O4388" s="108" t="str">
        <f t="shared" si="2056"/>
        <v/>
      </c>
      <c r="P4388" s="102" t="str">
        <f t="shared" si="2057"/>
        <v/>
      </c>
      <c r="Q4388" s="102" t="str">
        <f t="shared" si="2058"/>
        <v/>
      </c>
      <c r="R4388" s="120" t="str">
        <f t="shared" si="2059"/>
        <v/>
      </c>
      <c r="S4388" s="54" t="str">
        <f t="shared" si="2060"/>
        <v/>
      </c>
      <c r="T4388" s="5" t="str">
        <f t="shared" si="2061"/>
        <v/>
      </c>
      <c r="U4388" s="152" t="str">
        <f t="shared" si="2044"/>
        <v/>
      </c>
      <c r="V4388" s="152" t="str">
        <f t="shared" si="2045"/>
        <v/>
      </c>
      <c r="W4388" s="153" t="str">
        <f t="shared" si="2046"/>
        <v/>
      </c>
      <c r="X4388" s="153" t="str">
        <f t="shared" si="2047"/>
        <v/>
      </c>
      <c r="Y4388" s="153" t="str">
        <f t="shared" si="2048"/>
        <v/>
      </c>
      <c r="Z4388" s="153" t="str">
        <f t="shared" si="2049"/>
        <v/>
      </c>
      <c r="AA4388" s="152" t="str">
        <f t="shared" si="2050"/>
        <v/>
      </c>
      <c r="AB4388" s="152" t="str">
        <f t="shared" si="2051"/>
        <v/>
      </c>
      <c r="AC4388" s="154" t="str">
        <f t="shared" si="2062"/>
        <v/>
      </c>
      <c r="AD4388" s="154" t="str">
        <f t="shared" si="2063"/>
        <v/>
      </c>
      <c r="AE4388" s="3" t="str">
        <f t="shared" si="2064"/>
        <v/>
      </c>
      <c r="AF4388" s="3" t="str">
        <f t="shared" si="2065"/>
        <v/>
      </c>
      <c r="AG4388" s="3" t="str">
        <f t="shared" si="2066"/>
        <v/>
      </c>
      <c r="AH4388" s="4" t="str">
        <f t="shared" si="2067"/>
        <v/>
      </c>
      <c r="AI4388" s="75" t="str">
        <f t="shared" si="2068"/>
        <v/>
      </c>
      <c r="AJ4388" s="75" t="str">
        <f t="shared" si="2069"/>
        <v/>
      </c>
    </row>
    <row r="4389" spans="1:36" ht="14.25">
      <c r="A4389" s="41" t="str">
        <f t="shared" si="2052"/>
        <v/>
      </c>
      <c r="B4389" s="150" t="str">
        <f>IF(ISNUMBER(A4389),INDEX('MetaTrader Import'!$H$13:$J$5893,TRUNC(((A4389-$A$39+1)-1)/3)+1,MOD((A4389-$A$39+1)-1,3)+1),"")</f>
        <v/>
      </c>
      <c r="C4389" s="43" t="str">
        <f t="shared" si="2053"/>
        <v/>
      </c>
      <c r="D4389" s="43" t="str">
        <f t="shared" ca="1" si="2043"/>
        <v/>
      </c>
      <c r="E4389" s="43" t="str">
        <f t="shared" si="2054"/>
        <v/>
      </c>
      <c r="F4389" s="43" t="str">
        <f t="shared" si="2055"/>
        <v/>
      </c>
      <c r="G4389" s="43" t="str">
        <f>IF(A4389&lt;&gt;"",IF(A4389&lt;Data!$G$11*0.25,$C$13/$G$32,IF(A4389&gt;Data!$G$11*0.25,$C$13,$C$13*10)),"")</f>
        <v/>
      </c>
      <c r="H4389" s="43" t="str">
        <f>IF(A4389&lt;&gt;"",IF(Data!$G$9="constant",$C$13,IF(Data!$G$9="squeeze",G4389,F4389)),"")</f>
        <v/>
      </c>
      <c r="I4389" s="38" t="str">
        <f ca="1">IF(ISNUMBER(A4389),NORMINV(RAND(),0,IF(AND(Data!$G$9="squeeze",A4389&lt;Data!$G$11*0.25),$H$32,1)*$C$30*$C$13)*($C$14*$C$12),"")</f>
        <v/>
      </c>
      <c r="J4389" s="42" t="str">
        <f ca="1">IFERROR(IF(Data!$C$6="Real",B4389,I4389+J4388+($C$14*$C$12)*(NORMINV(RAND(),$C$15,CHOOSE($G$13,$C$13,F4389,G4389)))),"")</f>
        <v/>
      </c>
      <c r="K4389" s="88" t="str">
        <f>IF(ISNUMBER(A4389), IF($G$16="fixed",$G$17,MIN(H4389*Data!$C$7*$C$16*0.5,$C$17*Data!$C$7))*$C$12,"")</f>
        <v/>
      </c>
      <c r="L4389" s="42" t="str">
        <f t="shared" ca="1" si="2070"/>
        <v/>
      </c>
      <c r="M4389" s="44" t="str">
        <f t="shared" ca="1" si="2071"/>
        <v/>
      </c>
      <c r="N4389" s="44" t="str">
        <f t="shared" ca="1" si="2072"/>
        <v/>
      </c>
      <c r="O4389" s="108" t="str">
        <f t="shared" si="2056"/>
        <v/>
      </c>
      <c r="P4389" s="102" t="str">
        <f t="shared" si="2057"/>
        <v/>
      </c>
      <c r="Q4389" s="102" t="str">
        <f t="shared" si="2058"/>
        <v/>
      </c>
      <c r="R4389" s="120" t="str">
        <f t="shared" si="2059"/>
        <v/>
      </c>
      <c r="S4389" s="54" t="str">
        <f t="shared" si="2060"/>
        <v/>
      </c>
      <c r="T4389" s="5" t="str">
        <f t="shared" si="2061"/>
        <v/>
      </c>
      <c r="U4389" s="152" t="str">
        <f t="shared" si="2044"/>
        <v/>
      </c>
      <c r="V4389" s="152" t="str">
        <f t="shared" si="2045"/>
        <v/>
      </c>
      <c r="W4389" s="153" t="str">
        <f t="shared" si="2046"/>
        <v/>
      </c>
      <c r="X4389" s="153" t="str">
        <f t="shared" si="2047"/>
        <v/>
      </c>
      <c r="Y4389" s="153" t="str">
        <f t="shared" si="2048"/>
        <v/>
      </c>
      <c r="Z4389" s="153" t="str">
        <f t="shared" si="2049"/>
        <v/>
      </c>
      <c r="AA4389" s="152" t="str">
        <f t="shared" si="2050"/>
        <v/>
      </c>
      <c r="AB4389" s="152" t="str">
        <f t="shared" si="2051"/>
        <v/>
      </c>
      <c r="AC4389" s="154" t="str">
        <f t="shared" si="2062"/>
        <v/>
      </c>
      <c r="AD4389" s="154" t="str">
        <f t="shared" si="2063"/>
        <v/>
      </c>
      <c r="AE4389" s="3" t="str">
        <f t="shared" si="2064"/>
        <v/>
      </c>
      <c r="AF4389" s="3" t="str">
        <f t="shared" si="2065"/>
        <v/>
      </c>
      <c r="AG4389" s="3" t="str">
        <f t="shared" si="2066"/>
        <v/>
      </c>
      <c r="AH4389" s="4" t="str">
        <f t="shared" si="2067"/>
        <v/>
      </c>
      <c r="AI4389" s="75" t="str">
        <f t="shared" si="2068"/>
        <v/>
      </c>
      <c r="AJ4389" s="75" t="str">
        <f t="shared" si="2069"/>
        <v/>
      </c>
    </row>
    <row r="4390" spans="1:36" ht="14.25">
      <c r="A4390" s="41" t="str">
        <f t="shared" si="2052"/>
        <v/>
      </c>
      <c r="B4390" s="150" t="str">
        <f>IF(ISNUMBER(A4390),INDEX('MetaTrader Import'!$H$13:$J$5893,TRUNC(((A4390-$A$39+1)-1)/3)+1,MOD((A4390-$A$39+1)-1,3)+1),"")</f>
        <v/>
      </c>
      <c r="C4390" s="43" t="str">
        <f t="shared" si="2053"/>
        <v/>
      </c>
      <c r="D4390" s="43" t="str">
        <f t="shared" ca="1" si="2043"/>
        <v/>
      </c>
      <c r="E4390" s="43" t="str">
        <f t="shared" si="2054"/>
        <v/>
      </c>
      <c r="F4390" s="43" t="str">
        <f t="shared" si="2055"/>
        <v/>
      </c>
      <c r="G4390" s="43" t="str">
        <f>IF(A4390&lt;&gt;"",IF(A4390&lt;Data!$G$11*0.25,$C$13/$G$32,IF(A4390&gt;Data!$G$11*0.25,$C$13,$C$13*10)),"")</f>
        <v/>
      </c>
      <c r="H4390" s="43" t="str">
        <f>IF(A4390&lt;&gt;"",IF(Data!$G$9="constant",$C$13,IF(Data!$G$9="squeeze",G4390,F4390)),"")</f>
        <v/>
      </c>
      <c r="I4390" s="38" t="str">
        <f ca="1">IF(ISNUMBER(A4390),NORMINV(RAND(),0,IF(AND(Data!$G$9="squeeze",A4390&lt;Data!$G$11*0.25),$H$32,1)*$C$30*$C$13)*($C$14*$C$12),"")</f>
        <v/>
      </c>
      <c r="J4390" s="42" t="str">
        <f ca="1">IFERROR(IF(Data!$C$6="Real",B4390,I4390+J4389+($C$14*$C$12)*(NORMINV(RAND(),$C$15,CHOOSE($G$13,$C$13,F4390,G4390)))),"")</f>
        <v/>
      </c>
      <c r="K4390" s="88" t="str">
        <f>IF(ISNUMBER(A4390), IF($G$16="fixed",$G$17,MIN(H4390*Data!$C$7*$C$16*0.5,$C$17*Data!$C$7))*$C$12,"")</f>
        <v/>
      </c>
      <c r="L4390" s="42" t="str">
        <f t="shared" ca="1" si="2070"/>
        <v/>
      </c>
      <c r="M4390" s="44" t="str">
        <f t="shared" ca="1" si="2071"/>
        <v/>
      </c>
      <c r="N4390" s="44" t="str">
        <f t="shared" ca="1" si="2072"/>
        <v/>
      </c>
      <c r="O4390" s="108" t="str">
        <f t="shared" si="2056"/>
        <v/>
      </c>
      <c r="P4390" s="102" t="str">
        <f t="shared" si="2057"/>
        <v/>
      </c>
      <c r="Q4390" s="102" t="str">
        <f t="shared" si="2058"/>
        <v/>
      </c>
      <c r="R4390" s="120" t="str">
        <f t="shared" si="2059"/>
        <v/>
      </c>
      <c r="S4390" s="54" t="str">
        <f t="shared" si="2060"/>
        <v/>
      </c>
      <c r="T4390" s="5" t="str">
        <f t="shared" si="2061"/>
        <v/>
      </c>
      <c r="U4390" s="152" t="str">
        <f t="shared" si="2044"/>
        <v/>
      </c>
      <c r="V4390" s="152" t="str">
        <f t="shared" si="2045"/>
        <v/>
      </c>
      <c r="W4390" s="153" t="str">
        <f t="shared" si="2046"/>
        <v/>
      </c>
      <c r="X4390" s="153" t="str">
        <f t="shared" si="2047"/>
        <v/>
      </c>
      <c r="Y4390" s="153" t="str">
        <f t="shared" si="2048"/>
        <v/>
      </c>
      <c r="Z4390" s="153" t="str">
        <f t="shared" si="2049"/>
        <v/>
      </c>
      <c r="AA4390" s="152" t="str">
        <f t="shared" si="2050"/>
        <v/>
      </c>
      <c r="AB4390" s="152" t="str">
        <f t="shared" si="2051"/>
        <v/>
      </c>
      <c r="AC4390" s="154" t="str">
        <f t="shared" si="2062"/>
        <v/>
      </c>
      <c r="AD4390" s="154" t="str">
        <f t="shared" si="2063"/>
        <v/>
      </c>
      <c r="AE4390" s="3" t="str">
        <f t="shared" si="2064"/>
        <v/>
      </c>
      <c r="AF4390" s="3" t="str">
        <f t="shared" si="2065"/>
        <v/>
      </c>
      <c r="AG4390" s="3" t="str">
        <f t="shared" si="2066"/>
        <v/>
      </c>
      <c r="AH4390" s="4" t="str">
        <f t="shared" si="2067"/>
        <v/>
      </c>
      <c r="AI4390" s="75" t="str">
        <f t="shared" si="2068"/>
        <v/>
      </c>
      <c r="AJ4390" s="75" t="str">
        <f t="shared" si="2069"/>
        <v/>
      </c>
    </row>
    <row r="4391" spans="1:36" ht="14.25">
      <c r="A4391" s="41" t="str">
        <f t="shared" si="2052"/>
        <v/>
      </c>
      <c r="B4391" s="150" t="str">
        <f>IF(ISNUMBER(A4391),INDEX('MetaTrader Import'!$H$13:$J$5893,TRUNC(((A4391-$A$39+1)-1)/3)+1,MOD((A4391-$A$39+1)-1,3)+1),"")</f>
        <v/>
      </c>
      <c r="C4391" s="43" t="str">
        <f t="shared" si="2053"/>
        <v/>
      </c>
      <c r="D4391" s="43" t="str">
        <f t="shared" ca="1" si="2043"/>
        <v/>
      </c>
      <c r="E4391" s="43" t="str">
        <f t="shared" si="2054"/>
        <v/>
      </c>
      <c r="F4391" s="43" t="str">
        <f t="shared" si="2055"/>
        <v/>
      </c>
      <c r="G4391" s="43" t="str">
        <f>IF(A4391&lt;&gt;"",IF(A4391&lt;Data!$G$11*0.25,$C$13/$G$32,IF(A4391&gt;Data!$G$11*0.25,$C$13,$C$13*10)),"")</f>
        <v/>
      </c>
      <c r="H4391" s="43" t="str">
        <f>IF(A4391&lt;&gt;"",IF(Data!$G$9="constant",$C$13,IF(Data!$G$9="squeeze",G4391,F4391)),"")</f>
        <v/>
      </c>
      <c r="I4391" s="38" t="str">
        <f ca="1">IF(ISNUMBER(A4391),NORMINV(RAND(),0,IF(AND(Data!$G$9="squeeze",A4391&lt;Data!$G$11*0.25),$H$32,1)*$C$30*$C$13)*($C$14*$C$12),"")</f>
        <v/>
      </c>
      <c r="J4391" s="42" t="str">
        <f ca="1">IFERROR(IF(Data!$C$6="Real",B4391,I4391+J4390+($C$14*$C$12)*(NORMINV(RAND(),$C$15,CHOOSE($G$13,$C$13,F4391,G4391)))),"")</f>
        <v/>
      </c>
      <c r="K4391" s="88" t="str">
        <f>IF(ISNUMBER(A4391), IF($G$16="fixed",$G$17,MIN(H4391*Data!$C$7*$C$16*0.5,$C$17*Data!$C$7))*$C$12,"")</f>
        <v/>
      </c>
      <c r="L4391" s="42" t="str">
        <f t="shared" ca="1" si="2070"/>
        <v/>
      </c>
      <c r="M4391" s="44" t="str">
        <f t="shared" ca="1" si="2071"/>
        <v/>
      </c>
      <c r="N4391" s="44" t="str">
        <f t="shared" ca="1" si="2072"/>
        <v/>
      </c>
      <c r="O4391" s="108" t="str">
        <f t="shared" si="2056"/>
        <v/>
      </c>
      <c r="P4391" s="102" t="str">
        <f t="shared" si="2057"/>
        <v/>
      </c>
      <c r="Q4391" s="102" t="str">
        <f t="shared" si="2058"/>
        <v/>
      </c>
      <c r="R4391" s="120" t="str">
        <f t="shared" si="2059"/>
        <v/>
      </c>
      <c r="S4391" s="54" t="str">
        <f t="shared" si="2060"/>
        <v/>
      </c>
      <c r="T4391" s="5" t="str">
        <f t="shared" si="2061"/>
        <v/>
      </c>
      <c r="U4391" s="152" t="str">
        <f t="shared" si="2044"/>
        <v/>
      </c>
      <c r="V4391" s="152" t="str">
        <f t="shared" si="2045"/>
        <v/>
      </c>
      <c r="W4391" s="153" t="str">
        <f t="shared" si="2046"/>
        <v/>
      </c>
      <c r="X4391" s="153" t="str">
        <f t="shared" si="2047"/>
        <v/>
      </c>
      <c r="Y4391" s="153" t="str">
        <f t="shared" si="2048"/>
        <v/>
      </c>
      <c r="Z4391" s="153" t="str">
        <f t="shared" si="2049"/>
        <v/>
      </c>
      <c r="AA4391" s="152" t="str">
        <f t="shared" si="2050"/>
        <v/>
      </c>
      <c r="AB4391" s="152" t="str">
        <f t="shared" si="2051"/>
        <v/>
      </c>
      <c r="AC4391" s="154" t="str">
        <f t="shared" si="2062"/>
        <v/>
      </c>
      <c r="AD4391" s="154" t="str">
        <f t="shared" si="2063"/>
        <v/>
      </c>
      <c r="AE4391" s="3" t="str">
        <f t="shared" si="2064"/>
        <v/>
      </c>
      <c r="AF4391" s="3" t="str">
        <f t="shared" si="2065"/>
        <v/>
      </c>
      <c r="AG4391" s="3" t="str">
        <f t="shared" si="2066"/>
        <v/>
      </c>
      <c r="AH4391" s="4" t="str">
        <f t="shared" si="2067"/>
        <v/>
      </c>
      <c r="AI4391" s="75" t="str">
        <f t="shared" si="2068"/>
        <v/>
      </c>
      <c r="AJ4391" s="75" t="str">
        <f t="shared" si="2069"/>
        <v/>
      </c>
    </row>
    <row r="4392" spans="1:36" ht="14.25">
      <c r="A4392" s="41" t="str">
        <f t="shared" si="2052"/>
        <v/>
      </c>
      <c r="B4392" s="150" t="str">
        <f>IF(ISNUMBER(A4392),INDEX('MetaTrader Import'!$H$13:$J$5893,TRUNC(((A4392-$A$39+1)-1)/3)+1,MOD((A4392-$A$39+1)-1,3)+1),"")</f>
        <v/>
      </c>
      <c r="C4392" s="43" t="str">
        <f t="shared" si="2053"/>
        <v/>
      </c>
      <c r="D4392" s="43" t="str">
        <f t="shared" ca="1" si="2043"/>
        <v/>
      </c>
      <c r="E4392" s="43" t="str">
        <f t="shared" si="2054"/>
        <v/>
      </c>
      <c r="F4392" s="43" t="str">
        <f t="shared" si="2055"/>
        <v/>
      </c>
      <c r="G4392" s="43" t="str">
        <f>IF(A4392&lt;&gt;"",IF(A4392&lt;Data!$G$11*0.25,$C$13/$G$32,IF(A4392&gt;Data!$G$11*0.25,$C$13,$C$13*10)),"")</f>
        <v/>
      </c>
      <c r="H4392" s="43" t="str">
        <f>IF(A4392&lt;&gt;"",IF(Data!$G$9="constant",$C$13,IF(Data!$G$9="squeeze",G4392,F4392)),"")</f>
        <v/>
      </c>
      <c r="I4392" s="38" t="str">
        <f ca="1">IF(ISNUMBER(A4392),NORMINV(RAND(),0,IF(AND(Data!$G$9="squeeze",A4392&lt;Data!$G$11*0.25),$H$32,1)*$C$30*$C$13)*($C$14*$C$12),"")</f>
        <v/>
      </c>
      <c r="J4392" s="42" t="str">
        <f ca="1">IFERROR(IF(Data!$C$6="Real",B4392,I4392+J4391+($C$14*$C$12)*(NORMINV(RAND(),$C$15,CHOOSE($G$13,$C$13,F4392,G4392)))),"")</f>
        <v/>
      </c>
      <c r="K4392" s="88" t="str">
        <f>IF(ISNUMBER(A4392), IF($G$16="fixed",$G$17,MIN(H4392*Data!$C$7*$C$16*0.5,$C$17*Data!$C$7))*$C$12,"")</f>
        <v/>
      </c>
      <c r="L4392" s="42" t="str">
        <f t="shared" ca="1" si="2070"/>
        <v/>
      </c>
      <c r="M4392" s="44" t="str">
        <f t="shared" ca="1" si="2071"/>
        <v/>
      </c>
      <c r="N4392" s="44" t="str">
        <f t="shared" ca="1" si="2072"/>
        <v/>
      </c>
      <c r="O4392" s="108" t="str">
        <f t="shared" si="2056"/>
        <v/>
      </c>
      <c r="P4392" s="102" t="str">
        <f t="shared" si="2057"/>
        <v/>
      </c>
      <c r="Q4392" s="102" t="str">
        <f t="shared" si="2058"/>
        <v/>
      </c>
      <c r="R4392" s="120" t="str">
        <f t="shared" si="2059"/>
        <v/>
      </c>
      <c r="S4392" s="54" t="str">
        <f t="shared" si="2060"/>
        <v/>
      </c>
      <c r="T4392" s="5" t="str">
        <f t="shared" si="2061"/>
        <v/>
      </c>
      <c r="U4392" s="152" t="str">
        <f t="shared" si="2044"/>
        <v/>
      </c>
      <c r="V4392" s="152" t="str">
        <f t="shared" si="2045"/>
        <v/>
      </c>
      <c r="W4392" s="153" t="str">
        <f t="shared" si="2046"/>
        <v/>
      </c>
      <c r="X4392" s="153" t="str">
        <f t="shared" si="2047"/>
        <v/>
      </c>
      <c r="Y4392" s="153" t="str">
        <f t="shared" si="2048"/>
        <v/>
      </c>
      <c r="Z4392" s="153" t="str">
        <f t="shared" si="2049"/>
        <v/>
      </c>
      <c r="AA4392" s="152" t="str">
        <f t="shared" si="2050"/>
        <v/>
      </c>
      <c r="AB4392" s="152" t="str">
        <f t="shared" si="2051"/>
        <v/>
      </c>
      <c r="AC4392" s="154" t="str">
        <f t="shared" si="2062"/>
        <v/>
      </c>
      <c r="AD4392" s="154" t="str">
        <f t="shared" si="2063"/>
        <v/>
      </c>
      <c r="AE4392" s="3" t="str">
        <f t="shared" si="2064"/>
        <v/>
      </c>
      <c r="AF4392" s="3" t="str">
        <f t="shared" si="2065"/>
        <v/>
      </c>
      <c r="AG4392" s="3" t="str">
        <f t="shared" si="2066"/>
        <v/>
      </c>
      <c r="AH4392" s="4" t="str">
        <f t="shared" si="2067"/>
        <v/>
      </c>
      <c r="AI4392" s="75" t="str">
        <f t="shared" si="2068"/>
        <v/>
      </c>
      <c r="AJ4392" s="75" t="str">
        <f t="shared" si="2069"/>
        <v/>
      </c>
    </row>
    <row r="4393" spans="1:36" ht="14.25">
      <c r="A4393" s="41" t="str">
        <f t="shared" si="2052"/>
        <v/>
      </c>
      <c r="B4393" s="150" t="str">
        <f>IF(ISNUMBER(A4393),INDEX('MetaTrader Import'!$H$13:$J$5893,TRUNC(((A4393-$A$39+1)-1)/3)+1,MOD((A4393-$A$39+1)-1,3)+1),"")</f>
        <v/>
      </c>
      <c r="C4393" s="43" t="str">
        <f t="shared" si="2053"/>
        <v/>
      </c>
      <c r="D4393" s="43" t="str">
        <f t="shared" ca="1" si="2043"/>
        <v/>
      </c>
      <c r="E4393" s="43" t="str">
        <f t="shared" si="2054"/>
        <v/>
      </c>
      <c r="F4393" s="43" t="str">
        <f t="shared" si="2055"/>
        <v/>
      </c>
      <c r="G4393" s="43" t="str">
        <f>IF(A4393&lt;&gt;"",IF(A4393&lt;Data!$G$11*0.25,$C$13/$G$32,IF(A4393&gt;Data!$G$11*0.25,$C$13,$C$13*10)),"")</f>
        <v/>
      </c>
      <c r="H4393" s="43" t="str">
        <f>IF(A4393&lt;&gt;"",IF(Data!$G$9="constant",$C$13,IF(Data!$G$9="squeeze",G4393,F4393)),"")</f>
        <v/>
      </c>
      <c r="I4393" s="38" t="str">
        <f ca="1">IF(ISNUMBER(A4393),NORMINV(RAND(),0,IF(AND(Data!$G$9="squeeze",A4393&lt;Data!$G$11*0.25),$H$32,1)*$C$30*$C$13)*($C$14*$C$12),"")</f>
        <v/>
      </c>
      <c r="J4393" s="42" t="str">
        <f ca="1">IFERROR(IF(Data!$C$6="Real",B4393,I4393+J4392+($C$14*$C$12)*(NORMINV(RAND(),$C$15,CHOOSE($G$13,$C$13,F4393,G4393)))),"")</f>
        <v/>
      </c>
      <c r="K4393" s="88" t="str">
        <f>IF(ISNUMBER(A4393), IF($G$16="fixed",$G$17,MIN(H4393*Data!$C$7*$C$16*0.5,$C$17*Data!$C$7))*$C$12,"")</f>
        <v/>
      </c>
      <c r="L4393" s="42" t="str">
        <f t="shared" ca="1" si="2070"/>
        <v/>
      </c>
      <c r="M4393" s="44" t="str">
        <f t="shared" ca="1" si="2071"/>
        <v/>
      </c>
      <c r="N4393" s="44" t="str">
        <f t="shared" ca="1" si="2072"/>
        <v/>
      </c>
      <c r="O4393" s="108" t="str">
        <f t="shared" si="2056"/>
        <v/>
      </c>
      <c r="P4393" s="102" t="str">
        <f t="shared" si="2057"/>
        <v/>
      </c>
      <c r="Q4393" s="102" t="str">
        <f t="shared" si="2058"/>
        <v/>
      </c>
      <c r="R4393" s="120" t="str">
        <f t="shared" si="2059"/>
        <v/>
      </c>
      <c r="S4393" s="54" t="str">
        <f t="shared" si="2060"/>
        <v/>
      </c>
      <c r="T4393" s="5" t="str">
        <f t="shared" si="2061"/>
        <v/>
      </c>
      <c r="U4393" s="152" t="str">
        <f t="shared" si="2044"/>
        <v/>
      </c>
      <c r="V4393" s="152" t="str">
        <f t="shared" si="2045"/>
        <v/>
      </c>
      <c r="W4393" s="153" t="str">
        <f t="shared" si="2046"/>
        <v/>
      </c>
      <c r="X4393" s="153" t="str">
        <f t="shared" si="2047"/>
        <v/>
      </c>
      <c r="Y4393" s="153" t="str">
        <f t="shared" si="2048"/>
        <v/>
      </c>
      <c r="Z4393" s="153" t="str">
        <f t="shared" si="2049"/>
        <v/>
      </c>
      <c r="AA4393" s="152" t="str">
        <f t="shared" si="2050"/>
        <v/>
      </c>
      <c r="AB4393" s="152" t="str">
        <f t="shared" si="2051"/>
        <v/>
      </c>
      <c r="AC4393" s="154" t="str">
        <f t="shared" si="2062"/>
        <v/>
      </c>
      <c r="AD4393" s="154" t="str">
        <f t="shared" si="2063"/>
        <v/>
      </c>
      <c r="AE4393" s="3" t="str">
        <f t="shared" si="2064"/>
        <v/>
      </c>
      <c r="AF4393" s="3" t="str">
        <f t="shared" si="2065"/>
        <v/>
      </c>
      <c r="AG4393" s="3" t="str">
        <f t="shared" si="2066"/>
        <v/>
      </c>
      <c r="AH4393" s="4" t="str">
        <f t="shared" si="2067"/>
        <v/>
      </c>
      <c r="AI4393" s="75" t="str">
        <f t="shared" si="2068"/>
        <v/>
      </c>
      <c r="AJ4393" s="75" t="str">
        <f t="shared" si="2069"/>
        <v/>
      </c>
    </row>
    <row r="4394" spans="1:36" ht="14.25">
      <c r="A4394" s="41" t="str">
        <f t="shared" si="2052"/>
        <v/>
      </c>
      <c r="B4394" s="150" t="str">
        <f>IF(ISNUMBER(A4394),INDEX('MetaTrader Import'!$H$13:$J$5893,TRUNC(((A4394-$A$39+1)-1)/3)+1,MOD((A4394-$A$39+1)-1,3)+1),"")</f>
        <v/>
      </c>
      <c r="C4394" s="43" t="str">
        <f t="shared" si="2053"/>
        <v/>
      </c>
      <c r="D4394" s="43" t="str">
        <f t="shared" ca="1" si="2043"/>
        <v/>
      </c>
      <c r="E4394" s="43" t="str">
        <f t="shared" si="2054"/>
        <v/>
      </c>
      <c r="F4394" s="43" t="str">
        <f t="shared" si="2055"/>
        <v/>
      </c>
      <c r="G4394" s="43" t="str">
        <f>IF(A4394&lt;&gt;"",IF(A4394&lt;Data!$G$11*0.25,$C$13/$G$32,IF(A4394&gt;Data!$G$11*0.25,$C$13,$C$13*10)),"")</f>
        <v/>
      </c>
      <c r="H4394" s="43" t="str">
        <f>IF(A4394&lt;&gt;"",IF(Data!$G$9="constant",$C$13,IF(Data!$G$9="squeeze",G4394,F4394)),"")</f>
        <v/>
      </c>
      <c r="I4394" s="38" t="str">
        <f ca="1">IF(ISNUMBER(A4394),NORMINV(RAND(),0,IF(AND(Data!$G$9="squeeze",A4394&lt;Data!$G$11*0.25),$H$32,1)*$C$30*$C$13)*($C$14*$C$12),"")</f>
        <v/>
      </c>
      <c r="J4394" s="42" t="str">
        <f ca="1">IFERROR(IF(Data!$C$6="Real",B4394,I4394+J4393+($C$14*$C$12)*(NORMINV(RAND(),$C$15,CHOOSE($G$13,$C$13,F4394,G4394)))),"")</f>
        <v/>
      </c>
      <c r="K4394" s="88" t="str">
        <f>IF(ISNUMBER(A4394), IF($G$16="fixed",$G$17,MIN(H4394*Data!$C$7*$C$16*0.5,$C$17*Data!$C$7))*$C$12,"")</f>
        <v/>
      </c>
      <c r="L4394" s="42" t="str">
        <f t="shared" ca="1" si="2070"/>
        <v/>
      </c>
      <c r="M4394" s="44" t="str">
        <f t="shared" ca="1" si="2071"/>
        <v/>
      </c>
      <c r="N4394" s="44" t="str">
        <f t="shared" ca="1" si="2072"/>
        <v/>
      </c>
      <c r="O4394" s="108" t="str">
        <f t="shared" si="2056"/>
        <v/>
      </c>
      <c r="P4394" s="102" t="str">
        <f t="shared" si="2057"/>
        <v/>
      </c>
      <c r="Q4394" s="102" t="str">
        <f t="shared" si="2058"/>
        <v/>
      </c>
      <c r="R4394" s="120" t="str">
        <f t="shared" si="2059"/>
        <v/>
      </c>
      <c r="S4394" s="54" t="str">
        <f t="shared" si="2060"/>
        <v/>
      </c>
      <c r="T4394" s="5" t="str">
        <f t="shared" si="2061"/>
        <v/>
      </c>
      <c r="U4394" s="152" t="str">
        <f t="shared" si="2044"/>
        <v/>
      </c>
      <c r="V4394" s="152" t="str">
        <f t="shared" si="2045"/>
        <v/>
      </c>
      <c r="W4394" s="153" t="str">
        <f t="shared" si="2046"/>
        <v/>
      </c>
      <c r="X4394" s="153" t="str">
        <f t="shared" si="2047"/>
        <v/>
      </c>
      <c r="Y4394" s="153" t="str">
        <f t="shared" si="2048"/>
        <v/>
      </c>
      <c r="Z4394" s="153" t="str">
        <f t="shared" si="2049"/>
        <v/>
      </c>
      <c r="AA4394" s="152" t="str">
        <f t="shared" si="2050"/>
        <v/>
      </c>
      <c r="AB4394" s="152" t="str">
        <f t="shared" si="2051"/>
        <v/>
      </c>
      <c r="AC4394" s="154" t="str">
        <f t="shared" si="2062"/>
        <v/>
      </c>
      <c r="AD4394" s="154" t="str">
        <f t="shared" si="2063"/>
        <v/>
      </c>
      <c r="AE4394" s="3" t="str">
        <f t="shared" si="2064"/>
        <v/>
      </c>
      <c r="AF4394" s="3" t="str">
        <f t="shared" si="2065"/>
        <v/>
      </c>
      <c r="AG4394" s="3" t="str">
        <f t="shared" si="2066"/>
        <v/>
      </c>
      <c r="AH4394" s="4" t="str">
        <f t="shared" si="2067"/>
        <v/>
      </c>
      <c r="AI4394" s="75" t="str">
        <f t="shared" si="2068"/>
        <v/>
      </c>
      <c r="AJ4394" s="75" t="str">
        <f t="shared" si="2069"/>
        <v/>
      </c>
    </row>
    <row r="4395" spans="1:36" ht="14.25">
      <c r="A4395" s="41" t="str">
        <f t="shared" si="2052"/>
        <v/>
      </c>
      <c r="B4395" s="150" t="str">
        <f>IF(ISNUMBER(A4395),INDEX('MetaTrader Import'!$H$13:$J$5893,TRUNC(((A4395-$A$39+1)-1)/3)+1,MOD((A4395-$A$39+1)-1,3)+1),"")</f>
        <v/>
      </c>
      <c r="C4395" s="43" t="str">
        <f t="shared" si="2053"/>
        <v/>
      </c>
      <c r="D4395" s="43" t="str">
        <f t="shared" ca="1" si="2043"/>
        <v/>
      </c>
      <c r="E4395" s="43" t="str">
        <f t="shared" si="2054"/>
        <v/>
      </c>
      <c r="F4395" s="43" t="str">
        <f t="shared" si="2055"/>
        <v/>
      </c>
      <c r="G4395" s="43" t="str">
        <f>IF(A4395&lt;&gt;"",IF(A4395&lt;Data!$G$11*0.25,$C$13/$G$32,IF(A4395&gt;Data!$G$11*0.25,$C$13,$C$13*10)),"")</f>
        <v/>
      </c>
      <c r="H4395" s="43" t="str">
        <f>IF(A4395&lt;&gt;"",IF(Data!$G$9="constant",$C$13,IF(Data!$G$9="squeeze",G4395,F4395)),"")</f>
        <v/>
      </c>
      <c r="I4395" s="38" t="str">
        <f ca="1">IF(ISNUMBER(A4395),NORMINV(RAND(),0,IF(AND(Data!$G$9="squeeze",A4395&lt;Data!$G$11*0.25),$H$32,1)*$C$30*$C$13)*($C$14*$C$12),"")</f>
        <v/>
      </c>
      <c r="J4395" s="42" t="str">
        <f ca="1">IFERROR(IF(Data!$C$6="Real",B4395,I4395+J4394+($C$14*$C$12)*(NORMINV(RAND(),$C$15,CHOOSE($G$13,$C$13,F4395,G4395)))),"")</f>
        <v/>
      </c>
      <c r="K4395" s="88" t="str">
        <f>IF(ISNUMBER(A4395), IF($G$16="fixed",$G$17,MIN(H4395*Data!$C$7*$C$16*0.5,$C$17*Data!$C$7))*$C$12,"")</f>
        <v/>
      </c>
      <c r="L4395" s="42" t="str">
        <f t="shared" ca="1" si="2070"/>
        <v/>
      </c>
      <c r="M4395" s="44" t="str">
        <f t="shared" ca="1" si="2071"/>
        <v/>
      </c>
      <c r="N4395" s="44" t="str">
        <f t="shared" ca="1" si="2072"/>
        <v/>
      </c>
      <c r="O4395" s="108" t="str">
        <f t="shared" si="2056"/>
        <v/>
      </c>
      <c r="P4395" s="102" t="str">
        <f t="shared" si="2057"/>
        <v/>
      </c>
      <c r="Q4395" s="102" t="str">
        <f t="shared" si="2058"/>
        <v/>
      </c>
      <c r="R4395" s="120" t="str">
        <f t="shared" si="2059"/>
        <v/>
      </c>
      <c r="S4395" s="54" t="str">
        <f t="shared" si="2060"/>
        <v/>
      </c>
      <c r="T4395" s="5" t="str">
        <f t="shared" si="2061"/>
        <v/>
      </c>
      <c r="U4395" s="152" t="str">
        <f t="shared" si="2044"/>
        <v/>
      </c>
      <c r="V4395" s="152" t="str">
        <f t="shared" si="2045"/>
        <v/>
      </c>
      <c r="W4395" s="153" t="str">
        <f t="shared" si="2046"/>
        <v/>
      </c>
      <c r="X4395" s="153" t="str">
        <f t="shared" si="2047"/>
        <v/>
      </c>
      <c r="Y4395" s="153" t="str">
        <f t="shared" si="2048"/>
        <v/>
      </c>
      <c r="Z4395" s="153" t="str">
        <f t="shared" si="2049"/>
        <v/>
      </c>
      <c r="AA4395" s="152" t="str">
        <f t="shared" si="2050"/>
        <v/>
      </c>
      <c r="AB4395" s="152" t="str">
        <f t="shared" si="2051"/>
        <v/>
      </c>
      <c r="AC4395" s="154" t="str">
        <f t="shared" si="2062"/>
        <v/>
      </c>
      <c r="AD4395" s="154" t="str">
        <f t="shared" si="2063"/>
        <v/>
      </c>
      <c r="AE4395" s="3" t="str">
        <f t="shared" si="2064"/>
        <v/>
      </c>
      <c r="AF4395" s="3" t="str">
        <f t="shared" si="2065"/>
        <v/>
      </c>
      <c r="AG4395" s="3" t="str">
        <f t="shared" si="2066"/>
        <v/>
      </c>
      <c r="AH4395" s="4" t="str">
        <f t="shared" si="2067"/>
        <v/>
      </c>
      <c r="AI4395" s="75" t="str">
        <f t="shared" si="2068"/>
        <v/>
      </c>
      <c r="AJ4395" s="75" t="str">
        <f t="shared" si="2069"/>
        <v/>
      </c>
    </row>
    <row r="4396" spans="1:36" ht="14.25">
      <c r="A4396" s="41" t="str">
        <f t="shared" si="2052"/>
        <v/>
      </c>
      <c r="B4396" s="150" t="str">
        <f>IF(ISNUMBER(A4396),INDEX('MetaTrader Import'!$H$13:$J$5893,TRUNC(((A4396-$A$39+1)-1)/3)+1,MOD((A4396-$A$39+1)-1,3)+1),"")</f>
        <v/>
      </c>
      <c r="C4396" s="43" t="str">
        <f t="shared" si="2053"/>
        <v/>
      </c>
      <c r="D4396" s="43" t="str">
        <f t="shared" ca="1" si="2043"/>
        <v/>
      </c>
      <c r="E4396" s="43" t="str">
        <f t="shared" si="2054"/>
        <v/>
      </c>
      <c r="F4396" s="43" t="str">
        <f t="shared" si="2055"/>
        <v/>
      </c>
      <c r="G4396" s="43" t="str">
        <f>IF(A4396&lt;&gt;"",IF(A4396&lt;Data!$G$11*0.25,$C$13/$G$32,IF(A4396&gt;Data!$G$11*0.25,$C$13,$C$13*10)),"")</f>
        <v/>
      </c>
      <c r="H4396" s="43" t="str">
        <f>IF(A4396&lt;&gt;"",IF(Data!$G$9="constant",$C$13,IF(Data!$G$9="squeeze",G4396,F4396)),"")</f>
        <v/>
      </c>
      <c r="I4396" s="38" t="str">
        <f ca="1">IF(ISNUMBER(A4396),NORMINV(RAND(),0,IF(AND(Data!$G$9="squeeze",A4396&lt;Data!$G$11*0.25),$H$32,1)*$C$30*$C$13)*($C$14*$C$12),"")</f>
        <v/>
      </c>
      <c r="J4396" s="42" t="str">
        <f ca="1">IFERROR(IF(Data!$C$6="Real",B4396,I4396+J4395+($C$14*$C$12)*(NORMINV(RAND(),$C$15,CHOOSE($G$13,$C$13,F4396,G4396)))),"")</f>
        <v/>
      </c>
      <c r="K4396" s="88" t="str">
        <f>IF(ISNUMBER(A4396), IF($G$16="fixed",$G$17,MIN(H4396*Data!$C$7*$C$16*0.5,$C$17*Data!$C$7))*$C$12,"")</f>
        <v/>
      </c>
      <c r="L4396" s="42" t="str">
        <f t="shared" ca="1" si="2070"/>
        <v/>
      </c>
      <c r="M4396" s="44" t="str">
        <f t="shared" ca="1" si="2071"/>
        <v/>
      </c>
      <c r="N4396" s="44" t="str">
        <f t="shared" ca="1" si="2072"/>
        <v/>
      </c>
      <c r="O4396" s="108" t="str">
        <f t="shared" si="2056"/>
        <v/>
      </c>
      <c r="P4396" s="102" t="str">
        <f t="shared" si="2057"/>
        <v/>
      </c>
      <c r="Q4396" s="102" t="str">
        <f t="shared" si="2058"/>
        <v/>
      </c>
      <c r="R4396" s="120" t="str">
        <f t="shared" si="2059"/>
        <v/>
      </c>
      <c r="S4396" s="54" t="str">
        <f t="shared" si="2060"/>
        <v/>
      </c>
      <c r="T4396" s="5" t="str">
        <f t="shared" si="2061"/>
        <v/>
      </c>
      <c r="U4396" s="152" t="str">
        <f t="shared" si="2044"/>
        <v/>
      </c>
      <c r="V4396" s="152" t="str">
        <f t="shared" si="2045"/>
        <v/>
      </c>
      <c r="W4396" s="153" t="str">
        <f t="shared" si="2046"/>
        <v/>
      </c>
      <c r="X4396" s="153" t="str">
        <f t="shared" si="2047"/>
        <v/>
      </c>
      <c r="Y4396" s="153" t="str">
        <f t="shared" si="2048"/>
        <v/>
      </c>
      <c r="Z4396" s="153" t="str">
        <f t="shared" si="2049"/>
        <v/>
      </c>
      <c r="AA4396" s="152" t="str">
        <f t="shared" si="2050"/>
        <v/>
      </c>
      <c r="AB4396" s="152" t="str">
        <f t="shared" si="2051"/>
        <v/>
      </c>
      <c r="AC4396" s="154" t="str">
        <f t="shared" si="2062"/>
        <v/>
      </c>
      <c r="AD4396" s="154" t="str">
        <f t="shared" si="2063"/>
        <v/>
      </c>
      <c r="AE4396" s="3" t="str">
        <f t="shared" si="2064"/>
        <v/>
      </c>
      <c r="AF4396" s="3" t="str">
        <f t="shared" si="2065"/>
        <v/>
      </c>
      <c r="AG4396" s="3" t="str">
        <f t="shared" si="2066"/>
        <v/>
      </c>
      <c r="AH4396" s="4" t="str">
        <f t="shared" si="2067"/>
        <v/>
      </c>
      <c r="AI4396" s="75" t="str">
        <f t="shared" si="2068"/>
        <v/>
      </c>
      <c r="AJ4396" s="75" t="str">
        <f t="shared" si="2069"/>
        <v/>
      </c>
    </row>
    <row r="4397" spans="1:36" ht="14.25">
      <c r="A4397" s="41" t="str">
        <f t="shared" si="2052"/>
        <v/>
      </c>
      <c r="B4397" s="150" t="str">
        <f>IF(ISNUMBER(A4397),INDEX('MetaTrader Import'!$H$13:$J$5893,TRUNC(((A4397-$A$39+1)-1)/3)+1,MOD((A4397-$A$39+1)-1,3)+1),"")</f>
        <v/>
      </c>
      <c r="C4397" s="43" t="str">
        <f t="shared" si="2053"/>
        <v/>
      </c>
      <c r="D4397" s="43" t="str">
        <f t="shared" ca="1" si="2043"/>
        <v/>
      </c>
      <c r="E4397" s="43" t="str">
        <f t="shared" si="2054"/>
        <v/>
      </c>
      <c r="F4397" s="43" t="str">
        <f t="shared" si="2055"/>
        <v/>
      </c>
      <c r="G4397" s="43" t="str">
        <f>IF(A4397&lt;&gt;"",IF(A4397&lt;Data!$G$11*0.25,$C$13/$G$32,IF(A4397&gt;Data!$G$11*0.25,$C$13,$C$13*10)),"")</f>
        <v/>
      </c>
      <c r="H4397" s="43" t="str">
        <f>IF(A4397&lt;&gt;"",IF(Data!$G$9="constant",$C$13,IF(Data!$G$9="squeeze",G4397,F4397)),"")</f>
        <v/>
      </c>
      <c r="I4397" s="38" t="str">
        <f ca="1">IF(ISNUMBER(A4397),NORMINV(RAND(),0,IF(AND(Data!$G$9="squeeze",A4397&lt;Data!$G$11*0.25),$H$32,1)*$C$30*$C$13)*($C$14*$C$12),"")</f>
        <v/>
      </c>
      <c r="J4397" s="42" t="str">
        <f ca="1">IFERROR(IF(Data!$C$6="Real",B4397,I4397+J4396+($C$14*$C$12)*(NORMINV(RAND(),$C$15,CHOOSE($G$13,$C$13,F4397,G4397)))),"")</f>
        <v/>
      </c>
      <c r="K4397" s="88" t="str">
        <f>IF(ISNUMBER(A4397), IF($G$16="fixed",$G$17,MIN(H4397*Data!$C$7*$C$16*0.5,$C$17*Data!$C$7))*$C$12,"")</f>
        <v/>
      </c>
      <c r="L4397" s="42" t="str">
        <f t="shared" ca="1" si="2070"/>
        <v/>
      </c>
      <c r="M4397" s="44" t="str">
        <f t="shared" ca="1" si="2071"/>
        <v/>
      </c>
      <c r="N4397" s="44" t="str">
        <f t="shared" ca="1" si="2072"/>
        <v/>
      </c>
      <c r="O4397" s="108" t="str">
        <f t="shared" si="2056"/>
        <v/>
      </c>
      <c r="P4397" s="102" t="str">
        <f t="shared" si="2057"/>
        <v/>
      </c>
      <c r="Q4397" s="102" t="str">
        <f t="shared" si="2058"/>
        <v/>
      </c>
      <c r="R4397" s="120" t="str">
        <f t="shared" si="2059"/>
        <v/>
      </c>
      <c r="S4397" s="54" t="str">
        <f t="shared" si="2060"/>
        <v/>
      </c>
      <c r="T4397" s="5" t="str">
        <f t="shared" si="2061"/>
        <v/>
      </c>
      <c r="U4397" s="152" t="str">
        <f t="shared" si="2044"/>
        <v/>
      </c>
      <c r="V4397" s="152" t="str">
        <f t="shared" si="2045"/>
        <v/>
      </c>
      <c r="W4397" s="153" t="str">
        <f t="shared" si="2046"/>
        <v/>
      </c>
      <c r="X4397" s="153" t="str">
        <f t="shared" si="2047"/>
        <v/>
      </c>
      <c r="Y4397" s="153" t="str">
        <f t="shared" si="2048"/>
        <v/>
      </c>
      <c r="Z4397" s="153" t="str">
        <f t="shared" si="2049"/>
        <v/>
      </c>
      <c r="AA4397" s="152" t="str">
        <f t="shared" si="2050"/>
        <v/>
      </c>
      <c r="AB4397" s="152" t="str">
        <f t="shared" si="2051"/>
        <v/>
      </c>
      <c r="AC4397" s="154" t="str">
        <f t="shared" si="2062"/>
        <v/>
      </c>
      <c r="AD4397" s="154" t="str">
        <f t="shared" si="2063"/>
        <v/>
      </c>
      <c r="AE4397" s="3" t="str">
        <f t="shared" si="2064"/>
        <v/>
      </c>
      <c r="AF4397" s="3" t="str">
        <f t="shared" si="2065"/>
        <v/>
      </c>
      <c r="AG4397" s="3" t="str">
        <f t="shared" si="2066"/>
        <v/>
      </c>
      <c r="AH4397" s="4" t="str">
        <f t="shared" si="2067"/>
        <v/>
      </c>
      <c r="AI4397" s="75" t="str">
        <f t="shared" si="2068"/>
        <v/>
      </c>
      <c r="AJ4397" s="75" t="str">
        <f t="shared" si="2069"/>
        <v/>
      </c>
    </row>
    <row r="4398" spans="1:36" ht="14.25">
      <c r="A4398" s="41" t="str">
        <f t="shared" si="2052"/>
        <v/>
      </c>
      <c r="B4398" s="150" t="str">
        <f>IF(ISNUMBER(A4398),INDEX('MetaTrader Import'!$H$13:$J$5893,TRUNC(((A4398-$A$39+1)-1)/3)+1,MOD((A4398-$A$39+1)-1,3)+1),"")</f>
        <v/>
      </c>
      <c r="C4398" s="43" t="str">
        <f t="shared" si="2053"/>
        <v/>
      </c>
      <c r="D4398" s="43" t="str">
        <f t="shared" ca="1" si="2043"/>
        <v/>
      </c>
      <c r="E4398" s="43" t="str">
        <f t="shared" si="2054"/>
        <v/>
      </c>
      <c r="F4398" s="43" t="str">
        <f t="shared" si="2055"/>
        <v/>
      </c>
      <c r="G4398" s="43" t="str">
        <f>IF(A4398&lt;&gt;"",IF(A4398&lt;Data!$G$11*0.25,$C$13/$G$32,IF(A4398&gt;Data!$G$11*0.25,$C$13,$C$13*10)),"")</f>
        <v/>
      </c>
      <c r="H4398" s="43" t="str">
        <f>IF(A4398&lt;&gt;"",IF(Data!$G$9="constant",$C$13,IF(Data!$G$9="squeeze",G4398,F4398)),"")</f>
        <v/>
      </c>
      <c r="I4398" s="38" t="str">
        <f ca="1">IF(ISNUMBER(A4398),NORMINV(RAND(),0,IF(AND(Data!$G$9="squeeze",A4398&lt;Data!$G$11*0.25),$H$32,1)*$C$30*$C$13)*($C$14*$C$12),"")</f>
        <v/>
      </c>
      <c r="J4398" s="42" t="str">
        <f ca="1">IFERROR(IF(Data!$C$6="Real",B4398,I4398+J4397+($C$14*$C$12)*(NORMINV(RAND(),$C$15,CHOOSE($G$13,$C$13,F4398,G4398)))),"")</f>
        <v/>
      </c>
      <c r="K4398" s="88" t="str">
        <f>IF(ISNUMBER(A4398), IF($G$16="fixed",$G$17,MIN(H4398*Data!$C$7*$C$16*0.5,$C$17*Data!$C$7))*$C$12,"")</f>
        <v/>
      </c>
      <c r="L4398" s="42" t="str">
        <f t="shared" ca="1" si="2070"/>
        <v/>
      </c>
      <c r="M4398" s="44" t="str">
        <f t="shared" ca="1" si="2071"/>
        <v/>
      </c>
      <c r="N4398" s="44" t="str">
        <f t="shared" ca="1" si="2072"/>
        <v/>
      </c>
      <c r="O4398" s="108" t="str">
        <f t="shared" si="2056"/>
        <v/>
      </c>
      <c r="P4398" s="102" t="str">
        <f t="shared" si="2057"/>
        <v/>
      </c>
      <c r="Q4398" s="102" t="str">
        <f t="shared" si="2058"/>
        <v/>
      </c>
      <c r="R4398" s="120" t="str">
        <f t="shared" si="2059"/>
        <v/>
      </c>
      <c r="S4398" s="54" t="str">
        <f t="shared" si="2060"/>
        <v/>
      </c>
      <c r="T4398" s="5" t="str">
        <f t="shared" si="2061"/>
        <v/>
      </c>
      <c r="U4398" s="152" t="str">
        <f t="shared" si="2044"/>
        <v/>
      </c>
      <c r="V4398" s="152" t="str">
        <f t="shared" si="2045"/>
        <v/>
      </c>
      <c r="W4398" s="153" t="str">
        <f t="shared" si="2046"/>
        <v/>
      </c>
      <c r="X4398" s="153" t="str">
        <f t="shared" si="2047"/>
        <v/>
      </c>
      <c r="Y4398" s="153" t="str">
        <f t="shared" si="2048"/>
        <v/>
      </c>
      <c r="Z4398" s="153" t="str">
        <f t="shared" si="2049"/>
        <v/>
      </c>
      <c r="AA4398" s="152" t="str">
        <f t="shared" si="2050"/>
        <v/>
      </c>
      <c r="AB4398" s="152" t="str">
        <f t="shared" si="2051"/>
        <v/>
      </c>
      <c r="AC4398" s="154" t="str">
        <f t="shared" si="2062"/>
        <v/>
      </c>
      <c r="AD4398" s="154" t="str">
        <f t="shared" si="2063"/>
        <v/>
      </c>
      <c r="AE4398" s="3" t="str">
        <f t="shared" si="2064"/>
        <v/>
      </c>
      <c r="AF4398" s="3" t="str">
        <f t="shared" si="2065"/>
        <v/>
      </c>
      <c r="AG4398" s="3" t="str">
        <f t="shared" si="2066"/>
        <v/>
      </c>
      <c r="AH4398" s="4" t="str">
        <f t="shared" si="2067"/>
        <v/>
      </c>
      <c r="AI4398" s="75" t="str">
        <f t="shared" si="2068"/>
        <v/>
      </c>
      <c r="AJ4398" s="75" t="str">
        <f t="shared" si="2069"/>
        <v/>
      </c>
    </row>
    <row r="4399" spans="1:36" ht="14.25">
      <c r="A4399" s="41" t="str">
        <f t="shared" si="2052"/>
        <v/>
      </c>
      <c r="B4399" s="150" t="str">
        <f>IF(ISNUMBER(A4399),INDEX('MetaTrader Import'!$H$13:$J$5893,TRUNC(((A4399-$A$39+1)-1)/3)+1,MOD((A4399-$A$39+1)-1,3)+1),"")</f>
        <v/>
      </c>
      <c r="C4399" s="43" t="str">
        <f t="shared" si="2053"/>
        <v/>
      </c>
      <c r="D4399" s="43" t="str">
        <f t="shared" ca="1" si="2043"/>
        <v/>
      </c>
      <c r="E4399" s="43" t="str">
        <f t="shared" si="2054"/>
        <v/>
      </c>
      <c r="F4399" s="43" t="str">
        <f t="shared" si="2055"/>
        <v/>
      </c>
      <c r="G4399" s="43" t="str">
        <f>IF(A4399&lt;&gt;"",IF(A4399&lt;Data!$G$11*0.25,$C$13/$G$32,IF(A4399&gt;Data!$G$11*0.25,$C$13,$C$13*10)),"")</f>
        <v/>
      </c>
      <c r="H4399" s="43" t="str">
        <f>IF(A4399&lt;&gt;"",IF(Data!$G$9="constant",$C$13,IF(Data!$G$9="squeeze",G4399,F4399)),"")</f>
        <v/>
      </c>
      <c r="I4399" s="38" t="str">
        <f ca="1">IF(ISNUMBER(A4399),NORMINV(RAND(),0,IF(AND(Data!$G$9="squeeze",A4399&lt;Data!$G$11*0.25),$H$32,1)*$C$30*$C$13)*($C$14*$C$12),"")</f>
        <v/>
      </c>
      <c r="J4399" s="42" t="str">
        <f ca="1">IFERROR(IF(Data!$C$6="Real",B4399,I4399+J4398+($C$14*$C$12)*(NORMINV(RAND(),$C$15,CHOOSE($G$13,$C$13,F4399,G4399)))),"")</f>
        <v/>
      </c>
      <c r="K4399" s="88" t="str">
        <f>IF(ISNUMBER(A4399), IF($G$16="fixed",$G$17,MIN(H4399*Data!$C$7*$C$16*0.5,$C$17*Data!$C$7))*$C$12,"")</f>
        <v/>
      </c>
      <c r="L4399" s="42" t="str">
        <f t="shared" ca="1" si="2070"/>
        <v/>
      </c>
      <c r="M4399" s="44" t="str">
        <f t="shared" ca="1" si="2071"/>
        <v/>
      </c>
      <c r="N4399" s="44" t="str">
        <f t="shared" ca="1" si="2072"/>
        <v/>
      </c>
      <c r="O4399" s="108" t="str">
        <f t="shared" si="2056"/>
        <v/>
      </c>
      <c r="P4399" s="102" t="str">
        <f t="shared" si="2057"/>
        <v/>
      </c>
      <c r="Q4399" s="102" t="str">
        <f t="shared" si="2058"/>
        <v/>
      </c>
      <c r="R4399" s="120" t="str">
        <f t="shared" si="2059"/>
        <v/>
      </c>
      <c r="S4399" s="54" t="str">
        <f t="shared" si="2060"/>
        <v/>
      </c>
      <c r="T4399" s="5" t="str">
        <f t="shared" si="2061"/>
        <v/>
      </c>
      <c r="U4399" s="152" t="str">
        <f t="shared" si="2044"/>
        <v/>
      </c>
      <c r="V4399" s="152" t="str">
        <f t="shared" si="2045"/>
        <v/>
      </c>
      <c r="W4399" s="153" t="str">
        <f t="shared" si="2046"/>
        <v/>
      </c>
      <c r="X4399" s="153" t="str">
        <f t="shared" si="2047"/>
        <v/>
      </c>
      <c r="Y4399" s="153" t="str">
        <f t="shared" si="2048"/>
        <v/>
      </c>
      <c r="Z4399" s="153" t="str">
        <f t="shared" si="2049"/>
        <v/>
      </c>
      <c r="AA4399" s="152" t="str">
        <f t="shared" si="2050"/>
        <v/>
      </c>
      <c r="AB4399" s="152" t="str">
        <f t="shared" si="2051"/>
        <v/>
      </c>
      <c r="AC4399" s="154" t="str">
        <f t="shared" si="2062"/>
        <v/>
      </c>
      <c r="AD4399" s="154" t="str">
        <f t="shared" si="2063"/>
        <v/>
      </c>
      <c r="AE4399" s="3" t="str">
        <f t="shared" si="2064"/>
        <v/>
      </c>
      <c r="AF4399" s="3" t="str">
        <f t="shared" si="2065"/>
        <v/>
      </c>
      <c r="AG4399" s="3" t="str">
        <f t="shared" si="2066"/>
        <v/>
      </c>
      <c r="AH4399" s="4" t="str">
        <f t="shared" si="2067"/>
        <v/>
      </c>
      <c r="AI4399" s="75" t="str">
        <f t="shared" si="2068"/>
        <v/>
      </c>
      <c r="AJ4399" s="75" t="str">
        <f t="shared" si="2069"/>
        <v/>
      </c>
    </row>
    <row r="4400" spans="1:36" ht="14.25">
      <c r="A4400" s="41" t="str">
        <f t="shared" si="2052"/>
        <v/>
      </c>
      <c r="B4400" s="150" t="str">
        <f>IF(ISNUMBER(A4400),INDEX('MetaTrader Import'!$H$13:$J$5893,TRUNC(((A4400-$A$39+1)-1)/3)+1,MOD((A4400-$A$39+1)-1,3)+1),"")</f>
        <v/>
      </c>
      <c r="C4400" s="43" t="str">
        <f t="shared" si="2053"/>
        <v/>
      </c>
      <c r="D4400" s="43" t="str">
        <f t="shared" ca="1" si="2043"/>
        <v/>
      </c>
      <c r="E4400" s="43" t="str">
        <f t="shared" si="2054"/>
        <v/>
      </c>
      <c r="F4400" s="43" t="str">
        <f t="shared" si="2055"/>
        <v/>
      </c>
      <c r="G4400" s="43" t="str">
        <f>IF(A4400&lt;&gt;"",IF(A4400&lt;Data!$G$11*0.25,$C$13/$G$32,IF(A4400&gt;Data!$G$11*0.25,$C$13,$C$13*10)),"")</f>
        <v/>
      </c>
      <c r="H4400" s="43" t="str">
        <f>IF(A4400&lt;&gt;"",IF(Data!$G$9="constant",$C$13,IF(Data!$G$9="squeeze",G4400,F4400)),"")</f>
        <v/>
      </c>
      <c r="I4400" s="38" t="str">
        <f ca="1">IF(ISNUMBER(A4400),NORMINV(RAND(),0,IF(AND(Data!$G$9="squeeze",A4400&lt;Data!$G$11*0.25),$H$32,1)*$C$30*$C$13)*($C$14*$C$12),"")</f>
        <v/>
      </c>
      <c r="J4400" s="42" t="str">
        <f ca="1">IFERROR(IF(Data!$C$6="Real",B4400,I4400+J4399+($C$14*$C$12)*(NORMINV(RAND(),$C$15,CHOOSE($G$13,$C$13,F4400,G4400)))),"")</f>
        <v/>
      </c>
      <c r="K4400" s="88" t="str">
        <f>IF(ISNUMBER(A4400), IF($G$16="fixed",$G$17,MIN(H4400*Data!$C$7*$C$16*0.5,$C$17*Data!$C$7))*$C$12,"")</f>
        <v/>
      </c>
      <c r="L4400" s="42" t="str">
        <f t="shared" ca="1" si="2070"/>
        <v/>
      </c>
      <c r="M4400" s="44" t="str">
        <f t="shared" ca="1" si="2071"/>
        <v/>
      </c>
      <c r="N4400" s="44" t="str">
        <f t="shared" ca="1" si="2072"/>
        <v/>
      </c>
      <c r="O4400" s="108" t="str">
        <f t="shared" si="2056"/>
        <v/>
      </c>
      <c r="P4400" s="102" t="str">
        <f t="shared" si="2057"/>
        <v/>
      </c>
      <c r="Q4400" s="102" t="str">
        <f t="shared" si="2058"/>
        <v/>
      </c>
      <c r="R4400" s="120" t="str">
        <f t="shared" si="2059"/>
        <v/>
      </c>
      <c r="S4400" s="54" t="str">
        <f t="shared" si="2060"/>
        <v/>
      </c>
      <c r="T4400" s="5" t="str">
        <f t="shared" si="2061"/>
        <v/>
      </c>
      <c r="U4400" s="152" t="str">
        <f t="shared" si="2044"/>
        <v/>
      </c>
      <c r="V4400" s="152" t="str">
        <f t="shared" si="2045"/>
        <v/>
      </c>
      <c r="W4400" s="153" t="str">
        <f t="shared" si="2046"/>
        <v/>
      </c>
      <c r="X4400" s="153" t="str">
        <f t="shared" si="2047"/>
        <v/>
      </c>
      <c r="Y4400" s="153" t="str">
        <f t="shared" si="2048"/>
        <v/>
      </c>
      <c r="Z4400" s="153" t="str">
        <f t="shared" si="2049"/>
        <v/>
      </c>
      <c r="AA4400" s="152" t="str">
        <f t="shared" si="2050"/>
        <v/>
      </c>
      <c r="AB4400" s="152" t="str">
        <f t="shared" si="2051"/>
        <v/>
      </c>
      <c r="AC4400" s="154" t="str">
        <f t="shared" si="2062"/>
        <v/>
      </c>
      <c r="AD4400" s="154" t="str">
        <f t="shared" si="2063"/>
        <v/>
      </c>
      <c r="AE4400" s="3" t="str">
        <f t="shared" si="2064"/>
        <v/>
      </c>
      <c r="AF4400" s="3" t="str">
        <f t="shared" si="2065"/>
        <v/>
      </c>
      <c r="AG4400" s="3" t="str">
        <f t="shared" si="2066"/>
        <v/>
      </c>
      <c r="AH4400" s="4" t="str">
        <f t="shared" si="2067"/>
        <v/>
      </c>
      <c r="AI4400" s="75" t="str">
        <f t="shared" si="2068"/>
        <v/>
      </c>
      <c r="AJ4400" s="75" t="str">
        <f t="shared" si="2069"/>
        <v/>
      </c>
    </row>
    <row r="4401" spans="1:36" ht="14.25">
      <c r="A4401" s="41" t="str">
        <f t="shared" si="2052"/>
        <v/>
      </c>
      <c r="B4401" s="150" t="str">
        <f>IF(ISNUMBER(A4401),INDEX('MetaTrader Import'!$H$13:$J$5893,TRUNC(((A4401-$A$39+1)-1)/3)+1,MOD((A4401-$A$39+1)-1,3)+1),"")</f>
        <v/>
      </c>
      <c r="C4401" s="43" t="str">
        <f t="shared" si="2053"/>
        <v/>
      </c>
      <c r="D4401" s="43" t="str">
        <f t="shared" ca="1" si="2043"/>
        <v/>
      </c>
      <c r="E4401" s="43" t="str">
        <f t="shared" si="2054"/>
        <v/>
      </c>
      <c r="F4401" s="43" t="str">
        <f t="shared" si="2055"/>
        <v/>
      </c>
      <c r="G4401" s="43" t="str">
        <f>IF(A4401&lt;&gt;"",IF(A4401&lt;Data!$G$11*0.25,$C$13/$G$32,IF(A4401&gt;Data!$G$11*0.25,$C$13,$C$13*10)),"")</f>
        <v/>
      </c>
      <c r="H4401" s="43" t="str">
        <f>IF(A4401&lt;&gt;"",IF(Data!$G$9="constant",$C$13,IF(Data!$G$9="squeeze",G4401,F4401)),"")</f>
        <v/>
      </c>
      <c r="I4401" s="38" t="str">
        <f ca="1">IF(ISNUMBER(A4401),NORMINV(RAND(),0,IF(AND(Data!$G$9="squeeze",A4401&lt;Data!$G$11*0.25),$H$32,1)*$C$30*$C$13)*($C$14*$C$12),"")</f>
        <v/>
      </c>
      <c r="J4401" s="42" t="str">
        <f ca="1">IFERROR(IF(Data!$C$6="Real",B4401,I4401+J4400+($C$14*$C$12)*(NORMINV(RAND(),$C$15,CHOOSE($G$13,$C$13,F4401,G4401)))),"")</f>
        <v/>
      </c>
      <c r="K4401" s="88" t="str">
        <f>IF(ISNUMBER(A4401), IF($G$16="fixed",$G$17,MIN(H4401*Data!$C$7*$C$16*0.5,$C$17*Data!$C$7))*$C$12,"")</f>
        <v/>
      </c>
      <c r="L4401" s="42" t="str">
        <f t="shared" ca="1" si="2070"/>
        <v/>
      </c>
      <c r="M4401" s="44" t="str">
        <f t="shared" ca="1" si="2071"/>
        <v/>
      </c>
      <c r="N4401" s="44" t="str">
        <f t="shared" ca="1" si="2072"/>
        <v/>
      </c>
      <c r="O4401" s="108" t="str">
        <f t="shared" si="2056"/>
        <v/>
      </c>
      <c r="P4401" s="102" t="str">
        <f t="shared" si="2057"/>
        <v/>
      </c>
      <c r="Q4401" s="102" t="str">
        <f t="shared" si="2058"/>
        <v/>
      </c>
      <c r="R4401" s="120" t="str">
        <f t="shared" si="2059"/>
        <v/>
      </c>
      <c r="S4401" s="54" t="str">
        <f t="shared" si="2060"/>
        <v/>
      </c>
      <c r="T4401" s="5" t="str">
        <f t="shared" si="2061"/>
        <v/>
      </c>
      <c r="U4401" s="152" t="str">
        <f t="shared" si="2044"/>
        <v/>
      </c>
      <c r="V4401" s="152" t="str">
        <f t="shared" si="2045"/>
        <v/>
      </c>
      <c r="W4401" s="153" t="str">
        <f t="shared" si="2046"/>
        <v/>
      </c>
      <c r="X4401" s="153" t="str">
        <f t="shared" si="2047"/>
        <v/>
      </c>
      <c r="Y4401" s="153" t="str">
        <f t="shared" si="2048"/>
        <v/>
      </c>
      <c r="Z4401" s="153" t="str">
        <f t="shared" si="2049"/>
        <v/>
      </c>
      <c r="AA4401" s="152" t="str">
        <f t="shared" si="2050"/>
        <v/>
      </c>
      <c r="AB4401" s="152" t="str">
        <f t="shared" si="2051"/>
        <v/>
      </c>
      <c r="AC4401" s="154" t="str">
        <f t="shared" si="2062"/>
        <v/>
      </c>
      <c r="AD4401" s="154" t="str">
        <f t="shared" si="2063"/>
        <v/>
      </c>
      <c r="AE4401" s="3" t="str">
        <f t="shared" si="2064"/>
        <v/>
      </c>
      <c r="AF4401" s="3" t="str">
        <f t="shared" si="2065"/>
        <v/>
      </c>
      <c r="AG4401" s="3" t="str">
        <f t="shared" si="2066"/>
        <v/>
      </c>
      <c r="AH4401" s="4" t="str">
        <f t="shared" si="2067"/>
        <v/>
      </c>
      <c r="AI4401" s="75" t="str">
        <f t="shared" si="2068"/>
        <v/>
      </c>
      <c r="AJ4401" s="75" t="str">
        <f t="shared" si="2069"/>
        <v/>
      </c>
    </row>
    <row r="4402" spans="1:36" ht="14.25">
      <c r="A4402" s="41" t="str">
        <f t="shared" si="2052"/>
        <v/>
      </c>
      <c r="B4402" s="150" t="str">
        <f>IF(ISNUMBER(A4402),INDEX('MetaTrader Import'!$H$13:$J$5893,TRUNC(((A4402-$A$39+1)-1)/3)+1,MOD((A4402-$A$39+1)-1,3)+1),"")</f>
        <v/>
      </c>
      <c r="C4402" s="43" t="str">
        <f t="shared" si="2053"/>
        <v/>
      </c>
      <c r="D4402" s="43" t="str">
        <f t="shared" ca="1" si="2043"/>
        <v/>
      </c>
      <c r="E4402" s="43" t="str">
        <f t="shared" si="2054"/>
        <v/>
      </c>
      <c r="F4402" s="43" t="str">
        <f t="shared" si="2055"/>
        <v/>
      </c>
      <c r="G4402" s="43" t="str">
        <f>IF(A4402&lt;&gt;"",IF(A4402&lt;Data!$G$11*0.25,$C$13/$G$32,IF(A4402&gt;Data!$G$11*0.25,$C$13,$C$13*10)),"")</f>
        <v/>
      </c>
      <c r="H4402" s="43" t="str">
        <f>IF(A4402&lt;&gt;"",IF(Data!$G$9="constant",$C$13,IF(Data!$G$9="squeeze",G4402,F4402)),"")</f>
        <v/>
      </c>
      <c r="I4402" s="38" t="str">
        <f ca="1">IF(ISNUMBER(A4402),NORMINV(RAND(),0,IF(AND(Data!$G$9="squeeze",A4402&lt;Data!$G$11*0.25),$H$32,1)*$C$30*$C$13)*($C$14*$C$12),"")</f>
        <v/>
      </c>
      <c r="J4402" s="42" t="str">
        <f ca="1">IFERROR(IF(Data!$C$6="Real",B4402,I4402+J4401+($C$14*$C$12)*(NORMINV(RAND(),$C$15,CHOOSE($G$13,$C$13,F4402,G4402)))),"")</f>
        <v/>
      </c>
      <c r="K4402" s="88" t="str">
        <f>IF(ISNUMBER(A4402), IF($G$16="fixed",$G$17,MIN(H4402*Data!$C$7*$C$16*0.5,$C$17*Data!$C$7))*$C$12,"")</f>
        <v/>
      </c>
      <c r="L4402" s="42" t="str">
        <f t="shared" ca="1" si="2070"/>
        <v/>
      </c>
      <c r="M4402" s="44" t="str">
        <f t="shared" ca="1" si="2071"/>
        <v/>
      </c>
      <c r="N4402" s="44" t="str">
        <f t="shared" ca="1" si="2072"/>
        <v/>
      </c>
      <c r="O4402" s="108" t="str">
        <f t="shared" si="2056"/>
        <v/>
      </c>
      <c r="P4402" s="102" t="str">
        <f t="shared" si="2057"/>
        <v/>
      </c>
      <c r="Q4402" s="102" t="str">
        <f t="shared" si="2058"/>
        <v/>
      </c>
      <c r="R4402" s="120" t="str">
        <f t="shared" si="2059"/>
        <v/>
      </c>
      <c r="S4402" s="54" t="str">
        <f t="shared" si="2060"/>
        <v/>
      </c>
      <c r="T4402" s="5" t="str">
        <f t="shared" si="2061"/>
        <v/>
      </c>
      <c r="U4402" s="152" t="str">
        <f t="shared" si="2044"/>
        <v/>
      </c>
      <c r="V4402" s="152" t="str">
        <f t="shared" si="2045"/>
        <v/>
      </c>
      <c r="W4402" s="153" t="str">
        <f t="shared" si="2046"/>
        <v/>
      </c>
      <c r="X4402" s="153" t="str">
        <f t="shared" si="2047"/>
        <v/>
      </c>
      <c r="Y4402" s="153" t="str">
        <f t="shared" si="2048"/>
        <v/>
      </c>
      <c r="Z4402" s="153" t="str">
        <f t="shared" si="2049"/>
        <v/>
      </c>
      <c r="AA4402" s="152" t="str">
        <f t="shared" si="2050"/>
        <v/>
      </c>
      <c r="AB4402" s="152" t="str">
        <f t="shared" si="2051"/>
        <v/>
      </c>
      <c r="AC4402" s="154" t="str">
        <f t="shared" si="2062"/>
        <v/>
      </c>
      <c r="AD4402" s="154" t="str">
        <f t="shared" si="2063"/>
        <v/>
      </c>
      <c r="AE4402" s="3" t="str">
        <f t="shared" si="2064"/>
        <v/>
      </c>
      <c r="AF4402" s="3" t="str">
        <f t="shared" si="2065"/>
        <v/>
      </c>
      <c r="AG4402" s="3" t="str">
        <f t="shared" si="2066"/>
        <v/>
      </c>
      <c r="AH4402" s="4" t="str">
        <f t="shared" si="2067"/>
        <v/>
      </c>
      <c r="AI4402" s="75" t="str">
        <f t="shared" si="2068"/>
        <v/>
      </c>
      <c r="AJ4402" s="75" t="str">
        <f t="shared" si="2069"/>
        <v/>
      </c>
    </row>
    <row r="4403" spans="1:36" ht="14.25">
      <c r="A4403" s="41" t="str">
        <f t="shared" si="2052"/>
        <v/>
      </c>
      <c r="B4403" s="150" t="str">
        <f>IF(ISNUMBER(A4403),INDEX('MetaTrader Import'!$H$13:$J$5893,TRUNC(((A4403-$A$39+1)-1)/3)+1,MOD((A4403-$A$39+1)-1,3)+1),"")</f>
        <v/>
      </c>
      <c r="C4403" s="43" t="str">
        <f t="shared" si="2053"/>
        <v/>
      </c>
      <c r="D4403" s="43" t="str">
        <f t="shared" ca="1" si="2043"/>
        <v/>
      </c>
      <c r="E4403" s="43" t="str">
        <f t="shared" si="2054"/>
        <v/>
      </c>
      <c r="F4403" s="43" t="str">
        <f t="shared" si="2055"/>
        <v/>
      </c>
      <c r="G4403" s="43" t="str">
        <f>IF(A4403&lt;&gt;"",IF(A4403&lt;Data!$G$11*0.25,$C$13/$G$32,IF(A4403&gt;Data!$G$11*0.25,$C$13,$C$13*10)),"")</f>
        <v/>
      </c>
      <c r="H4403" s="43" t="str">
        <f>IF(A4403&lt;&gt;"",IF(Data!$G$9="constant",$C$13,IF(Data!$G$9="squeeze",G4403,F4403)),"")</f>
        <v/>
      </c>
      <c r="I4403" s="38" t="str">
        <f ca="1">IF(ISNUMBER(A4403),NORMINV(RAND(),0,IF(AND(Data!$G$9="squeeze",A4403&lt;Data!$G$11*0.25),$H$32,1)*$C$30*$C$13)*($C$14*$C$12),"")</f>
        <v/>
      </c>
      <c r="J4403" s="42" t="str">
        <f ca="1">IFERROR(IF(Data!$C$6="Real",B4403,I4403+J4402+($C$14*$C$12)*(NORMINV(RAND(),$C$15,CHOOSE($G$13,$C$13,F4403,G4403)))),"")</f>
        <v/>
      </c>
      <c r="K4403" s="88" t="str">
        <f>IF(ISNUMBER(A4403), IF($G$16="fixed",$G$17,MIN(H4403*Data!$C$7*$C$16*0.5,$C$17*Data!$C$7))*$C$12,"")</f>
        <v/>
      </c>
      <c r="L4403" s="42" t="str">
        <f t="shared" ca="1" si="2070"/>
        <v/>
      </c>
      <c r="M4403" s="44" t="str">
        <f t="shared" ca="1" si="2071"/>
        <v/>
      </c>
      <c r="N4403" s="44" t="str">
        <f t="shared" ca="1" si="2072"/>
        <v/>
      </c>
      <c r="O4403" s="108" t="str">
        <f t="shared" si="2056"/>
        <v/>
      </c>
      <c r="P4403" s="102" t="str">
        <f t="shared" si="2057"/>
        <v/>
      </c>
      <c r="Q4403" s="102" t="str">
        <f t="shared" si="2058"/>
        <v/>
      </c>
      <c r="R4403" s="120" t="str">
        <f t="shared" si="2059"/>
        <v/>
      </c>
      <c r="S4403" s="54" t="str">
        <f t="shared" si="2060"/>
        <v/>
      </c>
      <c r="T4403" s="5" t="str">
        <f t="shared" si="2061"/>
        <v/>
      </c>
      <c r="U4403" s="152" t="str">
        <f t="shared" si="2044"/>
        <v/>
      </c>
      <c r="V4403" s="152" t="str">
        <f t="shared" si="2045"/>
        <v/>
      </c>
      <c r="W4403" s="153" t="str">
        <f t="shared" si="2046"/>
        <v/>
      </c>
      <c r="X4403" s="153" t="str">
        <f t="shared" si="2047"/>
        <v/>
      </c>
      <c r="Y4403" s="153" t="str">
        <f t="shared" si="2048"/>
        <v/>
      </c>
      <c r="Z4403" s="153" t="str">
        <f t="shared" si="2049"/>
        <v/>
      </c>
      <c r="AA4403" s="152" t="str">
        <f t="shared" si="2050"/>
        <v/>
      </c>
      <c r="AB4403" s="152" t="str">
        <f t="shared" si="2051"/>
        <v/>
      </c>
      <c r="AC4403" s="154" t="str">
        <f t="shared" si="2062"/>
        <v/>
      </c>
      <c r="AD4403" s="154" t="str">
        <f t="shared" si="2063"/>
        <v/>
      </c>
      <c r="AE4403" s="3" t="str">
        <f t="shared" si="2064"/>
        <v/>
      </c>
      <c r="AF4403" s="3" t="str">
        <f t="shared" si="2065"/>
        <v/>
      </c>
      <c r="AG4403" s="3" t="str">
        <f t="shared" si="2066"/>
        <v/>
      </c>
      <c r="AH4403" s="4" t="str">
        <f t="shared" si="2067"/>
        <v/>
      </c>
      <c r="AI4403" s="75" t="str">
        <f t="shared" si="2068"/>
        <v/>
      </c>
      <c r="AJ4403" s="75" t="str">
        <f t="shared" si="2069"/>
        <v/>
      </c>
    </row>
    <row r="4404" spans="1:36" ht="14.25">
      <c r="A4404" s="41" t="str">
        <f t="shared" si="2052"/>
        <v/>
      </c>
      <c r="B4404" s="150" t="str">
        <f>IF(ISNUMBER(A4404),INDEX('MetaTrader Import'!$H$13:$J$5893,TRUNC(((A4404-$A$39+1)-1)/3)+1,MOD((A4404-$A$39+1)-1,3)+1),"")</f>
        <v/>
      </c>
      <c r="C4404" s="43" t="str">
        <f t="shared" si="2053"/>
        <v/>
      </c>
      <c r="D4404" s="43" t="str">
        <f t="shared" ca="1" si="2043"/>
        <v/>
      </c>
      <c r="E4404" s="43" t="str">
        <f t="shared" si="2054"/>
        <v/>
      </c>
      <c r="F4404" s="43" t="str">
        <f t="shared" si="2055"/>
        <v/>
      </c>
      <c r="G4404" s="43" t="str">
        <f>IF(A4404&lt;&gt;"",IF(A4404&lt;Data!$G$11*0.25,$C$13/$G$32,IF(A4404&gt;Data!$G$11*0.25,$C$13,$C$13*10)),"")</f>
        <v/>
      </c>
      <c r="H4404" s="43" t="str">
        <f>IF(A4404&lt;&gt;"",IF(Data!$G$9="constant",$C$13,IF(Data!$G$9="squeeze",G4404,F4404)),"")</f>
        <v/>
      </c>
      <c r="I4404" s="38" t="str">
        <f ca="1">IF(ISNUMBER(A4404),NORMINV(RAND(),0,IF(AND(Data!$G$9="squeeze",A4404&lt;Data!$G$11*0.25),$H$32,1)*$C$30*$C$13)*($C$14*$C$12),"")</f>
        <v/>
      </c>
      <c r="J4404" s="42" t="str">
        <f ca="1">IFERROR(IF(Data!$C$6="Real",B4404,I4404+J4403+($C$14*$C$12)*(NORMINV(RAND(),$C$15,CHOOSE($G$13,$C$13,F4404,G4404)))),"")</f>
        <v/>
      </c>
      <c r="K4404" s="88" t="str">
        <f>IF(ISNUMBER(A4404), IF($G$16="fixed",$G$17,MIN(H4404*Data!$C$7*$C$16*0.5,$C$17*Data!$C$7))*$C$12,"")</f>
        <v/>
      </c>
      <c r="L4404" s="42" t="str">
        <f t="shared" ca="1" si="2070"/>
        <v/>
      </c>
      <c r="M4404" s="44" t="str">
        <f t="shared" ca="1" si="2071"/>
        <v/>
      </c>
      <c r="N4404" s="44" t="str">
        <f t="shared" ca="1" si="2072"/>
        <v/>
      </c>
      <c r="O4404" s="108" t="str">
        <f t="shared" si="2056"/>
        <v/>
      </c>
      <c r="P4404" s="102" t="str">
        <f t="shared" si="2057"/>
        <v/>
      </c>
      <c r="Q4404" s="102" t="str">
        <f t="shared" si="2058"/>
        <v/>
      </c>
      <c r="R4404" s="120" t="str">
        <f t="shared" si="2059"/>
        <v/>
      </c>
      <c r="S4404" s="54" t="str">
        <f t="shared" si="2060"/>
        <v/>
      </c>
      <c r="T4404" s="5" t="str">
        <f t="shared" si="2061"/>
        <v/>
      </c>
      <c r="U4404" s="152" t="str">
        <f t="shared" si="2044"/>
        <v/>
      </c>
      <c r="V4404" s="152" t="str">
        <f t="shared" si="2045"/>
        <v/>
      </c>
      <c r="W4404" s="153" t="str">
        <f t="shared" si="2046"/>
        <v/>
      </c>
      <c r="X4404" s="153" t="str">
        <f t="shared" si="2047"/>
        <v/>
      </c>
      <c r="Y4404" s="153" t="str">
        <f t="shared" si="2048"/>
        <v/>
      </c>
      <c r="Z4404" s="153" t="str">
        <f t="shared" si="2049"/>
        <v/>
      </c>
      <c r="AA4404" s="152" t="str">
        <f t="shared" si="2050"/>
        <v/>
      </c>
      <c r="AB4404" s="152" t="str">
        <f t="shared" si="2051"/>
        <v/>
      </c>
      <c r="AC4404" s="154" t="str">
        <f t="shared" si="2062"/>
        <v/>
      </c>
      <c r="AD4404" s="154" t="str">
        <f t="shared" si="2063"/>
        <v/>
      </c>
      <c r="AE4404" s="3" t="str">
        <f t="shared" si="2064"/>
        <v/>
      </c>
      <c r="AF4404" s="3" t="str">
        <f t="shared" si="2065"/>
        <v/>
      </c>
      <c r="AG4404" s="3" t="str">
        <f t="shared" si="2066"/>
        <v/>
      </c>
      <c r="AH4404" s="4" t="str">
        <f t="shared" si="2067"/>
        <v/>
      </c>
      <c r="AI4404" s="75" t="str">
        <f t="shared" si="2068"/>
        <v/>
      </c>
      <c r="AJ4404" s="75" t="str">
        <f t="shared" si="2069"/>
        <v/>
      </c>
    </row>
    <row r="4405" spans="1:36" ht="14.25">
      <c r="A4405" s="41" t="str">
        <f t="shared" si="2052"/>
        <v/>
      </c>
      <c r="B4405" s="150" t="str">
        <f>IF(ISNUMBER(A4405),INDEX('MetaTrader Import'!$H$13:$J$5893,TRUNC(((A4405-$A$39+1)-1)/3)+1,MOD((A4405-$A$39+1)-1,3)+1),"")</f>
        <v/>
      </c>
      <c r="C4405" s="43" t="str">
        <f t="shared" si="2053"/>
        <v/>
      </c>
      <c r="D4405" s="43" t="str">
        <f t="shared" ca="1" si="2043"/>
        <v/>
      </c>
      <c r="E4405" s="43" t="str">
        <f t="shared" si="2054"/>
        <v/>
      </c>
      <c r="F4405" s="43" t="str">
        <f t="shared" si="2055"/>
        <v/>
      </c>
      <c r="G4405" s="43" t="str">
        <f>IF(A4405&lt;&gt;"",IF(A4405&lt;Data!$G$11*0.25,$C$13/$G$32,IF(A4405&gt;Data!$G$11*0.25,$C$13,$C$13*10)),"")</f>
        <v/>
      </c>
      <c r="H4405" s="43" t="str">
        <f>IF(A4405&lt;&gt;"",IF(Data!$G$9="constant",$C$13,IF(Data!$G$9="squeeze",G4405,F4405)),"")</f>
        <v/>
      </c>
      <c r="I4405" s="38" t="str">
        <f ca="1">IF(ISNUMBER(A4405),NORMINV(RAND(),0,IF(AND(Data!$G$9="squeeze",A4405&lt;Data!$G$11*0.25),$H$32,1)*$C$30*$C$13)*($C$14*$C$12),"")</f>
        <v/>
      </c>
      <c r="J4405" s="42" t="str">
        <f ca="1">IFERROR(IF(Data!$C$6="Real",B4405,I4405+J4404+($C$14*$C$12)*(NORMINV(RAND(),$C$15,CHOOSE($G$13,$C$13,F4405,G4405)))),"")</f>
        <v/>
      </c>
      <c r="K4405" s="88" t="str">
        <f>IF(ISNUMBER(A4405), IF($G$16="fixed",$G$17,MIN(H4405*Data!$C$7*$C$16*0.5,$C$17*Data!$C$7))*$C$12,"")</f>
        <v/>
      </c>
      <c r="L4405" s="42" t="str">
        <f t="shared" ca="1" si="2070"/>
        <v/>
      </c>
      <c r="M4405" s="44" t="str">
        <f t="shared" ca="1" si="2071"/>
        <v/>
      </c>
      <c r="N4405" s="44" t="str">
        <f t="shared" ca="1" si="2072"/>
        <v/>
      </c>
      <c r="O4405" s="108" t="str">
        <f t="shared" si="2056"/>
        <v/>
      </c>
      <c r="P4405" s="102" t="str">
        <f t="shared" si="2057"/>
        <v/>
      </c>
      <c r="Q4405" s="102" t="str">
        <f t="shared" si="2058"/>
        <v/>
      </c>
      <c r="R4405" s="120" t="str">
        <f t="shared" si="2059"/>
        <v/>
      </c>
      <c r="S4405" s="54" t="str">
        <f t="shared" si="2060"/>
        <v/>
      </c>
      <c r="T4405" s="5" t="str">
        <f t="shared" si="2061"/>
        <v/>
      </c>
      <c r="U4405" s="152" t="str">
        <f t="shared" si="2044"/>
        <v/>
      </c>
      <c r="V4405" s="152" t="str">
        <f t="shared" si="2045"/>
        <v/>
      </c>
      <c r="W4405" s="153" t="str">
        <f t="shared" si="2046"/>
        <v/>
      </c>
      <c r="X4405" s="153" t="str">
        <f t="shared" si="2047"/>
        <v/>
      </c>
      <c r="Y4405" s="153" t="str">
        <f t="shared" si="2048"/>
        <v/>
      </c>
      <c r="Z4405" s="153" t="str">
        <f t="shared" si="2049"/>
        <v/>
      </c>
      <c r="AA4405" s="152" t="str">
        <f t="shared" si="2050"/>
        <v/>
      </c>
      <c r="AB4405" s="152" t="str">
        <f t="shared" si="2051"/>
        <v/>
      </c>
      <c r="AC4405" s="154" t="str">
        <f t="shared" si="2062"/>
        <v/>
      </c>
      <c r="AD4405" s="154" t="str">
        <f t="shared" si="2063"/>
        <v/>
      </c>
      <c r="AE4405" s="3" t="str">
        <f t="shared" si="2064"/>
        <v/>
      </c>
      <c r="AF4405" s="3" t="str">
        <f t="shared" si="2065"/>
        <v/>
      </c>
      <c r="AG4405" s="3" t="str">
        <f t="shared" si="2066"/>
        <v/>
      </c>
      <c r="AH4405" s="4" t="str">
        <f t="shared" si="2067"/>
        <v/>
      </c>
      <c r="AI4405" s="75" t="str">
        <f t="shared" si="2068"/>
        <v/>
      </c>
      <c r="AJ4405" s="75" t="str">
        <f t="shared" si="2069"/>
        <v/>
      </c>
    </row>
    <row r="4406" spans="1:36" ht="14.25">
      <c r="A4406" s="41" t="str">
        <f t="shared" si="2052"/>
        <v/>
      </c>
      <c r="B4406" s="150" t="str">
        <f>IF(ISNUMBER(A4406),INDEX('MetaTrader Import'!$H$13:$J$5893,TRUNC(((A4406-$A$39+1)-1)/3)+1,MOD((A4406-$A$39+1)-1,3)+1),"")</f>
        <v/>
      </c>
      <c r="C4406" s="43" t="str">
        <f t="shared" si="2053"/>
        <v/>
      </c>
      <c r="D4406" s="43" t="str">
        <f t="shared" ca="1" si="2043"/>
        <v/>
      </c>
      <c r="E4406" s="43" t="str">
        <f t="shared" si="2054"/>
        <v/>
      </c>
      <c r="F4406" s="43" t="str">
        <f t="shared" si="2055"/>
        <v/>
      </c>
      <c r="G4406" s="43" t="str">
        <f>IF(A4406&lt;&gt;"",IF(A4406&lt;Data!$G$11*0.25,$C$13/$G$32,IF(A4406&gt;Data!$G$11*0.25,$C$13,$C$13*10)),"")</f>
        <v/>
      </c>
      <c r="H4406" s="43" t="str">
        <f>IF(A4406&lt;&gt;"",IF(Data!$G$9="constant",$C$13,IF(Data!$G$9="squeeze",G4406,F4406)),"")</f>
        <v/>
      </c>
      <c r="I4406" s="38" t="str">
        <f ca="1">IF(ISNUMBER(A4406),NORMINV(RAND(),0,IF(AND(Data!$G$9="squeeze",A4406&lt;Data!$G$11*0.25),$H$32,1)*$C$30*$C$13)*($C$14*$C$12),"")</f>
        <v/>
      </c>
      <c r="J4406" s="42" t="str">
        <f ca="1">IFERROR(IF(Data!$C$6="Real",B4406,I4406+J4405+($C$14*$C$12)*(NORMINV(RAND(),$C$15,CHOOSE($G$13,$C$13,F4406,G4406)))),"")</f>
        <v/>
      </c>
      <c r="K4406" s="88" t="str">
        <f>IF(ISNUMBER(A4406), IF($G$16="fixed",$G$17,MIN(H4406*Data!$C$7*$C$16*0.5,$C$17*Data!$C$7))*$C$12,"")</f>
        <v/>
      </c>
      <c r="L4406" s="42" t="str">
        <f t="shared" ca="1" si="2070"/>
        <v/>
      </c>
      <c r="M4406" s="44" t="str">
        <f t="shared" ca="1" si="2071"/>
        <v/>
      </c>
      <c r="N4406" s="44" t="str">
        <f t="shared" ca="1" si="2072"/>
        <v/>
      </c>
      <c r="O4406" s="108" t="str">
        <f t="shared" si="2056"/>
        <v/>
      </c>
      <c r="P4406" s="102" t="str">
        <f t="shared" si="2057"/>
        <v/>
      </c>
      <c r="Q4406" s="102" t="str">
        <f t="shared" si="2058"/>
        <v/>
      </c>
      <c r="R4406" s="120" t="str">
        <f t="shared" si="2059"/>
        <v/>
      </c>
      <c r="S4406" s="54" t="str">
        <f t="shared" si="2060"/>
        <v/>
      </c>
      <c r="T4406" s="5" t="str">
        <f t="shared" si="2061"/>
        <v/>
      </c>
      <c r="U4406" s="152" t="str">
        <f t="shared" si="2044"/>
        <v/>
      </c>
      <c r="V4406" s="152" t="str">
        <f t="shared" si="2045"/>
        <v/>
      </c>
      <c r="W4406" s="153" t="str">
        <f t="shared" si="2046"/>
        <v/>
      </c>
      <c r="X4406" s="153" t="str">
        <f t="shared" si="2047"/>
        <v/>
      </c>
      <c r="Y4406" s="153" t="str">
        <f t="shared" si="2048"/>
        <v/>
      </c>
      <c r="Z4406" s="153" t="str">
        <f t="shared" si="2049"/>
        <v/>
      </c>
      <c r="AA4406" s="152" t="str">
        <f t="shared" si="2050"/>
        <v/>
      </c>
      <c r="AB4406" s="152" t="str">
        <f t="shared" si="2051"/>
        <v/>
      </c>
      <c r="AC4406" s="154" t="str">
        <f t="shared" si="2062"/>
        <v/>
      </c>
      <c r="AD4406" s="154" t="str">
        <f t="shared" si="2063"/>
        <v/>
      </c>
      <c r="AE4406" s="3" t="str">
        <f t="shared" si="2064"/>
        <v/>
      </c>
      <c r="AF4406" s="3" t="str">
        <f t="shared" si="2065"/>
        <v/>
      </c>
      <c r="AG4406" s="3" t="str">
        <f t="shared" si="2066"/>
        <v/>
      </c>
      <c r="AH4406" s="4" t="str">
        <f t="shared" si="2067"/>
        <v/>
      </c>
      <c r="AI4406" s="75" t="str">
        <f t="shared" si="2068"/>
        <v/>
      </c>
      <c r="AJ4406" s="75" t="str">
        <f t="shared" si="2069"/>
        <v/>
      </c>
    </row>
    <row r="4407" spans="1:36" ht="14.25">
      <c r="A4407" s="41" t="str">
        <f t="shared" si="2052"/>
        <v/>
      </c>
      <c r="B4407" s="150" t="str">
        <f>IF(ISNUMBER(A4407),INDEX('MetaTrader Import'!$H$13:$J$5893,TRUNC(((A4407-$A$39+1)-1)/3)+1,MOD((A4407-$A$39+1)-1,3)+1),"")</f>
        <v/>
      </c>
      <c r="C4407" s="43" t="str">
        <f t="shared" si="2053"/>
        <v/>
      </c>
      <c r="D4407" s="43" t="str">
        <f t="shared" ca="1" si="2043"/>
        <v/>
      </c>
      <c r="E4407" s="43" t="str">
        <f t="shared" si="2054"/>
        <v/>
      </c>
      <c r="F4407" s="43" t="str">
        <f t="shared" si="2055"/>
        <v/>
      </c>
      <c r="G4407" s="43" t="str">
        <f>IF(A4407&lt;&gt;"",IF(A4407&lt;Data!$G$11*0.25,$C$13/$G$32,IF(A4407&gt;Data!$G$11*0.25,$C$13,$C$13*10)),"")</f>
        <v/>
      </c>
      <c r="H4407" s="43" t="str">
        <f>IF(A4407&lt;&gt;"",IF(Data!$G$9="constant",$C$13,IF(Data!$G$9="squeeze",G4407,F4407)),"")</f>
        <v/>
      </c>
      <c r="I4407" s="38" t="str">
        <f ca="1">IF(ISNUMBER(A4407),NORMINV(RAND(),0,IF(AND(Data!$G$9="squeeze",A4407&lt;Data!$G$11*0.25),$H$32,1)*$C$30*$C$13)*($C$14*$C$12),"")</f>
        <v/>
      </c>
      <c r="J4407" s="42" t="str">
        <f ca="1">IFERROR(IF(Data!$C$6="Real",B4407,I4407+J4406+($C$14*$C$12)*(NORMINV(RAND(),$C$15,CHOOSE($G$13,$C$13,F4407,G4407)))),"")</f>
        <v/>
      </c>
      <c r="K4407" s="88" t="str">
        <f>IF(ISNUMBER(A4407), IF($G$16="fixed",$G$17,MIN(H4407*Data!$C$7*$C$16*0.5,$C$17*Data!$C$7))*$C$12,"")</f>
        <v/>
      </c>
      <c r="L4407" s="42" t="str">
        <f t="shared" ca="1" si="2070"/>
        <v/>
      </c>
      <c r="M4407" s="44" t="str">
        <f t="shared" ca="1" si="2071"/>
        <v/>
      </c>
      <c r="N4407" s="44" t="str">
        <f t="shared" ca="1" si="2072"/>
        <v/>
      </c>
      <c r="O4407" s="108" t="str">
        <f t="shared" si="2056"/>
        <v/>
      </c>
      <c r="P4407" s="102" t="str">
        <f t="shared" si="2057"/>
        <v/>
      </c>
      <c r="Q4407" s="102" t="str">
        <f t="shared" si="2058"/>
        <v/>
      </c>
      <c r="R4407" s="120" t="str">
        <f t="shared" si="2059"/>
        <v/>
      </c>
      <c r="S4407" s="54" t="str">
        <f t="shared" si="2060"/>
        <v/>
      </c>
      <c r="T4407" s="5" t="str">
        <f t="shared" si="2061"/>
        <v/>
      </c>
      <c r="U4407" s="152" t="str">
        <f t="shared" si="2044"/>
        <v/>
      </c>
      <c r="V4407" s="152" t="str">
        <f t="shared" si="2045"/>
        <v/>
      </c>
      <c r="W4407" s="153" t="str">
        <f t="shared" si="2046"/>
        <v/>
      </c>
      <c r="X4407" s="153" t="str">
        <f t="shared" si="2047"/>
        <v/>
      </c>
      <c r="Y4407" s="153" t="str">
        <f t="shared" si="2048"/>
        <v/>
      </c>
      <c r="Z4407" s="153" t="str">
        <f t="shared" si="2049"/>
        <v/>
      </c>
      <c r="AA4407" s="152" t="str">
        <f t="shared" si="2050"/>
        <v/>
      </c>
      <c r="AB4407" s="152" t="str">
        <f t="shared" si="2051"/>
        <v/>
      </c>
      <c r="AC4407" s="154" t="str">
        <f t="shared" si="2062"/>
        <v/>
      </c>
      <c r="AD4407" s="154" t="str">
        <f t="shared" si="2063"/>
        <v/>
      </c>
      <c r="AE4407" s="3" t="str">
        <f t="shared" si="2064"/>
        <v/>
      </c>
      <c r="AF4407" s="3" t="str">
        <f t="shared" si="2065"/>
        <v/>
      </c>
      <c r="AG4407" s="3" t="str">
        <f t="shared" si="2066"/>
        <v/>
      </c>
      <c r="AH4407" s="4" t="str">
        <f t="shared" si="2067"/>
        <v/>
      </c>
      <c r="AI4407" s="75" t="str">
        <f t="shared" si="2068"/>
        <v/>
      </c>
      <c r="AJ4407" s="75" t="str">
        <f t="shared" si="2069"/>
        <v/>
      </c>
    </row>
    <row r="4408" spans="1:36" ht="14.25">
      <c r="A4408" s="41" t="str">
        <f t="shared" si="2052"/>
        <v/>
      </c>
      <c r="B4408" s="150" t="str">
        <f>IF(ISNUMBER(A4408),INDEX('MetaTrader Import'!$H$13:$J$5893,TRUNC(((A4408-$A$39+1)-1)/3)+1,MOD((A4408-$A$39+1)-1,3)+1),"")</f>
        <v/>
      </c>
      <c r="C4408" s="43" t="str">
        <f t="shared" si="2053"/>
        <v/>
      </c>
      <c r="D4408" s="43" t="str">
        <f t="shared" ca="1" si="2043"/>
        <v/>
      </c>
      <c r="E4408" s="43" t="str">
        <f t="shared" si="2054"/>
        <v/>
      </c>
      <c r="F4408" s="43" t="str">
        <f t="shared" si="2055"/>
        <v/>
      </c>
      <c r="G4408" s="43" t="str">
        <f>IF(A4408&lt;&gt;"",IF(A4408&lt;Data!$G$11*0.25,$C$13/$G$32,IF(A4408&gt;Data!$G$11*0.25,$C$13,$C$13*10)),"")</f>
        <v/>
      </c>
      <c r="H4408" s="43" t="str">
        <f>IF(A4408&lt;&gt;"",IF(Data!$G$9="constant",$C$13,IF(Data!$G$9="squeeze",G4408,F4408)),"")</f>
        <v/>
      </c>
      <c r="I4408" s="38" t="str">
        <f ca="1">IF(ISNUMBER(A4408),NORMINV(RAND(),0,IF(AND(Data!$G$9="squeeze",A4408&lt;Data!$G$11*0.25),$H$32,1)*$C$30*$C$13)*($C$14*$C$12),"")</f>
        <v/>
      </c>
      <c r="J4408" s="42" t="str">
        <f ca="1">IFERROR(IF(Data!$C$6="Real",B4408,I4408+J4407+($C$14*$C$12)*(NORMINV(RAND(),$C$15,CHOOSE($G$13,$C$13,F4408,G4408)))),"")</f>
        <v/>
      </c>
      <c r="K4408" s="88" t="str">
        <f>IF(ISNUMBER(A4408), IF($G$16="fixed",$G$17,MIN(H4408*Data!$C$7*$C$16*0.5,$C$17*Data!$C$7))*$C$12,"")</f>
        <v/>
      </c>
      <c r="L4408" s="42" t="str">
        <f t="shared" ca="1" si="2070"/>
        <v/>
      </c>
      <c r="M4408" s="44" t="str">
        <f t="shared" ca="1" si="2071"/>
        <v/>
      </c>
      <c r="N4408" s="44" t="str">
        <f t="shared" ca="1" si="2072"/>
        <v/>
      </c>
      <c r="O4408" s="108" t="str">
        <f t="shared" si="2056"/>
        <v/>
      </c>
      <c r="P4408" s="102" t="str">
        <f t="shared" si="2057"/>
        <v/>
      </c>
      <c r="Q4408" s="102" t="str">
        <f t="shared" si="2058"/>
        <v/>
      </c>
      <c r="R4408" s="120" t="str">
        <f t="shared" si="2059"/>
        <v/>
      </c>
      <c r="S4408" s="54" t="str">
        <f t="shared" si="2060"/>
        <v/>
      </c>
      <c r="T4408" s="5" t="str">
        <f t="shared" si="2061"/>
        <v/>
      </c>
      <c r="U4408" s="152" t="str">
        <f t="shared" si="2044"/>
        <v/>
      </c>
      <c r="V4408" s="152" t="str">
        <f t="shared" si="2045"/>
        <v/>
      </c>
      <c r="W4408" s="153" t="str">
        <f t="shared" si="2046"/>
        <v/>
      </c>
      <c r="X4408" s="153" t="str">
        <f t="shared" si="2047"/>
        <v/>
      </c>
      <c r="Y4408" s="153" t="str">
        <f t="shared" si="2048"/>
        <v/>
      </c>
      <c r="Z4408" s="153" t="str">
        <f t="shared" si="2049"/>
        <v/>
      </c>
      <c r="AA4408" s="152" t="str">
        <f t="shared" si="2050"/>
        <v/>
      </c>
      <c r="AB4408" s="152" t="str">
        <f t="shared" si="2051"/>
        <v/>
      </c>
      <c r="AC4408" s="154" t="str">
        <f t="shared" si="2062"/>
        <v/>
      </c>
      <c r="AD4408" s="154" t="str">
        <f t="shared" si="2063"/>
        <v/>
      </c>
      <c r="AE4408" s="3" t="str">
        <f t="shared" si="2064"/>
        <v/>
      </c>
      <c r="AF4408" s="3" t="str">
        <f t="shared" si="2065"/>
        <v/>
      </c>
      <c r="AG4408" s="3" t="str">
        <f t="shared" si="2066"/>
        <v/>
      </c>
      <c r="AH4408" s="4" t="str">
        <f t="shared" si="2067"/>
        <v/>
      </c>
      <c r="AI4408" s="75" t="str">
        <f t="shared" si="2068"/>
        <v/>
      </c>
      <c r="AJ4408" s="75" t="str">
        <f t="shared" si="2069"/>
        <v/>
      </c>
    </row>
    <row r="4409" spans="1:36" ht="14.25">
      <c r="A4409" s="41" t="str">
        <f t="shared" si="2052"/>
        <v/>
      </c>
      <c r="B4409" s="150" t="str">
        <f>IF(ISNUMBER(A4409),INDEX('MetaTrader Import'!$H$13:$J$5893,TRUNC(((A4409-$A$39+1)-1)/3)+1,MOD((A4409-$A$39+1)-1,3)+1),"")</f>
        <v/>
      </c>
      <c r="C4409" s="43" t="str">
        <f t="shared" si="2053"/>
        <v/>
      </c>
      <c r="D4409" s="43" t="str">
        <f t="shared" ca="1" si="2043"/>
        <v/>
      </c>
      <c r="E4409" s="43" t="str">
        <f t="shared" si="2054"/>
        <v/>
      </c>
      <c r="F4409" s="43" t="str">
        <f t="shared" si="2055"/>
        <v/>
      </c>
      <c r="G4409" s="43" t="str">
        <f>IF(A4409&lt;&gt;"",IF(A4409&lt;Data!$G$11*0.25,$C$13/$G$32,IF(A4409&gt;Data!$G$11*0.25,$C$13,$C$13*10)),"")</f>
        <v/>
      </c>
      <c r="H4409" s="43" t="str">
        <f>IF(A4409&lt;&gt;"",IF(Data!$G$9="constant",$C$13,IF(Data!$G$9="squeeze",G4409,F4409)),"")</f>
        <v/>
      </c>
      <c r="I4409" s="38" t="str">
        <f ca="1">IF(ISNUMBER(A4409),NORMINV(RAND(),0,IF(AND(Data!$G$9="squeeze",A4409&lt;Data!$G$11*0.25),$H$32,1)*$C$30*$C$13)*($C$14*$C$12),"")</f>
        <v/>
      </c>
      <c r="J4409" s="42" t="str">
        <f ca="1">IFERROR(IF(Data!$C$6="Real",B4409,I4409+J4408+($C$14*$C$12)*(NORMINV(RAND(),$C$15,CHOOSE($G$13,$C$13,F4409,G4409)))),"")</f>
        <v/>
      </c>
      <c r="K4409" s="88" t="str">
        <f>IF(ISNUMBER(A4409), IF($G$16="fixed",$G$17,MIN(H4409*Data!$C$7*$C$16*0.5,$C$17*Data!$C$7))*$C$12,"")</f>
        <v/>
      </c>
      <c r="L4409" s="42" t="str">
        <f t="shared" ca="1" si="2070"/>
        <v/>
      </c>
      <c r="M4409" s="44" t="str">
        <f t="shared" ca="1" si="2071"/>
        <v/>
      </c>
      <c r="N4409" s="44" t="str">
        <f t="shared" ca="1" si="2072"/>
        <v/>
      </c>
      <c r="O4409" s="108" t="str">
        <f t="shared" si="2056"/>
        <v/>
      </c>
      <c r="P4409" s="102" t="str">
        <f t="shared" si="2057"/>
        <v/>
      </c>
      <c r="Q4409" s="102" t="str">
        <f t="shared" si="2058"/>
        <v/>
      </c>
      <c r="R4409" s="120" t="str">
        <f t="shared" si="2059"/>
        <v/>
      </c>
      <c r="S4409" s="54" t="str">
        <f t="shared" si="2060"/>
        <v/>
      </c>
      <c r="T4409" s="5" t="str">
        <f t="shared" si="2061"/>
        <v/>
      </c>
      <c r="U4409" s="152" t="str">
        <f t="shared" si="2044"/>
        <v/>
      </c>
      <c r="V4409" s="152" t="str">
        <f t="shared" si="2045"/>
        <v/>
      </c>
      <c r="W4409" s="153" t="str">
        <f t="shared" si="2046"/>
        <v/>
      </c>
      <c r="X4409" s="153" t="str">
        <f t="shared" si="2047"/>
        <v/>
      </c>
      <c r="Y4409" s="153" t="str">
        <f t="shared" si="2048"/>
        <v/>
      </c>
      <c r="Z4409" s="153" t="str">
        <f t="shared" si="2049"/>
        <v/>
      </c>
      <c r="AA4409" s="152" t="str">
        <f t="shared" si="2050"/>
        <v/>
      </c>
      <c r="AB4409" s="152" t="str">
        <f t="shared" si="2051"/>
        <v/>
      </c>
      <c r="AC4409" s="154" t="str">
        <f t="shared" si="2062"/>
        <v/>
      </c>
      <c r="AD4409" s="154" t="str">
        <f t="shared" si="2063"/>
        <v/>
      </c>
      <c r="AE4409" s="3" t="str">
        <f t="shared" si="2064"/>
        <v/>
      </c>
      <c r="AF4409" s="3" t="str">
        <f t="shared" si="2065"/>
        <v/>
      </c>
      <c r="AG4409" s="3" t="str">
        <f t="shared" si="2066"/>
        <v/>
      </c>
      <c r="AH4409" s="4" t="str">
        <f t="shared" si="2067"/>
        <v/>
      </c>
      <c r="AI4409" s="75" t="str">
        <f t="shared" si="2068"/>
        <v/>
      </c>
      <c r="AJ4409" s="75" t="str">
        <f t="shared" si="2069"/>
        <v/>
      </c>
    </row>
    <row r="4410" spans="1:36" ht="14.25">
      <c r="A4410" s="41" t="str">
        <f t="shared" si="2052"/>
        <v/>
      </c>
      <c r="B4410" s="150" t="str">
        <f>IF(ISNUMBER(A4410),INDEX('MetaTrader Import'!$H$13:$J$5893,TRUNC(((A4410-$A$39+1)-1)/3)+1,MOD((A4410-$A$39+1)-1,3)+1),"")</f>
        <v/>
      </c>
      <c r="C4410" s="43" t="str">
        <f t="shared" si="2053"/>
        <v/>
      </c>
      <c r="D4410" s="43" t="str">
        <f t="shared" ca="1" si="2043"/>
        <v/>
      </c>
      <c r="E4410" s="43" t="str">
        <f t="shared" si="2054"/>
        <v/>
      </c>
      <c r="F4410" s="43" t="str">
        <f t="shared" si="2055"/>
        <v/>
      </c>
      <c r="G4410" s="43" t="str">
        <f>IF(A4410&lt;&gt;"",IF(A4410&lt;Data!$G$11*0.25,$C$13/$G$32,IF(A4410&gt;Data!$G$11*0.25,$C$13,$C$13*10)),"")</f>
        <v/>
      </c>
      <c r="H4410" s="43" t="str">
        <f>IF(A4410&lt;&gt;"",IF(Data!$G$9="constant",$C$13,IF(Data!$G$9="squeeze",G4410,F4410)),"")</f>
        <v/>
      </c>
      <c r="I4410" s="38" t="str">
        <f ca="1">IF(ISNUMBER(A4410),NORMINV(RAND(),0,IF(AND(Data!$G$9="squeeze",A4410&lt;Data!$G$11*0.25),$H$32,1)*$C$30*$C$13)*($C$14*$C$12),"")</f>
        <v/>
      </c>
      <c r="J4410" s="42" t="str">
        <f ca="1">IFERROR(IF(Data!$C$6="Real",B4410,I4410+J4409+($C$14*$C$12)*(NORMINV(RAND(),$C$15,CHOOSE($G$13,$C$13,F4410,G4410)))),"")</f>
        <v/>
      </c>
      <c r="K4410" s="88" t="str">
        <f>IF(ISNUMBER(A4410), IF($G$16="fixed",$G$17,MIN(H4410*Data!$C$7*$C$16*0.5,$C$17*Data!$C$7))*$C$12,"")</f>
        <v/>
      </c>
      <c r="L4410" s="42" t="str">
        <f t="shared" ca="1" si="2070"/>
        <v/>
      </c>
      <c r="M4410" s="44" t="str">
        <f t="shared" ca="1" si="2071"/>
        <v/>
      </c>
      <c r="N4410" s="44" t="str">
        <f t="shared" ca="1" si="2072"/>
        <v/>
      </c>
      <c r="O4410" s="108" t="str">
        <f t="shared" si="2056"/>
        <v/>
      </c>
      <c r="P4410" s="102" t="str">
        <f t="shared" si="2057"/>
        <v/>
      </c>
      <c r="Q4410" s="102" t="str">
        <f t="shared" si="2058"/>
        <v/>
      </c>
      <c r="R4410" s="120" t="str">
        <f t="shared" si="2059"/>
        <v/>
      </c>
      <c r="S4410" s="54" t="str">
        <f t="shared" si="2060"/>
        <v/>
      </c>
      <c r="T4410" s="5" t="str">
        <f t="shared" si="2061"/>
        <v/>
      </c>
      <c r="U4410" s="152" t="str">
        <f t="shared" si="2044"/>
        <v/>
      </c>
      <c r="V4410" s="152" t="str">
        <f t="shared" si="2045"/>
        <v/>
      </c>
      <c r="W4410" s="153" t="str">
        <f t="shared" si="2046"/>
        <v/>
      </c>
      <c r="X4410" s="153" t="str">
        <f t="shared" si="2047"/>
        <v/>
      </c>
      <c r="Y4410" s="153" t="str">
        <f t="shared" si="2048"/>
        <v/>
      </c>
      <c r="Z4410" s="153" t="str">
        <f t="shared" si="2049"/>
        <v/>
      </c>
      <c r="AA4410" s="152" t="str">
        <f t="shared" si="2050"/>
        <v/>
      </c>
      <c r="AB4410" s="152" t="str">
        <f t="shared" si="2051"/>
        <v/>
      </c>
      <c r="AC4410" s="154" t="str">
        <f t="shared" si="2062"/>
        <v/>
      </c>
      <c r="AD4410" s="154" t="str">
        <f t="shared" si="2063"/>
        <v/>
      </c>
      <c r="AE4410" s="3" t="str">
        <f t="shared" si="2064"/>
        <v/>
      </c>
      <c r="AF4410" s="3" t="str">
        <f t="shared" si="2065"/>
        <v/>
      </c>
      <c r="AG4410" s="3" t="str">
        <f t="shared" si="2066"/>
        <v/>
      </c>
      <c r="AH4410" s="4" t="str">
        <f t="shared" si="2067"/>
        <v/>
      </c>
      <c r="AI4410" s="75" t="str">
        <f t="shared" si="2068"/>
        <v/>
      </c>
      <c r="AJ4410" s="75" t="str">
        <f t="shared" si="2069"/>
        <v/>
      </c>
    </row>
    <row r="4411" spans="1:36" ht="14.25">
      <c r="A4411" s="41" t="str">
        <f t="shared" si="2052"/>
        <v/>
      </c>
      <c r="B4411" s="150" t="str">
        <f>IF(ISNUMBER(A4411),INDEX('MetaTrader Import'!$H$13:$J$5893,TRUNC(((A4411-$A$39+1)-1)/3)+1,MOD((A4411-$A$39+1)-1,3)+1),"")</f>
        <v/>
      </c>
      <c r="C4411" s="43" t="str">
        <f t="shared" si="2053"/>
        <v/>
      </c>
      <c r="D4411" s="43" t="str">
        <f t="shared" ca="1" si="2043"/>
        <v/>
      </c>
      <c r="E4411" s="43" t="str">
        <f t="shared" si="2054"/>
        <v/>
      </c>
      <c r="F4411" s="43" t="str">
        <f t="shared" si="2055"/>
        <v/>
      </c>
      <c r="G4411" s="43" t="str">
        <f>IF(A4411&lt;&gt;"",IF(A4411&lt;Data!$G$11*0.25,$C$13/$G$32,IF(A4411&gt;Data!$G$11*0.25,$C$13,$C$13*10)),"")</f>
        <v/>
      </c>
      <c r="H4411" s="43" t="str">
        <f>IF(A4411&lt;&gt;"",IF(Data!$G$9="constant",$C$13,IF(Data!$G$9="squeeze",G4411,F4411)),"")</f>
        <v/>
      </c>
      <c r="I4411" s="38" t="str">
        <f ca="1">IF(ISNUMBER(A4411),NORMINV(RAND(),0,IF(AND(Data!$G$9="squeeze",A4411&lt;Data!$G$11*0.25),$H$32,1)*$C$30*$C$13)*($C$14*$C$12),"")</f>
        <v/>
      </c>
      <c r="J4411" s="42" t="str">
        <f ca="1">IFERROR(IF(Data!$C$6="Real",B4411,I4411+J4410+($C$14*$C$12)*(NORMINV(RAND(),$C$15,CHOOSE($G$13,$C$13,F4411,G4411)))),"")</f>
        <v/>
      </c>
      <c r="K4411" s="88" t="str">
        <f>IF(ISNUMBER(A4411), IF($G$16="fixed",$G$17,MIN(H4411*Data!$C$7*$C$16*0.5,$C$17*Data!$C$7))*$C$12,"")</f>
        <v/>
      </c>
      <c r="L4411" s="42" t="str">
        <f t="shared" ca="1" si="2070"/>
        <v/>
      </c>
      <c r="M4411" s="44" t="str">
        <f t="shared" ca="1" si="2071"/>
        <v/>
      </c>
      <c r="N4411" s="44" t="str">
        <f t="shared" ca="1" si="2072"/>
        <v/>
      </c>
      <c r="O4411" s="108" t="str">
        <f t="shared" si="2056"/>
        <v/>
      </c>
      <c r="P4411" s="102" t="str">
        <f t="shared" si="2057"/>
        <v/>
      </c>
      <c r="Q4411" s="102" t="str">
        <f t="shared" si="2058"/>
        <v/>
      </c>
      <c r="R4411" s="120" t="str">
        <f t="shared" si="2059"/>
        <v/>
      </c>
      <c r="S4411" s="54" t="str">
        <f t="shared" si="2060"/>
        <v/>
      </c>
      <c r="T4411" s="5" t="str">
        <f t="shared" si="2061"/>
        <v/>
      </c>
      <c r="U4411" s="152" t="str">
        <f t="shared" si="2044"/>
        <v/>
      </c>
      <c r="V4411" s="152" t="str">
        <f t="shared" si="2045"/>
        <v/>
      </c>
      <c r="W4411" s="153" t="str">
        <f t="shared" si="2046"/>
        <v/>
      </c>
      <c r="X4411" s="153" t="str">
        <f t="shared" si="2047"/>
        <v/>
      </c>
      <c r="Y4411" s="153" t="str">
        <f t="shared" si="2048"/>
        <v/>
      </c>
      <c r="Z4411" s="153" t="str">
        <f t="shared" si="2049"/>
        <v/>
      </c>
      <c r="AA4411" s="152" t="str">
        <f t="shared" si="2050"/>
        <v/>
      </c>
      <c r="AB4411" s="152" t="str">
        <f t="shared" si="2051"/>
        <v/>
      </c>
      <c r="AC4411" s="154" t="str">
        <f t="shared" si="2062"/>
        <v/>
      </c>
      <c r="AD4411" s="154" t="str">
        <f t="shared" si="2063"/>
        <v/>
      </c>
      <c r="AE4411" s="3" t="str">
        <f t="shared" si="2064"/>
        <v/>
      </c>
      <c r="AF4411" s="3" t="str">
        <f t="shared" si="2065"/>
        <v/>
      </c>
      <c r="AG4411" s="3" t="str">
        <f t="shared" si="2066"/>
        <v/>
      </c>
      <c r="AH4411" s="4" t="str">
        <f t="shared" si="2067"/>
        <v/>
      </c>
      <c r="AI4411" s="75" t="str">
        <f t="shared" si="2068"/>
        <v/>
      </c>
      <c r="AJ4411" s="75" t="str">
        <f t="shared" si="2069"/>
        <v/>
      </c>
    </row>
    <row r="4412" spans="1:36" ht="14.25">
      <c r="A4412" s="41" t="str">
        <f t="shared" si="2052"/>
        <v/>
      </c>
      <c r="B4412" s="150" t="str">
        <f>IF(ISNUMBER(A4412),INDEX('MetaTrader Import'!$H$13:$J$5893,TRUNC(((A4412-$A$39+1)-1)/3)+1,MOD((A4412-$A$39+1)-1,3)+1),"")</f>
        <v/>
      </c>
      <c r="C4412" s="43" t="str">
        <f t="shared" si="2053"/>
        <v/>
      </c>
      <c r="D4412" s="43" t="str">
        <f t="shared" ca="1" si="2043"/>
        <v/>
      </c>
      <c r="E4412" s="43" t="str">
        <f t="shared" si="2054"/>
        <v/>
      </c>
      <c r="F4412" s="43" t="str">
        <f t="shared" si="2055"/>
        <v/>
      </c>
      <c r="G4412" s="43" t="str">
        <f>IF(A4412&lt;&gt;"",IF(A4412&lt;Data!$G$11*0.25,$C$13/$G$32,IF(A4412&gt;Data!$G$11*0.25,$C$13,$C$13*10)),"")</f>
        <v/>
      </c>
      <c r="H4412" s="43" t="str">
        <f>IF(A4412&lt;&gt;"",IF(Data!$G$9="constant",$C$13,IF(Data!$G$9="squeeze",G4412,F4412)),"")</f>
        <v/>
      </c>
      <c r="I4412" s="38" t="str">
        <f ca="1">IF(ISNUMBER(A4412),NORMINV(RAND(),0,IF(AND(Data!$G$9="squeeze",A4412&lt;Data!$G$11*0.25),$H$32,1)*$C$30*$C$13)*($C$14*$C$12),"")</f>
        <v/>
      </c>
      <c r="J4412" s="42" t="str">
        <f ca="1">IFERROR(IF(Data!$C$6="Real",B4412,I4412+J4411+($C$14*$C$12)*(NORMINV(RAND(),$C$15,CHOOSE($G$13,$C$13,F4412,G4412)))),"")</f>
        <v/>
      </c>
      <c r="K4412" s="88" t="str">
        <f>IF(ISNUMBER(A4412), IF($G$16="fixed",$G$17,MIN(H4412*Data!$C$7*$C$16*0.5,$C$17*Data!$C$7))*$C$12,"")</f>
        <v/>
      </c>
      <c r="L4412" s="42" t="str">
        <f t="shared" ca="1" si="2070"/>
        <v/>
      </c>
      <c r="M4412" s="44" t="str">
        <f t="shared" ca="1" si="2071"/>
        <v/>
      </c>
      <c r="N4412" s="44" t="str">
        <f t="shared" ca="1" si="2072"/>
        <v/>
      </c>
      <c r="O4412" s="108" t="str">
        <f t="shared" si="2056"/>
        <v/>
      </c>
      <c r="P4412" s="102" t="str">
        <f t="shared" si="2057"/>
        <v/>
      </c>
      <c r="Q4412" s="102" t="str">
        <f t="shared" si="2058"/>
        <v/>
      </c>
      <c r="R4412" s="120" t="str">
        <f t="shared" si="2059"/>
        <v/>
      </c>
      <c r="S4412" s="54" t="str">
        <f t="shared" si="2060"/>
        <v/>
      </c>
      <c r="T4412" s="5" t="str">
        <f t="shared" si="2061"/>
        <v/>
      </c>
      <c r="U4412" s="152" t="str">
        <f t="shared" si="2044"/>
        <v/>
      </c>
      <c r="V4412" s="152" t="str">
        <f t="shared" si="2045"/>
        <v/>
      </c>
      <c r="W4412" s="153" t="str">
        <f t="shared" si="2046"/>
        <v/>
      </c>
      <c r="X4412" s="153" t="str">
        <f t="shared" si="2047"/>
        <v/>
      </c>
      <c r="Y4412" s="153" t="str">
        <f t="shared" si="2048"/>
        <v/>
      </c>
      <c r="Z4412" s="153" t="str">
        <f t="shared" si="2049"/>
        <v/>
      </c>
      <c r="AA4412" s="152" t="str">
        <f t="shared" si="2050"/>
        <v/>
      </c>
      <c r="AB4412" s="152" t="str">
        <f t="shared" si="2051"/>
        <v/>
      </c>
      <c r="AC4412" s="154" t="str">
        <f t="shared" si="2062"/>
        <v/>
      </c>
      <c r="AD4412" s="154" t="str">
        <f t="shared" si="2063"/>
        <v/>
      </c>
      <c r="AE4412" s="3" t="str">
        <f t="shared" si="2064"/>
        <v/>
      </c>
      <c r="AF4412" s="3" t="str">
        <f t="shared" si="2065"/>
        <v/>
      </c>
      <c r="AG4412" s="3" t="str">
        <f t="shared" si="2066"/>
        <v/>
      </c>
      <c r="AH4412" s="4" t="str">
        <f t="shared" si="2067"/>
        <v/>
      </c>
      <c r="AI4412" s="75" t="str">
        <f t="shared" si="2068"/>
        <v/>
      </c>
      <c r="AJ4412" s="75" t="str">
        <f t="shared" si="2069"/>
        <v/>
      </c>
    </row>
    <row r="4413" spans="1:36" ht="14.25">
      <c r="A4413" s="41" t="str">
        <f t="shared" si="2052"/>
        <v/>
      </c>
      <c r="B4413" s="150" t="str">
        <f>IF(ISNUMBER(A4413),INDEX('MetaTrader Import'!$H$13:$J$5893,TRUNC(((A4413-$A$39+1)-1)/3)+1,MOD((A4413-$A$39+1)-1,3)+1),"")</f>
        <v/>
      </c>
      <c r="C4413" s="43" t="str">
        <f t="shared" si="2053"/>
        <v/>
      </c>
      <c r="D4413" s="43" t="str">
        <f t="shared" ca="1" si="2043"/>
        <v/>
      </c>
      <c r="E4413" s="43" t="str">
        <f t="shared" si="2054"/>
        <v/>
      </c>
      <c r="F4413" s="43" t="str">
        <f t="shared" si="2055"/>
        <v/>
      </c>
      <c r="G4413" s="43" t="str">
        <f>IF(A4413&lt;&gt;"",IF(A4413&lt;Data!$G$11*0.25,$C$13/$G$32,IF(A4413&gt;Data!$G$11*0.25,$C$13,$C$13*10)),"")</f>
        <v/>
      </c>
      <c r="H4413" s="43" t="str">
        <f>IF(A4413&lt;&gt;"",IF(Data!$G$9="constant",$C$13,IF(Data!$G$9="squeeze",G4413,F4413)),"")</f>
        <v/>
      </c>
      <c r="I4413" s="38" t="str">
        <f ca="1">IF(ISNUMBER(A4413),NORMINV(RAND(),0,IF(AND(Data!$G$9="squeeze",A4413&lt;Data!$G$11*0.25),$H$32,1)*$C$30*$C$13)*($C$14*$C$12),"")</f>
        <v/>
      </c>
      <c r="J4413" s="42" t="str">
        <f ca="1">IFERROR(IF(Data!$C$6="Real",B4413,I4413+J4412+($C$14*$C$12)*(NORMINV(RAND(),$C$15,CHOOSE($G$13,$C$13,F4413,G4413)))),"")</f>
        <v/>
      </c>
      <c r="K4413" s="88" t="str">
        <f>IF(ISNUMBER(A4413), IF($G$16="fixed",$G$17,MIN(H4413*Data!$C$7*$C$16*0.5,$C$17*Data!$C$7))*$C$12,"")</f>
        <v/>
      </c>
      <c r="L4413" s="42" t="str">
        <f t="shared" ca="1" si="2070"/>
        <v/>
      </c>
      <c r="M4413" s="44" t="str">
        <f t="shared" ca="1" si="2071"/>
        <v/>
      </c>
      <c r="N4413" s="44" t="str">
        <f t="shared" ca="1" si="2072"/>
        <v/>
      </c>
      <c r="O4413" s="108" t="str">
        <f t="shared" si="2056"/>
        <v/>
      </c>
      <c r="P4413" s="102" t="str">
        <f t="shared" si="2057"/>
        <v/>
      </c>
      <c r="Q4413" s="102" t="str">
        <f t="shared" si="2058"/>
        <v/>
      </c>
      <c r="R4413" s="120" t="str">
        <f t="shared" si="2059"/>
        <v/>
      </c>
      <c r="S4413" s="54" t="str">
        <f t="shared" si="2060"/>
        <v/>
      </c>
      <c r="T4413" s="5" t="str">
        <f t="shared" si="2061"/>
        <v/>
      </c>
      <c r="U4413" s="152" t="str">
        <f t="shared" si="2044"/>
        <v/>
      </c>
      <c r="V4413" s="152" t="str">
        <f t="shared" si="2045"/>
        <v/>
      </c>
      <c r="W4413" s="153" t="str">
        <f t="shared" si="2046"/>
        <v/>
      </c>
      <c r="X4413" s="153" t="str">
        <f t="shared" si="2047"/>
        <v/>
      </c>
      <c r="Y4413" s="153" t="str">
        <f t="shared" si="2048"/>
        <v/>
      </c>
      <c r="Z4413" s="153" t="str">
        <f t="shared" si="2049"/>
        <v/>
      </c>
      <c r="AA4413" s="152" t="str">
        <f t="shared" si="2050"/>
        <v/>
      </c>
      <c r="AB4413" s="152" t="str">
        <f t="shared" si="2051"/>
        <v/>
      </c>
      <c r="AC4413" s="154" t="str">
        <f t="shared" si="2062"/>
        <v/>
      </c>
      <c r="AD4413" s="154" t="str">
        <f t="shared" si="2063"/>
        <v/>
      </c>
      <c r="AE4413" s="3" t="str">
        <f t="shared" si="2064"/>
        <v/>
      </c>
      <c r="AF4413" s="3" t="str">
        <f t="shared" si="2065"/>
        <v/>
      </c>
      <c r="AG4413" s="3" t="str">
        <f t="shared" si="2066"/>
        <v/>
      </c>
      <c r="AH4413" s="4" t="str">
        <f t="shared" si="2067"/>
        <v/>
      </c>
      <c r="AI4413" s="75" t="str">
        <f t="shared" si="2068"/>
        <v/>
      </c>
      <c r="AJ4413" s="75" t="str">
        <f t="shared" si="2069"/>
        <v/>
      </c>
    </row>
    <row r="4414" spans="1:36" ht="14.25">
      <c r="A4414" s="41" t="str">
        <f t="shared" si="2052"/>
        <v/>
      </c>
      <c r="B4414" s="150" t="str">
        <f>IF(ISNUMBER(A4414),INDEX('MetaTrader Import'!$H$13:$J$5893,TRUNC(((A4414-$A$39+1)-1)/3)+1,MOD((A4414-$A$39+1)-1,3)+1),"")</f>
        <v/>
      </c>
      <c r="C4414" s="43" t="str">
        <f t="shared" si="2053"/>
        <v/>
      </c>
      <c r="D4414" s="43" t="str">
        <f t="shared" ca="1" si="2043"/>
        <v/>
      </c>
      <c r="E4414" s="43" t="str">
        <f t="shared" si="2054"/>
        <v/>
      </c>
      <c r="F4414" s="43" t="str">
        <f t="shared" si="2055"/>
        <v/>
      </c>
      <c r="G4414" s="43" t="str">
        <f>IF(A4414&lt;&gt;"",IF(A4414&lt;Data!$G$11*0.25,$C$13/$G$32,IF(A4414&gt;Data!$G$11*0.25,$C$13,$C$13*10)),"")</f>
        <v/>
      </c>
      <c r="H4414" s="43" t="str">
        <f>IF(A4414&lt;&gt;"",IF(Data!$G$9="constant",$C$13,IF(Data!$G$9="squeeze",G4414,F4414)),"")</f>
        <v/>
      </c>
      <c r="I4414" s="38" t="str">
        <f ca="1">IF(ISNUMBER(A4414),NORMINV(RAND(),0,IF(AND(Data!$G$9="squeeze",A4414&lt;Data!$G$11*0.25),$H$32,1)*$C$30*$C$13)*($C$14*$C$12),"")</f>
        <v/>
      </c>
      <c r="J4414" s="42" t="str">
        <f ca="1">IFERROR(IF(Data!$C$6="Real",B4414,I4414+J4413+($C$14*$C$12)*(NORMINV(RAND(),$C$15,CHOOSE($G$13,$C$13,F4414,G4414)))),"")</f>
        <v/>
      </c>
      <c r="K4414" s="88" t="str">
        <f>IF(ISNUMBER(A4414), IF($G$16="fixed",$G$17,MIN(H4414*Data!$C$7*$C$16*0.5,$C$17*Data!$C$7))*$C$12,"")</f>
        <v/>
      </c>
      <c r="L4414" s="42" t="str">
        <f t="shared" ca="1" si="2070"/>
        <v/>
      </c>
      <c r="M4414" s="44" t="str">
        <f t="shared" ca="1" si="2071"/>
        <v/>
      </c>
      <c r="N4414" s="44" t="str">
        <f t="shared" ca="1" si="2072"/>
        <v/>
      </c>
      <c r="O4414" s="108" t="str">
        <f t="shared" si="2056"/>
        <v/>
      </c>
      <c r="P4414" s="102" t="str">
        <f t="shared" si="2057"/>
        <v/>
      </c>
      <c r="Q4414" s="102" t="str">
        <f t="shared" si="2058"/>
        <v/>
      </c>
      <c r="R4414" s="120" t="str">
        <f t="shared" si="2059"/>
        <v/>
      </c>
      <c r="S4414" s="54" t="str">
        <f t="shared" si="2060"/>
        <v/>
      </c>
      <c r="T4414" s="5" t="str">
        <f t="shared" si="2061"/>
        <v/>
      </c>
      <c r="U4414" s="152" t="str">
        <f t="shared" si="2044"/>
        <v/>
      </c>
      <c r="V4414" s="152" t="str">
        <f t="shared" si="2045"/>
        <v/>
      </c>
      <c r="W4414" s="153" t="str">
        <f t="shared" si="2046"/>
        <v/>
      </c>
      <c r="X4414" s="153" t="str">
        <f t="shared" si="2047"/>
        <v/>
      </c>
      <c r="Y4414" s="153" t="str">
        <f t="shared" si="2048"/>
        <v/>
      </c>
      <c r="Z4414" s="153" t="str">
        <f t="shared" si="2049"/>
        <v/>
      </c>
      <c r="AA4414" s="152" t="str">
        <f t="shared" si="2050"/>
        <v/>
      </c>
      <c r="AB4414" s="152" t="str">
        <f t="shared" si="2051"/>
        <v/>
      </c>
      <c r="AC4414" s="154" t="str">
        <f t="shared" si="2062"/>
        <v/>
      </c>
      <c r="AD4414" s="154" t="str">
        <f t="shared" si="2063"/>
        <v/>
      </c>
      <c r="AE4414" s="3" t="str">
        <f t="shared" si="2064"/>
        <v/>
      </c>
      <c r="AF4414" s="3" t="str">
        <f t="shared" si="2065"/>
        <v/>
      </c>
      <c r="AG4414" s="3" t="str">
        <f t="shared" si="2066"/>
        <v/>
      </c>
      <c r="AH4414" s="4" t="str">
        <f t="shared" si="2067"/>
        <v/>
      </c>
      <c r="AI4414" s="75" t="str">
        <f t="shared" si="2068"/>
        <v/>
      </c>
      <c r="AJ4414" s="75" t="str">
        <f t="shared" si="2069"/>
        <v/>
      </c>
    </row>
    <row r="4415" spans="1:36" ht="14.25">
      <c r="A4415" s="41" t="str">
        <f t="shared" si="2052"/>
        <v/>
      </c>
      <c r="B4415" s="150" t="str">
        <f>IF(ISNUMBER(A4415),INDEX('MetaTrader Import'!$H$13:$J$5893,TRUNC(((A4415-$A$39+1)-1)/3)+1,MOD((A4415-$A$39+1)-1,3)+1),"")</f>
        <v/>
      </c>
      <c r="C4415" s="43" t="str">
        <f t="shared" si="2053"/>
        <v/>
      </c>
      <c r="D4415" s="43" t="str">
        <f t="shared" ca="1" si="2043"/>
        <v/>
      </c>
      <c r="E4415" s="43" t="str">
        <f t="shared" si="2054"/>
        <v/>
      </c>
      <c r="F4415" s="43" t="str">
        <f t="shared" si="2055"/>
        <v/>
      </c>
      <c r="G4415" s="43" t="str">
        <f>IF(A4415&lt;&gt;"",IF(A4415&lt;Data!$G$11*0.25,$C$13/$G$32,IF(A4415&gt;Data!$G$11*0.25,$C$13,$C$13*10)),"")</f>
        <v/>
      </c>
      <c r="H4415" s="43" t="str">
        <f>IF(A4415&lt;&gt;"",IF(Data!$G$9="constant",$C$13,IF(Data!$G$9="squeeze",G4415,F4415)),"")</f>
        <v/>
      </c>
      <c r="I4415" s="38" t="str">
        <f ca="1">IF(ISNUMBER(A4415),NORMINV(RAND(),0,IF(AND(Data!$G$9="squeeze",A4415&lt;Data!$G$11*0.25),$H$32,1)*$C$30*$C$13)*($C$14*$C$12),"")</f>
        <v/>
      </c>
      <c r="J4415" s="42" t="str">
        <f ca="1">IFERROR(IF(Data!$C$6="Real",B4415,I4415+J4414+($C$14*$C$12)*(NORMINV(RAND(),$C$15,CHOOSE($G$13,$C$13,F4415,G4415)))),"")</f>
        <v/>
      </c>
      <c r="K4415" s="88" t="str">
        <f>IF(ISNUMBER(A4415), IF($G$16="fixed",$G$17,MIN(H4415*Data!$C$7*$C$16*0.5,$C$17*Data!$C$7))*$C$12,"")</f>
        <v/>
      </c>
      <c r="L4415" s="42" t="str">
        <f t="shared" ca="1" si="2070"/>
        <v/>
      </c>
      <c r="M4415" s="44" t="str">
        <f t="shared" ca="1" si="2071"/>
        <v/>
      </c>
      <c r="N4415" s="44" t="str">
        <f t="shared" ca="1" si="2072"/>
        <v/>
      </c>
      <c r="O4415" s="108" t="str">
        <f t="shared" si="2056"/>
        <v/>
      </c>
      <c r="P4415" s="102" t="str">
        <f t="shared" si="2057"/>
        <v/>
      </c>
      <c r="Q4415" s="102" t="str">
        <f t="shared" si="2058"/>
        <v/>
      </c>
      <c r="R4415" s="120" t="str">
        <f t="shared" si="2059"/>
        <v/>
      </c>
      <c r="S4415" s="54" t="str">
        <f t="shared" si="2060"/>
        <v/>
      </c>
      <c r="T4415" s="5" t="str">
        <f t="shared" si="2061"/>
        <v/>
      </c>
      <c r="U4415" s="152" t="str">
        <f t="shared" si="2044"/>
        <v/>
      </c>
      <c r="V4415" s="152" t="str">
        <f t="shared" si="2045"/>
        <v/>
      </c>
      <c r="W4415" s="153" t="str">
        <f t="shared" si="2046"/>
        <v/>
      </c>
      <c r="X4415" s="153" t="str">
        <f t="shared" si="2047"/>
        <v/>
      </c>
      <c r="Y4415" s="153" t="str">
        <f t="shared" si="2048"/>
        <v/>
      </c>
      <c r="Z4415" s="153" t="str">
        <f t="shared" si="2049"/>
        <v/>
      </c>
      <c r="AA4415" s="152" t="str">
        <f t="shared" si="2050"/>
        <v/>
      </c>
      <c r="AB4415" s="152" t="str">
        <f t="shared" si="2051"/>
        <v/>
      </c>
      <c r="AC4415" s="154" t="str">
        <f t="shared" si="2062"/>
        <v/>
      </c>
      <c r="AD4415" s="154" t="str">
        <f t="shared" si="2063"/>
        <v/>
      </c>
      <c r="AE4415" s="3" t="str">
        <f t="shared" si="2064"/>
        <v/>
      </c>
      <c r="AF4415" s="3" t="str">
        <f t="shared" si="2065"/>
        <v/>
      </c>
      <c r="AG4415" s="3" t="str">
        <f t="shared" si="2066"/>
        <v/>
      </c>
      <c r="AH4415" s="4" t="str">
        <f t="shared" si="2067"/>
        <v/>
      </c>
      <c r="AI4415" s="75" t="str">
        <f t="shared" si="2068"/>
        <v/>
      </c>
      <c r="AJ4415" s="75" t="str">
        <f t="shared" si="2069"/>
        <v/>
      </c>
    </row>
    <row r="4416" spans="1:36" ht="14.25">
      <c r="A4416" s="41" t="str">
        <f t="shared" si="2052"/>
        <v/>
      </c>
      <c r="B4416" s="150" t="str">
        <f>IF(ISNUMBER(A4416),INDEX('MetaTrader Import'!$H$13:$J$5893,TRUNC(((A4416-$A$39+1)-1)/3)+1,MOD((A4416-$A$39+1)-1,3)+1),"")</f>
        <v/>
      </c>
      <c r="C4416" s="43" t="str">
        <f t="shared" si="2053"/>
        <v/>
      </c>
      <c r="D4416" s="43" t="str">
        <f t="shared" ca="1" si="2043"/>
        <v/>
      </c>
      <c r="E4416" s="43" t="str">
        <f t="shared" si="2054"/>
        <v/>
      </c>
      <c r="F4416" s="43" t="str">
        <f t="shared" si="2055"/>
        <v/>
      </c>
      <c r="G4416" s="43" t="str">
        <f>IF(A4416&lt;&gt;"",IF(A4416&lt;Data!$G$11*0.25,$C$13/$G$32,IF(A4416&gt;Data!$G$11*0.25,$C$13,$C$13*10)),"")</f>
        <v/>
      </c>
      <c r="H4416" s="43" t="str">
        <f>IF(A4416&lt;&gt;"",IF(Data!$G$9="constant",$C$13,IF(Data!$G$9="squeeze",G4416,F4416)),"")</f>
        <v/>
      </c>
      <c r="I4416" s="38" t="str">
        <f ca="1">IF(ISNUMBER(A4416),NORMINV(RAND(),0,IF(AND(Data!$G$9="squeeze",A4416&lt;Data!$G$11*0.25),$H$32,1)*$C$30*$C$13)*($C$14*$C$12),"")</f>
        <v/>
      </c>
      <c r="J4416" s="42" t="str">
        <f ca="1">IFERROR(IF(Data!$C$6="Real",B4416,I4416+J4415+($C$14*$C$12)*(NORMINV(RAND(),$C$15,CHOOSE($G$13,$C$13,F4416,G4416)))),"")</f>
        <v/>
      </c>
      <c r="K4416" s="88" t="str">
        <f>IF(ISNUMBER(A4416), IF($G$16="fixed",$G$17,MIN(H4416*Data!$C$7*$C$16*0.5,$C$17*Data!$C$7))*$C$12,"")</f>
        <v/>
      </c>
      <c r="L4416" s="42" t="str">
        <f t="shared" ca="1" si="2070"/>
        <v/>
      </c>
      <c r="M4416" s="44" t="str">
        <f t="shared" ca="1" si="2071"/>
        <v/>
      </c>
      <c r="N4416" s="44" t="str">
        <f t="shared" ca="1" si="2072"/>
        <v/>
      </c>
      <c r="O4416" s="108" t="str">
        <f t="shared" si="2056"/>
        <v/>
      </c>
      <c r="P4416" s="102" t="str">
        <f t="shared" si="2057"/>
        <v/>
      </c>
      <c r="Q4416" s="102" t="str">
        <f t="shared" si="2058"/>
        <v/>
      </c>
      <c r="R4416" s="120" t="str">
        <f t="shared" si="2059"/>
        <v/>
      </c>
      <c r="S4416" s="54" t="str">
        <f t="shared" si="2060"/>
        <v/>
      </c>
      <c r="T4416" s="5" t="str">
        <f t="shared" si="2061"/>
        <v/>
      </c>
      <c r="U4416" s="152" t="str">
        <f t="shared" si="2044"/>
        <v/>
      </c>
      <c r="V4416" s="152" t="str">
        <f t="shared" si="2045"/>
        <v/>
      </c>
      <c r="W4416" s="153" t="str">
        <f t="shared" si="2046"/>
        <v/>
      </c>
      <c r="X4416" s="153" t="str">
        <f t="shared" si="2047"/>
        <v/>
      </c>
      <c r="Y4416" s="153" t="str">
        <f t="shared" si="2048"/>
        <v/>
      </c>
      <c r="Z4416" s="153" t="str">
        <f t="shared" si="2049"/>
        <v/>
      </c>
      <c r="AA4416" s="152" t="str">
        <f t="shared" si="2050"/>
        <v/>
      </c>
      <c r="AB4416" s="152" t="str">
        <f t="shared" si="2051"/>
        <v/>
      </c>
      <c r="AC4416" s="154" t="str">
        <f t="shared" si="2062"/>
        <v/>
      </c>
      <c r="AD4416" s="154" t="str">
        <f t="shared" si="2063"/>
        <v/>
      </c>
      <c r="AE4416" s="3" t="str">
        <f t="shared" si="2064"/>
        <v/>
      </c>
      <c r="AF4416" s="3" t="str">
        <f t="shared" si="2065"/>
        <v/>
      </c>
      <c r="AG4416" s="3" t="str">
        <f t="shared" si="2066"/>
        <v/>
      </c>
      <c r="AH4416" s="4" t="str">
        <f t="shared" si="2067"/>
        <v/>
      </c>
      <c r="AI4416" s="75" t="str">
        <f t="shared" si="2068"/>
        <v/>
      </c>
      <c r="AJ4416" s="75" t="str">
        <f t="shared" si="2069"/>
        <v/>
      </c>
    </row>
    <row r="4417" spans="1:36" ht="14.25">
      <c r="A4417" s="41" t="str">
        <f t="shared" si="2052"/>
        <v/>
      </c>
      <c r="B4417" s="150" t="str">
        <f>IF(ISNUMBER(A4417),INDEX('MetaTrader Import'!$H$13:$J$5893,TRUNC(((A4417-$A$39+1)-1)/3)+1,MOD((A4417-$A$39+1)-1,3)+1),"")</f>
        <v/>
      </c>
      <c r="C4417" s="43" t="str">
        <f t="shared" si="2053"/>
        <v/>
      </c>
      <c r="D4417" s="43" t="str">
        <f t="shared" ca="1" si="2043"/>
        <v/>
      </c>
      <c r="E4417" s="43" t="str">
        <f t="shared" si="2054"/>
        <v/>
      </c>
      <c r="F4417" s="43" t="str">
        <f t="shared" si="2055"/>
        <v/>
      </c>
      <c r="G4417" s="43" t="str">
        <f>IF(A4417&lt;&gt;"",IF(A4417&lt;Data!$G$11*0.25,$C$13/$G$32,IF(A4417&gt;Data!$G$11*0.25,$C$13,$C$13*10)),"")</f>
        <v/>
      </c>
      <c r="H4417" s="43" t="str">
        <f>IF(A4417&lt;&gt;"",IF(Data!$G$9="constant",$C$13,IF(Data!$G$9="squeeze",G4417,F4417)),"")</f>
        <v/>
      </c>
      <c r="I4417" s="38" t="str">
        <f ca="1">IF(ISNUMBER(A4417),NORMINV(RAND(),0,IF(AND(Data!$G$9="squeeze",A4417&lt;Data!$G$11*0.25),$H$32,1)*$C$30*$C$13)*($C$14*$C$12),"")</f>
        <v/>
      </c>
      <c r="J4417" s="42" t="str">
        <f ca="1">IFERROR(IF(Data!$C$6="Real",B4417,I4417+J4416+($C$14*$C$12)*(NORMINV(RAND(),$C$15,CHOOSE($G$13,$C$13,F4417,G4417)))),"")</f>
        <v/>
      </c>
      <c r="K4417" s="88" t="str">
        <f>IF(ISNUMBER(A4417), IF($G$16="fixed",$G$17,MIN(H4417*Data!$C$7*$C$16*0.5,$C$17*Data!$C$7))*$C$12,"")</f>
        <v/>
      </c>
      <c r="L4417" s="42" t="str">
        <f t="shared" ca="1" si="2070"/>
        <v/>
      </c>
      <c r="M4417" s="44" t="str">
        <f t="shared" ca="1" si="2071"/>
        <v/>
      </c>
      <c r="N4417" s="44" t="str">
        <f t="shared" ca="1" si="2072"/>
        <v/>
      </c>
      <c r="O4417" s="108" t="str">
        <f t="shared" si="2056"/>
        <v/>
      </c>
      <c r="P4417" s="102" t="str">
        <f t="shared" si="2057"/>
        <v/>
      </c>
      <c r="Q4417" s="102" t="str">
        <f t="shared" si="2058"/>
        <v/>
      </c>
      <c r="R4417" s="120" t="str">
        <f t="shared" si="2059"/>
        <v/>
      </c>
      <c r="S4417" s="54" t="str">
        <f t="shared" si="2060"/>
        <v/>
      </c>
      <c r="T4417" s="5" t="str">
        <f t="shared" si="2061"/>
        <v/>
      </c>
      <c r="U4417" s="152" t="str">
        <f t="shared" si="2044"/>
        <v/>
      </c>
      <c r="V4417" s="152" t="str">
        <f t="shared" si="2045"/>
        <v/>
      </c>
      <c r="W4417" s="153" t="str">
        <f t="shared" si="2046"/>
        <v/>
      </c>
      <c r="X4417" s="153" t="str">
        <f t="shared" si="2047"/>
        <v/>
      </c>
      <c r="Y4417" s="153" t="str">
        <f t="shared" si="2048"/>
        <v/>
      </c>
      <c r="Z4417" s="153" t="str">
        <f t="shared" si="2049"/>
        <v/>
      </c>
      <c r="AA4417" s="152" t="str">
        <f t="shared" si="2050"/>
        <v/>
      </c>
      <c r="AB4417" s="152" t="str">
        <f t="shared" si="2051"/>
        <v/>
      </c>
      <c r="AC4417" s="154" t="str">
        <f t="shared" si="2062"/>
        <v/>
      </c>
      <c r="AD4417" s="154" t="str">
        <f t="shared" si="2063"/>
        <v/>
      </c>
      <c r="AE4417" s="3" t="str">
        <f t="shared" si="2064"/>
        <v/>
      </c>
      <c r="AF4417" s="3" t="str">
        <f t="shared" si="2065"/>
        <v/>
      </c>
      <c r="AG4417" s="3" t="str">
        <f t="shared" si="2066"/>
        <v/>
      </c>
      <c r="AH4417" s="4" t="str">
        <f t="shared" si="2067"/>
        <v/>
      </c>
      <c r="AI4417" s="75" t="str">
        <f t="shared" si="2068"/>
        <v/>
      </c>
      <c r="AJ4417" s="75" t="str">
        <f t="shared" si="2069"/>
        <v/>
      </c>
    </row>
    <row r="4418" spans="1:36" ht="14.25">
      <c r="A4418" s="41" t="str">
        <f t="shared" si="2052"/>
        <v/>
      </c>
      <c r="B4418" s="150" t="str">
        <f>IF(ISNUMBER(A4418),INDEX('MetaTrader Import'!$H$13:$J$5893,TRUNC(((A4418-$A$39+1)-1)/3)+1,MOD((A4418-$A$39+1)-1,3)+1),"")</f>
        <v/>
      </c>
      <c r="C4418" s="43" t="str">
        <f t="shared" si="2053"/>
        <v/>
      </c>
      <c r="D4418" s="43" t="str">
        <f t="shared" ca="1" si="2043"/>
        <v/>
      </c>
      <c r="E4418" s="43" t="str">
        <f t="shared" si="2054"/>
        <v/>
      </c>
      <c r="F4418" s="43" t="str">
        <f t="shared" si="2055"/>
        <v/>
      </c>
      <c r="G4418" s="43" t="str">
        <f>IF(A4418&lt;&gt;"",IF(A4418&lt;Data!$G$11*0.25,$C$13/$G$32,IF(A4418&gt;Data!$G$11*0.25,$C$13,$C$13*10)),"")</f>
        <v/>
      </c>
      <c r="H4418" s="43" t="str">
        <f>IF(A4418&lt;&gt;"",IF(Data!$G$9="constant",$C$13,IF(Data!$G$9="squeeze",G4418,F4418)),"")</f>
        <v/>
      </c>
      <c r="I4418" s="38" t="str">
        <f ca="1">IF(ISNUMBER(A4418),NORMINV(RAND(),0,IF(AND(Data!$G$9="squeeze",A4418&lt;Data!$G$11*0.25),$H$32,1)*$C$30*$C$13)*($C$14*$C$12),"")</f>
        <v/>
      </c>
      <c r="J4418" s="42" t="str">
        <f ca="1">IFERROR(IF(Data!$C$6="Real",B4418,I4418+J4417+($C$14*$C$12)*(NORMINV(RAND(),$C$15,CHOOSE($G$13,$C$13,F4418,G4418)))),"")</f>
        <v/>
      </c>
      <c r="K4418" s="88" t="str">
        <f>IF(ISNUMBER(A4418), IF($G$16="fixed",$G$17,MIN(H4418*Data!$C$7*$C$16*0.5,$C$17*Data!$C$7))*$C$12,"")</f>
        <v/>
      </c>
      <c r="L4418" s="42" t="str">
        <f t="shared" ca="1" si="2070"/>
        <v/>
      </c>
      <c r="M4418" s="44" t="str">
        <f t="shared" ca="1" si="2071"/>
        <v/>
      </c>
      <c r="N4418" s="44" t="str">
        <f t="shared" ca="1" si="2072"/>
        <v/>
      </c>
      <c r="O4418" s="108" t="str">
        <f t="shared" si="2056"/>
        <v/>
      </c>
      <c r="P4418" s="102" t="str">
        <f t="shared" si="2057"/>
        <v/>
      </c>
      <c r="Q4418" s="102" t="str">
        <f t="shared" si="2058"/>
        <v/>
      </c>
      <c r="R4418" s="120" t="str">
        <f t="shared" si="2059"/>
        <v/>
      </c>
      <c r="S4418" s="54" t="str">
        <f t="shared" si="2060"/>
        <v/>
      </c>
      <c r="T4418" s="5" t="str">
        <f t="shared" si="2061"/>
        <v/>
      </c>
      <c r="U4418" s="152" t="str">
        <f t="shared" si="2044"/>
        <v/>
      </c>
      <c r="V4418" s="152" t="str">
        <f t="shared" si="2045"/>
        <v/>
      </c>
      <c r="W4418" s="153" t="str">
        <f t="shared" si="2046"/>
        <v/>
      </c>
      <c r="X4418" s="153" t="str">
        <f t="shared" si="2047"/>
        <v/>
      </c>
      <c r="Y4418" s="153" t="str">
        <f t="shared" si="2048"/>
        <v/>
      </c>
      <c r="Z4418" s="153" t="str">
        <f t="shared" si="2049"/>
        <v/>
      </c>
      <c r="AA4418" s="152" t="str">
        <f t="shared" si="2050"/>
        <v/>
      </c>
      <c r="AB4418" s="152" t="str">
        <f t="shared" si="2051"/>
        <v/>
      </c>
      <c r="AC4418" s="154" t="str">
        <f t="shared" si="2062"/>
        <v/>
      </c>
      <c r="AD4418" s="154" t="str">
        <f t="shared" si="2063"/>
        <v/>
      </c>
      <c r="AE4418" s="3" t="str">
        <f t="shared" si="2064"/>
        <v/>
      </c>
      <c r="AF4418" s="3" t="str">
        <f t="shared" si="2065"/>
        <v/>
      </c>
      <c r="AG4418" s="3" t="str">
        <f t="shared" si="2066"/>
        <v/>
      </c>
      <c r="AH4418" s="4" t="str">
        <f t="shared" si="2067"/>
        <v/>
      </c>
      <c r="AI4418" s="75" t="str">
        <f t="shared" si="2068"/>
        <v/>
      </c>
      <c r="AJ4418" s="75" t="str">
        <f t="shared" si="2069"/>
        <v/>
      </c>
    </row>
    <row r="4419" spans="1:36" ht="14.25">
      <c r="A4419" s="41" t="str">
        <f t="shared" si="2052"/>
        <v/>
      </c>
      <c r="B4419" s="150" t="str">
        <f>IF(ISNUMBER(A4419),INDEX('MetaTrader Import'!$H$13:$J$5893,TRUNC(((A4419-$A$39+1)-1)/3)+1,MOD((A4419-$A$39+1)-1,3)+1),"")</f>
        <v/>
      </c>
      <c r="C4419" s="43" t="str">
        <f t="shared" si="2053"/>
        <v/>
      </c>
      <c r="D4419" s="43" t="str">
        <f t="shared" ref="D4419:D4482" ca="1" si="2073">IF(A4419&lt;&gt;"",NORMINV(RAND(),($C$23-C4419)*$C$28,$C$27)+NORMINV(RAND(),IF(RAND()&gt;$C$26,$C$25,0),$C$27),"")</f>
        <v/>
      </c>
      <c r="E4419" s="43" t="str">
        <f t="shared" si="2054"/>
        <v/>
      </c>
      <c r="F4419" s="43" t="str">
        <f t="shared" si="2055"/>
        <v/>
      </c>
      <c r="G4419" s="43" t="str">
        <f>IF(A4419&lt;&gt;"",IF(A4419&lt;Data!$G$11*0.25,$C$13/$G$32,IF(A4419&gt;Data!$G$11*0.25,$C$13,$C$13*10)),"")</f>
        <v/>
      </c>
      <c r="H4419" s="43" t="str">
        <f>IF(A4419&lt;&gt;"",IF(Data!$G$9="constant",$C$13,IF(Data!$G$9="squeeze",G4419,F4419)),"")</f>
        <v/>
      </c>
      <c r="I4419" s="38" t="str">
        <f ca="1">IF(ISNUMBER(A4419),NORMINV(RAND(),0,IF(AND(Data!$G$9="squeeze",A4419&lt;Data!$G$11*0.25),$H$32,1)*$C$30*$C$13)*($C$14*$C$12),"")</f>
        <v/>
      </c>
      <c r="J4419" s="42" t="str">
        <f ca="1">IFERROR(IF(Data!$C$6="Real",B4419,I4419+J4418+($C$14*$C$12)*(NORMINV(RAND(),$C$15,CHOOSE($G$13,$C$13,F4419,G4419)))),"")</f>
        <v/>
      </c>
      <c r="K4419" s="88" t="str">
        <f>IF(ISNUMBER(A4419), IF($G$16="fixed",$G$17,MIN(H4419*Data!$C$7*$C$16*0.5,$C$17*Data!$C$7))*$C$12,"")</f>
        <v/>
      </c>
      <c r="L4419" s="42" t="str">
        <f t="shared" ca="1" si="2070"/>
        <v/>
      </c>
      <c r="M4419" s="44" t="str">
        <f t="shared" ca="1" si="2071"/>
        <v/>
      </c>
      <c r="N4419" s="44" t="str">
        <f t="shared" ca="1" si="2072"/>
        <v/>
      </c>
      <c r="O4419" s="108" t="str">
        <f t="shared" si="2056"/>
        <v/>
      </c>
      <c r="P4419" s="102" t="str">
        <f t="shared" si="2057"/>
        <v/>
      </c>
      <c r="Q4419" s="102" t="str">
        <f t="shared" si="2058"/>
        <v/>
      </c>
      <c r="R4419" s="120" t="str">
        <f t="shared" si="2059"/>
        <v/>
      </c>
      <c r="S4419" s="54" t="str">
        <f t="shared" si="2060"/>
        <v/>
      </c>
      <c r="T4419" s="5" t="str">
        <f t="shared" si="2061"/>
        <v/>
      </c>
      <c r="U4419" s="152" t="str">
        <f t="shared" ref="U4419:U4482" si="2074">IF(NOT(ISNUMBER(T4419)),"",IF(S4419=1,T4419,IF(M4419&gt;U4418,M4419,IF(ISNUMBER(U4418),U4418,""))))</f>
        <v/>
      </c>
      <c r="V4419" s="152" t="str">
        <f t="shared" ref="V4419:V4482" si="2075">IF(NOT(ISNUMBER(T4419)),"",IF(S4419=1,T4419,IF(N4419&lt;V4418,N4419,IF(ISNUMBER(V4418),V4418,""))))</f>
        <v/>
      </c>
      <c r="W4419" s="153" t="str">
        <f t="shared" ref="W4419:W4482" si="2076">IF(NOT(ISNUMBER(T4419)),"",MIN($F$24,IF(TRUNC((U4419-T4419)/$E$24*$G$12)+0&gt;IF(ISNUMBER(W4418),W4418,0),TRUNC((U4419-T4419)/$E$24*$G$12)+0,IF(ISNUMBER(W4418),W4418,0))))</f>
        <v/>
      </c>
      <c r="X4419" s="153" t="str">
        <f t="shared" ref="X4419:X4482" si="2077">IF(NOT(ISNUMBER(T4419)),"",MIN($F$24,IF(-TRUNC((V4419-T4419)/$E$24*$G$12)+0&gt;IF(ISNUMBER(X4418),X4418,0),-TRUNC((V4419-T4419)/$E$24*$G$12)+0,IF(ISNUMBER(X4418),X4418,0))))</f>
        <v/>
      </c>
      <c r="Y4419" s="153" t="str">
        <f t="shared" ref="Y4419:Y4482" si="2078">IF(ISNUMBER(W4419),(IF(W4419=0,0,1))*IF(ABS($I$24)=2,POWER(2,W4419-1),W4419)*SIGN($I$24)*$K$24,"")</f>
        <v/>
      </c>
      <c r="Z4419" s="153" t="str">
        <f t="shared" ref="Z4419:Z4482" si="2079">IF(ISNUMBER(X4419),(IF(X4419=0,0,1))*IF(ABS($I$24)=2,POWER(2,X4419-1),X4419)*SIGN($I$24)*$K$24,"")</f>
        <v/>
      </c>
      <c r="AA4419" s="152" t="str">
        <f t="shared" ref="AA4419:AA4482" si="2080">IF(OR(NOT(ISNUMBER(T4419)),W4419&lt;1),"",IF(OR(NOT(ISNUMBER(W4418)),W4418=0),IF(SIGN(Y4419)=1,M4419,N4419),(Y4418*AA4418+(Y4419-Y4418)*IF(SIGN(Y4419)=1,M4419,N4419))/Y4419))</f>
        <v/>
      </c>
      <c r="AB4419" s="152" t="str">
        <f t="shared" ref="AB4419:AB4482" si="2081">IF(OR(NOT(ISNUMBER(T4419)),X4419&lt;1),"",IF(OR(NOT(ISNUMBER(X4418)),X4418=0),IF(SIGN(Z4419)=1,N4419,M4419),(Z4418*AB4418+(Z4419-Z4418)*IF(SIGN(Z4419)=1,N4419,M4419))/Z4419))</f>
        <v/>
      </c>
      <c r="AC4419" s="154" t="str">
        <f t="shared" si="2062"/>
        <v/>
      </c>
      <c r="AD4419" s="154" t="str">
        <f t="shared" si="2063"/>
        <v/>
      </c>
      <c r="AE4419" s="3" t="str">
        <f t="shared" si="2064"/>
        <v/>
      </c>
      <c r="AF4419" s="3" t="str">
        <f t="shared" si="2065"/>
        <v/>
      </c>
      <c r="AG4419" s="3" t="str">
        <f t="shared" si="2066"/>
        <v/>
      </c>
      <c r="AH4419" s="4" t="str">
        <f t="shared" si="2067"/>
        <v/>
      </c>
      <c r="AI4419" s="75" t="str">
        <f t="shared" si="2068"/>
        <v/>
      </c>
      <c r="AJ4419" s="75" t="str">
        <f t="shared" si="2069"/>
        <v/>
      </c>
    </row>
    <row r="4420" spans="1:36" ht="14.25">
      <c r="A4420" s="41" t="str">
        <f t="shared" ref="A4420:A4483" si="2082">IFERROR(IF(A4419+1&gt;$C$19,"",A4419+1),"")</f>
        <v/>
      </c>
      <c r="B4420" s="150" t="str">
        <f>IF(ISNUMBER(A4420),INDEX('MetaTrader Import'!$H$13:$J$5893,TRUNC(((A4420-$A$39+1)-1)/3)+1,MOD((A4420-$A$39+1)-1,3)+1),"")</f>
        <v/>
      </c>
      <c r="C4420" s="43" t="str">
        <f t="shared" ref="C4420:C4483" si="2083">IF(A4420&lt;&gt;"",E4419,"")</f>
        <v/>
      </c>
      <c r="D4420" s="43" t="str">
        <f t="shared" ca="1" si="2073"/>
        <v/>
      </c>
      <c r="E4420" s="43" t="str">
        <f t="shared" ref="E4420:E4483" si="2084">IF(A4420&lt;&gt;"",C4420+D4420,"")</f>
        <v/>
      </c>
      <c r="F4420" s="43" t="str">
        <f t="shared" ref="F4420:F4483" si="2085">IF(A4420&lt;&gt;"",$C$13*ABS(E4420)/$C$23,"")</f>
        <v/>
      </c>
      <c r="G4420" s="43" t="str">
        <f>IF(A4420&lt;&gt;"",IF(A4420&lt;Data!$G$11*0.25,$C$13/$G$32,IF(A4420&gt;Data!$G$11*0.25,$C$13,$C$13*10)),"")</f>
        <v/>
      </c>
      <c r="H4420" s="43" t="str">
        <f>IF(A4420&lt;&gt;"",IF(Data!$G$9="constant",$C$13,IF(Data!$G$9="squeeze",G4420,F4420)),"")</f>
        <v/>
      </c>
      <c r="I4420" s="38" t="str">
        <f ca="1">IF(ISNUMBER(A4420),NORMINV(RAND(),0,IF(AND(Data!$G$9="squeeze",A4420&lt;Data!$G$11*0.25),$H$32,1)*$C$30*$C$13)*($C$14*$C$12),"")</f>
        <v/>
      </c>
      <c r="J4420" s="42" t="str">
        <f ca="1">IFERROR(IF(Data!$C$6="Real",B4420,I4420+J4419+($C$14*$C$12)*(NORMINV(RAND(),$C$15,CHOOSE($G$13,$C$13,F4420,G4420)))),"")</f>
        <v/>
      </c>
      <c r="K4420" s="88" t="str">
        <f>IF(ISNUMBER(A4420), IF($G$16="fixed",$G$17,MIN(H4420*Data!$C$7*$C$16*0.5,$C$17*Data!$C$7))*$C$12,"")</f>
        <v/>
      </c>
      <c r="L4420" s="42" t="str">
        <f t="shared" ca="1" si="2070"/>
        <v/>
      </c>
      <c r="M4420" s="44" t="str">
        <f t="shared" ca="1" si="2071"/>
        <v/>
      </c>
      <c r="N4420" s="44" t="str">
        <f t="shared" ca="1" si="2072"/>
        <v/>
      </c>
      <c r="O4420" s="108" t="str">
        <f t="shared" ref="O4420:O4483" si="2086">IF(ISNUMBER(A4420),$G$12*SLOPE(L4406:L4420,A4406:A4420),"")</f>
        <v/>
      </c>
      <c r="P4420" s="102" t="str">
        <f t="shared" ref="P4420:P4483" si="2087">IF(ISNUMBER(A4420),STDEV(L4406:L4420)*$G$12,"")</f>
        <v/>
      </c>
      <c r="Q4420" s="102" t="str">
        <f t="shared" ref="Q4420:Q4483" si="2088">IF(ISNUMBER(A4420),SLOPE(P4406:P4420,A4406:A4420),"")</f>
        <v/>
      </c>
      <c r="R4420" s="120" t="str">
        <f t="shared" ref="R4420:R4483" si="2089">IF(ISNUMBER(A4420),R4419+S4419,"")</f>
        <v/>
      </c>
      <c r="S4420" s="54" t="str">
        <f t="shared" ref="S4420:S4483" si="2090">IF(ISNUMBER(A4420),IF(AND(R4420&lt;$M$24,Q4420&lt;$F$28,ABS(O4420)&lt;$F$27,P4420&lt;$F$26,NOT(ISNUMBER(T4419))),1,0),"")</f>
        <v/>
      </c>
      <c r="T4420" s="5" t="str">
        <f t="shared" ref="T4420:T4483" si="2091">IF(ISNUMBER(A4420),IF(S4420=1,L4420,IF(AG4419="Y","",IF(ISNUMBER(T4419),T4419,""))),"")</f>
        <v/>
      </c>
      <c r="U4420" s="152" t="str">
        <f t="shared" si="2074"/>
        <v/>
      </c>
      <c r="V4420" s="152" t="str">
        <f t="shared" si="2075"/>
        <v/>
      </c>
      <c r="W4420" s="153" t="str">
        <f t="shared" si="2076"/>
        <v/>
      </c>
      <c r="X4420" s="153" t="str">
        <f t="shared" si="2077"/>
        <v/>
      </c>
      <c r="Y4420" s="153" t="str">
        <f t="shared" si="2078"/>
        <v/>
      </c>
      <c r="Z4420" s="153" t="str">
        <f t="shared" si="2079"/>
        <v/>
      </c>
      <c r="AA4420" s="152" t="str">
        <f t="shared" si="2080"/>
        <v/>
      </c>
      <c r="AB4420" s="152" t="str">
        <f t="shared" si="2081"/>
        <v/>
      </c>
      <c r="AC4420" s="154" t="str">
        <f t="shared" ref="AC4420:AC4483" si="2092">IFERROR(-SIGN(Y4420)*(AA4420-IF(SIGN(Y4420)=1,N4420,M4420))*$G$12*ABS(Y4420),"")</f>
        <v/>
      </c>
      <c r="AD4420" s="154" t="str">
        <f t="shared" ref="AD4420:AD4483" si="2093">IFERROR(SIGN(Z4420)*(AB4420-IF(SIGN(Z4420)=1,M4420,N4420))*$G$12*ABS(Z4420),"")</f>
        <v/>
      </c>
      <c r="AE4420" s="3" t="str">
        <f t="shared" ref="AE4420:AE4483" si="2094">IF(ISNUMBER(A4420),IFERROR((IF(ISNUMBER(AC4420),AC4420,0)+IF(ISNUMBER(AD4420),AD4420,0))/(ABS(Y4420)+ABS(Z4420)),0),"")</f>
        <v/>
      </c>
      <c r="AF4420" s="3" t="str">
        <f t="shared" ref="AF4420:AF4483" si="2095">IF(ISNUMBER(A4420),IF(ISNUMBER(AC4420),AC4420,0)+IF(ISNUMBER(AD4420),AD4420,0),"")</f>
        <v/>
      </c>
      <c r="AG4420" s="3" t="str">
        <f t="shared" ref="AG4420:AG4483" si="2096">IF(NOT(ISNUMBER(T4420)),"",IF(OR(AF4420&gt;$G$24,AF4420&lt;-$H$24,A4420+1&gt;$C$19),"Y","N"))</f>
        <v/>
      </c>
      <c r="AH4420" s="4" t="str">
        <f t="shared" ref="AH4420:AH4483" si="2097">IF(AG4420="y",AF4420*10*$C$11,"")</f>
        <v/>
      </c>
      <c r="AI4420" s="75" t="str">
        <f t="shared" ref="AI4420:AI4483" si="2098">IF(ISNUMBER(A4420),IF(ISNUMBER(AH4420),AJ4420,AF4420*10*$C$11+AJ4420),"")</f>
        <v/>
      </c>
      <c r="AJ4420" s="75" t="str">
        <f t="shared" ref="AJ4420:AJ4483" si="2099">IF(ISNUMBER(A4420),AJ4419+IF(ISNUMBER(AH4420),AH4420,0),"")</f>
        <v/>
      </c>
    </row>
    <row r="4421" spans="1:36" ht="14.25">
      <c r="A4421" s="41" t="str">
        <f t="shared" si="2082"/>
        <v/>
      </c>
      <c r="B4421" s="150" t="str">
        <f>IF(ISNUMBER(A4421),INDEX('MetaTrader Import'!$H$13:$J$5893,TRUNC(((A4421-$A$39+1)-1)/3)+1,MOD((A4421-$A$39+1)-1,3)+1),"")</f>
        <v/>
      </c>
      <c r="C4421" s="43" t="str">
        <f t="shared" si="2083"/>
        <v/>
      </c>
      <c r="D4421" s="43" t="str">
        <f t="shared" ca="1" si="2073"/>
        <v/>
      </c>
      <c r="E4421" s="43" t="str">
        <f t="shared" si="2084"/>
        <v/>
      </c>
      <c r="F4421" s="43" t="str">
        <f t="shared" si="2085"/>
        <v/>
      </c>
      <c r="G4421" s="43" t="str">
        <f>IF(A4421&lt;&gt;"",IF(A4421&lt;Data!$G$11*0.25,$C$13/$G$32,IF(A4421&gt;Data!$G$11*0.25,$C$13,$C$13*10)),"")</f>
        <v/>
      </c>
      <c r="H4421" s="43" t="str">
        <f>IF(A4421&lt;&gt;"",IF(Data!$G$9="constant",$C$13,IF(Data!$G$9="squeeze",G4421,F4421)),"")</f>
        <v/>
      </c>
      <c r="I4421" s="38" t="str">
        <f ca="1">IF(ISNUMBER(A4421),NORMINV(RAND(),0,IF(AND(Data!$G$9="squeeze",A4421&lt;Data!$G$11*0.25),$H$32,1)*$C$30*$C$13)*($C$14*$C$12),"")</f>
        <v/>
      </c>
      <c r="J4421" s="42" t="str">
        <f ca="1">IFERROR(IF(Data!$C$6="Real",B4421,I4421+J4420+($C$14*$C$12)*(NORMINV(RAND(),$C$15,CHOOSE($G$13,$C$13,F4421,G4421)))),"")</f>
        <v/>
      </c>
      <c r="K4421" s="88" t="str">
        <f>IF(ISNUMBER(A4421), IF($G$16="fixed",$G$17,MIN(H4421*Data!$C$7*$C$16*0.5,$C$17*Data!$C$7))*$C$12,"")</f>
        <v/>
      </c>
      <c r="L4421" s="42" t="str">
        <f t="shared" ca="1" si="2070"/>
        <v/>
      </c>
      <c r="M4421" s="44" t="str">
        <f t="shared" ca="1" si="2071"/>
        <v/>
      </c>
      <c r="N4421" s="44" t="str">
        <f t="shared" ca="1" si="2072"/>
        <v/>
      </c>
      <c r="O4421" s="108" t="str">
        <f t="shared" si="2086"/>
        <v/>
      </c>
      <c r="P4421" s="102" t="str">
        <f t="shared" si="2087"/>
        <v/>
      </c>
      <c r="Q4421" s="102" t="str">
        <f t="shared" si="2088"/>
        <v/>
      </c>
      <c r="R4421" s="120" t="str">
        <f t="shared" si="2089"/>
        <v/>
      </c>
      <c r="S4421" s="54" t="str">
        <f t="shared" si="2090"/>
        <v/>
      </c>
      <c r="T4421" s="5" t="str">
        <f t="shared" si="2091"/>
        <v/>
      </c>
      <c r="U4421" s="152" t="str">
        <f t="shared" si="2074"/>
        <v/>
      </c>
      <c r="V4421" s="152" t="str">
        <f t="shared" si="2075"/>
        <v/>
      </c>
      <c r="W4421" s="153" t="str">
        <f t="shared" si="2076"/>
        <v/>
      </c>
      <c r="X4421" s="153" t="str">
        <f t="shared" si="2077"/>
        <v/>
      </c>
      <c r="Y4421" s="153" t="str">
        <f t="shared" si="2078"/>
        <v/>
      </c>
      <c r="Z4421" s="153" t="str">
        <f t="shared" si="2079"/>
        <v/>
      </c>
      <c r="AA4421" s="152" t="str">
        <f t="shared" si="2080"/>
        <v/>
      </c>
      <c r="AB4421" s="152" t="str">
        <f t="shared" si="2081"/>
        <v/>
      </c>
      <c r="AC4421" s="154" t="str">
        <f t="shared" si="2092"/>
        <v/>
      </c>
      <c r="AD4421" s="154" t="str">
        <f t="shared" si="2093"/>
        <v/>
      </c>
      <c r="AE4421" s="3" t="str">
        <f t="shared" si="2094"/>
        <v/>
      </c>
      <c r="AF4421" s="3" t="str">
        <f t="shared" si="2095"/>
        <v/>
      </c>
      <c r="AG4421" s="3" t="str">
        <f t="shared" si="2096"/>
        <v/>
      </c>
      <c r="AH4421" s="4" t="str">
        <f t="shared" si="2097"/>
        <v/>
      </c>
      <c r="AI4421" s="75" t="str">
        <f t="shared" si="2098"/>
        <v/>
      </c>
      <c r="AJ4421" s="75" t="str">
        <f t="shared" si="2099"/>
        <v/>
      </c>
    </row>
    <row r="4422" spans="1:36" ht="14.25">
      <c r="A4422" s="41" t="str">
        <f t="shared" si="2082"/>
        <v/>
      </c>
      <c r="B4422" s="150" t="str">
        <f>IF(ISNUMBER(A4422),INDEX('MetaTrader Import'!$H$13:$J$5893,TRUNC(((A4422-$A$39+1)-1)/3)+1,MOD((A4422-$A$39+1)-1,3)+1),"")</f>
        <v/>
      </c>
      <c r="C4422" s="43" t="str">
        <f t="shared" si="2083"/>
        <v/>
      </c>
      <c r="D4422" s="43" t="str">
        <f t="shared" ca="1" si="2073"/>
        <v/>
      </c>
      <c r="E4422" s="43" t="str">
        <f t="shared" si="2084"/>
        <v/>
      </c>
      <c r="F4422" s="43" t="str">
        <f t="shared" si="2085"/>
        <v/>
      </c>
      <c r="G4422" s="43" t="str">
        <f>IF(A4422&lt;&gt;"",IF(A4422&lt;Data!$G$11*0.25,$C$13/$G$32,IF(A4422&gt;Data!$G$11*0.25,$C$13,$C$13*10)),"")</f>
        <v/>
      </c>
      <c r="H4422" s="43" t="str">
        <f>IF(A4422&lt;&gt;"",IF(Data!$G$9="constant",$C$13,IF(Data!$G$9="squeeze",G4422,F4422)),"")</f>
        <v/>
      </c>
      <c r="I4422" s="38" t="str">
        <f ca="1">IF(ISNUMBER(A4422),NORMINV(RAND(),0,IF(AND(Data!$G$9="squeeze",A4422&lt;Data!$G$11*0.25),$H$32,1)*$C$30*$C$13)*($C$14*$C$12),"")</f>
        <v/>
      </c>
      <c r="J4422" s="42" t="str">
        <f ca="1">IFERROR(IF(Data!$C$6="Real",B4422,I4422+J4421+($C$14*$C$12)*(NORMINV(RAND(),$C$15,CHOOSE($G$13,$C$13,F4422,G4422)))),"")</f>
        <v/>
      </c>
      <c r="K4422" s="88" t="str">
        <f>IF(ISNUMBER(A4422), IF($G$16="fixed",$G$17,MIN(H4422*Data!$C$7*$C$16*0.5,$C$17*Data!$C$7))*$C$12,"")</f>
        <v/>
      </c>
      <c r="L4422" s="42" t="str">
        <f t="shared" ref="L4422:L4485" ca="1" si="2100">IFERROR(J4422,"")</f>
        <v/>
      </c>
      <c r="M4422" s="44" t="str">
        <f t="shared" ref="M4422:M4485" ca="1" si="2101">IFERROR(L4422+K4422*0.5,"")</f>
        <v/>
      </c>
      <c r="N4422" s="44" t="str">
        <f t="shared" ref="N4422:N4485" ca="1" si="2102">IFERROR(L4422-K4422*0.5,"")</f>
        <v/>
      </c>
      <c r="O4422" s="108" t="str">
        <f t="shared" si="2086"/>
        <v/>
      </c>
      <c r="P4422" s="102" t="str">
        <f t="shared" si="2087"/>
        <v/>
      </c>
      <c r="Q4422" s="102" t="str">
        <f t="shared" si="2088"/>
        <v/>
      </c>
      <c r="R4422" s="120" t="str">
        <f t="shared" si="2089"/>
        <v/>
      </c>
      <c r="S4422" s="54" t="str">
        <f t="shared" si="2090"/>
        <v/>
      </c>
      <c r="T4422" s="5" t="str">
        <f t="shared" si="2091"/>
        <v/>
      </c>
      <c r="U4422" s="152" t="str">
        <f t="shared" si="2074"/>
        <v/>
      </c>
      <c r="V4422" s="152" t="str">
        <f t="shared" si="2075"/>
        <v/>
      </c>
      <c r="W4422" s="153" t="str">
        <f t="shared" si="2076"/>
        <v/>
      </c>
      <c r="X4422" s="153" t="str">
        <f t="shared" si="2077"/>
        <v/>
      </c>
      <c r="Y4422" s="153" t="str">
        <f t="shared" si="2078"/>
        <v/>
      </c>
      <c r="Z4422" s="153" t="str">
        <f t="shared" si="2079"/>
        <v/>
      </c>
      <c r="AA4422" s="152" t="str">
        <f t="shared" si="2080"/>
        <v/>
      </c>
      <c r="AB4422" s="152" t="str">
        <f t="shared" si="2081"/>
        <v/>
      </c>
      <c r="AC4422" s="154" t="str">
        <f t="shared" si="2092"/>
        <v/>
      </c>
      <c r="AD4422" s="154" t="str">
        <f t="shared" si="2093"/>
        <v/>
      </c>
      <c r="AE4422" s="3" t="str">
        <f t="shared" si="2094"/>
        <v/>
      </c>
      <c r="AF4422" s="3" t="str">
        <f t="shared" si="2095"/>
        <v/>
      </c>
      <c r="AG4422" s="3" t="str">
        <f t="shared" si="2096"/>
        <v/>
      </c>
      <c r="AH4422" s="4" t="str">
        <f t="shared" si="2097"/>
        <v/>
      </c>
      <c r="AI4422" s="75" t="str">
        <f t="shared" si="2098"/>
        <v/>
      </c>
      <c r="AJ4422" s="75" t="str">
        <f t="shared" si="2099"/>
        <v/>
      </c>
    </row>
    <row r="4423" spans="1:36" ht="14.25">
      <c r="A4423" s="41" t="str">
        <f t="shared" si="2082"/>
        <v/>
      </c>
      <c r="B4423" s="150" t="str">
        <f>IF(ISNUMBER(A4423),INDEX('MetaTrader Import'!$H$13:$J$5893,TRUNC(((A4423-$A$39+1)-1)/3)+1,MOD((A4423-$A$39+1)-1,3)+1),"")</f>
        <v/>
      </c>
      <c r="C4423" s="43" t="str">
        <f t="shared" si="2083"/>
        <v/>
      </c>
      <c r="D4423" s="43" t="str">
        <f t="shared" ca="1" si="2073"/>
        <v/>
      </c>
      <c r="E4423" s="43" t="str">
        <f t="shared" si="2084"/>
        <v/>
      </c>
      <c r="F4423" s="43" t="str">
        <f t="shared" si="2085"/>
        <v/>
      </c>
      <c r="G4423" s="43" t="str">
        <f>IF(A4423&lt;&gt;"",IF(A4423&lt;Data!$G$11*0.25,$C$13/$G$32,IF(A4423&gt;Data!$G$11*0.25,$C$13,$C$13*10)),"")</f>
        <v/>
      </c>
      <c r="H4423" s="43" t="str">
        <f>IF(A4423&lt;&gt;"",IF(Data!$G$9="constant",$C$13,IF(Data!$G$9="squeeze",G4423,F4423)),"")</f>
        <v/>
      </c>
      <c r="I4423" s="38" t="str">
        <f ca="1">IF(ISNUMBER(A4423),NORMINV(RAND(),0,IF(AND(Data!$G$9="squeeze",A4423&lt;Data!$G$11*0.25),$H$32,1)*$C$30*$C$13)*($C$14*$C$12),"")</f>
        <v/>
      </c>
      <c r="J4423" s="42" t="str">
        <f ca="1">IFERROR(IF(Data!$C$6="Real",B4423,I4423+J4422+($C$14*$C$12)*(NORMINV(RAND(),$C$15,CHOOSE($G$13,$C$13,F4423,G4423)))),"")</f>
        <v/>
      </c>
      <c r="K4423" s="88" t="str">
        <f>IF(ISNUMBER(A4423), IF($G$16="fixed",$G$17,MIN(H4423*Data!$C$7*$C$16*0.5,$C$17*Data!$C$7))*$C$12,"")</f>
        <v/>
      </c>
      <c r="L4423" s="42" t="str">
        <f t="shared" ca="1" si="2100"/>
        <v/>
      </c>
      <c r="M4423" s="44" t="str">
        <f t="shared" ca="1" si="2101"/>
        <v/>
      </c>
      <c r="N4423" s="44" t="str">
        <f t="shared" ca="1" si="2102"/>
        <v/>
      </c>
      <c r="O4423" s="108" t="str">
        <f t="shared" si="2086"/>
        <v/>
      </c>
      <c r="P4423" s="102" t="str">
        <f t="shared" si="2087"/>
        <v/>
      </c>
      <c r="Q4423" s="102" t="str">
        <f t="shared" si="2088"/>
        <v/>
      </c>
      <c r="R4423" s="120" t="str">
        <f t="shared" si="2089"/>
        <v/>
      </c>
      <c r="S4423" s="54" t="str">
        <f t="shared" si="2090"/>
        <v/>
      </c>
      <c r="T4423" s="5" t="str">
        <f t="shared" si="2091"/>
        <v/>
      </c>
      <c r="U4423" s="152" t="str">
        <f t="shared" si="2074"/>
        <v/>
      </c>
      <c r="V4423" s="152" t="str">
        <f t="shared" si="2075"/>
        <v/>
      </c>
      <c r="W4423" s="153" t="str">
        <f t="shared" si="2076"/>
        <v/>
      </c>
      <c r="X4423" s="153" t="str">
        <f t="shared" si="2077"/>
        <v/>
      </c>
      <c r="Y4423" s="153" t="str">
        <f t="shared" si="2078"/>
        <v/>
      </c>
      <c r="Z4423" s="153" t="str">
        <f t="shared" si="2079"/>
        <v/>
      </c>
      <c r="AA4423" s="152" t="str">
        <f t="shared" si="2080"/>
        <v/>
      </c>
      <c r="AB4423" s="152" t="str">
        <f t="shared" si="2081"/>
        <v/>
      </c>
      <c r="AC4423" s="154" t="str">
        <f t="shared" si="2092"/>
        <v/>
      </c>
      <c r="AD4423" s="154" t="str">
        <f t="shared" si="2093"/>
        <v/>
      </c>
      <c r="AE4423" s="3" t="str">
        <f t="shared" si="2094"/>
        <v/>
      </c>
      <c r="AF4423" s="3" t="str">
        <f t="shared" si="2095"/>
        <v/>
      </c>
      <c r="AG4423" s="3" t="str">
        <f t="shared" si="2096"/>
        <v/>
      </c>
      <c r="AH4423" s="4" t="str">
        <f t="shared" si="2097"/>
        <v/>
      </c>
      <c r="AI4423" s="75" t="str">
        <f t="shared" si="2098"/>
        <v/>
      </c>
      <c r="AJ4423" s="75" t="str">
        <f t="shared" si="2099"/>
        <v/>
      </c>
    </row>
    <row r="4424" spans="1:36" ht="14.25">
      <c r="A4424" s="41" t="str">
        <f t="shared" si="2082"/>
        <v/>
      </c>
      <c r="B4424" s="150" t="str">
        <f>IF(ISNUMBER(A4424),INDEX('MetaTrader Import'!$H$13:$J$5893,TRUNC(((A4424-$A$39+1)-1)/3)+1,MOD((A4424-$A$39+1)-1,3)+1),"")</f>
        <v/>
      </c>
      <c r="C4424" s="43" t="str">
        <f t="shared" si="2083"/>
        <v/>
      </c>
      <c r="D4424" s="43" t="str">
        <f t="shared" ca="1" si="2073"/>
        <v/>
      </c>
      <c r="E4424" s="43" t="str">
        <f t="shared" si="2084"/>
        <v/>
      </c>
      <c r="F4424" s="43" t="str">
        <f t="shared" si="2085"/>
        <v/>
      </c>
      <c r="G4424" s="43" t="str">
        <f>IF(A4424&lt;&gt;"",IF(A4424&lt;Data!$G$11*0.25,$C$13/$G$32,IF(A4424&gt;Data!$G$11*0.25,$C$13,$C$13*10)),"")</f>
        <v/>
      </c>
      <c r="H4424" s="43" t="str">
        <f>IF(A4424&lt;&gt;"",IF(Data!$G$9="constant",$C$13,IF(Data!$G$9="squeeze",G4424,F4424)),"")</f>
        <v/>
      </c>
      <c r="I4424" s="38" t="str">
        <f ca="1">IF(ISNUMBER(A4424),NORMINV(RAND(),0,IF(AND(Data!$G$9="squeeze",A4424&lt;Data!$G$11*0.25),$H$32,1)*$C$30*$C$13)*($C$14*$C$12),"")</f>
        <v/>
      </c>
      <c r="J4424" s="42" t="str">
        <f ca="1">IFERROR(IF(Data!$C$6="Real",B4424,I4424+J4423+($C$14*$C$12)*(NORMINV(RAND(),$C$15,CHOOSE($G$13,$C$13,F4424,G4424)))),"")</f>
        <v/>
      </c>
      <c r="K4424" s="88" t="str">
        <f>IF(ISNUMBER(A4424), IF($G$16="fixed",$G$17,MIN(H4424*Data!$C$7*$C$16*0.5,$C$17*Data!$C$7))*$C$12,"")</f>
        <v/>
      </c>
      <c r="L4424" s="42" t="str">
        <f t="shared" ca="1" si="2100"/>
        <v/>
      </c>
      <c r="M4424" s="44" t="str">
        <f t="shared" ca="1" si="2101"/>
        <v/>
      </c>
      <c r="N4424" s="44" t="str">
        <f t="shared" ca="1" si="2102"/>
        <v/>
      </c>
      <c r="O4424" s="108" t="str">
        <f t="shared" si="2086"/>
        <v/>
      </c>
      <c r="P4424" s="102" t="str">
        <f t="shared" si="2087"/>
        <v/>
      </c>
      <c r="Q4424" s="102" t="str">
        <f t="shared" si="2088"/>
        <v/>
      </c>
      <c r="R4424" s="120" t="str">
        <f t="shared" si="2089"/>
        <v/>
      </c>
      <c r="S4424" s="54" t="str">
        <f t="shared" si="2090"/>
        <v/>
      </c>
      <c r="T4424" s="5" t="str">
        <f t="shared" si="2091"/>
        <v/>
      </c>
      <c r="U4424" s="152" t="str">
        <f t="shared" si="2074"/>
        <v/>
      </c>
      <c r="V4424" s="152" t="str">
        <f t="shared" si="2075"/>
        <v/>
      </c>
      <c r="W4424" s="153" t="str">
        <f t="shared" si="2076"/>
        <v/>
      </c>
      <c r="X4424" s="153" t="str">
        <f t="shared" si="2077"/>
        <v/>
      </c>
      <c r="Y4424" s="153" t="str">
        <f t="shared" si="2078"/>
        <v/>
      </c>
      <c r="Z4424" s="153" t="str">
        <f t="shared" si="2079"/>
        <v/>
      </c>
      <c r="AA4424" s="152" t="str">
        <f t="shared" si="2080"/>
        <v/>
      </c>
      <c r="AB4424" s="152" t="str">
        <f t="shared" si="2081"/>
        <v/>
      </c>
      <c r="AC4424" s="154" t="str">
        <f t="shared" si="2092"/>
        <v/>
      </c>
      <c r="AD4424" s="154" t="str">
        <f t="shared" si="2093"/>
        <v/>
      </c>
      <c r="AE4424" s="3" t="str">
        <f t="shared" si="2094"/>
        <v/>
      </c>
      <c r="AF4424" s="3" t="str">
        <f t="shared" si="2095"/>
        <v/>
      </c>
      <c r="AG4424" s="3" t="str">
        <f t="shared" si="2096"/>
        <v/>
      </c>
      <c r="AH4424" s="4" t="str">
        <f t="shared" si="2097"/>
        <v/>
      </c>
      <c r="AI4424" s="75" t="str">
        <f t="shared" si="2098"/>
        <v/>
      </c>
      <c r="AJ4424" s="75" t="str">
        <f t="shared" si="2099"/>
        <v/>
      </c>
    </row>
    <row r="4425" spans="1:36" ht="14.25">
      <c r="A4425" s="41" t="str">
        <f t="shared" si="2082"/>
        <v/>
      </c>
      <c r="B4425" s="150" t="str">
        <f>IF(ISNUMBER(A4425),INDEX('MetaTrader Import'!$H$13:$J$5893,TRUNC(((A4425-$A$39+1)-1)/3)+1,MOD((A4425-$A$39+1)-1,3)+1),"")</f>
        <v/>
      </c>
      <c r="C4425" s="43" t="str">
        <f t="shared" si="2083"/>
        <v/>
      </c>
      <c r="D4425" s="43" t="str">
        <f t="shared" ca="1" si="2073"/>
        <v/>
      </c>
      <c r="E4425" s="43" t="str">
        <f t="shared" si="2084"/>
        <v/>
      </c>
      <c r="F4425" s="43" t="str">
        <f t="shared" si="2085"/>
        <v/>
      </c>
      <c r="G4425" s="43" t="str">
        <f>IF(A4425&lt;&gt;"",IF(A4425&lt;Data!$G$11*0.25,$C$13/$G$32,IF(A4425&gt;Data!$G$11*0.25,$C$13,$C$13*10)),"")</f>
        <v/>
      </c>
      <c r="H4425" s="43" t="str">
        <f>IF(A4425&lt;&gt;"",IF(Data!$G$9="constant",$C$13,IF(Data!$G$9="squeeze",G4425,F4425)),"")</f>
        <v/>
      </c>
      <c r="I4425" s="38" t="str">
        <f ca="1">IF(ISNUMBER(A4425),NORMINV(RAND(),0,IF(AND(Data!$G$9="squeeze",A4425&lt;Data!$G$11*0.25),$H$32,1)*$C$30*$C$13)*($C$14*$C$12),"")</f>
        <v/>
      </c>
      <c r="J4425" s="42" t="str">
        <f ca="1">IFERROR(IF(Data!$C$6="Real",B4425,I4425+J4424+($C$14*$C$12)*(NORMINV(RAND(),$C$15,CHOOSE($G$13,$C$13,F4425,G4425)))),"")</f>
        <v/>
      </c>
      <c r="K4425" s="88" t="str">
        <f>IF(ISNUMBER(A4425), IF($G$16="fixed",$G$17,MIN(H4425*Data!$C$7*$C$16*0.5,$C$17*Data!$C$7))*$C$12,"")</f>
        <v/>
      </c>
      <c r="L4425" s="42" t="str">
        <f t="shared" ca="1" si="2100"/>
        <v/>
      </c>
      <c r="M4425" s="44" t="str">
        <f t="shared" ca="1" si="2101"/>
        <v/>
      </c>
      <c r="N4425" s="44" t="str">
        <f t="shared" ca="1" si="2102"/>
        <v/>
      </c>
      <c r="O4425" s="108" t="str">
        <f t="shared" si="2086"/>
        <v/>
      </c>
      <c r="P4425" s="102" t="str">
        <f t="shared" si="2087"/>
        <v/>
      </c>
      <c r="Q4425" s="102" t="str">
        <f t="shared" si="2088"/>
        <v/>
      </c>
      <c r="R4425" s="120" t="str">
        <f t="shared" si="2089"/>
        <v/>
      </c>
      <c r="S4425" s="54" t="str">
        <f t="shared" si="2090"/>
        <v/>
      </c>
      <c r="T4425" s="5" t="str">
        <f t="shared" si="2091"/>
        <v/>
      </c>
      <c r="U4425" s="152" t="str">
        <f t="shared" si="2074"/>
        <v/>
      </c>
      <c r="V4425" s="152" t="str">
        <f t="shared" si="2075"/>
        <v/>
      </c>
      <c r="W4425" s="153" t="str">
        <f t="shared" si="2076"/>
        <v/>
      </c>
      <c r="X4425" s="153" t="str">
        <f t="shared" si="2077"/>
        <v/>
      </c>
      <c r="Y4425" s="153" t="str">
        <f t="shared" si="2078"/>
        <v/>
      </c>
      <c r="Z4425" s="153" t="str">
        <f t="shared" si="2079"/>
        <v/>
      </c>
      <c r="AA4425" s="152" t="str">
        <f t="shared" si="2080"/>
        <v/>
      </c>
      <c r="AB4425" s="152" t="str">
        <f t="shared" si="2081"/>
        <v/>
      </c>
      <c r="AC4425" s="154" t="str">
        <f t="shared" si="2092"/>
        <v/>
      </c>
      <c r="AD4425" s="154" t="str">
        <f t="shared" si="2093"/>
        <v/>
      </c>
      <c r="AE4425" s="3" t="str">
        <f t="shared" si="2094"/>
        <v/>
      </c>
      <c r="AF4425" s="3" t="str">
        <f t="shared" si="2095"/>
        <v/>
      </c>
      <c r="AG4425" s="3" t="str">
        <f t="shared" si="2096"/>
        <v/>
      </c>
      <c r="AH4425" s="4" t="str">
        <f t="shared" si="2097"/>
        <v/>
      </c>
      <c r="AI4425" s="75" t="str">
        <f t="shared" si="2098"/>
        <v/>
      </c>
      <c r="AJ4425" s="75" t="str">
        <f t="shared" si="2099"/>
        <v/>
      </c>
    </row>
    <row r="4426" spans="1:36" ht="14.25">
      <c r="A4426" s="41" t="str">
        <f t="shared" si="2082"/>
        <v/>
      </c>
      <c r="B4426" s="150" t="str">
        <f>IF(ISNUMBER(A4426),INDEX('MetaTrader Import'!$H$13:$J$5893,TRUNC(((A4426-$A$39+1)-1)/3)+1,MOD((A4426-$A$39+1)-1,3)+1),"")</f>
        <v/>
      </c>
      <c r="C4426" s="43" t="str">
        <f t="shared" si="2083"/>
        <v/>
      </c>
      <c r="D4426" s="43" t="str">
        <f t="shared" ca="1" si="2073"/>
        <v/>
      </c>
      <c r="E4426" s="43" t="str">
        <f t="shared" si="2084"/>
        <v/>
      </c>
      <c r="F4426" s="43" t="str">
        <f t="shared" si="2085"/>
        <v/>
      </c>
      <c r="G4426" s="43" t="str">
        <f>IF(A4426&lt;&gt;"",IF(A4426&lt;Data!$G$11*0.25,$C$13/$G$32,IF(A4426&gt;Data!$G$11*0.25,$C$13,$C$13*10)),"")</f>
        <v/>
      </c>
      <c r="H4426" s="43" t="str">
        <f>IF(A4426&lt;&gt;"",IF(Data!$G$9="constant",$C$13,IF(Data!$G$9="squeeze",G4426,F4426)),"")</f>
        <v/>
      </c>
      <c r="I4426" s="38" t="str">
        <f ca="1">IF(ISNUMBER(A4426),NORMINV(RAND(),0,IF(AND(Data!$G$9="squeeze",A4426&lt;Data!$G$11*0.25),$H$32,1)*$C$30*$C$13)*($C$14*$C$12),"")</f>
        <v/>
      </c>
      <c r="J4426" s="42" t="str">
        <f ca="1">IFERROR(IF(Data!$C$6="Real",B4426,I4426+J4425+($C$14*$C$12)*(NORMINV(RAND(),$C$15,CHOOSE($G$13,$C$13,F4426,G4426)))),"")</f>
        <v/>
      </c>
      <c r="K4426" s="88" t="str">
        <f>IF(ISNUMBER(A4426), IF($G$16="fixed",$G$17,MIN(H4426*Data!$C$7*$C$16*0.5,$C$17*Data!$C$7))*$C$12,"")</f>
        <v/>
      </c>
      <c r="L4426" s="42" t="str">
        <f t="shared" ca="1" si="2100"/>
        <v/>
      </c>
      <c r="M4426" s="44" t="str">
        <f t="shared" ca="1" si="2101"/>
        <v/>
      </c>
      <c r="N4426" s="44" t="str">
        <f t="shared" ca="1" si="2102"/>
        <v/>
      </c>
      <c r="O4426" s="108" t="str">
        <f t="shared" si="2086"/>
        <v/>
      </c>
      <c r="P4426" s="102" t="str">
        <f t="shared" si="2087"/>
        <v/>
      </c>
      <c r="Q4426" s="102" t="str">
        <f t="shared" si="2088"/>
        <v/>
      </c>
      <c r="R4426" s="120" t="str">
        <f t="shared" si="2089"/>
        <v/>
      </c>
      <c r="S4426" s="54" t="str">
        <f t="shared" si="2090"/>
        <v/>
      </c>
      <c r="T4426" s="5" t="str">
        <f t="shared" si="2091"/>
        <v/>
      </c>
      <c r="U4426" s="152" t="str">
        <f t="shared" si="2074"/>
        <v/>
      </c>
      <c r="V4426" s="152" t="str">
        <f t="shared" si="2075"/>
        <v/>
      </c>
      <c r="W4426" s="153" t="str">
        <f t="shared" si="2076"/>
        <v/>
      </c>
      <c r="X4426" s="153" t="str">
        <f t="shared" si="2077"/>
        <v/>
      </c>
      <c r="Y4426" s="153" t="str">
        <f t="shared" si="2078"/>
        <v/>
      </c>
      <c r="Z4426" s="153" t="str">
        <f t="shared" si="2079"/>
        <v/>
      </c>
      <c r="AA4426" s="152" t="str">
        <f t="shared" si="2080"/>
        <v/>
      </c>
      <c r="AB4426" s="152" t="str">
        <f t="shared" si="2081"/>
        <v/>
      </c>
      <c r="AC4426" s="154" t="str">
        <f t="shared" si="2092"/>
        <v/>
      </c>
      <c r="AD4426" s="154" t="str">
        <f t="shared" si="2093"/>
        <v/>
      </c>
      <c r="AE4426" s="3" t="str">
        <f t="shared" si="2094"/>
        <v/>
      </c>
      <c r="AF4426" s="3" t="str">
        <f t="shared" si="2095"/>
        <v/>
      </c>
      <c r="AG4426" s="3" t="str">
        <f t="shared" si="2096"/>
        <v/>
      </c>
      <c r="AH4426" s="4" t="str">
        <f t="shared" si="2097"/>
        <v/>
      </c>
      <c r="AI4426" s="75" t="str">
        <f t="shared" si="2098"/>
        <v/>
      </c>
      <c r="AJ4426" s="75" t="str">
        <f t="shared" si="2099"/>
        <v/>
      </c>
    </row>
    <row r="4427" spans="1:36" ht="14.25">
      <c r="A4427" s="41" t="str">
        <f t="shared" si="2082"/>
        <v/>
      </c>
      <c r="B4427" s="150" t="str">
        <f>IF(ISNUMBER(A4427),INDEX('MetaTrader Import'!$H$13:$J$5893,TRUNC(((A4427-$A$39+1)-1)/3)+1,MOD((A4427-$A$39+1)-1,3)+1),"")</f>
        <v/>
      </c>
      <c r="C4427" s="43" t="str">
        <f t="shared" si="2083"/>
        <v/>
      </c>
      <c r="D4427" s="43" t="str">
        <f t="shared" ca="1" si="2073"/>
        <v/>
      </c>
      <c r="E4427" s="43" t="str">
        <f t="shared" si="2084"/>
        <v/>
      </c>
      <c r="F4427" s="43" t="str">
        <f t="shared" si="2085"/>
        <v/>
      </c>
      <c r="G4427" s="43" t="str">
        <f>IF(A4427&lt;&gt;"",IF(A4427&lt;Data!$G$11*0.25,$C$13/$G$32,IF(A4427&gt;Data!$G$11*0.25,$C$13,$C$13*10)),"")</f>
        <v/>
      </c>
      <c r="H4427" s="43" t="str">
        <f>IF(A4427&lt;&gt;"",IF(Data!$G$9="constant",$C$13,IF(Data!$G$9="squeeze",G4427,F4427)),"")</f>
        <v/>
      </c>
      <c r="I4427" s="38" t="str">
        <f ca="1">IF(ISNUMBER(A4427),NORMINV(RAND(),0,IF(AND(Data!$G$9="squeeze",A4427&lt;Data!$G$11*0.25),$H$32,1)*$C$30*$C$13)*($C$14*$C$12),"")</f>
        <v/>
      </c>
      <c r="J4427" s="42" t="str">
        <f ca="1">IFERROR(IF(Data!$C$6="Real",B4427,I4427+J4426+($C$14*$C$12)*(NORMINV(RAND(),$C$15,CHOOSE($G$13,$C$13,F4427,G4427)))),"")</f>
        <v/>
      </c>
      <c r="K4427" s="88" t="str">
        <f>IF(ISNUMBER(A4427), IF($G$16="fixed",$G$17,MIN(H4427*Data!$C$7*$C$16*0.5,$C$17*Data!$C$7))*$C$12,"")</f>
        <v/>
      </c>
      <c r="L4427" s="42" t="str">
        <f t="shared" ca="1" si="2100"/>
        <v/>
      </c>
      <c r="M4427" s="44" t="str">
        <f t="shared" ca="1" si="2101"/>
        <v/>
      </c>
      <c r="N4427" s="44" t="str">
        <f t="shared" ca="1" si="2102"/>
        <v/>
      </c>
      <c r="O4427" s="108" t="str">
        <f t="shared" si="2086"/>
        <v/>
      </c>
      <c r="P4427" s="102" t="str">
        <f t="shared" si="2087"/>
        <v/>
      </c>
      <c r="Q4427" s="102" t="str">
        <f t="shared" si="2088"/>
        <v/>
      </c>
      <c r="R4427" s="120" t="str">
        <f t="shared" si="2089"/>
        <v/>
      </c>
      <c r="S4427" s="54" t="str">
        <f t="shared" si="2090"/>
        <v/>
      </c>
      <c r="T4427" s="5" t="str">
        <f t="shared" si="2091"/>
        <v/>
      </c>
      <c r="U4427" s="152" t="str">
        <f t="shared" si="2074"/>
        <v/>
      </c>
      <c r="V4427" s="152" t="str">
        <f t="shared" si="2075"/>
        <v/>
      </c>
      <c r="W4427" s="153" t="str">
        <f t="shared" si="2076"/>
        <v/>
      </c>
      <c r="X4427" s="153" t="str">
        <f t="shared" si="2077"/>
        <v/>
      </c>
      <c r="Y4427" s="153" t="str">
        <f t="shared" si="2078"/>
        <v/>
      </c>
      <c r="Z4427" s="153" t="str">
        <f t="shared" si="2079"/>
        <v/>
      </c>
      <c r="AA4427" s="152" t="str">
        <f t="shared" si="2080"/>
        <v/>
      </c>
      <c r="AB4427" s="152" t="str">
        <f t="shared" si="2081"/>
        <v/>
      </c>
      <c r="AC4427" s="154" t="str">
        <f t="shared" si="2092"/>
        <v/>
      </c>
      <c r="AD4427" s="154" t="str">
        <f t="shared" si="2093"/>
        <v/>
      </c>
      <c r="AE4427" s="3" t="str">
        <f t="shared" si="2094"/>
        <v/>
      </c>
      <c r="AF4427" s="3" t="str">
        <f t="shared" si="2095"/>
        <v/>
      </c>
      <c r="AG4427" s="3" t="str">
        <f t="shared" si="2096"/>
        <v/>
      </c>
      <c r="AH4427" s="4" t="str">
        <f t="shared" si="2097"/>
        <v/>
      </c>
      <c r="AI4427" s="75" t="str">
        <f t="shared" si="2098"/>
        <v/>
      </c>
      <c r="AJ4427" s="75" t="str">
        <f t="shared" si="2099"/>
        <v/>
      </c>
    </row>
    <row r="4428" spans="1:36" ht="14.25">
      <c r="A4428" s="41" t="str">
        <f t="shared" si="2082"/>
        <v/>
      </c>
      <c r="B4428" s="150" t="str">
        <f>IF(ISNUMBER(A4428),INDEX('MetaTrader Import'!$H$13:$J$5893,TRUNC(((A4428-$A$39+1)-1)/3)+1,MOD((A4428-$A$39+1)-1,3)+1),"")</f>
        <v/>
      </c>
      <c r="C4428" s="43" t="str">
        <f t="shared" si="2083"/>
        <v/>
      </c>
      <c r="D4428" s="43" t="str">
        <f t="shared" ca="1" si="2073"/>
        <v/>
      </c>
      <c r="E4428" s="43" t="str">
        <f t="shared" si="2084"/>
        <v/>
      </c>
      <c r="F4428" s="43" t="str">
        <f t="shared" si="2085"/>
        <v/>
      </c>
      <c r="G4428" s="43" t="str">
        <f>IF(A4428&lt;&gt;"",IF(A4428&lt;Data!$G$11*0.25,$C$13/$G$32,IF(A4428&gt;Data!$G$11*0.25,$C$13,$C$13*10)),"")</f>
        <v/>
      </c>
      <c r="H4428" s="43" t="str">
        <f>IF(A4428&lt;&gt;"",IF(Data!$G$9="constant",$C$13,IF(Data!$G$9="squeeze",G4428,F4428)),"")</f>
        <v/>
      </c>
      <c r="I4428" s="38" t="str">
        <f ca="1">IF(ISNUMBER(A4428),NORMINV(RAND(),0,IF(AND(Data!$G$9="squeeze",A4428&lt;Data!$G$11*0.25),$H$32,1)*$C$30*$C$13)*($C$14*$C$12),"")</f>
        <v/>
      </c>
      <c r="J4428" s="42" t="str">
        <f ca="1">IFERROR(IF(Data!$C$6="Real",B4428,I4428+J4427+($C$14*$C$12)*(NORMINV(RAND(),$C$15,CHOOSE($G$13,$C$13,F4428,G4428)))),"")</f>
        <v/>
      </c>
      <c r="K4428" s="88" t="str">
        <f>IF(ISNUMBER(A4428), IF($G$16="fixed",$G$17,MIN(H4428*Data!$C$7*$C$16*0.5,$C$17*Data!$C$7))*$C$12,"")</f>
        <v/>
      </c>
      <c r="L4428" s="42" t="str">
        <f t="shared" ca="1" si="2100"/>
        <v/>
      </c>
      <c r="M4428" s="44" t="str">
        <f t="shared" ca="1" si="2101"/>
        <v/>
      </c>
      <c r="N4428" s="44" t="str">
        <f t="shared" ca="1" si="2102"/>
        <v/>
      </c>
      <c r="O4428" s="108" t="str">
        <f t="shared" si="2086"/>
        <v/>
      </c>
      <c r="P4428" s="102" t="str">
        <f t="shared" si="2087"/>
        <v/>
      </c>
      <c r="Q4428" s="102" t="str">
        <f t="shared" si="2088"/>
        <v/>
      </c>
      <c r="R4428" s="120" t="str">
        <f t="shared" si="2089"/>
        <v/>
      </c>
      <c r="S4428" s="54" t="str">
        <f t="shared" si="2090"/>
        <v/>
      </c>
      <c r="T4428" s="5" t="str">
        <f t="shared" si="2091"/>
        <v/>
      </c>
      <c r="U4428" s="152" t="str">
        <f t="shared" si="2074"/>
        <v/>
      </c>
      <c r="V4428" s="152" t="str">
        <f t="shared" si="2075"/>
        <v/>
      </c>
      <c r="W4428" s="153" t="str">
        <f t="shared" si="2076"/>
        <v/>
      </c>
      <c r="X4428" s="153" t="str">
        <f t="shared" si="2077"/>
        <v/>
      </c>
      <c r="Y4428" s="153" t="str">
        <f t="shared" si="2078"/>
        <v/>
      </c>
      <c r="Z4428" s="153" t="str">
        <f t="shared" si="2079"/>
        <v/>
      </c>
      <c r="AA4428" s="152" t="str">
        <f t="shared" si="2080"/>
        <v/>
      </c>
      <c r="AB4428" s="152" t="str">
        <f t="shared" si="2081"/>
        <v/>
      </c>
      <c r="AC4428" s="154" t="str">
        <f t="shared" si="2092"/>
        <v/>
      </c>
      <c r="AD4428" s="154" t="str">
        <f t="shared" si="2093"/>
        <v/>
      </c>
      <c r="AE4428" s="3" t="str">
        <f t="shared" si="2094"/>
        <v/>
      </c>
      <c r="AF4428" s="3" t="str">
        <f t="shared" si="2095"/>
        <v/>
      </c>
      <c r="AG4428" s="3" t="str">
        <f t="shared" si="2096"/>
        <v/>
      </c>
      <c r="AH4428" s="4" t="str">
        <f t="shared" si="2097"/>
        <v/>
      </c>
      <c r="AI4428" s="75" t="str">
        <f t="shared" si="2098"/>
        <v/>
      </c>
      <c r="AJ4428" s="75" t="str">
        <f t="shared" si="2099"/>
        <v/>
      </c>
    </row>
    <row r="4429" spans="1:36" ht="14.25">
      <c r="A4429" s="41" t="str">
        <f t="shared" si="2082"/>
        <v/>
      </c>
      <c r="B4429" s="150" t="str">
        <f>IF(ISNUMBER(A4429),INDEX('MetaTrader Import'!$H$13:$J$5893,TRUNC(((A4429-$A$39+1)-1)/3)+1,MOD((A4429-$A$39+1)-1,3)+1),"")</f>
        <v/>
      </c>
      <c r="C4429" s="43" t="str">
        <f t="shared" si="2083"/>
        <v/>
      </c>
      <c r="D4429" s="43" t="str">
        <f t="shared" ca="1" si="2073"/>
        <v/>
      </c>
      <c r="E4429" s="43" t="str">
        <f t="shared" si="2084"/>
        <v/>
      </c>
      <c r="F4429" s="43" t="str">
        <f t="shared" si="2085"/>
        <v/>
      </c>
      <c r="G4429" s="43" t="str">
        <f>IF(A4429&lt;&gt;"",IF(A4429&lt;Data!$G$11*0.25,$C$13/$G$32,IF(A4429&gt;Data!$G$11*0.25,$C$13,$C$13*10)),"")</f>
        <v/>
      </c>
      <c r="H4429" s="43" t="str">
        <f>IF(A4429&lt;&gt;"",IF(Data!$G$9="constant",$C$13,IF(Data!$G$9="squeeze",G4429,F4429)),"")</f>
        <v/>
      </c>
      <c r="I4429" s="38" t="str">
        <f ca="1">IF(ISNUMBER(A4429),NORMINV(RAND(),0,IF(AND(Data!$G$9="squeeze",A4429&lt;Data!$G$11*0.25),$H$32,1)*$C$30*$C$13)*($C$14*$C$12),"")</f>
        <v/>
      </c>
      <c r="J4429" s="42" t="str">
        <f ca="1">IFERROR(IF(Data!$C$6="Real",B4429,I4429+J4428+($C$14*$C$12)*(NORMINV(RAND(),$C$15,CHOOSE($G$13,$C$13,F4429,G4429)))),"")</f>
        <v/>
      </c>
      <c r="K4429" s="88" t="str">
        <f>IF(ISNUMBER(A4429), IF($G$16="fixed",$G$17,MIN(H4429*Data!$C$7*$C$16*0.5,$C$17*Data!$C$7))*$C$12,"")</f>
        <v/>
      </c>
      <c r="L4429" s="42" t="str">
        <f t="shared" ca="1" si="2100"/>
        <v/>
      </c>
      <c r="M4429" s="44" t="str">
        <f t="shared" ca="1" si="2101"/>
        <v/>
      </c>
      <c r="N4429" s="44" t="str">
        <f t="shared" ca="1" si="2102"/>
        <v/>
      </c>
      <c r="O4429" s="108" t="str">
        <f t="shared" si="2086"/>
        <v/>
      </c>
      <c r="P4429" s="102" t="str">
        <f t="shared" si="2087"/>
        <v/>
      </c>
      <c r="Q4429" s="102" t="str">
        <f t="shared" si="2088"/>
        <v/>
      </c>
      <c r="R4429" s="120" t="str">
        <f t="shared" si="2089"/>
        <v/>
      </c>
      <c r="S4429" s="54" t="str">
        <f t="shared" si="2090"/>
        <v/>
      </c>
      <c r="T4429" s="5" t="str">
        <f t="shared" si="2091"/>
        <v/>
      </c>
      <c r="U4429" s="152" t="str">
        <f t="shared" si="2074"/>
        <v/>
      </c>
      <c r="V4429" s="152" t="str">
        <f t="shared" si="2075"/>
        <v/>
      </c>
      <c r="W4429" s="153" t="str">
        <f t="shared" si="2076"/>
        <v/>
      </c>
      <c r="X4429" s="153" t="str">
        <f t="shared" si="2077"/>
        <v/>
      </c>
      <c r="Y4429" s="153" t="str">
        <f t="shared" si="2078"/>
        <v/>
      </c>
      <c r="Z4429" s="153" t="str">
        <f t="shared" si="2079"/>
        <v/>
      </c>
      <c r="AA4429" s="152" t="str">
        <f t="shared" si="2080"/>
        <v/>
      </c>
      <c r="AB4429" s="152" t="str">
        <f t="shared" si="2081"/>
        <v/>
      </c>
      <c r="AC4429" s="154" t="str">
        <f t="shared" si="2092"/>
        <v/>
      </c>
      <c r="AD4429" s="154" t="str">
        <f t="shared" si="2093"/>
        <v/>
      </c>
      <c r="AE4429" s="3" t="str">
        <f t="shared" si="2094"/>
        <v/>
      </c>
      <c r="AF4429" s="3" t="str">
        <f t="shared" si="2095"/>
        <v/>
      </c>
      <c r="AG4429" s="3" t="str">
        <f t="shared" si="2096"/>
        <v/>
      </c>
      <c r="AH4429" s="4" t="str">
        <f t="shared" si="2097"/>
        <v/>
      </c>
      <c r="AI4429" s="75" t="str">
        <f t="shared" si="2098"/>
        <v/>
      </c>
      <c r="AJ4429" s="75" t="str">
        <f t="shared" si="2099"/>
        <v/>
      </c>
    </row>
    <row r="4430" spans="1:36" ht="14.25">
      <c r="A4430" s="41" t="str">
        <f t="shared" si="2082"/>
        <v/>
      </c>
      <c r="B4430" s="150" t="str">
        <f>IF(ISNUMBER(A4430),INDEX('MetaTrader Import'!$H$13:$J$5893,TRUNC(((A4430-$A$39+1)-1)/3)+1,MOD((A4430-$A$39+1)-1,3)+1),"")</f>
        <v/>
      </c>
      <c r="C4430" s="43" t="str">
        <f t="shared" si="2083"/>
        <v/>
      </c>
      <c r="D4430" s="43" t="str">
        <f t="shared" ca="1" si="2073"/>
        <v/>
      </c>
      <c r="E4430" s="43" t="str">
        <f t="shared" si="2084"/>
        <v/>
      </c>
      <c r="F4430" s="43" t="str">
        <f t="shared" si="2085"/>
        <v/>
      </c>
      <c r="G4430" s="43" t="str">
        <f>IF(A4430&lt;&gt;"",IF(A4430&lt;Data!$G$11*0.25,$C$13/$G$32,IF(A4430&gt;Data!$G$11*0.25,$C$13,$C$13*10)),"")</f>
        <v/>
      </c>
      <c r="H4430" s="43" t="str">
        <f>IF(A4430&lt;&gt;"",IF(Data!$G$9="constant",$C$13,IF(Data!$G$9="squeeze",G4430,F4430)),"")</f>
        <v/>
      </c>
      <c r="I4430" s="38" t="str">
        <f ca="1">IF(ISNUMBER(A4430),NORMINV(RAND(),0,IF(AND(Data!$G$9="squeeze",A4430&lt;Data!$G$11*0.25),$H$32,1)*$C$30*$C$13)*($C$14*$C$12),"")</f>
        <v/>
      </c>
      <c r="J4430" s="42" t="str">
        <f ca="1">IFERROR(IF(Data!$C$6="Real",B4430,I4430+J4429+($C$14*$C$12)*(NORMINV(RAND(),$C$15,CHOOSE($G$13,$C$13,F4430,G4430)))),"")</f>
        <v/>
      </c>
      <c r="K4430" s="88" t="str">
        <f>IF(ISNUMBER(A4430), IF($G$16="fixed",$G$17,MIN(H4430*Data!$C$7*$C$16*0.5,$C$17*Data!$C$7))*$C$12,"")</f>
        <v/>
      </c>
      <c r="L4430" s="42" t="str">
        <f t="shared" ca="1" si="2100"/>
        <v/>
      </c>
      <c r="M4430" s="44" t="str">
        <f t="shared" ca="1" si="2101"/>
        <v/>
      </c>
      <c r="N4430" s="44" t="str">
        <f t="shared" ca="1" si="2102"/>
        <v/>
      </c>
      <c r="O4430" s="108" t="str">
        <f t="shared" si="2086"/>
        <v/>
      </c>
      <c r="P4430" s="102" t="str">
        <f t="shared" si="2087"/>
        <v/>
      </c>
      <c r="Q4430" s="102" t="str">
        <f t="shared" si="2088"/>
        <v/>
      </c>
      <c r="R4430" s="120" t="str">
        <f t="shared" si="2089"/>
        <v/>
      </c>
      <c r="S4430" s="54" t="str">
        <f t="shared" si="2090"/>
        <v/>
      </c>
      <c r="T4430" s="5" t="str">
        <f t="shared" si="2091"/>
        <v/>
      </c>
      <c r="U4430" s="152" t="str">
        <f t="shared" si="2074"/>
        <v/>
      </c>
      <c r="V4430" s="152" t="str">
        <f t="shared" si="2075"/>
        <v/>
      </c>
      <c r="W4430" s="153" t="str">
        <f t="shared" si="2076"/>
        <v/>
      </c>
      <c r="X4430" s="153" t="str">
        <f t="shared" si="2077"/>
        <v/>
      </c>
      <c r="Y4430" s="153" t="str">
        <f t="shared" si="2078"/>
        <v/>
      </c>
      <c r="Z4430" s="153" t="str">
        <f t="shared" si="2079"/>
        <v/>
      </c>
      <c r="AA4430" s="152" t="str">
        <f t="shared" si="2080"/>
        <v/>
      </c>
      <c r="AB4430" s="152" t="str">
        <f t="shared" si="2081"/>
        <v/>
      </c>
      <c r="AC4430" s="154" t="str">
        <f t="shared" si="2092"/>
        <v/>
      </c>
      <c r="AD4430" s="154" t="str">
        <f t="shared" si="2093"/>
        <v/>
      </c>
      <c r="AE4430" s="3" t="str">
        <f t="shared" si="2094"/>
        <v/>
      </c>
      <c r="AF4430" s="3" t="str">
        <f t="shared" si="2095"/>
        <v/>
      </c>
      <c r="AG4430" s="3" t="str">
        <f t="shared" si="2096"/>
        <v/>
      </c>
      <c r="AH4430" s="4" t="str">
        <f t="shared" si="2097"/>
        <v/>
      </c>
      <c r="AI4430" s="75" t="str">
        <f t="shared" si="2098"/>
        <v/>
      </c>
      <c r="AJ4430" s="75" t="str">
        <f t="shared" si="2099"/>
        <v/>
      </c>
    </row>
    <row r="4431" spans="1:36" ht="14.25">
      <c r="A4431" s="41" t="str">
        <f t="shared" si="2082"/>
        <v/>
      </c>
      <c r="B4431" s="150" t="str">
        <f>IF(ISNUMBER(A4431),INDEX('MetaTrader Import'!$H$13:$J$5893,TRUNC(((A4431-$A$39+1)-1)/3)+1,MOD((A4431-$A$39+1)-1,3)+1),"")</f>
        <v/>
      </c>
      <c r="C4431" s="43" t="str">
        <f t="shared" si="2083"/>
        <v/>
      </c>
      <c r="D4431" s="43" t="str">
        <f t="shared" ca="1" si="2073"/>
        <v/>
      </c>
      <c r="E4431" s="43" t="str">
        <f t="shared" si="2084"/>
        <v/>
      </c>
      <c r="F4431" s="43" t="str">
        <f t="shared" si="2085"/>
        <v/>
      </c>
      <c r="G4431" s="43" t="str">
        <f>IF(A4431&lt;&gt;"",IF(A4431&lt;Data!$G$11*0.25,$C$13/$G$32,IF(A4431&gt;Data!$G$11*0.25,$C$13,$C$13*10)),"")</f>
        <v/>
      </c>
      <c r="H4431" s="43" t="str">
        <f>IF(A4431&lt;&gt;"",IF(Data!$G$9="constant",$C$13,IF(Data!$G$9="squeeze",G4431,F4431)),"")</f>
        <v/>
      </c>
      <c r="I4431" s="38" t="str">
        <f ca="1">IF(ISNUMBER(A4431),NORMINV(RAND(),0,IF(AND(Data!$G$9="squeeze",A4431&lt;Data!$G$11*0.25),$H$32,1)*$C$30*$C$13)*($C$14*$C$12),"")</f>
        <v/>
      </c>
      <c r="J4431" s="42" t="str">
        <f ca="1">IFERROR(IF(Data!$C$6="Real",B4431,I4431+J4430+($C$14*$C$12)*(NORMINV(RAND(),$C$15,CHOOSE($G$13,$C$13,F4431,G4431)))),"")</f>
        <v/>
      </c>
      <c r="K4431" s="88" t="str">
        <f>IF(ISNUMBER(A4431), IF($G$16="fixed",$G$17,MIN(H4431*Data!$C$7*$C$16*0.5,$C$17*Data!$C$7))*$C$12,"")</f>
        <v/>
      </c>
      <c r="L4431" s="42" t="str">
        <f t="shared" ca="1" si="2100"/>
        <v/>
      </c>
      <c r="M4431" s="44" t="str">
        <f t="shared" ca="1" si="2101"/>
        <v/>
      </c>
      <c r="N4431" s="44" t="str">
        <f t="shared" ca="1" si="2102"/>
        <v/>
      </c>
      <c r="O4431" s="108" t="str">
        <f t="shared" si="2086"/>
        <v/>
      </c>
      <c r="P4431" s="102" t="str">
        <f t="shared" si="2087"/>
        <v/>
      </c>
      <c r="Q4431" s="102" t="str">
        <f t="shared" si="2088"/>
        <v/>
      </c>
      <c r="R4431" s="120" t="str">
        <f t="shared" si="2089"/>
        <v/>
      </c>
      <c r="S4431" s="54" t="str">
        <f t="shared" si="2090"/>
        <v/>
      </c>
      <c r="T4431" s="5" t="str">
        <f t="shared" si="2091"/>
        <v/>
      </c>
      <c r="U4431" s="152" t="str">
        <f t="shared" si="2074"/>
        <v/>
      </c>
      <c r="V4431" s="152" t="str">
        <f t="shared" si="2075"/>
        <v/>
      </c>
      <c r="W4431" s="153" t="str">
        <f t="shared" si="2076"/>
        <v/>
      </c>
      <c r="X4431" s="153" t="str">
        <f t="shared" si="2077"/>
        <v/>
      </c>
      <c r="Y4431" s="153" t="str">
        <f t="shared" si="2078"/>
        <v/>
      </c>
      <c r="Z4431" s="153" t="str">
        <f t="shared" si="2079"/>
        <v/>
      </c>
      <c r="AA4431" s="152" t="str">
        <f t="shared" si="2080"/>
        <v/>
      </c>
      <c r="AB4431" s="152" t="str">
        <f t="shared" si="2081"/>
        <v/>
      </c>
      <c r="AC4431" s="154" t="str">
        <f t="shared" si="2092"/>
        <v/>
      </c>
      <c r="AD4431" s="154" t="str">
        <f t="shared" si="2093"/>
        <v/>
      </c>
      <c r="AE4431" s="3" t="str">
        <f t="shared" si="2094"/>
        <v/>
      </c>
      <c r="AF4431" s="3" t="str">
        <f t="shared" si="2095"/>
        <v/>
      </c>
      <c r="AG4431" s="3" t="str">
        <f t="shared" si="2096"/>
        <v/>
      </c>
      <c r="AH4431" s="4" t="str">
        <f t="shared" si="2097"/>
        <v/>
      </c>
      <c r="AI4431" s="75" t="str">
        <f t="shared" si="2098"/>
        <v/>
      </c>
      <c r="AJ4431" s="75" t="str">
        <f t="shared" si="2099"/>
        <v/>
      </c>
    </row>
    <row r="4432" spans="1:36" ht="14.25">
      <c r="A4432" s="41" t="str">
        <f t="shared" si="2082"/>
        <v/>
      </c>
      <c r="B4432" s="150" t="str">
        <f>IF(ISNUMBER(A4432),INDEX('MetaTrader Import'!$H$13:$J$5893,TRUNC(((A4432-$A$39+1)-1)/3)+1,MOD((A4432-$A$39+1)-1,3)+1),"")</f>
        <v/>
      </c>
      <c r="C4432" s="43" t="str">
        <f t="shared" si="2083"/>
        <v/>
      </c>
      <c r="D4432" s="43" t="str">
        <f t="shared" ca="1" si="2073"/>
        <v/>
      </c>
      <c r="E4432" s="43" t="str">
        <f t="shared" si="2084"/>
        <v/>
      </c>
      <c r="F4432" s="43" t="str">
        <f t="shared" si="2085"/>
        <v/>
      </c>
      <c r="G4432" s="43" t="str">
        <f>IF(A4432&lt;&gt;"",IF(A4432&lt;Data!$G$11*0.25,$C$13/$G$32,IF(A4432&gt;Data!$G$11*0.25,$C$13,$C$13*10)),"")</f>
        <v/>
      </c>
      <c r="H4432" s="43" t="str">
        <f>IF(A4432&lt;&gt;"",IF(Data!$G$9="constant",$C$13,IF(Data!$G$9="squeeze",G4432,F4432)),"")</f>
        <v/>
      </c>
      <c r="I4432" s="38" t="str">
        <f ca="1">IF(ISNUMBER(A4432),NORMINV(RAND(),0,IF(AND(Data!$G$9="squeeze",A4432&lt;Data!$G$11*0.25),$H$32,1)*$C$30*$C$13)*($C$14*$C$12),"")</f>
        <v/>
      </c>
      <c r="J4432" s="42" t="str">
        <f ca="1">IFERROR(IF(Data!$C$6="Real",B4432,I4432+J4431+($C$14*$C$12)*(NORMINV(RAND(),$C$15,CHOOSE($G$13,$C$13,F4432,G4432)))),"")</f>
        <v/>
      </c>
      <c r="K4432" s="88" t="str">
        <f>IF(ISNUMBER(A4432), IF($G$16="fixed",$G$17,MIN(H4432*Data!$C$7*$C$16*0.5,$C$17*Data!$C$7))*$C$12,"")</f>
        <v/>
      </c>
      <c r="L4432" s="42" t="str">
        <f t="shared" ca="1" si="2100"/>
        <v/>
      </c>
      <c r="M4432" s="44" t="str">
        <f t="shared" ca="1" si="2101"/>
        <v/>
      </c>
      <c r="N4432" s="44" t="str">
        <f t="shared" ca="1" si="2102"/>
        <v/>
      </c>
      <c r="O4432" s="108" t="str">
        <f t="shared" si="2086"/>
        <v/>
      </c>
      <c r="P4432" s="102" t="str">
        <f t="shared" si="2087"/>
        <v/>
      </c>
      <c r="Q4432" s="102" t="str">
        <f t="shared" si="2088"/>
        <v/>
      </c>
      <c r="R4432" s="120" t="str">
        <f t="shared" si="2089"/>
        <v/>
      </c>
      <c r="S4432" s="54" t="str">
        <f t="shared" si="2090"/>
        <v/>
      </c>
      <c r="T4432" s="5" t="str">
        <f t="shared" si="2091"/>
        <v/>
      </c>
      <c r="U4432" s="152" t="str">
        <f t="shared" si="2074"/>
        <v/>
      </c>
      <c r="V4432" s="152" t="str">
        <f t="shared" si="2075"/>
        <v/>
      </c>
      <c r="W4432" s="153" t="str">
        <f t="shared" si="2076"/>
        <v/>
      </c>
      <c r="X4432" s="153" t="str">
        <f t="shared" si="2077"/>
        <v/>
      </c>
      <c r="Y4432" s="153" t="str">
        <f t="shared" si="2078"/>
        <v/>
      </c>
      <c r="Z4432" s="153" t="str">
        <f t="shared" si="2079"/>
        <v/>
      </c>
      <c r="AA4432" s="152" t="str">
        <f t="shared" si="2080"/>
        <v/>
      </c>
      <c r="AB4432" s="152" t="str">
        <f t="shared" si="2081"/>
        <v/>
      </c>
      <c r="AC4432" s="154" t="str">
        <f t="shared" si="2092"/>
        <v/>
      </c>
      <c r="AD4432" s="154" t="str">
        <f t="shared" si="2093"/>
        <v/>
      </c>
      <c r="AE4432" s="3" t="str">
        <f t="shared" si="2094"/>
        <v/>
      </c>
      <c r="AF4432" s="3" t="str">
        <f t="shared" si="2095"/>
        <v/>
      </c>
      <c r="AG4432" s="3" t="str">
        <f t="shared" si="2096"/>
        <v/>
      </c>
      <c r="AH4432" s="4" t="str">
        <f t="shared" si="2097"/>
        <v/>
      </c>
      <c r="AI4432" s="75" t="str">
        <f t="shared" si="2098"/>
        <v/>
      </c>
      <c r="AJ4432" s="75" t="str">
        <f t="shared" si="2099"/>
        <v/>
      </c>
    </row>
    <row r="4433" spans="1:36" ht="14.25">
      <c r="A4433" s="41" t="str">
        <f t="shared" si="2082"/>
        <v/>
      </c>
      <c r="B4433" s="150" t="str">
        <f>IF(ISNUMBER(A4433),INDEX('MetaTrader Import'!$H$13:$J$5893,TRUNC(((A4433-$A$39+1)-1)/3)+1,MOD((A4433-$A$39+1)-1,3)+1),"")</f>
        <v/>
      </c>
      <c r="C4433" s="43" t="str">
        <f t="shared" si="2083"/>
        <v/>
      </c>
      <c r="D4433" s="43" t="str">
        <f t="shared" ca="1" si="2073"/>
        <v/>
      </c>
      <c r="E4433" s="43" t="str">
        <f t="shared" si="2084"/>
        <v/>
      </c>
      <c r="F4433" s="43" t="str">
        <f t="shared" si="2085"/>
        <v/>
      </c>
      <c r="G4433" s="43" t="str">
        <f>IF(A4433&lt;&gt;"",IF(A4433&lt;Data!$G$11*0.25,$C$13/$G$32,IF(A4433&gt;Data!$G$11*0.25,$C$13,$C$13*10)),"")</f>
        <v/>
      </c>
      <c r="H4433" s="43" t="str">
        <f>IF(A4433&lt;&gt;"",IF(Data!$G$9="constant",$C$13,IF(Data!$G$9="squeeze",G4433,F4433)),"")</f>
        <v/>
      </c>
      <c r="I4433" s="38" t="str">
        <f ca="1">IF(ISNUMBER(A4433),NORMINV(RAND(),0,IF(AND(Data!$G$9="squeeze",A4433&lt;Data!$G$11*0.25),$H$32,1)*$C$30*$C$13)*($C$14*$C$12),"")</f>
        <v/>
      </c>
      <c r="J4433" s="42" t="str">
        <f ca="1">IFERROR(IF(Data!$C$6="Real",B4433,I4433+J4432+($C$14*$C$12)*(NORMINV(RAND(),$C$15,CHOOSE($G$13,$C$13,F4433,G4433)))),"")</f>
        <v/>
      </c>
      <c r="K4433" s="88" t="str">
        <f>IF(ISNUMBER(A4433), IF($G$16="fixed",$G$17,MIN(H4433*Data!$C$7*$C$16*0.5,$C$17*Data!$C$7))*$C$12,"")</f>
        <v/>
      </c>
      <c r="L4433" s="42" t="str">
        <f t="shared" ca="1" si="2100"/>
        <v/>
      </c>
      <c r="M4433" s="44" t="str">
        <f t="shared" ca="1" si="2101"/>
        <v/>
      </c>
      <c r="N4433" s="44" t="str">
        <f t="shared" ca="1" si="2102"/>
        <v/>
      </c>
      <c r="O4433" s="108" t="str">
        <f t="shared" si="2086"/>
        <v/>
      </c>
      <c r="P4433" s="102" t="str">
        <f t="shared" si="2087"/>
        <v/>
      </c>
      <c r="Q4433" s="102" t="str">
        <f t="shared" si="2088"/>
        <v/>
      </c>
      <c r="R4433" s="120" t="str">
        <f t="shared" si="2089"/>
        <v/>
      </c>
      <c r="S4433" s="54" t="str">
        <f t="shared" si="2090"/>
        <v/>
      </c>
      <c r="T4433" s="5" t="str">
        <f t="shared" si="2091"/>
        <v/>
      </c>
      <c r="U4433" s="152" t="str">
        <f t="shared" si="2074"/>
        <v/>
      </c>
      <c r="V4433" s="152" t="str">
        <f t="shared" si="2075"/>
        <v/>
      </c>
      <c r="W4433" s="153" t="str">
        <f t="shared" si="2076"/>
        <v/>
      </c>
      <c r="X4433" s="153" t="str">
        <f t="shared" si="2077"/>
        <v/>
      </c>
      <c r="Y4433" s="153" t="str">
        <f t="shared" si="2078"/>
        <v/>
      </c>
      <c r="Z4433" s="153" t="str">
        <f t="shared" si="2079"/>
        <v/>
      </c>
      <c r="AA4433" s="152" t="str">
        <f t="shared" si="2080"/>
        <v/>
      </c>
      <c r="AB4433" s="152" t="str">
        <f t="shared" si="2081"/>
        <v/>
      </c>
      <c r="AC4433" s="154" t="str">
        <f t="shared" si="2092"/>
        <v/>
      </c>
      <c r="AD4433" s="154" t="str">
        <f t="shared" si="2093"/>
        <v/>
      </c>
      <c r="AE4433" s="3" t="str">
        <f t="shared" si="2094"/>
        <v/>
      </c>
      <c r="AF4433" s="3" t="str">
        <f t="shared" si="2095"/>
        <v/>
      </c>
      <c r="AG4433" s="3" t="str">
        <f t="shared" si="2096"/>
        <v/>
      </c>
      <c r="AH4433" s="4" t="str">
        <f t="shared" si="2097"/>
        <v/>
      </c>
      <c r="AI4433" s="75" t="str">
        <f t="shared" si="2098"/>
        <v/>
      </c>
      <c r="AJ4433" s="75" t="str">
        <f t="shared" si="2099"/>
        <v/>
      </c>
    </row>
    <row r="4434" spans="1:36" ht="14.25">
      <c r="A4434" s="41" t="str">
        <f t="shared" si="2082"/>
        <v/>
      </c>
      <c r="B4434" s="150" t="str">
        <f>IF(ISNUMBER(A4434),INDEX('MetaTrader Import'!$H$13:$J$5893,TRUNC(((A4434-$A$39+1)-1)/3)+1,MOD((A4434-$A$39+1)-1,3)+1),"")</f>
        <v/>
      </c>
      <c r="C4434" s="43" t="str">
        <f t="shared" si="2083"/>
        <v/>
      </c>
      <c r="D4434" s="43" t="str">
        <f t="shared" ca="1" si="2073"/>
        <v/>
      </c>
      <c r="E4434" s="43" t="str">
        <f t="shared" si="2084"/>
        <v/>
      </c>
      <c r="F4434" s="43" t="str">
        <f t="shared" si="2085"/>
        <v/>
      </c>
      <c r="G4434" s="43" t="str">
        <f>IF(A4434&lt;&gt;"",IF(A4434&lt;Data!$G$11*0.25,$C$13/$G$32,IF(A4434&gt;Data!$G$11*0.25,$C$13,$C$13*10)),"")</f>
        <v/>
      </c>
      <c r="H4434" s="43" t="str">
        <f>IF(A4434&lt;&gt;"",IF(Data!$G$9="constant",$C$13,IF(Data!$G$9="squeeze",G4434,F4434)),"")</f>
        <v/>
      </c>
      <c r="I4434" s="38" t="str">
        <f ca="1">IF(ISNUMBER(A4434),NORMINV(RAND(),0,IF(AND(Data!$G$9="squeeze",A4434&lt;Data!$G$11*0.25),$H$32,1)*$C$30*$C$13)*($C$14*$C$12),"")</f>
        <v/>
      </c>
      <c r="J4434" s="42" t="str">
        <f ca="1">IFERROR(IF(Data!$C$6="Real",B4434,I4434+J4433+($C$14*$C$12)*(NORMINV(RAND(),$C$15,CHOOSE($G$13,$C$13,F4434,G4434)))),"")</f>
        <v/>
      </c>
      <c r="K4434" s="88" t="str">
        <f>IF(ISNUMBER(A4434), IF($G$16="fixed",$G$17,MIN(H4434*Data!$C$7*$C$16*0.5,$C$17*Data!$C$7))*$C$12,"")</f>
        <v/>
      </c>
      <c r="L4434" s="42" t="str">
        <f t="shared" ca="1" si="2100"/>
        <v/>
      </c>
      <c r="M4434" s="44" t="str">
        <f t="shared" ca="1" si="2101"/>
        <v/>
      </c>
      <c r="N4434" s="44" t="str">
        <f t="shared" ca="1" si="2102"/>
        <v/>
      </c>
      <c r="O4434" s="108" t="str">
        <f t="shared" si="2086"/>
        <v/>
      </c>
      <c r="P4434" s="102" t="str">
        <f t="shared" si="2087"/>
        <v/>
      </c>
      <c r="Q4434" s="102" t="str">
        <f t="shared" si="2088"/>
        <v/>
      </c>
      <c r="R4434" s="120" t="str">
        <f t="shared" si="2089"/>
        <v/>
      </c>
      <c r="S4434" s="54" t="str">
        <f t="shared" si="2090"/>
        <v/>
      </c>
      <c r="T4434" s="5" t="str">
        <f t="shared" si="2091"/>
        <v/>
      </c>
      <c r="U4434" s="152" t="str">
        <f t="shared" si="2074"/>
        <v/>
      </c>
      <c r="V4434" s="152" t="str">
        <f t="shared" si="2075"/>
        <v/>
      </c>
      <c r="W4434" s="153" t="str">
        <f t="shared" si="2076"/>
        <v/>
      </c>
      <c r="X4434" s="153" t="str">
        <f t="shared" si="2077"/>
        <v/>
      </c>
      <c r="Y4434" s="153" t="str">
        <f t="shared" si="2078"/>
        <v/>
      </c>
      <c r="Z4434" s="153" t="str">
        <f t="shared" si="2079"/>
        <v/>
      </c>
      <c r="AA4434" s="152" t="str">
        <f t="shared" si="2080"/>
        <v/>
      </c>
      <c r="AB4434" s="152" t="str">
        <f t="shared" si="2081"/>
        <v/>
      </c>
      <c r="AC4434" s="154" t="str">
        <f t="shared" si="2092"/>
        <v/>
      </c>
      <c r="AD4434" s="154" t="str">
        <f t="shared" si="2093"/>
        <v/>
      </c>
      <c r="AE4434" s="3" t="str">
        <f t="shared" si="2094"/>
        <v/>
      </c>
      <c r="AF4434" s="3" t="str">
        <f t="shared" si="2095"/>
        <v/>
      </c>
      <c r="AG4434" s="3" t="str">
        <f t="shared" si="2096"/>
        <v/>
      </c>
      <c r="AH4434" s="4" t="str">
        <f t="shared" si="2097"/>
        <v/>
      </c>
      <c r="AI4434" s="75" t="str">
        <f t="shared" si="2098"/>
        <v/>
      </c>
      <c r="AJ4434" s="75" t="str">
        <f t="shared" si="2099"/>
        <v/>
      </c>
    </row>
    <row r="4435" spans="1:36" ht="14.25">
      <c r="A4435" s="41" t="str">
        <f t="shared" si="2082"/>
        <v/>
      </c>
      <c r="B4435" s="150" t="str">
        <f>IF(ISNUMBER(A4435),INDEX('MetaTrader Import'!$H$13:$J$5893,TRUNC(((A4435-$A$39+1)-1)/3)+1,MOD((A4435-$A$39+1)-1,3)+1),"")</f>
        <v/>
      </c>
      <c r="C4435" s="43" t="str">
        <f t="shared" si="2083"/>
        <v/>
      </c>
      <c r="D4435" s="43" t="str">
        <f t="shared" ca="1" si="2073"/>
        <v/>
      </c>
      <c r="E4435" s="43" t="str">
        <f t="shared" si="2084"/>
        <v/>
      </c>
      <c r="F4435" s="43" t="str">
        <f t="shared" si="2085"/>
        <v/>
      </c>
      <c r="G4435" s="43" t="str">
        <f>IF(A4435&lt;&gt;"",IF(A4435&lt;Data!$G$11*0.25,$C$13/$G$32,IF(A4435&gt;Data!$G$11*0.25,$C$13,$C$13*10)),"")</f>
        <v/>
      </c>
      <c r="H4435" s="43" t="str">
        <f>IF(A4435&lt;&gt;"",IF(Data!$G$9="constant",$C$13,IF(Data!$G$9="squeeze",G4435,F4435)),"")</f>
        <v/>
      </c>
      <c r="I4435" s="38" t="str">
        <f ca="1">IF(ISNUMBER(A4435),NORMINV(RAND(),0,IF(AND(Data!$G$9="squeeze",A4435&lt;Data!$G$11*0.25),$H$32,1)*$C$30*$C$13)*($C$14*$C$12),"")</f>
        <v/>
      </c>
      <c r="J4435" s="42" t="str">
        <f ca="1">IFERROR(IF(Data!$C$6="Real",B4435,I4435+J4434+($C$14*$C$12)*(NORMINV(RAND(),$C$15,CHOOSE($G$13,$C$13,F4435,G4435)))),"")</f>
        <v/>
      </c>
      <c r="K4435" s="88" t="str">
        <f>IF(ISNUMBER(A4435), IF($G$16="fixed",$G$17,MIN(H4435*Data!$C$7*$C$16*0.5,$C$17*Data!$C$7))*$C$12,"")</f>
        <v/>
      </c>
      <c r="L4435" s="42" t="str">
        <f t="shared" ca="1" si="2100"/>
        <v/>
      </c>
      <c r="M4435" s="44" t="str">
        <f t="shared" ca="1" si="2101"/>
        <v/>
      </c>
      <c r="N4435" s="44" t="str">
        <f t="shared" ca="1" si="2102"/>
        <v/>
      </c>
      <c r="O4435" s="108" t="str">
        <f t="shared" si="2086"/>
        <v/>
      </c>
      <c r="P4435" s="102" t="str">
        <f t="shared" si="2087"/>
        <v/>
      </c>
      <c r="Q4435" s="102" t="str">
        <f t="shared" si="2088"/>
        <v/>
      </c>
      <c r="R4435" s="120" t="str">
        <f t="shared" si="2089"/>
        <v/>
      </c>
      <c r="S4435" s="54" t="str">
        <f t="shared" si="2090"/>
        <v/>
      </c>
      <c r="T4435" s="5" t="str">
        <f t="shared" si="2091"/>
        <v/>
      </c>
      <c r="U4435" s="152" t="str">
        <f t="shared" si="2074"/>
        <v/>
      </c>
      <c r="V4435" s="152" t="str">
        <f t="shared" si="2075"/>
        <v/>
      </c>
      <c r="W4435" s="153" t="str">
        <f t="shared" si="2076"/>
        <v/>
      </c>
      <c r="X4435" s="153" t="str">
        <f t="shared" si="2077"/>
        <v/>
      </c>
      <c r="Y4435" s="153" t="str">
        <f t="shared" si="2078"/>
        <v/>
      </c>
      <c r="Z4435" s="153" t="str">
        <f t="shared" si="2079"/>
        <v/>
      </c>
      <c r="AA4435" s="152" t="str">
        <f t="shared" si="2080"/>
        <v/>
      </c>
      <c r="AB4435" s="152" t="str">
        <f t="shared" si="2081"/>
        <v/>
      </c>
      <c r="AC4435" s="154" t="str">
        <f t="shared" si="2092"/>
        <v/>
      </c>
      <c r="AD4435" s="154" t="str">
        <f t="shared" si="2093"/>
        <v/>
      </c>
      <c r="AE4435" s="3" t="str">
        <f t="shared" si="2094"/>
        <v/>
      </c>
      <c r="AF4435" s="3" t="str">
        <f t="shared" si="2095"/>
        <v/>
      </c>
      <c r="AG4435" s="3" t="str">
        <f t="shared" si="2096"/>
        <v/>
      </c>
      <c r="AH4435" s="4" t="str">
        <f t="shared" si="2097"/>
        <v/>
      </c>
      <c r="AI4435" s="75" t="str">
        <f t="shared" si="2098"/>
        <v/>
      </c>
      <c r="AJ4435" s="75" t="str">
        <f t="shared" si="2099"/>
        <v/>
      </c>
    </row>
    <row r="4436" spans="1:36" ht="14.25">
      <c r="A4436" s="41" t="str">
        <f t="shared" si="2082"/>
        <v/>
      </c>
      <c r="B4436" s="150" t="str">
        <f>IF(ISNUMBER(A4436),INDEX('MetaTrader Import'!$H$13:$J$5893,TRUNC(((A4436-$A$39+1)-1)/3)+1,MOD((A4436-$A$39+1)-1,3)+1),"")</f>
        <v/>
      </c>
      <c r="C4436" s="43" t="str">
        <f t="shared" si="2083"/>
        <v/>
      </c>
      <c r="D4436" s="43" t="str">
        <f t="shared" ca="1" si="2073"/>
        <v/>
      </c>
      <c r="E4436" s="43" t="str">
        <f t="shared" si="2084"/>
        <v/>
      </c>
      <c r="F4436" s="43" t="str">
        <f t="shared" si="2085"/>
        <v/>
      </c>
      <c r="G4436" s="43" t="str">
        <f>IF(A4436&lt;&gt;"",IF(A4436&lt;Data!$G$11*0.25,$C$13/$G$32,IF(A4436&gt;Data!$G$11*0.25,$C$13,$C$13*10)),"")</f>
        <v/>
      </c>
      <c r="H4436" s="43" t="str">
        <f>IF(A4436&lt;&gt;"",IF(Data!$G$9="constant",$C$13,IF(Data!$G$9="squeeze",G4436,F4436)),"")</f>
        <v/>
      </c>
      <c r="I4436" s="38" t="str">
        <f ca="1">IF(ISNUMBER(A4436),NORMINV(RAND(),0,IF(AND(Data!$G$9="squeeze",A4436&lt;Data!$G$11*0.25),$H$32,1)*$C$30*$C$13)*($C$14*$C$12),"")</f>
        <v/>
      </c>
      <c r="J4436" s="42" t="str">
        <f ca="1">IFERROR(IF(Data!$C$6="Real",B4436,I4436+J4435+($C$14*$C$12)*(NORMINV(RAND(),$C$15,CHOOSE($G$13,$C$13,F4436,G4436)))),"")</f>
        <v/>
      </c>
      <c r="K4436" s="88" t="str">
        <f>IF(ISNUMBER(A4436), IF($G$16="fixed",$G$17,MIN(H4436*Data!$C$7*$C$16*0.5,$C$17*Data!$C$7))*$C$12,"")</f>
        <v/>
      </c>
      <c r="L4436" s="42" t="str">
        <f t="shared" ca="1" si="2100"/>
        <v/>
      </c>
      <c r="M4436" s="44" t="str">
        <f t="shared" ca="1" si="2101"/>
        <v/>
      </c>
      <c r="N4436" s="44" t="str">
        <f t="shared" ca="1" si="2102"/>
        <v/>
      </c>
      <c r="O4436" s="108" t="str">
        <f t="shared" si="2086"/>
        <v/>
      </c>
      <c r="P4436" s="102" t="str">
        <f t="shared" si="2087"/>
        <v/>
      </c>
      <c r="Q4436" s="102" t="str">
        <f t="shared" si="2088"/>
        <v/>
      </c>
      <c r="R4436" s="120" t="str">
        <f t="shared" si="2089"/>
        <v/>
      </c>
      <c r="S4436" s="54" t="str">
        <f t="shared" si="2090"/>
        <v/>
      </c>
      <c r="T4436" s="5" t="str">
        <f t="shared" si="2091"/>
        <v/>
      </c>
      <c r="U4436" s="152" t="str">
        <f t="shared" si="2074"/>
        <v/>
      </c>
      <c r="V4436" s="152" t="str">
        <f t="shared" si="2075"/>
        <v/>
      </c>
      <c r="W4436" s="153" t="str">
        <f t="shared" si="2076"/>
        <v/>
      </c>
      <c r="X4436" s="153" t="str">
        <f t="shared" si="2077"/>
        <v/>
      </c>
      <c r="Y4436" s="153" t="str">
        <f t="shared" si="2078"/>
        <v/>
      </c>
      <c r="Z4436" s="153" t="str">
        <f t="shared" si="2079"/>
        <v/>
      </c>
      <c r="AA4436" s="152" t="str">
        <f t="shared" si="2080"/>
        <v/>
      </c>
      <c r="AB4436" s="152" t="str">
        <f t="shared" si="2081"/>
        <v/>
      </c>
      <c r="AC4436" s="154" t="str">
        <f t="shared" si="2092"/>
        <v/>
      </c>
      <c r="AD4436" s="154" t="str">
        <f t="shared" si="2093"/>
        <v/>
      </c>
      <c r="AE4436" s="3" t="str">
        <f t="shared" si="2094"/>
        <v/>
      </c>
      <c r="AF4436" s="3" t="str">
        <f t="shared" si="2095"/>
        <v/>
      </c>
      <c r="AG4436" s="3" t="str">
        <f t="shared" si="2096"/>
        <v/>
      </c>
      <c r="AH4436" s="4" t="str">
        <f t="shared" si="2097"/>
        <v/>
      </c>
      <c r="AI4436" s="75" t="str">
        <f t="shared" si="2098"/>
        <v/>
      </c>
      <c r="AJ4436" s="75" t="str">
        <f t="shared" si="2099"/>
        <v/>
      </c>
    </row>
    <row r="4437" spans="1:36" ht="14.25">
      <c r="A4437" s="41" t="str">
        <f t="shared" si="2082"/>
        <v/>
      </c>
      <c r="B4437" s="150" t="str">
        <f>IF(ISNUMBER(A4437),INDEX('MetaTrader Import'!$H$13:$J$5893,TRUNC(((A4437-$A$39+1)-1)/3)+1,MOD((A4437-$A$39+1)-1,3)+1),"")</f>
        <v/>
      </c>
      <c r="C4437" s="43" t="str">
        <f t="shared" si="2083"/>
        <v/>
      </c>
      <c r="D4437" s="43" t="str">
        <f t="shared" ca="1" si="2073"/>
        <v/>
      </c>
      <c r="E4437" s="43" t="str">
        <f t="shared" si="2084"/>
        <v/>
      </c>
      <c r="F4437" s="43" t="str">
        <f t="shared" si="2085"/>
        <v/>
      </c>
      <c r="G4437" s="43" t="str">
        <f>IF(A4437&lt;&gt;"",IF(A4437&lt;Data!$G$11*0.25,$C$13/$G$32,IF(A4437&gt;Data!$G$11*0.25,$C$13,$C$13*10)),"")</f>
        <v/>
      </c>
      <c r="H4437" s="43" t="str">
        <f>IF(A4437&lt;&gt;"",IF(Data!$G$9="constant",$C$13,IF(Data!$G$9="squeeze",G4437,F4437)),"")</f>
        <v/>
      </c>
      <c r="I4437" s="38" t="str">
        <f ca="1">IF(ISNUMBER(A4437),NORMINV(RAND(),0,IF(AND(Data!$G$9="squeeze",A4437&lt;Data!$G$11*0.25),$H$32,1)*$C$30*$C$13)*($C$14*$C$12),"")</f>
        <v/>
      </c>
      <c r="J4437" s="42" t="str">
        <f ca="1">IFERROR(IF(Data!$C$6="Real",B4437,I4437+J4436+($C$14*$C$12)*(NORMINV(RAND(),$C$15,CHOOSE($G$13,$C$13,F4437,G4437)))),"")</f>
        <v/>
      </c>
      <c r="K4437" s="88" t="str">
        <f>IF(ISNUMBER(A4437), IF($G$16="fixed",$G$17,MIN(H4437*Data!$C$7*$C$16*0.5,$C$17*Data!$C$7))*$C$12,"")</f>
        <v/>
      </c>
      <c r="L4437" s="42" t="str">
        <f t="shared" ca="1" si="2100"/>
        <v/>
      </c>
      <c r="M4437" s="44" t="str">
        <f t="shared" ca="1" si="2101"/>
        <v/>
      </c>
      <c r="N4437" s="44" t="str">
        <f t="shared" ca="1" si="2102"/>
        <v/>
      </c>
      <c r="O4437" s="108" t="str">
        <f t="shared" si="2086"/>
        <v/>
      </c>
      <c r="P4437" s="102" t="str">
        <f t="shared" si="2087"/>
        <v/>
      </c>
      <c r="Q4437" s="102" t="str">
        <f t="shared" si="2088"/>
        <v/>
      </c>
      <c r="R4437" s="120" t="str">
        <f t="shared" si="2089"/>
        <v/>
      </c>
      <c r="S4437" s="54" t="str">
        <f t="shared" si="2090"/>
        <v/>
      </c>
      <c r="T4437" s="5" t="str">
        <f t="shared" si="2091"/>
        <v/>
      </c>
      <c r="U4437" s="152" t="str">
        <f t="shared" si="2074"/>
        <v/>
      </c>
      <c r="V4437" s="152" t="str">
        <f t="shared" si="2075"/>
        <v/>
      </c>
      <c r="W4437" s="153" t="str">
        <f t="shared" si="2076"/>
        <v/>
      </c>
      <c r="X4437" s="153" t="str">
        <f t="shared" si="2077"/>
        <v/>
      </c>
      <c r="Y4437" s="153" t="str">
        <f t="shared" si="2078"/>
        <v/>
      </c>
      <c r="Z4437" s="153" t="str">
        <f t="shared" si="2079"/>
        <v/>
      </c>
      <c r="AA4437" s="152" t="str">
        <f t="shared" si="2080"/>
        <v/>
      </c>
      <c r="AB4437" s="152" t="str">
        <f t="shared" si="2081"/>
        <v/>
      </c>
      <c r="AC4437" s="154" t="str">
        <f t="shared" si="2092"/>
        <v/>
      </c>
      <c r="AD4437" s="154" t="str">
        <f t="shared" si="2093"/>
        <v/>
      </c>
      <c r="AE4437" s="3" t="str">
        <f t="shared" si="2094"/>
        <v/>
      </c>
      <c r="AF4437" s="3" t="str">
        <f t="shared" si="2095"/>
        <v/>
      </c>
      <c r="AG4437" s="3" t="str">
        <f t="shared" si="2096"/>
        <v/>
      </c>
      <c r="AH4437" s="4" t="str">
        <f t="shared" si="2097"/>
        <v/>
      </c>
      <c r="AI4437" s="75" t="str">
        <f t="shared" si="2098"/>
        <v/>
      </c>
      <c r="AJ4437" s="75" t="str">
        <f t="shared" si="2099"/>
        <v/>
      </c>
    </row>
    <row r="4438" spans="1:36" ht="14.25">
      <c r="A4438" s="41" t="str">
        <f t="shared" si="2082"/>
        <v/>
      </c>
      <c r="B4438" s="150" t="str">
        <f>IF(ISNUMBER(A4438),INDEX('MetaTrader Import'!$H$13:$J$5893,TRUNC(((A4438-$A$39+1)-1)/3)+1,MOD((A4438-$A$39+1)-1,3)+1),"")</f>
        <v/>
      </c>
      <c r="C4438" s="43" t="str">
        <f t="shared" si="2083"/>
        <v/>
      </c>
      <c r="D4438" s="43" t="str">
        <f t="shared" ca="1" si="2073"/>
        <v/>
      </c>
      <c r="E4438" s="43" t="str">
        <f t="shared" si="2084"/>
        <v/>
      </c>
      <c r="F4438" s="43" t="str">
        <f t="shared" si="2085"/>
        <v/>
      </c>
      <c r="G4438" s="43" t="str">
        <f>IF(A4438&lt;&gt;"",IF(A4438&lt;Data!$G$11*0.25,$C$13/$G$32,IF(A4438&gt;Data!$G$11*0.25,$C$13,$C$13*10)),"")</f>
        <v/>
      </c>
      <c r="H4438" s="43" t="str">
        <f>IF(A4438&lt;&gt;"",IF(Data!$G$9="constant",$C$13,IF(Data!$G$9="squeeze",G4438,F4438)),"")</f>
        <v/>
      </c>
      <c r="I4438" s="38" t="str">
        <f ca="1">IF(ISNUMBER(A4438),NORMINV(RAND(),0,IF(AND(Data!$G$9="squeeze",A4438&lt;Data!$G$11*0.25),$H$32,1)*$C$30*$C$13)*($C$14*$C$12),"")</f>
        <v/>
      </c>
      <c r="J4438" s="42" t="str">
        <f ca="1">IFERROR(IF(Data!$C$6="Real",B4438,I4438+J4437+($C$14*$C$12)*(NORMINV(RAND(),$C$15,CHOOSE($G$13,$C$13,F4438,G4438)))),"")</f>
        <v/>
      </c>
      <c r="K4438" s="88" t="str">
        <f>IF(ISNUMBER(A4438), IF($G$16="fixed",$G$17,MIN(H4438*Data!$C$7*$C$16*0.5,$C$17*Data!$C$7))*$C$12,"")</f>
        <v/>
      </c>
      <c r="L4438" s="42" t="str">
        <f t="shared" ca="1" si="2100"/>
        <v/>
      </c>
      <c r="M4438" s="44" t="str">
        <f t="shared" ca="1" si="2101"/>
        <v/>
      </c>
      <c r="N4438" s="44" t="str">
        <f t="shared" ca="1" si="2102"/>
        <v/>
      </c>
      <c r="O4438" s="108" t="str">
        <f t="shared" si="2086"/>
        <v/>
      </c>
      <c r="P4438" s="102" t="str">
        <f t="shared" si="2087"/>
        <v/>
      </c>
      <c r="Q4438" s="102" t="str">
        <f t="shared" si="2088"/>
        <v/>
      </c>
      <c r="R4438" s="120" t="str">
        <f t="shared" si="2089"/>
        <v/>
      </c>
      <c r="S4438" s="54" t="str">
        <f t="shared" si="2090"/>
        <v/>
      </c>
      <c r="T4438" s="5" t="str">
        <f t="shared" si="2091"/>
        <v/>
      </c>
      <c r="U4438" s="152" t="str">
        <f t="shared" si="2074"/>
        <v/>
      </c>
      <c r="V4438" s="152" t="str">
        <f t="shared" si="2075"/>
        <v/>
      </c>
      <c r="W4438" s="153" t="str">
        <f t="shared" si="2076"/>
        <v/>
      </c>
      <c r="X4438" s="153" t="str">
        <f t="shared" si="2077"/>
        <v/>
      </c>
      <c r="Y4438" s="153" t="str">
        <f t="shared" si="2078"/>
        <v/>
      </c>
      <c r="Z4438" s="153" t="str">
        <f t="shared" si="2079"/>
        <v/>
      </c>
      <c r="AA4438" s="152" t="str">
        <f t="shared" si="2080"/>
        <v/>
      </c>
      <c r="AB4438" s="152" t="str">
        <f t="shared" si="2081"/>
        <v/>
      </c>
      <c r="AC4438" s="154" t="str">
        <f t="shared" si="2092"/>
        <v/>
      </c>
      <c r="AD4438" s="154" t="str">
        <f t="shared" si="2093"/>
        <v/>
      </c>
      <c r="AE4438" s="3" t="str">
        <f t="shared" si="2094"/>
        <v/>
      </c>
      <c r="AF4438" s="3" t="str">
        <f t="shared" si="2095"/>
        <v/>
      </c>
      <c r="AG4438" s="3" t="str">
        <f t="shared" si="2096"/>
        <v/>
      </c>
      <c r="AH4438" s="4" t="str">
        <f t="shared" si="2097"/>
        <v/>
      </c>
      <c r="AI4438" s="75" t="str">
        <f t="shared" si="2098"/>
        <v/>
      </c>
      <c r="AJ4438" s="75" t="str">
        <f t="shared" si="2099"/>
        <v/>
      </c>
    </row>
    <row r="4439" spans="1:36" ht="14.25">
      <c r="A4439" s="41" t="str">
        <f t="shared" si="2082"/>
        <v/>
      </c>
      <c r="B4439" s="150" t="str">
        <f>IF(ISNUMBER(A4439),INDEX('MetaTrader Import'!$H$13:$J$5893,TRUNC(((A4439-$A$39+1)-1)/3)+1,MOD((A4439-$A$39+1)-1,3)+1),"")</f>
        <v/>
      </c>
      <c r="C4439" s="43" t="str">
        <f t="shared" si="2083"/>
        <v/>
      </c>
      <c r="D4439" s="43" t="str">
        <f t="shared" ca="1" si="2073"/>
        <v/>
      </c>
      <c r="E4439" s="43" t="str">
        <f t="shared" si="2084"/>
        <v/>
      </c>
      <c r="F4439" s="43" t="str">
        <f t="shared" si="2085"/>
        <v/>
      </c>
      <c r="G4439" s="43" t="str">
        <f>IF(A4439&lt;&gt;"",IF(A4439&lt;Data!$G$11*0.25,$C$13/$G$32,IF(A4439&gt;Data!$G$11*0.25,$C$13,$C$13*10)),"")</f>
        <v/>
      </c>
      <c r="H4439" s="43" t="str">
        <f>IF(A4439&lt;&gt;"",IF(Data!$G$9="constant",$C$13,IF(Data!$G$9="squeeze",G4439,F4439)),"")</f>
        <v/>
      </c>
      <c r="I4439" s="38" t="str">
        <f ca="1">IF(ISNUMBER(A4439),NORMINV(RAND(),0,IF(AND(Data!$G$9="squeeze",A4439&lt;Data!$G$11*0.25),$H$32,1)*$C$30*$C$13)*($C$14*$C$12),"")</f>
        <v/>
      </c>
      <c r="J4439" s="42" t="str">
        <f ca="1">IFERROR(IF(Data!$C$6="Real",B4439,I4439+J4438+($C$14*$C$12)*(NORMINV(RAND(),$C$15,CHOOSE($G$13,$C$13,F4439,G4439)))),"")</f>
        <v/>
      </c>
      <c r="K4439" s="88" t="str">
        <f>IF(ISNUMBER(A4439), IF($G$16="fixed",$G$17,MIN(H4439*Data!$C$7*$C$16*0.5,$C$17*Data!$C$7))*$C$12,"")</f>
        <v/>
      </c>
      <c r="L4439" s="42" t="str">
        <f t="shared" ca="1" si="2100"/>
        <v/>
      </c>
      <c r="M4439" s="44" t="str">
        <f t="shared" ca="1" si="2101"/>
        <v/>
      </c>
      <c r="N4439" s="44" t="str">
        <f t="shared" ca="1" si="2102"/>
        <v/>
      </c>
      <c r="O4439" s="108" t="str">
        <f t="shared" si="2086"/>
        <v/>
      </c>
      <c r="P4439" s="102" t="str">
        <f t="shared" si="2087"/>
        <v/>
      </c>
      <c r="Q4439" s="102" t="str">
        <f t="shared" si="2088"/>
        <v/>
      </c>
      <c r="R4439" s="120" t="str">
        <f t="shared" si="2089"/>
        <v/>
      </c>
      <c r="S4439" s="54" t="str">
        <f t="shared" si="2090"/>
        <v/>
      </c>
      <c r="T4439" s="5" t="str">
        <f t="shared" si="2091"/>
        <v/>
      </c>
      <c r="U4439" s="152" t="str">
        <f t="shared" si="2074"/>
        <v/>
      </c>
      <c r="V4439" s="152" t="str">
        <f t="shared" si="2075"/>
        <v/>
      </c>
      <c r="W4439" s="153" t="str">
        <f t="shared" si="2076"/>
        <v/>
      </c>
      <c r="X4439" s="153" t="str">
        <f t="shared" si="2077"/>
        <v/>
      </c>
      <c r="Y4439" s="153" t="str">
        <f t="shared" si="2078"/>
        <v/>
      </c>
      <c r="Z4439" s="153" t="str">
        <f t="shared" si="2079"/>
        <v/>
      </c>
      <c r="AA4439" s="152" t="str">
        <f t="shared" si="2080"/>
        <v/>
      </c>
      <c r="AB4439" s="152" t="str">
        <f t="shared" si="2081"/>
        <v/>
      </c>
      <c r="AC4439" s="154" t="str">
        <f t="shared" si="2092"/>
        <v/>
      </c>
      <c r="AD4439" s="154" t="str">
        <f t="shared" si="2093"/>
        <v/>
      </c>
      <c r="AE4439" s="3" t="str">
        <f t="shared" si="2094"/>
        <v/>
      </c>
      <c r="AF4439" s="3" t="str">
        <f t="shared" si="2095"/>
        <v/>
      </c>
      <c r="AG4439" s="3" t="str">
        <f t="shared" si="2096"/>
        <v/>
      </c>
      <c r="AH4439" s="4" t="str">
        <f t="shared" si="2097"/>
        <v/>
      </c>
      <c r="AI4439" s="75" t="str">
        <f t="shared" si="2098"/>
        <v/>
      </c>
      <c r="AJ4439" s="75" t="str">
        <f t="shared" si="2099"/>
        <v/>
      </c>
    </row>
    <row r="4440" spans="1:36" ht="14.25">
      <c r="A4440" s="41" t="str">
        <f t="shared" si="2082"/>
        <v/>
      </c>
      <c r="B4440" s="150" t="str">
        <f>IF(ISNUMBER(A4440),INDEX('MetaTrader Import'!$H$13:$J$5893,TRUNC(((A4440-$A$39+1)-1)/3)+1,MOD((A4440-$A$39+1)-1,3)+1),"")</f>
        <v/>
      </c>
      <c r="C4440" s="43" t="str">
        <f t="shared" si="2083"/>
        <v/>
      </c>
      <c r="D4440" s="43" t="str">
        <f t="shared" ca="1" si="2073"/>
        <v/>
      </c>
      <c r="E4440" s="43" t="str">
        <f t="shared" si="2084"/>
        <v/>
      </c>
      <c r="F4440" s="43" t="str">
        <f t="shared" si="2085"/>
        <v/>
      </c>
      <c r="G4440" s="43" t="str">
        <f>IF(A4440&lt;&gt;"",IF(A4440&lt;Data!$G$11*0.25,$C$13/$G$32,IF(A4440&gt;Data!$G$11*0.25,$C$13,$C$13*10)),"")</f>
        <v/>
      </c>
      <c r="H4440" s="43" t="str">
        <f>IF(A4440&lt;&gt;"",IF(Data!$G$9="constant",$C$13,IF(Data!$G$9="squeeze",G4440,F4440)),"")</f>
        <v/>
      </c>
      <c r="I4440" s="38" t="str">
        <f ca="1">IF(ISNUMBER(A4440),NORMINV(RAND(),0,IF(AND(Data!$G$9="squeeze",A4440&lt;Data!$G$11*0.25),$H$32,1)*$C$30*$C$13)*($C$14*$C$12),"")</f>
        <v/>
      </c>
      <c r="J4440" s="42" t="str">
        <f ca="1">IFERROR(IF(Data!$C$6="Real",B4440,I4440+J4439+($C$14*$C$12)*(NORMINV(RAND(),$C$15,CHOOSE($G$13,$C$13,F4440,G4440)))),"")</f>
        <v/>
      </c>
      <c r="K4440" s="88" t="str">
        <f>IF(ISNUMBER(A4440), IF($G$16="fixed",$G$17,MIN(H4440*Data!$C$7*$C$16*0.5,$C$17*Data!$C$7))*$C$12,"")</f>
        <v/>
      </c>
      <c r="L4440" s="42" t="str">
        <f t="shared" ca="1" si="2100"/>
        <v/>
      </c>
      <c r="M4440" s="44" t="str">
        <f t="shared" ca="1" si="2101"/>
        <v/>
      </c>
      <c r="N4440" s="44" t="str">
        <f t="shared" ca="1" si="2102"/>
        <v/>
      </c>
      <c r="O4440" s="108" t="str">
        <f t="shared" si="2086"/>
        <v/>
      </c>
      <c r="P4440" s="102" t="str">
        <f t="shared" si="2087"/>
        <v/>
      </c>
      <c r="Q4440" s="102" t="str">
        <f t="shared" si="2088"/>
        <v/>
      </c>
      <c r="R4440" s="120" t="str">
        <f t="shared" si="2089"/>
        <v/>
      </c>
      <c r="S4440" s="54" t="str">
        <f t="shared" si="2090"/>
        <v/>
      </c>
      <c r="T4440" s="5" t="str">
        <f t="shared" si="2091"/>
        <v/>
      </c>
      <c r="U4440" s="152" t="str">
        <f t="shared" si="2074"/>
        <v/>
      </c>
      <c r="V4440" s="152" t="str">
        <f t="shared" si="2075"/>
        <v/>
      </c>
      <c r="W4440" s="153" t="str">
        <f t="shared" si="2076"/>
        <v/>
      </c>
      <c r="X4440" s="153" t="str">
        <f t="shared" si="2077"/>
        <v/>
      </c>
      <c r="Y4440" s="153" t="str">
        <f t="shared" si="2078"/>
        <v/>
      </c>
      <c r="Z4440" s="153" t="str">
        <f t="shared" si="2079"/>
        <v/>
      </c>
      <c r="AA4440" s="152" t="str">
        <f t="shared" si="2080"/>
        <v/>
      </c>
      <c r="AB4440" s="152" t="str">
        <f t="shared" si="2081"/>
        <v/>
      </c>
      <c r="AC4440" s="154" t="str">
        <f t="shared" si="2092"/>
        <v/>
      </c>
      <c r="AD4440" s="154" t="str">
        <f t="shared" si="2093"/>
        <v/>
      </c>
      <c r="AE4440" s="3" t="str">
        <f t="shared" si="2094"/>
        <v/>
      </c>
      <c r="AF4440" s="3" t="str">
        <f t="shared" si="2095"/>
        <v/>
      </c>
      <c r="AG4440" s="3" t="str">
        <f t="shared" si="2096"/>
        <v/>
      </c>
      <c r="AH4440" s="4" t="str">
        <f t="shared" si="2097"/>
        <v/>
      </c>
      <c r="AI4440" s="75" t="str">
        <f t="shared" si="2098"/>
        <v/>
      </c>
      <c r="AJ4440" s="75" t="str">
        <f t="shared" si="2099"/>
        <v/>
      </c>
    </row>
    <row r="4441" spans="1:36" ht="14.25">
      <c r="A4441" s="41" t="str">
        <f t="shared" si="2082"/>
        <v/>
      </c>
      <c r="B4441" s="150" t="str">
        <f>IF(ISNUMBER(A4441),INDEX('MetaTrader Import'!$H$13:$J$5893,TRUNC(((A4441-$A$39+1)-1)/3)+1,MOD((A4441-$A$39+1)-1,3)+1),"")</f>
        <v/>
      </c>
      <c r="C4441" s="43" t="str">
        <f t="shared" si="2083"/>
        <v/>
      </c>
      <c r="D4441" s="43" t="str">
        <f t="shared" ca="1" si="2073"/>
        <v/>
      </c>
      <c r="E4441" s="43" t="str">
        <f t="shared" si="2084"/>
        <v/>
      </c>
      <c r="F4441" s="43" t="str">
        <f t="shared" si="2085"/>
        <v/>
      </c>
      <c r="G4441" s="43" t="str">
        <f>IF(A4441&lt;&gt;"",IF(A4441&lt;Data!$G$11*0.25,$C$13/$G$32,IF(A4441&gt;Data!$G$11*0.25,$C$13,$C$13*10)),"")</f>
        <v/>
      </c>
      <c r="H4441" s="43" t="str">
        <f>IF(A4441&lt;&gt;"",IF(Data!$G$9="constant",$C$13,IF(Data!$G$9="squeeze",G4441,F4441)),"")</f>
        <v/>
      </c>
      <c r="I4441" s="38" t="str">
        <f ca="1">IF(ISNUMBER(A4441),NORMINV(RAND(),0,IF(AND(Data!$G$9="squeeze",A4441&lt;Data!$G$11*0.25),$H$32,1)*$C$30*$C$13)*($C$14*$C$12),"")</f>
        <v/>
      </c>
      <c r="J4441" s="42" t="str">
        <f ca="1">IFERROR(IF(Data!$C$6="Real",B4441,I4441+J4440+($C$14*$C$12)*(NORMINV(RAND(),$C$15,CHOOSE($G$13,$C$13,F4441,G4441)))),"")</f>
        <v/>
      </c>
      <c r="K4441" s="88" t="str">
        <f>IF(ISNUMBER(A4441), IF($G$16="fixed",$G$17,MIN(H4441*Data!$C$7*$C$16*0.5,$C$17*Data!$C$7))*$C$12,"")</f>
        <v/>
      </c>
      <c r="L4441" s="42" t="str">
        <f t="shared" ca="1" si="2100"/>
        <v/>
      </c>
      <c r="M4441" s="44" t="str">
        <f t="shared" ca="1" si="2101"/>
        <v/>
      </c>
      <c r="N4441" s="44" t="str">
        <f t="shared" ca="1" si="2102"/>
        <v/>
      </c>
      <c r="O4441" s="108" t="str">
        <f t="shared" si="2086"/>
        <v/>
      </c>
      <c r="P4441" s="102" t="str">
        <f t="shared" si="2087"/>
        <v/>
      </c>
      <c r="Q4441" s="102" t="str">
        <f t="shared" si="2088"/>
        <v/>
      </c>
      <c r="R4441" s="120" t="str">
        <f t="shared" si="2089"/>
        <v/>
      </c>
      <c r="S4441" s="54" t="str">
        <f t="shared" si="2090"/>
        <v/>
      </c>
      <c r="T4441" s="5" t="str">
        <f t="shared" si="2091"/>
        <v/>
      </c>
      <c r="U4441" s="152" t="str">
        <f t="shared" si="2074"/>
        <v/>
      </c>
      <c r="V4441" s="152" t="str">
        <f t="shared" si="2075"/>
        <v/>
      </c>
      <c r="W4441" s="153" t="str">
        <f t="shared" si="2076"/>
        <v/>
      </c>
      <c r="X4441" s="153" t="str">
        <f t="shared" si="2077"/>
        <v/>
      </c>
      <c r="Y4441" s="153" t="str">
        <f t="shared" si="2078"/>
        <v/>
      </c>
      <c r="Z4441" s="153" t="str">
        <f t="shared" si="2079"/>
        <v/>
      </c>
      <c r="AA4441" s="152" t="str">
        <f t="shared" si="2080"/>
        <v/>
      </c>
      <c r="AB4441" s="152" t="str">
        <f t="shared" si="2081"/>
        <v/>
      </c>
      <c r="AC4441" s="154" t="str">
        <f t="shared" si="2092"/>
        <v/>
      </c>
      <c r="AD4441" s="154" t="str">
        <f t="shared" si="2093"/>
        <v/>
      </c>
      <c r="AE4441" s="3" t="str">
        <f t="shared" si="2094"/>
        <v/>
      </c>
      <c r="AF4441" s="3" t="str">
        <f t="shared" si="2095"/>
        <v/>
      </c>
      <c r="AG4441" s="3" t="str">
        <f t="shared" si="2096"/>
        <v/>
      </c>
      <c r="AH4441" s="4" t="str">
        <f t="shared" si="2097"/>
        <v/>
      </c>
      <c r="AI4441" s="75" t="str">
        <f t="shared" si="2098"/>
        <v/>
      </c>
      <c r="AJ4441" s="75" t="str">
        <f t="shared" si="2099"/>
        <v/>
      </c>
    </row>
    <row r="4442" spans="1:36" ht="14.25">
      <c r="A4442" s="41" t="str">
        <f t="shared" si="2082"/>
        <v/>
      </c>
      <c r="B4442" s="150" t="str">
        <f>IF(ISNUMBER(A4442),INDEX('MetaTrader Import'!$H$13:$J$5893,TRUNC(((A4442-$A$39+1)-1)/3)+1,MOD((A4442-$A$39+1)-1,3)+1),"")</f>
        <v/>
      </c>
      <c r="C4442" s="43" t="str">
        <f t="shared" si="2083"/>
        <v/>
      </c>
      <c r="D4442" s="43" t="str">
        <f t="shared" ca="1" si="2073"/>
        <v/>
      </c>
      <c r="E4442" s="43" t="str">
        <f t="shared" si="2084"/>
        <v/>
      </c>
      <c r="F4442" s="43" t="str">
        <f t="shared" si="2085"/>
        <v/>
      </c>
      <c r="G4442" s="43" t="str">
        <f>IF(A4442&lt;&gt;"",IF(A4442&lt;Data!$G$11*0.25,$C$13/$G$32,IF(A4442&gt;Data!$G$11*0.25,$C$13,$C$13*10)),"")</f>
        <v/>
      </c>
      <c r="H4442" s="43" t="str">
        <f>IF(A4442&lt;&gt;"",IF(Data!$G$9="constant",$C$13,IF(Data!$G$9="squeeze",G4442,F4442)),"")</f>
        <v/>
      </c>
      <c r="I4442" s="38" t="str">
        <f ca="1">IF(ISNUMBER(A4442),NORMINV(RAND(),0,IF(AND(Data!$G$9="squeeze",A4442&lt;Data!$G$11*0.25),$H$32,1)*$C$30*$C$13)*($C$14*$C$12),"")</f>
        <v/>
      </c>
      <c r="J4442" s="42" t="str">
        <f ca="1">IFERROR(IF(Data!$C$6="Real",B4442,I4442+J4441+($C$14*$C$12)*(NORMINV(RAND(),$C$15,CHOOSE($G$13,$C$13,F4442,G4442)))),"")</f>
        <v/>
      </c>
      <c r="K4442" s="88" t="str">
        <f>IF(ISNUMBER(A4442), IF($G$16="fixed",$G$17,MIN(H4442*Data!$C$7*$C$16*0.5,$C$17*Data!$C$7))*$C$12,"")</f>
        <v/>
      </c>
      <c r="L4442" s="42" t="str">
        <f t="shared" ca="1" si="2100"/>
        <v/>
      </c>
      <c r="M4442" s="44" t="str">
        <f t="shared" ca="1" si="2101"/>
        <v/>
      </c>
      <c r="N4442" s="44" t="str">
        <f t="shared" ca="1" si="2102"/>
        <v/>
      </c>
      <c r="O4442" s="108" t="str">
        <f t="shared" si="2086"/>
        <v/>
      </c>
      <c r="P4442" s="102" t="str">
        <f t="shared" si="2087"/>
        <v/>
      </c>
      <c r="Q4442" s="102" t="str">
        <f t="shared" si="2088"/>
        <v/>
      </c>
      <c r="R4442" s="120" t="str">
        <f t="shared" si="2089"/>
        <v/>
      </c>
      <c r="S4442" s="54" t="str">
        <f t="shared" si="2090"/>
        <v/>
      </c>
      <c r="T4442" s="5" t="str">
        <f t="shared" si="2091"/>
        <v/>
      </c>
      <c r="U4442" s="152" t="str">
        <f t="shared" si="2074"/>
        <v/>
      </c>
      <c r="V4442" s="152" t="str">
        <f t="shared" si="2075"/>
        <v/>
      </c>
      <c r="W4442" s="153" t="str">
        <f t="shared" si="2076"/>
        <v/>
      </c>
      <c r="X4442" s="153" t="str">
        <f t="shared" si="2077"/>
        <v/>
      </c>
      <c r="Y4442" s="153" t="str">
        <f t="shared" si="2078"/>
        <v/>
      </c>
      <c r="Z4442" s="153" t="str">
        <f t="shared" si="2079"/>
        <v/>
      </c>
      <c r="AA4442" s="152" t="str">
        <f t="shared" si="2080"/>
        <v/>
      </c>
      <c r="AB4442" s="152" t="str">
        <f t="shared" si="2081"/>
        <v/>
      </c>
      <c r="AC4442" s="154" t="str">
        <f t="shared" si="2092"/>
        <v/>
      </c>
      <c r="AD4442" s="154" t="str">
        <f t="shared" si="2093"/>
        <v/>
      </c>
      <c r="AE4442" s="3" t="str">
        <f t="shared" si="2094"/>
        <v/>
      </c>
      <c r="AF4442" s="3" t="str">
        <f t="shared" si="2095"/>
        <v/>
      </c>
      <c r="AG4442" s="3" t="str">
        <f t="shared" si="2096"/>
        <v/>
      </c>
      <c r="AH4442" s="4" t="str">
        <f t="shared" si="2097"/>
        <v/>
      </c>
      <c r="AI4442" s="75" t="str">
        <f t="shared" si="2098"/>
        <v/>
      </c>
      <c r="AJ4442" s="75" t="str">
        <f t="shared" si="2099"/>
        <v/>
      </c>
    </row>
    <row r="4443" spans="1:36" ht="14.25">
      <c r="A4443" s="41" t="str">
        <f t="shared" si="2082"/>
        <v/>
      </c>
      <c r="B4443" s="150" t="str">
        <f>IF(ISNUMBER(A4443),INDEX('MetaTrader Import'!$H$13:$J$5893,TRUNC(((A4443-$A$39+1)-1)/3)+1,MOD((A4443-$A$39+1)-1,3)+1),"")</f>
        <v/>
      </c>
      <c r="C4443" s="43" t="str">
        <f t="shared" si="2083"/>
        <v/>
      </c>
      <c r="D4443" s="43" t="str">
        <f t="shared" ca="1" si="2073"/>
        <v/>
      </c>
      <c r="E4443" s="43" t="str">
        <f t="shared" si="2084"/>
        <v/>
      </c>
      <c r="F4443" s="43" t="str">
        <f t="shared" si="2085"/>
        <v/>
      </c>
      <c r="G4443" s="43" t="str">
        <f>IF(A4443&lt;&gt;"",IF(A4443&lt;Data!$G$11*0.25,$C$13/$G$32,IF(A4443&gt;Data!$G$11*0.25,$C$13,$C$13*10)),"")</f>
        <v/>
      </c>
      <c r="H4443" s="43" t="str">
        <f>IF(A4443&lt;&gt;"",IF(Data!$G$9="constant",$C$13,IF(Data!$G$9="squeeze",G4443,F4443)),"")</f>
        <v/>
      </c>
      <c r="I4443" s="38" t="str">
        <f ca="1">IF(ISNUMBER(A4443),NORMINV(RAND(),0,IF(AND(Data!$G$9="squeeze",A4443&lt;Data!$G$11*0.25),$H$32,1)*$C$30*$C$13)*($C$14*$C$12),"")</f>
        <v/>
      </c>
      <c r="J4443" s="42" t="str">
        <f ca="1">IFERROR(IF(Data!$C$6="Real",B4443,I4443+J4442+($C$14*$C$12)*(NORMINV(RAND(),$C$15,CHOOSE($G$13,$C$13,F4443,G4443)))),"")</f>
        <v/>
      </c>
      <c r="K4443" s="88" t="str">
        <f>IF(ISNUMBER(A4443), IF($G$16="fixed",$G$17,MIN(H4443*Data!$C$7*$C$16*0.5,$C$17*Data!$C$7))*$C$12,"")</f>
        <v/>
      </c>
      <c r="L4443" s="42" t="str">
        <f t="shared" ca="1" si="2100"/>
        <v/>
      </c>
      <c r="M4443" s="44" t="str">
        <f t="shared" ca="1" si="2101"/>
        <v/>
      </c>
      <c r="N4443" s="44" t="str">
        <f t="shared" ca="1" si="2102"/>
        <v/>
      </c>
      <c r="O4443" s="108" t="str">
        <f t="shared" si="2086"/>
        <v/>
      </c>
      <c r="P4443" s="102" t="str">
        <f t="shared" si="2087"/>
        <v/>
      </c>
      <c r="Q4443" s="102" t="str">
        <f t="shared" si="2088"/>
        <v/>
      </c>
      <c r="R4443" s="120" t="str">
        <f t="shared" si="2089"/>
        <v/>
      </c>
      <c r="S4443" s="54" t="str">
        <f t="shared" si="2090"/>
        <v/>
      </c>
      <c r="T4443" s="5" t="str">
        <f t="shared" si="2091"/>
        <v/>
      </c>
      <c r="U4443" s="152" t="str">
        <f t="shared" si="2074"/>
        <v/>
      </c>
      <c r="V4443" s="152" t="str">
        <f t="shared" si="2075"/>
        <v/>
      </c>
      <c r="W4443" s="153" t="str">
        <f t="shared" si="2076"/>
        <v/>
      </c>
      <c r="X4443" s="153" t="str">
        <f t="shared" si="2077"/>
        <v/>
      </c>
      <c r="Y4443" s="153" t="str">
        <f t="shared" si="2078"/>
        <v/>
      </c>
      <c r="Z4443" s="153" t="str">
        <f t="shared" si="2079"/>
        <v/>
      </c>
      <c r="AA4443" s="152" t="str">
        <f t="shared" si="2080"/>
        <v/>
      </c>
      <c r="AB4443" s="152" t="str">
        <f t="shared" si="2081"/>
        <v/>
      </c>
      <c r="AC4443" s="154" t="str">
        <f t="shared" si="2092"/>
        <v/>
      </c>
      <c r="AD4443" s="154" t="str">
        <f t="shared" si="2093"/>
        <v/>
      </c>
      <c r="AE4443" s="3" t="str">
        <f t="shared" si="2094"/>
        <v/>
      </c>
      <c r="AF4443" s="3" t="str">
        <f t="shared" si="2095"/>
        <v/>
      </c>
      <c r="AG4443" s="3" t="str">
        <f t="shared" si="2096"/>
        <v/>
      </c>
      <c r="AH4443" s="4" t="str">
        <f t="shared" si="2097"/>
        <v/>
      </c>
      <c r="AI4443" s="75" t="str">
        <f t="shared" si="2098"/>
        <v/>
      </c>
      <c r="AJ4443" s="75" t="str">
        <f t="shared" si="2099"/>
        <v/>
      </c>
    </row>
    <row r="4444" spans="1:36" ht="14.25">
      <c r="A4444" s="41" t="str">
        <f t="shared" si="2082"/>
        <v/>
      </c>
      <c r="B4444" s="150" t="str">
        <f>IF(ISNUMBER(A4444),INDEX('MetaTrader Import'!$H$13:$J$5893,TRUNC(((A4444-$A$39+1)-1)/3)+1,MOD((A4444-$A$39+1)-1,3)+1),"")</f>
        <v/>
      </c>
      <c r="C4444" s="43" t="str">
        <f t="shared" si="2083"/>
        <v/>
      </c>
      <c r="D4444" s="43" t="str">
        <f t="shared" ca="1" si="2073"/>
        <v/>
      </c>
      <c r="E4444" s="43" t="str">
        <f t="shared" si="2084"/>
        <v/>
      </c>
      <c r="F4444" s="43" t="str">
        <f t="shared" si="2085"/>
        <v/>
      </c>
      <c r="G4444" s="43" t="str">
        <f>IF(A4444&lt;&gt;"",IF(A4444&lt;Data!$G$11*0.25,$C$13/$G$32,IF(A4444&gt;Data!$G$11*0.25,$C$13,$C$13*10)),"")</f>
        <v/>
      </c>
      <c r="H4444" s="43" t="str">
        <f>IF(A4444&lt;&gt;"",IF(Data!$G$9="constant",$C$13,IF(Data!$G$9="squeeze",G4444,F4444)),"")</f>
        <v/>
      </c>
      <c r="I4444" s="38" t="str">
        <f ca="1">IF(ISNUMBER(A4444),NORMINV(RAND(),0,IF(AND(Data!$G$9="squeeze",A4444&lt;Data!$G$11*0.25),$H$32,1)*$C$30*$C$13)*($C$14*$C$12),"")</f>
        <v/>
      </c>
      <c r="J4444" s="42" t="str">
        <f ca="1">IFERROR(IF(Data!$C$6="Real",B4444,I4444+J4443+($C$14*$C$12)*(NORMINV(RAND(),$C$15,CHOOSE($G$13,$C$13,F4444,G4444)))),"")</f>
        <v/>
      </c>
      <c r="K4444" s="88" t="str">
        <f>IF(ISNUMBER(A4444), IF($G$16="fixed",$G$17,MIN(H4444*Data!$C$7*$C$16*0.5,$C$17*Data!$C$7))*$C$12,"")</f>
        <v/>
      </c>
      <c r="L4444" s="42" t="str">
        <f t="shared" ca="1" si="2100"/>
        <v/>
      </c>
      <c r="M4444" s="44" t="str">
        <f t="shared" ca="1" si="2101"/>
        <v/>
      </c>
      <c r="N4444" s="44" t="str">
        <f t="shared" ca="1" si="2102"/>
        <v/>
      </c>
      <c r="O4444" s="108" t="str">
        <f t="shared" si="2086"/>
        <v/>
      </c>
      <c r="P4444" s="102" t="str">
        <f t="shared" si="2087"/>
        <v/>
      </c>
      <c r="Q4444" s="102" t="str">
        <f t="shared" si="2088"/>
        <v/>
      </c>
      <c r="R4444" s="120" t="str">
        <f t="shared" si="2089"/>
        <v/>
      </c>
      <c r="S4444" s="54" t="str">
        <f t="shared" si="2090"/>
        <v/>
      </c>
      <c r="T4444" s="5" t="str">
        <f t="shared" si="2091"/>
        <v/>
      </c>
      <c r="U4444" s="152" t="str">
        <f t="shared" si="2074"/>
        <v/>
      </c>
      <c r="V4444" s="152" t="str">
        <f t="shared" si="2075"/>
        <v/>
      </c>
      <c r="W4444" s="153" t="str">
        <f t="shared" si="2076"/>
        <v/>
      </c>
      <c r="X4444" s="153" t="str">
        <f t="shared" si="2077"/>
        <v/>
      </c>
      <c r="Y4444" s="153" t="str">
        <f t="shared" si="2078"/>
        <v/>
      </c>
      <c r="Z4444" s="153" t="str">
        <f t="shared" si="2079"/>
        <v/>
      </c>
      <c r="AA4444" s="152" t="str">
        <f t="shared" si="2080"/>
        <v/>
      </c>
      <c r="AB4444" s="152" t="str">
        <f t="shared" si="2081"/>
        <v/>
      </c>
      <c r="AC4444" s="154" t="str">
        <f t="shared" si="2092"/>
        <v/>
      </c>
      <c r="AD4444" s="154" t="str">
        <f t="shared" si="2093"/>
        <v/>
      </c>
      <c r="AE4444" s="3" t="str">
        <f t="shared" si="2094"/>
        <v/>
      </c>
      <c r="AF4444" s="3" t="str">
        <f t="shared" si="2095"/>
        <v/>
      </c>
      <c r="AG4444" s="3" t="str">
        <f t="shared" si="2096"/>
        <v/>
      </c>
      <c r="AH4444" s="4" t="str">
        <f t="shared" si="2097"/>
        <v/>
      </c>
      <c r="AI4444" s="75" t="str">
        <f t="shared" si="2098"/>
        <v/>
      </c>
      <c r="AJ4444" s="75" t="str">
        <f t="shared" si="2099"/>
        <v/>
      </c>
    </row>
    <row r="4445" spans="1:36" ht="14.25">
      <c r="A4445" s="41" t="str">
        <f t="shared" si="2082"/>
        <v/>
      </c>
      <c r="B4445" s="150" t="str">
        <f>IF(ISNUMBER(A4445),INDEX('MetaTrader Import'!$H$13:$J$5893,TRUNC(((A4445-$A$39+1)-1)/3)+1,MOD((A4445-$A$39+1)-1,3)+1),"")</f>
        <v/>
      </c>
      <c r="C4445" s="43" t="str">
        <f t="shared" si="2083"/>
        <v/>
      </c>
      <c r="D4445" s="43" t="str">
        <f t="shared" ca="1" si="2073"/>
        <v/>
      </c>
      <c r="E4445" s="43" t="str">
        <f t="shared" si="2084"/>
        <v/>
      </c>
      <c r="F4445" s="43" t="str">
        <f t="shared" si="2085"/>
        <v/>
      </c>
      <c r="G4445" s="43" t="str">
        <f>IF(A4445&lt;&gt;"",IF(A4445&lt;Data!$G$11*0.25,$C$13/$G$32,IF(A4445&gt;Data!$G$11*0.25,$C$13,$C$13*10)),"")</f>
        <v/>
      </c>
      <c r="H4445" s="43" t="str">
        <f>IF(A4445&lt;&gt;"",IF(Data!$G$9="constant",$C$13,IF(Data!$G$9="squeeze",G4445,F4445)),"")</f>
        <v/>
      </c>
      <c r="I4445" s="38" t="str">
        <f ca="1">IF(ISNUMBER(A4445),NORMINV(RAND(),0,IF(AND(Data!$G$9="squeeze",A4445&lt;Data!$G$11*0.25),$H$32,1)*$C$30*$C$13)*($C$14*$C$12),"")</f>
        <v/>
      </c>
      <c r="J4445" s="42" t="str">
        <f ca="1">IFERROR(IF(Data!$C$6="Real",B4445,I4445+J4444+($C$14*$C$12)*(NORMINV(RAND(),$C$15,CHOOSE($G$13,$C$13,F4445,G4445)))),"")</f>
        <v/>
      </c>
      <c r="K4445" s="88" t="str">
        <f>IF(ISNUMBER(A4445), IF($G$16="fixed",$G$17,MIN(H4445*Data!$C$7*$C$16*0.5,$C$17*Data!$C$7))*$C$12,"")</f>
        <v/>
      </c>
      <c r="L4445" s="42" t="str">
        <f t="shared" ca="1" si="2100"/>
        <v/>
      </c>
      <c r="M4445" s="44" t="str">
        <f t="shared" ca="1" si="2101"/>
        <v/>
      </c>
      <c r="N4445" s="44" t="str">
        <f t="shared" ca="1" si="2102"/>
        <v/>
      </c>
      <c r="O4445" s="108" t="str">
        <f t="shared" si="2086"/>
        <v/>
      </c>
      <c r="P4445" s="102" t="str">
        <f t="shared" si="2087"/>
        <v/>
      </c>
      <c r="Q4445" s="102" t="str">
        <f t="shared" si="2088"/>
        <v/>
      </c>
      <c r="R4445" s="120" t="str">
        <f t="shared" si="2089"/>
        <v/>
      </c>
      <c r="S4445" s="54" t="str">
        <f t="shared" si="2090"/>
        <v/>
      </c>
      <c r="T4445" s="5" t="str">
        <f t="shared" si="2091"/>
        <v/>
      </c>
      <c r="U4445" s="152" t="str">
        <f t="shared" si="2074"/>
        <v/>
      </c>
      <c r="V4445" s="152" t="str">
        <f t="shared" si="2075"/>
        <v/>
      </c>
      <c r="W4445" s="153" t="str">
        <f t="shared" si="2076"/>
        <v/>
      </c>
      <c r="X4445" s="153" t="str">
        <f t="shared" si="2077"/>
        <v/>
      </c>
      <c r="Y4445" s="153" t="str">
        <f t="shared" si="2078"/>
        <v/>
      </c>
      <c r="Z4445" s="153" t="str">
        <f t="shared" si="2079"/>
        <v/>
      </c>
      <c r="AA4445" s="152" t="str">
        <f t="shared" si="2080"/>
        <v/>
      </c>
      <c r="AB4445" s="152" t="str">
        <f t="shared" si="2081"/>
        <v/>
      </c>
      <c r="AC4445" s="154" t="str">
        <f t="shared" si="2092"/>
        <v/>
      </c>
      <c r="AD4445" s="154" t="str">
        <f t="shared" si="2093"/>
        <v/>
      </c>
      <c r="AE4445" s="3" t="str">
        <f t="shared" si="2094"/>
        <v/>
      </c>
      <c r="AF4445" s="3" t="str">
        <f t="shared" si="2095"/>
        <v/>
      </c>
      <c r="AG4445" s="3" t="str">
        <f t="shared" si="2096"/>
        <v/>
      </c>
      <c r="AH4445" s="4" t="str">
        <f t="shared" si="2097"/>
        <v/>
      </c>
      <c r="AI4445" s="75" t="str">
        <f t="shared" si="2098"/>
        <v/>
      </c>
      <c r="AJ4445" s="75" t="str">
        <f t="shared" si="2099"/>
        <v/>
      </c>
    </row>
    <row r="4446" spans="1:36" ht="14.25">
      <c r="A4446" s="41" t="str">
        <f t="shared" si="2082"/>
        <v/>
      </c>
      <c r="B4446" s="150" t="str">
        <f>IF(ISNUMBER(A4446),INDEX('MetaTrader Import'!$H$13:$J$5893,TRUNC(((A4446-$A$39+1)-1)/3)+1,MOD((A4446-$A$39+1)-1,3)+1),"")</f>
        <v/>
      </c>
      <c r="C4446" s="43" t="str">
        <f t="shared" si="2083"/>
        <v/>
      </c>
      <c r="D4446" s="43" t="str">
        <f t="shared" ca="1" si="2073"/>
        <v/>
      </c>
      <c r="E4446" s="43" t="str">
        <f t="shared" si="2084"/>
        <v/>
      </c>
      <c r="F4446" s="43" t="str">
        <f t="shared" si="2085"/>
        <v/>
      </c>
      <c r="G4446" s="43" t="str">
        <f>IF(A4446&lt;&gt;"",IF(A4446&lt;Data!$G$11*0.25,$C$13/$G$32,IF(A4446&gt;Data!$G$11*0.25,$C$13,$C$13*10)),"")</f>
        <v/>
      </c>
      <c r="H4446" s="43" t="str">
        <f>IF(A4446&lt;&gt;"",IF(Data!$G$9="constant",$C$13,IF(Data!$G$9="squeeze",G4446,F4446)),"")</f>
        <v/>
      </c>
      <c r="I4446" s="38" t="str">
        <f ca="1">IF(ISNUMBER(A4446),NORMINV(RAND(),0,IF(AND(Data!$G$9="squeeze",A4446&lt;Data!$G$11*0.25),$H$32,1)*$C$30*$C$13)*($C$14*$C$12),"")</f>
        <v/>
      </c>
      <c r="J4446" s="42" t="str">
        <f ca="1">IFERROR(IF(Data!$C$6="Real",B4446,I4446+J4445+($C$14*$C$12)*(NORMINV(RAND(),$C$15,CHOOSE($G$13,$C$13,F4446,G4446)))),"")</f>
        <v/>
      </c>
      <c r="K4446" s="88" t="str">
        <f>IF(ISNUMBER(A4446), IF($G$16="fixed",$G$17,MIN(H4446*Data!$C$7*$C$16*0.5,$C$17*Data!$C$7))*$C$12,"")</f>
        <v/>
      </c>
      <c r="L4446" s="42" t="str">
        <f t="shared" ca="1" si="2100"/>
        <v/>
      </c>
      <c r="M4446" s="44" t="str">
        <f t="shared" ca="1" si="2101"/>
        <v/>
      </c>
      <c r="N4446" s="44" t="str">
        <f t="shared" ca="1" si="2102"/>
        <v/>
      </c>
      <c r="O4446" s="108" t="str">
        <f t="shared" si="2086"/>
        <v/>
      </c>
      <c r="P4446" s="102" t="str">
        <f t="shared" si="2087"/>
        <v/>
      </c>
      <c r="Q4446" s="102" t="str">
        <f t="shared" si="2088"/>
        <v/>
      </c>
      <c r="R4446" s="120" t="str">
        <f t="shared" si="2089"/>
        <v/>
      </c>
      <c r="S4446" s="54" t="str">
        <f t="shared" si="2090"/>
        <v/>
      </c>
      <c r="T4446" s="5" t="str">
        <f t="shared" si="2091"/>
        <v/>
      </c>
      <c r="U4446" s="152" t="str">
        <f t="shared" si="2074"/>
        <v/>
      </c>
      <c r="V4446" s="152" t="str">
        <f t="shared" si="2075"/>
        <v/>
      </c>
      <c r="W4446" s="153" t="str">
        <f t="shared" si="2076"/>
        <v/>
      </c>
      <c r="X4446" s="153" t="str">
        <f t="shared" si="2077"/>
        <v/>
      </c>
      <c r="Y4446" s="153" t="str">
        <f t="shared" si="2078"/>
        <v/>
      </c>
      <c r="Z4446" s="153" t="str">
        <f t="shared" si="2079"/>
        <v/>
      </c>
      <c r="AA4446" s="152" t="str">
        <f t="shared" si="2080"/>
        <v/>
      </c>
      <c r="AB4446" s="152" t="str">
        <f t="shared" si="2081"/>
        <v/>
      </c>
      <c r="AC4446" s="154" t="str">
        <f t="shared" si="2092"/>
        <v/>
      </c>
      <c r="AD4446" s="154" t="str">
        <f t="shared" si="2093"/>
        <v/>
      </c>
      <c r="AE4446" s="3" t="str">
        <f t="shared" si="2094"/>
        <v/>
      </c>
      <c r="AF4446" s="3" t="str">
        <f t="shared" si="2095"/>
        <v/>
      </c>
      <c r="AG4446" s="3" t="str">
        <f t="shared" si="2096"/>
        <v/>
      </c>
      <c r="AH4446" s="4" t="str">
        <f t="shared" si="2097"/>
        <v/>
      </c>
      <c r="AI4446" s="75" t="str">
        <f t="shared" si="2098"/>
        <v/>
      </c>
      <c r="AJ4446" s="75" t="str">
        <f t="shared" si="2099"/>
        <v/>
      </c>
    </row>
    <row r="4447" spans="1:36" ht="14.25">
      <c r="A4447" s="41" t="str">
        <f t="shared" si="2082"/>
        <v/>
      </c>
      <c r="B4447" s="150" t="str">
        <f>IF(ISNUMBER(A4447),INDEX('MetaTrader Import'!$H$13:$J$5893,TRUNC(((A4447-$A$39+1)-1)/3)+1,MOD((A4447-$A$39+1)-1,3)+1),"")</f>
        <v/>
      </c>
      <c r="C4447" s="43" t="str">
        <f t="shared" si="2083"/>
        <v/>
      </c>
      <c r="D4447" s="43" t="str">
        <f t="shared" ca="1" si="2073"/>
        <v/>
      </c>
      <c r="E4447" s="43" t="str">
        <f t="shared" si="2084"/>
        <v/>
      </c>
      <c r="F4447" s="43" t="str">
        <f t="shared" si="2085"/>
        <v/>
      </c>
      <c r="G4447" s="43" t="str">
        <f>IF(A4447&lt;&gt;"",IF(A4447&lt;Data!$G$11*0.25,$C$13/$G$32,IF(A4447&gt;Data!$G$11*0.25,$C$13,$C$13*10)),"")</f>
        <v/>
      </c>
      <c r="H4447" s="43" t="str">
        <f>IF(A4447&lt;&gt;"",IF(Data!$G$9="constant",$C$13,IF(Data!$G$9="squeeze",G4447,F4447)),"")</f>
        <v/>
      </c>
      <c r="I4447" s="38" t="str">
        <f ca="1">IF(ISNUMBER(A4447),NORMINV(RAND(),0,IF(AND(Data!$G$9="squeeze",A4447&lt;Data!$G$11*0.25),$H$32,1)*$C$30*$C$13)*($C$14*$C$12),"")</f>
        <v/>
      </c>
      <c r="J4447" s="42" t="str">
        <f ca="1">IFERROR(IF(Data!$C$6="Real",B4447,I4447+J4446+($C$14*$C$12)*(NORMINV(RAND(),$C$15,CHOOSE($G$13,$C$13,F4447,G4447)))),"")</f>
        <v/>
      </c>
      <c r="K4447" s="88" t="str">
        <f>IF(ISNUMBER(A4447), IF($G$16="fixed",$G$17,MIN(H4447*Data!$C$7*$C$16*0.5,$C$17*Data!$C$7))*$C$12,"")</f>
        <v/>
      </c>
      <c r="L4447" s="42" t="str">
        <f t="shared" ca="1" si="2100"/>
        <v/>
      </c>
      <c r="M4447" s="44" t="str">
        <f t="shared" ca="1" si="2101"/>
        <v/>
      </c>
      <c r="N4447" s="44" t="str">
        <f t="shared" ca="1" si="2102"/>
        <v/>
      </c>
      <c r="O4447" s="108" t="str">
        <f t="shared" si="2086"/>
        <v/>
      </c>
      <c r="P4447" s="102" t="str">
        <f t="shared" si="2087"/>
        <v/>
      </c>
      <c r="Q4447" s="102" t="str">
        <f t="shared" si="2088"/>
        <v/>
      </c>
      <c r="R4447" s="120" t="str">
        <f t="shared" si="2089"/>
        <v/>
      </c>
      <c r="S4447" s="54" t="str">
        <f t="shared" si="2090"/>
        <v/>
      </c>
      <c r="T4447" s="5" t="str">
        <f t="shared" si="2091"/>
        <v/>
      </c>
      <c r="U4447" s="152" t="str">
        <f t="shared" si="2074"/>
        <v/>
      </c>
      <c r="V4447" s="152" t="str">
        <f t="shared" si="2075"/>
        <v/>
      </c>
      <c r="W4447" s="153" t="str">
        <f t="shared" si="2076"/>
        <v/>
      </c>
      <c r="X4447" s="153" t="str">
        <f t="shared" si="2077"/>
        <v/>
      </c>
      <c r="Y4447" s="153" t="str">
        <f t="shared" si="2078"/>
        <v/>
      </c>
      <c r="Z4447" s="153" t="str">
        <f t="shared" si="2079"/>
        <v/>
      </c>
      <c r="AA4447" s="152" t="str">
        <f t="shared" si="2080"/>
        <v/>
      </c>
      <c r="AB4447" s="152" t="str">
        <f t="shared" si="2081"/>
        <v/>
      </c>
      <c r="AC4447" s="154" t="str">
        <f t="shared" si="2092"/>
        <v/>
      </c>
      <c r="AD4447" s="154" t="str">
        <f t="shared" si="2093"/>
        <v/>
      </c>
      <c r="AE4447" s="3" t="str">
        <f t="shared" si="2094"/>
        <v/>
      </c>
      <c r="AF4447" s="3" t="str">
        <f t="shared" si="2095"/>
        <v/>
      </c>
      <c r="AG4447" s="3" t="str">
        <f t="shared" si="2096"/>
        <v/>
      </c>
      <c r="AH4447" s="4" t="str">
        <f t="shared" si="2097"/>
        <v/>
      </c>
      <c r="AI4447" s="75" t="str">
        <f t="shared" si="2098"/>
        <v/>
      </c>
      <c r="AJ4447" s="75" t="str">
        <f t="shared" si="2099"/>
        <v/>
      </c>
    </row>
    <row r="4448" spans="1:36" ht="14.25">
      <c r="A4448" s="41" t="str">
        <f t="shared" si="2082"/>
        <v/>
      </c>
      <c r="B4448" s="150" t="str">
        <f>IF(ISNUMBER(A4448),INDEX('MetaTrader Import'!$H$13:$J$5893,TRUNC(((A4448-$A$39+1)-1)/3)+1,MOD((A4448-$A$39+1)-1,3)+1),"")</f>
        <v/>
      </c>
      <c r="C4448" s="43" t="str">
        <f t="shared" si="2083"/>
        <v/>
      </c>
      <c r="D4448" s="43" t="str">
        <f t="shared" ca="1" si="2073"/>
        <v/>
      </c>
      <c r="E4448" s="43" t="str">
        <f t="shared" si="2084"/>
        <v/>
      </c>
      <c r="F4448" s="43" t="str">
        <f t="shared" si="2085"/>
        <v/>
      </c>
      <c r="G4448" s="43" t="str">
        <f>IF(A4448&lt;&gt;"",IF(A4448&lt;Data!$G$11*0.25,$C$13/$G$32,IF(A4448&gt;Data!$G$11*0.25,$C$13,$C$13*10)),"")</f>
        <v/>
      </c>
      <c r="H4448" s="43" t="str">
        <f>IF(A4448&lt;&gt;"",IF(Data!$G$9="constant",$C$13,IF(Data!$G$9="squeeze",G4448,F4448)),"")</f>
        <v/>
      </c>
      <c r="I4448" s="38" t="str">
        <f ca="1">IF(ISNUMBER(A4448),NORMINV(RAND(),0,IF(AND(Data!$G$9="squeeze",A4448&lt;Data!$G$11*0.25),$H$32,1)*$C$30*$C$13)*($C$14*$C$12),"")</f>
        <v/>
      </c>
      <c r="J4448" s="42" t="str">
        <f ca="1">IFERROR(IF(Data!$C$6="Real",B4448,I4448+J4447+($C$14*$C$12)*(NORMINV(RAND(),$C$15,CHOOSE($G$13,$C$13,F4448,G4448)))),"")</f>
        <v/>
      </c>
      <c r="K4448" s="88" t="str">
        <f>IF(ISNUMBER(A4448), IF($G$16="fixed",$G$17,MIN(H4448*Data!$C$7*$C$16*0.5,$C$17*Data!$C$7))*$C$12,"")</f>
        <v/>
      </c>
      <c r="L4448" s="42" t="str">
        <f t="shared" ca="1" si="2100"/>
        <v/>
      </c>
      <c r="M4448" s="44" t="str">
        <f t="shared" ca="1" si="2101"/>
        <v/>
      </c>
      <c r="N4448" s="44" t="str">
        <f t="shared" ca="1" si="2102"/>
        <v/>
      </c>
      <c r="O4448" s="108" t="str">
        <f t="shared" si="2086"/>
        <v/>
      </c>
      <c r="P4448" s="102" t="str">
        <f t="shared" si="2087"/>
        <v/>
      </c>
      <c r="Q4448" s="102" t="str">
        <f t="shared" si="2088"/>
        <v/>
      </c>
      <c r="R4448" s="120" t="str">
        <f t="shared" si="2089"/>
        <v/>
      </c>
      <c r="S4448" s="54" t="str">
        <f t="shared" si="2090"/>
        <v/>
      </c>
      <c r="T4448" s="5" t="str">
        <f t="shared" si="2091"/>
        <v/>
      </c>
      <c r="U4448" s="152" t="str">
        <f t="shared" si="2074"/>
        <v/>
      </c>
      <c r="V4448" s="152" t="str">
        <f t="shared" si="2075"/>
        <v/>
      </c>
      <c r="W4448" s="153" t="str">
        <f t="shared" si="2076"/>
        <v/>
      </c>
      <c r="X4448" s="153" t="str">
        <f t="shared" si="2077"/>
        <v/>
      </c>
      <c r="Y4448" s="153" t="str">
        <f t="shared" si="2078"/>
        <v/>
      </c>
      <c r="Z4448" s="153" t="str">
        <f t="shared" si="2079"/>
        <v/>
      </c>
      <c r="AA4448" s="152" t="str">
        <f t="shared" si="2080"/>
        <v/>
      </c>
      <c r="AB4448" s="152" t="str">
        <f t="shared" si="2081"/>
        <v/>
      </c>
      <c r="AC4448" s="154" t="str">
        <f t="shared" si="2092"/>
        <v/>
      </c>
      <c r="AD4448" s="154" t="str">
        <f t="shared" si="2093"/>
        <v/>
      </c>
      <c r="AE4448" s="3" t="str">
        <f t="shared" si="2094"/>
        <v/>
      </c>
      <c r="AF4448" s="3" t="str">
        <f t="shared" si="2095"/>
        <v/>
      </c>
      <c r="AG4448" s="3" t="str">
        <f t="shared" si="2096"/>
        <v/>
      </c>
      <c r="AH4448" s="4" t="str">
        <f t="shared" si="2097"/>
        <v/>
      </c>
      <c r="AI4448" s="75" t="str">
        <f t="shared" si="2098"/>
        <v/>
      </c>
      <c r="AJ4448" s="75" t="str">
        <f t="shared" si="2099"/>
        <v/>
      </c>
    </row>
    <row r="4449" spans="1:36" ht="14.25">
      <c r="A4449" s="41" t="str">
        <f t="shared" si="2082"/>
        <v/>
      </c>
      <c r="B4449" s="150" t="str">
        <f>IF(ISNUMBER(A4449),INDEX('MetaTrader Import'!$H$13:$J$5893,TRUNC(((A4449-$A$39+1)-1)/3)+1,MOD((A4449-$A$39+1)-1,3)+1),"")</f>
        <v/>
      </c>
      <c r="C4449" s="43" t="str">
        <f t="shared" si="2083"/>
        <v/>
      </c>
      <c r="D4449" s="43" t="str">
        <f t="shared" ca="1" si="2073"/>
        <v/>
      </c>
      <c r="E4449" s="43" t="str">
        <f t="shared" si="2084"/>
        <v/>
      </c>
      <c r="F4449" s="43" t="str">
        <f t="shared" si="2085"/>
        <v/>
      </c>
      <c r="G4449" s="43" t="str">
        <f>IF(A4449&lt;&gt;"",IF(A4449&lt;Data!$G$11*0.25,$C$13/$G$32,IF(A4449&gt;Data!$G$11*0.25,$C$13,$C$13*10)),"")</f>
        <v/>
      </c>
      <c r="H4449" s="43" t="str">
        <f>IF(A4449&lt;&gt;"",IF(Data!$G$9="constant",$C$13,IF(Data!$G$9="squeeze",G4449,F4449)),"")</f>
        <v/>
      </c>
      <c r="I4449" s="38" t="str">
        <f ca="1">IF(ISNUMBER(A4449),NORMINV(RAND(),0,IF(AND(Data!$G$9="squeeze",A4449&lt;Data!$G$11*0.25),$H$32,1)*$C$30*$C$13)*($C$14*$C$12),"")</f>
        <v/>
      </c>
      <c r="J4449" s="42" t="str">
        <f ca="1">IFERROR(IF(Data!$C$6="Real",B4449,I4449+J4448+($C$14*$C$12)*(NORMINV(RAND(),$C$15,CHOOSE($G$13,$C$13,F4449,G4449)))),"")</f>
        <v/>
      </c>
      <c r="K4449" s="88" t="str">
        <f>IF(ISNUMBER(A4449), IF($G$16="fixed",$G$17,MIN(H4449*Data!$C$7*$C$16*0.5,$C$17*Data!$C$7))*$C$12,"")</f>
        <v/>
      </c>
      <c r="L4449" s="42" t="str">
        <f t="shared" ca="1" si="2100"/>
        <v/>
      </c>
      <c r="M4449" s="44" t="str">
        <f t="shared" ca="1" si="2101"/>
        <v/>
      </c>
      <c r="N4449" s="44" t="str">
        <f t="shared" ca="1" si="2102"/>
        <v/>
      </c>
      <c r="O4449" s="108" t="str">
        <f t="shared" si="2086"/>
        <v/>
      </c>
      <c r="P4449" s="102" t="str">
        <f t="shared" si="2087"/>
        <v/>
      </c>
      <c r="Q4449" s="102" t="str">
        <f t="shared" si="2088"/>
        <v/>
      </c>
      <c r="R4449" s="120" t="str">
        <f t="shared" si="2089"/>
        <v/>
      </c>
      <c r="S4449" s="54" t="str">
        <f t="shared" si="2090"/>
        <v/>
      </c>
      <c r="T4449" s="5" t="str">
        <f t="shared" si="2091"/>
        <v/>
      </c>
      <c r="U4449" s="152" t="str">
        <f t="shared" si="2074"/>
        <v/>
      </c>
      <c r="V4449" s="152" t="str">
        <f t="shared" si="2075"/>
        <v/>
      </c>
      <c r="W4449" s="153" t="str">
        <f t="shared" si="2076"/>
        <v/>
      </c>
      <c r="X4449" s="153" t="str">
        <f t="shared" si="2077"/>
        <v/>
      </c>
      <c r="Y4449" s="153" t="str">
        <f t="shared" si="2078"/>
        <v/>
      </c>
      <c r="Z4449" s="153" t="str">
        <f t="shared" si="2079"/>
        <v/>
      </c>
      <c r="AA4449" s="152" t="str">
        <f t="shared" si="2080"/>
        <v/>
      </c>
      <c r="AB4449" s="152" t="str">
        <f t="shared" si="2081"/>
        <v/>
      </c>
      <c r="AC4449" s="154" t="str">
        <f t="shared" si="2092"/>
        <v/>
      </c>
      <c r="AD4449" s="154" t="str">
        <f t="shared" si="2093"/>
        <v/>
      </c>
      <c r="AE4449" s="3" t="str">
        <f t="shared" si="2094"/>
        <v/>
      </c>
      <c r="AF4449" s="3" t="str">
        <f t="shared" si="2095"/>
        <v/>
      </c>
      <c r="AG4449" s="3" t="str">
        <f t="shared" si="2096"/>
        <v/>
      </c>
      <c r="AH4449" s="4" t="str">
        <f t="shared" si="2097"/>
        <v/>
      </c>
      <c r="AI4449" s="75" t="str">
        <f t="shared" si="2098"/>
        <v/>
      </c>
      <c r="AJ4449" s="75" t="str">
        <f t="shared" si="2099"/>
        <v/>
      </c>
    </row>
    <row r="4450" spans="1:36" ht="14.25">
      <c r="A4450" s="41" t="str">
        <f t="shared" si="2082"/>
        <v/>
      </c>
      <c r="B4450" s="150" t="str">
        <f>IF(ISNUMBER(A4450),INDEX('MetaTrader Import'!$H$13:$J$5893,TRUNC(((A4450-$A$39+1)-1)/3)+1,MOD((A4450-$A$39+1)-1,3)+1),"")</f>
        <v/>
      </c>
      <c r="C4450" s="43" t="str">
        <f t="shared" si="2083"/>
        <v/>
      </c>
      <c r="D4450" s="43" t="str">
        <f t="shared" ca="1" si="2073"/>
        <v/>
      </c>
      <c r="E4450" s="43" t="str">
        <f t="shared" si="2084"/>
        <v/>
      </c>
      <c r="F4450" s="43" t="str">
        <f t="shared" si="2085"/>
        <v/>
      </c>
      <c r="G4450" s="43" t="str">
        <f>IF(A4450&lt;&gt;"",IF(A4450&lt;Data!$G$11*0.25,$C$13/$G$32,IF(A4450&gt;Data!$G$11*0.25,$C$13,$C$13*10)),"")</f>
        <v/>
      </c>
      <c r="H4450" s="43" t="str">
        <f>IF(A4450&lt;&gt;"",IF(Data!$G$9="constant",$C$13,IF(Data!$G$9="squeeze",G4450,F4450)),"")</f>
        <v/>
      </c>
      <c r="I4450" s="38" t="str">
        <f ca="1">IF(ISNUMBER(A4450),NORMINV(RAND(),0,IF(AND(Data!$G$9="squeeze",A4450&lt;Data!$G$11*0.25),$H$32,1)*$C$30*$C$13)*($C$14*$C$12),"")</f>
        <v/>
      </c>
      <c r="J4450" s="42" t="str">
        <f ca="1">IFERROR(IF(Data!$C$6="Real",B4450,I4450+J4449+($C$14*$C$12)*(NORMINV(RAND(),$C$15,CHOOSE($G$13,$C$13,F4450,G4450)))),"")</f>
        <v/>
      </c>
      <c r="K4450" s="88" t="str">
        <f>IF(ISNUMBER(A4450), IF($G$16="fixed",$G$17,MIN(H4450*Data!$C$7*$C$16*0.5,$C$17*Data!$C$7))*$C$12,"")</f>
        <v/>
      </c>
      <c r="L4450" s="42" t="str">
        <f t="shared" ca="1" si="2100"/>
        <v/>
      </c>
      <c r="M4450" s="44" t="str">
        <f t="shared" ca="1" si="2101"/>
        <v/>
      </c>
      <c r="N4450" s="44" t="str">
        <f t="shared" ca="1" si="2102"/>
        <v/>
      </c>
      <c r="O4450" s="108" t="str">
        <f t="shared" si="2086"/>
        <v/>
      </c>
      <c r="P4450" s="102" t="str">
        <f t="shared" si="2087"/>
        <v/>
      </c>
      <c r="Q4450" s="102" t="str">
        <f t="shared" si="2088"/>
        <v/>
      </c>
      <c r="R4450" s="120" t="str">
        <f t="shared" si="2089"/>
        <v/>
      </c>
      <c r="S4450" s="54" t="str">
        <f t="shared" si="2090"/>
        <v/>
      </c>
      <c r="T4450" s="5" t="str">
        <f t="shared" si="2091"/>
        <v/>
      </c>
      <c r="U4450" s="152" t="str">
        <f t="shared" si="2074"/>
        <v/>
      </c>
      <c r="V4450" s="152" t="str">
        <f t="shared" si="2075"/>
        <v/>
      </c>
      <c r="W4450" s="153" t="str">
        <f t="shared" si="2076"/>
        <v/>
      </c>
      <c r="X4450" s="153" t="str">
        <f t="shared" si="2077"/>
        <v/>
      </c>
      <c r="Y4450" s="153" t="str">
        <f t="shared" si="2078"/>
        <v/>
      </c>
      <c r="Z4450" s="153" t="str">
        <f t="shared" si="2079"/>
        <v/>
      </c>
      <c r="AA4450" s="152" t="str">
        <f t="shared" si="2080"/>
        <v/>
      </c>
      <c r="AB4450" s="152" t="str">
        <f t="shared" si="2081"/>
        <v/>
      </c>
      <c r="AC4450" s="154" t="str">
        <f t="shared" si="2092"/>
        <v/>
      </c>
      <c r="AD4450" s="154" t="str">
        <f t="shared" si="2093"/>
        <v/>
      </c>
      <c r="AE4450" s="3" t="str">
        <f t="shared" si="2094"/>
        <v/>
      </c>
      <c r="AF4450" s="3" t="str">
        <f t="shared" si="2095"/>
        <v/>
      </c>
      <c r="AG4450" s="3" t="str">
        <f t="shared" si="2096"/>
        <v/>
      </c>
      <c r="AH4450" s="4" t="str">
        <f t="shared" si="2097"/>
        <v/>
      </c>
      <c r="AI4450" s="75" t="str">
        <f t="shared" si="2098"/>
        <v/>
      </c>
      <c r="AJ4450" s="75" t="str">
        <f t="shared" si="2099"/>
        <v/>
      </c>
    </row>
    <row r="4451" spans="1:36" ht="14.25">
      <c r="A4451" s="41" t="str">
        <f t="shared" si="2082"/>
        <v/>
      </c>
      <c r="B4451" s="150" t="str">
        <f>IF(ISNUMBER(A4451),INDEX('MetaTrader Import'!$H$13:$J$5893,TRUNC(((A4451-$A$39+1)-1)/3)+1,MOD((A4451-$A$39+1)-1,3)+1),"")</f>
        <v/>
      </c>
      <c r="C4451" s="43" t="str">
        <f t="shared" si="2083"/>
        <v/>
      </c>
      <c r="D4451" s="43" t="str">
        <f t="shared" ca="1" si="2073"/>
        <v/>
      </c>
      <c r="E4451" s="43" t="str">
        <f t="shared" si="2084"/>
        <v/>
      </c>
      <c r="F4451" s="43" t="str">
        <f t="shared" si="2085"/>
        <v/>
      </c>
      <c r="G4451" s="43" t="str">
        <f>IF(A4451&lt;&gt;"",IF(A4451&lt;Data!$G$11*0.25,$C$13/$G$32,IF(A4451&gt;Data!$G$11*0.25,$C$13,$C$13*10)),"")</f>
        <v/>
      </c>
      <c r="H4451" s="43" t="str">
        <f>IF(A4451&lt;&gt;"",IF(Data!$G$9="constant",$C$13,IF(Data!$G$9="squeeze",G4451,F4451)),"")</f>
        <v/>
      </c>
      <c r="I4451" s="38" t="str">
        <f ca="1">IF(ISNUMBER(A4451),NORMINV(RAND(),0,IF(AND(Data!$G$9="squeeze",A4451&lt;Data!$G$11*0.25),$H$32,1)*$C$30*$C$13)*($C$14*$C$12),"")</f>
        <v/>
      </c>
      <c r="J4451" s="42" t="str">
        <f ca="1">IFERROR(IF(Data!$C$6="Real",B4451,I4451+J4450+($C$14*$C$12)*(NORMINV(RAND(),$C$15,CHOOSE($G$13,$C$13,F4451,G4451)))),"")</f>
        <v/>
      </c>
      <c r="K4451" s="88" t="str">
        <f>IF(ISNUMBER(A4451), IF($G$16="fixed",$G$17,MIN(H4451*Data!$C$7*$C$16*0.5,$C$17*Data!$C$7))*$C$12,"")</f>
        <v/>
      </c>
      <c r="L4451" s="42" t="str">
        <f t="shared" ca="1" si="2100"/>
        <v/>
      </c>
      <c r="M4451" s="44" t="str">
        <f t="shared" ca="1" si="2101"/>
        <v/>
      </c>
      <c r="N4451" s="44" t="str">
        <f t="shared" ca="1" si="2102"/>
        <v/>
      </c>
      <c r="O4451" s="108" t="str">
        <f t="shared" si="2086"/>
        <v/>
      </c>
      <c r="P4451" s="102" t="str">
        <f t="shared" si="2087"/>
        <v/>
      </c>
      <c r="Q4451" s="102" t="str">
        <f t="shared" si="2088"/>
        <v/>
      </c>
      <c r="R4451" s="120" t="str">
        <f t="shared" si="2089"/>
        <v/>
      </c>
      <c r="S4451" s="54" t="str">
        <f t="shared" si="2090"/>
        <v/>
      </c>
      <c r="T4451" s="5" t="str">
        <f t="shared" si="2091"/>
        <v/>
      </c>
      <c r="U4451" s="152" t="str">
        <f t="shared" si="2074"/>
        <v/>
      </c>
      <c r="V4451" s="152" t="str">
        <f t="shared" si="2075"/>
        <v/>
      </c>
      <c r="W4451" s="153" t="str">
        <f t="shared" si="2076"/>
        <v/>
      </c>
      <c r="X4451" s="153" t="str">
        <f t="shared" si="2077"/>
        <v/>
      </c>
      <c r="Y4451" s="153" t="str">
        <f t="shared" si="2078"/>
        <v/>
      </c>
      <c r="Z4451" s="153" t="str">
        <f t="shared" si="2079"/>
        <v/>
      </c>
      <c r="AA4451" s="152" t="str">
        <f t="shared" si="2080"/>
        <v/>
      </c>
      <c r="AB4451" s="152" t="str">
        <f t="shared" si="2081"/>
        <v/>
      </c>
      <c r="AC4451" s="154" t="str">
        <f t="shared" si="2092"/>
        <v/>
      </c>
      <c r="AD4451" s="154" t="str">
        <f t="shared" si="2093"/>
        <v/>
      </c>
      <c r="AE4451" s="3" t="str">
        <f t="shared" si="2094"/>
        <v/>
      </c>
      <c r="AF4451" s="3" t="str">
        <f t="shared" si="2095"/>
        <v/>
      </c>
      <c r="AG4451" s="3" t="str">
        <f t="shared" si="2096"/>
        <v/>
      </c>
      <c r="AH4451" s="4" t="str">
        <f t="shared" si="2097"/>
        <v/>
      </c>
      <c r="AI4451" s="75" t="str">
        <f t="shared" si="2098"/>
        <v/>
      </c>
      <c r="AJ4451" s="75" t="str">
        <f t="shared" si="2099"/>
        <v/>
      </c>
    </row>
    <row r="4452" spans="1:36" ht="14.25">
      <c r="A4452" s="41" t="str">
        <f t="shared" si="2082"/>
        <v/>
      </c>
      <c r="B4452" s="150" t="str">
        <f>IF(ISNUMBER(A4452),INDEX('MetaTrader Import'!$H$13:$J$5893,TRUNC(((A4452-$A$39+1)-1)/3)+1,MOD((A4452-$A$39+1)-1,3)+1),"")</f>
        <v/>
      </c>
      <c r="C4452" s="43" t="str">
        <f t="shared" si="2083"/>
        <v/>
      </c>
      <c r="D4452" s="43" t="str">
        <f t="shared" ca="1" si="2073"/>
        <v/>
      </c>
      <c r="E4452" s="43" t="str">
        <f t="shared" si="2084"/>
        <v/>
      </c>
      <c r="F4452" s="43" t="str">
        <f t="shared" si="2085"/>
        <v/>
      </c>
      <c r="G4452" s="43" t="str">
        <f>IF(A4452&lt;&gt;"",IF(A4452&lt;Data!$G$11*0.25,$C$13/$G$32,IF(A4452&gt;Data!$G$11*0.25,$C$13,$C$13*10)),"")</f>
        <v/>
      </c>
      <c r="H4452" s="43" t="str">
        <f>IF(A4452&lt;&gt;"",IF(Data!$G$9="constant",$C$13,IF(Data!$G$9="squeeze",G4452,F4452)),"")</f>
        <v/>
      </c>
      <c r="I4452" s="38" t="str">
        <f ca="1">IF(ISNUMBER(A4452),NORMINV(RAND(),0,IF(AND(Data!$G$9="squeeze",A4452&lt;Data!$G$11*0.25),$H$32,1)*$C$30*$C$13)*($C$14*$C$12),"")</f>
        <v/>
      </c>
      <c r="J4452" s="42" t="str">
        <f ca="1">IFERROR(IF(Data!$C$6="Real",B4452,I4452+J4451+($C$14*$C$12)*(NORMINV(RAND(),$C$15,CHOOSE($G$13,$C$13,F4452,G4452)))),"")</f>
        <v/>
      </c>
      <c r="K4452" s="88" t="str">
        <f>IF(ISNUMBER(A4452), IF($G$16="fixed",$G$17,MIN(H4452*Data!$C$7*$C$16*0.5,$C$17*Data!$C$7))*$C$12,"")</f>
        <v/>
      </c>
      <c r="L4452" s="42" t="str">
        <f t="shared" ca="1" si="2100"/>
        <v/>
      </c>
      <c r="M4452" s="44" t="str">
        <f t="shared" ca="1" si="2101"/>
        <v/>
      </c>
      <c r="N4452" s="44" t="str">
        <f t="shared" ca="1" si="2102"/>
        <v/>
      </c>
      <c r="O4452" s="108" t="str">
        <f t="shared" si="2086"/>
        <v/>
      </c>
      <c r="P4452" s="102" t="str">
        <f t="shared" si="2087"/>
        <v/>
      </c>
      <c r="Q4452" s="102" t="str">
        <f t="shared" si="2088"/>
        <v/>
      </c>
      <c r="R4452" s="120" t="str">
        <f t="shared" si="2089"/>
        <v/>
      </c>
      <c r="S4452" s="54" t="str">
        <f t="shared" si="2090"/>
        <v/>
      </c>
      <c r="T4452" s="5" t="str">
        <f t="shared" si="2091"/>
        <v/>
      </c>
      <c r="U4452" s="152" t="str">
        <f t="shared" si="2074"/>
        <v/>
      </c>
      <c r="V4452" s="152" t="str">
        <f t="shared" si="2075"/>
        <v/>
      </c>
      <c r="W4452" s="153" t="str">
        <f t="shared" si="2076"/>
        <v/>
      </c>
      <c r="X4452" s="153" t="str">
        <f t="shared" si="2077"/>
        <v/>
      </c>
      <c r="Y4452" s="153" t="str">
        <f t="shared" si="2078"/>
        <v/>
      </c>
      <c r="Z4452" s="153" t="str">
        <f t="shared" si="2079"/>
        <v/>
      </c>
      <c r="AA4452" s="152" t="str">
        <f t="shared" si="2080"/>
        <v/>
      </c>
      <c r="AB4452" s="152" t="str">
        <f t="shared" si="2081"/>
        <v/>
      </c>
      <c r="AC4452" s="154" t="str">
        <f t="shared" si="2092"/>
        <v/>
      </c>
      <c r="AD4452" s="154" t="str">
        <f t="shared" si="2093"/>
        <v/>
      </c>
      <c r="AE4452" s="3" t="str">
        <f t="shared" si="2094"/>
        <v/>
      </c>
      <c r="AF4452" s="3" t="str">
        <f t="shared" si="2095"/>
        <v/>
      </c>
      <c r="AG4452" s="3" t="str">
        <f t="shared" si="2096"/>
        <v/>
      </c>
      <c r="AH4452" s="4" t="str">
        <f t="shared" si="2097"/>
        <v/>
      </c>
      <c r="AI4452" s="75" t="str">
        <f t="shared" si="2098"/>
        <v/>
      </c>
      <c r="AJ4452" s="75" t="str">
        <f t="shared" si="2099"/>
        <v/>
      </c>
    </row>
    <row r="4453" spans="1:36" ht="14.25">
      <c r="A4453" s="41" t="str">
        <f t="shared" si="2082"/>
        <v/>
      </c>
      <c r="B4453" s="150" t="str">
        <f>IF(ISNUMBER(A4453),INDEX('MetaTrader Import'!$H$13:$J$5893,TRUNC(((A4453-$A$39+1)-1)/3)+1,MOD((A4453-$A$39+1)-1,3)+1),"")</f>
        <v/>
      </c>
      <c r="C4453" s="43" t="str">
        <f t="shared" si="2083"/>
        <v/>
      </c>
      <c r="D4453" s="43" t="str">
        <f t="shared" ca="1" si="2073"/>
        <v/>
      </c>
      <c r="E4453" s="43" t="str">
        <f t="shared" si="2084"/>
        <v/>
      </c>
      <c r="F4453" s="43" t="str">
        <f t="shared" si="2085"/>
        <v/>
      </c>
      <c r="G4453" s="43" t="str">
        <f>IF(A4453&lt;&gt;"",IF(A4453&lt;Data!$G$11*0.25,$C$13/$G$32,IF(A4453&gt;Data!$G$11*0.25,$C$13,$C$13*10)),"")</f>
        <v/>
      </c>
      <c r="H4453" s="43" t="str">
        <f>IF(A4453&lt;&gt;"",IF(Data!$G$9="constant",$C$13,IF(Data!$G$9="squeeze",G4453,F4453)),"")</f>
        <v/>
      </c>
      <c r="I4453" s="38" t="str">
        <f ca="1">IF(ISNUMBER(A4453),NORMINV(RAND(),0,IF(AND(Data!$G$9="squeeze",A4453&lt;Data!$G$11*0.25),$H$32,1)*$C$30*$C$13)*($C$14*$C$12),"")</f>
        <v/>
      </c>
      <c r="J4453" s="42" t="str">
        <f ca="1">IFERROR(IF(Data!$C$6="Real",B4453,I4453+J4452+($C$14*$C$12)*(NORMINV(RAND(),$C$15,CHOOSE($G$13,$C$13,F4453,G4453)))),"")</f>
        <v/>
      </c>
      <c r="K4453" s="88" t="str">
        <f>IF(ISNUMBER(A4453), IF($G$16="fixed",$G$17,MIN(H4453*Data!$C$7*$C$16*0.5,$C$17*Data!$C$7))*$C$12,"")</f>
        <v/>
      </c>
      <c r="L4453" s="42" t="str">
        <f t="shared" ca="1" si="2100"/>
        <v/>
      </c>
      <c r="M4453" s="44" t="str">
        <f t="shared" ca="1" si="2101"/>
        <v/>
      </c>
      <c r="N4453" s="44" t="str">
        <f t="shared" ca="1" si="2102"/>
        <v/>
      </c>
      <c r="O4453" s="108" t="str">
        <f t="shared" si="2086"/>
        <v/>
      </c>
      <c r="P4453" s="102" t="str">
        <f t="shared" si="2087"/>
        <v/>
      </c>
      <c r="Q4453" s="102" t="str">
        <f t="shared" si="2088"/>
        <v/>
      </c>
      <c r="R4453" s="120" t="str">
        <f t="shared" si="2089"/>
        <v/>
      </c>
      <c r="S4453" s="54" t="str">
        <f t="shared" si="2090"/>
        <v/>
      </c>
      <c r="T4453" s="5" t="str">
        <f t="shared" si="2091"/>
        <v/>
      </c>
      <c r="U4453" s="152" t="str">
        <f t="shared" si="2074"/>
        <v/>
      </c>
      <c r="V4453" s="152" t="str">
        <f t="shared" si="2075"/>
        <v/>
      </c>
      <c r="W4453" s="153" t="str">
        <f t="shared" si="2076"/>
        <v/>
      </c>
      <c r="X4453" s="153" t="str">
        <f t="shared" si="2077"/>
        <v/>
      </c>
      <c r="Y4453" s="153" t="str">
        <f t="shared" si="2078"/>
        <v/>
      </c>
      <c r="Z4453" s="153" t="str">
        <f t="shared" si="2079"/>
        <v/>
      </c>
      <c r="AA4453" s="152" t="str">
        <f t="shared" si="2080"/>
        <v/>
      </c>
      <c r="AB4453" s="152" t="str">
        <f t="shared" si="2081"/>
        <v/>
      </c>
      <c r="AC4453" s="154" t="str">
        <f t="shared" si="2092"/>
        <v/>
      </c>
      <c r="AD4453" s="154" t="str">
        <f t="shared" si="2093"/>
        <v/>
      </c>
      <c r="AE4453" s="3" t="str">
        <f t="shared" si="2094"/>
        <v/>
      </c>
      <c r="AF4453" s="3" t="str">
        <f t="shared" si="2095"/>
        <v/>
      </c>
      <c r="AG4453" s="3" t="str">
        <f t="shared" si="2096"/>
        <v/>
      </c>
      <c r="AH4453" s="4" t="str">
        <f t="shared" si="2097"/>
        <v/>
      </c>
      <c r="AI4453" s="75" t="str">
        <f t="shared" si="2098"/>
        <v/>
      </c>
      <c r="AJ4453" s="75" t="str">
        <f t="shared" si="2099"/>
        <v/>
      </c>
    </row>
    <row r="4454" spans="1:36" ht="14.25">
      <c r="A4454" s="41" t="str">
        <f t="shared" si="2082"/>
        <v/>
      </c>
      <c r="B4454" s="150" t="str">
        <f>IF(ISNUMBER(A4454),INDEX('MetaTrader Import'!$H$13:$J$5893,TRUNC(((A4454-$A$39+1)-1)/3)+1,MOD((A4454-$A$39+1)-1,3)+1),"")</f>
        <v/>
      </c>
      <c r="C4454" s="43" t="str">
        <f t="shared" si="2083"/>
        <v/>
      </c>
      <c r="D4454" s="43" t="str">
        <f t="shared" ca="1" si="2073"/>
        <v/>
      </c>
      <c r="E4454" s="43" t="str">
        <f t="shared" si="2084"/>
        <v/>
      </c>
      <c r="F4454" s="43" t="str">
        <f t="shared" si="2085"/>
        <v/>
      </c>
      <c r="G4454" s="43" t="str">
        <f>IF(A4454&lt;&gt;"",IF(A4454&lt;Data!$G$11*0.25,$C$13/$G$32,IF(A4454&gt;Data!$G$11*0.25,$C$13,$C$13*10)),"")</f>
        <v/>
      </c>
      <c r="H4454" s="43" t="str">
        <f>IF(A4454&lt;&gt;"",IF(Data!$G$9="constant",$C$13,IF(Data!$G$9="squeeze",G4454,F4454)),"")</f>
        <v/>
      </c>
      <c r="I4454" s="38" t="str">
        <f ca="1">IF(ISNUMBER(A4454),NORMINV(RAND(),0,IF(AND(Data!$G$9="squeeze",A4454&lt;Data!$G$11*0.25),$H$32,1)*$C$30*$C$13)*($C$14*$C$12),"")</f>
        <v/>
      </c>
      <c r="J4454" s="42" t="str">
        <f ca="1">IFERROR(IF(Data!$C$6="Real",B4454,I4454+J4453+($C$14*$C$12)*(NORMINV(RAND(),$C$15,CHOOSE($G$13,$C$13,F4454,G4454)))),"")</f>
        <v/>
      </c>
      <c r="K4454" s="88" t="str">
        <f>IF(ISNUMBER(A4454), IF($G$16="fixed",$G$17,MIN(H4454*Data!$C$7*$C$16*0.5,$C$17*Data!$C$7))*$C$12,"")</f>
        <v/>
      </c>
      <c r="L4454" s="42" t="str">
        <f t="shared" ca="1" si="2100"/>
        <v/>
      </c>
      <c r="M4454" s="44" t="str">
        <f t="shared" ca="1" si="2101"/>
        <v/>
      </c>
      <c r="N4454" s="44" t="str">
        <f t="shared" ca="1" si="2102"/>
        <v/>
      </c>
      <c r="O4454" s="108" t="str">
        <f t="shared" si="2086"/>
        <v/>
      </c>
      <c r="P4454" s="102" t="str">
        <f t="shared" si="2087"/>
        <v/>
      </c>
      <c r="Q4454" s="102" t="str">
        <f t="shared" si="2088"/>
        <v/>
      </c>
      <c r="R4454" s="120" t="str">
        <f t="shared" si="2089"/>
        <v/>
      </c>
      <c r="S4454" s="54" t="str">
        <f t="shared" si="2090"/>
        <v/>
      </c>
      <c r="T4454" s="5" t="str">
        <f t="shared" si="2091"/>
        <v/>
      </c>
      <c r="U4454" s="152" t="str">
        <f t="shared" si="2074"/>
        <v/>
      </c>
      <c r="V4454" s="152" t="str">
        <f t="shared" si="2075"/>
        <v/>
      </c>
      <c r="W4454" s="153" t="str">
        <f t="shared" si="2076"/>
        <v/>
      </c>
      <c r="X4454" s="153" t="str">
        <f t="shared" si="2077"/>
        <v/>
      </c>
      <c r="Y4454" s="153" t="str">
        <f t="shared" si="2078"/>
        <v/>
      </c>
      <c r="Z4454" s="153" t="str">
        <f t="shared" si="2079"/>
        <v/>
      </c>
      <c r="AA4454" s="152" t="str">
        <f t="shared" si="2080"/>
        <v/>
      </c>
      <c r="AB4454" s="152" t="str">
        <f t="shared" si="2081"/>
        <v/>
      </c>
      <c r="AC4454" s="154" t="str">
        <f t="shared" si="2092"/>
        <v/>
      </c>
      <c r="AD4454" s="154" t="str">
        <f t="shared" si="2093"/>
        <v/>
      </c>
      <c r="AE4454" s="3" t="str">
        <f t="shared" si="2094"/>
        <v/>
      </c>
      <c r="AF4454" s="3" t="str">
        <f t="shared" si="2095"/>
        <v/>
      </c>
      <c r="AG4454" s="3" t="str">
        <f t="shared" si="2096"/>
        <v/>
      </c>
      <c r="AH4454" s="4" t="str">
        <f t="shared" si="2097"/>
        <v/>
      </c>
      <c r="AI4454" s="75" t="str">
        <f t="shared" si="2098"/>
        <v/>
      </c>
      <c r="AJ4454" s="75" t="str">
        <f t="shared" si="2099"/>
        <v/>
      </c>
    </row>
    <row r="4455" spans="1:36" ht="14.25">
      <c r="A4455" s="41" t="str">
        <f t="shared" si="2082"/>
        <v/>
      </c>
      <c r="B4455" s="150" t="str">
        <f>IF(ISNUMBER(A4455),INDEX('MetaTrader Import'!$H$13:$J$5893,TRUNC(((A4455-$A$39+1)-1)/3)+1,MOD((A4455-$A$39+1)-1,3)+1),"")</f>
        <v/>
      </c>
      <c r="C4455" s="43" t="str">
        <f t="shared" si="2083"/>
        <v/>
      </c>
      <c r="D4455" s="43" t="str">
        <f t="shared" ca="1" si="2073"/>
        <v/>
      </c>
      <c r="E4455" s="43" t="str">
        <f t="shared" si="2084"/>
        <v/>
      </c>
      <c r="F4455" s="43" t="str">
        <f t="shared" si="2085"/>
        <v/>
      </c>
      <c r="G4455" s="43" t="str">
        <f>IF(A4455&lt;&gt;"",IF(A4455&lt;Data!$G$11*0.25,$C$13/$G$32,IF(A4455&gt;Data!$G$11*0.25,$C$13,$C$13*10)),"")</f>
        <v/>
      </c>
      <c r="H4455" s="43" t="str">
        <f>IF(A4455&lt;&gt;"",IF(Data!$G$9="constant",$C$13,IF(Data!$G$9="squeeze",G4455,F4455)),"")</f>
        <v/>
      </c>
      <c r="I4455" s="38" t="str">
        <f ca="1">IF(ISNUMBER(A4455),NORMINV(RAND(),0,IF(AND(Data!$G$9="squeeze",A4455&lt;Data!$G$11*0.25),$H$32,1)*$C$30*$C$13)*($C$14*$C$12),"")</f>
        <v/>
      </c>
      <c r="J4455" s="42" t="str">
        <f ca="1">IFERROR(IF(Data!$C$6="Real",B4455,I4455+J4454+($C$14*$C$12)*(NORMINV(RAND(),$C$15,CHOOSE($G$13,$C$13,F4455,G4455)))),"")</f>
        <v/>
      </c>
      <c r="K4455" s="88" t="str">
        <f>IF(ISNUMBER(A4455), IF($G$16="fixed",$G$17,MIN(H4455*Data!$C$7*$C$16*0.5,$C$17*Data!$C$7))*$C$12,"")</f>
        <v/>
      </c>
      <c r="L4455" s="42" t="str">
        <f t="shared" ca="1" si="2100"/>
        <v/>
      </c>
      <c r="M4455" s="44" t="str">
        <f t="shared" ca="1" si="2101"/>
        <v/>
      </c>
      <c r="N4455" s="44" t="str">
        <f t="shared" ca="1" si="2102"/>
        <v/>
      </c>
      <c r="O4455" s="108" t="str">
        <f t="shared" si="2086"/>
        <v/>
      </c>
      <c r="P4455" s="102" t="str">
        <f t="shared" si="2087"/>
        <v/>
      </c>
      <c r="Q4455" s="102" t="str">
        <f t="shared" si="2088"/>
        <v/>
      </c>
      <c r="R4455" s="120" t="str">
        <f t="shared" si="2089"/>
        <v/>
      </c>
      <c r="S4455" s="54" t="str">
        <f t="shared" si="2090"/>
        <v/>
      </c>
      <c r="T4455" s="5" t="str">
        <f t="shared" si="2091"/>
        <v/>
      </c>
      <c r="U4455" s="152" t="str">
        <f t="shared" si="2074"/>
        <v/>
      </c>
      <c r="V4455" s="152" t="str">
        <f t="shared" si="2075"/>
        <v/>
      </c>
      <c r="W4455" s="153" t="str">
        <f t="shared" si="2076"/>
        <v/>
      </c>
      <c r="X4455" s="153" t="str">
        <f t="shared" si="2077"/>
        <v/>
      </c>
      <c r="Y4455" s="153" t="str">
        <f t="shared" si="2078"/>
        <v/>
      </c>
      <c r="Z4455" s="153" t="str">
        <f t="shared" si="2079"/>
        <v/>
      </c>
      <c r="AA4455" s="152" t="str">
        <f t="shared" si="2080"/>
        <v/>
      </c>
      <c r="AB4455" s="152" t="str">
        <f t="shared" si="2081"/>
        <v/>
      </c>
      <c r="AC4455" s="154" t="str">
        <f t="shared" si="2092"/>
        <v/>
      </c>
      <c r="AD4455" s="154" t="str">
        <f t="shared" si="2093"/>
        <v/>
      </c>
      <c r="AE4455" s="3" t="str">
        <f t="shared" si="2094"/>
        <v/>
      </c>
      <c r="AF4455" s="3" t="str">
        <f t="shared" si="2095"/>
        <v/>
      </c>
      <c r="AG4455" s="3" t="str">
        <f t="shared" si="2096"/>
        <v/>
      </c>
      <c r="AH4455" s="4" t="str">
        <f t="shared" si="2097"/>
        <v/>
      </c>
      <c r="AI4455" s="75" t="str">
        <f t="shared" si="2098"/>
        <v/>
      </c>
      <c r="AJ4455" s="75" t="str">
        <f t="shared" si="2099"/>
        <v/>
      </c>
    </row>
    <row r="4456" spans="1:36" ht="14.25">
      <c r="A4456" s="41" t="str">
        <f t="shared" si="2082"/>
        <v/>
      </c>
      <c r="B4456" s="150" t="str">
        <f>IF(ISNUMBER(A4456),INDEX('MetaTrader Import'!$H$13:$J$5893,TRUNC(((A4456-$A$39+1)-1)/3)+1,MOD((A4456-$A$39+1)-1,3)+1),"")</f>
        <v/>
      </c>
      <c r="C4456" s="43" t="str">
        <f t="shared" si="2083"/>
        <v/>
      </c>
      <c r="D4456" s="43" t="str">
        <f t="shared" ca="1" si="2073"/>
        <v/>
      </c>
      <c r="E4456" s="43" t="str">
        <f t="shared" si="2084"/>
        <v/>
      </c>
      <c r="F4456" s="43" t="str">
        <f t="shared" si="2085"/>
        <v/>
      </c>
      <c r="G4456" s="43" t="str">
        <f>IF(A4456&lt;&gt;"",IF(A4456&lt;Data!$G$11*0.25,$C$13/$G$32,IF(A4456&gt;Data!$G$11*0.25,$C$13,$C$13*10)),"")</f>
        <v/>
      </c>
      <c r="H4456" s="43" t="str">
        <f>IF(A4456&lt;&gt;"",IF(Data!$G$9="constant",$C$13,IF(Data!$G$9="squeeze",G4456,F4456)),"")</f>
        <v/>
      </c>
      <c r="I4456" s="38" t="str">
        <f ca="1">IF(ISNUMBER(A4456),NORMINV(RAND(),0,IF(AND(Data!$G$9="squeeze",A4456&lt;Data!$G$11*0.25),$H$32,1)*$C$30*$C$13)*($C$14*$C$12),"")</f>
        <v/>
      </c>
      <c r="J4456" s="42" t="str">
        <f ca="1">IFERROR(IF(Data!$C$6="Real",B4456,I4456+J4455+($C$14*$C$12)*(NORMINV(RAND(),$C$15,CHOOSE($G$13,$C$13,F4456,G4456)))),"")</f>
        <v/>
      </c>
      <c r="K4456" s="88" t="str">
        <f>IF(ISNUMBER(A4456), IF($G$16="fixed",$G$17,MIN(H4456*Data!$C$7*$C$16*0.5,$C$17*Data!$C$7))*$C$12,"")</f>
        <v/>
      </c>
      <c r="L4456" s="42" t="str">
        <f t="shared" ca="1" si="2100"/>
        <v/>
      </c>
      <c r="M4456" s="44" t="str">
        <f t="shared" ca="1" si="2101"/>
        <v/>
      </c>
      <c r="N4456" s="44" t="str">
        <f t="shared" ca="1" si="2102"/>
        <v/>
      </c>
      <c r="O4456" s="108" t="str">
        <f t="shared" si="2086"/>
        <v/>
      </c>
      <c r="P4456" s="102" t="str">
        <f t="shared" si="2087"/>
        <v/>
      </c>
      <c r="Q4456" s="102" t="str">
        <f t="shared" si="2088"/>
        <v/>
      </c>
      <c r="R4456" s="120" t="str">
        <f t="shared" si="2089"/>
        <v/>
      </c>
      <c r="S4456" s="54" t="str">
        <f t="shared" si="2090"/>
        <v/>
      </c>
      <c r="T4456" s="5" t="str">
        <f t="shared" si="2091"/>
        <v/>
      </c>
      <c r="U4456" s="152" t="str">
        <f t="shared" si="2074"/>
        <v/>
      </c>
      <c r="V4456" s="152" t="str">
        <f t="shared" si="2075"/>
        <v/>
      </c>
      <c r="W4456" s="153" t="str">
        <f t="shared" si="2076"/>
        <v/>
      </c>
      <c r="X4456" s="153" t="str">
        <f t="shared" si="2077"/>
        <v/>
      </c>
      <c r="Y4456" s="153" t="str">
        <f t="shared" si="2078"/>
        <v/>
      </c>
      <c r="Z4456" s="153" t="str">
        <f t="shared" si="2079"/>
        <v/>
      </c>
      <c r="AA4456" s="152" t="str">
        <f t="shared" si="2080"/>
        <v/>
      </c>
      <c r="AB4456" s="152" t="str">
        <f t="shared" si="2081"/>
        <v/>
      </c>
      <c r="AC4456" s="154" t="str">
        <f t="shared" si="2092"/>
        <v/>
      </c>
      <c r="AD4456" s="154" t="str">
        <f t="shared" si="2093"/>
        <v/>
      </c>
      <c r="AE4456" s="3" t="str">
        <f t="shared" si="2094"/>
        <v/>
      </c>
      <c r="AF4456" s="3" t="str">
        <f t="shared" si="2095"/>
        <v/>
      </c>
      <c r="AG4456" s="3" t="str">
        <f t="shared" si="2096"/>
        <v/>
      </c>
      <c r="AH4456" s="4" t="str">
        <f t="shared" si="2097"/>
        <v/>
      </c>
      <c r="AI4456" s="75" t="str">
        <f t="shared" si="2098"/>
        <v/>
      </c>
      <c r="AJ4456" s="75" t="str">
        <f t="shared" si="2099"/>
        <v/>
      </c>
    </row>
    <row r="4457" spans="1:36" ht="14.25">
      <c r="A4457" s="41" t="str">
        <f t="shared" si="2082"/>
        <v/>
      </c>
      <c r="B4457" s="150" t="str">
        <f>IF(ISNUMBER(A4457),INDEX('MetaTrader Import'!$H$13:$J$5893,TRUNC(((A4457-$A$39+1)-1)/3)+1,MOD((A4457-$A$39+1)-1,3)+1),"")</f>
        <v/>
      </c>
      <c r="C4457" s="43" t="str">
        <f t="shared" si="2083"/>
        <v/>
      </c>
      <c r="D4457" s="43" t="str">
        <f t="shared" ca="1" si="2073"/>
        <v/>
      </c>
      <c r="E4457" s="43" t="str">
        <f t="shared" si="2084"/>
        <v/>
      </c>
      <c r="F4457" s="43" t="str">
        <f t="shared" si="2085"/>
        <v/>
      </c>
      <c r="G4457" s="43" t="str">
        <f>IF(A4457&lt;&gt;"",IF(A4457&lt;Data!$G$11*0.25,$C$13/$G$32,IF(A4457&gt;Data!$G$11*0.25,$C$13,$C$13*10)),"")</f>
        <v/>
      </c>
      <c r="H4457" s="43" t="str">
        <f>IF(A4457&lt;&gt;"",IF(Data!$G$9="constant",$C$13,IF(Data!$G$9="squeeze",G4457,F4457)),"")</f>
        <v/>
      </c>
      <c r="I4457" s="38" t="str">
        <f ca="1">IF(ISNUMBER(A4457),NORMINV(RAND(),0,IF(AND(Data!$G$9="squeeze",A4457&lt;Data!$G$11*0.25),$H$32,1)*$C$30*$C$13)*($C$14*$C$12),"")</f>
        <v/>
      </c>
      <c r="J4457" s="42" t="str">
        <f ca="1">IFERROR(IF(Data!$C$6="Real",B4457,I4457+J4456+($C$14*$C$12)*(NORMINV(RAND(),$C$15,CHOOSE($G$13,$C$13,F4457,G4457)))),"")</f>
        <v/>
      </c>
      <c r="K4457" s="88" t="str">
        <f>IF(ISNUMBER(A4457), IF($G$16="fixed",$G$17,MIN(H4457*Data!$C$7*$C$16*0.5,$C$17*Data!$C$7))*$C$12,"")</f>
        <v/>
      </c>
      <c r="L4457" s="42" t="str">
        <f t="shared" ca="1" si="2100"/>
        <v/>
      </c>
      <c r="M4457" s="44" t="str">
        <f t="shared" ca="1" si="2101"/>
        <v/>
      </c>
      <c r="N4457" s="44" t="str">
        <f t="shared" ca="1" si="2102"/>
        <v/>
      </c>
      <c r="O4457" s="108" t="str">
        <f t="shared" si="2086"/>
        <v/>
      </c>
      <c r="P4457" s="102" t="str">
        <f t="shared" si="2087"/>
        <v/>
      </c>
      <c r="Q4457" s="102" t="str">
        <f t="shared" si="2088"/>
        <v/>
      </c>
      <c r="R4457" s="120" t="str">
        <f t="shared" si="2089"/>
        <v/>
      </c>
      <c r="S4457" s="54" t="str">
        <f t="shared" si="2090"/>
        <v/>
      </c>
      <c r="T4457" s="5" t="str">
        <f t="shared" si="2091"/>
        <v/>
      </c>
      <c r="U4457" s="152" t="str">
        <f t="shared" si="2074"/>
        <v/>
      </c>
      <c r="V4457" s="152" t="str">
        <f t="shared" si="2075"/>
        <v/>
      </c>
      <c r="W4457" s="153" t="str">
        <f t="shared" si="2076"/>
        <v/>
      </c>
      <c r="X4457" s="153" t="str">
        <f t="shared" si="2077"/>
        <v/>
      </c>
      <c r="Y4457" s="153" t="str">
        <f t="shared" si="2078"/>
        <v/>
      </c>
      <c r="Z4457" s="153" t="str">
        <f t="shared" si="2079"/>
        <v/>
      </c>
      <c r="AA4457" s="152" t="str">
        <f t="shared" si="2080"/>
        <v/>
      </c>
      <c r="AB4457" s="152" t="str">
        <f t="shared" si="2081"/>
        <v/>
      </c>
      <c r="AC4457" s="154" t="str">
        <f t="shared" si="2092"/>
        <v/>
      </c>
      <c r="AD4457" s="154" t="str">
        <f t="shared" si="2093"/>
        <v/>
      </c>
      <c r="AE4457" s="3" t="str">
        <f t="shared" si="2094"/>
        <v/>
      </c>
      <c r="AF4457" s="3" t="str">
        <f t="shared" si="2095"/>
        <v/>
      </c>
      <c r="AG4457" s="3" t="str">
        <f t="shared" si="2096"/>
        <v/>
      </c>
      <c r="AH4457" s="4" t="str">
        <f t="shared" si="2097"/>
        <v/>
      </c>
      <c r="AI4457" s="75" t="str">
        <f t="shared" si="2098"/>
        <v/>
      </c>
      <c r="AJ4457" s="75" t="str">
        <f t="shared" si="2099"/>
        <v/>
      </c>
    </row>
    <row r="4458" spans="1:36" ht="14.25">
      <c r="A4458" s="41" t="str">
        <f t="shared" si="2082"/>
        <v/>
      </c>
      <c r="B4458" s="150" t="str">
        <f>IF(ISNUMBER(A4458),INDEX('MetaTrader Import'!$H$13:$J$5893,TRUNC(((A4458-$A$39+1)-1)/3)+1,MOD((A4458-$A$39+1)-1,3)+1),"")</f>
        <v/>
      </c>
      <c r="C4458" s="43" t="str">
        <f t="shared" si="2083"/>
        <v/>
      </c>
      <c r="D4458" s="43" t="str">
        <f t="shared" ca="1" si="2073"/>
        <v/>
      </c>
      <c r="E4458" s="43" t="str">
        <f t="shared" si="2084"/>
        <v/>
      </c>
      <c r="F4458" s="43" t="str">
        <f t="shared" si="2085"/>
        <v/>
      </c>
      <c r="G4458" s="43" t="str">
        <f>IF(A4458&lt;&gt;"",IF(A4458&lt;Data!$G$11*0.25,$C$13/$G$32,IF(A4458&gt;Data!$G$11*0.25,$C$13,$C$13*10)),"")</f>
        <v/>
      </c>
      <c r="H4458" s="43" t="str">
        <f>IF(A4458&lt;&gt;"",IF(Data!$G$9="constant",$C$13,IF(Data!$G$9="squeeze",G4458,F4458)),"")</f>
        <v/>
      </c>
      <c r="I4458" s="38" t="str">
        <f ca="1">IF(ISNUMBER(A4458),NORMINV(RAND(),0,IF(AND(Data!$G$9="squeeze",A4458&lt;Data!$G$11*0.25),$H$32,1)*$C$30*$C$13)*($C$14*$C$12),"")</f>
        <v/>
      </c>
      <c r="J4458" s="42" t="str">
        <f ca="1">IFERROR(IF(Data!$C$6="Real",B4458,I4458+J4457+($C$14*$C$12)*(NORMINV(RAND(),$C$15,CHOOSE($G$13,$C$13,F4458,G4458)))),"")</f>
        <v/>
      </c>
      <c r="K4458" s="88" t="str">
        <f>IF(ISNUMBER(A4458), IF($G$16="fixed",$G$17,MIN(H4458*Data!$C$7*$C$16*0.5,$C$17*Data!$C$7))*$C$12,"")</f>
        <v/>
      </c>
      <c r="L4458" s="42" t="str">
        <f t="shared" ca="1" si="2100"/>
        <v/>
      </c>
      <c r="M4458" s="44" t="str">
        <f t="shared" ca="1" si="2101"/>
        <v/>
      </c>
      <c r="N4458" s="44" t="str">
        <f t="shared" ca="1" si="2102"/>
        <v/>
      </c>
      <c r="O4458" s="108" t="str">
        <f t="shared" si="2086"/>
        <v/>
      </c>
      <c r="P4458" s="102" t="str">
        <f t="shared" si="2087"/>
        <v/>
      </c>
      <c r="Q4458" s="102" t="str">
        <f t="shared" si="2088"/>
        <v/>
      </c>
      <c r="R4458" s="120" t="str">
        <f t="shared" si="2089"/>
        <v/>
      </c>
      <c r="S4458" s="54" t="str">
        <f t="shared" si="2090"/>
        <v/>
      </c>
      <c r="T4458" s="5" t="str">
        <f t="shared" si="2091"/>
        <v/>
      </c>
      <c r="U4458" s="152" t="str">
        <f t="shared" si="2074"/>
        <v/>
      </c>
      <c r="V4458" s="152" t="str">
        <f t="shared" si="2075"/>
        <v/>
      </c>
      <c r="W4458" s="153" t="str">
        <f t="shared" si="2076"/>
        <v/>
      </c>
      <c r="X4458" s="153" t="str">
        <f t="shared" si="2077"/>
        <v/>
      </c>
      <c r="Y4458" s="153" t="str">
        <f t="shared" si="2078"/>
        <v/>
      </c>
      <c r="Z4458" s="153" t="str">
        <f t="shared" si="2079"/>
        <v/>
      </c>
      <c r="AA4458" s="152" t="str">
        <f t="shared" si="2080"/>
        <v/>
      </c>
      <c r="AB4458" s="152" t="str">
        <f t="shared" si="2081"/>
        <v/>
      </c>
      <c r="AC4458" s="154" t="str">
        <f t="shared" si="2092"/>
        <v/>
      </c>
      <c r="AD4458" s="154" t="str">
        <f t="shared" si="2093"/>
        <v/>
      </c>
      <c r="AE4458" s="3" t="str">
        <f t="shared" si="2094"/>
        <v/>
      </c>
      <c r="AF4458" s="3" t="str">
        <f t="shared" si="2095"/>
        <v/>
      </c>
      <c r="AG4458" s="3" t="str">
        <f t="shared" si="2096"/>
        <v/>
      </c>
      <c r="AH4458" s="4" t="str">
        <f t="shared" si="2097"/>
        <v/>
      </c>
      <c r="AI4458" s="75" t="str">
        <f t="shared" si="2098"/>
        <v/>
      </c>
      <c r="AJ4458" s="75" t="str">
        <f t="shared" si="2099"/>
        <v/>
      </c>
    </row>
    <row r="4459" spans="1:36" ht="14.25">
      <c r="A4459" s="41" t="str">
        <f t="shared" si="2082"/>
        <v/>
      </c>
      <c r="B4459" s="150" t="str">
        <f>IF(ISNUMBER(A4459),INDEX('MetaTrader Import'!$H$13:$J$5893,TRUNC(((A4459-$A$39+1)-1)/3)+1,MOD((A4459-$A$39+1)-1,3)+1),"")</f>
        <v/>
      </c>
      <c r="C4459" s="43" t="str">
        <f t="shared" si="2083"/>
        <v/>
      </c>
      <c r="D4459" s="43" t="str">
        <f t="shared" ca="1" si="2073"/>
        <v/>
      </c>
      <c r="E4459" s="43" t="str">
        <f t="shared" si="2084"/>
        <v/>
      </c>
      <c r="F4459" s="43" t="str">
        <f t="shared" si="2085"/>
        <v/>
      </c>
      <c r="G4459" s="43" t="str">
        <f>IF(A4459&lt;&gt;"",IF(A4459&lt;Data!$G$11*0.25,$C$13/$G$32,IF(A4459&gt;Data!$G$11*0.25,$C$13,$C$13*10)),"")</f>
        <v/>
      </c>
      <c r="H4459" s="43" t="str">
        <f>IF(A4459&lt;&gt;"",IF(Data!$G$9="constant",$C$13,IF(Data!$G$9="squeeze",G4459,F4459)),"")</f>
        <v/>
      </c>
      <c r="I4459" s="38" t="str">
        <f ca="1">IF(ISNUMBER(A4459),NORMINV(RAND(),0,IF(AND(Data!$G$9="squeeze",A4459&lt;Data!$G$11*0.25),$H$32,1)*$C$30*$C$13)*($C$14*$C$12),"")</f>
        <v/>
      </c>
      <c r="J4459" s="42" t="str">
        <f ca="1">IFERROR(IF(Data!$C$6="Real",B4459,I4459+J4458+($C$14*$C$12)*(NORMINV(RAND(),$C$15,CHOOSE($G$13,$C$13,F4459,G4459)))),"")</f>
        <v/>
      </c>
      <c r="K4459" s="88" t="str">
        <f>IF(ISNUMBER(A4459), IF($G$16="fixed",$G$17,MIN(H4459*Data!$C$7*$C$16*0.5,$C$17*Data!$C$7))*$C$12,"")</f>
        <v/>
      </c>
      <c r="L4459" s="42" t="str">
        <f t="shared" ca="1" si="2100"/>
        <v/>
      </c>
      <c r="M4459" s="44" t="str">
        <f t="shared" ca="1" si="2101"/>
        <v/>
      </c>
      <c r="N4459" s="44" t="str">
        <f t="shared" ca="1" si="2102"/>
        <v/>
      </c>
      <c r="O4459" s="108" t="str">
        <f t="shared" si="2086"/>
        <v/>
      </c>
      <c r="P4459" s="102" t="str">
        <f t="shared" si="2087"/>
        <v/>
      </c>
      <c r="Q4459" s="102" t="str">
        <f t="shared" si="2088"/>
        <v/>
      </c>
      <c r="R4459" s="120" t="str">
        <f t="shared" si="2089"/>
        <v/>
      </c>
      <c r="S4459" s="54" t="str">
        <f t="shared" si="2090"/>
        <v/>
      </c>
      <c r="T4459" s="5" t="str">
        <f t="shared" si="2091"/>
        <v/>
      </c>
      <c r="U4459" s="152" t="str">
        <f t="shared" si="2074"/>
        <v/>
      </c>
      <c r="V4459" s="152" t="str">
        <f t="shared" si="2075"/>
        <v/>
      </c>
      <c r="W4459" s="153" t="str">
        <f t="shared" si="2076"/>
        <v/>
      </c>
      <c r="X4459" s="153" t="str">
        <f t="shared" si="2077"/>
        <v/>
      </c>
      <c r="Y4459" s="153" t="str">
        <f t="shared" si="2078"/>
        <v/>
      </c>
      <c r="Z4459" s="153" t="str">
        <f t="shared" si="2079"/>
        <v/>
      </c>
      <c r="AA4459" s="152" t="str">
        <f t="shared" si="2080"/>
        <v/>
      </c>
      <c r="AB4459" s="152" t="str">
        <f t="shared" si="2081"/>
        <v/>
      </c>
      <c r="AC4459" s="154" t="str">
        <f t="shared" si="2092"/>
        <v/>
      </c>
      <c r="AD4459" s="154" t="str">
        <f t="shared" si="2093"/>
        <v/>
      </c>
      <c r="AE4459" s="3" t="str">
        <f t="shared" si="2094"/>
        <v/>
      </c>
      <c r="AF4459" s="3" t="str">
        <f t="shared" si="2095"/>
        <v/>
      </c>
      <c r="AG4459" s="3" t="str">
        <f t="shared" si="2096"/>
        <v/>
      </c>
      <c r="AH4459" s="4" t="str">
        <f t="shared" si="2097"/>
        <v/>
      </c>
      <c r="AI4459" s="75" t="str">
        <f t="shared" si="2098"/>
        <v/>
      </c>
      <c r="AJ4459" s="75" t="str">
        <f t="shared" si="2099"/>
        <v/>
      </c>
    </row>
    <row r="4460" spans="1:36" ht="14.25">
      <c r="A4460" s="41" t="str">
        <f t="shared" si="2082"/>
        <v/>
      </c>
      <c r="B4460" s="150" t="str">
        <f>IF(ISNUMBER(A4460),INDEX('MetaTrader Import'!$H$13:$J$5893,TRUNC(((A4460-$A$39+1)-1)/3)+1,MOD((A4460-$A$39+1)-1,3)+1),"")</f>
        <v/>
      </c>
      <c r="C4460" s="43" t="str">
        <f t="shared" si="2083"/>
        <v/>
      </c>
      <c r="D4460" s="43" t="str">
        <f t="shared" ca="1" si="2073"/>
        <v/>
      </c>
      <c r="E4460" s="43" t="str">
        <f t="shared" si="2084"/>
        <v/>
      </c>
      <c r="F4460" s="43" t="str">
        <f t="shared" si="2085"/>
        <v/>
      </c>
      <c r="G4460" s="43" t="str">
        <f>IF(A4460&lt;&gt;"",IF(A4460&lt;Data!$G$11*0.25,$C$13/$G$32,IF(A4460&gt;Data!$G$11*0.25,$C$13,$C$13*10)),"")</f>
        <v/>
      </c>
      <c r="H4460" s="43" t="str">
        <f>IF(A4460&lt;&gt;"",IF(Data!$G$9="constant",$C$13,IF(Data!$G$9="squeeze",G4460,F4460)),"")</f>
        <v/>
      </c>
      <c r="I4460" s="38" t="str">
        <f ca="1">IF(ISNUMBER(A4460),NORMINV(RAND(),0,IF(AND(Data!$G$9="squeeze",A4460&lt;Data!$G$11*0.25),$H$32,1)*$C$30*$C$13)*($C$14*$C$12),"")</f>
        <v/>
      </c>
      <c r="J4460" s="42" t="str">
        <f ca="1">IFERROR(IF(Data!$C$6="Real",B4460,I4460+J4459+($C$14*$C$12)*(NORMINV(RAND(),$C$15,CHOOSE($G$13,$C$13,F4460,G4460)))),"")</f>
        <v/>
      </c>
      <c r="K4460" s="88" t="str">
        <f>IF(ISNUMBER(A4460), IF($G$16="fixed",$G$17,MIN(H4460*Data!$C$7*$C$16*0.5,$C$17*Data!$C$7))*$C$12,"")</f>
        <v/>
      </c>
      <c r="L4460" s="42" t="str">
        <f t="shared" ca="1" si="2100"/>
        <v/>
      </c>
      <c r="M4460" s="44" t="str">
        <f t="shared" ca="1" si="2101"/>
        <v/>
      </c>
      <c r="N4460" s="44" t="str">
        <f t="shared" ca="1" si="2102"/>
        <v/>
      </c>
      <c r="O4460" s="108" t="str">
        <f t="shared" si="2086"/>
        <v/>
      </c>
      <c r="P4460" s="102" t="str">
        <f t="shared" si="2087"/>
        <v/>
      </c>
      <c r="Q4460" s="102" t="str">
        <f t="shared" si="2088"/>
        <v/>
      </c>
      <c r="R4460" s="120" t="str">
        <f t="shared" si="2089"/>
        <v/>
      </c>
      <c r="S4460" s="54" t="str">
        <f t="shared" si="2090"/>
        <v/>
      </c>
      <c r="T4460" s="5" t="str">
        <f t="shared" si="2091"/>
        <v/>
      </c>
      <c r="U4460" s="152" t="str">
        <f t="shared" si="2074"/>
        <v/>
      </c>
      <c r="V4460" s="152" t="str">
        <f t="shared" si="2075"/>
        <v/>
      </c>
      <c r="W4460" s="153" t="str">
        <f t="shared" si="2076"/>
        <v/>
      </c>
      <c r="X4460" s="153" t="str">
        <f t="shared" si="2077"/>
        <v/>
      </c>
      <c r="Y4460" s="153" t="str">
        <f t="shared" si="2078"/>
        <v/>
      </c>
      <c r="Z4460" s="153" t="str">
        <f t="shared" si="2079"/>
        <v/>
      </c>
      <c r="AA4460" s="152" t="str">
        <f t="shared" si="2080"/>
        <v/>
      </c>
      <c r="AB4460" s="152" t="str">
        <f t="shared" si="2081"/>
        <v/>
      </c>
      <c r="AC4460" s="154" t="str">
        <f t="shared" si="2092"/>
        <v/>
      </c>
      <c r="AD4460" s="154" t="str">
        <f t="shared" si="2093"/>
        <v/>
      </c>
      <c r="AE4460" s="3" t="str">
        <f t="shared" si="2094"/>
        <v/>
      </c>
      <c r="AF4460" s="3" t="str">
        <f t="shared" si="2095"/>
        <v/>
      </c>
      <c r="AG4460" s="3" t="str">
        <f t="shared" si="2096"/>
        <v/>
      </c>
      <c r="AH4460" s="4" t="str">
        <f t="shared" si="2097"/>
        <v/>
      </c>
      <c r="AI4460" s="75" t="str">
        <f t="shared" si="2098"/>
        <v/>
      </c>
      <c r="AJ4460" s="75" t="str">
        <f t="shared" si="2099"/>
        <v/>
      </c>
    </row>
    <row r="4461" spans="1:36" ht="14.25">
      <c r="A4461" s="41" t="str">
        <f t="shared" si="2082"/>
        <v/>
      </c>
      <c r="B4461" s="150" t="str">
        <f>IF(ISNUMBER(A4461),INDEX('MetaTrader Import'!$H$13:$J$5893,TRUNC(((A4461-$A$39+1)-1)/3)+1,MOD((A4461-$A$39+1)-1,3)+1),"")</f>
        <v/>
      </c>
      <c r="C4461" s="43" t="str">
        <f t="shared" si="2083"/>
        <v/>
      </c>
      <c r="D4461" s="43" t="str">
        <f t="shared" ca="1" si="2073"/>
        <v/>
      </c>
      <c r="E4461" s="43" t="str">
        <f t="shared" si="2084"/>
        <v/>
      </c>
      <c r="F4461" s="43" t="str">
        <f t="shared" si="2085"/>
        <v/>
      </c>
      <c r="G4461" s="43" t="str">
        <f>IF(A4461&lt;&gt;"",IF(A4461&lt;Data!$G$11*0.25,$C$13/$G$32,IF(A4461&gt;Data!$G$11*0.25,$C$13,$C$13*10)),"")</f>
        <v/>
      </c>
      <c r="H4461" s="43" t="str">
        <f>IF(A4461&lt;&gt;"",IF(Data!$G$9="constant",$C$13,IF(Data!$G$9="squeeze",G4461,F4461)),"")</f>
        <v/>
      </c>
      <c r="I4461" s="38" t="str">
        <f ca="1">IF(ISNUMBER(A4461),NORMINV(RAND(),0,IF(AND(Data!$G$9="squeeze",A4461&lt;Data!$G$11*0.25),$H$32,1)*$C$30*$C$13)*($C$14*$C$12),"")</f>
        <v/>
      </c>
      <c r="J4461" s="42" t="str">
        <f ca="1">IFERROR(IF(Data!$C$6="Real",B4461,I4461+J4460+($C$14*$C$12)*(NORMINV(RAND(),$C$15,CHOOSE($G$13,$C$13,F4461,G4461)))),"")</f>
        <v/>
      </c>
      <c r="K4461" s="88" t="str">
        <f>IF(ISNUMBER(A4461), IF($G$16="fixed",$G$17,MIN(H4461*Data!$C$7*$C$16*0.5,$C$17*Data!$C$7))*$C$12,"")</f>
        <v/>
      </c>
      <c r="L4461" s="42" t="str">
        <f t="shared" ca="1" si="2100"/>
        <v/>
      </c>
      <c r="M4461" s="44" t="str">
        <f t="shared" ca="1" si="2101"/>
        <v/>
      </c>
      <c r="N4461" s="44" t="str">
        <f t="shared" ca="1" si="2102"/>
        <v/>
      </c>
      <c r="O4461" s="108" t="str">
        <f t="shared" si="2086"/>
        <v/>
      </c>
      <c r="P4461" s="102" t="str">
        <f t="shared" si="2087"/>
        <v/>
      </c>
      <c r="Q4461" s="102" t="str">
        <f t="shared" si="2088"/>
        <v/>
      </c>
      <c r="R4461" s="120" t="str">
        <f t="shared" si="2089"/>
        <v/>
      </c>
      <c r="S4461" s="54" t="str">
        <f t="shared" si="2090"/>
        <v/>
      </c>
      <c r="T4461" s="5" t="str">
        <f t="shared" si="2091"/>
        <v/>
      </c>
      <c r="U4461" s="152" t="str">
        <f t="shared" si="2074"/>
        <v/>
      </c>
      <c r="V4461" s="152" t="str">
        <f t="shared" si="2075"/>
        <v/>
      </c>
      <c r="W4461" s="153" t="str">
        <f t="shared" si="2076"/>
        <v/>
      </c>
      <c r="X4461" s="153" t="str">
        <f t="shared" si="2077"/>
        <v/>
      </c>
      <c r="Y4461" s="153" t="str">
        <f t="shared" si="2078"/>
        <v/>
      </c>
      <c r="Z4461" s="153" t="str">
        <f t="shared" si="2079"/>
        <v/>
      </c>
      <c r="AA4461" s="152" t="str">
        <f t="shared" si="2080"/>
        <v/>
      </c>
      <c r="AB4461" s="152" t="str">
        <f t="shared" si="2081"/>
        <v/>
      </c>
      <c r="AC4461" s="154" t="str">
        <f t="shared" si="2092"/>
        <v/>
      </c>
      <c r="AD4461" s="154" t="str">
        <f t="shared" si="2093"/>
        <v/>
      </c>
      <c r="AE4461" s="3" t="str">
        <f t="shared" si="2094"/>
        <v/>
      </c>
      <c r="AF4461" s="3" t="str">
        <f t="shared" si="2095"/>
        <v/>
      </c>
      <c r="AG4461" s="3" t="str">
        <f t="shared" si="2096"/>
        <v/>
      </c>
      <c r="AH4461" s="4" t="str">
        <f t="shared" si="2097"/>
        <v/>
      </c>
      <c r="AI4461" s="75" t="str">
        <f t="shared" si="2098"/>
        <v/>
      </c>
      <c r="AJ4461" s="75" t="str">
        <f t="shared" si="2099"/>
        <v/>
      </c>
    </row>
    <row r="4462" spans="1:36" ht="14.25">
      <c r="A4462" s="41" t="str">
        <f t="shared" si="2082"/>
        <v/>
      </c>
      <c r="B4462" s="150" t="str">
        <f>IF(ISNUMBER(A4462),INDEX('MetaTrader Import'!$H$13:$J$5893,TRUNC(((A4462-$A$39+1)-1)/3)+1,MOD((A4462-$A$39+1)-1,3)+1),"")</f>
        <v/>
      </c>
      <c r="C4462" s="43" t="str">
        <f t="shared" si="2083"/>
        <v/>
      </c>
      <c r="D4462" s="43" t="str">
        <f t="shared" ca="1" si="2073"/>
        <v/>
      </c>
      <c r="E4462" s="43" t="str">
        <f t="shared" si="2084"/>
        <v/>
      </c>
      <c r="F4462" s="43" t="str">
        <f t="shared" si="2085"/>
        <v/>
      </c>
      <c r="G4462" s="43" t="str">
        <f>IF(A4462&lt;&gt;"",IF(A4462&lt;Data!$G$11*0.25,$C$13/$G$32,IF(A4462&gt;Data!$G$11*0.25,$C$13,$C$13*10)),"")</f>
        <v/>
      </c>
      <c r="H4462" s="43" t="str">
        <f>IF(A4462&lt;&gt;"",IF(Data!$G$9="constant",$C$13,IF(Data!$G$9="squeeze",G4462,F4462)),"")</f>
        <v/>
      </c>
      <c r="I4462" s="38" t="str">
        <f ca="1">IF(ISNUMBER(A4462),NORMINV(RAND(),0,IF(AND(Data!$G$9="squeeze",A4462&lt;Data!$G$11*0.25),$H$32,1)*$C$30*$C$13)*($C$14*$C$12),"")</f>
        <v/>
      </c>
      <c r="J4462" s="42" t="str">
        <f ca="1">IFERROR(IF(Data!$C$6="Real",B4462,I4462+J4461+($C$14*$C$12)*(NORMINV(RAND(),$C$15,CHOOSE($G$13,$C$13,F4462,G4462)))),"")</f>
        <v/>
      </c>
      <c r="K4462" s="88" t="str">
        <f>IF(ISNUMBER(A4462), IF($G$16="fixed",$G$17,MIN(H4462*Data!$C$7*$C$16*0.5,$C$17*Data!$C$7))*$C$12,"")</f>
        <v/>
      </c>
      <c r="L4462" s="42" t="str">
        <f t="shared" ca="1" si="2100"/>
        <v/>
      </c>
      <c r="M4462" s="44" t="str">
        <f t="shared" ca="1" si="2101"/>
        <v/>
      </c>
      <c r="N4462" s="44" t="str">
        <f t="shared" ca="1" si="2102"/>
        <v/>
      </c>
      <c r="O4462" s="108" t="str">
        <f t="shared" si="2086"/>
        <v/>
      </c>
      <c r="P4462" s="102" t="str">
        <f t="shared" si="2087"/>
        <v/>
      </c>
      <c r="Q4462" s="102" t="str">
        <f t="shared" si="2088"/>
        <v/>
      </c>
      <c r="R4462" s="120" t="str">
        <f t="shared" si="2089"/>
        <v/>
      </c>
      <c r="S4462" s="54" t="str">
        <f t="shared" si="2090"/>
        <v/>
      </c>
      <c r="T4462" s="5" t="str">
        <f t="shared" si="2091"/>
        <v/>
      </c>
      <c r="U4462" s="152" t="str">
        <f t="shared" si="2074"/>
        <v/>
      </c>
      <c r="V4462" s="152" t="str">
        <f t="shared" si="2075"/>
        <v/>
      </c>
      <c r="W4462" s="153" t="str">
        <f t="shared" si="2076"/>
        <v/>
      </c>
      <c r="X4462" s="153" t="str">
        <f t="shared" si="2077"/>
        <v/>
      </c>
      <c r="Y4462" s="153" t="str">
        <f t="shared" si="2078"/>
        <v/>
      </c>
      <c r="Z4462" s="153" t="str">
        <f t="shared" si="2079"/>
        <v/>
      </c>
      <c r="AA4462" s="152" t="str">
        <f t="shared" si="2080"/>
        <v/>
      </c>
      <c r="AB4462" s="152" t="str">
        <f t="shared" si="2081"/>
        <v/>
      </c>
      <c r="AC4462" s="154" t="str">
        <f t="shared" si="2092"/>
        <v/>
      </c>
      <c r="AD4462" s="154" t="str">
        <f t="shared" si="2093"/>
        <v/>
      </c>
      <c r="AE4462" s="3" t="str">
        <f t="shared" si="2094"/>
        <v/>
      </c>
      <c r="AF4462" s="3" t="str">
        <f t="shared" si="2095"/>
        <v/>
      </c>
      <c r="AG4462" s="3" t="str">
        <f t="shared" si="2096"/>
        <v/>
      </c>
      <c r="AH4462" s="4" t="str">
        <f t="shared" si="2097"/>
        <v/>
      </c>
      <c r="AI4462" s="75" t="str">
        <f t="shared" si="2098"/>
        <v/>
      </c>
      <c r="AJ4462" s="75" t="str">
        <f t="shared" si="2099"/>
        <v/>
      </c>
    </row>
    <row r="4463" spans="1:36" ht="14.25">
      <c r="A4463" s="41" t="str">
        <f t="shared" si="2082"/>
        <v/>
      </c>
      <c r="B4463" s="150" t="str">
        <f>IF(ISNUMBER(A4463),INDEX('MetaTrader Import'!$H$13:$J$5893,TRUNC(((A4463-$A$39+1)-1)/3)+1,MOD((A4463-$A$39+1)-1,3)+1),"")</f>
        <v/>
      </c>
      <c r="C4463" s="43" t="str">
        <f t="shared" si="2083"/>
        <v/>
      </c>
      <c r="D4463" s="43" t="str">
        <f t="shared" ca="1" si="2073"/>
        <v/>
      </c>
      <c r="E4463" s="43" t="str">
        <f t="shared" si="2084"/>
        <v/>
      </c>
      <c r="F4463" s="43" t="str">
        <f t="shared" si="2085"/>
        <v/>
      </c>
      <c r="G4463" s="43" t="str">
        <f>IF(A4463&lt;&gt;"",IF(A4463&lt;Data!$G$11*0.25,$C$13/$G$32,IF(A4463&gt;Data!$G$11*0.25,$C$13,$C$13*10)),"")</f>
        <v/>
      </c>
      <c r="H4463" s="43" t="str">
        <f>IF(A4463&lt;&gt;"",IF(Data!$G$9="constant",$C$13,IF(Data!$G$9="squeeze",G4463,F4463)),"")</f>
        <v/>
      </c>
      <c r="I4463" s="38" t="str">
        <f ca="1">IF(ISNUMBER(A4463),NORMINV(RAND(),0,IF(AND(Data!$G$9="squeeze",A4463&lt;Data!$G$11*0.25),$H$32,1)*$C$30*$C$13)*($C$14*$C$12),"")</f>
        <v/>
      </c>
      <c r="J4463" s="42" t="str">
        <f ca="1">IFERROR(IF(Data!$C$6="Real",B4463,I4463+J4462+($C$14*$C$12)*(NORMINV(RAND(),$C$15,CHOOSE($G$13,$C$13,F4463,G4463)))),"")</f>
        <v/>
      </c>
      <c r="K4463" s="88" t="str">
        <f>IF(ISNUMBER(A4463), IF($G$16="fixed",$G$17,MIN(H4463*Data!$C$7*$C$16*0.5,$C$17*Data!$C$7))*$C$12,"")</f>
        <v/>
      </c>
      <c r="L4463" s="42" t="str">
        <f t="shared" ca="1" si="2100"/>
        <v/>
      </c>
      <c r="M4463" s="44" t="str">
        <f t="shared" ca="1" si="2101"/>
        <v/>
      </c>
      <c r="N4463" s="44" t="str">
        <f t="shared" ca="1" si="2102"/>
        <v/>
      </c>
      <c r="O4463" s="108" t="str">
        <f t="shared" si="2086"/>
        <v/>
      </c>
      <c r="P4463" s="102" t="str">
        <f t="shared" si="2087"/>
        <v/>
      </c>
      <c r="Q4463" s="102" t="str">
        <f t="shared" si="2088"/>
        <v/>
      </c>
      <c r="R4463" s="120" t="str">
        <f t="shared" si="2089"/>
        <v/>
      </c>
      <c r="S4463" s="54" t="str">
        <f t="shared" si="2090"/>
        <v/>
      </c>
      <c r="T4463" s="5" t="str">
        <f t="shared" si="2091"/>
        <v/>
      </c>
      <c r="U4463" s="152" t="str">
        <f t="shared" si="2074"/>
        <v/>
      </c>
      <c r="V4463" s="152" t="str">
        <f t="shared" si="2075"/>
        <v/>
      </c>
      <c r="W4463" s="153" t="str">
        <f t="shared" si="2076"/>
        <v/>
      </c>
      <c r="X4463" s="153" t="str">
        <f t="shared" si="2077"/>
        <v/>
      </c>
      <c r="Y4463" s="153" t="str">
        <f t="shared" si="2078"/>
        <v/>
      </c>
      <c r="Z4463" s="153" t="str">
        <f t="shared" si="2079"/>
        <v/>
      </c>
      <c r="AA4463" s="152" t="str">
        <f t="shared" si="2080"/>
        <v/>
      </c>
      <c r="AB4463" s="152" t="str">
        <f t="shared" si="2081"/>
        <v/>
      </c>
      <c r="AC4463" s="154" t="str">
        <f t="shared" si="2092"/>
        <v/>
      </c>
      <c r="AD4463" s="154" t="str">
        <f t="shared" si="2093"/>
        <v/>
      </c>
      <c r="AE4463" s="3" t="str">
        <f t="shared" si="2094"/>
        <v/>
      </c>
      <c r="AF4463" s="3" t="str">
        <f t="shared" si="2095"/>
        <v/>
      </c>
      <c r="AG4463" s="3" t="str">
        <f t="shared" si="2096"/>
        <v/>
      </c>
      <c r="AH4463" s="4" t="str">
        <f t="shared" si="2097"/>
        <v/>
      </c>
      <c r="AI4463" s="75" t="str">
        <f t="shared" si="2098"/>
        <v/>
      </c>
      <c r="AJ4463" s="75" t="str">
        <f t="shared" si="2099"/>
        <v/>
      </c>
    </row>
    <row r="4464" spans="1:36" ht="14.25">
      <c r="A4464" s="41" t="str">
        <f t="shared" si="2082"/>
        <v/>
      </c>
      <c r="B4464" s="150" t="str">
        <f>IF(ISNUMBER(A4464),INDEX('MetaTrader Import'!$H$13:$J$5893,TRUNC(((A4464-$A$39+1)-1)/3)+1,MOD((A4464-$A$39+1)-1,3)+1),"")</f>
        <v/>
      </c>
      <c r="C4464" s="43" t="str">
        <f t="shared" si="2083"/>
        <v/>
      </c>
      <c r="D4464" s="43" t="str">
        <f t="shared" ca="1" si="2073"/>
        <v/>
      </c>
      <c r="E4464" s="43" t="str">
        <f t="shared" si="2084"/>
        <v/>
      </c>
      <c r="F4464" s="43" t="str">
        <f t="shared" si="2085"/>
        <v/>
      </c>
      <c r="G4464" s="43" t="str">
        <f>IF(A4464&lt;&gt;"",IF(A4464&lt;Data!$G$11*0.25,$C$13/$G$32,IF(A4464&gt;Data!$G$11*0.25,$C$13,$C$13*10)),"")</f>
        <v/>
      </c>
      <c r="H4464" s="43" t="str">
        <f>IF(A4464&lt;&gt;"",IF(Data!$G$9="constant",$C$13,IF(Data!$G$9="squeeze",G4464,F4464)),"")</f>
        <v/>
      </c>
      <c r="I4464" s="38" t="str">
        <f ca="1">IF(ISNUMBER(A4464),NORMINV(RAND(),0,IF(AND(Data!$G$9="squeeze",A4464&lt;Data!$G$11*0.25),$H$32,1)*$C$30*$C$13)*($C$14*$C$12),"")</f>
        <v/>
      </c>
      <c r="J4464" s="42" t="str">
        <f ca="1">IFERROR(IF(Data!$C$6="Real",B4464,I4464+J4463+($C$14*$C$12)*(NORMINV(RAND(),$C$15,CHOOSE($G$13,$C$13,F4464,G4464)))),"")</f>
        <v/>
      </c>
      <c r="K4464" s="88" t="str">
        <f>IF(ISNUMBER(A4464), IF($G$16="fixed",$G$17,MIN(H4464*Data!$C$7*$C$16*0.5,$C$17*Data!$C$7))*$C$12,"")</f>
        <v/>
      </c>
      <c r="L4464" s="42" t="str">
        <f t="shared" ca="1" si="2100"/>
        <v/>
      </c>
      <c r="M4464" s="44" t="str">
        <f t="shared" ca="1" si="2101"/>
        <v/>
      </c>
      <c r="N4464" s="44" t="str">
        <f t="shared" ca="1" si="2102"/>
        <v/>
      </c>
      <c r="O4464" s="108" t="str">
        <f t="shared" si="2086"/>
        <v/>
      </c>
      <c r="P4464" s="102" t="str">
        <f t="shared" si="2087"/>
        <v/>
      </c>
      <c r="Q4464" s="102" t="str">
        <f t="shared" si="2088"/>
        <v/>
      </c>
      <c r="R4464" s="120" t="str">
        <f t="shared" si="2089"/>
        <v/>
      </c>
      <c r="S4464" s="54" t="str">
        <f t="shared" si="2090"/>
        <v/>
      </c>
      <c r="T4464" s="5" t="str">
        <f t="shared" si="2091"/>
        <v/>
      </c>
      <c r="U4464" s="152" t="str">
        <f t="shared" si="2074"/>
        <v/>
      </c>
      <c r="V4464" s="152" t="str">
        <f t="shared" si="2075"/>
        <v/>
      </c>
      <c r="W4464" s="153" t="str">
        <f t="shared" si="2076"/>
        <v/>
      </c>
      <c r="X4464" s="153" t="str">
        <f t="shared" si="2077"/>
        <v/>
      </c>
      <c r="Y4464" s="153" t="str">
        <f t="shared" si="2078"/>
        <v/>
      </c>
      <c r="Z4464" s="153" t="str">
        <f t="shared" si="2079"/>
        <v/>
      </c>
      <c r="AA4464" s="152" t="str">
        <f t="shared" si="2080"/>
        <v/>
      </c>
      <c r="AB4464" s="152" t="str">
        <f t="shared" si="2081"/>
        <v/>
      </c>
      <c r="AC4464" s="154" t="str">
        <f t="shared" si="2092"/>
        <v/>
      </c>
      <c r="AD4464" s="154" t="str">
        <f t="shared" si="2093"/>
        <v/>
      </c>
      <c r="AE4464" s="3" t="str">
        <f t="shared" si="2094"/>
        <v/>
      </c>
      <c r="AF4464" s="3" t="str">
        <f t="shared" si="2095"/>
        <v/>
      </c>
      <c r="AG4464" s="3" t="str">
        <f t="shared" si="2096"/>
        <v/>
      </c>
      <c r="AH4464" s="4" t="str">
        <f t="shared" si="2097"/>
        <v/>
      </c>
      <c r="AI4464" s="75" t="str">
        <f t="shared" si="2098"/>
        <v/>
      </c>
      <c r="AJ4464" s="75" t="str">
        <f t="shared" si="2099"/>
        <v/>
      </c>
    </row>
    <row r="4465" spans="1:36" ht="14.25">
      <c r="A4465" s="41" t="str">
        <f t="shared" si="2082"/>
        <v/>
      </c>
      <c r="B4465" s="150" t="str">
        <f>IF(ISNUMBER(A4465),INDEX('MetaTrader Import'!$H$13:$J$5893,TRUNC(((A4465-$A$39+1)-1)/3)+1,MOD((A4465-$A$39+1)-1,3)+1),"")</f>
        <v/>
      </c>
      <c r="C4465" s="43" t="str">
        <f t="shared" si="2083"/>
        <v/>
      </c>
      <c r="D4465" s="43" t="str">
        <f t="shared" ca="1" si="2073"/>
        <v/>
      </c>
      <c r="E4465" s="43" t="str">
        <f t="shared" si="2084"/>
        <v/>
      </c>
      <c r="F4465" s="43" t="str">
        <f t="shared" si="2085"/>
        <v/>
      </c>
      <c r="G4465" s="43" t="str">
        <f>IF(A4465&lt;&gt;"",IF(A4465&lt;Data!$G$11*0.25,$C$13/$G$32,IF(A4465&gt;Data!$G$11*0.25,$C$13,$C$13*10)),"")</f>
        <v/>
      </c>
      <c r="H4465" s="43" t="str">
        <f>IF(A4465&lt;&gt;"",IF(Data!$G$9="constant",$C$13,IF(Data!$G$9="squeeze",G4465,F4465)),"")</f>
        <v/>
      </c>
      <c r="I4465" s="38" t="str">
        <f ca="1">IF(ISNUMBER(A4465),NORMINV(RAND(),0,IF(AND(Data!$G$9="squeeze",A4465&lt;Data!$G$11*0.25),$H$32,1)*$C$30*$C$13)*($C$14*$C$12),"")</f>
        <v/>
      </c>
      <c r="J4465" s="42" t="str">
        <f ca="1">IFERROR(IF(Data!$C$6="Real",B4465,I4465+J4464+($C$14*$C$12)*(NORMINV(RAND(),$C$15,CHOOSE($G$13,$C$13,F4465,G4465)))),"")</f>
        <v/>
      </c>
      <c r="K4465" s="88" t="str">
        <f>IF(ISNUMBER(A4465), IF($G$16="fixed",$G$17,MIN(H4465*Data!$C$7*$C$16*0.5,$C$17*Data!$C$7))*$C$12,"")</f>
        <v/>
      </c>
      <c r="L4465" s="42" t="str">
        <f t="shared" ca="1" si="2100"/>
        <v/>
      </c>
      <c r="M4465" s="44" t="str">
        <f t="shared" ca="1" si="2101"/>
        <v/>
      </c>
      <c r="N4465" s="44" t="str">
        <f t="shared" ca="1" si="2102"/>
        <v/>
      </c>
      <c r="O4465" s="108" t="str">
        <f t="shared" si="2086"/>
        <v/>
      </c>
      <c r="P4465" s="102" t="str">
        <f t="shared" si="2087"/>
        <v/>
      </c>
      <c r="Q4465" s="102" t="str">
        <f t="shared" si="2088"/>
        <v/>
      </c>
      <c r="R4465" s="120" t="str">
        <f t="shared" si="2089"/>
        <v/>
      </c>
      <c r="S4465" s="54" t="str">
        <f t="shared" si="2090"/>
        <v/>
      </c>
      <c r="T4465" s="5" t="str">
        <f t="shared" si="2091"/>
        <v/>
      </c>
      <c r="U4465" s="152" t="str">
        <f t="shared" si="2074"/>
        <v/>
      </c>
      <c r="V4465" s="152" t="str">
        <f t="shared" si="2075"/>
        <v/>
      </c>
      <c r="W4465" s="153" t="str">
        <f t="shared" si="2076"/>
        <v/>
      </c>
      <c r="X4465" s="153" t="str">
        <f t="shared" si="2077"/>
        <v/>
      </c>
      <c r="Y4465" s="153" t="str">
        <f t="shared" si="2078"/>
        <v/>
      </c>
      <c r="Z4465" s="153" t="str">
        <f t="shared" si="2079"/>
        <v/>
      </c>
      <c r="AA4465" s="152" t="str">
        <f t="shared" si="2080"/>
        <v/>
      </c>
      <c r="AB4465" s="152" t="str">
        <f t="shared" si="2081"/>
        <v/>
      </c>
      <c r="AC4465" s="154" t="str">
        <f t="shared" si="2092"/>
        <v/>
      </c>
      <c r="AD4465" s="154" t="str">
        <f t="shared" si="2093"/>
        <v/>
      </c>
      <c r="AE4465" s="3" t="str">
        <f t="shared" si="2094"/>
        <v/>
      </c>
      <c r="AF4465" s="3" t="str">
        <f t="shared" si="2095"/>
        <v/>
      </c>
      <c r="AG4465" s="3" t="str">
        <f t="shared" si="2096"/>
        <v/>
      </c>
      <c r="AH4465" s="4" t="str">
        <f t="shared" si="2097"/>
        <v/>
      </c>
      <c r="AI4465" s="75" t="str">
        <f t="shared" si="2098"/>
        <v/>
      </c>
      <c r="AJ4465" s="75" t="str">
        <f t="shared" si="2099"/>
        <v/>
      </c>
    </row>
    <row r="4466" spans="1:36" ht="14.25">
      <c r="A4466" s="41" t="str">
        <f t="shared" si="2082"/>
        <v/>
      </c>
      <c r="B4466" s="150" t="str">
        <f>IF(ISNUMBER(A4466),INDEX('MetaTrader Import'!$H$13:$J$5893,TRUNC(((A4466-$A$39+1)-1)/3)+1,MOD((A4466-$A$39+1)-1,3)+1),"")</f>
        <v/>
      </c>
      <c r="C4466" s="43" t="str">
        <f t="shared" si="2083"/>
        <v/>
      </c>
      <c r="D4466" s="43" t="str">
        <f t="shared" ca="1" si="2073"/>
        <v/>
      </c>
      <c r="E4466" s="43" t="str">
        <f t="shared" si="2084"/>
        <v/>
      </c>
      <c r="F4466" s="43" t="str">
        <f t="shared" si="2085"/>
        <v/>
      </c>
      <c r="G4466" s="43" t="str">
        <f>IF(A4466&lt;&gt;"",IF(A4466&lt;Data!$G$11*0.25,$C$13/$G$32,IF(A4466&gt;Data!$G$11*0.25,$C$13,$C$13*10)),"")</f>
        <v/>
      </c>
      <c r="H4466" s="43" t="str">
        <f>IF(A4466&lt;&gt;"",IF(Data!$G$9="constant",$C$13,IF(Data!$G$9="squeeze",G4466,F4466)),"")</f>
        <v/>
      </c>
      <c r="I4466" s="38" t="str">
        <f ca="1">IF(ISNUMBER(A4466),NORMINV(RAND(),0,IF(AND(Data!$G$9="squeeze",A4466&lt;Data!$G$11*0.25),$H$32,1)*$C$30*$C$13)*($C$14*$C$12),"")</f>
        <v/>
      </c>
      <c r="J4466" s="42" t="str">
        <f ca="1">IFERROR(IF(Data!$C$6="Real",B4466,I4466+J4465+($C$14*$C$12)*(NORMINV(RAND(),$C$15,CHOOSE($G$13,$C$13,F4466,G4466)))),"")</f>
        <v/>
      </c>
      <c r="K4466" s="88" t="str">
        <f>IF(ISNUMBER(A4466), IF($G$16="fixed",$G$17,MIN(H4466*Data!$C$7*$C$16*0.5,$C$17*Data!$C$7))*$C$12,"")</f>
        <v/>
      </c>
      <c r="L4466" s="42" t="str">
        <f t="shared" ca="1" si="2100"/>
        <v/>
      </c>
      <c r="M4466" s="44" t="str">
        <f t="shared" ca="1" si="2101"/>
        <v/>
      </c>
      <c r="N4466" s="44" t="str">
        <f t="shared" ca="1" si="2102"/>
        <v/>
      </c>
      <c r="O4466" s="108" t="str">
        <f t="shared" si="2086"/>
        <v/>
      </c>
      <c r="P4466" s="102" t="str">
        <f t="shared" si="2087"/>
        <v/>
      </c>
      <c r="Q4466" s="102" t="str">
        <f t="shared" si="2088"/>
        <v/>
      </c>
      <c r="R4466" s="120" t="str">
        <f t="shared" si="2089"/>
        <v/>
      </c>
      <c r="S4466" s="54" t="str">
        <f t="shared" si="2090"/>
        <v/>
      </c>
      <c r="T4466" s="5" t="str">
        <f t="shared" si="2091"/>
        <v/>
      </c>
      <c r="U4466" s="152" t="str">
        <f t="shared" si="2074"/>
        <v/>
      </c>
      <c r="V4466" s="152" t="str">
        <f t="shared" si="2075"/>
        <v/>
      </c>
      <c r="W4466" s="153" t="str">
        <f t="shared" si="2076"/>
        <v/>
      </c>
      <c r="X4466" s="153" t="str">
        <f t="shared" si="2077"/>
        <v/>
      </c>
      <c r="Y4466" s="153" t="str">
        <f t="shared" si="2078"/>
        <v/>
      </c>
      <c r="Z4466" s="153" t="str">
        <f t="shared" si="2079"/>
        <v/>
      </c>
      <c r="AA4466" s="152" t="str">
        <f t="shared" si="2080"/>
        <v/>
      </c>
      <c r="AB4466" s="152" t="str">
        <f t="shared" si="2081"/>
        <v/>
      </c>
      <c r="AC4466" s="154" t="str">
        <f t="shared" si="2092"/>
        <v/>
      </c>
      <c r="AD4466" s="154" t="str">
        <f t="shared" si="2093"/>
        <v/>
      </c>
      <c r="AE4466" s="3" t="str">
        <f t="shared" si="2094"/>
        <v/>
      </c>
      <c r="AF4466" s="3" t="str">
        <f t="shared" si="2095"/>
        <v/>
      </c>
      <c r="AG4466" s="3" t="str">
        <f t="shared" si="2096"/>
        <v/>
      </c>
      <c r="AH4466" s="4" t="str">
        <f t="shared" si="2097"/>
        <v/>
      </c>
      <c r="AI4466" s="75" t="str">
        <f t="shared" si="2098"/>
        <v/>
      </c>
      <c r="AJ4466" s="75" t="str">
        <f t="shared" si="2099"/>
        <v/>
      </c>
    </row>
    <row r="4467" spans="1:36" ht="14.25">
      <c r="A4467" s="41" t="str">
        <f t="shared" si="2082"/>
        <v/>
      </c>
      <c r="B4467" s="150" t="str">
        <f>IF(ISNUMBER(A4467),INDEX('MetaTrader Import'!$H$13:$J$5893,TRUNC(((A4467-$A$39+1)-1)/3)+1,MOD((A4467-$A$39+1)-1,3)+1),"")</f>
        <v/>
      </c>
      <c r="C4467" s="43" t="str">
        <f t="shared" si="2083"/>
        <v/>
      </c>
      <c r="D4467" s="43" t="str">
        <f t="shared" ca="1" si="2073"/>
        <v/>
      </c>
      <c r="E4467" s="43" t="str">
        <f t="shared" si="2084"/>
        <v/>
      </c>
      <c r="F4467" s="43" t="str">
        <f t="shared" si="2085"/>
        <v/>
      </c>
      <c r="G4467" s="43" t="str">
        <f>IF(A4467&lt;&gt;"",IF(A4467&lt;Data!$G$11*0.25,$C$13/$G$32,IF(A4467&gt;Data!$G$11*0.25,$C$13,$C$13*10)),"")</f>
        <v/>
      </c>
      <c r="H4467" s="43" t="str">
        <f>IF(A4467&lt;&gt;"",IF(Data!$G$9="constant",$C$13,IF(Data!$G$9="squeeze",G4467,F4467)),"")</f>
        <v/>
      </c>
      <c r="I4467" s="38" t="str">
        <f ca="1">IF(ISNUMBER(A4467),NORMINV(RAND(),0,IF(AND(Data!$G$9="squeeze",A4467&lt;Data!$G$11*0.25),$H$32,1)*$C$30*$C$13)*($C$14*$C$12),"")</f>
        <v/>
      </c>
      <c r="J4467" s="42" t="str">
        <f ca="1">IFERROR(IF(Data!$C$6="Real",B4467,I4467+J4466+($C$14*$C$12)*(NORMINV(RAND(),$C$15,CHOOSE($G$13,$C$13,F4467,G4467)))),"")</f>
        <v/>
      </c>
      <c r="K4467" s="88" t="str">
        <f>IF(ISNUMBER(A4467), IF($G$16="fixed",$G$17,MIN(H4467*Data!$C$7*$C$16*0.5,$C$17*Data!$C$7))*$C$12,"")</f>
        <v/>
      </c>
      <c r="L4467" s="42" t="str">
        <f t="shared" ca="1" si="2100"/>
        <v/>
      </c>
      <c r="M4467" s="44" t="str">
        <f t="shared" ca="1" si="2101"/>
        <v/>
      </c>
      <c r="N4467" s="44" t="str">
        <f t="shared" ca="1" si="2102"/>
        <v/>
      </c>
      <c r="O4467" s="108" t="str">
        <f t="shared" si="2086"/>
        <v/>
      </c>
      <c r="P4467" s="102" t="str">
        <f t="shared" si="2087"/>
        <v/>
      </c>
      <c r="Q4467" s="102" t="str">
        <f t="shared" si="2088"/>
        <v/>
      </c>
      <c r="R4467" s="120" t="str">
        <f t="shared" si="2089"/>
        <v/>
      </c>
      <c r="S4467" s="54" t="str">
        <f t="shared" si="2090"/>
        <v/>
      </c>
      <c r="T4467" s="5" t="str">
        <f t="shared" si="2091"/>
        <v/>
      </c>
      <c r="U4467" s="152" t="str">
        <f t="shared" si="2074"/>
        <v/>
      </c>
      <c r="V4467" s="152" t="str">
        <f t="shared" si="2075"/>
        <v/>
      </c>
      <c r="W4467" s="153" t="str">
        <f t="shared" si="2076"/>
        <v/>
      </c>
      <c r="X4467" s="153" t="str">
        <f t="shared" si="2077"/>
        <v/>
      </c>
      <c r="Y4467" s="153" t="str">
        <f t="shared" si="2078"/>
        <v/>
      </c>
      <c r="Z4467" s="153" t="str">
        <f t="shared" si="2079"/>
        <v/>
      </c>
      <c r="AA4467" s="152" t="str">
        <f t="shared" si="2080"/>
        <v/>
      </c>
      <c r="AB4467" s="152" t="str">
        <f t="shared" si="2081"/>
        <v/>
      </c>
      <c r="AC4467" s="154" t="str">
        <f t="shared" si="2092"/>
        <v/>
      </c>
      <c r="AD4467" s="154" t="str">
        <f t="shared" si="2093"/>
        <v/>
      </c>
      <c r="AE4467" s="3" t="str">
        <f t="shared" si="2094"/>
        <v/>
      </c>
      <c r="AF4467" s="3" t="str">
        <f t="shared" si="2095"/>
        <v/>
      </c>
      <c r="AG4467" s="3" t="str">
        <f t="shared" si="2096"/>
        <v/>
      </c>
      <c r="AH4467" s="4" t="str">
        <f t="shared" si="2097"/>
        <v/>
      </c>
      <c r="AI4467" s="75" t="str">
        <f t="shared" si="2098"/>
        <v/>
      </c>
      <c r="AJ4467" s="75" t="str">
        <f t="shared" si="2099"/>
        <v/>
      </c>
    </row>
    <row r="4468" spans="1:36" ht="14.25">
      <c r="A4468" s="41" t="str">
        <f t="shared" si="2082"/>
        <v/>
      </c>
      <c r="B4468" s="150" t="str">
        <f>IF(ISNUMBER(A4468),INDEX('MetaTrader Import'!$H$13:$J$5893,TRUNC(((A4468-$A$39+1)-1)/3)+1,MOD((A4468-$A$39+1)-1,3)+1),"")</f>
        <v/>
      </c>
      <c r="C4468" s="43" t="str">
        <f t="shared" si="2083"/>
        <v/>
      </c>
      <c r="D4468" s="43" t="str">
        <f t="shared" ca="1" si="2073"/>
        <v/>
      </c>
      <c r="E4468" s="43" t="str">
        <f t="shared" si="2084"/>
        <v/>
      </c>
      <c r="F4468" s="43" t="str">
        <f t="shared" si="2085"/>
        <v/>
      </c>
      <c r="G4468" s="43" t="str">
        <f>IF(A4468&lt;&gt;"",IF(A4468&lt;Data!$G$11*0.25,$C$13/$G$32,IF(A4468&gt;Data!$G$11*0.25,$C$13,$C$13*10)),"")</f>
        <v/>
      </c>
      <c r="H4468" s="43" t="str">
        <f>IF(A4468&lt;&gt;"",IF(Data!$G$9="constant",$C$13,IF(Data!$G$9="squeeze",G4468,F4468)),"")</f>
        <v/>
      </c>
      <c r="I4468" s="38" t="str">
        <f ca="1">IF(ISNUMBER(A4468),NORMINV(RAND(),0,IF(AND(Data!$G$9="squeeze",A4468&lt;Data!$G$11*0.25),$H$32,1)*$C$30*$C$13)*($C$14*$C$12),"")</f>
        <v/>
      </c>
      <c r="J4468" s="42" t="str">
        <f ca="1">IFERROR(IF(Data!$C$6="Real",B4468,I4468+J4467+($C$14*$C$12)*(NORMINV(RAND(),$C$15,CHOOSE($G$13,$C$13,F4468,G4468)))),"")</f>
        <v/>
      </c>
      <c r="K4468" s="88" t="str">
        <f>IF(ISNUMBER(A4468), IF($G$16="fixed",$G$17,MIN(H4468*Data!$C$7*$C$16*0.5,$C$17*Data!$C$7))*$C$12,"")</f>
        <v/>
      </c>
      <c r="L4468" s="42" t="str">
        <f t="shared" ca="1" si="2100"/>
        <v/>
      </c>
      <c r="M4468" s="44" t="str">
        <f t="shared" ca="1" si="2101"/>
        <v/>
      </c>
      <c r="N4468" s="44" t="str">
        <f t="shared" ca="1" si="2102"/>
        <v/>
      </c>
      <c r="O4468" s="108" t="str">
        <f t="shared" si="2086"/>
        <v/>
      </c>
      <c r="P4468" s="102" t="str">
        <f t="shared" si="2087"/>
        <v/>
      </c>
      <c r="Q4468" s="102" t="str">
        <f t="shared" si="2088"/>
        <v/>
      </c>
      <c r="R4468" s="120" t="str">
        <f t="shared" si="2089"/>
        <v/>
      </c>
      <c r="S4468" s="54" t="str">
        <f t="shared" si="2090"/>
        <v/>
      </c>
      <c r="T4468" s="5" t="str">
        <f t="shared" si="2091"/>
        <v/>
      </c>
      <c r="U4468" s="152" t="str">
        <f t="shared" si="2074"/>
        <v/>
      </c>
      <c r="V4468" s="152" t="str">
        <f t="shared" si="2075"/>
        <v/>
      </c>
      <c r="W4468" s="153" t="str">
        <f t="shared" si="2076"/>
        <v/>
      </c>
      <c r="X4468" s="153" t="str">
        <f t="shared" si="2077"/>
        <v/>
      </c>
      <c r="Y4468" s="153" t="str">
        <f t="shared" si="2078"/>
        <v/>
      </c>
      <c r="Z4468" s="153" t="str">
        <f t="shared" si="2079"/>
        <v/>
      </c>
      <c r="AA4468" s="152" t="str">
        <f t="shared" si="2080"/>
        <v/>
      </c>
      <c r="AB4468" s="152" t="str">
        <f t="shared" si="2081"/>
        <v/>
      </c>
      <c r="AC4468" s="154" t="str">
        <f t="shared" si="2092"/>
        <v/>
      </c>
      <c r="AD4468" s="154" t="str">
        <f t="shared" si="2093"/>
        <v/>
      </c>
      <c r="AE4468" s="3" t="str">
        <f t="shared" si="2094"/>
        <v/>
      </c>
      <c r="AF4468" s="3" t="str">
        <f t="shared" si="2095"/>
        <v/>
      </c>
      <c r="AG4468" s="3" t="str">
        <f t="shared" si="2096"/>
        <v/>
      </c>
      <c r="AH4468" s="4" t="str">
        <f t="shared" si="2097"/>
        <v/>
      </c>
      <c r="AI4468" s="75" t="str">
        <f t="shared" si="2098"/>
        <v/>
      </c>
      <c r="AJ4468" s="75" t="str">
        <f t="shared" si="2099"/>
        <v/>
      </c>
    </row>
    <row r="4469" spans="1:36" ht="14.25">
      <c r="A4469" s="41" t="str">
        <f t="shared" si="2082"/>
        <v/>
      </c>
      <c r="B4469" s="150" t="str">
        <f>IF(ISNUMBER(A4469),INDEX('MetaTrader Import'!$H$13:$J$5893,TRUNC(((A4469-$A$39+1)-1)/3)+1,MOD((A4469-$A$39+1)-1,3)+1),"")</f>
        <v/>
      </c>
      <c r="C4469" s="43" t="str">
        <f t="shared" si="2083"/>
        <v/>
      </c>
      <c r="D4469" s="43" t="str">
        <f t="shared" ca="1" si="2073"/>
        <v/>
      </c>
      <c r="E4469" s="43" t="str">
        <f t="shared" si="2084"/>
        <v/>
      </c>
      <c r="F4469" s="43" t="str">
        <f t="shared" si="2085"/>
        <v/>
      </c>
      <c r="G4469" s="43" t="str">
        <f>IF(A4469&lt;&gt;"",IF(A4469&lt;Data!$G$11*0.25,$C$13/$G$32,IF(A4469&gt;Data!$G$11*0.25,$C$13,$C$13*10)),"")</f>
        <v/>
      </c>
      <c r="H4469" s="43" t="str">
        <f>IF(A4469&lt;&gt;"",IF(Data!$G$9="constant",$C$13,IF(Data!$G$9="squeeze",G4469,F4469)),"")</f>
        <v/>
      </c>
      <c r="I4469" s="38" t="str">
        <f ca="1">IF(ISNUMBER(A4469),NORMINV(RAND(),0,IF(AND(Data!$G$9="squeeze",A4469&lt;Data!$G$11*0.25),$H$32,1)*$C$30*$C$13)*($C$14*$C$12),"")</f>
        <v/>
      </c>
      <c r="J4469" s="42" t="str">
        <f ca="1">IFERROR(IF(Data!$C$6="Real",B4469,I4469+J4468+($C$14*$C$12)*(NORMINV(RAND(),$C$15,CHOOSE($G$13,$C$13,F4469,G4469)))),"")</f>
        <v/>
      </c>
      <c r="K4469" s="88" t="str">
        <f>IF(ISNUMBER(A4469), IF($G$16="fixed",$G$17,MIN(H4469*Data!$C$7*$C$16*0.5,$C$17*Data!$C$7))*$C$12,"")</f>
        <v/>
      </c>
      <c r="L4469" s="42" t="str">
        <f t="shared" ca="1" si="2100"/>
        <v/>
      </c>
      <c r="M4469" s="44" t="str">
        <f t="shared" ca="1" si="2101"/>
        <v/>
      </c>
      <c r="N4469" s="44" t="str">
        <f t="shared" ca="1" si="2102"/>
        <v/>
      </c>
      <c r="O4469" s="108" t="str">
        <f t="shared" si="2086"/>
        <v/>
      </c>
      <c r="P4469" s="102" t="str">
        <f t="shared" si="2087"/>
        <v/>
      </c>
      <c r="Q4469" s="102" t="str">
        <f t="shared" si="2088"/>
        <v/>
      </c>
      <c r="R4469" s="120" t="str">
        <f t="shared" si="2089"/>
        <v/>
      </c>
      <c r="S4469" s="54" t="str">
        <f t="shared" si="2090"/>
        <v/>
      </c>
      <c r="T4469" s="5" t="str">
        <f t="shared" si="2091"/>
        <v/>
      </c>
      <c r="U4469" s="152" t="str">
        <f t="shared" si="2074"/>
        <v/>
      </c>
      <c r="V4469" s="152" t="str">
        <f t="shared" si="2075"/>
        <v/>
      </c>
      <c r="W4469" s="153" t="str">
        <f t="shared" si="2076"/>
        <v/>
      </c>
      <c r="X4469" s="153" t="str">
        <f t="shared" si="2077"/>
        <v/>
      </c>
      <c r="Y4469" s="153" t="str">
        <f t="shared" si="2078"/>
        <v/>
      </c>
      <c r="Z4469" s="153" t="str">
        <f t="shared" si="2079"/>
        <v/>
      </c>
      <c r="AA4469" s="152" t="str">
        <f t="shared" si="2080"/>
        <v/>
      </c>
      <c r="AB4469" s="152" t="str">
        <f t="shared" si="2081"/>
        <v/>
      </c>
      <c r="AC4469" s="154" t="str">
        <f t="shared" si="2092"/>
        <v/>
      </c>
      <c r="AD4469" s="154" t="str">
        <f t="shared" si="2093"/>
        <v/>
      </c>
      <c r="AE4469" s="3" t="str">
        <f t="shared" si="2094"/>
        <v/>
      </c>
      <c r="AF4469" s="3" t="str">
        <f t="shared" si="2095"/>
        <v/>
      </c>
      <c r="AG4469" s="3" t="str">
        <f t="shared" si="2096"/>
        <v/>
      </c>
      <c r="AH4469" s="4" t="str">
        <f t="shared" si="2097"/>
        <v/>
      </c>
      <c r="AI4469" s="75" t="str">
        <f t="shared" si="2098"/>
        <v/>
      </c>
      <c r="AJ4469" s="75" t="str">
        <f t="shared" si="2099"/>
        <v/>
      </c>
    </row>
    <row r="4470" spans="1:36" ht="14.25">
      <c r="A4470" s="41" t="str">
        <f t="shared" si="2082"/>
        <v/>
      </c>
      <c r="B4470" s="150" t="str">
        <f>IF(ISNUMBER(A4470),INDEX('MetaTrader Import'!$H$13:$J$5893,TRUNC(((A4470-$A$39+1)-1)/3)+1,MOD((A4470-$A$39+1)-1,3)+1),"")</f>
        <v/>
      </c>
      <c r="C4470" s="43" t="str">
        <f t="shared" si="2083"/>
        <v/>
      </c>
      <c r="D4470" s="43" t="str">
        <f t="shared" ca="1" si="2073"/>
        <v/>
      </c>
      <c r="E4470" s="43" t="str">
        <f t="shared" si="2084"/>
        <v/>
      </c>
      <c r="F4470" s="43" t="str">
        <f t="shared" si="2085"/>
        <v/>
      </c>
      <c r="G4470" s="43" t="str">
        <f>IF(A4470&lt;&gt;"",IF(A4470&lt;Data!$G$11*0.25,$C$13/$G$32,IF(A4470&gt;Data!$G$11*0.25,$C$13,$C$13*10)),"")</f>
        <v/>
      </c>
      <c r="H4470" s="43" t="str">
        <f>IF(A4470&lt;&gt;"",IF(Data!$G$9="constant",$C$13,IF(Data!$G$9="squeeze",G4470,F4470)),"")</f>
        <v/>
      </c>
      <c r="I4470" s="38" t="str">
        <f ca="1">IF(ISNUMBER(A4470),NORMINV(RAND(),0,IF(AND(Data!$G$9="squeeze",A4470&lt;Data!$G$11*0.25),$H$32,1)*$C$30*$C$13)*($C$14*$C$12),"")</f>
        <v/>
      </c>
      <c r="J4470" s="42" t="str">
        <f ca="1">IFERROR(IF(Data!$C$6="Real",B4470,I4470+J4469+($C$14*$C$12)*(NORMINV(RAND(),$C$15,CHOOSE($G$13,$C$13,F4470,G4470)))),"")</f>
        <v/>
      </c>
      <c r="K4470" s="88" t="str">
        <f>IF(ISNUMBER(A4470), IF($G$16="fixed",$G$17,MIN(H4470*Data!$C$7*$C$16*0.5,$C$17*Data!$C$7))*$C$12,"")</f>
        <v/>
      </c>
      <c r="L4470" s="42" t="str">
        <f t="shared" ca="1" si="2100"/>
        <v/>
      </c>
      <c r="M4470" s="44" t="str">
        <f t="shared" ca="1" si="2101"/>
        <v/>
      </c>
      <c r="N4470" s="44" t="str">
        <f t="shared" ca="1" si="2102"/>
        <v/>
      </c>
      <c r="O4470" s="108" t="str">
        <f t="shared" si="2086"/>
        <v/>
      </c>
      <c r="P4470" s="102" t="str">
        <f t="shared" si="2087"/>
        <v/>
      </c>
      <c r="Q4470" s="102" t="str">
        <f t="shared" si="2088"/>
        <v/>
      </c>
      <c r="R4470" s="120" t="str">
        <f t="shared" si="2089"/>
        <v/>
      </c>
      <c r="S4470" s="54" t="str">
        <f t="shared" si="2090"/>
        <v/>
      </c>
      <c r="T4470" s="5" t="str">
        <f t="shared" si="2091"/>
        <v/>
      </c>
      <c r="U4470" s="152" t="str">
        <f t="shared" si="2074"/>
        <v/>
      </c>
      <c r="V4470" s="152" t="str">
        <f t="shared" si="2075"/>
        <v/>
      </c>
      <c r="W4470" s="153" t="str">
        <f t="shared" si="2076"/>
        <v/>
      </c>
      <c r="X4470" s="153" t="str">
        <f t="shared" si="2077"/>
        <v/>
      </c>
      <c r="Y4470" s="153" t="str">
        <f t="shared" si="2078"/>
        <v/>
      </c>
      <c r="Z4470" s="153" t="str">
        <f t="shared" si="2079"/>
        <v/>
      </c>
      <c r="AA4470" s="152" t="str">
        <f t="shared" si="2080"/>
        <v/>
      </c>
      <c r="AB4470" s="152" t="str">
        <f t="shared" si="2081"/>
        <v/>
      </c>
      <c r="AC4470" s="154" t="str">
        <f t="shared" si="2092"/>
        <v/>
      </c>
      <c r="AD4470" s="154" t="str">
        <f t="shared" si="2093"/>
        <v/>
      </c>
      <c r="AE4470" s="3" t="str">
        <f t="shared" si="2094"/>
        <v/>
      </c>
      <c r="AF4470" s="3" t="str">
        <f t="shared" si="2095"/>
        <v/>
      </c>
      <c r="AG4470" s="3" t="str">
        <f t="shared" si="2096"/>
        <v/>
      </c>
      <c r="AH4470" s="4" t="str">
        <f t="shared" si="2097"/>
        <v/>
      </c>
      <c r="AI4470" s="75" t="str">
        <f t="shared" si="2098"/>
        <v/>
      </c>
      <c r="AJ4470" s="75" t="str">
        <f t="shared" si="2099"/>
        <v/>
      </c>
    </row>
    <row r="4471" spans="1:36" ht="14.25">
      <c r="A4471" s="41" t="str">
        <f t="shared" si="2082"/>
        <v/>
      </c>
      <c r="B4471" s="150" t="str">
        <f>IF(ISNUMBER(A4471),INDEX('MetaTrader Import'!$H$13:$J$5893,TRUNC(((A4471-$A$39+1)-1)/3)+1,MOD((A4471-$A$39+1)-1,3)+1),"")</f>
        <v/>
      </c>
      <c r="C4471" s="43" t="str">
        <f t="shared" si="2083"/>
        <v/>
      </c>
      <c r="D4471" s="43" t="str">
        <f t="shared" ca="1" si="2073"/>
        <v/>
      </c>
      <c r="E4471" s="43" t="str">
        <f t="shared" si="2084"/>
        <v/>
      </c>
      <c r="F4471" s="43" t="str">
        <f t="shared" si="2085"/>
        <v/>
      </c>
      <c r="G4471" s="43" t="str">
        <f>IF(A4471&lt;&gt;"",IF(A4471&lt;Data!$G$11*0.25,$C$13/$G$32,IF(A4471&gt;Data!$G$11*0.25,$C$13,$C$13*10)),"")</f>
        <v/>
      </c>
      <c r="H4471" s="43" t="str">
        <f>IF(A4471&lt;&gt;"",IF(Data!$G$9="constant",$C$13,IF(Data!$G$9="squeeze",G4471,F4471)),"")</f>
        <v/>
      </c>
      <c r="I4471" s="38" t="str">
        <f ca="1">IF(ISNUMBER(A4471),NORMINV(RAND(),0,IF(AND(Data!$G$9="squeeze",A4471&lt;Data!$G$11*0.25),$H$32,1)*$C$30*$C$13)*($C$14*$C$12),"")</f>
        <v/>
      </c>
      <c r="J4471" s="42" t="str">
        <f ca="1">IFERROR(IF(Data!$C$6="Real",B4471,I4471+J4470+($C$14*$C$12)*(NORMINV(RAND(),$C$15,CHOOSE($G$13,$C$13,F4471,G4471)))),"")</f>
        <v/>
      </c>
      <c r="K4471" s="88" t="str">
        <f>IF(ISNUMBER(A4471), IF($G$16="fixed",$G$17,MIN(H4471*Data!$C$7*$C$16*0.5,$C$17*Data!$C$7))*$C$12,"")</f>
        <v/>
      </c>
      <c r="L4471" s="42" t="str">
        <f t="shared" ca="1" si="2100"/>
        <v/>
      </c>
      <c r="M4471" s="44" t="str">
        <f t="shared" ca="1" si="2101"/>
        <v/>
      </c>
      <c r="N4471" s="44" t="str">
        <f t="shared" ca="1" si="2102"/>
        <v/>
      </c>
      <c r="O4471" s="108" t="str">
        <f t="shared" si="2086"/>
        <v/>
      </c>
      <c r="P4471" s="102" t="str">
        <f t="shared" si="2087"/>
        <v/>
      </c>
      <c r="Q4471" s="102" t="str">
        <f t="shared" si="2088"/>
        <v/>
      </c>
      <c r="R4471" s="120" t="str">
        <f t="shared" si="2089"/>
        <v/>
      </c>
      <c r="S4471" s="54" t="str">
        <f t="shared" si="2090"/>
        <v/>
      </c>
      <c r="T4471" s="5" t="str">
        <f t="shared" si="2091"/>
        <v/>
      </c>
      <c r="U4471" s="152" t="str">
        <f t="shared" si="2074"/>
        <v/>
      </c>
      <c r="V4471" s="152" t="str">
        <f t="shared" si="2075"/>
        <v/>
      </c>
      <c r="W4471" s="153" t="str">
        <f t="shared" si="2076"/>
        <v/>
      </c>
      <c r="X4471" s="153" t="str">
        <f t="shared" si="2077"/>
        <v/>
      </c>
      <c r="Y4471" s="153" t="str">
        <f t="shared" si="2078"/>
        <v/>
      </c>
      <c r="Z4471" s="153" t="str">
        <f t="shared" si="2079"/>
        <v/>
      </c>
      <c r="AA4471" s="152" t="str">
        <f t="shared" si="2080"/>
        <v/>
      </c>
      <c r="AB4471" s="152" t="str">
        <f t="shared" si="2081"/>
        <v/>
      </c>
      <c r="AC4471" s="154" t="str">
        <f t="shared" si="2092"/>
        <v/>
      </c>
      <c r="AD4471" s="154" t="str">
        <f t="shared" si="2093"/>
        <v/>
      </c>
      <c r="AE4471" s="3" t="str">
        <f t="shared" si="2094"/>
        <v/>
      </c>
      <c r="AF4471" s="3" t="str">
        <f t="shared" si="2095"/>
        <v/>
      </c>
      <c r="AG4471" s="3" t="str">
        <f t="shared" si="2096"/>
        <v/>
      </c>
      <c r="AH4471" s="4" t="str">
        <f t="shared" si="2097"/>
        <v/>
      </c>
      <c r="AI4471" s="75" t="str">
        <f t="shared" si="2098"/>
        <v/>
      </c>
      <c r="AJ4471" s="75" t="str">
        <f t="shared" si="2099"/>
        <v/>
      </c>
    </row>
    <row r="4472" spans="1:36" ht="14.25">
      <c r="A4472" s="41" t="str">
        <f t="shared" si="2082"/>
        <v/>
      </c>
      <c r="B4472" s="150" t="str">
        <f>IF(ISNUMBER(A4472),INDEX('MetaTrader Import'!$H$13:$J$5893,TRUNC(((A4472-$A$39+1)-1)/3)+1,MOD((A4472-$A$39+1)-1,3)+1),"")</f>
        <v/>
      </c>
      <c r="C4472" s="43" t="str">
        <f t="shared" si="2083"/>
        <v/>
      </c>
      <c r="D4472" s="43" t="str">
        <f t="shared" ca="1" si="2073"/>
        <v/>
      </c>
      <c r="E4472" s="43" t="str">
        <f t="shared" si="2084"/>
        <v/>
      </c>
      <c r="F4472" s="43" t="str">
        <f t="shared" si="2085"/>
        <v/>
      </c>
      <c r="G4472" s="43" t="str">
        <f>IF(A4472&lt;&gt;"",IF(A4472&lt;Data!$G$11*0.25,$C$13/$G$32,IF(A4472&gt;Data!$G$11*0.25,$C$13,$C$13*10)),"")</f>
        <v/>
      </c>
      <c r="H4472" s="43" t="str">
        <f>IF(A4472&lt;&gt;"",IF(Data!$G$9="constant",$C$13,IF(Data!$G$9="squeeze",G4472,F4472)),"")</f>
        <v/>
      </c>
      <c r="I4472" s="38" t="str">
        <f ca="1">IF(ISNUMBER(A4472),NORMINV(RAND(),0,IF(AND(Data!$G$9="squeeze",A4472&lt;Data!$G$11*0.25),$H$32,1)*$C$30*$C$13)*($C$14*$C$12),"")</f>
        <v/>
      </c>
      <c r="J4472" s="42" t="str">
        <f ca="1">IFERROR(IF(Data!$C$6="Real",B4472,I4472+J4471+($C$14*$C$12)*(NORMINV(RAND(),$C$15,CHOOSE($G$13,$C$13,F4472,G4472)))),"")</f>
        <v/>
      </c>
      <c r="K4472" s="88" t="str">
        <f>IF(ISNUMBER(A4472), IF($G$16="fixed",$G$17,MIN(H4472*Data!$C$7*$C$16*0.5,$C$17*Data!$C$7))*$C$12,"")</f>
        <v/>
      </c>
      <c r="L4472" s="42" t="str">
        <f t="shared" ca="1" si="2100"/>
        <v/>
      </c>
      <c r="M4472" s="44" t="str">
        <f t="shared" ca="1" si="2101"/>
        <v/>
      </c>
      <c r="N4472" s="44" t="str">
        <f t="shared" ca="1" si="2102"/>
        <v/>
      </c>
      <c r="O4472" s="108" t="str">
        <f t="shared" si="2086"/>
        <v/>
      </c>
      <c r="P4472" s="102" t="str">
        <f t="shared" si="2087"/>
        <v/>
      </c>
      <c r="Q4472" s="102" t="str">
        <f t="shared" si="2088"/>
        <v/>
      </c>
      <c r="R4472" s="120" t="str">
        <f t="shared" si="2089"/>
        <v/>
      </c>
      <c r="S4472" s="54" t="str">
        <f t="shared" si="2090"/>
        <v/>
      </c>
      <c r="T4472" s="5" t="str">
        <f t="shared" si="2091"/>
        <v/>
      </c>
      <c r="U4472" s="152" t="str">
        <f t="shared" si="2074"/>
        <v/>
      </c>
      <c r="V4472" s="152" t="str">
        <f t="shared" si="2075"/>
        <v/>
      </c>
      <c r="W4472" s="153" t="str">
        <f t="shared" si="2076"/>
        <v/>
      </c>
      <c r="X4472" s="153" t="str">
        <f t="shared" si="2077"/>
        <v/>
      </c>
      <c r="Y4472" s="153" t="str">
        <f t="shared" si="2078"/>
        <v/>
      </c>
      <c r="Z4472" s="153" t="str">
        <f t="shared" si="2079"/>
        <v/>
      </c>
      <c r="AA4472" s="152" t="str">
        <f t="shared" si="2080"/>
        <v/>
      </c>
      <c r="AB4472" s="152" t="str">
        <f t="shared" si="2081"/>
        <v/>
      </c>
      <c r="AC4472" s="154" t="str">
        <f t="shared" si="2092"/>
        <v/>
      </c>
      <c r="AD4472" s="154" t="str">
        <f t="shared" si="2093"/>
        <v/>
      </c>
      <c r="AE4472" s="3" t="str">
        <f t="shared" si="2094"/>
        <v/>
      </c>
      <c r="AF4472" s="3" t="str">
        <f t="shared" si="2095"/>
        <v/>
      </c>
      <c r="AG4472" s="3" t="str">
        <f t="shared" si="2096"/>
        <v/>
      </c>
      <c r="AH4472" s="4" t="str">
        <f t="shared" si="2097"/>
        <v/>
      </c>
      <c r="AI4472" s="75" t="str">
        <f t="shared" si="2098"/>
        <v/>
      </c>
      <c r="AJ4472" s="75" t="str">
        <f t="shared" si="2099"/>
        <v/>
      </c>
    </row>
    <row r="4473" spans="1:36" ht="14.25">
      <c r="A4473" s="41" t="str">
        <f t="shared" si="2082"/>
        <v/>
      </c>
      <c r="B4473" s="150" t="str">
        <f>IF(ISNUMBER(A4473),INDEX('MetaTrader Import'!$H$13:$J$5893,TRUNC(((A4473-$A$39+1)-1)/3)+1,MOD((A4473-$A$39+1)-1,3)+1),"")</f>
        <v/>
      </c>
      <c r="C4473" s="43" t="str">
        <f t="shared" si="2083"/>
        <v/>
      </c>
      <c r="D4473" s="43" t="str">
        <f t="shared" ca="1" si="2073"/>
        <v/>
      </c>
      <c r="E4473" s="43" t="str">
        <f t="shared" si="2084"/>
        <v/>
      </c>
      <c r="F4473" s="43" t="str">
        <f t="shared" si="2085"/>
        <v/>
      </c>
      <c r="G4473" s="43" t="str">
        <f>IF(A4473&lt;&gt;"",IF(A4473&lt;Data!$G$11*0.25,$C$13/$G$32,IF(A4473&gt;Data!$G$11*0.25,$C$13,$C$13*10)),"")</f>
        <v/>
      </c>
      <c r="H4473" s="43" t="str">
        <f>IF(A4473&lt;&gt;"",IF(Data!$G$9="constant",$C$13,IF(Data!$G$9="squeeze",G4473,F4473)),"")</f>
        <v/>
      </c>
      <c r="I4473" s="38" t="str">
        <f ca="1">IF(ISNUMBER(A4473),NORMINV(RAND(),0,IF(AND(Data!$G$9="squeeze",A4473&lt;Data!$G$11*0.25),$H$32,1)*$C$30*$C$13)*($C$14*$C$12),"")</f>
        <v/>
      </c>
      <c r="J4473" s="42" t="str">
        <f ca="1">IFERROR(IF(Data!$C$6="Real",B4473,I4473+J4472+($C$14*$C$12)*(NORMINV(RAND(),$C$15,CHOOSE($G$13,$C$13,F4473,G4473)))),"")</f>
        <v/>
      </c>
      <c r="K4473" s="88" t="str">
        <f>IF(ISNUMBER(A4473), IF($G$16="fixed",$G$17,MIN(H4473*Data!$C$7*$C$16*0.5,$C$17*Data!$C$7))*$C$12,"")</f>
        <v/>
      </c>
      <c r="L4473" s="42" t="str">
        <f t="shared" ca="1" si="2100"/>
        <v/>
      </c>
      <c r="M4473" s="44" t="str">
        <f t="shared" ca="1" si="2101"/>
        <v/>
      </c>
      <c r="N4473" s="44" t="str">
        <f t="shared" ca="1" si="2102"/>
        <v/>
      </c>
      <c r="O4473" s="108" t="str">
        <f t="shared" si="2086"/>
        <v/>
      </c>
      <c r="P4473" s="102" t="str">
        <f t="shared" si="2087"/>
        <v/>
      </c>
      <c r="Q4473" s="102" t="str">
        <f t="shared" si="2088"/>
        <v/>
      </c>
      <c r="R4473" s="120" t="str">
        <f t="shared" si="2089"/>
        <v/>
      </c>
      <c r="S4473" s="54" t="str">
        <f t="shared" si="2090"/>
        <v/>
      </c>
      <c r="T4473" s="5" t="str">
        <f t="shared" si="2091"/>
        <v/>
      </c>
      <c r="U4473" s="152" t="str">
        <f t="shared" si="2074"/>
        <v/>
      </c>
      <c r="V4473" s="152" t="str">
        <f t="shared" si="2075"/>
        <v/>
      </c>
      <c r="W4473" s="153" t="str">
        <f t="shared" si="2076"/>
        <v/>
      </c>
      <c r="X4473" s="153" t="str">
        <f t="shared" si="2077"/>
        <v/>
      </c>
      <c r="Y4473" s="153" t="str">
        <f t="shared" si="2078"/>
        <v/>
      </c>
      <c r="Z4473" s="153" t="str">
        <f t="shared" si="2079"/>
        <v/>
      </c>
      <c r="AA4473" s="152" t="str">
        <f t="shared" si="2080"/>
        <v/>
      </c>
      <c r="AB4473" s="152" t="str">
        <f t="shared" si="2081"/>
        <v/>
      </c>
      <c r="AC4473" s="154" t="str">
        <f t="shared" si="2092"/>
        <v/>
      </c>
      <c r="AD4473" s="154" t="str">
        <f t="shared" si="2093"/>
        <v/>
      </c>
      <c r="AE4473" s="3" t="str">
        <f t="shared" si="2094"/>
        <v/>
      </c>
      <c r="AF4473" s="3" t="str">
        <f t="shared" si="2095"/>
        <v/>
      </c>
      <c r="AG4473" s="3" t="str">
        <f t="shared" si="2096"/>
        <v/>
      </c>
      <c r="AH4473" s="4" t="str">
        <f t="shared" si="2097"/>
        <v/>
      </c>
      <c r="AI4473" s="75" t="str">
        <f t="shared" si="2098"/>
        <v/>
      </c>
      <c r="AJ4473" s="75" t="str">
        <f t="shared" si="2099"/>
        <v/>
      </c>
    </row>
    <row r="4474" spans="1:36" ht="14.25">
      <c r="A4474" s="41" t="str">
        <f t="shared" si="2082"/>
        <v/>
      </c>
      <c r="B4474" s="150" t="str">
        <f>IF(ISNUMBER(A4474),INDEX('MetaTrader Import'!$H$13:$J$5893,TRUNC(((A4474-$A$39+1)-1)/3)+1,MOD((A4474-$A$39+1)-1,3)+1),"")</f>
        <v/>
      </c>
      <c r="C4474" s="43" t="str">
        <f t="shared" si="2083"/>
        <v/>
      </c>
      <c r="D4474" s="43" t="str">
        <f t="shared" ca="1" si="2073"/>
        <v/>
      </c>
      <c r="E4474" s="43" t="str">
        <f t="shared" si="2084"/>
        <v/>
      </c>
      <c r="F4474" s="43" t="str">
        <f t="shared" si="2085"/>
        <v/>
      </c>
      <c r="G4474" s="43" t="str">
        <f>IF(A4474&lt;&gt;"",IF(A4474&lt;Data!$G$11*0.25,$C$13/$G$32,IF(A4474&gt;Data!$G$11*0.25,$C$13,$C$13*10)),"")</f>
        <v/>
      </c>
      <c r="H4474" s="43" t="str">
        <f>IF(A4474&lt;&gt;"",IF(Data!$G$9="constant",$C$13,IF(Data!$G$9="squeeze",G4474,F4474)),"")</f>
        <v/>
      </c>
      <c r="I4474" s="38" t="str">
        <f ca="1">IF(ISNUMBER(A4474),NORMINV(RAND(),0,IF(AND(Data!$G$9="squeeze",A4474&lt;Data!$G$11*0.25),$H$32,1)*$C$30*$C$13)*($C$14*$C$12),"")</f>
        <v/>
      </c>
      <c r="J4474" s="42" t="str">
        <f ca="1">IFERROR(IF(Data!$C$6="Real",B4474,I4474+J4473+($C$14*$C$12)*(NORMINV(RAND(),$C$15,CHOOSE($G$13,$C$13,F4474,G4474)))),"")</f>
        <v/>
      </c>
      <c r="K4474" s="88" t="str">
        <f>IF(ISNUMBER(A4474), IF($G$16="fixed",$G$17,MIN(H4474*Data!$C$7*$C$16*0.5,$C$17*Data!$C$7))*$C$12,"")</f>
        <v/>
      </c>
      <c r="L4474" s="42" t="str">
        <f t="shared" ca="1" si="2100"/>
        <v/>
      </c>
      <c r="M4474" s="44" t="str">
        <f t="shared" ca="1" si="2101"/>
        <v/>
      </c>
      <c r="N4474" s="44" t="str">
        <f t="shared" ca="1" si="2102"/>
        <v/>
      </c>
      <c r="O4474" s="108" t="str">
        <f t="shared" si="2086"/>
        <v/>
      </c>
      <c r="P4474" s="102" t="str">
        <f t="shared" si="2087"/>
        <v/>
      </c>
      <c r="Q4474" s="102" t="str">
        <f t="shared" si="2088"/>
        <v/>
      </c>
      <c r="R4474" s="120" t="str">
        <f t="shared" si="2089"/>
        <v/>
      </c>
      <c r="S4474" s="54" t="str">
        <f t="shared" si="2090"/>
        <v/>
      </c>
      <c r="T4474" s="5" t="str">
        <f t="shared" si="2091"/>
        <v/>
      </c>
      <c r="U4474" s="152" t="str">
        <f t="shared" si="2074"/>
        <v/>
      </c>
      <c r="V4474" s="152" t="str">
        <f t="shared" si="2075"/>
        <v/>
      </c>
      <c r="W4474" s="153" t="str">
        <f t="shared" si="2076"/>
        <v/>
      </c>
      <c r="X4474" s="153" t="str">
        <f t="shared" si="2077"/>
        <v/>
      </c>
      <c r="Y4474" s="153" t="str">
        <f t="shared" si="2078"/>
        <v/>
      </c>
      <c r="Z4474" s="153" t="str">
        <f t="shared" si="2079"/>
        <v/>
      </c>
      <c r="AA4474" s="152" t="str">
        <f t="shared" si="2080"/>
        <v/>
      </c>
      <c r="AB4474" s="152" t="str">
        <f t="shared" si="2081"/>
        <v/>
      </c>
      <c r="AC4474" s="154" t="str">
        <f t="shared" si="2092"/>
        <v/>
      </c>
      <c r="AD4474" s="154" t="str">
        <f t="shared" si="2093"/>
        <v/>
      </c>
      <c r="AE4474" s="3" t="str">
        <f t="shared" si="2094"/>
        <v/>
      </c>
      <c r="AF4474" s="3" t="str">
        <f t="shared" si="2095"/>
        <v/>
      </c>
      <c r="AG4474" s="3" t="str">
        <f t="shared" si="2096"/>
        <v/>
      </c>
      <c r="AH4474" s="4" t="str">
        <f t="shared" si="2097"/>
        <v/>
      </c>
      <c r="AI4474" s="75" t="str">
        <f t="shared" si="2098"/>
        <v/>
      </c>
      <c r="AJ4474" s="75" t="str">
        <f t="shared" si="2099"/>
        <v/>
      </c>
    </row>
    <row r="4475" spans="1:36" ht="14.25">
      <c r="A4475" s="41" t="str">
        <f t="shared" si="2082"/>
        <v/>
      </c>
      <c r="B4475" s="150" t="str">
        <f>IF(ISNUMBER(A4475),INDEX('MetaTrader Import'!$H$13:$J$5893,TRUNC(((A4475-$A$39+1)-1)/3)+1,MOD((A4475-$A$39+1)-1,3)+1),"")</f>
        <v/>
      </c>
      <c r="C4475" s="43" t="str">
        <f t="shared" si="2083"/>
        <v/>
      </c>
      <c r="D4475" s="43" t="str">
        <f t="shared" ca="1" si="2073"/>
        <v/>
      </c>
      <c r="E4475" s="43" t="str">
        <f t="shared" si="2084"/>
        <v/>
      </c>
      <c r="F4475" s="43" t="str">
        <f t="shared" si="2085"/>
        <v/>
      </c>
      <c r="G4475" s="43" t="str">
        <f>IF(A4475&lt;&gt;"",IF(A4475&lt;Data!$G$11*0.25,$C$13/$G$32,IF(A4475&gt;Data!$G$11*0.25,$C$13,$C$13*10)),"")</f>
        <v/>
      </c>
      <c r="H4475" s="43" t="str">
        <f>IF(A4475&lt;&gt;"",IF(Data!$G$9="constant",$C$13,IF(Data!$G$9="squeeze",G4475,F4475)),"")</f>
        <v/>
      </c>
      <c r="I4475" s="38" t="str">
        <f ca="1">IF(ISNUMBER(A4475),NORMINV(RAND(),0,IF(AND(Data!$G$9="squeeze",A4475&lt;Data!$G$11*0.25),$H$32,1)*$C$30*$C$13)*($C$14*$C$12),"")</f>
        <v/>
      </c>
      <c r="J4475" s="42" t="str">
        <f ca="1">IFERROR(IF(Data!$C$6="Real",B4475,I4475+J4474+($C$14*$C$12)*(NORMINV(RAND(),$C$15,CHOOSE($G$13,$C$13,F4475,G4475)))),"")</f>
        <v/>
      </c>
      <c r="K4475" s="88" t="str">
        <f>IF(ISNUMBER(A4475), IF($G$16="fixed",$G$17,MIN(H4475*Data!$C$7*$C$16*0.5,$C$17*Data!$C$7))*$C$12,"")</f>
        <v/>
      </c>
      <c r="L4475" s="42" t="str">
        <f t="shared" ca="1" si="2100"/>
        <v/>
      </c>
      <c r="M4475" s="44" t="str">
        <f t="shared" ca="1" si="2101"/>
        <v/>
      </c>
      <c r="N4475" s="44" t="str">
        <f t="shared" ca="1" si="2102"/>
        <v/>
      </c>
      <c r="O4475" s="108" t="str">
        <f t="shared" si="2086"/>
        <v/>
      </c>
      <c r="P4475" s="102" t="str">
        <f t="shared" si="2087"/>
        <v/>
      </c>
      <c r="Q4475" s="102" t="str">
        <f t="shared" si="2088"/>
        <v/>
      </c>
      <c r="R4475" s="120" t="str">
        <f t="shared" si="2089"/>
        <v/>
      </c>
      <c r="S4475" s="54" t="str">
        <f t="shared" si="2090"/>
        <v/>
      </c>
      <c r="T4475" s="5" t="str">
        <f t="shared" si="2091"/>
        <v/>
      </c>
      <c r="U4475" s="152" t="str">
        <f t="shared" si="2074"/>
        <v/>
      </c>
      <c r="V4475" s="152" t="str">
        <f t="shared" si="2075"/>
        <v/>
      </c>
      <c r="W4475" s="153" t="str">
        <f t="shared" si="2076"/>
        <v/>
      </c>
      <c r="X4475" s="153" t="str">
        <f t="shared" si="2077"/>
        <v/>
      </c>
      <c r="Y4475" s="153" t="str">
        <f t="shared" si="2078"/>
        <v/>
      </c>
      <c r="Z4475" s="153" t="str">
        <f t="shared" si="2079"/>
        <v/>
      </c>
      <c r="AA4475" s="152" t="str">
        <f t="shared" si="2080"/>
        <v/>
      </c>
      <c r="AB4475" s="152" t="str">
        <f t="shared" si="2081"/>
        <v/>
      </c>
      <c r="AC4475" s="154" t="str">
        <f t="shared" si="2092"/>
        <v/>
      </c>
      <c r="AD4475" s="154" t="str">
        <f t="shared" si="2093"/>
        <v/>
      </c>
      <c r="AE4475" s="3" t="str">
        <f t="shared" si="2094"/>
        <v/>
      </c>
      <c r="AF4475" s="3" t="str">
        <f t="shared" si="2095"/>
        <v/>
      </c>
      <c r="AG4475" s="3" t="str">
        <f t="shared" si="2096"/>
        <v/>
      </c>
      <c r="AH4475" s="4" t="str">
        <f t="shared" si="2097"/>
        <v/>
      </c>
      <c r="AI4475" s="75" t="str">
        <f t="shared" si="2098"/>
        <v/>
      </c>
      <c r="AJ4475" s="75" t="str">
        <f t="shared" si="2099"/>
        <v/>
      </c>
    </row>
    <row r="4476" spans="1:36" ht="14.25">
      <c r="A4476" s="41" t="str">
        <f t="shared" si="2082"/>
        <v/>
      </c>
      <c r="B4476" s="150" t="str">
        <f>IF(ISNUMBER(A4476),INDEX('MetaTrader Import'!$H$13:$J$5893,TRUNC(((A4476-$A$39+1)-1)/3)+1,MOD((A4476-$A$39+1)-1,3)+1),"")</f>
        <v/>
      </c>
      <c r="C4476" s="43" t="str">
        <f t="shared" si="2083"/>
        <v/>
      </c>
      <c r="D4476" s="43" t="str">
        <f t="shared" ca="1" si="2073"/>
        <v/>
      </c>
      <c r="E4476" s="43" t="str">
        <f t="shared" si="2084"/>
        <v/>
      </c>
      <c r="F4476" s="43" t="str">
        <f t="shared" si="2085"/>
        <v/>
      </c>
      <c r="G4476" s="43" t="str">
        <f>IF(A4476&lt;&gt;"",IF(A4476&lt;Data!$G$11*0.25,$C$13/$G$32,IF(A4476&gt;Data!$G$11*0.25,$C$13,$C$13*10)),"")</f>
        <v/>
      </c>
      <c r="H4476" s="43" t="str">
        <f>IF(A4476&lt;&gt;"",IF(Data!$G$9="constant",$C$13,IF(Data!$G$9="squeeze",G4476,F4476)),"")</f>
        <v/>
      </c>
      <c r="I4476" s="38" t="str">
        <f ca="1">IF(ISNUMBER(A4476),NORMINV(RAND(),0,IF(AND(Data!$G$9="squeeze",A4476&lt;Data!$G$11*0.25),$H$32,1)*$C$30*$C$13)*($C$14*$C$12),"")</f>
        <v/>
      </c>
      <c r="J4476" s="42" t="str">
        <f ca="1">IFERROR(IF(Data!$C$6="Real",B4476,I4476+J4475+($C$14*$C$12)*(NORMINV(RAND(),$C$15,CHOOSE($G$13,$C$13,F4476,G4476)))),"")</f>
        <v/>
      </c>
      <c r="K4476" s="88" t="str">
        <f>IF(ISNUMBER(A4476), IF($G$16="fixed",$G$17,MIN(H4476*Data!$C$7*$C$16*0.5,$C$17*Data!$C$7))*$C$12,"")</f>
        <v/>
      </c>
      <c r="L4476" s="42" t="str">
        <f t="shared" ca="1" si="2100"/>
        <v/>
      </c>
      <c r="M4476" s="44" t="str">
        <f t="shared" ca="1" si="2101"/>
        <v/>
      </c>
      <c r="N4476" s="44" t="str">
        <f t="shared" ca="1" si="2102"/>
        <v/>
      </c>
      <c r="O4476" s="108" t="str">
        <f t="shared" si="2086"/>
        <v/>
      </c>
      <c r="P4476" s="102" t="str">
        <f t="shared" si="2087"/>
        <v/>
      </c>
      <c r="Q4476" s="102" t="str">
        <f t="shared" si="2088"/>
        <v/>
      </c>
      <c r="R4476" s="120" t="str">
        <f t="shared" si="2089"/>
        <v/>
      </c>
      <c r="S4476" s="54" t="str">
        <f t="shared" si="2090"/>
        <v/>
      </c>
      <c r="T4476" s="5" t="str">
        <f t="shared" si="2091"/>
        <v/>
      </c>
      <c r="U4476" s="152" t="str">
        <f t="shared" si="2074"/>
        <v/>
      </c>
      <c r="V4476" s="152" t="str">
        <f t="shared" si="2075"/>
        <v/>
      </c>
      <c r="W4476" s="153" t="str">
        <f t="shared" si="2076"/>
        <v/>
      </c>
      <c r="X4476" s="153" t="str">
        <f t="shared" si="2077"/>
        <v/>
      </c>
      <c r="Y4476" s="153" t="str">
        <f t="shared" si="2078"/>
        <v/>
      </c>
      <c r="Z4476" s="153" t="str">
        <f t="shared" si="2079"/>
        <v/>
      </c>
      <c r="AA4476" s="152" t="str">
        <f t="shared" si="2080"/>
        <v/>
      </c>
      <c r="AB4476" s="152" t="str">
        <f t="shared" si="2081"/>
        <v/>
      </c>
      <c r="AC4476" s="154" t="str">
        <f t="shared" si="2092"/>
        <v/>
      </c>
      <c r="AD4476" s="154" t="str">
        <f t="shared" si="2093"/>
        <v/>
      </c>
      <c r="AE4476" s="3" t="str">
        <f t="shared" si="2094"/>
        <v/>
      </c>
      <c r="AF4476" s="3" t="str">
        <f t="shared" si="2095"/>
        <v/>
      </c>
      <c r="AG4476" s="3" t="str">
        <f t="shared" si="2096"/>
        <v/>
      </c>
      <c r="AH4476" s="4" t="str">
        <f t="shared" si="2097"/>
        <v/>
      </c>
      <c r="AI4476" s="75" t="str">
        <f t="shared" si="2098"/>
        <v/>
      </c>
      <c r="AJ4476" s="75" t="str">
        <f t="shared" si="2099"/>
        <v/>
      </c>
    </row>
    <row r="4477" spans="1:36" ht="14.25">
      <c r="A4477" s="41" t="str">
        <f t="shared" si="2082"/>
        <v/>
      </c>
      <c r="B4477" s="150" t="str">
        <f>IF(ISNUMBER(A4477),INDEX('MetaTrader Import'!$H$13:$J$5893,TRUNC(((A4477-$A$39+1)-1)/3)+1,MOD((A4477-$A$39+1)-1,3)+1),"")</f>
        <v/>
      </c>
      <c r="C4477" s="43" t="str">
        <f t="shared" si="2083"/>
        <v/>
      </c>
      <c r="D4477" s="43" t="str">
        <f t="shared" ca="1" si="2073"/>
        <v/>
      </c>
      <c r="E4477" s="43" t="str">
        <f t="shared" si="2084"/>
        <v/>
      </c>
      <c r="F4477" s="43" t="str">
        <f t="shared" si="2085"/>
        <v/>
      </c>
      <c r="G4477" s="43" t="str">
        <f>IF(A4477&lt;&gt;"",IF(A4477&lt;Data!$G$11*0.25,$C$13/$G$32,IF(A4477&gt;Data!$G$11*0.25,$C$13,$C$13*10)),"")</f>
        <v/>
      </c>
      <c r="H4477" s="43" t="str">
        <f>IF(A4477&lt;&gt;"",IF(Data!$G$9="constant",$C$13,IF(Data!$G$9="squeeze",G4477,F4477)),"")</f>
        <v/>
      </c>
      <c r="I4477" s="38" t="str">
        <f ca="1">IF(ISNUMBER(A4477),NORMINV(RAND(),0,IF(AND(Data!$G$9="squeeze",A4477&lt;Data!$G$11*0.25),$H$32,1)*$C$30*$C$13)*($C$14*$C$12),"")</f>
        <v/>
      </c>
      <c r="J4477" s="42" t="str">
        <f ca="1">IFERROR(IF(Data!$C$6="Real",B4477,I4477+J4476+($C$14*$C$12)*(NORMINV(RAND(),$C$15,CHOOSE($G$13,$C$13,F4477,G4477)))),"")</f>
        <v/>
      </c>
      <c r="K4477" s="88" t="str">
        <f>IF(ISNUMBER(A4477), IF($G$16="fixed",$G$17,MIN(H4477*Data!$C$7*$C$16*0.5,$C$17*Data!$C$7))*$C$12,"")</f>
        <v/>
      </c>
      <c r="L4477" s="42" t="str">
        <f t="shared" ca="1" si="2100"/>
        <v/>
      </c>
      <c r="M4477" s="44" t="str">
        <f t="shared" ca="1" si="2101"/>
        <v/>
      </c>
      <c r="N4477" s="44" t="str">
        <f t="shared" ca="1" si="2102"/>
        <v/>
      </c>
      <c r="O4477" s="108" t="str">
        <f t="shared" si="2086"/>
        <v/>
      </c>
      <c r="P4477" s="102" t="str">
        <f t="shared" si="2087"/>
        <v/>
      </c>
      <c r="Q4477" s="102" t="str">
        <f t="shared" si="2088"/>
        <v/>
      </c>
      <c r="R4477" s="120" t="str">
        <f t="shared" si="2089"/>
        <v/>
      </c>
      <c r="S4477" s="54" t="str">
        <f t="shared" si="2090"/>
        <v/>
      </c>
      <c r="T4477" s="5" t="str">
        <f t="shared" si="2091"/>
        <v/>
      </c>
      <c r="U4477" s="152" t="str">
        <f t="shared" si="2074"/>
        <v/>
      </c>
      <c r="V4477" s="152" t="str">
        <f t="shared" si="2075"/>
        <v/>
      </c>
      <c r="W4477" s="153" t="str">
        <f t="shared" si="2076"/>
        <v/>
      </c>
      <c r="X4477" s="153" t="str">
        <f t="shared" si="2077"/>
        <v/>
      </c>
      <c r="Y4477" s="153" t="str">
        <f t="shared" si="2078"/>
        <v/>
      </c>
      <c r="Z4477" s="153" t="str">
        <f t="shared" si="2079"/>
        <v/>
      </c>
      <c r="AA4477" s="152" t="str">
        <f t="shared" si="2080"/>
        <v/>
      </c>
      <c r="AB4477" s="152" t="str">
        <f t="shared" si="2081"/>
        <v/>
      </c>
      <c r="AC4477" s="154" t="str">
        <f t="shared" si="2092"/>
        <v/>
      </c>
      <c r="AD4477" s="154" t="str">
        <f t="shared" si="2093"/>
        <v/>
      </c>
      <c r="AE4477" s="3" t="str">
        <f t="shared" si="2094"/>
        <v/>
      </c>
      <c r="AF4477" s="3" t="str">
        <f t="shared" si="2095"/>
        <v/>
      </c>
      <c r="AG4477" s="3" t="str">
        <f t="shared" si="2096"/>
        <v/>
      </c>
      <c r="AH4477" s="4" t="str">
        <f t="shared" si="2097"/>
        <v/>
      </c>
      <c r="AI4477" s="75" t="str">
        <f t="shared" si="2098"/>
        <v/>
      </c>
      <c r="AJ4477" s="75" t="str">
        <f t="shared" si="2099"/>
        <v/>
      </c>
    </row>
    <row r="4478" spans="1:36" ht="14.25">
      <c r="A4478" s="41" t="str">
        <f t="shared" si="2082"/>
        <v/>
      </c>
      <c r="B4478" s="150" t="str">
        <f>IF(ISNUMBER(A4478),INDEX('MetaTrader Import'!$H$13:$J$5893,TRUNC(((A4478-$A$39+1)-1)/3)+1,MOD((A4478-$A$39+1)-1,3)+1),"")</f>
        <v/>
      </c>
      <c r="C4478" s="43" t="str">
        <f t="shared" si="2083"/>
        <v/>
      </c>
      <c r="D4478" s="43" t="str">
        <f t="shared" ca="1" si="2073"/>
        <v/>
      </c>
      <c r="E4478" s="43" t="str">
        <f t="shared" si="2084"/>
        <v/>
      </c>
      <c r="F4478" s="43" t="str">
        <f t="shared" si="2085"/>
        <v/>
      </c>
      <c r="G4478" s="43" t="str">
        <f>IF(A4478&lt;&gt;"",IF(A4478&lt;Data!$G$11*0.25,$C$13/$G$32,IF(A4478&gt;Data!$G$11*0.25,$C$13,$C$13*10)),"")</f>
        <v/>
      </c>
      <c r="H4478" s="43" t="str">
        <f>IF(A4478&lt;&gt;"",IF(Data!$G$9="constant",$C$13,IF(Data!$G$9="squeeze",G4478,F4478)),"")</f>
        <v/>
      </c>
      <c r="I4478" s="38" t="str">
        <f ca="1">IF(ISNUMBER(A4478),NORMINV(RAND(),0,IF(AND(Data!$G$9="squeeze",A4478&lt;Data!$G$11*0.25),$H$32,1)*$C$30*$C$13)*($C$14*$C$12),"")</f>
        <v/>
      </c>
      <c r="J4478" s="42" t="str">
        <f ca="1">IFERROR(IF(Data!$C$6="Real",B4478,I4478+J4477+($C$14*$C$12)*(NORMINV(RAND(),$C$15,CHOOSE($G$13,$C$13,F4478,G4478)))),"")</f>
        <v/>
      </c>
      <c r="K4478" s="88" t="str">
        <f>IF(ISNUMBER(A4478), IF($G$16="fixed",$G$17,MIN(H4478*Data!$C$7*$C$16*0.5,$C$17*Data!$C$7))*$C$12,"")</f>
        <v/>
      </c>
      <c r="L4478" s="42" t="str">
        <f t="shared" ca="1" si="2100"/>
        <v/>
      </c>
      <c r="M4478" s="44" t="str">
        <f t="shared" ca="1" si="2101"/>
        <v/>
      </c>
      <c r="N4478" s="44" t="str">
        <f t="shared" ca="1" si="2102"/>
        <v/>
      </c>
      <c r="O4478" s="108" t="str">
        <f t="shared" si="2086"/>
        <v/>
      </c>
      <c r="P4478" s="102" t="str">
        <f t="shared" si="2087"/>
        <v/>
      </c>
      <c r="Q4478" s="102" t="str">
        <f t="shared" si="2088"/>
        <v/>
      </c>
      <c r="R4478" s="120" t="str">
        <f t="shared" si="2089"/>
        <v/>
      </c>
      <c r="S4478" s="54" t="str">
        <f t="shared" si="2090"/>
        <v/>
      </c>
      <c r="T4478" s="5" t="str">
        <f t="shared" si="2091"/>
        <v/>
      </c>
      <c r="U4478" s="152" t="str">
        <f t="shared" si="2074"/>
        <v/>
      </c>
      <c r="V4478" s="152" t="str">
        <f t="shared" si="2075"/>
        <v/>
      </c>
      <c r="W4478" s="153" t="str">
        <f t="shared" si="2076"/>
        <v/>
      </c>
      <c r="X4478" s="153" t="str">
        <f t="shared" si="2077"/>
        <v/>
      </c>
      <c r="Y4478" s="153" t="str">
        <f t="shared" si="2078"/>
        <v/>
      </c>
      <c r="Z4478" s="153" t="str">
        <f t="shared" si="2079"/>
        <v/>
      </c>
      <c r="AA4478" s="152" t="str">
        <f t="shared" si="2080"/>
        <v/>
      </c>
      <c r="AB4478" s="152" t="str">
        <f t="shared" si="2081"/>
        <v/>
      </c>
      <c r="AC4478" s="154" t="str">
        <f t="shared" si="2092"/>
        <v/>
      </c>
      <c r="AD4478" s="154" t="str">
        <f t="shared" si="2093"/>
        <v/>
      </c>
      <c r="AE4478" s="3" t="str">
        <f t="shared" si="2094"/>
        <v/>
      </c>
      <c r="AF4478" s="3" t="str">
        <f t="shared" si="2095"/>
        <v/>
      </c>
      <c r="AG4478" s="3" t="str">
        <f t="shared" si="2096"/>
        <v/>
      </c>
      <c r="AH4478" s="4" t="str">
        <f t="shared" si="2097"/>
        <v/>
      </c>
      <c r="AI4478" s="75" t="str">
        <f t="shared" si="2098"/>
        <v/>
      </c>
      <c r="AJ4478" s="75" t="str">
        <f t="shared" si="2099"/>
        <v/>
      </c>
    </row>
    <row r="4479" spans="1:36" ht="14.25">
      <c r="A4479" s="41" t="str">
        <f t="shared" si="2082"/>
        <v/>
      </c>
      <c r="B4479" s="150" t="str">
        <f>IF(ISNUMBER(A4479),INDEX('MetaTrader Import'!$H$13:$J$5893,TRUNC(((A4479-$A$39+1)-1)/3)+1,MOD((A4479-$A$39+1)-1,3)+1),"")</f>
        <v/>
      </c>
      <c r="C4479" s="43" t="str">
        <f t="shared" si="2083"/>
        <v/>
      </c>
      <c r="D4479" s="43" t="str">
        <f t="shared" ca="1" si="2073"/>
        <v/>
      </c>
      <c r="E4479" s="43" t="str">
        <f t="shared" si="2084"/>
        <v/>
      </c>
      <c r="F4479" s="43" t="str">
        <f t="shared" si="2085"/>
        <v/>
      </c>
      <c r="G4479" s="43" t="str">
        <f>IF(A4479&lt;&gt;"",IF(A4479&lt;Data!$G$11*0.25,$C$13/$G$32,IF(A4479&gt;Data!$G$11*0.25,$C$13,$C$13*10)),"")</f>
        <v/>
      </c>
      <c r="H4479" s="43" t="str">
        <f>IF(A4479&lt;&gt;"",IF(Data!$G$9="constant",$C$13,IF(Data!$G$9="squeeze",G4479,F4479)),"")</f>
        <v/>
      </c>
      <c r="I4479" s="38" t="str">
        <f ca="1">IF(ISNUMBER(A4479),NORMINV(RAND(),0,IF(AND(Data!$G$9="squeeze",A4479&lt;Data!$G$11*0.25),$H$32,1)*$C$30*$C$13)*($C$14*$C$12),"")</f>
        <v/>
      </c>
      <c r="J4479" s="42" t="str">
        <f ca="1">IFERROR(IF(Data!$C$6="Real",B4479,I4479+J4478+($C$14*$C$12)*(NORMINV(RAND(),$C$15,CHOOSE($G$13,$C$13,F4479,G4479)))),"")</f>
        <v/>
      </c>
      <c r="K4479" s="88" t="str">
        <f>IF(ISNUMBER(A4479), IF($G$16="fixed",$G$17,MIN(H4479*Data!$C$7*$C$16*0.5,$C$17*Data!$C$7))*$C$12,"")</f>
        <v/>
      </c>
      <c r="L4479" s="42" t="str">
        <f t="shared" ca="1" si="2100"/>
        <v/>
      </c>
      <c r="M4479" s="44" t="str">
        <f t="shared" ca="1" si="2101"/>
        <v/>
      </c>
      <c r="N4479" s="44" t="str">
        <f t="shared" ca="1" si="2102"/>
        <v/>
      </c>
      <c r="O4479" s="108" t="str">
        <f t="shared" si="2086"/>
        <v/>
      </c>
      <c r="P4479" s="102" t="str">
        <f t="shared" si="2087"/>
        <v/>
      </c>
      <c r="Q4479" s="102" t="str">
        <f t="shared" si="2088"/>
        <v/>
      </c>
      <c r="R4479" s="120" t="str">
        <f t="shared" si="2089"/>
        <v/>
      </c>
      <c r="S4479" s="54" t="str">
        <f t="shared" si="2090"/>
        <v/>
      </c>
      <c r="T4479" s="5" t="str">
        <f t="shared" si="2091"/>
        <v/>
      </c>
      <c r="U4479" s="152" t="str">
        <f t="shared" si="2074"/>
        <v/>
      </c>
      <c r="V4479" s="152" t="str">
        <f t="shared" si="2075"/>
        <v/>
      </c>
      <c r="W4479" s="153" t="str">
        <f t="shared" si="2076"/>
        <v/>
      </c>
      <c r="X4479" s="153" t="str">
        <f t="shared" si="2077"/>
        <v/>
      </c>
      <c r="Y4479" s="153" t="str">
        <f t="shared" si="2078"/>
        <v/>
      </c>
      <c r="Z4479" s="153" t="str">
        <f t="shared" si="2079"/>
        <v/>
      </c>
      <c r="AA4479" s="152" t="str">
        <f t="shared" si="2080"/>
        <v/>
      </c>
      <c r="AB4479" s="152" t="str">
        <f t="shared" si="2081"/>
        <v/>
      </c>
      <c r="AC4479" s="154" t="str">
        <f t="shared" si="2092"/>
        <v/>
      </c>
      <c r="AD4479" s="154" t="str">
        <f t="shared" si="2093"/>
        <v/>
      </c>
      <c r="AE4479" s="3" t="str">
        <f t="shared" si="2094"/>
        <v/>
      </c>
      <c r="AF4479" s="3" t="str">
        <f t="shared" si="2095"/>
        <v/>
      </c>
      <c r="AG4479" s="3" t="str">
        <f t="shared" si="2096"/>
        <v/>
      </c>
      <c r="AH4479" s="4" t="str">
        <f t="shared" si="2097"/>
        <v/>
      </c>
      <c r="AI4479" s="75" t="str">
        <f t="shared" si="2098"/>
        <v/>
      </c>
      <c r="AJ4479" s="75" t="str">
        <f t="shared" si="2099"/>
        <v/>
      </c>
    </row>
    <row r="4480" spans="1:36" ht="14.25">
      <c r="A4480" s="41" t="str">
        <f t="shared" si="2082"/>
        <v/>
      </c>
      <c r="B4480" s="150" t="str">
        <f>IF(ISNUMBER(A4480),INDEX('MetaTrader Import'!$H$13:$J$5893,TRUNC(((A4480-$A$39+1)-1)/3)+1,MOD((A4480-$A$39+1)-1,3)+1),"")</f>
        <v/>
      </c>
      <c r="C4480" s="43" t="str">
        <f t="shared" si="2083"/>
        <v/>
      </c>
      <c r="D4480" s="43" t="str">
        <f t="shared" ca="1" si="2073"/>
        <v/>
      </c>
      <c r="E4480" s="43" t="str">
        <f t="shared" si="2084"/>
        <v/>
      </c>
      <c r="F4480" s="43" t="str">
        <f t="shared" si="2085"/>
        <v/>
      </c>
      <c r="G4480" s="43" t="str">
        <f>IF(A4480&lt;&gt;"",IF(A4480&lt;Data!$G$11*0.25,$C$13/$G$32,IF(A4480&gt;Data!$G$11*0.25,$C$13,$C$13*10)),"")</f>
        <v/>
      </c>
      <c r="H4480" s="43" t="str">
        <f>IF(A4480&lt;&gt;"",IF(Data!$G$9="constant",$C$13,IF(Data!$G$9="squeeze",G4480,F4480)),"")</f>
        <v/>
      </c>
      <c r="I4480" s="38" t="str">
        <f ca="1">IF(ISNUMBER(A4480),NORMINV(RAND(),0,IF(AND(Data!$G$9="squeeze",A4480&lt;Data!$G$11*0.25),$H$32,1)*$C$30*$C$13)*($C$14*$C$12),"")</f>
        <v/>
      </c>
      <c r="J4480" s="42" t="str">
        <f ca="1">IFERROR(IF(Data!$C$6="Real",B4480,I4480+J4479+($C$14*$C$12)*(NORMINV(RAND(),$C$15,CHOOSE($G$13,$C$13,F4480,G4480)))),"")</f>
        <v/>
      </c>
      <c r="K4480" s="88" t="str">
        <f>IF(ISNUMBER(A4480), IF($G$16="fixed",$G$17,MIN(H4480*Data!$C$7*$C$16*0.5,$C$17*Data!$C$7))*$C$12,"")</f>
        <v/>
      </c>
      <c r="L4480" s="42" t="str">
        <f t="shared" ca="1" si="2100"/>
        <v/>
      </c>
      <c r="M4480" s="44" t="str">
        <f t="shared" ca="1" si="2101"/>
        <v/>
      </c>
      <c r="N4480" s="44" t="str">
        <f t="shared" ca="1" si="2102"/>
        <v/>
      </c>
      <c r="O4480" s="108" t="str">
        <f t="shared" si="2086"/>
        <v/>
      </c>
      <c r="P4480" s="102" t="str">
        <f t="shared" si="2087"/>
        <v/>
      </c>
      <c r="Q4480" s="102" t="str">
        <f t="shared" si="2088"/>
        <v/>
      </c>
      <c r="R4480" s="120" t="str">
        <f t="shared" si="2089"/>
        <v/>
      </c>
      <c r="S4480" s="54" t="str">
        <f t="shared" si="2090"/>
        <v/>
      </c>
      <c r="T4480" s="5" t="str">
        <f t="shared" si="2091"/>
        <v/>
      </c>
      <c r="U4480" s="152" t="str">
        <f t="shared" si="2074"/>
        <v/>
      </c>
      <c r="V4480" s="152" t="str">
        <f t="shared" si="2075"/>
        <v/>
      </c>
      <c r="W4480" s="153" t="str">
        <f t="shared" si="2076"/>
        <v/>
      </c>
      <c r="X4480" s="153" t="str">
        <f t="shared" si="2077"/>
        <v/>
      </c>
      <c r="Y4480" s="153" t="str">
        <f t="shared" si="2078"/>
        <v/>
      </c>
      <c r="Z4480" s="153" t="str">
        <f t="shared" si="2079"/>
        <v/>
      </c>
      <c r="AA4480" s="152" t="str">
        <f t="shared" si="2080"/>
        <v/>
      </c>
      <c r="AB4480" s="152" t="str">
        <f t="shared" si="2081"/>
        <v/>
      </c>
      <c r="AC4480" s="154" t="str">
        <f t="shared" si="2092"/>
        <v/>
      </c>
      <c r="AD4480" s="154" t="str">
        <f t="shared" si="2093"/>
        <v/>
      </c>
      <c r="AE4480" s="3" t="str">
        <f t="shared" si="2094"/>
        <v/>
      </c>
      <c r="AF4480" s="3" t="str">
        <f t="shared" si="2095"/>
        <v/>
      </c>
      <c r="AG4480" s="3" t="str">
        <f t="shared" si="2096"/>
        <v/>
      </c>
      <c r="AH4480" s="4" t="str">
        <f t="shared" si="2097"/>
        <v/>
      </c>
      <c r="AI4480" s="75" t="str">
        <f t="shared" si="2098"/>
        <v/>
      </c>
      <c r="AJ4480" s="75" t="str">
        <f t="shared" si="2099"/>
        <v/>
      </c>
    </row>
    <row r="4481" spans="1:36" ht="14.25">
      <c r="A4481" s="41" t="str">
        <f t="shared" si="2082"/>
        <v/>
      </c>
      <c r="B4481" s="150" t="str">
        <f>IF(ISNUMBER(A4481),INDEX('MetaTrader Import'!$H$13:$J$5893,TRUNC(((A4481-$A$39+1)-1)/3)+1,MOD((A4481-$A$39+1)-1,3)+1),"")</f>
        <v/>
      </c>
      <c r="C4481" s="43" t="str">
        <f t="shared" si="2083"/>
        <v/>
      </c>
      <c r="D4481" s="43" t="str">
        <f t="shared" ca="1" si="2073"/>
        <v/>
      </c>
      <c r="E4481" s="43" t="str">
        <f t="shared" si="2084"/>
        <v/>
      </c>
      <c r="F4481" s="43" t="str">
        <f t="shared" si="2085"/>
        <v/>
      </c>
      <c r="G4481" s="43" t="str">
        <f>IF(A4481&lt;&gt;"",IF(A4481&lt;Data!$G$11*0.25,$C$13/$G$32,IF(A4481&gt;Data!$G$11*0.25,$C$13,$C$13*10)),"")</f>
        <v/>
      </c>
      <c r="H4481" s="43" t="str">
        <f>IF(A4481&lt;&gt;"",IF(Data!$G$9="constant",$C$13,IF(Data!$G$9="squeeze",G4481,F4481)),"")</f>
        <v/>
      </c>
      <c r="I4481" s="38" t="str">
        <f ca="1">IF(ISNUMBER(A4481),NORMINV(RAND(),0,IF(AND(Data!$G$9="squeeze",A4481&lt;Data!$G$11*0.25),$H$32,1)*$C$30*$C$13)*($C$14*$C$12),"")</f>
        <v/>
      </c>
      <c r="J4481" s="42" t="str">
        <f ca="1">IFERROR(IF(Data!$C$6="Real",B4481,I4481+J4480+($C$14*$C$12)*(NORMINV(RAND(),$C$15,CHOOSE($G$13,$C$13,F4481,G4481)))),"")</f>
        <v/>
      </c>
      <c r="K4481" s="88" t="str">
        <f>IF(ISNUMBER(A4481), IF($G$16="fixed",$G$17,MIN(H4481*Data!$C$7*$C$16*0.5,$C$17*Data!$C$7))*$C$12,"")</f>
        <v/>
      </c>
      <c r="L4481" s="42" t="str">
        <f t="shared" ca="1" si="2100"/>
        <v/>
      </c>
      <c r="M4481" s="44" t="str">
        <f t="shared" ca="1" si="2101"/>
        <v/>
      </c>
      <c r="N4481" s="44" t="str">
        <f t="shared" ca="1" si="2102"/>
        <v/>
      </c>
      <c r="O4481" s="108" t="str">
        <f t="shared" si="2086"/>
        <v/>
      </c>
      <c r="P4481" s="102" t="str">
        <f t="shared" si="2087"/>
        <v/>
      </c>
      <c r="Q4481" s="102" t="str">
        <f t="shared" si="2088"/>
        <v/>
      </c>
      <c r="R4481" s="120" t="str">
        <f t="shared" si="2089"/>
        <v/>
      </c>
      <c r="S4481" s="54" t="str">
        <f t="shared" si="2090"/>
        <v/>
      </c>
      <c r="T4481" s="5" t="str">
        <f t="shared" si="2091"/>
        <v/>
      </c>
      <c r="U4481" s="152" t="str">
        <f t="shared" si="2074"/>
        <v/>
      </c>
      <c r="V4481" s="152" t="str">
        <f t="shared" si="2075"/>
        <v/>
      </c>
      <c r="W4481" s="153" t="str">
        <f t="shared" si="2076"/>
        <v/>
      </c>
      <c r="X4481" s="153" t="str">
        <f t="shared" si="2077"/>
        <v/>
      </c>
      <c r="Y4481" s="153" t="str">
        <f t="shared" si="2078"/>
        <v/>
      </c>
      <c r="Z4481" s="153" t="str">
        <f t="shared" si="2079"/>
        <v/>
      </c>
      <c r="AA4481" s="152" t="str">
        <f t="shared" si="2080"/>
        <v/>
      </c>
      <c r="AB4481" s="152" t="str">
        <f t="shared" si="2081"/>
        <v/>
      </c>
      <c r="AC4481" s="154" t="str">
        <f t="shared" si="2092"/>
        <v/>
      </c>
      <c r="AD4481" s="154" t="str">
        <f t="shared" si="2093"/>
        <v/>
      </c>
      <c r="AE4481" s="3" t="str">
        <f t="shared" si="2094"/>
        <v/>
      </c>
      <c r="AF4481" s="3" t="str">
        <f t="shared" si="2095"/>
        <v/>
      </c>
      <c r="AG4481" s="3" t="str">
        <f t="shared" si="2096"/>
        <v/>
      </c>
      <c r="AH4481" s="4" t="str">
        <f t="shared" si="2097"/>
        <v/>
      </c>
      <c r="AI4481" s="75" t="str">
        <f t="shared" si="2098"/>
        <v/>
      </c>
      <c r="AJ4481" s="75" t="str">
        <f t="shared" si="2099"/>
        <v/>
      </c>
    </row>
    <row r="4482" spans="1:36" ht="14.25">
      <c r="A4482" s="41" t="str">
        <f t="shared" si="2082"/>
        <v/>
      </c>
      <c r="B4482" s="150" t="str">
        <f>IF(ISNUMBER(A4482),INDEX('MetaTrader Import'!$H$13:$J$5893,TRUNC(((A4482-$A$39+1)-1)/3)+1,MOD((A4482-$A$39+1)-1,3)+1),"")</f>
        <v/>
      </c>
      <c r="C4482" s="43" t="str">
        <f t="shared" si="2083"/>
        <v/>
      </c>
      <c r="D4482" s="43" t="str">
        <f t="shared" ca="1" si="2073"/>
        <v/>
      </c>
      <c r="E4482" s="43" t="str">
        <f t="shared" si="2084"/>
        <v/>
      </c>
      <c r="F4482" s="43" t="str">
        <f t="shared" si="2085"/>
        <v/>
      </c>
      <c r="G4482" s="43" t="str">
        <f>IF(A4482&lt;&gt;"",IF(A4482&lt;Data!$G$11*0.25,$C$13/$G$32,IF(A4482&gt;Data!$G$11*0.25,$C$13,$C$13*10)),"")</f>
        <v/>
      </c>
      <c r="H4482" s="43" t="str">
        <f>IF(A4482&lt;&gt;"",IF(Data!$G$9="constant",$C$13,IF(Data!$G$9="squeeze",G4482,F4482)),"")</f>
        <v/>
      </c>
      <c r="I4482" s="38" t="str">
        <f ca="1">IF(ISNUMBER(A4482),NORMINV(RAND(),0,IF(AND(Data!$G$9="squeeze",A4482&lt;Data!$G$11*0.25),$H$32,1)*$C$30*$C$13)*($C$14*$C$12),"")</f>
        <v/>
      </c>
      <c r="J4482" s="42" t="str">
        <f ca="1">IFERROR(IF(Data!$C$6="Real",B4482,I4482+J4481+($C$14*$C$12)*(NORMINV(RAND(),$C$15,CHOOSE($G$13,$C$13,F4482,G4482)))),"")</f>
        <v/>
      </c>
      <c r="K4482" s="88" t="str">
        <f>IF(ISNUMBER(A4482), IF($G$16="fixed",$G$17,MIN(H4482*Data!$C$7*$C$16*0.5,$C$17*Data!$C$7))*$C$12,"")</f>
        <v/>
      </c>
      <c r="L4482" s="42" t="str">
        <f t="shared" ca="1" si="2100"/>
        <v/>
      </c>
      <c r="M4482" s="44" t="str">
        <f t="shared" ca="1" si="2101"/>
        <v/>
      </c>
      <c r="N4482" s="44" t="str">
        <f t="shared" ca="1" si="2102"/>
        <v/>
      </c>
      <c r="O4482" s="108" t="str">
        <f t="shared" si="2086"/>
        <v/>
      </c>
      <c r="P4482" s="102" t="str">
        <f t="shared" si="2087"/>
        <v/>
      </c>
      <c r="Q4482" s="102" t="str">
        <f t="shared" si="2088"/>
        <v/>
      </c>
      <c r="R4482" s="120" t="str">
        <f t="shared" si="2089"/>
        <v/>
      </c>
      <c r="S4482" s="54" t="str">
        <f t="shared" si="2090"/>
        <v/>
      </c>
      <c r="T4482" s="5" t="str">
        <f t="shared" si="2091"/>
        <v/>
      </c>
      <c r="U4482" s="152" t="str">
        <f t="shared" si="2074"/>
        <v/>
      </c>
      <c r="V4482" s="152" t="str">
        <f t="shared" si="2075"/>
        <v/>
      </c>
      <c r="W4482" s="153" t="str">
        <f t="shared" si="2076"/>
        <v/>
      </c>
      <c r="X4482" s="153" t="str">
        <f t="shared" si="2077"/>
        <v/>
      </c>
      <c r="Y4482" s="153" t="str">
        <f t="shared" si="2078"/>
        <v/>
      </c>
      <c r="Z4482" s="153" t="str">
        <f t="shared" si="2079"/>
        <v/>
      </c>
      <c r="AA4482" s="152" t="str">
        <f t="shared" si="2080"/>
        <v/>
      </c>
      <c r="AB4482" s="152" t="str">
        <f t="shared" si="2081"/>
        <v/>
      </c>
      <c r="AC4482" s="154" t="str">
        <f t="shared" si="2092"/>
        <v/>
      </c>
      <c r="AD4482" s="154" t="str">
        <f t="shared" si="2093"/>
        <v/>
      </c>
      <c r="AE4482" s="3" t="str">
        <f t="shared" si="2094"/>
        <v/>
      </c>
      <c r="AF4482" s="3" t="str">
        <f t="shared" si="2095"/>
        <v/>
      </c>
      <c r="AG4482" s="3" t="str">
        <f t="shared" si="2096"/>
        <v/>
      </c>
      <c r="AH4482" s="4" t="str">
        <f t="shared" si="2097"/>
        <v/>
      </c>
      <c r="AI4482" s="75" t="str">
        <f t="shared" si="2098"/>
        <v/>
      </c>
      <c r="AJ4482" s="75" t="str">
        <f t="shared" si="2099"/>
        <v/>
      </c>
    </row>
    <row r="4483" spans="1:36" ht="14.25">
      <c r="A4483" s="41" t="str">
        <f t="shared" si="2082"/>
        <v/>
      </c>
      <c r="B4483" s="150" t="str">
        <f>IF(ISNUMBER(A4483),INDEX('MetaTrader Import'!$H$13:$J$5893,TRUNC(((A4483-$A$39+1)-1)/3)+1,MOD((A4483-$A$39+1)-1,3)+1),"")</f>
        <v/>
      </c>
      <c r="C4483" s="43" t="str">
        <f t="shared" si="2083"/>
        <v/>
      </c>
      <c r="D4483" s="43" t="str">
        <f t="shared" ref="D4483:D4546" ca="1" si="2103">IF(A4483&lt;&gt;"",NORMINV(RAND(),($C$23-C4483)*$C$28,$C$27)+NORMINV(RAND(),IF(RAND()&gt;$C$26,$C$25,0),$C$27),"")</f>
        <v/>
      </c>
      <c r="E4483" s="43" t="str">
        <f t="shared" si="2084"/>
        <v/>
      </c>
      <c r="F4483" s="43" t="str">
        <f t="shared" si="2085"/>
        <v/>
      </c>
      <c r="G4483" s="43" t="str">
        <f>IF(A4483&lt;&gt;"",IF(A4483&lt;Data!$G$11*0.25,$C$13/$G$32,IF(A4483&gt;Data!$G$11*0.25,$C$13,$C$13*10)),"")</f>
        <v/>
      </c>
      <c r="H4483" s="43" t="str">
        <f>IF(A4483&lt;&gt;"",IF(Data!$G$9="constant",$C$13,IF(Data!$G$9="squeeze",G4483,F4483)),"")</f>
        <v/>
      </c>
      <c r="I4483" s="38" t="str">
        <f ca="1">IF(ISNUMBER(A4483),NORMINV(RAND(),0,IF(AND(Data!$G$9="squeeze",A4483&lt;Data!$G$11*0.25),$H$32,1)*$C$30*$C$13)*($C$14*$C$12),"")</f>
        <v/>
      </c>
      <c r="J4483" s="42" t="str">
        <f ca="1">IFERROR(IF(Data!$C$6="Real",B4483,I4483+J4482+($C$14*$C$12)*(NORMINV(RAND(),$C$15,CHOOSE($G$13,$C$13,F4483,G4483)))),"")</f>
        <v/>
      </c>
      <c r="K4483" s="88" t="str">
        <f>IF(ISNUMBER(A4483), IF($G$16="fixed",$G$17,MIN(H4483*Data!$C$7*$C$16*0.5,$C$17*Data!$C$7))*$C$12,"")</f>
        <v/>
      </c>
      <c r="L4483" s="42" t="str">
        <f t="shared" ca="1" si="2100"/>
        <v/>
      </c>
      <c r="M4483" s="44" t="str">
        <f t="shared" ca="1" si="2101"/>
        <v/>
      </c>
      <c r="N4483" s="44" t="str">
        <f t="shared" ca="1" si="2102"/>
        <v/>
      </c>
      <c r="O4483" s="108" t="str">
        <f t="shared" si="2086"/>
        <v/>
      </c>
      <c r="P4483" s="102" t="str">
        <f t="shared" si="2087"/>
        <v/>
      </c>
      <c r="Q4483" s="102" t="str">
        <f t="shared" si="2088"/>
        <v/>
      </c>
      <c r="R4483" s="120" t="str">
        <f t="shared" si="2089"/>
        <v/>
      </c>
      <c r="S4483" s="54" t="str">
        <f t="shared" si="2090"/>
        <v/>
      </c>
      <c r="T4483" s="5" t="str">
        <f t="shared" si="2091"/>
        <v/>
      </c>
      <c r="U4483" s="152" t="str">
        <f t="shared" ref="U4483:U4546" si="2104">IF(NOT(ISNUMBER(T4483)),"",IF(S4483=1,T4483,IF(M4483&gt;U4482,M4483,IF(ISNUMBER(U4482),U4482,""))))</f>
        <v/>
      </c>
      <c r="V4483" s="152" t="str">
        <f t="shared" ref="V4483:V4546" si="2105">IF(NOT(ISNUMBER(T4483)),"",IF(S4483=1,T4483,IF(N4483&lt;V4482,N4483,IF(ISNUMBER(V4482),V4482,""))))</f>
        <v/>
      </c>
      <c r="W4483" s="153" t="str">
        <f t="shared" ref="W4483:W4546" si="2106">IF(NOT(ISNUMBER(T4483)),"",MIN($F$24,IF(TRUNC((U4483-T4483)/$E$24*$G$12)+0&gt;IF(ISNUMBER(W4482),W4482,0),TRUNC((U4483-T4483)/$E$24*$G$12)+0,IF(ISNUMBER(W4482),W4482,0))))</f>
        <v/>
      </c>
      <c r="X4483" s="153" t="str">
        <f t="shared" ref="X4483:X4546" si="2107">IF(NOT(ISNUMBER(T4483)),"",MIN($F$24,IF(-TRUNC((V4483-T4483)/$E$24*$G$12)+0&gt;IF(ISNUMBER(X4482),X4482,0),-TRUNC((V4483-T4483)/$E$24*$G$12)+0,IF(ISNUMBER(X4482),X4482,0))))</f>
        <v/>
      </c>
      <c r="Y4483" s="153" t="str">
        <f t="shared" ref="Y4483:Y4546" si="2108">IF(ISNUMBER(W4483),(IF(W4483=0,0,1))*IF(ABS($I$24)=2,POWER(2,W4483-1),W4483)*SIGN($I$24)*$K$24,"")</f>
        <v/>
      </c>
      <c r="Z4483" s="153" t="str">
        <f t="shared" ref="Z4483:Z4546" si="2109">IF(ISNUMBER(X4483),(IF(X4483=0,0,1))*IF(ABS($I$24)=2,POWER(2,X4483-1),X4483)*SIGN($I$24)*$K$24,"")</f>
        <v/>
      </c>
      <c r="AA4483" s="152" t="str">
        <f t="shared" ref="AA4483:AA4546" si="2110">IF(OR(NOT(ISNUMBER(T4483)),W4483&lt;1),"",IF(OR(NOT(ISNUMBER(W4482)),W4482=0),IF(SIGN(Y4483)=1,M4483,N4483),(Y4482*AA4482+(Y4483-Y4482)*IF(SIGN(Y4483)=1,M4483,N4483))/Y4483))</f>
        <v/>
      </c>
      <c r="AB4483" s="152" t="str">
        <f t="shared" ref="AB4483:AB4546" si="2111">IF(OR(NOT(ISNUMBER(T4483)),X4483&lt;1),"",IF(OR(NOT(ISNUMBER(X4482)),X4482=0),IF(SIGN(Z4483)=1,N4483,M4483),(Z4482*AB4482+(Z4483-Z4482)*IF(SIGN(Z4483)=1,N4483,M4483))/Z4483))</f>
        <v/>
      </c>
      <c r="AC4483" s="154" t="str">
        <f t="shared" si="2092"/>
        <v/>
      </c>
      <c r="AD4483" s="154" t="str">
        <f t="shared" si="2093"/>
        <v/>
      </c>
      <c r="AE4483" s="3" t="str">
        <f t="shared" si="2094"/>
        <v/>
      </c>
      <c r="AF4483" s="3" t="str">
        <f t="shared" si="2095"/>
        <v/>
      </c>
      <c r="AG4483" s="3" t="str">
        <f t="shared" si="2096"/>
        <v/>
      </c>
      <c r="AH4483" s="4" t="str">
        <f t="shared" si="2097"/>
        <v/>
      </c>
      <c r="AI4483" s="75" t="str">
        <f t="shared" si="2098"/>
        <v/>
      </c>
      <c r="AJ4483" s="75" t="str">
        <f t="shared" si="2099"/>
        <v/>
      </c>
    </row>
    <row r="4484" spans="1:36" ht="14.25">
      <c r="A4484" s="41" t="str">
        <f t="shared" ref="A4484:A4547" si="2112">IFERROR(IF(A4483+1&gt;$C$19,"",A4483+1),"")</f>
        <v/>
      </c>
      <c r="B4484" s="150" t="str">
        <f>IF(ISNUMBER(A4484),INDEX('MetaTrader Import'!$H$13:$J$5893,TRUNC(((A4484-$A$39+1)-1)/3)+1,MOD((A4484-$A$39+1)-1,3)+1),"")</f>
        <v/>
      </c>
      <c r="C4484" s="43" t="str">
        <f t="shared" ref="C4484:C4547" si="2113">IF(A4484&lt;&gt;"",E4483,"")</f>
        <v/>
      </c>
      <c r="D4484" s="43" t="str">
        <f t="shared" ca="1" si="2103"/>
        <v/>
      </c>
      <c r="E4484" s="43" t="str">
        <f t="shared" ref="E4484:E4547" si="2114">IF(A4484&lt;&gt;"",C4484+D4484,"")</f>
        <v/>
      </c>
      <c r="F4484" s="43" t="str">
        <f t="shared" ref="F4484:F4547" si="2115">IF(A4484&lt;&gt;"",$C$13*ABS(E4484)/$C$23,"")</f>
        <v/>
      </c>
      <c r="G4484" s="43" t="str">
        <f>IF(A4484&lt;&gt;"",IF(A4484&lt;Data!$G$11*0.25,$C$13/$G$32,IF(A4484&gt;Data!$G$11*0.25,$C$13,$C$13*10)),"")</f>
        <v/>
      </c>
      <c r="H4484" s="43" t="str">
        <f>IF(A4484&lt;&gt;"",IF(Data!$G$9="constant",$C$13,IF(Data!$G$9="squeeze",G4484,F4484)),"")</f>
        <v/>
      </c>
      <c r="I4484" s="38" t="str">
        <f ca="1">IF(ISNUMBER(A4484),NORMINV(RAND(),0,IF(AND(Data!$G$9="squeeze",A4484&lt;Data!$G$11*0.25),$H$32,1)*$C$30*$C$13)*($C$14*$C$12),"")</f>
        <v/>
      </c>
      <c r="J4484" s="42" t="str">
        <f ca="1">IFERROR(IF(Data!$C$6="Real",B4484,I4484+J4483+($C$14*$C$12)*(NORMINV(RAND(),$C$15,CHOOSE($G$13,$C$13,F4484,G4484)))),"")</f>
        <v/>
      </c>
      <c r="K4484" s="88" t="str">
        <f>IF(ISNUMBER(A4484), IF($G$16="fixed",$G$17,MIN(H4484*Data!$C$7*$C$16*0.5,$C$17*Data!$C$7))*$C$12,"")</f>
        <v/>
      </c>
      <c r="L4484" s="42" t="str">
        <f t="shared" ca="1" si="2100"/>
        <v/>
      </c>
      <c r="M4484" s="44" t="str">
        <f t="shared" ca="1" si="2101"/>
        <v/>
      </c>
      <c r="N4484" s="44" t="str">
        <f t="shared" ca="1" si="2102"/>
        <v/>
      </c>
      <c r="O4484" s="108" t="str">
        <f t="shared" ref="O4484:O4547" si="2116">IF(ISNUMBER(A4484),$G$12*SLOPE(L4470:L4484,A4470:A4484),"")</f>
        <v/>
      </c>
      <c r="P4484" s="102" t="str">
        <f t="shared" ref="P4484:P4547" si="2117">IF(ISNUMBER(A4484),STDEV(L4470:L4484)*$G$12,"")</f>
        <v/>
      </c>
      <c r="Q4484" s="102" t="str">
        <f t="shared" ref="Q4484:Q4547" si="2118">IF(ISNUMBER(A4484),SLOPE(P4470:P4484,A4470:A4484),"")</f>
        <v/>
      </c>
      <c r="R4484" s="120" t="str">
        <f t="shared" ref="R4484:R4547" si="2119">IF(ISNUMBER(A4484),R4483+S4483,"")</f>
        <v/>
      </c>
      <c r="S4484" s="54" t="str">
        <f t="shared" ref="S4484:S4547" si="2120">IF(ISNUMBER(A4484),IF(AND(R4484&lt;$M$24,Q4484&lt;$F$28,ABS(O4484)&lt;$F$27,P4484&lt;$F$26,NOT(ISNUMBER(T4483))),1,0),"")</f>
        <v/>
      </c>
      <c r="T4484" s="5" t="str">
        <f t="shared" ref="T4484:T4547" si="2121">IF(ISNUMBER(A4484),IF(S4484=1,L4484,IF(AG4483="Y","",IF(ISNUMBER(T4483),T4483,""))),"")</f>
        <v/>
      </c>
      <c r="U4484" s="152" t="str">
        <f t="shared" si="2104"/>
        <v/>
      </c>
      <c r="V4484" s="152" t="str">
        <f t="shared" si="2105"/>
        <v/>
      </c>
      <c r="W4484" s="153" t="str">
        <f t="shared" si="2106"/>
        <v/>
      </c>
      <c r="X4484" s="153" t="str">
        <f t="shared" si="2107"/>
        <v/>
      </c>
      <c r="Y4484" s="153" t="str">
        <f t="shared" si="2108"/>
        <v/>
      </c>
      <c r="Z4484" s="153" t="str">
        <f t="shared" si="2109"/>
        <v/>
      </c>
      <c r="AA4484" s="152" t="str">
        <f t="shared" si="2110"/>
        <v/>
      </c>
      <c r="AB4484" s="152" t="str">
        <f t="shared" si="2111"/>
        <v/>
      </c>
      <c r="AC4484" s="154" t="str">
        <f t="shared" ref="AC4484:AC4547" si="2122">IFERROR(-SIGN(Y4484)*(AA4484-IF(SIGN(Y4484)=1,N4484,M4484))*$G$12*ABS(Y4484),"")</f>
        <v/>
      </c>
      <c r="AD4484" s="154" t="str">
        <f t="shared" ref="AD4484:AD4547" si="2123">IFERROR(SIGN(Z4484)*(AB4484-IF(SIGN(Z4484)=1,M4484,N4484))*$G$12*ABS(Z4484),"")</f>
        <v/>
      </c>
      <c r="AE4484" s="3" t="str">
        <f t="shared" ref="AE4484:AE4547" si="2124">IF(ISNUMBER(A4484),IFERROR((IF(ISNUMBER(AC4484),AC4484,0)+IF(ISNUMBER(AD4484),AD4484,0))/(ABS(Y4484)+ABS(Z4484)),0),"")</f>
        <v/>
      </c>
      <c r="AF4484" s="3" t="str">
        <f t="shared" ref="AF4484:AF4547" si="2125">IF(ISNUMBER(A4484),IF(ISNUMBER(AC4484),AC4484,0)+IF(ISNUMBER(AD4484),AD4484,0),"")</f>
        <v/>
      </c>
      <c r="AG4484" s="3" t="str">
        <f t="shared" ref="AG4484:AG4547" si="2126">IF(NOT(ISNUMBER(T4484)),"",IF(OR(AF4484&gt;$G$24,AF4484&lt;-$H$24,A4484+1&gt;$C$19),"Y","N"))</f>
        <v/>
      </c>
      <c r="AH4484" s="4" t="str">
        <f t="shared" ref="AH4484:AH4547" si="2127">IF(AG4484="y",AF4484*10*$C$11,"")</f>
        <v/>
      </c>
      <c r="AI4484" s="75" t="str">
        <f t="shared" ref="AI4484:AI4547" si="2128">IF(ISNUMBER(A4484),IF(ISNUMBER(AH4484),AJ4484,AF4484*10*$C$11+AJ4484),"")</f>
        <v/>
      </c>
      <c r="AJ4484" s="75" t="str">
        <f t="shared" ref="AJ4484:AJ4547" si="2129">IF(ISNUMBER(A4484),AJ4483+IF(ISNUMBER(AH4484),AH4484,0),"")</f>
        <v/>
      </c>
    </row>
    <row r="4485" spans="1:36" ht="14.25">
      <c r="A4485" s="41" t="str">
        <f t="shared" si="2112"/>
        <v/>
      </c>
      <c r="B4485" s="150" t="str">
        <f>IF(ISNUMBER(A4485),INDEX('MetaTrader Import'!$H$13:$J$5893,TRUNC(((A4485-$A$39+1)-1)/3)+1,MOD((A4485-$A$39+1)-1,3)+1),"")</f>
        <v/>
      </c>
      <c r="C4485" s="43" t="str">
        <f t="shared" si="2113"/>
        <v/>
      </c>
      <c r="D4485" s="43" t="str">
        <f t="shared" ca="1" si="2103"/>
        <v/>
      </c>
      <c r="E4485" s="43" t="str">
        <f t="shared" si="2114"/>
        <v/>
      </c>
      <c r="F4485" s="43" t="str">
        <f t="shared" si="2115"/>
        <v/>
      </c>
      <c r="G4485" s="43" t="str">
        <f>IF(A4485&lt;&gt;"",IF(A4485&lt;Data!$G$11*0.25,$C$13/$G$32,IF(A4485&gt;Data!$G$11*0.25,$C$13,$C$13*10)),"")</f>
        <v/>
      </c>
      <c r="H4485" s="43" t="str">
        <f>IF(A4485&lt;&gt;"",IF(Data!$G$9="constant",$C$13,IF(Data!$G$9="squeeze",G4485,F4485)),"")</f>
        <v/>
      </c>
      <c r="I4485" s="38" t="str">
        <f ca="1">IF(ISNUMBER(A4485),NORMINV(RAND(),0,IF(AND(Data!$G$9="squeeze",A4485&lt;Data!$G$11*0.25),$H$32,1)*$C$30*$C$13)*($C$14*$C$12),"")</f>
        <v/>
      </c>
      <c r="J4485" s="42" t="str">
        <f ca="1">IFERROR(IF(Data!$C$6="Real",B4485,I4485+J4484+($C$14*$C$12)*(NORMINV(RAND(),$C$15,CHOOSE($G$13,$C$13,F4485,G4485)))),"")</f>
        <v/>
      </c>
      <c r="K4485" s="88" t="str">
        <f>IF(ISNUMBER(A4485), IF($G$16="fixed",$G$17,MIN(H4485*Data!$C$7*$C$16*0.5,$C$17*Data!$C$7))*$C$12,"")</f>
        <v/>
      </c>
      <c r="L4485" s="42" t="str">
        <f t="shared" ca="1" si="2100"/>
        <v/>
      </c>
      <c r="M4485" s="44" t="str">
        <f t="shared" ca="1" si="2101"/>
        <v/>
      </c>
      <c r="N4485" s="44" t="str">
        <f t="shared" ca="1" si="2102"/>
        <v/>
      </c>
      <c r="O4485" s="108" t="str">
        <f t="shared" si="2116"/>
        <v/>
      </c>
      <c r="P4485" s="102" t="str">
        <f t="shared" si="2117"/>
        <v/>
      </c>
      <c r="Q4485" s="102" t="str">
        <f t="shared" si="2118"/>
        <v/>
      </c>
      <c r="R4485" s="120" t="str">
        <f t="shared" si="2119"/>
        <v/>
      </c>
      <c r="S4485" s="54" t="str">
        <f t="shared" si="2120"/>
        <v/>
      </c>
      <c r="T4485" s="5" t="str">
        <f t="shared" si="2121"/>
        <v/>
      </c>
      <c r="U4485" s="152" t="str">
        <f t="shared" si="2104"/>
        <v/>
      </c>
      <c r="V4485" s="152" t="str">
        <f t="shared" si="2105"/>
        <v/>
      </c>
      <c r="W4485" s="153" t="str">
        <f t="shared" si="2106"/>
        <v/>
      </c>
      <c r="X4485" s="153" t="str">
        <f t="shared" si="2107"/>
        <v/>
      </c>
      <c r="Y4485" s="153" t="str">
        <f t="shared" si="2108"/>
        <v/>
      </c>
      <c r="Z4485" s="153" t="str">
        <f t="shared" si="2109"/>
        <v/>
      </c>
      <c r="AA4485" s="152" t="str">
        <f t="shared" si="2110"/>
        <v/>
      </c>
      <c r="AB4485" s="152" t="str">
        <f t="shared" si="2111"/>
        <v/>
      </c>
      <c r="AC4485" s="154" t="str">
        <f t="shared" si="2122"/>
        <v/>
      </c>
      <c r="AD4485" s="154" t="str">
        <f t="shared" si="2123"/>
        <v/>
      </c>
      <c r="AE4485" s="3" t="str">
        <f t="shared" si="2124"/>
        <v/>
      </c>
      <c r="AF4485" s="3" t="str">
        <f t="shared" si="2125"/>
        <v/>
      </c>
      <c r="AG4485" s="3" t="str">
        <f t="shared" si="2126"/>
        <v/>
      </c>
      <c r="AH4485" s="4" t="str">
        <f t="shared" si="2127"/>
        <v/>
      </c>
      <c r="AI4485" s="75" t="str">
        <f t="shared" si="2128"/>
        <v/>
      </c>
      <c r="AJ4485" s="75" t="str">
        <f t="shared" si="2129"/>
        <v/>
      </c>
    </row>
    <row r="4486" spans="1:36" ht="14.25">
      <c r="A4486" s="41" t="str">
        <f t="shared" si="2112"/>
        <v/>
      </c>
      <c r="B4486" s="150" t="str">
        <f>IF(ISNUMBER(A4486),INDEX('MetaTrader Import'!$H$13:$J$5893,TRUNC(((A4486-$A$39+1)-1)/3)+1,MOD((A4486-$A$39+1)-1,3)+1),"")</f>
        <v/>
      </c>
      <c r="C4486" s="43" t="str">
        <f t="shared" si="2113"/>
        <v/>
      </c>
      <c r="D4486" s="43" t="str">
        <f t="shared" ca="1" si="2103"/>
        <v/>
      </c>
      <c r="E4486" s="43" t="str">
        <f t="shared" si="2114"/>
        <v/>
      </c>
      <c r="F4486" s="43" t="str">
        <f t="shared" si="2115"/>
        <v/>
      </c>
      <c r="G4486" s="43" t="str">
        <f>IF(A4486&lt;&gt;"",IF(A4486&lt;Data!$G$11*0.25,$C$13/$G$32,IF(A4486&gt;Data!$G$11*0.25,$C$13,$C$13*10)),"")</f>
        <v/>
      </c>
      <c r="H4486" s="43" t="str">
        <f>IF(A4486&lt;&gt;"",IF(Data!$G$9="constant",$C$13,IF(Data!$G$9="squeeze",G4486,F4486)),"")</f>
        <v/>
      </c>
      <c r="I4486" s="38" t="str">
        <f ca="1">IF(ISNUMBER(A4486),NORMINV(RAND(),0,IF(AND(Data!$G$9="squeeze",A4486&lt;Data!$G$11*0.25),$H$32,1)*$C$30*$C$13)*($C$14*$C$12),"")</f>
        <v/>
      </c>
      <c r="J4486" s="42" t="str">
        <f ca="1">IFERROR(IF(Data!$C$6="Real",B4486,I4486+J4485+($C$14*$C$12)*(NORMINV(RAND(),$C$15,CHOOSE($G$13,$C$13,F4486,G4486)))),"")</f>
        <v/>
      </c>
      <c r="K4486" s="88" t="str">
        <f>IF(ISNUMBER(A4486), IF($G$16="fixed",$G$17,MIN(H4486*Data!$C$7*$C$16*0.5,$C$17*Data!$C$7))*$C$12,"")</f>
        <v/>
      </c>
      <c r="L4486" s="42" t="str">
        <f t="shared" ref="L4486:L4549" ca="1" si="2130">IFERROR(J4486,"")</f>
        <v/>
      </c>
      <c r="M4486" s="44" t="str">
        <f t="shared" ref="M4486:M4549" ca="1" si="2131">IFERROR(L4486+K4486*0.5,"")</f>
        <v/>
      </c>
      <c r="N4486" s="44" t="str">
        <f t="shared" ref="N4486:N4549" ca="1" si="2132">IFERROR(L4486-K4486*0.5,"")</f>
        <v/>
      </c>
      <c r="O4486" s="108" t="str">
        <f t="shared" si="2116"/>
        <v/>
      </c>
      <c r="P4486" s="102" t="str">
        <f t="shared" si="2117"/>
        <v/>
      </c>
      <c r="Q4486" s="102" t="str">
        <f t="shared" si="2118"/>
        <v/>
      </c>
      <c r="R4486" s="120" t="str">
        <f t="shared" si="2119"/>
        <v/>
      </c>
      <c r="S4486" s="54" t="str">
        <f t="shared" si="2120"/>
        <v/>
      </c>
      <c r="T4486" s="5" t="str">
        <f t="shared" si="2121"/>
        <v/>
      </c>
      <c r="U4486" s="152" t="str">
        <f t="shared" si="2104"/>
        <v/>
      </c>
      <c r="V4486" s="152" t="str">
        <f t="shared" si="2105"/>
        <v/>
      </c>
      <c r="W4486" s="153" t="str">
        <f t="shared" si="2106"/>
        <v/>
      </c>
      <c r="X4486" s="153" t="str">
        <f t="shared" si="2107"/>
        <v/>
      </c>
      <c r="Y4486" s="153" t="str">
        <f t="shared" si="2108"/>
        <v/>
      </c>
      <c r="Z4486" s="153" t="str">
        <f t="shared" si="2109"/>
        <v/>
      </c>
      <c r="AA4486" s="152" t="str">
        <f t="shared" si="2110"/>
        <v/>
      </c>
      <c r="AB4486" s="152" t="str">
        <f t="shared" si="2111"/>
        <v/>
      </c>
      <c r="AC4486" s="154" t="str">
        <f t="shared" si="2122"/>
        <v/>
      </c>
      <c r="AD4486" s="154" t="str">
        <f t="shared" si="2123"/>
        <v/>
      </c>
      <c r="AE4486" s="3" t="str">
        <f t="shared" si="2124"/>
        <v/>
      </c>
      <c r="AF4486" s="3" t="str">
        <f t="shared" si="2125"/>
        <v/>
      </c>
      <c r="AG4486" s="3" t="str">
        <f t="shared" si="2126"/>
        <v/>
      </c>
      <c r="AH4486" s="4" t="str">
        <f t="shared" si="2127"/>
        <v/>
      </c>
      <c r="AI4486" s="75" t="str">
        <f t="shared" si="2128"/>
        <v/>
      </c>
      <c r="AJ4486" s="75" t="str">
        <f t="shared" si="2129"/>
        <v/>
      </c>
    </row>
    <row r="4487" spans="1:36" ht="14.25">
      <c r="A4487" s="41" t="str">
        <f t="shared" si="2112"/>
        <v/>
      </c>
      <c r="B4487" s="150" t="str">
        <f>IF(ISNUMBER(A4487),INDEX('MetaTrader Import'!$H$13:$J$5893,TRUNC(((A4487-$A$39+1)-1)/3)+1,MOD((A4487-$A$39+1)-1,3)+1),"")</f>
        <v/>
      </c>
      <c r="C4487" s="43" t="str">
        <f t="shared" si="2113"/>
        <v/>
      </c>
      <c r="D4487" s="43" t="str">
        <f t="shared" ca="1" si="2103"/>
        <v/>
      </c>
      <c r="E4487" s="43" t="str">
        <f t="shared" si="2114"/>
        <v/>
      </c>
      <c r="F4487" s="43" t="str">
        <f t="shared" si="2115"/>
        <v/>
      </c>
      <c r="G4487" s="43" t="str">
        <f>IF(A4487&lt;&gt;"",IF(A4487&lt;Data!$G$11*0.25,$C$13/$G$32,IF(A4487&gt;Data!$G$11*0.25,$C$13,$C$13*10)),"")</f>
        <v/>
      </c>
      <c r="H4487" s="43" t="str">
        <f>IF(A4487&lt;&gt;"",IF(Data!$G$9="constant",$C$13,IF(Data!$G$9="squeeze",G4487,F4487)),"")</f>
        <v/>
      </c>
      <c r="I4487" s="38" t="str">
        <f ca="1">IF(ISNUMBER(A4487),NORMINV(RAND(),0,IF(AND(Data!$G$9="squeeze",A4487&lt;Data!$G$11*0.25),$H$32,1)*$C$30*$C$13)*($C$14*$C$12),"")</f>
        <v/>
      </c>
      <c r="J4487" s="42" t="str">
        <f ca="1">IFERROR(IF(Data!$C$6="Real",B4487,I4487+J4486+($C$14*$C$12)*(NORMINV(RAND(),$C$15,CHOOSE($G$13,$C$13,F4487,G4487)))),"")</f>
        <v/>
      </c>
      <c r="K4487" s="88" t="str">
        <f>IF(ISNUMBER(A4487), IF($G$16="fixed",$G$17,MIN(H4487*Data!$C$7*$C$16*0.5,$C$17*Data!$C$7))*$C$12,"")</f>
        <v/>
      </c>
      <c r="L4487" s="42" t="str">
        <f t="shared" ca="1" si="2130"/>
        <v/>
      </c>
      <c r="M4487" s="44" t="str">
        <f t="shared" ca="1" si="2131"/>
        <v/>
      </c>
      <c r="N4487" s="44" t="str">
        <f t="shared" ca="1" si="2132"/>
        <v/>
      </c>
      <c r="O4487" s="108" t="str">
        <f t="shared" si="2116"/>
        <v/>
      </c>
      <c r="P4487" s="102" t="str">
        <f t="shared" si="2117"/>
        <v/>
      </c>
      <c r="Q4487" s="102" t="str">
        <f t="shared" si="2118"/>
        <v/>
      </c>
      <c r="R4487" s="120" t="str">
        <f t="shared" si="2119"/>
        <v/>
      </c>
      <c r="S4487" s="54" t="str">
        <f t="shared" si="2120"/>
        <v/>
      </c>
      <c r="T4487" s="5" t="str">
        <f t="shared" si="2121"/>
        <v/>
      </c>
      <c r="U4487" s="152" t="str">
        <f t="shared" si="2104"/>
        <v/>
      </c>
      <c r="V4487" s="152" t="str">
        <f t="shared" si="2105"/>
        <v/>
      </c>
      <c r="W4487" s="153" t="str">
        <f t="shared" si="2106"/>
        <v/>
      </c>
      <c r="X4487" s="153" t="str">
        <f t="shared" si="2107"/>
        <v/>
      </c>
      <c r="Y4487" s="153" t="str">
        <f t="shared" si="2108"/>
        <v/>
      </c>
      <c r="Z4487" s="153" t="str">
        <f t="shared" si="2109"/>
        <v/>
      </c>
      <c r="AA4487" s="152" t="str">
        <f t="shared" si="2110"/>
        <v/>
      </c>
      <c r="AB4487" s="152" t="str">
        <f t="shared" si="2111"/>
        <v/>
      </c>
      <c r="AC4487" s="154" t="str">
        <f t="shared" si="2122"/>
        <v/>
      </c>
      <c r="AD4487" s="154" t="str">
        <f t="shared" si="2123"/>
        <v/>
      </c>
      <c r="AE4487" s="3" t="str">
        <f t="shared" si="2124"/>
        <v/>
      </c>
      <c r="AF4487" s="3" t="str">
        <f t="shared" si="2125"/>
        <v/>
      </c>
      <c r="AG4487" s="3" t="str">
        <f t="shared" si="2126"/>
        <v/>
      </c>
      <c r="AH4487" s="4" t="str">
        <f t="shared" si="2127"/>
        <v/>
      </c>
      <c r="AI4487" s="75" t="str">
        <f t="shared" si="2128"/>
        <v/>
      </c>
      <c r="AJ4487" s="75" t="str">
        <f t="shared" si="2129"/>
        <v/>
      </c>
    </row>
    <row r="4488" spans="1:36" ht="14.25">
      <c r="A4488" s="41" t="str">
        <f t="shared" si="2112"/>
        <v/>
      </c>
      <c r="B4488" s="150" t="str">
        <f>IF(ISNUMBER(A4488),INDEX('MetaTrader Import'!$H$13:$J$5893,TRUNC(((A4488-$A$39+1)-1)/3)+1,MOD((A4488-$A$39+1)-1,3)+1),"")</f>
        <v/>
      </c>
      <c r="C4488" s="43" t="str">
        <f t="shared" si="2113"/>
        <v/>
      </c>
      <c r="D4488" s="43" t="str">
        <f t="shared" ca="1" si="2103"/>
        <v/>
      </c>
      <c r="E4488" s="43" t="str">
        <f t="shared" si="2114"/>
        <v/>
      </c>
      <c r="F4488" s="43" t="str">
        <f t="shared" si="2115"/>
        <v/>
      </c>
      <c r="G4488" s="43" t="str">
        <f>IF(A4488&lt;&gt;"",IF(A4488&lt;Data!$G$11*0.25,$C$13/$G$32,IF(A4488&gt;Data!$G$11*0.25,$C$13,$C$13*10)),"")</f>
        <v/>
      </c>
      <c r="H4488" s="43" t="str">
        <f>IF(A4488&lt;&gt;"",IF(Data!$G$9="constant",$C$13,IF(Data!$G$9="squeeze",G4488,F4488)),"")</f>
        <v/>
      </c>
      <c r="I4488" s="38" t="str">
        <f ca="1">IF(ISNUMBER(A4488),NORMINV(RAND(),0,IF(AND(Data!$G$9="squeeze",A4488&lt;Data!$G$11*0.25),$H$32,1)*$C$30*$C$13)*($C$14*$C$12),"")</f>
        <v/>
      </c>
      <c r="J4488" s="42" t="str">
        <f ca="1">IFERROR(IF(Data!$C$6="Real",B4488,I4488+J4487+($C$14*$C$12)*(NORMINV(RAND(),$C$15,CHOOSE($G$13,$C$13,F4488,G4488)))),"")</f>
        <v/>
      </c>
      <c r="K4488" s="88" t="str">
        <f>IF(ISNUMBER(A4488), IF($G$16="fixed",$G$17,MIN(H4488*Data!$C$7*$C$16*0.5,$C$17*Data!$C$7))*$C$12,"")</f>
        <v/>
      </c>
      <c r="L4488" s="42" t="str">
        <f t="shared" ca="1" si="2130"/>
        <v/>
      </c>
      <c r="M4488" s="44" t="str">
        <f t="shared" ca="1" si="2131"/>
        <v/>
      </c>
      <c r="N4488" s="44" t="str">
        <f t="shared" ca="1" si="2132"/>
        <v/>
      </c>
      <c r="O4488" s="108" t="str">
        <f t="shared" si="2116"/>
        <v/>
      </c>
      <c r="P4488" s="102" t="str">
        <f t="shared" si="2117"/>
        <v/>
      </c>
      <c r="Q4488" s="102" t="str">
        <f t="shared" si="2118"/>
        <v/>
      </c>
      <c r="R4488" s="120" t="str">
        <f t="shared" si="2119"/>
        <v/>
      </c>
      <c r="S4488" s="54" t="str">
        <f t="shared" si="2120"/>
        <v/>
      </c>
      <c r="T4488" s="5" t="str">
        <f t="shared" si="2121"/>
        <v/>
      </c>
      <c r="U4488" s="152" t="str">
        <f t="shared" si="2104"/>
        <v/>
      </c>
      <c r="V4488" s="152" t="str">
        <f t="shared" si="2105"/>
        <v/>
      </c>
      <c r="W4488" s="153" t="str">
        <f t="shared" si="2106"/>
        <v/>
      </c>
      <c r="X4488" s="153" t="str">
        <f t="shared" si="2107"/>
        <v/>
      </c>
      <c r="Y4488" s="153" t="str">
        <f t="shared" si="2108"/>
        <v/>
      </c>
      <c r="Z4488" s="153" t="str">
        <f t="shared" si="2109"/>
        <v/>
      </c>
      <c r="AA4488" s="152" t="str">
        <f t="shared" si="2110"/>
        <v/>
      </c>
      <c r="AB4488" s="152" t="str">
        <f t="shared" si="2111"/>
        <v/>
      </c>
      <c r="AC4488" s="154" t="str">
        <f t="shared" si="2122"/>
        <v/>
      </c>
      <c r="AD4488" s="154" t="str">
        <f t="shared" si="2123"/>
        <v/>
      </c>
      <c r="AE4488" s="3" t="str">
        <f t="shared" si="2124"/>
        <v/>
      </c>
      <c r="AF4488" s="3" t="str">
        <f t="shared" si="2125"/>
        <v/>
      </c>
      <c r="AG4488" s="3" t="str">
        <f t="shared" si="2126"/>
        <v/>
      </c>
      <c r="AH4488" s="4" t="str">
        <f t="shared" si="2127"/>
        <v/>
      </c>
      <c r="AI4488" s="75" t="str">
        <f t="shared" si="2128"/>
        <v/>
      </c>
      <c r="AJ4488" s="75" t="str">
        <f t="shared" si="2129"/>
        <v/>
      </c>
    </row>
    <row r="4489" spans="1:36" ht="14.25">
      <c r="A4489" s="41" t="str">
        <f t="shared" si="2112"/>
        <v/>
      </c>
      <c r="B4489" s="150" t="str">
        <f>IF(ISNUMBER(A4489),INDEX('MetaTrader Import'!$H$13:$J$5893,TRUNC(((A4489-$A$39+1)-1)/3)+1,MOD((A4489-$A$39+1)-1,3)+1),"")</f>
        <v/>
      </c>
      <c r="C4489" s="43" t="str">
        <f t="shared" si="2113"/>
        <v/>
      </c>
      <c r="D4489" s="43" t="str">
        <f t="shared" ca="1" si="2103"/>
        <v/>
      </c>
      <c r="E4489" s="43" t="str">
        <f t="shared" si="2114"/>
        <v/>
      </c>
      <c r="F4489" s="43" t="str">
        <f t="shared" si="2115"/>
        <v/>
      </c>
      <c r="G4489" s="43" t="str">
        <f>IF(A4489&lt;&gt;"",IF(A4489&lt;Data!$G$11*0.25,$C$13/$G$32,IF(A4489&gt;Data!$G$11*0.25,$C$13,$C$13*10)),"")</f>
        <v/>
      </c>
      <c r="H4489" s="43" t="str">
        <f>IF(A4489&lt;&gt;"",IF(Data!$G$9="constant",$C$13,IF(Data!$G$9="squeeze",G4489,F4489)),"")</f>
        <v/>
      </c>
      <c r="I4489" s="38" t="str">
        <f ca="1">IF(ISNUMBER(A4489),NORMINV(RAND(),0,IF(AND(Data!$G$9="squeeze",A4489&lt;Data!$G$11*0.25),$H$32,1)*$C$30*$C$13)*($C$14*$C$12),"")</f>
        <v/>
      </c>
      <c r="J4489" s="42" t="str">
        <f ca="1">IFERROR(IF(Data!$C$6="Real",B4489,I4489+J4488+($C$14*$C$12)*(NORMINV(RAND(),$C$15,CHOOSE($G$13,$C$13,F4489,G4489)))),"")</f>
        <v/>
      </c>
      <c r="K4489" s="88" t="str">
        <f>IF(ISNUMBER(A4489), IF($G$16="fixed",$G$17,MIN(H4489*Data!$C$7*$C$16*0.5,$C$17*Data!$C$7))*$C$12,"")</f>
        <v/>
      </c>
      <c r="L4489" s="42" t="str">
        <f t="shared" ca="1" si="2130"/>
        <v/>
      </c>
      <c r="M4489" s="44" t="str">
        <f t="shared" ca="1" si="2131"/>
        <v/>
      </c>
      <c r="N4489" s="44" t="str">
        <f t="shared" ca="1" si="2132"/>
        <v/>
      </c>
      <c r="O4489" s="108" t="str">
        <f t="shared" si="2116"/>
        <v/>
      </c>
      <c r="P4489" s="102" t="str">
        <f t="shared" si="2117"/>
        <v/>
      </c>
      <c r="Q4489" s="102" t="str">
        <f t="shared" si="2118"/>
        <v/>
      </c>
      <c r="R4489" s="120" t="str">
        <f t="shared" si="2119"/>
        <v/>
      </c>
      <c r="S4489" s="54" t="str">
        <f t="shared" si="2120"/>
        <v/>
      </c>
      <c r="T4489" s="5" t="str">
        <f t="shared" si="2121"/>
        <v/>
      </c>
      <c r="U4489" s="152" t="str">
        <f t="shared" si="2104"/>
        <v/>
      </c>
      <c r="V4489" s="152" t="str">
        <f t="shared" si="2105"/>
        <v/>
      </c>
      <c r="W4489" s="153" t="str">
        <f t="shared" si="2106"/>
        <v/>
      </c>
      <c r="X4489" s="153" t="str">
        <f t="shared" si="2107"/>
        <v/>
      </c>
      <c r="Y4489" s="153" t="str">
        <f t="shared" si="2108"/>
        <v/>
      </c>
      <c r="Z4489" s="153" t="str">
        <f t="shared" si="2109"/>
        <v/>
      </c>
      <c r="AA4489" s="152" t="str">
        <f t="shared" si="2110"/>
        <v/>
      </c>
      <c r="AB4489" s="152" t="str">
        <f t="shared" si="2111"/>
        <v/>
      </c>
      <c r="AC4489" s="154" t="str">
        <f t="shared" si="2122"/>
        <v/>
      </c>
      <c r="AD4489" s="154" t="str">
        <f t="shared" si="2123"/>
        <v/>
      </c>
      <c r="AE4489" s="3" t="str">
        <f t="shared" si="2124"/>
        <v/>
      </c>
      <c r="AF4489" s="3" t="str">
        <f t="shared" si="2125"/>
        <v/>
      </c>
      <c r="AG4489" s="3" t="str">
        <f t="shared" si="2126"/>
        <v/>
      </c>
      <c r="AH4489" s="4" t="str">
        <f t="shared" si="2127"/>
        <v/>
      </c>
      <c r="AI4489" s="75" t="str">
        <f t="shared" si="2128"/>
        <v/>
      </c>
      <c r="AJ4489" s="75" t="str">
        <f t="shared" si="2129"/>
        <v/>
      </c>
    </row>
    <row r="4490" spans="1:36" ht="14.25">
      <c r="A4490" s="41" t="str">
        <f t="shared" si="2112"/>
        <v/>
      </c>
      <c r="B4490" s="150" t="str">
        <f>IF(ISNUMBER(A4490),INDEX('MetaTrader Import'!$H$13:$J$5893,TRUNC(((A4490-$A$39+1)-1)/3)+1,MOD((A4490-$A$39+1)-1,3)+1),"")</f>
        <v/>
      </c>
      <c r="C4490" s="43" t="str">
        <f t="shared" si="2113"/>
        <v/>
      </c>
      <c r="D4490" s="43" t="str">
        <f t="shared" ca="1" si="2103"/>
        <v/>
      </c>
      <c r="E4490" s="43" t="str">
        <f t="shared" si="2114"/>
        <v/>
      </c>
      <c r="F4490" s="43" t="str">
        <f t="shared" si="2115"/>
        <v/>
      </c>
      <c r="G4490" s="43" t="str">
        <f>IF(A4490&lt;&gt;"",IF(A4490&lt;Data!$G$11*0.25,$C$13/$G$32,IF(A4490&gt;Data!$G$11*0.25,$C$13,$C$13*10)),"")</f>
        <v/>
      </c>
      <c r="H4490" s="43" t="str">
        <f>IF(A4490&lt;&gt;"",IF(Data!$G$9="constant",$C$13,IF(Data!$G$9="squeeze",G4490,F4490)),"")</f>
        <v/>
      </c>
      <c r="I4490" s="38" t="str">
        <f ca="1">IF(ISNUMBER(A4490),NORMINV(RAND(),0,IF(AND(Data!$G$9="squeeze",A4490&lt;Data!$G$11*0.25),$H$32,1)*$C$30*$C$13)*($C$14*$C$12),"")</f>
        <v/>
      </c>
      <c r="J4490" s="42" t="str">
        <f ca="1">IFERROR(IF(Data!$C$6="Real",B4490,I4490+J4489+($C$14*$C$12)*(NORMINV(RAND(),$C$15,CHOOSE($G$13,$C$13,F4490,G4490)))),"")</f>
        <v/>
      </c>
      <c r="K4490" s="88" t="str">
        <f>IF(ISNUMBER(A4490), IF($G$16="fixed",$G$17,MIN(H4490*Data!$C$7*$C$16*0.5,$C$17*Data!$C$7))*$C$12,"")</f>
        <v/>
      </c>
      <c r="L4490" s="42" t="str">
        <f t="shared" ca="1" si="2130"/>
        <v/>
      </c>
      <c r="M4490" s="44" t="str">
        <f t="shared" ca="1" si="2131"/>
        <v/>
      </c>
      <c r="N4490" s="44" t="str">
        <f t="shared" ca="1" si="2132"/>
        <v/>
      </c>
      <c r="O4490" s="108" t="str">
        <f t="shared" si="2116"/>
        <v/>
      </c>
      <c r="P4490" s="102" t="str">
        <f t="shared" si="2117"/>
        <v/>
      </c>
      <c r="Q4490" s="102" t="str">
        <f t="shared" si="2118"/>
        <v/>
      </c>
      <c r="R4490" s="120" t="str">
        <f t="shared" si="2119"/>
        <v/>
      </c>
      <c r="S4490" s="54" t="str">
        <f t="shared" si="2120"/>
        <v/>
      </c>
      <c r="T4490" s="5" t="str">
        <f t="shared" si="2121"/>
        <v/>
      </c>
      <c r="U4490" s="152" t="str">
        <f t="shared" si="2104"/>
        <v/>
      </c>
      <c r="V4490" s="152" t="str">
        <f t="shared" si="2105"/>
        <v/>
      </c>
      <c r="W4490" s="153" t="str">
        <f t="shared" si="2106"/>
        <v/>
      </c>
      <c r="X4490" s="153" t="str">
        <f t="shared" si="2107"/>
        <v/>
      </c>
      <c r="Y4490" s="153" t="str">
        <f t="shared" si="2108"/>
        <v/>
      </c>
      <c r="Z4490" s="153" t="str">
        <f t="shared" si="2109"/>
        <v/>
      </c>
      <c r="AA4490" s="152" t="str">
        <f t="shared" si="2110"/>
        <v/>
      </c>
      <c r="AB4490" s="152" t="str">
        <f t="shared" si="2111"/>
        <v/>
      </c>
      <c r="AC4490" s="154" t="str">
        <f t="shared" si="2122"/>
        <v/>
      </c>
      <c r="AD4490" s="154" t="str">
        <f t="shared" si="2123"/>
        <v/>
      </c>
      <c r="AE4490" s="3" t="str">
        <f t="shared" si="2124"/>
        <v/>
      </c>
      <c r="AF4490" s="3" t="str">
        <f t="shared" si="2125"/>
        <v/>
      </c>
      <c r="AG4490" s="3" t="str">
        <f t="shared" si="2126"/>
        <v/>
      </c>
      <c r="AH4490" s="4" t="str">
        <f t="shared" si="2127"/>
        <v/>
      </c>
      <c r="AI4490" s="75" t="str">
        <f t="shared" si="2128"/>
        <v/>
      </c>
      <c r="AJ4490" s="75" t="str">
        <f t="shared" si="2129"/>
        <v/>
      </c>
    </row>
    <row r="4491" spans="1:36" ht="14.25">
      <c r="A4491" s="41" t="str">
        <f t="shared" si="2112"/>
        <v/>
      </c>
      <c r="B4491" s="150" t="str">
        <f>IF(ISNUMBER(A4491),INDEX('MetaTrader Import'!$H$13:$J$5893,TRUNC(((A4491-$A$39+1)-1)/3)+1,MOD((A4491-$A$39+1)-1,3)+1),"")</f>
        <v/>
      </c>
      <c r="C4491" s="43" t="str">
        <f t="shared" si="2113"/>
        <v/>
      </c>
      <c r="D4491" s="43" t="str">
        <f t="shared" ca="1" si="2103"/>
        <v/>
      </c>
      <c r="E4491" s="43" t="str">
        <f t="shared" si="2114"/>
        <v/>
      </c>
      <c r="F4491" s="43" t="str">
        <f t="shared" si="2115"/>
        <v/>
      </c>
      <c r="G4491" s="43" t="str">
        <f>IF(A4491&lt;&gt;"",IF(A4491&lt;Data!$G$11*0.25,$C$13/$G$32,IF(A4491&gt;Data!$G$11*0.25,$C$13,$C$13*10)),"")</f>
        <v/>
      </c>
      <c r="H4491" s="43" t="str">
        <f>IF(A4491&lt;&gt;"",IF(Data!$G$9="constant",$C$13,IF(Data!$G$9="squeeze",G4491,F4491)),"")</f>
        <v/>
      </c>
      <c r="I4491" s="38" t="str">
        <f ca="1">IF(ISNUMBER(A4491),NORMINV(RAND(),0,IF(AND(Data!$G$9="squeeze",A4491&lt;Data!$G$11*0.25),$H$32,1)*$C$30*$C$13)*($C$14*$C$12),"")</f>
        <v/>
      </c>
      <c r="J4491" s="42" t="str">
        <f ca="1">IFERROR(IF(Data!$C$6="Real",B4491,I4491+J4490+($C$14*$C$12)*(NORMINV(RAND(),$C$15,CHOOSE($G$13,$C$13,F4491,G4491)))),"")</f>
        <v/>
      </c>
      <c r="K4491" s="88" t="str">
        <f>IF(ISNUMBER(A4491), IF($G$16="fixed",$G$17,MIN(H4491*Data!$C$7*$C$16*0.5,$C$17*Data!$C$7))*$C$12,"")</f>
        <v/>
      </c>
      <c r="L4491" s="42" t="str">
        <f t="shared" ca="1" si="2130"/>
        <v/>
      </c>
      <c r="M4491" s="44" t="str">
        <f t="shared" ca="1" si="2131"/>
        <v/>
      </c>
      <c r="N4491" s="44" t="str">
        <f t="shared" ca="1" si="2132"/>
        <v/>
      </c>
      <c r="O4491" s="108" t="str">
        <f t="shared" si="2116"/>
        <v/>
      </c>
      <c r="P4491" s="102" t="str">
        <f t="shared" si="2117"/>
        <v/>
      </c>
      <c r="Q4491" s="102" t="str">
        <f t="shared" si="2118"/>
        <v/>
      </c>
      <c r="R4491" s="120" t="str">
        <f t="shared" si="2119"/>
        <v/>
      </c>
      <c r="S4491" s="54" t="str">
        <f t="shared" si="2120"/>
        <v/>
      </c>
      <c r="T4491" s="5" t="str">
        <f t="shared" si="2121"/>
        <v/>
      </c>
      <c r="U4491" s="152" t="str">
        <f t="shared" si="2104"/>
        <v/>
      </c>
      <c r="V4491" s="152" t="str">
        <f t="shared" si="2105"/>
        <v/>
      </c>
      <c r="W4491" s="153" t="str">
        <f t="shared" si="2106"/>
        <v/>
      </c>
      <c r="X4491" s="153" t="str">
        <f t="shared" si="2107"/>
        <v/>
      </c>
      <c r="Y4491" s="153" t="str">
        <f t="shared" si="2108"/>
        <v/>
      </c>
      <c r="Z4491" s="153" t="str">
        <f t="shared" si="2109"/>
        <v/>
      </c>
      <c r="AA4491" s="152" t="str">
        <f t="shared" si="2110"/>
        <v/>
      </c>
      <c r="AB4491" s="152" t="str">
        <f t="shared" si="2111"/>
        <v/>
      </c>
      <c r="AC4491" s="154" t="str">
        <f t="shared" si="2122"/>
        <v/>
      </c>
      <c r="AD4491" s="154" t="str">
        <f t="shared" si="2123"/>
        <v/>
      </c>
      <c r="AE4491" s="3" t="str">
        <f t="shared" si="2124"/>
        <v/>
      </c>
      <c r="AF4491" s="3" t="str">
        <f t="shared" si="2125"/>
        <v/>
      </c>
      <c r="AG4491" s="3" t="str">
        <f t="shared" si="2126"/>
        <v/>
      </c>
      <c r="AH4491" s="4" t="str">
        <f t="shared" si="2127"/>
        <v/>
      </c>
      <c r="AI4491" s="75" t="str">
        <f t="shared" si="2128"/>
        <v/>
      </c>
      <c r="AJ4491" s="75" t="str">
        <f t="shared" si="2129"/>
        <v/>
      </c>
    </row>
    <row r="4492" spans="1:36" ht="14.25">
      <c r="A4492" s="41" t="str">
        <f t="shared" si="2112"/>
        <v/>
      </c>
      <c r="B4492" s="150" t="str">
        <f>IF(ISNUMBER(A4492),INDEX('MetaTrader Import'!$H$13:$J$5893,TRUNC(((A4492-$A$39+1)-1)/3)+1,MOD((A4492-$A$39+1)-1,3)+1),"")</f>
        <v/>
      </c>
      <c r="C4492" s="43" t="str">
        <f t="shared" si="2113"/>
        <v/>
      </c>
      <c r="D4492" s="43" t="str">
        <f t="shared" ca="1" si="2103"/>
        <v/>
      </c>
      <c r="E4492" s="43" t="str">
        <f t="shared" si="2114"/>
        <v/>
      </c>
      <c r="F4492" s="43" t="str">
        <f t="shared" si="2115"/>
        <v/>
      </c>
      <c r="G4492" s="43" t="str">
        <f>IF(A4492&lt;&gt;"",IF(A4492&lt;Data!$G$11*0.25,$C$13/$G$32,IF(A4492&gt;Data!$G$11*0.25,$C$13,$C$13*10)),"")</f>
        <v/>
      </c>
      <c r="H4492" s="43" t="str">
        <f>IF(A4492&lt;&gt;"",IF(Data!$G$9="constant",$C$13,IF(Data!$G$9="squeeze",G4492,F4492)),"")</f>
        <v/>
      </c>
      <c r="I4492" s="38" t="str">
        <f ca="1">IF(ISNUMBER(A4492),NORMINV(RAND(),0,IF(AND(Data!$G$9="squeeze",A4492&lt;Data!$G$11*0.25),$H$32,1)*$C$30*$C$13)*($C$14*$C$12),"")</f>
        <v/>
      </c>
      <c r="J4492" s="42" t="str">
        <f ca="1">IFERROR(IF(Data!$C$6="Real",B4492,I4492+J4491+($C$14*$C$12)*(NORMINV(RAND(),$C$15,CHOOSE($G$13,$C$13,F4492,G4492)))),"")</f>
        <v/>
      </c>
      <c r="K4492" s="88" t="str">
        <f>IF(ISNUMBER(A4492), IF($G$16="fixed",$G$17,MIN(H4492*Data!$C$7*$C$16*0.5,$C$17*Data!$C$7))*$C$12,"")</f>
        <v/>
      </c>
      <c r="L4492" s="42" t="str">
        <f t="shared" ca="1" si="2130"/>
        <v/>
      </c>
      <c r="M4492" s="44" t="str">
        <f t="shared" ca="1" si="2131"/>
        <v/>
      </c>
      <c r="N4492" s="44" t="str">
        <f t="shared" ca="1" si="2132"/>
        <v/>
      </c>
      <c r="O4492" s="108" t="str">
        <f t="shared" si="2116"/>
        <v/>
      </c>
      <c r="P4492" s="102" t="str">
        <f t="shared" si="2117"/>
        <v/>
      </c>
      <c r="Q4492" s="102" t="str">
        <f t="shared" si="2118"/>
        <v/>
      </c>
      <c r="R4492" s="120" t="str">
        <f t="shared" si="2119"/>
        <v/>
      </c>
      <c r="S4492" s="54" t="str">
        <f t="shared" si="2120"/>
        <v/>
      </c>
      <c r="T4492" s="5" t="str">
        <f t="shared" si="2121"/>
        <v/>
      </c>
      <c r="U4492" s="152" t="str">
        <f t="shared" si="2104"/>
        <v/>
      </c>
      <c r="V4492" s="152" t="str">
        <f t="shared" si="2105"/>
        <v/>
      </c>
      <c r="W4492" s="153" t="str">
        <f t="shared" si="2106"/>
        <v/>
      </c>
      <c r="X4492" s="153" t="str">
        <f t="shared" si="2107"/>
        <v/>
      </c>
      <c r="Y4492" s="153" t="str">
        <f t="shared" si="2108"/>
        <v/>
      </c>
      <c r="Z4492" s="153" t="str">
        <f t="shared" si="2109"/>
        <v/>
      </c>
      <c r="AA4492" s="152" t="str">
        <f t="shared" si="2110"/>
        <v/>
      </c>
      <c r="AB4492" s="152" t="str">
        <f t="shared" si="2111"/>
        <v/>
      </c>
      <c r="AC4492" s="154" t="str">
        <f t="shared" si="2122"/>
        <v/>
      </c>
      <c r="AD4492" s="154" t="str">
        <f t="shared" si="2123"/>
        <v/>
      </c>
      <c r="AE4492" s="3" t="str">
        <f t="shared" si="2124"/>
        <v/>
      </c>
      <c r="AF4492" s="3" t="str">
        <f t="shared" si="2125"/>
        <v/>
      </c>
      <c r="AG4492" s="3" t="str">
        <f t="shared" si="2126"/>
        <v/>
      </c>
      <c r="AH4492" s="4" t="str">
        <f t="shared" si="2127"/>
        <v/>
      </c>
      <c r="AI4492" s="75" t="str">
        <f t="shared" si="2128"/>
        <v/>
      </c>
      <c r="AJ4492" s="75" t="str">
        <f t="shared" si="2129"/>
        <v/>
      </c>
    </row>
    <row r="4493" spans="1:36" ht="14.25">
      <c r="A4493" s="41" t="str">
        <f t="shared" si="2112"/>
        <v/>
      </c>
      <c r="B4493" s="150" t="str">
        <f>IF(ISNUMBER(A4493),INDEX('MetaTrader Import'!$H$13:$J$5893,TRUNC(((A4493-$A$39+1)-1)/3)+1,MOD((A4493-$A$39+1)-1,3)+1),"")</f>
        <v/>
      </c>
      <c r="C4493" s="43" t="str">
        <f t="shared" si="2113"/>
        <v/>
      </c>
      <c r="D4493" s="43" t="str">
        <f t="shared" ca="1" si="2103"/>
        <v/>
      </c>
      <c r="E4493" s="43" t="str">
        <f t="shared" si="2114"/>
        <v/>
      </c>
      <c r="F4493" s="43" t="str">
        <f t="shared" si="2115"/>
        <v/>
      </c>
      <c r="G4493" s="43" t="str">
        <f>IF(A4493&lt;&gt;"",IF(A4493&lt;Data!$G$11*0.25,$C$13/$G$32,IF(A4493&gt;Data!$G$11*0.25,$C$13,$C$13*10)),"")</f>
        <v/>
      </c>
      <c r="H4493" s="43" t="str">
        <f>IF(A4493&lt;&gt;"",IF(Data!$G$9="constant",$C$13,IF(Data!$G$9="squeeze",G4493,F4493)),"")</f>
        <v/>
      </c>
      <c r="I4493" s="38" t="str">
        <f ca="1">IF(ISNUMBER(A4493),NORMINV(RAND(),0,IF(AND(Data!$G$9="squeeze",A4493&lt;Data!$G$11*0.25),$H$32,1)*$C$30*$C$13)*($C$14*$C$12),"")</f>
        <v/>
      </c>
      <c r="J4493" s="42" t="str">
        <f ca="1">IFERROR(IF(Data!$C$6="Real",B4493,I4493+J4492+($C$14*$C$12)*(NORMINV(RAND(),$C$15,CHOOSE($G$13,$C$13,F4493,G4493)))),"")</f>
        <v/>
      </c>
      <c r="K4493" s="88" t="str">
        <f>IF(ISNUMBER(A4493), IF($G$16="fixed",$G$17,MIN(H4493*Data!$C$7*$C$16*0.5,$C$17*Data!$C$7))*$C$12,"")</f>
        <v/>
      </c>
      <c r="L4493" s="42" t="str">
        <f t="shared" ca="1" si="2130"/>
        <v/>
      </c>
      <c r="M4493" s="44" t="str">
        <f t="shared" ca="1" si="2131"/>
        <v/>
      </c>
      <c r="N4493" s="44" t="str">
        <f t="shared" ca="1" si="2132"/>
        <v/>
      </c>
      <c r="O4493" s="108" t="str">
        <f t="shared" si="2116"/>
        <v/>
      </c>
      <c r="P4493" s="102" t="str">
        <f t="shared" si="2117"/>
        <v/>
      </c>
      <c r="Q4493" s="102" t="str">
        <f t="shared" si="2118"/>
        <v/>
      </c>
      <c r="R4493" s="120" t="str">
        <f t="shared" si="2119"/>
        <v/>
      </c>
      <c r="S4493" s="54" t="str">
        <f t="shared" si="2120"/>
        <v/>
      </c>
      <c r="T4493" s="5" t="str">
        <f t="shared" si="2121"/>
        <v/>
      </c>
      <c r="U4493" s="152" t="str">
        <f t="shared" si="2104"/>
        <v/>
      </c>
      <c r="V4493" s="152" t="str">
        <f t="shared" si="2105"/>
        <v/>
      </c>
      <c r="W4493" s="153" t="str">
        <f t="shared" si="2106"/>
        <v/>
      </c>
      <c r="X4493" s="153" t="str">
        <f t="shared" si="2107"/>
        <v/>
      </c>
      <c r="Y4493" s="153" t="str">
        <f t="shared" si="2108"/>
        <v/>
      </c>
      <c r="Z4493" s="153" t="str">
        <f t="shared" si="2109"/>
        <v/>
      </c>
      <c r="AA4493" s="152" t="str">
        <f t="shared" si="2110"/>
        <v/>
      </c>
      <c r="AB4493" s="152" t="str">
        <f t="shared" si="2111"/>
        <v/>
      </c>
      <c r="AC4493" s="154" t="str">
        <f t="shared" si="2122"/>
        <v/>
      </c>
      <c r="AD4493" s="154" t="str">
        <f t="shared" si="2123"/>
        <v/>
      </c>
      <c r="AE4493" s="3" t="str">
        <f t="shared" si="2124"/>
        <v/>
      </c>
      <c r="AF4493" s="3" t="str">
        <f t="shared" si="2125"/>
        <v/>
      </c>
      <c r="AG4493" s="3" t="str">
        <f t="shared" si="2126"/>
        <v/>
      </c>
      <c r="AH4493" s="4" t="str">
        <f t="shared" si="2127"/>
        <v/>
      </c>
      <c r="AI4493" s="75" t="str">
        <f t="shared" si="2128"/>
        <v/>
      </c>
      <c r="AJ4493" s="75" t="str">
        <f t="shared" si="2129"/>
        <v/>
      </c>
    </row>
    <row r="4494" spans="1:36" ht="14.25">
      <c r="A4494" s="41" t="str">
        <f t="shared" si="2112"/>
        <v/>
      </c>
      <c r="B4494" s="150" t="str">
        <f>IF(ISNUMBER(A4494),INDEX('MetaTrader Import'!$H$13:$J$5893,TRUNC(((A4494-$A$39+1)-1)/3)+1,MOD((A4494-$A$39+1)-1,3)+1),"")</f>
        <v/>
      </c>
      <c r="C4494" s="43" t="str">
        <f t="shared" si="2113"/>
        <v/>
      </c>
      <c r="D4494" s="43" t="str">
        <f t="shared" ca="1" si="2103"/>
        <v/>
      </c>
      <c r="E4494" s="43" t="str">
        <f t="shared" si="2114"/>
        <v/>
      </c>
      <c r="F4494" s="43" t="str">
        <f t="shared" si="2115"/>
        <v/>
      </c>
      <c r="G4494" s="43" t="str">
        <f>IF(A4494&lt;&gt;"",IF(A4494&lt;Data!$G$11*0.25,$C$13/$G$32,IF(A4494&gt;Data!$G$11*0.25,$C$13,$C$13*10)),"")</f>
        <v/>
      </c>
      <c r="H4494" s="43" t="str">
        <f>IF(A4494&lt;&gt;"",IF(Data!$G$9="constant",$C$13,IF(Data!$G$9="squeeze",G4494,F4494)),"")</f>
        <v/>
      </c>
      <c r="I4494" s="38" t="str">
        <f ca="1">IF(ISNUMBER(A4494),NORMINV(RAND(),0,IF(AND(Data!$G$9="squeeze",A4494&lt;Data!$G$11*0.25),$H$32,1)*$C$30*$C$13)*($C$14*$C$12),"")</f>
        <v/>
      </c>
      <c r="J4494" s="42" t="str">
        <f ca="1">IFERROR(IF(Data!$C$6="Real",B4494,I4494+J4493+($C$14*$C$12)*(NORMINV(RAND(),$C$15,CHOOSE($G$13,$C$13,F4494,G4494)))),"")</f>
        <v/>
      </c>
      <c r="K4494" s="88" t="str">
        <f>IF(ISNUMBER(A4494), IF($G$16="fixed",$G$17,MIN(H4494*Data!$C$7*$C$16*0.5,$C$17*Data!$C$7))*$C$12,"")</f>
        <v/>
      </c>
      <c r="L4494" s="42" t="str">
        <f t="shared" ca="1" si="2130"/>
        <v/>
      </c>
      <c r="M4494" s="44" t="str">
        <f t="shared" ca="1" si="2131"/>
        <v/>
      </c>
      <c r="N4494" s="44" t="str">
        <f t="shared" ca="1" si="2132"/>
        <v/>
      </c>
      <c r="O4494" s="108" t="str">
        <f t="shared" si="2116"/>
        <v/>
      </c>
      <c r="P4494" s="102" t="str">
        <f t="shared" si="2117"/>
        <v/>
      </c>
      <c r="Q4494" s="102" t="str">
        <f t="shared" si="2118"/>
        <v/>
      </c>
      <c r="R4494" s="120" t="str">
        <f t="shared" si="2119"/>
        <v/>
      </c>
      <c r="S4494" s="54" t="str">
        <f t="shared" si="2120"/>
        <v/>
      </c>
      <c r="T4494" s="5" t="str">
        <f t="shared" si="2121"/>
        <v/>
      </c>
      <c r="U4494" s="152" t="str">
        <f t="shared" si="2104"/>
        <v/>
      </c>
      <c r="V4494" s="152" t="str">
        <f t="shared" si="2105"/>
        <v/>
      </c>
      <c r="W4494" s="153" t="str">
        <f t="shared" si="2106"/>
        <v/>
      </c>
      <c r="X4494" s="153" t="str">
        <f t="shared" si="2107"/>
        <v/>
      </c>
      <c r="Y4494" s="153" t="str">
        <f t="shared" si="2108"/>
        <v/>
      </c>
      <c r="Z4494" s="153" t="str">
        <f t="shared" si="2109"/>
        <v/>
      </c>
      <c r="AA4494" s="152" t="str">
        <f t="shared" si="2110"/>
        <v/>
      </c>
      <c r="AB4494" s="152" t="str">
        <f t="shared" si="2111"/>
        <v/>
      </c>
      <c r="AC4494" s="154" t="str">
        <f t="shared" si="2122"/>
        <v/>
      </c>
      <c r="AD4494" s="154" t="str">
        <f t="shared" si="2123"/>
        <v/>
      </c>
      <c r="AE4494" s="3" t="str">
        <f t="shared" si="2124"/>
        <v/>
      </c>
      <c r="AF4494" s="3" t="str">
        <f t="shared" si="2125"/>
        <v/>
      </c>
      <c r="AG4494" s="3" t="str">
        <f t="shared" si="2126"/>
        <v/>
      </c>
      <c r="AH4494" s="4" t="str">
        <f t="shared" si="2127"/>
        <v/>
      </c>
      <c r="AI4494" s="75" t="str">
        <f t="shared" si="2128"/>
        <v/>
      </c>
      <c r="AJ4494" s="75" t="str">
        <f t="shared" si="2129"/>
        <v/>
      </c>
    </row>
    <row r="4495" spans="1:36" ht="14.25">
      <c r="A4495" s="41" t="str">
        <f t="shared" si="2112"/>
        <v/>
      </c>
      <c r="B4495" s="150" t="str">
        <f>IF(ISNUMBER(A4495),INDEX('MetaTrader Import'!$H$13:$J$5893,TRUNC(((A4495-$A$39+1)-1)/3)+1,MOD((A4495-$A$39+1)-1,3)+1),"")</f>
        <v/>
      </c>
      <c r="C4495" s="43" t="str">
        <f t="shared" si="2113"/>
        <v/>
      </c>
      <c r="D4495" s="43" t="str">
        <f t="shared" ca="1" si="2103"/>
        <v/>
      </c>
      <c r="E4495" s="43" t="str">
        <f t="shared" si="2114"/>
        <v/>
      </c>
      <c r="F4495" s="43" t="str">
        <f t="shared" si="2115"/>
        <v/>
      </c>
      <c r="G4495" s="43" t="str">
        <f>IF(A4495&lt;&gt;"",IF(A4495&lt;Data!$G$11*0.25,$C$13/$G$32,IF(A4495&gt;Data!$G$11*0.25,$C$13,$C$13*10)),"")</f>
        <v/>
      </c>
      <c r="H4495" s="43" t="str">
        <f>IF(A4495&lt;&gt;"",IF(Data!$G$9="constant",$C$13,IF(Data!$G$9="squeeze",G4495,F4495)),"")</f>
        <v/>
      </c>
      <c r="I4495" s="38" t="str">
        <f ca="1">IF(ISNUMBER(A4495),NORMINV(RAND(),0,IF(AND(Data!$G$9="squeeze",A4495&lt;Data!$G$11*0.25),$H$32,1)*$C$30*$C$13)*($C$14*$C$12),"")</f>
        <v/>
      </c>
      <c r="J4495" s="42" t="str">
        <f ca="1">IFERROR(IF(Data!$C$6="Real",B4495,I4495+J4494+($C$14*$C$12)*(NORMINV(RAND(),$C$15,CHOOSE($G$13,$C$13,F4495,G4495)))),"")</f>
        <v/>
      </c>
      <c r="K4495" s="88" t="str">
        <f>IF(ISNUMBER(A4495), IF($G$16="fixed",$G$17,MIN(H4495*Data!$C$7*$C$16*0.5,$C$17*Data!$C$7))*$C$12,"")</f>
        <v/>
      </c>
      <c r="L4495" s="42" t="str">
        <f t="shared" ca="1" si="2130"/>
        <v/>
      </c>
      <c r="M4495" s="44" t="str">
        <f t="shared" ca="1" si="2131"/>
        <v/>
      </c>
      <c r="N4495" s="44" t="str">
        <f t="shared" ca="1" si="2132"/>
        <v/>
      </c>
      <c r="O4495" s="108" t="str">
        <f t="shared" si="2116"/>
        <v/>
      </c>
      <c r="P4495" s="102" t="str">
        <f t="shared" si="2117"/>
        <v/>
      </c>
      <c r="Q4495" s="102" t="str">
        <f t="shared" si="2118"/>
        <v/>
      </c>
      <c r="R4495" s="120" t="str">
        <f t="shared" si="2119"/>
        <v/>
      </c>
      <c r="S4495" s="54" t="str">
        <f t="shared" si="2120"/>
        <v/>
      </c>
      <c r="T4495" s="5" t="str">
        <f t="shared" si="2121"/>
        <v/>
      </c>
      <c r="U4495" s="152" t="str">
        <f t="shared" si="2104"/>
        <v/>
      </c>
      <c r="V4495" s="152" t="str">
        <f t="shared" si="2105"/>
        <v/>
      </c>
      <c r="W4495" s="153" t="str">
        <f t="shared" si="2106"/>
        <v/>
      </c>
      <c r="X4495" s="153" t="str">
        <f t="shared" si="2107"/>
        <v/>
      </c>
      <c r="Y4495" s="153" t="str">
        <f t="shared" si="2108"/>
        <v/>
      </c>
      <c r="Z4495" s="153" t="str">
        <f t="shared" si="2109"/>
        <v/>
      </c>
      <c r="AA4495" s="152" t="str">
        <f t="shared" si="2110"/>
        <v/>
      </c>
      <c r="AB4495" s="152" t="str">
        <f t="shared" si="2111"/>
        <v/>
      </c>
      <c r="AC4495" s="154" t="str">
        <f t="shared" si="2122"/>
        <v/>
      </c>
      <c r="AD4495" s="154" t="str">
        <f t="shared" si="2123"/>
        <v/>
      </c>
      <c r="AE4495" s="3" t="str">
        <f t="shared" si="2124"/>
        <v/>
      </c>
      <c r="AF4495" s="3" t="str">
        <f t="shared" si="2125"/>
        <v/>
      </c>
      <c r="AG4495" s="3" t="str">
        <f t="shared" si="2126"/>
        <v/>
      </c>
      <c r="AH4495" s="4" t="str">
        <f t="shared" si="2127"/>
        <v/>
      </c>
      <c r="AI4495" s="75" t="str">
        <f t="shared" si="2128"/>
        <v/>
      </c>
      <c r="AJ4495" s="75" t="str">
        <f t="shared" si="2129"/>
        <v/>
      </c>
    </row>
    <row r="4496" spans="1:36" ht="14.25">
      <c r="A4496" s="41" t="str">
        <f t="shared" si="2112"/>
        <v/>
      </c>
      <c r="B4496" s="150" t="str">
        <f>IF(ISNUMBER(A4496),INDEX('MetaTrader Import'!$H$13:$J$5893,TRUNC(((A4496-$A$39+1)-1)/3)+1,MOD((A4496-$A$39+1)-1,3)+1),"")</f>
        <v/>
      </c>
      <c r="C4496" s="43" t="str">
        <f t="shared" si="2113"/>
        <v/>
      </c>
      <c r="D4496" s="43" t="str">
        <f t="shared" ca="1" si="2103"/>
        <v/>
      </c>
      <c r="E4496" s="43" t="str">
        <f t="shared" si="2114"/>
        <v/>
      </c>
      <c r="F4496" s="43" t="str">
        <f t="shared" si="2115"/>
        <v/>
      </c>
      <c r="G4496" s="43" t="str">
        <f>IF(A4496&lt;&gt;"",IF(A4496&lt;Data!$G$11*0.25,$C$13/$G$32,IF(A4496&gt;Data!$G$11*0.25,$C$13,$C$13*10)),"")</f>
        <v/>
      </c>
      <c r="H4496" s="43" t="str">
        <f>IF(A4496&lt;&gt;"",IF(Data!$G$9="constant",$C$13,IF(Data!$G$9="squeeze",G4496,F4496)),"")</f>
        <v/>
      </c>
      <c r="I4496" s="38" t="str">
        <f ca="1">IF(ISNUMBER(A4496),NORMINV(RAND(),0,IF(AND(Data!$G$9="squeeze",A4496&lt;Data!$G$11*0.25),$H$32,1)*$C$30*$C$13)*($C$14*$C$12),"")</f>
        <v/>
      </c>
      <c r="J4496" s="42" t="str">
        <f ca="1">IFERROR(IF(Data!$C$6="Real",B4496,I4496+J4495+($C$14*$C$12)*(NORMINV(RAND(),$C$15,CHOOSE($G$13,$C$13,F4496,G4496)))),"")</f>
        <v/>
      </c>
      <c r="K4496" s="88" t="str">
        <f>IF(ISNUMBER(A4496), IF($G$16="fixed",$G$17,MIN(H4496*Data!$C$7*$C$16*0.5,$C$17*Data!$C$7))*$C$12,"")</f>
        <v/>
      </c>
      <c r="L4496" s="42" t="str">
        <f t="shared" ca="1" si="2130"/>
        <v/>
      </c>
      <c r="M4496" s="44" t="str">
        <f t="shared" ca="1" si="2131"/>
        <v/>
      </c>
      <c r="N4496" s="44" t="str">
        <f t="shared" ca="1" si="2132"/>
        <v/>
      </c>
      <c r="O4496" s="108" t="str">
        <f t="shared" si="2116"/>
        <v/>
      </c>
      <c r="P4496" s="102" t="str">
        <f t="shared" si="2117"/>
        <v/>
      </c>
      <c r="Q4496" s="102" t="str">
        <f t="shared" si="2118"/>
        <v/>
      </c>
      <c r="R4496" s="120" t="str">
        <f t="shared" si="2119"/>
        <v/>
      </c>
      <c r="S4496" s="54" t="str">
        <f t="shared" si="2120"/>
        <v/>
      </c>
      <c r="T4496" s="5" t="str">
        <f t="shared" si="2121"/>
        <v/>
      </c>
      <c r="U4496" s="152" t="str">
        <f t="shared" si="2104"/>
        <v/>
      </c>
      <c r="V4496" s="152" t="str">
        <f t="shared" si="2105"/>
        <v/>
      </c>
      <c r="W4496" s="153" t="str">
        <f t="shared" si="2106"/>
        <v/>
      </c>
      <c r="X4496" s="153" t="str">
        <f t="shared" si="2107"/>
        <v/>
      </c>
      <c r="Y4496" s="153" t="str">
        <f t="shared" si="2108"/>
        <v/>
      </c>
      <c r="Z4496" s="153" t="str">
        <f t="shared" si="2109"/>
        <v/>
      </c>
      <c r="AA4496" s="152" t="str">
        <f t="shared" si="2110"/>
        <v/>
      </c>
      <c r="AB4496" s="152" t="str">
        <f t="shared" si="2111"/>
        <v/>
      </c>
      <c r="AC4496" s="154" t="str">
        <f t="shared" si="2122"/>
        <v/>
      </c>
      <c r="AD4496" s="154" t="str">
        <f t="shared" si="2123"/>
        <v/>
      </c>
      <c r="AE4496" s="3" t="str">
        <f t="shared" si="2124"/>
        <v/>
      </c>
      <c r="AF4496" s="3" t="str">
        <f t="shared" si="2125"/>
        <v/>
      </c>
      <c r="AG4496" s="3" t="str">
        <f t="shared" si="2126"/>
        <v/>
      </c>
      <c r="AH4496" s="4" t="str">
        <f t="shared" si="2127"/>
        <v/>
      </c>
      <c r="AI4496" s="75" t="str">
        <f t="shared" si="2128"/>
        <v/>
      </c>
      <c r="AJ4496" s="75" t="str">
        <f t="shared" si="2129"/>
        <v/>
      </c>
    </row>
    <row r="4497" spans="1:36" ht="14.25">
      <c r="A4497" s="41" t="str">
        <f t="shared" si="2112"/>
        <v/>
      </c>
      <c r="B4497" s="150" t="str">
        <f>IF(ISNUMBER(A4497),INDEX('MetaTrader Import'!$H$13:$J$5893,TRUNC(((A4497-$A$39+1)-1)/3)+1,MOD((A4497-$A$39+1)-1,3)+1),"")</f>
        <v/>
      </c>
      <c r="C4497" s="43" t="str">
        <f t="shared" si="2113"/>
        <v/>
      </c>
      <c r="D4497" s="43" t="str">
        <f t="shared" ca="1" si="2103"/>
        <v/>
      </c>
      <c r="E4497" s="43" t="str">
        <f t="shared" si="2114"/>
        <v/>
      </c>
      <c r="F4497" s="43" t="str">
        <f t="shared" si="2115"/>
        <v/>
      </c>
      <c r="G4497" s="43" t="str">
        <f>IF(A4497&lt;&gt;"",IF(A4497&lt;Data!$G$11*0.25,$C$13/$G$32,IF(A4497&gt;Data!$G$11*0.25,$C$13,$C$13*10)),"")</f>
        <v/>
      </c>
      <c r="H4497" s="43" t="str">
        <f>IF(A4497&lt;&gt;"",IF(Data!$G$9="constant",$C$13,IF(Data!$G$9="squeeze",G4497,F4497)),"")</f>
        <v/>
      </c>
      <c r="I4497" s="38" t="str">
        <f ca="1">IF(ISNUMBER(A4497),NORMINV(RAND(),0,IF(AND(Data!$G$9="squeeze",A4497&lt;Data!$G$11*0.25),$H$32,1)*$C$30*$C$13)*($C$14*$C$12),"")</f>
        <v/>
      </c>
      <c r="J4497" s="42" t="str">
        <f ca="1">IFERROR(IF(Data!$C$6="Real",B4497,I4497+J4496+($C$14*$C$12)*(NORMINV(RAND(),$C$15,CHOOSE($G$13,$C$13,F4497,G4497)))),"")</f>
        <v/>
      </c>
      <c r="K4497" s="88" t="str">
        <f>IF(ISNUMBER(A4497), IF($G$16="fixed",$G$17,MIN(H4497*Data!$C$7*$C$16*0.5,$C$17*Data!$C$7))*$C$12,"")</f>
        <v/>
      </c>
      <c r="L4497" s="42" t="str">
        <f t="shared" ca="1" si="2130"/>
        <v/>
      </c>
      <c r="M4497" s="44" t="str">
        <f t="shared" ca="1" si="2131"/>
        <v/>
      </c>
      <c r="N4497" s="44" t="str">
        <f t="shared" ca="1" si="2132"/>
        <v/>
      </c>
      <c r="O4497" s="108" t="str">
        <f t="shared" si="2116"/>
        <v/>
      </c>
      <c r="P4497" s="102" t="str">
        <f t="shared" si="2117"/>
        <v/>
      </c>
      <c r="Q4497" s="102" t="str">
        <f t="shared" si="2118"/>
        <v/>
      </c>
      <c r="R4497" s="120" t="str">
        <f t="shared" si="2119"/>
        <v/>
      </c>
      <c r="S4497" s="54" t="str">
        <f t="shared" si="2120"/>
        <v/>
      </c>
      <c r="T4497" s="5" t="str">
        <f t="shared" si="2121"/>
        <v/>
      </c>
      <c r="U4497" s="152" t="str">
        <f t="shared" si="2104"/>
        <v/>
      </c>
      <c r="V4497" s="152" t="str">
        <f t="shared" si="2105"/>
        <v/>
      </c>
      <c r="W4497" s="153" t="str">
        <f t="shared" si="2106"/>
        <v/>
      </c>
      <c r="X4497" s="153" t="str">
        <f t="shared" si="2107"/>
        <v/>
      </c>
      <c r="Y4497" s="153" t="str">
        <f t="shared" si="2108"/>
        <v/>
      </c>
      <c r="Z4497" s="153" t="str">
        <f t="shared" si="2109"/>
        <v/>
      </c>
      <c r="AA4497" s="152" t="str">
        <f t="shared" si="2110"/>
        <v/>
      </c>
      <c r="AB4497" s="152" t="str">
        <f t="shared" si="2111"/>
        <v/>
      </c>
      <c r="AC4497" s="154" t="str">
        <f t="shared" si="2122"/>
        <v/>
      </c>
      <c r="AD4497" s="154" t="str">
        <f t="shared" si="2123"/>
        <v/>
      </c>
      <c r="AE4497" s="3" t="str">
        <f t="shared" si="2124"/>
        <v/>
      </c>
      <c r="AF4497" s="3" t="str">
        <f t="shared" si="2125"/>
        <v/>
      </c>
      <c r="AG4497" s="3" t="str">
        <f t="shared" si="2126"/>
        <v/>
      </c>
      <c r="AH4497" s="4" t="str">
        <f t="shared" si="2127"/>
        <v/>
      </c>
      <c r="AI4497" s="75" t="str">
        <f t="shared" si="2128"/>
        <v/>
      </c>
      <c r="AJ4497" s="75" t="str">
        <f t="shared" si="2129"/>
        <v/>
      </c>
    </row>
    <row r="4498" spans="1:36" ht="14.25">
      <c r="A4498" s="41" t="str">
        <f t="shared" si="2112"/>
        <v/>
      </c>
      <c r="B4498" s="150" t="str">
        <f>IF(ISNUMBER(A4498),INDEX('MetaTrader Import'!$H$13:$J$5893,TRUNC(((A4498-$A$39+1)-1)/3)+1,MOD((A4498-$A$39+1)-1,3)+1),"")</f>
        <v/>
      </c>
      <c r="C4498" s="43" t="str">
        <f t="shared" si="2113"/>
        <v/>
      </c>
      <c r="D4498" s="43" t="str">
        <f t="shared" ca="1" si="2103"/>
        <v/>
      </c>
      <c r="E4498" s="43" t="str">
        <f t="shared" si="2114"/>
        <v/>
      </c>
      <c r="F4498" s="43" t="str">
        <f t="shared" si="2115"/>
        <v/>
      </c>
      <c r="G4498" s="43" t="str">
        <f>IF(A4498&lt;&gt;"",IF(A4498&lt;Data!$G$11*0.25,$C$13/$G$32,IF(A4498&gt;Data!$G$11*0.25,$C$13,$C$13*10)),"")</f>
        <v/>
      </c>
      <c r="H4498" s="43" t="str">
        <f>IF(A4498&lt;&gt;"",IF(Data!$G$9="constant",$C$13,IF(Data!$G$9="squeeze",G4498,F4498)),"")</f>
        <v/>
      </c>
      <c r="I4498" s="38" t="str">
        <f ca="1">IF(ISNUMBER(A4498),NORMINV(RAND(),0,IF(AND(Data!$G$9="squeeze",A4498&lt;Data!$G$11*0.25),$H$32,1)*$C$30*$C$13)*($C$14*$C$12),"")</f>
        <v/>
      </c>
      <c r="J4498" s="42" t="str">
        <f ca="1">IFERROR(IF(Data!$C$6="Real",B4498,I4498+J4497+($C$14*$C$12)*(NORMINV(RAND(),$C$15,CHOOSE($G$13,$C$13,F4498,G4498)))),"")</f>
        <v/>
      </c>
      <c r="K4498" s="88" t="str">
        <f>IF(ISNUMBER(A4498), IF($G$16="fixed",$G$17,MIN(H4498*Data!$C$7*$C$16*0.5,$C$17*Data!$C$7))*$C$12,"")</f>
        <v/>
      </c>
      <c r="L4498" s="42" t="str">
        <f t="shared" ca="1" si="2130"/>
        <v/>
      </c>
      <c r="M4498" s="44" t="str">
        <f t="shared" ca="1" si="2131"/>
        <v/>
      </c>
      <c r="N4498" s="44" t="str">
        <f t="shared" ca="1" si="2132"/>
        <v/>
      </c>
      <c r="O4498" s="108" t="str">
        <f t="shared" si="2116"/>
        <v/>
      </c>
      <c r="P4498" s="102" t="str">
        <f t="shared" si="2117"/>
        <v/>
      </c>
      <c r="Q4498" s="102" t="str">
        <f t="shared" si="2118"/>
        <v/>
      </c>
      <c r="R4498" s="120" t="str">
        <f t="shared" si="2119"/>
        <v/>
      </c>
      <c r="S4498" s="54" t="str">
        <f t="shared" si="2120"/>
        <v/>
      </c>
      <c r="T4498" s="5" t="str">
        <f t="shared" si="2121"/>
        <v/>
      </c>
      <c r="U4498" s="152" t="str">
        <f t="shared" si="2104"/>
        <v/>
      </c>
      <c r="V4498" s="152" t="str">
        <f t="shared" si="2105"/>
        <v/>
      </c>
      <c r="W4498" s="153" t="str">
        <f t="shared" si="2106"/>
        <v/>
      </c>
      <c r="X4498" s="153" t="str">
        <f t="shared" si="2107"/>
        <v/>
      </c>
      <c r="Y4498" s="153" t="str">
        <f t="shared" si="2108"/>
        <v/>
      </c>
      <c r="Z4498" s="153" t="str">
        <f t="shared" si="2109"/>
        <v/>
      </c>
      <c r="AA4498" s="152" t="str">
        <f t="shared" si="2110"/>
        <v/>
      </c>
      <c r="AB4498" s="152" t="str">
        <f t="shared" si="2111"/>
        <v/>
      </c>
      <c r="AC4498" s="154" t="str">
        <f t="shared" si="2122"/>
        <v/>
      </c>
      <c r="AD4498" s="154" t="str">
        <f t="shared" si="2123"/>
        <v/>
      </c>
      <c r="AE4498" s="3" t="str">
        <f t="shared" si="2124"/>
        <v/>
      </c>
      <c r="AF4498" s="3" t="str">
        <f t="shared" si="2125"/>
        <v/>
      </c>
      <c r="AG4498" s="3" t="str">
        <f t="shared" si="2126"/>
        <v/>
      </c>
      <c r="AH4498" s="4" t="str">
        <f t="shared" si="2127"/>
        <v/>
      </c>
      <c r="AI4498" s="75" t="str">
        <f t="shared" si="2128"/>
        <v/>
      </c>
      <c r="AJ4498" s="75" t="str">
        <f t="shared" si="2129"/>
        <v/>
      </c>
    </row>
    <row r="4499" spans="1:36" ht="14.25">
      <c r="A4499" s="41" t="str">
        <f t="shared" si="2112"/>
        <v/>
      </c>
      <c r="B4499" s="150" t="str">
        <f>IF(ISNUMBER(A4499),INDEX('MetaTrader Import'!$H$13:$J$5893,TRUNC(((A4499-$A$39+1)-1)/3)+1,MOD((A4499-$A$39+1)-1,3)+1),"")</f>
        <v/>
      </c>
      <c r="C4499" s="43" t="str">
        <f t="shared" si="2113"/>
        <v/>
      </c>
      <c r="D4499" s="43" t="str">
        <f t="shared" ca="1" si="2103"/>
        <v/>
      </c>
      <c r="E4499" s="43" t="str">
        <f t="shared" si="2114"/>
        <v/>
      </c>
      <c r="F4499" s="43" t="str">
        <f t="shared" si="2115"/>
        <v/>
      </c>
      <c r="G4499" s="43" t="str">
        <f>IF(A4499&lt;&gt;"",IF(A4499&lt;Data!$G$11*0.25,$C$13/$G$32,IF(A4499&gt;Data!$G$11*0.25,$C$13,$C$13*10)),"")</f>
        <v/>
      </c>
      <c r="H4499" s="43" t="str">
        <f>IF(A4499&lt;&gt;"",IF(Data!$G$9="constant",$C$13,IF(Data!$G$9="squeeze",G4499,F4499)),"")</f>
        <v/>
      </c>
      <c r="I4499" s="38" t="str">
        <f ca="1">IF(ISNUMBER(A4499),NORMINV(RAND(),0,IF(AND(Data!$G$9="squeeze",A4499&lt;Data!$G$11*0.25),$H$32,1)*$C$30*$C$13)*($C$14*$C$12),"")</f>
        <v/>
      </c>
      <c r="J4499" s="42" t="str">
        <f ca="1">IFERROR(IF(Data!$C$6="Real",B4499,I4499+J4498+($C$14*$C$12)*(NORMINV(RAND(),$C$15,CHOOSE($G$13,$C$13,F4499,G4499)))),"")</f>
        <v/>
      </c>
      <c r="K4499" s="88" t="str">
        <f>IF(ISNUMBER(A4499), IF($G$16="fixed",$G$17,MIN(H4499*Data!$C$7*$C$16*0.5,$C$17*Data!$C$7))*$C$12,"")</f>
        <v/>
      </c>
      <c r="L4499" s="42" t="str">
        <f t="shared" ca="1" si="2130"/>
        <v/>
      </c>
      <c r="M4499" s="44" t="str">
        <f t="shared" ca="1" si="2131"/>
        <v/>
      </c>
      <c r="N4499" s="44" t="str">
        <f t="shared" ca="1" si="2132"/>
        <v/>
      </c>
      <c r="O4499" s="108" t="str">
        <f t="shared" si="2116"/>
        <v/>
      </c>
      <c r="P4499" s="102" t="str">
        <f t="shared" si="2117"/>
        <v/>
      </c>
      <c r="Q4499" s="102" t="str">
        <f t="shared" si="2118"/>
        <v/>
      </c>
      <c r="R4499" s="120" t="str">
        <f t="shared" si="2119"/>
        <v/>
      </c>
      <c r="S4499" s="54" t="str">
        <f t="shared" si="2120"/>
        <v/>
      </c>
      <c r="T4499" s="5" t="str">
        <f t="shared" si="2121"/>
        <v/>
      </c>
      <c r="U4499" s="152" t="str">
        <f t="shared" si="2104"/>
        <v/>
      </c>
      <c r="V4499" s="152" t="str">
        <f t="shared" si="2105"/>
        <v/>
      </c>
      <c r="W4499" s="153" t="str">
        <f t="shared" si="2106"/>
        <v/>
      </c>
      <c r="X4499" s="153" t="str">
        <f t="shared" si="2107"/>
        <v/>
      </c>
      <c r="Y4499" s="153" t="str">
        <f t="shared" si="2108"/>
        <v/>
      </c>
      <c r="Z4499" s="153" t="str">
        <f t="shared" si="2109"/>
        <v/>
      </c>
      <c r="AA4499" s="152" t="str">
        <f t="shared" si="2110"/>
        <v/>
      </c>
      <c r="AB4499" s="152" t="str">
        <f t="shared" si="2111"/>
        <v/>
      </c>
      <c r="AC4499" s="154" t="str">
        <f t="shared" si="2122"/>
        <v/>
      </c>
      <c r="AD4499" s="154" t="str">
        <f t="shared" si="2123"/>
        <v/>
      </c>
      <c r="AE4499" s="3" t="str">
        <f t="shared" si="2124"/>
        <v/>
      </c>
      <c r="AF4499" s="3" t="str">
        <f t="shared" si="2125"/>
        <v/>
      </c>
      <c r="AG4499" s="3" t="str">
        <f t="shared" si="2126"/>
        <v/>
      </c>
      <c r="AH4499" s="4" t="str">
        <f t="shared" si="2127"/>
        <v/>
      </c>
      <c r="AI4499" s="75" t="str">
        <f t="shared" si="2128"/>
        <v/>
      </c>
      <c r="AJ4499" s="75" t="str">
        <f t="shared" si="2129"/>
        <v/>
      </c>
    </row>
    <row r="4500" spans="1:36" ht="14.25">
      <c r="A4500" s="41" t="str">
        <f t="shared" si="2112"/>
        <v/>
      </c>
      <c r="B4500" s="150" t="str">
        <f>IF(ISNUMBER(A4500),INDEX('MetaTrader Import'!$H$13:$J$5893,TRUNC(((A4500-$A$39+1)-1)/3)+1,MOD((A4500-$A$39+1)-1,3)+1),"")</f>
        <v/>
      </c>
      <c r="C4500" s="43" t="str">
        <f t="shared" si="2113"/>
        <v/>
      </c>
      <c r="D4500" s="43" t="str">
        <f t="shared" ca="1" si="2103"/>
        <v/>
      </c>
      <c r="E4500" s="43" t="str">
        <f t="shared" si="2114"/>
        <v/>
      </c>
      <c r="F4500" s="43" t="str">
        <f t="shared" si="2115"/>
        <v/>
      </c>
      <c r="G4500" s="43" t="str">
        <f>IF(A4500&lt;&gt;"",IF(A4500&lt;Data!$G$11*0.25,$C$13/$G$32,IF(A4500&gt;Data!$G$11*0.25,$C$13,$C$13*10)),"")</f>
        <v/>
      </c>
      <c r="H4500" s="43" t="str">
        <f>IF(A4500&lt;&gt;"",IF(Data!$G$9="constant",$C$13,IF(Data!$G$9="squeeze",G4500,F4500)),"")</f>
        <v/>
      </c>
      <c r="I4500" s="38" t="str">
        <f ca="1">IF(ISNUMBER(A4500),NORMINV(RAND(),0,IF(AND(Data!$G$9="squeeze",A4500&lt;Data!$G$11*0.25),$H$32,1)*$C$30*$C$13)*($C$14*$C$12),"")</f>
        <v/>
      </c>
      <c r="J4500" s="42" t="str">
        <f ca="1">IFERROR(IF(Data!$C$6="Real",B4500,I4500+J4499+($C$14*$C$12)*(NORMINV(RAND(),$C$15,CHOOSE($G$13,$C$13,F4500,G4500)))),"")</f>
        <v/>
      </c>
      <c r="K4500" s="88" t="str">
        <f>IF(ISNUMBER(A4500), IF($G$16="fixed",$G$17,MIN(H4500*Data!$C$7*$C$16*0.5,$C$17*Data!$C$7))*$C$12,"")</f>
        <v/>
      </c>
      <c r="L4500" s="42" t="str">
        <f t="shared" ca="1" si="2130"/>
        <v/>
      </c>
      <c r="M4500" s="44" t="str">
        <f t="shared" ca="1" si="2131"/>
        <v/>
      </c>
      <c r="N4500" s="44" t="str">
        <f t="shared" ca="1" si="2132"/>
        <v/>
      </c>
      <c r="O4500" s="108" t="str">
        <f t="shared" si="2116"/>
        <v/>
      </c>
      <c r="P4500" s="102" t="str">
        <f t="shared" si="2117"/>
        <v/>
      </c>
      <c r="Q4500" s="102" t="str">
        <f t="shared" si="2118"/>
        <v/>
      </c>
      <c r="R4500" s="120" t="str">
        <f t="shared" si="2119"/>
        <v/>
      </c>
      <c r="S4500" s="54" t="str">
        <f t="shared" si="2120"/>
        <v/>
      </c>
      <c r="T4500" s="5" t="str">
        <f t="shared" si="2121"/>
        <v/>
      </c>
      <c r="U4500" s="152" t="str">
        <f t="shared" si="2104"/>
        <v/>
      </c>
      <c r="V4500" s="152" t="str">
        <f t="shared" si="2105"/>
        <v/>
      </c>
      <c r="W4500" s="153" t="str">
        <f t="shared" si="2106"/>
        <v/>
      </c>
      <c r="X4500" s="153" t="str">
        <f t="shared" si="2107"/>
        <v/>
      </c>
      <c r="Y4500" s="153" t="str">
        <f t="shared" si="2108"/>
        <v/>
      </c>
      <c r="Z4500" s="153" t="str">
        <f t="shared" si="2109"/>
        <v/>
      </c>
      <c r="AA4500" s="152" t="str">
        <f t="shared" si="2110"/>
        <v/>
      </c>
      <c r="AB4500" s="152" t="str">
        <f t="shared" si="2111"/>
        <v/>
      </c>
      <c r="AC4500" s="154" t="str">
        <f t="shared" si="2122"/>
        <v/>
      </c>
      <c r="AD4500" s="154" t="str">
        <f t="shared" si="2123"/>
        <v/>
      </c>
      <c r="AE4500" s="3" t="str">
        <f t="shared" si="2124"/>
        <v/>
      </c>
      <c r="AF4500" s="3" t="str">
        <f t="shared" si="2125"/>
        <v/>
      </c>
      <c r="AG4500" s="3" t="str">
        <f t="shared" si="2126"/>
        <v/>
      </c>
      <c r="AH4500" s="4" t="str">
        <f t="shared" si="2127"/>
        <v/>
      </c>
      <c r="AI4500" s="75" t="str">
        <f t="shared" si="2128"/>
        <v/>
      </c>
      <c r="AJ4500" s="75" t="str">
        <f t="shared" si="2129"/>
        <v/>
      </c>
    </row>
    <row r="4501" spans="1:36" ht="14.25">
      <c r="A4501" s="41" t="str">
        <f t="shared" si="2112"/>
        <v/>
      </c>
      <c r="B4501" s="150" t="str">
        <f>IF(ISNUMBER(A4501),INDEX('MetaTrader Import'!$H$13:$J$5893,TRUNC(((A4501-$A$39+1)-1)/3)+1,MOD((A4501-$A$39+1)-1,3)+1),"")</f>
        <v/>
      </c>
      <c r="C4501" s="43" t="str">
        <f t="shared" si="2113"/>
        <v/>
      </c>
      <c r="D4501" s="43" t="str">
        <f t="shared" ca="1" si="2103"/>
        <v/>
      </c>
      <c r="E4501" s="43" t="str">
        <f t="shared" si="2114"/>
        <v/>
      </c>
      <c r="F4501" s="43" t="str">
        <f t="shared" si="2115"/>
        <v/>
      </c>
      <c r="G4501" s="43" t="str">
        <f>IF(A4501&lt;&gt;"",IF(A4501&lt;Data!$G$11*0.25,$C$13/$G$32,IF(A4501&gt;Data!$G$11*0.25,$C$13,$C$13*10)),"")</f>
        <v/>
      </c>
      <c r="H4501" s="43" t="str">
        <f>IF(A4501&lt;&gt;"",IF(Data!$G$9="constant",$C$13,IF(Data!$G$9="squeeze",G4501,F4501)),"")</f>
        <v/>
      </c>
      <c r="I4501" s="38" t="str">
        <f ca="1">IF(ISNUMBER(A4501),NORMINV(RAND(),0,IF(AND(Data!$G$9="squeeze",A4501&lt;Data!$G$11*0.25),$H$32,1)*$C$30*$C$13)*($C$14*$C$12),"")</f>
        <v/>
      </c>
      <c r="J4501" s="42" t="str">
        <f ca="1">IFERROR(IF(Data!$C$6="Real",B4501,I4501+J4500+($C$14*$C$12)*(NORMINV(RAND(),$C$15,CHOOSE($G$13,$C$13,F4501,G4501)))),"")</f>
        <v/>
      </c>
      <c r="K4501" s="88" t="str">
        <f>IF(ISNUMBER(A4501), IF($G$16="fixed",$G$17,MIN(H4501*Data!$C$7*$C$16*0.5,$C$17*Data!$C$7))*$C$12,"")</f>
        <v/>
      </c>
      <c r="L4501" s="42" t="str">
        <f t="shared" ca="1" si="2130"/>
        <v/>
      </c>
      <c r="M4501" s="44" t="str">
        <f t="shared" ca="1" si="2131"/>
        <v/>
      </c>
      <c r="N4501" s="44" t="str">
        <f t="shared" ca="1" si="2132"/>
        <v/>
      </c>
      <c r="O4501" s="108" t="str">
        <f t="shared" si="2116"/>
        <v/>
      </c>
      <c r="P4501" s="102" t="str">
        <f t="shared" si="2117"/>
        <v/>
      </c>
      <c r="Q4501" s="102" t="str">
        <f t="shared" si="2118"/>
        <v/>
      </c>
      <c r="R4501" s="120" t="str">
        <f t="shared" si="2119"/>
        <v/>
      </c>
      <c r="S4501" s="54" t="str">
        <f t="shared" si="2120"/>
        <v/>
      </c>
      <c r="T4501" s="5" t="str">
        <f t="shared" si="2121"/>
        <v/>
      </c>
      <c r="U4501" s="152" t="str">
        <f t="shared" si="2104"/>
        <v/>
      </c>
      <c r="V4501" s="152" t="str">
        <f t="shared" si="2105"/>
        <v/>
      </c>
      <c r="W4501" s="153" t="str">
        <f t="shared" si="2106"/>
        <v/>
      </c>
      <c r="X4501" s="153" t="str">
        <f t="shared" si="2107"/>
        <v/>
      </c>
      <c r="Y4501" s="153" t="str">
        <f t="shared" si="2108"/>
        <v/>
      </c>
      <c r="Z4501" s="153" t="str">
        <f t="shared" si="2109"/>
        <v/>
      </c>
      <c r="AA4501" s="152" t="str">
        <f t="shared" si="2110"/>
        <v/>
      </c>
      <c r="AB4501" s="152" t="str">
        <f t="shared" si="2111"/>
        <v/>
      </c>
      <c r="AC4501" s="154" t="str">
        <f t="shared" si="2122"/>
        <v/>
      </c>
      <c r="AD4501" s="154" t="str">
        <f t="shared" si="2123"/>
        <v/>
      </c>
      <c r="AE4501" s="3" t="str">
        <f t="shared" si="2124"/>
        <v/>
      </c>
      <c r="AF4501" s="3" t="str">
        <f t="shared" si="2125"/>
        <v/>
      </c>
      <c r="AG4501" s="3" t="str">
        <f t="shared" si="2126"/>
        <v/>
      </c>
      <c r="AH4501" s="4" t="str">
        <f t="shared" si="2127"/>
        <v/>
      </c>
      <c r="AI4501" s="75" t="str">
        <f t="shared" si="2128"/>
        <v/>
      </c>
      <c r="AJ4501" s="75" t="str">
        <f t="shared" si="2129"/>
        <v/>
      </c>
    </row>
    <row r="4502" spans="1:36" ht="14.25">
      <c r="A4502" s="41" t="str">
        <f t="shared" si="2112"/>
        <v/>
      </c>
      <c r="B4502" s="150" t="str">
        <f>IF(ISNUMBER(A4502),INDEX('MetaTrader Import'!$H$13:$J$5893,TRUNC(((A4502-$A$39+1)-1)/3)+1,MOD((A4502-$A$39+1)-1,3)+1),"")</f>
        <v/>
      </c>
      <c r="C4502" s="43" t="str">
        <f t="shared" si="2113"/>
        <v/>
      </c>
      <c r="D4502" s="43" t="str">
        <f t="shared" ca="1" si="2103"/>
        <v/>
      </c>
      <c r="E4502" s="43" t="str">
        <f t="shared" si="2114"/>
        <v/>
      </c>
      <c r="F4502" s="43" t="str">
        <f t="shared" si="2115"/>
        <v/>
      </c>
      <c r="G4502" s="43" t="str">
        <f>IF(A4502&lt;&gt;"",IF(A4502&lt;Data!$G$11*0.25,$C$13/$G$32,IF(A4502&gt;Data!$G$11*0.25,$C$13,$C$13*10)),"")</f>
        <v/>
      </c>
      <c r="H4502" s="43" t="str">
        <f>IF(A4502&lt;&gt;"",IF(Data!$G$9="constant",$C$13,IF(Data!$G$9="squeeze",G4502,F4502)),"")</f>
        <v/>
      </c>
      <c r="I4502" s="38" t="str">
        <f ca="1">IF(ISNUMBER(A4502),NORMINV(RAND(),0,IF(AND(Data!$G$9="squeeze",A4502&lt;Data!$G$11*0.25),$H$32,1)*$C$30*$C$13)*($C$14*$C$12),"")</f>
        <v/>
      </c>
      <c r="J4502" s="42" t="str">
        <f ca="1">IFERROR(IF(Data!$C$6="Real",B4502,I4502+J4501+($C$14*$C$12)*(NORMINV(RAND(),$C$15,CHOOSE($G$13,$C$13,F4502,G4502)))),"")</f>
        <v/>
      </c>
      <c r="K4502" s="88" t="str">
        <f>IF(ISNUMBER(A4502), IF($G$16="fixed",$G$17,MIN(H4502*Data!$C$7*$C$16*0.5,$C$17*Data!$C$7))*$C$12,"")</f>
        <v/>
      </c>
      <c r="L4502" s="42" t="str">
        <f t="shared" ca="1" si="2130"/>
        <v/>
      </c>
      <c r="M4502" s="44" t="str">
        <f t="shared" ca="1" si="2131"/>
        <v/>
      </c>
      <c r="N4502" s="44" t="str">
        <f t="shared" ca="1" si="2132"/>
        <v/>
      </c>
      <c r="O4502" s="108" t="str">
        <f t="shared" si="2116"/>
        <v/>
      </c>
      <c r="P4502" s="102" t="str">
        <f t="shared" si="2117"/>
        <v/>
      </c>
      <c r="Q4502" s="102" t="str">
        <f t="shared" si="2118"/>
        <v/>
      </c>
      <c r="R4502" s="120" t="str">
        <f t="shared" si="2119"/>
        <v/>
      </c>
      <c r="S4502" s="54" t="str">
        <f t="shared" si="2120"/>
        <v/>
      </c>
      <c r="T4502" s="5" t="str">
        <f t="shared" si="2121"/>
        <v/>
      </c>
      <c r="U4502" s="152" t="str">
        <f t="shared" si="2104"/>
        <v/>
      </c>
      <c r="V4502" s="152" t="str">
        <f t="shared" si="2105"/>
        <v/>
      </c>
      <c r="W4502" s="153" t="str">
        <f t="shared" si="2106"/>
        <v/>
      </c>
      <c r="X4502" s="153" t="str">
        <f t="shared" si="2107"/>
        <v/>
      </c>
      <c r="Y4502" s="153" t="str">
        <f t="shared" si="2108"/>
        <v/>
      </c>
      <c r="Z4502" s="153" t="str">
        <f t="shared" si="2109"/>
        <v/>
      </c>
      <c r="AA4502" s="152" t="str">
        <f t="shared" si="2110"/>
        <v/>
      </c>
      <c r="AB4502" s="152" t="str">
        <f t="shared" si="2111"/>
        <v/>
      </c>
      <c r="AC4502" s="154" t="str">
        <f t="shared" si="2122"/>
        <v/>
      </c>
      <c r="AD4502" s="154" t="str">
        <f t="shared" si="2123"/>
        <v/>
      </c>
      <c r="AE4502" s="3" t="str">
        <f t="shared" si="2124"/>
        <v/>
      </c>
      <c r="AF4502" s="3" t="str">
        <f t="shared" si="2125"/>
        <v/>
      </c>
      <c r="AG4502" s="3" t="str">
        <f t="shared" si="2126"/>
        <v/>
      </c>
      <c r="AH4502" s="4" t="str">
        <f t="shared" si="2127"/>
        <v/>
      </c>
      <c r="AI4502" s="75" t="str">
        <f t="shared" si="2128"/>
        <v/>
      </c>
      <c r="AJ4502" s="75" t="str">
        <f t="shared" si="2129"/>
        <v/>
      </c>
    </row>
    <row r="4503" spans="1:36" ht="14.25">
      <c r="A4503" s="41" t="str">
        <f t="shared" si="2112"/>
        <v/>
      </c>
      <c r="B4503" s="150" t="str">
        <f>IF(ISNUMBER(A4503),INDEX('MetaTrader Import'!$H$13:$J$5893,TRUNC(((A4503-$A$39+1)-1)/3)+1,MOD((A4503-$A$39+1)-1,3)+1),"")</f>
        <v/>
      </c>
      <c r="C4503" s="43" t="str">
        <f t="shared" si="2113"/>
        <v/>
      </c>
      <c r="D4503" s="43" t="str">
        <f t="shared" ca="1" si="2103"/>
        <v/>
      </c>
      <c r="E4503" s="43" t="str">
        <f t="shared" si="2114"/>
        <v/>
      </c>
      <c r="F4503" s="43" t="str">
        <f t="shared" si="2115"/>
        <v/>
      </c>
      <c r="G4503" s="43" t="str">
        <f>IF(A4503&lt;&gt;"",IF(A4503&lt;Data!$G$11*0.25,$C$13/$G$32,IF(A4503&gt;Data!$G$11*0.25,$C$13,$C$13*10)),"")</f>
        <v/>
      </c>
      <c r="H4503" s="43" t="str">
        <f>IF(A4503&lt;&gt;"",IF(Data!$G$9="constant",$C$13,IF(Data!$G$9="squeeze",G4503,F4503)),"")</f>
        <v/>
      </c>
      <c r="I4503" s="38" t="str">
        <f ca="1">IF(ISNUMBER(A4503),NORMINV(RAND(),0,IF(AND(Data!$G$9="squeeze",A4503&lt;Data!$G$11*0.25),$H$32,1)*$C$30*$C$13)*($C$14*$C$12),"")</f>
        <v/>
      </c>
      <c r="J4503" s="42" t="str">
        <f ca="1">IFERROR(IF(Data!$C$6="Real",B4503,I4503+J4502+($C$14*$C$12)*(NORMINV(RAND(),$C$15,CHOOSE($G$13,$C$13,F4503,G4503)))),"")</f>
        <v/>
      </c>
      <c r="K4503" s="88" t="str">
        <f>IF(ISNUMBER(A4503), IF($G$16="fixed",$G$17,MIN(H4503*Data!$C$7*$C$16*0.5,$C$17*Data!$C$7))*$C$12,"")</f>
        <v/>
      </c>
      <c r="L4503" s="42" t="str">
        <f t="shared" ca="1" si="2130"/>
        <v/>
      </c>
      <c r="M4503" s="44" t="str">
        <f t="shared" ca="1" si="2131"/>
        <v/>
      </c>
      <c r="N4503" s="44" t="str">
        <f t="shared" ca="1" si="2132"/>
        <v/>
      </c>
      <c r="O4503" s="108" t="str">
        <f t="shared" si="2116"/>
        <v/>
      </c>
      <c r="P4503" s="102" t="str">
        <f t="shared" si="2117"/>
        <v/>
      </c>
      <c r="Q4503" s="102" t="str">
        <f t="shared" si="2118"/>
        <v/>
      </c>
      <c r="R4503" s="120" t="str">
        <f t="shared" si="2119"/>
        <v/>
      </c>
      <c r="S4503" s="54" t="str">
        <f t="shared" si="2120"/>
        <v/>
      </c>
      <c r="T4503" s="5" t="str">
        <f t="shared" si="2121"/>
        <v/>
      </c>
      <c r="U4503" s="152" t="str">
        <f t="shared" si="2104"/>
        <v/>
      </c>
      <c r="V4503" s="152" t="str">
        <f t="shared" si="2105"/>
        <v/>
      </c>
      <c r="W4503" s="153" t="str">
        <f t="shared" si="2106"/>
        <v/>
      </c>
      <c r="X4503" s="153" t="str">
        <f t="shared" si="2107"/>
        <v/>
      </c>
      <c r="Y4503" s="153" t="str">
        <f t="shared" si="2108"/>
        <v/>
      </c>
      <c r="Z4503" s="153" t="str">
        <f t="shared" si="2109"/>
        <v/>
      </c>
      <c r="AA4503" s="152" t="str">
        <f t="shared" si="2110"/>
        <v/>
      </c>
      <c r="AB4503" s="152" t="str">
        <f t="shared" si="2111"/>
        <v/>
      </c>
      <c r="AC4503" s="154" t="str">
        <f t="shared" si="2122"/>
        <v/>
      </c>
      <c r="AD4503" s="154" t="str">
        <f t="shared" si="2123"/>
        <v/>
      </c>
      <c r="AE4503" s="3" t="str">
        <f t="shared" si="2124"/>
        <v/>
      </c>
      <c r="AF4503" s="3" t="str">
        <f t="shared" si="2125"/>
        <v/>
      </c>
      <c r="AG4503" s="3" t="str">
        <f t="shared" si="2126"/>
        <v/>
      </c>
      <c r="AH4503" s="4" t="str">
        <f t="shared" si="2127"/>
        <v/>
      </c>
      <c r="AI4503" s="75" t="str">
        <f t="shared" si="2128"/>
        <v/>
      </c>
      <c r="AJ4503" s="75" t="str">
        <f t="shared" si="2129"/>
        <v/>
      </c>
    </row>
    <row r="4504" spans="1:36" ht="14.25">
      <c r="A4504" s="41" t="str">
        <f t="shared" si="2112"/>
        <v/>
      </c>
      <c r="B4504" s="150" t="str">
        <f>IF(ISNUMBER(A4504),INDEX('MetaTrader Import'!$H$13:$J$5893,TRUNC(((A4504-$A$39+1)-1)/3)+1,MOD((A4504-$A$39+1)-1,3)+1),"")</f>
        <v/>
      </c>
      <c r="C4504" s="43" t="str">
        <f t="shared" si="2113"/>
        <v/>
      </c>
      <c r="D4504" s="43" t="str">
        <f t="shared" ca="1" si="2103"/>
        <v/>
      </c>
      <c r="E4504" s="43" t="str">
        <f t="shared" si="2114"/>
        <v/>
      </c>
      <c r="F4504" s="43" t="str">
        <f t="shared" si="2115"/>
        <v/>
      </c>
      <c r="G4504" s="43" t="str">
        <f>IF(A4504&lt;&gt;"",IF(A4504&lt;Data!$G$11*0.25,$C$13/$G$32,IF(A4504&gt;Data!$G$11*0.25,$C$13,$C$13*10)),"")</f>
        <v/>
      </c>
      <c r="H4504" s="43" t="str">
        <f>IF(A4504&lt;&gt;"",IF(Data!$G$9="constant",$C$13,IF(Data!$G$9="squeeze",G4504,F4504)),"")</f>
        <v/>
      </c>
      <c r="I4504" s="38" t="str">
        <f ca="1">IF(ISNUMBER(A4504),NORMINV(RAND(),0,IF(AND(Data!$G$9="squeeze",A4504&lt;Data!$G$11*0.25),$H$32,1)*$C$30*$C$13)*($C$14*$C$12),"")</f>
        <v/>
      </c>
      <c r="J4504" s="42" t="str">
        <f ca="1">IFERROR(IF(Data!$C$6="Real",B4504,I4504+J4503+($C$14*$C$12)*(NORMINV(RAND(),$C$15,CHOOSE($G$13,$C$13,F4504,G4504)))),"")</f>
        <v/>
      </c>
      <c r="K4504" s="88" t="str">
        <f>IF(ISNUMBER(A4504), IF($G$16="fixed",$G$17,MIN(H4504*Data!$C$7*$C$16*0.5,$C$17*Data!$C$7))*$C$12,"")</f>
        <v/>
      </c>
      <c r="L4504" s="42" t="str">
        <f t="shared" ca="1" si="2130"/>
        <v/>
      </c>
      <c r="M4504" s="44" t="str">
        <f t="shared" ca="1" si="2131"/>
        <v/>
      </c>
      <c r="N4504" s="44" t="str">
        <f t="shared" ca="1" si="2132"/>
        <v/>
      </c>
      <c r="O4504" s="108" t="str">
        <f t="shared" si="2116"/>
        <v/>
      </c>
      <c r="P4504" s="102" t="str">
        <f t="shared" si="2117"/>
        <v/>
      </c>
      <c r="Q4504" s="102" t="str">
        <f t="shared" si="2118"/>
        <v/>
      </c>
      <c r="R4504" s="120" t="str">
        <f t="shared" si="2119"/>
        <v/>
      </c>
      <c r="S4504" s="54" t="str">
        <f t="shared" si="2120"/>
        <v/>
      </c>
      <c r="T4504" s="5" t="str">
        <f t="shared" si="2121"/>
        <v/>
      </c>
      <c r="U4504" s="152" t="str">
        <f t="shared" si="2104"/>
        <v/>
      </c>
      <c r="V4504" s="152" t="str">
        <f t="shared" si="2105"/>
        <v/>
      </c>
      <c r="W4504" s="153" t="str">
        <f t="shared" si="2106"/>
        <v/>
      </c>
      <c r="X4504" s="153" t="str">
        <f t="shared" si="2107"/>
        <v/>
      </c>
      <c r="Y4504" s="153" t="str">
        <f t="shared" si="2108"/>
        <v/>
      </c>
      <c r="Z4504" s="153" t="str">
        <f t="shared" si="2109"/>
        <v/>
      </c>
      <c r="AA4504" s="152" t="str">
        <f t="shared" si="2110"/>
        <v/>
      </c>
      <c r="AB4504" s="152" t="str">
        <f t="shared" si="2111"/>
        <v/>
      </c>
      <c r="AC4504" s="154" t="str">
        <f t="shared" si="2122"/>
        <v/>
      </c>
      <c r="AD4504" s="154" t="str">
        <f t="shared" si="2123"/>
        <v/>
      </c>
      <c r="AE4504" s="3" t="str">
        <f t="shared" si="2124"/>
        <v/>
      </c>
      <c r="AF4504" s="3" t="str">
        <f t="shared" si="2125"/>
        <v/>
      </c>
      <c r="AG4504" s="3" t="str">
        <f t="shared" si="2126"/>
        <v/>
      </c>
      <c r="AH4504" s="4" t="str">
        <f t="shared" si="2127"/>
        <v/>
      </c>
      <c r="AI4504" s="75" t="str">
        <f t="shared" si="2128"/>
        <v/>
      </c>
      <c r="AJ4504" s="75" t="str">
        <f t="shared" si="2129"/>
        <v/>
      </c>
    </row>
    <row r="4505" spans="1:36" ht="14.25">
      <c r="A4505" s="41" t="str">
        <f t="shared" si="2112"/>
        <v/>
      </c>
      <c r="B4505" s="150" t="str">
        <f>IF(ISNUMBER(A4505),INDEX('MetaTrader Import'!$H$13:$J$5893,TRUNC(((A4505-$A$39+1)-1)/3)+1,MOD((A4505-$A$39+1)-1,3)+1),"")</f>
        <v/>
      </c>
      <c r="C4505" s="43" t="str">
        <f t="shared" si="2113"/>
        <v/>
      </c>
      <c r="D4505" s="43" t="str">
        <f t="shared" ca="1" si="2103"/>
        <v/>
      </c>
      <c r="E4505" s="43" t="str">
        <f t="shared" si="2114"/>
        <v/>
      </c>
      <c r="F4505" s="43" t="str">
        <f t="shared" si="2115"/>
        <v/>
      </c>
      <c r="G4505" s="43" t="str">
        <f>IF(A4505&lt;&gt;"",IF(A4505&lt;Data!$G$11*0.25,$C$13/$G$32,IF(A4505&gt;Data!$G$11*0.25,$C$13,$C$13*10)),"")</f>
        <v/>
      </c>
      <c r="H4505" s="43" t="str">
        <f>IF(A4505&lt;&gt;"",IF(Data!$G$9="constant",$C$13,IF(Data!$G$9="squeeze",G4505,F4505)),"")</f>
        <v/>
      </c>
      <c r="I4505" s="38" t="str">
        <f ca="1">IF(ISNUMBER(A4505),NORMINV(RAND(),0,IF(AND(Data!$G$9="squeeze",A4505&lt;Data!$G$11*0.25),$H$32,1)*$C$30*$C$13)*($C$14*$C$12),"")</f>
        <v/>
      </c>
      <c r="J4505" s="42" t="str">
        <f ca="1">IFERROR(IF(Data!$C$6="Real",B4505,I4505+J4504+($C$14*$C$12)*(NORMINV(RAND(),$C$15,CHOOSE($G$13,$C$13,F4505,G4505)))),"")</f>
        <v/>
      </c>
      <c r="K4505" s="88" t="str">
        <f>IF(ISNUMBER(A4505), IF($G$16="fixed",$G$17,MIN(H4505*Data!$C$7*$C$16*0.5,$C$17*Data!$C$7))*$C$12,"")</f>
        <v/>
      </c>
      <c r="L4505" s="42" t="str">
        <f t="shared" ca="1" si="2130"/>
        <v/>
      </c>
      <c r="M4505" s="44" t="str">
        <f t="shared" ca="1" si="2131"/>
        <v/>
      </c>
      <c r="N4505" s="44" t="str">
        <f t="shared" ca="1" si="2132"/>
        <v/>
      </c>
      <c r="O4505" s="108" t="str">
        <f t="shared" si="2116"/>
        <v/>
      </c>
      <c r="P4505" s="102" t="str">
        <f t="shared" si="2117"/>
        <v/>
      </c>
      <c r="Q4505" s="102" t="str">
        <f t="shared" si="2118"/>
        <v/>
      </c>
      <c r="R4505" s="120" t="str">
        <f t="shared" si="2119"/>
        <v/>
      </c>
      <c r="S4505" s="54" t="str">
        <f t="shared" si="2120"/>
        <v/>
      </c>
      <c r="T4505" s="5" t="str">
        <f t="shared" si="2121"/>
        <v/>
      </c>
      <c r="U4505" s="152" t="str">
        <f t="shared" si="2104"/>
        <v/>
      </c>
      <c r="V4505" s="152" t="str">
        <f t="shared" si="2105"/>
        <v/>
      </c>
      <c r="W4505" s="153" t="str">
        <f t="shared" si="2106"/>
        <v/>
      </c>
      <c r="X4505" s="153" t="str">
        <f t="shared" si="2107"/>
        <v/>
      </c>
      <c r="Y4505" s="153" t="str">
        <f t="shared" si="2108"/>
        <v/>
      </c>
      <c r="Z4505" s="153" t="str">
        <f t="shared" si="2109"/>
        <v/>
      </c>
      <c r="AA4505" s="152" t="str">
        <f t="shared" si="2110"/>
        <v/>
      </c>
      <c r="AB4505" s="152" t="str">
        <f t="shared" si="2111"/>
        <v/>
      </c>
      <c r="AC4505" s="154" t="str">
        <f t="shared" si="2122"/>
        <v/>
      </c>
      <c r="AD4505" s="154" t="str">
        <f t="shared" si="2123"/>
        <v/>
      </c>
      <c r="AE4505" s="3" t="str">
        <f t="shared" si="2124"/>
        <v/>
      </c>
      <c r="AF4505" s="3" t="str">
        <f t="shared" si="2125"/>
        <v/>
      </c>
      <c r="AG4505" s="3" t="str">
        <f t="shared" si="2126"/>
        <v/>
      </c>
      <c r="AH4505" s="4" t="str">
        <f t="shared" si="2127"/>
        <v/>
      </c>
      <c r="AI4505" s="75" t="str">
        <f t="shared" si="2128"/>
        <v/>
      </c>
      <c r="AJ4505" s="75" t="str">
        <f t="shared" si="2129"/>
        <v/>
      </c>
    </row>
    <row r="4506" spans="1:36" ht="14.25">
      <c r="A4506" s="41" t="str">
        <f t="shared" si="2112"/>
        <v/>
      </c>
      <c r="B4506" s="150" t="str">
        <f>IF(ISNUMBER(A4506),INDEX('MetaTrader Import'!$H$13:$J$5893,TRUNC(((A4506-$A$39+1)-1)/3)+1,MOD((A4506-$A$39+1)-1,3)+1),"")</f>
        <v/>
      </c>
      <c r="C4506" s="43" t="str">
        <f t="shared" si="2113"/>
        <v/>
      </c>
      <c r="D4506" s="43" t="str">
        <f t="shared" ca="1" si="2103"/>
        <v/>
      </c>
      <c r="E4506" s="43" t="str">
        <f t="shared" si="2114"/>
        <v/>
      </c>
      <c r="F4506" s="43" t="str">
        <f t="shared" si="2115"/>
        <v/>
      </c>
      <c r="G4506" s="43" t="str">
        <f>IF(A4506&lt;&gt;"",IF(A4506&lt;Data!$G$11*0.25,$C$13/$G$32,IF(A4506&gt;Data!$G$11*0.25,$C$13,$C$13*10)),"")</f>
        <v/>
      </c>
      <c r="H4506" s="43" t="str">
        <f>IF(A4506&lt;&gt;"",IF(Data!$G$9="constant",$C$13,IF(Data!$G$9="squeeze",G4506,F4506)),"")</f>
        <v/>
      </c>
      <c r="I4506" s="38" t="str">
        <f ca="1">IF(ISNUMBER(A4506),NORMINV(RAND(),0,IF(AND(Data!$G$9="squeeze",A4506&lt;Data!$G$11*0.25),$H$32,1)*$C$30*$C$13)*($C$14*$C$12),"")</f>
        <v/>
      </c>
      <c r="J4506" s="42" t="str">
        <f ca="1">IFERROR(IF(Data!$C$6="Real",B4506,I4506+J4505+($C$14*$C$12)*(NORMINV(RAND(),$C$15,CHOOSE($G$13,$C$13,F4506,G4506)))),"")</f>
        <v/>
      </c>
      <c r="K4506" s="88" t="str">
        <f>IF(ISNUMBER(A4506), IF($G$16="fixed",$G$17,MIN(H4506*Data!$C$7*$C$16*0.5,$C$17*Data!$C$7))*$C$12,"")</f>
        <v/>
      </c>
      <c r="L4506" s="42" t="str">
        <f t="shared" ca="1" si="2130"/>
        <v/>
      </c>
      <c r="M4506" s="44" t="str">
        <f t="shared" ca="1" si="2131"/>
        <v/>
      </c>
      <c r="N4506" s="44" t="str">
        <f t="shared" ca="1" si="2132"/>
        <v/>
      </c>
      <c r="O4506" s="108" t="str">
        <f t="shared" si="2116"/>
        <v/>
      </c>
      <c r="P4506" s="102" t="str">
        <f t="shared" si="2117"/>
        <v/>
      </c>
      <c r="Q4506" s="102" t="str">
        <f t="shared" si="2118"/>
        <v/>
      </c>
      <c r="R4506" s="120" t="str">
        <f t="shared" si="2119"/>
        <v/>
      </c>
      <c r="S4506" s="54" t="str">
        <f t="shared" si="2120"/>
        <v/>
      </c>
      <c r="T4506" s="5" t="str">
        <f t="shared" si="2121"/>
        <v/>
      </c>
      <c r="U4506" s="152" t="str">
        <f t="shared" si="2104"/>
        <v/>
      </c>
      <c r="V4506" s="152" t="str">
        <f t="shared" si="2105"/>
        <v/>
      </c>
      <c r="W4506" s="153" t="str">
        <f t="shared" si="2106"/>
        <v/>
      </c>
      <c r="X4506" s="153" t="str">
        <f t="shared" si="2107"/>
        <v/>
      </c>
      <c r="Y4506" s="153" t="str">
        <f t="shared" si="2108"/>
        <v/>
      </c>
      <c r="Z4506" s="153" t="str">
        <f t="shared" si="2109"/>
        <v/>
      </c>
      <c r="AA4506" s="152" t="str">
        <f t="shared" si="2110"/>
        <v/>
      </c>
      <c r="AB4506" s="152" t="str">
        <f t="shared" si="2111"/>
        <v/>
      </c>
      <c r="AC4506" s="154" t="str">
        <f t="shared" si="2122"/>
        <v/>
      </c>
      <c r="AD4506" s="154" t="str">
        <f t="shared" si="2123"/>
        <v/>
      </c>
      <c r="AE4506" s="3" t="str">
        <f t="shared" si="2124"/>
        <v/>
      </c>
      <c r="AF4506" s="3" t="str">
        <f t="shared" si="2125"/>
        <v/>
      </c>
      <c r="AG4506" s="3" t="str">
        <f t="shared" si="2126"/>
        <v/>
      </c>
      <c r="AH4506" s="4" t="str">
        <f t="shared" si="2127"/>
        <v/>
      </c>
      <c r="AI4506" s="75" t="str">
        <f t="shared" si="2128"/>
        <v/>
      </c>
      <c r="AJ4506" s="75" t="str">
        <f t="shared" si="2129"/>
        <v/>
      </c>
    </row>
    <row r="4507" spans="1:36" ht="14.25">
      <c r="A4507" s="41" t="str">
        <f t="shared" si="2112"/>
        <v/>
      </c>
      <c r="B4507" s="150" t="str">
        <f>IF(ISNUMBER(A4507),INDEX('MetaTrader Import'!$H$13:$J$5893,TRUNC(((A4507-$A$39+1)-1)/3)+1,MOD((A4507-$A$39+1)-1,3)+1),"")</f>
        <v/>
      </c>
      <c r="C4507" s="43" t="str">
        <f t="shared" si="2113"/>
        <v/>
      </c>
      <c r="D4507" s="43" t="str">
        <f t="shared" ca="1" si="2103"/>
        <v/>
      </c>
      <c r="E4507" s="43" t="str">
        <f t="shared" si="2114"/>
        <v/>
      </c>
      <c r="F4507" s="43" t="str">
        <f t="shared" si="2115"/>
        <v/>
      </c>
      <c r="G4507" s="43" t="str">
        <f>IF(A4507&lt;&gt;"",IF(A4507&lt;Data!$G$11*0.25,$C$13/$G$32,IF(A4507&gt;Data!$G$11*0.25,$C$13,$C$13*10)),"")</f>
        <v/>
      </c>
      <c r="H4507" s="43" t="str">
        <f>IF(A4507&lt;&gt;"",IF(Data!$G$9="constant",$C$13,IF(Data!$G$9="squeeze",G4507,F4507)),"")</f>
        <v/>
      </c>
      <c r="I4507" s="38" t="str">
        <f ca="1">IF(ISNUMBER(A4507),NORMINV(RAND(),0,IF(AND(Data!$G$9="squeeze",A4507&lt;Data!$G$11*0.25),$H$32,1)*$C$30*$C$13)*($C$14*$C$12),"")</f>
        <v/>
      </c>
      <c r="J4507" s="42" t="str">
        <f ca="1">IFERROR(IF(Data!$C$6="Real",B4507,I4507+J4506+($C$14*$C$12)*(NORMINV(RAND(),$C$15,CHOOSE($G$13,$C$13,F4507,G4507)))),"")</f>
        <v/>
      </c>
      <c r="K4507" s="88" t="str">
        <f>IF(ISNUMBER(A4507), IF($G$16="fixed",$G$17,MIN(H4507*Data!$C$7*$C$16*0.5,$C$17*Data!$C$7))*$C$12,"")</f>
        <v/>
      </c>
      <c r="L4507" s="42" t="str">
        <f t="shared" ca="1" si="2130"/>
        <v/>
      </c>
      <c r="M4507" s="44" t="str">
        <f t="shared" ca="1" si="2131"/>
        <v/>
      </c>
      <c r="N4507" s="44" t="str">
        <f t="shared" ca="1" si="2132"/>
        <v/>
      </c>
      <c r="O4507" s="108" t="str">
        <f t="shared" si="2116"/>
        <v/>
      </c>
      <c r="P4507" s="102" t="str">
        <f t="shared" si="2117"/>
        <v/>
      </c>
      <c r="Q4507" s="102" t="str">
        <f t="shared" si="2118"/>
        <v/>
      </c>
      <c r="R4507" s="120" t="str">
        <f t="shared" si="2119"/>
        <v/>
      </c>
      <c r="S4507" s="54" t="str">
        <f t="shared" si="2120"/>
        <v/>
      </c>
      <c r="T4507" s="5" t="str">
        <f t="shared" si="2121"/>
        <v/>
      </c>
      <c r="U4507" s="152" t="str">
        <f t="shared" si="2104"/>
        <v/>
      </c>
      <c r="V4507" s="152" t="str">
        <f t="shared" si="2105"/>
        <v/>
      </c>
      <c r="W4507" s="153" t="str">
        <f t="shared" si="2106"/>
        <v/>
      </c>
      <c r="X4507" s="153" t="str">
        <f t="shared" si="2107"/>
        <v/>
      </c>
      <c r="Y4507" s="153" t="str">
        <f t="shared" si="2108"/>
        <v/>
      </c>
      <c r="Z4507" s="153" t="str">
        <f t="shared" si="2109"/>
        <v/>
      </c>
      <c r="AA4507" s="152" t="str">
        <f t="shared" si="2110"/>
        <v/>
      </c>
      <c r="AB4507" s="152" t="str">
        <f t="shared" si="2111"/>
        <v/>
      </c>
      <c r="AC4507" s="154" t="str">
        <f t="shared" si="2122"/>
        <v/>
      </c>
      <c r="AD4507" s="154" t="str">
        <f t="shared" si="2123"/>
        <v/>
      </c>
      <c r="AE4507" s="3" t="str">
        <f t="shared" si="2124"/>
        <v/>
      </c>
      <c r="AF4507" s="3" t="str">
        <f t="shared" si="2125"/>
        <v/>
      </c>
      <c r="AG4507" s="3" t="str">
        <f t="shared" si="2126"/>
        <v/>
      </c>
      <c r="AH4507" s="4" t="str">
        <f t="shared" si="2127"/>
        <v/>
      </c>
      <c r="AI4507" s="75" t="str">
        <f t="shared" si="2128"/>
        <v/>
      </c>
      <c r="AJ4507" s="75" t="str">
        <f t="shared" si="2129"/>
        <v/>
      </c>
    </row>
    <row r="4508" spans="1:36" ht="14.25">
      <c r="A4508" s="41" t="str">
        <f t="shared" si="2112"/>
        <v/>
      </c>
      <c r="B4508" s="150" t="str">
        <f>IF(ISNUMBER(A4508),INDEX('MetaTrader Import'!$H$13:$J$5893,TRUNC(((A4508-$A$39+1)-1)/3)+1,MOD((A4508-$A$39+1)-1,3)+1),"")</f>
        <v/>
      </c>
      <c r="C4508" s="43" t="str">
        <f t="shared" si="2113"/>
        <v/>
      </c>
      <c r="D4508" s="43" t="str">
        <f t="shared" ca="1" si="2103"/>
        <v/>
      </c>
      <c r="E4508" s="43" t="str">
        <f t="shared" si="2114"/>
        <v/>
      </c>
      <c r="F4508" s="43" t="str">
        <f t="shared" si="2115"/>
        <v/>
      </c>
      <c r="G4508" s="43" t="str">
        <f>IF(A4508&lt;&gt;"",IF(A4508&lt;Data!$G$11*0.25,$C$13/$G$32,IF(A4508&gt;Data!$G$11*0.25,$C$13,$C$13*10)),"")</f>
        <v/>
      </c>
      <c r="H4508" s="43" t="str">
        <f>IF(A4508&lt;&gt;"",IF(Data!$G$9="constant",$C$13,IF(Data!$G$9="squeeze",G4508,F4508)),"")</f>
        <v/>
      </c>
      <c r="I4508" s="38" t="str">
        <f ca="1">IF(ISNUMBER(A4508),NORMINV(RAND(),0,IF(AND(Data!$G$9="squeeze",A4508&lt;Data!$G$11*0.25),$H$32,1)*$C$30*$C$13)*($C$14*$C$12),"")</f>
        <v/>
      </c>
      <c r="J4508" s="42" t="str">
        <f ca="1">IFERROR(IF(Data!$C$6="Real",B4508,I4508+J4507+($C$14*$C$12)*(NORMINV(RAND(),$C$15,CHOOSE($G$13,$C$13,F4508,G4508)))),"")</f>
        <v/>
      </c>
      <c r="K4508" s="88" t="str">
        <f>IF(ISNUMBER(A4508), IF($G$16="fixed",$G$17,MIN(H4508*Data!$C$7*$C$16*0.5,$C$17*Data!$C$7))*$C$12,"")</f>
        <v/>
      </c>
      <c r="L4508" s="42" t="str">
        <f t="shared" ca="1" si="2130"/>
        <v/>
      </c>
      <c r="M4508" s="44" t="str">
        <f t="shared" ca="1" si="2131"/>
        <v/>
      </c>
      <c r="N4508" s="44" t="str">
        <f t="shared" ca="1" si="2132"/>
        <v/>
      </c>
      <c r="O4508" s="108" t="str">
        <f t="shared" si="2116"/>
        <v/>
      </c>
      <c r="P4508" s="102" t="str">
        <f t="shared" si="2117"/>
        <v/>
      </c>
      <c r="Q4508" s="102" t="str">
        <f t="shared" si="2118"/>
        <v/>
      </c>
      <c r="R4508" s="120" t="str">
        <f t="shared" si="2119"/>
        <v/>
      </c>
      <c r="S4508" s="54" t="str">
        <f t="shared" si="2120"/>
        <v/>
      </c>
      <c r="T4508" s="5" t="str">
        <f t="shared" si="2121"/>
        <v/>
      </c>
      <c r="U4508" s="152" t="str">
        <f t="shared" si="2104"/>
        <v/>
      </c>
      <c r="V4508" s="152" t="str">
        <f t="shared" si="2105"/>
        <v/>
      </c>
      <c r="W4508" s="153" t="str">
        <f t="shared" si="2106"/>
        <v/>
      </c>
      <c r="X4508" s="153" t="str">
        <f t="shared" si="2107"/>
        <v/>
      </c>
      <c r="Y4508" s="153" t="str">
        <f t="shared" si="2108"/>
        <v/>
      </c>
      <c r="Z4508" s="153" t="str">
        <f t="shared" si="2109"/>
        <v/>
      </c>
      <c r="AA4508" s="152" t="str">
        <f t="shared" si="2110"/>
        <v/>
      </c>
      <c r="AB4508" s="152" t="str">
        <f t="shared" si="2111"/>
        <v/>
      </c>
      <c r="AC4508" s="154" t="str">
        <f t="shared" si="2122"/>
        <v/>
      </c>
      <c r="AD4508" s="154" t="str">
        <f t="shared" si="2123"/>
        <v/>
      </c>
      <c r="AE4508" s="3" t="str">
        <f t="shared" si="2124"/>
        <v/>
      </c>
      <c r="AF4508" s="3" t="str">
        <f t="shared" si="2125"/>
        <v/>
      </c>
      <c r="AG4508" s="3" t="str">
        <f t="shared" si="2126"/>
        <v/>
      </c>
      <c r="AH4508" s="4" t="str">
        <f t="shared" si="2127"/>
        <v/>
      </c>
      <c r="AI4508" s="75" t="str">
        <f t="shared" si="2128"/>
        <v/>
      </c>
      <c r="AJ4508" s="75" t="str">
        <f t="shared" si="2129"/>
        <v/>
      </c>
    </row>
    <row r="4509" spans="1:36" ht="14.25">
      <c r="A4509" s="41" t="str">
        <f t="shared" si="2112"/>
        <v/>
      </c>
      <c r="B4509" s="150" t="str">
        <f>IF(ISNUMBER(A4509),INDEX('MetaTrader Import'!$H$13:$J$5893,TRUNC(((A4509-$A$39+1)-1)/3)+1,MOD((A4509-$A$39+1)-1,3)+1),"")</f>
        <v/>
      </c>
      <c r="C4509" s="43" t="str">
        <f t="shared" si="2113"/>
        <v/>
      </c>
      <c r="D4509" s="43" t="str">
        <f t="shared" ca="1" si="2103"/>
        <v/>
      </c>
      <c r="E4509" s="43" t="str">
        <f t="shared" si="2114"/>
        <v/>
      </c>
      <c r="F4509" s="43" t="str">
        <f t="shared" si="2115"/>
        <v/>
      </c>
      <c r="G4509" s="43" t="str">
        <f>IF(A4509&lt;&gt;"",IF(A4509&lt;Data!$G$11*0.25,$C$13/$G$32,IF(A4509&gt;Data!$G$11*0.25,$C$13,$C$13*10)),"")</f>
        <v/>
      </c>
      <c r="H4509" s="43" t="str">
        <f>IF(A4509&lt;&gt;"",IF(Data!$G$9="constant",$C$13,IF(Data!$G$9="squeeze",G4509,F4509)),"")</f>
        <v/>
      </c>
      <c r="I4509" s="38" t="str">
        <f ca="1">IF(ISNUMBER(A4509),NORMINV(RAND(),0,IF(AND(Data!$G$9="squeeze",A4509&lt;Data!$G$11*0.25),$H$32,1)*$C$30*$C$13)*($C$14*$C$12),"")</f>
        <v/>
      </c>
      <c r="J4509" s="42" t="str">
        <f ca="1">IFERROR(IF(Data!$C$6="Real",B4509,I4509+J4508+($C$14*$C$12)*(NORMINV(RAND(),$C$15,CHOOSE($G$13,$C$13,F4509,G4509)))),"")</f>
        <v/>
      </c>
      <c r="K4509" s="88" t="str">
        <f>IF(ISNUMBER(A4509), IF($G$16="fixed",$G$17,MIN(H4509*Data!$C$7*$C$16*0.5,$C$17*Data!$C$7))*$C$12,"")</f>
        <v/>
      </c>
      <c r="L4509" s="42" t="str">
        <f t="shared" ca="1" si="2130"/>
        <v/>
      </c>
      <c r="M4509" s="44" t="str">
        <f t="shared" ca="1" si="2131"/>
        <v/>
      </c>
      <c r="N4509" s="44" t="str">
        <f t="shared" ca="1" si="2132"/>
        <v/>
      </c>
      <c r="O4509" s="108" t="str">
        <f t="shared" si="2116"/>
        <v/>
      </c>
      <c r="P4509" s="102" t="str">
        <f t="shared" si="2117"/>
        <v/>
      </c>
      <c r="Q4509" s="102" t="str">
        <f t="shared" si="2118"/>
        <v/>
      </c>
      <c r="R4509" s="120" t="str">
        <f t="shared" si="2119"/>
        <v/>
      </c>
      <c r="S4509" s="54" t="str">
        <f t="shared" si="2120"/>
        <v/>
      </c>
      <c r="T4509" s="5" t="str">
        <f t="shared" si="2121"/>
        <v/>
      </c>
      <c r="U4509" s="152" t="str">
        <f t="shared" si="2104"/>
        <v/>
      </c>
      <c r="V4509" s="152" t="str">
        <f t="shared" si="2105"/>
        <v/>
      </c>
      <c r="W4509" s="153" t="str">
        <f t="shared" si="2106"/>
        <v/>
      </c>
      <c r="X4509" s="153" t="str">
        <f t="shared" si="2107"/>
        <v/>
      </c>
      <c r="Y4509" s="153" t="str">
        <f t="shared" si="2108"/>
        <v/>
      </c>
      <c r="Z4509" s="153" t="str">
        <f t="shared" si="2109"/>
        <v/>
      </c>
      <c r="AA4509" s="152" t="str">
        <f t="shared" si="2110"/>
        <v/>
      </c>
      <c r="AB4509" s="152" t="str">
        <f t="shared" si="2111"/>
        <v/>
      </c>
      <c r="AC4509" s="154" t="str">
        <f t="shared" si="2122"/>
        <v/>
      </c>
      <c r="AD4509" s="154" t="str">
        <f t="shared" si="2123"/>
        <v/>
      </c>
      <c r="AE4509" s="3" t="str">
        <f t="shared" si="2124"/>
        <v/>
      </c>
      <c r="AF4509" s="3" t="str">
        <f t="shared" si="2125"/>
        <v/>
      </c>
      <c r="AG4509" s="3" t="str">
        <f t="shared" si="2126"/>
        <v/>
      </c>
      <c r="AH4509" s="4" t="str">
        <f t="shared" si="2127"/>
        <v/>
      </c>
      <c r="AI4509" s="75" t="str">
        <f t="shared" si="2128"/>
        <v/>
      </c>
      <c r="AJ4509" s="75" t="str">
        <f t="shared" si="2129"/>
        <v/>
      </c>
    </row>
    <row r="4510" spans="1:36" ht="14.25">
      <c r="A4510" s="41" t="str">
        <f t="shared" si="2112"/>
        <v/>
      </c>
      <c r="B4510" s="150" t="str">
        <f>IF(ISNUMBER(A4510),INDEX('MetaTrader Import'!$H$13:$J$5893,TRUNC(((A4510-$A$39+1)-1)/3)+1,MOD((A4510-$A$39+1)-1,3)+1),"")</f>
        <v/>
      </c>
      <c r="C4510" s="43" t="str">
        <f t="shared" si="2113"/>
        <v/>
      </c>
      <c r="D4510" s="43" t="str">
        <f t="shared" ca="1" si="2103"/>
        <v/>
      </c>
      <c r="E4510" s="43" t="str">
        <f t="shared" si="2114"/>
        <v/>
      </c>
      <c r="F4510" s="43" t="str">
        <f t="shared" si="2115"/>
        <v/>
      </c>
      <c r="G4510" s="43" t="str">
        <f>IF(A4510&lt;&gt;"",IF(A4510&lt;Data!$G$11*0.25,$C$13/$G$32,IF(A4510&gt;Data!$G$11*0.25,$C$13,$C$13*10)),"")</f>
        <v/>
      </c>
      <c r="H4510" s="43" t="str">
        <f>IF(A4510&lt;&gt;"",IF(Data!$G$9="constant",$C$13,IF(Data!$G$9="squeeze",G4510,F4510)),"")</f>
        <v/>
      </c>
      <c r="I4510" s="38" t="str">
        <f ca="1">IF(ISNUMBER(A4510),NORMINV(RAND(),0,IF(AND(Data!$G$9="squeeze",A4510&lt;Data!$G$11*0.25),$H$32,1)*$C$30*$C$13)*($C$14*$C$12),"")</f>
        <v/>
      </c>
      <c r="J4510" s="42" t="str">
        <f ca="1">IFERROR(IF(Data!$C$6="Real",B4510,I4510+J4509+($C$14*$C$12)*(NORMINV(RAND(),$C$15,CHOOSE($G$13,$C$13,F4510,G4510)))),"")</f>
        <v/>
      </c>
      <c r="K4510" s="88" t="str">
        <f>IF(ISNUMBER(A4510), IF($G$16="fixed",$G$17,MIN(H4510*Data!$C$7*$C$16*0.5,$C$17*Data!$C$7))*$C$12,"")</f>
        <v/>
      </c>
      <c r="L4510" s="42" t="str">
        <f t="shared" ca="1" si="2130"/>
        <v/>
      </c>
      <c r="M4510" s="44" t="str">
        <f t="shared" ca="1" si="2131"/>
        <v/>
      </c>
      <c r="N4510" s="44" t="str">
        <f t="shared" ca="1" si="2132"/>
        <v/>
      </c>
      <c r="O4510" s="108" t="str">
        <f t="shared" si="2116"/>
        <v/>
      </c>
      <c r="P4510" s="102" t="str">
        <f t="shared" si="2117"/>
        <v/>
      </c>
      <c r="Q4510" s="102" t="str">
        <f t="shared" si="2118"/>
        <v/>
      </c>
      <c r="R4510" s="120" t="str">
        <f t="shared" si="2119"/>
        <v/>
      </c>
      <c r="S4510" s="54" t="str">
        <f t="shared" si="2120"/>
        <v/>
      </c>
      <c r="T4510" s="5" t="str">
        <f t="shared" si="2121"/>
        <v/>
      </c>
      <c r="U4510" s="152" t="str">
        <f t="shared" si="2104"/>
        <v/>
      </c>
      <c r="V4510" s="152" t="str">
        <f t="shared" si="2105"/>
        <v/>
      </c>
      <c r="W4510" s="153" t="str">
        <f t="shared" si="2106"/>
        <v/>
      </c>
      <c r="X4510" s="153" t="str">
        <f t="shared" si="2107"/>
        <v/>
      </c>
      <c r="Y4510" s="153" t="str">
        <f t="shared" si="2108"/>
        <v/>
      </c>
      <c r="Z4510" s="153" t="str">
        <f t="shared" si="2109"/>
        <v/>
      </c>
      <c r="AA4510" s="152" t="str">
        <f t="shared" si="2110"/>
        <v/>
      </c>
      <c r="AB4510" s="152" t="str">
        <f t="shared" si="2111"/>
        <v/>
      </c>
      <c r="AC4510" s="154" t="str">
        <f t="shared" si="2122"/>
        <v/>
      </c>
      <c r="AD4510" s="154" t="str">
        <f t="shared" si="2123"/>
        <v/>
      </c>
      <c r="AE4510" s="3" t="str">
        <f t="shared" si="2124"/>
        <v/>
      </c>
      <c r="AF4510" s="3" t="str">
        <f t="shared" si="2125"/>
        <v/>
      </c>
      <c r="AG4510" s="3" t="str">
        <f t="shared" si="2126"/>
        <v/>
      </c>
      <c r="AH4510" s="4" t="str">
        <f t="shared" si="2127"/>
        <v/>
      </c>
      <c r="AI4510" s="75" t="str">
        <f t="shared" si="2128"/>
        <v/>
      </c>
      <c r="AJ4510" s="75" t="str">
        <f t="shared" si="2129"/>
        <v/>
      </c>
    </row>
    <row r="4511" spans="1:36" ht="14.25">
      <c r="A4511" s="41" t="str">
        <f t="shared" si="2112"/>
        <v/>
      </c>
      <c r="B4511" s="150" t="str">
        <f>IF(ISNUMBER(A4511),INDEX('MetaTrader Import'!$H$13:$J$5893,TRUNC(((A4511-$A$39+1)-1)/3)+1,MOD((A4511-$A$39+1)-1,3)+1),"")</f>
        <v/>
      </c>
      <c r="C4511" s="43" t="str">
        <f t="shared" si="2113"/>
        <v/>
      </c>
      <c r="D4511" s="43" t="str">
        <f t="shared" ca="1" si="2103"/>
        <v/>
      </c>
      <c r="E4511" s="43" t="str">
        <f t="shared" si="2114"/>
        <v/>
      </c>
      <c r="F4511" s="43" t="str">
        <f t="shared" si="2115"/>
        <v/>
      </c>
      <c r="G4511" s="43" t="str">
        <f>IF(A4511&lt;&gt;"",IF(A4511&lt;Data!$G$11*0.25,$C$13/$G$32,IF(A4511&gt;Data!$G$11*0.25,$C$13,$C$13*10)),"")</f>
        <v/>
      </c>
      <c r="H4511" s="43" t="str">
        <f>IF(A4511&lt;&gt;"",IF(Data!$G$9="constant",$C$13,IF(Data!$G$9="squeeze",G4511,F4511)),"")</f>
        <v/>
      </c>
      <c r="I4511" s="38" t="str">
        <f ca="1">IF(ISNUMBER(A4511),NORMINV(RAND(),0,IF(AND(Data!$G$9="squeeze",A4511&lt;Data!$G$11*0.25),$H$32,1)*$C$30*$C$13)*($C$14*$C$12),"")</f>
        <v/>
      </c>
      <c r="J4511" s="42" t="str">
        <f ca="1">IFERROR(IF(Data!$C$6="Real",B4511,I4511+J4510+($C$14*$C$12)*(NORMINV(RAND(),$C$15,CHOOSE($G$13,$C$13,F4511,G4511)))),"")</f>
        <v/>
      </c>
      <c r="K4511" s="88" t="str">
        <f>IF(ISNUMBER(A4511), IF($G$16="fixed",$G$17,MIN(H4511*Data!$C$7*$C$16*0.5,$C$17*Data!$C$7))*$C$12,"")</f>
        <v/>
      </c>
      <c r="L4511" s="42" t="str">
        <f t="shared" ca="1" si="2130"/>
        <v/>
      </c>
      <c r="M4511" s="44" t="str">
        <f t="shared" ca="1" si="2131"/>
        <v/>
      </c>
      <c r="N4511" s="44" t="str">
        <f t="shared" ca="1" si="2132"/>
        <v/>
      </c>
      <c r="O4511" s="108" t="str">
        <f t="shared" si="2116"/>
        <v/>
      </c>
      <c r="P4511" s="102" t="str">
        <f t="shared" si="2117"/>
        <v/>
      </c>
      <c r="Q4511" s="102" t="str">
        <f t="shared" si="2118"/>
        <v/>
      </c>
      <c r="R4511" s="120" t="str">
        <f t="shared" si="2119"/>
        <v/>
      </c>
      <c r="S4511" s="54" t="str">
        <f t="shared" si="2120"/>
        <v/>
      </c>
      <c r="T4511" s="5" t="str">
        <f t="shared" si="2121"/>
        <v/>
      </c>
      <c r="U4511" s="152" t="str">
        <f t="shared" si="2104"/>
        <v/>
      </c>
      <c r="V4511" s="152" t="str">
        <f t="shared" si="2105"/>
        <v/>
      </c>
      <c r="W4511" s="153" t="str">
        <f t="shared" si="2106"/>
        <v/>
      </c>
      <c r="X4511" s="153" t="str">
        <f t="shared" si="2107"/>
        <v/>
      </c>
      <c r="Y4511" s="153" t="str">
        <f t="shared" si="2108"/>
        <v/>
      </c>
      <c r="Z4511" s="153" t="str">
        <f t="shared" si="2109"/>
        <v/>
      </c>
      <c r="AA4511" s="152" t="str">
        <f t="shared" si="2110"/>
        <v/>
      </c>
      <c r="AB4511" s="152" t="str">
        <f t="shared" si="2111"/>
        <v/>
      </c>
      <c r="AC4511" s="154" t="str">
        <f t="shared" si="2122"/>
        <v/>
      </c>
      <c r="AD4511" s="154" t="str">
        <f t="shared" si="2123"/>
        <v/>
      </c>
      <c r="AE4511" s="3" t="str">
        <f t="shared" si="2124"/>
        <v/>
      </c>
      <c r="AF4511" s="3" t="str">
        <f t="shared" si="2125"/>
        <v/>
      </c>
      <c r="AG4511" s="3" t="str">
        <f t="shared" si="2126"/>
        <v/>
      </c>
      <c r="AH4511" s="4" t="str">
        <f t="shared" si="2127"/>
        <v/>
      </c>
      <c r="AI4511" s="75" t="str">
        <f t="shared" si="2128"/>
        <v/>
      </c>
      <c r="AJ4511" s="75" t="str">
        <f t="shared" si="2129"/>
        <v/>
      </c>
    </row>
    <row r="4512" spans="1:36" ht="14.25">
      <c r="A4512" s="41" t="str">
        <f t="shared" si="2112"/>
        <v/>
      </c>
      <c r="B4512" s="150" t="str">
        <f>IF(ISNUMBER(A4512),INDEX('MetaTrader Import'!$H$13:$J$5893,TRUNC(((A4512-$A$39+1)-1)/3)+1,MOD((A4512-$A$39+1)-1,3)+1),"")</f>
        <v/>
      </c>
      <c r="C4512" s="43" t="str">
        <f t="shared" si="2113"/>
        <v/>
      </c>
      <c r="D4512" s="43" t="str">
        <f t="shared" ca="1" si="2103"/>
        <v/>
      </c>
      <c r="E4512" s="43" t="str">
        <f t="shared" si="2114"/>
        <v/>
      </c>
      <c r="F4512" s="43" t="str">
        <f t="shared" si="2115"/>
        <v/>
      </c>
      <c r="G4512" s="43" t="str">
        <f>IF(A4512&lt;&gt;"",IF(A4512&lt;Data!$G$11*0.25,$C$13/$G$32,IF(A4512&gt;Data!$G$11*0.25,$C$13,$C$13*10)),"")</f>
        <v/>
      </c>
      <c r="H4512" s="43" t="str">
        <f>IF(A4512&lt;&gt;"",IF(Data!$G$9="constant",$C$13,IF(Data!$G$9="squeeze",G4512,F4512)),"")</f>
        <v/>
      </c>
      <c r="I4512" s="38" t="str">
        <f ca="1">IF(ISNUMBER(A4512),NORMINV(RAND(),0,IF(AND(Data!$G$9="squeeze",A4512&lt;Data!$G$11*0.25),$H$32,1)*$C$30*$C$13)*($C$14*$C$12),"")</f>
        <v/>
      </c>
      <c r="J4512" s="42" t="str">
        <f ca="1">IFERROR(IF(Data!$C$6="Real",B4512,I4512+J4511+($C$14*$C$12)*(NORMINV(RAND(),$C$15,CHOOSE($G$13,$C$13,F4512,G4512)))),"")</f>
        <v/>
      </c>
      <c r="K4512" s="88" t="str">
        <f>IF(ISNUMBER(A4512), IF($G$16="fixed",$G$17,MIN(H4512*Data!$C$7*$C$16*0.5,$C$17*Data!$C$7))*$C$12,"")</f>
        <v/>
      </c>
      <c r="L4512" s="42" t="str">
        <f t="shared" ca="1" si="2130"/>
        <v/>
      </c>
      <c r="M4512" s="44" t="str">
        <f t="shared" ca="1" si="2131"/>
        <v/>
      </c>
      <c r="N4512" s="44" t="str">
        <f t="shared" ca="1" si="2132"/>
        <v/>
      </c>
      <c r="O4512" s="108" t="str">
        <f t="shared" si="2116"/>
        <v/>
      </c>
      <c r="P4512" s="102" t="str">
        <f t="shared" si="2117"/>
        <v/>
      </c>
      <c r="Q4512" s="102" t="str">
        <f t="shared" si="2118"/>
        <v/>
      </c>
      <c r="R4512" s="120" t="str">
        <f t="shared" si="2119"/>
        <v/>
      </c>
      <c r="S4512" s="54" t="str">
        <f t="shared" si="2120"/>
        <v/>
      </c>
      <c r="T4512" s="5" t="str">
        <f t="shared" si="2121"/>
        <v/>
      </c>
      <c r="U4512" s="152" t="str">
        <f t="shared" si="2104"/>
        <v/>
      </c>
      <c r="V4512" s="152" t="str">
        <f t="shared" si="2105"/>
        <v/>
      </c>
      <c r="W4512" s="153" t="str">
        <f t="shared" si="2106"/>
        <v/>
      </c>
      <c r="X4512" s="153" t="str">
        <f t="shared" si="2107"/>
        <v/>
      </c>
      <c r="Y4512" s="153" t="str">
        <f t="shared" si="2108"/>
        <v/>
      </c>
      <c r="Z4512" s="153" t="str">
        <f t="shared" si="2109"/>
        <v/>
      </c>
      <c r="AA4512" s="152" t="str">
        <f t="shared" si="2110"/>
        <v/>
      </c>
      <c r="AB4512" s="152" t="str">
        <f t="shared" si="2111"/>
        <v/>
      </c>
      <c r="AC4512" s="154" t="str">
        <f t="shared" si="2122"/>
        <v/>
      </c>
      <c r="AD4512" s="154" t="str">
        <f t="shared" si="2123"/>
        <v/>
      </c>
      <c r="AE4512" s="3" t="str">
        <f t="shared" si="2124"/>
        <v/>
      </c>
      <c r="AF4512" s="3" t="str">
        <f t="shared" si="2125"/>
        <v/>
      </c>
      <c r="AG4512" s="3" t="str">
        <f t="shared" si="2126"/>
        <v/>
      </c>
      <c r="AH4512" s="4" t="str">
        <f t="shared" si="2127"/>
        <v/>
      </c>
      <c r="AI4512" s="75" t="str">
        <f t="shared" si="2128"/>
        <v/>
      </c>
      <c r="AJ4512" s="75" t="str">
        <f t="shared" si="2129"/>
        <v/>
      </c>
    </row>
    <row r="4513" spans="1:36" ht="14.25">
      <c r="A4513" s="41" t="str">
        <f t="shared" si="2112"/>
        <v/>
      </c>
      <c r="B4513" s="150" t="str">
        <f>IF(ISNUMBER(A4513),INDEX('MetaTrader Import'!$H$13:$J$5893,TRUNC(((A4513-$A$39+1)-1)/3)+1,MOD((A4513-$A$39+1)-1,3)+1),"")</f>
        <v/>
      </c>
      <c r="C4513" s="43" t="str">
        <f t="shared" si="2113"/>
        <v/>
      </c>
      <c r="D4513" s="43" t="str">
        <f t="shared" ca="1" si="2103"/>
        <v/>
      </c>
      <c r="E4513" s="43" t="str">
        <f t="shared" si="2114"/>
        <v/>
      </c>
      <c r="F4513" s="43" t="str">
        <f t="shared" si="2115"/>
        <v/>
      </c>
      <c r="G4513" s="43" t="str">
        <f>IF(A4513&lt;&gt;"",IF(A4513&lt;Data!$G$11*0.25,$C$13/$G$32,IF(A4513&gt;Data!$G$11*0.25,$C$13,$C$13*10)),"")</f>
        <v/>
      </c>
      <c r="H4513" s="43" t="str">
        <f>IF(A4513&lt;&gt;"",IF(Data!$G$9="constant",$C$13,IF(Data!$G$9="squeeze",G4513,F4513)),"")</f>
        <v/>
      </c>
      <c r="I4513" s="38" t="str">
        <f ca="1">IF(ISNUMBER(A4513),NORMINV(RAND(),0,IF(AND(Data!$G$9="squeeze",A4513&lt;Data!$G$11*0.25),$H$32,1)*$C$30*$C$13)*($C$14*$C$12),"")</f>
        <v/>
      </c>
      <c r="J4513" s="42" t="str">
        <f ca="1">IFERROR(IF(Data!$C$6="Real",B4513,I4513+J4512+($C$14*$C$12)*(NORMINV(RAND(),$C$15,CHOOSE($G$13,$C$13,F4513,G4513)))),"")</f>
        <v/>
      </c>
      <c r="K4513" s="88" t="str">
        <f>IF(ISNUMBER(A4513), IF($G$16="fixed",$G$17,MIN(H4513*Data!$C$7*$C$16*0.5,$C$17*Data!$C$7))*$C$12,"")</f>
        <v/>
      </c>
      <c r="L4513" s="42" t="str">
        <f t="shared" ca="1" si="2130"/>
        <v/>
      </c>
      <c r="M4513" s="44" t="str">
        <f t="shared" ca="1" si="2131"/>
        <v/>
      </c>
      <c r="N4513" s="44" t="str">
        <f t="shared" ca="1" si="2132"/>
        <v/>
      </c>
      <c r="O4513" s="108" t="str">
        <f t="shared" si="2116"/>
        <v/>
      </c>
      <c r="P4513" s="102" t="str">
        <f t="shared" si="2117"/>
        <v/>
      </c>
      <c r="Q4513" s="102" t="str">
        <f t="shared" si="2118"/>
        <v/>
      </c>
      <c r="R4513" s="120" t="str">
        <f t="shared" si="2119"/>
        <v/>
      </c>
      <c r="S4513" s="54" t="str">
        <f t="shared" si="2120"/>
        <v/>
      </c>
      <c r="T4513" s="5" t="str">
        <f t="shared" si="2121"/>
        <v/>
      </c>
      <c r="U4513" s="152" t="str">
        <f t="shared" si="2104"/>
        <v/>
      </c>
      <c r="V4513" s="152" t="str">
        <f t="shared" si="2105"/>
        <v/>
      </c>
      <c r="W4513" s="153" t="str">
        <f t="shared" si="2106"/>
        <v/>
      </c>
      <c r="X4513" s="153" t="str">
        <f t="shared" si="2107"/>
        <v/>
      </c>
      <c r="Y4513" s="153" t="str">
        <f t="shared" si="2108"/>
        <v/>
      </c>
      <c r="Z4513" s="153" t="str">
        <f t="shared" si="2109"/>
        <v/>
      </c>
      <c r="AA4513" s="152" t="str">
        <f t="shared" si="2110"/>
        <v/>
      </c>
      <c r="AB4513" s="152" t="str">
        <f t="shared" si="2111"/>
        <v/>
      </c>
      <c r="AC4513" s="154" t="str">
        <f t="shared" si="2122"/>
        <v/>
      </c>
      <c r="AD4513" s="154" t="str">
        <f t="shared" si="2123"/>
        <v/>
      </c>
      <c r="AE4513" s="3" t="str">
        <f t="shared" si="2124"/>
        <v/>
      </c>
      <c r="AF4513" s="3" t="str">
        <f t="shared" si="2125"/>
        <v/>
      </c>
      <c r="AG4513" s="3" t="str">
        <f t="shared" si="2126"/>
        <v/>
      </c>
      <c r="AH4513" s="4" t="str">
        <f t="shared" si="2127"/>
        <v/>
      </c>
      <c r="AI4513" s="75" t="str">
        <f t="shared" si="2128"/>
        <v/>
      </c>
      <c r="AJ4513" s="75" t="str">
        <f t="shared" si="2129"/>
        <v/>
      </c>
    </row>
    <row r="4514" spans="1:36" ht="14.25">
      <c r="A4514" s="41" t="str">
        <f t="shared" si="2112"/>
        <v/>
      </c>
      <c r="B4514" s="150" t="str">
        <f>IF(ISNUMBER(A4514),INDEX('MetaTrader Import'!$H$13:$J$5893,TRUNC(((A4514-$A$39+1)-1)/3)+1,MOD((A4514-$A$39+1)-1,3)+1),"")</f>
        <v/>
      </c>
      <c r="C4514" s="43" t="str">
        <f t="shared" si="2113"/>
        <v/>
      </c>
      <c r="D4514" s="43" t="str">
        <f t="shared" ca="1" si="2103"/>
        <v/>
      </c>
      <c r="E4514" s="43" t="str">
        <f t="shared" si="2114"/>
        <v/>
      </c>
      <c r="F4514" s="43" t="str">
        <f t="shared" si="2115"/>
        <v/>
      </c>
      <c r="G4514" s="43" t="str">
        <f>IF(A4514&lt;&gt;"",IF(A4514&lt;Data!$G$11*0.25,$C$13/$G$32,IF(A4514&gt;Data!$G$11*0.25,$C$13,$C$13*10)),"")</f>
        <v/>
      </c>
      <c r="H4514" s="43" t="str">
        <f>IF(A4514&lt;&gt;"",IF(Data!$G$9="constant",$C$13,IF(Data!$G$9="squeeze",G4514,F4514)),"")</f>
        <v/>
      </c>
      <c r="I4514" s="38" t="str">
        <f ca="1">IF(ISNUMBER(A4514),NORMINV(RAND(),0,IF(AND(Data!$G$9="squeeze",A4514&lt;Data!$G$11*0.25),$H$32,1)*$C$30*$C$13)*($C$14*$C$12),"")</f>
        <v/>
      </c>
      <c r="J4514" s="42" t="str">
        <f ca="1">IFERROR(IF(Data!$C$6="Real",B4514,I4514+J4513+($C$14*$C$12)*(NORMINV(RAND(),$C$15,CHOOSE($G$13,$C$13,F4514,G4514)))),"")</f>
        <v/>
      </c>
      <c r="K4514" s="88" t="str">
        <f>IF(ISNUMBER(A4514), IF($G$16="fixed",$G$17,MIN(H4514*Data!$C$7*$C$16*0.5,$C$17*Data!$C$7))*$C$12,"")</f>
        <v/>
      </c>
      <c r="L4514" s="42" t="str">
        <f t="shared" ca="1" si="2130"/>
        <v/>
      </c>
      <c r="M4514" s="44" t="str">
        <f t="shared" ca="1" si="2131"/>
        <v/>
      </c>
      <c r="N4514" s="44" t="str">
        <f t="shared" ca="1" si="2132"/>
        <v/>
      </c>
      <c r="O4514" s="108" t="str">
        <f t="shared" si="2116"/>
        <v/>
      </c>
      <c r="P4514" s="102" t="str">
        <f t="shared" si="2117"/>
        <v/>
      </c>
      <c r="Q4514" s="102" t="str">
        <f t="shared" si="2118"/>
        <v/>
      </c>
      <c r="R4514" s="120" t="str">
        <f t="shared" si="2119"/>
        <v/>
      </c>
      <c r="S4514" s="54" t="str">
        <f t="shared" si="2120"/>
        <v/>
      </c>
      <c r="T4514" s="5" t="str">
        <f t="shared" si="2121"/>
        <v/>
      </c>
      <c r="U4514" s="152" t="str">
        <f t="shared" si="2104"/>
        <v/>
      </c>
      <c r="V4514" s="152" t="str">
        <f t="shared" si="2105"/>
        <v/>
      </c>
      <c r="W4514" s="153" t="str">
        <f t="shared" si="2106"/>
        <v/>
      </c>
      <c r="X4514" s="153" t="str">
        <f t="shared" si="2107"/>
        <v/>
      </c>
      <c r="Y4514" s="153" t="str">
        <f t="shared" si="2108"/>
        <v/>
      </c>
      <c r="Z4514" s="153" t="str">
        <f t="shared" si="2109"/>
        <v/>
      </c>
      <c r="AA4514" s="152" t="str">
        <f t="shared" si="2110"/>
        <v/>
      </c>
      <c r="AB4514" s="152" t="str">
        <f t="shared" si="2111"/>
        <v/>
      </c>
      <c r="AC4514" s="154" t="str">
        <f t="shared" si="2122"/>
        <v/>
      </c>
      <c r="AD4514" s="154" t="str">
        <f t="shared" si="2123"/>
        <v/>
      </c>
      <c r="AE4514" s="3" t="str">
        <f t="shared" si="2124"/>
        <v/>
      </c>
      <c r="AF4514" s="3" t="str">
        <f t="shared" si="2125"/>
        <v/>
      </c>
      <c r="AG4514" s="3" t="str">
        <f t="shared" si="2126"/>
        <v/>
      </c>
      <c r="AH4514" s="4" t="str">
        <f t="shared" si="2127"/>
        <v/>
      </c>
      <c r="AI4514" s="75" t="str">
        <f t="shared" si="2128"/>
        <v/>
      </c>
      <c r="AJ4514" s="75" t="str">
        <f t="shared" si="2129"/>
        <v/>
      </c>
    </row>
    <row r="4515" spans="1:36" ht="14.25">
      <c r="A4515" s="41" t="str">
        <f t="shared" si="2112"/>
        <v/>
      </c>
      <c r="B4515" s="150" t="str">
        <f>IF(ISNUMBER(A4515),INDEX('MetaTrader Import'!$H$13:$J$5893,TRUNC(((A4515-$A$39+1)-1)/3)+1,MOD((A4515-$A$39+1)-1,3)+1),"")</f>
        <v/>
      </c>
      <c r="C4515" s="43" t="str">
        <f t="shared" si="2113"/>
        <v/>
      </c>
      <c r="D4515" s="43" t="str">
        <f t="shared" ca="1" si="2103"/>
        <v/>
      </c>
      <c r="E4515" s="43" t="str">
        <f t="shared" si="2114"/>
        <v/>
      </c>
      <c r="F4515" s="43" t="str">
        <f t="shared" si="2115"/>
        <v/>
      </c>
      <c r="G4515" s="43" t="str">
        <f>IF(A4515&lt;&gt;"",IF(A4515&lt;Data!$G$11*0.25,$C$13/$G$32,IF(A4515&gt;Data!$G$11*0.25,$C$13,$C$13*10)),"")</f>
        <v/>
      </c>
      <c r="H4515" s="43" t="str">
        <f>IF(A4515&lt;&gt;"",IF(Data!$G$9="constant",$C$13,IF(Data!$G$9="squeeze",G4515,F4515)),"")</f>
        <v/>
      </c>
      <c r="I4515" s="38" t="str">
        <f ca="1">IF(ISNUMBER(A4515),NORMINV(RAND(),0,IF(AND(Data!$G$9="squeeze",A4515&lt;Data!$G$11*0.25),$H$32,1)*$C$30*$C$13)*($C$14*$C$12),"")</f>
        <v/>
      </c>
      <c r="J4515" s="42" t="str">
        <f ca="1">IFERROR(IF(Data!$C$6="Real",B4515,I4515+J4514+($C$14*$C$12)*(NORMINV(RAND(),$C$15,CHOOSE($G$13,$C$13,F4515,G4515)))),"")</f>
        <v/>
      </c>
      <c r="K4515" s="88" t="str">
        <f>IF(ISNUMBER(A4515), IF($G$16="fixed",$G$17,MIN(H4515*Data!$C$7*$C$16*0.5,$C$17*Data!$C$7))*$C$12,"")</f>
        <v/>
      </c>
      <c r="L4515" s="42" t="str">
        <f t="shared" ca="1" si="2130"/>
        <v/>
      </c>
      <c r="M4515" s="44" t="str">
        <f t="shared" ca="1" si="2131"/>
        <v/>
      </c>
      <c r="N4515" s="44" t="str">
        <f t="shared" ca="1" si="2132"/>
        <v/>
      </c>
      <c r="O4515" s="108" t="str">
        <f t="shared" si="2116"/>
        <v/>
      </c>
      <c r="P4515" s="102" t="str">
        <f t="shared" si="2117"/>
        <v/>
      </c>
      <c r="Q4515" s="102" t="str">
        <f t="shared" si="2118"/>
        <v/>
      </c>
      <c r="R4515" s="120" t="str">
        <f t="shared" si="2119"/>
        <v/>
      </c>
      <c r="S4515" s="54" t="str">
        <f t="shared" si="2120"/>
        <v/>
      </c>
      <c r="T4515" s="5" t="str">
        <f t="shared" si="2121"/>
        <v/>
      </c>
      <c r="U4515" s="152" t="str">
        <f t="shared" si="2104"/>
        <v/>
      </c>
      <c r="V4515" s="152" t="str">
        <f t="shared" si="2105"/>
        <v/>
      </c>
      <c r="W4515" s="153" t="str">
        <f t="shared" si="2106"/>
        <v/>
      </c>
      <c r="X4515" s="153" t="str">
        <f t="shared" si="2107"/>
        <v/>
      </c>
      <c r="Y4515" s="153" t="str">
        <f t="shared" si="2108"/>
        <v/>
      </c>
      <c r="Z4515" s="153" t="str">
        <f t="shared" si="2109"/>
        <v/>
      </c>
      <c r="AA4515" s="152" t="str">
        <f t="shared" si="2110"/>
        <v/>
      </c>
      <c r="AB4515" s="152" t="str">
        <f t="shared" si="2111"/>
        <v/>
      </c>
      <c r="AC4515" s="154" t="str">
        <f t="shared" si="2122"/>
        <v/>
      </c>
      <c r="AD4515" s="154" t="str">
        <f t="shared" si="2123"/>
        <v/>
      </c>
      <c r="AE4515" s="3" t="str">
        <f t="shared" si="2124"/>
        <v/>
      </c>
      <c r="AF4515" s="3" t="str">
        <f t="shared" si="2125"/>
        <v/>
      </c>
      <c r="AG4515" s="3" t="str">
        <f t="shared" si="2126"/>
        <v/>
      </c>
      <c r="AH4515" s="4" t="str">
        <f t="shared" si="2127"/>
        <v/>
      </c>
      <c r="AI4515" s="75" t="str">
        <f t="shared" si="2128"/>
        <v/>
      </c>
      <c r="AJ4515" s="75" t="str">
        <f t="shared" si="2129"/>
        <v/>
      </c>
    </row>
    <row r="4516" spans="1:36" ht="14.25">
      <c r="A4516" s="41" t="str">
        <f t="shared" si="2112"/>
        <v/>
      </c>
      <c r="B4516" s="150" t="str">
        <f>IF(ISNUMBER(A4516),INDEX('MetaTrader Import'!$H$13:$J$5893,TRUNC(((A4516-$A$39+1)-1)/3)+1,MOD((A4516-$A$39+1)-1,3)+1),"")</f>
        <v/>
      </c>
      <c r="C4516" s="43" t="str">
        <f t="shared" si="2113"/>
        <v/>
      </c>
      <c r="D4516" s="43" t="str">
        <f t="shared" ca="1" si="2103"/>
        <v/>
      </c>
      <c r="E4516" s="43" t="str">
        <f t="shared" si="2114"/>
        <v/>
      </c>
      <c r="F4516" s="43" t="str">
        <f t="shared" si="2115"/>
        <v/>
      </c>
      <c r="G4516" s="43" t="str">
        <f>IF(A4516&lt;&gt;"",IF(A4516&lt;Data!$G$11*0.25,$C$13/$G$32,IF(A4516&gt;Data!$G$11*0.25,$C$13,$C$13*10)),"")</f>
        <v/>
      </c>
      <c r="H4516" s="43" t="str">
        <f>IF(A4516&lt;&gt;"",IF(Data!$G$9="constant",$C$13,IF(Data!$G$9="squeeze",G4516,F4516)),"")</f>
        <v/>
      </c>
      <c r="I4516" s="38" t="str">
        <f ca="1">IF(ISNUMBER(A4516),NORMINV(RAND(),0,IF(AND(Data!$G$9="squeeze",A4516&lt;Data!$G$11*0.25),$H$32,1)*$C$30*$C$13)*($C$14*$C$12),"")</f>
        <v/>
      </c>
      <c r="J4516" s="42" t="str">
        <f ca="1">IFERROR(IF(Data!$C$6="Real",B4516,I4516+J4515+($C$14*$C$12)*(NORMINV(RAND(),$C$15,CHOOSE($G$13,$C$13,F4516,G4516)))),"")</f>
        <v/>
      </c>
      <c r="K4516" s="88" t="str">
        <f>IF(ISNUMBER(A4516), IF($G$16="fixed",$G$17,MIN(H4516*Data!$C$7*$C$16*0.5,$C$17*Data!$C$7))*$C$12,"")</f>
        <v/>
      </c>
      <c r="L4516" s="42" t="str">
        <f t="shared" ca="1" si="2130"/>
        <v/>
      </c>
      <c r="M4516" s="44" t="str">
        <f t="shared" ca="1" si="2131"/>
        <v/>
      </c>
      <c r="N4516" s="44" t="str">
        <f t="shared" ca="1" si="2132"/>
        <v/>
      </c>
      <c r="O4516" s="108" t="str">
        <f t="shared" si="2116"/>
        <v/>
      </c>
      <c r="P4516" s="102" t="str">
        <f t="shared" si="2117"/>
        <v/>
      </c>
      <c r="Q4516" s="102" t="str">
        <f t="shared" si="2118"/>
        <v/>
      </c>
      <c r="R4516" s="120" t="str">
        <f t="shared" si="2119"/>
        <v/>
      </c>
      <c r="S4516" s="54" t="str">
        <f t="shared" si="2120"/>
        <v/>
      </c>
      <c r="T4516" s="5" t="str">
        <f t="shared" si="2121"/>
        <v/>
      </c>
      <c r="U4516" s="152" t="str">
        <f t="shared" si="2104"/>
        <v/>
      </c>
      <c r="V4516" s="152" t="str">
        <f t="shared" si="2105"/>
        <v/>
      </c>
      <c r="W4516" s="153" t="str">
        <f t="shared" si="2106"/>
        <v/>
      </c>
      <c r="X4516" s="153" t="str">
        <f t="shared" si="2107"/>
        <v/>
      </c>
      <c r="Y4516" s="153" t="str">
        <f t="shared" si="2108"/>
        <v/>
      </c>
      <c r="Z4516" s="153" t="str">
        <f t="shared" si="2109"/>
        <v/>
      </c>
      <c r="AA4516" s="152" t="str">
        <f t="shared" si="2110"/>
        <v/>
      </c>
      <c r="AB4516" s="152" t="str">
        <f t="shared" si="2111"/>
        <v/>
      </c>
      <c r="AC4516" s="154" t="str">
        <f t="shared" si="2122"/>
        <v/>
      </c>
      <c r="AD4516" s="154" t="str">
        <f t="shared" si="2123"/>
        <v/>
      </c>
      <c r="AE4516" s="3" t="str">
        <f t="shared" si="2124"/>
        <v/>
      </c>
      <c r="AF4516" s="3" t="str">
        <f t="shared" si="2125"/>
        <v/>
      </c>
      <c r="AG4516" s="3" t="str">
        <f t="shared" si="2126"/>
        <v/>
      </c>
      <c r="AH4516" s="4" t="str">
        <f t="shared" si="2127"/>
        <v/>
      </c>
      <c r="AI4516" s="75" t="str">
        <f t="shared" si="2128"/>
        <v/>
      </c>
      <c r="AJ4516" s="75" t="str">
        <f t="shared" si="2129"/>
        <v/>
      </c>
    </row>
    <row r="4517" spans="1:36" ht="14.25">
      <c r="A4517" s="41" t="str">
        <f t="shared" si="2112"/>
        <v/>
      </c>
      <c r="B4517" s="150" t="str">
        <f>IF(ISNUMBER(A4517),INDEX('MetaTrader Import'!$H$13:$J$5893,TRUNC(((A4517-$A$39+1)-1)/3)+1,MOD((A4517-$A$39+1)-1,3)+1),"")</f>
        <v/>
      </c>
      <c r="C4517" s="43" t="str">
        <f t="shared" si="2113"/>
        <v/>
      </c>
      <c r="D4517" s="43" t="str">
        <f t="shared" ca="1" si="2103"/>
        <v/>
      </c>
      <c r="E4517" s="43" t="str">
        <f t="shared" si="2114"/>
        <v/>
      </c>
      <c r="F4517" s="43" t="str">
        <f t="shared" si="2115"/>
        <v/>
      </c>
      <c r="G4517" s="43" t="str">
        <f>IF(A4517&lt;&gt;"",IF(A4517&lt;Data!$G$11*0.25,$C$13/$G$32,IF(A4517&gt;Data!$G$11*0.25,$C$13,$C$13*10)),"")</f>
        <v/>
      </c>
      <c r="H4517" s="43" t="str">
        <f>IF(A4517&lt;&gt;"",IF(Data!$G$9="constant",$C$13,IF(Data!$G$9="squeeze",G4517,F4517)),"")</f>
        <v/>
      </c>
      <c r="I4517" s="38" t="str">
        <f ca="1">IF(ISNUMBER(A4517),NORMINV(RAND(),0,IF(AND(Data!$G$9="squeeze",A4517&lt;Data!$G$11*0.25),$H$32,1)*$C$30*$C$13)*($C$14*$C$12),"")</f>
        <v/>
      </c>
      <c r="J4517" s="42" t="str">
        <f ca="1">IFERROR(IF(Data!$C$6="Real",B4517,I4517+J4516+($C$14*$C$12)*(NORMINV(RAND(),$C$15,CHOOSE($G$13,$C$13,F4517,G4517)))),"")</f>
        <v/>
      </c>
      <c r="K4517" s="88" t="str">
        <f>IF(ISNUMBER(A4517), IF($G$16="fixed",$G$17,MIN(H4517*Data!$C$7*$C$16*0.5,$C$17*Data!$C$7))*$C$12,"")</f>
        <v/>
      </c>
      <c r="L4517" s="42" t="str">
        <f t="shared" ca="1" si="2130"/>
        <v/>
      </c>
      <c r="M4517" s="44" t="str">
        <f t="shared" ca="1" si="2131"/>
        <v/>
      </c>
      <c r="N4517" s="44" t="str">
        <f t="shared" ca="1" si="2132"/>
        <v/>
      </c>
      <c r="O4517" s="108" t="str">
        <f t="shared" si="2116"/>
        <v/>
      </c>
      <c r="P4517" s="102" t="str">
        <f t="shared" si="2117"/>
        <v/>
      </c>
      <c r="Q4517" s="102" t="str">
        <f t="shared" si="2118"/>
        <v/>
      </c>
      <c r="R4517" s="120" t="str">
        <f t="shared" si="2119"/>
        <v/>
      </c>
      <c r="S4517" s="54" t="str">
        <f t="shared" si="2120"/>
        <v/>
      </c>
      <c r="T4517" s="5" t="str">
        <f t="shared" si="2121"/>
        <v/>
      </c>
      <c r="U4517" s="152" t="str">
        <f t="shared" si="2104"/>
        <v/>
      </c>
      <c r="V4517" s="152" t="str">
        <f t="shared" si="2105"/>
        <v/>
      </c>
      <c r="W4517" s="153" t="str">
        <f t="shared" si="2106"/>
        <v/>
      </c>
      <c r="X4517" s="153" t="str">
        <f t="shared" si="2107"/>
        <v/>
      </c>
      <c r="Y4517" s="153" t="str">
        <f t="shared" si="2108"/>
        <v/>
      </c>
      <c r="Z4517" s="153" t="str">
        <f t="shared" si="2109"/>
        <v/>
      </c>
      <c r="AA4517" s="152" t="str">
        <f t="shared" si="2110"/>
        <v/>
      </c>
      <c r="AB4517" s="152" t="str">
        <f t="shared" si="2111"/>
        <v/>
      </c>
      <c r="AC4517" s="154" t="str">
        <f t="shared" si="2122"/>
        <v/>
      </c>
      <c r="AD4517" s="154" t="str">
        <f t="shared" si="2123"/>
        <v/>
      </c>
      <c r="AE4517" s="3" t="str">
        <f t="shared" si="2124"/>
        <v/>
      </c>
      <c r="AF4517" s="3" t="str">
        <f t="shared" si="2125"/>
        <v/>
      </c>
      <c r="AG4517" s="3" t="str">
        <f t="shared" si="2126"/>
        <v/>
      </c>
      <c r="AH4517" s="4" t="str">
        <f t="shared" si="2127"/>
        <v/>
      </c>
      <c r="AI4517" s="75" t="str">
        <f t="shared" si="2128"/>
        <v/>
      </c>
      <c r="AJ4517" s="75" t="str">
        <f t="shared" si="2129"/>
        <v/>
      </c>
    </row>
    <row r="4518" spans="1:36" ht="14.25">
      <c r="A4518" s="41" t="str">
        <f t="shared" si="2112"/>
        <v/>
      </c>
      <c r="B4518" s="150" t="str">
        <f>IF(ISNUMBER(A4518),INDEX('MetaTrader Import'!$H$13:$J$5893,TRUNC(((A4518-$A$39+1)-1)/3)+1,MOD((A4518-$A$39+1)-1,3)+1),"")</f>
        <v/>
      </c>
      <c r="C4518" s="43" t="str">
        <f t="shared" si="2113"/>
        <v/>
      </c>
      <c r="D4518" s="43" t="str">
        <f t="shared" ca="1" si="2103"/>
        <v/>
      </c>
      <c r="E4518" s="43" t="str">
        <f t="shared" si="2114"/>
        <v/>
      </c>
      <c r="F4518" s="43" t="str">
        <f t="shared" si="2115"/>
        <v/>
      </c>
      <c r="G4518" s="43" t="str">
        <f>IF(A4518&lt;&gt;"",IF(A4518&lt;Data!$G$11*0.25,$C$13/$G$32,IF(A4518&gt;Data!$G$11*0.25,$C$13,$C$13*10)),"")</f>
        <v/>
      </c>
      <c r="H4518" s="43" t="str">
        <f>IF(A4518&lt;&gt;"",IF(Data!$G$9="constant",$C$13,IF(Data!$G$9="squeeze",G4518,F4518)),"")</f>
        <v/>
      </c>
      <c r="I4518" s="38" t="str">
        <f ca="1">IF(ISNUMBER(A4518),NORMINV(RAND(),0,IF(AND(Data!$G$9="squeeze",A4518&lt;Data!$G$11*0.25),$H$32,1)*$C$30*$C$13)*($C$14*$C$12),"")</f>
        <v/>
      </c>
      <c r="J4518" s="42" t="str">
        <f ca="1">IFERROR(IF(Data!$C$6="Real",B4518,I4518+J4517+($C$14*$C$12)*(NORMINV(RAND(),$C$15,CHOOSE($G$13,$C$13,F4518,G4518)))),"")</f>
        <v/>
      </c>
      <c r="K4518" s="88" t="str">
        <f>IF(ISNUMBER(A4518), IF($G$16="fixed",$G$17,MIN(H4518*Data!$C$7*$C$16*0.5,$C$17*Data!$C$7))*$C$12,"")</f>
        <v/>
      </c>
      <c r="L4518" s="42" t="str">
        <f t="shared" ca="1" si="2130"/>
        <v/>
      </c>
      <c r="M4518" s="44" t="str">
        <f t="shared" ca="1" si="2131"/>
        <v/>
      </c>
      <c r="N4518" s="44" t="str">
        <f t="shared" ca="1" si="2132"/>
        <v/>
      </c>
      <c r="O4518" s="108" t="str">
        <f t="shared" si="2116"/>
        <v/>
      </c>
      <c r="P4518" s="102" t="str">
        <f t="shared" si="2117"/>
        <v/>
      </c>
      <c r="Q4518" s="102" t="str">
        <f t="shared" si="2118"/>
        <v/>
      </c>
      <c r="R4518" s="120" t="str">
        <f t="shared" si="2119"/>
        <v/>
      </c>
      <c r="S4518" s="54" t="str">
        <f t="shared" si="2120"/>
        <v/>
      </c>
      <c r="T4518" s="5" t="str">
        <f t="shared" si="2121"/>
        <v/>
      </c>
      <c r="U4518" s="152" t="str">
        <f t="shared" si="2104"/>
        <v/>
      </c>
      <c r="V4518" s="152" t="str">
        <f t="shared" si="2105"/>
        <v/>
      </c>
      <c r="W4518" s="153" t="str">
        <f t="shared" si="2106"/>
        <v/>
      </c>
      <c r="X4518" s="153" t="str">
        <f t="shared" si="2107"/>
        <v/>
      </c>
      <c r="Y4518" s="153" t="str">
        <f t="shared" si="2108"/>
        <v/>
      </c>
      <c r="Z4518" s="153" t="str">
        <f t="shared" si="2109"/>
        <v/>
      </c>
      <c r="AA4518" s="152" t="str">
        <f t="shared" si="2110"/>
        <v/>
      </c>
      <c r="AB4518" s="152" t="str">
        <f t="shared" si="2111"/>
        <v/>
      </c>
      <c r="AC4518" s="154" t="str">
        <f t="shared" si="2122"/>
        <v/>
      </c>
      <c r="AD4518" s="154" t="str">
        <f t="shared" si="2123"/>
        <v/>
      </c>
      <c r="AE4518" s="3" t="str">
        <f t="shared" si="2124"/>
        <v/>
      </c>
      <c r="AF4518" s="3" t="str">
        <f t="shared" si="2125"/>
        <v/>
      </c>
      <c r="AG4518" s="3" t="str">
        <f t="shared" si="2126"/>
        <v/>
      </c>
      <c r="AH4518" s="4" t="str">
        <f t="shared" si="2127"/>
        <v/>
      </c>
      <c r="AI4518" s="75" t="str">
        <f t="shared" si="2128"/>
        <v/>
      </c>
      <c r="AJ4518" s="75" t="str">
        <f t="shared" si="2129"/>
        <v/>
      </c>
    </row>
    <row r="4519" spans="1:36" ht="14.25">
      <c r="A4519" s="41" t="str">
        <f t="shared" si="2112"/>
        <v/>
      </c>
      <c r="B4519" s="150" t="str">
        <f>IF(ISNUMBER(A4519),INDEX('MetaTrader Import'!$H$13:$J$5893,TRUNC(((A4519-$A$39+1)-1)/3)+1,MOD((A4519-$A$39+1)-1,3)+1),"")</f>
        <v/>
      </c>
      <c r="C4519" s="43" t="str">
        <f t="shared" si="2113"/>
        <v/>
      </c>
      <c r="D4519" s="43" t="str">
        <f t="shared" ca="1" si="2103"/>
        <v/>
      </c>
      <c r="E4519" s="43" t="str">
        <f t="shared" si="2114"/>
        <v/>
      </c>
      <c r="F4519" s="43" t="str">
        <f t="shared" si="2115"/>
        <v/>
      </c>
      <c r="G4519" s="43" t="str">
        <f>IF(A4519&lt;&gt;"",IF(A4519&lt;Data!$G$11*0.25,$C$13/$G$32,IF(A4519&gt;Data!$G$11*0.25,$C$13,$C$13*10)),"")</f>
        <v/>
      </c>
      <c r="H4519" s="43" t="str">
        <f>IF(A4519&lt;&gt;"",IF(Data!$G$9="constant",$C$13,IF(Data!$G$9="squeeze",G4519,F4519)),"")</f>
        <v/>
      </c>
      <c r="I4519" s="38" t="str">
        <f ca="1">IF(ISNUMBER(A4519),NORMINV(RAND(),0,IF(AND(Data!$G$9="squeeze",A4519&lt;Data!$G$11*0.25),$H$32,1)*$C$30*$C$13)*($C$14*$C$12),"")</f>
        <v/>
      </c>
      <c r="J4519" s="42" t="str">
        <f ca="1">IFERROR(IF(Data!$C$6="Real",B4519,I4519+J4518+($C$14*$C$12)*(NORMINV(RAND(),$C$15,CHOOSE($G$13,$C$13,F4519,G4519)))),"")</f>
        <v/>
      </c>
      <c r="K4519" s="88" t="str">
        <f>IF(ISNUMBER(A4519), IF($G$16="fixed",$G$17,MIN(H4519*Data!$C$7*$C$16*0.5,$C$17*Data!$C$7))*$C$12,"")</f>
        <v/>
      </c>
      <c r="L4519" s="42" t="str">
        <f t="shared" ca="1" si="2130"/>
        <v/>
      </c>
      <c r="M4519" s="44" t="str">
        <f t="shared" ca="1" si="2131"/>
        <v/>
      </c>
      <c r="N4519" s="44" t="str">
        <f t="shared" ca="1" si="2132"/>
        <v/>
      </c>
      <c r="O4519" s="108" t="str">
        <f t="shared" si="2116"/>
        <v/>
      </c>
      <c r="P4519" s="102" t="str">
        <f t="shared" si="2117"/>
        <v/>
      </c>
      <c r="Q4519" s="102" t="str">
        <f t="shared" si="2118"/>
        <v/>
      </c>
      <c r="R4519" s="120" t="str">
        <f t="shared" si="2119"/>
        <v/>
      </c>
      <c r="S4519" s="54" t="str">
        <f t="shared" si="2120"/>
        <v/>
      </c>
      <c r="T4519" s="5" t="str">
        <f t="shared" si="2121"/>
        <v/>
      </c>
      <c r="U4519" s="152" t="str">
        <f t="shared" si="2104"/>
        <v/>
      </c>
      <c r="V4519" s="152" t="str">
        <f t="shared" si="2105"/>
        <v/>
      </c>
      <c r="W4519" s="153" t="str">
        <f t="shared" si="2106"/>
        <v/>
      </c>
      <c r="X4519" s="153" t="str">
        <f t="shared" si="2107"/>
        <v/>
      </c>
      <c r="Y4519" s="153" t="str">
        <f t="shared" si="2108"/>
        <v/>
      </c>
      <c r="Z4519" s="153" t="str">
        <f t="shared" si="2109"/>
        <v/>
      </c>
      <c r="AA4519" s="152" t="str">
        <f t="shared" si="2110"/>
        <v/>
      </c>
      <c r="AB4519" s="152" t="str">
        <f t="shared" si="2111"/>
        <v/>
      </c>
      <c r="AC4519" s="154" t="str">
        <f t="shared" si="2122"/>
        <v/>
      </c>
      <c r="AD4519" s="154" t="str">
        <f t="shared" si="2123"/>
        <v/>
      </c>
      <c r="AE4519" s="3" t="str">
        <f t="shared" si="2124"/>
        <v/>
      </c>
      <c r="AF4519" s="3" t="str">
        <f t="shared" si="2125"/>
        <v/>
      </c>
      <c r="AG4519" s="3" t="str">
        <f t="shared" si="2126"/>
        <v/>
      </c>
      <c r="AH4519" s="4" t="str">
        <f t="shared" si="2127"/>
        <v/>
      </c>
      <c r="AI4519" s="75" t="str">
        <f t="shared" si="2128"/>
        <v/>
      </c>
      <c r="AJ4519" s="75" t="str">
        <f t="shared" si="2129"/>
        <v/>
      </c>
    </row>
    <row r="4520" spans="1:36" ht="14.25">
      <c r="A4520" s="41" t="str">
        <f t="shared" si="2112"/>
        <v/>
      </c>
      <c r="B4520" s="150" t="str">
        <f>IF(ISNUMBER(A4520),INDEX('MetaTrader Import'!$H$13:$J$5893,TRUNC(((A4520-$A$39+1)-1)/3)+1,MOD((A4520-$A$39+1)-1,3)+1),"")</f>
        <v/>
      </c>
      <c r="C4520" s="43" t="str">
        <f t="shared" si="2113"/>
        <v/>
      </c>
      <c r="D4520" s="43" t="str">
        <f t="shared" ca="1" si="2103"/>
        <v/>
      </c>
      <c r="E4520" s="43" t="str">
        <f t="shared" si="2114"/>
        <v/>
      </c>
      <c r="F4520" s="43" t="str">
        <f t="shared" si="2115"/>
        <v/>
      </c>
      <c r="G4520" s="43" t="str">
        <f>IF(A4520&lt;&gt;"",IF(A4520&lt;Data!$G$11*0.25,$C$13/$G$32,IF(A4520&gt;Data!$G$11*0.25,$C$13,$C$13*10)),"")</f>
        <v/>
      </c>
      <c r="H4520" s="43" t="str">
        <f>IF(A4520&lt;&gt;"",IF(Data!$G$9="constant",$C$13,IF(Data!$G$9="squeeze",G4520,F4520)),"")</f>
        <v/>
      </c>
      <c r="I4520" s="38" t="str">
        <f ca="1">IF(ISNUMBER(A4520),NORMINV(RAND(),0,IF(AND(Data!$G$9="squeeze",A4520&lt;Data!$G$11*0.25),$H$32,1)*$C$30*$C$13)*($C$14*$C$12),"")</f>
        <v/>
      </c>
      <c r="J4520" s="42" t="str">
        <f ca="1">IFERROR(IF(Data!$C$6="Real",B4520,I4520+J4519+($C$14*$C$12)*(NORMINV(RAND(),$C$15,CHOOSE($G$13,$C$13,F4520,G4520)))),"")</f>
        <v/>
      </c>
      <c r="K4520" s="88" t="str">
        <f>IF(ISNUMBER(A4520), IF($G$16="fixed",$G$17,MIN(H4520*Data!$C$7*$C$16*0.5,$C$17*Data!$C$7))*$C$12,"")</f>
        <v/>
      </c>
      <c r="L4520" s="42" t="str">
        <f t="shared" ca="1" si="2130"/>
        <v/>
      </c>
      <c r="M4520" s="44" t="str">
        <f t="shared" ca="1" si="2131"/>
        <v/>
      </c>
      <c r="N4520" s="44" t="str">
        <f t="shared" ca="1" si="2132"/>
        <v/>
      </c>
      <c r="O4520" s="108" t="str">
        <f t="shared" si="2116"/>
        <v/>
      </c>
      <c r="P4520" s="102" t="str">
        <f t="shared" si="2117"/>
        <v/>
      </c>
      <c r="Q4520" s="102" t="str">
        <f t="shared" si="2118"/>
        <v/>
      </c>
      <c r="R4520" s="120" t="str">
        <f t="shared" si="2119"/>
        <v/>
      </c>
      <c r="S4520" s="54" t="str">
        <f t="shared" si="2120"/>
        <v/>
      </c>
      <c r="T4520" s="5" t="str">
        <f t="shared" si="2121"/>
        <v/>
      </c>
      <c r="U4520" s="152" t="str">
        <f t="shared" si="2104"/>
        <v/>
      </c>
      <c r="V4520" s="152" t="str">
        <f t="shared" si="2105"/>
        <v/>
      </c>
      <c r="W4520" s="153" t="str">
        <f t="shared" si="2106"/>
        <v/>
      </c>
      <c r="X4520" s="153" t="str">
        <f t="shared" si="2107"/>
        <v/>
      </c>
      <c r="Y4520" s="153" t="str">
        <f t="shared" si="2108"/>
        <v/>
      </c>
      <c r="Z4520" s="153" t="str">
        <f t="shared" si="2109"/>
        <v/>
      </c>
      <c r="AA4520" s="152" t="str">
        <f t="shared" si="2110"/>
        <v/>
      </c>
      <c r="AB4520" s="152" t="str">
        <f t="shared" si="2111"/>
        <v/>
      </c>
      <c r="AC4520" s="154" t="str">
        <f t="shared" si="2122"/>
        <v/>
      </c>
      <c r="AD4520" s="154" t="str">
        <f t="shared" si="2123"/>
        <v/>
      </c>
      <c r="AE4520" s="3" t="str">
        <f t="shared" si="2124"/>
        <v/>
      </c>
      <c r="AF4520" s="3" t="str">
        <f t="shared" si="2125"/>
        <v/>
      </c>
      <c r="AG4520" s="3" t="str">
        <f t="shared" si="2126"/>
        <v/>
      </c>
      <c r="AH4520" s="4" t="str">
        <f t="shared" si="2127"/>
        <v/>
      </c>
      <c r="AI4520" s="75" t="str">
        <f t="shared" si="2128"/>
        <v/>
      </c>
      <c r="AJ4520" s="75" t="str">
        <f t="shared" si="2129"/>
        <v/>
      </c>
    </row>
    <row r="4521" spans="1:36" ht="14.25">
      <c r="A4521" s="41" t="str">
        <f t="shared" si="2112"/>
        <v/>
      </c>
      <c r="B4521" s="150" t="str">
        <f>IF(ISNUMBER(A4521),INDEX('MetaTrader Import'!$H$13:$J$5893,TRUNC(((A4521-$A$39+1)-1)/3)+1,MOD((A4521-$A$39+1)-1,3)+1),"")</f>
        <v/>
      </c>
      <c r="C4521" s="43" t="str">
        <f t="shared" si="2113"/>
        <v/>
      </c>
      <c r="D4521" s="43" t="str">
        <f t="shared" ca="1" si="2103"/>
        <v/>
      </c>
      <c r="E4521" s="43" t="str">
        <f t="shared" si="2114"/>
        <v/>
      </c>
      <c r="F4521" s="43" t="str">
        <f t="shared" si="2115"/>
        <v/>
      </c>
      <c r="G4521" s="43" t="str">
        <f>IF(A4521&lt;&gt;"",IF(A4521&lt;Data!$G$11*0.25,$C$13/$G$32,IF(A4521&gt;Data!$G$11*0.25,$C$13,$C$13*10)),"")</f>
        <v/>
      </c>
      <c r="H4521" s="43" t="str">
        <f>IF(A4521&lt;&gt;"",IF(Data!$G$9="constant",$C$13,IF(Data!$G$9="squeeze",G4521,F4521)),"")</f>
        <v/>
      </c>
      <c r="I4521" s="38" t="str">
        <f ca="1">IF(ISNUMBER(A4521),NORMINV(RAND(),0,IF(AND(Data!$G$9="squeeze",A4521&lt;Data!$G$11*0.25),$H$32,1)*$C$30*$C$13)*($C$14*$C$12),"")</f>
        <v/>
      </c>
      <c r="J4521" s="42" t="str">
        <f ca="1">IFERROR(IF(Data!$C$6="Real",B4521,I4521+J4520+($C$14*$C$12)*(NORMINV(RAND(),$C$15,CHOOSE($G$13,$C$13,F4521,G4521)))),"")</f>
        <v/>
      </c>
      <c r="K4521" s="88" t="str">
        <f>IF(ISNUMBER(A4521), IF($G$16="fixed",$G$17,MIN(H4521*Data!$C$7*$C$16*0.5,$C$17*Data!$C$7))*$C$12,"")</f>
        <v/>
      </c>
      <c r="L4521" s="42" t="str">
        <f t="shared" ca="1" si="2130"/>
        <v/>
      </c>
      <c r="M4521" s="44" t="str">
        <f t="shared" ca="1" si="2131"/>
        <v/>
      </c>
      <c r="N4521" s="44" t="str">
        <f t="shared" ca="1" si="2132"/>
        <v/>
      </c>
      <c r="O4521" s="108" t="str">
        <f t="shared" si="2116"/>
        <v/>
      </c>
      <c r="P4521" s="102" t="str">
        <f t="shared" si="2117"/>
        <v/>
      </c>
      <c r="Q4521" s="102" t="str">
        <f t="shared" si="2118"/>
        <v/>
      </c>
      <c r="R4521" s="120" t="str">
        <f t="shared" si="2119"/>
        <v/>
      </c>
      <c r="S4521" s="54" t="str">
        <f t="shared" si="2120"/>
        <v/>
      </c>
      <c r="T4521" s="5" t="str">
        <f t="shared" si="2121"/>
        <v/>
      </c>
      <c r="U4521" s="152" t="str">
        <f t="shared" si="2104"/>
        <v/>
      </c>
      <c r="V4521" s="152" t="str">
        <f t="shared" si="2105"/>
        <v/>
      </c>
      <c r="W4521" s="153" t="str">
        <f t="shared" si="2106"/>
        <v/>
      </c>
      <c r="X4521" s="153" t="str">
        <f t="shared" si="2107"/>
        <v/>
      </c>
      <c r="Y4521" s="153" t="str">
        <f t="shared" si="2108"/>
        <v/>
      </c>
      <c r="Z4521" s="153" t="str">
        <f t="shared" si="2109"/>
        <v/>
      </c>
      <c r="AA4521" s="152" t="str">
        <f t="shared" si="2110"/>
        <v/>
      </c>
      <c r="AB4521" s="152" t="str">
        <f t="shared" si="2111"/>
        <v/>
      </c>
      <c r="AC4521" s="154" t="str">
        <f t="shared" si="2122"/>
        <v/>
      </c>
      <c r="AD4521" s="154" t="str">
        <f t="shared" si="2123"/>
        <v/>
      </c>
      <c r="AE4521" s="3" t="str">
        <f t="shared" si="2124"/>
        <v/>
      </c>
      <c r="AF4521" s="3" t="str">
        <f t="shared" si="2125"/>
        <v/>
      </c>
      <c r="AG4521" s="3" t="str">
        <f t="shared" si="2126"/>
        <v/>
      </c>
      <c r="AH4521" s="4" t="str">
        <f t="shared" si="2127"/>
        <v/>
      </c>
      <c r="AI4521" s="75" t="str">
        <f t="shared" si="2128"/>
        <v/>
      </c>
      <c r="AJ4521" s="75" t="str">
        <f t="shared" si="2129"/>
        <v/>
      </c>
    </row>
    <row r="4522" spans="1:36" ht="14.25">
      <c r="A4522" s="41" t="str">
        <f t="shared" si="2112"/>
        <v/>
      </c>
      <c r="B4522" s="150" t="str">
        <f>IF(ISNUMBER(A4522),INDEX('MetaTrader Import'!$H$13:$J$5893,TRUNC(((A4522-$A$39+1)-1)/3)+1,MOD((A4522-$A$39+1)-1,3)+1),"")</f>
        <v/>
      </c>
      <c r="C4522" s="43" t="str">
        <f t="shared" si="2113"/>
        <v/>
      </c>
      <c r="D4522" s="43" t="str">
        <f t="shared" ca="1" si="2103"/>
        <v/>
      </c>
      <c r="E4522" s="43" t="str">
        <f t="shared" si="2114"/>
        <v/>
      </c>
      <c r="F4522" s="43" t="str">
        <f t="shared" si="2115"/>
        <v/>
      </c>
      <c r="G4522" s="43" t="str">
        <f>IF(A4522&lt;&gt;"",IF(A4522&lt;Data!$G$11*0.25,$C$13/$G$32,IF(A4522&gt;Data!$G$11*0.25,$C$13,$C$13*10)),"")</f>
        <v/>
      </c>
      <c r="H4522" s="43" t="str">
        <f>IF(A4522&lt;&gt;"",IF(Data!$G$9="constant",$C$13,IF(Data!$G$9="squeeze",G4522,F4522)),"")</f>
        <v/>
      </c>
      <c r="I4522" s="38" t="str">
        <f ca="1">IF(ISNUMBER(A4522),NORMINV(RAND(),0,IF(AND(Data!$G$9="squeeze",A4522&lt;Data!$G$11*0.25),$H$32,1)*$C$30*$C$13)*($C$14*$C$12),"")</f>
        <v/>
      </c>
      <c r="J4522" s="42" t="str">
        <f ca="1">IFERROR(IF(Data!$C$6="Real",B4522,I4522+J4521+($C$14*$C$12)*(NORMINV(RAND(),$C$15,CHOOSE($G$13,$C$13,F4522,G4522)))),"")</f>
        <v/>
      </c>
      <c r="K4522" s="88" t="str">
        <f>IF(ISNUMBER(A4522), IF($G$16="fixed",$G$17,MIN(H4522*Data!$C$7*$C$16*0.5,$C$17*Data!$C$7))*$C$12,"")</f>
        <v/>
      </c>
      <c r="L4522" s="42" t="str">
        <f t="shared" ca="1" si="2130"/>
        <v/>
      </c>
      <c r="M4522" s="44" t="str">
        <f t="shared" ca="1" si="2131"/>
        <v/>
      </c>
      <c r="N4522" s="44" t="str">
        <f t="shared" ca="1" si="2132"/>
        <v/>
      </c>
      <c r="O4522" s="108" t="str">
        <f t="shared" si="2116"/>
        <v/>
      </c>
      <c r="P4522" s="102" t="str">
        <f t="shared" si="2117"/>
        <v/>
      </c>
      <c r="Q4522" s="102" t="str">
        <f t="shared" si="2118"/>
        <v/>
      </c>
      <c r="R4522" s="120" t="str">
        <f t="shared" si="2119"/>
        <v/>
      </c>
      <c r="S4522" s="54" t="str">
        <f t="shared" si="2120"/>
        <v/>
      </c>
      <c r="T4522" s="5" t="str">
        <f t="shared" si="2121"/>
        <v/>
      </c>
      <c r="U4522" s="152" t="str">
        <f t="shared" si="2104"/>
        <v/>
      </c>
      <c r="V4522" s="152" t="str">
        <f t="shared" si="2105"/>
        <v/>
      </c>
      <c r="W4522" s="153" t="str">
        <f t="shared" si="2106"/>
        <v/>
      </c>
      <c r="X4522" s="153" t="str">
        <f t="shared" si="2107"/>
        <v/>
      </c>
      <c r="Y4522" s="153" t="str">
        <f t="shared" si="2108"/>
        <v/>
      </c>
      <c r="Z4522" s="153" t="str">
        <f t="shared" si="2109"/>
        <v/>
      </c>
      <c r="AA4522" s="152" t="str">
        <f t="shared" si="2110"/>
        <v/>
      </c>
      <c r="AB4522" s="152" t="str">
        <f t="shared" si="2111"/>
        <v/>
      </c>
      <c r="AC4522" s="154" t="str">
        <f t="shared" si="2122"/>
        <v/>
      </c>
      <c r="AD4522" s="154" t="str">
        <f t="shared" si="2123"/>
        <v/>
      </c>
      <c r="AE4522" s="3" t="str">
        <f t="shared" si="2124"/>
        <v/>
      </c>
      <c r="AF4522" s="3" t="str">
        <f t="shared" si="2125"/>
        <v/>
      </c>
      <c r="AG4522" s="3" t="str">
        <f t="shared" si="2126"/>
        <v/>
      </c>
      <c r="AH4522" s="4" t="str">
        <f t="shared" si="2127"/>
        <v/>
      </c>
      <c r="AI4522" s="75" t="str">
        <f t="shared" si="2128"/>
        <v/>
      </c>
      <c r="AJ4522" s="75" t="str">
        <f t="shared" si="2129"/>
        <v/>
      </c>
    </row>
    <row r="4523" spans="1:36" ht="14.25">
      <c r="A4523" s="41" t="str">
        <f t="shared" si="2112"/>
        <v/>
      </c>
      <c r="B4523" s="150" t="str">
        <f>IF(ISNUMBER(A4523),INDEX('MetaTrader Import'!$H$13:$J$5893,TRUNC(((A4523-$A$39+1)-1)/3)+1,MOD((A4523-$A$39+1)-1,3)+1),"")</f>
        <v/>
      </c>
      <c r="C4523" s="43" t="str">
        <f t="shared" si="2113"/>
        <v/>
      </c>
      <c r="D4523" s="43" t="str">
        <f t="shared" ca="1" si="2103"/>
        <v/>
      </c>
      <c r="E4523" s="43" t="str">
        <f t="shared" si="2114"/>
        <v/>
      </c>
      <c r="F4523" s="43" t="str">
        <f t="shared" si="2115"/>
        <v/>
      </c>
      <c r="G4523" s="43" t="str">
        <f>IF(A4523&lt;&gt;"",IF(A4523&lt;Data!$G$11*0.25,$C$13/$G$32,IF(A4523&gt;Data!$G$11*0.25,$C$13,$C$13*10)),"")</f>
        <v/>
      </c>
      <c r="H4523" s="43" t="str">
        <f>IF(A4523&lt;&gt;"",IF(Data!$G$9="constant",$C$13,IF(Data!$G$9="squeeze",G4523,F4523)),"")</f>
        <v/>
      </c>
      <c r="I4523" s="38" t="str">
        <f ca="1">IF(ISNUMBER(A4523),NORMINV(RAND(),0,IF(AND(Data!$G$9="squeeze",A4523&lt;Data!$G$11*0.25),$H$32,1)*$C$30*$C$13)*($C$14*$C$12),"")</f>
        <v/>
      </c>
      <c r="J4523" s="42" t="str">
        <f ca="1">IFERROR(IF(Data!$C$6="Real",B4523,I4523+J4522+($C$14*$C$12)*(NORMINV(RAND(),$C$15,CHOOSE($G$13,$C$13,F4523,G4523)))),"")</f>
        <v/>
      </c>
      <c r="K4523" s="88" t="str">
        <f>IF(ISNUMBER(A4523), IF($G$16="fixed",$G$17,MIN(H4523*Data!$C$7*$C$16*0.5,$C$17*Data!$C$7))*$C$12,"")</f>
        <v/>
      </c>
      <c r="L4523" s="42" t="str">
        <f t="shared" ca="1" si="2130"/>
        <v/>
      </c>
      <c r="M4523" s="44" t="str">
        <f t="shared" ca="1" si="2131"/>
        <v/>
      </c>
      <c r="N4523" s="44" t="str">
        <f t="shared" ca="1" si="2132"/>
        <v/>
      </c>
      <c r="O4523" s="108" t="str">
        <f t="shared" si="2116"/>
        <v/>
      </c>
      <c r="P4523" s="102" t="str">
        <f t="shared" si="2117"/>
        <v/>
      </c>
      <c r="Q4523" s="102" t="str">
        <f t="shared" si="2118"/>
        <v/>
      </c>
      <c r="R4523" s="120" t="str">
        <f t="shared" si="2119"/>
        <v/>
      </c>
      <c r="S4523" s="54" t="str">
        <f t="shared" si="2120"/>
        <v/>
      </c>
      <c r="T4523" s="5" t="str">
        <f t="shared" si="2121"/>
        <v/>
      </c>
      <c r="U4523" s="152" t="str">
        <f t="shared" si="2104"/>
        <v/>
      </c>
      <c r="V4523" s="152" t="str">
        <f t="shared" si="2105"/>
        <v/>
      </c>
      <c r="W4523" s="153" t="str">
        <f t="shared" si="2106"/>
        <v/>
      </c>
      <c r="X4523" s="153" t="str">
        <f t="shared" si="2107"/>
        <v/>
      </c>
      <c r="Y4523" s="153" t="str">
        <f t="shared" si="2108"/>
        <v/>
      </c>
      <c r="Z4523" s="153" t="str">
        <f t="shared" si="2109"/>
        <v/>
      </c>
      <c r="AA4523" s="152" t="str">
        <f t="shared" si="2110"/>
        <v/>
      </c>
      <c r="AB4523" s="152" t="str">
        <f t="shared" si="2111"/>
        <v/>
      </c>
      <c r="AC4523" s="154" t="str">
        <f t="shared" si="2122"/>
        <v/>
      </c>
      <c r="AD4523" s="154" t="str">
        <f t="shared" si="2123"/>
        <v/>
      </c>
      <c r="AE4523" s="3" t="str">
        <f t="shared" si="2124"/>
        <v/>
      </c>
      <c r="AF4523" s="3" t="str">
        <f t="shared" si="2125"/>
        <v/>
      </c>
      <c r="AG4523" s="3" t="str">
        <f t="shared" si="2126"/>
        <v/>
      </c>
      <c r="AH4523" s="4" t="str">
        <f t="shared" si="2127"/>
        <v/>
      </c>
      <c r="AI4523" s="75" t="str">
        <f t="shared" si="2128"/>
        <v/>
      </c>
      <c r="AJ4523" s="75" t="str">
        <f t="shared" si="2129"/>
        <v/>
      </c>
    </row>
    <row r="4524" spans="1:36" ht="14.25">
      <c r="A4524" s="41" t="str">
        <f t="shared" si="2112"/>
        <v/>
      </c>
      <c r="B4524" s="150" t="str">
        <f>IF(ISNUMBER(A4524),INDEX('MetaTrader Import'!$H$13:$J$5893,TRUNC(((A4524-$A$39+1)-1)/3)+1,MOD((A4524-$A$39+1)-1,3)+1),"")</f>
        <v/>
      </c>
      <c r="C4524" s="43" t="str">
        <f t="shared" si="2113"/>
        <v/>
      </c>
      <c r="D4524" s="43" t="str">
        <f t="shared" ca="1" si="2103"/>
        <v/>
      </c>
      <c r="E4524" s="43" t="str">
        <f t="shared" si="2114"/>
        <v/>
      </c>
      <c r="F4524" s="43" t="str">
        <f t="shared" si="2115"/>
        <v/>
      </c>
      <c r="G4524" s="43" t="str">
        <f>IF(A4524&lt;&gt;"",IF(A4524&lt;Data!$G$11*0.25,$C$13/$G$32,IF(A4524&gt;Data!$G$11*0.25,$C$13,$C$13*10)),"")</f>
        <v/>
      </c>
      <c r="H4524" s="43" t="str">
        <f>IF(A4524&lt;&gt;"",IF(Data!$G$9="constant",$C$13,IF(Data!$G$9="squeeze",G4524,F4524)),"")</f>
        <v/>
      </c>
      <c r="I4524" s="38" t="str">
        <f ca="1">IF(ISNUMBER(A4524),NORMINV(RAND(),0,IF(AND(Data!$G$9="squeeze",A4524&lt;Data!$G$11*0.25),$H$32,1)*$C$30*$C$13)*($C$14*$C$12),"")</f>
        <v/>
      </c>
      <c r="J4524" s="42" t="str">
        <f ca="1">IFERROR(IF(Data!$C$6="Real",B4524,I4524+J4523+($C$14*$C$12)*(NORMINV(RAND(),$C$15,CHOOSE($G$13,$C$13,F4524,G4524)))),"")</f>
        <v/>
      </c>
      <c r="K4524" s="88" t="str">
        <f>IF(ISNUMBER(A4524), IF($G$16="fixed",$G$17,MIN(H4524*Data!$C$7*$C$16*0.5,$C$17*Data!$C$7))*$C$12,"")</f>
        <v/>
      </c>
      <c r="L4524" s="42" t="str">
        <f t="shared" ca="1" si="2130"/>
        <v/>
      </c>
      <c r="M4524" s="44" t="str">
        <f t="shared" ca="1" si="2131"/>
        <v/>
      </c>
      <c r="N4524" s="44" t="str">
        <f t="shared" ca="1" si="2132"/>
        <v/>
      </c>
      <c r="O4524" s="108" t="str">
        <f t="shared" si="2116"/>
        <v/>
      </c>
      <c r="P4524" s="102" t="str">
        <f t="shared" si="2117"/>
        <v/>
      </c>
      <c r="Q4524" s="102" t="str">
        <f t="shared" si="2118"/>
        <v/>
      </c>
      <c r="R4524" s="120" t="str">
        <f t="shared" si="2119"/>
        <v/>
      </c>
      <c r="S4524" s="54" t="str">
        <f t="shared" si="2120"/>
        <v/>
      </c>
      <c r="T4524" s="5" t="str">
        <f t="shared" si="2121"/>
        <v/>
      </c>
      <c r="U4524" s="152" t="str">
        <f t="shared" si="2104"/>
        <v/>
      </c>
      <c r="V4524" s="152" t="str">
        <f t="shared" si="2105"/>
        <v/>
      </c>
      <c r="W4524" s="153" t="str">
        <f t="shared" si="2106"/>
        <v/>
      </c>
      <c r="X4524" s="153" t="str">
        <f t="shared" si="2107"/>
        <v/>
      </c>
      <c r="Y4524" s="153" t="str">
        <f t="shared" si="2108"/>
        <v/>
      </c>
      <c r="Z4524" s="153" t="str">
        <f t="shared" si="2109"/>
        <v/>
      </c>
      <c r="AA4524" s="152" t="str">
        <f t="shared" si="2110"/>
        <v/>
      </c>
      <c r="AB4524" s="152" t="str">
        <f t="shared" si="2111"/>
        <v/>
      </c>
      <c r="AC4524" s="154" t="str">
        <f t="shared" si="2122"/>
        <v/>
      </c>
      <c r="AD4524" s="154" t="str">
        <f t="shared" si="2123"/>
        <v/>
      </c>
      <c r="AE4524" s="3" t="str">
        <f t="shared" si="2124"/>
        <v/>
      </c>
      <c r="AF4524" s="3" t="str">
        <f t="shared" si="2125"/>
        <v/>
      </c>
      <c r="AG4524" s="3" t="str">
        <f t="shared" si="2126"/>
        <v/>
      </c>
      <c r="AH4524" s="4" t="str">
        <f t="shared" si="2127"/>
        <v/>
      </c>
      <c r="AI4524" s="75" t="str">
        <f t="shared" si="2128"/>
        <v/>
      </c>
      <c r="AJ4524" s="75" t="str">
        <f t="shared" si="2129"/>
        <v/>
      </c>
    </row>
    <row r="4525" spans="1:36" ht="14.25">
      <c r="A4525" s="41" t="str">
        <f t="shared" si="2112"/>
        <v/>
      </c>
      <c r="B4525" s="150" t="str">
        <f>IF(ISNUMBER(A4525),INDEX('MetaTrader Import'!$H$13:$J$5893,TRUNC(((A4525-$A$39+1)-1)/3)+1,MOD((A4525-$A$39+1)-1,3)+1),"")</f>
        <v/>
      </c>
      <c r="C4525" s="43" t="str">
        <f t="shared" si="2113"/>
        <v/>
      </c>
      <c r="D4525" s="43" t="str">
        <f t="shared" ca="1" si="2103"/>
        <v/>
      </c>
      <c r="E4525" s="43" t="str">
        <f t="shared" si="2114"/>
        <v/>
      </c>
      <c r="F4525" s="43" t="str">
        <f t="shared" si="2115"/>
        <v/>
      </c>
      <c r="G4525" s="43" t="str">
        <f>IF(A4525&lt;&gt;"",IF(A4525&lt;Data!$G$11*0.25,$C$13/$G$32,IF(A4525&gt;Data!$G$11*0.25,$C$13,$C$13*10)),"")</f>
        <v/>
      </c>
      <c r="H4525" s="43" t="str">
        <f>IF(A4525&lt;&gt;"",IF(Data!$G$9="constant",$C$13,IF(Data!$G$9="squeeze",G4525,F4525)),"")</f>
        <v/>
      </c>
      <c r="I4525" s="38" t="str">
        <f ca="1">IF(ISNUMBER(A4525),NORMINV(RAND(),0,IF(AND(Data!$G$9="squeeze",A4525&lt;Data!$G$11*0.25),$H$32,1)*$C$30*$C$13)*($C$14*$C$12),"")</f>
        <v/>
      </c>
      <c r="J4525" s="42" t="str">
        <f ca="1">IFERROR(IF(Data!$C$6="Real",B4525,I4525+J4524+($C$14*$C$12)*(NORMINV(RAND(),$C$15,CHOOSE($G$13,$C$13,F4525,G4525)))),"")</f>
        <v/>
      </c>
      <c r="K4525" s="88" t="str">
        <f>IF(ISNUMBER(A4525), IF($G$16="fixed",$G$17,MIN(H4525*Data!$C$7*$C$16*0.5,$C$17*Data!$C$7))*$C$12,"")</f>
        <v/>
      </c>
      <c r="L4525" s="42" t="str">
        <f t="shared" ca="1" si="2130"/>
        <v/>
      </c>
      <c r="M4525" s="44" t="str">
        <f t="shared" ca="1" si="2131"/>
        <v/>
      </c>
      <c r="N4525" s="44" t="str">
        <f t="shared" ca="1" si="2132"/>
        <v/>
      </c>
      <c r="O4525" s="108" t="str">
        <f t="shared" si="2116"/>
        <v/>
      </c>
      <c r="P4525" s="102" t="str">
        <f t="shared" si="2117"/>
        <v/>
      </c>
      <c r="Q4525" s="102" t="str">
        <f t="shared" si="2118"/>
        <v/>
      </c>
      <c r="R4525" s="120" t="str">
        <f t="shared" si="2119"/>
        <v/>
      </c>
      <c r="S4525" s="54" t="str">
        <f t="shared" si="2120"/>
        <v/>
      </c>
      <c r="T4525" s="5" t="str">
        <f t="shared" si="2121"/>
        <v/>
      </c>
      <c r="U4525" s="152" t="str">
        <f t="shared" si="2104"/>
        <v/>
      </c>
      <c r="V4525" s="152" t="str">
        <f t="shared" si="2105"/>
        <v/>
      </c>
      <c r="W4525" s="153" t="str">
        <f t="shared" si="2106"/>
        <v/>
      </c>
      <c r="X4525" s="153" t="str">
        <f t="shared" si="2107"/>
        <v/>
      </c>
      <c r="Y4525" s="153" t="str">
        <f t="shared" si="2108"/>
        <v/>
      </c>
      <c r="Z4525" s="153" t="str">
        <f t="shared" si="2109"/>
        <v/>
      </c>
      <c r="AA4525" s="152" t="str">
        <f t="shared" si="2110"/>
        <v/>
      </c>
      <c r="AB4525" s="152" t="str">
        <f t="shared" si="2111"/>
        <v/>
      </c>
      <c r="AC4525" s="154" t="str">
        <f t="shared" si="2122"/>
        <v/>
      </c>
      <c r="AD4525" s="154" t="str">
        <f t="shared" si="2123"/>
        <v/>
      </c>
      <c r="AE4525" s="3" t="str">
        <f t="shared" si="2124"/>
        <v/>
      </c>
      <c r="AF4525" s="3" t="str">
        <f t="shared" si="2125"/>
        <v/>
      </c>
      <c r="AG4525" s="3" t="str">
        <f t="shared" si="2126"/>
        <v/>
      </c>
      <c r="AH4525" s="4" t="str">
        <f t="shared" si="2127"/>
        <v/>
      </c>
      <c r="AI4525" s="75" t="str">
        <f t="shared" si="2128"/>
        <v/>
      </c>
      <c r="AJ4525" s="75" t="str">
        <f t="shared" si="2129"/>
        <v/>
      </c>
    </row>
    <row r="4526" spans="1:36" ht="14.25">
      <c r="A4526" s="41" t="str">
        <f t="shared" si="2112"/>
        <v/>
      </c>
      <c r="B4526" s="150" t="str">
        <f>IF(ISNUMBER(A4526),INDEX('MetaTrader Import'!$H$13:$J$5893,TRUNC(((A4526-$A$39+1)-1)/3)+1,MOD((A4526-$A$39+1)-1,3)+1),"")</f>
        <v/>
      </c>
      <c r="C4526" s="43" t="str">
        <f t="shared" si="2113"/>
        <v/>
      </c>
      <c r="D4526" s="43" t="str">
        <f t="shared" ca="1" si="2103"/>
        <v/>
      </c>
      <c r="E4526" s="43" t="str">
        <f t="shared" si="2114"/>
        <v/>
      </c>
      <c r="F4526" s="43" t="str">
        <f t="shared" si="2115"/>
        <v/>
      </c>
      <c r="G4526" s="43" t="str">
        <f>IF(A4526&lt;&gt;"",IF(A4526&lt;Data!$G$11*0.25,$C$13/$G$32,IF(A4526&gt;Data!$G$11*0.25,$C$13,$C$13*10)),"")</f>
        <v/>
      </c>
      <c r="H4526" s="43" t="str">
        <f>IF(A4526&lt;&gt;"",IF(Data!$G$9="constant",$C$13,IF(Data!$G$9="squeeze",G4526,F4526)),"")</f>
        <v/>
      </c>
      <c r="I4526" s="38" t="str">
        <f ca="1">IF(ISNUMBER(A4526),NORMINV(RAND(),0,IF(AND(Data!$G$9="squeeze",A4526&lt;Data!$G$11*0.25),$H$32,1)*$C$30*$C$13)*($C$14*$C$12),"")</f>
        <v/>
      </c>
      <c r="J4526" s="42" t="str">
        <f ca="1">IFERROR(IF(Data!$C$6="Real",B4526,I4526+J4525+($C$14*$C$12)*(NORMINV(RAND(),$C$15,CHOOSE($G$13,$C$13,F4526,G4526)))),"")</f>
        <v/>
      </c>
      <c r="K4526" s="88" t="str">
        <f>IF(ISNUMBER(A4526), IF($G$16="fixed",$G$17,MIN(H4526*Data!$C$7*$C$16*0.5,$C$17*Data!$C$7))*$C$12,"")</f>
        <v/>
      </c>
      <c r="L4526" s="42" t="str">
        <f t="shared" ca="1" si="2130"/>
        <v/>
      </c>
      <c r="M4526" s="44" t="str">
        <f t="shared" ca="1" si="2131"/>
        <v/>
      </c>
      <c r="N4526" s="44" t="str">
        <f t="shared" ca="1" si="2132"/>
        <v/>
      </c>
      <c r="O4526" s="108" t="str">
        <f t="shared" si="2116"/>
        <v/>
      </c>
      <c r="P4526" s="102" t="str">
        <f t="shared" si="2117"/>
        <v/>
      </c>
      <c r="Q4526" s="102" t="str">
        <f t="shared" si="2118"/>
        <v/>
      </c>
      <c r="R4526" s="120" t="str">
        <f t="shared" si="2119"/>
        <v/>
      </c>
      <c r="S4526" s="54" t="str">
        <f t="shared" si="2120"/>
        <v/>
      </c>
      <c r="T4526" s="5" t="str">
        <f t="shared" si="2121"/>
        <v/>
      </c>
      <c r="U4526" s="152" t="str">
        <f t="shared" si="2104"/>
        <v/>
      </c>
      <c r="V4526" s="152" t="str">
        <f t="shared" si="2105"/>
        <v/>
      </c>
      <c r="W4526" s="153" t="str">
        <f t="shared" si="2106"/>
        <v/>
      </c>
      <c r="X4526" s="153" t="str">
        <f t="shared" si="2107"/>
        <v/>
      </c>
      <c r="Y4526" s="153" t="str">
        <f t="shared" si="2108"/>
        <v/>
      </c>
      <c r="Z4526" s="153" t="str">
        <f t="shared" si="2109"/>
        <v/>
      </c>
      <c r="AA4526" s="152" t="str">
        <f t="shared" si="2110"/>
        <v/>
      </c>
      <c r="AB4526" s="152" t="str">
        <f t="shared" si="2111"/>
        <v/>
      </c>
      <c r="AC4526" s="154" t="str">
        <f t="shared" si="2122"/>
        <v/>
      </c>
      <c r="AD4526" s="154" t="str">
        <f t="shared" si="2123"/>
        <v/>
      </c>
      <c r="AE4526" s="3" t="str">
        <f t="shared" si="2124"/>
        <v/>
      </c>
      <c r="AF4526" s="3" t="str">
        <f t="shared" si="2125"/>
        <v/>
      </c>
      <c r="AG4526" s="3" t="str">
        <f t="shared" si="2126"/>
        <v/>
      </c>
      <c r="AH4526" s="4" t="str">
        <f t="shared" si="2127"/>
        <v/>
      </c>
      <c r="AI4526" s="75" t="str">
        <f t="shared" si="2128"/>
        <v/>
      </c>
      <c r="AJ4526" s="75" t="str">
        <f t="shared" si="2129"/>
        <v/>
      </c>
    </row>
    <row r="4527" spans="1:36" ht="14.25">
      <c r="A4527" s="41" t="str">
        <f t="shared" si="2112"/>
        <v/>
      </c>
      <c r="B4527" s="150" t="str">
        <f>IF(ISNUMBER(A4527),INDEX('MetaTrader Import'!$H$13:$J$5893,TRUNC(((A4527-$A$39+1)-1)/3)+1,MOD((A4527-$A$39+1)-1,3)+1),"")</f>
        <v/>
      </c>
      <c r="C4527" s="43" t="str">
        <f t="shared" si="2113"/>
        <v/>
      </c>
      <c r="D4527" s="43" t="str">
        <f t="shared" ca="1" si="2103"/>
        <v/>
      </c>
      <c r="E4527" s="43" t="str">
        <f t="shared" si="2114"/>
        <v/>
      </c>
      <c r="F4527" s="43" t="str">
        <f t="shared" si="2115"/>
        <v/>
      </c>
      <c r="G4527" s="43" t="str">
        <f>IF(A4527&lt;&gt;"",IF(A4527&lt;Data!$G$11*0.25,$C$13/$G$32,IF(A4527&gt;Data!$G$11*0.25,$C$13,$C$13*10)),"")</f>
        <v/>
      </c>
      <c r="H4527" s="43" t="str">
        <f>IF(A4527&lt;&gt;"",IF(Data!$G$9="constant",$C$13,IF(Data!$G$9="squeeze",G4527,F4527)),"")</f>
        <v/>
      </c>
      <c r="I4527" s="38" t="str">
        <f ca="1">IF(ISNUMBER(A4527),NORMINV(RAND(),0,IF(AND(Data!$G$9="squeeze",A4527&lt;Data!$G$11*0.25),$H$32,1)*$C$30*$C$13)*($C$14*$C$12),"")</f>
        <v/>
      </c>
      <c r="J4527" s="42" t="str">
        <f ca="1">IFERROR(IF(Data!$C$6="Real",B4527,I4527+J4526+($C$14*$C$12)*(NORMINV(RAND(),$C$15,CHOOSE($G$13,$C$13,F4527,G4527)))),"")</f>
        <v/>
      </c>
      <c r="K4527" s="88" t="str">
        <f>IF(ISNUMBER(A4527), IF($G$16="fixed",$G$17,MIN(H4527*Data!$C$7*$C$16*0.5,$C$17*Data!$C$7))*$C$12,"")</f>
        <v/>
      </c>
      <c r="L4527" s="42" t="str">
        <f t="shared" ca="1" si="2130"/>
        <v/>
      </c>
      <c r="M4527" s="44" t="str">
        <f t="shared" ca="1" si="2131"/>
        <v/>
      </c>
      <c r="N4527" s="44" t="str">
        <f t="shared" ca="1" si="2132"/>
        <v/>
      </c>
      <c r="O4527" s="108" t="str">
        <f t="shared" si="2116"/>
        <v/>
      </c>
      <c r="P4527" s="102" t="str">
        <f t="shared" si="2117"/>
        <v/>
      </c>
      <c r="Q4527" s="102" t="str">
        <f t="shared" si="2118"/>
        <v/>
      </c>
      <c r="R4527" s="120" t="str">
        <f t="shared" si="2119"/>
        <v/>
      </c>
      <c r="S4527" s="54" t="str">
        <f t="shared" si="2120"/>
        <v/>
      </c>
      <c r="T4527" s="5" t="str">
        <f t="shared" si="2121"/>
        <v/>
      </c>
      <c r="U4527" s="152" t="str">
        <f t="shared" si="2104"/>
        <v/>
      </c>
      <c r="V4527" s="152" t="str">
        <f t="shared" si="2105"/>
        <v/>
      </c>
      <c r="W4527" s="153" t="str">
        <f t="shared" si="2106"/>
        <v/>
      </c>
      <c r="X4527" s="153" t="str">
        <f t="shared" si="2107"/>
        <v/>
      </c>
      <c r="Y4527" s="153" t="str">
        <f t="shared" si="2108"/>
        <v/>
      </c>
      <c r="Z4527" s="153" t="str">
        <f t="shared" si="2109"/>
        <v/>
      </c>
      <c r="AA4527" s="152" t="str">
        <f t="shared" si="2110"/>
        <v/>
      </c>
      <c r="AB4527" s="152" t="str">
        <f t="shared" si="2111"/>
        <v/>
      </c>
      <c r="AC4527" s="154" t="str">
        <f t="shared" si="2122"/>
        <v/>
      </c>
      <c r="AD4527" s="154" t="str">
        <f t="shared" si="2123"/>
        <v/>
      </c>
      <c r="AE4527" s="3" t="str">
        <f t="shared" si="2124"/>
        <v/>
      </c>
      <c r="AF4527" s="3" t="str">
        <f t="shared" si="2125"/>
        <v/>
      </c>
      <c r="AG4527" s="3" t="str">
        <f t="shared" si="2126"/>
        <v/>
      </c>
      <c r="AH4527" s="4" t="str">
        <f t="shared" si="2127"/>
        <v/>
      </c>
      <c r="AI4527" s="75" t="str">
        <f t="shared" si="2128"/>
        <v/>
      </c>
      <c r="AJ4527" s="75" t="str">
        <f t="shared" si="2129"/>
        <v/>
      </c>
    </row>
    <row r="4528" spans="1:36" ht="14.25">
      <c r="A4528" s="41" t="str">
        <f t="shared" si="2112"/>
        <v/>
      </c>
      <c r="B4528" s="150" t="str">
        <f>IF(ISNUMBER(A4528),INDEX('MetaTrader Import'!$H$13:$J$5893,TRUNC(((A4528-$A$39+1)-1)/3)+1,MOD((A4528-$A$39+1)-1,3)+1),"")</f>
        <v/>
      </c>
      <c r="C4528" s="43" t="str">
        <f t="shared" si="2113"/>
        <v/>
      </c>
      <c r="D4528" s="43" t="str">
        <f t="shared" ca="1" si="2103"/>
        <v/>
      </c>
      <c r="E4528" s="43" t="str">
        <f t="shared" si="2114"/>
        <v/>
      </c>
      <c r="F4528" s="43" t="str">
        <f t="shared" si="2115"/>
        <v/>
      </c>
      <c r="G4528" s="43" t="str">
        <f>IF(A4528&lt;&gt;"",IF(A4528&lt;Data!$G$11*0.25,$C$13/$G$32,IF(A4528&gt;Data!$G$11*0.25,$C$13,$C$13*10)),"")</f>
        <v/>
      </c>
      <c r="H4528" s="43" t="str">
        <f>IF(A4528&lt;&gt;"",IF(Data!$G$9="constant",$C$13,IF(Data!$G$9="squeeze",G4528,F4528)),"")</f>
        <v/>
      </c>
      <c r="I4528" s="38" t="str">
        <f ca="1">IF(ISNUMBER(A4528),NORMINV(RAND(),0,IF(AND(Data!$G$9="squeeze",A4528&lt;Data!$G$11*0.25),$H$32,1)*$C$30*$C$13)*($C$14*$C$12),"")</f>
        <v/>
      </c>
      <c r="J4528" s="42" t="str">
        <f ca="1">IFERROR(IF(Data!$C$6="Real",B4528,I4528+J4527+($C$14*$C$12)*(NORMINV(RAND(),$C$15,CHOOSE($G$13,$C$13,F4528,G4528)))),"")</f>
        <v/>
      </c>
      <c r="K4528" s="88" t="str">
        <f>IF(ISNUMBER(A4528), IF($G$16="fixed",$G$17,MIN(H4528*Data!$C$7*$C$16*0.5,$C$17*Data!$C$7))*$C$12,"")</f>
        <v/>
      </c>
      <c r="L4528" s="42" t="str">
        <f t="shared" ca="1" si="2130"/>
        <v/>
      </c>
      <c r="M4528" s="44" t="str">
        <f t="shared" ca="1" si="2131"/>
        <v/>
      </c>
      <c r="N4528" s="44" t="str">
        <f t="shared" ca="1" si="2132"/>
        <v/>
      </c>
      <c r="O4528" s="108" t="str">
        <f t="shared" si="2116"/>
        <v/>
      </c>
      <c r="P4528" s="102" t="str">
        <f t="shared" si="2117"/>
        <v/>
      </c>
      <c r="Q4528" s="102" t="str">
        <f t="shared" si="2118"/>
        <v/>
      </c>
      <c r="R4528" s="120" t="str">
        <f t="shared" si="2119"/>
        <v/>
      </c>
      <c r="S4528" s="54" t="str">
        <f t="shared" si="2120"/>
        <v/>
      </c>
      <c r="T4528" s="5" t="str">
        <f t="shared" si="2121"/>
        <v/>
      </c>
      <c r="U4528" s="152" t="str">
        <f t="shared" si="2104"/>
        <v/>
      </c>
      <c r="V4528" s="152" t="str">
        <f t="shared" si="2105"/>
        <v/>
      </c>
      <c r="W4528" s="153" t="str">
        <f t="shared" si="2106"/>
        <v/>
      </c>
      <c r="X4528" s="153" t="str">
        <f t="shared" si="2107"/>
        <v/>
      </c>
      <c r="Y4528" s="153" t="str">
        <f t="shared" si="2108"/>
        <v/>
      </c>
      <c r="Z4528" s="153" t="str">
        <f t="shared" si="2109"/>
        <v/>
      </c>
      <c r="AA4528" s="152" t="str">
        <f t="shared" si="2110"/>
        <v/>
      </c>
      <c r="AB4528" s="152" t="str">
        <f t="shared" si="2111"/>
        <v/>
      </c>
      <c r="AC4528" s="154" t="str">
        <f t="shared" si="2122"/>
        <v/>
      </c>
      <c r="AD4528" s="154" t="str">
        <f t="shared" si="2123"/>
        <v/>
      </c>
      <c r="AE4528" s="3" t="str">
        <f t="shared" si="2124"/>
        <v/>
      </c>
      <c r="AF4528" s="3" t="str">
        <f t="shared" si="2125"/>
        <v/>
      </c>
      <c r="AG4528" s="3" t="str">
        <f t="shared" si="2126"/>
        <v/>
      </c>
      <c r="AH4528" s="4" t="str">
        <f t="shared" si="2127"/>
        <v/>
      </c>
      <c r="AI4528" s="75" t="str">
        <f t="shared" si="2128"/>
        <v/>
      </c>
      <c r="AJ4528" s="75" t="str">
        <f t="shared" si="2129"/>
        <v/>
      </c>
    </row>
    <row r="4529" spans="1:36" ht="14.25">
      <c r="A4529" s="41" t="str">
        <f t="shared" si="2112"/>
        <v/>
      </c>
      <c r="B4529" s="150" t="str">
        <f>IF(ISNUMBER(A4529),INDEX('MetaTrader Import'!$H$13:$J$5893,TRUNC(((A4529-$A$39+1)-1)/3)+1,MOD((A4529-$A$39+1)-1,3)+1),"")</f>
        <v/>
      </c>
      <c r="C4529" s="43" t="str">
        <f t="shared" si="2113"/>
        <v/>
      </c>
      <c r="D4529" s="43" t="str">
        <f t="shared" ca="1" si="2103"/>
        <v/>
      </c>
      <c r="E4529" s="43" t="str">
        <f t="shared" si="2114"/>
        <v/>
      </c>
      <c r="F4529" s="43" t="str">
        <f t="shared" si="2115"/>
        <v/>
      </c>
      <c r="G4529" s="43" t="str">
        <f>IF(A4529&lt;&gt;"",IF(A4529&lt;Data!$G$11*0.25,$C$13/$G$32,IF(A4529&gt;Data!$G$11*0.25,$C$13,$C$13*10)),"")</f>
        <v/>
      </c>
      <c r="H4529" s="43" t="str">
        <f>IF(A4529&lt;&gt;"",IF(Data!$G$9="constant",$C$13,IF(Data!$G$9="squeeze",G4529,F4529)),"")</f>
        <v/>
      </c>
      <c r="I4529" s="38" t="str">
        <f ca="1">IF(ISNUMBER(A4529),NORMINV(RAND(),0,IF(AND(Data!$G$9="squeeze",A4529&lt;Data!$G$11*0.25),$H$32,1)*$C$30*$C$13)*($C$14*$C$12),"")</f>
        <v/>
      </c>
      <c r="J4529" s="42" t="str">
        <f ca="1">IFERROR(IF(Data!$C$6="Real",B4529,I4529+J4528+($C$14*$C$12)*(NORMINV(RAND(),$C$15,CHOOSE($G$13,$C$13,F4529,G4529)))),"")</f>
        <v/>
      </c>
      <c r="K4529" s="88" t="str">
        <f>IF(ISNUMBER(A4529), IF($G$16="fixed",$G$17,MIN(H4529*Data!$C$7*$C$16*0.5,$C$17*Data!$C$7))*$C$12,"")</f>
        <v/>
      </c>
      <c r="L4529" s="42" t="str">
        <f t="shared" ca="1" si="2130"/>
        <v/>
      </c>
      <c r="M4529" s="44" t="str">
        <f t="shared" ca="1" si="2131"/>
        <v/>
      </c>
      <c r="N4529" s="44" t="str">
        <f t="shared" ca="1" si="2132"/>
        <v/>
      </c>
      <c r="O4529" s="108" t="str">
        <f t="shared" si="2116"/>
        <v/>
      </c>
      <c r="P4529" s="102" t="str">
        <f t="shared" si="2117"/>
        <v/>
      </c>
      <c r="Q4529" s="102" t="str">
        <f t="shared" si="2118"/>
        <v/>
      </c>
      <c r="R4529" s="120" t="str">
        <f t="shared" si="2119"/>
        <v/>
      </c>
      <c r="S4529" s="54" t="str">
        <f t="shared" si="2120"/>
        <v/>
      </c>
      <c r="T4529" s="5" t="str">
        <f t="shared" si="2121"/>
        <v/>
      </c>
      <c r="U4529" s="152" t="str">
        <f t="shared" si="2104"/>
        <v/>
      </c>
      <c r="V4529" s="152" t="str">
        <f t="shared" si="2105"/>
        <v/>
      </c>
      <c r="W4529" s="153" t="str">
        <f t="shared" si="2106"/>
        <v/>
      </c>
      <c r="X4529" s="153" t="str">
        <f t="shared" si="2107"/>
        <v/>
      </c>
      <c r="Y4529" s="153" t="str">
        <f t="shared" si="2108"/>
        <v/>
      </c>
      <c r="Z4529" s="153" t="str">
        <f t="shared" si="2109"/>
        <v/>
      </c>
      <c r="AA4529" s="152" t="str">
        <f t="shared" si="2110"/>
        <v/>
      </c>
      <c r="AB4529" s="152" t="str">
        <f t="shared" si="2111"/>
        <v/>
      </c>
      <c r="AC4529" s="154" t="str">
        <f t="shared" si="2122"/>
        <v/>
      </c>
      <c r="AD4529" s="154" t="str">
        <f t="shared" si="2123"/>
        <v/>
      </c>
      <c r="AE4529" s="3" t="str">
        <f t="shared" si="2124"/>
        <v/>
      </c>
      <c r="AF4529" s="3" t="str">
        <f t="shared" si="2125"/>
        <v/>
      </c>
      <c r="AG4529" s="3" t="str">
        <f t="shared" si="2126"/>
        <v/>
      </c>
      <c r="AH4529" s="4" t="str">
        <f t="shared" si="2127"/>
        <v/>
      </c>
      <c r="AI4529" s="75" t="str">
        <f t="shared" si="2128"/>
        <v/>
      </c>
      <c r="AJ4529" s="75" t="str">
        <f t="shared" si="2129"/>
        <v/>
      </c>
    </row>
    <row r="4530" spans="1:36" ht="14.25">
      <c r="A4530" s="41" t="str">
        <f t="shared" si="2112"/>
        <v/>
      </c>
      <c r="B4530" s="150" t="str">
        <f>IF(ISNUMBER(A4530),INDEX('MetaTrader Import'!$H$13:$J$5893,TRUNC(((A4530-$A$39+1)-1)/3)+1,MOD((A4530-$A$39+1)-1,3)+1),"")</f>
        <v/>
      </c>
      <c r="C4530" s="43" t="str">
        <f t="shared" si="2113"/>
        <v/>
      </c>
      <c r="D4530" s="43" t="str">
        <f t="shared" ca="1" si="2103"/>
        <v/>
      </c>
      <c r="E4530" s="43" t="str">
        <f t="shared" si="2114"/>
        <v/>
      </c>
      <c r="F4530" s="43" t="str">
        <f t="shared" si="2115"/>
        <v/>
      </c>
      <c r="G4530" s="43" t="str">
        <f>IF(A4530&lt;&gt;"",IF(A4530&lt;Data!$G$11*0.25,$C$13/$G$32,IF(A4530&gt;Data!$G$11*0.25,$C$13,$C$13*10)),"")</f>
        <v/>
      </c>
      <c r="H4530" s="43" t="str">
        <f>IF(A4530&lt;&gt;"",IF(Data!$G$9="constant",$C$13,IF(Data!$G$9="squeeze",G4530,F4530)),"")</f>
        <v/>
      </c>
      <c r="I4530" s="38" t="str">
        <f ca="1">IF(ISNUMBER(A4530),NORMINV(RAND(),0,IF(AND(Data!$G$9="squeeze",A4530&lt;Data!$G$11*0.25),$H$32,1)*$C$30*$C$13)*($C$14*$C$12),"")</f>
        <v/>
      </c>
      <c r="J4530" s="42" t="str">
        <f ca="1">IFERROR(IF(Data!$C$6="Real",B4530,I4530+J4529+($C$14*$C$12)*(NORMINV(RAND(),$C$15,CHOOSE($G$13,$C$13,F4530,G4530)))),"")</f>
        <v/>
      </c>
      <c r="K4530" s="88" t="str">
        <f>IF(ISNUMBER(A4530), IF($G$16="fixed",$G$17,MIN(H4530*Data!$C$7*$C$16*0.5,$C$17*Data!$C$7))*$C$12,"")</f>
        <v/>
      </c>
      <c r="L4530" s="42" t="str">
        <f t="shared" ca="1" si="2130"/>
        <v/>
      </c>
      <c r="M4530" s="44" t="str">
        <f t="shared" ca="1" si="2131"/>
        <v/>
      </c>
      <c r="N4530" s="44" t="str">
        <f t="shared" ca="1" si="2132"/>
        <v/>
      </c>
      <c r="O4530" s="108" t="str">
        <f t="shared" si="2116"/>
        <v/>
      </c>
      <c r="P4530" s="102" t="str">
        <f t="shared" si="2117"/>
        <v/>
      </c>
      <c r="Q4530" s="102" t="str">
        <f t="shared" si="2118"/>
        <v/>
      </c>
      <c r="R4530" s="120" t="str">
        <f t="shared" si="2119"/>
        <v/>
      </c>
      <c r="S4530" s="54" t="str">
        <f t="shared" si="2120"/>
        <v/>
      </c>
      <c r="T4530" s="5" t="str">
        <f t="shared" si="2121"/>
        <v/>
      </c>
      <c r="U4530" s="152" t="str">
        <f t="shared" si="2104"/>
        <v/>
      </c>
      <c r="V4530" s="152" t="str">
        <f t="shared" si="2105"/>
        <v/>
      </c>
      <c r="W4530" s="153" t="str">
        <f t="shared" si="2106"/>
        <v/>
      </c>
      <c r="X4530" s="153" t="str">
        <f t="shared" si="2107"/>
        <v/>
      </c>
      <c r="Y4530" s="153" t="str">
        <f t="shared" si="2108"/>
        <v/>
      </c>
      <c r="Z4530" s="153" t="str">
        <f t="shared" si="2109"/>
        <v/>
      </c>
      <c r="AA4530" s="152" t="str">
        <f t="shared" si="2110"/>
        <v/>
      </c>
      <c r="AB4530" s="152" t="str">
        <f t="shared" si="2111"/>
        <v/>
      </c>
      <c r="AC4530" s="154" t="str">
        <f t="shared" si="2122"/>
        <v/>
      </c>
      <c r="AD4530" s="154" t="str">
        <f t="shared" si="2123"/>
        <v/>
      </c>
      <c r="AE4530" s="3" t="str">
        <f t="shared" si="2124"/>
        <v/>
      </c>
      <c r="AF4530" s="3" t="str">
        <f t="shared" si="2125"/>
        <v/>
      </c>
      <c r="AG4530" s="3" t="str">
        <f t="shared" si="2126"/>
        <v/>
      </c>
      <c r="AH4530" s="4" t="str">
        <f t="shared" si="2127"/>
        <v/>
      </c>
      <c r="AI4530" s="75" t="str">
        <f t="shared" si="2128"/>
        <v/>
      </c>
      <c r="AJ4530" s="75" t="str">
        <f t="shared" si="2129"/>
        <v/>
      </c>
    </row>
    <row r="4531" spans="1:36" ht="14.25">
      <c r="A4531" s="41" t="str">
        <f t="shared" si="2112"/>
        <v/>
      </c>
      <c r="B4531" s="150" t="str">
        <f>IF(ISNUMBER(A4531),INDEX('MetaTrader Import'!$H$13:$J$5893,TRUNC(((A4531-$A$39+1)-1)/3)+1,MOD((A4531-$A$39+1)-1,3)+1),"")</f>
        <v/>
      </c>
      <c r="C4531" s="43" t="str">
        <f t="shared" si="2113"/>
        <v/>
      </c>
      <c r="D4531" s="43" t="str">
        <f t="shared" ca="1" si="2103"/>
        <v/>
      </c>
      <c r="E4531" s="43" t="str">
        <f t="shared" si="2114"/>
        <v/>
      </c>
      <c r="F4531" s="43" t="str">
        <f t="shared" si="2115"/>
        <v/>
      </c>
      <c r="G4531" s="43" t="str">
        <f>IF(A4531&lt;&gt;"",IF(A4531&lt;Data!$G$11*0.25,$C$13/$G$32,IF(A4531&gt;Data!$G$11*0.25,$C$13,$C$13*10)),"")</f>
        <v/>
      </c>
      <c r="H4531" s="43" t="str">
        <f>IF(A4531&lt;&gt;"",IF(Data!$G$9="constant",$C$13,IF(Data!$G$9="squeeze",G4531,F4531)),"")</f>
        <v/>
      </c>
      <c r="I4531" s="38" t="str">
        <f ca="1">IF(ISNUMBER(A4531),NORMINV(RAND(),0,IF(AND(Data!$G$9="squeeze",A4531&lt;Data!$G$11*0.25),$H$32,1)*$C$30*$C$13)*($C$14*$C$12),"")</f>
        <v/>
      </c>
      <c r="J4531" s="42" t="str">
        <f ca="1">IFERROR(IF(Data!$C$6="Real",B4531,I4531+J4530+($C$14*$C$12)*(NORMINV(RAND(),$C$15,CHOOSE($G$13,$C$13,F4531,G4531)))),"")</f>
        <v/>
      </c>
      <c r="K4531" s="88" t="str">
        <f>IF(ISNUMBER(A4531), IF($G$16="fixed",$G$17,MIN(H4531*Data!$C$7*$C$16*0.5,$C$17*Data!$C$7))*$C$12,"")</f>
        <v/>
      </c>
      <c r="L4531" s="42" t="str">
        <f t="shared" ca="1" si="2130"/>
        <v/>
      </c>
      <c r="M4531" s="44" t="str">
        <f t="shared" ca="1" si="2131"/>
        <v/>
      </c>
      <c r="N4531" s="44" t="str">
        <f t="shared" ca="1" si="2132"/>
        <v/>
      </c>
      <c r="O4531" s="108" t="str">
        <f t="shared" si="2116"/>
        <v/>
      </c>
      <c r="P4531" s="102" t="str">
        <f t="shared" si="2117"/>
        <v/>
      </c>
      <c r="Q4531" s="102" t="str">
        <f t="shared" si="2118"/>
        <v/>
      </c>
      <c r="R4531" s="120" t="str">
        <f t="shared" si="2119"/>
        <v/>
      </c>
      <c r="S4531" s="54" t="str">
        <f t="shared" si="2120"/>
        <v/>
      </c>
      <c r="T4531" s="5" t="str">
        <f t="shared" si="2121"/>
        <v/>
      </c>
      <c r="U4531" s="152" t="str">
        <f t="shared" si="2104"/>
        <v/>
      </c>
      <c r="V4531" s="152" t="str">
        <f t="shared" si="2105"/>
        <v/>
      </c>
      <c r="W4531" s="153" t="str">
        <f t="shared" si="2106"/>
        <v/>
      </c>
      <c r="X4531" s="153" t="str">
        <f t="shared" si="2107"/>
        <v/>
      </c>
      <c r="Y4531" s="153" t="str">
        <f t="shared" si="2108"/>
        <v/>
      </c>
      <c r="Z4531" s="153" t="str">
        <f t="shared" si="2109"/>
        <v/>
      </c>
      <c r="AA4531" s="152" t="str">
        <f t="shared" si="2110"/>
        <v/>
      </c>
      <c r="AB4531" s="152" t="str">
        <f t="shared" si="2111"/>
        <v/>
      </c>
      <c r="AC4531" s="154" t="str">
        <f t="shared" si="2122"/>
        <v/>
      </c>
      <c r="AD4531" s="154" t="str">
        <f t="shared" si="2123"/>
        <v/>
      </c>
      <c r="AE4531" s="3" t="str">
        <f t="shared" si="2124"/>
        <v/>
      </c>
      <c r="AF4531" s="3" t="str">
        <f t="shared" si="2125"/>
        <v/>
      </c>
      <c r="AG4531" s="3" t="str">
        <f t="shared" si="2126"/>
        <v/>
      </c>
      <c r="AH4531" s="4" t="str">
        <f t="shared" si="2127"/>
        <v/>
      </c>
      <c r="AI4531" s="75" t="str">
        <f t="shared" si="2128"/>
        <v/>
      </c>
      <c r="AJ4531" s="75" t="str">
        <f t="shared" si="2129"/>
        <v/>
      </c>
    </row>
    <row r="4532" spans="1:36" ht="14.25">
      <c r="A4532" s="41" t="str">
        <f t="shared" si="2112"/>
        <v/>
      </c>
      <c r="B4532" s="150" t="str">
        <f>IF(ISNUMBER(A4532),INDEX('MetaTrader Import'!$H$13:$J$5893,TRUNC(((A4532-$A$39+1)-1)/3)+1,MOD((A4532-$A$39+1)-1,3)+1),"")</f>
        <v/>
      </c>
      <c r="C4532" s="43" t="str">
        <f t="shared" si="2113"/>
        <v/>
      </c>
      <c r="D4532" s="43" t="str">
        <f t="shared" ca="1" si="2103"/>
        <v/>
      </c>
      <c r="E4532" s="43" t="str">
        <f t="shared" si="2114"/>
        <v/>
      </c>
      <c r="F4532" s="43" t="str">
        <f t="shared" si="2115"/>
        <v/>
      </c>
      <c r="G4532" s="43" t="str">
        <f>IF(A4532&lt;&gt;"",IF(A4532&lt;Data!$G$11*0.25,$C$13/$G$32,IF(A4532&gt;Data!$G$11*0.25,$C$13,$C$13*10)),"")</f>
        <v/>
      </c>
      <c r="H4532" s="43" t="str">
        <f>IF(A4532&lt;&gt;"",IF(Data!$G$9="constant",$C$13,IF(Data!$G$9="squeeze",G4532,F4532)),"")</f>
        <v/>
      </c>
      <c r="I4532" s="38" t="str">
        <f ca="1">IF(ISNUMBER(A4532),NORMINV(RAND(),0,IF(AND(Data!$G$9="squeeze",A4532&lt;Data!$G$11*0.25),$H$32,1)*$C$30*$C$13)*($C$14*$C$12),"")</f>
        <v/>
      </c>
      <c r="J4532" s="42" t="str">
        <f ca="1">IFERROR(IF(Data!$C$6="Real",B4532,I4532+J4531+($C$14*$C$12)*(NORMINV(RAND(),$C$15,CHOOSE($G$13,$C$13,F4532,G4532)))),"")</f>
        <v/>
      </c>
      <c r="K4532" s="88" t="str">
        <f>IF(ISNUMBER(A4532), IF($G$16="fixed",$G$17,MIN(H4532*Data!$C$7*$C$16*0.5,$C$17*Data!$C$7))*$C$12,"")</f>
        <v/>
      </c>
      <c r="L4532" s="42" t="str">
        <f t="shared" ca="1" si="2130"/>
        <v/>
      </c>
      <c r="M4532" s="44" t="str">
        <f t="shared" ca="1" si="2131"/>
        <v/>
      </c>
      <c r="N4532" s="44" t="str">
        <f t="shared" ca="1" si="2132"/>
        <v/>
      </c>
      <c r="O4532" s="108" t="str">
        <f t="shared" si="2116"/>
        <v/>
      </c>
      <c r="P4532" s="102" t="str">
        <f t="shared" si="2117"/>
        <v/>
      </c>
      <c r="Q4532" s="102" t="str">
        <f t="shared" si="2118"/>
        <v/>
      </c>
      <c r="R4532" s="120" t="str">
        <f t="shared" si="2119"/>
        <v/>
      </c>
      <c r="S4532" s="54" t="str">
        <f t="shared" si="2120"/>
        <v/>
      </c>
      <c r="T4532" s="5" t="str">
        <f t="shared" si="2121"/>
        <v/>
      </c>
      <c r="U4532" s="152" t="str">
        <f t="shared" si="2104"/>
        <v/>
      </c>
      <c r="V4532" s="152" t="str">
        <f t="shared" si="2105"/>
        <v/>
      </c>
      <c r="W4532" s="153" t="str">
        <f t="shared" si="2106"/>
        <v/>
      </c>
      <c r="X4532" s="153" t="str">
        <f t="shared" si="2107"/>
        <v/>
      </c>
      <c r="Y4532" s="153" t="str">
        <f t="shared" si="2108"/>
        <v/>
      </c>
      <c r="Z4532" s="153" t="str">
        <f t="shared" si="2109"/>
        <v/>
      </c>
      <c r="AA4532" s="152" t="str">
        <f t="shared" si="2110"/>
        <v/>
      </c>
      <c r="AB4532" s="152" t="str">
        <f t="shared" si="2111"/>
        <v/>
      </c>
      <c r="AC4532" s="154" t="str">
        <f t="shared" si="2122"/>
        <v/>
      </c>
      <c r="AD4532" s="154" t="str">
        <f t="shared" si="2123"/>
        <v/>
      </c>
      <c r="AE4532" s="3" t="str">
        <f t="shared" si="2124"/>
        <v/>
      </c>
      <c r="AF4532" s="3" t="str">
        <f t="shared" si="2125"/>
        <v/>
      </c>
      <c r="AG4532" s="3" t="str">
        <f t="shared" si="2126"/>
        <v/>
      </c>
      <c r="AH4532" s="4" t="str">
        <f t="shared" si="2127"/>
        <v/>
      </c>
      <c r="AI4532" s="75" t="str">
        <f t="shared" si="2128"/>
        <v/>
      </c>
      <c r="AJ4532" s="75" t="str">
        <f t="shared" si="2129"/>
        <v/>
      </c>
    </row>
    <row r="4533" spans="1:36" ht="14.25">
      <c r="A4533" s="41" t="str">
        <f t="shared" si="2112"/>
        <v/>
      </c>
      <c r="B4533" s="150" t="str">
        <f>IF(ISNUMBER(A4533),INDEX('MetaTrader Import'!$H$13:$J$5893,TRUNC(((A4533-$A$39+1)-1)/3)+1,MOD((A4533-$A$39+1)-1,3)+1),"")</f>
        <v/>
      </c>
      <c r="C4533" s="43" t="str">
        <f t="shared" si="2113"/>
        <v/>
      </c>
      <c r="D4533" s="43" t="str">
        <f t="shared" ca="1" si="2103"/>
        <v/>
      </c>
      <c r="E4533" s="43" t="str">
        <f t="shared" si="2114"/>
        <v/>
      </c>
      <c r="F4533" s="43" t="str">
        <f t="shared" si="2115"/>
        <v/>
      </c>
      <c r="G4533" s="43" t="str">
        <f>IF(A4533&lt;&gt;"",IF(A4533&lt;Data!$G$11*0.25,$C$13/$G$32,IF(A4533&gt;Data!$G$11*0.25,$C$13,$C$13*10)),"")</f>
        <v/>
      </c>
      <c r="H4533" s="43" t="str">
        <f>IF(A4533&lt;&gt;"",IF(Data!$G$9="constant",$C$13,IF(Data!$G$9="squeeze",G4533,F4533)),"")</f>
        <v/>
      </c>
      <c r="I4533" s="38" t="str">
        <f ca="1">IF(ISNUMBER(A4533),NORMINV(RAND(),0,IF(AND(Data!$G$9="squeeze",A4533&lt;Data!$G$11*0.25),$H$32,1)*$C$30*$C$13)*($C$14*$C$12),"")</f>
        <v/>
      </c>
      <c r="J4533" s="42" t="str">
        <f ca="1">IFERROR(IF(Data!$C$6="Real",B4533,I4533+J4532+($C$14*$C$12)*(NORMINV(RAND(),$C$15,CHOOSE($G$13,$C$13,F4533,G4533)))),"")</f>
        <v/>
      </c>
      <c r="K4533" s="88" t="str">
        <f>IF(ISNUMBER(A4533), IF($G$16="fixed",$G$17,MIN(H4533*Data!$C$7*$C$16*0.5,$C$17*Data!$C$7))*$C$12,"")</f>
        <v/>
      </c>
      <c r="L4533" s="42" t="str">
        <f t="shared" ca="1" si="2130"/>
        <v/>
      </c>
      <c r="M4533" s="44" t="str">
        <f t="shared" ca="1" si="2131"/>
        <v/>
      </c>
      <c r="N4533" s="44" t="str">
        <f t="shared" ca="1" si="2132"/>
        <v/>
      </c>
      <c r="O4533" s="108" t="str">
        <f t="shared" si="2116"/>
        <v/>
      </c>
      <c r="P4533" s="102" t="str">
        <f t="shared" si="2117"/>
        <v/>
      </c>
      <c r="Q4533" s="102" t="str">
        <f t="shared" si="2118"/>
        <v/>
      </c>
      <c r="R4533" s="120" t="str">
        <f t="shared" si="2119"/>
        <v/>
      </c>
      <c r="S4533" s="54" t="str">
        <f t="shared" si="2120"/>
        <v/>
      </c>
      <c r="T4533" s="5" t="str">
        <f t="shared" si="2121"/>
        <v/>
      </c>
      <c r="U4533" s="152" t="str">
        <f t="shared" si="2104"/>
        <v/>
      </c>
      <c r="V4533" s="152" t="str">
        <f t="shared" si="2105"/>
        <v/>
      </c>
      <c r="W4533" s="153" t="str">
        <f t="shared" si="2106"/>
        <v/>
      </c>
      <c r="X4533" s="153" t="str">
        <f t="shared" si="2107"/>
        <v/>
      </c>
      <c r="Y4533" s="153" t="str">
        <f t="shared" si="2108"/>
        <v/>
      </c>
      <c r="Z4533" s="153" t="str">
        <f t="shared" si="2109"/>
        <v/>
      </c>
      <c r="AA4533" s="152" t="str">
        <f t="shared" si="2110"/>
        <v/>
      </c>
      <c r="AB4533" s="152" t="str">
        <f t="shared" si="2111"/>
        <v/>
      </c>
      <c r="AC4533" s="154" t="str">
        <f t="shared" si="2122"/>
        <v/>
      </c>
      <c r="AD4533" s="154" t="str">
        <f t="shared" si="2123"/>
        <v/>
      </c>
      <c r="AE4533" s="3" t="str">
        <f t="shared" si="2124"/>
        <v/>
      </c>
      <c r="AF4533" s="3" t="str">
        <f t="shared" si="2125"/>
        <v/>
      </c>
      <c r="AG4533" s="3" t="str">
        <f t="shared" si="2126"/>
        <v/>
      </c>
      <c r="AH4533" s="4" t="str">
        <f t="shared" si="2127"/>
        <v/>
      </c>
      <c r="AI4533" s="75" t="str">
        <f t="shared" si="2128"/>
        <v/>
      </c>
      <c r="AJ4533" s="75" t="str">
        <f t="shared" si="2129"/>
        <v/>
      </c>
    </row>
    <row r="4534" spans="1:36" ht="14.25">
      <c r="A4534" s="41" t="str">
        <f t="shared" si="2112"/>
        <v/>
      </c>
      <c r="B4534" s="150" t="str">
        <f>IF(ISNUMBER(A4534),INDEX('MetaTrader Import'!$H$13:$J$5893,TRUNC(((A4534-$A$39+1)-1)/3)+1,MOD((A4534-$A$39+1)-1,3)+1),"")</f>
        <v/>
      </c>
      <c r="C4534" s="43" t="str">
        <f t="shared" si="2113"/>
        <v/>
      </c>
      <c r="D4534" s="43" t="str">
        <f t="shared" ca="1" si="2103"/>
        <v/>
      </c>
      <c r="E4534" s="43" t="str">
        <f t="shared" si="2114"/>
        <v/>
      </c>
      <c r="F4534" s="43" t="str">
        <f t="shared" si="2115"/>
        <v/>
      </c>
      <c r="G4534" s="43" t="str">
        <f>IF(A4534&lt;&gt;"",IF(A4534&lt;Data!$G$11*0.25,$C$13/$G$32,IF(A4534&gt;Data!$G$11*0.25,$C$13,$C$13*10)),"")</f>
        <v/>
      </c>
      <c r="H4534" s="43" t="str">
        <f>IF(A4534&lt;&gt;"",IF(Data!$G$9="constant",$C$13,IF(Data!$G$9="squeeze",G4534,F4534)),"")</f>
        <v/>
      </c>
      <c r="I4534" s="38" t="str">
        <f ca="1">IF(ISNUMBER(A4534),NORMINV(RAND(),0,IF(AND(Data!$G$9="squeeze",A4534&lt;Data!$G$11*0.25),$H$32,1)*$C$30*$C$13)*($C$14*$C$12),"")</f>
        <v/>
      </c>
      <c r="J4534" s="42" t="str">
        <f ca="1">IFERROR(IF(Data!$C$6="Real",B4534,I4534+J4533+($C$14*$C$12)*(NORMINV(RAND(),$C$15,CHOOSE($G$13,$C$13,F4534,G4534)))),"")</f>
        <v/>
      </c>
      <c r="K4534" s="88" t="str">
        <f>IF(ISNUMBER(A4534), IF($G$16="fixed",$G$17,MIN(H4534*Data!$C$7*$C$16*0.5,$C$17*Data!$C$7))*$C$12,"")</f>
        <v/>
      </c>
      <c r="L4534" s="42" t="str">
        <f t="shared" ca="1" si="2130"/>
        <v/>
      </c>
      <c r="M4534" s="44" t="str">
        <f t="shared" ca="1" si="2131"/>
        <v/>
      </c>
      <c r="N4534" s="44" t="str">
        <f t="shared" ca="1" si="2132"/>
        <v/>
      </c>
      <c r="O4534" s="108" t="str">
        <f t="shared" si="2116"/>
        <v/>
      </c>
      <c r="P4534" s="102" t="str">
        <f t="shared" si="2117"/>
        <v/>
      </c>
      <c r="Q4534" s="102" t="str">
        <f t="shared" si="2118"/>
        <v/>
      </c>
      <c r="R4534" s="120" t="str">
        <f t="shared" si="2119"/>
        <v/>
      </c>
      <c r="S4534" s="54" t="str">
        <f t="shared" si="2120"/>
        <v/>
      </c>
      <c r="T4534" s="5" t="str">
        <f t="shared" si="2121"/>
        <v/>
      </c>
      <c r="U4534" s="152" t="str">
        <f t="shared" si="2104"/>
        <v/>
      </c>
      <c r="V4534" s="152" t="str">
        <f t="shared" si="2105"/>
        <v/>
      </c>
      <c r="W4534" s="153" t="str">
        <f t="shared" si="2106"/>
        <v/>
      </c>
      <c r="X4534" s="153" t="str">
        <f t="shared" si="2107"/>
        <v/>
      </c>
      <c r="Y4534" s="153" t="str">
        <f t="shared" si="2108"/>
        <v/>
      </c>
      <c r="Z4534" s="153" t="str">
        <f t="shared" si="2109"/>
        <v/>
      </c>
      <c r="AA4534" s="152" t="str">
        <f t="shared" si="2110"/>
        <v/>
      </c>
      <c r="AB4534" s="152" t="str">
        <f t="shared" si="2111"/>
        <v/>
      </c>
      <c r="AC4534" s="154" t="str">
        <f t="shared" si="2122"/>
        <v/>
      </c>
      <c r="AD4534" s="154" t="str">
        <f t="shared" si="2123"/>
        <v/>
      </c>
      <c r="AE4534" s="3" t="str">
        <f t="shared" si="2124"/>
        <v/>
      </c>
      <c r="AF4534" s="3" t="str">
        <f t="shared" si="2125"/>
        <v/>
      </c>
      <c r="AG4534" s="3" t="str">
        <f t="shared" si="2126"/>
        <v/>
      </c>
      <c r="AH4534" s="4" t="str">
        <f t="shared" si="2127"/>
        <v/>
      </c>
      <c r="AI4534" s="75" t="str">
        <f t="shared" si="2128"/>
        <v/>
      </c>
      <c r="AJ4534" s="75" t="str">
        <f t="shared" si="2129"/>
        <v/>
      </c>
    </row>
    <row r="4535" spans="1:36" ht="14.25">
      <c r="A4535" s="41" t="str">
        <f t="shared" si="2112"/>
        <v/>
      </c>
      <c r="B4535" s="150" t="str">
        <f>IF(ISNUMBER(A4535),INDEX('MetaTrader Import'!$H$13:$J$5893,TRUNC(((A4535-$A$39+1)-1)/3)+1,MOD((A4535-$A$39+1)-1,3)+1),"")</f>
        <v/>
      </c>
      <c r="C4535" s="43" t="str">
        <f t="shared" si="2113"/>
        <v/>
      </c>
      <c r="D4535" s="43" t="str">
        <f t="shared" ca="1" si="2103"/>
        <v/>
      </c>
      <c r="E4535" s="43" t="str">
        <f t="shared" si="2114"/>
        <v/>
      </c>
      <c r="F4535" s="43" t="str">
        <f t="shared" si="2115"/>
        <v/>
      </c>
      <c r="G4535" s="43" t="str">
        <f>IF(A4535&lt;&gt;"",IF(A4535&lt;Data!$G$11*0.25,$C$13/$G$32,IF(A4535&gt;Data!$G$11*0.25,$C$13,$C$13*10)),"")</f>
        <v/>
      </c>
      <c r="H4535" s="43" t="str">
        <f>IF(A4535&lt;&gt;"",IF(Data!$G$9="constant",$C$13,IF(Data!$G$9="squeeze",G4535,F4535)),"")</f>
        <v/>
      </c>
      <c r="I4535" s="38" t="str">
        <f ca="1">IF(ISNUMBER(A4535),NORMINV(RAND(),0,IF(AND(Data!$G$9="squeeze",A4535&lt;Data!$G$11*0.25),$H$32,1)*$C$30*$C$13)*($C$14*$C$12),"")</f>
        <v/>
      </c>
      <c r="J4535" s="42" t="str">
        <f ca="1">IFERROR(IF(Data!$C$6="Real",B4535,I4535+J4534+($C$14*$C$12)*(NORMINV(RAND(),$C$15,CHOOSE($G$13,$C$13,F4535,G4535)))),"")</f>
        <v/>
      </c>
      <c r="K4535" s="88" t="str">
        <f>IF(ISNUMBER(A4535), IF($G$16="fixed",$G$17,MIN(H4535*Data!$C$7*$C$16*0.5,$C$17*Data!$C$7))*$C$12,"")</f>
        <v/>
      </c>
      <c r="L4535" s="42" t="str">
        <f t="shared" ca="1" si="2130"/>
        <v/>
      </c>
      <c r="M4535" s="44" t="str">
        <f t="shared" ca="1" si="2131"/>
        <v/>
      </c>
      <c r="N4535" s="44" t="str">
        <f t="shared" ca="1" si="2132"/>
        <v/>
      </c>
      <c r="O4535" s="108" t="str">
        <f t="shared" si="2116"/>
        <v/>
      </c>
      <c r="P4535" s="102" t="str">
        <f t="shared" si="2117"/>
        <v/>
      </c>
      <c r="Q4535" s="102" t="str">
        <f t="shared" si="2118"/>
        <v/>
      </c>
      <c r="R4535" s="120" t="str">
        <f t="shared" si="2119"/>
        <v/>
      </c>
      <c r="S4535" s="54" t="str">
        <f t="shared" si="2120"/>
        <v/>
      </c>
      <c r="T4535" s="5" t="str">
        <f t="shared" si="2121"/>
        <v/>
      </c>
      <c r="U4535" s="152" t="str">
        <f t="shared" si="2104"/>
        <v/>
      </c>
      <c r="V4535" s="152" t="str">
        <f t="shared" si="2105"/>
        <v/>
      </c>
      <c r="W4535" s="153" t="str">
        <f t="shared" si="2106"/>
        <v/>
      </c>
      <c r="X4535" s="153" t="str">
        <f t="shared" si="2107"/>
        <v/>
      </c>
      <c r="Y4535" s="153" t="str">
        <f t="shared" si="2108"/>
        <v/>
      </c>
      <c r="Z4535" s="153" t="str">
        <f t="shared" si="2109"/>
        <v/>
      </c>
      <c r="AA4535" s="152" t="str">
        <f t="shared" si="2110"/>
        <v/>
      </c>
      <c r="AB4535" s="152" t="str">
        <f t="shared" si="2111"/>
        <v/>
      </c>
      <c r="AC4535" s="154" t="str">
        <f t="shared" si="2122"/>
        <v/>
      </c>
      <c r="AD4535" s="154" t="str">
        <f t="shared" si="2123"/>
        <v/>
      </c>
      <c r="AE4535" s="3" t="str">
        <f t="shared" si="2124"/>
        <v/>
      </c>
      <c r="AF4535" s="3" t="str">
        <f t="shared" si="2125"/>
        <v/>
      </c>
      <c r="AG4535" s="3" t="str">
        <f t="shared" si="2126"/>
        <v/>
      </c>
      <c r="AH4535" s="4" t="str">
        <f t="shared" si="2127"/>
        <v/>
      </c>
      <c r="AI4535" s="75" t="str">
        <f t="shared" si="2128"/>
        <v/>
      </c>
      <c r="AJ4535" s="75" t="str">
        <f t="shared" si="2129"/>
        <v/>
      </c>
    </row>
    <row r="4536" spans="1:36" ht="14.25">
      <c r="A4536" s="41" t="str">
        <f t="shared" si="2112"/>
        <v/>
      </c>
      <c r="B4536" s="150" t="str">
        <f>IF(ISNUMBER(A4536),INDEX('MetaTrader Import'!$H$13:$J$5893,TRUNC(((A4536-$A$39+1)-1)/3)+1,MOD((A4536-$A$39+1)-1,3)+1),"")</f>
        <v/>
      </c>
      <c r="C4536" s="43" t="str">
        <f t="shared" si="2113"/>
        <v/>
      </c>
      <c r="D4536" s="43" t="str">
        <f t="shared" ca="1" si="2103"/>
        <v/>
      </c>
      <c r="E4536" s="43" t="str">
        <f t="shared" si="2114"/>
        <v/>
      </c>
      <c r="F4536" s="43" t="str">
        <f t="shared" si="2115"/>
        <v/>
      </c>
      <c r="G4536" s="43" t="str">
        <f>IF(A4536&lt;&gt;"",IF(A4536&lt;Data!$G$11*0.25,$C$13/$G$32,IF(A4536&gt;Data!$G$11*0.25,$C$13,$C$13*10)),"")</f>
        <v/>
      </c>
      <c r="H4536" s="43" t="str">
        <f>IF(A4536&lt;&gt;"",IF(Data!$G$9="constant",$C$13,IF(Data!$G$9="squeeze",G4536,F4536)),"")</f>
        <v/>
      </c>
      <c r="I4536" s="38" t="str">
        <f ca="1">IF(ISNUMBER(A4536),NORMINV(RAND(),0,IF(AND(Data!$G$9="squeeze",A4536&lt;Data!$G$11*0.25),$H$32,1)*$C$30*$C$13)*($C$14*$C$12),"")</f>
        <v/>
      </c>
      <c r="J4536" s="42" t="str">
        <f ca="1">IFERROR(IF(Data!$C$6="Real",B4536,I4536+J4535+($C$14*$C$12)*(NORMINV(RAND(),$C$15,CHOOSE($G$13,$C$13,F4536,G4536)))),"")</f>
        <v/>
      </c>
      <c r="K4536" s="88" t="str">
        <f>IF(ISNUMBER(A4536), IF($G$16="fixed",$G$17,MIN(H4536*Data!$C$7*$C$16*0.5,$C$17*Data!$C$7))*$C$12,"")</f>
        <v/>
      </c>
      <c r="L4536" s="42" t="str">
        <f t="shared" ca="1" si="2130"/>
        <v/>
      </c>
      <c r="M4536" s="44" t="str">
        <f t="shared" ca="1" si="2131"/>
        <v/>
      </c>
      <c r="N4536" s="44" t="str">
        <f t="shared" ca="1" si="2132"/>
        <v/>
      </c>
      <c r="O4536" s="108" t="str">
        <f t="shared" si="2116"/>
        <v/>
      </c>
      <c r="P4536" s="102" t="str">
        <f t="shared" si="2117"/>
        <v/>
      </c>
      <c r="Q4536" s="102" t="str">
        <f t="shared" si="2118"/>
        <v/>
      </c>
      <c r="R4536" s="120" t="str">
        <f t="shared" si="2119"/>
        <v/>
      </c>
      <c r="S4536" s="54" t="str">
        <f t="shared" si="2120"/>
        <v/>
      </c>
      <c r="T4536" s="5" t="str">
        <f t="shared" si="2121"/>
        <v/>
      </c>
      <c r="U4536" s="152" t="str">
        <f t="shared" si="2104"/>
        <v/>
      </c>
      <c r="V4536" s="152" t="str">
        <f t="shared" si="2105"/>
        <v/>
      </c>
      <c r="W4536" s="153" t="str">
        <f t="shared" si="2106"/>
        <v/>
      </c>
      <c r="X4536" s="153" t="str">
        <f t="shared" si="2107"/>
        <v/>
      </c>
      <c r="Y4536" s="153" t="str">
        <f t="shared" si="2108"/>
        <v/>
      </c>
      <c r="Z4536" s="153" t="str">
        <f t="shared" si="2109"/>
        <v/>
      </c>
      <c r="AA4536" s="152" t="str">
        <f t="shared" si="2110"/>
        <v/>
      </c>
      <c r="AB4536" s="152" t="str">
        <f t="shared" si="2111"/>
        <v/>
      </c>
      <c r="AC4536" s="154" t="str">
        <f t="shared" si="2122"/>
        <v/>
      </c>
      <c r="AD4536" s="154" t="str">
        <f t="shared" si="2123"/>
        <v/>
      </c>
      <c r="AE4536" s="3" t="str">
        <f t="shared" si="2124"/>
        <v/>
      </c>
      <c r="AF4536" s="3" t="str">
        <f t="shared" si="2125"/>
        <v/>
      </c>
      <c r="AG4536" s="3" t="str">
        <f t="shared" si="2126"/>
        <v/>
      </c>
      <c r="AH4536" s="4" t="str">
        <f t="shared" si="2127"/>
        <v/>
      </c>
      <c r="AI4536" s="75" t="str">
        <f t="shared" si="2128"/>
        <v/>
      </c>
      <c r="AJ4536" s="75" t="str">
        <f t="shared" si="2129"/>
        <v/>
      </c>
    </row>
    <row r="4537" spans="1:36" ht="14.25">
      <c r="A4537" s="41" t="str">
        <f t="shared" si="2112"/>
        <v/>
      </c>
      <c r="B4537" s="150" t="str">
        <f>IF(ISNUMBER(A4537),INDEX('MetaTrader Import'!$H$13:$J$5893,TRUNC(((A4537-$A$39+1)-1)/3)+1,MOD((A4537-$A$39+1)-1,3)+1),"")</f>
        <v/>
      </c>
      <c r="C4537" s="43" t="str">
        <f t="shared" si="2113"/>
        <v/>
      </c>
      <c r="D4537" s="43" t="str">
        <f t="shared" ca="1" si="2103"/>
        <v/>
      </c>
      <c r="E4537" s="43" t="str">
        <f t="shared" si="2114"/>
        <v/>
      </c>
      <c r="F4537" s="43" t="str">
        <f t="shared" si="2115"/>
        <v/>
      </c>
      <c r="G4537" s="43" t="str">
        <f>IF(A4537&lt;&gt;"",IF(A4537&lt;Data!$G$11*0.25,$C$13/$G$32,IF(A4537&gt;Data!$G$11*0.25,$C$13,$C$13*10)),"")</f>
        <v/>
      </c>
      <c r="H4537" s="43" t="str">
        <f>IF(A4537&lt;&gt;"",IF(Data!$G$9="constant",$C$13,IF(Data!$G$9="squeeze",G4537,F4537)),"")</f>
        <v/>
      </c>
      <c r="I4537" s="38" t="str">
        <f ca="1">IF(ISNUMBER(A4537),NORMINV(RAND(),0,IF(AND(Data!$G$9="squeeze",A4537&lt;Data!$G$11*0.25),$H$32,1)*$C$30*$C$13)*($C$14*$C$12),"")</f>
        <v/>
      </c>
      <c r="J4537" s="42" t="str">
        <f ca="1">IFERROR(IF(Data!$C$6="Real",B4537,I4537+J4536+($C$14*$C$12)*(NORMINV(RAND(),$C$15,CHOOSE($G$13,$C$13,F4537,G4537)))),"")</f>
        <v/>
      </c>
      <c r="K4537" s="88" t="str">
        <f>IF(ISNUMBER(A4537), IF($G$16="fixed",$G$17,MIN(H4537*Data!$C$7*$C$16*0.5,$C$17*Data!$C$7))*$C$12,"")</f>
        <v/>
      </c>
      <c r="L4537" s="42" t="str">
        <f t="shared" ca="1" si="2130"/>
        <v/>
      </c>
      <c r="M4537" s="44" t="str">
        <f t="shared" ca="1" si="2131"/>
        <v/>
      </c>
      <c r="N4537" s="44" t="str">
        <f t="shared" ca="1" si="2132"/>
        <v/>
      </c>
      <c r="O4537" s="108" t="str">
        <f t="shared" si="2116"/>
        <v/>
      </c>
      <c r="P4537" s="102" t="str">
        <f t="shared" si="2117"/>
        <v/>
      </c>
      <c r="Q4537" s="102" t="str">
        <f t="shared" si="2118"/>
        <v/>
      </c>
      <c r="R4537" s="120" t="str">
        <f t="shared" si="2119"/>
        <v/>
      </c>
      <c r="S4537" s="54" t="str">
        <f t="shared" si="2120"/>
        <v/>
      </c>
      <c r="T4537" s="5" t="str">
        <f t="shared" si="2121"/>
        <v/>
      </c>
      <c r="U4537" s="152" t="str">
        <f t="shared" si="2104"/>
        <v/>
      </c>
      <c r="V4537" s="152" t="str">
        <f t="shared" si="2105"/>
        <v/>
      </c>
      <c r="W4537" s="153" t="str">
        <f t="shared" si="2106"/>
        <v/>
      </c>
      <c r="X4537" s="153" t="str">
        <f t="shared" si="2107"/>
        <v/>
      </c>
      <c r="Y4537" s="153" t="str">
        <f t="shared" si="2108"/>
        <v/>
      </c>
      <c r="Z4537" s="153" t="str">
        <f t="shared" si="2109"/>
        <v/>
      </c>
      <c r="AA4537" s="152" t="str">
        <f t="shared" si="2110"/>
        <v/>
      </c>
      <c r="AB4537" s="152" t="str">
        <f t="shared" si="2111"/>
        <v/>
      </c>
      <c r="AC4537" s="154" t="str">
        <f t="shared" si="2122"/>
        <v/>
      </c>
      <c r="AD4537" s="154" t="str">
        <f t="shared" si="2123"/>
        <v/>
      </c>
      <c r="AE4537" s="3" t="str">
        <f t="shared" si="2124"/>
        <v/>
      </c>
      <c r="AF4537" s="3" t="str">
        <f t="shared" si="2125"/>
        <v/>
      </c>
      <c r="AG4537" s="3" t="str">
        <f t="shared" si="2126"/>
        <v/>
      </c>
      <c r="AH4537" s="4" t="str">
        <f t="shared" si="2127"/>
        <v/>
      </c>
      <c r="AI4537" s="75" t="str">
        <f t="shared" si="2128"/>
        <v/>
      </c>
      <c r="AJ4537" s="75" t="str">
        <f t="shared" si="2129"/>
        <v/>
      </c>
    </row>
    <row r="4538" spans="1:36" ht="14.25">
      <c r="A4538" s="41" t="str">
        <f t="shared" si="2112"/>
        <v/>
      </c>
      <c r="B4538" s="150" t="str">
        <f>IF(ISNUMBER(A4538),INDEX('MetaTrader Import'!$H$13:$J$5893,TRUNC(((A4538-$A$39+1)-1)/3)+1,MOD((A4538-$A$39+1)-1,3)+1),"")</f>
        <v/>
      </c>
      <c r="C4538" s="43" t="str">
        <f t="shared" si="2113"/>
        <v/>
      </c>
      <c r="D4538" s="43" t="str">
        <f t="shared" ca="1" si="2103"/>
        <v/>
      </c>
      <c r="E4538" s="43" t="str">
        <f t="shared" si="2114"/>
        <v/>
      </c>
      <c r="F4538" s="43" t="str">
        <f t="shared" si="2115"/>
        <v/>
      </c>
      <c r="G4538" s="43" t="str">
        <f>IF(A4538&lt;&gt;"",IF(A4538&lt;Data!$G$11*0.25,$C$13/$G$32,IF(A4538&gt;Data!$G$11*0.25,$C$13,$C$13*10)),"")</f>
        <v/>
      </c>
      <c r="H4538" s="43" t="str">
        <f>IF(A4538&lt;&gt;"",IF(Data!$G$9="constant",$C$13,IF(Data!$G$9="squeeze",G4538,F4538)),"")</f>
        <v/>
      </c>
      <c r="I4538" s="38" t="str">
        <f ca="1">IF(ISNUMBER(A4538),NORMINV(RAND(),0,IF(AND(Data!$G$9="squeeze",A4538&lt;Data!$G$11*0.25),$H$32,1)*$C$30*$C$13)*($C$14*$C$12),"")</f>
        <v/>
      </c>
      <c r="J4538" s="42" t="str">
        <f ca="1">IFERROR(IF(Data!$C$6="Real",B4538,I4538+J4537+($C$14*$C$12)*(NORMINV(RAND(),$C$15,CHOOSE($G$13,$C$13,F4538,G4538)))),"")</f>
        <v/>
      </c>
      <c r="K4538" s="88" t="str">
        <f>IF(ISNUMBER(A4538), IF($G$16="fixed",$G$17,MIN(H4538*Data!$C$7*$C$16*0.5,$C$17*Data!$C$7))*$C$12,"")</f>
        <v/>
      </c>
      <c r="L4538" s="42" t="str">
        <f t="shared" ca="1" si="2130"/>
        <v/>
      </c>
      <c r="M4538" s="44" t="str">
        <f t="shared" ca="1" si="2131"/>
        <v/>
      </c>
      <c r="N4538" s="44" t="str">
        <f t="shared" ca="1" si="2132"/>
        <v/>
      </c>
      <c r="O4538" s="108" t="str">
        <f t="shared" si="2116"/>
        <v/>
      </c>
      <c r="P4538" s="102" t="str">
        <f t="shared" si="2117"/>
        <v/>
      </c>
      <c r="Q4538" s="102" t="str">
        <f t="shared" si="2118"/>
        <v/>
      </c>
      <c r="R4538" s="120" t="str">
        <f t="shared" si="2119"/>
        <v/>
      </c>
      <c r="S4538" s="54" t="str">
        <f t="shared" si="2120"/>
        <v/>
      </c>
      <c r="T4538" s="5" t="str">
        <f t="shared" si="2121"/>
        <v/>
      </c>
      <c r="U4538" s="152" t="str">
        <f t="shared" si="2104"/>
        <v/>
      </c>
      <c r="V4538" s="152" t="str">
        <f t="shared" si="2105"/>
        <v/>
      </c>
      <c r="W4538" s="153" t="str">
        <f t="shared" si="2106"/>
        <v/>
      </c>
      <c r="X4538" s="153" t="str">
        <f t="shared" si="2107"/>
        <v/>
      </c>
      <c r="Y4538" s="153" t="str">
        <f t="shared" si="2108"/>
        <v/>
      </c>
      <c r="Z4538" s="153" t="str">
        <f t="shared" si="2109"/>
        <v/>
      </c>
      <c r="AA4538" s="152" t="str">
        <f t="shared" si="2110"/>
        <v/>
      </c>
      <c r="AB4538" s="152" t="str">
        <f t="shared" si="2111"/>
        <v/>
      </c>
      <c r="AC4538" s="154" t="str">
        <f t="shared" si="2122"/>
        <v/>
      </c>
      <c r="AD4538" s="154" t="str">
        <f t="shared" si="2123"/>
        <v/>
      </c>
      <c r="AE4538" s="3" t="str">
        <f t="shared" si="2124"/>
        <v/>
      </c>
      <c r="AF4538" s="3" t="str">
        <f t="shared" si="2125"/>
        <v/>
      </c>
      <c r="AG4538" s="3" t="str">
        <f t="shared" si="2126"/>
        <v/>
      </c>
      <c r="AH4538" s="4" t="str">
        <f t="shared" si="2127"/>
        <v/>
      </c>
      <c r="AI4538" s="75" t="str">
        <f t="shared" si="2128"/>
        <v/>
      </c>
      <c r="AJ4538" s="75" t="str">
        <f t="shared" si="2129"/>
        <v/>
      </c>
    </row>
    <row r="4539" spans="1:36" ht="14.25">
      <c r="A4539" s="41" t="str">
        <f t="shared" si="2112"/>
        <v/>
      </c>
      <c r="B4539" s="150" t="str">
        <f>IF(ISNUMBER(A4539),INDEX('MetaTrader Import'!$H$13:$J$5893,TRUNC(((A4539-$A$39+1)-1)/3)+1,MOD((A4539-$A$39+1)-1,3)+1),"")</f>
        <v/>
      </c>
      <c r="C4539" s="43" t="str">
        <f t="shared" si="2113"/>
        <v/>
      </c>
      <c r="D4539" s="43" t="str">
        <f t="shared" ca="1" si="2103"/>
        <v/>
      </c>
      <c r="E4539" s="43" t="str">
        <f t="shared" si="2114"/>
        <v/>
      </c>
      <c r="F4539" s="43" t="str">
        <f t="shared" si="2115"/>
        <v/>
      </c>
      <c r="G4539" s="43" t="str">
        <f>IF(A4539&lt;&gt;"",IF(A4539&lt;Data!$G$11*0.25,$C$13/$G$32,IF(A4539&gt;Data!$G$11*0.25,$C$13,$C$13*10)),"")</f>
        <v/>
      </c>
      <c r="H4539" s="43" t="str">
        <f>IF(A4539&lt;&gt;"",IF(Data!$G$9="constant",$C$13,IF(Data!$G$9="squeeze",G4539,F4539)),"")</f>
        <v/>
      </c>
      <c r="I4539" s="38" t="str">
        <f ca="1">IF(ISNUMBER(A4539),NORMINV(RAND(),0,IF(AND(Data!$G$9="squeeze",A4539&lt;Data!$G$11*0.25),$H$32,1)*$C$30*$C$13)*($C$14*$C$12),"")</f>
        <v/>
      </c>
      <c r="J4539" s="42" t="str">
        <f ca="1">IFERROR(IF(Data!$C$6="Real",B4539,I4539+J4538+($C$14*$C$12)*(NORMINV(RAND(),$C$15,CHOOSE($G$13,$C$13,F4539,G4539)))),"")</f>
        <v/>
      </c>
      <c r="K4539" s="88" t="str">
        <f>IF(ISNUMBER(A4539), IF($G$16="fixed",$G$17,MIN(H4539*Data!$C$7*$C$16*0.5,$C$17*Data!$C$7))*$C$12,"")</f>
        <v/>
      </c>
      <c r="L4539" s="42" t="str">
        <f t="shared" ca="1" si="2130"/>
        <v/>
      </c>
      <c r="M4539" s="44" t="str">
        <f t="shared" ca="1" si="2131"/>
        <v/>
      </c>
      <c r="N4539" s="44" t="str">
        <f t="shared" ca="1" si="2132"/>
        <v/>
      </c>
      <c r="O4539" s="108" t="str">
        <f t="shared" si="2116"/>
        <v/>
      </c>
      <c r="P4539" s="102" t="str">
        <f t="shared" si="2117"/>
        <v/>
      </c>
      <c r="Q4539" s="102" t="str">
        <f t="shared" si="2118"/>
        <v/>
      </c>
      <c r="R4539" s="120" t="str">
        <f t="shared" si="2119"/>
        <v/>
      </c>
      <c r="S4539" s="54" t="str">
        <f t="shared" si="2120"/>
        <v/>
      </c>
      <c r="T4539" s="5" t="str">
        <f t="shared" si="2121"/>
        <v/>
      </c>
      <c r="U4539" s="152" t="str">
        <f t="shared" si="2104"/>
        <v/>
      </c>
      <c r="V4539" s="152" t="str">
        <f t="shared" si="2105"/>
        <v/>
      </c>
      <c r="W4539" s="153" t="str">
        <f t="shared" si="2106"/>
        <v/>
      </c>
      <c r="X4539" s="153" t="str">
        <f t="shared" si="2107"/>
        <v/>
      </c>
      <c r="Y4539" s="153" t="str">
        <f t="shared" si="2108"/>
        <v/>
      </c>
      <c r="Z4539" s="153" t="str">
        <f t="shared" si="2109"/>
        <v/>
      </c>
      <c r="AA4539" s="152" t="str">
        <f t="shared" si="2110"/>
        <v/>
      </c>
      <c r="AB4539" s="152" t="str">
        <f t="shared" si="2111"/>
        <v/>
      </c>
      <c r="AC4539" s="154" t="str">
        <f t="shared" si="2122"/>
        <v/>
      </c>
      <c r="AD4539" s="154" t="str">
        <f t="shared" si="2123"/>
        <v/>
      </c>
      <c r="AE4539" s="3" t="str">
        <f t="shared" si="2124"/>
        <v/>
      </c>
      <c r="AF4539" s="3" t="str">
        <f t="shared" si="2125"/>
        <v/>
      </c>
      <c r="AG4539" s="3" t="str">
        <f t="shared" si="2126"/>
        <v/>
      </c>
      <c r="AH4539" s="4" t="str">
        <f t="shared" si="2127"/>
        <v/>
      </c>
      <c r="AI4539" s="75" t="str">
        <f t="shared" si="2128"/>
        <v/>
      </c>
      <c r="AJ4539" s="75" t="str">
        <f t="shared" si="2129"/>
        <v/>
      </c>
    </row>
    <row r="4540" spans="1:36" ht="14.25">
      <c r="A4540" s="41" t="str">
        <f t="shared" si="2112"/>
        <v/>
      </c>
      <c r="B4540" s="150" t="str">
        <f>IF(ISNUMBER(A4540),INDEX('MetaTrader Import'!$H$13:$J$5893,TRUNC(((A4540-$A$39+1)-1)/3)+1,MOD((A4540-$A$39+1)-1,3)+1),"")</f>
        <v/>
      </c>
      <c r="C4540" s="43" t="str">
        <f t="shared" si="2113"/>
        <v/>
      </c>
      <c r="D4540" s="43" t="str">
        <f t="shared" ca="1" si="2103"/>
        <v/>
      </c>
      <c r="E4540" s="43" t="str">
        <f t="shared" si="2114"/>
        <v/>
      </c>
      <c r="F4540" s="43" t="str">
        <f t="shared" si="2115"/>
        <v/>
      </c>
      <c r="G4540" s="43" t="str">
        <f>IF(A4540&lt;&gt;"",IF(A4540&lt;Data!$G$11*0.25,$C$13/$G$32,IF(A4540&gt;Data!$G$11*0.25,$C$13,$C$13*10)),"")</f>
        <v/>
      </c>
      <c r="H4540" s="43" t="str">
        <f>IF(A4540&lt;&gt;"",IF(Data!$G$9="constant",$C$13,IF(Data!$G$9="squeeze",G4540,F4540)),"")</f>
        <v/>
      </c>
      <c r="I4540" s="38" t="str">
        <f ca="1">IF(ISNUMBER(A4540),NORMINV(RAND(),0,IF(AND(Data!$G$9="squeeze",A4540&lt;Data!$G$11*0.25),$H$32,1)*$C$30*$C$13)*($C$14*$C$12),"")</f>
        <v/>
      </c>
      <c r="J4540" s="42" t="str">
        <f ca="1">IFERROR(IF(Data!$C$6="Real",B4540,I4540+J4539+($C$14*$C$12)*(NORMINV(RAND(),$C$15,CHOOSE($G$13,$C$13,F4540,G4540)))),"")</f>
        <v/>
      </c>
      <c r="K4540" s="88" t="str">
        <f>IF(ISNUMBER(A4540), IF($G$16="fixed",$G$17,MIN(H4540*Data!$C$7*$C$16*0.5,$C$17*Data!$C$7))*$C$12,"")</f>
        <v/>
      </c>
      <c r="L4540" s="42" t="str">
        <f t="shared" ca="1" si="2130"/>
        <v/>
      </c>
      <c r="M4540" s="44" t="str">
        <f t="shared" ca="1" si="2131"/>
        <v/>
      </c>
      <c r="N4540" s="44" t="str">
        <f t="shared" ca="1" si="2132"/>
        <v/>
      </c>
      <c r="O4540" s="108" t="str">
        <f t="shared" si="2116"/>
        <v/>
      </c>
      <c r="P4540" s="102" t="str">
        <f t="shared" si="2117"/>
        <v/>
      </c>
      <c r="Q4540" s="102" t="str">
        <f t="shared" si="2118"/>
        <v/>
      </c>
      <c r="R4540" s="120" t="str">
        <f t="shared" si="2119"/>
        <v/>
      </c>
      <c r="S4540" s="54" t="str">
        <f t="shared" si="2120"/>
        <v/>
      </c>
      <c r="T4540" s="5" t="str">
        <f t="shared" si="2121"/>
        <v/>
      </c>
      <c r="U4540" s="152" t="str">
        <f t="shared" si="2104"/>
        <v/>
      </c>
      <c r="V4540" s="152" t="str">
        <f t="shared" si="2105"/>
        <v/>
      </c>
      <c r="W4540" s="153" t="str">
        <f t="shared" si="2106"/>
        <v/>
      </c>
      <c r="X4540" s="153" t="str">
        <f t="shared" si="2107"/>
        <v/>
      </c>
      <c r="Y4540" s="153" t="str">
        <f t="shared" si="2108"/>
        <v/>
      </c>
      <c r="Z4540" s="153" t="str">
        <f t="shared" si="2109"/>
        <v/>
      </c>
      <c r="AA4540" s="152" t="str">
        <f t="shared" si="2110"/>
        <v/>
      </c>
      <c r="AB4540" s="152" t="str">
        <f t="shared" si="2111"/>
        <v/>
      </c>
      <c r="AC4540" s="154" t="str">
        <f t="shared" si="2122"/>
        <v/>
      </c>
      <c r="AD4540" s="154" t="str">
        <f t="shared" si="2123"/>
        <v/>
      </c>
      <c r="AE4540" s="3" t="str">
        <f t="shared" si="2124"/>
        <v/>
      </c>
      <c r="AF4540" s="3" t="str">
        <f t="shared" si="2125"/>
        <v/>
      </c>
      <c r="AG4540" s="3" t="str">
        <f t="shared" si="2126"/>
        <v/>
      </c>
      <c r="AH4540" s="4" t="str">
        <f t="shared" si="2127"/>
        <v/>
      </c>
      <c r="AI4540" s="75" t="str">
        <f t="shared" si="2128"/>
        <v/>
      </c>
      <c r="AJ4540" s="75" t="str">
        <f t="shared" si="2129"/>
        <v/>
      </c>
    </row>
    <row r="4541" spans="1:36" ht="14.25">
      <c r="A4541" s="41" t="str">
        <f t="shared" si="2112"/>
        <v/>
      </c>
      <c r="B4541" s="150" t="str">
        <f>IF(ISNUMBER(A4541),INDEX('MetaTrader Import'!$H$13:$J$5893,TRUNC(((A4541-$A$39+1)-1)/3)+1,MOD((A4541-$A$39+1)-1,3)+1),"")</f>
        <v/>
      </c>
      <c r="C4541" s="43" t="str">
        <f t="shared" si="2113"/>
        <v/>
      </c>
      <c r="D4541" s="43" t="str">
        <f t="shared" ca="1" si="2103"/>
        <v/>
      </c>
      <c r="E4541" s="43" t="str">
        <f t="shared" si="2114"/>
        <v/>
      </c>
      <c r="F4541" s="43" t="str">
        <f t="shared" si="2115"/>
        <v/>
      </c>
      <c r="G4541" s="43" t="str">
        <f>IF(A4541&lt;&gt;"",IF(A4541&lt;Data!$G$11*0.25,$C$13/$G$32,IF(A4541&gt;Data!$G$11*0.25,$C$13,$C$13*10)),"")</f>
        <v/>
      </c>
      <c r="H4541" s="43" t="str">
        <f>IF(A4541&lt;&gt;"",IF(Data!$G$9="constant",$C$13,IF(Data!$G$9="squeeze",G4541,F4541)),"")</f>
        <v/>
      </c>
      <c r="I4541" s="38" t="str">
        <f ca="1">IF(ISNUMBER(A4541),NORMINV(RAND(),0,IF(AND(Data!$G$9="squeeze",A4541&lt;Data!$G$11*0.25),$H$32,1)*$C$30*$C$13)*($C$14*$C$12),"")</f>
        <v/>
      </c>
      <c r="J4541" s="42" t="str">
        <f ca="1">IFERROR(IF(Data!$C$6="Real",B4541,I4541+J4540+($C$14*$C$12)*(NORMINV(RAND(),$C$15,CHOOSE($G$13,$C$13,F4541,G4541)))),"")</f>
        <v/>
      </c>
      <c r="K4541" s="88" t="str">
        <f>IF(ISNUMBER(A4541), IF($G$16="fixed",$G$17,MIN(H4541*Data!$C$7*$C$16*0.5,$C$17*Data!$C$7))*$C$12,"")</f>
        <v/>
      </c>
      <c r="L4541" s="42" t="str">
        <f t="shared" ca="1" si="2130"/>
        <v/>
      </c>
      <c r="M4541" s="44" t="str">
        <f t="shared" ca="1" si="2131"/>
        <v/>
      </c>
      <c r="N4541" s="44" t="str">
        <f t="shared" ca="1" si="2132"/>
        <v/>
      </c>
      <c r="O4541" s="108" t="str">
        <f t="shared" si="2116"/>
        <v/>
      </c>
      <c r="P4541" s="102" t="str">
        <f t="shared" si="2117"/>
        <v/>
      </c>
      <c r="Q4541" s="102" t="str">
        <f t="shared" si="2118"/>
        <v/>
      </c>
      <c r="R4541" s="120" t="str">
        <f t="shared" si="2119"/>
        <v/>
      </c>
      <c r="S4541" s="54" t="str">
        <f t="shared" si="2120"/>
        <v/>
      </c>
      <c r="T4541" s="5" t="str">
        <f t="shared" si="2121"/>
        <v/>
      </c>
      <c r="U4541" s="152" t="str">
        <f t="shared" si="2104"/>
        <v/>
      </c>
      <c r="V4541" s="152" t="str">
        <f t="shared" si="2105"/>
        <v/>
      </c>
      <c r="W4541" s="153" t="str">
        <f t="shared" si="2106"/>
        <v/>
      </c>
      <c r="X4541" s="153" t="str">
        <f t="shared" si="2107"/>
        <v/>
      </c>
      <c r="Y4541" s="153" t="str">
        <f t="shared" si="2108"/>
        <v/>
      </c>
      <c r="Z4541" s="153" t="str">
        <f t="shared" si="2109"/>
        <v/>
      </c>
      <c r="AA4541" s="152" t="str">
        <f t="shared" si="2110"/>
        <v/>
      </c>
      <c r="AB4541" s="152" t="str">
        <f t="shared" si="2111"/>
        <v/>
      </c>
      <c r="AC4541" s="154" t="str">
        <f t="shared" si="2122"/>
        <v/>
      </c>
      <c r="AD4541" s="154" t="str">
        <f t="shared" si="2123"/>
        <v/>
      </c>
      <c r="AE4541" s="3" t="str">
        <f t="shared" si="2124"/>
        <v/>
      </c>
      <c r="AF4541" s="3" t="str">
        <f t="shared" si="2125"/>
        <v/>
      </c>
      <c r="AG4541" s="3" t="str">
        <f t="shared" si="2126"/>
        <v/>
      </c>
      <c r="AH4541" s="4" t="str">
        <f t="shared" si="2127"/>
        <v/>
      </c>
      <c r="AI4541" s="75" t="str">
        <f t="shared" si="2128"/>
        <v/>
      </c>
      <c r="AJ4541" s="75" t="str">
        <f t="shared" si="2129"/>
        <v/>
      </c>
    </row>
    <row r="4542" spans="1:36" ht="14.25">
      <c r="A4542" s="41" t="str">
        <f t="shared" si="2112"/>
        <v/>
      </c>
      <c r="B4542" s="150" t="str">
        <f>IF(ISNUMBER(A4542),INDEX('MetaTrader Import'!$H$13:$J$5893,TRUNC(((A4542-$A$39+1)-1)/3)+1,MOD((A4542-$A$39+1)-1,3)+1),"")</f>
        <v/>
      </c>
      <c r="C4542" s="43" t="str">
        <f t="shared" si="2113"/>
        <v/>
      </c>
      <c r="D4542" s="43" t="str">
        <f t="shared" ca="1" si="2103"/>
        <v/>
      </c>
      <c r="E4542" s="43" t="str">
        <f t="shared" si="2114"/>
        <v/>
      </c>
      <c r="F4542" s="43" t="str">
        <f t="shared" si="2115"/>
        <v/>
      </c>
      <c r="G4542" s="43" t="str">
        <f>IF(A4542&lt;&gt;"",IF(A4542&lt;Data!$G$11*0.25,$C$13/$G$32,IF(A4542&gt;Data!$G$11*0.25,$C$13,$C$13*10)),"")</f>
        <v/>
      </c>
      <c r="H4542" s="43" t="str">
        <f>IF(A4542&lt;&gt;"",IF(Data!$G$9="constant",$C$13,IF(Data!$G$9="squeeze",G4542,F4542)),"")</f>
        <v/>
      </c>
      <c r="I4542" s="38" t="str">
        <f ca="1">IF(ISNUMBER(A4542),NORMINV(RAND(),0,IF(AND(Data!$G$9="squeeze",A4542&lt;Data!$G$11*0.25),$H$32,1)*$C$30*$C$13)*($C$14*$C$12),"")</f>
        <v/>
      </c>
      <c r="J4542" s="42" t="str">
        <f ca="1">IFERROR(IF(Data!$C$6="Real",B4542,I4542+J4541+($C$14*$C$12)*(NORMINV(RAND(),$C$15,CHOOSE($G$13,$C$13,F4542,G4542)))),"")</f>
        <v/>
      </c>
      <c r="K4542" s="88" t="str">
        <f>IF(ISNUMBER(A4542), IF($G$16="fixed",$G$17,MIN(H4542*Data!$C$7*$C$16*0.5,$C$17*Data!$C$7))*$C$12,"")</f>
        <v/>
      </c>
      <c r="L4542" s="42" t="str">
        <f t="shared" ca="1" si="2130"/>
        <v/>
      </c>
      <c r="M4542" s="44" t="str">
        <f t="shared" ca="1" si="2131"/>
        <v/>
      </c>
      <c r="N4542" s="44" t="str">
        <f t="shared" ca="1" si="2132"/>
        <v/>
      </c>
      <c r="O4542" s="108" t="str">
        <f t="shared" si="2116"/>
        <v/>
      </c>
      <c r="P4542" s="102" t="str">
        <f t="shared" si="2117"/>
        <v/>
      </c>
      <c r="Q4542" s="102" t="str">
        <f t="shared" si="2118"/>
        <v/>
      </c>
      <c r="R4542" s="120" t="str">
        <f t="shared" si="2119"/>
        <v/>
      </c>
      <c r="S4542" s="54" t="str">
        <f t="shared" si="2120"/>
        <v/>
      </c>
      <c r="T4542" s="5" t="str">
        <f t="shared" si="2121"/>
        <v/>
      </c>
      <c r="U4542" s="152" t="str">
        <f t="shared" si="2104"/>
        <v/>
      </c>
      <c r="V4542" s="152" t="str">
        <f t="shared" si="2105"/>
        <v/>
      </c>
      <c r="W4542" s="153" t="str">
        <f t="shared" si="2106"/>
        <v/>
      </c>
      <c r="X4542" s="153" t="str">
        <f t="shared" si="2107"/>
        <v/>
      </c>
      <c r="Y4542" s="153" t="str">
        <f t="shared" si="2108"/>
        <v/>
      </c>
      <c r="Z4542" s="153" t="str">
        <f t="shared" si="2109"/>
        <v/>
      </c>
      <c r="AA4542" s="152" t="str">
        <f t="shared" si="2110"/>
        <v/>
      </c>
      <c r="AB4542" s="152" t="str">
        <f t="shared" si="2111"/>
        <v/>
      </c>
      <c r="AC4542" s="154" t="str">
        <f t="shared" si="2122"/>
        <v/>
      </c>
      <c r="AD4542" s="154" t="str">
        <f t="shared" si="2123"/>
        <v/>
      </c>
      <c r="AE4542" s="3" t="str">
        <f t="shared" si="2124"/>
        <v/>
      </c>
      <c r="AF4542" s="3" t="str">
        <f t="shared" si="2125"/>
        <v/>
      </c>
      <c r="AG4542" s="3" t="str">
        <f t="shared" si="2126"/>
        <v/>
      </c>
      <c r="AH4542" s="4" t="str">
        <f t="shared" si="2127"/>
        <v/>
      </c>
      <c r="AI4542" s="75" t="str">
        <f t="shared" si="2128"/>
        <v/>
      </c>
      <c r="AJ4542" s="75" t="str">
        <f t="shared" si="2129"/>
        <v/>
      </c>
    </row>
    <row r="4543" spans="1:36" ht="14.25">
      <c r="A4543" s="41" t="str">
        <f t="shared" si="2112"/>
        <v/>
      </c>
      <c r="B4543" s="150" t="str">
        <f>IF(ISNUMBER(A4543),INDEX('MetaTrader Import'!$H$13:$J$5893,TRUNC(((A4543-$A$39+1)-1)/3)+1,MOD((A4543-$A$39+1)-1,3)+1),"")</f>
        <v/>
      </c>
      <c r="C4543" s="43" t="str">
        <f t="shared" si="2113"/>
        <v/>
      </c>
      <c r="D4543" s="43" t="str">
        <f t="shared" ca="1" si="2103"/>
        <v/>
      </c>
      <c r="E4543" s="43" t="str">
        <f t="shared" si="2114"/>
        <v/>
      </c>
      <c r="F4543" s="43" t="str">
        <f t="shared" si="2115"/>
        <v/>
      </c>
      <c r="G4543" s="43" t="str">
        <f>IF(A4543&lt;&gt;"",IF(A4543&lt;Data!$G$11*0.25,$C$13/$G$32,IF(A4543&gt;Data!$G$11*0.25,$C$13,$C$13*10)),"")</f>
        <v/>
      </c>
      <c r="H4543" s="43" t="str">
        <f>IF(A4543&lt;&gt;"",IF(Data!$G$9="constant",$C$13,IF(Data!$G$9="squeeze",G4543,F4543)),"")</f>
        <v/>
      </c>
      <c r="I4543" s="38" t="str">
        <f ca="1">IF(ISNUMBER(A4543),NORMINV(RAND(),0,IF(AND(Data!$G$9="squeeze",A4543&lt;Data!$G$11*0.25),$H$32,1)*$C$30*$C$13)*($C$14*$C$12),"")</f>
        <v/>
      </c>
      <c r="J4543" s="42" t="str">
        <f ca="1">IFERROR(IF(Data!$C$6="Real",B4543,I4543+J4542+($C$14*$C$12)*(NORMINV(RAND(),$C$15,CHOOSE($G$13,$C$13,F4543,G4543)))),"")</f>
        <v/>
      </c>
      <c r="K4543" s="88" t="str">
        <f>IF(ISNUMBER(A4543), IF($G$16="fixed",$G$17,MIN(H4543*Data!$C$7*$C$16*0.5,$C$17*Data!$C$7))*$C$12,"")</f>
        <v/>
      </c>
      <c r="L4543" s="42" t="str">
        <f t="shared" ca="1" si="2130"/>
        <v/>
      </c>
      <c r="M4543" s="44" t="str">
        <f t="shared" ca="1" si="2131"/>
        <v/>
      </c>
      <c r="N4543" s="44" t="str">
        <f t="shared" ca="1" si="2132"/>
        <v/>
      </c>
      <c r="O4543" s="108" t="str">
        <f t="shared" si="2116"/>
        <v/>
      </c>
      <c r="P4543" s="102" t="str">
        <f t="shared" si="2117"/>
        <v/>
      </c>
      <c r="Q4543" s="102" t="str">
        <f t="shared" si="2118"/>
        <v/>
      </c>
      <c r="R4543" s="120" t="str">
        <f t="shared" si="2119"/>
        <v/>
      </c>
      <c r="S4543" s="54" t="str">
        <f t="shared" si="2120"/>
        <v/>
      </c>
      <c r="T4543" s="5" t="str">
        <f t="shared" si="2121"/>
        <v/>
      </c>
      <c r="U4543" s="152" t="str">
        <f t="shared" si="2104"/>
        <v/>
      </c>
      <c r="V4543" s="152" t="str">
        <f t="shared" si="2105"/>
        <v/>
      </c>
      <c r="W4543" s="153" t="str">
        <f t="shared" si="2106"/>
        <v/>
      </c>
      <c r="X4543" s="153" t="str">
        <f t="shared" si="2107"/>
        <v/>
      </c>
      <c r="Y4543" s="153" t="str">
        <f t="shared" si="2108"/>
        <v/>
      </c>
      <c r="Z4543" s="153" t="str">
        <f t="shared" si="2109"/>
        <v/>
      </c>
      <c r="AA4543" s="152" t="str">
        <f t="shared" si="2110"/>
        <v/>
      </c>
      <c r="AB4543" s="152" t="str">
        <f t="shared" si="2111"/>
        <v/>
      </c>
      <c r="AC4543" s="154" t="str">
        <f t="shared" si="2122"/>
        <v/>
      </c>
      <c r="AD4543" s="154" t="str">
        <f t="shared" si="2123"/>
        <v/>
      </c>
      <c r="AE4543" s="3" t="str">
        <f t="shared" si="2124"/>
        <v/>
      </c>
      <c r="AF4543" s="3" t="str">
        <f t="shared" si="2125"/>
        <v/>
      </c>
      <c r="AG4543" s="3" t="str">
        <f t="shared" si="2126"/>
        <v/>
      </c>
      <c r="AH4543" s="4" t="str">
        <f t="shared" si="2127"/>
        <v/>
      </c>
      <c r="AI4543" s="75" t="str">
        <f t="shared" si="2128"/>
        <v/>
      </c>
      <c r="AJ4543" s="75" t="str">
        <f t="shared" si="2129"/>
        <v/>
      </c>
    </row>
    <row r="4544" spans="1:36" ht="14.25">
      <c r="A4544" s="41" t="str">
        <f t="shared" si="2112"/>
        <v/>
      </c>
      <c r="B4544" s="150" t="str">
        <f>IF(ISNUMBER(A4544),INDEX('MetaTrader Import'!$H$13:$J$5893,TRUNC(((A4544-$A$39+1)-1)/3)+1,MOD((A4544-$A$39+1)-1,3)+1),"")</f>
        <v/>
      </c>
      <c r="C4544" s="43" t="str">
        <f t="shared" si="2113"/>
        <v/>
      </c>
      <c r="D4544" s="43" t="str">
        <f t="shared" ca="1" si="2103"/>
        <v/>
      </c>
      <c r="E4544" s="43" t="str">
        <f t="shared" si="2114"/>
        <v/>
      </c>
      <c r="F4544" s="43" t="str">
        <f t="shared" si="2115"/>
        <v/>
      </c>
      <c r="G4544" s="43" t="str">
        <f>IF(A4544&lt;&gt;"",IF(A4544&lt;Data!$G$11*0.25,$C$13/$G$32,IF(A4544&gt;Data!$G$11*0.25,$C$13,$C$13*10)),"")</f>
        <v/>
      </c>
      <c r="H4544" s="43" t="str">
        <f>IF(A4544&lt;&gt;"",IF(Data!$G$9="constant",$C$13,IF(Data!$G$9="squeeze",G4544,F4544)),"")</f>
        <v/>
      </c>
      <c r="I4544" s="38" t="str">
        <f ca="1">IF(ISNUMBER(A4544),NORMINV(RAND(),0,IF(AND(Data!$G$9="squeeze",A4544&lt;Data!$G$11*0.25),$H$32,1)*$C$30*$C$13)*($C$14*$C$12),"")</f>
        <v/>
      </c>
      <c r="J4544" s="42" t="str">
        <f ca="1">IFERROR(IF(Data!$C$6="Real",B4544,I4544+J4543+($C$14*$C$12)*(NORMINV(RAND(),$C$15,CHOOSE($G$13,$C$13,F4544,G4544)))),"")</f>
        <v/>
      </c>
      <c r="K4544" s="88" t="str">
        <f>IF(ISNUMBER(A4544), IF($G$16="fixed",$G$17,MIN(H4544*Data!$C$7*$C$16*0.5,$C$17*Data!$C$7))*$C$12,"")</f>
        <v/>
      </c>
      <c r="L4544" s="42" t="str">
        <f t="shared" ca="1" si="2130"/>
        <v/>
      </c>
      <c r="M4544" s="44" t="str">
        <f t="shared" ca="1" si="2131"/>
        <v/>
      </c>
      <c r="N4544" s="44" t="str">
        <f t="shared" ca="1" si="2132"/>
        <v/>
      </c>
      <c r="O4544" s="108" t="str">
        <f t="shared" si="2116"/>
        <v/>
      </c>
      <c r="P4544" s="102" t="str">
        <f t="shared" si="2117"/>
        <v/>
      </c>
      <c r="Q4544" s="102" t="str">
        <f t="shared" si="2118"/>
        <v/>
      </c>
      <c r="R4544" s="120" t="str">
        <f t="shared" si="2119"/>
        <v/>
      </c>
      <c r="S4544" s="54" t="str">
        <f t="shared" si="2120"/>
        <v/>
      </c>
      <c r="T4544" s="5" t="str">
        <f t="shared" si="2121"/>
        <v/>
      </c>
      <c r="U4544" s="152" t="str">
        <f t="shared" si="2104"/>
        <v/>
      </c>
      <c r="V4544" s="152" t="str">
        <f t="shared" si="2105"/>
        <v/>
      </c>
      <c r="W4544" s="153" t="str">
        <f t="shared" si="2106"/>
        <v/>
      </c>
      <c r="X4544" s="153" t="str">
        <f t="shared" si="2107"/>
        <v/>
      </c>
      <c r="Y4544" s="153" t="str">
        <f t="shared" si="2108"/>
        <v/>
      </c>
      <c r="Z4544" s="153" t="str">
        <f t="shared" si="2109"/>
        <v/>
      </c>
      <c r="AA4544" s="152" t="str">
        <f t="shared" si="2110"/>
        <v/>
      </c>
      <c r="AB4544" s="152" t="str">
        <f t="shared" si="2111"/>
        <v/>
      </c>
      <c r="AC4544" s="154" t="str">
        <f t="shared" si="2122"/>
        <v/>
      </c>
      <c r="AD4544" s="154" t="str">
        <f t="shared" si="2123"/>
        <v/>
      </c>
      <c r="AE4544" s="3" t="str">
        <f t="shared" si="2124"/>
        <v/>
      </c>
      <c r="AF4544" s="3" t="str">
        <f t="shared" si="2125"/>
        <v/>
      </c>
      <c r="AG4544" s="3" t="str">
        <f t="shared" si="2126"/>
        <v/>
      </c>
      <c r="AH4544" s="4" t="str">
        <f t="shared" si="2127"/>
        <v/>
      </c>
      <c r="AI4544" s="75" t="str">
        <f t="shared" si="2128"/>
        <v/>
      </c>
      <c r="AJ4544" s="75" t="str">
        <f t="shared" si="2129"/>
        <v/>
      </c>
    </row>
    <row r="4545" spans="1:36" ht="14.25">
      <c r="A4545" s="41" t="str">
        <f t="shared" si="2112"/>
        <v/>
      </c>
      <c r="B4545" s="150" t="str">
        <f>IF(ISNUMBER(A4545),INDEX('MetaTrader Import'!$H$13:$J$5893,TRUNC(((A4545-$A$39+1)-1)/3)+1,MOD((A4545-$A$39+1)-1,3)+1),"")</f>
        <v/>
      </c>
      <c r="C4545" s="43" t="str">
        <f t="shared" si="2113"/>
        <v/>
      </c>
      <c r="D4545" s="43" t="str">
        <f t="shared" ca="1" si="2103"/>
        <v/>
      </c>
      <c r="E4545" s="43" t="str">
        <f t="shared" si="2114"/>
        <v/>
      </c>
      <c r="F4545" s="43" t="str">
        <f t="shared" si="2115"/>
        <v/>
      </c>
      <c r="G4545" s="43" t="str">
        <f>IF(A4545&lt;&gt;"",IF(A4545&lt;Data!$G$11*0.25,$C$13/$G$32,IF(A4545&gt;Data!$G$11*0.25,$C$13,$C$13*10)),"")</f>
        <v/>
      </c>
      <c r="H4545" s="43" t="str">
        <f>IF(A4545&lt;&gt;"",IF(Data!$G$9="constant",$C$13,IF(Data!$G$9="squeeze",G4545,F4545)),"")</f>
        <v/>
      </c>
      <c r="I4545" s="38" t="str">
        <f ca="1">IF(ISNUMBER(A4545),NORMINV(RAND(),0,IF(AND(Data!$G$9="squeeze",A4545&lt;Data!$G$11*0.25),$H$32,1)*$C$30*$C$13)*($C$14*$C$12),"")</f>
        <v/>
      </c>
      <c r="J4545" s="42" t="str">
        <f ca="1">IFERROR(IF(Data!$C$6="Real",B4545,I4545+J4544+($C$14*$C$12)*(NORMINV(RAND(),$C$15,CHOOSE($G$13,$C$13,F4545,G4545)))),"")</f>
        <v/>
      </c>
      <c r="K4545" s="88" t="str">
        <f>IF(ISNUMBER(A4545), IF($G$16="fixed",$G$17,MIN(H4545*Data!$C$7*$C$16*0.5,$C$17*Data!$C$7))*$C$12,"")</f>
        <v/>
      </c>
      <c r="L4545" s="42" t="str">
        <f t="shared" ca="1" si="2130"/>
        <v/>
      </c>
      <c r="M4545" s="44" t="str">
        <f t="shared" ca="1" si="2131"/>
        <v/>
      </c>
      <c r="N4545" s="44" t="str">
        <f t="shared" ca="1" si="2132"/>
        <v/>
      </c>
      <c r="O4545" s="108" t="str">
        <f t="shared" si="2116"/>
        <v/>
      </c>
      <c r="P4545" s="102" t="str">
        <f t="shared" si="2117"/>
        <v/>
      </c>
      <c r="Q4545" s="102" t="str">
        <f t="shared" si="2118"/>
        <v/>
      </c>
      <c r="R4545" s="120" t="str">
        <f t="shared" si="2119"/>
        <v/>
      </c>
      <c r="S4545" s="54" t="str">
        <f t="shared" si="2120"/>
        <v/>
      </c>
      <c r="T4545" s="5" t="str">
        <f t="shared" si="2121"/>
        <v/>
      </c>
      <c r="U4545" s="152" t="str">
        <f t="shared" si="2104"/>
        <v/>
      </c>
      <c r="V4545" s="152" t="str">
        <f t="shared" si="2105"/>
        <v/>
      </c>
      <c r="W4545" s="153" t="str">
        <f t="shared" si="2106"/>
        <v/>
      </c>
      <c r="X4545" s="153" t="str">
        <f t="shared" si="2107"/>
        <v/>
      </c>
      <c r="Y4545" s="153" t="str">
        <f t="shared" si="2108"/>
        <v/>
      </c>
      <c r="Z4545" s="153" t="str">
        <f t="shared" si="2109"/>
        <v/>
      </c>
      <c r="AA4545" s="152" t="str">
        <f t="shared" si="2110"/>
        <v/>
      </c>
      <c r="AB4545" s="152" t="str">
        <f t="shared" si="2111"/>
        <v/>
      </c>
      <c r="AC4545" s="154" t="str">
        <f t="shared" si="2122"/>
        <v/>
      </c>
      <c r="AD4545" s="154" t="str">
        <f t="shared" si="2123"/>
        <v/>
      </c>
      <c r="AE4545" s="3" t="str">
        <f t="shared" si="2124"/>
        <v/>
      </c>
      <c r="AF4545" s="3" t="str">
        <f t="shared" si="2125"/>
        <v/>
      </c>
      <c r="AG4545" s="3" t="str">
        <f t="shared" si="2126"/>
        <v/>
      </c>
      <c r="AH4545" s="4" t="str">
        <f t="shared" si="2127"/>
        <v/>
      </c>
      <c r="AI4545" s="75" t="str">
        <f t="shared" si="2128"/>
        <v/>
      </c>
      <c r="AJ4545" s="75" t="str">
        <f t="shared" si="2129"/>
        <v/>
      </c>
    </row>
    <row r="4546" spans="1:36" ht="14.25">
      <c r="A4546" s="41" t="str">
        <f t="shared" si="2112"/>
        <v/>
      </c>
      <c r="B4546" s="150" t="str">
        <f>IF(ISNUMBER(A4546),INDEX('MetaTrader Import'!$H$13:$J$5893,TRUNC(((A4546-$A$39+1)-1)/3)+1,MOD((A4546-$A$39+1)-1,3)+1),"")</f>
        <v/>
      </c>
      <c r="C4546" s="43" t="str">
        <f t="shared" si="2113"/>
        <v/>
      </c>
      <c r="D4546" s="43" t="str">
        <f t="shared" ca="1" si="2103"/>
        <v/>
      </c>
      <c r="E4546" s="43" t="str">
        <f t="shared" si="2114"/>
        <v/>
      </c>
      <c r="F4546" s="43" t="str">
        <f t="shared" si="2115"/>
        <v/>
      </c>
      <c r="G4546" s="43" t="str">
        <f>IF(A4546&lt;&gt;"",IF(A4546&lt;Data!$G$11*0.25,$C$13/$G$32,IF(A4546&gt;Data!$G$11*0.25,$C$13,$C$13*10)),"")</f>
        <v/>
      </c>
      <c r="H4546" s="43" t="str">
        <f>IF(A4546&lt;&gt;"",IF(Data!$G$9="constant",$C$13,IF(Data!$G$9="squeeze",G4546,F4546)),"")</f>
        <v/>
      </c>
      <c r="I4546" s="38" t="str">
        <f ca="1">IF(ISNUMBER(A4546),NORMINV(RAND(),0,IF(AND(Data!$G$9="squeeze",A4546&lt;Data!$G$11*0.25),$H$32,1)*$C$30*$C$13)*($C$14*$C$12),"")</f>
        <v/>
      </c>
      <c r="J4546" s="42" t="str">
        <f ca="1">IFERROR(IF(Data!$C$6="Real",B4546,I4546+J4545+($C$14*$C$12)*(NORMINV(RAND(),$C$15,CHOOSE($G$13,$C$13,F4546,G4546)))),"")</f>
        <v/>
      </c>
      <c r="K4546" s="88" t="str">
        <f>IF(ISNUMBER(A4546), IF($G$16="fixed",$G$17,MIN(H4546*Data!$C$7*$C$16*0.5,$C$17*Data!$C$7))*$C$12,"")</f>
        <v/>
      </c>
      <c r="L4546" s="42" t="str">
        <f t="shared" ca="1" si="2130"/>
        <v/>
      </c>
      <c r="M4546" s="44" t="str">
        <f t="shared" ca="1" si="2131"/>
        <v/>
      </c>
      <c r="N4546" s="44" t="str">
        <f t="shared" ca="1" si="2132"/>
        <v/>
      </c>
      <c r="O4546" s="108" t="str">
        <f t="shared" si="2116"/>
        <v/>
      </c>
      <c r="P4546" s="102" t="str">
        <f t="shared" si="2117"/>
        <v/>
      </c>
      <c r="Q4546" s="102" t="str">
        <f t="shared" si="2118"/>
        <v/>
      </c>
      <c r="R4546" s="120" t="str">
        <f t="shared" si="2119"/>
        <v/>
      </c>
      <c r="S4546" s="54" t="str">
        <f t="shared" si="2120"/>
        <v/>
      </c>
      <c r="T4546" s="5" t="str">
        <f t="shared" si="2121"/>
        <v/>
      </c>
      <c r="U4546" s="152" t="str">
        <f t="shared" si="2104"/>
        <v/>
      </c>
      <c r="V4546" s="152" t="str">
        <f t="shared" si="2105"/>
        <v/>
      </c>
      <c r="W4546" s="153" t="str">
        <f t="shared" si="2106"/>
        <v/>
      </c>
      <c r="X4546" s="153" t="str">
        <f t="shared" si="2107"/>
        <v/>
      </c>
      <c r="Y4546" s="153" t="str">
        <f t="shared" si="2108"/>
        <v/>
      </c>
      <c r="Z4546" s="153" t="str">
        <f t="shared" si="2109"/>
        <v/>
      </c>
      <c r="AA4546" s="152" t="str">
        <f t="shared" si="2110"/>
        <v/>
      </c>
      <c r="AB4546" s="152" t="str">
        <f t="shared" si="2111"/>
        <v/>
      </c>
      <c r="AC4546" s="154" t="str">
        <f t="shared" si="2122"/>
        <v/>
      </c>
      <c r="AD4546" s="154" t="str">
        <f t="shared" si="2123"/>
        <v/>
      </c>
      <c r="AE4546" s="3" t="str">
        <f t="shared" si="2124"/>
        <v/>
      </c>
      <c r="AF4546" s="3" t="str">
        <f t="shared" si="2125"/>
        <v/>
      </c>
      <c r="AG4546" s="3" t="str">
        <f t="shared" si="2126"/>
        <v/>
      </c>
      <c r="AH4546" s="4" t="str">
        <f t="shared" si="2127"/>
        <v/>
      </c>
      <c r="AI4546" s="75" t="str">
        <f t="shared" si="2128"/>
        <v/>
      </c>
      <c r="AJ4546" s="75" t="str">
        <f t="shared" si="2129"/>
        <v/>
      </c>
    </row>
    <row r="4547" spans="1:36" ht="14.25">
      <c r="A4547" s="41" t="str">
        <f t="shared" si="2112"/>
        <v/>
      </c>
      <c r="B4547" s="150" t="str">
        <f>IF(ISNUMBER(A4547),INDEX('MetaTrader Import'!$H$13:$J$5893,TRUNC(((A4547-$A$39+1)-1)/3)+1,MOD((A4547-$A$39+1)-1,3)+1),"")</f>
        <v/>
      </c>
      <c r="C4547" s="43" t="str">
        <f t="shared" si="2113"/>
        <v/>
      </c>
      <c r="D4547" s="43" t="str">
        <f t="shared" ref="D4547:D4610" ca="1" si="2133">IF(A4547&lt;&gt;"",NORMINV(RAND(),($C$23-C4547)*$C$28,$C$27)+NORMINV(RAND(),IF(RAND()&gt;$C$26,$C$25,0),$C$27),"")</f>
        <v/>
      </c>
      <c r="E4547" s="43" t="str">
        <f t="shared" si="2114"/>
        <v/>
      </c>
      <c r="F4547" s="43" t="str">
        <f t="shared" si="2115"/>
        <v/>
      </c>
      <c r="G4547" s="43" t="str">
        <f>IF(A4547&lt;&gt;"",IF(A4547&lt;Data!$G$11*0.25,$C$13/$G$32,IF(A4547&gt;Data!$G$11*0.25,$C$13,$C$13*10)),"")</f>
        <v/>
      </c>
      <c r="H4547" s="43" t="str">
        <f>IF(A4547&lt;&gt;"",IF(Data!$G$9="constant",$C$13,IF(Data!$G$9="squeeze",G4547,F4547)),"")</f>
        <v/>
      </c>
      <c r="I4547" s="38" t="str">
        <f ca="1">IF(ISNUMBER(A4547),NORMINV(RAND(),0,IF(AND(Data!$G$9="squeeze",A4547&lt;Data!$G$11*0.25),$H$32,1)*$C$30*$C$13)*($C$14*$C$12),"")</f>
        <v/>
      </c>
      <c r="J4547" s="42" t="str">
        <f ca="1">IFERROR(IF(Data!$C$6="Real",B4547,I4547+J4546+($C$14*$C$12)*(NORMINV(RAND(),$C$15,CHOOSE($G$13,$C$13,F4547,G4547)))),"")</f>
        <v/>
      </c>
      <c r="K4547" s="88" t="str">
        <f>IF(ISNUMBER(A4547), IF($G$16="fixed",$G$17,MIN(H4547*Data!$C$7*$C$16*0.5,$C$17*Data!$C$7))*$C$12,"")</f>
        <v/>
      </c>
      <c r="L4547" s="42" t="str">
        <f t="shared" ca="1" si="2130"/>
        <v/>
      </c>
      <c r="M4547" s="44" t="str">
        <f t="shared" ca="1" si="2131"/>
        <v/>
      </c>
      <c r="N4547" s="44" t="str">
        <f t="shared" ca="1" si="2132"/>
        <v/>
      </c>
      <c r="O4547" s="108" t="str">
        <f t="shared" si="2116"/>
        <v/>
      </c>
      <c r="P4547" s="102" t="str">
        <f t="shared" si="2117"/>
        <v/>
      </c>
      <c r="Q4547" s="102" t="str">
        <f t="shared" si="2118"/>
        <v/>
      </c>
      <c r="R4547" s="120" t="str">
        <f t="shared" si="2119"/>
        <v/>
      </c>
      <c r="S4547" s="54" t="str">
        <f t="shared" si="2120"/>
        <v/>
      </c>
      <c r="T4547" s="5" t="str">
        <f t="shared" si="2121"/>
        <v/>
      </c>
      <c r="U4547" s="152" t="str">
        <f t="shared" ref="U4547:U4610" si="2134">IF(NOT(ISNUMBER(T4547)),"",IF(S4547=1,T4547,IF(M4547&gt;U4546,M4547,IF(ISNUMBER(U4546),U4546,""))))</f>
        <v/>
      </c>
      <c r="V4547" s="152" t="str">
        <f t="shared" ref="V4547:V4610" si="2135">IF(NOT(ISNUMBER(T4547)),"",IF(S4547=1,T4547,IF(N4547&lt;V4546,N4547,IF(ISNUMBER(V4546),V4546,""))))</f>
        <v/>
      </c>
      <c r="W4547" s="153" t="str">
        <f t="shared" ref="W4547:W4610" si="2136">IF(NOT(ISNUMBER(T4547)),"",MIN($F$24,IF(TRUNC((U4547-T4547)/$E$24*$G$12)+0&gt;IF(ISNUMBER(W4546),W4546,0),TRUNC((U4547-T4547)/$E$24*$G$12)+0,IF(ISNUMBER(W4546),W4546,0))))</f>
        <v/>
      </c>
      <c r="X4547" s="153" t="str">
        <f t="shared" ref="X4547:X4610" si="2137">IF(NOT(ISNUMBER(T4547)),"",MIN($F$24,IF(-TRUNC((V4547-T4547)/$E$24*$G$12)+0&gt;IF(ISNUMBER(X4546),X4546,0),-TRUNC((V4547-T4547)/$E$24*$G$12)+0,IF(ISNUMBER(X4546),X4546,0))))</f>
        <v/>
      </c>
      <c r="Y4547" s="153" t="str">
        <f t="shared" ref="Y4547:Y4610" si="2138">IF(ISNUMBER(W4547),(IF(W4547=0,0,1))*IF(ABS($I$24)=2,POWER(2,W4547-1),W4547)*SIGN($I$24)*$K$24,"")</f>
        <v/>
      </c>
      <c r="Z4547" s="153" t="str">
        <f t="shared" ref="Z4547:Z4610" si="2139">IF(ISNUMBER(X4547),(IF(X4547=0,0,1))*IF(ABS($I$24)=2,POWER(2,X4547-1),X4547)*SIGN($I$24)*$K$24,"")</f>
        <v/>
      </c>
      <c r="AA4547" s="152" t="str">
        <f t="shared" ref="AA4547:AA4610" si="2140">IF(OR(NOT(ISNUMBER(T4547)),W4547&lt;1),"",IF(OR(NOT(ISNUMBER(W4546)),W4546=0),IF(SIGN(Y4547)=1,M4547,N4547),(Y4546*AA4546+(Y4547-Y4546)*IF(SIGN(Y4547)=1,M4547,N4547))/Y4547))</f>
        <v/>
      </c>
      <c r="AB4547" s="152" t="str">
        <f t="shared" ref="AB4547:AB4610" si="2141">IF(OR(NOT(ISNUMBER(T4547)),X4547&lt;1),"",IF(OR(NOT(ISNUMBER(X4546)),X4546=0),IF(SIGN(Z4547)=1,N4547,M4547),(Z4546*AB4546+(Z4547-Z4546)*IF(SIGN(Z4547)=1,N4547,M4547))/Z4547))</f>
        <v/>
      </c>
      <c r="AC4547" s="154" t="str">
        <f t="shared" si="2122"/>
        <v/>
      </c>
      <c r="AD4547" s="154" t="str">
        <f t="shared" si="2123"/>
        <v/>
      </c>
      <c r="AE4547" s="3" t="str">
        <f t="shared" si="2124"/>
        <v/>
      </c>
      <c r="AF4547" s="3" t="str">
        <f t="shared" si="2125"/>
        <v/>
      </c>
      <c r="AG4547" s="3" t="str">
        <f t="shared" si="2126"/>
        <v/>
      </c>
      <c r="AH4547" s="4" t="str">
        <f t="shared" si="2127"/>
        <v/>
      </c>
      <c r="AI4547" s="75" t="str">
        <f t="shared" si="2128"/>
        <v/>
      </c>
      <c r="AJ4547" s="75" t="str">
        <f t="shared" si="2129"/>
        <v/>
      </c>
    </row>
    <row r="4548" spans="1:36" ht="14.25">
      <c r="A4548" s="41" t="str">
        <f t="shared" ref="A4548:A4611" si="2142">IFERROR(IF(A4547+1&gt;$C$19,"",A4547+1),"")</f>
        <v/>
      </c>
      <c r="B4548" s="150" t="str">
        <f>IF(ISNUMBER(A4548),INDEX('MetaTrader Import'!$H$13:$J$5893,TRUNC(((A4548-$A$39+1)-1)/3)+1,MOD((A4548-$A$39+1)-1,3)+1),"")</f>
        <v/>
      </c>
      <c r="C4548" s="43" t="str">
        <f t="shared" ref="C4548:C4611" si="2143">IF(A4548&lt;&gt;"",E4547,"")</f>
        <v/>
      </c>
      <c r="D4548" s="43" t="str">
        <f t="shared" ca="1" si="2133"/>
        <v/>
      </c>
      <c r="E4548" s="43" t="str">
        <f t="shared" ref="E4548:E4611" si="2144">IF(A4548&lt;&gt;"",C4548+D4548,"")</f>
        <v/>
      </c>
      <c r="F4548" s="43" t="str">
        <f t="shared" ref="F4548:F4611" si="2145">IF(A4548&lt;&gt;"",$C$13*ABS(E4548)/$C$23,"")</f>
        <v/>
      </c>
      <c r="G4548" s="43" t="str">
        <f>IF(A4548&lt;&gt;"",IF(A4548&lt;Data!$G$11*0.25,$C$13/$G$32,IF(A4548&gt;Data!$G$11*0.25,$C$13,$C$13*10)),"")</f>
        <v/>
      </c>
      <c r="H4548" s="43" t="str">
        <f>IF(A4548&lt;&gt;"",IF(Data!$G$9="constant",$C$13,IF(Data!$G$9="squeeze",G4548,F4548)),"")</f>
        <v/>
      </c>
      <c r="I4548" s="38" t="str">
        <f ca="1">IF(ISNUMBER(A4548),NORMINV(RAND(),0,IF(AND(Data!$G$9="squeeze",A4548&lt;Data!$G$11*0.25),$H$32,1)*$C$30*$C$13)*($C$14*$C$12),"")</f>
        <v/>
      </c>
      <c r="J4548" s="42" t="str">
        <f ca="1">IFERROR(IF(Data!$C$6="Real",B4548,I4548+J4547+($C$14*$C$12)*(NORMINV(RAND(),$C$15,CHOOSE($G$13,$C$13,F4548,G4548)))),"")</f>
        <v/>
      </c>
      <c r="K4548" s="88" t="str">
        <f>IF(ISNUMBER(A4548), IF($G$16="fixed",$G$17,MIN(H4548*Data!$C$7*$C$16*0.5,$C$17*Data!$C$7))*$C$12,"")</f>
        <v/>
      </c>
      <c r="L4548" s="42" t="str">
        <f t="shared" ca="1" si="2130"/>
        <v/>
      </c>
      <c r="M4548" s="44" t="str">
        <f t="shared" ca="1" si="2131"/>
        <v/>
      </c>
      <c r="N4548" s="44" t="str">
        <f t="shared" ca="1" si="2132"/>
        <v/>
      </c>
      <c r="O4548" s="108" t="str">
        <f t="shared" ref="O4548:O4611" si="2146">IF(ISNUMBER(A4548),$G$12*SLOPE(L4534:L4548,A4534:A4548),"")</f>
        <v/>
      </c>
      <c r="P4548" s="102" t="str">
        <f t="shared" ref="P4548:P4611" si="2147">IF(ISNUMBER(A4548),STDEV(L4534:L4548)*$G$12,"")</f>
        <v/>
      </c>
      <c r="Q4548" s="102" t="str">
        <f t="shared" ref="Q4548:Q4611" si="2148">IF(ISNUMBER(A4548),SLOPE(P4534:P4548,A4534:A4548),"")</f>
        <v/>
      </c>
      <c r="R4548" s="120" t="str">
        <f t="shared" ref="R4548:R4611" si="2149">IF(ISNUMBER(A4548),R4547+S4547,"")</f>
        <v/>
      </c>
      <c r="S4548" s="54" t="str">
        <f t="shared" ref="S4548:S4611" si="2150">IF(ISNUMBER(A4548),IF(AND(R4548&lt;$M$24,Q4548&lt;$F$28,ABS(O4548)&lt;$F$27,P4548&lt;$F$26,NOT(ISNUMBER(T4547))),1,0),"")</f>
        <v/>
      </c>
      <c r="T4548" s="5" t="str">
        <f t="shared" ref="T4548:T4611" si="2151">IF(ISNUMBER(A4548),IF(S4548=1,L4548,IF(AG4547="Y","",IF(ISNUMBER(T4547),T4547,""))),"")</f>
        <v/>
      </c>
      <c r="U4548" s="152" t="str">
        <f t="shared" si="2134"/>
        <v/>
      </c>
      <c r="V4548" s="152" t="str">
        <f t="shared" si="2135"/>
        <v/>
      </c>
      <c r="W4548" s="153" t="str">
        <f t="shared" si="2136"/>
        <v/>
      </c>
      <c r="X4548" s="153" t="str">
        <f t="shared" si="2137"/>
        <v/>
      </c>
      <c r="Y4548" s="153" t="str">
        <f t="shared" si="2138"/>
        <v/>
      </c>
      <c r="Z4548" s="153" t="str">
        <f t="shared" si="2139"/>
        <v/>
      </c>
      <c r="AA4548" s="152" t="str">
        <f t="shared" si="2140"/>
        <v/>
      </c>
      <c r="AB4548" s="152" t="str">
        <f t="shared" si="2141"/>
        <v/>
      </c>
      <c r="AC4548" s="154" t="str">
        <f t="shared" ref="AC4548:AC4611" si="2152">IFERROR(-SIGN(Y4548)*(AA4548-IF(SIGN(Y4548)=1,N4548,M4548))*$G$12*ABS(Y4548),"")</f>
        <v/>
      </c>
      <c r="AD4548" s="154" t="str">
        <f t="shared" ref="AD4548:AD4611" si="2153">IFERROR(SIGN(Z4548)*(AB4548-IF(SIGN(Z4548)=1,M4548,N4548))*$G$12*ABS(Z4548),"")</f>
        <v/>
      </c>
      <c r="AE4548" s="3" t="str">
        <f t="shared" ref="AE4548:AE4611" si="2154">IF(ISNUMBER(A4548),IFERROR((IF(ISNUMBER(AC4548),AC4548,0)+IF(ISNUMBER(AD4548),AD4548,0))/(ABS(Y4548)+ABS(Z4548)),0),"")</f>
        <v/>
      </c>
      <c r="AF4548" s="3" t="str">
        <f t="shared" ref="AF4548:AF4611" si="2155">IF(ISNUMBER(A4548),IF(ISNUMBER(AC4548),AC4548,0)+IF(ISNUMBER(AD4548),AD4548,0),"")</f>
        <v/>
      </c>
      <c r="AG4548" s="3" t="str">
        <f t="shared" ref="AG4548:AG4611" si="2156">IF(NOT(ISNUMBER(T4548)),"",IF(OR(AF4548&gt;$G$24,AF4548&lt;-$H$24,A4548+1&gt;$C$19),"Y","N"))</f>
        <v/>
      </c>
      <c r="AH4548" s="4" t="str">
        <f t="shared" ref="AH4548:AH4611" si="2157">IF(AG4548="y",AF4548*10*$C$11,"")</f>
        <v/>
      </c>
      <c r="AI4548" s="75" t="str">
        <f t="shared" ref="AI4548:AI4611" si="2158">IF(ISNUMBER(A4548),IF(ISNUMBER(AH4548),AJ4548,AF4548*10*$C$11+AJ4548),"")</f>
        <v/>
      </c>
      <c r="AJ4548" s="75" t="str">
        <f t="shared" ref="AJ4548:AJ4611" si="2159">IF(ISNUMBER(A4548),AJ4547+IF(ISNUMBER(AH4548),AH4548,0),"")</f>
        <v/>
      </c>
    </row>
    <row r="4549" spans="1:36" ht="14.25">
      <c r="A4549" s="41" t="str">
        <f t="shared" si="2142"/>
        <v/>
      </c>
      <c r="B4549" s="150" t="str">
        <f>IF(ISNUMBER(A4549),INDEX('MetaTrader Import'!$H$13:$J$5893,TRUNC(((A4549-$A$39+1)-1)/3)+1,MOD((A4549-$A$39+1)-1,3)+1),"")</f>
        <v/>
      </c>
      <c r="C4549" s="43" t="str">
        <f t="shared" si="2143"/>
        <v/>
      </c>
      <c r="D4549" s="43" t="str">
        <f t="shared" ca="1" si="2133"/>
        <v/>
      </c>
      <c r="E4549" s="43" t="str">
        <f t="shared" si="2144"/>
        <v/>
      </c>
      <c r="F4549" s="43" t="str">
        <f t="shared" si="2145"/>
        <v/>
      </c>
      <c r="G4549" s="43" t="str">
        <f>IF(A4549&lt;&gt;"",IF(A4549&lt;Data!$G$11*0.25,$C$13/$G$32,IF(A4549&gt;Data!$G$11*0.25,$C$13,$C$13*10)),"")</f>
        <v/>
      </c>
      <c r="H4549" s="43" t="str">
        <f>IF(A4549&lt;&gt;"",IF(Data!$G$9="constant",$C$13,IF(Data!$G$9="squeeze",G4549,F4549)),"")</f>
        <v/>
      </c>
      <c r="I4549" s="38" t="str">
        <f ca="1">IF(ISNUMBER(A4549),NORMINV(RAND(),0,IF(AND(Data!$G$9="squeeze",A4549&lt;Data!$G$11*0.25),$H$32,1)*$C$30*$C$13)*($C$14*$C$12),"")</f>
        <v/>
      </c>
      <c r="J4549" s="42" t="str">
        <f ca="1">IFERROR(IF(Data!$C$6="Real",B4549,I4549+J4548+($C$14*$C$12)*(NORMINV(RAND(),$C$15,CHOOSE($G$13,$C$13,F4549,G4549)))),"")</f>
        <v/>
      </c>
      <c r="K4549" s="88" t="str">
        <f>IF(ISNUMBER(A4549), IF($G$16="fixed",$G$17,MIN(H4549*Data!$C$7*$C$16*0.5,$C$17*Data!$C$7))*$C$12,"")</f>
        <v/>
      </c>
      <c r="L4549" s="42" t="str">
        <f t="shared" ca="1" si="2130"/>
        <v/>
      </c>
      <c r="M4549" s="44" t="str">
        <f t="shared" ca="1" si="2131"/>
        <v/>
      </c>
      <c r="N4549" s="44" t="str">
        <f t="shared" ca="1" si="2132"/>
        <v/>
      </c>
      <c r="O4549" s="108" t="str">
        <f t="shared" si="2146"/>
        <v/>
      </c>
      <c r="P4549" s="102" t="str">
        <f t="shared" si="2147"/>
        <v/>
      </c>
      <c r="Q4549" s="102" t="str">
        <f t="shared" si="2148"/>
        <v/>
      </c>
      <c r="R4549" s="120" t="str">
        <f t="shared" si="2149"/>
        <v/>
      </c>
      <c r="S4549" s="54" t="str">
        <f t="shared" si="2150"/>
        <v/>
      </c>
      <c r="T4549" s="5" t="str">
        <f t="shared" si="2151"/>
        <v/>
      </c>
      <c r="U4549" s="152" t="str">
        <f t="shared" si="2134"/>
        <v/>
      </c>
      <c r="V4549" s="152" t="str">
        <f t="shared" si="2135"/>
        <v/>
      </c>
      <c r="W4549" s="153" t="str">
        <f t="shared" si="2136"/>
        <v/>
      </c>
      <c r="X4549" s="153" t="str">
        <f t="shared" si="2137"/>
        <v/>
      </c>
      <c r="Y4549" s="153" t="str">
        <f t="shared" si="2138"/>
        <v/>
      </c>
      <c r="Z4549" s="153" t="str">
        <f t="shared" si="2139"/>
        <v/>
      </c>
      <c r="AA4549" s="152" t="str">
        <f t="shared" si="2140"/>
        <v/>
      </c>
      <c r="AB4549" s="152" t="str">
        <f t="shared" si="2141"/>
        <v/>
      </c>
      <c r="AC4549" s="154" t="str">
        <f t="shared" si="2152"/>
        <v/>
      </c>
      <c r="AD4549" s="154" t="str">
        <f t="shared" si="2153"/>
        <v/>
      </c>
      <c r="AE4549" s="3" t="str">
        <f t="shared" si="2154"/>
        <v/>
      </c>
      <c r="AF4549" s="3" t="str">
        <f t="shared" si="2155"/>
        <v/>
      </c>
      <c r="AG4549" s="3" t="str">
        <f t="shared" si="2156"/>
        <v/>
      </c>
      <c r="AH4549" s="4" t="str">
        <f t="shared" si="2157"/>
        <v/>
      </c>
      <c r="AI4549" s="75" t="str">
        <f t="shared" si="2158"/>
        <v/>
      </c>
      <c r="AJ4549" s="75" t="str">
        <f t="shared" si="2159"/>
        <v/>
      </c>
    </row>
    <row r="4550" spans="1:36" ht="14.25">
      <c r="A4550" s="41" t="str">
        <f t="shared" si="2142"/>
        <v/>
      </c>
      <c r="B4550" s="150" t="str">
        <f>IF(ISNUMBER(A4550),INDEX('MetaTrader Import'!$H$13:$J$5893,TRUNC(((A4550-$A$39+1)-1)/3)+1,MOD((A4550-$A$39+1)-1,3)+1),"")</f>
        <v/>
      </c>
      <c r="C4550" s="43" t="str">
        <f t="shared" si="2143"/>
        <v/>
      </c>
      <c r="D4550" s="43" t="str">
        <f t="shared" ca="1" si="2133"/>
        <v/>
      </c>
      <c r="E4550" s="43" t="str">
        <f t="shared" si="2144"/>
        <v/>
      </c>
      <c r="F4550" s="43" t="str">
        <f t="shared" si="2145"/>
        <v/>
      </c>
      <c r="G4550" s="43" t="str">
        <f>IF(A4550&lt;&gt;"",IF(A4550&lt;Data!$G$11*0.25,$C$13/$G$32,IF(A4550&gt;Data!$G$11*0.25,$C$13,$C$13*10)),"")</f>
        <v/>
      </c>
      <c r="H4550" s="43" t="str">
        <f>IF(A4550&lt;&gt;"",IF(Data!$G$9="constant",$C$13,IF(Data!$G$9="squeeze",G4550,F4550)),"")</f>
        <v/>
      </c>
      <c r="I4550" s="38" t="str">
        <f ca="1">IF(ISNUMBER(A4550),NORMINV(RAND(),0,IF(AND(Data!$G$9="squeeze",A4550&lt;Data!$G$11*0.25),$H$32,1)*$C$30*$C$13)*($C$14*$C$12),"")</f>
        <v/>
      </c>
      <c r="J4550" s="42" t="str">
        <f ca="1">IFERROR(IF(Data!$C$6="Real",B4550,I4550+J4549+($C$14*$C$12)*(NORMINV(RAND(),$C$15,CHOOSE($G$13,$C$13,F4550,G4550)))),"")</f>
        <v/>
      </c>
      <c r="K4550" s="88" t="str">
        <f>IF(ISNUMBER(A4550), IF($G$16="fixed",$G$17,MIN(H4550*Data!$C$7*$C$16*0.5,$C$17*Data!$C$7))*$C$12,"")</f>
        <v/>
      </c>
      <c r="L4550" s="42" t="str">
        <f t="shared" ref="L4550:L4613" ca="1" si="2160">IFERROR(J4550,"")</f>
        <v/>
      </c>
      <c r="M4550" s="44" t="str">
        <f t="shared" ref="M4550:M4613" ca="1" si="2161">IFERROR(L4550+K4550*0.5,"")</f>
        <v/>
      </c>
      <c r="N4550" s="44" t="str">
        <f t="shared" ref="N4550:N4613" ca="1" si="2162">IFERROR(L4550-K4550*0.5,"")</f>
        <v/>
      </c>
      <c r="O4550" s="108" t="str">
        <f t="shared" si="2146"/>
        <v/>
      </c>
      <c r="P4550" s="102" t="str">
        <f t="shared" si="2147"/>
        <v/>
      </c>
      <c r="Q4550" s="102" t="str">
        <f t="shared" si="2148"/>
        <v/>
      </c>
      <c r="R4550" s="120" t="str">
        <f t="shared" si="2149"/>
        <v/>
      </c>
      <c r="S4550" s="54" t="str">
        <f t="shared" si="2150"/>
        <v/>
      </c>
      <c r="T4550" s="5" t="str">
        <f t="shared" si="2151"/>
        <v/>
      </c>
      <c r="U4550" s="152" t="str">
        <f t="shared" si="2134"/>
        <v/>
      </c>
      <c r="V4550" s="152" t="str">
        <f t="shared" si="2135"/>
        <v/>
      </c>
      <c r="W4550" s="153" t="str">
        <f t="shared" si="2136"/>
        <v/>
      </c>
      <c r="X4550" s="153" t="str">
        <f t="shared" si="2137"/>
        <v/>
      </c>
      <c r="Y4550" s="153" t="str">
        <f t="shared" si="2138"/>
        <v/>
      </c>
      <c r="Z4550" s="153" t="str">
        <f t="shared" si="2139"/>
        <v/>
      </c>
      <c r="AA4550" s="152" t="str">
        <f t="shared" si="2140"/>
        <v/>
      </c>
      <c r="AB4550" s="152" t="str">
        <f t="shared" si="2141"/>
        <v/>
      </c>
      <c r="AC4550" s="154" t="str">
        <f t="shared" si="2152"/>
        <v/>
      </c>
      <c r="AD4550" s="154" t="str">
        <f t="shared" si="2153"/>
        <v/>
      </c>
      <c r="AE4550" s="3" t="str">
        <f t="shared" si="2154"/>
        <v/>
      </c>
      <c r="AF4550" s="3" t="str">
        <f t="shared" si="2155"/>
        <v/>
      </c>
      <c r="AG4550" s="3" t="str">
        <f t="shared" si="2156"/>
        <v/>
      </c>
      <c r="AH4550" s="4" t="str">
        <f t="shared" si="2157"/>
        <v/>
      </c>
      <c r="AI4550" s="75" t="str">
        <f t="shared" si="2158"/>
        <v/>
      </c>
      <c r="AJ4550" s="75" t="str">
        <f t="shared" si="2159"/>
        <v/>
      </c>
    </row>
    <row r="4551" spans="1:36" ht="14.25">
      <c r="A4551" s="41" t="str">
        <f t="shared" si="2142"/>
        <v/>
      </c>
      <c r="B4551" s="150" t="str">
        <f>IF(ISNUMBER(A4551),INDEX('MetaTrader Import'!$H$13:$J$5893,TRUNC(((A4551-$A$39+1)-1)/3)+1,MOD((A4551-$A$39+1)-1,3)+1),"")</f>
        <v/>
      </c>
      <c r="C4551" s="43" t="str">
        <f t="shared" si="2143"/>
        <v/>
      </c>
      <c r="D4551" s="43" t="str">
        <f t="shared" ca="1" si="2133"/>
        <v/>
      </c>
      <c r="E4551" s="43" t="str">
        <f t="shared" si="2144"/>
        <v/>
      </c>
      <c r="F4551" s="43" t="str">
        <f t="shared" si="2145"/>
        <v/>
      </c>
      <c r="G4551" s="43" t="str">
        <f>IF(A4551&lt;&gt;"",IF(A4551&lt;Data!$G$11*0.25,$C$13/$G$32,IF(A4551&gt;Data!$G$11*0.25,$C$13,$C$13*10)),"")</f>
        <v/>
      </c>
      <c r="H4551" s="43" t="str">
        <f>IF(A4551&lt;&gt;"",IF(Data!$G$9="constant",$C$13,IF(Data!$G$9="squeeze",G4551,F4551)),"")</f>
        <v/>
      </c>
      <c r="I4551" s="38" t="str">
        <f ca="1">IF(ISNUMBER(A4551),NORMINV(RAND(),0,IF(AND(Data!$G$9="squeeze",A4551&lt;Data!$G$11*0.25),$H$32,1)*$C$30*$C$13)*($C$14*$C$12),"")</f>
        <v/>
      </c>
      <c r="J4551" s="42" t="str">
        <f ca="1">IFERROR(IF(Data!$C$6="Real",B4551,I4551+J4550+($C$14*$C$12)*(NORMINV(RAND(),$C$15,CHOOSE($G$13,$C$13,F4551,G4551)))),"")</f>
        <v/>
      </c>
      <c r="K4551" s="88" t="str">
        <f>IF(ISNUMBER(A4551), IF($G$16="fixed",$G$17,MIN(H4551*Data!$C$7*$C$16*0.5,$C$17*Data!$C$7))*$C$12,"")</f>
        <v/>
      </c>
      <c r="L4551" s="42" t="str">
        <f t="shared" ca="1" si="2160"/>
        <v/>
      </c>
      <c r="M4551" s="44" t="str">
        <f t="shared" ca="1" si="2161"/>
        <v/>
      </c>
      <c r="N4551" s="44" t="str">
        <f t="shared" ca="1" si="2162"/>
        <v/>
      </c>
      <c r="O4551" s="108" t="str">
        <f t="shared" si="2146"/>
        <v/>
      </c>
      <c r="P4551" s="102" t="str">
        <f t="shared" si="2147"/>
        <v/>
      </c>
      <c r="Q4551" s="102" t="str">
        <f t="shared" si="2148"/>
        <v/>
      </c>
      <c r="R4551" s="120" t="str">
        <f t="shared" si="2149"/>
        <v/>
      </c>
      <c r="S4551" s="54" t="str">
        <f t="shared" si="2150"/>
        <v/>
      </c>
      <c r="T4551" s="5" t="str">
        <f t="shared" si="2151"/>
        <v/>
      </c>
      <c r="U4551" s="152" t="str">
        <f t="shared" si="2134"/>
        <v/>
      </c>
      <c r="V4551" s="152" t="str">
        <f t="shared" si="2135"/>
        <v/>
      </c>
      <c r="W4551" s="153" t="str">
        <f t="shared" si="2136"/>
        <v/>
      </c>
      <c r="X4551" s="153" t="str">
        <f t="shared" si="2137"/>
        <v/>
      </c>
      <c r="Y4551" s="153" t="str">
        <f t="shared" si="2138"/>
        <v/>
      </c>
      <c r="Z4551" s="153" t="str">
        <f t="shared" si="2139"/>
        <v/>
      </c>
      <c r="AA4551" s="152" t="str">
        <f t="shared" si="2140"/>
        <v/>
      </c>
      <c r="AB4551" s="152" t="str">
        <f t="shared" si="2141"/>
        <v/>
      </c>
      <c r="AC4551" s="154" t="str">
        <f t="shared" si="2152"/>
        <v/>
      </c>
      <c r="AD4551" s="154" t="str">
        <f t="shared" si="2153"/>
        <v/>
      </c>
      <c r="AE4551" s="3" t="str">
        <f t="shared" si="2154"/>
        <v/>
      </c>
      <c r="AF4551" s="3" t="str">
        <f t="shared" si="2155"/>
        <v/>
      </c>
      <c r="AG4551" s="3" t="str">
        <f t="shared" si="2156"/>
        <v/>
      </c>
      <c r="AH4551" s="4" t="str">
        <f t="shared" si="2157"/>
        <v/>
      </c>
      <c r="AI4551" s="75" t="str">
        <f t="shared" si="2158"/>
        <v/>
      </c>
      <c r="AJ4551" s="75" t="str">
        <f t="shared" si="2159"/>
        <v/>
      </c>
    </row>
    <row r="4552" spans="1:36" ht="14.25">
      <c r="A4552" s="41" t="str">
        <f t="shared" si="2142"/>
        <v/>
      </c>
      <c r="B4552" s="150" t="str">
        <f>IF(ISNUMBER(A4552),INDEX('MetaTrader Import'!$H$13:$J$5893,TRUNC(((A4552-$A$39+1)-1)/3)+1,MOD((A4552-$A$39+1)-1,3)+1),"")</f>
        <v/>
      </c>
      <c r="C4552" s="43" t="str">
        <f t="shared" si="2143"/>
        <v/>
      </c>
      <c r="D4552" s="43" t="str">
        <f t="shared" ca="1" si="2133"/>
        <v/>
      </c>
      <c r="E4552" s="43" t="str">
        <f t="shared" si="2144"/>
        <v/>
      </c>
      <c r="F4552" s="43" t="str">
        <f t="shared" si="2145"/>
        <v/>
      </c>
      <c r="G4552" s="43" t="str">
        <f>IF(A4552&lt;&gt;"",IF(A4552&lt;Data!$G$11*0.25,$C$13/$G$32,IF(A4552&gt;Data!$G$11*0.25,$C$13,$C$13*10)),"")</f>
        <v/>
      </c>
      <c r="H4552" s="43" t="str">
        <f>IF(A4552&lt;&gt;"",IF(Data!$G$9="constant",$C$13,IF(Data!$G$9="squeeze",G4552,F4552)),"")</f>
        <v/>
      </c>
      <c r="I4552" s="38" t="str">
        <f ca="1">IF(ISNUMBER(A4552),NORMINV(RAND(),0,IF(AND(Data!$G$9="squeeze",A4552&lt;Data!$G$11*0.25),$H$32,1)*$C$30*$C$13)*($C$14*$C$12),"")</f>
        <v/>
      </c>
      <c r="J4552" s="42" t="str">
        <f ca="1">IFERROR(IF(Data!$C$6="Real",B4552,I4552+J4551+($C$14*$C$12)*(NORMINV(RAND(),$C$15,CHOOSE($G$13,$C$13,F4552,G4552)))),"")</f>
        <v/>
      </c>
      <c r="K4552" s="88" t="str">
        <f>IF(ISNUMBER(A4552), IF($G$16="fixed",$G$17,MIN(H4552*Data!$C$7*$C$16*0.5,$C$17*Data!$C$7))*$C$12,"")</f>
        <v/>
      </c>
      <c r="L4552" s="42" t="str">
        <f t="shared" ca="1" si="2160"/>
        <v/>
      </c>
      <c r="M4552" s="44" t="str">
        <f t="shared" ca="1" si="2161"/>
        <v/>
      </c>
      <c r="N4552" s="44" t="str">
        <f t="shared" ca="1" si="2162"/>
        <v/>
      </c>
      <c r="O4552" s="108" t="str">
        <f t="shared" si="2146"/>
        <v/>
      </c>
      <c r="P4552" s="102" t="str">
        <f t="shared" si="2147"/>
        <v/>
      </c>
      <c r="Q4552" s="102" t="str">
        <f t="shared" si="2148"/>
        <v/>
      </c>
      <c r="R4552" s="120" t="str">
        <f t="shared" si="2149"/>
        <v/>
      </c>
      <c r="S4552" s="54" t="str">
        <f t="shared" si="2150"/>
        <v/>
      </c>
      <c r="T4552" s="5" t="str">
        <f t="shared" si="2151"/>
        <v/>
      </c>
      <c r="U4552" s="152" t="str">
        <f t="shared" si="2134"/>
        <v/>
      </c>
      <c r="V4552" s="152" t="str">
        <f t="shared" si="2135"/>
        <v/>
      </c>
      <c r="W4552" s="153" t="str">
        <f t="shared" si="2136"/>
        <v/>
      </c>
      <c r="X4552" s="153" t="str">
        <f t="shared" si="2137"/>
        <v/>
      </c>
      <c r="Y4552" s="153" t="str">
        <f t="shared" si="2138"/>
        <v/>
      </c>
      <c r="Z4552" s="153" t="str">
        <f t="shared" si="2139"/>
        <v/>
      </c>
      <c r="AA4552" s="152" t="str">
        <f t="shared" si="2140"/>
        <v/>
      </c>
      <c r="AB4552" s="152" t="str">
        <f t="shared" si="2141"/>
        <v/>
      </c>
      <c r="AC4552" s="154" t="str">
        <f t="shared" si="2152"/>
        <v/>
      </c>
      <c r="AD4552" s="154" t="str">
        <f t="shared" si="2153"/>
        <v/>
      </c>
      <c r="AE4552" s="3" t="str">
        <f t="shared" si="2154"/>
        <v/>
      </c>
      <c r="AF4552" s="3" t="str">
        <f t="shared" si="2155"/>
        <v/>
      </c>
      <c r="AG4552" s="3" t="str">
        <f t="shared" si="2156"/>
        <v/>
      </c>
      <c r="AH4552" s="4" t="str">
        <f t="shared" si="2157"/>
        <v/>
      </c>
      <c r="AI4552" s="75" t="str">
        <f t="shared" si="2158"/>
        <v/>
      </c>
      <c r="AJ4552" s="75" t="str">
        <f t="shared" si="2159"/>
        <v/>
      </c>
    </row>
    <row r="4553" spans="1:36" ht="14.25">
      <c r="A4553" s="41" t="str">
        <f t="shared" si="2142"/>
        <v/>
      </c>
      <c r="B4553" s="150" t="str">
        <f>IF(ISNUMBER(A4553),INDEX('MetaTrader Import'!$H$13:$J$5893,TRUNC(((A4553-$A$39+1)-1)/3)+1,MOD((A4553-$A$39+1)-1,3)+1),"")</f>
        <v/>
      </c>
      <c r="C4553" s="43" t="str">
        <f t="shared" si="2143"/>
        <v/>
      </c>
      <c r="D4553" s="43" t="str">
        <f t="shared" ca="1" si="2133"/>
        <v/>
      </c>
      <c r="E4553" s="43" t="str">
        <f t="shared" si="2144"/>
        <v/>
      </c>
      <c r="F4553" s="43" t="str">
        <f t="shared" si="2145"/>
        <v/>
      </c>
      <c r="G4553" s="43" t="str">
        <f>IF(A4553&lt;&gt;"",IF(A4553&lt;Data!$G$11*0.25,$C$13/$G$32,IF(A4553&gt;Data!$G$11*0.25,$C$13,$C$13*10)),"")</f>
        <v/>
      </c>
      <c r="H4553" s="43" t="str">
        <f>IF(A4553&lt;&gt;"",IF(Data!$G$9="constant",$C$13,IF(Data!$G$9="squeeze",G4553,F4553)),"")</f>
        <v/>
      </c>
      <c r="I4553" s="38" t="str">
        <f ca="1">IF(ISNUMBER(A4553),NORMINV(RAND(),0,IF(AND(Data!$G$9="squeeze",A4553&lt;Data!$G$11*0.25),$H$32,1)*$C$30*$C$13)*($C$14*$C$12),"")</f>
        <v/>
      </c>
      <c r="J4553" s="42" t="str">
        <f ca="1">IFERROR(IF(Data!$C$6="Real",B4553,I4553+J4552+($C$14*$C$12)*(NORMINV(RAND(),$C$15,CHOOSE($G$13,$C$13,F4553,G4553)))),"")</f>
        <v/>
      </c>
      <c r="K4553" s="88" t="str">
        <f>IF(ISNUMBER(A4553), IF($G$16="fixed",$G$17,MIN(H4553*Data!$C$7*$C$16*0.5,$C$17*Data!$C$7))*$C$12,"")</f>
        <v/>
      </c>
      <c r="L4553" s="42" t="str">
        <f t="shared" ca="1" si="2160"/>
        <v/>
      </c>
      <c r="M4553" s="44" t="str">
        <f t="shared" ca="1" si="2161"/>
        <v/>
      </c>
      <c r="N4553" s="44" t="str">
        <f t="shared" ca="1" si="2162"/>
        <v/>
      </c>
      <c r="O4553" s="108" t="str">
        <f t="shared" si="2146"/>
        <v/>
      </c>
      <c r="P4553" s="102" t="str">
        <f t="shared" si="2147"/>
        <v/>
      </c>
      <c r="Q4553" s="102" t="str">
        <f t="shared" si="2148"/>
        <v/>
      </c>
      <c r="R4553" s="120" t="str">
        <f t="shared" si="2149"/>
        <v/>
      </c>
      <c r="S4553" s="54" t="str">
        <f t="shared" si="2150"/>
        <v/>
      </c>
      <c r="T4553" s="5" t="str">
        <f t="shared" si="2151"/>
        <v/>
      </c>
      <c r="U4553" s="152" t="str">
        <f t="shared" si="2134"/>
        <v/>
      </c>
      <c r="V4553" s="152" t="str">
        <f t="shared" si="2135"/>
        <v/>
      </c>
      <c r="W4553" s="153" t="str">
        <f t="shared" si="2136"/>
        <v/>
      </c>
      <c r="X4553" s="153" t="str">
        <f t="shared" si="2137"/>
        <v/>
      </c>
      <c r="Y4553" s="153" t="str">
        <f t="shared" si="2138"/>
        <v/>
      </c>
      <c r="Z4553" s="153" t="str">
        <f t="shared" si="2139"/>
        <v/>
      </c>
      <c r="AA4553" s="152" t="str">
        <f t="shared" si="2140"/>
        <v/>
      </c>
      <c r="AB4553" s="152" t="str">
        <f t="shared" si="2141"/>
        <v/>
      </c>
      <c r="AC4553" s="154" t="str">
        <f t="shared" si="2152"/>
        <v/>
      </c>
      <c r="AD4553" s="154" t="str">
        <f t="shared" si="2153"/>
        <v/>
      </c>
      <c r="AE4553" s="3" t="str">
        <f t="shared" si="2154"/>
        <v/>
      </c>
      <c r="AF4553" s="3" t="str">
        <f t="shared" si="2155"/>
        <v/>
      </c>
      <c r="AG4553" s="3" t="str">
        <f t="shared" si="2156"/>
        <v/>
      </c>
      <c r="AH4553" s="4" t="str">
        <f t="shared" si="2157"/>
        <v/>
      </c>
      <c r="AI4553" s="75" t="str">
        <f t="shared" si="2158"/>
        <v/>
      </c>
      <c r="AJ4553" s="75" t="str">
        <f t="shared" si="2159"/>
        <v/>
      </c>
    </row>
    <row r="4554" spans="1:36" ht="14.25">
      <c r="A4554" s="41" t="str">
        <f t="shared" si="2142"/>
        <v/>
      </c>
      <c r="B4554" s="150" t="str">
        <f>IF(ISNUMBER(A4554),INDEX('MetaTrader Import'!$H$13:$J$5893,TRUNC(((A4554-$A$39+1)-1)/3)+1,MOD((A4554-$A$39+1)-1,3)+1),"")</f>
        <v/>
      </c>
      <c r="C4554" s="43" t="str">
        <f t="shared" si="2143"/>
        <v/>
      </c>
      <c r="D4554" s="43" t="str">
        <f t="shared" ca="1" si="2133"/>
        <v/>
      </c>
      <c r="E4554" s="43" t="str">
        <f t="shared" si="2144"/>
        <v/>
      </c>
      <c r="F4554" s="43" t="str">
        <f t="shared" si="2145"/>
        <v/>
      </c>
      <c r="G4554" s="43" t="str">
        <f>IF(A4554&lt;&gt;"",IF(A4554&lt;Data!$G$11*0.25,$C$13/$G$32,IF(A4554&gt;Data!$G$11*0.25,$C$13,$C$13*10)),"")</f>
        <v/>
      </c>
      <c r="H4554" s="43" t="str">
        <f>IF(A4554&lt;&gt;"",IF(Data!$G$9="constant",$C$13,IF(Data!$G$9="squeeze",G4554,F4554)),"")</f>
        <v/>
      </c>
      <c r="I4554" s="38" t="str">
        <f ca="1">IF(ISNUMBER(A4554),NORMINV(RAND(),0,IF(AND(Data!$G$9="squeeze",A4554&lt;Data!$G$11*0.25),$H$32,1)*$C$30*$C$13)*($C$14*$C$12),"")</f>
        <v/>
      </c>
      <c r="J4554" s="42" t="str">
        <f ca="1">IFERROR(IF(Data!$C$6="Real",B4554,I4554+J4553+($C$14*$C$12)*(NORMINV(RAND(),$C$15,CHOOSE($G$13,$C$13,F4554,G4554)))),"")</f>
        <v/>
      </c>
      <c r="K4554" s="88" t="str">
        <f>IF(ISNUMBER(A4554), IF($G$16="fixed",$G$17,MIN(H4554*Data!$C$7*$C$16*0.5,$C$17*Data!$C$7))*$C$12,"")</f>
        <v/>
      </c>
      <c r="L4554" s="42" t="str">
        <f t="shared" ca="1" si="2160"/>
        <v/>
      </c>
      <c r="M4554" s="44" t="str">
        <f t="shared" ca="1" si="2161"/>
        <v/>
      </c>
      <c r="N4554" s="44" t="str">
        <f t="shared" ca="1" si="2162"/>
        <v/>
      </c>
      <c r="O4554" s="108" t="str">
        <f t="shared" si="2146"/>
        <v/>
      </c>
      <c r="P4554" s="102" t="str">
        <f t="shared" si="2147"/>
        <v/>
      </c>
      <c r="Q4554" s="102" t="str">
        <f t="shared" si="2148"/>
        <v/>
      </c>
      <c r="R4554" s="120" t="str">
        <f t="shared" si="2149"/>
        <v/>
      </c>
      <c r="S4554" s="54" t="str">
        <f t="shared" si="2150"/>
        <v/>
      </c>
      <c r="T4554" s="5" t="str">
        <f t="shared" si="2151"/>
        <v/>
      </c>
      <c r="U4554" s="152" t="str">
        <f t="shared" si="2134"/>
        <v/>
      </c>
      <c r="V4554" s="152" t="str">
        <f t="shared" si="2135"/>
        <v/>
      </c>
      <c r="W4554" s="153" t="str">
        <f t="shared" si="2136"/>
        <v/>
      </c>
      <c r="X4554" s="153" t="str">
        <f t="shared" si="2137"/>
        <v/>
      </c>
      <c r="Y4554" s="153" t="str">
        <f t="shared" si="2138"/>
        <v/>
      </c>
      <c r="Z4554" s="153" t="str">
        <f t="shared" si="2139"/>
        <v/>
      </c>
      <c r="AA4554" s="152" t="str">
        <f t="shared" si="2140"/>
        <v/>
      </c>
      <c r="AB4554" s="152" t="str">
        <f t="shared" si="2141"/>
        <v/>
      </c>
      <c r="AC4554" s="154" t="str">
        <f t="shared" si="2152"/>
        <v/>
      </c>
      <c r="AD4554" s="154" t="str">
        <f t="shared" si="2153"/>
        <v/>
      </c>
      <c r="AE4554" s="3" t="str">
        <f t="shared" si="2154"/>
        <v/>
      </c>
      <c r="AF4554" s="3" t="str">
        <f t="shared" si="2155"/>
        <v/>
      </c>
      <c r="AG4554" s="3" t="str">
        <f t="shared" si="2156"/>
        <v/>
      </c>
      <c r="AH4554" s="4" t="str">
        <f t="shared" si="2157"/>
        <v/>
      </c>
      <c r="AI4554" s="75" t="str">
        <f t="shared" si="2158"/>
        <v/>
      </c>
      <c r="AJ4554" s="75" t="str">
        <f t="shared" si="2159"/>
        <v/>
      </c>
    </row>
    <row r="4555" spans="1:36" ht="14.25">
      <c r="A4555" s="41" t="str">
        <f t="shared" si="2142"/>
        <v/>
      </c>
      <c r="B4555" s="150" t="str">
        <f>IF(ISNUMBER(A4555),INDEX('MetaTrader Import'!$H$13:$J$5893,TRUNC(((A4555-$A$39+1)-1)/3)+1,MOD((A4555-$A$39+1)-1,3)+1),"")</f>
        <v/>
      </c>
      <c r="C4555" s="43" t="str">
        <f t="shared" si="2143"/>
        <v/>
      </c>
      <c r="D4555" s="43" t="str">
        <f t="shared" ca="1" si="2133"/>
        <v/>
      </c>
      <c r="E4555" s="43" t="str">
        <f t="shared" si="2144"/>
        <v/>
      </c>
      <c r="F4555" s="43" t="str">
        <f t="shared" si="2145"/>
        <v/>
      </c>
      <c r="G4555" s="43" t="str">
        <f>IF(A4555&lt;&gt;"",IF(A4555&lt;Data!$G$11*0.25,$C$13/$G$32,IF(A4555&gt;Data!$G$11*0.25,$C$13,$C$13*10)),"")</f>
        <v/>
      </c>
      <c r="H4555" s="43" t="str">
        <f>IF(A4555&lt;&gt;"",IF(Data!$G$9="constant",$C$13,IF(Data!$G$9="squeeze",G4555,F4555)),"")</f>
        <v/>
      </c>
      <c r="I4555" s="38" t="str">
        <f ca="1">IF(ISNUMBER(A4555),NORMINV(RAND(),0,IF(AND(Data!$G$9="squeeze",A4555&lt;Data!$G$11*0.25),$H$32,1)*$C$30*$C$13)*($C$14*$C$12),"")</f>
        <v/>
      </c>
      <c r="J4555" s="42" t="str">
        <f ca="1">IFERROR(IF(Data!$C$6="Real",B4555,I4555+J4554+($C$14*$C$12)*(NORMINV(RAND(),$C$15,CHOOSE($G$13,$C$13,F4555,G4555)))),"")</f>
        <v/>
      </c>
      <c r="K4555" s="88" t="str">
        <f>IF(ISNUMBER(A4555), IF($G$16="fixed",$G$17,MIN(H4555*Data!$C$7*$C$16*0.5,$C$17*Data!$C$7))*$C$12,"")</f>
        <v/>
      </c>
      <c r="L4555" s="42" t="str">
        <f t="shared" ca="1" si="2160"/>
        <v/>
      </c>
      <c r="M4555" s="44" t="str">
        <f t="shared" ca="1" si="2161"/>
        <v/>
      </c>
      <c r="N4555" s="44" t="str">
        <f t="shared" ca="1" si="2162"/>
        <v/>
      </c>
      <c r="O4555" s="108" t="str">
        <f t="shared" si="2146"/>
        <v/>
      </c>
      <c r="P4555" s="102" t="str">
        <f t="shared" si="2147"/>
        <v/>
      </c>
      <c r="Q4555" s="102" t="str">
        <f t="shared" si="2148"/>
        <v/>
      </c>
      <c r="R4555" s="120" t="str">
        <f t="shared" si="2149"/>
        <v/>
      </c>
      <c r="S4555" s="54" t="str">
        <f t="shared" si="2150"/>
        <v/>
      </c>
      <c r="T4555" s="5" t="str">
        <f t="shared" si="2151"/>
        <v/>
      </c>
      <c r="U4555" s="152" t="str">
        <f t="shared" si="2134"/>
        <v/>
      </c>
      <c r="V4555" s="152" t="str">
        <f t="shared" si="2135"/>
        <v/>
      </c>
      <c r="W4555" s="153" t="str">
        <f t="shared" si="2136"/>
        <v/>
      </c>
      <c r="X4555" s="153" t="str">
        <f t="shared" si="2137"/>
        <v/>
      </c>
      <c r="Y4555" s="153" t="str">
        <f t="shared" si="2138"/>
        <v/>
      </c>
      <c r="Z4555" s="153" t="str">
        <f t="shared" si="2139"/>
        <v/>
      </c>
      <c r="AA4555" s="152" t="str">
        <f t="shared" si="2140"/>
        <v/>
      </c>
      <c r="AB4555" s="152" t="str">
        <f t="shared" si="2141"/>
        <v/>
      </c>
      <c r="AC4555" s="154" t="str">
        <f t="shared" si="2152"/>
        <v/>
      </c>
      <c r="AD4555" s="154" t="str">
        <f t="shared" si="2153"/>
        <v/>
      </c>
      <c r="AE4555" s="3" t="str">
        <f t="shared" si="2154"/>
        <v/>
      </c>
      <c r="AF4555" s="3" t="str">
        <f t="shared" si="2155"/>
        <v/>
      </c>
      <c r="AG4555" s="3" t="str">
        <f t="shared" si="2156"/>
        <v/>
      </c>
      <c r="AH4555" s="4" t="str">
        <f t="shared" si="2157"/>
        <v/>
      </c>
      <c r="AI4555" s="75" t="str">
        <f t="shared" si="2158"/>
        <v/>
      </c>
      <c r="AJ4555" s="75" t="str">
        <f t="shared" si="2159"/>
        <v/>
      </c>
    </row>
    <row r="4556" spans="1:36" ht="14.25">
      <c r="A4556" s="41" t="str">
        <f t="shared" si="2142"/>
        <v/>
      </c>
      <c r="B4556" s="150" t="str">
        <f>IF(ISNUMBER(A4556),INDEX('MetaTrader Import'!$H$13:$J$5893,TRUNC(((A4556-$A$39+1)-1)/3)+1,MOD((A4556-$A$39+1)-1,3)+1),"")</f>
        <v/>
      </c>
      <c r="C4556" s="43" t="str">
        <f t="shared" si="2143"/>
        <v/>
      </c>
      <c r="D4556" s="43" t="str">
        <f t="shared" ca="1" si="2133"/>
        <v/>
      </c>
      <c r="E4556" s="43" t="str">
        <f t="shared" si="2144"/>
        <v/>
      </c>
      <c r="F4556" s="43" t="str">
        <f t="shared" si="2145"/>
        <v/>
      </c>
      <c r="G4556" s="43" t="str">
        <f>IF(A4556&lt;&gt;"",IF(A4556&lt;Data!$G$11*0.25,$C$13/$G$32,IF(A4556&gt;Data!$G$11*0.25,$C$13,$C$13*10)),"")</f>
        <v/>
      </c>
      <c r="H4556" s="43" t="str">
        <f>IF(A4556&lt;&gt;"",IF(Data!$G$9="constant",$C$13,IF(Data!$G$9="squeeze",G4556,F4556)),"")</f>
        <v/>
      </c>
      <c r="I4556" s="38" t="str">
        <f ca="1">IF(ISNUMBER(A4556),NORMINV(RAND(),0,IF(AND(Data!$G$9="squeeze",A4556&lt;Data!$G$11*0.25),$H$32,1)*$C$30*$C$13)*($C$14*$C$12),"")</f>
        <v/>
      </c>
      <c r="J4556" s="42" t="str">
        <f ca="1">IFERROR(IF(Data!$C$6="Real",B4556,I4556+J4555+($C$14*$C$12)*(NORMINV(RAND(),$C$15,CHOOSE($G$13,$C$13,F4556,G4556)))),"")</f>
        <v/>
      </c>
      <c r="K4556" s="88" t="str">
        <f>IF(ISNUMBER(A4556), IF($G$16="fixed",$G$17,MIN(H4556*Data!$C$7*$C$16*0.5,$C$17*Data!$C$7))*$C$12,"")</f>
        <v/>
      </c>
      <c r="L4556" s="42" t="str">
        <f t="shared" ca="1" si="2160"/>
        <v/>
      </c>
      <c r="M4556" s="44" t="str">
        <f t="shared" ca="1" si="2161"/>
        <v/>
      </c>
      <c r="N4556" s="44" t="str">
        <f t="shared" ca="1" si="2162"/>
        <v/>
      </c>
      <c r="O4556" s="108" t="str">
        <f t="shared" si="2146"/>
        <v/>
      </c>
      <c r="P4556" s="102" t="str">
        <f t="shared" si="2147"/>
        <v/>
      </c>
      <c r="Q4556" s="102" t="str">
        <f t="shared" si="2148"/>
        <v/>
      </c>
      <c r="R4556" s="120" t="str">
        <f t="shared" si="2149"/>
        <v/>
      </c>
      <c r="S4556" s="54" t="str">
        <f t="shared" si="2150"/>
        <v/>
      </c>
      <c r="T4556" s="5" t="str">
        <f t="shared" si="2151"/>
        <v/>
      </c>
      <c r="U4556" s="152" t="str">
        <f t="shared" si="2134"/>
        <v/>
      </c>
      <c r="V4556" s="152" t="str">
        <f t="shared" si="2135"/>
        <v/>
      </c>
      <c r="W4556" s="153" t="str">
        <f t="shared" si="2136"/>
        <v/>
      </c>
      <c r="X4556" s="153" t="str">
        <f t="shared" si="2137"/>
        <v/>
      </c>
      <c r="Y4556" s="153" t="str">
        <f t="shared" si="2138"/>
        <v/>
      </c>
      <c r="Z4556" s="153" t="str">
        <f t="shared" si="2139"/>
        <v/>
      </c>
      <c r="AA4556" s="152" t="str">
        <f t="shared" si="2140"/>
        <v/>
      </c>
      <c r="AB4556" s="152" t="str">
        <f t="shared" si="2141"/>
        <v/>
      </c>
      <c r="AC4556" s="154" t="str">
        <f t="shared" si="2152"/>
        <v/>
      </c>
      <c r="AD4556" s="154" t="str">
        <f t="shared" si="2153"/>
        <v/>
      </c>
      <c r="AE4556" s="3" t="str">
        <f t="shared" si="2154"/>
        <v/>
      </c>
      <c r="AF4556" s="3" t="str">
        <f t="shared" si="2155"/>
        <v/>
      </c>
      <c r="AG4556" s="3" t="str">
        <f t="shared" si="2156"/>
        <v/>
      </c>
      <c r="AH4556" s="4" t="str">
        <f t="shared" si="2157"/>
        <v/>
      </c>
      <c r="AI4556" s="75" t="str">
        <f t="shared" si="2158"/>
        <v/>
      </c>
      <c r="AJ4556" s="75" t="str">
        <f t="shared" si="2159"/>
        <v/>
      </c>
    </row>
    <row r="4557" spans="1:36" ht="14.25">
      <c r="A4557" s="41" t="str">
        <f t="shared" si="2142"/>
        <v/>
      </c>
      <c r="B4557" s="150" t="str">
        <f>IF(ISNUMBER(A4557),INDEX('MetaTrader Import'!$H$13:$J$5893,TRUNC(((A4557-$A$39+1)-1)/3)+1,MOD((A4557-$A$39+1)-1,3)+1),"")</f>
        <v/>
      </c>
      <c r="C4557" s="43" t="str">
        <f t="shared" si="2143"/>
        <v/>
      </c>
      <c r="D4557" s="43" t="str">
        <f t="shared" ca="1" si="2133"/>
        <v/>
      </c>
      <c r="E4557" s="43" t="str">
        <f t="shared" si="2144"/>
        <v/>
      </c>
      <c r="F4557" s="43" t="str">
        <f t="shared" si="2145"/>
        <v/>
      </c>
      <c r="G4557" s="43" t="str">
        <f>IF(A4557&lt;&gt;"",IF(A4557&lt;Data!$G$11*0.25,$C$13/$G$32,IF(A4557&gt;Data!$G$11*0.25,$C$13,$C$13*10)),"")</f>
        <v/>
      </c>
      <c r="H4557" s="43" t="str">
        <f>IF(A4557&lt;&gt;"",IF(Data!$G$9="constant",$C$13,IF(Data!$G$9="squeeze",G4557,F4557)),"")</f>
        <v/>
      </c>
      <c r="I4557" s="38" t="str">
        <f ca="1">IF(ISNUMBER(A4557),NORMINV(RAND(),0,IF(AND(Data!$G$9="squeeze",A4557&lt;Data!$G$11*0.25),$H$32,1)*$C$30*$C$13)*($C$14*$C$12),"")</f>
        <v/>
      </c>
      <c r="J4557" s="42" t="str">
        <f ca="1">IFERROR(IF(Data!$C$6="Real",B4557,I4557+J4556+($C$14*$C$12)*(NORMINV(RAND(),$C$15,CHOOSE($G$13,$C$13,F4557,G4557)))),"")</f>
        <v/>
      </c>
      <c r="K4557" s="88" t="str">
        <f>IF(ISNUMBER(A4557), IF($G$16="fixed",$G$17,MIN(H4557*Data!$C$7*$C$16*0.5,$C$17*Data!$C$7))*$C$12,"")</f>
        <v/>
      </c>
      <c r="L4557" s="42" t="str">
        <f t="shared" ca="1" si="2160"/>
        <v/>
      </c>
      <c r="M4557" s="44" t="str">
        <f t="shared" ca="1" si="2161"/>
        <v/>
      </c>
      <c r="N4557" s="44" t="str">
        <f t="shared" ca="1" si="2162"/>
        <v/>
      </c>
      <c r="O4557" s="108" t="str">
        <f t="shared" si="2146"/>
        <v/>
      </c>
      <c r="P4557" s="102" t="str">
        <f t="shared" si="2147"/>
        <v/>
      </c>
      <c r="Q4557" s="102" t="str">
        <f t="shared" si="2148"/>
        <v/>
      </c>
      <c r="R4557" s="120" t="str">
        <f t="shared" si="2149"/>
        <v/>
      </c>
      <c r="S4557" s="54" t="str">
        <f t="shared" si="2150"/>
        <v/>
      </c>
      <c r="T4557" s="5" t="str">
        <f t="shared" si="2151"/>
        <v/>
      </c>
      <c r="U4557" s="152" t="str">
        <f t="shared" si="2134"/>
        <v/>
      </c>
      <c r="V4557" s="152" t="str">
        <f t="shared" si="2135"/>
        <v/>
      </c>
      <c r="W4557" s="153" t="str">
        <f t="shared" si="2136"/>
        <v/>
      </c>
      <c r="X4557" s="153" t="str">
        <f t="shared" si="2137"/>
        <v/>
      </c>
      <c r="Y4557" s="153" t="str">
        <f t="shared" si="2138"/>
        <v/>
      </c>
      <c r="Z4557" s="153" t="str">
        <f t="shared" si="2139"/>
        <v/>
      </c>
      <c r="AA4557" s="152" t="str">
        <f t="shared" si="2140"/>
        <v/>
      </c>
      <c r="AB4557" s="152" t="str">
        <f t="shared" si="2141"/>
        <v/>
      </c>
      <c r="AC4557" s="154" t="str">
        <f t="shared" si="2152"/>
        <v/>
      </c>
      <c r="AD4557" s="154" t="str">
        <f t="shared" si="2153"/>
        <v/>
      </c>
      <c r="AE4557" s="3" t="str">
        <f t="shared" si="2154"/>
        <v/>
      </c>
      <c r="AF4557" s="3" t="str">
        <f t="shared" si="2155"/>
        <v/>
      </c>
      <c r="AG4557" s="3" t="str">
        <f t="shared" si="2156"/>
        <v/>
      </c>
      <c r="AH4557" s="4" t="str">
        <f t="shared" si="2157"/>
        <v/>
      </c>
      <c r="AI4557" s="75" t="str">
        <f t="shared" si="2158"/>
        <v/>
      </c>
      <c r="AJ4557" s="75" t="str">
        <f t="shared" si="2159"/>
        <v/>
      </c>
    </row>
    <row r="4558" spans="1:36" ht="14.25">
      <c r="A4558" s="41" t="str">
        <f t="shared" si="2142"/>
        <v/>
      </c>
      <c r="B4558" s="150" t="str">
        <f>IF(ISNUMBER(A4558),INDEX('MetaTrader Import'!$H$13:$J$5893,TRUNC(((A4558-$A$39+1)-1)/3)+1,MOD((A4558-$A$39+1)-1,3)+1),"")</f>
        <v/>
      </c>
      <c r="C4558" s="43" t="str">
        <f t="shared" si="2143"/>
        <v/>
      </c>
      <c r="D4558" s="43" t="str">
        <f t="shared" ca="1" si="2133"/>
        <v/>
      </c>
      <c r="E4558" s="43" t="str">
        <f t="shared" si="2144"/>
        <v/>
      </c>
      <c r="F4558" s="43" t="str">
        <f t="shared" si="2145"/>
        <v/>
      </c>
      <c r="G4558" s="43" t="str">
        <f>IF(A4558&lt;&gt;"",IF(A4558&lt;Data!$G$11*0.25,$C$13/$G$32,IF(A4558&gt;Data!$G$11*0.25,$C$13,$C$13*10)),"")</f>
        <v/>
      </c>
      <c r="H4558" s="43" t="str">
        <f>IF(A4558&lt;&gt;"",IF(Data!$G$9="constant",$C$13,IF(Data!$G$9="squeeze",G4558,F4558)),"")</f>
        <v/>
      </c>
      <c r="I4558" s="38" t="str">
        <f ca="1">IF(ISNUMBER(A4558),NORMINV(RAND(),0,IF(AND(Data!$G$9="squeeze",A4558&lt;Data!$G$11*0.25),$H$32,1)*$C$30*$C$13)*($C$14*$C$12),"")</f>
        <v/>
      </c>
      <c r="J4558" s="42" t="str">
        <f ca="1">IFERROR(IF(Data!$C$6="Real",B4558,I4558+J4557+($C$14*$C$12)*(NORMINV(RAND(),$C$15,CHOOSE($G$13,$C$13,F4558,G4558)))),"")</f>
        <v/>
      </c>
      <c r="K4558" s="88" t="str">
        <f>IF(ISNUMBER(A4558), IF($G$16="fixed",$G$17,MIN(H4558*Data!$C$7*$C$16*0.5,$C$17*Data!$C$7))*$C$12,"")</f>
        <v/>
      </c>
      <c r="L4558" s="42" t="str">
        <f t="shared" ca="1" si="2160"/>
        <v/>
      </c>
      <c r="M4558" s="44" t="str">
        <f t="shared" ca="1" si="2161"/>
        <v/>
      </c>
      <c r="N4558" s="44" t="str">
        <f t="shared" ca="1" si="2162"/>
        <v/>
      </c>
      <c r="O4558" s="108" t="str">
        <f t="shared" si="2146"/>
        <v/>
      </c>
      <c r="P4558" s="102" t="str">
        <f t="shared" si="2147"/>
        <v/>
      </c>
      <c r="Q4558" s="102" t="str">
        <f t="shared" si="2148"/>
        <v/>
      </c>
      <c r="R4558" s="120" t="str">
        <f t="shared" si="2149"/>
        <v/>
      </c>
      <c r="S4558" s="54" t="str">
        <f t="shared" si="2150"/>
        <v/>
      </c>
      <c r="T4558" s="5" t="str">
        <f t="shared" si="2151"/>
        <v/>
      </c>
      <c r="U4558" s="152" t="str">
        <f t="shared" si="2134"/>
        <v/>
      </c>
      <c r="V4558" s="152" t="str">
        <f t="shared" si="2135"/>
        <v/>
      </c>
      <c r="W4558" s="153" t="str">
        <f t="shared" si="2136"/>
        <v/>
      </c>
      <c r="X4558" s="153" t="str">
        <f t="shared" si="2137"/>
        <v/>
      </c>
      <c r="Y4558" s="153" t="str">
        <f t="shared" si="2138"/>
        <v/>
      </c>
      <c r="Z4558" s="153" t="str">
        <f t="shared" si="2139"/>
        <v/>
      </c>
      <c r="AA4558" s="152" t="str">
        <f t="shared" si="2140"/>
        <v/>
      </c>
      <c r="AB4558" s="152" t="str">
        <f t="shared" si="2141"/>
        <v/>
      </c>
      <c r="AC4558" s="154" t="str">
        <f t="shared" si="2152"/>
        <v/>
      </c>
      <c r="AD4558" s="154" t="str">
        <f t="shared" si="2153"/>
        <v/>
      </c>
      <c r="AE4558" s="3" t="str">
        <f t="shared" si="2154"/>
        <v/>
      </c>
      <c r="AF4558" s="3" t="str">
        <f t="shared" si="2155"/>
        <v/>
      </c>
      <c r="AG4558" s="3" t="str">
        <f t="shared" si="2156"/>
        <v/>
      </c>
      <c r="AH4558" s="4" t="str">
        <f t="shared" si="2157"/>
        <v/>
      </c>
      <c r="AI4558" s="75" t="str">
        <f t="shared" si="2158"/>
        <v/>
      </c>
      <c r="AJ4558" s="75" t="str">
        <f t="shared" si="2159"/>
        <v/>
      </c>
    </row>
    <row r="4559" spans="1:36" ht="14.25">
      <c r="A4559" s="41" t="str">
        <f t="shared" si="2142"/>
        <v/>
      </c>
      <c r="B4559" s="150" t="str">
        <f>IF(ISNUMBER(A4559),INDEX('MetaTrader Import'!$H$13:$J$5893,TRUNC(((A4559-$A$39+1)-1)/3)+1,MOD((A4559-$A$39+1)-1,3)+1),"")</f>
        <v/>
      </c>
      <c r="C4559" s="43" t="str">
        <f t="shared" si="2143"/>
        <v/>
      </c>
      <c r="D4559" s="43" t="str">
        <f t="shared" ca="1" si="2133"/>
        <v/>
      </c>
      <c r="E4559" s="43" t="str">
        <f t="shared" si="2144"/>
        <v/>
      </c>
      <c r="F4559" s="43" t="str">
        <f t="shared" si="2145"/>
        <v/>
      </c>
      <c r="G4559" s="43" t="str">
        <f>IF(A4559&lt;&gt;"",IF(A4559&lt;Data!$G$11*0.25,$C$13/$G$32,IF(A4559&gt;Data!$G$11*0.25,$C$13,$C$13*10)),"")</f>
        <v/>
      </c>
      <c r="H4559" s="43" t="str">
        <f>IF(A4559&lt;&gt;"",IF(Data!$G$9="constant",$C$13,IF(Data!$G$9="squeeze",G4559,F4559)),"")</f>
        <v/>
      </c>
      <c r="I4559" s="38" t="str">
        <f ca="1">IF(ISNUMBER(A4559),NORMINV(RAND(),0,IF(AND(Data!$G$9="squeeze",A4559&lt;Data!$G$11*0.25),$H$32,1)*$C$30*$C$13)*($C$14*$C$12),"")</f>
        <v/>
      </c>
      <c r="J4559" s="42" t="str">
        <f ca="1">IFERROR(IF(Data!$C$6="Real",B4559,I4559+J4558+($C$14*$C$12)*(NORMINV(RAND(),$C$15,CHOOSE($G$13,$C$13,F4559,G4559)))),"")</f>
        <v/>
      </c>
      <c r="K4559" s="88" t="str">
        <f>IF(ISNUMBER(A4559), IF($G$16="fixed",$G$17,MIN(H4559*Data!$C$7*$C$16*0.5,$C$17*Data!$C$7))*$C$12,"")</f>
        <v/>
      </c>
      <c r="L4559" s="42" t="str">
        <f t="shared" ca="1" si="2160"/>
        <v/>
      </c>
      <c r="M4559" s="44" t="str">
        <f t="shared" ca="1" si="2161"/>
        <v/>
      </c>
      <c r="N4559" s="44" t="str">
        <f t="shared" ca="1" si="2162"/>
        <v/>
      </c>
      <c r="O4559" s="108" t="str">
        <f t="shared" si="2146"/>
        <v/>
      </c>
      <c r="P4559" s="102" t="str">
        <f t="shared" si="2147"/>
        <v/>
      </c>
      <c r="Q4559" s="102" t="str">
        <f t="shared" si="2148"/>
        <v/>
      </c>
      <c r="R4559" s="120" t="str">
        <f t="shared" si="2149"/>
        <v/>
      </c>
      <c r="S4559" s="54" t="str">
        <f t="shared" si="2150"/>
        <v/>
      </c>
      <c r="T4559" s="5" t="str">
        <f t="shared" si="2151"/>
        <v/>
      </c>
      <c r="U4559" s="152" t="str">
        <f t="shared" si="2134"/>
        <v/>
      </c>
      <c r="V4559" s="152" t="str">
        <f t="shared" si="2135"/>
        <v/>
      </c>
      <c r="W4559" s="153" t="str">
        <f t="shared" si="2136"/>
        <v/>
      </c>
      <c r="X4559" s="153" t="str">
        <f t="shared" si="2137"/>
        <v/>
      </c>
      <c r="Y4559" s="153" t="str">
        <f t="shared" si="2138"/>
        <v/>
      </c>
      <c r="Z4559" s="153" t="str">
        <f t="shared" si="2139"/>
        <v/>
      </c>
      <c r="AA4559" s="152" t="str">
        <f t="shared" si="2140"/>
        <v/>
      </c>
      <c r="AB4559" s="152" t="str">
        <f t="shared" si="2141"/>
        <v/>
      </c>
      <c r="AC4559" s="154" t="str">
        <f t="shared" si="2152"/>
        <v/>
      </c>
      <c r="AD4559" s="154" t="str">
        <f t="shared" si="2153"/>
        <v/>
      </c>
      <c r="AE4559" s="3" t="str">
        <f t="shared" si="2154"/>
        <v/>
      </c>
      <c r="AF4559" s="3" t="str">
        <f t="shared" si="2155"/>
        <v/>
      </c>
      <c r="AG4559" s="3" t="str">
        <f t="shared" si="2156"/>
        <v/>
      </c>
      <c r="AH4559" s="4" t="str">
        <f t="shared" si="2157"/>
        <v/>
      </c>
      <c r="AI4559" s="75" t="str">
        <f t="shared" si="2158"/>
        <v/>
      </c>
      <c r="AJ4559" s="75" t="str">
        <f t="shared" si="2159"/>
        <v/>
      </c>
    </row>
    <row r="4560" spans="1:36" ht="14.25">
      <c r="A4560" s="41" t="str">
        <f t="shared" si="2142"/>
        <v/>
      </c>
      <c r="B4560" s="150" t="str">
        <f>IF(ISNUMBER(A4560),INDEX('MetaTrader Import'!$H$13:$J$5893,TRUNC(((A4560-$A$39+1)-1)/3)+1,MOD((A4560-$A$39+1)-1,3)+1),"")</f>
        <v/>
      </c>
      <c r="C4560" s="43" t="str">
        <f t="shared" si="2143"/>
        <v/>
      </c>
      <c r="D4560" s="43" t="str">
        <f t="shared" ca="1" si="2133"/>
        <v/>
      </c>
      <c r="E4560" s="43" t="str">
        <f t="shared" si="2144"/>
        <v/>
      </c>
      <c r="F4560" s="43" t="str">
        <f t="shared" si="2145"/>
        <v/>
      </c>
      <c r="G4560" s="43" t="str">
        <f>IF(A4560&lt;&gt;"",IF(A4560&lt;Data!$G$11*0.25,$C$13/$G$32,IF(A4560&gt;Data!$G$11*0.25,$C$13,$C$13*10)),"")</f>
        <v/>
      </c>
      <c r="H4560" s="43" t="str">
        <f>IF(A4560&lt;&gt;"",IF(Data!$G$9="constant",$C$13,IF(Data!$G$9="squeeze",G4560,F4560)),"")</f>
        <v/>
      </c>
      <c r="I4560" s="38" t="str">
        <f ca="1">IF(ISNUMBER(A4560),NORMINV(RAND(),0,IF(AND(Data!$G$9="squeeze",A4560&lt;Data!$G$11*0.25),$H$32,1)*$C$30*$C$13)*($C$14*$C$12),"")</f>
        <v/>
      </c>
      <c r="J4560" s="42" t="str">
        <f ca="1">IFERROR(IF(Data!$C$6="Real",B4560,I4560+J4559+($C$14*$C$12)*(NORMINV(RAND(),$C$15,CHOOSE($G$13,$C$13,F4560,G4560)))),"")</f>
        <v/>
      </c>
      <c r="K4560" s="88" t="str">
        <f>IF(ISNUMBER(A4560), IF($G$16="fixed",$G$17,MIN(H4560*Data!$C$7*$C$16*0.5,$C$17*Data!$C$7))*$C$12,"")</f>
        <v/>
      </c>
      <c r="L4560" s="42" t="str">
        <f t="shared" ca="1" si="2160"/>
        <v/>
      </c>
      <c r="M4560" s="44" t="str">
        <f t="shared" ca="1" si="2161"/>
        <v/>
      </c>
      <c r="N4560" s="44" t="str">
        <f t="shared" ca="1" si="2162"/>
        <v/>
      </c>
      <c r="O4560" s="108" t="str">
        <f t="shared" si="2146"/>
        <v/>
      </c>
      <c r="P4560" s="102" t="str">
        <f t="shared" si="2147"/>
        <v/>
      </c>
      <c r="Q4560" s="102" t="str">
        <f t="shared" si="2148"/>
        <v/>
      </c>
      <c r="R4560" s="120" t="str">
        <f t="shared" si="2149"/>
        <v/>
      </c>
      <c r="S4560" s="54" t="str">
        <f t="shared" si="2150"/>
        <v/>
      </c>
      <c r="T4560" s="5" t="str">
        <f t="shared" si="2151"/>
        <v/>
      </c>
      <c r="U4560" s="152" t="str">
        <f t="shared" si="2134"/>
        <v/>
      </c>
      <c r="V4560" s="152" t="str">
        <f t="shared" si="2135"/>
        <v/>
      </c>
      <c r="W4560" s="153" t="str">
        <f t="shared" si="2136"/>
        <v/>
      </c>
      <c r="X4560" s="153" t="str">
        <f t="shared" si="2137"/>
        <v/>
      </c>
      <c r="Y4560" s="153" t="str">
        <f t="shared" si="2138"/>
        <v/>
      </c>
      <c r="Z4560" s="153" t="str">
        <f t="shared" si="2139"/>
        <v/>
      </c>
      <c r="AA4560" s="152" t="str">
        <f t="shared" si="2140"/>
        <v/>
      </c>
      <c r="AB4560" s="152" t="str">
        <f t="shared" si="2141"/>
        <v/>
      </c>
      <c r="AC4560" s="154" t="str">
        <f t="shared" si="2152"/>
        <v/>
      </c>
      <c r="AD4560" s="154" t="str">
        <f t="shared" si="2153"/>
        <v/>
      </c>
      <c r="AE4560" s="3" t="str">
        <f t="shared" si="2154"/>
        <v/>
      </c>
      <c r="AF4560" s="3" t="str">
        <f t="shared" si="2155"/>
        <v/>
      </c>
      <c r="AG4560" s="3" t="str">
        <f t="shared" si="2156"/>
        <v/>
      </c>
      <c r="AH4560" s="4" t="str">
        <f t="shared" si="2157"/>
        <v/>
      </c>
      <c r="AI4560" s="75" t="str">
        <f t="shared" si="2158"/>
        <v/>
      </c>
      <c r="AJ4560" s="75" t="str">
        <f t="shared" si="2159"/>
        <v/>
      </c>
    </row>
    <row r="4561" spans="1:36" ht="14.25">
      <c r="A4561" s="41" t="str">
        <f t="shared" si="2142"/>
        <v/>
      </c>
      <c r="B4561" s="150" t="str">
        <f>IF(ISNUMBER(A4561),INDEX('MetaTrader Import'!$H$13:$J$5893,TRUNC(((A4561-$A$39+1)-1)/3)+1,MOD((A4561-$A$39+1)-1,3)+1),"")</f>
        <v/>
      </c>
      <c r="C4561" s="43" t="str">
        <f t="shared" si="2143"/>
        <v/>
      </c>
      <c r="D4561" s="43" t="str">
        <f t="shared" ca="1" si="2133"/>
        <v/>
      </c>
      <c r="E4561" s="43" t="str">
        <f t="shared" si="2144"/>
        <v/>
      </c>
      <c r="F4561" s="43" t="str">
        <f t="shared" si="2145"/>
        <v/>
      </c>
      <c r="G4561" s="43" t="str">
        <f>IF(A4561&lt;&gt;"",IF(A4561&lt;Data!$G$11*0.25,$C$13/$G$32,IF(A4561&gt;Data!$G$11*0.25,$C$13,$C$13*10)),"")</f>
        <v/>
      </c>
      <c r="H4561" s="43" t="str">
        <f>IF(A4561&lt;&gt;"",IF(Data!$G$9="constant",$C$13,IF(Data!$G$9="squeeze",G4561,F4561)),"")</f>
        <v/>
      </c>
      <c r="I4561" s="38" t="str">
        <f ca="1">IF(ISNUMBER(A4561),NORMINV(RAND(),0,IF(AND(Data!$G$9="squeeze",A4561&lt;Data!$G$11*0.25),$H$32,1)*$C$30*$C$13)*($C$14*$C$12),"")</f>
        <v/>
      </c>
      <c r="J4561" s="42" t="str">
        <f ca="1">IFERROR(IF(Data!$C$6="Real",B4561,I4561+J4560+($C$14*$C$12)*(NORMINV(RAND(),$C$15,CHOOSE($G$13,$C$13,F4561,G4561)))),"")</f>
        <v/>
      </c>
      <c r="K4561" s="88" t="str">
        <f>IF(ISNUMBER(A4561), IF($G$16="fixed",$G$17,MIN(H4561*Data!$C$7*$C$16*0.5,$C$17*Data!$C$7))*$C$12,"")</f>
        <v/>
      </c>
      <c r="L4561" s="42" t="str">
        <f t="shared" ca="1" si="2160"/>
        <v/>
      </c>
      <c r="M4561" s="44" t="str">
        <f t="shared" ca="1" si="2161"/>
        <v/>
      </c>
      <c r="N4561" s="44" t="str">
        <f t="shared" ca="1" si="2162"/>
        <v/>
      </c>
      <c r="O4561" s="108" t="str">
        <f t="shared" si="2146"/>
        <v/>
      </c>
      <c r="P4561" s="102" t="str">
        <f t="shared" si="2147"/>
        <v/>
      </c>
      <c r="Q4561" s="102" t="str">
        <f t="shared" si="2148"/>
        <v/>
      </c>
      <c r="R4561" s="120" t="str">
        <f t="shared" si="2149"/>
        <v/>
      </c>
      <c r="S4561" s="54" t="str">
        <f t="shared" si="2150"/>
        <v/>
      </c>
      <c r="T4561" s="5" t="str">
        <f t="shared" si="2151"/>
        <v/>
      </c>
      <c r="U4561" s="152" t="str">
        <f t="shared" si="2134"/>
        <v/>
      </c>
      <c r="V4561" s="152" t="str">
        <f t="shared" si="2135"/>
        <v/>
      </c>
      <c r="W4561" s="153" t="str">
        <f t="shared" si="2136"/>
        <v/>
      </c>
      <c r="X4561" s="153" t="str">
        <f t="shared" si="2137"/>
        <v/>
      </c>
      <c r="Y4561" s="153" t="str">
        <f t="shared" si="2138"/>
        <v/>
      </c>
      <c r="Z4561" s="153" t="str">
        <f t="shared" si="2139"/>
        <v/>
      </c>
      <c r="AA4561" s="152" t="str">
        <f t="shared" si="2140"/>
        <v/>
      </c>
      <c r="AB4561" s="152" t="str">
        <f t="shared" si="2141"/>
        <v/>
      </c>
      <c r="AC4561" s="154" t="str">
        <f t="shared" si="2152"/>
        <v/>
      </c>
      <c r="AD4561" s="154" t="str">
        <f t="shared" si="2153"/>
        <v/>
      </c>
      <c r="AE4561" s="3" t="str">
        <f t="shared" si="2154"/>
        <v/>
      </c>
      <c r="AF4561" s="3" t="str">
        <f t="shared" si="2155"/>
        <v/>
      </c>
      <c r="AG4561" s="3" t="str">
        <f t="shared" si="2156"/>
        <v/>
      </c>
      <c r="AH4561" s="4" t="str">
        <f t="shared" si="2157"/>
        <v/>
      </c>
      <c r="AI4561" s="75" t="str">
        <f t="shared" si="2158"/>
        <v/>
      </c>
      <c r="AJ4561" s="75" t="str">
        <f t="shared" si="2159"/>
        <v/>
      </c>
    </row>
    <row r="4562" spans="1:36" ht="14.25">
      <c r="A4562" s="41" t="str">
        <f t="shared" si="2142"/>
        <v/>
      </c>
      <c r="B4562" s="150" t="str">
        <f>IF(ISNUMBER(A4562),INDEX('MetaTrader Import'!$H$13:$J$5893,TRUNC(((A4562-$A$39+1)-1)/3)+1,MOD((A4562-$A$39+1)-1,3)+1),"")</f>
        <v/>
      </c>
      <c r="C4562" s="43" t="str">
        <f t="shared" si="2143"/>
        <v/>
      </c>
      <c r="D4562" s="43" t="str">
        <f t="shared" ca="1" si="2133"/>
        <v/>
      </c>
      <c r="E4562" s="43" t="str">
        <f t="shared" si="2144"/>
        <v/>
      </c>
      <c r="F4562" s="43" t="str">
        <f t="shared" si="2145"/>
        <v/>
      </c>
      <c r="G4562" s="43" t="str">
        <f>IF(A4562&lt;&gt;"",IF(A4562&lt;Data!$G$11*0.25,$C$13/$G$32,IF(A4562&gt;Data!$G$11*0.25,$C$13,$C$13*10)),"")</f>
        <v/>
      </c>
      <c r="H4562" s="43" t="str">
        <f>IF(A4562&lt;&gt;"",IF(Data!$G$9="constant",$C$13,IF(Data!$G$9="squeeze",G4562,F4562)),"")</f>
        <v/>
      </c>
      <c r="I4562" s="38" t="str">
        <f ca="1">IF(ISNUMBER(A4562),NORMINV(RAND(),0,IF(AND(Data!$G$9="squeeze",A4562&lt;Data!$G$11*0.25),$H$32,1)*$C$30*$C$13)*($C$14*$C$12),"")</f>
        <v/>
      </c>
      <c r="J4562" s="42" t="str">
        <f ca="1">IFERROR(IF(Data!$C$6="Real",B4562,I4562+J4561+($C$14*$C$12)*(NORMINV(RAND(),$C$15,CHOOSE($G$13,$C$13,F4562,G4562)))),"")</f>
        <v/>
      </c>
      <c r="K4562" s="88" t="str">
        <f>IF(ISNUMBER(A4562), IF($G$16="fixed",$G$17,MIN(H4562*Data!$C$7*$C$16*0.5,$C$17*Data!$C$7))*$C$12,"")</f>
        <v/>
      </c>
      <c r="L4562" s="42" t="str">
        <f t="shared" ca="1" si="2160"/>
        <v/>
      </c>
      <c r="M4562" s="44" t="str">
        <f t="shared" ca="1" si="2161"/>
        <v/>
      </c>
      <c r="N4562" s="44" t="str">
        <f t="shared" ca="1" si="2162"/>
        <v/>
      </c>
      <c r="O4562" s="108" t="str">
        <f t="shared" si="2146"/>
        <v/>
      </c>
      <c r="P4562" s="102" t="str">
        <f t="shared" si="2147"/>
        <v/>
      </c>
      <c r="Q4562" s="102" t="str">
        <f t="shared" si="2148"/>
        <v/>
      </c>
      <c r="R4562" s="120" t="str">
        <f t="shared" si="2149"/>
        <v/>
      </c>
      <c r="S4562" s="54" t="str">
        <f t="shared" si="2150"/>
        <v/>
      </c>
      <c r="T4562" s="5" t="str">
        <f t="shared" si="2151"/>
        <v/>
      </c>
      <c r="U4562" s="152" t="str">
        <f t="shared" si="2134"/>
        <v/>
      </c>
      <c r="V4562" s="152" t="str">
        <f t="shared" si="2135"/>
        <v/>
      </c>
      <c r="W4562" s="153" t="str">
        <f t="shared" si="2136"/>
        <v/>
      </c>
      <c r="X4562" s="153" t="str">
        <f t="shared" si="2137"/>
        <v/>
      </c>
      <c r="Y4562" s="153" t="str">
        <f t="shared" si="2138"/>
        <v/>
      </c>
      <c r="Z4562" s="153" t="str">
        <f t="shared" si="2139"/>
        <v/>
      </c>
      <c r="AA4562" s="152" t="str">
        <f t="shared" si="2140"/>
        <v/>
      </c>
      <c r="AB4562" s="152" t="str">
        <f t="shared" si="2141"/>
        <v/>
      </c>
      <c r="AC4562" s="154" t="str">
        <f t="shared" si="2152"/>
        <v/>
      </c>
      <c r="AD4562" s="154" t="str">
        <f t="shared" si="2153"/>
        <v/>
      </c>
      <c r="AE4562" s="3" t="str">
        <f t="shared" si="2154"/>
        <v/>
      </c>
      <c r="AF4562" s="3" t="str">
        <f t="shared" si="2155"/>
        <v/>
      </c>
      <c r="AG4562" s="3" t="str">
        <f t="shared" si="2156"/>
        <v/>
      </c>
      <c r="AH4562" s="4" t="str">
        <f t="shared" si="2157"/>
        <v/>
      </c>
      <c r="AI4562" s="75" t="str">
        <f t="shared" si="2158"/>
        <v/>
      </c>
      <c r="AJ4562" s="75" t="str">
        <f t="shared" si="2159"/>
        <v/>
      </c>
    </row>
    <row r="4563" spans="1:36" ht="14.25">
      <c r="A4563" s="41" t="str">
        <f t="shared" si="2142"/>
        <v/>
      </c>
      <c r="B4563" s="150" t="str">
        <f>IF(ISNUMBER(A4563),INDEX('MetaTrader Import'!$H$13:$J$5893,TRUNC(((A4563-$A$39+1)-1)/3)+1,MOD((A4563-$A$39+1)-1,3)+1),"")</f>
        <v/>
      </c>
      <c r="C4563" s="43" t="str">
        <f t="shared" si="2143"/>
        <v/>
      </c>
      <c r="D4563" s="43" t="str">
        <f t="shared" ca="1" si="2133"/>
        <v/>
      </c>
      <c r="E4563" s="43" t="str">
        <f t="shared" si="2144"/>
        <v/>
      </c>
      <c r="F4563" s="43" t="str">
        <f t="shared" si="2145"/>
        <v/>
      </c>
      <c r="G4563" s="43" t="str">
        <f>IF(A4563&lt;&gt;"",IF(A4563&lt;Data!$G$11*0.25,$C$13/$G$32,IF(A4563&gt;Data!$G$11*0.25,$C$13,$C$13*10)),"")</f>
        <v/>
      </c>
      <c r="H4563" s="43" t="str">
        <f>IF(A4563&lt;&gt;"",IF(Data!$G$9="constant",$C$13,IF(Data!$G$9="squeeze",G4563,F4563)),"")</f>
        <v/>
      </c>
      <c r="I4563" s="38" t="str">
        <f ca="1">IF(ISNUMBER(A4563),NORMINV(RAND(),0,IF(AND(Data!$G$9="squeeze",A4563&lt;Data!$G$11*0.25),$H$32,1)*$C$30*$C$13)*($C$14*$C$12),"")</f>
        <v/>
      </c>
      <c r="J4563" s="42" t="str">
        <f ca="1">IFERROR(IF(Data!$C$6="Real",B4563,I4563+J4562+($C$14*$C$12)*(NORMINV(RAND(),$C$15,CHOOSE($G$13,$C$13,F4563,G4563)))),"")</f>
        <v/>
      </c>
      <c r="K4563" s="88" t="str">
        <f>IF(ISNUMBER(A4563), IF($G$16="fixed",$G$17,MIN(H4563*Data!$C$7*$C$16*0.5,$C$17*Data!$C$7))*$C$12,"")</f>
        <v/>
      </c>
      <c r="L4563" s="42" t="str">
        <f t="shared" ca="1" si="2160"/>
        <v/>
      </c>
      <c r="M4563" s="44" t="str">
        <f t="shared" ca="1" si="2161"/>
        <v/>
      </c>
      <c r="N4563" s="44" t="str">
        <f t="shared" ca="1" si="2162"/>
        <v/>
      </c>
      <c r="O4563" s="108" t="str">
        <f t="shared" si="2146"/>
        <v/>
      </c>
      <c r="P4563" s="102" t="str">
        <f t="shared" si="2147"/>
        <v/>
      </c>
      <c r="Q4563" s="102" t="str">
        <f t="shared" si="2148"/>
        <v/>
      </c>
      <c r="R4563" s="120" t="str">
        <f t="shared" si="2149"/>
        <v/>
      </c>
      <c r="S4563" s="54" t="str">
        <f t="shared" si="2150"/>
        <v/>
      </c>
      <c r="T4563" s="5" t="str">
        <f t="shared" si="2151"/>
        <v/>
      </c>
      <c r="U4563" s="152" t="str">
        <f t="shared" si="2134"/>
        <v/>
      </c>
      <c r="V4563" s="152" t="str">
        <f t="shared" si="2135"/>
        <v/>
      </c>
      <c r="W4563" s="153" t="str">
        <f t="shared" si="2136"/>
        <v/>
      </c>
      <c r="X4563" s="153" t="str">
        <f t="shared" si="2137"/>
        <v/>
      </c>
      <c r="Y4563" s="153" t="str">
        <f t="shared" si="2138"/>
        <v/>
      </c>
      <c r="Z4563" s="153" t="str">
        <f t="shared" si="2139"/>
        <v/>
      </c>
      <c r="AA4563" s="152" t="str">
        <f t="shared" si="2140"/>
        <v/>
      </c>
      <c r="AB4563" s="152" t="str">
        <f t="shared" si="2141"/>
        <v/>
      </c>
      <c r="AC4563" s="154" t="str">
        <f t="shared" si="2152"/>
        <v/>
      </c>
      <c r="AD4563" s="154" t="str">
        <f t="shared" si="2153"/>
        <v/>
      </c>
      <c r="AE4563" s="3" t="str">
        <f t="shared" si="2154"/>
        <v/>
      </c>
      <c r="AF4563" s="3" t="str">
        <f t="shared" si="2155"/>
        <v/>
      </c>
      <c r="AG4563" s="3" t="str">
        <f t="shared" si="2156"/>
        <v/>
      </c>
      <c r="AH4563" s="4" t="str">
        <f t="shared" si="2157"/>
        <v/>
      </c>
      <c r="AI4563" s="75" t="str">
        <f t="shared" si="2158"/>
        <v/>
      </c>
      <c r="AJ4563" s="75" t="str">
        <f t="shared" si="2159"/>
        <v/>
      </c>
    </row>
    <row r="4564" spans="1:36" ht="14.25">
      <c r="A4564" s="41" t="str">
        <f t="shared" si="2142"/>
        <v/>
      </c>
      <c r="B4564" s="150" t="str">
        <f>IF(ISNUMBER(A4564),INDEX('MetaTrader Import'!$H$13:$J$5893,TRUNC(((A4564-$A$39+1)-1)/3)+1,MOD((A4564-$A$39+1)-1,3)+1),"")</f>
        <v/>
      </c>
      <c r="C4564" s="43" t="str">
        <f t="shared" si="2143"/>
        <v/>
      </c>
      <c r="D4564" s="43" t="str">
        <f t="shared" ca="1" si="2133"/>
        <v/>
      </c>
      <c r="E4564" s="43" t="str">
        <f t="shared" si="2144"/>
        <v/>
      </c>
      <c r="F4564" s="43" t="str">
        <f t="shared" si="2145"/>
        <v/>
      </c>
      <c r="G4564" s="43" t="str">
        <f>IF(A4564&lt;&gt;"",IF(A4564&lt;Data!$G$11*0.25,$C$13/$G$32,IF(A4564&gt;Data!$G$11*0.25,$C$13,$C$13*10)),"")</f>
        <v/>
      </c>
      <c r="H4564" s="43" t="str">
        <f>IF(A4564&lt;&gt;"",IF(Data!$G$9="constant",$C$13,IF(Data!$G$9="squeeze",G4564,F4564)),"")</f>
        <v/>
      </c>
      <c r="I4564" s="38" t="str">
        <f ca="1">IF(ISNUMBER(A4564),NORMINV(RAND(),0,IF(AND(Data!$G$9="squeeze",A4564&lt;Data!$G$11*0.25),$H$32,1)*$C$30*$C$13)*($C$14*$C$12),"")</f>
        <v/>
      </c>
      <c r="J4564" s="42" t="str">
        <f ca="1">IFERROR(IF(Data!$C$6="Real",B4564,I4564+J4563+($C$14*$C$12)*(NORMINV(RAND(),$C$15,CHOOSE($G$13,$C$13,F4564,G4564)))),"")</f>
        <v/>
      </c>
      <c r="K4564" s="88" t="str">
        <f>IF(ISNUMBER(A4564), IF($G$16="fixed",$G$17,MIN(H4564*Data!$C$7*$C$16*0.5,$C$17*Data!$C$7))*$C$12,"")</f>
        <v/>
      </c>
      <c r="L4564" s="42" t="str">
        <f t="shared" ca="1" si="2160"/>
        <v/>
      </c>
      <c r="M4564" s="44" t="str">
        <f t="shared" ca="1" si="2161"/>
        <v/>
      </c>
      <c r="N4564" s="44" t="str">
        <f t="shared" ca="1" si="2162"/>
        <v/>
      </c>
      <c r="O4564" s="108" t="str">
        <f t="shared" si="2146"/>
        <v/>
      </c>
      <c r="P4564" s="102" t="str">
        <f t="shared" si="2147"/>
        <v/>
      </c>
      <c r="Q4564" s="102" t="str">
        <f t="shared" si="2148"/>
        <v/>
      </c>
      <c r="R4564" s="120" t="str">
        <f t="shared" si="2149"/>
        <v/>
      </c>
      <c r="S4564" s="54" t="str">
        <f t="shared" si="2150"/>
        <v/>
      </c>
      <c r="T4564" s="5" t="str">
        <f t="shared" si="2151"/>
        <v/>
      </c>
      <c r="U4564" s="152" t="str">
        <f t="shared" si="2134"/>
        <v/>
      </c>
      <c r="V4564" s="152" t="str">
        <f t="shared" si="2135"/>
        <v/>
      </c>
      <c r="W4564" s="153" t="str">
        <f t="shared" si="2136"/>
        <v/>
      </c>
      <c r="X4564" s="153" t="str">
        <f t="shared" si="2137"/>
        <v/>
      </c>
      <c r="Y4564" s="153" t="str">
        <f t="shared" si="2138"/>
        <v/>
      </c>
      <c r="Z4564" s="153" t="str">
        <f t="shared" si="2139"/>
        <v/>
      </c>
      <c r="AA4564" s="152" t="str">
        <f t="shared" si="2140"/>
        <v/>
      </c>
      <c r="AB4564" s="152" t="str">
        <f t="shared" si="2141"/>
        <v/>
      </c>
      <c r="AC4564" s="154" t="str">
        <f t="shared" si="2152"/>
        <v/>
      </c>
      <c r="AD4564" s="154" t="str">
        <f t="shared" si="2153"/>
        <v/>
      </c>
      <c r="AE4564" s="3" t="str">
        <f t="shared" si="2154"/>
        <v/>
      </c>
      <c r="AF4564" s="3" t="str">
        <f t="shared" si="2155"/>
        <v/>
      </c>
      <c r="AG4564" s="3" t="str">
        <f t="shared" si="2156"/>
        <v/>
      </c>
      <c r="AH4564" s="4" t="str">
        <f t="shared" si="2157"/>
        <v/>
      </c>
      <c r="AI4564" s="75" t="str">
        <f t="shared" si="2158"/>
        <v/>
      </c>
      <c r="AJ4564" s="75" t="str">
        <f t="shared" si="2159"/>
        <v/>
      </c>
    </row>
    <row r="4565" spans="1:36" ht="14.25">
      <c r="A4565" s="41" t="str">
        <f t="shared" si="2142"/>
        <v/>
      </c>
      <c r="B4565" s="150" t="str">
        <f>IF(ISNUMBER(A4565),INDEX('MetaTrader Import'!$H$13:$J$5893,TRUNC(((A4565-$A$39+1)-1)/3)+1,MOD((A4565-$A$39+1)-1,3)+1),"")</f>
        <v/>
      </c>
      <c r="C4565" s="43" t="str">
        <f t="shared" si="2143"/>
        <v/>
      </c>
      <c r="D4565" s="43" t="str">
        <f t="shared" ca="1" si="2133"/>
        <v/>
      </c>
      <c r="E4565" s="43" t="str">
        <f t="shared" si="2144"/>
        <v/>
      </c>
      <c r="F4565" s="43" t="str">
        <f t="shared" si="2145"/>
        <v/>
      </c>
      <c r="G4565" s="43" t="str">
        <f>IF(A4565&lt;&gt;"",IF(A4565&lt;Data!$G$11*0.25,$C$13/$G$32,IF(A4565&gt;Data!$G$11*0.25,$C$13,$C$13*10)),"")</f>
        <v/>
      </c>
      <c r="H4565" s="43" t="str">
        <f>IF(A4565&lt;&gt;"",IF(Data!$G$9="constant",$C$13,IF(Data!$G$9="squeeze",G4565,F4565)),"")</f>
        <v/>
      </c>
      <c r="I4565" s="38" t="str">
        <f ca="1">IF(ISNUMBER(A4565),NORMINV(RAND(),0,IF(AND(Data!$G$9="squeeze",A4565&lt;Data!$G$11*0.25),$H$32,1)*$C$30*$C$13)*($C$14*$C$12),"")</f>
        <v/>
      </c>
      <c r="J4565" s="42" t="str">
        <f ca="1">IFERROR(IF(Data!$C$6="Real",B4565,I4565+J4564+($C$14*$C$12)*(NORMINV(RAND(),$C$15,CHOOSE($G$13,$C$13,F4565,G4565)))),"")</f>
        <v/>
      </c>
      <c r="K4565" s="88" t="str">
        <f>IF(ISNUMBER(A4565), IF($G$16="fixed",$G$17,MIN(H4565*Data!$C$7*$C$16*0.5,$C$17*Data!$C$7))*$C$12,"")</f>
        <v/>
      </c>
      <c r="L4565" s="42" t="str">
        <f t="shared" ca="1" si="2160"/>
        <v/>
      </c>
      <c r="M4565" s="44" t="str">
        <f t="shared" ca="1" si="2161"/>
        <v/>
      </c>
      <c r="N4565" s="44" t="str">
        <f t="shared" ca="1" si="2162"/>
        <v/>
      </c>
      <c r="O4565" s="108" t="str">
        <f t="shared" si="2146"/>
        <v/>
      </c>
      <c r="P4565" s="102" t="str">
        <f t="shared" si="2147"/>
        <v/>
      </c>
      <c r="Q4565" s="102" t="str">
        <f t="shared" si="2148"/>
        <v/>
      </c>
      <c r="R4565" s="120" t="str">
        <f t="shared" si="2149"/>
        <v/>
      </c>
      <c r="S4565" s="54" t="str">
        <f t="shared" si="2150"/>
        <v/>
      </c>
      <c r="T4565" s="5" t="str">
        <f t="shared" si="2151"/>
        <v/>
      </c>
      <c r="U4565" s="152" t="str">
        <f t="shared" si="2134"/>
        <v/>
      </c>
      <c r="V4565" s="152" t="str">
        <f t="shared" si="2135"/>
        <v/>
      </c>
      <c r="W4565" s="153" t="str">
        <f t="shared" si="2136"/>
        <v/>
      </c>
      <c r="X4565" s="153" t="str">
        <f t="shared" si="2137"/>
        <v/>
      </c>
      <c r="Y4565" s="153" t="str">
        <f t="shared" si="2138"/>
        <v/>
      </c>
      <c r="Z4565" s="153" t="str">
        <f t="shared" si="2139"/>
        <v/>
      </c>
      <c r="AA4565" s="152" t="str">
        <f t="shared" si="2140"/>
        <v/>
      </c>
      <c r="AB4565" s="152" t="str">
        <f t="shared" si="2141"/>
        <v/>
      </c>
      <c r="AC4565" s="154" t="str">
        <f t="shared" si="2152"/>
        <v/>
      </c>
      <c r="AD4565" s="154" t="str">
        <f t="shared" si="2153"/>
        <v/>
      </c>
      <c r="AE4565" s="3" t="str">
        <f t="shared" si="2154"/>
        <v/>
      </c>
      <c r="AF4565" s="3" t="str">
        <f t="shared" si="2155"/>
        <v/>
      </c>
      <c r="AG4565" s="3" t="str">
        <f t="shared" si="2156"/>
        <v/>
      </c>
      <c r="AH4565" s="4" t="str">
        <f t="shared" si="2157"/>
        <v/>
      </c>
      <c r="AI4565" s="75" t="str">
        <f t="shared" si="2158"/>
        <v/>
      </c>
      <c r="AJ4565" s="75" t="str">
        <f t="shared" si="2159"/>
        <v/>
      </c>
    </row>
    <row r="4566" spans="1:36" ht="14.25">
      <c r="A4566" s="41" t="str">
        <f t="shared" si="2142"/>
        <v/>
      </c>
      <c r="B4566" s="150" t="str">
        <f>IF(ISNUMBER(A4566),INDEX('MetaTrader Import'!$H$13:$J$5893,TRUNC(((A4566-$A$39+1)-1)/3)+1,MOD((A4566-$A$39+1)-1,3)+1),"")</f>
        <v/>
      </c>
      <c r="C4566" s="43" t="str">
        <f t="shared" si="2143"/>
        <v/>
      </c>
      <c r="D4566" s="43" t="str">
        <f t="shared" ca="1" si="2133"/>
        <v/>
      </c>
      <c r="E4566" s="43" t="str">
        <f t="shared" si="2144"/>
        <v/>
      </c>
      <c r="F4566" s="43" t="str">
        <f t="shared" si="2145"/>
        <v/>
      </c>
      <c r="G4566" s="43" t="str">
        <f>IF(A4566&lt;&gt;"",IF(A4566&lt;Data!$G$11*0.25,$C$13/$G$32,IF(A4566&gt;Data!$G$11*0.25,$C$13,$C$13*10)),"")</f>
        <v/>
      </c>
      <c r="H4566" s="43" t="str">
        <f>IF(A4566&lt;&gt;"",IF(Data!$G$9="constant",$C$13,IF(Data!$G$9="squeeze",G4566,F4566)),"")</f>
        <v/>
      </c>
      <c r="I4566" s="38" t="str">
        <f ca="1">IF(ISNUMBER(A4566),NORMINV(RAND(),0,IF(AND(Data!$G$9="squeeze",A4566&lt;Data!$G$11*0.25),$H$32,1)*$C$30*$C$13)*($C$14*$C$12),"")</f>
        <v/>
      </c>
      <c r="J4566" s="42" t="str">
        <f ca="1">IFERROR(IF(Data!$C$6="Real",B4566,I4566+J4565+($C$14*$C$12)*(NORMINV(RAND(),$C$15,CHOOSE($G$13,$C$13,F4566,G4566)))),"")</f>
        <v/>
      </c>
      <c r="K4566" s="88" t="str">
        <f>IF(ISNUMBER(A4566), IF($G$16="fixed",$G$17,MIN(H4566*Data!$C$7*$C$16*0.5,$C$17*Data!$C$7))*$C$12,"")</f>
        <v/>
      </c>
      <c r="L4566" s="42" t="str">
        <f t="shared" ca="1" si="2160"/>
        <v/>
      </c>
      <c r="M4566" s="44" t="str">
        <f t="shared" ca="1" si="2161"/>
        <v/>
      </c>
      <c r="N4566" s="44" t="str">
        <f t="shared" ca="1" si="2162"/>
        <v/>
      </c>
      <c r="O4566" s="108" t="str">
        <f t="shared" si="2146"/>
        <v/>
      </c>
      <c r="P4566" s="102" t="str">
        <f t="shared" si="2147"/>
        <v/>
      </c>
      <c r="Q4566" s="102" t="str">
        <f t="shared" si="2148"/>
        <v/>
      </c>
      <c r="R4566" s="120" t="str">
        <f t="shared" si="2149"/>
        <v/>
      </c>
      <c r="S4566" s="54" t="str">
        <f t="shared" si="2150"/>
        <v/>
      </c>
      <c r="T4566" s="5" t="str">
        <f t="shared" si="2151"/>
        <v/>
      </c>
      <c r="U4566" s="152" t="str">
        <f t="shared" si="2134"/>
        <v/>
      </c>
      <c r="V4566" s="152" t="str">
        <f t="shared" si="2135"/>
        <v/>
      </c>
      <c r="W4566" s="153" t="str">
        <f t="shared" si="2136"/>
        <v/>
      </c>
      <c r="X4566" s="153" t="str">
        <f t="shared" si="2137"/>
        <v/>
      </c>
      <c r="Y4566" s="153" t="str">
        <f t="shared" si="2138"/>
        <v/>
      </c>
      <c r="Z4566" s="153" t="str">
        <f t="shared" si="2139"/>
        <v/>
      </c>
      <c r="AA4566" s="152" t="str">
        <f t="shared" si="2140"/>
        <v/>
      </c>
      <c r="AB4566" s="152" t="str">
        <f t="shared" si="2141"/>
        <v/>
      </c>
      <c r="AC4566" s="154" t="str">
        <f t="shared" si="2152"/>
        <v/>
      </c>
      <c r="AD4566" s="154" t="str">
        <f t="shared" si="2153"/>
        <v/>
      </c>
      <c r="AE4566" s="3" t="str">
        <f t="shared" si="2154"/>
        <v/>
      </c>
      <c r="AF4566" s="3" t="str">
        <f t="shared" si="2155"/>
        <v/>
      </c>
      <c r="AG4566" s="3" t="str">
        <f t="shared" si="2156"/>
        <v/>
      </c>
      <c r="AH4566" s="4" t="str">
        <f t="shared" si="2157"/>
        <v/>
      </c>
      <c r="AI4566" s="75" t="str">
        <f t="shared" si="2158"/>
        <v/>
      </c>
      <c r="AJ4566" s="75" t="str">
        <f t="shared" si="2159"/>
        <v/>
      </c>
    </row>
    <row r="4567" spans="1:36" ht="14.25">
      <c r="A4567" s="41" t="str">
        <f t="shared" si="2142"/>
        <v/>
      </c>
      <c r="B4567" s="150" t="str">
        <f>IF(ISNUMBER(A4567),INDEX('MetaTrader Import'!$H$13:$J$5893,TRUNC(((A4567-$A$39+1)-1)/3)+1,MOD((A4567-$A$39+1)-1,3)+1),"")</f>
        <v/>
      </c>
      <c r="C4567" s="43" t="str">
        <f t="shared" si="2143"/>
        <v/>
      </c>
      <c r="D4567" s="43" t="str">
        <f t="shared" ca="1" si="2133"/>
        <v/>
      </c>
      <c r="E4567" s="43" t="str">
        <f t="shared" si="2144"/>
        <v/>
      </c>
      <c r="F4567" s="43" t="str">
        <f t="shared" si="2145"/>
        <v/>
      </c>
      <c r="G4567" s="43" t="str">
        <f>IF(A4567&lt;&gt;"",IF(A4567&lt;Data!$G$11*0.25,$C$13/$G$32,IF(A4567&gt;Data!$G$11*0.25,$C$13,$C$13*10)),"")</f>
        <v/>
      </c>
      <c r="H4567" s="43" t="str">
        <f>IF(A4567&lt;&gt;"",IF(Data!$G$9="constant",$C$13,IF(Data!$G$9="squeeze",G4567,F4567)),"")</f>
        <v/>
      </c>
      <c r="I4567" s="38" t="str">
        <f ca="1">IF(ISNUMBER(A4567),NORMINV(RAND(),0,IF(AND(Data!$G$9="squeeze",A4567&lt;Data!$G$11*0.25),$H$32,1)*$C$30*$C$13)*($C$14*$C$12),"")</f>
        <v/>
      </c>
      <c r="J4567" s="42" t="str">
        <f ca="1">IFERROR(IF(Data!$C$6="Real",B4567,I4567+J4566+($C$14*$C$12)*(NORMINV(RAND(),$C$15,CHOOSE($G$13,$C$13,F4567,G4567)))),"")</f>
        <v/>
      </c>
      <c r="K4567" s="88" t="str">
        <f>IF(ISNUMBER(A4567), IF($G$16="fixed",$G$17,MIN(H4567*Data!$C$7*$C$16*0.5,$C$17*Data!$C$7))*$C$12,"")</f>
        <v/>
      </c>
      <c r="L4567" s="42" t="str">
        <f t="shared" ca="1" si="2160"/>
        <v/>
      </c>
      <c r="M4567" s="44" t="str">
        <f t="shared" ca="1" si="2161"/>
        <v/>
      </c>
      <c r="N4567" s="44" t="str">
        <f t="shared" ca="1" si="2162"/>
        <v/>
      </c>
      <c r="O4567" s="108" t="str">
        <f t="shared" si="2146"/>
        <v/>
      </c>
      <c r="P4567" s="102" t="str">
        <f t="shared" si="2147"/>
        <v/>
      </c>
      <c r="Q4567" s="102" t="str">
        <f t="shared" si="2148"/>
        <v/>
      </c>
      <c r="R4567" s="120" t="str">
        <f t="shared" si="2149"/>
        <v/>
      </c>
      <c r="S4567" s="54" t="str">
        <f t="shared" si="2150"/>
        <v/>
      </c>
      <c r="T4567" s="5" t="str">
        <f t="shared" si="2151"/>
        <v/>
      </c>
      <c r="U4567" s="152" t="str">
        <f t="shared" si="2134"/>
        <v/>
      </c>
      <c r="V4567" s="152" t="str">
        <f t="shared" si="2135"/>
        <v/>
      </c>
      <c r="W4567" s="153" t="str">
        <f t="shared" si="2136"/>
        <v/>
      </c>
      <c r="X4567" s="153" t="str">
        <f t="shared" si="2137"/>
        <v/>
      </c>
      <c r="Y4567" s="153" t="str">
        <f t="shared" si="2138"/>
        <v/>
      </c>
      <c r="Z4567" s="153" t="str">
        <f t="shared" si="2139"/>
        <v/>
      </c>
      <c r="AA4567" s="152" t="str">
        <f t="shared" si="2140"/>
        <v/>
      </c>
      <c r="AB4567" s="152" t="str">
        <f t="shared" si="2141"/>
        <v/>
      </c>
      <c r="AC4567" s="154" t="str">
        <f t="shared" si="2152"/>
        <v/>
      </c>
      <c r="AD4567" s="154" t="str">
        <f t="shared" si="2153"/>
        <v/>
      </c>
      <c r="AE4567" s="3" t="str">
        <f t="shared" si="2154"/>
        <v/>
      </c>
      <c r="AF4567" s="3" t="str">
        <f t="shared" si="2155"/>
        <v/>
      </c>
      <c r="AG4567" s="3" t="str">
        <f t="shared" si="2156"/>
        <v/>
      </c>
      <c r="AH4567" s="4" t="str">
        <f t="shared" si="2157"/>
        <v/>
      </c>
      <c r="AI4567" s="75" t="str">
        <f t="shared" si="2158"/>
        <v/>
      </c>
      <c r="AJ4567" s="75" t="str">
        <f t="shared" si="2159"/>
        <v/>
      </c>
    </row>
    <row r="4568" spans="1:36" ht="14.25">
      <c r="A4568" s="41" t="str">
        <f t="shared" si="2142"/>
        <v/>
      </c>
      <c r="B4568" s="150" t="str">
        <f>IF(ISNUMBER(A4568),INDEX('MetaTrader Import'!$H$13:$J$5893,TRUNC(((A4568-$A$39+1)-1)/3)+1,MOD((A4568-$A$39+1)-1,3)+1),"")</f>
        <v/>
      </c>
      <c r="C4568" s="43" t="str">
        <f t="shared" si="2143"/>
        <v/>
      </c>
      <c r="D4568" s="43" t="str">
        <f t="shared" ca="1" si="2133"/>
        <v/>
      </c>
      <c r="E4568" s="43" t="str">
        <f t="shared" si="2144"/>
        <v/>
      </c>
      <c r="F4568" s="43" t="str">
        <f t="shared" si="2145"/>
        <v/>
      </c>
      <c r="G4568" s="43" t="str">
        <f>IF(A4568&lt;&gt;"",IF(A4568&lt;Data!$G$11*0.25,$C$13/$G$32,IF(A4568&gt;Data!$G$11*0.25,$C$13,$C$13*10)),"")</f>
        <v/>
      </c>
      <c r="H4568" s="43" t="str">
        <f>IF(A4568&lt;&gt;"",IF(Data!$G$9="constant",$C$13,IF(Data!$G$9="squeeze",G4568,F4568)),"")</f>
        <v/>
      </c>
      <c r="I4568" s="38" t="str">
        <f ca="1">IF(ISNUMBER(A4568),NORMINV(RAND(),0,IF(AND(Data!$G$9="squeeze",A4568&lt;Data!$G$11*0.25),$H$32,1)*$C$30*$C$13)*($C$14*$C$12),"")</f>
        <v/>
      </c>
      <c r="J4568" s="42" t="str">
        <f ca="1">IFERROR(IF(Data!$C$6="Real",B4568,I4568+J4567+($C$14*$C$12)*(NORMINV(RAND(),$C$15,CHOOSE($G$13,$C$13,F4568,G4568)))),"")</f>
        <v/>
      </c>
      <c r="K4568" s="88" t="str">
        <f>IF(ISNUMBER(A4568), IF($G$16="fixed",$G$17,MIN(H4568*Data!$C$7*$C$16*0.5,$C$17*Data!$C$7))*$C$12,"")</f>
        <v/>
      </c>
      <c r="L4568" s="42" t="str">
        <f t="shared" ca="1" si="2160"/>
        <v/>
      </c>
      <c r="M4568" s="44" t="str">
        <f t="shared" ca="1" si="2161"/>
        <v/>
      </c>
      <c r="N4568" s="44" t="str">
        <f t="shared" ca="1" si="2162"/>
        <v/>
      </c>
      <c r="O4568" s="108" t="str">
        <f t="shared" si="2146"/>
        <v/>
      </c>
      <c r="P4568" s="102" t="str">
        <f t="shared" si="2147"/>
        <v/>
      </c>
      <c r="Q4568" s="102" t="str">
        <f t="shared" si="2148"/>
        <v/>
      </c>
      <c r="R4568" s="120" t="str">
        <f t="shared" si="2149"/>
        <v/>
      </c>
      <c r="S4568" s="54" t="str">
        <f t="shared" si="2150"/>
        <v/>
      </c>
      <c r="T4568" s="5" t="str">
        <f t="shared" si="2151"/>
        <v/>
      </c>
      <c r="U4568" s="152" t="str">
        <f t="shared" si="2134"/>
        <v/>
      </c>
      <c r="V4568" s="152" t="str">
        <f t="shared" si="2135"/>
        <v/>
      </c>
      <c r="W4568" s="153" t="str">
        <f t="shared" si="2136"/>
        <v/>
      </c>
      <c r="X4568" s="153" t="str">
        <f t="shared" si="2137"/>
        <v/>
      </c>
      <c r="Y4568" s="153" t="str">
        <f t="shared" si="2138"/>
        <v/>
      </c>
      <c r="Z4568" s="153" t="str">
        <f t="shared" si="2139"/>
        <v/>
      </c>
      <c r="AA4568" s="152" t="str">
        <f t="shared" si="2140"/>
        <v/>
      </c>
      <c r="AB4568" s="152" t="str">
        <f t="shared" si="2141"/>
        <v/>
      </c>
      <c r="AC4568" s="154" t="str">
        <f t="shared" si="2152"/>
        <v/>
      </c>
      <c r="AD4568" s="154" t="str">
        <f t="shared" si="2153"/>
        <v/>
      </c>
      <c r="AE4568" s="3" t="str">
        <f t="shared" si="2154"/>
        <v/>
      </c>
      <c r="AF4568" s="3" t="str">
        <f t="shared" si="2155"/>
        <v/>
      </c>
      <c r="AG4568" s="3" t="str">
        <f t="shared" si="2156"/>
        <v/>
      </c>
      <c r="AH4568" s="4" t="str">
        <f t="shared" si="2157"/>
        <v/>
      </c>
      <c r="AI4568" s="75" t="str">
        <f t="shared" si="2158"/>
        <v/>
      </c>
      <c r="AJ4568" s="75" t="str">
        <f t="shared" si="2159"/>
        <v/>
      </c>
    </row>
    <row r="4569" spans="1:36" ht="14.25">
      <c r="A4569" s="41" t="str">
        <f t="shared" si="2142"/>
        <v/>
      </c>
      <c r="B4569" s="150" t="str">
        <f>IF(ISNUMBER(A4569),INDEX('MetaTrader Import'!$H$13:$J$5893,TRUNC(((A4569-$A$39+1)-1)/3)+1,MOD((A4569-$A$39+1)-1,3)+1),"")</f>
        <v/>
      </c>
      <c r="C4569" s="43" t="str">
        <f t="shared" si="2143"/>
        <v/>
      </c>
      <c r="D4569" s="43" t="str">
        <f t="shared" ca="1" si="2133"/>
        <v/>
      </c>
      <c r="E4569" s="43" t="str">
        <f t="shared" si="2144"/>
        <v/>
      </c>
      <c r="F4569" s="43" t="str">
        <f t="shared" si="2145"/>
        <v/>
      </c>
      <c r="G4569" s="43" t="str">
        <f>IF(A4569&lt;&gt;"",IF(A4569&lt;Data!$G$11*0.25,$C$13/$G$32,IF(A4569&gt;Data!$G$11*0.25,$C$13,$C$13*10)),"")</f>
        <v/>
      </c>
      <c r="H4569" s="43" t="str">
        <f>IF(A4569&lt;&gt;"",IF(Data!$G$9="constant",$C$13,IF(Data!$G$9="squeeze",G4569,F4569)),"")</f>
        <v/>
      </c>
      <c r="I4569" s="38" t="str">
        <f ca="1">IF(ISNUMBER(A4569),NORMINV(RAND(),0,IF(AND(Data!$G$9="squeeze",A4569&lt;Data!$G$11*0.25),$H$32,1)*$C$30*$C$13)*($C$14*$C$12),"")</f>
        <v/>
      </c>
      <c r="J4569" s="42" t="str">
        <f ca="1">IFERROR(IF(Data!$C$6="Real",B4569,I4569+J4568+($C$14*$C$12)*(NORMINV(RAND(),$C$15,CHOOSE($G$13,$C$13,F4569,G4569)))),"")</f>
        <v/>
      </c>
      <c r="K4569" s="88" t="str">
        <f>IF(ISNUMBER(A4569), IF($G$16="fixed",$G$17,MIN(H4569*Data!$C$7*$C$16*0.5,$C$17*Data!$C$7))*$C$12,"")</f>
        <v/>
      </c>
      <c r="L4569" s="42" t="str">
        <f t="shared" ca="1" si="2160"/>
        <v/>
      </c>
      <c r="M4569" s="44" t="str">
        <f t="shared" ca="1" si="2161"/>
        <v/>
      </c>
      <c r="N4569" s="44" t="str">
        <f t="shared" ca="1" si="2162"/>
        <v/>
      </c>
      <c r="O4569" s="108" t="str">
        <f t="shared" si="2146"/>
        <v/>
      </c>
      <c r="P4569" s="102" t="str">
        <f t="shared" si="2147"/>
        <v/>
      </c>
      <c r="Q4569" s="102" t="str">
        <f t="shared" si="2148"/>
        <v/>
      </c>
      <c r="R4569" s="120" t="str">
        <f t="shared" si="2149"/>
        <v/>
      </c>
      <c r="S4569" s="54" t="str">
        <f t="shared" si="2150"/>
        <v/>
      </c>
      <c r="T4569" s="5" t="str">
        <f t="shared" si="2151"/>
        <v/>
      </c>
      <c r="U4569" s="152" t="str">
        <f t="shared" si="2134"/>
        <v/>
      </c>
      <c r="V4569" s="152" t="str">
        <f t="shared" si="2135"/>
        <v/>
      </c>
      <c r="W4569" s="153" t="str">
        <f t="shared" si="2136"/>
        <v/>
      </c>
      <c r="X4569" s="153" t="str">
        <f t="shared" si="2137"/>
        <v/>
      </c>
      <c r="Y4569" s="153" t="str">
        <f t="shared" si="2138"/>
        <v/>
      </c>
      <c r="Z4569" s="153" t="str">
        <f t="shared" si="2139"/>
        <v/>
      </c>
      <c r="AA4569" s="152" t="str">
        <f t="shared" si="2140"/>
        <v/>
      </c>
      <c r="AB4569" s="152" t="str">
        <f t="shared" si="2141"/>
        <v/>
      </c>
      <c r="AC4569" s="154" t="str">
        <f t="shared" si="2152"/>
        <v/>
      </c>
      <c r="AD4569" s="154" t="str">
        <f t="shared" si="2153"/>
        <v/>
      </c>
      <c r="AE4569" s="3" t="str">
        <f t="shared" si="2154"/>
        <v/>
      </c>
      <c r="AF4569" s="3" t="str">
        <f t="shared" si="2155"/>
        <v/>
      </c>
      <c r="AG4569" s="3" t="str">
        <f t="shared" si="2156"/>
        <v/>
      </c>
      <c r="AH4569" s="4" t="str">
        <f t="shared" si="2157"/>
        <v/>
      </c>
      <c r="AI4569" s="75" t="str">
        <f t="shared" si="2158"/>
        <v/>
      </c>
      <c r="AJ4569" s="75" t="str">
        <f t="shared" si="2159"/>
        <v/>
      </c>
    </row>
    <row r="4570" spans="1:36" ht="14.25">
      <c r="A4570" s="41" t="str">
        <f t="shared" si="2142"/>
        <v/>
      </c>
      <c r="B4570" s="150" t="str">
        <f>IF(ISNUMBER(A4570),INDEX('MetaTrader Import'!$H$13:$J$5893,TRUNC(((A4570-$A$39+1)-1)/3)+1,MOD((A4570-$A$39+1)-1,3)+1),"")</f>
        <v/>
      </c>
      <c r="C4570" s="43" t="str">
        <f t="shared" si="2143"/>
        <v/>
      </c>
      <c r="D4570" s="43" t="str">
        <f t="shared" ca="1" si="2133"/>
        <v/>
      </c>
      <c r="E4570" s="43" t="str">
        <f t="shared" si="2144"/>
        <v/>
      </c>
      <c r="F4570" s="43" t="str">
        <f t="shared" si="2145"/>
        <v/>
      </c>
      <c r="G4570" s="43" t="str">
        <f>IF(A4570&lt;&gt;"",IF(A4570&lt;Data!$G$11*0.25,$C$13/$G$32,IF(A4570&gt;Data!$G$11*0.25,$C$13,$C$13*10)),"")</f>
        <v/>
      </c>
      <c r="H4570" s="43" t="str">
        <f>IF(A4570&lt;&gt;"",IF(Data!$G$9="constant",$C$13,IF(Data!$G$9="squeeze",G4570,F4570)),"")</f>
        <v/>
      </c>
      <c r="I4570" s="38" t="str">
        <f ca="1">IF(ISNUMBER(A4570),NORMINV(RAND(),0,IF(AND(Data!$G$9="squeeze",A4570&lt;Data!$G$11*0.25),$H$32,1)*$C$30*$C$13)*($C$14*$C$12),"")</f>
        <v/>
      </c>
      <c r="J4570" s="42" t="str">
        <f ca="1">IFERROR(IF(Data!$C$6="Real",B4570,I4570+J4569+($C$14*$C$12)*(NORMINV(RAND(),$C$15,CHOOSE($G$13,$C$13,F4570,G4570)))),"")</f>
        <v/>
      </c>
      <c r="K4570" s="88" t="str">
        <f>IF(ISNUMBER(A4570), IF($G$16="fixed",$G$17,MIN(H4570*Data!$C$7*$C$16*0.5,$C$17*Data!$C$7))*$C$12,"")</f>
        <v/>
      </c>
      <c r="L4570" s="42" t="str">
        <f t="shared" ca="1" si="2160"/>
        <v/>
      </c>
      <c r="M4570" s="44" t="str">
        <f t="shared" ca="1" si="2161"/>
        <v/>
      </c>
      <c r="N4570" s="44" t="str">
        <f t="shared" ca="1" si="2162"/>
        <v/>
      </c>
      <c r="O4570" s="108" t="str">
        <f t="shared" si="2146"/>
        <v/>
      </c>
      <c r="P4570" s="102" t="str">
        <f t="shared" si="2147"/>
        <v/>
      </c>
      <c r="Q4570" s="102" t="str">
        <f t="shared" si="2148"/>
        <v/>
      </c>
      <c r="R4570" s="120" t="str">
        <f t="shared" si="2149"/>
        <v/>
      </c>
      <c r="S4570" s="54" t="str">
        <f t="shared" si="2150"/>
        <v/>
      </c>
      <c r="T4570" s="5" t="str">
        <f t="shared" si="2151"/>
        <v/>
      </c>
      <c r="U4570" s="152" t="str">
        <f t="shared" si="2134"/>
        <v/>
      </c>
      <c r="V4570" s="152" t="str">
        <f t="shared" si="2135"/>
        <v/>
      </c>
      <c r="W4570" s="153" t="str">
        <f t="shared" si="2136"/>
        <v/>
      </c>
      <c r="X4570" s="153" t="str">
        <f t="shared" si="2137"/>
        <v/>
      </c>
      <c r="Y4570" s="153" t="str">
        <f t="shared" si="2138"/>
        <v/>
      </c>
      <c r="Z4570" s="153" t="str">
        <f t="shared" si="2139"/>
        <v/>
      </c>
      <c r="AA4570" s="152" t="str">
        <f t="shared" si="2140"/>
        <v/>
      </c>
      <c r="AB4570" s="152" t="str">
        <f t="shared" si="2141"/>
        <v/>
      </c>
      <c r="AC4570" s="154" t="str">
        <f t="shared" si="2152"/>
        <v/>
      </c>
      <c r="AD4570" s="154" t="str">
        <f t="shared" si="2153"/>
        <v/>
      </c>
      <c r="AE4570" s="3" t="str">
        <f t="shared" si="2154"/>
        <v/>
      </c>
      <c r="AF4570" s="3" t="str">
        <f t="shared" si="2155"/>
        <v/>
      </c>
      <c r="AG4570" s="3" t="str">
        <f t="shared" si="2156"/>
        <v/>
      </c>
      <c r="AH4570" s="4" t="str">
        <f t="shared" si="2157"/>
        <v/>
      </c>
      <c r="AI4570" s="75" t="str">
        <f t="shared" si="2158"/>
        <v/>
      </c>
      <c r="AJ4570" s="75" t="str">
        <f t="shared" si="2159"/>
        <v/>
      </c>
    </row>
    <row r="4571" spans="1:36" ht="14.25">
      <c r="A4571" s="41" t="str">
        <f t="shared" si="2142"/>
        <v/>
      </c>
      <c r="B4571" s="150" t="str">
        <f>IF(ISNUMBER(A4571),INDEX('MetaTrader Import'!$H$13:$J$5893,TRUNC(((A4571-$A$39+1)-1)/3)+1,MOD((A4571-$A$39+1)-1,3)+1),"")</f>
        <v/>
      </c>
      <c r="C4571" s="43" t="str">
        <f t="shared" si="2143"/>
        <v/>
      </c>
      <c r="D4571" s="43" t="str">
        <f t="shared" ca="1" si="2133"/>
        <v/>
      </c>
      <c r="E4571" s="43" t="str">
        <f t="shared" si="2144"/>
        <v/>
      </c>
      <c r="F4571" s="43" t="str">
        <f t="shared" si="2145"/>
        <v/>
      </c>
      <c r="G4571" s="43" t="str">
        <f>IF(A4571&lt;&gt;"",IF(A4571&lt;Data!$G$11*0.25,$C$13/$G$32,IF(A4571&gt;Data!$G$11*0.25,$C$13,$C$13*10)),"")</f>
        <v/>
      </c>
      <c r="H4571" s="43" t="str">
        <f>IF(A4571&lt;&gt;"",IF(Data!$G$9="constant",$C$13,IF(Data!$G$9="squeeze",G4571,F4571)),"")</f>
        <v/>
      </c>
      <c r="I4571" s="38" t="str">
        <f ca="1">IF(ISNUMBER(A4571),NORMINV(RAND(),0,IF(AND(Data!$G$9="squeeze",A4571&lt;Data!$G$11*0.25),$H$32,1)*$C$30*$C$13)*($C$14*$C$12),"")</f>
        <v/>
      </c>
      <c r="J4571" s="42" t="str">
        <f ca="1">IFERROR(IF(Data!$C$6="Real",B4571,I4571+J4570+($C$14*$C$12)*(NORMINV(RAND(),$C$15,CHOOSE($G$13,$C$13,F4571,G4571)))),"")</f>
        <v/>
      </c>
      <c r="K4571" s="88" t="str">
        <f>IF(ISNUMBER(A4571), IF($G$16="fixed",$G$17,MIN(H4571*Data!$C$7*$C$16*0.5,$C$17*Data!$C$7))*$C$12,"")</f>
        <v/>
      </c>
      <c r="L4571" s="42" t="str">
        <f t="shared" ca="1" si="2160"/>
        <v/>
      </c>
      <c r="M4571" s="44" t="str">
        <f t="shared" ca="1" si="2161"/>
        <v/>
      </c>
      <c r="N4571" s="44" t="str">
        <f t="shared" ca="1" si="2162"/>
        <v/>
      </c>
      <c r="O4571" s="108" t="str">
        <f t="shared" si="2146"/>
        <v/>
      </c>
      <c r="P4571" s="102" t="str">
        <f t="shared" si="2147"/>
        <v/>
      </c>
      <c r="Q4571" s="102" t="str">
        <f t="shared" si="2148"/>
        <v/>
      </c>
      <c r="R4571" s="120" t="str">
        <f t="shared" si="2149"/>
        <v/>
      </c>
      <c r="S4571" s="54" t="str">
        <f t="shared" si="2150"/>
        <v/>
      </c>
      <c r="T4571" s="5" t="str">
        <f t="shared" si="2151"/>
        <v/>
      </c>
      <c r="U4571" s="152" t="str">
        <f t="shared" si="2134"/>
        <v/>
      </c>
      <c r="V4571" s="152" t="str">
        <f t="shared" si="2135"/>
        <v/>
      </c>
      <c r="W4571" s="153" t="str">
        <f t="shared" si="2136"/>
        <v/>
      </c>
      <c r="X4571" s="153" t="str">
        <f t="shared" si="2137"/>
        <v/>
      </c>
      <c r="Y4571" s="153" t="str">
        <f t="shared" si="2138"/>
        <v/>
      </c>
      <c r="Z4571" s="153" t="str">
        <f t="shared" si="2139"/>
        <v/>
      </c>
      <c r="AA4571" s="152" t="str">
        <f t="shared" si="2140"/>
        <v/>
      </c>
      <c r="AB4571" s="152" t="str">
        <f t="shared" si="2141"/>
        <v/>
      </c>
      <c r="AC4571" s="154" t="str">
        <f t="shared" si="2152"/>
        <v/>
      </c>
      <c r="AD4571" s="154" t="str">
        <f t="shared" si="2153"/>
        <v/>
      </c>
      <c r="AE4571" s="3" t="str">
        <f t="shared" si="2154"/>
        <v/>
      </c>
      <c r="AF4571" s="3" t="str">
        <f t="shared" si="2155"/>
        <v/>
      </c>
      <c r="AG4571" s="3" t="str">
        <f t="shared" si="2156"/>
        <v/>
      </c>
      <c r="AH4571" s="4" t="str">
        <f t="shared" si="2157"/>
        <v/>
      </c>
      <c r="AI4571" s="75" t="str">
        <f t="shared" si="2158"/>
        <v/>
      </c>
      <c r="AJ4571" s="75" t="str">
        <f t="shared" si="2159"/>
        <v/>
      </c>
    </row>
    <row r="4572" spans="1:36" ht="14.25">
      <c r="A4572" s="41" t="str">
        <f t="shared" si="2142"/>
        <v/>
      </c>
      <c r="B4572" s="150" t="str">
        <f>IF(ISNUMBER(A4572),INDEX('MetaTrader Import'!$H$13:$J$5893,TRUNC(((A4572-$A$39+1)-1)/3)+1,MOD((A4572-$A$39+1)-1,3)+1),"")</f>
        <v/>
      </c>
      <c r="C4572" s="43" t="str">
        <f t="shared" si="2143"/>
        <v/>
      </c>
      <c r="D4572" s="43" t="str">
        <f t="shared" ca="1" si="2133"/>
        <v/>
      </c>
      <c r="E4572" s="43" t="str">
        <f t="shared" si="2144"/>
        <v/>
      </c>
      <c r="F4572" s="43" t="str">
        <f t="shared" si="2145"/>
        <v/>
      </c>
      <c r="G4572" s="43" t="str">
        <f>IF(A4572&lt;&gt;"",IF(A4572&lt;Data!$G$11*0.25,$C$13/$G$32,IF(A4572&gt;Data!$G$11*0.25,$C$13,$C$13*10)),"")</f>
        <v/>
      </c>
      <c r="H4572" s="43" t="str">
        <f>IF(A4572&lt;&gt;"",IF(Data!$G$9="constant",$C$13,IF(Data!$G$9="squeeze",G4572,F4572)),"")</f>
        <v/>
      </c>
      <c r="I4572" s="38" t="str">
        <f ca="1">IF(ISNUMBER(A4572),NORMINV(RAND(),0,IF(AND(Data!$G$9="squeeze",A4572&lt;Data!$G$11*0.25),$H$32,1)*$C$30*$C$13)*($C$14*$C$12),"")</f>
        <v/>
      </c>
      <c r="J4572" s="42" t="str">
        <f ca="1">IFERROR(IF(Data!$C$6="Real",B4572,I4572+J4571+($C$14*$C$12)*(NORMINV(RAND(),$C$15,CHOOSE($G$13,$C$13,F4572,G4572)))),"")</f>
        <v/>
      </c>
      <c r="K4572" s="88" t="str">
        <f>IF(ISNUMBER(A4572), IF($G$16="fixed",$G$17,MIN(H4572*Data!$C$7*$C$16*0.5,$C$17*Data!$C$7))*$C$12,"")</f>
        <v/>
      </c>
      <c r="L4572" s="42" t="str">
        <f t="shared" ca="1" si="2160"/>
        <v/>
      </c>
      <c r="M4572" s="44" t="str">
        <f t="shared" ca="1" si="2161"/>
        <v/>
      </c>
      <c r="N4572" s="44" t="str">
        <f t="shared" ca="1" si="2162"/>
        <v/>
      </c>
      <c r="O4572" s="108" t="str">
        <f t="shared" si="2146"/>
        <v/>
      </c>
      <c r="P4572" s="102" t="str">
        <f t="shared" si="2147"/>
        <v/>
      </c>
      <c r="Q4572" s="102" t="str">
        <f t="shared" si="2148"/>
        <v/>
      </c>
      <c r="R4572" s="120" t="str">
        <f t="shared" si="2149"/>
        <v/>
      </c>
      <c r="S4572" s="54" t="str">
        <f t="shared" si="2150"/>
        <v/>
      </c>
      <c r="T4572" s="5" t="str">
        <f t="shared" si="2151"/>
        <v/>
      </c>
      <c r="U4572" s="152" t="str">
        <f t="shared" si="2134"/>
        <v/>
      </c>
      <c r="V4572" s="152" t="str">
        <f t="shared" si="2135"/>
        <v/>
      </c>
      <c r="W4572" s="153" t="str">
        <f t="shared" si="2136"/>
        <v/>
      </c>
      <c r="X4572" s="153" t="str">
        <f t="shared" si="2137"/>
        <v/>
      </c>
      <c r="Y4572" s="153" t="str">
        <f t="shared" si="2138"/>
        <v/>
      </c>
      <c r="Z4572" s="153" t="str">
        <f t="shared" si="2139"/>
        <v/>
      </c>
      <c r="AA4572" s="152" t="str">
        <f t="shared" si="2140"/>
        <v/>
      </c>
      <c r="AB4572" s="152" t="str">
        <f t="shared" si="2141"/>
        <v/>
      </c>
      <c r="AC4572" s="154" t="str">
        <f t="shared" si="2152"/>
        <v/>
      </c>
      <c r="AD4572" s="154" t="str">
        <f t="shared" si="2153"/>
        <v/>
      </c>
      <c r="AE4572" s="3" t="str">
        <f t="shared" si="2154"/>
        <v/>
      </c>
      <c r="AF4572" s="3" t="str">
        <f t="shared" si="2155"/>
        <v/>
      </c>
      <c r="AG4572" s="3" t="str">
        <f t="shared" si="2156"/>
        <v/>
      </c>
      <c r="AH4572" s="4" t="str">
        <f t="shared" si="2157"/>
        <v/>
      </c>
      <c r="AI4572" s="75" t="str">
        <f t="shared" si="2158"/>
        <v/>
      </c>
      <c r="AJ4572" s="75" t="str">
        <f t="shared" si="2159"/>
        <v/>
      </c>
    </row>
    <row r="4573" spans="1:36" ht="14.25">
      <c r="A4573" s="41" t="str">
        <f t="shared" si="2142"/>
        <v/>
      </c>
      <c r="B4573" s="150" t="str">
        <f>IF(ISNUMBER(A4573),INDEX('MetaTrader Import'!$H$13:$J$5893,TRUNC(((A4573-$A$39+1)-1)/3)+1,MOD((A4573-$A$39+1)-1,3)+1),"")</f>
        <v/>
      </c>
      <c r="C4573" s="43" t="str">
        <f t="shared" si="2143"/>
        <v/>
      </c>
      <c r="D4573" s="43" t="str">
        <f t="shared" ca="1" si="2133"/>
        <v/>
      </c>
      <c r="E4573" s="43" t="str">
        <f t="shared" si="2144"/>
        <v/>
      </c>
      <c r="F4573" s="43" t="str">
        <f t="shared" si="2145"/>
        <v/>
      </c>
      <c r="G4573" s="43" t="str">
        <f>IF(A4573&lt;&gt;"",IF(A4573&lt;Data!$G$11*0.25,$C$13/$G$32,IF(A4573&gt;Data!$G$11*0.25,$C$13,$C$13*10)),"")</f>
        <v/>
      </c>
      <c r="H4573" s="43" t="str">
        <f>IF(A4573&lt;&gt;"",IF(Data!$G$9="constant",$C$13,IF(Data!$G$9="squeeze",G4573,F4573)),"")</f>
        <v/>
      </c>
      <c r="I4573" s="38" t="str">
        <f ca="1">IF(ISNUMBER(A4573),NORMINV(RAND(),0,IF(AND(Data!$G$9="squeeze",A4573&lt;Data!$G$11*0.25),$H$32,1)*$C$30*$C$13)*($C$14*$C$12),"")</f>
        <v/>
      </c>
      <c r="J4573" s="42" t="str">
        <f ca="1">IFERROR(IF(Data!$C$6="Real",B4573,I4573+J4572+($C$14*$C$12)*(NORMINV(RAND(),$C$15,CHOOSE($G$13,$C$13,F4573,G4573)))),"")</f>
        <v/>
      </c>
      <c r="K4573" s="88" t="str">
        <f>IF(ISNUMBER(A4573), IF($G$16="fixed",$G$17,MIN(H4573*Data!$C$7*$C$16*0.5,$C$17*Data!$C$7))*$C$12,"")</f>
        <v/>
      </c>
      <c r="L4573" s="42" t="str">
        <f t="shared" ca="1" si="2160"/>
        <v/>
      </c>
      <c r="M4573" s="44" t="str">
        <f t="shared" ca="1" si="2161"/>
        <v/>
      </c>
      <c r="N4573" s="44" t="str">
        <f t="shared" ca="1" si="2162"/>
        <v/>
      </c>
      <c r="O4573" s="108" t="str">
        <f t="shared" si="2146"/>
        <v/>
      </c>
      <c r="P4573" s="102" t="str">
        <f t="shared" si="2147"/>
        <v/>
      </c>
      <c r="Q4573" s="102" t="str">
        <f t="shared" si="2148"/>
        <v/>
      </c>
      <c r="R4573" s="120" t="str">
        <f t="shared" si="2149"/>
        <v/>
      </c>
      <c r="S4573" s="54" t="str">
        <f t="shared" si="2150"/>
        <v/>
      </c>
      <c r="T4573" s="5" t="str">
        <f t="shared" si="2151"/>
        <v/>
      </c>
      <c r="U4573" s="152" t="str">
        <f t="shared" si="2134"/>
        <v/>
      </c>
      <c r="V4573" s="152" t="str">
        <f t="shared" si="2135"/>
        <v/>
      </c>
      <c r="W4573" s="153" t="str">
        <f t="shared" si="2136"/>
        <v/>
      </c>
      <c r="X4573" s="153" t="str">
        <f t="shared" si="2137"/>
        <v/>
      </c>
      <c r="Y4573" s="153" t="str">
        <f t="shared" si="2138"/>
        <v/>
      </c>
      <c r="Z4573" s="153" t="str">
        <f t="shared" si="2139"/>
        <v/>
      </c>
      <c r="AA4573" s="152" t="str">
        <f t="shared" si="2140"/>
        <v/>
      </c>
      <c r="AB4573" s="152" t="str">
        <f t="shared" si="2141"/>
        <v/>
      </c>
      <c r="AC4573" s="154" t="str">
        <f t="shared" si="2152"/>
        <v/>
      </c>
      <c r="AD4573" s="154" t="str">
        <f t="shared" si="2153"/>
        <v/>
      </c>
      <c r="AE4573" s="3" t="str">
        <f t="shared" si="2154"/>
        <v/>
      </c>
      <c r="AF4573" s="3" t="str">
        <f t="shared" si="2155"/>
        <v/>
      </c>
      <c r="AG4573" s="3" t="str">
        <f t="shared" si="2156"/>
        <v/>
      </c>
      <c r="AH4573" s="4" t="str">
        <f t="shared" si="2157"/>
        <v/>
      </c>
      <c r="AI4573" s="75" t="str">
        <f t="shared" si="2158"/>
        <v/>
      </c>
      <c r="AJ4573" s="75" t="str">
        <f t="shared" si="2159"/>
        <v/>
      </c>
    </row>
    <row r="4574" spans="1:36" ht="14.25">
      <c r="A4574" s="41" t="str">
        <f t="shared" si="2142"/>
        <v/>
      </c>
      <c r="B4574" s="150" t="str">
        <f>IF(ISNUMBER(A4574),INDEX('MetaTrader Import'!$H$13:$J$5893,TRUNC(((A4574-$A$39+1)-1)/3)+1,MOD((A4574-$A$39+1)-1,3)+1),"")</f>
        <v/>
      </c>
      <c r="C4574" s="43" t="str">
        <f t="shared" si="2143"/>
        <v/>
      </c>
      <c r="D4574" s="43" t="str">
        <f t="shared" ca="1" si="2133"/>
        <v/>
      </c>
      <c r="E4574" s="43" t="str">
        <f t="shared" si="2144"/>
        <v/>
      </c>
      <c r="F4574" s="43" t="str">
        <f t="shared" si="2145"/>
        <v/>
      </c>
      <c r="G4574" s="43" t="str">
        <f>IF(A4574&lt;&gt;"",IF(A4574&lt;Data!$G$11*0.25,$C$13/$G$32,IF(A4574&gt;Data!$G$11*0.25,$C$13,$C$13*10)),"")</f>
        <v/>
      </c>
      <c r="H4574" s="43" t="str">
        <f>IF(A4574&lt;&gt;"",IF(Data!$G$9="constant",$C$13,IF(Data!$G$9="squeeze",G4574,F4574)),"")</f>
        <v/>
      </c>
      <c r="I4574" s="38" t="str">
        <f ca="1">IF(ISNUMBER(A4574),NORMINV(RAND(),0,IF(AND(Data!$G$9="squeeze",A4574&lt;Data!$G$11*0.25),$H$32,1)*$C$30*$C$13)*($C$14*$C$12),"")</f>
        <v/>
      </c>
      <c r="J4574" s="42" t="str">
        <f ca="1">IFERROR(IF(Data!$C$6="Real",B4574,I4574+J4573+($C$14*$C$12)*(NORMINV(RAND(),$C$15,CHOOSE($G$13,$C$13,F4574,G4574)))),"")</f>
        <v/>
      </c>
      <c r="K4574" s="88" t="str">
        <f>IF(ISNUMBER(A4574), IF($G$16="fixed",$G$17,MIN(H4574*Data!$C$7*$C$16*0.5,$C$17*Data!$C$7))*$C$12,"")</f>
        <v/>
      </c>
      <c r="L4574" s="42" t="str">
        <f t="shared" ca="1" si="2160"/>
        <v/>
      </c>
      <c r="M4574" s="44" t="str">
        <f t="shared" ca="1" si="2161"/>
        <v/>
      </c>
      <c r="N4574" s="44" t="str">
        <f t="shared" ca="1" si="2162"/>
        <v/>
      </c>
      <c r="O4574" s="108" t="str">
        <f t="shared" si="2146"/>
        <v/>
      </c>
      <c r="P4574" s="102" t="str">
        <f t="shared" si="2147"/>
        <v/>
      </c>
      <c r="Q4574" s="102" t="str">
        <f t="shared" si="2148"/>
        <v/>
      </c>
      <c r="R4574" s="120" t="str">
        <f t="shared" si="2149"/>
        <v/>
      </c>
      <c r="S4574" s="54" t="str">
        <f t="shared" si="2150"/>
        <v/>
      </c>
      <c r="T4574" s="5" t="str">
        <f t="shared" si="2151"/>
        <v/>
      </c>
      <c r="U4574" s="152" t="str">
        <f t="shared" si="2134"/>
        <v/>
      </c>
      <c r="V4574" s="152" t="str">
        <f t="shared" si="2135"/>
        <v/>
      </c>
      <c r="W4574" s="153" t="str">
        <f t="shared" si="2136"/>
        <v/>
      </c>
      <c r="X4574" s="153" t="str">
        <f t="shared" si="2137"/>
        <v/>
      </c>
      <c r="Y4574" s="153" t="str">
        <f t="shared" si="2138"/>
        <v/>
      </c>
      <c r="Z4574" s="153" t="str">
        <f t="shared" si="2139"/>
        <v/>
      </c>
      <c r="AA4574" s="152" t="str">
        <f t="shared" si="2140"/>
        <v/>
      </c>
      <c r="AB4574" s="152" t="str">
        <f t="shared" si="2141"/>
        <v/>
      </c>
      <c r="AC4574" s="154" t="str">
        <f t="shared" si="2152"/>
        <v/>
      </c>
      <c r="AD4574" s="154" t="str">
        <f t="shared" si="2153"/>
        <v/>
      </c>
      <c r="AE4574" s="3" t="str">
        <f t="shared" si="2154"/>
        <v/>
      </c>
      <c r="AF4574" s="3" t="str">
        <f t="shared" si="2155"/>
        <v/>
      </c>
      <c r="AG4574" s="3" t="str">
        <f t="shared" si="2156"/>
        <v/>
      </c>
      <c r="AH4574" s="4" t="str">
        <f t="shared" si="2157"/>
        <v/>
      </c>
      <c r="AI4574" s="75" t="str">
        <f t="shared" si="2158"/>
        <v/>
      </c>
      <c r="AJ4574" s="75" t="str">
        <f t="shared" si="2159"/>
        <v/>
      </c>
    </row>
    <row r="4575" spans="1:36" ht="14.25">
      <c r="A4575" s="41" t="str">
        <f t="shared" si="2142"/>
        <v/>
      </c>
      <c r="B4575" s="150" t="str">
        <f>IF(ISNUMBER(A4575),INDEX('MetaTrader Import'!$H$13:$J$5893,TRUNC(((A4575-$A$39+1)-1)/3)+1,MOD((A4575-$A$39+1)-1,3)+1),"")</f>
        <v/>
      </c>
      <c r="C4575" s="43" t="str">
        <f t="shared" si="2143"/>
        <v/>
      </c>
      <c r="D4575" s="43" t="str">
        <f t="shared" ca="1" si="2133"/>
        <v/>
      </c>
      <c r="E4575" s="43" t="str">
        <f t="shared" si="2144"/>
        <v/>
      </c>
      <c r="F4575" s="43" t="str">
        <f t="shared" si="2145"/>
        <v/>
      </c>
      <c r="G4575" s="43" t="str">
        <f>IF(A4575&lt;&gt;"",IF(A4575&lt;Data!$G$11*0.25,$C$13/$G$32,IF(A4575&gt;Data!$G$11*0.25,$C$13,$C$13*10)),"")</f>
        <v/>
      </c>
      <c r="H4575" s="43" t="str">
        <f>IF(A4575&lt;&gt;"",IF(Data!$G$9="constant",$C$13,IF(Data!$G$9="squeeze",G4575,F4575)),"")</f>
        <v/>
      </c>
      <c r="I4575" s="38" t="str">
        <f ca="1">IF(ISNUMBER(A4575),NORMINV(RAND(),0,IF(AND(Data!$G$9="squeeze",A4575&lt;Data!$G$11*0.25),$H$32,1)*$C$30*$C$13)*($C$14*$C$12),"")</f>
        <v/>
      </c>
      <c r="J4575" s="42" t="str">
        <f ca="1">IFERROR(IF(Data!$C$6="Real",B4575,I4575+J4574+($C$14*$C$12)*(NORMINV(RAND(),$C$15,CHOOSE($G$13,$C$13,F4575,G4575)))),"")</f>
        <v/>
      </c>
      <c r="K4575" s="88" t="str">
        <f>IF(ISNUMBER(A4575), IF($G$16="fixed",$G$17,MIN(H4575*Data!$C$7*$C$16*0.5,$C$17*Data!$C$7))*$C$12,"")</f>
        <v/>
      </c>
      <c r="L4575" s="42" t="str">
        <f t="shared" ca="1" si="2160"/>
        <v/>
      </c>
      <c r="M4575" s="44" t="str">
        <f t="shared" ca="1" si="2161"/>
        <v/>
      </c>
      <c r="N4575" s="44" t="str">
        <f t="shared" ca="1" si="2162"/>
        <v/>
      </c>
      <c r="O4575" s="108" t="str">
        <f t="shared" si="2146"/>
        <v/>
      </c>
      <c r="P4575" s="102" t="str">
        <f t="shared" si="2147"/>
        <v/>
      </c>
      <c r="Q4575" s="102" t="str">
        <f t="shared" si="2148"/>
        <v/>
      </c>
      <c r="R4575" s="120" t="str">
        <f t="shared" si="2149"/>
        <v/>
      </c>
      <c r="S4575" s="54" t="str">
        <f t="shared" si="2150"/>
        <v/>
      </c>
      <c r="T4575" s="5" t="str">
        <f t="shared" si="2151"/>
        <v/>
      </c>
      <c r="U4575" s="152" t="str">
        <f t="shared" si="2134"/>
        <v/>
      </c>
      <c r="V4575" s="152" t="str">
        <f t="shared" si="2135"/>
        <v/>
      </c>
      <c r="W4575" s="153" t="str">
        <f t="shared" si="2136"/>
        <v/>
      </c>
      <c r="X4575" s="153" t="str">
        <f t="shared" si="2137"/>
        <v/>
      </c>
      <c r="Y4575" s="153" t="str">
        <f t="shared" si="2138"/>
        <v/>
      </c>
      <c r="Z4575" s="153" t="str">
        <f t="shared" si="2139"/>
        <v/>
      </c>
      <c r="AA4575" s="152" t="str">
        <f t="shared" si="2140"/>
        <v/>
      </c>
      <c r="AB4575" s="152" t="str">
        <f t="shared" si="2141"/>
        <v/>
      </c>
      <c r="AC4575" s="154" t="str">
        <f t="shared" si="2152"/>
        <v/>
      </c>
      <c r="AD4575" s="154" t="str">
        <f t="shared" si="2153"/>
        <v/>
      </c>
      <c r="AE4575" s="3" t="str">
        <f t="shared" si="2154"/>
        <v/>
      </c>
      <c r="AF4575" s="3" t="str">
        <f t="shared" si="2155"/>
        <v/>
      </c>
      <c r="AG4575" s="3" t="str">
        <f t="shared" si="2156"/>
        <v/>
      </c>
      <c r="AH4575" s="4" t="str">
        <f t="shared" si="2157"/>
        <v/>
      </c>
      <c r="AI4575" s="75" t="str">
        <f t="shared" si="2158"/>
        <v/>
      </c>
      <c r="AJ4575" s="75" t="str">
        <f t="shared" si="2159"/>
        <v/>
      </c>
    </row>
    <row r="4576" spans="1:36" ht="14.25">
      <c r="A4576" s="41" t="str">
        <f t="shared" si="2142"/>
        <v/>
      </c>
      <c r="B4576" s="150" t="str">
        <f>IF(ISNUMBER(A4576),INDEX('MetaTrader Import'!$H$13:$J$5893,TRUNC(((A4576-$A$39+1)-1)/3)+1,MOD((A4576-$A$39+1)-1,3)+1),"")</f>
        <v/>
      </c>
      <c r="C4576" s="43" t="str">
        <f t="shared" si="2143"/>
        <v/>
      </c>
      <c r="D4576" s="43" t="str">
        <f t="shared" ca="1" si="2133"/>
        <v/>
      </c>
      <c r="E4576" s="43" t="str">
        <f t="shared" si="2144"/>
        <v/>
      </c>
      <c r="F4576" s="43" t="str">
        <f t="shared" si="2145"/>
        <v/>
      </c>
      <c r="G4576" s="43" t="str">
        <f>IF(A4576&lt;&gt;"",IF(A4576&lt;Data!$G$11*0.25,$C$13/$G$32,IF(A4576&gt;Data!$G$11*0.25,$C$13,$C$13*10)),"")</f>
        <v/>
      </c>
      <c r="H4576" s="43" t="str">
        <f>IF(A4576&lt;&gt;"",IF(Data!$G$9="constant",$C$13,IF(Data!$G$9="squeeze",G4576,F4576)),"")</f>
        <v/>
      </c>
      <c r="I4576" s="38" t="str">
        <f ca="1">IF(ISNUMBER(A4576),NORMINV(RAND(),0,IF(AND(Data!$G$9="squeeze",A4576&lt;Data!$G$11*0.25),$H$32,1)*$C$30*$C$13)*($C$14*$C$12),"")</f>
        <v/>
      </c>
      <c r="J4576" s="42" t="str">
        <f ca="1">IFERROR(IF(Data!$C$6="Real",B4576,I4576+J4575+($C$14*$C$12)*(NORMINV(RAND(),$C$15,CHOOSE($G$13,$C$13,F4576,G4576)))),"")</f>
        <v/>
      </c>
      <c r="K4576" s="88" t="str">
        <f>IF(ISNUMBER(A4576), IF($G$16="fixed",$G$17,MIN(H4576*Data!$C$7*$C$16*0.5,$C$17*Data!$C$7))*$C$12,"")</f>
        <v/>
      </c>
      <c r="L4576" s="42" t="str">
        <f t="shared" ca="1" si="2160"/>
        <v/>
      </c>
      <c r="M4576" s="44" t="str">
        <f t="shared" ca="1" si="2161"/>
        <v/>
      </c>
      <c r="N4576" s="44" t="str">
        <f t="shared" ca="1" si="2162"/>
        <v/>
      </c>
      <c r="O4576" s="108" t="str">
        <f t="shared" si="2146"/>
        <v/>
      </c>
      <c r="P4576" s="102" t="str">
        <f t="shared" si="2147"/>
        <v/>
      </c>
      <c r="Q4576" s="102" t="str">
        <f t="shared" si="2148"/>
        <v/>
      </c>
      <c r="R4576" s="120" t="str">
        <f t="shared" si="2149"/>
        <v/>
      </c>
      <c r="S4576" s="54" t="str">
        <f t="shared" si="2150"/>
        <v/>
      </c>
      <c r="T4576" s="5" t="str">
        <f t="shared" si="2151"/>
        <v/>
      </c>
      <c r="U4576" s="152" t="str">
        <f t="shared" si="2134"/>
        <v/>
      </c>
      <c r="V4576" s="152" t="str">
        <f t="shared" si="2135"/>
        <v/>
      </c>
      <c r="W4576" s="153" t="str">
        <f t="shared" si="2136"/>
        <v/>
      </c>
      <c r="X4576" s="153" t="str">
        <f t="shared" si="2137"/>
        <v/>
      </c>
      <c r="Y4576" s="153" t="str">
        <f t="shared" si="2138"/>
        <v/>
      </c>
      <c r="Z4576" s="153" t="str">
        <f t="shared" si="2139"/>
        <v/>
      </c>
      <c r="AA4576" s="152" t="str">
        <f t="shared" si="2140"/>
        <v/>
      </c>
      <c r="AB4576" s="152" t="str">
        <f t="shared" si="2141"/>
        <v/>
      </c>
      <c r="AC4576" s="154" t="str">
        <f t="shared" si="2152"/>
        <v/>
      </c>
      <c r="AD4576" s="154" t="str">
        <f t="shared" si="2153"/>
        <v/>
      </c>
      <c r="AE4576" s="3" t="str">
        <f t="shared" si="2154"/>
        <v/>
      </c>
      <c r="AF4576" s="3" t="str">
        <f t="shared" si="2155"/>
        <v/>
      </c>
      <c r="AG4576" s="3" t="str">
        <f t="shared" si="2156"/>
        <v/>
      </c>
      <c r="AH4576" s="4" t="str">
        <f t="shared" si="2157"/>
        <v/>
      </c>
      <c r="AI4576" s="75" t="str">
        <f t="shared" si="2158"/>
        <v/>
      </c>
      <c r="AJ4576" s="75" t="str">
        <f t="shared" si="2159"/>
        <v/>
      </c>
    </row>
    <row r="4577" spans="1:36" ht="14.25">
      <c r="A4577" s="41" t="str">
        <f t="shared" si="2142"/>
        <v/>
      </c>
      <c r="B4577" s="150" t="str">
        <f>IF(ISNUMBER(A4577),INDEX('MetaTrader Import'!$H$13:$J$5893,TRUNC(((A4577-$A$39+1)-1)/3)+1,MOD((A4577-$A$39+1)-1,3)+1),"")</f>
        <v/>
      </c>
      <c r="C4577" s="43" t="str">
        <f t="shared" si="2143"/>
        <v/>
      </c>
      <c r="D4577" s="43" t="str">
        <f t="shared" ca="1" si="2133"/>
        <v/>
      </c>
      <c r="E4577" s="43" t="str">
        <f t="shared" si="2144"/>
        <v/>
      </c>
      <c r="F4577" s="43" t="str">
        <f t="shared" si="2145"/>
        <v/>
      </c>
      <c r="G4577" s="43" t="str">
        <f>IF(A4577&lt;&gt;"",IF(A4577&lt;Data!$G$11*0.25,$C$13/$G$32,IF(A4577&gt;Data!$G$11*0.25,$C$13,$C$13*10)),"")</f>
        <v/>
      </c>
      <c r="H4577" s="43" t="str">
        <f>IF(A4577&lt;&gt;"",IF(Data!$G$9="constant",$C$13,IF(Data!$G$9="squeeze",G4577,F4577)),"")</f>
        <v/>
      </c>
      <c r="I4577" s="38" t="str">
        <f ca="1">IF(ISNUMBER(A4577),NORMINV(RAND(),0,IF(AND(Data!$G$9="squeeze",A4577&lt;Data!$G$11*0.25),$H$32,1)*$C$30*$C$13)*($C$14*$C$12),"")</f>
        <v/>
      </c>
      <c r="J4577" s="42" t="str">
        <f ca="1">IFERROR(IF(Data!$C$6="Real",B4577,I4577+J4576+($C$14*$C$12)*(NORMINV(RAND(),$C$15,CHOOSE($G$13,$C$13,F4577,G4577)))),"")</f>
        <v/>
      </c>
      <c r="K4577" s="88" t="str">
        <f>IF(ISNUMBER(A4577), IF($G$16="fixed",$G$17,MIN(H4577*Data!$C$7*$C$16*0.5,$C$17*Data!$C$7))*$C$12,"")</f>
        <v/>
      </c>
      <c r="L4577" s="42" t="str">
        <f t="shared" ca="1" si="2160"/>
        <v/>
      </c>
      <c r="M4577" s="44" t="str">
        <f t="shared" ca="1" si="2161"/>
        <v/>
      </c>
      <c r="N4577" s="44" t="str">
        <f t="shared" ca="1" si="2162"/>
        <v/>
      </c>
      <c r="O4577" s="108" t="str">
        <f t="shared" si="2146"/>
        <v/>
      </c>
      <c r="P4577" s="102" t="str">
        <f t="shared" si="2147"/>
        <v/>
      </c>
      <c r="Q4577" s="102" t="str">
        <f t="shared" si="2148"/>
        <v/>
      </c>
      <c r="R4577" s="120" t="str">
        <f t="shared" si="2149"/>
        <v/>
      </c>
      <c r="S4577" s="54" t="str">
        <f t="shared" si="2150"/>
        <v/>
      </c>
      <c r="T4577" s="5" t="str">
        <f t="shared" si="2151"/>
        <v/>
      </c>
      <c r="U4577" s="152" t="str">
        <f t="shared" si="2134"/>
        <v/>
      </c>
      <c r="V4577" s="152" t="str">
        <f t="shared" si="2135"/>
        <v/>
      </c>
      <c r="W4577" s="153" t="str">
        <f t="shared" si="2136"/>
        <v/>
      </c>
      <c r="X4577" s="153" t="str">
        <f t="shared" si="2137"/>
        <v/>
      </c>
      <c r="Y4577" s="153" t="str">
        <f t="shared" si="2138"/>
        <v/>
      </c>
      <c r="Z4577" s="153" t="str">
        <f t="shared" si="2139"/>
        <v/>
      </c>
      <c r="AA4577" s="152" t="str">
        <f t="shared" si="2140"/>
        <v/>
      </c>
      <c r="AB4577" s="152" t="str">
        <f t="shared" si="2141"/>
        <v/>
      </c>
      <c r="AC4577" s="154" t="str">
        <f t="shared" si="2152"/>
        <v/>
      </c>
      <c r="AD4577" s="154" t="str">
        <f t="shared" si="2153"/>
        <v/>
      </c>
      <c r="AE4577" s="3" t="str">
        <f t="shared" si="2154"/>
        <v/>
      </c>
      <c r="AF4577" s="3" t="str">
        <f t="shared" si="2155"/>
        <v/>
      </c>
      <c r="AG4577" s="3" t="str">
        <f t="shared" si="2156"/>
        <v/>
      </c>
      <c r="AH4577" s="4" t="str">
        <f t="shared" si="2157"/>
        <v/>
      </c>
      <c r="AI4577" s="75" t="str">
        <f t="shared" si="2158"/>
        <v/>
      </c>
      <c r="AJ4577" s="75" t="str">
        <f t="shared" si="2159"/>
        <v/>
      </c>
    </row>
    <row r="4578" spans="1:36" ht="14.25">
      <c r="A4578" s="41" t="str">
        <f t="shared" si="2142"/>
        <v/>
      </c>
      <c r="B4578" s="150" t="str">
        <f>IF(ISNUMBER(A4578),INDEX('MetaTrader Import'!$H$13:$J$5893,TRUNC(((A4578-$A$39+1)-1)/3)+1,MOD((A4578-$A$39+1)-1,3)+1),"")</f>
        <v/>
      </c>
      <c r="C4578" s="43" t="str">
        <f t="shared" si="2143"/>
        <v/>
      </c>
      <c r="D4578" s="43" t="str">
        <f t="shared" ca="1" si="2133"/>
        <v/>
      </c>
      <c r="E4578" s="43" t="str">
        <f t="shared" si="2144"/>
        <v/>
      </c>
      <c r="F4578" s="43" t="str">
        <f t="shared" si="2145"/>
        <v/>
      </c>
      <c r="G4578" s="43" t="str">
        <f>IF(A4578&lt;&gt;"",IF(A4578&lt;Data!$G$11*0.25,$C$13/$G$32,IF(A4578&gt;Data!$G$11*0.25,$C$13,$C$13*10)),"")</f>
        <v/>
      </c>
      <c r="H4578" s="43" t="str">
        <f>IF(A4578&lt;&gt;"",IF(Data!$G$9="constant",$C$13,IF(Data!$G$9="squeeze",G4578,F4578)),"")</f>
        <v/>
      </c>
      <c r="I4578" s="38" t="str">
        <f ca="1">IF(ISNUMBER(A4578),NORMINV(RAND(),0,IF(AND(Data!$G$9="squeeze",A4578&lt;Data!$G$11*0.25),$H$32,1)*$C$30*$C$13)*($C$14*$C$12),"")</f>
        <v/>
      </c>
      <c r="J4578" s="42" t="str">
        <f ca="1">IFERROR(IF(Data!$C$6="Real",B4578,I4578+J4577+($C$14*$C$12)*(NORMINV(RAND(),$C$15,CHOOSE($G$13,$C$13,F4578,G4578)))),"")</f>
        <v/>
      </c>
      <c r="K4578" s="88" t="str">
        <f>IF(ISNUMBER(A4578), IF($G$16="fixed",$G$17,MIN(H4578*Data!$C$7*$C$16*0.5,$C$17*Data!$C$7))*$C$12,"")</f>
        <v/>
      </c>
      <c r="L4578" s="42" t="str">
        <f t="shared" ca="1" si="2160"/>
        <v/>
      </c>
      <c r="M4578" s="44" t="str">
        <f t="shared" ca="1" si="2161"/>
        <v/>
      </c>
      <c r="N4578" s="44" t="str">
        <f t="shared" ca="1" si="2162"/>
        <v/>
      </c>
      <c r="O4578" s="108" t="str">
        <f t="shared" si="2146"/>
        <v/>
      </c>
      <c r="P4578" s="102" t="str">
        <f t="shared" si="2147"/>
        <v/>
      </c>
      <c r="Q4578" s="102" t="str">
        <f t="shared" si="2148"/>
        <v/>
      </c>
      <c r="R4578" s="120" t="str">
        <f t="shared" si="2149"/>
        <v/>
      </c>
      <c r="S4578" s="54" t="str">
        <f t="shared" si="2150"/>
        <v/>
      </c>
      <c r="T4578" s="5" t="str">
        <f t="shared" si="2151"/>
        <v/>
      </c>
      <c r="U4578" s="152" t="str">
        <f t="shared" si="2134"/>
        <v/>
      </c>
      <c r="V4578" s="152" t="str">
        <f t="shared" si="2135"/>
        <v/>
      </c>
      <c r="W4578" s="153" t="str">
        <f t="shared" si="2136"/>
        <v/>
      </c>
      <c r="X4578" s="153" t="str">
        <f t="shared" si="2137"/>
        <v/>
      </c>
      <c r="Y4578" s="153" t="str">
        <f t="shared" si="2138"/>
        <v/>
      </c>
      <c r="Z4578" s="153" t="str">
        <f t="shared" si="2139"/>
        <v/>
      </c>
      <c r="AA4578" s="152" t="str">
        <f t="shared" si="2140"/>
        <v/>
      </c>
      <c r="AB4578" s="152" t="str">
        <f t="shared" si="2141"/>
        <v/>
      </c>
      <c r="AC4578" s="154" t="str">
        <f t="shared" si="2152"/>
        <v/>
      </c>
      <c r="AD4578" s="154" t="str">
        <f t="shared" si="2153"/>
        <v/>
      </c>
      <c r="AE4578" s="3" t="str">
        <f t="shared" si="2154"/>
        <v/>
      </c>
      <c r="AF4578" s="3" t="str">
        <f t="shared" si="2155"/>
        <v/>
      </c>
      <c r="AG4578" s="3" t="str">
        <f t="shared" si="2156"/>
        <v/>
      </c>
      <c r="AH4578" s="4" t="str">
        <f t="shared" si="2157"/>
        <v/>
      </c>
      <c r="AI4578" s="75" t="str">
        <f t="shared" si="2158"/>
        <v/>
      </c>
      <c r="AJ4578" s="75" t="str">
        <f t="shared" si="2159"/>
        <v/>
      </c>
    </row>
    <row r="4579" spans="1:36" ht="14.25">
      <c r="A4579" s="41" t="str">
        <f t="shared" si="2142"/>
        <v/>
      </c>
      <c r="B4579" s="150" t="str">
        <f>IF(ISNUMBER(A4579),INDEX('MetaTrader Import'!$H$13:$J$5893,TRUNC(((A4579-$A$39+1)-1)/3)+1,MOD((A4579-$A$39+1)-1,3)+1),"")</f>
        <v/>
      </c>
      <c r="C4579" s="43" t="str">
        <f t="shared" si="2143"/>
        <v/>
      </c>
      <c r="D4579" s="43" t="str">
        <f t="shared" ca="1" si="2133"/>
        <v/>
      </c>
      <c r="E4579" s="43" t="str">
        <f t="shared" si="2144"/>
        <v/>
      </c>
      <c r="F4579" s="43" t="str">
        <f t="shared" si="2145"/>
        <v/>
      </c>
      <c r="G4579" s="43" t="str">
        <f>IF(A4579&lt;&gt;"",IF(A4579&lt;Data!$G$11*0.25,$C$13/$G$32,IF(A4579&gt;Data!$G$11*0.25,$C$13,$C$13*10)),"")</f>
        <v/>
      </c>
      <c r="H4579" s="43" t="str">
        <f>IF(A4579&lt;&gt;"",IF(Data!$G$9="constant",$C$13,IF(Data!$G$9="squeeze",G4579,F4579)),"")</f>
        <v/>
      </c>
      <c r="I4579" s="38" t="str">
        <f ca="1">IF(ISNUMBER(A4579),NORMINV(RAND(),0,IF(AND(Data!$G$9="squeeze",A4579&lt;Data!$G$11*0.25),$H$32,1)*$C$30*$C$13)*($C$14*$C$12),"")</f>
        <v/>
      </c>
      <c r="J4579" s="42" t="str">
        <f ca="1">IFERROR(IF(Data!$C$6="Real",B4579,I4579+J4578+($C$14*$C$12)*(NORMINV(RAND(),$C$15,CHOOSE($G$13,$C$13,F4579,G4579)))),"")</f>
        <v/>
      </c>
      <c r="K4579" s="88" t="str">
        <f>IF(ISNUMBER(A4579), IF($G$16="fixed",$G$17,MIN(H4579*Data!$C$7*$C$16*0.5,$C$17*Data!$C$7))*$C$12,"")</f>
        <v/>
      </c>
      <c r="L4579" s="42" t="str">
        <f t="shared" ca="1" si="2160"/>
        <v/>
      </c>
      <c r="M4579" s="44" t="str">
        <f t="shared" ca="1" si="2161"/>
        <v/>
      </c>
      <c r="N4579" s="44" t="str">
        <f t="shared" ca="1" si="2162"/>
        <v/>
      </c>
      <c r="O4579" s="108" t="str">
        <f t="shared" si="2146"/>
        <v/>
      </c>
      <c r="P4579" s="102" t="str">
        <f t="shared" si="2147"/>
        <v/>
      </c>
      <c r="Q4579" s="102" t="str">
        <f t="shared" si="2148"/>
        <v/>
      </c>
      <c r="R4579" s="120" t="str">
        <f t="shared" si="2149"/>
        <v/>
      </c>
      <c r="S4579" s="54" t="str">
        <f t="shared" si="2150"/>
        <v/>
      </c>
      <c r="T4579" s="5" t="str">
        <f t="shared" si="2151"/>
        <v/>
      </c>
      <c r="U4579" s="152" t="str">
        <f t="shared" si="2134"/>
        <v/>
      </c>
      <c r="V4579" s="152" t="str">
        <f t="shared" si="2135"/>
        <v/>
      </c>
      <c r="W4579" s="153" t="str">
        <f t="shared" si="2136"/>
        <v/>
      </c>
      <c r="X4579" s="153" t="str">
        <f t="shared" si="2137"/>
        <v/>
      </c>
      <c r="Y4579" s="153" t="str">
        <f t="shared" si="2138"/>
        <v/>
      </c>
      <c r="Z4579" s="153" t="str">
        <f t="shared" si="2139"/>
        <v/>
      </c>
      <c r="AA4579" s="152" t="str">
        <f t="shared" si="2140"/>
        <v/>
      </c>
      <c r="AB4579" s="152" t="str">
        <f t="shared" si="2141"/>
        <v/>
      </c>
      <c r="AC4579" s="154" t="str">
        <f t="shared" si="2152"/>
        <v/>
      </c>
      <c r="AD4579" s="154" t="str">
        <f t="shared" si="2153"/>
        <v/>
      </c>
      <c r="AE4579" s="3" t="str">
        <f t="shared" si="2154"/>
        <v/>
      </c>
      <c r="AF4579" s="3" t="str">
        <f t="shared" si="2155"/>
        <v/>
      </c>
      <c r="AG4579" s="3" t="str">
        <f t="shared" si="2156"/>
        <v/>
      </c>
      <c r="AH4579" s="4" t="str">
        <f t="shared" si="2157"/>
        <v/>
      </c>
      <c r="AI4579" s="75" t="str">
        <f t="shared" si="2158"/>
        <v/>
      </c>
      <c r="AJ4579" s="75" t="str">
        <f t="shared" si="2159"/>
        <v/>
      </c>
    </row>
    <row r="4580" spans="1:36" ht="14.25">
      <c r="A4580" s="41" t="str">
        <f t="shared" si="2142"/>
        <v/>
      </c>
      <c r="B4580" s="150" t="str">
        <f>IF(ISNUMBER(A4580),INDEX('MetaTrader Import'!$H$13:$J$5893,TRUNC(((A4580-$A$39+1)-1)/3)+1,MOD((A4580-$A$39+1)-1,3)+1),"")</f>
        <v/>
      </c>
      <c r="C4580" s="43" t="str">
        <f t="shared" si="2143"/>
        <v/>
      </c>
      <c r="D4580" s="43" t="str">
        <f t="shared" ca="1" si="2133"/>
        <v/>
      </c>
      <c r="E4580" s="43" t="str">
        <f t="shared" si="2144"/>
        <v/>
      </c>
      <c r="F4580" s="43" t="str">
        <f t="shared" si="2145"/>
        <v/>
      </c>
      <c r="G4580" s="43" t="str">
        <f>IF(A4580&lt;&gt;"",IF(A4580&lt;Data!$G$11*0.25,$C$13/$G$32,IF(A4580&gt;Data!$G$11*0.25,$C$13,$C$13*10)),"")</f>
        <v/>
      </c>
      <c r="H4580" s="43" t="str">
        <f>IF(A4580&lt;&gt;"",IF(Data!$G$9="constant",$C$13,IF(Data!$G$9="squeeze",G4580,F4580)),"")</f>
        <v/>
      </c>
      <c r="I4580" s="38" t="str">
        <f ca="1">IF(ISNUMBER(A4580),NORMINV(RAND(),0,IF(AND(Data!$G$9="squeeze",A4580&lt;Data!$G$11*0.25),$H$32,1)*$C$30*$C$13)*($C$14*$C$12),"")</f>
        <v/>
      </c>
      <c r="J4580" s="42" t="str">
        <f ca="1">IFERROR(IF(Data!$C$6="Real",B4580,I4580+J4579+($C$14*$C$12)*(NORMINV(RAND(),$C$15,CHOOSE($G$13,$C$13,F4580,G4580)))),"")</f>
        <v/>
      </c>
      <c r="K4580" s="88" t="str">
        <f>IF(ISNUMBER(A4580), IF($G$16="fixed",$G$17,MIN(H4580*Data!$C$7*$C$16*0.5,$C$17*Data!$C$7))*$C$12,"")</f>
        <v/>
      </c>
      <c r="L4580" s="42" t="str">
        <f t="shared" ca="1" si="2160"/>
        <v/>
      </c>
      <c r="M4580" s="44" t="str">
        <f t="shared" ca="1" si="2161"/>
        <v/>
      </c>
      <c r="N4580" s="44" t="str">
        <f t="shared" ca="1" si="2162"/>
        <v/>
      </c>
      <c r="O4580" s="108" t="str">
        <f t="shared" si="2146"/>
        <v/>
      </c>
      <c r="P4580" s="102" t="str">
        <f t="shared" si="2147"/>
        <v/>
      </c>
      <c r="Q4580" s="102" t="str">
        <f t="shared" si="2148"/>
        <v/>
      </c>
      <c r="R4580" s="120" t="str">
        <f t="shared" si="2149"/>
        <v/>
      </c>
      <c r="S4580" s="54" t="str">
        <f t="shared" si="2150"/>
        <v/>
      </c>
      <c r="T4580" s="5" t="str">
        <f t="shared" si="2151"/>
        <v/>
      </c>
      <c r="U4580" s="152" t="str">
        <f t="shared" si="2134"/>
        <v/>
      </c>
      <c r="V4580" s="152" t="str">
        <f t="shared" si="2135"/>
        <v/>
      </c>
      <c r="W4580" s="153" t="str">
        <f t="shared" si="2136"/>
        <v/>
      </c>
      <c r="X4580" s="153" t="str">
        <f t="shared" si="2137"/>
        <v/>
      </c>
      <c r="Y4580" s="153" t="str">
        <f t="shared" si="2138"/>
        <v/>
      </c>
      <c r="Z4580" s="153" t="str">
        <f t="shared" si="2139"/>
        <v/>
      </c>
      <c r="AA4580" s="152" t="str">
        <f t="shared" si="2140"/>
        <v/>
      </c>
      <c r="AB4580" s="152" t="str">
        <f t="shared" si="2141"/>
        <v/>
      </c>
      <c r="AC4580" s="154" t="str">
        <f t="shared" si="2152"/>
        <v/>
      </c>
      <c r="AD4580" s="154" t="str">
        <f t="shared" si="2153"/>
        <v/>
      </c>
      <c r="AE4580" s="3" t="str">
        <f t="shared" si="2154"/>
        <v/>
      </c>
      <c r="AF4580" s="3" t="str">
        <f t="shared" si="2155"/>
        <v/>
      </c>
      <c r="AG4580" s="3" t="str">
        <f t="shared" si="2156"/>
        <v/>
      </c>
      <c r="AH4580" s="4" t="str">
        <f t="shared" si="2157"/>
        <v/>
      </c>
      <c r="AI4580" s="75" t="str">
        <f t="shared" si="2158"/>
        <v/>
      </c>
      <c r="AJ4580" s="75" t="str">
        <f t="shared" si="2159"/>
        <v/>
      </c>
    </row>
    <row r="4581" spans="1:36" ht="14.25">
      <c r="A4581" s="41" t="str">
        <f t="shared" si="2142"/>
        <v/>
      </c>
      <c r="B4581" s="150" t="str">
        <f>IF(ISNUMBER(A4581),INDEX('MetaTrader Import'!$H$13:$J$5893,TRUNC(((A4581-$A$39+1)-1)/3)+1,MOD((A4581-$A$39+1)-1,3)+1),"")</f>
        <v/>
      </c>
      <c r="C4581" s="43" t="str">
        <f t="shared" si="2143"/>
        <v/>
      </c>
      <c r="D4581" s="43" t="str">
        <f t="shared" ca="1" si="2133"/>
        <v/>
      </c>
      <c r="E4581" s="43" t="str">
        <f t="shared" si="2144"/>
        <v/>
      </c>
      <c r="F4581" s="43" t="str">
        <f t="shared" si="2145"/>
        <v/>
      </c>
      <c r="G4581" s="43" t="str">
        <f>IF(A4581&lt;&gt;"",IF(A4581&lt;Data!$G$11*0.25,$C$13/$G$32,IF(A4581&gt;Data!$G$11*0.25,$C$13,$C$13*10)),"")</f>
        <v/>
      </c>
      <c r="H4581" s="43" t="str">
        <f>IF(A4581&lt;&gt;"",IF(Data!$G$9="constant",$C$13,IF(Data!$G$9="squeeze",G4581,F4581)),"")</f>
        <v/>
      </c>
      <c r="I4581" s="38" t="str">
        <f ca="1">IF(ISNUMBER(A4581),NORMINV(RAND(),0,IF(AND(Data!$G$9="squeeze",A4581&lt;Data!$G$11*0.25),$H$32,1)*$C$30*$C$13)*($C$14*$C$12),"")</f>
        <v/>
      </c>
      <c r="J4581" s="42" t="str">
        <f ca="1">IFERROR(IF(Data!$C$6="Real",B4581,I4581+J4580+($C$14*$C$12)*(NORMINV(RAND(),$C$15,CHOOSE($G$13,$C$13,F4581,G4581)))),"")</f>
        <v/>
      </c>
      <c r="K4581" s="88" t="str">
        <f>IF(ISNUMBER(A4581), IF($G$16="fixed",$G$17,MIN(H4581*Data!$C$7*$C$16*0.5,$C$17*Data!$C$7))*$C$12,"")</f>
        <v/>
      </c>
      <c r="L4581" s="42" t="str">
        <f t="shared" ca="1" si="2160"/>
        <v/>
      </c>
      <c r="M4581" s="44" t="str">
        <f t="shared" ca="1" si="2161"/>
        <v/>
      </c>
      <c r="N4581" s="44" t="str">
        <f t="shared" ca="1" si="2162"/>
        <v/>
      </c>
      <c r="O4581" s="108" t="str">
        <f t="shared" si="2146"/>
        <v/>
      </c>
      <c r="P4581" s="102" t="str">
        <f t="shared" si="2147"/>
        <v/>
      </c>
      <c r="Q4581" s="102" t="str">
        <f t="shared" si="2148"/>
        <v/>
      </c>
      <c r="R4581" s="120" t="str">
        <f t="shared" si="2149"/>
        <v/>
      </c>
      <c r="S4581" s="54" t="str">
        <f t="shared" si="2150"/>
        <v/>
      </c>
      <c r="T4581" s="5" t="str">
        <f t="shared" si="2151"/>
        <v/>
      </c>
      <c r="U4581" s="152" t="str">
        <f t="shared" si="2134"/>
        <v/>
      </c>
      <c r="V4581" s="152" t="str">
        <f t="shared" si="2135"/>
        <v/>
      </c>
      <c r="W4581" s="153" t="str">
        <f t="shared" si="2136"/>
        <v/>
      </c>
      <c r="X4581" s="153" t="str">
        <f t="shared" si="2137"/>
        <v/>
      </c>
      <c r="Y4581" s="153" t="str">
        <f t="shared" si="2138"/>
        <v/>
      </c>
      <c r="Z4581" s="153" t="str">
        <f t="shared" si="2139"/>
        <v/>
      </c>
      <c r="AA4581" s="152" t="str">
        <f t="shared" si="2140"/>
        <v/>
      </c>
      <c r="AB4581" s="152" t="str">
        <f t="shared" si="2141"/>
        <v/>
      </c>
      <c r="AC4581" s="154" t="str">
        <f t="shared" si="2152"/>
        <v/>
      </c>
      <c r="AD4581" s="154" t="str">
        <f t="shared" si="2153"/>
        <v/>
      </c>
      <c r="AE4581" s="3" t="str">
        <f t="shared" si="2154"/>
        <v/>
      </c>
      <c r="AF4581" s="3" t="str">
        <f t="shared" si="2155"/>
        <v/>
      </c>
      <c r="AG4581" s="3" t="str">
        <f t="shared" si="2156"/>
        <v/>
      </c>
      <c r="AH4581" s="4" t="str">
        <f t="shared" si="2157"/>
        <v/>
      </c>
      <c r="AI4581" s="75" t="str">
        <f t="shared" si="2158"/>
        <v/>
      </c>
      <c r="AJ4581" s="75" t="str">
        <f t="shared" si="2159"/>
        <v/>
      </c>
    </row>
    <row r="4582" spans="1:36" ht="14.25">
      <c r="A4582" s="41" t="str">
        <f t="shared" si="2142"/>
        <v/>
      </c>
      <c r="B4582" s="150" t="str">
        <f>IF(ISNUMBER(A4582),INDEX('MetaTrader Import'!$H$13:$J$5893,TRUNC(((A4582-$A$39+1)-1)/3)+1,MOD((A4582-$A$39+1)-1,3)+1),"")</f>
        <v/>
      </c>
      <c r="C4582" s="43" t="str">
        <f t="shared" si="2143"/>
        <v/>
      </c>
      <c r="D4582" s="43" t="str">
        <f t="shared" ca="1" si="2133"/>
        <v/>
      </c>
      <c r="E4582" s="43" t="str">
        <f t="shared" si="2144"/>
        <v/>
      </c>
      <c r="F4582" s="43" t="str">
        <f t="shared" si="2145"/>
        <v/>
      </c>
      <c r="G4582" s="43" t="str">
        <f>IF(A4582&lt;&gt;"",IF(A4582&lt;Data!$G$11*0.25,$C$13/$G$32,IF(A4582&gt;Data!$G$11*0.25,$C$13,$C$13*10)),"")</f>
        <v/>
      </c>
      <c r="H4582" s="43" t="str">
        <f>IF(A4582&lt;&gt;"",IF(Data!$G$9="constant",$C$13,IF(Data!$G$9="squeeze",G4582,F4582)),"")</f>
        <v/>
      </c>
      <c r="I4582" s="38" t="str">
        <f ca="1">IF(ISNUMBER(A4582),NORMINV(RAND(),0,IF(AND(Data!$G$9="squeeze",A4582&lt;Data!$G$11*0.25),$H$32,1)*$C$30*$C$13)*($C$14*$C$12),"")</f>
        <v/>
      </c>
      <c r="J4582" s="42" t="str">
        <f ca="1">IFERROR(IF(Data!$C$6="Real",B4582,I4582+J4581+($C$14*$C$12)*(NORMINV(RAND(),$C$15,CHOOSE($G$13,$C$13,F4582,G4582)))),"")</f>
        <v/>
      </c>
      <c r="K4582" s="88" t="str">
        <f>IF(ISNUMBER(A4582), IF($G$16="fixed",$G$17,MIN(H4582*Data!$C$7*$C$16*0.5,$C$17*Data!$C$7))*$C$12,"")</f>
        <v/>
      </c>
      <c r="L4582" s="42" t="str">
        <f t="shared" ca="1" si="2160"/>
        <v/>
      </c>
      <c r="M4582" s="44" t="str">
        <f t="shared" ca="1" si="2161"/>
        <v/>
      </c>
      <c r="N4582" s="44" t="str">
        <f t="shared" ca="1" si="2162"/>
        <v/>
      </c>
      <c r="O4582" s="108" t="str">
        <f t="shared" si="2146"/>
        <v/>
      </c>
      <c r="P4582" s="102" t="str">
        <f t="shared" si="2147"/>
        <v/>
      </c>
      <c r="Q4582" s="102" t="str">
        <f t="shared" si="2148"/>
        <v/>
      </c>
      <c r="R4582" s="120" t="str">
        <f t="shared" si="2149"/>
        <v/>
      </c>
      <c r="S4582" s="54" t="str">
        <f t="shared" si="2150"/>
        <v/>
      </c>
      <c r="T4582" s="5" t="str">
        <f t="shared" si="2151"/>
        <v/>
      </c>
      <c r="U4582" s="152" t="str">
        <f t="shared" si="2134"/>
        <v/>
      </c>
      <c r="V4582" s="152" t="str">
        <f t="shared" si="2135"/>
        <v/>
      </c>
      <c r="W4582" s="153" t="str">
        <f t="shared" si="2136"/>
        <v/>
      </c>
      <c r="X4582" s="153" t="str">
        <f t="shared" si="2137"/>
        <v/>
      </c>
      <c r="Y4582" s="153" t="str">
        <f t="shared" si="2138"/>
        <v/>
      </c>
      <c r="Z4582" s="153" t="str">
        <f t="shared" si="2139"/>
        <v/>
      </c>
      <c r="AA4582" s="152" t="str">
        <f t="shared" si="2140"/>
        <v/>
      </c>
      <c r="AB4582" s="152" t="str">
        <f t="shared" si="2141"/>
        <v/>
      </c>
      <c r="AC4582" s="154" t="str">
        <f t="shared" si="2152"/>
        <v/>
      </c>
      <c r="AD4582" s="154" t="str">
        <f t="shared" si="2153"/>
        <v/>
      </c>
      <c r="AE4582" s="3" t="str">
        <f t="shared" si="2154"/>
        <v/>
      </c>
      <c r="AF4582" s="3" t="str">
        <f t="shared" si="2155"/>
        <v/>
      </c>
      <c r="AG4582" s="3" t="str">
        <f t="shared" si="2156"/>
        <v/>
      </c>
      <c r="AH4582" s="4" t="str">
        <f t="shared" si="2157"/>
        <v/>
      </c>
      <c r="AI4582" s="75" t="str">
        <f t="shared" si="2158"/>
        <v/>
      </c>
      <c r="AJ4582" s="75" t="str">
        <f t="shared" si="2159"/>
        <v/>
      </c>
    </row>
    <row r="4583" spans="1:36" ht="14.25">
      <c r="A4583" s="41" t="str">
        <f t="shared" si="2142"/>
        <v/>
      </c>
      <c r="B4583" s="150" t="str">
        <f>IF(ISNUMBER(A4583),INDEX('MetaTrader Import'!$H$13:$J$5893,TRUNC(((A4583-$A$39+1)-1)/3)+1,MOD((A4583-$A$39+1)-1,3)+1),"")</f>
        <v/>
      </c>
      <c r="C4583" s="43" t="str">
        <f t="shared" si="2143"/>
        <v/>
      </c>
      <c r="D4583" s="43" t="str">
        <f t="shared" ca="1" si="2133"/>
        <v/>
      </c>
      <c r="E4583" s="43" t="str">
        <f t="shared" si="2144"/>
        <v/>
      </c>
      <c r="F4583" s="43" t="str">
        <f t="shared" si="2145"/>
        <v/>
      </c>
      <c r="G4583" s="43" t="str">
        <f>IF(A4583&lt;&gt;"",IF(A4583&lt;Data!$G$11*0.25,$C$13/$G$32,IF(A4583&gt;Data!$G$11*0.25,$C$13,$C$13*10)),"")</f>
        <v/>
      </c>
      <c r="H4583" s="43" t="str">
        <f>IF(A4583&lt;&gt;"",IF(Data!$G$9="constant",$C$13,IF(Data!$G$9="squeeze",G4583,F4583)),"")</f>
        <v/>
      </c>
      <c r="I4583" s="38" t="str">
        <f ca="1">IF(ISNUMBER(A4583),NORMINV(RAND(),0,IF(AND(Data!$G$9="squeeze",A4583&lt;Data!$G$11*0.25),$H$32,1)*$C$30*$C$13)*($C$14*$C$12),"")</f>
        <v/>
      </c>
      <c r="J4583" s="42" t="str">
        <f ca="1">IFERROR(IF(Data!$C$6="Real",B4583,I4583+J4582+($C$14*$C$12)*(NORMINV(RAND(),$C$15,CHOOSE($G$13,$C$13,F4583,G4583)))),"")</f>
        <v/>
      </c>
      <c r="K4583" s="88" t="str">
        <f>IF(ISNUMBER(A4583), IF($G$16="fixed",$G$17,MIN(H4583*Data!$C$7*$C$16*0.5,$C$17*Data!$C$7))*$C$12,"")</f>
        <v/>
      </c>
      <c r="L4583" s="42" t="str">
        <f t="shared" ca="1" si="2160"/>
        <v/>
      </c>
      <c r="M4583" s="44" t="str">
        <f t="shared" ca="1" si="2161"/>
        <v/>
      </c>
      <c r="N4583" s="44" t="str">
        <f t="shared" ca="1" si="2162"/>
        <v/>
      </c>
      <c r="O4583" s="108" t="str">
        <f t="shared" si="2146"/>
        <v/>
      </c>
      <c r="P4583" s="102" t="str">
        <f t="shared" si="2147"/>
        <v/>
      </c>
      <c r="Q4583" s="102" t="str">
        <f t="shared" si="2148"/>
        <v/>
      </c>
      <c r="R4583" s="120" t="str">
        <f t="shared" si="2149"/>
        <v/>
      </c>
      <c r="S4583" s="54" t="str">
        <f t="shared" si="2150"/>
        <v/>
      </c>
      <c r="T4583" s="5" t="str">
        <f t="shared" si="2151"/>
        <v/>
      </c>
      <c r="U4583" s="152" t="str">
        <f t="shared" si="2134"/>
        <v/>
      </c>
      <c r="V4583" s="152" t="str">
        <f t="shared" si="2135"/>
        <v/>
      </c>
      <c r="W4583" s="153" t="str">
        <f t="shared" si="2136"/>
        <v/>
      </c>
      <c r="X4583" s="153" t="str">
        <f t="shared" si="2137"/>
        <v/>
      </c>
      <c r="Y4583" s="153" t="str">
        <f t="shared" si="2138"/>
        <v/>
      </c>
      <c r="Z4583" s="153" t="str">
        <f t="shared" si="2139"/>
        <v/>
      </c>
      <c r="AA4583" s="152" t="str">
        <f t="shared" si="2140"/>
        <v/>
      </c>
      <c r="AB4583" s="152" t="str">
        <f t="shared" si="2141"/>
        <v/>
      </c>
      <c r="AC4583" s="154" t="str">
        <f t="shared" si="2152"/>
        <v/>
      </c>
      <c r="AD4583" s="154" t="str">
        <f t="shared" si="2153"/>
        <v/>
      </c>
      <c r="AE4583" s="3" t="str">
        <f t="shared" si="2154"/>
        <v/>
      </c>
      <c r="AF4583" s="3" t="str">
        <f t="shared" si="2155"/>
        <v/>
      </c>
      <c r="AG4583" s="3" t="str">
        <f t="shared" si="2156"/>
        <v/>
      </c>
      <c r="AH4583" s="4" t="str">
        <f t="shared" si="2157"/>
        <v/>
      </c>
      <c r="AI4583" s="75" t="str">
        <f t="shared" si="2158"/>
        <v/>
      </c>
      <c r="AJ4583" s="75" t="str">
        <f t="shared" si="2159"/>
        <v/>
      </c>
    </row>
    <row r="4584" spans="1:36" ht="14.25">
      <c r="A4584" s="41" t="str">
        <f t="shared" si="2142"/>
        <v/>
      </c>
      <c r="B4584" s="150" t="str">
        <f>IF(ISNUMBER(A4584),INDEX('MetaTrader Import'!$H$13:$J$5893,TRUNC(((A4584-$A$39+1)-1)/3)+1,MOD((A4584-$A$39+1)-1,3)+1),"")</f>
        <v/>
      </c>
      <c r="C4584" s="43" t="str">
        <f t="shared" si="2143"/>
        <v/>
      </c>
      <c r="D4584" s="43" t="str">
        <f t="shared" ca="1" si="2133"/>
        <v/>
      </c>
      <c r="E4584" s="43" t="str">
        <f t="shared" si="2144"/>
        <v/>
      </c>
      <c r="F4584" s="43" t="str">
        <f t="shared" si="2145"/>
        <v/>
      </c>
      <c r="G4584" s="43" t="str">
        <f>IF(A4584&lt;&gt;"",IF(A4584&lt;Data!$G$11*0.25,$C$13/$G$32,IF(A4584&gt;Data!$G$11*0.25,$C$13,$C$13*10)),"")</f>
        <v/>
      </c>
      <c r="H4584" s="43" t="str">
        <f>IF(A4584&lt;&gt;"",IF(Data!$G$9="constant",$C$13,IF(Data!$G$9="squeeze",G4584,F4584)),"")</f>
        <v/>
      </c>
      <c r="I4584" s="38" t="str">
        <f ca="1">IF(ISNUMBER(A4584),NORMINV(RAND(),0,IF(AND(Data!$G$9="squeeze",A4584&lt;Data!$G$11*0.25),$H$32,1)*$C$30*$C$13)*($C$14*$C$12),"")</f>
        <v/>
      </c>
      <c r="J4584" s="42" t="str">
        <f ca="1">IFERROR(IF(Data!$C$6="Real",B4584,I4584+J4583+($C$14*$C$12)*(NORMINV(RAND(),$C$15,CHOOSE($G$13,$C$13,F4584,G4584)))),"")</f>
        <v/>
      </c>
      <c r="K4584" s="88" t="str">
        <f>IF(ISNUMBER(A4584), IF($G$16="fixed",$G$17,MIN(H4584*Data!$C$7*$C$16*0.5,$C$17*Data!$C$7))*$C$12,"")</f>
        <v/>
      </c>
      <c r="L4584" s="42" t="str">
        <f t="shared" ca="1" si="2160"/>
        <v/>
      </c>
      <c r="M4584" s="44" t="str">
        <f t="shared" ca="1" si="2161"/>
        <v/>
      </c>
      <c r="N4584" s="44" t="str">
        <f t="shared" ca="1" si="2162"/>
        <v/>
      </c>
      <c r="O4584" s="108" t="str">
        <f t="shared" si="2146"/>
        <v/>
      </c>
      <c r="P4584" s="102" t="str">
        <f t="shared" si="2147"/>
        <v/>
      </c>
      <c r="Q4584" s="102" t="str">
        <f t="shared" si="2148"/>
        <v/>
      </c>
      <c r="R4584" s="120" t="str">
        <f t="shared" si="2149"/>
        <v/>
      </c>
      <c r="S4584" s="54" t="str">
        <f t="shared" si="2150"/>
        <v/>
      </c>
      <c r="T4584" s="5" t="str">
        <f t="shared" si="2151"/>
        <v/>
      </c>
      <c r="U4584" s="152" t="str">
        <f t="shared" si="2134"/>
        <v/>
      </c>
      <c r="V4584" s="152" t="str">
        <f t="shared" si="2135"/>
        <v/>
      </c>
      <c r="W4584" s="153" t="str">
        <f t="shared" si="2136"/>
        <v/>
      </c>
      <c r="X4584" s="153" t="str">
        <f t="shared" si="2137"/>
        <v/>
      </c>
      <c r="Y4584" s="153" t="str">
        <f t="shared" si="2138"/>
        <v/>
      </c>
      <c r="Z4584" s="153" t="str">
        <f t="shared" si="2139"/>
        <v/>
      </c>
      <c r="AA4584" s="152" t="str">
        <f t="shared" si="2140"/>
        <v/>
      </c>
      <c r="AB4584" s="152" t="str">
        <f t="shared" si="2141"/>
        <v/>
      </c>
      <c r="AC4584" s="154" t="str">
        <f t="shared" si="2152"/>
        <v/>
      </c>
      <c r="AD4584" s="154" t="str">
        <f t="shared" si="2153"/>
        <v/>
      </c>
      <c r="AE4584" s="3" t="str">
        <f t="shared" si="2154"/>
        <v/>
      </c>
      <c r="AF4584" s="3" t="str">
        <f t="shared" si="2155"/>
        <v/>
      </c>
      <c r="AG4584" s="3" t="str">
        <f t="shared" si="2156"/>
        <v/>
      </c>
      <c r="AH4584" s="4" t="str">
        <f t="shared" si="2157"/>
        <v/>
      </c>
      <c r="AI4584" s="75" t="str">
        <f t="shared" si="2158"/>
        <v/>
      </c>
      <c r="AJ4584" s="75" t="str">
        <f t="shared" si="2159"/>
        <v/>
      </c>
    </row>
    <row r="4585" spans="1:36" ht="14.25">
      <c r="A4585" s="41" t="str">
        <f t="shared" si="2142"/>
        <v/>
      </c>
      <c r="B4585" s="150" t="str">
        <f>IF(ISNUMBER(A4585),INDEX('MetaTrader Import'!$H$13:$J$5893,TRUNC(((A4585-$A$39+1)-1)/3)+1,MOD((A4585-$A$39+1)-1,3)+1),"")</f>
        <v/>
      </c>
      <c r="C4585" s="43" t="str">
        <f t="shared" si="2143"/>
        <v/>
      </c>
      <c r="D4585" s="43" t="str">
        <f t="shared" ca="1" si="2133"/>
        <v/>
      </c>
      <c r="E4585" s="43" t="str">
        <f t="shared" si="2144"/>
        <v/>
      </c>
      <c r="F4585" s="43" t="str">
        <f t="shared" si="2145"/>
        <v/>
      </c>
      <c r="G4585" s="43" t="str">
        <f>IF(A4585&lt;&gt;"",IF(A4585&lt;Data!$G$11*0.25,$C$13/$G$32,IF(A4585&gt;Data!$G$11*0.25,$C$13,$C$13*10)),"")</f>
        <v/>
      </c>
      <c r="H4585" s="43" t="str">
        <f>IF(A4585&lt;&gt;"",IF(Data!$G$9="constant",$C$13,IF(Data!$G$9="squeeze",G4585,F4585)),"")</f>
        <v/>
      </c>
      <c r="I4585" s="38" t="str">
        <f ca="1">IF(ISNUMBER(A4585),NORMINV(RAND(),0,IF(AND(Data!$G$9="squeeze",A4585&lt;Data!$G$11*0.25),$H$32,1)*$C$30*$C$13)*($C$14*$C$12),"")</f>
        <v/>
      </c>
      <c r="J4585" s="42" t="str">
        <f ca="1">IFERROR(IF(Data!$C$6="Real",B4585,I4585+J4584+($C$14*$C$12)*(NORMINV(RAND(),$C$15,CHOOSE($G$13,$C$13,F4585,G4585)))),"")</f>
        <v/>
      </c>
      <c r="K4585" s="88" t="str">
        <f>IF(ISNUMBER(A4585), IF($G$16="fixed",$G$17,MIN(H4585*Data!$C$7*$C$16*0.5,$C$17*Data!$C$7))*$C$12,"")</f>
        <v/>
      </c>
      <c r="L4585" s="42" t="str">
        <f t="shared" ca="1" si="2160"/>
        <v/>
      </c>
      <c r="M4585" s="44" t="str">
        <f t="shared" ca="1" si="2161"/>
        <v/>
      </c>
      <c r="N4585" s="44" t="str">
        <f t="shared" ca="1" si="2162"/>
        <v/>
      </c>
      <c r="O4585" s="108" t="str">
        <f t="shared" si="2146"/>
        <v/>
      </c>
      <c r="P4585" s="102" t="str">
        <f t="shared" si="2147"/>
        <v/>
      </c>
      <c r="Q4585" s="102" t="str">
        <f t="shared" si="2148"/>
        <v/>
      </c>
      <c r="R4585" s="120" t="str">
        <f t="shared" si="2149"/>
        <v/>
      </c>
      <c r="S4585" s="54" t="str">
        <f t="shared" si="2150"/>
        <v/>
      </c>
      <c r="T4585" s="5" t="str">
        <f t="shared" si="2151"/>
        <v/>
      </c>
      <c r="U4585" s="152" t="str">
        <f t="shared" si="2134"/>
        <v/>
      </c>
      <c r="V4585" s="152" t="str">
        <f t="shared" si="2135"/>
        <v/>
      </c>
      <c r="W4585" s="153" t="str">
        <f t="shared" si="2136"/>
        <v/>
      </c>
      <c r="X4585" s="153" t="str">
        <f t="shared" si="2137"/>
        <v/>
      </c>
      <c r="Y4585" s="153" t="str">
        <f t="shared" si="2138"/>
        <v/>
      </c>
      <c r="Z4585" s="153" t="str">
        <f t="shared" si="2139"/>
        <v/>
      </c>
      <c r="AA4585" s="152" t="str">
        <f t="shared" si="2140"/>
        <v/>
      </c>
      <c r="AB4585" s="152" t="str">
        <f t="shared" si="2141"/>
        <v/>
      </c>
      <c r="AC4585" s="154" t="str">
        <f t="shared" si="2152"/>
        <v/>
      </c>
      <c r="AD4585" s="154" t="str">
        <f t="shared" si="2153"/>
        <v/>
      </c>
      <c r="AE4585" s="3" t="str">
        <f t="shared" si="2154"/>
        <v/>
      </c>
      <c r="AF4585" s="3" t="str">
        <f t="shared" si="2155"/>
        <v/>
      </c>
      <c r="AG4585" s="3" t="str">
        <f t="shared" si="2156"/>
        <v/>
      </c>
      <c r="AH4585" s="4" t="str">
        <f t="shared" si="2157"/>
        <v/>
      </c>
      <c r="AI4585" s="75" t="str">
        <f t="shared" si="2158"/>
        <v/>
      </c>
      <c r="AJ4585" s="75" t="str">
        <f t="shared" si="2159"/>
        <v/>
      </c>
    </row>
    <row r="4586" spans="1:36" ht="14.25">
      <c r="A4586" s="41" t="str">
        <f t="shared" si="2142"/>
        <v/>
      </c>
      <c r="B4586" s="150" t="str">
        <f>IF(ISNUMBER(A4586),INDEX('MetaTrader Import'!$H$13:$J$5893,TRUNC(((A4586-$A$39+1)-1)/3)+1,MOD((A4586-$A$39+1)-1,3)+1),"")</f>
        <v/>
      </c>
      <c r="C4586" s="43" t="str">
        <f t="shared" si="2143"/>
        <v/>
      </c>
      <c r="D4586" s="43" t="str">
        <f t="shared" ca="1" si="2133"/>
        <v/>
      </c>
      <c r="E4586" s="43" t="str">
        <f t="shared" si="2144"/>
        <v/>
      </c>
      <c r="F4586" s="43" t="str">
        <f t="shared" si="2145"/>
        <v/>
      </c>
      <c r="G4586" s="43" t="str">
        <f>IF(A4586&lt;&gt;"",IF(A4586&lt;Data!$G$11*0.25,$C$13/$G$32,IF(A4586&gt;Data!$G$11*0.25,$C$13,$C$13*10)),"")</f>
        <v/>
      </c>
      <c r="H4586" s="43" t="str">
        <f>IF(A4586&lt;&gt;"",IF(Data!$G$9="constant",$C$13,IF(Data!$G$9="squeeze",G4586,F4586)),"")</f>
        <v/>
      </c>
      <c r="I4586" s="38" t="str">
        <f ca="1">IF(ISNUMBER(A4586),NORMINV(RAND(),0,IF(AND(Data!$G$9="squeeze",A4586&lt;Data!$G$11*0.25),$H$32,1)*$C$30*$C$13)*($C$14*$C$12),"")</f>
        <v/>
      </c>
      <c r="J4586" s="42" t="str">
        <f ca="1">IFERROR(IF(Data!$C$6="Real",B4586,I4586+J4585+($C$14*$C$12)*(NORMINV(RAND(),$C$15,CHOOSE($G$13,$C$13,F4586,G4586)))),"")</f>
        <v/>
      </c>
      <c r="K4586" s="88" t="str">
        <f>IF(ISNUMBER(A4586), IF($G$16="fixed",$G$17,MIN(H4586*Data!$C$7*$C$16*0.5,$C$17*Data!$C$7))*$C$12,"")</f>
        <v/>
      </c>
      <c r="L4586" s="42" t="str">
        <f t="shared" ca="1" si="2160"/>
        <v/>
      </c>
      <c r="M4586" s="44" t="str">
        <f t="shared" ca="1" si="2161"/>
        <v/>
      </c>
      <c r="N4586" s="44" t="str">
        <f t="shared" ca="1" si="2162"/>
        <v/>
      </c>
      <c r="O4586" s="108" t="str">
        <f t="shared" si="2146"/>
        <v/>
      </c>
      <c r="P4586" s="102" t="str">
        <f t="shared" si="2147"/>
        <v/>
      </c>
      <c r="Q4586" s="102" t="str">
        <f t="shared" si="2148"/>
        <v/>
      </c>
      <c r="R4586" s="120" t="str">
        <f t="shared" si="2149"/>
        <v/>
      </c>
      <c r="S4586" s="54" t="str">
        <f t="shared" si="2150"/>
        <v/>
      </c>
      <c r="T4586" s="5" t="str">
        <f t="shared" si="2151"/>
        <v/>
      </c>
      <c r="U4586" s="152" t="str">
        <f t="shared" si="2134"/>
        <v/>
      </c>
      <c r="V4586" s="152" t="str">
        <f t="shared" si="2135"/>
        <v/>
      </c>
      <c r="W4586" s="153" t="str">
        <f t="shared" si="2136"/>
        <v/>
      </c>
      <c r="X4586" s="153" t="str">
        <f t="shared" si="2137"/>
        <v/>
      </c>
      <c r="Y4586" s="153" t="str">
        <f t="shared" si="2138"/>
        <v/>
      </c>
      <c r="Z4586" s="153" t="str">
        <f t="shared" si="2139"/>
        <v/>
      </c>
      <c r="AA4586" s="152" t="str">
        <f t="shared" si="2140"/>
        <v/>
      </c>
      <c r="AB4586" s="152" t="str">
        <f t="shared" si="2141"/>
        <v/>
      </c>
      <c r="AC4586" s="154" t="str">
        <f t="shared" si="2152"/>
        <v/>
      </c>
      <c r="AD4586" s="154" t="str">
        <f t="shared" si="2153"/>
        <v/>
      </c>
      <c r="AE4586" s="3" t="str">
        <f t="shared" si="2154"/>
        <v/>
      </c>
      <c r="AF4586" s="3" t="str">
        <f t="shared" si="2155"/>
        <v/>
      </c>
      <c r="AG4586" s="3" t="str">
        <f t="shared" si="2156"/>
        <v/>
      </c>
      <c r="AH4586" s="4" t="str">
        <f t="shared" si="2157"/>
        <v/>
      </c>
      <c r="AI4586" s="75" t="str">
        <f t="shared" si="2158"/>
        <v/>
      </c>
      <c r="AJ4586" s="75" t="str">
        <f t="shared" si="2159"/>
        <v/>
      </c>
    </row>
    <row r="4587" spans="1:36" ht="14.25">
      <c r="A4587" s="41" t="str">
        <f t="shared" si="2142"/>
        <v/>
      </c>
      <c r="B4587" s="150" t="str">
        <f>IF(ISNUMBER(A4587),INDEX('MetaTrader Import'!$H$13:$J$5893,TRUNC(((A4587-$A$39+1)-1)/3)+1,MOD((A4587-$A$39+1)-1,3)+1),"")</f>
        <v/>
      </c>
      <c r="C4587" s="43" t="str">
        <f t="shared" si="2143"/>
        <v/>
      </c>
      <c r="D4587" s="43" t="str">
        <f t="shared" ca="1" si="2133"/>
        <v/>
      </c>
      <c r="E4587" s="43" t="str">
        <f t="shared" si="2144"/>
        <v/>
      </c>
      <c r="F4587" s="43" t="str">
        <f t="shared" si="2145"/>
        <v/>
      </c>
      <c r="G4587" s="43" t="str">
        <f>IF(A4587&lt;&gt;"",IF(A4587&lt;Data!$G$11*0.25,$C$13/$G$32,IF(A4587&gt;Data!$G$11*0.25,$C$13,$C$13*10)),"")</f>
        <v/>
      </c>
      <c r="H4587" s="43" t="str">
        <f>IF(A4587&lt;&gt;"",IF(Data!$G$9="constant",$C$13,IF(Data!$G$9="squeeze",G4587,F4587)),"")</f>
        <v/>
      </c>
      <c r="I4587" s="38" t="str">
        <f ca="1">IF(ISNUMBER(A4587),NORMINV(RAND(),0,IF(AND(Data!$G$9="squeeze",A4587&lt;Data!$G$11*0.25),$H$32,1)*$C$30*$C$13)*($C$14*$C$12),"")</f>
        <v/>
      </c>
      <c r="J4587" s="42" t="str">
        <f ca="1">IFERROR(IF(Data!$C$6="Real",B4587,I4587+J4586+($C$14*$C$12)*(NORMINV(RAND(),$C$15,CHOOSE($G$13,$C$13,F4587,G4587)))),"")</f>
        <v/>
      </c>
      <c r="K4587" s="88" t="str">
        <f>IF(ISNUMBER(A4587), IF($G$16="fixed",$G$17,MIN(H4587*Data!$C$7*$C$16*0.5,$C$17*Data!$C$7))*$C$12,"")</f>
        <v/>
      </c>
      <c r="L4587" s="42" t="str">
        <f t="shared" ca="1" si="2160"/>
        <v/>
      </c>
      <c r="M4587" s="44" t="str">
        <f t="shared" ca="1" si="2161"/>
        <v/>
      </c>
      <c r="N4587" s="44" t="str">
        <f t="shared" ca="1" si="2162"/>
        <v/>
      </c>
      <c r="O4587" s="108" t="str">
        <f t="shared" si="2146"/>
        <v/>
      </c>
      <c r="P4587" s="102" t="str">
        <f t="shared" si="2147"/>
        <v/>
      </c>
      <c r="Q4587" s="102" t="str">
        <f t="shared" si="2148"/>
        <v/>
      </c>
      <c r="R4587" s="120" t="str">
        <f t="shared" si="2149"/>
        <v/>
      </c>
      <c r="S4587" s="54" t="str">
        <f t="shared" si="2150"/>
        <v/>
      </c>
      <c r="T4587" s="5" t="str">
        <f t="shared" si="2151"/>
        <v/>
      </c>
      <c r="U4587" s="152" t="str">
        <f t="shared" si="2134"/>
        <v/>
      </c>
      <c r="V4587" s="152" t="str">
        <f t="shared" si="2135"/>
        <v/>
      </c>
      <c r="W4587" s="153" t="str">
        <f t="shared" si="2136"/>
        <v/>
      </c>
      <c r="X4587" s="153" t="str">
        <f t="shared" si="2137"/>
        <v/>
      </c>
      <c r="Y4587" s="153" t="str">
        <f t="shared" si="2138"/>
        <v/>
      </c>
      <c r="Z4587" s="153" t="str">
        <f t="shared" si="2139"/>
        <v/>
      </c>
      <c r="AA4587" s="152" t="str">
        <f t="shared" si="2140"/>
        <v/>
      </c>
      <c r="AB4587" s="152" t="str">
        <f t="shared" si="2141"/>
        <v/>
      </c>
      <c r="AC4587" s="154" t="str">
        <f t="shared" si="2152"/>
        <v/>
      </c>
      <c r="AD4587" s="154" t="str">
        <f t="shared" si="2153"/>
        <v/>
      </c>
      <c r="AE4587" s="3" t="str">
        <f t="shared" si="2154"/>
        <v/>
      </c>
      <c r="AF4587" s="3" t="str">
        <f t="shared" si="2155"/>
        <v/>
      </c>
      <c r="AG4587" s="3" t="str">
        <f t="shared" si="2156"/>
        <v/>
      </c>
      <c r="AH4587" s="4" t="str">
        <f t="shared" si="2157"/>
        <v/>
      </c>
      <c r="AI4587" s="75" t="str">
        <f t="shared" si="2158"/>
        <v/>
      </c>
      <c r="AJ4587" s="75" t="str">
        <f t="shared" si="2159"/>
        <v/>
      </c>
    </row>
    <row r="4588" spans="1:36" ht="14.25">
      <c r="A4588" s="41" t="str">
        <f t="shared" si="2142"/>
        <v/>
      </c>
      <c r="B4588" s="150" t="str">
        <f>IF(ISNUMBER(A4588),INDEX('MetaTrader Import'!$H$13:$J$5893,TRUNC(((A4588-$A$39+1)-1)/3)+1,MOD((A4588-$A$39+1)-1,3)+1),"")</f>
        <v/>
      </c>
      <c r="C4588" s="43" t="str">
        <f t="shared" si="2143"/>
        <v/>
      </c>
      <c r="D4588" s="43" t="str">
        <f t="shared" ca="1" si="2133"/>
        <v/>
      </c>
      <c r="E4588" s="43" t="str">
        <f t="shared" si="2144"/>
        <v/>
      </c>
      <c r="F4588" s="43" t="str">
        <f t="shared" si="2145"/>
        <v/>
      </c>
      <c r="G4588" s="43" t="str">
        <f>IF(A4588&lt;&gt;"",IF(A4588&lt;Data!$G$11*0.25,$C$13/$G$32,IF(A4588&gt;Data!$G$11*0.25,$C$13,$C$13*10)),"")</f>
        <v/>
      </c>
      <c r="H4588" s="43" t="str">
        <f>IF(A4588&lt;&gt;"",IF(Data!$G$9="constant",$C$13,IF(Data!$G$9="squeeze",G4588,F4588)),"")</f>
        <v/>
      </c>
      <c r="I4588" s="38" t="str">
        <f ca="1">IF(ISNUMBER(A4588),NORMINV(RAND(),0,IF(AND(Data!$G$9="squeeze",A4588&lt;Data!$G$11*0.25),$H$32,1)*$C$30*$C$13)*($C$14*$C$12),"")</f>
        <v/>
      </c>
      <c r="J4588" s="42" t="str">
        <f ca="1">IFERROR(IF(Data!$C$6="Real",B4588,I4588+J4587+($C$14*$C$12)*(NORMINV(RAND(),$C$15,CHOOSE($G$13,$C$13,F4588,G4588)))),"")</f>
        <v/>
      </c>
      <c r="K4588" s="88" t="str">
        <f>IF(ISNUMBER(A4588), IF($G$16="fixed",$G$17,MIN(H4588*Data!$C$7*$C$16*0.5,$C$17*Data!$C$7))*$C$12,"")</f>
        <v/>
      </c>
      <c r="L4588" s="42" t="str">
        <f t="shared" ca="1" si="2160"/>
        <v/>
      </c>
      <c r="M4588" s="44" t="str">
        <f t="shared" ca="1" si="2161"/>
        <v/>
      </c>
      <c r="N4588" s="44" t="str">
        <f t="shared" ca="1" si="2162"/>
        <v/>
      </c>
      <c r="O4588" s="108" t="str">
        <f t="shared" si="2146"/>
        <v/>
      </c>
      <c r="P4588" s="102" t="str">
        <f t="shared" si="2147"/>
        <v/>
      </c>
      <c r="Q4588" s="102" t="str">
        <f t="shared" si="2148"/>
        <v/>
      </c>
      <c r="R4588" s="120" t="str">
        <f t="shared" si="2149"/>
        <v/>
      </c>
      <c r="S4588" s="54" t="str">
        <f t="shared" si="2150"/>
        <v/>
      </c>
      <c r="T4588" s="5" t="str">
        <f t="shared" si="2151"/>
        <v/>
      </c>
      <c r="U4588" s="152" t="str">
        <f t="shared" si="2134"/>
        <v/>
      </c>
      <c r="V4588" s="152" t="str">
        <f t="shared" si="2135"/>
        <v/>
      </c>
      <c r="W4588" s="153" t="str">
        <f t="shared" si="2136"/>
        <v/>
      </c>
      <c r="X4588" s="153" t="str">
        <f t="shared" si="2137"/>
        <v/>
      </c>
      <c r="Y4588" s="153" t="str">
        <f t="shared" si="2138"/>
        <v/>
      </c>
      <c r="Z4588" s="153" t="str">
        <f t="shared" si="2139"/>
        <v/>
      </c>
      <c r="AA4588" s="152" t="str">
        <f t="shared" si="2140"/>
        <v/>
      </c>
      <c r="AB4588" s="152" t="str">
        <f t="shared" si="2141"/>
        <v/>
      </c>
      <c r="AC4588" s="154" t="str">
        <f t="shared" si="2152"/>
        <v/>
      </c>
      <c r="AD4588" s="154" t="str">
        <f t="shared" si="2153"/>
        <v/>
      </c>
      <c r="AE4588" s="3" t="str">
        <f t="shared" si="2154"/>
        <v/>
      </c>
      <c r="AF4588" s="3" t="str">
        <f t="shared" si="2155"/>
        <v/>
      </c>
      <c r="AG4588" s="3" t="str">
        <f t="shared" si="2156"/>
        <v/>
      </c>
      <c r="AH4588" s="4" t="str">
        <f t="shared" si="2157"/>
        <v/>
      </c>
      <c r="AI4588" s="75" t="str">
        <f t="shared" si="2158"/>
        <v/>
      </c>
      <c r="AJ4588" s="75" t="str">
        <f t="shared" si="2159"/>
        <v/>
      </c>
    </row>
    <row r="4589" spans="1:36" ht="14.25">
      <c r="A4589" s="41" t="str">
        <f t="shared" si="2142"/>
        <v/>
      </c>
      <c r="B4589" s="150" t="str">
        <f>IF(ISNUMBER(A4589),INDEX('MetaTrader Import'!$H$13:$J$5893,TRUNC(((A4589-$A$39+1)-1)/3)+1,MOD((A4589-$A$39+1)-1,3)+1),"")</f>
        <v/>
      </c>
      <c r="C4589" s="43" t="str">
        <f t="shared" si="2143"/>
        <v/>
      </c>
      <c r="D4589" s="43" t="str">
        <f t="shared" ca="1" si="2133"/>
        <v/>
      </c>
      <c r="E4589" s="43" t="str">
        <f t="shared" si="2144"/>
        <v/>
      </c>
      <c r="F4589" s="43" t="str">
        <f t="shared" si="2145"/>
        <v/>
      </c>
      <c r="G4589" s="43" t="str">
        <f>IF(A4589&lt;&gt;"",IF(A4589&lt;Data!$G$11*0.25,$C$13/$G$32,IF(A4589&gt;Data!$G$11*0.25,$C$13,$C$13*10)),"")</f>
        <v/>
      </c>
      <c r="H4589" s="43" t="str">
        <f>IF(A4589&lt;&gt;"",IF(Data!$G$9="constant",$C$13,IF(Data!$G$9="squeeze",G4589,F4589)),"")</f>
        <v/>
      </c>
      <c r="I4589" s="38" t="str">
        <f ca="1">IF(ISNUMBER(A4589),NORMINV(RAND(),0,IF(AND(Data!$G$9="squeeze",A4589&lt;Data!$G$11*0.25),$H$32,1)*$C$30*$C$13)*($C$14*$C$12),"")</f>
        <v/>
      </c>
      <c r="J4589" s="42" t="str">
        <f ca="1">IFERROR(IF(Data!$C$6="Real",B4589,I4589+J4588+($C$14*$C$12)*(NORMINV(RAND(),$C$15,CHOOSE($G$13,$C$13,F4589,G4589)))),"")</f>
        <v/>
      </c>
      <c r="K4589" s="88" t="str">
        <f>IF(ISNUMBER(A4589), IF($G$16="fixed",$G$17,MIN(H4589*Data!$C$7*$C$16*0.5,$C$17*Data!$C$7))*$C$12,"")</f>
        <v/>
      </c>
      <c r="L4589" s="42" t="str">
        <f t="shared" ca="1" si="2160"/>
        <v/>
      </c>
      <c r="M4589" s="44" t="str">
        <f t="shared" ca="1" si="2161"/>
        <v/>
      </c>
      <c r="N4589" s="44" t="str">
        <f t="shared" ca="1" si="2162"/>
        <v/>
      </c>
      <c r="O4589" s="108" t="str">
        <f t="shared" si="2146"/>
        <v/>
      </c>
      <c r="P4589" s="102" t="str">
        <f t="shared" si="2147"/>
        <v/>
      </c>
      <c r="Q4589" s="102" t="str">
        <f t="shared" si="2148"/>
        <v/>
      </c>
      <c r="R4589" s="120" t="str">
        <f t="shared" si="2149"/>
        <v/>
      </c>
      <c r="S4589" s="54" t="str">
        <f t="shared" si="2150"/>
        <v/>
      </c>
      <c r="T4589" s="5" t="str">
        <f t="shared" si="2151"/>
        <v/>
      </c>
      <c r="U4589" s="152" t="str">
        <f t="shared" si="2134"/>
        <v/>
      </c>
      <c r="V4589" s="152" t="str">
        <f t="shared" si="2135"/>
        <v/>
      </c>
      <c r="W4589" s="153" t="str">
        <f t="shared" si="2136"/>
        <v/>
      </c>
      <c r="X4589" s="153" t="str">
        <f t="shared" si="2137"/>
        <v/>
      </c>
      <c r="Y4589" s="153" t="str">
        <f t="shared" si="2138"/>
        <v/>
      </c>
      <c r="Z4589" s="153" t="str">
        <f t="shared" si="2139"/>
        <v/>
      </c>
      <c r="AA4589" s="152" t="str">
        <f t="shared" si="2140"/>
        <v/>
      </c>
      <c r="AB4589" s="152" t="str">
        <f t="shared" si="2141"/>
        <v/>
      </c>
      <c r="AC4589" s="154" t="str">
        <f t="shared" si="2152"/>
        <v/>
      </c>
      <c r="AD4589" s="154" t="str">
        <f t="shared" si="2153"/>
        <v/>
      </c>
      <c r="AE4589" s="3" t="str">
        <f t="shared" si="2154"/>
        <v/>
      </c>
      <c r="AF4589" s="3" t="str">
        <f t="shared" si="2155"/>
        <v/>
      </c>
      <c r="AG4589" s="3" t="str">
        <f t="shared" si="2156"/>
        <v/>
      </c>
      <c r="AH4589" s="4" t="str">
        <f t="shared" si="2157"/>
        <v/>
      </c>
      <c r="AI4589" s="75" t="str">
        <f t="shared" si="2158"/>
        <v/>
      </c>
      <c r="AJ4589" s="75" t="str">
        <f t="shared" si="2159"/>
        <v/>
      </c>
    </row>
    <row r="4590" spans="1:36" ht="14.25">
      <c r="A4590" s="41" t="str">
        <f t="shared" si="2142"/>
        <v/>
      </c>
      <c r="B4590" s="150" t="str">
        <f>IF(ISNUMBER(A4590),INDEX('MetaTrader Import'!$H$13:$J$5893,TRUNC(((A4590-$A$39+1)-1)/3)+1,MOD((A4590-$A$39+1)-1,3)+1),"")</f>
        <v/>
      </c>
      <c r="C4590" s="43" t="str">
        <f t="shared" si="2143"/>
        <v/>
      </c>
      <c r="D4590" s="43" t="str">
        <f t="shared" ca="1" si="2133"/>
        <v/>
      </c>
      <c r="E4590" s="43" t="str">
        <f t="shared" si="2144"/>
        <v/>
      </c>
      <c r="F4590" s="43" t="str">
        <f t="shared" si="2145"/>
        <v/>
      </c>
      <c r="G4590" s="43" t="str">
        <f>IF(A4590&lt;&gt;"",IF(A4590&lt;Data!$G$11*0.25,$C$13/$G$32,IF(A4590&gt;Data!$G$11*0.25,$C$13,$C$13*10)),"")</f>
        <v/>
      </c>
      <c r="H4590" s="43" t="str">
        <f>IF(A4590&lt;&gt;"",IF(Data!$G$9="constant",$C$13,IF(Data!$G$9="squeeze",G4590,F4590)),"")</f>
        <v/>
      </c>
      <c r="I4590" s="38" t="str">
        <f ca="1">IF(ISNUMBER(A4590),NORMINV(RAND(),0,IF(AND(Data!$G$9="squeeze",A4590&lt;Data!$G$11*0.25),$H$32,1)*$C$30*$C$13)*($C$14*$C$12),"")</f>
        <v/>
      </c>
      <c r="J4590" s="42" t="str">
        <f ca="1">IFERROR(IF(Data!$C$6="Real",B4590,I4590+J4589+($C$14*$C$12)*(NORMINV(RAND(),$C$15,CHOOSE($G$13,$C$13,F4590,G4590)))),"")</f>
        <v/>
      </c>
      <c r="K4590" s="88" t="str">
        <f>IF(ISNUMBER(A4590), IF($G$16="fixed",$G$17,MIN(H4590*Data!$C$7*$C$16*0.5,$C$17*Data!$C$7))*$C$12,"")</f>
        <v/>
      </c>
      <c r="L4590" s="42" t="str">
        <f t="shared" ca="1" si="2160"/>
        <v/>
      </c>
      <c r="M4590" s="44" t="str">
        <f t="shared" ca="1" si="2161"/>
        <v/>
      </c>
      <c r="N4590" s="44" t="str">
        <f t="shared" ca="1" si="2162"/>
        <v/>
      </c>
      <c r="O4590" s="108" t="str">
        <f t="shared" si="2146"/>
        <v/>
      </c>
      <c r="P4590" s="102" t="str">
        <f t="shared" si="2147"/>
        <v/>
      </c>
      <c r="Q4590" s="102" t="str">
        <f t="shared" si="2148"/>
        <v/>
      </c>
      <c r="R4590" s="120" t="str">
        <f t="shared" si="2149"/>
        <v/>
      </c>
      <c r="S4590" s="54" t="str">
        <f t="shared" si="2150"/>
        <v/>
      </c>
      <c r="T4590" s="5" t="str">
        <f t="shared" si="2151"/>
        <v/>
      </c>
      <c r="U4590" s="152" t="str">
        <f t="shared" si="2134"/>
        <v/>
      </c>
      <c r="V4590" s="152" t="str">
        <f t="shared" si="2135"/>
        <v/>
      </c>
      <c r="W4590" s="153" t="str">
        <f t="shared" si="2136"/>
        <v/>
      </c>
      <c r="X4590" s="153" t="str">
        <f t="shared" si="2137"/>
        <v/>
      </c>
      <c r="Y4590" s="153" t="str">
        <f t="shared" si="2138"/>
        <v/>
      </c>
      <c r="Z4590" s="153" t="str">
        <f t="shared" si="2139"/>
        <v/>
      </c>
      <c r="AA4590" s="152" t="str">
        <f t="shared" si="2140"/>
        <v/>
      </c>
      <c r="AB4590" s="152" t="str">
        <f t="shared" si="2141"/>
        <v/>
      </c>
      <c r="AC4590" s="154" t="str">
        <f t="shared" si="2152"/>
        <v/>
      </c>
      <c r="AD4590" s="154" t="str">
        <f t="shared" si="2153"/>
        <v/>
      </c>
      <c r="AE4590" s="3" t="str">
        <f t="shared" si="2154"/>
        <v/>
      </c>
      <c r="AF4590" s="3" t="str">
        <f t="shared" si="2155"/>
        <v/>
      </c>
      <c r="AG4590" s="3" t="str">
        <f t="shared" si="2156"/>
        <v/>
      </c>
      <c r="AH4590" s="4" t="str">
        <f t="shared" si="2157"/>
        <v/>
      </c>
      <c r="AI4590" s="75" t="str">
        <f t="shared" si="2158"/>
        <v/>
      </c>
      <c r="AJ4590" s="75" t="str">
        <f t="shared" si="2159"/>
        <v/>
      </c>
    </row>
    <row r="4591" spans="1:36" ht="14.25">
      <c r="A4591" s="41" t="str">
        <f t="shared" si="2142"/>
        <v/>
      </c>
      <c r="B4591" s="150" t="str">
        <f>IF(ISNUMBER(A4591),INDEX('MetaTrader Import'!$H$13:$J$5893,TRUNC(((A4591-$A$39+1)-1)/3)+1,MOD((A4591-$A$39+1)-1,3)+1),"")</f>
        <v/>
      </c>
      <c r="C4591" s="43" t="str">
        <f t="shared" si="2143"/>
        <v/>
      </c>
      <c r="D4591" s="43" t="str">
        <f t="shared" ca="1" si="2133"/>
        <v/>
      </c>
      <c r="E4591" s="43" t="str">
        <f t="shared" si="2144"/>
        <v/>
      </c>
      <c r="F4591" s="43" t="str">
        <f t="shared" si="2145"/>
        <v/>
      </c>
      <c r="G4591" s="43" t="str">
        <f>IF(A4591&lt;&gt;"",IF(A4591&lt;Data!$G$11*0.25,$C$13/$G$32,IF(A4591&gt;Data!$G$11*0.25,$C$13,$C$13*10)),"")</f>
        <v/>
      </c>
      <c r="H4591" s="43" t="str">
        <f>IF(A4591&lt;&gt;"",IF(Data!$G$9="constant",$C$13,IF(Data!$G$9="squeeze",G4591,F4591)),"")</f>
        <v/>
      </c>
      <c r="I4591" s="38" t="str">
        <f ca="1">IF(ISNUMBER(A4591),NORMINV(RAND(),0,IF(AND(Data!$G$9="squeeze",A4591&lt;Data!$G$11*0.25),$H$32,1)*$C$30*$C$13)*($C$14*$C$12),"")</f>
        <v/>
      </c>
      <c r="J4591" s="42" t="str">
        <f ca="1">IFERROR(IF(Data!$C$6="Real",B4591,I4591+J4590+($C$14*$C$12)*(NORMINV(RAND(),$C$15,CHOOSE($G$13,$C$13,F4591,G4591)))),"")</f>
        <v/>
      </c>
      <c r="K4591" s="88" t="str">
        <f>IF(ISNUMBER(A4591), IF($G$16="fixed",$G$17,MIN(H4591*Data!$C$7*$C$16*0.5,$C$17*Data!$C$7))*$C$12,"")</f>
        <v/>
      </c>
      <c r="L4591" s="42" t="str">
        <f t="shared" ca="1" si="2160"/>
        <v/>
      </c>
      <c r="M4591" s="44" t="str">
        <f t="shared" ca="1" si="2161"/>
        <v/>
      </c>
      <c r="N4591" s="44" t="str">
        <f t="shared" ca="1" si="2162"/>
        <v/>
      </c>
      <c r="O4591" s="108" t="str">
        <f t="shared" si="2146"/>
        <v/>
      </c>
      <c r="P4591" s="102" t="str">
        <f t="shared" si="2147"/>
        <v/>
      </c>
      <c r="Q4591" s="102" t="str">
        <f t="shared" si="2148"/>
        <v/>
      </c>
      <c r="R4591" s="120" t="str">
        <f t="shared" si="2149"/>
        <v/>
      </c>
      <c r="S4591" s="54" t="str">
        <f t="shared" si="2150"/>
        <v/>
      </c>
      <c r="T4591" s="5" t="str">
        <f t="shared" si="2151"/>
        <v/>
      </c>
      <c r="U4591" s="152" t="str">
        <f t="shared" si="2134"/>
        <v/>
      </c>
      <c r="V4591" s="152" t="str">
        <f t="shared" si="2135"/>
        <v/>
      </c>
      <c r="W4591" s="153" t="str">
        <f t="shared" si="2136"/>
        <v/>
      </c>
      <c r="X4591" s="153" t="str">
        <f t="shared" si="2137"/>
        <v/>
      </c>
      <c r="Y4591" s="153" t="str">
        <f t="shared" si="2138"/>
        <v/>
      </c>
      <c r="Z4591" s="153" t="str">
        <f t="shared" si="2139"/>
        <v/>
      </c>
      <c r="AA4591" s="152" t="str">
        <f t="shared" si="2140"/>
        <v/>
      </c>
      <c r="AB4591" s="152" t="str">
        <f t="shared" si="2141"/>
        <v/>
      </c>
      <c r="AC4591" s="154" t="str">
        <f t="shared" si="2152"/>
        <v/>
      </c>
      <c r="AD4591" s="154" t="str">
        <f t="shared" si="2153"/>
        <v/>
      </c>
      <c r="AE4591" s="3" t="str">
        <f t="shared" si="2154"/>
        <v/>
      </c>
      <c r="AF4591" s="3" t="str">
        <f t="shared" si="2155"/>
        <v/>
      </c>
      <c r="AG4591" s="3" t="str">
        <f t="shared" si="2156"/>
        <v/>
      </c>
      <c r="AH4591" s="4" t="str">
        <f t="shared" si="2157"/>
        <v/>
      </c>
      <c r="AI4591" s="75" t="str">
        <f t="shared" si="2158"/>
        <v/>
      </c>
      <c r="AJ4591" s="75" t="str">
        <f t="shared" si="2159"/>
        <v/>
      </c>
    </row>
    <row r="4592" spans="1:36" ht="14.25">
      <c r="A4592" s="41" t="str">
        <f t="shared" si="2142"/>
        <v/>
      </c>
      <c r="B4592" s="150" t="str">
        <f>IF(ISNUMBER(A4592),INDEX('MetaTrader Import'!$H$13:$J$5893,TRUNC(((A4592-$A$39+1)-1)/3)+1,MOD((A4592-$A$39+1)-1,3)+1),"")</f>
        <v/>
      </c>
      <c r="C4592" s="43" t="str">
        <f t="shared" si="2143"/>
        <v/>
      </c>
      <c r="D4592" s="43" t="str">
        <f t="shared" ca="1" si="2133"/>
        <v/>
      </c>
      <c r="E4592" s="43" t="str">
        <f t="shared" si="2144"/>
        <v/>
      </c>
      <c r="F4592" s="43" t="str">
        <f t="shared" si="2145"/>
        <v/>
      </c>
      <c r="G4592" s="43" t="str">
        <f>IF(A4592&lt;&gt;"",IF(A4592&lt;Data!$G$11*0.25,$C$13/$G$32,IF(A4592&gt;Data!$G$11*0.25,$C$13,$C$13*10)),"")</f>
        <v/>
      </c>
      <c r="H4592" s="43" t="str">
        <f>IF(A4592&lt;&gt;"",IF(Data!$G$9="constant",$C$13,IF(Data!$G$9="squeeze",G4592,F4592)),"")</f>
        <v/>
      </c>
      <c r="I4592" s="38" t="str">
        <f ca="1">IF(ISNUMBER(A4592),NORMINV(RAND(),0,IF(AND(Data!$G$9="squeeze",A4592&lt;Data!$G$11*0.25),$H$32,1)*$C$30*$C$13)*($C$14*$C$12),"")</f>
        <v/>
      </c>
      <c r="J4592" s="42" t="str">
        <f ca="1">IFERROR(IF(Data!$C$6="Real",B4592,I4592+J4591+($C$14*$C$12)*(NORMINV(RAND(),$C$15,CHOOSE($G$13,$C$13,F4592,G4592)))),"")</f>
        <v/>
      </c>
      <c r="K4592" s="88" t="str">
        <f>IF(ISNUMBER(A4592), IF($G$16="fixed",$G$17,MIN(H4592*Data!$C$7*$C$16*0.5,$C$17*Data!$C$7))*$C$12,"")</f>
        <v/>
      </c>
      <c r="L4592" s="42" t="str">
        <f t="shared" ca="1" si="2160"/>
        <v/>
      </c>
      <c r="M4592" s="44" t="str">
        <f t="shared" ca="1" si="2161"/>
        <v/>
      </c>
      <c r="N4592" s="44" t="str">
        <f t="shared" ca="1" si="2162"/>
        <v/>
      </c>
      <c r="O4592" s="108" t="str">
        <f t="shared" si="2146"/>
        <v/>
      </c>
      <c r="P4592" s="102" t="str">
        <f t="shared" si="2147"/>
        <v/>
      </c>
      <c r="Q4592" s="102" t="str">
        <f t="shared" si="2148"/>
        <v/>
      </c>
      <c r="R4592" s="120" t="str">
        <f t="shared" si="2149"/>
        <v/>
      </c>
      <c r="S4592" s="54" t="str">
        <f t="shared" si="2150"/>
        <v/>
      </c>
      <c r="T4592" s="5" t="str">
        <f t="shared" si="2151"/>
        <v/>
      </c>
      <c r="U4592" s="152" t="str">
        <f t="shared" si="2134"/>
        <v/>
      </c>
      <c r="V4592" s="152" t="str">
        <f t="shared" si="2135"/>
        <v/>
      </c>
      <c r="W4592" s="153" t="str">
        <f t="shared" si="2136"/>
        <v/>
      </c>
      <c r="X4592" s="153" t="str">
        <f t="shared" si="2137"/>
        <v/>
      </c>
      <c r="Y4592" s="153" t="str">
        <f t="shared" si="2138"/>
        <v/>
      </c>
      <c r="Z4592" s="153" t="str">
        <f t="shared" si="2139"/>
        <v/>
      </c>
      <c r="AA4592" s="152" t="str">
        <f t="shared" si="2140"/>
        <v/>
      </c>
      <c r="AB4592" s="152" t="str">
        <f t="shared" si="2141"/>
        <v/>
      </c>
      <c r="AC4592" s="154" t="str">
        <f t="shared" si="2152"/>
        <v/>
      </c>
      <c r="AD4592" s="154" t="str">
        <f t="shared" si="2153"/>
        <v/>
      </c>
      <c r="AE4592" s="3" t="str">
        <f t="shared" si="2154"/>
        <v/>
      </c>
      <c r="AF4592" s="3" t="str">
        <f t="shared" si="2155"/>
        <v/>
      </c>
      <c r="AG4592" s="3" t="str">
        <f t="shared" si="2156"/>
        <v/>
      </c>
      <c r="AH4592" s="4" t="str">
        <f t="shared" si="2157"/>
        <v/>
      </c>
      <c r="AI4592" s="75" t="str">
        <f t="shared" si="2158"/>
        <v/>
      </c>
      <c r="AJ4592" s="75" t="str">
        <f t="shared" si="2159"/>
        <v/>
      </c>
    </row>
    <row r="4593" spans="1:36" ht="14.25">
      <c r="A4593" s="41" t="str">
        <f t="shared" si="2142"/>
        <v/>
      </c>
      <c r="B4593" s="150" t="str">
        <f>IF(ISNUMBER(A4593),INDEX('MetaTrader Import'!$H$13:$J$5893,TRUNC(((A4593-$A$39+1)-1)/3)+1,MOD((A4593-$A$39+1)-1,3)+1),"")</f>
        <v/>
      </c>
      <c r="C4593" s="43" t="str">
        <f t="shared" si="2143"/>
        <v/>
      </c>
      <c r="D4593" s="43" t="str">
        <f t="shared" ca="1" si="2133"/>
        <v/>
      </c>
      <c r="E4593" s="43" t="str">
        <f t="shared" si="2144"/>
        <v/>
      </c>
      <c r="F4593" s="43" t="str">
        <f t="shared" si="2145"/>
        <v/>
      </c>
      <c r="G4593" s="43" t="str">
        <f>IF(A4593&lt;&gt;"",IF(A4593&lt;Data!$G$11*0.25,$C$13/$G$32,IF(A4593&gt;Data!$G$11*0.25,$C$13,$C$13*10)),"")</f>
        <v/>
      </c>
      <c r="H4593" s="43" t="str">
        <f>IF(A4593&lt;&gt;"",IF(Data!$G$9="constant",$C$13,IF(Data!$G$9="squeeze",G4593,F4593)),"")</f>
        <v/>
      </c>
      <c r="I4593" s="38" t="str">
        <f ca="1">IF(ISNUMBER(A4593),NORMINV(RAND(),0,IF(AND(Data!$G$9="squeeze",A4593&lt;Data!$G$11*0.25),$H$32,1)*$C$30*$C$13)*($C$14*$C$12),"")</f>
        <v/>
      </c>
      <c r="J4593" s="42" t="str">
        <f ca="1">IFERROR(IF(Data!$C$6="Real",B4593,I4593+J4592+($C$14*$C$12)*(NORMINV(RAND(),$C$15,CHOOSE($G$13,$C$13,F4593,G4593)))),"")</f>
        <v/>
      </c>
      <c r="K4593" s="88" t="str">
        <f>IF(ISNUMBER(A4593), IF($G$16="fixed",$G$17,MIN(H4593*Data!$C$7*$C$16*0.5,$C$17*Data!$C$7))*$C$12,"")</f>
        <v/>
      </c>
      <c r="L4593" s="42" t="str">
        <f t="shared" ca="1" si="2160"/>
        <v/>
      </c>
      <c r="M4593" s="44" t="str">
        <f t="shared" ca="1" si="2161"/>
        <v/>
      </c>
      <c r="N4593" s="44" t="str">
        <f t="shared" ca="1" si="2162"/>
        <v/>
      </c>
      <c r="O4593" s="108" t="str">
        <f t="shared" si="2146"/>
        <v/>
      </c>
      <c r="P4593" s="102" t="str">
        <f t="shared" si="2147"/>
        <v/>
      </c>
      <c r="Q4593" s="102" t="str">
        <f t="shared" si="2148"/>
        <v/>
      </c>
      <c r="R4593" s="120" t="str">
        <f t="shared" si="2149"/>
        <v/>
      </c>
      <c r="S4593" s="54" t="str">
        <f t="shared" si="2150"/>
        <v/>
      </c>
      <c r="T4593" s="5" t="str">
        <f t="shared" si="2151"/>
        <v/>
      </c>
      <c r="U4593" s="152" t="str">
        <f t="shared" si="2134"/>
        <v/>
      </c>
      <c r="V4593" s="152" t="str">
        <f t="shared" si="2135"/>
        <v/>
      </c>
      <c r="W4593" s="153" t="str">
        <f t="shared" si="2136"/>
        <v/>
      </c>
      <c r="X4593" s="153" t="str">
        <f t="shared" si="2137"/>
        <v/>
      </c>
      <c r="Y4593" s="153" t="str">
        <f t="shared" si="2138"/>
        <v/>
      </c>
      <c r="Z4593" s="153" t="str">
        <f t="shared" si="2139"/>
        <v/>
      </c>
      <c r="AA4593" s="152" t="str">
        <f t="shared" si="2140"/>
        <v/>
      </c>
      <c r="AB4593" s="152" t="str">
        <f t="shared" si="2141"/>
        <v/>
      </c>
      <c r="AC4593" s="154" t="str">
        <f t="shared" si="2152"/>
        <v/>
      </c>
      <c r="AD4593" s="154" t="str">
        <f t="shared" si="2153"/>
        <v/>
      </c>
      <c r="AE4593" s="3" t="str">
        <f t="shared" si="2154"/>
        <v/>
      </c>
      <c r="AF4593" s="3" t="str">
        <f t="shared" si="2155"/>
        <v/>
      </c>
      <c r="AG4593" s="3" t="str">
        <f t="shared" si="2156"/>
        <v/>
      </c>
      <c r="AH4593" s="4" t="str">
        <f t="shared" si="2157"/>
        <v/>
      </c>
      <c r="AI4593" s="75" t="str">
        <f t="shared" si="2158"/>
        <v/>
      </c>
      <c r="AJ4593" s="75" t="str">
        <f t="shared" si="2159"/>
        <v/>
      </c>
    </row>
    <row r="4594" spans="1:36" ht="14.25">
      <c r="A4594" s="41" t="str">
        <f t="shared" si="2142"/>
        <v/>
      </c>
      <c r="B4594" s="150" t="str">
        <f>IF(ISNUMBER(A4594),INDEX('MetaTrader Import'!$H$13:$J$5893,TRUNC(((A4594-$A$39+1)-1)/3)+1,MOD((A4594-$A$39+1)-1,3)+1),"")</f>
        <v/>
      </c>
      <c r="C4594" s="43" t="str">
        <f t="shared" si="2143"/>
        <v/>
      </c>
      <c r="D4594" s="43" t="str">
        <f t="shared" ca="1" si="2133"/>
        <v/>
      </c>
      <c r="E4594" s="43" t="str">
        <f t="shared" si="2144"/>
        <v/>
      </c>
      <c r="F4594" s="43" t="str">
        <f t="shared" si="2145"/>
        <v/>
      </c>
      <c r="G4594" s="43" t="str">
        <f>IF(A4594&lt;&gt;"",IF(A4594&lt;Data!$G$11*0.25,$C$13/$G$32,IF(A4594&gt;Data!$G$11*0.25,$C$13,$C$13*10)),"")</f>
        <v/>
      </c>
      <c r="H4594" s="43" t="str">
        <f>IF(A4594&lt;&gt;"",IF(Data!$G$9="constant",$C$13,IF(Data!$G$9="squeeze",G4594,F4594)),"")</f>
        <v/>
      </c>
      <c r="I4594" s="38" t="str">
        <f ca="1">IF(ISNUMBER(A4594),NORMINV(RAND(),0,IF(AND(Data!$G$9="squeeze",A4594&lt;Data!$G$11*0.25),$H$32,1)*$C$30*$C$13)*($C$14*$C$12),"")</f>
        <v/>
      </c>
      <c r="J4594" s="42" t="str">
        <f ca="1">IFERROR(IF(Data!$C$6="Real",B4594,I4594+J4593+($C$14*$C$12)*(NORMINV(RAND(),$C$15,CHOOSE($G$13,$C$13,F4594,G4594)))),"")</f>
        <v/>
      </c>
      <c r="K4594" s="88" t="str">
        <f>IF(ISNUMBER(A4594), IF($G$16="fixed",$G$17,MIN(H4594*Data!$C$7*$C$16*0.5,$C$17*Data!$C$7))*$C$12,"")</f>
        <v/>
      </c>
      <c r="L4594" s="42" t="str">
        <f t="shared" ca="1" si="2160"/>
        <v/>
      </c>
      <c r="M4594" s="44" t="str">
        <f t="shared" ca="1" si="2161"/>
        <v/>
      </c>
      <c r="N4594" s="44" t="str">
        <f t="shared" ca="1" si="2162"/>
        <v/>
      </c>
      <c r="O4594" s="108" t="str">
        <f t="shared" si="2146"/>
        <v/>
      </c>
      <c r="P4594" s="102" t="str">
        <f t="shared" si="2147"/>
        <v/>
      </c>
      <c r="Q4594" s="102" t="str">
        <f t="shared" si="2148"/>
        <v/>
      </c>
      <c r="R4594" s="120" t="str">
        <f t="shared" si="2149"/>
        <v/>
      </c>
      <c r="S4594" s="54" t="str">
        <f t="shared" si="2150"/>
        <v/>
      </c>
      <c r="T4594" s="5" t="str">
        <f t="shared" si="2151"/>
        <v/>
      </c>
      <c r="U4594" s="152" t="str">
        <f t="shared" si="2134"/>
        <v/>
      </c>
      <c r="V4594" s="152" t="str">
        <f t="shared" si="2135"/>
        <v/>
      </c>
      <c r="W4594" s="153" t="str">
        <f t="shared" si="2136"/>
        <v/>
      </c>
      <c r="X4594" s="153" t="str">
        <f t="shared" si="2137"/>
        <v/>
      </c>
      <c r="Y4594" s="153" t="str">
        <f t="shared" si="2138"/>
        <v/>
      </c>
      <c r="Z4594" s="153" t="str">
        <f t="shared" si="2139"/>
        <v/>
      </c>
      <c r="AA4594" s="152" t="str">
        <f t="shared" si="2140"/>
        <v/>
      </c>
      <c r="AB4594" s="152" t="str">
        <f t="shared" si="2141"/>
        <v/>
      </c>
      <c r="AC4594" s="154" t="str">
        <f t="shared" si="2152"/>
        <v/>
      </c>
      <c r="AD4594" s="154" t="str">
        <f t="shared" si="2153"/>
        <v/>
      </c>
      <c r="AE4594" s="3" t="str">
        <f t="shared" si="2154"/>
        <v/>
      </c>
      <c r="AF4594" s="3" t="str">
        <f t="shared" si="2155"/>
        <v/>
      </c>
      <c r="AG4594" s="3" t="str">
        <f t="shared" si="2156"/>
        <v/>
      </c>
      <c r="AH4594" s="4" t="str">
        <f t="shared" si="2157"/>
        <v/>
      </c>
      <c r="AI4594" s="75" t="str">
        <f t="shared" si="2158"/>
        <v/>
      </c>
      <c r="AJ4594" s="75" t="str">
        <f t="shared" si="2159"/>
        <v/>
      </c>
    </row>
    <row r="4595" spans="1:36" ht="14.25">
      <c r="A4595" s="41" t="str">
        <f t="shared" si="2142"/>
        <v/>
      </c>
      <c r="B4595" s="150" t="str">
        <f>IF(ISNUMBER(A4595),INDEX('MetaTrader Import'!$H$13:$J$5893,TRUNC(((A4595-$A$39+1)-1)/3)+1,MOD((A4595-$A$39+1)-1,3)+1),"")</f>
        <v/>
      </c>
      <c r="C4595" s="43" t="str">
        <f t="shared" si="2143"/>
        <v/>
      </c>
      <c r="D4595" s="43" t="str">
        <f t="shared" ca="1" si="2133"/>
        <v/>
      </c>
      <c r="E4595" s="43" t="str">
        <f t="shared" si="2144"/>
        <v/>
      </c>
      <c r="F4595" s="43" t="str">
        <f t="shared" si="2145"/>
        <v/>
      </c>
      <c r="G4595" s="43" t="str">
        <f>IF(A4595&lt;&gt;"",IF(A4595&lt;Data!$G$11*0.25,$C$13/$G$32,IF(A4595&gt;Data!$G$11*0.25,$C$13,$C$13*10)),"")</f>
        <v/>
      </c>
      <c r="H4595" s="43" t="str">
        <f>IF(A4595&lt;&gt;"",IF(Data!$G$9="constant",$C$13,IF(Data!$G$9="squeeze",G4595,F4595)),"")</f>
        <v/>
      </c>
      <c r="I4595" s="38" t="str">
        <f ca="1">IF(ISNUMBER(A4595),NORMINV(RAND(),0,IF(AND(Data!$G$9="squeeze",A4595&lt;Data!$G$11*0.25),$H$32,1)*$C$30*$C$13)*($C$14*$C$12),"")</f>
        <v/>
      </c>
      <c r="J4595" s="42" t="str">
        <f ca="1">IFERROR(IF(Data!$C$6="Real",B4595,I4595+J4594+($C$14*$C$12)*(NORMINV(RAND(),$C$15,CHOOSE($G$13,$C$13,F4595,G4595)))),"")</f>
        <v/>
      </c>
      <c r="K4595" s="88" t="str">
        <f>IF(ISNUMBER(A4595), IF($G$16="fixed",$G$17,MIN(H4595*Data!$C$7*$C$16*0.5,$C$17*Data!$C$7))*$C$12,"")</f>
        <v/>
      </c>
      <c r="L4595" s="42" t="str">
        <f t="shared" ca="1" si="2160"/>
        <v/>
      </c>
      <c r="M4595" s="44" t="str">
        <f t="shared" ca="1" si="2161"/>
        <v/>
      </c>
      <c r="N4595" s="44" t="str">
        <f t="shared" ca="1" si="2162"/>
        <v/>
      </c>
      <c r="O4595" s="108" t="str">
        <f t="shared" si="2146"/>
        <v/>
      </c>
      <c r="P4595" s="102" t="str">
        <f t="shared" si="2147"/>
        <v/>
      </c>
      <c r="Q4595" s="102" t="str">
        <f t="shared" si="2148"/>
        <v/>
      </c>
      <c r="R4595" s="120" t="str">
        <f t="shared" si="2149"/>
        <v/>
      </c>
      <c r="S4595" s="54" t="str">
        <f t="shared" si="2150"/>
        <v/>
      </c>
      <c r="T4595" s="5" t="str">
        <f t="shared" si="2151"/>
        <v/>
      </c>
      <c r="U4595" s="152" t="str">
        <f t="shared" si="2134"/>
        <v/>
      </c>
      <c r="V4595" s="152" t="str">
        <f t="shared" si="2135"/>
        <v/>
      </c>
      <c r="W4595" s="153" t="str">
        <f t="shared" si="2136"/>
        <v/>
      </c>
      <c r="X4595" s="153" t="str">
        <f t="shared" si="2137"/>
        <v/>
      </c>
      <c r="Y4595" s="153" t="str">
        <f t="shared" si="2138"/>
        <v/>
      </c>
      <c r="Z4595" s="153" t="str">
        <f t="shared" si="2139"/>
        <v/>
      </c>
      <c r="AA4595" s="152" t="str">
        <f t="shared" si="2140"/>
        <v/>
      </c>
      <c r="AB4595" s="152" t="str">
        <f t="shared" si="2141"/>
        <v/>
      </c>
      <c r="AC4595" s="154" t="str">
        <f t="shared" si="2152"/>
        <v/>
      </c>
      <c r="AD4595" s="154" t="str">
        <f t="shared" si="2153"/>
        <v/>
      </c>
      <c r="AE4595" s="3" t="str">
        <f t="shared" si="2154"/>
        <v/>
      </c>
      <c r="AF4595" s="3" t="str">
        <f t="shared" si="2155"/>
        <v/>
      </c>
      <c r="AG4595" s="3" t="str">
        <f t="shared" si="2156"/>
        <v/>
      </c>
      <c r="AH4595" s="4" t="str">
        <f t="shared" si="2157"/>
        <v/>
      </c>
      <c r="AI4595" s="75" t="str">
        <f t="shared" si="2158"/>
        <v/>
      </c>
      <c r="AJ4595" s="75" t="str">
        <f t="shared" si="2159"/>
        <v/>
      </c>
    </row>
    <row r="4596" spans="1:36" ht="14.25">
      <c r="A4596" s="41" t="str">
        <f t="shared" si="2142"/>
        <v/>
      </c>
      <c r="B4596" s="150" t="str">
        <f>IF(ISNUMBER(A4596),INDEX('MetaTrader Import'!$H$13:$J$5893,TRUNC(((A4596-$A$39+1)-1)/3)+1,MOD((A4596-$A$39+1)-1,3)+1),"")</f>
        <v/>
      </c>
      <c r="C4596" s="43" t="str">
        <f t="shared" si="2143"/>
        <v/>
      </c>
      <c r="D4596" s="43" t="str">
        <f t="shared" ca="1" si="2133"/>
        <v/>
      </c>
      <c r="E4596" s="43" t="str">
        <f t="shared" si="2144"/>
        <v/>
      </c>
      <c r="F4596" s="43" t="str">
        <f t="shared" si="2145"/>
        <v/>
      </c>
      <c r="G4596" s="43" t="str">
        <f>IF(A4596&lt;&gt;"",IF(A4596&lt;Data!$G$11*0.25,$C$13/$G$32,IF(A4596&gt;Data!$G$11*0.25,$C$13,$C$13*10)),"")</f>
        <v/>
      </c>
      <c r="H4596" s="43" t="str">
        <f>IF(A4596&lt;&gt;"",IF(Data!$G$9="constant",$C$13,IF(Data!$G$9="squeeze",G4596,F4596)),"")</f>
        <v/>
      </c>
      <c r="I4596" s="38" t="str">
        <f ca="1">IF(ISNUMBER(A4596),NORMINV(RAND(),0,IF(AND(Data!$G$9="squeeze",A4596&lt;Data!$G$11*0.25),$H$32,1)*$C$30*$C$13)*($C$14*$C$12),"")</f>
        <v/>
      </c>
      <c r="J4596" s="42" t="str">
        <f ca="1">IFERROR(IF(Data!$C$6="Real",B4596,I4596+J4595+($C$14*$C$12)*(NORMINV(RAND(),$C$15,CHOOSE($G$13,$C$13,F4596,G4596)))),"")</f>
        <v/>
      </c>
      <c r="K4596" s="88" t="str">
        <f>IF(ISNUMBER(A4596), IF($G$16="fixed",$G$17,MIN(H4596*Data!$C$7*$C$16*0.5,$C$17*Data!$C$7))*$C$12,"")</f>
        <v/>
      </c>
      <c r="L4596" s="42" t="str">
        <f t="shared" ca="1" si="2160"/>
        <v/>
      </c>
      <c r="M4596" s="44" t="str">
        <f t="shared" ca="1" si="2161"/>
        <v/>
      </c>
      <c r="N4596" s="44" t="str">
        <f t="shared" ca="1" si="2162"/>
        <v/>
      </c>
      <c r="O4596" s="108" t="str">
        <f t="shared" si="2146"/>
        <v/>
      </c>
      <c r="P4596" s="102" t="str">
        <f t="shared" si="2147"/>
        <v/>
      </c>
      <c r="Q4596" s="102" t="str">
        <f t="shared" si="2148"/>
        <v/>
      </c>
      <c r="R4596" s="120" t="str">
        <f t="shared" si="2149"/>
        <v/>
      </c>
      <c r="S4596" s="54" t="str">
        <f t="shared" si="2150"/>
        <v/>
      </c>
      <c r="T4596" s="5" t="str">
        <f t="shared" si="2151"/>
        <v/>
      </c>
      <c r="U4596" s="152" t="str">
        <f t="shared" si="2134"/>
        <v/>
      </c>
      <c r="V4596" s="152" t="str">
        <f t="shared" si="2135"/>
        <v/>
      </c>
      <c r="W4596" s="153" t="str">
        <f t="shared" si="2136"/>
        <v/>
      </c>
      <c r="X4596" s="153" t="str">
        <f t="shared" si="2137"/>
        <v/>
      </c>
      <c r="Y4596" s="153" t="str">
        <f t="shared" si="2138"/>
        <v/>
      </c>
      <c r="Z4596" s="153" t="str">
        <f t="shared" si="2139"/>
        <v/>
      </c>
      <c r="AA4596" s="152" t="str">
        <f t="shared" si="2140"/>
        <v/>
      </c>
      <c r="AB4596" s="152" t="str">
        <f t="shared" si="2141"/>
        <v/>
      </c>
      <c r="AC4596" s="154" t="str">
        <f t="shared" si="2152"/>
        <v/>
      </c>
      <c r="AD4596" s="154" t="str">
        <f t="shared" si="2153"/>
        <v/>
      </c>
      <c r="AE4596" s="3" t="str">
        <f t="shared" si="2154"/>
        <v/>
      </c>
      <c r="AF4596" s="3" t="str">
        <f t="shared" si="2155"/>
        <v/>
      </c>
      <c r="AG4596" s="3" t="str">
        <f t="shared" si="2156"/>
        <v/>
      </c>
      <c r="AH4596" s="4" t="str">
        <f t="shared" si="2157"/>
        <v/>
      </c>
      <c r="AI4596" s="75" t="str">
        <f t="shared" si="2158"/>
        <v/>
      </c>
      <c r="AJ4596" s="75" t="str">
        <f t="shared" si="2159"/>
        <v/>
      </c>
    </row>
    <row r="4597" spans="1:36" ht="14.25">
      <c r="A4597" s="41" t="str">
        <f t="shared" si="2142"/>
        <v/>
      </c>
      <c r="B4597" s="150" t="str">
        <f>IF(ISNUMBER(A4597),INDEX('MetaTrader Import'!$H$13:$J$5893,TRUNC(((A4597-$A$39+1)-1)/3)+1,MOD((A4597-$A$39+1)-1,3)+1),"")</f>
        <v/>
      </c>
      <c r="C4597" s="43" t="str">
        <f t="shared" si="2143"/>
        <v/>
      </c>
      <c r="D4597" s="43" t="str">
        <f t="shared" ca="1" si="2133"/>
        <v/>
      </c>
      <c r="E4597" s="43" t="str">
        <f t="shared" si="2144"/>
        <v/>
      </c>
      <c r="F4597" s="43" t="str">
        <f t="shared" si="2145"/>
        <v/>
      </c>
      <c r="G4597" s="43" t="str">
        <f>IF(A4597&lt;&gt;"",IF(A4597&lt;Data!$G$11*0.25,$C$13/$G$32,IF(A4597&gt;Data!$G$11*0.25,$C$13,$C$13*10)),"")</f>
        <v/>
      </c>
      <c r="H4597" s="43" t="str">
        <f>IF(A4597&lt;&gt;"",IF(Data!$G$9="constant",$C$13,IF(Data!$G$9="squeeze",G4597,F4597)),"")</f>
        <v/>
      </c>
      <c r="I4597" s="38" t="str">
        <f ca="1">IF(ISNUMBER(A4597),NORMINV(RAND(),0,IF(AND(Data!$G$9="squeeze",A4597&lt;Data!$G$11*0.25),$H$32,1)*$C$30*$C$13)*($C$14*$C$12),"")</f>
        <v/>
      </c>
      <c r="J4597" s="42" t="str">
        <f ca="1">IFERROR(IF(Data!$C$6="Real",B4597,I4597+J4596+($C$14*$C$12)*(NORMINV(RAND(),$C$15,CHOOSE($G$13,$C$13,F4597,G4597)))),"")</f>
        <v/>
      </c>
      <c r="K4597" s="88" t="str">
        <f>IF(ISNUMBER(A4597), IF($G$16="fixed",$G$17,MIN(H4597*Data!$C$7*$C$16*0.5,$C$17*Data!$C$7))*$C$12,"")</f>
        <v/>
      </c>
      <c r="L4597" s="42" t="str">
        <f t="shared" ca="1" si="2160"/>
        <v/>
      </c>
      <c r="M4597" s="44" t="str">
        <f t="shared" ca="1" si="2161"/>
        <v/>
      </c>
      <c r="N4597" s="44" t="str">
        <f t="shared" ca="1" si="2162"/>
        <v/>
      </c>
      <c r="O4597" s="108" t="str">
        <f t="shared" si="2146"/>
        <v/>
      </c>
      <c r="P4597" s="102" t="str">
        <f t="shared" si="2147"/>
        <v/>
      </c>
      <c r="Q4597" s="102" t="str">
        <f t="shared" si="2148"/>
        <v/>
      </c>
      <c r="R4597" s="120" t="str">
        <f t="shared" si="2149"/>
        <v/>
      </c>
      <c r="S4597" s="54" t="str">
        <f t="shared" si="2150"/>
        <v/>
      </c>
      <c r="T4597" s="5" t="str">
        <f t="shared" si="2151"/>
        <v/>
      </c>
      <c r="U4597" s="152" t="str">
        <f t="shared" si="2134"/>
        <v/>
      </c>
      <c r="V4597" s="152" t="str">
        <f t="shared" si="2135"/>
        <v/>
      </c>
      <c r="W4597" s="153" t="str">
        <f t="shared" si="2136"/>
        <v/>
      </c>
      <c r="X4597" s="153" t="str">
        <f t="shared" si="2137"/>
        <v/>
      </c>
      <c r="Y4597" s="153" t="str">
        <f t="shared" si="2138"/>
        <v/>
      </c>
      <c r="Z4597" s="153" t="str">
        <f t="shared" si="2139"/>
        <v/>
      </c>
      <c r="AA4597" s="152" t="str">
        <f t="shared" si="2140"/>
        <v/>
      </c>
      <c r="AB4597" s="152" t="str">
        <f t="shared" si="2141"/>
        <v/>
      </c>
      <c r="AC4597" s="154" t="str">
        <f t="shared" si="2152"/>
        <v/>
      </c>
      <c r="AD4597" s="154" t="str">
        <f t="shared" si="2153"/>
        <v/>
      </c>
      <c r="AE4597" s="3" t="str">
        <f t="shared" si="2154"/>
        <v/>
      </c>
      <c r="AF4597" s="3" t="str">
        <f t="shared" si="2155"/>
        <v/>
      </c>
      <c r="AG4597" s="3" t="str">
        <f t="shared" si="2156"/>
        <v/>
      </c>
      <c r="AH4597" s="4" t="str">
        <f t="shared" si="2157"/>
        <v/>
      </c>
      <c r="AI4597" s="75" t="str">
        <f t="shared" si="2158"/>
        <v/>
      </c>
      <c r="AJ4597" s="75" t="str">
        <f t="shared" si="2159"/>
        <v/>
      </c>
    </row>
    <row r="4598" spans="1:36" ht="14.25">
      <c r="A4598" s="41" t="str">
        <f t="shared" si="2142"/>
        <v/>
      </c>
      <c r="B4598" s="150" t="str">
        <f>IF(ISNUMBER(A4598),INDEX('MetaTrader Import'!$H$13:$J$5893,TRUNC(((A4598-$A$39+1)-1)/3)+1,MOD((A4598-$A$39+1)-1,3)+1),"")</f>
        <v/>
      </c>
      <c r="C4598" s="43" t="str">
        <f t="shared" si="2143"/>
        <v/>
      </c>
      <c r="D4598" s="43" t="str">
        <f t="shared" ca="1" si="2133"/>
        <v/>
      </c>
      <c r="E4598" s="43" t="str">
        <f t="shared" si="2144"/>
        <v/>
      </c>
      <c r="F4598" s="43" t="str">
        <f t="shared" si="2145"/>
        <v/>
      </c>
      <c r="G4598" s="43" t="str">
        <f>IF(A4598&lt;&gt;"",IF(A4598&lt;Data!$G$11*0.25,$C$13/$G$32,IF(A4598&gt;Data!$G$11*0.25,$C$13,$C$13*10)),"")</f>
        <v/>
      </c>
      <c r="H4598" s="43" t="str">
        <f>IF(A4598&lt;&gt;"",IF(Data!$G$9="constant",$C$13,IF(Data!$G$9="squeeze",G4598,F4598)),"")</f>
        <v/>
      </c>
      <c r="I4598" s="38" t="str">
        <f ca="1">IF(ISNUMBER(A4598),NORMINV(RAND(),0,IF(AND(Data!$G$9="squeeze",A4598&lt;Data!$G$11*0.25),$H$32,1)*$C$30*$C$13)*($C$14*$C$12),"")</f>
        <v/>
      </c>
      <c r="J4598" s="42" t="str">
        <f ca="1">IFERROR(IF(Data!$C$6="Real",B4598,I4598+J4597+($C$14*$C$12)*(NORMINV(RAND(),$C$15,CHOOSE($G$13,$C$13,F4598,G4598)))),"")</f>
        <v/>
      </c>
      <c r="K4598" s="88" t="str">
        <f>IF(ISNUMBER(A4598), IF($G$16="fixed",$G$17,MIN(H4598*Data!$C$7*$C$16*0.5,$C$17*Data!$C$7))*$C$12,"")</f>
        <v/>
      </c>
      <c r="L4598" s="42" t="str">
        <f t="shared" ca="1" si="2160"/>
        <v/>
      </c>
      <c r="M4598" s="44" t="str">
        <f t="shared" ca="1" si="2161"/>
        <v/>
      </c>
      <c r="N4598" s="44" t="str">
        <f t="shared" ca="1" si="2162"/>
        <v/>
      </c>
      <c r="O4598" s="108" t="str">
        <f t="shared" si="2146"/>
        <v/>
      </c>
      <c r="P4598" s="102" t="str">
        <f t="shared" si="2147"/>
        <v/>
      </c>
      <c r="Q4598" s="102" t="str">
        <f t="shared" si="2148"/>
        <v/>
      </c>
      <c r="R4598" s="120" t="str">
        <f t="shared" si="2149"/>
        <v/>
      </c>
      <c r="S4598" s="54" t="str">
        <f t="shared" si="2150"/>
        <v/>
      </c>
      <c r="T4598" s="5" t="str">
        <f t="shared" si="2151"/>
        <v/>
      </c>
      <c r="U4598" s="152" t="str">
        <f t="shared" si="2134"/>
        <v/>
      </c>
      <c r="V4598" s="152" t="str">
        <f t="shared" si="2135"/>
        <v/>
      </c>
      <c r="W4598" s="153" t="str">
        <f t="shared" si="2136"/>
        <v/>
      </c>
      <c r="X4598" s="153" t="str">
        <f t="shared" si="2137"/>
        <v/>
      </c>
      <c r="Y4598" s="153" t="str">
        <f t="shared" si="2138"/>
        <v/>
      </c>
      <c r="Z4598" s="153" t="str">
        <f t="shared" si="2139"/>
        <v/>
      </c>
      <c r="AA4598" s="152" t="str">
        <f t="shared" si="2140"/>
        <v/>
      </c>
      <c r="AB4598" s="152" t="str">
        <f t="shared" si="2141"/>
        <v/>
      </c>
      <c r="AC4598" s="154" t="str">
        <f t="shared" si="2152"/>
        <v/>
      </c>
      <c r="AD4598" s="154" t="str">
        <f t="shared" si="2153"/>
        <v/>
      </c>
      <c r="AE4598" s="3" t="str">
        <f t="shared" si="2154"/>
        <v/>
      </c>
      <c r="AF4598" s="3" t="str">
        <f t="shared" si="2155"/>
        <v/>
      </c>
      <c r="AG4598" s="3" t="str">
        <f t="shared" si="2156"/>
        <v/>
      </c>
      <c r="AH4598" s="4" t="str">
        <f t="shared" si="2157"/>
        <v/>
      </c>
      <c r="AI4598" s="75" t="str">
        <f t="shared" si="2158"/>
        <v/>
      </c>
      <c r="AJ4598" s="75" t="str">
        <f t="shared" si="2159"/>
        <v/>
      </c>
    </row>
    <row r="4599" spans="1:36" ht="14.25">
      <c r="A4599" s="41" t="str">
        <f t="shared" si="2142"/>
        <v/>
      </c>
      <c r="B4599" s="150" t="str">
        <f>IF(ISNUMBER(A4599),INDEX('MetaTrader Import'!$H$13:$J$5893,TRUNC(((A4599-$A$39+1)-1)/3)+1,MOD((A4599-$A$39+1)-1,3)+1),"")</f>
        <v/>
      </c>
      <c r="C4599" s="43" t="str">
        <f t="shared" si="2143"/>
        <v/>
      </c>
      <c r="D4599" s="43" t="str">
        <f t="shared" ca="1" si="2133"/>
        <v/>
      </c>
      <c r="E4599" s="43" t="str">
        <f t="shared" si="2144"/>
        <v/>
      </c>
      <c r="F4599" s="43" t="str">
        <f t="shared" si="2145"/>
        <v/>
      </c>
      <c r="G4599" s="43" t="str">
        <f>IF(A4599&lt;&gt;"",IF(A4599&lt;Data!$G$11*0.25,$C$13/$G$32,IF(A4599&gt;Data!$G$11*0.25,$C$13,$C$13*10)),"")</f>
        <v/>
      </c>
      <c r="H4599" s="43" t="str">
        <f>IF(A4599&lt;&gt;"",IF(Data!$G$9="constant",$C$13,IF(Data!$G$9="squeeze",G4599,F4599)),"")</f>
        <v/>
      </c>
      <c r="I4599" s="38" t="str">
        <f ca="1">IF(ISNUMBER(A4599),NORMINV(RAND(),0,IF(AND(Data!$G$9="squeeze",A4599&lt;Data!$G$11*0.25),$H$32,1)*$C$30*$C$13)*($C$14*$C$12),"")</f>
        <v/>
      </c>
      <c r="J4599" s="42" t="str">
        <f ca="1">IFERROR(IF(Data!$C$6="Real",B4599,I4599+J4598+($C$14*$C$12)*(NORMINV(RAND(),$C$15,CHOOSE($G$13,$C$13,F4599,G4599)))),"")</f>
        <v/>
      </c>
      <c r="K4599" s="88" t="str">
        <f>IF(ISNUMBER(A4599), IF($G$16="fixed",$G$17,MIN(H4599*Data!$C$7*$C$16*0.5,$C$17*Data!$C$7))*$C$12,"")</f>
        <v/>
      </c>
      <c r="L4599" s="42" t="str">
        <f t="shared" ca="1" si="2160"/>
        <v/>
      </c>
      <c r="M4599" s="44" t="str">
        <f t="shared" ca="1" si="2161"/>
        <v/>
      </c>
      <c r="N4599" s="44" t="str">
        <f t="shared" ca="1" si="2162"/>
        <v/>
      </c>
      <c r="O4599" s="108" t="str">
        <f t="shared" si="2146"/>
        <v/>
      </c>
      <c r="P4599" s="102" t="str">
        <f t="shared" si="2147"/>
        <v/>
      </c>
      <c r="Q4599" s="102" t="str">
        <f t="shared" si="2148"/>
        <v/>
      </c>
      <c r="R4599" s="120" t="str">
        <f t="shared" si="2149"/>
        <v/>
      </c>
      <c r="S4599" s="54" t="str">
        <f t="shared" si="2150"/>
        <v/>
      </c>
      <c r="T4599" s="5" t="str">
        <f t="shared" si="2151"/>
        <v/>
      </c>
      <c r="U4599" s="152" t="str">
        <f t="shared" si="2134"/>
        <v/>
      </c>
      <c r="V4599" s="152" t="str">
        <f t="shared" si="2135"/>
        <v/>
      </c>
      <c r="W4599" s="153" t="str">
        <f t="shared" si="2136"/>
        <v/>
      </c>
      <c r="X4599" s="153" t="str">
        <f t="shared" si="2137"/>
        <v/>
      </c>
      <c r="Y4599" s="153" t="str">
        <f t="shared" si="2138"/>
        <v/>
      </c>
      <c r="Z4599" s="153" t="str">
        <f t="shared" si="2139"/>
        <v/>
      </c>
      <c r="AA4599" s="152" t="str">
        <f t="shared" si="2140"/>
        <v/>
      </c>
      <c r="AB4599" s="152" t="str">
        <f t="shared" si="2141"/>
        <v/>
      </c>
      <c r="AC4599" s="154" t="str">
        <f t="shared" si="2152"/>
        <v/>
      </c>
      <c r="AD4599" s="154" t="str">
        <f t="shared" si="2153"/>
        <v/>
      </c>
      <c r="AE4599" s="3" t="str">
        <f t="shared" si="2154"/>
        <v/>
      </c>
      <c r="AF4599" s="3" t="str">
        <f t="shared" si="2155"/>
        <v/>
      </c>
      <c r="AG4599" s="3" t="str">
        <f t="shared" si="2156"/>
        <v/>
      </c>
      <c r="AH4599" s="4" t="str">
        <f t="shared" si="2157"/>
        <v/>
      </c>
      <c r="AI4599" s="75" t="str">
        <f t="shared" si="2158"/>
        <v/>
      </c>
      <c r="AJ4599" s="75" t="str">
        <f t="shared" si="2159"/>
        <v/>
      </c>
    </row>
    <row r="4600" spans="1:36" ht="14.25">
      <c r="A4600" s="41" t="str">
        <f t="shared" si="2142"/>
        <v/>
      </c>
      <c r="B4600" s="150" t="str">
        <f>IF(ISNUMBER(A4600),INDEX('MetaTrader Import'!$H$13:$J$5893,TRUNC(((A4600-$A$39+1)-1)/3)+1,MOD((A4600-$A$39+1)-1,3)+1),"")</f>
        <v/>
      </c>
      <c r="C4600" s="43" t="str">
        <f t="shared" si="2143"/>
        <v/>
      </c>
      <c r="D4600" s="43" t="str">
        <f t="shared" ca="1" si="2133"/>
        <v/>
      </c>
      <c r="E4600" s="43" t="str">
        <f t="shared" si="2144"/>
        <v/>
      </c>
      <c r="F4600" s="43" t="str">
        <f t="shared" si="2145"/>
        <v/>
      </c>
      <c r="G4600" s="43" t="str">
        <f>IF(A4600&lt;&gt;"",IF(A4600&lt;Data!$G$11*0.25,$C$13/$G$32,IF(A4600&gt;Data!$G$11*0.25,$C$13,$C$13*10)),"")</f>
        <v/>
      </c>
      <c r="H4600" s="43" t="str">
        <f>IF(A4600&lt;&gt;"",IF(Data!$G$9="constant",$C$13,IF(Data!$G$9="squeeze",G4600,F4600)),"")</f>
        <v/>
      </c>
      <c r="I4600" s="38" t="str">
        <f ca="1">IF(ISNUMBER(A4600),NORMINV(RAND(),0,IF(AND(Data!$G$9="squeeze",A4600&lt;Data!$G$11*0.25),$H$32,1)*$C$30*$C$13)*($C$14*$C$12),"")</f>
        <v/>
      </c>
      <c r="J4600" s="42" t="str">
        <f ca="1">IFERROR(IF(Data!$C$6="Real",B4600,I4600+J4599+($C$14*$C$12)*(NORMINV(RAND(),$C$15,CHOOSE($G$13,$C$13,F4600,G4600)))),"")</f>
        <v/>
      </c>
      <c r="K4600" s="88" t="str">
        <f>IF(ISNUMBER(A4600), IF($G$16="fixed",$G$17,MIN(H4600*Data!$C$7*$C$16*0.5,$C$17*Data!$C$7))*$C$12,"")</f>
        <v/>
      </c>
      <c r="L4600" s="42" t="str">
        <f t="shared" ca="1" si="2160"/>
        <v/>
      </c>
      <c r="M4600" s="44" t="str">
        <f t="shared" ca="1" si="2161"/>
        <v/>
      </c>
      <c r="N4600" s="44" t="str">
        <f t="shared" ca="1" si="2162"/>
        <v/>
      </c>
      <c r="O4600" s="108" t="str">
        <f t="shared" si="2146"/>
        <v/>
      </c>
      <c r="P4600" s="102" t="str">
        <f t="shared" si="2147"/>
        <v/>
      </c>
      <c r="Q4600" s="102" t="str">
        <f t="shared" si="2148"/>
        <v/>
      </c>
      <c r="R4600" s="120" t="str">
        <f t="shared" si="2149"/>
        <v/>
      </c>
      <c r="S4600" s="54" t="str">
        <f t="shared" si="2150"/>
        <v/>
      </c>
      <c r="T4600" s="5" t="str">
        <f t="shared" si="2151"/>
        <v/>
      </c>
      <c r="U4600" s="152" t="str">
        <f t="shared" si="2134"/>
        <v/>
      </c>
      <c r="V4600" s="152" t="str">
        <f t="shared" si="2135"/>
        <v/>
      </c>
      <c r="W4600" s="153" t="str">
        <f t="shared" si="2136"/>
        <v/>
      </c>
      <c r="X4600" s="153" t="str">
        <f t="shared" si="2137"/>
        <v/>
      </c>
      <c r="Y4600" s="153" t="str">
        <f t="shared" si="2138"/>
        <v/>
      </c>
      <c r="Z4600" s="153" t="str">
        <f t="shared" si="2139"/>
        <v/>
      </c>
      <c r="AA4600" s="152" t="str">
        <f t="shared" si="2140"/>
        <v/>
      </c>
      <c r="AB4600" s="152" t="str">
        <f t="shared" si="2141"/>
        <v/>
      </c>
      <c r="AC4600" s="154" t="str">
        <f t="shared" si="2152"/>
        <v/>
      </c>
      <c r="AD4600" s="154" t="str">
        <f t="shared" si="2153"/>
        <v/>
      </c>
      <c r="AE4600" s="3" t="str">
        <f t="shared" si="2154"/>
        <v/>
      </c>
      <c r="AF4600" s="3" t="str">
        <f t="shared" si="2155"/>
        <v/>
      </c>
      <c r="AG4600" s="3" t="str">
        <f t="shared" si="2156"/>
        <v/>
      </c>
      <c r="AH4600" s="4" t="str">
        <f t="shared" si="2157"/>
        <v/>
      </c>
      <c r="AI4600" s="75" t="str">
        <f t="shared" si="2158"/>
        <v/>
      </c>
      <c r="AJ4600" s="75" t="str">
        <f t="shared" si="2159"/>
        <v/>
      </c>
    </row>
    <row r="4601" spans="1:36" ht="14.25">
      <c r="A4601" s="41" t="str">
        <f t="shared" si="2142"/>
        <v/>
      </c>
      <c r="B4601" s="150" t="str">
        <f>IF(ISNUMBER(A4601),INDEX('MetaTrader Import'!$H$13:$J$5893,TRUNC(((A4601-$A$39+1)-1)/3)+1,MOD((A4601-$A$39+1)-1,3)+1),"")</f>
        <v/>
      </c>
      <c r="C4601" s="43" t="str">
        <f t="shared" si="2143"/>
        <v/>
      </c>
      <c r="D4601" s="43" t="str">
        <f t="shared" ca="1" si="2133"/>
        <v/>
      </c>
      <c r="E4601" s="43" t="str">
        <f t="shared" si="2144"/>
        <v/>
      </c>
      <c r="F4601" s="43" t="str">
        <f t="shared" si="2145"/>
        <v/>
      </c>
      <c r="G4601" s="43" t="str">
        <f>IF(A4601&lt;&gt;"",IF(A4601&lt;Data!$G$11*0.25,$C$13/$G$32,IF(A4601&gt;Data!$G$11*0.25,$C$13,$C$13*10)),"")</f>
        <v/>
      </c>
      <c r="H4601" s="43" t="str">
        <f>IF(A4601&lt;&gt;"",IF(Data!$G$9="constant",$C$13,IF(Data!$G$9="squeeze",G4601,F4601)),"")</f>
        <v/>
      </c>
      <c r="I4601" s="38" t="str">
        <f ca="1">IF(ISNUMBER(A4601),NORMINV(RAND(),0,IF(AND(Data!$G$9="squeeze",A4601&lt;Data!$G$11*0.25),$H$32,1)*$C$30*$C$13)*($C$14*$C$12),"")</f>
        <v/>
      </c>
      <c r="J4601" s="42" t="str">
        <f ca="1">IFERROR(IF(Data!$C$6="Real",B4601,I4601+J4600+($C$14*$C$12)*(NORMINV(RAND(),$C$15,CHOOSE($G$13,$C$13,F4601,G4601)))),"")</f>
        <v/>
      </c>
      <c r="K4601" s="88" t="str">
        <f>IF(ISNUMBER(A4601), IF($G$16="fixed",$G$17,MIN(H4601*Data!$C$7*$C$16*0.5,$C$17*Data!$C$7))*$C$12,"")</f>
        <v/>
      </c>
      <c r="L4601" s="42" t="str">
        <f t="shared" ca="1" si="2160"/>
        <v/>
      </c>
      <c r="M4601" s="44" t="str">
        <f t="shared" ca="1" si="2161"/>
        <v/>
      </c>
      <c r="N4601" s="44" t="str">
        <f t="shared" ca="1" si="2162"/>
        <v/>
      </c>
      <c r="O4601" s="108" t="str">
        <f t="shared" si="2146"/>
        <v/>
      </c>
      <c r="P4601" s="102" t="str">
        <f t="shared" si="2147"/>
        <v/>
      </c>
      <c r="Q4601" s="102" t="str">
        <f t="shared" si="2148"/>
        <v/>
      </c>
      <c r="R4601" s="120" t="str">
        <f t="shared" si="2149"/>
        <v/>
      </c>
      <c r="S4601" s="54" t="str">
        <f t="shared" si="2150"/>
        <v/>
      </c>
      <c r="T4601" s="5" t="str">
        <f t="shared" si="2151"/>
        <v/>
      </c>
      <c r="U4601" s="152" t="str">
        <f t="shared" si="2134"/>
        <v/>
      </c>
      <c r="V4601" s="152" t="str">
        <f t="shared" si="2135"/>
        <v/>
      </c>
      <c r="W4601" s="153" t="str">
        <f t="shared" si="2136"/>
        <v/>
      </c>
      <c r="X4601" s="153" t="str">
        <f t="shared" si="2137"/>
        <v/>
      </c>
      <c r="Y4601" s="153" t="str">
        <f t="shared" si="2138"/>
        <v/>
      </c>
      <c r="Z4601" s="153" t="str">
        <f t="shared" si="2139"/>
        <v/>
      </c>
      <c r="AA4601" s="152" t="str">
        <f t="shared" si="2140"/>
        <v/>
      </c>
      <c r="AB4601" s="152" t="str">
        <f t="shared" si="2141"/>
        <v/>
      </c>
      <c r="AC4601" s="154" t="str">
        <f t="shared" si="2152"/>
        <v/>
      </c>
      <c r="AD4601" s="154" t="str">
        <f t="shared" si="2153"/>
        <v/>
      </c>
      <c r="AE4601" s="3" t="str">
        <f t="shared" si="2154"/>
        <v/>
      </c>
      <c r="AF4601" s="3" t="str">
        <f t="shared" si="2155"/>
        <v/>
      </c>
      <c r="AG4601" s="3" t="str">
        <f t="shared" si="2156"/>
        <v/>
      </c>
      <c r="AH4601" s="4" t="str">
        <f t="shared" si="2157"/>
        <v/>
      </c>
      <c r="AI4601" s="75" t="str">
        <f t="shared" si="2158"/>
        <v/>
      </c>
      <c r="AJ4601" s="75" t="str">
        <f t="shared" si="2159"/>
        <v/>
      </c>
    </row>
    <row r="4602" spans="1:36" ht="14.25">
      <c r="A4602" s="41" t="str">
        <f t="shared" si="2142"/>
        <v/>
      </c>
      <c r="B4602" s="150" t="str">
        <f>IF(ISNUMBER(A4602),INDEX('MetaTrader Import'!$H$13:$J$5893,TRUNC(((A4602-$A$39+1)-1)/3)+1,MOD((A4602-$A$39+1)-1,3)+1),"")</f>
        <v/>
      </c>
      <c r="C4602" s="43" t="str">
        <f t="shared" si="2143"/>
        <v/>
      </c>
      <c r="D4602" s="43" t="str">
        <f t="shared" ca="1" si="2133"/>
        <v/>
      </c>
      <c r="E4602" s="43" t="str">
        <f t="shared" si="2144"/>
        <v/>
      </c>
      <c r="F4602" s="43" t="str">
        <f t="shared" si="2145"/>
        <v/>
      </c>
      <c r="G4602" s="43" t="str">
        <f>IF(A4602&lt;&gt;"",IF(A4602&lt;Data!$G$11*0.25,$C$13/$G$32,IF(A4602&gt;Data!$G$11*0.25,$C$13,$C$13*10)),"")</f>
        <v/>
      </c>
      <c r="H4602" s="43" t="str">
        <f>IF(A4602&lt;&gt;"",IF(Data!$G$9="constant",$C$13,IF(Data!$G$9="squeeze",G4602,F4602)),"")</f>
        <v/>
      </c>
      <c r="I4602" s="38" t="str">
        <f ca="1">IF(ISNUMBER(A4602),NORMINV(RAND(),0,IF(AND(Data!$G$9="squeeze",A4602&lt;Data!$G$11*0.25),$H$32,1)*$C$30*$C$13)*($C$14*$C$12),"")</f>
        <v/>
      </c>
      <c r="J4602" s="42" t="str">
        <f ca="1">IFERROR(IF(Data!$C$6="Real",B4602,I4602+J4601+($C$14*$C$12)*(NORMINV(RAND(),$C$15,CHOOSE($G$13,$C$13,F4602,G4602)))),"")</f>
        <v/>
      </c>
      <c r="K4602" s="88" t="str">
        <f>IF(ISNUMBER(A4602), IF($G$16="fixed",$G$17,MIN(H4602*Data!$C$7*$C$16*0.5,$C$17*Data!$C$7))*$C$12,"")</f>
        <v/>
      </c>
      <c r="L4602" s="42" t="str">
        <f t="shared" ca="1" si="2160"/>
        <v/>
      </c>
      <c r="M4602" s="44" t="str">
        <f t="shared" ca="1" si="2161"/>
        <v/>
      </c>
      <c r="N4602" s="44" t="str">
        <f t="shared" ca="1" si="2162"/>
        <v/>
      </c>
      <c r="O4602" s="108" t="str">
        <f t="shared" si="2146"/>
        <v/>
      </c>
      <c r="P4602" s="102" t="str">
        <f t="shared" si="2147"/>
        <v/>
      </c>
      <c r="Q4602" s="102" t="str">
        <f t="shared" si="2148"/>
        <v/>
      </c>
      <c r="R4602" s="120" t="str">
        <f t="shared" si="2149"/>
        <v/>
      </c>
      <c r="S4602" s="54" t="str">
        <f t="shared" si="2150"/>
        <v/>
      </c>
      <c r="T4602" s="5" t="str">
        <f t="shared" si="2151"/>
        <v/>
      </c>
      <c r="U4602" s="152" t="str">
        <f t="shared" si="2134"/>
        <v/>
      </c>
      <c r="V4602" s="152" t="str">
        <f t="shared" si="2135"/>
        <v/>
      </c>
      <c r="W4602" s="153" t="str">
        <f t="shared" si="2136"/>
        <v/>
      </c>
      <c r="X4602" s="153" t="str">
        <f t="shared" si="2137"/>
        <v/>
      </c>
      <c r="Y4602" s="153" t="str">
        <f t="shared" si="2138"/>
        <v/>
      </c>
      <c r="Z4602" s="153" t="str">
        <f t="shared" si="2139"/>
        <v/>
      </c>
      <c r="AA4602" s="152" t="str">
        <f t="shared" si="2140"/>
        <v/>
      </c>
      <c r="AB4602" s="152" t="str">
        <f t="shared" si="2141"/>
        <v/>
      </c>
      <c r="AC4602" s="154" t="str">
        <f t="shared" si="2152"/>
        <v/>
      </c>
      <c r="AD4602" s="154" t="str">
        <f t="shared" si="2153"/>
        <v/>
      </c>
      <c r="AE4602" s="3" t="str">
        <f t="shared" si="2154"/>
        <v/>
      </c>
      <c r="AF4602" s="3" t="str">
        <f t="shared" si="2155"/>
        <v/>
      </c>
      <c r="AG4602" s="3" t="str">
        <f t="shared" si="2156"/>
        <v/>
      </c>
      <c r="AH4602" s="4" t="str">
        <f t="shared" si="2157"/>
        <v/>
      </c>
      <c r="AI4602" s="75" t="str">
        <f t="shared" si="2158"/>
        <v/>
      </c>
      <c r="AJ4602" s="75" t="str">
        <f t="shared" si="2159"/>
        <v/>
      </c>
    </row>
    <row r="4603" spans="1:36" ht="14.25">
      <c r="A4603" s="41" t="str">
        <f t="shared" si="2142"/>
        <v/>
      </c>
      <c r="B4603" s="150" t="str">
        <f>IF(ISNUMBER(A4603),INDEX('MetaTrader Import'!$H$13:$J$5893,TRUNC(((A4603-$A$39+1)-1)/3)+1,MOD((A4603-$A$39+1)-1,3)+1),"")</f>
        <v/>
      </c>
      <c r="C4603" s="43" t="str">
        <f t="shared" si="2143"/>
        <v/>
      </c>
      <c r="D4603" s="43" t="str">
        <f t="shared" ca="1" si="2133"/>
        <v/>
      </c>
      <c r="E4603" s="43" t="str">
        <f t="shared" si="2144"/>
        <v/>
      </c>
      <c r="F4603" s="43" t="str">
        <f t="shared" si="2145"/>
        <v/>
      </c>
      <c r="G4603" s="43" t="str">
        <f>IF(A4603&lt;&gt;"",IF(A4603&lt;Data!$G$11*0.25,$C$13/$G$32,IF(A4603&gt;Data!$G$11*0.25,$C$13,$C$13*10)),"")</f>
        <v/>
      </c>
      <c r="H4603" s="43" t="str">
        <f>IF(A4603&lt;&gt;"",IF(Data!$G$9="constant",$C$13,IF(Data!$G$9="squeeze",G4603,F4603)),"")</f>
        <v/>
      </c>
      <c r="I4603" s="38" t="str">
        <f ca="1">IF(ISNUMBER(A4603),NORMINV(RAND(),0,IF(AND(Data!$G$9="squeeze",A4603&lt;Data!$G$11*0.25),$H$32,1)*$C$30*$C$13)*($C$14*$C$12),"")</f>
        <v/>
      </c>
      <c r="J4603" s="42" t="str">
        <f ca="1">IFERROR(IF(Data!$C$6="Real",B4603,I4603+J4602+($C$14*$C$12)*(NORMINV(RAND(),$C$15,CHOOSE($G$13,$C$13,F4603,G4603)))),"")</f>
        <v/>
      </c>
      <c r="K4603" s="88" t="str">
        <f>IF(ISNUMBER(A4603), IF($G$16="fixed",$G$17,MIN(H4603*Data!$C$7*$C$16*0.5,$C$17*Data!$C$7))*$C$12,"")</f>
        <v/>
      </c>
      <c r="L4603" s="42" t="str">
        <f t="shared" ca="1" si="2160"/>
        <v/>
      </c>
      <c r="M4603" s="44" t="str">
        <f t="shared" ca="1" si="2161"/>
        <v/>
      </c>
      <c r="N4603" s="44" t="str">
        <f t="shared" ca="1" si="2162"/>
        <v/>
      </c>
      <c r="O4603" s="108" t="str">
        <f t="shared" si="2146"/>
        <v/>
      </c>
      <c r="P4603" s="102" t="str">
        <f t="shared" si="2147"/>
        <v/>
      </c>
      <c r="Q4603" s="102" t="str">
        <f t="shared" si="2148"/>
        <v/>
      </c>
      <c r="R4603" s="120" t="str">
        <f t="shared" si="2149"/>
        <v/>
      </c>
      <c r="S4603" s="54" t="str">
        <f t="shared" si="2150"/>
        <v/>
      </c>
      <c r="T4603" s="5" t="str">
        <f t="shared" si="2151"/>
        <v/>
      </c>
      <c r="U4603" s="152" t="str">
        <f t="shared" si="2134"/>
        <v/>
      </c>
      <c r="V4603" s="152" t="str">
        <f t="shared" si="2135"/>
        <v/>
      </c>
      <c r="W4603" s="153" t="str">
        <f t="shared" si="2136"/>
        <v/>
      </c>
      <c r="X4603" s="153" t="str">
        <f t="shared" si="2137"/>
        <v/>
      </c>
      <c r="Y4603" s="153" t="str">
        <f t="shared" si="2138"/>
        <v/>
      </c>
      <c r="Z4603" s="153" t="str">
        <f t="shared" si="2139"/>
        <v/>
      </c>
      <c r="AA4603" s="152" t="str">
        <f t="shared" si="2140"/>
        <v/>
      </c>
      <c r="AB4603" s="152" t="str">
        <f t="shared" si="2141"/>
        <v/>
      </c>
      <c r="AC4603" s="154" t="str">
        <f t="shared" si="2152"/>
        <v/>
      </c>
      <c r="AD4603" s="154" t="str">
        <f t="shared" si="2153"/>
        <v/>
      </c>
      <c r="AE4603" s="3" t="str">
        <f t="shared" si="2154"/>
        <v/>
      </c>
      <c r="AF4603" s="3" t="str">
        <f t="shared" si="2155"/>
        <v/>
      </c>
      <c r="AG4603" s="3" t="str">
        <f t="shared" si="2156"/>
        <v/>
      </c>
      <c r="AH4603" s="4" t="str">
        <f t="shared" si="2157"/>
        <v/>
      </c>
      <c r="AI4603" s="75" t="str">
        <f t="shared" si="2158"/>
        <v/>
      </c>
      <c r="AJ4603" s="75" t="str">
        <f t="shared" si="2159"/>
        <v/>
      </c>
    </row>
    <row r="4604" spans="1:36" ht="14.25">
      <c r="A4604" s="41" t="str">
        <f t="shared" si="2142"/>
        <v/>
      </c>
      <c r="B4604" s="150" t="str">
        <f>IF(ISNUMBER(A4604),INDEX('MetaTrader Import'!$H$13:$J$5893,TRUNC(((A4604-$A$39+1)-1)/3)+1,MOD((A4604-$A$39+1)-1,3)+1),"")</f>
        <v/>
      </c>
      <c r="C4604" s="43" t="str">
        <f t="shared" si="2143"/>
        <v/>
      </c>
      <c r="D4604" s="43" t="str">
        <f t="shared" ca="1" si="2133"/>
        <v/>
      </c>
      <c r="E4604" s="43" t="str">
        <f t="shared" si="2144"/>
        <v/>
      </c>
      <c r="F4604" s="43" t="str">
        <f t="shared" si="2145"/>
        <v/>
      </c>
      <c r="G4604" s="43" t="str">
        <f>IF(A4604&lt;&gt;"",IF(A4604&lt;Data!$G$11*0.25,$C$13/$G$32,IF(A4604&gt;Data!$G$11*0.25,$C$13,$C$13*10)),"")</f>
        <v/>
      </c>
      <c r="H4604" s="43" t="str">
        <f>IF(A4604&lt;&gt;"",IF(Data!$G$9="constant",$C$13,IF(Data!$G$9="squeeze",G4604,F4604)),"")</f>
        <v/>
      </c>
      <c r="I4604" s="38" t="str">
        <f ca="1">IF(ISNUMBER(A4604),NORMINV(RAND(),0,IF(AND(Data!$G$9="squeeze",A4604&lt;Data!$G$11*0.25),$H$32,1)*$C$30*$C$13)*($C$14*$C$12),"")</f>
        <v/>
      </c>
      <c r="J4604" s="42" t="str">
        <f ca="1">IFERROR(IF(Data!$C$6="Real",B4604,I4604+J4603+($C$14*$C$12)*(NORMINV(RAND(),$C$15,CHOOSE($G$13,$C$13,F4604,G4604)))),"")</f>
        <v/>
      </c>
      <c r="K4604" s="88" t="str">
        <f>IF(ISNUMBER(A4604), IF($G$16="fixed",$G$17,MIN(H4604*Data!$C$7*$C$16*0.5,$C$17*Data!$C$7))*$C$12,"")</f>
        <v/>
      </c>
      <c r="L4604" s="42" t="str">
        <f t="shared" ca="1" si="2160"/>
        <v/>
      </c>
      <c r="M4604" s="44" t="str">
        <f t="shared" ca="1" si="2161"/>
        <v/>
      </c>
      <c r="N4604" s="44" t="str">
        <f t="shared" ca="1" si="2162"/>
        <v/>
      </c>
      <c r="O4604" s="108" t="str">
        <f t="shared" si="2146"/>
        <v/>
      </c>
      <c r="P4604" s="102" t="str">
        <f t="shared" si="2147"/>
        <v/>
      </c>
      <c r="Q4604" s="102" t="str">
        <f t="shared" si="2148"/>
        <v/>
      </c>
      <c r="R4604" s="120" t="str">
        <f t="shared" si="2149"/>
        <v/>
      </c>
      <c r="S4604" s="54" t="str">
        <f t="shared" si="2150"/>
        <v/>
      </c>
      <c r="T4604" s="5" t="str">
        <f t="shared" si="2151"/>
        <v/>
      </c>
      <c r="U4604" s="152" t="str">
        <f t="shared" si="2134"/>
        <v/>
      </c>
      <c r="V4604" s="152" t="str">
        <f t="shared" si="2135"/>
        <v/>
      </c>
      <c r="W4604" s="153" t="str">
        <f t="shared" si="2136"/>
        <v/>
      </c>
      <c r="X4604" s="153" t="str">
        <f t="shared" si="2137"/>
        <v/>
      </c>
      <c r="Y4604" s="153" t="str">
        <f t="shared" si="2138"/>
        <v/>
      </c>
      <c r="Z4604" s="153" t="str">
        <f t="shared" si="2139"/>
        <v/>
      </c>
      <c r="AA4604" s="152" t="str">
        <f t="shared" si="2140"/>
        <v/>
      </c>
      <c r="AB4604" s="152" t="str">
        <f t="shared" si="2141"/>
        <v/>
      </c>
      <c r="AC4604" s="154" t="str">
        <f t="shared" si="2152"/>
        <v/>
      </c>
      <c r="AD4604" s="154" t="str">
        <f t="shared" si="2153"/>
        <v/>
      </c>
      <c r="AE4604" s="3" t="str">
        <f t="shared" si="2154"/>
        <v/>
      </c>
      <c r="AF4604" s="3" t="str">
        <f t="shared" si="2155"/>
        <v/>
      </c>
      <c r="AG4604" s="3" t="str">
        <f t="shared" si="2156"/>
        <v/>
      </c>
      <c r="AH4604" s="4" t="str">
        <f t="shared" si="2157"/>
        <v/>
      </c>
      <c r="AI4604" s="75" t="str">
        <f t="shared" si="2158"/>
        <v/>
      </c>
      <c r="AJ4604" s="75" t="str">
        <f t="shared" si="2159"/>
        <v/>
      </c>
    </row>
    <row r="4605" spans="1:36" ht="14.25">
      <c r="A4605" s="41" t="str">
        <f t="shared" si="2142"/>
        <v/>
      </c>
      <c r="B4605" s="150" t="str">
        <f>IF(ISNUMBER(A4605),INDEX('MetaTrader Import'!$H$13:$J$5893,TRUNC(((A4605-$A$39+1)-1)/3)+1,MOD((A4605-$A$39+1)-1,3)+1),"")</f>
        <v/>
      </c>
      <c r="C4605" s="43" t="str">
        <f t="shared" si="2143"/>
        <v/>
      </c>
      <c r="D4605" s="43" t="str">
        <f t="shared" ca="1" si="2133"/>
        <v/>
      </c>
      <c r="E4605" s="43" t="str">
        <f t="shared" si="2144"/>
        <v/>
      </c>
      <c r="F4605" s="43" t="str">
        <f t="shared" si="2145"/>
        <v/>
      </c>
      <c r="G4605" s="43" t="str">
        <f>IF(A4605&lt;&gt;"",IF(A4605&lt;Data!$G$11*0.25,$C$13/$G$32,IF(A4605&gt;Data!$G$11*0.25,$C$13,$C$13*10)),"")</f>
        <v/>
      </c>
      <c r="H4605" s="43" t="str">
        <f>IF(A4605&lt;&gt;"",IF(Data!$G$9="constant",$C$13,IF(Data!$G$9="squeeze",G4605,F4605)),"")</f>
        <v/>
      </c>
      <c r="I4605" s="38" t="str">
        <f ca="1">IF(ISNUMBER(A4605),NORMINV(RAND(),0,IF(AND(Data!$G$9="squeeze",A4605&lt;Data!$G$11*0.25),$H$32,1)*$C$30*$C$13)*($C$14*$C$12),"")</f>
        <v/>
      </c>
      <c r="J4605" s="42" t="str">
        <f ca="1">IFERROR(IF(Data!$C$6="Real",B4605,I4605+J4604+($C$14*$C$12)*(NORMINV(RAND(),$C$15,CHOOSE($G$13,$C$13,F4605,G4605)))),"")</f>
        <v/>
      </c>
      <c r="K4605" s="88" t="str">
        <f>IF(ISNUMBER(A4605), IF($G$16="fixed",$G$17,MIN(H4605*Data!$C$7*$C$16*0.5,$C$17*Data!$C$7))*$C$12,"")</f>
        <v/>
      </c>
      <c r="L4605" s="42" t="str">
        <f t="shared" ca="1" si="2160"/>
        <v/>
      </c>
      <c r="M4605" s="44" t="str">
        <f t="shared" ca="1" si="2161"/>
        <v/>
      </c>
      <c r="N4605" s="44" t="str">
        <f t="shared" ca="1" si="2162"/>
        <v/>
      </c>
      <c r="O4605" s="108" t="str">
        <f t="shared" si="2146"/>
        <v/>
      </c>
      <c r="P4605" s="102" t="str">
        <f t="shared" si="2147"/>
        <v/>
      </c>
      <c r="Q4605" s="102" t="str">
        <f t="shared" si="2148"/>
        <v/>
      </c>
      <c r="R4605" s="120" t="str">
        <f t="shared" si="2149"/>
        <v/>
      </c>
      <c r="S4605" s="54" t="str">
        <f t="shared" si="2150"/>
        <v/>
      </c>
      <c r="T4605" s="5" t="str">
        <f t="shared" si="2151"/>
        <v/>
      </c>
      <c r="U4605" s="152" t="str">
        <f t="shared" si="2134"/>
        <v/>
      </c>
      <c r="V4605" s="152" t="str">
        <f t="shared" si="2135"/>
        <v/>
      </c>
      <c r="W4605" s="153" t="str">
        <f t="shared" si="2136"/>
        <v/>
      </c>
      <c r="X4605" s="153" t="str">
        <f t="shared" si="2137"/>
        <v/>
      </c>
      <c r="Y4605" s="153" t="str">
        <f t="shared" si="2138"/>
        <v/>
      </c>
      <c r="Z4605" s="153" t="str">
        <f t="shared" si="2139"/>
        <v/>
      </c>
      <c r="AA4605" s="152" t="str">
        <f t="shared" si="2140"/>
        <v/>
      </c>
      <c r="AB4605" s="152" t="str">
        <f t="shared" si="2141"/>
        <v/>
      </c>
      <c r="AC4605" s="154" t="str">
        <f t="shared" si="2152"/>
        <v/>
      </c>
      <c r="AD4605" s="154" t="str">
        <f t="shared" si="2153"/>
        <v/>
      </c>
      <c r="AE4605" s="3" t="str">
        <f t="shared" si="2154"/>
        <v/>
      </c>
      <c r="AF4605" s="3" t="str">
        <f t="shared" si="2155"/>
        <v/>
      </c>
      <c r="AG4605" s="3" t="str">
        <f t="shared" si="2156"/>
        <v/>
      </c>
      <c r="AH4605" s="4" t="str">
        <f t="shared" si="2157"/>
        <v/>
      </c>
      <c r="AI4605" s="75" t="str">
        <f t="shared" si="2158"/>
        <v/>
      </c>
      <c r="AJ4605" s="75" t="str">
        <f t="shared" si="2159"/>
        <v/>
      </c>
    </row>
    <row r="4606" spans="1:36" ht="14.25">
      <c r="A4606" s="41" t="str">
        <f t="shared" si="2142"/>
        <v/>
      </c>
      <c r="B4606" s="150" t="str">
        <f>IF(ISNUMBER(A4606),INDEX('MetaTrader Import'!$H$13:$J$5893,TRUNC(((A4606-$A$39+1)-1)/3)+1,MOD((A4606-$A$39+1)-1,3)+1),"")</f>
        <v/>
      </c>
      <c r="C4606" s="43" t="str">
        <f t="shared" si="2143"/>
        <v/>
      </c>
      <c r="D4606" s="43" t="str">
        <f t="shared" ca="1" si="2133"/>
        <v/>
      </c>
      <c r="E4606" s="43" t="str">
        <f t="shared" si="2144"/>
        <v/>
      </c>
      <c r="F4606" s="43" t="str">
        <f t="shared" si="2145"/>
        <v/>
      </c>
      <c r="G4606" s="43" t="str">
        <f>IF(A4606&lt;&gt;"",IF(A4606&lt;Data!$G$11*0.25,$C$13/$G$32,IF(A4606&gt;Data!$G$11*0.25,$C$13,$C$13*10)),"")</f>
        <v/>
      </c>
      <c r="H4606" s="43" t="str">
        <f>IF(A4606&lt;&gt;"",IF(Data!$G$9="constant",$C$13,IF(Data!$G$9="squeeze",G4606,F4606)),"")</f>
        <v/>
      </c>
      <c r="I4606" s="38" t="str">
        <f ca="1">IF(ISNUMBER(A4606),NORMINV(RAND(),0,IF(AND(Data!$G$9="squeeze",A4606&lt;Data!$G$11*0.25),$H$32,1)*$C$30*$C$13)*($C$14*$C$12),"")</f>
        <v/>
      </c>
      <c r="J4606" s="42" t="str">
        <f ca="1">IFERROR(IF(Data!$C$6="Real",B4606,I4606+J4605+($C$14*$C$12)*(NORMINV(RAND(),$C$15,CHOOSE($G$13,$C$13,F4606,G4606)))),"")</f>
        <v/>
      </c>
      <c r="K4606" s="88" t="str">
        <f>IF(ISNUMBER(A4606), IF($G$16="fixed",$G$17,MIN(H4606*Data!$C$7*$C$16*0.5,$C$17*Data!$C$7))*$C$12,"")</f>
        <v/>
      </c>
      <c r="L4606" s="42" t="str">
        <f t="shared" ca="1" si="2160"/>
        <v/>
      </c>
      <c r="M4606" s="44" t="str">
        <f t="shared" ca="1" si="2161"/>
        <v/>
      </c>
      <c r="N4606" s="44" t="str">
        <f t="shared" ca="1" si="2162"/>
        <v/>
      </c>
      <c r="O4606" s="108" t="str">
        <f t="shared" si="2146"/>
        <v/>
      </c>
      <c r="P4606" s="102" t="str">
        <f t="shared" si="2147"/>
        <v/>
      </c>
      <c r="Q4606" s="102" t="str">
        <f t="shared" si="2148"/>
        <v/>
      </c>
      <c r="R4606" s="120" t="str">
        <f t="shared" si="2149"/>
        <v/>
      </c>
      <c r="S4606" s="54" t="str">
        <f t="shared" si="2150"/>
        <v/>
      </c>
      <c r="T4606" s="5" t="str">
        <f t="shared" si="2151"/>
        <v/>
      </c>
      <c r="U4606" s="152" t="str">
        <f t="shared" si="2134"/>
        <v/>
      </c>
      <c r="V4606" s="152" t="str">
        <f t="shared" si="2135"/>
        <v/>
      </c>
      <c r="W4606" s="153" t="str">
        <f t="shared" si="2136"/>
        <v/>
      </c>
      <c r="X4606" s="153" t="str">
        <f t="shared" si="2137"/>
        <v/>
      </c>
      <c r="Y4606" s="153" t="str">
        <f t="shared" si="2138"/>
        <v/>
      </c>
      <c r="Z4606" s="153" t="str">
        <f t="shared" si="2139"/>
        <v/>
      </c>
      <c r="AA4606" s="152" t="str">
        <f t="shared" si="2140"/>
        <v/>
      </c>
      <c r="AB4606" s="152" t="str">
        <f t="shared" si="2141"/>
        <v/>
      </c>
      <c r="AC4606" s="154" t="str">
        <f t="shared" si="2152"/>
        <v/>
      </c>
      <c r="AD4606" s="154" t="str">
        <f t="shared" si="2153"/>
        <v/>
      </c>
      <c r="AE4606" s="3" t="str">
        <f t="shared" si="2154"/>
        <v/>
      </c>
      <c r="AF4606" s="3" t="str">
        <f t="shared" si="2155"/>
        <v/>
      </c>
      <c r="AG4606" s="3" t="str">
        <f t="shared" si="2156"/>
        <v/>
      </c>
      <c r="AH4606" s="4" t="str">
        <f t="shared" si="2157"/>
        <v/>
      </c>
      <c r="AI4606" s="75" t="str">
        <f t="shared" si="2158"/>
        <v/>
      </c>
      <c r="AJ4606" s="75" t="str">
        <f t="shared" si="2159"/>
        <v/>
      </c>
    </row>
    <row r="4607" spans="1:36" ht="14.25">
      <c r="A4607" s="41" t="str">
        <f t="shared" si="2142"/>
        <v/>
      </c>
      <c r="B4607" s="150" t="str">
        <f>IF(ISNUMBER(A4607),INDEX('MetaTrader Import'!$H$13:$J$5893,TRUNC(((A4607-$A$39+1)-1)/3)+1,MOD((A4607-$A$39+1)-1,3)+1),"")</f>
        <v/>
      </c>
      <c r="C4607" s="43" t="str">
        <f t="shared" si="2143"/>
        <v/>
      </c>
      <c r="D4607" s="43" t="str">
        <f t="shared" ca="1" si="2133"/>
        <v/>
      </c>
      <c r="E4607" s="43" t="str">
        <f t="shared" si="2144"/>
        <v/>
      </c>
      <c r="F4607" s="43" t="str">
        <f t="shared" si="2145"/>
        <v/>
      </c>
      <c r="G4607" s="43" t="str">
        <f>IF(A4607&lt;&gt;"",IF(A4607&lt;Data!$G$11*0.25,$C$13/$G$32,IF(A4607&gt;Data!$G$11*0.25,$C$13,$C$13*10)),"")</f>
        <v/>
      </c>
      <c r="H4607" s="43" t="str">
        <f>IF(A4607&lt;&gt;"",IF(Data!$G$9="constant",$C$13,IF(Data!$G$9="squeeze",G4607,F4607)),"")</f>
        <v/>
      </c>
      <c r="I4607" s="38" t="str">
        <f ca="1">IF(ISNUMBER(A4607),NORMINV(RAND(),0,IF(AND(Data!$G$9="squeeze",A4607&lt;Data!$G$11*0.25),$H$32,1)*$C$30*$C$13)*($C$14*$C$12),"")</f>
        <v/>
      </c>
      <c r="J4607" s="42" t="str">
        <f ca="1">IFERROR(IF(Data!$C$6="Real",B4607,I4607+J4606+($C$14*$C$12)*(NORMINV(RAND(),$C$15,CHOOSE($G$13,$C$13,F4607,G4607)))),"")</f>
        <v/>
      </c>
      <c r="K4607" s="88" t="str">
        <f>IF(ISNUMBER(A4607), IF($G$16="fixed",$G$17,MIN(H4607*Data!$C$7*$C$16*0.5,$C$17*Data!$C$7))*$C$12,"")</f>
        <v/>
      </c>
      <c r="L4607" s="42" t="str">
        <f t="shared" ca="1" si="2160"/>
        <v/>
      </c>
      <c r="M4607" s="44" t="str">
        <f t="shared" ca="1" si="2161"/>
        <v/>
      </c>
      <c r="N4607" s="44" t="str">
        <f t="shared" ca="1" si="2162"/>
        <v/>
      </c>
      <c r="O4607" s="108" t="str">
        <f t="shared" si="2146"/>
        <v/>
      </c>
      <c r="P4607" s="102" t="str">
        <f t="shared" si="2147"/>
        <v/>
      </c>
      <c r="Q4607" s="102" t="str">
        <f t="shared" si="2148"/>
        <v/>
      </c>
      <c r="R4607" s="120" t="str">
        <f t="shared" si="2149"/>
        <v/>
      </c>
      <c r="S4607" s="54" t="str">
        <f t="shared" si="2150"/>
        <v/>
      </c>
      <c r="T4607" s="5" t="str">
        <f t="shared" si="2151"/>
        <v/>
      </c>
      <c r="U4607" s="152" t="str">
        <f t="shared" si="2134"/>
        <v/>
      </c>
      <c r="V4607" s="152" t="str">
        <f t="shared" si="2135"/>
        <v/>
      </c>
      <c r="W4607" s="153" t="str">
        <f t="shared" si="2136"/>
        <v/>
      </c>
      <c r="X4607" s="153" t="str">
        <f t="shared" si="2137"/>
        <v/>
      </c>
      <c r="Y4607" s="153" t="str">
        <f t="shared" si="2138"/>
        <v/>
      </c>
      <c r="Z4607" s="153" t="str">
        <f t="shared" si="2139"/>
        <v/>
      </c>
      <c r="AA4607" s="152" t="str">
        <f t="shared" si="2140"/>
        <v/>
      </c>
      <c r="AB4607" s="152" t="str">
        <f t="shared" si="2141"/>
        <v/>
      </c>
      <c r="AC4607" s="154" t="str">
        <f t="shared" si="2152"/>
        <v/>
      </c>
      <c r="AD4607" s="154" t="str">
        <f t="shared" si="2153"/>
        <v/>
      </c>
      <c r="AE4607" s="3" t="str">
        <f t="shared" si="2154"/>
        <v/>
      </c>
      <c r="AF4607" s="3" t="str">
        <f t="shared" si="2155"/>
        <v/>
      </c>
      <c r="AG4607" s="3" t="str">
        <f t="shared" si="2156"/>
        <v/>
      </c>
      <c r="AH4607" s="4" t="str">
        <f t="shared" si="2157"/>
        <v/>
      </c>
      <c r="AI4607" s="75" t="str">
        <f t="shared" si="2158"/>
        <v/>
      </c>
      <c r="AJ4607" s="75" t="str">
        <f t="shared" si="2159"/>
        <v/>
      </c>
    </row>
    <row r="4608" spans="1:36" ht="14.25">
      <c r="A4608" s="41" t="str">
        <f t="shared" si="2142"/>
        <v/>
      </c>
      <c r="B4608" s="150" t="str">
        <f>IF(ISNUMBER(A4608),INDEX('MetaTrader Import'!$H$13:$J$5893,TRUNC(((A4608-$A$39+1)-1)/3)+1,MOD((A4608-$A$39+1)-1,3)+1),"")</f>
        <v/>
      </c>
      <c r="C4608" s="43" t="str">
        <f t="shared" si="2143"/>
        <v/>
      </c>
      <c r="D4608" s="43" t="str">
        <f t="shared" ca="1" si="2133"/>
        <v/>
      </c>
      <c r="E4608" s="43" t="str">
        <f t="shared" si="2144"/>
        <v/>
      </c>
      <c r="F4608" s="43" t="str">
        <f t="shared" si="2145"/>
        <v/>
      </c>
      <c r="G4608" s="43" t="str">
        <f>IF(A4608&lt;&gt;"",IF(A4608&lt;Data!$G$11*0.25,$C$13/$G$32,IF(A4608&gt;Data!$G$11*0.25,$C$13,$C$13*10)),"")</f>
        <v/>
      </c>
      <c r="H4608" s="43" t="str">
        <f>IF(A4608&lt;&gt;"",IF(Data!$G$9="constant",$C$13,IF(Data!$G$9="squeeze",G4608,F4608)),"")</f>
        <v/>
      </c>
      <c r="I4608" s="38" t="str">
        <f ca="1">IF(ISNUMBER(A4608),NORMINV(RAND(),0,IF(AND(Data!$G$9="squeeze",A4608&lt;Data!$G$11*0.25),$H$32,1)*$C$30*$C$13)*($C$14*$C$12),"")</f>
        <v/>
      </c>
      <c r="J4608" s="42" t="str">
        <f ca="1">IFERROR(IF(Data!$C$6="Real",B4608,I4608+J4607+($C$14*$C$12)*(NORMINV(RAND(),$C$15,CHOOSE($G$13,$C$13,F4608,G4608)))),"")</f>
        <v/>
      </c>
      <c r="K4608" s="88" t="str">
        <f>IF(ISNUMBER(A4608), IF($G$16="fixed",$G$17,MIN(H4608*Data!$C$7*$C$16*0.5,$C$17*Data!$C$7))*$C$12,"")</f>
        <v/>
      </c>
      <c r="L4608" s="42" t="str">
        <f t="shared" ca="1" si="2160"/>
        <v/>
      </c>
      <c r="M4608" s="44" t="str">
        <f t="shared" ca="1" si="2161"/>
        <v/>
      </c>
      <c r="N4608" s="44" t="str">
        <f t="shared" ca="1" si="2162"/>
        <v/>
      </c>
      <c r="O4608" s="108" t="str">
        <f t="shared" si="2146"/>
        <v/>
      </c>
      <c r="P4608" s="102" t="str">
        <f t="shared" si="2147"/>
        <v/>
      </c>
      <c r="Q4608" s="102" t="str">
        <f t="shared" si="2148"/>
        <v/>
      </c>
      <c r="R4608" s="120" t="str">
        <f t="shared" si="2149"/>
        <v/>
      </c>
      <c r="S4608" s="54" t="str">
        <f t="shared" si="2150"/>
        <v/>
      </c>
      <c r="T4608" s="5" t="str">
        <f t="shared" si="2151"/>
        <v/>
      </c>
      <c r="U4608" s="152" t="str">
        <f t="shared" si="2134"/>
        <v/>
      </c>
      <c r="V4608" s="152" t="str">
        <f t="shared" si="2135"/>
        <v/>
      </c>
      <c r="W4608" s="153" t="str">
        <f t="shared" si="2136"/>
        <v/>
      </c>
      <c r="X4608" s="153" t="str">
        <f t="shared" si="2137"/>
        <v/>
      </c>
      <c r="Y4608" s="153" t="str">
        <f t="shared" si="2138"/>
        <v/>
      </c>
      <c r="Z4608" s="153" t="str">
        <f t="shared" si="2139"/>
        <v/>
      </c>
      <c r="AA4608" s="152" t="str">
        <f t="shared" si="2140"/>
        <v/>
      </c>
      <c r="AB4608" s="152" t="str">
        <f t="shared" si="2141"/>
        <v/>
      </c>
      <c r="AC4608" s="154" t="str">
        <f t="shared" si="2152"/>
        <v/>
      </c>
      <c r="AD4608" s="154" t="str">
        <f t="shared" si="2153"/>
        <v/>
      </c>
      <c r="AE4608" s="3" t="str">
        <f t="shared" si="2154"/>
        <v/>
      </c>
      <c r="AF4608" s="3" t="str">
        <f t="shared" si="2155"/>
        <v/>
      </c>
      <c r="AG4608" s="3" t="str">
        <f t="shared" si="2156"/>
        <v/>
      </c>
      <c r="AH4608" s="4" t="str">
        <f t="shared" si="2157"/>
        <v/>
      </c>
      <c r="AI4608" s="75" t="str">
        <f t="shared" si="2158"/>
        <v/>
      </c>
      <c r="AJ4608" s="75" t="str">
        <f t="shared" si="2159"/>
        <v/>
      </c>
    </row>
    <row r="4609" spans="1:36" ht="14.25">
      <c r="A4609" s="41" t="str">
        <f t="shared" si="2142"/>
        <v/>
      </c>
      <c r="B4609" s="150" t="str">
        <f>IF(ISNUMBER(A4609),INDEX('MetaTrader Import'!$H$13:$J$5893,TRUNC(((A4609-$A$39+1)-1)/3)+1,MOD((A4609-$A$39+1)-1,3)+1),"")</f>
        <v/>
      </c>
      <c r="C4609" s="43" t="str">
        <f t="shared" si="2143"/>
        <v/>
      </c>
      <c r="D4609" s="43" t="str">
        <f t="shared" ca="1" si="2133"/>
        <v/>
      </c>
      <c r="E4609" s="43" t="str">
        <f t="shared" si="2144"/>
        <v/>
      </c>
      <c r="F4609" s="43" t="str">
        <f t="shared" si="2145"/>
        <v/>
      </c>
      <c r="G4609" s="43" t="str">
        <f>IF(A4609&lt;&gt;"",IF(A4609&lt;Data!$G$11*0.25,$C$13/$G$32,IF(A4609&gt;Data!$G$11*0.25,$C$13,$C$13*10)),"")</f>
        <v/>
      </c>
      <c r="H4609" s="43" t="str">
        <f>IF(A4609&lt;&gt;"",IF(Data!$G$9="constant",$C$13,IF(Data!$G$9="squeeze",G4609,F4609)),"")</f>
        <v/>
      </c>
      <c r="I4609" s="38" t="str">
        <f ca="1">IF(ISNUMBER(A4609),NORMINV(RAND(),0,IF(AND(Data!$G$9="squeeze",A4609&lt;Data!$G$11*0.25),$H$32,1)*$C$30*$C$13)*($C$14*$C$12),"")</f>
        <v/>
      </c>
      <c r="J4609" s="42" t="str">
        <f ca="1">IFERROR(IF(Data!$C$6="Real",B4609,I4609+J4608+($C$14*$C$12)*(NORMINV(RAND(),$C$15,CHOOSE($G$13,$C$13,F4609,G4609)))),"")</f>
        <v/>
      </c>
      <c r="K4609" s="88" t="str">
        <f>IF(ISNUMBER(A4609), IF($G$16="fixed",$G$17,MIN(H4609*Data!$C$7*$C$16*0.5,$C$17*Data!$C$7))*$C$12,"")</f>
        <v/>
      </c>
      <c r="L4609" s="42" t="str">
        <f t="shared" ca="1" si="2160"/>
        <v/>
      </c>
      <c r="M4609" s="44" t="str">
        <f t="shared" ca="1" si="2161"/>
        <v/>
      </c>
      <c r="N4609" s="44" t="str">
        <f t="shared" ca="1" si="2162"/>
        <v/>
      </c>
      <c r="O4609" s="108" t="str">
        <f t="shared" si="2146"/>
        <v/>
      </c>
      <c r="P4609" s="102" t="str">
        <f t="shared" si="2147"/>
        <v/>
      </c>
      <c r="Q4609" s="102" t="str">
        <f t="shared" si="2148"/>
        <v/>
      </c>
      <c r="R4609" s="120" t="str">
        <f t="shared" si="2149"/>
        <v/>
      </c>
      <c r="S4609" s="54" t="str">
        <f t="shared" si="2150"/>
        <v/>
      </c>
      <c r="T4609" s="5" t="str">
        <f t="shared" si="2151"/>
        <v/>
      </c>
      <c r="U4609" s="152" t="str">
        <f t="shared" si="2134"/>
        <v/>
      </c>
      <c r="V4609" s="152" t="str">
        <f t="shared" si="2135"/>
        <v/>
      </c>
      <c r="W4609" s="153" t="str">
        <f t="shared" si="2136"/>
        <v/>
      </c>
      <c r="X4609" s="153" t="str">
        <f t="shared" si="2137"/>
        <v/>
      </c>
      <c r="Y4609" s="153" t="str">
        <f t="shared" si="2138"/>
        <v/>
      </c>
      <c r="Z4609" s="153" t="str">
        <f t="shared" si="2139"/>
        <v/>
      </c>
      <c r="AA4609" s="152" t="str">
        <f t="shared" si="2140"/>
        <v/>
      </c>
      <c r="AB4609" s="152" t="str">
        <f t="shared" si="2141"/>
        <v/>
      </c>
      <c r="AC4609" s="154" t="str">
        <f t="shared" si="2152"/>
        <v/>
      </c>
      <c r="AD4609" s="154" t="str">
        <f t="shared" si="2153"/>
        <v/>
      </c>
      <c r="AE4609" s="3" t="str">
        <f t="shared" si="2154"/>
        <v/>
      </c>
      <c r="AF4609" s="3" t="str">
        <f t="shared" si="2155"/>
        <v/>
      </c>
      <c r="AG4609" s="3" t="str">
        <f t="shared" si="2156"/>
        <v/>
      </c>
      <c r="AH4609" s="4" t="str">
        <f t="shared" si="2157"/>
        <v/>
      </c>
      <c r="AI4609" s="75" t="str">
        <f t="shared" si="2158"/>
        <v/>
      </c>
      <c r="AJ4609" s="75" t="str">
        <f t="shared" si="2159"/>
        <v/>
      </c>
    </row>
    <row r="4610" spans="1:36" ht="14.25">
      <c r="A4610" s="41" t="str">
        <f t="shared" si="2142"/>
        <v/>
      </c>
      <c r="B4610" s="150" t="str">
        <f>IF(ISNUMBER(A4610),INDEX('MetaTrader Import'!$H$13:$J$5893,TRUNC(((A4610-$A$39+1)-1)/3)+1,MOD((A4610-$A$39+1)-1,3)+1),"")</f>
        <v/>
      </c>
      <c r="C4610" s="43" t="str">
        <f t="shared" si="2143"/>
        <v/>
      </c>
      <c r="D4610" s="43" t="str">
        <f t="shared" ca="1" si="2133"/>
        <v/>
      </c>
      <c r="E4610" s="43" t="str">
        <f t="shared" si="2144"/>
        <v/>
      </c>
      <c r="F4610" s="43" t="str">
        <f t="shared" si="2145"/>
        <v/>
      </c>
      <c r="G4610" s="43" t="str">
        <f>IF(A4610&lt;&gt;"",IF(A4610&lt;Data!$G$11*0.25,$C$13/$G$32,IF(A4610&gt;Data!$G$11*0.25,$C$13,$C$13*10)),"")</f>
        <v/>
      </c>
      <c r="H4610" s="43" t="str">
        <f>IF(A4610&lt;&gt;"",IF(Data!$G$9="constant",$C$13,IF(Data!$G$9="squeeze",G4610,F4610)),"")</f>
        <v/>
      </c>
      <c r="I4610" s="38" t="str">
        <f ca="1">IF(ISNUMBER(A4610),NORMINV(RAND(),0,IF(AND(Data!$G$9="squeeze",A4610&lt;Data!$G$11*0.25),$H$32,1)*$C$30*$C$13)*($C$14*$C$12),"")</f>
        <v/>
      </c>
      <c r="J4610" s="42" t="str">
        <f ca="1">IFERROR(IF(Data!$C$6="Real",B4610,I4610+J4609+($C$14*$C$12)*(NORMINV(RAND(),$C$15,CHOOSE($G$13,$C$13,F4610,G4610)))),"")</f>
        <v/>
      </c>
      <c r="K4610" s="88" t="str">
        <f>IF(ISNUMBER(A4610), IF($G$16="fixed",$G$17,MIN(H4610*Data!$C$7*$C$16*0.5,$C$17*Data!$C$7))*$C$12,"")</f>
        <v/>
      </c>
      <c r="L4610" s="42" t="str">
        <f t="shared" ca="1" si="2160"/>
        <v/>
      </c>
      <c r="M4610" s="44" t="str">
        <f t="shared" ca="1" si="2161"/>
        <v/>
      </c>
      <c r="N4610" s="44" t="str">
        <f t="shared" ca="1" si="2162"/>
        <v/>
      </c>
      <c r="O4610" s="108" t="str">
        <f t="shared" si="2146"/>
        <v/>
      </c>
      <c r="P4610" s="102" t="str">
        <f t="shared" si="2147"/>
        <v/>
      </c>
      <c r="Q4610" s="102" t="str">
        <f t="shared" si="2148"/>
        <v/>
      </c>
      <c r="R4610" s="120" t="str">
        <f t="shared" si="2149"/>
        <v/>
      </c>
      <c r="S4610" s="54" t="str">
        <f t="shared" si="2150"/>
        <v/>
      </c>
      <c r="T4610" s="5" t="str">
        <f t="shared" si="2151"/>
        <v/>
      </c>
      <c r="U4610" s="152" t="str">
        <f t="shared" si="2134"/>
        <v/>
      </c>
      <c r="V4610" s="152" t="str">
        <f t="shared" si="2135"/>
        <v/>
      </c>
      <c r="W4610" s="153" t="str">
        <f t="shared" si="2136"/>
        <v/>
      </c>
      <c r="X4610" s="153" t="str">
        <f t="shared" si="2137"/>
        <v/>
      </c>
      <c r="Y4610" s="153" t="str">
        <f t="shared" si="2138"/>
        <v/>
      </c>
      <c r="Z4610" s="153" t="str">
        <f t="shared" si="2139"/>
        <v/>
      </c>
      <c r="AA4610" s="152" t="str">
        <f t="shared" si="2140"/>
        <v/>
      </c>
      <c r="AB4610" s="152" t="str">
        <f t="shared" si="2141"/>
        <v/>
      </c>
      <c r="AC4610" s="154" t="str">
        <f t="shared" si="2152"/>
        <v/>
      </c>
      <c r="AD4610" s="154" t="str">
        <f t="shared" si="2153"/>
        <v/>
      </c>
      <c r="AE4610" s="3" t="str">
        <f t="shared" si="2154"/>
        <v/>
      </c>
      <c r="AF4610" s="3" t="str">
        <f t="shared" si="2155"/>
        <v/>
      </c>
      <c r="AG4610" s="3" t="str">
        <f t="shared" si="2156"/>
        <v/>
      </c>
      <c r="AH4610" s="4" t="str">
        <f t="shared" si="2157"/>
        <v/>
      </c>
      <c r="AI4610" s="75" t="str">
        <f t="shared" si="2158"/>
        <v/>
      </c>
      <c r="AJ4610" s="75" t="str">
        <f t="shared" si="2159"/>
        <v/>
      </c>
    </row>
    <row r="4611" spans="1:36" ht="14.25">
      <c r="A4611" s="41" t="str">
        <f t="shared" si="2142"/>
        <v/>
      </c>
      <c r="B4611" s="150" t="str">
        <f>IF(ISNUMBER(A4611),INDEX('MetaTrader Import'!$H$13:$J$5893,TRUNC(((A4611-$A$39+1)-1)/3)+1,MOD((A4611-$A$39+1)-1,3)+1),"")</f>
        <v/>
      </c>
      <c r="C4611" s="43" t="str">
        <f t="shared" si="2143"/>
        <v/>
      </c>
      <c r="D4611" s="43" t="str">
        <f t="shared" ref="D4611:D4674" ca="1" si="2163">IF(A4611&lt;&gt;"",NORMINV(RAND(),($C$23-C4611)*$C$28,$C$27)+NORMINV(RAND(),IF(RAND()&gt;$C$26,$C$25,0),$C$27),"")</f>
        <v/>
      </c>
      <c r="E4611" s="43" t="str">
        <f t="shared" si="2144"/>
        <v/>
      </c>
      <c r="F4611" s="43" t="str">
        <f t="shared" si="2145"/>
        <v/>
      </c>
      <c r="G4611" s="43" t="str">
        <f>IF(A4611&lt;&gt;"",IF(A4611&lt;Data!$G$11*0.25,$C$13/$G$32,IF(A4611&gt;Data!$G$11*0.25,$C$13,$C$13*10)),"")</f>
        <v/>
      </c>
      <c r="H4611" s="43" t="str">
        <f>IF(A4611&lt;&gt;"",IF(Data!$G$9="constant",$C$13,IF(Data!$G$9="squeeze",G4611,F4611)),"")</f>
        <v/>
      </c>
      <c r="I4611" s="38" t="str">
        <f ca="1">IF(ISNUMBER(A4611),NORMINV(RAND(),0,IF(AND(Data!$G$9="squeeze",A4611&lt;Data!$G$11*0.25),$H$32,1)*$C$30*$C$13)*($C$14*$C$12),"")</f>
        <v/>
      </c>
      <c r="J4611" s="42" t="str">
        <f ca="1">IFERROR(IF(Data!$C$6="Real",B4611,I4611+J4610+($C$14*$C$12)*(NORMINV(RAND(),$C$15,CHOOSE($G$13,$C$13,F4611,G4611)))),"")</f>
        <v/>
      </c>
      <c r="K4611" s="88" t="str">
        <f>IF(ISNUMBER(A4611), IF($G$16="fixed",$G$17,MIN(H4611*Data!$C$7*$C$16*0.5,$C$17*Data!$C$7))*$C$12,"")</f>
        <v/>
      </c>
      <c r="L4611" s="42" t="str">
        <f t="shared" ca="1" si="2160"/>
        <v/>
      </c>
      <c r="M4611" s="44" t="str">
        <f t="shared" ca="1" si="2161"/>
        <v/>
      </c>
      <c r="N4611" s="44" t="str">
        <f t="shared" ca="1" si="2162"/>
        <v/>
      </c>
      <c r="O4611" s="108" t="str">
        <f t="shared" si="2146"/>
        <v/>
      </c>
      <c r="P4611" s="102" t="str">
        <f t="shared" si="2147"/>
        <v/>
      </c>
      <c r="Q4611" s="102" t="str">
        <f t="shared" si="2148"/>
        <v/>
      </c>
      <c r="R4611" s="120" t="str">
        <f t="shared" si="2149"/>
        <v/>
      </c>
      <c r="S4611" s="54" t="str">
        <f t="shared" si="2150"/>
        <v/>
      </c>
      <c r="T4611" s="5" t="str">
        <f t="shared" si="2151"/>
        <v/>
      </c>
      <c r="U4611" s="152" t="str">
        <f t="shared" ref="U4611:U4674" si="2164">IF(NOT(ISNUMBER(T4611)),"",IF(S4611=1,T4611,IF(M4611&gt;U4610,M4611,IF(ISNUMBER(U4610),U4610,""))))</f>
        <v/>
      </c>
      <c r="V4611" s="152" t="str">
        <f t="shared" ref="V4611:V4674" si="2165">IF(NOT(ISNUMBER(T4611)),"",IF(S4611=1,T4611,IF(N4611&lt;V4610,N4611,IF(ISNUMBER(V4610),V4610,""))))</f>
        <v/>
      </c>
      <c r="W4611" s="153" t="str">
        <f t="shared" ref="W4611:W4674" si="2166">IF(NOT(ISNUMBER(T4611)),"",MIN($F$24,IF(TRUNC((U4611-T4611)/$E$24*$G$12)+0&gt;IF(ISNUMBER(W4610),W4610,0),TRUNC((U4611-T4611)/$E$24*$G$12)+0,IF(ISNUMBER(W4610),W4610,0))))</f>
        <v/>
      </c>
      <c r="X4611" s="153" t="str">
        <f t="shared" ref="X4611:X4674" si="2167">IF(NOT(ISNUMBER(T4611)),"",MIN($F$24,IF(-TRUNC((V4611-T4611)/$E$24*$G$12)+0&gt;IF(ISNUMBER(X4610),X4610,0),-TRUNC((V4611-T4611)/$E$24*$G$12)+0,IF(ISNUMBER(X4610),X4610,0))))</f>
        <v/>
      </c>
      <c r="Y4611" s="153" t="str">
        <f t="shared" ref="Y4611:Y4674" si="2168">IF(ISNUMBER(W4611),(IF(W4611=0,0,1))*IF(ABS($I$24)=2,POWER(2,W4611-1),W4611)*SIGN($I$24)*$K$24,"")</f>
        <v/>
      </c>
      <c r="Z4611" s="153" t="str">
        <f t="shared" ref="Z4611:Z4674" si="2169">IF(ISNUMBER(X4611),(IF(X4611=0,0,1))*IF(ABS($I$24)=2,POWER(2,X4611-1),X4611)*SIGN($I$24)*$K$24,"")</f>
        <v/>
      </c>
      <c r="AA4611" s="152" t="str">
        <f t="shared" ref="AA4611:AA4674" si="2170">IF(OR(NOT(ISNUMBER(T4611)),W4611&lt;1),"",IF(OR(NOT(ISNUMBER(W4610)),W4610=0),IF(SIGN(Y4611)=1,M4611,N4611),(Y4610*AA4610+(Y4611-Y4610)*IF(SIGN(Y4611)=1,M4611,N4611))/Y4611))</f>
        <v/>
      </c>
      <c r="AB4611" s="152" t="str">
        <f t="shared" ref="AB4611:AB4674" si="2171">IF(OR(NOT(ISNUMBER(T4611)),X4611&lt;1),"",IF(OR(NOT(ISNUMBER(X4610)),X4610=0),IF(SIGN(Z4611)=1,N4611,M4611),(Z4610*AB4610+(Z4611-Z4610)*IF(SIGN(Z4611)=1,N4611,M4611))/Z4611))</f>
        <v/>
      </c>
      <c r="AC4611" s="154" t="str">
        <f t="shared" si="2152"/>
        <v/>
      </c>
      <c r="AD4611" s="154" t="str">
        <f t="shared" si="2153"/>
        <v/>
      </c>
      <c r="AE4611" s="3" t="str">
        <f t="shared" si="2154"/>
        <v/>
      </c>
      <c r="AF4611" s="3" t="str">
        <f t="shared" si="2155"/>
        <v/>
      </c>
      <c r="AG4611" s="3" t="str">
        <f t="shared" si="2156"/>
        <v/>
      </c>
      <c r="AH4611" s="4" t="str">
        <f t="shared" si="2157"/>
        <v/>
      </c>
      <c r="AI4611" s="75" t="str">
        <f t="shared" si="2158"/>
        <v/>
      </c>
      <c r="AJ4611" s="75" t="str">
        <f t="shared" si="2159"/>
        <v/>
      </c>
    </row>
    <row r="4612" spans="1:36" ht="14.25">
      <c r="A4612" s="41" t="str">
        <f t="shared" ref="A4612:A4675" si="2172">IFERROR(IF(A4611+1&gt;$C$19,"",A4611+1),"")</f>
        <v/>
      </c>
      <c r="B4612" s="150" t="str">
        <f>IF(ISNUMBER(A4612),INDEX('MetaTrader Import'!$H$13:$J$5893,TRUNC(((A4612-$A$39+1)-1)/3)+1,MOD((A4612-$A$39+1)-1,3)+1),"")</f>
        <v/>
      </c>
      <c r="C4612" s="43" t="str">
        <f t="shared" ref="C4612:C4675" si="2173">IF(A4612&lt;&gt;"",E4611,"")</f>
        <v/>
      </c>
      <c r="D4612" s="43" t="str">
        <f t="shared" ca="1" si="2163"/>
        <v/>
      </c>
      <c r="E4612" s="43" t="str">
        <f t="shared" ref="E4612:E4675" si="2174">IF(A4612&lt;&gt;"",C4612+D4612,"")</f>
        <v/>
      </c>
      <c r="F4612" s="43" t="str">
        <f t="shared" ref="F4612:F4675" si="2175">IF(A4612&lt;&gt;"",$C$13*ABS(E4612)/$C$23,"")</f>
        <v/>
      </c>
      <c r="G4612" s="43" t="str">
        <f>IF(A4612&lt;&gt;"",IF(A4612&lt;Data!$G$11*0.25,$C$13/$G$32,IF(A4612&gt;Data!$G$11*0.25,$C$13,$C$13*10)),"")</f>
        <v/>
      </c>
      <c r="H4612" s="43" t="str">
        <f>IF(A4612&lt;&gt;"",IF(Data!$G$9="constant",$C$13,IF(Data!$G$9="squeeze",G4612,F4612)),"")</f>
        <v/>
      </c>
      <c r="I4612" s="38" t="str">
        <f ca="1">IF(ISNUMBER(A4612),NORMINV(RAND(),0,IF(AND(Data!$G$9="squeeze",A4612&lt;Data!$G$11*0.25),$H$32,1)*$C$30*$C$13)*($C$14*$C$12),"")</f>
        <v/>
      </c>
      <c r="J4612" s="42" t="str">
        <f ca="1">IFERROR(IF(Data!$C$6="Real",B4612,I4612+J4611+($C$14*$C$12)*(NORMINV(RAND(),$C$15,CHOOSE($G$13,$C$13,F4612,G4612)))),"")</f>
        <v/>
      </c>
      <c r="K4612" s="88" t="str">
        <f>IF(ISNUMBER(A4612), IF($G$16="fixed",$G$17,MIN(H4612*Data!$C$7*$C$16*0.5,$C$17*Data!$C$7))*$C$12,"")</f>
        <v/>
      </c>
      <c r="L4612" s="42" t="str">
        <f t="shared" ca="1" si="2160"/>
        <v/>
      </c>
      <c r="M4612" s="44" t="str">
        <f t="shared" ca="1" si="2161"/>
        <v/>
      </c>
      <c r="N4612" s="44" t="str">
        <f t="shared" ca="1" si="2162"/>
        <v/>
      </c>
      <c r="O4612" s="108" t="str">
        <f t="shared" ref="O4612:O4675" si="2176">IF(ISNUMBER(A4612),$G$12*SLOPE(L4598:L4612,A4598:A4612),"")</f>
        <v/>
      </c>
      <c r="P4612" s="102" t="str">
        <f t="shared" ref="P4612:P4675" si="2177">IF(ISNUMBER(A4612),STDEV(L4598:L4612)*$G$12,"")</f>
        <v/>
      </c>
      <c r="Q4612" s="102" t="str">
        <f t="shared" ref="Q4612:Q4675" si="2178">IF(ISNUMBER(A4612),SLOPE(P4598:P4612,A4598:A4612),"")</f>
        <v/>
      </c>
      <c r="R4612" s="120" t="str">
        <f t="shared" ref="R4612:R4675" si="2179">IF(ISNUMBER(A4612),R4611+S4611,"")</f>
        <v/>
      </c>
      <c r="S4612" s="54" t="str">
        <f t="shared" ref="S4612:S4675" si="2180">IF(ISNUMBER(A4612),IF(AND(R4612&lt;$M$24,Q4612&lt;$F$28,ABS(O4612)&lt;$F$27,P4612&lt;$F$26,NOT(ISNUMBER(T4611))),1,0),"")</f>
        <v/>
      </c>
      <c r="T4612" s="5" t="str">
        <f t="shared" ref="T4612:T4675" si="2181">IF(ISNUMBER(A4612),IF(S4612=1,L4612,IF(AG4611="Y","",IF(ISNUMBER(T4611),T4611,""))),"")</f>
        <v/>
      </c>
      <c r="U4612" s="152" t="str">
        <f t="shared" si="2164"/>
        <v/>
      </c>
      <c r="V4612" s="152" t="str">
        <f t="shared" si="2165"/>
        <v/>
      </c>
      <c r="W4612" s="153" t="str">
        <f t="shared" si="2166"/>
        <v/>
      </c>
      <c r="X4612" s="153" t="str">
        <f t="shared" si="2167"/>
        <v/>
      </c>
      <c r="Y4612" s="153" t="str">
        <f t="shared" si="2168"/>
        <v/>
      </c>
      <c r="Z4612" s="153" t="str">
        <f t="shared" si="2169"/>
        <v/>
      </c>
      <c r="AA4612" s="152" t="str">
        <f t="shared" si="2170"/>
        <v/>
      </c>
      <c r="AB4612" s="152" t="str">
        <f t="shared" si="2171"/>
        <v/>
      </c>
      <c r="AC4612" s="154" t="str">
        <f t="shared" ref="AC4612:AC4675" si="2182">IFERROR(-SIGN(Y4612)*(AA4612-IF(SIGN(Y4612)=1,N4612,M4612))*$G$12*ABS(Y4612),"")</f>
        <v/>
      </c>
      <c r="AD4612" s="154" t="str">
        <f t="shared" ref="AD4612:AD4675" si="2183">IFERROR(SIGN(Z4612)*(AB4612-IF(SIGN(Z4612)=1,M4612,N4612))*$G$12*ABS(Z4612),"")</f>
        <v/>
      </c>
      <c r="AE4612" s="3" t="str">
        <f t="shared" ref="AE4612:AE4675" si="2184">IF(ISNUMBER(A4612),IFERROR((IF(ISNUMBER(AC4612),AC4612,0)+IF(ISNUMBER(AD4612),AD4612,0))/(ABS(Y4612)+ABS(Z4612)),0),"")</f>
        <v/>
      </c>
      <c r="AF4612" s="3" t="str">
        <f t="shared" ref="AF4612:AF4675" si="2185">IF(ISNUMBER(A4612),IF(ISNUMBER(AC4612),AC4612,0)+IF(ISNUMBER(AD4612),AD4612,0),"")</f>
        <v/>
      </c>
      <c r="AG4612" s="3" t="str">
        <f t="shared" ref="AG4612:AG4675" si="2186">IF(NOT(ISNUMBER(T4612)),"",IF(OR(AF4612&gt;$G$24,AF4612&lt;-$H$24,A4612+1&gt;$C$19),"Y","N"))</f>
        <v/>
      </c>
      <c r="AH4612" s="4" t="str">
        <f t="shared" ref="AH4612:AH4675" si="2187">IF(AG4612="y",AF4612*10*$C$11,"")</f>
        <v/>
      </c>
      <c r="AI4612" s="75" t="str">
        <f t="shared" ref="AI4612:AI4675" si="2188">IF(ISNUMBER(A4612),IF(ISNUMBER(AH4612),AJ4612,AF4612*10*$C$11+AJ4612),"")</f>
        <v/>
      </c>
      <c r="AJ4612" s="75" t="str">
        <f t="shared" ref="AJ4612:AJ4675" si="2189">IF(ISNUMBER(A4612),AJ4611+IF(ISNUMBER(AH4612),AH4612,0),"")</f>
        <v/>
      </c>
    </row>
    <row r="4613" spans="1:36" ht="14.25">
      <c r="A4613" s="41" t="str">
        <f t="shared" si="2172"/>
        <v/>
      </c>
      <c r="B4613" s="150" t="str">
        <f>IF(ISNUMBER(A4613),INDEX('MetaTrader Import'!$H$13:$J$5893,TRUNC(((A4613-$A$39+1)-1)/3)+1,MOD((A4613-$A$39+1)-1,3)+1),"")</f>
        <v/>
      </c>
      <c r="C4613" s="43" t="str">
        <f t="shared" si="2173"/>
        <v/>
      </c>
      <c r="D4613" s="43" t="str">
        <f t="shared" ca="1" si="2163"/>
        <v/>
      </c>
      <c r="E4613" s="43" t="str">
        <f t="shared" si="2174"/>
        <v/>
      </c>
      <c r="F4613" s="43" t="str">
        <f t="shared" si="2175"/>
        <v/>
      </c>
      <c r="G4613" s="43" t="str">
        <f>IF(A4613&lt;&gt;"",IF(A4613&lt;Data!$G$11*0.25,$C$13/$G$32,IF(A4613&gt;Data!$G$11*0.25,$C$13,$C$13*10)),"")</f>
        <v/>
      </c>
      <c r="H4613" s="43" t="str">
        <f>IF(A4613&lt;&gt;"",IF(Data!$G$9="constant",$C$13,IF(Data!$G$9="squeeze",G4613,F4613)),"")</f>
        <v/>
      </c>
      <c r="I4613" s="38" t="str">
        <f ca="1">IF(ISNUMBER(A4613),NORMINV(RAND(),0,IF(AND(Data!$G$9="squeeze",A4613&lt;Data!$G$11*0.25),$H$32,1)*$C$30*$C$13)*($C$14*$C$12),"")</f>
        <v/>
      </c>
      <c r="J4613" s="42" t="str">
        <f ca="1">IFERROR(IF(Data!$C$6="Real",B4613,I4613+J4612+($C$14*$C$12)*(NORMINV(RAND(),$C$15,CHOOSE($G$13,$C$13,F4613,G4613)))),"")</f>
        <v/>
      </c>
      <c r="K4613" s="88" t="str">
        <f>IF(ISNUMBER(A4613), IF($G$16="fixed",$G$17,MIN(H4613*Data!$C$7*$C$16*0.5,$C$17*Data!$C$7))*$C$12,"")</f>
        <v/>
      </c>
      <c r="L4613" s="42" t="str">
        <f t="shared" ca="1" si="2160"/>
        <v/>
      </c>
      <c r="M4613" s="44" t="str">
        <f t="shared" ca="1" si="2161"/>
        <v/>
      </c>
      <c r="N4613" s="44" t="str">
        <f t="shared" ca="1" si="2162"/>
        <v/>
      </c>
      <c r="O4613" s="108" t="str">
        <f t="shared" si="2176"/>
        <v/>
      </c>
      <c r="P4613" s="102" t="str">
        <f t="shared" si="2177"/>
        <v/>
      </c>
      <c r="Q4613" s="102" t="str">
        <f t="shared" si="2178"/>
        <v/>
      </c>
      <c r="R4613" s="120" t="str">
        <f t="shared" si="2179"/>
        <v/>
      </c>
      <c r="S4613" s="54" t="str">
        <f t="shared" si="2180"/>
        <v/>
      </c>
      <c r="T4613" s="5" t="str">
        <f t="shared" si="2181"/>
        <v/>
      </c>
      <c r="U4613" s="152" t="str">
        <f t="shared" si="2164"/>
        <v/>
      </c>
      <c r="V4613" s="152" t="str">
        <f t="shared" si="2165"/>
        <v/>
      </c>
      <c r="W4613" s="153" t="str">
        <f t="shared" si="2166"/>
        <v/>
      </c>
      <c r="X4613" s="153" t="str">
        <f t="shared" si="2167"/>
        <v/>
      </c>
      <c r="Y4613" s="153" t="str">
        <f t="shared" si="2168"/>
        <v/>
      </c>
      <c r="Z4613" s="153" t="str">
        <f t="shared" si="2169"/>
        <v/>
      </c>
      <c r="AA4613" s="152" t="str">
        <f t="shared" si="2170"/>
        <v/>
      </c>
      <c r="AB4613" s="152" t="str">
        <f t="shared" si="2171"/>
        <v/>
      </c>
      <c r="AC4613" s="154" t="str">
        <f t="shared" si="2182"/>
        <v/>
      </c>
      <c r="AD4613" s="154" t="str">
        <f t="shared" si="2183"/>
        <v/>
      </c>
      <c r="AE4613" s="3" t="str">
        <f t="shared" si="2184"/>
        <v/>
      </c>
      <c r="AF4613" s="3" t="str">
        <f t="shared" si="2185"/>
        <v/>
      </c>
      <c r="AG4613" s="3" t="str">
        <f t="shared" si="2186"/>
        <v/>
      </c>
      <c r="AH4613" s="4" t="str">
        <f t="shared" si="2187"/>
        <v/>
      </c>
      <c r="AI4613" s="75" t="str">
        <f t="shared" si="2188"/>
        <v/>
      </c>
      <c r="AJ4613" s="75" t="str">
        <f t="shared" si="2189"/>
        <v/>
      </c>
    </row>
    <row r="4614" spans="1:36" ht="14.25">
      <c r="A4614" s="41" t="str">
        <f t="shared" si="2172"/>
        <v/>
      </c>
      <c r="B4614" s="150" t="str">
        <f>IF(ISNUMBER(A4614),INDEX('MetaTrader Import'!$H$13:$J$5893,TRUNC(((A4614-$A$39+1)-1)/3)+1,MOD((A4614-$A$39+1)-1,3)+1),"")</f>
        <v/>
      </c>
      <c r="C4614" s="43" t="str">
        <f t="shared" si="2173"/>
        <v/>
      </c>
      <c r="D4614" s="43" t="str">
        <f t="shared" ca="1" si="2163"/>
        <v/>
      </c>
      <c r="E4614" s="43" t="str">
        <f t="shared" si="2174"/>
        <v/>
      </c>
      <c r="F4614" s="43" t="str">
        <f t="shared" si="2175"/>
        <v/>
      </c>
      <c r="G4614" s="43" t="str">
        <f>IF(A4614&lt;&gt;"",IF(A4614&lt;Data!$G$11*0.25,$C$13/$G$32,IF(A4614&gt;Data!$G$11*0.25,$C$13,$C$13*10)),"")</f>
        <v/>
      </c>
      <c r="H4614" s="43" t="str">
        <f>IF(A4614&lt;&gt;"",IF(Data!$G$9="constant",$C$13,IF(Data!$G$9="squeeze",G4614,F4614)),"")</f>
        <v/>
      </c>
      <c r="I4614" s="38" t="str">
        <f ca="1">IF(ISNUMBER(A4614),NORMINV(RAND(),0,IF(AND(Data!$G$9="squeeze",A4614&lt;Data!$G$11*0.25),$H$32,1)*$C$30*$C$13)*($C$14*$C$12),"")</f>
        <v/>
      </c>
      <c r="J4614" s="42" t="str">
        <f ca="1">IFERROR(IF(Data!$C$6="Real",B4614,I4614+J4613+($C$14*$C$12)*(NORMINV(RAND(),$C$15,CHOOSE($G$13,$C$13,F4614,G4614)))),"")</f>
        <v/>
      </c>
      <c r="K4614" s="88" t="str">
        <f>IF(ISNUMBER(A4614), IF($G$16="fixed",$G$17,MIN(H4614*Data!$C$7*$C$16*0.5,$C$17*Data!$C$7))*$C$12,"")</f>
        <v/>
      </c>
      <c r="L4614" s="42" t="str">
        <f t="shared" ref="L4614:L4677" ca="1" si="2190">IFERROR(J4614,"")</f>
        <v/>
      </c>
      <c r="M4614" s="44" t="str">
        <f t="shared" ref="M4614:M4677" ca="1" si="2191">IFERROR(L4614+K4614*0.5,"")</f>
        <v/>
      </c>
      <c r="N4614" s="44" t="str">
        <f t="shared" ref="N4614:N4677" ca="1" si="2192">IFERROR(L4614-K4614*0.5,"")</f>
        <v/>
      </c>
      <c r="O4614" s="108" t="str">
        <f t="shared" si="2176"/>
        <v/>
      </c>
      <c r="P4614" s="102" t="str">
        <f t="shared" si="2177"/>
        <v/>
      </c>
      <c r="Q4614" s="102" t="str">
        <f t="shared" si="2178"/>
        <v/>
      </c>
      <c r="R4614" s="120" t="str">
        <f t="shared" si="2179"/>
        <v/>
      </c>
      <c r="S4614" s="54" t="str">
        <f t="shared" si="2180"/>
        <v/>
      </c>
      <c r="T4614" s="5" t="str">
        <f t="shared" si="2181"/>
        <v/>
      </c>
      <c r="U4614" s="152" t="str">
        <f t="shared" si="2164"/>
        <v/>
      </c>
      <c r="V4614" s="152" t="str">
        <f t="shared" si="2165"/>
        <v/>
      </c>
      <c r="W4614" s="153" t="str">
        <f t="shared" si="2166"/>
        <v/>
      </c>
      <c r="X4614" s="153" t="str">
        <f t="shared" si="2167"/>
        <v/>
      </c>
      <c r="Y4614" s="153" t="str">
        <f t="shared" si="2168"/>
        <v/>
      </c>
      <c r="Z4614" s="153" t="str">
        <f t="shared" si="2169"/>
        <v/>
      </c>
      <c r="AA4614" s="152" t="str">
        <f t="shared" si="2170"/>
        <v/>
      </c>
      <c r="AB4614" s="152" t="str">
        <f t="shared" si="2171"/>
        <v/>
      </c>
      <c r="AC4614" s="154" t="str">
        <f t="shared" si="2182"/>
        <v/>
      </c>
      <c r="AD4614" s="154" t="str">
        <f t="shared" si="2183"/>
        <v/>
      </c>
      <c r="AE4614" s="3" t="str">
        <f t="shared" si="2184"/>
        <v/>
      </c>
      <c r="AF4614" s="3" t="str">
        <f t="shared" si="2185"/>
        <v/>
      </c>
      <c r="AG4614" s="3" t="str">
        <f t="shared" si="2186"/>
        <v/>
      </c>
      <c r="AH4614" s="4" t="str">
        <f t="shared" si="2187"/>
        <v/>
      </c>
      <c r="AI4614" s="75" t="str">
        <f t="shared" si="2188"/>
        <v/>
      </c>
      <c r="AJ4614" s="75" t="str">
        <f t="shared" si="2189"/>
        <v/>
      </c>
    </row>
    <row r="4615" spans="1:36" ht="14.25">
      <c r="A4615" s="41" t="str">
        <f t="shared" si="2172"/>
        <v/>
      </c>
      <c r="B4615" s="150" t="str">
        <f>IF(ISNUMBER(A4615),INDEX('MetaTrader Import'!$H$13:$J$5893,TRUNC(((A4615-$A$39+1)-1)/3)+1,MOD((A4615-$A$39+1)-1,3)+1),"")</f>
        <v/>
      </c>
      <c r="C4615" s="43" t="str">
        <f t="shared" si="2173"/>
        <v/>
      </c>
      <c r="D4615" s="43" t="str">
        <f t="shared" ca="1" si="2163"/>
        <v/>
      </c>
      <c r="E4615" s="43" t="str">
        <f t="shared" si="2174"/>
        <v/>
      </c>
      <c r="F4615" s="43" t="str">
        <f t="shared" si="2175"/>
        <v/>
      </c>
      <c r="G4615" s="43" t="str">
        <f>IF(A4615&lt;&gt;"",IF(A4615&lt;Data!$G$11*0.25,$C$13/$G$32,IF(A4615&gt;Data!$G$11*0.25,$C$13,$C$13*10)),"")</f>
        <v/>
      </c>
      <c r="H4615" s="43" t="str">
        <f>IF(A4615&lt;&gt;"",IF(Data!$G$9="constant",$C$13,IF(Data!$G$9="squeeze",G4615,F4615)),"")</f>
        <v/>
      </c>
      <c r="I4615" s="38" t="str">
        <f ca="1">IF(ISNUMBER(A4615),NORMINV(RAND(),0,IF(AND(Data!$G$9="squeeze",A4615&lt;Data!$G$11*0.25),$H$32,1)*$C$30*$C$13)*($C$14*$C$12),"")</f>
        <v/>
      </c>
      <c r="J4615" s="42" t="str">
        <f ca="1">IFERROR(IF(Data!$C$6="Real",B4615,I4615+J4614+($C$14*$C$12)*(NORMINV(RAND(),$C$15,CHOOSE($G$13,$C$13,F4615,G4615)))),"")</f>
        <v/>
      </c>
      <c r="K4615" s="88" t="str">
        <f>IF(ISNUMBER(A4615), IF($G$16="fixed",$G$17,MIN(H4615*Data!$C$7*$C$16*0.5,$C$17*Data!$C$7))*$C$12,"")</f>
        <v/>
      </c>
      <c r="L4615" s="42" t="str">
        <f t="shared" ca="1" si="2190"/>
        <v/>
      </c>
      <c r="M4615" s="44" t="str">
        <f t="shared" ca="1" si="2191"/>
        <v/>
      </c>
      <c r="N4615" s="44" t="str">
        <f t="shared" ca="1" si="2192"/>
        <v/>
      </c>
      <c r="O4615" s="108" t="str">
        <f t="shared" si="2176"/>
        <v/>
      </c>
      <c r="P4615" s="102" t="str">
        <f t="shared" si="2177"/>
        <v/>
      </c>
      <c r="Q4615" s="102" t="str">
        <f t="shared" si="2178"/>
        <v/>
      </c>
      <c r="R4615" s="120" t="str">
        <f t="shared" si="2179"/>
        <v/>
      </c>
      <c r="S4615" s="54" t="str">
        <f t="shared" si="2180"/>
        <v/>
      </c>
      <c r="T4615" s="5" t="str">
        <f t="shared" si="2181"/>
        <v/>
      </c>
      <c r="U4615" s="152" t="str">
        <f t="shared" si="2164"/>
        <v/>
      </c>
      <c r="V4615" s="152" t="str">
        <f t="shared" si="2165"/>
        <v/>
      </c>
      <c r="W4615" s="153" t="str">
        <f t="shared" si="2166"/>
        <v/>
      </c>
      <c r="X4615" s="153" t="str">
        <f t="shared" si="2167"/>
        <v/>
      </c>
      <c r="Y4615" s="153" t="str">
        <f t="shared" si="2168"/>
        <v/>
      </c>
      <c r="Z4615" s="153" t="str">
        <f t="shared" si="2169"/>
        <v/>
      </c>
      <c r="AA4615" s="152" t="str">
        <f t="shared" si="2170"/>
        <v/>
      </c>
      <c r="AB4615" s="152" t="str">
        <f t="shared" si="2171"/>
        <v/>
      </c>
      <c r="AC4615" s="154" t="str">
        <f t="shared" si="2182"/>
        <v/>
      </c>
      <c r="AD4615" s="154" t="str">
        <f t="shared" si="2183"/>
        <v/>
      </c>
      <c r="AE4615" s="3" t="str">
        <f t="shared" si="2184"/>
        <v/>
      </c>
      <c r="AF4615" s="3" t="str">
        <f t="shared" si="2185"/>
        <v/>
      </c>
      <c r="AG4615" s="3" t="str">
        <f t="shared" si="2186"/>
        <v/>
      </c>
      <c r="AH4615" s="4" t="str">
        <f t="shared" si="2187"/>
        <v/>
      </c>
      <c r="AI4615" s="75" t="str">
        <f t="shared" si="2188"/>
        <v/>
      </c>
      <c r="AJ4615" s="75" t="str">
        <f t="shared" si="2189"/>
        <v/>
      </c>
    </row>
    <row r="4616" spans="1:36" ht="14.25">
      <c r="A4616" s="41" t="str">
        <f t="shared" si="2172"/>
        <v/>
      </c>
      <c r="B4616" s="150" t="str">
        <f>IF(ISNUMBER(A4616),INDEX('MetaTrader Import'!$H$13:$J$5893,TRUNC(((A4616-$A$39+1)-1)/3)+1,MOD((A4616-$A$39+1)-1,3)+1),"")</f>
        <v/>
      </c>
      <c r="C4616" s="43" t="str">
        <f t="shared" si="2173"/>
        <v/>
      </c>
      <c r="D4616" s="43" t="str">
        <f t="shared" ca="1" si="2163"/>
        <v/>
      </c>
      <c r="E4616" s="43" t="str">
        <f t="shared" si="2174"/>
        <v/>
      </c>
      <c r="F4616" s="43" t="str">
        <f t="shared" si="2175"/>
        <v/>
      </c>
      <c r="G4616" s="43" t="str">
        <f>IF(A4616&lt;&gt;"",IF(A4616&lt;Data!$G$11*0.25,$C$13/$G$32,IF(A4616&gt;Data!$G$11*0.25,$C$13,$C$13*10)),"")</f>
        <v/>
      </c>
      <c r="H4616" s="43" t="str">
        <f>IF(A4616&lt;&gt;"",IF(Data!$G$9="constant",$C$13,IF(Data!$G$9="squeeze",G4616,F4616)),"")</f>
        <v/>
      </c>
      <c r="I4616" s="38" t="str">
        <f ca="1">IF(ISNUMBER(A4616),NORMINV(RAND(),0,IF(AND(Data!$G$9="squeeze",A4616&lt;Data!$G$11*0.25),$H$32,1)*$C$30*$C$13)*($C$14*$C$12),"")</f>
        <v/>
      </c>
      <c r="J4616" s="42" t="str">
        <f ca="1">IFERROR(IF(Data!$C$6="Real",B4616,I4616+J4615+($C$14*$C$12)*(NORMINV(RAND(),$C$15,CHOOSE($G$13,$C$13,F4616,G4616)))),"")</f>
        <v/>
      </c>
      <c r="K4616" s="88" t="str">
        <f>IF(ISNUMBER(A4616), IF($G$16="fixed",$G$17,MIN(H4616*Data!$C$7*$C$16*0.5,$C$17*Data!$C$7))*$C$12,"")</f>
        <v/>
      </c>
      <c r="L4616" s="42" t="str">
        <f t="shared" ca="1" si="2190"/>
        <v/>
      </c>
      <c r="M4616" s="44" t="str">
        <f t="shared" ca="1" si="2191"/>
        <v/>
      </c>
      <c r="N4616" s="44" t="str">
        <f t="shared" ca="1" si="2192"/>
        <v/>
      </c>
      <c r="O4616" s="108" t="str">
        <f t="shared" si="2176"/>
        <v/>
      </c>
      <c r="P4616" s="102" t="str">
        <f t="shared" si="2177"/>
        <v/>
      </c>
      <c r="Q4616" s="102" t="str">
        <f t="shared" si="2178"/>
        <v/>
      </c>
      <c r="R4616" s="120" t="str">
        <f t="shared" si="2179"/>
        <v/>
      </c>
      <c r="S4616" s="54" t="str">
        <f t="shared" si="2180"/>
        <v/>
      </c>
      <c r="T4616" s="5" t="str">
        <f t="shared" si="2181"/>
        <v/>
      </c>
      <c r="U4616" s="152" t="str">
        <f t="shared" si="2164"/>
        <v/>
      </c>
      <c r="V4616" s="152" t="str">
        <f t="shared" si="2165"/>
        <v/>
      </c>
      <c r="W4616" s="153" t="str">
        <f t="shared" si="2166"/>
        <v/>
      </c>
      <c r="X4616" s="153" t="str">
        <f t="shared" si="2167"/>
        <v/>
      </c>
      <c r="Y4616" s="153" t="str">
        <f t="shared" si="2168"/>
        <v/>
      </c>
      <c r="Z4616" s="153" t="str">
        <f t="shared" si="2169"/>
        <v/>
      </c>
      <c r="AA4616" s="152" t="str">
        <f t="shared" si="2170"/>
        <v/>
      </c>
      <c r="AB4616" s="152" t="str">
        <f t="shared" si="2171"/>
        <v/>
      </c>
      <c r="AC4616" s="154" t="str">
        <f t="shared" si="2182"/>
        <v/>
      </c>
      <c r="AD4616" s="154" t="str">
        <f t="shared" si="2183"/>
        <v/>
      </c>
      <c r="AE4616" s="3" t="str">
        <f t="shared" si="2184"/>
        <v/>
      </c>
      <c r="AF4616" s="3" t="str">
        <f t="shared" si="2185"/>
        <v/>
      </c>
      <c r="AG4616" s="3" t="str">
        <f t="shared" si="2186"/>
        <v/>
      </c>
      <c r="AH4616" s="4" t="str">
        <f t="shared" si="2187"/>
        <v/>
      </c>
      <c r="AI4616" s="75" t="str">
        <f t="shared" si="2188"/>
        <v/>
      </c>
      <c r="AJ4616" s="75" t="str">
        <f t="shared" si="2189"/>
        <v/>
      </c>
    </row>
    <row r="4617" spans="1:36" ht="14.25">
      <c r="A4617" s="41" t="str">
        <f t="shared" si="2172"/>
        <v/>
      </c>
      <c r="B4617" s="150" t="str">
        <f>IF(ISNUMBER(A4617),INDEX('MetaTrader Import'!$H$13:$J$5893,TRUNC(((A4617-$A$39+1)-1)/3)+1,MOD((A4617-$A$39+1)-1,3)+1),"")</f>
        <v/>
      </c>
      <c r="C4617" s="43" t="str">
        <f t="shared" si="2173"/>
        <v/>
      </c>
      <c r="D4617" s="43" t="str">
        <f t="shared" ca="1" si="2163"/>
        <v/>
      </c>
      <c r="E4617" s="43" t="str">
        <f t="shared" si="2174"/>
        <v/>
      </c>
      <c r="F4617" s="43" t="str">
        <f t="shared" si="2175"/>
        <v/>
      </c>
      <c r="G4617" s="43" t="str">
        <f>IF(A4617&lt;&gt;"",IF(A4617&lt;Data!$G$11*0.25,$C$13/$G$32,IF(A4617&gt;Data!$G$11*0.25,$C$13,$C$13*10)),"")</f>
        <v/>
      </c>
      <c r="H4617" s="43" t="str">
        <f>IF(A4617&lt;&gt;"",IF(Data!$G$9="constant",$C$13,IF(Data!$G$9="squeeze",G4617,F4617)),"")</f>
        <v/>
      </c>
      <c r="I4617" s="38" t="str">
        <f ca="1">IF(ISNUMBER(A4617),NORMINV(RAND(),0,IF(AND(Data!$G$9="squeeze",A4617&lt;Data!$G$11*0.25),$H$32,1)*$C$30*$C$13)*($C$14*$C$12),"")</f>
        <v/>
      </c>
      <c r="J4617" s="42" t="str">
        <f ca="1">IFERROR(IF(Data!$C$6="Real",B4617,I4617+J4616+($C$14*$C$12)*(NORMINV(RAND(),$C$15,CHOOSE($G$13,$C$13,F4617,G4617)))),"")</f>
        <v/>
      </c>
      <c r="K4617" s="88" t="str">
        <f>IF(ISNUMBER(A4617), IF($G$16="fixed",$G$17,MIN(H4617*Data!$C$7*$C$16*0.5,$C$17*Data!$C$7))*$C$12,"")</f>
        <v/>
      </c>
      <c r="L4617" s="42" t="str">
        <f t="shared" ca="1" si="2190"/>
        <v/>
      </c>
      <c r="M4617" s="44" t="str">
        <f t="shared" ca="1" si="2191"/>
        <v/>
      </c>
      <c r="N4617" s="44" t="str">
        <f t="shared" ca="1" si="2192"/>
        <v/>
      </c>
      <c r="O4617" s="108" t="str">
        <f t="shared" si="2176"/>
        <v/>
      </c>
      <c r="P4617" s="102" t="str">
        <f t="shared" si="2177"/>
        <v/>
      </c>
      <c r="Q4617" s="102" t="str">
        <f t="shared" si="2178"/>
        <v/>
      </c>
      <c r="R4617" s="120" t="str">
        <f t="shared" si="2179"/>
        <v/>
      </c>
      <c r="S4617" s="54" t="str">
        <f t="shared" si="2180"/>
        <v/>
      </c>
      <c r="T4617" s="5" t="str">
        <f t="shared" si="2181"/>
        <v/>
      </c>
      <c r="U4617" s="152" t="str">
        <f t="shared" si="2164"/>
        <v/>
      </c>
      <c r="V4617" s="152" t="str">
        <f t="shared" si="2165"/>
        <v/>
      </c>
      <c r="W4617" s="153" t="str">
        <f t="shared" si="2166"/>
        <v/>
      </c>
      <c r="X4617" s="153" t="str">
        <f t="shared" si="2167"/>
        <v/>
      </c>
      <c r="Y4617" s="153" t="str">
        <f t="shared" si="2168"/>
        <v/>
      </c>
      <c r="Z4617" s="153" t="str">
        <f t="shared" si="2169"/>
        <v/>
      </c>
      <c r="AA4617" s="152" t="str">
        <f t="shared" si="2170"/>
        <v/>
      </c>
      <c r="AB4617" s="152" t="str">
        <f t="shared" si="2171"/>
        <v/>
      </c>
      <c r="AC4617" s="154" t="str">
        <f t="shared" si="2182"/>
        <v/>
      </c>
      <c r="AD4617" s="154" t="str">
        <f t="shared" si="2183"/>
        <v/>
      </c>
      <c r="AE4617" s="3" t="str">
        <f t="shared" si="2184"/>
        <v/>
      </c>
      <c r="AF4617" s="3" t="str">
        <f t="shared" si="2185"/>
        <v/>
      </c>
      <c r="AG4617" s="3" t="str">
        <f t="shared" si="2186"/>
        <v/>
      </c>
      <c r="AH4617" s="4" t="str">
        <f t="shared" si="2187"/>
        <v/>
      </c>
      <c r="AI4617" s="75" t="str">
        <f t="shared" si="2188"/>
        <v/>
      </c>
      <c r="AJ4617" s="75" t="str">
        <f t="shared" si="2189"/>
        <v/>
      </c>
    </row>
    <row r="4618" spans="1:36" ht="14.25">
      <c r="A4618" s="41" t="str">
        <f t="shared" si="2172"/>
        <v/>
      </c>
      <c r="B4618" s="150" t="str">
        <f>IF(ISNUMBER(A4618),INDEX('MetaTrader Import'!$H$13:$J$5893,TRUNC(((A4618-$A$39+1)-1)/3)+1,MOD((A4618-$A$39+1)-1,3)+1),"")</f>
        <v/>
      </c>
      <c r="C4618" s="43" t="str">
        <f t="shared" si="2173"/>
        <v/>
      </c>
      <c r="D4618" s="43" t="str">
        <f t="shared" ca="1" si="2163"/>
        <v/>
      </c>
      <c r="E4618" s="43" t="str">
        <f t="shared" si="2174"/>
        <v/>
      </c>
      <c r="F4618" s="43" t="str">
        <f t="shared" si="2175"/>
        <v/>
      </c>
      <c r="G4618" s="43" t="str">
        <f>IF(A4618&lt;&gt;"",IF(A4618&lt;Data!$G$11*0.25,$C$13/$G$32,IF(A4618&gt;Data!$G$11*0.25,$C$13,$C$13*10)),"")</f>
        <v/>
      </c>
      <c r="H4618" s="43" t="str">
        <f>IF(A4618&lt;&gt;"",IF(Data!$G$9="constant",$C$13,IF(Data!$G$9="squeeze",G4618,F4618)),"")</f>
        <v/>
      </c>
      <c r="I4618" s="38" t="str">
        <f ca="1">IF(ISNUMBER(A4618),NORMINV(RAND(),0,IF(AND(Data!$G$9="squeeze",A4618&lt;Data!$G$11*0.25),$H$32,1)*$C$30*$C$13)*($C$14*$C$12),"")</f>
        <v/>
      </c>
      <c r="J4618" s="42" t="str">
        <f ca="1">IFERROR(IF(Data!$C$6="Real",B4618,I4618+J4617+($C$14*$C$12)*(NORMINV(RAND(),$C$15,CHOOSE($G$13,$C$13,F4618,G4618)))),"")</f>
        <v/>
      </c>
      <c r="K4618" s="88" t="str">
        <f>IF(ISNUMBER(A4618), IF($G$16="fixed",$G$17,MIN(H4618*Data!$C$7*$C$16*0.5,$C$17*Data!$C$7))*$C$12,"")</f>
        <v/>
      </c>
      <c r="L4618" s="42" t="str">
        <f t="shared" ca="1" si="2190"/>
        <v/>
      </c>
      <c r="M4618" s="44" t="str">
        <f t="shared" ca="1" si="2191"/>
        <v/>
      </c>
      <c r="N4618" s="44" t="str">
        <f t="shared" ca="1" si="2192"/>
        <v/>
      </c>
      <c r="O4618" s="108" t="str">
        <f t="shared" si="2176"/>
        <v/>
      </c>
      <c r="P4618" s="102" t="str">
        <f t="shared" si="2177"/>
        <v/>
      </c>
      <c r="Q4618" s="102" t="str">
        <f t="shared" si="2178"/>
        <v/>
      </c>
      <c r="R4618" s="120" t="str">
        <f t="shared" si="2179"/>
        <v/>
      </c>
      <c r="S4618" s="54" t="str">
        <f t="shared" si="2180"/>
        <v/>
      </c>
      <c r="T4618" s="5" t="str">
        <f t="shared" si="2181"/>
        <v/>
      </c>
      <c r="U4618" s="152" t="str">
        <f t="shared" si="2164"/>
        <v/>
      </c>
      <c r="V4618" s="152" t="str">
        <f t="shared" si="2165"/>
        <v/>
      </c>
      <c r="W4618" s="153" t="str">
        <f t="shared" si="2166"/>
        <v/>
      </c>
      <c r="X4618" s="153" t="str">
        <f t="shared" si="2167"/>
        <v/>
      </c>
      <c r="Y4618" s="153" t="str">
        <f t="shared" si="2168"/>
        <v/>
      </c>
      <c r="Z4618" s="153" t="str">
        <f t="shared" si="2169"/>
        <v/>
      </c>
      <c r="AA4618" s="152" t="str">
        <f t="shared" si="2170"/>
        <v/>
      </c>
      <c r="AB4618" s="152" t="str">
        <f t="shared" si="2171"/>
        <v/>
      </c>
      <c r="AC4618" s="154" t="str">
        <f t="shared" si="2182"/>
        <v/>
      </c>
      <c r="AD4618" s="154" t="str">
        <f t="shared" si="2183"/>
        <v/>
      </c>
      <c r="AE4618" s="3" t="str">
        <f t="shared" si="2184"/>
        <v/>
      </c>
      <c r="AF4618" s="3" t="str">
        <f t="shared" si="2185"/>
        <v/>
      </c>
      <c r="AG4618" s="3" t="str">
        <f t="shared" si="2186"/>
        <v/>
      </c>
      <c r="AH4618" s="4" t="str">
        <f t="shared" si="2187"/>
        <v/>
      </c>
      <c r="AI4618" s="75" t="str">
        <f t="shared" si="2188"/>
        <v/>
      </c>
      <c r="AJ4618" s="75" t="str">
        <f t="shared" si="2189"/>
        <v/>
      </c>
    </row>
    <row r="4619" spans="1:36" ht="14.25">
      <c r="A4619" s="41" t="str">
        <f t="shared" si="2172"/>
        <v/>
      </c>
      <c r="B4619" s="150" t="str">
        <f>IF(ISNUMBER(A4619),INDEX('MetaTrader Import'!$H$13:$J$5893,TRUNC(((A4619-$A$39+1)-1)/3)+1,MOD((A4619-$A$39+1)-1,3)+1),"")</f>
        <v/>
      </c>
      <c r="C4619" s="43" t="str">
        <f t="shared" si="2173"/>
        <v/>
      </c>
      <c r="D4619" s="43" t="str">
        <f t="shared" ca="1" si="2163"/>
        <v/>
      </c>
      <c r="E4619" s="43" t="str">
        <f t="shared" si="2174"/>
        <v/>
      </c>
      <c r="F4619" s="43" t="str">
        <f t="shared" si="2175"/>
        <v/>
      </c>
      <c r="G4619" s="43" t="str">
        <f>IF(A4619&lt;&gt;"",IF(A4619&lt;Data!$G$11*0.25,$C$13/$G$32,IF(A4619&gt;Data!$G$11*0.25,$C$13,$C$13*10)),"")</f>
        <v/>
      </c>
      <c r="H4619" s="43" t="str">
        <f>IF(A4619&lt;&gt;"",IF(Data!$G$9="constant",$C$13,IF(Data!$G$9="squeeze",G4619,F4619)),"")</f>
        <v/>
      </c>
      <c r="I4619" s="38" t="str">
        <f ca="1">IF(ISNUMBER(A4619),NORMINV(RAND(),0,IF(AND(Data!$G$9="squeeze",A4619&lt;Data!$G$11*0.25),$H$32,1)*$C$30*$C$13)*($C$14*$C$12),"")</f>
        <v/>
      </c>
      <c r="J4619" s="42" t="str">
        <f ca="1">IFERROR(IF(Data!$C$6="Real",B4619,I4619+J4618+($C$14*$C$12)*(NORMINV(RAND(),$C$15,CHOOSE($G$13,$C$13,F4619,G4619)))),"")</f>
        <v/>
      </c>
      <c r="K4619" s="88" t="str">
        <f>IF(ISNUMBER(A4619), IF($G$16="fixed",$G$17,MIN(H4619*Data!$C$7*$C$16*0.5,$C$17*Data!$C$7))*$C$12,"")</f>
        <v/>
      </c>
      <c r="L4619" s="42" t="str">
        <f t="shared" ca="1" si="2190"/>
        <v/>
      </c>
      <c r="M4619" s="44" t="str">
        <f t="shared" ca="1" si="2191"/>
        <v/>
      </c>
      <c r="N4619" s="44" t="str">
        <f t="shared" ca="1" si="2192"/>
        <v/>
      </c>
      <c r="O4619" s="108" t="str">
        <f t="shared" si="2176"/>
        <v/>
      </c>
      <c r="P4619" s="102" t="str">
        <f t="shared" si="2177"/>
        <v/>
      </c>
      <c r="Q4619" s="102" t="str">
        <f t="shared" si="2178"/>
        <v/>
      </c>
      <c r="R4619" s="120" t="str">
        <f t="shared" si="2179"/>
        <v/>
      </c>
      <c r="S4619" s="54" t="str">
        <f t="shared" si="2180"/>
        <v/>
      </c>
      <c r="T4619" s="5" t="str">
        <f t="shared" si="2181"/>
        <v/>
      </c>
      <c r="U4619" s="152" t="str">
        <f t="shared" si="2164"/>
        <v/>
      </c>
      <c r="V4619" s="152" t="str">
        <f t="shared" si="2165"/>
        <v/>
      </c>
      <c r="W4619" s="153" t="str">
        <f t="shared" si="2166"/>
        <v/>
      </c>
      <c r="X4619" s="153" t="str">
        <f t="shared" si="2167"/>
        <v/>
      </c>
      <c r="Y4619" s="153" t="str">
        <f t="shared" si="2168"/>
        <v/>
      </c>
      <c r="Z4619" s="153" t="str">
        <f t="shared" si="2169"/>
        <v/>
      </c>
      <c r="AA4619" s="152" t="str">
        <f t="shared" si="2170"/>
        <v/>
      </c>
      <c r="AB4619" s="152" t="str">
        <f t="shared" si="2171"/>
        <v/>
      </c>
      <c r="AC4619" s="154" t="str">
        <f t="shared" si="2182"/>
        <v/>
      </c>
      <c r="AD4619" s="154" t="str">
        <f t="shared" si="2183"/>
        <v/>
      </c>
      <c r="AE4619" s="3" t="str">
        <f t="shared" si="2184"/>
        <v/>
      </c>
      <c r="AF4619" s="3" t="str">
        <f t="shared" si="2185"/>
        <v/>
      </c>
      <c r="AG4619" s="3" t="str">
        <f t="shared" si="2186"/>
        <v/>
      </c>
      <c r="AH4619" s="4" t="str">
        <f t="shared" si="2187"/>
        <v/>
      </c>
      <c r="AI4619" s="75" t="str">
        <f t="shared" si="2188"/>
        <v/>
      </c>
      <c r="AJ4619" s="75" t="str">
        <f t="shared" si="2189"/>
        <v/>
      </c>
    </row>
    <row r="4620" spans="1:36" ht="14.25">
      <c r="A4620" s="41" t="str">
        <f t="shared" si="2172"/>
        <v/>
      </c>
      <c r="B4620" s="150" t="str">
        <f>IF(ISNUMBER(A4620),INDEX('MetaTrader Import'!$H$13:$J$5893,TRUNC(((A4620-$A$39+1)-1)/3)+1,MOD((A4620-$A$39+1)-1,3)+1),"")</f>
        <v/>
      </c>
      <c r="C4620" s="43" t="str">
        <f t="shared" si="2173"/>
        <v/>
      </c>
      <c r="D4620" s="43" t="str">
        <f t="shared" ca="1" si="2163"/>
        <v/>
      </c>
      <c r="E4620" s="43" t="str">
        <f t="shared" si="2174"/>
        <v/>
      </c>
      <c r="F4620" s="43" t="str">
        <f t="shared" si="2175"/>
        <v/>
      </c>
      <c r="G4620" s="43" t="str">
        <f>IF(A4620&lt;&gt;"",IF(A4620&lt;Data!$G$11*0.25,$C$13/$G$32,IF(A4620&gt;Data!$G$11*0.25,$C$13,$C$13*10)),"")</f>
        <v/>
      </c>
      <c r="H4620" s="43" t="str">
        <f>IF(A4620&lt;&gt;"",IF(Data!$G$9="constant",$C$13,IF(Data!$G$9="squeeze",G4620,F4620)),"")</f>
        <v/>
      </c>
      <c r="I4620" s="38" t="str">
        <f ca="1">IF(ISNUMBER(A4620),NORMINV(RAND(),0,IF(AND(Data!$G$9="squeeze",A4620&lt;Data!$G$11*0.25),$H$32,1)*$C$30*$C$13)*($C$14*$C$12),"")</f>
        <v/>
      </c>
      <c r="J4620" s="42" t="str">
        <f ca="1">IFERROR(IF(Data!$C$6="Real",B4620,I4620+J4619+($C$14*$C$12)*(NORMINV(RAND(),$C$15,CHOOSE($G$13,$C$13,F4620,G4620)))),"")</f>
        <v/>
      </c>
      <c r="K4620" s="88" t="str">
        <f>IF(ISNUMBER(A4620), IF($G$16="fixed",$G$17,MIN(H4620*Data!$C$7*$C$16*0.5,$C$17*Data!$C$7))*$C$12,"")</f>
        <v/>
      </c>
      <c r="L4620" s="42" t="str">
        <f t="shared" ca="1" si="2190"/>
        <v/>
      </c>
      <c r="M4620" s="44" t="str">
        <f t="shared" ca="1" si="2191"/>
        <v/>
      </c>
      <c r="N4620" s="44" t="str">
        <f t="shared" ca="1" si="2192"/>
        <v/>
      </c>
      <c r="O4620" s="108" t="str">
        <f t="shared" si="2176"/>
        <v/>
      </c>
      <c r="P4620" s="102" t="str">
        <f t="shared" si="2177"/>
        <v/>
      </c>
      <c r="Q4620" s="102" t="str">
        <f t="shared" si="2178"/>
        <v/>
      </c>
      <c r="R4620" s="120" t="str">
        <f t="shared" si="2179"/>
        <v/>
      </c>
      <c r="S4620" s="54" t="str">
        <f t="shared" si="2180"/>
        <v/>
      </c>
      <c r="T4620" s="5" t="str">
        <f t="shared" si="2181"/>
        <v/>
      </c>
      <c r="U4620" s="152" t="str">
        <f t="shared" si="2164"/>
        <v/>
      </c>
      <c r="V4620" s="152" t="str">
        <f t="shared" si="2165"/>
        <v/>
      </c>
      <c r="W4620" s="153" t="str">
        <f t="shared" si="2166"/>
        <v/>
      </c>
      <c r="X4620" s="153" t="str">
        <f t="shared" si="2167"/>
        <v/>
      </c>
      <c r="Y4620" s="153" t="str">
        <f t="shared" si="2168"/>
        <v/>
      </c>
      <c r="Z4620" s="153" t="str">
        <f t="shared" si="2169"/>
        <v/>
      </c>
      <c r="AA4620" s="152" t="str">
        <f t="shared" si="2170"/>
        <v/>
      </c>
      <c r="AB4620" s="152" t="str">
        <f t="shared" si="2171"/>
        <v/>
      </c>
      <c r="AC4620" s="154" t="str">
        <f t="shared" si="2182"/>
        <v/>
      </c>
      <c r="AD4620" s="154" t="str">
        <f t="shared" si="2183"/>
        <v/>
      </c>
      <c r="AE4620" s="3" t="str">
        <f t="shared" si="2184"/>
        <v/>
      </c>
      <c r="AF4620" s="3" t="str">
        <f t="shared" si="2185"/>
        <v/>
      </c>
      <c r="AG4620" s="3" t="str">
        <f t="shared" si="2186"/>
        <v/>
      </c>
      <c r="AH4620" s="4" t="str">
        <f t="shared" si="2187"/>
        <v/>
      </c>
      <c r="AI4620" s="75" t="str">
        <f t="shared" si="2188"/>
        <v/>
      </c>
      <c r="AJ4620" s="75" t="str">
        <f t="shared" si="2189"/>
        <v/>
      </c>
    </row>
    <row r="4621" spans="1:36" ht="14.25">
      <c r="A4621" s="41" t="str">
        <f t="shared" si="2172"/>
        <v/>
      </c>
      <c r="B4621" s="150" t="str">
        <f>IF(ISNUMBER(A4621),INDEX('MetaTrader Import'!$H$13:$J$5893,TRUNC(((A4621-$A$39+1)-1)/3)+1,MOD((A4621-$A$39+1)-1,3)+1),"")</f>
        <v/>
      </c>
      <c r="C4621" s="43" t="str">
        <f t="shared" si="2173"/>
        <v/>
      </c>
      <c r="D4621" s="43" t="str">
        <f t="shared" ca="1" si="2163"/>
        <v/>
      </c>
      <c r="E4621" s="43" t="str">
        <f t="shared" si="2174"/>
        <v/>
      </c>
      <c r="F4621" s="43" t="str">
        <f t="shared" si="2175"/>
        <v/>
      </c>
      <c r="G4621" s="43" t="str">
        <f>IF(A4621&lt;&gt;"",IF(A4621&lt;Data!$G$11*0.25,$C$13/$G$32,IF(A4621&gt;Data!$G$11*0.25,$C$13,$C$13*10)),"")</f>
        <v/>
      </c>
      <c r="H4621" s="43" t="str">
        <f>IF(A4621&lt;&gt;"",IF(Data!$G$9="constant",$C$13,IF(Data!$G$9="squeeze",G4621,F4621)),"")</f>
        <v/>
      </c>
      <c r="I4621" s="38" t="str">
        <f ca="1">IF(ISNUMBER(A4621),NORMINV(RAND(),0,IF(AND(Data!$G$9="squeeze",A4621&lt;Data!$G$11*0.25),$H$32,1)*$C$30*$C$13)*($C$14*$C$12),"")</f>
        <v/>
      </c>
      <c r="J4621" s="42" t="str">
        <f ca="1">IFERROR(IF(Data!$C$6="Real",B4621,I4621+J4620+($C$14*$C$12)*(NORMINV(RAND(),$C$15,CHOOSE($G$13,$C$13,F4621,G4621)))),"")</f>
        <v/>
      </c>
      <c r="K4621" s="88" t="str">
        <f>IF(ISNUMBER(A4621), IF($G$16="fixed",$G$17,MIN(H4621*Data!$C$7*$C$16*0.5,$C$17*Data!$C$7))*$C$12,"")</f>
        <v/>
      </c>
      <c r="L4621" s="42" t="str">
        <f t="shared" ca="1" si="2190"/>
        <v/>
      </c>
      <c r="M4621" s="44" t="str">
        <f t="shared" ca="1" si="2191"/>
        <v/>
      </c>
      <c r="N4621" s="44" t="str">
        <f t="shared" ca="1" si="2192"/>
        <v/>
      </c>
      <c r="O4621" s="108" t="str">
        <f t="shared" si="2176"/>
        <v/>
      </c>
      <c r="P4621" s="102" t="str">
        <f t="shared" si="2177"/>
        <v/>
      </c>
      <c r="Q4621" s="102" t="str">
        <f t="shared" si="2178"/>
        <v/>
      </c>
      <c r="R4621" s="120" t="str">
        <f t="shared" si="2179"/>
        <v/>
      </c>
      <c r="S4621" s="54" t="str">
        <f t="shared" si="2180"/>
        <v/>
      </c>
      <c r="T4621" s="5" t="str">
        <f t="shared" si="2181"/>
        <v/>
      </c>
      <c r="U4621" s="152" t="str">
        <f t="shared" si="2164"/>
        <v/>
      </c>
      <c r="V4621" s="152" t="str">
        <f t="shared" si="2165"/>
        <v/>
      </c>
      <c r="W4621" s="153" t="str">
        <f t="shared" si="2166"/>
        <v/>
      </c>
      <c r="X4621" s="153" t="str">
        <f t="shared" si="2167"/>
        <v/>
      </c>
      <c r="Y4621" s="153" t="str">
        <f t="shared" si="2168"/>
        <v/>
      </c>
      <c r="Z4621" s="153" t="str">
        <f t="shared" si="2169"/>
        <v/>
      </c>
      <c r="AA4621" s="152" t="str">
        <f t="shared" si="2170"/>
        <v/>
      </c>
      <c r="AB4621" s="152" t="str">
        <f t="shared" si="2171"/>
        <v/>
      </c>
      <c r="AC4621" s="154" t="str">
        <f t="shared" si="2182"/>
        <v/>
      </c>
      <c r="AD4621" s="154" t="str">
        <f t="shared" si="2183"/>
        <v/>
      </c>
      <c r="AE4621" s="3" t="str">
        <f t="shared" si="2184"/>
        <v/>
      </c>
      <c r="AF4621" s="3" t="str">
        <f t="shared" si="2185"/>
        <v/>
      </c>
      <c r="AG4621" s="3" t="str">
        <f t="shared" si="2186"/>
        <v/>
      </c>
      <c r="AH4621" s="4" t="str">
        <f t="shared" si="2187"/>
        <v/>
      </c>
      <c r="AI4621" s="75" t="str">
        <f t="shared" si="2188"/>
        <v/>
      </c>
      <c r="AJ4621" s="75" t="str">
        <f t="shared" si="2189"/>
        <v/>
      </c>
    </row>
    <row r="4622" spans="1:36" ht="14.25">
      <c r="A4622" s="41" t="str">
        <f t="shared" si="2172"/>
        <v/>
      </c>
      <c r="B4622" s="150" t="str">
        <f>IF(ISNUMBER(A4622),INDEX('MetaTrader Import'!$H$13:$J$5893,TRUNC(((A4622-$A$39+1)-1)/3)+1,MOD((A4622-$A$39+1)-1,3)+1),"")</f>
        <v/>
      </c>
      <c r="C4622" s="43" t="str">
        <f t="shared" si="2173"/>
        <v/>
      </c>
      <c r="D4622" s="43" t="str">
        <f t="shared" ca="1" si="2163"/>
        <v/>
      </c>
      <c r="E4622" s="43" t="str">
        <f t="shared" si="2174"/>
        <v/>
      </c>
      <c r="F4622" s="43" t="str">
        <f t="shared" si="2175"/>
        <v/>
      </c>
      <c r="G4622" s="43" t="str">
        <f>IF(A4622&lt;&gt;"",IF(A4622&lt;Data!$G$11*0.25,$C$13/$G$32,IF(A4622&gt;Data!$G$11*0.25,$C$13,$C$13*10)),"")</f>
        <v/>
      </c>
      <c r="H4622" s="43" t="str">
        <f>IF(A4622&lt;&gt;"",IF(Data!$G$9="constant",$C$13,IF(Data!$G$9="squeeze",G4622,F4622)),"")</f>
        <v/>
      </c>
      <c r="I4622" s="38" t="str">
        <f ca="1">IF(ISNUMBER(A4622),NORMINV(RAND(),0,IF(AND(Data!$G$9="squeeze",A4622&lt;Data!$G$11*0.25),$H$32,1)*$C$30*$C$13)*($C$14*$C$12),"")</f>
        <v/>
      </c>
      <c r="J4622" s="42" t="str">
        <f ca="1">IFERROR(IF(Data!$C$6="Real",B4622,I4622+J4621+($C$14*$C$12)*(NORMINV(RAND(),$C$15,CHOOSE($G$13,$C$13,F4622,G4622)))),"")</f>
        <v/>
      </c>
      <c r="K4622" s="88" t="str">
        <f>IF(ISNUMBER(A4622), IF($G$16="fixed",$G$17,MIN(H4622*Data!$C$7*$C$16*0.5,$C$17*Data!$C$7))*$C$12,"")</f>
        <v/>
      </c>
      <c r="L4622" s="42" t="str">
        <f t="shared" ca="1" si="2190"/>
        <v/>
      </c>
      <c r="M4622" s="44" t="str">
        <f t="shared" ca="1" si="2191"/>
        <v/>
      </c>
      <c r="N4622" s="44" t="str">
        <f t="shared" ca="1" si="2192"/>
        <v/>
      </c>
      <c r="O4622" s="108" t="str">
        <f t="shared" si="2176"/>
        <v/>
      </c>
      <c r="P4622" s="102" t="str">
        <f t="shared" si="2177"/>
        <v/>
      </c>
      <c r="Q4622" s="102" t="str">
        <f t="shared" si="2178"/>
        <v/>
      </c>
      <c r="R4622" s="120" t="str">
        <f t="shared" si="2179"/>
        <v/>
      </c>
      <c r="S4622" s="54" t="str">
        <f t="shared" si="2180"/>
        <v/>
      </c>
      <c r="T4622" s="5" t="str">
        <f t="shared" si="2181"/>
        <v/>
      </c>
      <c r="U4622" s="152" t="str">
        <f t="shared" si="2164"/>
        <v/>
      </c>
      <c r="V4622" s="152" t="str">
        <f t="shared" si="2165"/>
        <v/>
      </c>
      <c r="W4622" s="153" t="str">
        <f t="shared" si="2166"/>
        <v/>
      </c>
      <c r="X4622" s="153" t="str">
        <f t="shared" si="2167"/>
        <v/>
      </c>
      <c r="Y4622" s="153" t="str">
        <f t="shared" si="2168"/>
        <v/>
      </c>
      <c r="Z4622" s="153" t="str">
        <f t="shared" si="2169"/>
        <v/>
      </c>
      <c r="AA4622" s="152" t="str">
        <f t="shared" si="2170"/>
        <v/>
      </c>
      <c r="AB4622" s="152" t="str">
        <f t="shared" si="2171"/>
        <v/>
      </c>
      <c r="AC4622" s="154" t="str">
        <f t="shared" si="2182"/>
        <v/>
      </c>
      <c r="AD4622" s="154" t="str">
        <f t="shared" si="2183"/>
        <v/>
      </c>
      <c r="AE4622" s="3" t="str">
        <f t="shared" si="2184"/>
        <v/>
      </c>
      <c r="AF4622" s="3" t="str">
        <f t="shared" si="2185"/>
        <v/>
      </c>
      <c r="AG4622" s="3" t="str">
        <f t="shared" si="2186"/>
        <v/>
      </c>
      <c r="AH4622" s="4" t="str">
        <f t="shared" si="2187"/>
        <v/>
      </c>
      <c r="AI4622" s="75" t="str">
        <f t="shared" si="2188"/>
        <v/>
      </c>
      <c r="AJ4622" s="75" t="str">
        <f t="shared" si="2189"/>
        <v/>
      </c>
    </row>
    <row r="4623" spans="1:36" ht="14.25">
      <c r="A4623" s="41" t="str">
        <f t="shared" si="2172"/>
        <v/>
      </c>
      <c r="B4623" s="150" t="str">
        <f>IF(ISNUMBER(A4623),INDEX('MetaTrader Import'!$H$13:$J$5893,TRUNC(((A4623-$A$39+1)-1)/3)+1,MOD((A4623-$A$39+1)-1,3)+1),"")</f>
        <v/>
      </c>
      <c r="C4623" s="43" t="str">
        <f t="shared" si="2173"/>
        <v/>
      </c>
      <c r="D4623" s="43" t="str">
        <f t="shared" ca="1" si="2163"/>
        <v/>
      </c>
      <c r="E4623" s="43" t="str">
        <f t="shared" si="2174"/>
        <v/>
      </c>
      <c r="F4623" s="43" t="str">
        <f t="shared" si="2175"/>
        <v/>
      </c>
      <c r="G4623" s="43" t="str">
        <f>IF(A4623&lt;&gt;"",IF(A4623&lt;Data!$G$11*0.25,$C$13/$G$32,IF(A4623&gt;Data!$G$11*0.25,$C$13,$C$13*10)),"")</f>
        <v/>
      </c>
      <c r="H4623" s="43" t="str">
        <f>IF(A4623&lt;&gt;"",IF(Data!$G$9="constant",$C$13,IF(Data!$G$9="squeeze",G4623,F4623)),"")</f>
        <v/>
      </c>
      <c r="I4623" s="38" t="str">
        <f ca="1">IF(ISNUMBER(A4623),NORMINV(RAND(),0,IF(AND(Data!$G$9="squeeze",A4623&lt;Data!$G$11*0.25),$H$32,1)*$C$30*$C$13)*($C$14*$C$12),"")</f>
        <v/>
      </c>
      <c r="J4623" s="42" t="str">
        <f ca="1">IFERROR(IF(Data!$C$6="Real",B4623,I4623+J4622+($C$14*$C$12)*(NORMINV(RAND(),$C$15,CHOOSE($G$13,$C$13,F4623,G4623)))),"")</f>
        <v/>
      </c>
      <c r="K4623" s="88" t="str">
        <f>IF(ISNUMBER(A4623), IF($G$16="fixed",$G$17,MIN(H4623*Data!$C$7*$C$16*0.5,$C$17*Data!$C$7))*$C$12,"")</f>
        <v/>
      </c>
      <c r="L4623" s="42" t="str">
        <f t="shared" ca="1" si="2190"/>
        <v/>
      </c>
      <c r="M4623" s="44" t="str">
        <f t="shared" ca="1" si="2191"/>
        <v/>
      </c>
      <c r="N4623" s="44" t="str">
        <f t="shared" ca="1" si="2192"/>
        <v/>
      </c>
      <c r="O4623" s="108" t="str">
        <f t="shared" si="2176"/>
        <v/>
      </c>
      <c r="P4623" s="102" t="str">
        <f t="shared" si="2177"/>
        <v/>
      </c>
      <c r="Q4623" s="102" t="str">
        <f t="shared" si="2178"/>
        <v/>
      </c>
      <c r="R4623" s="120" t="str">
        <f t="shared" si="2179"/>
        <v/>
      </c>
      <c r="S4623" s="54" t="str">
        <f t="shared" si="2180"/>
        <v/>
      </c>
      <c r="T4623" s="5" t="str">
        <f t="shared" si="2181"/>
        <v/>
      </c>
      <c r="U4623" s="152" t="str">
        <f t="shared" si="2164"/>
        <v/>
      </c>
      <c r="V4623" s="152" t="str">
        <f t="shared" si="2165"/>
        <v/>
      </c>
      <c r="W4623" s="153" t="str">
        <f t="shared" si="2166"/>
        <v/>
      </c>
      <c r="X4623" s="153" t="str">
        <f t="shared" si="2167"/>
        <v/>
      </c>
      <c r="Y4623" s="153" t="str">
        <f t="shared" si="2168"/>
        <v/>
      </c>
      <c r="Z4623" s="153" t="str">
        <f t="shared" si="2169"/>
        <v/>
      </c>
      <c r="AA4623" s="152" t="str">
        <f t="shared" si="2170"/>
        <v/>
      </c>
      <c r="AB4623" s="152" t="str">
        <f t="shared" si="2171"/>
        <v/>
      </c>
      <c r="AC4623" s="154" t="str">
        <f t="shared" si="2182"/>
        <v/>
      </c>
      <c r="AD4623" s="154" t="str">
        <f t="shared" si="2183"/>
        <v/>
      </c>
      <c r="AE4623" s="3" t="str">
        <f t="shared" si="2184"/>
        <v/>
      </c>
      <c r="AF4623" s="3" t="str">
        <f t="shared" si="2185"/>
        <v/>
      </c>
      <c r="AG4623" s="3" t="str">
        <f t="shared" si="2186"/>
        <v/>
      </c>
      <c r="AH4623" s="4" t="str">
        <f t="shared" si="2187"/>
        <v/>
      </c>
      <c r="AI4623" s="75" t="str">
        <f t="shared" si="2188"/>
        <v/>
      </c>
      <c r="AJ4623" s="75" t="str">
        <f t="shared" si="2189"/>
        <v/>
      </c>
    </row>
    <row r="4624" spans="1:36" ht="14.25">
      <c r="A4624" s="41" t="str">
        <f t="shared" si="2172"/>
        <v/>
      </c>
      <c r="B4624" s="150" t="str">
        <f>IF(ISNUMBER(A4624),INDEX('MetaTrader Import'!$H$13:$J$5893,TRUNC(((A4624-$A$39+1)-1)/3)+1,MOD((A4624-$A$39+1)-1,3)+1),"")</f>
        <v/>
      </c>
      <c r="C4624" s="43" t="str">
        <f t="shared" si="2173"/>
        <v/>
      </c>
      <c r="D4624" s="43" t="str">
        <f t="shared" ca="1" si="2163"/>
        <v/>
      </c>
      <c r="E4624" s="43" t="str">
        <f t="shared" si="2174"/>
        <v/>
      </c>
      <c r="F4624" s="43" t="str">
        <f t="shared" si="2175"/>
        <v/>
      </c>
      <c r="G4624" s="43" t="str">
        <f>IF(A4624&lt;&gt;"",IF(A4624&lt;Data!$G$11*0.25,$C$13/$G$32,IF(A4624&gt;Data!$G$11*0.25,$C$13,$C$13*10)),"")</f>
        <v/>
      </c>
      <c r="H4624" s="43" t="str">
        <f>IF(A4624&lt;&gt;"",IF(Data!$G$9="constant",$C$13,IF(Data!$G$9="squeeze",G4624,F4624)),"")</f>
        <v/>
      </c>
      <c r="I4624" s="38" t="str">
        <f ca="1">IF(ISNUMBER(A4624),NORMINV(RAND(),0,IF(AND(Data!$G$9="squeeze",A4624&lt;Data!$G$11*0.25),$H$32,1)*$C$30*$C$13)*($C$14*$C$12),"")</f>
        <v/>
      </c>
      <c r="J4624" s="42" t="str">
        <f ca="1">IFERROR(IF(Data!$C$6="Real",B4624,I4624+J4623+($C$14*$C$12)*(NORMINV(RAND(),$C$15,CHOOSE($G$13,$C$13,F4624,G4624)))),"")</f>
        <v/>
      </c>
      <c r="K4624" s="88" t="str">
        <f>IF(ISNUMBER(A4624), IF($G$16="fixed",$G$17,MIN(H4624*Data!$C$7*$C$16*0.5,$C$17*Data!$C$7))*$C$12,"")</f>
        <v/>
      </c>
      <c r="L4624" s="42" t="str">
        <f t="shared" ca="1" si="2190"/>
        <v/>
      </c>
      <c r="M4624" s="44" t="str">
        <f t="shared" ca="1" si="2191"/>
        <v/>
      </c>
      <c r="N4624" s="44" t="str">
        <f t="shared" ca="1" si="2192"/>
        <v/>
      </c>
      <c r="O4624" s="108" t="str">
        <f t="shared" si="2176"/>
        <v/>
      </c>
      <c r="P4624" s="102" t="str">
        <f t="shared" si="2177"/>
        <v/>
      </c>
      <c r="Q4624" s="102" t="str">
        <f t="shared" si="2178"/>
        <v/>
      </c>
      <c r="R4624" s="120" t="str">
        <f t="shared" si="2179"/>
        <v/>
      </c>
      <c r="S4624" s="54" t="str">
        <f t="shared" si="2180"/>
        <v/>
      </c>
      <c r="T4624" s="5" t="str">
        <f t="shared" si="2181"/>
        <v/>
      </c>
      <c r="U4624" s="152" t="str">
        <f t="shared" si="2164"/>
        <v/>
      </c>
      <c r="V4624" s="152" t="str">
        <f t="shared" si="2165"/>
        <v/>
      </c>
      <c r="W4624" s="153" t="str">
        <f t="shared" si="2166"/>
        <v/>
      </c>
      <c r="X4624" s="153" t="str">
        <f t="shared" si="2167"/>
        <v/>
      </c>
      <c r="Y4624" s="153" t="str">
        <f t="shared" si="2168"/>
        <v/>
      </c>
      <c r="Z4624" s="153" t="str">
        <f t="shared" si="2169"/>
        <v/>
      </c>
      <c r="AA4624" s="152" t="str">
        <f t="shared" si="2170"/>
        <v/>
      </c>
      <c r="AB4624" s="152" t="str">
        <f t="shared" si="2171"/>
        <v/>
      </c>
      <c r="AC4624" s="154" t="str">
        <f t="shared" si="2182"/>
        <v/>
      </c>
      <c r="AD4624" s="154" t="str">
        <f t="shared" si="2183"/>
        <v/>
      </c>
      <c r="AE4624" s="3" t="str">
        <f t="shared" si="2184"/>
        <v/>
      </c>
      <c r="AF4624" s="3" t="str">
        <f t="shared" si="2185"/>
        <v/>
      </c>
      <c r="AG4624" s="3" t="str">
        <f t="shared" si="2186"/>
        <v/>
      </c>
      <c r="AH4624" s="4" t="str">
        <f t="shared" si="2187"/>
        <v/>
      </c>
      <c r="AI4624" s="75" t="str">
        <f t="shared" si="2188"/>
        <v/>
      </c>
      <c r="AJ4624" s="75" t="str">
        <f t="shared" si="2189"/>
        <v/>
      </c>
    </row>
    <row r="4625" spans="1:36" ht="14.25">
      <c r="A4625" s="41" t="str">
        <f t="shared" si="2172"/>
        <v/>
      </c>
      <c r="B4625" s="150" t="str">
        <f>IF(ISNUMBER(A4625),INDEX('MetaTrader Import'!$H$13:$J$5893,TRUNC(((A4625-$A$39+1)-1)/3)+1,MOD((A4625-$A$39+1)-1,3)+1),"")</f>
        <v/>
      </c>
      <c r="C4625" s="43" t="str">
        <f t="shared" si="2173"/>
        <v/>
      </c>
      <c r="D4625" s="43" t="str">
        <f t="shared" ca="1" si="2163"/>
        <v/>
      </c>
      <c r="E4625" s="43" t="str">
        <f t="shared" si="2174"/>
        <v/>
      </c>
      <c r="F4625" s="43" t="str">
        <f t="shared" si="2175"/>
        <v/>
      </c>
      <c r="G4625" s="43" t="str">
        <f>IF(A4625&lt;&gt;"",IF(A4625&lt;Data!$G$11*0.25,$C$13/$G$32,IF(A4625&gt;Data!$G$11*0.25,$C$13,$C$13*10)),"")</f>
        <v/>
      </c>
      <c r="H4625" s="43" t="str">
        <f>IF(A4625&lt;&gt;"",IF(Data!$G$9="constant",$C$13,IF(Data!$G$9="squeeze",G4625,F4625)),"")</f>
        <v/>
      </c>
      <c r="I4625" s="38" t="str">
        <f ca="1">IF(ISNUMBER(A4625),NORMINV(RAND(),0,IF(AND(Data!$G$9="squeeze",A4625&lt;Data!$G$11*0.25),$H$32,1)*$C$30*$C$13)*($C$14*$C$12),"")</f>
        <v/>
      </c>
      <c r="J4625" s="42" t="str">
        <f ca="1">IFERROR(IF(Data!$C$6="Real",B4625,I4625+J4624+($C$14*$C$12)*(NORMINV(RAND(),$C$15,CHOOSE($G$13,$C$13,F4625,G4625)))),"")</f>
        <v/>
      </c>
      <c r="K4625" s="88" t="str">
        <f>IF(ISNUMBER(A4625), IF($G$16="fixed",$G$17,MIN(H4625*Data!$C$7*$C$16*0.5,$C$17*Data!$C$7))*$C$12,"")</f>
        <v/>
      </c>
      <c r="L4625" s="42" t="str">
        <f t="shared" ca="1" si="2190"/>
        <v/>
      </c>
      <c r="M4625" s="44" t="str">
        <f t="shared" ca="1" si="2191"/>
        <v/>
      </c>
      <c r="N4625" s="44" t="str">
        <f t="shared" ca="1" si="2192"/>
        <v/>
      </c>
      <c r="O4625" s="108" t="str">
        <f t="shared" si="2176"/>
        <v/>
      </c>
      <c r="P4625" s="102" t="str">
        <f t="shared" si="2177"/>
        <v/>
      </c>
      <c r="Q4625" s="102" t="str">
        <f t="shared" si="2178"/>
        <v/>
      </c>
      <c r="R4625" s="120" t="str">
        <f t="shared" si="2179"/>
        <v/>
      </c>
      <c r="S4625" s="54" t="str">
        <f t="shared" si="2180"/>
        <v/>
      </c>
      <c r="T4625" s="5" t="str">
        <f t="shared" si="2181"/>
        <v/>
      </c>
      <c r="U4625" s="152" t="str">
        <f t="shared" si="2164"/>
        <v/>
      </c>
      <c r="V4625" s="152" t="str">
        <f t="shared" si="2165"/>
        <v/>
      </c>
      <c r="W4625" s="153" t="str">
        <f t="shared" si="2166"/>
        <v/>
      </c>
      <c r="X4625" s="153" t="str">
        <f t="shared" si="2167"/>
        <v/>
      </c>
      <c r="Y4625" s="153" t="str">
        <f t="shared" si="2168"/>
        <v/>
      </c>
      <c r="Z4625" s="153" t="str">
        <f t="shared" si="2169"/>
        <v/>
      </c>
      <c r="AA4625" s="152" t="str">
        <f t="shared" si="2170"/>
        <v/>
      </c>
      <c r="AB4625" s="152" t="str">
        <f t="shared" si="2171"/>
        <v/>
      </c>
      <c r="AC4625" s="154" t="str">
        <f t="shared" si="2182"/>
        <v/>
      </c>
      <c r="AD4625" s="154" t="str">
        <f t="shared" si="2183"/>
        <v/>
      </c>
      <c r="AE4625" s="3" t="str">
        <f t="shared" si="2184"/>
        <v/>
      </c>
      <c r="AF4625" s="3" t="str">
        <f t="shared" si="2185"/>
        <v/>
      </c>
      <c r="AG4625" s="3" t="str">
        <f t="shared" si="2186"/>
        <v/>
      </c>
      <c r="AH4625" s="4" t="str">
        <f t="shared" si="2187"/>
        <v/>
      </c>
      <c r="AI4625" s="75" t="str">
        <f t="shared" si="2188"/>
        <v/>
      </c>
      <c r="AJ4625" s="75" t="str">
        <f t="shared" si="2189"/>
        <v/>
      </c>
    </row>
    <row r="4626" spans="1:36" ht="14.25">
      <c r="A4626" s="41" t="str">
        <f t="shared" si="2172"/>
        <v/>
      </c>
      <c r="B4626" s="150" t="str">
        <f>IF(ISNUMBER(A4626),INDEX('MetaTrader Import'!$H$13:$J$5893,TRUNC(((A4626-$A$39+1)-1)/3)+1,MOD((A4626-$A$39+1)-1,3)+1),"")</f>
        <v/>
      </c>
      <c r="C4626" s="43" t="str">
        <f t="shared" si="2173"/>
        <v/>
      </c>
      <c r="D4626" s="43" t="str">
        <f t="shared" ca="1" si="2163"/>
        <v/>
      </c>
      <c r="E4626" s="43" t="str">
        <f t="shared" si="2174"/>
        <v/>
      </c>
      <c r="F4626" s="43" t="str">
        <f t="shared" si="2175"/>
        <v/>
      </c>
      <c r="G4626" s="43" t="str">
        <f>IF(A4626&lt;&gt;"",IF(A4626&lt;Data!$G$11*0.25,$C$13/$G$32,IF(A4626&gt;Data!$G$11*0.25,$C$13,$C$13*10)),"")</f>
        <v/>
      </c>
      <c r="H4626" s="43" t="str">
        <f>IF(A4626&lt;&gt;"",IF(Data!$G$9="constant",$C$13,IF(Data!$G$9="squeeze",G4626,F4626)),"")</f>
        <v/>
      </c>
      <c r="I4626" s="38" t="str">
        <f ca="1">IF(ISNUMBER(A4626),NORMINV(RAND(),0,IF(AND(Data!$G$9="squeeze",A4626&lt;Data!$G$11*0.25),$H$32,1)*$C$30*$C$13)*($C$14*$C$12),"")</f>
        <v/>
      </c>
      <c r="J4626" s="42" t="str">
        <f ca="1">IFERROR(IF(Data!$C$6="Real",B4626,I4626+J4625+($C$14*$C$12)*(NORMINV(RAND(),$C$15,CHOOSE($G$13,$C$13,F4626,G4626)))),"")</f>
        <v/>
      </c>
      <c r="K4626" s="88" t="str">
        <f>IF(ISNUMBER(A4626), IF($G$16="fixed",$G$17,MIN(H4626*Data!$C$7*$C$16*0.5,$C$17*Data!$C$7))*$C$12,"")</f>
        <v/>
      </c>
      <c r="L4626" s="42" t="str">
        <f t="shared" ca="1" si="2190"/>
        <v/>
      </c>
      <c r="M4626" s="44" t="str">
        <f t="shared" ca="1" si="2191"/>
        <v/>
      </c>
      <c r="N4626" s="44" t="str">
        <f t="shared" ca="1" si="2192"/>
        <v/>
      </c>
      <c r="O4626" s="108" t="str">
        <f t="shared" si="2176"/>
        <v/>
      </c>
      <c r="P4626" s="102" t="str">
        <f t="shared" si="2177"/>
        <v/>
      </c>
      <c r="Q4626" s="102" t="str">
        <f t="shared" si="2178"/>
        <v/>
      </c>
      <c r="R4626" s="120" t="str">
        <f t="shared" si="2179"/>
        <v/>
      </c>
      <c r="S4626" s="54" t="str">
        <f t="shared" si="2180"/>
        <v/>
      </c>
      <c r="T4626" s="5" t="str">
        <f t="shared" si="2181"/>
        <v/>
      </c>
      <c r="U4626" s="152" t="str">
        <f t="shared" si="2164"/>
        <v/>
      </c>
      <c r="V4626" s="152" t="str">
        <f t="shared" si="2165"/>
        <v/>
      </c>
      <c r="W4626" s="153" t="str">
        <f t="shared" si="2166"/>
        <v/>
      </c>
      <c r="X4626" s="153" t="str">
        <f t="shared" si="2167"/>
        <v/>
      </c>
      <c r="Y4626" s="153" t="str">
        <f t="shared" si="2168"/>
        <v/>
      </c>
      <c r="Z4626" s="153" t="str">
        <f t="shared" si="2169"/>
        <v/>
      </c>
      <c r="AA4626" s="152" t="str">
        <f t="shared" si="2170"/>
        <v/>
      </c>
      <c r="AB4626" s="152" t="str">
        <f t="shared" si="2171"/>
        <v/>
      </c>
      <c r="AC4626" s="154" t="str">
        <f t="shared" si="2182"/>
        <v/>
      </c>
      <c r="AD4626" s="154" t="str">
        <f t="shared" si="2183"/>
        <v/>
      </c>
      <c r="AE4626" s="3" t="str">
        <f t="shared" si="2184"/>
        <v/>
      </c>
      <c r="AF4626" s="3" t="str">
        <f t="shared" si="2185"/>
        <v/>
      </c>
      <c r="AG4626" s="3" t="str">
        <f t="shared" si="2186"/>
        <v/>
      </c>
      <c r="AH4626" s="4" t="str">
        <f t="shared" si="2187"/>
        <v/>
      </c>
      <c r="AI4626" s="75" t="str">
        <f t="shared" si="2188"/>
        <v/>
      </c>
      <c r="AJ4626" s="75" t="str">
        <f t="shared" si="2189"/>
        <v/>
      </c>
    </row>
    <row r="4627" spans="1:36" ht="14.25">
      <c r="A4627" s="41" t="str">
        <f t="shared" si="2172"/>
        <v/>
      </c>
      <c r="B4627" s="150" t="str">
        <f>IF(ISNUMBER(A4627),INDEX('MetaTrader Import'!$H$13:$J$5893,TRUNC(((A4627-$A$39+1)-1)/3)+1,MOD((A4627-$A$39+1)-1,3)+1),"")</f>
        <v/>
      </c>
      <c r="C4627" s="43" t="str">
        <f t="shared" si="2173"/>
        <v/>
      </c>
      <c r="D4627" s="43" t="str">
        <f t="shared" ca="1" si="2163"/>
        <v/>
      </c>
      <c r="E4627" s="43" t="str">
        <f t="shared" si="2174"/>
        <v/>
      </c>
      <c r="F4627" s="43" t="str">
        <f t="shared" si="2175"/>
        <v/>
      </c>
      <c r="G4627" s="43" t="str">
        <f>IF(A4627&lt;&gt;"",IF(A4627&lt;Data!$G$11*0.25,$C$13/$G$32,IF(A4627&gt;Data!$G$11*0.25,$C$13,$C$13*10)),"")</f>
        <v/>
      </c>
      <c r="H4627" s="43" t="str">
        <f>IF(A4627&lt;&gt;"",IF(Data!$G$9="constant",$C$13,IF(Data!$G$9="squeeze",G4627,F4627)),"")</f>
        <v/>
      </c>
      <c r="I4627" s="38" t="str">
        <f ca="1">IF(ISNUMBER(A4627),NORMINV(RAND(),0,IF(AND(Data!$G$9="squeeze",A4627&lt;Data!$G$11*0.25),$H$32,1)*$C$30*$C$13)*($C$14*$C$12),"")</f>
        <v/>
      </c>
      <c r="J4627" s="42" t="str">
        <f ca="1">IFERROR(IF(Data!$C$6="Real",B4627,I4627+J4626+($C$14*$C$12)*(NORMINV(RAND(),$C$15,CHOOSE($G$13,$C$13,F4627,G4627)))),"")</f>
        <v/>
      </c>
      <c r="K4627" s="88" t="str">
        <f>IF(ISNUMBER(A4627), IF($G$16="fixed",$G$17,MIN(H4627*Data!$C$7*$C$16*0.5,$C$17*Data!$C$7))*$C$12,"")</f>
        <v/>
      </c>
      <c r="L4627" s="42" t="str">
        <f t="shared" ca="1" si="2190"/>
        <v/>
      </c>
      <c r="M4627" s="44" t="str">
        <f t="shared" ca="1" si="2191"/>
        <v/>
      </c>
      <c r="N4627" s="44" t="str">
        <f t="shared" ca="1" si="2192"/>
        <v/>
      </c>
      <c r="O4627" s="108" t="str">
        <f t="shared" si="2176"/>
        <v/>
      </c>
      <c r="P4627" s="102" t="str">
        <f t="shared" si="2177"/>
        <v/>
      </c>
      <c r="Q4627" s="102" t="str">
        <f t="shared" si="2178"/>
        <v/>
      </c>
      <c r="R4627" s="120" t="str">
        <f t="shared" si="2179"/>
        <v/>
      </c>
      <c r="S4627" s="54" t="str">
        <f t="shared" si="2180"/>
        <v/>
      </c>
      <c r="T4627" s="5" t="str">
        <f t="shared" si="2181"/>
        <v/>
      </c>
      <c r="U4627" s="152" t="str">
        <f t="shared" si="2164"/>
        <v/>
      </c>
      <c r="V4627" s="152" t="str">
        <f t="shared" si="2165"/>
        <v/>
      </c>
      <c r="W4627" s="153" t="str">
        <f t="shared" si="2166"/>
        <v/>
      </c>
      <c r="X4627" s="153" t="str">
        <f t="shared" si="2167"/>
        <v/>
      </c>
      <c r="Y4627" s="153" t="str">
        <f t="shared" si="2168"/>
        <v/>
      </c>
      <c r="Z4627" s="153" t="str">
        <f t="shared" si="2169"/>
        <v/>
      </c>
      <c r="AA4627" s="152" t="str">
        <f t="shared" si="2170"/>
        <v/>
      </c>
      <c r="AB4627" s="152" t="str">
        <f t="shared" si="2171"/>
        <v/>
      </c>
      <c r="AC4627" s="154" t="str">
        <f t="shared" si="2182"/>
        <v/>
      </c>
      <c r="AD4627" s="154" t="str">
        <f t="shared" si="2183"/>
        <v/>
      </c>
      <c r="AE4627" s="3" t="str">
        <f t="shared" si="2184"/>
        <v/>
      </c>
      <c r="AF4627" s="3" t="str">
        <f t="shared" si="2185"/>
        <v/>
      </c>
      <c r="AG4627" s="3" t="str">
        <f t="shared" si="2186"/>
        <v/>
      </c>
      <c r="AH4627" s="4" t="str">
        <f t="shared" si="2187"/>
        <v/>
      </c>
      <c r="AI4627" s="75" t="str">
        <f t="shared" si="2188"/>
        <v/>
      </c>
      <c r="AJ4627" s="75" t="str">
        <f t="shared" si="2189"/>
        <v/>
      </c>
    </row>
    <row r="4628" spans="1:36" ht="14.25">
      <c r="A4628" s="41" t="str">
        <f t="shared" si="2172"/>
        <v/>
      </c>
      <c r="B4628" s="150" t="str">
        <f>IF(ISNUMBER(A4628),INDEX('MetaTrader Import'!$H$13:$J$5893,TRUNC(((A4628-$A$39+1)-1)/3)+1,MOD((A4628-$A$39+1)-1,3)+1),"")</f>
        <v/>
      </c>
      <c r="C4628" s="43" t="str">
        <f t="shared" si="2173"/>
        <v/>
      </c>
      <c r="D4628" s="43" t="str">
        <f t="shared" ca="1" si="2163"/>
        <v/>
      </c>
      <c r="E4628" s="43" t="str">
        <f t="shared" si="2174"/>
        <v/>
      </c>
      <c r="F4628" s="43" t="str">
        <f t="shared" si="2175"/>
        <v/>
      </c>
      <c r="G4628" s="43" t="str">
        <f>IF(A4628&lt;&gt;"",IF(A4628&lt;Data!$G$11*0.25,$C$13/$G$32,IF(A4628&gt;Data!$G$11*0.25,$C$13,$C$13*10)),"")</f>
        <v/>
      </c>
      <c r="H4628" s="43" t="str">
        <f>IF(A4628&lt;&gt;"",IF(Data!$G$9="constant",$C$13,IF(Data!$G$9="squeeze",G4628,F4628)),"")</f>
        <v/>
      </c>
      <c r="I4628" s="38" t="str">
        <f ca="1">IF(ISNUMBER(A4628),NORMINV(RAND(),0,IF(AND(Data!$G$9="squeeze",A4628&lt;Data!$G$11*0.25),$H$32,1)*$C$30*$C$13)*($C$14*$C$12),"")</f>
        <v/>
      </c>
      <c r="J4628" s="42" t="str">
        <f ca="1">IFERROR(IF(Data!$C$6="Real",B4628,I4628+J4627+($C$14*$C$12)*(NORMINV(RAND(),$C$15,CHOOSE($G$13,$C$13,F4628,G4628)))),"")</f>
        <v/>
      </c>
      <c r="K4628" s="88" t="str">
        <f>IF(ISNUMBER(A4628), IF($G$16="fixed",$G$17,MIN(H4628*Data!$C$7*$C$16*0.5,$C$17*Data!$C$7))*$C$12,"")</f>
        <v/>
      </c>
      <c r="L4628" s="42" t="str">
        <f t="shared" ca="1" si="2190"/>
        <v/>
      </c>
      <c r="M4628" s="44" t="str">
        <f t="shared" ca="1" si="2191"/>
        <v/>
      </c>
      <c r="N4628" s="44" t="str">
        <f t="shared" ca="1" si="2192"/>
        <v/>
      </c>
      <c r="O4628" s="108" t="str">
        <f t="shared" si="2176"/>
        <v/>
      </c>
      <c r="P4628" s="102" t="str">
        <f t="shared" si="2177"/>
        <v/>
      </c>
      <c r="Q4628" s="102" t="str">
        <f t="shared" si="2178"/>
        <v/>
      </c>
      <c r="R4628" s="120" t="str">
        <f t="shared" si="2179"/>
        <v/>
      </c>
      <c r="S4628" s="54" t="str">
        <f t="shared" si="2180"/>
        <v/>
      </c>
      <c r="T4628" s="5" t="str">
        <f t="shared" si="2181"/>
        <v/>
      </c>
      <c r="U4628" s="152" t="str">
        <f t="shared" si="2164"/>
        <v/>
      </c>
      <c r="V4628" s="152" t="str">
        <f t="shared" si="2165"/>
        <v/>
      </c>
      <c r="W4628" s="153" t="str">
        <f t="shared" si="2166"/>
        <v/>
      </c>
      <c r="X4628" s="153" t="str">
        <f t="shared" si="2167"/>
        <v/>
      </c>
      <c r="Y4628" s="153" t="str">
        <f t="shared" si="2168"/>
        <v/>
      </c>
      <c r="Z4628" s="153" t="str">
        <f t="shared" si="2169"/>
        <v/>
      </c>
      <c r="AA4628" s="152" t="str">
        <f t="shared" si="2170"/>
        <v/>
      </c>
      <c r="AB4628" s="152" t="str">
        <f t="shared" si="2171"/>
        <v/>
      </c>
      <c r="AC4628" s="154" t="str">
        <f t="shared" si="2182"/>
        <v/>
      </c>
      <c r="AD4628" s="154" t="str">
        <f t="shared" si="2183"/>
        <v/>
      </c>
      <c r="AE4628" s="3" t="str">
        <f t="shared" si="2184"/>
        <v/>
      </c>
      <c r="AF4628" s="3" t="str">
        <f t="shared" si="2185"/>
        <v/>
      </c>
      <c r="AG4628" s="3" t="str">
        <f t="shared" si="2186"/>
        <v/>
      </c>
      <c r="AH4628" s="4" t="str">
        <f t="shared" si="2187"/>
        <v/>
      </c>
      <c r="AI4628" s="75" t="str">
        <f t="shared" si="2188"/>
        <v/>
      </c>
      <c r="AJ4628" s="75" t="str">
        <f t="shared" si="2189"/>
        <v/>
      </c>
    </row>
    <row r="4629" spans="1:36" ht="14.25">
      <c r="A4629" s="41" t="str">
        <f t="shared" si="2172"/>
        <v/>
      </c>
      <c r="B4629" s="150" t="str">
        <f>IF(ISNUMBER(A4629),INDEX('MetaTrader Import'!$H$13:$J$5893,TRUNC(((A4629-$A$39+1)-1)/3)+1,MOD((A4629-$A$39+1)-1,3)+1),"")</f>
        <v/>
      </c>
      <c r="C4629" s="43" t="str">
        <f t="shared" si="2173"/>
        <v/>
      </c>
      <c r="D4629" s="43" t="str">
        <f t="shared" ca="1" si="2163"/>
        <v/>
      </c>
      <c r="E4629" s="43" t="str">
        <f t="shared" si="2174"/>
        <v/>
      </c>
      <c r="F4629" s="43" t="str">
        <f t="shared" si="2175"/>
        <v/>
      </c>
      <c r="G4629" s="43" t="str">
        <f>IF(A4629&lt;&gt;"",IF(A4629&lt;Data!$G$11*0.25,$C$13/$G$32,IF(A4629&gt;Data!$G$11*0.25,$C$13,$C$13*10)),"")</f>
        <v/>
      </c>
      <c r="H4629" s="43" t="str">
        <f>IF(A4629&lt;&gt;"",IF(Data!$G$9="constant",$C$13,IF(Data!$G$9="squeeze",G4629,F4629)),"")</f>
        <v/>
      </c>
      <c r="I4629" s="38" t="str">
        <f ca="1">IF(ISNUMBER(A4629),NORMINV(RAND(),0,IF(AND(Data!$G$9="squeeze",A4629&lt;Data!$G$11*0.25),$H$32,1)*$C$30*$C$13)*($C$14*$C$12),"")</f>
        <v/>
      </c>
      <c r="J4629" s="42" t="str">
        <f ca="1">IFERROR(IF(Data!$C$6="Real",B4629,I4629+J4628+($C$14*$C$12)*(NORMINV(RAND(),$C$15,CHOOSE($G$13,$C$13,F4629,G4629)))),"")</f>
        <v/>
      </c>
      <c r="K4629" s="88" t="str">
        <f>IF(ISNUMBER(A4629), IF($G$16="fixed",$G$17,MIN(H4629*Data!$C$7*$C$16*0.5,$C$17*Data!$C$7))*$C$12,"")</f>
        <v/>
      </c>
      <c r="L4629" s="42" t="str">
        <f t="shared" ca="1" si="2190"/>
        <v/>
      </c>
      <c r="M4629" s="44" t="str">
        <f t="shared" ca="1" si="2191"/>
        <v/>
      </c>
      <c r="N4629" s="44" t="str">
        <f t="shared" ca="1" si="2192"/>
        <v/>
      </c>
      <c r="O4629" s="108" t="str">
        <f t="shared" si="2176"/>
        <v/>
      </c>
      <c r="P4629" s="102" t="str">
        <f t="shared" si="2177"/>
        <v/>
      </c>
      <c r="Q4629" s="102" t="str">
        <f t="shared" si="2178"/>
        <v/>
      </c>
      <c r="R4629" s="120" t="str">
        <f t="shared" si="2179"/>
        <v/>
      </c>
      <c r="S4629" s="54" t="str">
        <f t="shared" si="2180"/>
        <v/>
      </c>
      <c r="T4629" s="5" t="str">
        <f t="shared" si="2181"/>
        <v/>
      </c>
      <c r="U4629" s="152" t="str">
        <f t="shared" si="2164"/>
        <v/>
      </c>
      <c r="V4629" s="152" t="str">
        <f t="shared" si="2165"/>
        <v/>
      </c>
      <c r="W4629" s="153" t="str">
        <f t="shared" si="2166"/>
        <v/>
      </c>
      <c r="X4629" s="153" t="str">
        <f t="shared" si="2167"/>
        <v/>
      </c>
      <c r="Y4629" s="153" t="str">
        <f t="shared" si="2168"/>
        <v/>
      </c>
      <c r="Z4629" s="153" t="str">
        <f t="shared" si="2169"/>
        <v/>
      </c>
      <c r="AA4629" s="152" t="str">
        <f t="shared" si="2170"/>
        <v/>
      </c>
      <c r="AB4629" s="152" t="str">
        <f t="shared" si="2171"/>
        <v/>
      </c>
      <c r="AC4629" s="154" t="str">
        <f t="shared" si="2182"/>
        <v/>
      </c>
      <c r="AD4629" s="154" t="str">
        <f t="shared" si="2183"/>
        <v/>
      </c>
      <c r="AE4629" s="3" t="str">
        <f t="shared" si="2184"/>
        <v/>
      </c>
      <c r="AF4629" s="3" t="str">
        <f t="shared" si="2185"/>
        <v/>
      </c>
      <c r="AG4629" s="3" t="str">
        <f t="shared" si="2186"/>
        <v/>
      </c>
      <c r="AH4629" s="4" t="str">
        <f t="shared" si="2187"/>
        <v/>
      </c>
      <c r="AI4629" s="75" t="str">
        <f t="shared" si="2188"/>
        <v/>
      </c>
      <c r="AJ4629" s="75" t="str">
        <f t="shared" si="2189"/>
        <v/>
      </c>
    </row>
    <row r="4630" spans="1:36" ht="14.25">
      <c r="A4630" s="41" t="str">
        <f t="shared" si="2172"/>
        <v/>
      </c>
      <c r="B4630" s="150" t="str">
        <f>IF(ISNUMBER(A4630),INDEX('MetaTrader Import'!$H$13:$J$5893,TRUNC(((A4630-$A$39+1)-1)/3)+1,MOD((A4630-$A$39+1)-1,3)+1),"")</f>
        <v/>
      </c>
      <c r="C4630" s="43" t="str">
        <f t="shared" si="2173"/>
        <v/>
      </c>
      <c r="D4630" s="43" t="str">
        <f t="shared" ca="1" si="2163"/>
        <v/>
      </c>
      <c r="E4630" s="43" t="str">
        <f t="shared" si="2174"/>
        <v/>
      </c>
      <c r="F4630" s="43" t="str">
        <f t="shared" si="2175"/>
        <v/>
      </c>
      <c r="G4630" s="43" t="str">
        <f>IF(A4630&lt;&gt;"",IF(A4630&lt;Data!$G$11*0.25,$C$13/$G$32,IF(A4630&gt;Data!$G$11*0.25,$C$13,$C$13*10)),"")</f>
        <v/>
      </c>
      <c r="H4630" s="43" t="str">
        <f>IF(A4630&lt;&gt;"",IF(Data!$G$9="constant",$C$13,IF(Data!$G$9="squeeze",G4630,F4630)),"")</f>
        <v/>
      </c>
      <c r="I4630" s="38" t="str">
        <f ca="1">IF(ISNUMBER(A4630),NORMINV(RAND(),0,IF(AND(Data!$G$9="squeeze",A4630&lt;Data!$G$11*0.25),$H$32,1)*$C$30*$C$13)*($C$14*$C$12),"")</f>
        <v/>
      </c>
      <c r="J4630" s="42" t="str">
        <f ca="1">IFERROR(IF(Data!$C$6="Real",B4630,I4630+J4629+($C$14*$C$12)*(NORMINV(RAND(),$C$15,CHOOSE($G$13,$C$13,F4630,G4630)))),"")</f>
        <v/>
      </c>
      <c r="K4630" s="88" t="str">
        <f>IF(ISNUMBER(A4630), IF($G$16="fixed",$G$17,MIN(H4630*Data!$C$7*$C$16*0.5,$C$17*Data!$C$7))*$C$12,"")</f>
        <v/>
      </c>
      <c r="L4630" s="42" t="str">
        <f t="shared" ca="1" si="2190"/>
        <v/>
      </c>
      <c r="M4630" s="44" t="str">
        <f t="shared" ca="1" si="2191"/>
        <v/>
      </c>
      <c r="N4630" s="44" t="str">
        <f t="shared" ca="1" si="2192"/>
        <v/>
      </c>
      <c r="O4630" s="108" t="str">
        <f t="shared" si="2176"/>
        <v/>
      </c>
      <c r="P4630" s="102" t="str">
        <f t="shared" si="2177"/>
        <v/>
      </c>
      <c r="Q4630" s="102" t="str">
        <f t="shared" si="2178"/>
        <v/>
      </c>
      <c r="R4630" s="120" t="str">
        <f t="shared" si="2179"/>
        <v/>
      </c>
      <c r="S4630" s="54" t="str">
        <f t="shared" si="2180"/>
        <v/>
      </c>
      <c r="T4630" s="5" t="str">
        <f t="shared" si="2181"/>
        <v/>
      </c>
      <c r="U4630" s="152" t="str">
        <f t="shared" si="2164"/>
        <v/>
      </c>
      <c r="V4630" s="152" t="str">
        <f t="shared" si="2165"/>
        <v/>
      </c>
      <c r="W4630" s="153" t="str">
        <f t="shared" si="2166"/>
        <v/>
      </c>
      <c r="X4630" s="153" t="str">
        <f t="shared" si="2167"/>
        <v/>
      </c>
      <c r="Y4630" s="153" t="str">
        <f t="shared" si="2168"/>
        <v/>
      </c>
      <c r="Z4630" s="153" t="str">
        <f t="shared" si="2169"/>
        <v/>
      </c>
      <c r="AA4630" s="152" t="str">
        <f t="shared" si="2170"/>
        <v/>
      </c>
      <c r="AB4630" s="152" t="str">
        <f t="shared" si="2171"/>
        <v/>
      </c>
      <c r="AC4630" s="154" t="str">
        <f t="shared" si="2182"/>
        <v/>
      </c>
      <c r="AD4630" s="154" t="str">
        <f t="shared" si="2183"/>
        <v/>
      </c>
      <c r="AE4630" s="3" t="str">
        <f t="shared" si="2184"/>
        <v/>
      </c>
      <c r="AF4630" s="3" t="str">
        <f t="shared" si="2185"/>
        <v/>
      </c>
      <c r="AG4630" s="3" t="str">
        <f t="shared" si="2186"/>
        <v/>
      </c>
      <c r="AH4630" s="4" t="str">
        <f t="shared" si="2187"/>
        <v/>
      </c>
      <c r="AI4630" s="75" t="str">
        <f t="shared" si="2188"/>
        <v/>
      </c>
      <c r="AJ4630" s="75" t="str">
        <f t="shared" si="2189"/>
        <v/>
      </c>
    </row>
    <row r="4631" spans="1:36" ht="14.25">
      <c r="A4631" s="41" t="str">
        <f t="shared" si="2172"/>
        <v/>
      </c>
      <c r="B4631" s="150" t="str">
        <f>IF(ISNUMBER(A4631),INDEX('MetaTrader Import'!$H$13:$J$5893,TRUNC(((A4631-$A$39+1)-1)/3)+1,MOD((A4631-$A$39+1)-1,3)+1),"")</f>
        <v/>
      </c>
      <c r="C4631" s="43" t="str">
        <f t="shared" si="2173"/>
        <v/>
      </c>
      <c r="D4631" s="43" t="str">
        <f t="shared" ca="1" si="2163"/>
        <v/>
      </c>
      <c r="E4631" s="43" t="str">
        <f t="shared" si="2174"/>
        <v/>
      </c>
      <c r="F4631" s="43" t="str">
        <f t="shared" si="2175"/>
        <v/>
      </c>
      <c r="G4631" s="43" t="str">
        <f>IF(A4631&lt;&gt;"",IF(A4631&lt;Data!$G$11*0.25,$C$13/$G$32,IF(A4631&gt;Data!$G$11*0.25,$C$13,$C$13*10)),"")</f>
        <v/>
      </c>
      <c r="H4631" s="43" t="str">
        <f>IF(A4631&lt;&gt;"",IF(Data!$G$9="constant",$C$13,IF(Data!$G$9="squeeze",G4631,F4631)),"")</f>
        <v/>
      </c>
      <c r="I4631" s="38" t="str">
        <f ca="1">IF(ISNUMBER(A4631),NORMINV(RAND(),0,IF(AND(Data!$G$9="squeeze",A4631&lt;Data!$G$11*0.25),$H$32,1)*$C$30*$C$13)*($C$14*$C$12),"")</f>
        <v/>
      </c>
      <c r="J4631" s="42" t="str">
        <f ca="1">IFERROR(IF(Data!$C$6="Real",B4631,I4631+J4630+($C$14*$C$12)*(NORMINV(RAND(),$C$15,CHOOSE($G$13,$C$13,F4631,G4631)))),"")</f>
        <v/>
      </c>
      <c r="K4631" s="88" t="str">
        <f>IF(ISNUMBER(A4631), IF($G$16="fixed",$G$17,MIN(H4631*Data!$C$7*$C$16*0.5,$C$17*Data!$C$7))*$C$12,"")</f>
        <v/>
      </c>
      <c r="L4631" s="42" t="str">
        <f t="shared" ca="1" si="2190"/>
        <v/>
      </c>
      <c r="M4631" s="44" t="str">
        <f t="shared" ca="1" si="2191"/>
        <v/>
      </c>
      <c r="N4631" s="44" t="str">
        <f t="shared" ca="1" si="2192"/>
        <v/>
      </c>
      <c r="O4631" s="108" t="str">
        <f t="shared" si="2176"/>
        <v/>
      </c>
      <c r="P4631" s="102" t="str">
        <f t="shared" si="2177"/>
        <v/>
      </c>
      <c r="Q4631" s="102" t="str">
        <f t="shared" si="2178"/>
        <v/>
      </c>
      <c r="R4631" s="120" t="str">
        <f t="shared" si="2179"/>
        <v/>
      </c>
      <c r="S4631" s="54" t="str">
        <f t="shared" si="2180"/>
        <v/>
      </c>
      <c r="T4631" s="5" t="str">
        <f t="shared" si="2181"/>
        <v/>
      </c>
      <c r="U4631" s="152" t="str">
        <f t="shared" si="2164"/>
        <v/>
      </c>
      <c r="V4631" s="152" t="str">
        <f t="shared" si="2165"/>
        <v/>
      </c>
      <c r="W4631" s="153" t="str">
        <f t="shared" si="2166"/>
        <v/>
      </c>
      <c r="X4631" s="153" t="str">
        <f t="shared" si="2167"/>
        <v/>
      </c>
      <c r="Y4631" s="153" t="str">
        <f t="shared" si="2168"/>
        <v/>
      </c>
      <c r="Z4631" s="153" t="str">
        <f t="shared" si="2169"/>
        <v/>
      </c>
      <c r="AA4631" s="152" t="str">
        <f t="shared" si="2170"/>
        <v/>
      </c>
      <c r="AB4631" s="152" t="str">
        <f t="shared" si="2171"/>
        <v/>
      </c>
      <c r="AC4631" s="154" t="str">
        <f t="shared" si="2182"/>
        <v/>
      </c>
      <c r="AD4631" s="154" t="str">
        <f t="shared" si="2183"/>
        <v/>
      </c>
      <c r="AE4631" s="3" t="str">
        <f t="shared" si="2184"/>
        <v/>
      </c>
      <c r="AF4631" s="3" t="str">
        <f t="shared" si="2185"/>
        <v/>
      </c>
      <c r="AG4631" s="3" t="str">
        <f t="shared" si="2186"/>
        <v/>
      </c>
      <c r="AH4631" s="4" t="str">
        <f t="shared" si="2187"/>
        <v/>
      </c>
      <c r="AI4631" s="75" t="str">
        <f t="shared" si="2188"/>
        <v/>
      </c>
      <c r="AJ4631" s="75" t="str">
        <f t="shared" si="2189"/>
        <v/>
      </c>
    </row>
    <row r="4632" spans="1:36" ht="14.25">
      <c r="A4632" s="41" t="str">
        <f t="shared" si="2172"/>
        <v/>
      </c>
      <c r="B4632" s="150" t="str">
        <f>IF(ISNUMBER(A4632),INDEX('MetaTrader Import'!$H$13:$J$5893,TRUNC(((A4632-$A$39+1)-1)/3)+1,MOD((A4632-$A$39+1)-1,3)+1),"")</f>
        <v/>
      </c>
      <c r="C4632" s="43" t="str">
        <f t="shared" si="2173"/>
        <v/>
      </c>
      <c r="D4632" s="43" t="str">
        <f t="shared" ca="1" si="2163"/>
        <v/>
      </c>
      <c r="E4632" s="43" t="str">
        <f t="shared" si="2174"/>
        <v/>
      </c>
      <c r="F4632" s="43" t="str">
        <f t="shared" si="2175"/>
        <v/>
      </c>
      <c r="G4632" s="43" t="str">
        <f>IF(A4632&lt;&gt;"",IF(A4632&lt;Data!$G$11*0.25,$C$13/$G$32,IF(A4632&gt;Data!$G$11*0.25,$C$13,$C$13*10)),"")</f>
        <v/>
      </c>
      <c r="H4632" s="43" t="str">
        <f>IF(A4632&lt;&gt;"",IF(Data!$G$9="constant",$C$13,IF(Data!$G$9="squeeze",G4632,F4632)),"")</f>
        <v/>
      </c>
      <c r="I4632" s="38" t="str">
        <f ca="1">IF(ISNUMBER(A4632),NORMINV(RAND(),0,IF(AND(Data!$G$9="squeeze",A4632&lt;Data!$G$11*0.25),$H$32,1)*$C$30*$C$13)*($C$14*$C$12),"")</f>
        <v/>
      </c>
      <c r="J4632" s="42" t="str">
        <f ca="1">IFERROR(IF(Data!$C$6="Real",B4632,I4632+J4631+($C$14*$C$12)*(NORMINV(RAND(),$C$15,CHOOSE($G$13,$C$13,F4632,G4632)))),"")</f>
        <v/>
      </c>
      <c r="K4632" s="88" t="str">
        <f>IF(ISNUMBER(A4632), IF($G$16="fixed",$G$17,MIN(H4632*Data!$C$7*$C$16*0.5,$C$17*Data!$C$7))*$C$12,"")</f>
        <v/>
      </c>
      <c r="L4632" s="42" t="str">
        <f t="shared" ca="1" si="2190"/>
        <v/>
      </c>
      <c r="M4632" s="44" t="str">
        <f t="shared" ca="1" si="2191"/>
        <v/>
      </c>
      <c r="N4632" s="44" t="str">
        <f t="shared" ca="1" si="2192"/>
        <v/>
      </c>
      <c r="O4632" s="108" t="str">
        <f t="shared" si="2176"/>
        <v/>
      </c>
      <c r="P4632" s="102" t="str">
        <f t="shared" si="2177"/>
        <v/>
      </c>
      <c r="Q4632" s="102" t="str">
        <f t="shared" si="2178"/>
        <v/>
      </c>
      <c r="R4632" s="120" t="str">
        <f t="shared" si="2179"/>
        <v/>
      </c>
      <c r="S4632" s="54" t="str">
        <f t="shared" si="2180"/>
        <v/>
      </c>
      <c r="T4632" s="5" t="str">
        <f t="shared" si="2181"/>
        <v/>
      </c>
      <c r="U4632" s="152" t="str">
        <f t="shared" si="2164"/>
        <v/>
      </c>
      <c r="V4632" s="152" t="str">
        <f t="shared" si="2165"/>
        <v/>
      </c>
      <c r="W4632" s="153" t="str">
        <f t="shared" si="2166"/>
        <v/>
      </c>
      <c r="X4632" s="153" t="str">
        <f t="shared" si="2167"/>
        <v/>
      </c>
      <c r="Y4632" s="153" t="str">
        <f t="shared" si="2168"/>
        <v/>
      </c>
      <c r="Z4632" s="153" t="str">
        <f t="shared" si="2169"/>
        <v/>
      </c>
      <c r="AA4632" s="152" t="str">
        <f t="shared" si="2170"/>
        <v/>
      </c>
      <c r="AB4632" s="152" t="str">
        <f t="shared" si="2171"/>
        <v/>
      </c>
      <c r="AC4632" s="154" t="str">
        <f t="shared" si="2182"/>
        <v/>
      </c>
      <c r="AD4632" s="154" t="str">
        <f t="shared" si="2183"/>
        <v/>
      </c>
      <c r="AE4632" s="3" t="str">
        <f t="shared" si="2184"/>
        <v/>
      </c>
      <c r="AF4632" s="3" t="str">
        <f t="shared" si="2185"/>
        <v/>
      </c>
      <c r="AG4632" s="3" t="str">
        <f t="shared" si="2186"/>
        <v/>
      </c>
      <c r="AH4632" s="4" t="str">
        <f t="shared" si="2187"/>
        <v/>
      </c>
      <c r="AI4632" s="75" t="str">
        <f t="shared" si="2188"/>
        <v/>
      </c>
      <c r="AJ4632" s="75" t="str">
        <f t="shared" si="2189"/>
        <v/>
      </c>
    </row>
    <row r="4633" spans="1:36" ht="14.25">
      <c r="A4633" s="41" t="str">
        <f t="shared" si="2172"/>
        <v/>
      </c>
      <c r="B4633" s="150" t="str">
        <f>IF(ISNUMBER(A4633),INDEX('MetaTrader Import'!$H$13:$J$5893,TRUNC(((A4633-$A$39+1)-1)/3)+1,MOD((A4633-$A$39+1)-1,3)+1),"")</f>
        <v/>
      </c>
      <c r="C4633" s="43" t="str">
        <f t="shared" si="2173"/>
        <v/>
      </c>
      <c r="D4633" s="43" t="str">
        <f t="shared" ca="1" si="2163"/>
        <v/>
      </c>
      <c r="E4633" s="43" t="str">
        <f t="shared" si="2174"/>
        <v/>
      </c>
      <c r="F4633" s="43" t="str">
        <f t="shared" si="2175"/>
        <v/>
      </c>
      <c r="G4633" s="43" t="str">
        <f>IF(A4633&lt;&gt;"",IF(A4633&lt;Data!$G$11*0.25,$C$13/$G$32,IF(A4633&gt;Data!$G$11*0.25,$C$13,$C$13*10)),"")</f>
        <v/>
      </c>
      <c r="H4633" s="43" t="str">
        <f>IF(A4633&lt;&gt;"",IF(Data!$G$9="constant",$C$13,IF(Data!$G$9="squeeze",G4633,F4633)),"")</f>
        <v/>
      </c>
      <c r="I4633" s="38" t="str">
        <f ca="1">IF(ISNUMBER(A4633),NORMINV(RAND(),0,IF(AND(Data!$G$9="squeeze",A4633&lt;Data!$G$11*0.25),$H$32,1)*$C$30*$C$13)*($C$14*$C$12),"")</f>
        <v/>
      </c>
      <c r="J4633" s="42" t="str">
        <f ca="1">IFERROR(IF(Data!$C$6="Real",B4633,I4633+J4632+($C$14*$C$12)*(NORMINV(RAND(),$C$15,CHOOSE($G$13,$C$13,F4633,G4633)))),"")</f>
        <v/>
      </c>
      <c r="K4633" s="88" t="str">
        <f>IF(ISNUMBER(A4633), IF($G$16="fixed",$G$17,MIN(H4633*Data!$C$7*$C$16*0.5,$C$17*Data!$C$7))*$C$12,"")</f>
        <v/>
      </c>
      <c r="L4633" s="42" t="str">
        <f t="shared" ca="1" si="2190"/>
        <v/>
      </c>
      <c r="M4633" s="44" t="str">
        <f t="shared" ca="1" si="2191"/>
        <v/>
      </c>
      <c r="N4633" s="44" t="str">
        <f t="shared" ca="1" si="2192"/>
        <v/>
      </c>
      <c r="O4633" s="108" t="str">
        <f t="shared" si="2176"/>
        <v/>
      </c>
      <c r="P4633" s="102" t="str">
        <f t="shared" si="2177"/>
        <v/>
      </c>
      <c r="Q4633" s="102" t="str">
        <f t="shared" si="2178"/>
        <v/>
      </c>
      <c r="R4633" s="120" t="str">
        <f t="shared" si="2179"/>
        <v/>
      </c>
      <c r="S4633" s="54" t="str">
        <f t="shared" si="2180"/>
        <v/>
      </c>
      <c r="T4633" s="5" t="str">
        <f t="shared" si="2181"/>
        <v/>
      </c>
      <c r="U4633" s="152" t="str">
        <f t="shared" si="2164"/>
        <v/>
      </c>
      <c r="V4633" s="152" t="str">
        <f t="shared" si="2165"/>
        <v/>
      </c>
      <c r="W4633" s="153" t="str">
        <f t="shared" si="2166"/>
        <v/>
      </c>
      <c r="X4633" s="153" t="str">
        <f t="shared" si="2167"/>
        <v/>
      </c>
      <c r="Y4633" s="153" t="str">
        <f t="shared" si="2168"/>
        <v/>
      </c>
      <c r="Z4633" s="153" t="str">
        <f t="shared" si="2169"/>
        <v/>
      </c>
      <c r="AA4633" s="152" t="str">
        <f t="shared" si="2170"/>
        <v/>
      </c>
      <c r="AB4633" s="152" t="str">
        <f t="shared" si="2171"/>
        <v/>
      </c>
      <c r="AC4633" s="154" t="str">
        <f t="shared" si="2182"/>
        <v/>
      </c>
      <c r="AD4633" s="154" t="str">
        <f t="shared" si="2183"/>
        <v/>
      </c>
      <c r="AE4633" s="3" t="str">
        <f t="shared" si="2184"/>
        <v/>
      </c>
      <c r="AF4633" s="3" t="str">
        <f t="shared" si="2185"/>
        <v/>
      </c>
      <c r="AG4633" s="3" t="str">
        <f t="shared" si="2186"/>
        <v/>
      </c>
      <c r="AH4633" s="4" t="str">
        <f t="shared" si="2187"/>
        <v/>
      </c>
      <c r="AI4633" s="75" t="str">
        <f t="shared" si="2188"/>
        <v/>
      </c>
      <c r="AJ4633" s="75" t="str">
        <f t="shared" si="2189"/>
        <v/>
      </c>
    </row>
    <row r="4634" spans="1:36" ht="14.25">
      <c r="A4634" s="41" t="str">
        <f t="shared" si="2172"/>
        <v/>
      </c>
      <c r="B4634" s="150" t="str">
        <f>IF(ISNUMBER(A4634),INDEX('MetaTrader Import'!$H$13:$J$5893,TRUNC(((A4634-$A$39+1)-1)/3)+1,MOD((A4634-$A$39+1)-1,3)+1),"")</f>
        <v/>
      </c>
      <c r="C4634" s="43" t="str">
        <f t="shared" si="2173"/>
        <v/>
      </c>
      <c r="D4634" s="43" t="str">
        <f t="shared" ca="1" si="2163"/>
        <v/>
      </c>
      <c r="E4634" s="43" t="str">
        <f t="shared" si="2174"/>
        <v/>
      </c>
      <c r="F4634" s="43" t="str">
        <f t="shared" si="2175"/>
        <v/>
      </c>
      <c r="G4634" s="43" t="str">
        <f>IF(A4634&lt;&gt;"",IF(A4634&lt;Data!$G$11*0.25,$C$13/$G$32,IF(A4634&gt;Data!$G$11*0.25,$C$13,$C$13*10)),"")</f>
        <v/>
      </c>
      <c r="H4634" s="43" t="str">
        <f>IF(A4634&lt;&gt;"",IF(Data!$G$9="constant",$C$13,IF(Data!$G$9="squeeze",G4634,F4634)),"")</f>
        <v/>
      </c>
      <c r="I4634" s="38" t="str">
        <f ca="1">IF(ISNUMBER(A4634),NORMINV(RAND(),0,IF(AND(Data!$G$9="squeeze",A4634&lt;Data!$G$11*0.25),$H$32,1)*$C$30*$C$13)*($C$14*$C$12),"")</f>
        <v/>
      </c>
      <c r="J4634" s="42" t="str">
        <f ca="1">IFERROR(IF(Data!$C$6="Real",B4634,I4634+J4633+($C$14*$C$12)*(NORMINV(RAND(),$C$15,CHOOSE($G$13,$C$13,F4634,G4634)))),"")</f>
        <v/>
      </c>
      <c r="K4634" s="88" t="str">
        <f>IF(ISNUMBER(A4634), IF($G$16="fixed",$G$17,MIN(H4634*Data!$C$7*$C$16*0.5,$C$17*Data!$C$7))*$C$12,"")</f>
        <v/>
      </c>
      <c r="L4634" s="42" t="str">
        <f t="shared" ca="1" si="2190"/>
        <v/>
      </c>
      <c r="M4634" s="44" t="str">
        <f t="shared" ca="1" si="2191"/>
        <v/>
      </c>
      <c r="N4634" s="44" t="str">
        <f t="shared" ca="1" si="2192"/>
        <v/>
      </c>
      <c r="O4634" s="108" t="str">
        <f t="shared" si="2176"/>
        <v/>
      </c>
      <c r="P4634" s="102" t="str">
        <f t="shared" si="2177"/>
        <v/>
      </c>
      <c r="Q4634" s="102" t="str">
        <f t="shared" si="2178"/>
        <v/>
      </c>
      <c r="R4634" s="120" t="str">
        <f t="shared" si="2179"/>
        <v/>
      </c>
      <c r="S4634" s="54" t="str">
        <f t="shared" si="2180"/>
        <v/>
      </c>
      <c r="T4634" s="5" t="str">
        <f t="shared" si="2181"/>
        <v/>
      </c>
      <c r="U4634" s="152" t="str">
        <f t="shared" si="2164"/>
        <v/>
      </c>
      <c r="V4634" s="152" t="str">
        <f t="shared" si="2165"/>
        <v/>
      </c>
      <c r="W4634" s="153" t="str">
        <f t="shared" si="2166"/>
        <v/>
      </c>
      <c r="X4634" s="153" t="str">
        <f t="shared" si="2167"/>
        <v/>
      </c>
      <c r="Y4634" s="153" t="str">
        <f t="shared" si="2168"/>
        <v/>
      </c>
      <c r="Z4634" s="153" t="str">
        <f t="shared" si="2169"/>
        <v/>
      </c>
      <c r="AA4634" s="152" t="str">
        <f t="shared" si="2170"/>
        <v/>
      </c>
      <c r="AB4634" s="152" t="str">
        <f t="shared" si="2171"/>
        <v/>
      </c>
      <c r="AC4634" s="154" t="str">
        <f t="shared" si="2182"/>
        <v/>
      </c>
      <c r="AD4634" s="154" t="str">
        <f t="shared" si="2183"/>
        <v/>
      </c>
      <c r="AE4634" s="3" t="str">
        <f t="shared" si="2184"/>
        <v/>
      </c>
      <c r="AF4634" s="3" t="str">
        <f t="shared" si="2185"/>
        <v/>
      </c>
      <c r="AG4634" s="3" t="str">
        <f t="shared" si="2186"/>
        <v/>
      </c>
      <c r="AH4634" s="4" t="str">
        <f t="shared" si="2187"/>
        <v/>
      </c>
      <c r="AI4634" s="75" t="str">
        <f t="shared" si="2188"/>
        <v/>
      </c>
      <c r="AJ4634" s="75" t="str">
        <f t="shared" si="2189"/>
        <v/>
      </c>
    </row>
    <row r="4635" spans="1:36" ht="14.25">
      <c r="A4635" s="41" t="str">
        <f t="shared" si="2172"/>
        <v/>
      </c>
      <c r="B4635" s="150" t="str">
        <f>IF(ISNUMBER(A4635),INDEX('MetaTrader Import'!$H$13:$J$5893,TRUNC(((A4635-$A$39+1)-1)/3)+1,MOD((A4635-$A$39+1)-1,3)+1),"")</f>
        <v/>
      </c>
      <c r="C4635" s="43" t="str">
        <f t="shared" si="2173"/>
        <v/>
      </c>
      <c r="D4635" s="43" t="str">
        <f t="shared" ca="1" si="2163"/>
        <v/>
      </c>
      <c r="E4635" s="43" t="str">
        <f t="shared" si="2174"/>
        <v/>
      </c>
      <c r="F4635" s="43" t="str">
        <f t="shared" si="2175"/>
        <v/>
      </c>
      <c r="G4635" s="43" t="str">
        <f>IF(A4635&lt;&gt;"",IF(A4635&lt;Data!$G$11*0.25,$C$13/$G$32,IF(A4635&gt;Data!$G$11*0.25,$C$13,$C$13*10)),"")</f>
        <v/>
      </c>
      <c r="H4635" s="43" t="str">
        <f>IF(A4635&lt;&gt;"",IF(Data!$G$9="constant",$C$13,IF(Data!$G$9="squeeze",G4635,F4635)),"")</f>
        <v/>
      </c>
      <c r="I4635" s="38" t="str">
        <f ca="1">IF(ISNUMBER(A4635),NORMINV(RAND(),0,IF(AND(Data!$G$9="squeeze",A4635&lt;Data!$G$11*0.25),$H$32,1)*$C$30*$C$13)*($C$14*$C$12),"")</f>
        <v/>
      </c>
      <c r="J4635" s="42" t="str">
        <f ca="1">IFERROR(IF(Data!$C$6="Real",B4635,I4635+J4634+($C$14*$C$12)*(NORMINV(RAND(),$C$15,CHOOSE($G$13,$C$13,F4635,G4635)))),"")</f>
        <v/>
      </c>
      <c r="K4635" s="88" t="str">
        <f>IF(ISNUMBER(A4635), IF($G$16="fixed",$G$17,MIN(H4635*Data!$C$7*$C$16*0.5,$C$17*Data!$C$7))*$C$12,"")</f>
        <v/>
      </c>
      <c r="L4635" s="42" t="str">
        <f t="shared" ca="1" si="2190"/>
        <v/>
      </c>
      <c r="M4635" s="44" t="str">
        <f t="shared" ca="1" si="2191"/>
        <v/>
      </c>
      <c r="N4635" s="44" t="str">
        <f t="shared" ca="1" si="2192"/>
        <v/>
      </c>
      <c r="O4635" s="108" t="str">
        <f t="shared" si="2176"/>
        <v/>
      </c>
      <c r="P4635" s="102" t="str">
        <f t="shared" si="2177"/>
        <v/>
      </c>
      <c r="Q4635" s="102" t="str">
        <f t="shared" si="2178"/>
        <v/>
      </c>
      <c r="R4635" s="120" t="str">
        <f t="shared" si="2179"/>
        <v/>
      </c>
      <c r="S4635" s="54" t="str">
        <f t="shared" si="2180"/>
        <v/>
      </c>
      <c r="T4635" s="5" t="str">
        <f t="shared" si="2181"/>
        <v/>
      </c>
      <c r="U4635" s="152" t="str">
        <f t="shared" si="2164"/>
        <v/>
      </c>
      <c r="V4635" s="152" t="str">
        <f t="shared" si="2165"/>
        <v/>
      </c>
      <c r="W4635" s="153" t="str">
        <f t="shared" si="2166"/>
        <v/>
      </c>
      <c r="X4635" s="153" t="str">
        <f t="shared" si="2167"/>
        <v/>
      </c>
      <c r="Y4635" s="153" t="str">
        <f t="shared" si="2168"/>
        <v/>
      </c>
      <c r="Z4635" s="153" t="str">
        <f t="shared" si="2169"/>
        <v/>
      </c>
      <c r="AA4635" s="152" t="str">
        <f t="shared" si="2170"/>
        <v/>
      </c>
      <c r="AB4635" s="152" t="str">
        <f t="shared" si="2171"/>
        <v/>
      </c>
      <c r="AC4635" s="154" t="str">
        <f t="shared" si="2182"/>
        <v/>
      </c>
      <c r="AD4635" s="154" t="str">
        <f t="shared" si="2183"/>
        <v/>
      </c>
      <c r="AE4635" s="3" t="str">
        <f t="shared" si="2184"/>
        <v/>
      </c>
      <c r="AF4635" s="3" t="str">
        <f t="shared" si="2185"/>
        <v/>
      </c>
      <c r="AG4635" s="3" t="str">
        <f t="shared" si="2186"/>
        <v/>
      </c>
      <c r="AH4635" s="4" t="str">
        <f t="shared" si="2187"/>
        <v/>
      </c>
      <c r="AI4635" s="75" t="str">
        <f t="shared" si="2188"/>
        <v/>
      </c>
      <c r="AJ4635" s="75" t="str">
        <f t="shared" si="2189"/>
        <v/>
      </c>
    </row>
    <row r="4636" spans="1:36" ht="14.25">
      <c r="A4636" s="41" t="str">
        <f t="shared" si="2172"/>
        <v/>
      </c>
      <c r="B4636" s="150" t="str">
        <f>IF(ISNUMBER(A4636),INDEX('MetaTrader Import'!$H$13:$J$5893,TRUNC(((A4636-$A$39+1)-1)/3)+1,MOD((A4636-$A$39+1)-1,3)+1),"")</f>
        <v/>
      </c>
      <c r="C4636" s="43" t="str">
        <f t="shared" si="2173"/>
        <v/>
      </c>
      <c r="D4636" s="43" t="str">
        <f t="shared" ca="1" si="2163"/>
        <v/>
      </c>
      <c r="E4636" s="43" t="str">
        <f t="shared" si="2174"/>
        <v/>
      </c>
      <c r="F4636" s="43" t="str">
        <f t="shared" si="2175"/>
        <v/>
      </c>
      <c r="G4636" s="43" t="str">
        <f>IF(A4636&lt;&gt;"",IF(A4636&lt;Data!$G$11*0.25,$C$13/$G$32,IF(A4636&gt;Data!$G$11*0.25,$C$13,$C$13*10)),"")</f>
        <v/>
      </c>
      <c r="H4636" s="43" t="str">
        <f>IF(A4636&lt;&gt;"",IF(Data!$G$9="constant",$C$13,IF(Data!$G$9="squeeze",G4636,F4636)),"")</f>
        <v/>
      </c>
      <c r="I4636" s="38" t="str">
        <f ca="1">IF(ISNUMBER(A4636),NORMINV(RAND(),0,IF(AND(Data!$G$9="squeeze",A4636&lt;Data!$G$11*0.25),$H$32,1)*$C$30*$C$13)*($C$14*$C$12),"")</f>
        <v/>
      </c>
      <c r="J4636" s="42" t="str">
        <f ca="1">IFERROR(IF(Data!$C$6="Real",B4636,I4636+J4635+($C$14*$C$12)*(NORMINV(RAND(),$C$15,CHOOSE($G$13,$C$13,F4636,G4636)))),"")</f>
        <v/>
      </c>
      <c r="K4636" s="88" t="str">
        <f>IF(ISNUMBER(A4636), IF($G$16="fixed",$G$17,MIN(H4636*Data!$C$7*$C$16*0.5,$C$17*Data!$C$7))*$C$12,"")</f>
        <v/>
      </c>
      <c r="L4636" s="42" t="str">
        <f t="shared" ca="1" si="2190"/>
        <v/>
      </c>
      <c r="M4636" s="44" t="str">
        <f t="shared" ca="1" si="2191"/>
        <v/>
      </c>
      <c r="N4636" s="44" t="str">
        <f t="shared" ca="1" si="2192"/>
        <v/>
      </c>
      <c r="O4636" s="108" t="str">
        <f t="shared" si="2176"/>
        <v/>
      </c>
      <c r="P4636" s="102" t="str">
        <f t="shared" si="2177"/>
        <v/>
      </c>
      <c r="Q4636" s="102" t="str">
        <f t="shared" si="2178"/>
        <v/>
      </c>
      <c r="R4636" s="120" t="str">
        <f t="shared" si="2179"/>
        <v/>
      </c>
      <c r="S4636" s="54" t="str">
        <f t="shared" si="2180"/>
        <v/>
      </c>
      <c r="T4636" s="5" t="str">
        <f t="shared" si="2181"/>
        <v/>
      </c>
      <c r="U4636" s="152" t="str">
        <f t="shared" si="2164"/>
        <v/>
      </c>
      <c r="V4636" s="152" t="str">
        <f t="shared" si="2165"/>
        <v/>
      </c>
      <c r="W4636" s="153" t="str">
        <f t="shared" si="2166"/>
        <v/>
      </c>
      <c r="X4636" s="153" t="str">
        <f t="shared" si="2167"/>
        <v/>
      </c>
      <c r="Y4636" s="153" t="str">
        <f t="shared" si="2168"/>
        <v/>
      </c>
      <c r="Z4636" s="153" t="str">
        <f t="shared" si="2169"/>
        <v/>
      </c>
      <c r="AA4636" s="152" t="str">
        <f t="shared" si="2170"/>
        <v/>
      </c>
      <c r="AB4636" s="152" t="str">
        <f t="shared" si="2171"/>
        <v/>
      </c>
      <c r="AC4636" s="154" t="str">
        <f t="shared" si="2182"/>
        <v/>
      </c>
      <c r="AD4636" s="154" t="str">
        <f t="shared" si="2183"/>
        <v/>
      </c>
      <c r="AE4636" s="3" t="str">
        <f t="shared" si="2184"/>
        <v/>
      </c>
      <c r="AF4636" s="3" t="str">
        <f t="shared" si="2185"/>
        <v/>
      </c>
      <c r="AG4636" s="3" t="str">
        <f t="shared" si="2186"/>
        <v/>
      </c>
      <c r="AH4636" s="4" t="str">
        <f t="shared" si="2187"/>
        <v/>
      </c>
      <c r="AI4636" s="75" t="str">
        <f t="shared" si="2188"/>
        <v/>
      </c>
      <c r="AJ4636" s="75" t="str">
        <f t="shared" si="2189"/>
        <v/>
      </c>
    </row>
    <row r="4637" spans="1:36" ht="14.25">
      <c r="A4637" s="41" t="str">
        <f t="shared" si="2172"/>
        <v/>
      </c>
      <c r="B4637" s="150" t="str">
        <f>IF(ISNUMBER(A4637),INDEX('MetaTrader Import'!$H$13:$J$5893,TRUNC(((A4637-$A$39+1)-1)/3)+1,MOD((A4637-$A$39+1)-1,3)+1),"")</f>
        <v/>
      </c>
      <c r="C4637" s="43" t="str">
        <f t="shared" si="2173"/>
        <v/>
      </c>
      <c r="D4637" s="43" t="str">
        <f t="shared" ca="1" si="2163"/>
        <v/>
      </c>
      <c r="E4637" s="43" t="str">
        <f t="shared" si="2174"/>
        <v/>
      </c>
      <c r="F4637" s="43" t="str">
        <f t="shared" si="2175"/>
        <v/>
      </c>
      <c r="G4637" s="43" t="str">
        <f>IF(A4637&lt;&gt;"",IF(A4637&lt;Data!$G$11*0.25,$C$13/$G$32,IF(A4637&gt;Data!$G$11*0.25,$C$13,$C$13*10)),"")</f>
        <v/>
      </c>
      <c r="H4637" s="43" t="str">
        <f>IF(A4637&lt;&gt;"",IF(Data!$G$9="constant",$C$13,IF(Data!$G$9="squeeze",G4637,F4637)),"")</f>
        <v/>
      </c>
      <c r="I4637" s="38" t="str">
        <f ca="1">IF(ISNUMBER(A4637),NORMINV(RAND(),0,IF(AND(Data!$G$9="squeeze",A4637&lt;Data!$G$11*0.25),$H$32,1)*$C$30*$C$13)*($C$14*$C$12),"")</f>
        <v/>
      </c>
      <c r="J4637" s="42" t="str">
        <f ca="1">IFERROR(IF(Data!$C$6="Real",B4637,I4637+J4636+($C$14*$C$12)*(NORMINV(RAND(),$C$15,CHOOSE($G$13,$C$13,F4637,G4637)))),"")</f>
        <v/>
      </c>
      <c r="K4637" s="88" t="str">
        <f>IF(ISNUMBER(A4637), IF($G$16="fixed",$G$17,MIN(H4637*Data!$C$7*$C$16*0.5,$C$17*Data!$C$7))*$C$12,"")</f>
        <v/>
      </c>
      <c r="L4637" s="42" t="str">
        <f t="shared" ca="1" si="2190"/>
        <v/>
      </c>
      <c r="M4637" s="44" t="str">
        <f t="shared" ca="1" si="2191"/>
        <v/>
      </c>
      <c r="N4637" s="44" t="str">
        <f t="shared" ca="1" si="2192"/>
        <v/>
      </c>
      <c r="O4637" s="108" t="str">
        <f t="shared" si="2176"/>
        <v/>
      </c>
      <c r="P4637" s="102" t="str">
        <f t="shared" si="2177"/>
        <v/>
      </c>
      <c r="Q4637" s="102" t="str">
        <f t="shared" si="2178"/>
        <v/>
      </c>
      <c r="R4637" s="120" t="str">
        <f t="shared" si="2179"/>
        <v/>
      </c>
      <c r="S4637" s="54" t="str">
        <f t="shared" si="2180"/>
        <v/>
      </c>
      <c r="T4637" s="5" t="str">
        <f t="shared" si="2181"/>
        <v/>
      </c>
      <c r="U4637" s="152" t="str">
        <f t="shared" si="2164"/>
        <v/>
      </c>
      <c r="V4637" s="152" t="str">
        <f t="shared" si="2165"/>
        <v/>
      </c>
      <c r="W4637" s="153" t="str">
        <f t="shared" si="2166"/>
        <v/>
      </c>
      <c r="X4637" s="153" t="str">
        <f t="shared" si="2167"/>
        <v/>
      </c>
      <c r="Y4637" s="153" t="str">
        <f t="shared" si="2168"/>
        <v/>
      </c>
      <c r="Z4637" s="153" t="str">
        <f t="shared" si="2169"/>
        <v/>
      </c>
      <c r="AA4637" s="152" t="str">
        <f t="shared" si="2170"/>
        <v/>
      </c>
      <c r="AB4637" s="152" t="str">
        <f t="shared" si="2171"/>
        <v/>
      </c>
      <c r="AC4637" s="154" t="str">
        <f t="shared" si="2182"/>
        <v/>
      </c>
      <c r="AD4637" s="154" t="str">
        <f t="shared" si="2183"/>
        <v/>
      </c>
      <c r="AE4637" s="3" t="str">
        <f t="shared" si="2184"/>
        <v/>
      </c>
      <c r="AF4637" s="3" t="str">
        <f t="shared" si="2185"/>
        <v/>
      </c>
      <c r="AG4637" s="3" t="str">
        <f t="shared" si="2186"/>
        <v/>
      </c>
      <c r="AH4637" s="4" t="str">
        <f t="shared" si="2187"/>
        <v/>
      </c>
      <c r="AI4637" s="75" t="str">
        <f t="shared" si="2188"/>
        <v/>
      </c>
      <c r="AJ4637" s="75" t="str">
        <f t="shared" si="2189"/>
        <v/>
      </c>
    </row>
    <row r="4638" spans="1:36" ht="14.25">
      <c r="A4638" s="41" t="str">
        <f t="shared" si="2172"/>
        <v/>
      </c>
      <c r="B4638" s="150" t="str">
        <f>IF(ISNUMBER(A4638),INDEX('MetaTrader Import'!$H$13:$J$5893,TRUNC(((A4638-$A$39+1)-1)/3)+1,MOD((A4638-$A$39+1)-1,3)+1),"")</f>
        <v/>
      </c>
      <c r="C4638" s="43" t="str">
        <f t="shared" si="2173"/>
        <v/>
      </c>
      <c r="D4638" s="43" t="str">
        <f t="shared" ca="1" si="2163"/>
        <v/>
      </c>
      <c r="E4638" s="43" t="str">
        <f t="shared" si="2174"/>
        <v/>
      </c>
      <c r="F4638" s="43" t="str">
        <f t="shared" si="2175"/>
        <v/>
      </c>
      <c r="G4638" s="43" t="str">
        <f>IF(A4638&lt;&gt;"",IF(A4638&lt;Data!$G$11*0.25,$C$13/$G$32,IF(A4638&gt;Data!$G$11*0.25,$C$13,$C$13*10)),"")</f>
        <v/>
      </c>
      <c r="H4638" s="43" t="str">
        <f>IF(A4638&lt;&gt;"",IF(Data!$G$9="constant",$C$13,IF(Data!$G$9="squeeze",G4638,F4638)),"")</f>
        <v/>
      </c>
      <c r="I4638" s="38" t="str">
        <f ca="1">IF(ISNUMBER(A4638),NORMINV(RAND(),0,IF(AND(Data!$G$9="squeeze",A4638&lt;Data!$G$11*0.25),$H$32,1)*$C$30*$C$13)*($C$14*$C$12),"")</f>
        <v/>
      </c>
      <c r="J4638" s="42" t="str">
        <f ca="1">IFERROR(IF(Data!$C$6="Real",B4638,I4638+J4637+($C$14*$C$12)*(NORMINV(RAND(),$C$15,CHOOSE($G$13,$C$13,F4638,G4638)))),"")</f>
        <v/>
      </c>
      <c r="K4638" s="88" t="str">
        <f>IF(ISNUMBER(A4638), IF($G$16="fixed",$G$17,MIN(H4638*Data!$C$7*$C$16*0.5,$C$17*Data!$C$7))*$C$12,"")</f>
        <v/>
      </c>
      <c r="L4638" s="42" t="str">
        <f t="shared" ca="1" si="2190"/>
        <v/>
      </c>
      <c r="M4638" s="44" t="str">
        <f t="shared" ca="1" si="2191"/>
        <v/>
      </c>
      <c r="N4638" s="44" t="str">
        <f t="shared" ca="1" si="2192"/>
        <v/>
      </c>
      <c r="O4638" s="108" t="str">
        <f t="shared" si="2176"/>
        <v/>
      </c>
      <c r="P4638" s="102" t="str">
        <f t="shared" si="2177"/>
        <v/>
      </c>
      <c r="Q4638" s="102" t="str">
        <f t="shared" si="2178"/>
        <v/>
      </c>
      <c r="R4638" s="120" t="str">
        <f t="shared" si="2179"/>
        <v/>
      </c>
      <c r="S4638" s="54" t="str">
        <f t="shared" si="2180"/>
        <v/>
      </c>
      <c r="T4638" s="5" t="str">
        <f t="shared" si="2181"/>
        <v/>
      </c>
      <c r="U4638" s="152" t="str">
        <f t="shared" si="2164"/>
        <v/>
      </c>
      <c r="V4638" s="152" t="str">
        <f t="shared" si="2165"/>
        <v/>
      </c>
      <c r="W4638" s="153" t="str">
        <f t="shared" si="2166"/>
        <v/>
      </c>
      <c r="X4638" s="153" t="str">
        <f t="shared" si="2167"/>
        <v/>
      </c>
      <c r="Y4638" s="153" t="str">
        <f t="shared" si="2168"/>
        <v/>
      </c>
      <c r="Z4638" s="153" t="str">
        <f t="shared" si="2169"/>
        <v/>
      </c>
      <c r="AA4638" s="152" t="str">
        <f t="shared" si="2170"/>
        <v/>
      </c>
      <c r="AB4638" s="152" t="str">
        <f t="shared" si="2171"/>
        <v/>
      </c>
      <c r="AC4638" s="154" t="str">
        <f t="shared" si="2182"/>
        <v/>
      </c>
      <c r="AD4638" s="154" t="str">
        <f t="shared" si="2183"/>
        <v/>
      </c>
      <c r="AE4638" s="3" t="str">
        <f t="shared" si="2184"/>
        <v/>
      </c>
      <c r="AF4638" s="3" t="str">
        <f t="shared" si="2185"/>
        <v/>
      </c>
      <c r="AG4638" s="3" t="str">
        <f t="shared" si="2186"/>
        <v/>
      </c>
      <c r="AH4638" s="4" t="str">
        <f t="shared" si="2187"/>
        <v/>
      </c>
      <c r="AI4638" s="75" t="str">
        <f t="shared" si="2188"/>
        <v/>
      </c>
      <c r="AJ4638" s="75" t="str">
        <f t="shared" si="2189"/>
        <v/>
      </c>
    </row>
    <row r="4639" spans="1:36" ht="14.25">
      <c r="A4639" s="41" t="str">
        <f t="shared" si="2172"/>
        <v/>
      </c>
      <c r="B4639" s="150" t="str">
        <f>IF(ISNUMBER(A4639),INDEX('MetaTrader Import'!$H$13:$J$5893,TRUNC(((A4639-$A$39+1)-1)/3)+1,MOD((A4639-$A$39+1)-1,3)+1),"")</f>
        <v/>
      </c>
      <c r="C4639" s="43" t="str">
        <f t="shared" si="2173"/>
        <v/>
      </c>
      <c r="D4639" s="43" t="str">
        <f t="shared" ca="1" si="2163"/>
        <v/>
      </c>
      <c r="E4639" s="43" t="str">
        <f t="shared" si="2174"/>
        <v/>
      </c>
      <c r="F4639" s="43" t="str">
        <f t="shared" si="2175"/>
        <v/>
      </c>
      <c r="G4639" s="43" t="str">
        <f>IF(A4639&lt;&gt;"",IF(A4639&lt;Data!$G$11*0.25,$C$13/$G$32,IF(A4639&gt;Data!$G$11*0.25,$C$13,$C$13*10)),"")</f>
        <v/>
      </c>
      <c r="H4639" s="43" t="str">
        <f>IF(A4639&lt;&gt;"",IF(Data!$G$9="constant",$C$13,IF(Data!$G$9="squeeze",G4639,F4639)),"")</f>
        <v/>
      </c>
      <c r="I4639" s="38" t="str">
        <f ca="1">IF(ISNUMBER(A4639),NORMINV(RAND(),0,IF(AND(Data!$G$9="squeeze",A4639&lt;Data!$G$11*0.25),$H$32,1)*$C$30*$C$13)*($C$14*$C$12),"")</f>
        <v/>
      </c>
      <c r="J4639" s="42" t="str">
        <f ca="1">IFERROR(IF(Data!$C$6="Real",B4639,I4639+J4638+($C$14*$C$12)*(NORMINV(RAND(),$C$15,CHOOSE($G$13,$C$13,F4639,G4639)))),"")</f>
        <v/>
      </c>
      <c r="K4639" s="88" t="str">
        <f>IF(ISNUMBER(A4639), IF($G$16="fixed",$G$17,MIN(H4639*Data!$C$7*$C$16*0.5,$C$17*Data!$C$7))*$C$12,"")</f>
        <v/>
      </c>
      <c r="L4639" s="42" t="str">
        <f t="shared" ca="1" si="2190"/>
        <v/>
      </c>
      <c r="M4639" s="44" t="str">
        <f t="shared" ca="1" si="2191"/>
        <v/>
      </c>
      <c r="N4639" s="44" t="str">
        <f t="shared" ca="1" si="2192"/>
        <v/>
      </c>
      <c r="O4639" s="108" t="str">
        <f t="shared" si="2176"/>
        <v/>
      </c>
      <c r="P4639" s="102" t="str">
        <f t="shared" si="2177"/>
        <v/>
      </c>
      <c r="Q4639" s="102" t="str">
        <f t="shared" si="2178"/>
        <v/>
      </c>
      <c r="R4639" s="120" t="str">
        <f t="shared" si="2179"/>
        <v/>
      </c>
      <c r="S4639" s="54" t="str">
        <f t="shared" si="2180"/>
        <v/>
      </c>
      <c r="T4639" s="5" t="str">
        <f t="shared" si="2181"/>
        <v/>
      </c>
      <c r="U4639" s="152" t="str">
        <f t="shared" si="2164"/>
        <v/>
      </c>
      <c r="V4639" s="152" t="str">
        <f t="shared" si="2165"/>
        <v/>
      </c>
      <c r="W4639" s="153" t="str">
        <f t="shared" si="2166"/>
        <v/>
      </c>
      <c r="X4639" s="153" t="str">
        <f t="shared" si="2167"/>
        <v/>
      </c>
      <c r="Y4639" s="153" t="str">
        <f t="shared" si="2168"/>
        <v/>
      </c>
      <c r="Z4639" s="153" t="str">
        <f t="shared" si="2169"/>
        <v/>
      </c>
      <c r="AA4639" s="152" t="str">
        <f t="shared" si="2170"/>
        <v/>
      </c>
      <c r="AB4639" s="152" t="str">
        <f t="shared" si="2171"/>
        <v/>
      </c>
      <c r="AC4639" s="154" t="str">
        <f t="shared" si="2182"/>
        <v/>
      </c>
      <c r="AD4639" s="154" t="str">
        <f t="shared" si="2183"/>
        <v/>
      </c>
      <c r="AE4639" s="3" t="str">
        <f t="shared" si="2184"/>
        <v/>
      </c>
      <c r="AF4639" s="3" t="str">
        <f t="shared" si="2185"/>
        <v/>
      </c>
      <c r="AG4639" s="3" t="str">
        <f t="shared" si="2186"/>
        <v/>
      </c>
      <c r="AH4639" s="4" t="str">
        <f t="shared" si="2187"/>
        <v/>
      </c>
      <c r="AI4639" s="75" t="str">
        <f t="shared" si="2188"/>
        <v/>
      </c>
      <c r="AJ4639" s="75" t="str">
        <f t="shared" si="2189"/>
        <v/>
      </c>
    </row>
    <row r="4640" spans="1:36" ht="14.25">
      <c r="A4640" s="41" t="str">
        <f t="shared" si="2172"/>
        <v/>
      </c>
      <c r="B4640" s="150" t="str">
        <f>IF(ISNUMBER(A4640),INDEX('MetaTrader Import'!$H$13:$J$5893,TRUNC(((A4640-$A$39+1)-1)/3)+1,MOD((A4640-$A$39+1)-1,3)+1),"")</f>
        <v/>
      </c>
      <c r="C4640" s="43" t="str">
        <f t="shared" si="2173"/>
        <v/>
      </c>
      <c r="D4640" s="43" t="str">
        <f t="shared" ca="1" si="2163"/>
        <v/>
      </c>
      <c r="E4640" s="43" t="str">
        <f t="shared" si="2174"/>
        <v/>
      </c>
      <c r="F4640" s="43" t="str">
        <f t="shared" si="2175"/>
        <v/>
      </c>
      <c r="G4640" s="43" t="str">
        <f>IF(A4640&lt;&gt;"",IF(A4640&lt;Data!$G$11*0.25,$C$13/$G$32,IF(A4640&gt;Data!$G$11*0.25,$C$13,$C$13*10)),"")</f>
        <v/>
      </c>
      <c r="H4640" s="43" t="str">
        <f>IF(A4640&lt;&gt;"",IF(Data!$G$9="constant",$C$13,IF(Data!$G$9="squeeze",G4640,F4640)),"")</f>
        <v/>
      </c>
      <c r="I4640" s="38" t="str">
        <f ca="1">IF(ISNUMBER(A4640),NORMINV(RAND(),0,IF(AND(Data!$G$9="squeeze",A4640&lt;Data!$G$11*0.25),$H$32,1)*$C$30*$C$13)*($C$14*$C$12),"")</f>
        <v/>
      </c>
      <c r="J4640" s="42" t="str">
        <f ca="1">IFERROR(IF(Data!$C$6="Real",B4640,I4640+J4639+($C$14*$C$12)*(NORMINV(RAND(),$C$15,CHOOSE($G$13,$C$13,F4640,G4640)))),"")</f>
        <v/>
      </c>
      <c r="K4640" s="88" t="str">
        <f>IF(ISNUMBER(A4640), IF($G$16="fixed",$G$17,MIN(H4640*Data!$C$7*$C$16*0.5,$C$17*Data!$C$7))*$C$12,"")</f>
        <v/>
      </c>
      <c r="L4640" s="42" t="str">
        <f t="shared" ca="1" si="2190"/>
        <v/>
      </c>
      <c r="M4640" s="44" t="str">
        <f t="shared" ca="1" si="2191"/>
        <v/>
      </c>
      <c r="N4640" s="44" t="str">
        <f t="shared" ca="1" si="2192"/>
        <v/>
      </c>
      <c r="O4640" s="108" t="str">
        <f t="shared" si="2176"/>
        <v/>
      </c>
      <c r="P4640" s="102" t="str">
        <f t="shared" si="2177"/>
        <v/>
      </c>
      <c r="Q4640" s="102" t="str">
        <f t="shared" si="2178"/>
        <v/>
      </c>
      <c r="R4640" s="120" t="str">
        <f t="shared" si="2179"/>
        <v/>
      </c>
      <c r="S4640" s="54" t="str">
        <f t="shared" si="2180"/>
        <v/>
      </c>
      <c r="T4640" s="5" t="str">
        <f t="shared" si="2181"/>
        <v/>
      </c>
      <c r="U4640" s="152" t="str">
        <f t="shared" si="2164"/>
        <v/>
      </c>
      <c r="V4640" s="152" t="str">
        <f t="shared" si="2165"/>
        <v/>
      </c>
      <c r="W4640" s="153" t="str">
        <f t="shared" si="2166"/>
        <v/>
      </c>
      <c r="X4640" s="153" t="str">
        <f t="shared" si="2167"/>
        <v/>
      </c>
      <c r="Y4640" s="153" t="str">
        <f t="shared" si="2168"/>
        <v/>
      </c>
      <c r="Z4640" s="153" t="str">
        <f t="shared" si="2169"/>
        <v/>
      </c>
      <c r="AA4640" s="152" t="str">
        <f t="shared" si="2170"/>
        <v/>
      </c>
      <c r="AB4640" s="152" t="str">
        <f t="shared" si="2171"/>
        <v/>
      </c>
      <c r="AC4640" s="154" t="str">
        <f t="shared" si="2182"/>
        <v/>
      </c>
      <c r="AD4640" s="154" t="str">
        <f t="shared" si="2183"/>
        <v/>
      </c>
      <c r="AE4640" s="3" t="str">
        <f t="shared" si="2184"/>
        <v/>
      </c>
      <c r="AF4640" s="3" t="str">
        <f t="shared" si="2185"/>
        <v/>
      </c>
      <c r="AG4640" s="3" t="str">
        <f t="shared" si="2186"/>
        <v/>
      </c>
      <c r="AH4640" s="4" t="str">
        <f t="shared" si="2187"/>
        <v/>
      </c>
      <c r="AI4640" s="75" t="str">
        <f t="shared" si="2188"/>
        <v/>
      </c>
      <c r="AJ4640" s="75" t="str">
        <f t="shared" si="2189"/>
        <v/>
      </c>
    </row>
    <row r="4641" spans="1:36" ht="14.25">
      <c r="A4641" s="41" t="str">
        <f t="shared" si="2172"/>
        <v/>
      </c>
      <c r="B4641" s="150" t="str">
        <f>IF(ISNUMBER(A4641),INDEX('MetaTrader Import'!$H$13:$J$5893,TRUNC(((A4641-$A$39+1)-1)/3)+1,MOD((A4641-$A$39+1)-1,3)+1),"")</f>
        <v/>
      </c>
      <c r="C4641" s="43" t="str">
        <f t="shared" si="2173"/>
        <v/>
      </c>
      <c r="D4641" s="43" t="str">
        <f t="shared" ca="1" si="2163"/>
        <v/>
      </c>
      <c r="E4641" s="43" t="str">
        <f t="shared" si="2174"/>
        <v/>
      </c>
      <c r="F4641" s="43" t="str">
        <f t="shared" si="2175"/>
        <v/>
      </c>
      <c r="G4641" s="43" t="str">
        <f>IF(A4641&lt;&gt;"",IF(A4641&lt;Data!$G$11*0.25,$C$13/$G$32,IF(A4641&gt;Data!$G$11*0.25,$C$13,$C$13*10)),"")</f>
        <v/>
      </c>
      <c r="H4641" s="43" t="str">
        <f>IF(A4641&lt;&gt;"",IF(Data!$G$9="constant",$C$13,IF(Data!$G$9="squeeze",G4641,F4641)),"")</f>
        <v/>
      </c>
      <c r="I4641" s="38" t="str">
        <f ca="1">IF(ISNUMBER(A4641),NORMINV(RAND(),0,IF(AND(Data!$G$9="squeeze",A4641&lt;Data!$G$11*0.25),$H$32,1)*$C$30*$C$13)*($C$14*$C$12),"")</f>
        <v/>
      </c>
      <c r="J4641" s="42" t="str">
        <f ca="1">IFERROR(IF(Data!$C$6="Real",B4641,I4641+J4640+($C$14*$C$12)*(NORMINV(RAND(),$C$15,CHOOSE($G$13,$C$13,F4641,G4641)))),"")</f>
        <v/>
      </c>
      <c r="K4641" s="88" t="str">
        <f>IF(ISNUMBER(A4641), IF($G$16="fixed",$G$17,MIN(H4641*Data!$C$7*$C$16*0.5,$C$17*Data!$C$7))*$C$12,"")</f>
        <v/>
      </c>
      <c r="L4641" s="42" t="str">
        <f t="shared" ca="1" si="2190"/>
        <v/>
      </c>
      <c r="M4641" s="44" t="str">
        <f t="shared" ca="1" si="2191"/>
        <v/>
      </c>
      <c r="N4641" s="44" t="str">
        <f t="shared" ca="1" si="2192"/>
        <v/>
      </c>
      <c r="O4641" s="108" t="str">
        <f t="shared" si="2176"/>
        <v/>
      </c>
      <c r="P4641" s="102" t="str">
        <f t="shared" si="2177"/>
        <v/>
      </c>
      <c r="Q4641" s="102" t="str">
        <f t="shared" si="2178"/>
        <v/>
      </c>
      <c r="R4641" s="120" t="str">
        <f t="shared" si="2179"/>
        <v/>
      </c>
      <c r="S4641" s="54" t="str">
        <f t="shared" si="2180"/>
        <v/>
      </c>
      <c r="T4641" s="5" t="str">
        <f t="shared" si="2181"/>
        <v/>
      </c>
      <c r="U4641" s="152" t="str">
        <f t="shared" si="2164"/>
        <v/>
      </c>
      <c r="V4641" s="152" t="str">
        <f t="shared" si="2165"/>
        <v/>
      </c>
      <c r="W4641" s="153" t="str">
        <f t="shared" si="2166"/>
        <v/>
      </c>
      <c r="X4641" s="153" t="str">
        <f t="shared" si="2167"/>
        <v/>
      </c>
      <c r="Y4641" s="153" t="str">
        <f t="shared" si="2168"/>
        <v/>
      </c>
      <c r="Z4641" s="153" t="str">
        <f t="shared" si="2169"/>
        <v/>
      </c>
      <c r="AA4641" s="152" t="str">
        <f t="shared" si="2170"/>
        <v/>
      </c>
      <c r="AB4641" s="152" t="str">
        <f t="shared" si="2171"/>
        <v/>
      </c>
      <c r="AC4641" s="154" t="str">
        <f t="shared" si="2182"/>
        <v/>
      </c>
      <c r="AD4641" s="154" t="str">
        <f t="shared" si="2183"/>
        <v/>
      </c>
      <c r="AE4641" s="3" t="str">
        <f t="shared" si="2184"/>
        <v/>
      </c>
      <c r="AF4641" s="3" t="str">
        <f t="shared" si="2185"/>
        <v/>
      </c>
      <c r="AG4641" s="3" t="str">
        <f t="shared" si="2186"/>
        <v/>
      </c>
      <c r="AH4641" s="4" t="str">
        <f t="shared" si="2187"/>
        <v/>
      </c>
      <c r="AI4641" s="75" t="str">
        <f t="shared" si="2188"/>
        <v/>
      </c>
      <c r="AJ4641" s="75" t="str">
        <f t="shared" si="2189"/>
        <v/>
      </c>
    </row>
    <row r="4642" spans="1:36" ht="14.25">
      <c r="A4642" s="41" t="str">
        <f t="shared" si="2172"/>
        <v/>
      </c>
      <c r="B4642" s="150" t="str">
        <f>IF(ISNUMBER(A4642),INDEX('MetaTrader Import'!$H$13:$J$5893,TRUNC(((A4642-$A$39+1)-1)/3)+1,MOD((A4642-$A$39+1)-1,3)+1),"")</f>
        <v/>
      </c>
      <c r="C4642" s="43" t="str">
        <f t="shared" si="2173"/>
        <v/>
      </c>
      <c r="D4642" s="43" t="str">
        <f t="shared" ca="1" si="2163"/>
        <v/>
      </c>
      <c r="E4642" s="43" t="str">
        <f t="shared" si="2174"/>
        <v/>
      </c>
      <c r="F4642" s="43" t="str">
        <f t="shared" si="2175"/>
        <v/>
      </c>
      <c r="G4642" s="43" t="str">
        <f>IF(A4642&lt;&gt;"",IF(A4642&lt;Data!$G$11*0.25,$C$13/$G$32,IF(A4642&gt;Data!$G$11*0.25,$C$13,$C$13*10)),"")</f>
        <v/>
      </c>
      <c r="H4642" s="43" t="str">
        <f>IF(A4642&lt;&gt;"",IF(Data!$G$9="constant",$C$13,IF(Data!$G$9="squeeze",G4642,F4642)),"")</f>
        <v/>
      </c>
      <c r="I4642" s="38" t="str">
        <f ca="1">IF(ISNUMBER(A4642),NORMINV(RAND(),0,IF(AND(Data!$G$9="squeeze",A4642&lt;Data!$G$11*0.25),$H$32,1)*$C$30*$C$13)*($C$14*$C$12),"")</f>
        <v/>
      </c>
      <c r="J4642" s="42" t="str">
        <f ca="1">IFERROR(IF(Data!$C$6="Real",B4642,I4642+J4641+($C$14*$C$12)*(NORMINV(RAND(),$C$15,CHOOSE($G$13,$C$13,F4642,G4642)))),"")</f>
        <v/>
      </c>
      <c r="K4642" s="88" t="str">
        <f>IF(ISNUMBER(A4642), IF($G$16="fixed",$G$17,MIN(H4642*Data!$C$7*$C$16*0.5,$C$17*Data!$C$7))*$C$12,"")</f>
        <v/>
      </c>
      <c r="L4642" s="42" t="str">
        <f t="shared" ca="1" si="2190"/>
        <v/>
      </c>
      <c r="M4642" s="44" t="str">
        <f t="shared" ca="1" si="2191"/>
        <v/>
      </c>
      <c r="N4642" s="44" t="str">
        <f t="shared" ca="1" si="2192"/>
        <v/>
      </c>
      <c r="O4642" s="108" t="str">
        <f t="shared" si="2176"/>
        <v/>
      </c>
      <c r="P4642" s="102" t="str">
        <f t="shared" si="2177"/>
        <v/>
      </c>
      <c r="Q4642" s="102" t="str">
        <f t="shared" si="2178"/>
        <v/>
      </c>
      <c r="R4642" s="120" t="str">
        <f t="shared" si="2179"/>
        <v/>
      </c>
      <c r="S4642" s="54" t="str">
        <f t="shared" si="2180"/>
        <v/>
      </c>
      <c r="T4642" s="5" t="str">
        <f t="shared" si="2181"/>
        <v/>
      </c>
      <c r="U4642" s="152" t="str">
        <f t="shared" si="2164"/>
        <v/>
      </c>
      <c r="V4642" s="152" t="str">
        <f t="shared" si="2165"/>
        <v/>
      </c>
      <c r="W4642" s="153" t="str">
        <f t="shared" si="2166"/>
        <v/>
      </c>
      <c r="X4642" s="153" t="str">
        <f t="shared" si="2167"/>
        <v/>
      </c>
      <c r="Y4642" s="153" t="str">
        <f t="shared" si="2168"/>
        <v/>
      </c>
      <c r="Z4642" s="153" t="str">
        <f t="shared" si="2169"/>
        <v/>
      </c>
      <c r="AA4642" s="152" t="str">
        <f t="shared" si="2170"/>
        <v/>
      </c>
      <c r="AB4642" s="152" t="str">
        <f t="shared" si="2171"/>
        <v/>
      </c>
      <c r="AC4642" s="154" t="str">
        <f t="shared" si="2182"/>
        <v/>
      </c>
      <c r="AD4642" s="154" t="str">
        <f t="shared" si="2183"/>
        <v/>
      </c>
      <c r="AE4642" s="3" t="str">
        <f t="shared" si="2184"/>
        <v/>
      </c>
      <c r="AF4642" s="3" t="str">
        <f t="shared" si="2185"/>
        <v/>
      </c>
      <c r="AG4642" s="3" t="str">
        <f t="shared" si="2186"/>
        <v/>
      </c>
      <c r="AH4642" s="4" t="str">
        <f t="shared" si="2187"/>
        <v/>
      </c>
      <c r="AI4642" s="75" t="str">
        <f t="shared" si="2188"/>
        <v/>
      </c>
      <c r="AJ4642" s="75" t="str">
        <f t="shared" si="2189"/>
        <v/>
      </c>
    </row>
    <row r="4643" spans="1:36" ht="14.25">
      <c r="A4643" s="41" t="str">
        <f t="shared" si="2172"/>
        <v/>
      </c>
      <c r="B4643" s="150" t="str">
        <f>IF(ISNUMBER(A4643),INDEX('MetaTrader Import'!$H$13:$J$5893,TRUNC(((A4643-$A$39+1)-1)/3)+1,MOD((A4643-$A$39+1)-1,3)+1),"")</f>
        <v/>
      </c>
      <c r="C4643" s="43" t="str">
        <f t="shared" si="2173"/>
        <v/>
      </c>
      <c r="D4643" s="43" t="str">
        <f t="shared" ca="1" si="2163"/>
        <v/>
      </c>
      <c r="E4643" s="43" t="str">
        <f t="shared" si="2174"/>
        <v/>
      </c>
      <c r="F4643" s="43" t="str">
        <f t="shared" si="2175"/>
        <v/>
      </c>
      <c r="G4643" s="43" t="str">
        <f>IF(A4643&lt;&gt;"",IF(A4643&lt;Data!$G$11*0.25,$C$13/$G$32,IF(A4643&gt;Data!$G$11*0.25,$C$13,$C$13*10)),"")</f>
        <v/>
      </c>
      <c r="H4643" s="43" t="str">
        <f>IF(A4643&lt;&gt;"",IF(Data!$G$9="constant",$C$13,IF(Data!$G$9="squeeze",G4643,F4643)),"")</f>
        <v/>
      </c>
      <c r="I4643" s="38" t="str">
        <f ca="1">IF(ISNUMBER(A4643),NORMINV(RAND(),0,IF(AND(Data!$G$9="squeeze",A4643&lt;Data!$G$11*0.25),$H$32,1)*$C$30*$C$13)*($C$14*$C$12),"")</f>
        <v/>
      </c>
      <c r="J4643" s="42" t="str">
        <f ca="1">IFERROR(IF(Data!$C$6="Real",B4643,I4643+J4642+($C$14*$C$12)*(NORMINV(RAND(),$C$15,CHOOSE($G$13,$C$13,F4643,G4643)))),"")</f>
        <v/>
      </c>
      <c r="K4643" s="88" t="str">
        <f>IF(ISNUMBER(A4643), IF($G$16="fixed",$G$17,MIN(H4643*Data!$C$7*$C$16*0.5,$C$17*Data!$C$7))*$C$12,"")</f>
        <v/>
      </c>
      <c r="L4643" s="42" t="str">
        <f t="shared" ca="1" si="2190"/>
        <v/>
      </c>
      <c r="M4643" s="44" t="str">
        <f t="shared" ca="1" si="2191"/>
        <v/>
      </c>
      <c r="N4643" s="44" t="str">
        <f t="shared" ca="1" si="2192"/>
        <v/>
      </c>
      <c r="O4643" s="108" t="str">
        <f t="shared" si="2176"/>
        <v/>
      </c>
      <c r="P4643" s="102" t="str">
        <f t="shared" si="2177"/>
        <v/>
      </c>
      <c r="Q4643" s="102" t="str">
        <f t="shared" si="2178"/>
        <v/>
      </c>
      <c r="R4643" s="120" t="str">
        <f t="shared" si="2179"/>
        <v/>
      </c>
      <c r="S4643" s="54" t="str">
        <f t="shared" si="2180"/>
        <v/>
      </c>
      <c r="T4643" s="5" t="str">
        <f t="shared" si="2181"/>
        <v/>
      </c>
      <c r="U4643" s="152" t="str">
        <f t="shared" si="2164"/>
        <v/>
      </c>
      <c r="V4643" s="152" t="str">
        <f t="shared" si="2165"/>
        <v/>
      </c>
      <c r="W4643" s="153" t="str">
        <f t="shared" si="2166"/>
        <v/>
      </c>
      <c r="X4643" s="153" t="str">
        <f t="shared" si="2167"/>
        <v/>
      </c>
      <c r="Y4643" s="153" t="str">
        <f t="shared" si="2168"/>
        <v/>
      </c>
      <c r="Z4643" s="153" t="str">
        <f t="shared" si="2169"/>
        <v/>
      </c>
      <c r="AA4643" s="152" t="str">
        <f t="shared" si="2170"/>
        <v/>
      </c>
      <c r="AB4643" s="152" t="str">
        <f t="shared" si="2171"/>
        <v/>
      </c>
      <c r="AC4643" s="154" t="str">
        <f t="shared" si="2182"/>
        <v/>
      </c>
      <c r="AD4643" s="154" t="str">
        <f t="shared" si="2183"/>
        <v/>
      </c>
      <c r="AE4643" s="3" t="str">
        <f t="shared" si="2184"/>
        <v/>
      </c>
      <c r="AF4643" s="3" t="str">
        <f t="shared" si="2185"/>
        <v/>
      </c>
      <c r="AG4643" s="3" t="str">
        <f t="shared" si="2186"/>
        <v/>
      </c>
      <c r="AH4643" s="4" t="str">
        <f t="shared" si="2187"/>
        <v/>
      </c>
      <c r="AI4643" s="75" t="str">
        <f t="shared" si="2188"/>
        <v/>
      </c>
      <c r="AJ4643" s="75" t="str">
        <f t="shared" si="2189"/>
        <v/>
      </c>
    </row>
    <row r="4644" spans="1:36" ht="14.25">
      <c r="A4644" s="41" t="str">
        <f t="shared" si="2172"/>
        <v/>
      </c>
      <c r="B4644" s="150" t="str">
        <f>IF(ISNUMBER(A4644),INDEX('MetaTrader Import'!$H$13:$J$5893,TRUNC(((A4644-$A$39+1)-1)/3)+1,MOD((A4644-$A$39+1)-1,3)+1),"")</f>
        <v/>
      </c>
      <c r="C4644" s="43" t="str">
        <f t="shared" si="2173"/>
        <v/>
      </c>
      <c r="D4644" s="43" t="str">
        <f t="shared" ca="1" si="2163"/>
        <v/>
      </c>
      <c r="E4644" s="43" t="str">
        <f t="shared" si="2174"/>
        <v/>
      </c>
      <c r="F4644" s="43" t="str">
        <f t="shared" si="2175"/>
        <v/>
      </c>
      <c r="G4644" s="43" t="str">
        <f>IF(A4644&lt;&gt;"",IF(A4644&lt;Data!$G$11*0.25,$C$13/$G$32,IF(A4644&gt;Data!$G$11*0.25,$C$13,$C$13*10)),"")</f>
        <v/>
      </c>
      <c r="H4644" s="43" t="str">
        <f>IF(A4644&lt;&gt;"",IF(Data!$G$9="constant",$C$13,IF(Data!$G$9="squeeze",G4644,F4644)),"")</f>
        <v/>
      </c>
      <c r="I4644" s="38" t="str">
        <f ca="1">IF(ISNUMBER(A4644),NORMINV(RAND(),0,IF(AND(Data!$G$9="squeeze",A4644&lt;Data!$G$11*0.25),$H$32,1)*$C$30*$C$13)*($C$14*$C$12),"")</f>
        <v/>
      </c>
      <c r="J4644" s="42" t="str">
        <f ca="1">IFERROR(IF(Data!$C$6="Real",B4644,I4644+J4643+($C$14*$C$12)*(NORMINV(RAND(),$C$15,CHOOSE($G$13,$C$13,F4644,G4644)))),"")</f>
        <v/>
      </c>
      <c r="K4644" s="88" t="str">
        <f>IF(ISNUMBER(A4644), IF($G$16="fixed",$G$17,MIN(H4644*Data!$C$7*$C$16*0.5,$C$17*Data!$C$7))*$C$12,"")</f>
        <v/>
      </c>
      <c r="L4644" s="42" t="str">
        <f t="shared" ca="1" si="2190"/>
        <v/>
      </c>
      <c r="M4644" s="44" t="str">
        <f t="shared" ca="1" si="2191"/>
        <v/>
      </c>
      <c r="N4644" s="44" t="str">
        <f t="shared" ca="1" si="2192"/>
        <v/>
      </c>
      <c r="O4644" s="108" t="str">
        <f t="shared" si="2176"/>
        <v/>
      </c>
      <c r="P4644" s="102" t="str">
        <f t="shared" si="2177"/>
        <v/>
      </c>
      <c r="Q4644" s="102" t="str">
        <f t="shared" si="2178"/>
        <v/>
      </c>
      <c r="R4644" s="120" t="str">
        <f t="shared" si="2179"/>
        <v/>
      </c>
      <c r="S4644" s="54" t="str">
        <f t="shared" si="2180"/>
        <v/>
      </c>
      <c r="T4644" s="5" t="str">
        <f t="shared" si="2181"/>
        <v/>
      </c>
      <c r="U4644" s="152" t="str">
        <f t="shared" si="2164"/>
        <v/>
      </c>
      <c r="V4644" s="152" t="str">
        <f t="shared" si="2165"/>
        <v/>
      </c>
      <c r="W4644" s="153" t="str">
        <f t="shared" si="2166"/>
        <v/>
      </c>
      <c r="X4644" s="153" t="str">
        <f t="shared" si="2167"/>
        <v/>
      </c>
      <c r="Y4644" s="153" t="str">
        <f t="shared" si="2168"/>
        <v/>
      </c>
      <c r="Z4644" s="153" t="str">
        <f t="shared" si="2169"/>
        <v/>
      </c>
      <c r="AA4644" s="152" t="str">
        <f t="shared" si="2170"/>
        <v/>
      </c>
      <c r="AB4644" s="152" t="str">
        <f t="shared" si="2171"/>
        <v/>
      </c>
      <c r="AC4644" s="154" t="str">
        <f t="shared" si="2182"/>
        <v/>
      </c>
      <c r="AD4644" s="154" t="str">
        <f t="shared" si="2183"/>
        <v/>
      </c>
      <c r="AE4644" s="3" t="str">
        <f t="shared" si="2184"/>
        <v/>
      </c>
      <c r="AF4644" s="3" t="str">
        <f t="shared" si="2185"/>
        <v/>
      </c>
      <c r="AG4644" s="3" t="str">
        <f t="shared" si="2186"/>
        <v/>
      </c>
      <c r="AH4644" s="4" t="str">
        <f t="shared" si="2187"/>
        <v/>
      </c>
      <c r="AI4644" s="75" t="str">
        <f t="shared" si="2188"/>
        <v/>
      </c>
      <c r="AJ4644" s="75" t="str">
        <f t="shared" si="2189"/>
        <v/>
      </c>
    </row>
    <row r="4645" spans="1:36" ht="14.25">
      <c r="A4645" s="41" t="str">
        <f t="shared" si="2172"/>
        <v/>
      </c>
      <c r="B4645" s="150" t="str">
        <f>IF(ISNUMBER(A4645),INDEX('MetaTrader Import'!$H$13:$J$5893,TRUNC(((A4645-$A$39+1)-1)/3)+1,MOD((A4645-$A$39+1)-1,3)+1),"")</f>
        <v/>
      </c>
      <c r="C4645" s="43" t="str">
        <f t="shared" si="2173"/>
        <v/>
      </c>
      <c r="D4645" s="43" t="str">
        <f t="shared" ca="1" si="2163"/>
        <v/>
      </c>
      <c r="E4645" s="43" t="str">
        <f t="shared" si="2174"/>
        <v/>
      </c>
      <c r="F4645" s="43" t="str">
        <f t="shared" si="2175"/>
        <v/>
      </c>
      <c r="G4645" s="43" t="str">
        <f>IF(A4645&lt;&gt;"",IF(A4645&lt;Data!$G$11*0.25,$C$13/$G$32,IF(A4645&gt;Data!$G$11*0.25,$C$13,$C$13*10)),"")</f>
        <v/>
      </c>
      <c r="H4645" s="43" t="str">
        <f>IF(A4645&lt;&gt;"",IF(Data!$G$9="constant",$C$13,IF(Data!$G$9="squeeze",G4645,F4645)),"")</f>
        <v/>
      </c>
      <c r="I4645" s="38" t="str">
        <f ca="1">IF(ISNUMBER(A4645),NORMINV(RAND(),0,IF(AND(Data!$G$9="squeeze",A4645&lt;Data!$G$11*0.25),$H$32,1)*$C$30*$C$13)*($C$14*$C$12),"")</f>
        <v/>
      </c>
      <c r="J4645" s="42" t="str">
        <f ca="1">IFERROR(IF(Data!$C$6="Real",B4645,I4645+J4644+($C$14*$C$12)*(NORMINV(RAND(),$C$15,CHOOSE($G$13,$C$13,F4645,G4645)))),"")</f>
        <v/>
      </c>
      <c r="K4645" s="88" t="str">
        <f>IF(ISNUMBER(A4645), IF($G$16="fixed",$G$17,MIN(H4645*Data!$C$7*$C$16*0.5,$C$17*Data!$C$7))*$C$12,"")</f>
        <v/>
      </c>
      <c r="L4645" s="42" t="str">
        <f t="shared" ca="1" si="2190"/>
        <v/>
      </c>
      <c r="M4645" s="44" t="str">
        <f t="shared" ca="1" si="2191"/>
        <v/>
      </c>
      <c r="N4645" s="44" t="str">
        <f t="shared" ca="1" si="2192"/>
        <v/>
      </c>
      <c r="O4645" s="108" t="str">
        <f t="shared" si="2176"/>
        <v/>
      </c>
      <c r="P4645" s="102" t="str">
        <f t="shared" si="2177"/>
        <v/>
      </c>
      <c r="Q4645" s="102" t="str">
        <f t="shared" si="2178"/>
        <v/>
      </c>
      <c r="R4645" s="120" t="str">
        <f t="shared" si="2179"/>
        <v/>
      </c>
      <c r="S4645" s="54" t="str">
        <f t="shared" si="2180"/>
        <v/>
      </c>
      <c r="T4645" s="5" t="str">
        <f t="shared" si="2181"/>
        <v/>
      </c>
      <c r="U4645" s="152" t="str">
        <f t="shared" si="2164"/>
        <v/>
      </c>
      <c r="V4645" s="152" t="str">
        <f t="shared" si="2165"/>
        <v/>
      </c>
      <c r="W4645" s="153" t="str">
        <f t="shared" si="2166"/>
        <v/>
      </c>
      <c r="X4645" s="153" t="str">
        <f t="shared" si="2167"/>
        <v/>
      </c>
      <c r="Y4645" s="153" t="str">
        <f t="shared" si="2168"/>
        <v/>
      </c>
      <c r="Z4645" s="153" t="str">
        <f t="shared" si="2169"/>
        <v/>
      </c>
      <c r="AA4645" s="152" t="str">
        <f t="shared" si="2170"/>
        <v/>
      </c>
      <c r="AB4645" s="152" t="str">
        <f t="shared" si="2171"/>
        <v/>
      </c>
      <c r="AC4645" s="154" t="str">
        <f t="shared" si="2182"/>
        <v/>
      </c>
      <c r="AD4645" s="154" t="str">
        <f t="shared" si="2183"/>
        <v/>
      </c>
      <c r="AE4645" s="3" t="str">
        <f t="shared" si="2184"/>
        <v/>
      </c>
      <c r="AF4645" s="3" t="str">
        <f t="shared" si="2185"/>
        <v/>
      </c>
      <c r="AG4645" s="3" t="str">
        <f t="shared" si="2186"/>
        <v/>
      </c>
      <c r="AH4645" s="4" t="str">
        <f t="shared" si="2187"/>
        <v/>
      </c>
      <c r="AI4645" s="75" t="str">
        <f t="shared" si="2188"/>
        <v/>
      </c>
      <c r="AJ4645" s="75" t="str">
        <f t="shared" si="2189"/>
        <v/>
      </c>
    </row>
    <row r="4646" spans="1:36" ht="14.25">
      <c r="A4646" s="41" t="str">
        <f t="shared" si="2172"/>
        <v/>
      </c>
      <c r="B4646" s="150" t="str">
        <f>IF(ISNUMBER(A4646),INDEX('MetaTrader Import'!$H$13:$J$5893,TRUNC(((A4646-$A$39+1)-1)/3)+1,MOD((A4646-$A$39+1)-1,3)+1),"")</f>
        <v/>
      </c>
      <c r="C4646" s="43" t="str">
        <f t="shared" si="2173"/>
        <v/>
      </c>
      <c r="D4646" s="43" t="str">
        <f t="shared" ca="1" si="2163"/>
        <v/>
      </c>
      <c r="E4646" s="43" t="str">
        <f t="shared" si="2174"/>
        <v/>
      </c>
      <c r="F4646" s="43" t="str">
        <f t="shared" si="2175"/>
        <v/>
      </c>
      <c r="G4646" s="43" t="str">
        <f>IF(A4646&lt;&gt;"",IF(A4646&lt;Data!$G$11*0.25,$C$13/$G$32,IF(A4646&gt;Data!$G$11*0.25,$C$13,$C$13*10)),"")</f>
        <v/>
      </c>
      <c r="H4646" s="43" t="str">
        <f>IF(A4646&lt;&gt;"",IF(Data!$G$9="constant",$C$13,IF(Data!$G$9="squeeze",G4646,F4646)),"")</f>
        <v/>
      </c>
      <c r="I4646" s="38" t="str">
        <f ca="1">IF(ISNUMBER(A4646),NORMINV(RAND(),0,IF(AND(Data!$G$9="squeeze",A4646&lt;Data!$G$11*0.25),$H$32,1)*$C$30*$C$13)*($C$14*$C$12),"")</f>
        <v/>
      </c>
      <c r="J4646" s="42" t="str">
        <f ca="1">IFERROR(IF(Data!$C$6="Real",B4646,I4646+J4645+($C$14*$C$12)*(NORMINV(RAND(),$C$15,CHOOSE($G$13,$C$13,F4646,G4646)))),"")</f>
        <v/>
      </c>
      <c r="K4646" s="88" t="str">
        <f>IF(ISNUMBER(A4646), IF($G$16="fixed",$G$17,MIN(H4646*Data!$C$7*$C$16*0.5,$C$17*Data!$C$7))*$C$12,"")</f>
        <v/>
      </c>
      <c r="L4646" s="42" t="str">
        <f t="shared" ca="1" si="2190"/>
        <v/>
      </c>
      <c r="M4646" s="44" t="str">
        <f t="shared" ca="1" si="2191"/>
        <v/>
      </c>
      <c r="N4646" s="44" t="str">
        <f t="shared" ca="1" si="2192"/>
        <v/>
      </c>
      <c r="O4646" s="108" t="str">
        <f t="shared" si="2176"/>
        <v/>
      </c>
      <c r="P4646" s="102" t="str">
        <f t="shared" si="2177"/>
        <v/>
      </c>
      <c r="Q4646" s="102" t="str">
        <f t="shared" si="2178"/>
        <v/>
      </c>
      <c r="R4646" s="120" t="str">
        <f t="shared" si="2179"/>
        <v/>
      </c>
      <c r="S4646" s="54" t="str">
        <f t="shared" si="2180"/>
        <v/>
      </c>
      <c r="T4646" s="5" t="str">
        <f t="shared" si="2181"/>
        <v/>
      </c>
      <c r="U4646" s="152" t="str">
        <f t="shared" si="2164"/>
        <v/>
      </c>
      <c r="V4646" s="152" t="str">
        <f t="shared" si="2165"/>
        <v/>
      </c>
      <c r="W4646" s="153" t="str">
        <f t="shared" si="2166"/>
        <v/>
      </c>
      <c r="X4646" s="153" t="str">
        <f t="shared" si="2167"/>
        <v/>
      </c>
      <c r="Y4646" s="153" t="str">
        <f t="shared" si="2168"/>
        <v/>
      </c>
      <c r="Z4646" s="153" t="str">
        <f t="shared" si="2169"/>
        <v/>
      </c>
      <c r="AA4646" s="152" t="str">
        <f t="shared" si="2170"/>
        <v/>
      </c>
      <c r="AB4646" s="152" t="str">
        <f t="shared" si="2171"/>
        <v/>
      </c>
      <c r="AC4646" s="154" t="str">
        <f t="shared" si="2182"/>
        <v/>
      </c>
      <c r="AD4646" s="154" t="str">
        <f t="shared" si="2183"/>
        <v/>
      </c>
      <c r="AE4646" s="3" t="str">
        <f t="shared" si="2184"/>
        <v/>
      </c>
      <c r="AF4646" s="3" t="str">
        <f t="shared" si="2185"/>
        <v/>
      </c>
      <c r="AG4646" s="3" t="str">
        <f t="shared" si="2186"/>
        <v/>
      </c>
      <c r="AH4646" s="4" t="str">
        <f t="shared" si="2187"/>
        <v/>
      </c>
      <c r="AI4646" s="75" t="str">
        <f t="shared" si="2188"/>
        <v/>
      </c>
      <c r="AJ4646" s="75" t="str">
        <f t="shared" si="2189"/>
        <v/>
      </c>
    </row>
    <row r="4647" spans="1:36" ht="14.25">
      <c r="A4647" s="41" t="str">
        <f t="shared" si="2172"/>
        <v/>
      </c>
      <c r="B4647" s="150" t="str">
        <f>IF(ISNUMBER(A4647),INDEX('MetaTrader Import'!$H$13:$J$5893,TRUNC(((A4647-$A$39+1)-1)/3)+1,MOD((A4647-$A$39+1)-1,3)+1),"")</f>
        <v/>
      </c>
      <c r="C4647" s="43" t="str">
        <f t="shared" si="2173"/>
        <v/>
      </c>
      <c r="D4647" s="43" t="str">
        <f t="shared" ca="1" si="2163"/>
        <v/>
      </c>
      <c r="E4647" s="43" t="str">
        <f t="shared" si="2174"/>
        <v/>
      </c>
      <c r="F4647" s="43" t="str">
        <f t="shared" si="2175"/>
        <v/>
      </c>
      <c r="G4647" s="43" t="str">
        <f>IF(A4647&lt;&gt;"",IF(A4647&lt;Data!$G$11*0.25,$C$13/$G$32,IF(A4647&gt;Data!$G$11*0.25,$C$13,$C$13*10)),"")</f>
        <v/>
      </c>
      <c r="H4647" s="43" t="str">
        <f>IF(A4647&lt;&gt;"",IF(Data!$G$9="constant",$C$13,IF(Data!$G$9="squeeze",G4647,F4647)),"")</f>
        <v/>
      </c>
      <c r="I4647" s="38" t="str">
        <f ca="1">IF(ISNUMBER(A4647),NORMINV(RAND(),0,IF(AND(Data!$G$9="squeeze",A4647&lt;Data!$G$11*0.25),$H$32,1)*$C$30*$C$13)*($C$14*$C$12),"")</f>
        <v/>
      </c>
      <c r="J4647" s="42" t="str">
        <f ca="1">IFERROR(IF(Data!$C$6="Real",B4647,I4647+J4646+($C$14*$C$12)*(NORMINV(RAND(),$C$15,CHOOSE($G$13,$C$13,F4647,G4647)))),"")</f>
        <v/>
      </c>
      <c r="K4647" s="88" t="str">
        <f>IF(ISNUMBER(A4647), IF($G$16="fixed",$G$17,MIN(H4647*Data!$C$7*$C$16*0.5,$C$17*Data!$C$7))*$C$12,"")</f>
        <v/>
      </c>
      <c r="L4647" s="42" t="str">
        <f t="shared" ca="1" si="2190"/>
        <v/>
      </c>
      <c r="M4647" s="44" t="str">
        <f t="shared" ca="1" si="2191"/>
        <v/>
      </c>
      <c r="N4647" s="44" t="str">
        <f t="shared" ca="1" si="2192"/>
        <v/>
      </c>
      <c r="O4647" s="108" t="str">
        <f t="shared" si="2176"/>
        <v/>
      </c>
      <c r="P4647" s="102" t="str">
        <f t="shared" si="2177"/>
        <v/>
      </c>
      <c r="Q4647" s="102" t="str">
        <f t="shared" si="2178"/>
        <v/>
      </c>
      <c r="R4647" s="120" t="str">
        <f t="shared" si="2179"/>
        <v/>
      </c>
      <c r="S4647" s="54" t="str">
        <f t="shared" si="2180"/>
        <v/>
      </c>
      <c r="T4647" s="5" t="str">
        <f t="shared" si="2181"/>
        <v/>
      </c>
      <c r="U4647" s="152" t="str">
        <f t="shared" si="2164"/>
        <v/>
      </c>
      <c r="V4647" s="152" t="str">
        <f t="shared" si="2165"/>
        <v/>
      </c>
      <c r="W4647" s="153" t="str">
        <f t="shared" si="2166"/>
        <v/>
      </c>
      <c r="X4647" s="153" t="str">
        <f t="shared" si="2167"/>
        <v/>
      </c>
      <c r="Y4647" s="153" t="str">
        <f t="shared" si="2168"/>
        <v/>
      </c>
      <c r="Z4647" s="153" t="str">
        <f t="shared" si="2169"/>
        <v/>
      </c>
      <c r="AA4647" s="152" t="str">
        <f t="shared" si="2170"/>
        <v/>
      </c>
      <c r="AB4647" s="152" t="str">
        <f t="shared" si="2171"/>
        <v/>
      </c>
      <c r="AC4647" s="154" t="str">
        <f t="shared" si="2182"/>
        <v/>
      </c>
      <c r="AD4647" s="154" t="str">
        <f t="shared" si="2183"/>
        <v/>
      </c>
      <c r="AE4647" s="3" t="str">
        <f t="shared" si="2184"/>
        <v/>
      </c>
      <c r="AF4647" s="3" t="str">
        <f t="shared" si="2185"/>
        <v/>
      </c>
      <c r="AG4647" s="3" t="str">
        <f t="shared" si="2186"/>
        <v/>
      </c>
      <c r="AH4647" s="4" t="str">
        <f t="shared" si="2187"/>
        <v/>
      </c>
      <c r="AI4647" s="75" t="str">
        <f t="shared" si="2188"/>
        <v/>
      </c>
      <c r="AJ4647" s="75" t="str">
        <f t="shared" si="2189"/>
        <v/>
      </c>
    </row>
    <row r="4648" spans="1:36" ht="14.25">
      <c r="A4648" s="41" t="str">
        <f t="shared" si="2172"/>
        <v/>
      </c>
      <c r="B4648" s="150" t="str">
        <f>IF(ISNUMBER(A4648),INDEX('MetaTrader Import'!$H$13:$J$5893,TRUNC(((A4648-$A$39+1)-1)/3)+1,MOD((A4648-$A$39+1)-1,3)+1),"")</f>
        <v/>
      </c>
      <c r="C4648" s="43" t="str">
        <f t="shared" si="2173"/>
        <v/>
      </c>
      <c r="D4648" s="43" t="str">
        <f t="shared" ca="1" si="2163"/>
        <v/>
      </c>
      <c r="E4648" s="43" t="str">
        <f t="shared" si="2174"/>
        <v/>
      </c>
      <c r="F4648" s="43" t="str">
        <f t="shared" si="2175"/>
        <v/>
      </c>
      <c r="G4648" s="43" t="str">
        <f>IF(A4648&lt;&gt;"",IF(A4648&lt;Data!$G$11*0.25,$C$13/$G$32,IF(A4648&gt;Data!$G$11*0.25,$C$13,$C$13*10)),"")</f>
        <v/>
      </c>
      <c r="H4648" s="43" t="str">
        <f>IF(A4648&lt;&gt;"",IF(Data!$G$9="constant",$C$13,IF(Data!$G$9="squeeze",G4648,F4648)),"")</f>
        <v/>
      </c>
      <c r="I4648" s="38" t="str">
        <f ca="1">IF(ISNUMBER(A4648),NORMINV(RAND(),0,IF(AND(Data!$G$9="squeeze",A4648&lt;Data!$G$11*0.25),$H$32,1)*$C$30*$C$13)*($C$14*$C$12),"")</f>
        <v/>
      </c>
      <c r="J4648" s="42" t="str">
        <f ca="1">IFERROR(IF(Data!$C$6="Real",B4648,I4648+J4647+($C$14*$C$12)*(NORMINV(RAND(),$C$15,CHOOSE($G$13,$C$13,F4648,G4648)))),"")</f>
        <v/>
      </c>
      <c r="K4648" s="88" t="str">
        <f>IF(ISNUMBER(A4648), IF($G$16="fixed",$G$17,MIN(H4648*Data!$C$7*$C$16*0.5,$C$17*Data!$C$7))*$C$12,"")</f>
        <v/>
      </c>
      <c r="L4648" s="42" t="str">
        <f t="shared" ca="1" si="2190"/>
        <v/>
      </c>
      <c r="M4648" s="44" t="str">
        <f t="shared" ca="1" si="2191"/>
        <v/>
      </c>
      <c r="N4648" s="44" t="str">
        <f t="shared" ca="1" si="2192"/>
        <v/>
      </c>
      <c r="O4648" s="108" t="str">
        <f t="shared" si="2176"/>
        <v/>
      </c>
      <c r="P4648" s="102" t="str">
        <f t="shared" si="2177"/>
        <v/>
      </c>
      <c r="Q4648" s="102" t="str">
        <f t="shared" si="2178"/>
        <v/>
      </c>
      <c r="R4648" s="120" t="str">
        <f t="shared" si="2179"/>
        <v/>
      </c>
      <c r="S4648" s="54" t="str">
        <f t="shared" si="2180"/>
        <v/>
      </c>
      <c r="T4648" s="5" t="str">
        <f t="shared" si="2181"/>
        <v/>
      </c>
      <c r="U4648" s="152" t="str">
        <f t="shared" si="2164"/>
        <v/>
      </c>
      <c r="V4648" s="152" t="str">
        <f t="shared" si="2165"/>
        <v/>
      </c>
      <c r="W4648" s="153" t="str">
        <f t="shared" si="2166"/>
        <v/>
      </c>
      <c r="X4648" s="153" t="str">
        <f t="shared" si="2167"/>
        <v/>
      </c>
      <c r="Y4648" s="153" t="str">
        <f t="shared" si="2168"/>
        <v/>
      </c>
      <c r="Z4648" s="153" t="str">
        <f t="shared" si="2169"/>
        <v/>
      </c>
      <c r="AA4648" s="152" t="str">
        <f t="shared" si="2170"/>
        <v/>
      </c>
      <c r="AB4648" s="152" t="str">
        <f t="shared" si="2171"/>
        <v/>
      </c>
      <c r="AC4648" s="154" t="str">
        <f t="shared" si="2182"/>
        <v/>
      </c>
      <c r="AD4648" s="154" t="str">
        <f t="shared" si="2183"/>
        <v/>
      </c>
      <c r="AE4648" s="3" t="str">
        <f t="shared" si="2184"/>
        <v/>
      </c>
      <c r="AF4648" s="3" t="str">
        <f t="shared" si="2185"/>
        <v/>
      </c>
      <c r="AG4648" s="3" t="str">
        <f t="shared" si="2186"/>
        <v/>
      </c>
      <c r="AH4648" s="4" t="str">
        <f t="shared" si="2187"/>
        <v/>
      </c>
      <c r="AI4648" s="75" t="str">
        <f t="shared" si="2188"/>
        <v/>
      </c>
      <c r="AJ4648" s="75" t="str">
        <f t="shared" si="2189"/>
        <v/>
      </c>
    </row>
    <row r="4649" spans="1:36" ht="14.25">
      <c r="A4649" s="41" t="str">
        <f t="shared" si="2172"/>
        <v/>
      </c>
      <c r="B4649" s="150" t="str">
        <f>IF(ISNUMBER(A4649),INDEX('MetaTrader Import'!$H$13:$J$5893,TRUNC(((A4649-$A$39+1)-1)/3)+1,MOD((A4649-$A$39+1)-1,3)+1),"")</f>
        <v/>
      </c>
      <c r="C4649" s="43" t="str">
        <f t="shared" si="2173"/>
        <v/>
      </c>
      <c r="D4649" s="43" t="str">
        <f t="shared" ca="1" si="2163"/>
        <v/>
      </c>
      <c r="E4649" s="43" t="str">
        <f t="shared" si="2174"/>
        <v/>
      </c>
      <c r="F4649" s="43" t="str">
        <f t="shared" si="2175"/>
        <v/>
      </c>
      <c r="G4649" s="43" t="str">
        <f>IF(A4649&lt;&gt;"",IF(A4649&lt;Data!$G$11*0.25,$C$13/$G$32,IF(A4649&gt;Data!$G$11*0.25,$C$13,$C$13*10)),"")</f>
        <v/>
      </c>
      <c r="H4649" s="43" t="str">
        <f>IF(A4649&lt;&gt;"",IF(Data!$G$9="constant",$C$13,IF(Data!$G$9="squeeze",G4649,F4649)),"")</f>
        <v/>
      </c>
      <c r="I4649" s="38" t="str">
        <f ca="1">IF(ISNUMBER(A4649),NORMINV(RAND(),0,IF(AND(Data!$G$9="squeeze",A4649&lt;Data!$G$11*0.25),$H$32,1)*$C$30*$C$13)*($C$14*$C$12),"")</f>
        <v/>
      </c>
      <c r="J4649" s="42" t="str">
        <f ca="1">IFERROR(IF(Data!$C$6="Real",B4649,I4649+J4648+($C$14*$C$12)*(NORMINV(RAND(),$C$15,CHOOSE($G$13,$C$13,F4649,G4649)))),"")</f>
        <v/>
      </c>
      <c r="K4649" s="88" t="str">
        <f>IF(ISNUMBER(A4649), IF($G$16="fixed",$G$17,MIN(H4649*Data!$C$7*$C$16*0.5,$C$17*Data!$C$7))*$C$12,"")</f>
        <v/>
      </c>
      <c r="L4649" s="42" t="str">
        <f t="shared" ca="1" si="2190"/>
        <v/>
      </c>
      <c r="M4649" s="44" t="str">
        <f t="shared" ca="1" si="2191"/>
        <v/>
      </c>
      <c r="N4649" s="44" t="str">
        <f t="shared" ca="1" si="2192"/>
        <v/>
      </c>
      <c r="O4649" s="108" t="str">
        <f t="shared" si="2176"/>
        <v/>
      </c>
      <c r="P4649" s="102" t="str">
        <f t="shared" si="2177"/>
        <v/>
      </c>
      <c r="Q4649" s="102" t="str">
        <f t="shared" si="2178"/>
        <v/>
      </c>
      <c r="R4649" s="120" t="str">
        <f t="shared" si="2179"/>
        <v/>
      </c>
      <c r="S4649" s="54" t="str">
        <f t="shared" si="2180"/>
        <v/>
      </c>
      <c r="T4649" s="5" t="str">
        <f t="shared" si="2181"/>
        <v/>
      </c>
      <c r="U4649" s="152" t="str">
        <f t="shared" si="2164"/>
        <v/>
      </c>
      <c r="V4649" s="152" t="str">
        <f t="shared" si="2165"/>
        <v/>
      </c>
      <c r="W4649" s="153" t="str">
        <f t="shared" si="2166"/>
        <v/>
      </c>
      <c r="X4649" s="153" t="str">
        <f t="shared" si="2167"/>
        <v/>
      </c>
      <c r="Y4649" s="153" t="str">
        <f t="shared" si="2168"/>
        <v/>
      </c>
      <c r="Z4649" s="153" t="str">
        <f t="shared" si="2169"/>
        <v/>
      </c>
      <c r="AA4649" s="152" t="str">
        <f t="shared" si="2170"/>
        <v/>
      </c>
      <c r="AB4649" s="152" t="str">
        <f t="shared" si="2171"/>
        <v/>
      </c>
      <c r="AC4649" s="154" t="str">
        <f t="shared" si="2182"/>
        <v/>
      </c>
      <c r="AD4649" s="154" t="str">
        <f t="shared" si="2183"/>
        <v/>
      </c>
      <c r="AE4649" s="3" t="str">
        <f t="shared" si="2184"/>
        <v/>
      </c>
      <c r="AF4649" s="3" t="str">
        <f t="shared" si="2185"/>
        <v/>
      </c>
      <c r="AG4649" s="3" t="str">
        <f t="shared" si="2186"/>
        <v/>
      </c>
      <c r="AH4649" s="4" t="str">
        <f t="shared" si="2187"/>
        <v/>
      </c>
      <c r="AI4649" s="75" t="str">
        <f t="shared" si="2188"/>
        <v/>
      </c>
      <c r="AJ4649" s="75" t="str">
        <f t="shared" si="2189"/>
        <v/>
      </c>
    </row>
    <row r="4650" spans="1:36" ht="14.25">
      <c r="A4650" s="41" t="str">
        <f t="shared" si="2172"/>
        <v/>
      </c>
      <c r="B4650" s="150" t="str">
        <f>IF(ISNUMBER(A4650),INDEX('MetaTrader Import'!$H$13:$J$5893,TRUNC(((A4650-$A$39+1)-1)/3)+1,MOD((A4650-$A$39+1)-1,3)+1),"")</f>
        <v/>
      </c>
      <c r="C4650" s="43" t="str">
        <f t="shared" si="2173"/>
        <v/>
      </c>
      <c r="D4650" s="43" t="str">
        <f t="shared" ca="1" si="2163"/>
        <v/>
      </c>
      <c r="E4650" s="43" t="str">
        <f t="shared" si="2174"/>
        <v/>
      </c>
      <c r="F4650" s="43" t="str">
        <f t="shared" si="2175"/>
        <v/>
      </c>
      <c r="G4650" s="43" t="str">
        <f>IF(A4650&lt;&gt;"",IF(A4650&lt;Data!$G$11*0.25,$C$13/$G$32,IF(A4650&gt;Data!$G$11*0.25,$C$13,$C$13*10)),"")</f>
        <v/>
      </c>
      <c r="H4650" s="43" t="str">
        <f>IF(A4650&lt;&gt;"",IF(Data!$G$9="constant",$C$13,IF(Data!$G$9="squeeze",G4650,F4650)),"")</f>
        <v/>
      </c>
      <c r="I4650" s="38" t="str">
        <f ca="1">IF(ISNUMBER(A4650),NORMINV(RAND(),0,IF(AND(Data!$G$9="squeeze",A4650&lt;Data!$G$11*0.25),$H$32,1)*$C$30*$C$13)*($C$14*$C$12),"")</f>
        <v/>
      </c>
      <c r="J4650" s="42" t="str">
        <f ca="1">IFERROR(IF(Data!$C$6="Real",B4650,I4650+J4649+($C$14*$C$12)*(NORMINV(RAND(),$C$15,CHOOSE($G$13,$C$13,F4650,G4650)))),"")</f>
        <v/>
      </c>
      <c r="K4650" s="88" t="str">
        <f>IF(ISNUMBER(A4650), IF($G$16="fixed",$G$17,MIN(H4650*Data!$C$7*$C$16*0.5,$C$17*Data!$C$7))*$C$12,"")</f>
        <v/>
      </c>
      <c r="L4650" s="42" t="str">
        <f t="shared" ca="1" si="2190"/>
        <v/>
      </c>
      <c r="M4650" s="44" t="str">
        <f t="shared" ca="1" si="2191"/>
        <v/>
      </c>
      <c r="N4650" s="44" t="str">
        <f t="shared" ca="1" si="2192"/>
        <v/>
      </c>
      <c r="O4650" s="108" t="str">
        <f t="shared" si="2176"/>
        <v/>
      </c>
      <c r="P4650" s="102" t="str">
        <f t="shared" si="2177"/>
        <v/>
      </c>
      <c r="Q4650" s="102" t="str">
        <f t="shared" si="2178"/>
        <v/>
      </c>
      <c r="R4650" s="120" t="str">
        <f t="shared" si="2179"/>
        <v/>
      </c>
      <c r="S4650" s="54" t="str">
        <f t="shared" si="2180"/>
        <v/>
      </c>
      <c r="T4650" s="5" t="str">
        <f t="shared" si="2181"/>
        <v/>
      </c>
      <c r="U4650" s="152" t="str">
        <f t="shared" si="2164"/>
        <v/>
      </c>
      <c r="V4650" s="152" t="str">
        <f t="shared" si="2165"/>
        <v/>
      </c>
      <c r="W4650" s="153" t="str">
        <f t="shared" si="2166"/>
        <v/>
      </c>
      <c r="X4650" s="153" t="str">
        <f t="shared" si="2167"/>
        <v/>
      </c>
      <c r="Y4650" s="153" t="str">
        <f t="shared" si="2168"/>
        <v/>
      </c>
      <c r="Z4650" s="153" t="str">
        <f t="shared" si="2169"/>
        <v/>
      </c>
      <c r="AA4650" s="152" t="str">
        <f t="shared" si="2170"/>
        <v/>
      </c>
      <c r="AB4650" s="152" t="str">
        <f t="shared" si="2171"/>
        <v/>
      </c>
      <c r="AC4650" s="154" t="str">
        <f t="shared" si="2182"/>
        <v/>
      </c>
      <c r="AD4650" s="154" t="str">
        <f t="shared" si="2183"/>
        <v/>
      </c>
      <c r="AE4650" s="3" t="str">
        <f t="shared" si="2184"/>
        <v/>
      </c>
      <c r="AF4650" s="3" t="str">
        <f t="shared" si="2185"/>
        <v/>
      </c>
      <c r="AG4650" s="3" t="str">
        <f t="shared" si="2186"/>
        <v/>
      </c>
      <c r="AH4650" s="4" t="str">
        <f t="shared" si="2187"/>
        <v/>
      </c>
      <c r="AI4650" s="75" t="str">
        <f t="shared" si="2188"/>
        <v/>
      </c>
      <c r="AJ4650" s="75" t="str">
        <f t="shared" si="2189"/>
        <v/>
      </c>
    </row>
    <row r="4651" spans="1:36" ht="14.25">
      <c r="A4651" s="41" t="str">
        <f t="shared" si="2172"/>
        <v/>
      </c>
      <c r="B4651" s="150" t="str">
        <f>IF(ISNUMBER(A4651),INDEX('MetaTrader Import'!$H$13:$J$5893,TRUNC(((A4651-$A$39+1)-1)/3)+1,MOD((A4651-$A$39+1)-1,3)+1),"")</f>
        <v/>
      </c>
      <c r="C4651" s="43" t="str">
        <f t="shared" si="2173"/>
        <v/>
      </c>
      <c r="D4651" s="43" t="str">
        <f t="shared" ca="1" si="2163"/>
        <v/>
      </c>
      <c r="E4651" s="43" t="str">
        <f t="shared" si="2174"/>
        <v/>
      </c>
      <c r="F4651" s="43" t="str">
        <f t="shared" si="2175"/>
        <v/>
      </c>
      <c r="G4651" s="43" t="str">
        <f>IF(A4651&lt;&gt;"",IF(A4651&lt;Data!$G$11*0.25,$C$13/$G$32,IF(A4651&gt;Data!$G$11*0.25,$C$13,$C$13*10)),"")</f>
        <v/>
      </c>
      <c r="H4651" s="43" t="str">
        <f>IF(A4651&lt;&gt;"",IF(Data!$G$9="constant",$C$13,IF(Data!$G$9="squeeze",G4651,F4651)),"")</f>
        <v/>
      </c>
      <c r="I4651" s="38" t="str">
        <f ca="1">IF(ISNUMBER(A4651),NORMINV(RAND(),0,IF(AND(Data!$G$9="squeeze",A4651&lt;Data!$G$11*0.25),$H$32,1)*$C$30*$C$13)*($C$14*$C$12),"")</f>
        <v/>
      </c>
      <c r="J4651" s="42" t="str">
        <f ca="1">IFERROR(IF(Data!$C$6="Real",B4651,I4651+J4650+($C$14*$C$12)*(NORMINV(RAND(),$C$15,CHOOSE($G$13,$C$13,F4651,G4651)))),"")</f>
        <v/>
      </c>
      <c r="K4651" s="88" t="str">
        <f>IF(ISNUMBER(A4651), IF($G$16="fixed",$G$17,MIN(H4651*Data!$C$7*$C$16*0.5,$C$17*Data!$C$7))*$C$12,"")</f>
        <v/>
      </c>
      <c r="L4651" s="42" t="str">
        <f t="shared" ca="1" si="2190"/>
        <v/>
      </c>
      <c r="M4651" s="44" t="str">
        <f t="shared" ca="1" si="2191"/>
        <v/>
      </c>
      <c r="N4651" s="44" t="str">
        <f t="shared" ca="1" si="2192"/>
        <v/>
      </c>
      <c r="O4651" s="108" t="str">
        <f t="shared" si="2176"/>
        <v/>
      </c>
      <c r="P4651" s="102" t="str">
        <f t="shared" si="2177"/>
        <v/>
      </c>
      <c r="Q4651" s="102" t="str">
        <f t="shared" si="2178"/>
        <v/>
      </c>
      <c r="R4651" s="120" t="str">
        <f t="shared" si="2179"/>
        <v/>
      </c>
      <c r="S4651" s="54" t="str">
        <f t="shared" si="2180"/>
        <v/>
      </c>
      <c r="T4651" s="5" t="str">
        <f t="shared" si="2181"/>
        <v/>
      </c>
      <c r="U4651" s="152" t="str">
        <f t="shared" si="2164"/>
        <v/>
      </c>
      <c r="V4651" s="152" t="str">
        <f t="shared" si="2165"/>
        <v/>
      </c>
      <c r="W4651" s="153" t="str">
        <f t="shared" si="2166"/>
        <v/>
      </c>
      <c r="X4651" s="153" t="str">
        <f t="shared" si="2167"/>
        <v/>
      </c>
      <c r="Y4651" s="153" t="str">
        <f t="shared" si="2168"/>
        <v/>
      </c>
      <c r="Z4651" s="153" t="str">
        <f t="shared" si="2169"/>
        <v/>
      </c>
      <c r="AA4651" s="152" t="str">
        <f t="shared" si="2170"/>
        <v/>
      </c>
      <c r="AB4651" s="152" t="str">
        <f t="shared" si="2171"/>
        <v/>
      </c>
      <c r="AC4651" s="154" t="str">
        <f t="shared" si="2182"/>
        <v/>
      </c>
      <c r="AD4651" s="154" t="str">
        <f t="shared" si="2183"/>
        <v/>
      </c>
      <c r="AE4651" s="3" t="str">
        <f t="shared" si="2184"/>
        <v/>
      </c>
      <c r="AF4651" s="3" t="str">
        <f t="shared" si="2185"/>
        <v/>
      </c>
      <c r="AG4651" s="3" t="str">
        <f t="shared" si="2186"/>
        <v/>
      </c>
      <c r="AH4651" s="4" t="str">
        <f t="shared" si="2187"/>
        <v/>
      </c>
      <c r="AI4651" s="75" t="str">
        <f t="shared" si="2188"/>
        <v/>
      </c>
      <c r="AJ4651" s="75" t="str">
        <f t="shared" si="2189"/>
        <v/>
      </c>
    </row>
    <row r="4652" spans="1:36" ht="14.25">
      <c r="A4652" s="41" t="str">
        <f t="shared" si="2172"/>
        <v/>
      </c>
      <c r="B4652" s="150" t="str">
        <f>IF(ISNUMBER(A4652),INDEX('MetaTrader Import'!$H$13:$J$5893,TRUNC(((A4652-$A$39+1)-1)/3)+1,MOD((A4652-$A$39+1)-1,3)+1),"")</f>
        <v/>
      </c>
      <c r="C4652" s="43" t="str">
        <f t="shared" si="2173"/>
        <v/>
      </c>
      <c r="D4652" s="43" t="str">
        <f t="shared" ca="1" si="2163"/>
        <v/>
      </c>
      <c r="E4652" s="43" t="str">
        <f t="shared" si="2174"/>
        <v/>
      </c>
      <c r="F4652" s="43" t="str">
        <f t="shared" si="2175"/>
        <v/>
      </c>
      <c r="G4652" s="43" t="str">
        <f>IF(A4652&lt;&gt;"",IF(A4652&lt;Data!$G$11*0.25,$C$13/$G$32,IF(A4652&gt;Data!$G$11*0.25,$C$13,$C$13*10)),"")</f>
        <v/>
      </c>
      <c r="H4652" s="43" t="str">
        <f>IF(A4652&lt;&gt;"",IF(Data!$G$9="constant",$C$13,IF(Data!$G$9="squeeze",G4652,F4652)),"")</f>
        <v/>
      </c>
      <c r="I4652" s="38" t="str">
        <f ca="1">IF(ISNUMBER(A4652),NORMINV(RAND(),0,IF(AND(Data!$G$9="squeeze",A4652&lt;Data!$G$11*0.25),$H$32,1)*$C$30*$C$13)*($C$14*$C$12),"")</f>
        <v/>
      </c>
      <c r="J4652" s="42" t="str">
        <f ca="1">IFERROR(IF(Data!$C$6="Real",B4652,I4652+J4651+($C$14*$C$12)*(NORMINV(RAND(),$C$15,CHOOSE($G$13,$C$13,F4652,G4652)))),"")</f>
        <v/>
      </c>
      <c r="K4652" s="88" t="str">
        <f>IF(ISNUMBER(A4652), IF($G$16="fixed",$G$17,MIN(H4652*Data!$C$7*$C$16*0.5,$C$17*Data!$C$7))*$C$12,"")</f>
        <v/>
      </c>
      <c r="L4652" s="42" t="str">
        <f t="shared" ca="1" si="2190"/>
        <v/>
      </c>
      <c r="M4652" s="44" t="str">
        <f t="shared" ca="1" si="2191"/>
        <v/>
      </c>
      <c r="N4652" s="44" t="str">
        <f t="shared" ca="1" si="2192"/>
        <v/>
      </c>
      <c r="O4652" s="108" t="str">
        <f t="shared" si="2176"/>
        <v/>
      </c>
      <c r="P4652" s="102" t="str">
        <f t="shared" si="2177"/>
        <v/>
      </c>
      <c r="Q4652" s="102" t="str">
        <f t="shared" si="2178"/>
        <v/>
      </c>
      <c r="R4652" s="120" t="str">
        <f t="shared" si="2179"/>
        <v/>
      </c>
      <c r="S4652" s="54" t="str">
        <f t="shared" si="2180"/>
        <v/>
      </c>
      <c r="T4652" s="5" t="str">
        <f t="shared" si="2181"/>
        <v/>
      </c>
      <c r="U4652" s="152" t="str">
        <f t="shared" si="2164"/>
        <v/>
      </c>
      <c r="V4652" s="152" t="str">
        <f t="shared" si="2165"/>
        <v/>
      </c>
      <c r="W4652" s="153" t="str">
        <f t="shared" si="2166"/>
        <v/>
      </c>
      <c r="X4652" s="153" t="str">
        <f t="shared" si="2167"/>
        <v/>
      </c>
      <c r="Y4652" s="153" t="str">
        <f t="shared" si="2168"/>
        <v/>
      </c>
      <c r="Z4652" s="153" t="str">
        <f t="shared" si="2169"/>
        <v/>
      </c>
      <c r="AA4652" s="152" t="str">
        <f t="shared" si="2170"/>
        <v/>
      </c>
      <c r="AB4652" s="152" t="str">
        <f t="shared" si="2171"/>
        <v/>
      </c>
      <c r="AC4652" s="154" t="str">
        <f t="shared" si="2182"/>
        <v/>
      </c>
      <c r="AD4652" s="154" t="str">
        <f t="shared" si="2183"/>
        <v/>
      </c>
      <c r="AE4652" s="3" t="str">
        <f t="shared" si="2184"/>
        <v/>
      </c>
      <c r="AF4652" s="3" t="str">
        <f t="shared" si="2185"/>
        <v/>
      </c>
      <c r="AG4652" s="3" t="str">
        <f t="shared" si="2186"/>
        <v/>
      </c>
      <c r="AH4652" s="4" t="str">
        <f t="shared" si="2187"/>
        <v/>
      </c>
      <c r="AI4652" s="75" t="str">
        <f t="shared" si="2188"/>
        <v/>
      </c>
      <c r="AJ4652" s="75" t="str">
        <f t="shared" si="2189"/>
        <v/>
      </c>
    </row>
    <row r="4653" spans="1:36" ht="14.25">
      <c r="A4653" s="41" t="str">
        <f t="shared" si="2172"/>
        <v/>
      </c>
      <c r="B4653" s="150" t="str">
        <f>IF(ISNUMBER(A4653),INDEX('MetaTrader Import'!$H$13:$J$5893,TRUNC(((A4653-$A$39+1)-1)/3)+1,MOD((A4653-$A$39+1)-1,3)+1),"")</f>
        <v/>
      </c>
      <c r="C4653" s="43" t="str">
        <f t="shared" si="2173"/>
        <v/>
      </c>
      <c r="D4653" s="43" t="str">
        <f t="shared" ca="1" si="2163"/>
        <v/>
      </c>
      <c r="E4653" s="43" t="str">
        <f t="shared" si="2174"/>
        <v/>
      </c>
      <c r="F4653" s="43" t="str">
        <f t="shared" si="2175"/>
        <v/>
      </c>
      <c r="G4653" s="43" t="str">
        <f>IF(A4653&lt;&gt;"",IF(A4653&lt;Data!$G$11*0.25,$C$13/$G$32,IF(A4653&gt;Data!$G$11*0.25,$C$13,$C$13*10)),"")</f>
        <v/>
      </c>
      <c r="H4653" s="43" t="str">
        <f>IF(A4653&lt;&gt;"",IF(Data!$G$9="constant",$C$13,IF(Data!$G$9="squeeze",G4653,F4653)),"")</f>
        <v/>
      </c>
      <c r="I4653" s="38" t="str">
        <f ca="1">IF(ISNUMBER(A4653),NORMINV(RAND(),0,IF(AND(Data!$G$9="squeeze",A4653&lt;Data!$G$11*0.25),$H$32,1)*$C$30*$C$13)*($C$14*$C$12),"")</f>
        <v/>
      </c>
      <c r="J4653" s="42" t="str">
        <f ca="1">IFERROR(IF(Data!$C$6="Real",B4653,I4653+J4652+($C$14*$C$12)*(NORMINV(RAND(),$C$15,CHOOSE($G$13,$C$13,F4653,G4653)))),"")</f>
        <v/>
      </c>
      <c r="K4653" s="88" t="str">
        <f>IF(ISNUMBER(A4653), IF($G$16="fixed",$G$17,MIN(H4653*Data!$C$7*$C$16*0.5,$C$17*Data!$C$7))*$C$12,"")</f>
        <v/>
      </c>
      <c r="L4653" s="42" t="str">
        <f t="shared" ca="1" si="2190"/>
        <v/>
      </c>
      <c r="M4653" s="44" t="str">
        <f t="shared" ca="1" si="2191"/>
        <v/>
      </c>
      <c r="N4653" s="44" t="str">
        <f t="shared" ca="1" si="2192"/>
        <v/>
      </c>
      <c r="O4653" s="108" t="str">
        <f t="shared" si="2176"/>
        <v/>
      </c>
      <c r="P4653" s="102" t="str">
        <f t="shared" si="2177"/>
        <v/>
      </c>
      <c r="Q4653" s="102" t="str">
        <f t="shared" si="2178"/>
        <v/>
      </c>
      <c r="R4653" s="120" t="str">
        <f t="shared" si="2179"/>
        <v/>
      </c>
      <c r="S4653" s="54" t="str">
        <f t="shared" si="2180"/>
        <v/>
      </c>
      <c r="T4653" s="5" t="str">
        <f t="shared" si="2181"/>
        <v/>
      </c>
      <c r="U4653" s="152" t="str">
        <f t="shared" si="2164"/>
        <v/>
      </c>
      <c r="V4653" s="152" t="str">
        <f t="shared" si="2165"/>
        <v/>
      </c>
      <c r="W4653" s="153" t="str">
        <f t="shared" si="2166"/>
        <v/>
      </c>
      <c r="X4653" s="153" t="str">
        <f t="shared" si="2167"/>
        <v/>
      </c>
      <c r="Y4653" s="153" t="str">
        <f t="shared" si="2168"/>
        <v/>
      </c>
      <c r="Z4653" s="153" t="str">
        <f t="shared" si="2169"/>
        <v/>
      </c>
      <c r="AA4653" s="152" t="str">
        <f t="shared" si="2170"/>
        <v/>
      </c>
      <c r="AB4653" s="152" t="str">
        <f t="shared" si="2171"/>
        <v/>
      </c>
      <c r="AC4653" s="154" t="str">
        <f t="shared" si="2182"/>
        <v/>
      </c>
      <c r="AD4653" s="154" t="str">
        <f t="shared" si="2183"/>
        <v/>
      </c>
      <c r="AE4653" s="3" t="str">
        <f t="shared" si="2184"/>
        <v/>
      </c>
      <c r="AF4653" s="3" t="str">
        <f t="shared" si="2185"/>
        <v/>
      </c>
      <c r="AG4653" s="3" t="str">
        <f t="shared" si="2186"/>
        <v/>
      </c>
      <c r="AH4653" s="4" t="str">
        <f t="shared" si="2187"/>
        <v/>
      </c>
      <c r="AI4653" s="75" t="str">
        <f t="shared" si="2188"/>
        <v/>
      </c>
      <c r="AJ4653" s="75" t="str">
        <f t="shared" si="2189"/>
        <v/>
      </c>
    </row>
    <row r="4654" spans="1:36" ht="14.25">
      <c r="A4654" s="41" t="str">
        <f t="shared" si="2172"/>
        <v/>
      </c>
      <c r="B4654" s="150" t="str">
        <f>IF(ISNUMBER(A4654),INDEX('MetaTrader Import'!$H$13:$J$5893,TRUNC(((A4654-$A$39+1)-1)/3)+1,MOD((A4654-$A$39+1)-1,3)+1),"")</f>
        <v/>
      </c>
      <c r="C4654" s="43" t="str">
        <f t="shared" si="2173"/>
        <v/>
      </c>
      <c r="D4654" s="43" t="str">
        <f t="shared" ca="1" si="2163"/>
        <v/>
      </c>
      <c r="E4654" s="43" t="str">
        <f t="shared" si="2174"/>
        <v/>
      </c>
      <c r="F4654" s="43" t="str">
        <f t="shared" si="2175"/>
        <v/>
      </c>
      <c r="G4654" s="43" t="str">
        <f>IF(A4654&lt;&gt;"",IF(A4654&lt;Data!$G$11*0.25,$C$13/$G$32,IF(A4654&gt;Data!$G$11*0.25,$C$13,$C$13*10)),"")</f>
        <v/>
      </c>
      <c r="H4654" s="43" t="str">
        <f>IF(A4654&lt;&gt;"",IF(Data!$G$9="constant",$C$13,IF(Data!$G$9="squeeze",G4654,F4654)),"")</f>
        <v/>
      </c>
      <c r="I4654" s="38" t="str">
        <f ca="1">IF(ISNUMBER(A4654),NORMINV(RAND(),0,IF(AND(Data!$G$9="squeeze",A4654&lt;Data!$G$11*0.25),$H$32,1)*$C$30*$C$13)*($C$14*$C$12),"")</f>
        <v/>
      </c>
      <c r="J4654" s="42" t="str">
        <f ca="1">IFERROR(IF(Data!$C$6="Real",B4654,I4654+J4653+($C$14*$C$12)*(NORMINV(RAND(),$C$15,CHOOSE($G$13,$C$13,F4654,G4654)))),"")</f>
        <v/>
      </c>
      <c r="K4654" s="88" t="str">
        <f>IF(ISNUMBER(A4654), IF($G$16="fixed",$G$17,MIN(H4654*Data!$C$7*$C$16*0.5,$C$17*Data!$C$7))*$C$12,"")</f>
        <v/>
      </c>
      <c r="L4654" s="42" t="str">
        <f t="shared" ca="1" si="2190"/>
        <v/>
      </c>
      <c r="M4654" s="44" t="str">
        <f t="shared" ca="1" si="2191"/>
        <v/>
      </c>
      <c r="N4654" s="44" t="str">
        <f t="shared" ca="1" si="2192"/>
        <v/>
      </c>
      <c r="O4654" s="108" t="str">
        <f t="shared" si="2176"/>
        <v/>
      </c>
      <c r="P4654" s="102" t="str">
        <f t="shared" si="2177"/>
        <v/>
      </c>
      <c r="Q4654" s="102" t="str">
        <f t="shared" si="2178"/>
        <v/>
      </c>
      <c r="R4654" s="120" t="str">
        <f t="shared" si="2179"/>
        <v/>
      </c>
      <c r="S4654" s="54" t="str">
        <f t="shared" si="2180"/>
        <v/>
      </c>
      <c r="T4654" s="5" t="str">
        <f t="shared" si="2181"/>
        <v/>
      </c>
      <c r="U4654" s="152" t="str">
        <f t="shared" si="2164"/>
        <v/>
      </c>
      <c r="V4654" s="152" t="str">
        <f t="shared" si="2165"/>
        <v/>
      </c>
      <c r="W4654" s="153" t="str">
        <f t="shared" si="2166"/>
        <v/>
      </c>
      <c r="X4654" s="153" t="str">
        <f t="shared" si="2167"/>
        <v/>
      </c>
      <c r="Y4654" s="153" t="str">
        <f t="shared" si="2168"/>
        <v/>
      </c>
      <c r="Z4654" s="153" t="str">
        <f t="shared" si="2169"/>
        <v/>
      </c>
      <c r="AA4654" s="152" t="str">
        <f t="shared" si="2170"/>
        <v/>
      </c>
      <c r="AB4654" s="152" t="str">
        <f t="shared" si="2171"/>
        <v/>
      </c>
      <c r="AC4654" s="154" t="str">
        <f t="shared" si="2182"/>
        <v/>
      </c>
      <c r="AD4654" s="154" t="str">
        <f t="shared" si="2183"/>
        <v/>
      </c>
      <c r="AE4654" s="3" t="str">
        <f t="shared" si="2184"/>
        <v/>
      </c>
      <c r="AF4654" s="3" t="str">
        <f t="shared" si="2185"/>
        <v/>
      </c>
      <c r="AG4654" s="3" t="str">
        <f t="shared" si="2186"/>
        <v/>
      </c>
      <c r="AH4654" s="4" t="str">
        <f t="shared" si="2187"/>
        <v/>
      </c>
      <c r="AI4654" s="75" t="str">
        <f t="shared" si="2188"/>
        <v/>
      </c>
      <c r="AJ4654" s="75" t="str">
        <f t="shared" si="2189"/>
        <v/>
      </c>
    </row>
    <row r="4655" spans="1:36" ht="14.25">
      <c r="A4655" s="41" t="str">
        <f t="shared" si="2172"/>
        <v/>
      </c>
      <c r="B4655" s="150" t="str">
        <f>IF(ISNUMBER(A4655),INDEX('MetaTrader Import'!$H$13:$J$5893,TRUNC(((A4655-$A$39+1)-1)/3)+1,MOD((A4655-$A$39+1)-1,3)+1),"")</f>
        <v/>
      </c>
      <c r="C4655" s="43" t="str">
        <f t="shared" si="2173"/>
        <v/>
      </c>
      <c r="D4655" s="43" t="str">
        <f t="shared" ca="1" si="2163"/>
        <v/>
      </c>
      <c r="E4655" s="43" t="str">
        <f t="shared" si="2174"/>
        <v/>
      </c>
      <c r="F4655" s="43" t="str">
        <f t="shared" si="2175"/>
        <v/>
      </c>
      <c r="G4655" s="43" t="str">
        <f>IF(A4655&lt;&gt;"",IF(A4655&lt;Data!$G$11*0.25,$C$13/$G$32,IF(A4655&gt;Data!$G$11*0.25,$C$13,$C$13*10)),"")</f>
        <v/>
      </c>
      <c r="H4655" s="43" t="str">
        <f>IF(A4655&lt;&gt;"",IF(Data!$G$9="constant",$C$13,IF(Data!$G$9="squeeze",G4655,F4655)),"")</f>
        <v/>
      </c>
      <c r="I4655" s="38" t="str">
        <f ca="1">IF(ISNUMBER(A4655),NORMINV(RAND(),0,IF(AND(Data!$G$9="squeeze",A4655&lt;Data!$G$11*0.25),$H$32,1)*$C$30*$C$13)*($C$14*$C$12),"")</f>
        <v/>
      </c>
      <c r="J4655" s="42" t="str">
        <f ca="1">IFERROR(IF(Data!$C$6="Real",B4655,I4655+J4654+($C$14*$C$12)*(NORMINV(RAND(),$C$15,CHOOSE($G$13,$C$13,F4655,G4655)))),"")</f>
        <v/>
      </c>
      <c r="K4655" s="88" t="str">
        <f>IF(ISNUMBER(A4655), IF($G$16="fixed",$G$17,MIN(H4655*Data!$C$7*$C$16*0.5,$C$17*Data!$C$7))*$C$12,"")</f>
        <v/>
      </c>
      <c r="L4655" s="42" t="str">
        <f t="shared" ca="1" si="2190"/>
        <v/>
      </c>
      <c r="M4655" s="44" t="str">
        <f t="shared" ca="1" si="2191"/>
        <v/>
      </c>
      <c r="N4655" s="44" t="str">
        <f t="shared" ca="1" si="2192"/>
        <v/>
      </c>
      <c r="O4655" s="108" t="str">
        <f t="shared" si="2176"/>
        <v/>
      </c>
      <c r="P4655" s="102" t="str">
        <f t="shared" si="2177"/>
        <v/>
      </c>
      <c r="Q4655" s="102" t="str">
        <f t="shared" si="2178"/>
        <v/>
      </c>
      <c r="R4655" s="120" t="str">
        <f t="shared" si="2179"/>
        <v/>
      </c>
      <c r="S4655" s="54" t="str">
        <f t="shared" si="2180"/>
        <v/>
      </c>
      <c r="T4655" s="5" t="str">
        <f t="shared" si="2181"/>
        <v/>
      </c>
      <c r="U4655" s="152" t="str">
        <f t="shared" si="2164"/>
        <v/>
      </c>
      <c r="V4655" s="152" t="str">
        <f t="shared" si="2165"/>
        <v/>
      </c>
      <c r="W4655" s="153" t="str">
        <f t="shared" si="2166"/>
        <v/>
      </c>
      <c r="X4655" s="153" t="str">
        <f t="shared" si="2167"/>
        <v/>
      </c>
      <c r="Y4655" s="153" t="str">
        <f t="shared" si="2168"/>
        <v/>
      </c>
      <c r="Z4655" s="153" t="str">
        <f t="shared" si="2169"/>
        <v/>
      </c>
      <c r="AA4655" s="152" t="str">
        <f t="shared" si="2170"/>
        <v/>
      </c>
      <c r="AB4655" s="152" t="str">
        <f t="shared" si="2171"/>
        <v/>
      </c>
      <c r="AC4655" s="154" t="str">
        <f t="shared" si="2182"/>
        <v/>
      </c>
      <c r="AD4655" s="154" t="str">
        <f t="shared" si="2183"/>
        <v/>
      </c>
      <c r="AE4655" s="3" t="str">
        <f t="shared" si="2184"/>
        <v/>
      </c>
      <c r="AF4655" s="3" t="str">
        <f t="shared" si="2185"/>
        <v/>
      </c>
      <c r="AG4655" s="3" t="str">
        <f t="shared" si="2186"/>
        <v/>
      </c>
      <c r="AH4655" s="4" t="str">
        <f t="shared" si="2187"/>
        <v/>
      </c>
      <c r="AI4655" s="75" t="str">
        <f t="shared" si="2188"/>
        <v/>
      </c>
      <c r="AJ4655" s="75" t="str">
        <f t="shared" si="2189"/>
        <v/>
      </c>
    </row>
    <row r="4656" spans="1:36" ht="14.25">
      <c r="A4656" s="41" t="str">
        <f t="shared" si="2172"/>
        <v/>
      </c>
      <c r="B4656" s="150" t="str">
        <f>IF(ISNUMBER(A4656),INDEX('MetaTrader Import'!$H$13:$J$5893,TRUNC(((A4656-$A$39+1)-1)/3)+1,MOD((A4656-$A$39+1)-1,3)+1),"")</f>
        <v/>
      </c>
      <c r="C4656" s="43" t="str">
        <f t="shared" si="2173"/>
        <v/>
      </c>
      <c r="D4656" s="43" t="str">
        <f t="shared" ca="1" si="2163"/>
        <v/>
      </c>
      <c r="E4656" s="43" t="str">
        <f t="shared" si="2174"/>
        <v/>
      </c>
      <c r="F4656" s="43" t="str">
        <f t="shared" si="2175"/>
        <v/>
      </c>
      <c r="G4656" s="43" t="str">
        <f>IF(A4656&lt;&gt;"",IF(A4656&lt;Data!$G$11*0.25,$C$13/$G$32,IF(A4656&gt;Data!$G$11*0.25,$C$13,$C$13*10)),"")</f>
        <v/>
      </c>
      <c r="H4656" s="43" t="str">
        <f>IF(A4656&lt;&gt;"",IF(Data!$G$9="constant",$C$13,IF(Data!$G$9="squeeze",G4656,F4656)),"")</f>
        <v/>
      </c>
      <c r="I4656" s="38" t="str">
        <f ca="1">IF(ISNUMBER(A4656),NORMINV(RAND(),0,IF(AND(Data!$G$9="squeeze",A4656&lt;Data!$G$11*0.25),$H$32,1)*$C$30*$C$13)*($C$14*$C$12),"")</f>
        <v/>
      </c>
      <c r="J4656" s="42" t="str">
        <f ca="1">IFERROR(IF(Data!$C$6="Real",B4656,I4656+J4655+($C$14*$C$12)*(NORMINV(RAND(),$C$15,CHOOSE($G$13,$C$13,F4656,G4656)))),"")</f>
        <v/>
      </c>
      <c r="K4656" s="88" t="str">
        <f>IF(ISNUMBER(A4656), IF($G$16="fixed",$G$17,MIN(H4656*Data!$C$7*$C$16*0.5,$C$17*Data!$C$7))*$C$12,"")</f>
        <v/>
      </c>
      <c r="L4656" s="42" t="str">
        <f t="shared" ca="1" si="2190"/>
        <v/>
      </c>
      <c r="M4656" s="44" t="str">
        <f t="shared" ca="1" si="2191"/>
        <v/>
      </c>
      <c r="N4656" s="44" t="str">
        <f t="shared" ca="1" si="2192"/>
        <v/>
      </c>
      <c r="O4656" s="108" t="str">
        <f t="shared" si="2176"/>
        <v/>
      </c>
      <c r="P4656" s="102" t="str">
        <f t="shared" si="2177"/>
        <v/>
      </c>
      <c r="Q4656" s="102" t="str">
        <f t="shared" si="2178"/>
        <v/>
      </c>
      <c r="R4656" s="120" t="str">
        <f t="shared" si="2179"/>
        <v/>
      </c>
      <c r="S4656" s="54" t="str">
        <f t="shared" si="2180"/>
        <v/>
      </c>
      <c r="T4656" s="5" t="str">
        <f t="shared" si="2181"/>
        <v/>
      </c>
      <c r="U4656" s="152" t="str">
        <f t="shared" si="2164"/>
        <v/>
      </c>
      <c r="V4656" s="152" t="str">
        <f t="shared" si="2165"/>
        <v/>
      </c>
      <c r="W4656" s="153" t="str">
        <f t="shared" si="2166"/>
        <v/>
      </c>
      <c r="X4656" s="153" t="str">
        <f t="shared" si="2167"/>
        <v/>
      </c>
      <c r="Y4656" s="153" t="str">
        <f t="shared" si="2168"/>
        <v/>
      </c>
      <c r="Z4656" s="153" t="str">
        <f t="shared" si="2169"/>
        <v/>
      </c>
      <c r="AA4656" s="152" t="str">
        <f t="shared" si="2170"/>
        <v/>
      </c>
      <c r="AB4656" s="152" t="str">
        <f t="shared" si="2171"/>
        <v/>
      </c>
      <c r="AC4656" s="154" t="str">
        <f t="shared" si="2182"/>
        <v/>
      </c>
      <c r="AD4656" s="154" t="str">
        <f t="shared" si="2183"/>
        <v/>
      </c>
      <c r="AE4656" s="3" t="str">
        <f t="shared" si="2184"/>
        <v/>
      </c>
      <c r="AF4656" s="3" t="str">
        <f t="shared" si="2185"/>
        <v/>
      </c>
      <c r="AG4656" s="3" t="str">
        <f t="shared" si="2186"/>
        <v/>
      </c>
      <c r="AH4656" s="4" t="str">
        <f t="shared" si="2187"/>
        <v/>
      </c>
      <c r="AI4656" s="75" t="str">
        <f t="shared" si="2188"/>
        <v/>
      </c>
      <c r="AJ4656" s="75" t="str">
        <f t="shared" si="2189"/>
        <v/>
      </c>
    </row>
    <row r="4657" spans="1:36" ht="14.25">
      <c r="A4657" s="41" t="str">
        <f t="shared" si="2172"/>
        <v/>
      </c>
      <c r="B4657" s="150" t="str">
        <f>IF(ISNUMBER(A4657),INDEX('MetaTrader Import'!$H$13:$J$5893,TRUNC(((A4657-$A$39+1)-1)/3)+1,MOD((A4657-$A$39+1)-1,3)+1),"")</f>
        <v/>
      </c>
      <c r="C4657" s="43" t="str">
        <f t="shared" si="2173"/>
        <v/>
      </c>
      <c r="D4657" s="43" t="str">
        <f t="shared" ca="1" si="2163"/>
        <v/>
      </c>
      <c r="E4657" s="43" t="str">
        <f t="shared" si="2174"/>
        <v/>
      </c>
      <c r="F4657" s="43" t="str">
        <f t="shared" si="2175"/>
        <v/>
      </c>
      <c r="G4657" s="43" t="str">
        <f>IF(A4657&lt;&gt;"",IF(A4657&lt;Data!$G$11*0.25,$C$13/$G$32,IF(A4657&gt;Data!$G$11*0.25,$C$13,$C$13*10)),"")</f>
        <v/>
      </c>
      <c r="H4657" s="43" t="str">
        <f>IF(A4657&lt;&gt;"",IF(Data!$G$9="constant",$C$13,IF(Data!$G$9="squeeze",G4657,F4657)),"")</f>
        <v/>
      </c>
      <c r="I4657" s="38" t="str">
        <f ca="1">IF(ISNUMBER(A4657),NORMINV(RAND(),0,IF(AND(Data!$G$9="squeeze",A4657&lt;Data!$G$11*0.25),$H$32,1)*$C$30*$C$13)*($C$14*$C$12),"")</f>
        <v/>
      </c>
      <c r="J4657" s="42" t="str">
        <f ca="1">IFERROR(IF(Data!$C$6="Real",B4657,I4657+J4656+($C$14*$C$12)*(NORMINV(RAND(),$C$15,CHOOSE($G$13,$C$13,F4657,G4657)))),"")</f>
        <v/>
      </c>
      <c r="K4657" s="88" t="str">
        <f>IF(ISNUMBER(A4657), IF($G$16="fixed",$G$17,MIN(H4657*Data!$C$7*$C$16*0.5,$C$17*Data!$C$7))*$C$12,"")</f>
        <v/>
      </c>
      <c r="L4657" s="42" t="str">
        <f t="shared" ca="1" si="2190"/>
        <v/>
      </c>
      <c r="M4657" s="44" t="str">
        <f t="shared" ca="1" si="2191"/>
        <v/>
      </c>
      <c r="N4657" s="44" t="str">
        <f t="shared" ca="1" si="2192"/>
        <v/>
      </c>
      <c r="O4657" s="108" t="str">
        <f t="shared" si="2176"/>
        <v/>
      </c>
      <c r="P4657" s="102" t="str">
        <f t="shared" si="2177"/>
        <v/>
      </c>
      <c r="Q4657" s="102" t="str">
        <f t="shared" si="2178"/>
        <v/>
      </c>
      <c r="R4657" s="120" t="str">
        <f t="shared" si="2179"/>
        <v/>
      </c>
      <c r="S4657" s="54" t="str">
        <f t="shared" si="2180"/>
        <v/>
      </c>
      <c r="T4657" s="5" t="str">
        <f t="shared" si="2181"/>
        <v/>
      </c>
      <c r="U4657" s="152" t="str">
        <f t="shared" si="2164"/>
        <v/>
      </c>
      <c r="V4657" s="152" t="str">
        <f t="shared" si="2165"/>
        <v/>
      </c>
      <c r="W4657" s="153" t="str">
        <f t="shared" si="2166"/>
        <v/>
      </c>
      <c r="X4657" s="153" t="str">
        <f t="shared" si="2167"/>
        <v/>
      </c>
      <c r="Y4657" s="153" t="str">
        <f t="shared" si="2168"/>
        <v/>
      </c>
      <c r="Z4657" s="153" t="str">
        <f t="shared" si="2169"/>
        <v/>
      </c>
      <c r="AA4657" s="152" t="str">
        <f t="shared" si="2170"/>
        <v/>
      </c>
      <c r="AB4657" s="152" t="str">
        <f t="shared" si="2171"/>
        <v/>
      </c>
      <c r="AC4657" s="154" t="str">
        <f t="shared" si="2182"/>
        <v/>
      </c>
      <c r="AD4657" s="154" t="str">
        <f t="shared" si="2183"/>
        <v/>
      </c>
      <c r="AE4657" s="3" t="str">
        <f t="shared" si="2184"/>
        <v/>
      </c>
      <c r="AF4657" s="3" t="str">
        <f t="shared" si="2185"/>
        <v/>
      </c>
      <c r="AG4657" s="3" t="str">
        <f t="shared" si="2186"/>
        <v/>
      </c>
      <c r="AH4657" s="4" t="str">
        <f t="shared" si="2187"/>
        <v/>
      </c>
      <c r="AI4657" s="75" t="str">
        <f t="shared" si="2188"/>
        <v/>
      </c>
      <c r="AJ4657" s="75" t="str">
        <f t="shared" si="2189"/>
        <v/>
      </c>
    </row>
    <row r="4658" spans="1:36" ht="14.25">
      <c r="A4658" s="41" t="str">
        <f t="shared" si="2172"/>
        <v/>
      </c>
      <c r="B4658" s="150" t="str">
        <f>IF(ISNUMBER(A4658),INDEX('MetaTrader Import'!$H$13:$J$5893,TRUNC(((A4658-$A$39+1)-1)/3)+1,MOD((A4658-$A$39+1)-1,3)+1),"")</f>
        <v/>
      </c>
      <c r="C4658" s="43" t="str">
        <f t="shared" si="2173"/>
        <v/>
      </c>
      <c r="D4658" s="43" t="str">
        <f t="shared" ca="1" si="2163"/>
        <v/>
      </c>
      <c r="E4658" s="43" t="str">
        <f t="shared" si="2174"/>
        <v/>
      </c>
      <c r="F4658" s="43" t="str">
        <f t="shared" si="2175"/>
        <v/>
      </c>
      <c r="G4658" s="43" t="str">
        <f>IF(A4658&lt;&gt;"",IF(A4658&lt;Data!$G$11*0.25,$C$13/$G$32,IF(A4658&gt;Data!$G$11*0.25,$C$13,$C$13*10)),"")</f>
        <v/>
      </c>
      <c r="H4658" s="43" t="str">
        <f>IF(A4658&lt;&gt;"",IF(Data!$G$9="constant",$C$13,IF(Data!$G$9="squeeze",G4658,F4658)),"")</f>
        <v/>
      </c>
      <c r="I4658" s="38" t="str">
        <f ca="1">IF(ISNUMBER(A4658),NORMINV(RAND(),0,IF(AND(Data!$G$9="squeeze",A4658&lt;Data!$G$11*0.25),$H$32,1)*$C$30*$C$13)*($C$14*$C$12),"")</f>
        <v/>
      </c>
      <c r="J4658" s="42" t="str">
        <f ca="1">IFERROR(IF(Data!$C$6="Real",B4658,I4658+J4657+($C$14*$C$12)*(NORMINV(RAND(),$C$15,CHOOSE($G$13,$C$13,F4658,G4658)))),"")</f>
        <v/>
      </c>
      <c r="K4658" s="88" t="str">
        <f>IF(ISNUMBER(A4658), IF($G$16="fixed",$G$17,MIN(H4658*Data!$C$7*$C$16*0.5,$C$17*Data!$C$7))*$C$12,"")</f>
        <v/>
      </c>
      <c r="L4658" s="42" t="str">
        <f t="shared" ca="1" si="2190"/>
        <v/>
      </c>
      <c r="M4658" s="44" t="str">
        <f t="shared" ca="1" si="2191"/>
        <v/>
      </c>
      <c r="N4658" s="44" t="str">
        <f t="shared" ca="1" si="2192"/>
        <v/>
      </c>
      <c r="O4658" s="108" t="str">
        <f t="shared" si="2176"/>
        <v/>
      </c>
      <c r="P4658" s="102" t="str">
        <f t="shared" si="2177"/>
        <v/>
      </c>
      <c r="Q4658" s="102" t="str">
        <f t="shared" si="2178"/>
        <v/>
      </c>
      <c r="R4658" s="120" t="str">
        <f t="shared" si="2179"/>
        <v/>
      </c>
      <c r="S4658" s="54" t="str">
        <f t="shared" si="2180"/>
        <v/>
      </c>
      <c r="T4658" s="5" t="str">
        <f t="shared" si="2181"/>
        <v/>
      </c>
      <c r="U4658" s="152" t="str">
        <f t="shared" si="2164"/>
        <v/>
      </c>
      <c r="V4658" s="152" t="str">
        <f t="shared" si="2165"/>
        <v/>
      </c>
      <c r="W4658" s="153" t="str">
        <f t="shared" si="2166"/>
        <v/>
      </c>
      <c r="X4658" s="153" t="str">
        <f t="shared" si="2167"/>
        <v/>
      </c>
      <c r="Y4658" s="153" t="str">
        <f t="shared" si="2168"/>
        <v/>
      </c>
      <c r="Z4658" s="153" t="str">
        <f t="shared" si="2169"/>
        <v/>
      </c>
      <c r="AA4658" s="152" t="str">
        <f t="shared" si="2170"/>
        <v/>
      </c>
      <c r="AB4658" s="152" t="str">
        <f t="shared" si="2171"/>
        <v/>
      </c>
      <c r="AC4658" s="154" t="str">
        <f t="shared" si="2182"/>
        <v/>
      </c>
      <c r="AD4658" s="154" t="str">
        <f t="shared" si="2183"/>
        <v/>
      </c>
      <c r="AE4658" s="3" t="str">
        <f t="shared" si="2184"/>
        <v/>
      </c>
      <c r="AF4658" s="3" t="str">
        <f t="shared" si="2185"/>
        <v/>
      </c>
      <c r="AG4658" s="3" t="str">
        <f t="shared" si="2186"/>
        <v/>
      </c>
      <c r="AH4658" s="4" t="str">
        <f t="shared" si="2187"/>
        <v/>
      </c>
      <c r="AI4658" s="75" t="str">
        <f t="shared" si="2188"/>
        <v/>
      </c>
      <c r="AJ4658" s="75" t="str">
        <f t="shared" si="2189"/>
        <v/>
      </c>
    </row>
    <row r="4659" spans="1:36" ht="14.25">
      <c r="A4659" s="41" t="str">
        <f t="shared" si="2172"/>
        <v/>
      </c>
      <c r="B4659" s="150" t="str">
        <f>IF(ISNUMBER(A4659),INDEX('MetaTrader Import'!$H$13:$J$5893,TRUNC(((A4659-$A$39+1)-1)/3)+1,MOD((A4659-$A$39+1)-1,3)+1),"")</f>
        <v/>
      </c>
      <c r="C4659" s="43" t="str">
        <f t="shared" si="2173"/>
        <v/>
      </c>
      <c r="D4659" s="43" t="str">
        <f t="shared" ca="1" si="2163"/>
        <v/>
      </c>
      <c r="E4659" s="43" t="str">
        <f t="shared" si="2174"/>
        <v/>
      </c>
      <c r="F4659" s="43" t="str">
        <f t="shared" si="2175"/>
        <v/>
      </c>
      <c r="G4659" s="43" t="str">
        <f>IF(A4659&lt;&gt;"",IF(A4659&lt;Data!$G$11*0.25,$C$13/$G$32,IF(A4659&gt;Data!$G$11*0.25,$C$13,$C$13*10)),"")</f>
        <v/>
      </c>
      <c r="H4659" s="43" t="str">
        <f>IF(A4659&lt;&gt;"",IF(Data!$G$9="constant",$C$13,IF(Data!$G$9="squeeze",G4659,F4659)),"")</f>
        <v/>
      </c>
      <c r="I4659" s="38" t="str">
        <f ca="1">IF(ISNUMBER(A4659),NORMINV(RAND(),0,IF(AND(Data!$G$9="squeeze",A4659&lt;Data!$G$11*0.25),$H$32,1)*$C$30*$C$13)*($C$14*$C$12),"")</f>
        <v/>
      </c>
      <c r="J4659" s="42" t="str">
        <f ca="1">IFERROR(IF(Data!$C$6="Real",B4659,I4659+J4658+($C$14*$C$12)*(NORMINV(RAND(),$C$15,CHOOSE($G$13,$C$13,F4659,G4659)))),"")</f>
        <v/>
      </c>
      <c r="K4659" s="88" t="str">
        <f>IF(ISNUMBER(A4659), IF($G$16="fixed",$G$17,MIN(H4659*Data!$C$7*$C$16*0.5,$C$17*Data!$C$7))*$C$12,"")</f>
        <v/>
      </c>
      <c r="L4659" s="42" t="str">
        <f t="shared" ca="1" si="2190"/>
        <v/>
      </c>
      <c r="M4659" s="44" t="str">
        <f t="shared" ca="1" si="2191"/>
        <v/>
      </c>
      <c r="N4659" s="44" t="str">
        <f t="shared" ca="1" si="2192"/>
        <v/>
      </c>
      <c r="O4659" s="108" t="str">
        <f t="shared" si="2176"/>
        <v/>
      </c>
      <c r="P4659" s="102" t="str">
        <f t="shared" si="2177"/>
        <v/>
      </c>
      <c r="Q4659" s="102" t="str">
        <f t="shared" si="2178"/>
        <v/>
      </c>
      <c r="R4659" s="120" t="str">
        <f t="shared" si="2179"/>
        <v/>
      </c>
      <c r="S4659" s="54" t="str">
        <f t="shared" si="2180"/>
        <v/>
      </c>
      <c r="T4659" s="5" t="str">
        <f t="shared" si="2181"/>
        <v/>
      </c>
      <c r="U4659" s="152" t="str">
        <f t="shared" si="2164"/>
        <v/>
      </c>
      <c r="V4659" s="152" t="str">
        <f t="shared" si="2165"/>
        <v/>
      </c>
      <c r="W4659" s="153" t="str">
        <f t="shared" si="2166"/>
        <v/>
      </c>
      <c r="X4659" s="153" t="str">
        <f t="shared" si="2167"/>
        <v/>
      </c>
      <c r="Y4659" s="153" t="str">
        <f t="shared" si="2168"/>
        <v/>
      </c>
      <c r="Z4659" s="153" t="str">
        <f t="shared" si="2169"/>
        <v/>
      </c>
      <c r="AA4659" s="152" t="str">
        <f t="shared" si="2170"/>
        <v/>
      </c>
      <c r="AB4659" s="152" t="str">
        <f t="shared" si="2171"/>
        <v/>
      </c>
      <c r="AC4659" s="154" t="str">
        <f t="shared" si="2182"/>
        <v/>
      </c>
      <c r="AD4659" s="154" t="str">
        <f t="shared" si="2183"/>
        <v/>
      </c>
      <c r="AE4659" s="3" t="str">
        <f t="shared" si="2184"/>
        <v/>
      </c>
      <c r="AF4659" s="3" t="str">
        <f t="shared" si="2185"/>
        <v/>
      </c>
      <c r="AG4659" s="3" t="str">
        <f t="shared" si="2186"/>
        <v/>
      </c>
      <c r="AH4659" s="4" t="str">
        <f t="shared" si="2187"/>
        <v/>
      </c>
      <c r="AI4659" s="75" t="str">
        <f t="shared" si="2188"/>
        <v/>
      </c>
      <c r="AJ4659" s="75" t="str">
        <f t="shared" si="2189"/>
        <v/>
      </c>
    </row>
    <row r="4660" spans="1:36" ht="14.25">
      <c r="A4660" s="41" t="str">
        <f t="shared" si="2172"/>
        <v/>
      </c>
      <c r="B4660" s="150" t="str">
        <f>IF(ISNUMBER(A4660),INDEX('MetaTrader Import'!$H$13:$J$5893,TRUNC(((A4660-$A$39+1)-1)/3)+1,MOD((A4660-$A$39+1)-1,3)+1),"")</f>
        <v/>
      </c>
      <c r="C4660" s="43" t="str">
        <f t="shared" si="2173"/>
        <v/>
      </c>
      <c r="D4660" s="43" t="str">
        <f t="shared" ca="1" si="2163"/>
        <v/>
      </c>
      <c r="E4660" s="43" t="str">
        <f t="shared" si="2174"/>
        <v/>
      </c>
      <c r="F4660" s="43" t="str">
        <f t="shared" si="2175"/>
        <v/>
      </c>
      <c r="G4660" s="43" t="str">
        <f>IF(A4660&lt;&gt;"",IF(A4660&lt;Data!$G$11*0.25,$C$13/$G$32,IF(A4660&gt;Data!$G$11*0.25,$C$13,$C$13*10)),"")</f>
        <v/>
      </c>
      <c r="H4660" s="43" t="str">
        <f>IF(A4660&lt;&gt;"",IF(Data!$G$9="constant",$C$13,IF(Data!$G$9="squeeze",G4660,F4660)),"")</f>
        <v/>
      </c>
      <c r="I4660" s="38" t="str">
        <f ca="1">IF(ISNUMBER(A4660),NORMINV(RAND(),0,IF(AND(Data!$G$9="squeeze",A4660&lt;Data!$G$11*0.25),$H$32,1)*$C$30*$C$13)*($C$14*$C$12),"")</f>
        <v/>
      </c>
      <c r="J4660" s="42" t="str">
        <f ca="1">IFERROR(IF(Data!$C$6="Real",B4660,I4660+J4659+($C$14*$C$12)*(NORMINV(RAND(),$C$15,CHOOSE($G$13,$C$13,F4660,G4660)))),"")</f>
        <v/>
      </c>
      <c r="K4660" s="88" t="str">
        <f>IF(ISNUMBER(A4660), IF($G$16="fixed",$G$17,MIN(H4660*Data!$C$7*$C$16*0.5,$C$17*Data!$C$7))*$C$12,"")</f>
        <v/>
      </c>
      <c r="L4660" s="42" t="str">
        <f t="shared" ca="1" si="2190"/>
        <v/>
      </c>
      <c r="M4660" s="44" t="str">
        <f t="shared" ca="1" si="2191"/>
        <v/>
      </c>
      <c r="N4660" s="44" t="str">
        <f t="shared" ca="1" si="2192"/>
        <v/>
      </c>
      <c r="O4660" s="108" t="str">
        <f t="shared" si="2176"/>
        <v/>
      </c>
      <c r="P4660" s="102" t="str">
        <f t="shared" si="2177"/>
        <v/>
      </c>
      <c r="Q4660" s="102" t="str">
        <f t="shared" si="2178"/>
        <v/>
      </c>
      <c r="R4660" s="120" t="str">
        <f t="shared" si="2179"/>
        <v/>
      </c>
      <c r="S4660" s="54" t="str">
        <f t="shared" si="2180"/>
        <v/>
      </c>
      <c r="T4660" s="5" t="str">
        <f t="shared" si="2181"/>
        <v/>
      </c>
      <c r="U4660" s="152" t="str">
        <f t="shared" si="2164"/>
        <v/>
      </c>
      <c r="V4660" s="152" t="str">
        <f t="shared" si="2165"/>
        <v/>
      </c>
      <c r="W4660" s="153" t="str">
        <f t="shared" si="2166"/>
        <v/>
      </c>
      <c r="X4660" s="153" t="str">
        <f t="shared" si="2167"/>
        <v/>
      </c>
      <c r="Y4660" s="153" t="str">
        <f t="shared" si="2168"/>
        <v/>
      </c>
      <c r="Z4660" s="153" t="str">
        <f t="shared" si="2169"/>
        <v/>
      </c>
      <c r="AA4660" s="152" t="str">
        <f t="shared" si="2170"/>
        <v/>
      </c>
      <c r="AB4660" s="152" t="str">
        <f t="shared" si="2171"/>
        <v/>
      </c>
      <c r="AC4660" s="154" t="str">
        <f t="shared" si="2182"/>
        <v/>
      </c>
      <c r="AD4660" s="154" t="str">
        <f t="shared" si="2183"/>
        <v/>
      </c>
      <c r="AE4660" s="3" t="str">
        <f t="shared" si="2184"/>
        <v/>
      </c>
      <c r="AF4660" s="3" t="str">
        <f t="shared" si="2185"/>
        <v/>
      </c>
      <c r="AG4660" s="3" t="str">
        <f t="shared" si="2186"/>
        <v/>
      </c>
      <c r="AH4660" s="4" t="str">
        <f t="shared" si="2187"/>
        <v/>
      </c>
      <c r="AI4660" s="75" t="str">
        <f t="shared" si="2188"/>
        <v/>
      </c>
      <c r="AJ4660" s="75" t="str">
        <f t="shared" si="2189"/>
        <v/>
      </c>
    </row>
    <row r="4661" spans="1:36" ht="14.25">
      <c r="A4661" s="41" t="str">
        <f t="shared" si="2172"/>
        <v/>
      </c>
      <c r="B4661" s="150" t="str">
        <f>IF(ISNUMBER(A4661),INDEX('MetaTrader Import'!$H$13:$J$5893,TRUNC(((A4661-$A$39+1)-1)/3)+1,MOD((A4661-$A$39+1)-1,3)+1),"")</f>
        <v/>
      </c>
      <c r="C4661" s="43" t="str">
        <f t="shared" si="2173"/>
        <v/>
      </c>
      <c r="D4661" s="43" t="str">
        <f t="shared" ca="1" si="2163"/>
        <v/>
      </c>
      <c r="E4661" s="43" t="str">
        <f t="shared" si="2174"/>
        <v/>
      </c>
      <c r="F4661" s="43" t="str">
        <f t="shared" si="2175"/>
        <v/>
      </c>
      <c r="G4661" s="43" t="str">
        <f>IF(A4661&lt;&gt;"",IF(A4661&lt;Data!$G$11*0.25,$C$13/$G$32,IF(A4661&gt;Data!$G$11*0.25,$C$13,$C$13*10)),"")</f>
        <v/>
      </c>
      <c r="H4661" s="43" t="str">
        <f>IF(A4661&lt;&gt;"",IF(Data!$G$9="constant",$C$13,IF(Data!$G$9="squeeze",G4661,F4661)),"")</f>
        <v/>
      </c>
      <c r="I4661" s="38" t="str">
        <f ca="1">IF(ISNUMBER(A4661),NORMINV(RAND(),0,IF(AND(Data!$G$9="squeeze",A4661&lt;Data!$G$11*0.25),$H$32,1)*$C$30*$C$13)*($C$14*$C$12),"")</f>
        <v/>
      </c>
      <c r="J4661" s="42" t="str">
        <f ca="1">IFERROR(IF(Data!$C$6="Real",B4661,I4661+J4660+($C$14*$C$12)*(NORMINV(RAND(),$C$15,CHOOSE($G$13,$C$13,F4661,G4661)))),"")</f>
        <v/>
      </c>
      <c r="K4661" s="88" t="str">
        <f>IF(ISNUMBER(A4661), IF($G$16="fixed",$G$17,MIN(H4661*Data!$C$7*$C$16*0.5,$C$17*Data!$C$7))*$C$12,"")</f>
        <v/>
      </c>
      <c r="L4661" s="42" t="str">
        <f t="shared" ca="1" si="2190"/>
        <v/>
      </c>
      <c r="M4661" s="44" t="str">
        <f t="shared" ca="1" si="2191"/>
        <v/>
      </c>
      <c r="N4661" s="44" t="str">
        <f t="shared" ca="1" si="2192"/>
        <v/>
      </c>
      <c r="O4661" s="108" t="str">
        <f t="shared" si="2176"/>
        <v/>
      </c>
      <c r="P4661" s="102" t="str">
        <f t="shared" si="2177"/>
        <v/>
      </c>
      <c r="Q4661" s="102" t="str">
        <f t="shared" si="2178"/>
        <v/>
      </c>
      <c r="R4661" s="120" t="str">
        <f t="shared" si="2179"/>
        <v/>
      </c>
      <c r="S4661" s="54" t="str">
        <f t="shared" si="2180"/>
        <v/>
      </c>
      <c r="T4661" s="5" t="str">
        <f t="shared" si="2181"/>
        <v/>
      </c>
      <c r="U4661" s="152" t="str">
        <f t="shared" si="2164"/>
        <v/>
      </c>
      <c r="V4661" s="152" t="str">
        <f t="shared" si="2165"/>
        <v/>
      </c>
      <c r="W4661" s="153" t="str">
        <f t="shared" si="2166"/>
        <v/>
      </c>
      <c r="X4661" s="153" t="str">
        <f t="shared" si="2167"/>
        <v/>
      </c>
      <c r="Y4661" s="153" t="str">
        <f t="shared" si="2168"/>
        <v/>
      </c>
      <c r="Z4661" s="153" t="str">
        <f t="shared" si="2169"/>
        <v/>
      </c>
      <c r="AA4661" s="152" t="str">
        <f t="shared" si="2170"/>
        <v/>
      </c>
      <c r="AB4661" s="152" t="str">
        <f t="shared" si="2171"/>
        <v/>
      </c>
      <c r="AC4661" s="154" t="str">
        <f t="shared" si="2182"/>
        <v/>
      </c>
      <c r="AD4661" s="154" t="str">
        <f t="shared" si="2183"/>
        <v/>
      </c>
      <c r="AE4661" s="3" t="str">
        <f t="shared" si="2184"/>
        <v/>
      </c>
      <c r="AF4661" s="3" t="str">
        <f t="shared" si="2185"/>
        <v/>
      </c>
      <c r="AG4661" s="3" t="str">
        <f t="shared" si="2186"/>
        <v/>
      </c>
      <c r="AH4661" s="4" t="str">
        <f t="shared" si="2187"/>
        <v/>
      </c>
      <c r="AI4661" s="75" t="str">
        <f t="shared" si="2188"/>
        <v/>
      </c>
      <c r="AJ4661" s="75" t="str">
        <f t="shared" si="2189"/>
        <v/>
      </c>
    </row>
    <row r="4662" spans="1:36" ht="14.25">
      <c r="A4662" s="41" t="str">
        <f t="shared" si="2172"/>
        <v/>
      </c>
      <c r="B4662" s="150" t="str">
        <f>IF(ISNUMBER(A4662),INDEX('MetaTrader Import'!$H$13:$J$5893,TRUNC(((A4662-$A$39+1)-1)/3)+1,MOD((A4662-$A$39+1)-1,3)+1),"")</f>
        <v/>
      </c>
      <c r="C4662" s="43" t="str">
        <f t="shared" si="2173"/>
        <v/>
      </c>
      <c r="D4662" s="43" t="str">
        <f t="shared" ca="1" si="2163"/>
        <v/>
      </c>
      <c r="E4662" s="43" t="str">
        <f t="shared" si="2174"/>
        <v/>
      </c>
      <c r="F4662" s="43" t="str">
        <f t="shared" si="2175"/>
        <v/>
      </c>
      <c r="G4662" s="43" t="str">
        <f>IF(A4662&lt;&gt;"",IF(A4662&lt;Data!$G$11*0.25,$C$13/$G$32,IF(A4662&gt;Data!$G$11*0.25,$C$13,$C$13*10)),"")</f>
        <v/>
      </c>
      <c r="H4662" s="43" t="str">
        <f>IF(A4662&lt;&gt;"",IF(Data!$G$9="constant",$C$13,IF(Data!$G$9="squeeze",G4662,F4662)),"")</f>
        <v/>
      </c>
      <c r="I4662" s="38" t="str">
        <f ca="1">IF(ISNUMBER(A4662),NORMINV(RAND(),0,IF(AND(Data!$G$9="squeeze",A4662&lt;Data!$G$11*0.25),$H$32,1)*$C$30*$C$13)*($C$14*$C$12),"")</f>
        <v/>
      </c>
      <c r="J4662" s="42" t="str">
        <f ca="1">IFERROR(IF(Data!$C$6="Real",B4662,I4662+J4661+($C$14*$C$12)*(NORMINV(RAND(),$C$15,CHOOSE($G$13,$C$13,F4662,G4662)))),"")</f>
        <v/>
      </c>
      <c r="K4662" s="88" t="str">
        <f>IF(ISNUMBER(A4662), IF($G$16="fixed",$G$17,MIN(H4662*Data!$C$7*$C$16*0.5,$C$17*Data!$C$7))*$C$12,"")</f>
        <v/>
      </c>
      <c r="L4662" s="42" t="str">
        <f t="shared" ca="1" si="2190"/>
        <v/>
      </c>
      <c r="M4662" s="44" t="str">
        <f t="shared" ca="1" si="2191"/>
        <v/>
      </c>
      <c r="N4662" s="44" t="str">
        <f t="shared" ca="1" si="2192"/>
        <v/>
      </c>
      <c r="O4662" s="108" t="str">
        <f t="shared" si="2176"/>
        <v/>
      </c>
      <c r="P4662" s="102" t="str">
        <f t="shared" si="2177"/>
        <v/>
      </c>
      <c r="Q4662" s="102" t="str">
        <f t="shared" si="2178"/>
        <v/>
      </c>
      <c r="R4662" s="120" t="str">
        <f t="shared" si="2179"/>
        <v/>
      </c>
      <c r="S4662" s="54" t="str">
        <f t="shared" si="2180"/>
        <v/>
      </c>
      <c r="T4662" s="5" t="str">
        <f t="shared" si="2181"/>
        <v/>
      </c>
      <c r="U4662" s="152" t="str">
        <f t="shared" si="2164"/>
        <v/>
      </c>
      <c r="V4662" s="152" t="str">
        <f t="shared" si="2165"/>
        <v/>
      </c>
      <c r="W4662" s="153" t="str">
        <f t="shared" si="2166"/>
        <v/>
      </c>
      <c r="X4662" s="153" t="str">
        <f t="shared" si="2167"/>
        <v/>
      </c>
      <c r="Y4662" s="153" t="str">
        <f t="shared" si="2168"/>
        <v/>
      </c>
      <c r="Z4662" s="153" t="str">
        <f t="shared" si="2169"/>
        <v/>
      </c>
      <c r="AA4662" s="152" t="str">
        <f t="shared" si="2170"/>
        <v/>
      </c>
      <c r="AB4662" s="152" t="str">
        <f t="shared" si="2171"/>
        <v/>
      </c>
      <c r="AC4662" s="154" t="str">
        <f t="shared" si="2182"/>
        <v/>
      </c>
      <c r="AD4662" s="154" t="str">
        <f t="shared" si="2183"/>
        <v/>
      </c>
      <c r="AE4662" s="3" t="str">
        <f t="shared" si="2184"/>
        <v/>
      </c>
      <c r="AF4662" s="3" t="str">
        <f t="shared" si="2185"/>
        <v/>
      </c>
      <c r="AG4662" s="3" t="str">
        <f t="shared" si="2186"/>
        <v/>
      </c>
      <c r="AH4662" s="4" t="str">
        <f t="shared" si="2187"/>
        <v/>
      </c>
      <c r="AI4662" s="75" t="str">
        <f t="shared" si="2188"/>
        <v/>
      </c>
      <c r="AJ4662" s="75" t="str">
        <f t="shared" si="2189"/>
        <v/>
      </c>
    </row>
    <row r="4663" spans="1:36" ht="14.25">
      <c r="A4663" s="41" t="str">
        <f t="shared" si="2172"/>
        <v/>
      </c>
      <c r="B4663" s="150" t="str">
        <f>IF(ISNUMBER(A4663),INDEX('MetaTrader Import'!$H$13:$J$5893,TRUNC(((A4663-$A$39+1)-1)/3)+1,MOD((A4663-$A$39+1)-1,3)+1),"")</f>
        <v/>
      </c>
      <c r="C4663" s="43" t="str">
        <f t="shared" si="2173"/>
        <v/>
      </c>
      <c r="D4663" s="43" t="str">
        <f t="shared" ca="1" si="2163"/>
        <v/>
      </c>
      <c r="E4663" s="43" t="str">
        <f t="shared" si="2174"/>
        <v/>
      </c>
      <c r="F4663" s="43" t="str">
        <f t="shared" si="2175"/>
        <v/>
      </c>
      <c r="G4663" s="43" t="str">
        <f>IF(A4663&lt;&gt;"",IF(A4663&lt;Data!$G$11*0.25,$C$13/$G$32,IF(A4663&gt;Data!$G$11*0.25,$C$13,$C$13*10)),"")</f>
        <v/>
      </c>
      <c r="H4663" s="43" t="str">
        <f>IF(A4663&lt;&gt;"",IF(Data!$G$9="constant",$C$13,IF(Data!$G$9="squeeze",G4663,F4663)),"")</f>
        <v/>
      </c>
      <c r="I4663" s="38" t="str">
        <f ca="1">IF(ISNUMBER(A4663),NORMINV(RAND(),0,IF(AND(Data!$G$9="squeeze",A4663&lt;Data!$G$11*0.25),$H$32,1)*$C$30*$C$13)*($C$14*$C$12),"")</f>
        <v/>
      </c>
      <c r="J4663" s="42" t="str">
        <f ca="1">IFERROR(IF(Data!$C$6="Real",B4663,I4663+J4662+($C$14*$C$12)*(NORMINV(RAND(),$C$15,CHOOSE($G$13,$C$13,F4663,G4663)))),"")</f>
        <v/>
      </c>
      <c r="K4663" s="88" t="str">
        <f>IF(ISNUMBER(A4663), IF($G$16="fixed",$G$17,MIN(H4663*Data!$C$7*$C$16*0.5,$C$17*Data!$C$7))*$C$12,"")</f>
        <v/>
      </c>
      <c r="L4663" s="42" t="str">
        <f t="shared" ca="1" si="2190"/>
        <v/>
      </c>
      <c r="M4663" s="44" t="str">
        <f t="shared" ca="1" si="2191"/>
        <v/>
      </c>
      <c r="N4663" s="44" t="str">
        <f t="shared" ca="1" si="2192"/>
        <v/>
      </c>
      <c r="O4663" s="108" t="str">
        <f t="shared" si="2176"/>
        <v/>
      </c>
      <c r="P4663" s="102" t="str">
        <f t="shared" si="2177"/>
        <v/>
      </c>
      <c r="Q4663" s="102" t="str">
        <f t="shared" si="2178"/>
        <v/>
      </c>
      <c r="R4663" s="120" t="str">
        <f t="shared" si="2179"/>
        <v/>
      </c>
      <c r="S4663" s="54" t="str">
        <f t="shared" si="2180"/>
        <v/>
      </c>
      <c r="T4663" s="5" t="str">
        <f t="shared" si="2181"/>
        <v/>
      </c>
      <c r="U4663" s="152" t="str">
        <f t="shared" si="2164"/>
        <v/>
      </c>
      <c r="V4663" s="152" t="str">
        <f t="shared" si="2165"/>
        <v/>
      </c>
      <c r="W4663" s="153" t="str">
        <f t="shared" si="2166"/>
        <v/>
      </c>
      <c r="X4663" s="153" t="str">
        <f t="shared" si="2167"/>
        <v/>
      </c>
      <c r="Y4663" s="153" t="str">
        <f t="shared" si="2168"/>
        <v/>
      </c>
      <c r="Z4663" s="153" t="str">
        <f t="shared" si="2169"/>
        <v/>
      </c>
      <c r="AA4663" s="152" t="str">
        <f t="shared" si="2170"/>
        <v/>
      </c>
      <c r="AB4663" s="152" t="str">
        <f t="shared" si="2171"/>
        <v/>
      </c>
      <c r="AC4663" s="154" t="str">
        <f t="shared" si="2182"/>
        <v/>
      </c>
      <c r="AD4663" s="154" t="str">
        <f t="shared" si="2183"/>
        <v/>
      </c>
      <c r="AE4663" s="3" t="str">
        <f t="shared" si="2184"/>
        <v/>
      </c>
      <c r="AF4663" s="3" t="str">
        <f t="shared" si="2185"/>
        <v/>
      </c>
      <c r="AG4663" s="3" t="str">
        <f t="shared" si="2186"/>
        <v/>
      </c>
      <c r="AH4663" s="4" t="str">
        <f t="shared" si="2187"/>
        <v/>
      </c>
      <c r="AI4663" s="75" t="str">
        <f t="shared" si="2188"/>
        <v/>
      </c>
      <c r="AJ4663" s="75" t="str">
        <f t="shared" si="2189"/>
        <v/>
      </c>
    </row>
    <row r="4664" spans="1:36" ht="14.25">
      <c r="A4664" s="41" t="str">
        <f t="shared" si="2172"/>
        <v/>
      </c>
      <c r="B4664" s="150" t="str">
        <f>IF(ISNUMBER(A4664),INDEX('MetaTrader Import'!$H$13:$J$5893,TRUNC(((A4664-$A$39+1)-1)/3)+1,MOD((A4664-$A$39+1)-1,3)+1),"")</f>
        <v/>
      </c>
      <c r="C4664" s="43" t="str">
        <f t="shared" si="2173"/>
        <v/>
      </c>
      <c r="D4664" s="43" t="str">
        <f t="shared" ca="1" si="2163"/>
        <v/>
      </c>
      <c r="E4664" s="43" t="str">
        <f t="shared" si="2174"/>
        <v/>
      </c>
      <c r="F4664" s="43" t="str">
        <f t="shared" si="2175"/>
        <v/>
      </c>
      <c r="G4664" s="43" t="str">
        <f>IF(A4664&lt;&gt;"",IF(A4664&lt;Data!$G$11*0.25,$C$13/$G$32,IF(A4664&gt;Data!$G$11*0.25,$C$13,$C$13*10)),"")</f>
        <v/>
      </c>
      <c r="H4664" s="43" t="str">
        <f>IF(A4664&lt;&gt;"",IF(Data!$G$9="constant",$C$13,IF(Data!$G$9="squeeze",G4664,F4664)),"")</f>
        <v/>
      </c>
      <c r="I4664" s="38" t="str">
        <f ca="1">IF(ISNUMBER(A4664),NORMINV(RAND(),0,IF(AND(Data!$G$9="squeeze",A4664&lt;Data!$G$11*0.25),$H$32,1)*$C$30*$C$13)*($C$14*$C$12),"")</f>
        <v/>
      </c>
      <c r="J4664" s="42" t="str">
        <f ca="1">IFERROR(IF(Data!$C$6="Real",B4664,I4664+J4663+($C$14*$C$12)*(NORMINV(RAND(),$C$15,CHOOSE($G$13,$C$13,F4664,G4664)))),"")</f>
        <v/>
      </c>
      <c r="K4664" s="88" t="str">
        <f>IF(ISNUMBER(A4664), IF($G$16="fixed",$G$17,MIN(H4664*Data!$C$7*$C$16*0.5,$C$17*Data!$C$7))*$C$12,"")</f>
        <v/>
      </c>
      <c r="L4664" s="42" t="str">
        <f t="shared" ca="1" si="2190"/>
        <v/>
      </c>
      <c r="M4664" s="44" t="str">
        <f t="shared" ca="1" si="2191"/>
        <v/>
      </c>
      <c r="N4664" s="44" t="str">
        <f t="shared" ca="1" si="2192"/>
        <v/>
      </c>
      <c r="O4664" s="108" t="str">
        <f t="shared" si="2176"/>
        <v/>
      </c>
      <c r="P4664" s="102" t="str">
        <f t="shared" si="2177"/>
        <v/>
      </c>
      <c r="Q4664" s="102" t="str">
        <f t="shared" si="2178"/>
        <v/>
      </c>
      <c r="R4664" s="120" t="str">
        <f t="shared" si="2179"/>
        <v/>
      </c>
      <c r="S4664" s="54" t="str">
        <f t="shared" si="2180"/>
        <v/>
      </c>
      <c r="T4664" s="5" t="str">
        <f t="shared" si="2181"/>
        <v/>
      </c>
      <c r="U4664" s="152" t="str">
        <f t="shared" si="2164"/>
        <v/>
      </c>
      <c r="V4664" s="152" t="str">
        <f t="shared" si="2165"/>
        <v/>
      </c>
      <c r="W4664" s="153" t="str">
        <f t="shared" si="2166"/>
        <v/>
      </c>
      <c r="X4664" s="153" t="str">
        <f t="shared" si="2167"/>
        <v/>
      </c>
      <c r="Y4664" s="153" t="str">
        <f t="shared" si="2168"/>
        <v/>
      </c>
      <c r="Z4664" s="153" t="str">
        <f t="shared" si="2169"/>
        <v/>
      </c>
      <c r="AA4664" s="152" t="str">
        <f t="shared" si="2170"/>
        <v/>
      </c>
      <c r="AB4664" s="152" t="str">
        <f t="shared" si="2171"/>
        <v/>
      </c>
      <c r="AC4664" s="154" t="str">
        <f t="shared" si="2182"/>
        <v/>
      </c>
      <c r="AD4664" s="154" t="str">
        <f t="shared" si="2183"/>
        <v/>
      </c>
      <c r="AE4664" s="3" t="str">
        <f t="shared" si="2184"/>
        <v/>
      </c>
      <c r="AF4664" s="3" t="str">
        <f t="shared" si="2185"/>
        <v/>
      </c>
      <c r="AG4664" s="3" t="str">
        <f t="shared" si="2186"/>
        <v/>
      </c>
      <c r="AH4664" s="4" t="str">
        <f t="shared" si="2187"/>
        <v/>
      </c>
      <c r="AI4664" s="75" t="str">
        <f t="shared" si="2188"/>
        <v/>
      </c>
      <c r="AJ4664" s="75" t="str">
        <f t="shared" si="2189"/>
        <v/>
      </c>
    </row>
    <row r="4665" spans="1:36" ht="14.25">
      <c r="A4665" s="41" t="str">
        <f t="shared" si="2172"/>
        <v/>
      </c>
      <c r="B4665" s="150" t="str">
        <f>IF(ISNUMBER(A4665),INDEX('MetaTrader Import'!$H$13:$J$5893,TRUNC(((A4665-$A$39+1)-1)/3)+1,MOD((A4665-$A$39+1)-1,3)+1),"")</f>
        <v/>
      </c>
      <c r="C4665" s="43" t="str">
        <f t="shared" si="2173"/>
        <v/>
      </c>
      <c r="D4665" s="43" t="str">
        <f t="shared" ca="1" si="2163"/>
        <v/>
      </c>
      <c r="E4665" s="43" t="str">
        <f t="shared" si="2174"/>
        <v/>
      </c>
      <c r="F4665" s="43" t="str">
        <f t="shared" si="2175"/>
        <v/>
      </c>
      <c r="G4665" s="43" t="str">
        <f>IF(A4665&lt;&gt;"",IF(A4665&lt;Data!$G$11*0.25,$C$13/$G$32,IF(A4665&gt;Data!$G$11*0.25,$C$13,$C$13*10)),"")</f>
        <v/>
      </c>
      <c r="H4665" s="43" t="str">
        <f>IF(A4665&lt;&gt;"",IF(Data!$G$9="constant",$C$13,IF(Data!$G$9="squeeze",G4665,F4665)),"")</f>
        <v/>
      </c>
      <c r="I4665" s="38" t="str">
        <f ca="1">IF(ISNUMBER(A4665),NORMINV(RAND(),0,IF(AND(Data!$G$9="squeeze",A4665&lt;Data!$G$11*0.25),$H$32,1)*$C$30*$C$13)*($C$14*$C$12),"")</f>
        <v/>
      </c>
      <c r="J4665" s="42" t="str">
        <f ca="1">IFERROR(IF(Data!$C$6="Real",B4665,I4665+J4664+($C$14*$C$12)*(NORMINV(RAND(),$C$15,CHOOSE($G$13,$C$13,F4665,G4665)))),"")</f>
        <v/>
      </c>
      <c r="K4665" s="88" t="str">
        <f>IF(ISNUMBER(A4665), IF($G$16="fixed",$G$17,MIN(H4665*Data!$C$7*$C$16*0.5,$C$17*Data!$C$7))*$C$12,"")</f>
        <v/>
      </c>
      <c r="L4665" s="42" t="str">
        <f t="shared" ca="1" si="2190"/>
        <v/>
      </c>
      <c r="M4665" s="44" t="str">
        <f t="shared" ca="1" si="2191"/>
        <v/>
      </c>
      <c r="N4665" s="44" t="str">
        <f t="shared" ca="1" si="2192"/>
        <v/>
      </c>
      <c r="O4665" s="108" t="str">
        <f t="shared" si="2176"/>
        <v/>
      </c>
      <c r="P4665" s="102" t="str">
        <f t="shared" si="2177"/>
        <v/>
      </c>
      <c r="Q4665" s="102" t="str">
        <f t="shared" si="2178"/>
        <v/>
      </c>
      <c r="R4665" s="120" t="str">
        <f t="shared" si="2179"/>
        <v/>
      </c>
      <c r="S4665" s="54" t="str">
        <f t="shared" si="2180"/>
        <v/>
      </c>
      <c r="T4665" s="5" t="str">
        <f t="shared" si="2181"/>
        <v/>
      </c>
      <c r="U4665" s="152" t="str">
        <f t="shared" si="2164"/>
        <v/>
      </c>
      <c r="V4665" s="152" t="str">
        <f t="shared" si="2165"/>
        <v/>
      </c>
      <c r="W4665" s="153" t="str">
        <f t="shared" si="2166"/>
        <v/>
      </c>
      <c r="X4665" s="153" t="str">
        <f t="shared" si="2167"/>
        <v/>
      </c>
      <c r="Y4665" s="153" t="str">
        <f t="shared" si="2168"/>
        <v/>
      </c>
      <c r="Z4665" s="153" t="str">
        <f t="shared" si="2169"/>
        <v/>
      </c>
      <c r="AA4665" s="152" t="str">
        <f t="shared" si="2170"/>
        <v/>
      </c>
      <c r="AB4665" s="152" t="str">
        <f t="shared" si="2171"/>
        <v/>
      </c>
      <c r="AC4665" s="154" t="str">
        <f t="shared" si="2182"/>
        <v/>
      </c>
      <c r="AD4665" s="154" t="str">
        <f t="shared" si="2183"/>
        <v/>
      </c>
      <c r="AE4665" s="3" t="str">
        <f t="shared" si="2184"/>
        <v/>
      </c>
      <c r="AF4665" s="3" t="str">
        <f t="shared" si="2185"/>
        <v/>
      </c>
      <c r="AG4665" s="3" t="str">
        <f t="shared" si="2186"/>
        <v/>
      </c>
      <c r="AH4665" s="4" t="str">
        <f t="shared" si="2187"/>
        <v/>
      </c>
      <c r="AI4665" s="75" t="str">
        <f t="shared" si="2188"/>
        <v/>
      </c>
      <c r="AJ4665" s="75" t="str">
        <f t="shared" si="2189"/>
        <v/>
      </c>
    </row>
    <row r="4666" spans="1:36" ht="14.25">
      <c r="A4666" s="41" t="str">
        <f t="shared" si="2172"/>
        <v/>
      </c>
      <c r="B4666" s="150" t="str">
        <f>IF(ISNUMBER(A4666),INDEX('MetaTrader Import'!$H$13:$J$5893,TRUNC(((A4666-$A$39+1)-1)/3)+1,MOD((A4666-$A$39+1)-1,3)+1),"")</f>
        <v/>
      </c>
      <c r="C4666" s="43" t="str">
        <f t="shared" si="2173"/>
        <v/>
      </c>
      <c r="D4666" s="43" t="str">
        <f t="shared" ca="1" si="2163"/>
        <v/>
      </c>
      <c r="E4666" s="43" t="str">
        <f t="shared" si="2174"/>
        <v/>
      </c>
      <c r="F4666" s="43" t="str">
        <f t="shared" si="2175"/>
        <v/>
      </c>
      <c r="G4666" s="43" t="str">
        <f>IF(A4666&lt;&gt;"",IF(A4666&lt;Data!$G$11*0.25,$C$13/$G$32,IF(A4666&gt;Data!$G$11*0.25,$C$13,$C$13*10)),"")</f>
        <v/>
      </c>
      <c r="H4666" s="43" t="str">
        <f>IF(A4666&lt;&gt;"",IF(Data!$G$9="constant",$C$13,IF(Data!$G$9="squeeze",G4666,F4666)),"")</f>
        <v/>
      </c>
      <c r="I4666" s="38" t="str">
        <f ca="1">IF(ISNUMBER(A4666),NORMINV(RAND(),0,IF(AND(Data!$G$9="squeeze",A4666&lt;Data!$G$11*0.25),$H$32,1)*$C$30*$C$13)*($C$14*$C$12),"")</f>
        <v/>
      </c>
      <c r="J4666" s="42" t="str">
        <f ca="1">IFERROR(IF(Data!$C$6="Real",B4666,I4666+J4665+($C$14*$C$12)*(NORMINV(RAND(),$C$15,CHOOSE($G$13,$C$13,F4666,G4666)))),"")</f>
        <v/>
      </c>
      <c r="K4666" s="88" t="str">
        <f>IF(ISNUMBER(A4666), IF($G$16="fixed",$G$17,MIN(H4666*Data!$C$7*$C$16*0.5,$C$17*Data!$C$7))*$C$12,"")</f>
        <v/>
      </c>
      <c r="L4666" s="42" t="str">
        <f t="shared" ca="1" si="2190"/>
        <v/>
      </c>
      <c r="M4666" s="44" t="str">
        <f t="shared" ca="1" si="2191"/>
        <v/>
      </c>
      <c r="N4666" s="44" t="str">
        <f t="shared" ca="1" si="2192"/>
        <v/>
      </c>
      <c r="O4666" s="108" t="str">
        <f t="shared" si="2176"/>
        <v/>
      </c>
      <c r="P4666" s="102" t="str">
        <f t="shared" si="2177"/>
        <v/>
      </c>
      <c r="Q4666" s="102" t="str">
        <f t="shared" si="2178"/>
        <v/>
      </c>
      <c r="R4666" s="120" t="str">
        <f t="shared" si="2179"/>
        <v/>
      </c>
      <c r="S4666" s="54" t="str">
        <f t="shared" si="2180"/>
        <v/>
      </c>
      <c r="T4666" s="5" t="str">
        <f t="shared" si="2181"/>
        <v/>
      </c>
      <c r="U4666" s="152" t="str">
        <f t="shared" si="2164"/>
        <v/>
      </c>
      <c r="V4666" s="152" t="str">
        <f t="shared" si="2165"/>
        <v/>
      </c>
      <c r="W4666" s="153" t="str">
        <f t="shared" si="2166"/>
        <v/>
      </c>
      <c r="X4666" s="153" t="str">
        <f t="shared" si="2167"/>
        <v/>
      </c>
      <c r="Y4666" s="153" t="str">
        <f t="shared" si="2168"/>
        <v/>
      </c>
      <c r="Z4666" s="153" t="str">
        <f t="shared" si="2169"/>
        <v/>
      </c>
      <c r="AA4666" s="152" t="str">
        <f t="shared" si="2170"/>
        <v/>
      </c>
      <c r="AB4666" s="152" t="str">
        <f t="shared" si="2171"/>
        <v/>
      </c>
      <c r="AC4666" s="154" t="str">
        <f t="shared" si="2182"/>
        <v/>
      </c>
      <c r="AD4666" s="154" t="str">
        <f t="shared" si="2183"/>
        <v/>
      </c>
      <c r="AE4666" s="3" t="str">
        <f t="shared" si="2184"/>
        <v/>
      </c>
      <c r="AF4666" s="3" t="str">
        <f t="shared" si="2185"/>
        <v/>
      </c>
      <c r="AG4666" s="3" t="str">
        <f t="shared" si="2186"/>
        <v/>
      </c>
      <c r="AH4666" s="4" t="str">
        <f t="shared" si="2187"/>
        <v/>
      </c>
      <c r="AI4666" s="75" t="str">
        <f t="shared" si="2188"/>
        <v/>
      </c>
      <c r="AJ4666" s="75" t="str">
        <f t="shared" si="2189"/>
        <v/>
      </c>
    </row>
    <row r="4667" spans="1:36" ht="14.25">
      <c r="A4667" s="41" t="str">
        <f t="shared" si="2172"/>
        <v/>
      </c>
      <c r="B4667" s="150" t="str">
        <f>IF(ISNUMBER(A4667),INDEX('MetaTrader Import'!$H$13:$J$5893,TRUNC(((A4667-$A$39+1)-1)/3)+1,MOD((A4667-$A$39+1)-1,3)+1),"")</f>
        <v/>
      </c>
      <c r="C4667" s="43" t="str">
        <f t="shared" si="2173"/>
        <v/>
      </c>
      <c r="D4667" s="43" t="str">
        <f t="shared" ca="1" si="2163"/>
        <v/>
      </c>
      <c r="E4667" s="43" t="str">
        <f t="shared" si="2174"/>
        <v/>
      </c>
      <c r="F4667" s="43" t="str">
        <f t="shared" si="2175"/>
        <v/>
      </c>
      <c r="G4667" s="43" t="str">
        <f>IF(A4667&lt;&gt;"",IF(A4667&lt;Data!$G$11*0.25,$C$13/$G$32,IF(A4667&gt;Data!$G$11*0.25,$C$13,$C$13*10)),"")</f>
        <v/>
      </c>
      <c r="H4667" s="43" t="str">
        <f>IF(A4667&lt;&gt;"",IF(Data!$G$9="constant",$C$13,IF(Data!$G$9="squeeze",G4667,F4667)),"")</f>
        <v/>
      </c>
      <c r="I4667" s="38" t="str">
        <f ca="1">IF(ISNUMBER(A4667),NORMINV(RAND(),0,IF(AND(Data!$G$9="squeeze",A4667&lt;Data!$G$11*0.25),$H$32,1)*$C$30*$C$13)*($C$14*$C$12),"")</f>
        <v/>
      </c>
      <c r="J4667" s="42" t="str">
        <f ca="1">IFERROR(IF(Data!$C$6="Real",B4667,I4667+J4666+($C$14*$C$12)*(NORMINV(RAND(),$C$15,CHOOSE($G$13,$C$13,F4667,G4667)))),"")</f>
        <v/>
      </c>
      <c r="K4667" s="88" t="str">
        <f>IF(ISNUMBER(A4667), IF($G$16="fixed",$G$17,MIN(H4667*Data!$C$7*$C$16*0.5,$C$17*Data!$C$7))*$C$12,"")</f>
        <v/>
      </c>
      <c r="L4667" s="42" t="str">
        <f t="shared" ca="1" si="2190"/>
        <v/>
      </c>
      <c r="M4667" s="44" t="str">
        <f t="shared" ca="1" si="2191"/>
        <v/>
      </c>
      <c r="N4667" s="44" t="str">
        <f t="shared" ca="1" si="2192"/>
        <v/>
      </c>
      <c r="O4667" s="108" t="str">
        <f t="shared" si="2176"/>
        <v/>
      </c>
      <c r="P4667" s="102" t="str">
        <f t="shared" si="2177"/>
        <v/>
      </c>
      <c r="Q4667" s="102" t="str">
        <f t="shared" si="2178"/>
        <v/>
      </c>
      <c r="R4667" s="120" t="str">
        <f t="shared" si="2179"/>
        <v/>
      </c>
      <c r="S4667" s="54" t="str">
        <f t="shared" si="2180"/>
        <v/>
      </c>
      <c r="T4667" s="5" t="str">
        <f t="shared" si="2181"/>
        <v/>
      </c>
      <c r="U4667" s="152" t="str">
        <f t="shared" si="2164"/>
        <v/>
      </c>
      <c r="V4667" s="152" t="str">
        <f t="shared" si="2165"/>
        <v/>
      </c>
      <c r="W4667" s="153" t="str">
        <f t="shared" si="2166"/>
        <v/>
      </c>
      <c r="X4667" s="153" t="str">
        <f t="shared" si="2167"/>
        <v/>
      </c>
      <c r="Y4667" s="153" t="str">
        <f t="shared" si="2168"/>
        <v/>
      </c>
      <c r="Z4667" s="153" t="str">
        <f t="shared" si="2169"/>
        <v/>
      </c>
      <c r="AA4667" s="152" t="str">
        <f t="shared" si="2170"/>
        <v/>
      </c>
      <c r="AB4667" s="152" t="str">
        <f t="shared" si="2171"/>
        <v/>
      </c>
      <c r="AC4667" s="154" t="str">
        <f t="shared" si="2182"/>
        <v/>
      </c>
      <c r="AD4667" s="154" t="str">
        <f t="shared" si="2183"/>
        <v/>
      </c>
      <c r="AE4667" s="3" t="str">
        <f t="shared" si="2184"/>
        <v/>
      </c>
      <c r="AF4667" s="3" t="str">
        <f t="shared" si="2185"/>
        <v/>
      </c>
      <c r="AG4667" s="3" t="str">
        <f t="shared" si="2186"/>
        <v/>
      </c>
      <c r="AH4667" s="4" t="str">
        <f t="shared" si="2187"/>
        <v/>
      </c>
      <c r="AI4667" s="75" t="str">
        <f t="shared" si="2188"/>
        <v/>
      </c>
      <c r="AJ4667" s="75" t="str">
        <f t="shared" si="2189"/>
        <v/>
      </c>
    </row>
    <row r="4668" spans="1:36" ht="14.25">
      <c r="A4668" s="41" t="str">
        <f t="shared" si="2172"/>
        <v/>
      </c>
      <c r="B4668" s="150" t="str">
        <f>IF(ISNUMBER(A4668),INDEX('MetaTrader Import'!$H$13:$J$5893,TRUNC(((A4668-$A$39+1)-1)/3)+1,MOD((A4668-$A$39+1)-1,3)+1),"")</f>
        <v/>
      </c>
      <c r="C4668" s="43" t="str">
        <f t="shared" si="2173"/>
        <v/>
      </c>
      <c r="D4668" s="43" t="str">
        <f t="shared" ca="1" si="2163"/>
        <v/>
      </c>
      <c r="E4668" s="43" t="str">
        <f t="shared" si="2174"/>
        <v/>
      </c>
      <c r="F4668" s="43" t="str">
        <f t="shared" si="2175"/>
        <v/>
      </c>
      <c r="G4668" s="43" t="str">
        <f>IF(A4668&lt;&gt;"",IF(A4668&lt;Data!$G$11*0.25,$C$13/$G$32,IF(A4668&gt;Data!$G$11*0.25,$C$13,$C$13*10)),"")</f>
        <v/>
      </c>
      <c r="H4668" s="43" t="str">
        <f>IF(A4668&lt;&gt;"",IF(Data!$G$9="constant",$C$13,IF(Data!$G$9="squeeze",G4668,F4668)),"")</f>
        <v/>
      </c>
      <c r="I4668" s="38" t="str">
        <f ca="1">IF(ISNUMBER(A4668),NORMINV(RAND(),0,IF(AND(Data!$G$9="squeeze",A4668&lt;Data!$G$11*0.25),$H$32,1)*$C$30*$C$13)*($C$14*$C$12),"")</f>
        <v/>
      </c>
      <c r="J4668" s="42" t="str">
        <f ca="1">IFERROR(IF(Data!$C$6="Real",B4668,I4668+J4667+($C$14*$C$12)*(NORMINV(RAND(),$C$15,CHOOSE($G$13,$C$13,F4668,G4668)))),"")</f>
        <v/>
      </c>
      <c r="K4668" s="88" t="str">
        <f>IF(ISNUMBER(A4668), IF($G$16="fixed",$G$17,MIN(H4668*Data!$C$7*$C$16*0.5,$C$17*Data!$C$7))*$C$12,"")</f>
        <v/>
      </c>
      <c r="L4668" s="42" t="str">
        <f t="shared" ca="1" si="2190"/>
        <v/>
      </c>
      <c r="M4668" s="44" t="str">
        <f t="shared" ca="1" si="2191"/>
        <v/>
      </c>
      <c r="N4668" s="44" t="str">
        <f t="shared" ca="1" si="2192"/>
        <v/>
      </c>
      <c r="O4668" s="108" t="str">
        <f t="shared" si="2176"/>
        <v/>
      </c>
      <c r="P4668" s="102" t="str">
        <f t="shared" si="2177"/>
        <v/>
      </c>
      <c r="Q4668" s="102" t="str">
        <f t="shared" si="2178"/>
        <v/>
      </c>
      <c r="R4668" s="120" t="str">
        <f t="shared" si="2179"/>
        <v/>
      </c>
      <c r="S4668" s="54" t="str">
        <f t="shared" si="2180"/>
        <v/>
      </c>
      <c r="T4668" s="5" t="str">
        <f t="shared" si="2181"/>
        <v/>
      </c>
      <c r="U4668" s="152" t="str">
        <f t="shared" si="2164"/>
        <v/>
      </c>
      <c r="V4668" s="152" t="str">
        <f t="shared" si="2165"/>
        <v/>
      </c>
      <c r="W4668" s="153" t="str">
        <f t="shared" si="2166"/>
        <v/>
      </c>
      <c r="X4668" s="153" t="str">
        <f t="shared" si="2167"/>
        <v/>
      </c>
      <c r="Y4668" s="153" t="str">
        <f t="shared" si="2168"/>
        <v/>
      </c>
      <c r="Z4668" s="153" t="str">
        <f t="shared" si="2169"/>
        <v/>
      </c>
      <c r="AA4668" s="152" t="str">
        <f t="shared" si="2170"/>
        <v/>
      </c>
      <c r="AB4668" s="152" t="str">
        <f t="shared" si="2171"/>
        <v/>
      </c>
      <c r="AC4668" s="154" t="str">
        <f t="shared" si="2182"/>
        <v/>
      </c>
      <c r="AD4668" s="154" t="str">
        <f t="shared" si="2183"/>
        <v/>
      </c>
      <c r="AE4668" s="3" t="str">
        <f t="shared" si="2184"/>
        <v/>
      </c>
      <c r="AF4668" s="3" t="str">
        <f t="shared" si="2185"/>
        <v/>
      </c>
      <c r="AG4668" s="3" t="str">
        <f t="shared" si="2186"/>
        <v/>
      </c>
      <c r="AH4668" s="4" t="str">
        <f t="shared" si="2187"/>
        <v/>
      </c>
      <c r="AI4668" s="75" t="str">
        <f t="shared" si="2188"/>
        <v/>
      </c>
      <c r="AJ4668" s="75" t="str">
        <f t="shared" si="2189"/>
        <v/>
      </c>
    </row>
    <row r="4669" spans="1:36" ht="14.25">
      <c r="A4669" s="41" t="str">
        <f t="shared" si="2172"/>
        <v/>
      </c>
      <c r="B4669" s="150" t="str">
        <f>IF(ISNUMBER(A4669),INDEX('MetaTrader Import'!$H$13:$J$5893,TRUNC(((A4669-$A$39+1)-1)/3)+1,MOD((A4669-$A$39+1)-1,3)+1),"")</f>
        <v/>
      </c>
      <c r="C4669" s="43" t="str">
        <f t="shared" si="2173"/>
        <v/>
      </c>
      <c r="D4669" s="43" t="str">
        <f t="shared" ca="1" si="2163"/>
        <v/>
      </c>
      <c r="E4669" s="43" t="str">
        <f t="shared" si="2174"/>
        <v/>
      </c>
      <c r="F4669" s="43" t="str">
        <f t="shared" si="2175"/>
        <v/>
      </c>
      <c r="G4669" s="43" t="str">
        <f>IF(A4669&lt;&gt;"",IF(A4669&lt;Data!$G$11*0.25,$C$13/$G$32,IF(A4669&gt;Data!$G$11*0.25,$C$13,$C$13*10)),"")</f>
        <v/>
      </c>
      <c r="H4669" s="43" t="str">
        <f>IF(A4669&lt;&gt;"",IF(Data!$G$9="constant",$C$13,IF(Data!$G$9="squeeze",G4669,F4669)),"")</f>
        <v/>
      </c>
      <c r="I4669" s="38" t="str">
        <f ca="1">IF(ISNUMBER(A4669),NORMINV(RAND(),0,IF(AND(Data!$G$9="squeeze",A4669&lt;Data!$G$11*0.25),$H$32,1)*$C$30*$C$13)*($C$14*$C$12),"")</f>
        <v/>
      </c>
      <c r="J4669" s="42" t="str">
        <f ca="1">IFERROR(IF(Data!$C$6="Real",B4669,I4669+J4668+($C$14*$C$12)*(NORMINV(RAND(),$C$15,CHOOSE($G$13,$C$13,F4669,G4669)))),"")</f>
        <v/>
      </c>
      <c r="K4669" s="88" t="str">
        <f>IF(ISNUMBER(A4669), IF($G$16="fixed",$G$17,MIN(H4669*Data!$C$7*$C$16*0.5,$C$17*Data!$C$7))*$C$12,"")</f>
        <v/>
      </c>
      <c r="L4669" s="42" t="str">
        <f t="shared" ca="1" si="2190"/>
        <v/>
      </c>
      <c r="M4669" s="44" t="str">
        <f t="shared" ca="1" si="2191"/>
        <v/>
      </c>
      <c r="N4669" s="44" t="str">
        <f t="shared" ca="1" si="2192"/>
        <v/>
      </c>
      <c r="O4669" s="108" t="str">
        <f t="shared" si="2176"/>
        <v/>
      </c>
      <c r="P4669" s="102" t="str">
        <f t="shared" si="2177"/>
        <v/>
      </c>
      <c r="Q4669" s="102" t="str">
        <f t="shared" si="2178"/>
        <v/>
      </c>
      <c r="R4669" s="120" t="str">
        <f t="shared" si="2179"/>
        <v/>
      </c>
      <c r="S4669" s="54" t="str">
        <f t="shared" si="2180"/>
        <v/>
      </c>
      <c r="T4669" s="5" t="str">
        <f t="shared" si="2181"/>
        <v/>
      </c>
      <c r="U4669" s="152" t="str">
        <f t="shared" si="2164"/>
        <v/>
      </c>
      <c r="V4669" s="152" t="str">
        <f t="shared" si="2165"/>
        <v/>
      </c>
      <c r="W4669" s="153" t="str">
        <f t="shared" si="2166"/>
        <v/>
      </c>
      <c r="X4669" s="153" t="str">
        <f t="shared" si="2167"/>
        <v/>
      </c>
      <c r="Y4669" s="153" t="str">
        <f t="shared" si="2168"/>
        <v/>
      </c>
      <c r="Z4669" s="153" t="str">
        <f t="shared" si="2169"/>
        <v/>
      </c>
      <c r="AA4669" s="152" t="str">
        <f t="shared" si="2170"/>
        <v/>
      </c>
      <c r="AB4669" s="152" t="str">
        <f t="shared" si="2171"/>
        <v/>
      </c>
      <c r="AC4669" s="154" t="str">
        <f t="shared" si="2182"/>
        <v/>
      </c>
      <c r="AD4669" s="154" t="str">
        <f t="shared" si="2183"/>
        <v/>
      </c>
      <c r="AE4669" s="3" t="str">
        <f t="shared" si="2184"/>
        <v/>
      </c>
      <c r="AF4669" s="3" t="str">
        <f t="shared" si="2185"/>
        <v/>
      </c>
      <c r="AG4669" s="3" t="str">
        <f t="shared" si="2186"/>
        <v/>
      </c>
      <c r="AH4669" s="4" t="str">
        <f t="shared" si="2187"/>
        <v/>
      </c>
      <c r="AI4669" s="75" t="str">
        <f t="shared" si="2188"/>
        <v/>
      </c>
      <c r="AJ4669" s="75" t="str">
        <f t="shared" si="2189"/>
        <v/>
      </c>
    </row>
    <row r="4670" spans="1:36" ht="14.25">
      <c r="A4670" s="41" t="str">
        <f t="shared" si="2172"/>
        <v/>
      </c>
      <c r="B4670" s="150" t="str">
        <f>IF(ISNUMBER(A4670),INDEX('MetaTrader Import'!$H$13:$J$5893,TRUNC(((A4670-$A$39+1)-1)/3)+1,MOD((A4670-$A$39+1)-1,3)+1),"")</f>
        <v/>
      </c>
      <c r="C4670" s="43" t="str">
        <f t="shared" si="2173"/>
        <v/>
      </c>
      <c r="D4670" s="43" t="str">
        <f t="shared" ca="1" si="2163"/>
        <v/>
      </c>
      <c r="E4670" s="43" t="str">
        <f t="shared" si="2174"/>
        <v/>
      </c>
      <c r="F4670" s="43" t="str">
        <f t="shared" si="2175"/>
        <v/>
      </c>
      <c r="G4670" s="43" t="str">
        <f>IF(A4670&lt;&gt;"",IF(A4670&lt;Data!$G$11*0.25,$C$13/$G$32,IF(A4670&gt;Data!$G$11*0.25,$C$13,$C$13*10)),"")</f>
        <v/>
      </c>
      <c r="H4670" s="43" t="str">
        <f>IF(A4670&lt;&gt;"",IF(Data!$G$9="constant",$C$13,IF(Data!$G$9="squeeze",G4670,F4670)),"")</f>
        <v/>
      </c>
      <c r="I4670" s="38" t="str">
        <f ca="1">IF(ISNUMBER(A4670),NORMINV(RAND(),0,IF(AND(Data!$G$9="squeeze",A4670&lt;Data!$G$11*0.25),$H$32,1)*$C$30*$C$13)*($C$14*$C$12),"")</f>
        <v/>
      </c>
      <c r="J4670" s="42" t="str">
        <f ca="1">IFERROR(IF(Data!$C$6="Real",B4670,I4670+J4669+($C$14*$C$12)*(NORMINV(RAND(),$C$15,CHOOSE($G$13,$C$13,F4670,G4670)))),"")</f>
        <v/>
      </c>
      <c r="K4670" s="88" t="str">
        <f>IF(ISNUMBER(A4670), IF($G$16="fixed",$G$17,MIN(H4670*Data!$C$7*$C$16*0.5,$C$17*Data!$C$7))*$C$12,"")</f>
        <v/>
      </c>
      <c r="L4670" s="42" t="str">
        <f t="shared" ca="1" si="2190"/>
        <v/>
      </c>
      <c r="M4670" s="44" t="str">
        <f t="shared" ca="1" si="2191"/>
        <v/>
      </c>
      <c r="N4670" s="44" t="str">
        <f t="shared" ca="1" si="2192"/>
        <v/>
      </c>
      <c r="O4670" s="108" t="str">
        <f t="shared" si="2176"/>
        <v/>
      </c>
      <c r="P4670" s="102" t="str">
        <f t="shared" si="2177"/>
        <v/>
      </c>
      <c r="Q4670" s="102" t="str">
        <f t="shared" si="2178"/>
        <v/>
      </c>
      <c r="R4670" s="120" t="str">
        <f t="shared" si="2179"/>
        <v/>
      </c>
      <c r="S4670" s="54" t="str">
        <f t="shared" si="2180"/>
        <v/>
      </c>
      <c r="T4670" s="5" t="str">
        <f t="shared" si="2181"/>
        <v/>
      </c>
      <c r="U4670" s="152" t="str">
        <f t="shared" si="2164"/>
        <v/>
      </c>
      <c r="V4670" s="152" t="str">
        <f t="shared" si="2165"/>
        <v/>
      </c>
      <c r="W4670" s="153" t="str">
        <f t="shared" si="2166"/>
        <v/>
      </c>
      <c r="X4670" s="153" t="str">
        <f t="shared" si="2167"/>
        <v/>
      </c>
      <c r="Y4670" s="153" t="str">
        <f t="shared" si="2168"/>
        <v/>
      </c>
      <c r="Z4670" s="153" t="str">
        <f t="shared" si="2169"/>
        <v/>
      </c>
      <c r="AA4670" s="152" t="str">
        <f t="shared" si="2170"/>
        <v/>
      </c>
      <c r="AB4670" s="152" t="str">
        <f t="shared" si="2171"/>
        <v/>
      </c>
      <c r="AC4670" s="154" t="str">
        <f t="shared" si="2182"/>
        <v/>
      </c>
      <c r="AD4670" s="154" t="str">
        <f t="shared" si="2183"/>
        <v/>
      </c>
      <c r="AE4670" s="3" t="str">
        <f t="shared" si="2184"/>
        <v/>
      </c>
      <c r="AF4670" s="3" t="str">
        <f t="shared" si="2185"/>
        <v/>
      </c>
      <c r="AG4670" s="3" t="str">
        <f t="shared" si="2186"/>
        <v/>
      </c>
      <c r="AH4670" s="4" t="str">
        <f t="shared" si="2187"/>
        <v/>
      </c>
      <c r="AI4670" s="75" t="str">
        <f t="shared" si="2188"/>
        <v/>
      </c>
      <c r="AJ4670" s="75" t="str">
        <f t="shared" si="2189"/>
        <v/>
      </c>
    </row>
    <row r="4671" spans="1:36" ht="14.25">
      <c r="A4671" s="41" t="str">
        <f t="shared" si="2172"/>
        <v/>
      </c>
      <c r="B4671" s="150" t="str">
        <f>IF(ISNUMBER(A4671),INDEX('MetaTrader Import'!$H$13:$J$5893,TRUNC(((A4671-$A$39+1)-1)/3)+1,MOD((A4671-$A$39+1)-1,3)+1),"")</f>
        <v/>
      </c>
      <c r="C4671" s="43" t="str">
        <f t="shared" si="2173"/>
        <v/>
      </c>
      <c r="D4671" s="43" t="str">
        <f t="shared" ca="1" si="2163"/>
        <v/>
      </c>
      <c r="E4671" s="43" t="str">
        <f t="shared" si="2174"/>
        <v/>
      </c>
      <c r="F4671" s="43" t="str">
        <f t="shared" si="2175"/>
        <v/>
      </c>
      <c r="G4671" s="43" t="str">
        <f>IF(A4671&lt;&gt;"",IF(A4671&lt;Data!$G$11*0.25,$C$13/$G$32,IF(A4671&gt;Data!$G$11*0.25,$C$13,$C$13*10)),"")</f>
        <v/>
      </c>
      <c r="H4671" s="43" t="str">
        <f>IF(A4671&lt;&gt;"",IF(Data!$G$9="constant",$C$13,IF(Data!$G$9="squeeze",G4671,F4671)),"")</f>
        <v/>
      </c>
      <c r="I4671" s="38" t="str">
        <f ca="1">IF(ISNUMBER(A4671),NORMINV(RAND(),0,IF(AND(Data!$G$9="squeeze",A4671&lt;Data!$G$11*0.25),$H$32,1)*$C$30*$C$13)*($C$14*$C$12),"")</f>
        <v/>
      </c>
      <c r="J4671" s="42" t="str">
        <f ca="1">IFERROR(IF(Data!$C$6="Real",B4671,I4671+J4670+($C$14*$C$12)*(NORMINV(RAND(),$C$15,CHOOSE($G$13,$C$13,F4671,G4671)))),"")</f>
        <v/>
      </c>
      <c r="K4671" s="88" t="str">
        <f>IF(ISNUMBER(A4671), IF($G$16="fixed",$G$17,MIN(H4671*Data!$C$7*$C$16*0.5,$C$17*Data!$C$7))*$C$12,"")</f>
        <v/>
      </c>
      <c r="L4671" s="42" t="str">
        <f t="shared" ca="1" si="2190"/>
        <v/>
      </c>
      <c r="M4671" s="44" t="str">
        <f t="shared" ca="1" si="2191"/>
        <v/>
      </c>
      <c r="N4671" s="44" t="str">
        <f t="shared" ca="1" si="2192"/>
        <v/>
      </c>
      <c r="O4671" s="108" t="str">
        <f t="shared" si="2176"/>
        <v/>
      </c>
      <c r="P4671" s="102" t="str">
        <f t="shared" si="2177"/>
        <v/>
      </c>
      <c r="Q4671" s="102" t="str">
        <f t="shared" si="2178"/>
        <v/>
      </c>
      <c r="R4671" s="120" t="str">
        <f t="shared" si="2179"/>
        <v/>
      </c>
      <c r="S4671" s="54" t="str">
        <f t="shared" si="2180"/>
        <v/>
      </c>
      <c r="T4671" s="5" t="str">
        <f t="shared" si="2181"/>
        <v/>
      </c>
      <c r="U4671" s="152" t="str">
        <f t="shared" si="2164"/>
        <v/>
      </c>
      <c r="V4671" s="152" t="str">
        <f t="shared" si="2165"/>
        <v/>
      </c>
      <c r="W4671" s="153" t="str">
        <f t="shared" si="2166"/>
        <v/>
      </c>
      <c r="X4671" s="153" t="str">
        <f t="shared" si="2167"/>
        <v/>
      </c>
      <c r="Y4671" s="153" t="str">
        <f t="shared" si="2168"/>
        <v/>
      </c>
      <c r="Z4671" s="153" t="str">
        <f t="shared" si="2169"/>
        <v/>
      </c>
      <c r="AA4671" s="152" t="str">
        <f t="shared" si="2170"/>
        <v/>
      </c>
      <c r="AB4671" s="152" t="str">
        <f t="shared" si="2171"/>
        <v/>
      </c>
      <c r="AC4671" s="154" t="str">
        <f t="shared" si="2182"/>
        <v/>
      </c>
      <c r="AD4671" s="154" t="str">
        <f t="shared" si="2183"/>
        <v/>
      </c>
      <c r="AE4671" s="3" t="str">
        <f t="shared" si="2184"/>
        <v/>
      </c>
      <c r="AF4671" s="3" t="str">
        <f t="shared" si="2185"/>
        <v/>
      </c>
      <c r="AG4671" s="3" t="str">
        <f t="shared" si="2186"/>
        <v/>
      </c>
      <c r="AH4671" s="4" t="str">
        <f t="shared" si="2187"/>
        <v/>
      </c>
      <c r="AI4671" s="75" t="str">
        <f t="shared" si="2188"/>
        <v/>
      </c>
      <c r="AJ4671" s="75" t="str">
        <f t="shared" si="2189"/>
        <v/>
      </c>
    </row>
    <row r="4672" spans="1:36" ht="14.25">
      <c r="A4672" s="41" t="str">
        <f t="shared" si="2172"/>
        <v/>
      </c>
      <c r="B4672" s="150" t="str">
        <f>IF(ISNUMBER(A4672),INDEX('MetaTrader Import'!$H$13:$J$5893,TRUNC(((A4672-$A$39+1)-1)/3)+1,MOD((A4672-$A$39+1)-1,3)+1),"")</f>
        <v/>
      </c>
      <c r="C4672" s="43" t="str">
        <f t="shared" si="2173"/>
        <v/>
      </c>
      <c r="D4672" s="43" t="str">
        <f t="shared" ca="1" si="2163"/>
        <v/>
      </c>
      <c r="E4672" s="43" t="str">
        <f t="shared" si="2174"/>
        <v/>
      </c>
      <c r="F4672" s="43" t="str">
        <f t="shared" si="2175"/>
        <v/>
      </c>
      <c r="G4672" s="43" t="str">
        <f>IF(A4672&lt;&gt;"",IF(A4672&lt;Data!$G$11*0.25,$C$13/$G$32,IF(A4672&gt;Data!$G$11*0.25,$C$13,$C$13*10)),"")</f>
        <v/>
      </c>
      <c r="H4672" s="43" t="str">
        <f>IF(A4672&lt;&gt;"",IF(Data!$G$9="constant",$C$13,IF(Data!$G$9="squeeze",G4672,F4672)),"")</f>
        <v/>
      </c>
      <c r="I4672" s="38" t="str">
        <f ca="1">IF(ISNUMBER(A4672),NORMINV(RAND(),0,IF(AND(Data!$G$9="squeeze",A4672&lt;Data!$G$11*0.25),$H$32,1)*$C$30*$C$13)*($C$14*$C$12),"")</f>
        <v/>
      </c>
      <c r="J4672" s="42" t="str">
        <f ca="1">IFERROR(IF(Data!$C$6="Real",B4672,I4672+J4671+($C$14*$C$12)*(NORMINV(RAND(),$C$15,CHOOSE($G$13,$C$13,F4672,G4672)))),"")</f>
        <v/>
      </c>
      <c r="K4672" s="88" t="str">
        <f>IF(ISNUMBER(A4672), IF($G$16="fixed",$G$17,MIN(H4672*Data!$C$7*$C$16*0.5,$C$17*Data!$C$7))*$C$12,"")</f>
        <v/>
      </c>
      <c r="L4672" s="42" t="str">
        <f t="shared" ca="1" si="2190"/>
        <v/>
      </c>
      <c r="M4672" s="44" t="str">
        <f t="shared" ca="1" si="2191"/>
        <v/>
      </c>
      <c r="N4672" s="44" t="str">
        <f t="shared" ca="1" si="2192"/>
        <v/>
      </c>
      <c r="O4672" s="108" t="str">
        <f t="shared" si="2176"/>
        <v/>
      </c>
      <c r="P4672" s="102" t="str">
        <f t="shared" si="2177"/>
        <v/>
      </c>
      <c r="Q4672" s="102" t="str">
        <f t="shared" si="2178"/>
        <v/>
      </c>
      <c r="R4672" s="120" t="str">
        <f t="shared" si="2179"/>
        <v/>
      </c>
      <c r="S4672" s="54" t="str">
        <f t="shared" si="2180"/>
        <v/>
      </c>
      <c r="T4672" s="5" t="str">
        <f t="shared" si="2181"/>
        <v/>
      </c>
      <c r="U4672" s="152" t="str">
        <f t="shared" si="2164"/>
        <v/>
      </c>
      <c r="V4672" s="152" t="str">
        <f t="shared" si="2165"/>
        <v/>
      </c>
      <c r="W4672" s="153" t="str">
        <f t="shared" si="2166"/>
        <v/>
      </c>
      <c r="X4672" s="153" t="str">
        <f t="shared" si="2167"/>
        <v/>
      </c>
      <c r="Y4672" s="153" t="str">
        <f t="shared" si="2168"/>
        <v/>
      </c>
      <c r="Z4672" s="153" t="str">
        <f t="shared" si="2169"/>
        <v/>
      </c>
      <c r="AA4672" s="152" t="str">
        <f t="shared" si="2170"/>
        <v/>
      </c>
      <c r="AB4672" s="152" t="str">
        <f t="shared" si="2171"/>
        <v/>
      </c>
      <c r="AC4672" s="154" t="str">
        <f t="shared" si="2182"/>
        <v/>
      </c>
      <c r="AD4672" s="154" t="str">
        <f t="shared" si="2183"/>
        <v/>
      </c>
      <c r="AE4672" s="3" t="str">
        <f t="shared" si="2184"/>
        <v/>
      </c>
      <c r="AF4672" s="3" t="str">
        <f t="shared" si="2185"/>
        <v/>
      </c>
      <c r="AG4672" s="3" t="str">
        <f t="shared" si="2186"/>
        <v/>
      </c>
      <c r="AH4672" s="4" t="str">
        <f t="shared" si="2187"/>
        <v/>
      </c>
      <c r="AI4672" s="75" t="str">
        <f t="shared" si="2188"/>
        <v/>
      </c>
      <c r="AJ4672" s="75" t="str">
        <f t="shared" si="2189"/>
        <v/>
      </c>
    </row>
    <row r="4673" spans="1:36" ht="14.25">
      <c r="A4673" s="41" t="str">
        <f t="shared" si="2172"/>
        <v/>
      </c>
      <c r="B4673" s="150" t="str">
        <f>IF(ISNUMBER(A4673),INDEX('MetaTrader Import'!$H$13:$J$5893,TRUNC(((A4673-$A$39+1)-1)/3)+1,MOD((A4673-$A$39+1)-1,3)+1),"")</f>
        <v/>
      </c>
      <c r="C4673" s="43" t="str">
        <f t="shared" si="2173"/>
        <v/>
      </c>
      <c r="D4673" s="43" t="str">
        <f t="shared" ca="1" si="2163"/>
        <v/>
      </c>
      <c r="E4673" s="43" t="str">
        <f t="shared" si="2174"/>
        <v/>
      </c>
      <c r="F4673" s="43" t="str">
        <f t="shared" si="2175"/>
        <v/>
      </c>
      <c r="G4673" s="43" t="str">
        <f>IF(A4673&lt;&gt;"",IF(A4673&lt;Data!$G$11*0.25,$C$13/$G$32,IF(A4673&gt;Data!$G$11*0.25,$C$13,$C$13*10)),"")</f>
        <v/>
      </c>
      <c r="H4673" s="43" t="str">
        <f>IF(A4673&lt;&gt;"",IF(Data!$G$9="constant",$C$13,IF(Data!$G$9="squeeze",G4673,F4673)),"")</f>
        <v/>
      </c>
      <c r="I4673" s="38" t="str">
        <f ca="1">IF(ISNUMBER(A4673),NORMINV(RAND(),0,IF(AND(Data!$G$9="squeeze",A4673&lt;Data!$G$11*0.25),$H$32,1)*$C$30*$C$13)*($C$14*$C$12),"")</f>
        <v/>
      </c>
      <c r="J4673" s="42" t="str">
        <f ca="1">IFERROR(IF(Data!$C$6="Real",B4673,I4673+J4672+($C$14*$C$12)*(NORMINV(RAND(),$C$15,CHOOSE($G$13,$C$13,F4673,G4673)))),"")</f>
        <v/>
      </c>
      <c r="K4673" s="88" t="str">
        <f>IF(ISNUMBER(A4673), IF($G$16="fixed",$G$17,MIN(H4673*Data!$C$7*$C$16*0.5,$C$17*Data!$C$7))*$C$12,"")</f>
        <v/>
      </c>
      <c r="L4673" s="42" t="str">
        <f t="shared" ca="1" si="2190"/>
        <v/>
      </c>
      <c r="M4673" s="44" t="str">
        <f t="shared" ca="1" si="2191"/>
        <v/>
      </c>
      <c r="N4673" s="44" t="str">
        <f t="shared" ca="1" si="2192"/>
        <v/>
      </c>
      <c r="O4673" s="108" t="str">
        <f t="shared" si="2176"/>
        <v/>
      </c>
      <c r="P4673" s="102" t="str">
        <f t="shared" si="2177"/>
        <v/>
      </c>
      <c r="Q4673" s="102" t="str">
        <f t="shared" si="2178"/>
        <v/>
      </c>
      <c r="R4673" s="120" t="str">
        <f t="shared" si="2179"/>
        <v/>
      </c>
      <c r="S4673" s="54" t="str">
        <f t="shared" si="2180"/>
        <v/>
      </c>
      <c r="T4673" s="5" t="str">
        <f t="shared" si="2181"/>
        <v/>
      </c>
      <c r="U4673" s="152" t="str">
        <f t="shared" si="2164"/>
        <v/>
      </c>
      <c r="V4673" s="152" t="str">
        <f t="shared" si="2165"/>
        <v/>
      </c>
      <c r="W4673" s="153" t="str">
        <f t="shared" si="2166"/>
        <v/>
      </c>
      <c r="X4673" s="153" t="str">
        <f t="shared" si="2167"/>
        <v/>
      </c>
      <c r="Y4673" s="153" t="str">
        <f t="shared" si="2168"/>
        <v/>
      </c>
      <c r="Z4673" s="153" t="str">
        <f t="shared" si="2169"/>
        <v/>
      </c>
      <c r="AA4673" s="152" t="str">
        <f t="shared" si="2170"/>
        <v/>
      </c>
      <c r="AB4673" s="152" t="str">
        <f t="shared" si="2171"/>
        <v/>
      </c>
      <c r="AC4673" s="154" t="str">
        <f t="shared" si="2182"/>
        <v/>
      </c>
      <c r="AD4673" s="154" t="str">
        <f t="shared" si="2183"/>
        <v/>
      </c>
      <c r="AE4673" s="3" t="str">
        <f t="shared" si="2184"/>
        <v/>
      </c>
      <c r="AF4673" s="3" t="str">
        <f t="shared" si="2185"/>
        <v/>
      </c>
      <c r="AG4673" s="3" t="str">
        <f t="shared" si="2186"/>
        <v/>
      </c>
      <c r="AH4673" s="4" t="str">
        <f t="shared" si="2187"/>
        <v/>
      </c>
      <c r="AI4673" s="75" t="str">
        <f t="shared" si="2188"/>
        <v/>
      </c>
      <c r="AJ4673" s="75" t="str">
        <f t="shared" si="2189"/>
        <v/>
      </c>
    </row>
    <row r="4674" spans="1:36" ht="14.25">
      <c r="A4674" s="41" t="str">
        <f t="shared" si="2172"/>
        <v/>
      </c>
      <c r="B4674" s="150" t="str">
        <f>IF(ISNUMBER(A4674),INDEX('MetaTrader Import'!$H$13:$J$5893,TRUNC(((A4674-$A$39+1)-1)/3)+1,MOD((A4674-$A$39+1)-1,3)+1),"")</f>
        <v/>
      </c>
      <c r="C4674" s="43" t="str">
        <f t="shared" si="2173"/>
        <v/>
      </c>
      <c r="D4674" s="43" t="str">
        <f t="shared" ca="1" si="2163"/>
        <v/>
      </c>
      <c r="E4674" s="43" t="str">
        <f t="shared" si="2174"/>
        <v/>
      </c>
      <c r="F4674" s="43" t="str">
        <f t="shared" si="2175"/>
        <v/>
      </c>
      <c r="G4674" s="43" t="str">
        <f>IF(A4674&lt;&gt;"",IF(A4674&lt;Data!$G$11*0.25,$C$13/$G$32,IF(A4674&gt;Data!$G$11*0.25,$C$13,$C$13*10)),"")</f>
        <v/>
      </c>
      <c r="H4674" s="43" t="str">
        <f>IF(A4674&lt;&gt;"",IF(Data!$G$9="constant",$C$13,IF(Data!$G$9="squeeze",G4674,F4674)),"")</f>
        <v/>
      </c>
      <c r="I4674" s="38" t="str">
        <f ca="1">IF(ISNUMBER(A4674),NORMINV(RAND(),0,IF(AND(Data!$G$9="squeeze",A4674&lt;Data!$G$11*0.25),$H$32,1)*$C$30*$C$13)*($C$14*$C$12),"")</f>
        <v/>
      </c>
      <c r="J4674" s="42" t="str">
        <f ca="1">IFERROR(IF(Data!$C$6="Real",B4674,I4674+J4673+($C$14*$C$12)*(NORMINV(RAND(),$C$15,CHOOSE($G$13,$C$13,F4674,G4674)))),"")</f>
        <v/>
      </c>
      <c r="K4674" s="88" t="str">
        <f>IF(ISNUMBER(A4674), IF($G$16="fixed",$G$17,MIN(H4674*Data!$C$7*$C$16*0.5,$C$17*Data!$C$7))*$C$12,"")</f>
        <v/>
      </c>
      <c r="L4674" s="42" t="str">
        <f t="shared" ca="1" si="2190"/>
        <v/>
      </c>
      <c r="M4674" s="44" t="str">
        <f t="shared" ca="1" si="2191"/>
        <v/>
      </c>
      <c r="N4674" s="44" t="str">
        <f t="shared" ca="1" si="2192"/>
        <v/>
      </c>
      <c r="O4674" s="108" t="str">
        <f t="shared" si="2176"/>
        <v/>
      </c>
      <c r="P4674" s="102" t="str">
        <f t="shared" si="2177"/>
        <v/>
      </c>
      <c r="Q4674" s="102" t="str">
        <f t="shared" si="2178"/>
        <v/>
      </c>
      <c r="R4674" s="120" t="str">
        <f t="shared" si="2179"/>
        <v/>
      </c>
      <c r="S4674" s="54" t="str">
        <f t="shared" si="2180"/>
        <v/>
      </c>
      <c r="T4674" s="5" t="str">
        <f t="shared" si="2181"/>
        <v/>
      </c>
      <c r="U4674" s="152" t="str">
        <f t="shared" si="2164"/>
        <v/>
      </c>
      <c r="V4674" s="152" t="str">
        <f t="shared" si="2165"/>
        <v/>
      </c>
      <c r="W4674" s="153" t="str">
        <f t="shared" si="2166"/>
        <v/>
      </c>
      <c r="X4674" s="153" t="str">
        <f t="shared" si="2167"/>
        <v/>
      </c>
      <c r="Y4674" s="153" t="str">
        <f t="shared" si="2168"/>
        <v/>
      </c>
      <c r="Z4674" s="153" t="str">
        <f t="shared" si="2169"/>
        <v/>
      </c>
      <c r="AA4674" s="152" t="str">
        <f t="shared" si="2170"/>
        <v/>
      </c>
      <c r="AB4674" s="152" t="str">
        <f t="shared" si="2171"/>
        <v/>
      </c>
      <c r="AC4674" s="154" t="str">
        <f t="shared" si="2182"/>
        <v/>
      </c>
      <c r="AD4674" s="154" t="str">
        <f t="shared" si="2183"/>
        <v/>
      </c>
      <c r="AE4674" s="3" t="str">
        <f t="shared" si="2184"/>
        <v/>
      </c>
      <c r="AF4674" s="3" t="str">
        <f t="shared" si="2185"/>
        <v/>
      </c>
      <c r="AG4674" s="3" t="str">
        <f t="shared" si="2186"/>
        <v/>
      </c>
      <c r="AH4674" s="4" t="str">
        <f t="shared" si="2187"/>
        <v/>
      </c>
      <c r="AI4674" s="75" t="str">
        <f t="shared" si="2188"/>
        <v/>
      </c>
      <c r="AJ4674" s="75" t="str">
        <f t="shared" si="2189"/>
        <v/>
      </c>
    </row>
    <row r="4675" spans="1:36" ht="14.25">
      <c r="A4675" s="41" t="str">
        <f t="shared" si="2172"/>
        <v/>
      </c>
      <c r="B4675" s="150" t="str">
        <f>IF(ISNUMBER(A4675),INDEX('MetaTrader Import'!$H$13:$J$5893,TRUNC(((A4675-$A$39+1)-1)/3)+1,MOD((A4675-$A$39+1)-1,3)+1),"")</f>
        <v/>
      </c>
      <c r="C4675" s="43" t="str">
        <f t="shared" si="2173"/>
        <v/>
      </c>
      <c r="D4675" s="43" t="str">
        <f t="shared" ref="D4675:D4738" ca="1" si="2193">IF(A4675&lt;&gt;"",NORMINV(RAND(),($C$23-C4675)*$C$28,$C$27)+NORMINV(RAND(),IF(RAND()&gt;$C$26,$C$25,0),$C$27),"")</f>
        <v/>
      </c>
      <c r="E4675" s="43" t="str">
        <f t="shared" si="2174"/>
        <v/>
      </c>
      <c r="F4675" s="43" t="str">
        <f t="shared" si="2175"/>
        <v/>
      </c>
      <c r="G4675" s="43" t="str">
        <f>IF(A4675&lt;&gt;"",IF(A4675&lt;Data!$G$11*0.25,$C$13/$G$32,IF(A4675&gt;Data!$G$11*0.25,$C$13,$C$13*10)),"")</f>
        <v/>
      </c>
      <c r="H4675" s="43" t="str">
        <f>IF(A4675&lt;&gt;"",IF(Data!$G$9="constant",$C$13,IF(Data!$G$9="squeeze",G4675,F4675)),"")</f>
        <v/>
      </c>
      <c r="I4675" s="38" t="str">
        <f ca="1">IF(ISNUMBER(A4675),NORMINV(RAND(),0,IF(AND(Data!$G$9="squeeze",A4675&lt;Data!$G$11*0.25),$H$32,1)*$C$30*$C$13)*($C$14*$C$12),"")</f>
        <v/>
      </c>
      <c r="J4675" s="42" t="str">
        <f ca="1">IFERROR(IF(Data!$C$6="Real",B4675,I4675+J4674+($C$14*$C$12)*(NORMINV(RAND(),$C$15,CHOOSE($G$13,$C$13,F4675,G4675)))),"")</f>
        <v/>
      </c>
      <c r="K4675" s="88" t="str">
        <f>IF(ISNUMBER(A4675), IF($G$16="fixed",$G$17,MIN(H4675*Data!$C$7*$C$16*0.5,$C$17*Data!$C$7))*$C$12,"")</f>
        <v/>
      </c>
      <c r="L4675" s="42" t="str">
        <f t="shared" ca="1" si="2190"/>
        <v/>
      </c>
      <c r="M4675" s="44" t="str">
        <f t="shared" ca="1" si="2191"/>
        <v/>
      </c>
      <c r="N4675" s="44" t="str">
        <f t="shared" ca="1" si="2192"/>
        <v/>
      </c>
      <c r="O4675" s="108" t="str">
        <f t="shared" si="2176"/>
        <v/>
      </c>
      <c r="P4675" s="102" t="str">
        <f t="shared" si="2177"/>
        <v/>
      </c>
      <c r="Q4675" s="102" t="str">
        <f t="shared" si="2178"/>
        <v/>
      </c>
      <c r="R4675" s="120" t="str">
        <f t="shared" si="2179"/>
        <v/>
      </c>
      <c r="S4675" s="54" t="str">
        <f t="shared" si="2180"/>
        <v/>
      </c>
      <c r="T4675" s="5" t="str">
        <f t="shared" si="2181"/>
        <v/>
      </c>
      <c r="U4675" s="152" t="str">
        <f t="shared" ref="U4675:U4738" si="2194">IF(NOT(ISNUMBER(T4675)),"",IF(S4675=1,T4675,IF(M4675&gt;U4674,M4675,IF(ISNUMBER(U4674),U4674,""))))</f>
        <v/>
      </c>
      <c r="V4675" s="152" t="str">
        <f t="shared" ref="V4675:V4738" si="2195">IF(NOT(ISNUMBER(T4675)),"",IF(S4675=1,T4675,IF(N4675&lt;V4674,N4675,IF(ISNUMBER(V4674),V4674,""))))</f>
        <v/>
      </c>
      <c r="W4675" s="153" t="str">
        <f t="shared" ref="W4675:W4738" si="2196">IF(NOT(ISNUMBER(T4675)),"",MIN($F$24,IF(TRUNC((U4675-T4675)/$E$24*$G$12)+0&gt;IF(ISNUMBER(W4674),W4674,0),TRUNC((U4675-T4675)/$E$24*$G$12)+0,IF(ISNUMBER(W4674),W4674,0))))</f>
        <v/>
      </c>
      <c r="X4675" s="153" t="str">
        <f t="shared" ref="X4675:X4738" si="2197">IF(NOT(ISNUMBER(T4675)),"",MIN($F$24,IF(-TRUNC((V4675-T4675)/$E$24*$G$12)+0&gt;IF(ISNUMBER(X4674),X4674,0),-TRUNC((V4675-T4675)/$E$24*$G$12)+0,IF(ISNUMBER(X4674),X4674,0))))</f>
        <v/>
      </c>
      <c r="Y4675" s="153" t="str">
        <f t="shared" ref="Y4675:Y4738" si="2198">IF(ISNUMBER(W4675),(IF(W4675=0,0,1))*IF(ABS($I$24)=2,POWER(2,W4675-1),W4675)*SIGN($I$24)*$K$24,"")</f>
        <v/>
      </c>
      <c r="Z4675" s="153" t="str">
        <f t="shared" ref="Z4675:Z4738" si="2199">IF(ISNUMBER(X4675),(IF(X4675=0,0,1))*IF(ABS($I$24)=2,POWER(2,X4675-1),X4675)*SIGN($I$24)*$K$24,"")</f>
        <v/>
      </c>
      <c r="AA4675" s="152" t="str">
        <f t="shared" ref="AA4675:AA4738" si="2200">IF(OR(NOT(ISNUMBER(T4675)),W4675&lt;1),"",IF(OR(NOT(ISNUMBER(W4674)),W4674=0),IF(SIGN(Y4675)=1,M4675,N4675),(Y4674*AA4674+(Y4675-Y4674)*IF(SIGN(Y4675)=1,M4675,N4675))/Y4675))</f>
        <v/>
      </c>
      <c r="AB4675" s="152" t="str">
        <f t="shared" ref="AB4675:AB4738" si="2201">IF(OR(NOT(ISNUMBER(T4675)),X4675&lt;1),"",IF(OR(NOT(ISNUMBER(X4674)),X4674=0),IF(SIGN(Z4675)=1,N4675,M4675),(Z4674*AB4674+(Z4675-Z4674)*IF(SIGN(Z4675)=1,N4675,M4675))/Z4675))</f>
        <v/>
      </c>
      <c r="AC4675" s="154" t="str">
        <f t="shared" si="2182"/>
        <v/>
      </c>
      <c r="AD4675" s="154" t="str">
        <f t="shared" si="2183"/>
        <v/>
      </c>
      <c r="AE4675" s="3" t="str">
        <f t="shared" si="2184"/>
        <v/>
      </c>
      <c r="AF4675" s="3" t="str">
        <f t="shared" si="2185"/>
        <v/>
      </c>
      <c r="AG4675" s="3" t="str">
        <f t="shared" si="2186"/>
        <v/>
      </c>
      <c r="AH4675" s="4" t="str">
        <f t="shared" si="2187"/>
        <v/>
      </c>
      <c r="AI4675" s="75" t="str">
        <f t="shared" si="2188"/>
        <v/>
      </c>
      <c r="AJ4675" s="75" t="str">
        <f t="shared" si="2189"/>
        <v/>
      </c>
    </row>
    <row r="4676" spans="1:36" ht="14.25">
      <c r="A4676" s="41" t="str">
        <f t="shared" ref="A4676:A4739" si="2202">IFERROR(IF(A4675+1&gt;$C$19,"",A4675+1),"")</f>
        <v/>
      </c>
      <c r="B4676" s="150" t="str">
        <f>IF(ISNUMBER(A4676),INDEX('MetaTrader Import'!$H$13:$J$5893,TRUNC(((A4676-$A$39+1)-1)/3)+1,MOD((A4676-$A$39+1)-1,3)+1),"")</f>
        <v/>
      </c>
      <c r="C4676" s="43" t="str">
        <f t="shared" ref="C4676:C4739" si="2203">IF(A4676&lt;&gt;"",E4675,"")</f>
        <v/>
      </c>
      <c r="D4676" s="43" t="str">
        <f t="shared" ca="1" si="2193"/>
        <v/>
      </c>
      <c r="E4676" s="43" t="str">
        <f t="shared" ref="E4676:E4739" si="2204">IF(A4676&lt;&gt;"",C4676+D4676,"")</f>
        <v/>
      </c>
      <c r="F4676" s="43" t="str">
        <f t="shared" ref="F4676:F4739" si="2205">IF(A4676&lt;&gt;"",$C$13*ABS(E4676)/$C$23,"")</f>
        <v/>
      </c>
      <c r="G4676" s="43" t="str">
        <f>IF(A4676&lt;&gt;"",IF(A4676&lt;Data!$G$11*0.25,$C$13/$G$32,IF(A4676&gt;Data!$G$11*0.25,$C$13,$C$13*10)),"")</f>
        <v/>
      </c>
      <c r="H4676" s="43" t="str">
        <f>IF(A4676&lt;&gt;"",IF(Data!$G$9="constant",$C$13,IF(Data!$G$9="squeeze",G4676,F4676)),"")</f>
        <v/>
      </c>
      <c r="I4676" s="38" t="str">
        <f ca="1">IF(ISNUMBER(A4676),NORMINV(RAND(),0,IF(AND(Data!$G$9="squeeze",A4676&lt;Data!$G$11*0.25),$H$32,1)*$C$30*$C$13)*($C$14*$C$12),"")</f>
        <v/>
      </c>
      <c r="J4676" s="42" t="str">
        <f ca="1">IFERROR(IF(Data!$C$6="Real",B4676,I4676+J4675+($C$14*$C$12)*(NORMINV(RAND(),$C$15,CHOOSE($G$13,$C$13,F4676,G4676)))),"")</f>
        <v/>
      </c>
      <c r="K4676" s="88" t="str">
        <f>IF(ISNUMBER(A4676), IF($G$16="fixed",$G$17,MIN(H4676*Data!$C$7*$C$16*0.5,$C$17*Data!$C$7))*$C$12,"")</f>
        <v/>
      </c>
      <c r="L4676" s="42" t="str">
        <f t="shared" ca="1" si="2190"/>
        <v/>
      </c>
      <c r="M4676" s="44" t="str">
        <f t="shared" ca="1" si="2191"/>
        <v/>
      </c>
      <c r="N4676" s="44" t="str">
        <f t="shared" ca="1" si="2192"/>
        <v/>
      </c>
      <c r="O4676" s="108" t="str">
        <f t="shared" ref="O4676:O4739" si="2206">IF(ISNUMBER(A4676),$G$12*SLOPE(L4662:L4676,A4662:A4676),"")</f>
        <v/>
      </c>
      <c r="P4676" s="102" t="str">
        <f t="shared" ref="P4676:P4739" si="2207">IF(ISNUMBER(A4676),STDEV(L4662:L4676)*$G$12,"")</f>
        <v/>
      </c>
      <c r="Q4676" s="102" t="str">
        <f t="shared" ref="Q4676:Q4739" si="2208">IF(ISNUMBER(A4676),SLOPE(P4662:P4676,A4662:A4676),"")</f>
        <v/>
      </c>
      <c r="R4676" s="120" t="str">
        <f t="shared" ref="R4676:R4739" si="2209">IF(ISNUMBER(A4676),R4675+S4675,"")</f>
        <v/>
      </c>
      <c r="S4676" s="54" t="str">
        <f t="shared" ref="S4676:S4739" si="2210">IF(ISNUMBER(A4676),IF(AND(R4676&lt;$M$24,Q4676&lt;$F$28,ABS(O4676)&lt;$F$27,P4676&lt;$F$26,NOT(ISNUMBER(T4675))),1,0),"")</f>
        <v/>
      </c>
      <c r="T4676" s="5" t="str">
        <f t="shared" ref="T4676:T4739" si="2211">IF(ISNUMBER(A4676),IF(S4676=1,L4676,IF(AG4675="Y","",IF(ISNUMBER(T4675),T4675,""))),"")</f>
        <v/>
      </c>
      <c r="U4676" s="152" t="str">
        <f t="shared" si="2194"/>
        <v/>
      </c>
      <c r="V4676" s="152" t="str">
        <f t="shared" si="2195"/>
        <v/>
      </c>
      <c r="W4676" s="153" t="str">
        <f t="shared" si="2196"/>
        <v/>
      </c>
      <c r="X4676" s="153" t="str">
        <f t="shared" si="2197"/>
        <v/>
      </c>
      <c r="Y4676" s="153" t="str">
        <f t="shared" si="2198"/>
        <v/>
      </c>
      <c r="Z4676" s="153" t="str">
        <f t="shared" si="2199"/>
        <v/>
      </c>
      <c r="AA4676" s="152" t="str">
        <f t="shared" si="2200"/>
        <v/>
      </c>
      <c r="AB4676" s="152" t="str">
        <f t="shared" si="2201"/>
        <v/>
      </c>
      <c r="AC4676" s="154" t="str">
        <f t="shared" ref="AC4676:AC4739" si="2212">IFERROR(-SIGN(Y4676)*(AA4676-IF(SIGN(Y4676)=1,N4676,M4676))*$G$12*ABS(Y4676),"")</f>
        <v/>
      </c>
      <c r="AD4676" s="154" t="str">
        <f t="shared" ref="AD4676:AD4739" si="2213">IFERROR(SIGN(Z4676)*(AB4676-IF(SIGN(Z4676)=1,M4676,N4676))*$G$12*ABS(Z4676),"")</f>
        <v/>
      </c>
      <c r="AE4676" s="3" t="str">
        <f t="shared" ref="AE4676:AE4739" si="2214">IF(ISNUMBER(A4676),IFERROR((IF(ISNUMBER(AC4676),AC4676,0)+IF(ISNUMBER(AD4676),AD4676,0))/(ABS(Y4676)+ABS(Z4676)),0),"")</f>
        <v/>
      </c>
      <c r="AF4676" s="3" t="str">
        <f t="shared" ref="AF4676:AF4739" si="2215">IF(ISNUMBER(A4676),IF(ISNUMBER(AC4676),AC4676,0)+IF(ISNUMBER(AD4676),AD4676,0),"")</f>
        <v/>
      </c>
      <c r="AG4676" s="3" t="str">
        <f t="shared" ref="AG4676:AG4739" si="2216">IF(NOT(ISNUMBER(T4676)),"",IF(OR(AF4676&gt;$G$24,AF4676&lt;-$H$24,A4676+1&gt;$C$19),"Y","N"))</f>
        <v/>
      </c>
      <c r="AH4676" s="4" t="str">
        <f t="shared" ref="AH4676:AH4739" si="2217">IF(AG4676="y",AF4676*10*$C$11,"")</f>
        <v/>
      </c>
      <c r="AI4676" s="75" t="str">
        <f t="shared" ref="AI4676:AI4739" si="2218">IF(ISNUMBER(A4676),IF(ISNUMBER(AH4676),AJ4676,AF4676*10*$C$11+AJ4676),"")</f>
        <v/>
      </c>
      <c r="AJ4676" s="75" t="str">
        <f t="shared" ref="AJ4676:AJ4739" si="2219">IF(ISNUMBER(A4676),AJ4675+IF(ISNUMBER(AH4676),AH4676,0),"")</f>
        <v/>
      </c>
    </row>
    <row r="4677" spans="1:36" ht="14.25">
      <c r="A4677" s="41" t="str">
        <f t="shared" si="2202"/>
        <v/>
      </c>
      <c r="B4677" s="150" t="str">
        <f>IF(ISNUMBER(A4677),INDEX('MetaTrader Import'!$H$13:$J$5893,TRUNC(((A4677-$A$39+1)-1)/3)+1,MOD((A4677-$A$39+1)-1,3)+1),"")</f>
        <v/>
      </c>
      <c r="C4677" s="43" t="str">
        <f t="shared" si="2203"/>
        <v/>
      </c>
      <c r="D4677" s="43" t="str">
        <f t="shared" ca="1" si="2193"/>
        <v/>
      </c>
      <c r="E4677" s="43" t="str">
        <f t="shared" si="2204"/>
        <v/>
      </c>
      <c r="F4677" s="43" t="str">
        <f t="shared" si="2205"/>
        <v/>
      </c>
      <c r="G4677" s="43" t="str">
        <f>IF(A4677&lt;&gt;"",IF(A4677&lt;Data!$G$11*0.25,$C$13/$G$32,IF(A4677&gt;Data!$G$11*0.25,$C$13,$C$13*10)),"")</f>
        <v/>
      </c>
      <c r="H4677" s="43" t="str">
        <f>IF(A4677&lt;&gt;"",IF(Data!$G$9="constant",$C$13,IF(Data!$G$9="squeeze",G4677,F4677)),"")</f>
        <v/>
      </c>
      <c r="I4677" s="38" t="str">
        <f ca="1">IF(ISNUMBER(A4677),NORMINV(RAND(),0,IF(AND(Data!$G$9="squeeze",A4677&lt;Data!$G$11*0.25),$H$32,1)*$C$30*$C$13)*($C$14*$C$12),"")</f>
        <v/>
      </c>
      <c r="J4677" s="42" t="str">
        <f ca="1">IFERROR(IF(Data!$C$6="Real",B4677,I4677+J4676+($C$14*$C$12)*(NORMINV(RAND(),$C$15,CHOOSE($G$13,$C$13,F4677,G4677)))),"")</f>
        <v/>
      </c>
      <c r="K4677" s="88" t="str">
        <f>IF(ISNUMBER(A4677), IF($G$16="fixed",$G$17,MIN(H4677*Data!$C$7*$C$16*0.5,$C$17*Data!$C$7))*$C$12,"")</f>
        <v/>
      </c>
      <c r="L4677" s="42" t="str">
        <f t="shared" ca="1" si="2190"/>
        <v/>
      </c>
      <c r="M4677" s="44" t="str">
        <f t="shared" ca="1" si="2191"/>
        <v/>
      </c>
      <c r="N4677" s="44" t="str">
        <f t="shared" ca="1" si="2192"/>
        <v/>
      </c>
      <c r="O4677" s="108" t="str">
        <f t="shared" si="2206"/>
        <v/>
      </c>
      <c r="P4677" s="102" t="str">
        <f t="shared" si="2207"/>
        <v/>
      </c>
      <c r="Q4677" s="102" t="str">
        <f t="shared" si="2208"/>
        <v/>
      </c>
      <c r="R4677" s="120" t="str">
        <f t="shared" si="2209"/>
        <v/>
      </c>
      <c r="S4677" s="54" t="str">
        <f t="shared" si="2210"/>
        <v/>
      </c>
      <c r="T4677" s="5" t="str">
        <f t="shared" si="2211"/>
        <v/>
      </c>
      <c r="U4677" s="152" t="str">
        <f t="shared" si="2194"/>
        <v/>
      </c>
      <c r="V4677" s="152" t="str">
        <f t="shared" si="2195"/>
        <v/>
      </c>
      <c r="W4677" s="153" t="str">
        <f t="shared" si="2196"/>
        <v/>
      </c>
      <c r="X4677" s="153" t="str">
        <f t="shared" si="2197"/>
        <v/>
      </c>
      <c r="Y4677" s="153" t="str">
        <f t="shared" si="2198"/>
        <v/>
      </c>
      <c r="Z4677" s="153" t="str">
        <f t="shared" si="2199"/>
        <v/>
      </c>
      <c r="AA4677" s="152" t="str">
        <f t="shared" si="2200"/>
        <v/>
      </c>
      <c r="AB4677" s="152" t="str">
        <f t="shared" si="2201"/>
        <v/>
      </c>
      <c r="AC4677" s="154" t="str">
        <f t="shared" si="2212"/>
        <v/>
      </c>
      <c r="AD4677" s="154" t="str">
        <f t="shared" si="2213"/>
        <v/>
      </c>
      <c r="AE4677" s="3" t="str">
        <f t="shared" si="2214"/>
        <v/>
      </c>
      <c r="AF4677" s="3" t="str">
        <f t="shared" si="2215"/>
        <v/>
      </c>
      <c r="AG4677" s="3" t="str">
        <f t="shared" si="2216"/>
        <v/>
      </c>
      <c r="AH4677" s="4" t="str">
        <f t="shared" si="2217"/>
        <v/>
      </c>
      <c r="AI4677" s="75" t="str">
        <f t="shared" si="2218"/>
        <v/>
      </c>
      <c r="AJ4677" s="75" t="str">
        <f t="shared" si="2219"/>
        <v/>
      </c>
    </row>
    <row r="4678" spans="1:36" ht="14.25">
      <c r="A4678" s="41" t="str">
        <f t="shared" si="2202"/>
        <v/>
      </c>
      <c r="B4678" s="150" t="str">
        <f>IF(ISNUMBER(A4678),INDEX('MetaTrader Import'!$H$13:$J$5893,TRUNC(((A4678-$A$39+1)-1)/3)+1,MOD((A4678-$A$39+1)-1,3)+1),"")</f>
        <v/>
      </c>
      <c r="C4678" s="43" t="str">
        <f t="shared" si="2203"/>
        <v/>
      </c>
      <c r="D4678" s="43" t="str">
        <f t="shared" ca="1" si="2193"/>
        <v/>
      </c>
      <c r="E4678" s="43" t="str">
        <f t="shared" si="2204"/>
        <v/>
      </c>
      <c r="F4678" s="43" t="str">
        <f t="shared" si="2205"/>
        <v/>
      </c>
      <c r="G4678" s="43" t="str">
        <f>IF(A4678&lt;&gt;"",IF(A4678&lt;Data!$G$11*0.25,$C$13/$G$32,IF(A4678&gt;Data!$G$11*0.25,$C$13,$C$13*10)),"")</f>
        <v/>
      </c>
      <c r="H4678" s="43" t="str">
        <f>IF(A4678&lt;&gt;"",IF(Data!$G$9="constant",$C$13,IF(Data!$G$9="squeeze",G4678,F4678)),"")</f>
        <v/>
      </c>
      <c r="I4678" s="38" t="str">
        <f ca="1">IF(ISNUMBER(A4678),NORMINV(RAND(),0,IF(AND(Data!$G$9="squeeze",A4678&lt;Data!$G$11*0.25),$H$32,1)*$C$30*$C$13)*($C$14*$C$12),"")</f>
        <v/>
      </c>
      <c r="J4678" s="42" t="str">
        <f ca="1">IFERROR(IF(Data!$C$6="Real",B4678,I4678+J4677+($C$14*$C$12)*(NORMINV(RAND(),$C$15,CHOOSE($G$13,$C$13,F4678,G4678)))),"")</f>
        <v/>
      </c>
      <c r="K4678" s="88" t="str">
        <f>IF(ISNUMBER(A4678), IF($G$16="fixed",$G$17,MIN(H4678*Data!$C$7*$C$16*0.5,$C$17*Data!$C$7))*$C$12,"")</f>
        <v/>
      </c>
      <c r="L4678" s="42" t="str">
        <f t="shared" ref="L4678:L4741" ca="1" si="2220">IFERROR(J4678,"")</f>
        <v/>
      </c>
      <c r="M4678" s="44" t="str">
        <f t="shared" ref="M4678:M4741" ca="1" si="2221">IFERROR(L4678+K4678*0.5,"")</f>
        <v/>
      </c>
      <c r="N4678" s="44" t="str">
        <f t="shared" ref="N4678:N4741" ca="1" si="2222">IFERROR(L4678-K4678*0.5,"")</f>
        <v/>
      </c>
      <c r="O4678" s="108" t="str">
        <f t="shared" si="2206"/>
        <v/>
      </c>
      <c r="P4678" s="102" t="str">
        <f t="shared" si="2207"/>
        <v/>
      </c>
      <c r="Q4678" s="102" t="str">
        <f t="shared" si="2208"/>
        <v/>
      </c>
      <c r="R4678" s="120" t="str">
        <f t="shared" si="2209"/>
        <v/>
      </c>
      <c r="S4678" s="54" t="str">
        <f t="shared" si="2210"/>
        <v/>
      </c>
      <c r="T4678" s="5" t="str">
        <f t="shared" si="2211"/>
        <v/>
      </c>
      <c r="U4678" s="152" t="str">
        <f t="shared" si="2194"/>
        <v/>
      </c>
      <c r="V4678" s="152" t="str">
        <f t="shared" si="2195"/>
        <v/>
      </c>
      <c r="W4678" s="153" t="str">
        <f t="shared" si="2196"/>
        <v/>
      </c>
      <c r="X4678" s="153" t="str">
        <f t="shared" si="2197"/>
        <v/>
      </c>
      <c r="Y4678" s="153" t="str">
        <f t="shared" si="2198"/>
        <v/>
      </c>
      <c r="Z4678" s="153" t="str">
        <f t="shared" si="2199"/>
        <v/>
      </c>
      <c r="AA4678" s="152" t="str">
        <f t="shared" si="2200"/>
        <v/>
      </c>
      <c r="AB4678" s="152" t="str">
        <f t="shared" si="2201"/>
        <v/>
      </c>
      <c r="AC4678" s="154" t="str">
        <f t="shared" si="2212"/>
        <v/>
      </c>
      <c r="AD4678" s="154" t="str">
        <f t="shared" si="2213"/>
        <v/>
      </c>
      <c r="AE4678" s="3" t="str">
        <f t="shared" si="2214"/>
        <v/>
      </c>
      <c r="AF4678" s="3" t="str">
        <f t="shared" si="2215"/>
        <v/>
      </c>
      <c r="AG4678" s="3" t="str">
        <f t="shared" si="2216"/>
        <v/>
      </c>
      <c r="AH4678" s="4" t="str">
        <f t="shared" si="2217"/>
        <v/>
      </c>
      <c r="AI4678" s="75" t="str">
        <f t="shared" si="2218"/>
        <v/>
      </c>
      <c r="AJ4678" s="75" t="str">
        <f t="shared" si="2219"/>
        <v/>
      </c>
    </row>
    <row r="4679" spans="1:36" ht="14.25">
      <c r="A4679" s="41" t="str">
        <f t="shared" si="2202"/>
        <v/>
      </c>
      <c r="B4679" s="150" t="str">
        <f>IF(ISNUMBER(A4679),INDEX('MetaTrader Import'!$H$13:$J$5893,TRUNC(((A4679-$A$39+1)-1)/3)+1,MOD((A4679-$A$39+1)-1,3)+1),"")</f>
        <v/>
      </c>
      <c r="C4679" s="43" t="str">
        <f t="shared" si="2203"/>
        <v/>
      </c>
      <c r="D4679" s="43" t="str">
        <f t="shared" ca="1" si="2193"/>
        <v/>
      </c>
      <c r="E4679" s="43" t="str">
        <f t="shared" si="2204"/>
        <v/>
      </c>
      <c r="F4679" s="43" t="str">
        <f t="shared" si="2205"/>
        <v/>
      </c>
      <c r="G4679" s="43" t="str">
        <f>IF(A4679&lt;&gt;"",IF(A4679&lt;Data!$G$11*0.25,$C$13/$G$32,IF(A4679&gt;Data!$G$11*0.25,$C$13,$C$13*10)),"")</f>
        <v/>
      </c>
      <c r="H4679" s="43" t="str">
        <f>IF(A4679&lt;&gt;"",IF(Data!$G$9="constant",$C$13,IF(Data!$G$9="squeeze",G4679,F4679)),"")</f>
        <v/>
      </c>
      <c r="I4679" s="38" t="str">
        <f ca="1">IF(ISNUMBER(A4679),NORMINV(RAND(),0,IF(AND(Data!$G$9="squeeze",A4679&lt;Data!$G$11*0.25),$H$32,1)*$C$30*$C$13)*($C$14*$C$12),"")</f>
        <v/>
      </c>
      <c r="J4679" s="42" t="str">
        <f ca="1">IFERROR(IF(Data!$C$6="Real",B4679,I4679+J4678+($C$14*$C$12)*(NORMINV(RAND(),$C$15,CHOOSE($G$13,$C$13,F4679,G4679)))),"")</f>
        <v/>
      </c>
      <c r="K4679" s="88" t="str">
        <f>IF(ISNUMBER(A4679), IF($G$16="fixed",$G$17,MIN(H4679*Data!$C$7*$C$16*0.5,$C$17*Data!$C$7))*$C$12,"")</f>
        <v/>
      </c>
      <c r="L4679" s="42" t="str">
        <f t="shared" ca="1" si="2220"/>
        <v/>
      </c>
      <c r="M4679" s="44" t="str">
        <f t="shared" ca="1" si="2221"/>
        <v/>
      </c>
      <c r="N4679" s="44" t="str">
        <f t="shared" ca="1" si="2222"/>
        <v/>
      </c>
      <c r="O4679" s="108" t="str">
        <f t="shared" si="2206"/>
        <v/>
      </c>
      <c r="P4679" s="102" t="str">
        <f t="shared" si="2207"/>
        <v/>
      </c>
      <c r="Q4679" s="102" t="str">
        <f t="shared" si="2208"/>
        <v/>
      </c>
      <c r="R4679" s="120" t="str">
        <f t="shared" si="2209"/>
        <v/>
      </c>
      <c r="S4679" s="54" t="str">
        <f t="shared" si="2210"/>
        <v/>
      </c>
      <c r="T4679" s="5" t="str">
        <f t="shared" si="2211"/>
        <v/>
      </c>
      <c r="U4679" s="152" t="str">
        <f t="shared" si="2194"/>
        <v/>
      </c>
      <c r="V4679" s="152" t="str">
        <f t="shared" si="2195"/>
        <v/>
      </c>
      <c r="W4679" s="153" t="str">
        <f t="shared" si="2196"/>
        <v/>
      </c>
      <c r="X4679" s="153" t="str">
        <f t="shared" si="2197"/>
        <v/>
      </c>
      <c r="Y4679" s="153" t="str">
        <f t="shared" si="2198"/>
        <v/>
      </c>
      <c r="Z4679" s="153" t="str">
        <f t="shared" si="2199"/>
        <v/>
      </c>
      <c r="AA4679" s="152" t="str">
        <f t="shared" si="2200"/>
        <v/>
      </c>
      <c r="AB4679" s="152" t="str">
        <f t="shared" si="2201"/>
        <v/>
      </c>
      <c r="AC4679" s="154" t="str">
        <f t="shared" si="2212"/>
        <v/>
      </c>
      <c r="AD4679" s="154" t="str">
        <f t="shared" si="2213"/>
        <v/>
      </c>
      <c r="AE4679" s="3" t="str">
        <f t="shared" si="2214"/>
        <v/>
      </c>
      <c r="AF4679" s="3" t="str">
        <f t="shared" si="2215"/>
        <v/>
      </c>
      <c r="AG4679" s="3" t="str">
        <f t="shared" si="2216"/>
        <v/>
      </c>
      <c r="AH4679" s="4" t="str">
        <f t="shared" si="2217"/>
        <v/>
      </c>
      <c r="AI4679" s="75" t="str">
        <f t="shared" si="2218"/>
        <v/>
      </c>
      <c r="AJ4679" s="75" t="str">
        <f t="shared" si="2219"/>
        <v/>
      </c>
    </row>
    <row r="4680" spans="1:36" ht="14.25">
      <c r="A4680" s="41" t="str">
        <f t="shared" si="2202"/>
        <v/>
      </c>
      <c r="B4680" s="150" t="str">
        <f>IF(ISNUMBER(A4680),INDEX('MetaTrader Import'!$H$13:$J$5893,TRUNC(((A4680-$A$39+1)-1)/3)+1,MOD((A4680-$A$39+1)-1,3)+1),"")</f>
        <v/>
      </c>
      <c r="C4680" s="43" t="str">
        <f t="shared" si="2203"/>
        <v/>
      </c>
      <c r="D4680" s="43" t="str">
        <f t="shared" ca="1" si="2193"/>
        <v/>
      </c>
      <c r="E4680" s="43" t="str">
        <f t="shared" si="2204"/>
        <v/>
      </c>
      <c r="F4680" s="43" t="str">
        <f t="shared" si="2205"/>
        <v/>
      </c>
      <c r="G4680" s="43" t="str">
        <f>IF(A4680&lt;&gt;"",IF(A4680&lt;Data!$G$11*0.25,$C$13/$G$32,IF(A4680&gt;Data!$G$11*0.25,$C$13,$C$13*10)),"")</f>
        <v/>
      </c>
      <c r="H4680" s="43" t="str">
        <f>IF(A4680&lt;&gt;"",IF(Data!$G$9="constant",$C$13,IF(Data!$G$9="squeeze",G4680,F4680)),"")</f>
        <v/>
      </c>
      <c r="I4680" s="38" t="str">
        <f ca="1">IF(ISNUMBER(A4680),NORMINV(RAND(),0,IF(AND(Data!$G$9="squeeze",A4680&lt;Data!$G$11*0.25),$H$32,1)*$C$30*$C$13)*($C$14*$C$12),"")</f>
        <v/>
      </c>
      <c r="J4680" s="42" t="str">
        <f ca="1">IFERROR(IF(Data!$C$6="Real",B4680,I4680+J4679+($C$14*$C$12)*(NORMINV(RAND(),$C$15,CHOOSE($G$13,$C$13,F4680,G4680)))),"")</f>
        <v/>
      </c>
      <c r="K4680" s="88" t="str">
        <f>IF(ISNUMBER(A4680), IF($G$16="fixed",$G$17,MIN(H4680*Data!$C$7*$C$16*0.5,$C$17*Data!$C$7))*$C$12,"")</f>
        <v/>
      </c>
      <c r="L4680" s="42" t="str">
        <f t="shared" ca="1" si="2220"/>
        <v/>
      </c>
      <c r="M4680" s="44" t="str">
        <f t="shared" ca="1" si="2221"/>
        <v/>
      </c>
      <c r="N4680" s="44" t="str">
        <f t="shared" ca="1" si="2222"/>
        <v/>
      </c>
      <c r="O4680" s="108" t="str">
        <f t="shared" si="2206"/>
        <v/>
      </c>
      <c r="P4680" s="102" t="str">
        <f t="shared" si="2207"/>
        <v/>
      </c>
      <c r="Q4680" s="102" t="str">
        <f t="shared" si="2208"/>
        <v/>
      </c>
      <c r="R4680" s="120" t="str">
        <f t="shared" si="2209"/>
        <v/>
      </c>
      <c r="S4680" s="54" t="str">
        <f t="shared" si="2210"/>
        <v/>
      </c>
      <c r="T4680" s="5" t="str">
        <f t="shared" si="2211"/>
        <v/>
      </c>
      <c r="U4680" s="152" t="str">
        <f t="shared" si="2194"/>
        <v/>
      </c>
      <c r="V4680" s="152" t="str">
        <f t="shared" si="2195"/>
        <v/>
      </c>
      <c r="W4680" s="153" t="str">
        <f t="shared" si="2196"/>
        <v/>
      </c>
      <c r="X4680" s="153" t="str">
        <f t="shared" si="2197"/>
        <v/>
      </c>
      <c r="Y4680" s="153" t="str">
        <f t="shared" si="2198"/>
        <v/>
      </c>
      <c r="Z4680" s="153" t="str">
        <f t="shared" si="2199"/>
        <v/>
      </c>
      <c r="AA4680" s="152" t="str">
        <f t="shared" si="2200"/>
        <v/>
      </c>
      <c r="AB4680" s="152" t="str">
        <f t="shared" si="2201"/>
        <v/>
      </c>
      <c r="AC4680" s="154" t="str">
        <f t="shared" si="2212"/>
        <v/>
      </c>
      <c r="AD4680" s="154" t="str">
        <f t="shared" si="2213"/>
        <v/>
      </c>
      <c r="AE4680" s="3" t="str">
        <f t="shared" si="2214"/>
        <v/>
      </c>
      <c r="AF4680" s="3" t="str">
        <f t="shared" si="2215"/>
        <v/>
      </c>
      <c r="AG4680" s="3" t="str">
        <f t="shared" si="2216"/>
        <v/>
      </c>
      <c r="AH4680" s="4" t="str">
        <f t="shared" si="2217"/>
        <v/>
      </c>
      <c r="AI4680" s="75" t="str">
        <f t="shared" si="2218"/>
        <v/>
      </c>
      <c r="AJ4680" s="75" t="str">
        <f t="shared" si="2219"/>
        <v/>
      </c>
    </row>
    <row r="4681" spans="1:36" ht="14.25">
      <c r="A4681" s="41" t="str">
        <f t="shared" si="2202"/>
        <v/>
      </c>
      <c r="B4681" s="150" t="str">
        <f>IF(ISNUMBER(A4681),INDEX('MetaTrader Import'!$H$13:$J$5893,TRUNC(((A4681-$A$39+1)-1)/3)+1,MOD((A4681-$A$39+1)-1,3)+1),"")</f>
        <v/>
      </c>
      <c r="C4681" s="43" t="str">
        <f t="shared" si="2203"/>
        <v/>
      </c>
      <c r="D4681" s="43" t="str">
        <f t="shared" ca="1" si="2193"/>
        <v/>
      </c>
      <c r="E4681" s="43" t="str">
        <f t="shared" si="2204"/>
        <v/>
      </c>
      <c r="F4681" s="43" t="str">
        <f t="shared" si="2205"/>
        <v/>
      </c>
      <c r="G4681" s="43" t="str">
        <f>IF(A4681&lt;&gt;"",IF(A4681&lt;Data!$G$11*0.25,$C$13/$G$32,IF(A4681&gt;Data!$G$11*0.25,$C$13,$C$13*10)),"")</f>
        <v/>
      </c>
      <c r="H4681" s="43" t="str">
        <f>IF(A4681&lt;&gt;"",IF(Data!$G$9="constant",$C$13,IF(Data!$G$9="squeeze",G4681,F4681)),"")</f>
        <v/>
      </c>
      <c r="I4681" s="38" t="str">
        <f ca="1">IF(ISNUMBER(A4681),NORMINV(RAND(),0,IF(AND(Data!$G$9="squeeze",A4681&lt;Data!$G$11*0.25),$H$32,1)*$C$30*$C$13)*($C$14*$C$12),"")</f>
        <v/>
      </c>
      <c r="J4681" s="42" t="str">
        <f ca="1">IFERROR(IF(Data!$C$6="Real",B4681,I4681+J4680+($C$14*$C$12)*(NORMINV(RAND(),$C$15,CHOOSE($G$13,$C$13,F4681,G4681)))),"")</f>
        <v/>
      </c>
      <c r="K4681" s="88" t="str">
        <f>IF(ISNUMBER(A4681), IF($G$16="fixed",$G$17,MIN(H4681*Data!$C$7*$C$16*0.5,$C$17*Data!$C$7))*$C$12,"")</f>
        <v/>
      </c>
      <c r="L4681" s="42" t="str">
        <f t="shared" ca="1" si="2220"/>
        <v/>
      </c>
      <c r="M4681" s="44" t="str">
        <f t="shared" ca="1" si="2221"/>
        <v/>
      </c>
      <c r="N4681" s="44" t="str">
        <f t="shared" ca="1" si="2222"/>
        <v/>
      </c>
      <c r="O4681" s="108" t="str">
        <f t="shared" si="2206"/>
        <v/>
      </c>
      <c r="P4681" s="102" t="str">
        <f t="shared" si="2207"/>
        <v/>
      </c>
      <c r="Q4681" s="102" t="str">
        <f t="shared" si="2208"/>
        <v/>
      </c>
      <c r="R4681" s="120" t="str">
        <f t="shared" si="2209"/>
        <v/>
      </c>
      <c r="S4681" s="54" t="str">
        <f t="shared" si="2210"/>
        <v/>
      </c>
      <c r="T4681" s="5" t="str">
        <f t="shared" si="2211"/>
        <v/>
      </c>
      <c r="U4681" s="152" t="str">
        <f t="shared" si="2194"/>
        <v/>
      </c>
      <c r="V4681" s="152" t="str">
        <f t="shared" si="2195"/>
        <v/>
      </c>
      <c r="W4681" s="153" t="str">
        <f t="shared" si="2196"/>
        <v/>
      </c>
      <c r="X4681" s="153" t="str">
        <f t="shared" si="2197"/>
        <v/>
      </c>
      <c r="Y4681" s="153" t="str">
        <f t="shared" si="2198"/>
        <v/>
      </c>
      <c r="Z4681" s="153" t="str">
        <f t="shared" si="2199"/>
        <v/>
      </c>
      <c r="AA4681" s="152" t="str">
        <f t="shared" si="2200"/>
        <v/>
      </c>
      <c r="AB4681" s="152" t="str">
        <f t="shared" si="2201"/>
        <v/>
      </c>
      <c r="AC4681" s="154" t="str">
        <f t="shared" si="2212"/>
        <v/>
      </c>
      <c r="AD4681" s="154" t="str">
        <f t="shared" si="2213"/>
        <v/>
      </c>
      <c r="AE4681" s="3" t="str">
        <f t="shared" si="2214"/>
        <v/>
      </c>
      <c r="AF4681" s="3" t="str">
        <f t="shared" si="2215"/>
        <v/>
      </c>
      <c r="AG4681" s="3" t="str">
        <f t="shared" si="2216"/>
        <v/>
      </c>
      <c r="AH4681" s="4" t="str">
        <f t="shared" si="2217"/>
        <v/>
      </c>
      <c r="AI4681" s="75" t="str">
        <f t="shared" si="2218"/>
        <v/>
      </c>
      <c r="AJ4681" s="75" t="str">
        <f t="shared" si="2219"/>
        <v/>
      </c>
    </row>
    <row r="4682" spans="1:36" ht="14.25">
      <c r="A4682" s="41" t="str">
        <f t="shared" si="2202"/>
        <v/>
      </c>
      <c r="B4682" s="150" t="str">
        <f>IF(ISNUMBER(A4682),INDEX('MetaTrader Import'!$H$13:$J$5893,TRUNC(((A4682-$A$39+1)-1)/3)+1,MOD((A4682-$A$39+1)-1,3)+1),"")</f>
        <v/>
      </c>
      <c r="C4682" s="43" t="str">
        <f t="shared" si="2203"/>
        <v/>
      </c>
      <c r="D4682" s="43" t="str">
        <f t="shared" ca="1" si="2193"/>
        <v/>
      </c>
      <c r="E4682" s="43" t="str">
        <f t="shared" si="2204"/>
        <v/>
      </c>
      <c r="F4682" s="43" t="str">
        <f t="shared" si="2205"/>
        <v/>
      </c>
      <c r="G4682" s="43" t="str">
        <f>IF(A4682&lt;&gt;"",IF(A4682&lt;Data!$G$11*0.25,$C$13/$G$32,IF(A4682&gt;Data!$G$11*0.25,$C$13,$C$13*10)),"")</f>
        <v/>
      </c>
      <c r="H4682" s="43" t="str">
        <f>IF(A4682&lt;&gt;"",IF(Data!$G$9="constant",$C$13,IF(Data!$G$9="squeeze",G4682,F4682)),"")</f>
        <v/>
      </c>
      <c r="I4682" s="38" t="str">
        <f ca="1">IF(ISNUMBER(A4682),NORMINV(RAND(),0,IF(AND(Data!$G$9="squeeze",A4682&lt;Data!$G$11*0.25),$H$32,1)*$C$30*$C$13)*($C$14*$C$12),"")</f>
        <v/>
      </c>
      <c r="J4682" s="42" t="str">
        <f ca="1">IFERROR(IF(Data!$C$6="Real",B4682,I4682+J4681+($C$14*$C$12)*(NORMINV(RAND(),$C$15,CHOOSE($G$13,$C$13,F4682,G4682)))),"")</f>
        <v/>
      </c>
      <c r="K4682" s="88" t="str">
        <f>IF(ISNUMBER(A4682), IF($G$16="fixed",$G$17,MIN(H4682*Data!$C$7*$C$16*0.5,$C$17*Data!$C$7))*$C$12,"")</f>
        <v/>
      </c>
      <c r="L4682" s="42" t="str">
        <f t="shared" ca="1" si="2220"/>
        <v/>
      </c>
      <c r="M4682" s="44" t="str">
        <f t="shared" ca="1" si="2221"/>
        <v/>
      </c>
      <c r="N4682" s="44" t="str">
        <f t="shared" ca="1" si="2222"/>
        <v/>
      </c>
      <c r="O4682" s="108" t="str">
        <f t="shared" si="2206"/>
        <v/>
      </c>
      <c r="P4682" s="102" t="str">
        <f t="shared" si="2207"/>
        <v/>
      </c>
      <c r="Q4682" s="102" t="str">
        <f t="shared" si="2208"/>
        <v/>
      </c>
      <c r="R4682" s="120" t="str">
        <f t="shared" si="2209"/>
        <v/>
      </c>
      <c r="S4682" s="54" t="str">
        <f t="shared" si="2210"/>
        <v/>
      </c>
      <c r="T4682" s="5" t="str">
        <f t="shared" si="2211"/>
        <v/>
      </c>
      <c r="U4682" s="152" t="str">
        <f t="shared" si="2194"/>
        <v/>
      </c>
      <c r="V4682" s="152" t="str">
        <f t="shared" si="2195"/>
        <v/>
      </c>
      <c r="W4682" s="153" t="str">
        <f t="shared" si="2196"/>
        <v/>
      </c>
      <c r="X4682" s="153" t="str">
        <f t="shared" si="2197"/>
        <v/>
      </c>
      <c r="Y4682" s="153" t="str">
        <f t="shared" si="2198"/>
        <v/>
      </c>
      <c r="Z4682" s="153" t="str">
        <f t="shared" si="2199"/>
        <v/>
      </c>
      <c r="AA4682" s="152" t="str">
        <f t="shared" si="2200"/>
        <v/>
      </c>
      <c r="AB4682" s="152" t="str">
        <f t="shared" si="2201"/>
        <v/>
      </c>
      <c r="AC4682" s="154" t="str">
        <f t="shared" si="2212"/>
        <v/>
      </c>
      <c r="AD4682" s="154" t="str">
        <f t="shared" si="2213"/>
        <v/>
      </c>
      <c r="AE4682" s="3" t="str">
        <f t="shared" si="2214"/>
        <v/>
      </c>
      <c r="AF4682" s="3" t="str">
        <f t="shared" si="2215"/>
        <v/>
      </c>
      <c r="AG4682" s="3" t="str">
        <f t="shared" si="2216"/>
        <v/>
      </c>
      <c r="AH4682" s="4" t="str">
        <f t="shared" si="2217"/>
        <v/>
      </c>
      <c r="AI4682" s="75" t="str">
        <f t="shared" si="2218"/>
        <v/>
      </c>
      <c r="AJ4682" s="75" t="str">
        <f t="shared" si="2219"/>
        <v/>
      </c>
    </row>
    <row r="4683" spans="1:36" ht="14.25">
      <c r="A4683" s="41" t="str">
        <f t="shared" si="2202"/>
        <v/>
      </c>
      <c r="B4683" s="150" t="str">
        <f>IF(ISNUMBER(A4683),INDEX('MetaTrader Import'!$H$13:$J$5893,TRUNC(((A4683-$A$39+1)-1)/3)+1,MOD((A4683-$A$39+1)-1,3)+1),"")</f>
        <v/>
      </c>
      <c r="C4683" s="43" t="str">
        <f t="shared" si="2203"/>
        <v/>
      </c>
      <c r="D4683" s="43" t="str">
        <f t="shared" ca="1" si="2193"/>
        <v/>
      </c>
      <c r="E4683" s="43" t="str">
        <f t="shared" si="2204"/>
        <v/>
      </c>
      <c r="F4683" s="43" t="str">
        <f t="shared" si="2205"/>
        <v/>
      </c>
      <c r="G4683" s="43" t="str">
        <f>IF(A4683&lt;&gt;"",IF(A4683&lt;Data!$G$11*0.25,$C$13/$G$32,IF(A4683&gt;Data!$G$11*0.25,$C$13,$C$13*10)),"")</f>
        <v/>
      </c>
      <c r="H4683" s="43" t="str">
        <f>IF(A4683&lt;&gt;"",IF(Data!$G$9="constant",$C$13,IF(Data!$G$9="squeeze",G4683,F4683)),"")</f>
        <v/>
      </c>
      <c r="I4683" s="38" t="str">
        <f ca="1">IF(ISNUMBER(A4683),NORMINV(RAND(),0,IF(AND(Data!$G$9="squeeze",A4683&lt;Data!$G$11*0.25),$H$32,1)*$C$30*$C$13)*($C$14*$C$12),"")</f>
        <v/>
      </c>
      <c r="J4683" s="42" t="str">
        <f ca="1">IFERROR(IF(Data!$C$6="Real",B4683,I4683+J4682+($C$14*$C$12)*(NORMINV(RAND(),$C$15,CHOOSE($G$13,$C$13,F4683,G4683)))),"")</f>
        <v/>
      </c>
      <c r="K4683" s="88" t="str">
        <f>IF(ISNUMBER(A4683), IF($G$16="fixed",$G$17,MIN(H4683*Data!$C$7*$C$16*0.5,$C$17*Data!$C$7))*$C$12,"")</f>
        <v/>
      </c>
      <c r="L4683" s="42" t="str">
        <f t="shared" ca="1" si="2220"/>
        <v/>
      </c>
      <c r="M4683" s="44" t="str">
        <f t="shared" ca="1" si="2221"/>
        <v/>
      </c>
      <c r="N4683" s="44" t="str">
        <f t="shared" ca="1" si="2222"/>
        <v/>
      </c>
      <c r="O4683" s="108" t="str">
        <f t="shared" si="2206"/>
        <v/>
      </c>
      <c r="P4683" s="102" t="str">
        <f t="shared" si="2207"/>
        <v/>
      </c>
      <c r="Q4683" s="102" t="str">
        <f t="shared" si="2208"/>
        <v/>
      </c>
      <c r="R4683" s="120" t="str">
        <f t="shared" si="2209"/>
        <v/>
      </c>
      <c r="S4683" s="54" t="str">
        <f t="shared" si="2210"/>
        <v/>
      </c>
      <c r="T4683" s="5" t="str">
        <f t="shared" si="2211"/>
        <v/>
      </c>
      <c r="U4683" s="152" t="str">
        <f t="shared" si="2194"/>
        <v/>
      </c>
      <c r="V4683" s="152" t="str">
        <f t="shared" si="2195"/>
        <v/>
      </c>
      <c r="W4683" s="153" t="str">
        <f t="shared" si="2196"/>
        <v/>
      </c>
      <c r="X4683" s="153" t="str">
        <f t="shared" si="2197"/>
        <v/>
      </c>
      <c r="Y4683" s="153" t="str">
        <f t="shared" si="2198"/>
        <v/>
      </c>
      <c r="Z4683" s="153" t="str">
        <f t="shared" si="2199"/>
        <v/>
      </c>
      <c r="AA4683" s="152" t="str">
        <f t="shared" si="2200"/>
        <v/>
      </c>
      <c r="AB4683" s="152" t="str">
        <f t="shared" si="2201"/>
        <v/>
      </c>
      <c r="AC4683" s="154" t="str">
        <f t="shared" si="2212"/>
        <v/>
      </c>
      <c r="AD4683" s="154" t="str">
        <f t="shared" si="2213"/>
        <v/>
      </c>
      <c r="AE4683" s="3" t="str">
        <f t="shared" si="2214"/>
        <v/>
      </c>
      <c r="AF4683" s="3" t="str">
        <f t="shared" si="2215"/>
        <v/>
      </c>
      <c r="AG4683" s="3" t="str">
        <f t="shared" si="2216"/>
        <v/>
      </c>
      <c r="AH4683" s="4" t="str">
        <f t="shared" si="2217"/>
        <v/>
      </c>
      <c r="AI4683" s="75" t="str">
        <f t="shared" si="2218"/>
        <v/>
      </c>
      <c r="AJ4683" s="75" t="str">
        <f t="shared" si="2219"/>
        <v/>
      </c>
    </row>
    <row r="4684" spans="1:36" ht="14.25">
      <c r="A4684" s="41" t="str">
        <f t="shared" si="2202"/>
        <v/>
      </c>
      <c r="B4684" s="150" t="str">
        <f>IF(ISNUMBER(A4684),INDEX('MetaTrader Import'!$H$13:$J$5893,TRUNC(((A4684-$A$39+1)-1)/3)+1,MOD((A4684-$A$39+1)-1,3)+1),"")</f>
        <v/>
      </c>
      <c r="C4684" s="43" t="str">
        <f t="shared" si="2203"/>
        <v/>
      </c>
      <c r="D4684" s="43" t="str">
        <f t="shared" ca="1" si="2193"/>
        <v/>
      </c>
      <c r="E4684" s="43" t="str">
        <f t="shared" si="2204"/>
        <v/>
      </c>
      <c r="F4684" s="43" t="str">
        <f t="shared" si="2205"/>
        <v/>
      </c>
      <c r="G4684" s="43" t="str">
        <f>IF(A4684&lt;&gt;"",IF(A4684&lt;Data!$G$11*0.25,$C$13/$G$32,IF(A4684&gt;Data!$G$11*0.25,$C$13,$C$13*10)),"")</f>
        <v/>
      </c>
      <c r="H4684" s="43" t="str">
        <f>IF(A4684&lt;&gt;"",IF(Data!$G$9="constant",$C$13,IF(Data!$G$9="squeeze",G4684,F4684)),"")</f>
        <v/>
      </c>
      <c r="I4684" s="38" t="str">
        <f ca="1">IF(ISNUMBER(A4684),NORMINV(RAND(),0,IF(AND(Data!$G$9="squeeze",A4684&lt;Data!$G$11*0.25),$H$32,1)*$C$30*$C$13)*($C$14*$C$12),"")</f>
        <v/>
      </c>
      <c r="J4684" s="42" t="str">
        <f ca="1">IFERROR(IF(Data!$C$6="Real",B4684,I4684+J4683+($C$14*$C$12)*(NORMINV(RAND(),$C$15,CHOOSE($G$13,$C$13,F4684,G4684)))),"")</f>
        <v/>
      </c>
      <c r="K4684" s="88" t="str">
        <f>IF(ISNUMBER(A4684), IF($G$16="fixed",$G$17,MIN(H4684*Data!$C$7*$C$16*0.5,$C$17*Data!$C$7))*$C$12,"")</f>
        <v/>
      </c>
      <c r="L4684" s="42" t="str">
        <f t="shared" ca="1" si="2220"/>
        <v/>
      </c>
      <c r="M4684" s="44" t="str">
        <f t="shared" ca="1" si="2221"/>
        <v/>
      </c>
      <c r="N4684" s="44" t="str">
        <f t="shared" ca="1" si="2222"/>
        <v/>
      </c>
      <c r="O4684" s="108" t="str">
        <f t="shared" si="2206"/>
        <v/>
      </c>
      <c r="P4684" s="102" t="str">
        <f t="shared" si="2207"/>
        <v/>
      </c>
      <c r="Q4684" s="102" t="str">
        <f t="shared" si="2208"/>
        <v/>
      </c>
      <c r="R4684" s="120" t="str">
        <f t="shared" si="2209"/>
        <v/>
      </c>
      <c r="S4684" s="54" t="str">
        <f t="shared" si="2210"/>
        <v/>
      </c>
      <c r="T4684" s="5" t="str">
        <f t="shared" si="2211"/>
        <v/>
      </c>
      <c r="U4684" s="152" t="str">
        <f t="shared" si="2194"/>
        <v/>
      </c>
      <c r="V4684" s="152" t="str">
        <f t="shared" si="2195"/>
        <v/>
      </c>
      <c r="W4684" s="153" t="str">
        <f t="shared" si="2196"/>
        <v/>
      </c>
      <c r="X4684" s="153" t="str">
        <f t="shared" si="2197"/>
        <v/>
      </c>
      <c r="Y4684" s="153" t="str">
        <f t="shared" si="2198"/>
        <v/>
      </c>
      <c r="Z4684" s="153" t="str">
        <f t="shared" si="2199"/>
        <v/>
      </c>
      <c r="AA4684" s="152" t="str">
        <f t="shared" si="2200"/>
        <v/>
      </c>
      <c r="AB4684" s="152" t="str">
        <f t="shared" si="2201"/>
        <v/>
      </c>
      <c r="AC4684" s="154" t="str">
        <f t="shared" si="2212"/>
        <v/>
      </c>
      <c r="AD4684" s="154" t="str">
        <f t="shared" si="2213"/>
        <v/>
      </c>
      <c r="AE4684" s="3" t="str">
        <f t="shared" si="2214"/>
        <v/>
      </c>
      <c r="AF4684" s="3" t="str">
        <f t="shared" si="2215"/>
        <v/>
      </c>
      <c r="AG4684" s="3" t="str">
        <f t="shared" si="2216"/>
        <v/>
      </c>
      <c r="AH4684" s="4" t="str">
        <f t="shared" si="2217"/>
        <v/>
      </c>
      <c r="AI4684" s="75" t="str">
        <f t="shared" si="2218"/>
        <v/>
      </c>
      <c r="AJ4684" s="75" t="str">
        <f t="shared" si="2219"/>
        <v/>
      </c>
    </row>
    <row r="4685" spans="1:36" ht="14.25">
      <c r="A4685" s="41" t="str">
        <f t="shared" si="2202"/>
        <v/>
      </c>
      <c r="B4685" s="150" t="str">
        <f>IF(ISNUMBER(A4685),INDEX('MetaTrader Import'!$H$13:$J$5893,TRUNC(((A4685-$A$39+1)-1)/3)+1,MOD((A4685-$A$39+1)-1,3)+1),"")</f>
        <v/>
      </c>
      <c r="C4685" s="43" t="str">
        <f t="shared" si="2203"/>
        <v/>
      </c>
      <c r="D4685" s="43" t="str">
        <f t="shared" ca="1" si="2193"/>
        <v/>
      </c>
      <c r="E4685" s="43" t="str">
        <f t="shared" si="2204"/>
        <v/>
      </c>
      <c r="F4685" s="43" t="str">
        <f t="shared" si="2205"/>
        <v/>
      </c>
      <c r="G4685" s="43" t="str">
        <f>IF(A4685&lt;&gt;"",IF(A4685&lt;Data!$G$11*0.25,$C$13/$G$32,IF(A4685&gt;Data!$G$11*0.25,$C$13,$C$13*10)),"")</f>
        <v/>
      </c>
      <c r="H4685" s="43" t="str">
        <f>IF(A4685&lt;&gt;"",IF(Data!$G$9="constant",$C$13,IF(Data!$G$9="squeeze",G4685,F4685)),"")</f>
        <v/>
      </c>
      <c r="I4685" s="38" t="str">
        <f ca="1">IF(ISNUMBER(A4685),NORMINV(RAND(),0,IF(AND(Data!$G$9="squeeze",A4685&lt;Data!$G$11*0.25),$H$32,1)*$C$30*$C$13)*($C$14*$C$12),"")</f>
        <v/>
      </c>
      <c r="J4685" s="42" t="str">
        <f ca="1">IFERROR(IF(Data!$C$6="Real",B4685,I4685+J4684+($C$14*$C$12)*(NORMINV(RAND(),$C$15,CHOOSE($G$13,$C$13,F4685,G4685)))),"")</f>
        <v/>
      </c>
      <c r="K4685" s="88" t="str">
        <f>IF(ISNUMBER(A4685), IF($G$16="fixed",$G$17,MIN(H4685*Data!$C$7*$C$16*0.5,$C$17*Data!$C$7))*$C$12,"")</f>
        <v/>
      </c>
      <c r="L4685" s="42" t="str">
        <f t="shared" ca="1" si="2220"/>
        <v/>
      </c>
      <c r="M4685" s="44" t="str">
        <f t="shared" ca="1" si="2221"/>
        <v/>
      </c>
      <c r="N4685" s="44" t="str">
        <f t="shared" ca="1" si="2222"/>
        <v/>
      </c>
      <c r="O4685" s="108" t="str">
        <f t="shared" si="2206"/>
        <v/>
      </c>
      <c r="P4685" s="102" t="str">
        <f t="shared" si="2207"/>
        <v/>
      </c>
      <c r="Q4685" s="102" t="str">
        <f t="shared" si="2208"/>
        <v/>
      </c>
      <c r="R4685" s="120" t="str">
        <f t="shared" si="2209"/>
        <v/>
      </c>
      <c r="S4685" s="54" t="str">
        <f t="shared" si="2210"/>
        <v/>
      </c>
      <c r="T4685" s="5" t="str">
        <f t="shared" si="2211"/>
        <v/>
      </c>
      <c r="U4685" s="152" t="str">
        <f t="shared" si="2194"/>
        <v/>
      </c>
      <c r="V4685" s="152" t="str">
        <f t="shared" si="2195"/>
        <v/>
      </c>
      <c r="W4685" s="153" t="str">
        <f t="shared" si="2196"/>
        <v/>
      </c>
      <c r="X4685" s="153" t="str">
        <f t="shared" si="2197"/>
        <v/>
      </c>
      <c r="Y4685" s="153" t="str">
        <f t="shared" si="2198"/>
        <v/>
      </c>
      <c r="Z4685" s="153" t="str">
        <f t="shared" si="2199"/>
        <v/>
      </c>
      <c r="AA4685" s="152" t="str">
        <f t="shared" si="2200"/>
        <v/>
      </c>
      <c r="AB4685" s="152" t="str">
        <f t="shared" si="2201"/>
        <v/>
      </c>
      <c r="AC4685" s="154" t="str">
        <f t="shared" si="2212"/>
        <v/>
      </c>
      <c r="AD4685" s="154" t="str">
        <f t="shared" si="2213"/>
        <v/>
      </c>
      <c r="AE4685" s="3" t="str">
        <f t="shared" si="2214"/>
        <v/>
      </c>
      <c r="AF4685" s="3" t="str">
        <f t="shared" si="2215"/>
        <v/>
      </c>
      <c r="AG4685" s="3" t="str">
        <f t="shared" si="2216"/>
        <v/>
      </c>
      <c r="AH4685" s="4" t="str">
        <f t="shared" si="2217"/>
        <v/>
      </c>
      <c r="AI4685" s="75" t="str">
        <f t="shared" si="2218"/>
        <v/>
      </c>
      <c r="AJ4685" s="75" t="str">
        <f t="shared" si="2219"/>
        <v/>
      </c>
    </row>
    <row r="4686" spans="1:36" ht="14.25">
      <c r="A4686" s="41" t="str">
        <f t="shared" si="2202"/>
        <v/>
      </c>
      <c r="B4686" s="150" t="str">
        <f>IF(ISNUMBER(A4686),INDEX('MetaTrader Import'!$H$13:$J$5893,TRUNC(((A4686-$A$39+1)-1)/3)+1,MOD((A4686-$A$39+1)-1,3)+1),"")</f>
        <v/>
      </c>
      <c r="C4686" s="43" t="str">
        <f t="shared" si="2203"/>
        <v/>
      </c>
      <c r="D4686" s="43" t="str">
        <f t="shared" ca="1" si="2193"/>
        <v/>
      </c>
      <c r="E4686" s="43" t="str">
        <f t="shared" si="2204"/>
        <v/>
      </c>
      <c r="F4686" s="43" t="str">
        <f t="shared" si="2205"/>
        <v/>
      </c>
      <c r="G4686" s="43" t="str">
        <f>IF(A4686&lt;&gt;"",IF(A4686&lt;Data!$G$11*0.25,$C$13/$G$32,IF(A4686&gt;Data!$G$11*0.25,$C$13,$C$13*10)),"")</f>
        <v/>
      </c>
      <c r="H4686" s="43" t="str">
        <f>IF(A4686&lt;&gt;"",IF(Data!$G$9="constant",$C$13,IF(Data!$G$9="squeeze",G4686,F4686)),"")</f>
        <v/>
      </c>
      <c r="I4686" s="38" t="str">
        <f ca="1">IF(ISNUMBER(A4686),NORMINV(RAND(),0,IF(AND(Data!$G$9="squeeze",A4686&lt;Data!$G$11*0.25),$H$32,1)*$C$30*$C$13)*($C$14*$C$12),"")</f>
        <v/>
      </c>
      <c r="J4686" s="42" t="str">
        <f ca="1">IFERROR(IF(Data!$C$6="Real",B4686,I4686+J4685+($C$14*$C$12)*(NORMINV(RAND(),$C$15,CHOOSE($G$13,$C$13,F4686,G4686)))),"")</f>
        <v/>
      </c>
      <c r="K4686" s="88" t="str">
        <f>IF(ISNUMBER(A4686), IF($G$16="fixed",$G$17,MIN(H4686*Data!$C$7*$C$16*0.5,$C$17*Data!$C$7))*$C$12,"")</f>
        <v/>
      </c>
      <c r="L4686" s="42" t="str">
        <f t="shared" ca="1" si="2220"/>
        <v/>
      </c>
      <c r="M4686" s="44" t="str">
        <f t="shared" ca="1" si="2221"/>
        <v/>
      </c>
      <c r="N4686" s="44" t="str">
        <f t="shared" ca="1" si="2222"/>
        <v/>
      </c>
      <c r="O4686" s="108" t="str">
        <f t="shared" si="2206"/>
        <v/>
      </c>
      <c r="P4686" s="102" t="str">
        <f t="shared" si="2207"/>
        <v/>
      </c>
      <c r="Q4686" s="102" t="str">
        <f t="shared" si="2208"/>
        <v/>
      </c>
      <c r="R4686" s="120" t="str">
        <f t="shared" si="2209"/>
        <v/>
      </c>
      <c r="S4686" s="54" t="str">
        <f t="shared" si="2210"/>
        <v/>
      </c>
      <c r="T4686" s="5" t="str">
        <f t="shared" si="2211"/>
        <v/>
      </c>
      <c r="U4686" s="152" t="str">
        <f t="shared" si="2194"/>
        <v/>
      </c>
      <c r="V4686" s="152" t="str">
        <f t="shared" si="2195"/>
        <v/>
      </c>
      <c r="W4686" s="153" t="str">
        <f t="shared" si="2196"/>
        <v/>
      </c>
      <c r="X4686" s="153" t="str">
        <f t="shared" si="2197"/>
        <v/>
      </c>
      <c r="Y4686" s="153" t="str">
        <f t="shared" si="2198"/>
        <v/>
      </c>
      <c r="Z4686" s="153" t="str">
        <f t="shared" si="2199"/>
        <v/>
      </c>
      <c r="AA4686" s="152" t="str">
        <f t="shared" si="2200"/>
        <v/>
      </c>
      <c r="AB4686" s="152" t="str">
        <f t="shared" si="2201"/>
        <v/>
      </c>
      <c r="AC4686" s="154" t="str">
        <f t="shared" si="2212"/>
        <v/>
      </c>
      <c r="AD4686" s="154" t="str">
        <f t="shared" si="2213"/>
        <v/>
      </c>
      <c r="AE4686" s="3" t="str">
        <f t="shared" si="2214"/>
        <v/>
      </c>
      <c r="AF4686" s="3" t="str">
        <f t="shared" si="2215"/>
        <v/>
      </c>
      <c r="AG4686" s="3" t="str">
        <f t="shared" si="2216"/>
        <v/>
      </c>
      <c r="AH4686" s="4" t="str">
        <f t="shared" si="2217"/>
        <v/>
      </c>
      <c r="AI4686" s="75" t="str">
        <f t="shared" si="2218"/>
        <v/>
      </c>
      <c r="AJ4686" s="75" t="str">
        <f t="shared" si="2219"/>
        <v/>
      </c>
    </row>
    <row r="4687" spans="1:36" ht="14.25">
      <c r="A4687" s="41" t="str">
        <f t="shared" si="2202"/>
        <v/>
      </c>
      <c r="B4687" s="150" t="str">
        <f>IF(ISNUMBER(A4687),INDEX('MetaTrader Import'!$H$13:$J$5893,TRUNC(((A4687-$A$39+1)-1)/3)+1,MOD((A4687-$A$39+1)-1,3)+1),"")</f>
        <v/>
      </c>
      <c r="C4687" s="43" t="str">
        <f t="shared" si="2203"/>
        <v/>
      </c>
      <c r="D4687" s="43" t="str">
        <f t="shared" ca="1" si="2193"/>
        <v/>
      </c>
      <c r="E4687" s="43" t="str">
        <f t="shared" si="2204"/>
        <v/>
      </c>
      <c r="F4687" s="43" t="str">
        <f t="shared" si="2205"/>
        <v/>
      </c>
      <c r="G4687" s="43" t="str">
        <f>IF(A4687&lt;&gt;"",IF(A4687&lt;Data!$G$11*0.25,$C$13/$G$32,IF(A4687&gt;Data!$G$11*0.25,$C$13,$C$13*10)),"")</f>
        <v/>
      </c>
      <c r="H4687" s="43" t="str">
        <f>IF(A4687&lt;&gt;"",IF(Data!$G$9="constant",$C$13,IF(Data!$G$9="squeeze",G4687,F4687)),"")</f>
        <v/>
      </c>
      <c r="I4687" s="38" t="str">
        <f ca="1">IF(ISNUMBER(A4687),NORMINV(RAND(),0,IF(AND(Data!$G$9="squeeze",A4687&lt;Data!$G$11*0.25),$H$32,1)*$C$30*$C$13)*($C$14*$C$12),"")</f>
        <v/>
      </c>
      <c r="J4687" s="42" t="str">
        <f ca="1">IFERROR(IF(Data!$C$6="Real",B4687,I4687+J4686+($C$14*$C$12)*(NORMINV(RAND(),$C$15,CHOOSE($G$13,$C$13,F4687,G4687)))),"")</f>
        <v/>
      </c>
      <c r="K4687" s="88" t="str">
        <f>IF(ISNUMBER(A4687), IF($G$16="fixed",$G$17,MIN(H4687*Data!$C$7*$C$16*0.5,$C$17*Data!$C$7))*$C$12,"")</f>
        <v/>
      </c>
      <c r="L4687" s="42" t="str">
        <f t="shared" ca="1" si="2220"/>
        <v/>
      </c>
      <c r="M4687" s="44" t="str">
        <f t="shared" ca="1" si="2221"/>
        <v/>
      </c>
      <c r="N4687" s="44" t="str">
        <f t="shared" ca="1" si="2222"/>
        <v/>
      </c>
      <c r="O4687" s="108" t="str">
        <f t="shared" si="2206"/>
        <v/>
      </c>
      <c r="P4687" s="102" t="str">
        <f t="shared" si="2207"/>
        <v/>
      </c>
      <c r="Q4687" s="102" t="str">
        <f t="shared" si="2208"/>
        <v/>
      </c>
      <c r="R4687" s="120" t="str">
        <f t="shared" si="2209"/>
        <v/>
      </c>
      <c r="S4687" s="54" t="str">
        <f t="shared" si="2210"/>
        <v/>
      </c>
      <c r="T4687" s="5" t="str">
        <f t="shared" si="2211"/>
        <v/>
      </c>
      <c r="U4687" s="152" t="str">
        <f t="shared" si="2194"/>
        <v/>
      </c>
      <c r="V4687" s="152" t="str">
        <f t="shared" si="2195"/>
        <v/>
      </c>
      <c r="W4687" s="153" t="str">
        <f t="shared" si="2196"/>
        <v/>
      </c>
      <c r="X4687" s="153" t="str">
        <f t="shared" si="2197"/>
        <v/>
      </c>
      <c r="Y4687" s="153" t="str">
        <f t="shared" si="2198"/>
        <v/>
      </c>
      <c r="Z4687" s="153" t="str">
        <f t="shared" si="2199"/>
        <v/>
      </c>
      <c r="AA4687" s="152" t="str">
        <f t="shared" si="2200"/>
        <v/>
      </c>
      <c r="AB4687" s="152" t="str">
        <f t="shared" si="2201"/>
        <v/>
      </c>
      <c r="AC4687" s="154" t="str">
        <f t="shared" si="2212"/>
        <v/>
      </c>
      <c r="AD4687" s="154" t="str">
        <f t="shared" si="2213"/>
        <v/>
      </c>
      <c r="AE4687" s="3" t="str">
        <f t="shared" si="2214"/>
        <v/>
      </c>
      <c r="AF4687" s="3" t="str">
        <f t="shared" si="2215"/>
        <v/>
      </c>
      <c r="AG4687" s="3" t="str">
        <f t="shared" si="2216"/>
        <v/>
      </c>
      <c r="AH4687" s="4" t="str">
        <f t="shared" si="2217"/>
        <v/>
      </c>
      <c r="AI4687" s="75" t="str">
        <f t="shared" si="2218"/>
        <v/>
      </c>
      <c r="AJ4687" s="75" t="str">
        <f t="shared" si="2219"/>
        <v/>
      </c>
    </row>
    <row r="4688" spans="1:36" ht="14.25">
      <c r="A4688" s="41" t="str">
        <f t="shared" si="2202"/>
        <v/>
      </c>
      <c r="B4688" s="150" t="str">
        <f>IF(ISNUMBER(A4688),INDEX('MetaTrader Import'!$H$13:$J$5893,TRUNC(((A4688-$A$39+1)-1)/3)+1,MOD((A4688-$A$39+1)-1,3)+1),"")</f>
        <v/>
      </c>
      <c r="C4688" s="43" t="str">
        <f t="shared" si="2203"/>
        <v/>
      </c>
      <c r="D4688" s="43" t="str">
        <f t="shared" ca="1" si="2193"/>
        <v/>
      </c>
      <c r="E4688" s="43" t="str">
        <f t="shared" si="2204"/>
        <v/>
      </c>
      <c r="F4688" s="43" t="str">
        <f t="shared" si="2205"/>
        <v/>
      </c>
      <c r="G4688" s="43" t="str">
        <f>IF(A4688&lt;&gt;"",IF(A4688&lt;Data!$G$11*0.25,$C$13/$G$32,IF(A4688&gt;Data!$G$11*0.25,$C$13,$C$13*10)),"")</f>
        <v/>
      </c>
      <c r="H4688" s="43" t="str">
        <f>IF(A4688&lt;&gt;"",IF(Data!$G$9="constant",$C$13,IF(Data!$G$9="squeeze",G4688,F4688)),"")</f>
        <v/>
      </c>
      <c r="I4688" s="38" t="str">
        <f ca="1">IF(ISNUMBER(A4688),NORMINV(RAND(),0,IF(AND(Data!$G$9="squeeze",A4688&lt;Data!$G$11*0.25),$H$32,1)*$C$30*$C$13)*($C$14*$C$12),"")</f>
        <v/>
      </c>
      <c r="J4688" s="42" t="str">
        <f ca="1">IFERROR(IF(Data!$C$6="Real",B4688,I4688+J4687+($C$14*$C$12)*(NORMINV(RAND(),$C$15,CHOOSE($G$13,$C$13,F4688,G4688)))),"")</f>
        <v/>
      </c>
      <c r="K4688" s="88" t="str">
        <f>IF(ISNUMBER(A4688), IF($G$16="fixed",$G$17,MIN(H4688*Data!$C$7*$C$16*0.5,$C$17*Data!$C$7))*$C$12,"")</f>
        <v/>
      </c>
      <c r="L4688" s="42" t="str">
        <f t="shared" ca="1" si="2220"/>
        <v/>
      </c>
      <c r="M4688" s="44" t="str">
        <f t="shared" ca="1" si="2221"/>
        <v/>
      </c>
      <c r="N4688" s="44" t="str">
        <f t="shared" ca="1" si="2222"/>
        <v/>
      </c>
      <c r="O4688" s="108" t="str">
        <f t="shared" si="2206"/>
        <v/>
      </c>
      <c r="P4688" s="102" t="str">
        <f t="shared" si="2207"/>
        <v/>
      </c>
      <c r="Q4688" s="102" t="str">
        <f t="shared" si="2208"/>
        <v/>
      </c>
      <c r="R4688" s="120" t="str">
        <f t="shared" si="2209"/>
        <v/>
      </c>
      <c r="S4688" s="54" t="str">
        <f t="shared" si="2210"/>
        <v/>
      </c>
      <c r="T4688" s="5" t="str">
        <f t="shared" si="2211"/>
        <v/>
      </c>
      <c r="U4688" s="152" t="str">
        <f t="shared" si="2194"/>
        <v/>
      </c>
      <c r="V4688" s="152" t="str">
        <f t="shared" si="2195"/>
        <v/>
      </c>
      <c r="W4688" s="153" t="str">
        <f t="shared" si="2196"/>
        <v/>
      </c>
      <c r="X4688" s="153" t="str">
        <f t="shared" si="2197"/>
        <v/>
      </c>
      <c r="Y4688" s="153" t="str">
        <f t="shared" si="2198"/>
        <v/>
      </c>
      <c r="Z4688" s="153" t="str">
        <f t="shared" si="2199"/>
        <v/>
      </c>
      <c r="AA4688" s="152" t="str">
        <f t="shared" si="2200"/>
        <v/>
      </c>
      <c r="AB4688" s="152" t="str">
        <f t="shared" si="2201"/>
        <v/>
      </c>
      <c r="AC4688" s="154" t="str">
        <f t="shared" si="2212"/>
        <v/>
      </c>
      <c r="AD4688" s="154" t="str">
        <f t="shared" si="2213"/>
        <v/>
      </c>
      <c r="AE4688" s="3" t="str">
        <f t="shared" si="2214"/>
        <v/>
      </c>
      <c r="AF4688" s="3" t="str">
        <f t="shared" si="2215"/>
        <v/>
      </c>
      <c r="AG4688" s="3" t="str">
        <f t="shared" si="2216"/>
        <v/>
      </c>
      <c r="AH4688" s="4" t="str">
        <f t="shared" si="2217"/>
        <v/>
      </c>
      <c r="AI4688" s="75" t="str">
        <f t="shared" si="2218"/>
        <v/>
      </c>
      <c r="AJ4688" s="75" t="str">
        <f t="shared" si="2219"/>
        <v/>
      </c>
    </row>
    <row r="4689" spans="1:36" ht="14.25">
      <c r="A4689" s="41" t="str">
        <f t="shared" si="2202"/>
        <v/>
      </c>
      <c r="B4689" s="150" t="str">
        <f>IF(ISNUMBER(A4689),INDEX('MetaTrader Import'!$H$13:$J$5893,TRUNC(((A4689-$A$39+1)-1)/3)+1,MOD((A4689-$A$39+1)-1,3)+1),"")</f>
        <v/>
      </c>
      <c r="C4689" s="43" t="str">
        <f t="shared" si="2203"/>
        <v/>
      </c>
      <c r="D4689" s="43" t="str">
        <f t="shared" ca="1" si="2193"/>
        <v/>
      </c>
      <c r="E4689" s="43" t="str">
        <f t="shared" si="2204"/>
        <v/>
      </c>
      <c r="F4689" s="43" t="str">
        <f t="shared" si="2205"/>
        <v/>
      </c>
      <c r="G4689" s="43" t="str">
        <f>IF(A4689&lt;&gt;"",IF(A4689&lt;Data!$G$11*0.25,$C$13/$G$32,IF(A4689&gt;Data!$G$11*0.25,$C$13,$C$13*10)),"")</f>
        <v/>
      </c>
      <c r="H4689" s="43" t="str">
        <f>IF(A4689&lt;&gt;"",IF(Data!$G$9="constant",$C$13,IF(Data!$G$9="squeeze",G4689,F4689)),"")</f>
        <v/>
      </c>
      <c r="I4689" s="38" t="str">
        <f ca="1">IF(ISNUMBER(A4689),NORMINV(RAND(),0,IF(AND(Data!$G$9="squeeze",A4689&lt;Data!$G$11*0.25),$H$32,1)*$C$30*$C$13)*($C$14*$C$12),"")</f>
        <v/>
      </c>
      <c r="J4689" s="42" t="str">
        <f ca="1">IFERROR(IF(Data!$C$6="Real",B4689,I4689+J4688+($C$14*$C$12)*(NORMINV(RAND(),$C$15,CHOOSE($G$13,$C$13,F4689,G4689)))),"")</f>
        <v/>
      </c>
      <c r="K4689" s="88" t="str">
        <f>IF(ISNUMBER(A4689), IF($G$16="fixed",$G$17,MIN(H4689*Data!$C$7*$C$16*0.5,$C$17*Data!$C$7))*$C$12,"")</f>
        <v/>
      </c>
      <c r="L4689" s="42" t="str">
        <f t="shared" ca="1" si="2220"/>
        <v/>
      </c>
      <c r="M4689" s="44" t="str">
        <f t="shared" ca="1" si="2221"/>
        <v/>
      </c>
      <c r="N4689" s="44" t="str">
        <f t="shared" ca="1" si="2222"/>
        <v/>
      </c>
      <c r="O4689" s="108" t="str">
        <f t="shared" si="2206"/>
        <v/>
      </c>
      <c r="P4689" s="102" t="str">
        <f t="shared" si="2207"/>
        <v/>
      </c>
      <c r="Q4689" s="102" t="str">
        <f t="shared" si="2208"/>
        <v/>
      </c>
      <c r="R4689" s="120" t="str">
        <f t="shared" si="2209"/>
        <v/>
      </c>
      <c r="S4689" s="54" t="str">
        <f t="shared" si="2210"/>
        <v/>
      </c>
      <c r="T4689" s="5" t="str">
        <f t="shared" si="2211"/>
        <v/>
      </c>
      <c r="U4689" s="152" t="str">
        <f t="shared" si="2194"/>
        <v/>
      </c>
      <c r="V4689" s="152" t="str">
        <f t="shared" si="2195"/>
        <v/>
      </c>
      <c r="W4689" s="153" t="str">
        <f t="shared" si="2196"/>
        <v/>
      </c>
      <c r="X4689" s="153" t="str">
        <f t="shared" si="2197"/>
        <v/>
      </c>
      <c r="Y4689" s="153" t="str">
        <f t="shared" si="2198"/>
        <v/>
      </c>
      <c r="Z4689" s="153" t="str">
        <f t="shared" si="2199"/>
        <v/>
      </c>
      <c r="AA4689" s="152" t="str">
        <f t="shared" si="2200"/>
        <v/>
      </c>
      <c r="AB4689" s="152" t="str">
        <f t="shared" si="2201"/>
        <v/>
      </c>
      <c r="AC4689" s="154" t="str">
        <f t="shared" si="2212"/>
        <v/>
      </c>
      <c r="AD4689" s="154" t="str">
        <f t="shared" si="2213"/>
        <v/>
      </c>
      <c r="AE4689" s="3" t="str">
        <f t="shared" si="2214"/>
        <v/>
      </c>
      <c r="AF4689" s="3" t="str">
        <f t="shared" si="2215"/>
        <v/>
      </c>
      <c r="AG4689" s="3" t="str">
        <f t="shared" si="2216"/>
        <v/>
      </c>
      <c r="AH4689" s="4" t="str">
        <f t="shared" si="2217"/>
        <v/>
      </c>
      <c r="AI4689" s="75" t="str">
        <f t="shared" si="2218"/>
        <v/>
      </c>
      <c r="AJ4689" s="75" t="str">
        <f t="shared" si="2219"/>
        <v/>
      </c>
    </row>
    <row r="4690" spans="1:36" ht="14.25">
      <c r="A4690" s="41" t="str">
        <f t="shared" si="2202"/>
        <v/>
      </c>
      <c r="B4690" s="150" t="str">
        <f>IF(ISNUMBER(A4690),INDEX('MetaTrader Import'!$H$13:$J$5893,TRUNC(((A4690-$A$39+1)-1)/3)+1,MOD((A4690-$A$39+1)-1,3)+1),"")</f>
        <v/>
      </c>
      <c r="C4690" s="43" t="str">
        <f t="shared" si="2203"/>
        <v/>
      </c>
      <c r="D4690" s="43" t="str">
        <f t="shared" ca="1" si="2193"/>
        <v/>
      </c>
      <c r="E4690" s="43" t="str">
        <f t="shared" si="2204"/>
        <v/>
      </c>
      <c r="F4690" s="43" t="str">
        <f t="shared" si="2205"/>
        <v/>
      </c>
      <c r="G4690" s="43" t="str">
        <f>IF(A4690&lt;&gt;"",IF(A4690&lt;Data!$G$11*0.25,$C$13/$G$32,IF(A4690&gt;Data!$G$11*0.25,$C$13,$C$13*10)),"")</f>
        <v/>
      </c>
      <c r="H4690" s="43" t="str">
        <f>IF(A4690&lt;&gt;"",IF(Data!$G$9="constant",$C$13,IF(Data!$G$9="squeeze",G4690,F4690)),"")</f>
        <v/>
      </c>
      <c r="I4690" s="38" t="str">
        <f ca="1">IF(ISNUMBER(A4690),NORMINV(RAND(),0,IF(AND(Data!$G$9="squeeze",A4690&lt;Data!$G$11*0.25),$H$32,1)*$C$30*$C$13)*($C$14*$C$12),"")</f>
        <v/>
      </c>
      <c r="J4690" s="42" t="str">
        <f ca="1">IFERROR(IF(Data!$C$6="Real",B4690,I4690+J4689+($C$14*$C$12)*(NORMINV(RAND(),$C$15,CHOOSE($G$13,$C$13,F4690,G4690)))),"")</f>
        <v/>
      </c>
      <c r="K4690" s="88" t="str">
        <f>IF(ISNUMBER(A4690), IF($G$16="fixed",$G$17,MIN(H4690*Data!$C$7*$C$16*0.5,$C$17*Data!$C$7))*$C$12,"")</f>
        <v/>
      </c>
      <c r="L4690" s="42" t="str">
        <f t="shared" ca="1" si="2220"/>
        <v/>
      </c>
      <c r="M4690" s="44" t="str">
        <f t="shared" ca="1" si="2221"/>
        <v/>
      </c>
      <c r="N4690" s="44" t="str">
        <f t="shared" ca="1" si="2222"/>
        <v/>
      </c>
      <c r="O4690" s="108" t="str">
        <f t="shared" si="2206"/>
        <v/>
      </c>
      <c r="P4690" s="102" t="str">
        <f t="shared" si="2207"/>
        <v/>
      </c>
      <c r="Q4690" s="102" t="str">
        <f t="shared" si="2208"/>
        <v/>
      </c>
      <c r="R4690" s="120" t="str">
        <f t="shared" si="2209"/>
        <v/>
      </c>
      <c r="S4690" s="54" t="str">
        <f t="shared" si="2210"/>
        <v/>
      </c>
      <c r="T4690" s="5" t="str">
        <f t="shared" si="2211"/>
        <v/>
      </c>
      <c r="U4690" s="152" t="str">
        <f t="shared" si="2194"/>
        <v/>
      </c>
      <c r="V4690" s="152" t="str">
        <f t="shared" si="2195"/>
        <v/>
      </c>
      <c r="W4690" s="153" t="str">
        <f t="shared" si="2196"/>
        <v/>
      </c>
      <c r="X4690" s="153" t="str">
        <f t="shared" si="2197"/>
        <v/>
      </c>
      <c r="Y4690" s="153" t="str">
        <f t="shared" si="2198"/>
        <v/>
      </c>
      <c r="Z4690" s="153" t="str">
        <f t="shared" si="2199"/>
        <v/>
      </c>
      <c r="AA4690" s="152" t="str">
        <f t="shared" si="2200"/>
        <v/>
      </c>
      <c r="AB4690" s="152" t="str">
        <f t="shared" si="2201"/>
        <v/>
      </c>
      <c r="AC4690" s="154" t="str">
        <f t="shared" si="2212"/>
        <v/>
      </c>
      <c r="AD4690" s="154" t="str">
        <f t="shared" si="2213"/>
        <v/>
      </c>
      <c r="AE4690" s="3" t="str">
        <f t="shared" si="2214"/>
        <v/>
      </c>
      <c r="AF4690" s="3" t="str">
        <f t="shared" si="2215"/>
        <v/>
      </c>
      <c r="AG4690" s="3" t="str">
        <f t="shared" si="2216"/>
        <v/>
      </c>
      <c r="AH4690" s="4" t="str">
        <f t="shared" si="2217"/>
        <v/>
      </c>
      <c r="AI4690" s="75" t="str">
        <f t="shared" si="2218"/>
        <v/>
      </c>
      <c r="AJ4690" s="75" t="str">
        <f t="shared" si="2219"/>
        <v/>
      </c>
    </row>
    <row r="4691" spans="1:36" ht="14.25">
      <c r="A4691" s="41" t="str">
        <f t="shared" si="2202"/>
        <v/>
      </c>
      <c r="B4691" s="150" t="str">
        <f>IF(ISNUMBER(A4691),INDEX('MetaTrader Import'!$H$13:$J$5893,TRUNC(((A4691-$A$39+1)-1)/3)+1,MOD((A4691-$A$39+1)-1,3)+1),"")</f>
        <v/>
      </c>
      <c r="C4691" s="43" t="str">
        <f t="shared" si="2203"/>
        <v/>
      </c>
      <c r="D4691" s="43" t="str">
        <f t="shared" ca="1" si="2193"/>
        <v/>
      </c>
      <c r="E4691" s="43" t="str">
        <f t="shared" si="2204"/>
        <v/>
      </c>
      <c r="F4691" s="43" t="str">
        <f t="shared" si="2205"/>
        <v/>
      </c>
      <c r="G4691" s="43" t="str">
        <f>IF(A4691&lt;&gt;"",IF(A4691&lt;Data!$G$11*0.25,$C$13/$G$32,IF(A4691&gt;Data!$G$11*0.25,$C$13,$C$13*10)),"")</f>
        <v/>
      </c>
      <c r="H4691" s="43" t="str">
        <f>IF(A4691&lt;&gt;"",IF(Data!$G$9="constant",$C$13,IF(Data!$G$9="squeeze",G4691,F4691)),"")</f>
        <v/>
      </c>
      <c r="I4691" s="38" t="str">
        <f ca="1">IF(ISNUMBER(A4691),NORMINV(RAND(),0,IF(AND(Data!$G$9="squeeze",A4691&lt;Data!$G$11*0.25),$H$32,1)*$C$30*$C$13)*($C$14*$C$12),"")</f>
        <v/>
      </c>
      <c r="J4691" s="42" t="str">
        <f ca="1">IFERROR(IF(Data!$C$6="Real",B4691,I4691+J4690+($C$14*$C$12)*(NORMINV(RAND(),$C$15,CHOOSE($G$13,$C$13,F4691,G4691)))),"")</f>
        <v/>
      </c>
      <c r="K4691" s="88" t="str">
        <f>IF(ISNUMBER(A4691), IF($G$16="fixed",$G$17,MIN(H4691*Data!$C$7*$C$16*0.5,$C$17*Data!$C$7))*$C$12,"")</f>
        <v/>
      </c>
      <c r="L4691" s="42" t="str">
        <f t="shared" ca="1" si="2220"/>
        <v/>
      </c>
      <c r="M4691" s="44" t="str">
        <f t="shared" ca="1" si="2221"/>
        <v/>
      </c>
      <c r="N4691" s="44" t="str">
        <f t="shared" ca="1" si="2222"/>
        <v/>
      </c>
      <c r="O4691" s="108" t="str">
        <f t="shared" si="2206"/>
        <v/>
      </c>
      <c r="P4691" s="102" t="str">
        <f t="shared" si="2207"/>
        <v/>
      </c>
      <c r="Q4691" s="102" t="str">
        <f t="shared" si="2208"/>
        <v/>
      </c>
      <c r="R4691" s="120" t="str">
        <f t="shared" si="2209"/>
        <v/>
      </c>
      <c r="S4691" s="54" t="str">
        <f t="shared" si="2210"/>
        <v/>
      </c>
      <c r="T4691" s="5" t="str">
        <f t="shared" si="2211"/>
        <v/>
      </c>
      <c r="U4691" s="152" t="str">
        <f t="shared" si="2194"/>
        <v/>
      </c>
      <c r="V4691" s="152" t="str">
        <f t="shared" si="2195"/>
        <v/>
      </c>
      <c r="W4691" s="153" t="str">
        <f t="shared" si="2196"/>
        <v/>
      </c>
      <c r="X4691" s="153" t="str">
        <f t="shared" si="2197"/>
        <v/>
      </c>
      <c r="Y4691" s="153" t="str">
        <f t="shared" si="2198"/>
        <v/>
      </c>
      <c r="Z4691" s="153" t="str">
        <f t="shared" si="2199"/>
        <v/>
      </c>
      <c r="AA4691" s="152" t="str">
        <f t="shared" si="2200"/>
        <v/>
      </c>
      <c r="AB4691" s="152" t="str">
        <f t="shared" si="2201"/>
        <v/>
      </c>
      <c r="AC4691" s="154" t="str">
        <f t="shared" si="2212"/>
        <v/>
      </c>
      <c r="AD4691" s="154" t="str">
        <f t="shared" si="2213"/>
        <v/>
      </c>
      <c r="AE4691" s="3" t="str">
        <f t="shared" si="2214"/>
        <v/>
      </c>
      <c r="AF4691" s="3" t="str">
        <f t="shared" si="2215"/>
        <v/>
      </c>
      <c r="AG4691" s="3" t="str">
        <f t="shared" si="2216"/>
        <v/>
      </c>
      <c r="AH4691" s="4" t="str">
        <f t="shared" si="2217"/>
        <v/>
      </c>
      <c r="AI4691" s="75" t="str">
        <f t="shared" si="2218"/>
        <v/>
      </c>
      <c r="AJ4691" s="75" t="str">
        <f t="shared" si="2219"/>
        <v/>
      </c>
    </row>
    <row r="4692" spans="1:36" ht="14.25">
      <c r="A4692" s="41" t="str">
        <f t="shared" si="2202"/>
        <v/>
      </c>
      <c r="B4692" s="150" t="str">
        <f>IF(ISNUMBER(A4692),INDEX('MetaTrader Import'!$H$13:$J$5893,TRUNC(((A4692-$A$39+1)-1)/3)+1,MOD((A4692-$A$39+1)-1,3)+1),"")</f>
        <v/>
      </c>
      <c r="C4692" s="43" t="str">
        <f t="shared" si="2203"/>
        <v/>
      </c>
      <c r="D4692" s="43" t="str">
        <f t="shared" ca="1" si="2193"/>
        <v/>
      </c>
      <c r="E4692" s="43" t="str">
        <f t="shared" si="2204"/>
        <v/>
      </c>
      <c r="F4692" s="43" t="str">
        <f t="shared" si="2205"/>
        <v/>
      </c>
      <c r="G4692" s="43" t="str">
        <f>IF(A4692&lt;&gt;"",IF(A4692&lt;Data!$G$11*0.25,$C$13/$G$32,IF(A4692&gt;Data!$G$11*0.25,$C$13,$C$13*10)),"")</f>
        <v/>
      </c>
      <c r="H4692" s="43" t="str">
        <f>IF(A4692&lt;&gt;"",IF(Data!$G$9="constant",$C$13,IF(Data!$G$9="squeeze",G4692,F4692)),"")</f>
        <v/>
      </c>
      <c r="I4692" s="38" t="str">
        <f ca="1">IF(ISNUMBER(A4692),NORMINV(RAND(),0,IF(AND(Data!$G$9="squeeze",A4692&lt;Data!$G$11*0.25),$H$32,1)*$C$30*$C$13)*($C$14*$C$12),"")</f>
        <v/>
      </c>
      <c r="J4692" s="42" t="str">
        <f ca="1">IFERROR(IF(Data!$C$6="Real",B4692,I4692+J4691+($C$14*$C$12)*(NORMINV(RAND(),$C$15,CHOOSE($G$13,$C$13,F4692,G4692)))),"")</f>
        <v/>
      </c>
      <c r="K4692" s="88" t="str">
        <f>IF(ISNUMBER(A4692), IF($G$16="fixed",$G$17,MIN(H4692*Data!$C$7*$C$16*0.5,$C$17*Data!$C$7))*$C$12,"")</f>
        <v/>
      </c>
      <c r="L4692" s="42" t="str">
        <f t="shared" ca="1" si="2220"/>
        <v/>
      </c>
      <c r="M4692" s="44" t="str">
        <f t="shared" ca="1" si="2221"/>
        <v/>
      </c>
      <c r="N4692" s="44" t="str">
        <f t="shared" ca="1" si="2222"/>
        <v/>
      </c>
      <c r="O4692" s="108" t="str">
        <f t="shared" si="2206"/>
        <v/>
      </c>
      <c r="P4692" s="102" t="str">
        <f t="shared" si="2207"/>
        <v/>
      </c>
      <c r="Q4692" s="102" t="str">
        <f t="shared" si="2208"/>
        <v/>
      </c>
      <c r="R4692" s="120" t="str">
        <f t="shared" si="2209"/>
        <v/>
      </c>
      <c r="S4692" s="54" t="str">
        <f t="shared" si="2210"/>
        <v/>
      </c>
      <c r="T4692" s="5" t="str">
        <f t="shared" si="2211"/>
        <v/>
      </c>
      <c r="U4692" s="152" t="str">
        <f t="shared" si="2194"/>
        <v/>
      </c>
      <c r="V4692" s="152" t="str">
        <f t="shared" si="2195"/>
        <v/>
      </c>
      <c r="W4692" s="153" t="str">
        <f t="shared" si="2196"/>
        <v/>
      </c>
      <c r="X4692" s="153" t="str">
        <f t="shared" si="2197"/>
        <v/>
      </c>
      <c r="Y4692" s="153" t="str">
        <f t="shared" si="2198"/>
        <v/>
      </c>
      <c r="Z4692" s="153" t="str">
        <f t="shared" si="2199"/>
        <v/>
      </c>
      <c r="AA4692" s="152" t="str">
        <f t="shared" si="2200"/>
        <v/>
      </c>
      <c r="AB4692" s="152" t="str">
        <f t="shared" si="2201"/>
        <v/>
      </c>
      <c r="AC4692" s="154" t="str">
        <f t="shared" si="2212"/>
        <v/>
      </c>
      <c r="AD4692" s="154" t="str">
        <f t="shared" si="2213"/>
        <v/>
      </c>
      <c r="AE4692" s="3" t="str">
        <f t="shared" si="2214"/>
        <v/>
      </c>
      <c r="AF4692" s="3" t="str">
        <f t="shared" si="2215"/>
        <v/>
      </c>
      <c r="AG4692" s="3" t="str">
        <f t="shared" si="2216"/>
        <v/>
      </c>
      <c r="AH4692" s="4" t="str">
        <f t="shared" si="2217"/>
        <v/>
      </c>
      <c r="AI4692" s="75" t="str">
        <f t="shared" si="2218"/>
        <v/>
      </c>
      <c r="AJ4692" s="75" t="str">
        <f t="shared" si="2219"/>
        <v/>
      </c>
    </row>
    <row r="4693" spans="1:36" ht="14.25">
      <c r="A4693" s="41" t="str">
        <f t="shared" si="2202"/>
        <v/>
      </c>
      <c r="B4693" s="150" t="str">
        <f>IF(ISNUMBER(A4693),INDEX('MetaTrader Import'!$H$13:$J$5893,TRUNC(((A4693-$A$39+1)-1)/3)+1,MOD((A4693-$A$39+1)-1,3)+1),"")</f>
        <v/>
      </c>
      <c r="C4693" s="43" t="str">
        <f t="shared" si="2203"/>
        <v/>
      </c>
      <c r="D4693" s="43" t="str">
        <f t="shared" ca="1" si="2193"/>
        <v/>
      </c>
      <c r="E4693" s="43" t="str">
        <f t="shared" si="2204"/>
        <v/>
      </c>
      <c r="F4693" s="43" t="str">
        <f t="shared" si="2205"/>
        <v/>
      </c>
      <c r="G4693" s="43" t="str">
        <f>IF(A4693&lt;&gt;"",IF(A4693&lt;Data!$G$11*0.25,$C$13/$G$32,IF(A4693&gt;Data!$G$11*0.25,$C$13,$C$13*10)),"")</f>
        <v/>
      </c>
      <c r="H4693" s="43" t="str">
        <f>IF(A4693&lt;&gt;"",IF(Data!$G$9="constant",$C$13,IF(Data!$G$9="squeeze",G4693,F4693)),"")</f>
        <v/>
      </c>
      <c r="I4693" s="38" t="str">
        <f ca="1">IF(ISNUMBER(A4693),NORMINV(RAND(),0,IF(AND(Data!$G$9="squeeze",A4693&lt;Data!$G$11*0.25),$H$32,1)*$C$30*$C$13)*($C$14*$C$12),"")</f>
        <v/>
      </c>
      <c r="J4693" s="42" t="str">
        <f ca="1">IFERROR(IF(Data!$C$6="Real",B4693,I4693+J4692+($C$14*$C$12)*(NORMINV(RAND(),$C$15,CHOOSE($G$13,$C$13,F4693,G4693)))),"")</f>
        <v/>
      </c>
      <c r="K4693" s="88" t="str">
        <f>IF(ISNUMBER(A4693), IF($G$16="fixed",$G$17,MIN(H4693*Data!$C$7*$C$16*0.5,$C$17*Data!$C$7))*$C$12,"")</f>
        <v/>
      </c>
      <c r="L4693" s="42" t="str">
        <f t="shared" ca="1" si="2220"/>
        <v/>
      </c>
      <c r="M4693" s="44" t="str">
        <f t="shared" ca="1" si="2221"/>
        <v/>
      </c>
      <c r="N4693" s="44" t="str">
        <f t="shared" ca="1" si="2222"/>
        <v/>
      </c>
      <c r="O4693" s="108" t="str">
        <f t="shared" si="2206"/>
        <v/>
      </c>
      <c r="P4693" s="102" t="str">
        <f t="shared" si="2207"/>
        <v/>
      </c>
      <c r="Q4693" s="102" t="str">
        <f t="shared" si="2208"/>
        <v/>
      </c>
      <c r="R4693" s="120" t="str">
        <f t="shared" si="2209"/>
        <v/>
      </c>
      <c r="S4693" s="54" t="str">
        <f t="shared" si="2210"/>
        <v/>
      </c>
      <c r="T4693" s="5" t="str">
        <f t="shared" si="2211"/>
        <v/>
      </c>
      <c r="U4693" s="152" t="str">
        <f t="shared" si="2194"/>
        <v/>
      </c>
      <c r="V4693" s="152" t="str">
        <f t="shared" si="2195"/>
        <v/>
      </c>
      <c r="W4693" s="153" t="str">
        <f t="shared" si="2196"/>
        <v/>
      </c>
      <c r="X4693" s="153" t="str">
        <f t="shared" si="2197"/>
        <v/>
      </c>
      <c r="Y4693" s="153" t="str">
        <f t="shared" si="2198"/>
        <v/>
      </c>
      <c r="Z4693" s="153" t="str">
        <f t="shared" si="2199"/>
        <v/>
      </c>
      <c r="AA4693" s="152" t="str">
        <f t="shared" si="2200"/>
        <v/>
      </c>
      <c r="AB4693" s="152" t="str">
        <f t="shared" si="2201"/>
        <v/>
      </c>
      <c r="AC4693" s="154" t="str">
        <f t="shared" si="2212"/>
        <v/>
      </c>
      <c r="AD4693" s="154" t="str">
        <f t="shared" si="2213"/>
        <v/>
      </c>
      <c r="AE4693" s="3" t="str">
        <f t="shared" si="2214"/>
        <v/>
      </c>
      <c r="AF4693" s="3" t="str">
        <f t="shared" si="2215"/>
        <v/>
      </c>
      <c r="AG4693" s="3" t="str">
        <f t="shared" si="2216"/>
        <v/>
      </c>
      <c r="AH4693" s="4" t="str">
        <f t="shared" si="2217"/>
        <v/>
      </c>
      <c r="AI4693" s="75" t="str">
        <f t="shared" si="2218"/>
        <v/>
      </c>
      <c r="AJ4693" s="75" t="str">
        <f t="shared" si="2219"/>
        <v/>
      </c>
    </row>
    <row r="4694" spans="1:36" ht="14.25">
      <c r="A4694" s="41" t="str">
        <f t="shared" si="2202"/>
        <v/>
      </c>
      <c r="B4694" s="150" t="str">
        <f>IF(ISNUMBER(A4694),INDEX('MetaTrader Import'!$H$13:$J$5893,TRUNC(((A4694-$A$39+1)-1)/3)+1,MOD((A4694-$A$39+1)-1,3)+1),"")</f>
        <v/>
      </c>
      <c r="C4694" s="43" t="str">
        <f t="shared" si="2203"/>
        <v/>
      </c>
      <c r="D4694" s="43" t="str">
        <f t="shared" ca="1" si="2193"/>
        <v/>
      </c>
      <c r="E4694" s="43" t="str">
        <f t="shared" si="2204"/>
        <v/>
      </c>
      <c r="F4694" s="43" t="str">
        <f t="shared" si="2205"/>
        <v/>
      </c>
      <c r="G4694" s="43" t="str">
        <f>IF(A4694&lt;&gt;"",IF(A4694&lt;Data!$G$11*0.25,$C$13/$G$32,IF(A4694&gt;Data!$G$11*0.25,$C$13,$C$13*10)),"")</f>
        <v/>
      </c>
      <c r="H4694" s="43" t="str">
        <f>IF(A4694&lt;&gt;"",IF(Data!$G$9="constant",$C$13,IF(Data!$G$9="squeeze",G4694,F4694)),"")</f>
        <v/>
      </c>
      <c r="I4694" s="38" t="str">
        <f ca="1">IF(ISNUMBER(A4694),NORMINV(RAND(),0,IF(AND(Data!$G$9="squeeze",A4694&lt;Data!$G$11*0.25),$H$32,1)*$C$30*$C$13)*($C$14*$C$12),"")</f>
        <v/>
      </c>
      <c r="J4694" s="42" t="str">
        <f ca="1">IFERROR(IF(Data!$C$6="Real",B4694,I4694+J4693+($C$14*$C$12)*(NORMINV(RAND(),$C$15,CHOOSE($G$13,$C$13,F4694,G4694)))),"")</f>
        <v/>
      </c>
      <c r="K4694" s="88" t="str">
        <f>IF(ISNUMBER(A4694), IF($G$16="fixed",$G$17,MIN(H4694*Data!$C$7*$C$16*0.5,$C$17*Data!$C$7))*$C$12,"")</f>
        <v/>
      </c>
      <c r="L4694" s="42" t="str">
        <f t="shared" ca="1" si="2220"/>
        <v/>
      </c>
      <c r="M4694" s="44" t="str">
        <f t="shared" ca="1" si="2221"/>
        <v/>
      </c>
      <c r="N4694" s="44" t="str">
        <f t="shared" ca="1" si="2222"/>
        <v/>
      </c>
      <c r="O4694" s="108" t="str">
        <f t="shared" si="2206"/>
        <v/>
      </c>
      <c r="P4694" s="102" t="str">
        <f t="shared" si="2207"/>
        <v/>
      </c>
      <c r="Q4694" s="102" t="str">
        <f t="shared" si="2208"/>
        <v/>
      </c>
      <c r="R4694" s="120" t="str">
        <f t="shared" si="2209"/>
        <v/>
      </c>
      <c r="S4694" s="54" t="str">
        <f t="shared" si="2210"/>
        <v/>
      </c>
      <c r="T4694" s="5" t="str">
        <f t="shared" si="2211"/>
        <v/>
      </c>
      <c r="U4694" s="152" t="str">
        <f t="shared" si="2194"/>
        <v/>
      </c>
      <c r="V4694" s="152" t="str">
        <f t="shared" si="2195"/>
        <v/>
      </c>
      <c r="W4694" s="153" t="str">
        <f t="shared" si="2196"/>
        <v/>
      </c>
      <c r="X4694" s="153" t="str">
        <f t="shared" si="2197"/>
        <v/>
      </c>
      <c r="Y4694" s="153" t="str">
        <f t="shared" si="2198"/>
        <v/>
      </c>
      <c r="Z4694" s="153" t="str">
        <f t="shared" si="2199"/>
        <v/>
      </c>
      <c r="AA4694" s="152" t="str">
        <f t="shared" si="2200"/>
        <v/>
      </c>
      <c r="AB4694" s="152" t="str">
        <f t="shared" si="2201"/>
        <v/>
      </c>
      <c r="AC4694" s="154" t="str">
        <f t="shared" si="2212"/>
        <v/>
      </c>
      <c r="AD4694" s="154" t="str">
        <f t="shared" si="2213"/>
        <v/>
      </c>
      <c r="AE4694" s="3" t="str">
        <f t="shared" si="2214"/>
        <v/>
      </c>
      <c r="AF4694" s="3" t="str">
        <f t="shared" si="2215"/>
        <v/>
      </c>
      <c r="AG4694" s="3" t="str">
        <f t="shared" si="2216"/>
        <v/>
      </c>
      <c r="AH4694" s="4" t="str">
        <f t="shared" si="2217"/>
        <v/>
      </c>
      <c r="AI4694" s="75" t="str">
        <f t="shared" si="2218"/>
        <v/>
      </c>
      <c r="AJ4694" s="75" t="str">
        <f t="shared" si="2219"/>
        <v/>
      </c>
    </row>
    <row r="4695" spans="1:36" ht="14.25">
      <c r="A4695" s="41" t="str">
        <f t="shared" si="2202"/>
        <v/>
      </c>
      <c r="B4695" s="150" t="str">
        <f>IF(ISNUMBER(A4695),INDEX('MetaTrader Import'!$H$13:$J$5893,TRUNC(((A4695-$A$39+1)-1)/3)+1,MOD((A4695-$A$39+1)-1,3)+1),"")</f>
        <v/>
      </c>
      <c r="C4695" s="43" t="str">
        <f t="shared" si="2203"/>
        <v/>
      </c>
      <c r="D4695" s="43" t="str">
        <f t="shared" ca="1" si="2193"/>
        <v/>
      </c>
      <c r="E4695" s="43" t="str">
        <f t="shared" si="2204"/>
        <v/>
      </c>
      <c r="F4695" s="43" t="str">
        <f t="shared" si="2205"/>
        <v/>
      </c>
      <c r="G4695" s="43" t="str">
        <f>IF(A4695&lt;&gt;"",IF(A4695&lt;Data!$G$11*0.25,$C$13/$G$32,IF(A4695&gt;Data!$G$11*0.25,$C$13,$C$13*10)),"")</f>
        <v/>
      </c>
      <c r="H4695" s="43" t="str">
        <f>IF(A4695&lt;&gt;"",IF(Data!$G$9="constant",$C$13,IF(Data!$G$9="squeeze",G4695,F4695)),"")</f>
        <v/>
      </c>
      <c r="I4695" s="38" t="str">
        <f ca="1">IF(ISNUMBER(A4695),NORMINV(RAND(),0,IF(AND(Data!$G$9="squeeze",A4695&lt;Data!$G$11*0.25),$H$32,1)*$C$30*$C$13)*($C$14*$C$12),"")</f>
        <v/>
      </c>
      <c r="J4695" s="42" t="str">
        <f ca="1">IFERROR(IF(Data!$C$6="Real",B4695,I4695+J4694+($C$14*$C$12)*(NORMINV(RAND(),$C$15,CHOOSE($G$13,$C$13,F4695,G4695)))),"")</f>
        <v/>
      </c>
      <c r="K4695" s="88" t="str">
        <f>IF(ISNUMBER(A4695), IF($G$16="fixed",$G$17,MIN(H4695*Data!$C$7*$C$16*0.5,$C$17*Data!$C$7))*$C$12,"")</f>
        <v/>
      </c>
      <c r="L4695" s="42" t="str">
        <f t="shared" ca="1" si="2220"/>
        <v/>
      </c>
      <c r="M4695" s="44" t="str">
        <f t="shared" ca="1" si="2221"/>
        <v/>
      </c>
      <c r="N4695" s="44" t="str">
        <f t="shared" ca="1" si="2222"/>
        <v/>
      </c>
      <c r="O4695" s="108" t="str">
        <f t="shared" si="2206"/>
        <v/>
      </c>
      <c r="P4695" s="102" t="str">
        <f t="shared" si="2207"/>
        <v/>
      </c>
      <c r="Q4695" s="102" t="str">
        <f t="shared" si="2208"/>
        <v/>
      </c>
      <c r="R4695" s="120" t="str">
        <f t="shared" si="2209"/>
        <v/>
      </c>
      <c r="S4695" s="54" t="str">
        <f t="shared" si="2210"/>
        <v/>
      </c>
      <c r="T4695" s="5" t="str">
        <f t="shared" si="2211"/>
        <v/>
      </c>
      <c r="U4695" s="152" t="str">
        <f t="shared" si="2194"/>
        <v/>
      </c>
      <c r="V4695" s="152" t="str">
        <f t="shared" si="2195"/>
        <v/>
      </c>
      <c r="W4695" s="153" t="str">
        <f t="shared" si="2196"/>
        <v/>
      </c>
      <c r="X4695" s="153" t="str">
        <f t="shared" si="2197"/>
        <v/>
      </c>
      <c r="Y4695" s="153" t="str">
        <f t="shared" si="2198"/>
        <v/>
      </c>
      <c r="Z4695" s="153" t="str">
        <f t="shared" si="2199"/>
        <v/>
      </c>
      <c r="AA4695" s="152" t="str">
        <f t="shared" si="2200"/>
        <v/>
      </c>
      <c r="AB4695" s="152" t="str">
        <f t="shared" si="2201"/>
        <v/>
      </c>
      <c r="AC4695" s="154" t="str">
        <f t="shared" si="2212"/>
        <v/>
      </c>
      <c r="AD4695" s="154" t="str">
        <f t="shared" si="2213"/>
        <v/>
      </c>
      <c r="AE4695" s="3" t="str">
        <f t="shared" si="2214"/>
        <v/>
      </c>
      <c r="AF4695" s="3" t="str">
        <f t="shared" si="2215"/>
        <v/>
      </c>
      <c r="AG4695" s="3" t="str">
        <f t="shared" si="2216"/>
        <v/>
      </c>
      <c r="AH4695" s="4" t="str">
        <f t="shared" si="2217"/>
        <v/>
      </c>
      <c r="AI4695" s="75" t="str">
        <f t="shared" si="2218"/>
        <v/>
      </c>
      <c r="AJ4695" s="75" t="str">
        <f t="shared" si="2219"/>
        <v/>
      </c>
    </row>
    <row r="4696" spans="1:36" ht="14.25">
      <c r="A4696" s="41" t="str">
        <f t="shared" si="2202"/>
        <v/>
      </c>
      <c r="B4696" s="150" t="str">
        <f>IF(ISNUMBER(A4696),INDEX('MetaTrader Import'!$H$13:$J$5893,TRUNC(((A4696-$A$39+1)-1)/3)+1,MOD((A4696-$A$39+1)-1,3)+1),"")</f>
        <v/>
      </c>
      <c r="C4696" s="43" t="str">
        <f t="shared" si="2203"/>
        <v/>
      </c>
      <c r="D4696" s="43" t="str">
        <f t="shared" ca="1" si="2193"/>
        <v/>
      </c>
      <c r="E4696" s="43" t="str">
        <f t="shared" si="2204"/>
        <v/>
      </c>
      <c r="F4696" s="43" t="str">
        <f t="shared" si="2205"/>
        <v/>
      </c>
      <c r="G4696" s="43" t="str">
        <f>IF(A4696&lt;&gt;"",IF(A4696&lt;Data!$G$11*0.25,$C$13/$G$32,IF(A4696&gt;Data!$G$11*0.25,$C$13,$C$13*10)),"")</f>
        <v/>
      </c>
      <c r="H4696" s="43" t="str">
        <f>IF(A4696&lt;&gt;"",IF(Data!$G$9="constant",$C$13,IF(Data!$G$9="squeeze",G4696,F4696)),"")</f>
        <v/>
      </c>
      <c r="I4696" s="38" t="str">
        <f ca="1">IF(ISNUMBER(A4696),NORMINV(RAND(),0,IF(AND(Data!$G$9="squeeze",A4696&lt;Data!$G$11*0.25),$H$32,1)*$C$30*$C$13)*($C$14*$C$12),"")</f>
        <v/>
      </c>
      <c r="J4696" s="42" t="str">
        <f ca="1">IFERROR(IF(Data!$C$6="Real",B4696,I4696+J4695+($C$14*$C$12)*(NORMINV(RAND(),$C$15,CHOOSE($G$13,$C$13,F4696,G4696)))),"")</f>
        <v/>
      </c>
      <c r="K4696" s="88" t="str">
        <f>IF(ISNUMBER(A4696), IF($G$16="fixed",$G$17,MIN(H4696*Data!$C$7*$C$16*0.5,$C$17*Data!$C$7))*$C$12,"")</f>
        <v/>
      </c>
      <c r="L4696" s="42" t="str">
        <f t="shared" ca="1" si="2220"/>
        <v/>
      </c>
      <c r="M4696" s="44" t="str">
        <f t="shared" ca="1" si="2221"/>
        <v/>
      </c>
      <c r="N4696" s="44" t="str">
        <f t="shared" ca="1" si="2222"/>
        <v/>
      </c>
      <c r="O4696" s="108" t="str">
        <f t="shared" si="2206"/>
        <v/>
      </c>
      <c r="P4696" s="102" t="str">
        <f t="shared" si="2207"/>
        <v/>
      </c>
      <c r="Q4696" s="102" t="str">
        <f t="shared" si="2208"/>
        <v/>
      </c>
      <c r="R4696" s="120" t="str">
        <f t="shared" si="2209"/>
        <v/>
      </c>
      <c r="S4696" s="54" t="str">
        <f t="shared" si="2210"/>
        <v/>
      </c>
      <c r="T4696" s="5" t="str">
        <f t="shared" si="2211"/>
        <v/>
      </c>
      <c r="U4696" s="152" t="str">
        <f t="shared" si="2194"/>
        <v/>
      </c>
      <c r="V4696" s="152" t="str">
        <f t="shared" si="2195"/>
        <v/>
      </c>
      <c r="W4696" s="153" t="str">
        <f t="shared" si="2196"/>
        <v/>
      </c>
      <c r="X4696" s="153" t="str">
        <f t="shared" si="2197"/>
        <v/>
      </c>
      <c r="Y4696" s="153" t="str">
        <f t="shared" si="2198"/>
        <v/>
      </c>
      <c r="Z4696" s="153" t="str">
        <f t="shared" si="2199"/>
        <v/>
      </c>
      <c r="AA4696" s="152" t="str">
        <f t="shared" si="2200"/>
        <v/>
      </c>
      <c r="AB4696" s="152" t="str">
        <f t="shared" si="2201"/>
        <v/>
      </c>
      <c r="AC4696" s="154" t="str">
        <f t="shared" si="2212"/>
        <v/>
      </c>
      <c r="AD4696" s="154" t="str">
        <f t="shared" si="2213"/>
        <v/>
      </c>
      <c r="AE4696" s="3" t="str">
        <f t="shared" si="2214"/>
        <v/>
      </c>
      <c r="AF4696" s="3" t="str">
        <f t="shared" si="2215"/>
        <v/>
      </c>
      <c r="AG4696" s="3" t="str">
        <f t="shared" si="2216"/>
        <v/>
      </c>
      <c r="AH4696" s="4" t="str">
        <f t="shared" si="2217"/>
        <v/>
      </c>
      <c r="AI4696" s="75" t="str">
        <f t="shared" si="2218"/>
        <v/>
      </c>
      <c r="AJ4696" s="75" t="str">
        <f t="shared" si="2219"/>
        <v/>
      </c>
    </row>
    <row r="4697" spans="1:36" ht="14.25">
      <c r="A4697" s="41" t="str">
        <f t="shared" si="2202"/>
        <v/>
      </c>
      <c r="B4697" s="150" t="str">
        <f>IF(ISNUMBER(A4697),INDEX('MetaTrader Import'!$H$13:$J$5893,TRUNC(((A4697-$A$39+1)-1)/3)+1,MOD((A4697-$A$39+1)-1,3)+1),"")</f>
        <v/>
      </c>
      <c r="C4697" s="43" t="str">
        <f t="shared" si="2203"/>
        <v/>
      </c>
      <c r="D4697" s="43" t="str">
        <f t="shared" ca="1" si="2193"/>
        <v/>
      </c>
      <c r="E4697" s="43" t="str">
        <f t="shared" si="2204"/>
        <v/>
      </c>
      <c r="F4697" s="43" t="str">
        <f t="shared" si="2205"/>
        <v/>
      </c>
      <c r="G4697" s="43" t="str">
        <f>IF(A4697&lt;&gt;"",IF(A4697&lt;Data!$G$11*0.25,$C$13/$G$32,IF(A4697&gt;Data!$G$11*0.25,$C$13,$C$13*10)),"")</f>
        <v/>
      </c>
      <c r="H4697" s="43" t="str">
        <f>IF(A4697&lt;&gt;"",IF(Data!$G$9="constant",$C$13,IF(Data!$G$9="squeeze",G4697,F4697)),"")</f>
        <v/>
      </c>
      <c r="I4697" s="38" t="str">
        <f ca="1">IF(ISNUMBER(A4697),NORMINV(RAND(),0,IF(AND(Data!$G$9="squeeze",A4697&lt;Data!$G$11*0.25),$H$32,1)*$C$30*$C$13)*($C$14*$C$12),"")</f>
        <v/>
      </c>
      <c r="J4697" s="42" t="str">
        <f ca="1">IFERROR(IF(Data!$C$6="Real",B4697,I4697+J4696+($C$14*$C$12)*(NORMINV(RAND(),$C$15,CHOOSE($G$13,$C$13,F4697,G4697)))),"")</f>
        <v/>
      </c>
      <c r="K4697" s="88" t="str">
        <f>IF(ISNUMBER(A4697), IF($G$16="fixed",$G$17,MIN(H4697*Data!$C$7*$C$16*0.5,$C$17*Data!$C$7))*$C$12,"")</f>
        <v/>
      </c>
      <c r="L4697" s="42" t="str">
        <f t="shared" ca="1" si="2220"/>
        <v/>
      </c>
      <c r="M4697" s="44" t="str">
        <f t="shared" ca="1" si="2221"/>
        <v/>
      </c>
      <c r="N4697" s="44" t="str">
        <f t="shared" ca="1" si="2222"/>
        <v/>
      </c>
      <c r="O4697" s="108" t="str">
        <f t="shared" si="2206"/>
        <v/>
      </c>
      <c r="P4697" s="102" t="str">
        <f t="shared" si="2207"/>
        <v/>
      </c>
      <c r="Q4697" s="102" t="str">
        <f t="shared" si="2208"/>
        <v/>
      </c>
      <c r="R4697" s="120" t="str">
        <f t="shared" si="2209"/>
        <v/>
      </c>
      <c r="S4697" s="54" t="str">
        <f t="shared" si="2210"/>
        <v/>
      </c>
      <c r="T4697" s="5" t="str">
        <f t="shared" si="2211"/>
        <v/>
      </c>
      <c r="U4697" s="152" t="str">
        <f t="shared" si="2194"/>
        <v/>
      </c>
      <c r="V4697" s="152" t="str">
        <f t="shared" si="2195"/>
        <v/>
      </c>
      <c r="W4697" s="153" t="str">
        <f t="shared" si="2196"/>
        <v/>
      </c>
      <c r="X4697" s="153" t="str">
        <f t="shared" si="2197"/>
        <v/>
      </c>
      <c r="Y4697" s="153" t="str">
        <f t="shared" si="2198"/>
        <v/>
      </c>
      <c r="Z4697" s="153" t="str">
        <f t="shared" si="2199"/>
        <v/>
      </c>
      <c r="AA4697" s="152" t="str">
        <f t="shared" si="2200"/>
        <v/>
      </c>
      <c r="AB4697" s="152" t="str">
        <f t="shared" si="2201"/>
        <v/>
      </c>
      <c r="AC4697" s="154" t="str">
        <f t="shared" si="2212"/>
        <v/>
      </c>
      <c r="AD4697" s="154" t="str">
        <f t="shared" si="2213"/>
        <v/>
      </c>
      <c r="AE4697" s="3" t="str">
        <f t="shared" si="2214"/>
        <v/>
      </c>
      <c r="AF4697" s="3" t="str">
        <f t="shared" si="2215"/>
        <v/>
      </c>
      <c r="AG4697" s="3" t="str">
        <f t="shared" si="2216"/>
        <v/>
      </c>
      <c r="AH4697" s="4" t="str">
        <f t="shared" si="2217"/>
        <v/>
      </c>
      <c r="AI4697" s="75" t="str">
        <f t="shared" si="2218"/>
        <v/>
      </c>
      <c r="AJ4697" s="75" t="str">
        <f t="shared" si="2219"/>
        <v/>
      </c>
    </row>
    <row r="4698" spans="1:36" ht="14.25">
      <c r="A4698" s="41" t="str">
        <f t="shared" si="2202"/>
        <v/>
      </c>
      <c r="B4698" s="150" t="str">
        <f>IF(ISNUMBER(A4698),INDEX('MetaTrader Import'!$H$13:$J$5893,TRUNC(((A4698-$A$39+1)-1)/3)+1,MOD((A4698-$A$39+1)-1,3)+1),"")</f>
        <v/>
      </c>
      <c r="C4698" s="43" t="str">
        <f t="shared" si="2203"/>
        <v/>
      </c>
      <c r="D4698" s="43" t="str">
        <f t="shared" ca="1" si="2193"/>
        <v/>
      </c>
      <c r="E4698" s="43" t="str">
        <f t="shared" si="2204"/>
        <v/>
      </c>
      <c r="F4698" s="43" t="str">
        <f t="shared" si="2205"/>
        <v/>
      </c>
      <c r="G4698" s="43" t="str">
        <f>IF(A4698&lt;&gt;"",IF(A4698&lt;Data!$G$11*0.25,$C$13/$G$32,IF(A4698&gt;Data!$G$11*0.25,$C$13,$C$13*10)),"")</f>
        <v/>
      </c>
      <c r="H4698" s="43" t="str">
        <f>IF(A4698&lt;&gt;"",IF(Data!$G$9="constant",$C$13,IF(Data!$G$9="squeeze",G4698,F4698)),"")</f>
        <v/>
      </c>
      <c r="I4698" s="38" t="str">
        <f ca="1">IF(ISNUMBER(A4698),NORMINV(RAND(),0,IF(AND(Data!$G$9="squeeze",A4698&lt;Data!$G$11*0.25),$H$32,1)*$C$30*$C$13)*($C$14*$C$12),"")</f>
        <v/>
      </c>
      <c r="J4698" s="42" t="str">
        <f ca="1">IFERROR(IF(Data!$C$6="Real",B4698,I4698+J4697+($C$14*$C$12)*(NORMINV(RAND(),$C$15,CHOOSE($G$13,$C$13,F4698,G4698)))),"")</f>
        <v/>
      </c>
      <c r="K4698" s="88" t="str">
        <f>IF(ISNUMBER(A4698), IF($G$16="fixed",$G$17,MIN(H4698*Data!$C$7*$C$16*0.5,$C$17*Data!$C$7))*$C$12,"")</f>
        <v/>
      </c>
      <c r="L4698" s="42" t="str">
        <f t="shared" ca="1" si="2220"/>
        <v/>
      </c>
      <c r="M4698" s="44" t="str">
        <f t="shared" ca="1" si="2221"/>
        <v/>
      </c>
      <c r="N4698" s="44" t="str">
        <f t="shared" ca="1" si="2222"/>
        <v/>
      </c>
      <c r="O4698" s="108" t="str">
        <f t="shared" si="2206"/>
        <v/>
      </c>
      <c r="P4698" s="102" t="str">
        <f t="shared" si="2207"/>
        <v/>
      </c>
      <c r="Q4698" s="102" t="str">
        <f t="shared" si="2208"/>
        <v/>
      </c>
      <c r="R4698" s="120" t="str">
        <f t="shared" si="2209"/>
        <v/>
      </c>
      <c r="S4698" s="54" t="str">
        <f t="shared" si="2210"/>
        <v/>
      </c>
      <c r="T4698" s="5" t="str">
        <f t="shared" si="2211"/>
        <v/>
      </c>
      <c r="U4698" s="152" t="str">
        <f t="shared" si="2194"/>
        <v/>
      </c>
      <c r="V4698" s="152" t="str">
        <f t="shared" si="2195"/>
        <v/>
      </c>
      <c r="W4698" s="153" t="str">
        <f t="shared" si="2196"/>
        <v/>
      </c>
      <c r="X4698" s="153" t="str">
        <f t="shared" si="2197"/>
        <v/>
      </c>
      <c r="Y4698" s="153" t="str">
        <f t="shared" si="2198"/>
        <v/>
      </c>
      <c r="Z4698" s="153" t="str">
        <f t="shared" si="2199"/>
        <v/>
      </c>
      <c r="AA4698" s="152" t="str">
        <f t="shared" si="2200"/>
        <v/>
      </c>
      <c r="AB4698" s="152" t="str">
        <f t="shared" si="2201"/>
        <v/>
      </c>
      <c r="AC4698" s="154" t="str">
        <f t="shared" si="2212"/>
        <v/>
      </c>
      <c r="AD4698" s="154" t="str">
        <f t="shared" si="2213"/>
        <v/>
      </c>
      <c r="AE4698" s="3" t="str">
        <f t="shared" si="2214"/>
        <v/>
      </c>
      <c r="AF4698" s="3" t="str">
        <f t="shared" si="2215"/>
        <v/>
      </c>
      <c r="AG4698" s="3" t="str">
        <f t="shared" si="2216"/>
        <v/>
      </c>
      <c r="AH4698" s="4" t="str">
        <f t="shared" si="2217"/>
        <v/>
      </c>
      <c r="AI4698" s="75" t="str">
        <f t="shared" si="2218"/>
        <v/>
      </c>
      <c r="AJ4698" s="75" t="str">
        <f t="shared" si="2219"/>
        <v/>
      </c>
    </row>
    <row r="4699" spans="1:36" ht="14.25">
      <c r="A4699" s="41" t="str">
        <f t="shared" si="2202"/>
        <v/>
      </c>
      <c r="B4699" s="150" t="str">
        <f>IF(ISNUMBER(A4699),INDEX('MetaTrader Import'!$H$13:$J$5893,TRUNC(((A4699-$A$39+1)-1)/3)+1,MOD((A4699-$A$39+1)-1,3)+1),"")</f>
        <v/>
      </c>
      <c r="C4699" s="43" t="str">
        <f t="shared" si="2203"/>
        <v/>
      </c>
      <c r="D4699" s="43" t="str">
        <f t="shared" ca="1" si="2193"/>
        <v/>
      </c>
      <c r="E4699" s="43" t="str">
        <f t="shared" si="2204"/>
        <v/>
      </c>
      <c r="F4699" s="43" t="str">
        <f t="shared" si="2205"/>
        <v/>
      </c>
      <c r="G4699" s="43" t="str">
        <f>IF(A4699&lt;&gt;"",IF(A4699&lt;Data!$G$11*0.25,$C$13/$G$32,IF(A4699&gt;Data!$G$11*0.25,$C$13,$C$13*10)),"")</f>
        <v/>
      </c>
      <c r="H4699" s="43" t="str">
        <f>IF(A4699&lt;&gt;"",IF(Data!$G$9="constant",$C$13,IF(Data!$G$9="squeeze",G4699,F4699)),"")</f>
        <v/>
      </c>
      <c r="I4699" s="38" t="str">
        <f ca="1">IF(ISNUMBER(A4699),NORMINV(RAND(),0,IF(AND(Data!$G$9="squeeze",A4699&lt;Data!$G$11*0.25),$H$32,1)*$C$30*$C$13)*($C$14*$C$12),"")</f>
        <v/>
      </c>
      <c r="J4699" s="42" t="str">
        <f ca="1">IFERROR(IF(Data!$C$6="Real",B4699,I4699+J4698+($C$14*$C$12)*(NORMINV(RAND(),$C$15,CHOOSE($G$13,$C$13,F4699,G4699)))),"")</f>
        <v/>
      </c>
      <c r="K4699" s="88" t="str">
        <f>IF(ISNUMBER(A4699), IF($G$16="fixed",$G$17,MIN(H4699*Data!$C$7*$C$16*0.5,$C$17*Data!$C$7))*$C$12,"")</f>
        <v/>
      </c>
      <c r="L4699" s="42" t="str">
        <f t="shared" ca="1" si="2220"/>
        <v/>
      </c>
      <c r="M4699" s="44" t="str">
        <f t="shared" ca="1" si="2221"/>
        <v/>
      </c>
      <c r="N4699" s="44" t="str">
        <f t="shared" ca="1" si="2222"/>
        <v/>
      </c>
      <c r="O4699" s="108" t="str">
        <f t="shared" si="2206"/>
        <v/>
      </c>
      <c r="P4699" s="102" t="str">
        <f t="shared" si="2207"/>
        <v/>
      </c>
      <c r="Q4699" s="102" t="str">
        <f t="shared" si="2208"/>
        <v/>
      </c>
      <c r="R4699" s="120" t="str">
        <f t="shared" si="2209"/>
        <v/>
      </c>
      <c r="S4699" s="54" t="str">
        <f t="shared" si="2210"/>
        <v/>
      </c>
      <c r="T4699" s="5" t="str">
        <f t="shared" si="2211"/>
        <v/>
      </c>
      <c r="U4699" s="152" t="str">
        <f t="shared" si="2194"/>
        <v/>
      </c>
      <c r="V4699" s="152" t="str">
        <f t="shared" si="2195"/>
        <v/>
      </c>
      <c r="W4699" s="153" t="str">
        <f t="shared" si="2196"/>
        <v/>
      </c>
      <c r="X4699" s="153" t="str">
        <f t="shared" si="2197"/>
        <v/>
      </c>
      <c r="Y4699" s="153" t="str">
        <f t="shared" si="2198"/>
        <v/>
      </c>
      <c r="Z4699" s="153" t="str">
        <f t="shared" si="2199"/>
        <v/>
      </c>
      <c r="AA4699" s="152" t="str">
        <f t="shared" si="2200"/>
        <v/>
      </c>
      <c r="AB4699" s="152" t="str">
        <f t="shared" si="2201"/>
        <v/>
      </c>
      <c r="AC4699" s="154" t="str">
        <f t="shared" si="2212"/>
        <v/>
      </c>
      <c r="AD4699" s="154" t="str">
        <f t="shared" si="2213"/>
        <v/>
      </c>
      <c r="AE4699" s="3" t="str">
        <f t="shared" si="2214"/>
        <v/>
      </c>
      <c r="AF4699" s="3" t="str">
        <f t="shared" si="2215"/>
        <v/>
      </c>
      <c r="AG4699" s="3" t="str">
        <f t="shared" si="2216"/>
        <v/>
      </c>
      <c r="AH4699" s="4" t="str">
        <f t="shared" si="2217"/>
        <v/>
      </c>
      <c r="AI4699" s="75" t="str">
        <f t="shared" si="2218"/>
        <v/>
      </c>
      <c r="AJ4699" s="75" t="str">
        <f t="shared" si="2219"/>
        <v/>
      </c>
    </row>
    <row r="4700" spans="1:36" ht="14.25">
      <c r="A4700" s="41" t="str">
        <f t="shared" si="2202"/>
        <v/>
      </c>
      <c r="B4700" s="150" t="str">
        <f>IF(ISNUMBER(A4700),INDEX('MetaTrader Import'!$H$13:$J$5893,TRUNC(((A4700-$A$39+1)-1)/3)+1,MOD((A4700-$A$39+1)-1,3)+1),"")</f>
        <v/>
      </c>
      <c r="C4700" s="43" t="str">
        <f t="shared" si="2203"/>
        <v/>
      </c>
      <c r="D4700" s="43" t="str">
        <f t="shared" ca="1" si="2193"/>
        <v/>
      </c>
      <c r="E4700" s="43" t="str">
        <f t="shared" si="2204"/>
        <v/>
      </c>
      <c r="F4700" s="43" t="str">
        <f t="shared" si="2205"/>
        <v/>
      </c>
      <c r="G4700" s="43" t="str">
        <f>IF(A4700&lt;&gt;"",IF(A4700&lt;Data!$G$11*0.25,$C$13/$G$32,IF(A4700&gt;Data!$G$11*0.25,$C$13,$C$13*10)),"")</f>
        <v/>
      </c>
      <c r="H4700" s="43" t="str">
        <f>IF(A4700&lt;&gt;"",IF(Data!$G$9="constant",$C$13,IF(Data!$G$9="squeeze",G4700,F4700)),"")</f>
        <v/>
      </c>
      <c r="I4700" s="38" t="str">
        <f ca="1">IF(ISNUMBER(A4700),NORMINV(RAND(),0,IF(AND(Data!$G$9="squeeze",A4700&lt;Data!$G$11*0.25),$H$32,1)*$C$30*$C$13)*($C$14*$C$12),"")</f>
        <v/>
      </c>
      <c r="J4700" s="42" t="str">
        <f ca="1">IFERROR(IF(Data!$C$6="Real",B4700,I4700+J4699+($C$14*$C$12)*(NORMINV(RAND(),$C$15,CHOOSE($G$13,$C$13,F4700,G4700)))),"")</f>
        <v/>
      </c>
      <c r="K4700" s="88" t="str">
        <f>IF(ISNUMBER(A4700), IF($G$16="fixed",$G$17,MIN(H4700*Data!$C$7*$C$16*0.5,$C$17*Data!$C$7))*$C$12,"")</f>
        <v/>
      </c>
      <c r="L4700" s="42" t="str">
        <f t="shared" ca="1" si="2220"/>
        <v/>
      </c>
      <c r="M4700" s="44" t="str">
        <f t="shared" ca="1" si="2221"/>
        <v/>
      </c>
      <c r="N4700" s="44" t="str">
        <f t="shared" ca="1" si="2222"/>
        <v/>
      </c>
      <c r="O4700" s="108" t="str">
        <f t="shared" si="2206"/>
        <v/>
      </c>
      <c r="P4700" s="102" t="str">
        <f t="shared" si="2207"/>
        <v/>
      </c>
      <c r="Q4700" s="102" t="str">
        <f t="shared" si="2208"/>
        <v/>
      </c>
      <c r="R4700" s="120" t="str">
        <f t="shared" si="2209"/>
        <v/>
      </c>
      <c r="S4700" s="54" t="str">
        <f t="shared" si="2210"/>
        <v/>
      </c>
      <c r="T4700" s="5" t="str">
        <f t="shared" si="2211"/>
        <v/>
      </c>
      <c r="U4700" s="152" t="str">
        <f t="shared" si="2194"/>
        <v/>
      </c>
      <c r="V4700" s="152" t="str">
        <f t="shared" si="2195"/>
        <v/>
      </c>
      <c r="W4700" s="153" t="str">
        <f t="shared" si="2196"/>
        <v/>
      </c>
      <c r="X4700" s="153" t="str">
        <f t="shared" si="2197"/>
        <v/>
      </c>
      <c r="Y4700" s="153" t="str">
        <f t="shared" si="2198"/>
        <v/>
      </c>
      <c r="Z4700" s="153" t="str">
        <f t="shared" si="2199"/>
        <v/>
      </c>
      <c r="AA4700" s="152" t="str">
        <f t="shared" si="2200"/>
        <v/>
      </c>
      <c r="AB4700" s="152" t="str">
        <f t="shared" si="2201"/>
        <v/>
      </c>
      <c r="AC4700" s="154" t="str">
        <f t="shared" si="2212"/>
        <v/>
      </c>
      <c r="AD4700" s="154" t="str">
        <f t="shared" si="2213"/>
        <v/>
      </c>
      <c r="AE4700" s="3" t="str">
        <f t="shared" si="2214"/>
        <v/>
      </c>
      <c r="AF4700" s="3" t="str">
        <f t="shared" si="2215"/>
        <v/>
      </c>
      <c r="AG4700" s="3" t="str">
        <f t="shared" si="2216"/>
        <v/>
      </c>
      <c r="AH4700" s="4" t="str">
        <f t="shared" si="2217"/>
        <v/>
      </c>
      <c r="AI4700" s="75" t="str">
        <f t="shared" si="2218"/>
        <v/>
      </c>
      <c r="AJ4700" s="75" t="str">
        <f t="shared" si="2219"/>
        <v/>
      </c>
    </row>
    <row r="4701" spans="1:36" ht="14.25">
      <c r="A4701" s="41" t="str">
        <f t="shared" si="2202"/>
        <v/>
      </c>
      <c r="B4701" s="150" t="str">
        <f>IF(ISNUMBER(A4701),INDEX('MetaTrader Import'!$H$13:$J$5893,TRUNC(((A4701-$A$39+1)-1)/3)+1,MOD((A4701-$A$39+1)-1,3)+1),"")</f>
        <v/>
      </c>
      <c r="C4701" s="43" t="str">
        <f t="shared" si="2203"/>
        <v/>
      </c>
      <c r="D4701" s="43" t="str">
        <f t="shared" ca="1" si="2193"/>
        <v/>
      </c>
      <c r="E4701" s="43" t="str">
        <f t="shared" si="2204"/>
        <v/>
      </c>
      <c r="F4701" s="43" t="str">
        <f t="shared" si="2205"/>
        <v/>
      </c>
      <c r="G4701" s="43" t="str">
        <f>IF(A4701&lt;&gt;"",IF(A4701&lt;Data!$G$11*0.25,$C$13/$G$32,IF(A4701&gt;Data!$G$11*0.25,$C$13,$C$13*10)),"")</f>
        <v/>
      </c>
      <c r="H4701" s="43" t="str">
        <f>IF(A4701&lt;&gt;"",IF(Data!$G$9="constant",$C$13,IF(Data!$G$9="squeeze",G4701,F4701)),"")</f>
        <v/>
      </c>
      <c r="I4701" s="38" t="str">
        <f ca="1">IF(ISNUMBER(A4701),NORMINV(RAND(),0,IF(AND(Data!$G$9="squeeze",A4701&lt;Data!$G$11*0.25),$H$32,1)*$C$30*$C$13)*($C$14*$C$12),"")</f>
        <v/>
      </c>
      <c r="J4701" s="42" t="str">
        <f ca="1">IFERROR(IF(Data!$C$6="Real",B4701,I4701+J4700+($C$14*$C$12)*(NORMINV(RAND(),$C$15,CHOOSE($G$13,$C$13,F4701,G4701)))),"")</f>
        <v/>
      </c>
      <c r="K4701" s="88" t="str">
        <f>IF(ISNUMBER(A4701), IF($G$16="fixed",$G$17,MIN(H4701*Data!$C$7*$C$16*0.5,$C$17*Data!$C$7))*$C$12,"")</f>
        <v/>
      </c>
      <c r="L4701" s="42" t="str">
        <f t="shared" ca="1" si="2220"/>
        <v/>
      </c>
      <c r="M4701" s="44" t="str">
        <f t="shared" ca="1" si="2221"/>
        <v/>
      </c>
      <c r="N4701" s="44" t="str">
        <f t="shared" ca="1" si="2222"/>
        <v/>
      </c>
      <c r="O4701" s="108" t="str">
        <f t="shared" si="2206"/>
        <v/>
      </c>
      <c r="P4701" s="102" t="str">
        <f t="shared" si="2207"/>
        <v/>
      </c>
      <c r="Q4701" s="102" t="str">
        <f t="shared" si="2208"/>
        <v/>
      </c>
      <c r="R4701" s="120" t="str">
        <f t="shared" si="2209"/>
        <v/>
      </c>
      <c r="S4701" s="54" t="str">
        <f t="shared" si="2210"/>
        <v/>
      </c>
      <c r="T4701" s="5" t="str">
        <f t="shared" si="2211"/>
        <v/>
      </c>
      <c r="U4701" s="152" t="str">
        <f t="shared" si="2194"/>
        <v/>
      </c>
      <c r="V4701" s="152" t="str">
        <f t="shared" si="2195"/>
        <v/>
      </c>
      <c r="W4701" s="153" t="str">
        <f t="shared" si="2196"/>
        <v/>
      </c>
      <c r="X4701" s="153" t="str">
        <f t="shared" si="2197"/>
        <v/>
      </c>
      <c r="Y4701" s="153" t="str">
        <f t="shared" si="2198"/>
        <v/>
      </c>
      <c r="Z4701" s="153" t="str">
        <f t="shared" si="2199"/>
        <v/>
      </c>
      <c r="AA4701" s="152" t="str">
        <f t="shared" si="2200"/>
        <v/>
      </c>
      <c r="AB4701" s="152" t="str">
        <f t="shared" si="2201"/>
        <v/>
      </c>
      <c r="AC4701" s="154" t="str">
        <f t="shared" si="2212"/>
        <v/>
      </c>
      <c r="AD4701" s="154" t="str">
        <f t="shared" si="2213"/>
        <v/>
      </c>
      <c r="AE4701" s="3" t="str">
        <f t="shared" si="2214"/>
        <v/>
      </c>
      <c r="AF4701" s="3" t="str">
        <f t="shared" si="2215"/>
        <v/>
      </c>
      <c r="AG4701" s="3" t="str">
        <f t="shared" si="2216"/>
        <v/>
      </c>
      <c r="AH4701" s="4" t="str">
        <f t="shared" si="2217"/>
        <v/>
      </c>
      <c r="AI4701" s="75" t="str">
        <f t="shared" si="2218"/>
        <v/>
      </c>
      <c r="AJ4701" s="75" t="str">
        <f t="shared" si="2219"/>
        <v/>
      </c>
    </row>
    <row r="4702" spans="1:36" ht="14.25">
      <c r="A4702" s="41" t="str">
        <f t="shared" si="2202"/>
        <v/>
      </c>
      <c r="B4702" s="150" t="str">
        <f>IF(ISNUMBER(A4702),INDEX('MetaTrader Import'!$H$13:$J$5893,TRUNC(((A4702-$A$39+1)-1)/3)+1,MOD((A4702-$A$39+1)-1,3)+1),"")</f>
        <v/>
      </c>
      <c r="C4702" s="43" t="str">
        <f t="shared" si="2203"/>
        <v/>
      </c>
      <c r="D4702" s="43" t="str">
        <f t="shared" ca="1" si="2193"/>
        <v/>
      </c>
      <c r="E4702" s="43" t="str">
        <f t="shared" si="2204"/>
        <v/>
      </c>
      <c r="F4702" s="43" t="str">
        <f t="shared" si="2205"/>
        <v/>
      </c>
      <c r="G4702" s="43" t="str">
        <f>IF(A4702&lt;&gt;"",IF(A4702&lt;Data!$G$11*0.25,$C$13/$G$32,IF(A4702&gt;Data!$G$11*0.25,$C$13,$C$13*10)),"")</f>
        <v/>
      </c>
      <c r="H4702" s="43" t="str">
        <f>IF(A4702&lt;&gt;"",IF(Data!$G$9="constant",$C$13,IF(Data!$G$9="squeeze",G4702,F4702)),"")</f>
        <v/>
      </c>
      <c r="I4702" s="38" t="str">
        <f ca="1">IF(ISNUMBER(A4702),NORMINV(RAND(),0,IF(AND(Data!$G$9="squeeze",A4702&lt;Data!$G$11*0.25),$H$32,1)*$C$30*$C$13)*($C$14*$C$12),"")</f>
        <v/>
      </c>
      <c r="J4702" s="42" t="str">
        <f ca="1">IFERROR(IF(Data!$C$6="Real",B4702,I4702+J4701+($C$14*$C$12)*(NORMINV(RAND(),$C$15,CHOOSE($G$13,$C$13,F4702,G4702)))),"")</f>
        <v/>
      </c>
      <c r="K4702" s="88" t="str">
        <f>IF(ISNUMBER(A4702), IF($G$16="fixed",$G$17,MIN(H4702*Data!$C$7*$C$16*0.5,$C$17*Data!$C$7))*$C$12,"")</f>
        <v/>
      </c>
      <c r="L4702" s="42" t="str">
        <f t="shared" ca="1" si="2220"/>
        <v/>
      </c>
      <c r="M4702" s="44" t="str">
        <f t="shared" ca="1" si="2221"/>
        <v/>
      </c>
      <c r="N4702" s="44" t="str">
        <f t="shared" ca="1" si="2222"/>
        <v/>
      </c>
      <c r="O4702" s="108" t="str">
        <f t="shared" si="2206"/>
        <v/>
      </c>
      <c r="P4702" s="102" t="str">
        <f t="shared" si="2207"/>
        <v/>
      </c>
      <c r="Q4702" s="102" t="str">
        <f t="shared" si="2208"/>
        <v/>
      </c>
      <c r="R4702" s="120" t="str">
        <f t="shared" si="2209"/>
        <v/>
      </c>
      <c r="S4702" s="54" t="str">
        <f t="shared" si="2210"/>
        <v/>
      </c>
      <c r="T4702" s="5" t="str">
        <f t="shared" si="2211"/>
        <v/>
      </c>
      <c r="U4702" s="152" t="str">
        <f t="shared" si="2194"/>
        <v/>
      </c>
      <c r="V4702" s="152" t="str">
        <f t="shared" si="2195"/>
        <v/>
      </c>
      <c r="W4702" s="153" t="str">
        <f t="shared" si="2196"/>
        <v/>
      </c>
      <c r="X4702" s="153" t="str">
        <f t="shared" si="2197"/>
        <v/>
      </c>
      <c r="Y4702" s="153" t="str">
        <f t="shared" si="2198"/>
        <v/>
      </c>
      <c r="Z4702" s="153" t="str">
        <f t="shared" si="2199"/>
        <v/>
      </c>
      <c r="AA4702" s="152" t="str">
        <f t="shared" si="2200"/>
        <v/>
      </c>
      <c r="AB4702" s="152" t="str">
        <f t="shared" si="2201"/>
        <v/>
      </c>
      <c r="AC4702" s="154" t="str">
        <f t="shared" si="2212"/>
        <v/>
      </c>
      <c r="AD4702" s="154" t="str">
        <f t="shared" si="2213"/>
        <v/>
      </c>
      <c r="AE4702" s="3" t="str">
        <f t="shared" si="2214"/>
        <v/>
      </c>
      <c r="AF4702" s="3" t="str">
        <f t="shared" si="2215"/>
        <v/>
      </c>
      <c r="AG4702" s="3" t="str">
        <f t="shared" si="2216"/>
        <v/>
      </c>
      <c r="AH4702" s="4" t="str">
        <f t="shared" si="2217"/>
        <v/>
      </c>
      <c r="AI4702" s="75" t="str">
        <f t="shared" si="2218"/>
        <v/>
      </c>
      <c r="AJ4702" s="75" t="str">
        <f t="shared" si="2219"/>
        <v/>
      </c>
    </row>
    <row r="4703" spans="1:36" ht="14.25">
      <c r="A4703" s="41" t="str">
        <f t="shared" si="2202"/>
        <v/>
      </c>
      <c r="B4703" s="150" t="str">
        <f>IF(ISNUMBER(A4703),INDEX('MetaTrader Import'!$H$13:$J$5893,TRUNC(((A4703-$A$39+1)-1)/3)+1,MOD((A4703-$A$39+1)-1,3)+1),"")</f>
        <v/>
      </c>
      <c r="C4703" s="43" t="str">
        <f t="shared" si="2203"/>
        <v/>
      </c>
      <c r="D4703" s="43" t="str">
        <f t="shared" ca="1" si="2193"/>
        <v/>
      </c>
      <c r="E4703" s="43" t="str">
        <f t="shared" si="2204"/>
        <v/>
      </c>
      <c r="F4703" s="43" t="str">
        <f t="shared" si="2205"/>
        <v/>
      </c>
      <c r="G4703" s="43" t="str">
        <f>IF(A4703&lt;&gt;"",IF(A4703&lt;Data!$G$11*0.25,$C$13/$G$32,IF(A4703&gt;Data!$G$11*0.25,$C$13,$C$13*10)),"")</f>
        <v/>
      </c>
      <c r="H4703" s="43" t="str">
        <f>IF(A4703&lt;&gt;"",IF(Data!$G$9="constant",$C$13,IF(Data!$G$9="squeeze",G4703,F4703)),"")</f>
        <v/>
      </c>
      <c r="I4703" s="38" t="str">
        <f ca="1">IF(ISNUMBER(A4703),NORMINV(RAND(),0,IF(AND(Data!$G$9="squeeze",A4703&lt;Data!$G$11*0.25),$H$32,1)*$C$30*$C$13)*($C$14*$C$12),"")</f>
        <v/>
      </c>
      <c r="J4703" s="42" t="str">
        <f ca="1">IFERROR(IF(Data!$C$6="Real",B4703,I4703+J4702+($C$14*$C$12)*(NORMINV(RAND(),$C$15,CHOOSE($G$13,$C$13,F4703,G4703)))),"")</f>
        <v/>
      </c>
      <c r="K4703" s="88" t="str">
        <f>IF(ISNUMBER(A4703), IF($G$16="fixed",$G$17,MIN(H4703*Data!$C$7*$C$16*0.5,$C$17*Data!$C$7))*$C$12,"")</f>
        <v/>
      </c>
      <c r="L4703" s="42" t="str">
        <f t="shared" ca="1" si="2220"/>
        <v/>
      </c>
      <c r="M4703" s="44" t="str">
        <f t="shared" ca="1" si="2221"/>
        <v/>
      </c>
      <c r="N4703" s="44" t="str">
        <f t="shared" ca="1" si="2222"/>
        <v/>
      </c>
      <c r="O4703" s="108" t="str">
        <f t="shared" si="2206"/>
        <v/>
      </c>
      <c r="P4703" s="102" t="str">
        <f t="shared" si="2207"/>
        <v/>
      </c>
      <c r="Q4703" s="102" t="str">
        <f t="shared" si="2208"/>
        <v/>
      </c>
      <c r="R4703" s="120" t="str">
        <f t="shared" si="2209"/>
        <v/>
      </c>
      <c r="S4703" s="54" t="str">
        <f t="shared" si="2210"/>
        <v/>
      </c>
      <c r="T4703" s="5" t="str">
        <f t="shared" si="2211"/>
        <v/>
      </c>
      <c r="U4703" s="152" t="str">
        <f t="shared" si="2194"/>
        <v/>
      </c>
      <c r="V4703" s="152" t="str">
        <f t="shared" si="2195"/>
        <v/>
      </c>
      <c r="W4703" s="153" t="str">
        <f t="shared" si="2196"/>
        <v/>
      </c>
      <c r="X4703" s="153" t="str">
        <f t="shared" si="2197"/>
        <v/>
      </c>
      <c r="Y4703" s="153" t="str">
        <f t="shared" si="2198"/>
        <v/>
      </c>
      <c r="Z4703" s="153" t="str">
        <f t="shared" si="2199"/>
        <v/>
      </c>
      <c r="AA4703" s="152" t="str">
        <f t="shared" si="2200"/>
        <v/>
      </c>
      <c r="AB4703" s="152" t="str">
        <f t="shared" si="2201"/>
        <v/>
      </c>
      <c r="AC4703" s="154" t="str">
        <f t="shared" si="2212"/>
        <v/>
      </c>
      <c r="AD4703" s="154" t="str">
        <f t="shared" si="2213"/>
        <v/>
      </c>
      <c r="AE4703" s="3" t="str">
        <f t="shared" si="2214"/>
        <v/>
      </c>
      <c r="AF4703" s="3" t="str">
        <f t="shared" si="2215"/>
        <v/>
      </c>
      <c r="AG4703" s="3" t="str">
        <f t="shared" si="2216"/>
        <v/>
      </c>
      <c r="AH4703" s="4" t="str">
        <f t="shared" si="2217"/>
        <v/>
      </c>
      <c r="AI4703" s="75" t="str">
        <f t="shared" si="2218"/>
        <v/>
      </c>
      <c r="AJ4703" s="75" t="str">
        <f t="shared" si="2219"/>
        <v/>
      </c>
    </row>
    <row r="4704" spans="1:36" ht="14.25">
      <c r="A4704" s="41" t="str">
        <f t="shared" si="2202"/>
        <v/>
      </c>
      <c r="B4704" s="150" t="str">
        <f>IF(ISNUMBER(A4704),INDEX('MetaTrader Import'!$H$13:$J$5893,TRUNC(((A4704-$A$39+1)-1)/3)+1,MOD((A4704-$A$39+1)-1,3)+1),"")</f>
        <v/>
      </c>
      <c r="C4704" s="43" t="str">
        <f t="shared" si="2203"/>
        <v/>
      </c>
      <c r="D4704" s="43" t="str">
        <f t="shared" ca="1" si="2193"/>
        <v/>
      </c>
      <c r="E4704" s="43" t="str">
        <f t="shared" si="2204"/>
        <v/>
      </c>
      <c r="F4704" s="43" t="str">
        <f t="shared" si="2205"/>
        <v/>
      </c>
      <c r="G4704" s="43" t="str">
        <f>IF(A4704&lt;&gt;"",IF(A4704&lt;Data!$G$11*0.25,$C$13/$G$32,IF(A4704&gt;Data!$G$11*0.25,$C$13,$C$13*10)),"")</f>
        <v/>
      </c>
      <c r="H4704" s="43" t="str">
        <f>IF(A4704&lt;&gt;"",IF(Data!$G$9="constant",$C$13,IF(Data!$G$9="squeeze",G4704,F4704)),"")</f>
        <v/>
      </c>
      <c r="I4704" s="38" t="str">
        <f ca="1">IF(ISNUMBER(A4704),NORMINV(RAND(),0,IF(AND(Data!$G$9="squeeze",A4704&lt;Data!$G$11*0.25),$H$32,1)*$C$30*$C$13)*($C$14*$C$12),"")</f>
        <v/>
      </c>
      <c r="J4704" s="42" t="str">
        <f ca="1">IFERROR(IF(Data!$C$6="Real",B4704,I4704+J4703+($C$14*$C$12)*(NORMINV(RAND(),$C$15,CHOOSE($G$13,$C$13,F4704,G4704)))),"")</f>
        <v/>
      </c>
      <c r="K4704" s="88" t="str">
        <f>IF(ISNUMBER(A4704), IF($G$16="fixed",$G$17,MIN(H4704*Data!$C$7*$C$16*0.5,$C$17*Data!$C$7))*$C$12,"")</f>
        <v/>
      </c>
      <c r="L4704" s="42" t="str">
        <f t="shared" ca="1" si="2220"/>
        <v/>
      </c>
      <c r="M4704" s="44" t="str">
        <f t="shared" ca="1" si="2221"/>
        <v/>
      </c>
      <c r="N4704" s="44" t="str">
        <f t="shared" ca="1" si="2222"/>
        <v/>
      </c>
      <c r="O4704" s="108" t="str">
        <f t="shared" si="2206"/>
        <v/>
      </c>
      <c r="P4704" s="102" t="str">
        <f t="shared" si="2207"/>
        <v/>
      </c>
      <c r="Q4704" s="102" t="str">
        <f t="shared" si="2208"/>
        <v/>
      </c>
      <c r="R4704" s="120" t="str">
        <f t="shared" si="2209"/>
        <v/>
      </c>
      <c r="S4704" s="54" t="str">
        <f t="shared" si="2210"/>
        <v/>
      </c>
      <c r="T4704" s="5" t="str">
        <f t="shared" si="2211"/>
        <v/>
      </c>
      <c r="U4704" s="152" t="str">
        <f t="shared" si="2194"/>
        <v/>
      </c>
      <c r="V4704" s="152" t="str">
        <f t="shared" si="2195"/>
        <v/>
      </c>
      <c r="W4704" s="153" t="str">
        <f t="shared" si="2196"/>
        <v/>
      </c>
      <c r="X4704" s="153" t="str">
        <f t="shared" si="2197"/>
        <v/>
      </c>
      <c r="Y4704" s="153" t="str">
        <f t="shared" si="2198"/>
        <v/>
      </c>
      <c r="Z4704" s="153" t="str">
        <f t="shared" si="2199"/>
        <v/>
      </c>
      <c r="AA4704" s="152" t="str">
        <f t="shared" si="2200"/>
        <v/>
      </c>
      <c r="AB4704" s="152" t="str">
        <f t="shared" si="2201"/>
        <v/>
      </c>
      <c r="AC4704" s="154" t="str">
        <f t="shared" si="2212"/>
        <v/>
      </c>
      <c r="AD4704" s="154" t="str">
        <f t="shared" si="2213"/>
        <v/>
      </c>
      <c r="AE4704" s="3" t="str">
        <f t="shared" si="2214"/>
        <v/>
      </c>
      <c r="AF4704" s="3" t="str">
        <f t="shared" si="2215"/>
        <v/>
      </c>
      <c r="AG4704" s="3" t="str">
        <f t="shared" si="2216"/>
        <v/>
      </c>
      <c r="AH4704" s="4" t="str">
        <f t="shared" si="2217"/>
        <v/>
      </c>
      <c r="AI4704" s="75" t="str">
        <f t="shared" si="2218"/>
        <v/>
      </c>
      <c r="AJ4704" s="75" t="str">
        <f t="shared" si="2219"/>
        <v/>
      </c>
    </row>
    <row r="4705" spans="1:36" ht="14.25">
      <c r="A4705" s="41" t="str">
        <f t="shared" si="2202"/>
        <v/>
      </c>
      <c r="B4705" s="150" t="str">
        <f>IF(ISNUMBER(A4705),INDEX('MetaTrader Import'!$H$13:$J$5893,TRUNC(((A4705-$A$39+1)-1)/3)+1,MOD((A4705-$A$39+1)-1,3)+1),"")</f>
        <v/>
      </c>
      <c r="C4705" s="43" t="str">
        <f t="shared" si="2203"/>
        <v/>
      </c>
      <c r="D4705" s="43" t="str">
        <f t="shared" ca="1" si="2193"/>
        <v/>
      </c>
      <c r="E4705" s="43" t="str">
        <f t="shared" si="2204"/>
        <v/>
      </c>
      <c r="F4705" s="43" t="str">
        <f t="shared" si="2205"/>
        <v/>
      </c>
      <c r="G4705" s="43" t="str">
        <f>IF(A4705&lt;&gt;"",IF(A4705&lt;Data!$G$11*0.25,$C$13/$G$32,IF(A4705&gt;Data!$G$11*0.25,$C$13,$C$13*10)),"")</f>
        <v/>
      </c>
      <c r="H4705" s="43" t="str">
        <f>IF(A4705&lt;&gt;"",IF(Data!$G$9="constant",$C$13,IF(Data!$G$9="squeeze",G4705,F4705)),"")</f>
        <v/>
      </c>
      <c r="I4705" s="38" t="str">
        <f ca="1">IF(ISNUMBER(A4705),NORMINV(RAND(),0,IF(AND(Data!$G$9="squeeze",A4705&lt;Data!$G$11*0.25),$H$32,1)*$C$30*$C$13)*($C$14*$C$12),"")</f>
        <v/>
      </c>
      <c r="J4705" s="42" t="str">
        <f ca="1">IFERROR(IF(Data!$C$6="Real",B4705,I4705+J4704+($C$14*$C$12)*(NORMINV(RAND(),$C$15,CHOOSE($G$13,$C$13,F4705,G4705)))),"")</f>
        <v/>
      </c>
      <c r="K4705" s="88" t="str">
        <f>IF(ISNUMBER(A4705), IF($G$16="fixed",$G$17,MIN(H4705*Data!$C$7*$C$16*0.5,$C$17*Data!$C$7))*$C$12,"")</f>
        <v/>
      </c>
      <c r="L4705" s="42" t="str">
        <f t="shared" ca="1" si="2220"/>
        <v/>
      </c>
      <c r="M4705" s="44" t="str">
        <f t="shared" ca="1" si="2221"/>
        <v/>
      </c>
      <c r="N4705" s="44" t="str">
        <f t="shared" ca="1" si="2222"/>
        <v/>
      </c>
      <c r="O4705" s="108" t="str">
        <f t="shared" si="2206"/>
        <v/>
      </c>
      <c r="P4705" s="102" t="str">
        <f t="shared" si="2207"/>
        <v/>
      </c>
      <c r="Q4705" s="102" t="str">
        <f t="shared" si="2208"/>
        <v/>
      </c>
      <c r="R4705" s="120" t="str">
        <f t="shared" si="2209"/>
        <v/>
      </c>
      <c r="S4705" s="54" t="str">
        <f t="shared" si="2210"/>
        <v/>
      </c>
      <c r="T4705" s="5" t="str">
        <f t="shared" si="2211"/>
        <v/>
      </c>
      <c r="U4705" s="152" t="str">
        <f t="shared" si="2194"/>
        <v/>
      </c>
      <c r="V4705" s="152" t="str">
        <f t="shared" si="2195"/>
        <v/>
      </c>
      <c r="W4705" s="153" t="str">
        <f t="shared" si="2196"/>
        <v/>
      </c>
      <c r="X4705" s="153" t="str">
        <f t="shared" si="2197"/>
        <v/>
      </c>
      <c r="Y4705" s="153" t="str">
        <f t="shared" si="2198"/>
        <v/>
      </c>
      <c r="Z4705" s="153" t="str">
        <f t="shared" si="2199"/>
        <v/>
      </c>
      <c r="AA4705" s="152" t="str">
        <f t="shared" si="2200"/>
        <v/>
      </c>
      <c r="AB4705" s="152" t="str">
        <f t="shared" si="2201"/>
        <v/>
      </c>
      <c r="AC4705" s="154" t="str">
        <f t="shared" si="2212"/>
        <v/>
      </c>
      <c r="AD4705" s="154" t="str">
        <f t="shared" si="2213"/>
        <v/>
      </c>
      <c r="AE4705" s="3" t="str">
        <f t="shared" si="2214"/>
        <v/>
      </c>
      <c r="AF4705" s="3" t="str">
        <f t="shared" si="2215"/>
        <v/>
      </c>
      <c r="AG4705" s="3" t="str">
        <f t="shared" si="2216"/>
        <v/>
      </c>
      <c r="AH4705" s="4" t="str">
        <f t="shared" si="2217"/>
        <v/>
      </c>
      <c r="AI4705" s="75" t="str">
        <f t="shared" si="2218"/>
        <v/>
      </c>
      <c r="AJ4705" s="75" t="str">
        <f t="shared" si="2219"/>
        <v/>
      </c>
    </row>
    <row r="4706" spans="1:36" ht="14.25">
      <c r="A4706" s="41" t="str">
        <f t="shared" si="2202"/>
        <v/>
      </c>
      <c r="B4706" s="150" t="str">
        <f>IF(ISNUMBER(A4706),INDEX('MetaTrader Import'!$H$13:$J$5893,TRUNC(((A4706-$A$39+1)-1)/3)+1,MOD((A4706-$A$39+1)-1,3)+1),"")</f>
        <v/>
      </c>
      <c r="C4706" s="43" t="str">
        <f t="shared" si="2203"/>
        <v/>
      </c>
      <c r="D4706" s="43" t="str">
        <f t="shared" ca="1" si="2193"/>
        <v/>
      </c>
      <c r="E4706" s="43" t="str">
        <f t="shared" si="2204"/>
        <v/>
      </c>
      <c r="F4706" s="43" t="str">
        <f t="shared" si="2205"/>
        <v/>
      </c>
      <c r="G4706" s="43" t="str">
        <f>IF(A4706&lt;&gt;"",IF(A4706&lt;Data!$G$11*0.25,$C$13/$G$32,IF(A4706&gt;Data!$G$11*0.25,$C$13,$C$13*10)),"")</f>
        <v/>
      </c>
      <c r="H4706" s="43" t="str">
        <f>IF(A4706&lt;&gt;"",IF(Data!$G$9="constant",$C$13,IF(Data!$G$9="squeeze",G4706,F4706)),"")</f>
        <v/>
      </c>
      <c r="I4706" s="38" t="str">
        <f ca="1">IF(ISNUMBER(A4706),NORMINV(RAND(),0,IF(AND(Data!$G$9="squeeze",A4706&lt;Data!$G$11*0.25),$H$32,1)*$C$30*$C$13)*($C$14*$C$12),"")</f>
        <v/>
      </c>
      <c r="J4706" s="42" t="str">
        <f ca="1">IFERROR(IF(Data!$C$6="Real",B4706,I4706+J4705+($C$14*$C$12)*(NORMINV(RAND(),$C$15,CHOOSE($G$13,$C$13,F4706,G4706)))),"")</f>
        <v/>
      </c>
      <c r="K4706" s="88" t="str">
        <f>IF(ISNUMBER(A4706), IF($G$16="fixed",$G$17,MIN(H4706*Data!$C$7*$C$16*0.5,$C$17*Data!$C$7))*$C$12,"")</f>
        <v/>
      </c>
      <c r="L4706" s="42" t="str">
        <f t="shared" ca="1" si="2220"/>
        <v/>
      </c>
      <c r="M4706" s="44" t="str">
        <f t="shared" ca="1" si="2221"/>
        <v/>
      </c>
      <c r="N4706" s="44" t="str">
        <f t="shared" ca="1" si="2222"/>
        <v/>
      </c>
      <c r="O4706" s="108" t="str">
        <f t="shared" si="2206"/>
        <v/>
      </c>
      <c r="P4706" s="102" t="str">
        <f t="shared" si="2207"/>
        <v/>
      </c>
      <c r="Q4706" s="102" t="str">
        <f t="shared" si="2208"/>
        <v/>
      </c>
      <c r="R4706" s="120" t="str">
        <f t="shared" si="2209"/>
        <v/>
      </c>
      <c r="S4706" s="54" t="str">
        <f t="shared" si="2210"/>
        <v/>
      </c>
      <c r="T4706" s="5" t="str">
        <f t="shared" si="2211"/>
        <v/>
      </c>
      <c r="U4706" s="152" t="str">
        <f t="shared" si="2194"/>
        <v/>
      </c>
      <c r="V4706" s="152" t="str">
        <f t="shared" si="2195"/>
        <v/>
      </c>
      <c r="W4706" s="153" t="str">
        <f t="shared" si="2196"/>
        <v/>
      </c>
      <c r="X4706" s="153" t="str">
        <f t="shared" si="2197"/>
        <v/>
      </c>
      <c r="Y4706" s="153" t="str">
        <f t="shared" si="2198"/>
        <v/>
      </c>
      <c r="Z4706" s="153" t="str">
        <f t="shared" si="2199"/>
        <v/>
      </c>
      <c r="AA4706" s="152" t="str">
        <f t="shared" si="2200"/>
        <v/>
      </c>
      <c r="AB4706" s="152" t="str">
        <f t="shared" si="2201"/>
        <v/>
      </c>
      <c r="AC4706" s="154" t="str">
        <f t="shared" si="2212"/>
        <v/>
      </c>
      <c r="AD4706" s="154" t="str">
        <f t="shared" si="2213"/>
        <v/>
      </c>
      <c r="AE4706" s="3" t="str">
        <f t="shared" si="2214"/>
        <v/>
      </c>
      <c r="AF4706" s="3" t="str">
        <f t="shared" si="2215"/>
        <v/>
      </c>
      <c r="AG4706" s="3" t="str">
        <f t="shared" si="2216"/>
        <v/>
      </c>
      <c r="AH4706" s="4" t="str">
        <f t="shared" si="2217"/>
        <v/>
      </c>
      <c r="AI4706" s="75" t="str">
        <f t="shared" si="2218"/>
        <v/>
      </c>
      <c r="AJ4706" s="75" t="str">
        <f t="shared" si="2219"/>
        <v/>
      </c>
    </row>
    <row r="4707" spans="1:36" ht="14.25">
      <c r="A4707" s="41" t="str">
        <f t="shared" si="2202"/>
        <v/>
      </c>
      <c r="B4707" s="150" t="str">
        <f>IF(ISNUMBER(A4707),INDEX('MetaTrader Import'!$H$13:$J$5893,TRUNC(((A4707-$A$39+1)-1)/3)+1,MOD((A4707-$A$39+1)-1,3)+1),"")</f>
        <v/>
      </c>
      <c r="C4707" s="43" t="str">
        <f t="shared" si="2203"/>
        <v/>
      </c>
      <c r="D4707" s="43" t="str">
        <f t="shared" ca="1" si="2193"/>
        <v/>
      </c>
      <c r="E4707" s="43" t="str">
        <f t="shared" si="2204"/>
        <v/>
      </c>
      <c r="F4707" s="43" t="str">
        <f t="shared" si="2205"/>
        <v/>
      </c>
      <c r="G4707" s="43" t="str">
        <f>IF(A4707&lt;&gt;"",IF(A4707&lt;Data!$G$11*0.25,$C$13/$G$32,IF(A4707&gt;Data!$G$11*0.25,$C$13,$C$13*10)),"")</f>
        <v/>
      </c>
      <c r="H4707" s="43" t="str">
        <f>IF(A4707&lt;&gt;"",IF(Data!$G$9="constant",$C$13,IF(Data!$G$9="squeeze",G4707,F4707)),"")</f>
        <v/>
      </c>
      <c r="I4707" s="38" t="str">
        <f ca="1">IF(ISNUMBER(A4707),NORMINV(RAND(),0,IF(AND(Data!$G$9="squeeze",A4707&lt;Data!$G$11*0.25),$H$32,1)*$C$30*$C$13)*($C$14*$C$12),"")</f>
        <v/>
      </c>
      <c r="J4707" s="42" t="str">
        <f ca="1">IFERROR(IF(Data!$C$6="Real",B4707,I4707+J4706+($C$14*$C$12)*(NORMINV(RAND(),$C$15,CHOOSE($G$13,$C$13,F4707,G4707)))),"")</f>
        <v/>
      </c>
      <c r="K4707" s="88" t="str">
        <f>IF(ISNUMBER(A4707), IF($G$16="fixed",$G$17,MIN(H4707*Data!$C$7*$C$16*0.5,$C$17*Data!$C$7))*$C$12,"")</f>
        <v/>
      </c>
      <c r="L4707" s="42" t="str">
        <f t="shared" ca="1" si="2220"/>
        <v/>
      </c>
      <c r="M4707" s="44" t="str">
        <f t="shared" ca="1" si="2221"/>
        <v/>
      </c>
      <c r="N4707" s="44" t="str">
        <f t="shared" ca="1" si="2222"/>
        <v/>
      </c>
      <c r="O4707" s="108" t="str">
        <f t="shared" si="2206"/>
        <v/>
      </c>
      <c r="P4707" s="102" t="str">
        <f t="shared" si="2207"/>
        <v/>
      </c>
      <c r="Q4707" s="102" t="str">
        <f t="shared" si="2208"/>
        <v/>
      </c>
      <c r="R4707" s="120" t="str">
        <f t="shared" si="2209"/>
        <v/>
      </c>
      <c r="S4707" s="54" t="str">
        <f t="shared" si="2210"/>
        <v/>
      </c>
      <c r="T4707" s="5" t="str">
        <f t="shared" si="2211"/>
        <v/>
      </c>
      <c r="U4707" s="152" t="str">
        <f t="shared" si="2194"/>
        <v/>
      </c>
      <c r="V4707" s="152" t="str">
        <f t="shared" si="2195"/>
        <v/>
      </c>
      <c r="W4707" s="153" t="str">
        <f t="shared" si="2196"/>
        <v/>
      </c>
      <c r="X4707" s="153" t="str">
        <f t="shared" si="2197"/>
        <v/>
      </c>
      <c r="Y4707" s="153" t="str">
        <f t="shared" si="2198"/>
        <v/>
      </c>
      <c r="Z4707" s="153" t="str">
        <f t="shared" si="2199"/>
        <v/>
      </c>
      <c r="AA4707" s="152" t="str">
        <f t="shared" si="2200"/>
        <v/>
      </c>
      <c r="AB4707" s="152" t="str">
        <f t="shared" si="2201"/>
        <v/>
      </c>
      <c r="AC4707" s="154" t="str">
        <f t="shared" si="2212"/>
        <v/>
      </c>
      <c r="AD4707" s="154" t="str">
        <f t="shared" si="2213"/>
        <v/>
      </c>
      <c r="AE4707" s="3" t="str">
        <f t="shared" si="2214"/>
        <v/>
      </c>
      <c r="AF4707" s="3" t="str">
        <f t="shared" si="2215"/>
        <v/>
      </c>
      <c r="AG4707" s="3" t="str">
        <f t="shared" si="2216"/>
        <v/>
      </c>
      <c r="AH4707" s="4" t="str">
        <f t="shared" si="2217"/>
        <v/>
      </c>
      <c r="AI4707" s="75" t="str">
        <f t="shared" si="2218"/>
        <v/>
      </c>
      <c r="AJ4707" s="75" t="str">
        <f t="shared" si="2219"/>
        <v/>
      </c>
    </row>
    <row r="4708" spans="1:36" ht="14.25">
      <c r="A4708" s="41" t="str">
        <f t="shared" si="2202"/>
        <v/>
      </c>
      <c r="B4708" s="150" t="str">
        <f>IF(ISNUMBER(A4708),INDEX('MetaTrader Import'!$H$13:$J$5893,TRUNC(((A4708-$A$39+1)-1)/3)+1,MOD((A4708-$A$39+1)-1,3)+1),"")</f>
        <v/>
      </c>
      <c r="C4708" s="43" t="str">
        <f t="shared" si="2203"/>
        <v/>
      </c>
      <c r="D4708" s="43" t="str">
        <f t="shared" ca="1" si="2193"/>
        <v/>
      </c>
      <c r="E4708" s="43" t="str">
        <f t="shared" si="2204"/>
        <v/>
      </c>
      <c r="F4708" s="43" t="str">
        <f t="shared" si="2205"/>
        <v/>
      </c>
      <c r="G4708" s="43" t="str">
        <f>IF(A4708&lt;&gt;"",IF(A4708&lt;Data!$G$11*0.25,$C$13/$G$32,IF(A4708&gt;Data!$G$11*0.25,$C$13,$C$13*10)),"")</f>
        <v/>
      </c>
      <c r="H4708" s="43" t="str">
        <f>IF(A4708&lt;&gt;"",IF(Data!$G$9="constant",$C$13,IF(Data!$G$9="squeeze",G4708,F4708)),"")</f>
        <v/>
      </c>
      <c r="I4708" s="38" t="str">
        <f ca="1">IF(ISNUMBER(A4708),NORMINV(RAND(),0,IF(AND(Data!$G$9="squeeze",A4708&lt;Data!$G$11*0.25),$H$32,1)*$C$30*$C$13)*($C$14*$C$12),"")</f>
        <v/>
      </c>
      <c r="J4708" s="42" t="str">
        <f ca="1">IFERROR(IF(Data!$C$6="Real",B4708,I4708+J4707+($C$14*$C$12)*(NORMINV(RAND(),$C$15,CHOOSE($G$13,$C$13,F4708,G4708)))),"")</f>
        <v/>
      </c>
      <c r="K4708" s="88" t="str">
        <f>IF(ISNUMBER(A4708), IF($G$16="fixed",$G$17,MIN(H4708*Data!$C$7*$C$16*0.5,$C$17*Data!$C$7))*$C$12,"")</f>
        <v/>
      </c>
      <c r="L4708" s="42" t="str">
        <f t="shared" ca="1" si="2220"/>
        <v/>
      </c>
      <c r="M4708" s="44" t="str">
        <f t="shared" ca="1" si="2221"/>
        <v/>
      </c>
      <c r="N4708" s="44" t="str">
        <f t="shared" ca="1" si="2222"/>
        <v/>
      </c>
      <c r="O4708" s="108" t="str">
        <f t="shared" si="2206"/>
        <v/>
      </c>
      <c r="P4708" s="102" t="str">
        <f t="shared" si="2207"/>
        <v/>
      </c>
      <c r="Q4708" s="102" t="str">
        <f t="shared" si="2208"/>
        <v/>
      </c>
      <c r="R4708" s="120" t="str">
        <f t="shared" si="2209"/>
        <v/>
      </c>
      <c r="S4708" s="54" t="str">
        <f t="shared" si="2210"/>
        <v/>
      </c>
      <c r="T4708" s="5" t="str">
        <f t="shared" si="2211"/>
        <v/>
      </c>
      <c r="U4708" s="152" t="str">
        <f t="shared" si="2194"/>
        <v/>
      </c>
      <c r="V4708" s="152" t="str">
        <f t="shared" si="2195"/>
        <v/>
      </c>
      <c r="W4708" s="153" t="str">
        <f t="shared" si="2196"/>
        <v/>
      </c>
      <c r="X4708" s="153" t="str">
        <f t="shared" si="2197"/>
        <v/>
      </c>
      <c r="Y4708" s="153" t="str">
        <f t="shared" si="2198"/>
        <v/>
      </c>
      <c r="Z4708" s="153" t="str">
        <f t="shared" si="2199"/>
        <v/>
      </c>
      <c r="AA4708" s="152" t="str">
        <f t="shared" si="2200"/>
        <v/>
      </c>
      <c r="AB4708" s="152" t="str">
        <f t="shared" si="2201"/>
        <v/>
      </c>
      <c r="AC4708" s="154" t="str">
        <f t="shared" si="2212"/>
        <v/>
      </c>
      <c r="AD4708" s="154" t="str">
        <f t="shared" si="2213"/>
        <v/>
      </c>
      <c r="AE4708" s="3" t="str">
        <f t="shared" si="2214"/>
        <v/>
      </c>
      <c r="AF4708" s="3" t="str">
        <f t="shared" si="2215"/>
        <v/>
      </c>
      <c r="AG4708" s="3" t="str">
        <f t="shared" si="2216"/>
        <v/>
      </c>
      <c r="AH4708" s="4" t="str">
        <f t="shared" si="2217"/>
        <v/>
      </c>
      <c r="AI4708" s="75" t="str">
        <f t="shared" si="2218"/>
        <v/>
      </c>
      <c r="AJ4708" s="75" t="str">
        <f t="shared" si="2219"/>
        <v/>
      </c>
    </row>
    <row r="4709" spans="1:36" ht="14.25">
      <c r="A4709" s="41" t="str">
        <f t="shared" si="2202"/>
        <v/>
      </c>
      <c r="B4709" s="150" t="str">
        <f>IF(ISNUMBER(A4709),INDEX('MetaTrader Import'!$H$13:$J$5893,TRUNC(((A4709-$A$39+1)-1)/3)+1,MOD((A4709-$A$39+1)-1,3)+1),"")</f>
        <v/>
      </c>
      <c r="C4709" s="43" t="str">
        <f t="shared" si="2203"/>
        <v/>
      </c>
      <c r="D4709" s="43" t="str">
        <f t="shared" ca="1" si="2193"/>
        <v/>
      </c>
      <c r="E4709" s="43" t="str">
        <f t="shared" si="2204"/>
        <v/>
      </c>
      <c r="F4709" s="43" t="str">
        <f t="shared" si="2205"/>
        <v/>
      </c>
      <c r="G4709" s="43" t="str">
        <f>IF(A4709&lt;&gt;"",IF(A4709&lt;Data!$G$11*0.25,$C$13/$G$32,IF(A4709&gt;Data!$G$11*0.25,$C$13,$C$13*10)),"")</f>
        <v/>
      </c>
      <c r="H4709" s="43" t="str">
        <f>IF(A4709&lt;&gt;"",IF(Data!$G$9="constant",$C$13,IF(Data!$G$9="squeeze",G4709,F4709)),"")</f>
        <v/>
      </c>
      <c r="I4709" s="38" t="str">
        <f ca="1">IF(ISNUMBER(A4709),NORMINV(RAND(),0,IF(AND(Data!$G$9="squeeze",A4709&lt;Data!$G$11*0.25),$H$32,1)*$C$30*$C$13)*($C$14*$C$12),"")</f>
        <v/>
      </c>
      <c r="J4709" s="42" t="str">
        <f ca="1">IFERROR(IF(Data!$C$6="Real",B4709,I4709+J4708+($C$14*$C$12)*(NORMINV(RAND(),$C$15,CHOOSE($G$13,$C$13,F4709,G4709)))),"")</f>
        <v/>
      </c>
      <c r="K4709" s="88" t="str">
        <f>IF(ISNUMBER(A4709), IF($G$16="fixed",$G$17,MIN(H4709*Data!$C$7*$C$16*0.5,$C$17*Data!$C$7))*$C$12,"")</f>
        <v/>
      </c>
      <c r="L4709" s="42" t="str">
        <f t="shared" ca="1" si="2220"/>
        <v/>
      </c>
      <c r="M4709" s="44" t="str">
        <f t="shared" ca="1" si="2221"/>
        <v/>
      </c>
      <c r="N4709" s="44" t="str">
        <f t="shared" ca="1" si="2222"/>
        <v/>
      </c>
      <c r="O4709" s="108" t="str">
        <f t="shared" si="2206"/>
        <v/>
      </c>
      <c r="P4709" s="102" t="str">
        <f t="shared" si="2207"/>
        <v/>
      </c>
      <c r="Q4709" s="102" t="str">
        <f t="shared" si="2208"/>
        <v/>
      </c>
      <c r="R4709" s="120" t="str">
        <f t="shared" si="2209"/>
        <v/>
      </c>
      <c r="S4709" s="54" t="str">
        <f t="shared" si="2210"/>
        <v/>
      </c>
      <c r="T4709" s="5" t="str">
        <f t="shared" si="2211"/>
        <v/>
      </c>
      <c r="U4709" s="152" t="str">
        <f t="shared" si="2194"/>
        <v/>
      </c>
      <c r="V4709" s="152" t="str">
        <f t="shared" si="2195"/>
        <v/>
      </c>
      <c r="W4709" s="153" t="str">
        <f t="shared" si="2196"/>
        <v/>
      </c>
      <c r="X4709" s="153" t="str">
        <f t="shared" si="2197"/>
        <v/>
      </c>
      <c r="Y4709" s="153" t="str">
        <f t="shared" si="2198"/>
        <v/>
      </c>
      <c r="Z4709" s="153" t="str">
        <f t="shared" si="2199"/>
        <v/>
      </c>
      <c r="AA4709" s="152" t="str">
        <f t="shared" si="2200"/>
        <v/>
      </c>
      <c r="AB4709" s="152" t="str">
        <f t="shared" si="2201"/>
        <v/>
      </c>
      <c r="AC4709" s="154" t="str">
        <f t="shared" si="2212"/>
        <v/>
      </c>
      <c r="AD4709" s="154" t="str">
        <f t="shared" si="2213"/>
        <v/>
      </c>
      <c r="AE4709" s="3" t="str">
        <f t="shared" si="2214"/>
        <v/>
      </c>
      <c r="AF4709" s="3" t="str">
        <f t="shared" si="2215"/>
        <v/>
      </c>
      <c r="AG4709" s="3" t="str">
        <f t="shared" si="2216"/>
        <v/>
      </c>
      <c r="AH4709" s="4" t="str">
        <f t="shared" si="2217"/>
        <v/>
      </c>
      <c r="AI4709" s="75" t="str">
        <f t="shared" si="2218"/>
        <v/>
      </c>
      <c r="AJ4709" s="75" t="str">
        <f t="shared" si="2219"/>
        <v/>
      </c>
    </row>
    <row r="4710" spans="1:36" ht="14.25">
      <c r="A4710" s="41" t="str">
        <f t="shared" si="2202"/>
        <v/>
      </c>
      <c r="B4710" s="150" t="str">
        <f>IF(ISNUMBER(A4710),INDEX('MetaTrader Import'!$H$13:$J$5893,TRUNC(((A4710-$A$39+1)-1)/3)+1,MOD((A4710-$A$39+1)-1,3)+1),"")</f>
        <v/>
      </c>
      <c r="C4710" s="43" t="str">
        <f t="shared" si="2203"/>
        <v/>
      </c>
      <c r="D4710" s="43" t="str">
        <f t="shared" ca="1" si="2193"/>
        <v/>
      </c>
      <c r="E4710" s="43" t="str">
        <f t="shared" si="2204"/>
        <v/>
      </c>
      <c r="F4710" s="43" t="str">
        <f t="shared" si="2205"/>
        <v/>
      </c>
      <c r="G4710" s="43" t="str">
        <f>IF(A4710&lt;&gt;"",IF(A4710&lt;Data!$G$11*0.25,$C$13/$G$32,IF(A4710&gt;Data!$G$11*0.25,$C$13,$C$13*10)),"")</f>
        <v/>
      </c>
      <c r="H4710" s="43" t="str">
        <f>IF(A4710&lt;&gt;"",IF(Data!$G$9="constant",$C$13,IF(Data!$G$9="squeeze",G4710,F4710)),"")</f>
        <v/>
      </c>
      <c r="I4710" s="38" t="str">
        <f ca="1">IF(ISNUMBER(A4710),NORMINV(RAND(),0,IF(AND(Data!$G$9="squeeze",A4710&lt;Data!$G$11*0.25),$H$32,1)*$C$30*$C$13)*($C$14*$C$12),"")</f>
        <v/>
      </c>
      <c r="J4710" s="42" t="str">
        <f ca="1">IFERROR(IF(Data!$C$6="Real",B4710,I4710+J4709+($C$14*$C$12)*(NORMINV(RAND(),$C$15,CHOOSE($G$13,$C$13,F4710,G4710)))),"")</f>
        <v/>
      </c>
      <c r="K4710" s="88" t="str">
        <f>IF(ISNUMBER(A4710), IF($G$16="fixed",$G$17,MIN(H4710*Data!$C$7*$C$16*0.5,$C$17*Data!$C$7))*$C$12,"")</f>
        <v/>
      </c>
      <c r="L4710" s="42" t="str">
        <f t="shared" ca="1" si="2220"/>
        <v/>
      </c>
      <c r="M4710" s="44" t="str">
        <f t="shared" ca="1" si="2221"/>
        <v/>
      </c>
      <c r="N4710" s="44" t="str">
        <f t="shared" ca="1" si="2222"/>
        <v/>
      </c>
      <c r="O4710" s="108" t="str">
        <f t="shared" si="2206"/>
        <v/>
      </c>
      <c r="P4710" s="102" t="str">
        <f t="shared" si="2207"/>
        <v/>
      </c>
      <c r="Q4710" s="102" t="str">
        <f t="shared" si="2208"/>
        <v/>
      </c>
      <c r="R4710" s="120" t="str">
        <f t="shared" si="2209"/>
        <v/>
      </c>
      <c r="S4710" s="54" t="str">
        <f t="shared" si="2210"/>
        <v/>
      </c>
      <c r="T4710" s="5" t="str">
        <f t="shared" si="2211"/>
        <v/>
      </c>
      <c r="U4710" s="152" t="str">
        <f t="shared" si="2194"/>
        <v/>
      </c>
      <c r="V4710" s="152" t="str">
        <f t="shared" si="2195"/>
        <v/>
      </c>
      <c r="W4710" s="153" t="str">
        <f t="shared" si="2196"/>
        <v/>
      </c>
      <c r="X4710" s="153" t="str">
        <f t="shared" si="2197"/>
        <v/>
      </c>
      <c r="Y4710" s="153" t="str">
        <f t="shared" si="2198"/>
        <v/>
      </c>
      <c r="Z4710" s="153" t="str">
        <f t="shared" si="2199"/>
        <v/>
      </c>
      <c r="AA4710" s="152" t="str">
        <f t="shared" si="2200"/>
        <v/>
      </c>
      <c r="AB4710" s="152" t="str">
        <f t="shared" si="2201"/>
        <v/>
      </c>
      <c r="AC4710" s="154" t="str">
        <f t="shared" si="2212"/>
        <v/>
      </c>
      <c r="AD4710" s="154" t="str">
        <f t="shared" si="2213"/>
        <v/>
      </c>
      <c r="AE4710" s="3" t="str">
        <f t="shared" si="2214"/>
        <v/>
      </c>
      <c r="AF4710" s="3" t="str">
        <f t="shared" si="2215"/>
        <v/>
      </c>
      <c r="AG4710" s="3" t="str">
        <f t="shared" si="2216"/>
        <v/>
      </c>
      <c r="AH4710" s="4" t="str">
        <f t="shared" si="2217"/>
        <v/>
      </c>
      <c r="AI4710" s="75" t="str">
        <f t="shared" si="2218"/>
        <v/>
      </c>
      <c r="AJ4710" s="75" t="str">
        <f t="shared" si="2219"/>
        <v/>
      </c>
    </row>
    <row r="4711" spans="1:36" ht="14.25">
      <c r="A4711" s="41" t="str">
        <f t="shared" si="2202"/>
        <v/>
      </c>
      <c r="B4711" s="150" t="str">
        <f>IF(ISNUMBER(A4711),INDEX('MetaTrader Import'!$H$13:$J$5893,TRUNC(((A4711-$A$39+1)-1)/3)+1,MOD((A4711-$A$39+1)-1,3)+1),"")</f>
        <v/>
      </c>
      <c r="C4711" s="43" t="str">
        <f t="shared" si="2203"/>
        <v/>
      </c>
      <c r="D4711" s="43" t="str">
        <f t="shared" ca="1" si="2193"/>
        <v/>
      </c>
      <c r="E4711" s="43" t="str">
        <f t="shared" si="2204"/>
        <v/>
      </c>
      <c r="F4711" s="43" t="str">
        <f t="shared" si="2205"/>
        <v/>
      </c>
      <c r="G4711" s="43" t="str">
        <f>IF(A4711&lt;&gt;"",IF(A4711&lt;Data!$G$11*0.25,$C$13/$G$32,IF(A4711&gt;Data!$G$11*0.25,$C$13,$C$13*10)),"")</f>
        <v/>
      </c>
      <c r="H4711" s="43" t="str">
        <f>IF(A4711&lt;&gt;"",IF(Data!$G$9="constant",$C$13,IF(Data!$G$9="squeeze",G4711,F4711)),"")</f>
        <v/>
      </c>
      <c r="I4711" s="38" t="str">
        <f ca="1">IF(ISNUMBER(A4711),NORMINV(RAND(),0,IF(AND(Data!$G$9="squeeze",A4711&lt;Data!$G$11*0.25),$H$32,1)*$C$30*$C$13)*($C$14*$C$12),"")</f>
        <v/>
      </c>
      <c r="J4711" s="42" t="str">
        <f ca="1">IFERROR(IF(Data!$C$6="Real",B4711,I4711+J4710+($C$14*$C$12)*(NORMINV(RAND(),$C$15,CHOOSE($G$13,$C$13,F4711,G4711)))),"")</f>
        <v/>
      </c>
      <c r="K4711" s="88" t="str">
        <f>IF(ISNUMBER(A4711), IF($G$16="fixed",$G$17,MIN(H4711*Data!$C$7*$C$16*0.5,$C$17*Data!$C$7))*$C$12,"")</f>
        <v/>
      </c>
      <c r="L4711" s="42" t="str">
        <f t="shared" ca="1" si="2220"/>
        <v/>
      </c>
      <c r="M4711" s="44" t="str">
        <f t="shared" ca="1" si="2221"/>
        <v/>
      </c>
      <c r="N4711" s="44" t="str">
        <f t="shared" ca="1" si="2222"/>
        <v/>
      </c>
      <c r="O4711" s="108" t="str">
        <f t="shared" si="2206"/>
        <v/>
      </c>
      <c r="P4711" s="102" t="str">
        <f t="shared" si="2207"/>
        <v/>
      </c>
      <c r="Q4711" s="102" t="str">
        <f t="shared" si="2208"/>
        <v/>
      </c>
      <c r="R4711" s="120" t="str">
        <f t="shared" si="2209"/>
        <v/>
      </c>
      <c r="S4711" s="54" t="str">
        <f t="shared" si="2210"/>
        <v/>
      </c>
      <c r="T4711" s="5" t="str">
        <f t="shared" si="2211"/>
        <v/>
      </c>
      <c r="U4711" s="152" t="str">
        <f t="shared" si="2194"/>
        <v/>
      </c>
      <c r="V4711" s="152" t="str">
        <f t="shared" si="2195"/>
        <v/>
      </c>
      <c r="W4711" s="153" t="str">
        <f t="shared" si="2196"/>
        <v/>
      </c>
      <c r="X4711" s="153" t="str">
        <f t="shared" si="2197"/>
        <v/>
      </c>
      <c r="Y4711" s="153" t="str">
        <f t="shared" si="2198"/>
        <v/>
      </c>
      <c r="Z4711" s="153" t="str">
        <f t="shared" si="2199"/>
        <v/>
      </c>
      <c r="AA4711" s="152" t="str">
        <f t="shared" si="2200"/>
        <v/>
      </c>
      <c r="AB4711" s="152" t="str">
        <f t="shared" si="2201"/>
        <v/>
      </c>
      <c r="AC4711" s="154" t="str">
        <f t="shared" si="2212"/>
        <v/>
      </c>
      <c r="AD4711" s="154" t="str">
        <f t="shared" si="2213"/>
        <v/>
      </c>
      <c r="AE4711" s="3" t="str">
        <f t="shared" si="2214"/>
        <v/>
      </c>
      <c r="AF4711" s="3" t="str">
        <f t="shared" si="2215"/>
        <v/>
      </c>
      <c r="AG4711" s="3" t="str">
        <f t="shared" si="2216"/>
        <v/>
      </c>
      <c r="AH4711" s="4" t="str">
        <f t="shared" si="2217"/>
        <v/>
      </c>
      <c r="AI4711" s="75" t="str">
        <f t="shared" si="2218"/>
        <v/>
      </c>
      <c r="AJ4711" s="75" t="str">
        <f t="shared" si="2219"/>
        <v/>
      </c>
    </row>
    <row r="4712" spans="1:36" ht="14.25">
      <c r="A4712" s="41" t="str">
        <f t="shared" si="2202"/>
        <v/>
      </c>
      <c r="B4712" s="150" t="str">
        <f>IF(ISNUMBER(A4712),INDEX('MetaTrader Import'!$H$13:$J$5893,TRUNC(((A4712-$A$39+1)-1)/3)+1,MOD((A4712-$A$39+1)-1,3)+1),"")</f>
        <v/>
      </c>
      <c r="C4712" s="43" t="str">
        <f t="shared" si="2203"/>
        <v/>
      </c>
      <c r="D4712" s="43" t="str">
        <f t="shared" ca="1" si="2193"/>
        <v/>
      </c>
      <c r="E4712" s="43" t="str">
        <f t="shared" si="2204"/>
        <v/>
      </c>
      <c r="F4712" s="43" t="str">
        <f t="shared" si="2205"/>
        <v/>
      </c>
      <c r="G4712" s="43" t="str">
        <f>IF(A4712&lt;&gt;"",IF(A4712&lt;Data!$G$11*0.25,$C$13/$G$32,IF(A4712&gt;Data!$G$11*0.25,$C$13,$C$13*10)),"")</f>
        <v/>
      </c>
      <c r="H4712" s="43" t="str">
        <f>IF(A4712&lt;&gt;"",IF(Data!$G$9="constant",$C$13,IF(Data!$G$9="squeeze",G4712,F4712)),"")</f>
        <v/>
      </c>
      <c r="I4712" s="38" t="str">
        <f ca="1">IF(ISNUMBER(A4712),NORMINV(RAND(),0,IF(AND(Data!$G$9="squeeze",A4712&lt;Data!$G$11*0.25),$H$32,1)*$C$30*$C$13)*($C$14*$C$12),"")</f>
        <v/>
      </c>
      <c r="J4712" s="42" t="str">
        <f ca="1">IFERROR(IF(Data!$C$6="Real",B4712,I4712+J4711+($C$14*$C$12)*(NORMINV(RAND(),$C$15,CHOOSE($G$13,$C$13,F4712,G4712)))),"")</f>
        <v/>
      </c>
      <c r="K4712" s="88" t="str">
        <f>IF(ISNUMBER(A4712), IF($G$16="fixed",$G$17,MIN(H4712*Data!$C$7*$C$16*0.5,$C$17*Data!$C$7))*$C$12,"")</f>
        <v/>
      </c>
      <c r="L4712" s="42" t="str">
        <f t="shared" ca="1" si="2220"/>
        <v/>
      </c>
      <c r="M4712" s="44" t="str">
        <f t="shared" ca="1" si="2221"/>
        <v/>
      </c>
      <c r="N4712" s="44" t="str">
        <f t="shared" ca="1" si="2222"/>
        <v/>
      </c>
      <c r="O4712" s="108" t="str">
        <f t="shared" si="2206"/>
        <v/>
      </c>
      <c r="P4712" s="102" t="str">
        <f t="shared" si="2207"/>
        <v/>
      </c>
      <c r="Q4712" s="102" t="str">
        <f t="shared" si="2208"/>
        <v/>
      </c>
      <c r="R4712" s="120" t="str">
        <f t="shared" si="2209"/>
        <v/>
      </c>
      <c r="S4712" s="54" t="str">
        <f t="shared" si="2210"/>
        <v/>
      </c>
      <c r="T4712" s="5" t="str">
        <f t="shared" si="2211"/>
        <v/>
      </c>
      <c r="U4712" s="152" t="str">
        <f t="shared" si="2194"/>
        <v/>
      </c>
      <c r="V4712" s="152" t="str">
        <f t="shared" si="2195"/>
        <v/>
      </c>
      <c r="W4712" s="153" t="str">
        <f t="shared" si="2196"/>
        <v/>
      </c>
      <c r="X4712" s="153" t="str">
        <f t="shared" si="2197"/>
        <v/>
      </c>
      <c r="Y4712" s="153" t="str">
        <f t="shared" si="2198"/>
        <v/>
      </c>
      <c r="Z4712" s="153" t="str">
        <f t="shared" si="2199"/>
        <v/>
      </c>
      <c r="AA4712" s="152" t="str">
        <f t="shared" si="2200"/>
        <v/>
      </c>
      <c r="AB4712" s="152" t="str">
        <f t="shared" si="2201"/>
        <v/>
      </c>
      <c r="AC4712" s="154" t="str">
        <f t="shared" si="2212"/>
        <v/>
      </c>
      <c r="AD4712" s="154" t="str">
        <f t="shared" si="2213"/>
        <v/>
      </c>
      <c r="AE4712" s="3" t="str">
        <f t="shared" si="2214"/>
        <v/>
      </c>
      <c r="AF4712" s="3" t="str">
        <f t="shared" si="2215"/>
        <v/>
      </c>
      <c r="AG4712" s="3" t="str">
        <f t="shared" si="2216"/>
        <v/>
      </c>
      <c r="AH4712" s="4" t="str">
        <f t="shared" si="2217"/>
        <v/>
      </c>
      <c r="AI4712" s="75" t="str">
        <f t="shared" si="2218"/>
        <v/>
      </c>
      <c r="AJ4712" s="75" t="str">
        <f t="shared" si="2219"/>
        <v/>
      </c>
    </row>
    <row r="4713" spans="1:36" ht="14.25">
      <c r="A4713" s="41" t="str">
        <f t="shared" si="2202"/>
        <v/>
      </c>
      <c r="B4713" s="150" t="str">
        <f>IF(ISNUMBER(A4713),INDEX('MetaTrader Import'!$H$13:$J$5893,TRUNC(((A4713-$A$39+1)-1)/3)+1,MOD((A4713-$A$39+1)-1,3)+1),"")</f>
        <v/>
      </c>
      <c r="C4713" s="43" t="str">
        <f t="shared" si="2203"/>
        <v/>
      </c>
      <c r="D4713" s="43" t="str">
        <f t="shared" ca="1" si="2193"/>
        <v/>
      </c>
      <c r="E4713" s="43" t="str">
        <f t="shared" si="2204"/>
        <v/>
      </c>
      <c r="F4713" s="43" t="str">
        <f t="shared" si="2205"/>
        <v/>
      </c>
      <c r="G4713" s="43" t="str">
        <f>IF(A4713&lt;&gt;"",IF(A4713&lt;Data!$G$11*0.25,$C$13/$G$32,IF(A4713&gt;Data!$G$11*0.25,$C$13,$C$13*10)),"")</f>
        <v/>
      </c>
      <c r="H4713" s="43" t="str">
        <f>IF(A4713&lt;&gt;"",IF(Data!$G$9="constant",$C$13,IF(Data!$G$9="squeeze",G4713,F4713)),"")</f>
        <v/>
      </c>
      <c r="I4713" s="38" t="str">
        <f ca="1">IF(ISNUMBER(A4713),NORMINV(RAND(),0,IF(AND(Data!$G$9="squeeze",A4713&lt;Data!$G$11*0.25),$H$32,1)*$C$30*$C$13)*($C$14*$C$12),"")</f>
        <v/>
      </c>
      <c r="J4713" s="42" t="str">
        <f ca="1">IFERROR(IF(Data!$C$6="Real",B4713,I4713+J4712+($C$14*$C$12)*(NORMINV(RAND(),$C$15,CHOOSE($G$13,$C$13,F4713,G4713)))),"")</f>
        <v/>
      </c>
      <c r="K4713" s="88" t="str">
        <f>IF(ISNUMBER(A4713), IF($G$16="fixed",$G$17,MIN(H4713*Data!$C$7*$C$16*0.5,$C$17*Data!$C$7))*$C$12,"")</f>
        <v/>
      </c>
      <c r="L4713" s="42" t="str">
        <f t="shared" ca="1" si="2220"/>
        <v/>
      </c>
      <c r="M4713" s="44" t="str">
        <f t="shared" ca="1" si="2221"/>
        <v/>
      </c>
      <c r="N4713" s="44" t="str">
        <f t="shared" ca="1" si="2222"/>
        <v/>
      </c>
      <c r="O4713" s="108" t="str">
        <f t="shared" si="2206"/>
        <v/>
      </c>
      <c r="P4713" s="102" t="str">
        <f t="shared" si="2207"/>
        <v/>
      </c>
      <c r="Q4713" s="102" t="str">
        <f t="shared" si="2208"/>
        <v/>
      </c>
      <c r="R4713" s="120" t="str">
        <f t="shared" si="2209"/>
        <v/>
      </c>
      <c r="S4713" s="54" t="str">
        <f t="shared" si="2210"/>
        <v/>
      </c>
      <c r="T4713" s="5" t="str">
        <f t="shared" si="2211"/>
        <v/>
      </c>
      <c r="U4713" s="152" t="str">
        <f t="shared" si="2194"/>
        <v/>
      </c>
      <c r="V4713" s="152" t="str">
        <f t="shared" si="2195"/>
        <v/>
      </c>
      <c r="W4713" s="153" t="str">
        <f t="shared" si="2196"/>
        <v/>
      </c>
      <c r="X4713" s="153" t="str">
        <f t="shared" si="2197"/>
        <v/>
      </c>
      <c r="Y4713" s="153" t="str">
        <f t="shared" si="2198"/>
        <v/>
      </c>
      <c r="Z4713" s="153" t="str">
        <f t="shared" si="2199"/>
        <v/>
      </c>
      <c r="AA4713" s="152" t="str">
        <f t="shared" si="2200"/>
        <v/>
      </c>
      <c r="AB4713" s="152" t="str">
        <f t="shared" si="2201"/>
        <v/>
      </c>
      <c r="AC4713" s="154" t="str">
        <f t="shared" si="2212"/>
        <v/>
      </c>
      <c r="AD4713" s="154" t="str">
        <f t="shared" si="2213"/>
        <v/>
      </c>
      <c r="AE4713" s="3" t="str">
        <f t="shared" si="2214"/>
        <v/>
      </c>
      <c r="AF4713" s="3" t="str">
        <f t="shared" si="2215"/>
        <v/>
      </c>
      <c r="AG4713" s="3" t="str">
        <f t="shared" si="2216"/>
        <v/>
      </c>
      <c r="AH4713" s="4" t="str">
        <f t="shared" si="2217"/>
        <v/>
      </c>
      <c r="AI4713" s="75" t="str">
        <f t="shared" si="2218"/>
        <v/>
      </c>
      <c r="AJ4713" s="75" t="str">
        <f t="shared" si="2219"/>
        <v/>
      </c>
    </row>
    <row r="4714" spans="1:36" ht="14.25">
      <c r="A4714" s="41" t="str">
        <f t="shared" si="2202"/>
        <v/>
      </c>
      <c r="B4714" s="150" t="str">
        <f>IF(ISNUMBER(A4714),INDEX('MetaTrader Import'!$H$13:$J$5893,TRUNC(((A4714-$A$39+1)-1)/3)+1,MOD((A4714-$A$39+1)-1,3)+1),"")</f>
        <v/>
      </c>
      <c r="C4714" s="43" t="str">
        <f t="shared" si="2203"/>
        <v/>
      </c>
      <c r="D4714" s="43" t="str">
        <f t="shared" ca="1" si="2193"/>
        <v/>
      </c>
      <c r="E4714" s="43" t="str">
        <f t="shared" si="2204"/>
        <v/>
      </c>
      <c r="F4714" s="43" t="str">
        <f t="shared" si="2205"/>
        <v/>
      </c>
      <c r="G4714" s="43" t="str">
        <f>IF(A4714&lt;&gt;"",IF(A4714&lt;Data!$G$11*0.25,$C$13/$G$32,IF(A4714&gt;Data!$G$11*0.25,$C$13,$C$13*10)),"")</f>
        <v/>
      </c>
      <c r="H4714" s="43" t="str">
        <f>IF(A4714&lt;&gt;"",IF(Data!$G$9="constant",$C$13,IF(Data!$G$9="squeeze",G4714,F4714)),"")</f>
        <v/>
      </c>
      <c r="I4714" s="38" t="str">
        <f ca="1">IF(ISNUMBER(A4714),NORMINV(RAND(),0,IF(AND(Data!$G$9="squeeze",A4714&lt;Data!$G$11*0.25),$H$32,1)*$C$30*$C$13)*($C$14*$C$12),"")</f>
        <v/>
      </c>
      <c r="J4714" s="42" t="str">
        <f ca="1">IFERROR(IF(Data!$C$6="Real",B4714,I4714+J4713+($C$14*$C$12)*(NORMINV(RAND(),$C$15,CHOOSE($G$13,$C$13,F4714,G4714)))),"")</f>
        <v/>
      </c>
      <c r="K4714" s="88" t="str">
        <f>IF(ISNUMBER(A4714), IF($G$16="fixed",$G$17,MIN(H4714*Data!$C$7*$C$16*0.5,$C$17*Data!$C$7))*$C$12,"")</f>
        <v/>
      </c>
      <c r="L4714" s="42" t="str">
        <f t="shared" ca="1" si="2220"/>
        <v/>
      </c>
      <c r="M4714" s="44" t="str">
        <f t="shared" ca="1" si="2221"/>
        <v/>
      </c>
      <c r="N4714" s="44" t="str">
        <f t="shared" ca="1" si="2222"/>
        <v/>
      </c>
      <c r="O4714" s="108" t="str">
        <f t="shared" si="2206"/>
        <v/>
      </c>
      <c r="P4714" s="102" t="str">
        <f t="shared" si="2207"/>
        <v/>
      </c>
      <c r="Q4714" s="102" t="str">
        <f t="shared" si="2208"/>
        <v/>
      </c>
      <c r="R4714" s="120" t="str">
        <f t="shared" si="2209"/>
        <v/>
      </c>
      <c r="S4714" s="54" t="str">
        <f t="shared" si="2210"/>
        <v/>
      </c>
      <c r="T4714" s="5" t="str">
        <f t="shared" si="2211"/>
        <v/>
      </c>
      <c r="U4714" s="152" t="str">
        <f t="shared" si="2194"/>
        <v/>
      </c>
      <c r="V4714" s="152" t="str">
        <f t="shared" si="2195"/>
        <v/>
      </c>
      <c r="W4714" s="153" t="str">
        <f t="shared" si="2196"/>
        <v/>
      </c>
      <c r="X4714" s="153" t="str">
        <f t="shared" si="2197"/>
        <v/>
      </c>
      <c r="Y4714" s="153" t="str">
        <f t="shared" si="2198"/>
        <v/>
      </c>
      <c r="Z4714" s="153" t="str">
        <f t="shared" si="2199"/>
        <v/>
      </c>
      <c r="AA4714" s="152" t="str">
        <f t="shared" si="2200"/>
        <v/>
      </c>
      <c r="AB4714" s="152" t="str">
        <f t="shared" si="2201"/>
        <v/>
      </c>
      <c r="AC4714" s="154" t="str">
        <f t="shared" si="2212"/>
        <v/>
      </c>
      <c r="AD4714" s="154" t="str">
        <f t="shared" si="2213"/>
        <v/>
      </c>
      <c r="AE4714" s="3" t="str">
        <f t="shared" si="2214"/>
        <v/>
      </c>
      <c r="AF4714" s="3" t="str">
        <f t="shared" si="2215"/>
        <v/>
      </c>
      <c r="AG4714" s="3" t="str">
        <f t="shared" si="2216"/>
        <v/>
      </c>
      <c r="AH4714" s="4" t="str">
        <f t="shared" si="2217"/>
        <v/>
      </c>
      <c r="AI4714" s="75" t="str">
        <f t="shared" si="2218"/>
        <v/>
      </c>
      <c r="AJ4714" s="75" t="str">
        <f t="shared" si="2219"/>
        <v/>
      </c>
    </row>
    <row r="4715" spans="1:36" ht="14.25">
      <c r="A4715" s="41" t="str">
        <f t="shared" si="2202"/>
        <v/>
      </c>
      <c r="B4715" s="150" t="str">
        <f>IF(ISNUMBER(A4715),INDEX('MetaTrader Import'!$H$13:$J$5893,TRUNC(((A4715-$A$39+1)-1)/3)+1,MOD((A4715-$A$39+1)-1,3)+1),"")</f>
        <v/>
      </c>
      <c r="C4715" s="43" t="str">
        <f t="shared" si="2203"/>
        <v/>
      </c>
      <c r="D4715" s="43" t="str">
        <f t="shared" ca="1" si="2193"/>
        <v/>
      </c>
      <c r="E4715" s="43" t="str">
        <f t="shared" si="2204"/>
        <v/>
      </c>
      <c r="F4715" s="43" t="str">
        <f t="shared" si="2205"/>
        <v/>
      </c>
      <c r="G4715" s="43" t="str">
        <f>IF(A4715&lt;&gt;"",IF(A4715&lt;Data!$G$11*0.25,$C$13/$G$32,IF(A4715&gt;Data!$G$11*0.25,$C$13,$C$13*10)),"")</f>
        <v/>
      </c>
      <c r="H4715" s="43" t="str">
        <f>IF(A4715&lt;&gt;"",IF(Data!$G$9="constant",$C$13,IF(Data!$G$9="squeeze",G4715,F4715)),"")</f>
        <v/>
      </c>
      <c r="I4715" s="38" t="str">
        <f ca="1">IF(ISNUMBER(A4715),NORMINV(RAND(),0,IF(AND(Data!$G$9="squeeze",A4715&lt;Data!$G$11*0.25),$H$32,1)*$C$30*$C$13)*($C$14*$C$12),"")</f>
        <v/>
      </c>
      <c r="J4715" s="42" t="str">
        <f ca="1">IFERROR(IF(Data!$C$6="Real",B4715,I4715+J4714+($C$14*$C$12)*(NORMINV(RAND(),$C$15,CHOOSE($G$13,$C$13,F4715,G4715)))),"")</f>
        <v/>
      </c>
      <c r="K4715" s="88" t="str">
        <f>IF(ISNUMBER(A4715), IF($G$16="fixed",$G$17,MIN(H4715*Data!$C$7*$C$16*0.5,$C$17*Data!$C$7))*$C$12,"")</f>
        <v/>
      </c>
      <c r="L4715" s="42" t="str">
        <f t="shared" ca="1" si="2220"/>
        <v/>
      </c>
      <c r="M4715" s="44" t="str">
        <f t="shared" ca="1" si="2221"/>
        <v/>
      </c>
      <c r="N4715" s="44" t="str">
        <f t="shared" ca="1" si="2222"/>
        <v/>
      </c>
      <c r="O4715" s="108" t="str">
        <f t="shared" si="2206"/>
        <v/>
      </c>
      <c r="P4715" s="102" t="str">
        <f t="shared" si="2207"/>
        <v/>
      </c>
      <c r="Q4715" s="102" t="str">
        <f t="shared" si="2208"/>
        <v/>
      </c>
      <c r="R4715" s="120" t="str">
        <f t="shared" si="2209"/>
        <v/>
      </c>
      <c r="S4715" s="54" t="str">
        <f t="shared" si="2210"/>
        <v/>
      </c>
      <c r="T4715" s="5" t="str">
        <f t="shared" si="2211"/>
        <v/>
      </c>
      <c r="U4715" s="152" t="str">
        <f t="shared" si="2194"/>
        <v/>
      </c>
      <c r="V4715" s="152" t="str">
        <f t="shared" si="2195"/>
        <v/>
      </c>
      <c r="W4715" s="153" t="str">
        <f t="shared" si="2196"/>
        <v/>
      </c>
      <c r="X4715" s="153" t="str">
        <f t="shared" si="2197"/>
        <v/>
      </c>
      <c r="Y4715" s="153" t="str">
        <f t="shared" si="2198"/>
        <v/>
      </c>
      <c r="Z4715" s="153" t="str">
        <f t="shared" si="2199"/>
        <v/>
      </c>
      <c r="AA4715" s="152" t="str">
        <f t="shared" si="2200"/>
        <v/>
      </c>
      <c r="AB4715" s="152" t="str">
        <f t="shared" si="2201"/>
        <v/>
      </c>
      <c r="AC4715" s="154" t="str">
        <f t="shared" si="2212"/>
        <v/>
      </c>
      <c r="AD4715" s="154" t="str">
        <f t="shared" si="2213"/>
        <v/>
      </c>
      <c r="AE4715" s="3" t="str">
        <f t="shared" si="2214"/>
        <v/>
      </c>
      <c r="AF4715" s="3" t="str">
        <f t="shared" si="2215"/>
        <v/>
      </c>
      <c r="AG4715" s="3" t="str">
        <f t="shared" si="2216"/>
        <v/>
      </c>
      <c r="AH4715" s="4" t="str">
        <f t="shared" si="2217"/>
        <v/>
      </c>
      <c r="AI4715" s="75" t="str">
        <f t="shared" si="2218"/>
        <v/>
      </c>
      <c r="AJ4715" s="75" t="str">
        <f t="shared" si="2219"/>
        <v/>
      </c>
    </row>
    <row r="4716" spans="1:36" ht="14.25">
      <c r="A4716" s="41" t="str">
        <f t="shared" si="2202"/>
        <v/>
      </c>
      <c r="B4716" s="150" t="str">
        <f>IF(ISNUMBER(A4716),INDEX('MetaTrader Import'!$H$13:$J$5893,TRUNC(((A4716-$A$39+1)-1)/3)+1,MOD((A4716-$A$39+1)-1,3)+1),"")</f>
        <v/>
      </c>
      <c r="C4716" s="43" t="str">
        <f t="shared" si="2203"/>
        <v/>
      </c>
      <c r="D4716" s="43" t="str">
        <f t="shared" ca="1" si="2193"/>
        <v/>
      </c>
      <c r="E4716" s="43" t="str">
        <f t="shared" si="2204"/>
        <v/>
      </c>
      <c r="F4716" s="43" t="str">
        <f t="shared" si="2205"/>
        <v/>
      </c>
      <c r="G4716" s="43" t="str">
        <f>IF(A4716&lt;&gt;"",IF(A4716&lt;Data!$G$11*0.25,$C$13/$G$32,IF(A4716&gt;Data!$G$11*0.25,$C$13,$C$13*10)),"")</f>
        <v/>
      </c>
      <c r="H4716" s="43" t="str">
        <f>IF(A4716&lt;&gt;"",IF(Data!$G$9="constant",$C$13,IF(Data!$G$9="squeeze",G4716,F4716)),"")</f>
        <v/>
      </c>
      <c r="I4716" s="38" t="str">
        <f ca="1">IF(ISNUMBER(A4716),NORMINV(RAND(),0,IF(AND(Data!$G$9="squeeze",A4716&lt;Data!$G$11*0.25),$H$32,1)*$C$30*$C$13)*($C$14*$C$12),"")</f>
        <v/>
      </c>
      <c r="J4716" s="42" t="str">
        <f ca="1">IFERROR(IF(Data!$C$6="Real",B4716,I4716+J4715+($C$14*$C$12)*(NORMINV(RAND(),$C$15,CHOOSE($G$13,$C$13,F4716,G4716)))),"")</f>
        <v/>
      </c>
      <c r="K4716" s="88" t="str">
        <f>IF(ISNUMBER(A4716), IF($G$16="fixed",$G$17,MIN(H4716*Data!$C$7*$C$16*0.5,$C$17*Data!$C$7))*$C$12,"")</f>
        <v/>
      </c>
      <c r="L4716" s="42" t="str">
        <f t="shared" ca="1" si="2220"/>
        <v/>
      </c>
      <c r="M4716" s="44" t="str">
        <f t="shared" ca="1" si="2221"/>
        <v/>
      </c>
      <c r="N4716" s="44" t="str">
        <f t="shared" ca="1" si="2222"/>
        <v/>
      </c>
      <c r="O4716" s="108" t="str">
        <f t="shared" si="2206"/>
        <v/>
      </c>
      <c r="P4716" s="102" t="str">
        <f t="shared" si="2207"/>
        <v/>
      </c>
      <c r="Q4716" s="102" t="str">
        <f t="shared" si="2208"/>
        <v/>
      </c>
      <c r="R4716" s="120" t="str">
        <f t="shared" si="2209"/>
        <v/>
      </c>
      <c r="S4716" s="54" t="str">
        <f t="shared" si="2210"/>
        <v/>
      </c>
      <c r="T4716" s="5" t="str">
        <f t="shared" si="2211"/>
        <v/>
      </c>
      <c r="U4716" s="152" t="str">
        <f t="shared" si="2194"/>
        <v/>
      </c>
      <c r="V4716" s="152" t="str">
        <f t="shared" si="2195"/>
        <v/>
      </c>
      <c r="W4716" s="153" t="str">
        <f t="shared" si="2196"/>
        <v/>
      </c>
      <c r="X4716" s="153" t="str">
        <f t="shared" si="2197"/>
        <v/>
      </c>
      <c r="Y4716" s="153" t="str">
        <f t="shared" si="2198"/>
        <v/>
      </c>
      <c r="Z4716" s="153" t="str">
        <f t="shared" si="2199"/>
        <v/>
      </c>
      <c r="AA4716" s="152" t="str">
        <f t="shared" si="2200"/>
        <v/>
      </c>
      <c r="AB4716" s="152" t="str">
        <f t="shared" si="2201"/>
        <v/>
      </c>
      <c r="AC4716" s="154" t="str">
        <f t="shared" si="2212"/>
        <v/>
      </c>
      <c r="AD4716" s="154" t="str">
        <f t="shared" si="2213"/>
        <v/>
      </c>
      <c r="AE4716" s="3" t="str">
        <f t="shared" si="2214"/>
        <v/>
      </c>
      <c r="AF4716" s="3" t="str">
        <f t="shared" si="2215"/>
        <v/>
      </c>
      <c r="AG4716" s="3" t="str">
        <f t="shared" si="2216"/>
        <v/>
      </c>
      <c r="AH4716" s="4" t="str">
        <f t="shared" si="2217"/>
        <v/>
      </c>
      <c r="AI4716" s="75" t="str">
        <f t="shared" si="2218"/>
        <v/>
      </c>
      <c r="AJ4716" s="75" t="str">
        <f t="shared" si="2219"/>
        <v/>
      </c>
    </row>
    <row r="4717" spans="1:36" ht="14.25">
      <c r="A4717" s="41" t="str">
        <f t="shared" si="2202"/>
        <v/>
      </c>
      <c r="B4717" s="150" t="str">
        <f>IF(ISNUMBER(A4717),INDEX('MetaTrader Import'!$H$13:$J$5893,TRUNC(((A4717-$A$39+1)-1)/3)+1,MOD((A4717-$A$39+1)-1,3)+1),"")</f>
        <v/>
      </c>
      <c r="C4717" s="43" t="str">
        <f t="shared" si="2203"/>
        <v/>
      </c>
      <c r="D4717" s="43" t="str">
        <f t="shared" ca="1" si="2193"/>
        <v/>
      </c>
      <c r="E4717" s="43" t="str">
        <f t="shared" si="2204"/>
        <v/>
      </c>
      <c r="F4717" s="43" t="str">
        <f t="shared" si="2205"/>
        <v/>
      </c>
      <c r="G4717" s="43" t="str">
        <f>IF(A4717&lt;&gt;"",IF(A4717&lt;Data!$G$11*0.25,$C$13/$G$32,IF(A4717&gt;Data!$G$11*0.25,$C$13,$C$13*10)),"")</f>
        <v/>
      </c>
      <c r="H4717" s="43" t="str">
        <f>IF(A4717&lt;&gt;"",IF(Data!$G$9="constant",$C$13,IF(Data!$G$9="squeeze",G4717,F4717)),"")</f>
        <v/>
      </c>
      <c r="I4717" s="38" t="str">
        <f ca="1">IF(ISNUMBER(A4717),NORMINV(RAND(),0,IF(AND(Data!$G$9="squeeze",A4717&lt;Data!$G$11*0.25),$H$32,1)*$C$30*$C$13)*($C$14*$C$12),"")</f>
        <v/>
      </c>
      <c r="J4717" s="42" t="str">
        <f ca="1">IFERROR(IF(Data!$C$6="Real",B4717,I4717+J4716+($C$14*$C$12)*(NORMINV(RAND(),$C$15,CHOOSE($G$13,$C$13,F4717,G4717)))),"")</f>
        <v/>
      </c>
      <c r="K4717" s="88" t="str">
        <f>IF(ISNUMBER(A4717), IF($G$16="fixed",$G$17,MIN(H4717*Data!$C$7*$C$16*0.5,$C$17*Data!$C$7))*$C$12,"")</f>
        <v/>
      </c>
      <c r="L4717" s="42" t="str">
        <f t="shared" ca="1" si="2220"/>
        <v/>
      </c>
      <c r="M4717" s="44" t="str">
        <f t="shared" ca="1" si="2221"/>
        <v/>
      </c>
      <c r="N4717" s="44" t="str">
        <f t="shared" ca="1" si="2222"/>
        <v/>
      </c>
      <c r="O4717" s="108" t="str">
        <f t="shared" si="2206"/>
        <v/>
      </c>
      <c r="P4717" s="102" t="str">
        <f t="shared" si="2207"/>
        <v/>
      </c>
      <c r="Q4717" s="102" t="str">
        <f t="shared" si="2208"/>
        <v/>
      </c>
      <c r="R4717" s="120" t="str">
        <f t="shared" si="2209"/>
        <v/>
      </c>
      <c r="S4717" s="54" t="str">
        <f t="shared" si="2210"/>
        <v/>
      </c>
      <c r="T4717" s="5" t="str">
        <f t="shared" si="2211"/>
        <v/>
      </c>
      <c r="U4717" s="152" t="str">
        <f t="shared" si="2194"/>
        <v/>
      </c>
      <c r="V4717" s="152" t="str">
        <f t="shared" si="2195"/>
        <v/>
      </c>
      <c r="W4717" s="153" t="str">
        <f t="shared" si="2196"/>
        <v/>
      </c>
      <c r="X4717" s="153" t="str">
        <f t="shared" si="2197"/>
        <v/>
      </c>
      <c r="Y4717" s="153" t="str">
        <f t="shared" si="2198"/>
        <v/>
      </c>
      <c r="Z4717" s="153" t="str">
        <f t="shared" si="2199"/>
        <v/>
      </c>
      <c r="AA4717" s="152" t="str">
        <f t="shared" si="2200"/>
        <v/>
      </c>
      <c r="AB4717" s="152" t="str">
        <f t="shared" si="2201"/>
        <v/>
      </c>
      <c r="AC4717" s="154" t="str">
        <f t="shared" si="2212"/>
        <v/>
      </c>
      <c r="AD4717" s="154" t="str">
        <f t="shared" si="2213"/>
        <v/>
      </c>
      <c r="AE4717" s="3" t="str">
        <f t="shared" si="2214"/>
        <v/>
      </c>
      <c r="AF4717" s="3" t="str">
        <f t="shared" si="2215"/>
        <v/>
      </c>
      <c r="AG4717" s="3" t="str">
        <f t="shared" si="2216"/>
        <v/>
      </c>
      <c r="AH4717" s="4" t="str">
        <f t="shared" si="2217"/>
        <v/>
      </c>
      <c r="AI4717" s="75" t="str">
        <f t="shared" si="2218"/>
        <v/>
      </c>
      <c r="AJ4717" s="75" t="str">
        <f t="shared" si="2219"/>
        <v/>
      </c>
    </row>
    <row r="4718" spans="1:36" ht="14.25">
      <c r="A4718" s="41" t="str">
        <f t="shared" si="2202"/>
        <v/>
      </c>
      <c r="B4718" s="150" t="str">
        <f>IF(ISNUMBER(A4718),INDEX('MetaTrader Import'!$H$13:$J$5893,TRUNC(((A4718-$A$39+1)-1)/3)+1,MOD((A4718-$A$39+1)-1,3)+1),"")</f>
        <v/>
      </c>
      <c r="C4718" s="43" t="str">
        <f t="shared" si="2203"/>
        <v/>
      </c>
      <c r="D4718" s="43" t="str">
        <f t="shared" ca="1" si="2193"/>
        <v/>
      </c>
      <c r="E4718" s="43" t="str">
        <f t="shared" si="2204"/>
        <v/>
      </c>
      <c r="F4718" s="43" t="str">
        <f t="shared" si="2205"/>
        <v/>
      </c>
      <c r="G4718" s="43" t="str">
        <f>IF(A4718&lt;&gt;"",IF(A4718&lt;Data!$G$11*0.25,$C$13/$G$32,IF(A4718&gt;Data!$G$11*0.25,$C$13,$C$13*10)),"")</f>
        <v/>
      </c>
      <c r="H4718" s="43" t="str">
        <f>IF(A4718&lt;&gt;"",IF(Data!$G$9="constant",$C$13,IF(Data!$G$9="squeeze",G4718,F4718)),"")</f>
        <v/>
      </c>
      <c r="I4718" s="38" t="str">
        <f ca="1">IF(ISNUMBER(A4718),NORMINV(RAND(),0,IF(AND(Data!$G$9="squeeze",A4718&lt;Data!$G$11*0.25),$H$32,1)*$C$30*$C$13)*($C$14*$C$12),"")</f>
        <v/>
      </c>
      <c r="J4718" s="42" t="str">
        <f ca="1">IFERROR(IF(Data!$C$6="Real",B4718,I4718+J4717+($C$14*$C$12)*(NORMINV(RAND(),$C$15,CHOOSE($G$13,$C$13,F4718,G4718)))),"")</f>
        <v/>
      </c>
      <c r="K4718" s="88" t="str">
        <f>IF(ISNUMBER(A4718), IF($G$16="fixed",$G$17,MIN(H4718*Data!$C$7*$C$16*0.5,$C$17*Data!$C$7))*$C$12,"")</f>
        <v/>
      </c>
      <c r="L4718" s="42" t="str">
        <f t="shared" ca="1" si="2220"/>
        <v/>
      </c>
      <c r="M4718" s="44" t="str">
        <f t="shared" ca="1" si="2221"/>
        <v/>
      </c>
      <c r="N4718" s="44" t="str">
        <f t="shared" ca="1" si="2222"/>
        <v/>
      </c>
      <c r="O4718" s="108" t="str">
        <f t="shared" si="2206"/>
        <v/>
      </c>
      <c r="P4718" s="102" t="str">
        <f t="shared" si="2207"/>
        <v/>
      </c>
      <c r="Q4718" s="102" t="str">
        <f t="shared" si="2208"/>
        <v/>
      </c>
      <c r="R4718" s="120" t="str">
        <f t="shared" si="2209"/>
        <v/>
      </c>
      <c r="S4718" s="54" t="str">
        <f t="shared" si="2210"/>
        <v/>
      </c>
      <c r="T4718" s="5" t="str">
        <f t="shared" si="2211"/>
        <v/>
      </c>
      <c r="U4718" s="152" t="str">
        <f t="shared" si="2194"/>
        <v/>
      </c>
      <c r="V4718" s="152" t="str">
        <f t="shared" si="2195"/>
        <v/>
      </c>
      <c r="W4718" s="153" t="str">
        <f t="shared" si="2196"/>
        <v/>
      </c>
      <c r="X4718" s="153" t="str">
        <f t="shared" si="2197"/>
        <v/>
      </c>
      <c r="Y4718" s="153" t="str">
        <f t="shared" si="2198"/>
        <v/>
      </c>
      <c r="Z4718" s="153" t="str">
        <f t="shared" si="2199"/>
        <v/>
      </c>
      <c r="AA4718" s="152" t="str">
        <f t="shared" si="2200"/>
        <v/>
      </c>
      <c r="AB4718" s="152" t="str">
        <f t="shared" si="2201"/>
        <v/>
      </c>
      <c r="AC4718" s="154" t="str">
        <f t="shared" si="2212"/>
        <v/>
      </c>
      <c r="AD4718" s="154" t="str">
        <f t="shared" si="2213"/>
        <v/>
      </c>
      <c r="AE4718" s="3" t="str">
        <f t="shared" si="2214"/>
        <v/>
      </c>
      <c r="AF4718" s="3" t="str">
        <f t="shared" si="2215"/>
        <v/>
      </c>
      <c r="AG4718" s="3" t="str">
        <f t="shared" si="2216"/>
        <v/>
      </c>
      <c r="AH4718" s="4" t="str">
        <f t="shared" si="2217"/>
        <v/>
      </c>
      <c r="AI4718" s="75" t="str">
        <f t="shared" si="2218"/>
        <v/>
      </c>
      <c r="AJ4718" s="75" t="str">
        <f t="shared" si="2219"/>
        <v/>
      </c>
    </row>
    <row r="4719" spans="1:36" ht="14.25">
      <c r="A4719" s="41" t="str">
        <f t="shared" si="2202"/>
        <v/>
      </c>
      <c r="B4719" s="150" t="str">
        <f>IF(ISNUMBER(A4719),INDEX('MetaTrader Import'!$H$13:$J$5893,TRUNC(((A4719-$A$39+1)-1)/3)+1,MOD((A4719-$A$39+1)-1,3)+1),"")</f>
        <v/>
      </c>
      <c r="C4719" s="43" t="str">
        <f t="shared" si="2203"/>
        <v/>
      </c>
      <c r="D4719" s="43" t="str">
        <f t="shared" ca="1" si="2193"/>
        <v/>
      </c>
      <c r="E4719" s="43" t="str">
        <f t="shared" si="2204"/>
        <v/>
      </c>
      <c r="F4719" s="43" t="str">
        <f t="shared" si="2205"/>
        <v/>
      </c>
      <c r="G4719" s="43" t="str">
        <f>IF(A4719&lt;&gt;"",IF(A4719&lt;Data!$G$11*0.25,$C$13/$G$32,IF(A4719&gt;Data!$G$11*0.25,$C$13,$C$13*10)),"")</f>
        <v/>
      </c>
      <c r="H4719" s="43" t="str">
        <f>IF(A4719&lt;&gt;"",IF(Data!$G$9="constant",$C$13,IF(Data!$G$9="squeeze",G4719,F4719)),"")</f>
        <v/>
      </c>
      <c r="I4719" s="38" t="str">
        <f ca="1">IF(ISNUMBER(A4719),NORMINV(RAND(),0,IF(AND(Data!$G$9="squeeze",A4719&lt;Data!$G$11*0.25),$H$32,1)*$C$30*$C$13)*($C$14*$C$12),"")</f>
        <v/>
      </c>
      <c r="J4719" s="42" t="str">
        <f ca="1">IFERROR(IF(Data!$C$6="Real",B4719,I4719+J4718+($C$14*$C$12)*(NORMINV(RAND(),$C$15,CHOOSE($G$13,$C$13,F4719,G4719)))),"")</f>
        <v/>
      </c>
      <c r="K4719" s="88" t="str">
        <f>IF(ISNUMBER(A4719), IF($G$16="fixed",$G$17,MIN(H4719*Data!$C$7*$C$16*0.5,$C$17*Data!$C$7))*$C$12,"")</f>
        <v/>
      </c>
      <c r="L4719" s="42" t="str">
        <f t="shared" ca="1" si="2220"/>
        <v/>
      </c>
      <c r="M4719" s="44" t="str">
        <f t="shared" ca="1" si="2221"/>
        <v/>
      </c>
      <c r="N4719" s="44" t="str">
        <f t="shared" ca="1" si="2222"/>
        <v/>
      </c>
      <c r="O4719" s="108" t="str">
        <f t="shared" si="2206"/>
        <v/>
      </c>
      <c r="P4719" s="102" t="str">
        <f t="shared" si="2207"/>
        <v/>
      </c>
      <c r="Q4719" s="102" t="str">
        <f t="shared" si="2208"/>
        <v/>
      </c>
      <c r="R4719" s="120" t="str">
        <f t="shared" si="2209"/>
        <v/>
      </c>
      <c r="S4719" s="54" t="str">
        <f t="shared" si="2210"/>
        <v/>
      </c>
      <c r="T4719" s="5" t="str">
        <f t="shared" si="2211"/>
        <v/>
      </c>
      <c r="U4719" s="152" t="str">
        <f t="shared" si="2194"/>
        <v/>
      </c>
      <c r="V4719" s="152" t="str">
        <f t="shared" si="2195"/>
        <v/>
      </c>
      <c r="W4719" s="153" t="str">
        <f t="shared" si="2196"/>
        <v/>
      </c>
      <c r="X4719" s="153" t="str">
        <f t="shared" si="2197"/>
        <v/>
      </c>
      <c r="Y4719" s="153" t="str">
        <f t="shared" si="2198"/>
        <v/>
      </c>
      <c r="Z4719" s="153" t="str">
        <f t="shared" si="2199"/>
        <v/>
      </c>
      <c r="AA4719" s="152" t="str">
        <f t="shared" si="2200"/>
        <v/>
      </c>
      <c r="AB4719" s="152" t="str">
        <f t="shared" si="2201"/>
        <v/>
      </c>
      <c r="AC4719" s="154" t="str">
        <f t="shared" si="2212"/>
        <v/>
      </c>
      <c r="AD4719" s="154" t="str">
        <f t="shared" si="2213"/>
        <v/>
      </c>
      <c r="AE4719" s="3" t="str">
        <f t="shared" si="2214"/>
        <v/>
      </c>
      <c r="AF4719" s="3" t="str">
        <f t="shared" si="2215"/>
        <v/>
      </c>
      <c r="AG4719" s="3" t="str">
        <f t="shared" si="2216"/>
        <v/>
      </c>
      <c r="AH4719" s="4" t="str">
        <f t="shared" si="2217"/>
        <v/>
      </c>
      <c r="AI4719" s="75" t="str">
        <f t="shared" si="2218"/>
        <v/>
      </c>
      <c r="AJ4719" s="75" t="str">
        <f t="shared" si="2219"/>
        <v/>
      </c>
    </row>
    <row r="4720" spans="1:36" ht="14.25">
      <c r="A4720" s="41" t="str">
        <f t="shared" si="2202"/>
        <v/>
      </c>
      <c r="B4720" s="150" t="str">
        <f>IF(ISNUMBER(A4720),INDEX('MetaTrader Import'!$H$13:$J$5893,TRUNC(((A4720-$A$39+1)-1)/3)+1,MOD((A4720-$A$39+1)-1,3)+1),"")</f>
        <v/>
      </c>
      <c r="C4720" s="43" t="str">
        <f t="shared" si="2203"/>
        <v/>
      </c>
      <c r="D4720" s="43" t="str">
        <f t="shared" ca="1" si="2193"/>
        <v/>
      </c>
      <c r="E4720" s="43" t="str">
        <f t="shared" si="2204"/>
        <v/>
      </c>
      <c r="F4720" s="43" t="str">
        <f t="shared" si="2205"/>
        <v/>
      </c>
      <c r="G4720" s="43" t="str">
        <f>IF(A4720&lt;&gt;"",IF(A4720&lt;Data!$G$11*0.25,$C$13/$G$32,IF(A4720&gt;Data!$G$11*0.25,$C$13,$C$13*10)),"")</f>
        <v/>
      </c>
      <c r="H4720" s="43" t="str">
        <f>IF(A4720&lt;&gt;"",IF(Data!$G$9="constant",$C$13,IF(Data!$G$9="squeeze",G4720,F4720)),"")</f>
        <v/>
      </c>
      <c r="I4720" s="38" t="str">
        <f ca="1">IF(ISNUMBER(A4720),NORMINV(RAND(),0,IF(AND(Data!$G$9="squeeze",A4720&lt;Data!$G$11*0.25),$H$32,1)*$C$30*$C$13)*($C$14*$C$12),"")</f>
        <v/>
      </c>
      <c r="J4720" s="42" t="str">
        <f ca="1">IFERROR(IF(Data!$C$6="Real",B4720,I4720+J4719+($C$14*$C$12)*(NORMINV(RAND(),$C$15,CHOOSE($G$13,$C$13,F4720,G4720)))),"")</f>
        <v/>
      </c>
      <c r="K4720" s="88" t="str">
        <f>IF(ISNUMBER(A4720), IF($G$16="fixed",$G$17,MIN(H4720*Data!$C$7*$C$16*0.5,$C$17*Data!$C$7))*$C$12,"")</f>
        <v/>
      </c>
      <c r="L4720" s="42" t="str">
        <f t="shared" ca="1" si="2220"/>
        <v/>
      </c>
      <c r="M4720" s="44" t="str">
        <f t="shared" ca="1" si="2221"/>
        <v/>
      </c>
      <c r="N4720" s="44" t="str">
        <f t="shared" ca="1" si="2222"/>
        <v/>
      </c>
      <c r="O4720" s="108" t="str">
        <f t="shared" si="2206"/>
        <v/>
      </c>
      <c r="P4720" s="102" t="str">
        <f t="shared" si="2207"/>
        <v/>
      </c>
      <c r="Q4720" s="102" t="str">
        <f t="shared" si="2208"/>
        <v/>
      </c>
      <c r="R4720" s="120" t="str">
        <f t="shared" si="2209"/>
        <v/>
      </c>
      <c r="S4720" s="54" t="str">
        <f t="shared" si="2210"/>
        <v/>
      </c>
      <c r="T4720" s="5" t="str">
        <f t="shared" si="2211"/>
        <v/>
      </c>
      <c r="U4720" s="152" t="str">
        <f t="shared" si="2194"/>
        <v/>
      </c>
      <c r="V4720" s="152" t="str">
        <f t="shared" si="2195"/>
        <v/>
      </c>
      <c r="W4720" s="153" t="str">
        <f t="shared" si="2196"/>
        <v/>
      </c>
      <c r="X4720" s="153" t="str">
        <f t="shared" si="2197"/>
        <v/>
      </c>
      <c r="Y4720" s="153" t="str">
        <f t="shared" si="2198"/>
        <v/>
      </c>
      <c r="Z4720" s="153" t="str">
        <f t="shared" si="2199"/>
        <v/>
      </c>
      <c r="AA4720" s="152" t="str">
        <f t="shared" si="2200"/>
        <v/>
      </c>
      <c r="AB4720" s="152" t="str">
        <f t="shared" si="2201"/>
        <v/>
      </c>
      <c r="AC4720" s="154" t="str">
        <f t="shared" si="2212"/>
        <v/>
      </c>
      <c r="AD4720" s="154" t="str">
        <f t="shared" si="2213"/>
        <v/>
      </c>
      <c r="AE4720" s="3" t="str">
        <f t="shared" si="2214"/>
        <v/>
      </c>
      <c r="AF4720" s="3" t="str">
        <f t="shared" si="2215"/>
        <v/>
      </c>
      <c r="AG4720" s="3" t="str">
        <f t="shared" si="2216"/>
        <v/>
      </c>
      <c r="AH4720" s="4" t="str">
        <f t="shared" si="2217"/>
        <v/>
      </c>
      <c r="AI4720" s="75" t="str">
        <f t="shared" si="2218"/>
        <v/>
      </c>
      <c r="AJ4720" s="75" t="str">
        <f t="shared" si="2219"/>
        <v/>
      </c>
    </row>
    <row r="4721" spans="1:36" ht="14.25">
      <c r="A4721" s="41" t="str">
        <f t="shared" si="2202"/>
        <v/>
      </c>
      <c r="B4721" s="150" t="str">
        <f>IF(ISNUMBER(A4721),INDEX('MetaTrader Import'!$H$13:$J$5893,TRUNC(((A4721-$A$39+1)-1)/3)+1,MOD((A4721-$A$39+1)-1,3)+1),"")</f>
        <v/>
      </c>
      <c r="C4721" s="43" t="str">
        <f t="shared" si="2203"/>
        <v/>
      </c>
      <c r="D4721" s="43" t="str">
        <f t="shared" ca="1" si="2193"/>
        <v/>
      </c>
      <c r="E4721" s="43" t="str">
        <f t="shared" si="2204"/>
        <v/>
      </c>
      <c r="F4721" s="43" t="str">
        <f t="shared" si="2205"/>
        <v/>
      </c>
      <c r="G4721" s="43" t="str">
        <f>IF(A4721&lt;&gt;"",IF(A4721&lt;Data!$G$11*0.25,$C$13/$G$32,IF(A4721&gt;Data!$G$11*0.25,$C$13,$C$13*10)),"")</f>
        <v/>
      </c>
      <c r="H4721" s="43" t="str">
        <f>IF(A4721&lt;&gt;"",IF(Data!$G$9="constant",$C$13,IF(Data!$G$9="squeeze",G4721,F4721)),"")</f>
        <v/>
      </c>
      <c r="I4721" s="38" t="str">
        <f ca="1">IF(ISNUMBER(A4721),NORMINV(RAND(),0,IF(AND(Data!$G$9="squeeze",A4721&lt;Data!$G$11*0.25),$H$32,1)*$C$30*$C$13)*($C$14*$C$12),"")</f>
        <v/>
      </c>
      <c r="J4721" s="42" t="str">
        <f ca="1">IFERROR(IF(Data!$C$6="Real",B4721,I4721+J4720+($C$14*$C$12)*(NORMINV(RAND(),$C$15,CHOOSE($G$13,$C$13,F4721,G4721)))),"")</f>
        <v/>
      </c>
      <c r="K4721" s="88" t="str">
        <f>IF(ISNUMBER(A4721), IF($G$16="fixed",$G$17,MIN(H4721*Data!$C$7*$C$16*0.5,$C$17*Data!$C$7))*$C$12,"")</f>
        <v/>
      </c>
      <c r="L4721" s="42" t="str">
        <f t="shared" ca="1" si="2220"/>
        <v/>
      </c>
      <c r="M4721" s="44" t="str">
        <f t="shared" ca="1" si="2221"/>
        <v/>
      </c>
      <c r="N4721" s="44" t="str">
        <f t="shared" ca="1" si="2222"/>
        <v/>
      </c>
      <c r="O4721" s="108" t="str">
        <f t="shared" si="2206"/>
        <v/>
      </c>
      <c r="P4721" s="102" t="str">
        <f t="shared" si="2207"/>
        <v/>
      </c>
      <c r="Q4721" s="102" t="str">
        <f t="shared" si="2208"/>
        <v/>
      </c>
      <c r="R4721" s="120" t="str">
        <f t="shared" si="2209"/>
        <v/>
      </c>
      <c r="S4721" s="54" t="str">
        <f t="shared" si="2210"/>
        <v/>
      </c>
      <c r="T4721" s="5" t="str">
        <f t="shared" si="2211"/>
        <v/>
      </c>
      <c r="U4721" s="152" t="str">
        <f t="shared" si="2194"/>
        <v/>
      </c>
      <c r="V4721" s="152" t="str">
        <f t="shared" si="2195"/>
        <v/>
      </c>
      <c r="W4721" s="153" t="str">
        <f t="shared" si="2196"/>
        <v/>
      </c>
      <c r="X4721" s="153" t="str">
        <f t="shared" si="2197"/>
        <v/>
      </c>
      <c r="Y4721" s="153" t="str">
        <f t="shared" si="2198"/>
        <v/>
      </c>
      <c r="Z4721" s="153" t="str">
        <f t="shared" si="2199"/>
        <v/>
      </c>
      <c r="AA4721" s="152" t="str">
        <f t="shared" si="2200"/>
        <v/>
      </c>
      <c r="AB4721" s="152" t="str">
        <f t="shared" si="2201"/>
        <v/>
      </c>
      <c r="AC4721" s="154" t="str">
        <f t="shared" si="2212"/>
        <v/>
      </c>
      <c r="AD4721" s="154" t="str">
        <f t="shared" si="2213"/>
        <v/>
      </c>
      <c r="AE4721" s="3" t="str">
        <f t="shared" si="2214"/>
        <v/>
      </c>
      <c r="AF4721" s="3" t="str">
        <f t="shared" si="2215"/>
        <v/>
      </c>
      <c r="AG4721" s="3" t="str">
        <f t="shared" si="2216"/>
        <v/>
      </c>
      <c r="AH4721" s="4" t="str">
        <f t="shared" si="2217"/>
        <v/>
      </c>
      <c r="AI4721" s="75" t="str">
        <f t="shared" si="2218"/>
        <v/>
      </c>
      <c r="AJ4721" s="75" t="str">
        <f t="shared" si="2219"/>
        <v/>
      </c>
    </row>
    <row r="4722" spans="1:36" ht="14.25">
      <c r="A4722" s="41" t="str">
        <f t="shared" si="2202"/>
        <v/>
      </c>
      <c r="B4722" s="150" t="str">
        <f>IF(ISNUMBER(A4722),INDEX('MetaTrader Import'!$H$13:$J$5893,TRUNC(((A4722-$A$39+1)-1)/3)+1,MOD((A4722-$A$39+1)-1,3)+1),"")</f>
        <v/>
      </c>
      <c r="C4722" s="43" t="str">
        <f t="shared" si="2203"/>
        <v/>
      </c>
      <c r="D4722" s="43" t="str">
        <f t="shared" ca="1" si="2193"/>
        <v/>
      </c>
      <c r="E4722" s="43" t="str">
        <f t="shared" si="2204"/>
        <v/>
      </c>
      <c r="F4722" s="43" t="str">
        <f t="shared" si="2205"/>
        <v/>
      </c>
      <c r="G4722" s="43" t="str">
        <f>IF(A4722&lt;&gt;"",IF(A4722&lt;Data!$G$11*0.25,$C$13/$G$32,IF(A4722&gt;Data!$G$11*0.25,$C$13,$C$13*10)),"")</f>
        <v/>
      </c>
      <c r="H4722" s="43" t="str">
        <f>IF(A4722&lt;&gt;"",IF(Data!$G$9="constant",$C$13,IF(Data!$G$9="squeeze",G4722,F4722)),"")</f>
        <v/>
      </c>
      <c r="I4722" s="38" t="str">
        <f ca="1">IF(ISNUMBER(A4722),NORMINV(RAND(),0,IF(AND(Data!$G$9="squeeze",A4722&lt;Data!$G$11*0.25),$H$32,1)*$C$30*$C$13)*($C$14*$C$12),"")</f>
        <v/>
      </c>
      <c r="J4722" s="42" t="str">
        <f ca="1">IFERROR(IF(Data!$C$6="Real",B4722,I4722+J4721+($C$14*$C$12)*(NORMINV(RAND(),$C$15,CHOOSE($G$13,$C$13,F4722,G4722)))),"")</f>
        <v/>
      </c>
      <c r="K4722" s="88" t="str">
        <f>IF(ISNUMBER(A4722), IF($G$16="fixed",$G$17,MIN(H4722*Data!$C$7*$C$16*0.5,$C$17*Data!$C$7))*$C$12,"")</f>
        <v/>
      </c>
      <c r="L4722" s="42" t="str">
        <f t="shared" ca="1" si="2220"/>
        <v/>
      </c>
      <c r="M4722" s="44" t="str">
        <f t="shared" ca="1" si="2221"/>
        <v/>
      </c>
      <c r="N4722" s="44" t="str">
        <f t="shared" ca="1" si="2222"/>
        <v/>
      </c>
      <c r="O4722" s="108" t="str">
        <f t="shared" si="2206"/>
        <v/>
      </c>
      <c r="P4722" s="102" t="str">
        <f t="shared" si="2207"/>
        <v/>
      </c>
      <c r="Q4722" s="102" t="str">
        <f t="shared" si="2208"/>
        <v/>
      </c>
      <c r="R4722" s="120" t="str">
        <f t="shared" si="2209"/>
        <v/>
      </c>
      <c r="S4722" s="54" t="str">
        <f t="shared" si="2210"/>
        <v/>
      </c>
      <c r="T4722" s="5" t="str">
        <f t="shared" si="2211"/>
        <v/>
      </c>
      <c r="U4722" s="152" t="str">
        <f t="shared" si="2194"/>
        <v/>
      </c>
      <c r="V4722" s="152" t="str">
        <f t="shared" si="2195"/>
        <v/>
      </c>
      <c r="W4722" s="153" t="str">
        <f t="shared" si="2196"/>
        <v/>
      </c>
      <c r="X4722" s="153" t="str">
        <f t="shared" si="2197"/>
        <v/>
      </c>
      <c r="Y4722" s="153" t="str">
        <f t="shared" si="2198"/>
        <v/>
      </c>
      <c r="Z4722" s="153" t="str">
        <f t="shared" si="2199"/>
        <v/>
      </c>
      <c r="AA4722" s="152" t="str">
        <f t="shared" si="2200"/>
        <v/>
      </c>
      <c r="AB4722" s="152" t="str">
        <f t="shared" si="2201"/>
        <v/>
      </c>
      <c r="AC4722" s="154" t="str">
        <f t="shared" si="2212"/>
        <v/>
      </c>
      <c r="AD4722" s="154" t="str">
        <f t="shared" si="2213"/>
        <v/>
      </c>
      <c r="AE4722" s="3" t="str">
        <f t="shared" si="2214"/>
        <v/>
      </c>
      <c r="AF4722" s="3" t="str">
        <f t="shared" si="2215"/>
        <v/>
      </c>
      <c r="AG4722" s="3" t="str">
        <f t="shared" si="2216"/>
        <v/>
      </c>
      <c r="AH4722" s="4" t="str">
        <f t="shared" si="2217"/>
        <v/>
      </c>
      <c r="AI4722" s="75" t="str">
        <f t="shared" si="2218"/>
        <v/>
      </c>
      <c r="AJ4722" s="75" t="str">
        <f t="shared" si="2219"/>
        <v/>
      </c>
    </row>
    <row r="4723" spans="1:36" ht="14.25">
      <c r="A4723" s="41" t="str">
        <f t="shared" si="2202"/>
        <v/>
      </c>
      <c r="B4723" s="150" t="str">
        <f>IF(ISNUMBER(A4723),INDEX('MetaTrader Import'!$H$13:$J$5893,TRUNC(((A4723-$A$39+1)-1)/3)+1,MOD((A4723-$A$39+1)-1,3)+1),"")</f>
        <v/>
      </c>
      <c r="C4723" s="43" t="str">
        <f t="shared" si="2203"/>
        <v/>
      </c>
      <c r="D4723" s="43" t="str">
        <f t="shared" ca="1" si="2193"/>
        <v/>
      </c>
      <c r="E4723" s="43" t="str">
        <f t="shared" si="2204"/>
        <v/>
      </c>
      <c r="F4723" s="43" t="str">
        <f t="shared" si="2205"/>
        <v/>
      </c>
      <c r="G4723" s="43" t="str">
        <f>IF(A4723&lt;&gt;"",IF(A4723&lt;Data!$G$11*0.25,$C$13/$G$32,IF(A4723&gt;Data!$G$11*0.25,$C$13,$C$13*10)),"")</f>
        <v/>
      </c>
      <c r="H4723" s="43" t="str">
        <f>IF(A4723&lt;&gt;"",IF(Data!$G$9="constant",$C$13,IF(Data!$G$9="squeeze",G4723,F4723)),"")</f>
        <v/>
      </c>
      <c r="I4723" s="38" t="str">
        <f ca="1">IF(ISNUMBER(A4723),NORMINV(RAND(),0,IF(AND(Data!$G$9="squeeze",A4723&lt;Data!$G$11*0.25),$H$32,1)*$C$30*$C$13)*($C$14*$C$12),"")</f>
        <v/>
      </c>
      <c r="J4723" s="42" t="str">
        <f ca="1">IFERROR(IF(Data!$C$6="Real",B4723,I4723+J4722+($C$14*$C$12)*(NORMINV(RAND(),$C$15,CHOOSE($G$13,$C$13,F4723,G4723)))),"")</f>
        <v/>
      </c>
      <c r="K4723" s="88" t="str">
        <f>IF(ISNUMBER(A4723), IF($G$16="fixed",$G$17,MIN(H4723*Data!$C$7*$C$16*0.5,$C$17*Data!$C$7))*$C$12,"")</f>
        <v/>
      </c>
      <c r="L4723" s="42" t="str">
        <f t="shared" ca="1" si="2220"/>
        <v/>
      </c>
      <c r="M4723" s="44" t="str">
        <f t="shared" ca="1" si="2221"/>
        <v/>
      </c>
      <c r="N4723" s="44" t="str">
        <f t="shared" ca="1" si="2222"/>
        <v/>
      </c>
      <c r="O4723" s="108" t="str">
        <f t="shared" si="2206"/>
        <v/>
      </c>
      <c r="P4723" s="102" t="str">
        <f t="shared" si="2207"/>
        <v/>
      </c>
      <c r="Q4723" s="102" t="str">
        <f t="shared" si="2208"/>
        <v/>
      </c>
      <c r="R4723" s="120" t="str">
        <f t="shared" si="2209"/>
        <v/>
      </c>
      <c r="S4723" s="54" t="str">
        <f t="shared" si="2210"/>
        <v/>
      </c>
      <c r="T4723" s="5" t="str">
        <f t="shared" si="2211"/>
        <v/>
      </c>
      <c r="U4723" s="152" t="str">
        <f t="shared" si="2194"/>
        <v/>
      </c>
      <c r="V4723" s="152" t="str">
        <f t="shared" si="2195"/>
        <v/>
      </c>
      <c r="W4723" s="153" t="str">
        <f t="shared" si="2196"/>
        <v/>
      </c>
      <c r="X4723" s="153" t="str">
        <f t="shared" si="2197"/>
        <v/>
      </c>
      <c r="Y4723" s="153" t="str">
        <f t="shared" si="2198"/>
        <v/>
      </c>
      <c r="Z4723" s="153" t="str">
        <f t="shared" si="2199"/>
        <v/>
      </c>
      <c r="AA4723" s="152" t="str">
        <f t="shared" si="2200"/>
        <v/>
      </c>
      <c r="AB4723" s="152" t="str">
        <f t="shared" si="2201"/>
        <v/>
      </c>
      <c r="AC4723" s="154" t="str">
        <f t="shared" si="2212"/>
        <v/>
      </c>
      <c r="AD4723" s="154" t="str">
        <f t="shared" si="2213"/>
        <v/>
      </c>
      <c r="AE4723" s="3" t="str">
        <f t="shared" si="2214"/>
        <v/>
      </c>
      <c r="AF4723" s="3" t="str">
        <f t="shared" si="2215"/>
        <v/>
      </c>
      <c r="AG4723" s="3" t="str">
        <f t="shared" si="2216"/>
        <v/>
      </c>
      <c r="AH4723" s="4" t="str">
        <f t="shared" si="2217"/>
        <v/>
      </c>
      <c r="AI4723" s="75" t="str">
        <f t="shared" si="2218"/>
        <v/>
      </c>
      <c r="AJ4723" s="75" t="str">
        <f t="shared" si="2219"/>
        <v/>
      </c>
    </row>
    <row r="4724" spans="1:36" ht="14.25">
      <c r="A4724" s="41" t="str">
        <f t="shared" si="2202"/>
        <v/>
      </c>
      <c r="B4724" s="150" t="str">
        <f>IF(ISNUMBER(A4724),INDEX('MetaTrader Import'!$H$13:$J$5893,TRUNC(((A4724-$A$39+1)-1)/3)+1,MOD((A4724-$A$39+1)-1,3)+1),"")</f>
        <v/>
      </c>
      <c r="C4724" s="43" t="str">
        <f t="shared" si="2203"/>
        <v/>
      </c>
      <c r="D4724" s="43" t="str">
        <f t="shared" ca="1" si="2193"/>
        <v/>
      </c>
      <c r="E4724" s="43" t="str">
        <f t="shared" si="2204"/>
        <v/>
      </c>
      <c r="F4724" s="43" t="str">
        <f t="shared" si="2205"/>
        <v/>
      </c>
      <c r="G4724" s="43" t="str">
        <f>IF(A4724&lt;&gt;"",IF(A4724&lt;Data!$G$11*0.25,$C$13/$G$32,IF(A4724&gt;Data!$G$11*0.25,$C$13,$C$13*10)),"")</f>
        <v/>
      </c>
      <c r="H4724" s="43" t="str">
        <f>IF(A4724&lt;&gt;"",IF(Data!$G$9="constant",$C$13,IF(Data!$G$9="squeeze",G4724,F4724)),"")</f>
        <v/>
      </c>
      <c r="I4724" s="38" t="str">
        <f ca="1">IF(ISNUMBER(A4724),NORMINV(RAND(),0,IF(AND(Data!$G$9="squeeze",A4724&lt;Data!$G$11*0.25),$H$32,1)*$C$30*$C$13)*($C$14*$C$12),"")</f>
        <v/>
      </c>
      <c r="J4724" s="42" t="str">
        <f ca="1">IFERROR(IF(Data!$C$6="Real",B4724,I4724+J4723+($C$14*$C$12)*(NORMINV(RAND(),$C$15,CHOOSE($G$13,$C$13,F4724,G4724)))),"")</f>
        <v/>
      </c>
      <c r="K4724" s="88" t="str">
        <f>IF(ISNUMBER(A4724), IF($G$16="fixed",$G$17,MIN(H4724*Data!$C$7*$C$16*0.5,$C$17*Data!$C$7))*$C$12,"")</f>
        <v/>
      </c>
      <c r="L4724" s="42" t="str">
        <f t="shared" ca="1" si="2220"/>
        <v/>
      </c>
      <c r="M4724" s="44" t="str">
        <f t="shared" ca="1" si="2221"/>
        <v/>
      </c>
      <c r="N4724" s="44" t="str">
        <f t="shared" ca="1" si="2222"/>
        <v/>
      </c>
      <c r="O4724" s="108" t="str">
        <f t="shared" si="2206"/>
        <v/>
      </c>
      <c r="P4724" s="102" t="str">
        <f t="shared" si="2207"/>
        <v/>
      </c>
      <c r="Q4724" s="102" t="str">
        <f t="shared" si="2208"/>
        <v/>
      </c>
      <c r="R4724" s="120" t="str">
        <f t="shared" si="2209"/>
        <v/>
      </c>
      <c r="S4724" s="54" t="str">
        <f t="shared" si="2210"/>
        <v/>
      </c>
      <c r="T4724" s="5" t="str">
        <f t="shared" si="2211"/>
        <v/>
      </c>
      <c r="U4724" s="152" t="str">
        <f t="shared" si="2194"/>
        <v/>
      </c>
      <c r="V4724" s="152" t="str">
        <f t="shared" si="2195"/>
        <v/>
      </c>
      <c r="W4724" s="153" t="str">
        <f t="shared" si="2196"/>
        <v/>
      </c>
      <c r="X4724" s="153" t="str">
        <f t="shared" si="2197"/>
        <v/>
      </c>
      <c r="Y4724" s="153" t="str">
        <f t="shared" si="2198"/>
        <v/>
      </c>
      <c r="Z4724" s="153" t="str">
        <f t="shared" si="2199"/>
        <v/>
      </c>
      <c r="AA4724" s="152" t="str">
        <f t="shared" si="2200"/>
        <v/>
      </c>
      <c r="AB4724" s="152" t="str">
        <f t="shared" si="2201"/>
        <v/>
      </c>
      <c r="AC4724" s="154" t="str">
        <f t="shared" si="2212"/>
        <v/>
      </c>
      <c r="AD4724" s="154" t="str">
        <f t="shared" si="2213"/>
        <v/>
      </c>
      <c r="AE4724" s="3" t="str">
        <f t="shared" si="2214"/>
        <v/>
      </c>
      <c r="AF4724" s="3" t="str">
        <f t="shared" si="2215"/>
        <v/>
      </c>
      <c r="AG4724" s="3" t="str">
        <f t="shared" si="2216"/>
        <v/>
      </c>
      <c r="AH4724" s="4" t="str">
        <f t="shared" si="2217"/>
        <v/>
      </c>
      <c r="AI4724" s="75" t="str">
        <f t="shared" si="2218"/>
        <v/>
      </c>
      <c r="AJ4724" s="75" t="str">
        <f t="shared" si="2219"/>
        <v/>
      </c>
    </row>
    <row r="4725" spans="1:36" ht="14.25">
      <c r="A4725" s="41" t="str">
        <f t="shared" si="2202"/>
        <v/>
      </c>
      <c r="B4725" s="150" t="str">
        <f>IF(ISNUMBER(A4725),INDEX('MetaTrader Import'!$H$13:$J$5893,TRUNC(((A4725-$A$39+1)-1)/3)+1,MOD((A4725-$A$39+1)-1,3)+1),"")</f>
        <v/>
      </c>
      <c r="C4725" s="43" t="str">
        <f t="shared" si="2203"/>
        <v/>
      </c>
      <c r="D4725" s="43" t="str">
        <f t="shared" ca="1" si="2193"/>
        <v/>
      </c>
      <c r="E4725" s="43" t="str">
        <f t="shared" si="2204"/>
        <v/>
      </c>
      <c r="F4725" s="43" t="str">
        <f t="shared" si="2205"/>
        <v/>
      </c>
      <c r="G4725" s="43" t="str">
        <f>IF(A4725&lt;&gt;"",IF(A4725&lt;Data!$G$11*0.25,$C$13/$G$32,IF(A4725&gt;Data!$G$11*0.25,$C$13,$C$13*10)),"")</f>
        <v/>
      </c>
      <c r="H4725" s="43" t="str">
        <f>IF(A4725&lt;&gt;"",IF(Data!$G$9="constant",$C$13,IF(Data!$G$9="squeeze",G4725,F4725)),"")</f>
        <v/>
      </c>
      <c r="I4725" s="38" t="str">
        <f ca="1">IF(ISNUMBER(A4725),NORMINV(RAND(),0,IF(AND(Data!$G$9="squeeze",A4725&lt;Data!$G$11*0.25),$H$32,1)*$C$30*$C$13)*($C$14*$C$12),"")</f>
        <v/>
      </c>
      <c r="J4725" s="42" t="str">
        <f ca="1">IFERROR(IF(Data!$C$6="Real",B4725,I4725+J4724+($C$14*$C$12)*(NORMINV(RAND(),$C$15,CHOOSE($G$13,$C$13,F4725,G4725)))),"")</f>
        <v/>
      </c>
      <c r="K4725" s="88" t="str">
        <f>IF(ISNUMBER(A4725), IF($G$16="fixed",$G$17,MIN(H4725*Data!$C$7*$C$16*0.5,$C$17*Data!$C$7))*$C$12,"")</f>
        <v/>
      </c>
      <c r="L4725" s="42" t="str">
        <f t="shared" ca="1" si="2220"/>
        <v/>
      </c>
      <c r="M4725" s="44" t="str">
        <f t="shared" ca="1" si="2221"/>
        <v/>
      </c>
      <c r="N4725" s="44" t="str">
        <f t="shared" ca="1" si="2222"/>
        <v/>
      </c>
      <c r="O4725" s="108" t="str">
        <f t="shared" si="2206"/>
        <v/>
      </c>
      <c r="P4725" s="102" t="str">
        <f t="shared" si="2207"/>
        <v/>
      </c>
      <c r="Q4725" s="102" t="str">
        <f t="shared" si="2208"/>
        <v/>
      </c>
      <c r="R4725" s="120" t="str">
        <f t="shared" si="2209"/>
        <v/>
      </c>
      <c r="S4725" s="54" t="str">
        <f t="shared" si="2210"/>
        <v/>
      </c>
      <c r="T4725" s="5" t="str">
        <f t="shared" si="2211"/>
        <v/>
      </c>
      <c r="U4725" s="152" t="str">
        <f t="shared" si="2194"/>
        <v/>
      </c>
      <c r="V4725" s="152" t="str">
        <f t="shared" si="2195"/>
        <v/>
      </c>
      <c r="W4725" s="153" t="str">
        <f t="shared" si="2196"/>
        <v/>
      </c>
      <c r="X4725" s="153" t="str">
        <f t="shared" si="2197"/>
        <v/>
      </c>
      <c r="Y4725" s="153" t="str">
        <f t="shared" si="2198"/>
        <v/>
      </c>
      <c r="Z4725" s="153" t="str">
        <f t="shared" si="2199"/>
        <v/>
      </c>
      <c r="AA4725" s="152" t="str">
        <f t="shared" si="2200"/>
        <v/>
      </c>
      <c r="AB4725" s="152" t="str">
        <f t="shared" si="2201"/>
        <v/>
      </c>
      <c r="AC4725" s="154" t="str">
        <f t="shared" si="2212"/>
        <v/>
      </c>
      <c r="AD4725" s="154" t="str">
        <f t="shared" si="2213"/>
        <v/>
      </c>
      <c r="AE4725" s="3" t="str">
        <f t="shared" si="2214"/>
        <v/>
      </c>
      <c r="AF4725" s="3" t="str">
        <f t="shared" si="2215"/>
        <v/>
      </c>
      <c r="AG4725" s="3" t="str">
        <f t="shared" si="2216"/>
        <v/>
      </c>
      <c r="AH4725" s="4" t="str">
        <f t="shared" si="2217"/>
        <v/>
      </c>
      <c r="AI4725" s="75" t="str">
        <f t="shared" si="2218"/>
        <v/>
      </c>
      <c r="AJ4725" s="75" t="str">
        <f t="shared" si="2219"/>
        <v/>
      </c>
    </row>
    <row r="4726" spans="1:36" ht="14.25">
      <c r="A4726" s="41" t="str">
        <f t="shared" si="2202"/>
        <v/>
      </c>
      <c r="B4726" s="150" t="str">
        <f>IF(ISNUMBER(A4726),INDEX('MetaTrader Import'!$H$13:$J$5893,TRUNC(((A4726-$A$39+1)-1)/3)+1,MOD((A4726-$A$39+1)-1,3)+1),"")</f>
        <v/>
      </c>
      <c r="C4726" s="43" t="str">
        <f t="shared" si="2203"/>
        <v/>
      </c>
      <c r="D4726" s="43" t="str">
        <f t="shared" ca="1" si="2193"/>
        <v/>
      </c>
      <c r="E4726" s="43" t="str">
        <f t="shared" si="2204"/>
        <v/>
      </c>
      <c r="F4726" s="43" t="str">
        <f t="shared" si="2205"/>
        <v/>
      </c>
      <c r="G4726" s="43" t="str">
        <f>IF(A4726&lt;&gt;"",IF(A4726&lt;Data!$G$11*0.25,$C$13/$G$32,IF(A4726&gt;Data!$G$11*0.25,$C$13,$C$13*10)),"")</f>
        <v/>
      </c>
      <c r="H4726" s="43" t="str">
        <f>IF(A4726&lt;&gt;"",IF(Data!$G$9="constant",$C$13,IF(Data!$G$9="squeeze",G4726,F4726)),"")</f>
        <v/>
      </c>
      <c r="I4726" s="38" t="str">
        <f ca="1">IF(ISNUMBER(A4726),NORMINV(RAND(),0,IF(AND(Data!$G$9="squeeze",A4726&lt;Data!$G$11*0.25),$H$32,1)*$C$30*$C$13)*($C$14*$C$12),"")</f>
        <v/>
      </c>
      <c r="J4726" s="42" t="str">
        <f ca="1">IFERROR(IF(Data!$C$6="Real",B4726,I4726+J4725+($C$14*$C$12)*(NORMINV(RAND(),$C$15,CHOOSE($G$13,$C$13,F4726,G4726)))),"")</f>
        <v/>
      </c>
      <c r="K4726" s="88" t="str">
        <f>IF(ISNUMBER(A4726), IF($G$16="fixed",$G$17,MIN(H4726*Data!$C$7*$C$16*0.5,$C$17*Data!$C$7))*$C$12,"")</f>
        <v/>
      </c>
      <c r="L4726" s="42" t="str">
        <f t="shared" ca="1" si="2220"/>
        <v/>
      </c>
      <c r="M4726" s="44" t="str">
        <f t="shared" ca="1" si="2221"/>
        <v/>
      </c>
      <c r="N4726" s="44" t="str">
        <f t="shared" ca="1" si="2222"/>
        <v/>
      </c>
      <c r="O4726" s="108" t="str">
        <f t="shared" si="2206"/>
        <v/>
      </c>
      <c r="P4726" s="102" t="str">
        <f t="shared" si="2207"/>
        <v/>
      </c>
      <c r="Q4726" s="102" t="str">
        <f t="shared" si="2208"/>
        <v/>
      </c>
      <c r="R4726" s="120" t="str">
        <f t="shared" si="2209"/>
        <v/>
      </c>
      <c r="S4726" s="54" t="str">
        <f t="shared" si="2210"/>
        <v/>
      </c>
      <c r="T4726" s="5" t="str">
        <f t="shared" si="2211"/>
        <v/>
      </c>
      <c r="U4726" s="152" t="str">
        <f t="shared" si="2194"/>
        <v/>
      </c>
      <c r="V4726" s="152" t="str">
        <f t="shared" si="2195"/>
        <v/>
      </c>
      <c r="W4726" s="153" t="str">
        <f t="shared" si="2196"/>
        <v/>
      </c>
      <c r="X4726" s="153" t="str">
        <f t="shared" si="2197"/>
        <v/>
      </c>
      <c r="Y4726" s="153" t="str">
        <f t="shared" si="2198"/>
        <v/>
      </c>
      <c r="Z4726" s="153" t="str">
        <f t="shared" si="2199"/>
        <v/>
      </c>
      <c r="AA4726" s="152" t="str">
        <f t="shared" si="2200"/>
        <v/>
      </c>
      <c r="AB4726" s="152" t="str">
        <f t="shared" si="2201"/>
        <v/>
      </c>
      <c r="AC4726" s="154" t="str">
        <f t="shared" si="2212"/>
        <v/>
      </c>
      <c r="AD4726" s="154" t="str">
        <f t="shared" si="2213"/>
        <v/>
      </c>
      <c r="AE4726" s="3" t="str">
        <f t="shared" si="2214"/>
        <v/>
      </c>
      <c r="AF4726" s="3" t="str">
        <f t="shared" si="2215"/>
        <v/>
      </c>
      <c r="AG4726" s="3" t="str">
        <f t="shared" si="2216"/>
        <v/>
      </c>
      <c r="AH4726" s="4" t="str">
        <f t="shared" si="2217"/>
        <v/>
      </c>
      <c r="AI4726" s="75" t="str">
        <f t="shared" si="2218"/>
        <v/>
      </c>
      <c r="AJ4726" s="75" t="str">
        <f t="shared" si="2219"/>
        <v/>
      </c>
    </row>
    <row r="4727" spans="1:36" ht="14.25">
      <c r="A4727" s="41" t="str">
        <f t="shared" si="2202"/>
        <v/>
      </c>
      <c r="B4727" s="150" t="str">
        <f>IF(ISNUMBER(A4727),INDEX('MetaTrader Import'!$H$13:$J$5893,TRUNC(((A4727-$A$39+1)-1)/3)+1,MOD((A4727-$A$39+1)-1,3)+1),"")</f>
        <v/>
      </c>
      <c r="C4727" s="43" t="str">
        <f t="shared" si="2203"/>
        <v/>
      </c>
      <c r="D4727" s="43" t="str">
        <f t="shared" ca="1" si="2193"/>
        <v/>
      </c>
      <c r="E4727" s="43" t="str">
        <f t="shared" si="2204"/>
        <v/>
      </c>
      <c r="F4727" s="43" t="str">
        <f t="shared" si="2205"/>
        <v/>
      </c>
      <c r="G4727" s="43" t="str">
        <f>IF(A4727&lt;&gt;"",IF(A4727&lt;Data!$G$11*0.25,$C$13/$G$32,IF(A4727&gt;Data!$G$11*0.25,$C$13,$C$13*10)),"")</f>
        <v/>
      </c>
      <c r="H4727" s="43" t="str">
        <f>IF(A4727&lt;&gt;"",IF(Data!$G$9="constant",$C$13,IF(Data!$G$9="squeeze",G4727,F4727)),"")</f>
        <v/>
      </c>
      <c r="I4727" s="38" t="str">
        <f ca="1">IF(ISNUMBER(A4727),NORMINV(RAND(),0,IF(AND(Data!$G$9="squeeze",A4727&lt;Data!$G$11*0.25),$H$32,1)*$C$30*$C$13)*($C$14*$C$12),"")</f>
        <v/>
      </c>
      <c r="J4727" s="42" t="str">
        <f ca="1">IFERROR(IF(Data!$C$6="Real",B4727,I4727+J4726+($C$14*$C$12)*(NORMINV(RAND(),$C$15,CHOOSE($G$13,$C$13,F4727,G4727)))),"")</f>
        <v/>
      </c>
      <c r="K4727" s="88" t="str">
        <f>IF(ISNUMBER(A4727), IF($G$16="fixed",$G$17,MIN(H4727*Data!$C$7*$C$16*0.5,$C$17*Data!$C$7))*$C$12,"")</f>
        <v/>
      </c>
      <c r="L4727" s="42" t="str">
        <f t="shared" ca="1" si="2220"/>
        <v/>
      </c>
      <c r="M4727" s="44" t="str">
        <f t="shared" ca="1" si="2221"/>
        <v/>
      </c>
      <c r="N4727" s="44" t="str">
        <f t="shared" ca="1" si="2222"/>
        <v/>
      </c>
      <c r="O4727" s="108" t="str">
        <f t="shared" si="2206"/>
        <v/>
      </c>
      <c r="P4727" s="102" t="str">
        <f t="shared" si="2207"/>
        <v/>
      </c>
      <c r="Q4727" s="102" t="str">
        <f t="shared" si="2208"/>
        <v/>
      </c>
      <c r="R4727" s="120" t="str">
        <f t="shared" si="2209"/>
        <v/>
      </c>
      <c r="S4727" s="54" t="str">
        <f t="shared" si="2210"/>
        <v/>
      </c>
      <c r="T4727" s="5" t="str">
        <f t="shared" si="2211"/>
        <v/>
      </c>
      <c r="U4727" s="152" t="str">
        <f t="shared" si="2194"/>
        <v/>
      </c>
      <c r="V4727" s="152" t="str">
        <f t="shared" si="2195"/>
        <v/>
      </c>
      <c r="W4727" s="153" t="str">
        <f t="shared" si="2196"/>
        <v/>
      </c>
      <c r="X4727" s="153" t="str">
        <f t="shared" si="2197"/>
        <v/>
      </c>
      <c r="Y4727" s="153" t="str">
        <f t="shared" si="2198"/>
        <v/>
      </c>
      <c r="Z4727" s="153" t="str">
        <f t="shared" si="2199"/>
        <v/>
      </c>
      <c r="AA4727" s="152" t="str">
        <f t="shared" si="2200"/>
        <v/>
      </c>
      <c r="AB4727" s="152" t="str">
        <f t="shared" si="2201"/>
        <v/>
      </c>
      <c r="AC4727" s="154" t="str">
        <f t="shared" si="2212"/>
        <v/>
      </c>
      <c r="AD4727" s="154" t="str">
        <f t="shared" si="2213"/>
        <v/>
      </c>
      <c r="AE4727" s="3" t="str">
        <f t="shared" si="2214"/>
        <v/>
      </c>
      <c r="AF4727" s="3" t="str">
        <f t="shared" si="2215"/>
        <v/>
      </c>
      <c r="AG4727" s="3" t="str">
        <f t="shared" si="2216"/>
        <v/>
      </c>
      <c r="AH4727" s="4" t="str">
        <f t="shared" si="2217"/>
        <v/>
      </c>
      <c r="AI4727" s="75" t="str">
        <f t="shared" si="2218"/>
        <v/>
      </c>
      <c r="AJ4727" s="75" t="str">
        <f t="shared" si="2219"/>
        <v/>
      </c>
    </row>
    <row r="4728" spans="1:36" ht="14.25">
      <c r="A4728" s="41" t="str">
        <f t="shared" si="2202"/>
        <v/>
      </c>
      <c r="B4728" s="150" t="str">
        <f>IF(ISNUMBER(A4728),INDEX('MetaTrader Import'!$H$13:$J$5893,TRUNC(((A4728-$A$39+1)-1)/3)+1,MOD((A4728-$A$39+1)-1,3)+1),"")</f>
        <v/>
      </c>
      <c r="C4728" s="43" t="str">
        <f t="shared" si="2203"/>
        <v/>
      </c>
      <c r="D4728" s="43" t="str">
        <f t="shared" ca="1" si="2193"/>
        <v/>
      </c>
      <c r="E4728" s="43" t="str">
        <f t="shared" si="2204"/>
        <v/>
      </c>
      <c r="F4728" s="43" t="str">
        <f t="shared" si="2205"/>
        <v/>
      </c>
      <c r="G4728" s="43" t="str">
        <f>IF(A4728&lt;&gt;"",IF(A4728&lt;Data!$G$11*0.25,$C$13/$G$32,IF(A4728&gt;Data!$G$11*0.25,$C$13,$C$13*10)),"")</f>
        <v/>
      </c>
      <c r="H4728" s="43" t="str">
        <f>IF(A4728&lt;&gt;"",IF(Data!$G$9="constant",$C$13,IF(Data!$G$9="squeeze",G4728,F4728)),"")</f>
        <v/>
      </c>
      <c r="I4728" s="38" t="str">
        <f ca="1">IF(ISNUMBER(A4728),NORMINV(RAND(),0,IF(AND(Data!$G$9="squeeze",A4728&lt;Data!$G$11*0.25),$H$32,1)*$C$30*$C$13)*($C$14*$C$12),"")</f>
        <v/>
      </c>
      <c r="J4728" s="42" t="str">
        <f ca="1">IFERROR(IF(Data!$C$6="Real",B4728,I4728+J4727+($C$14*$C$12)*(NORMINV(RAND(),$C$15,CHOOSE($G$13,$C$13,F4728,G4728)))),"")</f>
        <v/>
      </c>
      <c r="K4728" s="88" t="str">
        <f>IF(ISNUMBER(A4728), IF($G$16="fixed",$G$17,MIN(H4728*Data!$C$7*$C$16*0.5,$C$17*Data!$C$7))*$C$12,"")</f>
        <v/>
      </c>
      <c r="L4728" s="42" t="str">
        <f t="shared" ca="1" si="2220"/>
        <v/>
      </c>
      <c r="M4728" s="44" t="str">
        <f t="shared" ca="1" si="2221"/>
        <v/>
      </c>
      <c r="N4728" s="44" t="str">
        <f t="shared" ca="1" si="2222"/>
        <v/>
      </c>
      <c r="O4728" s="108" t="str">
        <f t="shared" si="2206"/>
        <v/>
      </c>
      <c r="P4728" s="102" t="str">
        <f t="shared" si="2207"/>
        <v/>
      </c>
      <c r="Q4728" s="102" t="str">
        <f t="shared" si="2208"/>
        <v/>
      </c>
      <c r="R4728" s="120" t="str">
        <f t="shared" si="2209"/>
        <v/>
      </c>
      <c r="S4728" s="54" t="str">
        <f t="shared" si="2210"/>
        <v/>
      </c>
      <c r="T4728" s="5" t="str">
        <f t="shared" si="2211"/>
        <v/>
      </c>
      <c r="U4728" s="152" t="str">
        <f t="shared" si="2194"/>
        <v/>
      </c>
      <c r="V4728" s="152" t="str">
        <f t="shared" si="2195"/>
        <v/>
      </c>
      <c r="W4728" s="153" t="str">
        <f t="shared" si="2196"/>
        <v/>
      </c>
      <c r="X4728" s="153" t="str">
        <f t="shared" si="2197"/>
        <v/>
      </c>
      <c r="Y4728" s="153" t="str">
        <f t="shared" si="2198"/>
        <v/>
      </c>
      <c r="Z4728" s="153" t="str">
        <f t="shared" si="2199"/>
        <v/>
      </c>
      <c r="AA4728" s="152" t="str">
        <f t="shared" si="2200"/>
        <v/>
      </c>
      <c r="AB4728" s="152" t="str">
        <f t="shared" si="2201"/>
        <v/>
      </c>
      <c r="AC4728" s="154" t="str">
        <f t="shared" si="2212"/>
        <v/>
      </c>
      <c r="AD4728" s="154" t="str">
        <f t="shared" si="2213"/>
        <v/>
      </c>
      <c r="AE4728" s="3" t="str">
        <f t="shared" si="2214"/>
        <v/>
      </c>
      <c r="AF4728" s="3" t="str">
        <f t="shared" si="2215"/>
        <v/>
      </c>
      <c r="AG4728" s="3" t="str">
        <f t="shared" si="2216"/>
        <v/>
      </c>
      <c r="AH4728" s="4" t="str">
        <f t="shared" si="2217"/>
        <v/>
      </c>
      <c r="AI4728" s="75" t="str">
        <f t="shared" si="2218"/>
        <v/>
      </c>
      <c r="AJ4728" s="75" t="str">
        <f t="shared" si="2219"/>
        <v/>
      </c>
    </row>
    <row r="4729" spans="1:36" ht="14.25">
      <c r="A4729" s="41" t="str">
        <f t="shared" si="2202"/>
        <v/>
      </c>
      <c r="B4729" s="150" t="str">
        <f>IF(ISNUMBER(A4729),INDEX('MetaTrader Import'!$H$13:$J$5893,TRUNC(((A4729-$A$39+1)-1)/3)+1,MOD((A4729-$A$39+1)-1,3)+1),"")</f>
        <v/>
      </c>
      <c r="C4729" s="43" t="str">
        <f t="shared" si="2203"/>
        <v/>
      </c>
      <c r="D4729" s="43" t="str">
        <f t="shared" ca="1" si="2193"/>
        <v/>
      </c>
      <c r="E4729" s="43" t="str">
        <f t="shared" si="2204"/>
        <v/>
      </c>
      <c r="F4729" s="43" t="str">
        <f t="shared" si="2205"/>
        <v/>
      </c>
      <c r="G4729" s="43" t="str">
        <f>IF(A4729&lt;&gt;"",IF(A4729&lt;Data!$G$11*0.25,$C$13/$G$32,IF(A4729&gt;Data!$G$11*0.25,$C$13,$C$13*10)),"")</f>
        <v/>
      </c>
      <c r="H4729" s="43" t="str">
        <f>IF(A4729&lt;&gt;"",IF(Data!$G$9="constant",$C$13,IF(Data!$G$9="squeeze",G4729,F4729)),"")</f>
        <v/>
      </c>
      <c r="I4729" s="38" t="str">
        <f ca="1">IF(ISNUMBER(A4729),NORMINV(RAND(),0,IF(AND(Data!$G$9="squeeze",A4729&lt;Data!$G$11*0.25),$H$32,1)*$C$30*$C$13)*($C$14*$C$12),"")</f>
        <v/>
      </c>
      <c r="J4729" s="42" t="str">
        <f ca="1">IFERROR(IF(Data!$C$6="Real",B4729,I4729+J4728+($C$14*$C$12)*(NORMINV(RAND(),$C$15,CHOOSE($G$13,$C$13,F4729,G4729)))),"")</f>
        <v/>
      </c>
      <c r="K4729" s="88" t="str">
        <f>IF(ISNUMBER(A4729), IF($G$16="fixed",$G$17,MIN(H4729*Data!$C$7*$C$16*0.5,$C$17*Data!$C$7))*$C$12,"")</f>
        <v/>
      </c>
      <c r="L4729" s="42" t="str">
        <f t="shared" ca="1" si="2220"/>
        <v/>
      </c>
      <c r="M4729" s="44" t="str">
        <f t="shared" ca="1" si="2221"/>
        <v/>
      </c>
      <c r="N4729" s="44" t="str">
        <f t="shared" ca="1" si="2222"/>
        <v/>
      </c>
      <c r="O4729" s="108" t="str">
        <f t="shared" si="2206"/>
        <v/>
      </c>
      <c r="P4729" s="102" t="str">
        <f t="shared" si="2207"/>
        <v/>
      </c>
      <c r="Q4729" s="102" t="str">
        <f t="shared" si="2208"/>
        <v/>
      </c>
      <c r="R4729" s="120" t="str">
        <f t="shared" si="2209"/>
        <v/>
      </c>
      <c r="S4729" s="54" t="str">
        <f t="shared" si="2210"/>
        <v/>
      </c>
      <c r="T4729" s="5" t="str">
        <f t="shared" si="2211"/>
        <v/>
      </c>
      <c r="U4729" s="152" t="str">
        <f t="shared" si="2194"/>
        <v/>
      </c>
      <c r="V4729" s="152" t="str">
        <f t="shared" si="2195"/>
        <v/>
      </c>
      <c r="W4729" s="153" t="str">
        <f t="shared" si="2196"/>
        <v/>
      </c>
      <c r="X4729" s="153" t="str">
        <f t="shared" si="2197"/>
        <v/>
      </c>
      <c r="Y4729" s="153" t="str">
        <f t="shared" si="2198"/>
        <v/>
      </c>
      <c r="Z4729" s="153" t="str">
        <f t="shared" si="2199"/>
        <v/>
      </c>
      <c r="AA4729" s="152" t="str">
        <f t="shared" si="2200"/>
        <v/>
      </c>
      <c r="AB4729" s="152" t="str">
        <f t="shared" si="2201"/>
        <v/>
      </c>
      <c r="AC4729" s="154" t="str">
        <f t="shared" si="2212"/>
        <v/>
      </c>
      <c r="AD4729" s="154" t="str">
        <f t="shared" si="2213"/>
        <v/>
      </c>
      <c r="AE4729" s="3" t="str">
        <f t="shared" si="2214"/>
        <v/>
      </c>
      <c r="AF4729" s="3" t="str">
        <f t="shared" si="2215"/>
        <v/>
      </c>
      <c r="AG4729" s="3" t="str">
        <f t="shared" si="2216"/>
        <v/>
      </c>
      <c r="AH4729" s="4" t="str">
        <f t="shared" si="2217"/>
        <v/>
      </c>
      <c r="AI4729" s="75" t="str">
        <f t="shared" si="2218"/>
        <v/>
      </c>
      <c r="AJ4729" s="75" t="str">
        <f t="shared" si="2219"/>
        <v/>
      </c>
    </row>
    <row r="4730" spans="1:36" ht="14.25">
      <c r="A4730" s="41" t="str">
        <f t="shared" si="2202"/>
        <v/>
      </c>
      <c r="B4730" s="150" t="str">
        <f>IF(ISNUMBER(A4730),INDEX('MetaTrader Import'!$H$13:$J$5893,TRUNC(((A4730-$A$39+1)-1)/3)+1,MOD((A4730-$A$39+1)-1,3)+1),"")</f>
        <v/>
      </c>
      <c r="C4730" s="43" t="str">
        <f t="shared" si="2203"/>
        <v/>
      </c>
      <c r="D4730" s="43" t="str">
        <f t="shared" ca="1" si="2193"/>
        <v/>
      </c>
      <c r="E4730" s="43" t="str">
        <f t="shared" si="2204"/>
        <v/>
      </c>
      <c r="F4730" s="43" t="str">
        <f t="shared" si="2205"/>
        <v/>
      </c>
      <c r="G4730" s="43" t="str">
        <f>IF(A4730&lt;&gt;"",IF(A4730&lt;Data!$G$11*0.25,$C$13/$G$32,IF(A4730&gt;Data!$G$11*0.25,$C$13,$C$13*10)),"")</f>
        <v/>
      </c>
      <c r="H4730" s="43" t="str">
        <f>IF(A4730&lt;&gt;"",IF(Data!$G$9="constant",$C$13,IF(Data!$G$9="squeeze",G4730,F4730)),"")</f>
        <v/>
      </c>
      <c r="I4730" s="38" t="str">
        <f ca="1">IF(ISNUMBER(A4730),NORMINV(RAND(),0,IF(AND(Data!$G$9="squeeze",A4730&lt;Data!$G$11*0.25),$H$32,1)*$C$30*$C$13)*($C$14*$C$12),"")</f>
        <v/>
      </c>
      <c r="J4730" s="42" t="str">
        <f ca="1">IFERROR(IF(Data!$C$6="Real",B4730,I4730+J4729+($C$14*$C$12)*(NORMINV(RAND(),$C$15,CHOOSE($G$13,$C$13,F4730,G4730)))),"")</f>
        <v/>
      </c>
      <c r="K4730" s="88" t="str">
        <f>IF(ISNUMBER(A4730), IF($G$16="fixed",$G$17,MIN(H4730*Data!$C$7*$C$16*0.5,$C$17*Data!$C$7))*$C$12,"")</f>
        <v/>
      </c>
      <c r="L4730" s="42" t="str">
        <f t="shared" ca="1" si="2220"/>
        <v/>
      </c>
      <c r="M4730" s="44" t="str">
        <f t="shared" ca="1" si="2221"/>
        <v/>
      </c>
      <c r="N4730" s="44" t="str">
        <f t="shared" ca="1" si="2222"/>
        <v/>
      </c>
      <c r="O4730" s="108" t="str">
        <f t="shared" si="2206"/>
        <v/>
      </c>
      <c r="P4730" s="102" t="str">
        <f t="shared" si="2207"/>
        <v/>
      </c>
      <c r="Q4730" s="102" t="str">
        <f t="shared" si="2208"/>
        <v/>
      </c>
      <c r="R4730" s="120" t="str">
        <f t="shared" si="2209"/>
        <v/>
      </c>
      <c r="S4730" s="54" t="str">
        <f t="shared" si="2210"/>
        <v/>
      </c>
      <c r="T4730" s="5" t="str">
        <f t="shared" si="2211"/>
        <v/>
      </c>
      <c r="U4730" s="152" t="str">
        <f t="shared" si="2194"/>
        <v/>
      </c>
      <c r="V4730" s="152" t="str">
        <f t="shared" si="2195"/>
        <v/>
      </c>
      <c r="W4730" s="153" t="str">
        <f t="shared" si="2196"/>
        <v/>
      </c>
      <c r="X4730" s="153" t="str">
        <f t="shared" si="2197"/>
        <v/>
      </c>
      <c r="Y4730" s="153" t="str">
        <f t="shared" si="2198"/>
        <v/>
      </c>
      <c r="Z4730" s="153" t="str">
        <f t="shared" si="2199"/>
        <v/>
      </c>
      <c r="AA4730" s="152" t="str">
        <f t="shared" si="2200"/>
        <v/>
      </c>
      <c r="AB4730" s="152" t="str">
        <f t="shared" si="2201"/>
        <v/>
      </c>
      <c r="AC4730" s="154" t="str">
        <f t="shared" si="2212"/>
        <v/>
      </c>
      <c r="AD4730" s="154" t="str">
        <f t="shared" si="2213"/>
        <v/>
      </c>
      <c r="AE4730" s="3" t="str">
        <f t="shared" si="2214"/>
        <v/>
      </c>
      <c r="AF4730" s="3" t="str">
        <f t="shared" si="2215"/>
        <v/>
      </c>
      <c r="AG4730" s="3" t="str">
        <f t="shared" si="2216"/>
        <v/>
      </c>
      <c r="AH4730" s="4" t="str">
        <f t="shared" si="2217"/>
        <v/>
      </c>
      <c r="AI4730" s="75" t="str">
        <f t="shared" si="2218"/>
        <v/>
      </c>
      <c r="AJ4730" s="75" t="str">
        <f t="shared" si="2219"/>
        <v/>
      </c>
    </row>
    <row r="4731" spans="1:36" ht="14.25">
      <c r="A4731" s="41" t="str">
        <f t="shared" si="2202"/>
        <v/>
      </c>
      <c r="B4731" s="150" t="str">
        <f>IF(ISNUMBER(A4731),INDEX('MetaTrader Import'!$H$13:$J$5893,TRUNC(((A4731-$A$39+1)-1)/3)+1,MOD((A4731-$A$39+1)-1,3)+1),"")</f>
        <v/>
      </c>
      <c r="C4731" s="43" t="str">
        <f t="shared" si="2203"/>
        <v/>
      </c>
      <c r="D4731" s="43" t="str">
        <f t="shared" ca="1" si="2193"/>
        <v/>
      </c>
      <c r="E4731" s="43" t="str">
        <f t="shared" si="2204"/>
        <v/>
      </c>
      <c r="F4731" s="43" t="str">
        <f t="shared" si="2205"/>
        <v/>
      </c>
      <c r="G4731" s="43" t="str">
        <f>IF(A4731&lt;&gt;"",IF(A4731&lt;Data!$G$11*0.25,$C$13/$G$32,IF(A4731&gt;Data!$G$11*0.25,$C$13,$C$13*10)),"")</f>
        <v/>
      </c>
      <c r="H4731" s="43" t="str">
        <f>IF(A4731&lt;&gt;"",IF(Data!$G$9="constant",$C$13,IF(Data!$G$9="squeeze",G4731,F4731)),"")</f>
        <v/>
      </c>
      <c r="I4731" s="38" t="str">
        <f ca="1">IF(ISNUMBER(A4731),NORMINV(RAND(),0,IF(AND(Data!$G$9="squeeze",A4731&lt;Data!$G$11*0.25),$H$32,1)*$C$30*$C$13)*($C$14*$C$12),"")</f>
        <v/>
      </c>
      <c r="J4731" s="42" t="str">
        <f ca="1">IFERROR(IF(Data!$C$6="Real",B4731,I4731+J4730+($C$14*$C$12)*(NORMINV(RAND(),$C$15,CHOOSE($G$13,$C$13,F4731,G4731)))),"")</f>
        <v/>
      </c>
      <c r="K4731" s="88" t="str">
        <f>IF(ISNUMBER(A4731), IF($G$16="fixed",$G$17,MIN(H4731*Data!$C$7*$C$16*0.5,$C$17*Data!$C$7))*$C$12,"")</f>
        <v/>
      </c>
      <c r="L4731" s="42" t="str">
        <f t="shared" ca="1" si="2220"/>
        <v/>
      </c>
      <c r="M4731" s="44" t="str">
        <f t="shared" ca="1" si="2221"/>
        <v/>
      </c>
      <c r="N4731" s="44" t="str">
        <f t="shared" ca="1" si="2222"/>
        <v/>
      </c>
      <c r="O4731" s="108" t="str">
        <f t="shared" si="2206"/>
        <v/>
      </c>
      <c r="P4731" s="102" t="str">
        <f t="shared" si="2207"/>
        <v/>
      </c>
      <c r="Q4731" s="102" t="str">
        <f t="shared" si="2208"/>
        <v/>
      </c>
      <c r="R4731" s="120" t="str">
        <f t="shared" si="2209"/>
        <v/>
      </c>
      <c r="S4731" s="54" t="str">
        <f t="shared" si="2210"/>
        <v/>
      </c>
      <c r="T4731" s="5" t="str">
        <f t="shared" si="2211"/>
        <v/>
      </c>
      <c r="U4731" s="152" t="str">
        <f t="shared" si="2194"/>
        <v/>
      </c>
      <c r="V4731" s="152" t="str">
        <f t="shared" si="2195"/>
        <v/>
      </c>
      <c r="W4731" s="153" t="str">
        <f t="shared" si="2196"/>
        <v/>
      </c>
      <c r="X4731" s="153" t="str">
        <f t="shared" si="2197"/>
        <v/>
      </c>
      <c r="Y4731" s="153" t="str">
        <f t="shared" si="2198"/>
        <v/>
      </c>
      <c r="Z4731" s="153" t="str">
        <f t="shared" si="2199"/>
        <v/>
      </c>
      <c r="AA4731" s="152" t="str">
        <f t="shared" si="2200"/>
        <v/>
      </c>
      <c r="AB4731" s="152" t="str">
        <f t="shared" si="2201"/>
        <v/>
      </c>
      <c r="AC4731" s="154" t="str">
        <f t="shared" si="2212"/>
        <v/>
      </c>
      <c r="AD4731" s="154" t="str">
        <f t="shared" si="2213"/>
        <v/>
      </c>
      <c r="AE4731" s="3" t="str">
        <f t="shared" si="2214"/>
        <v/>
      </c>
      <c r="AF4731" s="3" t="str">
        <f t="shared" si="2215"/>
        <v/>
      </c>
      <c r="AG4731" s="3" t="str">
        <f t="shared" si="2216"/>
        <v/>
      </c>
      <c r="AH4731" s="4" t="str">
        <f t="shared" si="2217"/>
        <v/>
      </c>
      <c r="AI4731" s="75" t="str">
        <f t="shared" si="2218"/>
        <v/>
      </c>
      <c r="AJ4731" s="75" t="str">
        <f t="shared" si="2219"/>
        <v/>
      </c>
    </row>
    <row r="4732" spans="1:36" ht="14.25">
      <c r="A4732" s="41" t="str">
        <f t="shared" si="2202"/>
        <v/>
      </c>
      <c r="B4732" s="150" t="str">
        <f>IF(ISNUMBER(A4732),INDEX('MetaTrader Import'!$H$13:$J$5893,TRUNC(((A4732-$A$39+1)-1)/3)+1,MOD((A4732-$A$39+1)-1,3)+1),"")</f>
        <v/>
      </c>
      <c r="C4732" s="43" t="str">
        <f t="shared" si="2203"/>
        <v/>
      </c>
      <c r="D4732" s="43" t="str">
        <f t="shared" ca="1" si="2193"/>
        <v/>
      </c>
      <c r="E4732" s="43" t="str">
        <f t="shared" si="2204"/>
        <v/>
      </c>
      <c r="F4732" s="43" t="str">
        <f t="shared" si="2205"/>
        <v/>
      </c>
      <c r="G4732" s="43" t="str">
        <f>IF(A4732&lt;&gt;"",IF(A4732&lt;Data!$G$11*0.25,$C$13/$G$32,IF(A4732&gt;Data!$G$11*0.25,$C$13,$C$13*10)),"")</f>
        <v/>
      </c>
      <c r="H4732" s="43" t="str">
        <f>IF(A4732&lt;&gt;"",IF(Data!$G$9="constant",$C$13,IF(Data!$G$9="squeeze",G4732,F4732)),"")</f>
        <v/>
      </c>
      <c r="I4732" s="38" t="str">
        <f ca="1">IF(ISNUMBER(A4732),NORMINV(RAND(),0,IF(AND(Data!$G$9="squeeze",A4732&lt;Data!$G$11*0.25),$H$32,1)*$C$30*$C$13)*($C$14*$C$12),"")</f>
        <v/>
      </c>
      <c r="J4732" s="42" t="str">
        <f ca="1">IFERROR(IF(Data!$C$6="Real",B4732,I4732+J4731+($C$14*$C$12)*(NORMINV(RAND(),$C$15,CHOOSE($G$13,$C$13,F4732,G4732)))),"")</f>
        <v/>
      </c>
      <c r="K4732" s="88" t="str">
        <f>IF(ISNUMBER(A4732), IF($G$16="fixed",$G$17,MIN(H4732*Data!$C$7*$C$16*0.5,$C$17*Data!$C$7))*$C$12,"")</f>
        <v/>
      </c>
      <c r="L4732" s="42" t="str">
        <f t="shared" ca="1" si="2220"/>
        <v/>
      </c>
      <c r="M4732" s="44" t="str">
        <f t="shared" ca="1" si="2221"/>
        <v/>
      </c>
      <c r="N4732" s="44" t="str">
        <f t="shared" ca="1" si="2222"/>
        <v/>
      </c>
      <c r="O4732" s="108" t="str">
        <f t="shared" si="2206"/>
        <v/>
      </c>
      <c r="P4732" s="102" t="str">
        <f t="shared" si="2207"/>
        <v/>
      </c>
      <c r="Q4732" s="102" t="str">
        <f t="shared" si="2208"/>
        <v/>
      </c>
      <c r="R4732" s="120" t="str">
        <f t="shared" si="2209"/>
        <v/>
      </c>
      <c r="S4732" s="54" t="str">
        <f t="shared" si="2210"/>
        <v/>
      </c>
      <c r="T4732" s="5" t="str">
        <f t="shared" si="2211"/>
        <v/>
      </c>
      <c r="U4732" s="152" t="str">
        <f t="shared" si="2194"/>
        <v/>
      </c>
      <c r="V4732" s="152" t="str">
        <f t="shared" si="2195"/>
        <v/>
      </c>
      <c r="W4732" s="153" t="str">
        <f t="shared" si="2196"/>
        <v/>
      </c>
      <c r="X4732" s="153" t="str">
        <f t="shared" si="2197"/>
        <v/>
      </c>
      <c r="Y4732" s="153" t="str">
        <f t="shared" si="2198"/>
        <v/>
      </c>
      <c r="Z4732" s="153" t="str">
        <f t="shared" si="2199"/>
        <v/>
      </c>
      <c r="AA4732" s="152" t="str">
        <f t="shared" si="2200"/>
        <v/>
      </c>
      <c r="AB4732" s="152" t="str">
        <f t="shared" si="2201"/>
        <v/>
      </c>
      <c r="AC4732" s="154" t="str">
        <f t="shared" si="2212"/>
        <v/>
      </c>
      <c r="AD4732" s="154" t="str">
        <f t="shared" si="2213"/>
        <v/>
      </c>
      <c r="AE4732" s="3" t="str">
        <f t="shared" si="2214"/>
        <v/>
      </c>
      <c r="AF4732" s="3" t="str">
        <f t="shared" si="2215"/>
        <v/>
      </c>
      <c r="AG4732" s="3" t="str">
        <f t="shared" si="2216"/>
        <v/>
      </c>
      <c r="AH4732" s="4" t="str">
        <f t="shared" si="2217"/>
        <v/>
      </c>
      <c r="AI4732" s="75" t="str">
        <f t="shared" si="2218"/>
        <v/>
      </c>
      <c r="AJ4732" s="75" t="str">
        <f t="shared" si="2219"/>
        <v/>
      </c>
    </row>
    <row r="4733" spans="1:36" ht="14.25">
      <c r="A4733" s="41" t="str">
        <f t="shared" si="2202"/>
        <v/>
      </c>
      <c r="B4733" s="150" t="str">
        <f>IF(ISNUMBER(A4733),INDEX('MetaTrader Import'!$H$13:$J$5893,TRUNC(((A4733-$A$39+1)-1)/3)+1,MOD((A4733-$A$39+1)-1,3)+1),"")</f>
        <v/>
      </c>
      <c r="C4733" s="43" t="str">
        <f t="shared" si="2203"/>
        <v/>
      </c>
      <c r="D4733" s="43" t="str">
        <f t="shared" ca="1" si="2193"/>
        <v/>
      </c>
      <c r="E4733" s="43" t="str">
        <f t="shared" si="2204"/>
        <v/>
      </c>
      <c r="F4733" s="43" t="str">
        <f t="shared" si="2205"/>
        <v/>
      </c>
      <c r="G4733" s="43" t="str">
        <f>IF(A4733&lt;&gt;"",IF(A4733&lt;Data!$G$11*0.25,$C$13/$G$32,IF(A4733&gt;Data!$G$11*0.25,$C$13,$C$13*10)),"")</f>
        <v/>
      </c>
      <c r="H4733" s="43" t="str">
        <f>IF(A4733&lt;&gt;"",IF(Data!$G$9="constant",$C$13,IF(Data!$G$9="squeeze",G4733,F4733)),"")</f>
        <v/>
      </c>
      <c r="I4733" s="38" t="str">
        <f ca="1">IF(ISNUMBER(A4733),NORMINV(RAND(),0,IF(AND(Data!$G$9="squeeze",A4733&lt;Data!$G$11*0.25),$H$32,1)*$C$30*$C$13)*($C$14*$C$12),"")</f>
        <v/>
      </c>
      <c r="J4733" s="42" t="str">
        <f ca="1">IFERROR(IF(Data!$C$6="Real",B4733,I4733+J4732+($C$14*$C$12)*(NORMINV(RAND(),$C$15,CHOOSE($G$13,$C$13,F4733,G4733)))),"")</f>
        <v/>
      </c>
      <c r="K4733" s="88" t="str">
        <f>IF(ISNUMBER(A4733), IF($G$16="fixed",$G$17,MIN(H4733*Data!$C$7*$C$16*0.5,$C$17*Data!$C$7))*$C$12,"")</f>
        <v/>
      </c>
      <c r="L4733" s="42" t="str">
        <f t="shared" ca="1" si="2220"/>
        <v/>
      </c>
      <c r="M4733" s="44" t="str">
        <f t="shared" ca="1" si="2221"/>
        <v/>
      </c>
      <c r="N4733" s="44" t="str">
        <f t="shared" ca="1" si="2222"/>
        <v/>
      </c>
      <c r="O4733" s="108" t="str">
        <f t="shared" si="2206"/>
        <v/>
      </c>
      <c r="P4733" s="102" t="str">
        <f t="shared" si="2207"/>
        <v/>
      </c>
      <c r="Q4733" s="102" t="str">
        <f t="shared" si="2208"/>
        <v/>
      </c>
      <c r="R4733" s="120" t="str">
        <f t="shared" si="2209"/>
        <v/>
      </c>
      <c r="S4733" s="54" t="str">
        <f t="shared" si="2210"/>
        <v/>
      </c>
      <c r="T4733" s="5" t="str">
        <f t="shared" si="2211"/>
        <v/>
      </c>
      <c r="U4733" s="152" t="str">
        <f t="shared" si="2194"/>
        <v/>
      </c>
      <c r="V4733" s="152" t="str">
        <f t="shared" si="2195"/>
        <v/>
      </c>
      <c r="W4733" s="153" t="str">
        <f t="shared" si="2196"/>
        <v/>
      </c>
      <c r="X4733" s="153" t="str">
        <f t="shared" si="2197"/>
        <v/>
      </c>
      <c r="Y4733" s="153" t="str">
        <f t="shared" si="2198"/>
        <v/>
      </c>
      <c r="Z4733" s="153" t="str">
        <f t="shared" si="2199"/>
        <v/>
      </c>
      <c r="AA4733" s="152" t="str">
        <f t="shared" si="2200"/>
        <v/>
      </c>
      <c r="AB4733" s="152" t="str">
        <f t="shared" si="2201"/>
        <v/>
      </c>
      <c r="AC4733" s="154" t="str">
        <f t="shared" si="2212"/>
        <v/>
      </c>
      <c r="AD4733" s="154" t="str">
        <f t="shared" si="2213"/>
        <v/>
      </c>
      <c r="AE4733" s="3" t="str">
        <f t="shared" si="2214"/>
        <v/>
      </c>
      <c r="AF4733" s="3" t="str">
        <f t="shared" si="2215"/>
        <v/>
      </c>
      <c r="AG4733" s="3" t="str">
        <f t="shared" si="2216"/>
        <v/>
      </c>
      <c r="AH4733" s="4" t="str">
        <f t="shared" si="2217"/>
        <v/>
      </c>
      <c r="AI4733" s="75" t="str">
        <f t="shared" si="2218"/>
        <v/>
      </c>
      <c r="AJ4733" s="75" t="str">
        <f t="shared" si="2219"/>
        <v/>
      </c>
    </row>
    <row r="4734" spans="1:36" ht="14.25">
      <c r="A4734" s="41" t="str">
        <f t="shared" si="2202"/>
        <v/>
      </c>
      <c r="B4734" s="150" t="str">
        <f>IF(ISNUMBER(A4734),INDEX('MetaTrader Import'!$H$13:$J$5893,TRUNC(((A4734-$A$39+1)-1)/3)+1,MOD((A4734-$A$39+1)-1,3)+1),"")</f>
        <v/>
      </c>
      <c r="C4734" s="43" t="str">
        <f t="shared" si="2203"/>
        <v/>
      </c>
      <c r="D4734" s="43" t="str">
        <f t="shared" ca="1" si="2193"/>
        <v/>
      </c>
      <c r="E4734" s="43" t="str">
        <f t="shared" si="2204"/>
        <v/>
      </c>
      <c r="F4734" s="43" t="str">
        <f t="shared" si="2205"/>
        <v/>
      </c>
      <c r="G4734" s="43" t="str">
        <f>IF(A4734&lt;&gt;"",IF(A4734&lt;Data!$G$11*0.25,$C$13/$G$32,IF(A4734&gt;Data!$G$11*0.25,$C$13,$C$13*10)),"")</f>
        <v/>
      </c>
      <c r="H4734" s="43" t="str">
        <f>IF(A4734&lt;&gt;"",IF(Data!$G$9="constant",$C$13,IF(Data!$G$9="squeeze",G4734,F4734)),"")</f>
        <v/>
      </c>
      <c r="I4734" s="38" t="str">
        <f ca="1">IF(ISNUMBER(A4734),NORMINV(RAND(),0,IF(AND(Data!$G$9="squeeze",A4734&lt;Data!$G$11*0.25),$H$32,1)*$C$30*$C$13)*($C$14*$C$12),"")</f>
        <v/>
      </c>
      <c r="J4734" s="42" t="str">
        <f ca="1">IFERROR(IF(Data!$C$6="Real",B4734,I4734+J4733+($C$14*$C$12)*(NORMINV(RAND(),$C$15,CHOOSE($G$13,$C$13,F4734,G4734)))),"")</f>
        <v/>
      </c>
      <c r="K4734" s="88" t="str">
        <f>IF(ISNUMBER(A4734), IF($G$16="fixed",$G$17,MIN(H4734*Data!$C$7*$C$16*0.5,$C$17*Data!$C$7))*$C$12,"")</f>
        <v/>
      </c>
      <c r="L4734" s="42" t="str">
        <f t="shared" ca="1" si="2220"/>
        <v/>
      </c>
      <c r="M4734" s="44" t="str">
        <f t="shared" ca="1" si="2221"/>
        <v/>
      </c>
      <c r="N4734" s="44" t="str">
        <f t="shared" ca="1" si="2222"/>
        <v/>
      </c>
      <c r="O4734" s="108" t="str">
        <f t="shared" si="2206"/>
        <v/>
      </c>
      <c r="P4734" s="102" t="str">
        <f t="shared" si="2207"/>
        <v/>
      </c>
      <c r="Q4734" s="102" t="str">
        <f t="shared" si="2208"/>
        <v/>
      </c>
      <c r="R4734" s="120" t="str">
        <f t="shared" si="2209"/>
        <v/>
      </c>
      <c r="S4734" s="54" t="str">
        <f t="shared" si="2210"/>
        <v/>
      </c>
      <c r="T4734" s="5" t="str">
        <f t="shared" si="2211"/>
        <v/>
      </c>
      <c r="U4734" s="152" t="str">
        <f t="shared" si="2194"/>
        <v/>
      </c>
      <c r="V4734" s="152" t="str">
        <f t="shared" si="2195"/>
        <v/>
      </c>
      <c r="W4734" s="153" t="str">
        <f t="shared" si="2196"/>
        <v/>
      </c>
      <c r="X4734" s="153" t="str">
        <f t="shared" si="2197"/>
        <v/>
      </c>
      <c r="Y4734" s="153" t="str">
        <f t="shared" si="2198"/>
        <v/>
      </c>
      <c r="Z4734" s="153" t="str">
        <f t="shared" si="2199"/>
        <v/>
      </c>
      <c r="AA4734" s="152" t="str">
        <f t="shared" si="2200"/>
        <v/>
      </c>
      <c r="AB4734" s="152" t="str">
        <f t="shared" si="2201"/>
        <v/>
      </c>
      <c r="AC4734" s="154" t="str">
        <f t="shared" si="2212"/>
        <v/>
      </c>
      <c r="AD4734" s="154" t="str">
        <f t="shared" si="2213"/>
        <v/>
      </c>
      <c r="AE4734" s="3" t="str">
        <f t="shared" si="2214"/>
        <v/>
      </c>
      <c r="AF4734" s="3" t="str">
        <f t="shared" si="2215"/>
        <v/>
      </c>
      <c r="AG4734" s="3" t="str">
        <f t="shared" si="2216"/>
        <v/>
      </c>
      <c r="AH4734" s="4" t="str">
        <f t="shared" si="2217"/>
        <v/>
      </c>
      <c r="AI4734" s="75" t="str">
        <f t="shared" si="2218"/>
        <v/>
      </c>
      <c r="AJ4734" s="75" t="str">
        <f t="shared" si="2219"/>
        <v/>
      </c>
    </row>
    <row r="4735" spans="1:36" ht="14.25">
      <c r="A4735" s="41" t="str">
        <f t="shared" si="2202"/>
        <v/>
      </c>
      <c r="B4735" s="150" t="str">
        <f>IF(ISNUMBER(A4735),INDEX('MetaTrader Import'!$H$13:$J$5893,TRUNC(((A4735-$A$39+1)-1)/3)+1,MOD((A4735-$A$39+1)-1,3)+1),"")</f>
        <v/>
      </c>
      <c r="C4735" s="43" t="str">
        <f t="shared" si="2203"/>
        <v/>
      </c>
      <c r="D4735" s="43" t="str">
        <f t="shared" ca="1" si="2193"/>
        <v/>
      </c>
      <c r="E4735" s="43" t="str">
        <f t="shared" si="2204"/>
        <v/>
      </c>
      <c r="F4735" s="43" t="str">
        <f t="shared" si="2205"/>
        <v/>
      </c>
      <c r="G4735" s="43" t="str">
        <f>IF(A4735&lt;&gt;"",IF(A4735&lt;Data!$G$11*0.25,$C$13/$G$32,IF(A4735&gt;Data!$G$11*0.25,$C$13,$C$13*10)),"")</f>
        <v/>
      </c>
      <c r="H4735" s="43" t="str">
        <f>IF(A4735&lt;&gt;"",IF(Data!$G$9="constant",$C$13,IF(Data!$G$9="squeeze",G4735,F4735)),"")</f>
        <v/>
      </c>
      <c r="I4735" s="38" t="str">
        <f ca="1">IF(ISNUMBER(A4735),NORMINV(RAND(),0,IF(AND(Data!$G$9="squeeze",A4735&lt;Data!$G$11*0.25),$H$32,1)*$C$30*$C$13)*($C$14*$C$12),"")</f>
        <v/>
      </c>
      <c r="J4735" s="42" t="str">
        <f ca="1">IFERROR(IF(Data!$C$6="Real",B4735,I4735+J4734+($C$14*$C$12)*(NORMINV(RAND(),$C$15,CHOOSE($G$13,$C$13,F4735,G4735)))),"")</f>
        <v/>
      </c>
      <c r="K4735" s="88" t="str">
        <f>IF(ISNUMBER(A4735), IF($G$16="fixed",$G$17,MIN(H4735*Data!$C$7*$C$16*0.5,$C$17*Data!$C$7))*$C$12,"")</f>
        <v/>
      </c>
      <c r="L4735" s="42" t="str">
        <f t="shared" ca="1" si="2220"/>
        <v/>
      </c>
      <c r="M4735" s="44" t="str">
        <f t="shared" ca="1" si="2221"/>
        <v/>
      </c>
      <c r="N4735" s="44" t="str">
        <f t="shared" ca="1" si="2222"/>
        <v/>
      </c>
      <c r="O4735" s="108" t="str">
        <f t="shared" si="2206"/>
        <v/>
      </c>
      <c r="P4735" s="102" t="str">
        <f t="shared" si="2207"/>
        <v/>
      </c>
      <c r="Q4735" s="102" t="str">
        <f t="shared" si="2208"/>
        <v/>
      </c>
      <c r="R4735" s="120" t="str">
        <f t="shared" si="2209"/>
        <v/>
      </c>
      <c r="S4735" s="54" t="str">
        <f t="shared" si="2210"/>
        <v/>
      </c>
      <c r="T4735" s="5" t="str">
        <f t="shared" si="2211"/>
        <v/>
      </c>
      <c r="U4735" s="152" t="str">
        <f t="shared" si="2194"/>
        <v/>
      </c>
      <c r="V4735" s="152" t="str">
        <f t="shared" si="2195"/>
        <v/>
      </c>
      <c r="W4735" s="153" t="str">
        <f t="shared" si="2196"/>
        <v/>
      </c>
      <c r="X4735" s="153" t="str">
        <f t="shared" si="2197"/>
        <v/>
      </c>
      <c r="Y4735" s="153" t="str">
        <f t="shared" si="2198"/>
        <v/>
      </c>
      <c r="Z4735" s="153" t="str">
        <f t="shared" si="2199"/>
        <v/>
      </c>
      <c r="AA4735" s="152" t="str">
        <f t="shared" si="2200"/>
        <v/>
      </c>
      <c r="AB4735" s="152" t="str">
        <f t="shared" si="2201"/>
        <v/>
      </c>
      <c r="AC4735" s="154" t="str">
        <f t="shared" si="2212"/>
        <v/>
      </c>
      <c r="AD4735" s="154" t="str">
        <f t="shared" si="2213"/>
        <v/>
      </c>
      <c r="AE4735" s="3" t="str">
        <f t="shared" si="2214"/>
        <v/>
      </c>
      <c r="AF4735" s="3" t="str">
        <f t="shared" si="2215"/>
        <v/>
      </c>
      <c r="AG4735" s="3" t="str">
        <f t="shared" si="2216"/>
        <v/>
      </c>
      <c r="AH4735" s="4" t="str">
        <f t="shared" si="2217"/>
        <v/>
      </c>
      <c r="AI4735" s="75" t="str">
        <f t="shared" si="2218"/>
        <v/>
      </c>
      <c r="AJ4735" s="75" t="str">
        <f t="shared" si="2219"/>
        <v/>
      </c>
    </row>
    <row r="4736" spans="1:36" ht="14.25">
      <c r="A4736" s="41" t="str">
        <f t="shared" si="2202"/>
        <v/>
      </c>
      <c r="B4736" s="150" t="str">
        <f>IF(ISNUMBER(A4736),INDEX('MetaTrader Import'!$H$13:$J$5893,TRUNC(((A4736-$A$39+1)-1)/3)+1,MOD((A4736-$A$39+1)-1,3)+1),"")</f>
        <v/>
      </c>
      <c r="C4736" s="43" t="str">
        <f t="shared" si="2203"/>
        <v/>
      </c>
      <c r="D4736" s="43" t="str">
        <f t="shared" ca="1" si="2193"/>
        <v/>
      </c>
      <c r="E4736" s="43" t="str">
        <f t="shared" si="2204"/>
        <v/>
      </c>
      <c r="F4736" s="43" t="str">
        <f t="shared" si="2205"/>
        <v/>
      </c>
      <c r="G4736" s="43" t="str">
        <f>IF(A4736&lt;&gt;"",IF(A4736&lt;Data!$G$11*0.25,$C$13/$G$32,IF(A4736&gt;Data!$G$11*0.25,$C$13,$C$13*10)),"")</f>
        <v/>
      </c>
      <c r="H4736" s="43" t="str">
        <f>IF(A4736&lt;&gt;"",IF(Data!$G$9="constant",$C$13,IF(Data!$G$9="squeeze",G4736,F4736)),"")</f>
        <v/>
      </c>
      <c r="I4736" s="38" t="str">
        <f ca="1">IF(ISNUMBER(A4736),NORMINV(RAND(),0,IF(AND(Data!$G$9="squeeze",A4736&lt;Data!$G$11*0.25),$H$32,1)*$C$30*$C$13)*($C$14*$C$12),"")</f>
        <v/>
      </c>
      <c r="J4736" s="42" t="str">
        <f ca="1">IFERROR(IF(Data!$C$6="Real",B4736,I4736+J4735+($C$14*$C$12)*(NORMINV(RAND(),$C$15,CHOOSE($G$13,$C$13,F4736,G4736)))),"")</f>
        <v/>
      </c>
      <c r="K4736" s="88" t="str">
        <f>IF(ISNUMBER(A4736), IF($G$16="fixed",$G$17,MIN(H4736*Data!$C$7*$C$16*0.5,$C$17*Data!$C$7))*$C$12,"")</f>
        <v/>
      </c>
      <c r="L4736" s="42" t="str">
        <f t="shared" ca="1" si="2220"/>
        <v/>
      </c>
      <c r="M4736" s="44" t="str">
        <f t="shared" ca="1" si="2221"/>
        <v/>
      </c>
      <c r="N4736" s="44" t="str">
        <f t="shared" ca="1" si="2222"/>
        <v/>
      </c>
      <c r="O4736" s="108" t="str">
        <f t="shared" si="2206"/>
        <v/>
      </c>
      <c r="P4736" s="102" t="str">
        <f t="shared" si="2207"/>
        <v/>
      </c>
      <c r="Q4736" s="102" t="str">
        <f t="shared" si="2208"/>
        <v/>
      </c>
      <c r="R4736" s="120" t="str">
        <f t="shared" si="2209"/>
        <v/>
      </c>
      <c r="S4736" s="54" t="str">
        <f t="shared" si="2210"/>
        <v/>
      </c>
      <c r="T4736" s="5" t="str">
        <f t="shared" si="2211"/>
        <v/>
      </c>
      <c r="U4736" s="152" t="str">
        <f t="shared" si="2194"/>
        <v/>
      </c>
      <c r="V4736" s="152" t="str">
        <f t="shared" si="2195"/>
        <v/>
      </c>
      <c r="W4736" s="153" t="str">
        <f t="shared" si="2196"/>
        <v/>
      </c>
      <c r="X4736" s="153" t="str">
        <f t="shared" si="2197"/>
        <v/>
      </c>
      <c r="Y4736" s="153" t="str">
        <f t="shared" si="2198"/>
        <v/>
      </c>
      <c r="Z4736" s="153" t="str">
        <f t="shared" si="2199"/>
        <v/>
      </c>
      <c r="AA4736" s="152" t="str">
        <f t="shared" si="2200"/>
        <v/>
      </c>
      <c r="AB4736" s="152" t="str">
        <f t="shared" si="2201"/>
        <v/>
      </c>
      <c r="AC4736" s="154" t="str">
        <f t="shared" si="2212"/>
        <v/>
      </c>
      <c r="AD4736" s="154" t="str">
        <f t="shared" si="2213"/>
        <v/>
      </c>
      <c r="AE4736" s="3" t="str">
        <f t="shared" si="2214"/>
        <v/>
      </c>
      <c r="AF4736" s="3" t="str">
        <f t="shared" si="2215"/>
        <v/>
      </c>
      <c r="AG4736" s="3" t="str">
        <f t="shared" si="2216"/>
        <v/>
      </c>
      <c r="AH4736" s="4" t="str">
        <f t="shared" si="2217"/>
        <v/>
      </c>
      <c r="AI4736" s="75" t="str">
        <f t="shared" si="2218"/>
        <v/>
      </c>
      <c r="AJ4736" s="75" t="str">
        <f t="shared" si="2219"/>
        <v/>
      </c>
    </row>
    <row r="4737" spans="1:36" ht="14.25">
      <c r="A4737" s="41" t="str">
        <f t="shared" si="2202"/>
        <v/>
      </c>
      <c r="B4737" s="150" t="str">
        <f>IF(ISNUMBER(A4737),INDEX('MetaTrader Import'!$H$13:$J$5893,TRUNC(((A4737-$A$39+1)-1)/3)+1,MOD((A4737-$A$39+1)-1,3)+1),"")</f>
        <v/>
      </c>
      <c r="C4737" s="43" t="str">
        <f t="shared" si="2203"/>
        <v/>
      </c>
      <c r="D4737" s="43" t="str">
        <f t="shared" ca="1" si="2193"/>
        <v/>
      </c>
      <c r="E4737" s="43" t="str">
        <f t="shared" si="2204"/>
        <v/>
      </c>
      <c r="F4737" s="43" t="str">
        <f t="shared" si="2205"/>
        <v/>
      </c>
      <c r="G4737" s="43" t="str">
        <f>IF(A4737&lt;&gt;"",IF(A4737&lt;Data!$G$11*0.25,$C$13/$G$32,IF(A4737&gt;Data!$G$11*0.25,$C$13,$C$13*10)),"")</f>
        <v/>
      </c>
      <c r="H4737" s="43" t="str">
        <f>IF(A4737&lt;&gt;"",IF(Data!$G$9="constant",$C$13,IF(Data!$G$9="squeeze",G4737,F4737)),"")</f>
        <v/>
      </c>
      <c r="I4737" s="38" t="str">
        <f ca="1">IF(ISNUMBER(A4737),NORMINV(RAND(),0,IF(AND(Data!$G$9="squeeze",A4737&lt;Data!$G$11*0.25),$H$32,1)*$C$30*$C$13)*($C$14*$C$12),"")</f>
        <v/>
      </c>
      <c r="J4737" s="42" t="str">
        <f ca="1">IFERROR(IF(Data!$C$6="Real",B4737,I4737+J4736+($C$14*$C$12)*(NORMINV(RAND(),$C$15,CHOOSE($G$13,$C$13,F4737,G4737)))),"")</f>
        <v/>
      </c>
      <c r="K4737" s="88" t="str">
        <f>IF(ISNUMBER(A4737), IF($G$16="fixed",$G$17,MIN(H4737*Data!$C$7*$C$16*0.5,$C$17*Data!$C$7))*$C$12,"")</f>
        <v/>
      </c>
      <c r="L4737" s="42" t="str">
        <f t="shared" ca="1" si="2220"/>
        <v/>
      </c>
      <c r="M4737" s="44" t="str">
        <f t="shared" ca="1" si="2221"/>
        <v/>
      </c>
      <c r="N4737" s="44" t="str">
        <f t="shared" ca="1" si="2222"/>
        <v/>
      </c>
      <c r="O4737" s="108" t="str">
        <f t="shared" si="2206"/>
        <v/>
      </c>
      <c r="P4737" s="102" t="str">
        <f t="shared" si="2207"/>
        <v/>
      </c>
      <c r="Q4737" s="102" t="str">
        <f t="shared" si="2208"/>
        <v/>
      </c>
      <c r="R4737" s="120" t="str">
        <f t="shared" si="2209"/>
        <v/>
      </c>
      <c r="S4737" s="54" t="str">
        <f t="shared" si="2210"/>
        <v/>
      </c>
      <c r="T4737" s="5" t="str">
        <f t="shared" si="2211"/>
        <v/>
      </c>
      <c r="U4737" s="152" t="str">
        <f t="shared" si="2194"/>
        <v/>
      </c>
      <c r="V4737" s="152" t="str">
        <f t="shared" si="2195"/>
        <v/>
      </c>
      <c r="W4737" s="153" t="str">
        <f t="shared" si="2196"/>
        <v/>
      </c>
      <c r="X4737" s="153" t="str">
        <f t="shared" si="2197"/>
        <v/>
      </c>
      <c r="Y4737" s="153" t="str">
        <f t="shared" si="2198"/>
        <v/>
      </c>
      <c r="Z4737" s="153" t="str">
        <f t="shared" si="2199"/>
        <v/>
      </c>
      <c r="AA4737" s="152" t="str">
        <f t="shared" si="2200"/>
        <v/>
      </c>
      <c r="AB4737" s="152" t="str">
        <f t="shared" si="2201"/>
        <v/>
      </c>
      <c r="AC4737" s="154" t="str">
        <f t="shared" si="2212"/>
        <v/>
      </c>
      <c r="AD4737" s="154" t="str">
        <f t="shared" si="2213"/>
        <v/>
      </c>
      <c r="AE4737" s="3" t="str">
        <f t="shared" si="2214"/>
        <v/>
      </c>
      <c r="AF4737" s="3" t="str">
        <f t="shared" si="2215"/>
        <v/>
      </c>
      <c r="AG4737" s="3" t="str">
        <f t="shared" si="2216"/>
        <v/>
      </c>
      <c r="AH4737" s="4" t="str">
        <f t="shared" si="2217"/>
        <v/>
      </c>
      <c r="AI4737" s="75" t="str">
        <f t="shared" si="2218"/>
        <v/>
      </c>
      <c r="AJ4737" s="75" t="str">
        <f t="shared" si="2219"/>
        <v/>
      </c>
    </row>
    <row r="4738" spans="1:36" ht="14.25">
      <c r="A4738" s="41" t="str">
        <f t="shared" si="2202"/>
        <v/>
      </c>
      <c r="B4738" s="150" t="str">
        <f>IF(ISNUMBER(A4738),INDEX('MetaTrader Import'!$H$13:$J$5893,TRUNC(((A4738-$A$39+1)-1)/3)+1,MOD((A4738-$A$39+1)-1,3)+1),"")</f>
        <v/>
      </c>
      <c r="C4738" s="43" t="str">
        <f t="shared" si="2203"/>
        <v/>
      </c>
      <c r="D4738" s="43" t="str">
        <f t="shared" ca="1" si="2193"/>
        <v/>
      </c>
      <c r="E4738" s="43" t="str">
        <f t="shared" si="2204"/>
        <v/>
      </c>
      <c r="F4738" s="43" t="str">
        <f t="shared" si="2205"/>
        <v/>
      </c>
      <c r="G4738" s="43" t="str">
        <f>IF(A4738&lt;&gt;"",IF(A4738&lt;Data!$G$11*0.25,$C$13/$G$32,IF(A4738&gt;Data!$G$11*0.25,$C$13,$C$13*10)),"")</f>
        <v/>
      </c>
      <c r="H4738" s="43" t="str">
        <f>IF(A4738&lt;&gt;"",IF(Data!$G$9="constant",$C$13,IF(Data!$G$9="squeeze",G4738,F4738)),"")</f>
        <v/>
      </c>
      <c r="I4738" s="38" t="str">
        <f ca="1">IF(ISNUMBER(A4738),NORMINV(RAND(),0,IF(AND(Data!$G$9="squeeze",A4738&lt;Data!$G$11*0.25),$H$32,1)*$C$30*$C$13)*($C$14*$C$12),"")</f>
        <v/>
      </c>
      <c r="J4738" s="42" t="str">
        <f ca="1">IFERROR(IF(Data!$C$6="Real",B4738,I4738+J4737+($C$14*$C$12)*(NORMINV(RAND(),$C$15,CHOOSE($G$13,$C$13,F4738,G4738)))),"")</f>
        <v/>
      </c>
      <c r="K4738" s="88" t="str">
        <f>IF(ISNUMBER(A4738), IF($G$16="fixed",$G$17,MIN(H4738*Data!$C$7*$C$16*0.5,$C$17*Data!$C$7))*$C$12,"")</f>
        <v/>
      </c>
      <c r="L4738" s="42" t="str">
        <f t="shared" ca="1" si="2220"/>
        <v/>
      </c>
      <c r="M4738" s="44" t="str">
        <f t="shared" ca="1" si="2221"/>
        <v/>
      </c>
      <c r="N4738" s="44" t="str">
        <f t="shared" ca="1" si="2222"/>
        <v/>
      </c>
      <c r="O4738" s="108" t="str">
        <f t="shared" si="2206"/>
        <v/>
      </c>
      <c r="P4738" s="102" t="str">
        <f t="shared" si="2207"/>
        <v/>
      </c>
      <c r="Q4738" s="102" t="str">
        <f t="shared" si="2208"/>
        <v/>
      </c>
      <c r="R4738" s="120" t="str">
        <f t="shared" si="2209"/>
        <v/>
      </c>
      <c r="S4738" s="54" t="str">
        <f t="shared" si="2210"/>
        <v/>
      </c>
      <c r="T4738" s="5" t="str">
        <f t="shared" si="2211"/>
        <v/>
      </c>
      <c r="U4738" s="152" t="str">
        <f t="shared" si="2194"/>
        <v/>
      </c>
      <c r="V4738" s="152" t="str">
        <f t="shared" si="2195"/>
        <v/>
      </c>
      <c r="W4738" s="153" t="str">
        <f t="shared" si="2196"/>
        <v/>
      </c>
      <c r="X4738" s="153" t="str">
        <f t="shared" si="2197"/>
        <v/>
      </c>
      <c r="Y4738" s="153" t="str">
        <f t="shared" si="2198"/>
        <v/>
      </c>
      <c r="Z4738" s="153" t="str">
        <f t="shared" si="2199"/>
        <v/>
      </c>
      <c r="AA4738" s="152" t="str">
        <f t="shared" si="2200"/>
        <v/>
      </c>
      <c r="AB4738" s="152" t="str">
        <f t="shared" si="2201"/>
        <v/>
      </c>
      <c r="AC4738" s="154" t="str">
        <f t="shared" si="2212"/>
        <v/>
      </c>
      <c r="AD4738" s="154" t="str">
        <f t="shared" si="2213"/>
        <v/>
      </c>
      <c r="AE4738" s="3" t="str">
        <f t="shared" si="2214"/>
        <v/>
      </c>
      <c r="AF4738" s="3" t="str">
        <f t="shared" si="2215"/>
        <v/>
      </c>
      <c r="AG4738" s="3" t="str">
        <f t="shared" si="2216"/>
        <v/>
      </c>
      <c r="AH4738" s="4" t="str">
        <f t="shared" si="2217"/>
        <v/>
      </c>
      <c r="AI4738" s="75" t="str">
        <f t="shared" si="2218"/>
        <v/>
      </c>
      <c r="AJ4738" s="75" t="str">
        <f t="shared" si="2219"/>
        <v/>
      </c>
    </row>
    <row r="4739" spans="1:36" ht="14.25">
      <c r="A4739" s="41" t="str">
        <f t="shared" si="2202"/>
        <v/>
      </c>
      <c r="B4739" s="150" t="str">
        <f>IF(ISNUMBER(A4739),INDEX('MetaTrader Import'!$H$13:$J$5893,TRUNC(((A4739-$A$39+1)-1)/3)+1,MOD((A4739-$A$39+1)-1,3)+1),"")</f>
        <v/>
      </c>
      <c r="C4739" s="43" t="str">
        <f t="shared" si="2203"/>
        <v/>
      </c>
      <c r="D4739" s="43" t="str">
        <f t="shared" ref="D4739:D4802" ca="1" si="2223">IF(A4739&lt;&gt;"",NORMINV(RAND(),($C$23-C4739)*$C$28,$C$27)+NORMINV(RAND(),IF(RAND()&gt;$C$26,$C$25,0),$C$27),"")</f>
        <v/>
      </c>
      <c r="E4739" s="43" t="str">
        <f t="shared" si="2204"/>
        <v/>
      </c>
      <c r="F4739" s="43" t="str">
        <f t="shared" si="2205"/>
        <v/>
      </c>
      <c r="G4739" s="43" t="str">
        <f>IF(A4739&lt;&gt;"",IF(A4739&lt;Data!$G$11*0.25,$C$13/$G$32,IF(A4739&gt;Data!$G$11*0.25,$C$13,$C$13*10)),"")</f>
        <v/>
      </c>
      <c r="H4739" s="43" t="str">
        <f>IF(A4739&lt;&gt;"",IF(Data!$G$9="constant",$C$13,IF(Data!$G$9="squeeze",G4739,F4739)),"")</f>
        <v/>
      </c>
      <c r="I4739" s="38" t="str">
        <f ca="1">IF(ISNUMBER(A4739),NORMINV(RAND(),0,IF(AND(Data!$G$9="squeeze",A4739&lt;Data!$G$11*0.25),$H$32,1)*$C$30*$C$13)*($C$14*$C$12),"")</f>
        <v/>
      </c>
      <c r="J4739" s="42" t="str">
        <f ca="1">IFERROR(IF(Data!$C$6="Real",B4739,I4739+J4738+($C$14*$C$12)*(NORMINV(RAND(),$C$15,CHOOSE($G$13,$C$13,F4739,G4739)))),"")</f>
        <v/>
      </c>
      <c r="K4739" s="88" t="str">
        <f>IF(ISNUMBER(A4739), IF($G$16="fixed",$G$17,MIN(H4739*Data!$C$7*$C$16*0.5,$C$17*Data!$C$7))*$C$12,"")</f>
        <v/>
      </c>
      <c r="L4739" s="42" t="str">
        <f t="shared" ca="1" si="2220"/>
        <v/>
      </c>
      <c r="M4739" s="44" t="str">
        <f t="shared" ca="1" si="2221"/>
        <v/>
      </c>
      <c r="N4739" s="44" t="str">
        <f t="shared" ca="1" si="2222"/>
        <v/>
      </c>
      <c r="O4739" s="108" t="str">
        <f t="shared" si="2206"/>
        <v/>
      </c>
      <c r="P4739" s="102" t="str">
        <f t="shared" si="2207"/>
        <v/>
      </c>
      <c r="Q4739" s="102" t="str">
        <f t="shared" si="2208"/>
        <v/>
      </c>
      <c r="R4739" s="120" t="str">
        <f t="shared" si="2209"/>
        <v/>
      </c>
      <c r="S4739" s="54" t="str">
        <f t="shared" si="2210"/>
        <v/>
      </c>
      <c r="T4739" s="5" t="str">
        <f t="shared" si="2211"/>
        <v/>
      </c>
      <c r="U4739" s="152" t="str">
        <f t="shared" ref="U4739:U4802" si="2224">IF(NOT(ISNUMBER(T4739)),"",IF(S4739=1,T4739,IF(M4739&gt;U4738,M4739,IF(ISNUMBER(U4738),U4738,""))))</f>
        <v/>
      </c>
      <c r="V4739" s="152" t="str">
        <f t="shared" ref="V4739:V4802" si="2225">IF(NOT(ISNUMBER(T4739)),"",IF(S4739=1,T4739,IF(N4739&lt;V4738,N4739,IF(ISNUMBER(V4738),V4738,""))))</f>
        <v/>
      </c>
      <c r="W4739" s="153" t="str">
        <f t="shared" ref="W4739:W4802" si="2226">IF(NOT(ISNUMBER(T4739)),"",MIN($F$24,IF(TRUNC((U4739-T4739)/$E$24*$G$12)+0&gt;IF(ISNUMBER(W4738),W4738,0),TRUNC((U4739-T4739)/$E$24*$G$12)+0,IF(ISNUMBER(W4738),W4738,0))))</f>
        <v/>
      </c>
      <c r="X4739" s="153" t="str">
        <f t="shared" ref="X4739:X4802" si="2227">IF(NOT(ISNUMBER(T4739)),"",MIN($F$24,IF(-TRUNC((V4739-T4739)/$E$24*$G$12)+0&gt;IF(ISNUMBER(X4738),X4738,0),-TRUNC((V4739-T4739)/$E$24*$G$12)+0,IF(ISNUMBER(X4738),X4738,0))))</f>
        <v/>
      </c>
      <c r="Y4739" s="153" t="str">
        <f t="shared" ref="Y4739:Y4802" si="2228">IF(ISNUMBER(W4739),(IF(W4739=0,0,1))*IF(ABS($I$24)=2,POWER(2,W4739-1),W4739)*SIGN($I$24)*$K$24,"")</f>
        <v/>
      </c>
      <c r="Z4739" s="153" t="str">
        <f t="shared" ref="Z4739:Z4802" si="2229">IF(ISNUMBER(X4739),(IF(X4739=0,0,1))*IF(ABS($I$24)=2,POWER(2,X4739-1),X4739)*SIGN($I$24)*$K$24,"")</f>
        <v/>
      </c>
      <c r="AA4739" s="152" t="str">
        <f t="shared" ref="AA4739:AA4802" si="2230">IF(OR(NOT(ISNUMBER(T4739)),W4739&lt;1),"",IF(OR(NOT(ISNUMBER(W4738)),W4738=0),IF(SIGN(Y4739)=1,M4739,N4739),(Y4738*AA4738+(Y4739-Y4738)*IF(SIGN(Y4739)=1,M4739,N4739))/Y4739))</f>
        <v/>
      </c>
      <c r="AB4739" s="152" t="str">
        <f t="shared" ref="AB4739:AB4802" si="2231">IF(OR(NOT(ISNUMBER(T4739)),X4739&lt;1),"",IF(OR(NOT(ISNUMBER(X4738)),X4738=0),IF(SIGN(Z4739)=1,N4739,M4739),(Z4738*AB4738+(Z4739-Z4738)*IF(SIGN(Z4739)=1,N4739,M4739))/Z4739))</f>
        <v/>
      </c>
      <c r="AC4739" s="154" t="str">
        <f t="shared" si="2212"/>
        <v/>
      </c>
      <c r="AD4739" s="154" t="str">
        <f t="shared" si="2213"/>
        <v/>
      </c>
      <c r="AE4739" s="3" t="str">
        <f t="shared" si="2214"/>
        <v/>
      </c>
      <c r="AF4739" s="3" t="str">
        <f t="shared" si="2215"/>
        <v/>
      </c>
      <c r="AG4739" s="3" t="str">
        <f t="shared" si="2216"/>
        <v/>
      </c>
      <c r="AH4739" s="4" t="str">
        <f t="shared" si="2217"/>
        <v/>
      </c>
      <c r="AI4739" s="75" t="str">
        <f t="shared" si="2218"/>
        <v/>
      </c>
      <c r="AJ4739" s="75" t="str">
        <f t="shared" si="2219"/>
        <v/>
      </c>
    </row>
    <row r="4740" spans="1:36" ht="14.25">
      <c r="A4740" s="41" t="str">
        <f t="shared" ref="A4740:A4803" si="2232">IFERROR(IF(A4739+1&gt;$C$19,"",A4739+1),"")</f>
        <v/>
      </c>
      <c r="B4740" s="150" t="str">
        <f>IF(ISNUMBER(A4740),INDEX('MetaTrader Import'!$H$13:$J$5893,TRUNC(((A4740-$A$39+1)-1)/3)+1,MOD((A4740-$A$39+1)-1,3)+1),"")</f>
        <v/>
      </c>
      <c r="C4740" s="43" t="str">
        <f t="shared" ref="C4740:C4803" si="2233">IF(A4740&lt;&gt;"",E4739,"")</f>
        <v/>
      </c>
      <c r="D4740" s="43" t="str">
        <f t="shared" ca="1" si="2223"/>
        <v/>
      </c>
      <c r="E4740" s="43" t="str">
        <f t="shared" ref="E4740:E4803" si="2234">IF(A4740&lt;&gt;"",C4740+D4740,"")</f>
        <v/>
      </c>
      <c r="F4740" s="43" t="str">
        <f t="shared" ref="F4740:F4803" si="2235">IF(A4740&lt;&gt;"",$C$13*ABS(E4740)/$C$23,"")</f>
        <v/>
      </c>
      <c r="G4740" s="43" t="str">
        <f>IF(A4740&lt;&gt;"",IF(A4740&lt;Data!$G$11*0.25,$C$13/$G$32,IF(A4740&gt;Data!$G$11*0.25,$C$13,$C$13*10)),"")</f>
        <v/>
      </c>
      <c r="H4740" s="43" t="str">
        <f>IF(A4740&lt;&gt;"",IF(Data!$G$9="constant",$C$13,IF(Data!$G$9="squeeze",G4740,F4740)),"")</f>
        <v/>
      </c>
      <c r="I4740" s="38" t="str">
        <f ca="1">IF(ISNUMBER(A4740),NORMINV(RAND(),0,IF(AND(Data!$G$9="squeeze",A4740&lt;Data!$G$11*0.25),$H$32,1)*$C$30*$C$13)*($C$14*$C$12),"")</f>
        <v/>
      </c>
      <c r="J4740" s="42" t="str">
        <f ca="1">IFERROR(IF(Data!$C$6="Real",B4740,I4740+J4739+($C$14*$C$12)*(NORMINV(RAND(),$C$15,CHOOSE($G$13,$C$13,F4740,G4740)))),"")</f>
        <v/>
      </c>
      <c r="K4740" s="88" t="str">
        <f>IF(ISNUMBER(A4740), IF($G$16="fixed",$G$17,MIN(H4740*Data!$C$7*$C$16*0.5,$C$17*Data!$C$7))*$C$12,"")</f>
        <v/>
      </c>
      <c r="L4740" s="42" t="str">
        <f t="shared" ca="1" si="2220"/>
        <v/>
      </c>
      <c r="M4740" s="44" t="str">
        <f t="shared" ca="1" si="2221"/>
        <v/>
      </c>
      <c r="N4740" s="44" t="str">
        <f t="shared" ca="1" si="2222"/>
        <v/>
      </c>
      <c r="O4740" s="108" t="str">
        <f t="shared" ref="O4740:O4803" si="2236">IF(ISNUMBER(A4740),$G$12*SLOPE(L4726:L4740,A4726:A4740),"")</f>
        <v/>
      </c>
      <c r="P4740" s="102" t="str">
        <f t="shared" ref="P4740:P4803" si="2237">IF(ISNUMBER(A4740),STDEV(L4726:L4740)*$G$12,"")</f>
        <v/>
      </c>
      <c r="Q4740" s="102" t="str">
        <f t="shared" ref="Q4740:Q4803" si="2238">IF(ISNUMBER(A4740),SLOPE(P4726:P4740,A4726:A4740),"")</f>
        <v/>
      </c>
      <c r="R4740" s="120" t="str">
        <f t="shared" ref="R4740:R4803" si="2239">IF(ISNUMBER(A4740),R4739+S4739,"")</f>
        <v/>
      </c>
      <c r="S4740" s="54" t="str">
        <f t="shared" ref="S4740:S4803" si="2240">IF(ISNUMBER(A4740),IF(AND(R4740&lt;$M$24,Q4740&lt;$F$28,ABS(O4740)&lt;$F$27,P4740&lt;$F$26,NOT(ISNUMBER(T4739))),1,0),"")</f>
        <v/>
      </c>
      <c r="T4740" s="5" t="str">
        <f t="shared" ref="T4740:T4803" si="2241">IF(ISNUMBER(A4740),IF(S4740=1,L4740,IF(AG4739="Y","",IF(ISNUMBER(T4739),T4739,""))),"")</f>
        <v/>
      </c>
      <c r="U4740" s="152" t="str">
        <f t="shared" si="2224"/>
        <v/>
      </c>
      <c r="V4740" s="152" t="str">
        <f t="shared" si="2225"/>
        <v/>
      </c>
      <c r="W4740" s="153" t="str">
        <f t="shared" si="2226"/>
        <v/>
      </c>
      <c r="X4740" s="153" t="str">
        <f t="shared" si="2227"/>
        <v/>
      </c>
      <c r="Y4740" s="153" t="str">
        <f t="shared" si="2228"/>
        <v/>
      </c>
      <c r="Z4740" s="153" t="str">
        <f t="shared" si="2229"/>
        <v/>
      </c>
      <c r="AA4740" s="152" t="str">
        <f t="shared" si="2230"/>
        <v/>
      </c>
      <c r="AB4740" s="152" t="str">
        <f t="shared" si="2231"/>
        <v/>
      </c>
      <c r="AC4740" s="154" t="str">
        <f t="shared" ref="AC4740:AC4803" si="2242">IFERROR(-SIGN(Y4740)*(AA4740-IF(SIGN(Y4740)=1,N4740,M4740))*$G$12*ABS(Y4740),"")</f>
        <v/>
      </c>
      <c r="AD4740" s="154" t="str">
        <f t="shared" ref="AD4740:AD4803" si="2243">IFERROR(SIGN(Z4740)*(AB4740-IF(SIGN(Z4740)=1,M4740,N4740))*$G$12*ABS(Z4740),"")</f>
        <v/>
      </c>
      <c r="AE4740" s="3" t="str">
        <f t="shared" ref="AE4740:AE4803" si="2244">IF(ISNUMBER(A4740),IFERROR((IF(ISNUMBER(AC4740),AC4740,0)+IF(ISNUMBER(AD4740),AD4740,0))/(ABS(Y4740)+ABS(Z4740)),0),"")</f>
        <v/>
      </c>
      <c r="AF4740" s="3" t="str">
        <f t="shared" ref="AF4740:AF4803" si="2245">IF(ISNUMBER(A4740),IF(ISNUMBER(AC4740),AC4740,0)+IF(ISNUMBER(AD4740),AD4740,0),"")</f>
        <v/>
      </c>
      <c r="AG4740" s="3" t="str">
        <f t="shared" ref="AG4740:AG4803" si="2246">IF(NOT(ISNUMBER(T4740)),"",IF(OR(AF4740&gt;$G$24,AF4740&lt;-$H$24,A4740+1&gt;$C$19),"Y","N"))</f>
        <v/>
      </c>
      <c r="AH4740" s="4" t="str">
        <f t="shared" ref="AH4740:AH4803" si="2247">IF(AG4740="y",AF4740*10*$C$11,"")</f>
        <v/>
      </c>
      <c r="AI4740" s="75" t="str">
        <f t="shared" ref="AI4740:AI4803" si="2248">IF(ISNUMBER(A4740),IF(ISNUMBER(AH4740),AJ4740,AF4740*10*$C$11+AJ4740),"")</f>
        <v/>
      </c>
      <c r="AJ4740" s="75" t="str">
        <f t="shared" ref="AJ4740:AJ4803" si="2249">IF(ISNUMBER(A4740),AJ4739+IF(ISNUMBER(AH4740),AH4740,0),"")</f>
        <v/>
      </c>
    </row>
    <row r="4741" spans="1:36" ht="14.25">
      <c r="A4741" s="41" t="str">
        <f t="shared" si="2232"/>
        <v/>
      </c>
      <c r="B4741" s="150" t="str">
        <f>IF(ISNUMBER(A4741),INDEX('MetaTrader Import'!$H$13:$J$5893,TRUNC(((A4741-$A$39+1)-1)/3)+1,MOD((A4741-$A$39+1)-1,3)+1),"")</f>
        <v/>
      </c>
      <c r="C4741" s="43" t="str">
        <f t="shared" si="2233"/>
        <v/>
      </c>
      <c r="D4741" s="43" t="str">
        <f t="shared" ca="1" si="2223"/>
        <v/>
      </c>
      <c r="E4741" s="43" t="str">
        <f t="shared" si="2234"/>
        <v/>
      </c>
      <c r="F4741" s="43" t="str">
        <f t="shared" si="2235"/>
        <v/>
      </c>
      <c r="G4741" s="43" t="str">
        <f>IF(A4741&lt;&gt;"",IF(A4741&lt;Data!$G$11*0.25,$C$13/$G$32,IF(A4741&gt;Data!$G$11*0.25,$C$13,$C$13*10)),"")</f>
        <v/>
      </c>
      <c r="H4741" s="43" t="str">
        <f>IF(A4741&lt;&gt;"",IF(Data!$G$9="constant",$C$13,IF(Data!$G$9="squeeze",G4741,F4741)),"")</f>
        <v/>
      </c>
      <c r="I4741" s="38" t="str">
        <f ca="1">IF(ISNUMBER(A4741),NORMINV(RAND(),0,IF(AND(Data!$G$9="squeeze",A4741&lt;Data!$G$11*0.25),$H$32,1)*$C$30*$C$13)*($C$14*$C$12),"")</f>
        <v/>
      </c>
      <c r="J4741" s="42" t="str">
        <f ca="1">IFERROR(IF(Data!$C$6="Real",B4741,I4741+J4740+($C$14*$C$12)*(NORMINV(RAND(),$C$15,CHOOSE($G$13,$C$13,F4741,G4741)))),"")</f>
        <v/>
      </c>
      <c r="K4741" s="88" t="str">
        <f>IF(ISNUMBER(A4741), IF($G$16="fixed",$G$17,MIN(H4741*Data!$C$7*$C$16*0.5,$C$17*Data!$C$7))*$C$12,"")</f>
        <v/>
      </c>
      <c r="L4741" s="42" t="str">
        <f t="shared" ca="1" si="2220"/>
        <v/>
      </c>
      <c r="M4741" s="44" t="str">
        <f t="shared" ca="1" si="2221"/>
        <v/>
      </c>
      <c r="N4741" s="44" t="str">
        <f t="shared" ca="1" si="2222"/>
        <v/>
      </c>
      <c r="O4741" s="108" t="str">
        <f t="shared" si="2236"/>
        <v/>
      </c>
      <c r="P4741" s="102" t="str">
        <f t="shared" si="2237"/>
        <v/>
      </c>
      <c r="Q4741" s="102" t="str">
        <f t="shared" si="2238"/>
        <v/>
      </c>
      <c r="R4741" s="120" t="str">
        <f t="shared" si="2239"/>
        <v/>
      </c>
      <c r="S4741" s="54" t="str">
        <f t="shared" si="2240"/>
        <v/>
      </c>
      <c r="T4741" s="5" t="str">
        <f t="shared" si="2241"/>
        <v/>
      </c>
      <c r="U4741" s="152" t="str">
        <f t="shared" si="2224"/>
        <v/>
      </c>
      <c r="V4741" s="152" t="str">
        <f t="shared" si="2225"/>
        <v/>
      </c>
      <c r="W4741" s="153" t="str">
        <f t="shared" si="2226"/>
        <v/>
      </c>
      <c r="X4741" s="153" t="str">
        <f t="shared" si="2227"/>
        <v/>
      </c>
      <c r="Y4741" s="153" t="str">
        <f t="shared" si="2228"/>
        <v/>
      </c>
      <c r="Z4741" s="153" t="str">
        <f t="shared" si="2229"/>
        <v/>
      </c>
      <c r="AA4741" s="152" t="str">
        <f t="shared" si="2230"/>
        <v/>
      </c>
      <c r="AB4741" s="152" t="str">
        <f t="shared" si="2231"/>
        <v/>
      </c>
      <c r="AC4741" s="154" t="str">
        <f t="shared" si="2242"/>
        <v/>
      </c>
      <c r="AD4741" s="154" t="str">
        <f t="shared" si="2243"/>
        <v/>
      </c>
      <c r="AE4741" s="3" t="str">
        <f t="shared" si="2244"/>
        <v/>
      </c>
      <c r="AF4741" s="3" t="str">
        <f t="shared" si="2245"/>
        <v/>
      </c>
      <c r="AG4741" s="3" t="str">
        <f t="shared" si="2246"/>
        <v/>
      </c>
      <c r="AH4741" s="4" t="str">
        <f t="shared" si="2247"/>
        <v/>
      </c>
      <c r="AI4741" s="75" t="str">
        <f t="shared" si="2248"/>
        <v/>
      </c>
      <c r="AJ4741" s="75" t="str">
        <f t="shared" si="2249"/>
        <v/>
      </c>
    </row>
    <row r="4742" spans="1:36" ht="14.25">
      <c r="A4742" s="41" t="str">
        <f t="shared" si="2232"/>
        <v/>
      </c>
      <c r="B4742" s="150" t="str">
        <f>IF(ISNUMBER(A4742),INDEX('MetaTrader Import'!$H$13:$J$5893,TRUNC(((A4742-$A$39+1)-1)/3)+1,MOD((A4742-$A$39+1)-1,3)+1),"")</f>
        <v/>
      </c>
      <c r="C4742" s="43" t="str">
        <f t="shared" si="2233"/>
        <v/>
      </c>
      <c r="D4742" s="43" t="str">
        <f t="shared" ca="1" si="2223"/>
        <v/>
      </c>
      <c r="E4742" s="43" t="str">
        <f t="shared" si="2234"/>
        <v/>
      </c>
      <c r="F4742" s="43" t="str">
        <f t="shared" si="2235"/>
        <v/>
      </c>
      <c r="G4742" s="43" t="str">
        <f>IF(A4742&lt;&gt;"",IF(A4742&lt;Data!$G$11*0.25,$C$13/$G$32,IF(A4742&gt;Data!$G$11*0.25,$C$13,$C$13*10)),"")</f>
        <v/>
      </c>
      <c r="H4742" s="43" t="str">
        <f>IF(A4742&lt;&gt;"",IF(Data!$G$9="constant",$C$13,IF(Data!$G$9="squeeze",G4742,F4742)),"")</f>
        <v/>
      </c>
      <c r="I4742" s="38" t="str">
        <f ca="1">IF(ISNUMBER(A4742),NORMINV(RAND(),0,IF(AND(Data!$G$9="squeeze",A4742&lt;Data!$G$11*0.25),$H$32,1)*$C$30*$C$13)*($C$14*$C$12),"")</f>
        <v/>
      </c>
      <c r="J4742" s="42" t="str">
        <f ca="1">IFERROR(IF(Data!$C$6="Real",B4742,I4742+J4741+($C$14*$C$12)*(NORMINV(RAND(),$C$15,CHOOSE($G$13,$C$13,F4742,G4742)))),"")</f>
        <v/>
      </c>
      <c r="K4742" s="88" t="str">
        <f>IF(ISNUMBER(A4742), IF($G$16="fixed",$G$17,MIN(H4742*Data!$C$7*$C$16*0.5,$C$17*Data!$C$7))*$C$12,"")</f>
        <v/>
      </c>
      <c r="L4742" s="42" t="str">
        <f t="shared" ref="L4742:L4805" ca="1" si="2250">IFERROR(J4742,"")</f>
        <v/>
      </c>
      <c r="M4742" s="44" t="str">
        <f t="shared" ref="M4742:M4805" ca="1" si="2251">IFERROR(L4742+K4742*0.5,"")</f>
        <v/>
      </c>
      <c r="N4742" s="44" t="str">
        <f t="shared" ref="N4742:N4805" ca="1" si="2252">IFERROR(L4742-K4742*0.5,"")</f>
        <v/>
      </c>
      <c r="O4742" s="108" t="str">
        <f t="shared" si="2236"/>
        <v/>
      </c>
      <c r="P4742" s="102" t="str">
        <f t="shared" si="2237"/>
        <v/>
      </c>
      <c r="Q4742" s="102" t="str">
        <f t="shared" si="2238"/>
        <v/>
      </c>
      <c r="R4742" s="120" t="str">
        <f t="shared" si="2239"/>
        <v/>
      </c>
      <c r="S4742" s="54" t="str">
        <f t="shared" si="2240"/>
        <v/>
      </c>
      <c r="T4742" s="5" t="str">
        <f t="shared" si="2241"/>
        <v/>
      </c>
      <c r="U4742" s="152" t="str">
        <f t="shared" si="2224"/>
        <v/>
      </c>
      <c r="V4742" s="152" t="str">
        <f t="shared" si="2225"/>
        <v/>
      </c>
      <c r="W4742" s="153" t="str">
        <f t="shared" si="2226"/>
        <v/>
      </c>
      <c r="X4742" s="153" t="str">
        <f t="shared" si="2227"/>
        <v/>
      </c>
      <c r="Y4742" s="153" t="str">
        <f t="shared" si="2228"/>
        <v/>
      </c>
      <c r="Z4742" s="153" t="str">
        <f t="shared" si="2229"/>
        <v/>
      </c>
      <c r="AA4742" s="152" t="str">
        <f t="shared" si="2230"/>
        <v/>
      </c>
      <c r="AB4742" s="152" t="str">
        <f t="shared" si="2231"/>
        <v/>
      </c>
      <c r="AC4742" s="154" t="str">
        <f t="shared" si="2242"/>
        <v/>
      </c>
      <c r="AD4742" s="154" t="str">
        <f t="shared" si="2243"/>
        <v/>
      </c>
      <c r="AE4742" s="3" t="str">
        <f t="shared" si="2244"/>
        <v/>
      </c>
      <c r="AF4742" s="3" t="str">
        <f t="shared" si="2245"/>
        <v/>
      </c>
      <c r="AG4742" s="3" t="str">
        <f t="shared" si="2246"/>
        <v/>
      </c>
      <c r="AH4742" s="4" t="str">
        <f t="shared" si="2247"/>
        <v/>
      </c>
      <c r="AI4742" s="75" t="str">
        <f t="shared" si="2248"/>
        <v/>
      </c>
      <c r="AJ4742" s="75" t="str">
        <f t="shared" si="2249"/>
        <v/>
      </c>
    </row>
    <row r="4743" spans="1:36" ht="14.25">
      <c r="A4743" s="41" t="str">
        <f t="shared" si="2232"/>
        <v/>
      </c>
      <c r="B4743" s="150" t="str">
        <f>IF(ISNUMBER(A4743),INDEX('MetaTrader Import'!$H$13:$J$5893,TRUNC(((A4743-$A$39+1)-1)/3)+1,MOD((A4743-$A$39+1)-1,3)+1),"")</f>
        <v/>
      </c>
      <c r="C4743" s="43" t="str">
        <f t="shared" si="2233"/>
        <v/>
      </c>
      <c r="D4743" s="43" t="str">
        <f t="shared" ca="1" si="2223"/>
        <v/>
      </c>
      <c r="E4743" s="43" t="str">
        <f t="shared" si="2234"/>
        <v/>
      </c>
      <c r="F4743" s="43" t="str">
        <f t="shared" si="2235"/>
        <v/>
      </c>
      <c r="G4743" s="43" t="str">
        <f>IF(A4743&lt;&gt;"",IF(A4743&lt;Data!$G$11*0.25,$C$13/$G$32,IF(A4743&gt;Data!$G$11*0.25,$C$13,$C$13*10)),"")</f>
        <v/>
      </c>
      <c r="H4743" s="43" t="str">
        <f>IF(A4743&lt;&gt;"",IF(Data!$G$9="constant",$C$13,IF(Data!$G$9="squeeze",G4743,F4743)),"")</f>
        <v/>
      </c>
      <c r="I4743" s="38" t="str">
        <f ca="1">IF(ISNUMBER(A4743),NORMINV(RAND(),0,IF(AND(Data!$G$9="squeeze",A4743&lt;Data!$G$11*0.25),$H$32,1)*$C$30*$C$13)*($C$14*$C$12),"")</f>
        <v/>
      </c>
      <c r="J4743" s="42" t="str">
        <f ca="1">IFERROR(IF(Data!$C$6="Real",B4743,I4743+J4742+($C$14*$C$12)*(NORMINV(RAND(),$C$15,CHOOSE($G$13,$C$13,F4743,G4743)))),"")</f>
        <v/>
      </c>
      <c r="K4743" s="88" t="str">
        <f>IF(ISNUMBER(A4743), IF($G$16="fixed",$G$17,MIN(H4743*Data!$C$7*$C$16*0.5,$C$17*Data!$C$7))*$C$12,"")</f>
        <v/>
      </c>
      <c r="L4743" s="42" t="str">
        <f t="shared" ca="1" si="2250"/>
        <v/>
      </c>
      <c r="M4743" s="44" t="str">
        <f t="shared" ca="1" si="2251"/>
        <v/>
      </c>
      <c r="N4743" s="44" t="str">
        <f t="shared" ca="1" si="2252"/>
        <v/>
      </c>
      <c r="O4743" s="108" t="str">
        <f t="shared" si="2236"/>
        <v/>
      </c>
      <c r="P4743" s="102" t="str">
        <f t="shared" si="2237"/>
        <v/>
      </c>
      <c r="Q4743" s="102" t="str">
        <f t="shared" si="2238"/>
        <v/>
      </c>
      <c r="R4743" s="120" t="str">
        <f t="shared" si="2239"/>
        <v/>
      </c>
      <c r="S4743" s="54" t="str">
        <f t="shared" si="2240"/>
        <v/>
      </c>
      <c r="T4743" s="5" t="str">
        <f t="shared" si="2241"/>
        <v/>
      </c>
      <c r="U4743" s="152" t="str">
        <f t="shared" si="2224"/>
        <v/>
      </c>
      <c r="V4743" s="152" t="str">
        <f t="shared" si="2225"/>
        <v/>
      </c>
      <c r="W4743" s="153" t="str">
        <f t="shared" si="2226"/>
        <v/>
      </c>
      <c r="X4743" s="153" t="str">
        <f t="shared" si="2227"/>
        <v/>
      </c>
      <c r="Y4743" s="153" t="str">
        <f t="shared" si="2228"/>
        <v/>
      </c>
      <c r="Z4743" s="153" t="str">
        <f t="shared" si="2229"/>
        <v/>
      </c>
      <c r="AA4743" s="152" t="str">
        <f t="shared" si="2230"/>
        <v/>
      </c>
      <c r="AB4743" s="152" t="str">
        <f t="shared" si="2231"/>
        <v/>
      </c>
      <c r="AC4743" s="154" t="str">
        <f t="shared" si="2242"/>
        <v/>
      </c>
      <c r="AD4743" s="154" t="str">
        <f t="shared" si="2243"/>
        <v/>
      </c>
      <c r="AE4743" s="3" t="str">
        <f t="shared" si="2244"/>
        <v/>
      </c>
      <c r="AF4743" s="3" t="str">
        <f t="shared" si="2245"/>
        <v/>
      </c>
      <c r="AG4743" s="3" t="str">
        <f t="shared" si="2246"/>
        <v/>
      </c>
      <c r="AH4743" s="4" t="str">
        <f t="shared" si="2247"/>
        <v/>
      </c>
      <c r="AI4743" s="75" t="str">
        <f t="shared" si="2248"/>
        <v/>
      </c>
      <c r="AJ4743" s="75" t="str">
        <f t="shared" si="2249"/>
        <v/>
      </c>
    </row>
    <row r="4744" spans="1:36" ht="14.25">
      <c r="A4744" s="41" t="str">
        <f t="shared" si="2232"/>
        <v/>
      </c>
      <c r="B4744" s="150" t="str">
        <f>IF(ISNUMBER(A4744),INDEX('MetaTrader Import'!$H$13:$J$5893,TRUNC(((A4744-$A$39+1)-1)/3)+1,MOD((A4744-$A$39+1)-1,3)+1),"")</f>
        <v/>
      </c>
      <c r="C4744" s="43" t="str">
        <f t="shared" si="2233"/>
        <v/>
      </c>
      <c r="D4744" s="43" t="str">
        <f t="shared" ca="1" si="2223"/>
        <v/>
      </c>
      <c r="E4744" s="43" t="str">
        <f t="shared" si="2234"/>
        <v/>
      </c>
      <c r="F4744" s="43" t="str">
        <f t="shared" si="2235"/>
        <v/>
      </c>
      <c r="G4744" s="43" t="str">
        <f>IF(A4744&lt;&gt;"",IF(A4744&lt;Data!$G$11*0.25,$C$13/$G$32,IF(A4744&gt;Data!$G$11*0.25,$C$13,$C$13*10)),"")</f>
        <v/>
      </c>
      <c r="H4744" s="43" t="str">
        <f>IF(A4744&lt;&gt;"",IF(Data!$G$9="constant",$C$13,IF(Data!$G$9="squeeze",G4744,F4744)),"")</f>
        <v/>
      </c>
      <c r="I4744" s="38" t="str">
        <f ca="1">IF(ISNUMBER(A4744),NORMINV(RAND(),0,IF(AND(Data!$G$9="squeeze",A4744&lt;Data!$G$11*0.25),$H$32,1)*$C$30*$C$13)*($C$14*$C$12),"")</f>
        <v/>
      </c>
      <c r="J4744" s="42" t="str">
        <f ca="1">IFERROR(IF(Data!$C$6="Real",B4744,I4744+J4743+($C$14*$C$12)*(NORMINV(RAND(),$C$15,CHOOSE($G$13,$C$13,F4744,G4744)))),"")</f>
        <v/>
      </c>
      <c r="K4744" s="88" t="str">
        <f>IF(ISNUMBER(A4744), IF($G$16="fixed",$G$17,MIN(H4744*Data!$C$7*$C$16*0.5,$C$17*Data!$C$7))*$C$12,"")</f>
        <v/>
      </c>
      <c r="L4744" s="42" t="str">
        <f t="shared" ca="1" si="2250"/>
        <v/>
      </c>
      <c r="M4744" s="44" t="str">
        <f t="shared" ca="1" si="2251"/>
        <v/>
      </c>
      <c r="N4744" s="44" t="str">
        <f t="shared" ca="1" si="2252"/>
        <v/>
      </c>
      <c r="O4744" s="108" t="str">
        <f t="shared" si="2236"/>
        <v/>
      </c>
      <c r="P4744" s="102" t="str">
        <f t="shared" si="2237"/>
        <v/>
      </c>
      <c r="Q4744" s="102" t="str">
        <f t="shared" si="2238"/>
        <v/>
      </c>
      <c r="R4744" s="120" t="str">
        <f t="shared" si="2239"/>
        <v/>
      </c>
      <c r="S4744" s="54" t="str">
        <f t="shared" si="2240"/>
        <v/>
      </c>
      <c r="T4744" s="5" t="str">
        <f t="shared" si="2241"/>
        <v/>
      </c>
      <c r="U4744" s="152" t="str">
        <f t="shared" si="2224"/>
        <v/>
      </c>
      <c r="V4744" s="152" t="str">
        <f t="shared" si="2225"/>
        <v/>
      </c>
      <c r="W4744" s="153" t="str">
        <f t="shared" si="2226"/>
        <v/>
      </c>
      <c r="X4744" s="153" t="str">
        <f t="shared" si="2227"/>
        <v/>
      </c>
      <c r="Y4744" s="153" t="str">
        <f t="shared" si="2228"/>
        <v/>
      </c>
      <c r="Z4744" s="153" t="str">
        <f t="shared" si="2229"/>
        <v/>
      </c>
      <c r="AA4744" s="152" t="str">
        <f t="shared" si="2230"/>
        <v/>
      </c>
      <c r="AB4744" s="152" t="str">
        <f t="shared" si="2231"/>
        <v/>
      </c>
      <c r="AC4744" s="154" t="str">
        <f t="shared" si="2242"/>
        <v/>
      </c>
      <c r="AD4744" s="154" t="str">
        <f t="shared" si="2243"/>
        <v/>
      </c>
      <c r="AE4744" s="3" t="str">
        <f t="shared" si="2244"/>
        <v/>
      </c>
      <c r="AF4744" s="3" t="str">
        <f t="shared" si="2245"/>
        <v/>
      </c>
      <c r="AG4744" s="3" t="str">
        <f t="shared" si="2246"/>
        <v/>
      </c>
      <c r="AH4744" s="4" t="str">
        <f t="shared" si="2247"/>
        <v/>
      </c>
      <c r="AI4744" s="75" t="str">
        <f t="shared" si="2248"/>
        <v/>
      </c>
      <c r="AJ4744" s="75" t="str">
        <f t="shared" si="2249"/>
        <v/>
      </c>
    </row>
    <row r="4745" spans="1:36" ht="14.25">
      <c r="A4745" s="41" t="str">
        <f t="shared" si="2232"/>
        <v/>
      </c>
      <c r="B4745" s="150" t="str">
        <f>IF(ISNUMBER(A4745),INDEX('MetaTrader Import'!$H$13:$J$5893,TRUNC(((A4745-$A$39+1)-1)/3)+1,MOD((A4745-$A$39+1)-1,3)+1),"")</f>
        <v/>
      </c>
      <c r="C4745" s="43" t="str">
        <f t="shared" si="2233"/>
        <v/>
      </c>
      <c r="D4745" s="43" t="str">
        <f t="shared" ca="1" si="2223"/>
        <v/>
      </c>
      <c r="E4745" s="43" t="str">
        <f t="shared" si="2234"/>
        <v/>
      </c>
      <c r="F4745" s="43" t="str">
        <f t="shared" si="2235"/>
        <v/>
      </c>
      <c r="G4745" s="43" t="str">
        <f>IF(A4745&lt;&gt;"",IF(A4745&lt;Data!$G$11*0.25,$C$13/$G$32,IF(A4745&gt;Data!$G$11*0.25,$C$13,$C$13*10)),"")</f>
        <v/>
      </c>
      <c r="H4745" s="43" t="str">
        <f>IF(A4745&lt;&gt;"",IF(Data!$G$9="constant",$C$13,IF(Data!$G$9="squeeze",G4745,F4745)),"")</f>
        <v/>
      </c>
      <c r="I4745" s="38" t="str">
        <f ca="1">IF(ISNUMBER(A4745),NORMINV(RAND(),0,IF(AND(Data!$G$9="squeeze",A4745&lt;Data!$G$11*0.25),$H$32,1)*$C$30*$C$13)*($C$14*$C$12),"")</f>
        <v/>
      </c>
      <c r="J4745" s="42" t="str">
        <f ca="1">IFERROR(IF(Data!$C$6="Real",B4745,I4745+J4744+($C$14*$C$12)*(NORMINV(RAND(),$C$15,CHOOSE($G$13,$C$13,F4745,G4745)))),"")</f>
        <v/>
      </c>
      <c r="K4745" s="88" t="str">
        <f>IF(ISNUMBER(A4745), IF($G$16="fixed",$G$17,MIN(H4745*Data!$C$7*$C$16*0.5,$C$17*Data!$C$7))*$C$12,"")</f>
        <v/>
      </c>
      <c r="L4745" s="42" t="str">
        <f t="shared" ca="1" si="2250"/>
        <v/>
      </c>
      <c r="M4745" s="44" t="str">
        <f t="shared" ca="1" si="2251"/>
        <v/>
      </c>
      <c r="N4745" s="44" t="str">
        <f t="shared" ca="1" si="2252"/>
        <v/>
      </c>
      <c r="O4745" s="108" t="str">
        <f t="shared" si="2236"/>
        <v/>
      </c>
      <c r="P4745" s="102" t="str">
        <f t="shared" si="2237"/>
        <v/>
      </c>
      <c r="Q4745" s="102" t="str">
        <f t="shared" si="2238"/>
        <v/>
      </c>
      <c r="R4745" s="120" t="str">
        <f t="shared" si="2239"/>
        <v/>
      </c>
      <c r="S4745" s="54" t="str">
        <f t="shared" si="2240"/>
        <v/>
      </c>
      <c r="T4745" s="5" t="str">
        <f t="shared" si="2241"/>
        <v/>
      </c>
      <c r="U4745" s="152" t="str">
        <f t="shared" si="2224"/>
        <v/>
      </c>
      <c r="V4745" s="152" t="str">
        <f t="shared" si="2225"/>
        <v/>
      </c>
      <c r="W4745" s="153" t="str">
        <f t="shared" si="2226"/>
        <v/>
      </c>
      <c r="X4745" s="153" t="str">
        <f t="shared" si="2227"/>
        <v/>
      </c>
      <c r="Y4745" s="153" t="str">
        <f t="shared" si="2228"/>
        <v/>
      </c>
      <c r="Z4745" s="153" t="str">
        <f t="shared" si="2229"/>
        <v/>
      </c>
      <c r="AA4745" s="152" t="str">
        <f t="shared" si="2230"/>
        <v/>
      </c>
      <c r="AB4745" s="152" t="str">
        <f t="shared" si="2231"/>
        <v/>
      </c>
      <c r="AC4745" s="154" t="str">
        <f t="shared" si="2242"/>
        <v/>
      </c>
      <c r="AD4745" s="154" t="str">
        <f t="shared" si="2243"/>
        <v/>
      </c>
      <c r="AE4745" s="3" t="str">
        <f t="shared" si="2244"/>
        <v/>
      </c>
      <c r="AF4745" s="3" t="str">
        <f t="shared" si="2245"/>
        <v/>
      </c>
      <c r="AG4745" s="3" t="str">
        <f t="shared" si="2246"/>
        <v/>
      </c>
      <c r="AH4745" s="4" t="str">
        <f t="shared" si="2247"/>
        <v/>
      </c>
      <c r="AI4745" s="75" t="str">
        <f t="shared" si="2248"/>
        <v/>
      </c>
      <c r="AJ4745" s="75" t="str">
        <f t="shared" si="2249"/>
        <v/>
      </c>
    </row>
    <row r="4746" spans="1:36" ht="14.25">
      <c r="A4746" s="41" t="str">
        <f t="shared" si="2232"/>
        <v/>
      </c>
      <c r="B4746" s="150" t="str">
        <f>IF(ISNUMBER(A4746),INDEX('MetaTrader Import'!$H$13:$J$5893,TRUNC(((A4746-$A$39+1)-1)/3)+1,MOD((A4746-$A$39+1)-1,3)+1),"")</f>
        <v/>
      </c>
      <c r="C4746" s="43" t="str">
        <f t="shared" si="2233"/>
        <v/>
      </c>
      <c r="D4746" s="43" t="str">
        <f t="shared" ca="1" si="2223"/>
        <v/>
      </c>
      <c r="E4746" s="43" t="str">
        <f t="shared" si="2234"/>
        <v/>
      </c>
      <c r="F4746" s="43" t="str">
        <f t="shared" si="2235"/>
        <v/>
      </c>
      <c r="G4746" s="43" t="str">
        <f>IF(A4746&lt;&gt;"",IF(A4746&lt;Data!$G$11*0.25,$C$13/$G$32,IF(A4746&gt;Data!$G$11*0.25,$C$13,$C$13*10)),"")</f>
        <v/>
      </c>
      <c r="H4746" s="43" t="str">
        <f>IF(A4746&lt;&gt;"",IF(Data!$G$9="constant",$C$13,IF(Data!$G$9="squeeze",G4746,F4746)),"")</f>
        <v/>
      </c>
      <c r="I4746" s="38" t="str">
        <f ca="1">IF(ISNUMBER(A4746),NORMINV(RAND(),0,IF(AND(Data!$G$9="squeeze",A4746&lt;Data!$G$11*0.25),$H$32,1)*$C$30*$C$13)*($C$14*$C$12),"")</f>
        <v/>
      </c>
      <c r="J4746" s="42" t="str">
        <f ca="1">IFERROR(IF(Data!$C$6="Real",B4746,I4746+J4745+($C$14*$C$12)*(NORMINV(RAND(),$C$15,CHOOSE($G$13,$C$13,F4746,G4746)))),"")</f>
        <v/>
      </c>
      <c r="K4746" s="88" t="str">
        <f>IF(ISNUMBER(A4746), IF($G$16="fixed",$G$17,MIN(H4746*Data!$C$7*$C$16*0.5,$C$17*Data!$C$7))*$C$12,"")</f>
        <v/>
      </c>
      <c r="L4746" s="42" t="str">
        <f t="shared" ca="1" si="2250"/>
        <v/>
      </c>
      <c r="M4746" s="44" t="str">
        <f t="shared" ca="1" si="2251"/>
        <v/>
      </c>
      <c r="N4746" s="44" t="str">
        <f t="shared" ca="1" si="2252"/>
        <v/>
      </c>
      <c r="O4746" s="108" t="str">
        <f t="shared" si="2236"/>
        <v/>
      </c>
      <c r="P4746" s="102" t="str">
        <f t="shared" si="2237"/>
        <v/>
      </c>
      <c r="Q4746" s="102" t="str">
        <f t="shared" si="2238"/>
        <v/>
      </c>
      <c r="R4746" s="120" t="str">
        <f t="shared" si="2239"/>
        <v/>
      </c>
      <c r="S4746" s="54" t="str">
        <f t="shared" si="2240"/>
        <v/>
      </c>
      <c r="T4746" s="5" t="str">
        <f t="shared" si="2241"/>
        <v/>
      </c>
      <c r="U4746" s="152" t="str">
        <f t="shared" si="2224"/>
        <v/>
      </c>
      <c r="V4746" s="152" t="str">
        <f t="shared" si="2225"/>
        <v/>
      </c>
      <c r="W4746" s="153" t="str">
        <f t="shared" si="2226"/>
        <v/>
      </c>
      <c r="X4746" s="153" t="str">
        <f t="shared" si="2227"/>
        <v/>
      </c>
      <c r="Y4746" s="153" t="str">
        <f t="shared" si="2228"/>
        <v/>
      </c>
      <c r="Z4746" s="153" t="str">
        <f t="shared" si="2229"/>
        <v/>
      </c>
      <c r="AA4746" s="152" t="str">
        <f t="shared" si="2230"/>
        <v/>
      </c>
      <c r="AB4746" s="152" t="str">
        <f t="shared" si="2231"/>
        <v/>
      </c>
      <c r="AC4746" s="154" t="str">
        <f t="shared" si="2242"/>
        <v/>
      </c>
      <c r="AD4746" s="154" t="str">
        <f t="shared" si="2243"/>
        <v/>
      </c>
      <c r="AE4746" s="3" t="str">
        <f t="shared" si="2244"/>
        <v/>
      </c>
      <c r="AF4746" s="3" t="str">
        <f t="shared" si="2245"/>
        <v/>
      </c>
      <c r="AG4746" s="3" t="str">
        <f t="shared" si="2246"/>
        <v/>
      </c>
      <c r="AH4746" s="4" t="str">
        <f t="shared" si="2247"/>
        <v/>
      </c>
      <c r="AI4746" s="75" t="str">
        <f t="shared" si="2248"/>
        <v/>
      </c>
      <c r="AJ4746" s="75" t="str">
        <f t="shared" si="2249"/>
        <v/>
      </c>
    </row>
    <row r="4747" spans="1:36" ht="14.25">
      <c r="A4747" s="41" t="str">
        <f t="shared" si="2232"/>
        <v/>
      </c>
      <c r="B4747" s="150" t="str">
        <f>IF(ISNUMBER(A4747),INDEX('MetaTrader Import'!$H$13:$J$5893,TRUNC(((A4747-$A$39+1)-1)/3)+1,MOD((A4747-$A$39+1)-1,3)+1),"")</f>
        <v/>
      </c>
      <c r="C4747" s="43" t="str">
        <f t="shared" si="2233"/>
        <v/>
      </c>
      <c r="D4747" s="43" t="str">
        <f t="shared" ca="1" si="2223"/>
        <v/>
      </c>
      <c r="E4747" s="43" t="str">
        <f t="shared" si="2234"/>
        <v/>
      </c>
      <c r="F4747" s="43" t="str">
        <f t="shared" si="2235"/>
        <v/>
      </c>
      <c r="G4747" s="43" t="str">
        <f>IF(A4747&lt;&gt;"",IF(A4747&lt;Data!$G$11*0.25,$C$13/$G$32,IF(A4747&gt;Data!$G$11*0.25,$C$13,$C$13*10)),"")</f>
        <v/>
      </c>
      <c r="H4747" s="43" t="str">
        <f>IF(A4747&lt;&gt;"",IF(Data!$G$9="constant",$C$13,IF(Data!$G$9="squeeze",G4747,F4747)),"")</f>
        <v/>
      </c>
      <c r="I4747" s="38" t="str">
        <f ca="1">IF(ISNUMBER(A4747),NORMINV(RAND(),0,IF(AND(Data!$G$9="squeeze",A4747&lt;Data!$G$11*0.25),$H$32,1)*$C$30*$C$13)*($C$14*$C$12),"")</f>
        <v/>
      </c>
      <c r="J4747" s="42" t="str">
        <f ca="1">IFERROR(IF(Data!$C$6="Real",B4747,I4747+J4746+($C$14*$C$12)*(NORMINV(RAND(),$C$15,CHOOSE($G$13,$C$13,F4747,G4747)))),"")</f>
        <v/>
      </c>
      <c r="K4747" s="88" t="str">
        <f>IF(ISNUMBER(A4747), IF($G$16="fixed",$G$17,MIN(H4747*Data!$C$7*$C$16*0.5,$C$17*Data!$C$7))*$C$12,"")</f>
        <v/>
      </c>
      <c r="L4747" s="42" t="str">
        <f t="shared" ca="1" si="2250"/>
        <v/>
      </c>
      <c r="M4747" s="44" t="str">
        <f t="shared" ca="1" si="2251"/>
        <v/>
      </c>
      <c r="N4747" s="44" t="str">
        <f t="shared" ca="1" si="2252"/>
        <v/>
      </c>
      <c r="O4747" s="108" t="str">
        <f t="shared" si="2236"/>
        <v/>
      </c>
      <c r="P4747" s="102" t="str">
        <f t="shared" si="2237"/>
        <v/>
      </c>
      <c r="Q4747" s="102" t="str">
        <f t="shared" si="2238"/>
        <v/>
      </c>
      <c r="R4747" s="120" t="str">
        <f t="shared" si="2239"/>
        <v/>
      </c>
      <c r="S4747" s="54" t="str">
        <f t="shared" si="2240"/>
        <v/>
      </c>
      <c r="T4747" s="5" t="str">
        <f t="shared" si="2241"/>
        <v/>
      </c>
      <c r="U4747" s="152" t="str">
        <f t="shared" si="2224"/>
        <v/>
      </c>
      <c r="V4747" s="152" t="str">
        <f t="shared" si="2225"/>
        <v/>
      </c>
      <c r="W4747" s="153" t="str">
        <f t="shared" si="2226"/>
        <v/>
      </c>
      <c r="X4747" s="153" t="str">
        <f t="shared" si="2227"/>
        <v/>
      </c>
      <c r="Y4747" s="153" t="str">
        <f t="shared" si="2228"/>
        <v/>
      </c>
      <c r="Z4747" s="153" t="str">
        <f t="shared" si="2229"/>
        <v/>
      </c>
      <c r="AA4747" s="152" t="str">
        <f t="shared" si="2230"/>
        <v/>
      </c>
      <c r="AB4747" s="152" t="str">
        <f t="shared" si="2231"/>
        <v/>
      </c>
      <c r="AC4747" s="154" t="str">
        <f t="shared" si="2242"/>
        <v/>
      </c>
      <c r="AD4747" s="154" t="str">
        <f t="shared" si="2243"/>
        <v/>
      </c>
      <c r="AE4747" s="3" t="str">
        <f t="shared" si="2244"/>
        <v/>
      </c>
      <c r="AF4747" s="3" t="str">
        <f t="shared" si="2245"/>
        <v/>
      </c>
      <c r="AG4747" s="3" t="str">
        <f t="shared" si="2246"/>
        <v/>
      </c>
      <c r="AH4747" s="4" t="str">
        <f t="shared" si="2247"/>
        <v/>
      </c>
      <c r="AI4747" s="75" t="str">
        <f t="shared" si="2248"/>
        <v/>
      </c>
      <c r="AJ4747" s="75" t="str">
        <f t="shared" si="2249"/>
        <v/>
      </c>
    </row>
    <row r="4748" spans="1:36" ht="14.25">
      <c r="A4748" s="41" t="str">
        <f t="shared" si="2232"/>
        <v/>
      </c>
      <c r="B4748" s="150" t="str">
        <f>IF(ISNUMBER(A4748),INDEX('MetaTrader Import'!$H$13:$J$5893,TRUNC(((A4748-$A$39+1)-1)/3)+1,MOD((A4748-$A$39+1)-1,3)+1),"")</f>
        <v/>
      </c>
      <c r="C4748" s="43" t="str">
        <f t="shared" si="2233"/>
        <v/>
      </c>
      <c r="D4748" s="43" t="str">
        <f t="shared" ca="1" si="2223"/>
        <v/>
      </c>
      <c r="E4748" s="43" t="str">
        <f t="shared" si="2234"/>
        <v/>
      </c>
      <c r="F4748" s="43" t="str">
        <f t="shared" si="2235"/>
        <v/>
      </c>
      <c r="G4748" s="43" t="str">
        <f>IF(A4748&lt;&gt;"",IF(A4748&lt;Data!$G$11*0.25,$C$13/$G$32,IF(A4748&gt;Data!$G$11*0.25,$C$13,$C$13*10)),"")</f>
        <v/>
      </c>
      <c r="H4748" s="43" t="str">
        <f>IF(A4748&lt;&gt;"",IF(Data!$G$9="constant",$C$13,IF(Data!$G$9="squeeze",G4748,F4748)),"")</f>
        <v/>
      </c>
      <c r="I4748" s="38" t="str">
        <f ca="1">IF(ISNUMBER(A4748),NORMINV(RAND(),0,IF(AND(Data!$G$9="squeeze",A4748&lt;Data!$G$11*0.25),$H$32,1)*$C$30*$C$13)*($C$14*$C$12),"")</f>
        <v/>
      </c>
      <c r="J4748" s="42" t="str">
        <f ca="1">IFERROR(IF(Data!$C$6="Real",B4748,I4748+J4747+($C$14*$C$12)*(NORMINV(RAND(),$C$15,CHOOSE($G$13,$C$13,F4748,G4748)))),"")</f>
        <v/>
      </c>
      <c r="K4748" s="88" t="str">
        <f>IF(ISNUMBER(A4748), IF($G$16="fixed",$G$17,MIN(H4748*Data!$C$7*$C$16*0.5,$C$17*Data!$C$7))*$C$12,"")</f>
        <v/>
      </c>
      <c r="L4748" s="42" t="str">
        <f t="shared" ca="1" si="2250"/>
        <v/>
      </c>
      <c r="M4748" s="44" t="str">
        <f t="shared" ca="1" si="2251"/>
        <v/>
      </c>
      <c r="N4748" s="44" t="str">
        <f t="shared" ca="1" si="2252"/>
        <v/>
      </c>
      <c r="O4748" s="108" t="str">
        <f t="shared" si="2236"/>
        <v/>
      </c>
      <c r="P4748" s="102" t="str">
        <f t="shared" si="2237"/>
        <v/>
      </c>
      <c r="Q4748" s="102" t="str">
        <f t="shared" si="2238"/>
        <v/>
      </c>
      <c r="R4748" s="120" t="str">
        <f t="shared" si="2239"/>
        <v/>
      </c>
      <c r="S4748" s="54" t="str">
        <f t="shared" si="2240"/>
        <v/>
      </c>
      <c r="T4748" s="5" t="str">
        <f t="shared" si="2241"/>
        <v/>
      </c>
      <c r="U4748" s="152" t="str">
        <f t="shared" si="2224"/>
        <v/>
      </c>
      <c r="V4748" s="152" t="str">
        <f t="shared" si="2225"/>
        <v/>
      </c>
      <c r="W4748" s="153" t="str">
        <f t="shared" si="2226"/>
        <v/>
      </c>
      <c r="X4748" s="153" t="str">
        <f t="shared" si="2227"/>
        <v/>
      </c>
      <c r="Y4748" s="153" t="str">
        <f t="shared" si="2228"/>
        <v/>
      </c>
      <c r="Z4748" s="153" t="str">
        <f t="shared" si="2229"/>
        <v/>
      </c>
      <c r="AA4748" s="152" t="str">
        <f t="shared" si="2230"/>
        <v/>
      </c>
      <c r="AB4748" s="152" t="str">
        <f t="shared" si="2231"/>
        <v/>
      </c>
      <c r="AC4748" s="154" t="str">
        <f t="shared" si="2242"/>
        <v/>
      </c>
      <c r="AD4748" s="154" t="str">
        <f t="shared" si="2243"/>
        <v/>
      </c>
      <c r="AE4748" s="3" t="str">
        <f t="shared" si="2244"/>
        <v/>
      </c>
      <c r="AF4748" s="3" t="str">
        <f t="shared" si="2245"/>
        <v/>
      </c>
      <c r="AG4748" s="3" t="str">
        <f t="shared" si="2246"/>
        <v/>
      </c>
      <c r="AH4748" s="4" t="str">
        <f t="shared" si="2247"/>
        <v/>
      </c>
      <c r="AI4748" s="75" t="str">
        <f t="shared" si="2248"/>
        <v/>
      </c>
      <c r="AJ4748" s="75" t="str">
        <f t="shared" si="2249"/>
        <v/>
      </c>
    </row>
    <row r="4749" spans="1:36" ht="14.25">
      <c r="A4749" s="41" t="str">
        <f t="shared" si="2232"/>
        <v/>
      </c>
      <c r="B4749" s="150" t="str">
        <f>IF(ISNUMBER(A4749),INDEX('MetaTrader Import'!$H$13:$J$5893,TRUNC(((A4749-$A$39+1)-1)/3)+1,MOD((A4749-$A$39+1)-1,3)+1),"")</f>
        <v/>
      </c>
      <c r="C4749" s="43" t="str">
        <f t="shared" si="2233"/>
        <v/>
      </c>
      <c r="D4749" s="43" t="str">
        <f t="shared" ca="1" si="2223"/>
        <v/>
      </c>
      <c r="E4749" s="43" t="str">
        <f t="shared" si="2234"/>
        <v/>
      </c>
      <c r="F4749" s="43" t="str">
        <f t="shared" si="2235"/>
        <v/>
      </c>
      <c r="G4749" s="43" t="str">
        <f>IF(A4749&lt;&gt;"",IF(A4749&lt;Data!$G$11*0.25,$C$13/$G$32,IF(A4749&gt;Data!$G$11*0.25,$C$13,$C$13*10)),"")</f>
        <v/>
      </c>
      <c r="H4749" s="43" t="str">
        <f>IF(A4749&lt;&gt;"",IF(Data!$G$9="constant",$C$13,IF(Data!$G$9="squeeze",G4749,F4749)),"")</f>
        <v/>
      </c>
      <c r="I4749" s="38" t="str">
        <f ca="1">IF(ISNUMBER(A4749),NORMINV(RAND(),0,IF(AND(Data!$G$9="squeeze",A4749&lt;Data!$G$11*0.25),$H$32,1)*$C$30*$C$13)*($C$14*$C$12),"")</f>
        <v/>
      </c>
      <c r="J4749" s="42" t="str">
        <f ca="1">IFERROR(IF(Data!$C$6="Real",B4749,I4749+J4748+($C$14*$C$12)*(NORMINV(RAND(),$C$15,CHOOSE($G$13,$C$13,F4749,G4749)))),"")</f>
        <v/>
      </c>
      <c r="K4749" s="88" t="str">
        <f>IF(ISNUMBER(A4749), IF($G$16="fixed",$G$17,MIN(H4749*Data!$C$7*$C$16*0.5,$C$17*Data!$C$7))*$C$12,"")</f>
        <v/>
      </c>
      <c r="L4749" s="42" t="str">
        <f t="shared" ca="1" si="2250"/>
        <v/>
      </c>
      <c r="M4749" s="44" t="str">
        <f t="shared" ca="1" si="2251"/>
        <v/>
      </c>
      <c r="N4749" s="44" t="str">
        <f t="shared" ca="1" si="2252"/>
        <v/>
      </c>
      <c r="O4749" s="108" t="str">
        <f t="shared" si="2236"/>
        <v/>
      </c>
      <c r="P4749" s="102" t="str">
        <f t="shared" si="2237"/>
        <v/>
      </c>
      <c r="Q4749" s="102" t="str">
        <f t="shared" si="2238"/>
        <v/>
      </c>
      <c r="R4749" s="120" t="str">
        <f t="shared" si="2239"/>
        <v/>
      </c>
      <c r="S4749" s="54" t="str">
        <f t="shared" si="2240"/>
        <v/>
      </c>
      <c r="T4749" s="5" t="str">
        <f t="shared" si="2241"/>
        <v/>
      </c>
      <c r="U4749" s="152" t="str">
        <f t="shared" si="2224"/>
        <v/>
      </c>
      <c r="V4749" s="152" t="str">
        <f t="shared" si="2225"/>
        <v/>
      </c>
      <c r="W4749" s="153" t="str">
        <f t="shared" si="2226"/>
        <v/>
      </c>
      <c r="X4749" s="153" t="str">
        <f t="shared" si="2227"/>
        <v/>
      </c>
      <c r="Y4749" s="153" t="str">
        <f t="shared" si="2228"/>
        <v/>
      </c>
      <c r="Z4749" s="153" t="str">
        <f t="shared" si="2229"/>
        <v/>
      </c>
      <c r="AA4749" s="152" t="str">
        <f t="shared" si="2230"/>
        <v/>
      </c>
      <c r="AB4749" s="152" t="str">
        <f t="shared" si="2231"/>
        <v/>
      </c>
      <c r="AC4749" s="154" t="str">
        <f t="shared" si="2242"/>
        <v/>
      </c>
      <c r="AD4749" s="154" t="str">
        <f t="shared" si="2243"/>
        <v/>
      </c>
      <c r="AE4749" s="3" t="str">
        <f t="shared" si="2244"/>
        <v/>
      </c>
      <c r="AF4749" s="3" t="str">
        <f t="shared" si="2245"/>
        <v/>
      </c>
      <c r="AG4749" s="3" t="str">
        <f t="shared" si="2246"/>
        <v/>
      </c>
      <c r="AH4749" s="4" t="str">
        <f t="shared" si="2247"/>
        <v/>
      </c>
      <c r="AI4749" s="75" t="str">
        <f t="shared" si="2248"/>
        <v/>
      </c>
      <c r="AJ4749" s="75" t="str">
        <f t="shared" si="2249"/>
        <v/>
      </c>
    </row>
    <row r="4750" spans="1:36" ht="14.25">
      <c r="A4750" s="41" t="str">
        <f t="shared" si="2232"/>
        <v/>
      </c>
      <c r="B4750" s="150" t="str">
        <f>IF(ISNUMBER(A4750),INDEX('MetaTrader Import'!$H$13:$J$5893,TRUNC(((A4750-$A$39+1)-1)/3)+1,MOD((A4750-$A$39+1)-1,3)+1),"")</f>
        <v/>
      </c>
      <c r="C4750" s="43" t="str">
        <f t="shared" si="2233"/>
        <v/>
      </c>
      <c r="D4750" s="43" t="str">
        <f t="shared" ca="1" si="2223"/>
        <v/>
      </c>
      <c r="E4750" s="43" t="str">
        <f t="shared" si="2234"/>
        <v/>
      </c>
      <c r="F4750" s="43" t="str">
        <f t="shared" si="2235"/>
        <v/>
      </c>
      <c r="G4750" s="43" t="str">
        <f>IF(A4750&lt;&gt;"",IF(A4750&lt;Data!$G$11*0.25,$C$13/$G$32,IF(A4750&gt;Data!$G$11*0.25,$C$13,$C$13*10)),"")</f>
        <v/>
      </c>
      <c r="H4750" s="43" t="str">
        <f>IF(A4750&lt;&gt;"",IF(Data!$G$9="constant",$C$13,IF(Data!$G$9="squeeze",G4750,F4750)),"")</f>
        <v/>
      </c>
      <c r="I4750" s="38" t="str">
        <f ca="1">IF(ISNUMBER(A4750),NORMINV(RAND(),0,IF(AND(Data!$G$9="squeeze",A4750&lt;Data!$G$11*0.25),$H$32,1)*$C$30*$C$13)*($C$14*$C$12),"")</f>
        <v/>
      </c>
      <c r="J4750" s="42" t="str">
        <f ca="1">IFERROR(IF(Data!$C$6="Real",B4750,I4750+J4749+($C$14*$C$12)*(NORMINV(RAND(),$C$15,CHOOSE($G$13,$C$13,F4750,G4750)))),"")</f>
        <v/>
      </c>
      <c r="K4750" s="88" t="str">
        <f>IF(ISNUMBER(A4750), IF($G$16="fixed",$G$17,MIN(H4750*Data!$C$7*$C$16*0.5,$C$17*Data!$C$7))*$C$12,"")</f>
        <v/>
      </c>
      <c r="L4750" s="42" t="str">
        <f t="shared" ca="1" si="2250"/>
        <v/>
      </c>
      <c r="M4750" s="44" t="str">
        <f t="shared" ca="1" si="2251"/>
        <v/>
      </c>
      <c r="N4750" s="44" t="str">
        <f t="shared" ca="1" si="2252"/>
        <v/>
      </c>
      <c r="O4750" s="108" t="str">
        <f t="shared" si="2236"/>
        <v/>
      </c>
      <c r="P4750" s="102" t="str">
        <f t="shared" si="2237"/>
        <v/>
      </c>
      <c r="Q4750" s="102" t="str">
        <f t="shared" si="2238"/>
        <v/>
      </c>
      <c r="R4750" s="120" t="str">
        <f t="shared" si="2239"/>
        <v/>
      </c>
      <c r="S4750" s="54" t="str">
        <f t="shared" si="2240"/>
        <v/>
      </c>
      <c r="T4750" s="5" t="str">
        <f t="shared" si="2241"/>
        <v/>
      </c>
      <c r="U4750" s="152" t="str">
        <f t="shared" si="2224"/>
        <v/>
      </c>
      <c r="V4750" s="152" t="str">
        <f t="shared" si="2225"/>
        <v/>
      </c>
      <c r="W4750" s="153" t="str">
        <f t="shared" si="2226"/>
        <v/>
      </c>
      <c r="X4750" s="153" t="str">
        <f t="shared" si="2227"/>
        <v/>
      </c>
      <c r="Y4750" s="153" t="str">
        <f t="shared" si="2228"/>
        <v/>
      </c>
      <c r="Z4750" s="153" t="str">
        <f t="shared" si="2229"/>
        <v/>
      </c>
      <c r="AA4750" s="152" t="str">
        <f t="shared" si="2230"/>
        <v/>
      </c>
      <c r="AB4750" s="152" t="str">
        <f t="shared" si="2231"/>
        <v/>
      </c>
      <c r="AC4750" s="154" t="str">
        <f t="shared" si="2242"/>
        <v/>
      </c>
      <c r="AD4750" s="154" t="str">
        <f t="shared" si="2243"/>
        <v/>
      </c>
      <c r="AE4750" s="3" t="str">
        <f t="shared" si="2244"/>
        <v/>
      </c>
      <c r="AF4750" s="3" t="str">
        <f t="shared" si="2245"/>
        <v/>
      </c>
      <c r="AG4750" s="3" t="str">
        <f t="shared" si="2246"/>
        <v/>
      </c>
      <c r="AH4750" s="4" t="str">
        <f t="shared" si="2247"/>
        <v/>
      </c>
      <c r="AI4750" s="75" t="str">
        <f t="shared" si="2248"/>
        <v/>
      </c>
      <c r="AJ4750" s="75" t="str">
        <f t="shared" si="2249"/>
        <v/>
      </c>
    </row>
    <row r="4751" spans="1:36" ht="14.25">
      <c r="A4751" s="41" t="str">
        <f t="shared" si="2232"/>
        <v/>
      </c>
      <c r="B4751" s="150" t="str">
        <f>IF(ISNUMBER(A4751),INDEX('MetaTrader Import'!$H$13:$J$5893,TRUNC(((A4751-$A$39+1)-1)/3)+1,MOD((A4751-$A$39+1)-1,3)+1),"")</f>
        <v/>
      </c>
      <c r="C4751" s="43" t="str">
        <f t="shared" si="2233"/>
        <v/>
      </c>
      <c r="D4751" s="43" t="str">
        <f t="shared" ca="1" si="2223"/>
        <v/>
      </c>
      <c r="E4751" s="43" t="str">
        <f t="shared" si="2234"/>
        <v/>
      </c>
      <c r="F4751" s="43" t="str">
        <f t="shared" si="2235"/>
        <v/>
      </c>
      <c r="G4751" s="43" t="str">
        <f>IF(A4751&lt;&gt;"",IF(A4751&lt;Data!$G$11*0.25,$C$13/$G$32,IF(A4751&gt;Data!$G$11*0.25,$C$13,$C$13*10)),"")</f>
        <v/>
      </c>
      <c r="H4751" s="43" t="str">
        <f>IF(A4751&lt;&gt;"",IF(Data!$G$9="constant",$C$13,IF(Data!$G$9="squeeze",G4751,F4751)),"")</f>
        <v/>
      </c>
      <c r="I4751" s="38" t="str">
        <f ca="1">IF(ISNUMBER(A4751),NORMINV(RAND(),0,IF(AND(Data!$G$9="squeeze",A4751&lt;Data!$G$11*0.25),$H$32,1)*$C$30*$C$13)*($C$14*$C$12),"")</f>
        <v/>
      </c>
      <c r="J4751" s="42" t="str">
        <f ca="1">IFERROR(IF(Data!$C$6="Real",B4751,I4751+J4750+($C$14*$C$12)*(NORMINV(RAND(),$C$15,CHOOSE($G$13,$C$13,F4751,G4751)))),"")</f>
        <v/>
      </c>
      <c r="K4751" s="88" t="str">
        <f>IF(ISNUMBER(A4751), IF($G$16="fixed",$G$17,MIN(H4751*Data!$C$7*$C$16*0.5,$C$17*Data!$C$7))*$C$12,"")</f>
        <v/>
      </c>
      <c r="L4751" s="42" t="str">
        <f t="shared" ca="1" si="2250"/>
        <v/>
      </c>
      <c r="M4751" s="44" t="str">
        <f t="shared" ca="1" si="2251"/>
        <v/>
      </c>
      <c r="N4751" s="44" t="str">
        <f t="shared" ca="1" si="2252"/>
        <v/>
      </c>
      <c r="O4751" s="108" t="str">
        <f t="shared" si="2236"/>
        <v/>
      </c>
      <c r="P4751" s="102" t="str">
        <f t="shared" si="2237"/>
        <v/>
      </c>
      <c r="Q4751" s="102" t="str">
        <f t="shared" si="2238"/>
        <v/>
      </c>
      <c r="R4751" s="120" t="str">
        <f t="shared" si="2239"/>
        <v/>
      </c>
      <c r="S4751" s="54" t="str">
        <f t="shared" si="2240"/>
        <v/>
      </c>
      <c r="T4751" s="5" t="str">
        <f t="shared" si="2241"/>
        <v/>
      </c>
      <c r="U4751" s="152" t="str">
        <f t="shared" si="2224"/>
        <v/>
      </c>
      <c r="V4751" s="152" t="str">
        <f t="shared" si="2225"/>
        <v/>
      </c>
      <c r="W4751" s="153" t="str">
        <f t="shared" si="2226"/>
        <v/>
      </c>
      <c r="X4751" s="153" t="str">
        <f t="shared" si="2227"/>
        <v/>
      </c>
      <c r="Y4751" s="153" t="str">
        <f t="shared" si="2228"/>
        <v/>
      </c>
      <c r="Z4751" s="153" t="str">
        <f t="shared" si="2229"/>
        <v/>
      </c>
      <c r="AA4751" s="152" t="str">
        <f t="shared" si="2230"/>
        <v/>
      </c>
      <c r="AB4751" s="152" t="str">
        <f t="shared" si="2231"/>
        <v/>
      </c>
      <c r="AC4751" s="154" t="str">
        <f t="shared" si="2242"/>
        <v/>
      </c>
      <c r="AD4751" s="154" t="str">
        <f t="shared" si="2243"/>
        <v/>
      </c>
      <c r="AE4751" s="3" t="str">
        <f t="shared" si="2244"/>
        <v/>
      </c>
      <c r="AF4751" s="3" t="str">
        <f t="shared" si="2245"/>
        <v/>
      </c>
      <c r="AG4751" s="3" t="str">
        <f t="shared" si="2246"/>
        <v/>
      </c>
      <c r="AH4751" s="4" t="str">
        <f t="shared" si="2247"/>
        <v/>
      </c>
      <c r="AI4751" s="75" t="str">
        <f t="shared" si="2248"/>
        <v/>
      </c>
      <c r="AJ4751" s="75" t="str">
        <f t="shared" si="2249"/>
        <v/>
      </c>
    </row>
    <row r="4752" spans="1:36" ht="14.25">
      <c r="A4752" s="41" t="str">
        <f t="shared" si="2232"/>
        <v/>
      </c>
      <c r="B4752" s="150" t="str">
        <f>IF(ISNUMBER(A4752),INDEX('MetaTrader Import'!$H$13:$J$5893,TRUNC(((A4752-$A$39+1)-1)/3)+1,MOD((A4752-$A$39+1)-1,3)+1),"")</f>
        <v/>
      </c>
      <c r="C4752" s="43" t="str">
        <f t="shared" si="2233"/>
        <v/>
      </c>
      <c r="D4752" s="43" t="str">
        <f t="shared" ca="1" si="2223"/>
        <v/>
      </c>
      <c r="E4752" s="43" t="str">
        <f t="shared" si="2234"/>
        <v/>
      </c>
      <c r="F4752" s="43" t="str">
        <f t="shared" si="2235"/>
        <v/>
      </c>
      <c r="G4752" s="43" t="str">
        <f>IF(A4752&lt;&gt;"",IF(A4752&lt;Data!$G$11*0.25,$C$13/$G$32,IF(A4752&gt;Data!$G$11*0.25,$C$13,$C$13*10)),"")</f>
        <v/>
      </c>
      <c r="H4752" s="43" t="str">
        <f>IF(A4752&lt;&gt;"",IF(Data!$G$9="constant",$C$13,IF(Data!$G$9="squeeze",G4752,F4752)),"")</f>
        <v/>
      </c>
      <c r="I4752" s="38" t="str">
        <f ca="1">IF(ISNUMBER(A4752),NORMINV(RAND(),0,IF(AND(Data!$G$9="squeeze",A4752&lt;Data!$G$11*0.25),$H$32,1)*$C$30*$C$13)*($C$14*$C$12),"")</f>
        <v/>
      </c>
      <c r="J4752" s="42" t="str">
        <f ca="1">IFERROR(IF(Data!$C$6="Real",B4752,I4752+J4751+($C$14*$C$12)*(NORMINV(RAND(),$C$15,CHOOSE($G$13,$C$13,F4752,G4752)))),"")</f>
        <v/>
      </c>
      <c r="K4752" s="88" t="str">
        <f>IF(ISNUMBER(A4752), IF($G$16="fixed",$G$17,MIN(H4752*Data!$C$7*$C$16*0.5,$C$17*Data!$C$7))*$C$12,"")</f>
        <v/>
      </c>
      <c r="L4752" s="42" t="str">
        <f t="shared" ca="1" si="2250"/>
        <v/>
      </c>
      <c r="M4752" s="44" t="str">
        <f t="shared" ca="1" si="2251"/>
        <v/>
      </c>
      <c r="N4752" s="44" t="str">
        <f t="shared" ca="1" si="2252"/>
        <v/>
      </c>
      <c r="O4752" s="108" t="str">
        <f t="shared" si="2236"/>
        <v/>
      </c>
      <c r="P4752" s="102" t="str">
        <f t="shared" si="2237"/>
        <v/>
      </c>
      <c r="Q4752" s="102" t="str">
        <f t="shared" si="2238"/>
        <v/>
      </c>
      <c r="R4752" s="120" t="str">
        <f t="shared" si="2239"/>
        <v/>
      </c>
      <c r="S4752" s="54" t="str">
        <f t="shared" si="2240"/>
        <v/>
      </c>
      <c r="T4752" s="5" t="str">
        <f t="shared" si="2241"/>
        <v/>
      </c>
      <c r="U4752" s="152" t="str">
        <f t="shared" si="2224"/>
        <v/>
      </c>
      <c r="V4752" s="152" t="str">
        <f t="shared" si="2225"/>
        <v/>
      </c>
      <c r="W4752" s="153" t="str">
        <f t="shared" si="2226"/>
        <v/>
      </c>
      <c r="X4752" s="153" t="str">
        <f t="shared" si="2227"/>
        <v/>
      </c>
      <c r="Y4752" s="153" t="str">
        <f t="shared" si="2228"/>
        <v/>
      </c>
      <c r="Z4752" s="153" t="str">
        <f t="shared" si="2229"/>
        <v/>
      </c>
      <c r="AA4752" s="152" t="str">
        <f t="shared" si="2230"/>
        <v/>
      </c>
      <c r="AB4752" s="152" t="str">
        <f t="shared" si="2231"/>
        <v/>
      </c>
      <c r="AC4752" s="154" t="str">
        <f t="shared" si="2242"/>
        <v/>
      </c>
      <c r="AD4752" s="154" t="str">
        <f t="shared" si="2243"/>
        <v/>
      </c>
      <c r="AE4752" s="3" t="str">
        <f t="shared" si="2244"/>
        <v/>
      </c>
      <c r="AF4752" s="3" t="str">
        <f t="shared" si="2245"/>
        <v/>
      </c>
      <c r="AG4752" s="3" t="str">
        <f t="shared" si="2246"/>
        <v/>
      </c>
      <c r="AH4752" s="4" t="str">
        <f t="shared" si="2247"/>
        <v/>
      </c>
      <c r="AI4752" s="75" t="str">
        <f t="shared" si="2248"/>
        <v/>
      </c>
      <c r="AJ4752" s="75" t="str">
        <f t="shared" si="2249"/>
        <v/>
      </c>
    </row>
    <row r="4753" spans="1:36" ht="14.25">
      <c r="A4753" s="41" t="str">
        <f t="shared" si="2232"/>
        <v/>
      </c>
      <c r="B4753" s="150" t="str">
        <f>IF(ISNUMBER(A4753),INDEX('MetaTrader Import'!$H$13:$J$5893,TRUNC(((A4753-$A$39+1)-1)/3)+1,MOD((A4753-$A$39+1)-1,3)+1),"")</f>
        <v/>
      </c>
      <c r="C4753" s="43" t="str">
        <f t="shared" si="2233"/>
        <v/>
      </c>
      <c r="D4753" s="43" t="str">
        <f t="shared" ca="1" si="2223"/>
        <v/>
      </c>
      <c r="E4753" s="43" t="str">
        <f t="shared" si="2234"/>
        <v/>
      </c>
      <c r="F4753" s="43" t="str">
        <f t="shared" si="2235"/>
        <v/>
      </c>
      <c r="G4753" s="43" t="str">
        <f>IF(A4753&lt;&gt;"",IF(A4753&lt;Data!$G$11*0.25,$C$13/$G$32,IF(A4753&gt;Data!$G$11*0.25,$C$13,$C$13*10)),"")</f>
        <v/>
      </c>
      <c r="H4753" s="43" t="str">
        <f>IF(A4753&lt;&gt;"",IF(Data!$G$9="constant",$C$13,IF(Data!$G$9="squeeze",G4753,F4753)),"")</f>
        <v/>
      </c>
      <c r="I4753" s="38" t="str">
        <f ca="1">IF(ISNUMBER(A4753),NORMINV(RAND(),0,IF(AND(Data!$G$9="squeeze",A4753&lt;Data!$G$11*0.25),$H$32,1)*$C$30*$C$13)*($C$14*$C$12),"")</f>
        <v/>
      </c>
      <c r="J4753" s="42" t="str">
        <f ca="1">IFERROR(IF(Data!$C$6="Real",B4753,I4753+J4752+($C$14*$C$12)*(NORMINV(RAND(),$C$15,CHOOSE($G$13,$C$13,F4753,G4753)))),"")</f>
        <v/>
      </c>
      <c r="K4753" s="88" t="str">
        <f>IF(ISNUMBER(A4753), IF($G$16="fixed",$G$17,MIN(H4753*Data!$C$7*$C$16*0.5,$C$17*Data!$C$7))*$C$12,"")</f>
        <v/>
      </c>
      <c r="L4753" s="42" t="str">
        <f t="shared" ca="1" si="2250"/>
        <v/>
      </c>
      <c r="M4753" s="44" t="str">
        <f t="shared" ca="1" si="2251"/>
        <v/>
      </c>
      <c r="N4753" s="44" t="str">
        <f t="shared" ca="1" si="2252"/>
        <v/>
      </c>
      <c r="O4753" s="108" t="str">
        <f t="shared" si="2236"/>
        <v/>
      </c>
      <c r="P4753" s="102" t="str">
        <f t="shared" si="2237"/>
        <v/>
      </c>
      <c r="Q4753" s="102" t="str">
        <f t="shared" si="2238"/>
        <v/>
      </c>
      <c r="R4753" s="120" t="str">
        <f t="shared" si="2239"/>
        <v/>
      </c>
      <c r="S4753" s="54" t="str">
        <f t="shared" si="2240"/>
        <v/>
      </c>
      <c r="T4753" s="5" t="str">
        <f t="shared" si="2241"/>
        <v/>
      </c>
      <c r="U4753" s="152" t="str">
        <f t="shared" si="2224"/>
        <v/>
      </c>
      <c r="V4753" s="152" t="str">
        <f t="shared" si="2225"/>
        <v/>
      </c>
      <c r="W4753" s="153" t="str">
        <f t="shared" si="2226"/>
        <v/>
      </c>
      <c r="X4753" s="153" t="str">
        <f t="shared" si="2227"/>
        <v/>
      </c>
      <c r="Y4753" s="153" t="str">
        <f t="shared" si="2228"/>
        <v/>
      </c>
      <c r="Z4753" s="153" t="str">
        <f t="shared" si="2229"/>
        <v/>
      </c>
      <c r="AA4753" s="152" t="str">
        <f t="shared" si="2230"/>
        <v/>
      </c>
      <c r="AB4753" s="152" t="str">
        <f t="shared" si="2231"/>
        <v/>
      </c>
      <c r="AC4753" s="154" t="str">
        <f t="shared" si="2242"/>
        <v/>
      </c>
      <c r="AD4753" s="154" t="str">
        <f t="shared" si="2243"/>
        <v/>
      </c>
      <c r="AE4753" s="3" t="str">
        <f t="shared" si="2244"/>
        <v/>
      </c>
      <c r="AF4753" s="3" t="str">
        <f t="shared" si="2245"/>
        <v/>
      </c>
      <c r="AG4753" s="3" t="str">
        <f t="shared" si="2246"/>
        <v/>
      </c>
      <c r="AH4753" s="4" t="str">
        <f t="shared" si="2247"/>
        <v/>
      </c>
      <c r="AI4753" s="75" t="str">
        <f t="shared" si="2248"/>
        <v/>
      </c>
      <c r="AJ4753" s="75" t="str">
        <f t="shared" si="2249"/>
        <v/>
      </c>
    </row>
    <row r="4754" spans="1:36" ht="14.25">
      <c r="A4754" s="41" t="str">
        <f t="shared" si="2232"/>
        <v/>
      </c>
      <c r="B4754" s="150" t="str">
        <f>IF(ISNUMBER(A4754),INDEX('MetaTrader Import'!$H$13:$J$5893,TRUNC(((A4754-$A$39+1)-1)/3)+1,MOD((A4754-$A$39+1)-1,3)+1),"")</f>
        <v/>
      </c>
      <c r="C4754" s="43" t="str">
        <f t="shared" si="2233"/>
        <v/>
      </c>
      <c r="D4754" s="43" t="str">
        <f t="shared" ca="1" si="2223"/>
        <v/>
      </c>
      <c r="E4754" s="43" t="str">
        <f t="shared" si="2234"/>
        <v/>
      </c>
      <c r="F4754" s="43" t="str">
        <f t="shared" si="2235"/>
        <v/>
      </c>
      <c r="G4754" s="43" t="str">
        <f>IF(A4754&lt;&gt;"",IF(A4754&lt;Data!$G$11*0.25,$C$13/$G$32,IF(A4754&gt;Data!$G$11*0.25,$C$13,$C$13*10)),"")</f>
        <v/>
      </c>
      <c r="H4754" s="43" t="str">
        <f>IF(A4754&lt;&gt;"",IF(Data!$G$9="constant",$C$13,IF(Data!$G$9="squeeze",G4754,F4754)),"")</f>
        <v/>
      </c>
      <c r="I4754" s="38" t="str">
        <f ca="1">IF(ISNUMBER(A4754),NORMINV(RAND(),0,IF(AND(Data!$G$9="squeeze",A4754&lt;Data!$G$11*0.25),$H$32,1)*$C$30*$C$13)*($C$14*$C$12),"")</f>
        <v/>
      </c>
      <c r="J4754" s="42" t="str">
        <f ca="1">IFERROR(IF(Data!$C$6="Real",B4754,I4754+J4753+($C$14*$C$12)*(NORMINV(RAND(),$C$15,CHOOSE($G$13,$C$13,F4754,G4754)))),"")</f>
        <v/>
      </c>
      <c r="K4754" s="88" t="str">
        <f>IF(ISNUMBER(A4754), IF($G$16="fixed",$G$17,MIN(H4754*Data!$C$7*$C$16*0.5,$C$17*Data!$C$7))*$C$12,"")</f>
        <v/>
      </c>
      <c r="L4754" s="42" t="str">
        <f t="shared" ca="1" si="2250"/>
        <v/>
      </c>
      <c r="M4754" s="44" t="str">
        <f t="shared" ca="1" si="2251"/>
        <v/>
      </c>
      <c r="N4754" s="44" t="str">
        <f t="shared" ca="1" si="2252"/>
        <v/>
      </c>
      <c r="O4754" s="108" t="str">
        <f t="shared" si="2236"/>
        <v/>
      </c>
      <c r="P4754" s="102" t="str">
        <f t="shared" si="2237"/>
        <v/>
      </c>
      <c r="Q4754" s="102" t="str">
        <f t="shared" si="2238"/>
        <v/>
      </c>
      <c r="R4754" s="120" t="str">
        <f t="shared" si="2239"/>
        <v/>
      </c>
      <c r="S4754" s="54" t="str">
        <f t="shared" si="2240"/>
        <v/>
      </c>
      <c r="T4754" s="5" t="str">
        <f t="shared" si="2241"/>
        <v/>
      </c>
      <c r="U4754" s="152" t="str">
        <f t="shared" si="2224"/>
        <v/>
      </c>
      <c r="V4754" s="152" t="str">
        <f t="shared" si="2225"/>
        <v/>
      </c>
      <c r="W4754" s="153" t="str">
        <f t="shared" si="2226"/>
        <v/>
      </c>
      <c r="X4754" s="153" t="str">
        <f t="shared" si="2227"/>
        <v/>
      </c>
      <c r="Y4754" s="153" t="str">
        <f t="shared" si="2228"/>
        <v/>
      </c>
      <c r="Z4754" s="153" t="str">
        <f t="shared" si="2229"/>
        <v/>
      </c>
      <c r="AA4754" s="152" t="str">
        <f t="shared" si="2230"/>
        <v/>
      </c>
      <c r="AB4754" s="152" t="str">
        <f t="shared" si="2231"/>
        <v/>
      </c>
      <c r="AC4754" s="154" t="str">
        <f t="shared" si="2242"/>
        <v/>
      </c>
      <c r="AD4754" s="154" t="str">
        <f t="shared" si="2243"/>
        <v/>
      </c>
      <c r="AE4754" s="3" t="str">
        <f t="shared" si="2244"/>
        <v/>
      </c>
      <c r="AF4754" s="3" t="str">
        <f t="shared" si="2245"/>
        <v/>
      </c>
      <c r="AG4754" s="3" t="str">
        <f t="shared" si="2246"/>
        <v/>
      </c>
      <c r="AH4754" s="4" t="str">
        <f t="shared" si="2247"/>
        <v/>
      </c>
      <c r="AI4754" s="75" t="str">
        <f t="shared" si="2248"/>
        <v/>
      </c>
      <c r="AJ4754" s="75" t="str">
        <f t="shared" si="2249"/>
        <v/>
      </c>
    </row>
    <row r="4755" spans="1:36" ht="14.25">
      <c r="A4755" s="41" t="str">
        <f t="shared" si="2232"/>
        <v/>
      </c>
      <c r="B4755" s="150" t="str">
        <f>IF(ISNUMBER(A4755),INDEX('MetaTrader Import'!$H$13:$J$5893,TRUNC(((A4755-$A$39+1)-1)/3)+1,MOD((A4755-$A$39+1)-1,3)+1),"")</f>
        <v/>
      </c>
      <c r="C4755" s="43" t="str">
        <f t="shared" si="2233"/>
        <v/>
      </c>
      <c r="D4755" s="43" t="str">
        <f t="shared" ca="1" si="2223"/>
        <v/>
      </c>
      <c r="E4755" s="43" t="str">
        <f t="shared" si="2234"/>
        <v/>
      </c>
      <c r="F4755" s="43" t="str">
        <f t="shared" si="2235"/>
        <v/>
      </c>
      <c r="G4755" s="43" t="str">
        <f>IF(A4755&lt;&gt;"",IF(A4755&lt;Data!$G$11*0.25,$C$13/$G$32,IF(A4755&gt;Data!$G$11*0.25,$C$13,$C$13*10)),"")</f>
        <v/>
      </c>
      <c r="H4755" s="43" t="str">
        <f>IF(A4755&lt;&gt;"",IF(Data!$G$9="constant",$C$13,IF(Data!$G$9="squeeze",G4755,F4755)),"")</f>
        <v/>
      </c>
      <c r="I4755" s="38" t="str">
        <f ca="1">IF(ISNUMBER(A4755),NORMINV(RAND(),0,IF(AND(Data!$G$9="squeeze",A4755&lt;Data!$G$11*0.25),$H$32,1)*$C$30*$C$13)*($C$14*$C$12),"")</f>
        <v/>
      </c>
      <c r="J4755" s="42" t="str">
        <f ca="1">IFERROR(IF(Data!$C$6="Real",B4755,I4755+J4754+($C$14*$C$12)*(NORMINV(RAND(),$C$15,CHOOSE($G$13,$C$13,F4755,G4755)))),"")</f>
        <v/>
      </c>
      <c r="K4755" s="88" t="str">
        <f>IF(ISNUMBER(A4755), IF($G$16="fixed",$G$17,MIN(H4755*Data!$C$7*$C$16*0.5,$C$17*Data!$C$7))*$C$12,"")</f>
        <v/>
      </c>
      <c r="L4755" s="42" t="str">
        <f t="shared" ca="1" si="2250"/>
        <v/>
      </c>
      <c r="M4755" s="44" t="str">
        <f t="shared" ca="1" si="2251"/>
        <v/>
      </c>
      <c r="N4755" s="44" t="str">
        <f t="shared" ca="1" si="2252"/>
        <v/>
      </c>
      <c r="O4755" s="108" t="str">
        <f t="shared" si="2236"/>
        <v/>
      </c>
      <c r="P4755" s="102" t="str">
        <f t="shared" si="2237"/>
        <v/>
      </c>
      <c r="Q4755" s="102" t="str">
        <f t="shared" si="2238"/>
        <v/>
      </c>
      <c r="R4755" s="120" t="str">
        <f t="shared" si="2239"/>
        <v/>
      </c>
      <c r="S4755" s="54" t="str">
        <f t="shared" si="2240"/>
        <v/>
      </c>
      <c r="T4755" s="5" t="str">
        <f t="shared" si="2241"/>
        <v/>
      </c>
      <c r="U4755" s="152" t="str">
        <f t="shared" si="2224"/>
        <v/>
      </c>
      <c r="V4755" s="152" t="str">
        <f t="shared" si="2225"/>
        <v/>
      </c>
      <c r="W4755" s="153" t="str">
        <f t="shared" si="2226"/>
        <v/>
      </c>
      <c r="X4755" s="153" t="str">
        <f t="shared" si="2227"/>
        <v/>
      </c>
      <c r="Y4755" s="153" t="str">
        <f t="shared" si="2228"/>
        <v/>
      </c>
      <c r="Z4755" s="153" t="str">
        <f t="shared" si="2229"/>
        <v/>
      </c>
      <c r="AA4755" s="152" t="str">
        <f t="shared" si="2230"/>
        <v/>
      </c>
      <c r="AB4755" s="152" t="str">
        <f t="shared" si="2231"/>
        <v/>
      </c>
      <c r="AC4755" s="154" t="str">
        <f t="shared" si="2242"/>
        <v/>
      </c>
      <c r="AD4755" s="154" t="str">
        <f t="shared" si="2243"/>
        <v/>
      </c>
      <c r="AE4755" s="3" t="str">
        <f t="shared" si="2244"/>
        <v/>
      </c>
      <c r="AF4755" s="3" t="str">
        <f t="shared" si="2245"/>
        <v/>
      </c>
      <c r="AG4755" s="3" t="str">
        <f t="shared" si="2246"/>
        <v/>
      </c>
      <c r="AH4755" s="4" t="str">
        <f t="shared" si="2247"/>
        <v/>
      </c>
      <c r="AI4755" s="75" t="str">
        <f t="shared" si="2248"/>
        <v/>
      </c>
      <c r="AJ4755" s="75" t="str">
        <f t="shared" si="2249"/>
        <v/>
      </c>
    </row>
    <row r="4756" spans="1:36" ht="14.25">
      <c r="A4756" s="41" t="str">
        <f t="shared" si="2232"/>
        <v/>
      </c>
      <c r="B4756" s="150" t="str">
        <f>IF(ISNUMBER(A4756),INDEX('MetaTrader Import'!$H$13:$J$5893,TRUNC(((A4756-$A$39+1)-1)/3)+1,MOD((A4756-$A$39+1)-1,3)+1),"")</f>
        <v/>
      </c>
      <c r="C4756" s="43" t="str">
        <f t="shared" si="2233"/>
        <v/>
      </c>
      <c r="D4756" s="43" t="str">
        <f t="shared" ca="1" si="2223"/>
        <v/>
      </c>
      <c r="E4756" s="43" t="str">
        <f t="shared" si="2234"/>
        <v/>
      </c>
      <c r="F4756" s="43" t="str">
        <f t="shared" si="2235"/>
        <v/>
      </c>
      <c r="G4756" s="43" t="str">
        <f>IF(A4756&lt;&gt;"",IF(A4756&lt;Data!$G$11*0.25,$C$13/$G$32,IF(A4756&gt;Data!$G$11*0.25,$C$13,$C$13*10)),"")</f>
        <v/>
      </c>
      <c r="H4756" s="43" t="str">
        <f>IF(A4756&lt;&gt;"",IF(Data!$G$9="constant",$C$13,IF(Data!$G$9="squeeze",G4756,F4756)),"")</f>
        <v/>
      </c>
      <c r="I4756" s="38" t="str">
        <f ca="1">IF(ISNUMBER(A4756),NORMINV(RAND(),0,IF(AND(Data!$G$9="squeeze",A4756&lt;Data!$G$11*0.25),$H$32,1)*$C$30*$C$13)*($C$14*$C$12),"")</f>
        <v/>
      </c>
      <c r="J4756" s="42" t="str">
        <f ca="1">IFERROR(IF(Data!$C$6="Real",B4756,I4756+J4755+($C$14*$C$12)*(NORMINV(RAND(),$C$15,CHOOSE($G$13,$C$13,F4756,G4756)))),"")</f>
        <v/>
      </c>
      <c r="K4756" s="88" t="str">
        <f>IF(ISNUMBER(A4756), IF($G$16="fixed",$G$17,MIN(H4756*Data!$C$7*$C$16*0.5,$C$17*Data!$C$7))*$C$12,"")</f>
        <v/>
      </c>
      <c r="L4756" s="42" t="str">
        <f t="shared" ca="1" si="2250"/>
        <v/>
      </c>
      <c r="M4756" s="44" t="str">
        <f t="shared" ca="1" si="2251"/>
        <v/>
      </c>
      <c r="N4756" s="44" t="str">
        <f t="shared" ca="1" si="2252"/>
        <v/>
      </c>
      <c r="O4756" s="108" t="str">
        <f t="shared" si="2236"/>
        <v/>
      </c>
      <c r="P4756" s="102" t="str">
        <f t="shared" si="2237"/>
        <v/>
      </c>
      <c r="Q4756" s="102" t="str">
        <f t="shared" si="2238"/>
        <v/>
      </c>
      <c r="R4756" s="120" t="str">
        <f t="shared" si="2239"/>
        <v/>
      </c>
      <c r="S4756" s="54" t="str">
        <f t="shared" si="2240"/>
        <v/>
      </c>
      <c r="T4756" s="5" t="str">
        <f t="shared" si="2241"/>
        <v/>
      </c>
      <c r="U4756" s="152" t="str">
        <f t="shared" si="2224"/>
        <v/>
      </c>
      <c r="V4756" s="152" t="str">
        <f t="shared" si="2225"/>
        <v/>
      </c>
      <c r="W4756" s="153" t="str">
        <f t="shared" si="2226"/>
        <v/>
      </c>
      <c r="X4756" s="153" t="str">
        <f t="shared" si="2227"/>
        <v/>
      </c>
      <c r="Y4756" s="153" t="str">
        <f t="shared" si="2228"/>
        <v/>
      </c>
      <c r="Z4756" s="153" t="str">
        <f t="shared" si="2229"/>
        <v/>
      </c>
      <c r="AA4756" s="152" t="str">
        <f t="shared" si="2230"/>
        <v/>
      </c>
      <c r="AB4756" s="152" t="str">
        <f t="shared" si="2231"/>
        <v/>
      </c>
      <c r="AC4756" s="154" t="str">
        <f t="shared" si="2242"/>
        <v/>
      </c>
      <c r="AD4756" s="154" t="str">
        <f t="shared" si="2243"/>
        <v/>
      </c>
      <c r="AE4756" s="3" t="str">
        <f t="shared" si="2244"/>
        <v/>
      </c>
      <c r="AF4756" s="3" t="str">
        <f t="shared" si="2245"/>
        <v/>
      </c>
      <c r="AG4756" s="3" t="str">
        <f t="shared" si="2246"/>
        <v/>
      </c>
      <c r="AH4756" s="4" t="str">
        <f t="shared" si="2247"/>
        <v/>
      </c>
      <c r="AI4756" s="75" t="str">
        <f t="shared" si="2248"/>
        <v/>
      </c>
      <c r="AJ4756" s="75" t="str">
        <f t="shared" si="2249"/>
        <v/>
      </c>
    </row>
    <row r="4757" spans="1:36" ht="14.25">
      <c r="A4757" s="41" t="str">
        <f t="shared" si="2232"/>
        <v/>
      </c>
      <c r="B4757" s="150" t="str">
        <f>IF(ISNUMBER(A4757),INDEX('MetaTrader Import'!$H$13:$J$5893,TRUNC(((A4757-$A$39+1)-1)/3)+1,MOD((A4757-$A$39+1)-1,3)+1),"")</f>
        <v/>
      </c>
      <c r="C4757" s="43" t="str">
        <f t="shared" si="2233"/>
        <v/>
      </c>
      <c r="D4757" s="43" t="str">
        <f t="shared" ca="1" si="2223"/>
        <v/>
      </c>
      <c r="E4757" s="43" t="str">
        <f t="shared" si="2234"/>
        <v/>
      </c>
      <c r="F4757" s="43" t="str">
        <f t="shared" si="2235"/>
        <v/>
      </c>
      <c r="G4757" s="43" t="str">
        <f>IF(A4757&lt;&gt;"",IF(A4757&lt;Data!$G$11*0.25,$C$13/$G$32,IF(A4757&gt;Data!$G$11*0.25,$C$13,$C$13*10)),"")</f>
        <v/>
      </c>
      <c r="H4757" s="43" t="str">
        <f>IF(A4757&lt;&gt;"",IF(Data!$G$9="constant",$C$13,IF(Data!$G$9="squeeze",G4757,F4757)),"")</f>
        <v/>
      </c>
      <c r="I4757" s="38" t="str">
        <f ca="1">IF(ISNUMBER(A4757),NORMINV(RAND(),0,IF(AND(Data!$G$9="squeeze",A4757&lt;Data!$G$11*0.25),$H$32,1)*$C$30*$C$13)*($C$14*$C$12),"")</f>
        <v/>
      </c>
      <c r="J4757" s="42" t="str">
        <f ca="1">IFERROR(IF(Data!$C$6="Real",B4757,I4757+J4756+($C$14*$C$12)*(NORMINV(RAND(),$C$15,CHOOSE($G$13,$C$13,F4757,G4757)))),"")</f>
        <v/>
      </c>
      <c r="K4757" s="88" t="str">
        <f>IF(ISNUMBER(A4757), IF($G$16="fixed",$G$17,MIN(H4757*Data!$C$7*$C$16*0.5,$C$17*Data!$C$7))*$C$12,"")</f>
        <v/>
      </c>
      <c r="L4757" s="42" t="str">
        <f t="shared" ca="1" si="2250"/>
        <v/>
      </c>
      <c r="M4757" s="44" t="str">
        <f t="shared" ca="1" si="2251"/>
        <v/>
      </c>
      <c r="N4757" s="44" t="str">
        <f t="shared" ca="1" si="2252"/>
        <v/>
      </c>
      <c r="O4757" s="108" t="str">
        <f t="shared" si="2236"/>
        <v/>
      </c>
      <c r="P4757" s="102" t="str">
        <f t="shared" si="2237"/>
        <v/>
      </c>
      <c r="Q4757" s="102" t="str">
        <f t="shared" si="2238"/>
        <v/>
      </c>
      <c r="R4757" s="120" t="str">
        <f t="shared" si="2239"/>
        <v/>
      </c>
      <c r="S4757" s="54" t="str">
        <f t="shared" si="2240"/>
        <v/>
      </c>
      <c r="T4757" s="5" t="str">
        <f t="shared" si="2241"/>
        <v/>
      </c>
      <c r="U4757" s="152" t="str">
        <f t="shared" si="2224"/>
        <v/>
      </c>
      <c r="V4757" s="152" t="str">
        <f t="shared" si="2225"/>
        <v/>
      </c>
      <c r="W4757" s="153" t="str">
        <f t="shared" si="2226"/>
        <v/>
      </c>
      <c r="X4757" s="153" t="str">
        <f t="shared" si="2227"/>
        <v/>
      </c>
      <c r="Y4757" s="153" t="str">
        <f t="shared" si="2228"/>
        <v/>
      </c>
      <c r="Z4757" s="153" t="str">
        <f t="shared" si="2229"/>
        <v/>
      </c>
      <c r="AA4757" s="152" t="str">
        <f t="shared" si="2230"/>
        <v/>
      </c>
      <c r="AB4757" s="152" t="str">
        <f t="shared" si="2231"/>
        <v/>
      </c>
      <c r="AC4757" s="154" t="str">
        <f t="shared" si="2242"/>
        <v/>
      </c>
      <c r="AD4757" s="154" t="str">
        <f t="shared" si="2243"/>
        <v/>
      </c>
      <c r="AE4757" s="3" t="str">
        <f t="shared" si="2244"/>
        <v/>
      </c>
      <c r="AF4757" s="3" t="str">
        <f t="shared" si="2245"/>
        <v/>
      </c>
      <c r="AG4757" s="3" t="str">
        <f t="shared" si="2246"/>
        <v/>
      </c>
      <c r="AH4757" s="4" t="str">
        <f t="shared" si="2247"/>
        <v/>
      </c>
      <c r="AI4757" s="75" t="str">
        <f t="shared" si="2248"/>
        <v/>
      </c>
      <c r="AJ4757" s="75" t="str">
        <f t="shared" si="2249"/>
        <v/>
      </c>
    </row>
    <row r="4758" spans="1:36" ht="14.25">
      <c r="A4758" s="41" t="str">
        <f t="shared" si="2232"/>
        <v/>
      </c>
      <c r="B4758" s="150" t="str">
        <f>IF(ISNUMBER(A4758),INDEX('MetaTrader Import'!$H$13:$J$5893,TRUNC(((A4758-$A$39+1)-1)/3)+1,MOD((A4758-$A$39+1)-1,3)+1),"")</f>
        <v/>
      </c>
      <c r="C4758" s="43" t="str">
        <f t="shared" si="2233"/>
        <v/>
      </c>
      <c r="D4758" s="43" t="str">
        <f t="shared" ca="1" si="2223"/>
        <v/>
      </c>
      <c r="E4758" s="43" t="str">
        <f t="shared" si="2234"/>
        <v/>
      </c>
      <c r="F4758" s="43" t="str">
        <f t="shared" si="2235"/>
        <v/>
      </c>
      <c r="G4758" s="43" t="str">
        <f>IF(A4758&lt;&gt;"",IF(A4758&lt;Data!$G$11*0.25,$C$13/$G$32,IF(A4758&gt;Data!$G$11*0.25,$C$13,$C$13*10)),"")</f>
        <v/>
      </c>
      <c r="H4758" s="43" t="str">
        <f>IF(A4758&lt;&gt;"",IF(Data!$G$9="constant",$C$13,IF(Data!$G$9="squeeze",G4758,F4758)),"")</f>
        <v/>
      </c>
      <c r="I4758" s="38" t="str">
        <f ca="1">IF(ISNUMBER(A4758),NORMINV(RAND(),0,IF(AND(Data!$G$9="squeeze",A4758&lt;Data!$G$11*0.25),$H$32,1)*$C$30*$C$13)*($C$14*$C$12),"")</f>
        <v/>
      </c>
      <c r="J4758" s="42" t="str">
        <f ca="1">IFERROR(IF(Data!$C$6="Real",B4758,I4758+J4757+($C$14*$C$12)*(NORMINV(RAND(),$C$15,CHOOSE($G$13,$C$13,F4758,G4758)))),"")</f>
        <v/>
      </c>
      <c r="K4758" s="88" t="str">
        <f>IF(ISNUMBER(A4758), IF($G$16="fixed",$G$17,MIN(H4758*Data!$C$7*$C$16*0.5,$C$17*Data!$C$7))*$C$12,"")</f>
        <v/>
      </c>
      <c r="L4758" s="42" t="str">
        <f t="shared" ca="1" si="2250"/>
        <v/>
      </c>
      <c r="M4758" s="44" t="str">
        <f t="shared" ca="1" si="2251"/>
        <v/>
      </c>
      <c r="N4758" s="44" t="str">
        <f t="shared" ca="1" si="2252"/>
        <v/>
      </c>
      <c r="O4758" s="108" t="str">
        <f t="shared" si="2236"/>
        <v/>
      </c>
      <c r="P4758" s="102" t="str">
        <f t="shared" si="2237"/>
        <v/>
      </c>
      <c r="Q4758" s="102" t="str">
        <f t="shared" si="2238"/>
        <v/>
      </c>
      <c r="R4758" s="120" t="str">
        <f t="shared" si="2239"/>
        <v/>
      </c>
      <c r="S4758" s="54" t="str">
        <f t="shared" si="2240"/>
        <v/>
      </c>
      <c r="T4758" s="5" t="str">
        <f t="shared" si="2241"/>
        <v/>
      </c>
      <c r="U4758" s="152" t="str">
        <f t="shared" si="2224"/>
        <v/>
      </c>
      <c r="V4758" s="152" t="str">
        <f t="shared" si="2225"/>
        <v/>
      </c>
      <c r="W4758" s="153" t="str">
        <f t="shared" si="2226"/>
        <v/>
      </c>
      <c r="X4758" s="153" t="str">
        <f t="shared" si="2227"/>
        <v/>
      </c>
      <c r="Y4758" s="153" t="str">
        <f t="shared" si="2228"/>
        <v/>
      </c>
      <c r="Z4758" s="153" t="str">
        <f t="shared" si="2229"/>
        <v/>
      </c>
      <c r="AA4758" s="152" t="str">
        <f t="shared" si="2230"/>
        <v/>
      </c>
      <c r="AB4758" s="152" t="str">
        <f t="shared" si="2231"/>
        <v/>
      </c>
      <c r="AC4758" s="154" t="str">
        <f t="shared" si="2242"/>
        <v/>
      </c>
      <c r="AD4758" s="154" t="str">
        <f t="shared" si="2243"/>
        <v/>
      </c>
      <c r="AE4758" s="3" t="str">
        <f t="shared" si="2244"/>
        <v/>
      </c>
      <c r="AF4758" s="3" t="str">
        <f t="shared" si="2245"/>
        <v/>
      </c>
      <c r="AG4758" s="3" t="str">
        <f t="shared" si="2246"/>
        <v/>
      </c>
      <c r="AH4758" s="4" t="str">
        <f t="shared" si="2247"/>
        <v/>
      </c>
      <c r="AI4758" s="75" t="str">
        <f t="shared" si="2248"/>
        <v/>
      </c>
      <c r="AJ4758" s="75" t="str">
        <f t="shared" si="2249"/>
        <v/>
      </c>
    </row>
    <row r="4759" spans="1:36" ht="14.25">
      <c r="A4759" s="41" t="str">
        <f t="shared" si="2232"/>
        <v/>
      </c>
      <c r="B4759" s="150" t="str">
        <f>IF(ISNUMBER(A4759),INDEX('MetaTrader Import'!$H$13:$J$5893,TRUNC(((A4759-$A$39+1)-1)/3)+1,MOD((A4759-$A$39+1)-1,3)+1),"")</f>
        <v/>
      </c>
      <c r="C4759" s="43" t="str">
        <f t="shared" si="2233"/>
        <v/>
      </c>
      <c r="D4759" s="43" t="str">
        <f t="shared" ca="1" si="2223"/>
        <v/>
      </c>
      <c r="E4759" s="43" t="str">
        <f t="shared" si="2234"/>
        <v/>
      </c>
      <c r="F4759" s="43" t="str">
        <f t="shared" si="2235"/>
        <v/>
      </c>
      <c r="G4759" s="43" t="str">
        <f>IF(A4759&lt;&gt;"",IF(A4759&lt;Data!$G$11*0.25,$C$13/$G$32,IF(A4759&gt;Data!$G$11*0.25,$C$13,$C$13*10)),"")</f>
        <v/>
      </c>
      <c r="H4759" s="43" t="str">
        <f>IF(A4759&lt;&gt;"",IF(Data!$G$9="constant",$C$13,IF(Data!$G$9="squeeze",G4759,F4759)),"")</f>
        <v/>
      </c>
      <c r="I4759" s="38" t="str">
        <f ca="1">IF(ISNUMBER(A4759),NORMINV(RAND(),0,IF(AND(Data!$G$9="squeeze",A4759&lt;Data!$G$11*0.25),$H$32,1)*$C$30*$C$13)*($C$14*$C$12),"")</f>
        <v/>
      </c>
      <c r="J4759" s="42" t="str">
        <f ca="1">IFERROR(IF(Data!$C$6="Real",B4759,I4759+J4758+($C$14*$C$12)*(NORMINV(RAND(),$C$15,CHOOSE($G$13,$C$13,F4759,G4759)))),"")</f>
        <v/>
      </c>
      <c r="K4759" s="88" t="str">
        <f>IF(ISNUMBER(A4759), IF($G$16="fixed",$G$17,MIN(H4759*Data!$C$7*$C$16*0.5,$C$17*Data!$C$7))*$C$12,"")</f>
        <v/>
      </c>
      <c r="L4759" s="42" t="str">
        <f t="shared" ca="1" si="2250"/>
        <v/>
      </c>
      <c r="M4759" s="44" t="str">
        <f t="shared" ca="1" si="2251"/>
        <v/>
      </c>
      <c r="N4759" s="44" t="str">
        <f t="shared" ca="1" si="2252"/>
        <v/>
      </c>
      <c r="O4759" s="108" t="str">
        <f t="shared" si="2236"/>
        <v/>
      </c>
      <c r="P4759" s="102" t="str">
        <f t="shared" si="2237"/>
        <v/>
      </c>
      <c r="Q4759" s="102" t="str">
        <f t="shared" si="2238"/>
        <v/>
      </c>
      <c r="R4759" s="120" t="str">
        <f t="shared" si="2239"/>
        <v/>
      </c>
      <c r="S4759" s="54" t="str">
        <f t="shared" si="2240"/>
        <v/>
      </c>
      <c r="T4759" s="5" t="str">
        <f t="shared" si="2241"/>
        <v/>
      </c>
      <c r="U4759" s="152" t="str">
        <f t="shared" si="2224"/>
        <v/>
      </c>
      <c r="V4759" s="152" t="str">
        <f t="shared" si="2225"/>
        <v/>
      </c>
      <c r="W4759" s="153" t="str">
        <f t="shared" si="2226"/>
        <v/>
      </c>
      <c r="X4759" s="153" t="str">
        <f t="shared" si="2227"/>
        <v/>
      </c>
      <c r="Y4759" s="153" t="str">
        <f t="shared" si="2228"/>
        <v/>
      </c>
      <c r="Z4759" s="153" t="str">
        <f t="shared" si="2229"/>
        <v/>
      </c>
      <c r="AA4759" s="152" t="str">
        <f t="shared" si="2230"/>
        <v/>
      </c>
      <c r="AB4759" s="152" t="str">
        <f t="shared" si="2231"/>
        <v/>
      </c>
      <c r="AC4759" s="154" t="str">
        <f t="shared" si="2242"/>
        <v/>
      </c>
      <c r="AD4759" s="154" t="str">
        <f t="shared" si="2243"/>
        <v/>
      </c>
      <c r="AE4759" s="3" t="str">
        <f t="shared" si="2244"/>
        <v/>
      </c>
      <c r="AF4759" s="3" t="str">
        <f t="shared" si="2245"/>
        <v/>
      </c>
      <c r="AG4759" s="3" t="str">
        <f t="shared" si="2246"/>
        <v/>
      </c>
      <c r="AH4759" s="4" t="str">
        <f t="shared" si="2247"/>
        <v/>
      </c>
      <c r="AI4759" s="75" t="str">
        <f t="shared" si="2248"/>
        <v/>
      </c>
      <c r="AJ4759" s="75" t="str">
        <f t="shared" si="2249"/>
        <v/>
      </c>
    </row>
    <row r="4760" spans="1:36" ht="14.25">
      <c r="A4760" s="41" t="str">
        <f t="shared" si="2232"/>
        <v/>
      </c>
      <c r="B4760" s="150" t="str">
        <f>IF(ISNUMBER(A4760),INDEX('MetaTrader Import'!$H$13:$J$5893,TRUNC(((A4760-$A$39+1)-1)/3)+1,MOD((A4760-$A$39+1)-1,3)+1),"")</f>
        <v/>
      </c>
      <c r="C4760" s="43" t="str">
        <f t="shared" si="2233"/>
        <v/>
      </c>
      <c r="D4760" s="43" t="str">
        <f t="shared" ca="1" si="2223"/>
        <v/>
      </c>
      <c r="E4760" s="43" t="str">
        <f t="shared" si="2234"/>
        <v/>
      </c>
      <c r="F4760" s="43" t="str">
        <f t="shared" si="2235"/>
        <v/>
      </c>
      <c r="G4760" s="43" t="str">
        <f>IF(A4760&lt;&gt;"",IF(A4760&lt;Data!$G$11*0.25,$C$13/$G$32,IF(A4760&gt;Data!$G$11*0.25,$C$13,$C$13*10)),"")</f>
        <v/>
      </c>
      <c r="H4760" s="43" t="str">
        <f>IF(A4760&lt;&gt;"",IF(Data!$G$9="constant",$C$13,IF(Data!$G$9="squeeze",G4760,F4760)),"")</f>
        <v/>
      </c>
      <c r="I4760" s="38" t="str">
        <f ca="1">IF(ISNUMBER(A4760),NORMINV(RAND(),0,IF(AND(Data!$G$9="squeeze",A4760&lt;Data!$G$11*0.25),$H$32,1)*$C$30*$C$13)*($C$14*$C$12),"")</f>
        <v/>
      </c>
      <c r="J4760" s="42" t="str">
        <f ca="1">IFERROR(IF(Data!$C$6="Real",B4760,I4760+J4759+($C$14*$C$12)*(NORMINV(RAND(),$C$15,CHOOSE($G$13,$C$13,F4760,G4760)))),"")</f>
        <v/>
      </c>
      <c r="K4760" s="88" t="str">
        <f>IF(ISNUMBER(A4760), IF($G$16="fixed",$G$17,MIN(H4760*Data!$C$7*$C$16*0.5,$C$17*Data!$C$7))*$C$12,"")</f>
        <v/>
      </c>
      <c r="L4760" s="42" t="str">
        <f t="shared" ca="1" si="2250"/>
        <v/>
      </c>
      <c r="M4760" s="44" t="str">
        <f t="shared" ca="1" si="2251"/>
        <v/>
      </c>
      <c r="N4760" s="44" t="str">
        <f t="shared" ca="1" si="2252"/>
        <v/>
      </c>
      <c r="O4760" s="108" t="str">
        <f t="shared" si="2236"/>
        <v/>
      </c>
      <c r="P4760" s="102" t="str">
        <f t="shared" si="2237"/>
        <v/>
      </c>
      <c r="Q4760" s="102" t="str">
        <f t="shared" si="2238"/>
        <v/>
      </c>
      <c r="R4760" s="120" t="str">
        <f t="shared" si="2239"/>
        <v/>
      </c>
      <c r="S4760" s="54" t="str">
        <f t="shared" si="2240"/>
        <v/>
      </c>
      <c r="T4760" s="5" t="str">
        <f t="shared" si="2241"/>
        <v/>
      </c>
      <c r="U4760" s="152" t="str">
        <f t="shared" si="2224"/>
        <v/>
      </c>
      <c r="V4760" s="152" t="str">
        <f t="shared" si="2225"/>
        <v/>
      </c>
      <c r="W4760" s="153" t="str">
        <f t="shared" si="2226"/>
        <v/>
      </c>
      <c r="X4760" s="153" t="str">
        <f t="shared" si="2227"/>
        <v/>
      </c>
      <c r="Y4760" s="153" t="str">
        <f t="shared" si="2228"/>
        <v/>
      </c>
      <c r="Z4760" s="153" t="str">
        <f t="shared" si="2229"/>
        <v/>
      </c>
      <c r="AA4760" s="152" t="str">
        <f t="shared" si="2230"/>
        <v/>
      </c>
      <c r="AB4760" s="152" t="str">
        <f t="shared" si="2231"/>
        <v/>
      </c>
      <c r="AC4760" s="154" t="str">
        <f t="shared" si="2242"/>
        <v/>
      </c>
      <c r="AD4760" s="154" t="str">
        <f t="shared" si="2243"/>
        <v/>
      </c>
      <c r="AE4760" s="3" t="str">
        <f t="shared" si="2244"/>
        <v/>
      </c>
      <c r="AF4760" s="3" t="str">
        <f t="shared" si="2245"/>
        <v/>
      </c>
      <c r="AG4760" s="3" t="str">
        <f t="shared" si="2246"/>
        <v/>
      </c>
      <c r="AH4760" s="4" t="str">
        <f t="shared" si="2247"/>
        <v/>
      </c>
      <c r="AI4760" s="75" t="str">
        <f t="shared" si="2248"/>
        <v/>
      </c>
      <c r="AJ4760" s="75" t="str">
        <f t="shared" si="2249"/>
        <v/>
      </c>
    </row>
    <row r="4761" spans="1:36" ht="14.25">
      <c r="A4761" s="41" t="str">
        <f t="shared" si="2232"/>
        <v/>
      </c>
      <c r="B4761" s="150" t="str">
        <f>IF(ISNUMBER(A4761),INDEX('MetaTrader Import'!$H$13:$J$5893,TRUNC(((A4761-$A$39+1)-1)/3)+1,MOD((A4761-$A$39+1)-1,3)+1),"")</f>
        <v/>
      </c>
      <c r="C4761" s="43" t="str">
        <f t="shared" si="2233"/>
        <v/>
      </c>
      <c r="D4761" s="43" t="str">
        <f t="shared" ca="1" si="2223"/>
        <v/>
      </c>
      <c r="E4761" s="43" t="str">
        <f t="shared" si="2234"/>
        <v/>
      </c>
      <c r="F4761" s="43" t="str">
        <f t="shared" si="2235"/>
        <v/>
      </c>
      <c r="G4761" s="43" t="str">
        <f>IF(A4761&lt;&gt;"",IF(A4761&lt;Data!$G$11*0.25,$C$13/$G$32,IF(A4761&gt;Data!$G$11*0.25,$C$13,$C$13*10)),"")</f>
        <v/>
      </c>
      <c r="H4761" s="43" t="str">
        <f>IF(A4761&lt;&gt;"",IF(Data!$G$9="constant",$C$13,IF(Data!$G$9="squeeze",G4761,F4761)),"")</f>
        <v/>
      </c>
      <c r="I4761" s="38" t="str">
        <f ca="1">IF(ISNUMBER(A4761),NORMINV(RAND(),0,IF(AND(Data!$G$9="squeeze",A4761&lt;Data!$G$11*0.25),$H$32,1)*$C$30*$C$13)*($C$14*$C$12),"")</f>
        <v/>
      </c>
      <c r="J4761" s="42" t="str">
        <f ca="1">IFERROR(IF(Data!$C$6="Real",B4761,I4761+J4760+($C$14*$C$12)*(NORMINV(RAND(),$C$15,CHOOSE($G$13,$C$13,F4761,G4761)))),"")</f>
        <v/>
      </c>
      <c r="K4761" s="88" t="str">
        <f>IF(ISNUMBER(A4761), IF($G$16="fixed",$G$17,MIN(H4761*Data!$C$7*$C$16*0.5,$C$17*Data!$C$7))*$C$12,"")</f>
        <v/>
      </c>
      <c r="L4761" s="42" t="str">
        <f t="shared" ca="1" si="2250"/>
        <v/>
      </c>
      <c r="M4761" s="44" t="str">
        <f t="shared" ca="1" si="2251"/>
        <v/>
      </c>
      <c r="N4761" s="44" t="str">
        <f t="shared" ca="1" si="2252"/>
        <v/>
      </c>
      <c r="O4761" s="108" t="str">
        <f t="shared" si="2236"/>
        <v/>
      </c>
      <c r="P4761" s="102" t="str">
        <f t="shared" si="2237"/>
        <v/>
      </c>
      <c r="Q4761" s="102" t="str">
        <f t="shared" si="2238"/>
        <v/>
      </c>
      <c r="R4761" s="120" t="str">
        <f t="shared" si="2239"/>
        <v/>
      </c>
      <c r="S4761" s="54" t="str">
        <f t="shared" si="2240"/>
        <v/>
      </c>
      <c r="T4761" s="5" t="str">
        <f t="shared" si="2241"/>
        <v/>
      </c>
      <c r="U4761" s="152" t="str">
        <f t="shared" si="2224"/>
        <v/>
      </c>
      <c r="V4761" s="152" t="str">
        <f t="shared" si="2225"/>
        <v/>
      </c>
      <c r="W4761" s="153" t="str">
        <f t="shared" si="2226"/>
        <v/>
      </c>
      <c r="X4761" s="153" t="str">
        <f t="shared" si="2227"/>
        <v/>
      </c>
      <c r="Y4761" s="153" t="str">
        <f t="shared" si="2228"/>
        <v/>
      </c>
      <c r="Z4761" s="153" t="str">
        <f t="shared" si="2229"/>
        <v/>
      </c>
      <c r="AA4761" s="152" t="str">
        <f t="shared" si="2230"/>
        <v/>
      </c>
      <c r="AB4761" s="152" t="str">
        <f t="shared" si="2231"/>
        <v/>
      </c>
      <c r="AC4761" s="154" t="str">
        <f t="shared" si="2242"/>
        <v/>
      </c>
      <c r="AD4761" s="154" t="str">
        <f t="shared" si="2243"/>
        <v/>
      </c>
      <c r="AE4761" s="3" t="str">
        <f t="shared" si="2244"/>
        <v/>
      </c>
      <c r="AF4761" s="3" t="str">
        <f t="shared" si="2245"/>
        <v/>
      </c>
      <c r="AG4761" s="3" t="str">
        <f t="shared" si="2246"/>
        <v/>
      </c>
      <c r="AH4761" s="4" t="str">
        <f t="shared" si="2247"/>
        <v/>
      </c>
      <c r="AI4761" s="75" t="str">
        <f t="shared" si="2248"/>
        <v/>
      </c>
      <c r="AJ4761" s="75" t="str">
        <f t="shared" si="2249"/>
        <v/>
      </c>
    </row>
    <row r="4762" spans="1:36" ht="14.25">
      <c r="A4762" s="41" t="str">
        <f t="shared" si="2232"/>
        <v/>
      </c>
      <c r="B4762" s="150" t="str">
        <f>IF(ISNUMBER(A4762),INDEX('MetaTrader Import'!$H$13:$J$5893,TRUNC(((A4762-$A$39+1)-1)/3)+1,MOD((A4762-$A$39+1)-1,3)+1),"")</f>
        <v/>
      </c>
      <c r="C4762" s="43" t="str">
        <f t="shared" si="2233"/>
        <v/>
      </c>
      <c r="D4762" s="43" t="str">
        <f t="shared" ca="1" si="2223"/>
        <v/>
      </c>
      <c r="E4762" s="43" t="str">
        <f t="shared" si="2234"/>
        <v/>
      </c>
      <c r="F4762" s="43" t="str">
        <f t="shared" si="2235"/>
        <v/>
      </c>
      <c r="G4762" s="43" t="str">
        <f>IF(A4762&lt;&gt;"",IF(A4762&lt;Data!$G$11*0.25,$C$13/$G$32,IF(A4762&gt;Data!$G$11*0.25,$C$13,$C$13*10)),"")</f>
        <v/>
      </c>
      <c r="H4762" s="43" t="str">
        <f>IF(A4762&lt;&gt;"",IF(Data!$G$9="constant",$C$13,IF(Data!$G$9="squeeze",G4762,F4762)),"")</f>
        <v/>
      </c>
      <c r="I4762" s="38" t="str">
        <f ca="1">IF(ISNUMBER(A4762),NORMINV(RAND(),0,IF(AND(Data!$G$9="squeeze",A4762&lt;Data!$G$11*0.25),$H$32,1)*$C$30*$C$13)*($C$14*$C$12),"")</f>
        <v/>
      </c>
      <c r="J4762" s="42" t="str">
        <f ca="1">IFERROR(IF(Data!$C$6="Real",B4762,I4762+J4761+($C$14*$C$12)*(NORMINV(RAND(),$C$15,CHOOSE($G$13,$C$13,F4762,G4762)))),"")</f>
        <v/>
      </c>
      <c r="K4762" s="88" t="str">
        <f>IF(ISNUMBER(A4762), IF($G$16="fixed",$G$17,MIN(H4762*Data!$C$7*$C$16*0.5,$C$17*Data!$C$7))*$C$12,"")</f>
        <v/>
      </c>
      <c r="L4762" s="42" t="str">
        <f t="shared" ca="1" si="2250"/>
        <v/>
      </c>
      <c r="M4762" s="44" t="str">
        <f t="shared" ca="1" si="2251"/>
        <v/>
      </c>
      <c r="N4762" s="44" t="str">
        <f t="shared" ca="1" si="2252"/>
        <v/>
      </c>
      <c r="O4762" s="108" t="str">
        <f t="shared" si="2236"/>
        <v/>
      </c>
      <c r="P4762" s="102" t="str">
        <f t="shared" si="2237"/>
        <v/>
      </c>
      <c r="Q4762" s="102" t="str">
        <f t="shared" si="2238"/>
        <v/>
      </c>
      <c r="R4762" s="120" t="str">
        <f t="shared" si="2239"/>
        <v/>
      </c>
      <c r="S4762" s="54" t="str">
        <f t="shared" si="2240"/>
        <v/>
      </c>
      <c r="T4762" s="5" t="str">
        <f t="shared" si="2241"/>
        <v/>
      </c>
      <c r="U4762" s="152" t="str">
        <f t="shared" si="2224"/>
        <v/>
      </c>
      <c r="V4762" s="152" t="str">
        <f t="shared" si="2225"/>
        <v/>
      </c>
      <c r="W4762" s="153" t="str">
        <f t="shared" si="2226"/>
        <v/>
      </c>
      <c r="X4762" s="153" t="str">
        <f t="shared" si="2227"/>
        <v/>
      </c>
      <c r="Y4762" s="153" t="str">
        <f t="shared" si="2228"/>
        <v/>
      </c>
      <c r="Z4762" s="153" t="str">
        <f t="shared" si="2229"/>
        <v/>
      </c>
      <c r="AA4762" s="152" t="str">
        <f t="shared" si="2230"/>
        <v/>
      </c>
      <c r="AB4762" s="152" t="str">
        <f t="shared" si="2231"/>
        <v/>
      </c>
      <c r="AC4762" s="154" t="str">
        <f t="shared" si="2242"/>
        <v/>
      </c>
      <c r="AD4762" s="154" t="str">
        <f t="shared" si="2243"/>
        <v/>
      </c>
      <c r="AE4762" s="3" t="str">
        <f t="shared" si="2244"/>
        <v/>
      </c>
      <c r="AF4762" s="3" t="str">
        <f t="shared" si="2245"/>
        <v/>
      </c>
      <c r="AG4762" s="3" t="str">
        <f t="shared" si="2246"/>
        <v/>
      </c>
      <c r="AH4762" s="4" t="str">
        <f t="shared" si="2247"/>
        <v/>
      </c>
      <c r="AI4762" s="75" t="str">
        <f t="shared" si="2248"/>
        <v/>
      </c>
      <c r="AJ4762" s="75" t="str">
        <f t="shared" si="2249"/>
        <v/>
      </c>
    </row>
    <row r="4763" spans="1:36" ht="14.25">
      <c r="A4763" s="41" t="str">
        <f t="shared" si="2232"/>
        <v/>
      </c>
      <c r="B4763" s="150" t="str">
        <f>IF(ISNUMBER(A4763),INDEX('MetaTrader Import'!$H$13:$J$5893,TRUNC(((A4763-$A$39+1)-1)/3)+1,MOD((A4763-$A$39+1)-1,3)+1),"")</f>
        <v/>
      </c>
      <c r="C4763" s="43" t="str">
        <f t="shared" si="2233"/>
        <v/>
      </c>
      <c r="D4763" s="43" t="str">
        <f t="shared" ca="1" si="2223"/>
        <v/>
      </c>
      <c r="E4763" s="43" t="str">
        <f t="shared" si="2234"/>
        <v/>
      </c>
      <c r="F4763" s="43" t="str">
        <f t="shared" si="2235"/>
        <v/>
      </c>
      <c r="G4763" s="43" t="str">
        <f>IF(A4763&lt;&gt;"",IF(A4763&lt;Data!$G$11*0.25,$C$13/$G$32,IF(A4763&gt;Data!$G$11*0.25,$C$13,$C$13*10)),"")</f>
        <v/>
      </c>
      <c r="H4763" s="43" t="str">
        <f>IF(A4763&lt;&gt;"",IF(Data!$G$9="constant",$C$13,IF(Data!$G$9="squeeze",G4763,F4763)),"")</f>
        <v/>
      </c>
      <c r="I4763" s="38" t="str">
        <f ca="1">IF(ISNUMBER(A4763),NORMINV(RAND(),0,IF(AND(Data!$G$9="squeeze",A4763&lt;Data!$G$11*0.25),$H$32,1)*$C$30*$C$13)*($C$14*$C$12),"")</f>
        <v/>
      </c>
      <c r="J4763" s="42" t="str">
        <f ca="1">IFERROR(IF(Data!$C$6="Real",B4763,I4763+J4762+($C$14*$C$12)*(NORMINV(RAND(),$C$15,CHOOSE($G$13,$C$13,F4763,G4763)))),"")</f>
        <v/>
      </c>
      <c r="K4763" s="88" t="str">
        <f>IF(ISNUMBER(A4763), IF($G$16="fixed",$G$17,MIN(H4763*Data!$C$7*$C$16*0.5,$C$17*Data!$C$7))*$C$12,"")</f>
        <v/>
      </c>
      <c r="L4763" s="42" t="str">
        <f t="shared" ca="1" si="2250"/>
        <v/>
      </c>
      <c r="M4763" s="44" t="str">
        <f t="shared" ca="1" si="2251"/>
        <v/>
      </c>
      <c r="N4763" s="44" t="str">
        <f t="shared" ca="1" si="2252"/>
        <v/>
      </c>
      <c r="O4763" s="108" t="str">
        <f t="shared" si="2236"/>
        <v/>
      </c>
      <c r="P4763" s="102" t="str">
        <f t="shared" si="2237"/>
        <v/>
      </c>
      <c r="Q4763" s="102" t="str">
        <f t="shared" si="2238"/>
        <v/>
      </c>
      <c r="R4763" s="120" t="str">
        <f t="shared" si="2239"/>
        <v/>
      </c>
      <c r="S4763" s="54" t="str">
        <f t="shared" si="2240"/>
        <v/>
      </c>
      <c r="T4763" s="5" t="str">
        <f t="shared" si="2241"/>
        <v/>
      </c>
      <c r="U4763" s="152" t="str">
        <f t="shared" si="2224"/>
        <v/>
      </c>
      <c r="V4763" s="152" t="str">
        <f t="shared" si="2225"/>
        <v/>
      </c>
      <c r="W4763" s="153" t="str">
        <f t="shared" si="2226"/>
        <v/>
      </c>
      <c r="X4763" s="153" t="str">
        <f t="shared" si="2227"/>
        <v/>
      </c>
      <c r="Y4763" s="153" t="str">
        <f t="shared" si="2228"/>
        <v/>
      </c>
      <c r="Z4763" s="153" t="str">
        <f t="shared" si="2229"/>
        <v/>
      </c>
      <c r="AA4763" s="152" t="str">
        <f t="shared" si="2230"/>
        <v/>
      </c>
      <c r="AB4763" s="152" t="str">
        <f t="shared" si="2231"/>
        <v/>
      </c>
      <c r="AC4763" s="154" t="str">
        <f t="shared" si="2242"/>
        <v/>
      </c>
      <c r="AD4763" s="154" t="str">
        <f t="shared" si="2243"/>
        <v/>
      </c>
      <c r="AE4763" s="3" t="str">
        <f t="shared" si="2244"/>
        <v/>
      </c>
      <c r="AF4763" s="3" t="str">
        <f t="shared" si="2245"/>
        <v/>
      </c>
      <c r="AG4763" s="3" t="str">
        <f t="shared" si="2246"/>
        <v/>
      </c>
      <c r="AH4763" s="4" t="str">
        <f t="shared" si="2247"/>
        <v/>
      </c>
      <c r="AI4763" s="75" t="str">
        <f t="shared" si="2248"/>
        <v/>
      </c>
      <c r="AJ4763" s="75" t="str">
        <f t="shared" si="2249"/>
        <v/>
      </c>
    </row>
    <row r="4764" spans="1:36" ht="14.25">
      <c r="A4764" s="41" t="str">
        <f t="shared" si="2232"/>
        <v/>
      </c>
      <c r="B4764" s="150" t="str">
        <f>IF(ISNUMBER(A4764),INDEX('MetaTrader Import'!$H$13:$J$5893,TRUNC(((A4764-$A$39+1)-1)/3)+1,MOD((A4764-$A$39+1)-1,3)+1),"")</f>
        <v/>
      </c>
      <c r="C4764" s="43" t="str">
        <f t="shared" si="2233"/>
        <v/>
      </c>
      <c r="D4764" s="43" t="str">
        <f t="shared" ca="1" si="2223"/>
        <v/>
      </c>
      <c r="E4764" s="43" t="str">
        <f t="shared" si="2234"/>
        <v/>
      </c>
      <c r="F4764" s="43" t="str">
        <f t="shared" si="2235"/>
        <v/>
      </c>
      <c r="G4764" s="43" t="str">
        <f>IF(A4764&lt;&gt;"",IF(A4764&lt;Data!$G$11*0.25,$C$13/$G$32,IF(A4764&gt;Data!$G$11*0.25,$C$13,$C$13*10)),"")</f>
        <v/>
      </c>
      <c r="H4764" s="43" t="str">
        <f>IF(A4764&lt;&gt;"",IF(Data!$G$9="constant",$C$13,IF(Data!$G$9="squeeze",G4764,F4764)),"")</f>
        <v/>
      </c>
      <c r="I4764" s="38" t="str">
        <f ca="1">IF(ISNUMBER(A4764),NORMINV(RAND(),0,IF(AND(Data!$G$9="squeeze",A4764&lt;Data!$G$11*0.25),$H$32,1)*$C$30*$C$13)*($C$14*$C$12),"")</f>
        <v/>
      </c>
      <c r="J4764" s="42" t="str">
        <f ca="1">IFERROR(IF(Data!$C$6="Real",B4764,I4764+J4763+($C$14*$C$12)*(NORMINV(RAND(),$C$15,CHOOSE($G$13,$C$13,F4764,G4764)))),"")</f>
        <v/>
      </c>
      <c r="K4764" s="88" t="str">
        <f>IF(ISNUMBER(A4764), IF($G$16="fixed",$G$17,MIN(H4764*Data!$C$7*$C$16*0.5,$C$17*Data!$C$7))*$C$12,"")</f>
        <v/>
      </c>
      <c r="L4764" s="42" t="str">
        <f t="shared" ca="1" si="2250"/>
        <v/>
      </c>
      <c r="M4764" s="44" t="str">
        <f t="shared" ca="1" si="2251"/>
        <v/>
      </c>
      <c r="N4764" s="44" t="str">
        <f t="shared" ca="1" si="2252"/>
        <v/>
      </c>
      <c r="O4764" s="108" t="str">
        <f t="shared" si="2236"/>
        <v/>
      </c>
      <c r="P4764" s="102" t="str">
        <f t="shared" si="2237"/>
        <v/>
      </c>
      <c r="Q4764" s="102" t="str">
        <f t="shared" si="2238"/>
        <v/>
      </c>
      <c r="R4764" s="120" t="str">
        <f t="shared" si="2239"/>
        <v/>
      </c>
      <c r="S4764" s="54" t="str">
        <f t="shared" si="2240"/>
        <v/>
      </c>
      <c r="T4764" s="5" t="str">
        <f t="shared" si="2241"/>
        <v/>
      </c>
      <c r="U4764" s="152" t="str">
        <f t="shared" si="2224"/>
        <v/>
      </c>
      <c r="V4764" s="152" t="str">
        <f t="shared" si="2225"/>
        <v/>
      </c>
      <c r="W4764" s="153" t="str">
        <f t="shared" si="2226"/>
        <v/>
      </c>
      <c r="X4764" s="153" t="str">
        <f t="shared" si="2227"/>
        <v/>
      </c>
      <c r="Y4764" s="153" t="str">
        <f t="shared" si="2228"/>
        <v/>
      </c>
      <c r="Z4764" s="153" t="str">
        <f t="shared" si="2229"/>
        <v/>
      </c>
      <c r="AA4764" s="152" t="str">
        <f t="shared" si="2230"/>
        <v/>
      </c>
      <c r="AB4764" s="152" t="str">
        <f t="shared" si="2231"/>
        <v/>
      </c>
      <c r="AC4764" s="154" t="str">
        <f t="shared" si="2242"/>
        <v/>
      </c>
      <c r="AD4764" s="154" t="str">
        <f t="shared" si="2243"/>
        <v/>
      </c>
      <c r="AE4764" s="3" t="str">
        <f t="shared" si="2244"/>
        <v/>
      </c>
      <c r="AF4764" s="3" t="str">
        <f t="shared" si="2245"/>
        <v/>
      </c>
      <c r="AG4764" s="3" t="str">
        <f t="shared" si="2246"/>
        <v/>
      </c>
      <c r="AH4764" s="4" t="str">
        <f t="shared" si="2247"/>
        <v/>
      </c>
      <c r="AI4764" s="75" t="str">
        <f t="shared" si="2248"/>
        <v/>
      </c>
      <c r="AJ4764" s="75" t="str">
        <f t="shared" si="2249"/>
        <v/>
      </c>
    </row>
    <row r="4765" spans="1:36" ht="14.25">
      <c r="A4765" s="41" t="str">
        <f t="shared" si="2232"/>
        <v/>
      </c>
      <c r="B4765" s="150" t="str">
        <f>IF(ISNUMBER(A4765),INDEX('MetaTrader Import'!$H$13:$J$5893,TRUNC(((A4765-$A$39+1)-1)/3)+1,MOD((A4765-$A$39+1)-1,3)+1),"")</f>
        <v/>
      </c>
      <c r="C4765" s="43" t="str">
        <f t="shared" si="2233"/>
        <v/>
      </c>
      <c r="D4765" s="43" t="str">
        <f t="shared" ca="1" si="2223"/>
        <v/>
      </c>
      <c r="E4765" s="43" t="str">
        <f t="shared" si="2234"/>
        <v/>
      </c>
      <c r="F4765" s="43" t="str">
        <f t="shared" si="2235"/>
        <v/>
      </c>
      <c r="G4765" s="43" t="str">
        <f>IF(A4765&lt;&gt;"",IF(A4765&lt;Data!$G$11*0.25,$C$13/$G$32,IF(A4765&gt;Data!$G$11*0.25,$C$13,$C$13*10)),"")</f>
        <v/>
      </c>
      <c r="H4765" s="43" t="str">
        <f>IF(A4765&lt;&gt;"",IF(Data!$G$9="constant",$C$13,IF(Data!$G$9="squeeze",G4765,F4765)),"")</f>
        <v/>
      </c>
      <c r="I4765" s="38" t="str">
        <f ca="1">IF(ISNUMBER(A4765),NORMINV(RAND(),0,IF(AND(Data!$G$9="squeeze",A4765&lt;Data!$G$11*0.25),$H$32,1)*$C$30*$C$13)*($C$14*$C$12),"")</f>
        <v/>
      </c>
      <c r="J4765" s="42" t="str">
        <f ca="1">IFERROR(IF(Data!$C$6="Real",B4765,I4765+J4764+($C$14*$C$12)*(NORMINV(RAND(),$C$15,CHOOSE($G$13,$C$13,F4765,G4765)))),"")</f>
        <v/>
      </c>
      <c r="K4765" s="88" t="str">
        <f>IF(ISNUMBER(A4765), IF($G$16="fixed",$G$17,MIN(H4765*Data!$C$7*$C$16*0.5,$C$17*Data!$C$7))*$C$12,"")</f>
        <v/>
      </c>
      <c r="L4765" s="42" t="str">
        <f t="shared" ca="1" si="2250"/>
        <v/>
      </c>
      <c r="M4765" s="44" t="str">
        <f t="shared" ca="1" si="2251"/>
        <v/>
      </c>
      <c r="N4765" s="44" t="str">
        <f t="shared" ca="1" si="2252"/>
        <v/>
      </c>
      <c r="O4765" s="108" t="str">
        <f t="shared" si="2236"/>
        <v/>
      </c>
      <c r="P4765" s="102" t="str">
        <f t="shared" si="2237"/>
        <v/>
      </c>
      <c r="Q4765" s="102" t="str">
        <f t="shared" si="2238"/>
        <v/>
      </c>
      <c r="R4765" s="120" t="str">
        <f t="shared" si="2239"/>
        <v/>
      </c>
      <c r="S4765" s="54" t="str">
        <f t="shared" si="2240"/>
        <v/>
      </c>
      <c r="T4765" s="5" t="str">
        <f t="shared" si="2241"/>
        <v/>
      </c>
      <c r="U4765" s="152" t="str">
        <f t="shared" si="2224"/>
        <v/>
      </c>
      <c r="V4765" s="152" t="str">
        <f t="shared" si="2225"/>
        <v/>
      </c>
      <c r="W4765" s="153" t="str">
        <f t="shared" si="2226"/>
        <v/>
      </c>
      <c r="X4765" s="153" t="str">
        <f t="shared" si="2227"/>
        <v/>
      </c>
      <c r="Y4765" s="153" t="str">
        <f t="shared" si="2228"/>
        <v/>
      </c>
      <c r="Z4765" s="153" t="str">
        <f t="shared" si="2229"/>
        <v/>
      </c>
      <c r="AA4765" s="152" t="str">
        <f t="shared" si="2230"/>
        <v/>
      </c>
      <c r="AB4765" s="152" t="str">
        <f t="shared" si="2231"/>
        <v/>
      </c>
      <c r="AC4765" s="154" t="str">
        <f t="shared" si="2242"/>
        <v/>
      </c>
      <c r="AD4765" s="154" t="str">
        <f t="shared" si="2243"/>
        <v/>
      </c>
      <c r="AE4765" s="3" t="str">
        <f t="shared" si="2244"/>
        <v/>
      </c>
      <c r="AF4765" s="3" t="str">
        <f t="shared" si="2245"/>
        <v/>
      </c>
      <c r="AG4765" s="3" t="str">
        <f t="shared" si="2246"/>
        <v/>
      </c>
      <c r="AH4765" s="4" t="str">
        <f t="shared" si="2247"/>
        <v/>
      </c>
      <c r="AI4765" s="75" t="str">
        <f t="shared" si="2248"/>
        <v/>
      </c>
      <c r="AJ4765" s="75" t="str">
        <f t="shared" si="2249"/>
        <v/>
      </c>
    </row>
    <row r="4766" spans="1:36" ht="14.25">
      <c r="A4766" s="41" t="str">
        <f t="shared" si="2232"/>
        <v/>
      </c>
      <c r="B4766" s="150" t="str">
        <f>IF(ISNUMBER(A4766),INDEX('MetaTrader Import'!$H$13:$J$5893,TRUNC(((A4766-$A$39+1)-1)/3)+1,MOD((A4766-$A$39+1)-1,3)+1),"")</f>
        <v/>
      </c>
      <c r="C4766" s="43" t="str">
        <f t="shared" si="2233"/>
        <v/>
      </c>
      <c r="D4766" s="43" t="str">
        <f t="shared" ca="1" si="2223"/>
        <v/>
      </c>
      <c r="E4766" s="43" t="str">
        <f t="shared" si="2234"/>
        <v/>
      </c>
      <c r="F4766" s="43" t="str">
        <f t="shared" si="2235"/>
        <v/>
      </c>
      <c r="G4766" s="43" t="str">
        <f>IF(A4766&lt;&gt;"",IF(A4766&lt;Data!$G$11*0.25,$C$13/$G$32,IF(A4766&gt;Data!$G$11*0.25,$C$13,$C$13*10)),"")</f>
        <v/>
      </c>
      <c r="H4766" s="43" t="str">
        <f>IF(A4766&lt;&gt;"",IF(Data!$G$9="constant",$C$13,IF(Data!$G$9="squeeze",G4766,F4766)),"")</f>
        <v/>
      </c>
      <c r="I4766" s="38" t="str">
        <f ca="1">IF(ISNUMBER(A4766),NORMINV(RAND(),0,IF(AND(Data!$G$9="squeeze",A4766&lt;Data!$G$11*0.25),$H$32,1)*$C$30*$C$13)*($C$14*$C$12),"")</f>
        <v/>
      </c>
      <c r="J4766" s="42" t="str">
        <f ca="1">IFERROR(IF(Data!$C$6="Real",B4766,I4766+J4765+($C$14*$C$12)*(NORMINV(RAND(),$C$15,CHOOSE($G$13,$C$13,F4766,G4766)))),"")</f>
        <v/>
      </c>
      <c r="K4766" s="88" t="str">
        <f>IF(ISNUMBER(A4766), IF($G$16="fixed",$G$17,MIN(H4766*Data!$C$7*$C$16*0.5,$C$17*Data!$C$7))*$C$12,"")</f>
        <v/>
      </c>
      <c r="L4766" s="42" t="str">
        <f t="shared" ca="1" si="2250"/>
        <v/>
      </c>
      <c r="M4766" s="44" t="str">
        <f t="shared" ca="1" si="2251"/>
        <v/>
      </c>
      <c r="N4766" s="44" t="str">
        <f t="shared" ca="1" si="2252"/>
        <v/>
      </c>
      <c r="O4766" s="108" t="str">
        <f t="shared" si="2236"/>
        <v/>
      </c>
      <c r="P4766" s="102" t="str">
        <f t="shared" si="2237"/>
        <v/>
      </c>
      <c r="Q4766" s="102" t="str">
        <f t="shared" si="2238"/>
        <v/>
      </c>
      <c r="R4766" s="120" t="str">
        <f t="shared" si="2239"/>
        <v/>
      </c>
      <c r="S4766" s="54" t="str">
        <f t="shared" si="2240"/>
        <v/>
      </c>
      <c r="T4766" s="5" t="str">
        <f t="shared" si="2241"/>
        <v/>
      </c>
      <c r="U4766" s="152" t="str">
        <f t="shared" si="2224"/>
        <v/>
      </c>
      <c r="V4766" s="152" t="str">
        <f t="shared" si="2225"/>
        <v/>
      </c>
      <c r="W4766" s="153" t="str">
        <f t="shared" si="2226"/>
        <v/>
      </c>
      <c r="X4766" s="153" t="str">
        <f t="shared" si="2227"/>
        <v/>
      </c>
      <c r="Y4766" s="153" t="str">
        <f t="shared" si="2228"/>
        <v/>
      </c>
      <c r="Z4766" s="153" t="str">
        <f t="shared" si="2229"/>
        <v/>
      </c>
      <c r="AA4766" s="152" t="str">
        <f t="shared" si="2230"/>
        <v/>
      </c>
      <c r="AB4766" s="152" t="str">
        <f t="shared" si="2231"/>
        <v/>
      </c>
      <c r="AC4766" s="154" t="str">
        <f t="shared" si="2242"/>
        <v/>
      </c>
      <c r="AD4766" s="154" t="str">
        <f t="shared" si="2243"/>
        <v/>
      </c>
      <c r="AE4766" s="3" t="str">
        <f t="shared" si="2244"/>
        <v/>
      </c>
      <c r="AF4766" s="3" t="str">
        <f t="shared" si="2245"/>
        <v/>
      </c>
      <c r="AG4766" s="3" t="str">
        <f t="shared" si="2246"/>
        <v/>
      </c>
      <c r="AH4766" s="4" t="str">
        <f t="shared" si="2247"/>
        <v/>
      </c>
      <c r="AI4766" s="75" t="str">
        <f t="shared" si="2248"/>
        <v/>
      </c>
      <c r="AJ4766" s="75" t="str">
        <f t="shared" si="2249"/>
        <v/>
      </c>
    </row>
    <row r="4767" spans="1:36" ht="14.25">
      <c r="A4767" s="41" t="str">
        <f t="shared" si="2232"/>
        <v/>
      </c>
      <c r="B4767" s="150" t="str">
        <f>IF(ISNUMBER(A4767),INDEX('MetaTrader Import'!$H$13:$J$5893,TRUNC(((A4767-$A$39+1)-1)/3)+1,MOD((A4767-$A$39+1)-1,3)+1),"")</f>
        <v/>
      </c>
      <c r="C4767" s="43" t="str">
        <f t="shared" si="2233"/>
        <v/>
      </c>
      <c r="D4767" s="43" t="str">
        <f t="shared" ca="1" si="2223"/>
        <v/>
      </c>
      <c r="E4767" s="43" t="str">
        <f t="shared" si="2234"/>
        <v/>
      </c>
      <c r="F4767" s="43" t="str">
        <f t="shared" si="2235"/>
        <v/>
      </c>
      <c r="G4767" s="43" t="str">
        <f>IF(A4767&lt;&gt;"",IF(A4767&lt;Data!$G$11*0.25,$C$13/$G$32,IF(A4767&gt;Data!$G$11*0.25,$C$13,$C$13*10)),"")</f>
        <v/>
      </c>
      <c r="H4767" s="43" t="str">
        <f>IF(A4767&lt;&gt;"",IF(Data!$G$9="constant",$C$13,IF(Data!$G$9="squeeze",G4767,F4767)),"")</f>
        <v/>
      </c>
      <c r="I4767" s="38" t="str">
        <f ca="1">IF(ISNUMBER(A4767),NORMINV(RAND(),0,IF(AND(Data!$G$9="squeeze",A4767&lt;Data!$G$11*0.25),$H$32,1)*$C$30*$C$13)*($C$14*$C$12),"")</f>
        <v/>
      </c>
      <c r="J4767" s="42" t="str">
        <f ca="1">IFERROR(IF(Data!$C$6="Real",B4767,I4767+J4766+($C$14*$C$12)*(NORMINV(RAND(),$C$15,CHOOSE($G$13,$C$13,F4767,G4767)))),"")</f>
        <v/>
      </c>
      <c r="K4767" s="88" t="str">
        <f>IF(ISNUMBER(A4767), IF($G$16="fixed",$G$17,MIN(H4767*Data!$C$7*$C$16*0.5,$C$17*Data!$C$7))*$C$12,"")</f>
        <v/>
      </c>
      <c r="L4767" s="42" t="str">
        <f t="shared" ca="1" si="2250"/>
        <v/>
      </c>
      <c r="M4767" s="44" t="str">
        <f t="shared" ca="1" si="2251"/>
        <v/>
      </c>
      <c r="N4767" s="44" t="str">
        <f t="shared" ca="1" si="2252"/>
        <v/>
      </c>
      <c r="O4767" s="108" t="str">
        <f t="shared" si="2236"/>
        <v/>
      </c>
      <c r="P4767" s="102" t="str">
        <f t="shared" si="2237"/>
        <v/>
      </c>
      <c r="Q4767" s="102" t="str">
        <f t="shared" si="2238"/>
        <v/>
      </c>
      <c r="R4767" s="120" t="str">
        <f t="shared" si="2239"/>
        <v/>
      </c>
      <c r="S4767" s="54" t="str">
        <f t="shared" si="2240"/>
        <v/>
      </c>
      <c r="T4767" s="5" t="str">
        <f t="shared" si="2241"/>
        <v/>
      </c>
      <c r="U4767" s="152" t="str">
        <f t="shared" si="2224"/>
        <v/>
      </c>
      <c r="V4767" s="152" t="str">
        <f t="shared" si="2225"/>
        <v/>
      </c>
      <c r="W4767" s="153" t="str">
        <f t="shared" si="2226"/>
        <v/>
      </c>
      <c r="X4767" s="153" t="str">
        <f t="shared" si="2227"/>
        <v/>
      </c>
      <c r="Y4767" s="153" t="str">
        <f t="shared" si="2228"/>
        <v/>
      </c>
      <c r="Z4767" s="153" t="str">
        <f t="shared" si="2229"/>
        <v/>
      </c>
      <c r="AA4767" s="152" t="str">
        <f t="shared" si="2230"/>
        <v/>
      </c>
      <c r="AB4767" s="152" t="str">
        <f t="shared" si="2231"/>
        <v/>
      </c>
      <c r="AC4767" s="154" t="str">
        <f t="shared" si="2242"/>
        <v/>
      </c>
      <c r="AD4767" s="154" t="str">
        <f t="shared" si="2243"/>
        <v/>
      </c>
      <c r="AE4767" s="3" t="str">
        <f t="shared" si="2244"/>
        <v/>
      </c>
      <c r="AF4767" s="3" t="str">
        <f t="shared" si="2245"/>
        <v/>
      </c>
      <c r="AG4767" s="3" t="str">
        <f t="shared" si="2246"/>
        <v/>
      </c>
      <c r="AH4767" s="4" t="str">
        <f t="shared" si="2247"/>
        <v/>
      </c>
      <c r="AI4767" s="75" t="str">
        <f t="shared" si="2248"/>
        <v/>
      </c>
      <c r="AJ4767" s="75" t="str">
        <f t="shared" si="2249"/>
        <v/>
      </c>
    </row>
    <row r="4768" spans="1:36" ht="14.25">
      <c r="A4768" s="41" t="str">
        <f t="shared" si="2232"/>
        <v/>
      </c>
      <c r="B4768" s="150" t="str">
        <f>IF(ISNUMBER(A4768),INDEX('MetaTrader Import'!$H$13:$J$5893,TRUNC(((A4768-$A$39+1)-1)/3)+1,MOD((A4768-$A$39+1)-1,3)+1),"")</f>
        <v/>
      </c>
      <c r="C4768" s="43" t="str">
        <f t="shared" si="2233"/>
        <v/>
      </c>
      <c r="D4768" s="43" t="str">
        <f t="shared" ca="1" si="2223"/>
        <v/>
      </c>
      <c r="E4768" s="43" t="str">
        <f t="shared" si="2234"/>
        <v/>
      </c>
      <c r="F4768" s="43" t="str">
        <f t="shared" si="2235"/>
        <v/>
      </c>
      <c r="G4768" s="43" t="str">
        <f>IF(A4768&lt;&gt;"",IF(A4768&lt;Data!$G$11*0.25,$C$13/$G$32,IF(A4768&gt;Data!$G$11*0.25,$C$13,$C$13*10)),"")</f>
        <v/>
      </c>
      <c r="H4768" s="43" t="str">
        <f>IF(A4768&lt;&gt;"",IF(Data!$G$9="constant",$C$13,IF(Data!$G$9="squeeze",G4768,F4768)),"")</f>
        <v/>
      </c>
      <c r="I4768" s="38" t="str">
        <f ca="1">IF(ISNUMBER(A4768),NORMINV(RAND(),0,IF(AND(Data!$G$9="squeeze",A4768&lt;Data!$G$11*0.25),$H$32,1)*$C$30*$C$13)*($C$14*$C$12),"")</f>
        <v/>
      </c>
      <c r="J4768" s="42" t="str">
        <f ca="1">IFERROR(IF(Data!$C$6="Real",B4768,I4768+J4767+($C$14*$C$12)*(NORMINV(RAND(),$C$15,CHOOSE($G$13,$C$13,F4768,G4768)))),"")</f>
        <v/>
      </c>
      <c r="K4768" s="88" t="str">
        <f>IF(ISNUMBER(A4768), IF($G$16="fixed",$G$17,MIN(H4768*Data!$C$7*$C$16*0.5,$C$17*Data!$C$7))*$C$12,"")</f>
        <v/>
      </c>
      <c r="L4768" s="42" t="str">
        <f t="shared" ca="1" si="2250"/>
        <v/>
      </c>
      <c r="M4768" s="44" t="str">
        <f t="shared" ca="1" si="2251"/>
        <v/>
      </c>
      <c r="N4768" s="44" t="str">
        <f t="shared" ca="1" si="2252"/>
        <v/>
      </c>
      <c r="O4768" s="108" t="str">
        <f t="shared" si="2236"/>
        <v/>
      </c>
      <c r="P4768" s="102" t="str">
        <f t="shared" si="2237"/>
        <v/>
      </c>
      <c r="Q4768" s="102" t="str">
        <f t="shared" si="2238"/>
        <v/>
      </c>
      <c r="R4768" s="120" t="str">
        <f t="shared" si="2239"/>
        <v/>
      </c>
      <c r="S4768" s="54" t="str">
        <f t="shared" si="2240"/>
        <v/>
      </c>
      <c r="T4768" s="5" t="str">
        <f t="shared" si="2241"/>
        <v/>
      </c>
      <c r="U4768" s="152" t="str">
        <f t="shared" si="2224"/>
        <v/>
      </c>
      <c r="V4768" s="152" t="str">
        <f t="shared" si="2225"/>
        <v/>
      </c>
      <c r="W4768" s="153" t="str">
        <f t="shared" si="2226"/>
        <v/>
      </c>
      <c r="X4768" s="153" t="str">
        <f t="shared" si="2227"/>
        <v/>
      </c>
      <c r="Y4768" s="153" t="str">
        <f t="shared" si="2228"/>
        <v/>
      </c>
      <c r="Z4768" s="153" t="str">
        <f t="shared" si="2229"/>
        <v/>
      </c>
      <c r="AA4768" s="152" t="str">
        <f t="shared" si="2230"/>
        <v/>
      </c>
      <c r="AB4768" s="152" t="str">
        <f t="shared" si="2231"/>
        <v/>
      </c>
      <c r="AC4768" s="154" t="str">
        <f t="shared" si="2242"/>
        <v/>
      </c>
      <c r="AD4768" s="154" t="str">
        <f t="shared" si="2243"/>
        <v/>
      </c>
      <c r="AE4768" s="3" t="str">
        <f t="shared" si="2244"/>
        <v/>
      </c>
      <c r="AF4768" s="3" t="str">
        <f t="shared" si="2245"/>
        <v/>
      </c>
      <c r="AG4768" s="3" t="str">
        <f t="shared" si="2246"/>
        <v/>
      </c>
      <c r="AH4768" s="4" t="str">
        <f t="shared" si="2247"/>
        <v/>
      </c>
      <c r="AI4768" s="75" t="str">
        <f t="shared" si="2248"/>
        <v/>
      </c>
      <c r="AJ4768" s="75" t="str">
        <f t="shared" si="2249"/>
        <v/>
      </c>
    </row>
    <row r="4769" spans="1:36" ht="14.25">
      <c r="A4769" s="41" t="str">
        <f t="shared" si="2232"/>
        <v/>
      </c>
      <c r="B4769" s="150" t="str">
        <f>IF(ISNUMBER(A4769),INDEX('MetaTrader Import'!$H$13:$J$5893,TRUNC(((A4769-$A$39+1)-1)/3)+1,MOD((A4769-$A$39+1)-1,3)+1),"")</f>
        <v/>
      </c>
      <c r="C4769" s="43" t="str">
        <f t="shared" si="2233"/>
        <v/>
      </c>
      <c r="D4769" s="43" t="str">
        <f t="shared" ca="1" si="2223"/>
        <v/>
      </c>
      <c r="E4769" s="43" t="str">
        <f t="shared" si="2234"/>
        <v/>
      </c>
      <c r="F4769" s="43" t="str">
        <f t="shared" si="2235"/>
        <v/>
      </c>
      <c r="G4769" s="43" t="str">
        <f>IF(A4769&lt;&gt;"",IF(A4769&lt;Data!$G$11*0.25,$C$13/$G$32,IF(A4769&gt;Data!$G$11*0.25,$C$13,$C$13*10)),"")</f>
        <v/>
      </c>
      <c r="H4769" s="43" t="str">
        <f>IF(A4769&lt;&gt;"",IF(Data!$G$9="constant",$C$13,IF(Data!$G$9="squeeze",G4769,F4769)),"")</f>
        <v/>
      </c>
      <c r="I4769" s="38" t="str">
        <f ca="1">IF(ISNUMBER(A4769),NORMINV(RAND(),0,IF(AND(Data!$G$9="squeeze",A4769&lt;Data!$G$11*0.25),$H$32,1)*$C$30*$C$13)*($C$14*$C$12),"")</f>
        <v/>
      </c>
      <c r="J4769" s="42" t="str">
        <f ca="1">IFERROR(IF(Data!$C$6="Real",B4769,I4769+J4768+($C$14*$C$12)*(NORMINV(RAND(),$C$15,CHOOSE($G$13,$C$13,F4769,G4769)))),"")</f>
        <v/>
      </c>
      <c r="K4769" s="88" t="str">
        <f>IF(ISNUMBER(A4769), IF($G$16="fixed",$G$17,MIN(H4769*Data!$C$7*$C$16*0.5,$C$17*Data!$C$7))*$C$12,"")</f>
        <v/>
      </c>
      <c r="L4769" s="42" t="str">
        <f t="shared" ca="1" si="2250"/>
        <v/>
      </c>
      <c r="M4769" s="44" t="str">
        <f t="shared" ca="1" si="2251"/>
        <v/>
      </c>
      <c r="N4769" s="44" t="str">
        <f t="shared" ca="1" si="2252"/>
        <v/>
      </c>
      <c r="O4769" s="108" t="str">
        <f t="shared" si="2236"/>
        <v/>
      </c>
      <c r="P4769" s="102" t="str">
        <f t="shared" si="2237"/>
        <v/>
      </c>
      <c r="Q4769" s="102" t="str">
        <f t="shared" si="2238"/>
        <v/>
      </c>
      <c r="R4769" s="120" t="str">
        <f t="shared" si="2239"/>
        <v/>
      </c>
      <c r="S4769" s="54" t="str">
        <f t="shared" si="2240"/>
        <v/>
      </c>
      <c r="T4769" s="5" t="str">
        <f t="shared" si="2241"/>
        <v/>
      </c>
      <c r="U4769" s="152" t="str">
        <f t="shared" si="2224"/>
        <v/>
      </c>
      <c r="V4769" s="152" t="str">
        <f t="shared" si="2225"/>
        <v/>
      </c>
      <c r="W4769" s="153" t="str">
        <f t="shared" si="2226"/>
        <v/>
      </c>
      <c r="X4769" s="153" t="str">
        <f t="shared" si="2227"/>
        <v/>
      </c>
      <c r="Y4769" s="153" t="str">
        <f t="shared" si="2228"/>
        <v/>
      </c>
      <c r="Z4769" s="153" t="str">
        <f t="shared" si="2229"/>
        <v/>
      </c>
      <c r="AA4769" s="152" t="str">
        <f t="shared" si="2230"/>
        <v/>
      </c>
      <c r="AB4769" s="152" t="str">
        <f t="shared" si="2231"/>
        <v/>
      </c>
      <c r="AC4769" s="154" t="str">
        <f t="shared" si="2242"/>
        <v/>
      </c>
      <c r="AD4769" s="154" t="str">
        <f t="shared" si="2243"/>
        <v/>
      </c>
      <c r="AE4769" s="3" t="str">
        <f t="shared" si="2244"/>
        <v/>
      </c>
      <c r="AF4769" s="3" t="str">
        <f t="shared" si="2245"/>
        <v/>
      </c>
      <c r="AG4769" s="3" t="str">
        <f t="shared" si="2246"/>
        <v/>
      </c>
      <c r="AH4769" s="4" t="str">
        <f t="shared" si="2247"/>
        <v/>
      </c>
      <c r="AI4769" s="75" t="str">
        <f t="shared" si="2248"/>
        <v/>
      </c>
      <c r="AJ4769" s="75" t="str">
        <f t="shared" si="2249"/>
        <v/>
      </c>
    </row>
    <row r="4770" spans="1:36" ht="14.25">
      <c r="A4770" s="41" t="str">
        <f t="shared" si="2232"/>
        <v/>
      </c>
      <c r="B4770" s="150" t="str">
        <f>IF(ISNUMBER(A4770),INDEX('MetaTrader Import'!$H$13:$J$5893,TRUNC(((A4770-$A$39+1)-1)/3)+1,MOD((A4770-$A$39+1)-1,3)+1),"")</f>
        <v/>
      </c>
      <c r="C4770" s="43" t="str">
        <f t="shared" si="2233"/>
        <v/>
      </c>
      <c r="D4770" s="43" t="str">
        <f t="shared" ca="1" si="2223"/>
        <v/>
      </c>
      <c r="E4770" s="43" t="str">
        <f t="shared" si="2234"/>
        <v/>
      </c>
      <c r="F4770" s="43" t="str">
        <f t="shared" si="2235"/>
        <v/>
      </c>
      <c r="G4770" s="43" t="str">
        <f>IF(A4770&lt;&gt;"",IF(A4770&lt;Data!$G$11*0.25,$C$13/$G$32,IF(A4770&gt;Data!$G$11*0.25,$C$13,$C$13*10)),"")</f>
        <v/>
      </c>
      <c r="H4770" s="43" t="str">
        <f>IF(A4770&lt;&gt;"",IF(Data!$G$9="constant",$C$13,IF(Data!$G$9="squeeze",G4770,F4770)),"")</f>
        <v/>
      </c>
      <c r="I4770" s="38" t="str">
        <f ca="1">IF(ISNUMBER(A4770),NORMINV(RAND(),0,IF(AND(Data!$G$9="squeeze",A4770&lt;Data!$G$11*0.25),$H$32,1)*$C$30*$C$13)*($C$14*$C$12),"")</f>
        <v/>
      </c>
      <c r="J4770" s="42" t="str">
        <f ca="1">IFERROR(IF(Data!$C$6="Real",B4770,I4770+J4769+($C$14*$C$12)*(NORMINV(RAND(),$C$15,CHOOSE($G$13,$C$13,F4770,G4770)))),"")</f>
        <v/>
      </c>
      <c r="K4770" s="88" t="str">
        <f>IF(ISNUMBER(A4770), IF($G$16="fixed",$G$17,MIN(H4770*Data!$C$7*$C$16*0.5,$C$17*Data!$C$7))*$C$12,"")</f>
        <v/>
      </c>
      <c r="L4770" s="42" t="str">
        <f t="shared" ca="1" si="2250"/>
        <v/>
      </c>
      <c r="M4770" s="44" t="str">
        <f t="shared" ca="1" si="2251"/>
        <v/>
      </c>
      <c r="N4770" s="44" t="str">
        <f t="shared" ca="1" si="2252"/>
        <v/>
      </c>
      <c r="O4770" s="108" t="str">
        <f t="shared" si="2236"/>
        <v/>
      </c>
      <c r="P4770" s="102" t="str">
        <f t="shared" si="2237"/>
        <v/>
      </c>
      <c r="Q4770" s="102" t="str">
        <f t="shared" si="2238"/>
        <v/>
      </c>
      <c r="R4770" s="120" t="str">
        <f t="shared" si="2239"/>
        <v/>
      </c>
      <c r="S4770" s="54" t="str">
        <f t="shared" si="2240"/>
        <v/>
      </c>
      <c r="T4770" s="5" t="str">
        <f t="shared" si="2241"/>
        <v/>
      </c>
      <c r="U4770" s="152" t="str">
        <f t="shared" si="2224"/>
        <v/>
      </c>
      <c r="V4770" s="152" t="str">
        <f t="shared" si="2225"/>
        <v/>
      </c>
      <c r="W4770" s="153" t="str">
        <f t="shared" si="2226"/>
        <v/>
      </c>
      <c r="X4770" s="153" t="str">
        <f t="shared" si="2227"/>
        <v/>
      </c>
      <c r="Y4770" s="153" t="str">
        <f t="shared" si="2228"/>
        <v/>
      </c>
      <c r="Z4770" s="153" t="str">
        <f t="shared" si="2229"/>
        <v/>
      </c>
      <c r="AA4770" s="152" t="str">
        <f t="shared" si="2230"/>
        <v/>
      </c>
      <c r="AB4770" s="152" t="str">
        <f t="shared" si="2231"/>
        <v/>
      </c>
      <c r="AC4770" s="154" t="str">
        <f t="shared" si="2242"/>
        <v/>
      </c>
      <c r="AD4770" s="154" t="str">
        <f t="shared" si="2243"/>
        <v/>
      </c>
      <c r="AE4770" s="3" t="str">
        <f t="shared" si="2244"/>
        <v/>
      </c>
      <c r="AF4770" s="3" t="str">
        <f t="shared" si="2245"/>
        <v/>
      </c>
      <c r="AG4770" s="3" t="str">
        <f t="shared" si="2246"/>
        <v/>
      </c>
      <c r="AH4770" s="4" t="str">
        <f t="shared" si="2247"/>
        <v/>
      </c>
      <c r="AI4770" s="75" t="str">
        <f t="shared" si="2248"/>
        <v/>
      </c>
      <c r="AJ4770" s="75" t="str">
        <f t="shared" si="2249"/>
        <v/>
      </c>
    </row>
    <row r="4771" spans="1:36" ht="14.25">
      <c r="A4771" s="41" t="str">
        <f t="shared" si="2232"/>
        <v/>
      </c>
      <c r="B4771" s="150" t="str">
        <f>IF(ISNUMBER(A4771),INDEX('MetaTrader Import'!$H$13:$J$5893,TRUNC(((A4771-$A$39+1)-1)/3)+1,MOD((A4771-$A$39+1)-1,3)+1),"")</f>
        <v/>
      </c>
      <c r="C4771" s="43" t="str">
        <f t="shared" si="2233"/>
        <v/>
      </c>
      <c r="D4771" s="43" t="str">
        <f t="shared" ca="1" si="2223"/>
        <v/>
      </c>
      <c r="E4771" s="43" t="str">
        <f t="shared" si="2234"/>
        <v/>
      </c>
      <c r="F4771" s="43" t="str">
        <f t="shared" si="2235"/>
        <v/>
      </c>
      <c r="G4771" s="43" t="str">
        <f>IF(A4771&lt;&gt;"",IF(A4771&lt;Data!$G$11*0.25,$C$13/$G$32,IF(A4771&gt;Data!$G$11*0.25,$C$13,$C$13*10)),"")</f>
        <v/>
      </c>
      <c r="H4771" s="43" t="str">
        <f>IF(A4771&lt;&gt;"",IF(Data!$G$9="constant",$C$13,IF(Data!$G$9="squeeze",G4771,F4771)),"")</f>
        <v/>
      </c>
      <c r="I4771" s="38" t="str">
        <f ca="1">IF(ISNUMBER(A4771),NORMINV(RAND(),0,IF(AND(Data!$G$9="squeeze",A4771&lt;Data!$G$11*0.25),$H$32,1)*$C$30*$C$13)*($C$14*$C$12),"")</f>
        <v/>
      </c>
      <c r="J4771" s="42" t="str">
        <f ca="1">IFERROR(IF(Data!$C$6="Real",B4771,I4771+J4770+($C$14*$C$12)*(NORMINV(RAND(),$C$15,CHOOSE($G$13,$C$13,F4771,G4771)))),"")</f>
        <v/>
      </c>
      <c r="K4771" s="88" t="str">
        <f>IF(ISNUMBER(A4771), IF($G$16="fixed",$G$17,MIN(H4771*Data!$C$7*$C$16*0.5,$C$17*Data!$C$7))*$C$12,"")</f>
        <v/>
      </c>
      <c r="L4771" s="42" t="str">
        <f t="shared" ca="1" si="2250"/>
        <v/>
      </c>
      <c r="M4771" s="44" t="str">
        <f t="shared" ca="1" si="2251"/>
        <v/>
      </c>
      <c r="N4771" s="44" t="str">
        <f t="shared" ca="1" si="2252"/>
        <v/>
      </c>
      <c r="O4771" s="108" t="str">
        <f t="shared" si="2236"/>
        <v/>
      </c>
      <c r="P4771" s="102" t="str">
        <f t="shared" si="2237"/>
        <v/>
      </c>
      <c r="Q4771" s="102" t="str">
        <f t="shared" si="2238"/>
        <v/>
      </c>
      <c r="R4771" s="120" t="str">
        <f t="shared" si="2239"/>
        <v/>
      </c>
      <c r="S4771" s="54" t="str">
        <f t="shared" si="2240"/>
        <v/>
      </c>
      <c r="T4771" s="5" t="str">
        <f t="shared" si="2241"/>
        <v/>
      </c>
      <c r="U4771" s="152" t="str">
        <f t="shared" si="2224"/>
        <v/>
      </c>
      <c r="V4771" s="152" t="str">
        <f t="shared" si="2225"/>
        <v/>
      </c>
      <c r="W4771" s="153" t="str">
        <f t="shared" si="2226"/>
        <v/>
      </c>
      <c r="X4771" s="153" t="str">
        <f t="shared" si="2227"/>
        <v/>
      </c>
      <c r="Y4771" s="153" t="str">
        <f t="shared" si="2228"/>
        <v/>
      </c>
      <c r="Z4771" s="153" t="str">
        <f t="shared" si="2229"/>
        <v/>
      </c>
      <c r="AA4771" s="152" t="str">
        <f t="shared" si="2230"/>
        <v/>
      </c>
      <c r="AB4771" s="152" t="str">
        <f t="shared" si="2231"/>
        <v/>
      </c>
      <c r="AC4771" s="154" t="str">
        <f t="shared" si="2242"/>
        <v/>
      </c>
      <c r="AD4771" s="154" t="str">
        <f t="shared" si="2243"/>
        <v/>
      </c>
      <c r="AE4771" s="3" t="str">
        <f t="shared" si="2244"/>
        <v/>
      </c>
      <c r="AF4771" s="3" t="str">
        <f t="shared" si="2245"/>
        <v/>
      </c>
      <c r="AG4771" s="3" t="str">
        <f t="shared" si="2246"/>
        <v/>
      </c>
      <c r="AH4771" s="4" t="str">
        <f t="shared" si="2247"/>
        <v/>
      </c>
      <c r="AI4771" s="75" t="str">
        <f t="shared" si="2248"/>
        <v/>
      </c>
      <c r="AJ4771" s="75" t="str">
        <f t="shared" si="2249"/>
        <v/>
      </c>
    </row>
    <row r="4772" spans="1:36" ht="14.25">
      <c r="A4772" s="41" t="str">
        <f t="shared" si="2232"/>
        <v/>
      </c>
      <c r="B4772" s="150" t="str">
        <f>IF(ISNUMBER(A4772),INDEX('MetaTrader Import'!$H$13:$J$5893,TRUNC(((A4772-$A$39+1)-1)/3)+1,MOD((A4772-$A$39+1)-1,3)+1),"")</f>
        <v/>
      </c>
      <c r="C4772" s="43" t="str">
        <f t="shared" si="2233"/>
        <v/>
      </c>
      <c r="D4772" s="43" t="str">
        <f t="shared" ca="1" si="2223"/>
        <v/>
      </c>
      <c r="E4772" s="43" t="str">
        <f t="shared" si="2234"/>
        <v/>
      </c>
      <c r="F4772" s="43" t="str">
        <f t="shared" si="2235"/>
        <v/>
      </c>
      <c r="G4772" s="43" t="str">
        <f>IF(A4772&lt;&gt;"",IF(A4772&lt;Data!$G$11*0.25,$C$13/$G$32,IF(A4772&gt;Data!$G$11*0.25,$C$13,$C$13*10)),"")</f>
        <v/>
      </c>
      <c r="H4772" s="43" t="str">
        <f>IF(A4772&lt;&gt;"",IF(Data!$G$9="constant",$C$13,IF(Data!$G$9="squeeze",G4772,F4772)),"")</f>
        <v/>
      </c>
      <c r="I4772" s="38" t="str">
        <f ca="1">IF(ISNUMBER(A4772),NORMINV(RAND(),0,IF(AND(Data!$G$9="squeeze",A4772&lt;Data!$G$11*0.25),$H$32,1)*$C$30*$C$13)*($C$14*$C$12),"")</f>
        <v/>
      </c>
      <c r="J4772" s="42" t="str">
        <f ca="1">IFERROR(IF(Data!$C$6="Real",B4772,I4772+J4771+($C$14*$C$12)*(NORMINV(RAND(),$C$15,CHOOSE($G$13,$C$13,F4772,G4772)))),"")</f>
        <v/>
      </c>
      <c r="K4772" s="88" t="str">
        <f>IF(ISNUMBER(A4772), IF($G$16="fixed",$G$17,MIN(H4772*Data!$C$7*$C$16*0.5,$C$17*Data!$C$7))*$C$12,"")</f>
        <v/>
      </c>
      <c r="L4772" s="42" t="str">
        <f t="shared" ca="1" si="2250"/>
        <v/>
      </c>
      <c r="M4772" s="44" t="str">
        <f t="shared" ca="1" si="2251"/>
        <v/>
      </c>
      <c r="N4772" s="44" t="str">
        <f t="shared" ca="1" si="2252"/>
        <v/>
      </c>
      <c r="O4772" s="108" t="str">
        <f t="shared" si="2236"/>
        <v/>
      </c>
      <c r="P4772" s="102" t="str">
        <f t="shared" si="2237"/>
        <v/>
      </c>
      <c r="Q4772" s="102" t="str">
        <f t="shared" si="2238"/>
        <v/>
      </c>
      <c r="R4772" s="120" t="str">
        <f t="shared" si="2239"/>
        <v/>
      </c>
      <c r="S4772" s="54" t="str">
        <f t="shared" si="2240"/>
        <v/>
      </c>
      <c r="T4772" s="5" t="str">
        <f t="shared" si="2241"/>
        <v/>
      </c>
      <c r="U4772" s="152" t="str">
        <f t="shared" si="2224"/>
        <v/>
      </c>
      <c r="V4772" s="152" t="str">
        <f t="shared" si="2225"/>
        <v/>
      </c>
      <c r="W4772" s="153" t="str">
        <f t="shared" si="2226"/>
        <v/>
      </c>
      <c r="X4772" s="153" t="str">
        <f t="shared" si="2227"/>
        <v/>
      </c>
      <c r="Y4772" s="153" t="str">
        <f t="shared" si="2228"/>
        <v/>
      </c>
      <c r="Z4772" s="153" t="str">
        <f t="shared" si="2229"/>
        <v/>
      </c>
      <c r="AA4772" s="152" t="str">
        <f t="shared" si="2230"/>
        <v/>
      </c>
      <c r="AB4772" s="152" t="str">
        <f t="shared" si="2231"/>
        <v/>
      </c>
      <c r="AC4772" s="154" t="str">
        <f t="shared" si="2242"/>
        <v/>
      </c>
      <c r="AD4772" s="154" t="str">
        <f t="shared" si="2243"/>
        <v/>
      </c>
      <c r="AE4772" s="3" t="str">
        <f t="shared" si="2244"/>
        <v/>
      </c>
      <c r="AF4772" s="3" t="str">
        <f t="shared" si="2245"/>
        <v/>
      </c>
      <c r="AG4772" s="3" t="str">
        <f t="shared" si="2246"/>
        <v/>
      </c>
      <c r="AH4772" s="4" t="str">
        <f t="shared" si="2247"/>
        <v/>
      </c>
      <c r="AI4772" s="75" t="str">
        <f t="shared" si="2248"/>
        <v/>
      </c>
      <c r="AJ4772" s="75" t="str">
        <f t="shared" si="2249"/>
        <v/>
      </c>
    </row>
    <row r="4773" spans="1:36" ht="14.25">
      <c r="A4773" s="41" t="str">
        <f t="shared" si="2232"/>
        <v/>
      </c>
      <c r="B4773" s="150" t="str">
        <f>IF(ISNUMBER(A4773),INDEX('MetaTrader Import'!$H$13:$J$5893,TRUNC(((A4773-$A$39+1)-1)/3)+1,MOD((A4773-$A$39+1)-1,3)+1),"")</f>
        <v/>
      </c>
      <c r="C4773" s="43" t="str">
        <f t="shared" si="2233"/>
        <v/>
      </c>
      <c r="D4773" s="43" t="str">
        <f t="shared" ca="1" si="2223"/>
        <v/>
      </c>
      <c r="E4773" s="43" t="str">
        <f t="shared" si="2234"/>
        <v/>
      </c>
      <c r="F4773" s="43" t="str">
        <f t="shared" si="2235"/>
        <v/>
      </c>
      <c r="G4773" s="43" t="str">
        <f>IF(A4773&lt;&gt;"",IF(A4773&lt;Data!$G$11*0.25,$C$13/$G$32,IF(A4773&gt;Data!$G$11*0.25,$C$13,$C$13*10)),"")</f>
        <v/>
      </c>
      <c r="H4773" s="43" t="str">
        <f>IF(A4773&lt;&gt;"",IF(Data!$G$9="constant",$C$13,IF(Data!$G$9="squeeze",G4773,F4773)),"")</f>
        <v/>
      </c>
      <c r="I4773" s="38" t="str">
        <f ca="1">IF(ISNUMBER(A4773),NORMINV(RAND(),0,IF(AND(Data!$G$9="squeeze",A4773&lt;Data!$G$11*0.25),$H$32,1)*$C$30*$C$13)*($C$14*$C$12),"")</f>
        <v/>
      </c>
      <c r="J4773" s="42" t="str">
        <f ca="1">IFERROR(IF(Data!$C$6="Real",B4773,I4773+J4772+($C$14*$C$12)*(NORMINV(RAND(),$C$15,CHOOSE($G$13,$C$13,F4773,G4773)))),"")</f>
        <v/>
      </c>
      <c r="K4773" s="88" t="str">
        <f>IF(ISNUMBER(A4773), IF($G$16="fixed",$G$17,MIN(H4773*Data!$C$7*$C$16*0.5,$C$17*Data!$C$7))*$C$12,"")</f>
        <v/>
      </c>
      <c r="L4773" s="42" t="str">
        <f t="shared" ca="1" si="2250"/>
        <v/>
      </c>
      <c r="M4773" s="44" t="str">
        <f t="shared" ca="1" si="2251"/>
        <v/>
      </c>
      <c r="N4773" s="44" t="str">
        <f t="shared" ca="1" si="2252"/>
        <v/>
      </c>
      <c r="O4773" s="108" t="str">
        <f t="shared" si="2236"/>
        <v/>
      </c>
      <c r="P4773" s="102" t="str">
        <f t="shared" si="2237"/>
        <v/>
      </c>
      <c r="Q4773" s="102" t="str">
        <f t="shared" si="2238"/>
        <v/>
      </c>
      <c r="R4773" s="120" t="str">
        <f t="shared" si="2239"/>
        <v/>
      </c>
      <c r="S4773" s="54" t="str">
        <f t="shared" si="2240"/>
        <v/>
      </c>
      <c r="T4773" s="5" t="str">
        <f t="shared" si="2241"/>
        <v/>
      </c>
      <c r="U4773" s="152" t="str">
        <f t="shared" si="2224"/>
        <v/>
      </c>
      <c r="V4773" s="152" t="str">
        <f t="shared" si="2225"/>
        <v/>
      </c>
      <c r="W4773" s="153" t="str">
        <f t="shared" si="2226"/>
        <v/>
      </c>
      <c r="X4773" s="153" t="str">
        <f t="shared" si="2227"/>
        <v/>
      </c>
      <c r="Y4773" s="153" t="str">
        <f t="shared" si="2228"/>
        <v/>
      </c>
      <c r="Z4773" s="153" t="str">
        <f t="shared" si="2229"/>
        <v/>
      </c>
      <c r="AA4773" s="152" t="str">
        <f t="shared" si="2230"/>
        <v/>
      </c>
      <c r="AB4773" s="152" t="str">
        <f t="shared" si="2231"/>
        <v/>
      </c>
      <c r="AC4773" s="154" t="str">
        <f t="shared" si="2242"/>
        <v/>
      </c>
      <c r="AD4773" s="154" t="str">
        <f t="shared" si="2243"/>
        <v/>
      </c>
      <c r="AE4773" s="3" t="str">
        <f t="shared" si="2244"/>
        <v/>
      </c>
      <c r="AF4773" s="3" t="str">
        <f t="shared" si="2245"/>
        <v/>
      </c>
      <c r="AG4773" s="3" t="str">
        <f t="shared" si="2246"/>
        <v/>
      </c>
      <c r="AH4773" s="4" t="str">
        <f t="shared" si="2247"/>
        <v/>
      </c>
      <c r="AI4773" s="75" t="str">
        <f t="shared" si="2248"/>
        <v/>
      </c>
      <c r="AJ4773" s="75" t="str">
        <f t="shared" si="2249"/>
        <v/>
      </c>
    </row>
    <row r="4774" spans="1:36" ht="14.25">
      <c r="A4774" s="41" t="str">
        <f t="shared" si="2232"/>
        <v/>
      </c>
      <c r="B4774" s="150" t="str">
        <f>IF(ISNUMBER(A4774),INDEX('MetaTrader Import'!$H$13:$J$5893,TRUNC(((A4774-$A$39+1)-1)/3)+1,MOD((A4774-$A$39+1)-1,3)+1),"")</f>
        <v/>
      </c>
      <c r="C4774" s="43" t="str">
        <f t="shared" si="2233"/>
        <v/>
      </c>
      <c r="D4774" s="43" t="str">
        <f t="shared" ca="1" si="2223"/>
        <v/>
      </c>
      <c r="E4774" s="43" t="str">
        <f t="shared" si="2234"/>
        <v/>
      </c>
      <c r="F4774" s="43" t="str">
        <f t="shared" si="2235"/>
        <v/>
      </c>
      <c r="G4774" s="43" t="str">
        <f>IF(A4774&lt;&gt;"",IF(A4774&lt;Data!$G$11*0.25,$C$13/$G$32,IF(A4774&gt;Data!$G$11*0.25,$C$13,$C$13*10)),"")</f>
        <v/>
      </c>
      <c r="H4774" s="43" t="str">
        <f>IF(A4774&lt;&gt;"",IF(Data!$G$9="constant",$C$13,IF(Data!$G$9="squeeze",G4774,F4774)),"")</f>
        <v/>
      </c>
      <c r="I4774" s="38" t="str">
        <f ca="1">IF(ISNUMBER(A4774),NORMINV(RAND(),0,IF(AND(Data!$G$9="squeeze",A4774&lt;Data!$G$11*0.25),$H$32,1)*$C$30*$C$13)*($C$14*$C$12),"")</f>
        <v/>
      </c>
      <c r="J4774" s="42" t="str">
        <f ca="1">IFERROR(IF(Data!$C$6="Real",B4774,I4774+J4773+($C$14*$C$12)*(NORMINV(RAND(),$C$15,CHOOSE($G$13,$C$13,F4774,G4774)))),"")</f>
        <v/>
      </c>
      <c r="K4774" s="88" t="str">
        <f>IF(ISNUMBER(A4774), IF($G$16="fixed",$G$17,MIN(H4774*Data!$C$7*$C$16*0.5,$C$17*Data!$C$7))*$C$12,"")</f>
        <v/>
      </c>
      <c r="L4774" s="42" t="str">
        <f t="shared" ca="1" si="2250"/>
        <v/>
      </c>
      <c r="M4774" s="44" t="str">
        <f t="shared" ca="1" si="2251"/>
        <v/>
      </c>
      <c r="N4774" s="44" t="str">
        <f t="shared" ca="1" si="2252"/>
        <v/>
      </c>
      <c r="O4774" s="108" t="str">
        <f t="shared" si="2236"/>
        <v/>
      </c>
      <c r="P4774" s="102" t="str">
        <f t="shared" si="2237"/>
        <v/>
      </c>
      <c r="Q4774" s="102" t="str">
        <f t="shared" si="2238"/>
        <v/>
      </c>
      <c r="R4774" s="120" t="str">
        <f t="shared" si="2239"/>
        <v/>
      </c>
      <c r="S4774" s="54" t="str">
        <f t="shared" si="2240"/>
        <v/>
      </c>
      <c r="T4774" s="5" t="str">
        <f t="shared" si="2241"/>
        <v/>
      </c>
      <c r="U4774" s="152" t="str">
        <f t="shared" si="2224"/>
        <v/>
      </c>
      <c r="V4774" s="152" t="str">
        <f t="shared" si="2225"/>
        <v/>
      </c>
      <c r="W4774" s="153" t="str">
        <f t="shared" si="2226"/>
        <v/>
      </c>
      <c r="X4774" s="153" t="str">
        <f t="shared" si="2227"/>
        <v/>
      </c>
      <c r="Y4774" s="153" t="str">
        <f t="shared" si="2228"/>
        <v/>
      </c>
      <c r="Z4774" s="153" t="str">
        <f t="shared" si="2229"/>
        <v/>
      </c>
      <c r="AA4774" s="152" t="str">
        <f t="shared" si="2230"/>
        <v/>
      </c>
      <c r="AB4774" s="152" t="str">
        <f t="shared" si="2231"/>
        <v/>
      </c>
      <c r="AC4774" s="154" t="str">
        <f t="shared" si="2242"/>
        <v/>
      </c>
      <c r="AD4774" s="154" t="str">
        <f t="shared" si="2243"/>
        <v/>
      </c>
      <c r="AE4774" s="3" t="str">
        <f t="shared" si="2244"/>
        <v/>
      </c>
      <c r="AF4774" s="3" t="str">
        <f t="shared" si="2245"/>
        <v/>
      </c>
      <c r="AG4774" s="3" t="str">
        <f t="shared" si="2246"/>
        <v/>
      </c>
      <c r="AH4774" s="4" t="str">
        <f t="shared" si="2247"/>
        <v/>
      </c>
      <c r="AI4774" s="75" t="str">
        <f t="shared" si="2248"/>
        <v/>
      </c>
      <c r="AJ4774" s="75" t="str">
        <f t="shared" si="2249"/>
        <v/>
      </c>
    </row>
    <row r="4775" spans="1:36" ht="14.25">
      <c r="A4775" s="41" t="str">
        <f t="shared" si="2232"/>
        <v/>
      </c>
      <c r="B4775" s="150" t="str">
        <f>IF(ISNUMBER(A4775),INDEX('MetaTrader Import'!$H$13:$J$5893,TRUNC(((A4775-$A$39+1)-1)/3)+1,MOD((A4775-$A$39+1)-1,3)+1),"")</f>
        <v/>
      </c>
      <c r="C4775" s="43" t="str">
        <f t="shared" si="2233"/>
        <v/>
      </c>
      <c r="D4775" s="43" t="str">
        <f t="shared" ca="1" si="2223"/>
        <v/>
      </c>
      <c r="E4775" s="43" t="str">
        <f t="shared" si="2234"/>
        <v/>
      </c>
      <c r="F4775" s="43" t="str">
        <f t="shared" si="2235"/>
        <v/>
      </c>
      <c r="G4775" s="43" t="str">
        <f>IF(A4775&lt;&gt;"",IF(A4775&lt;Data!$G$11*0.25,$C$13/$G$32,IF(A4775&gt;Data!$G$11*0.25,$C$13,$C$13*10)),"")</f>
        <v/>
      </c>
      <c r="H4775" s="43" t="str">
        <f>IF(A4775&lt;&gt;"",IF(Data!$G$9="constant",$C$13,IF(Data!$G$9="squeeze",G4775,F4775)),"")</f>
        <v/>
      </c>
      <c r="I4775" s="38" t="str">
        <f ca="1">IF(ISNUMBER(A4775),NORMINV(RAND(),0,IF(AND(Data!$G$9="squeeze",A4775&lt;Data!$G$11*0.25),$H$32,1)*$C$30*$C$13)*($C$14*$C$12),"")</f>
        <v/>
      </c>
      <c r="J4775" s="42" t="str">
        <f ca="1">IFERROR(IF(Data!$C$6="Real",B4775,I4775+J4774+($C$14*$C$12)*(NORMINV(RAND(),$C$15,CHOOSE($G$13,$C$13,F4775,G4775)))),"")</f>
        <v/>
      </c>
      <c r="K4775" s="88" t="str">
        <f>IF(ISNUMBER(A4775), IF($G$16="fixed",$G$17,MIN(H4775*Data!$C$7*$C$16*0.5,$C$17*Data!$C$7))*$C$12,"")</f>
        <v/>
      </c>
      <c r="L4775" s="42" t="str">
        <f t="shared" ca="1" si="2250"/>
        <v/>
      </c>
      <c r="M4775" s="44" t="str">
        <f t="shared" ca="1" si="2251"/>
        <v/>
      </c>
      <c r="N4775" s="44" t="str">
        <f t="shared" ca="1" si="2252"/>
        <v/>
      </c>
      <c r="O4775" s="108" t="str">
        <f t="shared" si="2236"/>
        <v/>
      </c>
      <c r="P4775" s="102" t="str">
        <f t="shared" si="2237"/>
        <v/>
      </c>
      <c r="Q4775" s="102" t="str">
        <f t="shared" si="2238"/>
        <v/>
      </c>
      <c r="R4775" s="120" t="str">
        <f t="shared" si="2239"/>
        <v/>
      </c>
      <c r="S4775" s="54" t="str">
        <f t="shared" si="2240"/>
        <v/>
      </c>
      <c r="T4775" s="5" t="str">
        <f t="shared" si="2241"/>
        <v/>
      </c>
      <c r="U4775" s="152" t="str">
        <f t="shared" si="2224"/>
        <v/>
      </c>
      <c r="V4775" s="152" t="str">
        <f t="shared" si="2225"/>
        <v/>
      </c>
      <c r="W4775" s="153" t="str">
        <f t="shared" si="2226"/>
        <v/>
      </c>
      <c r="X4775" s="153" t="str">
        <f t="shared" si="2227"/>
        <v/>
      </c>
      <c r="Y4775" s="153" t="str">
        <f t="shared" si="2228"/>
        <v/>
      </c>
      <c r="Z4775" s="153" t="str">
        <f t="shared" si="2229"/>
        <v/>
      </c>
      <c r="AA4775" s="152" t="str">
        <f t="shared" si="2230"/>
        <v/>
      </c>
      <c r="AB4775" s="152" t="str">
        <f t="shared" si="2231"/>
        <v/>
      </c>
      <c r="AC4775" s="154" t="str">
        <f t="shared" si="2242"/>
        <v/>
      </c>
      <c r="AD4775" s="154" t="str">
        <f t="shared" si="2243"/>
        <v/>
      </c>
      <c r="AE4775" s="3" t="str">
        <f t="shared" si="2244"/>
        <v/>
      </c>
      <c r="AF4775" s="3" t="str">
        <f t="shared" si="2245"/>
        <v/>
      </c>
      <c r="AG4775" s="3" t="str">
        <f t="shared" si="2246"/>
        <v/>
      </c>
      <c r="AH4775" s="4" t="str">
        <f t="shared" si="2247"/>
        <v/>
      </c>
      <c r="AI4775" s="75" t="str">
        <f t="shared" si="2248"/>
        <v/>
      </c>
      <c r="AJ4775" s="75" t="str">
        <f t="shared" si="2249"/>
        <v/>
      </c>
    </row>
    <row r="4776" spans="1:36" ht="14.25">
      <c r="A4776" s="41" t="str">
        <f t="shared" si="2232"/>
        <v/>
      </c>
      <c r="B4776" s="150" t="str">
        <f>IF(ISNUMBER(A4776),INDEX('MetaTrader Import'!$H$13:$J$5893,TRUNC(((A4776-$A$39+1)-1)/3)+1,MOD((A4776-$A$39+1)-1,3)+1),"")</f>
        <v/>
      </c>
      <c r="C4776" s="43" t="str">
        <f t="shared" si="2233"/>
        <v/>
      </c>
      <c r="D4776" s="43" t="str">
        <f t="shared" ca="1" si="2223"/>
        <v/>
      </c>
      <c r="E4776" s="43" t="str">
        <f t="shared" si="2234"/>
        <v/>
      </c>
      <c r="F4776" s="43" t="str">
        <f t="shared" si="2235"/>
        <v/>
      </c>
      <c r="G4776" s="43" t="str">
        <f>IF(A4776&lt;&gt;"",IF(A4776&lt;Data!$G$11*0.25,$C$13/$G$32,IF(A4776&gt;Data!$G$11*0.25,$C$13,$C$13*10)),"")</f>
        <v/>
      </c>
      <c r="H4776" s="43" t="str">
        <f>IF(A4776&lt;&gt;"",IF(Data!$G$9="constant",$C$13,IF(Data!$G$9="squeeze",G4776,F4776)),"")</f>
        <v/>
      </c>
      <c r="I4776" s="38" t="str">
        <f ca="1">IF(ISNUMBER(A4776),NORMINV(RAND(),0,IF(AND(Data!$G$9="squeeze",A4776&lt;Data!$G$11*0.25),$H$32,1)*$C$30*$C$13)*($C$14*$C$12),"")</f>
        <v/>
      </c>
      <c r="J4776" s="42" t="str">
        <f ca="1">IFERROR(IF(Data!$C$6="Real",B4776,I4776+J4775+($C$14*$C$12)*(NORMINV(RAND(),$C$15,CHOOSE($G$13,$C$13,F4776,G4776)))),"")</f>
        <v/>
      </c>
      <c r="K4776" s="88" t="str">
        <f>IF(ISNUMBER(A4776), IF($G$16="fixed",$G$17,MIN(H4776*Data!$C$7*$C$16*0.5,$C$17*Data!$C$7))*$C$12,"")</f>
        <v/>
      </c>
      <c r="L4776" s="42" t="str">
        <f t="shared" ca="1" si="2250"/>
        <v/>
      </c>
      <c r="M4776" s="44" t="str">
        <f t="shared" ca="1" si="2251"/>
        <v/>
      </c>
      <c r="N4776" s="44" t="str">
        <f t="shared" ca="1" si="2252"/>
        <v/>
      </c>
      <c r="O4776" s="108" t="str">
        <f t="shared" si="2236"/>
        <v/>
      </c>
      <c r="P4776" s="102" t="str">
        <f t="shared" si="2237"/>
        <v/>
      </c>
      <c r="Q4776" s="102" t="str">
        <f t="shared" si="2238"/>
        <v/>
      </c>
      <c r="R4776" s="120" t="str">
        <f t="shared" si="2239"/>
        <v/>
      </c>
      <c r="S4776" s="54" t="str">
        <f t="shared" si="2240"/>
        <v/>
      </c>
      <c r="T4776" s="5" t="str">
        <f t="shared" si="2241"/>
        <v/>
      </c>
      <c r="U4776" s="152" t="str">
        <f t="shared" si="2224"/>
        <v/>
      </c>
      <c r="V4776" s="152" t="str">
        <f t="shared" si="2225"/>
        <v/>
      </c>
      <c r="W4776" s="153" t="str">
        <f t="shared" si="2226"/>
        <v/>
      </c>
      <c r="X4776" s="153" t="str">
        <f t="shared" si="2227"/>
        <v/>
      </c>
      <c r="Y4776" s="153" t="str">
        <f t="shared" si="2228"/>
        <v/>
      </c>
      <c r="Z4776" s="153" t="str">
        <f t="shared" si="2229"/>
        <v/>
      </c>
      <c r="AA4776" s="152" t="str">
        <f t="shared" si="2230"/>
        <v/>
      </c>
      <c r="AB4776" s="152" t="str">
        <f t="shared" si="2231"/>
        <v/>
      </c>
      <c r="AC4776" s="154" t="str">
        <f t="shared" si="2242"/>
        <v/>
      </c>
      <c r="AD4776" s="154" t="str">
        <f t="shared" si="2243"/>
        <v/>
      </c>
      <c r="AE4776" s="3" t="str">
        <f t="shared" si="2244"/>
        <v/>
      </c>
      <c r="AF4776" s="3" t="str">
        <f t="shared" si="2245"/>
        <v/>
      </c>
      <c r="AG4776" s="3" t="str">
        <f t="shared" si="2246"/>
        <v/>
      </c>
      <c r="AH4776" s="4" t="str">
        <f t="shared" si="2247"/>
        <v/>
      </c>
      <c r="AI4776" s="75" t="str">
        <f t="shared" si="2248"/>
        <v/>
      </c>
      <c r="AJ4776" s="75" t="str">
        <f t="shared" si="2249"/>
        <v/>
      </c>
    </row>
    <row r="4777" spans="1:36" ht="14.25">
      <c r="A4777" s="41" t="str">
        <f t="shared" si="2232"/>
        <v/>
      </c>
      <c r="B4777" s="150" t="str">
        <f>IF(ISNUMBER(A4777),INDEX('MetaTrader Import'!$H$13:$J$5893,TRUNC(((A4777-$A$39+1)-1)/3)+1,MOD((A4777-$A$39+1)-1,3)+1),"")</f>
        <v/>
      </c>
      <c r="C4777" s="43" t="str">
        <f t="shared" si="2233"/>
        <v/>
      </c>
      <c r="D4777" s="43" t="str">
        <f t="shared" ca="1" si="2223"/>
        <v/>
      </c>
      <c r="E4777" s="43" t="str">
        <f t="shared" si="2234"/>
        <v/>
      </c>
      <c r="F4777" s="43" t="str">
        <f t="shared" si="2235"/>
        <v/>
      </c>
      <c r="G4777" s="43" t="str">
        <f>IF(A4777&lt;&gt;"",IF(A4777&lt;Data!$G$11*0.25,$C$13/$G$32,IF(A4777&gt;Data!$G$11*0.25,$C$13,$C$13*10)),"")</f>
        <v/>
      </c>
      <c r="H4777" s="43" t="str">
        <f>IF(A4777&lt;&gt;"",IF(Data!$G$9="constant",$C$13,IF(Data!$G$9="squeeze",G4777,F4777)),"")</f>
        <v/>
      </c>
      <c r="I4777" s="38" t="str">
        <f ca="1">IF(ISNUMBER(A4777),NORMINV(RAND(),0,IF(AND(Data!$G$9="squeeze",A4777&lt;Data!$G$11*0.25),$H$32,1)*$C$30*$C$13)*($C$14*$C$12),"")</f>
        <v/>
      </c>
      <c r="J4777" s="42" t="str">
        <f ca="1">IFERROR(IF(Data!$C$6="Real",B4777,I4777+J4776+($C$14*$C$12)*(NORMINV(RAND(),$C$15,CHOOSE($G$13,$C$13,F4777,G4777)))),"")</f>
        <v/>
      </c>
      <c r="K4777" s="88" t="str">
        <f>IF(ISNUMBER(A4777), IF($G$16="fixed",$G$17,MIN(H4777*Data!$C$7*$C$16*0.5,$C$17*Data!$C$7))*$C$12,"")</f>
        <v/>
      </c>
      <c r="L4777" s="42" t="str">
        <f t="shared" ca="1" si="2250"/>
        <v/>
      </c>
      <c r="M4777" s="44" t="str">
        <f t="shared" ca="1" si="2251"/>
        <v/>
      </c>
      <c r="N4777" s="44" t="str">
        <f t="shared" ca="1" si="2252"/>
        <v/>
      </c>
      <c r="O4777" s="108" t="str">
        <f t="shared" si="2236"/>
        <v/>
      </c>
      <c r="P4777" s="102" t="str">
        <f t="shared" si="2237"/>
        <v/>
      </c>
      <c r="Q4777" s="102" t="str">
        <f t="shared" si="2238"/>
        <v/>
      </c>
      <c r="R4777" s="120" t="str">
        <f t="shared" si="2239"/>
        <v/>
      </c>
      <c r="S4777" s="54" t="str">
        <f t="shared" si="2240"/>
        <v/>
      </c>
      <c r="T4777" s="5" t="str">
        <f t="shared" si="2241"/>
        <v/>
      </c>
      <c r="U4777" s="152" t="str">
        <f t="shared" si="2224"/>
        <v/>
      </c>
      <c r="V4777" s="152" t="str">
        <f t="shared" si="2225"/>
        <v/>
      </c>
      <c r="W4777" s="153" t="str">
        <f t="shared" si="2226"/>
        <v/>
      </c>
      <c r="X4777" s="153" t="str">
        <f t="shared" si="2227"/>
        <v/>
      </c>
      <c r="Y4777" s="153" t="str">
        <f t="shared" si="2228"/>
        <v/>
      </c>
      <c r="Z4777" s="153" t="str">
        <f t="shared" si="2229"/>
        <v/>
      </c>
      <c r="AA4777" s="152" t="str">
        <f t="shared" si="2230"/>
        <v/>
      </c>
      <c r="AB4777" s="152" t="str">
        <f t="shared" si="2231"/>
        <v/>
      </c>
      <c r="AC4777" s="154" t="str">
        <f t="shared" si="2242"/>
        <v/>
      </c>
      <c r="AD4777" s="154" t="str">
        <f t="shared" si="2243"/>
        <v/>
      </c>
      <c r="AE4777" s="3" t="str">
        <f t="shared" si="2244"/>
        <v/>
      </c>
      <c r="AF4777" s="3" t="str">
        <f t="shared" si="2245"/>
        <v/>
      </c>
      <c r="AG4777" s="3" t="str">
        <f t="shared" si="2246"/>
        <v/>
      </c>
      <c r="AH4777" s="4" t="str">
        <f t="shared" si="2247"/>
        <v/>
      </c>
      <c r="AI4777" s="75" t="str">
        <f t="shared" si="2248"/>
        <v/>
      </c>
      <c r="AJ4777" s="75" t="str">
        <f t="shared" si="2249"/>
        <v/>
      </c>
    </row>
    <row r="4778" spans="1:36" ht="14.25">
      <c r="A4778" s="41" t="str">
        <f t="shared" si="2232"/>
        <v/>
      </c>
      <c r="B4778" s="150" t="str">
        <f>IF(ISNUMBER(A4778),INDEX('MetaTrader Import'!$H$13:$J$5893,TRUNC(((A4778-$A$39+1)-1)/3)+1,MOD((A4778-$A$39+1)-1,3)+1),"")</f>
        <v/>
      </c>
      <c r="C4778" s="43" t="str">
        <f t="shared" si="2233"/>
        <v/>
      </c>
      <c r="D4778" s="43" t="str">
        <f t="shared" ca="1" si="2223"/>
        <v/>
      </c>
      <c r="E4778" s="43" t="str">
        <f t="shared" si="2234"/>
        <v/>
      </c>
      <c r="F4778" s="43" t="str">
        <f t="shared" si="2235"/>
        <v/>
      </c>
      <c r="G4778" s="43" t="str">
        <f>IF(A4778&lt;&gt;"",IF(A4778&lt;Data!$G$11*0.25,$C$13/$G$32,IF(A4778&gt;Data!$G$11*0.25,$C$13,$C$13*10)),"")</f>
        <v/>
      </c>
      <c r="H4778" s="43" t="str">
        <f>IF(A4778&lt;&gt;"",IF(Data!$G$9="constant",$C$13,IF(Data!$G$9="squeeze",G4778,F4778)),"")</f>
        <v/>
      </c>
      <c r="I4778" s="38" t="str">
        <f ca="1">IF(ISNUMBER(A4778),NORMINV(RAND(),0,IF(AND(Data!$G$9="squeeze",A4778&lt;Data!$G$11*0.25),$H$32,1)*$C$30*$C$13)*($C$14*$C$12),"")</f>
        <v/>
      </c>
      <c r="J4778" s="42" t="str">
        <f ca="1">IFERROR(IF(Data!$C$6="Real",B4778,I4778+J4777+($C$14*$C$12)*(NORMINV(RAND(),$C$15,CHOOSE($G$13,$C$13,F4778,G4778)))),"")</f>
        <v/>
      </c>
      <c r="K4778" s="88" t="str">
        <f>IF(ISNUMBER(A4778), IF($G$16="fixed",$G$17,MIN(H4778*Data!$C$7*$C$16*0.5,$C$17*Data!$C$7))*$C$12,"")</f>
        <v/>
      </c>
      <c r="L4778" s="42" t="str">
        <f t="shared" ca="1" si="2250"/>
        <v/>
      </c>
      <c r="M4778" s="44" t="str">
        <f t="shared" ca="1" si="2251"/>
        <v/>
      </c>
      <c r="N4778" s="44" t="str">
        <f t="shared" ca="1" si="2252"/>
        <v/>
      </c>
      <c r="O4778" s="108" t="str">
        <f t="shared" si="2236"/>
        <v/>
      </c>
      <c r="P4778" s="102" t="str">
        <f t="shared" si="2237"/>
        <v/>
      </c>
      <c r="Q4778" s="102" t="str">
        <f t="shared" si="2238"/>
        <v/>
      </c>
      <c r="R4778" s="120" t="str">
        <f t="shared" si="2239"/>
        <v/>
      </c>
      <c r="S4778" s="54" t="str">
        <f t="shared" si="2240"/>
        <v/>
      </c>
      <c r="T4778" s="5" t="str">
        <f t="shared" si="2241"/>
        <v/>
      </c>
      <c r="U4778" s="152" t="str">
        <f t="shared" si="2224"/>
        <v/>
      </c>
      <c r="V4778" s="152" t="str">
        <f t="shared" si="2225"/>
        <v/>
      </c>
      <c r="W4778" s="153" t="str">
        <f t="shared" si="2226"/>
        <v/>
      </c>
      <c r="X4778" s="153" t="str">
        <f t="shared" si="2227"/>
        <v/>
      </c>
      <c r="Y4778" s="153" t="str">
        <f t="shared" si="2228"/>
        <v/>
      </c>
      <c r="Z4778" s="153" t="str">
        <f t="shared" si="2229"/>
        <v/>
      </c>
      <c r="AA4778" s="152" t="str">
        <f t="shared" si="2230"/>
        <v/>
      </c>
      <c r="AB4778" s="152" t="str">
        <f t="shared" si="2231"/>
        <v/>
      </c>
      <c r="AC4778" s="154" t="str">
        <f t="shared" si="2242"/>
        <v/>
      </c>
      <c r="AD4778" s="154" t="str">
        <f t="shared" si="2243"/>
        <v/>
      </c>
      <c r="AE4778" s="3" t="str">
        <f t="shared" si="2244"/>
        <v/>
      </c>
      <c r="AF4778" s="3" t="str">
        <f t="shared" si="2245"/>
        <v/>
      </c>
      <c r="AG4778" s="3" t="str">
        <f t="shared" si="2246"/>
        <v/>
      </c>
      <c r="AH4778" s="4" t="str">
        <f t="shared" si="2247"/>
        <v/>
      </c>
      <c r="AI4778" s="75" t="str">
        <f t="shared" si="2248"/>
        <v/>
      </c>
      <c r="AJ4778" s="75" t="str">
        <f t="shared" si="2249"/>
        <v/>
      </c>
    </row>
    <row r="4779" spans="1:36" ht="14.25">
      <c r="A4779" s="41" t="str">
        <f t="shared" si="2232"/>
        <v/>
      </c>
      <c r="B4779" s="150" t="str">
        <f>IF(ISNUMBER(A4779),INDEX('MetaTrader Import'!$H$13:$J$5893,TRUNC(((A4779-$A$39+1)-1)/3)+1,MOD((A4779-$A$39+1)-1,3)+1),"")</f>
        <v/>
      </c>
      <c r="C4779" s="43" t="str">
        <f t="shared" si="2233"/>
        <v/>
      </c>
      <c r="D4779" s="43" t="str">
        <f t="shared" ca="1" si="2223"/>
        <v/>
      </c>
      <c r="E4779" s="43" t="str">
        <f t="shared" si="2234"/>
        <v/>
      </c>
      <c r="F4779" s="43" t="str">
        <f t="shared" si="2235"/>
        <v/>
      </c>
      <c r="G4779" s="43" t="str">
        <f>IF(A4779&lt;&gt;"",IF(A4779&lt;Data!$G$11*0.25,$C$13/$G$32,IF(A4779&gt;Data!$G$11*0.25,$C$13,$C$13*10)),"")</f>
        <v/>
      </c>
      <c r="H4779" s="43" t="str">
        <f>IF(A4779&lt;&gt;"",IF(Data!$G$9="constant",$C$13,IF(Data!$G$9="squeeze",G4779,F4779)),"")</f>
        <v/>
      </c>
      <c r="I4779" s="38" t="str">
        <f ca="1">IF(ISNUMBER(A4779),NORMINV(RAND(),0,IF(AND(Data!$G$9="squeeze",A4779&lt;Data!$G$11*0.25),$H$32,1)*$C$30*$C$13)*($C$14*$C$12),"")</f>
        <v/>
      </c>
      <c r="J4779" s="42" t="str">
        <f ca="1">IFERROR(IF(Data!$C$6="Real",B4779,I4779+J4778+($C$14*$C$12)*(NORMINV(RAND(),$C$15,CHOOSE($G$13,$C$13,F4779,G4779)))),"")</f>
        <v/>
      </c>
      <c r="K4779" s="88" t="str">
        <f>IF(ISNUMBER(A4779), IF($G$16="fixed",$G$17,MIN(H4779*Data!$C$7*$C$16*0.5,$C$17*Data!$C$7))*$C$12,"")</f>
        <v/>
      </c>
      <c r="L4779" s="42" t="str">
        <f t="shared" ca="1" si="2250"/>
        <v/>
      </c>
      <c r="M4779" s="44" t="str">
        <f t="shared" ca="1" si="2251"/>
        <v/>
      </c>
      <c r="N4779" s="44" t="str">
        <f t="shared" ca="1" si="2252"/>
        <v/>
      </c>
      <c r="O4779" s="108" t="str">
        <f t="shared" si="2236"/>
        <v/>
      </c>
      <c r="P4779" s="102" t="str">
        <f t="shared" si="2237"/>
        <v/>
      </c>
      <c r="Q4779" s="102" t="str">
        <f t="shared" si="2238"/>
        <v/>
      </c>
      <c r="R4779" s="120" t="str">
        <f t="shared" si="2239"/>
        <v/>
      </c>
      <c r="S4779" s="54" t="str">
        <f t="shared" si="2240"/>
        <v/>
      </c>
      <c r="T4779" s="5" t="str">
        <f t="shared" si="2241"/>
        <v/>
      </c>
      <c r="U4779" s="152" t="str">
        <f t="shared" si="2224"/>
        <v/>
      </c>
      <c r="V4779" s="152" t="str">
        <f t="shared" si="2225"/>
        <v/>
      </c>
      <c r="W4779" s="153" t="str">
        <f t="shared" si="2226"/>
        <v/>
      </c>
      <c r="X4779" s="153" t="str">
        <f t="shared" si="2227"/>
        <v/>
      </c>
      <c r="Y4779" s="153" t="str">
        <f t="shared" si="2228"/>
        <v/>
      </c>
      <c r="Z4779" s="153" t="str">
        <f t="shared" si="2229"/>
        <v/>
      </c>
      <c r="AA4779" s="152" t="str">
        <f t="shared" si="2230"/>
        <v/>
      </c>
      <c r="AB4779" s="152" t="str">
        <f t="shared" si="2231"/>
        <v/>
      </c>
      <c r="AC4779" s="154" t="str">
        <f t="shared" si="2242"/>
        <v/>
      </c>
      <c r="AD4779" s="154" t="str">
        <f t="shared" si="2243"/>
        <v/>
      </c>
      <c r="AE4779" s="3" t="str">
        <f t="shared" si="2244"/>
        <v/>
      </c>
      <c r="AF4779" s="3" t="str">
        <f t="shared" si="2245"/>
        <v/>
      </c>
      <c r="AG4779" s="3" t="str">
        <f t="shared" si="2246"/>
        <v/>
      </c>
      <c r="AH4779" s="4" t="str">
        <f t="shared" si="2247"/>
        <v/>
      </c>
      <c r="AI4779" s="75" t="str">
        <f t="shared" si="2248"/>
        <v/>
      </c>
      <c r="AJ4779" s="75" t="str">
        <f t="shared" si="2249"/>
        <v/>
      </c>
    </row>
    <row r="4780" spans="1:36" ht="14.25">
      <c r="A4780" s="41" t="str">
        <f t="shared" si="2232"/>
        <v/>
      </c>
      <c r="B4780" s="150" t="str">
        <f>IF(ISNUMBER(A4780),INDEX('MetaTrader Import'!$H$13:$J$5893,TRUNC(((A4780-$A$39+1)-1)/3)+1,MOD((A4780-$A$39+1)-1,3)+1),"")</f>
        <v/>
      </c>
      <c r="C4780" s="43" t="str">
        <f t="shared" si="2233"/>
        <v/>
      </c>
      <c r="D4780" s="43" t="str">
        <f t="shared" ca="1" si="2223"/>
        <v/>
      </c>
      <c r="E4780" s="43" t="str">
        <f t="shared" si="2234"/>
        <v/>
      </c>
      <c r="F4780" s="43" t="str">
        <f t="shared" si="2235"/>
        <v/>
      </c>
      <c r="G4780" s="43" t="str">
        <f>IF(A4780&lt;&gt;"",IF(A4780&lt;Data!$G$11*0.25,$C$13/$G$32,IF(A4780&gt;Data!$G$11*0.25,$C$13,$C$13*10)),"")</f>
        <v/>
      </c>
      <c r="H4780" s="43" t="str">
        <f>IF(A4780&lt;&gt;"",IF(Data!$G$9="constant",$C$13,IF(Data!$G$9="squeeze",G4780,F4780)),"")</f>
        <v/>
      </c>
      <c r="I4780" s="38" t="str">
        <f ca="1">IF(ISNUMBER(A4780),NORMINV(RAND(),0,IF(AND(Data!$G$9="squeeze",A4780&lt;Data!$G$11*0.25),$H$32,1)*$C$30*$C$13)*($C$14*$C$12),"")</f>
        <v/>
      </c>
      <c r="J4780" s="42" t="str">
        <f ca="1">IFERROR(IF(Data!$C$6="Real",B4780,I4780+J4779+($C$14*$C$12)*(NORMINV(RAND(),$C$15,CHOOSE($G$13,$C$13,F4780,G4780)))),"")</f>
        <v/>
      </c>
      <c r="K4780" s="88" t="str">
        <f>IF(ISNUMBER(A4780), IF($G$16="fixed",$G$17,MIN(H4780*Data!$C$7*$C$16*0.5,$C$17*Data!$C$7))*$C$12,"")</f>
        <v/>
      </c>
      <c r="L4780" s="42" t="str">
        <f t="shared" ca="1" si="2250"/>
        <v/>
      </c>
      <c r="M4780" s="44" t="str">
        <f t="shared" ca="1" si="2251"/>
        <v/>
      </c>
      <c r="N4780" s="44" t="str">
        <f t="shared" ca="1" si="2252"/>
        <v/>
      </c>
      <c r="O4780" s="108" t="str">
        <f t="shared" si="2236"/>
        <v/>
      </c>
      <c r="P4780" s="102" t="str">
        <f t="shared" si="2237"/>
        <v/>
      </c>
      <c r="Q4780" s="102" t="str">
        <f t="shared" si="2238"/>
        <v/>
      </c>
      <c r="R4780" s="120" t="str">
        <f t="shared" si="2239"/>
        <v/>
      </c>
      <c r="S4780" s="54" t="str">
        <f t="shared" si="2240"/>
        <v/>
      </c>
      <c r="T4780" s="5" t="str">
        <f t="shared" si="2241"/>
        <v/>
      </c>
      <c r="U4780" s="152" t="str">
        <f t="shared" si="2224"/>
        <v/>
      </c>
      <c r="V4780" s="152" t="str">
        <f t="shared" si="2225"/>
        <v/>
      </c>
      <c r="W4780" s="153" t="str">
        <f t="shared" si="2226"/>
        <v/>
      </c>
      <c r="X4780" s="153" t="str">
        <f t="shared" si="2227"/>
        <v/>
      </c>
      <c r="Y4780" s="153" t="str">
        <f t="shared" si="2228"/>
        <v/>
      </c>
      <c r="Z4780" s="153" t="str">
        <f t="shared" si="2229"/>
        <v/>
      </c>
      <c r="AA4780" s="152" t="str">
        <f t="shared" si="2230"/>
        <v/>
      </c>
      <c r="AB4780" s="152" t="str">
        <f t="shared" si="2231"/>
        <v/>
      </c>
      <c r="AC4780" s="154" t="str">
        <f t="shared" si="2242"/>
        <v/>
      </c>
      <c r="AD4780" s="154" t="str">
        <f t="shared" si="2243"/>
        <v/>
      </c>
      <c r="AE4780" s="3" t="str">
        <f t="shared" si="2244"/>
        <v/>
      </c>
      <c r="AF4780" s="3" t="str">
        <f t="shared" si="2245"/>
        <v/>
      </c>
      <c r="AG4780" s="3" t="str">
        <f t="shared" si="2246"/>
        <v/>
      </c>
      <c r="AH4780" s="4" t="str">
        <f t="shared" si="2247"/>
        <v/>
      </c>
      <c r="AI4780" s="75" t="str">
        <f t="shared" si="2248"/>
        <v/>
      </c>
      <c r="AJ4780" s="75" t="str">
        <f t="shared" si="2249"/>
        <v/>
      </c>
    </row>
    <row r="4781" spans="1:36" ht="14.25">
      <c r="A4781" s="41" t="str">
        <f t="shared" si="2232"/>
        <v/>
      </c>
      <c r="B4781" s="150" t="str">
        <f>IF(ISNUMBER(A4781),INDEX('MetaTrader Import'!$H$13:$J$5893,TRUNC(((A4781-$A$39+1)-1)/3)+1,MOD((A4781-$A$39+1)-1,3)+1),"")</f>
        <v/>
      </c>
      <c r="C4781" s="43" t="str">
        <f t="shared" si="2233"/>
        <v/>
      </c>
      <c r="D4781" s="43" t="str">
        <f t="shared" ca="1" si="2223"/>
        <v/>
      </c>
      <c r="E4781" s="43" t="str">
        <f t="shared" si="2234"/>
        <v/>
      </c>
      <c r="F4781" s="43" t="str">
        <f t="shared" si="2235"/>
        <v/>
      </c>
      <c r="G4781" s="43" t="str">
        <f>IF(A4781&lt;&gt;"",IF(A4781&lt;Data!$G$11*0.25,$C$13/$G$32,IF(A4781&gt;Data!$G$11*0.25,$C$13,$C$13*10)),"")</f>
        <v/>
      </c>
      <c r="H4781" s="43" t="str">
        <f>IF(A4781&lt;&gt;"",IF(Data!$G$9="constant",$C$13,IF(Data!$G$9="squeeze",G4781,F4781)),"")</f>
        <v/>
      </c>
      <c r="I4781" s="38" t="str">
        <f ca="1">IF(ISNUMBER(A4781),NORMINV(RAND(),0,IF(AND(Data!$G$9="squeeze",A4781&lt;Data!$G$11*0.25),$H$32,1)*$C$30*$C$13)*($C$14*$C$12),"")</f>
        <v/>
      </c>
      <c r="J4781" s="42" t="str">
        <f ca="1">IFERROR(IF(Data!$C$6="Real",B4781,I4781+J4780+($C$14*$C$12)*(NORMINV(RAND(),$C$15,CHOOSE($G$13,$C$13,F4781,G4781)))),"")</f>
        <v/>
      </c>
      <c r="K4781" s="88" t="str">
        <f>IF(ISNUMBER(A4781), IF($G$16="fixed",$G$17,MIN(H4781*Data!$C$7*$C$16*0.5,$C$17*Data!$C$7))*$C$12,"")</f>
        <v/>
      </c>
      <c r="L4781" s="42" t="str">
        <f t="shared" ca="1" si="2250"/>
        <v/>
      </c>
      <c r="M4781" s="44" t="str">
        <f t="shared" ca="1" si="2251"/>
        <v/>
      </c>
      <c r="N4781" s="44" t="str">
        <f t="shared" ca="1" si="2252"/>
        <v/>
      </c>
      <c r="O4781" s="108" t="str">
        <f t="shared" si="2236"/>
        <v/>
      </c>
      <c r="P4781" s="102" t="str">
        <f t="shared" si="2237"/>
        <v/>
      </c>
      <c r="Q4781" s="102" t="str">
        <f t="shared" si="2238"/>
        <v/>
      </c>
      <c r="R4781" s="120" t="str">
        <f t="shared" si="2239"/>
        <v/>
      </c>
      <c r="S4781" s="54" t="str">
        <f t="shared" si="2240"/>
        <v/>
      </c>
      <c r="T4781" s="5" t="str">
        <f t="shared" si="2241"/>
        <v/>
      </c>
      <c r="U4781" s="152" t="str">
        <f t="shared" si="2224"/>
        <v/>
      </c>
      <c r="V4781" s="152" t="str">
        <f t="shared" si="2225"/>
        <v/>
      </c>
      <c r="W4781" s="153" t="str">
        <f t="shared" si="2226"/>
        <v/>
      </c>
      <c r="X4781" s="153" t="str">
        <f t="shared" si="2227"/>
        <v/>
      </c>
      <c r="Y4781" s="153" t="str">
        <f t="shared" si="2228"/>
        <v/>
      </c>
      <c r="Z4781" s="153" t="str">
        <f t="shared" si="2229"/>
        <v/>
      </c>
      <c r="AA4781" s="152" t="str">
        <f t="shared" si="2230"/>
        <v/>
      </c>
      <c r="AB4781" s="152" t="str">
        <f t="shared" si="2231"/>
        <v/>
      </c>
      <c r="AC4781" s="154" t="str">
        <f t="shared" si="2242"/>
        <v/>
      </c>
      <c r="AD4781" s="154" t="str">
        <f t="shared" si="2243"/>
        <v/>
      </c>
      <c r="AE4781" s="3" t="str">
        <f t="shared" si="2244"/>
        <v/>
      </c>
      <c r="AF4781" s="3" t="str">
        <f t="shared" si="2245"/>
        <v/>
      </c>
      <c r="AG4781" s="3" t="str">
        <f t="shared" si="2246"/>
        <v/>
      </c>
      <c r="AH4781" s="4" t="str">
        <f t="shared" si="2247"/>
        <v/>
      </c>
      <c r="AI4781" s="75" t="str">
        <f t="shared" si="2248"/>
        <v/>
      </c>
      <c r="AJ4781" s="75" t="str">
        <f t="shared" si="2249"/>
        <v/>
      </c>
    </row>
    <row r="4782" spans="1:36" ht="14.25">
      <c r="A4782" s="41" t="str">
        <f t="shared" si="2232"/>
        <v/>
      </c>
      <c r="B4782" s="150" t="str">
        <f>IF(ISNUMBER(A4782),INDEX('MetaTrader Import'!$H$13:$J$5893,TRUNC(((A4782-$A$39+1)-1)/3)+1,MOD((A4782-$A$39+1)-1,3)+1),"")</f>
        <v/>
      </c>
      <c r="C4782" s="43" t="str">
        <f t="shared" si="2233"/>
        <v/>
      </c>
      <c r="D4782" s="43" t="str">
        <f t="shared" ca="1" si="2223"/>
        <v/>
      </c>
      <c r="E4782" s="43" t="str">
        <f t="shared" si="2234"/>
        <v/>
      </c>
      <c r="F4782" s="43" t="str">
        <f t="shared" si="2235"/>
        <v/>
      </c>
      <c r="G4782" s="43" t="str">
        <f>IF(A4782&lt;&gt;"",IF(A4782&lt;Data!$G$11*0.25,$C$13/$G$32,IF(A4782&gt;Data!$G$11*0.25,$C$13,$C$13*10)),"")</f>
        <v/>
      </c>
      <c r="H4782" s="43" t="str">
        <f>IF(A4782&lt;&gt;"",IF(Data!$G$9="constant",$C$13,IF(Data!$G$9="squeeze",G4782,F4782)),"")</f>
        <v/>
      </c>
      <c r="I4782" s="38" t="str">
        <f ca="1">IF(ISNUMBER(A4782),NORMINV(RAND(),0,IF(AND(Data!$G$9="squeeze",A4782&lt;Data!$G$11*0.25),$H$32,1)*$C$30*$C$13)*($C$14*$C$12),"")</f>
        <v/>
      </c>
      <c r="J4782" s="42" t="str">
        <f ca="1">IFERROR(IF(Data!$C$6="Real",B4782,I4782+J4781+($C$14*$C$12)*(NORMINV(RAND(),$C$15,CHOOSE($G$13,$C$13,F4782,G4782)))),"")</f>
        <v/>
      </c>
      <c r="K4782" s="88" t="str">
        <f>IF(ISNUMBER(A4782), IF($G$16="fixed",$G$17,MIN(H4782*Data!$C$7*$C$16*0.5,$C$17*Data!$C$7))*$C$12,"")</f>
        <v/>
      </c>
      <c r="L4782" s="42" t="str">
        <f t="shared" ca="1" si="2250"/>
        <v/>
      </c>
      <c r="M4782" s="44" t="str">
        <f t="shared" ca="1" si="2251"/>
        <v/>
      </c>
      <c r="N4782" s="44" t="str">
        <f t="shared" ca="1" si="2252"/>
        <v/>
      </c>
      <c r="O4782" s="108" t="str">
        <f t="shared" si="2236"/>
        <v/>
      </c>
      <c r="P4782" s="102" t="str">
        <f t="shared" si="2237"/>
        <v/>
      </c>
      <c r="Q4782" s="102" t="str">
        <f t="shared" si="2238"/>
        <v/>
      </c>
      <c r="R4782" s="120" t="str">
        <f t="shared" si="2239"/>
        <v/>
      </c>
      <c r="S4782" s="54" t="str">
        <f t="shared" si="2240"/>
        <v/>
      </c>
      <c r="T4782" s="5" t="str">
        <f t="shared" si="2241"/>
        <v/>
      </c>
      <c r="U4782" s="152" t="str">
        <f t="shared" si="2224"/>
        <v/>
      </c>
      <c r="V4782" s="152" t="str">
        <f t="shared" si="2225"/>
        <v/>
      </c>
      <c r="W4782" s="153" t="str">
        <f t="shared" si="2226"/>
        <v/>
      </c>
      <c r="X4782" s="153" t="str">
        <f t="shared" si="2227"/>
        <v/>
      </c>
      <c r="Y4782" s="153" t="str">
        <f t="shared" si="2228"/>
        <v/>
      </c>
      <c r="Z4782" s="153" t="str">
        <f t="shared" si="2229"/>
        <v/>
      </c>
      <c r="AA4782" s="152" t="str">
        <f t="shared" si="2230"/>
        <v/>
      </c>
      <c r="AB4782" s="152" t="str">
        <f t="shared" si="2231"/>
        <v/>
      </c>
      <c r="AC4782" s="154" t="str">
        <f t="shared" si="2242"/>
        <v/>
      </c>
      <c r="AD4782" s="154" t="str">
        <f t="shared" si="2243"/>
        <v/>
      </c>
      <c r="AE4782" s="3" t="str">
        <f t="shared" si="2244"/>
        <v/>
      </c>
      <c r="AF4782" s="3" t="str">
        <f t="shared" si="2245"/>
        <v/>
      </c>
      <c r="AG4782" s="3" t="str">
        <f t="shared" si="2246"/>
        <v/>
      </c>
      <c r="AH4782" s="4" t="str">
        <f t="shared" si="2247"/>
        <v/>
      </c>
      <c r="AI4782" s="75" t="str">
        <f t="shared" si="2248"/>
        <v/>
      </c>
      <c r="AJ4782" s="75" t="str">
        <f t="shared" si="2249"/>
        <v/>
      </c>
    </row>
    <row r="4783" spans="1:36" ht="14.25">
      <c r="A4783" s="41" t="str">
        <f t="shared" si="2232"/>
        <v/>
      </c>
      <c r="B4783" s="150" t="str">
        <f>IF(ISNUMBER(A4783),INDEX('MetaTrader Import'!$H$13:$J$5893,TRUNC(((A4783-$A$39+1)-1)/3)+1,MOD((A4783-$A$39+1)-1,3)+1),"")</f>
        <v/>
      </c>
      <c r="C4783" s="43" t="str">
        <f t="shared" si="2233"/>
        <v/>
      </c>
      <c r="D4783" s="43" t="str">
        <f t="shared" ca="1" si="2223"/>
        <v/>
      </c>
      <c r="E4783" s="43" t="str">
        <f t="shared" si="2234"/>
        <v/>
      </c>
      <c r="F4783" s="43" t="str">
        <f t="shared" si="2235"/>
        <v/>
      </c>
      <c r="G4783" s="43" t="str">
        <f>IF(A4783&lt;&gt;"",IF(A4783&lt;Data!$G$11*0.25,$C$13/$G$32,IF(A4783&gt;Data!$G$11*0.25,$C$13,$C$13*10)),"")</f>
        <v/>
      </c>
      <c r="H4783" s="43" t="str">
        <f>IF(A4783&lt;&gt;"",IF(Data!$G$9="constant",$C$13,IF(Data!$G$9="squeeze",G4783,F4783)),"")</f>
        <v/>
      </c>
      <c r="I4783" s="38" t="str">
        <f ca="1">IF(ISNUMBER(A4783),NORMINV(RAND(),0,IF(AND(Data!$G$9="squeeze",A4783&lt;Data!$G$11*0.25),$H$32,1)*$C$30*$C$13)*($C$14*$C$12),"")</f>
        <v/>
      </c>
      <c r="J4783" s="42" t="str">
        <f ca="1">IFERROR(IF(Data!$C$6="Real",B4783,I4783+J4782+($C$14*$C$12)*(NORMINV(RAND(),$C$15,CHOOSE($G$13,$C$13,F4783,G4783)))),"")</f>
        <v/>
      </c>
      <c r="K4783" s="88" t="str">
        <f>IF(ISNUMBER(A4783), IF($G$16="fixed",$G$17,MIN(H4783*Data!$C$7*$C$16*0.5,$C$17*Data!$C$7))*$C$12,"")</f>
        <v/>
      </c>
      <c r="L4783" s="42" t="str">
        <f t="shared" ca="1" si="2250"/>
        <v/>
      </c>
      <c r="M4783" s="44" t="str">
        <f t="shared" ca="1" si="2251"/>
        <v/>
      </c>
      <c r="N4783" s="44" t="str">
        <f t="shared" ca="1" si="2252"/>
        <v/>
      </c>
      <c r="O4783" s="108" t="str">
        <f t="shared" si="2236"/>
        <v/>
      </c>
      <c r="P4783" s="102" t="str">
        <f t="shared" si="2237"/>
        <v/>
      </c>
      <c r="Q4783" s="102" t="str">
        <f t="shared" si="2238"/>
        <v/>
      </c>
      <c r="R4783" s="120" t="str">
        <f t="shared" si="2239"/>
        <v/>
      </c>
      <c r="S4783" s="54" t="str">
        <f t="shared" si="2240"/>
        <v/>
      </c>
      <c r="T4783" s="5" t="str">
        <f t="shared" si="2241"/>
        <v/>
      </c>
      <c r="U4783" s="152" t="str">
        <f t="shared" si="2224"/>
        <v/>
      </c>
      <c r="V4783" s="152" t="str">
        <f t="shared" si="2225"/>
        <v/>
      </c>
      <c r="W4783" s="153" t="str">
        <f t="shared" si="2226"/>
        <v/>
      </c>
      <c r="X4783" s="153" t="str">
        <f t="shared" si="2227"/>
        <v/>
      </c>
      <c r="Y4783" s="153" t="str">
        <f t="shared" si="2228"/>
        <v/>
      </c>
      <c r="Z4783" s="153" t="str">
        <f t="shared" si="2229"/>
        <v/>
      </c>
      <c r="AA4783" s="152" t="str">
        <f t="shared" si="2230"/>
        <v/>
      </c>
      <c r="AB4783" s="152" t="str">
        <f t="shared" si="2231"/>
        <v/>
      </c>
      <c r="AC4783" s="154" t="str">
        <f t="shared" si="2242"/>
        <v/>
      </c>
      <c r="AD4783" s="154" t="str">
        <f t="shared" si="2243"/>
        <v/>
      </c>
      <c r="AE4783" s="3" t="str">
        <f t="shared" si="2244"/>
        <v/>
      </c>
      <c r="AF4783" s="3" t="str">
        <f t="shared" si="2245"/>
        <v/>
      </c>
      <c r="AG4783" s="3" t="str">
        <f t="shared" si="2246"/>
        <v/>
      </c>
      <c r="AH4783" s="4" t="str">
        <f t="shared" si="2247"/>
        <v/>
      </c>
      <c r="AI4783" s="75" t="str">
        <f t="shared" si="2248"/>
        <v/>
      </c>
      <c r="AJ4783" s="75" t="str">
        <f t="shared" si="2249"/>
        <v/>
      </c>
    </row>
    <row r="4784" spans="1:36" ht="14.25">
      <c r="A4784" s="41" t="str">
        <f t="shared" si="2232"/>
        <v/>
      </c>
      <c r="B4784" s="150" t="str">
        <f>IF(ISNUMBER(A4784),INDEX('MetaTrader Import'!$H$13:$J$5893,TRUNC(((A4784-$A$39+1)-1)/3)+1,MOD((A4784-$A$39+1)-1,3)+1),"")</f>
        <v/>
      </c>
      <c r="C4784" s="43" t="str">
        <f t="shared" si="2233"/>
        <v/>
      </c>
      <c r="D4784" s="43" t="str">
        <f t="shared" ca="1" si="2223"/>
        <v/>
      </c>
      <c r="E4784" s="43" t="str">
        <f t="shared" si="2234"/>
        <v/>
      </c>
      <c r="F4784" s="43" t="str">
        <f t="shared" si="2235"/>
        <v/>
      </c>
      <c r="G4784" s="43" t="str">
        <f>IF(A4784&lt;&gt;"",IF(A4784&lt;Data!$G$11*0.25,$C$13/$G$32,IF(A4784&gt;Data!$G$11*0.25,$C$13,$C$13*10)),"")</f>
        <v/>
      </c>
      <c r="H4784" s="43" t="str">
        <f>IF(A4784&lt;&gt;"",IF(Data!$G$9="constant",$C$13,IF(Data!$G$9="squeeze",G4784,F4784)),"")</f>
        <v/>
      </c>
      <c r="I4784" s="38" t="str">
        <f ca="1">IF(ISNUMBER(A4784),NORMINV(RAND(),0,IF(AND(Data!$G$9="squeeze",A4784&lt;Data!$G$11*0.25),$H$32,1)*$C$30*$C$13)*($C$14*$C$12),"")</f>
        <v/>
      </c>
      <c r="J4784" s="42" t="str">
        <f ca="1">IFERROR(IF(Data!$C$6="Real",B4784,I4784+J4783+($C$14*$C$12)*(NORMINV(RAND(),$C$15,CHOOSE($G$13,$C$13,F4784,G4784)))),"")</f>
        <v/>
      </c>
      <c r="K4784" s="88" t="str">
        <f>IF(ISNUMBER(A4784), IF($G$16="fixed",$G$17,MIN(H4784*Data!$C$7*$C$16*0.5,$C$17*Data!$C$7))*$C$12,"")</f>
        <v/>
      </c>
      <c r="L4784" s="42" t="str">
        <f t="shared" ca="1" si="2250"/>
        <v/>
      </c>
      <c r="M4784" s="44" t="str">
        <f t="shared" ca="1" si="2251"/>
        <v/>
      </c>
      <c r="N4784" s="44" t="str">
        <f t="shared" ca="1" si="2252"/>
        <v/>
      </c>
      <c r="O4784" s="108" t="str">
        <f t="shared" si="2236"/>
        <v/>
      </c>
      <c r="P4784" s="102" t="str">
        <f t="shared" si="2237"/>
        <v/>
      </c>
      <c r="Q4784" s="102" t="str">
        <f t="shared" si="2238"/>
        <v/>
      </c>
      <c r="R4784" s="120" t="str">
        <f t="shared" si="2239"/>
        <v/>
      </c>
      <c r="S4784" s="54" t="str">
        <f t="shared" si="2240"/>
        <v/>
      </c>
      <c r="T4784" s="5" t="str">
        <f t="shared" si="2241"/>
        <v/>
      </c>
      <c r="U4784" s="152" t="str">
        <f t="shared" si="2224"/>
        <v/>
      </c>
      <c r="V4784" s="152" t="str">
        <f t="shared" si="2225"/>
        <v/>
      </c>
      <c r="W4784" s="153" t="str">
        <f t="shared" si="2226"/>
        <v/>
      </c>
      <c r="X4784" s="153" t="str">
        <f t="shared" si="2227"/>
        <v/>
      </c>
      <c r="Y4784" s="153" t="str">
        <f t="shared" si="2228"/>
        <v/>
      </c>
      <c r="Z4784" s="153" t="str">
        <f t="shared" si="2229"/>
        <v/>
      </c>
      <c r="AA4784" s="152" t="str">
        <f t="shared" si="2230"/>
        <v/>
      </c>
      <c r="AB4784" s="152" t="str">
        <f t="shared" si="2231"/>
        <v/>
      </c>
      <c r="AC4784" s="154" t="str">
        <f t="shared" si="2242"/>
        <v/>
      </c>
      <c r="AD4784" s="154" t="str">
        <f t="shared" si="2243"/>
        <v/>
      </c>
      <c r="AE4784" s="3" t="str">
        <f t="shared" si="2244"/>
        <v/>
      </c>
      <c r="AF4784" s="3" t="str">
        <f t="shared" si="2245"/>
        <v/>
      </c>
      <c r="AG4784" s="3" t="str">
        <f t="shared" si="2246"/>
        <v/>
      </c>
      <c r="AH4784" s="4" t="str">
        <f t="shared" si="2247"/>
        <v/>
      </c>
      <c r="AI4784" s="75" t="str">
        <f t="shared" si="2248"/>
        <v/>
      </c>
      <c r="AJ4784" s="75" t="str">
        <f t="shared" si="2249"/>
        <v/>
      </c>
    </row>
    <row r="4785" spans="1:36" ht="14.25">
      <c r="A4785" s="41" t="str">
        <f t="shared" si="2232"/>
        <v/>
      </c>
      <c r="B4785" s="150" t="str">
        <f>IF(ISNUMBER(A4785),INDEX('MetaTrader Import'!$H$13:$J$5893,TRUNC(((A4785-$A$39+1)-1)/3)+1,MOD((A4785-$A$39+1)-1,3)+1),"")</f>
        <v/>
      </c>
      <c r="C4785" s="43" t="str">
        <f t="shared" si="2233"/>
        <v/>
      </c>
      <c r="D4785" s="43" t="str">
        <f t="shared" ca="1" si="2223"/>
        <v/>
      </c>
      <c r="E4785" s="43" t="str">
        <f t="shared" si="2234"/>
        <v/>
      </c>
      <c r="F4785" s="43" t="str">
        <f t="shared" si="2235"/>
        <v/>
      </c>
      <c r="G4785" s="43" t="str">
        <f>IF(A4785&lt;&gt;"",IF(A4785&lt;Data!$G$11*0.25,$C$13/$G$32,IF(A4785&gt;Data!$G$11*0.25,$C$13,$C$13*10)),"")</f>
        <v/>
      </c>
      <c r="H4785" s="43" t="str">
        <f>IF(A4785&lt;&gt;"",IF(Data!$G$9="constant",$C$13,IF(Data!$G$9="squeeze",G4785,F4785)),"")</f>
        <v/>
      </c>
      <c r="I4785" s="38" t="str">
        <f ca="1">IF(ISNUMBER(A4785),NORMINV(RAND(),0,IF(AND(Data!$G$9="squeeze",A4785&lt;Data!$G$11*0.25),$H$32,1)*$C$30*$C$13)*($C$14*$C$12),"")</f>
        <v/>
      </c>
      <c r="J4785" s="42" t="str">
        <f ca="1">IFERROR(IF(Data!$C$6="Real",B4785,I4785+J4784+($C$14*$C$12)*(NORMINV(RAND(),$C$15,CHOOSE($G$13,$C$13,F4785,G4785)))),"")</f>
        <v/>
      </c>
      <c r="K4785" s="88" t="str">
        <f>IF(ISNUMBER(A4785), IF($G$16="fixed",$G$17,MIN(H4785*Data!$C$7*$C$16*0.5,$C$17*Data!$C$7))*$C$12,"")</f>
        <v/>
      </c>
      <c r="L4785" s="42" t="str">
        <f t="shared" ca="1" si="2250"/>
        <v/>
      </c>
      <c r="M4785" s="44" t="str">
        <f t="shared" ca="1" si="2251"/>
        <v/>
      </c>
      <c r="N4785" s="44" t="str">
        <f t="shared" ca="1" si="2252"/>
        <v/>
      </c>
      <c r="O4785" s="108" t="str">
        <f t="shared" si="2236"/>
        <v/>
      </c>
      <c r="P4785" s="102" t="str">
        <f t="shared" si="2237"/>
        <v/>
      </c>
      <c r="Q4785" s="102" t="str">
        <f t="shared" si="2238"/>
        <v/>
      </c>
      <c r="R4785" s="120" t="str">
        <f t="shared" si="2239"/>
        <v/>
      </c>
      <c r="S4785" s="54" t="str">
        <f t="shared" si="2240"/>
        <v/>
      </c>
      <c r="T4785" s="5" t="str">
        <f t="shared" si="2241"/>
        <v/>
      </c>
      <c r="U4785" s="152" t="str">
        <f t="shared" si="2224"/>
        <v/>
      </c>
      <c r="V4785" s="152" t="str">
        <f t="shared" si="2225"/>
        <v/>
      </c>
      <c r="W4785" s="153" t="str">
        <f t="shared" si="2226"/>
        <v/>
      </c>
      <c r="X4785" s="153" t="str">
        <f t="shared" si="2227"/>
        <v/>
      </c>
      <c r="Y4785" s="153" t="str">
        <f t="shared" si="2228"/>
        <v/>
      </c>
      <c r="Z4785" s="153" t="str">
        <f t="shared" si="2229"/>
        <v/>
      </c>
      <c r="AA4785" s="152" t="str">
        <f t="shared" si="2230"/>
        <v/>
      </c>
      <c r="AB4785" s="152" t="str">
        <f t="shared" si="2231"/>
        <v/>
      </c>
      <c r="AC4785" s="154" t="str">
        <f t="shared" si="2242"/>
        <v/>
      </c>
      <c r="AD4785" s="154" t="str">
        <f t="shared" si="2243"/>
        <v/>
      </c>
      <c r="AE4785" s="3" t="str">
        <f t="shared" si="2244"/>
        <v/>
      </c>
      <c r="AF4785" s="3" t="str">
        <f t="shared" si="2245"/>
        <v/>
      </c>
      <c r="AG4785" s="3" t="str">
        <f t="shared" si="2246"/>
        <v/>
      </c>
      <c r="AH4785" s="4" t="str">
        <f t="shared" si="2247"/>
        <v/>
      </c>
      <c r="AI4785" s="75" t="str">
        <f t="shared" si="2248"/>
        <v/>
      </c>
      <c r="AJ4785" s="75" t="str">
        <f t="shared" si="2249"/>
        <v/>
      </c>
    </row>
    <row r="4786" spans="1:36" ht="14.25">
      <c r="A4786" s="41" t="str">
        <f t="shared" si="2232"/>
        <v/>
      </c>
      <c r="B4786" s="150" t="str">
        <f>IF(ISNUMBER(A4786),INDEX('MetaTrader Import'!$H$13:$J$5893,TRUNC(((A4786-$A$39+1)-1)/3)+1,MOD((A4786-$A$39+1)-1,3)+1),"")</f>
        <v/>
      </c>
      <c r="C4786" s="43" t="str">
        <f t="shared" si="2233"/>
        <v/>
      </c>
      <c r="D4786" s="43" t="str">
        <f t="shared" ca="1" si="2223"/>
        <v/>
      </c>
      <c r="E4786" s="43" t="str">
        <f t="shared" si="2234"/>
        <v/>
      </c>
      <c r="F4786" s="43" t="str">
        <f t="shared" si="2235"/>
        <v/>
      </c>
      <c r="G4786" s="43" t="str">
        <f>IF(A4786&lt;&gt;"",IF(A4786&lt;Data!$G$11*0.25,$C$13/$G$32,IF(A4786&gt;Data!$G$11*0.25,$C$13,$C$13*10)),"")</f>
        <v/>
      </c>
      <c r="H4786" s="43" t="str">
        <f>IF(A4786&lt;&gt;"",IF(Data!$G$9="constant",$C$13,IF(Data!$G$9="squeeze",G4786,F4786)),"")</f>
        <v/>
      </c>
      <c r="I4786" s="38" t="str">
        <f ca="1">IF(ISNUMBER(A4786),NORMINV(RAND(),0,IF(AND(Data!$G$9="squeeze",A4786&lt;Data!$G$11*0.25),$H$32,1)*$C$30*$C$13)*($C$14*$C$12),"")</f>
        <v/>
      </c>
      <c r="J4786" s="42" t="str">
        <f ca="1">IFERROR(IF(Data!$C$6="Real",B4786,I4786+J4785+($C$14*$C$12)*(NORMINV(RAND(),$C$15,CHOOSE($G$13,$C$13,F4786,G4786)))),"")</f>
        <v/>
      </c>
      <c r="K4786" s="88" t="str">
        <f>IF(ISNUMBER(A4786), IF($G$16="fixed",$G$17,MIN(H4786*Data!$C$7*$C$16*0.5,$C$17*Data!$C$7))*$C$12,"")</f>
        <v/>
      </c>
      <c r="L4786" s="42" t="str">
        <f t="shared" ca="1" si="2250"/>
        <v/>
      </c>
      <c r="M4786" s="44" t="str">
        <f t="shared" ca="1" si="2251"/>
        <v/>
      </c>
      <c r="N4786" s="44" t="str">
        <f t="shared" ca="1" si="2252"/>
        <v/>
      </c>
      <c r="O4786" s="108" t="str">
        <f t="shared" si="2236"/>
        <v/>
      </c>
      <c r="P4786" s="102" t="str">
        <f t="shared" si="2237"/>
        <v/>
      </c>
      <c r="Q4786" s="102" t="str">
        <f t="shared" si="2238"/>
        <v/>
      </c>
      <c r="R4786" s="120" t="str">
        <f t="shared" si="2239"/>
        <v/>
      </c>
      <c r="S4786" s="54" t="str">
        <f t="shared" si="2240"/>
        <v/>
      </c>
      <c r="T4786" s="5" t="str">
        <f t="shared" si="2241"/>
        <v/>
      </c>
      <c r="U4786" s="152" t="str">
        <f t="shared" si="2224"/>
        <v/>
      </c>
      <c r="V4786" s="152" t="str">
        <f t="shared" si="2225"/>
        <v/>
      </c>
      <c r="W4786" s="153" t="str">
        <f t="shared" si="2226"/>
        <v/>
      </c>
      <c r="X4786" s="153" t="str">
        <f t="shared" si="2227"/>
        <v/>
      </c>
      <c r="Y4786" s="153" t="str">
        <f t="shared" si="2228"/>
        <v/>
      </c>
      <c r="Z4786" s="153" t="str">
        <f t="shared" si="2229"/>
        <v/>
      </c>
      <c r="AA4786" s="152" t="str">
        <f t="shared" si="2230"/>
        <v/>
      </c>
      <c r="AB4786" s="152" t="str">
        <f t="shared" si="2231"/>
        <v/>
      </c>
      <c r="AC4786" s="154" t="str">
        <f t="shared" si="2242"/>
        <v/>
      </c>
      <c r="AD4786" s="154" t="str">
        <f t="shared" si="2243"/>
        <v/>
      </c>
      <c r="AE4786" s="3" t="str">
        <f t="shared" si="2244"/>
        <v/>
      </c>
      <c r="AF4786" s="3" t="str">
        <f t="shared" si="2245"/>
        <v/>
      </c>
      <c r="AG4786" s="3" t="str">
        <f t="shared" si="2246"/>
        <v/>
      </c>
      <c r="AH4786" s="4" t="str">
        <f t="shared" si="2247"/>
        <v/>
      </c>
      <c r="AI4786" s="75" t="str">
        <f t="shared" si="2248"/>
        <v/>
      </c>
      <c r="AJ4786" s="75" t="str">
        <f t="shared" si="2249"/>
        <v/>
      </c>
    </row>
    <row r="4787" spans="1:36" ht="14.25">
      <c r="A4787" s="41" t="str">
        <f t="shared" si="2232"/>
        <v/>
      </c>
      <c r="B4787" s="150" t="str">
        <f>IF(ISNUMBER(A4787),INDEX('MetaTrader Import'!$H$13:$J$5893,TRUNC(((A4787-$A$39+1)-1)/3)+1,MOD((A4787-$A$39+1)-1,3)+1),"")</f>
        <v/>
      </c>
      <c r="C4787" s="43" t="str">
        <f t="shared" si="2233"/>
        <v/>
      </c>
      <c r="D4787" s="43" t="str">
        <f t="shared" ca="1" si="2223"/>
        <v/>
      </c>
      <c r="E4787" s="43" t="str">
        <f t="shared" si="2234"/>
        <v/>
      </c>
      <c r="F4787" s="43" t="str">
        <f t="shared" si="2235"/>
        <v/>
      </c>
      <c r="G4787" s="43" t="str">
        <f>IF(A4787&lt;&gt;"",IF(A4787&lt;Data!$G$11*0.25,$C$13/$G$32,IF(A4787&gt;Data!$G$11*0.25,$C$13,$C$13*10)),"")</f>
        <v/>
      </c>
      <c r="H4787" s="43" t="str">
        <f>IF(A4787&lt;&gt;"",IF(Data!$G$9="constant",$C$13,IF(Data!$G$9="squeeze",G4787,F4787)),"")</f>
        <v/>
      </c>
      <c r="I4787" s="38" t="str">
        <f ca="1">IF(ISNUMBER(A4787),NORMINV(RAND(),0,IF(AND(Data!$G$9="squeeze",A4787&lt;Data!$G$11*0.25),$H$32,1)*$C$30*$C$13)*($C$14*$C$12),"")</f>
        <v/>
      </c>
      <c r="J4787" s="42" t="str">
        <f ca="1">IFERROR(IF(Data!$C$6="Real",B4787,I4787+J4786+($C$14*$C$12)*(NORMINV(RAND(),$C$15,CHOOSE($G$13,$C$13,F4787,G4787)))),"")</f>
        <v/>
      </c>
      <c r="K4787" s="88" t="str">
        <f>IF(ISNUMBER(A4787), IF($G$16="fixed",$G$17,MIN(H4787*Data!$C$7*$C$16*0.5,$C$17*Data!$C$7))*$C$12,"")</f>
        <v/>
      </c>
      <c r="L4787" s="42" t="str">
        <f t="shared" ca="1" si="2250"/>
        <v/>
      </c>
      <c r="M4787" s="44" t="str">
        <f t="shared" ca="1" si="2251"/>
        <v/>
      </c>
      <c r="N4787" s="44" t="str">
        <f t="shared" ca="1" si="2252"/>
        <v/>
      </c>
      <c r="O4787" s="108" t="str">
        <f t="shared" si="2236"/>
        <v/>
      </c>
      <c r="P4787" s="102" t="str">
        <f t="shared" si="2237"/>
        <v/>
      </c>
      <c r="Q4787" s="102" t="str">
        <f t="shared" si="2238"/>
        <v/>
      </c>
      <c r="R4787" s="120" t="str">
        <f t="shared" si="2239"/>
        <v/>
      </c>
      <c r="S4787" s="54" t="str">
        <f t="shared" si="2240"/>
        <v/>
      </c>
      <c r="T4787" s="5" t="str">
        <f t="shared" si="2241"/>
        <v/>
      </c>
      <c r="U4787" s="152" t="str">
        <f t="shared" si="2224"/>
        <v/>
      </c>
      <c r="V4787" s="152" t="str">
        <f t="shared" si="2225"/>
        <v/>
      </c>
      <c r="W4787" s="153" t="str">
        <f t="shared" si="2226"/>
        <v/>
      </c>
      <c r="X4787" s="153" t="str">
        <f t="shared" si="2227"/>
        <v/>
      </c>
      <c r="Y4787" s="153" t="str">
        <f t="shared" si="2228"/>
        <v/>
      </c>
      <c r="Z4787" s="153" t="str">
        <f t="shared" si="2229"/>
        <v/>
      </c>
      <c r="AA4787" s="152" t="str">
        <f t="shared" si="2230"/>
        <v/>
      </c>
      <c r="AB4787" s="152" t="str">
        <f t="shared" si="2231"/>
        <v/>
      </c>
      <c r="AC4787" s="154" t="str">
        <f t="shared" si="2242"/>
        <v/>
      </c>
      <c r="AD4787" s="154" t="str">
        <f t="shared" si="2243"/>
        <v/>
      </c>
      <c r="AE4787" s="3" t="str">
        <f t="shared" si="2244"/>
        <v/>
      </c>
      <c r="AF4787" s="3" t="str">
        <f t="shared" si="2245"/>
        <v/>
      </c>
      <c r="AG4787" s="3" t="str">
        <f t="shared" si="2246"/>
        <v/>
      </c>
      <c r="AH4787" s="4" t="str">
        <f t="shared" si="2247"/>
        <v/>
      </c>
      <c r="AI4787" s="75" t="str">
        <f t="shared" si="2248"/>
        <v/>
      </c>
      <c r="AJ4787" s="75" t="str">
        <f t="shared" si="2249"/>
        <v/>
      </c>
    </row>
    <row r="4788" spans="1:36" ht="14.25">
      <c r="A4788" s="41" t="str">
        <f t="shared" si="2232"/>
        <v/>
      </c>
      <c r="B4788" s="150" t="str">
        <f>IF(ISNUMBER(A4788),INDEX('MetaTrader Import'!$H$13:$J$5893,TRUNC(((A4788-$A$39+1)-1)/3)+1,MOD((A4788-$A$39+1)-1,3)+1),"")</f>
        <v/>
      </c>
      <c r="C4788" s="43" t="str">
        <f t="shared" si="2233"/>
        <v/>
      </c>
      <c r="D4788" s="43" t="str">
        <f t="shared" ca="1" si="2223"/>
        <v/>
      </c>
      <c r="E4788" s="43" t="str">
        <f t="shared" si="2234"/>
        <v/>
      </c>
      <c r="F4788" s="43" t="str">
        <f t="shared" si="2235"/>
        <v/>
      </c>
      <c r="G4788" s="43" t="str">
        <f>IF(A4788&lt;&gt;"",IF(A4788&lt;Data!$G$11*0.25,$C$13/$G$32,IF(A4788&gt;Data!$G$11*0.25,$C$13,$C$13*10)),"")</f>
        <v/>
      </c>
      <c r="H4788" s="43" t="str">
        <f>IF(A4788&lt;&gt;"",IF(Data!$G$9="constant",$C$13,IF(Data!$G$9="squeeze",G4788,F4788)),"")</f>
        <v/>
      </c>
      <c r="I4788" s="38" t="str">
        <f ca="1">IF(ISNUMBER(A4788),NORMINV(RAND(),0,IF(AND(Data!$G$9="squeeze",A4788&lt;Data!$G$11*0.25),$H$32,1)*$C$30*$C$13)*($C$14*$C$12),"")</f>
        <v/>
      </c>
      <c r="J4788" s="42" t="str">
        <f ca="1">IFERROR(IF(Data!$C$6="Real",B4788,I4788+J4787+($C$14*$C$12)*(NORMINV(RAND(),$C$15,CHOOSE($G$13,$C$13,F4788,G4788)))),"")</f>
        <v/>
      </c>
      <c r="K4788" s="88" t="str">
        <f>IF(ISNUMBER(A4788), IF($G$16="fixed",$G$17,MIN(H4788*Data!$C$7*$C$16*0.5,$C$17*Data!$C$7))*$C$12,"")</f>
        <v/>
      </c>
      <c r="L4788" s="42" t="str">
        <f t="shared" ca="1" si="2250"/>
        <v/>
      </c>
      <c r="M4788" s="44" t="str">
        <f t="shared" ca="1" si="2251"/>
        <v/>
      </c>
      <c r="N4788" s="44" t="str">
        <f t="shared" ca="1" si="2252"/>
        <v/>
      </c>
      <c r="O4788" s="108" t="str">
        <f t="shared" si="2236"/>
        <v/>
      </c>
      <c r="P4788" s="102" t="str">
        <f t="shared" si="2237"/>
        <v/>
      </c>
      <c r="Q4788" s="102" t="str">
        <f t="shared" si="2238"/>
        <v/>
      </c>
      <c r="R4788" s="120" t="str">
        <f t="shared" si="2239"/>
        <v/>
      </c>
      <c r="S4788" s="54" t="str">
        <f t="shared" si="2240"/>
        <v/>
      </c>
      <c r="T4788" s="5" t="str">
        <f t="shared" si="2241"/>
        <v/>
      </c>
      <c r="U4788" s="152" t="str">
        <f t="shared" si="2224"/>
        <v/>
      </c>
      <c r="V4788" s="152" t="str">
        <f t="shared" si="2225"/>
        <v/>
      </c>
      <c r="W4788" s="153" t="str">
        <f t="shared" si="2226"/>
        <v/>
      </c>
      <c r="X4788" s="153" t="str">
        <f t="shared" si="2227"/>
        <v/>
      </c>
      <c r="Y4788" s="153" t="str">
        <f t="shared" si="2228"/>
        <v/>
      </c>
      <c r="Z4788" s="153" t="str">
        <f t="shared" si="2229"/>
        <v/>
      </c>
      <c r="AA4788" s="152" t="str">
        <f t="shared" si="2230"/>
        <v/>
      </c>
      <c r="AB4788" s="152" t="str">
        <f t="shared" si="2231"/>
        <v/>
      </c>
      <c r="AC4788" s="154" t="str">
        <f t="shared" si="2242"/>
        <v/>
      </c>
      <c r="AD4788" s="154" t="str">
        <f t="shared" si="2243"/>
        <v/>
      </c>
      <c r="AE4788" s="3" t="str">
        <f t="shared" si="2244"/>
        <v/>
      </c>
      <c r="AF4788" s="3" t="str">
        <f t="shared" si="2245"/>
        <v/>
      </c>
      <c r="AG4788" s="3" t="str">
        <f t="shared" si="2246"/>
        <v/>
      </c>
      <c r="AH4788" s="4" t="str">
        <f t="shared" si="2247"/>
        <v/>
      </c>
      <c r="AI4788" s="75" t="str">
        <f t="shared" si="2248"/>
        <v/>
      </c>
      <c r="AJ4788" s="75" t="str">
        <f t="shared" si="2249"/>
        <v/>
      </c>
    </row>
    <row r="4789" spans="1:36" ht="14.25">
      <c r="A4789" s="41" t="str">
        <f t="shared" si="2232"/>
        <v/>
      </c>
      <c r="B4789" s="150" t="str">
        <f>IF(ISNUMBER(A4789),INDEX('MetaTrader Import'!$H$13:$J$5893,TRUNC(((A4789-$A$39+1)-1)/3)+1,MOD((A4789-$A$39+1)-1,3)+1),"")</f>
        <v/>
      </c>
      <c r="C4789" s="43" t="str">
        <f t="shared" si="2233"/>
        <v/>
      </c>
      <c r="D4789" s="43" t="str">
        <f t="shared" ca="1" si="2223"/>
        <v/>
      </c>
      <c r="E4789" s="43" t="str">
        <f t="shared" si="2234"/>
        <v/>
      </c>
      <c r="F4789" s="43" t="str">
        <f t="shared" si="2235"/>
        <v/>
      </c>
      <c r="G4789" s="43" t="str">
        <f>IF(A4789&lt;&gt;"",IF(A4789&lt;Data!$G$11*0.25,$C$13/$G$32,IF(A4789&gt;Data!$G$11*0.25,$C$13,$C$13*10)),"")</f>
        <v/>
      </c>
      <c r="H4789" s="43" t="str">
        <f>IF(A4789&lt;&gt;"",IF(Data!$G$9="constant",$C$13,IF(Data!$G$9="squeeze",G4789,F4789)),"")</f>
        <v/>
      </c>
      <c r="I4789" s="38" t="str">
        <f ca="1">IF(ISNUMBER(A4789),NORMINV(RAND(),0,IF(AND(Data!$G$9="squeeze",A4789&lt;Data!$G$11*0.25),$H$32,1)*$C$30*$C$13)*($C$14*$C$12),"")</f>
        <v/>
      </c>
      <c r="J4789" s="42" t="str">
        <f ca="1">IFERROR(IF(Data!$C$6="Real",B4789,I4789+J4788+($C$14*$C$12)*(NORMINV(RAND(),$C$15,CHOOSE($G$13,$C$13,F4789,G4789)))),"")</f>
        <v/>
      </c>
      <c r="K4789" s="88" t="str">
        <f>IF(ISNUMBER(A4789), IF($G$16="fixed",$G$17,MIN(H4789*Data!$C$7*$C$16*0.5,$C$17*Data!$C$7))*$C$12,"")</f>
        <v/>
      </c>
      <c r="L4789" s="42" t="str">
        <f t="shared" ca="1" si="2250"/>
        <v/>
      </c>
      <c r="M4789" s="44" t="str">
        <f t="shared" ca="1" si="2251"/>
        <v/>
      </c>
      <c r="N4789" s="44" t="str">
        <f t="shared" ca="1" si="2252"/>
        <v/>
      </c>
      <c r="O4789" s="108" t="str">
        <f t="shared" si="2236"/>
        <v/>
      </c>
      <c r="P4789" s="102" t="str">
        <f t="shared" si="2237"/>
        <v/>
      </c>
      <c r="Q4789" s="102" t="str">
        <f t="shared" si="2238"/>
        <v/>
      </c>
      <c r="R4789" s="120" t="str">
        <f t="shared" si="2239"/>
        <v/>
      </c>
      <c r="S4789" s="54" t="str">
        <f t="shared" si="2240"/>
        <v/>
      </c>
      <c r="T4789" s="5" t="str">
        <f t="shared" si="2241"/>
        <v/>
      </c>
      <c r="U4789" s="152" t="str">
        <f t="shared" si="2224"/>
        <v/>
      </c>
      <c r="V4789" s="152" t="str">
        <f t="shared" si="2225"/>
        <v/>
      </c>
      <c r="W4789" s="153" t="str">
        <f t="shared" si="2226"/>
        <v/>
      </c>
      <c r="X4789" s="153" t="str">
        <f t="shared" si="2227"/>
        <v/>
      </c>
      <c r="Y4789" s="153" t="str">
        <f t="shared" si="2228"/>
        <v/>
      </c>
      <c r="Z4789" s="153" t="str">
        <f t="shared" si="2229"/>
        <v/>
      </c>
      <c r="AA4789" s="152" t="str">
        <f t="shared" si="2230"/>
        <v/>
      </c>
      <c r="AB4789" s="152" t="str">
        <f t="shared" si="2231"/>
        <v/>
      </c>
      <c r="AC4789" s="154" t="str">
        <f t="shared" si="2242"/>
        <v/>
      </c>
      <c r="AD4789" s="154" t="str">
        <f t="shared" si="2243"/>
        <v/>
      </c>
      <c r="AE4789" s="3" t="str">
        <f t="shared" si="2244"/>
        <v/>
      </c>
      <c r="AF4789" s="3" t="str">
        <f t="shared" si="2245"/>
        <v/>
      </c>
      <c r="AG4789" s="3" t="str">
        <f t="shared" si="2246"/>
        <v/>
      </c>
      <c r="AH4789" s="4" t="str">
        <f t="shared" si="2247"/>
        <v/>
      </c>
      <c r="AI4789" s="75" t="str">
        <f t="shared" si="2248"/>
        <v/>
      </c>
      <c r="AJ4789" s="75" t="str">
        <f t="shared" si="2249"/>
        <v/>
      </c>
    </row>
    <row r="4790" spans="1:36" ht="14.25">
      <c r="A4790" s="41" t="str">
        <f t="shared" si="2232"/>
        <v/>
      </c>
      <c r="B4790" s="150" t="str">
        <f>IF(ISNUMBER(A4790),INDEX('MetaTrader Import'!$H$13:$J$5893,TRUNC(((A4790-$A$39+1)-1)/3)+1,MOD((A4790-$A$39+1)-1,3)+1),"")</f>
        <v/>
      </c>
      <c r="C4790" s="43" t="str">
        <f t="shared" si="2233"/>
        <v/>
      </c>
      <c r="D4790" s="43" t="str">
        <f t="shared" ca="1" si="2223"/>
        <v/>
      </c>
      <c r="E4790" s="43" t="str">
        <f t="shared" si="2234"/>
        <v/>
      </c>
      <c r="F4790" s="43" t="str">
        <f t="shared" si="2235"/>
        <v/>
      </c>
      <c r="G4790" s="43" t="str">
        <f>IF(A4790&lt;&gt;"",IF(A4790&lt;Data!$G$11*0.25,$C$13/$G$32,IF(A4790&gt;Data!$G$11*0.25,$C$13,$C$13*10)),"")</f>
        <v/>
      </c>
      <c r="H4790" s="43" t="str">
        <f>IF(A4790&lt;&gt;"",IF(Data!$G$9="constant",$C$13,IF(Data!$G$9="squeeze",G4790,F4790)),"")</f>
        <v/>
      </c>
      <c r="I4790" s="38" t="str">
        <f ca="1">IF(ISNUMBER(A4790),NORMINV(RAND(),0,IF(AND(Data!$G$9="squeeze",A4790&lt;Data!$G$11*0.25),$H$32,1)*$C$30*$C$13)*($C$14*$C$12),"")</f>
        <v/>
      </c>
      <c r="J4790" s="42" t="str">
        <f ca="1">IFERROR(IF(Data!$C$6="Real",B4790,I4790+J4789+($C$14*$C$12)*(NORMINV(RAND(),$C$15,CHOOSE($G$13,$C$13,F4790,G4790)))),"")</f>
        <v/>
      </c>
      <c r="K4790" s="88" t="str">
        <f>IF(ISNUMBER(A4790), IF($G$16="fixed",$G$17,MIN(H4790*Data!$C$7*$C$16*0.5,$C$17*Data!$C$7))*$C$12,"")</f>
        <v/>
      </c>
      <c r="L4790" s="42" t="str">
        <f t="shared" ca="1" si="2250"/>
        <v/>
      </c>
      <c r="M4790" s="44" t="str">
        <f t="shared" ca="1" si="2251"/>
        <v/>
      </c>
      <c r="N4790" s="44" t="str">
        <f t="shared" ca="1" si="2252"/>
        <v/>
      </c>
      <c r="O4790" s="108" t="str">
        <f t="shared" si="2236"/>
        <v/>
      </c>
      <c r="P4790" s="102" t="str">
        <f t="shared" si="2237"/>
        <v/>
      </c>
      <c r="Q4790" s="102" t="str">
        <f t="shared" si="2238"/>
        <v/>
      </c>
      <c r="R4790" s="120" t="str">
        <f t="shared" si="2239"/>
        <v/>
      </c>
      <c r="S4790" s="54" t="str">
        <f t="shared" si="2240"/>
        <v/>
      </c>
      <c r="T4790" s="5" t="str">
        <f t="shared" si="2241"/>
        <v/>
      </c>
      <c r="U4790" s="152" t="str">
        <f t="shared" si="2224"/>
        <v/>
      </c>
      <c r="V4790" s="152" t="str">
        <f t="shared" si="2225"/>
        <v/>
      </c>
      <c r="W4790" s="153" t="str">
        <f t="shared" si="2226"/>
        <v/>
      </c>
      <c r="X4790" s="153" t="str">
        <f t="shared" si="2227"/>
        <v/>
      </c>
      <c r="Y4790" s="153" t="str">
        <f t="shared" si="2228"/>
        <v/>
      </c>
      <c r="Z4790" s="153" t="str">
        <f t="shared" si="2229"/>
        <v/>
      </c>
      <c r="AA4790" s="152" t="str">
        <f t="shared" si="2230"/>
        <v/>
      </c>
      <c r="AB4790" s="152" t="str">
        <f t="shared" si="2231"/>
        <v/>
      </c>
      <c r="AC4790" s="154" t="str">
        <f t="shared" si="2242"/>
        <v/>
      </c>
      <c r="AD4790" s="154" t="str">
        <f t="shared" si="2243"/>
        <v/>
      </c>
      <c r="AE4790" s="3" t="str">
        <f t="shared" si="2244"/>
        <v/>
      </c>
      <c r="AF4790" s="3" t="str">
        <f t="shared" si="2245"/>
        <v/>
      </c>
      <c r="AG4790" s="3" t="str">
        <f t="shared" si="2246"/>
        <v/>
      </c>
      <c r="AH4790" s="4" t="str">
        <f t="shared" si="2247"/>
        <v/>
      </c>
      <c r="AI4790" s="75" t="str">
        <f t="shared" si="2248"/>
        <v/>
      </c>
      <c r="AJ4790" s="75" t="str">
        <f t="shared" si="2249"/>
        <v/>
      </c>
    </row>
    <row r="4791" spans="1:36" ht="14.25">
      <c r="A4791" s="41" t="str">
        <f t="shared" si="2232"/>
        <v/>
      </c>
      <c r="B4791" s="150" t="str">
        <f>IF(ISNUMBER(A4791),INDEX('MetaTrader Import'!$H$13:$J$5893,TRUNC(((A4791-$A$39+1)-1)/3)+1,MOD((A4791-$A$39+1)-1,3)+1),"")</f>
        <v/>
      </c>
      <c r="C4791" s="43" t="str">
        <f t="shared" si="2233"/>
        <v/>
      </c>
      <c r="D4791" s="43" t="str">
        <f t="shared" ca="1" si="2223"/>
        <v/>
      </c>
      <c r="E4791" s="43" t="str">
        <f t="shared" si="2234"/>
        <v/>
      </c>
      <c r="F4791" s="43" t="str">
        <f t="shared" si="2235"/>
        <v/>
      </c>
      <c r="G4791" s="43" t="str">
        <f>IF(A4791&lt;&gt;"",IF(A4791&lt;Data!$G$11*0.25,$C$13/$G$32,IF(A4791&gt;Data!$G$11*0.25,$C$13,$C$13*10)),"")</f>
        <v/>
      </c>
      <c r="H4791" s="43" t="str">
        <f>IF(A4791&lt;&gt;"",IF(Data!$G$9="constant",$C$13,IF(Data!$G$9="squeeze",G4791,F4791)),"")</f>
        <v/>
      </c>
      <c r="I4791" s="38" t="str">
        <f ca="1">IF(ISNUMBER(A4791),NORMINV(RAND(),0,IF(AND(Data!$G$9="squeeze",A4791&lt;Data!$G$11*0.25),$H$32,1)*$C$30*$C$13)*($C$14*$C$12),"")</f>
        <v/>
      </c>
      <c r="J4791" s="42" t="str">
        <f ca="1">IFERROR(IF(Data!$C$6="Real",B4791,I4791+J4790+($C$14*$C$12)*(NORMINV(RAND(),$C$15,CHOOSE($G$13,$C$13,F4791,G4791)))),"")</f>
        <v/>
      </c>
      <c r="K4791" s="88" t="str">
        <f>IF(ISNUMBER(A4791), IF($G$16="fixed",$G$17,MIN(H4791*Data!$C$7*$C$16*0.5,$C$17*Data!$C$7))*$C$12,"")</f>
        <v/>
      </c>
      <c r="L4791" s="42" t="str">
        <f t="shared" ca="1" si="2250"/>
        <v/>
      </c>
      <c r="M4791" s="44" t="str">
        <f t="shared" ca="1" si="2251"/>
        <v/>
      </c>
      <c r="N4791" s="44" t="str">
        <f t="shared" ca="1" si="2252"/>
        <v/>
      </c>
      <c r="O4791" s="108" t="str">
        <f t="shared" si="2236"/>
        <v/>
      </c>
      <c r="P4791" s="102" t="str">
        <f t="shared" si="2237"/>
        <v/>
      </c>
      <c r="Q4791" s="102" t="str">
        <f t="shared" si="2238"/>
        <v/>
      </c>
      <c r="R4791" s="120" t="str">
        <f t="shared" si="2239"/>
        <v/>
      </c>
      <c r="S4791" s="54" t="str">
        <f t="shared" si="2240"/>
        <v/>
      </c>
      <c r="T4791" s="5" t="str">
        <f t="shared" si="2241"/>
        <v/>
      </c>
      <c r="U4791" s="152" t="str">
        <f t="shared" si="2224"/>
        <v/>
      </c>
      <c r="V4791" s="152" t="str">
        <f t="shared" si="2225"/>
        <v/>
      </c>
      <c r="W4791" s="153" t="str">
        <f t="shared" si="2226"/>
        <v/>
      </c>
      <c r="X4791" s="153" t="str">
        <f t="shared" si="2227"/>
        <v/>
      </c>
      <c r="Y4791" s="153" t="str">
        <f t="shared" si="2228"/>
        <v/>
      </c>
      <c r="Z4791" s="153" t="str">
        <f t="shared" si="2229"/>
        <v/>
      </c>
      <c r="AA4791" s="152" t="str">
        <f t="shared" si="2230"/>
        <v/>
      </c>
      <c r="AB4791" s="152" t="str">
        <f t="shared" si="2231"/>
        <v/>
      </c>
      <c r="AC4791" s="154" t="str">
        <f t="shared" si="2242"/>
        <v/>
      </c>
      <c r="AD4791" s="154" t="str">
        <f t="shared" si="2243"/>
        <v/>
      </c>
      <c r="AE4791" s="3" t="str">
        <f t="shared" si="2244"/>
        <v/>
      </c>
      <c r="AF4791" s="3" t="str">
        <f t="shared" si="2245"/>
        <v/>
      </c>
      <c r="AG4791" s="3" t="str">
        <f t="shared" si="2246"/>
        <v/>
      </c>
      <c r="AH4791" s="4" t="str">
        <f t="shared" si="2247"/>
        <v/>
      </c>
      <c r="AI4791" s="75" t="str">
        <f t="shared" si="2248"/>
        <v/>
      </c>
      <c r="AJ4791" s="75" t="str">
        <f t="shared" si="2249"/>
        <v/>
      </c>
    </row>
    <row r="4792" spans="1:36" ht="14.25">
      <c r="A4792" s="41" t="str">
        <f t="shared" si="2232"/>
        <v/>
      </c>
      <c r="B4792" s="150" t="str">
        <f>IF(ISNUMBER(A4792),INDEX('MetaTrader Import'!$H$13:$J$5893,TRUNC(((A4792-$A$39+1)-1)/3)+1,MOD((A4792-$A$39+1)-1,3)+1),"")</f>
        <v/>
      </c>
      <c r="C4792" s="43" t="str">
        <f t="shared" si="2233"/>
        <v/>
      </c>
      <c r="D4792" s="43" t="str">
        <f t="shared" ca="1" si="2223"/>
        <v/>
      </c>
      <c r="E4792" s="43" t="str">
        <f t="shared" si="2234"/>
        <v/>
      </c>
      <c r="F4792" s="43" t="str">
        <f t="shared" si="2235"/>
        <v/>
      </c>
      <c r="G4792" s="43" t="str">
        <f>IF(A4792&lt;&gt;"",IF(A4792&lt;Data!$G$11*0.25,$C$13/$G$32,IF(A4792&gt;Data!$G$11*0.25,$C$13,$C$13*10)),"")</f>
        <v/>
      </c>
      <c r="H4792" s="43" t="str">
        <f>IF(A4792&lt;&gt;"",IF(Data!$G$9="constant",$C$13,IF(Data!$G$9="squeeze",G4792,F4792)),"")</f>
        <v/>
      </c>
      <c r="I4792" s="38" t="str">
        <f ca="1">IF(ISNUMBER(A4792),NORMINV(RAND(),0,IF(AND(Data!$G$9="squeeze",A4792&lt;Data!$G$11*0.25),$H$32,1)*$C$30*$C$13)*($C$14*$C$12),"")</f>
        <v/>
      </c>
      <c r="J4792" s="42" t="str">
        <f ca="1">IFERROR(IF(Data!$C$6="Real",B4792,I4792+J4791+($C$14*$C$12)*(NORMINV(RAND(),$C$15,CHOOSE($G$13,$C$13,F4792,G4792)))),"")</f>
        <v/>
      </c>
      <c r="K4792" s="88" t="str">
        <f>IF(ISNUMBER(A4792), IF($G$16="fixed",$G$17,MIN(H4792*Data!$C$7*$C$16*0.5,$C$17*Data!$C$7))*$C$12,"")</f>
        <v/>
      </c>
      <c r="L4792" s="42" t="str">
        <f t="shared" ca="1" si="2250"/>
        <v/>
      </c>
      <c r="M4792" s="44" t="str">
        <f t="shared" ca="1" si="2251"/>
        <v/>
      </c>
      <c r="N4792" s="44" t="str">
        <f t="shared" ca="1" si="2252"/>
        <v/>
      </c>
      <c r="O4792" s="108" t="str">
        <f t="shared" si="2236"/>
        <v/>
      </c>
      <c r="P4792" s="102" t="str">
        <f t="shared" si="2237"/>
        <v/>
      </c>
      <c r="Q4792" s="102" t="str">
        <f t="shared" si="2238"/>
        <v/>
      </c>
      <c r="R4792" s="120" t="str">
        <f t="shared" si="2239"/>
        <v/>
      </c>
      <c r="S4792" s="54" t="str">
        <f t="shared" si="2240"/>
        <v/>
      </c>
      <c r="T4792" s="5" t="str">
        <f t="shared" si="2241"/>
        <v/>
      </c>
      <c r="U4792" s="152" t="str">
        <f t="shared" si="2224"/>
        <v/>
      </c>
      <c r="V4792" s="152" t="str">
        <f t="shared" si="2225"/>
        <v/>
      </c>
      <c r="W4792" s="153" t="str">
        <f t="shared" si="2226"/>
        <v/>
      </c>
      <c r="X4792" s="153" t="str">
        <f t="shared" si="2227"/>
        <v/>
      </c>
      <c r="Y4792" s="153" t="str">
        <f t="shared" si="2228"/>
        <v/>
      </c>
      <c r="Z4792" s="153" t="str">
        <f t="shared" si="2229"/>
        <v/>
      </c>
      <c r="AA4792" s="152" t="str">
        <f t="shared" si="2230"/>
        <v/>
      </c>
      <c r="AB4792" s="152" t="str">
        <f t="shared" si="2231"/>
        <v/>
      </c>
      <c r="AC4792" s="154" t="str">
        <f t="shared" si="2242"/>
        <v/>
      </c>
      <c r="AD4792" s="154" t="str">
        <f t="shared" si="2243"/>
        <v/>
      </c>
      <c r="AE4792" s="3" t="str">
        <f t="shared" si="2244"/>
        <v/>
      </c>
      <c r="AF4792" s="3" t="str">
        <f t="shared" si="2245"/>
        <v/>
      </c>
      <c r="AG4792" s="3" t="str">
        <f t="shared" si="2246"/>
        <v/>
      </c>
      <c r="AH4792" s="4" t="str">
        <f t="shared" si="2247"/>
        <v/>
      </c>
      <c r="AI4792" s="75" t="str">
        <f t="shared" si="2248"/>
        <v/>
      </c>
      <c r="AJ4792" s="75" t="str">
        <f t="shared" si="2249"/>
        <v/>
      </c>
    </row>
    <row r="4793" spans="1:36" ht="14.25">
      <c r="A4793" s="41" t="str">
        <f t="shared" si="2232"/>
        <v/>
      </c>
      <c r="B4793" s="150" t="str">
        <f>IF(ISNUMBER(A4793),INDEX('MetaTrader Import'!$H$13:$J$5893,TRUNC(((A4793-$A$39+1)-1)/3)+1,MOD((A4793-$A$39+1)-1,3)+1),"")</f>
        <v/>
      </c>
      <c r="C4793" s="43" t="str">
        <f t="shared" si="2233"/>
        <v/>
      </c>
      <c r="D4793" s="43" t="str">
        <f t="shared" ca="1" si="2223"/>
        <v/>
      </c>
      <c r="E4793" s="43" t="str">
        <f t="shared" si="2234"/>
        <v/>
      </c>
      <c r="F4793" s="43" t="str">
        <f t="shared" si="2235"/>
        <v/>
      </c>
      <c r="G4793" s="43" t="str">
        <f>IF(A4793&lt;&gt;"",IF(A4793&lt;Data!$G$11*0.25,$C$13/$G$32,IF(A4793&gt;Data!$G$11*0.25,$C$13,$C$13*10)),"")</f>
        <v/>
      </c>
      <c r="H4793" s="43" t="str">
        <f>IF(A4793&lt;&gt;"",IF(Data!$G$9="constant",$C$13,IF(Data!$G$9="squeeze",G4793,F4793)),"")</f>
        <v/>
      </c>
      <c r="I4793" s="38" t="str">
        <f ca="1">IF(ISNUMBER(A4793),NORMINV(RAND(),0,IF(AND(Data!$G$9="squeeze",A4793&lt;Data!$G$11*0.25),$H$32,1)*$C$30*$C$13)*($C$14*$C$12),"")</f>
        <v/>
      </c>
      <c r="J4793" s="42" t="str">
        <f ca="1">IFERROR(IF(Data!$C$6="Real",B4793,I4793+J4792+($C$14*$C$12)*(NORMINV(RAND(),$C$15,CHOOSE($G$13,$C$13,F4793,G4793)))),"")</f>
        <v/>
      </c>
      <c r="K4793" s="88" t="str">
        <f>IF(ISNUMBER(A4793), IF($G$16="fixed",$G$17,MIN(H4793*Data!$C$7*$C$16*0.5,$C$17*Data!$C$7))*$C$12,"")</f>
        <v/>
      </c>
      <c r="L4793" s="42" t="str">
        <f t="shared" ca="1" si="2250"/>
        <v/>
      </c>
      <c r="M4793" s="44" t="str">
        <f t="shared" ca="1" si="2251"/>
        <v/>
      </c>
      <c r="N4793" s="44" t="str">
        <f t="shared" ca="1" si="2252"/>
        <v/>
      </c>
      <c r="O4793" s="108" t="str">
        <f t="shared" si="2236"/>
        <v/>
      </c>
      <c r="P4793" s="102" t="str">
        <f t="shared" si="2237"/>
        <v/>
      </c>
      <c r="Q4793" s="102" t="str">
        <f t="shared" si="2238"/>
        <v/>
      </c>
      <c r="R4793" s="120" t="str">
        <f t="shared" si="2239"/>
        <v/>
      </c>
      <c r="S4793" s="54" t="str">
        <f t="shared" si="2240"/>
        <v/>
      </c>
      <c r="T4793" s="5" t="str">
        <f t="shared" si="2241"/>
        <v/>
      </c>
      <c r="U4793" s="152" t="str">
        <f t="shared" si="2224"/>
        <v/>
      </c>
      <c r="V4793" s="152" t="str">
        <f t="shared" si="2225"/>
        <v/>
      </c>
      <c r="W4793" s="153" t="str">
        <f t="shared" si="2226"/>
        <v/>
      </c>
      <c r="X4793" s="153" t="str">
        <f t="shared" si="2227"/>
        <v/>
      </c>
      <c r="Y4793" s="153" t="str">
        <f t="shared" si="2228"/>
        <v/>
      </c>
      <c r="Z4793" s="153" t="str">
        <f t="shared" si="2229"/>
        <v/>
      </c>
      <c r="AA4793" s="152" t="str">
        <f t="shared" si="2230"/>
        <v/>
      </c>
      <c r="AB4793" s="152" t="str">
        <f t="shared" si="2231"/>
        <v/>
      </c>
      <c r="AC4793" s="154" t="str">
        <f t="shared" si="2242"/>
        <v/>
      </c>
      <c r="AD4793" s="154" t="str">
        <f t="shared" si="2243"/>
        <v/>
      </c>
      <c r="AE4793" s="3" t="str">
        <f t="shared" si="2244"/>
        <v/>
      </c>
      <c r="AF4793" s="3" t="str">
        <f t="shared" si="2245"/>
        <v/>
      </c>
      <c r="AG4793" s="3" t="str">
        <f t="shared" si="2246"/>
        <v/>
      </c>
      <c r="AH4793" s="4" t="str">
        <f t="shared" si="2247"/>
        <v/>
      </c>
      <c r="AI4793" s="75" t="str">
        <f t="shared" si="2248"/>
        <v/>
      </c>
      <c r="AJ4793" s="75" t="str">
        <f t="shared" si="2249"/>
        <v/>
      </c>
    </row>
    <row r="4794" spans="1:36" ht="14.25">
      <c r="A4794" s="41" t="str">
        <f t="shared" si="2232"/>
        <v/>
      </c>
      <c r="B4794" s="150" t="str">
        <f>IF(ISNUMBER(A4794),INDEX('MetaTrader Import'!$H$13:$J$5893,TRUNC(((A4794-$A$39+1)-1)/3)+1,MOD((A4794-$A$39+1)-1,3)+1),"")</f>
        <v/>
      </c>
      <c r="C4794" s="43" t="str">
        <f t="shared" si="2233"/>
        <v/>
      </c>
      <c r="D4794" s="43" t="str">
        <f t="shared" ca="1" si="2223"/>
        <v/>
      </c>
      <c r="E4794" s="43" t="str">
        <f t="shared" si="2234"/>
        <v/>
      </c>
      <c r="F4794" s="43" t="str">
        <f t="shared" si="2235"/>
        <v/>
      </c>
      <c r="G4794" s="43" t="str">
        <f>IF(A4794&lt;&gt;"",IF(A4794&lt;Data!$G$11*0.25,$C$13/$G$32,IF(A4794&gt;Data!$G$11*0.25,$C$13,$C$13*10)),"")</f>
        <v/>
      </c>
      <c r="H4794" s="43" t="str">
        <f>IF(A4794&lt;&gt;"",IF(Data!$G$9="constant",$C$13,IF(Data!$G$9="squeeze",G4794,F4794)),"")</f>
        <v/>
      </c>
      <c r="I4794" s="38" t="str">
        <f ca="1">IF(ISNUMBER(A4794),NORMINV(RAND(),0,IF(AND(Data!$G$9="squeeze",A4794&lt;Data!$G$11*0.25),$H$32,1)*$C$30*$C$13)*($C$14*$C$12),"")</f>
        <v/>
      </c>
      <c r="J4794" s="42" t="str">
        <f ca="1">IFERROR(IF(Data!$C$6="Real",B4794,I4794+J4793+($C$14*$C$12)*(NORMINV(RAND(),$C$15,CHOOSE($G$13,$C$13,F4794,G4794)))),"")</f>
        <v/>
      </c>
      <c r="K4794" s="88" t="str">
        <f>IF(ISNUMBER(A4794), IF($G$16="fixed",$G$17,MIN(H4794*Data!$C$7*$C$16*0.5,$C$17*Data!$C$7))*$C$12,"")</f>
        <v/>
      </c>
      <c r="L4794" s="42" t="str">
        <f t="shared" ca="1" si="2250"/>
        <v/>
      </c>
      <c r="M4794" s="44" t="str">
        <f t="shared" ca="1" si="2251"/>
        <v/>
      </c>
      <c r="N4794" s="44" t="str">
        <f t="shared" ca="1" si="2252"/>
        <v/>
      </c>
      <c r="O4794" s="108" t="str">
        <f t="shared" si="2236"/>
        <v/>
      </c>
      <c r="P4794" s="102" t="str">
        <f t="shared" si="2237"/>
        <v/>
      </c>
      <c r="Q4794" s="102" t="str">
        <f t="shared" si="2238"/>
        <v/>
      </c>
      <c r="R4794" s="120" t="str">
        <f t="shared" si="2239"/>
        <v/>
      </c>
      <c r="S4794" s="54" t="str">
        <f t="shared" si="2240"/>
        <v/>
      </c>
      <c r="T4794" s="5" t="str">
        <f t="shared" si="2241"/>
        <v/>
      </c>
      <c r="U4794" s="152" t="str">
        <f t="shared" si="2224"/>
        <v/>
      </c>
      <c r="V4794" s="152" t="str">
        <f t="shared" si="2225"/>
        <v/>
      </c>
      <c r="W4794" s="153" t="str">
        <f t="shared" si="2226"/>
        <v/>
      </c>
      <c r="X4794" s="153" t="str">
        <f t="shared" si="2227"/>
        <v/>
      </c>
      <c r="Y4794" s="153" t="str">
        <f t="shared" si="2228"/>
        <v/>
      </c>
      <c r="Z4794" s="153" t="str">
        <f t="shared" si="2229"/>
        <v/>
      </c>
      <c r="AA4794" s="152" t="str">
        <f t="shared" si="2230"/>
        <v/>
      </c>
      <c r="AB4794" s="152" t="str">
        <f t="shared" si="2231"/>
        <v/>
      </c>
      <c r="AC4794" s="154" t="str">
        <f t="shared" si="2242"/>
        <v/>
      </c>
      <c r="AD4794" s="154" t="str">
        <f t="shared" si="2243"/>
        <v/>
      </c>
      <c r="AE4794" s="3" t="str">
        <f t="shared" si="2244"/>
        <v/>
      </c>
      <c r="AF4794" s="3" t="str">
        <f t="shared" si="2245"/>
        <v/>
      </c>
      <c r="AG4794" s="3" t="str">
        <f t="shared" si="2246"/>
        <v/>
      </c>
      <c r="AH4794" s="4" t="str">
        <f t="shared" si="2247"/>
        <v/>
      </c>
      <c r="AI4794" s="75" t="str">
        <f t="shared" si="2248"/>
        <v/>
      </c>
      <c r="AJ4794" s="75" t="str">
        <f t="shared" si="2249"/>
        <v/>
      </c>
    </row>
    <row r="4795" spans="1:36" ht="14.25">
      <c r="A4795" s="41" t="str">
        <f t="shared" si="2232"/>
        <v/>
      </c>
      <c r="B4795" s="150" t="str">
        <f>IF(ISNUMBER(A4795),INDEX('MetaTrader Import'!$H$13:$J$5893,TRUNC(((A4795-$A$39+1)-1)/3)+1,MOD((A4795-$A$39+1)-1,3)+1),"")</f>
        <v/>
      </c>
      <c r="C4795" s="43" t="str">
        <f t="shared" si="2233"/>
        <v/>
      </c>
      <c r="D4795" s="43" t="str">
        <f t="shared" ca="1" si="2223"/>
        <v/>
      </c>
      <c r="E4795" s="43" t="str">
        <f t="shared" si="2234"/>
        <v/>
      </c>
      <c r="F4795" s="43" t="str">
        <f t="shared" si="2235"/>
        <v/>
      </c>
      <c r="G4795" s="43" t="str">
        <f>IF(A4795&lt;&gt;"",IF(A4795&lt;Data!$G$11*0.25,$C$13/$G$32,IF(A4795&gt;Data!$G$11*0.25,$C$13,$C$13*10)),"")</f>
        <v/>
      </c>
      <c r="H4795" s="43" t="str">
        <f>IF(A4795&lt;&gt;"",IF(Data!$G$9="constant",$C$13,IF(Data!$G$9="squeeze",G4795,F4795)),"")</f>
        <v/>
      </c>
      <c r="I4795" s="38" t="str">
        <f ca="1">IF(ISNUMBER(A4795),NORMINV(RAND(),0,IF(AND(Data!$G$9="squeeze",A4795&lt;Data!$G$11*0.25),$H$32,1)*$C$30*$C$13)*($C$14*$C$12),"")</f>
        <v/>
      </c>
      <c r="J4795" s="42" t="str">
        <f ca="1">IFERROR(IF(Data!$C$6="Real",B4795,I4795+J4794+($C$14*$C$12)*(NORMINV(RAND(),$C$15,CHOOSE($G$13,$C$13,F4795,G4795)))),"")</f>
        <v/>
      </c>
      <c r="K4795" s="88" t="str">
        <f>IF(ISNUMBER(A4795), IF($G$16="fixed",$G$17,MIN(H4795*Data!$C$7*$C$16*0.5,$C$17*Data!$C$7))*$C$12,"")</f>
        <v/>
      </c>
      <c r="L4795" s="42" t="str">
        <f t="shared" ca="1" si="2250"/>
        <v/>
      </c>
      <c r="M4795" s="44" t="str">
        <f t="shared" ca="1" si="2251"/>
        <v/>
      </c>
      <c r="N4795" s="44" t="str">
        <f t="shared" ca="1" si="2252"/>
        <v/>
      </c>
      <c r="O4795" s="108" t="str">
        <f t="shared" si="2236"/>
        <v/>
      </c>
      <c r="P4795" s="102" t="str">
        <f t="shared" si="2237"/>
        <v/>
      </c>
      <c r="Q4795" s="102" t="str">
        <f t="shared" si="2238"/>
        <v/>
      </c>
      <c r="R4795" s="120" t="str">
        <f t="shared" si="2239"/>
        <v/>
      </c>
      <c r="S4795" s="54" t="str">
        <f t="shared" si="2240"/>
        <v/>
      </c>
      <c r="T4795" s="5" t="str">
        <f t="shared" si="2241"/>
        <v/>
      </c>
      <c r="U4795" s="152" t="str">
        <f t="shared" si="2224"/>
        <v/>
      </c>
      <c r="V4795" s="152" t="str">
        <f t="shared" si="2225"/>
        <v/>
      </c>
      <c r="W4795" s="153" t="str">
        <f t="shared" si="2226"/>
        <v/>
      </c>
      <c r="X4795" s="153" t="str">
        <f t="shared" si="2227"/>
        <v/>
      </c>
      <c r="Y4795" s="153" t="str">
        <f t="shared" si="2228"/>
        <v/>
      </c>
      <c r="Z4795" s="153" t="str">
        <f t="shared" si="2229"/>
        <v/>
      </c>
      <c r="AA4795" s="152" t="str">
        <f t="shared" si="2230"/>
        <v/>
      </c>
      <c r="AB4795" s="152" t="str">
        <f t="shared" si="2231"/>
        <v/>
      </c>
      <c r="AC4795" s="154" t="str">
        <f t="shared" si="2242"/>
        <v/>
      </c>
      <c r="AD4795" s="154" t="str">
        <f t="shared" si="2243"/>
        <v/>
      </c>
      <c r="AE4795" s="3" t="str">
        <f t="shared" si="2244"/>
        <v/>
      </c>
      <c r="AF4795" s="3" t="str">
        <f t="shared" si="2245"/>
        <v/>
      </c>
      <c r="AG4795" s="3" t="str">
        <f t="shared" si="2246"/>
        <v/>
      </c>
      <c r="AH4795" s="4" t="str">
        <f t="shared" si="2247"/>
        <v/>
      </c>
      <c r="AI4795" s="75" t="str">
        <f t="shared" si="2248"/>
        <v/>
      </c>
      <c r="AJ4795" s="75" t="str">
        <f t="shared" si="2249"/>
        <v/>
      </c>
    </row>
    <row r="4796" spans="1:36" ht="14.25">
      <c r="A4796" s="41" t="str">
        <f t="shared" si="2232"/>
        <v/>
      </c>
      <c r="B4796" s="150" t="str">
        <f>IF(ISNUMBER(A4796),INDEX('MetaTrader Import'!$H$13:$J$5893,TRUNC(((A4796-$A$39+1)-1)/3)+1,MOD((A4796-$A$39+1)-1,3)+1),"")</f>
        <v/>
      </c>
      <c r="C4796" s="43" t="str">
        <f t="shared" si="2233"/>
        <v/>
      </c>
      <c r="D4796" s="43" t="str">
        <f t="shared" ca="1" si="2223"/>
        <v/>
      </c>
      <c r="E4796" s="43" t="str">
        <f t="shared" si="2234"/>
        <v/>
      </c>
      <c r="F4796" s="43" t="str">
        <f t="shared" si="2235"/>
        <v/>
      </c>
      <c r="G4796" s="43" t="str">
        <f>IF(A4796&lt;&gt;"",IF(A4796&lt;Data!$G$11*0.25,$C$13/$G$32,IF(A4796&gt;Data!$G$11*0.25,$C$13,$C$13*10)),"")</f>
        <v/>
      </c>
      <c r="H4796" s="43" t="str">
        <f>IF(A4796&lt;&gt;"",IF(Data!$G$9="constant",$C$13,IF(Data!$G$9="squeeze",G4796,F4796)),"")</f>
        <v/>
      </c>
      <c r="I4796" s="38" t="str">
        <f ca="1">IF(ISNUMBER(A4796),NORMINV(RAND(),0,IF(AND(Data!$G$9="squeeze",A4796&lt;Data!$G$11*0.25),$H$32,1)*$C$30*$C$13)*($C$14*$C$12),"")</f>
        <v/>
      </c>
      <c r="J4796" s="42" t="str">
        <f ca="1">IFERROR(IF(Data!$C$6="Real",B4796,I4796+J4795+($C$14*$C$12)*(NORMINV(RAND(),$C$15,CHOOSE($G$13,$C$13,F4796,G4796)))),"")</f>
        <v/>
      </c>
      <c r="K4796" s="88" t="str">
        <f>IF(ISNUMBER(A4796), IF($G$16="fixed",$G$17,MIN(H4796*Data!$C$7*$C$16*0.5,$C$17*Data!$C$7))*$C$12,"")</f>
        <v/>
      </c>
      <c r="L4796" s="42" t="str">
        <f t="shared" ca="1" si="2250"/>
        <v/>
      </c>
      <c r="M4796" s="44" t="str">
        <f t="shared" ca="1" si="2251"/>
        <v/>
      </c>
      <c r="N4796" s="44" t="str">
        <f t="shared" ca="1" si="2252"/>
        <v/>
      </c>
      <c r="O4796" s="108" t="str">
        <f t="shared" si="2236"/>
        <v/>
      </c>
      <c r="P4796" s="102" t="str">
        <f t="shared" si="2237"/>
        <v/>
      </c>
      <c r="Q4796" s="102" t="str">
        <f t="shared" si="2238"/>
        <v/>
      </c>
      <c r="R4796" s="120" t="str">
        <f t="shared" si="2239"/>
        <v/>
      </c>
      <c r="S4796" s="54" t="str">
        <f t="shared" si="2240"/>
        <v/>
      </c>
      <c r="T4796" s="5" t="str">
        <f t="shared" si="2241"/>
        <v/>
      </c>
      <c r="U4796" s="152" t="str">
        <f t="shared" si="2224"/>
        <v/>
      </c>
      <c r="V4796" s="152" t="str">
        <f t="shared" si="2225"/>
        <v/>
      </c>
      <c r="W4796" s="153" t="str">
        <f t="shared" si="2226"/>
        <v/>
      </c>
      <c r="X4796" s="153" t="str">
        <f t="shared" si="2227"/>
        <v/>
      </c>
      <c r="Y4796" s="153" t="str">
        <f t="shared" si="2228"/>
        <v/>
      </c>
      <c r="Z4796" s="153" t="str">
        <f t="shared" si="2229"/>
        <v/>
      </c>
      <c r="AA4796" s="152" t="str">
        <f t="shared" si="2230"/>
        <v/>
      </c>
      <c r="AB4796" s="152" t="str">
        <f t="shared" si="2231"/>
        <v/>
      </c>
      <c r="AC4796" s="154" t="str">
        <f t="shared" si="2242"/>
        <v/>
      </c>
      <c r="AD4796" s="154" t="str">
        <f t="shared" si="2243"/>
        <v/>
      </c>
      <c r="AE4796" s="3" t="str">
        <f t="shared" si="2244"/>
        <v/>
      </c>
      <c r="AF4796" s="3" t="str">
        <f t="shared" si="2245"/>
        <v/>
      </c>
      <c r="AG4796" s="3" t="str">
        <f t="shared" si="2246"/>
        <v/>
      </c>
      <c r="AH4796" s="4" t="str">
        <f t="shared" si="2247"/>
        <v/>
      </c>
      <c r="AI4796" s="75" t="str">
        <f t="shared" si="2248"/>
        <v/>
      </c>
      <c r="AJ4796" s="75" t="str">
        <f t="shared" si="2249"/>
        <v/>
      </c>
    </row>
    <row r="4797" spans="1:36" ht="14.25">
      <c r="A4797" s="41" t="str">
        <f t="shared" si="2232"/>
        <v/>
      </c>
      <c r="B4797" s="150" t="str">
        <f>IF(ISNUMBER(A4797),INDEX('MetaTrader Import'!$H$13:$J$5893,TRUNC(((A4797-$A$39+1)-1)/3)+1,MOD((A4797-$A$39+1)-1,3)+1),"")</f>
        <v/>
      </c>
      <c r="C4797" s="43" t="str">
        <f t="shared" si="2233"/>
        <v/>
      </c>
      <c r="D4797" s="43" t="str">
        <f t="shared" ca="1" si="2223"/>
        <v/>
      </c>
      <c r="E4797" s="43" t="str">
        <f t="shared" si="2234"/>
        <v/>
      </c>
      <c r="F4797" s="43" t="str">
        <f t="shared" si="2235"/>
        <v/>
      </c>
      <c r="G4797" s="43" t="str">
        <f>IF(A4797&lt;&gt;"",IF(A4797&lt;Data!$G$11*0.25,$C$13/$G$32,IF(A4797&gt;Data!$G$11*0.25,$C$13,$C$13*10)),"")</f>
        <v/>
      </c>
      <c r="H4797" s="43" t="str">
        <f>IF(A4797&lt;&gt;"",IF(Data!$G$9="constant",$C$13,IF(Data!$G$9="squeeze",G4797,F4797)),"")</f>
        <v/>
      </c>
      <c r="I4797" s="38" t="str">
        <f ca="1">IF(ISNUMBER(A4797),NORMINV(RAND(),0,IF(AND(Data!$G$9="squeeze",A4797&lt;Data!$G$11*0.25),$H$32,1)*$C$30*$C$13)*($C$14*$C$12),"")</f>
        <v/>
      </c>
      <c r="J4797" s="42" t="str">
        <f ca="1">IFERROR(IF(Data!$C$6="Real",B4797,I4797+J4796+($C$14*$C$12)*(NORMINV(RAND(),$C$15,CHOOSE($G$13,$C$13,F4797,G4797)))),"")</f>
        <v/>
      </c>
      <c r="K4797" s="88" t="str">
        <f>IF(ISNUMBER(A4797), IF($G$16="fixed",$G$17,MIN(H4797*Data!$C$7*$C$16*0.5,$C$17*Data!$C$7))*$C$12,"")</f>
        <v/>
      </c>
      <c r="L4797" s="42" t="str">
        <f t="shared" ca="1" si="2250"/>
        <v/>
      </c>
      <c r="M4797" s="44" t="str">
        <f t="shared" ca="1" si="2251"/>
        <v/>
      </c>
      <c r="N4797" s="44" t="str">
        <f t="shared" ca="1" si="2252"/>
        <v/>
      </c>
      <c r="O4797" s="108" t="str">
        <f t="shared" si="2236"/>
        <v/>
      </c>
      <c r="P4797" s="102" t="str">
        <f t="shared" si="2237"/>
        <v/>
      </c>
      <c r="Q4797" s="102" t="str">
        <f t="shared" si="2238"/>
        <v/>
      </c>
      <c r="R4797" s="120" t="str">
        <f t="shared" si="2239"/>
        <v/>
      </c>
      <c r="S4797" s="54" t="str">
        <f t="shared" si="2240"/>
        <v/>
      </c>
      <c r="T4797" s="5" t="str">
        <f t="shared" si="2241"/>
        <v/>
      </c>
      <c r="U4797" s="152" t="str">
        <f t="shared" si="2224"/>
        <v/>
      </c>
      <c r="V4797" s="152" t="str">
        <f t="shared" si="2225"/>
        <v/>
      </c>
      <c r="W4797" s="153" t="str">
        <f t="shared" si="2226"/>
        <v/>
      </c>
      <c r="X4797" s="153" t="str">
        <f t="shared" si="2227"/>
        <v/>
      </c>
      <c r="Y4797" s="153" t="str">
        <f t="shared" si="2228"/>
        <v/>
      </c>
      <c r="Z4797" s="153" t="str">
        <f t="shared" si="2229"/>
        <v/>
      </c>
      <c r="AA4797" s="152" t="str">
        <f t="shared" si="2230"/>
        <v/>
      </c>
      <c r="AB4797" s="152" t="str">
        <f t="shared" si="2231"/>
        <v/>
      </c>
      <c r="AC4797" s="154" t="str">
        <f t="shared" si="2242"/>
        <v/>
      </c>
      <c r="AD4797" s="154" t="str">
        <f t="shared" si="2243"/>
        <v/>
      </c>
      <c r="AE4797" s="3" t="str">
        <f t="shared" si="2244"/>
        <v/>
      </c>
      <c r="AF4797" s="3" t="str">
        <f t="shared" si="2245"/>
        <v/>
      </c>
      <c r="AG4797" s="3" t="str">
        <f t="shared" si="2246"/>
        <v/>
      </c>
      <c r="AH4797" s="4" t="str">
        <f t="shared" si="2247"/>
        <v/>
      </c>
      <c r="AI4797" s="75" t="str">
        <f t="shared" si="2248"/>
        <v/>
      </c>
      <c r="AJ4797" s="75" t="str">
        <f t="shared" si="2249"/>
        <v/>
      </c>
    </row>
    <row r="4798" spans="1:36" ht="14.25">
      <c r="A4798" s="41" t="str">
        <f t="shared" si="2232"/>
        <v/>
      </c>
      <c r="B4798" s="150" t="str">
        <f>IF(ISNUMBER(A4798),INDEX('MetaTrader Import'!$H$13:$J$5893,TRUNC(((A4798-$A$39+1)-1)/3)+1,MOD((A4798-$A$39+1)-1,3)+1),"")</f>
        <v/>
      </c>
      <c r="C4798" s="43" t="str">
        <f t="shared" si="2233"/>
        <v/>
      </c>
      <c r="D4798" s="43" t="str">
        <f t="shared" ca="1" si="2223"/>
        <v/>
      </c>
      <c r="E4798" s="43" t="str">
        <f t="shared" si="2234"/>
        <v/>
      </c>
      <c r="F4798" s="43" t="str">
        <f t="shared" si="2235"/>
        <v/>
      </c>
      <c r="G4798" s="43" t="str">
        <f>IF(A4798&lt;&gt;"",IF(A4798&lt;Data!$G$11*0.25,$C$13/$G$32,IF(A4798&gt;Data!$G$11*0.25,$C$13,$C$13*10)),"")</f>
        <v/>
      </c>
      <c r="H4798" s="43" t="str">
        <f>IF(A4798&lt;&gt;"",IF(Data!$G$9="constant",$C$13,IF(Data!$G$9="squeeze",G4798,F4798)),"")</f>
        <v/>
      </c>
      <c r="I4798" s="38" t="str">
        <f ca="1">IF(ISNUMBER(A4798),NORMINV(RAND(),0,IF(AND(Data!$G$9="squeeze",A4798&lt;Data!$G$11*0.25),$H$32,1)*$C$30*$C$13)*($C$14*$C$12),"")</f>
        <v/>
      </c>
      <c r="J4798" s="42" t="str">
        <f ca="1">IFERROR(IF(Data!$C$6="Real",B4798,I4798+J4797+($C$14*$C$12)*(NORMINV(RAND(),$C$15,CHOOSE($G$13,$C$13,F4798,G4798)))),"")</f>
        <v/>
      </c>
      <c r="K4798" s="88" t="str">
        <f>IF(ISNUMBER(A4798), IF($G$16="fixed",$G$17,MIN(H4798*Data!$C$7*$C$16*0.5,$C$17*Data!$C$7))*$C$12,"")</f>
        <v/>
      </c>
      <c r="L4798" s="42" t="str">
        <f t="shared" ca="1" si="2250"/>
        <v/>
      </c>
      <c r="M4798" s="44" t="str">
        <f t="shared" ca="1" si="2251"/>
        <v/>
      </c>
      <c r="N4798" s="44" t="str">
        <f t="shared" ca="1" si="2252"/>
        <v/>
      </c>
      <c r="O4798" s="108" t="str">
        <f t="shared" si="2236"/>
        <v/>
      </c>
      <c r="P4798" s="102" t="str">
        <f t="shared" si="2237"/>
        <v/>
      </c>
      <c r="Q4798" s="102" t="str">
        <f t="shared" si="2238"/>
        <v/>
      </c>
      <c r="R4798" s="120" t="str">
        <f t="shared" si="2239"/>
        <v/>
      </c>
      <c r="S4798" s="54" t="str">
        <f t="shared" si="2240"/>
        <v/>
      </c>
      <c r="T4798" s="5" t="str">
        <f t="shared" si="2241"/>
        <v/>
      </c>
      <c r="U4798" s="152" t="str">
        <f t="shared" si="2224"/>
        <v/>
      </c>
      <c r="V4798" s="152" t="str">
        <f t="shared" si="2225"/>
        <v/>
      </c>
      <c r="W4798" s="153" t="str">
        <f t="shared" si="2226"/>
        <v/>
      </c>
      <c r="X4798" s="153" t="str">
        <f t="shared" si="2227"/>
        <v/>
      </c>
      <c r="Y4798" s="153" t="str">
        <f t="shared" si="2228"/>
        <v/>
      </c>
      <c r="Z4798" s="153" t="str">
        <f t="shared" si="2229"/>
        <v/>
      </c>
      <c r="AA4798" s="152" t="str">
        <f t="shared" si="2230"/>
        <v/>
      </c>
      <c r="AB4798" s="152" t="str">
        <f t="shared" si="2231"/>
        <v/>
      </c>
      <c r="AC4798" s="154" t="str">
        <f t="shared" si="2242"/>
        <v/>
      </c>
      <c r="AD4798" s="154" t="str">
        <f t="shared" si="2243"/>
        <v/>
      </c>
      <c r="AE4798" s="3" t="str">
        <f t="shared" si="2244"/>
        <v/>
      </c>
      <c r="AF4798" s="3" t="str">
        <f t="shared" si="2245"/>
        <v/>
      </c>
      <c r="AG4798" s="3" t="str">
        <f t="shared" si="2246"/>
        <v/>
      </c>
      <c r="AH4798" s="4" t="str">
        <f t="shared" si="2247"/>
        <v/>
      </c>
      <c r="AI4798" s="75" t="str">
        <f t="shared" si="2248"/>
        <v/>
      </c>
      <c r="AJ4798" s="75" t="str">
        <f t="shared" si="2249"/>
        <v/>
      </c>
    </row>
    <row r="4799" spans="1:36" ht="14.25">
      <c r="A4799" s="41" t="str">
        <f t="shared" si="2232"/>
        <v/>
      </c>
      <c r="B4799" s="150" t="str">
        <f>IF(ISNUMBER(A4799),INDEX('MetaTrader Import'!$H$13:$J$5893,TRUNC(((A4799-$A$39+1)-1)/3)+1,MOD((A4799-$A$39+1)-1,3)+1),"")</f>
        <v/>
      </c>
      <c r="C4799" s="43" t="str">
        <f t="shared" si="2233"/>
        <v/>
      </c>
      <c r="D4799" s="43" t="str">
        <f t="shared" ca="1" si="2223"/>
        <v/>
      </c>
      <c r="E4799" s="43" t="str">
        <f t="shared" si="2234"/>
        <v/>
      </c>
      <c r="F4799" s="43" t="str">
        <f t="shared" si="2235"/>
        <v/>
      </c>
      <c r="G4799" s="43" t="str">
        <f>IF(A4799&lt;&gt;"",IF(A4799&lt;Data!$G$11*0.25,$C$13/$G$32,IF(A4799&gt;Data!$G$11*0.25,$C$13,$C$13*10)),"")</f>
        <v/>
      </c>
      <c r="H4799" s="43" t="str">
        <f>IF(A4799&lt;&gt;"",IF(Data!$G$9="constant",$C$13,IF(Data!$G$9="squeeze",G4799,F4799)),"")</f>
        <v/>
      </c>
      <c r="I4799" s="38" t="str">
        <f ca="1">IF(ISNUMBER(A4799),NORMINV(RAND(),0,IF(AND(Data!$G$9="squeeze",A4799&lt;Data!$G$11*0.25),$H$32,1)*$C$30*$C$13)*($C$14*$C$12),"")</f>
        <v/>
      </c>
      <c r="J4799" s="42" t="str">
        <f ca="1">IFERROR(IF(Data!$C$6="Real",B4799,I4799+J4798+($C$14*$C$12)*(NORMINV(RAND(),$C$15,CHOOSE($G$13,$C$13,F4799,G4799)))),"")</f>
        <v/>
      </c>
      <c r="K4799" s="88" t="str">
        <f>IF(ISNUMBER(A4799), IF($G$16="fixed",$G$17,MIN(H4799*Data!$C$7*$C$16*0.5,$C$17*Data!$C$7))*$C$12,"")</f>
        <v/>
      </c>
      <c r="L4799" s="42" t="str">
        <f t="shared" ca="1" si="2250"/>
        <v/>
      </c>
      <c r="M4799" s="44" t="str">
        <f t="shared" ca="1" si="2251"/>
        <v/>
      </c>
      <c r="N4799" s="44" t="str">
        <f t="shared" ca="1" si="2252"/>
        <v/>
      </c>
      <c r="O4799" s="108" t="str">
        <f t="shared" si="2236"/>
        <v/>
      </c>
      <c r="P4799" s="102" t="str">
        <f t="shared" si="2237"/>
        <v/>
      </c>
      <c r="Q4799" s="102" t="str">
        <f t="shared" si="2238"/>
        <v/>
      </c>
      <c r="R4799" s="120" t="str">
        <f t="shared" si="2239"/>
        <v/>
      </c>
      <c r="S4799" s="54" t="str">
        <f t="shared" si="2240"/>
        <v/>
      </c>
      <c r="T4799" s="5" t="str">
        <f t="shared" si="2241"/>
        <v/>
      </c>
      <c r="U4799" s="152" t="str">
        <f t="shared" si="2224"/>
        <v/>
      </c>
      <c r="V4799" s="152" t="str">
        <f t="shared" si="2225"/>
        <v/>
      </c>
      <c r="W4799" s="153" t="str">
        <f t="shared" si="2226"/>
        <v/>
      </c>
      <c r="X4799" s="153" t="str">
        <f t="shared" si="2227"/>
        <v/>
      </c>
      <c r="Y4799" s="153" t="str">
        <f t="shared" si="2228"/>
        <v/>
      </c>
      <c r="Z4799" s="153" t="str">
        <f t="shared" si="2229"/>
        <v/>
      </c>
      <c r="AA4799" s="152" t="str">
        <f t="shared" si="2230"/>
        <v/>
      </c>
      <c r="AB4799" s="152" t="str">
        <f t="shared" si="2231"/>
        <v/>
      </c>
      <c r="AC4799" s="154" t="str">
        <f t="shared" si="2242"/>
        <v/>
      </c>
      <c r="AD4799" s="154" t="str">
        <f t="shared" si="2243"/>
        <v/>
      </c>
      <c r="AE4799" s="3" t="str">
        <f t="shared" si="2244"/>
        <v/>
      </c>
      <c r="AF4799" s="3" t="str">
        <f t="shared" si="2245"/>
        <v/>
      </c>
      <c r="AG4799" s="3" t="str">
        <f t="shared" si="2246"/>
        <v/>
      </c>
      <c r="AH4799" s="4" t="str">
        <f t="shared" si="2247"/>
        <v/>
      </c>
      <c r="AI4799" s="75" t="str">
        <f t="shared" si="2248"/>
        <v/>
      </c>
      <c r="AJ4799" s="75" t="str">
        <f t="shared" si="2249"/>
        <v/>
      </c>
    </row>
    <row r="4800" spans="1:36" ht="14.25">
      <c r="A4800" s="41" t="str">
        <f t="shared" si="2232"/>
        <v/>
      </c>
      <c r="B4800" s="150" t="str">
        <f>IF(ISNUMBER(A4800),INDEX('MetaTrader Import'!$H$13:$J$5893,TRUNC(((A4800-$A$39+1)-1)/3)+1,MOD((A4800-$A$39+1)-1,3)+1),"")</f>
        <v/>
      </c>
      <c r="C4800" s="43" t="str">
        <f t="shared" si="2233"/>
        <v/>
      </c>
      <c r="D4800" s="43" t="str">
        <f t="shared" ca="1" si="2223"/>
        <v/>
      </c>
      <c r="E4800" s="43" t="str">
        <f t="shared" si="2234"/>
        <v/>
      </c>
      <c r="F4800" s="43" t="str">
        <f t="shared" si="2235"/>
        <v/>
      </c>
      <c r="G4800" s="43" t="str">
        <f>IF(A4800&lt;&gt;"",IF(A4800&lt;Data!$G$11*0.25,$C$13/$G$32,IF(A4800&gt;Data!$G$11*0.25,$C$13,$C$13*10)),"")</f>
        <v/>
      </c>
      <c r="H4800" s="43" t="str">
        <f>IF(A4800&lt;&gt;"",IF(Data!$G$9="constant",$C$13,IF(Data!$G$9="squeeze",G4800,F4800)),"")</f>
        <v/>
      </c>
      <c r="I4800" s="38" t="str">
        <f ca="1">IF(ISNUMBER(A4800),NORMINV(RAND(),0,IF(AND(Data!$G$9="squeeze",A4800&lt;Data!$G$11*0.25),$H$32,1)*$C$30*$C$13)*($C$14*$C$12),"")</f>
        <v/>
      </c>
      <c r="J4800" s="42" t="str">
        <f ca="1">IFERROR(IF(Data!$C$6="Real",B4800,I4800+J4799+($C$14*$C$12)*(NORMINV(RAND(),$C$15,CHOOSE($G$13,$C$13,F4800,G4800)))),"")</f>
        <v/>
      </c>
      <c r="K4800" s="88" t="str">
        <f>IF(ISNUMBER(A4800), IF($G$16="fixed",$G$17,MIN(H4800*Data!$C$7*$C$16*0.5,$C$17*Data!$C$7))*$C$12,"")</f>
        <v/>
      </c>
      <c r="L4800" s="42" t="str">
        <f t="shared" ca="1" si="2250"/>
        <v/>
      </c>
      <c r="M4800" s="44" t="str">
        <f t="shared" ca="1" si="2251"/>
        <v/>
      </c>
      <c r="N4800" s="44" t="str">
        <f t="shared" ca="1" si="2252"/>
        <v/>
      </c>
      <c r="O4800" s="108" t="str">
        <f t="shared" si="2236"/>
        <v/>
      </c>
      <c r="P4800" s="102" t="str">
        <f t="shared" si="2237"/>
        <v/>
      </c>
      <c r="Q4800" s="102" t="str">
        <f t="shared" si="2238"/>
        <v/>
      </c>
      <c r="R4800" s="120" t="str">
        <f t="shared" si="2239"/>
        <v/>
      </c>
      <c r="S4800" s="54" t="str">
        <f t="shared" si="2240"/>
        <v/>
      </c>
      <c r="T4800" s="5" t="str">
        <f t="shared" si="2241"/>
        <v/>
      </c>
      <c r="U4800" s="152" t="str">
        <f t="shared" si="2224"/>
        <v/>
      </c>
      <c r="V4800" s="152" t="str">
        <f t="shared" si="2225"/>
        <v/>
      </c>
      <c r="W4800" s="153" t="str">
        <f t="shared" si="2226"/>
        <v/>
      </c>
      <c r="X4800" s="153" t="str">
        <f t="shared" si="2227"/>
        <v/>
      </c>
      <c r="Y4800" s="153" t="str">
        <f t="shared" si="2228"/>
        <v/>
      </c>
      <c r="Z4800" s="153" t="str">
        <f t="shared" si="2229"/>
        <v/>
      </c>
      <c r="AA4800" s="152" t="str">
        <f t="shared" si="2230"/>
        <v/>
      </c>
      <c r="AB4800" s="152" t="str">
        <f t="shared" si="2231"/>
        <v/>
      </c>
      <c r="AC4800" s="154" t="str">
        <f t="shared" si="2242"/>
        <v/>
      </c>
      <c r="AD4800" s="154" t="str">
        <f t="shared" si="2243"/>
        <v/>
      </c>
      <c r="AE4800" s="3" t="str">
        <f t="shared" si="2244"/>
        <v/>
      </c>
      <c r="AF4800" s="3" t="str">
        <f t="shared" si="2245"/>
        <v/>
      </c>
      <c r="AG4800" s="3" t="str">
        <f t="shared" si="2246"/>
        <v/>
      </c>
      <c r="AH4800" s="4" t="str">
        <f t="shared" si="2247"/>
        <v/>
      </c>
      <c r="AI4800" s="75" t="str">
        <f t="shared" si="2248"/>
        <v/>
      </c>
      <c r="AJ4800" s="75" t="str">
        <f t="shared" si="2249"/>
        <v/>
      </c>
    </row>
    <row r="4801" spans="1:36" ht="14.25">
      <c r="A4801" s="41" t="str">
        <f t="shared" si="2232"/>
        <v/>
      </c>
      <c r="B4801" s="150" t="str">
        <f>IF(ISNUMBER(A4801),INDEX('MetaTrader Import'!$H$13:$J$5893,TRUNC(((A4801-$A$39+1)-1)/3)+1,MOD((A4801-$A$39+1)-1,3)+1),"")</f>
        <v/>
      </c>
      <c r="C4801" s="43" t="str">
        <f t="shared" si="2233"/>
        <v/>
      </c>
      <c r="D4801" s="43" t="str">
        <f t="shared" ca="1" si="2223"/>
        <v/>
      </c>
      <c r="E4801" s="43" t="str">
        <f t="shared" si="2234"/>
        <v/>
      </c>
      <c r="F4801" s="43" t="str">
        <f t="shared" si="2235"/>
        <v/>
      </c>
      <c r="G4801" s="43" t="str">
        <f>IF(A4801&lt;&gt;"",IF(A4801&lt;Data!$G$11*0.25,$C$13/$G$32,IF(A4801&gt;Data!$G$11*0.25,$C$13,$C$13*10)),"")</f>
        <v/>
      </c>
      <c r="H4801" s="43" t="str">
        <f>IF(A4801&lt;&gt;"",IF(Data!$G$9="constant",$C$13,IF(Data!$G$9="squeeze",G4801,F4801)),"")</f>
        <v/>
      </c>
      <c r="I4801" s="38" t="str">
        <f ca="1">IF(ISNUMBER(A4801),NORMINV(RAND(),0,IF(AND(Data!$G$9="squeeze",A4801&lt;Data!$G$11*0.25),$H$32,1)*$C$30*$C$13)*($C$14*$C$12),"")</f>
        <v/>
      </c>
      <c r="J4801" s="42" t="str">
        <f ca="1">IFERROR(IF(Data!$C$6="Real",B4801,I4801+J4800+($C$14*$C$12)*(NORMINV(RAND(),$C$15,CHOOSE($G$13,$C$13,F4801,G4801)))),"")</f>
        <v/>
      </c>
      <c r="K4801" s="88" t="str">
        <f>IF(ISNUMBER(A4801), IF($G$16="fixed",$G$17,MIN(H4801*Data!$C$7*$C$16*0.5,$C$17*Data!$C$7))*$C$12,"")</f>
        <v/>
      </c>
      <c r="L4801" s="42" t="str">
        <f t="shared" ca="1" si="2250"/>
        <v/>
      </c>
      <c r="M4801" s="44" t="str">
        <f t="shared" ca="1" si="2251"/>
        <v/>
      </c>
      <c r="N4801" s="44" t="str">
        <f t="shared" ca="1" si="2252"/>
        <v/>
      </c>
      <c r="O4801" s="108" t="str">
        <f t="shared" si="2236"/>
        <v/>
      </c>
      <c r="P4801" s="102" t="str">
        <f t="shared" si="2237"/>
        <v/>
      </c>
      <c r="Q4801" s="102" t="str">
        <f t="shared" si="2238"/>
        <v/>
      </c>
      <c r="R4801" s="120" t="str">
        <f t="shared" si="2239"/>
        <v/>
      </c>
      <c r="S4801" s="54" t="str">
        <f t="shared" si="2240"/>
        <v/>
      </c>
      <c r="T4801" s="5" t="str">
        <f t="shared" si="2241"/>
        <v/>
      </c>
      <c r="U4801" s="152" t="str">
        <f t="shared" si="2224"/>
        <v/>
      </c>
      <c r="V4801" s="152" t="str">
        <f t="shared" si="2225"/>
        <v/>
      </c>
      <c r="W4801" s="153" t="str">
        <f t="shared" si="2226"/>
        <v/>
      </c>
      <c r="X4801" s="153" t="str">
        <f t="shared" si="2227"/>
        <v/>
      </c>
      <c r="Y4801" s="153" t="str">
        <f t="shared" si="2228"/>
        <v/>
      </c>
      <c r="Z4801" s="153" t="str">
        <f t="shared" si="2229"/>
        <v/>
      </c>
      <c r="AA4801" s="152" t="str">
        <f t="shared" si="2230"/>
        <v/>
      </c>
      <c r="AB4801" s="152" t="str">
        <f t="shared" si="2231"/>
        <v/>
      </c>
      <c r="AC4801" s="154" t="str">
        <f t="shared" si="2242"/>
        <v/>
      </c>
      <c r="AD4801" s="154" t="str">
        <f t="shared" si="2243"/>
        <v/>
      </c>
      <c r="AE4801" s="3" t="str">
        <f t="shared" si="2244"/>
        <v/>
      </c>
      <c r="AF4801" s="3" t="str">
        <f t="shared" si="2245"/>
        <v/>
      </c>
      <c r="AG4801" s="3" t="str">
        <f t="shared" si="2246"/>
        <v/>
      </c>
      <c r="AH4801" s="4" t="str">
        <f t="shared" si="2247"/>
        <v/>
      </c>
      <c r="AI4801" s="75" t="str">
        <f t="shared" si="2248"/>
        <v/>
      </c>
      <c r="AJ4801" s="75" t="str">
        <f t="shared" si="2249"/>
        <v/>
      </c>
    </row>
    <row r="4802" spans="1:36" ht="14.25">
      <c r="A4802" s="41" t="str">
        <f t="shared" si="2232"/>
        <v/>
      </c>
      <c r="B4802" s="150" t="str">
        <f>IF(ISNUMBER(A4802),INDEX('MetaTrader Import'!$H$13:$J$5893,TRUNC(((A4802-$A$39+1)-1)/3)+1,MOD((A4802-$A$39+1)-1,3)+1),"")</f>
        <v/>
      </c>
      <c r="C4802" s="43" t="str">
        <f t="shared" si="2233"/>
        <v/>
      </c>
      <c r="D4802" s="43" t="str">
        <f t="shared" ca="1" si="2223"/>
        <v/>
      </c>
      <c r="E4802" s="43" t="str">
        <f t="shared" si="2234"/>
        <v/>
      </c>
      <c r="F4802" s="43" t="str">
        <f t="shared" si="2235"/>
        <v/>
      </c>
      <c r="G4802" s="43" t="str">
        <f>IF(A4802&lt;&gt;"",IF(A4802&lt;Data!$G$11*0.25,$C$13/$G$32,IF(A4802&gt;Data!$G$11*0.25,$C$13,$C$13*10)),"")</f>
        <v/>
      </c>
      <c r="H4802" s="43" t="str">
        <f>IF(A4802&lt;&gt;"",IF(Data!$G$9="constant",$C$13,IF(Data!$G$9="squeeze",G4802,F4802)),"")</f>
        <v/>
      </c>
      <c r="I4802" s="38" t="str">
        <f ca="1">IF(ISNUMBER(A4802),NORMINV(RAND(),0,IF(AND(Data!$G$9="squeeze",A4802&lt;Data!$G$11*0.25),$H$32,1)*$C$30*$C$13)*($C$14*$C$12),"")</f>
        <v/>
      </c>
      <c r="J4802" s="42" t="str">
        <f ca="1">IFERROR(IF(Data!$C$6="Real",B4802,I4802+J4801+($C$14*$C$12)*(NORMINV(RAND(),$C$15,CHOOSE($G$13,$C$13,F4802,G4802)))),"")</f>
        <v/>
      </c>
      <c r="K4802" s="88" t="str">
        <f>IF(ISNUMBER(A4802), IF($G$16="fixed",$G$17,MIN(H4802*Data!$C$7*$C$16*0.5,$C$17*Data!$C$7))*$C$12,"")</f>
        <v/>
      </c>
      <c r="L4802" s="42" t="str">
        <f t="shared" ca="1" si="2250"/>
        <v/>
      </c>
      <c r="M4802" s="44" t="str">
        <f t="shared" ca="1" si="2251"/>
        <v/>
      </c>
      <c r="N4802" s="44" t="str">
        <f t="shared" ca="1" si="2252"/>
        <v/>
      </c>
      <c r="O4802" s="108" t="str">
        <f t="shared" si="2236"/>
        <v/>
      </c>
      <c r="P4802" s="102" t="str">
        <f t="shared" si="2237"/>
        <v/>
      </c>
      <c r="Q4802" s="102" t="str">
        <f t="shared" si="2238"/>
        <v/>
      </c>
      <c r="R4802" s="120" t="str">
        <f t="shared" si="2239"/>
        <v/>
      </c>
      <c r="S4802" s="54" t="str">
        <f t="shared" si="2240"/>
        <v/>
      </c>
      <c r="T4802" s="5" t="str">
        <f t="shared" si="2241"/>
        <v/>
      </c>
      <c r="U4802" s="152" t="str">
        <f t="shared" si="2224"/>
        <v/>
      </c>
      <c r="V4802" s="152" t="str">
        <f t="shared" si="2225"/>
        <v/>
      </c>
      <c r="W4802" s="153" t="str">
        <f t="shared" si="2226"/>
        <v/>
      </c>
      <c r="X4802" s="153" t="str">
        <f t="shared" si="2227"/>
        <v/>
      </c>
      <c r="Y4802" s="153" t="str">
        <f t="shared" si="2228"/>
        <v/>
      </c>
      <c r="Z4802" s="153" t="str">
        <f t="shared" si="2229"/>
        <v/>
      </c>
      <c r="AA4802" s="152" t="str">
        <f t="shared" si="2230"/>
        <v/>
      </c>
      <c r="AB4802" s="152" t="str">
        <f t="shared" si="2231"/>
        <v/>
      </c>
      <c r="AC4802" s="154" t="str">
        <f t="shared" si="2242"/>
        <v/>
      </c>
      <c r="AD4802" s="154" t="str">
        <f t="shared" si="2243"/>
        <v/>
      </c>
      <c r="AE4802" s="3" t="str">
        <f t="shared" si="2244"/>
        <v/>
      </c>
      <c r="AF4802" s="3" t="str">
        <f t="shared" si="2245"/>
        <v/>
      </c>
      <c r="AG4802" s="3" t="str">
        <f t="shared" si="2246"/>
        <v/>
      </c>
      <c r="AH4802" s="4" t="str">
        <f t="shared" si="2247"/>
        <v/>
      </c>
      <c r="AI4802" s="75" t="str">
        <f t="shared" si="2248"/>
        <v/>
      </c>
      <c r="AJ4802" s="75" t="str">
        <f t="shared" si="2249"/>
        <v/>
      </c>
    </row>
    <row r="4803" spans="1:36" ht="14.25">
      <c r="A4803" s="41" t="str">
        <f t="shared" si="2232"/>
        <v/>
      </c>
      <c r="B4803" s="150" t="str">
        <f>IF(ISNUMBER(A4803),INDEX('MetaTrader Import'!$H$13:$J$5893,TRUNC(((A4803-$A$39+1)-1)/3)+1,MOD((A4803-$A$39+1)-1,3)+1),"")</f>
        <v/>
      </c>
      <c r="C4803" s="43" t="str">
        <f t="shared" si="2233"/>
        <v/>
      </c>
      <c r="D4803" s="43" t="str">
        <f t="shared" ref="D4803:D4866" ca="1" si="2253">IF(A4803&lt;&gt;"",NORMINV(RAND(),($C$23-C4803)*$C$28,$C$27)+NORMINV(RAND(),IF(RAND()&gt;$C$26,$C$25,0),$C$27),"")</f>
        <v/>
      </c>
      <c r="E4803" s="43" t="str">
        <f t="shared" si="2234"/>
        <v/>
      </c>
      <c r="F4803" s="43" t="str">
        <f t="shared" si="2235"/>
        <v/>
      </c>
      <c r="G4803" s="43" t="str">
        <f>IF(A4803&lt;&gt;"",IF(A4803&lt;Data!$G$11*0.25,$C$13/$G$32,IF(A4803&gt;Data!$G$11*0.25,$C$13,$C$13*10)),"")</f>
        <v/>
      </c>
      <c r="H4803" s="43" t="str">
        <f>IF(A4803&lt;&gt;"",IF(Data!$G$9="constant",$C$13,IF(Data!$G$9="squeeze",G4803,F4803)),"")</f>
        <v/>
      </c>
      <c r="I4803" s="38" t="str">
        <f ca="1">IF(ISNUMBER(A4803),NORMINV(RAND(),0,IF(AND(Data!$G$9="squeeze",A4803&lt;Data!$G$11*0.25),$H$32,1)*$C$30*$C$13)*($C$14*$C$12),"")</f>
        <v/>
      </c>
      <c r="J4803" s="42" t="str">
        <f ca="1">IFERROR(IF(Data!$C$6="Real",B4803,I4803+J4802+($C$14*$C$12)*(NORMINV(RAND(),$C$15,CHOOSE($G$13,$C$13,F4803,G4803)))),"")</f>
        <v/>
      </c>
      <c r="K4803" s="88" t="str">
        <f>IF(ISNUMBER(A4803), IF($G$16="fixed",$G$17,MIN(H4803*Data!$C$7*$C$16*0.5,$C$17*Data!$C$7))*$C$12,"")</f>
        <v/>
      </c>
      <c r="L4803" s="42" t="str">
        <f t="shared" ca="1" si="2250"/>
        <v/>
      </c>
      <c r="M4803" s="44" t="str">
        <f t="shared" ca="1" si="2251"/>
        <v/>
      </c>
      <c r="N4803" s="44" t="str">
        <f t="shared" ca="1" si="2252"/>
        <v/>
      </c>
      <c r="O4803" s="108" t="str">
        <f t="shared" si="2236"/>
        <v/>
      </c>
      <c r="P4803" s="102" t="str">
        <f t="shared" si="2237"/>
        <v/>
      </c>
      <c r="Q4803" s="102" t="str">
        <f t="shared" si="2238"/>
        <v/>
      </c>
      <c r="R4803" s="120" t="str">
        <f t="shared" si="2239"/>
        <v/>
      </c>
      <c r="S4803" s="54" t="str">
        <f t="shared" si="2240"/>
        <v/>
      </c>
      <c r="T4803" s="5" t="str">
        <f t="shared" si="2241"/>
        <v/>
      </c>
      <c r="U4803" s="152" t="str">
        <f t="shared" ref="U4803:U4866" si="2254">IF(NOT(ISNUMBER(T4803)),"",IF(S4803=1,T4803,IF(M4803&gt;U4802,M4803,IF(ISNUMBER(U4802),U4802,""))))</f>
        <v/>
      </c>
      <c r="V4803" s="152" t="str">
        <f t="shared" ref="V4803:V4866" si="2255">IF(NOT(ISNUMBER(T4803)),"",IF(S4803=1,T4803,IF(N4803&lt;V4802,N4803,IF(ISNUMBER(V4802),V4802,""))))</f>
        <v/>
      </c>
      <c r="W4803" s="153" t="str">
        <f t="shared" ref="W4803:W4866" si="2256">IF(NOT(ISNUMBER(T4803)),"",MIN($F$24,IF(TRUNC((U4803-T4803)/$E$24*$G$12)+0&gt;IF(ISNUMBER(W4802),W4802,0),TRUNC((U4803-T4803)/$E$24*$G$12)+0,IF(ISNUMBER(W4802),W4802,0))))</f>
        <v/>
      </c>
      <c r="X4803" s="153" t="str">
        <f t="shared" ref="X4803:X4866" si="2257">IF(NOT(ISNUMBER(T4803)),"",MIN($F$24,IF(-TRUNC((V4803-T4803)/$E$24*$G$12)+0&gt;IF(ISNUMBER(X4802),X4802,0),-TRUNC((V4803-T4803)/$E$24*$G$12)+0,IF(ISNUMBER(X4802),X4802,0))))</f>
        <v/>
      </c>
      <c r="Y4803" s="153" t="str">
        <f t="shared" ref="Y4803:Y4866" si="2258">IF(ISNUMBER(W4803),(IF(W4803=0,0,1))*IF(ABS($I$24)=2,POWER(2,W4803-1),W4803)*SIGN($I$24)*$K$24,"")</f>
        <v/>
      </c>
      <c r="Z4803" s="153" t="str">
        <f t="shared" ref="Z4803:Z4866" si="2259">IF(ISNUMBER(X4803),(IF(X4803=0,0,1))*IF(ABS($I$24)=2,POWER(2,X4803-1),X4803)*SIGN($I$24)*$K$24,"")</f>
        <v/>
      </c>
      <c r="AA4803" s="152" t="str">
        <f t="shared" ref="AA4803:AA4866" si="2260">IF(OR(NOT(ISNUMBER(T4803)),W4803&lt;1),"",IF(OR(NOT(ISNUMBER(W4802)),W4802=0),IF(SIGN(Y4803)=1,M4803,N4803),(Y4802*AA4802+(Y4803-Y4802)*IF(SIGN(Y4803)=1,M4803,N4803))/Y4803))</f>
        <v/>
      </c>
      <c r="AB4803" s="152" t="str">
        <f t="shared" ref="AB4803:AB4866" si="2261">IF(OR(NOT(ISNUMBER(T4803)),X4803&lt;1),"",IF(OR(NOT(ISNUMBER(X4802)),X4802=0),IF(SIGN(Z4803)=1,N4803,M4803),(Z4802*AB4802+(Z4803-Z4802)*IF(SIGN(Z4803)=1,N4803,M4803))/Z4803))</f>
        <v/>
      </c>
      <c r="AC4803" s="154" t="str">
        <f t="shared" si="2242"/>
        <v/>
      </c>
      <c r="AD4803" s="154" t="str">
        <f t="shared" si="2243"/>
        <v/>
      </c>
      <c r="AE4803" s="3" t="str">
        <f t="shared" si="2244"/>
        <v/>
      </c>
      <c r="AF4803" s="3" t="str">
        <f t="shared" si="2245"/>
        <v/>
      </c>
      <c r="AG4803" s="3" t="str">
        <f t="shared" si="2246"/>
        <v/>
      </c>
      <c r="AH4803" s="4" t="str">
        <f t="shared" si="2247"/>
        <v/>
      </c>
      <c r="AI4803" s="75" t="str">
        <f t="shared" si="2248"/>
        <v/>
      </c>
      <c r="AJ4803" s="75" t="str">
        <f t="shared" si="2249"/>
        <v/>
      </c>
    </row>
    <row r="4804" spans="1:36" ht="14.25">
      <c r="A4804" s="41" t="str">
        <f t="shared" ref="A4804:A4867" si="2262">IFERROR(IF(A4803+1&gt;$C$19,"",A4803+1),"")</f>
        <v/>
      </c>
      <c r="B4804" s="150" t="str">
        <f>IF(ISNUMBER(A4804),INDEX('MetaTrader Import'!$H$13:$J$5893,TRUNC(((A4804-$A$39+1)-1)/3)+1,MOD((A4804-$A$39+1)-1,3)+1),"")</f>
        <v/>
      </c>
      <c r="C4804" s="43" t="str">
        <f t="shared" ref="C4804:C4867" si="2263">IF(A4804&lt;&gt;"",E4803,"")</f>
        <v/>
      </c>
      <c r="D4804" s="43" t="str">
        <f t="shared" ca="1" si="2253"/>
        <v/>
      </c>
      <c r="E4804" s="43" t="str">
        <f t="shared" ref="E4804:E4867" si="2264">IF(A4804&lt;&gt;"",C4804+D4804,"")</f>
        <v/>
      </c>
      <c r="F4804" s="43" t="str">
        <f t="shared" ref="F4804:F4867" si="2265">IF(A4804&lt;&gt;"",$C$13*ABS(E4804)/$C$23,"")</f>
        <v/>
      </c>
      <c r="G4804" s="43" t="str">
        <f>IF(A4804&lt;&gt;"",IF(A4804&lt;Data!$G$11*0.25,$C$13/$G$32,IF(A4804&gt;Data!$G$11*0.25,$C$13,$C$13*10)),"")</f>
        <v/>
      </c>
      <c r="H4804" s="43" t="str">
        <f>IF(A4804&lt;&gt;"",IF(Data!$G$9="constant",$C$13,IF(Data!$G$9="squeeze",G4804,F4804)),"")</f>
        <v/>
      </c>
      <c r="I4804" s="38" t="str">
        <f ca="1">IF(ISNUMBER(A4804),NORMINV(RAND(),0,IF(AND(Data!$G$9="squeeze",A4804&lt;Data!$G$11*0.25),$H$32,1)*$C$30*$C$13)*($C$14*$C$12),"")</f>
        <v/>
      </c>
      <c r="J4804" s="42" t="str">
        <f ca="1">IFERROR(IF(Data!$C$6="Real",B4804,I4804+J4803+($C$14*$C$12)*(NORMINV(RAND(),$C$15,CHOOSE($G$13,$C$13,F4804,G4804)))),"")</f>
        <v/>
      </c>
      <c r="K4804" s="88" t="str">
        <f>IF(ISNUMBER(A4804), IF($G$16="fixed",$G$17,MIN(H4804*Data!$C$7*$C$16*0.5,$C$17*Data!$C$7))*$C$12,"")</f>
        <v/>
      </c>
      <c r="L4804" s="42" t="str">
        <f t="shared" ca="1" si="2250"/>
        <v/>
      </c>
      <c r="M4804" s="44" t="str">
        <f t="shared" ca="1" si="2251"/>
        <v/>
      </c>
      <c r="N4804" s="44" t="str">
        <f t="shared" ca="1" si="2252"/>
        <v/>
      </c>
      <c r="O4804" s="108" t="str">
        <f t="shared" ref="O4804:O4867" si="2266">IF(ISNUMBER(A4804),$G$12*SLOPE(L4790:L4804,A4790:A4804),"")</f>
        <v/>
      </c>
      <c r="P4804" s="102" t="str">
        <f t="shared" ref="P4804:P4867" si="2267">IF(ISNUMBER(A4804),STDEV(L4790:L4804)*$G$12,"")</f>
        <v/>
      </c>
      <c r="Q4804" s="102" t="str">
        <f t="shared" ref="Q4804:Q4867" si="2268">IF(ISNUMBER(A4804),SLOPE(P4790:P4804,A4790:A4804),"")</f>
        <v/>
      </c>
      <c r="R4804" s="120" t="str">
        <f t="shared" ref="R4804:R4867" si="2269">IF(ISNUMBER(A4804),R4803+S4803,"")</f>
        <v/>
      </c>
      <c r="S4804" s="54" t="str">
        <f t="shared" ref="S4804:S4867" si="2270">IF(ISNUMBER(A4804),IF(AND(R4804&lt;$M$24,Q4804&lt;$F$28,ABS(O4804)&lt;$F$27,P4804&lt;$F$26,NOT(ISNUMBER(T4803))),1,0),"")</f>
        <v/>
      </c>
      <c r="T4804" s="5" t="str">
        <f t="shared" ref="T4804:T4867" si="2271">IF(ISNUMBER(A4804),IF(S4804=1,L4804,IF(AG4803="Y","",IF(ISNUMBER(T4803),T4803,""))),"")</f>
        <v/>
      </c>
      <c r="U4804" s="152" t="str">
        <f t="shared" si="2254"/>
        <v/>
      </c>
      <c r="V4804" s="152" t="str">
        <f t="shared" si="2255"/>
        <v/>
      </c>
      <c r="W4804" s="153" t="str">
        <f t="shared" si="2256"/>
        <v/>
      </c>
      <c r="X4804" s="153" t="str">
        <f t="shared" si="2257"/>
        <v/>
      </c>
      <c r="Y4804" s="153" t="str">
        <f t="shared" si="2258"/>
        <v/>
      </c>
      <c r="Z4804" s="153" t="str">
        <f t="shared" si="2259"/>
        <v/>
      </c>
      <c r="AA4804" s="152" t="str">
        <f t="shared" si="2260"/>
        <v/>
      </c>
      <c r="AB4804" s="152" t="str">
        <f t="shared" si="2261"/>
        <v/>
      </c>
      <c r="AC4804" s="154" t="str">
        <f t="shared" ref="AC4804:AC4867" si="2272">IFERROR(-SIGN(Y4804)*(AA4804-IF(SIGN(Y4804)=1,N4804,M4804))*$G$12*ABS(Y4804),"")</f>
        <v/>
      </c>
      <c r="AD4804" s="154" t="str">
        <f t="shared" ref="AD4804:AD4867" si="2273">IFERROR(SIGN(Z4804)*(AB4804-IF(SIGN(Z4804)=1,M4804,N4804))*$G$12*ABS(Z4804),"")</f>
        <v/>
      </c>
      <c r="AE4804" s="3" t="str">
        <f t="shared" ref="AE4804:AE4867" si="2274">IF(ISNUMBER(A4804),IFERROR((IF(ISNUMBER(AC4804),AC4804,0)+IF(ISNUMBER(AD4804),AD4804,0))/(ABS(Y4804)+ABS(Z4804)),0),"")</f>
        <v/>
      </c>
      <c r="AF4804" s="3" t="str">
        <f t="shared" ref="AF4804:AF4867" si="2275">IF(ISNUMBER(A4804),IF(ISNUMBER(AC4804),AC4804,0)+IF(ISNUMBER(AD4804),AD4804,0),"")</f>
        <v/>
      </c>
      <c r="AG4804" s="3" t="str">
        <f t="shared" ref="AG4804:AG4867" si="2276">IF(NOT(ISNUMBER(T4804)),"",IF(OR(AF4804&gt;$G$24,AF4804&lt;-$H$24,A4804+1&gt;$C$19),"Y","N"))</f>
        <v/>
      </c>
      <c r="AH4804" s="4" t="str">
        <f t="shared" ref="AH4804:AH4867" si="2277">IF(AG4804="y",AF4804*10*$C$11,"")</f>
        <v/>
      </c>
      <c r="AI4804" s="75" t="str">
        <f t="shared" ref="AI4804:AI4867" si="2278">IF(ISNUMBER(A4804),IF(ISNUMBER(AH4804),AJ4804,AF4804*10*$C$11+AJ4804),"")</f>
        <v/>
      </c>
      <c r="AJ4804" s="75" t="str">
        <f t="shared" ref="AJ4804:AJ4867" si="2279">IF(ISNUMBER(A4804),AJ4803+IF(ISNUMBER(AH4804),AH4804,0),"")</f>
        <v/>
      </c>
    </row>
    <row r="4805" spans="1:36" ht="14.25">
      <c r="A4805" s="41" t="str">
        <f t="shared" si="2262"/>
        <v/>
      </c>
      <c r="B4805" s="150" t="str">
        <f>IF(ISNUMBER(A4805),INDEX('MetaTrader Import'!$H$13:$J$5893,TRUNC(((A4805-$A$39+1)-1)/3)+1,MOD((A4805-$A$39+1)-1,3)+1),"")</f>
        <v/>
      </c>
      <c r="C4805" s="43" t="str">
        <f t="shared" si="2263"/>
        <v/>
      </c>
      <c r="D4805" s="43" t="str">
        <f t="shared" ca="1" si="2253"/>
        <v/>
      </c>
      <c r="E4805" s="43" t="str">
        <f t="shared" si="2264"/>
        <v/>
      </c>
      <c r="F4805" s="43" t="str">
        <f t="shared" si="2265"/>
        <v/>
      </c>
      <c r="G4805" s="43" t="str">
        <f>IF(A4805&lt;&gt;"",IF(A4805&lt;Data!$G$11*0.25,$C$13/$G$32,IF(A4805&gt;Data!$G$11*0.25,$C$13,$C$13*10)),"")</f>
        <v/>
      </c>
      <c r="H4805" s="43" t="str">
        <f>IF(A4805&lt;&gt;"",IF(Data!$G$9="constant",$C$13,IF(Data!$G$9="squeeze",G4805,F4805)),"")</f>
        <v/>
      </c>
      <c r="I4805" s="38" t="str">
        <f ca="1">IF(ISNUMBER(A4805),NORMINV(RAND(),0,IF(AND(Data!$G$9="squeeze",A4805&lt;Data!$G$11*0.25),$H$32,1)*$C$30*$C$13)*($C$14*$C$12),"")</f>
        <v/>
      </c>
      <c r="J4805" s="42" t="str">
        <f ca="1">IFERROR(IF(Data!$C$6="Real",B4805,I4805+J4804+($C$14*$C$12)*(NORMINV(RAND(),$C$15,CHOOSE($G$13,$C$13,F4805,G4805)))),"")</f>
        <v/>
      </c>
      <c r="K4805" s="88" t="str">
        <f>IF(ISNUMBER(A4805), IF($G$16="fixed",$G$17,MIN(H4805*Data!$C$7*$C$16*0.5,$C$17*Data!$C$7))*$C$12,"")</f>
        <v/>
      </c>
      <c r="L4805" s="42" t="str">
        <f t="shared" ca="1" si="2250"/>
        <v/>
      </c>
      <c r="M4805" s="44" t="str">
        <f t="shared" ca="1" si="2251"/>
        <v/>
      </c>
      <c r="N4805" s="44" t="str">
        <f t="shared" ca="1" si="2252"/>
        <v/>
      </c>
      <c r="O4805" s="108" t="str">
        <f t="shared" si="2266"/>
        <v/>
      </c>
      <c r="P4805" s="102" t="str">
        <f t="shared" si="2267"/>
        <v/>
      </c>
      <c r="Q4805" s="102" t="str">
        <f t="shared" si="2268"/>
        <v/>
      </c>
      <c r="R4805" s="120" t="str">
        <f t="shared" si="2269"/>
        <v/>
      </c>
      <c r="S4805" s="54" t="str">
        <f t="shared" si="2270"/>
        <v/>
      </c>
      <c r="T4805" s="5" t="str">
        <f t="shared" si="2271"/>
        <v/>
      </c>
      <c r="U4805" s="152" t="str">
        <f t="shared" si="2254"/>
        <v/>
      </c>
      <c r="V4805" s="152" t="str">
        <f t="shared" si="2255"/>
        <v/>
      </c>
      <c r="W4805" s="153" t="str">
        <f t="shared" si="2256"/>
        <v/>
      </c>
      <c r="X4805" s="153" t="str">
        <f t="shared" si="2257"/>
        <v/>
      </c>
      <c r="Y4805" s="153" t="str">
        <f t="shared" si="2258"/>
        <v/>
      </c>
      <c r="Z4805" s="153" t="str">
        <f t="shared" si="2259"/>
        <v/>
      </c>
      <c r="AA4805" s="152" t="str">
        <f t="shared" si="2260"/>
        <v/>
      </c>
      <c r="AB4805" s="152" t="str">
        <f t="shared" si="2261"/>
        <v/>
      </c>
      <c r="AC4805" s="154" t="str">
        <f t="shared" si="2272"/>
        <v/>
      </c>
      <c r="AD4805" s="154" t="str">
        <f t="shared" si="2273"/>
        <v/>
      </c>
      <c r="AE4805" s="3" t="str">
        <f t="shared" si="2274"/>
        <v/>
      </c>
      <c r="AF4805" s="3" t="str">
        <f t="shared" si="2275"/>
        <v/>
      </c>
      <c r="AG4805" s="3" t="str">
        <f t="shared" si="2276"/>
        <v/>
      </c>
      <c r="AH4805" s="4" t="str">
        <f t="shared" si="2277"/>
        <v/>
      </c>
      <c r="AI4805" s="75" t="str">
        <f t="shared" si="2278"/>
        <v/>
      </c>
      <c r="AJ4805" s="75" t="str">
        <f t="shared" si="2279"/>
        <v/>
      </c>
    </row>
    <row r="4806" spans="1:36" ht="14.25">
      <c r="A4806" s="41" t="str">
        <f t="shared" si="2262"/>
        <v/>
      </c>
      <c r="B4806" s="150" t="str">
        <f>IF(ISNUMBER(A4806),INDEX('MetaTrader Import'!$H$13:$J$5893,TRUNC(((A4806-$A$39+1)-1)/3)+1,MOD((A4806-$A$39+1)-1,3)+1),"")</f>
        <v/>
      </c>
      <c r="C4806" s="43" t="str">
        <f t="shared" si="2263"/>
        <v/>
      </c>
      <c r="D4806" s="43" t="str">
        <f t="shared" ca="1" si="2253"/>
        <v/>
      </c>
      <c r="E4806" s="43" t="str">
        <f t="shared" si="2264"/>
        <v/>
      </c>
      <c r="F4806" s="43" t="str">
        <f t="shared" si="2265"/>
        <v/>
      </c>
      <c r="G4806" s="43" t="str">
        <f>IF(A4806&lt;&gt;"",IF(A4806&lt;Data!$G$11*0.25,$C$13/$G$32,IF(A4806&gt;Data!$G$11*0.25,$C$13,$C$13*10)),"")</f>
        <v/>
      </c>
      <c r="H4806" s="43" t="str">
        <f>IF(A4806&lt;&gt;"",IF(Data!$G$9="constant",$C$13,IF(Data!$G$9="squeeze",G4806,F4806)),"")</f>
        <v/>
      </c>
      <c r="I4806" s="38" t="str">
        <f ca="1">IF(ISNUMBER(A4806),NORMINV(RAND(),0,IF(AND(Data!$G$9="squeeze",A4806&lt;Data!$G$11*0.25),$H$32,1)*$C$30*$C$13)*($C$14*$C$12),"")</f>
        <v/>
      </c>
      <c r="J4806" s="42" t="str">
        <f ca="1">IFERROR(IF(Data!$C$6="Real",B4806,I4806+J4805+($C$14*$C$12)*(NORMINV(RAND(),$C$15,CHOOSE($G$13,$C$13,F4806,G4806)))),"")</f>
        <v/>
      </c>
      <c r="K4806" s="88" t="str">
        <f>IF(ISNUMBER(A4806), IF($G$16="fixed",$G$17,MIN(H4806*Data!$C$7*$C$16*0.5,$C$17*Data!$C$7))*$C$12,"")</f>
        <v/>
      </c>
      <c r="L4806" s="42" t="str">
        <f t="shared" ref="L4806:L4869" ca="1" si="2280">IFERROR(J4806,"")</f>
        <v/>
      </c>
      <c r="M4806" s="44" t="str">
        <f t="shared" ref="M4806:M4869" ca="1" si="2281">IFERROR(L4806+K4806*0.5,"")</f>
        <v/>
      </c>
      <c r="N4806" s="44" t="str">
        <f t="shared" ref="N4806:N4869" ca="1" si="2282">IFERROR(L4806-K4806*0.5,"")</f>
        <v/>
      </c>
      <c r="O4806" s="108" t="str">
        <f t="shared" si="2266"/>
        <v/>
      </c>
      <c r="P4806" s="102" t="str">
        <f t="shared" si="2267"/>
        <v/>
      </c>
      <c r="Q4806" s="102" t="str">
        <f t="shared" si="2268"/>
        <v/>
      </c>
      <c r="R4806" s="120" t="str">
        <f t="shared" si="2269"/>
        <v/>
      </c>
      <c r="S4806" s="54" t="str">
        <f t="shared" si="2270"/>
        <v/>
      </c>
      <c r="T4806" s="5" t="str">
        <f t="shared" si="2271"/>
        <v/>
      </c>
      <c r="U4806" s="152" t="str">
        <f t="shared" si="2254"/>
        <v/>
      </c>
      <c r="V4806" s="152" t="str">
        <f t="shared" si="2255"/>
        <v/>
      </c>
      <c r="W4806" s="153" t="str">
        <f t="shared" si="2256"/>
        <v/>
      </c>
      <c r="X4806" s="153" t="str">
        <f t="shared" si="2257"/>
        <v/>
      </c>
      <c r="Y4806" s="153" t="str">
        <f t="shared" si="2258"/>
        <v/>
      </c>
      <c r="Z4806" s="153" t="str">
        <f t="shared" si="2259"/>
        <v/>
      </c>
      <c r="AA4806" s="152" t="str">
        <f t="shared" si="2260"/>
        <v/>
      </c>
      <c r="AB4806" s="152" t="str">
        <f t="shared" si="2261"/>
        <v/>
      </c>
      <c r="AC4806" s="154" t="str">
        <f t="shared" si="2272"/>
        <v/>
      </c>
      <c r="AD4806" s="154" t="str">
        <f t="shared" si="2273"/>
        <v/>
      </c>
      <c r="AE4806" s="3" t="str">
        <f t="shared" si="2274"/>
        <v/>
      </c>
      <c r="AF4806" s="3" t="str">
        <f t="shared" si="2275"/>
        <v/>
      </c>
      <c r="AG4806" s="3" t="str">
        <f t="shared" si="2276"/>
        <v/>
      </c>
      <c r="AH4806" s="4" t="str">
        <f t="shared" si="2277"/>
        <v/>
      </c>
      <c r="AI4806" s="75" t="str">
        <f t="shared" si="2278"/>
        <v/>
      </c>
      <c r="AJ4806" s="75" t="str">
        <f t="shared" si="2279"/>
        <v/>
      </c>
    </row>
    <row r="4807" spans="1:36" ht="14.25">
      <c r="A4807" s="41" t="str">
        <f t="shared" si="2262"/>
        <v/>
      </c>
      <c r="B4807" s="150" t="str">
        <f>IF(ISNUMBER(A4807),INDEX('MetaTrader Import'!$H$13:$J$5893,TRUNC(((A4807-$A$39+1)-1)/3)+1,MOD((A4807-$A$39+1)-1,3)+1),"")</f>
        <v/>
      </c>
      <c r="C4807" s="43" t="str">
        <f t="shared" si="2263"/>
        <v/>
      </c>
      <c r="D4807" s="43" t="str">
        <f t="shared" ca="1" si="2253"/>
        <v/>
      </c>
      <c r="E4807" s="43" t="str">
        <f t="shared" si="2264"/>
        <v/>
      </c>
      <c r="F4807" s="43" t="str">
        <f t="shared" si="2265"/>
        <v/>
      </c>
      <c r="G4807" s="43" t="str">
        <f>IF(A4807&lt;&gt;"",IF(A4807&lt;Data!$G$11*0.25,$C$13/$G$32,IF(A4807&gt;Data!$G$11*0.25,$C$13,$C$13*10)),"")</f>
        <v/>
      </c>
      <c r="H4807" s="43" t="str">
        <f>IF(A4807&lt;&gt;"",IF(Data!$G$9="constant",$C$13,IF(Data!$G$9="squeeze",G4807,F4807)),"")</f>
        <v/>
      </c>
      <c r="I4807" s="38" t="str">
        <f ca="1">IF(ISNUMBER(A4807),NORMINV(RAND(),0,IF(AND(Data!$G$9="squeeze",A4807&lt;Data!$G$11*0.25),$H$32,1)*$C$30*$C$13)*($C$14*$C$12),"")</f>
        <v/>
      </c>
      <c r="J4807" s="42" t="str">
        <f ca="1">IFERROR(IF(Data!$C$6="Real",B4807,I4807+J4806+($C$14*$C$12)*(NORMINV(RAND(),$C$15,CHOOSE($G$13,$C$13,F4807,G4807)))),"")</f>
        <v/>
      </c>
      <c r="K4807" s="88" t="str">
        <f>IF(ISNUMBER(A4807), IF($G$16="fixed",$G$17,MIN(H4807*Data!$C$7*$C$16*0.5,$C$17*Data!$C$7))*$C$12,"")</f>
        <v/>
      </c>
      <c r="L4807" s="42" t="str">
        <f t="shared" ca="1" si="2280"/>
        <v/>
      </c>
      <c r="M4807" s="44" t="str">
        <f t="shared" ca="1" si="2281"/>
        <v/>
      </c>
      <c r="N4807" s="44" t="str">
        <f t="shared" ca="1" si="2282"/>
        <v/>
      </c>
      <c r="O4807" s="108" t="str">
        <f t="shared" si="2266"/>
        <v/>
      </c>
      <c r="P4807" s="102" t="str">
        <f t="shared" si="2267"/>
        <v/>
      </c>
      <c r="Q4807" s="102" t="str">
        <f t="shared" si="2268"/>
        <v/>
      </c>
      <c r="R4807" s="120" t="str">
        <f t="shared" si="2269"/>
        <v/>
      </c>
      <c r="S4807" s="54" t="str">
        <f t="shared" si="2270"/>
        <v/>
      </c>
      <c r="T4807" s="5" t="str">
        <f t="shared" si="2271"/>
        <v/>
      </c>
      <c r="U4807" s="152" t="str">
        <f t="shared" si="2254"/>
        <v/>
      </c>
      <c r="V4807" s="152" t="str">
        <f t="shared" si="2255"/>
        <v/>
      </c>
      <c r="W4807" s="153" t="str">
        <f t="shared" si="2256"/>
        <v/>
      </c>
      <c r="X4807" s="153" t="str">
        <f t="shared" si="2257"/>
        <v/>
      </c>
      <c r="Y4807" s="153" t="str">
        <f t="shared" si="2258"/>
        <v/>
      </c>
      <c r="Z4807" s="153" t="str">
        <f t="shared" si="2259"/>
        <v/>
      </c>
      <c r="AA4807" s="152" t="str">
        <f t="shared" si="2260"/>
        <v/>
      </c>
      <c r="AB4807" s="152" t="str">
        <f t="shared" si="2261"/>
        <v/>
      </c>
      <c r="AC4807" s="154" t="str">
        <f t="shared" si="2272"/>
        <v/>
      </c>
      <c r="AD4807" s="154" t="str">
        <f t="shared" si="2273"/>
        <v/>
      </c>
      <c r="AE4807" s="3" t="str">
        <f t="shared" si="2274"/>
        <v/>
      </c>
      <c r="AF4807" s="3" t="str">
        <f t="shared" si="2275"/>
        <v/>
      </c>
      <c r="AG4807" s="3" t="str">
        <f t="shared" si="2276"/>
        <v/>
      </c>
      <c r="AH4807" s="4" t="str">
        <f t="shared" si="2277"/>
        <v/>
      </c>
      <c r="AI4807" s="75" t="str">
        <f t="shared" si="2278"/>
        <v/>
      </c>
      <c r="AJ4807" s="75" t="str">
        <f t="shared" si="2279"/>
        <v/>
      </c>
    </row>
    <row r="4808" spans="1:36" ht="14.25">
      <c r="A4808" s="41" t="str">
        <f t="shared" si="2262"/>
        <v/>
      </c>
      <c r="B4808" s="150" t="str">
        <f>IF(ISNUMBER(A4808),INDEX('MetaTrader Import'!$H$13:$J$5893,TRUNC(((A4808-$A$39+1)-1)/3)+1,MOD((A4808-$A$39+1)-1,3)+1),"")</f>
        <v/>
      </c>
      <c r="C4808" s="43" t="str">
        <f t="shared" si="2263"/>
        <v/>
      </c>
      <c r="D4808" s="43" t="str">
        <f t="shared" ca="1" si="2253"/>
        <v/>
      </c>
      <c r="E4808" s="43" t="str">
        <f t="shared" si="2264"/>
        <v/>
      </c>
      <c r="F4808" s="43" t="str">
        <f t="shared" si="2265"/>
        <v/>
      </c>
      <c r="G4808" s="43" t="str">
        <f>IF(A4808&lt;&gt;"",IF(A4808&lt;Data!$G$11*0.25,$C$13/$G$32,IF(A4808&gt;Data!$G$11*0.25,$C$13,$C$13*10)),"")</f>
        <v/>
      </c>
      <c r="H4808" s="43" t="str">
        <f>IF(A4808&lt;&gt;"",IF(Data!$G$9="constant",$C$13,IF(Data!$G$9="squeeze",G4808,F4808)),"")</f>
        <v/>
      </c>
      <c r="I4808" s="38" t="str">
        <f ca="1">IF(ISNUMBER(A4808),NORMINV(RAND(),0,IF(AND(Data!$G$9="squeeze",A4808&lt;Data!$G$11*0.25),$H$32,1)*$C$30*$C$13)*($C$14*$C$12),"")</f>
        <v/>
      </c>
      <c r="J4808" s="42" t="str">
        <f ca="1">IFERROR(IF(Data!$C$6="Real",B4808,I4808+J4807+($C$14*$C$12)*(NORMINV(RAND(),$C$15,CHOOSE($G$13,$C$13,F4808,G4808)))),"")</f>
        <v/>
      </c>
      <c r="K4808" s="88" t="str">
        <f>IF(ISNUMBER(A4808), IF($G$16="fixed",$G$17,MIN(H4808*Data!$C$7*$C$16*0.5,$C$17*Data!$C$7))*$C$12,"")</f>
        <v/>
      </c>
      <c r="L4808" s="42" t="str">
        <f t="shared" ca="1" si="2280"/>
        <v/>
      </c>
      <c r="M4808" s="44" t="str">
        <f t="shared" ca="1" si="2281"/>
        <v/>
      </c>
      <c r="N4808" s="44" t="str">
        <f t="shared" ca="1" si="2282"/>
        <v/>
      </c>
      <c r="O4808" s="108" t="str">
        <f t="shared" si="2266"/>
        <v/>
      </c>
      <c r="P4808" s="102" t="str">
        <f t="shared" si="2267"/>
        <v/>
      </c>
      <c r="Q4808" s="102" t="str">
        <f t="shared" si="2268"/>
        <v/>
      </c>
      <c r="R4808" s="120" t="str">
        <f t="shared" si="2269"/>
        <v/>
      </c>
      <c r="S4808" s="54" t="str">
        <f t="shared" si="2270"/>
        <v/>
      </c>
      <c r="T4808" s="5" t="str">
        <f t="shared" si="2271"/>
        <v/>
      </c>
      <c r="U4808" s="152" t="str">
        <f t="shared" si="2254"/>
        <v/>
      </c>
      <c r="V4808" s="152" t="str">
        <f t="shared" si="2255"/>
        <v/>
      </c>
      <c r="W4808" s="153" t="str">
        <f t="shared" si="2256"/>
        <v/>
      </c>
      <c r="X4808" s="153" t="str">
        <f t="shared" si="2257"/>
        <v/>
      </c>
      <c r="Y4808" s="153" t="str">
        <f t="shared" si="2258"/>
        <v/>
      </c>
      <c r="Z4808" s="153" t="str">
        <f t="shared" si="2259"/>
        <v/>
      </c>
      <c r="AA4808" s="152" t="str">
        <f t="shared" si="2260"/>
        <v/>
      </c>
      <c r="AB4808" s="152" t="str">
        <f t="shared" si="2261"/>
        <v/>
      </c>
      <c r="AC4808" s="154" t="str">
        <f t="shared" si="2272"/>
        <v/>
      </c>
      <c r="AD4808" s="154" t="str">
        <f t="shared" si="2273"/>
        <v/>
      </c>
      <c r="AE4808" s="3" t="str">
        <f t="shared" si="2274"/>
        <v/>
      </c>
      <c r="AF4808" s="3" t="str">
        <f t="shared" si="2275"/>
        <v/>
      </c>
      <c r="AG4808" s="3" t="str">
        <f t="shared" si="2276"/>
        <v/>
      </c>
      <c r="AH4808" s="4" t="str">
        <f t="shared" si="2277"/>
        <v/>
      </c>
      <c r="AI4808" s="75" t="str">
        <f t="shared" si="2278"/>
        <v/>
      </c>
      <c r="AJ4808" s="75" t="str">
        <f t="shared" si="2279"/>
        <v/>
      </c>
    </row>
    <row r="4809" spans="1:36" ht="14.25">
      <c r="A4809" s="41" t="str">
        <f t="shared" si="2262"/>
        <v/>
      </c>
      <c r="B4809" s="150" t="str">
        <f>IF(ISNUMBER(A4809),INDEX('MetaTrader Import'!$H$13:$J$5893,TRUNC(((A4809-$A$39+1)-1)/3)+1,MOD((A4809-$A$39+1)-1,3)+1),"")</f>
        <v/>
      </c>
      <c r="C4809" s="43" t="str">
        <f t="shared" si="2263"/>
        <v/>
      </c>
      <c r="D4809" s="43" t="str">
        <f t="shared" ca="1" si="2253"/>
        <v/>
      </c>
      <c r="E4809" s="43" t="str">
        <f t="shared" si="2264"/>
        <v/>
      </c>
      <c r="F4809" s="43" t="str">
        <f t="shared" si="2265"/>
        <v/>
      </c>
      <c r="G4809" s="43" t="str">
        <f>IF(A4809&lt;&gt;"",IF(A4809&lt;Data!$G$11*0.25,$C$13/$G$32,IF(A4809&gt;Data!$G$11*0.25,$C$13,$C$13*10)),"")</f>
        <v/>
      </c>
      <c r="H4809" s="43" t="str">
        <f>IF(A4809&lt;&gt;"",IF(Data!$G$9="constant",$C$13,IF(Data!$G$9="squeeze",G4809,F4809)),"")</f>
        <v/>
      </c>
      <c r="I4809" s="38" t="str">
        <f ca="1">IF(ISNUMBER(A4809),NORMINV(RAND(),0,IF(AND(Data!$G$9="squeeze",A4809&lt;Data!$G$11*0.25),$H$32,1)*$C$30*$C$13)*($C$14*$C$12),"")</f>
        <v/>
      </c>
      <c r="J4809" s="42" t="str">
        <f ca="1">IFERROR(IF(Data!$C$6="Real",B4809,I4809+J4808+($C$14*$C$12)*(NORMINV(RAND(),$C$15,CHOOSE($G$13,$C$13,F4809,G4809)))),"")</f>
        <v/>
      </c>
      <c r="K4809" s="88" t="str">
        <f>IF(ISNUMBER(A4809), IF($G$16="fixed",$G$17,MIN(H4809*Data!$C$7*$C$16*0.5,$C$17*Data!$C$7))*$C$12,"")</f>
        <v/>
      </c>
      <c r="L4809" s="42" t="str">
        <f t="shared" ca="1" si="2280"/>
        <v/>
      </c>
      <c r="M4809" s="44" t="str">
        <f t="shared" ca="1" si="2281"/>
        <v/>
      </c>
      <c r="N4809" s="44" t="str">
        <f t="shared" ca="1" si="2282"/>
        <v/>
      </c>
      <c r="O4809" s="108" t="str">
        <f t="shared" si="2266"/>
        <v/>
      </c>
      <c r="P4809" s="102" t="str">
        <f t="shared" si="2267"/>
        <v/>
      </c>
      <c r="Q4809" s="102" t="str">
        <f t="shared" si="2268"/>
        <v/>
      </c>
      <c r="R4809" s="120" t="str">
        <f t="shared" si="2269"/>
        <v/>
      </c>
      <c r="S4809" s="54" t="str">
        <f t="shared" si="2270"/>
        <v/>
      </c>
      <c r="T4809" s="5" t="str">
        <f t="shared" si="2271"/>
        <v/>
      </c>
      <c r="U4809" s="152" t="str">
        <f t="shared" si="2254"/>
        <v/>
      </c>
      <c r="V4809" s="152" t="str">
        <f t="shared" si="2255"/>
        <v/>
      </c>
      <c r="W4809" s="153" t="str">
        <f t="shared" si="2256"/>
        <v/>
      </c>
      <c r="X4809" s="153" t="str">
        <f t="shared" si="2257"/>
        <v/>
      </c>
      <c r="Y4809" s="153" t="str">
        <f t="shared" si="2258"/>
        <v/>
      </c>
      <c r="Z4809" s="153" t="str">
        <f t="shared" si="2259"/>
        <v/>
      </c>
      <c r="AA4809" s="152" t="str">
        <f t="shared" si="2260"/>
        <v/>
      </c>
      <c r="AB4809" s="152" t="str">
        <f t="shared" si="2261"/>
        <v/>
      </c>
      <c r="AC4809" s="154" t="str">
        <f t="shared" si="2272"/>
        <v/>
      </c>
      <c r="AD4809" s="154" t="str">
        <f t="shared" si="2273"/>
        <v/>
      </c>
      <c r="AE4809" s="3" t="str">
        <f t="shared" si="2274"/>
        <v/>
      </c>
      <c r="AF4809" s="3" t="str">
        <f t="shared" si="2275"/>
        <v/>
      </c>
      <c r="AG4809" s="3" t="str">
        <f t="shared" si="2276"/>
        <v/>
      </c>
      <c r="AH4809" s="4" t="str">
        <f t="shared" si="2277"/>
        <v/>
      </c>
      <c r="AI4809" s="75" t="str">
        <f t="shared" si="2278"/>
        <v/>
      </c>
      <c r="AJ4809" s="75" t="str">
        <f t="shared" si="2279"/>
        <v/>
      </c>
    </row>
    <row r="4810" spans="1:36" ht="14.25">
      <c r="A4810" s="41" t="str">
        <f t="shared" si="2262"/>
        <v/>
      </c>
      <c r="B4810" s="150" t="str">
        <f>IF(ISNUMBER(A4810),INDEX('MetaTrader Import'!$H$13:$J$5893,TRUNC(((A4810-$A$39+1)-1)/3)+1,MOD((A4810-$A$39+1)-1,3)+1),"")</f>
        <v/>
      </c>
      <c r="C4810" s="43" t="str">
        <f t="shared" si="2263"/>
        <v/>
      </c>
      <c r="D4810" s="43" t="str">
        <f t="shared" ca="1" si="2253"/>
        <v/>
      </c>
      <c r="E4810" s="43" t="str">
        <f t="shared" si="2264"/>
        <v/>
      </c>
      <c r="F4810" s="43" t="str">
        <f t="shared" si="2265"/>
        <v/>
      </c>
      <c r="G4810" s="43" t="str">
        <f>IF(A4810&lt;&gt;"",IF(A4810&lt;Data!$G$11*0.25,$C$13/$G$32,IF(A4810&gt;Data!$G$11*0.25,$C$13,$C$13*10)),"")</f>
        <v/>
      </c>
      <c r="H4810" s="43" t="str">
        <f>IF(A4810&lt;&gt;"",IF(Data!$G$9="constant",$C$13,IF(Data!$G$9="squeeze",G4810,F4810)),"")</f>
        <v/>
      </c>
      <c r="I4810" s="38" t="str">
        <f ca="1">IF(ISNUMBER(A4810),NORMINV(RAND(),0,IF(AND(Data!$G$9="squeeze",A4810&lt;Data!$G$11*0.25),$H$32,1)*$C$30*$C$13)*($C$14*$C$12),"")</f>
        <v/>
      </c>
      <c r="J4810" s="42" t="str">
        <f ca="1">IFERROR(IF(Data!$C$6="Real",B4810,I4810+J4809+($C$14*$C$12)*(NORMINV(RAND(),$C$15,CHOOSE($G$13,$C$13,F4810,G4810)))),"")</f>
        <v/>
      </c>
      <c r="K4810" s="88" t="str">
        <f>IF(ISNUMBER(A4810), IF($G$16="fixed",$G$17,MIN(H4810*Data!$C$7*$C$16*0.5,$C$17*Data!$C$7))*$C$12,"")</f>
        <v/>
      </c>
      <c r="L4810" s="42" t="str">
        <f t="shared" ca="1" si="2280"/>
        <v/>
      </c>
      <c r="M4810" s="44" t="str">
        <f t="shared" ca="1" si="2281"/>
        <v/>
      </c>
      <c r="N4810" s="44" t="str">
        <f t="shared" ca="1" si="2282"/>
        <v/>
      </c>
      <c r="O4810" s="108" t="str">
        <f t="shared" si="2266"/>
        <v/>
      </c>
      <c r="P4810" s="102" t="str">
        <f t="shared" si="2267"/>
        <v/>
      </c>
      <c r="Q4810" s="102" t="str">
        <f t="shared" si="2268"/>
        <v/>
      </c>
      <c r="R4810" s="120" t="str">
        <f t="shared" si="2269"/>
        <v/>
      </c>
      <c r="S4810" s="54" t="str">
        <f t="shared" si="2270"/>
        <v/>
      </c>
      <c r="T4810" s="5" t="str">
        <f t="shared" si="2271"/>
        <v/>
      </c>
      <c r="U4810" s="152" t="str">
        <f t="shared" si="2254"/>
        <v/>
      </c>
      <c r="V4810" s="152" t="str">
        <f t="shared" si="2255"/>
        <v/>
      </c>
      <c r="W4810" s="153" t="str">
        <f t="shared" si="2256"/>
        <v/>
      </c>
      <c r="X4810" s="153" t="str">
        <f t="shared" si="2257"/>
        <v/>
      </c>
      <c r="Y4810" s="153" t="str">
        <f t="shared" si="2258"/>
        <v/>
      </c>
      <c r="Z4810" s="153" t="str">
        <f t="shared" si="2259"/>
        <v/>
      </c>
      <c r="AA4810" s="152" t="str">
        <f t="shared" si="2260"/>
        <v/>
      </c>
      <c r="AB4810" s="152" t="str">
        <f t="shared" si="2261"/>
        <v/>
      </c>
      <c r="AC4810" s="154" t="str">
        <f t="shared" si="2272"/>
        <v/>
      </c>
      <c r="AD4810" s="154" t="str">
        <f t="shared" si="2273"/>
        <v/>
      </c>
      <c r="AE4810" s="3" t="str">
        <f t="shared" si="2274"/>
        <v/>
      </c>
      <c r="AF4810" s="3" t="str">
        <f t="shared" si="2275"/>
        <v/>
      </c>
      <c r="AG4810" s="3" t="str">
        <f t="shared" si="2276"/>
        <v/>
      </c>
      <c r="AH4810" s="4" t="str">
        <f t="shared" si="2277"/>
        <v/>
      </c>
      <c r="AI4810" s="75" t="str">
        <f t="shared" si="2278"/>
        <v/>
      </c>
      <c r="AJ4810" s="75" t="str">
        <f t="shared" si="2279"/>
        <v/>
      </c>
    </row>
    <row r="4811" spans="1:36" ht="14.25">
      <c r="A4811" s="41" t="str">
        <f t="shared" si="2262"/>
        <v/>
      </c>
      <c r="B4811" s="150" t="str">
        <f>IF(ISNUMBER(A4811),INDEX('MetaTrader Import'!$H$13:$J$5893,TRUNC(((A4811-$A$39+1)-1)/3)+1,MOD((A4811-$A$39+1)-1,3)+1),"")</f>
        <v/>
      </c>
      <c r="C4811" s="43" t="str">
        <f t="shared" si="2263"/>
        <v/>
      </c>
      <c r="D4811" s="43" t="str">
        <f t="shared" ca="1" si="2253"/>
        <v/>
      </c>
      <c r="E4811" s="43" t="str">
        <f t="shared" si="2264"/>
        <v/>
      </c>
      <c r="F4811" s="43" t="str">
        <f t="shared" si="2265"/>
        <v/>
      </c>
      <c r="G4811" s="43" t="str">
        <f>IF(A4811&lt;&gt;"",IF(A4811&lt;Data!$G$11*0.25,$C$13/$G$32,IF(A4811&gt;Data!$G$11*0.25,$C$13,$C$13*10)),"")</f>
        <v/>
      </c>
      <c r="H4811" s="43" t="str">
        <f>IF(A4811&lt;&gt;"",IF(Data!$G$9="constant",$C$13,IF(Data!$G$9="squeeze",G4811,F4811)),"")</f>
        <v/>
      </c>
      <c r="I4811" s="38" t="str">
        <f ca="1">IF(ISNUMBER(A4811),NORMINV(RAND(),0,IF(AND(Data!$G$9="squeeze",A4811&lt;Data!$G$11*0.25),$H$32,1)*$C$30*$C$13)*($C$14*$C$12),"")</f>
        <v/>
      </c>
      <c r="J4811" s="42" t="str">
        <f ca="1">IFERROR(IF(Data!$C$6="Real",B4811,I4811+J4810+($C$14*$C$12)*(NORMINV(RAND(),$C$15,CHOOSE($G$13,$C$13,F4811,G4811)))),"")</f>
        <v/>
      </c>
      <c r="K4811" s="88" t="str">
        <f>IF(ISNUMBER(A4811), IF($G$16="fixed",$G$17,MIN(H4811*Data!$C$7*$C$16*0.5,$C$17*Data!$C$7))*$C$12,"")</f>
        <v/>
      </c>
      <c r="L4811" s="42" t="str">
        <f t="shared" ca="1" si="2280"/>
        <v/>
      </c>
      <c r="M4811" s="44" t="str">
        <f t="shared" ca="1" si="2281"/>
        <v/>
      </c>
      <c r="N4811" s="44" t="str">
        <f t="shared" ca="1" si="2282"/>
        <v/>
      </c>
      <c r="O4811" s="108" t="str">
        <f t="shared" si="2266"/>
        <v/>
      </c>
      <c r="P4811" s="102" t="str">
        <f t="shared" si="2267"/>
        <v/>
      </c>
      <c r="Q4811" s="102" t="str">
        <f t="shared" si="2268"/>
        <v/>
      </c>
      <c r="R4811" s="120" t="str">
        <f t="shared" si="2269"/>
        <v/>
      </c>
      <c r="S4811" s="54" t="str">
        <f t="shared" si="2270"/>
        <v/>
      </c>
      <c r="T4811" s="5" t="str">
        <f t="shared" si="2271"/>
        <v/>
      </c>
      <c r="U4811" s="152" t="str">
        <f t="shared" si="2254"/>
        <v/>
      </c>
      <c r="V4811" s="152" t="str">
        <f t="shared" si="2255"/>
        <v/>
      </c>
      <c r="W4811" s="153" t="str">
        <f t="shared" si="2256"/>
        <v/>
      </c>
      <c r="X4811" s="153" t="str">
        <f t="shared" si="2257"/>
        <v/>
      </c>
      <c r="Y4811" s="153" t="str">
        <f t="shared" si="2258"/>
        <v/>
      </c>
      <c r="Z4811" s="153" t="str">
        <f t="shared" si="2259"/>
        <v/>
      </c>
      <c r="AA4811" s="152" t="str">
        <f t="shared" si="2260"/>
        <v/>
      </c>
      <c r="AB4811" s="152" t="str">
        <f t="shared" si="2261"/>
        <v/>
      </c>
      <c r="AC4811" s="154" t="str">
        <f t="shared" si="2272"/>
        <v/>
      </c>
      <c r="AD4811" s="154" t="str">
        <f t="shared" si="2273"/>
        <v/>
      </c>
      <c r="AE4811" s="3" t="str">
        <f t="shared" si="2274"/>
        <v/>
      </c>
      <c r="AF4811" s="3" t="str">
        <f t="shared" si="2275"/>
        <v/>
      </c>
      <c r="AG4811" s="3" t="str">
        <f t="shared" si="2276"/>
        <v/>
      </c>
      <c r="AH4811" s="4" t="str">
        <f t="shared" si="2277"/>
        <v/>
      </c>
      <c r="AI4811" s="75" t="str">
        <f t="shared" si="2278"/>
        <v/>
      </c>
      <c r="AJ4811" s="75" t="str">
        <f t="shared" si="2279"/>
        <v/>
      </c>
    </row>
    <row r="4812" spans="1:36" ht="14.25">
      <c r="A4812" s="41" t="str">
        <f t="shared" si="2262"/>
        <v/>
      </c>
      <c r="B4812" s="150" t="str">
        <f>IF(ISNUMBER(A4812),INDEX('MetaTrader Import'!$H$13:$J$5893,TRUNC(((A4812-$A$39+1)-1)/3)+1,MOD((A4812-$A$39+1)-1,3)+1),"")</f>
        <v/>
      </c>
      <c r="C4812" s="43" t="str">
        <f t="shared" si="2263"/>
        <v/>
      </c>
      <c r="D4812" s="43" t="str">
        <f t="shared" ca="1" si="2253"/>
        <v/>
      </c>
      <c r="E4812" s="43" t="str">
        <f t="shared" si="2264"/>
        <v/>
      </c>
      <c r="F4812" s="43" t="str">
        <f t="shared" si="2265"/>
        <v/>
      </c>
      <c r="G4812" s="43" t="str">
        <f>IF(A4812&lt;&gt;"",IF(A4812&lt;Data!$G$11*0.25,$C$13/$G$32,IF(A4812&gt;Data!$G$11*0.25,$C$13,$C$13*10)),"")</f>
        <v/>
      </c>
      <c r="H4812" s="43" t="str">
        <f>IF(A4812&lt;&gt;"",IF(Data!$G$9="constant",$C$13,IF(Data!$G$9="squeeze",G4812,F4812)),"")</f>
        <v/>
      </c>
      <c r="I4812" s="38" t="str">
        <f ca="1">IF(ISNUMBER(A4812),NORMINV(RAND(),0,IF(AND(Data!$G$9="squeeze",A4812&lt;Data!$G$11*0.25),$H$32,1)*$C$30*$C$13)*($C$14*$C$12),"")</f>
        <v/>
      </c>
      <c r="J4812" s="42" t="str">
        <f ca="1">IFERROR(IF(Data!$C$6="Real",B4812,I4812+J4811+($C$14*$C$12)*(NORMINV(RAND(),$C$15,CHOOSE($G$13,$C$13,F4812,G4812)))),"")</f>
        <v/>
      </c>
      <c r="K4812" s="88" t="str">
        <f>IF(ISNUMBER(A4812), IF($G$16="fixed",$G$17,MIN(H4812*Data!$C$7*$C$16*0.5,$C$17*Data!$C$7))*$C$12,"")</f>
        <v/>
      </c>
      <c r="L4812" s="42" t="str">
        <f t="shared" ca="1" si="2280"/>
        <v/>
      </c>
      <c r="M4812" s="44" t="str">
        <f t="shared" ca="1" si="2281"/>
        <v/>
      </c>
      <c r="N4812" s="44" t="str">
        <f t="shared" ca="1" si="2282"/>
        <v/>
      </c>
      <c r="O4812" s="108" t="str">
        <f t="shared" si="2266"/>
        <v/>
      </c>
      <c r="P4812" s="102" t="str">
        <f t="shared" si="2267"/>
        <v/>
      </c>
      <c r="Q4812" s="102" t="str">
        <f t="shared" si="2268"/>
        <v/>
      </c>
      <c r="R4812" s="120" t="str">
        <f t="shared" si="2269"/>
        <v/>
      </c>
      <c r="S4812" s="54" t="str">
        <f t="shared" si="2270"/>
        <v/>
      </c>
      <c r="T4812" s="5" t="str">
        <f t="shared" si="2271"/>
        <v/>
      </c>
      <c r="U4812" s="152" t="str">
        <f t="shared" si="2254"/>
        <v/>
      </c>
      <c r="V4812" s="152" t="str">
        <f t="shared" si="2255"/>
        <v/>
      </c>
      <c r="W4812" s="153" t="str">
        <f t="shared" si="2256"/>
        <v/>
      </c>
      <c r="X4812" s="153" t="str">
        <f t="shared" si="2257"/>
        <v/>
      </c>
      <c r="Y4812" s="153" t="str">
        <f t="shared" si="2258"/>
        <v/>
      </c>
      <c r="Z4812" s="153" t="str">
        <f t="shared" si="2259"/>
        <v/>
      </c>
      <c r="AA4812" s="152" t="str">
        <f t="shared" si="2260"/>
        <v/>
      </c>
      <c r="AB4812" s="152" t="str">
        <f t="shared" si="2261"/>
        <v/>
      </c>
      <c r="AC4812" s="154" t="str">
        <f t="shared" si="2272"/>
        <v/>
      </c>
      <c r="AD4812" s="154" t="str">
        <f t="shared" si="2273"/>
        <v/>
      </c>
      <c r="AE4812" s="3" t="str">
        <f t="shared" si="2274"/>
        <v/>
      </c>
      <c r="AF4812" s="3" t="str">
        <f t="shared" si="2275"/>
        <v/>
      </c>
      <c r="AG4812" s="3" t="str">
        <f t="shared" si="2276"/>
        <v/>
      </c>
      <c r="AH4812" s="4" t="str">
        <f t="shared" si="2277"/>
        <v/>
      </c>
      <c r="AI4812" s="75" t="str">
        <f t="shared" si="2278"/>
        <v/>
      </c>
      <c r="AJ4812" s="75" t="str">
        <f t="shared" si="2279"/>
        <v/>
      </c>
    </row>
    <row r="4813" spans="1:36" ht="14.25">
      <c r="A4813" s="41" t="str">
        <f t="shared" si="2262"/>
        <v/>
      </c>
      <c r="B4813" s="150" t="str">
        <f>IF(ISNUMBER(A4813),INDEX('MetaTrader Import'!$H$13:$J$5893,TRUNC(((A4813-$A$39+1)-1)/3)+1,MOD((A4813-$A$39+1)-1,3)+1),"")</f>
        <v/>
      </c>
      <c r="C4813" s="43" t="str">
        <f t="shared" si="2263"/>
        <v/>
      </c>
      <c r="D4813" s="43" t="str">
        <f t="shared" ca="1" si="2253"/>
        <v/>
      </c>
      <c r="E4813" s="43" t="str">
        <f t="shared" si="2264"/>
        <v/>
      </c>
      <c r="F4813" s="43" t="str">
        <f t="shared" si="2265"/>
        <v/>
      </c>
      <c r="G4813" s="43" t="str">
        <f>IF(A4813&lt;&gt;"",IF(A4813&lt;Data!$G$11*0.25,$C$13/$G$32,IF(A4813&gt;Data!$G$11*0.25,$C$13,$C$13*10)),"")</f>
        <v/>
      </c>
      <c r="H4813" s="43" t="str">
        <f>IF(A4813&lt;&gt;"",IF(Data!$G$9="constant",$C$13,IF(Data!$G$9="squeeze",G4813,F4813)),"")</f>
        <v/>
      </c>
      <c r="I4813" s="38" t="str">
        <f ca="1">IF(ISNUMBER(A4813),NORMINV(RAND(),0,IF(AND(Data!$G$9="squeeze",A4813&lt;Data!$G$11*0.25),$H$32,1)*$C$30*$C$13)*($C$14*$C$12),"")</f>
        <v/>
      </c>
      <c r="J4813" s="42" t="str">
        <f ca="1">IFERROR(IF(Data!$C$6="Real",B4813,I4813+J4812+($C$14*$C$12)*(NORMINV(RAND(),$C$15,CHOOSE($G$13,$C$13,F4813,G4813)))),"")</f>
        <v/>
      </c>
      <c r="K4813" s="88" t="str">
        <f>IF(ISNUMBER(A4813), IF($G$16="fixed",$G$17,MIN(H4813*Data!$C$7*$C$16*0.5,$C$17*Data!$C$7))*$C$12,"")</f>
        <v/>
      </c>
      <c r="L4813" s="42" t="str">
        <f t="shared" ca="1" si="2280"/>
        <v/>
      </c>
      <c r="M4813" s="44" t="str">
        <f t="shared" ca="1" si="2281"/>
        <v/>
      </c>
      <c r="N4813" s="44" t="str">
        <f t="shared" ca="1" si="2282"/>
        <v/>
      </c>
      <c r="O4813" s="108" t="str">
        <f t="shared" si="2266"/>
        <v/>
      </c>
      <c r="P4813" s="102" t="str">
        <f t="shared" si="2267"/>
        <v/>
      </c>
      <c r="Q4813" s="102" t="str">
        <f t="shared" si="2268"/>
        <v/>
      </c>
      <c r="R4813" s="120" t="str">
        <f t="shared" si="2269"/>
        <v/>
      </c>
      <c r="S4813" s="54" t="str">
        <f t="shared" si="2270"/>
        <v/>
      </c>
      <c r="T4813" s="5" t="str">
        <f t="shared" si="2271"/>
        <v/>
      </c>
      <c r="U4813" s="152" t="str">
        <f t="shared" si="2254"/>
        <v/>
      </c>
      <c r="V4813" s="152" t="str">
        <f t="shared" si="2255"/>
        <v/>
      </c>
      <c r="W4813" s="153" t="str">
        <f t="shared" si="2256"/>
        <v/>
      </c>
      <c r="X4813" s="153" t="str">
        <f t="shared" si="2257"/>
        <v/>
      </c>
      <c r="Y4813" s="153" t="str">
        <f t="shared" si="2258"/>
        <v/>
      </c>
      <c r="Z4813" s="153" t="str">
        <f t="shared" si="2259"/>
        <v/>
      </c>
      <c r="AA4813" s="152" t="str">
        <f t="shared" si="2260"/>
        <v/>
      </c>
      <c r="AB4813" s="152" t="str">
        <f t="shared" si="2261"/>
        <v/>
      </c>
      <c r="AC4813" s="154" t="str">
        <f t="shared" si="2272"/>
        <v/>
      </c>
      <c r="AD4813" s="154" t="str">
        <f t="shared" si="2273"/>
        <v/>
      </c>
      <c r="AE4813" s="3" t="str">
        <f t="shared" si="2274"/>
        <v/>
      </c>
      <c r="AF4813" s="3" t="str">
        <f t="shared" si="2275"/>
        <v/>
      </c>
      <c r="AG4813" s="3" t="str">
        <f t="shared" si="2276"/>
        <v/>
      </c>
      <c r="AH4813" s="4" t="str">
        <f t="shared" si="2277"/>
        <v/>
      </c>
      <c r="AI4813" s="75" t="str">
        <f t="shared" si="2278"/>
        <v/>
      </c>
      <c r="AJ4813" s="75" t="str">
        <f t="shared" si="2279"/>
        <v/>
      </c>
    </row>
    <row r="4814" spans="1:36" ht="14.25">
      <c r="A4814" s="41" t="str">
        <f t="shared" si="2262"/>
        <v/>
      </c>
      <c r="B4814" s="150" t="str">
        <f>IF(ISNUMBER(A4814),INDEX('MetaTrader Import'!$H$13:$J$5893,TRUNC(((A4814-$A$39+1)-1)/3)+1,MOD((A4814-$A$39+1)-1,3)+1),"")</f>
        <v/>
      </c>
      <c r="C4814" s="43" t="str">
        <f t="shared" si="2263"/>
        <v/>
      </c>
      <c r="D4814" s="43" t="str">
        <f t="shared" ca="1" si="2253"/>
        <v/>
      </c>
      <c r="E4814" s="43" t="str">
        <f t="shared" si="2264"/>
        <v/>
      </c>
      <c r="F4814" s="43" t="str">
        <f t="shared" si="2265"/>
        <v/>
      </c>
      <c r="G4814" s="43" t="str">
        <f>IF(A4814&lt;&gt;"",IF(A4814&lt;Data!$G$11*0.25,$C$13/$G$32,IF(A4814&gt;Data!$G$11*0.25,$C$13,$C$13*10)),"")</f>
        <v/>
      </c>
      <c r="H4814" s="43" t="str">
        <f>IF(A4814&lt;&gt;"",IF(Data!$G$9="constant",$C$13,IF(Data!$G$9="squeeze",G4814,F4814)),"")</f>
        <v/>
      </c>
      <c r="I4814" s="38" t="str">
        <f ca="1">IF(ISNUMBER(A4814),NORMINV(RAND(),0,IF(AND(Data!$G$9="squeeze",A4814&lt;Data!$G$11*0.25),$H$32,1)*$C$30*$C$13)*($C$14*$C$12),"")</f>
        <v/>
      </c>
      <c r="J4814" s="42" t="str">
        <f ca="1">IFERROR(IF(Data!$C$6="Real",B4814,I4814+J4813+($C$14*$C$12)*(NORMINV(RAND(),$C$15,CHOOSE($G$13,$C$13,F4814,G4814)))),"")</f>
        <v/>
      </c>
      <c r="K4814" s="88" t="str">
        <f>IF(ISNUMBER(A4814), IF($G$16="fixed",$G$17,MIN(H4814*Data!$C$7*$C$16*0.5,$C$17*Data!$C$7))*$C$12,"")</f>
        <v/>
      </c>
      <c r="L4814" s="42" t="str">
        <f t="shared" ca="1" si="2280"/>
        <v/>
      </c>
      <c r="M4814" s="44" t="str">
        <f t="shared" ca="1" si="2281"/>
        <v/>
      </c>
      <c r="N4814" s="44" t="str">
        <f t="shared" ca="1" si="2282"/>
        <v/>
      </c>
      <c r="O4814" s="108" t="str">
        <f t="shared" si="2266"/>
        <v/>
      </c>
      <c r="P4814" s="102" t="str">
        <f t="shared" si="2267"/>
        <v/>
      </c>
      <c r="Q4814" s="102" t="str">
        <f t="shared" si="2268"/>
        <v/>
      </c>
      <c r="R4814" s="120" t="str">
        <f t="shared" si="2269"/>
        <v/>
      </c>
      <c r="S4814" s="54" t="str">
        <f t="shared" si="2270"/>
        <v/>
      </c>
      <c r="T4814" s="5" t="str">
        <f t="shared" si="2271"/>
        <v/>
      </c>
      <c r="U4814" s="152" t="str">
        <f t="shared" si="2254"/>
        <v/>
      </c>
      <c r="V4814" s="152" t="str">
        <f t="shared" si="2255"/>
        <v/>
      </c>
      <c r="W4814" s="153" t="str">
        <f t="shared" si="2256"/>
        <v/>
      </c>
      <c r="X4814" s="153" t="str">
        <f t="shared" si="2257"/>
        <v/>
      </c>
      <c r="Y4814" s="153" t="str">
        <f t="shared" si="2258"/>
        <v/>
      </c>
      <c r="Z4814" s="153" t="str">
        <f t="shared" si="2259"/>
        <v/>
      </c>
      <c r="AA4814" s="152" t="str">
        <f t="shared" si="2260"/>
        <v/>
      </c>
      <c r="AB4814" s="152" t="str">
        <f t="shared" si="2261"/>
        <v/>
      </c>
      <c r="AC4814" s="154" t="str">
        <f t="shared" si="2272"/>
        <v/>
      </c>
      <c r="AD4814" s="154" t="str">
        <f t="shared" si="2273"/>
        <v/>
      </c>
      <c r="AE4814" s="3" t="str">
        <f t="shared" si="2274"/>
        <v/>
      </c>
      <c r="AF4814" s="3" t="str">
        <f t="shared" si="2275"/>
        <v/>
      </c>
      <c r="AG4814" s="3" t="str">
        <f t="shared" si="2276"/>
        <v/>
      </c>
      <c r="AH4814" s="4" t="str">
        <f t="shared" si="2277"/>
        <v/>
      </c>
      <c r="AI4814" s="75" t="str">
        <f t="shared" si="2278"/>
        <v/>
      </c>
      <c r="AJ4814" s="75" t="str">
        <f t="shared" si="2279"/>
        <v/>
      </c>
    </row>
    <row r="4815" spans="1:36" ht="14.25">
      <c r="A4815" s="41" t="str">
        <f t="shared" si="2262"/>
        <v/>
      </c>
      <c r="B4815" s="150" t="str">
        <f>IF(ISNUMBER(A4815),INDEX('MetaTrader Import'!$H$13:$J$5893,TRUNC(((A4815-$A$39+1)-1)/3)+1,MOD((A4815-$A$39+1)-1,3)+1),"")</f>
        <v/>
      </c>
      <c r="C4815" s="43" t="str">
        <f t="shared" si="2263"/>
        <v/>
      </c>
      <c r="D4815" s="43" t="str">
        <f t="shared" ca="1" si="2253"/>
        <v/>
      </c>
      <c r="E4815" s="43" t="str">
        <f t="shared" si="2264"/>
        <v/>
      </c>
      <c r="F4815" s="43" t="str">
        <f t="shared" si="2265"/>
        <v/>
      </c>
      <c r="G4815" s="43" t="str">
        <f>IF(A4815&lt;&gt;"",IF(A4815&lt;Data!$G$11*0.25,$C$13/$G$32,IF(A4815&gt;Data!$G$11*0.25,$C$13,$C$13*10)),"")</f>
        <v/>
      </c>
      <c r="H4815" s="43" t="str">
        <f>IF(A4815&lt;&gt;"",IF(Data!$G$9="constant",$C$13,IF(Data!$G$9="squeeze",G4815,F4815)),"")</f>
        <v/>
      </c>
      <c r="I4815" s="38" t="str">
        <f ca="1">IF(ISNUMBER(A4815),NORMINV(RAND(),0,IF(AND(Data!$G$9="squeeze",A4815&lt;Data!$G$11*0.25),$H$32,1)*$C$30*$C$13)*($C$14*$C$12),"")</f>
        <v/>
      </c>
      <c r="J4815" s="42" t="str">
        <f ca="1">IFERROR(IF(Data!$C$6="Real",B4815,I4815+J4814+($C$14*$C$12)*(NORMINV(RAND(),$C$15,CHOOSE($G$13,$C$13,F4815,G4815)))),"")</f>
        <v/>
      </c>
      <c r="K4815" s="88" t="str">
        <f>IF(ISNUMBER(A4815), IF($G$16="fixed",$G$17,MIN(H4815*Data!$C$7*$C$16*0.5,$C$17*Data!$C$7))*$C$12,"")</f>
        <v/>
      </c>
      <c r="L4815" s="42" t="str">
        <f t="shared" ca="1" si="2280"/>
        <v/>
      </c>
      <c r="M4815" s="44" t="str">
        <f t="shared" ca="1" si="2281"/>
        <v/>
      </c>
      <c r="N4815" s="44" t="str">
        <f t="shared" ca="1" si="2282"/>
        <v/>
      </c>
      <c r="O4815" s="108" t="str">
        <f t="shared" si="2266"/>
        <v/>
      </c>
      <c r="P4815" s="102" t="str">
        <f t="shared" si="2267"/>
        <v/>
      </c>
      <c r="Q4815" s="102" t="str">
        <f t="shared" si="2268"/>
        <v/>
      </c>
      <c r="R4815" s="120" t="str">
        <f t="shared" si="2269"/>
        <v/>
      </c>
      <c r="S4815" s="54" t="str">
        <f t="shared" si="2270"/>
        <v/>
      </c>
      <c r="T4815" s="5" t="str">
        <f t="shared" si="2271"/>
        <v/>
      </c>
      <c r="U4815" s="152" t="str">
        <f t="shared" si="2254"/>
        <v/>
      </c>
      <c r="V4815" s="152" t="str">
        <f t="shared" si="2255"/>
        <v/>
      </c>
      <c r="W4815" s="153" t="str">
        <f t="shared" si="2256"/>
        <v/>
      </c>
      <c r="X4815" s="153" t="str">
        <f t="shared" si="2257"/>
        <v/>
      </c>
      <c r="Y4815" s="153" t="str">
        <f t="shared" si="2258"/>
        <v/>
      </c>
      <c r="Z4815" s="153" t="str">
        <f t="shared" si="2259"/>
        <v/>
      </c>
      <c r="AA4815" s="152" t="str">
        <f t="shared" si="2260"/>
        <v/>
      </c>
      <c r="AB4815" s="152" t="str">
        <f t="shared" si="2261"/>
        <v/>
      </c>
      <c r="AC4815" s="154" t="str">
        <f t="shared" si="2272"/>
        <v/>
      </c>
      <c r="AD4815" s="154" t="str">
        <f t="shared" si="2273"/>
        <v/>
      </c>
      <c r="AE4815" s="3" t="str">
        <f t="shared" si="2274"/>
        <v/>
      </c>
      <c r="AF4815" s="3" t="str">
        <f t="shared" si="2275"/>
        <v/>
      </c>
      <c r="AG4815" s="3" t="str">
        <f t="shared" si="2276"/>
        <v/>
      </c>
      <c r="AH4815" s="4" t="str">
        <f t="shared" si="2277"/>
        <v/>
      </c>
      <c r="AI4815" s="75" t="str">
        <f t="shared" si="2278"/>
        <v/>
      </c>
      <c r="AJ4815" s="75" t="str">
        <f t="shared" si="2279"/>
        <v/>
      </c>
    </row>
    <row r="4816" spans="1:36" ht="14.25">
      <c r="A4816" s="41" t="str">
        <f t="shared" si="2262"/>
        <v/>
      </c>
      <c r="B4816" s="150" t="str">
        <f>IF(ISNUMBER(A4816),INDEX('MetaTrader Import'!$H$13:$J$5893,TRUNC(((A4816-$A$39+1)-1)/3)+1,MOD((A4816-$A$39+1)-1,3)+1),"")</f>
        <v/>
      </c>
      <c r="C4816" s="43" t="str">
        <f t="shared" si="2263"/>
        <v/>
      </c>
      <c r="D4816" s="43" t="str">
        <f t="shared" ca="1" si="2253"/>
        <v/>
      </c>
      <c r="E4816" s="43" t="str">
        <f t="shared" si="2264"/>
        <v/>
      </c>
      <c r="F4816" s="43" t="str">
        <f t="shared" si="2265"/>
        <v/>
      </c>
      <c r="G4816" s="43" t="str">
        <f>IF(A4816&lt;&gt;"",IF(A4816&lt;Data!$G$11*0.25,$C$13/$G$32,IF(A4816&gt;Data!$G$11*0.25,$C$13,$C$13*10)),"")</f>
        <v/>
      </c>
      <c r="H4816" s="43" t="str">
        <f>IF(A4816&lt;&gt;"",IF(Data!$G$9="constant",$C$13,IF(Data!$G$9="squeeze",G4816,F4816)),"")</f>
        <v/>
      </c>
      <c r="I4816" s="38" t="str">
        <f ca="1">IF(ISNUMBER(A4816),NORMINV(RAND(),0,IF(AND(Data!$G$9="squeeze",A4816&lt;Data!$G$11*0.25),$H$32,1)*$C$30*$C$13)*($C$14*$C$12),"")</f>
        <v/>
      </c>
      <c r="J4816" s="42" t="str">
        <f ca="1">IFERROR(IF(Data!$C$6="Real",B4816,I4816+J4815+($C$14*$C$12)*(NORMINV(RAND(),$C$15,CHOOSE($G$13,$C$13,F4816,G4816)))),"")</f>
        <v/>
      </c>
      <c r="K4816" s="88" t="str">
        <f>IF(ISNUMBER(A4816), IF($G$16="fixed",$G$17,MIN(H4816*Data!$C$7*$C$16*0.5,$C$17*Data!$C$7))*$C$12,"")</f>
        <v/>
      </c>
      <c r="L4816" s="42" t="str">
        <f t="shared" ca="1" si="2280"/>
        <v/>
      </c>
      <c r="M4816" s="44" t="str">
        <f t="shared" ca="1" si="2281"/>
        <v/>
      </c>
      <c r="N4816" s="44" t="str">
        <f t="shared" ca="1" si="2282"/>
        <v/>
      </c>
      <c r="O4816" s="108" t="str">
        <f t="shared" si="2266"/>
        <v/>
      </c>
      <c r="P4816" s="102" t="str">
        <f t="shared" si="2267"/>
        <v/>
      </c>
      <c r="Q4816" s="102" t="str">
        <f t="shared" si="2268"/>
        <v/>
      </c>
      <c r="R4816" s="120" t="str">
        <f t="shared" si="2269"/>
        <v/>
      </c>
      <c r="S4816" s="54" t="str">
        <f t="shared" si="2270"/>
        <v/>
      </c>
      <c r="T4816" s="5" t="str">
        <f t="shared" si="2271"/>
        <v/>
      </c>
      <c r="U4816" s="152" t="str">
        <f t="shared" si="2254"/>
        <v/>
      </c>
      <c r="V4816" s="152" t="str">
        <f t="shared" si="2255"/>
        <v/>
      </c>
      <c r="W4816" s="153" t="str">
        <f t="shared" si="2256"/>
        <v/>
      </c>
      <c r="X4816" s="153" t="str">
        <f t="shared" si="2257"/>
        <v/>
      </c>
      <c r="Y4816" s="153" t="str">
        <f t="shared" si="2258"/>
        <v/>
      </c>
      <c r="Z4816" s="153" t="str">
        <f t="shared" si="2259"/>
        <v/>
      </c>
      <c r="AA4816" s="152" t="str">
        <f t="shared" si="2260"/>
        <v/>
      </c>
      <c r="AB4816" s="152" t="str">
        <f t="shared" si="2261"/>
        <v/>
      </c>
      <c r="AC4816" s="154" t="str">
        <f t="shared" si="2272"/>
        <v/>
      </c>
      <c r="AD4816" s="154" t="str">
        <f t="shared" si="2273"/>
        <v/>
      </c>
      <c r="AE4816" s="3" t="str">
        <f t="shared" si="2274"/>
        <v/>
      </c>
      <c r="AF4816" s="3" t="str">
        <f t="shared" si="2275"/>
        <v/>
      </c>
      <c r="AG4816" s="3" t="str">
        <f t="shared" si="2276"/>
        <v/>
      </c>
      <c r="AH4816" s="4" t="str">
        <f t="shared" si="2277"/>
        <v/>
      </c>
      <c r="AI4816" s="75" t="str">
        <f t="shared" si="2278"/>
        <v/>
      </c>
      <c r="AJ4816" s="75" t="str">
        <f t="shared" si="2279"/>
        <v/>
      </c>
    </row>
    <row r="4817" spans="1:36" ht="14.25">
      <c r="A4817" s="41" t="str">
        <f t="shared" si="2262"/>
        <v/>
      </c>
      <c r="B4817" s="150" t="str">
        <f>IF(ISNUMBER(A4817),INDEX('MetaTrader Import'!$H$13:$J$5893,TRUNC(((A4817-$A$39+1)-1)/3)+1,MOD((A4817-$A$39+1)-1,3)+1),"")</f>
        <v/>
      </c>
      <c r="C4817" s="43" t="str">
        <f t="shared" si="2263"/>
        <v/>
      </c>
      <c r="D4817" s="43" t="str">
        <f t="shared" ca="1" si="2253"/>
        <v/>
      </c>
      <c r="E4817" s="43" t="str">
        <f t="shared" si="2264"/>
        <v/>
      </c>
      <c r="F4817" s="43" t="str">
        <f t="shared" si="2265"/>
        <v/>
      </c>
      <c r="G4817" s="43" t="str">
        <f>IF(A4817&lt;&gt;"",IF(A4817&lt;Data!$G$11*0.25,$C$13/$G$32,IF(A4817&gt;Data!$G$11*0.25,$C$13,$C$13*10)),"")</f>
        <v/>
      </c>
      <c r="H4817" s="43" t="str">
        <f>IF(A4817&lt;&gt;"",IF(Data!$G$9="constant",$C$13,IF(Data!$G$9="squeeze",G4817,F4817)),"")</f>
        <v/>
      </c>
      <c r="I4817" s="38" t="str">
        <f ca="1">IF(ISNUMBER(A4817),NORMINV(RAND(),0,IF(AND(Data!$G$9="squeeze",A4817&lt;Data!$G$11*0.25),$H$32,1)*$C$30*$C$13)*($C$14*$C$12),"")</f>
        <v/>
      </c>
      <c r="J4817" s="42" t="str">
        <f ca="1">IFERROR(IF(Data!$C$6="Real",B4817,I4817+J4816+($C$14*$C$12)*(NORMINV(RAND(),$C$15,CHOOSE($G$13,$C$13,F4817,G4817)))),"")</f>
        <v/>
      </c>
      <c r="K4817" s="88" t="str">
        <f>IF(ISNUMBER(A4817), IF($G$16="fixed",$G$17,MIN(H4817*Data!$C$7*$C$16*0.5,$C$17*Data!$C$7))*$C$12,"")</f>
        <v/>
      </c>
      <c r="L4817" s="42" t="str">
        <f t="shared" ca="1" si="2280"/>
        <v/>
      </c>
      <c r="M4817" s="44" t="str">
        <f t="shared" ca="1" si="2281"/>
        <v/>
      </c>
      <c r="N4817" s="44" t="str">
        <f t="shared" ca="1" si="2282"/>
        <v/>
      </c>
      <c r="O4817" s="108" t="str">
        <f t="shared" si="2266"/>
        <v/>
      </c>
      <c r="P4817" s="102" t="str">
        <f t="shared" si="2267"/>
        <v/>
      </c>
      <c r="Q4817" s="102" t="str">
        <f t="shared" si="2268"/>
        <v/>
      </c>
      <c r="R4817" s="120" t="str">
        <f t="shared" si="2269"/>
        <v/>
      </c>
      <c r="S4817" s="54" t="str">
        <f t="shared" si="2270"/>
        <v/>
      </c>
      <c r="T4817" s="5" t="str">
        <f t="shared" si="2271"/>
        <v/>
      </c>
      <c r="U4817" s="152" t="str">
        <f t="shared" si="2254"/>
        <v/>
      </c>
      <c r="V4817" s="152" t="str">
        <f t="shared" si="2255"/>
        <v/>
      </c>
      <c r="W4817" s="153" t="str">
        <f t="shared" si="2256"/>
        <v/>
      </c>
      <c r="X4817" s="153" t="str">
        <f t="shared" si="2257"/>
        <v/>
      </c>
      <c r="Y4817" s="153" t="str">
        <f t="shared" si="2258"/>
        <v/>
      </c>
      <c r="Z4817" s="153" t="str">
        <f t="shared" si="2259"/>
        <v/>
      </c>
      <c r="AA4817" s="152" t="str">
        <f t="shared" si="2260"/>
        <v/>
      </c>
      <c r="AB4817" s="152" t="str">
        <f t="shared" si="2261"/>
        <v/>
      </c>
      <c r="AC4817" s="154" t="str">
        <f t="shared" si="2272"/>
        <v/>
      </c>
      <c r="AD4817" s="154" t="str">
        <f t="shared" si="2273"/>
        <v/>
      </c>
      <c r="AE4817" s="3" t="str">
        <f t="shared" si="2274"/>
        <v/>
      </c>
      <c r="AF4817" s="3" t="str">
        <f t="shared" si="2275"/>
        <v/>
      </c>
      <c r="AG4817" s="3" t="str">
        <f t="shared" si="2276"/>
        <v/>
      </c>
      <c r="AH4817" s="4" t="str">
        <f t="shared" si="2277"/>
        <v/>
      </c>
      <c r="AI4817" s="75" t="str">
        <f t="shared" si="2278"/>
        <v/>
      </c>
      <c r="AJ4817" s="75" t="str">
        <f t="shared" si="2279"/>
        <v/>
      </c>
    </row>
    <row r="4818" spans="1:36" ht="14.25">
      <c r="A4818" s="41" t="str">
        <f t="shared" si="2262"/>
        <v/>
      </c>
      <c r="B4818" s="150" t="str">
        <f>IF(ISNUMBER(A4818),INDEX('MetaTrader Import'!$H$13:$J$5893,TRUNC(((A4818-$A$39+1)-1)/3)+1,MOD((A4818-$A$39+1)-1,3)+1),"")</f>
        <v/>
      </c>
      <c r="C4818" s="43" t="str">
        <f t="shared" si="2263"/>
        <v/>
      </c>
      <c r="D4818" s="43" t="str">
        <f t="shared" ca="1" si="2253"/>
        <v/>
      </c>
      <c r="E4818" s="43" t="str">
        <f t="shared" si="2264"/>
        <v/>
      </c>
      <c r="F4818" s="43" t="str">
        <f t="shared" si="2265"/>
        <v/>
      </c>
      <c r="G4818" s="43" t="str">
        <f>IF(A4818&lt;&gt;"",IF(A4818&lt;Data!$G$11*0.25,$C$13/$G$32,IF(A4818&gt;Data!$G$11*0.25,$C$13,$C$13*10)),"")</f>
        <v/>
      </c>
      <c r="H4818" s="43" t="str">
        <f>IF(A4818&lt;&gt;"",IF(Data!$G$9="constant",$C$13,IF(Data!$G$9="squeeze",G4818,F4818)),"")</f>
        <v/>
      </c>
      <c r="I4818" s="38" t="str">
        <f ca="1">IF(ISNUMBER(A4818),NORMINV(RAND(),0,IF(AND(Data!$G$9="squeeze",A4818&lt;Data!$G$11*0.25),$H$32,1)*$C$30*$C$13)*($C$14*$C$12),"")</f>
        <v/>
      </c>
      <c r="J4818" s="42" t="str">
        <f ca="1">IFERROR(IF(Data!$C$6="Real",B4818,I4818+J4817+($C$14*$C$12)*(NORMINV(RAND(),$C$15,CHOOSE($G$13,$C$13,F4818,G4818)))),"")</f>
        <v/>
      </c>
      <c r="K4818" s="88" t="str">
        <f>IF(ISNUMBER(A4818), IF($G$16="fixed",$G$17,MIN(H4818*Data!$C$7*$C$16*0.5,$C$17*Data!$C$7))*$C$12,"")</f>
        <v/>
      </c>
      <c r="L4818" s="42" t="str">
        <f t="shared" ca="1" si="2280"/>
        <v/>
      </c>
      <c r="M4818" s="44" t="str">
        <f t="shared" ca="1" si="2281"/>
        <v/>
      </c>
      <c r="N4818" s="44" t="str">
        <f t="shared" ca="1" si="2282"/>
        <v/>
      </c>
      <c r="O4818" s="108" t="str">
        <f t="shared" si="2266"/>
        <v/>
      </c>
      <c r="P4818" s="102" t="str">
        <f t="shared" si="2267"/>
        <v/>
      </c>
      <c r="Q4818" s="102" t="str">
        <f t="shared" si="2268"/>
        <v/>
      </c>
      <c r="R4818" s="120" t="str">
        <f t="shared" si="2269"/>
        <v/>
      </c>
      <c r="S4818" s="54" t="str">
        <f t="shared" si="2270"/>
        <v/>
      </c>
      <c r="T4818" s="5" t="str">
        <f t="shared" si="2271"/>
        <v/>
      </c>
      <c r="U4818" s="152" t="str">
        <f t="shared" si="2254"/>
        <v/>
      </c>
      <c r="V4818" s="152" t="str">
        <f t="shared" si="2255"/>
        <v/>
      </c>
      <c r="W4818" s="153" t="str">
        <f t="shared" si="2256"/>
        <v/>
      </c>
      <c r="X4818" s="153" t="str">
        <f t="shared" si="2257"/>
        <v/>
      </c>
      <c r="Y4818" s="153" t="str">
        <f t="shared" si="2258"/>
        <v/>
      </c>
      <c r="Z4818" s="153" t="str">
        <f t="shared" si="2259"/>
        <v/>
      </c>
      <c r="AA4818" s="152" t="str">
        <f t="shared" si="2260"/>
        <v/>
      </c>
      <c r="AB4818" s="152" t="str">
        <f t="shared" si="2261"/>
        <v/>
      </c>
      <c r="AC4818" s="154" t="str">
        <f t="shared" si="2272"/>
        <v/>
      </c>
      <c r="AD4818" s="154" t="str">
        <f t="shared" si="2273"/>
        <v/>
      </c>
      <c r="AE4818" s="3" t="str">
        <f t="shared" si="2274"/>
        <v/>
      </c>
      <c r="AF4818" s="3" t="str">
        <f t="shared" si="2275"/>
        <v/>
      </c>
      <c r="AG4818" s="3" t="str">
        <f t="shared" si="2276"/>
        <v/>
      </c>
      <c r="AH4818" s="4" t="str">
        <f t="shared" si="2277"/>
        <v/>
      </c>
      <c r="AI4818" s="75" t="str">
        <f t="shared" si="2278"/>
        <v/>
      </c>
      <c r="AJ4818" s="75" t="str">
        <f t="shared" si="2279"/>
        <v/>
      </c>
    </row>
    <row r="4819" spans="1:36" ht="14.25">
      <c r="A4819" s="41" t="str">
        <f t="shared" si="2262"/>
        <v/>
      </c>
      <c r="B4819" s="150" t="str">
        <f>IF(ISNUMBER(A4819),INDEX('MetaTrader Import'!$H$13:$J$5893,TRUNC(((A4819-$A$39+1)-1)/3)+1,MOD((A4819-$A$39+1)-1,3)+1),"")</f>
        <v/>
      </c>
      <c r="C4819" s="43" t="str">
        <f t="shared" si="2263"/>
        <v/>
      </c>
      <c r="D4819" s="43" t="str">
        <f t="shared" ca="1" si="2253"/>
        <v/>
      </c>
      <c r="E4819" s="43" t="str">
        <f t="shared" si="2264"/>
        <v/>
      </c>
      <c r="F4819" s="43" t="str">
        <f t="shared" si="2265"/>
        <v/>
      </c>
      <c r="G4819" s="43" t="str">
        <f>IF(A4819&lt;&gt;"",IF(A4819&lt;Data!$G$11*0.25,$C$13/$G$32,IF(A4819&gt;Data!$G$11*0.25,$C$13,$C$13*10)),"")</f>
        <v/>
      </c>
      <c r="H4819" s="43" t="str">
        <f>IF(A4819&lt;&gt;"",IF(Data!$G$9="constant",$C$13,IF(Data!$G$9="squeeze",G4819,F4819)),"")</f>
        <v/>
      </c>
      <c r="I4819" s="38" t="str">
        <f ca="1">IF(ISNUMBER(A4819),NORMINV(RAND(),0,IF(AND(Data!$G$9="squeeze",A4819&lt;Data!$G$11*0.25),$H$32,1)*$C$30*$C$13)*($C$14*$C$12),"")</f>
        <v/>
      </c>
      <c r="J4819" s="42" t="str">
        <f ca="1">IFERROR(IF(Data!$C$6="Real",B4819,I4819+J4818+($C$14*$C$12)*(NORMINV(RAND(),$C$15,CHOOSE($G$13,$C$13,F4819,G4819)))),"")</f>
        <v/>
      </c>
      <c r="K4819" s="88" t="str">
        <f>IF(ISNUMBER(A4819), IF($G$16="fixed",$G$17,MIN(H4819*Data!$C$7*$C$16*0.5,$C$17*Data!$C$7))*$C$12,"")</f>
        <v/>
      </c>
      <c r="L4819" s="42" t="str">
        <f t="shared" ca="1" si="2280"/>
        <v/>
      </c>
      <c r="M4819" s="44" t="str">
        <f t="shared" ca="1" si="2281"/>
        <v/>
      </c>
      <c r="N4819" s="44" t="str">
        <f t="shared" ca="1" si="2282"/>
        <v/>
      </c>
      <c r="O4819" s="108" t="str">
        <f t="shared" si="2266"/>
        <v/>
      </c>
      <c r="P4819" s="102" t="str">
        <f t="shared" si="2267"/>
        <v/>
      </c>
      <c r="Q4819" s="102" t="str">
        <f t="shared" si="2268"/>
        <v/>
      </c>
      <c r="R4819" s="120" t="str">
        <f t="shared" si="2269"/>
        <v/>
      </c>
      <c r="S4819" s="54" t="str">
        <f t="shared" si="2270"/>
        <v/>
      </c>
      <c r="T4819" s="5" t="str">
        <f t="shared" si="2271"/>
        <v/>
      </c>
      <c r="U4819" s="152" t="str">
        <f t="shared" si="2254"/>
        <v/>
      </c>
      <c r="V4819" s="152" t="str">
        <f t="shared" si="2255"/>
        <v/>
      </c>
      <c r="W4819" s="153" t="str">
        <f t="shared" si="2256"/>
        <v/>
      </c>
      <c r="X4819" s="153" t="str">
        <f t="shared" si="2257"/>
        <v/>
      </c>
      <c r="Y4819" s="153" t="str">
        <f t="shared" si="2258"/>
        <v/>
      </c>
      <c r="Z4819" s="153" t="str">
        <f t="shared" si="2259"/>
        <v/>
      </c>
      <c r="AA4819" s="152" t="str">
        <f t="shared" si="2260"/>
        <v/>
      </c>
      <c r="AB4819" s="152" t="str">
        <f t="shared" si="2261"/>
        <v/>
      </c>
      <c r="AC4819" s="154" t="str">
        <f t="shared" si="2272"/>
        <v/>
      </c>
      <c r="AD4819" s="154" t="str">
        <f t="shared" si="2273"/>
        <v/>
      </c>
      <c r="AE4819" s="3" t="str">
        <f t="shared" si="2274"/>
        <v/>
      </c>
      <c r="AF4819" s="3" t="str">
        <f t="shared" si="2275"/>
        <v/>
      </c>
      <c r="AG4819" s="3" t="str">
        <f t="shared" si="2276"/>
        <v/>
      </c>
      <c r="AH4819" s="4" t="str">
        <f t="shared" si="2277"/>
        <v/>
      </c>
      <c r="AI4819" s="75" t="str">
        <f t="shared" si="2278"/>
        <v/>
      </c>
      <c r="AJ4819" s="75" t="str">
        <f t="shared" si="2279"/>
        <v/>
      </c>
    </row>
    <row r="4820" spans="1:36" ht="14.25">
      <c r="A4820" s="41" t="str">
        <f t="shared" si="2262"/>
        <v/>
      </c>
      <c r="B4820" s="150" t="str">
        <f>IF(ISNUMBER(A4820),INDEX('MetaTrader Import'!$H$13:$J$5893,TRUNC(((A4820-$A$39+1)-1)/3)+1,MOD((A4820-$A$39+1)-1,3)+1),"")</f>
        <v/>
      </c>
      <c r="C4820" s="43" t="str">
        <f t="shared" si="2263"/>
        <v/>
      </c>
      <c r="D4820" s="43" t="str">
        <f t="shared" ca="1" si="2253"/>
        <v/>
      </c>
      <c r="E4820" s="43" t="str">
        <f t="shared" si="2264"/>
        <v/>
      </c>
      <c r="F4820" s="43" t="str">
        <f t="shared" si="2265"/>
        <v/>
      </c>
      <c r="G4820" s="43" t="str">
        <f>IF(A4820&lt;&gt;"",IF(A4820&lt;Data!$G$11*0.25,$C$13/$G$32,IF(A4820&gt;Data!$G$11*0.25,$C$13,$C$13*10)),"")</f>
        <v/>
      </c>
      <c r="H4820" s="43" t="str">
        <f>IF(A4820&lt;&gt;"",IF(Data!$G$9="constant",$C$13,IF(Data!$G$9="squeeze",G4820,F4820)),"")</f>
        <v/>
      </c>
      <c r="I4820" s="38" t="str">
        <f ca="1">IF(ISNUMBER(A4820),NORMINV(RAND(),0,IF(AND(Data!$G$9="squeeze",A4820&lt;Data!$G$11*0.25),$H$32,1)*$C$30*$C$13)*($C$14*$C$12),"")</f>
        <v/>
      </c>
      <c r="J4820" s="42" t="str">
        <f ca="1">IFERROR(IF(Data!$C$6="Real",B4820,I4820+J4819+($C$14*$C$12)*(NORMINV(RAND(),$C$15,CHOOSE($G$13,$C$13,F4820,G4820)))),"")</f>
        <v/>
      </c>
      <c r="K4820" s="88" t="str">
        <f>IF(ISNUMBER(A4820), IF($G$16="fixed",$G$17,MIN(H4820*Data!$C$7*$C$16*0.5,$C$17*Data!$C$7))*$C$12,"")</f>
        <v/>
      </c>
      <c r="L4820" s="42" t="str">
        <f t="shared" ca="1" si="2280"/>
        <v/>
      </c>
      <c r="M4820" s="44" t="str">
        <f t="shared" ca="1" si="2281"/>
        <v/>
      </c>
      <c r="N4820" s="44" t="str">
        <f t="shared" ca="1" si="2282"/>
        <v/>
      </c>
      <c r="O4820" s="108" t="str">
        <f t="shared" si="2266"/>
        <v/>
      </c>
      <c r="P4820" s="102" t="str">
        <f t="shared" si="2267"/>
        <v/>
      </c>
      <c r="Q4820" s="102" t="str">
        <f t="shared" si="2268"/>
        <v/>
      </c>
      <c r="R4820" s="120" t="str">
        <f t="shared" si="2269"/>
        <v/>
      </c>
      <c r="S4820" s="54" t="str">
        <f t="shared" si="2270"/>
        <v/>
      </c>
      <c r="T4820" s="5" t="str">
        <f t="shared" si="2271"/>
        <v/>
      </c>
      <c r="U4820" s="152" t="str">
        <f t="shared" si="2254"/>
        <v/>
      </c>
      <c r="V4820" s="152" t="str">
        <f t="shared" si="2255"/>
        <v/>
      </c>
      <c r="W4820" s="153" t="str">
        <f t="shared" si="2256"/>
        <v/>
      </c>
      <c r="X4820" s="153" t="str">
        <f t="shared" si="2257"/>
        <v/>
      </c>
      <c r="Y4820" s="153" t="str">
        <f t="shared" si="2258"/>
        <v/>
      </c>
      <c r="Z4820" s="153" t="str">
        <f t="shared" si="2259"/>
        <v/>
      </c>
      <c r="AA4820" s="152" t="str">
        <f t="shared" si="2260"/>
        <v/>
      </c>
      <c r="AB4820" s="152" t="str">
        <f t="shared" si="2261"/>
        <v/>
      </c>
      <c r="AC4820" s="154" t="str">
        <f t="shared" si="2272"/>
        <v/>
      </c>
      <c r="AD4820" s="154" t="str">
        <f t="shared" si="2273"/>
        <v/>
      </c>
      <c r="AE4820" s="3" t="str">
        <f t="shared" si="2274"/>
        <v/>
      </c>
      <c r="AF4820" s="3" t="str">
        <f t="shared" si="2275"/>
        <v/>
      </c>
      <c r="AG4820" s="3" t="str">
        <f t="shared" si="2276"/>
        <v/>
      </c>
      <c r="AH4820" s="4" t="str">
        <f t="shared" si="2277"/>
        <v/>
      </c>
      <c r="AI4820" s="75" t="str">
        <f t="shared" si="2278"/>
        <v/>
      </c>
      <c r="AJ4820" s="75" t="str">
        <f t="shared" si="2279"/>
        <v/>
      </c>
    </row>
    <row r="4821" spans="1:36" ht="14.25">
      <c r="A4821" s="41" t="str">
        <f t="shared" si="2262"/>
        <v/>
      </c>
      <c r="B4821" s="150" t="str">
        <f>IF(ISNUMBER(A4821),INDEX('MetaTrader Import'!$H$13:$J$5893,TRUNC(((A4821-$A$39+1)-1)/3)+1,MOD((A4821-$A$39+1)-1,3)+1),"")</f>
        <v/>
      </c>
      <c r="C4821" s="43" t="str">
        <f t="shared" si="2263"/>
        <v/>
      </c>
      <c r="D4821" s="43" t="str">
        <f t="shared" ca="1" si="2253"/>
        <v/>
      </c>
      <c r="E4821" s="43" t="str">
        <f t="shared" si="2264"/>
        <v/>
      </c>
      <c r="F4821" s="43" t="str">
        <f t="shared" si="2265"/>
        <v/>
      </c>
      <c r="G4821" s="43" t="str">
        <f>IF(A4821&lt;&gt;"",IF(A4821&lt;Data!$G$11*0.25,$C$13/$G$32,IF(A4821&gt;Data!$G$11*0.25,$C$13,$C$13*10)),"")</f>
        <v/>
      </c>
      <c r="H4821" s="43" t="str">
        <f>IF(A4821&lt;&gt;"",IF(Data!$G$9="constant",$C$13,IF(Data!$G$9="squeeze",G4821,F4821)),"")</f>
        <v/>
      </c>
      <c r="I4821" s="38" t="str">
        <f ca="1">IF(ISNUMBER(A4821),NORMINV(RAND(),0,IF(AND(Data!$G$9="squeeze",A4821&lt;Data!$G$11*0.25),$H$32,1)*$C$30*$C$13)*($C$14*$C$12),"")</f>
        <v/>
      </c>
      <c r="J4821" s="42" t="str">
        <f ca="1">IFERROR(IF(Data!$C$6="Real",B4821,I4821+J4820+($C$14*$C$12)*(NORMINV(RAND(),$C$15,CHOOSE($G$13,$C$13,F4821,G4821)))),"")</f>
        <v/>
      </c>
      <c r="K4821" s="88" t="str">
        <f>IF(ISNUMBER(A4821), IF($G$16="fixed",$G$17,MIN(H4821*Data!$C$7*$C$16*0.5,$C$17*Data!$C$7))*$C$12,"")</f>
        <v/>
      </c>
      <c r="L4821" s="42" t="str">
        <f t="shared" ca="1" si="2280"/>
        <v/>
      </c>
      <c r="M4821" s="44" t="str">
        <f t="shared" ca="1" si="2281"/>
        <v/>
      </c>
      <c r="N4821" s="44" t="str">
        <f t="shared" ca="1" si="2282"/>
        <v/>
      </c>
      <c r="O4821" s="108" t="str">
        <f t="shared" si="2266"/>
        <v/>
      </c>
      <c r="P4821" s="102" t="str">
        <f t="shared" si="2267"/>
        <v/>
      </c>
      <c r="Q4821" s="102" t="str">
        <f t="shared" si="2268"/>
        <v/>
      </c>
      <c r="R4821" s="120" t="str">
        <f t="shared" si="2269"/>
        <v/>
      </c>
      <c r="S4821" s="54" t="str">
        <f t="shared" si="2270"/>
        <v/>
      </c>
      <c r="T4821" s="5" t="str">
        <f t="shared" si="2271"/>
        <v/>
      </c>
      <c r="U4821" s="152" t="str">
        <f t="shared" si="2254"/>
        <v/>
      </c>
      <c r="V4821" s="152" t="str">
        <f t="shared" si="2255"/>
        <v/>
      </c>
      <c r="W4821" s="153" t="str">
        <f t="shared" si="2256"/>
        <v/>
      </c>
      <c r="X4821" s="153" t="str">
        <f t="shared" si="2257"/>
        <v/>
      </c>
      <c r="Y4821" s="153" t="str">
        <f t="shared" si="2258"/>
        <v/>
      </c>
      <c r="Z4821" s="153" t="str">
        <f t="shared" si="2259"/>
        <v/>
      </c>
      <c r="AA4821" s="152" t="str">
        <f t="shared" si="2260"/>
        <v/>
      </c>
      <c r="AB4821" s="152" t="str">
        <f t="shared" si="2261"/>
        <v/>
      </c>
      <c r="AC4821" s="154" t="str">
        <f t="shared" si="2272"/>
        <v/>
      </c>
      <c r="AD4821" s="154" t="str">
        <f t="shared" si="2273"/>
        <v/>
      </c>
      <c r="AE4821" s="3" t="str">
        <f t="shared" si="2274"/>
        <v/>
      </c>
      <c r="AF4821" s="3" t="str">
        <f t="shared" si="2275"/>
        <v/>
      </c>
      <c r="AG4821" s="3" t="str">
        <f t="shared" si="2276"/>
        <v/>
      </c>
      <c r="AH4821" s="4" t="str">
        <f t="shared" si="2277"/>
        <v/>
      </c>
      <c r="AI4821" s="75" t="str">
        <f t="shared" si="2278"/>
        <v/>
      </c>
      <c r="AJ4821" s="75" t="str">
        <f t="shared" si="2279"/>
        <v/>
      </c>
    </row>
    <row r="4822" spans="1:36" ht="14.25">
      <c r="A4822" s="41" t="str">
        <f t="shared" si="2262"/>
        <v/>
      </c>
      <c r="B4822" s="150" t="str">
        <f>IF(ISNUMBER(A4822),INDEX('MetaTrader Import'!$H$13:$J$5893,TRUNC(((A4822-$A$39+1)-1)/3)+1,MOD((A4822-$A$39+1)-1,3)+1),"")</f>
        <v/>
      </c>
      <c r="C4822" s="43" t="str">
        <f t="shared" si="2263"/>
        <v/>
      </c>
      <c r="D4822" s="43" t="str">
        <f t="shared" ca="1" si="2253"/>
        <v/>
      </c>
      <c r="E4822" s="43" t="str">
        <f t="shared" si="2264"/>
        <v/>
      </c>
      <c r="F4822" s="43" t="str">
        <f t="shared" si="2265"/>
        <v/>
      </c>
      <c r="G4822" s="43" t="str">
        <f>IF(A4822&lt;&gt;"",IF(A4822&lt;Data!$G$11*0.25,$C$13/$G$32,IF(A4822&gt;Data!$G$11*0.25,$C$13,$C$13*10)),"")</f>
        <v/>
      </c>
      <c r="H4822" s="43" t="str">
        <f>IF(A4822&lt;&gt;"",IF(Data!$G$9="constant",$C$13,IF(Data!$G$9="squeeze",G4822,F4822)),"")</f>
        <v/>
      </c>
      <c r="I4822" s="38" t="str">
        <f ca="1">IF(ISNUMBER(A4822),NORMINV(RAND(),0,IF(AND(Data!$G$9="squeeze",A4822&lt;Data!$G$11*0.25),$H$32,1)*$C$30*$C$13)*($C$14*$C$12),"")</f>
        <v/>
      </c>
      <c r="J4822" s="42" t="str">
        <f ca="1">IFERROR(IF(Data!$C$6="Real",B4822,I4822+J4821+($C$14*$C$12)*(NORMINV(RAND(),$C$15,CHOOSE($G$13,$C$13,F4822,G4822)))),"")</f>
        <v/>
      </c>
      <c r="K4822" s="88" t="str">
        <f>IF(ISNUMBER(A4822), IF($G$16="fixed",$G$17,MIN(H4822*Data!$C$7*$C$16*0.5,$C$17*Data!$C$7))*$C$12,"")</f>
        <v/>
      </c>
      <c r="L4822" s="42" t="str">
        <f t="shared" ca="1" si="2280"/>
        <v/>
      </c>
      <c r="M4822" s="44" t="str">
        <f t="shared" ca="1" si="2281"/>
        <v/>
      </c>
      <c r="N4822" s="44" t="str">
        <f t="shared" ca="1" si="2282"/>
        <v/>
      </c>
      <c r="O4822" s="108" t="str">
        <f t="shared" si="2266"/>
        <v/>
      </c>
      <c r="P4822" s="102" t="str">
        <f t="shared" si="2267"/>
        <v/>
      </c>
      <c r="Q4822" s="102" t="str">
        <f t="shared" si="2268"/>
        <v/>
      </c>
      <c r="R4822" s="120" t="str">
        <f t="shared" si="2269"/>
        <v/>
      </c>
      <c r="S4822" s="54" t="str">
        <f t="shared" si="2270"/>
        <v/>
      </c>
      <c r="T4822" s="5" t="str">
        <f t="shared" si="2271"/>
        <v/>
      </c>
      <c r="U4822" s="152" t="str">
        <f t="shared" si="2254"/>
        <v/>
      </c>
      <c r="V4822" s="152" t="str">
        <f t="shared" si="2255"/>
        <v/>
      </c>
      <c r="W4822" s="153" t="str">
        <f t="shared" si="2256"/>
        <v/>
      </c>
      <c r="X4822" s="153" t="str">
        <f t="shared" si="2257"/>
        <v/>
      </c>
      <c r="Y4822" s="153" t="str">
        <f t="shared" si="2258"/>
        <v/>
      </c>
      <c r="Z4822" s="153" t="str">
        <f t="shared" si="2259"/>
        <v/>
      </c>
      <c r="AA4822" s="152" t="str">
        <f t="shared" si="2260"/>
        <v/>
      </c>
      <c r="AB4822" s="152" t="str">
        <f t="shared" si="2261"/>
        <v/>
      </c>
      <c r="AC4822" s="154" t="str">
        <f t="shared" si="2272"/>
        <v/>
      </c>
      <c r="AD4822" s="154" t="str">
        <f t="shared" si="2273"/>
        <v/>
      </c>
      <c r="AE4822" s="3" t="str">
        <f t="shared" si="2274"/>
        <v/>
      </c>
      <c r="AF4822" s="3" t="str">
        <f t="shared" si="2275"/>
        <v/>
      </c>
      <c r="AG4822" s="3" t="str">
        <f t="shared" si="2276"/>
        <v/>
      </c>
      <c r="AH4822" s="4" t="str">
        <f t="shared" si="2277"/>
        <v/>
      </c>
      <c r="AI4822" s="75" t="str">
        <f t="shared" si="2278"/>
        <v/>
      </c>
      <c r="AJ4822" s="75" t="str">
        <f t="shared" si="2279"/>
        <v/>
      </c>
    </row>
    <row r="4823" spans="1:36" ht="14.25">
      <c r="A4823" s="41" t="str">
        <f t="shared" si="2262"/>
        <v/>
      </c>
      <c r="B4823" s="150" t="str">
        <f>IF(ISNUMBER(A4823),INDEX('MetaTrader Import'!$H$13:$J$5893,TRUNC(((A4823-$A$39+1)-1)/3)+1,MOD((A4823-$A$39+1)-1,3)+1),"")</f>
        <v/>
      </c>
      <c r="C4823" s="43" t="str">
        <f t="shared" si="2263"/>
        <v/>
      </c>
      <c r="D4823" s="43" t="str">
        <f t="shared" ca="1" si="2253"/>
        <v/>
      </c>
      <c r="E4823" s="43" t="str">
        <f t="shared" si="2264"/>
        <v/>
      </c>
      <c r="F4823" s="43" t="str">
        <f t="shared" si="2265"/>
        <v/>
      </c>
      <c r="G4823" s="43" t="str">
        <f>IF(A4823&lt;&gt;"",IF(A4823&lt;Data!$G$11*0.25,$C$13/$G$32,IF(A4823&gt;Data!$G$11*0.25,$C$13,$C$13*10)),"")</f>
        <v/>
      </c>
      <c r="H4823" s="43" t="str">
        <f>IF(A4823&lt;&gt;"",IF(Data!$G$9="constant",$C$13,IF(Data!$G$9="squeeze",G4823,F4823)),"")</f>
        <v/>
      </c>
      <c r="I4823" s="38" t="str">
        <f ca="1">IF(ISNUMBER(A4823),NORMINV(RAND(),0,IF(AND(Data!$G$9="squeeze",A4823&lt;Data!$G$11*0.25),$H$32,1)*$C$30*$C$13)*($C$14*$C$12),"")</f>
        <v/>
      </c>
      <c r="J4823" s="42" t="str">
        <f ca="1">IFERROR(IF(Data!$C$6="Real",B4823,I4823+J4822+($C$14*$C$12)*(NORMINV(RAND(),$C$15,CHOOSE($G$13,$C$13,F4823,G4823)))),"")</f>
        <v/>
      </c>
      <c r="K4823" s="88" t="str">
        <f>IF(ISNUMBER(A4823), IF($G$16="fixed",$G$17,MIN(H4823*Data!$C$7*$C$16*0.5,$C$17*Data!$C$7))*$C$12,"")</f>
        <v/>
      </c>
      <c r="L4823" s="42" t="str">
        <f t="shared" ca="1" si="2280"/>
        <v/>
      </c>
      <c r="M4823" s="44" t="str">
        <f t="shared" ca="1" si="2281"/>
        <v/>
      </c>
      <c r="N4823" s="44" t="str">
        <f t="shared" ca="1" si="2282"/>
        <v/>
      </c>
      <c r="O4823" s="108" t="str">
        <f t="shared" si="2266"/>
        <v/>
      </c>
      <c r="P4823" s="102" t="str">
        <f t="shared" si="2267"/>
        <v/>
      </c>
      <c r="Q4823" s="102" t="str">
        <f t="shared" si="2268"/>
        <v/>
      </c>
      <c r="R4823" s="120" t="str">
        <f t="shared" si="2269"/>
        <v/>
      </c>
      <c r="S4823" s="54" t="str">
        <f t="shared" si="2270"/>
        <v/>
      </c>
      <c r="T4823" s="5" t="str">
        <f t="shared" si="2271"/>
        <v/>
      </c>
      <c r="U4823" s="152" t="str">
        <f t="shared" si="2254"/>
        <v/>
      </c>
      <c r="V4823" s="152" t="str">
        <f t="shared" si="2255"/>
        <v/>
      </c>
      <c r="W4823" s="153" t="str">
        <f t="shared" si="2256"/>
        <v/>
      </c>
      <c r="X4823" s="153" t="str">
        <f t="shared" si="2257"/>
        <v/>
      </c>
      <c r="Y4823" s="153" t="str">
        <f t="shared" si="2258"/>
        <v/>
      </c>
      <c r="Z4823" s="153" t="str">
        <f t="shared" si="2259"/>
        <v/>
      </c>
      <c r="AA4823" s="152" t="str">
        <f t="shared" si="2260"/>
        <v/>
      </c>
      <c r="AB4823" s="152" t="str">
        <f t="shared" si="2261"/>
        <v/>
      </c>
      <c r="AC4823" s="154" t="str">
        <f t="shared" si="2272"/>
        <v/>
      </c>
      <c r="AD4823" s="154" t="str">
        <f t="shared" si="2273"/>
        <v/>
      </c>
      <c r="AE4823" s="3" t="str">
        <f t="shared" si="2274"/>
        <v/>
      </c>
      <c r="AF4823" s="3" t="str">
        <f t="shared" si="2275"/>
        <v/>
      </c>
      <c r="AG4823" s="3" t="str">
        <f t="shared" si="2276"/>
        <v/>
      </c>
      <c r="AH4823" s="4" t="str">
        <f t="shared" si="2277"/>
        <v/>
      </c>
      <c r="AI4823" s="75" t="str">
        <f t="shared" si="2278"/>
        <v/>
      </c>
      <c r="AJ4823" s="75" t="str">
        <f t="shared" si="2279"/>
        <v/>
      </c>
    </row>
    <row r="4824" spans="1:36" ht="14.25">
      <c r="A4824" s="41" t="str">
        <f t="shared" si="2262"/>
        <v/>
      </c>
      <c r="B4824" s="150" t="str">
        <f>IF(ISNUMBER(A4824),INDEX('MetaTrader Import'!$H$13:$J$5893,TRUNC(((A4824-$A$39+1)-1)/3)+1,MOD((A4824-$A$39+1)-1,3)+1),"")</f>
        <v/>
      </c>
      <c r="C4824" s="43" t="str">
        <f t="shared" si="2263"/>
        <v/>
      </c>
      <c r="D4824" s="43" t="str">
        <f t="shared" ca="1" si="2253"/>
        <v/>
      </c>
      <c r="E4824" s="43" t="str">
        <f t="shared" si="2264"/>
        <v/>
      </c>
      <c r="F4824" s="43" t="str">
        <f t="shared" si="2265"/>
        <v/>
      </c>
      <c r="G4824" s="43" t="str">
        <f>IF(A4824&lt;&gt;"",IF(A4824&lt;Data!$G$11*0.25,$C$13/$G$32,IF(A4824&gt;Data!$G$11*0.25,$C$13,$C$13*10)),"")</f>
        <v/>
      </c>
      <c r="H4824" s="43" t="str">
        <f>IF(A4824&lt;&gt;"",IF(Data!$G$9="constant",$C$13,IF(Data!$G$9="squeeze",G4824,F4824)),"")</f>
        <v/>
      </c>
      <c r="I4824" s="38" t="str">
        <f ca="1">IF(ISNUMBER(A4824),NORMINV(RAND(),0,IF(AND(Data!$G$9="squeeze",A4824&lt;Data!$G$11*0.25),$H$32,1)*$C$30*$C$13)*($C$14*$C$12),"")</f>
        <v/>
      </c>
      <c r="J4824" s="42" t="str">
        <f ca="1">IFERROR(IF(Data!$C$6="Real",B4824,I4824+J4823+($C$14*$C$12)*(NORMINV(RAND(),$C$15,CHOOSE($G$13,$C$13,F4824,G4824)))),"")</f>
        <v/>
      </c>
      <c r="K4824" s="88" t="str">
        <f>IF(ISNUMBER(A4824), IF($G$16="fixed",$G$17,MIN(H4824*Data!$C$7*$C$16*0.5,$C$17*Data!$C$7))*$C$12,"")</f>
        <v/>
      </c>
      <c r="L4824" s="42" t="str">
        <f t="shared" ca="1" si="2280"/>
        <v/>
      </c>
      <c r="M4824" s="44" t="str">
        <f t="shared" ca="1" si="2281"/>
        <v/>
      </c>
      <c r="N4824" s="44" t="str">
        <f t="shared" ca="1" si="2282"/>
        <v/>
      </c>
      <c r="O4824" s="108" t="str">
        <f t="shared" si="2266"/>
        <v/>
      </c>
      <c r="P4824" s="102" t="str">
        <f t="shared" si="2267"/>
        <v/>
      </c>
      <c r="Q4824" s="102" t="str">
        <f t="shared" si="2268"/>
        <v/>
      </c>
      <c r="R4824" s="120" t="str">
        <f t="shared" si="2269"/>
        <v/>
      </c>
      <c r="S4824" s="54" t="str">
        <f t="shared" si="2270"/>
        <v/>
      </c>
      <c r="T4824" s="5" t="str">
        <f t="shared" si="2271"/>
        <v/>
      </c>
      <c r="U4824" s="152" t="str">
        <f t="shared" si="2254"/>
        <v/>
      </c>
      <c r="V4824" s="152" t="str">
        <f t="shared" si="2255"/>
        <v/>
      </c>
      <c r="W4824" s="153" t="str">
        <f t="shared" si="2256"/>
        <v/>
      </c>
      <c r="X4824" s="153" t="str">
        <f t="shared" si="2257"/>
        <v/>
      </c>
      <c r="Y4824" s="153" t="str">
        <f t="shared" si="2258"/>
        <v/>
      </c>
      <c r="Z4824" s="153" t="str">
        <f t="shared" si="2259"/>
        <v/>
      </c>
      <c r="AA4824" s="152" t="str">
        <f t="shared" si="2260"/>
        <v/>
      </c>
      <c r="AB4824" s="152" t="str">
        <f t="shared" si="2261"/>
        <v/>
      </c>
      <c r="AC4824" s="154" t="str">
        <f t="shared" si="2272"/>
        <v/>
      </c>
      <c r="AD4824" s="154" t="str">
        <f t="shared" si="2273"/>
        <v/>
      </c>
      <c r="AE4824" s="3" t="str">
        <f t="shared" si="2274"/>
        <v/>
      </c>
      <c r="AF4824" s="3" t="str">
        <f t="shared" si="2275"/>
        <v/>
      </c>
      <c r="AG4824" s="3" t="str">
        <f t="shared" si="2276"/>
        <v/>
      </c>
      <c r="AH4824" s="4" t="str">
        <f t="shared" si="2277"/>
        <v/>
      </c>
      <c r="AI4824" s="75" t="str">
        <f t="shared" si="2278"/>
        <v/>
      </c>
      <c r="AJ4824" s="75" t="str">
        <f t="shared" si="2279"/>
        <v/>
      </c>
    </row>
    <row r="4825" spans="1:36" ht="14.25">
      <c r="A4825" s="41" t="str">
        <f t="shared" si="2262"/>
        <v/>
      </c>
      <c r="B4825" s="150" t="str">
        <f>IF(ISNUMBER(A4825),INDEX('MetaTrader Import'!$H$13:$J$5893,TRUNC(((A4825-$A$39+1)-1)/3)+1,MOD((A4825-$A$39+1)-1,3)+1),"")</f>
        <v/>
      </c>
      <c r="C4825" s="43" t="str">
        <f t="shared" si="2263"/>
        <v/>
      </c>
      <c r="D4825" s="43" t="str">
        <f t="shared" ca="1" si="2253"/>
        <v/>
      </c>
      <c r="E4825" s="43" t="str">
        <f t="shared" si="2264"/>
        <v/>
      </c>
      <c r="F4825" s="43" t="str">
        <f t="shared" si="2265"/>
        <v/>
      </c>
      <c r="G4825" s="43" t="str">
        <f>IF(A4825&lt;&gt;"",IF(A4825&lt;Data!$G$11*0.25,$C$13/$G$32,IF(A4825&gt;Data!$G$11*0.25,$C$13,$C$13*10)),"")</f>
        <v/>
      </c>
      <c r="H4825" s="43" t="str">
        <f>IF(A4825&lt;&gt;"",IF(Data!$G$9="constant",$C$13,IF(Data!$G$9="squeeze",G4825,F4825)),"")</f>
        <v/>
      </c>
      <c r="I4825" s="38" t="str">
        <f ca="1">IF(ISNUMBER(A4825),NORMINV(RAND(),0,IF(AND(Data!$G$9="squeeze",A4825&lt;Data!$G$11*0.25),$H$32,1)*$C$30*$C$13)*($C$14*$C$12),"")</f>
        <v/>
      </c>
      <c r="J4825" s="42" t="str">
        <f ca="1">IFERROR(IF(Data!$C$6="Real",B4825,I4825+J4824+($C$14*$C$12)*(NORMINV(RAND(),$C$15,CHOOSE($G$13,$C$13,F4825,G4825)))),"")</f>
        <v/>
      </c>
      <c r="K4825" s="88" t="str">
        <f>IF(ISNUMBER(A4825), IF($G$16="fixed",$G$17,MIN(H4825*Data!$C$7*$C$16*0.5,$C$17*Data!$C$7))*$C$12,"")</f>
        <v/>
      </c>
      <c r="L4825" s="42" t="str">
        <f t="shared" ca="1" si="2280"/>
        <v/>
      </c>
      <c r="M4825" s="44" t="str">
        <f t="shared" ca="1" si="2281"/>
        <v/>
      </c>
      <c r="N4825" s="44" t="str">
        <f t="shared" ca="1" si="2282"/>
        <v/>
      </c>
      <c r="O4825" s="108" t="str">
        <f t="shared" si="2266"/>
        <v/>
      </c>
      <c r="P4825" s="102" t="str">
        <f t="shared" si="2267"/>
        <v/>
      </c>
      <c r="Q4825" s="102" t="str">
        <f t="shared" si="2268"/>
        <v/>
      </c>
      <c r="R4825" s="120" t="str">
        <f t="shared" si="2269"/>
        <v/>
      </c>
      <c r="S4825" s="54" t="str">
        <f t="shared" si="2270"/>
        <v/>
      </c>
      <c r="T4825" s="5" t="str">
        <f t="shared" si="2271"/>
        <v/>
      </c>
      <c r="U4825" s="152" t="str">
        <f t="shared" si="2254"/>
        <v/>
      </c>
      <c r="V4825" s="152" t="str">
        <f t="shared" si="2255"/>
        <v/>
      </c>
      <c r="W4825" s="153" t="str">
        <f t="shared" si="2256"/>
        <v/>
      </c>
      <c r="X4825" s="153" t="str">
        <f t="shared" si="2257"/>
        <v/>
      </c>
      <c r="Y4825" s="153" t="str">
        <f t="shared" si="2258"/>
        <v/>
      </c>
      <c r="Z4825" s="153" t="str">
        <f t="shared" si="2259"/>
        <v/>
      </c>
      <c r="AA4825" s="152" t="str">
        <f t="shared" si="2260"/>
        <v/>
      </c>
      <c r="AB4825" s="152" t="str">
        <f t="shared" si="2261"/>
        <v/>
      </c>
      <c r="AC4825" s="154" t="str">
        <f t="shared" si="2272"/>
        <v/>
      </c>
      <c r="AD4825" s="154" t="str">
        <f t="shared" si="2273"/>
        <v/>
      </c>
      <c r="AE4825" s="3" t="str">
        <f t="shared" si="2274"/>
        <v/>
      </c>
      <c r="AF4825" s="3" t="str">
        <f t="shared" si="2275"/>
        <v/>
      </c>
      <c r="AG4825" s="3" t="str">
        <f t="shared" si="2276"/>
        <v/>
      </c>
      <c r="AH4825" s="4" t="str">
        <f t="shared" si="2277"/>
        <v/>
      </c>
      <c r="AI4825" s="75" t="str">
        <f t="shared" si="2278"/>
        <v/>
      </c>
      <c r="AJ4825" s="75" t="str">
        <f t="shared" si="2279"/>
        <v/>
      </c>
    </row>
    <row r="4826" spans="1:36" ht="14.25">
      <c r="A4826" s="41" t="str">
        <f t="shared" si="2262"/>
        <v/>
      </c>
      <c r="B4826" s="150" t="str">
        <f>IF(ISNUMBER(A4826),INDEX('MetaTrader Import'!$H$13:$J$5893,TRUNC(((A4826-$A$39+1)-1)/3)+1,MOD((A4826-$A$39+1)-1,3)+1),"")</f>
        <v/>
      </c>
      <c r="C4826" s="43" t="str">
        <f t="shared" si="2263"/>
        <v/>
      </c>
      <c r="D4826" s="43" t="str">
        <f t="shared" ca="1" si="2253"/>
        <v/>
      </c>
      <c r="E4826" s="43" t="str">
        <f t="shared" si="2264"/>
        <v/>
      </c>
      <c r="F4826" s="43" t="str">
        <f t="shared" si="2265"/>
        <v/>
      </c>
      <c r="G4826" s="43" t="str">
        <f>IF(A4826&lt;&gt;"",IF(A4826&lt;Data!$G$11*0.25,$C$13/$G$32,IF(A4826&gt;Data!$G$11*0.25,$C$13,$C$13*10)),"")</f>
        <v/>
      </c>
      <c r="H4826" s="43" t="str">
        <f>IF(A4826&lt;&gt;"",IF(Data!$G$9="constant",$C$13,IF(Data!$G$9="squeeze",G4826,F4826)),"")</f>
        <v/>
      </c>
      <c r="I4826" s="38" t="str">
        <f ca="1">IF(ISNUMBER(A4826),NORMINV(RAND(),0,IF(AND(Data!$G$9="squeeze",A4826&lt;Data!$G$11*0.25),$H$32,1)*$C$30*$C$13)*($C$14*$C$12),"")</f>
        <v/>
      </c>
      <c r="J4826" s="42" t="str">
        <f ca="1">IFERROR(IF(Data!$C$6="Real",B4826,I4826+J4825+($C$14*$C$12)*(NORMINV(RAND(),$C$15,CHOOSE($G$13,$C$13,F4826,G4826)))),"")</f>
        <v/>
      </c>
      <c r="K4826" s="88" t="str">
        <f>IF(ISNUMBER(A4826), IF($G$16="fixed",$G$17,MIN(H4826*Data!$C$7*$C$16*0.5,$C$17*Data!$C$7))*$C$12,"")</f>
        <v/>
      </c>
      <c r="L4826" s="42" t="str">
        <f t="shared" ca="1" si="2280"/>
        <v/>
      </c>
      <c r="M4826" s="44" t="str">
        <f t="shared" ca="1" si="2281"/>
        <v/>
      </c>
      <c r="N4826" s="44" t="str">
        <f t="shared" ca="1" si="2282"/>
        <v/>
      </c>
      <c r="O4826" s="108" t="str">
        <f t="shared" si="2266"/>
        <v/>
      </c>
      <c r="P4826" s="102" t="str">
        <f t="shared" si="2267"/>
        <v/>
      </c>
      <c r="Q4826" s="102" t="str">
        <f t="shared" si="2268"/>
        <v/>
      </c>
      <c r="R4826" s="120" t="str">
        <f t="shared" si="2269"/>
        <v/>
      </c>
      <c r="S4826" s="54" t="str">
        <f t="shared" si="2270"/>
        <v/>
      </c>
      <c r="T4826" s="5" t="str">
        <f t="shared" si="2271"/>
        <v/>
      </c>
      <c r="U4826" s="152" t="str">
        <f t="shared" si="2254"/>
        <v/>
      </c>
      <c r="V4826" s="152" t="str">
        <f t="shared" si="2255"/>
        <v/>
      </c>
      <c r="W4826" s="153" t="str">
        <f t="shared" si="2256"/>
        <v/>
      </c>
      <c r="X4826" s="153" t="str">
        <f t="shared" si="2257"/>
        <v/>
      </c>
      <c r="Y4826" s="153" t="str">
        <f t="shared" si="2258"/>
        <v/>
      </c>
      <c r="Z4826" s="153" t="str">
        <f t="shared" si="2259"/>
        <v/>
      </c>
      <c r="AA4826" s="152" t="str">
        <f t="shared" si="2260"/>
        <v/>
      </c>
      <c r="AB4826" s="152" t="str">
        <f t="shared" si="2261"/>
        <v/>
      </c>
      <c r="AC4826" s="154" t="str">
        <f t="shared" si="2272"/>
        <v/>
      </c>
      <c r="AD4826" s="154" t="str">
        <f t="shared" si="2273"/>
        <v/>
      </c>
      <c r="AE4826" s="3" t="str">
        <f t="shared" si="2274"/>
        <v/>
      </c>
      <c r="AF4826" s="3" t="str">
        <f t="shared" si="2275"/>
        <v/>
      </c>
      <c r="AG4826" s="3" t="str">
        <f t="shared" si="2276"/>
        <v/>
      </c>
      <c r="AH4826" s="4" t="str">
        <f t="shared" si="2277"/>
        <v/>
      </c>
      <c r="AI4826" s="75" t="str">
        <f t="shared" si="2278"/>
        <v/>
      </c>
      <c r="AJ4826" s="75" t="str">
        <f t="shared" si="2279"/>
        <v/>
      </c>
    </row>
    <row r="4827" spans="1:36" ht="14.25">
      <c r="A4827" s="41" t="str">
        <f t="shared" si="2262"/>
        <v/>
      </c>
      <c r="B4827" s="150" t="str">
        <f>IF(ISNUMBER(A4827),INDEX('MetaTrader Import'!$H$13:$J$5893,TRUNC(((A4827-$A$39+1)-1)/3)+1,MOD((A4827-$A$39+1)-1,3)+1),"")</f>
        <v/>
      </c>
      <c r="C4827" s="43" t="str">
        <f t="shared" si="2263"/>
        <v/>
      </c>
      <c r="D4827" s="43" t="str">
        <f t="shared" ca="1" si="2253"/>
        <v/>
      </c>
      <c r="E4827" s="43" t="str">
        <f t="shared" si="2264"/>
        <v/>
      </c>
      <c r="F4827" s="43" t="str">
        <f t="shared" si="2265"/>
        <v/>
      </c>
      <c r="G4827" s="43" t="str">
        <f>IF(A4827&lt;&gt;"",IF(A4827&lt;Data!$G$11*0.25,$C$13/$G$32,IF(A4827&gt;Data!$G$11*0.25,$C$13,$C$13*10)),"")</f>
        <v/>
      </c>
      <c r="H4827" s="43" t="str">
        <f>IF(A4827&lt;&gt;"",IF(Data!$G$9="constant",$C$13,IF(Data!$G$9="squeeze",G4827,F4827)),"")</f>
        <v/>
      </c>
      <c r="I4827" s="38" t="str">
        <f ca="1">IF(ISNUMBER(A4827),NORMINV(RAND(),0,IF(AND(Data!$G$9="squeeze",A4827&lt;Data!$G$11*0.25),$H$32,1)*$C$30*$C$13)*($C$14*$C$12),"")</f>
        <v/>
      </c>
      <c r="J4827" s="42" t="str">
        <f ca="1">IFERROR(IF(Data!$C$6="Real",B4827,I4827+J4826+($C$14*$C$12)*(NORMINV(RAND(),$C$15,CHOOSE($G$13,$C$13,F4827,G4827)))),"")</f>
        <v/>
      </c>
      <c r="K4827" s="88" t="str">
        <f>IF(ISNUMBER(A4827), IF($G$16="fixed",$G$17,MIN(H4827*Data!$C$7*$C$16*0.5,$C$17*Data!$C$7))*$C$12,"")</f>
        <v/>
      </c>
      <c r="L4827" s="42" t="str">
        <f t="shared" ca="1" si="2280"/>
        <v/>
      </c>
      <c r="M4827" s="44" t="str">
        <f t="shared" ca="1" si="2281"/>
        <v/>
      </c>
      <c r="N4827" s="44" t="str">
        <f t="shared" ca="1" si="2282"/>
        <v/>
      </c>
      <c r="O4827" s="108" t="str">
        <f t="shared" si="2266"/>
        <v/>
      </c>
      <c r="P4827" s="102" t="str">
        <f t="shared" si="2267"/>
        <v/>
      </c>
      <c r="Q4827" s="102" t="str">
        <f t="shared" si="2268"/>
        <v/>
      </c>
      <c r="R4827" s="120" t="str">
        <f t="shared" si="2269"/>
        <v/>
      </c>
      <c r="S4827" s="54" t="str">
        <f t="shared" si="2270"/>
        <v/>
      </c>
      <c r="T4827" s="5" t="str">
        <f t="shared" si="2271"/>
        <v/>
      </c>
      <c r="U4827" s="152" t="str">
        <f t="shared" si="2254"/>
        <v/>
      </c>
      <c r="V4827" s="152" t="str">
        <f t="shared" si="2255"/>
        <v/>
      </c>
      <c r="W4827" s="153" t="str">
        <f t="shared" si="2256"/>
        <v/>
      </c>
      <c r="X4827" s="153" t="str">
        <f t="shared" si="2257"/>
        <v/>
      </c>
      <c r="Y4827" s="153" t="str">
        <f t="shared" si="2258"/>
        <v/>
      </c>
      <c r="Z4827" s="153" t="str">
        <f t="shared" si="2259"/>
        <v/>
      </c>
      <c r="AA4827" s="152" t="str">
        <f t="shared" si="2260"/>
        <v/>
      </c>
      <c r="AB4827" s="152" t="str">
        <f t="shared" si="2261"/>
        <v/>
      </c>
      <c r="AC4827" s="154" t="str">
        <f t="shared" si="2272"/>
        <v/>
      </c>
      <c r="AD4827" s="154" t="str">
        <f t="shared" si="2273"/>
        <v/>
      </c>
      <c r="AE4827" s="3" t="str">
        <f t="shared" si="2274"/>
        <v/>
      </c>
      <c r="AF4827" s="3" t="str">
        <f t="shared" si="2275"/>
        <v/>
      </c>
      <c r="AG4827" s="3" t="str">
        <f t="shared" si="2276"/>
        <v/>
      </c>
      <c r="AH4827" s="4" t="str">
        <f t="shared" si="2277"/>
        <v/>
      </c>
      <c r="AI4827" s="75" t="str">
        <f t="shared" si="2278"/>
        <v/>
      </c>
      <c r="AJ4827" s="75" t="str">
        <f t="shared" si="2279"/>
        <v/>
      </c>
    </row>
    <row r="4828" spans="1:36" ht="14.25">
      <c r="A4828" s="41" t="str">
        <f t="shared" si="2262"/>
        <v/>
      </c>
      <c r="B4828" s="150" t="str">
        <f>IF(ISNUMBER(A4828),INDEX('MetaTrader Import'!$H$13:$J$5893,TRUNC(((A4828-$A$39+1)-1)/3)+1,MOD((A4828-$A$39+1)-1,3)+1),"")</f>
        <v/>
      </c>
      <c r="C4828" s="43" t="str">
        <f t="shared" si="2263"/>
        <v/>
      </c>
      <c r="D4828" s="43" t="str">
        <f t="shared" ca="1" si="2253"/>
        <v/>
      </c>
      <c r="E4828" s="43" t="str">
        <f t="shared" si="2264"/>
        <v/>
      </c>
      <c r="F4828" s="43" t="str">
        <f t="shared" si="2265"/>
        <v/>
      </c>
      <c r="G4828" s="43" t="str">
        <f>IF(A4828&lt;&gt;"",IF(A4828&lt;Data!$G$11*0.25,$C$13/$G$32,IF(A4828&gt;Data!$G$11*0.25,$C$13,$C$13*10)),"")</f>
        <v/>
      </c>
      <c r="H4828" s="43" t="str">
        <f>IF(A4828&lt;&gt;"",IF(Data!$G$9="constant",$C$13,IF(Data!$G$9="squeeze",G4828,F4828)),"")</f>
        <v/>
      </c>
      <c r="I4828" s="38" t="str">
        <f ca="1">IF(ISNUMBER(A4828),NORMINV(RAND(),0,IF(AND(Data!$G$9="squeeze",A4828&lt;Data!$G$11*0.25),$H$32,1)*$C$30*$C$13)*($C$14*$C$12),"")</f>
        <v/>
      </c>
      <c r="J4828" s="42" t="str">
        <f ca="1">IFERROR(IF(Data!$C$6="Real",B4828,I4828+J4827+($C$14*$C$12)*(NORMINV(RAND(),$C$15,CHOOSE($G$13,$C$13,F4828,G4828)))),"")</f>
        <v/>
      </c>
      <c r="K4828" s="88" t="str">
        <f>IF(ISNUMBER(A4828), IF($G$16="fixed",$G$17,MIN(H4828*Data!$C$7*$C$16*0.5,$C$17*Data!$C$7))*$C$12,"")</f>
        <v/>
      </c>
      <c r="L4828" s="42" t="str">
        <f t="shared" ca="1" si="2280"/>
        <v/>
      </c>
      <c r="M4828" s="44" t="str">
        <f t="shared" ca="1" si="2281"/>
        <v/>
      </c>
      <c r="N4828" s="44" t="str">
        <f t="shared" ca="1" si="2282"/>
        <v/>
      </c>
      <c r="O4828" s="108" t="str">
        <f t="shared" si="2266"/>
        <v/>
      </c>
      <c r="P4828" s="102" t="str">
        <f t="shared" si="2267"/>
        <v/>
      </c>
      <c r="Q4828" s="102" t="str">
        <f t="shared" si="2268"/>
        <v/>
      </c>
      <c r="R4828" s="120" t="str">
        <f t="shared" si="2269"/>
        <v/>
      </c>
      <c r="S4828" s="54" t="str">
        <f t="shared" si="2270"/>
        <v/>
      </c>
      <c r="T4828" s="5" t="str">
        <f t="shared" si="2271"/>
        <v/>
      </c>
      <c r="U4828" s="152" t="str">
        <f t="shared" si="2254"/>
        <v/>
      </c>
      <c r="V4828" s="152" t="str">
        <f t="shared" si="2255"/>
        <v/>
      </c>
      <c r="W4828" s="153" t="str">
        <f t="shared" si="2256"/>
        <v/>
      </c>
      <c r="X4828" s="153" t="str">
        <f t="shared" si="2257"/>
        <v/>
      </c>
      <c r="Y4828" s="153" t="str">
        <f t="shared" si="2258"/>
        <v/>
      </c>
      <c r="Z4828" s="153" t="str">
        <f t="shared" si="2259"/>
        <v/>
      </c>
      <c r="AA4828" s="152" t="str">
        <f t="shared" si="2260"/>
        <v/>
      </c>
      <c r="AB4828" s="152" t="str">
        <f t="shared" si="2261"/>
        <v/>
      </c>
      <c r="AC4828" s="154" t="str">
        <f t="shared" si="2272"/>
        <v/>
      </c>
      <c r="AD4828" s="154" t="str">
        <f t="shared" si="2273"/>
        <v/>
      </c>
      <c r="AE4828" s="3" t="str">
        <f t="shared" si="2274"/>
        <v/>
      </c>
      <c r="AF4828" s="3" t="str">
        <f t="shared" si="2275"/>
        <v/>
      </c>
      <c r="AG4828" s="3" t="str">
        <f t="shared" si="2276"/>
        <v/>
      </c>
      <c r="AH4828" s="4" t="str">
        <f t="shared" si="2277"/>
        <v/>
      </c>
      <c r="AI4828" s="75" t="str">
        <f t="shared" si="2278"/>
        <v/>
      </c>
      <c r="AJ4828" s="75" t="str">
        <f t="shared" si="2279"/>
        <v/>
      </c>
    </row>
    <row r="4829" spans="1:36" ht="14.25">
      <c r="A4829" s="41" t="str">
        <f t="shared" si="2262"/>
        <v/>
      </c>
      <c r="B4829" s="150" t="str">
        <f>IF(ISNUMBER(A4829),INDEX('MetaTrader Import'!$H$13:$J$5893,TRUNC(((A4829-$A$39+1)-1)/3)+1,MOD((A4829-$A$39+1)-1,3)+1),"")</f>
        <v/>
      </c>
      <c r="C4829" s="43" t="str">
        <f t="shared" si="2263"/>
        <v/>
      </c>
      <c r="D4829" s="43" t="str">
        <f t="shared" ca="1" si="2253"/>
        <v/>
      </c>
      <c r="E4829" s="43" t="str">
        <f t="shared" si="2264"/>
        <v/>
      </c>
      <c r="F4829" s="43" t="str">
        <f t="shared" si="2265"/>
        <v/>
      </c>
      <c r="G4829" s="43" t="str">
        <f>IF(A4829&lt;&gt;"",IF(A4829&lt;Data!$G$11*0.25,$C$13/$G$32,IF(A4829&gt;Data!$G$11*0.25,$C$13,$C$13*10)),"")</f>
        <v/>
      </c>
      <c r="H4829" s="43" t="str">
        <f>IF(A4829&lt;&gt;"",IF(Data!$G$9="constant",$C$13,IF(Data!$G$9="squeeze",G4829,F4829)),"")</f>
        <v/>
      </c>
      <c r="I4829" s="38" t="str">
        <f ca="1">IF(ISNUMBER(A4829),NORMINV(RAND(),0,IF(AND(Data!$G$9="squeeze",A4829&lt;Data!$G$11*0.25),$H$32,1)*$C$30*$C$13)*($C$14*$C$12),"")</f>
        <v/>
      </c>
      <c r="J4829" s="42" t="str">
        <f ca="1">IFERROR(IF(Data!$C$6="Real",B4829,I4829+J4828+($C$14*$C$12)*(NORMINV(RAND(),$C$15,CHOOSE($G$13,$C$13,F4829,G4829)))),"")</f>
        <v/>
      </c>
      <c r="K4829" s="88" t="str">
        <f>IF(ISNUMBER(A4829), IF($G$16="fixed",$G$17,MIN(H4829*Data!$C$7*$C$16*0.5,$C$17*Data!$C$7))*$C$12,"")</f>
        <v/>
      </c>
      <c r="L4829" s="42" t="str">
        <f t="shared" ca="1" si="2280"/>
        <v/>
      </c>
      <c r="M4829" s="44" t="str">
        <f t="shared" ca="1" si="2281"/>
        <v/>
      </c>
      <c r="N4829" s="44" t="str">
        <f t="shared" ca="1" si="2282"/>
        <v/>
      </c>
      <c r="O4829" s="108" t="str">
        <f t="shared" si="2266"/>
        <v/>
      </c>
      <c r="P4829" s="102" t="str">
        <f t="shared" si="2267"/>
        <v/>
      </c>
      <c r="Q4829" s="102" t="str">
        <f t="shared" si="2268"/>
        <v/>
      </c>
      <c r="R4829" s="120" t="str">
        <f t="shared" si="2269"/>
        <v/>
      </c>
      <c r="S4829" s="54" t="str">
        <f t="shared" si="2270"/>
        <v/>
      </c>
      <c r="T4829" s="5" t="str">
        <f t="shared" si="2271"/>
        <v/>
      </c>
      <c r="U4829" s="152" t="str">
        <f t="shared" si="2254"/>
        <v/>
      </c>
      <c r="V4829" s="152" t="str">
        <f t="shared" si="2255"/>
        <v/>
      </c>
      <c r="W4829" s="153" t="str">
        <f t="shared" si="2256"/>
        <v/>
      </c>
      <c r="X4829" s="153" t="str">
        <f t="shared" si="2257"/>
        <v/>
      </c>
      <c r="Y4829" s="153" t="str">
        <f t="shared" si="2258"/>
        <v/>
      </c>
      <c r="Z4829" s="153" t="str">
        <f t="shared" si="2259"/>
        <v/>
      </c>
      <c r="AA4829" s="152" t="str">
        <f t="shared" si="2260"/>
        <v/>
      </c>
      <c r="AB4829" s="152" t="str">
        <f t="shared" si="2261"/>
        <v/>
      </c>
      <c r="AC4829" s="154" t="str">
        <f t="shared" si="2272"/>
        <v/>
      </c>
      <c r="AD4829" s="154" t="str">
        <f t="shared" si="2273"/>
        <v/>
      </c>
      <c r="AE4829" s="3" t="str">
        <f t="shared" si="2274"/>
        <v/>
      </c>
      <c r="AF4829" s="3" t="str">
        <f t="shared" si="2275"/>
        <v/>
      </c>
      <c r="AG4829" s="3" t="str">
        <f t="shared" si="2276"/>
        <v/>
      </c>
      <c r="AH4829" s="4" t="str">
        <f t="shared" si="2277"/>
        <v/>
      </c>
      <c r="AI4829" s="75" t="str">
        <f t="shared" si="2278"/>
        <v/>
      </c>
      <c r="AJ4829" s="75" t="str">
        <f t="shared" si="2279"/>
        <v/>
      </c>
    </row>
    <row r="4830" spans="1:36" ht="14.25">
      <c r="A4830" s="41" t="str">
        <f t="shared" si="2262"/>
        <v/>
      </c>
      <c r="B4830" s="150" t="str">
        <f>IF(ISNUMBER(A4830),INDEX('MetaTrader Import'!$H$13:$J$5893,TRUNC(((A4830-$A$39+1)-1)/3)+1,MOD((A4830-$A$39+1)-1,3)+1),"")</f>
        <v/>
      </c>
      <c r="C4830" s="43" t="str">
        <f t="shared" si="2263"/>
        <v/>
      </c>
      <c r="D4830" s="43" t="str">
        <f t="shared" ca="1" si="2253"/>
        <v/>
      </c>
      <c r="E4830" s="43" t="str">
        <f t="shared" si="2264"/>
        <v/>
      </c>
      <c r="F4830" s="43" t="str">
        <f t="shared" si="2265"/>
        <v/>
      </c>
      <c r="G4830" s="43" t="str">
        <f>IF(A4830&lt;&gt;"",IF(A4830&lt;Data!$G$11*0.25,$C$13/$G$32,IF(A4830&gt;Data!$G$11*0.25,$C$13,$C$13*10)),"")</f>
        <v/>
      </c>
      <c r="H4830" s="43" t="str">
        <f>IF(A4830&lt;&gt;"",IF(Data!$G$9="constant",$C$13,IF(Data!$G$9="squeeze",G4830,F4830)),"")</f>
        <v/>
      </c>
      <c r="I4830" s="38" t="str">
        <f ca="1">IF(ISNUMBER(A4830),NORMINV(RAND(),0,IF(AND(Data!$G$9="squeeze",A4830&lt;Data!$G$11*0.25),$H$32,1)*$C$30*$C$13)*($C$14*$C$12),"")</f>
        <v/>
      </c>
      <c r="J4830" s="42" t="str">
        <f ca="1">IFERROR(IF(Data!$C$6="Real",B4830,I4830+J4829+($C$14*$C$12)*(NORMINV(RAND(),$C$15,CHOOSE($G$13,$C$13,F4830,G4830)))),"")</f>
        <v/>
      </c>
      <c r="K4830" s="88" t="str">
        <f>IF(ISNUMBER(A4830), IF($G$16="fixed",$G$17,MIN(H4830*Data!$C$7*$C$16*0.5,$C$17*Data!$C$7))*$C$12,"")</f>
        <v/>
      </c>
      <c r="L4830" s="42" t="str">
        <f t="shared" ca="1" si="2280"/>
        <v/>
      </c>
      <c r="M4830" s="44" t="str">
        <f t="shared" ca="1" si="2281"/>
        <v/>
      </c>
      <c r="N4830" s="44" t="str">
        <f t="shared" ca="1" si="2282"/>
        <v/>
      </c>
      <c r="O4830" s="108" t="str">
        <f t="shared" si="2266"/>
        <v/>
      </c>
      <c r="P4830" s="102" t="str">
        <f t="shared" si="2267"/>
        <v/>
      </c>
      <c r="Q4830" s="102" t="str">
        <f t="shared" si="2268"/>
        <v/>
      </c>
      <c r="R4830" s="120" t="str">
        <f t="shared" si="2269"/>
        <v/>
      </c>
      <c r="S4830" s="54" t="str">
        <f t="shared" si="2270"/>
        <v/>
      </c>
      <c r="T4830" s="5" t="str">
        <f t="shared" si="2271"/>
        <v/>
      </c>
      <c r="U4830" s="152" t="str">
        <f t="shared" si="2254"/>
        <v/>
      </c>
      <c r="V4830" s="152" t="str">
        <f t="shared" si="2255"/>
        <v/>
      </c>
      <c r="W4830" s="153" t="str">
        <f t="shared" si="2256"/>
        <v/>
      </c>
      <c r="X4830" s="153" t="str">
        <f t="shared" si="2257"/>
        <v/>
      </c>
      <c r="Y4830" s="153" t="str">
        <f t="shared" si="2258"/>
        <v/>
      </c>
      <c r="Z4830" s="153" t="str">
        <f t="shared" si="2259"/>
        <v/>
      </c>
      <c r="AA4830" s="152" t="str">
        <f t="shared" si="2260"/>
        <v/>
      </c>
      <c r="AB4830" s="152" t="str">
        <f t="shared" si="2261"/>
        <v/>
      </c>
      <c r="AC4830" s="154" t="str">
        <f t="shared" si="2272"/>
        <v/>
      </c>
      <c r="AD4830" s="154" t="str">
        <f t="shared" si="2273"/>
        <v/>
      </c>
      <c r="AE4830" s="3" t="str">
        <f t="shared" si="2274"/>
        <v/>
      </c>
      <c r="AF4830" s="3" t="str">
        <f t="shared" si="2275"/>
        <v/>
      </c>
      <c r="AG4830" s="3" t="str">
        <f t="shared" si="2276"/>
        <v/>
      </c>
      <c r="AH4830" s="4" t="str">
        <f t="shared" si="2277"/>
        <v/>
      </c>
      <c r="AI4830" s="75" t="str">
        <f t="shared" si="2278"/>
        <v/>
      </c>
      <c r="AJ4830" s="75" t="str">
        <f t="shared" si="2279"/>
        <v/>
      </c>
    </row>
    <row r="4831" spans="1:36" ht="14.25">
      <c r="A4831" s="41" t="str">
        <f t="shared" si="2262"/>
        <v/>
      </c>
      <c r="B4831" s="150" t="str">
        <f>IF(ISNUMBER(A4831),INDEX('MetaTrader Import'!$H$13:$J$5893,TRUNC(((A4831-$A$39+1)-1)/3)+1,MOD((A4831-$A$39+1)-1,3)+1),"")</f>
        <v/>
      </c>
      <c r="C4831" s="43" t="str">
        <f t="shared" si="2263"/>
        <v/>
      </c>
      <c r="D4831" s="43" t="str">
        <f t="shared" ca="1" si="2253"/>
        <v/>
      </c>
      <c r="E4831" s="43" t="str">
        <f t="shared" si="2264"/>
        <v/>
      </c>
      <c r="F4831" s="43" t="str">
        <f t="shared" si="2265"/>
        <v/>
      </c>
      <c r="G4831" s="43" t="str">
        <f>IF(A4831&lt;&gt;"",IF(A4831&lt;Data!$G$11*0.25,$C$13/$G$32,IF(A4831&gt;Data!$G$11*0.25,$C$13,$C$13*10)),"")</f>
        <v/>
      </c>
      <c r="H4831" s="43" t="str">
        <f>IF(A4831&lt;&gt;"",IF(Data!$G$9="constant",$C$13,IF(Data!$G$9="squeeze",G4831,F4831)),"")</f>
        <v/>
      </c>
      <c r="I4831" s="38" t="str">
        <f ca="1">IF(ISNUMBER(A4831),NORMINV(RAND(),0,IF(AND(Data!$G$9="squeeze",A4831&lt;Data!$G$11*0.25),$H$32,1)*$C$30*$C$13)*($C$14*$C$12),"")</f>
        <v/>
      </c>
      <c r="J4831" s="42" t="str">
        <f ca="1">IFERROR(IF(Data!$C$6="Real",B4831,I4831+J4830+($C$14*$C$12)*(NORMINV(RAND(),$C$15,CHOOSE($G$13,$C$13,F4831,G4831)))),"")</f>
        <v/>
      </c>
      <c r="K4831" s="88" t="str">
        <f>IF(ISNUMBER(A4831), IF($G$16="fixed",$G$17,MIN(H4831*Data!$C$7*$C$16*0.5,$C$17*Data!$C$7))*$C$12,"")</f>
        <v/>
      </c>
      <c r="L4831" s="42" t="str">
        <f t="shared" ca="1" si="2280"/>
        <v/>
      </c>
      <c r="M4831" s="44" t="str">
        <f t="shared" ca="1" si="2281"/>
        <v/>
      </c>
      <c r="N4831" s="44" t="str">
        <f t="shared" ca="1" si="2282"/>
        <v/>
      </c>
      <c r="O4831" s="108" t="str">
        <f t="shared" si="2266"/>
        <v/>
      </c>
      <c r="P4831" s="102" t="str">
        <f t="shared" si="2267"/>
        <v/>
      </c>
      <c r="Q4831" s="102" t="str">
        <f t="shared" si="2268"/>
        <v/>
      </c>
      <c r="R4831" s="120" t="str">
        <f t="shared" si="2269"/>
        <v/>
      </c>
      <c r="S4831" s="54" t="str">
        <f t="shared" si="2270"/>
        <v/>
      </c>
      <c r="T4831" s="5" t="str">
        <f t="shared" si="2271"/>
        <v/>
      </c>
      <c r="U4831" s="152" t="str">
        <f t="shared" si="2254"/>
        <v/>
      </c>
      <c r="V4831" s="152" t="str">
        <f t="shared" si="2255"/>
        <v/>
      </c>
      <c r="W4831" s="153" t="str">
        <f t="shared" si="2256"/>
        <v/>
      </c>
      <c r="X4831" s="153" t="str">
        <f t="shared" si="2257"/>
        <v/>
      </c>
      <c r="Y4831" s="153" t="str">
        <f t="shared" si="2258"/>
        <v/>
      </c>
      <c r="Z4831" s="153" t="str">
        <f t="shared" si="2259"/>
        <v/>
      </c>
      <c r="AA4831" s="152" t="str">
        <f t="shared" si="2260"/>
        <v/>
      </c>
      <c r="AB4831" s="152" t="str">
        <f t="shared" si="2261"/>
        <v/>
      </c>
      <c r="AC4831" s="154" t="str">
        <f t="shared" si="2272"/>
        <v/>
      </c>
      <c r="AD4831" s="154" t="str">
        <f t="shared" si="2273"/>
        <v/>
      </c>
      <c r="AE4831" s="3" t="str">
        <f t="shared" si="2274"/>
        <v/>
      </c>
      <c r="AF4831" s="3" t="str">
        <f t="shared" si="2275"/>
        <v/>
      </c>
      <c r="AG4831" s="3" t="str">
        <f t="shared" si="2276"/>
        <v/>
      </c>
      <c r="AH4831" s="4" t="str">
        <f t="shared" si="2277"/>
        <v/>
      </c>
      <c r="AI4831" s="75" t="str">
        <f t="shared" si="2278"/>
        <v/>
      </c>
      <c r="AJ4831" s="75" t="str">
        <f t="shared" si="2279"/>
        <v/>
      </c>
    </row>
    <row r="4832" spans="1:36" ht="14.25">
      <c r="A4832" s="41" t="str">
        <f t="shared" si="2262"/>
        <v/>
      </c>
      <c r="B4832" s="150" t="str">
        <f>IF(ISNUMBER(A4832),INDEX('MetaTrader Import'!$H$13:$J$5893,TRUNC(((A4832-$A$39+1)-1)/3)+1,MOD((A4832-$A$39+1)-1,3)+1),"")</f>
        <v/>
      </c>
      <c r="C4832" s="43" t="str">
        <f t="shared" si="2263"/>
        <v/>
      </c>
      <c r="D4832" s="43" t="str">
        <f t="shared" ca="1" si="2253"/>
        <v/>
      </c>
      <c r="E4832" s="43" t="str">
        <f t="shared" si="2264"/>
        <v/>
      </c>
      <c r="F4832" s="43" t="str">
        <f t="shared" si="2265"/>
        <v/>
      </c>
      <c r="G4832" s="43" t="str">
        <f>IF(A4832&lt;&gt;"",IF(A4832&lt;Data!$G$11*0.25,$C$13/$G$32,IF(A4832&gt;Data!$G$11*0.25,$C$13,$C$13*10)),"")</f>
        <v/>
      </c>
      <c r="H4832" s="43" t="str">
        <f>IF(A4832&lt;&gt;"",IF(Data!$G$9="constant",$C$13,IF(Data!$G$9="squeeze",G4832,F4832)),"")</f>
        <v/>
      </c>
      <c r="I4832" s="38" t="str">
        <f ca="1">IF(ISNUMBER(A4832),NORMINV(RAND(),0,IF(AND(Data!$G$9="squeeze",A4832&lt;Data!$G$11*0.25),$H$32,1)*$C$30*$C$13)*($C$14*$C$12),"")</f>
        <v/>
      </c>
      <c r="J4832" s="42" t="str">
        <f ca="1">IFERROR(IF(Data!$C$6="Real",B4832,I4832+J4831+($C$14*$C$12)*(NORMINV(RAND(),$C$15,CHOOSE($G$13,$C$13,F4832,G4832)))),"")</f>
        <v/>
      </c>
      <c r="K4832" s="88" t="str">
        <f>IF(ISNUMBER(A4832), IF($G$16="fixed",$G$17,MIN(H4832*Data!$C$7*$C$16*0.5,$C$17*Data!$C$7))*$C$12,"")</f>
        <v/>
      </c>
      <c r="L4832" s="42" t="str">
        <f t="shared" ca="1" si="2280"/>
        <v/>
      </c>
      <c r="M4832" s="44" t="str">
        <f t="shared" ca="1" si="2281"/>
        <v/>
      </c>
      <c r="N4832" s="44" t="str">
        <f t="shared" ca="1" si="2282"/>
        <v/>
      </c>
      <c r="O4832" s="108" t="str">
        <f t="shared" si="2266"/>
        <v/>
      </c>
      <c r="P4832" s="102" t="str">
        <f t="shared" si="2267"/>
        <v/>
      </c>
      <c r="Q4832" s="102" t="str">
        <f t="shared" si="2268"/>
        <v/>
      </c>
      <c r="R4832" s="120" t="str">
        <f t="shared" si="2269"/>
        <v/>
      </c>
      <c r="S4832" s="54" t="str">
        <f t="shared" si="2270"/>
        <v/>
      </c>
      <c r="T4832" s="5" t="str">
        <f t="shared" si="2271"/>
        <v/>
      </c>
      <c r="U4832" s="152" t="str">
        <f t="shared" si="2254"/>
        <v/>
      </c>
      <c r="V4832" s="152" t="str">
        <f t="shared" si="2255"/>
        <v/>
      </c>
      <c r="W4832" s="153" t="str">
        <f t="shared" si="2256"/>
        <v/>
      </c>
      <c r="X4832" s="153" t="str">
        <f t="shared" si="2257"/>
        <v/>
      </c>
      <c r="Y4832" s="153" t="str">
        <f t="shared" si="2258"/>
        <v/>
      </c>
      <c r="Z4832" s="153" t="str">
        <f t="shared" si="2259"/>
        <v/>
      </c>
      <c r="AA4832" s="152" t="str">
        <f t="shared" si="2260"/>
        <v/>
      </c>
      <c r="AB4832" s="152" t="str">
        <f t="shared" si="2261"/>
        <v/>
      </c>
      <c r="AC4832" s="154" t="str">
        <f t="shared" si="2272"/>
        <v/>
      </c>
      <c r="AD4832" s="154" t="str">
        <f t="shared" si="2273"/>
        <v/>
      </c>
      <c r="AE4832" s="3" t="str">
        <f t="shared" si="2274"/>
        <v/>
      </c>
      <c r="AF4832" s="3" t="str">
        <f t="shared" si="2275"/>
        <v/>
      </c>
      <c r="AG4832" s="3" t="str">
        <f t="shared" si="2276"/>
        <v/>
      </c>
      <c r="AH4832" s="4" t="str">
        <f t="shared" si="2277"/>
        <v/>
      </c>
      <c r="AI4832" s="75" t="str">
        <f t="shared" si="2278"/>
        <v/>
      </c>
      <c r="AJ4832" s="75" t="str">
        <f t="shared" si="2279"/>
        <v/>
      </c>
    </row>
    <row r="4833" spans="1:36" ht="14.25">
      <c r="A4833" s="41" t="str">
        <f t="shared" si="2262"/>
        <v/>
      </c>
      <c r="B4833" s="150" t="str">
        <f>IF(ISNUMBER(A4833),INDEX('MetaTrader Import'!$H$13:$J$5893,TRUNC(((A4833-$A$39+1)-1)/3)+1,MOD((A4833-$A$39+1)-1,3)+1),"")</f>
        <v/>
      </c>
      <c r="C4833" s="43" t="str">
        <f t="shared" si="2263"/>
        <v/>
      </c>
      <c r="D4833" s="43" t="str">
        <f t="shared" ca="1" si="2253"/>
        <v/>
      </c>
      <c r="E4833" s="43" t="str">
        <f t="shared" si="2264"/>
        <v/>
      </c>
      <c r="F4833" s="43" t="str">
        <f t="shared" si="2265"/>
        <v/>
      </c>
      <c r="G4833" s="43" t="str">
        <f>IF(A4833&lt;&gt;"",IF(A4833&lt;Data!$G$11*0.25,$C$13/$G$32,IF(A4833&gt;Data!$G$11*0.25,$C$13,$C$13*10)),"")</f>
        <v/>
      </c>
      <c r="H4833" s="43" t="str">
        <f>IF(A4833&lt;&gt;"",IF(Data!$G$9="constant",$C$13,IF(Data!$G$9="squeeze",G4833,F4833)),"")</f>
        <v/>
      </c>
      <c r="I4833" s="38" t="str">
        <f ca="1">IF(ISNUMBER(A4833),NORMINV(RAND(),0,IF(AND(Data!$G$9="squeeze",A4833&lt;Data!$G$11*0.25),$H$32,1)*$C$30*$C$13)*($C$14*$C$12),"")</f>
        <v/>
      </c>
      <c r="J4833" s="42" t="str">
        <f ca="1">IFERROR(IF(Data!$C$6="Real",B4833,I4833+J4832+($C$14*$C$12)*(NORMINV(RAND(),$C$15,CHOOSE($G$13,$C$13,F4833,G4833)))),"")</f>
        <v/>
      </c>
      <c r="K4833" s="88" t="str">
        <f>IF(ISNUMBER(A4833), IF($G$16="fixed",$G$17,MIN(H4833*Data!$C$7*$C$16*0.5,$C$17*Data!$C$7))*$C$12,"")</f>
        <v/>
      </c>
      <c r="L4833" s="42" t="str">
        <f t="shared" ca="1" si="2280"/>
        <v/>
      </c>
      <c r="M4833" s="44" t="str">
        <f t="shared" ca="1" si="2281"/>
        <v/>
      </c>
      <c r="N4833" s="44" t="str">
        <f t="shared" ca="1" si="2282"/>
        <v/>
      </c>
      <c r="O4833" s="108" t="str">
        <f t="shared" si="2266"/>
        <v/>
      </c>
      <c r="P4833" s="102" t="str">
        <f t="shared" si="2267"/>
        <v/>
      </c>
      <c r="Q4833" s="102" t="str">
        <f t="shared" si="2268"/>
        <v/>
      </c>
      <c r="R4833" s="120" t="str">
        <f t="shared" si="2269"/>
        <v/>
      </c>
      <c r="S4833" s="54" t="str">
        <f t="shared" si="2270"/>
        <v/>
      </c>
      <c r="T4833" s="5" t="str">
        <f t="shared" si="2271"/>
        <v/>
      </c>
      <c r="U4833" s="152" t="str">
        <f t="shared" si="2254"/>
        <v/>
      </c>
      <c r="V4833" s="152" t="str">
        <f t="shared" si="2255"/>
        <v/>
      </c>
      <c r="W4833" s="153" t="str">
        <f t="shared" si="2256"/>
        <v/>
      </c>
      <c r="X4833" s="153" t="str">
        <f t="shared" si="2257"/>
        <v/>
      </c>
      <c r="Y4833" s="153" t="str">
        <f t="shared" si="2258"/>
        <v/>
      </c>
      <c r="Z4833" s="153" t="str">
        <f t="shared" si="2259"/>
        <v/>
      </c>
      <c r="AA4833" s="152" t="str">
        <f t="shared" si="2260"/>
        <v/>
      </c>
      <c r="AB4833" s="152" t="str">
        <f t="shared" si="2261"/>
        <v/>
      </c>
      <c r="AC4833" s="154" t="str">
        <f t="shared" si="2272"/>
        <v/>
      </c>
      <c r="AD4833" s="154" t="str">
        <f t="shared" si="2273"/>
        <v/>
      </c>
      <c r="AE4833" s="3" t="str">
        <f t="shared" si="2274"/>
        <v/>
      </c>
      <c r="AF4833" s="3" t="str">
        <f t="shared" si="2275"/>
        <v/>
      </c>
      <c r="AG4833" s="3" t="str">
        <f t="shared" si="2276"/>
        <v/>
      </c>
      <c r="AH4833" s="4" t="str">
        <f t="shared" si="2277"/>
        <v/>
      </c>
      <c r="AI4833" s="75" t="str">
        <f t="shared" si="2278"/>
        <v/>
      </c>
      <c r="AJ4833" s="75" t="str">
        <f t="shared" si="2279"/>
        <v/>
      </c>
    </row>
    <row r="4834" spans="1:36" ht="14.25">
      <c r="A4834" s="41" t="str">
        <f t="shared" si="2262"/>
        <v/>
      </c>
      <c r="B4834" s="150" t="str">
        <f>IF(ISNUMBER(A4834),INDEX('MetaTrader Import'!$H$13:$J$5893,TRUNC(((A4834-$A$39+1)-1)/3)+1,MOD((A4834-$A$39+1)-1,3)+1),"")</f>
        <v/>
      </c>
      <c r="C4834" s="43" t="str">
        <f t="shared" si="2263"/>
        <v/>
      </c>
      <c r="D4834" s="43" t="str">
        <f t="shared" ca="1" si="2253"/>
        <v/>
      </c>
      <c r="E4834" s="43" t="str">
        <f t="shared" si="2264"/>
        <v/>
      </c>
      <c r="F4834" s="43" t="str">
        <f t="shared" si="2265"/>
        <v/>
      </c>
      <c r="G4834" s="43" t="str">
        <f>IF(A4834&lt;&gt;"",IF(A4834&lt;Data!$G$11*0.25,$C$13/$G$32,IF(A4834&gt;Data!$G$11*0.25,$C$13,$C$13*10)),"")</f>
        <v/>
      </c>
      <c r="H4834" s="43" t="str">
        <f>IF(A4834&lt;&gt;"",IF(Data!$G$9="constant",$C$13,IF(Data!$G$9="squeeze",G4834,F4834)),"")</f>
        <v/>
      </c>
      <c r="I4834" s="38" t="str">
        <f ca="1">IF(ISNUMBER(A4834),NORMINV(RAND(),0,IF(AND(Data!$G$9="squeeze",A4834&lt;Data!$G$11*0.25),$H$32,1)*$C$30*$C$13)*($C$14*$C$12),"")</f>
        <v/>
      </c>
      <c r="J4834" s="42" t="str">
        <f ca="1">IFERROR(IF(Data!$C$6="Real",B4834,I4834+J4833+($C$14*$C$12)*(NORMINV(RAND(),$C$15,CHOOSE($G$13,$C$13,F4834,G4834)))),"")</f>
        <v/>
      </c>
      <c r="K4834" s="88" t="str">
        <f>IF(ISNUMBER(A4834), IF($G$16="fixed",$G$17,MIN(H4834*Data!$C$7*$C$16*0.5,$C$17*Data!$C$7))*$C$12,"")</f>
        <v/>
      </c>
      <c r="L4834" s="42" t="str">
        <f t="shared" ca="1" si="2280"/>
        <v/>
      </c>
      <c r="M4834" s="44" t="str">
        <f t="shared" ca="1" si="2281"/>
        <v/>
      </c>
      <c r="N4834" s="44" t="str">
        <f t="shared" ca="1" si="2282"/>
        <v/>
      </c>
      <c r="O4834" s="108" t="str">
        <f t="shared" si="2266"/>
        <v/>
      </c>
      <c r="P4834" s="102" t="str">
        <f t="shared" si="2267"/>
        <v/>
      </c>
      <c r="Q4834" s="102" t="str">
        <f t="shared" si="2268"/>
        <v/>
      </c>
      <c r="R4834" s="120" t="str">
        <f t="shared" si="2269"/>
        <v/>
      </c>
      <c r="S4834" s="54" t="str">
        <f t="shared" si="2270"/>
        <v/>
      </c>
      <c r="T4834" s="5" t="str">
        <f t="shared" si="2271"/>
        <v/>
      </c>
      <c r="U4834" s="152" t="str">
        <f t="shared" si="2254"/>
        <v/>
      </c>
      <c r="V4834" s="152" t="str">
        <f t="shared" si="2255"/>
        <v/>
      </c>
      <c r="W4834" s="153" t="str">
        <f t="shared" si="2256"/>
        <v/>
      </c>
      <c r="X4834" s="153" t="str">
        <f t="shared" si="2257"/>
        <v/>
      </c>
      <c r="Y4834" s="153" t="str">
        <f t="shared" si="2258"/>
        <v/>
      </c>
      <c r="Z4834" s="153" t="str">
        <f t="shared" si="2259"/>
        <v/>
      </c>
      <c r="AA4834" s="152" t="str">
        <f t="shared" si="2260"/>
        <v/>
      </c>
      <c r="AB4834" s="152" t="str">
        <f t="shared" si="2261"/>
        <v/>
      </c>
      <c r="AC4834" s="154" t="str">
        <f t="shared" si="2272"/>
        <v/>
      </c>
      <c r="AD4834" s="154" t="str">
        <f t="shared" si="2273"/>
        <v/>
      </c>
      <c r="AE4834" s="3" t="str">
        <f t="shared" si="2274"/>
        <v/>
      </c>
      <c r="AF4834" s="3" t="str">
        <f t="shared" si="2275"/>
        <v/>
      </c>
      <c r="AG4834" s="3" t="str">
        <f t="shared" si="2276"/>
        <v/>
      </c>
      <c r="AH4834" s="4" t="str">
        <f t="shared" si="2277"/>
        <v/>
      </c>
      <c r="AI4834" s="75" t="str">
        <f t="shared" si="2278"/>
        <v/>
      </c>
      <c r="AJ4834" s="75" t="str">
        <f t="shared" si="2279"/>
        <v/>
      </c>
    </row>
    <row r="4835" spans="1:36" ht="14.25">
      <c r="A4835" s="41" t="str">
        <f t="shared" si="2262"/>
        <v/>
      </c>
      <c r="B4835" s="150" t="str">
        <f>IF(ISNUMBER(A4835),INDEX('MetaTrader Import'!$H$13:$J$5893,TRUNC(((A4835-$A$39+1)-1)/3)+1,MOD((A4835-$A$39+1)-1,3)+1),"")</f>
        <v/>
      </c>
      <c r="C4835" s="43" t="str">
        <f t="shared" si="2263"/>
        <v/>
      </c>
      <c r="D4835" s="43" t="str">
        <f t="shared" ca="1" si="2253"/>
        <v/>
      </c>
      <c r="E4835" s="43" t="str">
        <f t="shared" si="2264"/>
        <v/>
      </c>
      <c r="F4835" s="43" t="str">
        <f t="shared" si="2265"/>
        <v/>
      </c>
      <c r="G4835" s="43" t="str">
        <f>IF(A4835&lt;&gt;"",IF(A4835&lt;Data!$G$11*0.25,$C$13/$G$32,IF(A4835&gt;Data!$G$11*0.25,$C$13,$C$13*10)),"")</f>
        <v/>
      </c>
      <c r="H4835" s="43" t="str">
        <f>IF(A4835&lt;&gt;"",IF(Data!$G$9="constant",$C$13,IF(Data!$G$9="squeeze",G4835,F4835)),"")</f>
        <v/>
      </c>
      <c r="I4835" s="38" t="str">
        <f ca="1">IF(ISNUMBER(A4835),NORMINV(RAND(),0,IF(AND(Data!$G$9="squeeze",A4835&lt;Data!$G$11*0.25),$H$32,1)*$C$30*$C$13)*($C$14*$C$12),"")</f>
        <v/>
      </c>
      <c r="J4835" s="42" t="str">
        <f ca="1">IFERROR(IF(Data!$C$6="Real",B4835,I4835+J4834+($C$14*$C$12)*(NORMINV(RAND(),$C$15,CHOOSE($G$13,$C$13,F4835,G4835)))),"")</f>
        <v/>
      </c>
      <c r="K4835" s="88" t="str">
        <f>IF(ISNUMBER(A4835), IF($G$16="fixed",$G$17,MIN(H4835*Data!$C$7*$C$16*0.5,$C$17*Data!$C$7))*$C$12,"")</f>
        <v/>
      </c>
      <c r="L4835" s="42" t="str">
        <f t="shared" ca="1" si="2280"/>
        <v/>
      </c>
      <c r="M4835" s="44" t="str">
        <f t="shared" ca="1" si="2281"/>
        <v/>
      </c>
      <c r="N4835" s="44" t="str">
        <f t="shared" ca="1" si="2282"/>
        <v/>
      </c>
      <c r="O4835" s="108" t="str">
        <f t="shared" si="2266"/>
        <v/>
      </c>
      <c r="P4835" s="102" t="str">
        <f t="shared" si="2267"/>
        <v/>
      </c>
      <c r="Q4835" s="102" t="str">
        <f t="shared" si="2268"/>
        <v/>
      </c>
      <c r="R4835" s="120" t="str">
        <f t="shared" si="2269"/>
        <v/>
      </c>
      <c r="S4835" s="54" t="str">
        <f t="shared" si="2270"/>
        <v/>
      </c>
      <c r="T4835" s="5" t="str">
        <f t="shared" si="2271"/>
        <v/>
      </c>
      <c r="U4835" s="152" t="str">
        <f t="shared" si="2254"/>
        <v/>
      </c>
      <c r="V4835" s="152" t="str">
        <f t="shared" si="2255"/>
        <v/>
      </c>
      <c r="W4835" s="153" t="str">
        <f t="shared" si="2256"/>
        <v/>
      </c>
      <c r="X4835" s="153" t="str">
        <f t="shared" si="2257"/>
        <v/>
      </c>
      <c r="Y4835" s="153" t="str">
        <f t="shared" si="2258"/>
        <v/>
      </c>
      <c r="Z4835" s="153" t="str">
        <f t="shared" si="2259"/>
        <v/>
      </c>
      <c r="AA4835" s="152" t="str">
        <f t="shared" si="2260"/>
        <v/>
      </c>
      <c r="AB4835" s="152" t="str">
        <f t="shared" si="2261"/>
        <v/>
      </c>
      <c r="AC4835" s="154" t="str">
        <f t="shared" si="2272"/>
        <v/>
      </c>
      <c r="AD4835" s="154" t="str">
        <f t="shared" si="2273"/>
        <v/>
      </c>
      <c r="AE4835" s="3" t="str">
        <f t="shared" si="2274"/>
        <v/>
      </c>
      <c r="AF4835" s="3" t="str">
        <f t="shared" si="2275"/>
        <v/>
      </c>
      <c r="AG4835" s="3" t="str">
        <f t="shared" si="2276"/>
        <v/>
      </c>
      <c r="AH4835" s="4" t="str">
        <f t="shared" si="2277"/>
        <v/>
      </c>
      <c r="AI4835" s="75" t="str">
        <f t="shared" si="2278"/>
        <v/>
      </c>
      <c r="AJ4835" s="75" t="str">
        <f t="shared" si="2279"/>
        <v/>
      </c>
    </row>
    <row r="4836" spans="1:36" ht="14.25">
      <c r="A4836" s="41" t="str">
        <f t="shared" si="2262"/>
        <v/>
      </c>
      <c r="B4836" s="150" t="str">
        <f>IF(ISNUMBER(A4836),INDEX('MetaTrader Import'!$H$13:$J$5893,TRUNC(((A4836-$A$39+1)-1)/3)+1,MOD((A4836-$A$39+1)-1,3)+1),"")</f>
        <v/>
      </c>
      <c r="C4836" s="43" t="str">
        <f t="shared" si="2263"/>
        <v/>
      </c>
      <c r="D4836" s="43" t="str">
        <f t="shared" ca="1" si="2253"/>
        <v/>
      </c>
      <c r="E4836" s="43" t="str">
        <f t="shared" si="2264"/>
        <v/>
      </c>
      <c r="F4836" s="43" t="str">
        <f t="shared" si="2265"/>
        <v/>
      </c>
      <c r="G4836" s="43" t="str">
        <f>IF(A4836&lt;&gt;"",IF(A4836&lt;Data!$G$11*0.25,$C$13/$G$32,IF(A4836&gt;Data!$G$11*0.25,$C$13,$C$13*10)),"")</f>
        <v/>
      </c>
      <c r="H4836" s="43" t="str">
        <f>IF(A4836&lt;&gt;"",IF(Data!$G$9="constant",$C$13,IF(Data!$G$9="squeeze",G4836,F4836)),"")</f>
        <v/>
      </c>
      <c r="I4836" s="38" t="str">
        <f ca="1">IF(ISNUMBER(A4836),NORMINV(RAND(),0,IF(AND(Data!$G$9="squeeze",A4836&lt;Data!$G$11*0.25),$H$32,1)*$C$30*$C$13)*($C$14*$C$12),"")</f>
        <v/>
      </c>
      <c r="J4836" s="42" t="str">
        <f ca="1">IFERROR(IF(Data!$C$6="Real",B4836,I4836+J4835+($C$14*$C$12)*(NORMINV(RAND(),$C$15,CHOOSE($G$13,$C$13,F4836,G4836)))),"")</f>
        <v/>
      </c>
      <c r="K4836" s="88" t="str">
        <f>IF(ISNUMBER(A4836), IF($G$16="fixed",$G$17,MIN(H4836*Data!$C$7*$C$16*0.5,$C$17*Data!$C$7))*$C$12,"")</f>
        <v/>
      </c>
      <c r="L4836" s="42" t="str">
        <f t="shared" ca="1" si="2280"/>
        <v/>
      </c>
      <c r="M4836" s="44" t="str">
        <f t="shared" ca="1" si="2281"/>
        <v/>
      </c>
      <c r="N4836" s="44" t="str">
        <f t="shared" ca="1" si="2282"/>
        <v/>
      </c>
      <c r="O4836" s="108" t="str">
        <f t="shared" si="2266"/>
        <v/>
      </c>
      <c r="P4836" s="102" t="str">
        <f t="shared" si="2267"/>
        <v/>
      </c>
      <c r="Q4836" s="102" t="str">
        <f t="shared" si="2268"/>
        <v/>
      </c>
      <c r="R4836" s="120" t="str">
        <f t="shared" si="2269"/>
        <v/>
      </c>
      <c r="S4836" s="54" t="str">
        <f t="shared" si="2270"/>
        <v/>
      </c>
      <c r="T4836" s="5" t="str">
        <f t="shared" si="2271"/>
        <v/>
      </c>
      <c r="U4836" s="152" t="str">
        <f t="shared" si="2254"/>
        <v/>
      </c>
      <c r="V4836" s="152" t="str">
        <f t="shared" si="2255"/>
        <v/>
      </c>
      <c r="W4836" s="153" t="str">
        <f t="shared" si="2256"/>
        <v/>
      </c>
      <c r="X4836" s="153" t="str">
        <f t="shared" si="2257"/>
        <v/>
      </c>
      <c r="Y4836" s="153" t="str">
        <f t="shared" si="2258"/>
        <v/>
      </c>
      <c r="Z4836" s="153" t="str">
        <f t="shared" si="2259"/>
        <v/>
      </c>
      <c r="AA4836" s="152" t="str">
        <f t="shared" si="2260"/>
        <v/>
      </c>
      <c r="AB4836" s="152" t="str">
        <f t="shared" si="2261"/>
        <v/>
      </c>
      <c r="AC4836" s="154" t="str">
        <f t="shared" si="2272"/>
        <v/>
      </c>
      <c r="AD4836" s="154" t="str">
        <f t="shared" si="2273"/>
        <v/>
      </c>
      <c r="AE4836" s="3" t="str">
        <f t="shared" si="2274"/>
        <v/>
      </c>
      <c r="AF4836" s="3" t="str">
        <f t="shared" si="2275"/>
        <v/>
      </c>
      <c r="AG4836" s="3" t="str">
        <f t="shared" si="2276"/>
        <v/>
      </c>
      <c r="AH4836" s="4" t="str">
        <f t="shared" si="2277"/>
        <v/>
      </c>
      <c r="AI4836" s="75" t="str">
        <f t="shared" si="2278"/>
        <v/>
      </c>
      <c r="AJ4836" s="75" t="str">
        <f t="shared" si="2279"/>
        <v/>
      </c>
    </row>
    <row r="4837" spans="1:36" ht="14.25">
      <c r="A4837" s="41" t="str">
        <f t="shared" si="2262"/>
        <v/>
      </c>
      <c r="B4837" s="150" t="str">
        <f>IF(ISNUMBER(A4837),INDEX('MetaTrader Import'!$H$13:$J$5893,TRUNC(((A4837-$A$39+1)-1)/3)+1,MOD((A4837-$A$39+1)-1,3)+1),"")</f>
        <v/>
      </c>
      <c r="C4837" s="43" t="str">
        <f t="shared" si="2263"/>
        <v/>
      </c>
      <c r="D4837" s="43" t="str">
        <f t="shared" ca="1" si="2253"/>
        <v/>
      </c>
      <c r="E4837" s="43" t="str">
        <f t="shared" si="2264"/>
        <v/>
      </c>
      <c r="F4837" s="43" t="str">
        <f t="shared" si="2265"/>
        <v/>
      </c>
      <c r="G4837" s="43" t="str">
        <f>IF(A4837&lt;&gt;"",IF(A4837&lt;Data!$G$11*0.25,$C$13/$G$32,IF(A4837&gt;Data!$G$11*0.25,$C$13,$C$13*10)),"")</f>
        <v/>
      </c>
      <c r="H4837" s="43" t="str">
        <f>IF(A4837&lt;&gt;"",IF(Data!$G$9="constant",$C$13,IF(Data!$G$9="squeeze",G4837,F4837)),"")</f>
        <v/>
      </c>
      <c r="I4837" s="38" t="str">
        <f ca="1">IF(ISNUMBER(A4837),NORMINV(RAND(),0,IF(AND(Data!$G$9="squeeze",A4837&lt;Data!$G$11*0.25),$H$32,1)*$C$30*$C$13)*($C$14*$C$12),"")</f>
        <v/>
      </c>
      <c r="J4837" s="42" t="str">
        <f ca="1">IFERROR(IF(Data!$C$6="Real",B4837,I4837+J4836+($C$14*$C$12)*(NORMINV(RAND(),$C$15,CHOOSE($G$13,$C$13,F4837,G4837)))),"")</f>
        <v/>
      </c>
      <c r="K4837" s="88" t="str">
        <f>IF(ISNUMBER(A4837), IF($G$16="fixed",$G$17,MIN(H4837*Data!$C$7*$C$16*0.5,$C$17*Data!$C$7))*$C$12,"")</f>
        <v/>
      </c>
      <c r="L4837" s="42" t="str">
        <f t="shared" ca="1" si="2280"/>
        <v/>
      </c>
      <c r="M4837" s="44" t="str">
        <f t="shared" ca="1" si="2281"/>
        <v/>
      </c>
      <c r="N4837" s="44" t="str">
        <f t="shared" ca="1" si="2282"/>
        <v/>
      </c>
      <c r="O4837" s="108" t="str">
        <f t="shared" si="2266"/>
        <v/>
      </c>
      <c r="P4837" s="102" t="str">
        <f t="shared" si="2267"/>
        <v/>
      </c>
      <c r="Q4837" s="102" t="str">
        <f t="shared" si="2268"/>
        <v/>
      </c>
      <c r="R4837" s="120" t="str">
        <f t="shared" si="2269"/>
        <v/>
      </c>
      <c r="S4837" s="54" t="str">
        <f t="shared" si="2270"/>
        <v/>
      </c>
      <c r="T4837" s="5" t="str">
        <f t="shared" si="2271"/>
        <v/>
      </c>
      <c r="U4837" s="152" t="str">
        <f t="shared" si="2254"/>
        <v/>
      </c>
      <c r="V4837" s="152" t="str">
        <f t="shared" si="2255"/>
        <v/>
      </c>
      <c r="W4837" s="153" t="str">
        <f t="shared" si="2256"/>
        <v/>
      </c>
      <c r="X4837" s="153" t="str">
        <f t="shared" si="2257"/>
        <v/>
      </c>
      <c r="Y4837" s="153" t="str">
        <f t="shared" si="2258"/>
        <v/>
      </c>
      <c r="Z4837" s="153" t="str">
        <f t="shared" si="2259"/>
        <v/>
      </c>
      <c r="AA4837" s="152" t="str">
        <f t="shared" si="2260"/>
        <v/>
      </c>
      <c r="AB4837" s="152" t="str">
        <f t="shared" si="2261"/>
        <v/>
      </c>
      <c r="AC4837" s="154" t="str">
        <f t="shared" si="2272"/>
        <v/>
      </c>
      <c r="AD4837" s="154" t="str">
        <f t="shared" si="2273"/>
        <v/>
      </c>
      <c r="AE4837" s="3" t="str">
        <f t="shared" si="2274"/>
        <v/>
      </c>
      <c r="AF4837" s="3" t="str">
        <f t="shared" si="2275"/>
        <v/>
      </c>
      <c r="AG4837" s="3" t="str">
        <f t="shared" si="2276"/>
        <v/>
      </c>
      <c r="AH4837" s="4" t="str">
        <f t="shared" si="2277"/>
        <v/>
      </c>
      <c r="AI4837" s="75" t="str">
        <f t="shared" si="2278"/>
        <v/>
      </c>
      <c r="AJ4837" s="75" t="str">
        <f t="shared" si="2279"/>
        <v/>
      </c>
    </row>
    <row r="4838" spans="1:36" ht="14.25">
      <c r="A4838" s="41" t="str">
        <f t="shared" si="2262"/>
        <v/>
      </c>
      <c r="B4838" s="150" t="str">
        <f>IF(ISNUMBER(A4838),INDEX('MetaTrader Import'!$H$13:$J$5893,TRUNC(((A4838-$A$39+1)-1)/3)+1,MOD((A4838-$A$39+1)-1,3)+1),"")</f>
        <v/>
      </c>
      <c r="C4838" s="43" t="str">
        <f t="shared" si="2263"/>
        <v/>
      </c>
      <c r="D4838" s="43" t="str">
        <f t="shared" ca="1" si="2253"/>
        <v/>
      </c>
      <c r="E4838" s="43" t="str">
        <f t="shared" si="2264"/>
        <v/>
      </c>
      <c r="F4838" s="43" t="str">
        <f t="shared" si="2265"/>
        <v/>
      </c>
      <c r="G4838" s="43" t="str">
        <f>IF(A4838&lt;&gt;"",IF(A4838&lt;Data!$G$11*0.25,$C$13/$G$32,IF(A4838&gt;Data!$G$11*0.25,$C$13,$C$13*10)),"")</f>
        <v/>
      </c>
      <c r="H4838" s="43" t="str">
        <f>IF(A4838&lt;&gt;"",IF(Data!$G$9="constant",$C$13,IF(Data!$G$9="squeeze",G4838,F4838)),"")</f>
        <v/>
      </c>
      <c r="I4838" s="38" t="str">
        <f ca="1">IF(ISNUMBER(A4838),NORMINV(RAND(),0,IF(AND(Data!$G$9="squeeze",A4838&lt;Data!$G$11*0.25),$H$32,1)*$C$30*$C$13)*($C$14*$C$12),"")</f>
        <v/>
      </c>
      <c r="J4838" s="42" t="str">
        <f ca="1">IFERROR(IF(Data!$C$6="Real",B4838,I4838+J4837+($C$14*$C$12)*(NORMINV(RAND(),$C$15,CHOOSE($G$13,$C$13,F4838,G4838)))),"")</f>
        <v/>
      </c>
      <c r="K4838" s="88" t="str">
        <f>IF(ISNUMBER(A4838), IF($G$16="fixed",$G$17,MIN(H4838*Data!$C$7*$C$16*0.5,$C$17*Data!$C$7))*$C$12,"")</f>
        <v/>
      </c>
      <c r="L4838" s="42" t="str">
        <f t="shared" ca="1" si="2280"/>
        <v/>
      </c>
      <c r="M4838" s="44" t="str">
        <f t="shared" ca="1" si="2281"/>
        <v/>
      </c>
      <c r="N4838" s="44" t="str">
        <f t="shared" ca="1" si="2282"/>
        <v/>
      </c>
      <c r="O4838" s="108" t="str">
        <f t="shared" si="2266"/>
        <v/>
      </c>
      <c r="P4838" s="102" t="str">
        <f t="shared" si="2267"/>
        <v/>
      </c>
      <c r="Q4838" s="102" t="str">
        <f t="shared" si="2268"/>
        <v/>
      </c>
      <c r="R4838" s="120" t="str">
        <f t="shared" si="2269"/>
        <v/>
      </c>
      <c r="S4838" s="54" t="str">
        <f t="shared" si="2270"/>
        <v/>
      </c>
      <c r="T4838" s="5" t="str">
        <f t="shared" si="2271"/>
        <v/>
      </c>
      <c r="U4838" s="152" t="str">
        <f t="shared" si="2254"/>
        <v/>
      </c>
      <c r="V4838" s="152" t="str">
        <f t="shared" si="2255"/>
        <v/>
      </c>
      <c r="W4838" s="153" t="str">
        <f t="shared" si="2256"/>
        <v/>
      </c>
      <c r="X4838" s="153" t="str">
        <f t="shared" si="2257"/>
        <v/>
      </c>
      <c r="Y4838" s="153" t="str">
        <f t="shared" si="2258"/>
        <v/>
      </c>
      <c r="Z4838" s="153" t="str">
        <f t="shared" si="2259"/>
        <v/>
      </c>
      <c r="AA4838" s="152" t="str">
        <f t="shared" si="2260"/>
        <v/>
      </c>
      <c r="AB4838" s="152" t="str">
        <f t="shared" si="2261"/>
        <v/>
      </c>
      <c r="AC4838" s="154" t="str">
        <f t="shared" si="2272"/>
        <v/>
      </c>
      <c r="AD4838" s="154" t="str">
        <f t="shared" si="2273"/>
        <v/>
      </c>
      <c r="AE4838" s="3" t="str">
        <f t="shared" si="2274"/>
        <v/>
      </c>
      <c r="AF4838" s="3" t="str">
        <f t="shared" si="2275"/>
        <v/>
      </c>
      <c r="AG4838" s="3" t="str">
        <f t="shared" si="2276"/>
        <v/>
      </c>
      <c r="AH4838" s="4" t="str">
        <f t="shared" si="2277"/>
        <v/>
      </c>
      <c r="AI4838" s="75" t="str">
        <f t="shared" si="2278"/>
        <v/>
      </c>
      <c r="AJ4838" s="75" t="str">
        <f t="shared" si="2279"/>
        <v/>
      </c>
    </row>
    <row r="4839" spans="1:36" ht="14.25">
      <c r="A4839" s="41" t="str">
        <f t="shared" si="2262"/>
        <v/>
      </c>
      <c r="B4839" s="150" t="str">
        <f>IF(ISNUMBER(A4839),INDEX('MetaTrader Import'!$H$13:$J$5893,TRUNC(((A4839-$A$39+1)-1)/3)+1,MOD((A4839-$A$39+1)-1,3)+1),"")</f>
        <v/>
      </c>
      <c r="C4839" s="43" t="str">
        <f t="shared" si="2263"/>
        <v/>
      </c>
      <c r="D4839" s="43" t="str">
        <f t="shared" ca="1" si="2253"/>
        <v/>
      </c>
      <c r="E4839" s="43" t="str">
        <f t="shared" si="2264"/>
        <v/>
      </c>
      <c r="F4839" s="43" t="str">
        <f t="shared" si="2265"/>
        <v/>
      </c>
      <c r="G4839" s="43" t="str">
        <f>IF(A4839&lt;&gt;"",IF(A4839&lt;Data!$G$11*0.25,$C$13/$G$32,IF(A4839&gt;Data!$G$11*0.25,$C$13,$C$13*10)),"")</f>
        <v/>
      </c>
      <c r="H4839" s="43" t="str">
        <f>IF(A4839&lt;&gt;"",IF(Data!$G$9="constant",$C$13,IF(Data!$G$9="squeeze",G4839,F4839)),"")</f>
        <v/>
      </c>
      <c r="I4839" s="38" t="str">
        <f ca="1">IF(ISNUMBER(A4839),NORMINV(RAND(),0,IF(AND(Data!$G$9="squeeze",A4839&lt;Data!$G$11*0.25),$H$32,1)*$C$30*$C$13)*($C$14*$C$12),"")</f>
        <v/>
      </c>
      <c r="J4839" s="42" t="str">
        <f ca="1">IFERROR(IF(Data!$C$6="Real",B4839,I4839+J4838+($C$14*$C$12)*(NORMINV(RAND(),$C$15,CHOOSE($G$13,$C$13,F4839,G4839)))),"")</f>
        <v/>
      </c>
      <c r="K4839" s="88" t="str">
        <f>IF(ISNUMBER(A4839), IF($G$16="fixed",$G$17,MIN(H4839*Data!$C$7*$C$16*0.5,$C$17*Data!$C$7))*$C$12,"")</f>
        <v/>
      </c>
      <c r="L4839" s="42" t="str">
        <f t="shared" ca="1" si="2280"/>
        <v/>
      </c>
      <c r="M4839" s="44" t="str">
        <f t="shared" ca="1" si="2281"/>
        <v/>
      </c>
      <c r="N4839" s="44" t="str">
        <f t="shared" ca="1" si="2282"/>
        <v/>
      </c>
      <c r="O4839" s="108" t="str">
        <f t="shared" si="2266"/>
        <v/>
      </c>
      <c r="P4839" s="102" t="str">
        <f t="shared" si="2267"/>
        <v/>
      </c>
      <c r="Q4839" s="102" t="str">
        <f t="shared" si="2268"/>
        <v/>
      </c>
      <c r="R4839" s="120" t="str">
        <f t="shared" si="2269"/>
        <v/>
      </c>
      <c r="S4839" s="54" t="str">
        <f t="shared" si="2270"/>
        <v/>
      </c>
      <c r="T4839" s="5" t="str">
        <f t="shared" si="2271"/>
        <v/>
      </c>
      <c r="U4839" s="152" t="str">
        <f t="shared" si="2254"/>
        <v/>
      </c>
      <c r="V4839" s="152" t="str">
        <f t="shared" si="2255"/>
        <v/>
      </c>
      <c r="W4839" s="153" t="str">
        <f t="shared" si="2256"/>
        <v/>
      </c>
      <c r="X4839" s="153" t="str">
        <f t="shared" si="2257"/>
        <v/>
      </c>
      <c r="Y4839" s="153" t="str">
        <f t="shared" si="2258"/>
        <v/>
      </c>
      <c r="Z4839" s="153" t="str">
        <f t="shared" si="2259"/>
        <v/>
      </c>
      <c r="AA4839" s="152" t="str">
        <f t="shared" si="2260"/>
        <v/>
      </c>
      <c r="AB4839" s="152" t="str">
        <f t="shared" si="2261"/>
        <v/>
      </c>
      <c r="AC4839" s="154" t="str">
        <f t="shared" si="2272"/>
        <v/>
      </c>
      <c r="AD4839" s="154" t="str">
        <f t="shared" si="2273"/>
        <v/>
      </c>
      <c r="AE4839" s="3" t="str">
        <f t="shared" si="2274"/>
        <v/>
      </c>
      <c r="AF4839" s="3" t="str">
        <f t="shared" si="2275"/>
        <v/>
      </c>
      <c r="AG4839" s="3" t="str">
        <f t="shared" si="2276"/>
        <v/>
      </c>
      <c r="AH4839" s="4" t="str">
        <f t="shared" si="2277"/>
        <v/>
      </c>
      <c r="AI4839" s="75" t="str">
        <f t="shared" si="2278"/>
        <v/>
      </c>
      <c r="AJ4839" s="75" t="str">
        <f t="shared" si="2279"/>
        <v/>
      </c>
    </row>
    <row r="4840" spans="1:36" ht="14.25">
      <c r="A4840" s="41" t="str">
        <f t="shared" si="2262"/>
        <v/>
      </c>
      <c r="B4840" s="150" t="str">
        <f>IF(ISNUMBER(A4840),INDEX('MetaTrader Import'!$H$13:$J$5893,TRUNC(((A4840-$A$39+1)-1)/3)+1,MOD((A4840-$A$39+1)-1,3)+1),"")</f>
        <v/>
      </c>
      <c r="C4840" s="43" t="str">
        <f t="shared" si="2263"/>
        <v/>
      </c>
      <c r="D4840" s="43" t="str">
        <f t="shared" ca="1" si="2253"/>
        <v/>
      </c>
      <c r="E4840" s="43" t="str">
        <f t="shared" si="2264"/>
        <v/>
      </c>
      <c r="F4840" s="43" t="str">
        <f t="shared" si="2265"/>
        <v/>
      </c>
      <c r="G4840" s="43" t="str">
        <f>IF(A4840&lt;&gt;"",IF(A4840&lt;Data!$G$11*0.25,$C$13/$G$32,IF(A4840&gt;Data!$G$11*0.25,$C$13,$C$13*10)),"")</f>
        <v/>
      </c>
      <c r="H4840" s="43" t="str">
        <f>IF(A4840&lt;&gt;"",IF(Data!$G$9="constant",$C$13,IF(Data!$G$9="squeeze",G4840,F4840)),"")</f>
        <v/>
      </c>
      <c r="I4840" s="38" t="str">
        <f ca="1">IF(ISNUMBER(A4840),NORMINV(RAND(),0,IF(AND(Data!$G$9="squeeze",A4840&lt;Data!$G$11*0.25),$H$32,1)*$C$30*$C$13)*($C$14*$C$12),"")</f>
        <v/>
      </c>
      <c r="J4840" s="42" t="str">
        <f ca="1">IFERROR(IF(Data!$C$6="Real",B4840,I4840+J4839+($C$14*$C$12)*(NORMINV(RAND(),$C$15,CHOOSE($G$13,$C$13,F4840,G4840)))),"")</f>
        <v/>
      </c>
      <c r="K4840" s="88" t="str">
        <f>IF(ISNUMBER(A4840), IF($G$16="fixed",$G$17,MIN(H4840*Data!$C$7*$C$16*0.5,$C$17*Data!$C$7))*$C$12,"")</f>
        <v/>
      </c>
      <c r="L4840" s="42" t="str">
        <f t="shared" ca="1" si="2280"/>
        <v/>
      </c>
      <c r="M4840" s="44" t="str">
        <f t="shared" ca="1" si="2281"/>
        <v/>
      </c>
      <c r="N4840" s="44" t="str">
        <f t="shared" ca="1" si="2282"/>
        <v/>
      </c>
      <c r="O4840" s="108" t="str">
        <f t="shared" si="2266"/>
        <v/>
      </c>
      <c r="P4840" s="102" t="str">
        <f t="shared" si="2267"/>
        <v/>
      </c>
      <c r="Q4840" s="102" t="str">
        <f t="shared" si="2268"/>
        <v/>
      </c>
      <c r="R4840" s="120" t="str">
        <f t="shared" si="2269"/>
        <v/>
      </c>
      <c r="S4840" s="54" t="str">
        <f t="shared" si="2270"/>
        <v/>
      </c>
      <c r="T4840" s="5" t="str">
        <f t="shared" si="2271"/>
        <v/>
      </c>
      <c r="U4840" s="152" t="str">
        <f t="shared" si="2254"/>
        <v/>
      </c>
      <c r="V4840" s="152" t="str">
        <f t="shared" si="2255"/>
        <v/>
      </c>
      <c r="W4840" s="153" t="str">
        <f t="shared" si="2256"/>
        <v/>
      </c>
      <c r="X4840" s="153" t="str">
        <f t="shared" si="2257"/>
        <v/>
      </c>
      <c r="Y4840" s="153" t="str">
        <f t="shared" si="2258"/>
        <v/>
      </c>
      <c r="Z4840" s="153" t="str">
        <f t="shared" si="2259"/>
        <v/>
      </c>
      <c r="AA4840" s="152" t="str">
        <f t="shared" si="2260"/>
        <v/>
      </c>
      <c r="AB4840" s="152" t="str">
        <f t="shared" si="2261"/>
        <v/>
      </c>
      <c r="AC4840" s="154" t="str">
        <f t="shared" si="2272"/>
        <v/>
      </c>
      <c r="AD4840" s="154" t="str">
        <f t="shared" si="2273"/>
        <v/>
      </c>
      <c r="AE4840" s="3" t="str">
        <f t="shared" si="2274"/>
        <v/>
      </c>
      <c r="AF4840" s="3" t="str">
        <f t="shared" si="2275"/>
        <v/>
      </c>
      <c r="AG4840" s="3" t="str">
        <f t="shared" si="2276"/>
        <v/>
      </c>
      <c r="AH4840" s="4" t="str">
        <f t="shared" si="2277"/>
        <v/>
      </c>
      <c r="AI4840" s="75" t="str">
        <f t="shared" si="2278"/>
        <v/>
      </c>
      <c r="AJ4840" s="75" t="str">
        <f t="shared" si="2279"/>
        <v/>
      </c>
    </row>
    <row r="4841" spans="1:36" ht="14.25">
      <c r="A4841" s="41" t="str">
        <f t="shared" si="2262"/>
        <v/>
      </c>
      <c r="B4841" s="150" t="str">
        <f>IF(ISNUMBER(A4841),INDEX('MetaTrader Import'!$H$13:$J$5893,TRUNC(((A4841-$A$39+1)-1)/3)+1,MOD((A4841-$A$39+1)-1,3)+1),"")</f>
        <v/>
      </c>
      <c r="C4841" s="43" t="str">
        <f t="shared" si="2263"/>
        <v/>
      </c>
      <c r="D4841" s="43" t="str">
        <f t="shared" ca="1" si="2253"/>
        <v/>
      </c>
      <c r="E4841" s="43" t="str">
        <f t="shared" si="2264"/>
        <v/>
      </c>
      <c r="F4841" s="43" t="str">
        <f t="shared" si="2265"/>
        <v/>
      </c>
      <c r="G4841" s="43" t="str">
        <f>IF(A4841&lt;&gt;"",IF(A4841&lt;Data!$G$11*0.25,$C$13/$G$32,IF(A4841&gt;Data!$G$11*0.25,$C$13,$C$13*10)),"")</f>
        <v/>
      </c>
      <c r="H4841" s="43" t="str">
        <f>IF(A4841&lt;&gt;"",IF(Data!$G$9="constant",$C$13,IF(Data!$G$9="squeeze",G4841,F4841)),"")</f>
        <v/>
      </c>
      <c r="I4841" s="38" t="str">
        <f ca="1">IF(ISNUMBER(A4841),NORMINV(RAND(),0,IF(AND(Data!$G$9="squeeze",A4841&lt;Data!$G$11*0.25),$H$32,1)*$C$30*$C$13)*($C$14*$C$12),"")</f>
        <v/>
      </c>
      <c r="J4841" s="42" t="str">
        <f ca="1">IFERROR(IF(Data!$C$6="Real",B4841,I4841+J4840+($C$14*$C$12)*(NORMINV(RAND(),$C$15,CHOOSE($G$13,$C$13,F4841,G4841)))),"")</f>
        <v/>
      </c>
      <c r="K4841" s="88" t="str">
        <f>IF(ISNUMBER(A4841), IF($G$16="fixed",$G$17,MIN(H4841*Data!$C$7*$C$16*0.5,$C$17*Data!$C$7))*$C$12,"")</f>
        <v/>
      </c>
      <c r="L4841" s="42" t="str">
        <f t="shared" ca="1" si="2280"/>
        <v/>
      </c>
      <c r="M4841" s="44" t="str">
        <f t="shared" ca="1" si="2281"/>
        <v/>
      </c>
      <c r="N4841" s="44" t="str">
        <f t="shared" ca="1" si="2282"/>
        <v/>
      </c>
      <c r="O4841" s="108" t="str">
        <f t="shared" si="2266"/>
        <v/>
      </c>
      <c r="P4841" s="102" t="str">
        <f t="shared" si="2267"/>
        <v/>
      </c>
      <c r="Q4841" s="102" t="str">
        <f t="shared" si="2268"/>
        <v/>
      </c>
      <c r="R4841" s="120" t="str">
        <f t="shared" si="2269"/>
        <v/>
      </c>
      <c r="S4841" s="54" t="str">
        <f t="shared" si="2270"/>
        <v/>
      </c>
      <c r="T4841" s="5" t="str">
        <f t="shared" si="2271"/>
        <v/>
      </c>
      <c r="U4841" s="152" t="str">
        <f t="shared" si="2254"/>
        <v/>
      </c>
      <c r="V4841" s="152" t="str">
        <f t="shared" si="2255"/>
        <v/>
      </c>
      <c r="W4841" s="153" t="str">
        <f t="shared" si="2256"/>
        <v/>
      </c>
      <c r="X4841" s="153" t="str">
        <f t="shared" si="2257"/>
        <v/>
      </c>
      <c r="Y4841" s="153" t="str">
        <f t="shared" si="2258"/>
        <v/>
      </c>
      <c r="Z4841" s="153" t="str">
        <f t="shared" si="2259"/>
        <v/>
      </c>
      <c r="AA4841" s="152" t="str">
        <f t="shared" si="2260"/>
        <v/>
      </c>
      <c r="AB4841" s="152" t="str">
        <f t="shared" si="2261"/>
        <v/>
      </c>
      <c r="AC4841" s="154" t="str">
        <f t="shared" si="2272"/>
        <v/>
      </c>
      <c r="AD4841" s="154" t="str">
        <f t="shared" si="2273"/>
        <v/>
      </c>
      <c r="AE4841" s="3" t="str">
        <f t="shared" si="2274"/>
        <v/>
      </c>
      <c r="AF4841" s="3" t="str">
        <f t="shared" si="2275"/>
        <v/>
      </c>
      <c r="AG4841" s="3" t="str">
        <f t="shared" si="2276"/>
        <v/>
      </c>
      <c r="AH4841" s="4" t="str">
        <f t="shared" si="2277"/>
        <v/>
      </c>
      <c r="AI4841" s="75" t="str">
        <f t="shared" si="2278"/>
        <v/>
      </c>
      <c r="AJ4841" s="75" t="str">
        <f t="shared" si="2279"/>
        <v/>
      </c>
    </row>
    <row r="4842" spans="1:36" ht="14.25">
      <c r="A4842" s="41" t="str">
        <f t="shared" si="2262"/>
        <v/>
      </c>
      <c r="B4842" s="150" t="str">
        <f>IF(ISNUMBER(A4842),INDEX('MetaTrader Import'!$H$13:$J$5893,TRUNC(((A4842-$A$39+1)-1)/3)+1,MOD((A4842-$A$39+1)-1,3)+1),"")</f>
        <v/>
      </c>
      <c r="C4842" s="43" t="str">
        <f t="shared" si="2263"/>
        <v/>
      </c>
      <c r="D4842" s="43" t="str">
        <f t="shared" ca="1" si="2253"/>
        <v/>
      </c>
      <c r="E4842" s="43" t="str">
        <f t="shared" si="2264"/>
        <v/>
      </c>
      <c r="F4842" s="43" t="str">
        <f t="shared" si="2265"/>
        <v/>
      </c>
      <c r="G4842" s="43" t="str">
        <f>IF(A4842&lt;&gt;"",IF(A4842&lt;Data!$G$11*0.25,$C$13/$G$32,IF(A4842&gt;Data!$G$11*0.25,$C$13,$C$13*10)),"")</f>
        <v/>
      </c>
      <c r="H4842" s="43" t="str">
        <f>IF(A4842&lt;&gt;"",IF(Data!$G$9="constant",$C$13,IF(Data!$G$9="squeeze",G4842,F4842)),"")</f>
        <v/>
      </c>
      <c r="I4842" s="38" t="str">
        <f ca="1">IF(ISNUMBER(A4842),NORMINV(RAND(),0,IF(AND(Data!$G$9="squeeze",A4842&lt;Data!$G$11*0.25),$H$32,1)*$C$30*$C$13)*($C$14*$C$12),"")</f>
        <v/>
      </c>
      <c r="J4842" s="42" t="str">
        <f ca="1">IFERROR(IF(Data!$C$6="Real",B4842,I4842+J4841+($C$14*$C$12)*(NORMINV(RAND(),$C$15,CHOOSE($G$13,$C$13,F4842,G4842)))),"")</f>
        <v/>
      </c>
      <c r="K4842" s="88" t="str">
        <f>IF(ISNUMBER(A4842), IF($G$16="fixed",$G$17,MIN(H4842*Data!$C$7*$C$16*0.5,$C$17*Data!$C$7))*$C$12,"")</f>
        <v/>
      </c>
      <c r="L4842" s="42" t="str">
        <f t="shared" ca="1" si="2280"/>
        <v/>
      </c>
      <c r="M4842" s="44" t="str">
        <f t="shared" ca="1" si="2281"/>
        <v/>
      </c>
      <c r="N4842" s="44" t="str">
        <f t="shared" ca="1" si="2282"/>
        <v/>
      </c>
      <c r="O4842" s="108" t="str">
        <f t="shared" si="2266"/>
        <v/>
      </c>
      <c r="P4842" s="102" t="str">
        <f t="shared" si="2267"/>
        <v/>
      </c>
      <c r="Q4842" s="102" t="str">
        <f t="shared" si="2268"/>
        <v/>
      </c>
      <c r="R4842" s="120" t="str">
        <f t="shared" si="2269"/>
        <v/>
      </c>
      <c r="S4842" s="54" t="str">
        <f t="shared" si="2270"/>
        <v/>
      </c>
      <c r="T4842" s="5" t="str">
        <f t="shared" si="2271"/>
        <v/>
      </c>
      <c r="U4842" s="152" t="str">
        <f t="shared" si="2254"/>
        <v/>
      </c>
      <c r="V4842" s="152" t="str">
        <f t="shared" si="2255"/>
        <v/>
      </c>
      <c r="W4842" s="153" t="str">
        <f t="shared" si="2256"/>
        <v/>
      </c>
      <c r="X4842" s="153" t="str">
        <f t="shared" si="2257"/>
        <v/>
      </c>
      <c r="Y4842" s="153" t="str">
        <f t="shared" si="2258"/>
        <v/>
      </c>
      <c r="Z4842" s="153" t="str">
        <f t="shared" si="2259"/>
        <v/>
      </c>
      <c r="AA4842" s="152" t="str">
        <f t="shared" si="2260"/>
        <v/>
      </c>
      <c r="AB4842" s="152" t="str">
        <f t="shared" si="2261"/>
        <v/>
      </c>
      <c r="AC4842" s="154" t="str">
        <f t="shared" si="2272"/>
        <v/>
      </c>
      <c r="AD4842" s="154" t="str">
        <f t="shared" si="2273"/>
        <v/>
      </c>
      <c r="AE4842" s="3" t="str">
        <f t="shared" si="2274"/>
        <v/>
      </c>
      <c r="AF4842" s="3" t="str">
        <f t="shared" si="2275"/>
        <v/>
      </c>
      <c r="AG4842" s="3" t="str">
        <f t="shared" si="2276"/>
        <v/>
      </c>
      <c r="AH4842" s="4" t="str">
        <f t="shared" si="2277"/>
        <v/>
      </c>
      <c r="AI4842" s="75" t="str">
        <f t="shared" si="2278"/>
        <v/>
      </c>
      <c r="AJ4842" s="75" t="str">
        <f t="shared" si="2279"/>
        <v/>
      </c>
    </row>
    <row r="4843" spans="1:36" ht="14.25">
      <c r="A4843" s="41" t="str">
        <f t="shared" si="2262"/>
        <v/>
      </c>
      <c r="B4843" s="150" t="str">
        <f>IF(ISNUMBER(A4843),INDEX('MetaTrader Import'!$H$13:$J$5893,TRUNC(((A4843-$A$39+1)-1)/3)+1,MOD((A4843-$A$39+1)-1,3)+1),"")</f>
        <v/>
      </c>
      <c r="C4843" s="43" t="str">
        <f t="shared" si="2263"/>
        <v/>
      </c>
      <c r="D4843" s="43" t="str">
        <f t="shared" ca="1" si="2253"/>
        <v/>
      </c>
      <c r="E4843" s="43" t="str">
        <f t="shared" si="2264"/>
        <v/>
      </c>
      <c r="F4843" s="43" t="str">
        <f t="shared" si="2265"/>
        <v/>
      </c>
      <c r="G4843" s="43" t="str">
        <f>IF(A4843&lt;&gt;"",IF(A4843&lt;Data!$G$11*0.25,$C$13/$G$32,IF(A4843&gt;Data!$G$11*0.25,$C$13,$C$13*10)),"")</f>
        <v/>
      </c>
      <c r="H4843" s="43" t="str">
        <f>IF(A4843&lt;&gt;"",IF(Data!$G$9="constant",$C$13,IF(Data!$G$9="squeeze",G4843,F4843)),"")</f>
        <v/>
      </c>
      <c r="I4843" s="38" t="str">
        <f ca="1">IF(ISNUMBER(A4843),NORMINV(RAND(),0,IF(AND(Data!$G$9="squeeze",A4843&lt;Data!$G$11*0.25),$H$32,1)*$C$30*$C$13)*($C$14*$C$12),"")</f>
        <v/>
      </c>
      <c r="J4843" s="42" t="str">
        <f ca="1">IFERROR(IF(Data!$C$6="Real",B4843,I4843+J4842+($C$14*$C$12)*(NORMINV(RAND(),$C$15,CHOOSE($G$13,$C$13,F4843,G4843)))),"")</f>
        <v/>
      </c>
      <c r="K4843" s="88" t="str">
        <f>IF(ISNUMBER(A4843), IF($G$16="fixed",$G$17,MIN(H4843*Data!$C$7*$C$16*0.5,$C$17*Data!$C$7))*$C$12,"")</f>
        <v/>
      </c>
      <c r="L4843" s="42" t="str">
        <f t="shared" ca="1" si="2280"/>
        <v/>
      </c>
      <c r="M4843" s="44" t="str">
        <f t="shared" ca="1" si="2281"/>
        <v/>
      </c>
      <c r="N4843" s="44" t="str">
        <f t="shared" ca="1" si="2282"/>
        <v/>
      </c>
      <c r="O4843" s="108" t="str">
        <f t="shared" si="2266"/>
        <v/>
      </c>
      <c r="P4843" s="102" t="str">
        <f t="shared" si="2267"/>
        <v/>
      </c>
      <c r="Q4843" s="102" t="str">
        <f t="shared" si="2268"/>
        <v/>
      </c>
      <c r="R4843" s="120" t="str">
        <f t="shared" si="2269"/>
        <v/>
      </c>
      <c r="S4843" s="54" t="str">
        <f t="shared" si="2270"/>
        <v/>
      </c>
      <c r="T4843" s="5" t="str">
        <f t="shared" si="2271"/>
        <v/>
      </c>
      <c r="U4843" s="152" t="str">
        <f t="shared" si="2254"/>
        <v/>
      </c>
      <c r="V4843" s="152" t="str">
        <f t="shared" si="2255"/>
        <v/>
      </c>
      <c r="W4843" s="153" t="str">
        <f t="shared" si="2256"/>
        <v/>
      </c>
      <c r="X4843" s="153" t="str">
        <f t="shared" si="2257"/>
        <v/>
      </c>
      <c r="Y4843" s="153" t="str">
        <f t="shared" si="2258"/>
        <v/>
      </c>
      <c r="Z4843" s="153" t="str">
        <f t="shared" si="2259"/>
        <v/>
      </c>
      <c r="AA4843" s="152" t="str">
        <f t="shared" si="2260"/>
        <v/>
      </c>
      <c r="AB4843" s="152" t="str">
        <f t="shared" si="2261"/>
        <v/>
      </c>
      <c r="AC4843" s="154" t="str">
        <f t="shared" si="2272"/>
        <v/>
      </c>
      <c r="AD4843" s="154" t="str">
        <f t="shared" si="2273"/>
        <v/>
      </c>
      <c r="AE4843" s="3" t="str">
        <f t="shared" si="2274"/>
        <v/>
      </c>
      <c r="AF4843" s="3" t="str">
        <f t="shared" si="2275"/>
        <v/>
      </c>
      <c r="AG4843" s="3" t="str">
        <f t="shared" si="2276"/>
        <v/>
      </c>
      <c r="AH4843" s="4" t="str">
        <f t="shared" si="2277"/>
        <v/>
      </c>
      <c r="AI4843" s="75" t="str">
        <f t="shared" si="2278"/>
        <v/>
      </c>
      <c r="AJ4843" s="75" t="str">
        <f t="shared" si="2279"/>
        <v/>
      </c>
    </row>
    <row r="4844" spans="1:36" ht="14.25">
      <c r="A4844" s="41" t="str">
        <f t="shared" si="2262"/>
        <v/>
      </c>
      <c r="B4844" s="150" t="str">
        <f>IF(ISNUMBER(A4844),INDEX('MetaTrader Import'!$H$13:$J$5893,TRUNC(((A4844-$A$39+1)-1)/3)+1,MOD((A4844-$A$39+1)-1,3)+1),"")</f>
        <v/>
      </c>
      <c r="C4844" s="43" t="str">
        <f t="shared" si="2263"/>
        <v/>
      </c>
      <c r="D4844" s="43" t="str">
        <f t="shared" ca="1" si="2253"/>
        <v/>
      </c>
      <c r="E4844" s="43" t="str">
        <f t="shared" si="2264"/>
        <v/>
      </c>
      <c r="F4844" s="43" t="str">
        <f t="shared" si="2265"/>
        <v/>
      </c>
      <c r="G4844" s="43" t="str">
        <f>IF(A4844&lt;&gt;"",IF(A4844&lt;Data!$G$11*0.25,$C$13/$G$32,IF(A4844&gt;Data!$G$11*0.25,$C$13,$C$13*10)),"")</f>
        <v/>
      </c>
      <c r="H4844" s="43" t="str">
        <f>IF(A4844&lt;&gt;"",IF(Data!$G$9="constant",$C$13,IF(Data!$G$9="squeeze",G4844,F4844)),"")</f>
        <v/>
      </c>
      <c r="I4844" s="38" t="str">
        <f ca="1">IF(ISNUMBER(A4844),NORMINV(RAND(),0,IF(AND(Data!$G$9="squeeze",A4844&lt;Data!$G$11*0.25),$H$32,1)*$C$30*$C$13)*($C$14*$C$12),"")</f>
        <v/>
      </c>
      <c r="J4844" s="42" t="str">
        <f ca="1">IFERROR(IF(Data!$C$6="Real",B4844,I4844+J4843+($C$14*$C$12)*(NORMINV(RAND(),$C$15,CHOOSE($G$13,$C$13,F4844,G4844)))),"")</f>
        <v/>
      </c>
      <c r="K4844" s="88" t="str">
        <f>IF(ISNUMBER(A4844), IF($G$16="fixed",$G$17,MIN(H4844*Data!$C$7*$C$16*0.5,$C$17*Data!$C$7))*$C$12,"")</f>
        <v/>
      </c>
      <c r="L4844" s="42" t="str">
        <f t="shared" ca="1" si="2280"/>
        <v/>
      </c>
      <c r="M4844" s="44" t="str">
        <f t="shared" ca="1" si="2281"/>
        <v/>
      </c>
      <c r="N4844" s="44" t="str">
        <f t="shared" ca="1" si="2282"/>
        <v/>
      </c>
      <c r="O4844" s="108" t="str">
        <f t="shared" si="2266"/>
        <v/>
      </c>
      <c r="P4844" s="102" t="str">
        <f t="shared" si="2267"/>
        <v/>
      </c>
      <c r="Q4844" s="102" t="str">
        <f t="shared" si="2268"/>
        <v/>
      </c>
      <c r="R4844" s="120" t="str">
        <f t="shared" si="2269"/>
        <v/>
      </c>
      <c r="S4844" s="54" t="str">
        <f t="shared" si="2270"/>
        <v/>
      </c>
      <c r="T4844" s="5" t="str">
        <f t="shared" si="2271"/>
        <v/>
      </c>
      <c r="U4844" s="152" t="str">
        <f t="shared" si="2254"/>
        <v/>
      </c>
      <c r="V4844" s="152" t="str">
        <f t="shared" si="2255"/>
        <v/>
      </c>
      <c r="W4844" s="153" t="str">
        <f t="shared" si="2256"/>
        <v/>
      </c>
      <c r="X4844" s="153" t="str">
        <f t="shared" si="2257"/>
        <v/>
      </c>
      <c r="Y4844" s="153" t="str">
        <f t="shared" si="2258"/>
        <v/>
      </c>
      <c r="Z4844" s="153" t="str">
        <f t="shared" si="2259"/>
        <v/>
      </c>
      <c r="AA4844" s="152" t="str">
        <f t="shared" si="2260"/>
        <v/>
      </c>
      <c r="AB4844" s="152" t="str">
        <f t="shared" si="2261"/>
        <v/>
      </c>
      <c r="AC4844" s="154" t="str">
        <f t="shared" si="2272"/>
        <v/>
      </c>
      <c r="AD4844" s="154" t="str">
        <f t="shared" si="2273"/>
        <v/>
      </c>
      <c r="AE4844" s="3" t="str">
        <f t="shared" si="2274"/>
        <v/>
      </c>
      <c r="AF4844" s="3" t="str">
        <f t="shared" si="2275"/>
        <v/>
      </c>
      <c r="AG4844" s="3" t="str">
        <f t="shared" si="2276"/>
        <v/>
      </c>
      <c r="AH4844" s="4" t="str">
        <f t="shared" si="2277"/>
        <v/>
      </c>
      <c r="AI4844" s="75" t="str">
        <f t="shared" si="2278"/>
        <v/>
      </c>
      <c r="AJ4844" s="75" t="str">
        <f t="shared" si="2279"/>
        <v/>
      </c>
    </row>
    <row r="4845" spans="1:36" ht="14.25">
      <c r="A4845" s="41" t="str">
        <f t="shared" si="2262"/>
        <v/>
      </c>
      <c r="B4845" s="150" t="str">
        <f>IF(ISNUMBER(A4845),INDEX('MetaTrader Import'!$H$13:$J$5893,TRUNC(((A4845-$A$39+1)-1)/3)+1,MOD((A4845-$A$39+1)-1,3)+1),"")</f>
        <v/>
      </c>
      <c r="C4845" s="43" t="str">
        <f t="shared" si="2263"/>
        <v/>
      </c>
      <c r="D4845" s="43" t="str">
        <f t="shared" ca="1" si="2253"/>
        <v/>
      </c>
      <c r="E4845" s="43" t="str">
        <f t="shared" si="2264"/>
        <v/>
      </c>
      <c r="F4845" s="43" t="str">
        <f t="shared" si="2265"/>
        <v/>
      </c>
      <c r="G4845" s="43" t="str">
        <f>IF(A4845&lt;&gt;"",IF(A4845&lt;Data!$G$11*0.25,$C$13/$G$32,IF(A4845&gt;Data!$G$11*0.25,$C$13,$C$13*10)),"")</f>
        <v/>
      </c>
      <c r="H4845" s="43" t="str">
        <f>IF(A4845&lt;&gt;"",IF(Data!$G$9="constant",$C$13,IF(Data!$G$9="squeeze",G4845,F4845)),"")</f>
        <v/>
      </c>
      <c r="I4845" s="38" t="str">
        <f ca="1">IF(ISNUMBER(A4845),NORMINV(RAND(),0,IF(AND(Data!$G$9="squeeze",A4845&lt;Data!$G$11*0.25),$H$32,1)*$C$30*$C$13)*($C$14*$C$12),"")</f>
        <v/>
      </c>
      <c r="J4845" s="42" t="str">
        <f ca="1">IFERROR(IF(Data!$C$6="Real",B4845,I4845+J4844+($C$14*$C$12)*(NORMINV(RAND(),$C$15,CHOOSE($G$13,$C$13,F4845,G4845)))),"")</f>
        <v/>
      </c>
      <c r="K4845" s="88" t="str">
        <f>IF(ISNUMBER(A4845), IF($G$16="fixed",$G$17,MIN(H4845*Data!$C$7*$C$16*0.5,$C$17*Data!$C$7))*$C$12,"")</f>
        <v/>
      </c>
      <c r="L4845" s="42" t="str">
        <f t="shared" ca="1" si="2280"/>
        <v/>
      </c>
      <c r="M4845" s="44" t="str">
        <f t="shared" ca="1" si="2281"/>
        <v/>
      </c>
      <c r="N4845" s="44" t="str">
        <f t="shared" ca="1" si="2282"/>
        <v/>
      </c>
      <c r="O4845" s="108" t="str">
        <f t="shared" si="2266"/>
        <v/>
      </c>
      <c r="P4845" s="102" t="str">
        <f t="shared" si="2267"/>
        <v/>
      </c>
      <c r="Q4845" s="102" t="str">
        <f t="shared" si="2268"/>
        <v/>
      </c>
      <c r="R4845" s="120" t="str">
        <f t="shared" si="2269"/>
        <v/>
      </c>
      <c r="S4845" s="54" t="str">
        <f t="shared" si="2270"/>
        <v/>
      </c>
      <c r="T4845" s="5" t="str">
        <f t="shared" si="2271"/>
        <v/>
      </c>
      <c r="U4845" s="152" t="str">
        <f t="shared" si="2254"/>
        <v/>
      </c>
      <c r="V4845" s="152" t="str">
        <f t="shared" si="2255"/>
        <v/>
      </c>
      <c r="W4845" s="153" t="str">
        <f t="shared" si="2256"/>
        <v/>
      </c>
      <c r="X4845" s="153" t="str">
        <f t="shared" si="2257"/>
        <v/>
      </c>
      <c r="Y4845" s="153" t="str">
        <f t="shared" si="2258"/>
        <v/>
      </c>
      <c r="Z4845" s="153" t="str">
        <f t="shared" si="2259"/>
        <v/>
      </c>
      <c r="AA4845" s="152" t="str">
        <f t="shared" si="2260"/>
        <v/>
      </c>
      <c r="AB4845" s="152" t="str">
        <f t="shared" si="2261"/>
        <v/>
      </c>
      <c r="AC4845" s="154" t="str">
        <f t="shared" si="2272"/>
        <v/>
      </c>
      <c r="AD4845" s="154" t="str">
        <f t="shared" si="2273"/>
        <v/>
      </c>
      <c r="AE4845" s="3" t="str">
        <f t="shared" si="2274"/>
        <v/>
      </c>
      <c r="AF4845" s="3" t="str">
        <f t="shared" si="2275"/>
        <v/>
      </c>
      <c r="AG4845" s="3" t="str">
        <f t="shared" si="2276"/>
        <v/>
      </c>
      <c r="AH4845" s="4" t="str">
        <f t="shared" si="2277"/>
        <v/>
      </c>
      <c r="AI4845" s="75" t="str">
        <f t="shared" si="2278"/>
        <v/>
      </c>
      <c r="AJ4845" s="75" t="str">
        <f t="shared" si="2279"/>
        <v/>
      </c>
    </row>
    <row r="4846" spans="1:36" ht="14.25">
      <c r="A4846" s="41" t="str">
        <f t="shared" si="2262"/>
        <v/>
      </c>
      <c r="B4846" s="150" t="str">
        <f>IF(ISNUMBER(A4846),INDEX('MetaTrader Import'!$H$13:$J$5893,TRUNC(((A4846-$A$39+1)-1)/3)+1,MOD((A4846-$A$39+1)-1,3)+1),"")</f>
        <v/>
      </c>
      <c r="C4846" s="43" t="str">
        <f t="shared" si="2263"/>
        <v/>
      </c>
      <c r="D4846" s="43" t="str">
        <f t="shared" ca="1" si="2253"/>
        <v/>
      </c>
      <c r="E4846" s="43" t="str">
        <f t="shared" si="2264"/>
        <v/>
      </c>
      <c r="F4846" s="43" t="str">
        <f t="shared" si="2265"/>
        <v/>
      </c>
      <c r="G4846" s="43" t="str">
        <f>IF(A4846&lt;&gt;"",IF(A4846&lt;Data!$G$11*0.25,$C$13/$G$32,IF(A4846&gt;Data!$G$11*0.25,$C$13,$C$13*10)),"")</f>
        <v/>
      </c>
      <c r="H4846" s="43" t="str">
        <f>IF(A4846&lt;&gt;"",IF(Data!$G$9="constant",$C$13,IF(Data!$G$9="squeeze",G4846,F4846)),"")</f>
        <v/>
      </c>
      <c r="I4846" s="38" t="str">
        <f ca="1">IF(ISNUMBER(A4846),NORMINV(RAND(),0,IF(AND(Data!$G$9="squeeze",A4846&lt;Data!$G$11*0.25),$H$32,1)*$C$30*$C$13)*($C$14*$C$12),"")</f>
        <v/>
      </c>
      <c r="J4846" s="42" t="str">
        <f ca="1">IFERROR(IF(Data!$C$6="Real",B4846,I4846+J4845+($C$14*$C$12)*(NORMINV(RAND(),$C$15,CHOOSE($G$13,$C$13,F4846,G4846)))),"")</f>
        <v/>
      </c>
      <c r="K4846" s="88" t="str">
        <f>IF(ISNUMBER(A4846), IF($G$16="fixed",$G$17,MIN(H4846*Data!$C$7*$C$16*0.5,$C$17*Data!$C$7))*$C$12,"")</f>
        <v/>
      </c>
      <c r="L4846" s="42" t="str">
        <f t="shared" ca="1" si="2280"/>
        <v/>
      </c>
      <c r="M4846" s="44" t="str">
        <f t="shared" ca="1" si="2281"/>
        <v/>
      </c>
      <c r="N4846" s="44" t="str">
        <f t="shared" ca="1" si="2282"/>
        <v/>
      </c>
      <c r="O4846" s="108" t="str">
        <f t="shared" si="2266"/>
        <v/>
      </c>
      <c r="P4846" s="102" t="str">
        <f t="shared" si="2267"/>
        <v/>
      </c>
      <c r="Q4846" s="102" t="str">
        <f t="shared" si="2268"/>
        <v/>
      </c>
      <c r="R4846" s="120" t="str">
        <f t="shared" si="2269"/>
        <v/>
      </c>
      <c r="S4846" s="54" t="str">
        <f t="shared" si="2270"/>
        <v/>
      </c>
      <c r="T4846" s="5" t="str">
        <f t="shared" si="2271"/>
        <v/>
      </c>
      <c r="U4846" s="152" t="str">
        <f t="shared" si="2254"/>
        <v/>
      </c>
      <c r="V4846" s="152" t="str">
        <f t="shared" si="2255"/>
        <v/>
      </c>
      <c r="W4846" s="153" t="str">
        <f t="shared" si="2256"/>
        <v/>
      </c>
      <c r="X4846" s="153" t="str">
        <f t="shared" si="2257"/>
        <v/>
      </c>
      <c r="Y4846" s="153" t="str">
        <f t="shared" si="2258"/>
        <v/>
      </c>
      <c r="Z4846" s="153" t="str">
        <f t="shared" si="2259"/>
        <v/>
      </c>
      <c r="AA4846" s="152" t="str">
        <f t="shared" si="2260"/>
        <v/>
      </c>
      <c r="AB4846" s="152" t="str">
        <f t="shared" si="2261"/>
        <v/>
      </c>
      <c r="AC4846" s="154" t="str">
        <f t="shared" si="2272"/>
        <v/>
      </c>
      <c r="AD4846" s="154" t="str">
        <f t="shared" si="2273"/>
        <v/>
      </c>
      <c r="AE4846" s="3" t="str">
        <f t="shared" si="2274"/>
        <v/>
      </c>
      <c r="AF4846" s="3" t="str">
        <f t="shared" si="2275"/>
        <v/>
      </c>
      <c r="AG4846" s="3" t="str">
        <f t="shared" si="2276"/>
        <v/>
      </c>
      <c r="AH4846" s="4" t="str">
        <f t="shared" si="2277"/>
        <v/>
      </c>
      <c r="AI4846" s="75" t="str">
        <f t="shared" si="2278"/>
        <v/>
      </c>
      <c r="AJ4846" s="75" t="str">
        <f t="shared" si="2279"/>
        <v/>
      </c>
    </row>
    <row r="4847" spans="1:36" ht="14.25">
      <c r="A4847" s="41" t="str">
        <f t="shared" si="2262"/>
        <v/>
      </c>
      <c r="B4847" s="150" t="str">
        <f>IF(ISNUMBER(A4847),INDEX('MetaTrader Import'!$H$13:$J$5893,TRUNC(((A4847-$A$39+1)-1)/3)+1,MOD((A4847-$A$39+1)-1,3)+1),"")</f>
        <v/>
      </c>
      <c r="C4847" s="43" t="str">
        <f t="shared" si="2263"/>
        <v/>
      </c>
      <c r="D4847" s="43" t="str">
        <f t="shared" ca="1" si="2253"/>
        <v/>
      </c>
      <c r="E4847" s="43" t="str">
        <f t="shared" si="2264"/>
        <v/>
      </c>
      <c r="F4847" s="43" t="str">
        <f t="shared" si="2265"/>
        <v/>
      </c>
      <c r="G4847" s="43" t="str">
        <f>IF(A4847&lt;&gt;"",IF(A4847&lt;Data!$G$11*0.25,$C$13/$G$32,IF(A4847&gt;Data!$G$11*0.25,$C$13,$C$13*10)),"")</f>
        <v/>
      </c>
      <c r="H4847" s="43" t="str">
        <f>IF(A4847&lt;&gt;"",IF(Data!$G$9="constant",$C$13,IF(Data!$G$9="squeeze",G4847,F4847)),"")</f>
        <v/>
      </c>
      <c r="I4847" s="38" t="str">
        <f ca="1">IF(ISNUMBER(A4847),NORMINV(RAND(),0,IF(AND(Data!$G$9="squeeze",A4847&lt;Data!$G$11*0.25),$H$32,1)*$C$30*$C$13)*($C$14*$C$12),"")</f>
        <v/>
      </c>
      <c r="J4847" s="42" t="str">
        <f ca="1">IFERROR(IF(Data!$C$6="Real",B4847,I4847+J4846+($C$14*$C$12)*(NORMINV(RAND(),$C$15,CHOOSE($G$13,$C$13,F4847,G4847)))),"")</f>
        <v/>
      </c>
      <c r="K4847" s="88" t="str">
        <f>IF(ISNUMBER(A4847), IF($G$16="fixed",$G$17,MIN(H4847*Data!$C$7*$C$16*0.5,$C$17*Data!$C$7))*$C$12,"")</f>
        <v/>
      </c>
      <c r="L4847" s="42" t="str">
        <f t="shared" ca="1" si="2280"/>
        <v/>
      </c>
      <c r="M4847" s="44" t="str">
        <f t="shared" ca="1" si="2281"/>
        <v/>
      </c>
      <c r="N4847" s="44" t="str">
        <f t="shared" ca="1" si="2282"/>
        <v/>
      </c>
      <c r="O4847" s="108" t="str">
        <f t="shared" si="2266"/>
        <v/>
      </c>
      <c r="P4847" s="102" t="str">
        <f t="shared" si="2267"/>
        <v/>
      </c>
      <c r="Q4847" s="102" t="str">
        <f t="shared" si="2268"/>
        <v/>
      </c>
      <c r="R4847" s="120" t="str">
        <f t="shared" si="2269"/>
        <v/>
      </c>
      <c r="S4847" s="54" t="str">
        <f t="shared" si="2270"/>
        <v/>
      </c>
      <c r="T4847" s="5" t="str">
        <f t="shared" si="2271"/>
        <v/>
      </c>
      <c r="U4847" s="152" t="str">
        <f t="shared" si="2254"/>
        <v/>
      </c>
      <c r="V4847" s="152" t="str">
        <f t="shared" si="2255"/>
        <v/>
      </c>
      <c r="W4847" s="153" t="str">
        <f t="shared" si="2256"/>
        <v/>
      </c>
      <c r="X4847" s="153" t="str">
        <f t="shared" si="2257"/>
        <v/>
      </c>
      <c r="Y4847" s="153" t="str">
        <f t="shared" si="2258"/>
        <v/>
      </c>
      <c r="Z4847" s="153" t="str">
        <f t="shared" si="2259"/>
        <v/>
      </c>
      <c r="AA4847" s="152" t="str">
        <f t="shared" si="2260"/>
        <v/>
      </c>
      <c r="AB4847" s="152" t="str">
        <f t="shared" si="2261"/>
        <v/>
      </c>
      <c r="AC4847" s="154" t="str">
        <f t="shared" si="2272"/>
        <v/>
      </c>
      <c r="AD4847" s="154" t="str">
        <f t="shared" si="2273"/>
        <v/>
      </c>
      <c r="AE4847" s="3" t="str">
        <f t="shared" si="2274"/>
        <v/>
      </c>
      <c r="AF4847" s="3" t="str">
        <f t="shared" si="2275"/>
        <v/>
      </c>
      <c r="AG4847" s="3" t="str">
        <f t="shared" si="2276"/>
        <v/>
      </c>
      <c r="AH4847" s="4" t="str">
        <f t="shared" si="2277"/>
        <v/>
      </c>
      <c r="AI4847" s="75" t="str">
        <f t="shared" si="2278"/>
        <v/>
      </c>
      <c r="AJ4847" s="75" t="str">
        <f t="shared" si="2279"/>
        <v/>
      </c>
    </row>
    <row r="4848" spans="1:36" ht="14.25">
      <c r="A4848" s="41" t="str">
        <f t="shared" si="2262"/>
        <v/>
      </c>
      <c r="B4848" s="150" t="str">
        <f>IF(ISNUMBER(A4848),INDEX('MetaTrader Import'!$H$13:$J$5893,TRUNC(((A4848-$A$39+1)-1)/3)+1,MOD((A4848-$A$39+1)-1,3)+1),"")</f>
        <v/>
      </c>
      <c r="C4848" s="43" t="str">
        <f t="shared" si="2263"/>
        <v/>
      </c>
      <c r="D4848" s="43" t="str">
        <f t="shared" ca="1" si="2253"/>
        <v/>
      </c>
      <c r="E4848" s="43" t="str">
        <f t="shared" si="2264"/>
        <v/>
      </c>
      <c r="F4848" s="43" t="str">
        <f t="shared" si="2265"/>
        <v/>
      </c>
      <c r="G4848" s="43" t="str">
        <f>IF(A4848&lt;&gt;"",IF(A4848&lt;Data!$G$11*0.25,$C$13/$G$32,IF(A4848&gt;Data!$G$11*0.25,$C$13,$C$13*10)),"")</f>
        <v/>
      </c>
      <c r="H4848" s="43" t="str">
        <f>IF(A4848&lt;&gt;"",IF(Data!$G$9="constant",$C$13,IF(Data!$G$9="squeeze",G4848,F4848)),"")</f>
        <v/>
      </c>
      <c r="I4848" s="38" t="str">
        <f ca="1">IF(ISNUMBER(A4848),NORMINV(RAND(),0,IF(AND(Data!$G$9="squeeze",A4848&lt;Data!$G$11*0.25),$H$32,1)*$C$30*$C$13)*($C$14*$C$12),"")</f>
        <v/>
      </c>
      <c r="J4848" s="42" t="str">
        <f ca="1">IFERROR(IF(Data!$C$6="Real",B4848,I4848+J4847+($C$14*$C$12)*(NORMINV(RAND(),$C$15,CHOOSE($G$13,$C$13,F4848,G4848)))),"")</f>
        <v/>
      </c>
      <c r="K4848" s="88" t="str">
        <f>IF(ISNUMBER(A4848), IF($G$16="fixed",$G$17,MIN(H4848*Data!$C$7*$C$16*0.5,$C$17*Data!$C$7))*$C$12,"")</f>
        <v/>
      </c>
      <c r="L4848" s="42" t="str">
        <f t="shared" ca="1" si="2280"/>
        <v/>
      </c>
      <c r="M4848" s="44" t="str">
        <f t="shared" ca="1" si="2281"/>
        <v/>
      </c>
      <c r="N4848" s="44" t="str">
        <f t="shared" ca="1" si="2282"/>
        <v/>
      </c>
      <c r="O4848" s="108" t="str">
        <f t="shared" si="2266"/>
        <v/>
      </c>
      <c r="P4848" s="102" t="str">
        <f t="shared" si="2267"/>
        <v/>
      </c>
      <c r="Q4848" s="102" t="str">
        <f t="shared" si="2268"/>
        <v/>
      </c>
      <c r="R4848" s="120" t="str">
        <f t="shared" si="2269"/>
        <v/>
      </c>
      <c r="S4848" s="54" t="str">
        <f t="shared" si="2270"/>
        <v/>
      </c>
      <c r="T4848" s="5" t="str">
        <f t="shared" si="2271"/>
        <v/>
      </c>
      <c r="U4848" s="152" t="str">
        <f t="shared" si="2254"/>
        <v/>
      </c>
      <c r="V4848" s="152" t="str">
        <f t="shared" si="2255"/>
        <v/>
      </c>
      <c r="W4848" s="153" t="str">
        <f t="shared" si="2256"/>
        <v/>
      </c>
      <c r="X4848" s="153" t="str">
        <f t="shared" si="2257"/>
        <v/>
      </c>
      <c r="Y4848" s="153" t="str">
        <f t="shared" si="2258"/>
        <v/>
      </c>
      <c r="Z4848" s="153" t="str">
        <f t="shared" si="2259"/>
        <v/>
      </c>
      <c r="AA4848" s="152" t="str">
        <f t="shared" si="2260"/>
        <v/>
      </c>
      <c r="AB4848" s="152" t="str">
        <f t="shared" si="2261"/>
        <v/>
      </c>
      <c r="AC4848" s="154" t="str">
        <f t="shared" si="2272"/>
        <v/>
      </c>
      <c r="AD4848" s="154" t="str">
        <f t="shared" si="2273"/>
        <v/>
      </c>
      <c r="AE4848" s="3" t="str">
        <f t="shared" si="2274"/>
        <v/>
      </c>
      <c r="AF4848" s="3" t="str">
        <f t="shared" si="2275"/>
        <v/>
      </c>
      <c r="AG4848" s="3" t="str">
        <f t="shared" si="2276"/>
        <v/>
      </c>
      <c r="AH4848" s="4" t="str">
        <f t="shared" si="2277"/>
        <v/>
      </c>
      <c r="AI4848" s="75" t="str">
        <f t="shared" si="2278"/>
        <v/>
      </c>
      <c r="AJ4848" s="75" t="str">
        <f t="shared" si="2279"/>
        <v/>
      </c>
    </row>
    <row r="4849" spans="1:36" ht="14.25">
      <c r="A4849" s="41" t="str">
        <f t="shared" si="2262"/>
        <v/>
      </c>
      <c r="B4849" s="150" t="str">
        <f>IF(ISNUMBER(A4849),INDEX('MetaTrader Import'!$H$13:$J$5893,TRUNC(((A4849-$A$39+1)-1)/3)+1,MOD((A4849-$A$39+1)-1,3)+1),"")</f>
        <v/>
      </c>
      <c r="C4849" s="43" t="str">
        <f t="shared" si="2263"/>
        <v/>
      </c>
      <c r="D4849" s="43" t="str">
        <f t="shared" ca="1" si="2253"/>
        <v/>
      </c>
      <c r="E4849" s="43" t="str">
        <f t="shared" si="2264"/>
        <v/>
      </c>
      <c r="F4849" s="43" t="str">
        <f t="shared" si="2265"/>
        <v/>
      </c>
      <c r="G4849" s="43" t="str">
        <f>IF(A4849&lt;&gt;"",IF(A4849&lt;Data!$G$11*0.25,$C$13/$G$32,IF(A4849&gt;Data!$G$11*0.25,$C$13,$C$13*10)),"")</f>
        <v/>
      </c>
      <c r="H4849" s="43" t="str">
        <f>IF(A4849&lt;&gt;"",IF(Data!$G$9="constant",$C$13,IF(Data!$G$9="squeeze",G4849,F4849)),"")</f>
        <v/>
      </c>
      <c r="I4849" s="38" t="str">
        <f ca="1">IF(ISNUMBER(A4849),NORMINV(RAND(),0,IF(AND(Data!$G$9="squeeze",A4849&lt;Data!$G$11*0.25),$H$32,1)*$C$30*$C$13)*($C$14*$C$12),"")</f>
        <v/>
      </c>
      <c r="J4849" s="42" t="str">
        <f ca="1">IFERROR(IF(Data!$C$6="Real",B4849,I4849+J4848+($C$14*$C$12)*(NORMINV(RAND(),$C$15,CHOOSE($G$13,$C$13,F4849,G4849)))),"")</f>
        <v/>
      </c>
      <c r="K4849" s="88" t="str">
        <f>IF(ISNUMBER(A4849), IF($G$16="fixed",$G$17,MIN(H4849*Data!$C$7*$C$16*0.5,$C$17*Data!$C$7))*$C$12,"")</f>
        <v/>
      </c>
      <c r="L4849" s="42" t="str">
        <f t="shared" ca="1" si="2280"/>
        <v/>
      </c>
      <c r="M4849" s="44" t="str">
        <f t="shared" ca="1" si="2281"/>
        <v/>
      </c>
      <c r="N4849" s="44" t="str">
        <f t="shared" ca="1" si="2282"/>
        <v/>
      </c>
      <c r="O4849" s="108" t="str">
        <f t="shared" si="2266"/>
        <v/>
      </c>
      <c r="P4849" s="102" t="str">
        <f t="shared" si="2267"/>
        <v/>
      </c>
      <c r="Q4849" s="102" t="str">
        <f t="shared" si="2268"/>
        <v/>
      </c>
      <c r="R4849" s="120" t="str">
        <f t="shared" si="2269"/>
        <v/>
      </c>
      <c r="S4849" s="54" t="str">
        <f t="shared" si="2270"/>
        <v/>
      </c>
      <c r="T4849" s="5" t="str">
        <f t="shared" si="2271"/>
        <v/>
      </c>
      <c r="U4849" s="152" t="str">
        <f t="shared" si="2254"/>
        <v/>
      </c>
      <c r="V4849" s="152" t="str">
        <f t="shared" si="2255"/>
        <v/>
      </c>
      <c r="W4849" s="153" t="str">
        <f t="shared" si="2256"/>
        <v/>
      </c>
      <c r="X4849" s="153" t="str">
        <f t="shared" si="2257"/>
        <v/>
      </c>
      <c r="Y4849" s="153" t="str">
        <f t="shared" si="2258"/>
        <v/>
      </c>
      <c r="Z4849" s="153" t="str">
        <f t="shared" si="2259"/>
        <v/>
      </c>
      <c r="AA4849" s="152" t="str">
        <f t="shared" si="2260"/>
        <v/>
      </c>
      <c r="AB4849" s="152" t="str">
        <f t="shared" si="2261"/>
        <v/>
      </c>
      <c r="AC4849" s="154" t="str">
        <f t="shared" si="2272"/>
        <v/>
      </c>
      <c r="AD4849" s="154" t="str">
        <f t="shared" si="2273"/>
        <v/>
      </c>
      <c r="AE4849" s="3" t="str">
        <f t="shared" si="2274"/>
        <v/>
      </c>
      <c r="AF4849" s="3" t="str">
        <f t="shared" si="2275"/>
        <v/>
      </c>
      <c r="AG4849" s="3" t="str">
        <f t="shared" si="2276"/>
        <v/>
      </c>
      <c r="AH4849" s="4" t="str">
        <f t="shared" si="2277"/>
        <v/>
      </c>
      <c r="AI4849" s="75" t="str">
        <f t="shared" si="2278"/>
        <v/>
      </c>
      <c r="AJ4849" s="75" t="str">
        <f t="shared" si="2279"/>
        <v/>
      </c>
    </row>
    <row r="4850" spans="1:36" ht="14.25">
      <c r="A4850" s="41" t="str">
        <f t="shared" si="2262"/>
        <v/>
      </c>
      <c r="B4850" s="150" t="str">
        <f>IF(ISNUMBER(A4850),INDEX('MetaTrader Import'!$H$13:$J$5893,TRUNC(((A4850-$A$39+1)-1)/3)+1,MOD((A4850-$A$39+1)-1,3)+1),"")</f>
        <v/>
      </c>
      <c r="C4850" s="43" t="str">
        <f t="shared" si="2263"/>
        <v/>
      </c>
      <c r="D4850" s="43" t="str">
        <f t="shared" ca="1" si="2253"/>
        <v/>
      </c>
      <c r="E4850" s="43" t="str">
        <f t="shared" si="2264"/>
        <v/>
      </c>
      <c r="F4850" s="43" t="str">
        <f t="shared" si="2265"/>
        <v/>
      </c>
      <c r="G4850" s="43" t="str">
        <f>IF(A4850&lt;&gt;"",IF(A4850&lt;Data!$G$11*0.25,$C$13/$G$32,IF(A4850&gt;Data!$G$11*0.25,$C$13,$C$13*10)),"")</f>
        <v/>
      </c>
      <c r="H4850" s="43" t="str">
        <f>IF(A4850&lt;&gt;"",IF(Data!$G$9="constant",$C$13,IF(Data!$G$9="squeeze",G4850,F4850)),"")</f>
        <v/>
      </c>
      <c r="I4850" s="38" t="str">
        <f ca="1">IF(ISNUMBER(A4850),NORMINV(RAND(),0,IF(AND(Data!$G$9="squeeze",A4850&lt;Data!$G$11*0.25),$H$32,1)*$C$30*$C$13)*($C$14*$C$12),"")</f>
        <v/>
      </c>
      <c r="J4850" s="42" t="str">
        <f ca="1">IFERROR(IF(Data!$C$6="Real",B4850,I4850+J4849+($C$14*$C$12)*(NORMINV(RAND(),$C$15,CHOOSE($G$13,$C$13,F4850,G4850)))),"")</f>
        <v/>
      </c>
      <c r="K4850" s="88" t="str">
        <f>IF(ISNUMBER(A4850), IF($G$16="fixed",$G$17,MIN(H4850*Data!$C$7*$C$16*0.5,$C$17*Data!$C$7))*$C$12,"")</f>
        <v/>
      </c>
      <c r="L4850" s="42" t="str">
        <f t="shared" ca="1" si="2280"/>
        <v/>
      </c>
      <c r="M4850" s="44" t="str">
        <f t="shared" ca="1" si="2281"/>
        <v/>
      </c>
      <c r="N4850" s="44" t="str">
        <f t="shared" ca="1" si="2282"/>
        <v/>
      </c>
      <c r="O4850" s="108" t="str">
        <f t="shared" si="2266"/>
        <v/>
      </c>
      <c r="P4850" s="102" t="str">
        <f t="shared" si="2267"/>
        <v/>
      </c>
      <c r="Q4850" s="102" t="str">
        <f t="shared" si="2268"/>
        <v/>
      </c>
      <c r="R4850" s="120" t="str">
        <f t="shared" si="2269"/>
        <v/>
      </c>
      <c r="S4850" s="54" t="str">
        <f t="shared" si="2270"/>
        <v/>
      </c>
      <c r="T4850" s="5" t="str">
        <f t="shared" si="2271"/>
        <v/>
      </c>
      <c r="U4850" s="152" t="str">
        <f t="shared" si="2254"/>
        <v/>
      </c>
      <c r="V4850" s="152" t="str">
        <f t="shared" si="2255"/>
        <v/>
      </c>
      <c r="W4850" s="153" t="str">
        <f t="shared" si="2256"/>
        <v/>
      </c>
      <c r="X4850" s="153" t="str">
        <f t="shared" si="2257"/>
        <v/>
      </c>
      <c r="Y4850" s="153" t="str">
        <f t="shared" si="2258"/>
        <v/>
      </c>
      <c r="Z4850" s="153" t="str">
        <f t="shared" si="2259"/>
        <v/>
      </c>
      <c r="AA4850" s="152" t="str">
        <f t="shared" si="2260"/>
        <v/>
      </c>
      <c r="AB4850" s="152" t="str">
        <f t="shared" si="2261"/>
        <v/>
      </c>
      <c r="AC4850" s="154" t="str">
        <f t="shared" si="2272"/>
        <v/>
      </c>
      <c r="AD4850" s="154" t="str">
        <f t="shared" si="2273"/>
        <v/>
      </c>
      <c r="AE4850" s="3" t="str">
        <f t="shared" si="2274"/>
        <v/>
      </c>
      <c r="AF4850" s="3" t="str">
        <f t="shared" si="2275"/>
        <v/>
      </c>
      <c r="AG4850" s="3" t="str">
        <f t="shared" si="2276"/>
        <v/>
      </c>
      <c r="AH4850" s="4" t="str">
        <f t="shared" si="2277"/>
        <v/>
      </c>
      <c r="AI4850" s="75" t="str">
        <f t="shared" si="2278"/>
        <v/>
      </c>
      <c r="AJ4850" s="75" t="str">
        <f t="shared" si="2279"/>
        <v/>
      </c>
    </row>
    <row r="4851" spans="1:36" ht="14.25">
      <c r="A4851" s="41" t="str">
        <f t="shared" si="2262"/>
        <v/>
      </c>
      <c r="B4851" s="150" t="str">
        <f>IF(ISNUMBER(A4851),INDEX('MetaTrader Import'!$H$13:$J$5893,TRUNC(((A4851-$A$39+1)-1)/3)+1,MOD((A4851-$A$39+1)-1,3)+1),"")</f>
        <v/>
      </c>
      <c r="C4851" s="43" t="str">
        <f t="shared" si="2263"/>
        <v/>
      </c>
      <c r="D4851" s="43" t="str">
        <f t="shared" ca="1" si="2253"/>
        <v/>
      </c>
      <c r="E4851" s="43" t="str">
        <f t="shared" si="2264"/>
        <v/>
      </c>
      <c r="F4851" s="43" t="str">
        <f t="shared" si="2265"/>
        <v/>
      </c>
      <c r="G4851" s="43" t="str">
        <f>IF(A4851&lt;&gt;"",IF(A4851&lt;Data!$G$11*0.25,$C$13/$G$32,IF(A4851&gt;Data!$G$11*0.25,$C$13,$C$13*10)),"")</f>
        <v/>
      </c>
      <c r="H4851" s="43" t="str">
        <f>IF(A4851&lt;&gt;"",IF(Data!$G$9="constant",$C$13,IF(Data!$G$9="squeeze",G4851,F4851)),"")</f>
        <v/>
      </c>
      <c r="I4851" s="38" t="str">
        <f ca="1">IF(ISNUMBER(A4851),NORMINV(RAND(),0,IF(AND(Data!$G$9="squeeze",A4851&lt;Data!$G$11*0.25),$H$32,1)*$C$30*$C$13)*($C$14*$C$12),"")</f>
        <v/>
      </c>
      <c r="J4851" s="42" t="str">
        <f ca="1">IFERROR(IF(Data!$C$6="Real",B4851,I4851+J4850+($C$14*$C$12)*(NORMINV(RAND(),$C$15,CHOOSE($G$13,$C$13,F4851,G4851)))),"")</f>
        <v/>
      </c>
      <c r="K4851" s="88" t="str">
        <f>IF(ISNUMBER(A4851), IF($G$16="fixed",$G$17,MIN(H4851*Data!$C$7*$C$16*0.5,$C$17*Data!$C$7))*$C$12,"")</f>
        <v/>
      </c>
      <c r="L4851" s="42" t="str">
        <f t="shared" ca="1" si="2280"/>
        <v/>
      </c>
      <c r="M4851" s="44" t="str">
        <f t="shared" ca="1" si="2281"/>
        <v/>
      </c>
      <c r="N4851" s="44" t="str">
        <f t="shared" ca="1" si="2282"/>
        <v/>
      </c>
      <c r="O4851" s="108" t="str">
        <f t="shared" si="2266"/>
        <v/>
      </c>
      <c r="P4851" s="102" t="str">
        <f t="shared" si="2267"/>
        <v/>
      </c>
      <c r="Q4851" s="102" t="str">
        <f t="shared" si="2268"/>
        <v/>
      </c>
      <c r="R4851" s="120" t="str">
        <f t="shared" si="2269"/>
        <v/>
      </c>
      <c r="S4851" s="54" t="str">
        <f t="shared" si="2270"/>
        <v/>
      </c>
      <c r="T4851" s="5" t="str">
        <f t="shared" si="2271"/>
        <v/>
      </c>
      <c r="U4851" s="152" t="str">
        <f t="shared" si="2254"/>
        <v/>
      </c>
      <c r="V4851" s="152" t="str">
        <f t="shared" si="2255"/>
        <v/>
      </c>
      <c r="W4851" s="153" t="str">
        <f t="shared" si="2256"/>
        <v/>
      </c>
      <c r="X4851" s="153" t="str">
        <f t="shared" si="2257"/>
        <v/>
      </c>
      <c r="Y4851" s="153" t="str">
        <f t="shared" si="2258"/>
        <v/>
      </c>
      <c r="Z4851" s="153" t="str">
        <f t="shared" si="2259"/>
        <v/>
      </c>
      <c r="AA4851" s="152" t="str">
        <f t="shared" si="2260"/>
        <v/>
      </c>
      <c r="AB4851" s="152" t="str">
        <f t="shared" si="2261"/>
        <v/>
      </c>
      <c r="AC4851" s="154" t="str">
        <f t="shared" si="2272"/>
        <v/>
      </c>
      <c r="AD4851" s="154" t="str">
        <f t="shared" si="2273"/>
        <v/>
      </c>
      <c r="AE4851" s="3" t="str">
        <f t="shared" si="2274"/>
        <v/>
      </c>
      <c r="AF4851" s="3" t="str">
        <f t="shared" si="2275"/>
        <v/>
      </c>
      <c r="AG4851" s="3" t="str">
        <f t="shared" si="2276"/>
        <v/>
      </c>
      <c r="AH4851" s="4" t="str">
        <f t="shared" si="2277"/>
        <v/>
      </c>
      <c r="AI4851" s="75" t="str">
        <f t="shared" si="2278"/>
        <v/>
      </c>
      <c r="AJ4851" s="75" t="str">
        <f t="shared" si="2279"/>
        <v/>
      </c>
    </row>
    <row r="4852" spans="1:36" ht="14.25">
      <c r="A4852" s="41" t="str">
        <f t="shared" si="2262"/>
        <v/>
      </c>
      <c r="B4852" s="150" t="str">
        <f>IF(ISNUMBER(A4852),INDEX('MetaTrader Import'!$H$13:$J$5893,TRUNC(((A4852-$A$39+1)-1)/3)+1,MOD((A4852-$A$39+1)-1,3)+1),"")</f>
        <v/>
      </c>
      <c r="C4852" s="43" t="str">
        <f t="shared" si="2263"/>
        <v/>
      </c>
      <c r="D4852" s="43" t="str">
        <f t="shared" ca="1" si="2253"/>
        <v/>
      </c>
      <c r="E4852" s="43" t="str">
        <f t="shared" si="2264"/>
        <v/>
      </c>
      <c r="F4852" s="43" t="str">
        <f t="shared" si="2265"/>
        <v/>
      </c>
      <c r="G4852" s="43" t="str">
        <f>IF(A4852&lt;&gt;"",IF(A4852&lt;Data!$G$11*0.25,$C$13/$G$32,IF(A4852&gt;Data!$G$11*0.25,$C$13,$C$13*10)),"")</f>
        <v/>
      </c>
      <c r="H4852" s="43" t="str">
        <f>IF(A4852&lt;&gt;"",IF(Data!$G$9="constant",$C$13,IF(Data!$G$9="squeeze",G4852,F4852)),"")</f>
        <v/>
      </c>
      <c r="I4852" s="38" t="str">
        <f ca="1">IF(ISNUMBER(A4852),NORMINV(RAND(),0,IF(AND(Data!$G$9="squeeze",A4852&lt;Data!$G$11*0.25),$H$32,1)*$C$30*$C$13)*($C$14*$C$12),"")</f>
        <v/>
      </c>
      <c r="J4852" s="42" t="str">
        <f ca="1">IFERROR(IF(Data!$C$6="Real",B4852,I4852+J4851+($C$14*$C$12)*(NORMINV(RAND(),$C$15,CHOOSE($G$13,$C$13,F4852,G4852)))),"")</f>
        <v/>
      </c>
      <c r="K4852" s="88" t="str">
        <f>IF(ISNUMBER(A4852), IF($G$16="fixed",$G$17,MIN(H4852*Data!$C$7*$C$16*0.5,$C$17*Data!$C$7))*$C$12,"")</f>
        <v/>
      </c>
      <c r="L4852" s="42" t="str">
        <f t="shared" ca="1" si="2280"/>
        <v/>
      </c>
      <c r="M4852" s="44" t="str">
        <f t="shared" ca="1" si="2281"/>
        <v/>
      </c>
      <c r="N4852" s="44" t="str">
        <f t="shared" ca="1" si="2282"/>
        <v/>
      </c>
      <c r="O4852" s="108" t="str">
        <f t="shared" si="2266"/>
        <v/>
      </c>
      <c r="P4852" s="102" t="str">
        <f t="shared" si="2267"/>
        <v/>
      </c>
      <c r="Q4852" s="102" t="str">
        <f t="shared" si="2268"/>
        <v/>
      </c>
      <c r="R4852" s="120" t="str">
        <f t="shared" si="2269"/>
        <v/>
      </c>
      <c r="S4852" s="54" t="str">
        <f t="shared" si="2270"/>
        <v/>
      </c>
      <c r="T4852" s="5" t="str">
        <f t="shared" si="2271"/>
        <v/>
      </c>
      <c r="U4852" s="152" t="str">
        <f t="shared" si="2254"/>
        <v/>
      </c>
      <c r="V4852" s="152" t="str">
        <f t="shared" si="2255"/>
        <v/>
      </c>
      <c r="W4852" s="153" t="str">
        <f t="shared" si="2256"/>
        <v/>
      </c>
      <c r="X4852" s="153" t="str">
        <f t="shared" si="2257"/>
        <v/>
      </c>
      <c r="Y4852" s="153" t="str">
        <f t="shared" si="2258"/>
        <v/>
      </c>
      <c r="Z4852" s="153" t="str">
        <f t="shared" si="2259"/>
        <v/>
      </c>
      <c r="AA4852" s="152" t="str">
        <f t="shared" si="2260"/>
        <v/>
      </c>
      <c r="AB4852" s="152" t="str">
        <f t="shared" si="2261"/>
        <v/>
      </c>
      <c r="AC4852" s="154" t="str">
        <f t="shared" si="2272"/>
        <v/>
      </c>
      <c r="AD4852" s="154" t="str">
        <f t="shared" si="2273"/>
        <v/>
      </c>
      <c r="AE4852" s="3" t="str">
        <f t="shared" si="2274"/>
        <v/>
      </c>
      <c r="AF4852" s="3" t="str">
        <f t="shared" si="2275"/>
        <v/>
      </c>
      <c r="AG4852" s="3" t="str">
        <f t="shared" si="2276"/>
        <v/>
      </c>
      <c r="AH4852" s="4" t="str">
        <f t="shared" si="2277"/>
        <v/>
      </c>
      <c r="AI4852" s="75" t="str">
        <f t="shared" si="2278"/>
        <v/>
      </c>
      <c r="AJ4852" s="75" t="str">
        <f t="shared" si="2279"/>
        <v/>
      </c>
    </row>
    <row r="4853" spans="1:36" ht="14.25">
      <c r="A4853" s="41" t="str">
        <f t="shared" si="2262"/>
        <v/>
      </c>
      <c r="B4853" s="150" t="str">
        <f>IF(ISNUMBER(A4853),INDEX('MetaTrader Import'!$H$13:$J$5893,TRUNC(((A4853-$A$39+1)-1)/3)+1,MOD((A4853-$A$39+1)-1,3)+1),"")</f>
        <v/>
      </c>
      <c r="C4853" s="43" t="str">
        <f t="shared" si="2263"/>
        <v/>
      </c>
      <c r="D4853" s="43" t="str">
        <f t="shared" ca="1" si="2253"/>
        <v/>
      </c>
      <c r="E4853" s="43" t="str">
        <f t="shared" si="2264"/>
        <v/>
      </c>
      <c r="F4853" s="43" t="str">
        <f t="shared" si="2265"/>
        <v/>
      </c>
      <c r="G4853" s="43" t="str">
        <f>IF(A4853&lt;&gt;"",IF(A4853&lt;Data!$G$11*0.25,$C$13/$G$32,IF(A4853&gt;Data!$G$11*0.25,$C$13,$C$13*10)),"")</f>
        <v/>
      </c>
      <c r="H4853" s="43" t="str">
        <f>IF(A4853&lt;&gt;"",IF(Data!$G$9="constant",$C$13,IF(Data!$G$9="squeeze",G4853,F4853)),"")</f>
        <v/>
      </c>
      <c r="I4853" s="38" t="str">
        <f ca="1">IF(ISNUMBER(A4853),NORMINV(RAND(),0,IF(AND(Data!$G$9="squeeze",A4853&lt;Data!$G$11*0.25),$H$32,1)*$C$30*$C$13)*($C$14*$C$12),"")</f>
        <v/>
      </c>
      <c r="J4853" s="42" t="str">
        <f ca="1">IFERROR(IF(Data!$C$6="Real",B4853,I4853+J4852+($C$14*$C$12)*(NORMINV(RAND(),$C$15,CHOOSE($G$13,$C$13,F4853,G4853)))),"")</f>
        <v/>
      </c>
      <c r="K4853" s="88" t="str">
        <f>IF(ISNUMBER(A4853), IF($G$16="fixed",$G$17,MIN(H4853*Data!$C$7*$C$16*0.5,$C$17*Data!$C$7))*$C$12,"")</f>
        <v/>
      </c>
      <c r="L4853" s="42" t="str">
        <f t="shared" ca="1" si="2280"/>
        <v/>
      </c>
      <c r="M4853" s="44" t="str">
        <f t="shared" ca="1" si="2281"/>
        <v/>
      </c>
      <c r="N4853" s="44" t="str">
        <f t="shared" ca="1" si="2282"/>
        <v/>
      </c>
      <c r="O4853" s="108" t="str">
        <f t="shared" si="2266"/>
        <v/>
      </c>
      <c r="P4853" s="102" t="str">
        <f t="shared" si="2267"/>
        <v/>
      </c>
      <c r="Q4853" s="102" t="str">
        <f t="shared" si="2268"/>
        <v/>
      </c>
      <c r="R4853" s="120" t="str">
        <f t="shared" si="2269"/>
        <v/>
      </c>
      <c r="S4853" s="54" t="str">
        <f t="shared" si="2270"/>
        <v/>
      </c>
      <c r="T4853" s="5" t="str">
        <f t="shared" si="2271"/>
        <v/>
      </c>
      <c r="U4853" s="152" t="str">
        <f t="shared" si="2254"/>
        <v/>
      </c>
      <c r="V4853" s="152" t="str">
        <f t="shared" si="2255"/>
        <v/>
      </c>
      <c r="W4853" s="153" t="str">
        <f t="shared" si="2256"/>
        <v/>
      </c>
      <c r="X4853" s="153" t="str">
        <f t="shared" si="2257"/>
        <v/>
      </c>
      <c r="Y4853" s="153" t="str">
        <f t="shared" si="2258"/>
        <v/>
      </c>
      <c r="Z4853" s="153" t="str">
        <f t="shared" si="2259"/>
        <v/>
      </c>
      <c r="AA4853" s="152" t="str">
        <f t="shared" si="2260"/>
        <v/>
      </c>
      <c r="AB4853" s="152" t="str">
        <f t="shared" si="2261"/>
        <v/>
      </c>
      <c r="AC4853" s="154" t="str">
        <f t="shared" si="2272"/>
        <v/>
      </c>
      <c r="AD4853" s="154" t="str">
        <f t="shared" si="2273"/>
        <v/>
      </c>
      <c r="AE4853" s="3" t="str">
        <f t="shared" si="2274"/>
        <v/>
      </c>
      <c r="AF4853" s="3" t="str">
        <f t="shared" si="2275"/>
        <v/>
      </c>
      <c r="AG4853" s="3" t="str">
        <f t="shared" si="2276"/>
        <v/>
      </c>
      <c r="AH4853" s="4" t="str">
        <f t="shared" si="2277"/>
        <v/>
      </c>
      <c r="AI4853" s="75" t="str">
        <f t="shared" si="2278"/>
        <v/>
      </c>
      <c r="AJ4853" s="75" t="str">
        <f t="shared" si="2279"/>
        <v/>
      </c>
    </row>
    <row r="4854" spans="1:36" ht="14.25">
      <c r="A4854" s="41" t="str">
        <f t="shared" si="2262"/>
        <v/>
      </c>
      <c r="B4854" s="150" t="str">
        <f>IF(ISNUMBER(A4854),INDEX('MetaTrader Import'!$H$13:$J$5893,TRUNC(((A4854-$A$39+1)-1)/3)+1,MOD((A4854-$A$39+1)-1,3)+1),"")</f>
        <v/>
      </c>
      <c r="C4854" s="43" t="str">
        <f t="shared" si="2263"/>
        <v/>
      </c>
      <c r="D4854" s="43" t="str">
        <f t="shared" ca="1" si="2253"/>
        <v/>
      </c>
      <c r="E4854" s="43" t="str">
        <f t="shared" si="2264"/>
        <v/>
      </c>
      <c r="F4854" s="43" t="str">
        <f t="shared" si="2265"/>
        <v/>
      </c>
      <c r="G4854" s="43" t="str">
        <f>IF(A4854&lt;&gt;"",IF(A4854&lt;Data!$G$11*0.25,$C$13/$G$32,IF(A4854&gt;Data!$G$11*0.25,$C$13,$C$13*10)),"")</f>
        <v/>
      </c>
      <c r="H4854" s="43" t="str">
        <f>IF(A4854&lt;&gt;"",IF(Data!$G$9="constant",$C$13,IF(Data!$G$9="squeeze",G4854,F4854)),"")</f>
        <v/>
      </c>
      <c r="I4854" s="38" t="str">
        <f ca="1">IF(ISNUMBER(A4854),NORMINV(RAND(),0,IF(AND(Data!$G$9="squeeze",A4854&lt;Data!$G$11*0.25),$H$32,1)*$C$30*$C$13)*($C$14*$C$12),"")</f>
        <v/>
      </c>
      <c r="J4854" s="42" t="str">
        <f ca="1">IFERROR(IF(Data!$C$6="Real",B4854,I4854+J4853+($C$14*$C$12)*(NORMINV(RAND(),$C$15,CHOOSE($G$13,$C$13,F4854,G4854)))),"")</f>
        <v/>
      </c>
      <c r="K4854" s="88" t="str">
        <f>IF(ISNUMBER(A4854), IF($G$16="fixed",$G$17,MIN(H4854*Data!$C$7*$C$16*0.5,$C$17*Data!$C$7))*$C$12,"")</f>
        <v/>
      </c>
      <c r="L4854" s="42" t="str">
        <f t="shared" ca="1" si="2280"/>
        <v/>
      </c>
      <c r="M4854" s="44" t="str">
        <f t="shared" ca="1" si="2281"/>
        <v/>
      </c>
      <c r="N4854" s="44" t="str">
        <f t="shared" ca="1" si="2282"/>
        <v/>
      </c>
      <c r="O4854" s="108" t="str">
        <f t="shared" si="2266"/>
        <v/>
      </c>
      <c r="P4854" s="102" t="str">
        <f t="shared" si="2267"/>
        <v/>
      </c>
      <c r="Q4854" s="102" t="str">
        <f t="shared" si="2268"/>
        <v/>
      </c>
      <c r="R4854" s="120" t="str">
        <f t="shared" si="2269"/>
        <v/>
      </c>
      <c r="S4854" s="54" t="str">
        <f t="shared" si="2270"/>
        <v/>
      </c>
      <c r="T4854" s="5" t="str">
        <f t="shared" si="2271"/>
        <v/>
      </c>
      <c r="U4854" s="152" t="str">
        <f t="shared" si="2254"/>
        <v/>
      </c>
      <c r="V4854" s="152" t="str">
        <f t="shared" si="2255"/>
        <v/>
      </c>
      <c r="W4854" s="153" t="str">
        <f t="shared" si="2256"/>
        <v/>
      </c>
      <c r="X4854" s="153" t="str">
        <f t="shared" si="2257"/>
        <v/>
      </c>
      <c r="Y4854" s="153" t="str">
        <f t="shared" si="2258"/>
        <v/>
      </c>
      <c r="Z4854" s="153" t="str">
        <f t="shared" si="2259"/>
        <v/>
      </c>
      <c r="AA4854" s="152" t="str">
        <f t="shared" si="2260"/>
        <v/>
      </c>
      <c r="AB4854" s="152" t="str">
        <f t="shared" si="2261"/>
        <v/>
      </c>
      <c r="AC4854" s="154" t="str">
        <f t="shared" si="2272"/>
        <v/>
      </c>
      <c r="AD4854" s="154" t="str">
        <f t="shared" si="2273"/>
        <v/>
      </c>
      <c r="AE4854" s="3" t="str">
        <f t="shared" si="2274"/>
        <v/>
      </c>
      <c r="AF4854" s="3" t="str">
        <f t="shared" si="2275"/>
        <v/>
      </c>
      <c r="AG4854" s="3" t="str">
        <f t="shared" si="2276"/>
        <v/>
      </c>
      <c r="AH4854" s="4" t="str">
        <f t="shared" si="2277"/>
        <v/>
      </c>
      <c r="AI4854" s="75" t="str">
        <f t="shared" si="2278"/>
        <v/>
      </c>
      <c r="AJ4854" s="75" t="str">
        <f t="shared" si="2279"/>
        <v/>
      </c>
    </row>
    <row r="4855" spans="1:36" ht="14.25">
      <c r="A4855" s="41" t="str">
        <f t="shared" si="2262"/>
        <v/>
      </c>
      <c r="B4855" s="150" t="str">
        <f>IF(ISNUMBER(A4855),INDEX('MetaTrader Import'!$H$13:$J$5893,TRUNC(((A4855-$A$39+1)-1)/3)+1,MOD((A4855-$A$39+1)-1,3)+1),"")</f>
        <v/>
      </c>
      <c r="C4855" s="43" t="str">
        <f t="shared" si="2263"/>
        <v/>
      </c>
      <c r="D4855" s="43" t="str">
        <f t="shared" ca="1" si="2253"/>
        <v/>
      </c>
      <c r="E4855" s="43" t="str">
        <f t="shared" si="2264"/>
        <v/>
      </c>
      <c r="F4855" s="43" t="str">
        <f t="shared" si="2265"/>
        <v/>
      </c>
      <c r="G4855" s="43" t="str">
        <f>IF(A4855&lt;&gt;"",IF(A4855&lt;Data!$G$11*0.25,$C$13/$G$32,IF(A4855&gt;Data!$G$11*0.25,$C$13,$C$13*10)),"")</f>
        <v/>
      </c>
      <c r="H4855" s="43" t="str">
        <f>IF(A4855&lt;&gt;"",IF(Data!$G$9="constant",$C$13,IF(Data!$G$9="squeeze",G4855,F4855)),"")</f>
        <v/>
      </c>
      <c r="I4855" s="38" t="str">
        <f ca="1">IF(ISNUMBER(A4855),NORMINV(RAND(),0,IF(AND(Data!$G$9="squeeze",A4855&lt;Data!$G$11*0.25),$H$32,1)*$C$30*$C$13)*($C$14*$C$12),"")</f>
        <v/>
      </c>
      <c r="J4855" s="42" t="str">
        <f ca="1">IFERROR(IF(Data!$C$6="Real",B4855,I4855+J4854+($C$14*$C$12)*(NORMINV(RAND(),$C$15,CHOOSE($G$13,$C$13,F4855,G4855)))),"")</f>
        <v/>
      </c>
      <c r="K4855" s="88" t="str">
        <f>IF(ISNUMBER(A4855), IF($G$16="fixed",$G$17,MIN(H4855*Data!$C$7*$C$16*0.5,$C$17*Data!$C$7))*$C$12,"")</f>
        <v/>
      </c>
      <c r="L4855" s="42" t="str">
        <f t="shared" ca="1" si="2280"/>
        <v/>
      </c>
      <c r="M4855" s="44" t="str">
        <f t="shared" ca="1" si="2281"/>
        <v/>
      </c>
      <c r="N4855" s="44" t="str">
        <f t="shared" ca="1" si="2282"/>
        <v/>
      </c>
      <c r="O4855" s="108" t="str">
        <f t="shared" si="2266"/>
        <v/>
      </c>
      <c r="P4855" s="102" t="str">
        <f t="shared" si="2267"/>
        <v/>
      </c>
      <c r="Q4855" s="102" t="str">
        <f t="shared" si="2268"/>
        <v/>
      </c>
      <c r="R4855" s="120" t="str">
        <f t="shared" si="2269"/>
        <v/>
      </c>
      <c r="S4855" s="54" t="str">
        <f t="shared" si="2270"/>
        <v/>
      </c>
      <c r="T4855" s="5" t="str">
        <f t="shared" si="2271"/>
        <v/>
      </c>
      <c r="U4855" s="152" t="str">
        <f t="shared" si="2254"/>
        <v/>
      </c>
      <c r="V4855" s="152" t="str">
        <f t="shared" si="2255"/>
        <v/>
      </c>
      <c r="W4855" s="153" t="str">
        <f t="shared" si="2256"/>
        <v/>
      </c>
      <c r="X4855" s="153" t="str">
        <f t="shared" si="2257"/>
        <v/>
      </c>
      <c r="Y4855" s="153" t="str">
        <f t="shared" si="2258"/>
        <v/>
      </c>
      <c r="Z4855" s="153" t="str">
        <f t="shared" si="2259"/>
        <v/>
      </c>
      <c r="AA4855" s="152" t="str">
        <f t="shared" si="2260"/>
        <v/>
      </c>
      <c r="AB4855" s="152" t="str">
        <f t="shared" si="2261"/>
        <v/>
      </c>
      <c r="AC4855" s="154" t="str">
        <f t="shared" si="2272"/>
        <v/>
      </c>
      <c r="AD4855" s="154" t="str">
        <f t="shared" si="2273"/>
        <v/>
      </c>
      <c r="AE4855" s="3" t="str">
        <f t="shared" si="2274"/>
        <v/>
      </c>
      <c r="AF4855" s="3" t="str">
        <f t="shared" si="2275"/>
        <v/>
      </c>
      <c r="AG4855" s="3" t="str">
        <f t="shared" si="2276"/>
        <v/>
      </c>
      <c r="AH4855" s="4" t="str">
        <f t="shared" si="2277"/>
        <v/>
      </c>
      <c r="AI4855" s="75" t="str">
        <f t="shared" si="2278"/>
        <v/>
      </c>
      <c r="AJ4855" s="75" t="str">
        <f t="shared" si="2279"/>
        <v/>
      </c>
    </row>
    <row r="4856" spans="1:36" ht="14.25">
      <c r="A4856" s="41" t="str">
        <f t="shared" si="2262"/>
        <v/>
      </c>
      <c r="B4856" s="150" t="str">
        <f>IF(ISNUMBER(A4856),INDEX('MetaTrader Import'!$H$13:$J$5893,TRUNC(((A4856-$A$39+1)-1)/3)+1,MOD((A4856-$A$39+1)-1,3)+1),"")</f>
        <v/>
      </c>
      <c r="C4856" s="43" t="str">
        <f t="shared" si="2263"/>
        <v/>
      </c>
      <c r="D4856" s="43" t="str">
        <f t="shared" ca="1" si="2253"/>
        <v/>
      </c>
      <c r="E4856" s="43" t="str">
        <f t="shared" si="2264"/>
        <v/>
      </c>
      <c r="F4856" s="43" t="str">
        <f t="shared" si="2265"/>
        <v/>
      </c>
      <c r="G4856" s="43" t="str">
        <f>IF(A4856&lt;&gt;"",IF(A4856&lt;Data!$G$11*0.25,$C$13/$G$32,IF(A4856&gt;Data!$G$11*0.25,$C$13,$C$13*10)),"")</f>
        <v/>
      </c>
      <c r="H4856" s="43" t="str">
        <f>IF(A4856&lt;&gt;"",IF(Data!$G$9="constant",$C$13,IF(Data!$G$9="squeeze",G4856,F4856)),"")</f>
        <v/>
      </c>
      <c r="I4856" s="38" t="str">
        <f ca="1">IF(ISNUMBER(A4856),NORMINV(RAND(),0,IF(AND(Data!$G$9="squeeze",A4856&lt;Data!$G$11*0.25),$H$32,1)*$C$30*$C$13)*($C$14*$C$12),"")</f>
        <v/>
      </c>
      <c r="J4856" s="42" t="str">
        <f ca="1">IFERROR(IF(Data!$C$6="Real",B4856,I4856+J4855+($C$14*$C$12)*(NORMINV(RAND(),$C$15,CHOOSE($G$13,$C$13,F4856,G4856)))),"")</f>
        <v/>
      </c>
      <c r="K4856" s="88" t="str">
        <f>IF(ISNUMBER(A4856), IF($G$16="fixed",$G$17,MIN(H4856*Data!$C$7*$C$16*0.5,$C$17*Data!$C$7))*$C$12,"")</f>
        <v/>
      </c>
      <c r="L4856" s="42" t="str">
        <f t="shared" ca="1" si="2280"/>
        <v/>
      </c>
      <c r="M4856" s="44" t="str">
        <f t="shared" ca="1" si="2281"/>
        <v/>
      </c>
      <c r="N4856" s="44" t="str">
        <f t="shared" ca="1" si="2282"/>
        <v/>
      </c>
      <c r="O4856" s="108" t="str">
        <f t="shared" si="2266"/>
        <v/>
      </c>
      <c r="P4856" s="102" t="str">
        <f t="shared" si="2267"/>
        <v/>
      </c>
      <c r="Q4856" s="102" t="str">
        <f t="shared" si="2268"/>
        <v/>
      </c>
      <c r="R4856" s="120" t="str">
        <f t="shared" si="2269"/>
        <v/>
      </c>
      <c r="S4856" s="54" t="str">
        <f t="shared" si="2270"/>
        <v/>
      </c>
      <c r="T4856" s="5" t="str">
        <f t="shared" si="2271"/>
        <v/>
      </c>
      <c r="U4856" s="152" t="str">
        <f t="shared" si="2254"/>
        <v/>
      </c>
      <c r="V4856" s="152" t="str">
        <f t="shared" si="2255"/>
        <v/>
      </c>
      <c r="W4856" s="153" t="str">
        <f t="shared" si="2256"/>
        <v/>
      </c>
      <c r="X4856" s="153" t="str">
        <f t="shared" si="2257"/>
        <v/>
      </c>
      <c r="Y4856" s="153" t="str">
        <f t="shared" si="2258"/>
        <v/>
      </c>
      <c r="Z4856" s="153" t="str">
        <f t="shared" si="2259"/>
        <v/>
      </c>
      <c r="AA4856" s="152" t="str">
        <f t="shared" si="2260"/>
        <v/>
      </c>
      <c r="AB4856" s="152" t="str">
        <f t="shared" si="2261"/>
        <v/>
      </c>
      <c r="AC4856" s="154" t="str">
        <f t="shared" si="2272"/>
        <v/>
      </c>
      <c r="AD4856" s="154" t="str">
        <f t="shared" si="2273"/>
        <v/>
      </c>
      <c r="AE4856" s="3" t="str">
        <f t="shared" si="2274"/>
        <v/>
      </c>
      <c r="AF4856" s="3" t="str">
        <f t="shared" si="2275"/>
        <v/>
      </c>
      <c r="AG4856" s="3" t="str">
        <f t="shared" si="2276"/>
        <v/>
      </c>
      <c r="AH4856" s="4" t="str">
        <f t="shared" si="2277"/>
        <v/>
      </c>
      <c r="AI4856" s="75" t="str">
        <f t="shared" si="2278"/>
        <v/>
      </c>
      <c r="AJ4856" s="75" t="str">
        <f t="shared" si="2279"/>
        <v/>
      </c>
    </row>
    <row r="4857" spans="1:36" ht="14.25">
      <c r="A4857" s="41" t="str">
        <f t="shared" si="2262"/>
        <v/>
      </c>
      <c r="B4857" s="150" t="str">
        <f>IF(ISNUMBER(A4857),INDEX('MetaTrader Import'!$H$13:$J$5893,TRUNC(((A4857-$A$39+1)-1)/3)+1,MOD((A4857-$A$39+1)-1,3)+1),"")</f>
        <v/>
      </c>
      <c r="C4857" s="43" t="str">
        <f t="shared" si="2263"/>
        <v/>
      </c>
      <c r="D4857" s="43" t="str">
        <f t="shared" ca="1" si="2253"/>
        <v/>
      </c>
      <c r="E4857" s="43" t="str">
        <f t="shared" si="2264"/>
        <v/>
      </c>
      <c r="F4857" s="43" t="str">
        <f t="shared" si="2265"/>
        <v/>
      </c>
      <c r="G4857" s="43" t="str">
        <f>IF(A4857&lt;&gt;"",IF(A4857&lt;Data!$G$11*0.25,$C$13/$G$32,IF(A4857&gt;Data!$G$11*0.25,$C$13,$C$13*10)),"")</f>
        <v/>
      </c>
      <c r="H4857" s="43" t="str">
        <f>IF(A4857&lt;&gt;"",IF(Data!$G$9="constant",$C$13,IF(Data!$G$9="squeeze",G4857,F4857)),"")</f>
        <v/>
      </c>
      <c r="I4857" s="38" t="str">
        <f ca="1">IF(ISNUMBER(A4857),NORMINV(RAND(),0,IF(AND(Data!$G$9="squeeze",A4857&lt;Data!$G$11*0.25),$H$32,1)*$C$30*$C$13)*($C$14*$C$12),"")</f>
        <v/>
      </c>
      <c r="J4857" s="42" t="str">
        <f ca="1">IFERROR(IF(Data!$C$6="Real",B4857,I4857+J4856+($C$14*$C$12)*(NORMINV(RAND(),$C$15,CHOOSE($G$13,$C$13,F4857,G4857)))),"")</f>
        <v/>
      </c>
      <c r="K4857" s="88" t="str">
        <f>IF(ISNUMBER(A4857), IF($G$16="fixed",$G$17,MIN(H4857*Data!$C$7*$C$16*0.5,$C$17*Data!$C$7))*$C$12,"")</f>
        <v/>
      </c>
      <c r="L4857" s="42" t="str">
        <f t="shared" ca="1" si="2280"/>
        <v/>
      </c>
      <c r="M4857" s="44" t="str">
        <f t="shared" ca="1" si="2281"/>
        <v/>
      </c>
      <c r="N4857" s="44" t="str">
        <f t="shared" ca="1" si="2282"/>
        <v/>
      </c>
      <c r="O4857" s="108" t="str">
        <f t="shared" si="2266"/>
        <v/>
      </c>
      <c r="P4857" s="102" t="str">
        <f t="shared" si="2267"/>
        <v/>
      </c>
      <c r="Q4857" s="102" t="str">
        <f t="shared" si="2268"/>
        <v/>
      </c>
      <c r="R4857" s="120" t="str">
        <f t="shared" si="2269"/>
        <v/>
      </c>
      <c r="S4857" s="54" t="str">
        <f t="shared" si="2270"/>
        <v/>
      </c>
      <c r="T4857" s="5" t="str">
        <f t="shared" si="2271"/>
        <v/>
      </c>
      <c r="U4857" s="152" t="str">
        <f t="shared" si="2254"/>
        <v/>
      </c>
      <c r="V4857" s="152" t="str">
        <f t="shared" si="2255"/>
        <v/>
      </c>
      <c r="W4857" s="153" t="str">
        <f t="shared" si="2256"/>
        <v/>
      </c>
      <c r="X4857" s="153" t="str">
        <f t="shared" si="2257"/>
        <v/>
      </c>
      <c r="Y4857" s="153" t="str">
        <f t="shared" si="2258"/>
        <v/>
      </c>
      <c r="Z4857" s="153" t="str">
        <f t="shared" si="2259"/>
        <v/>
      </c>
      <c r="AA4857" s="152" t="str">
        <f t="shared" si="2260"/>
        <v/>
      </c>
      <c r="AB4857" s="152" t="str">
        <f t="shared" si="2261"/>
        <v/>
      </c>
      <c r="AC4857" s="154" t="str">
        <f t="shared" si="2272"/>
        <v/>
      </c>
      <c r="AD4857" s="154" t="str">
        <f t="shared" si="2273"/>
        <v/>
      </c>
      <c r="AE4857" s="3" t="str">
        <f t="shared" si="2274"/>
        <v/>
      </c>
      <c r="AF4857" s="3" t="str">
        <f t="shared" si="2275"/>
        <v/>
      </c>
      <c r="AG4857" s="3" t="str">
        <f t="shared" si="2276"/>
        <v/>
      </c>
      <c r="AH4857" s="4" t="str">
        <f t="shared" si="2277"/>
        <v/>
      </c>
      <c r="AI4857" s="75" t="str">
        <f t="shared" si="2278"/>
        <v/>
      </c>
      <c r="AJ4857" s="75" t="str">
        <f t="shared" si="2279"/>
        <v/>
      </c>
    </row>
    <row r="4858" spans="1:36" ht="14.25">
      <c r="A4858" s="41" t="str">
        <f t="shared" si="2262"/>
        <v/>
      </c>
      <c r="B4858" s="150" t="str">
        <f>IF(ISNUMBER(A4858),INDEX('MetaTrader Import'!$H$13:$J$5893,TRUNC(((A4858-$A$39+1)-1)/3)+1,MOD((A4858-$A$39+1)-1,3)+1),"")</f>
        <v/>
      </c>
      <c r="C4858" s="43" t="str">
        <f t="shared" si="2263"/>
        <v/>
      </c>
      <c r="D4858" s="43" t="str">
        <f t="shared" ca="1" si="2253"/>
        <v/>
      </c>
      <c r="E4858" s="43" t="str">
        <f t="shared" si="2264"/>
        <v/>
      </c>
      <c r="F4858" s="43" t="str">
        <f t="shared" si="2265"/>
        <v/>
      </c>
      <c r="G4858" s="43" t="str">
        <f>IF(A4858&lt;&gt;"",IF(A4858&lt;Data!$G$11*0.25,$C$13/$G$32,IF(A4858&gt;Data!$G$11*0.25,$C$13,$C$13*10)),"")</f>
        <v/>
      </c>
      <c r="H4858" s="43" t="str">
        <f>IF(A4858&lt;&gt;"",IF(Data!$G$9="constant",$C$13,IF(Data!$G$9="squeeze",G4858,F4858)),"")</f>
        <v/>
      </c>
      <c r="I4858" s="38" t="str">
        <f ca="1">IF(ISNUMBER(A4858),NORMINV(RAND(),0,IF(AND(Data!$G$9="squeeze",A4858&lt;Data!$G$11*0.25),$H$32,1)*$C$30*$C$13)*($C$14*$C$12),"")</f>
        <v/>
      </c>
      <c r="J4858" s="42" t="str">
        <f ca="1">IFERROR(IF(Data!$C$6="Real",B4858,I4858+J4857+($C$14*$C$12)*(NORMINV(RAND(),$C$15,CHOOSE($G$13,$C$13,F4858,G4858)))),"")</f>
        <v/>
      </c>
      <c r="K4858" s="88" t="str">
        <f>IF(ISNUMBER(A4858), IF($G$16="fixed",$G$17,MIN(H4858*Data!$C$7*$C$16*0.5,$C$17*Data!$C$7))*$C$12,"")</f>
        <v/>
      </c>
      <c r="L4858" s="42" t="str">
        <f t="shared" ca="1" si="2280"/>
        <v/>
      </c>
      <c r="M4858" s="44" t="str">
        <f t="shared" ca="1" si="2281"/>
        <v/>
      </c>
      <c r="N4858" s="44" t="str">
        <f t="shared" ca="1" si="2282"/>
        <v/>
      </c>
      <c r="O4858" s="108" t="str">
        <f t="shared" si="2266"/>
        <v/>
      </c>
      <c r="P4858" s="102" t="str">
        <f t="shared" si="2267"/>
        <v/>
      </c>
      <c r="Q4858" s="102" t="str">
        <f t="shared" si="2268"/>
        <v/>
      </c>
      <c r="R4858" s="120" t="str">
        <f t="shared" si="2269"/>
        <v/>
      </c>
      <c r="S4858" s="54" t="str">
        <f t="shared" si="2270"/>
        <v/>
      </c>
      <c r="T4858" s="5" t="str">
        <f t="shared" si="2271"/>
        <v/>
      </c>
      <c r="U4858" s="152" t="str">
        <f t="shared" si="2254"/>
        <v/>
      </c>
      <c r="V4858" s="152" t="str">
        <f t="shared" si="2255"/>
        <v/>
      </c>
      <c r="W4858" s="153" t="str">
        <f t="shared" si="2256"/>
        <v/>
      </c>
      <c r="X4858" s="153" t="str">
        <f t="shared" si="2257"/>
        <v/>
      </c>
      <c r="Y4858" s="153" t="str">
        <f t="shared" si="2258"/>
        <v/>
      </c>
      <c r="Z4858" s="153" t="str">
        <f t="shared" si="2259"/>
        <v/>
      </c>
      <c r="AA4858" s="152" t="str">
        <f t="shared" si="2260"/>
        <v/>
      </c>
      <c r="AB4858" s="152" t="str">
        <f t="shared" si="2261"/>
        <v/>
      </c>
      <c r="AC4858" s="154" t="str">
        <f t="shared" si="2272"/>
        <v/>
      </c>
      <c r="AD4858" s="154" t="str">
        <f t="shared" si="2273"/>
        <v/>
      </c>
      <c r="AE4858" s="3" t="str">
        <f t="shared" si="2274"/>
        <v/>
      </c>
      <c r="AF4858" s="3" t="str">
        <f t="shared" si="2275"/>
        <v/>
      </c>
      <c r="AG4858" s="3" t="str">
        <f t="shared" si="2276"/>
        <v/>
      </c>
      <c r="AH4858" s="4" t="str">
        <f t="shared" si="2277"/>
        <v/>
      </c>
      <c r="AI4858" s="75" t="str">
        <f t="shared" si="2278"/>
        <v/>
      </c>
      <c r="AJ4858" s="75" t="str">
        <f t="shared" si="2279"/>
        <v/>
      </c>
    </row>
    <row r="4859" spans="1:36" ht="14.25">
      <c r="A4859" s="41" t="str">
        <f t="shared" si="2262"/>
        <v/>
      </c>
      <c r="B4859" s="150" t="str">
        <f>IF(ISNUMBER(A4859),INDEX('MetaTrader Import'!$H$13:$J$5893,TRUNC(((A4859-$A$39+1)-1)/3)+1,MOD((A4859-$A$39+1)-1,3)+1),"")</f>
        <v/>
      </c>
      <c r="C4859" s="43" t="str">
        <f t="shared" si="2263"/>
        <v/>
      </c>
      <c r="D4859" s="43" t="str">
        <f t="shared" ca="1" si="2253"/>
        <v/>
      </c>
      <c r="E4859" s="43" t="str">
        <f t="shared" si="2264"/>
        <v/>
      </c>
      <c r="F4859" s="43" t="str">
        <f t="shared" si="2265"/>
        <v/>
      </c>
      <c r="G4859" s="43" t="str">
        <f>IF(A4859&lt;&gt;"",IF(A4859&lt;Data!$G$11*0.25,$C$13/$G$32,IF(A4859&gt;Data!$G$11*0.25,$C$13,$C$13*10)),"")</f>
        <v/>
      </c>
      <c r="H4859" s="43" t="str">
        <f>IF(A4859&lt;&gt;"",IF(Data!$G$9="constant",$C$13,IF(Data!$G$9="squeeze",G4859,F4859)),"")</f>
        <v/>
      </c>
      <c r="I4859" s="38" t="str">
        <f ca="1">IF(ISNUMBER(A4859),NORMINV(RAND(),0,IF(AND(Data!$G$9="squeeze",A4859&lt;Data!$G$11*0.25),$H$32,1)*$C$30*$C$13)*($C$14*$C$12),"")</f>
        <v/>
      </c>
      <c r="J4859" s="42" t="str">
        <f ca="1">IFERROR(IF(Data!$C$6="Real",B4859,I4859+J4858+($C$14*$C$12)*(NORMINV(RAND(),$C$15,CHOOSE($G$13,$C$13,F4859,G4859)))),"")</f>
        <v/>
      </c>
      <c r="K4859" s="88" t="str">
        <f>IF(ISNUMBER(A4859), IF($G$16="fixed",$G$17,MIN(H4859*Data!$C$7*$C$16*0.5,$C$17*Data!$C$7))*$C$12,"")</f>
        <v/>
      </c>
      <c r="L4859" s="42" t="str">
        <f t="shared" ca="1" si="2280"/>
        <v/>
      </c>
      <c r="M4859" s="44" t="str">
        <f t="shared" ca="1" si="2281"/>
        <v/>
      </c>
      <c r="N4859" s="44" t="str">
        <f t="shared" ca="1" si="2282"/>
        <v/>
      </c>
      <c r="O4859" s="108" t="str">
        <f t="shared" si="2266"/>
        <v/>
      </c>
      <c r="P4859" s="102" t="str">
        <f t="shared" si="2267"/>
        <v/>
      </c>
      <c r="Q4859" s="102" t="str">
        <f t="shared" si="2268"/>
        <v/>
      </c>
      <c r="R4859" s="120" t="str">
        <f t="shared" si="2269"/>
        <v/>
      </c>
      <c r="S4859" s="54" t="str">
        <f t="shared" si="2270"/>
        <v/>
      </c>
      <c r="T4859" s="5" t="str">
        <f t="shared" si="2271"/>
        <v/>
      </c>
      <c r="U4859" s="152" t="str">
        <f t="shared" si="2254"/>
        <v/>
      </c>
      <c r="V4859" s="152" t="str">
        <f t="shared" si="2255"/>
        <v/>
      </c>
      <c r="W4859" s="153" t="str">
        <f t="shared" si="2256"/>
        <v/>
      </c>
      <c r="X4859" s="153" t="str">
        <f t="shared" si="2257"/>
        <v/>
      </c>
      <c r="Y4859" s="153" t="str">
        <f t="shared" si="2258"/>
        <v/>
      </c>
      <c r="Z4859" s="153" t="str">
        <f t="shared" si="2259"/>
        <v/>
      </c>
      <c r="AA4859" s="152" t="str">
        <f t="shared" si="2260"/>
        <v/>
      </c>
      <c r="AB4859" s="152" t="str">
        <f t="shared" si="2261"/>
        <v/>
      </c>
      <c r="AC4859" s="154" t="str">
        <f t="shared" si="2272"/>
        <v/>
      </c>
      <c r="AD4859" s="154" t="str">
        <f t="shared" si="2273"/>
        <v/>
      </c>
      <c r="AE4859" s="3" t="str">
        <f t="shared" si="2274"/>
        <v/>
      </c>
      <c r="AF4859" s="3" t="str">
        <f t="shared" si="2275"/>
        <v/>
      </c>
      <c r="AG4859" s="3" t="str">
        <f t="shared" si="2276"/>
        <v/>
      </c>
      <c r="AH4859" s="4" t="str">
        <f t="shared" si="2277"/>
        <v/>
      </c>
      <c r="AI4859" s="75" t="str">
        <f t="shared" si="2278"/>
        <v/>
      </c>
      <c r="AJ4859" s="75" t="str">
        <f t="shared" si="2279"/>
        <v/>
      </c>
    </row>
    <row r="4860" spans="1:36" ht="14.25">
      <c r="A4860" s="41" t="str">
        <f t="shared" si="2262"/>
        <v/>
      </c>
      <c r="B4860" s="150" t="str">
        <f>IF(ISNUMBER(A4860),INDEX('MetaTrader Import'!$H$13:$J$5893,TRUNC(((A4860-$A$39+1)-1)/3)+1,MOD((A4860-$A$39+1)-1,3)+1),"")</f>
        <v/>
      </c>
      <c r="C4860" s="43" t="str">
        <f t="shared" si="2263"/>
        <v/>
      </c>
      <c r="D4860" s="43" t="str">
        <f t="shared" ca="1" si="2253"/>
        <v/>
      </c>
      <c r="E4860" s="43" t="str">
        <f t="shared" si="2264"/>
        <v/>
      </c>
      <c r="F4860" s="43" t="str">
        <f t="shared" si="2265"/>
        <v/>
      </c>
      <c r="G4860" s="43" t="str">
        <f>IF(A4860&lt;&gt;"",IF(A4860&lt;Data!$G$11*0.25,$C$13/$G$32,IF(A4860&gt;Data!$G$11*0.25,$C$13,$C$13*10)),"")</f>
        <v/>
      </c>
      <c r="H4860" s="43" t="str">
        <f>IF(A4860&lt;&gt;"",IF(Data!$G$9="constant",$C$13,IF(Data!$G$9="squeeze",G4860,F4860)),"")</f>
        <v/>
      </c>
      <c r="I4860" s="38" t="str">
        <f ca="1">IF(ISNUMBER(A4860),NORMINV(RAND(),0,IF(AND(Data!$G$9="squeeze",A4860&lt;Data!$G$11*0.25),$H$32,1)*$C$30*$C$13)*($C$14*$C$12),"")</f>
        <v/>
      </c>
      <c r="J4860" s="42" t="str">
        <f ca="1">IFERROR(IF(Data!$C$6="Real",B4860,I4860+J4859+($C$14*$C$12)*(NORMINV(RAND(),$C$15,CHOOSE($G$13,$C$13,F4860,G4860)))),"")</f>
        <v/>
      </c>
      <c r="K4860" s="88" t="str">
        <f>IF(ISNUMBER(A4860), IF($G$16="fixed",$G$17,MIN(H4860*Data!$C$7*$C$16*0.5,$C$17*Data!$C$7))*$C$12,"")</f>
        <v/>
      </c>
      <c r="L4860" s="42" t="str">
        <f t="shared" ca="1" si="2280"/>
        <v/>
      </c>
      <c r="M4860" s="44" t="str">
        <f t="shared" ca="1" si="2281"/>
        <v/>
      </c>
      <c r="N4860" s="44" t="str">
        <f t="shared" ca="1" si="2282"/>
        <v/>
      </c>
      <c r="O4860" s="108" t="str">
        <f t="shared" si="2266"/>
        <v/>
      </c>
      <c r="P4860" s="102" t="str">
        <f t="shared" si="2267"/>
        <v/>
      </c>
      <c r="Q4860" s="102" t="str">
        <f t="shared" si="2268"/>
        <v/>
      </c>
      <c r="R4860" s="120" t="str">
        <f t="shared" si="2269"/>
        <v/>
      </c>
      <c r="S4860" s="54" t="str">
        <f t="shared" si="2270"/>
        <v/>
      </c>
      <c r="T4860" s="5" t="str">
        <f t="shared" si="2271"/>
        <v/>
      </c>
      <c r="U4860" s="152" t="str">
        <f t="shared" si="2254"/>
        <v/>
      </c>
      <c r="V4860" s="152" t="str">
        <f t="shared" si="2255"/>
        <v/>
      </c>
      <c r="W4860" s="153" t="str">
        <f t="shared" si="2256"/>
        <v/>
      </c>
      <c r="X4860" s="153" t="str">
        <f t="shared" si="2257"/>
        <v/>
      </c>
      <c r="Y4860" s="153" t="str">
        <f t="shared" si="2258"/>
        <v/>
      </c>
      <c r="Z4860" s="153" t="str">
        <f t="shared" si="2259"/>
        <v/>
      </c>
      <c r="AA4860" s="152" t="str">
        <f t="shared" si="2260"/>
        <v/>
      </c>
      <c r="AB4860" s="152" t="str">
        <f t="shared" si="2261"/>
        <v/>
      </c>
      <c r="AC4860" s="154" t="str">
        <f t="shared" si="2272"/>
        <v/>
      </c>
      <c r="AD4860" s="154" t="str">
        <f t="shared" si="2273"/>
        <v/>
      </c>
      <c r="AE4860" s="3" t="str">
        <f t="shared" si="2274"/>
        <v/>
      </c>
      <c r="AF4860" s="3" t="str">
        <f t="shared" si="2275"/>
        <v/>
      </c>
      <c r="AG4860" s="3" t="str">
        <f t="shared" si="2276"/>
        <v/>
      </c>
      <c r="AH4860" s="4" t="str">
        <f t="shared" si="2277"/>
        <v/>
      </c>
      <c r="AI4860" s="75" t="str">
        <f t="shared" si="2278"/>
        <v/>
      </c>
      <c r="AJ4860" s="75" t="str">
        <f t="shared" si="2279"/>
        <v/>
      </c>
    </row>
    <row r="4861" spans="1:36" ht="14.25">
      <c r="A4861" s="41" t="str">
        <f t="shared" si="2262"/>
        <v/>
      </c>
      <c r="B4861" s="150" t="str">
        <f>IF(ISNUMBER(A4861),INDEX('MetaTrader Import'!$H$13:$J$5893,TRUNC(((A4861-$A$39+1)-1)/3)+1,MOD((A4861-$A$39+1)-1,3)+1),"")</f>
        <v/>
      </c>
      <c r="C4861" s="43" t="str">
        <f t="shared" si="2263"/>
        <v/>
      </c>
      <c r="D4861" s="43" t="str">
        <f t="shared" ca="1" si="2253"/>
        <v/>
      </c>
      <c r="E4861" s="43" t="str">
        <f t="shared" si="2264"/>
        <v/>
      </c>
      <c r="F4861" s="43" t="str">
        <f t="shared" si="2265"/>
        <v/>
      </c>
      <c r="G4861" s="43" t="str">
        <f>IF(A4861&lt;&gt;"",IF(A4861&lt;Data!$G$11*0.25,$C$13/$G$32,IF(A4861&gt;Data!$G$11*0.25,$C$13,$C$13*10)),"")</f>
        <v/>
      </c>
      <c r="H4861" s="43" t="str">
        <f>IF(A4861&lt;&gt;"",IF(Data!$G$9="constant",$C$13,IF(Data!$G$9="squeeze",G4861,F4861)),"")</f>
        <v/>
      </c>
      <c r="I4861" s="38" t="str">
        <f ca="1">IF(ISNUMBER(A4861),NORMINV(RAND(),0,IF(AND(Data!$G$9="squeeze",A4861&lt;Data!$G$11*0.25),$H$32,1)*$C$30*$C$13)*($C$14*$C$12),"")</f>
        <v/>
      </c>
      <c r="J4861" s="42" t="str">
        <f ca="1">IFERROR(IF(Data!$C$6="Real",B4861,I4861+J4860+($C$14*$C$12)*(NORMINV(RAND(),$C$15,CHOOSE($G$13,$C$13,F4861,G4861)))),"")</f>
        <v/>
      </c>
      <c r="K4861" s="88" t="str">
        <f>IF(ISNUMBER(A4861), IF($G$16="fixed",$G$17,MIN(H4861*Data!$C$7*$C$16*0.5,$C$17*Data!$C$7))*$C$12,"")</f>
        <v/>
      </c>
      <c r="L4861" s="42" t="str">
        <f t="shared" ca="1" si="2280"/>
        <v/>
      </c>
      <c r="M4861" s="44" t="str">
        <f t="shared" ca="1" si="2281"/>
        <v/>
      </c>
      <c r="N4861" s="44" t="str">
        <f t="shared" ca="1" si="2282"/>
        <v/>
      </c>
      <c r="O4861" s="108" t="str">
        <f t="shared" si="2266"/>
        <v/>
      </c>
      <c r="P4861" s="102" t="str">
        <f t="shared" si="2267"/>
        <v/>
      </c>
      <c r="Q4861" s="102" t="str">
        <f t="shared" si="2268"/>
        <v/>
      </c>
      <c r="R4861" s="120" t="str">
        <f t="shared" si="2269"/>
        <v/>
      </c>
      <c r="S4861" s="54" t="str">
        <f t="shared" si="2270"/>
        <v/>
      </c>
      <c r="T4861" s="5" t="str">
        <f t="shared" si="2271"/>
        <v/>
      </c>
      <c r="U4861" s="152" t="str">
        <f t="shared" si="2254"/>
        <v/>
      </c>
      <c r="V4861" s="152" t="str">
        <f t="shared" si="2255"/>
        <v/>
      </c>
      <c r="W4861" s="153" t="str">
        <f t="shared" si="2256"/>
        <v/>
      </c>
      <c r="X4861" s="153" t="str">
        <f t="shared" si="2257"/>
        <v/>
      </c>
      <c r="Y4861" s="153" t="str">
        <f t="shared" si="2258"/>
        <v/>
      </c>
      <c r="Z4861" s="153" t="str">
        <f t="shared" si="2259"/>
        <v/>
      </c>
      <c r="AA4861" s="152" t="str">
        <f t="shared" si="2260"/>
        <v/>
      </c>
      <c r="AB4861" s="152" t="str">
        <f t="shared" si="2261"/>
        <v/>
      </c>
      <c r="AC4861" s="154" t="str">
        <f t="shared" si="2272"/>
        <v/>
      </c>
      <c r="AD4861" s="154" t="str">
        <f t="shared" si="2273"/>
        <v/>
      </c>
      <c r="AE4861" s="3" t="str">
        <f t="shared" si="2274"/>
        <v/>
      </c>
      <c r="AF4861" s="3" t="str">
        <f t="shared" si="2275"/>
        <v/>
      </c>
      <c r="AG4861" s="3" t="str">
        <f t="shared" si="2276"/>
        <v/>
      </c>
      <c r="AH4861" s="4" t="str">
        <f t="shared" si="2277"/>
        <v/>
      </c>
      <c r="AI4861" s="75" t="str">
        <f t="shared" si="2278"/>
        <v/>
      </c>
      <c r="AJ4861" s="75" t="str">
        <f t="shared" si="2279"/>
        <v/>
      </c>
    </row>
    <row r="4862" spans="1:36" ht="14.25">
      <c r="A4862" s="41" t="str">
        <f t="shared" si="2262"/>
        <v/>
      </c>
      <c r="B4862" s="150" t="str">
        <f>IF(ISNUMBER(A4862),INDEX('MetaTrader Import'!$H$13:$J$5893,TRUNC(((A4862-$A$39+1)-1)/3)+1,MOD((A4862-$A$39+1)-1,3)+1),"")</f>
        <v/>
      </c>
      <c r="C4862" s="43" t="str">
        <f t="shared" si="2263"/>
        <v/>
      </c>
      <c r="D4862" s="43" t="str">
        <f t="shared" ca="1" si="2253"/>
        <v/>
      </c>
      <c r="E4862" s="43" t="str">
        <f t="shared" si="2264"/>
        <v/>
      </c>
      <c r="F4862" s="43" t="str">
        <f t="shared" si="2265"/>
        <v/>
      </c>
      <c r="G4862" s="43" t="str">
        <f>IF(A4862&lt;&gt;"",IF(A4862&lt;Data!$G$11*0.25,$C$13/$G$32,IF(A4862&gt;Data!$G$11*0.25,$C$13,$C$13*10)),"")</f>
        <v/>
      </c>
      <c r="H4862" s="43" t="str">
        <f>IF(A4862&lt;&gt;"",IF(Data!$G$9="constant",$C$13,IF(Data!$G$9="squeeze",G4862,F4862)),"")</f>
        <v/>
      </c>
      <c r="I4862" s="38" t="str">
        <f ca="1">IF(ISNUMBER(A4862),NORMINV(RAND(),0,IF(AND(Data!$G$9="squeeze",A4862&lt;Data!$G$11*0.25),$H$32,1)*$C$30*$C$13)*($C$14*$C$12),"")</f>
        <v/>
      </c>
      <c r="J4862" s="42" t="str">
        <f ca="1">IFERROR(IF(Data!$C$6="Real",B4862,I4862+J4861+($C$14*$C$12)*(NORMINV(RAND(),$C$15,CHOOSE($G$13,$C$13,F4862,G4862)))),"")</f>
        <v/>
      </c>
      <c r="K4862" s="88" t="str">
        <f>IF(ISNUMBER(A4862), IF($G$16="fixed",$G$17,MIN(H4862*Data!$C$7*$C$16*0.5,$C$17*Data!$C$7))*$C$12,"")</f>
        <v/>
      </c>
      <c r="L4862" s="42" t="str">
        <f t="shared" ca="1" si="2280"/>
        <v/>
      </c>
      <c r="M4862" s="44" t="str">
        <f t="shared" ca="1" si="2281"/>
        <v/>
      </c>
      <c r="N4862" s="44" t="str">
        <f t="shared" ca="1" si="2282"/>
        <v/>
      </c>
      <c r="O4862" s="108" t="str">
        <f t="shared" si="2266"/>
        <v/>
      </c>
      <c r="P4862" s="102" t="str">
        <f t="shared" si="2267"/>
        <v/>
      </c>
      <c r="Q4862" s="102" t="str">
        <f t="shared" si="2268"/>
        <v/>
      </c>
      <c r="R4862" s="120" t="str">
        <f t="shared" si="2269"/>
        <v/>
      </c>
      <c r="S4862" s="54" t="str">
        <f t="shared" si="2270"/>
        <v/>
      </c>
      <c r="T4862" s="5" t="str">
        <f t="shared" si="2271"/>
        <v/>
      </c>
      <c r="U4862" s="152" t="str">
        <f t="shared" si="2254"/>
        <v/>
      </c>
      <c r="V4862" s="152" t="str">
        <f t="shared" si="2255"/>
        <v/>
      </c>
      <c r="W4862" s="153" t="str">
        <f t="shared" si="2256"/>
        <v/>
      </c>
      <c r="X4862" s="153" t="str">
        <f t="shared" si="2257"/>
        <v/>
      </c>
      <c r="Y4862" s="153" t="str">
        <f t="shared" si="2258"/>
        <v/>
      </c>
      <c r="Z4862" s="153" t="str">
        <f t="shared" si="2259"/>
        <v/>
      </c>
      <c r="AA4862" s="152" t="str">
        <f t="shared" si="2260"/>
        <v/>
      </c>
      <c r="AB4862" s="152" t="str">
        <f t="shared" si="2261"/>
        <v/>
      </c>
      <c r="AC4862" s="154" t="str">
        <f t="shared" si="2272"/>
        <v/>
      </c>
      <c r="AD4862" s="154" t="str">
        <f t="shared" si="2273"/>
        <v/>
      </c>
      <c r="AE4862" s="3" t="str">
        <f t="shared" si="2274"/>
        <v/>
      </c>
      <c r="AF4862" s="3" t="str">
        <f t="shared" si="2275"/>
        <v/>
      </c>
      <c r="AG4862" s="3" t="str">
        <f t="shared" si="2276"/>
        <v/>
      </c>
      <c r="AH4862" s="4" t="str">
        <f t="shared" si="2277"/>
        <v/>
      </c>
      <c r="AI4862" s="75" t="str">
        <f t="shared" si="2278"/>
        <v/>
      </c>
      <c r="AJ4862" s="75" t="str">
        <f t="shared" si="2279"/>
        <v/>
      </c>
    </row>
    <row r="4863" spans="1:36" ht="14.25">
      <c r="A4863" s="41" t="str">
        <f t="shared" si="2262"/>
        <v/>
      </c>
      <c r="B4863" s="150" t="str">
        <f>IF(ISNUMBER(A4863),INDEX('MetaTrader Import'!$H$13:$J$5893,TRUNC(((A4863-$A$39+1)-1)/3)+1,MOD((A4863-$A$39+1)-1,3)+1),"")</f>
        <v/>
      </c>
      <c r="C4863" s="43" t="str">
        <f t="shared" si="2263"/>
        <v/>
      </c>
      <c r="D4863" s="43" t="str">
        <f t="shared" ca="1" si="2253"/>
        <v/>
      </c>
      <c r="E4863" s="43" t="str">
        <f t="shared" si="2264"/>
        <v/>
      </c>
      <c r="F4863" s="43" t="str">
        <f t="shared" si="2265"/>
        <v/>
      </c>
      <c r="G4863" s="43" t="str">
        <f>IF(A4863&lt;&gt;"",IF(A4863&lt;Data!$G$11*0.25,$C$13/$G$32,IF(A4863&gt;Data!$G$11*0.25,$C$13,$C$13*10)),"")</f>
        <v/>
      </c>
      <c r="H4863" s="43" t="str">
        <f>IF(A4863&lt;&gt;"",IF(Data!$G$9="constant",$C$13,IF(Data!$G$9="squeeze",G4863,F4863)),"")</f>
        <v/>
      </c>
      <c r="I4863" s="38" t="str">
        <f ca="1">IF(ISNUMBER(A4863),NORMINV(RAND(),0,IF(AND(Data!$G$9="squeeze",A4863&lt;Data!$G$11*0.25),$H$32,1)*$C$30*$C$13)*($C$14*$C$12),"")</f>
        <v/>
      </c>
      <c r="J4863" s="42" t="str">
        <f ca="1">IFERROR(IF(Data!$C$6="Real",B4863,I4863+J4862+($C$14*$C$12)*(NORMINV(RAND(),$C$15,CHOOSE($G$13,$C$13,F4863,G4863)))),"")</f>
        <v/>
      </c>
      <c r="K4863" s="88" t="str">
        <f>IF(ISNUMBER(A4863), IF($G$16="fixed",$G$17,MIN(H4863*Data!$C$7*$C$16*0.5,$C$17*Data!$C$7))*$C$12,"")</f>
        <v/>
      </c>
      <c r="L4863" s="42" t="str">
        <f t="shared" ca="1" si="2280"/>
        <v/>
      </c>
      <c r="M4863" s="44" t="str">
        <f t="shared" ca="1" si="2281"/>
        <v/>
      </c>
      <c r="N4863" s="44" t="str">
        <f t="shared" ca="1" si="2282"/>
        <v/>
      </c>
      <c r="O4863" s="108" t="str">
        <f t="shared" si="2266"/>
        <v/>
      </c>
      <c r="P4863" s="102" t="str">
        <f t="shared" si="2267"/>
        <v/>
      </c>
      <c r="Q4863" s="102" t="str">
        <f t="shared" si="2268"/>
        <v/>
      </c>
      <c r="R4863" s="120" t="str">
        <f t="shared" si="2269"/>
        <v/>
      </c>
      <c r="S4863" s="54" t="str">
        <f t="shared" si="2270"/>
        <v/>
      </c>
      <c r="T4863" s="5" t="str">
        <f t="shared" si="2271"/>
        <v/>
      </c>
      <c r="U4863" s="152" t="str">
        <f t="shared" si="2254"/>
        <v/>
      </c>
      <c r="V4863" s="152" t="str">
        <f t="shared" si="2255"/>
        <v/>
      </c>
      <c r="W4863" s="153" t="str">
        <f t="shared" si="2256"/>
        <v/>
      </c>
      <c r="X4863" s="153" t="str">
        <f t="shared" si="2257"/>
        <v/>
      </c>
      <c r="Y4863" s="153" t="str">
        <f t="shared" si="2258"/>
        <v/>
      </c>
      <c r="Z4863" s="153" t="str">
        <f t="shared" si="2259"/>
        <v/>
      </c>
      <c r="AA4863" s="152" t="str">
        <f t="shared" si="2260"/>
        <v/>
      </c>
      <c r="AB4863" s="152" t="str">
        <f t="shared" si="2261"/>
        <v/>
      </c>
      <c r="AC4863" s="154" t="str">
        <f t="shared" si="2272"/>
        <v/>
      </c>
      <c r="AD4863" s="154" t="str">
        <f t="shared" si="2273"/>
        <v/>
      </c>
      <c r="AE4863" s="3" t="str">
        <f t="shared" si="2274"/>
        <v/>
      </c>
      <c r="AF4863" s="3" t="str">
        <f t="shared" si="2275"/>
        <v/>
      </c>
      <c r="AG4863" s="3" t="str">
        <f t="shared" si="2276"/>
        <v/>
      </c>
      <c r="AH4863" s="4" t="str">
        <f t="shared" si="2277"/>
        <v/>
      </c>
      <c r="AI4863" s="75" t="str">
        <f t="shared" si="2278"/>
        <v/>
      </c>
      <c r="AJ4863" s="75" t="str">
        <f t="shared" si="2279"/>
        <v/>
      </c>
    </row>
    <row r="4864" spans="1:36" ht="14.25">
      <c r="A4864" s="41" t="str">
        <f t="shared" si="2262"/>
        <v/>
      </c>
      <c r="B4864" s="150" t="str">
        <f>IF(ISNUMBER(A4864),INDEX('MetaTrader Import'!$H$13:$J$5893,TRUNC(((A4864-$A$39+1)-1)/3)+1,MOD((A4864-$A$39+1)-1,3)+1),"")</f>
        <v/>
      </c>
      <c r="C4864" s="43" t="str">
        <f t="shared" si="2263"/>
        <v/>
      </c>
      <c r="D4864" s="43" t="str">
        <f t="shared" ca="1" si="2253"/>
        <v/>
      </c>
      <c r="E4864" s="43" t="str">
        <f t="shared" si="2264"/>
        <v/>
      </c>
      <c r="F4864" s="43" t="str">
        <f t="shared" si="2265"/>
        <v/>
      </c>
      <c r="G4864" s="43" t="str">
        <f>IF(A4864&lt;&gt;"",IF(A4864&lt;Data!$G$11*0.25,$C$13/$G$32,IF(A4864&gt;Data!$G$11*0.25,$C$13,$C$13*10)),"")</f>
        <v/>
      </c>
      <c r="H4864" s="43" t="str">
        <f>IF(A4864&lt;&gt;"",IF(Data!$G$9="constant",$C$13,IF(Data!$G$9="squeeze",G4864,F4864)),"")</f>
        <v/>
      </c>
      <c r="I4864" s="38" t="str">
        <f ca="1">IF(ISNUMBER(A4864),NORMINV(RAND(),0,IF(AND(Data!$G$9="squeeze",A4864&lt;Data!$G$11*0.25),$H$32,1)*$C$30*$C$13)*($C$14*$C$12),"")</f>
        <v/>
      </c>
      <c r="J4864" s="42" t="str">
        <f ca="1">IFERROR(IF(Data!$C$6="Real",B4864,I4864+J4863+($C$14*$C$12)*(NORMINV(RAND(),$C$15,CHOOSE($G$13,$C$13,F4864,G4864)))),"")</f>
        <v/>
      </c>
      <c r="K4864" s="88" t="str">
        <f>IF(ISNUMBER(A4864), IF($G$16="fixed",$G$17,MIN(H4864*Data!$C$7*$C$16*0.5,$C$17*Data!$C$7))*$C$12,"")</f>
        <v/>
      </c>
      <c r="L4864" s="42" t="str">
        <f t="shared" ca="1" si="2280"/>
        <v/>
      </c>
      <c r="M4864" s="44" t="str">
        <f t="shared" ca="1" si="2281"/>
        <v/>
      </c>
      <c r="N4864" s="44" t="str">
        <f t="shared" ca="1" si="2282"/>
        <v/>
      </c>
      <c r="O4864" s="108" t="str">
        <f t="shared" si="2266"/>
        <v/>
      </c>
      <c r="P4864" s="102" t="str">
        <f t="shared" si="2267"/>
        <v/>
      </c>
      <c r="Q4864" s="102" t="str">
        <f t="shared" si="2268"/>
        <v/>
      </c>
      <c r="R4864" s="120" t="str">
        <f t="shared" si="2269"/>
        <v/>
      </c>
      <c r="S4864" s="54" t="str">
        <f t="shared" si="2270"/>
        <v/>
      </c>
      <c r="T4864" s="5" t="str">
        <f t="shared" si="2271"/>
        <v/>
      </c>
      <c r="U4864" s="152" t="str">
        <f t="shared" si="2254"/>
        <v/>
      </c>
      <c r="V4864" s="152" t="str">
        <f t="shared" si="2255"/>
        <v/>
      </c>
      <c r="W4864" s="153" t="str">
        <f t="shared" si="2256"/>
        <v/>
      </c>
      <c r="X4864" s="153" t="str">
        <f t="shared" si="2257"/>
        <v/>
      </c>
      <c r="Y4864" s="153" t="str">
        <f t="shared" si="2258"/>
        <v/>
      </c>
      <c r="Z4864" s="153" t="str">
        <f t="shared" si="2259"/>
        <v/>
      </c>
      <c r="AA4864" s="152" t="str">
        <f t="shared" si="2260"/>
        <v/>
      </c>
      <c r="AB4864" s="152" t="str">
        <f t="shared" si="2261"/>
        <v/>
      </c>
      <c r="AC4864" s="154" t="str">
        <f t="shared" si="2272"/>
        <v/>
      </c>
      <c r="AD4864" s="154" t="str">
        <f t="shared" si="2273"/>
        <v/>
      </c>
      <c r="AE4864" s="3" t="str">
        <f t="shared" si="2274"/>
        <v/>
      </c>
      <c r="AF4864" s="3" t="str">
        <f t="shared" si="2275"/>
        <v/>
      </c>
      <c r="AG4864" s="3" t="str">
        <f t="shared" si="2276"/>
        <v/>
      </c>
      <c r="AH4864" s="4" t="str">
        <f t="shared" si="2277"/>
        <v/>
      </c>
      <c r="AI4864" s="75" t="str">
        <f t="shared" si="2278"/>
        <v/>
      </c>
      <c r="AJ4864" s="75" t="str">
        <f t="shared" si="2279"/>
        <v/>
      </c>
    </row>
    <row r="4865" spans="1:36" ht="14.25">
      <c r="A4865" s="41" t="str">
        <f t="shared" si="2262"/>
        <v/>
      </c>
      <c r="B4865" s="150" t="str">
        <f>IF(ISNUMBER(A4865),INDEX('MetaTrader Import'!$H$13:$J$5893,TRUNC(((A4865-$A$39+1)-1)/3)+1,MOD((A4865-$A$39+1)-1,3)+1),"")</f>
        <v/>
      </c>
      <c r="C4865" s="43" t="str">
        <f t="shared" si="2263"/>
        <v/>
      </c>
      <c r="D4865" s="43" t="str">
        <f t="shared" ca="1" si="2253"/>
        <v/>
      </c>
      <c r="E4865" s="43" t="str">
        <f t="shared" si="2264"/>
        <v/>
      </c>
      <c r="F4865" s="43" t="str">
        <f t="shared" si="2265"/>
        <v/>
      </c>
      <c r="G4865" s="43" t="str">
        <f>IF(A4865&lt;&gt;"",IF(A4865&lt;Data!$G$11*0.25,$C$13/$G$32,IF(A4865&gt;Data!$G$11*0.25,$C$13,$C$13*10)),"")</f>
        <v/>
      </c>
      <c r="H4865" s="43" t="str">
        <f>IF(A4865&lt;&gt;"",IF(Data!$G$9="constant",$C$13,IF(Data!$G$9="squeeze",G4865,F4865)),"")</f>
        <v/>
      </c>
      <c r="I4865" s="38" t="str">
        <f ca="1">IF(ISNUMBER(A4865),NORMINV(RAND(),0,IF(AND(Data!$G$9="squeeze",A4865&lt;Data!$G$11*0.25),$H$32,1)*$C$30*$C$13)*($C$14*$C$12),"")</f>
        <v/>
      </c>
      <c r="J4865" s="42" t="str">
        <f ca="1">IFERROR(IF(Data!$C$6="Real",B4865,I4865+J4864+($C$14*$C$12)*(NORMINV(RAND(),$C$15,CHOOSE($G$13,$C$13,F4865,G4865)))),"")</f>
        <v/>
      </c>
      <c r="K4865" s="88" t="str">
        <f>IF(ISNUMBER(A4865), IF($G$16="fixed",$G$17,MIN(H4865*Data!$C$7*$C$16*0.5,$C$17*Data!$C$7))*$C$12,"")</f>
        <v/>
      </c>
      <c r="L4865" s="42" t="str">
        <f t="shared" ca="1" si="2280"/>
        <v/>
      </c>
      <c r="M4865" s="44" t="str">
        <f t="shared" ca="1" si="2281"/>
        <v/>
      </c>
      <c r="N4865" s="44" t="str">
        <f t="shared" ca="1" si="2282"/>
        <v/>
      </c>
      <c r="O4865" s="108" t="str">
        <f t="shared" si="2266"/>
        <v/>
      </c>
      <c r="P4865" s="102" t="str">
        <f t="shared" si="2267"/>
        <v/>
      </c>
      <c r="Q4865" s="102" t="str">
        <f t="shared" si="2268"/>
        <v/>
      </c>
      <c r="R4865" s="120" t="str">
        <f t="shared" si="2269"/>
        <v/>
      </c>
      <c r="S4865" s="54" t="str">
        <f t="shared" si="2270"/>
        <v/>
      </c>
      <c r="T4865" s="5" t="str">
        <f t="shared" si="2271"/>
        <v/>
      </c>
      <c r="U4865" s="152" t="str">
        <f t="shared" si="2254"/>
        <v/>
      </c>
      <c r="V4865" s="152" t="str">
        <f t="shared" si="2255"/>
        <v/>
      </c>
      <c r="W4865" s="153" t="str">
        <f t="shared" si="2256"/>
        <v/>
      </c>
      <c r="X4865" s="153" t="str">
        <f t="shared" si="2257"/>
        <v/>
      </c>
      <c r="Y4865" s="153" t="str">
        <f t="shared" si="2258"/>
        <v/>
      </c>
      <c r="Z4865" s="153" t="str">
        <f t="shared" si="2259"/>
        <v/>
      </c>
      <c r="AA4865" s="152" t="str">
        <f t="shared" si="2260"/>
        <v/>
      </c>
      <c r="AB4865" s="152" t="str">
        <f t="shared" si="2261"/>
        <v/>
      </c>
      <c r="AC4865" s="154" t="str">
        <f t="shared" si="2272"/>
        <v/>
      </c>
      <c r="AD4865" s="154" t="str">
        <f t="shared" si="2273"/>
        <v/>
      </c>
      <c r="AE4865" s="3" t="str">
        <f t="shared" si="2274"/>
        <v/>
      </c>
      <c r="AF4865" s="3" t="str">
        <f t="shared" si="2275"/>
        <v/>
      </c>
      <c r="AG4865" s="3" t="str">
        <f t="shared" si="2276"/>
        <v/>
      </c>
      <c r="AH4865" s="4" t="str">
        <f t="shared" si="2277"/>
        <v/>
      </c>
      <c r="AI4865" s="75" t="str">
        <f t="shared" si="2278"/>
        <v/>
      </c>
      <c r="AJ4865" s="75" t="str">
        <f t="shared" si="2279"/>
        <v/>
      </c>
    </row>
    <row r="4866" spans="1:36" ht="14.25">
      <c r="A4866" s="41" t="str">
        <f t="shared" si="2262"/>
        <v/>
      </c>
      <c r="B4866" s="150" t="str">
        <f>IF(ISNUMBER(A4866),INDEX('MetaTrader Import'!$H$13:$J$5893,TRUNC(((A4866-$A$39+1)-1)/3)+1,MOD((A4866-$A$39+1)-1,3)+1),"")</f>
        <v/>
      </c>
      <c r="C4866" s="43" t="str">
        <f t="shared" si="2263"/>
        <v/>
      </c>
      <c r="D4866" s="43" t="str">
        <f t="shared" ca="1" si="2253"/>
        <v/>
      </c>
      <c r="E4866" s="43" t="str">
        <f t="shared" si="2264"/>
        <v/>
      </c>
      <c r="F4866" s="43" t="str">
        <f t="shared" si="2265"/>
        <v/>
      </c>
      <c r="G4866" s="43" t="str">
        <f>IF(A4866&lt;&gt;"",IF(A4866&lt;Data!$G$11*0.25,$C$13/$G$32,IF(A4866&gt;Data!$G$11*0.25,$C$13,$C$13*10)),"")</f>
        <v/>
      </c>
      <c r="H4866" s="43" t="str">
        <f>IF(A4866&lt;&gt;"",IF(Data!$G$9="constant",$C$13,IF(Data!$G$9="squeeze",G4866,F4866)),"")</f>
        <v/>
      </c>
      <c r="I4866" s="38" t="str">
        <f ca="1">IF(ISNUMBER(A4866),NORMINV(RAND(),0,IF(AND(Data!$G$9="squeeze",A4866&lt;Data!$G$11*0.25),$H$32,1)*$C$30*$C$13)*($C$14*$C$12),"")</f>
        <v/>
      </c>
      <c r="J4866" s="42" t="str">
        <f ca="1">IFERROR(IF(Data!$C$6="Real",B4866,I4866+J4865+($C$14*$C$12)*(NORMINV(RAND(),$C$15,CHOOSE($G$13,$C$13,F4866,G4866)))),"")</f>
        <v/>
      </c>
      <c r="K4866" s="88" t="str">
        <f>IF(ISNUMBER(A4866), IF($G$16="fixed",$G$17,MIN(H4866*Data!$C$7*$C$16*0.5,$C$17*Data!$C$7))*$C$12,"")</f>
        <v/>
      </c>
      <c r="L4866" s="42" t="str">
        <f t="shared" ca="1" si="2280"/>
        <v/>
      </c>
      <c r="M4866" s="44" t="str">
        <f t="shared" ca="1" si="2281"/>
        <v/>
      </c>
      <c r="N4866" s="44" t="str">
        <f t="shared" ca="1" si="2282"/>
        <v/>
      </c>
      <c r="O4866" s="108" t="str">
        <f t="shared" si="2266"/>
        <v/>
      </c>
      <c r="P4866" s="102" t="str">
        <f t="shared" si="2267"/>
        <v/>
      </c>
      <c r="Q4866" s="102" t="str">
        <f t="shared" si="2268"/>
        <v/>
      </c>
      <c r="R4866" s="120" t="str">
        <f t="shared" si="2269"/>
        <v/>
      </c>
      <c r="S4866" s="54" t="str">
        <f t="shared" si="2270"/>
        <v/>
      </c>
      <c r="T4866" s="5" t="str">
        <f t="shared" si="2271"/>
        <v/>
      </c>
      <c r="U4866" s="152" t="str">
        <f t="shared" si="2254"/>
        <v/>
      </c>
      <c r="V4866" s="152" t="str">
        <f t="shared" si="2255"/>
        <v/>
      </c>
      <c r="W4866" s="153" t="str">
        <f t="shared" si="2256"/>
        <v/>
      </c>
      <c r="X4866" s="153" t="str">
        <f t="shared" si="2257"/>
        <v/>
      </c>
      <c r="Y4866" s="153" t="str">
        <f t="shared" si="2258"/>
        <v/>
      </c>
      <c r="Z4866" s="153" t="str">
        <f t="shared" si="2259"/>
        <v/>
      </c>
      <c r="AA4866" s="152" t="str">
        <f t="shared" si="2260"/>
        <v/>
      </c>
      <c r="AB4866" s="152" t="str">
        <f t="shared" si="2261"/>
        <v/>
      </c>
      <c r="AC4866" s="154" t="str">
        <f t="shared" si="2272"/>
        <v/>
      </c>
      <c r="AD4866" s="154" t="str">
        <f t="shared" si="2273"/>
        <v/>
      </c>
      <c r="AE4866" s="3" t="str">
        <f t="shared" si="2274"/>
        <v/>
      </c>
      <c r="AF4866" s="3" t="str">
        <f t="shared" si="2275"/>
        <v/>
      </c>
      <c r="AG4866" s="3" t="str">
        <f t="shared" si="2276"/>
        <v/>
      </c>
      <c r="AH4866" s="4" t="str">
        <f t="shared" si="2277"/>
        <v/>
      </c>
      <c r="AI4866" s="75" t="str">
        <f t="shared" si="2278"/>
        <v/>
      </c>
      <c r="AJ4866" s="75" t="str">
        <f t="shared" si="2279"/>
        <v/>
      </c>
    </row>
    <row r="4867" spans="1:36" ht="14.25">
      <c r="A4867" s="41" t="str">
        <f t="shared" si="2262"/>
        <v/>
      </c>
      <c r="B4867" s="150" t="str">
        <f>IF(ISNUMBER(A4867),INDEX('MetaTrader Import'!$H$13:$J$5893,TRUNC(((A4867-$A$39+1)-1)/3)+1,MOD((A4867-$A$39+1)-1,3)+1),"")</f>
        <v/>
      </c>
      <c r="C4867" s="43" t="str">
        <f t="shared" si="2263"/>
        <v/>
      </c>
      <c r="D4867" s="43" t="str">
        <f t="shared" ref="D4867:D4930" ca="1" si="2283">IF(A4867&lt;&gt;"",NORMINV(RAND(),($C$23-C4867)*$C$28,$C$27)+NORMINV(RAND(),IF(RAND()&gt;$C$26,$C$25,0),$C$27),"")</f>
        <v/>
      </c>
      <c r="E4867" s="43" t="str">
        <f t="shared" si="2264"/>
        <v/>
      </c>
      <c r="F4867" s="43" t="str">
        <f t="shared" si="2265"/>
        <v/>
      </c>
      <c r="G4867" s="43" t="str">
        <f>IF(A4867&lt;&gt;"",IF(A4867&lt;Data!$G$11*0.25,$C$13/$G$32,IF(A4867&gt;Data!$G$11*0.25,$C$13,$C$13*10)),"")</f>
        <v/>
      </c>
      <c r="H4867" s="43" t="str">
        <f>IF(A4867&lt;&gt;"",IF(Data!$G$9="constant",$C$13,IF(Data!$G$9="squeeze",G4867,F4867)),"")</f>
        <v/>
      </c>
      <c r="I4867" s="38" t="str">
        <f ca="1">IF(ISNUMBER(A4867),NORMINV(RAND(),0,IF(AND(Data!$G$9="squeeze",A4867&lt;Data!$G$11*0.25),$H$32,1)*$C$30*$C$13)*($C$14*$C$12),"")</f>
        <v/>
      </c>
      <c r="J4867" s="42" t="str">
        <f ca="1">IFERROR(IF(Data!$C$6="Real",B4867,I4867+J4866+($C$14*$C$12)*(NORMINV(RAND(),$C$15,CHOOSE($G$13,$C$13,F4867,G4867)))),"")</f>
        <v/>
      </c>
      <c r="K4867" s="88" t="str">
        <f>IF(ISNUMBER(A4867), IF($G$16="fixed",$G$17,MIN(H4867*Data!$C$7*$C$16*0.5,$C$17*Data!$C$7))*$C$12,"")</f>
        <v/>
      </c>
      <c r="L4867" s="42" t="str">
        <f t="shared" ca="1" si="2280"/>
        <v/>
      </c>
      <c r="M4867" s="44" t="str">
        <f t="shared" ca="1" si="2281"/>
        <v/>
      </c>
      <c r="N4867" s="44" t="str">
        <f t="shared" ca="1" si="2282"/>
        <v/>
      </c>
      <c r="O4867" s="108" t="str">
        <f t="shared" si="2266"/>
        <v/>
      </c>
      <c r="P4867" s="102" t="str">
        <f t="shared" si="2267"/>
        <v/>
      </c>
      <c r="Q4867" s="102" t="str">
        <f t="shared" si="2268"/>
        <v/>
      </c>
      <c r="R4867" s="120" t="str">
        <f t="shared" si="2269"/>
        <v/>
      </c>
      <c r="S4867" s="54" t="str">
        <f t="shared" si="2270"/>
        <v/>
      </c>
      <c r="T4867" s="5" t="str">
        <f t="shared" si="2271"/>
        <v/>
      </c>
      <c r="U4867" s="152" t="str">
        <f t="shared" ref="U4867:U4930" si="2284">IF(NOT(ISNUMBER(T4867)),"",IF(S4867=1,T4867,IF(M4867&gt;U4866,M4867,IF(ISNUMBER(U4866),U4866,""))))</f>
        <v/>
      </c>
      <c r="V4867" s="152" t="str">
        <f t="shared" ref="V4867:V4930" si="2285">IF(NOT(ISNUMBER(T4867)),"",IF(S4867=1,T4867,IF(N4867&lt;V4866,N4867,IF(ISNUMBER(V4866),V4866,""))))</f>
        <v/>
      </c>
      <c r="W4867" s="153" t="str">
        <f t="shared" ref="W4867:W4930" si="2286">IF(NOT(ISNUMBER(T4867)),"",MIN($F$24,IF(TRUNC((U4867-T4867)/$E$24*$G$12)+0&gt;IF(ISNUMBER(W4866),W4866,0),TRUNC((U4867-T4867)/$E$24*$G$12)+0,IF(ISNUMBER(W4866),W4866,0))))</f>
        <v/>
      </c>
      <c r="X4867" s="153" t="str">
        <f t="shared" ref="X4867:X4930" si="2287">IF(NOT(ISNUMBER(T4867)),"",MIN($F$24,IF(-TRUNC((V4867-T4867)/$E$24*$G$12)+0&gt;IF(ISNUMBER(X4866),X4866,0),-TRUNC((V4867-T4867)/$E$24*$G$12)+0,IF(ISNUMBER(X4866),X4866,0))))</f>
        <v/>
      </c>
      <c r="Y4867" s="153" t="str">
        <f t="shared" ref="Y4867:Y4930" si="2288">IF(ISNUMBER(W4867),(IF(W4867=0,0,1))*IF(ABS($I$24)=2,POWER(2,W4867-1),W4867)*SIGN($I$24)*$K$24,"")</f>
        <v/>
      </c>
      <c r="Z4867" s="153" t="str">
        <f t="shared" ref="Z4867:Z4930" si="2289">IF(ISNUMBER(X4867),(IF(X4867=0,0,1))*IF(ABS($I$24)=2,POWER(2,X4867-1),X4867)*SIGN($I$24)*$K$24,"")</f>
        <v/>
      </c>
      <c r="AA4867" s="152" t="str">
        <f t="shared" ref="AA4867:AA4930" si="2290">IF(OR(NOT(ISNUMBER(T4867)),W4867&lt;1),"",IF(OR(NOT(ISNUMBER(W4866)),W4866=0),IF(SIGN(Y4867)=1,M4867,N4867),(Y4866*AA4866+(Y4867-Y4866)*IF(SIGN(Y4867)=1,M4867,N4867))/Y4867))</f>
        <v/>
      </c>
      <c r="AB4867" s="152" t="str">
        <f t="shared" ref="AB4867:AB4930" si="2291">IF(OR(NOT(ISNUMBER(T4867)),X4867&lt;1),"",IF(OR(NOT(ISNUMBER(X4866)),X4866=0),IF(SIGN(Z4867)=1,N4867,M4867),(Z4866*AB4866+(Z4867-Z4866)*IF(SIGN(Z4867)=1,N4867,M4867))/Z4867))</f>
        <v/>
      </c>
      <c r="AC4867" s="154" t="str">
        <f t="shared" si="2272"/>
        <v/>
      </c>
      <c r="AD4867" s="154" t="str">
        <f t="shared" si="2273"/>
        <v/>
      </c>
      <c r="AE4867" s="3" t="str">
        <f t="shared" si="2274"/>
        <v/>
      </c>
      <c r="AF4867" s="3" t="str">
        <f t="shared" si="2275"/>
        <v/>
      </c>
      <c r="AG4867" s="3" t="str">
        <f t="shared" si="2276"/>
        <v/>
      </c>
      <c r="AH4867" s="4" t="str">
        <f t="shared" si="2277"/>
        <v/>
      </c>
      <c r="AI4867" s="75" t="str">
        <f t="shared" si="2278"/>
        <v/>
      </c>
      <c r="AJ4867" s="75" t="str">
        <f t="shared" si="2279"/>
        <v/>
      </c>
    </row>
    <row r="4868" spans="1:36" ht="14.25">
      <c r="A4868" s="41" t="str">
        <f t="shared" ref="A4868:A4931" si="2292">IFERROR(IF(A4867+1&gt;$C$19,"",A4867+1),"")</f>
        <v/>
      </c>
      <c r="B4868" s="150" t="str">
        <f>IF(ISNUMBER(A4868),INDEX('MetaTrader Import'!$H$13:$J$5893,TRUNC(((A4868-$A$39+1)-1)/3)+1,MOD((A4868-$A$39+1)-1,3)+1),"")</f>
        <v/>
      </c>
      <c r="C4868" s="43" t="str">
        <f t="shared" ref="C4868:C4931" si="2293">IF(A4868&lt;&gt;"",E4867,"")</f>
        <v/>
      </c>
      <c r="D4868" s="43" t="str">
        <f t="shared" ca="1" si="2283"/>
        <v/>
      </c>
      <c r="E4868" s="43" t="str">
        <f t="shared" ref="E4868:E4931" si="2294">IF(A4868&lt;&gt;"",C4868+D4868,"")</f>
        <v/>
      </c>
      <c r="F4868" s="43" t="str">
        <f t="shared" ref="F4868:F4931" si="2295">IF(A4868&lt;&gt;"",$C$13*ABS(E4868)/$C$23,"")</f>
        <v/>
      </c>
      <c r="G4868" s="43" t="str">
        <f>IF(A4868&lt;&gt;"",IF(A4868&lt;Data!$G$11*0.25,$C$13/$G$32,IF(A4868&gt;Data!$G$11*0.25,$C$13,$C$13*10)),"")</f>
        <v/>
      </c>
      <c r="H4868" s="43" t="str">
        <f>IF(A4868&lt;&gt;"",IF(Data!$G$9="constant",$C$13,IF(Data!$G$9="squeeze",G4868,F4868)),"")</f>
        <v/>
      </c>
      <c r="I4868" s="38" t="str">
        <f ca="1">IF(ISNUMBER(A4868),NORMINV(RAND(),0,IF(AND(Data!$G$9="squeeze",A4868&lt;Data!$G$11*0.25),$H$32,1)*$C$30*$C$13)*($C$14*$C$12),"")</f>
        <v/>
      </c>
      <c r="J4868" s="42" t="str">
        <f ca="1">IFERROR(IF(Data!$C$6="Real",B4868,I4868+J4867+($C$14*$C$12)*(NORMINV(RAND(),$C$15,CHOOSE($G$13,$C$13,F4868,G4868)))),"")</f>
        <v/>
      </c>
      <c r="K4868" s="88" t="str">
        <f>IF(ISNUMBER(A4868), IF($G$16="fixed",$G$17,MIN(H4868*Data!$C$7*$C$16*0.5,$C$17*Data!$C$7))*$C$12,"")</f>
        <v/>
      </c>
      <c r="L4868" s="42" t="str">
        <f t="shared" ca="1" si="2280"/>
        <v/>
      </c>
      <c r="M4868" s="44" t="str">
        <f t="shared" ca="1" si="2281"/>
        <v/>
      </c>
      <c r="N4868" s="44" t="str">
        <f t="shared" ca="1" si="2282"/>
        <v/>
      </c>
      <c r="O4868" s="108" t="str">
        <f t="shared" ref="O4868:O4931" si="2296">IF(ISNUMBER(A4868),$G$12*SLOPE(L4854:L4868,A4854:A4868),"")</f>
        <v/>
      </c>
      <c r="P4868" s="102" t="str">
        <f t="shared" ref="P4868:P4931" si="2297">IF(ISNUMBER(A4868),STDEV(L4854:L4868)*$G$12,"")</f>
        <v/>
      </c>
      <c r="Q4868" s="102" t="str">
        <f t="shared" ref="Q4868:Q4931" si="2298">IF(ISNUMBER(A4868),SLOPE(P4854:P4868,A4854:A4868),"")</f>
        <v/>
      </c>
      <c r="R4868" s="120" t="str">
        <f t="shared" ref="R4868:R4931" si="2299">IF(ISNUMBER(A4868),R4867+S4867,"")</f>
        <v/>
      </c>
      <c r="S4868" s="54" t="str">
        <f t="shared" ref="S4868:S4931" si="2300">IF(ISNUMBER(A4868),IF(AND(R4868&lt;$M$24,Q4868&lt;$F$28,ABS(O4868)&lt;$F$27,P4868&lt;$F$26,NOT(ISNUMBER(T4867))),1,0),"")</f>
        <v/>
      </c>
      <c r="T4868" s="5" t="str">
        <f t="shared" ref="T4868:T4931" si="2301">IF(ISNUMBER(A4868),IF(S4868=1,L4868,IF(AG4867="Y","",IF(ISNUMBER(T4867),T4867,""))),"")</f>
        <v/>
      </c>
      <c r="U4868" s="152" t="str">
        <f t="shared" si="2284"/>
        <v/>
      </c>
      <c r="V4868" s="152" t="str">
        <f t="shared" si="2285"/>
        <v/>
      </c>
      <c r="W4868" s="153" t="str">
        <f t="shared" si="2286"/>
        <v/>
      </c>
      <c r="X4868" s="153" t="str">
        <f t="shared" si="2287"/>
        <v/>
      </c>
      <c r="Y4868" s="153" t="str">
        <f t="shared" si="2288"/>
        <v/>
      </c>
      <c r="Z4868" s="153" t="str">
        <f t="shared" si="2289"/>
        <v/>
      </c>
      <c r="AA4868" s="152" t="str">
        <f t="shared" si="2290"/>
        <v/>
      </c>
      <c r="AB4868" s="152" t="str">
        <f t="shared" si="2291"/>
        <v/>
      </c>
      <c r="AC4868" s="154" t="str">
        <f t="shared" ref="AC4868:AC4931" si="2302">IFERROR(-SIGN(Y4868)*(AA4868-IF(SIGN(Y4868)=1,N4868,M4868))*$G$12*ABS(Y4868),"")</f>
        <v/>
      </c>
      <c r="AD4868" s="154" t="str">
        <f t="shared" ref="AD4868:AD4931" si="2303">IFERROR(SIGN(Z4868)*(AB4868-IF(SIGN(Z4868)=1,M4868,N4868))*$G$12*ABS(Z4868),"")</f>
        <v/>
      </c>
      <c r="AE4868" s="3" t="str">
        <f t="shared" ref="AE4868:AE4931" si="2304">IF(ISNUMBER(A4868),IFERROR((IF(ISNUMBER(AC4868),AC4868,0)+IF(ISNUMBER(AD4868),AD4868,0))/(ABS(Y4868)+ABS(Z4868)),0),"")</f>
        <v/>
      </c>
      <c r="AF4868" s="3" t="str">
        <f t="shared" ref="AF4868:AF4931" si="2305">IF(ISNUMBER(A4868),IF(ISNUMBER(AC4868),AC4868,0)+IF(ISNUMBER(AD4868),AD4868,0),"")</f>
        <v/>
      </c>
      <c r="AG4868" s="3" t="str">
        <f t="shared" ref="AG4868:AG4931" si="2306">IF(NOT(ISNUMBER(T4868)),"",IF(OR(AF4868&gt;$G$24,AF4868&lt;-$H$24,A4868+1&gt;$C$19),"Y","N"))</f>
        <v/>
      </c>
      <c r="AH4868" s="4" t="str">
        <f t="shared" ref="AH4868:AH4931" si="2307">IF(AG4868="y",AF4868*10*$C$11,"")</f>
        <v/>
      </c>
      <c r="AI4868" s="75" t="str">
        <f t="shared" ref="AI4868:AI4931" si="2308">IF(ISNUMBER(A4868),IF(ISNUMBER(AH4868),AJ4868,AF4868*10*$C$11+AJ4868),"")</f>
        <v/>
      </c>
      <c r="AJ4868" s="75" t="str">
        <f t="shared" ref="AJ4868:AJ4931" si="2309">IF(ISNUMBER(A4868),AJ4867+IF(ISNUMBER(AH4868),AH4868,0),"")</f>
        <v/>
      </c>
    </row>
    <row r="4869" spans="1:36" ht="14.25">
      <c r="A4869" s="41" t="str">
        <f t="shared" si="2292"/>
        <v/>
      </c>
      <c r="B4869" s="150" t="str">
        <f>IF(ISNUMBER(A4869),INDEX('MetaTrader Import'!$H$13:$J$5893,TRUNC(((A4869-$A$39+1)-1)/3)+1,MOD((A4869-$A$39+1)-1,3)+1),"")</f>
        <v/>
      </c>
      <c r="C4869" s="43" t="str">
        <f t="shared" si="2293"/>
        <v/>
      </c>
      <c r="D4869" s="43" t="str">
        <f t="shared" ca="1" si="2283"/>
        <v/>
      </c>
      <c r="E4869" s="43" t="str">
        <f t="shared" si="2294"/>
        <v/>
      </c>
      <c r="F4869" s="43" t="str">
        <f t="shared" si="2295"/>
        <v/>
      </c>
      <c r="G4869" s="43" t="str">
        <f>IF(A4869&lt;&gt;"",IF(A4869&lt;Data!$G$11*0.25,$C$13/$G$32,IF(A4869&gt;Data!$G$11*0.25,$C$13,$C$13*10)),"")</f>
        <v/>
      </c>
      <c r="H4869" s="43" t="str">
        <f>IF(A4869&lt;&gt;"",IF(Data!$G$9="constant",$C$13,IF(Data!$G$9="squeeze",G4869,F4869)),"")</f>
        <v/>
      </c>
      <c r="I4869" s="38" t="str">
        <f ca="1">IF(ISNUMBER(A4869),NORMINV(RAND(),0,IF(AND(Data!$G$9="squeeze",A4869&lt;Data!$G$11*0.25),$H$32,1)*$C$30*$C$13)*($C$14*$C$12),"")</f>
        <v/>
      </c>
      <c r="J4869" s="42" t="str">
        <f ca="1">IFERROR(IF(Data!$C$6="Real",B4869,I4869+J4868+($C$14*$C$12)*(NORMINV(RAND(),$C$15,CHOOSE($G$13,$C$13,F4869,G4869)))),"")</f>
        <v/>
      </c>
      <c r="K4869" s="88" t="str">
        <f>IF(ISNUMBER(A4869), IF($G$16="fixed",$G$17,MIN(H4869*Data!$C$7*$C$16*0.5,$C$17*Data!$C$7))*$C$12,"")</f>
        <v/>
      </c>
      <c r="L4869" s="42" t="str">
        <f t="shared" ca="1" si="2280"/>
        <v/>
      </c>
      <c r="M4869" s="44" t="str">
        <f t="shared" ca="1" si="2281"/>
        <v/>
      </c>
      <c r="N4869" s="44" t="str">
        <f t="shared" ca="1" si="2282"/>
        <v/>
      </c>
      <c r="O4869" s="108" t="str">
        <f t="shared" si="2296"/>
        <v/>
      </c>
      <c r="P4869" s="102" t="str">
        <f t="shared" si="2297"/>
        <v/>
      </c>
      <c r="Q4869" s="102" t="str">
        <f t="shared" si="2298"/>
        <v/>
      </c>
      <c r="R4869" s="120" t="str">
        <f t="shared" si="2299"/>
        <v/>
      </c>
      <c r="S4869" s="54" t="str">
        <f t="shared" si="2300"/>
        <v/>
      </c>
      <c r="T4869" s="5" t="str">
        <f t="shared" si="2301"/>
        <v/>
      </c>
      <c r="U4869" s="152" t="str">
        <f t="shared" si="2284"/>
        <v/>
      </c>
      <c r="V4869" s="152" t="str">
        <f t="shared" si="2285"/>
        <v/>
      </c>
      <c r="W4869" s="153" t="str">
        <f t="shared" si="2286"/>
        <v/>
      </c>
      <c r="X4869" s="153" t="str">
        <f t="shared" si="2287"/>
        <v/>
      </c>
      <c r="Y4869" s="153" t="str">
        <f t="shared" si="2288"/>
        <v/>
      </c>
      <c r="Z4869" s="153" t="str">
        <f t="shared" si="2289"/>
        <v/>
      </c>
      <c r="AA4869" s="152" t="str">
        <f t="shared" si="2290"/>
        <v/>
      </c>
      <c r="AB4869" s="152" t="str">
        <f t="shared" si="2291"/>
        <v/>
      </c>
      <c r="AC4869" s="154" t="str">
        <f t="shared" si="2302"/>
        <v/>
      </c>
      <c r="AD4869" s="154" t="str">
        <f t="shared" si="2303"/>
        <v/>
      </c>
      <c r="AE4869" s="3" t="str">
        <f t="shared" si="2304"/>
        <v/>
      </c>
      <c r="AF4869" s="3" t="str">
        <f t="shared" si="2305"/>
        <v/>
      </c>
      <c r="AG4869" s="3" t="str">
        <f t="shared" si="2306"/>
        <v/>
      </c>
      <c r="AH4869" s="4" t="str">
        <f t="shared" si="2307"/>
        <v/>
      </c>
      <c r="AI4869" s="75" t="str">
        <f t="shared" si="2308"/>
        <v/>
      </c>
      <c r="AJ4869" s="75" t="str">
        <f t="shared" si="2309"/>
        <v/>
      </c>
    </row>
    <row r="4870" spans="1:36" ht="14.25">
      <c r="A4870" s="41" t="str">
        <f t="shared" si="2292"/>
        <v/>
      </c>
      <c r="B4870" s="150" t="str">
        <f>IF(ISNUMBER(A4870),INDEX('MetaTrader Import'!$H$13:$J$5893,TRUNC(((A4870-$A$39+1)-1)/3)+1,MOD((A4870-$A$39+1)-1,3)+1),"")</f>
        <v/>
      </c>
      <c r="C4870" s="43" t="str">
        <f t="shared" si="2293"/>
        <v/>
      </c>
      <c r="D4870" s="43" t="str">
        <f t="shared" ca="1" si="2283"/>
        <v/>
      </c>
      <c r="E4870" s="43" t="str">
        <f t="shared" si="2294"/>
        <v/>
      </c>
      <c r="F4870" s="43" t="str">
        <f t="shared" si="2295"/>
        <v/>
      </c>
      <c r="G4870" s="43" t="str">
        <f>IF(A4870&lt;&gt;"",IF(A4870&lt;Data!$G$11*0.25,$C$13/$G$32,IF(A4870&gt;Data!$G$11*0.25,$C$13,$C$13*10)),"")</f>
        <v/>
      </c>
      <c r="H4870" s="43" t="str">
        <f>IF(A4870&lt;&gt;"",IF(Data!$G$9="constant",$C$13,IF(Data!$G$9="squeeze",G4870,F4870)),"")</f>
        <v/>
      </c>
      <c r="I4870" s="38" t="str">
        <f ca="1">IF(ISNUMBER(A4870),NORMINV(RAND(),0,IF(AND(Data!$G$9="squeeze",A4870&lt;Data!$G$11*0.25),$H$32,1)*$C$30*$C$13)*($C$14*$C$12),"")</f>
        <v/>
      </c>
      <c r="J4870" s="42" t="str">
        <f ca="1">IFERROR(IF(Data!$C$6="Real",B4870,I4870+J4869+($C$14*$C$12)*(NORMINV(RAND(),$C$15,CHOOSE($G$13,$C$13,F4870,G4870)))),"")</f>
        <v/>
      </c>
      <c r="K4870" s="88" t="str">
        <f>IF(ISNUMBER(A4870), IF($G$16="fixed",$G$17,MIN(H4870*Data!$C$7*$C$16*0.5,$C$17*Data!$C$7))*$C$12,"")</f>
        <v/>
      </c>
      <c r="L4870" s="42" t="str">
        <f t="shared" ref="L4870:L4933" ca="1" si="2310">IFERROR(J4870,"")</f>
        <v/>
      </c>
      <c r="M4870" s="44" t="str">
        <f t="shared" ref="M4870:M4933" ca="1" si="2311">IFERROR(L4870+K4870*0.5,"")</f>
        <v/>
      </c>
      <c r="N4870" s="44" t="str">
        <f t="shared" ref="N4870:N4933" ca="1" si="2312">IFERROR(L4870-K4870*0.5,"")</f>
        <v/>
      </c>
      <c r="O4870" s="108" t="str">
        <f t="shared" si="2296"/>
        <v/>
      </c>
      <c r="P4870" s="102" t="str">
        <f t="shared" si="2297"/>
        <v/>
      </c>
      <c r="Q4870" s="102" t="str">
        <f t="shared" si="2298"/>
        <v/>
      </c>
      <c r="R4870" s="120" t="str">
        <f t="shared" si="2299"/>
        <v/>
      </c>
      <c r="S4870" s="54" t="str">
        <f t="shared" si="2300"/>
        <v/>
      </c>
      <c r="T4870" s="5" t="str">
        <f t="shared" si="2301"/>
        <v/>
      </c>
      <c r="U4870" s="152" t="str">
        <f t="shared" si="2284"/>
        <v/>
      </c>
      <c r="V4870" s="152" t="str">
        <f t="shared" si="2285"/>
        <v/>
      </c>
      <c r="W4870" s="153" t="str">
        <f t="shared" si="2286"/>
        <v/>
      </c>
      <c r="X4870" s="153" t="str">
        <f t="shared" si="2287"/>
        <v/>
      </c>
      <c r="Y4870" s="153" t="str">
        <f t="shared" si="2288"/>
        <v/>
      </c>
      <c r="Z4870" s="153" t="str">
        <f t="shared" si="2289"/>
        <v/>
      </c>
      <c r="AA4870" s="152" t="str">
        <f t="shared" si="2290"/>
        <v/>
      </c>
      <c r="AB4870" s="152" t="str">
        <f t="shared" si="2291"/>
        <v/>
      </c>
      <c r="AC4870" s="154" t="str">
        <f t="shared" si="2302"/>
        <v/>
      </c>
      <c r="AD4870" s="154" t="str">
        <f t="shared" si="2303"/>
        <v/>
      </c>
      <c r="AE4870" s="3" t="str">
        <f t="shared" si="2304"/>
        <v/>
      </c>
      <c r="AF4870" s="3" t="str">
        <f t="shared" si="2305"/>
        <v/>
      </c>
      <c r="AG4870" s="3" t="str">
        <f t="shared" si="2306"/>
        <v/>
      </c>
      <c r="AH4870" s="4" t="str">
        <f t="shared" si="2307"/>
        <v/>
      </c>
      <c r="AI4870" s="75" t="str">
        <f t="shared" si="2308"/>
        <v/>
      </c>
      <c r="AJ4870" s="75" t="str">
        <f t="shared" si="2309"/>
        <v/>
      </c>
    </row>
    <row r="4871" spans="1:36" ht="14.25">
      <c r="A4871" s="41" t="str">
        <f t="shared" si="2292"/>
        <v/>
      </c>
      <c r="B4871" s="150" t="str">
        <f>IF(ISNUMBER(A4871),INDEX('MetaTrader Import'!$H$13:$J$5893,TRUNC(((A4871-$A$39+1)-1)/3)+1,MOD((A4871-$A$39+1)-1,3)+1),"")</f>
        <v/>
      </c>
      <c r="C4871" s="43" t="str">
        <f t="shared" si="2293"/>
        <v/>
      </c>
      <c r="D4871" s="43" t="str">
        <f t="shared" ca="1" si="2283"/>
        <v/>
      </c>
      <c r="E4871" s="43" t="str">
        <f t="shared" si="2294"/>
        <v/>
      </c>
      <c r="F4871" s="43" t="str">
        <f t="shared" si="2295"/>
        <v/>
      </c>
      <c r="G4871" s="43" t="str">
        <f>IF(A4871&lt;&gt;"",IF(A4871&lt;Data!$G$11*0.25,$C$13/$G$32,IF(A4871&gt;Data!$G$11*0.25,$C$13,$C$13*10)),"")</f>
        <v/>
      </c>
      <c r="H4871" s="43" t="str">
        <f>IF(A4871&lt;&gt;"",IF(Data!$G$9="constant",$C$13,IF(Data!$G$9="squeeze",G4871,F4871)),"")</f>
        <v/>
      </c>
      <c r="I4871" s="38" t="str">
        <f ca="1">IF(ISNUMBER(A4871),NORMINV(RAND(),0,IF(AND(Data!$G$9="squeeze",A4871&lt;Data!$G$11*0.25),$H$32,1)*$C$30*$C$13)*($C$14*$C$12),"")</f>
        <v/>
      </c>
      <c r="J4871" s="42" t="str">
        <f ca="1">IFERROR(IF(Data!$C$6="Real",B4871,I4871+J4870+($C$14*$C$12)*(NORMINV(RAND(),$C$15,CHOOSE($G$13,$C$13,F4871,G4871)))),"")</f>
        <v/>
      </c>
      <c r="K4871" s="88" t="str">
        <f>IF(ISNUMBER(A4871), IF($G$16="fixed",$G$17,MIN(H4871*Data!$C$7*$C$16*0.5,$C$17*Data!$C$7))*$C$12,"")</f>
        <v/>
      </c>
      <c r="L4871" s="42" t="str">
        <f t="shared" ca="1" si="2310"/>
        <v/>
      </c>
      <c r="M4871" s="44" t="str">
        <f t="shared" ca="1" si="2311"/>
        <v/>
      </c>
      <c r="N4871" s="44" t="str">
        <f t="shared" ca="1" si="2312"/>
        <v/>
      </c>
      <c r="O4871" s="108" t="str">
        <f t="shared" si="2296"/>
        <v/>
      </c>
      <c r="P4871" s="102" t="str">
        <f t="shared" si="2297"/>
        <v/>
      </c>
      <c r="Q4871" s="102" t="str">
        <f t="shared" si="2298"/>
        <v/>
      </c>
      <c r="R4871" s="120" t="str">
        <f t="shared" si="2299"/>
        <v/>
      </c>
      <c r="S4871" s="54" t="str">
        <f t="shared" si="2300"/>
        <v/>
      </c>
      <c r="T4871" s="5" t="str">
        <f t="shared" si="2301"/>
        <v/>
      </c>
      <c r="U4871" s="152" t="str">
        <f t="shared" si="2284"/>
        <v/>
      </c>
      <c r="V4871" s="152" t="str">
        <f t="shared" si="2285"/>
        <v/>
      </c>
      <c r="W4871" s="153" t="str">
        <f t="shared" si="2286"/>
        <v/>
      </c>
      <c r="X4871" s="153" t="str">
        <f t="shared" si="2287"/>
        <v/>
      </c>
      <c r="Y4871" s="153" t="str">
        <f t="shared" si="2288"/>
        <v/>
      </c>
      <c r="Z4871" s="153" t="str">
        <f t="shared" si="2289"/>
        <v/>
      </c>
      <c r="AA4871" s="152" t="str">
        <f t="shared" si="2290"/>
        <v/>
      </c>
      <c r="AB4871" s="152" t="str">
        <f t="shared" si="2291"/>
        <v/>
      </c>
      <c r="AC4871" s="154" t="str">
        <f t="shared" si="2302"/>
        <v/>
      </c>
      <c r="AD4871" s="154" t="str">
        <f t="shared" si="2303"/>
        <v/>
      </c>
      <c r="AE4871" s="3" t="str">
        <f t="shared" si="2304"/>
        <v/>
      </c>
      <c r="AF4871" s="3" t="str">
        <f t="shared" si="2305"/>
        <v/>
      </c>
      <c r="AG4871" s="3" t="str">
        <f t="shared" si="2306"/>
        <v/>
      </c>
      <c r="AH4871" s="4" t="str">
        <f t="shared" si="2307"/>
        <v/>
      </c>
      <c r="AI4871" s="75" t="str">
        <f t="shared" si="2308"/>
        <v/>
      </c>
      <c r="AJ4871" s="75" t="str">
        <f t="shared" si="2309"/>
        <v/>
      </c>
    </row>
    <row r="4872" spans="1:36" ht="14.25">
      <c r="A4872" s="41" t="str">
        <f t="shared" si="2292"/>
        <v/>
      </c>
      <c r="B4872" s="150" t="str">
        <f>IF(ISNUMBER(A4872),INDEX('MetaTrader Import'!$H$13:$J$5893,TRUNC(((A4872-$A$39+1)-1)/3)+1,MOD((A4872-$A$39+1)-1,3)+1),"")</f>
        <v/>
      </c>
      <c r="C4872" s="43" t="str">
        <f t="shared" si="2293"/>
        <v/>
      </c>
      <c r="D4872" s="43" t="str">
        <f t="shared" ca="1" si="2283"/>
        <v/>
      </c>
      <c r="E4872" s="43" t="str">
        <f t="shared" si="2294"/>
        <v/>
      </c>
      <c r="F4872" s="43" t="str">
        <f t="shared" si="2295"/>
        <v/>
      </c>
      <c r="G4872" s="43" t="str">
        <f>IF(A4872&lt;&gt;"",IF(A4872&lt;Data!$G$11*0.25,$C$13/$G$32,IF(A4872&gt;Data!$G$11*0.25,$C$13,$C$13*10)),"")</f>
        <v/>
      </c>
      <c r="H4872" s="43" t="str">
        <f>IF(A4872&lt;&gt;"",IF(Data!$G$9="constant",$C$13,IF(Data!$G$9="squeeze",G4872,F4872)),"")</f>
        <v/>
      </c>
      <c r="I4872" s="38" t="str">
        <f ca="1">IF(ISNUMBER(A4872),NORMINV(RAND(),0,IF(AND(Data!$G$9="squeeze",A4872&lt;Data!$G$11*0.25),$H$32,1)*$C$30*$C$13)*($C$14*$C$12),"")</f>
        <v/>
      </c>
      <c r="J4872" s="42" t="str">
        <f ca="1">IFERROR(IF(Data!$C$6="Real",B4872,I4872+J4871+($C$14*$C$12)*(NORMINV(RAND(),$C$15,CHOOSE($G$13,$C$13,F4872,G4872)))),"")</f>
        <v/>
      </c>
      <c r="K4872" s="88" t="str">
        <f>IF(ISNUMBER(A4872), IF($G$16="fixed",$G$17,MIN(H4872*Data!$C$7*$C$16*0.5,$C$17*Data!$C$7))*$C$12,"")</f>
        <v/>
      </c>
      <c r="L4872" s="42" t="str">
        <f t="shared" ca="1" si="2310"/>
        <v/>
      </c>
      <c r="M4872" s="44" t="str">
        <f t="shared" ca="1" si="2311"/>
        <v/>
      </c>
      <c r="N4872" s="44" t="str">
        <f t="shared" ca="1" si="2312"/>
        <v/>
      </c>
      <c r="O4872" s="108" t="str">
        <f t="shared" si="2296"/>
        <v/>
      </c>
      <c r="P4872" s="102" t="str">
        <f t="shared" si="2297"/>
        <v/>
      </c>
      <c r="Q4872" s="102" t="str">
        <f t="shared" si="2298"/>
        <v/>
      </c>
      <c r="R4872" s="120" t="str">
        <f t="shared" si="2299"/>
        <v/>
      </c>
      <c r="S4872" s="54" t="str">
        <f t="shared" si="2300"/>
        <v/>
      </c>
      <c r="T4872" s="5" t="str">
        <f t="shared" si="2301"/>
        <v/>
      </c>
      <c r="U4872" s="152" t="str">
        <f t="shared" si="2284"/>
        <v/>
      </c>
      <c r="V4872" s="152" t="str">
        <f t="shared" si="2285"/>
        <v/>
      </c>
      <c r="W4872" s="153" t="str">
        <f t="shared" si="2286"/>
        <v/>
      </c>
      <c r="X4872" s="153" t="str">
        <f t="shared" si="2287"/>
        <v/>
      </c>
      <c r="Y4872" s="153" t="str">
        <f t="shared" si="2288"/>
        <v/>
      </c>
      <c r="Z4872" s="153" t="str">
        <f t="shared" si="2289"/>
        <v/>
      </c>
      <c r="AA4872" s="152" t="str">
        <f t="shared" si="2290"/>
        <v/>
      </c>
      <c r="AB4872" s="152" t="str">
        <f t="shared" si="2291"/>
        <v/>
      </c>
      <c r="AC4872" s="154" t="str">
        <f t="shared" si="2302"/>
        <v/>
      </c>
      <c r="AD4872" s="154" t="str">
        <f t="shared" si="2303"/>
        <v/>
      </c>
      <c r="AE4872" s="3" t="str">
        <f t="shared" si="2304"/>
        <v/>
      </c>
      <c r="AF4872" s="3" t="str">
        <f t="shared" si="2305"/>
        <v/>
      </c>
      <c r="AG4872" s="3" t="str">
        <f t="shared" si="2306"/>
        <v/>
      </c>
      <c r="AH4872" s="4" t="str">
        <f t="shared" si="2307"/>
        <v/>
      </c>
      <c r="AI4872" s="75" t="str">
        <f t="shared" si="2308"/>
        <v/>
      </c>
      <c r="AJ4872" s="75" t="str">
        <f t="shared" si="2309"/>
        <v/>
      </c>
    </row>
    <row r="4873" spans="1:36" ht="14.25">
      <c r="A4873" s="41" t="str">
        <f t="shared" si="2292"/>
        <v/>
      </c>
      <c r="B4873" s="150" t="str">
        <f>IF(ISNUMBER(A4873),INDEX('MetaTrader Import'!$H$13:$J$5893,TRUNC(((A4873-$A$39+1)-1)/3)+1,MOD((A4873-$A$39+1)-1,3)+1),"")</f>
        <v/>
      </c>
      <c r="C4873" s="43" t="str">
        <f t="shared" si="2293"/>
        <v/>
      </c>
      <c r="D4873" s="43" t="str">
        <f t="shared" ca="1" si="2283"/>
        <v/>
      </c>
      <c r="E4873" s="43" t="str">
        <f t="shared" si="2294"/>
        <v/>
      </c>
      <c r="F4873" s="43" t="str">
        <f t="shared" si="2295"/>
        <v/>
      </c>
      <c r="G4873" s="43" t="str">
        <f>IF(A4873&lt;&gt;"",IF(A4873&lt;Data!$G$11*0.25,$C$13/$G$32,IF(A4873&gt;Data!$G$11*0.25,$C$13,$C$13*10)),"")</f>
        <v/>
      </c>
      <c r="H4873" s="43" t="str">
        <f>IF(A4873&lt;&gt;"",IF(Data!$G$9="constant",$C$13,IF(Data!$G$9="squeeze",G4873,F4873)),"")</f>
        <v/>
      </c>
      <c r="I4873" s="38" t="str">
        <f ca="1">IF(ISNUMBER(A4873),NORMINV(RAND(),0,IF(AND(Data!$G$9="squeeze",A4873&lt;Data!$G$11*0.25),$H$32,1)*$C$30*$C$13)*($C$14*$C$12),"")</f>
        <v/>
      </c>
      <c r="J4873" s="42" t="str">
        <f ca="1">IFERROR(IF(Data!$C$6="Real",B4873,I4873+J4872+($C$14*$C$12)*(NORMINV(RAND(),$C$15,CHOOSE($G$13,$C$13,F4873,G4873)))),"")</f>
        <v/>
      </c>
      <c r="K4873" s="88" t="str">
        <f>IF(ISNUMBER(A4873), IF($G$16="fixed",$G$17,MIN(H4873*Data!$C$7*$C$16*0.5,$C$17*Data!$C$7))*$C$12,"")</f>
        <v/>
      </c>
      <c r="L4873" s="42" t="str">
        <f t="shared" ca="1" si="2310"/>
        <v/>
      </c>
      <c r="M4873" s="44" t="str">
        <f t="shared" ca="1" si="2311"/>
        <v/>
      </c>
      <c r="N4873" s="44" t="str">
        <f t="shared" ca="1" si="2312"/>
        <v/>
      </c>
      <c r="O4873" s="108" t="str">
        <f t="shared" si="2296"/>
        <v/>
      </c>
      <c r="P4873" s="102" t="str">
        <f t="shared" si="2297"/>
        <v/>
      </c>
      <c r="Q4873" s="102" t="str">
        <f t="shared" si="2298"/>
        <v/>
      </c>
      <c r="R4873" s="120" t="str">
        <f t="shared" si="2299"/>
        <v/>
      </c>
      <c r="S4873" s="54" t="str">
        <f t="shared" si="2300"/>
        <v/>
      </c>
      <c r="T4873" s="5" t="str">
        <f t="shared" si="2301"/>
        <v/>
      </c>
      <c r="U4873" s="152" t="str">
        <f t="shared" si="2284"/>
        <v/>
      </c>
      <c r="V4873" s="152" t="str">
        <f t="shared" si="2285"/>
        <v/>
      </c>
      <c r="W4873" s="153" t="str">
        <f t="shared" si="2286"/>
        <v/>
      </c>
      <c r="X4873" s="153" t="str">
        <f t="shared" si="2287"/>
        <v/>
      </c>
      <c r="Y4873" s="153" t="str">
        <f t="shared" si="2288"/>
        <v/>
      </c>
      <c r="Z4873" s="153" t="str">
        <f t="shared" si="2289"/>
        <v/>
      </c>
      <c r="AA4873" s="152" t="str">
        <f t="shared" si="2290"/>
        <v/>
      </c>
      <c r="AB4873" s="152" t="str">
        <f t="shared" si="2291"/>
        <v/>
      </c>
      <c r="AC4873" s="154" t="str">
        <f t="shared" si="2302"/>
        <v/>
      </c>
      <c r="AD4873" s="154" t="str">
        <f t="shared" si="2303"/>
        <v/>
      </c>
      <c r="AE4873" s="3" t="str">
        <f t="shared" si="2304"/>
        <v/>
      </c>
      <c r="AF4873" s="3" t="str">
        <f t="shared" si="2305"/>
        <v/>
      </c>
      <c r="AG4873" s="3" t="str">
        <f t="shared" si="2306"/>
        <v/>
      </c>
      <c r="AH4873" s="4" t="str">
        <f t="shared" si="2307"/>
        <v/>
      </c>
      <c r="AI4873" s="75" t="str">
        <f t="shared" si="2308"/>
        <v/>
      </c>
      <c r="AJ4873" s="75" t="str">
        <f t="shared" si="2309"/>
        <v/>
      </c>
    </row>
    <row r="4874" spans="1:36" ht="14.25">
      <c r="A4874" s="41" t="str">
        <f t="shared" si="2292"/>
        <v/>
      </c>
      <c r="B4874" s="150" t="str">
        <f>IF(ISNUMBER(A4874),INDEX('MetaTrader Import'!$H$13:$J$5893,TRUNC(((A4874-$A$39+1)-1)/3)+1,MOD((A4874-$A$39+1)-1,3)+1),"")</f>
        <v/>
      </c>
      <c r="C4874" s="43" t="str">
        <f t="shared" si="2293"/>
        <v/>
      </c>
      <c r="D4874" s="43" t="str">
        <f t="shared" ca="1" si="2283"/>
        <v/>
      </c>
      <c r="E4874" s="43" t="str">
        <f t="shared" si="2294"/>
        <v/>
      </c>
      <c r="F4874" s="43" t="str">
        <f t="shared" si="2295"/>
        <v/>
      </c>
      <c r="G4874" s="43" t="str">
        <f>IF(A4874&lt;&gt;"",IF(A4874&lt;Data!$G$11*0.25,$C$13/$G$32,IF(A4874&gt;Data!$G$11*0.25,$C$13,$C$13*10)),"")</f>
        <v/>
      </c>
      <c r="H4874" s="43" t="str">
        <f>IF(A4874&lt;&gt;"",IF(Data!$G$9="constant",$C$13,IF(Data!$G$9="squeeze",G4874,F4874)),"")</f>
        <v/>
      </c>
      <c r="I4874" s="38" t="str">
        <f ca="1">IF(ISNUMBER(A4874),NORMINV(RAND(),0,IF(AND(Data!$G$9="squeeze",A4874&lt;Data!$G$11*0.25),$H$32,1)*$C$30*$C$13)*($C$14*$C$12),"")</f>
        <v/>
      </c>
      <c r="J4874" s="42" t="str">
        <f ca="1">IFERROR(IF(Data!$C$6="Real",B4874,I4874+J4873+($C$14*$C$12)*(NORMINV(RAND(),$C$15,CHOOSE($G$13,$C$13,F4874,G4874)))),"")</f>
        <v/>
      </c>
      <c r="K4874" s="88" t="str">
        <f>IF(ISNUMBER(A4874), IF($G$16="fixed",$G$17,MIN(H4874*Data!$C$7*$C$16*0.5,$C$17*Data!$C$7))*$C$12,"")</f>
        <v/>
      </c>
      <c r="L4874" s="42" t="str">
        <f t="shared" ca="1" si="2310"/>
        <v/>
      </c>
      <c r="M4874" s="44" t="str">
        <f t="shared" ca="1" si="2311"/>
        <v/>
      </c>
      <c r="N4874" s="44" t="str">
        <f t="shared" ca="1" si="2312"/>
        <v/>
      </c>
      <c r="O4874" s="108" t="str">
        <f t="shared" si="2296"/>
        <v/>
      </c>
      <c r="P4874" s="102" t="str">
        <f t="shared" si="2297"/>
        <v/>
      </c>
      <c r="Q4874" s="102" t="str">
        <f t="shared" si="2298"/>
        <v/>
      </c>
      <c r="R4874" s="120" t="str">
        <f t="shared" si="2299"/>
        <v/>
      </c>
      <c r="S4874" s="54" t="str">
        <f t="shared" si="2300"/>
        <v/>
      </c>
      <c r="T4874" s="5" t="str">
        <f t="shared" si="2301"/>
        <v/>
      </c>
      <c r="U4874" s="152" t="str">
        <f t="shared" si="2284"/>
        <v/>
      </c>
      <c r="V4874" s="152" t="str">
        <f t="shared" si="2285"/>
        <v/>
      </c>
      <c r="W4874" s="153" t="str">
        <f t="shared" si="2286"/>
        <v/>
      </c>
      <c r="X4874" s="153" t="str">
        <f t="shared" si="2287"/>
        <v/>
      </c>
      <c r="Y4874" s="153" t="str">
        <f t="shared" si="2288"/>
        <v/>
      </c>
      <c r="Z4874" s="153" t="str">
        <f t="shared" si="2289"/>
        <v/>
      </c>
      <c r="AA4874" s="152" t="str">
        <f t="shared" si="2290"/>
        <v/>
      </c>
      <c r="AB4874" s="152" t="str">
        <f t="shared" si="2291"/>
        <v/>
      </c>
      <c r="AC4874" s="154" t="str">
        <f t="shared" si="2302"/>
        <v/>
      </c>
      <c r="AD4874" s="154" t="str">
        <f t="shared" si="2303"/>
        <v/>
      </c>
      <c r="AE4874" s="3" t="str">
        <f t="shared" si="2304"/>
        <v/>
      </c>
      <c r="AF4874" s="3" t="str">
        <f t="shared" si="2305"/>
        <v/>
      </c>
      <c r="AG4874" s="3" t="str">
        <f t="shared" si="2306"/>
        <v/>
      </c>
      <c r="AH4874" s="4" t="str">
        <f t="shared" si="2307"/>
        <v/>
      </c>
      <c r="AI4874" s="75" t="str">
        <f t="shared" si="2308"/>
        <v/>
      </c>
      <c r="AJ4874" s="75" t="str">
        <f t="shared" si="2309"/>
        <v/>
      </c>
    </row>
    <row r="4875" spans="1:36" ht="14.25">
      <c r="A4875" s="41" t="str">
        <f t="shared" si="2292"/>
        <v/>
      </c>
      <c r="B4875" s="150" t="str">
        <f>IF(ISNUMBER(A4875),INDEX('MetaTrader Import'!$H$13:$J$5893,TRUNC(((A4875-$A$39+1)-1)/3)+1,MOD((A4875-$A$39+1)-1,3)+1),"")</f>
        <v/>
      </c>
      <c r="C4875" s="43" t="str">
        <f t="shared" si="2293"/>
        <v/>
      </c>
      <c r="D4875" s="43" t="str">
        <f t="shared" ca="1" si="2283"/>
        <v/>
      </c>
      <c r="E4875" s="43" t="str">
        <f t="shared" si="2294"/>
        <v/>
      </c>
      <c r="F4875" s="43" t="str">
        <f t="shared" si="2295"/>
        <v/>
      </c>
      <c r="G4875" s="43" t="str">
        <f>IF(A4875&lt;&gt;"",IF(A4875&lt;Data!$G$11*0.25,$C$13/$G$32,IF(A4875&gt;Data!$G$11*0.25,$C$13,$C$13*10)),"")</f>
        <v/>
      </c>
      <c r="H4875" s="43" t="str">
        <f>IF(A4875&lt;&gt;"",IF(Data!$G$9="constant",$C$13,IF(Data!$G$9="squeeze",G4875,F4875)),"")</f>
        <v/>
      </c>
      <c r="I4875" s="38" t="str">
        <f ca="1">IF(ISNUMBER(A4875),NORMINV(RAND(),0,IF(AND(Data!$G$9="squeeze",A4875&lt;Data!$G$11*0.25),$H$32,1)*$C$30*$C$13)*($C$14*$C$12),"")</f>
        <v/>
      </c>
      <c r="J4875" s="42" t="str">
        <f ca="1">IFERROR(IF(Data!$C$6="Real",B4875,I4875+J4874+($C$14*$C$12)*(NORMINV(RAND(),$C$15,CHOOSE($G$13,$C$13,F4875,G4875)))),"")</f>
        <v/>
      </c>
      <c r="K4875" s="88" t="str">
        <f>IF(ISNUMBER(A4875), IF($G$16="fixed",$G$17,MIN(H4875*Data!$C$7*$C$16*0.5,$C$17*Data!$C$7))*$C$12,"")</f>
        <v/>
      </c>
      <c r="L4875" s="42" t="str">
        <f t="shared" ca="1" si="2310"/>
        <v/>
      </c>
      <c r="M4875" s="44" t="str">
        <f t="shared" ca="1" si="2311"/>
        <v/>
      </c>
      <c r="N4875" s="44" t="str">
        <f t="shared" ca="1" si="2312"/>
        <v/>
      </c>
      <c r="O4875" s="108" t="str">
        <f t="shared" si="2296"/>
        <v/>
      </c>
      <c r="P4875" s="102" t="str">
        <f t="shared" si="2297"/>
        <v/>
      </c>
      <c r="Q4875" s="102" t="str">
        <f t="shared" si="2298"/>
        <v/>
      </c>
      <c r="R4875" s="120" t="str">
        <f t="shared" si="2299"/>
        <v/>
      </c>
      <c r="S4875" s="54" t="str">
        <f t="shared" si="2300"/>
        <v/>
      </c>
      <c r="T4875" s="5" t="str">
        <f t="shared" si="2301"/>
        <v/>
      </c>
      <c r="U4875" s="152" t="str">
        <f t="shared" si="2284"/>
        <v/>
      </c>
      <c r="V4875" s="152" t="str">
        <f t="shared" si="2285"/>
        <v/>
      </c>
      <c r="W4875" s="153" t="str">
        <f t="shared" si="2286"/>
        <v/>
      </c>
      <c r="X4875" s="153" t="str">
        <f t="shared" si="2287"/>
        <v/>
      </c>
      <c r="Y4875" s="153" t="str">
        <f t="shared" si="2288"/>
        <v/>
      </c>
      <c r="Z4875" s="153" t="str">
        <f t="shared" si="2289"/>
        <v/>
      </c>
      <c r="AA4875" s="152" t="str">
        <f t="shared" si="2290"/>
        <v/>
      </c>
      <c r="AB4875" s="152" t="str">
        <f t="shared" si="2291"/>
        <v/>
      </c>
      <c r="AC4875" s="154" t="str">
        <f t="shared" si="2302"/>
        <v/>
      </c>
      <c r="AD4875" s="154" t="str">
        <f t="shared" si="2303"/>
        <v/>
      </c>
      <c r="AE4875" s="3" t="str">
        <f t="shared" si="2304"/>
        <v/>
      </c>
      <c r="AF4875" s="3" t="str">
        <f t="shared" si="2305"/>
        <v/>
      </c>
      <c r="AG4875" s="3" t="str">
        <f t="shared" si="2306"/>
        <v/>
      </c>
      <c r="AH4875" s="4" t="str">
        <f t="shared" si="2307"/>
        <v/>
      </c>
      <c r="AI4875" s="75" t="str">
        <f t="shared" si="2308"/>
        <v/>
      </c>
      <c r="AJ4875" s="75" t="str">
        <f t="shared" si="2309"/>
        <v/>
      </c>
    </row>
    <row r="4876" spans="1:36" ht="14.25">
      <c r="A4876" s="41" t="str">
        <f t="shared" si="2292"/>
        <v/>
      </c>
      <c r="B4876" s="150" t="str">
        <f>IF(ISNUMBER(A4876),INDEX('MetaTrader Import'!$H$13:$J$5893,TRUNC(((A4876-$A$39+1)-1)/3)+1,MOD((A4876-$A$39+1)-1,3)+1),"")</f>
        <v/>
      </c>
      <c r="C4876" s="43" t="str">
        <f t="shared" si="2293"/>
        <v/>
      </c>
      <c r="D4876" s="43" t="str">
        <f t="shared" ca="1" si="2283"/>
        <v/>
      </c>
      <c r="E4876" s="43" t="str">
        <f t="shared" si="2294"/>
        <v/>
      </c>
      <c r="F4876" s="43" t="str">
        <f t="shared" si="2295"/>
        <v/>
      </c>
      <c r="G4876" s="43" t="str">
        <f>IF(A4876&lt;&gt;"",IF(A4876&lt;Data!$G$11*0.25,$C$13/$G$32,IF(A4876&gt;Data!$G$11*0.25,$C$13,$C$13*10)),"")</f>
        <v/>
      </c>
      <c r="H4876" s="43" t="str">
        <f>IF(A4876&lt;&gt;"",IF(Data!$G$9="constant",$C$13,IF(Data!$G$9="squeeze",G4876,F4876)),"")</f>
        <v/>
      </c>
      <c r="I4876" s="38" t="str">
        <f ca="1">IF(ISNUMBER(A4876),NORMINV(RAND(),0,IF(AND(Data!$G$9="squeeze",A4876&lt;Data!$G$11*0.25),$H$32,1)*$C$30*$C$13)*($C$14*$C$12),"")</f>
        <v/>
      </c>
      <c r="J4876" s="42" t="str">
        <f ca="1">IFERROR(IF(Data!$C$6="Real",B4876,I4876+J4875+($C$14*$C$12)*(NORMINV(RAND(),$C$15,CHOOSE($G$13,$C$13,F4876,G4876)))),"")</f>
        <v/>
      </c>
      <c r="K4876" s="88" t="str">
        <f>IF(ISNUMBER(A4876), IF($G$16="fixed",$G$17,MIN(H4876*Data!$C$7*$C$16*0.5,$C$17*Data!$C$7))*$C$12,"")</f>
        <v/>
      </c>
      <c r="L4876" s="42" t="str">
        <f t="shared" ca="1" si="2310"/>
        <v/>
      </c>
      <c r="M4876" s="44" t="str">
        <f t="shared" ca="1" si="2311"/>
        <v/>
      </c>
      <c r="N4876" s="44" t="str">
        <f t="shared" ca="1" si="2312"/>
        <v/>
      </c>
      <c r="O4876" s="108" t="str">
        <f t="shared" si="2296"/>
        <v/>
      </c>
      <c r="P4876" s="102" t="str">
        <f t="shared" si="2297"/>
        <v/>
      </c>
      <c r="Q4876" s="102" t="str">
        <f t="shared" si="2298"/>
        <v/>
      </c>
      <c r="R4876" s="120" t="str">
        <f t="shared" si="2299"/>
        <v/>
      </c>
      <c r="S4876" s="54" t="str">
        <f t="shared" si="2300"/>
        <v/>
      </c>
      <c r="T4876" s="5" t="str">
        <f t="shared" si="2301"/>
        <v/>
      </c>
      <c r="U4876" s="152" t="str">
        <f t="shared" si="2284"/>
        <v/>
      </c>
      <c r="V4876" s="152" t="str">
        <f t="shared" si="2285"/>
        <v/>
      </c>
      <c r="W4876" s="153" t="str">
        <f t="shared" si="2286"/>
        <v/>
      </c>
      <c r="X4876" s="153" t="str">
        <f t="shared" si="2287"/>
        <v/>
      </c>
      <c r="Y4876" s="153" t="str">
        <f t="shared" si="2288"/>
        <v/>
      </c>
      <c r="Z4876" s="153" t="str">
        <f t="shared" si="2289"/>
        <v/>
      </c>
      <c r="AA4876" s="152" t="str">
        <f t="shared" si="2290"/>
        <v/>
      </c>
      <c r="AB4876" s="152" t="str">
        <f t="shared" si="2291"/>
        <v/>
      </c>
      <c r="AC4876" s="154" t="str">
        <f t="shared" si="2302"/>
        <v/>
      </c>
      <c r="AD4876" s="154" t="str">
        <f t="shared" si="2303"/>
        <v/>
      </c>
      <c r="AE4876" s="3" t="str">
        <f t="shared" si="2304"/>
        <v/>
      </c>
      <c r="AF4876" s="3" t="str">
        <f t="shared" si="2305"/>
        <v/>
      </c>
      <c r="AG4876" s="3" t="str">
        <f t="shared" si="2306"/>
        <v/>
      </c>
      <c r="AH4876" s="4" t="str">
        <f t="shared" si="2307"/>
        <v/>
      </c>
      <c r="AI4876" s="75" t="str">
        <f t="shared" si="2308"/>
        <v/>
      </c>
      <c r="AJ4876" s="75" t="str">
        <f t="shared" si="2309"/>
        <v/>
      </c>
    </row>
    <row r="4877" spans="1:36" ht="14.25">
      <c r="A4877" s="41" t="str">
        <f t="shared" si="2292"/>
        <v/>
      </c>
      <c r="B4877" s="150" t="str">
        <f>IF(ISNUMBER(A4877),INDEX('MetaTrader Import'!$H$13:$J$5893,TRUNC(((A4877-$A$39+1)-1)/3)+1,MOD((A4877-$A$39+1)-1,3)+1),"")</f>
        <v/>
      </c>
      <c r="C4877" s="43" t="str">
        <f t="shared" si="2293"/>
        <v/>
      </c>
      <c r="D4877" s="43" t="str">
        <f t="shared" ca="1" si="2283"/>
        <v/>
      </c>
      <c r="E4877" s="43" t="str">
        <f t="shared" si="2294"/>
        <v/>
      </c>
      <c r="F4877" s="43" t="str">
        <f t="shared" si="2295"/>
        <v/>
      </c>
      <c r="G4877" s="43" t="str">
        <f>IF(A4877&lt;&gt;"",IF(A4877&lt;Data!$G$11*0.25,$C$13/$G$32,IF(A4877&gt;Data!$G$11*0.25,$C$13,$C$13*10)),"")</f>
        <v/>
      </c>
      <c r="H4877" s="43" t="str">
        <f>IF(A4877&lt;&gt;"",IF(Data!$G$9="constant",$C$13,IF(Data!$G$9="squeeze",G4877,F4877)),"")</f>
        <v/>
      </c>
      <c r="I4877" s="38" t="str">
        <f ca="1">IF(ISNUMBER(A4877),NORMINV(RAND(),0,IF(AND(Data!$G$9="squeeze",A4877&lt;Data!$G$11*0.25),$H$32,1)*$C$30*$C$13)*($C$14*$C$12),"")</f>
        <v/>
      </c>
      <c r="J4877" s="42" t="str">
        <f ca="1">IFERROR(IF(Data!$C$6="Real",B4877,I4877+J4876+($C$14*$C$12)*(NORMINV(RAND(),$C$15,CHOOSE($G$13,$C$13,F4877,G4877)))),"")</f>
        <v/>
      </c>
      <c r="K4877" s="88" t="str">
        <f>IF(ISNUMBER(A4877), IF($G$16="fixed",$G$17,MIN(H4877*Data!$C$7*$C$16*0.5,$C$17*Data!$C$7))*$C$12,"")</f>
        <v/>
      </c>
      <c r="L4877" s="42" t="str">
        <f t="shared" ca="1" si="2310"/>
        <v/>
      </c>
      <c r="M4877" s="44" t="str">
        <f t="shared" ca="1" si="2311"/>
        <v/>
      </c>
      <c r="N4877" s="44" t="str">
        <f t="shared" ca="1" si="2312"/>
        <v/>
      </c>
      <c r="O4877" s="108" t="str">
        <f t="shared" si="2296"/>
        <v/>
      </c>
      <c r="P4877" s="102" t="str">
        <f t="shared" si="2297"/>
        <v/>
      </c>
      <c r="Q4877" s="102" t="str">
        <f t="shared" si="2298"/>
        <v/>
      </c>
      <c r="R4877" s="120" t="str">
        <f t="shared" si="2299"/>
        <v/>
      </c>
      <c r="S4877" s="54" t="str">
        <f t="shared" si="2300"/>
        <v/>
      </c>
      <c r="T4877" s="5" t="str">
        <f t="shared" si="2301"/>
        <v/>
      </c>
      <c r="U4877" s="152" t="str">
        <f t="shared" si="2284"/>
        <v/>
      </c>
      <c r="V4877" s="152" t="str">
        <f t="shared" si="2285"/>
        <v/>
      </c>
      <c r="W4877" s="153" t="str">
        <f t="shared" si="2286"/>
        <v/>
      </c>
      <c r="X4877" s="153" t="str">
        <f t="shared" si="2287"/>
        <v/>
      </c>
      <c r="Y4877" s="153" t="str">
        <f t="shared" si="2288"/>
        <v/>
      </c>
      <c r="Z4877" s="153" t="str">
        <f t="shared" si="2289"/>
        <v/>
      </c>
      <c r="AA4877" s="152" t="str">
        <f t="shared" si="2290"/>
        <v/>
      </c>
      <c r="AB4877" s="152" t="str">
        <f t="shared" si="2291"/>
        <v/>
      </c>
      <c r="AC4877" s="154" t="str">
        <f t="shared" si="2302"/>
        <v/>
      </c>
      <c r="AD4877" s="154" t="str">
        <f t="shared" si="2303"/>
        <v/>
      </c>
      <c r="AE4877" s="3" t="str">
        <f t="shared" si="2304"/>
        <v/>
      </c>
      <c r="AF4877" s="3" t="str">
        <f t="shared" si="2305"/>
        <v/>
      </c>
      <c r="AG4877" s="3" t="str">
        <f t="shared" si="2306"/>
        <v/>
      </c>
      <c r="AH4877" s="4" t="str">
        <f t="shared" si="2307"/>
        <v/>
      </c>
      <c r="AI4877" s="75" t="str">
        <f t="shared" si="2308"/>
        <v/>
      </c>
      <c r="AJ4877" s="75" t="str">
        <f t="shared" si="2309"/>
        <v/>
      </c>
    </row>
    <row r="4878" spans="1:36" ht="14.25">
      <c r="A4878" s="41" t="str">
        <f t="shared" si="2292"/>
        <v/>
      </c>
      <c r="B4878" s="150" t="str">
        <f>IF(ISNUMBER(A4878),INDEX('MetaTrader Import'!$H$13:$J$5893,TRUNC(((A4878-$A$39+1)-1)/3)+1,MOD((A4878-$A$39+1)-1,3)+1),"")</f>
        <v/>
      </c>
      <c r="C4878" s="43" t="str">
        <f t="shared" si="2293"/>
        <v/>
      </c>
      <c r="D4878" s="43" t="str">
        <f t="shared" ca="1" si="2283"/>
        <v/>
      </c>
      <c r="E4878" s="43" t="str">
        <f t="shared" si="2294"/>
        <v/>
      </c>
      <c r="F4878" s="43" t="str">
        <f t="shared" si="2295"/>
        <v/>
      </c>
      <c r="G4878" s="43" t="str">
        <f>IF(A4878&lt;&gt;"",IF(A4878&lt;Data!$G$11*0.25,$C$13/$G$32,IF(A4878&gt;Data!$G$11*0.25,$C$13,$C$13*10)),"")</f>
        <v/>
      </c>
      <c r="H4878" s="43" t="str">
        <f>IF(A4878&lt;&gt;"",IF(Data!$G$9="constant",$C$13,IF(Data!$G$9="squeeze",G4878,F4878)),"")</f>
        <v/>
      </c>
      <c r="I4878" s="38" t="str">
        <f ca="1">IF(ISNUMBER(A4878),NORMINV(RAND(),0,IF(AND(Data!$G$9="squeeze",A4878&lt;Data!$G$11*0.25),$H$32,1)*$C$30*$C$13)*($C$14*$C$12),"")</f>
        <v/>
      </c>
      <c r="J4878" s="42" t="str">
        <f ca="1">IFERROR(IF(Data!$C$6="Real",B4878,I4878+J4877+($C$14*$C$12)*(NORMINV(RAND(),$C$15,CHOOSE($G$13,$C$13,F4878,G4878)))),"")</f>
        <v/>
      </c>
      <c r="K4878" s="88" t="str">
        <f>IF(ISNUMBER(A4878), IF($G$16="fixed",$G$17,MIN(H4878*Data!$C$7*$C$16*0.5,$C$17*Data!$C$7))*$C$12,"")</f>
        <v/>
      </c>
      <c r="L4878" s="42" t="str">
        <f t="shared" ca="1" si="2310"/>
        <v/>
      </c>
      <c r="M4878" s="44" t="str">
        <f t="shared" ca="1" si="2311"/>
        <v/>
      </c>
      <c r="N4878" s="44" t="str">
        <f t="shared" ca="1" si="2312"/>
        <v/>
      </c>
      <c r="O4878" s="108" t="str">
        <f t="shared" si="2296"/>
        <v/>
      </c>
      <c r="P4878" s="102" t="str">
        <f t="shared" si="2297"/>
        <v/>
      </c>
      <c r="Q4878" s="102" t="str">
        <f t="shared" si="2298"/>
        <v/>
      </c>
      <c r="R4878" s="120" t="str">
        <f t="shared" si="2299"/>
        <v/>
      </c>
      <c r="S4878" s="54" t="str">
        <f t="shared" si="2300"/>
        <v/>
      </c>
      <c r="T4878" s="5" t="str">
        <f t="shared" si="2301"/>
        <v/>
      </c>
      <c r="U4878" s="152" t="str">
        <f t="shared" si="2284"/>
        <v/>
      </c>
      <c r="V4878" s="152" t="str">
        <f t="shared" si="2285"/>
        <v/>
      </c>
      <c r="W4878" s="153" t="str">
        <f t="shared" si="2286"/>
        <v/>
      </c>
      <c r="X4878" s="153" t="str">
        <f t="shared" si="2287"/>
        <v/>
      </c>
      <c r="Y4878" s="153" t="str">
        <f t="shared" si="2288"/>
        <v/>
      </c>
      <c r="Z4878" s="153" t="str">
        <f t="shared" si="2289"/>
        <v/>
      </c>
      <c r="AA4878" s="152" t="str">
        <f t="shared" si="2290"/>
        <v/>
      </c>
      <c r="AB4878" s="152" t="str">
        <f t="shared" si="2291"/>
        <v/>
      </c>
      <c r="AC4878" s="154" t="str">
        <f t="shared" si="2302"/>
        <v/>
      </c>
      <c r="AD4878" s="154" t="str">
        <f t="shared" si="2303"/>
        <v/>
      </c>
      <c r="AE4878" s="3" t="str">
        <f t="shared" si="2304"/>
        <v/>
      </c>
      <c r="AF4878" s="3" t="str">
        <f t="shared" si="2305"/>
        <v/>
      </c>
      <c r="AG4878" s="3" t="str">
        <f t="shared" si="2306"/>
        <v/>
      </c>
      <c r="AH4878" s="4" t="str">
        <f t="shared" si="2307"/>
        <v/>
      </c>
      <c r="AI4878" s="75" t="str">
        <f t="shared" si="2308"/>
        <v/>
      </c>
      <c r="AJ4878" s="75" t="str">
        <f t="shared" si="2309"/>
        <v/>
      </c>
    </row>
    <row r="4879" spans="1:36" ht="14.25">
      <c r="A4879" s="41" t="str">
        <f t="shared" si="2292"/>
        <v/>
      </c>
      <c r="B4879" s="150" t="str">
        <f>IF(ISNUMBER(A4879),INDEX('MetaTrader Import'!$H$13:$J$5893,TRUNC(((A4879-$A$39+1)-1)/3)+1,MOD((A4879-$A$39+1)-1,3)+1),"")</f>
        <v/>
      </c>
      <c r="C4879" s="43" t="str">
        <f t="shared" si="2293"/>
        <v/>
      </c>
      <c r="D4879" s="43" t="str">
        <f t="shared" ca="1" si="2283"/>
        <v/>
      </c>
      <c r="E4879" s="43" t="str">
        <f t="shared" si="2294"/>
        <v/>
      </c>
      <c r="F4879" s="43" t="str">
        <f t="shared" si="2295"/>
        <v/>
      </c>
      <c r="G4879" s="43" t="str">
        <f>IF(A4879&lt;&gt;"",IF(A4879&lt;Data!$G$11*0.25,$C$13/$G$32,IF(A4879&gt;Data!$G$11*0.25,$C$13,$C$13*10)),"")</f>
        <v/>
      </c>
      <c r="H4879" s="43" t="str">
        <f>IF(A4879&lt;&gt;"",IF(Data!$G$9="constant",$C$13,IF(Data!$G$9="squeeze",G4879,F4879)),"")</f>
        <v/>
      </c>
      <c r="I4879" s="38" t="str">
        <f ca="1">IF(ISNUMBER(A4879),NORMINV(RAND(),0,IF(AND(Data!$G$9="squeeze",A4879&lt;Data!$G$11*0.25),$H$32,1)*$C$30*$C$13)*($C$14*$C$12),"")</f>
        <v/>
      </c>
      <c r="J4879" s="42" t="str">
        <f ca="1">IFERROR(IF(Data!$C$6="Real",B4879,I4879+J4878+($C$14*$C$12)*(NORMINV(RAND(),$C$15,CHOOSE($G$13,$C$13,F4879,G4879)))),"")</f>
        <v/>
      </c>
      <c r="K4879" s="88" t="str">
        <f>IF(ISNUMBER(A4879), IF($G$16="fixed",$G$17,MIN(H4879*Data!$C$7*$C$16*0.5,$C$17*Data!$C$7))*$C$12,"")</f>
        <v/>
      </c>
      <c r="L4879" s="42" t="str">
        <f t="shared" ca="1" si="2310"/>
        <v/>
      </c>
      <c r="M4879" s="44" t="str">
        <f t="shared" ca="1" si="2311"/>
        <v/>
      </c>
      <c r="N4879" s="44" t="str">
        <f t="shared" ca="1" si="2312"/>
        <v/>
      </c>
      <c r="O4879" s="108" t="str">
        <f t="shared" si="2296"/>
        <v/>
      </c>
      <c r="P4879" s="102" t="str">
        <f t="shared" si="2297"/>
        <v/>
      </c>
      <c r="Q4879" s="102" t="str">
        <f t="shared" si="2298"/>
        <v/>
      </c>
      <c r="R4879" s="120" t="str">
        <f t="shared" si="2299"/>
        <v/>
      </c>
      <c r="S4879" s="54" t="str">
        <f t="shared" si="2300"/>
        <v/>
      </c>
      <c r="T4879" s="5" t="str">
        <f t="shared" si="2301"/>
        <v/>
      </c>
      <c r="U4879" s="152" t="str">
        <f t="shared" si="2284"/>
        <v/>
      </c>
      <c r="V4879" s="152" t="str">
        <f t="shared" si="2285"/>
        <v/>
      </c>
      <c r="W4879" s="153" t="str">
        <f t="shared" si="2286"/>
        <v/>
      </c>
      <c r="X4879" s="153" t="str">
        <f t="shared" si="2287"/>
        <v/>
      </c>
      <c r="Y4879" s="153" t="str">
        <f t="shared" si="2288"/>
        <v/>
      </c>
      <c r="Z4879" s="153" t="str">
        <f t="shared" si="2289"/>
        <v/>
      </c>
      <c r="AA4879" s="152" t="str">
        <f t="shared" si="2290"/>
        <v/>
      </c>
      <c r="AB4879" s="152" t="str">
        <f t="shared" si="2291"/>
        <v/>
      </c>
      <c r="AC4879" s="154" t="str">
        <f t="shared" si="2302"/>
        <v/>
      </c>
      <c r="AD4879" s="154" t="str">
        <f t="shared" si="2303"/>
        <v/>
      </c>
      <c r="AE4879" s="3" t="str">
        <f t="shared" si="2304"/>
        <v/>
      </c>
      <c r="AF4879" s="3" t="str">
        <f t="shared" si="2305"/>
        <v/>
      </c>
      <c r="AG4879" s="3" t="str">
        <f t="shared" si="2306"/>
        <v/>
      </c>
      <c r="AH4879" s="4" t="str">
        <f t="shared" si="2307"/>
        <v/>
      </c>
      <c r="AI4879" s="75" t="str">
        <f t="shared" si="2308"/>
        <v/>
      </c>
      <c r="AJ4879" s="75" t="str">
        <f t="shared" si="2309"/>
        <v/>
      </c>
    </row>
    <row r="4880" spans="1:36" ht="14.25">
      <c r="A4880" s="41" t="str">
        <f t="shared" si="2292"/>
        <v/>
      </c>
      <c r="B4880" s="150" t="str">
        <f>IF(ISNUMBER(A4880),INDEX('MetaTrader Import'!$H$13:$J$5893,TRUNC(((A4880-$A$39+1)-1)/3)+1,MOD((A4880-$A$39+1)-1,3)+1),"")</f>
        <v/>
      </c>
      <c r="C4880" s="43" t="str">
        <f t="shared" si="2293"/>
        <v/>
      </c>
      <c r="D4880" s="43" t="str">
        <f t="shared" ca="1" si="2283"/>
        <v/>
      </c>
      <c r="E4880" s="43" t="str">
        <f t="shared" si="2294"/>
        <v/>
      </c>
      <c r="F4880" s="43" t="str">
        <f t="shared" si="2295"/>
        <v/>
      </c>
      <c r="G4880" s="43" t="str">
        <f>IF(A4880&lt;&gt;"",IF(A4880&lt;Data!$G$11*0.25,$C$13/$G$32,IF(A4880&gt;Data!$G$11*0.25,$C$13,$C$13*10)),"")</f>
        <v/>
      </c>
      <c r="H4880" s="43" t="str">
        <f>IF(A4880&lt;&gt;"",IF(Data!$G$9="constant",$C$13,IF(Data!$G$9="squeeze",G4880,F4880)),"")</f>
        <v/>
      </c>
      <c r="I4880" s="38" t="str">
        <f ca="1">IF(ISNUMBER(A4880),NORMINV(RAND(),0,IF(AND(Data!$G$9="squeeze",A4880&lt;Data!$G$11*0.25),$H$32,1)*$C$30*$C$13)*($C$14*$C$12),"")</f>
        <v/>
      </c>
      <c r="J4880" s="42" t="str">
        <f ca="1">IFERROR(IF(Data!$C$6="Real",B4880,I4880+J4879+($C$14*$C$12)*(NORMINV(RAND(),$C$15,CHOOSE($G$13,$C$13,F4880,G4880)))),"")</f>
        <v/>
      </c>
      <c r="K4880" s="88" t="str">
        <f>IF(ISNUMBER(A4880), IF($G$16="fixed",$G$17,MIN(H4880*Data!$C$7*$C$16*0.5,$C$17*Data!$C$7))*$C$12,"")</f>
        <v/>
      </c>
      <c r="L4880" s="42" t="str">
        <f t="shared" ca="1" si="2310"/>
        <v/>
      </c>
      <c r="M4880" s="44" t="str">
        <f t="shared" ca="1" si="2311"/>
        <v/>
      </c>
      <c r="N4880" s="44" t="str">
        <f t="shared" ca="1" si="2312"/>
        <v/>
      </c>
      <c r="O4880" s="108" t="str">
        <f t="shared" si="2296"/>
        <v/>
      </c>
      <c r="P4880" s="102" t="str">
        <f t="shared" si="2297"/>
        <v/>
      </c>
      <c r="Q4880" s="102" t="str">
        <f t="shared" si="2298"/>
        <v/>
      </c>
      <c r="R4880" s="120" t="str">
        <f t="shared" si="2299"/>
        <v/>
      </c>
      <c r="S4880" s="54" t="str">
        <f t="shared" si="2300"/>
        <v/>
      </c>
      <c r="T4880" s="5" t="str">
        <f t="shared" si="2301"/>
        <v/>
      </c>
      <c r="U4880" s="152" t="str">
        <f t="shared" si="2284"/>
        <v/>
      </c>
      <c r="V4880" s="152" t="str">
        <f t="shared" si="2285"/>
        <v/>
      </c>
      <c r="W4880" s="153" t="str">
        <f t="shared" si="2286"/>
        <v/>
      </c>
      <c r="X4880" s="153" t="str">
        <f t="shared" si="2287"/>
        <v/>
      </c>
      <c r="Y4880" s="153" t="str">
        <f t="shared" si="2288"/>
        <v/>
      </c>
      <c r="Z4880" s="153" t="str">
        <f t="shared" si="2289"/>
        <v/>
      </c>
      <c r="AA4880" s="152" t="str">
        <f t="shared" si="2290"/>
        <v/>
      </c>
      <c r="AB4880" s="152" t="str">
        <f t="shared" si="2291"/>
        <v/>
      </c>
      <c r="AC4880" s="154" t="str">
        <f t="shared" si="2302"/>
        <v/>
      </c>
      <c r="AD4880" s="154" t="str">
        <f t="shared" si="2303"/>
        <v/>
      </c>
      <c r="AE4880" s="3" t="str">
        <f t="shared" si="2304"/>
        <v/>
      </c>
      <c r="AF4880" s="3" t="str">
        <f t="shared" si="2305"/>
        <v/>
      </c>
      <c r="AG4880" s="3" t="str">
        <f t="shared" si="2306"/>
        <v/>
      </c>
      <c r="AH4880" s="4" t="str">
        <f t="shared" si="2307"/>
        <v/>
      </c>
      <c r="AI4880" s="75" t="str">
        <f t="shared" si="2308"/>
        <v/>
      </c>
      <c r="AJ4880" s="75" t="str">
        <f t="shared" si="2309"/>
        <v/>
      </c>
    </row>
    <row r="4881" spans="1:36" ht="14.25">
      <c r="A4881" s="41" t="str">
        <f t="shared" si="2292"/>
        <v/>
      </c>
      <c r="B4881" s="150" t="str">
        <f>IF(ISNUMBER(A4881),INDEX('MetaTrader Import'!$H$13:$J$5893,TRUNC(((A4881-$A$39+1)-1)/3)+1,MOD((A4881-$A$39+1)-1,3)+1),"")</f>
        <v/>
      </c>
      <c r="C4881" s="43" t="str">
        <f t="shared" si="2293"/>
        <v/>
      </c>
      <c r="D4881" s="43" t="str">
        <f t="shared" ca="1" si="2283"/>
        <v/>
      </c>
      <c r="E4881" s="43" t="str">
        <f t="shared" si="2294"/>
        <v/>
      </c>
      <c r="F4881" s="43" t="str">
        <f t="shared" si="2295"/>
        <v/>
      </c>
      <c r="G4881" s="43" t="str">
        <f>IF(A4881&lt;&gt;"",IF(A4881&lt;Data!$G$11*0.25,$C$13/$G$32,IF(A4881&gt;Data!$G$11*0.25,$C$13,$C$13*10)),"")</f>
        <v/>
      </c>
      <c r="H4881" s="43" t="str">
        <f>IF(A4881&lt;&gt;"",IF(Data!$G$9="constant",$C$13,IF(Data!$G$9="squeeze",G4881,F4881)),"")</f>
        <v/>
      </c>
      <c r="I4881" s="38" t="str">
        <f ca="1">IF(ISNUMBER(A4881),NORMINV(RAND(),0,IF(AND(Data!$G$9="squeeze",A4881&lt;Data!$G$11*0.25),$H$32,1)*$C$30*$C$13)*($C$14*$C$12),"")</f>
        <v/>
      </c>
      <c r="J4881" s="42" t="str">
        <f ca="1">IFERROR(IF(Data!$C$6="Real",B4881,I4881+J4880+($C$14*$C$12)*(NORMINV(RAND(),$C$15,CHOOSE($G$13,$C$13,F4881,G4881)))),"")</f>
        <v/>
      </c>
      <c r="K4881" s="88" t="str">
        <f>IF(ISNUMBER(A4881), IF($G$16="fixed",$G$17,MIN(H4881*Data!$C$7*$C$16*0.5,$C$17*Data!$C$7))*$C$12,"")</f>
        <v/>
      </c>
      <c r="L4881" s="42" t="str">
        <f t="shared" ca="1" si="2310"/>
        <v/>
      </c>
      <c r="M4881" s="44" t="str">
        <f t="shared" ca="1" si="2311"/>
        <v/>
      </c>
      <c r="N4881" s="44" t="str">
        <f t="shared" ca="1" si="2312"/>
        <v/>
      </c>
      <c r="O4881" s="108" t="str">
        <f t="shared" si="2296"/>
        <v/>
      </c>
      <c r="P4881" s="102" t="str">
        <f t="shared" si="2297"/>
        <v/>
      </c>
      <c r="Q4881" s="102" t="str">
        <f t="shared" si="2298"/>
        <v/>
      </c>
      <c r="R4881" s="120" t="str">
        <f t="shared" si="2299"/>
        <v/>
      </c>
      <c r="S4881" s="54" t="str">
        <f t="shared" si="2300"/>
        <v/>
      </c>
      <c r="T4881" s="5" t="str">
        <f t="shared" si="2301"/>
        <v/>
      </c>
      <c r="U4881" s="152" t="str">
        <f t="shared" si="2284"/>
        <v/>
      </c>
      <c r="V4881" s="152" t="str">
        <f t="shared" si="2285"/>
        <v/>
      </c>
      <c r="W4881" s="153" t="str">
        <f t="shared" si="2286"/>
        <v/>
      </c>
      <c r="X4881" s="153" t="str">
        <f t="shared" si="2287"/>
        <v/>
      </c>
      <c r="Y4881" s="153" t="str">
        <f t="shared" si="2288"/>
        <v/>
      </c>
      <c r="Z4881" s="153" t="str">
        <f t="shared" si="2289"/>
        <v/>
      </c>
      <c r="AA4881" s="152" t="str">
        <f t="shared" si="2290"/>
        <v/>
      </c>
      <c r="AB4881" s="152" t="str">
        <f t="shared" si="2291"/>
        <v/>
      </c>
      <c r="AC4881" s="154" t="str">
        <f t="shared" si="2302"/>
        <v/>
      </c>
      <c r="AD4881" s="154" t="str">
        <f t="shared" si="2303"/>
        <v/>
      </c>
      <c r="AE4881" s="3" t="str">
        <f t="shared" si="2304"/>
        <v/>
      </c>
      <c r="AF4881" s="3" t="str">
        <f t="shared" si="2305"/>
        <v/>
      </c>
      <c r="AG4881" s="3" t="str">
        <f t="shared" si="2306"/>
        <v/>
      </c>
      <c r="AH4881" s="4" t="str">
        <f t="shared" si="2307"/>
        <v/>
      </c>
      <c r="AI4881" s="75" t="str">
        <f t="shared" si="2308"/>
        <v/>
      </c>
      <c r="AJ4881" s="75" t="str">
        <f t="shared" si="2309"/>
        <v/>
      </c>
    </row>
    <row r="4882" spans="1:36" ht="14.25">
      <c r="A4882" s="41" t="str">
        <f t="shared" si="2292"/>
        <v/>
      </c>
      <c r="B4882" s="150" t="str">
        <f>IF(ISNUMBER(A4882),INDEX('MetaTrader Import'!$H$13:$J$5893,TRUNC(((A4882-$A$39+1)-1)/3)+1,MOD((A4882-$A$39+1)-1,3)+1),"")</f>
        <v/>
      </c>
      <c r="C4882" s="43" t="str">
        <f t="shared" si="2293"/>
        <v/>
      </c>
      <c r="D4882" s="43" t="str">
        <f t="shared" ca="1" si="2283"/>
        <v/>
      </c>
      <c r="E4882" s="43" t="str">
        <f t="shared" si="2294"/>
        <v/>
      </c>
      <c r="F4882" s="43" t="str">
        <f t="shared" si="2295"/>
        <v/>
      </c>
      <c r="G4882" s="43" t="str">
        <f>IF(A4882&lt;&gt;"",IF(A4882&lt;Data!$G$11*0.25,$C$13/$G$32,IF(A4882&gt;Data!$G$11*0.25,$C$13,$C$13*10)),"")</f>
        <v/>
      </c>
      <c r="H4882" s="43" t="str">
        <f>IF(A4882&lt;&gt;"",IF(Data!$G$9="constant",$C$13,IF(Data!$G$9="squeeze",G4882,F4882)),"")</f>
        <v/>
      </c>
      <c r="I4882" s="38" t="str">
        <f ca="1">IF(ISNUMBER(A4882),NORMINV(RAND(),0,IF(AND(Data!$G$9="squeeze",A4882&lt;Data!$G$11*0.25),$H$32,1)*$C$30*$C$13)*($C$14*$C$12),"")</f>
        <v/>
      </c>
      <c r="J4882" s="42" t="str">
        <f ca="1">IFERROR(IF(Data!$C$6="Real",B4882,I4882+J4881+($C$14*$C$12)*(NORMINV(RAND(),$C$15,CHOOSE($G$13,$C$13,F4882,G4882)))),"")</f>
        <v/>
      </c>
      <c r="K4882" s="88" t="str">
        <f>IF(ISNUMBER(A4882), IF($G$16="fixed",$G$17,MIN(H4882*Data!$C$7*$C$16*0.5,$C$17*Data!$C$7))*$C$12,"")</f>
        <v/>
      </c>
      <c r="L4882" s="42" t="str">
        <f t="shared" ca="1" si="2310"/>
        <v/>
      </c>
      <c r="M4882" s="44" t="str">
        <f t="shared" ca="1" si="2311"/>
        <v/>
      </c>
      <c r="N4882" s="44" t="str">
        <f t="shared" ca="1" si="2312"/>
        <v/>
      </c>
      <c r="O4882" s="108" t="str">
        <f t="shared" si="2296"/>
        <v/>
      </c>
      <c r="P4882" s="102" t="str">
        <f t="shared" si="2297"/>
        <v/>
      </c>
      <c r="Q4882" s="102" t="str">
        <f t="shared" si="2298"/>
        <v/>
      </c>
      <c r="R4882" s="120" t="str">
        <f t="shared" si="2299"/>
        <v/>
      </c>
      <c r="S4882" s="54" t="str">
        <f t="shared" si="2300"/>
        <v/>
      </c>
      <c r="T4882" s="5" t="str">
        <f t="shared" si="2301"/>
        <v/>
      </c>
      <c r="U4882" s="152" t="str">
        <f t="shared" si="2284"/>
        <v/>
      </c>
      <c r="V4882" s="152" t="str">
        <f t="shared" si="2285"/>
        <v/>
      </c>
      <c r="W4882" s="153" t="str">
        <f t="shared" si="2286"/>
        <v/>
      </c>
      <c r="X4882" s="153" t="str">
        <f t="shared" si="2287"/>
        <v/>
      </c>
      <c r="Y4882" s="153" t="str">
        <f t="shared" si="2288"/>
        <v/>
      </c>
      <c r="Z4882" s="153" t="str">
        <f t="shared" si="2289"/>
        <v/>
      </c>
      <c r="AA4882" s="152" t="str">
        <f t="shared" si="2290"/>
        <v/>
      </c>
      <c r="AB4882" s="152" t="str">
        <f t="shared" si="2291"/>
        <v/>
      </c>
      <c r="AC4882" s="154" t="str">
        <f t="shared" si="2302"/>
        <v/>
      </c>
      <c r="AD4882" s="154" t="str">
        <f t="shared" si="2303"/>
        <v/>
      </c>
      <c r="AE4882" s="3" t="str">
        <f t="shared" si="2304"/>
        <v/>
      </c>
      <c r="AF4882" s="3" t="str">
        <f t="shared" si="2305"/>
        <v/>
      </c>
      <c r="AG4882" s="3" t="str">
        <f t="shared" si="2306"/>
        <v/>
      </c>
      <c r="AH4882" s="4" t="str">
        <f t="shared" si="2307"/>
        <v/>
      </c>
      <c r="AI4882" s="75" t="str">
        <f t="shared" si="2308"/>
        <v/>
      </c>
      <c r="AJ4882" s="75" t="str">
        <f t="shared" si="2309"/>
        <v/>
      </c>
    </row>
    <row r="4883" spans="1:36" ht="14.25">
      <c r="A4883" s="41" t="str">
        <f t="shared" si="2292"/>
        <v/>
      </c>
      <c r="B4883" s="150" t="str">
        <f>IF(ISNUMBER(A4883),INDEX('MetaTrader Import'!$H$13:$J$5893,TRUNC(((A4883-$A$39+1)-1)/3)+1,MOD((A4883-$A$39+1)-1,3)+1),"")</f>
        <v/>
      </c>
      <c r="C4883" s="43" t="str">
        <f t="shared" si="2293"/>
        <v/>
      </c>
      <c r="D4883" s="43" t="str">
        <f t="shared" ca="1" si="2283"/>
        <v/>
      </c>
      <c r="E4883" s="43" t="str">
        <f t="shared" si="2294"/>
        <v/>
      </c>
      <c r="F4883" s="43" t="str">
        <f t="shared" si="2295"/>
        <v/>
      </c>
      <c r="G4883" s="43" t="str">
        <f>IF(A4883&lt;&gt;"",IF(A4883&lt;Data!$G$11*0.25,$C$13/$G$32,IF(A4883&gt;Data!$G$11*0.25,$C$13,$C$13*10)),"")</f>
        <v/>
      </c>
      <c r="H4883" s="43" t="str">
        <f>IF(A4883&lt;&gt;"",IF(Data!$G$9="constant",$C$13,IF(Data!$G$9="squeeze",G4883,F4883)),"")</f>
        <v/>
      </c>
      <c r="I4883" s="38" t="str">
        <f ca="1">IF(ISNUMBER(A4883),NORMINV(RAND(),0,IF(AND(Data!$G$9="squeeze",A4883&lt;Data!$G$11*0.25),$H$32,1)*$C$30*$C$13)*($C$14*$C$12),"")</f>
        <v/>
      </c>
      <c r="J4883" s="42" t="str">
        <f ca="1">IFERROR(IF(Data!$C$6="Real",B4883,I4883+J4882+($C$14*$C$12)*(NORMINV(RAND(),$C$15,CHOOSE($G$13,$C$13,F4883,G4883)))),"")</f>
        <v/>
      </c>
      <c r="K4883" s="88" t="str">
        <f>IF(ISNUMBER(A4883), IF($G$16="fixed",$G$17,MIN(H4883*Data!$C$7*$C$16*0.5,$C$17*Data!$C$7))*$C$12,"")</f>
        <v/>
      </c>
      <c r="L4883" s="42" t="str">
        <f t="shared" ca="1" si="2310"/>
        <v/>
      </c>
      <c r="M4883" s="44" t="str">
        <f t="shared" ca="1" si="2311"/>
        <v/>
      </c>
      <c r="N4883" s="44" t="str">
        <f t="shared" ca="1" si="2312"/>
        <v/>
      </c>
      <c r="O4883" s="108" t="str">
        <f t="shared" si="2296"/>
        <v/>
      </c>
      <c r="P4883" s="102" t="str">
        <f t="shared" si="2297"/>
        <v/>
      </c>
      <c r="Q4883" s="102" t="str">
        <f t="shared" si="2298"/>
        <v/>
      </c>
      <c r="R4883" s="120" t="str">
        <f t="shared" si="2299"/>
        <v/>
      </c>
      <c r="S4883" s="54" t="str">
        <f t="shared" si="2300"/>
        <v/>
      </c>
      <c r="T4883" s="5" t="str">
        <f t="shared" si="2301"/>
        <v/>
      </c>
      <c r="U4883" s="152" t="str">
        <f t="shared" si="2284"/>
        <v/>
      </c>
      <c r="V4883" s="152" t="str">
        <f t="shared" si="2285"/>
        <v/>
      </c>
      <c r="W4883" s="153" t="str">
        <f t="shared" si="2286"/>
        <v/>
      </c>
      <c r="X4883" s="153" t="str">
        <f t="shared" si="2287"/>
        <v/>
      </c>
      <c r="Y4883" s="153" t="str">
        <f t="shared" si="2288"/>
        <v/>
      </c>
      <c r="Z4883" s="153" t="str">
        <f t="shared" si="2289"/>
        <v/>
      </c>
      <c r="AA4883" s="152" t="str">
        <f t="shared" si="2290"/>
        <v/>
      </c>
      <c r="AB4883" s="152" t="str">
        <f t="shared" si="2291"/>
        <v/>
      </c>
      <c r="AC4883" s="154" t="str">
        <f t="shared" si="2302"/>
        <v/>
      </c>
      <c r="AD4883" s="154" t="str">
        <f t="shared" si="2303"/>
        <v/>
      </c>
      <c r="AE4883" s="3" t="str">
        <f t="shared" si="2304"/>
        <v/>
      </c>
      <c r="AF4883" s="3" t="str">
        <f t="shared" si="2305"/>
        <v/>
      </c>
      <c r="AG4883" s="3" t="str">
        <f t="shared" si="2306"/>
        <v/>
      </c>
      <c r="AH4883" s="4" t="str">
        <f t="shared" si="2307"/>
        <v/>
      </c>
      <c r="AI4883" s="75" t="str">
        <f t="shared" si="2308"/>
        <v/>
      </c>
      <c r="AJ4883" s="75" t="str">
        <f t="shared" si="2309"/>
        <v/>
      </c>
    </row>
    <row r="4884" spans="1:36" ht="14.25">
      <c r="A4884" s="41" t="str">
        <f t="shared" si="2292"/>
        <v/>
      </c>
      <c r="B4884" s="150" t="str">
        <f>IF(ISNUMBER(A4884),INDEX('MetaTrader Import'!$H$13:$J$5893,TRUNC(((A4884-$A$39+1)-1)/3)+1,MOD((A4884-$A$39+1)-1,3)+1),"")</f>
        <v/>
      </c>
      <c r="C4884" s="43" t="str">
        <f t="shared" si="2293"/>
        <v/>
      </c>
      <c r="D4884" s="43" t="str">
        <f t="shared" ca="1" si="2283"/>
        <v/>
      </c>
      <c r="E4884" s="43" t="str">
        <f t="shared" si="2294"/>
        <v/>
      </c>
      <c r="F4884" s="43" t="str">
        <f t="shared" si="2295"/>
        <v/>
      </c>
      <c r="G4884" s="43" t="str">
        <f>IF(A4884&lt;&gt;"",IF(A4884&lt;Data!$G$11*0.25,$C$13/$G$32,IF(A4884&gt;Data!$G$11*0.25,$C$13,$C$13*10)),"")</f>
        <v/>
      </c>
      <c r="H4884" s="43" t="str">
        <f>IF(A4884&lt;&gt;"",IF(Data!$G$9="constant",$C$13,IF(Data!$G$9="squeeze",G4884,F4884)),"")</f>
        <v/>
      </c>
      <c r="I4884" s="38" t="str">
        <f ca="1">IF(ISNUMBER(A4884),NORMINV(RAND(),0,IF(AND(Data!$G$9="squeeze",A4884&lt;Data!$G$11*0.25),$H$32,1)*$C$30*$C$13)*($C$14*$C$12),"")</f>
        <v/>
      </c>
      <c r="J4884" s="42" t="str">
        <f ca="1">IFERROR(IF(Data!$C$6="Real",B4884,I4884+J4883+($C$14*$C$12)*(NORMINV(RAND(),$C$15,CHOOSE($G$13,$C$13,F4884,G4884)))),"")</f>
        <v/>
      </c>
      <c r="K4884" s="88" t="str">
        <f>IF(ISNUMBER(A4884), IF($G$16="fixed",$G$17,MIN(H4884*Data!$C$7*$C$16*0.5,$C$17*Data!$C$7))*$C$12,"")</f>
        <v/>
      </c>
      <c r="L4884" s="42" t="str">
        <f t="shared" ca="1" si="2310"/>
        <v/>
      </c>
      <c r="M4884" s="44" t="str">
        <f t="shared" ca="1" si="2311"/>
        <v/>
      </c>
      <c r="N4884" s="44" t="str">
        <f t="shared" ca="1" si="2312"/>
        <v/>
      </c>
      <c r="O4884" s="108" t="str">
        <f t="shared" si="2296"/>
        <v/>
      </c>
      <c r="P4884" s="102" t="str">
        <f t="shared" si="2297"/>
        <v/>
      </c>
      <c r="Q4884" s="102" t="str">
        <f t="shared" si="2298"/>
        <v/>
      </c>
      <c r="R4884" s="120" t="str">
        <f t="shared" si="2299"/>
        <v/>
      </c>
      <c r="S4884" s="54" t="str">
        <f t="shared" si="2300"/>
        <v/>
      </c>
      <c r="T4884" s="5" t="str">
        <f t="shared" si="2301"/>
        <v/>
      </c>
      <c r="U4884" s="152" t="str">
        <f t="shared" si="2284"/>
        <v/>
      </c>
      <c r="V4884" s="152" t="str">
        <f t="shared" si="2285"/>
        <v/>
      </c>
      <c r="W4884" s="153" t="str">
        <f t="shared" si="2286"/>
        <v/>
      </c>
      <c r="X4884" s="153" t="str">
        <f t="shared" si="2287"/>
        <v/>
      </c>
      <c r="Y4884" s="153" t="str">
        <f t="shared" si="2288"/>
        <v/>
      </c>
      <c r="Z4884" s="153" t="str">
        <f t="shared" si="2289"/>
        <v/>
      </c>
      <c r="AA4884" s="152" t="str">
        <f t="shared" si="2290"/>
        <v/>
      </c>
      <c r="AB4884" s="152" t="str">
        <f t="shared" si="2291"/>
        <v/>
      </c>
      <c r="AC4884" s="154" t="str">
        <f t="shared" si="2302"/>
        <v/>
      </c>
      <c r="AD4884" s="154" t="str">
        <f t="shared" si="2303"/>
        <v/>
      </c>
      <c r="AE4884" s="3" t="str">
        <f t="shared" si="2304"/>
        <v/>
      </c>
      <c r="AF4884" s="3" t="str">
        <f t="shared" si="2305"/>
        <v/>
      </c>
      <c r="AG4884" s="3" t="str">
        <f t="shared" si="2306"/>
        <v/>
      </c>
      <c r="AH4884" s="4" t="str">
        <f t="shared" si="2307"/>
        <v/>
      </c>
      <c r="AI4884" s="75" t="str">
        <f t="shared" si="2308"/>
        <v/>
      </c>
      <c r="AJ4884" s="75" t="str">
        <f t="shared" si="2309"/>
        <v/>
      </c>
    </row>
    <row r="4885" spans="1:36" ht="14.25">
      <c r="A4885" s="41" t="str">
        <f t="shared" si="2292"/>
        <v/>
      </c>
      <c r="B4885" s="150" t="str">
        <f>IF(ISNUMBER(A4885),INDEX('MetaTrader Import'!$H$13:$J$5893,TRUNC(((A4885-$A$39+1)-1)/3)+1,MOD((A4885-$A$39+1)-1,3)+1),"")</f>
        <v/>
      </c>
      <c r="C4885" s="43" t="str">
        <f t="shared" si="2293"/>
        <v/>
      </c>
      <c r="D4885" s="43" t="str">
        <f t="shared" ca="1" si="2283"/>
        <v/>
      </c>
      <c r="E4885" s="43" t="str">
        <f t="shared" si="2294"/>
        <v/>
      </c>
      <c r="F4885" s="43" t="str">
        <f t="shared" si="2295"/>
        <v/>
      </c>
      <c r="G4885" s="43" t="str">
        <f>IF(A4885&lt;&gt;"",IF(A4885&lt;Data!$G$11*0.25,$C$13/$G$32,IF(A4885&gt;Data!$G$11*0.25,$C$13,$C$13*10)),"")</f>
        <v/>
      </c>
      <c r="H4885" s="43" t="str">
        <f>IF(A4885&lt;&gt;"",IF(Data!$G$9="constant",$C$13,IF(Data!$G$9="squeeze",G4885,F4885)),"")</f>
        <v/>
      </c>
      <c r="I4885" s="38" t="str">
        <f ca="1">IF(ISNUMBER(A4885),NORMINV(RAND(),0,IF(AND(Data!$G$9="squeeze",A4885&lt;Data!$G$11*0.25),$H$32,1)*$C$30*$C$13)*($C$14*$C$12),"")</f>
        <v/>
      </c>
      <c r="J4885" s="42" t="str">
        <f ca="1">IFERROR(IF(Data!$C$6="Real",B4885,I4885+J4884+($C$14*$C$12)*(NORMINV(RAND(),$C$15,CHOOSE($G$13,$C$13,F4885,G4885)))),"")</f>
        <v/>
      </c>
      <c r="K4885" s="88" t="str">
        <f>IF(ISNUMBER(A4885), IF($G$16="fixed",$G$17,MIN(H4885*Data!$C$7*$C$16*0.5,$C$17*Data!$C$7))*$C$12,"")</f>
        <v/>
      </c>
      <c r="L4885" s="42" t="str">
        <f t="shared" ca="1" si="2310"/>
        <v/>
      </c>
      <c r="M4885" s="44" t="str">
        <f t="shared" ca="1" si="2311"/>
        <v/>
      </c>
      <c r="N4885" s="44" t="str">
        <f t="shared" ca="1" si="2312"/>
        <v/>
      </c>
      <c r="O4885" s="108" t="str">
        <f t="shared" si="2296"/>
        <v/>
      </c>
      <c r="P4885" s="102" t="str">
        <f t="shared" si="2297"/>
        <v/>
      </c>
      <c r="Q4885" s="102" t="str">
        <f t="shared" si="2298"/>
        <v/>
      </c>
      <c r="R4885" s="120" t="str">
        <f t="shared" si="2299"/>
        <v/>
      </c>
      <c r="S4885" s="54" t="str">
        <f t="shared" si="2300"/>
        <v/>
      </c>
      <c r="T4885" s="5" t="str">
        <f t="shared" si="2301"/>
        <v/>
      </c>
      <c r="U4885" s="152" t="str">
        <f t="shared" si="2284"/>
        <v/>
      </c>
      <c r="V4885" s="152" t="str">
        <f t="shared" si="2285"/>
        <v/>
      </c>
      <c r="W4885" s="153" t="str">
        <f t="shared" si="2286"/>
        <v/>
      </c>
      <c r="X4885" s="153" t="str">
        <f t="shared" si="2287"/>
        <v/>
      </c>
      <c r="Y4885" s="153" t="str">
        <f t="shared" si="2288"/>
        <v/>
      </c>
      <c r="Z4885" s="153" t="str">
        <f t="shared" si="2289"/>
        <v/>
      </c>
      <c r="AA4885" s="152" t="str">
        <f t="shared" si="2290"/>
        <v/>
      </c>
      <c r="AB4885" s="152" t="str">
        <f t="shared" si="2291"/>
        <v/>
      </c>
      <c r="AC4885" s="154" t="str">
        <f t="shared" si="2302"/>
        <v/>
      </c>
      <c r="AD4885" s="154" t="str">
        <f t="shared" si="2303"/>
        <v/>
      </c>
      <c r="AE4885" s="3" t="str">
        <f t="shared" si="2304"/>
        <v/>
      </c>
      <c r="AF4885" s="3" t="str">
        <f t="shared" si="2305"/>
        <v/>
      </c>
      <c r="AG4885" s="3" t="str">
        <f t="shared" si="2306"/>
        <v/>
      </c>
      <c r="AH4885" s="4" t="str">
        <f t="shared" si="2307"/>
        <v/>
      </c>
      <c r="AI4885" s="75" t="str">
        <f t="shared" si="2308"/>
        <v/>
      </c>
      <c r="AJ4885" s="75" t="str">
        <f t="shared" si="2309"/>
        <v/>
      </c>
    </row>
    <row r="4886" spans="1:36" ht="14.25">
      <c r="A4886" s="41" t="str">
        <f t="shared" si="2292"/>
        <v/>
      </c>
      <c r="B4886" s="150" t="str">
        <f>IF(ISNUMBER(A4886),INDEX('MetaTrader Import'!$H$13:$J$5893,TRUNC(((A4886-$A$39+1)-1)/3)+1,MOD((A4886-$A$39+1)-1,3)+1),"")</f>
        <v/>
      </c>
      <c r="C4886" s="43" t="str">
        <f t="shared" si="2293"/>
        <v/>
      </c>
      <c r="D4886" s="43" t="str">
        <f t="shared" ca="1" si="2283"/>
        <v/>
      </c>
      <c r="E4886" s="43" t="str">
        <f t="shared" si="2294"/>
        <v/>
      </c>
      <c r="F4886" s="43" t="str">
        <f t="shared" si="2295"/>
        <v/>
      </c>
      <c r="G4886" s="43" t="str">
        <f>IF(A4886&lt;&gt;"",IF(A4886&lt;Data!$G$11*0.25,$C$13/$G$32,IF(A4886&gt;Data!$G$11*0.25,$C$13,$C$13*10)),"")</f>
        <v/>
      </c>
      <c r="H4886" s="43" t="str">
        <f>IF(A4886&lt;&gt;"",IF(Data!$G$9="constant",$C$13,IF(Data!$G$9="squeeze",G4886,F4886)),"")</f>
        <v/>
      </c>
      <c r="I4886" s="38" t="str">
        <f ca="1">IF(ISNUMBER(A4886),NORMINV(RAND(),0,IF(AND(Data!$G$9="squeeze",A4886&lt;Data!$G$11*0.25),$H$32,1)*$C$30*$C$13)*($C$14*$C$12),"")</f>
        <v/>
      </c>
      <c r="J4886" s="42" t="str">
        <f ca="1">IFERROR(IF(Data!$C$6="Real",B4886,I4886+J4885+($C$14*$C$12)*(NORMINV(RAND(),$C$15,CHOOSE($G$13,$C$13,F4886,G4886)))),"")</f>
        <v/>
      </c>
      <c r="K4886" s="88" t="str">
        <f>IF(ISNUMBER(A4886), IF($G$16="fixed",$G$17,MIN(H4886*Data!$C$7*$C$16*0.5,$C$17*Data!$C$7))*$C$12,"")</f>
        <v/>
      </c>
      <c r="L4886" s="42" t="str">
        <f t="shared" ca="1" si="2310"/>
        <v/>
      </c>
      <c r="M4886" s="44" t="str">
        <f t="shared" ca="1" si="2311"/>
        <v/>
      </c>
      <c r="N4886" s="44" t="str">
        <f t="shared" ca="1" si="2312"/>
        <v/>
      </c>
      <c r="O4886" s="108" t="str">
        <f t="shared" si="2296"/>
        <v/>
      </c>
      <c r="P4886" s="102" t="str">
        <f t="shared" si="2297"/>
        <v/>
      </c>
      <c r="Q4886" s="102" t="str">
        <f t="shared" si="2298"/>
        <v/>
      </c>
      <c r="R4886" s="120" t="str">
        <f t="shared" si="2299"/>
        <v/>
      </c>
      <c r="S4886" s="54" t="str">
        <f t="shared" si="2300"/>
        <v/>
      </c>
      <c r="T4886" s="5" t="str">
        <f t="shared" si="2301"/>
        <v/>
      </c>
      <c r="U4886" s="152" t="str">
        <f t="shared" si="2284"/>
        <v/>
      </c>
      <c r="V4886" s="152" t="str">
        <f t="shared" si="2285"/>
        <v/>
      </c>
      <c r="W4886" s="153" t="str">
        <f t="shared" si="2286"/>
        <v/>
      </c>
      <c r="X4886" s="153" t="str">
        <f t="shared" si="2287"/>
        <v/>
      </c>
      <c r="Y4886" s="153" t="str">
        <f t="shared" si="2288"/>
        <v/>
      </c>
      <c r="Z4886" s="153" t="str">
        <f t="shared" si="2289"/>
        <v/>
      </c>
      <c r="AA4886" s="152" t="str">
        <f t="shared" si="2290"/>
        <v/>
      </c>
      <c r="AB4886" s="152" t="str">
        <f t="shared" si="2291"/>
        <v/>
      </c>
      <c r="AC4886" s="154" t="str">
        <f t="shared" si="2302"/>
        <v/>
      </c>
      <c r="AD4886" s="154" t="str">
        <f t="shared" si="2303"/>
        <v/>
      </c>
      <c r="AE4886" s="3" t="str">
        <f t="shared" si="2304"/>
        <v/>
      </c>
      <c r="AF4886" s="3" t="str">
        <f t="shared" si="2305"/>
        <v/>
      </c>
      <c r="AG4886" s="3" t="str">
        <f t="shared" si="2306"/>
        <v/>
      </c>
      <c r="AH4886" s="4" t="str">
        <f t="shared" si="2307"/>
        <v/>
      </c>
      <c r="AI4886" s="75" t="str">
        <f t="shared" si="2308"/>
        <v/>
      </c>
      <c r="AJ4886" s="75" t="str">
        <f t="shared" si="2309"/>
        <v/>
      </c>
    </row>
    <row r="4887" spans="1:36" ht="14.25">
      <c r="A4887" s="41" t="str">
        <f t="shared" si="2292"/>
        <v/>
      </c>
      <c r="B4887" s="150" t="str">
        <f>IF(ISNUMBER(A4887),INDEX('MetaTrader Import'!$H$13:$J$5893,TRUNC(((A4887-$A$39+1)-1)/3)+1,MOD((A4887-$A$39+1)-1,3)+1),"")</f>
        <v/>
      </c>
      <c r="C4887" s="43" t="str">
        <f t="shared" si="2293"/>
        <v/>
      </c>
      <c r="D4887" s="43" t="str">
        <f t="shared" ca="1" si="2283"/>
        <v/>
      </c>
      <c r="E4887" s="43" t="str">
        <f t="shared" si="2294"/>
        <v/>
      </c>
      <c r="F4887" s="43" t="str">
        <f t="shared" si="2295"/>
        <v/>
      </c>
      <c r="G4887" s="43" t="str">
        <f>IF(A4887&lt;&gt;"",IF(A4887&lt;Data!$G$11*0.25,$C$13/$G$32,IF(A4887&gt;Data!$G$11*0.25,$C$13,$C$13*10)),"")</f>
        <v/>
      </c>
      <c r="H4887" s="43" t="str">
        <f>IF(A4887&lt;&gt;"",IF(Data!$G$9="constant",$C$13,IF(Data!$G$9="squeeze",G4887,F4887)),"")</f>
        <v/>
      </c>
      <c r="I4887" s="38" t="str">
        <f ca="1">IF(ISNUMBER(A4887),NORMINV(RAND(),0,IF(AND(Data!$G$9="squeeze",A4887&lt;Data!$G$11*0.25),$H$32,1)*$C$30*$C$13)*($C$14*$C$12),"")</f>
        <v/>
      </c>
      <c r="J4887" s="42" t="str">
        <f ca="1">IFERROR(IF(Data!$C$6="Real",B4887,I4887+J4886+($C$14*$C$12)*(NORMINV(RAND(),$C$15,CHOOSE($G$13,$C$13,F4887,G4887)))),"")</f>
        <v/>
      </c>
      <c r="K4887" s="88" t="str">
        <f>IF(ISNUMBER(A4887), IF($G$16="fixed",$G$17,MIN(H4887*Data!$C$7*$C$16*0.5,$C$17*Data!$C$7))*$C$12,"")</f>
        <v/>
      </c>
      <c r="L4887" s="42" t="str">
        <f t="shared" ca="1" si="2310"/>
        <v/>
      </c>
      <c r="M4887" s="44" t="str">
        <f t="shared" ca="1" si="2311"/>
        <v/>
      </c>
      <c r="N4887" s="44" t="str">
        <f t="shared" ca="1" si="2312"/>
        <v/>
      </c>
      <c r="O4887" s="108" t="str">
        <f t="shared" si="2296"/>
        <v/>
      </c>
      <c r="P4887" s="102" t="str">
        <f t="shared" si="2297"/>
        <v/>
      </c>
      <c r="Q4887" s="102" t="str">
        <f t="shared" si="2298"/>
        <v/>
      </c>
      <c r="R4887" s="120" t="str">
        <f t="shared" si="2299"/>
        <v/>
      </c>
      <c r="S4887" s="54" t="str">
        <f t="shared" si="2300"/>
        <v/>
      </c>
      <c r="T4887" s="5" t="str">
        <f t="shared" si="2301"/>
        <v/>
      </c>
      <c r="U4887" s="152" t="str">
        <f t="shared" si="2284"/>
        <v/>
      </c>
      <c r="V4887" s="152" t="str">
        <f t="shared" si="2285"/>
        <v/>
      </c>
      <c r="W4887" s="153" t="str">
        <f t="shared" si="2286"/>
        <v/>
      </c>
      <c r="X4887" s="153" t="str">
        <f t="shared" si="2287"/>
        <v/>
      </c>
      <c r="Y4887" s="153" t="str">
        <f t="shared" si="2288"/>
        <v/>
      </c>
      <c r="Z4887" s="153" t="str">
        <f t="shared" si="2289"/>
        <v/>
      </c>
      <c r="AA4887" s="152" t="str">
        <f t="shared" si="2290"/>
        <v/>
      </c>
      <c r="AB4887" s="152" t="str">
        <f t="shared" si="2291"/>
        <v/>
      </c>
      <c r="AC4887" s="154" t="str">
        <f t="shared" si="2302"/>
        <v/>
      </c>
      <c r="AD4887" s="154" t="str">
        <f t="shared" si="2303"/>
        <v/>
      </c>
      <c r="AE4887" s="3" t="str">
        <f t="shared" si="2304"/>
        <v/>
      </c>
      <c r="AF4887" s="3" t="str">
        <f t="shared" si="2305"/>
        <v/>
      </c>
      <c r="AG4887" s="3" t="str">
        <f t="shared" si="2306"/>
        <v/>
      </c>
      <c r="AH4887" s="4" t="str">
        <f t="shared" si="2307"/>
        <v/>
      </c>
      <c r="AI4887" s="75" t="str">
        <f t="shared" si="2308"/>
        <v/>
      </c>
      <c r="AJ4887" s="75" t="str">
        <f t="shared" si="2309"/>
        <v/>
      </c>
    </row>
    <row r="4888" spans="1:36" ht="14.25">
      <c r="A4888" s="41" t="str">
        <f t="shared" si="2292"/>
        <v/>
      </c>
      <c r="B4888" s="150" t="str">
        <f>IF(ISNUMBER(A4888),INDEX('MetaTrader Import'!$H$13:$J$5893,TRUNC(((A4888-$A$39+1)-1)/3)+1,MOD((A4888-$A$39+1)-1,3)+1),"")</f>
        <v/>
      </c>
      <c r="C4888" s="43" t="str">
        <f t="shared" si="2293"/>
        <v/>
      </c>
      <c r="D4888" s="43" t="str">
        <f t="shared" ca="1" si="2283"/>
        <v/>
      </c>
      <c r="E4888" s="43" t="str">
        <f t="shared" si="2294"/>
        <v/>
      </c>
      <c r="F4888" s="43" t="str">
        <f t="shared" si="2295"/>
        <v/>
      </c>
      <c r="G4888" s="43" t="str">
        <f>IF(A4888&lt;&gt;"",IF(A4888&lt;Data!$G$11*0.25,$C$13/$G$32,IF(A4888&gt;Data!$G$11*0.25,$C$13,$C$13*10)),"")</f>
        <v/>
      </c>
      <c r="H4888" s="43" t="str">
        <f>IF(A4888&lt;&gt;"",IF(Data!$G$9="constant",$C$13,IF(Data!$G$9="squeeze",G4888,F4888)),"")</f>
        <v/>
      </c>
      <c r="I4888" s="38" t="str">
        <f ca="1">IF(ISNUMBER(A4888),NORMINV(RAND(),0,IF(AND(Data!$G$9="squeeze",A4888&lt;Data!$G$11*0.25),$H$32,1)*$C$30*$C$13)*($C$14*$C$12),"")</f>
        <v/>
      </c>
      <c r="J4888" s="42" t="str">
        <f ca="1">IFERROR(IF(Data!$C$6="Real",B4888,I4888+J4887+($C$14*$C$12)*(NORMINV(RAND(),$C$15,CHOOSE($G$13,$C$13,F4888,G4888)))),"")</f>
        <v/>
      </c>
      <c r="K4888" s="88" t="str">
        <f>IF(ISNUMBER(A4888), IF($G$16="fixed",$G$17,MIN(H4888*Data!$C$7*$C$16*0.5,$C$17*Data!$C$7))*$C$12,"")</f>
        <v/>
      </c>
      <c r="L4888" s="42" t="str">
        <f t="shared" ca="1" si="2310"/>
        <v/>
      </c>
      <c r="M4888" s="44" t="str">
        <f t="shared" ca="1" si="2311"/>
        <v/>
      </c>
      <c r="N4888" s="44" t="str">
        <f t="shared" ca="1" si="2312"/>
        <v/>
      </c>
      <c r="O4888" s="108" t="str">
        <f t="shared" si="2296"/>
        <v/>
      </c>
      <c r="P4888" s="102" t="str">
        <f t="shared" si="2297"/>
        <v/>
      </c>
      <c r="Q4888" s="102" t="str">
        <f t="shared" si="2298"/>
        <v/>
      </c>
      <c r="R4888" s="120" t="str">
        <f t="shared" si="2299"/>
        <v/>
      </c>
      <c r="S4888" s="54" t="str">
        <f t="shared" si="2300"/>
        <v/>
      </c>
      <c r="T4888" s="5" t="str">
        <f t="shared" si="2301"/>
        <v/>
      </c>
      <c r="U4888" s="152" t="str">
        <f t="shared" si="2284"/>
        <v/>
      </c>
      <c r="V4888" s="152" t="str">
        <f t="shared" si="2285"/>
        <v/>
      </c>
      <c r="W4888" s="153" t="str">
        <f t="shared" si="2286"/>
        <v/>
      </c>
      <c r="X4888" s="153" t="str">
        <f t="shared" si="2287"/>
        <v/>
      </c>
      <c r="Y4888" s="153" t="str">
        <f t="shared" si="2288"/>
        <v/>
      </c>
      <c r="Z4888" s="153" t="str">
        <f t="shared" si="2289"/>
        <v/>
      </c>
      <c r="AA4888" s="152" t="str">
        <f t="shared" si="2290"/>
        <v/>
      </c>
      <c r="AB4888" s="152" t="str">
        <f t="shared" si="2291"/>
        <v/>
      </c>
      <c r="AC4888" s="154" t="str">
        <f t="shared" si="2302"/>
        <v/>
      </c>
      <c r="AD4888" s="154" t="str">
        <f t="shared" si="2303"/>
        <v/>
      </c>
      <c r="AE4888" s="3" t="str">
        <f t="shared" si="2304"/>
        <v/>
      </c>
      <c r="AF4888" s="3" t="str">
        <f t="shared" si="2305"/>
        <v/>
      </c>
      <c r="AG4888" s="3" t="str">
        <f t="shared" si="2306"/>
        <v/>
      </c>
      <c r="AH4888" s="4" t="str">
        <f t="shared" si="2307"/>
        <v/>
      </c>
      <c r="AI4888" s="75" t="str">
        <f t="shared" si="2308"/>
        <v/>
      </c>
      <c r="AJ4888" s="75" t="str">
        <f t="shared" si="2309"/>
        <v/>
      </c>
    </row>
    <row r="4889" spans="1:36" ht="14.25">
      <c r="A4889" s="41" t="str">
        <f t="shared" si="2292"/>
        <v/>
      </c>
      <c r="B4889" s="150" t="str">
        <f>IF(ISNUMBER(A4889),INDEX('MetaTrader Import'!$H$13:$J$5893,TRUNC(((A4889-$A$39+1)-1)/3)+1,MOD((A4889-$A$39+1)-1,3)+1),"")</f>
        <v/>
      </c>
      <c r="C4889" s="43" t="str">
        <f t="shared" si="2293"/>
        <v/>
      </c>
      <c r="D4889" s="43" t="str">
        <f t="shared" ca="1" si="2283"/>
        <v/>
      </c>
      <c r="E4889" s="43" t="str">
        <f t="shared" si="2294"/>
        <v/>
      </c>
      <c r="F4889" s="43" t="str">
        <f t="shared" si="2295"/>
        <v/>
      </c>
      <c r="G4889" s="43" t="str">
        <f>IF(A4889&lt;&gt;"",IF(A4889&lt;Data!$G$11*0.25,$C$13/$G$32,IF(A4889&gt;Data!$G$11*0.25,$C$13,$C$13*10)),"")</f>
        <v/>
      </c>
      <c r="H4889" s="43" t="str">
        <f>IF(A4889&lt;&gt;"",IF(Data!$G$9="constant",$C$13,IF(Data!$G$9="squeeze",G4889,F4889)),"")</f>
        <v/>
      </c>
      <c r="I4889" s="38" t="str">
        <f ca="1">IF(ISNUMBER(A4889),NORMINV(RAND(),0,IF(AND(Data!$G$9="squeeze",A4889&lt;Data!$G$11*0.25),$H$32,1)*$C$30*$C$13)*($C$14*$C$12),"")</f>
        <v/>
      </c>
      <c r="J4889" s="42" t="str">
        <f ca="1">IFERROR(IF(Data!$C$6="Real",B4889,I4889+J4888+($C$14*$C$12)*(NORMINV(RAND(),$C$15,CHOOSE($G$13,$C$13,F4889,G4889)))),"")</f>
        <v/>
      </c>
      <c r="K4889" s="88" t="str">
        <f>IF(ISNUMBER(A4889), IF($G$16="fixed",$G$17,MIN(H4889*Data!$C$7*$C$16*0.5,$C$17*Data!$C$7))*$C$12,"")</f>
        <v/>
      </c>
      <c r="L4889" s="42" t="str">
        <f t="shared" ca="1" si="2310"/>
        <v/>
      </c>
      <c r="M4889" s="44" t="str">
        <f t="shared" ca="1" si="2311"/>
        <v/>
      </c>
      <c r="N4889" s="44" t="str">
        <f t="shared" ca="1" si="2312"/>
        <v/>
      </c>
      <c r="O4889" s="108" t="str">
        <f t="shared" si="2296"/>
        <v/>
      </c>
      <c r="P4889" s="102" t="str">
        <f t="shared" si="2297"/>
        <v/>
      </c>
      <c r="Q4889" s="102" t="str">
        <f t="shared" si="2298"/>
        <v/>
      </c>
      <c r="R4889" s="120" t="str">
        <f t="shared" si="2299"/>
        <v/>
      </c>
      <c r="S4889" s="54" t="str">
        <f t="shared" si="2300"/>
        <v/>
      </c>
      <c r="T4889" s="5" t="str">
        <f t="shared" si="2301"/>
        <v/>
      </c>
      <c r="U4889" s="152" t="str">
        <f t="shared" si="2284"/>
        <v/>
      </c>
      <c r="V4889" s="152" t="str">
        <f t="shared" si="2285"/>
        <v/>
      </c>
      <c r="W4889" s="153" t="str">
        <f t="shared" si="2286"/>
        <v/>
      </c>
      <c r="X4889" s="153" t="str">
        <f t="shared" si="2287"/>
        <v/>
      </c>
      <c r="Y4889" s="153" t="str">
        <f t="shared" si="2288"/>
        <v/>
      </c>
      <c r="Z4889" s="153" t="str">
        <f t="shared" si="2289"/>
        <v/>
      </c>
      <c r="AA4889" s="152" t="str">
        <f t="shared" si="2290"/>
        <v/>
      </c>
      <c r="AB4889" s="152" t="str">
        <f t="shared" si="2291"/>
        <v/>
      </c>
      <c r="AC4889" s="154" t="str">
        <f t="shared" si="2302"/>
        <v/>
      </c>
      <c r="AD4889" s="154" t="str">
        <f t="shared" si="2303"/>
        <v/>
      </c>
      <c r="AE4889" s="3" t="str">
        <f t="shared" si="2304"/>
        <v/>
      </c>
      <c r="AF4889" s="3" t="str">
        <f t="shared" si="2305"/>
        <v/>
      </c>
      <c r="AG4889" s="3" t="str">
        <f t="shared" si="2306"/>
        <v/>
      </c>
      <c r="AH4889" s="4" t="str">
        <f t="shared" si="2307"/>
        <v/>
      </c>
      <c r="AI4889" s="75" t="str">
        <f t="shared" si="2308"/>
        <v/>
      </c>
      <c r="AJ4889" s="75" t="str">
        <f t="shared" si="2309"/>
        <v/>
      </c>
    </row>
    <row r="4890" spans="1:36" ht="14.25">
      <c r="A4890" s="41" t="str">
        <f t="shared" si="2292"/>
        <v/>
      </c>
      <c r="B4890" s="150" t="str">
        <f>IF(ISNUMBER(A4890),INDEX('MetaTrader Import'!$H$13:$J$5893,TRUNC(((A4890-$A$39+1)-1)/3)+1,MOD((A4890-$A$39+1)-1,3)+1),"")</f>
        <v/>
      </c>
      <c r="C4890" s="43" t="str">
        <f t="shared" si="2293"/>
        <v/>
      </c>
      <c r="D4890" s="43" t="str">
        <f t="shared" ca="1" si="2283"/>
        <v/>
      </c>
      <c r="E4890" s="43" t="str">
        <f t="shared" si="2294"/>
        <v/>
      </c>
      <c r="F4890" s="43" t="str">
        <f t="shared" si="2295"/>
        <v/>
      </c>
      <c r="G4890" s="43" t="str">
        <f>IF(A4890&lt;&gt;"",IF(A4890&lt;Data!$G$11*0.25,$C$13/$G$32,IF(A4890&gt;Data!$G$11*0.25,$C$13,$C$13*10)),"")</f>
        <v/>
      </c>
      <c r="H4890" s="43" t="str">
        <f>IF(A4890&lt;&gt;"",IF(Data!$G$9="constant",$C$13,IF(Data!$G$9="squeeze",G4890,F4890)),"")</f>
        <v/>
      </c>
      <c r="I4890" s="38" t="str">
        <f ca="1">IF(ISNUMBER(A4890),NORMINV(RAND(),0,IF(AND(Data!$G$9="squeeze",A4890&lt;Data!$G$11*0.25),$H$32,1)*$C$30*$C$13)*($C$14*$C$12),"")</f>
        <v/>
      </c>
      <c r="J4890" s="42" t="str">
        <f ca="1">IFERROR(IF(Data!$C$6="Real",B4890,I4890+J4889+($C$14*$C$12)*(NORMINV(RAND(),$C$15,CHOOSE($G$13,$C$13,F4890,G4890)))),"")</f>
        <v/>
      </c>
      <c r="K4890" s="88" t="str">
        <f>IF(ISNUMBER(A4890), IF($G$16="fixed",$G$17,MIN(H4890*Data!$C$7*$C$16*0.5,$C$17*Data!$C$7))*$C$12,"")</f>
        <v/>
      </c>
      <c r="L4890" s="42" t="str">
        <f t="shared" ca="1" si="2310"/>
        <v/>
      </c>
      <c r="M4890" s="44" t="str">
        <f t="shared" ca="1" si="2311"/>
        <v/>
      </c>
      <c r="N4890" s="44" t="str">
        <f t="shared" ca="1" si="2312"/>
        <v/>
      </c>
      <c r="O4890" s="108" t="str">
        <f t="shared" si="2296"/>
        <v/>
      </c>
      <c r="P4890" s="102" t="str">
        <f t="shared" si="2297"/>
        <v/>
      </c>
      <c r="Q4890" s="102" t="str">
        <f t="shared" si="2298"/>
        <v/>
      </c>
      <c r="R4890" s="120" t="str">
        <f t="shared" si="2299"/>
        <v/>
      </c>
      <c r="S4890" s="54" t="str">
        <f t="shared" si="2300"/>
        <v/>
      </c>
      <c r="T4890" s="5" t="str">
        <f t="shared" si="2301"/>
        <v/>
      </c>
      <c r="U4890" s="152" t="str">
        <f t="shared" si="2284"/>
        <v/>
      </c>
      <c r="V4890" s="152" t="str">
        <f t="shared" si="2285"/>
        <v/>
      </c>
      <c r="W4890" s="153" t="str">
        <f t="shared" si="2286"/>
        <v/>
      </c>
      <c r="X4890" s="153" t="str">
        <f t="shared" si="2287"/>
        <v/>
      </c>
      <c r="Y4890" s="153" t="str">
        <f t="shared" si="2288"/>
        <v/>
      </c>
      <c r="Z4890" s="153" t="str">
        <f t="shared" si="2289"/>
        <v/>
      </c>
      <c r="AA4890" s="152" t="str">
        <f t="shared" si="2290"/>
        <v/>
      </c>
      <c r="AB4890" s="152" t="str">
        <f t="shared" si="2291"/>
        <v/>
      </c>
      <c r="AC4890" s="154" t="str">
        <f t="shared" si="2302"/>
        <v/>
      </c>
      <c r="AD4890" s="154" t="str">
        <f t="shared" si="2303"/>
        <v/>
      </c>
      <c r="AE4890" s="3" t="str">
        <f t="shared" si="2304"/>
        <v/>
      </c>
      <c r="AF4890" s="3" t="str">
        <f t="shared" si="2305"/>
        <v/>
      </c>
      <c r="AG4890" s="3" t="str">
        <f t="shared" si="2306"/>
        <v/>
      </c>
      <c r="AH4890" s="4" t="str">
        <f t="shared" si="2307"/>
        <v/>
      </c>
      <c r="AI4890" s="75" t="str">
        <f t="shared" si="2308"/>
        <v/>
      </c>
      <c r="AJ4890" s="75" t="str">
        <f t="shared" si="2309"/>
        <v/>
      </c>
    </row>
    <row r="4891" spans="1:36" ht="14.25">
      <c r="A4891" s="41" t="str">
        <f t="shared" si="2292"/>
        <v/>
      </c>
      <c r="B4891" s="150" t="str">
        <f>IF(ISNUMBER(A4891),INDEX('MetaTrader Import'!$H$13:$J$5893,TRUNC(((A4891-$A$39+1)-1)/3)+1,MOD((A4891-$A$39+1)-1,3)+1),"")</f>
        <v/>
      </c>
      <c r="C4891" s="43" t="str">
        <f t="shared" si="2293"/>
        <v/>
      </c>
      <c r="D4891" s="43" t="str">
        <f t="shared" ca="1" si="2283"/>
        <v/>
      </c>
      <c r="E4891" s="43" t="str">
        <f t="shared" si="2294"/>
        <v/>
      </c>
      <c r="F4891" s="43" t="str">
        <f t="shared" si="2295"/>
        <v/>
      </c>
      <c r="G4891" s="43" t="str">
        <f>IF(A4891&lt;&gt;"",IF(A4891&lt;Data!$G$11*0.25,$C$13/$G$32,IF(A4891&gt;Data!$G$11*0.25,$C$13,$C$13*10)),"")</f>
        <v/>
      </c>
      <c r="H4891" s="43" t="str">
        <f>IF(A4891&lt;&gt;"",IF(Data!$G$9="constant",$C$13,IF(Data!$G$9="squeeze",G4891,F4891)),"")</f>
        <v/>
      </c>
      <c r="I4891" s="38" t="str">
        <f ca="1">IF(ISNUMBER(A4891),NORMINV(RAND(),0,IF(AND(Data!$G$9="squeeze",A4891&lt;Data!$G$11*0.25),$H$32,1)*$C$30*$C$13)*($C$14*$C$12),"")</f>
        <v/>
      </c>
      <c r="J4891" s="42" t="str">
        <f ca="1">IFERROR(IF(Data!$C$6="Real",B4891,I4891+J4890+($C$14*$C$12)*(NORMINV(RAND(),$C$15,CHOOSE($G$13,$C$13,F4891,G4891)))),"")</f>
        <v/>
      </c>
      <c r="K4891" s="88" t="str">
        <f>IF(ISNUMBER(A4891), IF($G$16="fixed",$G$17,MIN(H4891*Data!$C$7*$C$16*0.5,$C$17*Data!$C$7))*$C$12,"")</f>
        <v/>
      </c>
      <c r="L4891" s="42" t="str">
        <f t="shared" ca="1" si="2310"/>
        <v/>
      </c>
      <c r="M4891" s="44" t="str">
        <f t="shared" ca="1" si="2311"/>
        <v/>
      </c>
      <c r="N4891" s="44" t="str">
        <f t="shared" ca="1" si="2312"/>
        <v/>
      </c>
      <c r="O4891" s="108" t="str">
        <f t="shared" si="2296"/>
        <v/>
      </c>
      <c r="P4891" s="102" t="str">
        <f t="shared" si="2297"/>
        <v/>
      </c>
      <c r="Q4891" s="102" t="str">
        <f t="shared" si="2298"/>
        <v/>
      </c>
      <c r="R4891" s="120" t="str">
        <f t="shared" si="2299"/>
        <v/>
      </c>
      <c r="S4891" s="54" t="str">
        <f t="shared" si="2300"/>
        <v/>
      </c>
      <c r="T4891" s="5" t="str">
        <f t="shared" si="2301"/>
        <v/>
      </c>
      <c r="U4891" s="152" t="str">
        <f t="shared" si="2284"/>
        <v/>
      </c>
      <c r="V4891" s="152" t="str">
        <f t="shared" si="2285"/>
        <v/>
      </c>
      <c r="W4891" s="153" t="str">
        <f t="shared" si="2286"/>
        <v/>
      </c>
      <c r="X4891" s="153" t="str">
        <f t="shared" si="2287"/>
        <v/>
      </c>
      <c r="Y4891" s="153" t="str">
        <f t="shared" si="2288"/>
        <v/>
      </c>
      <c r="Z4891" s="153" t="str">
        <f t="shared" si="2289"/>
        <v/>
      </c>
      <c r="AA4891" s="152" t="str">
        <f t="shared" si="2290"/>
        <v/>
      </c>
      <c r="AB4891" s="152" t="str">
        <f t="shared" si="2291"/>
        <v/>
      </c>
      <c r="AC4891" s="154" t="str">
        <f t="shared" si="2302"/>
        <v/>
      </c>
      <c r="AD4891" s="154" t="str">
        <f t="shared" si="2303"/>
        <v/>
      </c>
      <c r="AE4891" s="3" t="str">
        <f t="shared" si="2304"/>
        <v/>
      </c>
      <c r="AF4891" s="3" t="str">
        <f t="shared" si="2305"/>
        <v/>
      </c>
      <c r="AG4891" s="3" t="str">
        <f t="shared" si="2306"/>
        <v/>
      </c>
      <c r="AH4891" s="4" t="str">
        <f t="shared" si="2307"/>
        <v/>
      </c>
      <c r="AI4891" s="75" t="str">
        <f t="shared" si="2308"/>
        <v/>
      </c>
      <c r="AJ4891" s="75" t="str">
        <f t="shared" si="2309"/>
        <v/>
      </c>
    </row>
    <row r="4892" spans="1:36" ht="14.25">
      <c r="A4892" s="41" t="str">
        <f t="shared" si="2292"/>
        <v/>
      </c>
      <c r="B4892" s="150" t="str">
        <f>IF(ISNUMBER(A4892),INDEX('MetaTrader Import'!$H$13:$J$5893,TRUNC(((A4892-$A$39+1)-1)/3)+1,MOD((A4892-$A$39+1)-1,3)+1),"")</f>
        <v/>
      </c>
      <c r="C4892" s="43" t="str">
        <f t="shared" si="2293"/>
        <v/>
      </c>
      <c r="D4892" s="43" t="str">
        <f t="shared" ca="1" si="2283"/>
        <v/>
      </c>
      <c r="E4892" s="43" t="str">
        <f t="shared" si="2294"/>
        <v/>
      </c>
      <c r="F4892" s="43" t="str">
        <f t="shared" si="2295"/>
        <v/>
      </c>
      <c r="G4892" s="43" t="str">
        <f>IF(A4892&lt;&gt;"",IF(A4892&lt;Data!$G$11*0.25,$C$13/$G$32,IF(A4892&gt;Data!$G$11*0.25,$C$13,$C$13*10)),"")</f>
        <v/>
      </c>
      <c r="H4892" s="43" t="str">
        <f>IF(A4892&lt;&gt;"",IF(Data!$G$9="constant",$C$13,IF(Data!$G$9="squeeze",G4892,F4892)),"")</f>
        <v/>
      </c>
      <c r="I4892" s="38" t="str">
        <f ca="1">IF(ISNUMBER(A4892),NORMINV(RAND(),0,IF(AND(Data!$G$9="squeeze",A4892&lt;Data!$G$11*0.25),$H$32,1)*$C$30*$C$13)*($C$14*$C$12),"")</f>
        <v/>
      </c>
      <c r="J4892" s="42" t="str">
        <f ca="1">IFERROR(IF(Data!$C$6="Real",B4892,I4892+J4891+($C$14*$C$12)*(NORMINV(RAND(),$C$15,CHOOSE($G$13,$C$13,F4892,G4892)))),"")</f>
        <v/>
      </c>
      <c r="K4892" s="88" t="str">
        <f>IF(ISNUMBER(A4892), IF($G$16="fixed",$G$17,MIN(H4892*Data!$C$7*$C$16*0.5,$C$17*Data!$C$7))*$C$12,"")</f>
        <v/>
      </c>
      <c r="L4892" s="42" t="str">
        <f t="shared" ca="1" si="2310"/>
        <v/>
      </c>
      <c r="M4892" s="44" t="str">
        <f t="shared" ca="1" si="2311"/>
        <v/>
      </c>
      <c r="N4892" s="44" t="str">
        <f t="shared" ca="1" si="2312"/>
        <v/>
      </c>
      <c r="O4892" s="108" t="str">
        <f t="shared" si="2296"/>
        <v/>
      </c>
      <c r="P4892" s="102" t="str">
        <f t="shared" si="2297"/>
        <v/>
      </c>
      <c r="Q4892" s="102" t="str">
        <f t="shared" si="2298"/>
        <v/>
      </c>
      <c r="R4892" s="120" t="str">
        <f t="shared" si="2299"/>
        <v/>
      </c>
      <c r="S4892" s="54" t="str">
        <f t="shared" si="2300"/>
        <v/>
      </c>
      <c r="T4892" s="5" t="str">
        <f t="shared" si="2301"/>
        <v/>
      </c>
      <c r="U4892" s="152" t="str">
        <f t="shared" si="2284"/>
        <v/>
      </c>
      <c r="V4892" s="152" t="str">
        <f t="shared" si="2285"/>
        <v/>
      </c>
      <c r="W4892" s="153" t="str">
        <f t="shared" si="2286"/>
        <v/>
      </c>
      <c r="X4892" s="153" t="str">
        <f t="shared" si="2287"/>
        <v/>
      </c>
      <c r="Y4892" s="153" t="str">
        <f t="shared" si="2288"/>
        <v/>
      </c>
      <c r="Z4892" s="153" t="str">
        <f t="shared" si="2289"/>
        <v/>
      </c>
      <c r="AA4892" s="152" t="str">
        <f t="shared" si="2290"/>
        <v/>
      </c>
      <c r="AB4892" s="152" t="str">
        <f t="shared" si="2291"/>
        <v/>
      </c>
      <c r="AC4892" s="154" t="str">
        <f t="shared" si="2302"/>
        <v/>
      </c>
      <c r="AD4892" s="154" t="str">
        <f t="shared" si="2303"/>
        <v/>
      </c>
      <c r="AE4892" s="3" t="str">
        <f t="shared" si="2304"/>
        <v/>
      </c>
      <c r="AF4892" s="3" t="str">
        <f t="shared" si="2305"/>
        <v/>
      </c>
      <c r="AG4892" s="3" t="str">
        <f t="shared" si="2306"/>
        <v/>
      </c>
      <c r="AH4892" s="4" t="str">
        <f t="shared" si="2307"/>
        <v/>
      </c>
      <c r="AI4892" s="75" t="str">
        <f t="shared" si="2308"/>
        <v/>
      </c>
      <c r="AJ4892" s="75" t="str">
        <f t="shared" si="2309"/>
        <v/>
      </c>
    </row>
    <row r="4893" spans="1:36" ht="14.25">
      <c r="A4893" s="41" t="str">
        <f t="shared" si="2292"/>
        <v/>
      </c>
      <c r="B4893" s="150" t="str">
        <f>IF(ISNUMBER(A4893),INDEX('MetaTrader Import'!$H$13:$J$5893,TRUNC(((A4893-$A$39+1)-1)/3)+1,MOD((A4893-$A$39+1)-1,3)+1),"")</f>
        <v/>
      </c>
      <c r="C4893" s="43" t="str">
        <f t="shared" si="2293"/>
        <v/>
      </c>
      <c r="D4893" s="43" t="str">
        <f t="shared" ca="1" si="2283"/>
        <v/>
      </c>
      <c r="E4893" s="43" t="str">
        <f t="shared" si="2294"/>
        <v/>
      </c>
      <c r="F4893" s="43" t="str">
        <f t="shared" si="2295"/>
        <v/>
      </c>
      <c r="G4893" s="43" t="str">
        <f>IF(A4893&lt;&gt;"",IF(A4893&lt;Data!$G$11*0.25,$C$13/$G$32,IF(A4893&gt;Data!$G$11*0.25,$C$13,$C$13*10)),"")</f>
        <v/>
      </c>
      <c r="H4893" s="43" t="str">
        <f>IF(A4893&lt;&gt;"",IF(Data!$G$9="constant",$C$13,IF(Data!$G$9="squeeze",G4893,F4893)),"")</f>
        <v/>
      </c>
      <c r="I4893" s="38" t="str">
        <f ca="1">IF(ISNUMBER(A4893),NORMINV(RAND(),0,IF(AND(Data!$G$9="squeeze",A4893&lt;Data!$G$11*0.25),$H$32,1)*$C$30*$C$13)*($C$14*$C$12),"")</f>
        <v/>
      </c>
      <c r="J4893" s="42" t="str">
        <f ca="1">IFERROR(IF(Data!$C$6="Real",B4893,I4893+J4892+($C$14*$C$12)*(NORMINV(RAND(),$C$15,CHOOSE($G$13,$C$13,F4893,G4893)))),"")</f>
        <v/>
      </c>
      <c r="K4893" s="88" t="str">
        <f>IF(ISNUMBER(A4893), IF($G$16="fixed",$G$17,MIN(H4893*Data!$C$7*$C$16*0.5,$C$17*Data!$C$7))*$C$12,"")</f>
        <v/>
      </c>
      <c r="L4893" s="42" t="str">
        <f t="shared" ca="1" si="2310"/>
        <v/>
      </c>
      <c r="M4893" s="44" t="str">
        <f t="shared" ca="1" si="2311"/>
        <v/>
      </c>
      <c r="N4893" s="44" t="str">
        <f t="shared" ca="1" si="2312"/>
        <v/>
      </c>
      <c r="O4893" s="108" t="str">
        <f t="shared" si="2296"/>
        <v/>
      </c>
      <c r="P4893" s="102" t="str">
        <f t="shared" si="2297"/>
        <v/>
      </c>
      <c r="Q4893" s="102" t="str">
        <f t="shared" si="2298"/>
        <v/>
      </c>
      <c r="R4893" s="120" t="str">
        <f t="shared" si="2299"/>
        <v/>
      </c>
      <c r="S4893" s="54" t="str">
        <f t="shared" si="2300"/>
        <v/>
      </c>
      <c r="T4893" s="5" t="str">
        <f t="shared" si="2301"/>
        <v/>
      </c>
      <c r="U4893" s="152" t="str">
        <f t="shared" si="2284"/>
        <v/>
      </c>
      <c r="V4893" s="152" t="str">
        <f t="shared" si="2285"/>
        <v/>
      </c>
      <c r="W4893" s="153" t="str">
        <f t="shared" si="2286"/>
        <v/>
      </c>
      <c r="X4893" s="153" t="str">
        <f t="shared" si="2287"/>
        <v/>
      </c>
      <c r="Y4893" s="153" t="str">
        <f t="shared" si="2288"/>
        <v/>
      </c>
      <c r="Z4893" s="153" t="str">
        <f t="shared" si="2289"/>
        <v/>
      </c>
      <c r="AA4893" s="152" t="str">
        <f t="shared" si="2290"/>
        <v/>
      </c>
      <c r="AB4893" s="152" t="str">
        <f t="shared" si="2291"/>
        <v/>
      </c>
      <c r="AC4893" s="154" t="str">
        <f t="shared" si="2302"/>
        <v/>
      </c>
      <c r="AD4893" s="154" t="str">
        <f t="shared" si="2303"/>
        <v/>
      </c>
      <c r="AE4893" s="3" t="str">
        <f t="shared" si="2304"/>
        <v/>
      </c>
      <c r="AF4893" s="3" t="str">
        <f t="shared" si="2305"/>
        <v/>
      </c>
      <c r="AG4893" s="3" t="str">
        <f t="shared" si="2306"/>
        <v/>
      </c>
      <c r="AH4893" s="4" t="str">
        <f t="shared" si="2307"/>
        <v/>
      </c>
      <c r="AI4893" s="75" t="str">
        <f t="shared" si="2308"/>
        <v/>
      </c>
      <c r="AJ4893" s="75" t="str">
        <f t="shared" si="2309"/>
        <v/>
      </c>
    </row>
    <row r="4894" spans="1:36" ht="14.25">
      <c r="A4894" s="41" t="str">
        <f t="shared" si="2292"/>
        <v/>
      </c>
      <c r="B4894" s="150" t="str">
        <f>IF(ISNUMBER(A4894),INDEX('MetaTrader Import'!$H$13:$J$5893,TRUNC(((A4894-$A$39+1)-1)/3)+1,MOD((A4894-$A$39+1)-1,3)+1),"")</f>
        <v/>
      </c>
      <c r="C4894" s="43" t="str">
        <f t="shared" si="2293"/>
        <v/>
      </c>
      <c r="D4894" s="43" t="str">
        <f t="shared" ca="1" si="2283"/>
        <v/>
      </c>
      <c r="E4894" s="43" t="str">
        <f t="shared" si="2294"/>
        <v/>
      </c>
      <c r="F4894" s="43" t="str">
        <f t="shared" si="2295"/>
        <v/>
      </c>
      <c r="G4894" s="43" t="str">
        <f>IF(A4894&lt;&gt;"",IF(A4894&lt;Data!$G$11*0.25,$C$13/$G$32,IF(A4894&gt;Data!$G$11*0.25,$C$13,$C$13*10)),"")</f>
        <v/>
      </c>
      <c r="H4894" s="43" t="str">
        <f>IF(A4894&lt;&gt;"",IF(Data!$G$9="constant",$C$13,IF(Data!$G$9="squeeze",G4894,F4894)),"")</f>
        <v/>
      </c>
      <c r="I4894" s="38" t="str">
        <f ca="1">IF(ISNUMBER(A4894),NORMINV(RAND(),0,IF(AND(Data!$G$9="squeeze",A4894&lt;Data!$G$11*0.25),$H$32,1)*$C$30*$C$13)*($C$14*$C$12),"")</f>
        <v/>
      </c>
      <c r="J4894" s="42" t="str">
        <f ca="1">IFERROR(IF(Data!$C$6="Real",B4894,I4894+J4893+($C$14*$C$12)*(NORMINV(RAND(),$C$15,CHOOSE($G$13,$C$13,F4894,G4894)))),"")</f>
        <v/>
      </c>
      <c r="K4894" s="88" t="str">
        <f>IF(ISNUMBER(A4894), IF($G$16="fixed",$G$17,MIN(H4894*Data!$C$7*$C$16*0.5,$C$17*Data!$C$7))*$C$12,"")</f>
        <v/>
      </c>
      <c r="L4894" s="42" t="str">
        <f t="shared" ca="1" si="2310"/>
        <v/>
      </c>
      <c r="M4894" s="44" t="str">
        <f t="shared" ca="1" si="2311"/>
        <v/>
      </c>
      <c r="N4894" s="44" t="str">
        <f t="shared" ca="1" si="2312"/>
        <v/>
      </c>
      <c r="O4894" s="108" t="str">
        <f t="shared" si="2296"/>
        <v/>
      </c>
      <c r="P4894" s="102" t="str">
        <f t="shared" si="2297"/>
        <v/>
      </c>
      <c r="Q4894" s="102" t="str">
        <f t="shared" si="2298"/>
        <v/>
      </c>
      <c r="R4894" s="120" t="str">
        <f t="shared" si="2299"/>
        <v/>
      </c>
      <c r="S4894" s="54" t="str">
        <f t="shared" si="2300"/>
        <v/>
      </c>
      <c r="T4894" s="5" t="str">
        <f t="shared" si="2301"/>
        <v/>
      </c>
      <c r="U4894" s="152" t="str">
        <f t="shared" si="2284"/>
        <v/>
      </c>
      <c r="V4894" s="152" t="str">
        <f t="shared" si="2285"/>
        <v/>
      </c>
      <c r="W4894" s="153" t="str">
        <f t="shared" si="2286"/>
        <v/>
      </c>
      <c r="X4894" s="153" t="str">
        <f t="shared" si="2287"/>
        <v/>
      </c>
      <c r="Y4894" s="153" t="str">
        <f t="shared" si="2288"/>
        <v/>
      </c>
      <c r="Z4894" s="153" t="str">
        <f t="shared" si="2289"/>
        <v/>
      </c>
      <c r="AA4894" s="152" t="str">
        <f t="shared" si="2290"/>
        <v/>
      </c>
      <c r="AB4894" s="152" t="str">
        <f t="shared" si="2291"/>
        <v/>
      </c>
      <c r="AC4894" s="154" t="str">
        <f t="shared" si="2302"/>
        <v/>
      </c>
      <c r="AD4894" s="154" t="str">
        <f t="shared" si="2303"/>
        <v/>
      </c>
      <c r="AE4894" s="3" t="str">
        <f t="shared" si="2304"/>
        <v/>
      </c>
      <c r="AF4894" s="3" t="str">
        <f t="shared" si="2305"/>
        <v/>
      </c>
      <c r="AG4894" s="3" t="str">
        <f t="shared" si="2306"/>
        <v/>
      </c>
      <c r="AH4894" s="4" t="str">
        <f t="shared" si="2307"/>
        <v/>
      </c>
      <c r="AI4894" s="75" t="str">
        <f t="shared" si="2308"/>
        <v/>
      </c>
      <c r="AJ4894" s="75" t="str">
        <f t="shared" si="2309"/>
        <v/>
      </c>
    </row>
    <row r="4895" spans="1:36" ht="14.25">
      <c r="A4895" s="41" t="str">
        <f t="shared" si="2292"/>
        <v/>
      </c>
      <c r="B4895" s="150" t="str">
        <f>IF(ISNUMBER(A4895),INDEX('MetaTrader Import'!$H$13:$J$5893,TRUNC(((A4895-$A$39+1)-1)/3)+1,MOD((A4895-$A$39+1)-1,3)+1),"")</f>
        <v/>
      </c>
      <c r="C4895" s="43" t="str">
        <f t="shared" si="2293"/>
        <v/>
      </c>
      <c r="D4895" s="43" t="str">
        <f t="shared" ca="1" si="2283"/>
        <v/>
      </c>
      <c r="E4895" s="43" t="str">
        <f t="shared" si="2294"/>
        <v/>
      </c>
      <c r="F4895" s="43" t="str">
        <f t="shared" si="2295"/>
        <v/>
      </c>
      <c r="G4895" s="43" t="str">
        <f>IF(A4895&lt;&gt;"",IF(A4895&lt;Data!$G$11*0.25,$C$13/$G$32,IF(A4895&gt;Data!$G$11*0.25,$C$13,$C$13*10)),"")</f>
        <v/>
      </c>
      <c r="H4895" s="43" t="str">
        <f>IF(A4895&lt;&gt;"",IF(Data!$G$9="constant",$C$13,IF(Data!$G$9="squeeze",G4895,F4895)),"")</f>
        <v/>
      </c>
      <c r="I4895" s="38" t="str">
        <f ca="1">IF(ISNUMBER(A4895),NORMINV(RAND(),0,IF(AND(Data!$G$9="squeeze",A4895&lt;Data!$G$11*0.25),$H$32,1)*$C$30*$C$13)*($C$14*$C$12),"")</f>
        <v/>
      </c>
      <c r="J4895" s="42" t="str">
        <f ca="1">IFERROR(IF(Data!$C$6="Real",B4895,I4895+J4894+($C$14*$C$12)*(NORMINV(RAND(),$C$15,CHOOSE($G$13,$C$13,F4895,G4895)))),"")</f>
        <v/>
      </c>
      <c r="K4895" s="88" t="str">
        <f>IF(ISNUMBER(A4895), IF($G$16="fixed",$G$17,MIN(H4895*Data!$C$7*$C$16*0.5,$C$17*Data!$C$7))*$C$12,"")</f>
        <v/>
      </c>
      <c r="L4895" s="42" t="str">
        <f t="shared" ca="1" si="2310"/>
        <v/>
      </c>
      <c r="M4895" s="44" t="str">
        <f t="shared" ca="1" si="2311"/>
        <v/>
      </c>
      <c r="N4895" s="44" t="str">
        <f t="shared" ca="1" si="2312"/>
        <v/>
      </c>
      <c r="O4895" s="108" t="str">
        <f t="shared" si="2296"/>
        <v/>
      </c>
      <c r="P4895" s="102" t="str">
        <f t="shared" si="2297"/>
        <v/>
      </c>
      <c r="Q4895" s="102" t="str">
        <f t="shared" si="2298"/>
        <v/>
      </c>
      <c r="R4895" s="120" t="str">
        <f t="shared" si="2299"/>
        <v/>
      </c>
      <c r="S4895" s="54" t="str">
        <f t="shared" si="2300"/>
        <v/>
      </c>
      <c r="T4895" s="5" t="str">
        <f t="shared" si="2301"/>
        <v/>
      </c>
      <c r="U4895" s="152" t="str">
        <f t="shared" si="2284"/>
        <v/>
      </c>
      <c r="V4895" s="152" t="str">
        <f t="shared" si="2285"/>
        <v/>
      </c>
      <c r="W4895" s="153" t="str">
        <f t="shared" si="2286"/>
        <v/>
      </c>
      <c r="X4895" s="153" t="str">
        <f t="shared" si="2287"/>
        <v/>
      </c>
      <c r="Y4895" s="153" t="str">
        <f t="shared" si="2288"/>
        <v/>
      </c>
      <c r="Z4895" s="153" t="str">
        <f t="shared" si="2289"/>
        <v/>
      </c>
      <c r="AA4895" s="152" t="str">
        <f t="shared" si="2290"/>
        <v/>
      </c>
      <c r="AB4895" s="152" t="str">
        <f t="shared" si="2291"/>
        <v/>
      </c>
      <c r="AC4895" s="154" t="str">
        <f t="shared" si="2302"/>
        <v/>
      </c>
      <c r="AD4895" s="154" t="str">
        <f t="shared" si="2303"/>
        <v/>
      </c>
      <c r="AE4895" s="3" t="str">
        <f t="shared" si="2304"/>
        <v/>
      </c>
      <c r="AF4895" s="3" t="str">
        <f t="shared" si="2305"/>
        <v/>
      </c>
      <c r="AG4895" s="3" t="str">
        <f t="shared" si="2306"/>
        <v/>
      </c>
      <c r="AH4895" s="4" t="str">
        <f t="shared" si="2307"/>
        <v/>
      </c>
      <c r="AI4895" s="75" t="str">
        <f t="shared" si="2308"/>
        <v/>
      </c>
      <c r="AJ4895" s="75" t="str">
        <f t="shared" si="2309"/>
        <v/>
      </c>
    </row>
    <row r="4896" spans="1:36" ht="14.25">
      <c r="A4896" s="41" t="str">
        <f t="shared" si="2292"/>
        <v/>
      </c>
      <c r="B4896" s="150" t="str">
        <f>IF(ISNUMBER(A4896),INDEX('MetaTrader Import'!$H$13:$J$5893,TRUNC(((A4896-$A$39+1)-1)/3)+1,MOD((A4896-$A$39+1)-1,3)+1),"")</f>
        <v/>
      </c>
      <c r="C4896" s="43" t="str">
        <f t="shared" si="2293"/>
        <v/>
      </c>
      <c r="D4896" s="43" t="str">
        <f t="shared" ca="1" si="2283"/>
        <v/>
      </c>
      <c r="E4896" s="43" t="str">
        <f t="shared" si="2294"/>
        <v/>
      </c>
      <c r="F4896" s="43" t="str">
        <f t="shared" si="2295"/>
        <v/>
      </c>
      <c r="G4896" s="43" t="str">
        <f>IF(A4896&lt;&gt;"",IF(A4896&lt;Data!$G$11*0.25,$C$13/$G$32,IF(A4896&gt;Data!$G$11*0.25,$C$13,$C$13*10)),"")</f>
        <v/>
      </c>
      <c r="H4896" s="43" t="str">
        <f>IF(A4896&lt;&gt;"",IF(Data!$G$9="constant",$C$13,IF(Data!$G$9="squeeze",G4896,F4896)),"")</f>
        <v/>
      </c>
      <c r="I4896" s="38" t="str">
        <f ca="1">IF(ISNUMBER(A4896),NORMINV(RAND(),0,IF(AND(Data!$G$9="squeeze",A4896&lt;Data!$G$11*0.25),$H$32,1)*$C$30*$C$13)*($C$14*$C$12),"")</f>
        <v/>
      </c>
      <c r="J4896" s="42" t="str">
        <f ca="1">IFERROR(IF(Data!$C$6="Real",B4896,I4896+J4895+($C$14*$C$12)*(NORMINV(RAND(),$C$15,CHOOSE($G$13,$C$13,F4896,G4896)))),"")</f>
        <v/>
      </c>
      <c r="K4896" s="88" t="str">
        <f>IF(ISNUMBER(A4896), IF($G$16="fixed",$G$17,MIN(H4896*Data!$C$7*$C$16*0.5,$C$17*Data!$C$7))*$C$12,"")</f>
        <v/>
      </c>
      <c r="L4896" s="42" t="str">
        <f t="shared" ca="1" si="2310"/>
        <v/>
      </c>
      <c r="M4896" s="44" t="str">
        <f t="shared" ca="1" si="2311"/>
        <v/>
      </c>
      <c r="N4896" s="44" t="str">
        <f t="shared" ca="1" si="2312"/>
        <v/>
      </c>
      <c r="O4896" s="108" t="str">
        <f t="shared" si="2296"/>
        <v/>
      </c>
      <c r="P4896" s="102" t="str">
        <f t="shared" si="2297"/>
        <v/>
      </c>
      <c r="Q4896" s="102" t="str">
        <f t="shared" si="2298"/>
        <v/>
      </c>
      <c r="R4896" s="120" t="str">
        <f t="shared" si="2299"/>
        <v/>
      </c>
      <c r="S4896" s="54" t="str">
        <f t="shared" si="2300"/>
        <v/>
      </c>
      <c r="T4896" s="5" t="str">
        <f t="shared" si="2301"/>
        <v/>
      </c>
      <c r="U4896" s="152" t="str">
        <f t="shared" si="2284"/>
        <v/>
      </c>
      <c r="V4896" s="152" t="str">
        <f t="shared" si="2285"/>
        <v/>
      </c>
      <c r="W4896" s="153" t="str">
        <f t="shared" si="2286"/>
        <v/>
      </c>
      <c r="X4896" s="153" t="str">
        <f t="shared" si="2287"/>
        <v/>
      </c>
      <c r="Y4896" s="153" t="str">
        <f t="shared" si="2288"/>
        <v/>
      </c>
      <c r="Z4896" s="153" t="str">
        <f t="shared" si="2289"/>
        <v/>
      </c>
      <c r="AA4896" s="152" t="str">
        <f t="shared" si="2290"/>
        <v/>
      </c>
      <c r="AB4896" s="152" t="str">
        <f t="shared" si="2291"/>
        <v/>
      </c>
      <c r="AC4896" s="154" t="str">
        <f t="shared" si="2302"/>
        <v/>
      </c>
      <c r="AD4896" s="154" t="str">
        <f t="shared" si="2303"/>
        <v/>
      </c>
      <c r="AE4896" s="3" t="str">
        <f t="shared" si="2304"/>
        <v/>
      </c>
      <c r="AF4896" s="3" t="str">
        <f t="shared" si="2305"/>
        <v/>
      </c>
      <c r="AG4896" s="3" t="str">
        <f t="shared" si="2306"/>
        <v/>
      </c>
      <c r="AH4896" s="4" t="str">
        <f t="shared" si="2307"/>
        <v/>
      </c>
      <c r="AI4896" s="75" t="str">
        <f t="shared" si="2308"/>
        <v/>
      </c>
      <c r="AJ4896" s="75" t="str">
        <f t="shared" si="2309"/>
        <v/>
      </c>
    </row>
    <row r="4897" spans="1:36" ht="14.25">
      <c r="A4897" s="41" t="str">
        <f t="shared" si="2292"/>
        <v/>
      </c>
      <c r="B4897" s="150" t="str">
        <f>IF(ISNUMBER(A4897),INDEX('MetaTrader Import'!$H$13:$J$5893,TRUNC(((A4897-$A$39+1)-1)/3)+1,MOD((A4897-$A$39+1)-1,3)+1),"")</f>
        <v/>
      </c>
      <c r="C4897" s="43" t="str">
        <f t="shared" si="2293"/>
        <v/>
      </c>
      <c r="D4897" s="43" t="str">
        <f t="shared" ca="1" si="2283"/>
        <v/>
      </c>
      <c r="E4897" s="43" t="str">
        <f t="shared" si="2294"/>
        <v/>
      </c>
      <c r="F4897" s="43" t="str">
        <f t="shared" si="2295"/>
        <v/>
      </c>
      <c r="G4897" s="43" t="str">
        <f>IF(A4897&lt;&gt;"",IF(A4897&lt;Data!$G$11*0.25,$C$13/$G$32,IF(A4897&gt;Data!$G$11*0.25,$C$13,$C$13*10)),"")</f>
        <v/>
      </c>
      <c r="H4897" s="43" t="str">
        <f>IF(A4897&lt;&gt;"",IF(Data!$G$9="constant",$C$13,IF(Data!$G$9="squeeze",G4897,F4897)),"")</f>
        <v/>
      </c>
      <c r="I4897" s="38" t="str">
        <f ca="1">IF(ISNUMBER(A4897),NORMINV(RAND(),0,IF(AND(Data!$G$9="squeeze",A4897&lt;Data!$G$11*0.25),$H$32,1)*$C$30*$C$13)*($C$14*$C$12),"")</f>
        <v/>
      </c>
      <c r="J4897" s="42" t="str">
        <f ca="1">IFERROR(IF(Data!$C$6="Real",B4897,I4897+J4896+($C$14*$C$12)*(NORMINV(RAND(),$C$15,CHOOSE($G$13,$C$13,F4897,G4897)))),"")</f>
        <v/>
      </c>
      <c r="K4897" s="88" t="str">
        <f>IF(ISNUMBER(A4897), IF($G$16="fixed",$G$17,MIN(H4897*Data!$C$7*$C$16*0.5,$C$17*Data!$C$7))*$C$12,"")</f>
        <v/>
      </c>
      <c r="L4897" s="42" t="str">
        <f t="shared" ca="1" si="2310"/>
        <v/>
      </c>
      <c r="M4897" s="44" t="str">
        <f t="shared" ca="1" si="2311"/>
        <v/>
      </c>
      <c r="N4897" s="44" t="str">
        <f t="shared" ca="1" si="2312"/>
        <v/>
      </c>
      <c r="O4897" s="108" t="str">
        <f t="shared" si="2296"/>
        <v/>
      </c>
      <c r="P4897" s="102" t="str">
        <f t="shared" si="2297"/>
        <v/>
      </c>
      <c r="Q4897" s="102" t="str">
        <f t="shared" si="2298"/>
        <v/>
      </c>
      <c r="R4897" s="120" t="str">
        <f t="shared" si="2299"/>
        <v/>
      </c>
      <c r="S4897" s="54" t="str">
        <f t="shared" si="2300"/>
        <v/>
      </c>
      <c r="T4897" s="5" t="str">
        <f t="shared" si="2301"/>
        <v/>
      </c>
      <c r="U4897" s="152" t="str">
        <f t="shared" si="2284"/>
        <v/>
      </c>
      <c r="V4897" s="152" t="str">
        <f t="shared" si="2285"/>
        <v/>
      </c>
      <c r="W4897" s="153" t="str">
        <f t="shared" si="2286"/>
        <v/>
      </c>
      <c r="X4897" s="153" t="str">
        <f t="shared" si="2287"/>
        <v/>
      </c>
      <c r="Y4897" s="153" t="str">
        <f t="shared" si="2288"/>
        <v/>
      </c>
      <c r="Z4897" s="153" t="str">
        <f t="shared" si="2289"/>
        <v/>
      </c>
      <c r="AA4897" s="152" t="str">
        <f t="shared" si="2290"/>
        <v/>
      </c>
      <c r="AB4897" s="152" t="str">
        <f t="shared" si="2291"/>
        <v/>
      </c>
      <c r="AC4897" s="154" t="str">
        <f t="shared" si="2302"/>
        <v/>
      </c>
      <c r="AD4897" s="154" t="str">
        <f t="shared" si="2303"/>
        <v/>
      </c>
      <c r="AE4897" s="3" t="str">
        <f t="shared" si="2304"/>
        <v/>
      </c>
      <c r="AF4897" s="3" t="str">
        <f t="shared" si="2305"/>
        <v/>
      </c>
      <c r="AG4897" s="3" t="str">
        <f t="shared" si="2306"/>
        <v/>
      </c>
      <c r="AH4897" s="4" t="str">
        <f t="shared" si="2307"/>
        <v/>
      </c>
      <c r="AI4897" s="75" t="str">
        <f t="shared" si="2308"/>
        <v/>
      </c>
      <c r="AJ4897" s="75" t="str">
        <f t="shared" si="2309"/>
        <v/>
      </c>
    </row>
    <row r="4898" spans="1:36" ht="14.25">
      <c r="A4898" s="41" t="str">
        <f t="shared" si="2292"/>
        <v/>
      </c>
      <c r="B4898" s="150" t="str">
        <f>IF(ISNUMBER(A4898),INDEX('MetaTrader Import'!$H$13:$J$5893,TRUNC(((A4898-$A$39+1)-1)/3)+1,MOD((A4898-$A$39+1)-1,3)+1),"")</f>
        <v/>
      </c>
      <c r="C4898" s="43" t="str">
        <f t="shared" si="2293"/>
        <v/>
      </c>
      <c r="D4898" s="43" t="str">
        <f t="shared" ca="1" si="2283"/>
        <v/>
      </c>
      <c r="E4898" s="43" t="str">
        <f t="shared" si="2294"/>
        <v/>
      </c>
      <c r="F4898" s="43" t="str">
        <f t="shared" si="2295"/>
        <v/>
      </c>
      <c r="G4898" s="43" t="str">
        <f>IF(A4898&lt;&gt;"",IF(A4898&lt;Data!$G$11*0.25,$C$13/$G$32,IF(A4898&gt;Data!$G$11*0.25,$C$13,$C$13*10)),"")</f>
        <v/>
      </c>
      <c r="H4898" s="43" t="str">
        <f>IF(A4898&lt;&gt;"",IF(Data!$G$9="constant",$C$13,IF(Data!$G$9="squeeze",G4898,F4898)),"")</f>
        <v/>
      </c>
      <c r="I4898" s="38" t="str">
        <f ca="1">IF(ISNUMBER(A4898),NORMINV(RAND(),0,IF(AND(Data!$G$9="squeeze",A4898&lt;Data!$G$11*0.25),$H$32,1)*$C$30*$C$13)*($C$14*$C$12),"")</f>
        <v/>
      </c>
      <c r="J4898" s="42" t="str">
        <f ca="1">IFERROR(IF(Data!$C$6="Real",B4898,I4898+J4897+($C$14*$C$12)*(NORMINV(RAND(),$C$15,CHOOSE($G$13,$C$13,F4898,G4898)))),"")</f>
        <v/>
      </c>
      <c r="K4898" s="88" t="str">
        <f>IF(ISNUMBER(A4898), IF($G$16="fixed",$G$17,MIN(H4898*Data!$C$7*$C$16*0.5,$C$17*Data!$C$7))*$C$12,"")</f>
        <v/>
      </c>
      <c r="L4898" s="42" t="str">
        <f t="shared" ca="1" si="2310"/>
        <v/>
      </c>
      <c r="M4898" s="44" t="str">
        <f t="shared" ca="1" si="2311"/>
        <v/>
      </c>
      <c r="N4898" s="44" t="str">
        <f t="shared" ca="1" si="2312"/>
        <v/>
      </c>
      <c r="O4898" s="108" t="str">
        <f t="shared" si="2296"/>
        <v/>
      </c>
      <c r="P4898" s="102" t="str">
        <f t="shared" si="2297"/>
        <v/>
      </c>
      <c r="Q4898" s="102" t="str">
        <f t="shared" si="2298"/>
        <v/>
      </c>
      <c r="R4898" s="120" t="str">
        <f t="shared" si="2299"/>
        <v/>
      </c>
      <c r="S4898" s="54" t="str">
        <f t="shared" si="2300"/>
        <v/>
      </c>
      <c r="T4898" s="5" t="str">
        <f t="shared" si="2301"/>
        <v/>
      </c>
      <c r="U4898" s="152" t="str">
        <f t="shared" si="2284"/>
        <v/>
      </c>
      <c r="V4898" s="152" t="str">
        <f t="shared" si="2285"/>
        <v/>
      </c>
      <c r="W4898" s="153" t="str">
        <f t="shared" si="2286"/>
        <v/>
      </c>
      <c r="X4898" s="153" t="str">
        <f t="shared" si="2287"/>
        <v/>
      </c>
      <c r="Y4898" s="153" t="str">
        <f t="shared" si="2288"/>
        <v/>
      </c>
      <c r="Z4898" s="153" t="str">
        <f t="shared" si="2289"/>
        <v/>
      </c>
      <c r="AA4898" s="152" t="str">
        <f t="shared" si="2290"/>
        <v/>
      </c>
      <c r="AB4898" s="152" t="str">
        <f t="shared" si="2291"/>
        <v/>
      </c>
      <c r="AC4898" s="154" t="str">
        <f t="shared" si="2302"/>
        <v/>
      </c>
      <c r="AD4898" s="154" t="str">
        <f t="shared" si="2303"/>
        <v/>
      </c>
      <c r="AE4898" s="3" t="str">
        <f t="shared" si="2304"/>
        <v/>
      </c>
      <c r="AF4898" s="3" t="str">
        <f t="shared" si="2305"/>
        <v/>
      </c>
      <c r="AG4898" s="3" t="str">
        <f t="shared" si="2306"/>
        <v/>
      </c>
      <c r="AH4898" s="4" t="str">
        <f t="shared" si="2307"/>
        <v/>
      </c>
      <c r="AI4898" s="75" t="str">
        <f t="shared" si="2308"/>
        <v/>
      </c>
      <c r="AJ4898" s="75" t="str">
        <f t="shared" si="2309"/>
        <v/>
      </c>
    </row>
    <row r="4899" spans="1:36" ht="14.25">
      <c r="A4899" s="41" t="str">
        <f t="shared" si="2292"/>
        <v/>
      </c>
      <c r="B4899" s="150" t="str">
        <f>IF(ISNUMBER(A4899),INDEX('MetaTrader Import'!$H$13:$J$5893,TRUNC(((A4899-$A$39+1)-1)/3)+1,MOD((A4899-$A$39+1)-1,3)+1),"")</f>
        <v/>
      </c>
      <c r="C4899" s="43" t="str">
        <f t="shared" si="2293"/>
        <v/>
      </c>
      <c r="D4899" s="43" t="str">
        <f t="shared" ca="1" si="2283"/>
        <v/>
      </c>
      <c r="E4899" s="43" t="str">
        <f t="shared" si="2294"/>
        <v/>
      </c>
      <c r="F4899" s="43" t="str">
        <f t="shared" si="2295"/>
        <v/>
      </c>
      <c r="G4899" s="43" t="str">
        <f>IF(A4899&lt;&gt;"",IF(A4899&lt;Data!$G$11*0.25,$C$13/$G$32,IF(A4899&gt;Data!$G$11*0.25,$C$13,$C$13*10)),"")</f>
        <v/>
      </c>
      <c r="H4899" s="43" t="str">
        <f>IF(A4899&lt;&gt;"",IF(Data!$G$9="constant",$C$13,IF(Data!$G$9="squeeze",G4899,F4899)),"")</f>
        <v/>
      </c>
      <c r="I4899" s="38" t="str">
        <f ca="1">IF(ISNUMBER(A4899),NORMINV(RAND(),0,IF(AND(Data!$G$9="squeeze",A4899&lt;Data!$G$11*0.25),$H$32,1)*$C$30*$C$13)*($C$14*$C$12),"")</f>
        <v/>
      </c>
      <c r="J4899" s="42" t="str">
        <f ca="1">IFERROR(IF(Data!$C$6="Real",B4899,I4899+J4898+($C$14*$C$12)*(NORMINV(RAND(),$C$15,CHOOSE($G$13,$C$13,F4899,G4899)))),"")</f>
        <v/>
      </c>
      <c r="K4899" s="88" t="str">
        <f>IF(ISNUMBER(A4899), IF($G$16="fixed",$G$17,MIN(H4899*Data!$C$7*$C$16*0.5,$C$17*Data!$C$7))*$C$12,"")</f>
        <v/>
      </c>
      <c r="L4899" s="42" t="str">
        <f t="shared" ca="1" si="2310"/>
        <v/>
      </c>
      <c r="M4899" s="44" t="str">
        <f t="shared" ca="1" si="2311"/>
        <v/>
      </c>
      <c r="N4899" s="44" t="str">
        <f t="shared" ca="1" si="2312"/>
        <v/>
      </c>
      <c r="O4899" s="108" t="str">
        <f t="shared" si="2296"/>
        <v/>
      </c>
      <c r="P4899" s="102" t="str">
        <f t="shared" si="2297"/>
        <v/>
      </c>
      <c r="Q4899" s="102" t="str">
        <f t="shared" si="2298"/>
        <v/>
      </c>
      <c r="R4899" s="120" t="str">
        <f t="shared" si="2299"/>
        <v/>
      </c>
      <c r="S4899" s="54" t="str">
        <f t="shared" si="2300"/>
        <v/>
      </c>
      <c r="T4899" s="5" t="str">
        <f t="shared" si="2301"/>
        <v/>
      </c>
      <c r="U4899" s="152" t="str">
        <f t="shared" si="2284"/>
        <v/>
      </c>
      <c r="V4899" s="152" t="str">
        <f t="shared" si="2285"/>
        <v/>
      </c>
      <c r="W4899" s="153" t="str">
        <f t="shared" si="2286"/>
        <v/>
      </c>
      <c r="X4899" s="153" t="str">
        <f t="shared" si="2287"/>
        <v/>
      </c>
      <c r="Y4899" s="153" t="str">
        <f t="shared" si="2288"/>
        <v/>
      </c>
      <c r="Z4899" s="153" t="str">
        <f t="shared" si="2289"/>
        <v/>
      </c>
      <c r="AA4899" s="152" t="str">
        <f t="shared" si="2290"/>
        <v/>
      </c>
      <c r="AB4899" s="152" t="str">
        <f t="shared" si="2291"/>
        <v/>
      </c>
      <c r="AC4899" s="154" t="str">
        <f t="shared" si="2302"/>
        <v/>
      </c>
      <c r="AD4899" s="154" t="str">
        <f t="shared" si="2303"/>
        <v/>
      </c>
      <c r="AE4899" s="3" t="str">
        <f t="shared" si="2304"/>
        <v/>
      </c>
      <c r="AF4899" s="3" t="str">
        <f t="shared" si="2305"/>
        <v/>
      </c>
      <c r="AG4899" s="3" t="str">
        <f t="shared" si="2306"/>
        <v/>
      </c>
      <c r="AH4899" s="4" t="str">
        <f t="shared" si="2307"/>
        <v/>
      </c>
      <c r="AI4899" s="75" t="str">
        <f t="shared" si="2308"/>
        <v/>
      </c>
      <c r="AJ4899" s="75" t="str">
        <f t="shared" si="2309"/>
        <v/>
      </c>
    </row>
    <row r="4900" spans="1:36" ht="14.25">
      <c r="A4900" s="41" t="str">
        <f t="shared" si="2292"/>
        <v/>
      </c>
      <c r="B4900" s="150" t="str">
        <f>IF(ISNUMBER(A4900),INDEX('MetaTrader Import'!$H$13:$J$5893,TRUNC(((A4900-$A$39+1)-1)/3)+1,MOD((A4900-$A$39+1)-1,3)+1),"")</f>
        <v/>
      </c>
      <c r="C4900" s="43" t="str">
        <f t="shared" si="2293"/>
        <v/>
      </c>
      <c r="D4900" s="43" t="str">
        <f t="shared" ca="1" si="2283"/>
        <v/>
      </c>
      <c r="E4900" s="43" t="str">
        <f t="shared" si="2294"/>
        <v/>
      </c>
      <c r="F4900" s="43" t="str">
        <f t="shared" si="2295"/>
        <v/>
      </c>
      <c r="G4900" s="43" t="str">
        <f>IF(A4900&lt;&gt;"",IF(A4900&lt;Data!$G$11*0.25,$C$13/$G$32,IF(A4900&gt;Data!$G$11*0.25,$C$13,$C$13*10)),"")</f>
        <v/>
      </c>
      <c r="H4900" s="43" t="str">
        <f>IF(A4900&lt;&gt;"",IF(Data!$G$9="constant",$C$13,IF(Data!$G$9="squeeze",G4900,F4900)),"")</f>
        <v/>
      </c>
      <c r="I4900" s="38" t="str">
        <f ca="1">IF(ISNUMBER(A4900),NORMINV(RAND(),0,IF(AND(Data!$G$9="squeeze",A4900&lt;Data!$G$11*0.25),$H$32,1)*$C$30*$C$13)*($C$14*$C$12),"")</f>
        <v/>
      </c>
      <c r="J4900" s="42" t="str">
        <f ca="1">IFERROR(IF(Data!$C$6="Real",B4900,I4900+J4899+($C$14*$C$12)*(NORMINV(RAND(),$C$15,CHOOSE($G$13,$C$13,F4900,G4900)))),"")</f>
        <v/>
      </c>
      <c r="K4900" s="88" t="str">
        <f>IF(ISNUMBER(A4900), IF($G$16="fixed",$G$17,MIN(H4900*Data!$C$7*$C$16*0.5,$C$17*Data!$C$7))*$C$12,"")</f>
        <v/>
      </c>
      <c r="L4900" s="42" t="str">
        <f t="shared" ca="1" si="2310"/>
        <v/>
      </c>
      <c r="M4900" s="44" t="str">
        <f t="shared" ca="1" si="2311"/>
        <v/>
      </c>
      <c r="N4900" s="44" t="str">
        <f t="shared" ca="1" si="2312"/>
        <v/>
      </c>
      <c r="O4900" s="108" t="str">
        <f t="shared" si="2296"/>
        <v/>
      </c>
      <c r="P4900" s="102" t="str">
        <f t="shared" si="2297"/>
        <v/>
      </c>
      <c r="Q4900" s="102" t="str">
        <f t="shared" si="2298"/>
        <v/>
      </c>
      <c r="R4900" s="120" t="str">
        <f t="shared" si="2299"/>
        <v/>
      </c>
      <c r="S4900" s="54" t="str">
        <f t="shared" si="2300"/>
        <v/>
      </c>
      <c r="T4900" s="5" t="str">
        <f t="shared" si="2301"/>
        <v/>
      </c>
      <c r="U4900" s="152" t="str">
        <f t="shared" si="2284"/>
        <v/>
      </c>
      <c r="V4900" s="152" t="str">
        <f t="shared" si="2285"/>
        <v/>
      </c>
      <c r="W4900" s="153" t="str">
        <f t="shared" si="2286"/>
        <v/>
      </c>
      <c r="X4900" s="153" t="str">
        <f t="shared" si="2287"/>
        <v/>
      </c>
      <c r="Y4900" s="153" t="str">
        <f t="shared" si="2288"/>
        <v/>
      </c>
      <c r="Z4900" s="153" t="str">
        <f t="shared" si="2289"/>
        <v/>
      </c>
      <c r="AA4900" s="152" t="str">
        <f t="shared" si="2290"/>
        <v/>
      </c>
      <c r="AB4900" s="152" t="str">
        <f t="shared" si="2291"/>
        <v/>
      </c>
      <c r="AC4900" s="154" t="str">
        <f t="shared" si="2302"/>
        <v/>
      </c>
      <c r="AD4900" s="154" t="str">
        <f t="shared" si="2303"/>
        <v/>
      </c>
      <c r="AE4900" s="3" t="str">
        <f t="shared" si="2304"/>
        <v/>
      </c>
      <c r="AF4900" s="3" t="str">
        <f t="shared" si="2305"/>
        <v/>
      </c>
      <c r="AG4900" s="3" t="str">
        <f t="shared" si="2306"/>
        <v/>
      </c>
      <c r="AH4900" s="4" t="str">
        <f t="shared" si="2307"/>
        <v/>
      </c>
      <c r="AI4900" s="75" t="str">
        <f t="shared" si="2308"/>
        <v/>
      </c>
      <c r="AJ4900" s="75" t="str">
        <f t="shared" si="2309"/>
        <v/>
      </c>
    </row>
    <row r="4901" spans="1:36" ht="14.25">
      <c r="A4901" s="41" t="str">
        <f t="shared" si="2292"/>
        <v/>
      </c>
      <c r="B4901" s="150" t="str">
        <f>IF(ISNUMBER(A4901),INDEX('MetaTrader Import'!$H$13:$J$5893,TRUNC(((A4901-$A$39+1)-1)/3)+1,MOD((A4901-$A$39+1)-1,3)+1),"")</f>
        <v/>
      </c>
      <c r="C4901" s="43" t="str">
        <f t="shared" si="2293"/>
        <v/>
      </c>
      <c r="D4901" s="43" t="str">
        <f t="shared" ca="1" si="2283"/>
        <v/>
      </c>
      <c r="E4901" s="43" t="str">
        <f t="shared" si="2294"/>
        <v/>
      </c>
      <c r="F4901" s="43" t="str">
        <f t="shared" si="2295"/>
        <v/>
      </c>
      <c r="G4901" s="43" t="str">
        <f>IF(A4901&lt;&gt;"",IF(A4901&lt;Data!$G$11*0.25,$C$13/$G$32,IF(A4901&gt;Data!$G$11*0.25,$C$13,$C$13*10)),"")</f>
        <v/>
      </c>
      <c r="H4901" s="43" t="str">
        <f>IF(A4901&lt;&gt;"",IF(Data!$G$9="constant",$C$13,IF(Data!$G$9="squeeze",G4901,F4901)),"")</f>
        <v/>
      </c>
      <c r="I4901" s="38" t="str">
        <f ca="1">IF(ISNUMBER(A4901),NORMINV(RAND(),0,IF(AND(Data!$G$9="squeeze",A4901&lt;Data!$G$11*0.25),$H$32,1)*$C$30*$C$13)*($C$14*$C$12),"")</f>
        <v/>
      </c>
      <c r="J4901" s="42" t="str">
        <f ca="1">IFERROR(IF(Data!$C$6="Real",B4901,I4901+J4900+($C$14*$C$12)*(NORMINV(RAND(),$C$15,CHOOSE($G$13,$C$13,F4901,G4901)))),"")</f>
        <v/>
      </c>
      <c r="K4901" s="88" t="str">
        <f>IF(ISNUMBER(A4901), IF($G$16="fixed",$G$17,MIN(H4901*Data!$C$7*$C$16*0.5,$C$17*Data!$C$7))*$C$12,"")</f>
        <v/>
      </c>
      <c r="L4901" s="42" t="str">
        <f t="shared" ca="1" si="2310"/>
        <v/>
      </c>
      <c r="M4901" s="44" t="str">
        <f t="shared" ca="1" si="2311"/>
        <v/>
      </c>
      <c r="N4901" s="44" t="str">
        <f t="shared" ca="1" si="2312"/>
        <v/>
      </c>
      <c r="O4901" s="108" t="str">
        <f t="shared" si="2296"/>
        <v/>
      </c>
      <c r="P4901" s="102" t="str">
        <f t="shared" si="2297"/>
        <v/>
      </c>
      <c r="Q4901" s="102" t="str">
        <f t="shared" si="2298"/>
        <v/>
      </c>
      <c r="R4901" s="120" t="str">
        <f t="shared" si="2299"/>
        <v/>
      </c>
      <c r="S4901" s="54" t="str">
        <f t="shared" si="2300"/>
        <v/>
      </c>
      <c r="T4901" s="5" t="str">
        <f t="shared" si="2301"/>
        <v/>
      </c>
      <c r="U4901" s="152" t="str">
        <f t="shared" si="2284"/>
        <v/>
      </c>
      <c r="V4901" s="152" t="str">
        <f t="shared" si="2285"/>
        <v/>
      </c>
      <c r="W4901" s="153" t="str">
        <f t="shared" si="2286"/>
        <v/>
      </c>
      <c r="X4901" s="153" t="str">
        <f t="shared" si="2287"/>
        <v/>
      </c>
      <c r="Y4901" s="153" t="str">
        <f t="shared" si="2288"/>
        <v/>
      </c>
      <c r="Z4901" s="153" t="str">
        <f t="shared" si="2289"/>
        <v/>
      </c>
      <c r="AA4901" s="152" t="str">
        <f t="shared" si="2290"/>
        <v/>
      </c>
      <c r="AB4901" s="152" t="str">
        <f t="shared" si="2291"/>
        <v/>
      </c>
      <c r="AC4901" s="154" t="str">
        <f t="shared" si="2302"/>
        <v/>
      </c>
      <c r="AD4901" s="154" t="str">
        <f t="shared" si="2303"/>
        <v/>
      </c>
      <c r="AE4901" s="3" t="str">
        <f t="shared" si="2304"/>
        <v/>
      </c>
      <c r="AF4901" s="3" t="str">
        <f t="shared" si="2305"/>
        <v/>
      </c>
      <c r="AG4901" s="3" t="str">
        <f t="shared" si="2306"/>
        <v/>
      </c>
      <c r="AH4901" s="4" t="str">
        <f t="shared" si="2307"/>
        <v/>
      </c>
      <c r="AI4901" s="75" t="str">
        <f t="shared" si="2308"/>
        <v/>
      </c>
      <c r="AJ4901" s="75" t="str">
        <f t="shared" si="2309"/>
        <v/>
      </c>
    </row>
    <row r="4902" spans="1:36" ht="14.25">
      <c r="A4902" s="41" t="str">
        <f t="shared" si="2292"/>
        <v/>
      </c>
      <c r="B4902" s="150" t="str">
        <f>IF(ISNUMBER(A4902),INDEX('MetaTrader Import'!$H$13:$J$5893,TRUNC(((A4902-$A$39+1)-1)/3)+1,MOD((A4902-$A$39+1)-1,3)+1),"")</f>
        <v/>
      </c>
      <c r="C4902" s="43" t="str">
        <f t="shared" si="2293"/>
        <v/>
      </c>
      <c r="D4902" s="43" t="str">
        <f t="shared" ca="1" si="2283"/>
        <v/>
      </c>
      <c r="E4902" s="43" t="str">
        <f t="shared" si="2294"/>
        <v/>
      </c>
      <c r="F4902" s="43" t="str">
        <f t="shared" si="2295"/>
        <v/>
      </c>
      <c r="G4902" s="43" t="str">
        <f>IF(A4902&lt;&gt;"",IF(A4902&lt;Data!$G$11*0.25,$C$13/$G$32,IF(A4902&gt;Data!$G$11*0.25,$C$13,$C$13*10)),"")</f>
        <v/>
      </c>
      <c r="H4902" s="43" t="str">
        <f>IF(A4902&lt;&gt;"",IF(Data!$G$9="constant",$C$13,IF(Data!$G$9="squeeze",G4902,F4902)),"")</f>
        <v/>
      </c>
      <c r="I4902" s="38" t="str">
        <f ca="1">IF(ISNUMBER(A4902),NORMINV(RAND(),0,IF(AND(Data!$G$9="squeeze",A4902&lt;Data!$G$11*0.25),$H$32,1)*$C$30*$C$13)*($C$14*$C$12),"")</f>
        <v/>
      </c>
      <c r="J4902" s="42" t="str">
        <f ca="1">IFERROR(IF(Data!$C$6="Real",B4902,I4902+J4901+($C$14*$C$12)*(NORMINV(RAND(),$C$15,CHOOSE($G$13,$C$13,F4902,G4902)))),"")</f>
        <v/>
      </c>
      <c r="K4902" s="88" t="str">
        <f>IF(ISNUMBER(A4902), IF($G$16="fixed",$G$17,MIN(H4902*Data!$C$7*$C$16*0.5,$C$17*Data!$C$7))*$C$12,"")</f>
        <v/>
      </c>
      <c r="L4902" s="42" t="str">
        <f t="shared" ca="1" si="2310"/>
        <v/>
      </c>
      <c r="M4902" s="44" t="str">
        <f t="shared" ca="1" si="2311"/>
        <v/>
      </c>
      <c r="N4902" s="44" t="str">
        <f t="shared" ca="1" si="2312"/>
        <v/>
      </c>
      <c r="O4902" s="108" t="str">
        <f t="shared" si="2296"/>
        <v/>
      </c>
      <c r="P4902" s="102" t="str">
        <f t="shared" si="2297"/>
        <v/>
      </c>
      <c r="Q4902" s="102" t="str">
        <f t="shared" si="2298"/>
        <v/>
      </c>
      <c r="R4902" s="120" t="str">
        <f t="shared" si="2299"/>
        <v/>
      </c>
      <c r="S4902" s="54" t="str">
        <f t="shared" si="2300"/>
        <v/>
      </c>
      <c r="T4902" s="5" t="str">
        <f t="shared" si="2301"/>
        <v/>
      </c>
      <c r="U4902" s="152" t="str">
        <f t="shared" si="2284"/>
        <v/>
      </c>
      <c r="V4902" s="152" t="str">
        <f t="shared" si="2285"/>
        <v/>
      </c>
      <c r="W4902" s="153" t="str">
        <f t="shared" si="2286"/>
        <v/>
      </c>
      <c r="X4902" s="153" t="str">
        <f t="shared" si="2287"/>
        <v/>
      </c>
      <c r="Y4902" s="153" t="str">
        <f t="shared" si="2288"/>
        <v/>
      </c>
      <c r="Z4902" s="153" t="str">
        <f t="shared" si="2289"/>
        <v/>
      </c>
      <c r="AA4902" s="152" t="str">
        <f t="shared" si="2290"/>
        <v/>
      </c>
      <c r="AB4902" s="152" t="str">
        <f t="shared" si="2291"/>
        <v/>
      </c>
      <c r="AC4902" s="154" t="str">
        <f t="shared" si="2302"/>
        <v/>
      </c>
      <c r="AD4902" s="154" t="str">
        <f t="shared" si="2303"/>
        <v/>
      </c>
      <c r="AE4902" s="3" t="str">
        <f t="shared" si="2304"/>
        <v/>
      </c>
      <c r="AF4902" s="3" t="str">
        <f t="shared" si="2305"/>
        <v/>
      </c>
      <c r="AG4902" s="3" t="str">
        <f t="shared" si="2306"/>
        <v/>
      </c>
      <c r="AH4902" s="4" t="str">
        <f t="shared" si="2307"/>
        <v/>
      </c>
      <c r="AI4902" s="75" t="str">
        <f t="shared" si="2308"/>
        <v/>
      </c>
      <c r="AJ4902" s="75" t="str">
        <f t="shared" si="2309"/>
        <v/>
      </c>
    </row>
    <row r="4903" spans="1:36" ht="14.25">
      <c r="A4903" s="41" t="str">
        <f t="shared" si="2292"/>
        <v/>
      </c>
      <c r="B4903" s="150" t="str">
        <f>IF(ISNUMBER(A4903),INDEX('MetaTrader Import'!$H$13:$J$5893,TRUNC(((A4903-$A$39+1)-1)/3)+1,MOD((A4903-$A$39+1)-1,3)+1),"")</f>
        <v/>
      </c>
      <c r="C4903" s="43" t="str">
        <f t="shared" si="2293"/>
        <v/>
      </c>
      <c r="D4903" s="43" t="str">
        <f t="shared" ca="1" si="2283"/>
        <v/>
      </c>
      <c r="E4903" s="43" t="str">
        <f t="shared" si="2294"/>
        <v/>
      </c>
      <c r="F4903" s="43" t="str">
        <f t="shared" si="2295"/>
        <v/>
      </c>
      <c r="G4903" s="43" t="str">
        <f>IF(A4903&lt;&gt;"",IF(A4903&lt;Data!$G$11*0.25,$C$13/$G$32,IF(A4903&gt;Data!$G$11*0.25,$C$13,$C$13*10)),"")</f>
        <v/>
      </c>
      <c r="H4903" s="43" t="str">
        <f>IF(A4903&lt;&gt;"",IF(Data!$G$9="constant",$C$13,IF(Data!$G$9="squeeze",G4903,F4903)),"")</f>
        <v/>
      </c>
      <c r="I4903" s="38" t="str">
        <f ca="1">IF(ISNUMBER(A4903),NORMINV(RAND(),0,IF(AND(Data!$G$9="squeeze",A4903&lt;Data!$G$11*0.25),$H$32,1)*$C$30*$C$13)*($C$14*$C$12),"")</f>
        <v/>
      </c>
      <c r="J4903" s="42" t="str">
        <f ca="1">IFERROR(IF(Data!$C$6="Real",B4903,I4903+J4902+($C$14*$C$12)*(NORMINV(RAND(),$C$15,CHOOSE($G$13,$C$13,F4903,G4903)))),"")</f>
        <v/>
      </c>
      <c r="K4903" s="88" t="str">
        <f>IF(ISNUMBER(A4903), IF($G$16="fixed",$G$17,MIN(H4903*Data!$C$7*$C$16*0.5,$C$17*Data!$C$7))*$C$12,"")</f>
        <v/>
      </c>
      <c r="L4903" s="42" t="str">
        <f t="shared" ca="1" si="2310"/>
        <v/>
      </c>
      <c r="M4903" s="44" t="str">
        <f t="shared" ca="1" si="2311"/>
        <v/>
      </c>
      <c r="N4903" s="44" t="str">
        <f t="shared" ca="1" si="2312"/>
        <v/>
      </c>
      <c r="O4903" s="108" t="str">
        <f t="shared" si="2296"/>
        <v/>
      </c>
      <c r="P4903" s="102" t="str">
        <f t="shared" si="2297"/>
        <v/>
      </c>
      <c r="Q4903" s="102" t="str">
        <f t="shared" si="2298"/>
        <v/>
      </c>
      <c r="R4903" s="120" t="str">
        <f t="shared" si="2299"/>
        <v/>
      </c>
      <c r="S4903" s="54" t="str">
        <f t="shared" si="2300"/>
        <v/>
      </c>
      <c r="T4903" s="5" t="str">
        <f t="shared" si="2301"/>
        <v/>
      </c>
      <c r="U4903" s="152" t="str">
        <f t="shared" si="2284"/>
        <v/>
      </c>
      <c r="V4903" s="152" t="str">
        <f t="shared" si="2285"/>
        <v/>
      </c>
      <c r="W4903" s="153" t="str">
        <f t="shared" si="2286"/>
        <v/>
      </c>
      <c r="X4903" s="153" t="str">
        <f t="shared" si="2287"/>
        <v/>
      </c>
      <c r="Y4903" s="153" t="str">
        <f t="shared" si="2288"/>
        <v/>
      </c>
      <c r="Z4903" s="153" t="str">
        <f t="shared" si="2289"/>
        <v/>
      </c>
      <c r="AA4903" s="152" t="str">
        <f t="shared" si="2290"/>
        <v/>
      </c>
      <c r="AB4903" s="152" t="str">
        <f t="shared" si="2291"/>
        <v/>
      </c>
      <c r="AC4903" s="154" t="str">
        <f t="shared" si="2302"/>
        <v/>
      </c>
      <c r="AD4903" s="154" t="str">
        <f t="shared" si="2303"/>
        <v/>
      </c>
      <c r="AE4903" s="3" t="str">
        <f t="shared" si="2304"/>
        <v/>
      </c>
      <c r="AF4903" s="3" t="str">
        <f t="shared" si="2305"/>
        <v/>
      </c>
      <c r="AG4903" s="3" t="str">
        <f t="shared" si="2306"/>
        <v/>
      </c>
      <c r="AH4903" s="4" t="str">
        <f t="shared" si="2307"/>
        <v/>
      </c>
      <c r="AI4903" s="75" t="str">
        <f t="shared" si="2308"/>
        <v/>
      </c>
      <c r="AJ4903" s="75" t="str">
        <f t="shared" si="2309"/>
        <v/>
      </c>
    </row>
    <row r="4904" spans="1:36" ht="14.25">
      <c r="A4904" s="41" t="str">
        <f t="shared" si="2292"/>
        <v/>
      </c>
      <c r="B4904" s="150" t="str">
        <f>IF(ISNUMBER(A4904),INDEX('MetaTrader Import'!$H$13:$J$5893,TRUNC(((A4904-$A$39+1)-1)/3)+1,MOD((A4904-$A$39+1)-1,3)+1),"")</f>
        <v/>
      </c>
      <c r="C4904" s="43" t="str">
        <f t="shared" si="2293"/>
        <v/>
      </c>
      <c r="D4904" s="43" t="str">
        <f t="shared" ca="1" si="2283"/>
        <v/>
      </c>
      <c r="E4904" s="43" t="str">
        <f t="shared" si="2294"/>
        <v/>
      </c>
      <c r="F4904" s="43" t="str">
        <f t="shared" si="2295"/>
        <v/>
      </c>
      <c r="G4904" s="43" t="str">
        <f>IF(A4904&lt;&gt;"",IF(A4904&lt;Data!$G$11*0.25,$C$13/$G$32,IF(A4904&gt;Data!$G$11*0.25,$C$13,$C$13*10)),"")</f>
        <v/>
      </c>
      <c r="H4904" s="43" t="str">
        <f>IF(A4904&lt;&gt;"",IF(Data!$G$9="constant",$C$13,IF(Data!$G$9="squeeze",G4904,F4904)),"")</f>
        <v/>
      </c>
      <c r="I4904" s="38" t="str">
        <f ca="1">IF(ISNUMBER(A4904),NORMINV(RAND(),0,IF(AND(Data!$G$9="squeeze",A4904&lt;Data!$G$11*0.25),$H$32,1)*$C$30*$C$13)*($C$14*$C$12),"")</f>
        <v/>
      </c>
      <c r="J4904" s="42" t="str">
        <f ca="1">IFERROR(IF(Data!$C$6="Real",B4904,I4904+J4903+($C$14*$C$12)*(NORMINV(RAND(),$C$15,CHOOSE($G$13,$C$13,F4904,G4904)))),"")</f>
        <v/>
      </c>
      <c r="K4904" s="88" t="str">
        <f>IF(ISNUMBER(A4904), IF($G$16="fixed",$G$17,MIN(H4904*Data!$C$7*$C$16*0.5,$C$17*Data!$C$7))*$C$12,"")</f>
        <v/>
      </c>
      <c r="L4904" s="42" t="str">
        <f t="shared" ca="1" si="2310"/>
        <v/>
      </c>
      <c r="M4904" s="44" t="str">
        <f t="shared" ca="1" si="2311"/>
        <v/>
      </c>
      <c r="N4904" s="44" t="str">
        <f t="shared" ca="1" si="2312"/>
        <v/>
      </c>
      <c r="O4904" s="108" t="str">
        <f t="shared" si="2296"/>
        <v/>
      </c>
      <c r="P4904" s="102" t="str">
        <f t="shared" si="2297"/>
        <v/>
      </c>
      <c r="Q4904" s="102" t="str">
        <f t="shared" si="2298"/>
        <v/>
      </c>
      <c r="R4904" s="120" t="str">
        <f t="shared" si="2299"/>
        <v/>
      </c>
      <c r="S4904" s="54" t="str">
        <f t="shared" si="2300"/>
        <v/>
      </c>
      <c r="T4904" s="5" t="str">
        <f t="shared" si="2301"/>
        <v/>
      </c>
      <c r="U4904" s="152" t="str">
        <f t="shared" si="2284"/>
        <v/>
      </c>
      <c r="V4904" s="152" t="str">
        <f t="shared" si="2285"/>
        <v/>
      </c>
      <c r="W4904" s="153" t="str">
        <f t="shared" si="2286"/>
        <v/>
      </c>
      <c r="X4904" s="153" t="str">
        <f t="shared" si="2287"/>
        <v/>
      </c>
      <c r="Y4904" s="153" t="str">
        <f t="shared" si="2288"/>
        <v/>
      </c>
      <c r="Z4904" s="153" t="str">
        <f t="shared" si="2289"/>
        <v/>
      </c>
      <c r="AA4904" s="152" t="str">
        <f t="shared" si="2290"/>
        <v/>
      </c>
      <c r="AB4904" s="152" t="str">
        <f t="shared" si="2291"/>
        <v/>
      </c>
      <c r="AC4904" s="154" t="str">
        <f t="shared" si="2302"/>
        <v/>
      </c>
      <c r="AD4904" s="154" t="str">
        <f t="shared" si="2303"/>
        <v/>
      </c>
      <c r="AE4904" s="3" t="str">
        <f t="shared" si="2304"/>
        <v/>
      </c>
      <c r="AF4904" s="3" t="str">
        <f t="shared" si="2305"/>
        <v/>
      </c>
      <c r="AG4904" s="3" t="str">
        <f t="shared" si="2306"/>
        <v/>
      </c>
      <c r="AH4904" s="4" t="str">
        <f t="shared" si="2307"/>
        <v/>
      </c>
      <c r="AI4904" s="75" t="str">
        <f t="shared" si="2308"/>
        <v/>
      </c>
      <c r="AJ4904" s="75" t="str">
        <f t="shared" si="2309"/>
        <v/>
      </c>
    </row>
    <row r="4905" spans="1:36" ht="14.25">
      <c r="A4905" s="41" t="str">
        <f t="shared" si="2292"/>
        <v/>
      </c>
      <c r="B4905" s="150" t="str">
        <f>IF(ISNUMBER(A4905),INDEX('MetaTrader Import'!$H$13:$J$5893,TRUNC(((A4905-$A$39+1)-1)/3)+1,MOD((A4905-$A$39+1)-1,3)+1),"")</f>
        <v/>
      </c>
      <c r="C4905" s="43" t="str">
        <f t="shared" si="2293"/>
        <v/>
      </c>
      <c r="D4905" s="43" t="str">
        <f t="shared" ca="1" si="2283"/>
        <v/>
      </c>
      <c r="E4905" s="43" t="str">
        <f t="shared" si="2294"/>
        <v/>
      </c>
      <c r="F4905" s="43" t="str">
        <f t="shared" si="2295"/>
        <v/>
      </c>
      <c r="G4905" s="43" t="str">
        <f>IF(A4905&lt;&gt;"",IF(A4905&lt;Data!$G$11*0.25,$C$13/$G$32,IF(A4905&gt;Data!$G$11*0.25,$C$13,$C$13*10)),"")</f>
        <v/>
      </c>
      <c r="H4905" s="43" t="str">
        <f>IF(A4905&lt;&gt;"",IF(Data!$G$9="constant",$C$13,IF(Data!$G$9="squeeze",G4905,F4905)),"")</f>
        <v/>
      </c>
      <c r="I4905" s="38" t="str">
        <f ca="1">IF(ISNUMBER(A4905),NORMINV(RAND(),0,IF(AND(Data!$G$9="squeeze",A4905&lt;Data!$G$11*0.25),$H$32,1)*$C$30*$C$13)*($C$14*$C$12),"")</f>
        <v/>
      </c>
      <c r="J4905" s="42" t="str">
        <f ca="1">IFERROR(IF(Data!$C$6="Real",B4905,I4905+J4904+($C$14*$C$12)*(NORMINV(RAND(),$C$15,CHOOSE($G$13,$C$13,F4905,G4905)))),"")</f>
        <v/>
      </c>
      <c r="K4905" s="88" t="str">
        <f>IF(ISNUMBER(A4905), IF($G$16="fixed",$G$17,MIN(H4905*Data!$C$7*$C$16*0.5,$C$17*Data!$C$7))*$C$12,"")</f>
        <v/>
      </c>
      <c r="L4905" s="42" t="str">
        <f t="shared" ca="1" si="2310"/>
        <v/>
      </c>
      <c r="M4905" s="44" t="str">
        <f t="shared" ca="1" si="2311"/>
        <v/>
      </c>
      <c r="N4905" s="44" t="str">
        <f t="shared" ca="1" si="2312"/>
        <v/>
      </c>
      <c r="O4905" s="108" t="str">
        <f t="shared" si="2296"/>
        <v/>
      </c>
      <c r="P4905" s="102" t="str">
        <f t="shared" si="2297"/>
        <v/>
      </c>
      <c r="Q4905" s="102" t="str">
        <f t="shared" si="2298"/>
        <v/>
      </c>
      <c r="R4905" s="120" t="str">
        <f t="shared" si="2299"/>
        <v/>
      </c>
      <c r="S4905" s="54" t="str">
        <f t="shared" si="2300"/>
        <v/>
      </c>
      <c r="T4905" s="5" t="str">
        <f t="shared" si="2301"/>
        <v/>
      </c>
      <c r="U4905" s="152" t="str">
        <f t="shared" si="2284"/>
        <v/>
      </c>
      <c r="V4905" s="152" t="str">
        <f t="shared" si="2285"/>
        <v/>
      </c>
      <c r="W4905" s="153" t="str">
        <f t="shared" si="2286"/>
        <v/>
      </c>
      <c r="X4905" s="153" t="str">
        <f t="shared" si="2287"/>
        <v/>
      </c>
      <c r="Y4905" s="153" t="str">
        <f t="shared" si="2288"/>
        <v/>
      </c>
      <c r="Z4905" s="153" t="str">
        <f t="shared" si="2289"/>
        <v/>
      </c>
      <c r="AA4905" s="152" t="str">
        <f t="shared" si="2290"/>
        <v/>
      </c>
      <c r="AB4905" s="152" t="str">
        <f t="shared" si="2291"/>
        <v/>
      </c>
      <c r="AC4905" s="154" t="str">
        <f t="shared" si="2302"/>
        <v/>
      </c>
      <c r="AD4905" s="154" t="str">
        <f t="shared" si="2303"/>
        <v/>
      </c>
      <c r="AE4905" s="3" t="str">
        <f t="shared" si="2304"/>
        <v/>
      </c>
      <c r="AF4905" s="3" t="str">
        <f t="shared" si="2305"/>
        <v/>
      </c>
      <c r="AG4905" s="3" t="str">
        <f t="shared" si="2306"/>
        <v/>
      </c>
      <c r="AH4905" s="4" t="str">
        <f t="shared" si="2307"/>
        <v/>
      </c>
      <c r="AI4905" s="75" t="str">
        <f t="shared" si="2308"/>
        <v/>
      </c>
      <c r="AJ4905" s="75" t="str">
        <f t="shared" si="2309"/>
        <v/>
      </c>
    </row>
    <row r="4906" spans="1:36" ht="14.25">
      <c r="A4906" s="41" t="str">
        <f t="shared" si="2292"/>
        <v/>
      </c>
      <c r="B4906" s="150" t="str">
        <f>IF(ISNUMBER(A4906),INDEX('MetaTrader Import'!$H$13:$J$5893,TRUNC(((A4906-$A$39+1)-1)/3)+1,MOD((A4906-$A$39+1)-1,3)+1),"")</f>
        <v/>
      </c>
      <c r="C4906" s="43" t="str">
        <f t="shared" si="2293"/>
        <v/>
      </c>
      <c r="D4906" s="43" t="str">
        <f t="shared" ca="1" si="2283"/>
        <v/>
      </c>
      <c r="E4906" s="43" t="str">
        <f t="shared" si="2294"/>
        <v/>
      </c>
      <c r="F4906" s="43" t="str">
        <f t="shared" si="2295"/>
        <v/>
      </c>
      <c r="G4906" s="43" t="str">
        <f>IF(A4906&lt;&gt;"",IF(A4906&lt;Data!$G$11*0.25,$C$13/$G$32,IF(A4906&gt;Data!$G$11*0.25,$C$13,$C$13*10)),"")</f>
        <v/>
      </c>
      <c r="H4906" s="43" t="str">
        <f>IF(A4906&lt;&gt;"",IF(Data!$G$9="constant",$C$13,IF(Data!$G$9="squeeze",G4906,F4906)),"")</f>
        <v/>
      </c>
      <c r="I4906" s="38" t="str">
        <f ca="1">IF(ISNUMBER(A4906),NORMINV(RAND(),0,IF(AND(Data!$G$9="squeeze",A4906&lt;Data!$G$11*0.25),$H$32,1)*$C$30*$C$13)*($C$14*$C$12),"")</f>
        <v/>
      </c>
      <c r="J4906" s="42" t="str">
        <f ca="1">IFERROR(IF(Data!$C$6="Real",B4906,I4906+J4905+($C$14*$C$12)*(NORMINV(RAND(),$C$15,CHOOSE($G$13,$C$13,F4906,G4906)))),"")</f>
        <v/>
      </c>
      <c r="K4906" s="88" t="str">
        <f>IF(ISNUMBER(A4906), IF($G$16="fixed",$G$17,MIN(H4906*Data!$C$7*$C$16*0.5,$C$17*Data!$C$7))*$C$12,"")</f>
        <v/>
      </c>
      <c r="L4906" s="42" t="str">
        <f t="shared" ca="1" si="2310"/>
        <v/>
      </c>
      <c r="M4906" s="44" t="str">
        <f t="shared" ca="1" si="2311"/>
        <v/>
      </c>
      <c r="N4906" s="44" t="str">
        <f t="shared" ca="1" si="2312"/>
        <v/>
      </c>
      <c r="O4906" s="108" t="str">
        <f t="shared" si="2296"/>
        <v/>
      </c>
      <c r="P4906" s="102" t="str">
        <f t="shared" si="2297"/>
        <v/>
      </c>
      <c r="Q4906" s="102" t="str">
        <f t="shared" si="2298"/>
        <v/>
      </c>
      <c r="R4906" s="120" t="str">
        <f t="shared" si="2299"/>
        <v/>
      </c>
      <c r="S4906" s="54" t="str">
        <f t="shared" si="2300"/>
        <v/>
      </c>
      <c r="T4906" s="5" t="str">
        <f t="shared" si="2301"/>
        <v/>
      </c>
      <c r="U4906" s="152" t="str">
        <f t="shared" si="2284"/>
        <v/>
      </c>
      <c r="V4906" s="152" t="str">
        <f t="shared" si="2285"/>
        <v/>
      </c>
      <c r="W4906" s="153" t="str">
        <f t="shared" si="2286"/>
        <v/>
      </c>
      <c r="X4906" s="153" t="str">
        <f t="shared" si="2287"/>
        <v/>
      </c>
      <c r="Y4906" s="153" t="str">
        <f t="shared" si="2288"/>
        <v/>
      </c>
      <c r="Z4906" s="153" t="str">
        <f t="shared" si="2289"/>
        <v/>
      </c>
      <c r="AA4906" s="152" t="str">
        <f t="shared" si="2290"/>
        <v/>
      </c>
      <c r="AB4906" s="152" t="str">
        <f t="shared" si="2291"/>
        <v/>
      </c>
      <c r="AC4906" s="154" t="str">
        <f t="shared" si="2302"/>
        <v/>
      </c>
      <c r="AD4906" s="154" t="str">
        <f t="shared" si="2303"/>
        <v/>
      </c>
      <c r="AE4906" s="3" t="str">
        <f t="shared" si="2304"/>
        <v/>
      </c>
      <c r="AF4906" s="3" t="str">
        <f t="shared" si="2305"/>
        <v/>
      </c>
      <c r="AG4906" s="3" t="str">
        <f t="shared" si="2306"/>
        <v/>
      </c>
      <c r="AH4906" s="4" t="str">
        <f t="shared" si="2307"/>
        <v/>
      </c>
      <c r="AI4906" s="75" t="str">
        <f t="shared" si="2308"/>
        <v/>
      </c>
      <c r="AJ4906" s="75" t="str">
        <f t="shared" si="2309"/>
        <v/>
      </c>
    </row>
    <row r="4907" spans="1:36" ht="14.25">
      <c r="A4907" s="41" t="str">
        <f t="shared" si="2292"/>
        <v/>
      </c>
      <c r="B4907" s="150" t="str">
        <f>IF(ISNUMBER(A4907),INDEX('MetaTrader Import'!$H$13:$J$5893,TRUNC(((A4907-$A$39+1)-1)/3)+1,MOD((A4907-$A$39+1)-1,3)+1),"")</f>
        <v/>
      </c>
      <c r="C4907" s="43" t="str">
        <f t="shared" si="2293"/>
        <v/>
      </c>
      <c r="D4907" s="43" t="str">
        <f t="shared" ca="1" si="2283"/>
        <v/>
      </c>
      <c r="E4907" s="43" t="str">
        <f t="shared" si="2294"/>
        <v/>
      </c>
      <c r="F4907" s="43" t="str">
        <f t="shared" si="2295"/>
        <v/>
      </c>
      <c r="G4907" s="43" t="str">
        <f>IF(A4907&lt;&gt;"",IF(A4907&lt;Data!$G$11*0.25,$C$13/$G$32,IF(A4907&gt;Data!$G$11*0.25,$C$13,$C$13*10)),"")</f>
        <v/>
      </c>
      <c r="H4907" s="43" t="str">
        <f>IF(A4907&lt;&gt;"",IF(Data!$G$9="constant",$C$13,IF(Data!$G$9="squeeze",G4907,F4907)),"")</f>
        <v/>
      </c>
      <c r="I4907" s="38" t="str">
        <f ca="1">IF(ISNUMBER(A4907),NORMINV(RAND(),0,IF(AND(Data!$G$9="squeeze",A4907&lt;Data!$G$11*0.25),$H$32,1)*$C$30*$C$13)*($C$14*$C$12),"")</f>
        <v/>
      </c>
      <c r="J4907" s="42" t="str">
        <f ca="1">IFERROR(IF(Data!$C$6="Real",B4907,I4907+J4906+($C$14*$C$12)*(NORMINV(RAND(),$C$15,CHOOSE($G$13,$C$13,F4907,G4907)))),"")</f>
        <v/>
      </c>
      <c r="K4907" s="88" t="str">
        <f>IF(ISNUMBER(A4907), IF($G$16="fixed",$G$17,MIN(H4907*Data!$C$7*$C$16*0.5,$C$17*Data!$C$7))*$C$12,"")</f>
        <v/>
      </c>
      <c r="L4907" s="42" t="str">
        <f t="shared" ca="1" si="2310"/>
        <v/>
      </c>
      <c r="M4907" s="44" t="str">
        <f t="shared" ca="1" si="2311"/>
        <v/>
      </c>
      <c r="N4907" s="44" t="str">
        <f t="shared" ca="1" si="2312"/>
        <v/>
      </c>
      <c r="O4907" s="108" t="str">
        <f t="shared" si="2296"/>
        <v/>
      </c>
      <c r="P4907" s="102" t="str">
        <f t="shared" si="2297"/>
        <v/>
      </c>
      <c r="Q4907" s="102" t="str">
        <f t="shared" si="2298"/>
        <v/>
      </c>
      <c r="R4907" s="120" t="str">
        <f t="shared" si="2299"/>
        <v/>
      </c>
      <c r="S4907" s="54" t="str">
        <f t="shared" si="2300"/>
        <v/>
      </c>
      <c r="T4907" s="5" t="str">
        <f t="shared" si="2301"/>
        <v/>
      </c>
      <c r="U4907" s="152" t="str">
        <f t="shared" si="2284"/>
        <v/>
      </c>
      <c r="V4907" s="152" t="str">
        <f t="shared" si="2285"/>
        <v/>
      </c>
      <c r="W4907" s="153" t="str">
        <f t="shared" si="2286"/>
        <v/>
      </c>
      <c r="X4907" s="153" t="str">
        <f t="shared" si="2287"/>
        <v/>
      </c>
      <c r="Y4907" s="153" t="str">
        <f t="shared" si="2288"/>
        <v/>
      </c>
      <c r="Z4907" s="153" t="str">
        <f t="shared" si="2289"/>
        <v/>
      </c>
      <c r="AA4907" s="152" t="str">
        <f t="shared" si="2290"/>
        <v/>
      </c>
      <c r="AB4907" s="152" t="str">
        <f t="shared" si="2291"/>
        <v/>
      </c>
      <c r="AC4907" s="154" t="str">
        <f t="shared" si="2302"/>
        <v/>
      </c>
      <c r="AD4907" s="154" t="str">
        <f t="shared" si="2303"/>
        <v/>
      </c>
      <c r="AE4907" s="3" t="str">
        <f t="shared" si="2304"/>
        <v/>
      </c>
      <c r="AF4907" s="3" t="str">
        <f t="shared" si="2305"/>
        <v/>
      </c>
      <c r="AG4907" s="3" t="str">
        <f t="shared" si="2306"/>
        <v/>
      </c>
      <c r="AH4907" s="4" t="str">
        <f t="shared" si="2307"/>
        <v/>
      </c>
      <c r="AI4907" s="75" t="str">
        <f t="shared" si="2308"/>
        <v/>
      </c>
      <c r="AJ4907" s="75" t="str">
        <f t="shared" si="2309"/>
        <v/>
      </c>
    </row>
    <row r="4908" spans="1:36" ht="14.25">
      <c r="A4908" s="41" t="str">
        <f t="shared" si="2292"/>
        <v/>
      </c>
      <c r="B4908" s="150" t="str">
        <f>IF(ISNUMBER(A4908),INDEX('MetaTrader Import'!$H$13:$J$5893,TRUNC(((A4908-$A$39+1)-1)/3)+1,MOD((A4908-$A$39+1)-1,3)+1),"")</f>
        <v/>
      </c>
      <c r="C4908" s="43" t="str">
        <f t="shared" si="2293"/>
        <v/>
      </c>
      <c r="D4908" s="43" t="str">
        <f t="shared" ca="1" si="2283"/>
        <v/>
      </c>
      <c r="E4908" s="43" t="str">
        <f t="shared" si="2294"/>
        <v/>
      </c>
      <c r="F4908" s="43" t="str">
        <f t="shared" si="2295"/>
        <v/>
      </c>
      <c r="G4908" s="43" t="str">
        <f>IF(A4908&lt;&gt;"",IF(A4908&lt;Data!$G$11*0.25,$C$13/$G$32,IF(A4908&gt;Data!$G$11*0.25,$C$13,$C$13*10)),"")</f>
        <v/>
      </c>
      <c r="H4908" s="43" t="str">
        <f>IF(A4908&lt;&gt;"",IF(Data!$G$9="constant",$C$13,IF(Data!$G$9="squeeze",G4908,F4908)),"")</f>
        <v/>
      </c>
      <c r="I4908" s="38" t="str">
        <f ca="1">IF(ISNUMBER(A4908),NORMINV(RAND(),0,IF(AND(Data!$G$9="squeeze",A4908&lt;Data!$G$11*0.25),$H$32,1)*$C$30*$C$13)*($C$14*$C$12),"")</f>
        <v/>
      </c>
      <c r="J4908" s="42" t="str">
        <f ca="1">IFERROR(IF(Data!$C$6="Real",B4908,I4908+J4907+($C$14*$C$12)*(NORMINV(RAND(),$C$15,CHOOSE($G$13,$C$13,F4908,G4908)))),"")</f>
        <v/>
      </c>
      <c r="K4908" s="88" t="str">
        <f>IF(ISNUMBER(A4908), IF($G$16="fixed",$G$17,MIN(H4908*Data!$C$7*$C$16*0.5,$C$17*Data!$C$7))*$C$12,"")</f>
        <v/>
      </c>
      <c r="L4908" s="42" t="str">
        <f t="shared" ca="1" si="2310"/>
        <v/>
      </c>
      <c r="M4908" s="44" t="str">
        <f t="shared" ca="1" si="2311"/>
        <v/>
      </c>
      <c r="N4908" s="44" t="str">
        <f t="shared" ca="1" si="2312"/>
        <v/>
      </c>
      <c r="O4908" s="108" t="str">
        <f t="shared" si="2296"/>
        <v/>
      </c>
      <c r="P4908" s="102" t="str">
        <f t="shared" si="2297"/>
        <v/>
      </c>
      <c r="Q4908" s="102" t="str">
        <f t="shared" si="2298"/>
        <v/>
      </c>
      <c r="R4908" s="120" t="str">
        <f t="shared" si="2299"/>
        <v/>
      </c>
      <c r="S4908" s="54" t="str">
        <f t="shared" si="2300"/>
        <v/>
      </c>
      <c r="T4908" s="5" t="str">
        <f t="shared" si="2301"/>
        <v/>
      </c>
      <c r="U4908" s="152" t="str">
        <f t="shared" si="2284"/>
        <v/>
      </c>
      <c r="V4908" s="152" t="str">
        <f t="shared" si="2285"/>
        <v/>
      </c>
      <c r="W4908" s="153" t="str">
        <f t="shared" si="2286"/>
        <v/>
      </c>
      <c r="X4908" s="153" t="str">
        <f t="shared" si="2287"/>
        <v/>
      </c>
      <c r="Y4908" s="153" t="str">
        <f t="shared" si="2288"/>
        <v/>
      </c>
      <c r="Z4908" s="153" t="str">
        <f t="shared" si="2289"/>
        <v/>
      </c>
      <c r="AA4908" s="152" t="str">
        <f t="shared" si="2290"/>
        <v/>
      </c>
      <c r="AB4908" s="152" t="str">
        <f t="shared" si="2291"/>
        <v/>
      </c>
      <c r="AC4908" s="154" t="str">
        <f t="shared" si="2302"/>
        <v/>
      </c>
      <c r="AD4908" s="154" t="str">
        <f t="shared" si="2303"/>
        <v/>
      </c>
      <c r="AE4908" s="3" t="str">
        <f t="shared" si="2304"/>
        <v/>
      </c>
      <c r="AF4908" s="3" t="str">
        <f t="shared" si="2305"/>
        <v/>
      </c>
      <c r="AG4908" s="3" t="str">
        <f t="shared" si="2306"/>
        <v/>
      </c>
      <c r="AH4908" s="4" t="str">
        <f t="shared" si="2307"/>
        <v/>
      </c>
      <c r="AI4908" s="75" t="str">
        <f t="shared" si="2308"/>
        <v/>
      </c>
      <c r="AJ4908" s="75" t="str">
        <f t="shared" si="2309"/>
        <v/>
      </c>
    </row>
    <row r="4909" spans="1:36" ht="14.25">
      <c r="A4909" s="41" t="str">
        <f t="shared" si="2292"/>
        <v/>
      </c>
      <c r="B4909" s="150" t="str">
        <f>IF(ISNUMBER(A4909),INDEX('MetaTrader Import'!$H$13:$J$5893,TRUNC(((A4909-$A$39+1)-1)/3)+1,MOD((A4909-$A$39+1)-1,3)+1),"")</f>
        <v/>
      </c>
      <c r="C4909" s="43" t="str">
        <f t="shared" si="2293"/>
        <v/>
      </c>
      <c r="D4909" s="43" t="str">
        <f t="shared" ca="1" si="2283"/>
        <v/>
      </c>
      <c r="E4909" s="43" t="str">
        <f t="shared" si="2294"/>
        <v/>
      </c>
      <c r="F4909" s="43" t="str">
        <f t="shared" si="2295"/>
        <v/>
      </c>
      <c r="G4909" s="43" t="str">
        <f>IF(A4909&lt;&gt;"",IF(A4909&lt;Data!$G$11*0.25,$C$13/$G$32,IF(A4909&gt;Data!$G$11*0.25,$C$13,$C$13*10)),"")</f>
        <v/>
      </c>
      <c r="H4909" s="43" t="str">
        <f>IF(A4909&lt;&gt;"",IF(Data!$G$9="constant",$C$13,IF(Data!$G$9="squeeze",G4909,F4909)),"")</f>
        <v/>
      </c>
      <c r="I4909" s="38" t="str">
        <f ca="1">IF(ISNUMBER(A4909),NORMINV(RAND(),0,IF(AND(Data!$G$9="squeeze",A4909&lt;Data!$G$11*0.25),$H$32,1)*$C$30*$C$13)*($C$14*$C$12),"")</f>
        <v/>
      </c>
      <c r="J4909" s="42" t="str">
        <f ca="1">IFERROR(IF(Data!$C$6="Real",B4909,I4909+J4908+($C$14*$C$12)*(NORMINV(RAND(),$C$15,CHOOSE($G$13,$C$13,F4909,G4909)))),"")</f>
        <v/>
      </c>
      <c r="K4909" s="88" t="str">
        <f>IF(ISNUMBER(A4909), IF($G$16="fixed",$G$17,MIN(H4909*Data!$C$7*$C$16*0.5,$C$17*Data!$C$7))*$C$12,"")</f>
        <v/>
      </c>
      <c r="L4909" s="42" t="str">
        <f t="shared" ca="1" si="2310"/>
        <v/>
      </c>
      <c r="M4909" s="44" t="str">
        <f t="shared" ca="1" si="2311"/>
        <v/>
      </c>
      <c r="N4909" s="44" t="str">
        <f t="shared" ca="1" si="2312"/>
        <v/>
      </c>
      <c r="O4909" s="108" t="str">
        <f t="shared" si="2296"/>
        <v/>
      </c>
      <c r="P4909" s="102" t="str">
        <f t="shared" si="2297"/>
        <v/>
      </c>
      <c r="Q4909" s="102" t="str">
        <f t="shared" si="2298"/>
        <v/>
      </c>
      <c r="R4909" s="120" t="str">
        <f t="shared" si="2299"/>
        <v/>
      </c>
      <c r="S4909" s="54" t="str">
        <f t="shared" si="2300"/>
        <v/>
      </c>
      <c r="T4909" s="5" t="str">
        <f t="shared" si="2301"/>
        <v/>
      </c>
      <c r="U4909" s="152" t="str">
        <f t="shared" si="2284"/>
        <v/>
      </c>
      <c r="V4909" s="152" t="str">
        <f t="shared" si="2285"/>
        <v/>
      </c>
      <c r="W4909" s="153" t="str">
        <f t="shared" si="2286"/>
        <v/>
      </c>
      <c r="X4909" s="153" t="str">
        <f t="shared" si="2287"/>
        <v/>
      </c>
      <c r="Y4909" s="153" t="str">
        <f t="shared" si="2288"/>
        <v/>
      </c>
      <c r="Z4909" s="153" t="str">
        <f t="shared" si="2289"/>
        <v/>
      </c>
      <c r="AA4909" s="152" t="str">
        <f t="shared" si="2290"/>
        <v/>
      </c>
      <c r="AB4909" s="152" t="str">
        <f t="shared" si="2291"/>
        <v/>
      </c>
      <c r="AC4909" s="154" t="str">
        <f t="shared" si="2302"/>
        <v/>
      </c>
      <c r="AD4909" s="154" t="str">
        <f t="shared" si="2303"/>
        <v/>
      </c>
      <c r="AE4909" s="3" t="str">
        <f t="shared" si="2304"/>
        <v/>
      </c>
      <c r="AF4909" s="3" t="str">
        <f t="shared" si="2305"/>
        <v/>
      </c>
      <c r="AG4909" s="3" t="str">
        <f t="shared" si="2306"/>
        <v/>
      </c>
      <c r="AH4909" s="4" t="str">
        <f t="shared" si="2307"/>
        <v/>
      </c>
      <c r="AI4909" s="75" t="str">
        <f t="shared" si="2308"/>
        <v/>
      </c>
      <c r="AJ4909" s="75" t="str">
        <f t="shared" si="2309"/>
        <v/>
      </c>
    </row>
    <row r="4910" spans="1:36" ht="14.25">
      <c r="A4910" s="41" t="str">
        <f t="shared" si="2292"/>
        <v/>
      </c>
      <c r="B4910" s="150" t="str">
        <f>IF(ISNUMBER(A4910),INDEX('MetaTrader Import'!$H$13:$J$5893,TRUNC(((A4910-$A$39+1)-1)/3)+1,MOD((A4910-$A$39+1)-1,3)+1),"")</f>
        <v/>
      </c>
      <c r="C4910" s="43" t="str">
        <f t="shared" si="2293"/>
        <v/>
      </c>
      <c r="D4910" s="43" t="str">
        <f t="shared" ca="1" si="2283"/>
        <v/>
      </c>
      <c r="E4910" s="43" t="str">
        <f t="shared" si="2294"/>
        <v/>
      </c>
      <c r="F4910" s="43" t="str">
        <f t="shared" si="2295"/>
        <v/>
      </c>
      <c r="G4910" s="43" t="str">
        <f>IF(A4910&lt;&gt;"",IF(A4910&lt;Data!$G$11*0.25,$C$13/$G$32,IF(A4910&gt;Data!$G$11*0.25,$C$13,$C$13*10)),"")</f>
        <v/>
      </c>
      <c r="H4910" s="43" t="str">
        <f>IF(A4910&lt;&gt;"",IF(Data!$G$9="constant",$C$13,IF(Data!$G$9="squeeze",G4910,F4910)),"")</f>
        <v/>
      </c>
      <c r="I4910" s="38" t="str">
        <f ca="1">IF(ISNUMBER(A4910),NORMINV(RAND(),0,IF(AND(Data!$G$9="squeeze",A4910&lt;Data!$G$11*0.25),$H$32,1)*$C$30*$C$13)*($C$14*$C$12),"")</f>
        <v/>
      </c>
      <c r="J4910" s="42" t="str">
        <f ca="1">IFERROR(IF(Data!$C$6="Real",B4910,I4910+J4909+($C$14*$C$12)*(NORMINV(RAND(),$C$15,CHOOSE($G$13,$C$13,F4910,G4910)))),"")</f>
        <v/>
      </c>
      <c r="K4910" s="88" t="str">
        <f>IF(ISNUMBER(A4910), IF($G$16="fixed",$G$17,MIN(H4910*Data!$C$7*$C$16*0.5,$C$17*Data!$C$7))*$C$12,"")</f>
        <v/>
      </c>
      <c r="L4910" s="42" t="str">
        <f t="shared" ca="1" si="2310"/>
        <v/>
      </c>
      <c r="M4910" s="44" t="str">
        <f t="shared" ca="1" si="2311"/>
        <v/>
      </c>
      <c r="N4910" s="44" t="str">
        <f t="shared" ca="1" si="2312"/>
        <v/>
      </c>
      <c r="O4910" s="108" t="str">
        <f t="shared" si="2296"/>
        <v/>
      </c>
      <c r="P4910" s="102" t="str">
        <f t="shared" si="2297"/>
        <v/>
      </c>
      <c r="Q4910" s="102" t="str">
        <f t="shared" si="2298"/>
        <v/>
      </c>
      <c r="R4910" s="120" t="str">
        <f t="shared" si="2299"/>
        <v/>
      </c>
      <c r="S4910" s="54" t="str">
        <f t="shared" si="2300"/>
        <v/>
      </c>
      <c r="T4910" s="5" t="str">
        <f t="shared" si="2301"/>
        <v/>
      </c>
      <c r="U4910" s="152" t="str">
        <f t="shared" si="2284"/>
        <v/>
      </c>
      <c r="V4910" s="152" t="str">
        <f t="shared" si="2285"/>
        <v/>
      </c>
      <c r="W4910" s="153" t="str">
        <f t="shared" si="2286"/>
        <v/>
      </c>
      <c r="X4910" s="153" t="str">
        <f t="shared" si="2287"/>
        <v/>
      </c>
      <c r="Y4910" s="153" t="str">
        <f t="shared" si="2288"/>
        <v/>
      </c>
      <c r="Z4910" s="153" t="str">
        <f t="shared" si="2289"/>
        <v/>
      </c>
      <c r="AA4910" s="152" t="str">
        <f t="shared" si="2290"/>
        <v/>
      </c>
      <c r="AB4910" s="152" t="str">
        <f t="shared" si="2291"/>
        <v/>
      </c>
      <c r="AC4910" s="154" t="str">
        <f t="shared" si="2302"/>
        <v/>
      </c>
      <c r="AD4910" s="154" t="str">
        <f t="shared" si="2303"/>
        <v/>
      </c>
      <c r="AE4910" s="3" t="str">
        <f t="shared" si="2304"/>
        <v/>
      </c>
      <c r="AF4910" s="3" t="str">
        <f t="shared" si="2305"/>
        <v/>
      </c>
      <c r="AG4910" s="3" t="str">
        <f t="shared" si="2306"/>
        <v/>
      </c>
      <c r="AH4910" s="4" t="str">
        <f t="shared" si="2307"/>
        <v/>
      </c>
      <c r="AI4910" s="75" t="str">
        <f t="shared" si="2308"/>
        <v/>
      </c>
      <c r="AJ4910" s="75" t="str">
        <f t="shared" si="2309"/>
        <v/>
      </c>
    </row>
    <row r="4911" spans="1:36" ht="14.25">
      <c r="A4911" s="41" t="str">
        <f t="shared" si="2292"/>
        <v/>
      </c>
      <c r="B4911" s="150" t="str">
        <f>IF(ISNUMBER(A4911),INDEX('MetaTrader Import'!$H$13:$J$5893,TRUNC(((A4911-$A$39+1)-1)/3)+1,MOD((A4911-$A$39+1)-1,3)+1),"")</f>
        <v/>
      </c>
      <c r="C4911" s="43" t="str">
        <f t="shared" si="2293"/>
        <v/>
      </c>
      <c r="D4911" s="43" t="str">
        <f t="shared" ca="1" si="2283"/>
        <v/>
      </c>
      <c r="E4911" s="43" t="str">
        <f t="shared" si="2294"/>
        <v/>
      </c>
      <c r="F4911" s="43" t="str">
        <f t="shared" si="2295"/>
        <v/>
      </c>
      <c r="G4911" s="43" t="str">
        <f>IF(A4911&lt;&gt;"",IF(A4911&lt;Data!$G$11*0.25,$C$13/$G$32,IF(A4911&gt;Data!$G$11*0.25,$C$13,$C$13*10)),"")</f>
        <v/>
      </c>
      <c r="H4911" s="43" t="str">
        <f>IF(A4911&lt;&gt;"",IF(Data!$G$9="constant",$C$13,IF(Data!$G$9="squeeze",G4911,F4911)),"")</f>
        <v/>
      </c>
      <c r="I4911" s="38" t="str">
        <f ca="1">IF(ISNUMBER(A4911),NORMINV(RAND(),0,IF(AND(Data!$G$9="squeeze",A4911&lt;Data!$G$11*0.25),$H$32,1)*$C$30*$C$13)*($C$14*$C$12),"")</f>
        <v/>
      </c>
      <c r="J4911" s="42" t="str">
        <f ca="1">IFERROR(IF(Data!$C$6="Real",B4911,I4911+J4910+($C$14*$C$12)*(NORMINV(RAND(),$C$15,CHOOSE($G$13,$C$13,F4911,G4911)))),"")</f>
        <v/>
      </c>
      <c r="K4911" s="88" t="str">
        <f>IF(ISNUMBER(A4911), IF($G$16="fixed",$G$17,MIN(H4911*Data!$C$7*$C$16*0.5,$C$17*Data!$C$7))*$C$12,"")</f>
        <v/>
      </c>
      <c r="L4911" s="42" t="str">
        <f t="shared" ca="1" si="2310"/>
        <v/>
      </c>
      <c r="M4911" s="44" t="str">
        <f t="shared" ca="1" si="2311"/>
        <v/>
      </c>
      <c r="N4911" s="44" t="str">
        <f t="shared" ca="1" si="2312"/>
        <v/>
      </c>
      <c r="O4911" s="108" t="str">
        <f t="shared" si="2296"/>
        <v/>
      </c>
      <c r="P4911" s="102" t="str">
        <f t="shared" si="2297"/>
        <v/>
      </c>
      <c r="Q4911" s="102" t="str">
        <f t="shared" si="2298"/>
        <v/>
      </c>
      <c r="R4911" s="120" t="str">
        <f t="shared" si="2299"/>
        <v/>
      </c>
      <c r="S4911" s="54" t="str">
        <f t="shared" si="2300"/>
        <v/>
      </c>
      <c r="T4911" s="5" t="str">
        <f t="shared" si="2301"/>
        <v/>
      </c>
      <c r="U4911" s="152" t="str">
        <f t="shared" si="2284"/>
        <v/>
      </c>
      <c r="V4911" s="152" t="str">
        <f t="shared" si="2285"/>
        <v/>
      </c>
      <c r="W4911" s="153" t="str">
        <f t="shared" si="2286"/>
        <v/>
      </c>
      <c r="X4911" s="153" t="str">
        <f t="shared" si="2287"/>
        <v/>
      </c>
      <c r="Y4911" s="153" t="str">
        <f t="shared" si="2288"/>
        <v/>
      </c>
      <c r="Z4911" s="153" t="str">
        <f t="shared" si="2289"/>
        <v/>
      </c>
      <c r="AA4911" s="152" t="str">
        <f t="shared" si="2290"/>
        <v/>
      </c>
      <c r="AB4911" s="152" t="str">
        <f t="shared" si="2291"/>
        <v/>
      </c>
      <c r="AC4911" s="154" t="str">
        <f t="shared" si="2302"/>
        <v/>
      </c>
      <c r="AD4911" s="154" t="str">
        <f t="shared" si="2303"/>
        <v/>
      </c>
      <c r="AE4911" s="3" t="str">
        <f t="shared" si="2304"/>
        <v/>
      </c>
      <c r="AF4911" s="3" t="str">
        <f t="shared" si="2305"/>
        <v/>
      </c>
      <c r="AG4911" s="3" t="str">
        <f t="shared" si="2306"/>
        <v/>
      </c>
      <c r="AH4911" s="4" t="str">
        <f t="shared" si="2307"/>
        <v/>
      </c>
      <c r="AI4911" s="75" t="str">
        <f t="shared" si="2308"/>
        <v/>
      </c>
      <c r="AJ4911" s="75" t="str">
        <f t="shared" si="2309"/>
        <v/>
      </c>
    </row>
    <row r="4912" spans="1:36" ht="14.25">
      <c r="A4912" s="41" t="str">
        <f t="shared" si="2292"/>
        <v/>
      </c>
      <c r="B4912" s="150" t="str">
        <f>IF(ISNUMBER(A4912),INDEX('MetaTrader Import'!$H$13:$J$5893,TRUNC(((A4912-$A$39+1)-1)/3)+1,MOD((A4912-$A$39+1)-1,3)+1),"")</f>
        <v/>
      </c>
      <c r="C4912" s="43" t="str">
        <f t="shared" si="2293"/>
        <v/>
      </c>
      <c r="D4912" s="43" t="str">
        <f t="shared" ca="1" si="2283"/>
        <v/>
      </c>
      <c r="E4912" s="43" t="str">
        <f t="shared" si="2294"/>
        <v/>
      </c>
      <c r="F4912" s="43" t="str">
        <f t="shared" si="2295"/>
        <v/>
      </c>
      <c r="G4912" s="43" t="str">
        <f>IF(A4912&lt;&gt;"",IF(A4912&lt;Data!$G$11*0.25,$C$13/$G$32,IF(A4912&gt;Data!$G$11*0.25,$C$13,$C$13*10)),"")</f>
        <v/>
      </c>
      <c r="H4912" s="43" t="str">
        <f>IF(A4912&lt;&gt;"",IF(Data!$G$9="constant",$C$13,IF(Data!$G$9="squeeze",G4912,F4912)),"")</f>
        <v/>
      </c>
      <c r="I4912" s="38" t="str">
        <f ca="1">IF(ISNUMBER(A4912),NORMINV(RAND(),0,IF(AND(Data!$G$9="squeeze",A4912&lt;Data!$G$11*0.25),$H$32,1)*$C$30*$C$13)*($C$14*$C$12),"")</f>
        <v/>
      </c>
      <c r="J4912" s="42" t="str">
        <f ca="1">IFERROR(IF(Data!$C$6="Real",B4912,I4912+J4911+($C$14*$C$12)*(NORMINV(RAND(),$C$15,CHOOSE($G$13,$C$13,F4912,G4912)))),"")</f>
        <v/>
      </c>
      <c r="K4912" s="88" t="str">
        <f>IF(ISNUMBER(A4912), IF($G$16="fixed",$G$17,MIN(H4912*Data!$C$7*$C$16*0.5,$C$17*Data!$C$7))*$C$12,"")</f>
        <v/>
      </c>
      <c r="L4912" s="42" t="str">
        <f t="shared" ca="1" si="2310"/>
        <v/>
      </c>
      <c r="M4912" s="44" t="str">
        <f t="shared" ca="1" si="2311"/>
        <v/>
      </c>
      <c r="N4912" s="44" t="str">
        <f t="shared" ca="1" si="2312"/>
        <v/>
      </c>
      <c r="O4912" s="108" t="str">
        <f t="shared" si="2296"/>
        <v/>
      </c>
      <c r="P4912" s="102" t="str">
        <f t="shared" si="2297"/>
        <v/>
      </c>
      <c r="Q4912" s="102" t="str">
        <f t="shared" si="2298"/>
        <v/>
      </c>
      <c r="R4912" s="120" t="str">
        <f t="shared" si="2299"/>
        <v/>
      </c>
      <c r="S4912" s="54" t="str">
        <f t="shared" si="2300"/>
        <v/>
      </c>
      <c r="T4912" s="5" t="str">
        <f t="shared" si="2301"/>
        <v/>
      </c>
      <c r="U4912" s="152" t="str">
        <f t="shared" si="2284"/>
        <v/>
      </c>
      <c r="V4912" s="152" t="str">
        <f t="shared" si="2285"/>
        <v/>
      </c>
      <c r="W4912" s="153" t="str">
        <f t="shared" si="2286"/>
        <v/>
      </c>
      <c r="X4912" s="153" t="str">
        <f t="shared" si="2287"/>
        <v/>
      </c>
      <c r="Y4912" s="153" t="str">
        <f t="shared" si="2288"/>
        <v/>
      </c>
      <c r="Z4912" s="153" t="str">
        <f t="shared" si="2289"/>
        <v/>
      </c>
      <c r="AA4912" s="152" t="str">
        <f t="shared" si="2290"/>
        <v/>
      </c>
      <c r="AB4912" s="152" t="str">
        <f t="shared" si="2291"/>
        <v/>
      </c>
      <c r="AC4912" s="154" t="str">
        <f t="shared" si="2302"/>
        <v/>
      </c>
      <c r="AD4912" s="154" t="str">
        <f t="shared" si="2303"/>
        <v/>
      </c>
      <c r="AE4912" s="3" t="str">
        <f t="shared" si="2304"/>
        <v/>
      </c>
      <c r="AF4912" s="3" t="str">
        <f t="shared" si="2305"/>
        <v/>
      </c>
      <c r="AG4912" s="3" t="str">
        <f t="shared" si="2306"/>
        <v/>
      </c>
      <c r="AH4912" s="4" t="str">
        <f t="shared" si="2307"/>
        <v/>
      </c>
      <c r="AI4912" s="75" t="str">
        <f t="shared" si="2308"/>
        <v/>
      </c>
      <c r="AJ4912" s="75" t="str">
        <f t="shared" si="2309"/>
        <v/>
      </c>
    </row>
    <row r="4913" spans="1:36" ht="14.25">
      <c r="A4913" s="41" t="str">
        <f t="shared" si="2292"/>
        <v/>
      </c>
      <c r="B4913" s="150" t="str">
        <f>IF(ISNUMBER(A4913),INDEX('MetaTrader Import'!$H$13:$J$5893,TRUNC(((A4913-$A$39+1)-1)/3)+1,MOD((A4913-$A$39+1)-1,3)+1),"")</f>
        <v/>
      </c>
      <c r="C4913" s="43" t="str">
        <f t="shared" si="2293"/>
        <v/>
      </c>
      <c r="D4913" s="43" t="str">
        <f t="shared" ca="1" si="2283"/>
        <v/>
      </c>
      <c r="E4913" s="43" t="str">
        <f t="shared" si="2294"/>
        <v/>
      </c>
      <c r="F4913" s="43" t="str">
        <f t="shared" si="2295"/>
        <v/>
      </c>
      <c r="G4913" s="43" t="str">
        <f>IF(A4913&lt;&gt;"",IF(A4913&lt;Data!$G$11*0.25,$C$13/$G$32,IF(A4913&gt;Data!$G$11*0.25,$C$13,$C$13*10)),"")</f>
        <v/>
      </c>
      <c r="H4913" s="43" t="str">
        <f>IF(A4913&lt;&gt;"",IF(Data!$G$9="constant",$C$13,IF(Data!$G$9="squeeze",G4913,F4913)),"")</f>
        <v/>
      </c>
      <c r="I4913" s="38" t="str">
        <f ca="1">IF(ISNUMBER(A4913),NORMINV(RAND(),0,IF(AND(Data!$G$9="squeeze",A4913&lt;Data!$G$11*0.25),$H$32,1)*$C$30*$C$13)*($C$14*$C$12),"")</f>
        <v/>
      </c>
      <c r="J4913" s="42" t="str">
        <f ca="1">IFERROR(IF(Data!$C$6="Real",B4913,I4913+J4912+($C$14*$C$12)*(NORMINV(RAND(),$C$15,CHOOSE($G$13,$C$13,F4913,G4913)))),"")</f>
        <v/>
      </c>
      <c r="K4913" s="88" t="str">
        <f>IF(ISNUMBER(A4913), IF($G$16="fixed",$G$17,MIN(H4913*Data!$C$7*$C$16*0.5,$C$17*Data!$C$7))*$C$12,"")</f>
        <v/>
      </c>
      <c r="L4913" s="42" t="str">
        <f t="shared" ca="1" si="2310"/>
        <v/>
      </c>
      <c r="M4913" s="44" t="str">
        <f t="shared" ca="1" si="2311"/>
        <v/>
      </c>
      <c r="N4913" s="44" t="str">
        <f t="shared" ca="1" si="2312"/>
        <v/>
      </c>
      <c r="O4913" s="108" t="str">
        <f t="shared" si="2296"/>
        <v/>
      </c>
      <c r="P4913" s="102" t="str">
        <f t="shared" si="2297"/>
        <v/>
      </c>
      <c r="Q4913" s="102" t="str">
        <f t="shared" si="2298"/>
        <v/>
      </c>
      <c r="R4913" s="120" t="str">
        <f t="shared" si="2299"/>
        <v/>
      </c>
      <c r="S4913" s="54" t="str">
        <f t="shared" si="2300"/>
        <v/>
      </c>
      <c r="T4913" s="5" t="str">
        <f t="shared" si="2301"/>
        <v/>
      </c>
      <c r="U4913" s="152" t="str">
        <f t="shared" si="2284"/>
        <v/>
      </c>
      <c r="V4913" s="152" t="str">
        <f t="shared" si="2285"/>
        <v/>
      </c>
      <c r="W4913" s="153" t="str">
        <f t="shared" si="2286"/>
        <v/>
      </c>
      <c r="X4913" s="153" t="str">
        <f t="shared" si="2287"/>
        <v/>
      </c>
      <c r="Y4913" s="153" t="str">
        <f t="shared" si="2288"/>
        <v/>
      </c>
      <c r="Z4913" s="153" t="str">
        <f t="shared" si="2289"/>
        <v/>
      </c>
      <c r="AA4913" s="152" t="str">
        <f t="shared" si="2290"/>
        <v/>
      </c>
      <c r="AB4913" s="152" t="str">
        <f t="shared" si="2291"/>
        <v/>
      </c>
      <c r="AC4913" s="154" t="str">
        <f t="shared" si="2302"/>
        <v/>
      </c>
      <c r="AD4913" s="154" t="str">
        <f t="shared" si="2303"/>
        <v/>
      </c>
      <c r="AE4913" s="3" t="str">
        <f t="shared" si="2304"/>
        <v/>
      </c>
      <c r="AF4913" s="3" t="str">
        <f t="shared" si="2305"/>
        <v/>
      </c>
      <c r="AG4913" s="3" t="str">
        <f t="shared" si="2306"/>
        <v/>
      </c>
      <c r="AH4913" s="4" t="str">
        <f t="shared" si="2307"/>
        <v/>
      </c>
      <c r="AI4913" s="75" t="str">
        <f t="shared" si="2308"/>
        <v/>
      </c>
      <c r="AJ4913" s="75" t="str">
        <f t="shared" si="2309"/>
        <v/>
      </c>
    </row>
    <row r="4914" spans="1:36" ht="14.25">
      <c r="A4914" s="41" t="str">
        <f t="shared" si="2292"/>
        <v/>
      </c>
      <c r="B4914" s="150" t="str">
        <f>IF(ISNUMBER(A4914),INDEX('MetaTrader Import'!$H$13:$J$5893,TRUNC(((A4914-$A$39+1)-1)/3)+1,MOD((A4914-$A$39+1)-1,3)+1),"")</f>
        <v/>
      </c>
      <c r="C4914" s="43" t="str">
        <f t="shared" si="2293"/>
        <v/>
      </c>
      <c r="D4914" s="43" t="str">
        <f t="shared" ca="1" si="2283"/>
        <v/>
      </c>
      <c r="E4914" s="43" t="str">
        <f t="shared" si="2294"/>
        <v/>
      </c>
      <c r="F4914" s="43" t="str">
        <f t="shared" si="2295"/>
        <v/>
      </c>
      <c r="G4914" s="43" t="str">
        <f>IF(A4914&lt;&gt;"",IF(A4914&lt;Data!$G$11*0.25,$C$13/$G$32,IF(A4914&gt;Data!$G$11*0.25,$C$13,$C$13*10)),"")</f>
        <v/>
      </c>
      <c r="H4914" s="43" t="str">
        <f>IF(A4914&lt;&gt;"",IF(Data!$G$9="constant",$C$13,IF(Data!$G$9="squeeze",G4914,F4914)),"")</f>
        <v/>
      </c>
      <c r="I4914" s="38" t="str">
        <f ca="1">IF(ISNUMBER(A4914),NORMINV(RAND(),0,IF(AND(Data!$G$9="squeeze",A4914&lt;Data!$G$11*0.25),$H$32,1)*$C$30*$C$13)*($C$14*$C$12),"")</f>
        <v/>
      </c>
      <c r="J4914" s="42" t="str">
        <f ca="1">IFERROR(IF(Data!$C$6="Real",B4914,I4914+J4913+($C$14*$C$12)*(NORMINV(RAND(),$C$15,CHOOSE($G$13,$C$13,F4914,G4914)))),"")</f>
        <v/>
      </c>
      <c r="K4914" s="88" t="str">
        <f>IF(ISNUMBER(A4914), IF($G$16="fixed",$G$17,MIN(H4914*Data!$C$7*$C$16*0.5,$C$17*Data!$C$7))*$C$12,"")</f>
        <v/>
      </c>
      <c r="L4914" s="42" t="str">
        <f t="shared" ca="1" si="2310"/>
        <v/>
      </c>
      <c r="M4914" s="44" t="str">
        <f t="shared" ca="1" si="2311"/>
        <v/>
      </c>
      <c r="N4914" s="44" t="str">
        <f t="shared" ca="1" si="2312"/>
        <v/>
      </c>
      <c r="O4914" s="108" t="str">
        <f t="shared" si="2296"/>
        <v/>
      </c>
      <c r="P4914" s="102" t="str">
        <f t="shared" si="2297"/>
        <v/>
      </c>
      <c r="Q4914" s="102" t="str">
        <f t="shared" si="2298"/>
        <v/>
      </c>
      <c r="R4914" s="120" t="str">
        <f t="shared" si="2299"/>
        <v/>
      </c>
      <c r="S4914" s="54" t="str">
        <f t="shared" si="2300"/>
        <v/>
      </c>
      <c r="T4914" s="5" t="str">
        <f t="shared" si="2301"/>
        <v/>
      </c>
      <c r="U4914" s="152" t="str">
        <f t="shared" si="2284"/>
        <v/>
      </c>
      <c r="V4914" s="152" t="str">
        <f t="shared" si="2285"/>
        <v/>
      </c>
      <c r="W4914" s="153" t="str">
        <f t="shared" si="2286"/>
        <v/>
      </c>
      <c r="X4914" s="153" t="str">
        <f t="shared" si="2287"/>
        <v/>
      </c>
      <c r="Y4914" s="153" t="str">
        <f t="shared" si="2288"/>
        <v/>
      </c>
      <c r="Z4914" s="153" t="str">
        <f t="shared" si="2289"/>
        <v/>
      </c>
      <c r="AA4914" s="152" t="str">
        <f t="shared" si="2290"/>
        <v/>
      </c>
      <c r="AB4914" s="152" t="str">
        <f t="shared" si="2291"/>
        <v/>
      </c>
      <c r="AC4914" s="154" t="str">
        <f t="shared" si="2302"/>
        <v/>
      </c>
      <c r="AD4914" s="154" t="str">
        <f t="shared" si="2303"/>
        <v/>
      </c>
      <c r="AE4914" s="3" t="str">
        <f t="shared" si="2304"/>
        <v/>
      </c>
      <c r="AF4914" s="3" t="str">
        <f t="shared" si="2305"/>
        <v/>
      </c>
      <c r="AG4914" s="3" t="str">
        <f t="shared" si="2306"/>
        <v/>
      </c>
      <c r="AH4914" s="4" t="str">
        <f t="shared" si="2307"/>
        <v/>
      </c>
      <c r="AI4914" s="75" t="str">
        <f t="shared" si="2308"/>
        <v/>
      </c>
      <c r="AJ4914" s="75" t="str">
        <f t="shared" si="2309"/>
        <v/>
      </c>
    </row>
    <row r="4915" spans="1:36" ht="14.25">
      <c r="A4915" s="41" t="str">
        <f t="shared" si="2292"/>
        <v/>
      </c>
      <c r="B4915" s="150" t="str">
        <f>IF(ISNUMBER(A4915),INDEX('MetaTrader Import'!$H$13:$J$5893,TRUNC(((A4915-$A$39+1)-1)/3)+1,MOD((A4915-$A$39+1)-1,3)+1),"")</f>
        <v/>
      </c>
      <c r="C4915" s="43" t="str">
        <f t="shared" si="2293"/>
        <v/>
      </c>
      <c r="D4915" s="43" t="str">
        <f t="shared" ca="1" si="2283"/>
        <v/>
      </c>
      <c r="E4915" s="43" t="str">
        <f t="shared" si="2294"/>
        <v/>
      </c>
      <c r="F4915" s="43" t="str">
        <f t="shared" si="2295"/>
        <v/>
      </c>
      <c r="G4915" s="43" t="str">
        <f>IF(A4915&lt;&gt;"",IF(A4915&lt;Data!$G$11*0.25,$C$13/$G$32,IF(A4915&gt;Data!$G$11*0.25,$C$13,$C$13*10)),"")</f>
        <v/>
      </c>
      <c r="H4915" s="43" t="str">
        <f>IF(A4915&lt;&gt;"",IF(Data!$G$9="constant",$C$13,IF(Data!$G$9="squeeze",G4915,F4915)),"")</f>
        <v/>
      </c>
      <c r="I4915" s="38" t="str">
        <f ca="1">IF(ISNUMBER(A4915),NORMINV(RAND(),0,IF(AND(Data!$G$9="squeeze",A4915&lt;Data!$G$11*0.25),$H$32,1)*$C$30*$C$13)*($C$14*$C$12),"")</f>
        <v/>
      </c>
      <c r="J4915" s="42" t="str">
        <f ca="1">IFERROR(IF(Data!$C$6="Real",B4915,I4915+J4914+($C$14*$C$12)*(NORMINV(RAND(),$C$15,CHOOSE($G$13,$C$13,F4915,G4915)))),"")</f>
        <v/>
      </c>
      <c r="K4915" s="88" t="str">
        <f>IF(ISNUMBER(A4915), IF($G$16="fixed",$G$17,MIN(H4915*Data!$C$7*$C$16*0.5,$C$17*Data!$C$7))*$C$12,"")</f>
        <v/>
      </c>
      <c r="L4915" s="42" t="str">
        <f t="shared" ca="1" si="2310"/>
        <v/>
      </c>
      <c r="M4915" s="44" t="str">
        <f t="shared" ca="1" si="2311"/>
        <v/>
      </c>
      <c r="N4915" s="44" t="str">
        <f t="shared" ca="1" si="2312"/>
        <v/>
      </c>
      <c r="O4915" s="108" t="str">
        <f t="shared" si="2296"/>
        <v/>
      </c>
      <c r="P4915" s="102" t="str">
        <f t="shared" si="2297"/>
        <v/>
      </c>
      <c r="Q4915" s="102" t="str">
        <f t="shared" si="2298"/>
        <v/>
      </c>
      <c r="R4915" s="120" t="str">
        <f t="shared" si="2299"/>
        <v/>
      </c>
      <c r="S4915" s="54" t="str">
        <f t="shared" si="2300"/>
        <v/>
      </c>
      <c r="T4915" s="5" t="str">
        <f t="shared" si="2301"/>
        <v/>
      </c>
      <c r="U4915" s="152" t="str">
        <f t="shared" si="2284"/>
        <v/>
      </c>
      <c r="V4915" s="152" t="str">
        <f t="shared" si="2285"/>
        <v/>
      </c>
      <c r="W4915" s="153" t="str">
        <f t="shared" si="2286"/>
        <v/>
      </c>
      <c r="X4915" s="153" t="str">
        <f t="shared" si="2287"/>
        <v/>
      </c>
      <c r="Y4915" s="153" t="str">
        <f t="shared" si="2288"/>
        <v/>
      </c>
      <c r="Z4915" s="153" t="str">
        <f t="shared" si="2289"/>
        <v/>
      </c>
      <c r="AA4915" s="152" t="str">
        <f t="shared" si="2290"/>
        <v/>
      </c>
      <c r="AB4915" s="152" t="str">
        <f t="shared" si="2291"/>
        <v/>
      </c>
      <c r="AC4915" s="154" t="str">
        <f t="shared" si="2302"/>
        <v/>
      </c>
      <c r="AD4915" s="154" t="str">
        <f t="shared" si="2303"/>
        <v/>
      </c>
      <c r="AE4915" s="3" t="str">
        <f t="shared" si="2304"/>
        <v/>
      </c>
      <c r="AF4915" s="3" t="str">
        <f t="shared" si="2305"/>
        <v/>
      </c>
      <c r="AG4915" s="3" t="str">
        <f t="shared" si="2306"/>
        <v/>
      </c>
      <c r="AH4915" s="4" t="str">
        <f t="shared" si="2307"/>
        <v/>
      </c>
      <c r="AI4915" s="75" t="str">
        <f t="shared" si="2308"/>
        <v/>
      </c>
      <c r="AJ4915" s="75" t="str">
        <f t="shared" si="2309"/>
        <v/>
      </c>
    </row>
    <row r="4916" spans="1:36" ht="14.25">
      <c r="A4916" s="41" t="str">
        <f t="shared" si="2292"/>
        <v/>
      </c>
      <c r="B4916" s="150" t="str">
        <f>IF(ISNUMBER(A4916),INDEX('MetaTrader Import'!$H$13:$J$5893,TRUNC(((A4916-$A$39+1)-1)/3)+1,MOD((A4916-$A$39+1)-1,3)+1),"")</f>
        <v/>
      </c>
      <c r="C4916" s="43" t="str">
        <f t="shared" si="2293"/>
        <v/>
      </c>
      <c r="D4916" s="43" t="str">
        <f t="shared" ca="1" si="2283"/>
        <v/>
      </c>
      <c r="E4916" s="43" t="str">
        <f t="shared" si="2294"/>
        <v/>
      </c>
      <c r="F4916" s="43" t="str">
        <f t="shared" si="2295"/>
        <v/>
      </c>
      <c r="G4916" s="43" t="str">
        <f>IF(A4916&lt;&gt;"",IF(A4916&lt;Data!$G$11*0.25,$C$13/$G$32,IF(A4916&gt;Data!$G$11*0.25,$C$13,$C$13*10)),"")</f>
        <v/>
      </c>
      <c r="H4916" s="43" t="str">
        <f>IF(A4916&lt;&gt;"",IF(Data!$G$9="constant",$C$13,IF(Data!$G$9="squeeze",G4916,F4916)),"")</f>
        <v/>
      </c>
      <c r="I4916" s="38" t="str">
        <f ca="1">IF(ISNUMBER(A4916),NORMINV(RAND(),0,IF(AND(Data!$G$9="squeeze",A4916&lt;Data!$G$11*0.25),$H$32,1)*$C$30*$C$13)*($C$14*$C$12),"")</f>
        <v/>
      </c>
      <c r="J4916" s="42" t="str">
        <f ca="1">IFERROR(IF(Data!$C$6="Real",B4916,I4916+J4915+($C$14*$C$12)*(NORMINV(RAND(),$C$15,CHOOSE($G$13,$C$13,F4916,G4916)))),"")</f>
        <v/>
      </c>
      <c r="K4916" s="88" t="str">
        <f>IF(ISNUMBER(A4916), IF($G$16="fixed",$G$17,MIN(H4916*Data!$C$7*$C$16*0.5,$C$17*Data!$C$7))*$C$12,"")</f>
        <v/>
      </c>
      <c r="L4916" s="42" t="str">
        <f t="shared" ca="1" si="2310"/>
        <v/>
      </c>
      <c r="M4916" s="44" t="str">
        <f t="shared" ca="1" si="2311"/>
        <v/>
      </c>
      <c r="N4916" s="44" t="str">
        <f t="shared" ca="1" si="2312"/>
        <v/>
      </c>
      <c r="O4916" s="108" t="str">
        <f t="shared" si="2296"/>
        <v/>
      </c>
      <c r="P4916" s="102" t="str">
        <f t="shared" si="2297"/>
        <v/>
      </c>
      <c r="Q4916" s="102" t="str">
        <f t="shared" si="2298"/>
        <v/>
      </c>
      <c r="R4916" s="120" t="str">
        <f t="shared" si="2299"/>
        <v/>
      </c>
      <c r="S4916" s="54" t="str">
        <f t="shared" si="2300"/>
        <v/>
      </c>
      <c r="T4916" s="5" t="str">
        <f t="shared" si="2301"/>
        <v/>
      </c>
      <c r="U4916" s="152" t="str">
        <f t="shared" si="2284"/>
        <v/>
      </c>
      <c r="V4916" s="152" t="str">
        <f t="shared" si="2285"/>
        <v/>
      </c>
      <c r="W4916" s="153" t="str">
        <f t="shared" si="2286"/>
        <v/>
      </c>
      <c r="X4916" s="153" t="str">
        <f t="shared" si="2287"/>
        <v/>
      </c>
      <c r="Y4916" s="153" t="str">
        <f t="shared" si="2288"/>
        <v/>
      </c>
      <c r="Z4916" s="153" t="str">
        <f t="shared" si="2289"/>
        <v/>
      </c>
      <c r="AA4916" s="152" t="str">
        <f t="shared" si="2290"/>
        <v/>
      </c>
      <c r="AB4916" s="152" t="str">
        <f t="shared" si="2291"/>
        <v/>
      </c>
      <c r="AC4916" s="154" t="str">
        <f t="shared" si="2302"/>
        <v/>
      </c>
      <c r="AD4916" s="154" t="str">
        <f t="shared" si="2303"/>
        <v/>
      </c>
      <c r="AE4916" s="3" t="str">
        <f t="shared" si="2304"/>
        <v/>
      </c>
      <c r="AF4916" s="3" t="str">
        <f t="shared" si="2305"/>
        <v/>
      </c>
      <c r="AG4916" s="3" t="str">
        <f t="shared" si="2306"/>
        <v/>
      </c>
      <c r="AH4916" s="4" t="str">
        <f t="shared" si="2307"/>
        <v/>
      </c>
      <c r="AI4916" s="75" t="str">
        <f t="shared" si="2308"/>
        <v/>
      </c>
      <c r="AJ4916" s="75" t="str">
        <f t="shared" si="2309"/>
        <v/>
      </c>
    </row>
    <row r="4917" spans="1:36" ht="14.25">
      <c r="A4917" s="41" t="str">
        <f t="shared" si="2292"/>
        <v/>
      </c>
      <c r="B4917" s="150" t="str">
        <f>IF(ISNUMBER(A4917),INDEX('MetaTrader Import'!$H$13:$J$5893,TRUNC(((A4917-$A$39+1)-1)/3)+1,MOD((A4917-$A$39+1)-1,3)+1),"")</f>
        <v/>
      </c>
      <c r="C4917" s="43" t="str">
        <f t="shared" si="2293"/>
        <v/>
      </c>
      <c r="D4917" s="43" t="str">
        <f t="shared" ca="1" si="2283"/>
        <v/>
      </c>
      <c r="E4917" s="43" t="str">
        <f t="shared" si="2294"/>
        <v/>
      </c>
      <c r="F4917" s="43" t="str">
        <f t="shared" si="2295"/>
        <v/>
      </c>
      <c r="G4917" s="43" t="str">
        <f>IF(A4917&lt;&gt;"",IF(A4917&lt;Data!$G$11*0.25,$C$13/$G$32,IF(A4917&gt;Data!$G$11*0.25,$C$13,$C$13*10)),"")</f>
        <v/>
      </c>
      <c r="H4917" s="43" t="str">
        <f>IF(A4917&lt;&gt;"",IF(Data!$G$9="constant",$C$13,IF(Data!$G$9="squeeze",G4917,F4917)),"")</f>
        <v/>
      </c>
      <c r="I4917" s="38" t="str">
        <f ca="1">IF(ISNUMBER(A4917),NORMINV(RAND(),0,IF(AND(Data!$G$9="squeeze",A4917&lt;Data!$G$11*0.25),$H$32,1)*$C$30*$C$13)*($C$14*$C$12),"")</f>
        <v/>
      </c>
      <c r="J4917" s="42" t="str">
        <f ca="1">IFERROR(IF(Data!$C$6="Real",B4917,I4917+J4916+($C$14*$C$12)*(NORMINV(RAND(),$C$15,CHOOSE($G$13,$C$13,F4917,G4917)))),"")</f>
        <v/>
      </c>
      <c r="K4917" s="88" t="str">
        <f>IF(ISNUMBER(A4917), IF($G$16="fixed",$G$17,MIN(H4917*Data!$C$7*$C$16*0.5,$C$17*Data!$C$7))*$C$12,"")</f>
        <v/>
      </c>
      <c r="L4917" s="42" t="str">
        <f t="shared" ca="1" si="2310"/>
        <v/>
      </c>
      <c r="M4917" s="44" t="str">
        <f t="shared" ca="1" si="2311"/>
        <v/>
      </c>
      <c r="N4917" s="44" t="str">
        <f t="shared" ca="1" si="2312"/>
        <v/>
      </c>
      <c r="O4917" s="108" t="str">
        <f t="shared" si="2296"/>
        <v/>
      </c>
      <c r="P4917" s="102" t="str">
        <f t="shared" si="2297"/>
        <v/>
      </c>
      <c r="Q4917" s="102" t="str">
        <f t="shared" si="2298"/>
        <v/>
      </c>
      <c r="R4917" s="120" t="str">
        <f t="shared" si="2299"/>
        <v/>
      </c>
      <c r="S4917" s="54" t="str">
        <f t="shared" si="2300"/>
        <v/>
      </c>
      <c r="T4917" s="5" t="str">
        <f t="shared" si="2301"/>
        <v/>
      </c>
      <c r="U4917" s="152" t="str">
        <f t="shared" si="2284"/>
        <v/>
      </c>
      <c r="V4917" s="152" t="str">
        <f t="shared" si="2285"/>
        <v/>
      </c>
      <c r="W4917" s="153" t="str">
        <f t="shared" si="2286"/>
        <v/>
      </c>
      <c r="X4917" s="153" t="str">
        <f t="shared" si="2287"/>
        <v/>
      </c>
      <c r="Y4917" s="153" t="str">
        <f t="shared" si="2288"/>
        <v/>
      </c>
      <c r="Z4917" s="153" t="str">
        <f t="shared" si="2289"/>
        <v/>
      </c>
      <c r="AA4917" s="152" t="str">
        <f t="shared" si="2290"/>
        <v/>
      </c>
      <c r="AB4917" s="152" t="str">
        <f t="shared" si="2291"/>
        <v/>
      </c>
      <c r="AC4917" s="154" t="str">
        <f t="shared" si="2302"/>
        <v/>
      </c>
      <c r="AD4917" s="154" t="str">
        <f t="shared" si="2303"/>
        <v/>
      </c>
      <c r="AE4917" s="3" t="str">
        <f t="shared" si="2304"/>
        <v/>
      </c>
      <c r="AF4917" s="3" t="str">
        <f t="shared" si="2305"/>
        <v/>
      </c>
      <c r="AG4917" s="3" t="str">
        <f t="shared" si="2306"/>
        <v/>
      </c>
      <c r="AH4917" s="4" t="str">
        <f t="shared" si="2307"/>
        <v/>
      </c>
      <c r="AI4917" s="75" t="str">
        <f t="shared" si="2308"/>
        <v/>
      </c>
      <c r="AJ4917" s="75" t="str">
        <f t="shared" si="2309"/>
        <v/>
      </c>
    </row>
    <row r="4918" spans="1:36" ht="14.25">
      <c r="A4918" s="41" t="str">
        <f t="shared" si="2292"/>
        <v/>
      </c>
      <c r="B4918" s="150" t="str">
        <f>IF(ISNUMBER(A4918),INDEX('MetaTrader Import'!$H$13:$J$5893,TRUNC(((A4918-$A$39+1)-1)/3)+1,MOD((A4918-$A$39+1)-1,3)+1),"")</f>
        <v/>
      </c>
      <c r="C4918" s="43" t="str">
        <f t="shared" si="2293"/>
        <v/>
      </c>
      <c r="D4918" s="43" t="str">
        <f t="shared" ca="1" si="2283"/>
        <v/>
      </c>
      <c r="E4918" s="43" t="str">
        <f t="shared" si="2294"/>
        <v/>
      </c>
      <c r="F4918" s="43" t="str">
        <f t="shared" si="2295"/>
        <v/>
      </c>
      <c r="G4918" s="43" t="str">
        <f>IF(A4918&lt;&gt;"",IF(A4918&lt;Data!$G$11*0.25,$C$13/$G$32,IF(A4918&gt;Data!$G$11*0.25,$C$13,$C$13*10)),"")</f>
        <v/>
      </c>
      <c r="H4918" s="43" t="str">
        <f>IF(A4918&lt;&gt;"",IF(Data!$G$9="constant",$C$13,IF(Data!$G$9="squeeze",G4918,F4918)),"")</f>
        <v/>
      </c>
      <c r="I4918" s="38" t="str">
        <f ca="1">IF(ISNUMBER(A4918),NORMINV(RAND(),0,IF(AND(Data!$G$9="squeeze",A4918&lt;Data!$G$11*0.25),$H$32,1)*$C$30*$C$13)*($C$14*$C$12),"")</f>
        <v/>
      </c>
      <c r="J4918" s="42" t="str">
        <f ca="1">IFERROR(IF(Data!$C$6="Real",B4918,I4918+J4917+($C$14*$C$12)*(NORMINV(RAND(),$C$15,CHOOSE($G$13,$C$13,F4918,G4918)))),"")</f>
        <v/>
      </c>
      <c r="K4918" s="88" t="str">
        <f>IF(ISNUMBER(A4918), IF($G$16="fixed",$G$17,MIN(H4918*Data!$C$7*$C$16*0.5,$C$17*Data!$C$7))*$C$12,"")</f>
        <v/>
      </c>
      <c r="L4918" s="42" t="str">
        <f t="shared" ca="1" si="2310"/>
        <v/>
      </c>
      <c r="M4918" s="44" t="str">
        <f t="shared" ca="1" si="2311"/>
        <v/>
      </c>
      <c r="N4918" s="44" t="str">
        <f t="shared" ca="1" si="2312"/>
        <v/>
      </c>
      <c r="O4918" s="108" t="str">
        <f t="shared" si="2296"/>
        <v/>
      </c>
      <c r="P4918" s="102" t="str">
        <f t="shared" si="2297"/>
        <v/>
      </c>
      <c r="Q4918" s="102" t="str">
        <f t="shared" si="2298"/>
        <v/>
      </c>
      <c r="R4918" s="120" t="str">
        <f t="shared" si="2299"/>
        <v/>
      </c>
      <c r="S4918" s="54" t="str">
        <f t="shared" si="2300"/>
        <v/>
      </c>
      <c r="T4918" s="5" t="str">
        <f t="shared" si="2301"/>
        <v/>
      </c>
      <c r="U4918" s="152" t="str">
        <f t="shared" si="2284"/>
        <v/>
      </c>
      <c r="V4918" s="152" t="str">
        <f t="shared" si="2285"/>
        <v/>
      </c>
      <c r="W4918" s="153" t="str">
        <f t="shared" si="2286"/>
        <v/>
      </c>
      <c r="X4918" s="153" t="str">
        <f t="shared" si="2287"/>
        <v/>
      </c>
      <c r="Y4918" s="153" t="str">
        <f t="shared" si="2288"/>
        <v/>
      </c>
      <c r="Z4918" s="153" t="str">
        <f t="shared" si="2289"/>
        <v/>
      </c>
      <c r="AA4918" s="152" t="str">
        <f t="shared" si="2290"/>
        <v/>
      </c>
      <c r="AB4918" s="152" t="str">
        <f t="shared" si="2291"/>
        <v/>
      </c>
      <c r="AC4918" s="154" t="str">
        <f t="shared" si="2302"/>
        <v/>
      </c>
      <c r="AD4918" s="154" t="str">
        <f t="shared" si="2303"/>
        <v/>
      </c>
      <c r="AE4918" s="3" t="str">
        <f t="shared" si="2304"/>
        <v/>
      </c>
      <c r="AF4918" s="3" t="str">
        <f t="shared" si="2305"/>
        <v/>
      </c>
      <c r="AG4918" s="3" t="str">
        <f t="shared" si="2306"/>
        <v/>
      </c>
      <c r="AH4918" s="4" t="str">
        <f t="shared" si="2307"/>
        <v/>
      </c>
      <c r="AI4918" s="75" t="str">
        <f t="shared" si="2308"/>
        <v/>
      </c>
      <c r="AJ4918" s="75" t="str">
        <f t="shared" si="2309"/>
        <v/>
      </c>
    </row>
    <row r="4919" spans="1:36" ht="14.25">
      <c r="A4919" s="41" t="str">
        <f t="shared" si="2292"/>
        <v/>
      </c>
      <c r="B4919" s="150" t="str">
        <f>IF(ISNUMBER(A4919),INDEX('MetaTrader Import'!$H$13:$J$5893,TRUNC(((A4919-$A$39+1)-1)/3)+1,MOD((A4919-$A$39+1)-1,3)+1),"")</f>
        <v/>
      </c>
      <c r="C4919" s="43" t="str">
        <f t="shared" si="2293"/>
        <v/>
      </c>
      <c r="D4919" s="43" t="str">
        <f t="shared" ca="1" si="2283"/>
        <v/>
      </c>
      <c r="E4919" s="43" t="str">
        <f t="shared" si="2294"/>
        <v/>
      </c>
      <c r="F4919" s="43" t="str">
        <f t="shared" si="2295"/>
        <v/>
      </c>
      <c r="G4919" s="43" t="str">
        <f>IF(A4919&lt;&gt;"",IF(A4919&lt;Data!$G$11*0.25,$C$13/$G$32,IF(A4919&gt;Data!$G$11*0.25,$C$13,$C$13*10)),"")</f>
        <v/>
      </c>
      <c r="H4919" s="43" t="str">
        <f>IF(A4919&lt;&gt;"",IF(Data!$G$9="constant",$C$13,IF(Data!$G$9="squeeze",G4919,F4919)),"")</f>
        <v/>
      </c>
      <c r="I4919" s="38" t="str">
        <f ca="1">IF(ISNUMBER(A4919),NORMINV(RAND(),0,IF(AND(Data!$G$9="squeeze",A4919&lt;Data!$G$11*0.25),$H$32,1)*$C$30*$C$13)*($C$14*$C$12),"")</f>
        <v/>
      </c>
      <c r="J4919" s="42" t="str">
        <f ca="1">IFERROR(IF(Data!$C$6="Real",B4919,I4919+J4918+($C$14*$C$12)*(NORMINV(RAND(),$C$15,CHOOSE($G$13,$C$13,F4919,G4919)))),"")</f>
        <v/>
      </c>
      <c r="K4919" s="88" t="str">
        <f>IF(ISNUMBER(A4919), IF($G$16="fixed",$G$17,MIN(H4919*Data!$C$7*$C$16*0.5,$C$17*Data!$C$7))*$C$12,"")</f>
        <v/>
      </c>
      <c r="L4919" s="42" t="str">
        <f t="shared" ca="1" si="2310"/>
        <v/>
      </c>
      <c r="M4919" s="44" t="str">
        <f t="shared" ca="1" si="2311"/>
        <v/>
      </c>
      <c r="N4919" s="44" t="str">
        <f t="shared" ca="1" si="2312"/>
        <v/>
      </c>
      <c r="O4919" s="108" t="str">
        <f t="shared" si="2296"/>
        <v/>
      </c>
      <c r="P4919" s="102" t="str">
        <f t="shared" si="2297"/>
        <v/>
      </c>
      <c r="Q4919" s="102" t="str">
        <f t="shared" si="2298"/>
        <v/>
      </c>
      <c r="R4919" s="120" t="str">
        <f t="shared" si="2299"/>
        <v/>
      </c>
      <c r="S4919" s="54" t="str">
        <f t="shared" si="2300"/>
        <v/>
      </c>
      <c r="T4919" s="5" t="str">
        <f t="shared" si="2301"/>
        <v/>
      </c>
      <c r="U4919" s="152" t="str">
        <f t="shared" si="2284"/>
        <v/>
      </c>
      <c r="V4919" s="152" t="str">
        <f t="shared" si="2285"/>
        <v/>
      </c>
      <c r="W4919" s="153" t="str">
        <f t="shared" si="2286"/>
        <v/>
      </c>
      <c r="X4919" s="153" t="str">
        <f t="shared" si="2287"/>
        <v/>
      </c>
      <c r="Y4919" s="153" t="str">
        <f t="shared" si="2288"/>
        <v/>
      </c>
      <c r="Z4919" s="153" t="str">
        <f t="shared" si="2289"/>
        <v/>
      </c>
      <c r="AA4919" s="152" t="str">
        <f t="shared" si="2290"/>
        <v/>
      </c>
      <c r="AB4919" s="152" t="str">
        <f t="shared" si="2291"/>
        <v/>
      </c>
      <c r="AC4919" s="154" t="str">
        <f t="shared" si="2302"/>
        <v/>
      </c>
      <c r="AD4919" s="154" t="str">
        <f t="shared" si="2303"/>
        <v/>
      </c>
      <c r="AE4919" s="3" t="str">
        <f t="shared" si="2304"/>
        <v/>
      </c>
      <c r="AF4919" s="3" t="str">
        <f t="shared" si="2305"/>
        <v/>
      </c>
      <c r="AG4919" s="3" t="str">
        <f t="shared" si="2306"/>
        <v/>
      </c>
      <c r="AH4919" s="4" t="str">
        <f t="shared" si="2307"/>
        <v/>
      </c>
      <c r="AI4919" s="75" t="str">
        <f t="shared" si="2308"/>
        <v/>
      </c>
      <c r="AJ4919" s="75" t="str">
        <f t="shared" si="2309"/>
        <v/>
      </c>
    </row>
    <row r="4920" spans="1:36" ht="14.25">
      <c r="A4920" s="41" t="str">
        <f t="shared" si="2292"/>
        <v/>
      </c>
      <c r="B4920" s="150" t="str">
        <f>IF(ISNUMBER(A4920),INDEX('MetaTrader Import'!$H$13:$J$5893,TRUNC(((A4920-$A$39+1)-1)/3)+1,MOD((A4920-$A$39+1)-1,3)+1),"")</f>
        <v/>
      </c>
      <c r="C4920" s="43" t="str">
        <f t="shared" si="2293"/>
        <v/>
      </c>
      <c r="D4920" s="43" t="str">
        <f t="shared" ca="1" si="2283"/>
        <v/>
      </c>
      <c r="E4920" s="43" t="str">
        <f t="shared" si="2294"/>
        <v/>
      </c>
      <c r="F4920" s="43" t="str">
        <f t="shared" si="2295"/>
        <v/>
      </c>
      <c r="G4920" s="43" t="str">
        <f>IF(A4920&lt;&gt;"",IF(A4920&lt;Data!$G$11*0.25,$C$13/$G$32,IF(A4920&gt;Data!$G$11*0.25,$C$13,$C$13*10)),"")</f>
        <v/>
      </c>
      <c r="H4920" s="43" t="str">
        <f>IF(A4920&lt;&gt;"",IF(Data!$G$9="constant",$C$13,IF(Data!$G$9="squeeze",G4920,F4920)),"")</f>
        <v/>
      </c>
      <c r="I4920" s="38" t="str">
        <f ca="1">IF(ISNUMBER(A4920),NORMINV(RAND(),0,IF(AND(Data!$G$9="squeeze",A4920&lt;Data!$G$11*0.25),$H$32,1)*$C$30*$C$13)*($C$14*$C$12),"")</f>
        <v/>
      </c>
      <c r="J4920" s="42" t="str">
        <f ca="1">IFERROR(IF(Data!$C$6="Real",B4920,I4920+J4919+($C$14*$C$12)*(NORMINV(RAND(),$C$15,CHOOSE($G$13,$C$13,F4920,G4920)))),"")</f>
        <v/>
      </c>
      <c r="K4920" s="88" t="str">
        <f>IF(ISNUMBER(A4920), IF($G$16="fixed",$G$17,MIN(H4920*Data!$C$7*$C$16*0.5,$C$17*Data!$C$7))*$C$12,"")</f>
        <v/>
      </c>
      <c r="L4920" s="42" t="str">
        <f t="shared" ca="1" si="2310"/>
        <v/>
      </c>
      <c r="M4920" s="44" t="str">
        <f t="shared" ca="1" si="2311"/>
        <v/>
      </c>
      <c r="N4920" s="44" t="str">
        <f t="shared" ca="1" si="2312"/>
        <v/>
      </c>
      <c r="O4920" s="108" t="str">
        <f t="shared" si="2296"/>
        <v/>
      </c>
      <c r="P4920" s="102" t="str">
        <f t="shared" si="2297"/>
        <v/>
      </c>
      <c r="Q4920" s="102" t="str">
        <f t="shared" si="2298"/>
        <v/>
      </c>
      <c r="R4920" s="120" t="str">
        <f t="shared" si="2299"/>
        <v/>
      </c>
      <c r="S4920" s="54" t="str">
        <f t="shared" si="2300"/>
        <v/>
      </c>
      <c r="T4920" s="5" t="str">
        <f t="shared" si="2301"/>
        <v/>
      </c>
      <c r="U4920" s="152" t="str">
        <f t="shared" si="2284"/>
        <v/>
      </c>
      <c r="V4920" s="152" t="str">
        <f t="shared" si="2285"/>
        <v/>
      </c>
      <c r="W4920" s="153" t="str">
        <f t="shared" si="2286"/>
        <v/>
      </c>
      <c r="X4920" s="153" t="str">
        <f t="shared" si="2287"/>
        <v/>
      </c>
      <c r="Y4920" s="153" t="str">
        <f t="shared" si="2288"/>
        <v/>
      </c>
      <c r="Z4920" s="153" t="str">
        <f t="shared" si="2289"/>
        <v/>
      </c>
      <c r="AA4920" s="152" t="str">
        <f t="shared" si="2290"/>
        <v/>
      </c>
      <c r="AB4920" s="152" t="str">
        <f t="shared" si="2291"/>
        <v/>
      </c>
      <c r="AC4920" s="154" t="str">
        <f t="shared" si="2302"/>
        <v/>
      </c>
      <c r="AD4920" s="154" t="str">
        <f t="shared" si="2303"/>
        <v/>
      </c>
      <c r="AE4920" s="3" t="str">
        <f t="shared" si="2304"/>
        <v/>
      </c>
      <c r="AF4920" s="3" t="str">
        <f t="shared" si="2305"/>
        <v/>
      </c>
      <c r="AG4920" s="3" t="str">
        <f t="shared" si="2306"/>
        <v/>
      </c>
      <c r="AH4920" s="4" t="str">
        <f t="shared" si="2307"/>
        <v/>
      </c>
      <c r="AI4920" s="75" t="str">
        <f t="shared" si="2308"/>
        <v/>
      </c>
      <c r="AJ4920" s="75" t="str">
        <f t="shared" si="2309"/>
        <v/>
      </c>
    </row>
    <row r="4921" spans="1:36" ht="14.25">
      <c r="A4921" s="41" t="str">
        <f t="shared" si="2292"/>
        <v/>
      </c>
      <c r="B4921" s="150" t="str">
        <f>IF(ISNUMBER(A4921),INDEX('MetaTrader Import'!$H$13:$J$5893,TRUNC(((A4921-$A$39+1)-1)/3)+1,MOD((A4921-$A$39+1)-1,3)+1),"")</f>
        <v/>
      </c>
      <c r="C4921" s="43" t="str">
        <f t="shared" si="2293"/>
        <v/>
      </c>
      <c r="D4921" s="43" t="str">
        <f t="shared" ca="1" si="2283"/>
        <v/>
      </c>
      <c r="E4921" s="43" t="str">
        <f t="shared" si="2294"/>
        <v/>
      </c>
      <c r="F4921" s="43" t="str">
        <f t="shared" si="2295"/>
        <v/>
      </c>
      <c r="G4921" s="43" t="str">
        <f>IF(A4921&lt;&gt;"",IF(A4921&lt;Data!$G$11*0.25,$C$13/$G$32,IF(A4921&gt;Data!$G$11*0.25,$C$13,$C$13*10)),"")</f>
        <v/>
      </c>
      <c r="H4921" s="43" t="str">
        <f>IF(A4921&lt;&gt;"",IF(Data!$G$9="constant",$C$13,IF(Data!$G$9="squeeze",G4921,F4921)),"")</f>
        <v/>
      </c>
      <c r="I4921" s="38" t="str">
        <f ca="1">IF(ISNUMBER(A4921),NORMINV(RAND(),0,IF(AND(Data!$G$9="squeeze",A4921&lt;Data!$G$11*0.25),$H$32,1)*$C$30*$C$13)*($C$14*$C$12),"")</f>
        <v/>
      </c>
      <c r="J4921" s="42" t="str">
        <f ca="1">IFERROR(IF(Data!$C$6="Real",B4921,I4921+J4920+($C$14*$C$12)*(NORMINV(RAND(),$C$15,CHOOSE($G$13,$C$13,F4921,G4921)))),"")</f>
        <v/>
      </c>
      <c r="K4921" s="88" t="str">
        <f>IF(ISNUMBER(A4921), IF($G$16="fixed",$G$17,MIN(H4921*Data!$C$7*$C$16*0.5,$C$17*Data!$C$7))*$C$12,"")</f>
        <v/>
      </c>
      <c r="L4921" s="42" t="str">
        <f t="shared" ca="1" si="2310"/>
        <v/>
      </c>
      <c r="M4921" s="44" t="str">
        <f t="shared" ca="1" si="2311"/>
        <v/>
      </c>
      <c r="N4921" s="44" t="str">
        <f t="shared" ca="1" si="2312"/>
        <v/>
      </c>
      <c r="O4921" s="108" t="str">
        <f t="shared" si="2296"/>
        <v/>
      </c>
      <c r="P4921" s="102" t="str">
        <f t="shared" si="2297"/>
        <v/>
      </c>
      <c r="Q4921" s="102" t="str">
        <f t="shared" si="2298"/>
        <v/>
      </c>
      <c r="R4921" s="120" t="str">
        <f t="shared" si="2299"/>
        <v/>
      </c>
      <c r="S4921" s="54" t="str">
        <f t="shared" si="2300"/>
        <v/>
      </c>
      <c r="T4921" s="5" t="str">
        <f t="shared" si="2301"/>
        <v/>
      </c>
      <c r="U4921" s="152" t="str">
        <f t="shared" si="2284"/>
        <v/>
      </c>
      <c r="V4921" s="152" t="str">
        <f t="shared" si="2285"/>
        <v/>
      </c>
      <c r="W4921" s="153" t="str">
        <f t="shared" si="2286"/>
        <v/>
      </c>
      <c r="X4921" s="153" t="str">
        <f t="shared" si="2287"/>
        <v/>
      </c>
      <c r="Y4921" s="153" t="str">
        <f t="shared" si="2288"/>
        <v/>
      </c>
      <c r="Z4921" s="153" t="str">
        <f t="shared" si="2289"/>
        <v/>
      </c>
      <c r="AA4921" s="152" t="str">
        <f t="shared" si="2290"/>
        <v/>
      </c>
      <c r="AB4921" s="152" t="str">
        <f t="shared" si="2291"/>
        <v/>
      </c>
      <c r="AC4921" s="154" t="str">
        <f t="shared" si="2302"/>
        <v/>
      </c>
      <c r="AD4921" s="154" t="str">
        <f t="shared" si="2303"/>
        <v/>
      </c>
      <c r="AE4921" s="3" t="str">
        <f t="shared" si="2304"/>
        <v/>
      </c>
      <c r="AF4921" s="3" t="str">
        <f t="shared" si="2305"/>
        <v/>
      </c>
      <c r="AG4921" s="3" t="str">
        <f t="shared" si="2306"/>
        <v/>
      </c>
      <c r="AH4921" s="4" t="str">
        <f t="shared" si="2307"/>
        <v/>
      </c>
      <c r="AI4921" s="75" t="str">
        <f t="shared" si="2308"/>
        <v/>
      </c>
      <c r="AJ4921" s="75" t="str">
        <f t="shared" si="2309"/>
        <v/>
      </c>
    </row>
    <row r="4922" spans="1:36" ht="14.25">
      <c r="A4922" s="41" t="str">
        <f t="shared" si="2292"/>
        <v/>
      </c>
      <c r="B4922" s="150" t="str">
        <f>IF(ISNUMBER(A4922),INDEX('MetaTrader Import'!$H$13:$J$5893,TRUNC(((A4922-$A$39+1)-1)/3)+1,MOD((A4922-$A$39+1)-1,3)+1),"")</f>
        <v/>
      </c>
      <c r="C4922" s="43" t="str">
        <f t="shared" si="2293"/>
        <v/>
      </c>
      <c r="D4922" s="43" t="str">
        <f t="shared" ca="1" si="2283"/>
        <v/>
      </c>
      <c r="E4922" s="43" t="str">
        <f t="shared" si="2294"/>
        <v/>
      </c>
      <c r="F4922" s="43" t="str">
        <f t="shared" si="2295"/>
        <v/>
      </c>
      <c r="G4922" s="43" t="str">
        <f>IF(A4922&lt;&gt;"",IF(A4922&lt;Data!$G$11*0.25,$C$13/$G$32,IF(A4922&gt;Data!$G$11*0.25,$C$13,$C$13*10)),"")</f>
        <v/>
      </c>
      <c r="H4922" s="43" t="str">
        <f>IF(A4922&lt;&gt;"",IF(Data!$G$9="constant",$C$13,IF(Data!$G$9="squeeze",G4922,F4922)),"")</f>
        <v/>
      </c>
      <c r="I4922" s="38" t="str">
        <f ca="1">IF(ISNUMBER(A4922),NORMINV(RAND(),0,IF(AND(Data!$G$9="squeeze",A4922&lt;Data!$G$11*0.25),$H$32,1)*$C$30*$C$13)*($C$14*$C$12),"")</f>
        <v/>
      </c>
      <c r="J4922" s="42" t="str">
        <f ca="1">IFERROR(IF(Data!$C$6="Real",B4922,I4922+J4921+($C$14*$C$12)*(NORMINV(RAND(),$C$15,CHOOSE($G$13,$C$13,F4922,G4922)))),"")</f>
        <v/>
      </c>
      <c r="K4922" s="88" t="str">
        <f>IF(ISNUMBER(A4922), IF($G$16="fixed",$G$17,MIN(H4922*Data!$C$7*$C$16*0.5,$C$17*Data!$C$7))*$C$12,"")</f>
        <v/>
      </c>
      <c r="L4922" s="42" t="str">
        <f t="shared" ca="1" si="2310"/>
        <v/>
      </c>
      <c r="M4922" s="44" t="str">
        <f t="shared" ca="1" si="2311"/>
        <v/>
      </c>
      <c r="N4922" s="44" t="str">
        <f t="shared" ca="1" si="2312"/>
        <v/>
      </c>
      <c r="O4922" s="108" t="str">
        <f t="shared" si="2296"/>
        <v/>
      </c>
      <c r="P4922" s="102" t="str">
        <f t="shared" si="2297"/>
        <v/>
      </c>
      <c r="Q4922" s="102" t="str">
        <f t="shared" si="2298"/>
        <v/>
      </c>
      <c r="R4922" s="120" t="str">
        <f t="shared" si="2299"/>
        <v/>
      </c>
      <c r="S4922" s="54" t="str">
        <f t="shared" si="2300"/>
        <v/>
      </c>
      <c r="T4922" s="5" t="str">
        <f t="shared" si="2301"/>
        <v/>
      </c>
      <c r="U4922" s="152" t="str">
        <f t="shared" si="2284"/>
        <v/>
      </c>
      <c r="V4922" s="152" t="str">
        <f t="shared" si="2285"/>
        <v/>
      </c>
      <c r="W4922" s="153" t="str">
        <f t="shared" si="2286"/>
        <v/>
      </c>
      <c r="X4922" s="153" t="str">
        <f t="shared" si="2287"/>
        <v/>
      </c>
      <c r="Y4922" s="153" t="str">
        <f t="shared" si="2288"/>
        <v/>
      </c>
      <c r="Z4922" s="153" t="str">
        <f t="shared" si="2289"/>
        <v/>
      </c>
      <c r="AA4922" s="152" t="str">
        <f t="shared" si="2290"/>
        <v/>
      </c>
      <c r="AB4922" s="152" t="str">
        <f t="shared" si="2291"/>
        <v/>
      </c>
      <c r="AC4922" s="154" t="str">
        <f t="shared" si="2302"/>
        <v/>
      </c>
      <c r="AD4922" s="154" t="str">
        <f t="shared" si="2303"/>
        <v/>
      </c>
      <c r="AE4922" s="3" t="str">
        <f t="shared" si="2304"/>
        <v/>
      </c>
      <c r="AF4922" s="3" t="str">
        <f t="shared" si="2305"/>
        <v/>
      </c>
      <c r="AG4922" s="3" t="str">
        <f t="shared" si="2306"/>
        <v/>
      </c>
      <c r="AH4922" s="4" t="str">
        <f t="shared" si="2307"/>
        <v/>
      </c>
      <c r="AI4922" s="75" t="str">
        <f t="shared" si="2308"/>
        <v/>
      </c>
      <c r="AJ4922" s="75" t="str">
        <f t="shared" si="2309"/>
        <v/>
      </c>
    </row>
    <row r="4923" spans="1:36" ht="14.25">
      <c r="A4923" s="41" t="str">
        <f t="shared" si="2292"/>
        <v/>
      </c>
      <c r="B4923" s="150" t="str">
        <f>IF(ISNUMBER(A4923),INDEX('MetaTrader Import'!$H$13:$J$5893,TRUNC(((A4923-$A$39+1)-1)/3)+1,MOD((A4923-$A$39+1)-1,3)+1),"")</f>
        <v/>
      </c>
      <c r="C4923" s="43" t="str">
        <f t="shared" si="2293"/>
        <v/>
      </c>
      <c r="D4923" s="43" t="str">
        <f t="shared" ca="1" si="2283"/>
        <v/>
      </c>
      <c r="E4923" s="43" t="str">
        <f t="shared" si="2294"/>
        <v/>
      </c>
      <c r="F4923" s="43" t="str">
        <f t="shared" si="2295"/>
        <v/>
      </c>
      <c r="G4923" s="43" t="str">
        <f>IF(A4923&lt;&gt;"",IF(A4923&lt;Data!$G$11*0.25,$C$13/$G$32,IF(A4923&gt;Data!$G$11*0.25,$C$13,$C$13*10)),"")</f>
        <v/>
      </c>
      <c r="H4923" s="43" t="str">
        <f>IF(A4923&lt;&gt;"",IF(Data!$G$9="constant",$C$13,IF(Data!$G$9="squeeze",G4923,F4923)),"")</f>
        <v/>
      </c>
      <c r="I4923" s="38" t="str">
        <f ca="1">IF(ISNUMBER(A4923),NORMINV(RAND(),0,IF(AND(Data!$G$9="squeeze",A4923&lt;Data!$G$11*0.25),$H$32,1)*$C$30*$C$13)*($C$14*$C$12),"")</f>
        <v/>
      </c>
      <c r="J4923" s="42" t="str">
        <f ca="1">IFERROR(IF(Data!$C$6="Real",B4923,I4923+J4922+($C$14*$C$12)*(NORMINV(RAND(),$C$15,CHOOSE($G$13,$C$13,F4923,G4923)))),"")</f>
        <v/>
      </c>
      <c r="K4923" s="88" t="str">
        <f>IF(ISNUMBER(A4923), IF($G$16="fixed",$G$17,MIN(H4923*Data!$C$7*$C$16*0.5,$C$17*Data!$C$7))*$C$12,"")</f>
        <v/>
      </c>
      <c r="L4923" s="42" t="str">
        <f t="shared" ca="1" si="2310"/>
        <v/>
      </c>
      <c r="M4923" s="44" t="str">
        <f t="shared" ca="1" si="2311"/>
        <v/>
      </c>
      <c r="N4923" s="44" t="str">
        <f t="shared" ca="1" si="2312"/>
        <v/>
      </c>
      <c r="O4923" s="108" t="str">
        <f t="shared" si="2296"/>
        <v/>
      </c>
      <c r="P4923" s="102" t="str">
        <f t="shared" si="2297"/>
        <v/>
      </c>
      <c r="Q4923" s="102" t="str">
        <f t="shared" si="2298"/>
        <v/>
      </c>
      <c r="R4923" s="120" t="str">
        <f t="shared" si="2299"/>
        <v/>
      </c>
      <c r="S4923" s="54" t="str">
        <f t="shared" si="2300"/>
        <v/>
      </c>
      <c r="T4923" s="5" t="str">
        <f t="shared" si="2301"/>
        <v/>
      </c>
      <c r="U4923" s="152" t="str">
        <f t="shared" si="2284"/>
        <v/>
      </c>
      <c r="V4923" s="152" t="str">
        <f t="shared" si="2285"/>
        <v/>
      </c>
      <c r="W4923" s="153" t="str">
        <f t="shared" si="2286"/>
        <v/>
      </c>
      <c r="X4923" s="153" t="str">
        <f t="shared" si="2287"/>
        <v/>
      </c>
      <c r="Y4923" s="153" t="str">
        <f t="shared" si="2288"/>
        <v/>
      </c>
      <c r="Z4923" s="153" t="str">
        <f t="shared" si="2289"/>
        <v/>
      </c>
      <c r="AA4923" s="152" t="str">
        <f t="shared" si="2290"/>
        <v/>
      </c>
      <c r="AB4923" s="152" t="str">
        <f t="shared" si="2291"/>
        <v/>
      </c>
      <c r="AC4923" s="154" t="str">
        <f t="shared" si="2302"/>
        <v/>
      </c>
      <c r="AD4923" s="154" t="str">
        <f t="shared" si="2303"/>
        <v/>
      </c>
      <c r="AE4923" s="3" t="str">
        <f t="shared" si="2304"/>
        <v/>
      </c>
      <c r="AF4923" s="3" t="str">
        <f t="shared" si="2305"/>
        <v/>
      </c>
      <c r="AG4923" s="3" t="str">
        <f t="shared" si="2306"/>
        <v/>
      </c>
      <c r="AH4923" s="4" t="str">
        <f t="shared" si="2307"/>
        <v/>
      </c>
      <c r="AI4923" s="75" t="str">
        <f t="shared" si="2308"/>
        <v/>
      </c>
      <c r="AJ4923" s="75" t="str">
        <f t="shared" si="2309"/>
        <v/>
      </c>
    </row>
    <row r="4924" spans="1:36" ht="14.25">
      <c r="A4924" s="41" t="str">
        <f t="shared" si="2292"/>
        <v/>
      </c>
      <c r="B4924" s="150" t="str">
        <f>IF(ISNUMBER(A4924),INDEX('MetaTrader Import'!$H$13:$J$5893,TRUNC(((A4924-$A$39+1)-1)/3)+1,MOD((A4924-$A$39+1)-1,3)+1),"")</f>
        <v/>
      </c>
      <c r="C4924" s="43" t="str">
        <f t="shared" si="2293"/>
        <v/>
      </c>
      <c r="D4924" s="43" t="str">
        <f t="shared" ca="1" si="2283"/>
        <v/>
      </c>
      <c r="E4924" s="43" t="str">
        <f t="shared" si="2294"/>
        <v/>
      </c>
      <c r="F4924" s="43" t="str">
        <f t="shared" si="2295"/>
        <v/>
      </c>
      <c r="G4924" s="43" t="str">
        <f>IF(A4924&lt;&gt;"",IF(A4924&lt;Data!$G$11*0.25,$C$13/$G$32,IF(A4924&gt;Data!$G$11*0.25,$C$13,$C$13*10)),"")</f>
        <v/>
      </c>
      <c r="H4924" s="43" t="str">
        <f>IF(A4924&lt;&gt;"",IF(Data!$G$9="constant",$C$13,IF(Data!$G$9="squeeze",G4924,F4924)),"")</f>
        <v/>
      </c>
      <c r="I4924" s="38" t="str">
        <f ca="1">IF(ISNUMBER(A4924),NORMINV(RAND(),0,IF(AND(Data!$G$9="squeeze",A4924&lt;Data!$G$11*0.25),$H$32,1)*$C$30*$C$13)*($C$14*$C$12),"")</f>
        <v/>
      </c>
      <c r="J4924" s="42" t="str">
        <f ca="1">IFERROR(IF(Data!$C$6="Real",B4924,I4924+J4923+($C$14*$C$12)*(NORMINV(RAND(),$C$15,CHOOSE($G$13,$C$13,F4924,G4924)))),"")</f>
        <v/>
      </c>
      <c r="K4924" s="88" t="str">
        <f>IF(ISNUMBER(A4924), IF($G$16="fixed",$G$17,MIN(H4924*Data!$C$7*$C$16*0.5,$C$17*Data!$C$7))*$C$12,"")</f>
        <v/>
      </c>
      <c r="L4924" s="42" t="str">
        <f t="shared" ca="1" si="2310"/>
        <v/>
      </c>
      <c r="M4924" s="44" t="str">
        <f t="shared" ca="1" si="2311"/>
        <v/>
      </c>
      <c r="N4924" s="44" t="str">
        <f t="shared" ca="1" si="2312"/>
        <v/>
      </c>
      <c r="O4924" s="108" t="str">
        <f t="shared" si="2296"/>
        <v/>
      </c>
      <c r="P4924" s="102" t="str">
        <f t="shared" si="2297"/>
        <v/>
      </c>
      <c r="Q4924" s="102" t="str">
        <f t="shared" si="2298"/>
        <v/>
      </c>
      <c r="R4924" s="120" t="str">
        <f t="shared" si="2299"/>
        <v/>
      </c>
      <c r="S4924" s="54" t="str">
        <f t="shared" si="2300"/>
        <v/>
      </c>
      <c r="T4924" s="5" t="str">
        <f t="shared" si="2301"/>
        <v/>
      </c>
      <c r="U4924" s="152" t="str">
        <f t="shared" si="2284"/>
        <v/>
      </c>
      <c r="V4924" s="152" t="str">
        <f t="shared" si="2285"/>
        <v/>
      </c>
      <c r="W4924" s="153" t="str">
        <f t="shared" si="2286"/>
        <v/>
      </c>
      <c r="X4924" s="153" t="str">
        <f t="shared" si="2287"/>
        <v/>
      </c>
      <c r="Y4924" s="153" t="str">
        <f t="shared" si="2288"/>
        <v/>
      </c>
      <c r="Z4924" s="153" t="str">
        <f t="shared" si="2289"/>
        <v/>
      </c>
      <c r="AA4924" s="152" t="str">
        <f t="shared" si="2290"/>
        <v/>
      </c>
      <c r="AB4924" s="152" t="str">
        <f t="shared" si="2291"/>
        <v/>
      </c>
      <c r="AC4924" s="154" t="str">
        <f t="shared" si="2302"/>
        <v/>
      </c>
      <c r="AD4924" s="154" t="str">
        <f t="shared" si="2303"/>
        <v/>
      </c>
      <c r="AE4924" s="3" t="str">
        <f t="shared" si="2304"/>
        <v/>
      </c>
      <c r="AF4924" s="3" t="str">
        <f t="shared" si="2305"/>
        <v/>
      </c>
      <c r="AG4924" s="3" t="str">
        <f t="shared" si="2306"/>
        <v/>
      </c>
      <c r="AH4924" s="4" t="str">
        <f t="shared" si="2307"/>
        <v/>
      </c>
      <c r="AI4924" s="75" t="str">
        <f t="shared" si="2308"/>
        <v/>
      </c>
      <c r="AJ4924" s="75" t="str">
        <f t="shared" si="2309"/>
        <v/>
      </c>
    </row>
    <row r="4925" spans="1:36" ht="14.25">
      <c r="A4925" s="41" t="str">
        <f t="shared" si="2292"/>
        <v/>
      </c>
      <c r="B4925" s="150" t="str">
        <f>IF(ISNUMBER(A4925),INDEX('MetaTrader Import'!$H$13:$J$5893,TRUNC(((A4925-$A$39+1)-1)/3)+1,MOD((A4925-$A$39+1)-1,3)+1),"")</f>
        <v/>
      </c>
      <c r="C4925" s="43" t="str">
        <f t="shared" si="2293"/>
        <v/>
      </c>
      <c r="D4925" s="43" t="str">
        <f t="shared" ca="1" si="2283"/>
        <v/>
      </c>
      <c r="E4925" s="43" t="str">
        <f t="shared" si="2294"/>
        <v/>
      </c>
      <c r="F4925" s="43" t="str">
        <f t="shared" si="2295"/>
        <v/>
      </c>
      <c r="G4925" s="43" t="str">
        <f>IF(A4925&lt;&gt;"",IF(A4925&lt;Data!$G$11*0.25,$C$13/$G$32,IF(A4925&gt;Data!$G$11*0.25,$C$13,$C$13*10)),"")</f>
        <v/>
      </c>
      <c r="H4925" s="43" t="str">
        <f>IF(A4925&lt;&gt;"",IF(Data!$G$9="constant",$C$13,IF(Data!$G$9="squeeze",G4925,F4925)),"")</f>
        <v/>
      </c>
      <c r="I4925" s="38" t="str">
        <f ca="1">IF(ISNUMBER(A4925),NORMINV(RAND(),0,IF(AND(Data!$G$9="squeeze",A4925&lt;Data!$G$11*0.25),$H$32,1)*$C$30*$C$13)*($C$14*$C$12),"")</f>
        <v/>
      </c>
      <c r="J4925" s="42" t="str">
        <f ca="1">IFERROR(IF(Data!$C$6="Real",B4925,I4925+J4924+($C$14*$C$12)*(NORMINV(RAND(),$C$15,CHOOSE($G$13,$C$13,F4925,G4925)))),"")</f>
        <v/>
      </c>
      <c r="K4925" s="88" t="str">
        <f>IF(ISNUMBER(A4925), IF($G$16="fixed",$G$17,MIN(H4925*Data!$C$7*$C$16*0.5,$C$17*Data!$C$7))*$C$12,"")</f>
        <v/>
      </c>
      <c r="L4925" s="42" t="str">
        <f t="shared" ca="1" si="2310"/>
        <v/>
      </c>
      <c r="M4925" s="44" t="str">
        <f t="shared" ca="1" si="2311"/>
        <v/>
      </c>
      <c r="N4925" s="44" t="str">
        <f t="shared" ca="1" si="2312"/>
        <v/>
      </c>
      <c r="O4925" s="108" t="str">
        <f t="shared" si="2296"/>
        <v/>
      </c>
      <c r="P4925" s="102" t="str">
        <f t="shared" si="2297"/>
        <v/>
      </c>
      <c r="Q4925" s="102" t="str">
        <f t="shared" si="2298"/>
        <v/>
      </c>
      <c r="R4925" s="120" t="str">
        <f t="shared" si="2299"/>
        <v/>
      </c>
      <c r="S4925" s="54" t="str">
        <f t="shared" si="2300"/>
        <v/>
      </c>
      <c r="T4925" s="5" t="str">
        <f t="shared" si="2301"/>
        <v/>
      </c>
      <c r="U4925" s="152" t="str">
        <f t="shared" si="2284"/>
        <v/>
      </c>
      <c r="V4925" s="152" t="str">
        <f t="shared" si="2285"/>
        <v/>
      </c>
      <c r="W4925" s="153" t="str">
        <f t="shared" si="2286"/>
        <v/>
      </c>
      <c r="X4925" s="153" t="str">
        <f t="shared" si="2287"/>
        <v/>
      </c>
      <c r="Y4925" s="153" t="str">
        <f t="shared" si="2288"/>
        <v/>
      </c>
      <c r="Z4925" s="153" t="str">
        <f t="shared" si="2289"/>
        <v/>
      </c>
      <c r="AA4925" s="152" t="str">
        <f t="shared" si="2290"/>
        <v/>
      </c>
      <c r="AB4925" s="152" t="str">
        <f t="shared" si="2291"/>
        <v/>
      </c>
      <c r="AC4925" s="154" t="str">
        <f t="shared" si="2302"/>
        <v/>
      </c>
      <c r="AD4925" s="154" t="str">
        <f t="shared" si="2303"/>
        <v/>
      </c>
      <c r="AE4925" s="3" t="str">
        <f t="shared" si="2304"/>
        <v/>
      </c>
      <c r="AF4925" s="3" t="str">
        <f t="shared" si="2305"/>
        <v/>
      </c>
      <c r="AG4925" s="3" t="str">
        <f t="shared" si="2306"/>
        <v/>
      </c>
      <c r="AH4925" s="4" t="str">
        <f t="shared" si="2307"/>
        <v/>
      </c>
      <c r="AI4925" s="75" t="str">
        <f t="shared" si="2308"/>
        <v/>
      </c>
      <c r="AJ4925" s="75" t="str">
        <f t="shared" si="2309"/>
        <v/>
      </c>
    </row>
    <row r="4926" spans="1:36" ht="14.25">
      <c r="A4926" s="41" t="str">
        <f t="shared" si="2292"/>
        <v/>
      </c>
      <c r="B4926" s="150" t="str">
        <f>IF(ISNUMBER(A4926),INDEX('MetaTrader Import'!$H$13:$J$5893,TRUNC(((A4926-$A$39+1)-1)/3)+1,MOD((A4926-$A$39+1)-1,3)+1),"")</f>
        <v/>
      </c>
      <c r="C4926" s="43" t="str">
        <f t="shared" si="2293"/>
        <v/>
      </c>
      <c r="D4926" s="43" t="str">
        <f t="shared" ca="1" si="2283"/>
        <v/>
      </c>
      <c r="E4926" s="43" t="str">
        <f t="shared" si="2294"/>
        <v/>
      </c>
      <c r="F4926" s="43" t="str">
        <f t="shared" si="2295"/>
        <v/>
      </c>
      <c r="G4926" s="43" t="str">
        <f>IF(A4926&lt;&gt;"",IF(A4926&lt;Data!$G$11*0.25,$C$13/$G$32,IF(A4926&gt;Data!$G$11*0.25,$C$13,$C$13*10)),"")</f>
        <v/>
      </c>
      <c r="H4926" s="43" t="str">
        <f>IF(A4926&lt;&gt;"",IF(Data!$G$9="constant",$C$13,IF(Data!$G$9="squeeze",G4926,F4926)),"")</f>
        <v/>
      </c>
      <c r="I4926" s="38" t="str">
        <f ca="1">IF(ISNUMBER(A4926),NORMINV(RAND(),0,IF(AND(Data!$G$9="squeeze",A4926&lt;Data!$G$11*0.25),$H$32,1)*$C$30*$C$13)*($C$14*$C$12),"")</f>
        <v/>
      </c>
      <c r="J4926" s="42" t="str">
        <f ca="1">IFERROR(IF(Data!$C$6="Real",B4926,I4926+J4925+($C$14*$C$12)*(NORMINV(RAND(),$C$15,CHOOSE($G$13,$C$13,F4926,G4926)))),"")</f>
        <v/>
      </c>
      <c r="K4926" s="88" t="str">
        <f>IF(ISNUMBER(A4926), IF($G$16="fixed",$G$17,MIN(H4926*Data!$C$7*$C$16*0.5,$C$17*Data!$C$7))*$C$12,"")</f>
        <v/>
      </c>
      <c r="L4926" s="42" t="str">
        <f t="shared" ca="1" si="2310"/>
        <v/>
      </c>
      <c r="M4926" s="44" t="str">
        <f t="shared" ca="1" si="2311"/>
        <v/>
      </c>
      <c r="N4926" s="44" t="str">
        <f t="shared" ca="1" si="2312"/>
        <v/>
      </c>
      <c r="O4926" s="108" t="str">
        <f t="shared" si="2296"/>
        <v/>
      </c>
      <c r="P4926" s="102" t="str">
        <f t="shared" si="2297"/>
        <v/>
      </c>
      <c r="Q4926" s="102" t="str">
        <f t="shared" si="2298"/>
        <v/>
      </c>
      <c r="R4926" s="120" t="str">
        <f t="shared" si="2299"/>
        <v/>
      </c>
      <c r="S4926" s="54" t="str">
        <f t="shared" si="2300"/>
        <v/>
      </c>
      <c r="T4926" s="5" t="str">
        <f t="shared" si="2301"/>
        <v/>
      </c>
      <c r="U4926" s="152" t="str">
        <f t="shared" si="2284"/>
        <v/>
      </c>
      <c r="V4926" s="152" t="str">
        <f t="shared" si="2285"/>
        <v/>
      </c>
      <c r="W4926" s="153" t="str">
        <f t="shared" si="2286"/>
        <v/>
      </c>
      <c r="X4926" s="153" t="str">
        <f t="shared" si="2287"/>
        <v/>
      </c>
      <c r="Y4926" s="153" t="str">
        <f t="shared" si="2288"/>
        <v/>
      </c>
      <c r="Z4926" s="153" t="str">
        <f t="shared" si="2289"/>
        <v/>
      </c>
      <c r="AA4926" s="152" t="str">
        <f t="shared" si="2290"/>
        <v/>
      </c>
      <c r="AB4926" s="152" t="str">
        <f t="shared" si="2291"/>
        <v/>
      </c>
      <c r="AC4926" s="154" t="str">
        <f t="shared" si="2302"/>
        <v/>
      </c>
      <c r="AD4926" s="154" t="str">
        <f t="shared" si="2303"/>
        <v/>
      </c>
      <c r="AE4926" s="3" t="str">
        <f t="shared" si="2304"/>
        <v/>
      </c>
      <c r="AF4926" s="3" t="str">
        <f t="shared" si="2305"/>
        <v/>
      </c>
      <c r="AG4926" s="3" t="str">
        <f t="shared" si="2306"/>
        <v/>
      </c>
      <c r="AH4926" s="4" t="str">
        <f t="shared" si="2307"/>
        <v/>
      </c>
      <c r="AI4926" s="75" t="str">
        <f t="shared" si="2308"/>
        <v/>
      </c>
      <c r="AJ4926" s="75" t="str">
        <f t="shared" si="2309"/>
        <v/>
      </c>
    </row>
    <row r="4927" spans="1:36" ht="14.25">
      <c r="A4927" s="41" t="str">
        <f t="shared" si="2292"/>
        <v/>
      </c>
      <c r="B4927" s="150" t="str">
        <f>IF(ISNUMBER(A4927),INDEX('MetaTrader Import'!$H$13:$J$5893,TRUNC(((A4927-$A$39+1)-1)/3)+1,MOD((A4927-$A$39+1)-1,3)+1),"")</f>
        <v/>
      </c>
      <c r="C4927" s="43" t="str">
        <f t="shared" si="2293"/>
        <v/>
      </c>
      <c r="D4927" s="43" t="str">
        <f t="shared" ca="1" si="2283"/>
        <v/>
      </c>
      <c r="E4927" s="43" t="str">
        <f t="shared" si="2294"/>
        <v/>
      </c>
      <c r="F4927" s="43" t="str">
        <f t="shared" si="2295"/>
        <v/>
      </c>
      <c r="G4927" s="43" t="str">
        <f>IF(A4927&lt;&gt;"",IF(A4927&lt;Data!$G$11*0.25,$C$13/$G$32,IF(A4927&gt;Data!$G$11*0.25,$C$13,$C$13*10)),"")</f>
        <v/>
      </c>
      <c r="H4927" s="43" t="str">
        <f>IF(A4927&lt;&gt;"",IF(Data!$G$9="constant",$C$13,IF(Data!$G$9="squeeze",G4927,F4927)),"")</f>
        <v/>
      </c>
      <c r="I4927" s="38" t="str">
        <f ca="1">IF(ISNUMBER(A4927),NORMINV(RAND(),0,IF(AND(Data!$G$9="squeeze",A4927&lt;Data!$G$11*0.25),$H$32,1)*$C$30*$C$13)*($C$14*$C$12),"")</f>
        <v/>
      </c>
      <c r="J4927" s="42" t="str">
        <f ca="1">IFERROR(IF(Data!$C$6="Real",B4927,I4927+J4926+($C$14*$C$12)*(NORMINV(RAND(),$C$15,CHOOSE($G$13,$C$13,F4927,G4927)))),"")</f>
        <v/>
      </c>
      <c r="K4927" s="88" t="str">
        <f>IF(ISNUMBER(A4927), IF($G$16="fixed",$G$17,MIN(H4927*Data!$C$7*$C$16*0.5,$C$17*Data!$C$7))*$C$12,"")</f>
        <v/>
      </c>
      <c r="L4927" s="42" t="str">
        <f t="shared" ca="1" si="2310"/>
        <v/>
      </c>
      <c r="M4927" s="44" t="str">
        <f t="shared" ca="1" si="2311"/>
        <v/>
      </c>
      <c r="N4927" s="44" t="str">
        <f t="shared" ca="1" si="2312"/>
        <v/>
      </c>
      <c r="O4927" s="108" t="str">
        <f t="shared" si="2296"/>
        <v/>
      </c>
      <c r="P4927" s="102" t="str">
        <f t="shared" si="2297"/>
        <v/>
      </c>
      <c r="Q4927" s="102" t="str">
        <f t="shared" si="2298"/>
        <v/>
      </c>
      <c r="R4927" s="120" t="str">
        <f t="shared" si="2299"/>
        <v/>
      </c>
      <c r="S4927" s="54" t="str">
        <f t="shared" si="2300"/>
        <v/>
      </c>
      <c r="T4927" s="5" t="str">
        <f t="shared" si="2301"/>
        <v/>
      </c>
      <c r="U4927" s="152" t="str">
        <f t="shared" si="2284"/>
        <v/>
      </c>
      <c r="V4927" s="152" t="str">
        <f t="shared" si="2285"/>
        <v/>
      </c>
      <c r="W4927" s="153" t="str">
        <f t="shared" si="2286"/>
        <v/>
      </c>
      <c r="X4927" s="153" t="str">
        <f t="shared" si="2287"/>
        <v/>
      </c>
      <c r="Y4927" s="153" t="str">
        <f t="shared" si="2288"/>
        <v/>
      </c>
      <c r="Z4927" s="153" t="str">
        <f t="shared" si="2289"/>
        <v/>
      </c>
      <c r="AA4927" s="152" t="str">
        <f t="shared" si="2290"/>
        <v/>
      </c>
      <c r="AB4927" s="152" t="str">
        <f t="shared" si="2291"/>
        <v/>
      </c>
      <c r="AC4927" s="154" t="str">
        <f t="shared" si="2302"/>
        <v/>
      </c>
      <c r="AD4927" s="154" t="str">
        <f t="shared" si="2303"/>
        <v/>
      </c>
      <c r="AE4927" s="3" t="str">
        <f t="shared" si="2304"/>
        <v/>
      </c>
      <c r="AF4927" s="3" t="str">
        <f t="shared" si="2305"/>
        <v/>
      </c>
      <c r="AG4927" s="3" t="str">
        <f t="shared" si="2306"/>
        <v/>
      </c>
      <c r="AH4927" s="4" t="str">
        <f t="shared" si="2307"/>
        <v/>
      </c>
      <c r="AI4927" s="75" t="str">
        <f t="shared" si="2308"/>
        <v/>
      </c>
      <c r="AJ4927" s="75" t="str">
        <f t="shared" si="2309"/>
        <v/>
      </c>
    </row>
    <row r="4928" spans="1:36" ht="14.25">
      <c r="A4928" s="41" t="str">
        <f t="shared" si="2292"/>
        <v/>
      </c>
      <c r="B4928" s="150" t="str">
        <f>IF(ISNUMBER(A4928),INDEX('MetaTrader Import'!$H$13:$J$5893,TRUNC(((A4928-$A$39+1)-1)/3)+1,MOD((A4928-$A$39+1)-1,3)+1),"")</f>
        <v/>
      </c>
      <c r="C4928" s="43" t="str">
        <f t="shared" si="2293"/>
        <v/>
      </c>
      <c r="D4928" s="43" t="str">
        <f t="shared" ca="1" si="2283"/>
        <v/>
      </c>
      <c r="E4928" s="43" t="str">
        <f t="shared" si="2294"/>
        <v/>
      </c>
      <c r="F4928" s="43" t="str">
        <f t="shared" si="2295"/>
        <v/>
      </c>
      <c r="G4928" s="43" t="str">
        <f>IF(A4928&lt;&gt;"",IF(A4928&lt;Data!$G$11*0.25,$C$13/$G$32,IF(A4928&gt;Data!$G$11*0.25,$C$13,$C$13*10)),"")</f>
        <v/>
      </c>
      <c r="H4928" s="43" t="str">
        <f>IF(A4928&lt;&gt;"",IF(Data!$G$9="constant",$C$13,IF(Data!$G$9="squeeze",G4928,F4928)),"")</f>
        <v/>
      </c>
      <c r="I4928" s="38" t="str">
        <f ca="1">IF(ISNUMBER(A4928),NORMINV(RAND(),0,IF(AND(Data!$G$9="squeeze",A4928&lt;Data!$G$11*0.25),$H$32,1)*$C$30*$C$13)*($C$14*$C$12),"")</f>
        <v/>
      </c>
      <c r="J4928" s="42" t="str">
        <f ca="1">IFERROR(IF(Data!$C$6="Real",B4928,I4928+J4927+($C$14*$C$12)*(NORMINV(RAND(),$C$15,CHOOSE($G$13,$C$13,F4928,G4928)))),"")</f>
        <v/>
      </c>
      <c r="K4928" s="88" t="str">
        <f>IF(ISNUMBER(A4928), IF($G$16="fixed",$G$17,MIN(H4928*Data!$C$7*$C$16*0.5,$C$17*Data!$C$7))*$C$12,"")</f>
        <v/>
      </c>
      <c r="L4928" s="42" t="str">
        <f t="shared" ca="1" si="2310"/>
        <v/>
      </c>
      <c r="M4928" s="44" t="str">
        <f t="shared" ca="1" si="2311"/>
        <v/>
      </c>
      <c r="N4928" s="44" t="str">
        <f t="shared" ca="1" si="2312"/>
        <v/>
      </c>
      <c r="O4928" s="108" t="str">
        <f t="shared" si="2296"/>
        <v/>
      </c>
      <c r="P4928" s="102" t="str">
        <f t="shared" si="2297"/>
        <v/>
      </c>
      <c r="Q4928" s="102" t="str">
        <f t="shared" si="2298"/>
        <v/>
      </c>
      <c r="R4928" s="120" t="str">
        <f t="shared" si="2299"/>
        <v/>
      </c>
      <c r="S4928" s="54" t="str">
        <f t="shared" si="2300"/>
        <v/>
      </c>
      <c r="T4928" s="5" t="str">
        <f t="shared" si="2301"/>
        <v/>
      </c>
      <c r="U4928" s="152" t="str">
        <f t="shared" si="2284"/>
        <v/>
      </c>
      <c r="V4928" s="152" t="str">
        <f t="shared" si="2285"/>
        <v/>
      </c>
      <c r="W4928" s="153" t="str">
        <f t="shared" si="2286"/>
        <v/>
      </c>
      <c r="X4928" s="153" t="str">
        <f t="shared" si="2287"/>
        <v/>
      </c>
      <c r="Y4928" s="153" t="str">
        <f t="shared" si="2288"/>
        <v/>
      </c>
      <c r="Z4928" s="153" t="str">
        <f t="shared" si="2289"/>
        <v/>
      </c>
      <c r="AA4928" s="152" t="str">
        <f t="shared" si="2290"/>
        <v/>
      </c>
      <c r="AB4928" s="152" t="str">
        <f t="shared" si="2291"/>
        <v/>
      </c>
      <c r="AC4928" s="154" t="str">
        <f t="shared" si="2302"/>
        <v/>
      </c>
      <c r="AD4928" s="154" t="str">
        <f t="shared" si="2303"/>
        <v/>
      </c>
      <c r="AE4928" s="3" t="str">
        <f t="shared" si="2304"/>
        <v/>
      </c>
      <c r="AF4928" s="3" t="str">
        <f t="shared" si="2305"/>
        <v/>
      </c>
      <c r="AG4928" s="3" t="str">
        <f t="shared" si="2306"/>
        <v/>
      </c>
      <c r="AH4928" s="4" t="str">
        <f t="shared" si="2307"/>
        <v/>
      </c>
      <c r="AI4928" s="75" t="str">
        <f t="shared" si="2308"/>
        <v/>
      </c>
      <c r="AJ4928" s="75" t="str">
        <f t="shared" si="2309"/>
        <v/>
      </c>
    </row>
    <row r="4929" spans="1:36" ht="14.25">
      <c r="A4929" s="41" t="str">
        <f t="shared" si="2292"/>
        <v/>
      </c>
      <c r="B4929" s="150" t="str">
        <f>IF(ISNUMBER(A4929),INDEX('MetaTrader Import'!$H$13:$J$5893,TRUNC(((A4929-$A$39+1)-1)/3)+1,MOD((A4929-$A$39+1)-1,3)+1),"")</f>
        <v/>
      </c>
      <c r="C4929" s="43" t="str">
        <f t="shared" si="2293"/>
        <v/>
      </c>
      <c r="D4929" s="43" t="str">
        <f t="shared" ca="1" si="2283"/>
        <v/>
      </c>
      <c r="E4929" s="43" t="str">
        <f t="shared" si="2294"/>
        <v/>
      </c>
      <c r="F4929" s="43" t="str">
        <f t="shared" si="2295"/>
        <v/>
      </c>
      <c r="G4929" s="43" t="str">
        <f>IF(A4929&lt;&gt;"",IF(A4929&lt;Data!$G$11*0.25,$C$13/$G$32,IF(A4929&gt;Data!$G$11*0.25,$C$13,$C$13*10)),"")</f>
        <v/>
      </c>
      <c r="H4929" s="43" t="str">
        <f>IF(A4929&lt;&gt;"",IF(Data!$G$9="constant",$C$13,IF(Data!$G$9="squeeze",G4929,F4929)),"")</f>
        <v/>
      </c>
      <c r="I4929" s="38" t="str">
        <f ca="1">IF(ISNUMBER(A4929),NORMINV(RAND(),0,IF(AND(Data!$G$9="squeeze",A4929&lt;Data!$G$11*0.25),$H$32,1)*$C$30*$C$13)*($C$14*$C$12),"")</f>
        <v/>
      </c>
      <c r="J4929" s="42" t="str">
        <f ca="1">IFERROR(IF(Data!$C$6="Real",B4929,I4929+J4928+($C$14*$C$12)*(NORMINV(RAND(),$C$15,CHOOSE($G$13,$C$13,F4929,G4929)))),"")</f>
        <v/>
      </c>
      <c r="K4929" s="88" t="str">
        <f>IF(ISNUMBER(A4929), IF($G$16="fixed",$G$17,MIN(H4929*Data!$C$7*$C$16*0.5,$C$17*Data!$C$7))*$C$12,"")</f>
        <v/>
      </c>
      <c r="L4929" s="42" t="str">
        <f t="shared" ca="1" si="2310"/>
        <v/>
      </c>
      <c r="M4929" s="44" t="str">
        <f t="shared" ca="1" si="2311"/>
        <v/>
      </c>
      <c r="N4929" s="44" t="str">
        <f t="shared" ca="1" si="2312"/>
        <v/>
      </c>
      <c r="O4929" s="108" t="str">
        <f t="shared" si="2296"/>
        <v/>
      </c>
      <c r="P4929" s="102" t="str">
        <f t="shared" si="2297"/>
        <v/>
      </c>
      <c r="Q4929" s="102" t="str">
        <f t="shared" si="2298"/>
        <v/>
      </c>
      <c r="R4929" s="120" t="str">
        <f t="shared" si="2299"/>
        <v/>
      </c>
      <c r="S4929" s="54" t="str">
        <f t="shared" si="2300"/>
        <v/>
      </c>
      <c r="T4929" s="5" t="str">
        <f t="shared" si="2301"/>
        <v/>
      </c>
      <c r="U4929" s="152" t="str">
        <f t="shared" si="2284"/>
        <v/>
      </c>
      <c r="V4929" s="152" t="str">
        <f t="shared" si="2285"/>
        <v/>
      </c>
      <c r="W4929" s="153" t="str">
        <f t="shared" si="2286"/>
        <v/>
      </c>
      <c r="X4929" s="153" t="str">
        <f t="shared" si="2287"/>
        <v/>
      </c>
      <c r="Y4929" s="153" t="str">
        <f t="shared" si="2288"/>
        <v/>
      </c>
      <c r="Z4929" s="153" t="str">
        <f t="shared" si="2289"/>
        <v/>
      </c>
      <c r="AA4929" s="152" t="str">
        <f t="shared" si="2290"/>
        <v/>
      </c>
      <c r="AB4929" s="152" t="str">
        <f t="shared" si="2291"/>
        <v/>
      </c>
      <c r="AC4929" s="154" t="str">
        <f t="shared" si="2302"/>
        <v/>
      </c>
      <c r="AD4929" s="154" t="str">
        <f t="shared" si="2303"/>
        <v/>
      </c>
      <c r="AE4929" s="3" t="str">
        <f t="shared" si="2304"/>
        <v/>
      </c>
      <c r="AF4929" s="3" t="str">
        <f t="shared" si="2305"/>
        <v/>
      </c>
      <c r="AG4929" s="3" t="str">
        <f t="shared" si="2306"/>
        <v/>
      </c>
      <c r="AH4929" s="4" t="str">
        <f t="shared" si="2307"/>
        <v/>
      </c>
      <c r="AI4929" s="75" t="str">
        <f t="shared" si="2308"/>
        <v/>
      </c>
      <c r="AJ4929" s="75" t="str">
        <f t="shared" si="2309"/>
        <v/>
      </c>
    </row>
    <row r="4930" spans="1:36" ht="14.25">
      <c r="A4930" s="41" t="str">
        <f t="shared" si="2292"/>
        <v/>
      </c>
      <c r="B4930" s="150" t="str">
        <f>IF(ISNUMBER(A4930),INDEX('MetaTrader Import'!$H$13:$J$5893,TRUNC(((A4930-$A$39+1)-1)/3)+1,MOD((A4930-$A$39+1)-1,3)+1),"")</f>
        <v/>
      </c>
      <c r="C4930" s="43" t="str">
        <f t="shared" si="2293"/>
        <v/>
      </c>
      <c r="D4930" s="43" t="str">
        <f t="shared" ca="1" si="2283"/>
        <v/>
      </c>
      <c r="E4930" s="43" t="str">
        <f t="shared" si="2294"/>
        <v/>
      </c>
      <c r="F4930" s="43" t="str">
        <f t="shared" si="2295"/>
        <v/>
      </c>
      <c r="G4930" s="43" t="str">
        <f>IF(A4930&lt;&gt;"",IF(A4930&lt;Data!$G$11*0.25,$C$13/$G$32,IF(A4930&gt;Data!$G$11*0.25,$C$13,$C$13*10)),"")</f>
        <v/>
      </c>
      <c r="H4930" s="43" t="str">
        <f>IF(A4930&lt;&gt;"",IF(Data!$G$9="constant",$C$13,IF(Data!$G$9="squeeze",G4930,F4930)),"")</f>
        <v/>
      </c>
      <c r="I4930" s="38" t="str">
        <f ca="1">IF(ISNUMBER(A4930),NORMINV(RAND(),0,IF(AND(Data!$G$9="squeeze",A4930&lt;Data!$G$11*0.25),$H$32,1)*$C$30*$C$13)*($C$14*$C$12),"")</f>
        <v/>
      </c>
      <c r="J4930" s="42" t="str">
        <f ca="1">IFERROR(IF(Data!$C$6="Real",B4930,I4930+J4929+($C$14*$C$12)*(NORMINV(RAND(),$C$15,CHOOSE($G$13,$C$13,F4930,G4930)))),"")</f>
        <v/>
      </c>
      <c r="K4930" s="88" t="str">
        <f>IF(ISNUMBER(A4930), IF($G$16="fixed",$G$17,MIN(H4930*Data!$C$7*$C$16*0.5,$C$17*Data!$C$7))*$C$12,"")</f>
        <v/>
      </c>
      <c r="L4930" s="42" t="str">
        <f t="shared" ca="1" si="2310"/>
        <v/>
      </c>
      <c r="M4930" s="44" t="str">
        <f t="shared" ca="1" si="2311"/>
        <v/>
      </c>
      <c r="N4930" s="44" t="str">
        <f t="shared" ca="1" si="2312"/>
        <v/>
      </c>
      <c r="O4930" s="108" t="str">
        <f t="shared" si="2296"/>
        <v/>
      </c>
      <c r="P4930" s="102" t="str">
        <f t="shared" si="2297"/>
        <v/>
      </c>
      <c r="Q4930" s="102" t="str">
        <f t="shared" si="2298"/>
        <v/>
      </c>
      <c r="R4930" s="120" t="str">
        <f t="shared" si="2299"/>
        <v/>
      </c>
      <c r="S4930" s="54" t="str">
        <f t="shared" si="2300"/>
        <v/>
      </c>
      <c r="T4930" s="5" t="str">
        <f t="shared" si="2301"/>
        <v/>
      </c>
      <c r="U4930" s="152" t="str">
        <f t="shared" si="2284"/>
        <v/>
      </c>
      <c r="V4930" s="152" t="str">
        <f t="shared" si="2285"/>
        <v/>
      </c>
      <c r="W4930" s="153" t="str">
        <f t="shared" si="2286"/>
        <v/>
      </c>
      <c r="X4930" s="153" t="str">
        <f t="shared" si="2287"/>
        <v/>
      </c>
      <c r="Y4930" s="153" t="str">
        <f t="shared" si="2288"/>
        <v/>
      </c>
      <c r="Z4930" s="153" t="str">
        <f t="shared" si="2289"/>
        <v/>
      </c>
      <c r="AA4930" s="152" t="str">
        <f t="shared" si="2290"/>
        <v/>
      </c>
      <c r="AB4930" s="152" t="str">
        <f t="shared" si="2291"/>
        <v/>
      </c>
      <c r="AC4930" s="154" t="str">
        <f t="shared" si="2302"/>
        <v/>
      </c>
      <c r="AD4930" s="154" t="str">
        <f t="shared" si="2303"/>
        <v/>
      </c>
      <c r="AE4930" s="3" t="str">
        <f t="shared" si="2304"/>
        <v/>
      </c>
      <c r="AF4930" s="3" t="str">
        <f t="shared" si="2305"/>
        <v/>
      </c>
      <c r="AG4930" s="3" t="str">
        <f t="shared" si="2306"/>
        <v/>
      </c>
      <c r="AH4930" s="4" t="str">
        <f t="shared" si="2307"/>
        <v/>
      </c>
      <c r="AI4930" s="75" t="str">
        <f t="shared" si="2308"/>
        <v/>
      </c>
      <c r="AJ4930" s="75" t="str">
        <f t="shared" si="2309"/>
        <v/>
      </c>
    </row>
    <row r="4931" spans="1:36" ht="14.25">
      <c r="A4931" s="41" t="str">
        <f t="shared" si="2292"/>
        <v/>
      </c>
      <c r="B4931" s="150" t="str">
        <f>IF(ISNUMBER(A4931),INDEX('MetaTrader Import'!$H$13:$J$5893,TRUNC(((A4931-$A$39+1)-1)/3)+1,MOD((A4931-$A$39+1)-1,3)+1),"")</f>
        <v/>
      </c>
      <c r="C4931" s="43" t="str">
        <f t="shared" si="2293"/>
        <v/>
      </c>
      <c r="D4931" s="43" t="str">
        <f t="shared" ref="D4931:D4994" ca="1" si="2313">IF(A4931&lt;&gt;"",NORMINV(RAND(),($C$23-C4931)*$C$28,$C$27)+NORMINV(RAND(),IF(RAND()&gt;$C$26,$C$25,0),$C$27),"")</f>
        <v/>
      </c>
      <c r="E4931" s="43" t="str">
        <f t="shared" si="2294"/>
        <v/>
      </c>
      <c r="F4931" s="43" t="str">
        <f t="shared" si="2295"/>
        <v/>
      </c>
      <c r="G4931" s="43" t="str">
        <f>IF(A4931&lt;&gt;"",IF(A4931&lt;Data!$G$11*0.25,$C$13/$G$32,IF(A4931&gt;Data!$G$11*0.25,$C$13,$C$13*10)),"")</f>
        <v/>
      </c>
      <c r="H4931" s="43" t="str">
        <f>IF(A4931&lt;&gt;"",IF(Data!$G$9="constant",$C$13,IF(Data!$G$9="squeeze",G4931,F4931)),"")</f>
        <v/>
      </c>
      <c r="I4931" s="38" t="str">
        <f ca="1">IF(ISNUMBER(A4931),NORMINV(RAND(),0,IF(AND(Data!$G$9="squeeze",A4931&lt;Data!$G$11*0.25),$H$32,1)*$C$30*$C$13)*($C$14*$C$12),"")</f>
        <v/>
      </c>
      <c r="J4931" s="42" t="str">
        <f ca="1">IFERROR(IF(Data!$C$6="Real",B4931,I4931+J4930+($C$14*$C$12)*(NORMINV(RAND(),$C$15,CHOOSE($G$13,$C$13,F4931,G4931)))),"")</f>
        <v/>
      </c>
      <c r="K4931" s="88" t="str">
        <f>IF(ISNUMBER(A4931), IF($G$16="fixed",$G$17,MIN(H4931*Data!$C$7*$C$16*0.5,$C$17*Data!$C$7))*$C$12,"")</f>
        <v/>
      </c>
      <c r="L4931" s="42" t="str">
        <f t="shared" ca="1" si="2310"/>
        <v/>
      </c>
      <c r="M4931" s="44" t="str">
        <f t="shared" ca="1" si="2311"/>
        <v/>
      </c>
      <c r="N4931" s="44" t="str">
        <f t="shared" ca="1" si="2312"/>
        <v/>
      </c>
      <c r="O4931" s="108" t="str">
        <f t="shared" si="2296"/>
        <v/>
      </c>
      <c r="P4931" s="102" t="str">
        <f t="shared" si="2297"/>
        <v/>
      </c>
      <c r="Q4931" s="102" t="str">
        <f t="shared" si="2298"/>
        <v/>
      </c>
      <c r="R4931" s="120" t="str">
        <f t="shared" si="2299"/>
        <v/>
      </c>
      <c r="S4931" s="54" t="str">
        <f t="shared" si="2300"/>
        <v/>
      </c>
      <c r="T4931" s="5" t="str">
        <f t="shared" si="2301"/>
        <v/>
      </c>
      <c r="U4931" s="152" t="str">
        <f t="shared" ref="U4931:U4994" si="2314">IF(NOT(ISNUMBER(T4931)),"",IF(S4931=1,T4931,IF(M4931&gt;U4930,M4931,IF(ISNUMBER(U4930),U4930,""))))</f>
        <v/>
      </c>
      <c r="V4931" s="152" t="str">
        <f t="shared" ref="V4931:V4994" si="2315">IF(NOT(ISNUMBER(T4931)),"",IF(S4931=1,T4931,IF(N4931&lt;V4930,N4931,IF(ISNUMBER(V4930),V4930,""))))</f>
        <v/>
      </c>
      <c r="W4931" s="153" t="str">
        <f t="shared" ref="W4931:W4994" si="2316">IF(NOT(ISNUMBER(T4931)),"",MIN($F$24,IF(TRUNC((U4931-T4931)/$E$24*$G$12)+0&gt;IF(ISNUMBER(W4930),W4930,0),TRUNC((U4931-T4931)/$E$24*$G$12)+0,IF(ISNUMBER(W4930),W4930,0))))</f>
        <v/>
      </c>
      <c r="X4931" s="153" t="str">
        <f t="shared" ref="X4931:X4994" si="2317">IF(NOT(ISNUMBER(T4931)),"",MIN($F$24,IF(-TRUNC((V4931-T4931)/$E$24*$G$12)+0&gt;IF(ISNUMBER(X4930),X4930,0),-TRUNC((V4931-T4931)/$E$24*$G$12)+0,IF(ISNUMBER(X4930),X4930,0))))</f>
        <v/>
      </c>
      <c r="Y4931" s="153" t="str">
        <f t="shared" ref="Y4931:Y4994" si="2318">IF(ISNUMBER(W4931),(IF(W4931=0,0,1))*IF(ABS($I$24)=2,POWER(2,W4931-1),W4931)*SIGN($I$24)*$K$24,"")</f>
        <v/>
      </c>
      <c r="Z4931" s="153" t="str">
        <f t="shared" ref="Z4931:Z4994" si="2319">IF(ISNUMBER(X4931),(IF(X4931=0,0,1))*IF(ABS($I$24)=2,POWER(2,X4931-1),X4931)*SIGN($I$24)*$K$24,"")</f>
        <v/>
      </c>
      <c r="AA4931" s="152" t="str">
        <f t="shared" ref="AA4931:AA4994" si="2320">IF(OR(NOT(ISNUMBER(T4931)),W4931&lt;1),"",IF(OR(NOT(ISNUMBER(W4930)),W4930=0),IF(SIGN(Y4931)=1,M4931,N4931),(Y4930*AA4930+(Y4931-Y4930)*IF(SIGN(Y4931)=1,M4931,N4931))/Y4931))</f>
        <v/>
      </c>
      <c r="AB4931" s="152" t="str">
        <f t="shared" ref="AB4931:AB4994" si="2321">IF(OR(NOT(ISNUMBER(T4931)),X4931&lt;1),"",IF(OR(NOT(ISNUMBER(X4930)),X4930=0),IF(SIGN(Z4931)=1,N4931,M4931),(Z4930*AB4930+(Z4931-Z4930)*IF(SIGN(Z4931)=1,N4931,M4931))/Z4931))</f>
        <v/>
      </c>
      <c r="AC4931" s="154" t="str">
        <f t="shared" si="2302"/>
        <v/>
      </c>
      <c r="AD4931" s="154" t="str">
        <f t="shared" si="2303"/>
        <v/>
      </c>
      <c r="AE4931" s="3" t="str">
        <f t="shared" si="2304"/>
        <v/>
      </c>
      <c r="AF4931" s="3" t="str">
        <f t="shared" si="2305"/>
        <v/>
      </c>
      <c r="AG4931" s="3" t="str">
        <f t="shared" si="2306"/>
        <v/>
      </c>
      <c r="AH4931" s="4" t="str">
        <f t="shared" si="2307"/>
        <v/>
      </c>
      <c r="AI4931" s="75" t="str">
        <f t="shared" si="2308"/>
        <v/>
      </c>
      <c r="AJ4931" s="75" t="str">
        <f t="shared" si="2309"/>
        <v/>
      </c>
    </row>
    <row r="4932" spans="1:36" ht="14.25">
      <c r="A4932" s="41" t="str">
        <f t="shared" ref="A4932:A4995" si="2322">IFERROR(IF(A4931+1&gt;$C$19,"",A4931+1),"")</f>
        <v/>
      </c>
      <c r="B4932" s="150" t="str">
        <f>IF(ISNUMBER(A4932),INDEX('MetaTrader Import'!$H$13:$J$5893,TRUNC(((A4932-$A$39+1)-1)/3)+1,MOD((A4932-$A$39+1)-1,3)+1),"")</f>
        <v/>
      </c>
      <c r="C4932" s="43" t="str">
        <f t="shared" ref="C4932:C4995" si="2323">IF(A4932&lt;&gt;"",E4931,"")</f>
        <v/>
      </c>
      <c r="D4932" s="43" t="str">
        <f t="shared" ca="1" si="2313"/>
        <v/>
      </c>
      <c r="E4932" s="43" t="str">
        <f t="shared" ref="E4932:E4995" si="2324">IF(A4932&lt;&gt;"",C4932+D4932,"")</f>
        <v/>
      </c>
      <c r="F4932" s="43" t="str">
        <f t="shared" ref="F4932:F4995" si="2325">IF(A4932&lt;&gt;"",$C$13*ABS(E4932)/$C$23,"")</f>
        <v/>
      </c>
      <c r="G4932" s="43" t="str">
        <f>IF(A4932&lt;&gt;"",IF(A4932&lt;Data!$G$11*0.25,$C$13/$G$32,IF(A4932&gt;Data!$G$11*0.25,$C$13,$C$13*10)),"")</f>
        <v/>
      </c>
      <c r="H4932" s="43" t="str">
        <f>IF(A4932&lt;&gt;"",IF(Data!$G$9="constant",$C$13,IF(Data!$G$9="squeeze",G4932,F4932)),"")</f>
        <v/>
      </c>
      <c r="I4932" s="38" t="str">
        <f ca="1">IF(ISNUMBER(A4932),NORMINV(RAND(),0,IF(AND(Data!$G$9="squeeze",A4932&lt;Data!$G$11*0.25),$H$32,1)*$C$30*$C$13)*($C$14*$C$12),"")</f>
        <v/>
      </c>
      <c r="J4932" s="42" t="str">
        <f ca="1">IFERROR(IF(Data!$C$6="Real",B4932,I4932+J4931+($C$14*$C$12)*(NORMINV(RAND(),$C$15,CHOOSE($G$13,$C$13,F4932,G4932)))),"")</f>
        <v/>
      </c>
      <c r="K4932" s="88" t="str">
        <f>IF(ISNUMBER(A4932), IF($G$16="fixed",$G$17,MIN(H4932*Data!$C$7*$C$16*0.5,$C$17*Data!$C$7))*$C$12,"")</f>
        <v/>
      </c>
      <c r="L4932" s="42" t="str">
        <f t="shared" ca="1" si="2310"/>
        <v/>
      </c>
      <c r="M4932" s="44" t="str">
        <f t="shared" ca="1" si="2311"/>
        <v/>
      </c>
      <c r="N4932" s="44" t="str">
        <f t="shared" ca="1" si="2312"/>
        <v/>
      </c>
      <c r="O4932" s="108" t="str">
        <f t="shared" ref="O4932:O4995" si="2326">IF(ISNUMBER(A4932),$G$12*SLOPE(L4918:L4932,A4918:A4932),"")</f>
        <v/>
      </c>
      <c r="P4932" s="102" t="str">
        <f t="shared" ref="P4932:P4995" si="2327">IF(ISNUMBER(A4932),STDEV(L4918:L4932)*$G$12,"")</f>
        <v/>
      </c>
      <c r="Q4932" s="102" t="str">
        <f t="shared" ref="Q4932:Q4995" si="2328">IF(ISNUMBER(A4932),SLOPE(P4918:P4932,A4918:A4932),"")</f>
        <v/>
      </c>
      <c r="R4932" s="120" t="str">
        <f t="shared" ref="R4932:R4995" si="2329">IF(ISNUMBER(A4932),R4931+S4931,"")</f>
        <v/>
      </c>
      <c r="S4932" s="54" t="str">
        <f t="shared" ref="S4932:S4995" si="2330">IF(ISNUMBER(A4932),IF(AND(R4932&lt;$M$24,Q4932&lt;$F$28,ABS(O4932)&lt;$F$27,P4932&lt;$F$26,NOT(ISNUMBER(T4931))),1,0),"")</f>
        <v/>
      </c>
      <c r="T4932" s="5" t="str">
        <f t="shared" ref="T4932:T4995" si="2331">IF(ISNUMBER(A4932),IF(S4932=1,L4932,IF(AG4931="Y","",IF(ISNUMBER(T4931),T4931,""))),"")</f>
        <v/>
      </c>
      <c r="U4932" s="152" t="str">
        <f t="shared" si="2314"/>
        <v/>
      </c>
      <c r="V4932" s="152" t="str">
        <f t="shared" si="2315"/>
        <v/>
      </c>
      <c r="W4932" s="153" t="str">
        <f t="shared" si="2316"/>
        <v/>
      </c>
      <c r="X4932" s="153" t="str">
        <f t="shared" si="2317"/>
        <v/>
      </c>
      <c r="Y4932" s="153" t="str">
        <f t="shared" si="2318"/>
        <v/>
      </c>
      <c r="Z4932" s="153" t="str">
        <f t="shared" si="2319"/>
        <v/>
      </c>
      <c r="AA4932" s="152" t="str">
        <f t="shared" si="2320"/>
        <v/>
      </c>
      <c r="AB4932" s="152" t="str">
        <f t="shared" si="2321"/>
        <v/>
      </c>
      <c r="AC4932" s="154" t="str">
        <f t="shared" ref="AC4932:AC4995" si="2332">IFERROR(-SIGN(Y4932)*(AA4932-IF(SIGN(Y4932)=1,N4932,M4932))*$G$12*ABS(Y4932),"")</f>
        <v/>
      </c>
      <c r="AD4932" s="154" t="str">
        <f t="shared" ref="AD4932:AD4995" si="2333">IFERROR(SIGN(Z4932)*(AB4932-IF(SIGN(Z4932)=1,M4932,N4932))*$G$12*ABS(Z4932),"")</f>
        <v/>
      </c>
      <c r="AE4932" s="3" t="str">
        <f t="shared" ref="AE4932:AE4995" si="2334">IF(ISNUMBER(A4932),IFERROR((IF(ISNUMBER(AC4932),AC4932,0)+IF(ISNUMBER(AD4932),AD4932,0))/(ABS(Y4932)+ABS(Z4932)),0),"")</f>
        <v/>
      </c>
      <c r="AF4932" s="3" t="str">
        <f t="shared" ref="AF4932:AF4995" si="2335">IF(ISNUMBER(A4932),IF(ISNUMBER(AC4932),AC4932,0)+IF(ISNUMBER(AD4932),AD4932,0),"")</f>
        <v/>
      </c>
      <c r="AG4932" s="3" t="str">
        <f t="shared" ref="AG4932:AG4995" si="2336">IF(NOT(ISNUMBER(T4932)),"",IF(OR(AF4932&gt;$G$24,AF4932&lt;-$H$24,A4932+1&gt;$C$19),"Y","N"))</f>
        <v/>
      </c>
      <c r="AH4932" s="4" t="str">
        <f t="shared" ref="AH4932:AH4995" si="2337">IF(AG4932="y",AF4932*10*$C$11,"")</f>
        <v/>
      </c>
      <c r="AI4932" s="75" t="str">
        <f t="shared" ref="AI4932:AI4995" si="2338">IF(ISNUMBER(A4932),IF(ISNUMBER(AH4932),AJ4932,AF4932*10*$C$11+AJ4932),"")</f>
        <v/>
      </c>
      <c r="AJ4932" s="75" t="str">
        <f t="shared" ref="AJ4932:AJ4995" si="2339">IF(ISNUMBER(A4932),AJ4931+IF(ISNUMBER(AH4932),AH4932,0),"")</f>
        <v/>
      </c>
    </row>
    <row r="4933" spans="1:36" ht="14.25">
      <c r="A4933" s="41" t="str">
        <f t="shared" si="2322"/>
        <v/>
      </c>
      <c r="B4933" s="150" t="str">
        <f>IF(ISNUMBER(A4933),INDEX('MetaTrader Import'!$H$13:$J$5893,TRUNC(((A4933-$A$39+1)-1)/3)+1,MOD((A4933-$A$39+1)-1,3)+1),"")</f>
        <v/>
      </c>
      <c r="C4933" s="43" t="str">
        <f t="shared" si="2323"/>
        <v/>
      </c>
      <c r="D4933" s="43" t="str">
        <f t="shared" ca="1" si="2313"/>
        <v/>
      </c>
      <c r="E4933" s="43" t="str">
        <f t="shared" si="2324"/>
        <v/>
      </c>
      <c r="F4933" s="43" t="str">
        <f t="shared" si="2325"/>
        <v/>
      </c>
      <c r="G4933" s="43" t="str">
        <f>IF(A4933&lt;&gt;"",IF(A4933&lt;Data!$G$11*0.25,$C$13/$G$32,IF(A4933&gt;Data!$G$11*0.25,$C$13,$C$13*10)),"")</f>
        <v/>
      </c>
      <c r="H4933" s="43" t="str">
        <f>IF(A4933&lt;&gt;"",IF(Data!$G$9="constant",$C$13,IF(Data!$G$9="squeeze",G4933,F4933)),"")</f>
        <v/>
      </c>
      <c r="I4933" s="38" t="str">
        <f ca="1">IF(ISNUMBER(A4933),NORMINV(RAND(),0,IF(AND(Data!$G$9="squeeze",A4933&lt;Data!$G$11*0.25),$H$32,1)*$C$30*$C$13)*($C$14*$C$12),"")</f>
        <v/>
      </c>
      <c r="J4933" s="42" t="str">
        <f ca="1">IFERROR(IF(Data!$C$6="Real",B4933,I4933+J4932+($C$14*$C$12)*(NORMINV(RAND(),$C$15,CHOOSE($G$13,$C$13,F4933,G4933)))),"")</f>
        <v/>
      </c>
      <c r="K4933" s="88" t="str">
        <f>IF(ISNUMBER(A4933), IF($G$16="fixed",$G$17,MIN(H4933*Data!$C$7*$C$16*0.5,$C$17*Data!$C$7))*$C$12,"")</f>
        <v/>
      </c>
      <c r="L4933" s="42" t="str">
        <f t="shared" ca="1" si="2310"/>
        <v/>
      </c>
      <c r="M4933" s="44" t="str">
        <f t="shared" ca="1" si="2311"/>
        <v/>
      </c>
      <c r="N4933" s="44" t="str">
        <f t="shared" ca="1" si="2312"/>
        <v/>
      </c>
      <c r="O4933" s="108" t="str">
        <f t="shared" si="2326"/>
        <v/>
      </c>
      <c r="P4933" s="102" t="str">
        <f t="shared" si="2327"/>
        <v/>
      </c>
      <c r="Q4933" s="102" t="str">
        <f t="shared" si="2328"/>
        <v/>
      </c>
      <c r="R4933" s="120" t="str">
        <f t="shared" si="2329"/>
        <v/>
      </c>
      <c r="S4933" s="54" t="str">
        <f t="shared" si="2330"/>
        <v/>
      </c>
      <c r="T4933" s="5" t="str">
        <f t="shared" si="2331"/>
        <v/>
      </c>
      <c r="U4933" s="152" t="str">
        <f t="shared" si="2314"/>
        <v/>
      </c>
      <c r="V4933" s="152" t="str">
        <f t="shared" si="2315"/>
        <v/>
      </c>
      <c r="W4933" s="153" t="str">
        <f t="shared" si="2316"/>
        <v/>
      </c>
      <c r="X4933" s="153" t="str">
        <f t="shared" si="2317"/>
        <v/>
      </c>
      <c r="Y4933" s="153" t="str">
        <f t="shared" si="2318"/>
        <v/>
      </c>
      <c r="Z4933" s="153" t="str">
        <f t="shared" si="2319"/>
        <v/>
      </c>
      <c r="AA4933" s="152" t="str">
        <f t="shared" si="2320"/>
        <v/>
      </c>
      <c r="AB4933" s="152" t="str">
        <f t="shared" si="2321"/>
        <v/>
      </c>
      <c r="AC4933" s="154" t="str">
        <f t="shared" si="2332"/>
        <v/>
      </c>
      <c r="AD4933" s="154" t="str">
        <f t="shared" si="2333"/>
        <v/>
      </c>
      <c r="AE4933" s="3" t="str">
        <f t="shared" si="2334"/>
        <v/>
      </c>
      <c r="AF4933" s="3" t="str">
        <f t="shared" si="2335"/>
        <v/>
      </c>
      <c r="AG4933" s="3" t="str">
        <f t="shared" si="2336"/>
        <v/>
      </c>
      <c r="AH4933" s="4" t="str">
        <f t="shared" si="2337"/>
        <v/>
      </c>
      <c r="AI4933" s="75" t="str">
        <f t="shared" si="2338"/>
        <v/>
      </c>
      <c r="AJ4933" s="75" t="str">
        <f t="shared" si="2339"/>
        <v/>
      </c>
    </row>
    <row r="4934" spans="1:36" ht="14.25">
      <c r="A4934" s="41" t="str">
        <f t="shared" si="2322"/>
        <v/>
      </c>
      <c r="B4934" s="150" t="str">
        <f>IF(ISNUMBER(A4934),INDEX('MetaTrader Import'!$H$13:$J$5893,TRUNC(((A4934-$A$39+1)-1)/3)+1,MOD((A4934-$A$39+1)-1,3)+1),"")</f>
        <v/>
      </c>
      <c r="C4934" s="43" t="str">
        <f t="shared" si="2323"/>
        <v/>
      </c>
      <c r="D4934" s="43" t="str">
        <f t="shared" ca="1" si="2313"/>
        <v/>
      </c>
      <c r="E4934" s="43" t="str">
        <f t="shared" si="2324"/>
        <v/>
      </c>
      <c r="F4934" s="43" t="str">
        <f t="shared" si="2325"/>
        <v/>
      </c>
      <c r="G4934" s="43" t="str">
        <f>IF(A4934&lt;&gt;"",IF(A4934&lt;Data!$G$11*0.25,$C$13/$G$32,IF(A4934&gt;Data!$G$11*0.25,$C$13,$C$13*10)),"")</f>
        <v/>
      </c>
      <c r="H4934" s="43" t="str">
        <f>IF(A4934&lt;&gt;"",IF(Data!$G$9="constant",$C$13,IF(Data!$G$9="squeeze",G4934,F4934)),"")</f>
        <v/>
      </c>
      <c r="I4934" s="38" t="str">
        <f ca="1">IF(ISNUMBER(A4934),NORMINV(RAND(),0,IF(AND(Data!$G$9="squeeze",A4934&lt;Data!$G$11*0.25),$H$32,1)*$C$30*$C$13)*($C$14*$C$12),"")</f>
        <v/>
      </c>
      <c r="J4934" s="42" t="str">
        <f ca="1">IFERROR(IF(Data!$C$6="Real",B4934,I4934+J4933+($C$14*$C$12)*(NORMINV(RAND(),$C$15,CHOOSE($G$13,$C$13,F4934,G4934)))),"")</f>
        <v/>
      </c>
      <c r="K4934" s="88" t="str">
        <f>IF(ISNUMBER(A4934), IF($G$16="fixed",$G$17,MIN(H4934*Data!$C$7*$C$16*0.5,$C$17*Data!$C$7))*$C$12,"")</f>
        <v/>
      </c>
      <c r="L4934" s="42" t="str">
        <f t="shared" ref="L4934:L4997" ca="1" si="2340">IFERROR(J4934,"")</f>
        <v/>
      </c>
      <c r="M4934" s="44" t="str">
        <f t="shared" ref="M4934:M4997" ca="1" si="2341">IFERROR(L4934+K4934*0.5,"")</f>
        <v/>
      </c>
      <c r="N4934" s="44" t="str">
        <f t="shared" ref="N4934:N4997" ca="1" si="2342">IFERROR(L4934-K4934*0.5,"")</f>
        <v/>
      </c>
      <c r="O4934" s="108" t="str">
        <f t="shared" si="2326"/>
        <v/>
      </c>
      <c r="P4934" s="102" t="str">
        <f t="shared" si="2327"/>
        <v/>
      </c>
      <c r="Q4934" s="102" t="str">
        <f t="shared" si="2328"/>
        <v/>
      </c>
      <c r="R4934" s="120" t="str">
        <f t="shared" si="2329"/>
        <v/>
      </c>
      <c r="S4934" s="54" t="str">
        <f t="shared" si="2330"/>
        <v/>
      </c>
      <c r="T4934" s="5" t="str">
        <f t="shared" si="2331"/>
        <v/>
      </c>
      <c r="U4934" s="152" t="str">
        <f t="shared" si="2314"/>
        <v/>
      </c>
      <c r="V4934" s="152" t="str">
        <f t="shared" si="2315"/>
        <v/>
      </c>
      <c r="W4934" s="153" t="str">
        <f t="shared" si="2316"/>
        <v/>
      </c>
      <c r="X4934" s="153" t="str">
        <f t="shared" si="2317"/>
        <v/>
      </c>
      <c r="Y4934" s="153" t="str">
        <f t="shared" si="2318"/>
        <v/>
      </c>
      <c r="Z4934" s="153" t="str">
        <f t="shared" si="2319"/>
        <v/>
      </c>
      <c r="AA4934" s="152" t="str">
        <f t="shared" si="2320"/>
        <v/>
      </c>
      <c r="AB4934" s="152" t="str">
        <f t="shared" si="2321"/>
        <v/>
      </c>
      <c r="AC4934" s="154" t="str">
        <f t="shared" si="2332"/>
        <v/>
      </c>
      <c r="AD4934" s="154" t="str">
        <f t="shared" si="2333"/>
        <v/>
      </c>
      <c r="AE4934" s="3" t="str">
        <f t="shared" si="2334"/>
        <v/>
      </c>
      <c r="AF4934" s="3" t="str">
        <f t="shared" si="2335"/>
        <v/>
      </c>
      <c r="AG4934" s="3" t="str">
        <f t="shared" si="2336"/>
        <v/>
      </c>
      <c r="AH4934" s="4" t="str">
        <f t="shared" si="2337"/>
        <v/>
      </c>
      <c r="AI4934" s="75" t="str">
        <f t="shared" si="2338"/>
        <v/>
      </c>
      <c r="AJ4934" s="75" t="str">
        <f t="shared" si="2339"/>
        <v/>
      </c>
    </row>
    <row r="4935" spans="1:36" ht="14.25">
      <c r="A4935" s="41" t="str">
        <f t="shared" si="2322"/>
        <v/>
      </c>
      <c r="B4935" s="150" t="str">
        <f>IF(ISNUMBER(A4935),INDEX('MetaTrader Import'!$H$13:$J$5893,TRUNC(((A4935-$A$39+1)-1)/3)+1,MOD((A4935-$A$39+1)-1,3)+1),"")</f>
        <v/>
      </c>
      <c r="C4935" s="43" t="str">
        <f t="shared" si="2323"/>
        <v/>
      </c>
      <c r="D4935" s="43" t="str">
        <f t="shared" ca="1" si="2313"/>
        <v/>
      </c>
      <c r="E4935" s="43" t="str">
        <f t="shared" si="2324"/>
        <v/>
      </c>
      <c r="F4935" s="43" t="str">
        <f t="shared" si="2325"/>
        <v/>
      </c>
      <c r="G4935" s="43" t="str">
        <f>IF(A4935&lt;&gt;"",IF(A4935&lt;Data!$G$11*0.25,$C$13/$G$32,IF(A4935&gt;Data!$G$11*0.25,$C$13,$C$13*10)),"")</f>
        <v/>
      </c>
      <c r="H4935" s="43" t="str">
        <f>IF(A4935&lt;&gt;"",IF(Data!$G$9="constant",$C$13,IF(Data!$G$9="squeeze",G4935,F4935)),"")</f>
        <v/>
      </c>
      <c r="I4935" s="38" t="str">
        <f ca="1">IF(ISNUMBER(A4935),NORMINV(RAND(),0,IF(AND(Data!$G$9="squeeze",A4935&lt;Data!$G$11*0.25),$H$32,1)*$C$30*$C$13)*($C$14*$C$12),"")</f>
        <v/>
      </c>
      <c r="J4935" s="42" t="str">
        <f ca="1">IFERROR(IF(Data!$C$6="Real",B4935,I4935+J4934+($C$14*$C$12)*(NORMINV(RAND(),$C$15,CHOOSE($G$13,$C$13,F4935,G4935)))),"")</f>
        <v/>
      </c>
      <c r="K4935" s="88" t="str">
        <f>IF(ISNUMBER(A4935), IF($G$16="fixed",$G$17,MIN(H4935*Data!$C$7*$C$16*0.5,$C$17*Data!$C$7))*$C$12,"")</f>
        <v/>
      </c>
      <c r="L4935" s="42" t="str">
        <f t="shared" ca="1" si="2340"/>
        <v/>
      </c>
      <c r="M4935" s="44" t="str">
        <f t="shared" ca="1" si="2341"/>
        <v/>
      </c>
      <c r="N4935" s="44" t="str">
        <f t="shared" ca="1" si="2342"/>
        <v/>
      </c>
      <c r="O4935" s="108" t="str">
        <f t="shared" si="2326"/>
        <v/>
      </c>
      <c r="P4935" s="102" t="str">
        <f t="shared" si="2327"/>
        <v/>
      </c>
      <c r="Q4935" s="102" t="str">
        <f t="shared" si="2328"/>
        <v/>
      </c>
      <c r="R4935" s="120" t="str">
        <f t="shared" si="2329"/>
        <v/>
      </c>
      <c r="S4935" s="54" t="str">
        <f t="shared" si="2330"/>
        <v/>
      </c>
      <c r="T4935" s="5" t="str">
        <f t="shared" si="2331"/>
        <v/>
      </c>
      <c r="U4935" s="152" t="str">
        <f t="shared" si="2314"/>
        <v/>
      </c>
      <c r="V4935" s="152" t="str">
        <f t="shared" si="2315"/>
        <v/>
      </c>
      <c r="W4935" s="153" t="str">
        <f t="shared" si="2316"/>
        <v/>
      </c>
      <c r="X4935" s="153" t="str">
        <f t="shared" si="2317"/>
        <v/>
      </c>
      <c r="Y4935" s="153" t="str">
        <f t="shared" si="2318"/>
        <v/>
      </c>
      <c r="Z4935" s="153" t="str">
        <f t="shared" si="2319"/>
        <v/>
      </c>
      <c r="AA4935" s="152" t="str">
        <f t="shared" si="2320"/>
        <v/>
      </c>
      <c r="AB4935" s="152" t="str">
        <f t="shared" si="2321"/>
        <v/>
      </c>
      <c r="AC4935" s="154" t="str">
        <f t="shared" si="2332"/>
        <v/>
      </c>
      <c r="AD4935" s="154" t="str">
        <f t="shared" si="2333"/>
        <v/>
      </c>
      <c r="AE4935" s="3" t="str">
        <f t="shared" si="2334"/>
        <v/>
      </c>
      <c r="AF4935" s="3" t="str">
        <f t="shared" si="2335"/>
        <v/>
      </c>
      <c r="AG4935" s="3" t="str">
        <f t="shared" si="2336"/>
        <v/>
      </c>
      <c r="AH4935" s="4" t="str">
        <f t="shared" si="2337"/>
        <v/>
      </c>
      <c r="AI4935" s="75" t="str">
        <f t="shared" si="2338"/>
        <v/>
      </c>
      <c r="AJ4935" s="75" t="str">
        <f t="shared" si="2339"/>
        <v/>
      </c>
    </row>
    <row r="4936" spans="1:36" ht="14.25">
      <c r="A4936" s="41" t="str">
        <f t="shared" si="2322"/>
        <v/>
      </c>
      <c r="B4936" s="150" t="str">
        <f>IF(ISNUMBER(A4936),INDEX('MetaTrader Import'!$H$13:$J$5893,TRUNC(((A4936-$A$39+1)-1)/3)+1,MOD((A4936-$A$39+1)-1,3)+1),"")</f>
        <v/>
      </c>
      <c r="C4936" s="43" t="str">
        <f t="shared" si="2323"/>
        <v/>
      </c>
      <c r="D4936" s="43" t="str">
        <f t="shared" ca="1" si="2313"/>
        <v/>
      </c>
      <c r="E4936" s="43" t="str">
        <f t="shared" si="2324"/>
        <v/>
      </c>
      <c r="F4936" s="43" t="str">
        <f t="shared" si="2325"/>
        <v/>
      </c>
      <c r="G4936" s="43" t="str">
        <f>IF(A4936&lt;&gt;"",IF(A4936&lt;Data!$G$11*0.25,$C$13/$G$32,IF(A4936&gt;Data!$G$11*0.25,$C$13,$C$13*10)),"")</f>
        <v/>
      </c>
      <c r="H4936" s="43" t="str">
        <f>IF(A4936&lt;&gt;"",IF(Data!$G$9="constant",$C$13,IF(Data!$G$9="squeeze",G4936,F4936)),"")</f>
        <v/>
      </c>
      <c r="I4936" s="38" t="str">
        <f ca="1">IF(ISNUMBER(A4936),NORMINV(RAND(),0,IF(AND(Data!$G$9="squeeze",A4936&lt;Data!$G$11*0.25),$H$32,1)*$C$30*$C$13)*($C$14*$C$12),"")</f>
        <v/>
      </c>
      <c r="J4936" s="42" t="str">
        <f ca="1">IFERROR(IF(Data!$C$6="Real",B4936,I4936+J4935+($C$14*$C$12)*(NORMINV(RAND(),$C$15,CHOOSE($G$13,$C$13,F4936,G4936)))),"")</f>
        <v/>
      </c>
      <c r="K4936" s="88" t="str">
        <f>IF(ISNUMBER(A4936), IF($G$16="fixed",$G$17,MIN(H4936*Data!$C$7*$C$16*0.5,$C$17*Data!$C$7))*$C$12,"")</f>
        <v/>
      </c>
      <c r="L4936" s="42" t="str">
        <f t="shared" ca="1" si="2340"/>
        <v/>
      </c>
      <c r="M4936" s="44" t="str">
        <f t="shared" ca="1" si="2341"/>
        <v/>
      </c>
      <c r="N4936" s="44" t="str">
        <f t="shared" ca="1" si="2342"/>
        <v/>
      </c>
      <c r="O4936" s="108" t="str">
        <f t="shared" si="2326"/>
        <v/>
      </c>
      <c r="P4936" s="102" t="str">
        <f t="shared" si="2327"/>
        <v/>
      </c>
      <c r="Q4936" s="102" t="str">
        <f t="shared" si="2328"/>
        <v/>
      </c>
      <c r="R4936" s="120" t="str">
        <f t="shared" si="2329"/>
        <v/>
      </c>
      <c r="S4936" s="54" t="str">
        <f t="shared" si="2330"/>
        <v/>
      </c>
      <c r="T4936" s="5" t="str">
        <f t="shared" si="2331"/>
        <v/>
      </c>
      <c r="U4936" s="152" t="str">
        <f t="shared" si="2314"/>
        <v/>
      </c>
      <c r="V4936" s="152" t="str">
        <f t="shared" si="2315"/>
        <v/>
      </c>
      <c r="W4936" s="153" t="str">
        <f t="shared" si="2316"/>
        <v/>
      </c>
      <c r="X4936" s="153" t="str">
        <f t="shared" si="2317"/>
        <v/>
      </c>
      <c r="Y4936" s="153" t="str">
        <f t="shared" si="2318"/>
        <v/>
      </c>
      <c r="Z4936" s="153" t="str">
        <f t="shared" si="2319"/>
        <v/>
      </c>
      <c r="AA4936" s="152" t="str">
        <f t="shared" si="2320"/>
        <v/>
      </c>
      <c r="AB4936" s="152" t="str">
        <f t="shared" si="2321"/>
        <v/>
      </c>
      <c r="AC4936" s="154" t="str">
        <f t="shared" si="2332"/>
        <v/>
      </c>
      <c r="AD4936" s="154" t="str">
        <f t="shared" si="2333"/>
        <v/>
      </c>
      <c r="AE4936" s="3" t="str">
        <f t="shared" si="2334"/>
        <v/>
      </c>
      <c r="AF4936" s="3" t="str">
        <f t="shared" si="2335"/>
        <v/>
      </c>
      <c r="AG4936" s="3" t="str">
        <f t="shared" si="2336"/>
        <v/>
      </c>
      <c r="AH4936" s="4" t="str">
        <f t="shared" si="2337"/>
        <v/>
      </c>
      <c r="AI4936" s="75" t="str">
        <f t="shared" si="2338"/>
        <v/>
      </c>
      <c r="AJ4936" s="75" t="str">
        <f t="shared" si="2339"/>
        <v/>
      </c>
    </row>
    <row r="4937" spans="1:36" ht="14.25">
      <c r="A4937" s="41" t="str">
        <f t="shared" si="2322"/>
        <v/>
      </c>
      <c r="B4937" s="150" t="str">
        <f>IF(ISNUMBER(A4937),INDEX('MetaTrader Import'!$H$13:$J$5893,TRUNC(((A4937-$A$39+1)-1)/3)+1,MOD((A4937-$A$39+1)-1,3)+1),"")</f>
        <v/>
      </c>
      <c r="C4937" s="43" t="str">
        <f t="shared" si="2323"/>
        <v/>
      </c>
      <c r="D4937" s="43" t="str">
        <f t="shared" ca="1" si="2313"/>
        <v/>
      </c>
      <c r="E4937" s="43" t="str">
        <f t="shared" si="2324"/>
        <v/>
      </c>
      <c r="F4937" s="43" t="str">
        <f t="shared" si="2325"/>
        <v/>
      </c>
      <c r="G4937" s="43" t="str">
        <f>IF(A4937&lt;&gt;"",IF(A4937&lt;Data!$G$11*0.25,$C$13/$G$32,IF(A4937&gt;Data!$G$11*0.25,$C$13,$C$13*10)),"")</f>
        <v/>
      </c>
      <c r="H4937" s="43" t="str">
        <f>IF(A4937&lt;&gt;"",IF(Data!$G$9="constant",$C$13,IF(Data!$G$9="squeeze",G4937,F4937)),"")</f>
        <v/>
      </c>
      <c r="I4937" s="38" t="str">
        <f ca="1">IF(ISNUMBER(A4937),NORMINV(RAND(),0,IF(AND(Data!$G$9="squeeze",A4937&lt;Data!$G$11*0.25),$H$32,1)*$C$30*$C$13)*($C$14*$C$12),"")</f>
        <v/>
      </c>
      <c r="J4937" s="42" t="str">
        <f ca="1">IFERROR(IF(Data!$C$6="Real",B4937,I4937+J4936+($C$14*$C$12)*(NORMINV(RAND(),$C$15,CHOOSE($G$13,$C$13,F4937,G4937)))),"")</f>
        <v/>
      </c>
      <c r="K4937" s="88" t="str">
        <f>IF(ISNUMBER(A4937), IF($G$16="fixed",$G$17,MIN(H4937*Data!$C$7*$C$16*0.5,$C$17*Data!$C$7))*$C$12,"")</f>
        <v/>
      </c>
      <c r="L4937" s="42" t="str">
        <f t="shared" ca="1" si="2340"/>
        <v/>
      </c>
      <c r="M4937" s="44" t="str">
        <f t="shared" ca="1" si="2341"/>
        <v/>
      </c>
      <c r="N4937" s="44" t="str">
        <f t="shared" ca="1" si="2342"/>
        <v/>
      </c>
      <c r="O4937" s="108" t="str">
        <f t="shared" si="2326"/>
        <v/>
      </c>
      <c r="P4937" s="102" t="str">
        <f t="shared" si="2327"/>
        <v/>
      </c>
      <c r="Q4937" s="102" t="str">
        <f t="shared" si="2328"/>
        <v/>
      </c>
      <c r="R4937" s="120" t="str">
        <f t="shared" si="2329"/>
        <v/>
      </c>
      <c r="S4937" s="54" t="str">
        <f t="shared" si="2330"/>
        <v/>
      </c>
      <c r="T4937" s="5" t="str">
        <f t="shared" si="2331"/>
        <v/>
      </c>
      <c r="U4937" s="152" t="str">
        <f t="shared" si="2314"/>
        <v/>
      </c>
      <c r="V4937" s="152" t="str">
        <f t="shared" si="2315"/>
        <v/>
      </c>
      <c r="W4937" s="153" t="str">
        <f t="shared" si="2316"/>
        <v/>
      </c>
      <c r="X4937" s="153" t="str">
        <f t="shared" si="2317"/>
        <v/>
      </c>
      <c r="Y4937" s="153" t="str">
        <f t="shared" si="2318"/>
        <v/>
      </c>
      <c r="Z4937" s="153" t="str">
        <f t="shared" si="2319"/>
        <v/>
      </c>
      <c r="AA4937" s="152" t="str">
        <f t="shared" si="2320"/>
        <v/>
      </c>
      <c r="AB4937" s="152" t="str">
        <f t="shared" si="2321"/>
        <v/>
      </c>
      <c r="AC4937" s="154" t="str">
        <f t="shared" si="2332"/>
        <v/>
      </c>
      <c r="AD4937" s="154" t="str">
        <f t="shared" si="2333"/>
        <v/>
      </c>
      <c r="AE4937" s="3" t="str">
        <f t="shared" si="2334"/>
        <v/>
      </c>
      <c r="AF4937" s="3" t="str">
        <f t="shared" si="2335"/>
        <v/>
      </c>
      <c r="AG4937" s="3" t="str">
        <f t="shared" si="2336"/>
        <v/>
      </c>
      <c r="AH4937" s="4" t="str">
        <f t="shared" si="2337"/>
        <v/>
      </c>
      <c r="AI4937" s="75" t="str">
        <f t="shared" si="2338"/>
        <v/>
      </c>
      <c r="AJ4937" s="75" t="str">
        <f t="shared" si="2339"/>
        <v/>
      </c>
    </row>
    <row r="4938" spans="1:36" ht="14.25">
      <c r="A4938" s="41" t="str">
        <f t="shared" si="2322"/>
        <v/>
      </c>
      <c r="B4938" s="150" t="str">
        <f>IF(ISNUMBER(A4938),INDEX('MetaTrader Import'!$H$13:$J$5893,TRUNC(((A4938-$A$39+1)-1)/3)+1,MOD((A4938-$A$39+1)-1,3)+1),"")</f>
        <v/>
      </c>
      <c r="C4938" s="43" t="str">
        <f t="shared" si="2323"/>
        <v/>
      </c>
      <c r="D4938" s="43" t="str">
        <f t="shared" ca="1" si="2313"/>
        <v/>
      </c>
      <c r="E4938" s="43" t="str">
        <f t="shared" si="2324"/>
        <v/>
      </c>
      <c r="F4938" s="43" t="str">
        <f t="shared" si="2325"/>
        <v/>
      </c>
      <c r="G4938" s="43" t="str">
        <f>IF(A4938&lt;&gt;"",IF(A4938&lt;Data!$G$11*0.25,$C$13/$G$32,IF(A4938&gt;Data!$G$11*0.25,$C$13,$C$13*10)),"")</f>
        <v/>
      </c>
      <c r="H4938" s="43" t="str">
        <f>IF(A4938&lt;&gt;"",IF(Data!$G$9="constant",$C$13,IF(Data!$G$9="squeeze",G4938,F4938)),"")</f>
        <v/>
      </c>
      <c r="I4938" s="38" t="str">
        <f ca="1">IF(ISNUMBER(A4938),NORMINV(RAND(),0,IF(AND(Data!$G$9="squeeze",A4938&lt;Data!$G$11*0.25),$H$32,1)*$C$30*$C$13)*($C$14*$C$12),"")</f>
        <v/>
      </c>
      <c r="J4938" s="42" t="str">
        <f ca="1">IFERROR(IF(Data!$C$6="Real",B4938,I4938+J4937+($C$14*$C$12)*(NORMINV(RAND(),$C$15,CHOOSE($G$13,$C$13,F4938,G4938)))),"")</f>
        <v/>
      </c>
      <c r="K4938" s="88" t="str">
        <f>IF(ISNUMBER(A4938), IF($G$16="fixed",$G$17,MIN(H4938*Data!$C$7*$C$16*0.5,$C$17*Data!$C$7))*$C$12,"")</f>
        <v/>
      </c>
      <c r="L4938" s="42" t="str">
        <f t="shared" ca="1" si="2340"/>
        <v/>
      </c>
      <c r="M4938" s="44" t="str">
        <f t="shared" ca="1" si="2341"/>
        <v/>
      </c>
      <c r="N4938" s="44" t="str">
        <f t="shared" ca="1" si="2342"/>
        <v/>
      </c>
      <c r="O4938" s="108" t="str">
        <f t="shared" si="2326"/>
        <v/>
      </c>
      <c r="P4938" s="102" t="str">
        <f t="shared" si="2327"/>
        <v/>
      </c>
      <c r="Q4938" s="102" t="str">
        <f t="shared" si="2328"/>
        <v/>
      </c>
      <c r="R4938" s="120" t="str">
        <f t="shared" si="2329"/>
        <v/>
      </c>
      <c r="S4938" s="54" t="str">
        <f t="shared" si="2330"/>
        <v/>
      </c>
      <c r="T4938" s="5" t="str">
        <f t="shared" si="2331"/>
        <v/>
      </c>
      <c r="U4938" s="152" t="str">
        <f t="shared" si="2314"/>
        <v/>
      </c>
      <c r="V4938" s="152" t="str">
        <f t="shared" si="2315"/>
        <v/>
      </c>
      <c r="W4938" s="153" t="str">
        <f t="shared" si="2316"/>
        <v/>
      </c>
      <c r="X4938" s="153" t="str">
        <f t="shared" si="2317"/>
        <v/>
      </c>
      <c r="Y4938" s="153" t="str">
        <f t="shared" si="2318"/>
        <v/>
      </c>
      <c r="Z4938" s="153" t="str">
        <f t="shared" si="2319"/>
        <v/>
      </c>
      <c r="AA4938" s="152" t="str">
        <f t="shared" si="2320"/>
        <v/>
      </c>
      <c r="AB4938" s="152" t="str">
        <f t="shared" si="2321"/>
        <v/>
      </c>
      <c r="AC4938" s="154" t="str">
        <f t="shared" si="2332"/>
        <v/>
      </c>
      <c r="AD4938" s="154" t="str">
        <f t="shared" si="2333"/>
        <v/>
      </c>
      <c r="AE4938" s="3" t="str">
        <f t="shared" si="2334"/>
        <v/>
      </c>
      <c r="AF4938" s="3" t="str">
        <f t="shared" si="2335"/>
        <v/>
      </c>
      <c r="AG4938" s="3" t="str">
        <f t="shared" si="2336"/>
        <v/>
      </c>
      <c r="AH4938" s="4" t="str">
        <f t="shared" si="2337"/>
        <v/>
      </c>
      <c r="AI4938" s="75" t="str">
        <f t="shared" si="2338"/>
        <v/>
      </c>
      <c r="AJ4938" s="75" t="str">
        <f t="shared" si="2339"/>
        <v/>
      </c>
    </row>
    <row r="4939" spans="1:36" ht="14.25">
      <c r="A4939" s="41" t="str">
        <f t="shared" si="2322"/>
        <v/>
      </c>
      <c r="B4939" s="150" t="str">
        <f>IF(ISNUMBER(A4939),INDEX('MetaTrader Import'!$H$13:$J$5893,TRUNC(((A4939-$A$39+1)-1)/3)+1,MOD((A4939-$A$39+1)-1,3)+1),"")</f>
        <v/>
      </c>
      <c r="C4939" s="43" t="str">
        <f t="shared" si="2323"/>
        <v/>
      </c>
      <c r="D4939" s="43" t="str">
        <f t="shared" ca="1" si="2313"/>
        <v/>
      </c>
      <c r="E4939" s="43" t="str">
        <f t="shared" si="2324"/>
        <v/>
      </c>
      <c r="F4939" s="43" t="str">
        <f t="shared" si="2325"/>
        <v/>
      </c>
      <c r="G4939" s="43" t="str">
        <f>IF(A4939&lt;&gt;"",IF(A4939&lt;Data!$G$11*0.25,$C$13/$G$32,IF(A4939&gt;Data!$G$11*0.25,$C$13,$C$13*10)),"")</f>
        <v/>
      </c>
      <c r="H4939" s="43" t="str">
        <f>IF(A4939&lt;&gt;"",IF(Data!$G$9="constant",$C$13,IF(Data!$G$9="squeeze",G4939,F4939)),"")</f>
        <v/>
      </c>
      <c r="I4939" s="38" t="str">
        <f ca="1">IF(ISNUMBER(A4939),NORMINV(RAND(),0,IF(AND(Data!$G$9="squeeze",A4939&lt;Data!$G$11*0.25),$H$32,1)*$C$30*$C$13)*($C$14*$C$12),"")</f>
        <v/>
      </c>
      <c r="J4939" s="42" t="str">
        <f ca="1">IFERROR(IF(Data!$C$6="Real",B4939,I4939+J4938+($C$14*$C$12)*(NORMINV(RAND(),$C$15,CHOOSE($G$13,$C$13,F4939,G4939)))),"")</f>
        <v/>
      </c>
      <c r="K4939" s="88" t="str">
        <f>IF(ISNUMBER(A4939), IF($G$16="fixed",$G$17,MIN(H4939*Data!$C$7*$C$16*0.5,$C$17*Data!$C$7))*$C$12,"")</f>
        <v/>
      </c>
      <c r="L4939" s="42" t="str">
        <f t="shared" ca="1" si="2340"/>
        <v/>
      </c>
      <c r="M4939" s="44" t="str">
        <f t="shared" ca="1" si="2341"/>
        <v/>
      </c>
      <c r="N4939" s="44" t="str">
        <f t="shared" ca="1" si="2342"/>
        <v/>
      </c>
      <c r="O4939" s="108" t="str">
        <f t="shared" si="2326"/>
        <v/>
      </c>
      <c r="P4939" s="102" t="str">
        <f t="shared" si="2327"/>
        <v/>
      </c>
      <c r="Q4939" s="102" t="str">
        <f t="shared" si="2328"/>
        <v/>
      </c>
      <c r="R4939" s="120" t="str">
        <f t="shared" si="2329"/>
        <v/>
      </c>
      <c r="S4939" s="54" t="str">
        <f t="shared" si="2330"/>
        <v/>
      </c>
      <c r="T4939" s="5" t="str">
        <f t="shared" si="2331"/>
        <v/>
      </c>
      <c r="U4939" s="152" t="str">
        <f t="shared" si="2314"/>
        <v/>
      </c>
      <c r="V4939" s="152" t="str">
        <f t="shared" si="2315"/>
        <v/>
      </c>
      <c r="W4939" s="153" t="str">
        <f t="shared" si="2316"/>
        <v/>
      </c>
      <c r="X4939" s="153" t="str">
        <f t="shared" si="2317"/>
        <v/>
      </c>
      <c r="Y4939" s="153" t="str">
        <f t="shared" si="2318"/>
        <v/>
      </c>
      <c r="Z4939" s="153" t="str">
        <f t="shared" si="2319"/>
        <v/>
      </c>
      <c r="AA4939" s="152" t="str">
        <f t="shared" si="2320"/>
        <v/>
      </c>
      <c r="AB4939" s="152" t="str">
        <f t="shared" si="2321"/>
        <v/>
      </c>
      <c r="AC4939" s="154" t="str">
        <f t="shared" si="2332"/>
        <v/>
      </c>
      <c r="AD4939" s="154" t="str">
        <f t="shared" si="2333"/>
        <v/>
      </c>
      <c r="AE4939" s="3" t="str">
        <f t="shared" si="2334"/>
        <v/>
      </c>
      <c r="AF4939" s="3" t="str">
        <f t="shared" si="2335"/>
        <v/>
      </c>
      <c r="AG4939" s="3" t="str">
        <f t="shared" si="2336"/>
        <v/>
      </c>
      <c r="AH4939" s="4" t="str">
        <f t="shared" si="2337"/>
        <v/>
      </c>
      <c r="AI4939" s="75" t="str">
        <f t="shared" si="2338"/>
        <v/>
      </c>
      <c r="AJ4939" s="75" t="str">
        <f t="shared" si="2339"/>
        <v/>
      </c>
    </row>
    <row r="4940" spans="1:36" ht="14.25">
      <c r="A4940" s="41" t="str">
        <f t="shared" si="2322"/>
        <v/>
      </c>
      <c r="B4940" s="150" t="str">
        <f>IF(ISNUMBER(A4940),INDEX('MetaTrader Import'!$H$13:$J$5893,TRUNC(((A4940-$A$39+1)-1)/3)+1,MOD((A4940-$A$39+1)-1,3)+1),"")</f>
        <v/>
      </c>
      <c r="C4940" s="43" t="str">
        <f t="shared" si="2323"/>
        <v/>
      </c>
      <c r="D4940" s="43" t="str">
        <f t="shared" ca="1" si="2313"/>
        <v/>
      </c>
      <c r="E4940" s="43" t="str">
        <f t="shared" si="2324"/>
        <v/>
      </c>
      <c r="F4940" s="43" t="str">
        <f t="shared" si="2325"/>
        <v/>
      </c>
      <c r="G4940" s="43" t="str">
        <f>IF(A4940&lt;&gt;"",IF(A4940&lt;Data!$G$11*0.25,$C$13/$G$32,IF(A4940&gt;Data!$G$11*0.25,$C$13,$C$13*10)),"")</f>
        <v/>
      </c>
      <c r="H4940" s="43" t="str">
        <f>IF(A4940&lt;&gt;"",IF(Data!$G$9="constant",$C$13,IF(Data!$G$9="squeeze",G4940,F4940)),"")</f>
        <v/>
      </c>
      <c r="I4940" s="38" t="str">
        <f ca="1">IF(ISNUMBER(A4940),NORMINV(RAND(),0,IF(AND(Data!$G$9="squeeze",A4940&lt;Data!$G$11*0.25),$H$32,1)*$C$30*$C$13)*($C$14*$C$12),"")</f>
        <v/>
      </c>
      <c r="J4940" s="42" t="str">
        <f ca="1">IFERROR(IF(Data!$C$6="Real",B4940,I4940+J4939+($C$14*$C$12)*(NORMINV(RAND(),$C$15,CHOOSE($G$13,$C$13,F4940,G4940)))),"")</f>
        <v/>
      </c>
      <c r="K4940" s="88" t="str">
        <f>IF(ISNUMBER(A4940), IF($G$16="fixed",$G$17,MIN(H4940*Data!$C$7*$C$16*0.5,$C$17*Data!$C$7))*$C$12,"")</f>
        <v/>
      </c>
      <c r="L4940" s="42" t="str">
        <f t="shared" ca="1" si="2340"/>
        <v/>
      </c>
      <c r="M4940" s="44" t="str">
        <f t="shared" ca="1" si="2341"/>
        <v/>
      </c>
      <c r="N4940" s="44" t="str">
        <f t="shared" ca="1" si="2342"/>
        <v/>
      </c>
      <c r="O4940" s="108" t="str">
        <f t="shared" si="2326"/>
        <v/>
      </c>
      <c r="P4940" s="102" t="str">
        <f t="shared" si="2327"/>
        <v/>
      </c>
      <c r="Q4940" s="102" t="str">
        <f t="shared" si="2328"/>
        <v/>
      </c>
      <c r="R4940" s="120" t="str">
        <f t="shared" si="2329"/>
        <v/>
      </c>
      <c r="S4940" s="54" t="str">
        <f t="shared" si="2330"/>
        <v/>
      </c>
      <c r="T4940" s="5" t="str">
        <f t="shared" si="2331"/>
        <v/>
      </c>
      <c r="U4940" s="152" t="str">
        <f t="shared" si="2314"/>
        <v/>
      </c>
      <c r="V4940" s="152" t="str">
        <f t="shared" si="2315"/>
        <v/>
      </c>
      <c r="W4940" s="153" t="str">
        <f t="shared" si="2316"/>
        <v/>
      </c>
      <c r="X4940" s="153" t="str">
        <f t="shared" si="2317"/>
        <v/>
      </c>
      <c r="Y4940" s="153" t="str">
        <f t="shared" si="2318"/>
        <v/>
      </c>
      <c r="Z4940" s="153" t="str">
        <f t="shared" si="2319"/>
        <v/>
      </c>
      <c r="AA4940" s="152" t="str">
        <f t="shared" si="2320"/>
        <v/>
      </c>
      <c r="AB4940" s="152" t="str">
        <f t="shared" si="2321"/>
        <v/>
      </c>
      <c r="AC4940" s="154" t="str">
        <f t="shared" si="2332"/>
        <v/>
      </c>
      <c r="AD4940" s="154" t="str">
        <f t="shared" si="2333"/>
        <v/>
      </c>
      <c r="AE4940" s="3" t="str">
        <f t="shared" si="2334"/>
        <v/>
      </c>
      <c r="AF4940" s="3" t="str">
        <f t="shared" si="2335"/>
        <v/>
      </c>
      <c r="AG4940" s="3" t="str">
        <f t="shared" si="2336"/>
        <v/>
      </c>
      <c r="AH4940" s="4" t="str">
        <f t="shared" si="2337"/>
        <v/>
      </c>
      <c r="AI4940" s="75" t="str">
        <f t="shared" si="2338"/>
        <v/>
      </c>
      <c r="AJ4940" s="75" t="str">
        <f t="shared" si="2339"/>
        <v/>
      </c>
    </row>
    <row r="4941" spans="1:36" ht="14.25">
      <c r="A4941" s="41" t="str">
        <f t="shared" si="2322"/>
        <v/>
      </c>
      <c r="B4941" s="150" t="str">
        <f>IF(ISNUMBER(A4941),INDEX('MetaTrader Import'!$H$13:$J$5893,TRUNC(((A4941-$A$39+1)-1)/3)+1,MOD((A4941-$A$39+1)-1,3)+1),"")</f>
        <v/>
      </c>
      <c r="C4941" s="43" t="str">
        <f t="shared" si="2323"/>
        <v/>
      </c>
      <c r="D4941" s="43" t="str">
        <f t="shared" ca="1" si="2313"/>
        <v/>
      </c>
      <c r="E4941" s="43" t="str">
        <f t="shared" si="2324"/>
        <v/>
      </c>
      <c r="F4941" s="43" t="str">
        <f t="shared" si="2325"/>
        <v/>
      </c>
      <c r="G4941" s="43" t="str">
        <f>IF(A4941&lt;&gt;"",IF(A4941&lt;Data!$G$11*0.25,$C$13/$G$32,IF(A4941&gt;Data!$G$11*0.25,$C$13,$C$13*10)),"")</f>
        <v/>
      </c>
      <c r="H4941" s="43" t="str">
        <f>IF(A4941&lt;&gt;"",IF(Data!$G$9="constant",$C$13,IF(Data!$G$9="squeeze",G4941,F4941)),"")</f>
        <v/>
      </c>
      <c r="I4941" s="38" t="str">
        <f ca="1">IF(ISNUMBER(A4941),NORMINV(RAND(),0,IF(AND(Data!$G$9="squeeze",A4941&lt;Data!$G$11*0.25),$H$32,1)*$C$30*$C$13)*($C$14*$C$12),"")</f>
        <v/>
      </c>
      <c r="J4941" s="42" t="str">
        <f ca="1">IFERROR(IF(Data!$C$6="Real",B4941,I4941+J4940+($C$14*$C$12)*(NORMINV(RAND(),$C$15,CHOOSE($G$13,$C$13,F4941,G4941)))),"")</f>
        <v/>
      </c>
      <c r="K4941" s="88" t="str">
        <f>IF(ISNUMBER(A4941), IF($G$16="fixed",$G$17,MIN(H4941*Data!$C$7*$C$16*0.5,$C$17*Data!$C$7))*$C$12,"")</f>
        <v/>
      </c>
      <c r="L4941" s="42" t="str">
        <f t="shared" ca="1" si="2340"/>
        <v/>
      </c>
      <c r="M4941" s="44" t="str">
        <f t="shared" ca="1" si="2341"/>
        <v/>
      </c>
      <c r="N4941" s="44" t="str">
        <f t="shared" ca="1" si="2342"/>
        <v/>
      </c>
      <c r="O4941" s="108" t="str">
        <f t="shared" si="2326"/>
        <v/>
      </c>
      <c r="P4941" s="102" t="str">
        <f t="shared" si="2327"/>
        <v/>
      </c>
      <c r="Q4941" s="102" t="str">
        <f t="shared" si="2328"/>
        <v/>
      </c>
      <c r="R4941" s="120" t="str">
        <f t="shared" si="2329"/>
        <v/>
      </c>
      <c r="S4941" s="54" t="str">
        <f t="shared" si="2330"/>
        <v/>
      </c>
      <c r="T4941" s="5" t="str">
        <f t="shared" si="2331"/>
        <v/>
      </c>
      <c r="U4941" s="152" t="str">
        <f t="shared" si="2314"/>
        <v/>
      </c>
      <c r="V4941" s="152" t="str">
        <f t="shared" si="2315"/>
        <v/>
      </c>
      <c r="W4941" s="153" t="str">
        <f t="shared" si="2316"/>
        <v/>
      </c>
      <c r="X4941" s="153" t="str">
        <f t="shared" si="2317"/>
        <v/>
      </c>
      <c r="Y4941" s="153" t="str">
        <f t="shared" si="2318"/>
        <v/>
      </c>
      <c r="Z4941" s="153" t="str">
        <f t="shared" si="2319"/>
        <v/>
      </c>
      <c r="AA4941" s="152" t="str">
        <f t="shared" si="2320"/>
        <v/>
      </c>
      <c r="AB4941" s="152" t="str">
        <f t="shared" si="2321"/>
        <v/>
      </c>
      <c r="AC4941" s="154" t="str">
        <f t="shared" si="2332"/>
        <v/>
      </c>
      <c r="AD4941" s="154" t="str">
        <f t="shared" si="2333"/>
        <v/>
      </c>
      <c r="AE4941" s="3" t="str">
        <f t="shared" si="2334"/>
        <v/>
      </c>
      <c r="AF4941" s="3" t="str">
        <f t="shared" si="2335"/>
        <v/>
      </c>
      <c r="AG4941" s="3" t="str">
        <f t="shared" si="2336"/>
        <v/>
      </c>
      <c r="AH4941" s="4" t="str">
        <f t="shared" si="2337"/>
        <v/>
      </c>
      <c r="AI4941" s="75" t="str">
        <f t="shared" si="2338"/>
        <v/>
      </c>
      <c r="AJ4941" s="75" t="str">
        <f t="shared" si="2339"/>
        <v/>
      </c>
    </row>
    <row r="4942" spans="1:36" ht="14.25">
      <c r="A4942" s="41" t="str">
        <f t="shared" si="2322"/>
        <v/>
      </c>
      <c r="B4942" s="150" t="str">
        <f>IF(ISNUMBER(A4942),INDEX('MetaTrader Import'!$H$13:$J$5893,TRUNC(((A4942-$A$39+1)-1)/3)+1,MOD((A4942-$A$39+1)-1,3)+1),"")</f>
        <v/>
      </c>
      <c r="C4942" s="43" t="str">
        <f t="shared" si="2323"/>
        <v/>
      </c>
      <c r="D4942" s="43" t="str">
        <f t="shared" ca="1" si="2313"/>
        <v/>
      </c>
      <c r="E4942" s="43" t="str">
        <f t="shared" si="2324"/>
        <v/>
      </c>
      <c r="F4942" s="43" t="str">
        <f t="shared" si="2325"/>
        <v/>
      </c>
      <c r="G4942" s="43" t="str">
        <f>IF(A4942&lt;&gt;"",IF(A4942&lt;Data!$G$11*0.25,$C$13/$G$32,IF(A4942&gt;Data!$G$11*0.25,$C$13,$C$13*10)),"")</f>
        <v/>
      </c>
      <c r="H4942" s="43" t="str">
        <f>IF(A4942&lt;&gt;"",IF(Data!$G$9="constant",$C$13,IF(Data!$G$9="squeeze",G4942,F4942)),"")</f>
        <v/>
      </c>
      <c r="I4942" s="38" t="str">
        <f ca="1">IF(ISNUMBER(A4942),NORMINV(RAND(),0,IF(AND(Data!$G$9="squeeze",A4942&lt;Data!$G$11*0.25),$H$32,1)*$C$30*$C$13)*($C$14*$C$12),"")</f>
        <v/>
      </c>
      <c r="J4942" s="42" t="str">
        <f ca="1">IFERROR(IF(Data!$C$6="Real",B4942,I4942+J4941+($C$14*$C$12)*(NORMINV(RAND(),$C$15,CHOOSE($G$13,$C$13,F4942,G4942)))),"")</f>
        <v/>
      </c>
      <c r="K4942" s="88" t="str">
        <f>IF(ISNUMBER(A4942), IF($G$16="fixed",$G$17,MIN(H4942*Data!$C$7*$C$16*0.5,$C$17*Data!$C$7))*$C$12,"")</f>
        <v/>
      </c>
      <c r="L4942" s="42" t="str">
        <f t="shared" ca="1" si="2340"/>
        <v/>
      </c>
      <c r="M4942" s="44" t="str">
        <f t="shared" ca="1" si="2341"/>
        <v/>
      </c>
      <c r="N4942" s="44" t="str">
        <f t="shared" ca="1" si="2342"/>
        <v/>
      </c>
      <c r="O4942" s="108" t="str">
        <f t="shared" si="2326"/>
        <v/>
      </c>
      <c r="P4942" s="102" t="str">
        <f t="shared" si="2327"/>
        <v/>
      </c>
      <c r="Q4942" s="102" t="str">
        <f t="shared" si="2328"/>
        <v/>
      </c>
      <c r="R4942" s="120" t="str">
        <f t="shared" si="2329"/>
        <v/>
      </c>
      <c r="S4942" s="54" t="str">
        <f t="shared" si="2330"/>
        <v/>
      </c>
      <c r="T4942" s="5" t="str">
        <f t="shared" si="2331"/>
        <v/>
      </c>
      <c r="U4942" s="152" t="str">
        <f t="shared" si="2314"/>
        <v/>
      </c>
      <c r="V4942" s="152" t="str">
        <f t="shared" si="2315"/>
        <v/>
      </c>
      <c r="W4942" s="153" t="str">
        <f t="shared" si="2316"/>
        <v/>
      </c>
      <c r="X4942" s="153" t="str">
        <f t="shared" si="2317"/>
        <v/>
      </c>
      <c r="Y4942" s="153" t="str">
        <f t="shared" si="2318"/>
        <v/>
      </c>
      <c r="Z4942" s="153" t="str">
        <f t="shared" si="2319"/>
        <v/>
      </c>
      <c r="AA4942" s="152" t="str">
        <f t="shared" si="2320"/>
        <v/>
      </c>
      <c r="AB4942" s="152" t="str">
        <f t="shared" si="2321"/>
        <v/>
      </c>
      <c r="AC4942" s="154" t="str">
        <f t="shared" si="2332"/>
        <v/>
      </c>
      <c r="AD4942" s="154" t="str">
        <f t="shared" si="2333"/>
        <v/>
      </c>
      <c r="AE4942" s="3" t="str">
        <f t="shared" si="2334"/>
        <v/>
      </c>
      <c r="AF4942" s="3" t="str">
        <f t="shared" si="2335"/>
        <v/>
      </c>
      <c r="AG4942" s="3" t="str">
        <f t="shared" si="2336"/>
        <v/>
      </c>
      <c r="AH4942" s="4" t="str">
        <f t="shared" si="2337"/>
        <v/>
      </c>
      <c r="AI4942" s="75" t="str">
        <f t="shared" si="2338"/>
        <v/>
      </c>
      <c r="AJ4942" s="75" t="str">
        <f t="shared" si="2339"/>
        <v/>
      </c>
    </row>
    <row r="4943" spans="1:36" ht="14.25">
      <c r="A4943" s="41" t="str">
        <f t="shared" si="2322"/>
        <v/>
      </c>
      <c r="B4943" s="150" t="str">
        <f>IF(ISNUMBER(A4943),INDEX('MetaTrader Import'!$H$13:$J$5893,TRUNC(((A4943-$A$39+1)-1)/3)+1,MOD((A4943-$A$39+1)-1,3)+1),"")</f>
        <v/>
      </c>
      <c r="C4943" s="43" t="str">
        <f t="shared" si="2323"/>
        <v/>
      </c>
      <c r="D4943" s="43" t="str">
        <f t="shared" ca="1" si="2313"/>
        <v/>
      </c>
      <c r="E4943" s="43" t="str">
        <f t="shared" si="2324"/>
        <v/>
      </c>
      <c r="F4943" s="43" t="str">
        <f t="shared" si="2325"/>
        <v/>
      </c>
      <c r="G4943" s="43" t="str">
        <f>IF(A4943&lt;&gt;"",IF(A4943&lt;Data!$G$11*0.25,$C$13/$G$32,IF(A4943&gt;Data!$G$11*0.25,$C$13,$C$13*10)),"")</f>
        <v/>
      </c>
      <c r="H4943" s="43" t="str">
        <f>IF(A4943&lt;&gt;"",IF(Data!$G$9="constant",$C$13,IF(Data!$G$9="squeeze",G4943,F4943)),"")</f>
        <v/>
      </c>
      <c r="I4943" s="38" t="str">
        <f ca="1">IF(ISNUMBER(A4943),NORMINV(RAND(),0,IF(AND(Data!$G$9="squeeze",A4943&lt;Data!$G$11*0.25),$H$32,1)*$C$30*$C$13)*($C$14*$C$12),"")</f>
        <v/>
      </c>
      <c r="J4943" s="42" t="str">
        <f ca="1">IFERROR(IF(Data!$C$6="Real",B4943,I4943+J4942+($C$14*$C$12)*(NORMINV(RAND(),$C$15,CHOOSE($G$13,$C$13,F4943,G4943)))),"")</f>
        <v/>
      </c>
      <c r="K4943" s="88" t="str">
        <f>IF(ISNUMBER(A4943), IF($G$16="fixed",$G$17,MIN(H4943*Data!$C$7*$C$16*0.5,$C$17*Data!$C$7))*$C$12,"")</f>
        <v/>
      </c>
      <c r="L4943" s="42" t="str">
        <f t="shared" ca="1" si="2340"/>
        <v/>
      </c>
      <c r="M4943" s="44" t="str">
        <f t="shared" ca="1" si="2341"/>
        <v/>
      </c>
      <c r="N4943" s="44" t="str">
        <f t="shared" ca="1" si="2342"/>
        <v/>
      </c>
      <c r="O4943" s="108" t="str">
        <f t="shared" si="2326"/>
        <v/>
      </c>
      <c r="P4943" s="102" t="str">
        <f t="shared" si="2327"/>
        <v/>
      </c>
      <c r="Q4943" s="102" t="str">
        <f t="shared" si="2328"/>
        <v/>
      </c>
      <c r="R4943" s="120" t="str">
        <f t="shared" si="2329"/>
        <v/>
      </c>
      <c r="S4943" s="54" t="str">
        <f t="shared" si="2330"/>
        <v/>
      </c>
      <c r="T4943" s="5" t="str">
        <f t="shared" si="2331"/>
        <v/>
      </c>
      <c r="U4943" s="152" t="str">
        <f t="shared" si="2314"/>
        <v/>
      </c>
      <c r="V4943" s="152" t="str">
        <f t="shared" si="2315"/>
        <v/>
      </c>
      <c r="W4943" s="153" t="str">
        <f t="shared" si="2316"/>
        <v/>
      </c>
      <c r="X4943" s="153" t="str">
        <f t="shared" si="2317"/>
        <v/>
      </c>
      <c r="Y4943" s="153" t="str">
        <f t="shared" si="2318"/>
        <v/>
      </c>
      <c r="Z4943" s="153" t="str">
        <f t="shared" si="2319"/>
        <v/>
      </c>
      <c r="AA4943" s="152" t="str">
        <f t="shared" si="2320"/>
        <v/>
      </c>
      <c r="AB4943" s="152" t="str">
        <f t="shared" si="2321"/>
        <v/>
      </c>
      <c r="AC4943" s="154" t="str">
        <f t="shared" si="2332"/>
        <v/>
      </c>
      <c r="AD4943" s="154" t="str">
        <f t="shared" si="2333"/>
        <v/>
      </c>
      <c r="AE4943" s="3" t="str">
        <f t="shared" si="2334"/>
        <v/>
      </c>
      <c r="AF4943" s="3" t="str">
        <f t="shared" si="2335"/>
        <v/>
      </c>
      <c r="AG4943" s="3" t="str">
        <f t="shared" si="2336"/>
        <v/>
      </c>
      <c r="AH4943" s="4" t="str">
        <f t="shared" si="2337"/>
        <v/>
      </c>
      <c r="AI4943" s="75" t="str">
        <f t="shared" si="2338"/>
        <v/>
      </c>
      <c r="AJ4943" s="75" t="str">
        <f t="shared" si="2339"/>
        <v/>
      </c>
    </row>
    <row r="4944" spans="1:36" ht="14.25">
      <c r="A4944" s="41" t="str">
        <f t="shared" si="2322"/>
        <v/>
      </c>
      <c r="B4944" s="150" t="str">
        <f>IF(ISNUMBER(A4944),INDEX('MetaTrader Import'!$H$13:$J$5893,TRUNC(((A4944-$A$39+1)-1)/3)+1,MOD((A4944-$A$39+1)-1,3)+1),"")</f>
        <v/>
      </c>
      <c r="C4944" s="43" t="str">
        <f t="shared" si="2323"/>
        <v/>
      </c>
      <c r="D4944" s="43" t="str">
        <f t="shared" ca="1" si="2313"/>
        <v/>
      </c>
      <c r="E4944" s="43" t="str">
        <f t="shared" si="2324"/>
        <v/>
      </c>
      <c r="F4944" s="43" t="str">
        <f t="shared" si="2325"/>
        <v/>
      </c>
      <c r="G4944" s="43" t="str">
        <f>IF(A4944&lt;&gt;"",IF(A4944&lt;Data!$G$11*0.25,$C$13/$G$32,IF(A4944&gt;Data!$G$11*0.25,$C$13,$C$13*10)),"")</f>
        <v/>
      </c>
      <c r="H4944" s="43" t="str">
        <f>IF(A4944&lt;&gt;"",IF(Data!$G$9="constant",$C$13,IF(Data!$G$9="squeeze",G4944,F4944)),"")</f>
        <v/>
      </c>
      <c r="I4944" s="38" t="str">
        <f ca="1">IF(ISNUMBER(A4944),NORMINV(RAND(),0,IF(AND(Data!$G$9="squeeze",A4944&lt;Data!$G$11*0.25),$H$32,1)*$C$30*$C$13)*($C$14*$C$12),"")</f>
        <v/>
      </c>
      <c r="J4944" s="42" t="str">
        <f ca="1">IFERROR(IF(Data!$C$6="Real",B4944,I4944+J4943+($C$14*$C$12)*(NORMINV(RAND(),$C$15,CHOOSE($G$13,$C$13,F4944,G4944)))),"")</f>
        <v/>
      </c>
      <c r="K4944" s="88" t="str">
        <f>IF(ISNUMBER(A4944), IF($G$16="fixed",$G$17,MIN(H4944*Data!$C$7*$C$16*0.5,$C$17*Data!$C$7))*$C$12,"")</f>
        <v/>
      </c>
      <c r="L4944" s="42" t="str">
        <f t="shared" ca="1" si="2340"/>
        <v/>
      </c>
      <c r="M4944" s="44" t="str">
        <f t="shared" ca="1" si="2341"/>
        <v/>
      </c>
      <c r="N4944" s="44" t="str">
        <f t="shared" ca="1" si="2342"/>
        <v/>
      </c>
      <c r="O4944" s="108" t="str">
        <f t="shared" si="2326"/>
        <v/>
      </c>
      <c r="P4944" s="102" t="str">
        <f t="shared" si="2327"/>
        <v/>
      </c>
      <c r="Q4944" s="102" t="str">
        <f t="shared" si="2328"/>
        <v/>
      </c>
      <c r="R4944" s="120" t="str">
        <f t="shared" si="2329"/>
        <v/>
      </c>
      <c r="S4944" s="54" t="str">
        <f t="shared" si="2330"/>
        <v/>
      </c>
      <c r="T4944" s="5" t="str">
        <f t="shared" si="2331"/>
        <v/>
      </c>
      <c r="U4944" s="152" t="str">
        <f t="shared" si="2314"/>
        <v/>
      </c>
      <c r="V4944" s="152" t="str">
        <f t="shared" si="2315"/>
        <v/>
      </c>
      <c r="W4944" s="153" t="str">
        <f t="shared" si="2316"/>
        <v/>
      </c>
      <c r="X4944" s="153" t="str">
        <f t="shared" si="2317"/>
        <v/>
      </c>
      <c r="Y4944" s="153" t="str">
        <f t="shared" si="2318"/>
        <v/>
      </c>
      <c r="Z4944" s="153" t="str">
        <f t="shared" si="2319"/>
        <v/>
      </c>
      <c r="AA4944" s="152" t="str">
        <f t="shared" si="2320"/>
        <v/>
      </c>
      <c r="AB4944" s="152" t="str">
        <f t="shared" si="2321"/>
        <v/>
      </c>
      <c r="AC4944" s="154" t="str">
        <f t="shared" si="2332"/>
        <v/>
      </c>
      <c r="AD4944" s="154" t="str">
        <f t="shared" si="2333"/>
        <v/>
      </c>
      <c r="AE4944" s="3" t="str">
        <f t="shared" si="2334"/>
        <v/>
      </c>
      <c r="AF4944" s="3" t="str">
        <f t="shared" si="2335"/>
        <v/>
      </c>
      <c r="AG4944" s="3" t="str">
        <f t="shared" si="2336"/>
        <v/>
      </c>
      <c r="AH4944" s="4" t="str">
        <f t="shared" si="2337"/>
        <v/>
      </c>
      <c r="AI4944" s="75" t="str">
        <f t="shared" si="2338"/>
        <v/>
      </c>
      <c r="AJ4944" s="75" t="str">
        <f t="shared" si="2339"/>
        <v/>
      </c>
    </row>
    <row r="4945" spans="1:36" ht="14.25">
      <c r="A4945" s="41" t="str">
        <f t="shared" si="2322"/>
        <v/>
      </c>
      <c r="B4945" s="150" t="str">
        <f>IF(ISNUMBER(A4945),INDEX('MetaTrader Import'!$H$13:$J$5893,TRUNC(((A4945-$A$39+1)-1)/3)+1,MOD((A4945-$A$39+1)-1,3)+1),"")</f>
        <v/>
      </c>
      <c r="C4945" s="43" t="str">
        <f t="shared" si="2323"/>
        <v/>
      </c>
      <c r="D4945" s="43" t="str">
        <f t="shared" ca="1" si="2313"/>
        <v/>
      </c>
      <c r="E4945" s="43" t="str">
        <f t="shared" si="2324"/>
        <v/>
      </c>
      <c r="F4945" s="43" t="str">
        <f t="shared" si="2325"/>
        <v/>
      </c>
      <c r="G4945" s="43" t="str">
        <f>IF(A4945&lt;&gt;"",IF(A4945&lt;Data!$G$11*0.25,$C$13/$G$32,IF(A4945&gt;Data!$G$11*0.25,$C$13,$C$13*10)),"")</f>
        <v/>
      </c>
      <c r="H4945" s="43" t="str">
        <f>IF(A4945&lt;&gt;"",IF(Data!$G$9="constant",$C$13,IF(Data!$G$9="squeeze",G4945,F4945)),"")</f>
        <v/>
      </c>
      <c r="I4945" s="38" t="str">
        <f ca="1">IF(ISNUMBER(A4945),NORMINV(RAND(),0,IF(AND(Data!$G$9="squeeze",A4945&lt;Data!$G$11*0.25),$H$32,1)*$C$30*$C$13)*($C$14*$C$12),"")</f>
        <v/>
      </c>
      <c r="J4945" s="42" t="str">
        <f ca="1">IFERROR(IF(Data!$C$6="Real",B4945,I4945+J4944+($C$14*$C$12)*(NORMINV(RAND(),$C$15,CHOOSE($G$13,$C$13,F4945,G4945)))),"")</f>
        <v/>
      </c>
      <c r="K4945" s="88" t="str">
        <f>IF(ISNUMBER(A4945), IF($G$16="fixed",$G$17,MIN(H4945*Data!$C$7*$C$16*0.5,$C$17*Data!$C$7))*$C$12,"")</f>
        <v/>
      </c>
      <c r="L4945" s="42" t="str">
        <f t="shared" ca="1" si="2340"/>
        <v/>
      </c>
      <c r="M4945" s="44" t="str">
        <f t="shared" ca="1" si="2341"/>
        <v/>
      </c>
      <c r="N4945" s="44" t="str">
        <f t="shared" ca="1" si="2342"/>
        <v/>
      </c>
      <c r="O4945" s="108" t="str">
        <f t="shared" si="2326"/>
        <v/>
      </c>
      <c r="P4945" s="102" t="str">
        <f t="shared" si="2327"/>
        <v/>
      </c>
      <c r="Q4945" s="102" t="str">
        <f t="shared" si="2328"/>
        <v/>
      </c>
      <c r="R4945" s="120" t="str">
        <f t="shared" si="2329"/>
        <v/>
      </c>
      <c r="S4945" s="54" t="str">
        <f t="shared" si="2330"/>
        <v/>
      </c>
      <c r="T4945" s="5" t="str">
        <f t="shared" si="2331"/>
        <v/>
      </c>
      <c r="U4945" s="152" t="str">
        <f t="shared" si="2314"/>
        <v/>
      </c>
      <c r="V4945" s="152" t="str">
        <f t="shared" si="2315"/>
        <v/>
      </c>
      <c r="W4945" s="153" t="str">
        <f t="shared" si="2316"/>
        <v/>
      </c>
      <c r="X4945" s="153" t="str">
        <f t="shared" si="2317"/>
        <v/>
      </c>
      <c r="Y4945" s="153" t="str">
        <f t="shared" si="2318"/>
        <v/>
      </c>
      <c r="Z4945" s="153" t="str">
        <f t="shared" si="2319"/>
        <v/>
      </c>
      <c r="AA4945" s="152" t="str">
        <f t="shared" si="2320"/>
        <v/>
      </c>
      <c r="AB4945" s="152" t="str">
        <f t="shared" si="2321"/>
        <v/>
      </c>
      <c r="AC4945" s="154" t="str">
        <f t="shared" si="2332"/>
        <v/>
      </c>
      <c r="AD4945" s="154" t="str">
        <f t="shared" si="2333"/>
        <v/>
      </c>
      <c r="AE4945" s="3" t="str">
        <f t="shared" si="2334"/>
        <v/>
      </c>
      <c r="AF4945" s="3" t="str">
        <f t="shared" si="2335"/>
        <v/>
      </c>
      <c r="AG4945" s="3" t="str">
        <f t="shared" si="2336"/>
        <v/>
      </c>
      <c r="AH4945" s="4" t="str">
        <f t="shared" si="2337"/>
        <v/>
      </c>
      <c r="AI4945" s="75" t="str">
        <f t="shared" si="2338"/>
        <v/>
      </c>
      <c r="AJ4945" s="75" t="str">
        <f t="shared" si="2339"/>
        <v/>
      </c>
    </row>
    <row r="4946" spans="1:36" ht="14.25">
      <c r="A4946" s="41" t="str">
        <f t="shared" si="2322"/>
        <v/>
      </c>
      <c r="B4946" s="150" t="str">
        <f>IF(ISNUMBER(A4946),INDEX('MetaTrader Import'!$H$13:$J$5893,TRUNC(((A4946-$A$39+1)-1)/3)+1,MOD((A4946-$A$39+1)-1,3)+1),"")</f>
        <v/>
      </c>
      <c r="C4946" s="43" t="str">
        <f t="shared" si="2323"/>
        <v/>
      </c>
      <c r="D4946" s="43" t="str">
        <f t="shared" ca="1" si="2313"/>
        <v/>
      </c>
      <c r="E4946" s="43" t="str">
        <f t="shared" si="2324"/>
        <v/>
      </c>
      <c r="F4946" s="43" t="str">
        <f t="shared" si="2325"/>
        <v/>
      </c>
      <c r="G4946" s="43" t="str">
        <f>IF(A4946&lt;&gt;"",IF(A4946&lt;Data!$G$11*0.25,$C$13/$G$32,IF(A4946&gt;Data!$G$11*0.25,$C$13,$C$13*10)),"")</f>
        <v/>
      </c>
      <c r="H4946" s="43" t="str">
        <f>IF(A4946&lt;&gt;"",IF(Data!$G$9="constant",$C$13,IF(Data!$G$9="squeeze",G4946,F4946)),"")</f>
        <v/>
      </c>
      <c r="I4946" s="38" t="str">
        <f ca="1">IF(ISNUMBER(A4946),NORMINV(RAND(),0,IF(AND(Data!$G$9="squeeze",A4946&lt;Data!$G$11*0.25),$H$32,1)*$C$30*$C$13)*($C$14*$C$12),"")</f>
        <v/>
      </c>
      <c r="J4946" s="42" t="str">
        <f ca="1">IFERROR(IF(Data!$C$6="Real",B4946,I4946+J4945+($C$14*$C$12)*(NORMINV(RAND(),$C$15,CHOOSE($G$13,$C$13,F4946,G4946)))),"")</f>
        <v/>
      </c>
      <c r="K4946" s="88" t="str">
        <f>IF(ISNUMBER(A4946), IF($G$16="fixed",$G$17,MIN(H4946*Data!$C$7*$C$16*0.5,$C$17*Data!$C$7))*$C$12,"")</f>
        <v/>
      </c>
      <c r="L4946" s="42" t="str">
        <f t="shared" ca="1" si="2340"/>
        <v/>
      </c>
      <c r="M4946" s="44" t="str">
        <f t="shared" ca="1" si="2341"/>
        <v/>
      </c>
      <c r="N4946" s="44" t="str">
        <f t="shared" ca="1" si="2342"/>
        <v/>
      </c>
      <c r="O4946" s="108" t="str">
        <f t="shared" si="2326"/>
        <v/>
      </c>
      <c r="P4946" s="102" t="str">
        <f t="shared" si="2327"/>
        <v/>
      </c>
      <c r="Q4946" s="102" t="str">
        <f t="shared" si="2328"/>
        <v/>
      </c>
      <c r="R4946" s="120" t="str">
        <f t="shared" si="2329"/>
        <v/>
      </c>
      <c r="S4946" s="54" t="str">
        <f t="shared" si="2330"/>
        <v/>
      </c>
      <c r="T4946" s="5" t="str">
        <f t="shared" si="2331"/>
        <v/>
      </c>
      <c r="U4946" s="152" t="str">
        <f t="shared" si="2314"/>
        <v/>
      </c>
      <c r="V4946" s="152" t="str">
        <f t="shared" si="2315"/>
        <v/>
      </c>
      <c r="W4946" s="153" t="str">
        <f t="shared" si="2316"/>
        <v/>
      </c>
      <c r="X4946" s="153" t="str">
        <f t="shared" si="2317"/>
        <v/>
      </c>
      <c r="Y4946" s="153" t="str">
        <f t="shared" si="2318"/>
        <v/>
      </c>
      <c r="Z4946" s="153" t="str">
        <f t="shared" si="2319"/>
        <v/>
      </c>
      <c r="AA4946" s="152" t="str">
        <f t="shared" si="2320"/>
        <v/>
      </c>
      <c r="AB4946" s="152" t="str">
        <f t="shared" si="2321"/>
        <v/>
      </c>
      <c r="AC4946" s="154" t="str">
        <f t="shared" si="2332"/>
        <v/>
      </c>
      <c r="AD4946" s="154" t="str">
        <f t="shared" si="2333"/>
        <v/>
      </c>
      <c r="AE4946" s="3" t="str">
        <f t="shared" si="2334"/>
        <v/>
      </c>
      <c r="AF4946" s="3" t="str">
        <f t="shared" si="2335"/>
        <v/>
      </c>
      <c r="AG4946" s="3" t="str">
        <f t="shared" si="2336"/>
        <v/>
      </c>
      <c r="AH4946" s="4" t="str">
        <f t="shared" si="2337"/>
        <v/>
      </c>
      <c r="AI4946" s="75" t="str">
        <f t="shared" si="2338"/>
        <v/>
      </c>
      <c r="AJ4946" s="75" t="str">
        <f t="shared" si="2339"/>
        <v/>
      </c>
    </row>
    <row r="4947" spans="1:36" ht="14.25">
      <c r="A4947" s="41" t="str">
        <f t="shared" si="2322"/>
        <v/>
      </c>
      <c r="B4947" s="150" t="str">
        <f>IF(ISNUMBER(A4947),INDEX('MetaTrader Import'!$H$13:$J$5893,TRUNC(((A4947-$A$39+1)-1)/3)+1,MOD((A4947-$A$39+1)-1,3)+1),"")</f>
        <v/>
      </c>
      <c r="C4947" s="43" t="str">
        <f t="shared" si="2323"/>
        <v/>
      </c>
      <c r="D4947" s="43" t="str">
        <f t="shared" ca="1" si="2313"/>
        <v/>
      </c>
      <c r="E4947" s="43" t="str">
        <f t="shared" si="2324"/>
        <v/>
      </c>
      <c r="F4947" s="43" t="str">
        <f t="shared" si="2325"/>
        <v/>
      </c>
      <c r="G4947" s="43" t="str">
        <f>IF(A4947&lt;&gt;"",IF(A4947&lt;Data!$G$11*0.25,$C$13/$G$32,IF(A4947&gt;Data!$G$11*0.25,$C$13,$C$13*10)),"")</f>
        <v/>
      </c>
      <c r="H4947" s="43" t="str">
        <f>IF(A4947&lt;&gt;"",IF(Data!$G$9="constant",$C$13,IF(Data!$G$9="squeeze",G4947,F4947)),"")</f>
        <v/>
      </c>
      <c r="I4947" s="38" t="str">
        <f ca="1">IF(ISNUMBER(A4947),NORMINV(RAND(),0,IF(AND(Data!$G$9="squeeze",A4947&lt;Data!$G$11*0.25),$H$32,1)*$C$30*$C$13)*($C$14*$C$12),"")</f>
        <v/>
      </c>
      <c r="J4947" s="42" t="str">
        <f ca="1">IFERROR(IF(Data!$C$6="Real",B4947,I4947+J4946+($C$14*$C$12)*(NORMINV(RAND(),$C$15,CHOOSE($G$13,$C$13,F4947,G4947)))),"")</f>
        <v/>
      </c>
      <c r="K4947" s="88" t="str">
        <f>IF(ISNUMBER(A4947), IF($G$16="fixed",$G$17,MIN(H4947*Data!$C$7*$C$16*0.5,$C$17*Data!$C$7))*$C$12,"")</f>
        <v/>
      </c>
      <c r="L4947" s="42" t="str">
        <f t="shared" ca="1" si="2340"/>
        <v/>
      </c>
      <c r="M4947" s="44" t="str">
        <f t="shared" ca="1" si="2341"/>
        <v/>
      </c>
      <c r="N4947" s="44" t="str">
        <f t="shared" ca="1" si="2342"/>
        <v/>
      </c>
      <c r="O4947" s="108" t="str">
        <f t="shared" si="2326"/>
        <v/>
      </c>
      <c r="P4947" s="102" t="str">
        <f t="shared" si="2327"/>
        <v/>
      </c>
      <c r="Q4947" s="102" t="str">
        <f t="shared" si="2328"/>
        <v/>
      </c>
      <c r="R4947" s="120" t="str">
        <f t="shared" si="2329"/>
        <v/>
      </c>
      <c r="S4947" s="54" t="str">
        <f t="shared" si="2330"/>
        <v/>
      </c>
      <c r="T4947" s="5" t="str">
        <f t="shared" si="2331"/>
        <v/>
      </c>
      <c r="U4947" s="152" t="str">
        <f t="shared" si="2314"/>
        <v/>
      </c>
      <c r="V4947" s="152" t="str">
        <f t="shared" si="2315"/>
        <v/>
      </c>
      <c r="W4947" s="153" t="str">
        <f t="shared" si="2316"/>
        <v/>
      </c>
      <c r="X4947" s="153" t="str">
        <f t="shared" si="2317"/>
        <v/>
      </c>
      <c r="Y4947" s="153" t="str">
        <f t="shared" si="2318"/>
        <v/>
      </c>
      <c r="Z4947" s="153" t="str">
        <f t="shared" si="2319"/>
        <v/>
      </c>
      <c r="AA4947" s="152" t="str">
        <f t="shared" si="2320"/>
        <v/>
      </c>
      <c r="AB4947" s="152" t="str">
        <f t="shared" si="2321"/>
        <v/>
      </c>
      <c r="AC4947" s="154" t="str">
        <f t="shared" si="2332"/>
        <v/>
      </c>
      <c r="AD4947" s="154" t="str">
        <f t="shared" si="2333"/>
        <v/>
      </c>
      <c r="AE4947" s="3" t="str">
        <f t="shared" si="2334"/>
        <v/>
      </c>
      <c r="AF4947" s="3" t="str">
        <f t="shared" si="2335"/>
        <v/>
      </c>
      <c r="AG4947" s="3" t="str">
        <f t="shared" si="2336"/>
        <v/>
      </c>
      <c r="AH4947" s="4" t="str">
        <f t="shared" si="2337"/>
        <v/>
      </c>
      <c r="AI4947" s="75" t="str">
        <f t="shared" si="2338"/>
        <v/>
      </c>
      <c r="AJ4947" s="75" t="str">
        <f t="shared" si="2339"/>
        <v/>
      </c>
    </row>
    <row r="4948" spans="1:36" ht="14.25">
      <c r="A4948" s="41" t="str">
        <f t="shared" si="2322"/>
        <v/>
      </c>
      <c r="B4948" s="150" t="str">
        <f>IF(ISNUMBER(A4948),INDEX('MetaTrader Import'!$H$13:$J$5893,TRUNC(((A4948-$A$39+1)-1)/3)+1,MOD((A4948-$A$39+1)-1,3)+1),"")</f>
        <v/>
      </c>
      <c r="C4948" s="43" t="str">
        <f t="shared" si="2323"/>
        <v/>
      </c>
      <c r="D4948" s="43" t="str">
        <f t="shared" ca="1" si="2313"/>
        <v/>
      </c>
      <c r="E4948" s="43" t="str">
        <f t="shared" si="2324"/>
        <v/>
      </c>
      <c r="F4948" s="43" t="str">
        <f t="shared" si="2325"/>
        <v/>
      </c>
      <c r="G4948" s="43" t="str">
        <f>IF(A4948&lt;&gt;"",IF(A4948&lt;Data!$G$11*0.25,$C$13/$G$32,IF(A4948&gt;Data!$G$11*0.25,$C$13,$C$13*10)),"")</f>
        <v/>
      </c>
      <c r="H4948" s="43" t="str">
        <f>IF(A4948&lt;&gt;"",IF(Data!$G$9="constant",$C$13,IF(Data!$G$9="squeeze",G4948,F4948)),"")</f>
        <v/>
      </c>
      <c r="I4948" s="38" t="str">
        <f ca="1">IF(ISNUMBER(A4948),NORMINV(RAND(),0,IF(AND(Data!$G$9="squeeze",A4948&lt;Data!$G$11*0.25),$H$32,1)*$C$30*$C$13)*($C$14*$C$12),"")</f>
        <v/>
      </c>
      <c r="J4948" s="42" t="str">
        <f ca="1">IFERROR(IF(Data!$C$6="Real",B4948,I4948+J4947+($C$14*$C$12)*(NORMINV(RAND(),$C$15,CHOOSE($G$13,$C$13,F4948,G4948)))),"")</f>
        <v/>
      </c>
      <c r="K4948" s="88" t="str">
        <f>IF(ISNUMBER(A4948), IF($G$16="fixed",$G$17,MIN(H4948*Data!$C$7*$C$16*0.5,$C$17*Data!$C$7))*$C$12,"")</f>
        <v/>
      </c>
      <c r="L4948" s="42" t="str">
        <f t="shared" ca="1" si="2340"/>
        <v/>
      </c>
      <c r="M4948" s="44" t="str">
        <f t="shared" ca="1" si="2341"/>
        <v/>
      </c>
      <c r="N4948" s="44" t="str">
        <f t="shared" ca="1" si="2342"/>
        <v/>
      </c>
      <c r="O4948" s="108" t="str">
        <f t="shared" si="2326"/>
        <v/>
      </c>
      <c r="P4948" s="102" t="str">
        <f t="shared" si="2327"/>
        <v/>
      </c>
      <c r="Q4948" s="102" t="str">
        <f t="shared" si="2328"/>
        <v/>
      </c>
      <c r="R4948" s="120" t="str">
        <f t="shared" si="2329"/>
        <v/>
      </c>
      <c r="S4948" s="54" t="str">
        <f t="shared" si="2330"/>
        <v/>
      </c>
      <c r="T4948" s="5" t="str">
        <f t="shared" si="2331"/>
        <v/>
      </c>
      <c r="U4948" s="152" t="str">
        <f t="shared" si="2314"/>
        <v/>
      </c>
      <c r="V4948" s="152" t="str">
        <f t="shared" si="2315"/>
        <v/>
      </c>
      <c r="W4948" s="153" t="str">
        <f t="shared" si="2316"/>
        <v/>
      </c>
      <c r="X4948" s="153" t="str">
        <f t="shared" si="2317"/>
        <v/>
      </c>
      <c r="Y4948" s="153" t="str">
        <f t="shared" si="2318"/>
        <v/>
      </c>
      <c r="Z4948" s="153" t="str">
        <f t="shared" si="2319"/>
        <v/>
      </c>
      <c r="AA4948" s="152" t="str">
        <f t="shared" si="2320"/>
        <v/>
      </c>
      <c r="AB4948" s="152" t="str">
        <f t="shared" si="2321"/>
        <v/>
      </c>
      <c r="AC4948" s="154" t="str">
        <f t="shared" si="2332"/>
        <v/>
      </c>
      <c r="AD4948" s="154" t="str">
        <f t="shared" si="2333"/>
        <v/>
      </c>
      <c r="AE4948" s="3" t="str">
        <f t="shared" si="2334"/>
        <v/>
      </c>
      <c r="AF4948" s="3" t="str">
        <f t="shared" si="2335"/>
        <v/>
      </c>
      <c r="AG4948" s="3" t="str">
        <f t="shared" si="2336"/>
        <v/>
      </c>
      <c r="AH4948" s="4" t="str">
        <f t="shared" si="2337"/>
        <v/>
      </c>
      <c r="AI4948" s="75" t="str">
        <f t="shared" si="2338"/>
        <v/>
      </c>
      <c r="AJ4948" s="75" t="str">
        <f t="shared" si="2339"/>
        <v/>
      </c>
    </row>
    <row r="4949" spans="1:36" ht="14.25">
      <c r="A4949" s="41" t="str">
        <f t="shared" si="2322"/>
        <v/>
      </c>
      <c r="B4949" s="150" t="str">
        <f>IF(ISNUMBER(A4949),INDEX('MetaTrader Import'!$H$13:$J$5893,TRUNC(((A4949-$A$39+1)-1)/3)+1,MOD((A4949-$A$39+1)-1,3)+1),"")</f>
        <v/>
      </c>
      <c r="C4949" s="43" t="str">
        <f t="shared" si="2323"/>
        <v/>
      </c>
      <c r="D4949" s="43" t="str">
        <f t="shared" ca="1" si="2313"/>
        <v/>
      </c>
      <c r="E4949" s="43" t="str">
        <f t="shared" si="2324"/>
        <v/>
      </c>
      <c r="F4949" s="43" t="str">
        <f t="shared" si="2325"/>
        <v/>
      </c>
      <c r="G4949" s="43" t="str">
        <f>IF(A4949&lt;&gt;"",IF(A4949&lt;Data!$G$11*0.25,$C$13/$G$32,IF(A4949&gt;Data!$G$11*0.25,$C$13,$C$13*10)),"")</f>
        <v/>
      </c>
      <c r="H4949" s="43" t="str">
        <f>IF(A4949&lt;&gt;"",IF(Data!$G$9="constant",$C$13,IF(Data!$G$9="squeeze",G4949,F4949)),"")</f>
        <v/>
      </c>
      <c r="I4949" s="38" t="str">
        <f ca="1">IF(ISNUMBER(A4949),NORMINV(RAND(),0,IF(AND(Data!$G$9="squeeze",A4949&lt;Data!$G$11*0.25),$H$32,1)*$C$30*$C$13)*($C$14*$C$12),"")</f>
        <v/>
      </c>
      <c r="J4949" s="42" t="str">
        <f ca="1">IFERROR(IF(Data!$C$6="Real",B4949,I4949+J4948+($C$14*$C$12)*(NORMINV(RAND(),$C$15,CHOOSE($G$13,$C$13,F4949,G4949)))),"")</f>
        <v/>
      </c>
      <c r="K4949" s="88" t="str">
        <f>IF(ISNUMBER(A4949), IF($G$16="fixed",$G$17,MIN(H4949*Data!$C$7*$C$16*0.5,$C$17*Data!$C$7))*$C$12,"")</f>
        <v/>
      </c>
      <c r="L4949" s="42" t="str">
        <f t="shared" ca="1" si="2340"/>
        <v/>
      </c>
      <c r="M4949" s="44" t="str">
        <f t="shared" ca="1" si="2341"/>
        <v/>
      </c>
      <c r="N4949" s="44" t="str">
        <f t="shared" ca="1" si="2342"/>
        <v/>
      </c>
      <c r="O4949" s="108" t="str">
        <f t="shared" si="2326"/>
        <v/>
      </c>
      <c r="P4949" s="102" t="str">
        <f t="shared" si="2327"/>
        <v/>
      </c>
      <c r="Q4949" s="102" t="str">
        <f t="shared" si="2328"/>
        <v/>
      </c>
      <c r="R4949" s="120" t="str">
        <f t="shared" si="2329"/>
        <v/>
      </c>
      <c r="S4949" s="54" t="str">
        <f t="shared" si="2330"/>
        <v/>
      </c>
      <c r="T4949" s="5" t="str">
        <f t="shared" si="2331"/>
        <v/>
      </c>
      <c r="U4949" s="152" t="str">
        <f t="shared" si="2314"/>
        <v/>
      </c>
      <c r="V4949" s="152" t="str">
        <f t="shared" si="2315"/>
        <v/>
      </c>
      <c r="W4949" s="153" t="str">
        <f t="shared" si="2316"/>
        <v/>
      </c>
      <c r="X4949" s="153" t="str">
        <f t="shared" si="2317"/>
        <v/>
      </c>
      <c r="Y4949" s="153" t="str">
        <f t="shared" si="2318"/>
        <v/>
      </c>
      <c r="Z4949" s="153" t="str">
        <f t="shared" si="2319"/>
        <v/>
      </c>
      <c r="AA4949" s="152" t="str">
        <f t="shared" si="2320"/>
        <v/>
      </c>
      <c r="AB4949" s="152" t="str">
        <f t="shared" si="2321"/>
        <v/>
      </c>
      <c r="AC4949" s="154" t="str">
        <f t="shared" si="2332"/>
        <v/>
      </c>
      <c r="AD4949" s="154" t="str">
        <f t="shared" si="2333"/>
        <v/>
      </c>
      <c r="AE4949" s="3" t="str">
        <f t="shared" si="2334"/>
        <v/>
      </c>
      <c r="AF4949" s="3" t="str">
        <f t="shared" si="2335"/>
        <v/>
      </c>
      <c r="AG4949" s="3" t="str">
        <f t="shared" si="2336"/>
        <v/>
      </c>
      <c r="AH4949" s="4" t="str">
        <f t="shared" si="2337"/>
        <v/>
      </c>
      <c r="AI4949" s="75" t="str">
        <f t="shared" si="2338"/>
        <v/>
      </c>
      <c r="AJ4949" s="75" t="str">
        <f t="shared" si="2339"/>
        <v/>
      </c>
    </row>
    <row r="4950" spans="1:36" ht="14.25">
      <c r="A4950" s="41" t="str">
        <f t="shared" si="2322"/>
        <v/>
      </c>
      <c r="B4950" s="150" t="str">
        <f>IF(ISNUMBER(A4950),INDEX('MetaTrader Import'!$H$13:$J$5893,TRUNC(((A4950-$A$39+1)-1)/3)+1,MOD((A4950-$A$39+1)-1,3)+1),"")</f>
        <v/>
      </c>
      <c r="C4950" s="43" t="str">
        <f t="shared" si="2323"/>
        <v/>
      </c>
      <c r="D4950" s="43" t="str">
        <f t="shared" ca="1" si="2313"/>
        <v/>
      </c>
      <c r="E4950" s="43" t="str">
        <f t="shared" si="2324"/>
        <v/>
      </c>
      <c r="F4950" s="43" t="str">
        <f t="shared" si="2325"/>
        <v/>
      </c>
      <c r="G4950" s="43" t="str">
        <f>IF(A4950&lt;&gt;"",IF(A4950&lt;Data!$G$11*0.25,$C$13/$G$32,IF(A4950&gt;Data!$G$11*0.25,$C$13,$C$13*10)),"")</f>
        <v/>
      </c>
      <c r="H4950" s="43" t="str">
        <f>IF(A4950&lt;&gt;"",IF(Data!$G$9="constant",$C$13,IF(Data!$G$9="squeeze",G4950,F4950)),"")</f>
        <v/>
      </c>
      <c r="I4950" s="38" t="str">
        <f ca="1">IF(ISNUMBER(A4950),NORMINV(RAND(),0,IF(AND(Data!$G$9="squeeze",A4950&lt;Data!$G$11*0.25),$H$32,1)*$C$30*$C$13)*($C$14*$C$12),"")</f>
        <v/>
      </c>
      <c r="J4950" s="42" t="str">
        <f ca="1">IFERROR(IF(Data!$C$6="Real",B4950,I4950+J4949+($C$14*$C$12)*(NORMINV(RAND(),$C$15,CHOOSE($G$13,$C$13,F4950,G4950)))),"")</f>
        <v/>
      </c>
      <c r="K4950" s="88" t="str">
        <f>IF(ISNUMBER(A4950), IF($G$16="fixed",$G$17,MIN(H4950*Data!$C$7*$C$16*0.5,$C$17*Data!$C$7))*$C$12,"")</f>
        <v/>
      </c>
      <c r="L4950" s="42" t="str">
        <f t="shared" ca="1" si="2340"/>
        <v/>
      </c>
      <c r="M4950" s="44" t="str">
        <f t="shared" ca="1" si="2341"/>
        <v/>
      </c>
      <c r="N4950" s="44" t="str">
        <f t="shared" ca="1" si="2342"/>
        <v/>
      </c>
      <c r="O4950" s="108" t="str">
        <f t="shared" si="2326"/>
        <v/>
      </c>
      <c r="P4950" s="102" t="str">
        <f t="shared" si="2327"/>
        <v/>
      </c>
      <c r="Q4950" s="102" t="str">
        <f t="shared" si="2328"/>
        <v/>
      </c>
      <c r="R4950" s="120" t="str">
        <f t="shared" si="2329"/>
        <v/>
      </c>
      <c r="S4950" s="54" t="str">
        <f t="shared" si="2330"/>
        <v/>
      </c>
      <c r="T4950" s="5" t="str">
        <f t="shared" si="2331"/>
        <v/>
      </c>
      <c r="U4950" s="152" t="str">
        <f t="shared" si="2314"/>
        <v/>
      </c>
      <c r="V4950" s="152" t="str">
        <f t="shared" si="2315"/>
        <v/>
      </c>
      <c r="W4950" s="153" t="str">
        <f t="shared" si="2316"/>
        <v/>
      </c>
      <c r="X4950" s="153" t="str">
        <f t="shared" si="2317"/>
        <v/>
      </c>
      <c r="Y4950" s="153" t="str">
        <f t="shared" si="2318"/>
        <v/>
      </c>
      <c r="Z4950" s="153" t="str">
        <f t="shared" si="2319"/>
        <v/>
      </c>
      <c r="AA4950" s="152" t="str">
        <f t="shared" si="2320"/>
        <v/>
      </c>
      <c r="AB4950" s="152" t="str">
        <f t="shared" si="2321"/>
        <v/>
      </c>
      <c r="AC4950" s="154" t="str">
        <f t="shared" si="2332"/>
        <v/>
      </c>
      <c r="AD4950" s="154" t="str">
        <f t="shared" si="2333"/>
        <v/>
      </c>
      <c r="AE4950" s="3" t="str">
        <f t="shared" si="2334"/>
        <v/>
      </c>
      <c r="AF4950" s="3" t="str">
        <f t="shared" si="2335"/>
        <v/>
      </c>
      <c r="AG4950" s="3" t="str">
        <f t="shared" si="2336"/>
        <v/>
      </c>
      <c r="AH4950" s="4" t="str">
        <f t="shared" si="2337"/>
        <v/>
      </c>
      <c r="AI4950" s="75" t="str">
        <f t="shared" si="2338"/>
        <v/>
      </c>
      <c r="AJ4950" s="75" t="str">
        <f t="shared" si="2339"/>
        <v/>
      </c>
    </row>
    <row r="4951" spans="1:36" ht="14.25">
      <c r="A4951" s="41" t="str">
        <f t="shared" si="2322"/>
        <v/>
      </c>
      <c r="B4951" s="150" t="str">
        <f>IF(ISNUMBER(A4951),INDEX('MetaTrader Import'!$H$13:$J$5893,TRUNC(((A4951-$A$39+1)-1)/3)+1,MOD((A4951-$A$39+1)-1,3)+1),"")</f>
        <v/>
      </c>
      <c r="C4951" s="43" t="str">
        <f t="shared" si="2323"/>
        <v/>
      </c>
      <c r="D4951" s="43" t="str">
        <f t="shared" ca="1" si="2313"/>
        <v/>
      </c>
      <c r="E4951" s="43" t="str">
        <f t="shared" si="2324"/>
        <v/>
      </c>
      <c r="F4951" s="43" t="str">
        <f t="shared" si="2325"/>
        <v/>
      </c>
      <c r="G4951" s="43" t="str">
        <f>IF(A4951&lt;&gt;"",IF(A4951&lt;Data!$G$11*0.25,$C$13/$G$32,IF(A4951&gt;Data!$G$11*0.25,$C$13,$C$13*10)),"")</f>
        <v/>
      </c>
      <c r="H4951" s="43" t="str">
        <f>IF(A4951&lt;&gt;"",IF(Data!$G$9="constant",$C$13,IF(Data!$G$9="squeeze",G4951,F4951)),"")</f>
        <v/>
      </c>
      <c r="I4951" s="38" t="str">
        <f ca="1">IF(ISNUMBER(A4951),NORMINV(RAND(),0,IF(AND(Data!$G$9="squeeze",A4951&lt;Data!$G$11*0.25),$H$32,1)*$C$30*$C$13)*($C$14*$C$12),"")</f>
        <v/>
      </c>
      <c r="J4951" s="42" t="str">
        <f ca="1">IFERROR(IF(Data!$C$6="Real",B4951,I4951+J4950+($C$14*$C$12)*(NORMINV(RAND(),$C$15,CHOOSE($G$13,$C$13,F4951,G4951)))),"")</f>
        <v/>
      </c>
      <c r="K4951" s="88" t="str">
        <f>IF(ISNUMBER(A4951), IF($G$16="fixed",$G$17,MIN(H4951*Data!$C$7*$C$16*0.5,$C$17*Data!$C$7))*$C$12,"")</f>
        <v/>
      </c>
      <c r="L4951" s="42" t="str">
        <f t="shared" ca="1" si="2340"/>
        <v/>
      </c>
      <c r="M4951" s="44" t="str">
        <f t="shared" ca="1" si="2341"/>
        <v/>
      </c>
      <c r="N4951" s="44" t="str">
        <f t="shared" ca="1" si="2342"/>
        <v/>
      </c>
      <c r="O4951" s="108" t="str">
        <f t="shared" si="2326"/>
        <v/>
      </c>
      <c r="P4951" s="102" t="str">
        <f t="shared" si="2327"/>
        <v/>
      </c>
      <c r="Q4951" s="102" t="str">
        <f t="shared" si="2328"/>
        <v/>
      </c>
      <c r="R4951" s="120" t="str">
        <f t="shared" si="2329"/>
        <v/>
      </c>
      <c r="S4951" s="54" t="str">
        <f t="shared" si="2330"/>
        <v/>
      </c>
      <c r="T4951" s="5" t="str">
        <f t="shared" si="2331"/>
        <v/>
      </c>
      <c r="U4951" s="152" t="str">
        <f t="shared" si="2314"/>
        <v/>
      </c>
      <c r="V4951" s="152" t="str">
        <f t="shared" si="2315"/>
        <v/>
      </c>
      <c r="W4951" s="153" t="str">
        <f t="shared" si="2316"/>
        <v/>
      </c>
      <c r="X4951" s="153" t="str">
        <f t="shared" si="2317"/>
        <v/>
      </c>
      <c r="Y4951" s="153" t="str">
        <f t="shared" si="2318"/>
        <v/>
      </c>
      <c r="Z4951" s="153" t="str">
        <f t="shared" si="2319"/>
        <v/>
      </c>
      <c r="AA4951" s="152" t="str">
        <f t="shared" si="2320"/>
        <v/>
      </c>
      <c r="AB4951" s="152" t="str">
        <f t="shared" si="2321"/>
        <v/>
      </c>
      <c r="AC4951" s="154" t="str">
        <f t="shared" si="2332"/>
        <v/>
      </c>
      <c r="AD4951" s="154" t="str">
        <f t="shared" si="2333"/>
        <v/>
      </c>
      <c r="AE4951" s="3" t="str">
        <f t="shared" si="2334"/>
        <v/>
      </c>
      <c r="AF4951" s="3" t="str">
        <f t="shared" si="2335"/>
        <v/>
      </c>
      <c r="AG4951" s="3" t="str">
        <f t="shared" si="2336"/>
        <v/>
      </c>
      <c r="AH4951" s="4" t="str">
        <f t="shared" si="2337"/>
        <v/>
      </c>
      <c r="AI4951" s="75" t="str">
        <f t="shared" si="2338"/>
        <v/>
      </c>
      <c r="AJ4951" s="75" t="str">
        <f t="shared" si="2339"/>
        <v/>
      </c>
    </row>
    <row r="4952" spans="1:36" ht="14.25">
      <c r="A4952" s="41" t="str">
        <f t="shared" si="2322"/>
        <v/>
      </c>
      <c r="B4952" s="150" t="str">
        <f>IF(ISNUMBER(A4952),INDEX('MetaTrader Import'!$H$13:$J$5893,TRUNC(((A4952-$A$39+1)-1)/3)+1,MOD((A4952-$A$39+1)-1,3)+1),"")</f>
        <v/>
      </c>
      <c r="C4952" s="43" t="str">
        <f t="shared" si="2323"/>
        <v/>
      </c>
      <c r="D4952" s="43" t="str">
        <f t="shared" ca="1" si="2313"/>
        <v/>
      </c>
      <c r="E4952" s="43" t="str">
        <f t="shared" si="2324"/>
        <v/>
      </c>
      <c r="F4952" s="43" t="str">
        <f t="shared" si="2325"/>
        <v/>
      </c>
      <c r="G4952" s="43" t="str">
        <f>IF(A4952&lt;&gt;"",IF(A4952&lt;Data!$G$11*0.25,$C$13/$G$32,IF(A4952&gt;Data!$G$11*0.25,$C$13,$C$13*10)),"")</f>
        <v/>
      </c>
      <c r="H4952" s="43" t="str">
        <f>IF(A4952&lt;&gt;"",IF(Data!$G$9="constant",$C$13,IF(Data!$G$9="squeeze",G4952,F4952)),"")</f>
        <v/>
      </c>
      <c r="I4952" s="38" t="str">
        <f ca="1">IF(ISNUMBER(A4952),NORMINV(RAND(),0,IF(AND(Data!$G$9="squeeze",A4952&lt;Data!$G$11*0.25),$H$32,1)*$C$30*$C$13)*($C$14*$C$12),"")</f>
        <v/>
      </c>
      <c r="J4952" s="42" t="str">
        <f ca="1">IFERROR(IF(Data!$C$6="Real",B4952,I4952+J4951+($C$14*$C$12)*(NORMINV(RAND(),$C$15,CHOOSE($G$13,$C$13,F4952,G4952)))),"")</f>
        <v/>
      </c>
      <c r="K4952" s="88" t="str">
        <f>IF(ISNUMBER(A4952), IF($G$16="fixed",$G$17,MIN(H4952*Data!$C$7*$C$16*0.5,$C$17*Data!$C$7))*$C$12,"")</f>
        <v/>
      </c>
      <c r="L4952" s="42" t="str">
        <f t="shared" ca="1" si="2340"/>
        <v/>
      </c>
      <c r="M4952" s="44" t="str">
        <f t="shared" ca="1" si="2341"/>
        <v/>
      </c>
      <c r="N4952" s="44" t="str">
        <f t="shared" ca="1" si="2342"/>
        <v/>
      </c>
      <c r="O4952" s="108" t="str">
        <f t="shared" si="2326"/>
        <v/>
      </c>
      <c r="P4952" s="102" t="str">
        <f t="shared" si="2327"/>
        <v/>
      </c>
      <c r="Q4952" s="102" t="str">
        <f t="shared" si="2328"/>
        <v/>
      </c>
      <c r="R4952" s="120" t="str">
        <f t="shared" si="2329"/>
        <v/>
      </c>
      <c r="S4952" s="54" t="str">
        <f t="shared" si="2330"/>
        <v/>
      </c>
      <c r="T4952" s="5" t="str">
        <f t="shared" si="2331"/>
        <v/>
      </c>
      <c r="U4952" s="152" t="str">
        <f t="shared" si="2314"/>
        <v/>
      </c>
      <c r="V4952" s="152" t="str">
        <f t="shared" si="2315"/>
        <v/>
      </c>
      <c r="W4952" s="153" t="str">
        <f t="shared" si="2316"/>
        <v/>
      </c>
      <c r="X4952" s="153" t="str">
        <f t="shared" si="2317"/>
        <v/>
      </c>
      <c r="Y4952" s="153" t="str">
        <f t="shared" si="2318"/>
        <v/>
      </c>
      <c r="Z4952" s="153" t="str">
        <f t="shared" si="2319"/>
        <v/>
      </c>
      <c r="AA4952" s="152" t="str">
        <f t="shared" si="2320"/>
        <v/>
      </c>
      <c r="AB4952" s="152" t="str">
        <f t="shared" si="2321"/>
        <v/>
      </c>
      <c r="AC4952" s="154" t="str">
        <f t="shared" si="2332"/>
        <v/>
      </c>
      <c r="AD4952" s="154" t="str">
        <f t="shared" si="2333"/>
        <v/>
      </c>
      <c r="AE4952" s="3" t="str">
        <f t="shared" si="2334"/>
        <v/>
      </c>
      <c r="AF4952" s="3" t="str">
        <f t="shared" si="2335"/>
        <v/>
      </c>
      <c r="AG4952" s="3" t="str">
        <f t="shared" si="2336"/>
        <v/>
      </c>
      <c r="AH4952" s="4" t="str">
        <f t="shared" si="2337"/>
        <v/>
      </c>
      <c r="AI4952" s="75" t="str">
        <f t="shared" si="2338"/>
        <v/>
      </c>
      <c r="AJ4952" s="75" t="str">
        <f t="shared" si="2339"/>
        <v/>
      </c>
    </row>
    <row r="4953" spans="1:36" ht="14.25">
      <c r="A4953" s="41" t="str">
        <f t="shared" si="2322"/>
        <v/>
      </c>
      <c r="B4953" s="150" t="str">
        <f>IF(ISNUMBER(A4953),INDEX('MetaTrader Import'!$H$13:$J$5893,TRUNC(((A4953-$A$39+1)-1)/3)+1,MOD((A4953-$A$39+1)-1,3)+1),"")</f>
        <v/>
      </c>
      <c r="C4953" s="43" t="str">
        <f t="shared" si="2323"/>
        <v/>
      </c>
      <c r="D4953" s="43" t="str">
        <f t="shared" ca="1" si="2313"/>
        <v/>
      </c>
      <c r="E4953" s="43" t="str">
        <f t="shared" si="2324"/>
        <v/>
      </c>
      <c r="F4953" s="43" t="str">
        <f t="shared" si="2325"/>
        <v/>
      </c>
      <c r="G4953" s="43" t="str">
        <f>IF(A4953&lt;&gt;"",IF(A4953&lt;Data!$G$11*0.25,$C$13/$G$32,IF(A4953&gt;Data!$G$11*0.25,$C$13,$C$13*10)),"")</f>
        <v/>
      </c>
      <c r="H4953" s="43" t="str">
        <f>IF(A4953&lt;&gt;"",IF(Data!$G$9="constant",$C$13,IF(Data!$G$9="squeeze",G4953,F4953)),"")</f>
        <v/>
      </c>
      <c r="I4953" s="38" t="str">
        <f ca="1">IF(ISNUMBER(A4953),NORMINV(RAND(),0,IF(AND(Data!$G$9="squeeze",A4953&lt;Data!$G$11*0.25),$H$32,1)*$C$30*$C$13)*($C$14*$C$12),"")</f>
        <v/>
      </c>
      <c r="J4953" s="42" t="str">
        <f ca="1">IFERROR(IF(Data!$C$6="Real",B4953,I4953+J4952+($C$14*$C$12)*(NORMINV(RAND(),$C$15,CHOOSE($G$13,$C$13,F4953,G4953)))),"")</f>
        <v/>
      </c>
      <c r="K4953" s="88" t="str">
        <f>IF(ISNUMBER(A4953), IF($G$16="fixed",$G$17,MIN(H4953*Data!$C$7*$C$16*0.5,$C$17*Data!$C$7))*$C$12,"")</f>
        <v/>
      </c>
      <c r="L4953" s="42" t="str">
        <f t="shared" ca="1" si="2340"/>
        <v/>
      </c>
      <c r="M4953" s="44" t="str">
        <f t="shared" ca="1" si="2341"/>
        <v/>
      </c>
      <c r="N4953" s="44" t="str">
        <f t="shared" ca="1" si="2342"/>
        <v/>
      </c>
      <c r="O4953" s="108" t="str">
        <f t="shared" si="2326"/>
        <v/>
      </c>
      <c r="P4953" s="102" t="str">
        <f t="shared" si="2327"/>
        <v/>
      </c>
      <c r="Q4953" s="102" t="str">
        <f t="shared" si="2328"/>
        <v/>
      </c>
      <c r="R4953" s="120" t="str">
        <f t="shared" si="2329"/>
        <v/>
      </c>
      <c r="S4953" s="54" t="str">
        <f t="shared" si="2330"/>
        <v/>
      </c>
      <c r="T4953" s="5" t="str">
        <f t="shared" si="2331"/>
        <v/>
      </c>
      <c r="U4953" s="152" t="str">
        <f t="shared" si="2314"/>
        <v/>
      </c>
      <c r="V4953" s="152" t="str">
        <f t="shared" si="2315"/>
        <v/>
      </c>
      <c r="W4953" s="153" t="str">
        <f t="shared" si="2316"/>
        <v/>
      </c>
      <c r="X4953" s="153" t="str">
        <f t="shared" si="2317"/>
        <v/>
      </c>
      <c r="Y4953" s="153" t="str">
        <f t="shared" si="2318"/>
        <v/>
      </c>
      <c r="Z4953" s="153" t="str">
        <f t="shared" si="2319"/>
        <v/>
      </c>
      <c r="AA4953" s="152" t="str">
        <f t="shared" si="2320"/>
        <v/>
      </c>
      <c r="AB4953" s="152" t="str">
        <f t="shared" si="2321"/>
        <v/>
      </c>
      <c r="AC4953" s="154" t="str">
        <f t="shared" si="2332"/>
        <v/>
      </c>
      <c r="AD4953" s="154" t="str">
        <f t="shared" si="2333"/>
        <v/>
      </c>
      <c r="AE4953" s="3" t="str">
        <f t="shared" si="2334"/>
        <v/>
      </c>
      <c r="AF4953" s="3" t="str">
        <f t="shared" si="2335"/>
        <v/>
      </c>
      <c r="AG4953" s="3" t="str">
        <f t="shared" si="2336"/>
        <v/>
      </c>
      <c r="AH4953" s="4" t="str">
        <f t="shared" si="2337"/>
        <v/>
      </c>
      <c r="AI4953" s="75" t="str">
        <f t="shared" si="2338"/>
        <v/>
      </c>
      <c r="AJ4953" s="75" t="str">
        <f t="shared" si="2339"/>
        <v/>
      </c>
    </row>
    <row r="4954" spans="1:36" ht="14.25">
      <c r="A4954" s="41" t="str">
        <f t="shared" si="2322"/>
        <v/>
      </c>
      <c r="B4954" s="150" t="str">
        <f>IF(ISNUMBER(A4954),INDEX('MetaTrader Import'!$H$13:$J$5893,TRUNC(((A4954-$A$39+1)-1)/3)+1,MOD((A4954-$A$39+1)-1,3)+1),"")</f>
        <v/>
      </c>
      <c r="C4954" s="43" t="str">
        <f t="shared" si="2323"/>
        <v/>
      </c>
      <c r="D4954" s="43" t="str">
        <f t="shared" ca="1" si="2313"/>
        <v/>
      </c>
      <c r="E4954" s="43" t="str">
        <f t="shared" si="2324"/>
        <v/>
      </c>
      <c r="F4954" s="43" t="str">
        <f t="shared" si="2325"/>
        <v/>
      </c>
      <c r="G4954" s="43" t="str">
        <f>IF(A4954&lt;&gt;"",IF(A4954&lt;Data!$G$11*0.25,$C$13/$G$32,IF(A4954&gt;Data!$G$11*0.25,$C$13,$C$13*10)),"")</f>
        <v/>
      </c>
      <c r="H4954" s="43" t="str">
        <f>IF(A4954&lt;&gt;"",IF(Data!$G$9="constant",$C$13,IF(Data!$G$9="squeeze",G4954,F4954)),"")</f>
        <v/>
      </c>
      <c r="I4954" s="38" t="str">
        <f ca="1">IF(ISNUMBER(A4954),NORMINV(RAND(),0,IF(AND(Data!$G$9="squeeze",A4954&lt;Data!$G$11*0.25),$H$32,1)*$C$30*$C$13)*($C$14*$C$12),"")</f>
        <v/>
      </c>
      <c r="J4954" s="42" t="str">
        <f ca="1">IFERROR(IF(Data!$C$6="Real",B4954,I4954+J4953+($C$14*$C$12)*(NORMINV(RAND(),$C$15,CHOOSE($G$13,$C$13,F4954,G4954)))),"")</f>
        <v/>
      </c>
      <c r="K4954" s="88" t="str">
        <f>IF(ISNUMBER(A4954), IF($G$16="fixed",$G$17,MIN(H4954*Data!$C$7*$C$16*0.5,$C$17*Data!$C$7))*$C$12,"")</f>
        <v/>
      </c>
      <c r="L4954" s="42" t="str">
        <f t="shared" ca="1" si="2340"/>
        <v/>
      </c>
      <c r="M4954" s="44" t="str">
        <f t="shared" ca="1" si="2341"/>
        <v/>
      </c>
      <c r="N4954" s="44" t="str">
        <f t="shared" ca="1" si="2342"/>
        <v/>
      </c>
      <c r="O4954" s="108" t="str">
        <f t="shared" si="2326"/>
        <v/>
      </c>
      <c r="P4954" s="102" t="str">
        <f t="shared" si="2327"/>
        <v/>
      </c>
      <c r="Q4954" s="102" t="str">
        <f t="shared" si="2328"/>
        <v/>
      </c>
      <c r="R4954" s="120" t="str">
        <f t="shared" si="2329"/>
        <v/>
      </c>
      <c r="S4954" s="54" t="str">
        <f t="shared" si="2330"/>
        <v/>
      </c>
      <c r="T4954" s="5" t="str">
        <f t="shared" si="2331"/>
        <v/>
      </c>
      <c r="U4954" s="152" t="str">
        <f t="shared" si="2314"/>
        <v/>
      </c>
      <c r="V4954" s="152" t="str">
        <f t="shared" si="2315"/>
        <v/>
      </c>
      <c r="W4954" s="153" t="str">
        <f t="shared" si="2316"/>
        <v/>
      </c>
      <c r="X4954" s="153" t="str">
        <f t="shared" si="2317"/>
        <v/>
      </c>
      <c r="Y4954" s="153" t="str">
        <f t="shared" si="2318"/>
        <v/>
      </c>
      <c r="Z4954" s="153" t="str">
        <f t="shared" si="2319"/>
        <v/>
      </c>
      <c r="AA4954" s="152" t="str">
        <f t="shared" si="2320"/>
        <v/>
      </c>
      <c r="AB4954" s="152" t="str">
        <f t="shared" si="2321"/>
        <v/>
      </c>
      <c r="AC4954" s="154" t="str">
        <f t="shared" si="2332"/>
        <v/>
      </c>
      <c r="AD4954" s="154" t="str">
        <f t="shared" si="2333"/>
        <v/>
      </c>
      <c r="AE4954" s="3" t="str">
        <f t="shared" si="2334"/>
        <v/>
      </c>
      <c r="AF4954" s="3" t="str">
        <f t="shared" si="2335"/>
        <v/>
      </c>
      <c r="AG4954" s="3" t="str">
        <f t="shared" si="2336"/>
        <v/>
      </c>
      <c r="AH4954" s="4" t="str">
        <f t="shared" si="2337"/>
        <v/>
      </c>
      <c r="AI4954" s="75" t="str">
        <f t="shared" si="2338"/>
        <v/>
      </c>
      <c r="AJ4954" s="75" t="str">
        <f t="shared" si="2339"/>
        <v/>
      </c>
    </row>
    <row r="4955" spans="1:36" ht="14.25">
      <c r="A4955" s="41" t="str">
        <f t="shared" si="2322"/>
        <v/>
      </c>
      <c r="B4955" s="150" t="str">
        <f>IF(ISNUMBER(A4955),INDEX('MetaTrader Import'!$H$13:$J$5893,TRUNC(((A4955-$A$39+1)-1)/3)+1,MOD((A4955-$A$39+1)-1,3)+1),"")</f>
        <v/>
      </c>
      <c r="C4955" s="43" t="str">
        <f t="shared" si="2323"/>
        <v/>
      </c>
      <c r="D4955" s="43" t="str">
        <f t="shared" ca="1" si="2313"/>
        <v/>
      </c>
      <c r="E4955" s="43" t="str">
        <f t="shared" si="2324"/>
        <v/>
      </c>
      <c r="F4955" s="43" t="str">
        <f t="shared" si="2325"/>
        <v/>
      </c>
      <c r="G4955" s="43" t="str">
        <f>IF(A4955&lt;&gt;"",IF(A4955&lt;Data!$G$11*0.25,$C$13/$G$32,IF(A4955&gt;Data!$G$11*0.25,$C$13,$C$13*10)),"")</f>
        <v/>
      </c>
      <c r="H4955" s="43" t="str">
        <f>IF(A4955&lt;&gt;"",IF(Data!$G$9="constant",$C$13,IF(Data!$G$9="squeeze",G4955,F4955)),"")</f>
        <v/>
      </c>
      <c r="I4955" s="38" t="str">
        <f ca="1">IF(ISNUMBER(A4955),NORMINV(RAND(),0,IF(AND(Data!$G$9="squeeze",A4955&lt;Data!$G$11*0.25),$H$32,1)*$C$30*$C$13)*($C$14*$C$12),"")</f>
        <v/>
      </c>
      <c r="J4955" s="42" t="str">
        <f ca="1">IFERROR(IF(Data!$C$6="Real",B4955,I4955+J4954+($C$14*$C$12)*(NORMINV(RAND(),$C$15,CHOOSE($G$13,$C$13,F4955,G4955)))),"")</f>
        <v/>
      </c>
      <c r="K4955" s="88" t="str">
        <f>IF(ISNUMBER(A4955), IF($G$16="fixed",$G$17,MIN(H4955*Data!$C$7*$C$16*0.5,$C$17*Data!$C$7))*$C$12,"")</f>
        <v/>
      </c>
      <c r="L4955" s="42" t="str">
        <f t="shared" ca="1" si="2340"/>
        <v/>
      </c>
      <c r="M4955" s="44" t="str">
        <f t="shared" ca="1" si="2341"/>
        <v/>
      </c>
      <c r="N4955" s="44" t="str">
        <f t="shared" ca="1" si="2342"/>
        <v/>
      </c>
      <c r="O4955" s="108" t="str">
        <f t="shared" si="2326"/>
        <v/>
      </c>
      <c r="P4955" s="102" t="str">
        <f t="shared" si="2327"/>
        <v/>
      </c>
      <c r="Q4955" s="102" t="str">
        <f t="shared" si="2328"/>
        <v/>
      </c>
      <c r="R4955" s="120" t="str">
        <f t="shared" si="2329"/>
        <v/>
      </c>
      <c r="S4955" s="54" t="str">
        <f t="shared" si="2330"/>
        <v/>
      </c>
      <c r="T4955" s="5" t="str">
        <f t="shared" si="2331"/>
        <v/>
      </c>
      <c r="U4955" s="152" t="str">
        <f t="shared" si="2314"/>
        <v/>
      </c>
      <c r="V4955" s="152" t="str">
        <f t="shared" si="2315"/>
        <v/>
      </c>
      <c r="W4955" s="153" t="str">
        <f t="shared" si="2316"/>
        <v/>
      </c>
      <c r="X4955" s="153" t="str">
        <f t="shared" si="2317"/>
        <v/>
      </c>
      <c r="Y4955" s="153" t="str">
        <f t="shared" si="2318"/>
        <v/>
      </c>
      <c r="Z4955" s="153" t="str">
        <f t="shared" si="2319"/>
        <v/>
      </c>
      <c r="AA4955" s="152" t="str">
        <f t="shared" si="2320"/>
        <v/>
      </c>
      <c r="AB4955" s="152" t="str">
        <f t="shared" si="2321"/>
        <v/>
      </c>
      <c r="AC4955" s="154" t="str">
        <f t="shared" si="2332"/>
        <v/>
      </c>
      <c r="AD4955" s="154" t="str">
        <f t="shared" si="2333"/>
        <v/>
      </c>
      <c r="AE4955" s="3" t="str">
        <f t="shared" si="2334"/>
        <v/>
      </c>
      <c r="AF4955" s="3" t="str">
        <f t="shared" si="2335"/>
        <v/>
      </c>
      <c r="AG4955" s="3" t="str">
        <f t="shared" si="2336"/>
        <v/>
      </c>
      <c r="AH4955" s="4" t="str">
        <f t="shared" si="2337"/>
        <v/>
      </c>
      <c r="AI4955" s="75" t="str">
        <f t="shared" si="2338"/>
        <v/>
      </c>
      <c r="AJ4955" s="75" t="str">
        <f t="shared" si="2339"/>
        <v/>
      </c>
    </row>
    <row r="4956" spans="1:36" ht="14.25">
      <c r="A4956" s="41" t="str">
        <f t="shared" si="2322"/>
        <v/>
      </c>
      <c r="B4956" s="150" t="str">
        <f>IF(ISNUMBER(A4956),INDEX('MetaTrader Import'!$H$13:$J$5893,TRUNC(((A4956-$A$39+1)-1)/3)+1,MOD((A4956-$A$39+1)-1,3)+1),"")</f>
        <v/>
      </c>
      <c r="C4956" s="43" t="str">
        <f t="shared" si="2323"/>
        <v/>
      </c>
      <c r="D4956" s="43" t="str">
        <f t="shared" ca="1" si="2313"/>
        <v/>
      </c>
      <c r="E4956" s="43" t="str">
        <f t="shared" si="2324"/>
        <v/>
      </c>
      <c r="F4956" s="43" t="str">
        <f t="shared" si="2325"/>
        <v/>
      </c>
      <c r="G4956" s="43" t="str">
        <f>IF(A4956&lt;&gt;"",IF(A4956&lt;Data!$G$11*0.25,$C$13/$G$32,IF(A4956&gt;Data!$G$11*0.25,$C$13,$C$13*10)),"")</f>
        <v/>
      </c>
      <c r="H4956" s="43" t="str">
        <f>IF(A4956&lt;&gt;"",IF(Data!$G$9="constant",$C$13,IF(Data!$G$9="squeeze",G4956,F4956)),"")</f>
        <v/>
      </c>
      <c r="I4956" s="38" t="str">
        <f ca="1">IF(ISNUMBER(A4956),NORMINV(RAND(),0,IF(AND(Data!$G$9="squeeze",A4956&lt;Data!$G$11*0.25),$H$32,1)*$C$30*$C$13)*($C$14*$C$12),"")</f>
        <v/>
      </c>
      <c r="J4956" s="42" t="str">
        <f ca="1">IFERROR(IF(Data!$C$6="Real",B4956,I4956+J4955+($C$14*$C$12)*(NORMINV(RAND(),$C$15,CHOOSE($G$13,$C$13,F4956,G4956)))),"")</f>
        <v/>
      </c>
      <c r="K4956" s="88" t="str">
        <f>IF(ISNUMBER(A4956), IF($G$16="fixed",$G$17,MIN(H4956*Data!$C$7*$C$16*0.5,$C$17*Data!$C$7))*$C$12,"")</f>
        <v/>
      </c>
      <c r="L4956" s="42" t="str">
        <f t="shared" ca="1" si="2340"/>
        <v/>
      </c>
      <c r="M4956" s="44" t="str">
        <f t="shared" ca="1" si="2341"/>
        <v/>
      </c>
      <c r="N4956" s="44" t="str">
        <f t="shared" ca="1" si="2342"/>
        <v/>
      </c>
      <c r="O4956" s="108" t="str">
        <f t="shared" si="2326"/>
        <v/>
      </c>
      <c r="P4956" s="102" t="str">
        <f t="shared" si="2327"/>
        <v/>
      </c>
      <c r="Q4956" s="102" t="str">
        <f t="shared" si="2328"/>
        <v/>
      </c>
      <c r="R4956" s="120" t="str">
        <f t="shared" si="2329"/>
        <v/>
      </c>
      <c r="S4956" s="54" t="str">
        <f t="shared" si="2330"/>
        <v/>
      </c>
      <c r="T4956" s="5" t="str">
        <f t="shared" si="2331"/>
        <v/>
      </c>
      <c r="U4956" s="152" t="str">
        <f t="shared" si="2314"/>
        <v/>
      </c>
      <c r="V4956" s="152" t="str">
        <f t="shared" si="2315"/>
        <v/>
      </c>
      <c r="W4956" s="153" t="str">
        <f t="shared" si="2316"/>
        <v/>
      </c>
      <c r="X4956" s="153" t="str">
        <f t="shared" si="2317"/>
        <v/>
      </c>
      <c r="Y4956" s="153" t="str">
        <f t="shared" si="2318"/>
        <v/>
      </c>
      <c r="Z4956" s="153" t="str">
        <f t="shared" si="2319"/>
        <v/>
      </c>
      <c r="AA4956" s="152" t="str">
        <f t="shared" si="2320"/>
        <v/>
      </c>
      <c r="AB4956" s="152" t="str">
        <f t="shared" si="2321"/>
        <v/>
      </c>
      <c r="AC4956" s="154" t="str">
        <f t="shared" si="2332"/>
        <v/>
      </c>
      <c r="AD4956" s="154" t="str">
        <f t="shared" si="2333"/>
        <v/>
      </c>
      <c r="AE4956" s="3" t="str">
        <f t="shared" si="2334"/>
        <v/>
      </c>
      <c r="AF4956" s="3" t="str">
        <f t="shared" si="2335"/>
        <v/>
      </c>
      <c r="AG4956" s="3" t="str">
        <f t="shared" si="2336"/>
        <v/>
      </c>
      <c r="AH4956" s="4" t="str">
        <f t="shared" si="2337"/>
        <v/>
      </c>
      <c r="AI4956" s="75" t="str">
        <f t="shared" si="2338"/>
        <v/>
      </c>
      <c r="AJ4956" s="75" t="str">
        <f t="shared" si="2339"/>
        <v/>
      </c>
    </row>
    <row r="4957" spans="1:36" ht="14.25">
      <c r="A4957" s="41" t="str">
        <f t="shared" si="2322"/>
        <v/>
      </c>
      <c r="B4957" s="150" t="str">
        <f>IF(ISNUMBER(A4957),INDEX('MetaTrader Import'!$H$13:$J$5893,TRUNC(((A4957-$A$39+1)-1)/3)+1,MOD((A4957-$A$39+1)-1,3)+1),"")</f>
        <v/>
      </c>
      <c r="C4957" s="43" t="str">
        <f t="shared" si="2323"/>
        <v/>
      </c>
      <c r="D4957" s="43" t="str">
        <f t="shared" ca="1" si="2313"/>
        <v/>
      </c>
      <c r="E4957" s="43" t="str">
        <f t="shared" si="2324"/>
        <v/>
      </c>
      <c r="F4957" s="43" t="str">
        <f t="shared" si="2325"/>
        <v/>
      </c>
      <c r="G4957" s="43" t="str">
        <f>IF(A4957&lt;&gt;"",IF(A4957&lt;Data!$G$11*0.25,$C$13/$G$32,IF(A4957&gt;Data!$G$11*0.25,$C$13,$C$13*10)),"")</f>
        <v/>
      </c>
      <c r="H4957" s="43" t="str">
        <f>IF(A4957&lt;&gt;"",IF(Data!$G$9="constant",$C$13,IF(Data!$G$9="squeeze",G4957,F4957)),"")</f>
        <v/>
      </c>
      <c r="I4957" s="38" t="str">
        <f ca="1">IF(ISNUMBER(A4957),NORMINV(RAND(),0,IF(AND(Data!$G$9="squeeze",A4957&lt;Data!$G$11*0.25),$H$32,1)*$C$30*$C$13)*($C$14*$C$12),"")</f>
        <v/>
      </c>
      <c r="J4957" s="42" t="str">
        <f ca="1">IFERROR(IF(Data!$C$6="Real",B4957,I4957+J4956+($C$14*$C$12)*(NORMINV(RAND(),$C$15,CHOOSE($G$13,$C$13,F4957,G4957)))),"")</f>
        <v/>
      </c>
      <c r="K4957" s="88" t="str">
        <f>IF(ISNUMBER(A4957), IF($G$16="fixed",$G$17,MIN(H4957*Data!$C$7*$C$16*0.5,$C$17*Data!$C$7))*$C$12,"")</f>
        <v/>
      </c>
      <c r="L4957" s="42" t="str">
        <f t="shared" ca="1" si="2340"/>
        <v/>
      </c>
      <c r="M4957" s="44" t="str">
        <f t="shared" ca="1" si="2341"/>
        <v/>
      </c>
      <c r="N4957" s="44" t="str">
        <f t="shared" ca="1" si="2342"/>
        <v/>
      </c>
      <c r="O4957" s="108" t="str">
        <f t="shared" si="2326"/>
        <v/>
      </c>
      <c r="P4957" s="102" t="str">
        <f t="shared" si="2327"/>
        <v/>
      </c>
      <c r="Q4957" s="102" t="str">
        <f t="shared" si="2328"/>
        <v/>
      </c>
      <c r="R4957" s="120" t="str">
        <f t="shared" si="2329"/>
        <v/>
      </c>
      <c r="S4957" s="54" t="str">
        <f t="shared" si="2330"/>
        <v/>
      </c>
      <c r="T4957" s="5" t="str">
        <f t="shared" si="2331"/>
        <v/>
      </c>
      <c r="U4957" s="152" t="str">
        <f t="shared" si="2314"/>
        <v/>
      </c>
      <c r="V4957" s="152" t="str">
        <f t="shared" si="2315"/>
        <v/>
      </c>
      <c r="W4957" s="153" t="str">
        <f t="shared" si="2316"/>
        <v/>
      </c>
      <c r="X4957" s="153" t="str">
        <f t="shared" si="2317"/>
        <v/>
      </c>
      <c r="Y4957" s="153" t="str">
        <f t="shared" si="2318"/>
        <v/>
      </c>
      <c r="Z4957" s="153" t="str">
        <f t="shared" si="2319"/>
        <v/>
      </c>
      <c r="AA4957" s="152" t="str">
        <f t="shared" si="2320"/>
        <v/>
      </c>
      <c r="AB4957" s="152" t="str">
        <f t="shared" si="2321"/>
        <v/>
      </c>
      <c r="AC4957" s="154" t="str">
        <f t="shared" si="2332"/>
        <v/>
      </c>
      <c r="AD4957" s="154" t="str">
        <f t="shared" si="2333"/>
        <v/>
      </c>
      <c r="AE4957" s="3" t="str">
        <f t="shared" si="2334"/>
        <v/>
      </c>
      <c r="AF4957" s="3" t="str">
        <f t="shared" si="2335"/>
        <v/>
      </c>
      <c r="AG4957" s="3" t="str">
        <f t="shared" si="2336"/>
        <v/>
      </c>
      <c r="AH4957" s="4" t="str">
        <f t="shared" si="2337"/>
        <v/>
      </c>
      <c r="AI4957" s="75" t="str">
        <f t="shared" si="2338"/>
        <v/>
      </c>
      <c r="AJ4957" s="75" t="str">
        <f t="shared" si="2339"/>
        <v/>
      </c>
    </row>
    <row r="4958" spans="1:36" ht="14.25">
      <c r="A4958" s="41" t="str">
        <f t="shared" si="2322"/>
        <v/>
      </c>
      <c r="B4958" s="150" t="str">
        <f>IF(ISNUMBER(A4958),INDEX('MetaTrader Import'!$H$13:$J$5893,TRUNC(((A4958-$A$39+1)-1)/3)+1,MOD((A4958-$A$39+1)-1,3)+1),"")</f>
        <v/>
      </c>
      <c r="C4958" s="43" t="str">
        <f t="shared" si="2323"/>
        <v/>
      </c>
      <c r="D4958" s="43" t="str">
        <f t="shared" ca="1" si="2313"/>
        <v/>
      </c>
      <c r="E4958" s="43" t="str">
        <f t="shared" si="2324"/>
        <v/>
      </c>
      <c r="F4958" s="43" t="str">
        <f t="shared" si="2325"/>
        <v/>
      </c>
      <c r="G4958" s="43" t="str">
        <f>IF(A4958&lt;&gt;"",IF(A4958&lt;Data!$G$11*0.25,$C$13/$G$32,IF(A4958&gt;Data!$G$11*0.25,$C$13,$C$13*10)),"")</f>
        <v/>
      </c>
      <c r="H4958" s="43" t="str">
        <f>IF(A4958&lt;&gt;"",IF(Data!$G$9="constant",$C$13,IF(Data!$G$9="squeeze",G4958,F4958)),"")</f>
        <v/>
      </c>
      <c r="I4958" s="38" t="str">
        <f ca="1">IF(ISNUMBER(A4958),NORMINV(RAND(),0,IF(AND(Data!$G$9="squeeze",A4958&lt;Data!$G$11*0.25),$H$32,1)*$C$30*$C$13)*($C$14*$C$12),"")</f>
        <v/>
      </c>
      <c r="J4958" s="42" t="str">
        <f ca="1">IFERROR(IF(Data!$C$6="Real",B4958,I4958+J4957+($C$14*$C$12)*(NORMINV(RAND(),$C$15,CHOOSE($G$13,$C$13,F4958,G4958)))),"")</f>
        <v/>
      </c>
      <c r="K4958" s="88" t="str">
        <f>IF(ISNUMBER(A4958), IF($G$16="fixed",$G$17,MIN(H4958*Data!$C$7*$C$16*0.5,$C$17*Data!$C$7))*$C$12,"")</f>
        <v/>
      </c>
      <c r="L4958" s="42" t="str">
        <f t="shared" ca="1" si="2340"/>
        <v/>
      </c>
      <c r="M4958" s="44" t="str">
        <f t="shared" ca="1" si="2341"/>
        <v/>
      </c>
      <c r="N4958" s="44" t="str">
        <f t="shared" ca="1" si="2342"/>
        <v/>
      </c>
      <c r="O4958" s="108" t="str">
        <f t="shared" si="2326"/>
        <v/>
      </c>
      <c r="P4958" s="102" t="str">
        <f t="shared" si="2327"/>
        <v/>
      </c>
      <c r="Q4958" s="102" t="str">
        <f t="shared" si="2328"/>
        <v/>
      </c>
      <c r="R4958" s="120" t="str">
        <f t="shared" si="2329"/>
        <v/>
      </c>
      <c r="S4958" s="54" t="str">
        <f t="shared" si="2330"/>
        <v/>
      </c>
      <c r="T4958" s="5" t="str">
        <f t="shared" si="2331"/>
        <v/>
      </c>
      <c r="U4958" s="152" t="str">
        <f t="shared" si="2314"/>
        <v/>
      </c>
      <c r="V4958" s="152" t="str">
        <f t="shared" si="2315"/>
        <v/>
      </c>
      <c r="W4958" s="153" t="str">
        <f t="shared" si="2316"/>
        <v/>
      </c>
      <c r="X4958" s="153" t="str">
        <f t="shared" si="2317"/>
        <v/>
      </c>
      <c r="Y4958" s="153" t="str">
        <f t="shared" si="2318"/>
        <v/>
      </c>
      <c r="Z4958" s="153" t="str">
        <f t="shared" si="2319"/>
        <v/>
      </c>
      <c r="AA4958" s="152" t="str">
        <f t="shared" si="2320"/>
        <v/>
      </c>
      <c r="AB4958" s="152" t="str">
        <f t="shared" si="2321"/>
        <v/>
      </c>
      <c r="AC4958" s="154" t="str">
        <f t="shared" si="2332"/>
        <v/>
      </c>
      <c r="AD4958" s="154" t="str">
        <f t="shared" si="2333"/>
        <v/>
      </c>
      <c r="AE4958" s="3" t="str">
        <f t="shared" si="2334"/>
        <v/>
      </c>
      <c r="AF4958" s="3" t="str">
        <f t="shared" si="2335"/>
        <v/>
      </c>
      <c r="AG4958" s="3" t="str">
        <f t="shared" si="2336"/>
        <v/>
      </c>
      <c r="AH4958" s="4" t="str">
        <f t="shared" si="2337"/>
        <v/>
      </c>
      <c r="AI4958" s="75" t="str">
        <f t="shared" si="2338"/>
        <v/>
      </c>
      <c r="AJ4958" s="75" t="str">
        <f t="shared" si="2339"/>
        <v/>
      </c>
    </row>
    <row r="4959" spans="1:36" ht="14.25">
      <c r="A4959" s="41" t="str">
        <f t="shared" si="2322"/>
        <v/>
      </c>
      <c r="B4959" s="150" t="str">
        <f>IF(ISNUMBER(A4959),INDEX('MetaTrader Import'!$H$13:$J$5893,TRUNC(((A4959-$A$39+1)-1)/3)+1,MOD((A4959-$A$39+1)-1,3)+1),"")</f>
        <v/>
      </c>
      <c r="C4959" s="43" t="str">
        <f t="shared" si="2323"/>
        <v/>
      </c>
      <c r="D4959" s="43" t="str">
        <f t="shared" ca="1" si="2313"/>
        <v/>
      </c>
      <c r="E4959" s="43" t="str">
        <f t="shared" si="2324"/>
        <v/>
      </c>
      <c r="F4959" s="43" t="str">
        <f t="shared" si="2325"/>
        <v/>
      </c>
      <c r="G4959" s="43" t="str">
        <f>IF(A4959&lt;&gt;"",IF(A4959&lt;Data!$G$11*0.25,$C$13/$G$32,IF(A4959&gt;Data!$G$11*0.25,$C$13,$C$13*10)),"")</f>
        <v/>
      </c>
      <c r="H4959" s="43" t="str">
        <f>IF(A4959&lt;&gt;"",IF(Data!$G$9="constant",$C$13,IF(Data!$G$9="squeeze",G4959,F4959)),"")</f>
        <v/>
      </c>
      <c r="I4959" s="38" t="str">
        <f ca="1">IF(ISNUMBER(A4959),NORMINV(RAND(),0,IF(AND(Data!$G$9="squeeze",A4959&lt;Data!$G$11*0.25),$H$32,1)*$C$30*$C$13)*($C$14*$C$12),"")</f>
        <v/>
      </c>
      <c r="J4959" s="42" t="str">
        <f ca="1">IFERROR(IF(Data!$C$6="Real",B4959,I4959+J4958+($C$14*$C$12)*(NORMINV(RAND(),$C$15,CHOOSE($G$13,$C$13,F4959,G4959)))),"")</f>
        <v/>
      </c>
      <c r="K4959" s="88" t="str">
        <f>IF(ISNUMBER(A4959), IF($G$16="fixed",$G$17,MIN(H4959*Data!$C$7*$C$16*0.5,$C$17*Data!$C$7))*$C$12,"")</f>
        <v/>
      </c>
      <c r="L4959" s="42" t="str">
        <f t="shared" ca="1" si="2340"/>
        <v/>
      </c>
      <c r="M4959" s="44" t="str">
        <f t="shared" ca="1" si="2341"/>
        <v/>
      </c>
      <c r="N4959" s="44" t="str">
        <f t="shared" ca="1" si="2342"/>
        <v/>
      </c>
      <c r="O4959" s="108" t="str">
        <f t="shared" si="2326"/>
        <v/>
      </c>
      <c r="P4959" s="102" t="str">
        <f t="shared" si="2327"/>
        <v/>
      </c>
      <c r="Q4959" s="102" t="str">
        <f t="shared" si="2328"/>
        <v/>
      </c>
      <c r="R4959" s="120" t="str">
        <f t="shared" si="2329"/>
        <v/>
      </c>
      <c r="S4959" s="54" t="str">
        <f t="shared" si="2330"/>
        <v/>
      </c>
      <c r="T4959" s="5" t="str">
        <f t="shared" si="2331"/>
        <v/>
      </c>
      <c r="U4959" s="152" t="str">
        <f t="shared" si="2314"/>
        <v/>
      </c>
      <c r="V4959" s="152" t="str">
        <f t="shared" si="2315"/>
        <v/>
      </c>
      <c r="W4959" s="153" t="str">
        <f t="shared" si="2316"/>
        <v/>
      </c>
      <c r="X4959" s="153" t="str">
        <f t="shared" si="2317"/>
        <v/>
      </c>
      <c r="Y4959" s="153" t="str">
        <f t="shared" si="2318"/>
        <v/>
      </c>
      <c r="Z4959" s="153" t="str">
        <f t="shared" si="2319"/>
        <v/>
      </c>
      <c r="AA4959" s="152" t="str">
        <f t="shared" si="2320"/>
        <v/>
      </c>
      <c r="AB4959" s="152" t="str">
        <f t="shared" si="2321"/>
        <v/>
      </c>
      <c r="AC4959" s="154" t="str">
        <f t="shared" si="2332"/>
        <v/>
      </c>
      <c r="AD4959" s="154" t="str">
        <f t="shared" si="2333"/>
        <v/>
      </c>
      <c r="AE4959" s="3" t="str">
        <f t="shared" si="2334"/>
        <v/>
      </c>
      <c r="AF4959" s="3" t="str">
        <f t="shared" si="2335"/>
        <v/>
      </c>
      <c r="AG4959" s="3" t="str">
        <f t="shared" si="2336"/>
        <v/>
      </c>
      <c r="AH4959" s="4" t="str">
        <f t="shared" si="2337"/>
        <v/>
      </c>
      <c r="AI4959" s="75" t="str">
        <f t="shared" si="2338"/>
        <v/>
      </c>
      <c r="AJ4959" s="75" t="str">
        <f t="shared" si="2339"/>
        <v/>
      </c>
    </row>
    <row r="4960" spans="1:36" ht="14.25">
      <c r="A4960" s="41" t="str">
        <f t="shared" si="2322"/>
        <v/>
      </c>
      <c r="B4960" s="150" t="str">
        <f>IF(ISNUMBER(A4960),INDEX('MetaTrader Import'!$H$13:$J$5893,TRUNC(((A4960-$A$39+1)-1)/3)+1,MOD((A4960-$A$39+1)-1,3)+1),"")</f>
        <v/>
      </c>
      <c r="C4960" s="43" t="str">
        <f t="shared" si="2323"/>
        <v/>
      </c>
      <c r="D4960" s="43" t="str">
        <f t="shared" ca="1" si="2313"/>
        <v/>
      </c>
      <c r="E4960" s="43" t="str">
        <f t="shared" si="2324"/>
        <v/>
      </c>
      <c r="F4960" s="43" t="str">
        <f t="shared" si="2325"/>
        <v/>
      </c>
      <c r="G4960" s="43" t="str">
        <f>IF(A4960&lt;&gt;"",IF(A4960&lt;Data!$G$11*0.25,$C$13/$G$32,IF(A4960&gt;Data!$G$11*0.25,$C$13,$C$13*10)),"")</f>
        <v/>
      </c>
      <c r="H4960" s="43" t="str">
        <f>IF(A4960&lt;&gt;"",IF(Data!$G$9="constant",$C$13,IF(Data!$G$9="squeeze",G4960,F4960)),"")</f>
        <v/>
      </c>
      <c r="I4960" s="38" t="str">
        <f ca="1">IF(ISNUMBER(A4960),NORMINV(RAND(),0,IF(AND(Data!$G$9="squeeze",A4960&lt;Data!$G$11*0.25),$H$32,1)*$C$30*$C$13)*($C$14*$C$12),"")</f>
        <v/>
      </c>
      <c r="J4960" s="42" t="str">
        <f ca="1">IFERROR(IF(Data!$C$6="Real",B4960,I4960+J4959+($C$14*$C$12)*(NORMINV(RAND(),$C$15,CHOOSE($G$13,$C$13,F4960,G4960)))),"")</f>
        <v/>
      </c>
      <c r="K4960" s="88" t="str">
        <f>IF(ISNUMBER(A4960), IF($G$16="fixed",$G$17,MIN(H4960*Data!$C$7*$C$16*0.5,$C$17*Data!$C$7))*$C$12,"")</f>
        <v/>
      </c>
      <c r="L4960" s="42" t="str">
        <f t="shared" ca="1" si="2340"/>
        <v/>
      </c>
      <c r="M4960" s="44" t="str">
        <f t="shared" ca="1" si="2341"/>
        <v/>
      </c>
      <c r="N4960" s="44" t="str">
        <f t="shared" ca="1" si="2342"/>
        <v/>
      </c>
      <c r="O4960" s="108" t="str">
        <f t="shared" si="2326"/>
        <v/>
      </c>
      <c r="P4960" s="102" t="str">
        <f t="shared" si="2327"/>
        <v/>
      </c>
      <c r="Q4960" s="102" t="str">
        <f t="shared" si="2328"/>
        <v/>
      </c>
      <c r="R4960" s="120" t="str">
        <f t="shared" si="2329"/>
        <v/>
      </c>
      <c r="S4960" s="54" t="str">
        <f t="shared" si="2330"/>
        <v/>
      </c>
      <c r="T4960" s="5" t="str">
        <f t="shared" si="2331"/>
        <v/>
      </c>
      <c r="U4960" s="152" t="str">
        <f t="shared" si="2314"/>
        <v/>
      </c>
      <c r="V4960" s="152" t="str">
        <f t="shared" si="2315"/>
        <v/>
      </c>
      <c r="W4960" s="153" t="str">
        <f t="shared" si="2316"/>
        <v/>
      </c>
      <c r="X4960" s="153" t="str">
        <f t="shared" si="2317"/>
        <v/>
      </c>
      <c r="Y4960" s="153" t="str">
        <f t="shared" si="2318"/>
        <v/>
      </c>
      <c r="Z4960" s="153" t="str">
        <f t="shared" si="2319"/>
        <v/>
      </c>
      <c r="AA4960" s="152" t="str">
        <f t="shared" si="2320"/>
        <v/>
      </c>
      <c r="AB4960" s="152" t="str">
        <f t="shared" si="2321"/>
        <v/>
      </c>
      <c r="AC4960" s="154" t="str">
        <f t="shared" si="2332"/>
        <v/>
      </c>
      <c r="AD4960" s="154" t="str">
        <f t="shared" si="2333"/>
        <v/>
      </c>
      <c r="AE4960" s="3" t="str">
        <f t="shared" si="2334"/>
        <v/>
      </c>
      <c r="AF4960" s="3" t="str">
        <f t="shared" si="2335"/>
        <v/>
      </c>
      <c r="AG4960" s="3" t="str">
        <f t="shared" si="2336"/>
        <v/>
      </c>
      <c r="AH4960" s="4" t="str">
        <f t="shared" si="2337"/>
        <v/>
      </c>
      <c r="AI4960" s="75" t="str">
        <f t="shared" si="2338"/>
        <v/>
      </c>
      <c r="AJ4960" s="75" t="str">
        <f t="shared" si="2339"/>
        <v/>
      </c>
    </row>
    <row r="4961" spans="1:36" ht="14.25">
      <c r="A4961" s="41" t="str">
        <f t="shared" si="2322"/>
        <v/>
      </c>
      <c r="B4961" s="150" t="str">
        <f>IF(ISNUMBER(A4961),INDEX('MetaTrader Import'!$H$13:$J$5893,TRUNC(((A4961-$A$39+1)-1)/3)+1,MOD((A4961-$A$39+1)-1,3)+1),"")</f>
        <v/>
      </c>
      <c r="C4961" s="43" t="str">
        <f t="shared" si="2323"/>
        <v/>
      </c>
      <c r="D4961" s="43" t="str">
        <f t="shared" ca="1" si="2313"/>
        <v/>
      </c>
      <c r="E4961" s="43" t="str">
        <f t="shared" si="2324"/>
        <v/>
      </c>
      <c r="F4961" s="43" t="str">
        <f t="shared" si="2325"/>
        <v/>
      </c>
      <c r="G4961" s="43" t="str">
        <f>IF(A4961&lt;&gt;"",IF(A4961&lt;Data!$G$11*0.25,$C$13/$G$32,IF(A4961&gt;Data!$G$11*0.25,$C$13,$C$13*10)),"")</f>
        <v/>
      </c>
      <c r="H4961" s="43" t="str">
        <f>IF(A4961&lt;&gt;"",IF(Data!$G$9="constant",$C$13,IF(Data!$G$9="squeeze",G4961,F4961)),"")</f>
        <v/>
      </c>
      <c r="I4961" s="38" t="str">
        <f ca="1">IF(ISNUMBER(A4961),NORMINV(RAND(),0,IF(AND(Data!$G$9="squeeze",A4961&lt;Data!$G$11*0.25),$H$32,1)*$C$30*$C$13)*($C$14*$C$12),"")</f>
        <v/>
      </c>
      <c r="J4961" s="42" t="str">
        <f ca="1">IFERROR(IF(Data!$C$6="Real",B4961,I4961+J4960+($C$14*$C$12)*(NORMINV(RAND(),$C$15,CHOOSE($G$13,$C$13,F4961,G4961)))),"")</f>
        <v/>
      </c>
      <c r="K4961" s="88" t="str">
        <f>IF(ISNUMBER(A4961), IF($G$16="fixed",$G$17,MIN(H4961*Data!$C$7*$C$16*0.5,$C$17*Data!$C$7))*$C$12,"")</f>
        <v/>
      </c>
      <c r="L4961" s="42" t="str">
        <f t="shared" ca="1" si="2340"/>
        <v/>
      </c>
      <c r="M4961" s="44" t="str">
        <f t="shared" ca="1" si="2341"/>
        <v/>
      </c>
      <c r="N4961" s="44" t="str">
        <f t="shared" ca="1" si="2342"/>
        <v/>
      </c>
      <c r="O4961" s="108" t="str">
        <f t="shared" si="2326"/>
        <v/>
      </c>
      <c r="P4961" s="102" t="str">
        <f t="shared" si="2327"/>
        <v/>
      </c>
      <c r="Q4961" s="102" t="str">
        <f t="shared" si="2328"/>
        <v/>
      </c>
      <c r="R4961" s="120" t="str">
        <f t="shared" si="2329"/>
        <v/>
      </c>
      <c r="S4961" s="54" t="str">
        <f t="shared" si="2330"/>
        <v/>
      </c>
      <c r="T4961" s="5" t="str">
        <f t="shared" si="2331"/>
        <v/>
      </c>
      <c r="U4961" s="152" t="str">
        <f t="shared" si="2314"/>
        <v/>
      </c>
      <c r="V4961" s="152" t="str">
        <f t="shared" si="2315"/>
        <v/>
      </c>
      <c r="W4961" s="153" t="str">
        <f t="shared" si="2316"/>
        <v/>
      </c>
      <c r="X4961" s="153" t="str">
        <f t="shared" si="2317"/>
        <v/>
      </c>
      <c r="Y4961" s="153" t="str">
        <f t="shared" si="2318"/>
        <v/>
      </c>
      <c r="Z4961" s="153" t="str">
        <f t="shared" si="2319"/>
        <v/>
      </c>
      <c r="AA4961" s="152" t="str">
        <f t="shared" si="2320"/>
        <v/>
      </c>
      <c r="AB4961" s="152" t="str">
        <f t="shared" si="2321"/>
        <v/>
      </c>
      <c r="AC4961" s="154" t="str">
        <f t="shared" si="2332"/>
        <v/>
      </c>
      <c r="AD4961" s="154" t="str">
        <f t="shared" si="2333"/>
        <v/>
      </c>
      <c r="AE4961" s="3" t="str">
        <f t="shared" si="2334"/>
        <v/>
      </c>
      <c r="AF4961" s="3" t="str">
        <f t="shared" si="2335"/>
        <v/>
      </c>
      <c r="AG4961" s="3" t="str">
        <f t="shared" si="2336"/>
        <v/>
      </c>
      <c r="AH4961" s="4" t="str">
        <f t="shared" si="2337"/>
        <v/>
      </c>
      <c r="AI4961" s="75" t="str">
        <f t="shared" si="2338"/>
        <v/>
      </c>
      <c r="AJ4961" s="75" t="str">
        <f t="shared" si="2339"/>
        <v/>
      </c>
    </row>
    <row r="4962" spans="1:36" ht="14.25">
      <c r="A4962" s="41" t="str">
        <f t="shared" si="2322"/>
        <v/>
      </c>
      <c r="B4962" s="150" t="str">
        <f>IF(ISNUMBER(A4962),INDEX('MetaTrader Import'!$H$13:$J$5893,TRUNC(((A4962-$A$39+1)-1)/3)+1,MOD((A4962-$A$39+1)-1,3)+1),"")</f>
        <v/>
      </c>
      <c r="C4962" s="43" t="str">
        <f t="shared" si="2323"/>
        <v/>
      </c>
      <c r="D4962" s="43" t="str">
        <f t="shared" ca="1" si="2313"/>
        <v/>
      </c>
      <c r="E4962" s="43" t="str">
        <f t="shared" si="2324"/>
        <v/>
      </c>
      <c r="F4962" s="43" t="str">
        <f t="shared" si="2325"/>
        <v/>
      </c>
      <c r="G4962" s="43" t="str">
        <f>IF(A4962&lt;&gt;"",IF(A4962&lt;Data!$G$11*0.25,$C$13/$G$32,IF(A4962&gt;Data!$G$11*0.25,$C$13,$C$13*10)),"")</f>
        <v/>
      </c>
      <c r="H4962" s="43" t="str">
        <f>IF(A4962&lt;&gt;"",IF(Data!$G$9="constant",$C$13,IF(Data!$G$9="squeeze",G4962,F4962)),"")</f>
        <v/>
      </c>
      <c r="I4962" s="38" t="str">
        <f ca="1">IF(ISNUMBER(A4962),NORMINV(RAND(),0,IF(AND(Data!$G$9="squeeze",A4962&lt;Data!$G$11*0.25),$H$32,1)*$C$30*$C$13)*($C$14*$C$12),"")</f>
        <v/>
      </c>
      <c r="J4962" s="42" t="str">
        <f ca="1">IFERROR(IF(Data!$C$6="Real",B4962,I4962+J4961+($C$14*$C$12)*(NORMINV(RAND(),$C$15,CHOOSE($G$13,$C$13,F4962,G4962)))),"")</f>
        <v/>
      </c>
      <c r="K4962" s="88" t="str">
        <f>IF(ISNUMBER(A4962), IF($G$16="fixed",$G$17,MIN(H4962*Data!$C$7*$C$16*0.5,$C$17*Data!$C$7))*$C$12,"")</f>
        <v/>
      </c>
      <c r="L4962" s="42" t="str">
        <f t="shared" ca="1" si="2340"/>
        <v/>
      </c>
      <c r="M4962" s="44" t="str">
        <f t="shared" ca="1" si="2341"/>
        <v/>
      </c>
      <c r="N4962" s="44" t="str">
        <f t="shared" ca="1" si="2342"/>
        <v/>
      </c>
      <c r="O4962" s="108" t="str">
        <f t="shared" si="2326"/>
        <v/>
      </c>
      <c r="P4962" s="102" t="str">
        <f t="shared" si="2327"/>
        <v/>
      </c>
      <c r="Q4962" s="102" t="str">
        <f t="shared" si="2328"/>
        <v/>
      </c>
      <c r="R4962" s="120" t="str">
        <f t="shared" si="2329"/>
        <v/>
      </c>
      <c r="S4962" s="54" t="str">
        <f t="shared" si="2330"/>
        <v/>
      </c>
      <c r="T4962" s="5" t="str">
        <f t="shared" si="2331"/>
        <v/>
      </c>
      <c r="U4962" s="152" t="str">
        <f t="shared" si="2314"/>
        <v/>
      </c>
      <c r="V4962" s="152" t="str">
        <f t="shared" si="2315"/>
        <v/>
      </c>
      <c r="W4962" s="153" t="str">
        <f t="shared" si="2316"/>
        <v/>
      </c>
      <c r="X4962" s="153" t="str">
        <f t="shared" si="2317"/>
        <v/>
      </c>
      <c r="Y4962" s="153" t="str">
        <f t="shared" si="2318"/>
        <v/>
      </c>
      <c r="Z4962" s="153" t="str">
        <f t="shared" si="2319"/>
        <v/>
      </c>
      <c r="AA4962" s="152" t="str">
        <f t="shared" si="2320"/>
        <v/>
      </c>
      <c r="AB4962" s="152" t="str">
        <f t="shared" si="2321"/>
        <v/>
      </c>
      <c r="AC4962" s="154" t="str">
        <f t="shared" si="2332"/>
        <v/>
      </c>
      <c r="AD4962" s="154" t="str">
        <f t="shared" si="2333"/>
        <v/>
      </c>
      <c r="AE4962" s="3" t="str">
        <f t="shared" si="2334"/>
        <v/>
      </c>
      <c r="AF4962" s="3" t="str">
        <f t="shared" si="2335"/>
        <v/>
      </c>
      <c r="AG4962" s="3" t="str">
        <f t="shared" si="2336"/>
        <v/>
      </c>
      <c r="AH4962" s="4" t="str">
        <f t="shared" si="2337"/>
        <v/>
      </c>
      <c r="AI4962" s="75" t="str">
        <f t="shared" si="2338"/>
        <v/>
      </c>
      <c r="AJ4962" s="75" t="str">
        <f t="shared" si="2339"/>
        <v/>
      </c>
    </row>
    <row r="4963" spans="1:36" ht="14.25">
      <c r="A4963" s="41" t="str">
        <f t="shared" si="2322"/>
        <v/>
      </c>
      <c r="B4963" s="150" t="str">
        <f>IF(ISNUMBER(A4963),INDEX('MetaTrader Import'!$H$13:$J$5893,TRUNC(((A4963-$A$39+1)-1)/3)+1,MOD((A4963-$A$39+1)-1,3)+1),"")</f>
        <v/>
      </c>
      <c r="C4963" s="43" t="str">
        <f t="shared" si="2323"/>
        <v/>
      </c>
      <c r="D4963" s="43" t="str">
        <f t="shared" ca="1" si="2313"/>
        <v/>
      </c>
      <c r="E4963" s="43" t="str">
        <f t="shared" si="2324"/>
        <v/>
      </c>
      <c r="F4963" s="43" t="str">
        <f t="shared" si="2325"/>
        <v/>
      </c>
      <c r="G4963" s="43" t="str">
        <f>IF(A4963&lt;&gt;"",IF(A4963&lt;Data!$G$11*0.25,$C$13/$G$32,IF(A4963&gt;Data!$G$11*0.25,$C$13,$C$13*10)),"")</f>
        <v/>
      </c>
      <c r="H4963" s="43" t="str">
        <f>IF(A4963&lt;&gt;"",IF(Data!$G$9="constant",$C$13,IF(Data!$G$9="squeeze",G4963,F4963)),"")</f>
        <v/>
      </c>
      <c r="I4963" s="38" t="str">
        <f ca="1">IF(ISNUMBER(A4963),NORMINV(RAND(),0,IF(AND(Data!$G$9="squeeze",A4963&lt;Data!$G$11*0.25),$H$32,1)*$C$30*$C$13)*($C$14*$C$12),"")</f>
        <v/>
      </c>
      <c r="J4963" s="42" t="str">
        <f ca="1">IFERROR(IF(Data!$C$6="Real",B4963,I4963+J4962+($C$14*$C$12)*(NORMINV(RAND(),$C$15,CHOOSE($G$13,$C$13,F4963,G4963)))),"")</f>
        <v/>
      </c>
      <c r="K4963" s="88" t="str">
        <f>IF(ISNUMBER(A4963), IF($G$16="fixed",$G$17,MIN(H4963*Data!$C$7*$C$16*0.5,$C$17*Data!$C$7))*$C$12,"")</f>
        <v/>
      </c>
      <c r="L4963" s="42" t="str">
        <f t="shared" ca="1" si="2340"/>
        <v/>
      </c>
      <c r="M4963" s="44" t="str">
        <f t="shared" ca="1" si="2341"/>
        <v/>
      </c>
      <c r="N4963" s="44" t="str">
        <f t="shared" ca="1" si="2342"/>
        <v/>
      </c>
      <c r="O4963" s="108" t="str">
        <f t="shared" si="2326"/>
        <v/>
      </c>
      <c r="P4963" s="102" t="str">
        <f t="shared" si="2327"/>
        <v/>
      </c>
      <c r="Q4963" s="102" t="str">
        <f t="shared" si="2328"/>
        <v/>
      </c>
      <c r="R4963" s="120" t="str">
        <f t="shared" si="2329"/>
        <v/>
      </c>
      <c r="S4963" s="54" t="str">
        <f t="shared" si="2330"/>
        <v/>
      </c>
      <c r="T4963" s="5" t="str">
        <f t="shared" si="2331"/>
        <v/>
      </c>
      <c r="U4963" s="152" t="str">
        <f t="shared" si="2314"/>
        <v/>
      </c>
      <c r="V4963" s="152" t="str">
        <f t="shared" si="2315"/>
        <v/>
      </c>
      <c r="W4963" s="153" t="str">
        <f t="shared" si="2316"/>
        <v/>
      </c>
      <c r="X4963" s="153" t="str">
        <f t="shared" si="2317"/>
        <v/>
      </c>
      <c r="Y4963" s="153" t="str">
        <f t="shared" si="2318"/>
        <v/>
      </c>
      <c r="Z4963" s="153" t="str">
        <f t="shared" si="2319"/>
        <v/>
      </c>
      <c r="AA4963" s="152" t="str">
        <f t="shared" si="2320"/>
        <v/>
      </c>
      <c r="AB4963" s="152" t="str">
        <f t="shared" si="2321"/>
        <v/>
      </c>
      <c r="AC4963" s="154" t="str">
        <f t="shared" si="2332"/>
        <v/>
      </c>
      <c r="AD4963" s="154" t="str">
        <f t="shared" si="2333"/>
        <v/>
      </c>
      <c r="AE4963" s="3" t="str">
        <f t="shared" si="2334"/>
        <v/>
      </c>
      <c r="AF4963" s="3" t="str">
        <f t="shared" si="2335"/>
        <v/>
      </c>
      <c r="AG4963" s="3" t="str">
        <f t="shared" si="2336"/>
        <v/>
      </c>
      <c r="AH4963" s="4" t="str">
        <f t="shared" si="2337"/>
        <v/>
      </c>
      <c r="AI4963" s="75" t="str">
        <f t="shared" si="2338"/>
        <v/>
      </c>
      <c r="AJ4963" s="75" t="str">
        <f t="shared" si="2339"/>
        <v/>
      </c>
    </row>
    <row r="4964" spans="1:36" ht="14.25">
      <c r="A4964" s="41" t="str">
        <f t="shared" si="2322"/>
        <v/>
      </c>
      <c r="B4964" s="150" t="str">
        <f>IF(ISNUMBER(A4964),INDEX('MetaTrader Import'!$H$13:$J$5893,TRUNC(((A4964-$A$39+1)-1)/3)+1,MOD((A4964-$A$39+1)-1,3)+1),"")</f>
        <v/>
      </c>
      <c r="C4964" s="43" t="str">
        <f t="shared" si="2323"/>
        <v/>
      </c>
      <c r="D4964" s="43" t="str">
        <f t="shared" ca="1" si="2313"/>
        <v/>
      </c>
      <c r="E4964" s="43" t="str">
        <f t="shared" si="2324"/>
        <v/>
      </c>
      <c r="F4964" s="43" t="str">
        <f t="shared" si="2325"/>
        <v/>
      </c>
      <c r="G4964" s="43" t="str">
        <f>IF(A4964&lt;&gt;"",IF(A4964&lt;Data!$G$11*0.25,$C$13/$G$32,IF(A4964&gt;Data!$G$11*0.25,$C$13,$C$13*10)),"")</f>
        <v/>
      </c>
      <c r="H4964" s="43" t="str">
        <f>IF(A4964&lt;&gt;"",IF(Data!$G$9="constant",$C$13,IF(Data!$G$9="squeeze",G4964,F4964)),"")</f>
        <v/>
      </c>
      <c r="I4964" s="38" t="str">
        <f ca="1">IF(ISNUMBER(A4964),NORMINV(RAND(),0,IF(AND(Data!$G$9="squeeze",A4964&lt;Data!$G$11*0.25),$H$32,1)*$C$30*$C$13)*($C$14*$C$12),"")</f>
        <v/>
      </c>
      <c r="J4964" s="42" t="str">
        <f ca="1">IFERROR(IF(Data!$C$6="Real",B4964,I4964+J4963+($C$14*$C$12)*(NORMINV(RAND(),$C$15,CHOOSE($G$13,$C$13,F4964,G4964)))),"")</f>
        <v/>
      </c>
      <c r="K4964" s="88" t="str">
        <f>IF(ISNUMBER(A4964), IF($G$16="fixed",$G$17,MIN(H4964*Data!$C$7*$C$16*0.5,$C$17*Data!$C$7))*$C$12,"")</f>
        <v/>
      </c>
      <c r="L4964" s="42" t="str">
        <f t="shared" ca="1" si="2340"/>
        <v/>
      </c>
      <c r="M4964" s="44" t="str">
        <f t="shared" ca="1" si="2341"/>
        <v/>
      </c>
      <c r="N4964" s="44" t="str">
        <f t="shared" ca="1" si="2342"/>
        <v/>
      </c>
      <c r="O4964" s="108" t="str">
        <f t="shared" si="2326"/>
        <v/>
      </c>
      <c r="P4964" s="102" t="str">
        <f t="shared" si="2327"/>
        <v/>
      </c>
      <c r="Q4964" s="102" t="str">
        <f t="shared" si="2328"/>
        <v/>
      </c>
      <c r="R4964" s="120" t="str">
        <f t="shared" si="2329"/>
        <v/>
      </c>
      <c r="S4964" s="54" t="str">
        <f t="shared" si="2330"/>
        <v/>
      </c>
      <c r="T4964" s="5" t="str">
        <f t="shared" si="2331"/>
        <v/>
      </c>
      <c r="U4964" s="152" t="str">
        <f t="shared" si="2314"/>
        <v/>
      </c>
      <c r="V4964" s="152" t="str">
        <f t="shared" si="2315"/>
        <v/>
      </c>
      <c r="W4964" s="153" t="str">
        <f t="shared" si="2316"/>
        <v/>
      </c>
      <c r="X4964" s="153" t="str">
        <f t="shared" si="2317"/>
        <v/>
      </c>
      <c r="Y4964" s="153" t="str">
        <f t="shared" si="2318"/>
        <v/>
      </c>
      <c r="Z4964" s="153" t="str">
        <f t="shared" si="2319"/>
        <v/>
      </c>
      <c r="AA4964" s="152" t="str">
        <f t="shared" si="2320"/>
        <v/>
      </c>
      <c r="AB4964" s="152" t="str">
        <f t="shared" si="2321"/>
        <v/>
      </c>
      <c r="AC4964" s="154" t="str">
        <f t="shared" si="2332"/>
        <v/>
      </c>
      <c r="AD4964" s="154" t="str">
        <f t="shared" si="2333"/>
        <v/>
      </c>
      <c r="AE4964" s="3" t="str">
        <f t="shared" si="2334"/>
        <v/>
      </c>
      <c r="AF4964" s="3" t="str">
        <f t="shared" si="2335"/>
        <v/>
      </c>
      <c r="AG4964" s="3" t="str">
        <f t="shared" si="2336"/>
        <v/>
      </c>
      <c r="AH4964" s="4" t="str">
        <f t="shared" si="2337"/>
        <v/>
      </c>
      <c r="AI4964" s="75" t="str">
        <f t="shared" si="2338"/>
        <v/>
      </c>
      <c r="AJ4964" s="75" t="str">
        <f t="shared" si="2339"/>
        <v/>
      </c>
    </row>
    <row r="4965" spans="1:36" ht="14.25">
      <c r="A4965" s="41" t="str">
        <f t="shared" si="2322"/>
        <v/>
      </c>
      <c r="B4965" s="150" t="str">
        <f>IF(ISNUMBER(A4965),INDEX('MetaTrader Import'!$H$13:$J$5893,TRUNC(((A4965-$A$39+1)-1)/3)+1,MOD((A4965-$A$39+1)-1,3)+1),"")</f>
        <v/>
      </c>
      <c r="C4965" s="43" t="str">
        <f t="shared" si="2323"/>
        <v/>
      </c>
      <c r="D4965" s="43" t="str">
        <f t="shared" ca="1" si="2313"/>
        <v/>
      </c>
      <c r="E4965" s="43" t="str">
        <f t="shared" si="2324"/>
        <v/>
      </c>
      <c r="F4965" s="43" t="str">
        <f t="shared" si="2325"/>
        <v/>
      </c>
      <c r="G4965" s="43" t="str">
        <f>IF(A4965&lt;&gt;"",IF(A4965&lt;Data!$G$11*0.25,$C$13/$G$32,IF(A4965&gt;Data!$G$11*0.25,$C$13,$C$13*10)),"")</f>
        <v/>
      </c>
      <c r="H4965" s="43" t="str">
        <f>IF(A4965&lt;&gt;"",IF(Data!$G$9="constant",$C$13,IF(Data!$G$9="squeeze",G4965,F4965)),"")</f>
        <v/>
      </c>
      <c r="I4965" s="38" t="str">
        <f ca="1">IF(ISNUMBER(A4965),NORMINV(RAND(),0,IF(AND(Data!$G$9="squeeze",A4965&lt;Data!$G$11*0.25),$H$32,1)*$C$30*$C$13)*($C$14*$C$12),"")</f>
        <v/>
      </c>
      <c r="J4965" s="42" t="str">
        <f ca="1">IFERROR(IF(Data!$C$6="Real",B4965,I4965+J4964+($C$14*$C$12)*(NORMINV(RAND(),$C$15,CHOOSE($G$13,$C$13,F4965,G4965)))),"")</f>
        <v/>
      </c>
      <c r="K4965" s="88" t="str">
        <f>IF(ISNUMBER(A4965), IF($G$16="fixed",$G$17,MIN(H4965*Data!$C$7*$C$16*0.5,$C$17*Data!$C$7))*$C$12,"")</f>
        <v/>
      </c>
      <c r="L4965" s="42" t="str">
        <f t="shared" ca="1" si="2340"/>
        <v/>
      </c>
      <c r="M4965" s="44" t="str">
        <f t="shared" ca="1" si="2341"/>
        <v/>
      </c>
      <c r="N4965" s="44" t="str">
        <f t="shared" ca="1" si="2342"/>
        <v/>
      </c>
      <c r="O4965" s="108" t="str">
        <f t="shared" si="2326"/>
        <v/>
      </c>
      <c r="P4965" s="102" t="str">
        <f t="shared" si="2327"/>
        <v/>
      </c>
      <c r="Q4965" s="102" t="str">
        <f t="shared" si="2328"/>
        <v/>
      </c>
      <c r="R4965" s="120" t="str">
        <f t="shared" si="2329"/>
        <v/>
      </c>
      <c r="S4965" s="54" t="str">
        <f t="shared" si="2330"/>
        <v/>
      </c>
      <c r="T4965" s="5" t="str">
        <f t="shared" si="2331"/>
        <v/>
      </c>
      <c r="U4965" s="152" t="str">
        <f t="shared" si="2314"/>
        <v/>
      </c>
      <c r="V4965" s="152" t="str">
        <f t="shared" si="2315"/>
        <v/>
      </c>
      <c r="W4965" s="153" t="str">
        <f t="shared" si="2316"/>
        <v/>
      </c>
      <c r="X4965" s="153" t="str">
        <f t="shared" si="2317"/>
        <v/>
      </c>
      <c r="Y4965" s="153" t="str">
        <f t="shared" si="2318"/>
        <v/>
      </c>
      <c r="Z4965" s="153" t="str">
        <f t="shared" si="2319"/>
        <v/>
      </c>
      <c r="AA4965" s="152" t="str">
        <f t="shared" si="2320"/>
        <v/>
      </c>
      <c r="AB4965" s="152" t="str">
        <f t="shared" si="2321"/>
        <v/>
      </c>
      <c r="AC4965" s="154" t="str">
        <f t="shared" si="2332"/>
        <v/>
      </c>
      <c r="AD4965" s="154" t="str">
        <f t="shared" si="2333"/>
        <v/>
      </c>
      <c r="AE4965" s="3" t="str">
        <f t="shared" si="2334"/>
        <v/>
      </c>
      <c r="AF4965" s="3" t="str">
        <f t="shared" si="2335"/>
        <v/>
      </c>
      <c r="AG4965" s="3" t="str">
        <f t="shared" si="2336"/>
        <v/>
      </c>
      <c r="AH4965" s="4" t="str">
        <f t="shared" si="2337"/>
        <v/>
      </c>
      <c r="AI4965" s="75" t="str">
        <f t="shared" si="2338"/>
        <v/>
      </c>
      <c r="AJ4965" s="75" t="str">
        <f t="shared" si="2339"/>
        <v/>
      </c>
    </row>
    <row r="4966" spans="1:36" ht="14.25">
      <c r="A4966" s="41" t="str">
        <f t="shared" si="2322"/>
        <v/>
      </c>
      <c r="B4966" s="150" t="str">
        <f>IF(ISNUMBER(A4966),INDEX('MetaTrader Import'!$H$13:$J$5893,TRUNC(((A4966-$A$39+1)-1)/3)+1,MOD((A4966-$A$39+1)-1,3)+1),"")</f>
        <v/>
      </c>
      <c r="C4966" s="43" t="str">
        <f t="shared" si="2323"/>
        <v/>
      </c>
      <c r="D4966" s="43" t="str">
        <f t="shared" ca="1" si="2313"/>
        <v/>
      </c>
      <c r="E4966" s="43" t="str">
        <f t="shared" si="2324"/>
        <v/>
      </c>
      <c r="F4966" s="43" t="str">
        <f t="shared" si="2325"/>
        <v/>
      </c>
      <c r="G4966" s="43" t="str">
        <f>IF(A4966&lt;&gt;"",IF(A4966&lt;Data!$G$11*0.25,$C$13/$G$32,IF(A4966&gt;Data!$G$11*0.25,$C$13,$C$13*10)),"")</f>
        <v/>
      </c>
      <c r="H4966" s="43" t="str">
        <f>IF(A4966&lt;&gt;"",IF(Data!$G$9="constant",$C$13,IF(Data!$G$9="squeeze",G4966,F4966)),"")</f>
        <v/>
      </c>
      <c r="I4966" s="38" t="str">
        <f ca="1">IF(ISNUMBER(A4966),NORMINV(RAND(),0,IF(AND(Data!$G$9="squeeze",A4966&lt;Data!$G$11*0.25),$H$32,1)*$C$30*$C$13)*($C$14*$C$12),"")</f>
        <v/>
      </c>
      <c r="J4966" s="42" t="str">
        <f ca="1">IFERROR(IF(Data!$C$6="Real",B4966,I4966+J4965+($C$14*$C$12)*(NORMINV(RAND(),$C$15,CHOOSE($G$13,$C$13,F4966,G4966)))),"")</f>
        <v/>
      </c>
      <c r="K4966" s="88" t="str">
        <f>IF(ISNUMBER(A4966), IF($G$16="fixed",$G$17,MIN(H4966*Data!$C$7*$C$16*0.5,$C$17*Data!$C$7))*$C$12,"")</f>
        <v/>
      </c>
      <c r="L4966" s="42" t="str">
        <f t="shared" ca="1" si="2340"/>
        <v/>
      </c>
      <c r="M4966" s="44" t="str">
        <f t="shared" ca="1" si="2341"/>
        <v/>
      </c>
      <c r="N4966" s="44" t="str">
        <f t="shared" ca="1" si="2342"/>
        <v/>
      </c>
      <c r="O4966" s="108" t="str">
        <f t="shared" si="2326"/>
        <v/>
      </c>
      <c r="P4966" s="102" t="str">
        <f t="shared" si="2327"/>
        <v/>
      </c>
      <c r="Q4966" s="102" t="str">
        <f t="shared" si="2328"/>
        <v/>
      </c>
      <c r="R4966" s="120" t="str">
        <f t="shared" si="2329"/>
        <v/>
      </c>
      <c r="S4966" s="54" t="str">
        <f t="shared" si="2330"/>
        <v/>
      </c>
      <c r="T4966" s="5" t="str">
        <f t="shared" si="2331"/>
        <v/>
      </c>
      <c r="U4966" s="152" t="str">
        <f t="shared" si="2314"/>
        <v/>
      </c>
      <c r="V4966" s="152" t="str">
        <f t="shared" si="2315"/>
        <v/>
      </c>
      <c r="W4966" s="153" t="str">
        <f t="shared" si="2316"/>
        <v/>
      </c>
      <c r="X4966" s="153" t="str">
        <f t="shared" si="2317"/>
        <v/>
      </c>
      <c r="Y4966" s="153" t="str">
        <f t="shared" si="2318"/>
        <v/>
      </c>
      <c r="Z4966" s="153" t="str">
        <f t="shared" si="2319"/>
        <v/>
      </c>
      <c r="AA4966" s="152" t="str">
        <f t="shared" si="2320"/>
        <v/>
      </c>
      <c r="AB4966" s="152" t="str">
        <f t="shared" si="2321"/>
        <v/>
      </c>
      <c r="AC4966" s="154" t="str">
        <f t="shared" si="2332"/>
        <v/>
      </c>
      <c r="AD4966" s="154" t="str">
        <f t="shared" si="2333"/>
        <v/>
      </c>
      <c r="AE4966" s="3" t="str">
        <f t="shared" si="2334"/>
        <v/>
      </c>
      <c r="AF4966" s="3" t="str">
        <f t="shared" si="2335"/>
        <v/>
      </c>
      <c r="AG4966" s="3" t="str">
        <f t="shared" si="2336"/>
        <v/>
      </c>
      <c r="AH4966" s="4" t="str">
        <f t="shared" si="2337"/>
        <v/>
      </c>
      <c r="AI4966" s="75" t="str">
        <f t="shared" si="2338"/>
        <v/>
      </c>
      <c r="AJ4966" s="75" t="str">
        <f t="shared" si="2339"/>
        <v/>
      </c>
    </row>
    <row r="4967" spans="1:36" ht="14.25">
      <c r="A4967" s="41" t="str">
        <f t="shared" si="2322"/>
        <v/>
      </c>
      <c r="B4967" s="150" t="str">
        <f>IF(ISNUMBER(A4967),INDEX('MetaTrader Import'!$H$13:$J$5893,TRUNC(((A4967-$A$39+1)-1)/3)+1,MOD((A4967-$A$39+1)-1,3)+1),"")</f>
        <v/>
      </c>
      <c r="C4967" s="43" t="str">
        <f t="shared" si="2323"/>
        <v/>
      </c>
      <c r="D4967" s="43" t="str">
        <f t="shared" ca="1" si="2313"/>
        <v/>
      </c>
      <c r="E4967" s="43" t="str">
        <f t="shared" si="2324"/>
        <v/>
      </c>
      <c r="F4967" s="43" t="str">
        <f t="shared" si="2325"/>
        <v/>
      </c>
      <c r="G4967" s="43" t="str">
        <f>IF(A4967&lt;&gt;"",IF(A4967&lt;Data!$G$11*0.25,$C$13/$G$32,IF(A4967&gt;Data!$G$11*0.25,$C$13,$C$13*10)),"")</f>
        <v/>
      </c>
      <c r="H4967" s="43" t="str">
        <f>IF(A4967&lt;&gt;"",IF(Data!$G$9="constant",$C$13,IF(Data!$G$9="squeeze",G4967,F4967)),"")</f>
        <v/>
      </c>
      <c r="I4967" s="38" t="str">
        <f ca="1">IF(ISNUMBER(A4967),NORMINV(RAND(),0,IF(AND(Data!$G$9="squeeze",A4967&lt;Data!$G$11*0.25),$H$32,1)*$C$30*$C$13)*($C$14*$C$12),"")</f>
        <v/>
      </c>
      <c r="J4967" s="42" t="str">
        <f ca="1">IFERROR(IF(Data!$C$6="Real",B4967,I4967+J4966+($C$14*$C$12)*(NORMINV(RAND(),$C$15,CHOOSE($G$13,$C$13,F4967,G4967)))),"")</f>
        <v/>
      </c>
      <c r="K4967" s="88" t="str">
        <f>IF(ISNUMBER(A4967), IF($G$16="fixed",$G$17,MIN(H4967*Data!$C$7*$C$16*0.5,$C$17*Data!$C$7))*$C$12,"")</f>
        <v/>
      </c>
      <c r="L4967" s="42" t="str">
        <f t="shared" ca="1" si="2340"/>
        <v/>
      </c>
      <c r="M4967" s="44" t="str">
        <f t="shared" ca="1" si="2341"/>
        <v/>
      </c>
      <c r="N4967" s="44" t="str">
        <f t="shared" ca="1" si="2342"/>
        <v/>
      </c>
      <c r="O4967" s="108" t="str">
        <f t="shared" si="2326"/>
        <v/>
      </c>
      <c r="P4967" s="102" t="str">
        <f t="shared" si="2327"/>
        <v/>
      </c>
      <c r="Q4967" s="102" t="str">
        <f t="shared" si="2328"/>
        <v/>
      </c>
      <c r="R4967" s="120" t="str">
        <f t="shared" si="2329"/>
        <v/>
      </c>
      <c r="S4967" s="54" t="str">
        <f t="shared" si="2330"/>
        <v/>
      </c>
      <c r="T4967" s="5" t="str">
        <f t="shared" si="2331"/>
        <v/>
      </c>
      <c r="U4967" s="152" t="str">
        <f t="shared" si="2314"/>
        <v/>
      </c>
      <c r="V4967" s="152" t="str">
        <f t="shared" si="2315"/>
        <v/>
      </c>
      <c r="W4967" s="153" t="str">
        <f t="shared" si="2316"/>
        <v/>
      </c>
      <c r="X4967" s="153" t="str">
        <f t="shared" si="2317"/>
        <v/>
      </c>
      <c r="Y4967" s="153" t="str">
        <f t="shared" si="2318"/>
        <v/>
      </c>
      <c r="Z4967" s="153" t="str">
        <f t="shared" si="2319"/>
        <v/>
      </c>
      <c r="AA4967" s="152" t="str">
        <f t="shared" si="2320"/>
        <v/>
      </c>
      <c r="AB4967" s="152" t="str">
        <f t="shared" si="2321"/>
        <v/>
      </c>
      <c r="AC4967" s="154" t="str">
        <f t="shared" si="2332"/>
        <v/>
      </c>
      <c r="AD4967" s="154" t="str">
        <f t="shared" si="2333"/>
        <v/>
      </c>
      <c r="AE4967" s="3" t="str">
        <f t="shared" si="2334"/>
        <v/>
      </c>
      <c r="AF4967" s="3" t="str">
        <f t="shared" si="2335"/>
        <v/>
      </c>
      <c r="AG4967" s="3" t="str">
        <f t="shared" si="2336"/>
        <v/>
      </c>
      <c r="AH4967" s="4" t="str">
        <f t="shared" si="2337"/>
        <v/>
      </c>
      <c r="AI4967" s="75" t="str">
        <f t="shared" si="2338"/>
        <v/>
      </c>
      <c r="AJ4967" s="75" t="str">
        <f t="shared" si="2339"/>
        <v/>
      </c>
    </row>
    <row r="4968" spans="1:36" ht="14.25">
      <c r="A4968" s="41" t="str">
        <f t="shared" si="2322"/>
        <v/>
      </c>
      <c r="B4968" s="150" t="str">
        <f>IF(ISNUMBER(A4968),INDEX('MetaTrader Import'!$H$13:$J$5893,TRUNC(((A4968-$A$39+1)-1)/3)+1,MOD((A4968-$A$39+1)-1,3)+1),"")</f>
        <v/>
      </c>
      <c r="C4968" s="43" t="str">
        <f t="shared" si="2323"/>
        <v/>
      </c>
      <c r="D4968" s="43" t="str">
        <f t="shared" ca="1" si="2313"/>
        <v/>
      </c>
      <c r="E4968" s="43" t="str">
        <f t="shared" si="2324"/>
        <v/>
      </c>
      <c r="F4968" s="43" t="str">
        <f t="shared" si="2325"/>
        <v/>
      </c>
      <c r="G4968" s="43" t="str">
        <f>IF(A4968&lt;&gt;"",IF(A4968&lt;Data!$G$11*0.25,$C$13/$G$32,IF(A4968&gt;Data!$G$11*0.25,$C$13,$C$13*10)),"")</f>
        <v/>
      </c>
      <c r="H4968" s="43" t="str">
        <f>IF(A4968&lt;&gt;"",IF(Data!$G$9="constant",$C$13,IF(Data!$G$9="squeeze",G4968,F4968)),"")</f>
        <v/>
      </c>
      <c r="I4968" s="38" t="str">
        <f ca="1">IF(ISNUMBER(A4968),NORMINV(RAND(),0,IF(AND(Data!$G$9="squeeze",A4968&lt;Data!$G$11*0.25),$H$32,1)*$C$30*$C$13)*($C$14*$C$12),"")</f>
        <v/>
      </c>
      <c r="J4968" s="42" t="str">
        <f ca="1">IFERROR(IF(Data!$C$6="Real",B4968,I4968+J4967+($C$14*$C$12)*(NORMINV(RAND(),$C$15,CHOOSE($G$13,$C$13,F4968,G4968)))),"")</f>
        <v/>
      </c>
      <c r="K4968" s="88" t="str">
        <f>IF(ISNUMBER(A4968), IF($G$16="fixed",$G$17,MIN(H4968*Data!$C$7*$C$16*0.5,$C$17*Data!$C$7))*$C$12,"")</f>
        <v/>
      </c>
      <c r="L4968" s="42" t="str">
        <f t="shared" ca="1" si="2340"/>
        <v/>
      </c>
      <c r="M4968" s="44" t="str">
        <f t="shared" ca="1" si="2341"/>
        <v/>
      </c>
      <c r="N4968" s="44" t="str">
        <f t="shared" ca="1" si="2342"/>
        <v/>
      </c>
      <c r="O4968" s="108" t="str">
        <f t="shared" si="2326"/>
        <v/>
      </c>
      <c r="P4968" s="102" t="str">
        <f t="shared" si="2327"/>
        <v/>
      </c>
      <c r="Q4968" s="102" t="str">
        <f t="shared" si="2328"/>
        <v/>
      </c>
      <c r="R4968" s="120" t="str">
        <f t="shared" si="2329"/>
        <v/>
      </c>
      <c r="S4968" s="54" t="str">
        <f t="shared" si="2330"/>
        <v/>
      </c>
      <c r="T4968" s="5" t="str">
        <f t="shared" si="2331"/>
        <v/>
      </c>
      <c r="U4968" s="152" t="str">
        <f t="shared" si="2314"/>
        <v/>
      </c>
      <c r="V4968" s="152" t="str">
        <f t="shared" si="2315"/>
        <v/>
      </c>
      <c r="W4968" s="153" t="str">
        <f t="shared" si="2316"/>
        <v/>
      </c>
      <c r="X4968" s="153" t="str">
        <f t="shared" si="2317"/>
        <v/>
      </c>
      <c r="Y4968" s="153" t="str">
        <f t="shared" si="2318"/>
        <v/>
      </c>
      <c r="Z4968" s="153" t="str">
        <f t="shared" si="2319"/>
        <v/>
      </c>
      <c r="AA4968" s="152" t="str">
        <f t="shared" si="2320"/>
        <v/>
      </c>
      <c r="AB4968" s="152" t="str">
        <f t="shared" si="2321"/>
        <v/>
      </c>
      <c r="AC4968" s="154" t="str">
        <f t="shared" si="2332"/>
        <v/>
      </c>
      <c r="AD4968" s="154" t="str">
        <f t="shared" si="2333"/>
        <v/>
      </c>
      <c r="AE4968" s="3" t="str">
        <f t="shared" si="2334"/>
        <v/>
      </c>
      <c r="AF4968" s="3" t="str">
        <f t="shared" si="2335"/>
        <v/>
      </c>
      <c r="AG4968" s="3" t="str">
        <f t="shared" si="2336"/>
        <v/>
      </c>
      <c r="AH4968" s="4" t="str">
        <f t="shared" si="2337"/>
        <v/>
      </c>
      <c r="AI4968" s="75" t="str">
        <f t="shared" si="2338"/>
        <v/>
      </c>
      <c r="AJ4968" s="75" t="str">
        <f t="shared" si="2339"/>
        <v/>
      </c>
    </row>
    <row r="4969" spans="1:36" ht="14.25">
      <c r="A4969" s="41" t="str">
        <f t="shared" si="2322"/>
        <v/>
      </c>
      <c r="B4969" s="150" t="str">
        <f>IF(ISNUMBER(A4969),INDEX('MetaTrader Import'!$H$13:$J$5893,TRUNC(((A4969-$A$39+1)-1)/3)+1,MOD((A4969-$A$39+1)-1,3)+1),"")</f>
        <v/>
      </c>
      <c r="C4969" s="43" t="str">
        <f t="shared" si="2323"/>
        <v/>
      </c>
      <c r="D4969" s="43" t="str">
        <f t="shared" ca="1" si="2313"/>
        <v/>
      </c>
      <c r="E4969" s="43" t="str">
        <f t="shared" si="2324"/>
        <v/>
      </c>
      <c r="F4969" s="43" t="str">
        <f t="shared" si="2325"/>
        <v/>
      </c>
      <c r="G4969" s="43" t="str">
        <f>IF(A4969&lt;&gt;"",IF(A4969&lt;Data!$G$11*0.25,$C$13/$G$32,IF(A4969&gt;Data!$G$11*0.25,$C$13,$C$13*10)),"")</f>
        <v/>
      </c>
      <c r="H4969" s="43" t="str">
        <f>IF(A4969&lt;&gt;"",IF(Data!$G$9="constant",$C$13,IF(Data!$G$9="squeeze",G4969,F4969)),"")</f>
        <v/>
      </c>
      <c r="I4969" s="38" t="str">
        <f ca="1">IF(ISNUMBER(A4969),NORMINV(RAND(),0,IF(AND(Data!$G$9="squeeze",A4969&lt;Data!$G$11*0.25),$H$32,1)*$C$30*$C$13)*($C$14*$C$12),"")</f>
        <v/>
      </c>
      <c r="J4969" s="42" t="str">
        <f ca="1">IFERROR(IF(Data!$C$6="Real",B4969,I4969+J4968+($C$14*$C$12)*(NORMINV(RAND(),$C$15,CHOOSE($G$13,$C$13,F4969,G4969)))),"")</f>
        <v/>
      </c>
      <c r="K4969" s="88" t="str">
        <f>IF(ISNUMBER(A4969), IF($G$16="fixed",$G$17,MIN(H4969*Data!$C$7*$C$16*0.5,$C$17*Data!$C$7))*$C$12,"")</f>
        <v/>
      </c>
      <c r="L4969" s="42" t="str">
        <f t="shared" ca="1" si="2340"/>
        <v/>
      </c>
      <c r="M4969" s="44" t="str">
        <f t="shared" ca="1" si="2341"/>
        <v/>
      </c>
      <c r="N4969" s="44" t="str">
        <f t="shared" ca="1" si="2342"/>
        <v/>
      </c>
      <c r="O4969" s="108" t="str">
        <f t="shared" si="2326"/>
        <v/>
      </c>
      <c r="P4969" s="102" t="str">
        <f t="shared" si="2327"/>
        <v/>
      </c>
      <c r="Q4969" s="102" t="str">
        <f t="shared" si="2328"/>
        <v/>
      </c>
      <c r="R4969" s="120" t="str">
        <f t="shared" si="2329"/>
        <v/>
      </c>
      <c r="S4969" s="54" t="str">
        <f t="shared" si="2330"/>
        <v/>
      </c>
      <c r="T4969" s="5" t="str">
        <f t="shared" si="2331"/>
        <v/>
      </c>
      <c r="U4969" s="152" t="str">
        <f t="shared" si="2314"/>
        <v/>
      </c>
      <c r="V4969" s="152" t="str">
        <f t="shared" si="2315"/>
        <v/>
      </c>
      <c r="W4969" s="153" t="str">
        <f t="shared" si="2316"/>
        <v/>
      </c>
      <c r="X4969" s="153" t="str">
        <f t="shared" si="2317"/>
        <v/>
      </c>
      <c r="Y4969" s="153" t="str">
        <f t="shared" si="2318"/>
        <v/>
      </c>
      <c r="Z4969" s="153" t="str">
        <f t="shared" si="2319"/>
        <v/>
      </c>
      <c r="AA4969" s="152" t="str">
        <f t="shared" si="2320"/>
        <v/>
      </c>
      <c r="AB4969" s="152" t="str">
        <f t="shared" si="2321"/>
        <v/>
      </c>
      <c r="AC4969" s="154" t="str">
        <f t="shared" si="2332"/>
        <v/>
      </c>
      <c r="AD4969" s="154" t="str">
        <f t="shared" si="2333"/>
        <v/>
      </c>
      <c r="AE4969" s="3" t="str">
        <f t="shared" si="2334"/>
        <v/>
      </c>
      <c r="AF4969" s="3" t="str">
        <f t="shared" si="2335"/>
        <v/>
      </c>
      <c r="AG4969" s="3" t="str">
        <f t="shared" si="2336"/>
        <v/>
      </c>
      <c r="AH4969" s="4" t="str">
        <f t="shared" si="2337"/>
        <v/>
      </c>
      <c r="AI4969" s="75" t="str">
        <f t="shared" si="2338"/>
        <v/>
      </c>
      <c r="AJ4969" s="75" t="str">
        <f t="shared" si="2339"/>
        <v/>
      </c>
    </row>
    <row r="4970" spans="1:36" ht="14.25">
      <c r="A4970" s="41" t="str">
        <f t="shared" si="2322"/>
        <v/>
      </c>
      <c r="B4970" s="150" t="str">
        <f>IF(ISNUMBER(A4970),INDEX('MetaTrader Import'!$H$13:$J$5893,TRUNC(((A4970-$A$39+1)-1)/3)+1,MOD((A4970-$A$39+1)-1,3)+1),"")</f>
        <v/>
      </c>
      <c r="C4970" s="43" t="str">
        <f t="shared" si="2323"/>
        <v/>
      </c>
      <c r="D4970" s="43" t="str">
        <f t="shared" ca="1" si="2313"/>
        <v/>
      </c>
      <c r="E4970" s="43" t="str">
        <f t="shared" si="2324"/>
        <v/>
      </c>
      <c r="F4970" s="43" t="str">
        <f t="shared" si="2325"/>
        <v/>
      </c>
      <c r="G4970" s="43" t="str">
        <f>IF(A4970&lt;&gt;"",IF(A4970&lt;Data!$G$11*0.25,$C$13/$G$32,IF(A4970&gt;Data!$G$11*0.25,$C$13,$C$13*10)),"")</f>
        <v/>
      </c>
      <c r="H4970" s="43" t="str">
        <f>IF(A4970&lt;&gt;"",IF(Data!$G$9="constant",$C$13,IF(Data!$G$9="squeeze",G4970,F4970)),"")</f>
        <v/>
      </c>
      <c r="I4970" s="38" t="str">
        <f ca="1">IF(ISNUMBER(A4970),NORMINV(RAND(),0,IF(AND(Data!$G$9="squeeze",A4970&lt;Data!$G$11*0.25),$H$32,1)*$C$30*$C$13)*($C$14*$C$12),"")</f>
        <v/>
      </c>
      <c r="J4970" s="42" t="str">
        <f ca="1">IFERROR(IF(Data!$C$6="Real",B4970,I4970+J4969+($C$14*$C$12)*(NORMINV(RAND(),$C$15,CHOOSE($G$13,$C$13,F4970,G4970)))),"")</f>
        <v/>
      </c>
      <c r="K4970" s="88" t="str">
        <f>IF(ISNUMBER(A4970), IF($G$16="fixed",$G$17,MIN(H4970*Data!$C$7*$C$16*0.5,$C$17*Data!$C$7))*$C$12,"")</f>
        <v/>
      </c>
      <c r="L4970" s="42" t="str">
        <f t="shared" ca="1" si="2340"/>
        <v/>
      </c>
      <c r="M4970" s="44" t="str">
        <f t="shared" ca="1" si="2341"/>
        <v/>
      </c>
      <c r="N4970" s="44" t="str">
        <f t="shared" ca="1" si="2342"/>
        <v/>
      </c>
      <c r="O4970" s="108" t="str">
        <f t="shared" si="2326"/>
        <v/>
      </c>
      <c r="P4970" s="102" t="str">
        <f t="shared" si="2327"/>
        <v/>
      </c>
      <c r="Q4970" s="102" t="str">
        <f t="shared" si="2328"/>
        <v/>
      </c>
      <c r="R4970" s="120" t="str">
        <f t="shared" si="2329"/>
        <v/>
      </c>
      <c r="S4970" s="54" t="str">
        <f t="shared" si="2330"/>
        <v/>
      </c>
      <c r="T4970" s="5" t="str">
        <f t="shared" si="2331"/>
        <v/>
      </c>
      <c r="U4970" s="152" t="str">
        <f t="shared" si="2314"/>
        <v/>
      </c>
      <c r="V4970" s="152" t="str">
        <f t="shared" si="2315"/>
        <v/>
      </c>
      <c r="W4970" s="153" t="str">
        <f t="shared" si="2316"/>
        <v/>
      </c>
      <c r="X4970" s="153" t="str">
        <f t="shared" si="2317"/>
        <v/>
      </c>
      <c r="Y4970" s="153" t="str">
        <f t="shared" si="2318"/>
        <v/>
      </c>
      <c r="Z4970" s="153" t="str">
        <f t="shared" si="2319"/>
        <v/>
      </c>
      <c r="AA4970" s="152" t="str">
        <f t="shared" si="2320"/>
        <v/>
      </c>
      <c r="AB4970" s="152" t="str">
        <f t="shared" si="2321"/>
        <v/>
      </c>
      <c r="AC4970" s="154" t="str">
        <f t="shared" si="2332"/>
        <v/>
      </c>
      <c r="AD4970" s="154" t="str">
        <f t="shared" si="2333"/>
        <v/>
      </c>
      <c r="AE4970" s="3" t="str">
        <f t="shared" si="2334"/>
        <v/>
      </c>
      <c r="AF4970" s="3" t="str">
        <f t="shared" si="2335"/>
        <v/>
      </c>
      <c r="AG4970" s="3" t="str">
        <f t="shared" si="2336"/>
        <v/>
      </c>
      <c r="AH4970" s="4" t="str">
        <f t="shared" si="2337"/>
        <v/>
      </c>
      <c r="AI4970" s="75" t="str">
        <f t="shared" si="2338"/>
        <v/>
      </c>
      <c r="AJ4970" s="75" t="str">
        <f t="shared" si="2339"/>
        <v/>
      </c>
    </row>
    <row r="4971" spans="1:36" ht="14.25">
      <c r="A4971" s="41" t="str">
        <f t="shared" si="2322"/>
        <v/>
      </c>
      <c r="B4971" s="150" t="str">
        <f>IF(ISNUMBER(A4971),INDEX('MetaTrader Import'!$H$13:$J$5893,TRUNC(((A4971-$A$39+1)-1)/3)+1,MOD((A4971-$A$39+1)-1,3)+1),"")</f>
        <v/>
      </c>
      <c r="C4971" s="43" t="str">
        <f t="shared" si="2323"/>
        <v/>
      </c>
      <c r="D4971" s="43" t="str">
        <f t="shared" ca="1" si="2313"/>
        <v/>
      </c>
      <c r="E4971" s="43" t="str">
        <f t="shared" si="2324"/>
        <v/>
      </c>
      <c r="F4971" s="43" t="str">
        <f t="shared" si="2325"/>
        <v/>
      </c>
      <c r="G4971" s="43" t="str">
        <f>IF(A4971&lt;&gt;"",IF(A4971&lt;Data!$G$11*0.25,$C$13/$G$32,IF(A4971&gt;Data!$G$11*0.25,$C$13,$C$13*10)),"")</f>
        <v/>
      </c>
      <c r="H4971" s="43" t="str">
        <f>IF(A4971&lt;&gt;"",IF(Data!$G$9="constant",$C$13,IF(Data!$G$9="squeeze",G4971,F4971)),"")</f>
        <v/>
      </c>
      <c r="I4971" s="38" t="str">
        <f ca="1">IF(ISNUMBER(A4971),NORMINV(RAND(),0,IF(AND(Data!$G$9="squeeze",A4971&lt;Data!$G$11*0.25),$H$32,1)*$C$30*$C$13)*($C$14*$C$12),"")</f>
        <v/>
      </c>
      <c r="J4971" s="42" t="str">
        <f ca="1">IFERROR(IF(Data!$C$6="Real",B4971,I4971+J4970+($C$14*$C$12)*(NORMINV(RAND(),$C$15,CHOOSE($G$13,$C$13,F4971,G4971)))),"")</f>
        <v/>
      </c>
      <c r="K4971" s="88" t="str">
        <f>IF(ISNUMBER(A4971), IF($G$16="fixed",$G$17,MIN(H4971*Data!$C$7*$C$16*0.5,$C$17*Data!$C$7))*$C$12,"")</f>
        <v/>
      </c>
      <c r="L4971" s="42" t="str">
        <f t="shared" ca="1" si="2340"/>
        <v/>
      </c>
      <c r="M4971" s="44" t="str">
        <f t="shared" ca="1" si="2341"/>
        <v/>
      </c>
      <c r="N4971" s="44" t="str">
        <f t="shared" ca="1" si="2342"/>
        <v/>
      </c>
      <c r="O4971" s="108" t="str">
        <f t="shared" si="2326"/>
        <v/>
      </c>
      <c r="P4971" s="102" t="str">
        <f t="shared" si="2327"/>
        <v/>
      </c>
      <c r="Q4971" s="102" t="str">
        <f t="shared" si="2328"/>
        <v/>
      </c>
      <c r="R4971" s="120" t="str">
        <f t="shared" si="2329"/>
        <v/>
      </c>
      <c r="S4971" s="54" t="str">
        <f t="shared" si="2330"/>
        <v/>
      </c>
      <c r="T4971" s="5" t="str">
        <f t="shared" si="2331"/>
        <v/>
      </c>
      <c r="U4971" s="152" t="str">
        <f t="shared" si="2314"/>
        <v/>
      </c>
      <c r="V4971" s="152" t="str">
        <f t="shared" si="2315"/>
        <v/>
      </c>
      <c r="W4971" s="153" t="str">
        <f t="shared" si="2316"/>
        <v/>
      </c>
      <c r="X4971" s="153" t="str">
        <f t="shared" si="2317"/>
        <v/>
      </c>
      <c r="Y4971" s="153" t="str">
        <f t="shared" si="2318"/>
        <v/>
      </c>
      <c r="Z4971" s="153" t="str">
        <f t="shared" si="2319"/>
        <v/>
      </c>
      <c r="AA4971" s="152" t="str">
        <f t="shared" si="2320"/>
        <v/>
      </c>
      <c r="AB4971" s="152" t="str">
        <f t="shared" si="2321"/>
        <v/>
      </c>
      <c r="AC4971" s="154" t="str">
        <f t="shared" si="2332"/>
        <v/>
      </c>
      <c r="AD4971" s="154" t="str">
        <f t="shared" si="2333"/>
        <v/>
      </c>
      <c r="AE4971" s="3" t="str">
        <f t="shared" si="2334"/>
        <v/>
      </c>
      <c r="AF4971" s="3" t="str">
        <f t="shared" si="2335"/>
        <v/>
      </c>
      <c r="AG4971" s="3" t="str">
        <f t="shared" si="2336"/>
        <v/>
      </c>
      <c r="AH4971" s="4" t="str">
        <f t="shared" si="2337"/>
        <v/>
      </c>
      <c r="AI4971" s="75" t="str">
        <f t="shared" si="2338"/>
        <v/>
      </c>
      <c r="AJ4971" s="75" t="str">
        <f t="shared" si="2339"/>
        <v/>
      </c>
    </row>
    <row r="4972" spans="1:36" ht="14.25">
      <c r="A4972" s="41" t="str">
        <f t="shared" si="2322"/>
        <v/>
      </c>
      <c r="B4972" s="150" t="str">
        <f>IF(ISNUMBER(A4972),INDEX('MetaTrader Import'!$H$13:$J$5893,TRUNC(((A4972-$A$39+1)-1)/3)+1,MOD((A4972-$A$39+1)-1,3)+1),"")</f>
        <v/>
      </c>
      <c r="C4972" s="43" t="str">
        <f t="shared" si="2323"/>
        <v/>
      </c>
      <c r="D4972" s="43" t="str">
        <f t="shared" ca="1" si="2313"/>
        <v/>
      </c>
      <c r="E4972" s="43" t="str">
        <f t="shared" si="2324"/>
        <v/>
      </c>
      <c r="F4972" s="43" t="str">
        <f t="shared" si="2325"/>
        <v/>
      </c>
      <c r="G4972" s="43" t="str">
        <f>IF(A4972&lt;&gt;"",IF(A4972&lt;Data!$G$11*0.25,$C$13/$G$32,IF(A4972&gt;Data!$G$11*0.25,$C$13,$C$13*10)),"")</f>
        <v/>
      </c>
      <c r="H4972" s="43" t="str">
        <f>IF(A4972&lt;&gt;"",IF(Data!$G$9="constant",$C$13,IF(Data!$G$9="squeeze",G4972,F4972)),"")</f>
        <v/>
      </c>
      <c r="I4972" s="38" t="str">
        <f ca="1">IF(ISNUMBER(A4972),NORMINV(RAND(),0,IF(AND(Data!$G$9="squeeze",A4972&lt;Data!$G$11*0.25),$H$32,1)*$C$30*$C$13)*($C$14*$C$12),"")</f>
        <v/>
      </c>
      <c r="J4972" s="42" t="str">
        <f ca="1">IFERROR(IF(Data!$C$6="Real",B4972,I4972+J4971+($C$14*$C$12)*(NORMINV(RAND(),$C$15,CHOOSE($G$13,$C$13,F4972,G4972)))),"")</f>
        <v/>
      </c>
      <c r="K4972" s="88" t="str">
        <f>IF(ISNUMBER(A4972), IF($G$16="fixed",$G$17,MIN(H4972*Data!$C$7*$C$16*0.5,$C$17*Data!$C$7))*$C$12,"")</f>
        <v/>
      </c>
      <c r="L4972" s="42" t="str">
        <f t="shared" ca="1" si="2340"/>
        <v/>
      </c>
      <c r="M4972" s="44" t="str">
        <f t="shared" ca="1" si="2341"/>
        <v/>
      </c>
      <c r="N4972" s="44" t="str">
        <f t="shared" ca="1" si="2342"/>
        <v/>
      </c>
      <c r="O4972" s="108" t="str">
        <f t="shared" si="2326"/>
        <v/>
      </c>
      <c r="P4972" s="102" t="str">
        <f t="shared" si="2327"/>
        <v/>
      </c>
      <c r="Q4972" s="102" t="str">
        <f t="shared" si="2328"/>
        <v/>
      </c>
      <c r="R4972" s="120" t="str">
        <f t="shared" si="2329"/>
        <v/>
      </c>
      <c r="S4972" s="54" t="str">
        <f t="shared" si="2330"/>
        <v/>
      </c>
      <c r="T4972" s="5" t="str">
        <f t="shared" si="2331"/>
        <v/>
      </c>
      <c r="U4972" s="152" t="str">
        <f t="shared" si="2314"/>
        <v/>
      </c>
      <c r="V4972" s="152" t="str">
        <f t="shared" si="2315"/>
        <v/>
      </c>
      <c r="W4972" s="153" t="str">
        <f t="shared" si="2316"/>
        <v/>
      </c>
      <c r="X4972" s="153" t="str">
        <f t="shared" si="2317"/>
        <v/>
      </c>
      <c r="Y4972" s="153" t="str">
        <f t="shared" si="2318"/>
        <v/>
      </c>
      <c r="Z4972" s="153" t="str">
        <f t="shared" si="2319"/>
        <v/>
      </c>
      <c r="AA4972" s="152" t="str">
        <f t="shared" si="2320"/>
        <v/>
      </c>
      <c r="AB4972" s="152" t="str">
        <f t="shared" si="2321"/>
        <v/>
      </c>
      <c r="AC4972" s="154" t="str">
        <f t="shared" si="2332"/>
        <v/>
      </c>
      <c r="AD4972" s="154" t="str">
        <f t="shared" si="2333"/>
        <v/>
      </c>
      <c r="AE4972" s="3" t="str">
        <f t="shared" si="2334"/>
        <v/>
      </c>
      <c r="AF4972" s="3" t="str">
        <f t="shared" si="2335"/>
        <v/>
      </c>
      <c r="AG4972" s="3" t="str">
        <f t="shared" si="2336"/>
        <v/>
      </c>
      <c r="AH4972" s="4" t="str">
        <f t="shared" si="2337"/>
        <v/>
      </c>
      <c r="AI4972" s="75" t="str">
        <f t="shared" si="2338"/>
        <v/>
      </c>
      <c r="AJ4972" s="75" t="str">
        <f t="shared" si="2339"/>
        <v/>
      </c>
    </row>
    <row r="4973" spans="1:36" ht="14.25">
      <c r="A4973" s="41" t="str">
        <f t="shared" si="2322"/>
        <v/>
      </c>
      <c r="B4973" s="150" t="str">
        <f>IF(ISNUMBER(A4973),INDEX('MetaTrader Import'!$H$13:$J$5893,TRUNC(((A4973-$A$39+1)-1)/3)+1,MOD((A4973-$A$39+1)-1,3)+1),"")</f>
        <v/>
      </c>
      <c r="C4973" s="43" t="str">
        <f t="shared" si="2323"/>
        <v/>
      </c>
      <c r="D4973" s="43" t="str">
        <f t="shared" ca="1" si="2313"/>
        <v/>
      </c>
      <c r="E4973" s="43" t="str">
        <f t="shared" si="2324"/>
        <v/>
      </c>
      <c r="F4973" s="43" t="str">
        <f t="shared" si="2325"/>
        <v/>
      </c>
      <c r="G4973" s="43" t="str">
        <f>IF(A4973&lt;&gt;"",IF(A4973&lt;Data!$G$11*0.25,$C$13/$G$32,IF(A4973&gt;Data!$G$11*0.25,$C$13,$C$13*10)),"")</f>
        <v/>
      </c>
      <c r="H4973" s="43" t="str">
        <f>IF(A4973&lt;&gt;"",IF(Data!$G$9="constant",$C$13,IF(Data!$G$9="squeeze",G4973,F4973)),"")</f>
        <v/>
      </c>
      <c r="I4973" s="38" t="str">
        <f ca="1">IF(ISNUMBER(A4973),NORMINV(RAND(),0,IF(AND(Data!$G$9="squeeze",A4973&lt;Data!$G$11*0.25),$H$32,1)*$C$30*$C$13)*($C$14*$C$12),"")</f>
        <v/>
      </c>
      <c r="J4973" s="42" t="str">
        <f ca="1">IFERROR(IF(Data!$C$6="Real",B4973,I4973+J4972+($C$14*$C$12)*(NORMINV(RAND(),$C$15,CHOOSE($G$13,$C$13,F4973,G4973)))),"")</f>
        <v/>
      </c>
      <c r="K4973" s="88" t="str">
        <f>IF(ISNUMBER(A4973), IF($G$16="fixed",$G$17,MIN(H4973*Data!$C$7*$C$16*0.5,$C$17*Data!$C$7))*$C$12,"")</f>
        <v/>
      </c>
      <c r="L4973" s="42" t="str">
        <f t="shared" ca="1" si="2340"/>
        <v/>
      </c>
      <c r="M4973" s="44" t="str">
        <f t="shared" ca="1" si="2341"/>
        <v/>
      </c>
      <c r="N4973" s="44" t="str">
        <f t="shared" ca="1" si="2342"/>
        <v/>
      </c>
      <c r="O4973" s="108" t="str">
        <f t="shared" si="2326"/>
        <v/>
      </c>
      <c r="P4973" s="102" t="str">
        <f t="shared" si="2327"/>
        <v/>
      </c>
      <c r="Q4973" s="102" t="str">
        <f t="shared" si="2328"/>
        <v/>
      </c>
      <c r="R4973" s="120" t="str">
        <f t="shared" si="2329"/>
        <v/>
      </c>
      <c r="S4973" s="54" t="str">
        <f t="shared" si="2330"/>
        <v/>
      </c>
      <c r="T4973" s="5" t="str">
        <f t="shared" si="2331"/>
        <v/>
      </c>
      <c r="U4973" s="152" t="str">
        <f t="shared" si="2314"/>
        <v/>
      </c>
      <c r="V4973" s="152" t="str">
        <f t="shared" si="2315"/>
        <v/>
      </c>
      <c r="W4973" s="153" t="str">
        <f t="shared" si="2316"/>
        <v/>
      </c>
      <c r="X4973" s="153" t="str">
        <f t="shared" si="2317"/>
        <v/>
      </c>
      <c r="Y4973" s="153" t="str">
        <f t="shared" si="2318"/>
        <v/>
      </c>
      <c r="Z4973" s="153" t="str">
        <f t="shared" si="2319"/>
        <v/>
      </c>
      <c r="AA4973" s="152" t="str">
        <f t="shared" si="2320"/>
        <v/>
      </c>
      <c r="AB4973" s="152" t="str">
        <f t="shared" si="2321"/>
        <v/>
      </c>
      <c r="AC4973" s="154" t="str">
        <f t="shared" si="2332"/>
        <v/>
      </c>
      <c r="AD4973" s="154" t="str">
        <f t="shared" si="2333"/>
        <v/>
      </c>
      <c r="AE4973" s="3" t="str">
        <f t="shared" si="2334"/>
        <v/>
      </c>
      <c r="AF4973" s="3" t="str">
        <f t="shared" si="2335"/>
        <v/>
      </c>
      <c r="AG4973" s="3" t="str">
        <f t="shared" si="2336"/>
        <v/>
      </c>
      <c r="AH4973" s="4" t="str">
        <f t="shared" si="2337"/>
        <v/>
      </c>
      <c r="AI4973" s="75" t="str">
        <f t="shared" si="2338"/>
        <v/>
      </c>
      <c r="AJ4973" s="75" t="str">
        <f t="shared" si="2339"/>
        <v/>
      </c>
    </row>
    <row r="4974" spans="1:36" ht="14.25">
      <c r="A4974" s="41" t="str">
        <f t="shared" si="2322"/>
        <v/>
      </c>
      <c r="B4974" s="150" t="str">
        <f>IF(ISNUMBER(A4974),INDEX('MetaTrader Import'!$H$13:$J$5893,TRUNC(((A4974-$A$39+1)-1)/3)+1,MOD((A4974-$A$39+1)-1,3)+1),"")</f>
        <v/>
      </c>
      <c r="C4974" s="43" t="str">
        <f t="shared" si="2323"/>
        <v/>
      </c>
      <c r="D4974" s="43" t="str">
        <f t="shared" ca="1" si="2313"/>
        <v/>
      </c>
      <c r="E4974" s="43" t="str">
        <f t="shared" si="2324"/>
        <v/>
      </c>
      <c r="F4974" s="43" t="str">
        <f t="shared" si="2325"/>
        <v/>
      </c>
      <c r="G4974" s="43" t="str">
        <f>IF(A4974&lt;&gt;"",IF(A4974&lt;Data!$G$11*0.25,$C$13/$G$32,IF(A4974&gt;Data!$G$11*0.25,$C$13,$C$13*10)),"")</f>
        <v/>
      </c>
      <c r="H4974" s="43" t="str">
        <f>IF(A4974&lt;&gt;"",IF(Data!$G$9="constant",$C$13,IF(Data!$G$9="squeeze",G4974,F4974)),"")</f>
        <v/>
      </c>
      <c r="I4974" s="38" t="str">
        <f ca="1">IF(ISNUMBER(A4974),NORMINV(RAND(),0,IF(AND(Data!$G$9="squeeze",A4974&lt;Data!$G$11*0.25),$H$32,1)*$C$30*$C$13)*($C$14*$C$12),"")</f>
        <v/>
      </c>
      <c r="J4974" s="42" t="str">
        <f ca="1">IFERROR(IF(Data!$C$6="Real",B4974,I4974+J4973+($C$14*$C$12)*(NORMINV(RAND(),$C$15,CHOOSE($G$13,$C$13,F4974,G4974)))),"")</f>
        <v/>
      </c>
      <c r="K4974" s="88" t="str">
        <f>IF(ISNUMBER(A4974), IF($G$16="fixed",$G$17,MIN(H4974*Data!$C$7*$C$16*0.5,$C$17*Data!$C$7))*$C$12,"")</f>
        <v/>
      </c>
      <c r="L4974" s="42" t="str">
        <f t="shared" ca="1" si="2340"/>
        <v/>
      </c>
      <c r="M4974" s="44" t="str">
        <f t="shared" ca="1" si="2341"/>
        <v/>
      </c>
      <c r="N4974" s="44" t="str">
        <f t="shared" ca="1" si="2342"/>
        <v/>
      </c>
      <c r="O4974" s="108" t="str">
        <f t="shared" si="2326"/>
        <v/>
      </c>
      <c r="P4974" s="102" t="str">
        <f t="shared" si="2327"/>
        <v/>
      </c>
      <c r="Q4974" s="102" t="str">
        <f t="shared" si="2328"/>
        <v/>
      </c>
      <c r="R4974" s="120" t="str">
        <f t="shared" si="2329"/>
        <v/>
      </c>
      <c r="S4974" s="54" t="str">
        <f t="shared" si="2330"/>
        <v/>
      </c>
      <c r="T4974" s="5" t="str">
        <f t="shared" si="2331"/>
        <v/>
      </c>
      <c r="U4974" s="152" t="str">
        <f t="shared" si="2314"/>
        <v/>
      </c>
      <c r="V4974" s="152" t="str">
        <f t="shared" si="2315"/>
        <v/>
      </c>
      <c r="W4974" s="153" t="str">
        <f t="shared" si="2316"/>
        <v/>
      </c>
      <c r="X4974" s="153" t="str">
        <f t="shared" si="2317"/>
        <v/>
      </c>
      <c r="Y4974" s="153" t="str">
        <f t="shared" si="2318"/>
        <v/>
      </c>
      <c r="Z4974" s="153" t="str">
        <f t="shared" si="2319"/>
        <v/>
      </c>
      <c r="AA4974" s="152" t="str">
        <f t="shared" si="2320"/>
        <v/>
      </c>
      <c r="AB4974" s="152" t="str">
        <f t="shared" si="2321"/>
        <v/>
      </c>
      <c r="AC4974" s="154" t="str">
        <f t="shared" si="2332"/>
        <v/>
      </c>
      <c r="AD4974" s="154" t="str">
        <f t="shared" si="2333"/>
        <v/>
      </c>
      <c r="AE4974" s="3" t="str">
        <f t="shared" si="2334"/>
        <v/>
      </c>
      <c r="AF4974" s="3" t="str">
        <f t="shared" si="2335"/>
        <v/>
      </c>
      <c r="AG4974" s="3" t="str">
        <f t="shared" si="2336"/>
        <v/>
      </c>
      <c r="AH4974" s="4" t="str">
        <f t="shared" si="2337"/>
        <v/>
      </c>
      <c r="AI4974" s="75" t="str">
        <f t="shared" si="2338"/>
        <v/>
      </c>
      <c r="AJ4974" s="75" t="str">
        <f t="shared" si="2339"/>
        <v/>
      </c>
    </row>
    <row r="4975" spans="1:36" ht="14.25">
      <c r="A4975" s="41" t="str">
        <f t="shared" si="2322"/>
        <v/>
      </c>
      <c r="B4975" s="150" t="str">
        <f>IF(ISNUMBER(A4975),INDEX('MetaTrader Import'!$H$13:$J$5893,TRUNC(((A4975-$A$39+1)-1)/3)+1,MOD((A4975-$A$39+1)-1,3)+1),"")</f>
        <v/>
      </c>
      <c r="C4975" s="43" t="str">
        <f t="shared" si="2323"/>
        <v/>
      </c>
      <c r="D4975" s="43" t="str">
        <f t="shared" ca="1" si="2313"/>
        <v/>
      </c>
      <c r="E4975" s="43" t="str">
        <f t="shared" si="2324"/>
        <v/>
      </c>
      <c r="F4975" s="43" t="str">
        <f t="shared" si="2325"/>
        <v/>
      </c>
      <c r="G4975" s="43" t="str">
        <f>IF(A4975&lt;&gt;"",IF(A4975&lt;Data!$G$11*0.25,$C$13/$G$32,IF(A4975&gt;Data!$G$11*0.25,$C$13,$C$13*10)),"")</f>
        <v/>
      </c>
      <c r="H4975" s="43" t="str">
        <f>IF(A4975&lt;&gt;"",IF(Data!$G$9="constant",$C$13,IF(Data!$G$9="squeeze",G4975,F4975)),"")</f>
        <v/>
      </c>
      <c r="I4975" s="38" t="str">
        <f ca="1">IF(ISNUMBER(A4975),NORMINV(RAND(),0,IF(AND(Data!$G$9="squeeze",A4975&lt;Data!$G$11*0.25),$H$32,1)*$C$30*$C$13)*($C$14*$C$12),"")</f>
        <v/>
      </c>
      <c r="J4975" s="42" t="str">
        <f ca="1">IFERROR(IF(Data!$C$6="Real",B4975,I4975+J4974+($C$14*$C$12)*(NORMINV(RAND(),$C$15,CHOOSE($G$13,$C$13,F4975,G4975)))),"")</f>
        <v/>
      </c>
      <c r="K4975" s="88" t="str">
        <f>IF(ISNUMBER(A4975), IF($G$16="fixed",$G$17,MIN(H4975*Data!$C$7*$C$16*0.5,$C$17*Data!$C$7))*$C$12,"")</f>
        <v/>
      </c>
      <c r="L4975" s="42" t="str">
        <f t="shared" ca="1" si="2340"/>
        <v/>
      </c>
      <c r="M4975" s="44" t="str">
        <f t="shared" ca="1" si="2341"/>
        <v/>
      </c>
      <c r="N4975" s="44" t="str">
        <f t="shared" ca="1" si="2342"/>
        <v/>
      </c>
      <c r="O4975" s="108" t="str">
        <f t="shared" si="2326"/>
        <v/>
      </c>
      <c r="P4975" s="102" t="str">
        <f t="shared" si="2327"/>
        <v/>
      </c>
      <c r="Q4975" s="102" t="str">
        <f t="shared" si="2328"/>
        <v/>
      </c>
      <c r="R4975" s="120" t="str">
        <f t="shared" si="2329"/>
        <v/>
      </c>
      <c r="S4975" s="54" t="str">
        <f t="shared" si="2330"/>
        <v/>
      </c>
      <c r="T4975" s="5" t="str">
        <f t="shared" si="2331"/>
        <v/>
      </c>
      <c r="U4975" s="152" t="str">
        <f t="shared" si="2314"/>
        <v/>
      </c>
      <c r="V4975" s="152" t="str">
        <f t="shared" si="2315"/>
        <v/>
      </c>
      <c r="W4975" s="153" t="str">
        <f t="shared" si="2316"/>
        <v/>
      </c>
      <c r="X4975" s="153" t="str">
        <f t="shared" si="2317"/>
        <v/>
      </c>
      <c r="Y4975" s="153" t="str">
        <f t="shared" si="2318"/>
        <v/>
      </c>
      <c r="Z4975" s="153" t="str">
        <f t="shared" si="2319"/>
        <v/>
      </c>
      <c r="AA4975" s="152" t="str">
        <f t="shared" si="2320"/>
        <v/>
      </c>
      <c r="AB4975" s="152" t="str">
        <f t="shared" si="2321"/>
        <v/>
      </c>
      <c r="AC4975" s="154" t="str">
        <f t="shared" si="2332"/>
        <v/>
      </c>
      <c r="AD4975" s="154" t="str">
        <f t="shared" si="2333"/>
        <v/>
      </c>
      <c r="AE4975" s="3" t="str">
        <f t="shared" si="2334"/>
        <v/>
      </c>
      <c r="AF4975" s="3" t="str">
        <f t="shared" si="2335"/>
        <v/>
      </c>
      <c r="AG4975" s="3" t="str">
        <f t="shared" si="2336"/>
        <v/>
      </c>
      <c r="AH4975" s="4" t="str">
        <f t="shared" si="2337"/>
        <v/>
      </c>
      <c r="AI4975" s="75" t="str">
        <f t="shared" si="2338"/>
        <v/>
      </c>
      <c r="AJ4975" s="75" t="str">
        <f t="shared" si="2339"/>
        <v/>
      </c>
    </row>
    <row r="4976" spans="1:36" ht="14.25">
      <c r="A4976" s="41" t="str">
        <f t="shared" si="2322"/>
        <v/>
      </c>
      <c r="B4976" s="150" t="str">
        <f>IF(ISNUMBER(A4976),INDEX('MetaTrader Import'!$H$13:$J$5893,TRUNC(((A4976-$A$39+1)-1)/3)+1,MOD((A4976-$A$39+1)-1,3)+1),"")</f>
        <v/>
      </c>
      <c r="C4976" s="43" t="str">
        <f t="shared" si="2323"/>
        <v/>
      </c>
      <c r="D4976" s="43" t="str">
        <f t="shared" ca="1" si="2313"/>
        <v/>
      </c>
      <c r="E4976" s="43" t="str">
        <f t="shared" si="2324"/>
        <v/>
      </c>
      <c r="F4976" s="43" t="str">
        <f t="shared" si="2325"/>
        <v/>
      </c>
      <c r="G4976" s="43" t="str">
        <f>IF(A4976&lt;&gt;"",IF(A4976&lt;Data!$G$11*0.25,$C$13/$G$32,IF(A4976&gt;Data!$G$11*0.25,$C$13,$C$13*10)),"")</f>
        <v/>
      </c>
      <c r="H4976" s="43" t="str">
        <f>IF(A4976&lt;&gt;"",IF(Data!$G$9="constant",$C$13,IF(Data!$G$9="squeeze",G4976,F4976)),"")</f>
        <v/>
      </c>
      <c r="I4976" s="38" t="str">
        <f ca="1">IF(ISNUMBER(A4976),NORMINV(RAND(),0,IF(AND(Data!$G$9="squeeze",A4976&lt;Data!$G$11*0.25),$H$32,1)*$C$30*$C$13)*($C$14*$C$12),"")</f>
        <v/>
      </c>
      <c r="J4976" s="42" t="str">
        <f ca="1">IFERROR(IF(Data!$C$6="Real",B4976,I4976+J4975+($C$14*$C$12)*(NORMINV(RAND(),$C$15,CHOOSE($G$13,$C$13,F4976,G4976)))),"")</f>
        <v/>
      </c>
      <c r="K4976" s="88" t="str">
        <f>IF(ISNUMBER(A4976), IF($G$16="fixed",$G$17,MIN(H4976*Data!$C$7*$C$16*0.5,$C$17*Data!$C$7))*$C$12,"")</f>
        <v/>
      </c>
      <c r="L4976" s="42" t="str">
        <f t="shared" ca="1" si="2340"/>
        <v/>
      </c>
      <c r="M4976" s="44" t="str">
        <f t="shared" ca="1" si="2341"/>
        <v/>
      </c>
      <c r="N4976" s="44" t="str">
        <f t="shared" ca="1" si="2342"/>
        <v/>
      </c>
      <c r="O4976" s="108" t="str">
        <f t="shared" si="2326"/>
        <v/>
      </c>
      <c r="P4976" s="102" t="str">
        <f t="shared" si="2327"/>
        <v/>
      </c>
      <c r="Q4976" s="102" t="str">
        <f t="shared" si="2328"/>
        <v/>
      </c>
      <c r="R4976" s="120" t="str">
        <f t="shared" si="2329"/>
        <v/>
      </c>
      <c r="S4976" s="54" t="str">
        <f t="shared" si="2330"/>
        <v/>
      </c>
      <c r="T4976" s="5" t="str">
        <f t="shared" si="2331"/>
        <v/>
      </c>
      <c r="U4976" s="152" t="str">
        <f t="shared" si="2314"/>
        <v/>
      </c>
      <c r="V4976" s="152" t="str">
        <f t="shared" si="2315"/>
        <v/>
      </c>
      <c r="W4976" s="153" t="str">
        <f t="shared" si="2316"/>
        <v/>
      </c>
      <c r="X4976" s="153" t="str">
        <f t="shared" si="2317"/>
        <v/>
      </c>
      <c r="Y4976" s="153" t="str">
        <f t="shared" si="2318"/>
        <v/>
      </c>
      <c r="Z4976" s="153" t="str">
        <f t="shared" si="2319"/>
        <v/>
      </c>
      <c r="AA4976" s="152" t="str">
        <f t="shared" si="2320"/>
        <v/>
      </c>
      <c r="AB4976" s="152" t="str">
        <f t="shared" si="2321"/>
        <v/>
      </c>
      <c r="AC4976" s="154" t="str">
        <f t="shared" si="2332"/>
        <v/>
      </c>
      <c r="AD4976" s="154" t="str">
        <f t="shared" si="2333"/>
        <v/>
      </c>
      <c r="AE4976" s="3" t="str">
        <f t="shared" si="2334"/>
        <v/>
      </c>
      <c r="AF4976" s="3" t="str">
        <f t="shared" si="2335"/>
        <v/>
      </c>
      <c r="AG4976" s="3" t="str">
        <f t="shared" si="2336"/>
        <v/>
      </c>
      <c r="AH4976" s="4" t="str">
        <f t="shared" si="2337"/>
        <v/>
      </c>
      <c r="AI4976" s="75" t="str">
        <f t="shared" si="2338"/>
        <v/>
      </c>
      <c r="AJ4976" s="75" t="str">
        <f t="shared" si="2339"/>
        <v/>
      </c>
    </row>
    <row r="4977" spans="1:36" ht="14.25">
      <c r="A4977" s="41" t="str">
        <f t="shared" si="2322"/>
        <v/>
      </c>
      <c r="B4977" s="150" t="str">
        <f>IF(ISNUMBER(A4977),INDEX('MetaTrader Import'!$H$13:$J$5893,TRUNC(((A4977-$A$39+1)-1)/3)+1,MOD((A4977-$A$39+1)-1,3)+1),"")</f>
        <v/>
      </c>
      <c r="C4977" s="43" t="str">
        <f t="shared" si="2323"/>
        <v/>
      </c>
      <c r="D4977" s="43" t="str">
        <f t="shared" ca="1" si="2313"/>
        <v/>
      </c>
      <c r="E4977" s="43" t="str">
        <f t="shared" si="2324"/>
        <v/>
      </c>
      <c r="F4977" s="43" t="str">
        <f t="shared" si="2325"/>
        <v/>
      </c>
      <c r="G4977" s="43" t="str">
        <f>IF(A4977&lt;&gt;"",IF(A4977&lt;Data!$G$11*0.25,$C$13/$G$32,IF(A4977&gt;Data!$G$11*0.25,$C$13,$C$13*10)),"")</f>
        <v/>
      </c>
      <c r="H4977" s="43" t="str">
        <f>IF(A4977&lt;&gt;"",IF(Data!$G$9="constant",$C$13,IF(Data!$G$9="squeeze",G4977,F4977)),"")</f>
        <v/>
      </c>
      <c r="I4977" s="38" t="str">
        <f ca="1">IF(ISNUMBER(A4977),NORMINV(RAND(),0,IF(AND(Data!$G$9="squeeze",A4977&lt;Data!$G$11*0.25),$H$32,1)*$C$30*$C$13)*($C$14*$C$12),"")</f>
        <v/>
      </c>
      <c r="J4977" s="42" t="str">
        <f ca="1">IFERROR(IF(Data!$C$6="Real",B4977,I4977+J4976+($C$14*$C$12)*(NORMINV(RAND(),$C$15,CHOOSE($G$13,$C$13,F4977,G4977)))),"")</f>
        <v/>
      </c>
      <c r="K4977" s="88" t="str">
        <f>IF(ISNUMBER(A4977), IF($G$16="fixed",$G$17,MIN(H4977*Data!$C$7*$C$16*0.5,$C$17*Data!$C$7))*$C$12,"")</f>
        <v/>
      </c>
      <c r="L4977" s="42" t="str">
        <f t="shared" ca="1" si="2340"/>
        <v/>
      </c>
      <c r="M4977" s="44" t="str">
        <f t="shared" ca="1" si="2341"/>
        <v/>
      </c>
      <c r="N4977" s="44" t="str">
        <f t="shared" ca="1" si="2342"/>
        <v/>
      </c>
      <c r="O4977" s="108" t="str">
        <f t="shared" si="2326"/>
        <v/>
      </c>
      <c r="P4977" s="102" t="str">
        <f t="shared" si="2327"/>
        <v/>
      </c>
      <c r="Q4977" s="102" t="str">
        <f t="shared" si="2328"/>
        <v/>
      </c>
      <c r="R4977" s="120" t="str">
        <f t="shared" si="2329"/>
        <v/>
      </c>
      <c r="S4977" s="54" t="str">
        <f t="shared" si="2330"/>
        <v/>
      </c>
      <c r="T4977" s="5" t="str">
        <f t="shared" si="2331"/>
        <v/>
      </c>
      <c r="U4977" s="152" t="str">
        <f t="shared" si="2314"/>
        <v/>
      </c>
      <c r="V4977" s="152" t="str">
        <f t="shared" si="2315"/>
        <v/>
      </c>
      <c r="W4977" s="153" t="str">
        <f t="shared" si="2316"/>
        <v/>
      </c>
      <c r="X4977" s="153" t="str">
        <f t="shared" si="2317"/>
        <v/>
      </c>
      <c r="Y4977" s="153" t="str">
        <f t="shared" si="2318"/>
        <v/>
      </c>
      <c r="Z4977" s="153" t="str">
        <f t="shared" si="2319"/>
        <v/>
      </c>
      <c r="AA4977" s="152" t="str">
        <f t="shared" si="2320"/>
        <v/>
      </c>
      <c r="AB4977" s="152" t="str">
        <f t="shared" si="2321"/>
        <v/>
      </c>
      <c r="AC4977" s="154" t="str">
        <f t="shared" si="2332"/>
        <v/>
      </c>
      <c r="AD4977" s="154" t="str">
        <f t="shared" si="2333"/>
        <v/>
      </c>
      <c r="AE4977" s="3" t="str">
        <f t="shared" si="2334"/>
        <v/>
      </c>
      <c r="AF4977" s="3" t="str">
        <f t="shared" si="2335"/>
        <v/>
      </c>
      <c r="AG4977" s="3" t="str">
        <f t="shared" si="2336"/>
        <v/>
      </c>
      <c r="AH4977" s="4" t="str">
        <f t="shared" si="2337"/>
        <v/>
      </c>
      <c r="AI4977" s="75" t="str">
        <f t="shared" si="2338"/>
        <v/>
      </c>
      <c r="AJ4977" s="75" t="str">
        <f t="shared" si="2339"/>
        <v/>
      </c>
    </row>
    <row r="4978" spans="1:36" ht="14.25">
      <c r="A4978" s="41" t="str">
        <f t="shared" si="2322"/>
        <v/>
      </c>
      <c r="B4978" s="150" t="str">
        <f>IF(ISNUMBER(A4978),INDEX('MetaTrader Import'!$H$13:$J$5893,TRUNC(((A4978-$A$39+1)-1)/3)+1,MOD((A4978-$A$39+1)-1,3)+1),"")</f>
        <v/>
      </c>
      <c r="C4978" s="43" t="str">
        <f t="shared" si="2323"/>
        <v/>
      </c>
      <c r="D4978" s="43" t="str">
        <f t="shared" ca="1" si="2313"/>
        <v/>
      </c>
      <c r="E4978" s="43" t="str">
        <f t="shared" si="2324"/>
        <v/>
      </c>
      <c r="F4978" s="43" t="str">
        <f t="shared" si="2325"/>
        <v/>
      </c>
      <c r="G4978" s="43" t="str">
        <f>IF(A4978&lt;&gt;"",IF(A4978&lt;Data!$G$11*0.25,$C$13/$G$32,IF(A4978&gt;Data!$G$11*0.25,$C$13,$C$13*10)),"")</f>
        <v/>
      </c>
      <c r="H4978" s="43" t="str">
        <f>IF(A4978&lt;&gt;"",IF(Data!$G$9="constant",$C$13,IF(Data!$G$9="squeeze",G4978,F4978)),"")</f>
        <v/>
      </c>
      <c r="I4978" s="38" t="str">
        <f ca="1">IF(ISNUMBER(A4978),NORMINV(RAND(),0,IF(AND(Data!$G$9="squeeze",A4978&lt;Data!$G$11*0.25),$H$32,1)*$C$30*$C$13)*($C$14*$C$12),"")</f>
        <v/>
      </c>
      <c r="J4978" s="42" t="str">
        <f ca="1">IFERROR(IF(Data!$C$6="Real",B4978,I4978+J4977+($C$14*$C$12)*(NORMINV(RAND(),$C$15,CHOOSE($G$13,$C$13,F4978,G4978)))),"")</f>
        <v/>
      </c>
      <c r="K4978" s="88" t="str">
        <f>IF(ISNUMBER(A4978), IF($G$16="fixed",$G$17,MIN(H4978*Data!$C$7*$C$16*0.5,$C$17*Data!$C$7))*$C$12,"")</f>
        <v/>
      </c>
      <c r="L4978" s="42" t="str">
        <f t="shared" ca="1" si="2340"/>
        <v/>
      </c>
      <c r="M4978" s="44" t="str">
        <f t="shared" ca="1" si="2341"/>
        <v/>
      </c>
      <c r="N4978" s="44" t="str">
        <f t="shared" ca="1" si="2342"/>
        <v/>
      </c>
      <c r="O4978" s="108" t="str">
        <f t="shared" si="2326"/>
        <v/>
      </c>
      <c r="P4978" s="102" t="str">
        <f t="shared" si="2327"/>
        <v/>
      </c>
      <c r="Q4978" s="102" t="str">
        <f t="shared" si="2328"/>
        <v/>
      </c>
      <c r="R4978" s="120" t="str">
        <f t="shared" si="2329"/>
        <v/>
      </c>
      <c r="S4978" s="54" t="str">
        <f t="shared" si="2330"/>
        <v/>
      </c>
      <c r="T4978" s="5" t="str">
        <f t="shared" si="2331"/>
        <v/>
      </c>
      <c r="U4978" s="152" t="str">
        <f t="shared" si="2314"/>
        <v/>
      </c>
      <c r="V4978" s="152" t="str">
        <f t="shared" si="2315"/>
        <v/>
      </c>
      <c r="W4978" s="153" t="str">
        <f t="shared" si="2316"/>
        <v/>
      </c>
      <c r="X4978" s="153" t="str">
        <f t="shared" si="2317"/>
        <v/>
      </c>
      <c r="Y4978" s="153" t="str">
        <f t="shared" si="2318"/>
        <v/>
      </c>
      <c r="Z4978" s="153" t="str">
        <f t="shared" si="2319"/>
        <v/>
      </c>
      <c r="AA4978" s="152" t="str">
        <f t="shared" si="2320"/>
        <v/>
      </c>
      <c r="AB4978" s="152" t="str">
        <f t="shared" si="2321"/>
        <v/>
      </c>
      <c r="AC4978" s="154" t="str">
        <f t="shared" si="2332"/>
        <v/>
      </c>
      <c r="AD4978" s="154" t="str">
        <f t="shared" si="2333"/>
        <v/>
      </c>
      <c r="AE4978" s="3" t="str">
        <f t="shared" si="2334"/>
        <v/>
      </c>
      <c r="AF4978" s="3" t="str">
        <f t="shared" si="2335"/>
        <v/>
      </c>
      <c r="AG4978" s="3" t="str">
        <f t="shared" si="2336"/>
        <v/>
      </c>
      <c r="AH4978" s="4" t="str">
        <f t="shared" si="2337"/>
        <v/>
      </c>
      <c r="AI4978" s="75" t="str">
        <f t="shared" si="2338"/>
        <v/>
      </c>
      <c r="AJ4978" s="75" t="str">
        <f t="shared" si="2339"/>
        <v/>
      </c>
    </row>
    <row r="4979" spans="1:36" ht="14.25">
      <c r="A4979" s="41" t="str">
        <f t="shared" si="2322"/>
        <v/>
      </c>
      <c r="B4979" s="150" t="str">
        <f>IF(ISNUMBER(A4979),INDEX('MetaTrader Import'!$H$13:$J$5893,TRUNC(((A4979-$A$39+1)-1)/3)+1,MOD((A4979-$A$39+1)-1,3)+1),"")</f>
        <v/>
      </c>
      <c r="C4979" s="43" t="str">
        <f t="shared" si="2323"/>
        <v/>
      </c>
      <c r="D4979" s="43" t="str">
        <f t="shared" ca="1" si="2313"/>
        <v/>
      </c>
      <c r="E4979" s="43" t="str">
        <f t="shared" si="2324"/>
        <v/>
      </c>
      <c r="F4979" s="43" t="str">
        <f t="shared" si="2325"/>
        <v/>
      </c>
      <c r="G4979" s="43" t="str">
        <f>IF(A4979&lt;&gt;"",IF(A4979&lt;Data!$G$11*0.25,$C$13/$G$32,IF(A4979&gt;Data!$G$11*0.25,$C$13,$C$13*10)),"")</f>
        <v/>
      </c>
      <c r="H4979" s="43" t="str">
        <f>IF(A4979&lt;&gt;"",IF(Data!$G$9="constant",$C$13,IF(Data!$G$9="squeeze",G4979,F4979)),"")</f>
        <v/>
      </c>
      <c r="I4979" s="38" t="str">
        <f ca="1">IF(ISNUMBER(A4979),NORMINV(RAND(),0,IF(AND(Data!$G$9="squeeze",A4979&lt;Data!$G$11*0.25),$H$32,1)*$C$30*$C$13)*($C$14*$C$12),"")</f>
        <v/>
      </c>
      <c r="J4979" s="42" t="str">
        <f ca="1">IFERROR(IF(Data!$C$6="Real",B4979,I4979+J4978+($C$14*$C$12)*(NORMINV(RAND(),$C$15,CHOOSE($G$13,$C$13,F4979,G4979)))),"")</f>
        <v/>
      </c>
      <c r="K4979" s="88" t="str">
        <f>IF(ISNUMBER(A4979), IF($G$16="fixed",$G$17,MIN(H4979*Data!$C$7*$C$16*0.5,$C$17*Data!$C$7))*$C$12,"")</f>
        <v/>
      </c>
      <c r="L4979" s="42" t="str">
        <f t="shared" ca="1" si="2340"/>
        <v/>
      </c>
      <c r="M4979" s="44" t="str">
        <f t="shared" ca="1" si="2341"/>
        <v/>
      </c>
      <c r="N4979" s="44" t="str">
        <f t="shared" ca="1" si="2342"/>
        <v/>
      </c>
      <c r="O4979" s="108" t="str">
        <f t="shared" si="2326"/>
        <v/>
      </c>
      <c r="P4979" s="102" t="str">
        <f t="shared" si="2327"/>
        <v/>
      </c>
      <c r="Q4979" s="102" t="str">
        <f t="shared" si="2328"/>
        <v/>
      </c>
      <c r="R4979" s="120" t="str">
        <f t="shared" si="2329"/>
        <v/>
      </c>
      <c r="S4979" s="54" t="str">
        <f t="shared" si="2330"/>
        <v/>
      </c>
      <c r="T4979" s="5" t="str">
        <f t="shared" si="2331"/>
        <v/>
      </c>
      <c r="U4979" s="152" t="str">
        <f t="shared" si="2314"/>
        <v/>
      </c>
      <c r="V4979" s="152" t="str">
        <f t="shared" si="2315"/>
        <v/>
      </c>
      <c r="W4979" s="153" t="str">
        <f t="shared" si="2316"/>
        <v/>
      </c>
      <c r="X4979" s="153" t="str">
        <f t="shared" si="2317"/>
        <v/>
      </c>
      <c r="Y4979" s="153" t="str">
        <f t="shared" si="2318"/>
        <v/>
      </c>
      <c r="Z4979" s="153" t="str">
        <f t="shared" si="2319"/>
        <v/>
      </c>
      <c r="AA4979" s="152" t="str">
        <f t="shared" si="2320"/>
        <v/>
      </c>
      <c r="AB4979" s="152" t="str">
        <f t="shared" si="2321"/>
        <v/>
      </c>
      <c r="AC4979" s="154" t="str">
        <f t="shared" si="2332"/>
        <v/>
      </c>
      <c r="AD4979" s="154" t="str">
        <f t="shared" si="2333"/>
        <v/>
      </c>
      <c r="AE4979" s="3" t="str">
        <f t="shared" si="2334"/>
        <v/>
      </c>
      <c r="AF4979" s="3" t="str">
        <f t="shared" si="2335"/>
        <v/>
      </c>
      <c r="AG4979" s="3" t="str">
        <f t="shared" si="2336"/>
        <v/>
      </c>
      <c r="AH4979" s="4" t="str">
        <f t="shared" si="2337"/>
        <v/>
      </c>
      <c r="AI4979" s="75" t="str">
        <f t="shared" si="2338"/>
        <v/>
      </c>
      <c r="AJ4979" s="75" t="str">
        <f t="shared" si="2339"/>
        <v/>
      </c>
    </row>
    <row r="4980" spans="1:36" ht="14.25">
      <c r="A4980" s="41" t="str">
        <f t="shared" si="2322"/>
        <v/>
      </c>
      <c r="B4980" s="150" t="str">
        <f>IF(ISNUMBER(A4980),INDEX('MetaTrader Import'!$H$13:$J$5893,TRUNC(((A4980-$A$39+1)-1)/3)+1,MOD((A4980-$A$39+1)-1,3)+1),"")</f>
        <v/>
      </c>
      <c r="C4980" s="43" t="str">
        <f t="shared" si="2323"/>
        <v/>
      </c>
      <c r="D4980" s="43" t="str">
        <f t="shared" ca="1" si="2313"/>
        <v/>
      </c>
      <c r="E4980" s="43" t="str">
        <f t="shared" si="2324"/>
        <v/>
      </c>
      <c r="F4980" s="43" t="str">
        <f t="shared" si="2325"/>
        <v/>
      </c>
      <c r="G4980" s="43" t="str">
        <f>IF(A4980&lt;&gt;"",IF(A4980&lt;Data!$G$11*0.25,$C$13/$G$32,IF(A4980&gt;Data!$G$11*0.25,$C$13,$C$13*10)),"")</f>
        <v/>
      </c>
      <c r="H4980" s="43" t="str">
        <f>IF(A4980&lt;&gt;"",IF(Data!$G$9="constant",$C$13,IF(Data!$G$9="squeeze",G4980,F4980)),"")</f>
        <v/>
      </c>
      <c r="I4980" s="38" t="str">
        <f ca="1">IF(ISNUMBER(A4980),NORMINV(RAND(),0,IF(AND(Data!$G$9="squeeze",A4980&lt;Data!$G$11*0.25),$H$32,1)*$C$30*$C$13)*($C$14*$C$12),"")</f>
        <v/>
      </c>
      <c r="J4980" s="42" t="str">
        <f ca="1">IFERROR(IF(Data!$C$6="Real",B4980,I4980+J4979+($C$14*$C$12)*(NORMINV(RAND(),$C$15,CHOOSE($G$13,$C$13,F4980,G4980)))),"")</f>
        <v/>
      </c>
      <c r="K4980" s="88" t="str">
        <f>IF(ISNUMBER(A4980), IF($G$16="fixed",$G$17,MIN(H4980*Data!$C$7*$C$16*0.5,$C$17*Data!$C$7))*$C$12,"")</f>
        <v/>
      </c>
      <c r="L4980" s="42" t="str">
        <f t="shared" ca="1" si="2340"/>
        <v/>
      </c>
      <c r="M4980" s="44" t="str">
        <f t="shared" ca="1" si="2341"/>
        <v/>
      </c>
      <c r="N4980" s="44" t="str">
        <f t="shared" ca="1" si="2342"/>
        <v/>
      </c>
      <c r="O4980" s="108" t="str">
        <f t="shared" si="2326"/>
        <v/>
      </c>
      <c r="P4980" s="102" t="str">
        <f t="shared" si="2327"/>
        <v/>
      </c>
      <c r="Q4980" s="102" t="str">
        <f t="shared" si="2328"/>
        <v/>
      </c>
      <c r="R4980" s="120" t="str">
        <f t="shared" si="2329"/>
        <v/>
      </c>
      <c r="S4980" s="54" t="str">
        <f t="shared" si="2330"/>
        <v/>
      </c>
      <c r="T4980" s="5" t="str">
        <f t="shared" si="2331"/>
        <v/>
      </c>
      <c r="U4980" s="152" t="str">
        <f t="shared" si="2314"/>
        <v/>
      </c>
      <c r="V4980" s="152" t="str">
        <f t="shared" si="2315"/>
        <v/>
      </c>
      <c r="W4980" s="153" t="str">
        <f t="shared" si="2316"/>
        <v/>
      </c>
      <c r="X4980" s="153" t="str">
        <f t="shared" si="2317"/>
        <v/>
      </c>
      <c r="Y4980" s="153" t="str">
        <f t="shared" si="2318"/>
        <v/>
      </c>
      <c r="Z4980" s="153" t="str">
        <f t="shared" si="2319"/>
        <v/>
      </c>
      <c r="AA4980" s="152" t="str">
        <f t="shared" si="2320"/>
        <v/>
      </c>
      <c r="AB4980" s="152" t="str">
        <f t="shared" si="2321"/>
        <v/>
      </c>
      <c r="AC4980" s="154" t="str">
        <f t="shared" si="2332"/>
        <v/>
      </c>
      <c r="AD4980" s="154" t="str">
        <f t="shared" si="2333"/>
        <v/>
      </c>
      <c r="AE4980" s="3" t="str">
        <f t="shared" si="2334"/>
        <v/>
      </c>
      <c r="AF4980" s="3" t="str">
        <f t="shared" si="2335"/>
        <v/>
      </c>
      <c r="AG4980" s="3" t="str">
        <f t="shared" si="2336"/>
        <v/>
      </c>
      <c r="AH4980" s="4" t="str">
        <f t="shared" si="2337"/>
        <v/>
      </c>
      <c r="AI4980" s="75" t="str">
        <f t="shared" si="2338"/>
        <v/>
      </c>
      <c r="AJ4980" s="75" t="str">
        <f t="shared" si="2339"/>
        <v/>
      </c>
    </row>
    <row r="4981" spans="1:36" ht="14.25">
      <c r="A4981" s="41" t="str">
        <f t="shared" si="2322"/>
        <v/>
      </c>
      <c r="B4981" s="150" t="str">
        <f>IF(ISNUMBER(A4981),INDEX('MetaTrader Import'!$H$13:$J$5893,TRUNC(((A4981-$A$39+1)-1)/3)+1,MOD((A4981-$A$39+1)-1,3)+1),"")</f>
        <v/>
      </c>
      <c r="C4981" s="43" t="str">
        <f t="shared" si="2323"/>
        <v/>
      </c>
      <c r="D4981" s="43" t="str">
        <f t="shared" ca="1" si="2313"/>
        <v/>
      </c>
      <c r="E4981" s="43" t="str">
        <f t="shared" si="2324"/>
        <v/>
      </c>
      <c r="F4981" s="43" t="str">
        <f t="shared" si="2325"/>
        <v/>
      </c>
      <c r="G4981" s="43" t="str">
        <f>IF(A4981&lt;&gt;"",IF(A4981&lt;Data!$G$11*0.25,$C$13/$G$32,IF(A4981&gt;Data!$G$11*0.25,$C$13,$C$13*10)),"")</f>
        <v/>
      </c>
      <c r="H4981" s="43" t="str">
        <f>IF(A4981&lt;&gt;"",IF(Data!$G$9="constant",$C$13,IF(Data!$G$9="squeeze",G4981,F4981)),"")</f>
        <v/>
      </c>
      <c r="I4981" s="38" t="str">
        <f ca="1">IF(ISNUMBER(A4981),NORMINV(RAND(),0,IF(AND(Data!$G$9="squeeze",A4981&lt;Data!$G$11*0.25),$H$32,1)*$C$30*$C$13)*($C$14*$C$12),"")</f>
        <v/>
      </c>
      <c r="J4981" s="42" t="str">
        <f ca="1">IFERROR(IF(Data!$C$6="Real",B4981,I4981+J4980+($C$14*$C$12)*(NORMINV(RAND(),$C$15,CHOOSE($G$13,$C$13,F4981,G4981)))),"")</f>
        <v/>
      </c>
      <c r="K4981" s="88" t="str">
        <f>IF(ISNUMBER(A4981), IF($G$16="fixed",$G$17,MIN(H4981*Data!$C$7*$C$16*0.5,$C$17*Data!$C$7))*$C$12,"")</f>
        <v/>
      </c>
      <c r="L4981" s="42" t="str">
        <f t="shared" ca="1" si="2340"/>
        <v/>
      </c>
      <c r="M4981" s="44" t="str">
        <f t="shared" ca="1" si="2341"/>
        <v/>
      </c>
      <c r="N4981" s="44" t="str">
        <f t="shared" ca="1" si="2342"/>
        <v/>
      </c>
      <c r="O4981" s="108" t="str">
        <f t="shared" si="2326"/>
        <v/>
      </c>
      <c r="P4981" s="102" t="str">
        <f t="shared" si="2327"/>
        <v/>
      </c>
      <c r="Q4981" s="102" t="str">
        <f t="shared" si="2328"/>
        <v/>
      </c>
      <c r="R4981" s="120" t="str">
        <f t="shared" si="2329"/>
        <v/>
      </c>
      <c r="S4981" s="54" t="str">
        <f t="shared" si="2330"/>
        <v/>
      </c>
      <c r="T4981" s="5" t="str">
        <f t="shared" si="2331"/>
        <v/>
      </c>
      <c r="U4981" s="152" t="str">
        <f t="shared" si="2314"/>
        <v/>
      </c>
      <c r="V4981" s="152" t="str">
        <f t="shared" si="2315"/>
        <v/>
      </c>
      <c r="W4981" s="153" t="str">
        <f t="shared" si="2316"/>
        <v/>
      </c>
      <c r="X4981" s="153" t="str">
        <f t="shared" si="2317"/>
        <v/>
      </c>
      <c r="Y4981" s="153" t="str">
        <f t="shared" si="2318"/>
        <v/>
      </c>
      <c r="Z4981" s="153" t="str">
        <f t="shared" si="2319"/>
        <v/>
      </c>
      <c r="AA4981" s="152" t="str">
        <f t="shared" si="2320"/>
        <v/>
      </c>
      <c r="AB4981" s="152" t="str">
        <f t="shared" si="2321"/>
        <v/>
      </c>
      <c r="AC4981" s="154" t="str">
        <f t="shared" si="2332"/>
        <v/>
      </c>
      <c r="AD4981" s="154" t="str">
        <f t="shared" si="2333"/>
        <v/>
      </c>
      <c r="AE4981" s="3" t="str">
        <f t="shared" si="2334"/>
        <v/>
      </c>
      <c r="AF4981" s="3" t="str">
        <f t="shared" si="2335"/>
        <v/>
      </c>
      <c r="AG4981" s="3" t="str">
        <f t="shared" si="2336"/>
        <v/>
      </c>
      <c r="AH4981" s="4" t="str">
        <f t="shared" si="2337"/>
        <v/>
      </c>
      <c r="AI4981" s="75" t="str">
        <f t="shared" si="2338"/>
        <v/>
      </c>
      <c r="AJ4981" s="75" t="str">
        <f t="shared" si="2339"/>
        <v/>
      </c>
    </row>
    <row r="4982" spans="1:36" ht="14.25">
      <c r="A4982" s="41" t="str">
        <f t="shared" si="2322"/>
        <v/>
      </c>
      <c r="B4982" s="150" t="str">
        <f>IF(ISNUMBER(A4982),INDEX('MetaTrader Import'!$H$13:$J$5893,TRUNC(((A4982-$A$39+1)-1)/3)+1,MOD((A4982-$A$39+1)-1,3)+1),"")</f>
        <v/>
      </c>
      <c r="C4982" s="43" t="str">
        <f t="shared" si="2323"/>
        <v/>
      </c>
      <c r="D4982" s="43" t="str">
        <f t="shared" ca="1" si="2313"/>
        <v/>
      </c>
      <c r="E4982" s="43" t="str">
        <f t="shared" si="2324"/>
        <v/>
      </c>
      <c r="F4982" s="43" t="str">
        <f t="shared" si="2325"/>
        <v/>
      </c>
      <c r="G4982" s="43" t="str">
        <f>IF(A4982&lt;&gt;"",IF(A4982&lt;Data!$G$11*0.25,$C$13/$G$32,IF(A4982&gt;Data!$G$11*0.25,$C$13,$C$13*10)),"")</f>
        <v/>
      </c>
      <c r="H4982" s="43" t="str">
        <f>IF(A4982&lt;&gt;"",IF(Data!$G$9="constant",$C$13,IF(Data!$G$9="squeeze",G4982,F4982)),"")</f>
        <v/>
      </c>
      <c r="I4982" s="38" t="str">
        <f ca="1">IF(ISNUMBER(A4982),NORMINV(RAND(),0,IF(AND(Data!$G$9="squeeze",A4982&lt;Data!$G$11*0.25),$H$32,1)*$C$30*$C$13)*($C$14*$C$12),"")</f>
        <v/>
      </c>
      <c r="J4982" s="42" t="str">
        <f ca="1">IFERROR(IF(Data!$C$6="Real",B4982,I4982+J4981+($C$14*$C$12)*(NORMINV(RAND(),$C$15,CHOOSE($G$13,$C$13,F4982,G4982)))),"")</f>
        <v/>
      </c>
      <c r="K4982" s="88" t="str">
        <f>IF(ISNUMBER(A4982), IF($G$16="fixed",$G$17,MIN(H4982*Data!$C$7*$C$16*0.5,$C$17*Data!$C$7))*$C$12,"")</f>
        <v/>
      </c>
      <c r="L4982" s="42" t="str">
        <f t="shared" ca="1" si="2340"/>
        <v/>
      </c>
      <c r="M4982" s="44" t="str">
        <f t="shared" ca="1" si="2341"/>
        <v/>
      </c>
      <c r="N4982" s="44" t="str">
        <f t="shared" ca="1" si="2342"/>
        <v/>
      </c>
      <c r="O4982" s="108" t="str">
        <f t="shared" si="2326"/>
        <v/>
      </c>
      <c r="P4982" s="102" t="str">
        <f t="shared" si="2327"/>
        <v/>
      </c>
      <c r="Q4982" s="102" t="str">
        <f t="shared" si="2328"/>
        <v/>
      </c>
      <c r="R4982" s="120" t="str">
        <f t="shared" si="2329"/>
        <v/>
      </c>
      <c r="S4982" s="54" t="str">
        <f t="shared" si="2330"/>
        <v/>
      </c>
      <c r="T4982" s="5" t="str">
        <f t="shared" si="2331"/>
        <v/>
      </c>
      <c r="U4982" s="152" t="str">
        <f t="shared" si="2314"/>
        <v/>
      </c>
      <c r="V4982" s="152" t="str">
        <f t="shared" si="2315"/>
        <v/>
      </c>
      <c r="W4982" s="153" t="str">
        <f t="shared" si="2316"/>
        <v/>
      </c>
      <c r="X4982" s="153" t="str">
        <f t="shared" si="2317"/>
        <v/>
      </c>
      <c r="Y4982" s="153" t="str">
        <f t="shared" si="2318"/>
        <v/>
      </c>
      <c r="Z4982" s="153" t="str">
        <f t="shared" si="2319"/>
        <v/>
      </c>
      <c r="AA4982" s="152" t="str">
        <f t="shared" si="2320"/>
        <v/>
      </c>
      <c r="AB4982" s="152" t="str">
        <f t="shared" si="2321"/>
        <v/>
      </c>
      <c r="AC4982" s="154" t="str">
        <f t="shared" si="2332"/>
        <v/>
      </c>
      <c r="AD4982" s="154" t="str">
        <f t="shared" si="2333"/>
        <v/>
      </c>
      <c r="AE4982" s="3" t="str">
        <f t="shared" si="2334"/>
        <v/>
      </c>
      <c r="AF4982" s="3" t="str">
        <f t="shared" si="2335"/>
        <v/>
      </c>
      <c r="AG4982" s="3" t="str">
        <f t="shared" si="2336"/>
        <v/>
      </c>
      <c r="AH4982" s="4" t="str">
        <f t="shared" si="2337"/>
        <v/>
      </c>
      <c r="AI4982" s="75" t="str">
        <f t="shared" si="2338"/>
        <v/>
      </c>
      <c r="AJ4982" s="75" t="str">
        <f t="shared" si="2339"/>
        <v/>
      </c>
    </row>
    <row r="4983" spans="1:36" ht="14.25">
      <c r="A4983" s="41" t="str">
        <f t="shared" si="2322"/>
        <v/>
      </c>
      <c r="B4983" s="150" t="str">
        <f>IF(ISNUMBER(A4983),INDEX('MetaTrader Import'!$H$13:$J$5893,TRUNC(((A4983-$A$39+1)-1)/3)+1,MOD((A4983-$A$39+1)-1,3)+1),"")</f>
        <v/>
      </c>
      <c r="C4983" s="43" t="str">
        <f t="shared" si="2323"/>
        <v/>
      </c>
      <c r="D4983" s="43" t="str">
        <f t="shared" ca="1" si="2313"/>
        <v/>
      </c>
      <c r="E4983" s="43" t="str">
        <f t="shared" si="2324"/>
        <v/>
      </c>
      <c r="F4983" s="43" t="str">
        <f t="shared" si="2325"/>
        <v/>
      </c>
      <c r="G4983" s="43" t="str">
        <f>IF(A4983&lt;&gt;"",IF(A4983&lt;Data!$G$11*0.25,$C$13/$G$32,IF(A4983&gt;Data!$G$11*0.25,$C$13,$C$13*10)),"")</f>
        <v/>
      </c>
      <c r="H4983" s="43" t="str">
        <f>IF(A4983&lt;&gt;"",IF(Data!$G$9="constant",$C$13,IF(Data!$G$9="squeeze",G4983,F4983)),"")</f>
        <v/>
      </c>
      <c r="I4983" s="38" t="str">
        <f ca="1">IF(ISNUMBER(A4983),NORMINV(RAND(),0,IF(AND(Data!$G$9="squeeze",A4983&lt;Data!$G$11*0.25),$H$32,1)*$C$30*$C$13)*($C$14*$C$12),"")</f>
        <v/>
      </c>
      <c r="J4983" s="42" t="str">
        <f ca="1">IFERROR(IF(Data!$C$6="Real",B4983,I4983+J4982+($C$14*$C$12)*(NORMINV(RAND(),$C$15,CHOOSE($G$13,$C$13,F4983,G4983)))),"")</f>
        <v/>
      </c>
      <c r="K4983" s="88" t="str">
        <f>IF(ISNUMBER(A4983), IF($G$16="fixed",$G$17,MIN(H4983*Data!$C$7*$C$16*0.5,$C$17*Data!$C$7))*$C$12,"")</f>
        <v/>
      </c>
      <c r="L4983" s="42" t="str">
        <f t="shared" ca="1" si="2340"/>
        <v/>
      </c>
      <c r="M4983" s="44" t="str">
        <f t="shared" ca="1" si="2341"/>
        <v/>
      </c>
      <c r="N4983" s="44" t="str">
        <f t="shared" ca="1" si="2342"/>
        <v/>
      </c>
      <c r="O4983" s="108" t="str">
        <f t="shared" si="2326"/>
        <v/>
      </c>
      <c r="P4983" s="102" t="str">
        <f t="shared" si="2327"/>
        <v/>
      </c>
      <c r="Q4983" s="102" t="str">
        <f t="shared" si="2328"/>
        <v/>
      </c>
      <c r="R4983" s="120" t="str">
        <f t="shared" si="2329"/>
        <v/>
      </c>
      <c r="S4983" s="54" t="str">
        <f t="shared" si="2330"/>
        <v/>
      </c>
      <c r="T4983" s="5" t="str">
        <f t="shared" si="2331"/>
        <v/>
      </c>
      <c r="U4983" s="152" t="str">
        <f t="shared" si="2314"/>
        <v/>
      </c>
      <c r="V4983" s="152" t="str">
        <f t="shared" si="2315"/>
        <v/>
      </c>
      <c r="W4983" s="153" t="str">
        <f t="shared" si="2316"/>
        <v/>
      </c>
      <c r="X4983" s="153" t="str">
        <f t="shared" si="2317"/>
        <v/>
      </c>
      <c r="Y4983" s="153" t="str">
        <f t="shared" si="2318"/>
        <v/>
      </c>
      <c r="Z4983" s="153" t="str">
        <f t="shared" si="2319"/>
        <v/>
      </c>
      <c r="AA4983" s="152" t="str">
        <f t="shared" si="2320"/>
        <v/>
      </c>
      <c r="AB4983" s="152" t="str">
        <f t="shared" si="2321"/>
        <v/>
      </c>
      <c r="AC4983" s="154" t="str">
        <f t="shared" si="2332"/>
        <v/>
      </c>
      <c r="AD4983" s="154" t="str">
        <f t="shared" si="2333"/>
        <v/>
      </c>
      <c r="AE4983" s="3" t="str">
        <f t="shared" si="2334"/>
        <v/>
      </c>
      <c r="AF4983" s="3" t="str">
        <f t="shared" si="2335"/>
        <v/>
      </c>
      <c r="AG4983" s="3" t="str">
        <f t="shared" si="2336"/>
        <v/>
      </c>
      <c r="AH4983" s="4" t="str">
        <f t="shared" si="2337"/>
        <v/>
      </c>
      <c r="AI4983" s="75" t="str">
        <f t="shared" si="2338"/>
        <v/>
      </c>
      <c r="AJ4983" s="75" t="str">
        <f t="shared" si="2339"/>
        <v/>
      </c>
    </row>
    <row r="4984" spans="1:36" ht="14.25">
      <c r="A4984" s="41" t="str">
        <f t="shared" si="2322"/>
        <v/>
      </c>
      <c r="B4984" s="150" t="str">
        <f>IF(ISNUMBER(A4984),INDEX('MetaTrader Import'!$H$13:$J$5893,TRUNC(((A4984-$A$39+1)-1)/3)+1,MOD((A4984-$A$39+1)-1,3)+1),"")</f>
        <v/>
      </c>
      <c r="C4984" s="43" t="str">
        <f t="shared" si="2323"/>
        <v/>
      </c>
      <c r="D4984" s="43" t="str">
        <f t="shared" ca="1" si="2313"/>
        <v/>
      </c>
      <c r="E4984" s="43" t="str">
        <f t="shared" si="2324"/>
        <v/>
      </c>
      <c r="F4984" s="43" t="str">
        <f t="shared" si="2325"/>
        <v/>
      </c>
      <c r="G4984" s="43" t="str">
        <f>IF(A4984&lt;&gt;"",IF(A4984&lt;Data!$G$11*0.25,$C$13/$G$32,IF(A4984&gt;Data!$G$11*0.25,$C$13,$C$13*10)),"")</f>
        <v/>
      </c>
      <c r="H4984" s="43" t="str">
        <f>IF(A4984&lt;&gt;"",IF(Data!$G$9="constant",$C$13,IF(Data!$G$9="squeeze",G4984,F4984)),"")</f>
        <v/>
      </c>
      <c r="I4984" s="38" t="str">
        <f ca="1">IF(ISNUMBER(A4984),NORMINV(RAND(),0,IF(AND(Data!$G$9="squeeze",A4984&lt;Data!$G$11*0.25),$H$32,1)*$C$30*$C$13)*($C$14*$C$12),"")</f>
        <v/>
      </c>
      <c r="J4984" s="42" t="str">
        <f ca="1">IFERROR(IF(Data!$C$6="Real",B4984,I4984+J4983+($C$14*$C$12)*(NORMINV(RAND(),$C$15,CHOOSE($G$13,$C$13,F4984,G4984)))),"")</f>
        <v/>
      </c>
      <c r="K4984" s="88" t="str">
        <f>IF(ISNUMBER(A4984), IF($G$16="fixed",$G$17,MIN(H4984*Data!$C$7*$C$16*0.5,$C$17*Data!$C$7))*$C$12,"")</f>
        <v/>
      </c>
      <c r="L4984" s="42" t="str">
        <f t="shared" ca="1" si="2340"/>
        <v/>
      </c>
      <c r="M4984" s="44" t="str">
        <f t="shared" ca="1" si="2341"/>
        <v/>
      </c>
      <c r="N4984" s="44" t="str">
        <f t="shared" ca="1" si="2342"/>
        <v/>
      </c>
      <c r="O4984" s="108" t="str">
        <f t="shared" si="2326"/>
        <v/>
      </c>
      <c r="P4984" s="102" t="str">
        <f t="shared" si="2327"/>
        <v/>
      </c>
      <c r="Q4984" s="102" t="str">
        <f t="shared" si="2328"/>
        <v/>
      </c>
      <c r="R4984" s="120" t="str">
        <f t="shared" si="2329"/>
        <v/>
      </c>
      <c r="S4984" s="54" t="str">
        <f t="shared" si="2330"/>
        <v/>
      </c>
      <c r="T4984" s="5" t="str">
        <f t="shared" si="2331"/>
        <v/>
      </c>
      <c r="U4984" s="152" t="str">
        <f t="shared" si="2314"/>
        <v/>
      </c>
      <c r="V4984" s="152" t="str">
        <f t="shared" si="2315"/>
        <v/>
      </c>
      <c r="W4984" s="153" t="str">
        <f t="shared" si="2316"/>
        <v/>
      </c>
      <c r="X4984" s="153" t="str">
        <f t="shared" si="2317"/>
        <v/>
      </c>
      <c r="Y4984" s="153" t="str">
        <f t="shared" si="2318"/>
        <v/>
      </c>
      <c r="Z4984" s="153" t="str">
        <f t="shared" si="2319"/>
        <v/>
      </c>
      <c r="AA4984" s="152" t="str">
        <f t="shared" si="2320"/>
        <v/>
      </c>
      <c r="AB4984" s="152" t="str">
        <f t="shared" si="2321"/>
        <v/>
      </c>
      <c r="AC4984" s="154" t="str">
        <f t="shared" si="2332"/>
        <v/>
      </c>
      <c r="AD4984" s="154" t="str">
        <f t="shared" si="2333"/>
        <v/>
      </c>
      <c r="AE4984" s="3" t="str">
        <f t="shared" si="2334"/>
        <v/>
      </c>
      <c r="AF4984" s="3" t="str">
        <f t="shared" si="2335"/>
        <v/>
      </c>
      <c r="AG4984" s="3" t="str">
        <f t="shared" si="2336"/>
        <v/>
      </c>
      <c r="AH4984" s="4" t="str">
        <f t="shared" si="2337"/>
        <v/>
      </c>
      <c r="AI4984" s="75" t="str">
        <f t="shared" si="2338"/>
        <v/>
      </c>
      <c r="AJ4984" s="75" t="str">
        <f t="shared" si="2339"/>
        <v/>
      </c>
    </row>
    <row r="4985" spans="1:36" ht="14.25">
      <c r="A4985" s="41" t="str">
        <f t="shared" si="2322"/>
        <v/>
      </c>
      <c r="B4985" s="150" t="str">
        <f>IF(ISNUMBER(A4985),INDEX('MetaTrader Import'!$H$13:$J$5893,TRUNC(((A4985-$A$39+1)-1)/3)+1,MOD((A4985-$A$39+1)-1,3)+1),"")</f>
        <v/>
      </c>
      <c r="C4985" s="43" t="str">
        <f t="shared" si="2323"/>
        <v/>
      </c>
      <c r="D4985" s="43" t="str">
        <f t="shared" ca="1" si="2313"/>
        <v/>
      </c>
      <c r="E4985" s="43" t="str">
        <f t="shared" si="2324"/>
        <v/>
      </c>
      <c r="F4985" s="43" t="str">
        <f t="shared" si="2325"/>
        <v/>
      </c>
      <c r="G4985" s="43" t="str">
        <f>IF(A4985&lt;&gt;"",IF(A4985&lt;Data!$G$11*0.25,$C$13/$G$32,IF(A4985&gt;Data!$G$11*0.25,$C$13,$C$13*10)),"")</f>
        <v/>
      </c>
      <c r="H4985" s="43" t="str">
        <f>IF(A4985&lt;&gt;"",IF(Data!$G$9="constant",$C$13,IF(Data!$G$9="squeeze",G4985,F4985)),"")</f>
        <v/>
      </c>
      <c r="I4985" s="38" t="str">
        <f ca="1">IF(ISNUMBER(A4985),NORMINV(RAND(),0,IF(AND(Data!$G$9="squeeze",A4985&lt;Data!$G$11*0.25),$H$32,1)*$C$30*$C$13)*($C$14*$C$12),"")</f>
        <v/>
      </c>
      <c r="J4985" s="42" t="str">
        <f ca="1">IFERROR(IF(Data!$C$6="Real",B4985,I4985+J4984+($C$14*$C$12)*(NORMINV(RAND(),$C$15,CHOOSE($G$13,$C$13,F4985,G4985)))),"")</f>
        <v/>
      </c>
      <c r="K4985" s="88" t="str">
        <f>IF(ISNUMBER(A4985), IF($G$16="fixed",$G$17,MIN(H4985*Data!$C$7*$C$16*0.5,$C$17*Data!$C$7))*$C$12,"")</f>
        <v/>
      </c>
      <c r="L4985" s="42" t="str">
        <f t="shared" ca="1" si="2340"/>
        <v/>
      </c>
      <c r="M4985" s="44" t="str">
        <f t="shared" ca="1" si="2341"/>
        <v/>
      </c>
      <c r="N4985" s="44" t="str">
        <f t="shared" ca="1" si="2342"/>
        <v/>
      </c>
      <c r="O4985" s="108" t="str">
        <f t="shared" si="2326"/>
        <v/>
      </c>
      <c r="P4985" s="102" t="str">
        <f t="shared" si="2327"/>
        <v/>
      </c>
      <c r="Q4985" s="102" t="str">
        <f t="shared" si="2328"/>
        <v/>
      </c>
      <c r="R4985" s="120" t="str">
        <f t="shared" si="2329"/>
        <v/>
      </c>
      <c r="S4985" s="54" t="str">
        <f t="shared" si="2330"/>
        <v/>
      </c>
      <c r="T4985" s="5" t="str">
        <f t="shared" si="2331"/>
        <v/>
      </c>
      <c r="U4985" s="152" t="str">
        <f t="shared" si="2314"/>
        <v/>
      </c>
      <c r="V4985" s="152" t="str">
        <f t="shared" si="2315"/>
        <v/>
      </c>
      <c r="W4985" s="153" t="str">
        <f t="shared" si="2316"/>
        <v/>
      </c>
      <c r="X4985" s="153" t="str">
        <f t="shared" si="2317"/>
        <v/>
      </c>
      <c r="Y4985" s="153" t="str">
        <f t="shared" si="2318"/>
        <v/>
      </c>
      <c r="Z4985" s="153" t="str">
        <f t="shared" si="2319"/>
        <v/>
      </c>
      <c r="AA4985" s="152" t="str">
        <f t="shared" si="2320"/>
        <v/>
      </c>
      <c r="AB4985" s="152" t="str">
        <f t="shared" si="2321"/>
        <v/>
      </c>
      <c r="AC4985" s="154" t="str">
        <f t="shared" si="2332"/>
        <v/>
      </c>
      <c r="AD4985" s="154" t="str">
        <f t="shared" si="2333"/>
        <v/>
      </c>
      <c r="AE4985" s="3" t="str">
        <f t="shared" si="2334"/>
        <v/>
      </c>
      <c r="AF4985" s="3" t="str">
        <f t="shared" si="2335"/>
        <v/>
      </c>
      <c r="AG4985" s="3" t="str">
        <f t="shared" si="2336"/>
        <v/>
      </c>
      <c r="AH4985" s="4" t="str">
        <f t="shared" si="2337"/>
        <v/>
      </c>
      <c r="AI4985" s="75" t="str">
        <f t="shared" si="2338"/>
        <v/>
      </c>
      <c r="AJ4985" s="75" t="str">
        <f t="shared" si="2339"/>
        <v/>
      </c>
    </row>
    <row r="4986" spans="1:36" ht="14.25">
      <c r="A4986" s="41" t="str">
        <f t="shared" si="2322"/>
        <v/>
      </c>
      <c r="B4986" s="150" t="str">
        <f>IF(ISNUMBER(A4986),INDEX('MetaTrader Import'!$H$13:$J$5893,TRUNC(((A4986-$A$39+1)-1)/3)+1,MOD((A4986-$A$39+1)-1,3)+1),"")</f>
        <v/>
      </c>
      <c r="C4986" s="43" t="str">
        <f t="shared" si="2323"/>
        <v/>
      </c>
      <c r="D4986" s="43" t="str">
        <f t="shared" ca="1" si="2313"/>
        <v/>
      </c>
      <c r="E4986" s="43" t="str">
        <f t="shared" si="2324"/>
        <v/>
      </c>
      <c r="F4986" s="43" t="str">
        <f t="shared" si="2325"/>
        <v/>
      </c>
      <c r="G4986" s="43" t="str">
        <f>IF(A4986&lt;&gt;"",IF(A4986&lt;Data!$G$11*0.25,$C$13/$G$32,IF(A4986&gt;Data!$G$11*0.25,$C$13,$C$13*10)),"")</f>
        <v/>
      </c>
      <c r="H4986" s="43" t="str">
        <f>IF(A4986&lt;&gt;"",IF(Data!$G$9="constant",$C$13,IF(Data!$G$9="squeeze",G4986,F4986)),"")</f>
        <v/>
      </c>
      <c r="I4986" s="38" t="str">
        <f ca="1">IF(ISNUMBER(A4986),NORMINV(RAND(),0,IF(AND(Data!$G$9="squeeze",A4986&lt;Data!$G$11*0.25),$H$32,1)*$C$30*$C$13)*($C$14*$C$12),"")</f>
        <v/>
      </c>
      <c r="J4986" s="42" t="str">
        <f ca="1">IFERROR(IF(Data!$C$6="Real",B4986,I4986+J4985+($C$14*$C$12)*(NORMINV(RAND(),$C$15,CHOOSE($G$13,$C$13,F4986,G4986)))),"")</f>
        <v/>
      </c>
      <c r="K4986" s="88" t="str">
        <f>IF(ISNUMBER(A4986), IF($G$16="fixed",$G$17,MIN(H4986*Data!$C$7*$C$16*0.5,$C$17*Data!$C$7))*$C$12,"")</f>
        <v/>
      </c>
      <c r="L4986" s="42" t="str">
        <f t="shared" ca="1" si="2340"/>
        <v/>
      </c>
      <c r="M4986" s="44" t="str">
        <f t="shared" ca="1" si="2341"/>
        <v/>
      </c>
      <c r="N4986" s="44" t="str">
        <f t="shared" ca="1" si="2342"/>
        <v/>
      </c>
      <c r="O4986" s="108" t="str">
        <f t="shared" si="2326"/>
        <v/>
      </c>
      <c r="P4986" s="102" t="str">
        <f t="shared" si="2327"/>
        <v/>
      </c>
      <c r="Q4986" s="102" t="str">
        <f t="shared" si="2328"/>
        <v/>
      </c>
      <c r="R4986" s="120" t="str">
        <f t="shared" si="2329"/>
        <v/>
      </c>
      <c r="S4986" s="54" t="str">
        <f t="shared" si="2330"/>
        <v/>
      </c>
      <c r="T4986" s="5" t="str">
        <f t="shared" si="2331"/>
        <v/>
      </c>
      <c r="U4986" s="152" t="str">
        <f t="shared" si="2314"/>
        <v/>
      </c>
      <c r="V4986" s="152" t="str">
        <f t="shared" si="2315"/>
        <v/>
      </c>
      <c r="W4986" s="153" t="str">
        <f t="shared" si="2316"/>
        <v/>
      </c>
      <c r="X4986" s="153" t="str">
        <f t="shared" si="2317"/>
        <v/>
      </c>
      <c r="Y4986" s="153" t="str">
        <f t="shared" si="2318"/>
        <v/>
      </c>
      <c r="Z4986" s="153" t="str">
        <f t="shared" si="2319"/>
        <v/>
      </c>
      <c r="AA4986" s="152" t="str">
        <f t="shared" si="2320"/>
        <v/>
      </c>
      <c r="AB4986" s="152" t="str">
        <f t="shared" si="2321"/>
        <v/>
      </c>
      <c r="AC4986" s="154" t="str">
        <f t="shared" si="2332"/>
        <v/>
      </c>
      <c r="AD4986" s="154" t="str">
        <f t="shared" si="2333"/>
        <v/>
      </c>
      <c r="AE4986" s="3" t="str">
        <f t="shared" si="2334"/>
        <v/>
      </c>
      <c r="AF4986" s="3" t="str">
        <f t="shared" si="2335"/>
        <v/>
      </c>
      <c r="AG4986" s="3" t="str">
        <f t="shared" si="2336"/>
        <v/>
      </c>
      <c r="AH4986" s="4" t="str">
        <f t="shared" si="2337"/>
        <v/>
      </c>
      <c r="AI4986" s="75" t="str">
        <f t="shared" si="2338"/>
        <v/>
      </c>
      <c r="AJ4986" s="75" t="str">
        <f t="shared" si="2339"/>
        <v/>
      </c>
    </row>
    <row r="4987" spans="1:36" ht="14.25">
      <c r="A4987" s="41" t="str">
        <f t="shared" si="2322"/>
        <v/>
      </c>
      <c r="B4987" s="150" t="str">
        <f>IF(ISNUMBER(A4987),INDEX('MetaTrader Import'!$H$13:$J$5893,TRUNC(((A4987-$A$39+1)-1)/3)+1,MOD((A4987-$A$39+1)-1,3)+1),"")</f>
        <v/>
      </c>
      <c r="C4987" s="43" t="str">
        <f t="shared" si="2323"/>
        <v/>
      </c>
      <c r="D4987" s="43" t="str">
        <f t="shared" ca="1" si="2313"/>
        <v/>
      </c>
      <c r="E4987" s="43" t="str">
        <f t="shared" si="2324"/>
        <v/>
      </c>
      <c r="F4987" s="43" t="str">
        <f t="shared" si="2325"/>
        <v/>
      </c>
      <c r="G4987" s="43" t="str">
        <f>IF(A4987&lt;&gt;"",IF(A4987&lt;Data!$G$11*0.25,$C$13/$G$32,IF(A4987&gt;Data!$G$11*0.25,$C$13,$C$13*10)),"")</f>
        <v/>
      </c>
      <c r="H4987" s="43" t="str">
        <f>IF(A4987&lt;&gt;"",IF(Data!$G$9="constant",$C$13,IF(Data!$G$9="squeeze",G4987,F4987)),"")</f>
        <v/>
      </c>
      <c r="I4987" s="38" t="str">
        <f ca="1">IF(ISNUMBER(A4987),NORMINV(RAND(),0,IF(AND(Data!$G$9="squeeze",A4987&lt;Data!$G$11*0.25),$H$32,1)*$C$30*$C$13)*($C$14*$C$12),"")</f>
        <v/>
      </c>
      <c r="J4987" s="42" t="str">
        <f ca="1">IFERROR(IF(Data!$C$6="Real",B4987,I4987+J4986+($C$14*$C$12)*(NORMINV(RAND(),$C$15,CHOOSE($G$13,$C$13,F4987,G4987)))),"")</f>
        <v/>
      </c>
      <c r="K4987" s="88" t="str">
        <f>IF(ISNUMBER(A4987), IF($G$16="fixed",$G$17,MIN(H4987*Data!$C$7*$C$16*0.5,$C$17*Data!$C$7))*$C$12,"")</f>
        <v/>
      </c>
      <c r="L4987" s="42" t="str">
        <f t="shared" ca="1" si="2340"/>
        <v/>
      </c>
      <c r="M4987" s="44" t="str">
        <f t="shared" ca="1" si="2341"/>
        <v/>
      </c>
      <c r="N4987" s="44" t="str">
        <f t="shared" ca="1" si="2342"/>
        <v/>
      </c>
      <c r="O4987" s="108" t="str">
        <f t="shared" si="2326"/>
        <v/>
      </c>
      <c r="P4987" s="102" t="str">
        <f t="shared" si="2327"/>
        <v/>
      </c>
      <c r="Q4987" s="102" t="str">
        <f t="shared" si="2328"/>
        <v/>
      </c>
      <c r="R4987" s="120" t="str">
        <f t="shared" si="2329"/>
        <v/>
      </c>
      <c r="S4987" s="54" t="str">
        <f t="shared" si="2330"/>
        <v/>
      </c>
      <c r="T4987" s="5" t="str">
        <f t="shared" si="2331"/>
        <v/>
      </c>
      <c r="U4987" s="152" t="str">
        <f t="shared" si="2314"/>
        <v/>
      </c>
      <c r="V4987" s="152" t="str">
        <f t="shared" si="2315"/>
        <v/>
      </c>
      <c r="W4987" s="153" t="str">
        <f t="shared" si="2316"/>
        <v/>
      </c>
      <c r="X4987" s="153" t="str">
        <f t="shared" si="2317"/>
        <v/>
      </c>
      <c r="Y4987" s="153" t="str">
        <f t="shared" si="2318"/>
        <v/>
      </c>
      <c r="Z4987" s="153" t="str">
        <f t="shared" si="2319"/>
        <v/>
      </c>
      <c r="AA4987" s="152" t="str">
        <f t="shared" si="2320"/>
        <v/>
      </c>
      <c r="AB4987" s="152" t="str">
        <f t="shared" si="2321"/>
        <v/>
      </c>
      <c r="AC4987" s="154" t="str">
        <f t="shared" si="2332"/>
        <v/>
      </c>
      <c r="AD4987" s="154" t="str">
        <f t="shared" si="2333"/>
        <v/>
      </c>
      <c r="AE4987" s="3" t="str">
        <f t="shared" si="2334"/>
        <v/>
      </c>
      <c r="AF4987" s="3" t="str">
        <f t="shared" si="2335"/>
        <v/>
      </c>
      <c r="AG4987" s="3" t="str">
        <f t="shared" si="2336"/>
        <v/>
      </c>
      <c r="AH4987" s="4" t="str">
        <f t="shared" si="2337"/>
        <v/>
      </c>
      <c r="AI4987" s="75" t="str">
        <f t="shared" si="2338"/>
        <v/>
      </c>
      <c r="AJ4987" s="75" t="str">
        <f t="shared" si="2339"/>
        <v/>
      </c>
    </row>
    <row r="4988" spans="1:36" ht="14.25">
      <c r="A4988" s="41" t="str">
        <f t="shared" si="2322"/>
        <v/>
      </c>
      <c r="B4988" s="150" t="str">
        <f>IF(ISNUMBER(A4988),INDEX('MetaTrader Import'!$H$13:$J$5893,TRUNC(((A4988-$A$39+1)-1)/3)+1,MOD((A4988-$A$39+1)-1,3)+1),"")</f>
        <v/>
      </c>
      <c r="C4988" s="43" t="str">
        <f t="shared" si="2323"/>
        <v/>
      </c>
      <c r="D4988" s="43" t="str">
        <f t="shared" ca="1" si="2313"/>
        <v/>
      </c>
      <c r="E4988" s="43" t="str">
        <f t="shared" si="2324"/>
        <v/>
      </c>
      <c r="F4988" s="43" t="str">
        <f t="shared" si="2325"/>
        <v/>
      </c>
      <c r="G4988" s="43" t="str">
        <f>IF(A4988&lt;&gt;"",IF(A4988&lt;Data!$G$11*0.25,$C$13/$G$32,IF(A4988&gt;Data!$G$11*0.25,$C$13,$C$13*10)),"")</f>
        <v/>
      </c>
      <c r="H4988" s="43" t="str">
        <f>IF(A4988&lt;&gt;"",IF(Data!$G$9="constant",$C$13,IF(Data!$G$9="squeeze",G4988,F4988)),"")</f>
        <v/>
      </c>
      <c r="I4988" s="38" t="str">
        <f ca="1">IF(ISNUMBER(A4988),NORMINV(RAND(),0,IF(AND(Data!$G$9="squeeze",A4988&lt;Data!$G$11*0.25),$H$32,1)*$C$30*$C$13)*($C$14*$C$12),"")</f>
        <v/>
      </c>
      <c r="J4988" s="42" t="str">
        <f ca="1">IFERROR(IF(Data!$C$6="Real",B4988,I4988+J4987+($C$14*$C$12)*(NORMINV(RAND(),$C$15,CHOOSE($G$13,$C$13,F4988,G4988)))),"")</f>
        <v/>
      </c>
      <c r="K4988" s="88" t="str">
        <f>IF(ISNUMBER(A4988), IF($G$16="fixed",$G$17,MIN(H4988*Data!$C$7*$C$16*0.5,$C$17*Data!$C$7))*$C$12,"")</f>
        <v/>
      </c>
      <c r="L4988" s="42" t="str">
        <f t="shared" ca="1" si="2340"/>
        <v/>
      </c>
      <c r="M4988" s="44" t="str">
        <f t="shared" ca="1" si="2341"/>
        <v/>
      </c>
      <c r="N4988" s="44" t="str">
        <f t="shared" ca="1" si="2342"/>
        <v/>
      </c>
      <c r="O4988" s="108" t="str">
        <f t="shared" si="2326"/>
        <v/>
      </c>
      <c r="P4988" s="102" t="str">
        <f t="shared" si="2327"/>
        <v/>
      </c>
      <c r="Q4988" s="102" t="str">
        <f t="shared" si="2328"/>
        <v/>
      </c>
      <c r="R4988" s="120" t="str">
        <f t="shared" si="2329"/>
        <v/>
      </c>
      <c r="S4988" s="54" t="str">
        <f t="shared" si="2330"/>
        <v/>
      </c>
      <c r="T4988" s="5" t="str">
        <f t="shared" si="2331"/>
        <v/>
      </c>
      <c r="U4988" s="152" t="str">
        <f t="shared" si="2314"/>
        <v/>
      </c>
      <c r="V4988" s="152" t="str">
        <f t="shared" si="2315"/>
        <v/>
      </c>
      <c r="W4988" s="153" t="str">
        <f t="shared" si="2316"/>
        <v/>
      </c>
      <c r="X4988" s="153" t="str">
        <f t="shared" si="2317"/>
        <v/>
      </c>
      <c r="Y4988" s="153" t="str">
        <f t="shared" si="2318"/>
        <v/>
      </c>
      <c r="Z4988" s="153" t="str">
        <f t="shared" si="2319"/>
        <v/>
      </c>
      <c r="AA4988" s="152" t="str">
        <f t="shared" si="2320"/>
        <v/>
      </c>
      <c r="AB4988" s="152" t="str">
        <f t="shared" si="2321"/>
        <v/>
      </c>
      <c r="AC4988" s="154" t="str">
        <f t="shared" si="2332"/>
        <v/>
      </c>
      <c r="AD4988" s="154" t="str">
        <f t="shared" si="2333"/>
        <v/>
      </c>
      <c r="AE4988" s="3" t="str">
        <f t="shared" si="2334"/>
        <v/>
      </c>
      <c r="AF4988" s="3" t="str">
        <f t="shared" si="2335"/>
        <v/>
      </c>
      <c r="AG4988" s="3" t="str">
        <f t="shared" si="2336"/>
        <v/>
      </c>
      <c r="AH4988" s="4" t="str">
        <f t="shared" si="2337"/>
        <v/>
      </c>
      <c r="AI4988" s="75" t="str">
        <f t="shared" si="2338"/>
        <v/>
      </c>
      <c r="AJ4988" s="75" t="str">
        <f t="shared" si="2339"/>
        <v/>
      </c>
    </row>
    <row r="4989" spans="1:36" ht="14.25">
      <c r="A4989" s="41" t="str">
        <f t="shared" si="2322"/>
        <v/>
      </c>
      <c r="B4989" s="150" t="str">
        <f>IF(ISNUMBER(A4989),INDEX('MetaTrader Import'!$H$13:$J$5893,TRUNC(((A4989-$A$39+1)-1)/3)+1,MOD((A4989-$A$39+1)-1,3)+1),"")</f>
        <v/>
      </c>
      <c r="C4989" s="43" t="str">
        <f t="shared" si="2323"/>
        <v/>
      </c>
      <c r="D4989" s="43" t="str">
        <f t="shared" ca="1" si="2313"/>
        <v/>
      </c>
      <c r="E4989" s="43" t="str">
        <f t="shared" si="2324"/>
        <v/>
      </c>
      <c r="F4989" s="43" t="str">
        <f t="shared" si="2325"/>
        <v/>
      </c>
      <c r="G4989" s="43" t="str">
        <f>IF(A4989&lt;&gt;"",IF(A4989&lt;Data!$G$11*0.25,$C$13/$G$32,IF(A4989&gt;Data!$G$11*0.25,$C$13,$C$13*10)),"")</f>
        <v/>
      </c>
      <c r="H4989" s="43" t="str">
        <f>IF(A4989&lt;&gt;"",IF(Data!$G$9="constant",$C$13,IF(Data!$G$9="squeeze",G4989,F4989)),"")</f>
        <v/>
      </c>
      <c r="I4989" s="38" t="str">
        <f ca="1">IF(ISNUMBER(A4989),NORMINV(RAND(),0,IF(AND(Data!$G$9="squeeze",A4989&lt;Data!$G$11*0.25),$H$32,1)*$C$30*$C$13)*($C$14*$C$12),"")</f>
        <v/>
      </c>
      <c r="J4989" s="42" t="str">
        <f ca="1">IFERROR(IF(Data!$C$6="Real",B4989,I4989+J4988+($C$14*$C$12)*(NORMINV(RAND(),$C$15,CHOOSE($G$13,$C$13,F4989,G4989)))),"")</f>
        <v/>
      </c>
      <c r="K4989" s="88" t="str">
        <f>IF(ISNUMBER(A4989), IF($G$16="fixed",$G$17,MIN(H4989*Data!$C$7*$C$16*0.5,$C$17*Data!$C$7))*$C$12,"")</f>
        <v/>
      </c>
      <c r="L4989" s="42" t="str">
        <f t="shared" ca="1" si="2340"/>
        <v/>
      </c>
      <c r="M4989" s="44" t="str">
        <f t="shared" ca="1" si="2341"/>
        <v/>
      </c>
      <c r="N4989" s="44" t="str">
        <f t="shared" ca="1" si="2342"/>
        <v/>
      </c>
      <c r="O4989" s="108" t="str">
        <f t="shared" si="2326"/>
        <v/>
      </c>
      <c r="P4989" s="102" t="str">
        <f t="shared" si="2327"/>
        <v/>
      </c>
      <c r="Q4989" s="102" t="str">
        <f t="shared" si="2328"/>
        <v/>
      </c>
      <c r="R4989" s="120" t="str">
        <f t="shared" si="2329"/>
        <v/>
      </c>
      <c r="S4989" s="54" t="str">
        <f t="shared" si="2330"/>
        <v/>
      </c>
      <c r="T4989" s="5" t="str">
        <f t="shared" si="2331"/>
        <v/>
      </c>
      <c r="U4989" s="152" t="str">
        <f t="shared" si="2314"/>
        <v/>
      </c>
      <c r="V4989" s="152" t="str">
        <f t="shared" si="2315"/>
        <v/>
      </c>
      <c r="W4989" s="153" t="str">
        <f t="shared" si="2316"/>
        <v/>
      </c>
      <c r="X4989" s="153" t="str">
        <f t="shared" si="2317"/>
        <v/>
      </c>
      <c r="Y4989" s="153" t="str">
        <f t="shared" si="2318"/>
        <v/>
      </c>
      <c r="Z4989" s="153" t="str">
        <f t="shared" si="2319"/>
        <v/>
      </c>
      <c r="AA4989" s="152" t="str">
        <f t="shared" si="2320"/>
        <v/>
      </c>
      <c r="AB4989" s="152" t="str">
        <f t="shared" si="2321"/>
        <v/>
      </c>
      <c r="AC4989" s="154" t="str">
        <f t="shared" si="2332"/>
        <v/>
      </c>
      <c r="AD4989" s="154" t="str">
        <f t="shared" si="2333"/>
        <v/>
      </c>
      <c r="AE4989" s="3" t="str">
        <f t="shared" si="2334"/>
        <v/>
      </c>
      <c r="AF4989" s="3" t="str">
        <f t="shared" si="2335"/>
        <v/>
      </c>
      <c r="AG4989" s="3" t="str">
        <f t="shared" si="2336"/>
        <v/>
      </c>
      <c r="AH4989" s="4" t="str">
        <f t="shared" si="2337"/>
        <v/>
      </c>
      <c r="AI4989" s="75" t="str">
        <f t="shared" si="2338"/>
        <v/>
      </c>
      <c r="AJ4989" s="75" t="str">
        <f t="shared" si="2339"/>
        <v/>
      </c>
    </row>
    <row r="4990" spans="1:36" ht="14.25">
      <c r="A4990" s="41" t="str">
        <f t="shared" si="2322"/>
        <v/>
      </c>
      <c r="B4990" s="150" t="str">
        <f>IF(ISNUMBER(A4990),INDEX('MetaTrader Import'!$H$13:$J$5893,TRUNC(((A4990-$A$39+1)-1)/3)+1,MOD((A4990-$A$39+1)-1,3)+1),"")</f>
        <v/>
      </c>
      <c r="C4990" s="43" t="str">
        <f t="shared" si="2323"/>
        <v/>
      </c>
      <c r="D4990" s="43" t="str">
        <f t="shared" ca="1" si="2313"/>
        <v/>
      </c>
      <c r="E4990" s="43" t="str">
        <f t="shared" si="2324"/>
        <v/>
      </c>
      <c r="F4990" s="43" t="str">
        <f t="shared" si="2325"/>
        <v/>
      </c>
      <c r="G4990" s="43" t="str">
        <f>IF(A4990&lt;&gt;"",IF(A4990&lt;Data!$G$11*0.25,$C$13/$G$32,IF(A4990&gt;Data!$G$11*0.25,$C$13,$C$13*10)),"")</f>
        <v/>
      </c>
      <c r="H4990" s="43" t="str">
        <f>IF(A4990&lt;&gt;"",IF(Data!$G$9="constant",$C$13,IF(Data!$G$9="squeeze",G4990,F4990)),"")</f>
        <v/>
      </c>
      <c r="I4990" s="38" t="str">
        <f ca="1">IF(ISNUMBER(A4990),NORMINV(RAND(),0,IF(AND(Data!$G$9="squeeze",A4990&lt;Data!$G$11*0.25),$H$32,1)*$C$30*$C$13)*($C$14*$C$12),"")</f>
        <v/>
      </c>
      <c r="J4990" s="42" t="str">
        <f ca="1">IFERROR(IF(Data!$C$6="Real",B4990,I4990+J4989+($C$14*$C$12)*(NORMINV(RAND(),$C$15,CHOOSE($G$13,$C$13,F4990,G4990)))),"")</f>
        <v/>
      </c>
      <c r="K4990" s="88" t="str">
        <f>IF(ISNUMBER(A4990), IF($G$16="fixed",$G$17,MIN(H4990*Data!$C$7*$C$16*0.5,$C$17*Data!$C$7))*$C$12,"")</f>
        <v/>
      </c>
      <c r="L4990" s="42" t="str">
        <f t="shared" ca="1" si="2340"/>
        <v/>
      </c>
      <c r="M4990" s="44" t="str">
        <f t="shared" ca="1" si="2341"/>
        <v/>
      </c>
      <c r="N4990" s="44" t="str">
        <f t="shared" ca="1" si="2342"/>
        <v/>
      </c>
      <c r="O4990" s="108" t="str">
        <f t="shared" si="2326"/>
        <v/>
      </c>
      <c r="P4990" s="102" t="str">
        <f t="shared" si="2327"/>
        <v/>
      </c>
      <c r="Q4990" s="102" t="str">
        <f t="shared" si="2328"/>
        <v/>
      </c>
      <c r="R4990" s="120" t="str">
        <f t="shared" si="2329"/>
        <v/>
      </c>
      <c r="S4990" s="54" t="str">
        <f t="shared" si="2330"/>
        <v/>
      </c>
      <c r="T4990" s="5" t="str">
        <f t="shared" si="2331"/>
        <v/>
      </c>
      <c r="U4990" s="152" t="str">
        <f t="shared" si="2314"/>
        <v/>
      </c>
      <c r="V4990" s="152" t="str">
        <f t="shared" si="2315"/>
        <v/>
      </c>
      <c r="W4990" s="153" t="str">
        <f t="shared" si="2316"/>
        <v/>
      </c>
      <c r="X4990" s="153" t="str">
        <f t="shared" si="2317"/>
        <v/>
      </c>
      <c r="Y4990" s="153" t="str">
        <f t="shared" si="2318"/>
        <v/>
      </c>
      <c r="Z4990" s="153" t="str">
        <f t="shared" si="2319"/>
        <v/>
      </c>
      <c r="AA4990" s="152" t="str">
        <f t="shared" si="2320"/>
        <v/>
      </c>
      <c r="AB4990" s="152" t="str">
        <f t="shared" si="2321"/>
        <v/>
      </c>
      <c r="AC4990" s="154" t="str">
        <f t="shared" si="2332"/>
        <v/>
      </c>
      <c r="AD4990" s="154" t="str">
        <f t="shared" si="2333"/>
        <v/>
      </c>
      <c r="AE4990" s="3" t="str">
        <f t="shared" si="2334"/>
        <v/>
      </c>
      <c r="AF4990" s="3" t="str">
        <f t="shared" si="2335"/>
        <v/>
      </c>
      <c r="AG4990" s="3" t="str">
        <f t="shared" si="2336"/>
        <v/>
      </c>
      <c r="AH4990" s="4" t="str">
        <f t="shared" si="2337"/>
        <v/>
      </c>
      <c r="AI4990" s="75" t="str">
        <f t="shared" si="2338"/>
        <v/>
      </c>
      <c r="AJ4990" s="75" t="str">
        <f t="shared" si="2339"/>
        <v/>
      </c>
    </row>
    <row r="4991" spans="1:36" ht="14.25">
      <c r="A4991" s="41" t="str">
        <f t="shared" si="2322"/>
        <v/>
      </c>
      <c r="B4991" s="150" t="str">
        <f>IF(ISNUMBER(A4991),INDEX('MetaTrader Import'!$H$13:$J$5893,TRUNC(((A4991-$A$39+1)-1)/3)+1,MOD((A4991-$A$39+1)-1,3)+1),"")</f>
        <v/>
      </c>
      <c r="C4991" s="43" t="str">
        <f t="shared" si="2323"/>
        <v/>
      </c>
      <c r="D4991" s="43" t="str">
        <f t="shared" ca="1" si="2313"/>
        <v/>
      </c>
      <c r="E4991" s="43" t="str">
        <f t="shared" si="2324"/>
        <v/>
      </c>
      <c r="F4991" s="43" t="str">
        <f t="shared" si="2325"/>
        <v/>
      </c>
      <c r="G4991" s="43" t="str">
        <f>IF(A4991&lt;&gt;"",IF(A4991&lt;Data!$G$11*0.25,$C$13/$G$32,IF(A4991&gt;Data!$G$11*0.25,$C$13,$C$13*10)),"")</f>
        <v/>
      </c>
      <c r="H4991" s="43" t="str">
        <f>IF(A4991&lt;&gt;"",IF(Data!$G$9="constant",$C$13,IF(Data!$G$9="squeeze",G4991,F4991)),"")</f>
        <v/>
      </c>
      <c r="I4991" s="38" t="str">
        <f ca="1">IF(ISNUMBER(A4991),NORMINV(RAND(),0,IF(AND(Data!$G$9="squeeze",A4991&lt;Data!$G$11*0.25),$H$32,1)*$C$30*$C$13)*($C$14*$C$12),"")</f>
        <v/>
      </c>
      <c r="J4991" s="42" t="str">
        <f ca="1">IFERROR(IF(Data!$C$6="Real",B4991,I4991+J4990+($C$14*$C$12)*(NORMINV(RAND(),$C$15,CHOOSE($G$13,$C$13,F4991,G4991)))),"")</f>
        <v/>
      </c>
      <c r="K4991" s="88" t="str">
        <f>IF(ISNUMBER(A4991), IF($G$16="fixed",$G$17,MIN(H4991*Data!$C$7*$C$16*0.5,$C$17*Data!$C$7))*$C$12,"")</f>
        <v/>
      </c>
      <c r="L4991" s="42" t="str">
        <f t="shared" ca="1" si="2340"/>
        <v/>
      </c>
      <c r="M4991" s="44" t="str">
        <f t="shared" ca="1" si="2341"/>
        <v/>
      </c>
      <c r="N4991" s="44" t="str">
        <f t="shared" ca="1" si="2342"/>
        <v/>
      </c>
      <c r="O4991" s="108" t="str">
        <f t="shared" si="2326"/>
        <v/>
      </c>
      <c r="P4991" s="102" t="str">
        <f t="shared" si="2327"/>
        <v/>
      </c>
      <c r="Q4991" s="102" t="str">
        <f t="shared" si="2328"/>
        <v/>
      </c>
      <c r="R4991" s="120" t="str">
        <f t="shared" si="2329"/>
        <v/>
      </c>
      <c r="S4991" s="54" t="str">
        <f t="shared" si="2330"/>
        <v/>
      </c>
      <c r="T4991" s="5" t="str">
        <f t="shared" si="2331"/>
        <v/>
      </c>
      <c r="U4991" s="152" t="str">
        <f t="shared" si="2314"/>
        <v/>
      </c>
      <c r="V4991" s="152" t="str">
        <f t="shared" si="2315"/>
        <v/>
      </c>
      <c r="W4991" s="153" t="str">
        <f t="shared" si="2316"/>
        <v/>
      </c>
      <c r="X4991" s="153" t="str">
        <f t="shared" si="2317"/>
        <v/>
      </c>
      <c r="Y4991" s="153" t="str">
        <f t="shared" si="2318"/>
        <v/>
      </c>
      <c r="Z4991" s="153" t="str">
        <f t="shared" si="2319"/>
        <v/>
      </c>
      <c r="AA4991" s="152" t="str">
        <f t="shared" si="2320"/>
        <v/>
      </c>
      <c r="AB4991" s="152" t="str">
        <f t="shared" si="2321"/>
        <v/>
      </c>
      <c r="AC4991" s="154" t="str">
        <f t="shared" si="2332"/>
        <v/>
      </c>
      <c r="AD4991" s="154" t="str">
        <f t="shared" si="2333"/>
        <v/>
      </c>
      <c r="AE4991" s="3" t="str">
        <f t="shared" si="2334"/>
        <v/>
      </c>
      <c r="AF4991" s="3" t="str">
        <f t="shared" si="2335"/>
        <v/>
      </c>
      <c r="AG4991" s="3" t="str">
        <f t="shared" si="2336"/>
        <v/>
      </c>
      <c r="AH4991" s="4" t="str">
        <f t="shared" si="2337"/>
        <v/>
      </c>
      <c r="AI4991" s="75" t="str">
        <f t="shared" si="2338"/>
        <v/>
      </c>
      <c r="AJ4991" s="75" t="str">
        <f t="shared" si="2339"/>
        <v/>
      </c>
    </row>
    <row r="4992" spans="1:36" ht="14.25">
      <c r="A4992" s="41" t="str">
        <f t="shared" si="2322"/>
        <v/>
      </c>
      <c r="B4992" s="150" t="str">
        <f>IF(ISNUMBER(A4992),INDEX('MetaTrader Import'!$H$13:$J$5893,TRUNC(((A4992-$A$39+1)-1)/3)+1,MOD((A4992-$A$39+1)-1,3)+1),"")</f>
        <v/>
      </c>
      <c r="C4992" s="43" t="str">
        <f t="shared" si="2323"/>
        <v/>
      </c>
      <c r="D4992" s="43" t="str">
        <f t="shared" ca="1" si="2313"/>
        <v/>
      </c>
      <c r="E4992" s="43" t="str">
        <f t="shared" si="2324"/>
        <v/>
      </c>
      <c r="F4992" s="43" t="str">
        <f t="shared" si="2325"/>
        <v/>
      </c>
      <c r="G4992" s="43" t="str">
        <f>IF(A4992&lt;&gt;"",IF(A4992&lt;Data!$G$11*0.25,$C$13/$G$32,IF(A4992&gt;Data!$G$11*0.25,$C$13,$C$13*10)),"")</f>
        <v/>
      </c>
      <c r="H4992" s="43" t="str">
        <f>IF(A4992&lt;&gt;"",IF(Data!$G$9="constant",$C$13,IF(Data!$G$9="squeeze",G4992,F4992)),"")</f>
        <v/>
      </c>
      <c r="I4992" s="38" t="str">
        <f ca="1">IF(ISNUMBER(A4992),NORMINV(RAND(),0,IF(AND(Data!$G$9="squeeze",A4992&lt;Data!$G$11*0.25),$H$32,1)*$C$30*$C$13)*($C$14*$C$12),"")</f>
        <v/>
      </c>
      <c r="J4992" s="42" t="str">
        <f ca="1">IFERROR(IF(Data!$C$6="Real",B4992,I4992+J4991+($C$14*$C$12)*(NORMINV(RAND(),$C$15,CHOOSE($G$13,$C$13,F4992,G4992)))),"")</f>
        <v/>
      </c>
      <c r="K4992" s="88" t="str">
        <f>IF(ISNUMBER(A4992), IF($G$16="fixed",$G$17,MIN(H4992*Data!$C$7*$C$16*0.5,$C$17*Data!$C$7))*$C$12,"")</f>
        <v/>
      </c>
      <c r="L4992" s="42" t="str">
        <f t="shared" ca="1" si="2340"/>
        <v/>
      </c>
      <c r="M4992" s="44" t="str">
        <f t="shared" ca="1" si="2341"/>
        <v/>
      </c>
      <c r="N4992" s="44" t="str">
        <f t="shared" ca="1" si="2342"/>
        <v/>
      </c>
      <c r="O4992" s="108" t="str">
        <f t="shared" si="2326"/>
        <v/>
      </c>
      <c r="P4992" s="102" t="str">
        <f t="shared" si="2327"/>
        <v/>
      </c>
      <c r="Q4992" s="102" t="str">
        <f t="shared" si="2328"/>
        <v/>
      </c>
      <c r="R4992" s="120" t="str">
        <f t="shared" si="2329"/>
        <v/>
      </c>
      <c r="S4992" s="54" t="str">
        <f t="shared" si="2330"/>
        <v/>
      </c>
      <c r="T4992" s="5" t="str">
        <f t="shared" si="2331"/>
        <v/>
      </c>
      <c r="U4992" s="152" t="str">
        <f t="shared" si="2314"/>
        <v/>
      </c>
      <c r="V4992" s="152" t="str">
        <f t="shared" si="2315"/>
        <v/>
      </c>
      <c r="W4992" s="153" t="str">
        <f t="shared" si="2316"/>
        <v/>
      </c>
      <c r="X4992" s="153" t="str">
        <f t="shared" si="2317"/>
        <v/>
      </c>
      <c r="Y4992" s="153" t="str">
        <f t="shared" si="2318"/>
        <v/>
      </c>
      <c r="Z4992" s="153" t="str">
        <f t="shared" si="2319"/>
        <v/>
      </c>
      <c r="AA4992" s="152" t="str">
        <f t="shared" si="2320"/>
        <v/>
      </c>
      <c r="AB4992" s="152" t="str">
        <f t="shared" si="2321"/>
        <v/>
      </c>
      <c r="AC4992" s="154" t="str">
        <f t="shared" si="2332"/>
        <v/>
      </c>
      <c r="AD4992" s="154" t="str">
        <f t="shared" si="2333"/>
        <v/>
      </c>
      <c r="AE4992" s="3" t="str">
        <f t="shared" si="2334"/>
        <v/>
      </c>
      <c r="AF4992" s="3" t="str">
        <f t="shared" si="2335"/>
        <v/>
      </c>
      <c r="AG4992" s="3" t="str">
        <f t="shared" si="2336"/>
        <v/>
      </c>
      <c r="AH4992" s="4" t="str">
        <f t="shared" si="2337"/>
        <v/>
      </c>
      <c r="AI4992" s="75" t="str">
        <f t="shared" si="2338"/>
        <v/>
      </c>
      <c r="AJ4992" s="75" t="str">
        <f t="shared" si="2339"/>
        <v/>
      </c>
    </row>
    <row r="4993" spans="1:36" ht="14.25">
      <c r="A4993" s="41" t="str">
        <f t="shared" si="2322"/>
        <v/>
      </c>
      <c r="B4993" s="150" t="str">
        <f>IF(ISNUMBER(A4993),INDEX('MetaTrader Import'!$H$13:$J$5893,TRUNC(((A4993-$A$39+1)-1)/3)+1,MOD((A4993-$A$39+1)-1,3)+1),"")</f>
        <v/>
      </c>
      <c r="C4993" s="43" t="str">
        <f t="shared" si="2323"/>
        <v/>
      </c>
      <c r="D4993" s="43" t="str">
        <f t="shared" ca="1" si="2313"/>
        <v/>
      </c>
      <c r="E4993" s="43" t="str">
        <f t="shared" si="2324"/>
        <v/>
      </c>
      <c r="F4993" s="43" t="str">
        <f t="shared" si="2325"/>
        <v/>
      </c>
      <c r="G4993" s="43" t="str">
        <f>IF(A4993&lt;&gt;"",IF(A4993&lt;Data!$G$11*0.25,$C$13/$G$32,IF(A4993&gt;Data!$G$11*0.25,$C$13,$C$13*10)),"")</f>
        <v/>
      </c>
      <c r="H4993" s="43" t="str">
        <f>IF(A4993&lt;&gt;"",IF(Data!$G$9="constant",$C$13,IF(Data!$G$9="squeeze",G4993,F4993)),"")</f>
        <v/>
      </c>
      <c r="I4993" s="38" t="str">
        <f ca="1">IF(ISNUMBER(A4993),NORMINV(RAND(),0,IF(AND(Data!$G$9="squeeze",A4993&lt;Data!$G$11*0.25),$H$32,1)*$C$30*$C$13)*($C$14*$C$12),"")</f>
        <v/>
      </c>
      <c r="J4993" s="42" t="str">
        <f ca="1">IFERROR(IF(Data!$C$6="Real",B4993,I4993+J4992+($C$14*$C$12)*(NORMINV(RAND(),$C$15,CHOOSE($G$13,$C$13,F4993,G4993)))),"")</f>
        <v/>
      </c>
      <c r="K4993" s="88" t="str">
        <f>IF(ISNUMBER(A4993), IF($G$16="fixed",$G$17,MIN(H4993*Data!$C$7*$C$16*0.5,$C$17*Data!$C$7))*$C$12,"")</f>
        <v/>
      </c>
      <c r="L4993" s="42" t="str">
        <f t="shared" ca="1" si="2340"/>
        <v/>
      </c>
      <c r="M4993" s="44" t="str">
        <f t="shared" ca="1" si="2341"/>
        <v/>
      </c>
      <c r="N4993" s="44" t="str">
        <f t="shared" ca="1" si="2342"/>
        <v/>
      </c>
      <c r="O4993" s="108" t="str">
        <f t="shared" si="2326"/>
        <v/>
      </c>
      <c r="P4993" s="102" t="str">
        <f t="shared" si="2327"/>
        <v/>
      </c>
      <c r="Q4993" s="102" t="str">
        <f t="shared" si="2328"/>
        <v/>
      </c>
      <c r="R4993" s="120" t="str">
        <f t="shared" si="2329"/>
        <v/>
      </c>
      <c r="S4993" s="54" t="str">
        <f t="shared" si="2330"/>
        <v/>
      </c>
      <c r="T4993" s="5" t="str">
        <f t="shared" si="2331"/>
        <v/>
      </c>
      <c r="U4993" s="152" t="str">
        <f t="shared" si="2314"/>
        <v/>
      </c>
      <c r="V4993" s="152" t="str">
        <f t="shared" si="2315"/>
        <v/>
      </c>
      <c r="W4993" s="153" t="str">
        <f t="shared" si="2316"/>
        <v/>
      </c>
      <c r="X4993" s="153" t="str">
        <f t="shared" si="2317"/>
        <v/>
      </c>
      <c r="Y4993" s="153" t="str">
        <f t="shared" si="2318"/>
        <v/>
      </c>
      <c r="Z4993" s="153" t="str">
        <f t="shared" si="2319"/>
        <v/>
      </c>
      <c r="AA4993" s="152" t="str">
        <f t="shared" si="2320"/>
        <v/>
      </c>
      <c r="AB4993" s="152" t="str">
        <f t="shared" si="2321"/>
        <v/>
      </c>
      <c r="AC4993" s="154" t="str">
        <f t="shared" si="2332"/>
        <v/>
      </c>
      <c r="AD4993" s="154" t="str">
        <f t="shared" si="2333"/>
        <v/>
      </c>
      <c r="AE4993" s="3" t="str">
        <f t="shared" si="2334"/>
        <v/>
      </c>
      <c r="AF4993" s="3" t="str">
        <f t="shared" si="2335"/>
        <v/>
      </c>
      <c r="AG4993" s="3" t="str">
        <f t="shared" si="2336"/>
        <v/>
      </c>
      <c r="AH4993" s="4" t="str">
        <f t="shared" si="2337"/>
        <v/>
      </c>
      <c r="AI4993" s="75" t="str">
        <f t="shared" si="2338"/>
        <v/>
      </c>
      <c r="AJ4993" s="75" t="str">
        <f t="shared" si="2339"/>
        <v/>
      </c>
    </row>
    <row r="4994" spans="1:36" ht="14.25">
      <c r="A4994" s="41" t="str">
        <f t="shared" si="2322"/>
        <v/>
      </c>
      <c r="B4994" s="150" t="str">
        <f>IF(ISNUMBER(A4994),INDEX('MetaTrader Import'!$H$13:$J$5893,TRUNC(((A4994-$A$39+1)-1)/3)+1,MOD((A4994-$A$39+1)-1,3)+1),"")</f>
        <v/>
      </c>
      <c r="C4994" s="43" t="str">
        <f t="shared" si="2323"/>
        <v/>
      </c>
      <c r="D4994" s="43" t="str">
        <f t="shared" ca="1" si="2313"/>
        <v/>
      </c>
      <c r="E4994" s="43" t="str">
        <f t="shared" si="2324"/>
        <v/>
      </c>
      <c r="F4994" s="43" t="str">
        <f t="shared" si="2325"/>
        <v/>
      </c>
      <c r="G4994" s="43" t="str">
        <f>IF(A4994&lt;&gt;"",IF(A4994&lt;Data!$G$11*0.25,$C$13/$G$32,IF(A4994&gt;Data!$G$11*0.25,$C$13,$C$13*10)),"")</f>
        <v/>
      </c>
      <c r="H4994" s="43" t="str">
        <f>IF(A4994&lt;&gt;"",IF(Data!$G$9="constant",$C$13,IF(Data!$G$9="squeeze",G4994,F4994)),"")</f>
        <v/>
      </c>
      <c r="I4994" s="38" t="str">
        <f ca="1">IF(ISNUMBER(A4994),NORMINV(RAND(),0,IF(AND(Data!$G$9="squeeze",A4994&lt;Data!$G$11*0.25),$H$32,1)*$C$30*$C$13)*($C$14*$C$12),"")</f>
        <v/>
      </c>
      <c r="J4994" s="42" t="str">
        <f ca="1">IFERROR(IF(Data!$C$6="Real",B4994,I4994+J4993+($C$14*$C$12)*(NORMINV(RAND(),$C$15,CHOOSE($G$13,$C$13,F4994,G4994)))),"")</f>
        <v/>
      </c>
      <c r="K4994" s="88" t="str">
        <f>IF(ISNUMBER(A4994), IF($G$16="fixed",$G$17,MIN(H4994*Data!$C$7*$C$16*0.5,$C$17*Data!$C$7))*$C$12,"")</f>
        <v/>
      </c>
      <c r="L4994" s="42" t="str">
        <f t="shared" ca="1" si="2340"/>
        <v/>
      </c>
      <c r="M4994" s="44" t="str">
        <f t="shared" ca="1" si="2341"/>
        <v/>
      </c>
      <c r="N4994" s="44" t="str">
        <f t="shared" ca="1" si="2342"/>
        <v/>
      </c>
      <c r="O4994" s="108" t="str">
        <f t="shared" si="2326"/>
        <v/>
      </c>
      <c r="P4994" s="102" t="str">
        <f t="shared" si="2327"/>
        <v/>
      </c>
      <c r="Q4994" s="102" t="str">
        <f t="shared" si="2328"/>
        <v/>
      </c>
      <c r="R4994" s="120" t="str">
        <f t="shared" si="2329"/>
        <v/>
      </c>
      <c r="S4994" s="54" t="str">
        <f t="shared" si="2330"/>
        <v/>
      </c>
      <c r="T4994" s="5" t="str">
        <f t="shared" si="2331"/>
        <v/>
      </c>
      <c r="U4994" s="152" t="str">
        <f t="shared" si="2314"/>
        <v/>
      </c>
      <c r="V4994" s="152" t="str">
        <f t="shared" si="2315"/>
        <v/>
      </c>
      <c r="W4994" s="153" t="str">
        <f t="shared" si="2316"/>
        <v/>
      </c>
      <c r="X4994" s="153" t="str">
        <f t="shared" si="2317"/>
        <v/>
      </c>
      <c r="Y4994" s="153" t="str">
        <f t="shared" si="2318"/>
        <v/>
      </c>
      <c r="Z4994" s="153" t="str">
        <f t="shared" si="2319"/>
        <v/>
      </c>
      <c r="AA4994" s="152" t="str">
        <f t="shared" si="2320"/>
        <v/>
      </c>
      <c r="AB4994" s="152" t="str">
        <f t="shared" si="2321"/>
        <v/>
      </c>
      <c r="AC4994" s="154" t="str">
        <f t="shared" si="2332"/>
        <v/>
      </c>
      <c r="AD4994" s="154" t="str">
        <f t="shared" si="2333"/>
        <v/>
      </c>
      <c r="AE4994" s="3" t="str">
        <f t="shared" si="2334"/>
        <v/>
      </c>
      <c r="AF4994" s="3" t="str">
        <f t="shared" si="2335"/>
        <v/>
      </c>
      <c r="AG4994" s="3" t="str">
        <f t="shared" si="2336"/>
        <v/>
      </c>
      <c r="AH4994" s="4" t="str">
        <f t="shared" si="2337"/>
        <v/>
      </c>
      <c r="AI4994" s="75" t="str">
        <f t="shared" si="2338"/>
        <v/>
      </c>
      <c r="AJ4994" s="75" t="str">
        <f t="shared" si="2339"/>
        <v/>
      </c>
    </row>
    <row r="4995" spans="1:36" ht="14.25">
      <c r="A4995" s="41" t="str">
        <f t="shared" si="2322"/>
        <v/>
      </c>
      <c r="B4995" s="150" t="str">
        <f>IF(ISNUMBER(A4995),INDEX('MetaTrader Import'!$H$13:$J$5893,TRUNC(((A4995-$A$39+1)-1)/3)+1,MOD((A4995-$A$39+1)-1,3)+1),"")</f>
        <v/>
      </c>
      <c r="C4995" s="43" t="str">
        <f t="shared" si="2323"/>
        <v/>
      </c>
      <c r="D4995" s="43" t="str">
        <f t="shared" ref="D4995:D5058" ca="1" si="2343">IF(A4995&lt;&gt;"",NORMINV(RAND(),($C$23-C4995)*$C$28,$C$27)+NORMINV(RAND(),IF(RAND()&gt;$C$26,$C$25,0),$C$27),"")</f>
        <v/>
      </c>
      <c r="E4995" s="43" t="str">
        <f t="shared" si="2324"/>
        <v/>
      </c>
      <c r="F4995" s="43" t="str">
        <f t="shared" si="2325"/>
        <v/>
      </c>
      <c r="G4995" s="43" t="str">
        <f>IF(A4995&lt;&gt;"",IF(A4995&lt;Data!$G$11*0.25,$C$13/$G$32,IF(A4995&gt;Data!$G$11*0.25,$C$13,$C$13*10)),"")</f>
        <v/>
      </c>
      <c r="H4995" s="43" t="str">
        <f>IF(A4995&lt;&gt;"",IF(Data!$G$9="constant",$C$13,IF(Data!$G$9="squeeze",G4995,F4995)),"")</f>
        <v/>
      </c>
      <c r="I4995" s="38" t="str">
        <f ca="1">IF(ISNUMBER(A4995),NORMINV(RAND(),0,IF(AND(Data!$G$9="squeeze",A4995&lt;Data!$G$11*0.25),$H$32,1)*$C$30*$C$13)*($C$14*$C$12),"")</f>
        <v/>
      </c>
      <c r="J4995" s="42" t="str">
        <f ca="1">IFERROR(IF(Data!$C$6="Real",B4995,I4995+J4994+($C$14*$C$12)*(NORMINV(RAND(),$C$15,CHOOSE($G$13,$C$13,F4995,G4995)))),"")</f>
        <v/>
      </c>
      <c r="K4995" s="88" t="str">
        <f>IF(ISNUMBER(A4995), IF($G$16="fixed",$G$17,MIN(H4995*Data!$C$7*$C$16*0.5,$C$17*Data!$C$7))*$C$12,"")</f>
        <v/>
      </c>
      <c r="L4995" s="42" t="str">
        <f t="shared" ca="1" si="2340"/>
        <v/>
      </c>
      <c r="M4995" s="44" t="str">
        <f t="shared" ca="1" si="2341"/>
        <v/>
      </c>
      <c r="N4995" s="44" t="str">
        <f t="shared" ca="1" si="2342"/>
        <v/>
      </c>
      <c r="O4995" s="108" t="str">
        <f t="shared" si="2326"/>
        <v/>
      </c>
      <c r="P4995" s="102" t="str">
        <f t="shared" si="2327"/>
        <v/>
      </c>
      <c r="Q4995" s="102" t="str">
        <f t="shared" si="2328"/>
        <v/>
      </c>
      <c r="R4995" s="120" t="str">
        <f t="shared" si="2329"/>
        <v/>
      </c>
      <c r="S4995" s="54" t="str">
        <f t="shared" si="2330"/>
        <v/>
      </c>
      <c r="T4995" s="5" t="str">
        <f t="shared" si="2331"/>
        <v/>
      </c>
      <c r="U4995" s="152" t="str">
        <f t="shared" ref="U4995:U5058" si="2344">IF(NOT(ISNUMBER(T4995)),"",IF(S4995=1,T4995,IF(M4995&gt;U4994,M4995,IF(ISNUMBER(U4994),U4994,""))))</f>
        <v/>
      </c>
      <c r="V4995" s="152" t="str">
        <f t="shared" ref="V4995:V5058" si="2345">IF(NOT(ISNUMBER(T4995)),"",IF(S4995=1,T4995,IF(N4995&lt;V4994,N4995,IF(ISNUMBER(V4994),V4994,""))))</f>
        <v/>
      </c>
      <c r="W4995" s="153" t="str">
        <f t="shared" ref="W4995:W5058" si="2346">IF(NOT(ISNUMBER(T4995)),"",MIN($F$24,IF(TRUNC((U4995-T4995)/$E$24*$G$12)+0&gt;IF(ISNUMBER(W4994),W4994,0),TRUNC((U4995-T4995)/$E$24*$G$12)+0,IF(ISNUMBER(W4994),W4994,0))))</f>
        <v/>
      </c>
      <c r="X4995" s="153" t="str">
        <f t="shared" ref="X4995:X5058" si="2347">IF(NOT(ISNUMBER(T4995)),"",MIN($F$24,IF(-TRUNC((V4995-T4995)/$E$24*$G$12)+0&gt;IF(ISNUMBER(X4994),X4994,0),-TRUNC((V4995-T4995)/$E$24*$G$12)+0,IF(ISNUMBER(X4994),X4994,0))))</f>
        <v/>
      </c>
      <c r="Y4995" s="153" t="str">
        <f t="shared" ref="Y4995:Y5058" si="2348">IF(ISNUMBER(W4995),(IF(W4995=0,0,1))*IF(ABS($I$24)=2,POWER(2,W4995-1),W4995)*SIGN($I$24)*$K$24,"")</f>
        <v/>
      </c>
      <c r="Z4995" s="153" t="str">
        <f t="shared" ref="Z4995:Z5058" si="2349">IF(ISNUMBER(X4995),(IF(X4995=0,0,1))*IF(ABS($I$24)=2,POWER(2,X4995-1),X4995)*SIGN($I$24)*$K$24,"")</f>
        <v/>
      </c>
      <c r="AA4995" s="152" t="str">
        <f t="shared" ref="AA4995:AA5058" si="2350">IF(OR(NOT(ISNUMBER(T4995)),W4995&lt;1),"",IF(OR(NOT(ISNUMBER(W4994)),W4994=0),IF(SIGN(Y4995)=1,M4995,N4995),(Y4994*AA4994+(Y4995-Y4994)*IF(SIGN(Y4995)=1,M4995,N4995))/Y4995))</f>
        <v/>
      </c>
      <c r="AB4995" s="152" t="str">
        <f t="shared" ref="AB4995:AB5058" si="2351">IF(OR(NOT(ISNUMBER(T4995)),X4995&lt;1),"",IF(OR(NOT(ISNUMBER(X4994)),X4994=0),IF(SIGN(Z4995)=1,N4995,M4995),(Z4994*AB4994+(Z4995-Z4994)*IF(SIGN(Z4995)=1,N4995,M4995))/Z4995))</f>
        <v/>
      </c>
      <c r="AC4995" s="154" t="str">
        <f t="shared" si="2332"/>
        <v/>
      </c>
      <c r="AD4995" s="154" t="str">
        <f t="shared" si="2333"/>
        <v/>
      </c>
      <c r="AE4995" s="3" t="str">
        <f t="shared" si="2334"/>
        <v/>
      </c>
      <c r="AF4995" s="3" t="str">
        <f t="shared" si="2335"/>
        <v/>
      </c>
      <c r="AG4995" s="3" t="str">
        <f t="shared" si="2336"/>
        <v/>
      </c>
      <c r="AH4995" s="4" t="str">
        <f t="shared" si="2337"/>
        <v/>
      </c>
      <c r="AI4995" s="75" t="str">
        <f t="shared" si="2338"/>
        <v/>
      </c>
      <c r="AJ4995" s="75" t="str">
        <f t="shared" si="2339"/>
        <v/>
      </c>
    </row>
    <row r="4996" spans="1:36" ht="14.25">
      <c r="A4996" s="41" t="str">
        <f t="shared" ref="A4996:A5061" si="2352">IFERROR(IF(A4995+1&gt;$C$19,"",A4995+1),"")</f>
        <v/>
      </c>
      <c r="B4996" s="150" t="str">
        <f>IF(ISNUMBER(A4996),INDEX('MetaTrader Import'!$H$13:$J$5893,TRUNC(((A4996-$A$39+1)-1)/3)+1,MOD((A4996-$A$39+1)-1,3)+1),"")</f>
        <v/>
      </c>
      <c r="C4996" s="43" t="str">
        <f t="shared" ref="C4996:C5011" si="2353">IF(A4996&lt;&gt;"",E4995,"")</f>
        <v/>
      </c>
      <c r="D4996" s="43" t="str">
        <f t="shared" ca="1" si="2343"/>
        <v/>
      </c>
      <c r="E4996" s="43" t="str">
        <f t="shared" ref="E4996:E5011" si="2354">IF(A4996&lt;&gt;"",C4996+D4996,"")</f>
        <v/>
      </c>
      <c r="F4996" s="43" t="str">
        <f t="shared" ref="F4996:F5011" si="2355">IF(A4996&lt;&gt;"",$C$13*ABS(E4996)/$C$23,"")</f>
        <v/>
      </c>
      <c r="G4996" s="43" t="str">
        <f>IF(A4996&lt;&gt;"",IF(A4996&lt;Data!$G$11*0.25,$C$13/$G$32,IF(A4996&gt;Data!$G$11*0.25,$C$13,$C$13*10)),"")</f>
        <v/>
      </c>
      <c r="H4996" s="43" t="str">
        <f>IF(A4996&lt;&gt;"",IF(Data!$G$9="constant",$C$13,IF(Data!$G$9="squeeze",G4996,F4996)),"")</f>
        <v/>
      </c>
      <c r="I4996" s="38" t="str">
        <f ca="1">IF(ISNUMBER(A4996),NORMINV(RAND(),0,IF(AND(Data!$G$9="squeeze",A4996&lt;Data!$G$11*0.25),$H$32,1)*$C$30*$C$13)*($C$14*$C$12),"")</f>
        <v/>
      </c>
      <c r="J4996" s="42" t="str">
        <f ca="1">IFERROR(IF(Data!$C$6="Real",B4996,I4996+J4995+($C$14*$C$12)*(NORMINV(RAND(),$C$15,CHOOSE($G$13,$C$13,F4996,G4996)))),"")</f>
        <v/>
      </c>
      <c r="K4996" s="88" t="str">
        <f>IF(ISNUMBER(A4996), IF($G$16="fixed",$G$17,MIN(H4996*Data!$C$7*$C$16*0.5,$C$17*Data!$C$7))*$C$12,"")</f>
        <v/>
      </c>
      <c r="L4996" s="42" t="str">
        <f t="shared" ca="1" si="2340"/>
        <v/>
      </c>
      <c r="M4996" s="44" t="str">
        <f t="shared" ca="1" si="2341"/>
        <v/>
      </c>
      <c r="N4996" s="44" t="str">
        <f t="shared" ca="1" si="2342"/>
        <v/>
      </c>
      <c r="O4996" s="108" t="str">
        <f t="shared" ref="O4996:O5059" si="2356">IF(ISNUMBER(A4996),$G$12*SLOPE(L4982:L4996,A4982:A4996),"")</f>
        <v/>
      </c>
      <c r="P4996" s="102" t="str">
        <f t="shared" ref="P4996:P5059" si="2357">IF(ISNUMBER(A4996),STDEV(L4982:L4996)*$G$12,"")</f>
        <v/>
      </c>
      <c r="Q4996" s="102" t="str">
        <f t="shared" ref="Q4996:Q5059" si="2358">IF(ISNUMBER(A4996),SLOPE(P4982:P4996,A4982:A4996),"")</f>
        <v/>
      </c>
      <c r="R4996" s="120" t="str">
        <f t="shared" ref="R4996:R5059" si="2359">IF(ISNUMBER(A4996),R4995+S4995,"")</f>
        <v/>
      </c>
      <c r="S4996" s="54" t="str">
        <f t="shared" ref="S4996:S5059" si="2360">IF(ISNUMBER(A4996),IF(AND(R4996&lt;$M$24,Q4996&lt;$F$28,ABS(O4996)&lt;$F$27,P4996&lt;$F$26,NOT(ISNUMBER(T4995))),1,0),"")</f>
        <v/>
      </c>
      <c r="T4996" s="5" t="str">
        <f t="shared" ref="T4996:T5059" si="2361">IF(ISNUMBER(A4996),IF(S4996=1,L4996,IF(AG4995="Y","",IF(ISNUMBER(T4995),T4995,""))),"")</f>
        <v/>
      </c>
      <c r="U4996" s="152" t="str">
        <f t="shared" si="2344"/>
        <v/>
      </c>
      <c r="V4996" s="152" t="str">
        <f t="shared" si="2345"/>
        <v/>
      </c>
      <c r="W4996" s="153" t="str">
        <f t="shared" si="2346"/>
        <v/>
      </c>
      <c r="X4996" s="153" t="str">
        <f t="shared" si="2347"/>
        <v/>
      </c>
      <c r="Y4996" s="153" t="str">
        <f t="shared" si="2348"/>
        <v/>
      </c>
      <c r="Z4996" s="153" t="str">
        <f t="shared" si="2349"/>
        <v/>
      </c>
      <c r="AA4996" s="152" t="str">
        <f t="shared" si="2350"/>
        <v/>
      </c>
      <c r="AB4996" s="152" t="str">
        <f t="shared" si="2351"/>
        <v/>
      </c>
      <c r="AC4996" s="154" t="str">
        <f t="shared" ref="AC4996:AC5059" si="2362">IFERROR(-SIGN(Y4996)*(AA4996-IF(SIGN(Y4996)=1,N4996,M4996))*$G$12*ABS(Y4996),"")</f>
        <v/>
      </c>
      <c r="AD4996" s="154" t="str">
        <f t="shared" ref="AD4996:AD5059" si="2363">IFERROR(SIGN(Z4996)*(AB4996-IF(SIGN(Z4996)=1,M4996,N4996))*$G$12*ABS(Z4996),"")</f>
        <v/>
      </c>
      <c r="AE4996" s="3" t="str">
        <f t="shared" ref="AE4996:AE5059" si="2364">IF(ISNUMBER(A4996),IFERROR((IF(ISNUMBER(AC4996),AC4996,0)+IF(ISNUMBER(AD4996),AD4996,0))/(ABS(Y4996)+ABS(Z4996)),0),"")</f>
        <v/>
      </c>
      <c r="AF4996" s="3" t="str">
        <f t="shared" ref="AF4996:AF5059" si="2365">IF(ISNUMBER(A4996),IF(ISNUMBER(AC4996),AC4996,0)+IF(ISNUMBER(AD4996),AD4996,0),"")</f>
        <v/>
      </c>
      <c r="AG4996" s="3" t="str">
        <f t="shared" ref="AG4996:AG5059" si="2366">IF(NOT(ISNUMBER(T4996)),"",IF(OR(AF4996&gt;$G$24,AF4996&lt;-$H$24,A4996+1&gt;$C$19),"Y","N"))</f>
        <v/>
      </c>
      <c r="AH4996" s="4" t="str">
        <f t="shared" ref="AH4996:AH5059" si="2367">IF(AG4996="y",AF4996*10*$C$11,"")</f>
        <v/>
      </c>
      <c r="AI4996" s="75" t="str">
        <f t="shared" ref="AI4996:AI5059" si="2368">IF(ISNUMBER(A4996),IF(ISNUMBER(AH4996),AJ4996,AF4996*10*$C$11+AJ4996),"")</f>
        <v/>
      </c>
      <c r="AJ4996" s="75" t="str">
        <f t="shared" ref="AJ4996:AJ5059" si="2369">IF(ISNUMBER(A4996),AJ4995+IF(ISNUMBER(AH4996),AH4996,0),"")</f>
        <v/>
      </c>
    </row>
    <row r="4997" spans="1:36" ht="14.25">
      <c r="A4997" s="41" t="str">
        <f t="shared" si="2352"/>
        <v/>
      </c>
      <c r="B4997" s="150" t="str">
        <f>IF(ISNUMBER(A4997),INDEX('MetaTrader Import'!$H$13:$J$5893,TRUNC(((A4997-$A$39+1)-1)/3)+1,MOD((A4997-$A$39+1)-1,3)+1),"")</f>
        <v/>
      </c>
      <c r="C4997" s="43" t="str">
        <f t="shared" si="2353"/>
        <v/>
      </c>
      <c r="D4997" s="43" t="str">
        <f t="shared" ca="1" si="2343"/>
        <v/>
      </c>
      <c r="E4997" s="43" t="str">
        <f t="shared" si="2354"/>
        <v/>
      </c>
      <c r="F4997" s="43" t="str">
        <f t="shared" si="2355"/>
        <v/>
      </c>
      <c r="G4997" s="43" t="str">
        <f>IF(A4997&lt;&gt;"",IF(A4997&lt;Data!$G$11*0.25,$C$13/$G$32,IF(A4997&gt;Data!$G$11*0.25,$C$13,$C$13*10)),"")</f>
        <v/>
      </c>
      <c r="H4997" s="43" t="str">
        <f>IF(A4997&lt;&gt;"",IF(Data!$G$9="constant",$C$13,IF(Data!$G$9="squeeze",G4997,F4997)),"")</f>
        <v/>
      </c>
      <c r="I4997" s="38" t="str">
        <f ca="1">IF(ISNUMBER(A4997),NORMINV(RAND(),0,IF(AND(Data!$G$9="squeeze",A4997&lt;Data!$G$11*0.25),$H$32,1)*$C$30*$C$13)*($C$14*$C$12),"")</f>
        <v/>
      </c>
      <c r="J4997" s="42" t="str">
        <f ca="1">IFERROR(IF(Data!$C$6="Real",B4997,I4997+J4996+($C$14*$C$12)*(NORMINV(RAND(),$C$15,CHOOSE($G$13,$C$13,F4997,G4997)))),"")</f>
        <v/>
      </c>
      <c r="K4997" s="88" t="str">
        <f>IF(ISNUMBER(A4997), IF($G$16="fixed",$G$17,MIN(H4997*Data!$C$7*$C$16*0.5,$C$17*Data!$C$7))*$C$12,"")</f>
        <v/>
      </c>
      <c r="L4997" s="42" t="str">
        <f t="shared" ca="1" si="2340"/>
        <v/>
      </c>
      <c r="M4997" s="44" t="str">
        <f t="shared" ca="1" si="2341"/>
        <v/>
      </c>
      <c r="N4997" s="44" t="str">
        <f t="shared" ca="1" si="2342"/>
        <v/>
      </c>
      <c r="O4997" s="108" t="str">
        <f t="shared" si="2356"/>
        <v/>
      </c>
      <c r="P4997" s="102" t="str">
        <f t="shared" si="2357"/>
        <v/>
      </c>
      <c r="Q4997" s="102" t="str">
        <f t="shared" si="2358"/>
        <v/>
      </c>
      <c r="R4997" s="120" t="str">
        <f t="shared" si="2359"/>
        <v/>
      </c>
      <c r="S4997" s="54" t="str">
        <f t="shared" si="2360"/>
        <v/>
      </c>
      <c r="T4997" s="5" t="str">
        <f t="shared" si="2361"/>
        <v/>
      </c>
      <c r="U4997" s="152" t="str">
        <f t="shared" si="2344"/>
        <v/>
      </c>
      <c r="V4997" s="152" t="str">
        <f t="shared" si="2345"/>
        <v/>
      </c>
      <c r="W4997" s="153" t="str">
        <f t="shared" si="2346"/>
        <v/>
      </c>
      <c r="X4997" s="153" t="str">
        <f t="shared" si="2347"/>
        <v/>
      </c>
      <c r="Y4997" s="153" t="str">
        <f t="shared" si="2348"/>
        <v/>
      </c>
      <c r="Z4997" s="153" t="str">
        <f t="shared" si="2349"/>
        <v/>
      </c>
      <c r="AA4997" s="152" t="str">
        <f t="shared" si="2350"/>
        <v/>
      </c>
      <c r="AB4997" s="152" t="str">
        <f t="shared" si="2351"/>
        <v/>
      </c>
      <c r="AC4997" s="154" t="str">
        <f t="shared" si="2362"/>
        <v/>
      </c>
      <c r="AD4997" s="154" t="str">
        <f t="shared" si="2363"/>
        <v/>
      </c>
      <c r="AE4997" s="3" t="str">
        <f t="shared" si="2364"/>
        <v/>
      </c>
      <c r="AF4997" s="3" t="str">
        <f t="shared" si="2365"/>
        <v/>
      </c>
      <c r="AG4997" s="3" t="str">
        <f t="shared" si="2366"/>
        <v/>
      </c>
      <c r="AH4997" s="4" t="str">
        <f t="shared" si="2367"/>
        <v/>
      </c>
      <c r="AI4997" s="75" t="str">
        <f t="shared" si="2368"/>
        <v/>
      </c>
      <c r="AJ4997" s="75" t="str">
        <f t="shared" si="2369"/>
        <v/>
      </c>
    </row>
    <row r="4998" spans="1:36" ht="14.25">
      <c r="A4998" s="41" t="str">
        <f t="shared" si="2352"/>
        <v/>
      </c>
      <c r="B4998" s="150" t="str">
        <f>IF(ISNUMBER(A4998),INDEX('MetaTrader Import'!$H$13:$J$5893,TRUNC(((A4998-$A$39+1)-1)/3)+1,MOD((A4998-$A$39+1)-1,3)+1),"")</f>
        <v/>
      </c>
      <c r="C4998" s="43" t="str">
        <f t="shared" si="2353"/>
        <v/>
      </c>
      <c r="D4998" s="43" t="str">
        <f t="shared" ca="1" si="2343"/>
        <v/>
      </c>
      <c r="E4998" s="43" t="str">
        <f t="shared" si="2354"/>
        <v/>
      </c>
      <c r="F4998" s="43" t="str">
        <f t="shared" si="2355"/>
        <v/>
      </c>
      <c r="G4998" s="43" t="str">
        <f>IF(A4998&lt;&gt;"",IF(A4998&lt;Data!$G$11*0.25,$C$13/$G$32,IF(A4998&gt;Data!$G$11*0.25,$C$13,$C$13*10)),"")</f>
        <v/>
      </c>
      <c r="H4998" s="43" t="str">
        <f>IF(A4998&lt;&gt;"",IF(Data!$G$9="constant",$C$13,IF(Data!$G$9="squeeze",G4998,F4998)),"")</f>
        <v/>
      </c>
      <c r="I4998" s="38" t="str">
        <f ca="1">IF(ISNUMBER(A4998),NORMINV(RAND(),0,IF(AND(Data!$G$9="squeeze",A4998&lt;Data!$G$11*0.25),$H$32,1)*$C$30*$C$13)*($C$14*$C$12),"")</f>
        <v/>
      </c>
      <c r="J4998" s="42" t="str">
        <f ca="1">IFERROR(IF(Data!$C$6="Real",B4998,I4998+J4997+($C$14*$C$12)*(NORMINV(RAND(),$C$15,CHOOSE($G$13,$C$13,F4998,G4998)))),"")</f>
        <v/>
      </c>
      <c r="K4998" s="88" t="str">
        <f>IF(ISNUMBER(A4998), IF($G$16="fixed",$G$17,MIN(H4998*Data!$C$7*$C$16*0.5,$C$17*Data!$C$7))*$C$12,"")</f>
        <v/>
      </c>
      <c r="L4998" s="42" t="str">
        <f t="shared" ref="L4998:L5066" ca="1" si="2370">IFERROR(J4998,"")</f>
        <v/>
      </c>
      <c r="M4998" s="44" t="str">
        <f t="shared" ref="M4998:M5061" ca="1" si="2371">IFERROR(L4998+K4998*0.5,"")</f>
        <v/>
      </c>
      <c r="N4998" s="44" t="str">
        <f t="shared" ref="N4998:N5066" ca="1" si="2372">IFERROR(L4998-K4998*0.5,"")</f>
        <v/>
      </c>
      <c r="O4998" s="108" t="str">
        <f t="shared" si="2356"/>
        <v/>
      </c>
      <c r="P4998" s="102" t="str">
        <f t="shared" si="2357"/>
        <v/>
      </c>
      <c r="Q4998" s="102" t="str">
        <f t="shared" si="2358"/>
        <v/>
      </c>
      <c r="R4998" s="120" t="str">
        <f t="shared" si="2359"/>
        <v/>
      </c>
      <c r="S4998" s="54" t="str">
        <f t="shared" si="2360"/>
        <v/>
      </c>
      <c r="T4998" s="5" t="str">
        <f t="shared" si="2361"/>
        <v/>
      </c>
      <c r="U4998" s="152" t="str">
        <f t="shared" si="2344"/>
        <v/>
      </c>
      <c r="V4998" s="152" t="str">
        <f t="shared" si="2345"/>
        <v/>
      </c>
      <c r="W4998" s="153" t="str">
        <f t="shared" si="2346"/>
        <v/>
      </c>
      <c r="X4998" s="153" t="str">
        <f t="shared" si="2347"/>
        <v/>
      </c>
      <c r="Y4998" s="153" t="str">
        <f t="shared" si="2348"/>
        <v/>
      </c>
      <c r="Z4998" s="153" t="str">
        <f t="shared" si="2349"/>
        <v/>
      </c>
      <c r="AA4998" s="152" t="str">
        <f t="shared" si="2350"/>
        <v/>
      </c>
      <c r="AB4998" s="152" t="str">
        <f t="shared" si="2351"/>
        <v/>
      </c>
      <c r="AC4998" s="154" t="str">
        <f t="shared" si="2362"/>
        <v/>
      </c>
      <c r="AD4998" s="154" t="str">
        <f t="shared" si="2363"/>
        <v/>
      </c>
      <c r="AE4998" s="3" t="str">
        <f t="shared" si="2364"/>
        <v/>
      </c>
      <c r="AF4998" s="3" t="str">
        <f t="shared" si="2365"/>
        <v/>
      </c>
      <c r="AG4998" s="3" t="str">
        <f t="shared" si="2366"/>
        <v/>
      </c>
      <c r="AH4998" s="4" t="str">
        <f t="shared" si="2367"/>
        <v/>
      </c>
      <c r="AI4998" s="75" t="str">
        <f t="shared" si="2368"/>
        <v/>
      </c>
      <c r="AJ4998" s="75" t="str">
        <f t="shared" si="2369"/>
        <v/>
      </c>
    </row>
    <row r="4999" spans="1:36" ht="14.25">
      <c r="A4999" s="41" t="str">
        <f t="shared" si="2352"/>
        <v/>
      </c>
      <c r="B4999" s="150" t="str">
        <f>IF(ISNUMBER(A4999),INDEX('MetaTrader Import'!$H$13:$J$5893,TRUNC(((A4999-$A$39+1)-1)/3)+1,MOD((A4999-$A$39+1)-1,3)+1),"")</f>
        <v/>
      </c>
      <c r="C4999" s="43" t="str">
        <f t="shared" si="2353"/>
        <v/>
      </c>
      <c r="D4999" s="43" t="str">
        <f t="shared" ca="1" si="2343"/>
        <v/>
      </c>
      <c r="E4999" s="43" t="str">
        <f t="shared" si="2354"/>
        <v/>
      </c>
      <c r="F4999" s="43" t="str">
        <f t="shared" si="2355"/>
        <v/>
      </c>
      <c r="G4999" s="43" t="str">
        <f>IF(A4999&lt;&gt;"",IF(A4999&lt;Data!$G$11*0.25,$C$13/$G$32,IF(A4999&gt;Data!$G$11*0.25,$C$13,$C$13*10)),"")</f>
        <v/>
      </c>
      <c r="H4999" s="43" t="str">
        <f>IF(A4999&lt;&gt;"",IF(Data!$G$9="constant",$C$13,IF(Data!$G$9="squeeze",G4999,F4999)),"")</f>
        <v/>
      </c>
      <c r="I4999" s="38" t="str">
        <f ca="1">IF(ISNUMBER(A4999),NORMINV(RAND(),0,IF(AND(Data!$G$9="squeeze",A4999&lt;Data!$G$11*0.25),$H$32,1)*$C$30*$C$13)*($C$14*$C$12),"")</f>
        <v/>
      </c>
      <c r="J4999" s="42" t="str">
        <f ca="1">IFERROR(IF(Data!$C$6="Real",B4999,I4999+J4998+($C$14*$C$12)*(NORMINV(RAND(),$C$15,CHOOSE($G$13,$C$13,F4999,G4999)))),"")</f>
        <v/>
      </c>
      <c r="K4999" s="88" t="str">
        <f>IF(ISNUMBER(A4999), IF($G$16="fixed",$G$17,MIN(H4999*Data!$C$7*$C$16*0.5,$C$17*Data!$C$7))*$C$12,"")</f>
        <v/>
      </c>
      <c r="L4999" s="42" t="str">
        <f t="shared" ca="1" si="2370"/>
        <v/>
      </c>
      <c r="M4999" s="44" t="str">
        <f t="shared" ca="1" si="2371"/>
        <v/>
      </c>
      <c r="N4999" s="44" t="str">
        <f t="shared" ca="1" si="2372"/>
        <v/>
      </c>
      <c r="O4999" s="108" t="str">
        <f t="shared" si="2356"/>
        <v/>
      </c>
      <c r="P4999" s="102" t="str">
        <f t="shared" si="2357"/>
        <v/>
      </c>
      <c r="Q4999" s="102" t="str">
        <f t="shared" si="2358"/>
        <v/>
      </c>
      <c r="R4999" s="120" t="str">
        <f t="shared" si="2359"/>
        <v/>
      </c>
      <c r="S4999" s="54" t="str">
        <f t="shared" si="2360"/>
        <v/>
      </c>
      <c r="T4999" s="5" t="str">
        <f t="shared" si="2361"/>
        <v/>
      </c>
      <c r="U4999" s="152" t="str">
        <f t="shared" si="2344"/>
        <v/>
      </c>
      <c r="V4999" s="152" t="str">
        <f t="shared" si="2345"/>
        <v/>
      </c>
      <c r="W4999" s="153" t="str">
        <f t="shared" si="2346"/>
        <v/>
      </c>
      <c r="X4999" s="153" t="str">
        <f t="shared" si="2347"/>
        <v/>
      </c>
      <c r="Y4999" s="153" t="str">
        <f t="shared" si="2348"/>
        <v/>
      </c>
      <c r="Z4999" s="153" t="str">
        <f t="shared" si="2349"/>
        <v/>
      </c>
      <c r="AA4999" s="152" t="str">
        <f t="shared" si="2350"/>
        <v/>
      </c>
      <c r="AB4999" s="152" t="str">
        <f t="shared" si="2351"/>
        <v/>
      </c>
      <c r="AC4999" s="154" t="str">
        <f t="shared" si="2362"/>
        <v/>
      </c>
      <c r="AD4999" s="154" t="str">
        <f t="shared" si="2363"/>
        <v/>
      </c>
      <c r="AE4999" s="3" t="str">
        <f t="shared" si="2364"/>
        <v/>
      </c>
      <c r="AF4999" s="3" t="str">
        <f t="shared" si="2365"/>
        <v/>
      </c>
      <c r="AG4999" s="3" t="str">
        <f t="shared" si="2366"/>
        <v/>
      </c>
      <c r="AH4999" s="4" t="str">
        <f t="shared" si="2367"/>
        <v/>
      </c>
      <c r="AI4999" s="75" t="str">
        <f t="shared" si="2368"/>
        <v/>
      </c>
      <c r="AJ4999" s="75" t="str">
        <f t="shared" si="2369"/>
        <v/>
      </c>
    </row>
    <row r="5000" spans="1:36" ht="14.25">
      <c r="A5000" s="41" t="str">
        <f t="shared" si="2352"/>
        <v/>
      </c>
      <c r="B5000" s="150" t="str">
        <f>IF(ISNUMBER(A5000),INDEX('MetaTrader Import'!$H$13:$J$5893,TRUNC(((A5000-$A$39+1)-1)/3)+1,MOD((A5000-$A$39+1)-1,3)+1),"")</f>
        <v/>
      </c>
      <c r="C5000" s="43" t="str">
        <f t="shared" si="2353"/>
        <v/>
      </c>
      <c r="D5000" s="43" t="str">
        <f t="shared" ca="1" si="2343"/>
        <v/>
      </c>
      <c r="E5000" s="43" t="str">
        <f t="shared" si="2354"/>
        <v/>
      </c>
      <c r="F5000" s="43" t="str">
        <f t="shared" si="2355"/>
        <v/>
      </c>
      <c r="G5000" s="43" t="str">
        <f>IF(A5000&lt;&gt;"",IF(A5000&lt;Data!$G$11*0.25,$C$13/$G$32,IF(A5000&gt;Data!$G$11*0.25,$C$13,$C$13*10)),"")</f>
        <v/>
      </c>
      <c r="H5000" s="43" t="str">
        <f>IF(A5000&lt;&gt;"",IF(Data!$G$9="constant",$C$13,IF(Data!$G$9="squeeze",G5000,F5000)),"")</f>
        <v/>
      </c>
      <c r="I5000" s="38" t="str">
        <f ca="1">IF(ISNUMBER(A5000),NORMINV(RAND(),0,IF(AND(Data!$G$9="squeeze",A5000&lt;Data!$G$11*0.25),$H$32,1)*$C$30*$C$13)*($C$14*$C$12),"")</f>
        <v/>
      </c>
      <c r="J5000" s="42" t="str">
        <f ca="1">IFERROR(IF(Data!$C$6="Real",B5000,I5000+J4999+($C$14*$C$12)*(NORMINV(RAND(),$C$15,CHOOSE($G$13,$C$13,F5000,G5000)))),"")</f>
        <v/>
      </c>
      <c r="K5000" s="88" t="str">
        <f>IF(ISNUMBER(A5000), IF($G$16="fixed",$G$17,MIN(H5000*Data!$C$7*$C$16*0.5,$C$17*Data!$C$7))*$C$12,"")</f>
        <v/>
      </c>
      <c r="L5000" s="42" t="str">
        <f t="shared" ca="1" si="2370"/>
        <v/>
      </c>
      <c r="M5000" s="44" t="str">
        <f t="shared" ca="1" si="2371"/>
        <v/>
      </c>
      <c r="N5000" s="44" t="str">
        <f t="shared" ca="1" si="2372"/>
        <v/>
      </c>
      <c r="O5000" s="108" t="str">
        <f t="shared" si="2356"/>
        <v/>
      </c>
      <c r="P5000" s="102" t="str">
        <f t="shared" si="2357"/>
        <v/>
      </c>
      <c r="Q5000" s="102" t="str">
        <f t="shared" si="2358"/>
        <v/>
      </c>
      <c r="R5000" s="120" t="str">
        <f t="shared" si="2359"/>
        <v/>
      </c>
      <c r="S5000" s="54" t="str">
        <f t="shared" si="2360"/>
        <v/>
      </c>
      <c r="T5000" s="5" t="str">
        <f t="shared" si="2361"/>
        <v/>
      </c>
      <c r="U5000" s="152" t="str">
        <f t="shared" si="2344"/>
        <v/>
      </c>
      <c r="V5000" s="152" t="str">
        <f t="shared" si="2345"/>
        <v/>
      </c>
      <c r="W5000" s="153" t="str">
        <f t="shared" si="2346"/>
        <v/>
      </c>
      <c r="X5000" s="153" t="str">
        <f t="shared" si="2347"/>
        <v/>
      </c>
      <c r="Y5000" s="153" t="str">
        <f t="shared" si="2348"/>
        <v/>
      </c>
      <c r="Z5000" s="153" t="str">
        <f t="shared" si="2349"/>
        <v/>
      </c>
      <c r="AA5000" s="152" t="str">
        <f t="shared" si="2350"/>
        <v/>
      </c>
      <c r="AB5000" s="152" t="str">
        <f t="shared" si="2351"/>
        <v/>
      </c>
      <c r="AC5000" s="154" t="str">
        <f t="shared" si="2362"/>
        <v/>
      </c>
      <c r="AD5000" s="154" t="str">
        <f t="shared" si="2363"/>
        <v/>
      </c>
      <c r="AE5000" s="3" t="str">
        <f t="shared" si="2364"/>
        <v/>
      </c>
      <c r="AF5000" s="3" t="str">
        <f t="shared" si="2365"/>
        <v/>
      </c>
      <c r="AG5000" s="3" t="str">
        <f t="shared" si="2366"/>
        <v/>
      </c>
      <c r="AH5000" s="4" t="str">
        <f t="shared" si="2367"/>
        <v/>
      </c>
      <c r="AI5000" s="75" t="str">
        <f t="shared" si="2368"/>
        <v/>
      </c>
      <c r="AJ5000" s="75" t="str">
        <f t="shared" si="2369"/>
        <v/>
      </c>
    </row>
    <row r="5001" spans="1:36" ht="14.25">
      <c r="A5001" s="41" t="str">
        <f t="shared" si="2352"/>
        <v/>
      </c>
      <c r="B5001" s="150" t="str">
        <f>IF(ISNUMBER(A5001),INDEX('MetaTrader Import'!$H$13:$J$5893,TRUNC(((A5001-$A$39+1)-1)/3)+1,MOD((A5001-$A$39+1)-1,3)+1),"")</f>
        <v/>
      </c>
      <c r="C5001" s="43" t="str">
        <f t="shared" si="2353"/>
        <v/>
      </c>
      <c r="D5001" s="43" t="str">
        <f t="shared" ca="1" si="2343"/>
        <v/>
      </c>
      <c r="E5001" s="43" t="str">
        <f t="shared" si="2354"/>
        <v/>
      </c>
      <c r="F5001" s="43" t="str">
        <f t="shared" si="2355"/>
        <v/>
      </c>
      <c r="G5001" s="43" t="str">
        <f>IF(A5001&lt;&gt;"",IF(A5001&lt;Data!$G$11*0.25,$C$13/$G$32,IF(A5001&gt;Data!$G$11*0.25,$C$13,$C$13*10)),"")</f>
        <v/>
      </c>
      <c r="H5001" s="43" t="str">
        <f>IF(A5001&lt;&gt;"",IF(Data!$G$9="constant",$C$13,IF(Data!$G$9="squeeze",G5001,F5001)),"")</f>
        <v/>
      </c>
      <c r="I5001" s="38" t="str">
        <f ca="1">IF(ISNUMBER(A5001),NORMINV(RAND(),0,IF(AND(Data!$G$9="squeeze",A5001&lt;Data!$G$11*0.25),$H$32,1)*$C$30*$C$13)*($C$14*$C$12),"")</f>
        <v/>
      </c>
      <c r="J5001" s="42" t="str">
        <f ca="1">IFERROR(IF(Data!$C$6="Real",B5001,I5001+J5000+($C$14*$C$12)*(NORMINV(RAND(),$C$15,CHOOSE($G$13,$C$13,F5001,G5001)))),"")</f>
        <v/>
      </c>
      <c r="K5001" s="88" t="str">
        <f>IF(ISNUMBER(A5001), IF($G$16="fixed",$G$17,MIN(H5001*Data!$C$7*$C$16*0.5,$C$17*Data!$C$7))*$C$12,"")</f>
        <v/>
      </c>
      <c r="L5001" s="42" t="str">
        <f t="shared" ca="1" si="2370"/>
        <v/>
      </c>
      <c r="M5001" s="44" t="str">
        <f t="shared" ca="1" si="2371"/>
        <v/>
      </c>
      <c r="N5001" s="44" t="str">
        <f t="shared" ca="1" si="2372"/>
        <v/>
      </c>
      <c r="O5001" s="108" t="str">
        <f t="shared" si="2356"/>
        <v/>
      </c>
      <c r="P5001" s="102" t="str">
        <f t="shared" si="2357"/>
        <v/>
      </c>
      <c r="Q5001" s="102" t="str">
        <f t="shared" si="2358"/>
        <v/>
      </c>
      <c r="R5001" s="120" t="str">
        <f t="shared" si="2359"/>
        <v/>
      </c>
      <c r="S5001" s="54" t="str">
        <f t="shared" si="2360"/>
        <v/>
      </c>
      <c r="T5001" s="5" t="str">
        <f t="shared" si="2361"/>
        <v/>
      </c>
      <c r="U5001" s="152" t="str">
        <f t="shared" si="2344"/>
        <v/>
      </c>
      <c r="V5001" s="152" t="str">
        <f t="shared" si="2345"/>
        <v/>
      </c>
      <c r="W5001" s="153" t="str">
        <f t="shared" si="2346"/>
        <v/>
      </c>
      <c r="X5001" s="153" t="str">
        <f t="shared" si="2347"/>
        <v/>
      </c>
      <c r="Y5001" s="153" t="str">
        <f t="shared" si="2348"/>
        <v/>
      </c>
      <c r="Z5001" s="153" t="str">
        <f t="shared" si="2349"/>
        <v/>
      </c>
      <c r="AA5001" s="152" t="str">
        <f t="shared" si="2350"/>
        <v/>
      </c>
      <c r="AB5001" s="152" t="str">
        <f t="shared" si="2351"/>
        <v/>
      </c>
      <c r="AC5001" s="154" t="str">
        <f t="shared" si="2362"/>
        <v/>
      </c>
      <c r="AD5001" s="154" t="str">
        <f t="shared" si="2363"/>
        <v/>
      </c>
      <c r="AE5001" s="3" t="str">
        <f t="shared" si="2364"/>
        <v/>
      </c>
      <c r="AF5001" s="3" t="str">
        <f t="shared" si="2365"/>
        <v/>
      </c>
      <c r="AG5001" s="3" t="str">
        <f t="shared" si="2366"/>
        <v/>
      </c>
      <c r="AH5001" s="4" t="str">
        <f t="shared" si="2367"/>
        <v/>
      </c>
      <c r="AI5001" s="75" t="str">
        <f t="shared" si="2368"/>
        <v/>
      </c>
      <c r="AJ5001" s="75" t="str">
        <f t="shared" si="2369"/>
        <v/>
      </c>
    </row>
    <row r="5002" spans="1:36" ht="14.25">
      <c r="A5002" s="41" t="str">
        <f t="shared" si="2352"/>
        <v/>
      </c>
      <c r="B5002" s="150" t="str">
        <f>IF(ISNUMBER(A5002),INDEX('MetaTrader Import'!$H$13:$J$5893,TRUNC(((A5002-$A$39+1)-1)/3)+1,MOD((A5002-$A$39+1)-1,3)+1),"")</f>
        <v/>
      </c>
      <c r="C5002" s="43" t="str">
        <f t="shared" si="2353"/>
        <v/>
      </c>
      <c r="D5002" s="43" t="str">
        <f t="shared" ca="1" si="2343"/>
        <v/>
      </c>
      <c r="E5002" s="43" t="str">
        <f t="shared" si="2354"/>
        <v/>
      </c>
      <c r="F5002" s="43" t="str">
        <f t="shared" si="2355"/>
        <v/>
      </c>
      <c r="G5002" s="43" t="str">
        <f>IF(A5002&lt;&gt;"",IF(A5002&lt;Data!$G$11*0.25,$C$13/$G$32,IF(A5002&gt;Data!$G$11*0.25,$C$13,$C$13*10)),"")</f>
        <v/>
      </c>
      <c r="H5002" s="43" t="str">
        <f>IF(A5002&lt;&gt;"",IF(Data!$G$9="constant",$C$13,IF(Data!$G$9="squeeze",G5002,F5002)),"")</f>
        <v/>
      </c>
      <c r="I5002" s="38" t="str">
        <f ca="1">IF(ISNUMBER(A5002),NORMINV(RAND(),0,IF(AND(Data!$G$9="squeeze",A5002&lt;Data!$G$11*0.25),$H$32,1)*$C$30*$C$13)*($C$14*$C$12),"")</f>
        <v/>
      </c>
      <c r="J5002" s="42" t="str">
        <f ca="1">IFERROR(IF(Data!$C$6="Real",B5002,I5002+J5001+($C$14*$C$12)*(NORMINV(RAND(),$C$15,CHOOSE($G$13,$C$13,F5002,G5002)))),"")</f>
        <v/>
      </c>
      <c r="K5002" s="88" t="str">
        <f>IF(ISNUMBER(A5002), IF($G$16="fixed",$G$17,MIN(H5002*Data!$C$7*$C$16*0.5,$C$17*Data!$C$7))*$C$12,"")</f>
        <v/>
      </c>
      <c r="L5002" s="42" t="str">
        <f t="shared" ca="1" si="2370"/>
        <v/>
      </c>
      <c r="M5002" s="44" t="str">
        <f t="shared" ca="1" si="2371"/>
        <v/>
      </c>
      <c r="N5002" s="44" t="str">
        <f t="shared" ca="1" si="2372"/>
        <v/>
      </c>
      <c r="O5002" s="108" t="str">
        <f t="shared" si="2356"/>
        <v/>
      </c>
      <c r="P5002" s="102" t="str">
        <f t="shared" si="2357"/>
        <v/>
      </c>
      <c r="Q5002" s="102" t="str">
        <f t="shared" si="2358"/>
        <v/>
      </c>
      <c r="R5002" s="120" t="str">
        <f t="shared" si="2359"/>
        <v/>
      </c>
      <c r="S5002" s="54" t="str">
        <f t="shared" si="2360"/>
        <v/>
      </c>
      <c r="T5002" s="5" t="str">
        <f t="shared" si="2361"/>
        <v/>
      </c>
      <c r="U5002" s="152" t="str">
        <f t="shared" si="2344"/>
        <v/>
      </c>
      <c r="V5002" s="152" t="str">
        <f t="shared" si="2345"/>
        <v/>
      </c>
      <c r="W5002" s="153" t="str">
        <f t="shared" si="2346"/>
        <v/>
      </c>
      <c r="X5002" s="153" t="str">
        <f t="shared" si="2347"/>
        <v/>
      </c>
      <c r="Y5002" s="153" t="str">
        <f t="shared" si="2348"/>
        <v/>
      </c>
      <c r="Z5002" s="153" t="str">
        <f t="shared" si="2349"/>
        <v/>
      </c>
      <c r="AA5002" s="152" t="str">
        <f t="shared" si="2350"/>
        <v/>
      </c>
      <c r="AB5002" s="152" t="str">
        <f t="shared" si="2351"/>
        <v/>
      </c>
      <c r="AC5002" s="154" t="str">
        <f t="shared" si="2362"/>
        <v/>
      </c>
      <c r="AD5002" s="154" t="str">
        <f t="shared" si="2363"/>
        <v/>
      </c>
      <c r="AE5002" s="3" t="str">
        <f t="shared" si="2364"/>
        <v/>
      </c>
      <c r="AF5002" s="3" t="str">
        <f t="shared" si="2365"/>
        <v/>
      </c>
      <c r="AG5002" s="3" t="str">
        <f t="shared" si="2366"/>
        <v/>
      </c>
      <c r="AH5002" s="4" t="str">
        <f t="shared" si="2367"/>
        <v/>
      </c>
      <c r="AI5002" s="75" t="str">
        <f t="shared" si="2368"/>
        <v/>
      </c>
      <c r="AJ5002" s="75" t="str">
        <f t="shared" si="2369"/>
        <v/>
      </c>
    </row>
    <row r="5003" spans="1:36" ht="14.25">
      <c r="A5003" s="41" t="str">
        <f t="shared" si="2352"/>
        <v/>
      </c>
      <c r="B5003" s="150" t="str">
        <f>IF(ISNUMBER(A5003),INDEX('MetaTrader Import'!$H$13:$J$5893,TRUNC(((A5003-$A$39+1)-1)/3)+1,MOD((A5003-$A$39+1)-1,3)+1),"")</f>
        <v/>
      </c>
      <c r="C5003" s="43" t="str">
        <f t="shared" si="2353"/>
        <v/>
      </c>
      <c r="D5003" s="43" t="str">
        <f t="shared" ca="1" si="2343"/>
        <v/>
      </c>
      <c r="E5003" s="43" t="str">
        <f t="shared" si="2354"/>
        <v/>
      </c>
      <c r="F5003" s="43" t="str">
        <f t="shared" si="2355"/>
        <v/>
      </c>
      <c r="G5003" s="43" t="str">
        <f>IF(A5003&lt;&gt;"",IF(A5003&lt;Data!$G$11*0.25,$C$13/$G$32,IF(A5003&gt;Data!$G$11*0.25,$C$13,$C$13*10)),"")</f>
        <v/>
      </c>
      <c r="H5003" s="43" t="str">
        <f>IF(A5003&lt;&gt;"",IF(Data!$G$9="constant",$C$13,IF(Data!$G$9="squeeze",G5003,F5003)),"")</f>
        <v/>
      </c>
      <c r="I5003" s="38" t="str">
        <f ca="1">IF(ISNUMBER(A5003),NORMINV(RAND(),0,IF(AND(Data!$G$9="squeeze",A5003&lt;Data!$G$11*0.25),$H$32,1)*$C$30*$C$13)*($C$14*$C$12),"")</f>
        <v/>
      </c>
      <c r="J5003" s="42" t="str">
        <f ca="1">IFERROR(IF(Data!$C$6="Real",B5003,I5003+J5002+($C$14*$C$12)*(NORMINV(RAND(),$C$15,CHOOSE($G$13,$C$13,F5003,G5003)))),"")</f>
        <v/>
      </c>
      <c r="K5003" s="88" t="str">
        <f>IF(ISNUMBER(A5003), IF($G$16="fixed",$G$17,MIN(H5003*Data!$C$7*$C$16*0.5,$C$17*Data!$C$7))*$C$12,"")</f>
        <v/>
      </c>
      <c r="L5003" s="42" t="str">
        <f t="shared" ca="1" si="2370"/>
        <v/>
      </c>
      <c r="M5003" s="44" t="str">
        <f t="shared" ca="1" si="2371"/>
        <v/>
      </c>
      <c r="N5003" s="44" t="str">
        <f t="shared" ca="1" si="2372"/>
        <v/>
      </c>
      <c r="O5003" s="108" t="str">
        <f t="shared" si="2356"/>
        <v/>
      </c>
      <c r="P5003" s="102" t="str">
        <f t="shared" si="2357"/>
        <v/>
      </c>
      <c r="Q5003" s="102" t="str">
        <f t="shared" si="2358"/>
        <v/>
      </c>
      <c r="R5003" s="120" t="str">
        <f t="shared" si="2359"/>
        <v/>
      </c>
      <c r="S5003" s="54" t="str">
        <f t="shared" si="2360"/>
        <v/>
      </c>
      <c r="T5003" s="5" t="str">
        <f t="shared" si="2361"/>
        <v/>
      </c>
      <c r="U5003" s="152" t="str">
        <f t="shared" si="2344"/>
        <v/>
      </c>
      <c r="V5003" s="152" t="str">
        <f t="shared" si="2345"/>
        <v/>
      </c>
      <c r="W5003" s="153" t="str">
        <f t="shared" si="2346"/>
        <v/>
      </c>
      <c r="X5003" s="153" t="str">
        <f t="shared" si="2347"/>
        <v/>
      </c>
      <c r="Y5003" s="153" t="str">
        <f t="shared" si="2348"/>
        <v/>
      </c>
      <c r="Z5003" s="153" t="str">
        <f t="shared" si="2349"/>
        <v/>
      </c>
      <c r="AA5003" s="152" t="str">
        <f t="shared" si="2350"/>
        <v/>
      </c>
      <c r="AB5003" s="152" t="str">
        <f t="shared" si="2351"/>
        <v/>
      </c>
      <c r="AC5003" s="154" t="str">
        <f t="shared" si="2362"/>
        <v/>
      </c>
      <c r="AD5003" s="154" t="str">
        <f t="shared" si="2363"/>
        <v/>
      </c>
      <c r="AE5003" s="3" t="str">
        <f t="shared" si="2364"/>
        <v/>
      </c>
      <c r="AF5003" s="3" t="str">
        <f t="shared" si="2365"/>
        <v/>
      </c>
      <c r="AG5003" s="3" t="str">
        <f t="shared" si="2366"/>
        <v/>
      </c>
      <c r="AH5003" s="4" t="str">
        <f t="shared" si="2367"/>
        <v/>
      </c>
      <c r="AI5003" s="75" t="str">
        <f t="shared" si="2368"/>
        <v/>
      </c>
      <c r="AJ5003" s="75" t="str">
        <f t="shared" si="2369"/>
        <v/>
      </c>
    </row>
    <row r="5004" spans="1:36" ht="14.25">
      <c r="A5004" s="41" t="str">
        <f t="shared" si="2352"/>
        <v/>
      </c>
      <c r="B5004" s="150" t="str">
        <f>IF(ISNUMBER(A5004),INDEX('MetaTrader Import'!$H$13:$J$5893,TRUNC(((A5004-$A$39+1)-1)/3)+1,MOD((A5004-$A$39+1)-1,3)+1),"")</f>
        <v/>
      </c>
      <c r="C5004" s="43" t="str">
        <f t="shared" si="2353"/>
        <v/>
      </c>
      <c r="D5004" s="43" t="str">
        <f t="shared" ca="1" si="2343"/>
        <v/>
      </c>
      <c r="E5004" s="43" t="str">
        <f t="shared" si="2354"/>
        <v/>
      </c>
      <c r="F5004" s="43" t="str">
        <f t="shared" si="2355"/>
        <v/>
      </c>
      <c r="G5004" s="43" t="str">
        <f>IF(A5004&lt;&gt;"",IF(A5004&lt;Data!$G$11*0.25,$C$13/$G$32,IF(A5004&gt;Data!$G$11*0.25,$C$13,$C$13*10)),"")</f>
        <v/>
      </c>
      <c r="H5004" s="43" t="str">
        <f>IF(A5004&lt;&gt;"",IF(Data!$G$9="constant",$C$13,IF(Data!$G$9="squeeze",G5004,F5004)),"")</f>
        <v/>
      </c>
      <c r="I5004" s="38" t="str">
        <f ca="1">IF(ISNUMBER(A5004),NORMINV(RAND(),0,IF(AND(Data!$G$9="squeeze",A5004&lt;Data!$G$11*0.25),$H$32,1)*$C$30*$C$13)*($C$14*$C$12),"")</f>
        <v/>
      </c>
      <c r="J5004" s="42" t="str">
        <f ca="1">IFERROR(IF(Data!$C$6="Real",B5004,I5004+J5003+($C$14*$C$12)*(NORMINV(RAND(),$C$15,CHOOSE($G$13,$C$13,F5004,G5004)))),"")</f>
        <v/>
      </c>
      <c r="K5004" s="88" t="str">
        <f>IF(ISNUMBER(A5004), IF($G$16="fixed",$G$17,MIN(H5004*Data!$C$7*$C$16*0.5,$C$17*Data!$C$7))*$C$12,"")</f>
        <v/>
      </c>
      <c r="L5004" s="42" t="str">
        <f t="shared" ca="1" si="2370"/>
        <v/>
      </c>
      <c r="M5004" s="44" t="str">
        <f t="shared" ca="1" si="2371"/>
        <v/>
      </c>
      <c r="N5004" s="44" t="str">
        <f t="shared" ca="1" si="2372"/>
        <v/>
      </c>
      <c r="O5004" s="108" t="str">
        <f t="shared" si="2356"/>
        <v/>
      </c>
      <c r="P5004" s="102" t="str">
        <f t="shared" si="2357"/>
        <v/>
      </c>
      <c r="Q5004" s="102" t="str">
        <f t="shared" si="2358"/>
        <v/>
      </c>
      <c r="R5004" s="120" t="str">
        <f t="shared" si="2359"/>
        <v/>
      </c>
      <c r="S5004" s="54" t="str">
        <f t="shared" si="2360"/>
        <v/>
      </c>
      <c r="T5004" s="5" t="str">
        <f t="shared" si="2361"/>
        <v/>
      </c>
      <c r="U5004" s="152" t="str">
        <f t="shared" si="2344"/>
        <v/>
      </c>
      <c r="V5004" s="152" t="str">
        <f t="shared" si="2345"/>
        <v/>
      </c>
      <c r="W5004" s="153" t="str">
        <f t="shared" si="2346"/>
        <v/>
      </c>
      <c r="X5004" s="153" t="str">
        <f t="shared" si="2347"/>
        <v/>
      </c>
      <c r="Y5004" s="153" t="str">
        <f t="shared" si="2348"/>
        <v/>
      </c>
      <c r="Z5004" s="153" t="str">
        <f t="shared" si="2349"/>
        <v/>
      </c>
      <c r="AA5004" s="152" t="str">
        <f t="shared" si="2350"/>
        <v/>
      </c>
      <c r="AB5004" s="152" t="str">
        <f t="shared" si="2351"/>
        <v/>
      </c>
      <c r="AC5004" s="154" t="str">
        <f t="shared" si="2362"/>
        <v/>
      </c>
      <c r="AD5004" s="154" t="str">
        <f t="shared" si="2363"/>
        <v/>
      </c>
      <c r="AE5004" s="3" t="str">
        <f t="shared" si="2364"/>
        <v/>
      </c>
      <c r="AF5004" s="3" t="str">
        <f t="shared" si="2365"/>
        <v/>
      </c>
      <c r="AG5004" s="3" t="str">
        <f t="shared" si="2366"/>
        <v/>
      </c>
      <c r="AH5004" s="4" t="str">
        <f t="shared" si="2367"/>
        <v/>
      </c>
      <c r="AI5004" s="75" t="str">
        <f t="shared" si="2368"/>
        <v/>
      </c>
      <c r="AJ5004" s="75" t="str">
        <f t="shared" si="2369"/>
        <v/>
      </c>
    </row>
    <row r="5005" spans="1:36" ht="14.25">
      <c r="A5005" s="41" t="str">
        <f t="shared" si="2352"/>
        <v/>
      </c>
      <c r="B5005" s="150" t="str">
        <f>IF(ISNUMBER(A5005),INDEX('MetaTrader Import'!$H$13:$J$5893,TRUNC(((A5005-$A$39+1)-1)/3)+1,MOD((A5005-$A$39+1)-1,3)+1),"")</f>
        <v/>
      </c>
      <c r="C5005" s="43" t="str">
        <f t="shared" si="2353"/>
        <v/>
      </c>
      <c r="D5005" s="43" t="str">
        <f t="shared" ca="1" si="2343"/>
        <v/>
      </c>
      <c r="E5005" s="43" t="str">
        <f t="shared" si="2354"/>
        <v/>
      </c>
      <c r="F5005" s="43" t="str">
        <f t="shared" si="2355"/>
        <v/>
      </c>
      <c r="G5005" s="43" t="str">
        <f>IF(A5005&lt;&gt;"",IF(A5005&lt;Data!$G$11*0.25,$C$13/$G$32,IF(A5005&gt;Data!$G$11*0.25,$C$13,$C$13*10)),"")</f>
        <v/>
      </c>
      <c r="H5005" s="43" t="str">
        <f>IF(A5005&lt;&gt;"",IF(Data!$G$9="constant",$C$13,IF(Data!$G$9="squeeze",G5005,F5005)),"")</f>
        <v/>
      </c>
      <c r="I5005" s="38" t="str">
        <f ca="1">IF(ISNUMBER(A5005),NORMINV(RAND(),0,IF(AND(Data!$G$9="squeeze",A5005&lt;Data!$G$11*0.25),$H$32,1)*$C$30*$C$13)*($C$14*$C$12),"")</f>
        <v/>
      </c>
      <c r="J5005" s="42" t="str">
        <f ca="1">IFERROR(IF(Data!$C$6="Real",B5005,I5005+J5004+($C$14*$C$12)*(NORMINV(RAND(),$C$15,CHOOSE($G$13,$C$13,F5005,G5005)))),"")</f>
        <v/>
      </c>
      <c r="K5005" s="88" t="str">
        <f>IF(ISNUMBER(A5005), IF($G$16="fixed",$G$17,MIN(H5005*Data!$C$7*$C$16*0.5,$C$17*Data!$C$7))*$C$12,"")</f>
        <v/>
      </c>
      <c r="L5005" s="42" t="str">
        <f t="shared" ca="1" si="2370"/>
        <v/>
      </c>
      <c r="M5005" s="44" t="str">
        <f t="shared" ca="1" si="2371"/>
        <v/>
      </c>
      <c r="N5005" s="44" t="str">
        <f t="shared" ca="1" si="2372"/>
        <v/>
      </c>
      <c r="O5005" s="108" t="str">
        <f t="shared" si="2356"/>
        <v/>
      </c>
      <c r="P5005" s="102" t="str">
        <f t="shared" si="2357"/>
        <v/>
      </c>
      <c r="Q5005" s="102" t="str">
        <f t="shared" si="2358"/>
        <v/>
      </c>
      <c r="R5005" s="120" t="str">
        <f t="shared" si="2359"/>
        <v/>
      </c>
      <c r="S5005" s="54" t="str">
        <f t="shared" si="2360"/>
        <v/>
      </c>
      <c r="T5005" s="5" t="str">
        <f t="shared" si="2361"/>
        <v/>
      </c>
      <c r="U5005" s="152" t="str">
        <f t="shared" si="2344"/>
        <v/>
      </c>
      <c r="V5005" s="152" t="str">
        <f t="shared" si="2345"/>
        <v/>
      </c>
      <c r="W5005" s="153" t="str">
        <f t="shared" si="2346"/>
        <v/>
      </c>
      <c r="X5005" s="153" t="str">
        <f t="shared" si="2347"/>
        <v/>
      </c>
      <c r="Y5005" s="153" t="str">
        <f t="shared" si="2348"/>
        <v/>
      </c>
      <c r="Z5005" s="153" t="str">
        <f t="shared" si="2349"/>
        <v/>
      </c>
      <c r="AA5005" s="152" t="str">
        <f t="shared" si="2350"/>
        <v/>
      </c>
      <c r="AB5005" s="152" t="str">
        <f t="shared" si="2351"/>
        <v/>
      </c>
      <c r="AC5005" s="154" t="str">
        <f t="shared" si="2362"/>
        <v/>
      </c>
      <c r="AD5005" s="154" t="str">
        <f t="shared" si="2363"/>
        <v/>
      </c>
      <c r="AE5005" s="3" t="str">
        <f t="shared" si="2364"/>
        <v/>
      </c>
      <c r="AF5005" s="3" t="str">
        <f t="shared" si="2365"/>
        <v/>
      </c>
      <c r="AG5005" s="3" t="str">
        <f t="shared" si="2366"/>
        <v/>
      </c>
      <c r="AH5005" s="4" t="str">
        <f t="shared" si="2367"/>
        <v/>
      </c>
      <c r="AI5005" s="75" t="str">
        <f t="shared" si="2368"/>
        <v/>
      </c>
      <c r="AJ5005" s="75" t="str">
        <f t="shared" si="2369"/>
        <v/>
      </c>
    </row>
    <row r="5006" spans="1:36" ht="14.25">
      <c r="A5006" s="41" t="str">
        <f t="shared" si="2352"/>
        <v/>
      </c>
      <c r="B5006" s="150" t="str">
        <f>IF(ISNUMBER(A5006),INDEX('MetaTrader Import'!$H$13:$J$5893,TRUNC(((A5006-$A$39+1)-1)/3)+1,MOD((A5006-$A$39+1)-1,3)+1),"")</f>
        <v/>
      </c>
      <c r="C5006" s="43" t="str">
        <f t="shared" si="2353"/>
        <v/>
      </c>
      <c r="D5006" s="43" t="str">
        <f t="shared" ca="1" si="2343"/>
        <v/>
      </c>
      <c r="E5006" s="43" t="str">
        <f t="shared" si="2354"/>
        <v/>
      </c>
      <c r="F5006" s="43" t="str">
        <f t="shared" si="2355"/>
        <v/>
      </c>
      <c r="G5006" s="43" t="str">
        <f>IF(A5006&lt;&gt;"",IF(A5006&lt;Data!$G$11*0.25,$C$13/$G$32,IF(A5006&gt;Data!$G$11*0.25,$C$13,$C$13*10)),"")</f>
        <v/>
      </c>
      <c r="H5006" s="43" t="str">
        <f>IF(A5006&lt;&gt;"",IF(Data!$G$9="constant",$C$13,IF(Data!$G$9="squeeze",G5006,F5006)),"")</f>
        <v/>
      </c>
      <c r="I5006" s="38" t="str">
        <f ca="1">IF(ISNUMBER(A5006),NORMINV(RAND(),0,IF(AND(Data!$G$9="squeeze",A5006&lt;Data!$G$11*0.25),$H$32,1)*$C$30*$C$13)*($C$14*$C$12),"")</f>
        <v/>
      </c>
      <c r="J5006" s="42" t="str">
        <f ca="1">IFERROR(IF(Data!$C$6="Real",B5006,I5006+J5005+($C$14*$C$12)*(NORMINV(RAND(),$C$15,CHOOSE($G$13,$C$13,F5006,G5006)))),"")</f>
        <v/>
      </c>
      <c r="K5006" s="88" t="str">
        <f>IF(ISNUMBER(A5006), IF($G$16="fixed",$G$17,MIN(H5006*Data!$C$7*$C$16*0.5,$C$17*Data!$C$7))*$C$12,"")</f>
        <v/>
      </c>
      <c r="L5006" s="42" t="str">
        <f t="shared" ca="1" si="2370"/>
        <v/>
      </c>
      <c r="M5006" s="44" t="str">
        <f t="shared" ca="1" si="2371"/>
        <v/>
      </c>
      <c r="N5006" s="44" t="str">
        <f t="shared" ca="1" si="2372"/>
        <v/>
      </c>
      <c r="O5006" s="108" t="str">
        <f t="shared" si="2356"/>
        <v/>
      </c>
      <c r="P5006" s="102" t="str">
        <f t="shared" si="2357"/>
        <v/>
      </c>
      <c r="Q5006" s="102" t="str">
        <f t="shared" si="2358"/>
        <v/>
      </c>
      <c r="R5006" s="120" t="str">
        <f t="shared" si="2359"/>
        <v/>
      </c>
      <c r="S5006" s="54" t="str">
        <f t="shared" si="2360"/>
        <v/>
      </c>
      <c r="T5006" s="5" t="str">
        <f t="shared" si="2361"/>
        <v/>
      </c>
      <c r="U5006" s="152" t="str">
        <f t="shared" si="2344"/>
        <v/>
      </c>
      <c r="V5006" s="152" t="str">
        <f t="shared" si="2345"/>
        <v/>
      </c>
      <c r="W5006" s="153" t="str">
        <f t="shared" si="2346"/>
        <v/>
      </c>
      <c r="X5006" s="153" t="str">
        <f t="shared" si="2347"/>
        <v/>
      </c>
      <c r="Y5006" s="153" t="str">
        <f t="shared" si="2348"/>
        <v/>
      </c>
      <c r="Z5006" s="153" t="str">
        <f t="shared" si="2349"/>
        <v/>
      </c>
      <c r="AA5006" s="152" t="str">
        <f t="shared" si="2350"/>
        <v/>
      </c>
      <c r="AB5006" s="152" t="str">
        <f t="shared" si="2351"/>
        <v/>
      </c>
      <c r="AC5006" s="154" t="str">
        <f t="shared" si="2362"/>
        <v/>
      </c>
      <c r="AD5006" s="154" t="str">
        <f t="shared" si="2363"/>
        <v/>
      </c>
      <c r="AE5006" s="3" t="str">
        <f t="shared" si="2364"/>
        <v/>
      </c>
      <c r="AF5006" s="3" t="str">
        <f t="shared" si="2365"/>
        <v/>
      </c>
      <c r="AG5006" s="3" t="str">
        <f t="shared" si="2366"/>
        <v/>
      </c>
      <c r="AH5006" s="4" t="str">
        <f t="shared" si="2367"/>
        <v/>
      </c>
      <c r="AI5006" s="75" t="str">
        <f t="shared" si="2368"/>
        <v/>
      </c>
      <c r="AJ5006" s="75" t="str">
        <f t="shared" si="2369"/>
        <v/>
      </c>
    </row>
    <row r="5007" spans="1:36" ht="14.25">
      <c r="A5007" s="41" t="str">
        <f t="shared" si="2352"/>
        <v/>
      </c>
      <c r="B5007" s="150" t="str">
        <f>IF(ISNUMBER(A5007),INDEX('MetaTrader Import'!$H$13:$J$5893,TRUNC(((A5007-$A$39+1)-1)/3)+1,MOD((A5007-$A$39+1)-1,3)+1),"")</f>
        <v/>
      </c>
      <c r="C5007" s="43" t="str">
        <f t="shared" si="2353"/>
        <v/>
      </c>
      <c r="D5007" s="43" t="str">
        <f t="shared" ca="1" si="2343"/>
        <v/>
      </c>
      <c r="E5007" s="43" t="str">
        <f t="shared" si="2354"/>
        <v/>
      </c>
      <c r="F5007" s="43" t="str">
        <f t="shared" si="2355"/>
        <v/>
      </c>
      <c r="G5007" s="43" t="str">
        <f>IF(A5007&lt;&gt;"",IF(A5007&lt;Data!$G$11*0.25,$C$13/$G$32,IF(A5007&gt;Data!$G$11*0.25,$C$13,$C$13*10)),"")</f>
        <v/>
      </c>
      <c r="H5007" s="43" t="str">
        <f>IF(A5007&lt;&gt;"",IF(Data!$G$9="constant",$C$13,IF(Data!$G$9="squeeze",G5007,F5007)),"")</f>
        <v/>
      </c>
      <c r="I5007" s="38" t="str">
        <f ca="1">IF(ISNUMBER(A5007),NORMINV(RAND(),0,IF(AND(Data!$G$9="squeeze",A5007&lt;Data!$G$11*0.25),$H$32,1)*$C$30*$C$13)*($C$14*$C$12),"")</f>
        <v/>
      </c>
      <c r="J5007" s="42" t="str">
        <f ca="1">IFERROR(IF(Data!$C$6="Real",B5007,I5007+J5006+($C$14*$C$12)*(NORMINV(RAND(),$C$15,CHOOSE($G$13,$C$13,F5007,G5007)))),"")</f>
        <v/>
      </c>
      <c r="K5007" s="88" t="str">
        <f>IF(ISNUMBER(A5007), IF($G$16="fixed",$G$17,MIN(H5007*Data!$C$7*$C$16*0.5,$C$17*Data!$C$7))*$C$12,"")</f>
        <v/>
      </c>
      <c r="L5007" s="42" t="str">
        <f t="shared" ca="1" si="2370"/>
        <v/>
      </c>
      <c r="M5007" s="44" t="str">
        <f t="shared" ca="1" si="2371"/>
        <v/>
      </c>
      <c r="N5007" s="44" t="str">
        <f t="shared" ca="1" si="2372"/>
        <v/>
      </c>
      <c r="O5007" s="108" t="str">
        <f t="shared" si="2356"/>
        <v/>
      </c>
      <c r="P5007" s="102" t="str">
        <f t="shared" si="2357"/>
        <v/>
      </c>
      <c r="Q5007" s="102" t="str">
        <f t="shared" si="2358"/>
        <v/>
      </c>
      <c r="R5007" s="120" t="str">
        <f t="shared" si="2359"/>
        <v/>
      </c>
      <c r="S5007" s="54" t="str">
        <f t="shared" si="2360"/>
        <v/>
      </c>
      <c r="T5007" s="5" t="str">
        <f t="shared" si="2361"/>
        <v/>
      </c>
      <c r="U5007" s="152" t="str">
        <f t="shared" si="2344"/>
        <v/>
      </c>
      <c r="V5007" s="152" t="str">
        <f t="shared" si="2345"/>
        <v/>
      </c>
      <c r="W5007" s="153" t="str">
        <f t="shared" si="2346"/>
        <v/>
      </c>
      <c r="X5007" s="153" t="str">
        <f t="shared" si="2347"/>
        <v/>
      </c>
      <c r="Y5007" s="153" t="str">
        <f t="shared" si="2348"/>
        <v/>
      </c>
      <c r="Z5007" s="153" t="str">
        <f t="shared" si="2349"/>
        <v/>
      </c>
      <c r="AA5007" s="152" t="str">
        <f t="shared" si="2350"/>
        <v/>
      </c>
      <c r="AB5007" s="152" t="str">
        <f t="shared" si="2351"/>
        <v/>
      </c>
      <c r="AC5007" s="154" t="str">
        <f t="shared" si="2362"/>
        <v/>
      </c>
      <c r="AD5007" s="154" t="str">
        <f t="shared" si="2363"/>
        <v/>
      </c>
      <c r="AE5007" s="3" t="str">
        <f t="shared" si="2364"/>
        <v/>
      </c>
      <c r="AF5007" s="3" t="str">
        <f t="shared" si="2365"/>
        <v/>
      </c>
      <c r="AG5007" s="3" t="str">
        <f t="shared" si="2366"/>
        <v/>
      </c>
      <c r="AH5007" s="4" t="str">
        <f t="shared" si="2367"/>
        <v/>
      </c>
      <c r="AI5007" s="75" t="str">
        <f t="shared" si="2368"/>
        <v/>
      </c>
      <c r="AJ5007" s="75" t="str">
        <f t="shared" si="2369"/>
        <v/>
      </c>
    </row>
    <row r="5008" spans="1:36" ht="14.25">
      <c r="A5008" s="41" t="str">
        <f t="shared" si="2352"/>
        <v/>
      </c>
      <c r="B5008" s="150" t="str">
        <f>IF(ISNUMBER(A5008),INDEX('MetaTrader Import'!$H$13:$J$5893,TRUNC(((A5008-$A$39+1)-1)/3)+1,MOD((A5008-$A$39+1)-1,3)+1),"")</f>
        <v/>
      </c>
      <c r="C5008" s="43" t="str">
        <f t="shared" si="2353"/>
        <v/>
      </c>
      <c r="D5008" s="43" t="str">
        <f t="shared" ca="1" si="2343"/>
        <v/>
      </c>
      <c r="E5008" s="43" t="str">
        <f t="shared" si="2354"/>
        <v/>
      </c>
      <c r="F5008" s="43" t="str">
        <f t="shared" si="2355"/>
        <v/>
      </c>
      <c r="G5008" s="43" t="str">
        <f>IF(A5008&lt;&gt;"",IF(A5008&lt;Data!$G$11*0.25,$C$13/$G$32,IF(A5008&gt;Data!$G$11*0.25,$C$13,$C$13*10)),"")</f>
        <v/>
      </c>
      <c r="H5008" s="43" t="str">
        <f>IF(A5008&lt;&gt;"",IF(Data!$G$9="constant",$C$13,IF(Data!$G$9="squeeze",G5008,F5008)),"")</f>
        <v/>
      </c>
      <c r="I5008" s="38" t="str">
        <f ca="1">IF(ISNUMBER(A5008),NORMINV(RAND(),0,IF(AND(Data!$G$9="squeeze",A5008&lt;Data!$G$11*0.25),$H$32,1)*$C$30*$C$13)*($C$14*$C$12),"")</f>
        <v/>
      </c>
      <c r="J5008" s="42" t="str">
        <f ca="1">IFERROR(IF(Data!$C$6="Real",B5008,I5008+J5007+($C$14*$C$12)*(NORMINV(RAND(),$C$15,CHOOSE($G$13,$C$13,F5008,G5008)))),"")</f>
        <v/>
      </c>
      <c r="K5008" s="88" t="str">
        <f>IF(ISNUMBER(A5008), IF($G$16="fixed",$G$17,MIN(H5008*Data!$C$7*$C$16*0.5,$C$17*Data!$C$7))*$C$12,"")</f>
        <v/>
      </c>
      <c r="L5008" s="42" t="str">
        <f t="shared" ca="1" si="2370"/>
        <v/>
      </c>
      <c r="M5008" s="44" t="str">
        <f t="shared" ca="1" si="2371"/>
        <v/>
      </c>
      <c r="N5008" s="44" t="str">
        <f t="shared" ca="1" si="2372"/>
        <v/>
      </c>
      <c r="O5008" s="108" t="str">
        <f t="shared" si="2356"/>
        <v/>
      </c>
      <c r="P5008" s="102" t="str">
        <f t="shared" si="2357"/>
        <v/>
      </c>
      <c r="Q5008" s="102" t="str">
        <f t="shared" si="2358"/>
        <v/>
      </c>
      <c r="R5008" s="120" t="str">
        <f t="shared" si="2359"/>
        <v/>
      </c>
      <c r="S5008" s="54" t="str">
        <f t="shared" si="2360"/>
        <v/>
      </c>
      <c r="T5008" s="5" t="str">
        <f t="shared" si="2361"/>
        <v/>
      </c>
      <c r="U5008" s="152" t="str">
        <f t="shared" si="2344"/>
        <v/>
      </c>
      <c r="V5008" s="152" t="str">
        <f t="shared" si="2345"/>
        <v/>
      </c>
      <c r="W5008" s="153" t="str">
        <f t="shared" si="2346"/>
        <v/>
      </c>
      <c r="X5008" s="153" t="str">
        <f t="shared" si="2347"/>
        <v/>
      </c>
      <c r="Y5008" s="153" t="str">
        <f t="shared" si="2348"/>
        <v/>
      </c>
      <c r="Z5008" s="153" t="str">
        <f t="shared" si="2349"/>
        <v/>
      </c>
      <c r="AA5008" s="152" t="str">
        <f t="shared" si="2350"/>
        <v/>
      </c>
      <c r="AB5008" s="152" t="str">
        <f t="shared" si="2351"/>
        <v/>
      </c>
      <c r="AC5008" s="154" t="str">
        <f t="shared" si="2362"/>
        <v/>
      </c>
      <c r="AD5008" s="154" t="str">
        <f t="shared" si="2363"/>
        <v/>
      </c>
      <c r="AE5008" s="3" t="str">
        <f t="shared" si="2364"/>
        <v/>
      </c>
      <c r="AF5008" s="3" t="str">
        <f t="shared" si="2365"/>
        <v/>
      </c>
      <c r="AG5008" s="3" t="str">
        <f t="shared" si="2366"/>
        <v/>
      </c>
      <c r="AH5008" s="4" t="str">
        <f t="shared" si="2367"/>
        <v/>
      </c>
      <c r="AI5008" s="75" t="str">
        <f t="shared" si="2368"/>
        <v/>
      </c>
      <c r="AJ5008" s="75" t="str">
        <f t="shared" si="2369"/>
        <v/>
      </c>
    </row>
    <row r="5009" spans="1:36" ht="14.25">
      <c r="A5009" s="41" t="str">
        <f t="shared" si="2352"/>
        <v/>
      </c>
      <c r="B5009" s="150" t="str">
        <f>IF(ISNUMBER(A5009),INDEX('MetaTrader Import'!$H$13:$J$5893,TRUNC(((A5009-$A$39+1)-1)/3)+1,MOD((A5009-$A$39+1)-1,3)+1),"")</f>
        <v/>
      </c>
      <c r="C5009" s="43" t="str">
        <f t="shared" si="2353"/>
        <v/>
      </c>
      <c r="D5009" s="43" t="str">
        <f t="shared" ca="1" si="2343"/>
        <v/>
      </c>
      <c r="E5009" s="43" t="str">
        <f t="shared" si="2354"/>
        <v/>
      </c>
      <c r="F5009" s="43" t="str">
        <f t="shared" si="2355"/>
        <v/>
      </c>
      <c r="G5009" s="43" t="str">
        <f>IF(A5009&lt;&gt;"",IF(A5009&lt;Data!$G$11*0.25,$C$13/$G$32,IF(A5009&gt;Data!$G$11*0.25,$C$13,$C$13*10)),"")</f>
        <v/>
      </c>
      <c r="H5009" s="43" t="str">
        <f>IF(A5009&lt;&gt;"",IF(Data!$G$9="constant",$C$13,IF(Data!$G$9="squeeze",G5009,F5009)),"")</f>
        <v/>
      </c>
      <c r="I5009" s="38" t="str">
        <f ca="1">IF(ISNUMBER(A5009),NORMINV(RAND(),0,IF(AND(Data!$G$9="squeeze",A5009&lt;Data!$G$11*0.25),$H$32,1)*$C$30*$C$13)*($C$14*$C$12),"")</f>
        <v/>
      </c>
      <c r="J5009" s="42" t="str">
        <f ca="1">IFERROR(IF(Data!$C$6="Real",B5009,I5009+J5008+($C$14*$C$12)*(NORMINV(RAND(),$C$15,CHOOSE($G$13,$C$13,F5009,G5009)))),"")</f>
        <v/>
      </c>
      <c r="K5009" s="88" t="str">
        <f>IF(ISNUMBER(A5009), IF($G$16="fixed",$G$17,MIN(H5009*Data!$C$7*$C$16*0.5,$C$17*Data!$C$7))*$C$12,"")</f>
        <v/>
      </c>
      <c r="L5009" s="42" t="str">
        <f t="shared" ca="1" si="2370"/>
        <v/>
      </c>
      <c r="M5009" s="44" t="str">
        <f t="shared" ca="1" si="2371"/>
        <v/>
      </c>
      <c r="N5009" s="44" t="str">
        <f t="shared" ca="1" si="2372"/>
        <v/>
      </c>
      <c r="O5009" s="108" t="str">
        <f t="shared" si="2356"/>
        <v/>
      </c>
      <c r="P5009" s="102" t="str">
        <f t="shared" si="2357"/>
        <v/>
      </c>
      <c r="Q5009" s="102" t="str">
        <f t="shared" si="2358"/>
        <v/>
      </c>
      <c r="R5009" s="120" t="str">
        <f t="shared" si="2359"/>
        <v/>
      </c>
      <c r="S5009" s="54" t="str">
        <f t="shared" si="2360"/>
        <v/>
      </c>
      <c r="T5009" s="5" t="str">
        <f t="shared" si="2361"/>
        <v/>
      </c>
      <c r="U5009" s="152" t="str">
        <f t="shared" si="2344"/>
        <v/>
      </c>
      <c r="V5009" s="152" t="str">
        <f t="shared" si="2345"/>
        <v/>
      </c>
      <c r="W5009" s="153" t="str">
        <f t="shared" si="2346"/>
        <v/>
      </c>
      <c r="X5009" s="153" t="str">
        <f t="shared" si="2347"/>
        <v/>
      </c>
      <c r="Y5009" s="153" t="str">
        <f t="shared" si="2348"/>
        <v/>
      </c>
      <c r="Z5009" s="153" t="str">
        <f t="shared" si="2349"/>
        <v/>
      </c>
      <c r="AA5009" s="152" t="str">
        <f t="shared" si="2350"/>
        <v/>
      </c>
      <c r="AB5009" s="152" t="str">
        <f t="shared" si="2351"/>
        <v/>
      </c>
      <c r="AC5009" s="154" t="str">
        <f t="shared" si="2362"/>
        <v/>
      </c>
      <c r="AD5009" s="154" t="str">
        <f t="shared" si="2363"/>
        <v/>
      </c>
      <c r="AE5009" s="3" t="str">
        <f t="shared" si="2364"/>
        <v/>
      </c>
      <c r="AF5009" s="3" t="str">
        <f t="shared" si="2365"/>
        <v/>
      </c>
      <c r="AG5009" s="3" t="str">
        <f t="shared" si="2366"/>
        <v/>
      </c>
      <c r="AH5009" s="4" t="str">
        <f t="shared" si="2367"/>
        <v/>
      </c>
      <c r="AI5009" s="75" t="str">
        <f t="shared" si="2368"/>
        <v/>
      </c>
      <c r="AJ5009" s="75" t="str">
        <f t="shared" si="2369"/>
        <v/>
      </c>
    </row>
    <row r="5010" spans="1:36" ht="14.25">
      <c r="A5010" s="41" t="str">
        <f t="shared" si="2352"/>
        <v/>
      </c>
      <c r="B5010" s="150" t="str">
        <f>IF(ISNUMBER(A5010),INDEX('MetaTrader Import'!$H$13:$J$5893,TRUNC(((A5010-$A$39+1)-1)/3)+1,MOD((A5010-$A$39+1)-1,3)+1),"")</f>
        <v/>
      </c>
      <c r="C5010" s="43" t="str">
        <f t="shared" si="2353"/>
        <v/>
      </c>
      <c r="D5010" s="43" t="str">
        <f t="shared" ca="1" si="2343"/>
        <v/>
      </c>
      <c r="E5010" s="43" t="str">
        <f t="shared" si="2354"/>
        <v/>
      </c>
      <c r="F5010" s="43" t="str">
        <f t="shared" si="2355"/>
        <v/>
      </c>
      <c r="G5010" s="43" t="str">
        <f>IF(A5010&lt;&gt;"",IF(A5010&lt;Data!$G$11*0.25,$C$13/$G$32,IF(A5010&gt;Data!$G$11*0.25,$C$13,$C$13*10)),"")</f>
        <v/>
      </c>
      <c r="H5010" s="43" t="str">
        <f>IF(A5010&lt;&gt;"",IF(Data!$G$9="constant",$C$13,IF(Data!$G$9="squeeze",G5010,F5010)),"")</f>
        <v/>
      </c>
      <c r="I5010" s="38" t="str">
        <f ca="1">IF(ISNUMBER(A5010),NORMINV(RAND(),0,IF(AND(Data!$G$9="squeeze",A5010&lt;Data!$G$11*0.25),$H$32,1)*$C$30*$C$13)*($C$14*$C$12),"")</f>
        <v/>
      </c>
      <c r="J5010" s="42" t="str">
        <f ca="1">IFERROR(IF(Data!$C$6="Real",B5010,I5010+J5009+($C$14*$C$12)*(NORMINV(RAND(),$C$15,CHOOSE($G$13,$C$13,F5010,G5010)))),"")</f>
        <v/>
      </c>
      <c r="K5010" s="88" t="str">
        <f>IF(ISNUMBER(A5010), IF($G$16="fixed",$G$17,MIN(H5010*Data!$C$7*$C$16*0.5,$C$17*Data!$C$7))*$C$12,"")</f>
        <v/>
      </c>
      <c r="L5010" s="42" t="str">
        <f t="shared" ca="1" si="2370"/>
        <v/>
      </c>
      <c r="M5010" s="44" t="str">
        <f t="shared" ca="1" si="2371"/>
        <v/>
      </c>
      <c r="N5010" s="44" t="str">
        <f t="shared" ca="1" si="2372"/>
        <v/>
      </c>
      <c r="O5010" s="108" t="str">
        <f t="shared" si="2356"/>
        <v/>
      </c>
      <c r="P5010" s="102" t="str">
        <f t="shared" si="2357"/>
        <v/>
      </c>
      <c r="Q5010" s="102" t="str">
        <f t="shared" si="2358"/>
        <v/>
      </c>
      <c r="R5010" s="120" t="str">
        <f t="shared" si="2359"/>
        <v/>
      </c>
      <c r="S5010" s="54" t="str">
        <f t="shared" si="2360"/>
        <v/>
      </c>
      <c r="T5010" s="5" t="str">
        <f t="shared" si="2361"/>
        <v/>
      </c>
      <c r="U5010" s="152" t="str">
        <f t="shared" si="2344"/>
        <v/>
      </c>
      <c r="V5010" s="152" t="str">
        <f t="shared" si="2345"/>
        <v/>
      </c>
      <c r="W5010" s="153" t="str">
        <f t="shared" si="2346"/>
        <v/>
      </c>
      <c r="X5010" s="153" t="str">
        <f t="shared" si="2347"/>
        <v/>
      </c>
      <c r="Y5010" s="153" t="str">
        <f t="shared" si="2348"/>
        <v/>
      </c>
      <c r="Z5010" s="153" t="str">
        <f t="shared" si="2349"/>
        <v/>
      </c>
      <c r="AA5010" s="152" t="str">
        <f t="shared" si="2350"/>
        <v/>
      </c>
      <c r="AB5010" s="152" t="str">
        <f t="shared" si="2351"/>
        <v/>
      </c>
      <c r="AC5010" s="154" t="str">
        <f t="shared" si="2362"/>
        <v/>
      </c>
      <c r="AD5010" s="154" t="str">
        <f t="shared" si="2363"/>
        <v/>
      </c>
      <c r="AE5010" s="3" t="str">
        <f t="shared" si="2364"/>
        <v/>
      </c>
      <c r="AF5010" s="3" t="str">
        <f t="shared" si="2365"/>
        <v/>
      </c>
      <c r="AG5010" s="3" t="str">
        <f t="shared" si="2366"/>
        <v/>
      </c>
      <c r="AH5010" s="4" t="str">
        <f t="shared" si="2367"/>
        <v/>
      </c>
      <c r="AI5010" s="75" t="str">
        <f t="shared" si="2368"/>
        <v/>
      </c>
      <c r="AJ5010" s="75" t="str">
        <f t="shared" si="2369"/>
        <v/>
      </c>
    </row>
    <row r="5011" spans="1:36" ht="14.25">
      <c r="A5011" s="41" t="str">
        <f t="shared" si="2352"/>
        <v/>
      </c>
      <c r="B5011" s="150" t="str">
        <f>IF(ISNUMBER(A5011),INDEX('MetaTrader Import'!$H$13:$J$5893,TRUNC(((A5011-$A$39+1)-1)/3)+1,MOD((A5011-$A$39+1)-1,3)+1),"")</f>
        <v/>
      </c>
      <c r="C5011" s="43" t="str">
        <f t="shared" si="2353"/>
        <v/>
      </c>
      <c r="D5011" s="43" t="str">
        <f t="shared" ca="1" si="2343"/>
        <v/>
      </c>
      <c r="E5011" s="43" t="str">
        <f t="shared" si="2354"/>
        <v/>
      </c>
      <c r="F5011" s="43" t="str">
        <f t="shared" si="2355"/>
        <v/>
      </c>
      <c r="G5011" s="43" t="str">
        <f>IF(A5011&lt;&gt;"",IF(A5011&lt;Data!$G$11*0.25,$C$13/$G$32,IF(A5011&gt;Data!$G$11*0.25,$C$13,$C$13*10)),"")</f>
        <v/>
      </c>
      <c r="H5011" s="43" t="str">
        <f>IF(A5011&lt;&gt;"",IF(Data!$G$9="constant",$C$13,IF(Data!$G$9="squeeze",G5011,F5011)),"")</f>
        <v/>
      </c>
      <c r="I5011" s="38" t="str">
        <f ca="1">IF(ISNUMBER(A5011),NORMINV(RAND(),0,IF(AND(Data!$G$9="squeeze",A5011&lt;Data!$G$11*0.25),$H$32,1)*$C$30*$C$13)*($C$14*$C$12),"")</f>
        <v/>
      </c>
      <c r="J5011" s="42" t="str">
        <f ca="1">IFERROR(IF(Data!$C$6="Real",B5011,I5011+J5010+($C$14*$C$12)*(NORMINV(RAND(),$C$15,CHOOSE($G$13,$C$13,F5011,G5011)))),"")</f>
        <v/>
      </c>
      <c r="K5011" s="88" t="str">
        <f>IF(ISNUMBER(A5011), IF($G$16="fixed",$G$17,MIN(H5011*Data!$C$7*$C$16*0.5,$C$17*Data!$C$7))*$C$12,"")</f>
        <v/>
      </c>
      <c r="L5011" s="42" t="str">
        <f t="shared" ca="1" si="2370"/>
        <v/>
      </c>
      <c r="M5011" s="44" t="str">
        <f t="shared" ca="1" si="2371"/>
        <v/>
      </c>
      <c r="N5011" s="44" t="str">
        <f t="shared" ca="1" si="2372"/>
        <v/>
      </c>
      <c r="O5011" s="108" t="str">
        <f t="shared" si="2356"/>
        <v/>
      </c>
      <c r="P5011" s="102" t="str">
        <f t="shared" si="2357"/>
        <v/>
      </c>
      <c r="Q5011" s="102" t="str">
        <f t="shared" si="2358"/>
        <v/>
      </c>
      <c r="R5011" s="120" t="str">
        <f t="shared" si="2359"/>
        <v/>
      </c>
      <c r="S5011" s="54" t="str">
        <f t="shared" si="2360"/>
        <v/>
      </c>
      <c r="T5011" s="5" t="str">
        <f t="shared" si="2361"/>
        <v/>
      </c>
      <c r="U5011" s="152" t="str">
        <f t="shared" si="2344"/>
        <v/>
      </c>
      <c r="V5011" s="152" t="str">
        <f t="shared" si="2345"/>
        <v/>
      </c>
      <c r="W5011" s="153" t="str">
        <f t="shared" si="2346"/>
        <v/>
      </c>
      <c r="X5011" s="153" t="str">
        <f t="shared" si="2347"/>
        <v/>
      </c>
      <c r="Y5011" s="153" t="str">
        <f t="shared" si="2348"/>
        <v/>
      </c>
      <c r="Z5011" s="153" t="str">
        <f t="shared" si="2349"/>
        <v/>
      </c>
      <c r="AA5011" s="152" t="str">
        <f t="shared" si="2350"/>
        <v/>
      </c>
      <c r="AB5011" s="152" t="str">
        <f t="shared" si="2351"/>
        <v/>
      </c>
      <c r="AC5011" s="154" t="str">
        <f t="shared" si="2362"/>
        <v/>
      </c>
      <c r="AD5011" s="154" t="str">
        <f t="shared" si="2363"/>
        <v/>
      </c>
      <c r="AE5011" s="3" t="str">
        <f t="shared" si="2364"/>
        <v/>
      </c>
      <c r="AF5011" s="3" t="str">
        <f t="shared" si="2365"/>
        <v/>
      </c>
      <c r="AG5011" s="3" t="str">
        <f t="shared" si="2366"/>
        <v/>
      </c>
      <c r="AH5011" s="4" t="str">
        <f t="shared" si="2367"/>
        <v/>
      </c>
      <c r="AI5011" s="75" t="str">
        <f t="shared" si="2368"/>
        <v/>
      </c>
      <c r="AJ5011" s="75" t="str">
        <f t="shared" si="2369"/>
        <v/>
      </c>
    </row>
    <row r="5012" spans="1:36" ht="14.25">
      <c r="A5012" s="41" t="str">
        <f t="shared" si="2352"/>
        <v/>
      </c>
      <c r="B5012" s="150" t="str">
        <f>IF(ISNUMBER(A5012),INDEX('MetaTrader Import'!$H$13:$J$5893,TRUNC(((A5012-$A$39+1)-1)/3)+1,MOD((A5012-$A$39+1)-1,3)+1),"")</f>
        <v/>
      </c>
      <c r="C5012" s="43" t="str">
        <f t="shared" ref="C5012:C5015" si="2373">IF(A5012&lt;&gt;"",E5011,"")</f>
        <v/>
      </c>
      <c r="D5012" s="43" t="str">
        <f t="shared" ca="1" si="2343"/>
        <v/>
      </c>
      <c r="E5012" s="43" t="str">
        <f t="shared" ref="E5012:E5015" si="2374">IF(A5012&lt;&gt;"",C5012+D5012,"")</f>
        <v/>
      </c>
      <c r="F5012" s="43" t="str">
        <f t="shared" ref="F5012:F5015" si="2375">IF(A5012&lt;&gt;"",$C$13*ABS(E5012)/$C$23,"")</f>
        <v/>
      </c>
      <c r="G5012" s="43" t="str">
        <f>IF(A5012&lt;&gt;"",IF(A5012&lt;Data!$G$11*0.25,$C$13/$G$32,IF(A5012&gt;Data!$G$11*0.25,$C$13,$C$13*10)),"")</f>
        <v/>
      </c>
      <c r="H5012" s="43" t="str">
        <f>IF(A5012&lt;&gt;"",IF(Data!$G$9="constant",$C$13,IF(Data!$G$9="squeeze",G5012,F5012)),"")</f>
        <v/>
      </c>
      <c r="I5012" s="38" t="str">
        <f ca="1">IF(ISNUMBER(A5012),NORMINV(RAND(),0,IF(AND(Data!$G$9="squeeze",A5012&lt;Data!$G$11*0.25),$H$32,1)*$C$30*$C$13)*($C$14*$C$12),"")</f>
        <v/>
      </c>
      <c r="J5012" s="42" t="str">
        <f ca="1">IFERROR(IF(Data!$C$6="Real",B5012,I5012+J5011+($C$14*$C$12)*(NORMINV(RAND(),$C$15,CHOOSE($G$13,$C$13,F5012,G5012)))),"")</f>
        <v/>
      </c>
      <c r="K5012" s="88" t="str">
        <f>IF(ISNUMBER(A5012), IF($G$16="fixed",$G$17,MIN(H5012*Data!$C$7*$C$16*0.5,$C$17*Data!$C$7))*$C$12,"")</f>
        <v/>
      </c>
      <c r="L5012" s="42" t="str">
        <f t="shared" ca="1" si="2370"/>
        <v/>
      </c>
      <c r="M5012" s="44" t="str">
        <f t="shared" ca="1" si="2371"/>
        <v/>
      </c>
      <c r="N5012" s="44" t="str">
        <f t="shared" ca="1" si="2372"/>
        <v/>
      </c>
      <c r="O5012" s="108" t="str">
        <f t="shared" si="2356"/>
        <v/>
      </c>
      <c r="P5012" s="102" t="str">
        <f t="shared" si="2357"/>
        <v/>
      </c>
      <c r="Q5012" s="102" t="str">
        <f t="shared" si="2358"/>
        <v/>
      </c>
      <c r="R5012" s="120" t="str">
        <f t="shared" si="2359"/>
        <v/>
      </c>
      <c r="S5012" s="54" t="str">
        <f t="shared" si="2360"/>
        <v/>
      </c>
      <c r="T5012" s="5" t="str">
        <f t="shared" si="2361"/>
        <v/>
      </c>
      <c r="U5012" s="152" t="str">
        <f t="shared" si="2344"/>
        <v/>
      </c>
      <c r="V5012" s="152" t="str">
        <f t="shared" si="2345"/>
        <v/>
      </c>
      <c r="W5012" s="153" t="str">
        <f t="shared" si="2346"/>
        <v/>
      </c>
      <c r="X5012" s="153" t="str">
        <f t="shared" si="2347"/>
        <v/>
      </c>
      <c r="Y5012" s="153" t="str">
        <f t="shared" si="2348"/>
        <v/>
      </c>
      <c r="Z5012" s="153" t="str">
        <f t="shared" si="2349"/>
        <v/>
      </c>
      <c r="AA5012" s="152" t="str">
        <f t="shared" si="2350"/>
        <v/>
      </c>
      <c r="AB5012" s="152" t="str">
        <f t="shared" si="2351"/>
        <v/>
      </c>
      <c r="AC5012" s="154" t="str">
        <f t="shared" si="2362"/>
        <v/>
      </c>
      <c r="AD5012" s="154" t="str">
        <f t="shared" si="2363"/>
        <v/>
      </c>
      <c r="AE5012" s="3" t="str">
        <f t="shared" si="2364"/>
        <v/>
      </c>
      <c r="AF5012" s="3" t="str">
        <f t="shared" si="2365"/>
        <v/>
      </c>
      <c r="AG5012" s="3" t="str">
        <f t="shared" si="2366"/>
        <v/>
      </c>
      <c r="AH5012" s="4" t="str">
        <f t="shared" si="2367"/>
        <v/>
      </c>
      <c r="AI5012" s="75" t="str">
        <f t="shared" si="2368"/>
        <v/>
      </c>
      <c r="AJ5012" s="75" t="str">
        <f t="shared" si="2369"/>
        <v/>
      </c>
    </row>
    <row r="5013" spans="1:36" ht="14.25">
      <c r="A5013" s="41" t="str">
        <f t="shared" si="2352"/>
        <v/>
      </c>
      <c r="B5013" s="150" t="str">
        <f>IF(ISNUMBER(A5013),INDEX('MetaTrader Import'!$H$13:$J$5893,TRUNC(((A5013-$A$39+1)-1)/3)+1,MOD((A5013-$A$39+1)-1,3)+1),"")</f>
        <v/>
      </c>
      <c r="C5013" s="43" t="str">
        <f t="shared" si="2373"/>
        <v/>
      </c>
      <c r="D5013" s="43" t="str">
        <f t="shared" ca="1" si="2343"/>
        <v/>
      </c>
      <c r="E5013" s="43" t="str">
        <f t="shared" si="2374"/>
        <v/>
      </c>
      <c r="F5013" s="43" t="str">
        <f t="shared" si="2375"/>
        <v/>
      </c>
      <c r="G5013" s="43" t="str">
        <f>IF(A5013&lt;&gt;"",IF(A5013&lt;Data!$G$11*0.25,$C$13/$G$32,IF(A5013&gt;Data!$G$11*0.25,$C$13,$C$13*10)),"")</f>
        <v/>
      </c>
      <c r="H5013" s="43" t="str">
        <f>IF(A5013&lt;&gt;"",IF(Data!$G$9="constant",$C$13,IF(Data!$G$9="squeeze",G5013,F5013)),"")</f>
        <v/>
      </c>
      <c r="I5013" s="38" t="str">
        <f ca="1">IF(ISNUMBER(A5013),NORMINV(RAND(),0,IF(AND(Data!$G$9="squeeze",A5013&lt;Data!$G$11*0.25),$H$32,1)*$C$30*$C$13)*($C$14*$C$12),"")</f>
        <v/>
      </c>
      <c r="J5013" s="42" t="str">
        <f ca="1">IFERROR(IF(Data!$C$6="Real",B5013,I5013+J5012+($C$14*$C$12)*(NORMINV(RAND(),$C$15,CHOOSE($G$13,$C$13,F5013,G5013)))),"")</f>
        <v/>
      </c>
      <c r="K5013" s="88" t="str">
        <f>IF(ISNUMBER(A5013), IF($G$16="fixed",$G$17,MIN(H5013*Data!$C$7*$C$16*0.5,$C$17*Data!$C$7))*$C$12,"")</f>
        <v/>
      </c>
      <c r="L5013" s="42" t="str">
        <f t="shared" ca="1" si="2370"/>
        <v/>
      </c>
      <c r="M5013" s="44" t="str">
        <f t="shared" ca="1" si="2371"/>
        <v/>
      </c>
      <c r="N5013" s="44" t="str">
        <f t="shared" ca="1" si="2372"/>
        <v/>
      </c>
      <c r="O5013" s="108" t="str">
        <f t="shared" si="2356"/>
        <v/>
      </c>
      <c r="P5013" s="102" t="str">
        <f t="shared" si="2357"/>
        <v/>
      </c>
      <c r="Q5013" s="102" t="str">
        <f t="shared" si="2358"/>
        <v/>
      </c>
      <c r="R5013" s="120" t="str">
        <f t="shared" si="2359"/>
        <v/>
      </c>
      <c r="S5013" s="54" t="str">
        <f t="shared" si="2360"/>
        <v/>
      </c>
      <c r="T5013" s="5" t="str">
        <f t="shared" si="2361"/>
        <v/>
      </c>
      <c r="U5013" s="152" t="str">
        <f t="shared" si="2344"/>
        <v/>
      </c>
      <c r="V5013" s="152" t="str">
        <f t="shared" si="2345"/>
        <v/>
      </c>
      <c r="W5013" s="153" t="str">
        <f t="shared" si="2346"/>
        <v/>
      </c>
      <c r="X5013" s="153" t="str">
        <f t="shared" si="2347"/>
        <v/>
      </c>
      <c r="Y5013" s="153" t="str">
        <f t="shared" si="2348"/>
        <v/>
      </c>
      <c r="Z5013" s="153" t="str">
        <f t="shared" si="2349"/>
        <v/>
      </c>
      <c r="AA5013" s="152" t="str">
        <f t="shared" si="2350"/>
        <v/>
      </c>
      <c r="AB5013" s="152" t="str">
        <f t="shared" si="2351"/>
        <v/>
      </c>
      <c r="AC5013" s="154" t="str">
        <f t="shared" si="2362"/>
        <v/>
      </c>
      <c r="AD5013" s="154" t="str">
        <f t="shared" si="2363"/>
        <v/>
      </c>
      <c r="AE5013" s="3" t="str">
        <f t="shared" si="2364"/>
        <v/>
      </c>
      <c r="AF5013" s="3" t="str">
        <f t="shared" si="2365"/>
        <v/>
      </c>
      <c r="AG5013" s="3" t="str">
        <f t="shared" si="2366"/>
        <v/>
      </c>
      <c r="AH5013" s="4" t="str">
        <f t="shared" si="2367"/>
        <v/>
      </c>
      <c r="AI5013" s="75" t="str">
        <f t="shared" si="2368"/>
        <v/>
      </c>
      <c r="AJ5013" s="75" t="str">
        <f t="shared" si="2369"/>
        <v/>
      </c>
    </row>
    <row r="5014" spans="1:36" ht="14.25">
      <c r="A5014" s="41" t="str">
        <f t="shared" si="2352"/>
        <v/>
      </c>
      <c r="B5014" s="150" t="str">
        <f>IF(ISNUMBER(A5014),INDEX('MetaTrader Import'!$H$13:$J$5893,TRUNC(((A5014-$A$39+1)-1)/3)+1,MOD((A5014-$A$39+1)-1,3)+1),"")</f>
        <v/>
      </c>
      <c r="C5014" s="43" t="str">
        <f t="shared" si="2373"/>
        <v/>
      </c>
      <c r="D5014" s="43" t="str">
        <f t="shared" ca="1" si="2343"/>
        <v/>
      </c>
      <c r="E5014" s="43" t="str">
        <f t="shared" si="2374"/>
        <v/>
      </c>
      <c r="F5014" s="43" t="str">
        <f t="shared" si="2375"/>
        <v/>
      </c>
      <c r="G5014" s="43" t="str">
        <f>IF(A5014&lt;&gt;"",IF(A5014&lt;Data!$G$11*0.25,$C$13/$G$32,IF(A5014&gt;Data!$G$11*0.25,$C$13,$C$13*10)),"")</f>
        <v/>
      </c>
      <c r="H5014" s="43" t="str">
        <f>IF(A5014&lt;&gt;"",IF(Data!$G$9="constant",$C$13,IF(Data!$G$9="squeeze",G5014,F5014)),"")</f>
        <v/>
      </c>
      <c r="I5014" s="38" t="str">
        <f ca="1">IF(ISNUMBER(A5014),NORMINV(RAND(),0,IF(AND(Data!$G$9="squeeze",A5014&lt;Data!$G$11*0.25),$H$32,1)*$C$30*$C$13)*($C$14*$C$12),"")</f>
        <v/>
      </c>
      <c r="J5014" s="42" t="str">
        <f ca="1">IFERROR(IF(Data!$C$6="Real",B5014,I5014+J5013+($C$14*$C$12)*(NORMINV(RAND(),$C$15,CHOOSE($G$13,$C$13,F5014,G5014)))),"")</f>
        <v/>
      </c>
      <c r="K5014" s="88" t="str">
        <f>IF(ISNUMBER(A5014), IF($G$16="fixed",$G$17,MIN(H5014*Data!$C$7*$C$16*0.5,$C$17*Data!$C$7))*$C$12,"")</f>
        <v/>
      </c>
      <c r="L5014" s="42" t="str">
        <f t="shared" ca="1" si="2370"/>
        <v/>
      </c>
      <c r="M5014" s="44" t="str">
        <f t="shared" ca="1" si="2371"/>
        <v/>
      </c>
      <c r="N5014" s="44" t="str">
        <f t="shared" ca="1" si="2372"/>
        <v/>
      </c>
      <c r="O5014" s="108" t="str">
        <f t="shared" si="2356"/>
        <v/>
      </c>
      <c r="P5014" s="102" t="str">
        <f t="shared" si="2357"/>
        <v/>
      </c>
      <c r="Q5014" s="102" t="str">
        <f t="shared" si="2358"/>
        <v/>
      </c>
      <c r="R5014" s="120" t="str">
        <f t="shared" si="2359"/>
        <v/>
      </c>
      <c r="S5014" s="54" t="str">
        <f t="shared" si="2360"/>
        <v/>
      </c>
      <c r="T5014" s="5" t="str">
        <f t="shared" si="2361"/>
        <v/>
      </c>
      <c r="U5014" s="152" t="str">
        <f t="shared" si="2344"/>
        <v/>
      </c>
      <c r="V5014" s="152" t="str">
        <f t="shared" si="2345"/>
        <v/>
      </c>
      <c r="W5014" s="153" t="str">
        <f t="shared" si="2346"/>
        <v/>
      </c>
      <c r="X5014" s="153" t="str">
        <f t="shared" si="2347"/>
        <v/>
      </c>
      <c r="Y5014" s="153" t="str">
        <f t="shared" si="2348"/>
        <v/>
      </c>
      <c r="Z5014" s="153" t="str">
        <f t="shared" si="2349"/>
        <v/>
      </c>
      <c r="AA5014" s="152" t="str">
        <f t="shared" si="2350"/>
        <v/>
      </c>
      <c r="AB5014" s="152" t="str">
        <f t="shared" si="2351"/>
        <v/>
      </c>
      <c r="AC5014" s="154" t="str">
        <f t="shared" si="2362"/>
        <v/>
      </c>
      <c r="AD5014" s="154" t="str">
        <f t="shared" si="2363"/>
        <v/>
      </c>
      <c r="AE5014" s="3" t="str">
        <f t="shared" si="2364"/>
        <v/>
      </c>
      <c r="AF5014" s="3" t="str">
        <f t="shared" si="2365"/>
        <v/>
      </c>
      <c r="AG5014" s="3" t="str">
        <f t="shared" si="2366"/>
        <v/>
      </c>
      <c r="AH5014" s="4" t="str">
        <f t="shared" si="2367"/>
        <v/>
      </c>
      <c r="AI5014" s="75" t="str">
        <f t="shared" si="2368"/>
        <v/>
      </c>
      <c r="AJ5014" s="75" t="str">
        <f t="shared" si="2369"/>
        <v/>
      </c>
    </row>
    <row r="5015" spans="1:36" ht="14.25">
      <c r="A5015" s="41" t="str">
        <f t="shared" si="2352"/>
        <v/>
      </c>
      <c r="B5015" s="150" t="str">
        <f>IF(ISNUMBER(A5015),INDEX('MetaTrader Import'!$H$13:$J$5893,TRUNC(((A5015-$A$39+1)-1)/3)+1,MOD((A5015-$A$39+1)-1,3)+1),"")</f>
        <v/>
      </c>
      <c r="C5015" s="43" t="str">
        <f t="shared" si="2373"/>
        <v/>
      </c>
      <c r="D5015" s="43" t="str">
        <f t="shared" ca="1" si="2343"/>
        <v/>
      </c>
      <c r="E5015" s="43" t="str">
        <f t="shared" si="2374"/>
        <v/>
      </c>
      <c r="F5015" s="43" t="str">
        <f t="shared" si="2375"/>
        <v/>
      </c>
      <c r="G5015" s="43" t="str">
        <f>IF(A5015&lt;&gt;"",IF(A5015&lt;Data!$G$11*0.25,$C$13/$G$32,IF(A5015&gt;Data!$G$11*0.25,$C$13,$C$13*10)),"")</f>
        <v/>
      </c>
      <c r="H5015" s="43" t="str">
        <f>IF(A5015&lt;&gt;"",IF(Data!$G$9="constant",$C$13,IF(Data!$G$9="squeeze",G5015,F5015)),"")</f>
        <v/>
      </c>
      <c r="I5015" s="38" t="str">
        <f ca="1">IF(ISNUMBER(A5015),NORMINV(RAND(),0,IF(AND(Data!$G$9="squeeze",A5015&lt;Data!$G$11*0.25),$H$32,1)*$C$30*$C$13)*($C$14*$C$12),"")</f>
        <v/>
      </c>
      <c r="J5015" s="42" t="str">
        <f ca="1">IFERROR(IF(Data!$C$6="Real",B5015,I5015+J5014+($C$14*$C$12)*(NORMINV(RAND(),$C$15,CHOOSE($G$13,$C$13,F5015,G5015)))),"")</f>
        <v/>
      </c>
      <c r="K5015" s="88" t="str">
        <f>IF(ISNUMBER(A5015), IF($G$16="fixed",$G$17,MIN(H5015*Data!$C$7*$C$16*0.5,$C$17*Data!$C$7))*$C$12,"")</f>
        <v/>
      </c>
      <c r="L5015" s="42" t="str">
        <f t="shared" ca="1" si="2370"/>
        <v/>
      </c>
      <c r="M5015" s="44" t="str">
        <f t="shared" ca="1" si="2371"/>
        <v/>
      </c>
      <c r="N5015" s="44" t="str">
        <f t="shared" ca="1" si="2372"/>
        <v/>
      </c>
      <c r="O5015" s="108" t="str">
        <f t="shared" si="2356"/>
        <v/>
      </c>
      <c r="P5015" s="102" t="str">
        <f t="shared" si="2357"/>
        <v/>
      </c>
      <c r="Q5015" s="102" t="str">
        <f t="shared" si="2358"/>
        <v/>
      </c>
      <c r="R5015" s="120" t="str">
        <f t="shared" si="2359"/>
        <v/>
      </c>
      <c r="S5015" s="54" t="str">
        <f t="shared" si="2360"/>
        <v/>
      </c>
      <c r="T5015" s="5" t="str">
        <f t="shared" si="2361"/>
        <v/>
      </c>
      <c r="U5015" s="152" t="str">
        <f t="shared" si="2344"/>
        <v/>
      </c>
      <c r="V5015" s="152" t="str">
        <f t="shared" si="2345"/>
        <v/>
      </c>
      <c r="W5015" s="153" t="str">
        <f t="shared" si="2346"/>
        <v/>
      </c>
      <c r="X5015" s="153" t="str">
        <f t="shared" si="2347"/>
        <v/>
      </c>
      <c r="Y5015" s="153" t="str">
        <f t="shared" si="2348"/>
        <v/>
      </c>
      <c r="Z5015" s="153" t="str">
        <f t="shared" si="2349"/>
        <v/>
      </c>
      <c r="AA5015" s="152" t="str">
        <f t="shared" si="2350"/>
        <v/>
      </c>
      <c r="AB5015" s="152" t="str">
        <f t="shared" si="2351"/>
        <v/>
      </c>
      <c r="AC5015" s="154" t="str">
        <f t="shared" si="2362"/>
        <v/>
      </c>
      <c r="AD5015" s="154" t="str">
        <f t="shared" si="2363"/>
        <v/>
      </c>
      <c r="AE5015" s="3" t="str">
        <f t="shared" si="2364"/>
        <v/>
      </c>
      <c r="AF5015" s="3" t="str">
        <f t="shared" si="2365"/>
        <v/>
      </c>
      <c r="AG5015" s="3" t="str">
        <f t="shared" si="2366"/>
        <v/>
      </c>
      <c r="AH5015" s="4" t="str">
        <f t="shared" si="2367"/>
        <v/>
      </c>
      <c r="AI5015" s="75" t="str">
        <f t="shared" si="2368"/>
        <v/>
      </c>
      <c r="AJ5015" s="75" t="str">
        <f t="shared" si="2369"/>
        <v/>
      </c>
    </row>
    <row r="5016" spans="1:36" ht="14.25">
      <c r="A5016" s="41" t="str">
        <f t="shared" si="2352"/>
        <v/>
      </c>
      <c r="B5016" s="150" t="str">
        <f>IF(ISNUMBER(A5016),INDEX('MetaTrader Import'!$H$13:$J$5893,TRUNC(((A5016-$A$39+1)-1)/3)+1,MOD((A5016-$A$39+1)-1,3)+1),"")</f>
        <v/>
      </c>
      <c r="C5016" s="43" t="str">
        <f t="shared" ref="C5016:C5037" si="2376">IF(A5016&lt;&gt;"",E5015,"")</f>
        <v/>
      </c>
      <c r="D5016" s="43" t="str">
        <f t="shared" ca="1" si="2343"/>
        <v/>
      </c>
      <c r="E5016" s="43" t="str">
        <f t="shared" ref="E5016:E5037" si="2377">IF(A5016&lt;&gt;"",C5016+D5016,"")</f>
        <v/>
      </c>
      <c r="F5016" s="43" t="str">
        <f t="shared" ref="F5016:F5037" si="2378">IF(A5016&lt;&gt;"",$C$13*ABS(E5016)/$C$23,"")</f>
        <v/>
      </c>
      <c r="G5016" s="43" t="str">
        <f>IF(A5016&lt;&gt;"",IF(A5016&lt;Data!$G$11*0.25,$C$13/$G$32,IF(A5016&gt;Data!$G$11*0.25,$C$13,$C$13*10)),"")</f>
        <v/>
      </c>
      <c r="H5016" s="43" t="str">
        <f>IF(A5016&lt;&gt;"",IF(Data!$G$9="constant",$C$13,IF(Data!$G$9="squeeze",G5016,F5016)),"")</f>
        <v/>
      </c>
      <c r="I5016" s="38" t="str">
        <f ca="1">IF(ISNUMBER(A5016),NORMINV(RAND(),0,IF(AND(Data!$G$9="squeeze",A5016&lt;Data!$G$11*0.25),$H$32,1)*$C$30*$C$13)*($C$14*$C$12),"")</f>
        <v/>
      </c>
      <c r="J5016" s="42" t="str">
        <f ca="1">IFERROR(IF(Data!$C$6="Real",B5016,I5016+J5015+($C$14*$C$12)*(NORMINV(RAND(),$C$15,CHOOSE($G$13,$C$13,F5016,G5016)))),"")</f>
        <v/>
      </c>
      <c r="K5016" s="88" t="str">
        <f>IF(ISNUMBER(A5016), IF($G$16="fixed",$G$17,MIN(H5016*Data!$C$7*$C$16*0.5,$C$17*Data!$C$7))*$C$12,"")</f>
        <v/>
      </c>
      <c r="L5016" s="42" t="str">
        <f t="shared" ca="1" si="2370"/>
        <v/>
      </c>
      <c r="M5016" s="44" t="str">
        <f t="shared" ca="1" si="2371"/>
        <v/>
      </c>
      <c r="N5016" s="44" t="str">
        <f t="shared" ca="1" si="2372"/>
        <v/>
      </c>
      <c r="O5016" s="108" t="str">
        <f t="shared" si="2356"/>
        <v/>
      </c>
      <c r="P5016" s="102" t="str">
        <f t="shared" si="2357"/>
        <v/>
      </c>
      <c r="Q5016" s="102" t="str">
        <f t="shared" si="2358"/>
        <v/>
      </c>
      <c r="R5016" s="120" t="str">
        <f t="shared" si="2359"/>
        <v/>
      </c>
      <c r="S5016" s="54" t="str">
        <f t="shared" si="2360"/>
        <v/>
      </c>
      <c r="T5016" s="5" t="str">
        <f t="shared" si="2361"/>
        <v/>
      </c>
      <c r="U5016" s="152" t="str">
        <f t="shared" si="2344"/>
        <v/>
      </c>
      <c r="V5016" s="152" t="str">
        <f t="shared" si="2345"/>
        <v/>
      </c>
      <c r="W5016" s="153" t="str">
        <f t="shared" si="2346"/>
        <v/>
      </c>
      <c r="X5016" s="153" t="str">
        <f t="shared" si="2347"/>
        <v/>
      </c>
      <c r="Y5016" s="153" t="str">
        <f t="shared" si="2348"/>
        <v/>
      </c>
      <c r="Z5016" s="153" t="str">
        <f t="shared" si="2349"/>
        <v/>
      </c>
      <c r="AA5016" s="152" t="str">
        <f t="shared" si="2350"/>
        <v/>
      </c>
      <c r="AB5016" s="152" t="str">
        <f t="shared" si="2351"/>
        <v/>
      </c>
      <c r="AC5016" s="154" t="str">
        <f t="shared" si="2362"/>
        <v/>
      </c>
      <c r="AD5016" s="154" t="str">
        <f t="shared" si="2363"/>
        <v/>
      </c>
      <c r="AE5016" s="3" t="str">
        <f t="shared" si="2364"/>
        <v/>
      </c>
      <c r="AF5016" s="3" t="str">
        <f t="shared" si="2365"/>
        <v/>
      </c>
      <c r="AG5016" s="3" t="str">
        <f t="shared" si="2366"/>
        <v/>
      </c>
      <c r="AH5016" s="4" t="str">
        <f t="shared" si="2367"/>
        <v/>
      </c>
      <c r="AI5016" s="75" t="str">
        <f t="shared" si="2368"/>
        <v/>
      </c>
      <c r="AJ5016" s="75" t="str">
        <f t="shared" si="2369"/>
        <v/>
      </c>
    </row>
    <row r="5017" spans="1:36" ht="14.25">
      <c r="A5017" s="41" t="str">
        <f t="shared" si="2352"/>
        <v/>
      </c>
      <c r="B5017" s="150" t="str">
        <f>IF(ISNUMBER(A5017),INDEX('MetaTrader Import'!$H$13:$J$5893,TRUNC(((A5017-$A$39+1)-1)/3)+1,MOD((A5017-$A$39+1)-1,3)+1),"")</f>
        <v/>
      </c>
      <c r="C5017" s="43" t="str">
        <f t="shared" si="2376"/>
        <v/>
      </c>
      <c r="D5017" s="43" t="str">
        <f t="shared" ca="1" si="2343"/>
        <v/>
      </c>
      <c r="E5017" s="43" t="str">
        <f t="shared" si="2377"/>
        <v/>
      </c>
      <c r="F5017" s="43" t="str">
        <f t="shared" si="2378"/>
        <v/>
      </c>
      <c r="G5017" s="43" t="str">
        <f>IF(A5017&lt;&gt;"",IF(A5017&lt;Data!$G$11*0.25,$C$13/$G$32,IF(A5017&gt;Data!$G$11*0.25,$C$13,$C$13*10)),"")</f>
        <v/>
      </c>
      <c r="H5017" s="43" t="str">
        <f>IF(A5017&lt;&gt;"",IF(Data!$G$9="constant",$C$13,IF(Data!$G$9="squeeze",G5017,F5017)),"")</f>
        <v/>
      </c>
      <c r="I5017" s="38" t="str">
        <f ca="1">IF(ISNUMBER(A5017),NORMINV(RAND(),0,IF(AND(Data!$G$9="squeeze",A5017&lt;Data!$G$11*0.25),$H$32,1)*$C$30*$C$13)*($C$14*$C$12),"")</f>
        <v/>
      </c>
      <c r="J5017" s="42" t="str">
        <f ca="1">IFERROR(IF(Data!$C$6="Real",B5017,I5017+J5016+($C$14*$C$12)*(NORMINV(RAND(),$C$15,CHOOSE($G$13,$C$13,F5017,G5017)))),"")</f>
        <v/>
      </c>
      <c r="K5017" s="88" t="str">
        <f>IF(ISNUMBER(A5017), IF($G$16="fixed",$G$17,MIN(H5017*Data!$C$7*$C$16*0.5,$C$17*Data!$C$7))*$C$12,"")</f>
        <v/>
      </c>
      <c r="L5017" s="42" t="str">
        <f t="shared" ca="1" si="2370"/>
        <v/>
      </c>
      <c r="M5017" s="44" t="str">
        <f t="shared" ca="1" si="2371"/>
        <v/>
      </c>
      <c r="N5017" s="44" t="str">
        <f t="shared" ca="1" si="2372"/>
        <v/>
      </c>
      <c r="O5017" s="108" t="str">
        <f t="shared" si="2356"/>
        <v/>
      </c>
      <c r="P5017" s="102" t="str">
        <f t="shared" si="2357"/>
        <v/>
      </c>
      <c r="Q5017" s="102" t="str">
        <f t="shared" si="2358"/>
        <v/>
      </c>
      <c r="R5017" s="120" t="str">
        <f t="shared" si="2359"/>
        <v/>
      </c>
      <c r="S5017" s="54" t="str">
        <f t="shared" si="2360"/>
        <v/>
      </c>
      <c r="T5017" s="5" t="str">
        <f t="shared" si="2361"/>
        <v/>
      </c>
      <c r="U5017" s="152" t="str">
        <f t="shared" si="2344"/>
        <v/>
      </c>
      <c r="V5017" s="152" t="str">
        <f t="shared" si="2345"/>
        <v/>
      </c>
      <c r="W5017" s="153" t="str">
        <f t="shared" si="2346"/>
        <v/>
      </c>
      <c r="X5017" s="153" t="str">
        <f t="shared" si="2347"/>
        <v/>
      </c>
      <c r="Y5017" s="153" t="str">
        <f t="shared" si="2348"/>
        <v/>
      </c>
      <c r="Z5017" s="153" t="str">
        <f t="shared" si="2349"/>
        <v/>
      </c>
      <c r="AA5017" s="152" t="str">
        <f t="shared" si="2350"/>
        <v/>
      </c>
      <c r="AB5017" s="152" t="str">
        <f t="shared" si="2351"/>
        <v/>
      </c>
      <c r="AC5017" s="154" t="str">
        <f t="shared" si="2362"/>
        <v/>
      </c>
      <c r="AD5017" s="154" t="str">
        <f t="shared" si="2363"/>
        <v/>
      </c>
      <c r="AE5017" s="3" t="str">
        <f t="shared" si="2364"/>
        <v/>
      </c>
      <c r="AF5017" s="3" t="str">
        <f t="shared" si="2365"/>
        <v/>
      </c>
      <c r="AG5017" s="3" t="str">
        <f t="shared" si="2366"/>
        <v/>
      </c>
      <c r="AH5017" s="4" t="str">
        <f t="shared" si="2367"/>
        <v/>
      </c>
      <c r="AI5017" s="75" t="str">
        <f t="shared" si="2368"/>
        <v/>
      </c>
      <c r="AJ5017" s="75" t="str">
        <f t="shared" si="2369"/>
        <v/>
      </c>
    </row>
    <row r="5018" spans="1:36" ht="14.25">
      <c r="A5018" s="41" t="str">
        <f t="shared" si="2352"/>
        <v/>
      </c>
      <c r="B5018" s="150" t="str">
        <f>IF(ISNUMBER(A5018),INDEX('MetaTrader Import'!$H$13:$J$5893,TRUNC(((A5018-$A$39+1)-1)/3)+1,MOD((A5018-$A$39+1)-1,3)+1),"")</f>
        <v/>
      </c>
      <c r="C5018" s="43" t="str">
        <f t="shared" si="2376"/>
        <v/>
      </c>
      <c r="D5018" s="43" t="str">
        <f t="shared" ca="1" si="2343"/>
        <v/>
      </c>
      <c r="E5018" s="43" t="str">
        <f t="shared" si="2377"/>
        <v/>
      </c>
      <c r="F5018" s="43" t="str">
        <f t="shared" si="2378"/>
        <v/>
      </c>
      <c r="G5018" s="43" t="str">
        <f>IF(A5018&lt;&gt;"",IF(A5018&lt;Data!$G$11*0.25,$C$13/$G$32,IF(A5018&gt;Data!$G$11*0.25,$C$13,$C$13*10)),"")</f>
        <v/>
      </c>
      <c r="H5018" s="43" t="str">
        <f>IF(A5018&lt;&gt;"",IF(Data!$G$9="constant",$C$13,IF(Data!$G$9="squeeze",G5018,F5018)),"")</f>
        <v/>
      </c>
      <c r="I5018" s="38" t="str">
        <f ca="1">IF(ISNUMBER(A5018),NORMINV(RAND(),0,IF(AND(Data!$G$9="squeeze",A5018&lt;Data!$G$11*0.25),$H$32,1)*$C$30*$C$13)*($C$14*$C$12),"")</f>
        <v/>
      </c>
      <c r="J5018" s="42" t="str">
        <f ca="1">IFERROR(IF(Data!$C$6="Real",B5018,I5018+J5017+($C$14*$C$12)*(NORMINV(RAND(),$C$15,CHOOSE($G$13,$C$13,F5018,G5018)))),"")</f>
        <v/>
      </c>
      <c r="K5018" s="88" t="str">
        <f>IF(ISNUMBER(A5018), IF($G$16="fixed",$G$17,MIN(H5018*Data!$C$7*$C$16*0.5,$C$17*Data!$C$7))*$C$12,"")</f>
        <v/>
      </c>
      <c r="L5018" s="42" t="str">
        <f t="shared" ca="1" si="2370"/>
        <v/>
      </c>
      <c r="M5018" s="44" t="str">
        <f t="shared" ca="1" si="2371"/>
        <v/>
      </c>
      <c r="N5018" s="44" t="str">
        <f t="shared" ca="1" si="2372"/>
        <v/>
      </c>
      <c r="O5018" s="108" t="str">
        <f t="shared" si="2356"/>
        <v/>
      </c>
      <c r="P5018" s="102" t="str">
        <f t="shared" si="2357"/>
        <v/>
      </c>
      <c r="Q5018" s="102" t="str">
        <f t="shared" si="2358"/>
        <v/>
      </c>
      <c r="R5018" s="120" t="str">
        <f t="shared" si="2359"/>
        <v/>
      </c>
      <c r="S5018" s="54" t="str">
        <f t="shared" si="2360"/>
        <v/>
      </c>
      <c r="T5018" s="5" t="str">
        <f t="shared" si="2361"/>
        <v/>
      </c>
      <c r="U5018" s="152" t="str">
        <f t="shared" si="2344"/>
        <v/>
      </c>
      <c r="V5018" s="152" t="str">
        <f t="shared" si="2345"/>
        <v/>
      </c>
      <c r="W5018" s="153" t="str">
        <f t="shared" si="2346"/>
        <v/>
      </c>
      <c r="X5018" s="153" t="str">
        <f t="shared" si="2347"/>
        <v/>
      </c>
      <c r="Y5018" s="153" t="str">
        <f t="shared" si="2348"/>
        <v/>
      </c>
      <c r="Z5018" s="153" t="str">
        <f t="shared" si="2349"/>
        <v/>
      </c>
      <c r="AA5018" s="152" t="str">
        <f t="shared" si="2350"/>
        <v/>
      </c>
      <c r="AB5018" s="152" t="str">
        <f t="shared" si="2351"/>
        <v/>
      </c>
      <c r="AC5018" s="154" t="str">
        <f t="shared" si="2362"/>
        <v/>
      </c>
      <c r="AD5018" s="154" t="str">
        <f t="shared" si="2363"/>
        <v/>
      </c>
      <c r="AE5018" s="3" t="str">
        <f t="shared" si="2364"/>
        <v/>
      </c>
      <c r="AF5018" s="3" t="str">
        <f t="shared" si="2365"/>
        <v/>
      </c>
      <c r="AG5018" s="3" t="str">
        <f t="shared" si="2366"/>
        <v/>
      </c>
      <c r="AH5018" s="4" t="str">
        <f t="shared" si="2367"/>
        <v/>
      </c>
      <c r="AI5018" s="75" t="str">
        <f t="shared" si="2368"/>
        <v/>
      </c>
      <c r="AJ5018" s="75" t="str">
        <f t="shared" si="2369"/>
        <v/>
      </c>
    </row>
    <row r="5019" spans="1:36" ht="14.25">
      <c r="A5019" s="41" t="str">
        <f t="shared" si="2352"/>
        <v/>
      </c>
      <c r="B5019" s="150" t="str">
        <f>IF(ISNUMBER(A5019),INDEX('MetaTrader Import'!$H$13:$J$5893,TRUNC(((A5019-$A$39+1)-1)/3)+1,MOD((A5019-$A$39+1)-1,3)+1),"")</f>
        <v/>
      </c>
      <c r="C5019" s="43" t="str">
        <f t="shared" si="2376"/>
        <v/>
      </c>
      <c r="D5019" s="43" t="str">
        <f t="shared" ca="1" si="2343"/>
        <v/>
      </c>
      <c r="E5019" s="43" t="str">
        <f t="shared" si="2377"/>
        <v/>
      </c>
      <c r="F5019" s="43" t="str">
        <f t="shared" si="2378"/>
        <v/>
      </c>
      <c r="G5019" s="43" t="str">
        <f>IF(A5019&lt;&gt;"",IF(A5019&lt;Data!$G$11*0.25,$C$13/$G$32,IF(A5019&gt;Data!$G$11*0.25,$C$13,$C$13*10)),"")</f>
        <v/>
      </c>
      <c r="H5019" s="43" t="str">
        <f>IF(A5019&lt;&gt;"",IF(Data!$G$9="constant",$C$13,IF(Data!$G$9="squeeze",G5019,F5019)),"")</f>
        <v/>
      </c>
      <c r="I5019" s="38" t="str">
        <f ca="1">IF(ISNUMBER(A5019),NORMINV(RAND(),0,IF(AND(Data!$G$9="squeeze",A5019&lt;Data!$G$11*0.25),$H$32,1)*$C$30*$C$13)*($C$14*$C$12),"")</f>
        <v/>
      </c>
      <c r="J5019" s="42" t="str">
        <f ca="1">IFERROR(IF(Data!$C$6="Real",B5019,I5019+J5018+($C$14*$C$12)*(NORMINV(RAND(),$C$15,CHOOSE($G$13,$C$13,F5019,G5019)))),"")</f>
        <v/>
      </c>
      <c r="K5019" s="88" t="str">
        <f>IF(ISNUMBER(A5019), IF($G$16="fixed",$G$17,MIN(H5019*Data!$C$7*$C$16*0.5,$C$17*Data!$C$7))*$C$12,"")</f>
        <v/>
      </c>
      <c r="L5019" s="42" t="str">
        <f t="shared" ca="1" si="2370"/>
        <v/>
      </c>
      <c r="M5019" s="44" t="str">
        <f t="shared" ca="1" si="2371"/>
        <v/>
      </c>
      <c r="N5019" s="44" t="str">
        <f t="shared" ca="1" si="2372"/>
        <v/>
      </c>
      <c r="O5019" s="108" t="str">
        <f t="shared" si="2356"/>
        <v/>
      </c>
      <c r="P5019" s="102" t="str">
        <f t="shared" si="2357"/>
        <v/>
      </c>
      <c r="Q5019" s="102" t="str">
        <f t="shared" si="2358"/>
        <v/>
      </c>
      <c r="R5019" s="120" t="str">
        <f t="shared" si="2359"/>
        <v/>
      </c>
      <c r="S5019" s="54" t="str">
        <f t="shared" si="2360"/>
        <v/>
      </c>
      <c r="T5019" s="5" t="str">
        <f t="shared" si="2361"/>
        <v/>
      </c>
      <c r="U5019" s="152" t="str">
        <f t="shared" si="2344"/>
        <v/>
      </c>
      <c r="V5019" s="152" t="str">
        <f t="shared" si="2345"/>
        <v/>
      </c>
      <c r="W5019" s="153" t="str">
        <f t="shared" si="2346"/>
        <v/>
      </c>
      <c r="X5019" s="153" t="str">
        <f t="shared" si="2347"/>
        <v/>
      </c>
      <c r="Y5019" s="153" t="str">
        <f t="shared" si="2348"/>
        <v/>
      </c>
      <c r="Z5019" s="153" t="str">
        <f t="shared" si="2349"/>
        <v/>
      </c>
      <c r="AA5019" s="152" t="str">
        <f t="shared" si="2350"/>
        <v/>
      </c>
      <c r="AB5019" s="152" t="str">
        <f t="shared" si="2351"/>
        <v/>
      </c>
      <c r="AC5019" s="154" t="str">
        <f t="shared" si="2362"/>
        <v/>
      </c>
      <c r="AD5019" s="154" t="str">
        <f t="shared" si="2363"/>
        <v/>
      </c>
      <c r="AE5019" s="3" t="str">
        <f t="shared" si="2364"/>
        <v/>
      </c>
      <c r="AF5019" s="3" t="str">
        <f t="shared" si="2365"/>
        <v/>
      </c>
      <c r="AG5019" s="3" t="str">
        <f t="shared" si="2366"/>
        <v/>
      </c>
      <c r="AH5019" s="4" t="str">
        <f t="shared" si="2367"/>
        <v/>
      </c>
      <c r="AI5019" s="75" t="str">
        <f t="shared" si="2368"/>
        <v/>
      </c>
      <c r="AJ5019" s="75" t="str">
        <f t="shared" si="2369"/>
        <v/>
      </c>
    </row>
    <row r="5020" spans="1:36" ht="14.25">
      <c r="A5020" s="41" t="str">
        <f t="shared" si="2352"/>
        <v/>
      </c>
      <c r="B5020" s="150" t="str">
        <f>IF(ISNUMBER(A5020),INDEX('MetaTrader Import'!$H$13:$J$5893,TRUNC(((A5020-$A$39+1)-1)/3)+1,MOD((A5020-$A$39+1)-1,3)+1),"")</f>
        <v/>
      </c>
      <c r="C5020" s="43" t="str">
        <f t="shared" si="2376"/>
        <v/>
      </c>
      <c r="D5020" s="43" t="str">
        <f t="shared" ca="1" si="2343"/>
        <v/>
      </c>
      <c r="E5020" s="43" t="str">
        <f t="shared" si="2377"/>
        <v/>
      </c>
      <c r="F5020" s="43" t="str">
        <f t="shared" si="2378"/>
        <v/>
      </c>
      <c r="G5020" s="43" t="str">
        <f>IF(A5020&lt;&gt;"",IF(A5020&lt;Data!$G$11*0.25,$C$13/$G$32,IF(A5020&gt;Data!$G$11*0.25,$C$13,$C$13*10)),"")</f>
        <v/>
      </c>
      <c r="H5020" s="43" t="str">
        <f>IF(A5020&lt;&gt;"",IF(Data!$G$9="constant",$C$13,IF(Data!$G$9="squeeze",G5020,F5020)),"")</f>
        <v/>
      </c>
      <c r="I5020" s="38" t="str">
        <f ca="1">IF(ISNUMBER(A5020),NORMINV(RAND(),0,IF(AND(Data!$G$9="squeeze",A5020&lt;Data!$G$11*0.25),$H$32,1)*$C$30*$C$13)*($C$14*$C$12),"")</f>
        <v/>
      </c>
      <c r="J5020" s="42" t="str">
        <f ca="1">IFERROR(IF(Data!$C$6="Real",B5020,I5020+J5019+($C$14*$C$12)*(NORMINV(RAND(),$C$15,CHOOSE($G$13,$C$13,F5020,G5020)))),"")</f>
        <v/>
      </c>
      <c r="K5020" s="88" t="str">
        <f>IF(ISNUMBER(A5020), IF($G$16="fixed",$G$17,MIN(H5020*Data!$C$7*$C$16*0.5,$C$17*Data!$C$7))*$C$12,"")</f>
        <v/>
      </c>
      <c r="L5020" s="42" t="str">
        <f t="shared" ca="1" si="2370"/>
        <v/>
      </c>
      <c r="M5020" s="44" t="str">
        <f t="shared" ca="1" si="2371"/>
        <v/>
      </c>
      <c r="N5020" s="44" t="str">
        <f t="shared" ca="1" si="2372"/>
        <v/>
      </c>
      <c r="O5020" s="108" t="str">
        <f t="shared" si="2356"/>
        <v/>
      </c>
      <c r="P5020" s="102" t="str">
        <f t="shared" si="2357"/>
        <v/>
      </c>
      <c r="Q5020" s="102" t="str">
        <f t="shared" si="2358"/>
        <v/>
      </c>
      <c r="R5020" s="120" t="str">
        <f t="shared" si="2359"/>
        <v/>
      </c>
      <c r="S5020" s="54" t="str">
        <f t="shared" si="2360"/>
        <v/>
      </c>
      <c r="T5020" s="5" t="str">
        <f t="shared" si="2361"/>
        <v/>
      </c>
      <c r="U5020" s="152" t="str">
        <f t="shared" si="2344"/>
        <v/>
      </c>
      <c r="V5020" s="152" t="str">
        <f t="shared" si="2345"/>
        <v/>
      </c>
      <c r="W5020" s="153" t="str">
        <f t="shared" si="2346"/>
        <v/>
      </c>
      <c r="X5020" s="153" t="str">
        <f t="shared" si="2347"/>
        <v/>
      </c>
      <c r="Y5020" s="153" t="str">
        <f t="shared" si="2348"/>
        <v/>
      </c>
      <c r="Z5020" s="153" t="str">
        <f t="shared" si="2349"/>
        <v/>
      </c>
      <c r="AA5020" s="152" t="str">
        <f t="shared" si="2350"/>
        <v/>
      </c>
      <c r="AB5020" s="152" t="str">
        <f t="shared" si="2351"/>
        <v/>
      </c>
      <c r="AC5020" s="154" t="str">
        <f t="shared" si="2362"/>
        <v/>
      </c>
      <c r="AD5020" s="154" t="str">
        <f t="shared" si="2363"/>
        <v/>
      </c>
      <c r="AE5020" s="3" t="str">
        <f t="shared" si="2364"/>
        <v/>
      </c>
      <c r="AF5020" s="3" t="str">
        <f t="shared" si="2365"/>
        <v/>
      </c>
      <c r="AG5020" s="3" t="str">
        <f t="shared" si="2366"/>
        <v/>
      </c>
      <c r="AH5020" s="4" t="str">
        <f t="shared" si="2367"/>
        <v/>
      </c>
      <c r="AI5020" s="75" t="str">
        <f t="shared" si="2368"/>
        <v/>
      </c>
      <c r="AJ5020" s="75" t="str">
        <f t="shared" si="2369"/>
        <v/>
      </c>
    </row>
    <row r="5021" spans="1:36" ht="14.25">
      <c r="A5021" s="41" t="str">
        <f t="shared" si="2352"/>
        <v/>
      </c>
      <c r="B5021" s="150" t="str">
        <f>IF(ISNUMBER(A5021),INDEX('MetaTrader Import'!$H$13:$J$5893,TRUNC(((A5021-$A$39+1)-1)/3)+1,MOD((A5021-$A$39+1)-1,3)+1),"")</f>
        <v/>
      </c>
      <c r="C5021" s="43" t="str">
        <f t="shared" si="2376"/>
        <v/>
      </c>
      <c r="D5021" s="43" t="str">
        <f t="shared" ca="1" si="2343"/>
        <v/>
      </c>
      <c r="E5021" s="43" t="str">
        <f t="shared" si="2377"/>
        <v/>
      </c>
      <c r="F5021" s="43" t="str">
        <f t="shared" si="2378"/>
        <v/>
      </c>
      <c r="G5021" s="43" t="str">
        <f>IF(A5021&lt;&gt;"",IF(A5021&lt;Data!$G$11*0.25,$C$13/$G$32,IF(A5021&gt;Data!$G$11*0.25,$C$13,$C$13*10)),"")</f>
        <v/>
      </c>
      <c r="H5021" s="43" t="str">
        <f>IF(A5021&lt;&gt;"",IF(Data!$G$9="constant",$C$13,IF(Data!$G$9="squeeze",G5021,F5021)),"")</f>
        <v/>
      </c>
      <c r="I5021" s="38" t="str">
        <f ca="1">IF(ISNUMBER(A5021),NORMINV(RAND(),0,IF(AND(Data!$G$9="squeeze",A5021&lt;Data!$G$11*0.25),$H$32,1)*$C$30*$C$13)*($C$14*$C$12),"")</f>
        <v/>
      </c>
      <c r="J5021" s="42" t="str">
        <f ca="1">IFERROR(IF(Data!$C$6="Real",B5021,I5021+J5020+($C$14*$C$12)*(NORMINV(RAND(),$C$15,CHOOSE($G$13,$C$13,F5021,G5021)))),"")</f>
        <v/>
      </c>
      <c r="K5021" s="88" t="str">
        <f>IF(ISNUMBER(A5021), IF($G$16="fixed",$G$17,MIN(H5021*Data!$C$7*$C$16*0.5,$C$17*Data!$C$7))*$C$12,"")</f>
        <v/>
      </c>
      <c r="L5021" s="42" t="str">
        <f t="shared" ca="1" si="2370"/>
        <v/>
      </c>
      <c r="M5021" s="44" t="str">
        <f t="shared" ca="1" si="2371"/>
        <v/>
      </c>
      <c r="N5021" s="44" t="str">
        <f t="shared" ca="1" si="2372"/>
        <v/>
      </c>
      <c r="O5021" s="108" t="str">
        <f t="shared" si="2356"/>
        <v/>
      </c>
      <c r="P5021" s="102" t="str">
        <f t="shared" si="2357"/>
        <v/>
      </c>
      <c r="Q5021" s="102" t="str">
        <f t="shared" si="2358"/>
        <v/>
      </c>
      <c r="R5021" s="120" t="str">
        <f t="shared" si="2359"/>
        <v/>
      </c>
      <c r="S5021" s="54" t="str">
        <f t="shared" si="2360"/>
        <v/>
      </c>
      <c r="T5021" s="5" t="str">
        <f t="shared" si="2361"/>
        <v/>
      </c>
      <c r="U5021" s="152" t="str">
        <f t="shared" si="2344"/>
        <v/>
      </c>
      <c r="V5021" s="152" t="str">
        <f t="shared" si="2345"/>
        <v/>
      </c>
      <c r="W5021" s="153" t="str">
        <f t="shared" si="2346"/>
        <v/>
      </c>
      <c r="X5021" s="153" t="str">
        <f t="shared" si="2347"/>
        <v/>
      </c>
      <c r="Y5021" s="153" t="str">
        <f t="shared" si="2348"/>
        <v/>
      </c>
      <c r="Z5021" s="153" t="str">
        <f t="shared" si="2349"/>
        <v/>
      </c>
      <c r="AA5021" s="152" t="str">
        <f t="shared" si="2350"/>
        <v/>
      </c>
      <c r="AB5021" s="152" t="str">
        <f t="shared" si="2351"/>
        <v/>
      </c>
      <c r="AC5021" s="154" t="str">
        <f t="shared" si="2362"/>
        <v/>
      </c>
      <c r="AD5021" s="154" t="str">
        <f t="shared" si="2363"/>
        <v/>
      </c>
      <c r="AE5021" s="3" t="str">
        <f t="shared" si="2364"/>
        <v/>
      </c>
      <c r="AF5021" s="3" t="str">
        <f t="shared" si="2365"/>
        <v/>
      </c>
      <c r="AG5021" s="3" t="str">
        <f t="shared" si="2366"/>
        <v/>
      </c>
      <c r="AH5021" s="4" t="str">
        <f t="shared" si="2367"/>
        <v/>
      </c>
      <c r="AI5021" s="75" t="str">
        <f t="shared" si="2368"/>
        <v/>
      </c>
      <c r="AJ5021" s="75" t="str">
        <f t="shared" si="2369"/>
        <v/>
      </c>
    </row>
    <row r="5022" spans="1:36" ht="14.25">
      <c r="A5022" s="41" t="str">
        <f t="shared" si="2352"/>
        <v/>
      </c>
      <c r="B5022" s="150" t="str">
        <f>IF(ISNUMBER(A5022),INDEX('MetaTrader Import'!$H$13:$J$5893,TRUNC(((A5022-$A$39+1)-1)/3)+1,MOD((A5022-$A$39+1)-1,3)+1),"")</f>
        <v/>
      </c>
      <c r="C5022" s="43" t="str">
        <f t="shared" si="2376"/>
        <v/>
      </c>
      <c r="D5022" s="43" t="str">
        <f t="shared" ca="1" si="2343"/>
        <v/>
      </c>
      <c r="E5022" s="43" t="str">
        <f t="shared" si="2377"/>
        <v/>
      </c>
      <c r="F5022" s="43" t="str">
        <f t="shared" si="2378"/>
        <v/>
      </c>
      <c r="G5022" s="43" t="str">
        <f>IF(A5022&lt;&gt;"",IF(A5022&lt;Data!$G$11*0.25,$C$13/$G$32,IF(A5022&gt;Data!$G$11*0.25,$C$13,$C$13*10)),"")</f>
        <v/>
      </c>
      <c r="H5022" s="43" t="str">
        <f>IF(A5022&lt;&gt;"",IF(Data!$G$9="constant",$C$13,IF(Data!$G$9="squeeze",G5022,F5022)),"")</f>
        <v/>
      </c>
      <c r="I5022" s="38" t="str">
        <f ca="1">IF(ISNUMBER(A5022),NORMINV(RAND(),0,IF(AND(Data!$G$9="squeeze",A5022&lt;Data!$G$11*0.25),$H$32,1)*$C$30*$C$13)*($C$14*$C$12),"")</f>
        <v/>
      </c>
      <c r="J5022" s="42" t="str">
        <f ca="1">IFERROR(IF(Data!$C$6="Real",B5022,I5022+J5021+($C$14*$C$12)*(NORMINV(RAND(),$C$15,CHOOSE($G$13,$C$13,F5022,G5022)))),"")</f>
        <v/>
      </c>
      <c r="K5022" s="88" t="str">
        <f>IF(ISNUMBER(A5022), IF($G$16="fixed",$G$17,MIN(H5022*Data!$C$7*$C$16*0.5,$C$17*Data!$C$7))*$C$12,"")</f>
        <v/>
      </c>
      <c r="L5022" s="42" t="str">
        <f t="shared" ca="1" si="2370"/>
        <v/>
      </c>
      <c r="M5022" s="44" t="str">
        <f t="shared" ca="1" si="2371"/>
        <v/>
      </c>
      <c r="N5022" s="44" t="str">
        <f t="shared" ca="1" si="2372"/>
        <v/>
      </c>
      <c r="O5022" s="108" t="str">
        <f t="shared" si="2356"/>
        <v/>
      </c>
      <c r="P5022" s="102" t="str">
        <f t="shared" si="2357"/>
        <v/>
      </c>
      <c r="Q5022" s="102" t="str">
        <f t="shared" si="2358"/>
        <v/>
      </c>
      <c r="R5022" s="120" t="str">
        <f t="shared" si="2359"/>
        <v/>
      </c>
      <c r="S5022" s="54" t="str">
        <f t="shared" si="2360"/>
        <v/>
      </c>
      <c r="T5022" s="5" t="str">
        <f t="shared" si="2361"/>
        <v/>
      </c>
      <c r="U5022" s="152" t="str">
        <f t="shared" si="2344"/>
        <v/>
      </c>
      <c r="V5022" s="152" t="str">
        <f t="shared" si="2345"/>
        <v/>
      </c>
      <c r="W5022" s="153" t="str">
        <f t="shared" si="2346"/>
        <v/>
      </c>
      <c r="X5022" s="153" t="str">
        <f t="shared" si="2347"/>
        <v/>
      </c>
      <c r="Y5022" s="153" t="str">
        <f t="shared" si="2348"/>
        <v/>
      </c>
      <c r="Z5022" s="153" t="str">
        <f t="shared" si="2349"/>
        <v/>
      </c>
      <c r="AA5022" s="152" t="str">
        <f t="shared" si="2350"/>
        <v/>
      </c>
      <c r="AB5022" s="152" t="str">
        <f t="shared" si="2351"/>
        <v/>
      </c>
      <c r="AC5022" s="154" t="str">
        <f t="shared" si="2362"/>
        <v/>
      </c>
      <c r="AD5022" s="154" t="str">
        <f t="shared" si="2363"/>
        <v/>
      </c>
      <c r="AE5022" s="3" t="str">
        <f t="shared" si="2364"/>
        <v/>
      </c>
      <c r="AF5022" s="3" t="str">
        <f t="shared" si="2365"/>
        <v/>
      </c>
      <c r="AG5022" s="3" t="str">
        <f t="shared" si="2366"/>
        <v/>
      </c>
      <c r="AH5022" s="4" t="str">
        <f t="shared" si="2367"/>
        <v/>
      </c>
      <c r="AI5022" s="75" t="str">
        <f t="shared" si="2368"/>
        <v/>
      </c>
      <c r="AJ5022" s="75" t="str">
        <f t="shared" si="2369"/>
        <v/>
      </c>
    </row>
    <row r="5023" spans="1:36" ht="14.25">
      <c r="A5023" s="41" t="str">
        <f t="shared" si="2352"/>
        <v/>
      </c>
      <c r="B5023" s="150" t="str">
        <f>IF(ISNUMBER(A5023),INDEX('MetaTrader Import'!$H$13:$J$5893,TRUNC(((A5023-$A$39+1)-1)/3)+1,MOD((A5023-$A$39+1)-1,3)+1),"")</f>
        <v/>
      </c>
      <c r="C5023" s="43" t="str">
        <f t="shared" si="2376"/>
        <v/>
      </c>
      <c r="D5023" s="43" t="str">
        <f t="shared" ca="1" si="2343"/>
        <v/>
      </c>
      <c r="E5023" s="43" t="str">
        <f t="shared" si="2377"/>
        <v/>
      </c>
      <c r="F5023" s="43" t="str">
        <f t="shared" si="2378"/>
        <v/>
      </c>
      <c r="G5023" s="43" t="str">
        <f>IF(A5023&lt;&gt;"",IF(A5023&lt;Data!$G$11*0.25,$C$13/$G$32,IF(A5023&gt;Data!$G$11*0.25,$C$13,$C$13*10)),"")</f>
        <v/>
      </c>
      <c r="H5023" s="43" t="str">
        <f>IF(A5023&lt;&gt;"",IF(Data!$G$9="constant",$C$13,IF(Data!$G$9="squeeze",G5023,F5023)),"")</f>
        <v/>
      </c>
      <c r="I5023" s="38" t="str">
        <f ca="1">IF(ISNUMBER(A5023),NORMINV(RAND(),0,IF(AND(Data!$G$9="squeeze",A5023&lt;Data!$G$11*0.25),$H$32,1)*$C$30*$C$13)*($C$14*$C$12),"")</f>
        <v/>
      </c>
      <c r="J5023" s="42" t="str">
        <f ca="1">IFERROR(IF(Data!$C$6="Real",B5023,I5023+J5022+($C$14*$C$12)*(NORMINV(RAND(),$C$15,CHOOSE($G$13,$C$13,F5023,G5023)))),"")</f>
        <v/>
      </c>
      <c r="K5023" s="88" t="str">
        <f>IF(ISNUMBER(A5023), IF($G$16="fixed",$G$17,MIN(H5023*Data!$C$7*$C$16*0.5,$C$17*Data!$C$7))*$C$12,"")</f>
        <v/>
      </c>
      <c r="L5023" s="42" t="str">
        <f t="shared" ca="1" si="2370"/>
        <v/>
      </c>
      <c r="M5023" s="44" t="str">
        <f t="shared" ca="1" si="2371"/>
        <v/>
      </c>
      <c r="N5023" s="44" t="str">
        <f t="shared" ca="1" si="2372"/>
        <v/>
      </c>
      <c r="O5023" s="108" t="str">
        <f t="shared" si="2356"/>
        <v/>
      </c>
      <c r="P5023" s="102" t="str">
        <f t="shared" si="2357"/>
        <v/>
      </c>
      <c r="Q5023" s="102" t="str">
        <f t="shared" si="2358"/>
        <v/>
      </c>
      <c r="R5023" s="120" t="str">
        <f t="shared" si="2359"/>
        <v/>
      </c>
      <c r="S5023" s="54" t="str">
        <f t="shared" si="2360"/>
        <v/>
      </c>
      <c r="T5023" s="5" t="str">
        <f t="shared" si="2361"/>
        <v/>
      </c>
      <c r="U5023" s="152" t="str">
        <f t="shared" si="2344"/>
        <v/>
      </c>
      <c r="V5023" s="152" t="str">
        <f t="shared" si="2345"/>
        <v/>
      </c>
      <c r="W5023" s="153" t="str">
        <f t="shared" si="2346"/>
        <v/>
      </c>
      <c r="X5023" s="153" t="str">
        <f t="shared" si="2347"/>
        <v/>
      </c>
      <c r="Y5023" s="153" t="str">
        <f t="shared" si="2348"/>
        <v/>
      </c>
      <c r="Z5023" s="153" t="str">
        <f t="shared" si="2349"/>
        <v/>
      </c>
      <c r="AA5023" s="152" t="str">
        <f t="shared" si="2350"/>
        <v/>
      </c>
      <c r="AB5023" s="152" t="str">
        <f t="shared" si="2351"/>
        <v/>
      </c>
      <c r="AC5023" s="154" t="str">
        <f t="shared" si="2362"/>
        <v/>
      </c>
      <c r="AD5023" s="154" t="str">
        <f t="shared" si="2363"/>
        <v/>
      </c>
      <c r="AE5023" s="3" t="str">
        <f t="shared" si="2364"/>
        <v/>
      </c>
      <c r="AF5023" s="3" t="str">
        <f t="shared" si="2365"/>
        <v/>
      </c>
      <c r="AG5023" s="3" t="str">
        <f t="shared" si="2366"/>
        <v/>
      </c>
      <c r="AH5023" s="4" t="str">
        <f t="shared" si="2367"/>
        <v/>
      </c>
      <c r="AI5023" s="75" t="str">
        <f t="shared" si="2368"/>
        <v/>
      </c>
      <c r="AJ5023" s="75" t="str">
        <f t="shared" si="2369"/>
        <v/>
      </c>
    </row>
    <row r="5024" spans="1:36" ht="14.25">
      <c r="A5024" s="41" t="str">
        <f t="shared" si="2352"/>
        <v/>
      </c>
      <c r="B5024" s="150" t="str">
        <f>IF(ISNUMBER(A5024),INDEX('MetaTrader Import'!$H$13:$J$5893,TRUNC(((A5024-$A$39+1)-1)/3)+1,MOD((A5024-$A$39+1)-1,3)+1),"")</f>
        <v/>
      </c>
      <c r="C5024" s="43" t="str">
        <f t="shared" si="2376"/>
        <v/>
      </c>
      <c r="D5024" s="43" t="str">
        <f t="shared" ca="1" si="2343"/>
        <v/>
      </c>
      <c r="E5024" s="43" t="str">
        <f t="shared" si="2377"/>
        <v/>
      </c>
      <c r="F5024" s="43" t="str">
        <f t="shared" si="2378"/>
        <v/>
      </c>
      <c r="G5024" s="43" t="str">
        <f>IF(A5024&lt;&gt;"",IF(A5024&lt;Data!$G$11*0.25,$C$13/$G$32,IF(A5024&gt;Data!$G$11*0.25,$C$13,$C$13*10)),"")</f>
        <v/>
      </c>
      <c r="H5024" s="43" t="str">
        <f>IF(A5024&lt;&gt;"",IF(Data!$G$9="constant",$C$13,IF(Data!$G$9="squeeze",G5024,F5024)),"")</f>
        <v/>
      </c>
      <c r="I5024" s="38" t="str">
        <f ca="1">IF(ISNUMBER(A5024),NORMINV(RAND(),0,IF(AND(Data!$G$9="squeeze",A5024&lt;Data!$G$11*0.25),$H$32,1)*$C$30*$C$13)*($C$14*$C$12),"")</f>
        <v/>
      </c>
      <c r="J5024" s="42" t="str">
        <f ca="1">IFERROR(IF(Data!$C$6="Real",B5024,I5024+J5023+($C$14*$C$12)*(NORMINV(RAND(),$C$15,CHOOSE($G$13,$C$13,F5024,G5024)))),"")</f>
        <v/>
      </c>
      <c r="K5024" s="88" t="str">
        <f>IF(ISNUMBER(A5024), IF($G$16="fixed",$G$17,MIN(H5024*Data!$C$7*$C$16*0.5,$C$17*Data!$C$7))*$C$12,"")</f>
        <v/>
      </c>
      <c r="L5024" s="42" t="str">
        <f t="shared" ca="1" si="2370"/>
        <v/>
      </c>
      <c r="M5024" s="44" t="str">
        <f t="shared" ca="1" si="2371"/>
        <v/>
      </c>
      <c r="N5024" s="44" t="str">
        <f t="shared" ca="1" si="2372"/>
        <v/>
      </c>
      <c r="O5024" s="108" t="str">
        <f t="shared" si="2356"/>
        <v/>
      </c>
      <c r="P5024" s="102" t="str">
        <f t="shared" si="2357"/>
        <v/>
      </c>
      <c r="Q5024" s="102" t="str">
        <f t="shared" si="2358"/>
        <v/>
      </c>
      <c r="R5024" s="120" t="str">
        <f t="shared" si="2359"/>
        <v/>
      </c>
      <c r="S5024" s="54" t="str">
        <f t="shared" si="2360"/>
        <v/>
      </c>
      <c r="T5024" s="5" t="str">
        <f t="shared" si="2361"/>
        <v/>
      </c>
      <c r="U5024" s="152" t="str">
        <f t="shared" si="2344"/>
        <v/>
      </c>
      <c r="V5024" s="152" t="str">
        <f t="shared" si="2345"/>
        <v/>
      </c>
      <c r="W5024" s="153" t="str">
        <f t="shared" si="2346"/>
        <v/>
      </c>
      <c r="X5024" s="153" t="str">
        <f t="shared" si="2347"/>
        <v/>
      </c>
      <c r="Y5024" s="153" t="str">
        <f t="shared" si="2348"/>
        <v/>
      </c>
      <c r="Z5024" s="153" t="str">
        <f t="shared" si="2349"/>
        <v/>
      </c>
      <c r="AA5024" s="152" t="str">
        <f t="shared" si="2350"/>
        <v/>
      </c>
      <c r="AB5024" s="152" t="str">
        <f t="shared" si="2351"/>
        <v/>
      </c>
      <c r="AC5024" s="154" t="str">
        <f t="shared" si="2362"/>
        <v/>
      </c>
      <c r="AD5024" s="154" t="str">
        <f t="shared" si="2363"/>
        <v/>
      </c>
      <c r="AE5024" s="3" t="str">
        <f t="shared" si="2364"/>
        <v/>
      </c>
      <c r="AF5024" s="3" t="str">
        <f t="shared" si="2365"/>
        <v/>
      </c>
      <c r="AG5024" s="3" t="str">
        <f t="shared" si="2366"/>
        <v/>
      </c>
      <c r="AH5024" s="4" t="str">
        <f t="shared" si="2367"/>
        <v/>
      </c>
      <c r="AI5024" s="75" t="str">
        <f t="shared" si="2368"/>
        <v/>
      </c>
      <c r="AJ5024" s="75" t="str">
        <f t="shared" si="2369"/>
        <v/>
      </c>
    </row>
    <row r="5025" spans="1:36" ht="14.25">
      <c r="A5025" s="41" t="str">
        <f t="shared" si="2352"/>
        <v/>
      </c>
      <c r="B5025" s="150" t="str">
        <f>IF(ISNUMBER(A5025),INDEX('MetaTrader Import'!$H$13:$J$5893,TRUNC(((A5025-$A$39+1)-1)/3)+1,MOD((A5025-$A$39+1)-1,3)+1),"")</f>
        <v/>
      </c>
      <c r="C5025" s="43" t="str">
        <f t="shared" si="2376"/>
        <v/>
      </c>
      <c r="D5025" s="43" t="str">
        <f t="shared" ca="1" si="2343"/>
        <v/>
      </c>
      <c r="E5025" s="43" t="str">
        <f t="shared" si="2377"/>
        <v/>
      </c>
      <c r="F5025" s="43" t="str">
        <f t="shared" si="2378"/>
        <v/>
      </c>
      <c r="G5025" s="43" t="str">
        <f>IF(A5025&lt;&gt;"",IF(A5025&lt;Data!$G$11*0.25,$C$13/$G$32,IF(A5025&gt;Data!$G$11*0.25,$C$13,$C$13*10)),"")</f>
        <v/>
      </c>
      <c r="H5025" s="43" t="str">
        <f>IF(A5025&lt;&gt;"",IF(Data!$G$9="constant",$C$13,IF(Data!$G$9="squeeze",G5025,F5025)),"")</f>
        <v/>
      </c>
      <c r="I5025" s="38" t="str">
        <f ca="1">IF(ISNUMBER(A5025),NORMINV(RAND(),0,IF(AND(Data!$G$9="squeeze",A5025&lt;Data!$G$11*0.25),$H$32,1)*$C$30*$C$13)*($C$14*$C$12),"")</f>
        <v/>
      </c>
      <c r="J5025" s="42" t="str">
        <f ca="1">IFERROR(IF(Data!$C$6="Real",B5025,I5025+J5024+($C$14*$C$12)*(NORMINV(RAND(),$C$15,CHOOSE($G$13,$C$13,F5025,G5025)))),"")</f>
        <v/>
      </c>
      <c r="K5025" s="88" t="str">
        <f>IF(ISNUMBER(A5025), IF($G$16="fixed",$G$17,MIN(H5025*Data!$C$7*$C$16*0.5,$C$17*Data!$C$7))*$C$12,"")</f>
        <v/>
      </c>
      <c r="L5025" s="42" t="str">
        <f t="shared" ca="1" si="2370"/>
        <v/>
      </c>
      <c r="M5025" s="44" t="str">
        <f t="shared" ca="1" si="2371"/>
        <v/>
      </c>
      <c r="N5025" s="44" t="str">
        <f t="shared" ca="1" si="2372"/>
        <v/>
      </c>
      <c r="O5025" s="108" t="str">
        <f t="shared" si="2356"/>
        <v/>
      </c>
      <c r="P5025" s="102" t="str">
        <f t="shared" si="2357"/>
        <v/>
      </c>
      <c r="Q5025" s="102" t="str">
        <f t="shared" si="2358"/>
        <v/>
      </c>
      <c r="R5025" s="120" t="str">
        <f t="shared" si="2359"/>
        <v/>
      </c>
      <c r="S5025" s="54" t="str">
        <f t="shared" si="2360"/>
        <v/>
      </c>
      <c r="T5025" s="5" t="str">
        <f t="shared" si="2361"/>
        <v/>
      </c>
      <c r="U5025" s="152" t="str">
        <f t="shared" si="2344"/>
        <v/>
      </c>
      <c r="V5025" s="152" t="str">
        <f t="shared" si="2345"/>
        <v/>
      </c>
      <c r="W5025" s="153" t="str">
        <f t="shared" si="2346"/>
        <v/>
      </c>
      <c r="X5025" s="153" t="str">
        <f t="shared" si="2347"/>
        <v/>
      </c>
      <c r="Y5025" s="153" t="str">
        <f t="shared" si="2348"/>
        <v/>
      </c>
      <c r="Z5025" s="153" t="str">
        <f t="shared" si="2349"/>
        <v/>
      </c>
      <c r="AA5025" s="152" t="str">
        <f t="shared" si="2350"/>
        <v/>
      </c>
      <c r="AB5025" s="152" t="str">
        <f t="shared" si="2351"/>
        <v/>
      </c>
      <c r="AC5025" s="154" t="str">
        <f t="shared" si="2362"/>
        <v/>
      </c>
      <c r="AD5025" s="154" t="str">
        <f t="shared" si="2363"/>
        <v/>
      </c>
      <c r="AE5025" s="3" t="str">
        <f t="shared" si="2364"/>
        <v/>
      </c>
      <c r="AF5025" s="3" t="str">
        <f t="shared" si="2365"/>
        <v/>
      </c>
      <c r="AG5025" s="3" t="str">
        <f t="shared" si="2366"/>
        <v/>
      </c>
      <c r="AH5025" s="4" t="str">
        <f t="shared" si="2367"/>
        <v/>
      </c>
      <c r="AI5025" s="75" t="str">
        <f t="shared" si="2368"/>
        <v/>
      </c>
      <c r="AJ5025" s="75" t="str">
        <f t="shared" si="2369"/>
        <v/>
      </c>
    </row>
    <row r="5026" spans="1:36" ht="14.25">
      <c r="A5026" s="41" t="str">
        <f t="shared" si="2352"/>
        <v/>
      </c>
      <c r="B5026" s="150" t="str">
        <f>IF(ISNUMBER(A5026),INDEX('MetaTrader Import'!$H$13:$J$5893,TRUNC(((A5026-$A$39+1)-1)/3)+1,MOD((A5026-$A$39+1)-1,3)+1),"")</f>
        <v/>
      </c>
      <c r="C5026" s="43" t="str">
        <f t="shared" si="2376"/>
        <v/>
      </c>
      <c r="D5026" s="43" t="str">
        <f t="shared" ca="1" si="2343"/>
        <v/>
      </c>
      <c r="E5026" s="43" t="str">
        <f t="shared" si="2377"/>
        <v/>
      </c>
      <c r="F5026" s="43" t="str">
        <f t="shared" si="2378"/>
        <v/>
      </c>
      <c r="G5026" s="43" t="str">
        <f>IF(A5026&lt;&gt;"",IF(A5026&lt;Data!$G$11*0.25,$C$13/$G$32,IF(A5026&gt;Data!$G$11*0.25,$C$13,$C$13*10)),"")</f>
        <v/>
      </c>
      <c r="H5026" s="43" t="str">
        <f>IF(A5026&lt;&gt;"",IF(Data!$G$9="constant",$C$13,IF(Data!$G$9="squeeze",G5026,F5026)),"")</f>
        <v/>
      </c>
      <c r="I5026" s="38" t="str">
        <f ca="1">IF(ISNUMBER(A5026),NORMINV(RAND(),0,IF(AND(Data!$G$9="squeeze",A5026&lt;Data!$G$11*0.25),$H$32,1)*$C$30*$C$13)*($C$14*$C$12),"")</f>
        <v/>
      </c>
      <c r="J5026" s="42" t="str">
        <f ca="1">IFERROR(IF(Data!$C$6="Real",B5026,I5026+J5025+($C$14*$C$12)*(NORMINV(RAND(),$C$15,CHOOSE($G$13,$C$13,F5026,G5026)))),"")</f>
        <v/>
      </c>
      <c r="K5026" s="88" t="str">
        <f>IF(ISNUMBER(A5026), IF($G$16="fixed",$G$17,MIN(H5026*Data!$C$7*$C$16*0.5,$C$17*Data!$C$7))*$C$12,"")</f>
        <v/>
      </c>
      <c r="L5026" s="42" t="str">
        <f t="shared" ca="1" si="2370"/>
        <v/>
      </c>
      <c r="M5026" s="44" t="str">
        <f t="shared" ca="1" si="2371"/>
        <v/>
      </c>
      <c r="N5026" s="44" t="str">
        <f t="shared" ca="1" si="2372"/>
        <v/>
      </c>
      <c r="O5026" s="108" t="str">
        <f t="shared" si="2356"/>
        <v/>
      </c>
      <c r="P5026" s="102" t="str">
        <f t="shared" si="2357"/>
        <v/>
      </c>
      <c r="Q5026" s="102" t="str">
        <f t="shared" si="2358"/>
        <v/>
      </c>
      <c r="R5026" s="120" t="str">
        <f t="shared" si="2359"/>
        <v/>
      </c>
      <c r="S5026" s="54" t="str">
        <f t="shared" si="2360"/>
        <v/>
      </c>
      <c r="T5026" s="5" t="str">
        <f t="shared" si="2361"/>
        <v/>
      </c>
      <c r="U5026" s="152" t="str">
        <f t="shared" si="2344"/>
        <v/>
      </c>
      <c r="V5026" s="152" t="str">
        <f t="shared" si="2345"/>
        <v/>
      </c>
      <c r="W5026" s="153" t="str">
        <f t="shared" si="2346"/>
        <v/>
      </c>
      <c r="X5026" s="153" t="str">
        <f t="shared" si="2347"/>
        <v/>
      </c>
      <c r="Y5026" s="153" t="str">
        <f t="shared" si="2348"/>
        <v/>
      </c>
      <c r="Z5026" s="153" t="str">
        <f t="shared" si="2349"/>
        <v/>
      </c>
      <c r="AA5026" s="152" t="str">
        <f t="shared" si="2350"/>
        <v/>
      </c>
      <c r="AB5026" s="152" t="str">
        <f t="shared" si="2351"/>
        <v/>
      </c>
      <c r="AC5026" s="154" t="str">
        <f t="shared" si="2362"/>
        <v/>
      </c>
      <c r="AD5026" s="154" t="str">
        <f t="shared" si="2363"/>
        <v/>
      </c>
      <c r="AE5026" s="3" t="str">
        <f t="shared" si="2364"/>
        <v/>
      </c>
      <c r="AF5026" s="3" t="str">
        <f t="shared" si="2365"/>
        <v/>
      </c>
      <c r="AG5026" s="3" t="str">
        <f t="shared" si="2366"/>
        <v/>
      </c>
      <c r="AH5026" s="4" t="str">
        <f t="shared" si="2367"/>
        <v/>
      </c>
      <c r="AI5026" s="75" t="str">
        <f t="shared" si="2368"/>
        <v/>
      </c>
      <c r="AJ5026" s="75" t="str">
        <f t="shared" si="2369"/>
        <v/>
      </c>
    </row>
    <row r="5027" spans="1:36" ht="14.25">
      <c r="A5027" s="41" t="str">
        <f t="shared" si="2352"/>
        <v/>
      </c>
      <c r="B5027" s="150" t="str">
        <f>IF(ISNUMBER(A5027),INDEX('MetaTrader Import'!$H$13:$J$5893,TRUNC(((A5027-$A$39+1)-1)/3)+1,MOD((A5027-$A$39+1)-1,3)+1),"")</f>
        <v/>
      </c>
      <c r="C5027" s="43" t="str">
        <f t="shared" si="2376"/>
        <v/>
      </c>
      <c r="D5027" s="43" t="str">
        <f t="shared" ca="1" si="2343"/>
        <v/>
      </c>
      <c r="E5027" s="43" t="str">
        <f t="shared" si="2377"/>
        <v/>
      </c>
      <c r="F5027" s="43" t="str">
        <f t="shared" si="2378"/>
        <v/>
      </c>
      <c r="G5027" s="43" t="str">
        <f>IF(A5027&lt;&gt;"",IF(A5027&lt;Data!$G$11*0.25,$C$13/$G$32,IF(A5027&gt;Data!$G$11*0.25,$C$13,$C$13*10)),"")</f>
        <v/>
      </c>
      <c r="H5027" s="43" t="str">
        <f>IF(A5027&lt;&gt;"",IF(Data!$G$9="constant",$C$13,IF(Data!$G$9="squeeze",G5027,F5027)),"")</f>
        <v/>
      </c>
      <c r="I5027" s="38" t="str">
        <f ca="1">IF(ISNUMBER(A5027),NORMINV(RAND(),0,IF(AND(Data!$G$9="squeeze",A5027&lt;Data!$G$11*0.25),$H$32,1)*$C$30*$C$13)*($C$14*$C$12),"")</f>
        <v/>
      </c>
      <c r="J5027" s="42" t="str">
        <f ca="1">IFERROR(IF(Data!$C$6="Real",B5027,I5027+J5026+($C$14*$C$12)*(NORMINV(RAND(),$C$15,CHOOSE($G$13,$C$13,F5027,G5027)))),"")</f>
        <v/>
      </c>
      <c r="K5027" s="88" t="str">
        <f>IF(ISNUMBER(A5027), IF($G$16="fixed",$G$17,MIN(H5027*Data!$C$7*$C$16*0.5,$C$17*Data!$C$7))*$C$12,"")</f>
        <v/>
      </c>
      <c r="L5027" s="42" t="str">
        <f t="shared" ca="1" si="2370"/>
        <v/>
      </c>
      <c r="M5027" s="44" t="str">
        <f t="shared" ca="1" si="2371"/>
        <v/>
      </c>
      <c r="N5027" s="44" t="str">
        <f t="shared" ca="1" si="2372"/>
        <v/>
      </c>
      <c r="O5027" s="108" t="str">
        <f t="shared" si="2356"/>
        <v/>
      </c>
      <c r="P5027" s="102" t="str">
        <f t="shared" si="2357"/>
        <v/>
      </c>
      <c r="Q5027" s="102" t="str">
        <f t="shared" si="2358"/>
        <v/>
      </c>
      <c r="R5027" s="120" t="str">
        <f t="shared" si="2359"/>
        <v/>
      </c>
      <c r="S5027" s="54" t="str">
        <f t="shared" si="2360"/>
        <v/>
      </c>
      <c r="T5027" s="5" t="str">
        <f t="shared" si="2361"/>
        <v/>
      </c>
      <c r="U5027" s="152" t="str">
        <f t="shared" si="2344"/>
        <v/>
      </c>
      <c r="V5027" s="152" t="str">
        <f t="shared" si="2345"/>
        <v/>
      </c>
      <c r="W5027" s="153" t="str">
        <f t="shared" si="2346"/>
        <v/>
      </c>
      <c r="X5027" s="153" t="str">
        <f t="shared" si="2347"/>
        <v/>
      </c>
      <c r="Y5027" s="153" t="str">
        <f t="shared" si="2348"/>
        <v/>
      </c>
      <c r="Z5027" s="153" t="str">
        <f t="shared" si="2349"/>
        <v/>
      </c>
      <c r="AA5027" s="152" t="str">
        <f t="shared" si="2350"/>
        <v/>
      </c>
      <c r="AB5027" s="152" t="str">
        <f t="shared" si="2351"/>
        <v/>
      </c>
      <c r="AC5027" s="154" t="str">
        <f t="shared" si="2362"/>
        <v/>
      </c>
      <c r="AD5027" s="154" t="str">
        <f t="shared" si="2363"/>
        <v/>
      </c>
      <c r="AE5027" s="3" t="str">
        <f t="shared" si="2364"/>
        <v/>
      </c>
      <c r="AF5027" s="3" t="str">
        <f t="shared" si="2365"/>
        <v/>
      </c>
      <c r="AG5027" s="3" t="str">
        <f t="shared" si="2366"/>
        <v/>
      </c>
      <c r="AH5027" s="4" t="str">
        <f t="shared" si="2367"/>
        <v/>
      </c>
      <c r="AI5027" s="75" t="str">
        <f t="shared" si="2368"/>
        <v/>
      </c>
      <c r="AJ5027" s="75" t="str">
        <f t="shared" si="2369"/>
        <v/>
      </c>
    </row>
    <row r="5028" spans="1:36" ht="14.25">
      <c r="A5028" s="41" t="str">
        <f t="shared" si="2352"/>
        <v/>
      </c>
      <c r="B5028" s="150" t="str">
        <f>IF(ISNUMBER(A5028),INDEX('MetaTrader Import'!$H$13:$J$5893,TRUNC(((A5028-$A$39+1)-1)/3)+1,MOD((A5028-$A$39+1)-1,3)+1),"")</f>
        <v/>
      </c>
      <c r="C5028" s="43" t="str">
        <f t="shared" si="2376"/>
        <v/>
      </c>
      <c r="D5028" s="43" t="str">
        <f t="shared" ca="1" si="2343"/>
        <v/>
      </c>
      <c r="E5028" s="43" t="str">
        <f t="shared" si="2377"/>
        <v/>
      </c>
      <c r="F5028" s="43" t="str">
        <f t="shared" si="2378"/>
        <v/>
      </c>
      <c r="G5028" s="43" t="str">
        <f>IF(A5028&lt;&gt;"",IF(A5028&lt;Data!$G$11*0.25,$C$13/$G$32,IF(A5028&gt;Data!$G$11*0.25,$C$13,$C$13*10)),"")</f>
        <v/>
      </c>
      <c r="H5028" s="43" t="str">
        <f>IF(A5028&lt;&gt;"",IF(Data!$G$9="constant",$C$13,IF(Data!$G$9="squeeze",G5028,F5028)),"")</f>
        <v/>
      </c>
      <c r="I5028" s="38" t="str">
        <f ca="1">IF(ISNUMBER(A5028),NORMINV(RAND(),0,IF(AND(Data!$G$9="squeeze",A5028&lt;Data!$G$11*0.25),$H$32,1)*$C$30*$C$13)*($C$14*$C$12),"")</f>
        <v/>
      </c>
      <c r="J5028" s="42" t="str">
        <f ca="1">IFERROR(IF(Data!$C$6="Real",B5028,I5028+J5027+($C$14*$C$12)*(NORMINV(RAND(),$C$15,CHOOSE($G$13,$C$13,F5028,G5028)))),"")</f>
        <v/>
      </c>
      <c r="K5028" s="88" t="str">
        <f>IF(ISNUMBER(A5028), IF($G$16="fixed",$G$17,MIN(H5028*Data!$C$7*$C$16*0.5,$C$17*Data!$C$7))*$C$12,"")</f>
        <v/>
      </c>
      <c r="L5028" s="42" t="str">
        <f t="shared" ca="1" si="2370"/>
        <v/>
      </c>
      <c r="M5028" s="44" t="str">
        <f t="shared" ca="1" si="2371"/>
        <v/>
      </c>
      <c r="N5028" s="44" t="str">
        <f t="shared" ca="1" si="2372"/>
        <v/>
      </c>
      <c r="O5028" s="108" t="str">
        <f t="shared" si="2356"/>
        <v/>
      </c>
      <c r="P5028" s="102" t="str">
        <f t="shared" si="2357"/>
        <v/>
      </c>
      <c r="Q5028" s="102" t="str">
        <f t="shared" si="2358"/>
        <v/>
      </c>
      <c r="R5028" s="120" t="str">
        <f t="shared" si="2359"/>
        <v/>
      </c>
      <c r="S5028" s="54" t="str">
        <f t="shared" si="2360"/>
        <v/>
      </c>
      <c r="T5028" s="5" t="str">
        <f t="shared" si="2361"/>
        <v/>
      </c>
      <c r="U5028" s="152" t="str">
        <f t="shared" si="2344"/>
        <v/>
      </c>
      <c r="V5028" s="152" t="str">
        <f t="shared" si="2345"/>
        <v/>
      </c>
      <c r="W5028" s="153" t="str">
        <f t="shared" si="2346"/>
        <v/>
      </c>
      <c r="X5028" s="153" t="str">
        <f t="shared" si="2347"/>
        <v/>
      </c>
      <c r="Y5028" s="153" t="str">
        <f t="shared" si="2348"/>
        <v/>
      </c>
      <c r="Z5028" s="153" t="str">
        <f t="shared" si="2349"/>
        <v/>
      </c>
      <c r="AA5028" s="152" t="str">
        <f t="shared" si="2350"/>
        <v/>
      </c>
      <c r="AB5028" s="152" t="str">
        <f t="shared" si="2351"/>
        <v/>
      </c>
      <c r="AC5028" s="154" t="str">
        <f t="shared" si="2362"/>
        <v/>
      </c>
      <c r="AD5028" s="154" t="str">
        <f t="shared" si="2363"/>
        <v/>
      </c>
      <c r="AE5028" s="3" t="str">
        <f t="shared" si="2364"/>
        <v/>
      </c>
      <c r="AF5028" s="3" t="str">
        <f t="shared" si="2365"/>
        <v/>
      </c>
      <c r="AG5028" s="3" t="str">
        <f t="shared" si="2366"/>
        <v/>
      </c>
      <c r="AH5028" s="4" t="str">
        <f t="shared" si="2367"/>
        <v/>
      </c>
      <c r="AI5028" s="75" t="str">
        <f t="shared" si="2368"/>
        <v/>
      </c>
      <c r="AJ5028" s="75" t="str">
        <f t="shared" si="2369"/>
        <v/>
      </c>
    </row>
    <row r="5029" spans="1:36" ht="14.25">
      <c r="A5029" s="41" t="str">
        <f t="shared" si="2352"/>
        <v/>
      </c>
      <c r="B5029" s="150" t="str">
        <f>IF(ISNUMBER(A5029),INDEX('MetaTrader Import'!$H$13:$J$5893,TRUNC(((A5029-$A$39+1)-1)/3)+1,MOD((A5029-$A$39+1)-1,3)+1),"")</f>
        <v/>
      </c>
      <c r="C5029" s="43" t="str">
        <f t="shared" si="2376"/>
        <v/>
      </c>
      <c r="D5029" s="43" t="str">
        <f t="shared" ca="1" si="2343"/>
        <v/>
      </c>
      <c r="E5029" s="43" t="str">
        <f t="shared" si="2377"/>
        <v/>
      </c>
      <c r="F5029" s="43" t="str">
        <f t="shared" si="2378"/>
        <v/>
      </c>
      <c r="G5029" s="43" t="str">
        <f>IF(A5029&lt;&gt;"",IF(A5029&lt;Data!$G$11*0.25,$C$13/$G$32,IF(A5029&gt;Data!$G$11*0.25,$C$13,$C$13*10)),"")</f>
        <v/>
      </c>
      <c r="H5029" s="43" t="str">
        <f>IF(A5029&lt;&gt;"",IF(Data!$G$9="constant",$C$13,IF(Data!$G$9="squeeze",G5029,F5029)),"")</f>
        <v/>
      </c>
      <c r="I5029" s="38" t="str">
        <f ca="1">IF(ISNUMBER(A5029),NORMINV(RAND(),0,IF(AND(Data!$G$9="squeeze",A5029&lt;Data!$G$11*0.25),$H$32,1)*$C$30*$C$13)*($C$14*$C$12),"")</f>
        <v/>
      </c>
      <c r="J5029" s="42" t="str">
        <f ca="1">IFERROR(IF(Data!$C$6="Real",B5029,I5029+J5028+($C$14*$C$12)*(NORMINV(RAND(),$C$15,CHOOSE($G$13,$C$13,F5029,G5029)))),"")</f>
        <v/>
      </c>
      <c r="K5029" s="88" t="str">
        <f>IF(ISNUMBER(A5029), IF($G$16="fixed",$G$17,MIN(H5029*Data!$C$7*$C$16*0.5,$C$17*Data!$C$7))*$C$12,"")</f>
        <v/>
      </c>
      <c r="L5029" s="42" t="str">
        <f t="shared" ca="1" si="2370"/>
        <v/>
      </c>
      <c r="M5029" s="44" t="str">
        <f t="shared" ca="1" si="2371"/>
        <v/>
      </c>
      <c r="N5029" s="44" t="str">
        <f t="shared" ca="1" si="2372"/>
        <v/>
      </c>
      <c r="O5029" s="108" t="str">
        <f t="shared" si="2356"/>
        <v/>
      </c>
      <c r="P5029" s="102" t="str">
        <f t="shared" si="2357"/>
        <v/>
      </c>
      <c r="Q5029" s="102" t="str">
        <f t="shared" si="2358"/>
        <v/>
      </c>
      <c r="R5029" s="120" t="str">
        <f t="shared" si="2359"/>
        <v/>
      </c>
      <c r="S5029" s="54" t="str">
        <f t="shared" si="2360"/>
        <v/>
      </c>
      <c r="T5029" s="5" t="str">
        <f t="shared" si="2361"/>
        <v/>
      </c>
      <c r="U5029" s="152" t="str">
        <f t="shared" si="2344"/>
        <v/>
      </c>
      <c r="V5029" s="152" t="str">
        <f t="shared" si="2345"/>
        <v/>
      </c>
      <c r="W5029" s="153" t="str">
        <f t="shared" si="2346"/>
        <v/>
      </c>
      <c r="X5029" s="153" t="str">
        <f t="shared" si="2347"/>
        <v/>
      </c>
      <c r="Y5029" s="153" t="str">
        <f t="shared" si="2348"/>
        <v/>
      </c>
      <c r="Z5029" s="153" t="str">
        <f t="shared" si="2349"/>
        <v/>
      </c>
      <c r="AA5029" s="152" t="str">
        <f t="shared" si="2350"/>
        <v/>
      </c>
      <c r="AB5029" s="152" t="str">
        <f t="shared" si="2351"/>
        <v/>
      </c>
      <c r="AC5029" s="154" t="str">
        <f t="shared" si="2362"/>
        <v/>
      </c>
      <c r="AD5029" s="154" t="str">
        <f t="shared" si="2363"/>
        <v/>
      </c>
      <c r="AE5029" s="3" t="str">
        <f t="shared" si="2364"/>
        <v/>
      </c>
      <c r="AF5029" s="3" t="str">
        <f t="shared" si="2365"/>
        <v/>
      </c>
      <c r="AG5029" s="3" t="str">
        <f t="shared" si="2366"/>
        <v/>
      </c>
      <c r="AH5029" s="4" t="str">
        <f t="shared" si="2367"/>
        <v/>
      </c>
      <c r="AI5029" s="75" t="str">
        <f t="shared" si="2368"/>
        <v/>
      </c>
      <c r="AJ5029" s="75" t="str">
        <f t="shared" si="2369"/>
        <v/>
      </c>
    </row>
    <row r="5030" spans="1:36" ht="14.25">
      <c r="A5030" s="41" t="str">
        <f t="shared" si="2352"/>
        <v/>
      </c>
      <c r="B5030" s="150" t="str">
        <f>IF(ISNUMBER(A5030),INDEX('MetaTrader Import'!$H$13:$J$5893,TRUNC(((A5030-$A$39+1)-1)/3)+1,MOD((A5030-$A$39+1)-1,3)+1),"")</f>
        <v/>
      </c>
      <c r="C5030" s="43" t="str">
        <f t="shared" si="2376"/>
        <v/>
      </c>
      <c r="D5030" s="43" t="str">
        <f t="shared" ca="1" si="2343"/>
        <v/>
      </c>
      <c r="E5030" s="43" t="str">
        <f t="shared" si="2377"/>
        <v/>
      </c>
      <c r="F5030" s="43" t="str">
        <f t="shared" si="2378"/>
        <v/>
      </c>
      <c r="G5030" s="43" t="str">
        <f>IF(A5030&lt;&gt;"",IF(A5030&lt;Data!$G$11*0.25,$C$13/$G$32,IF(A5030&gt;Data!$G$11*0.25,$C$13,$C$13*10)),"")</f>
        <v/>
      </c>
      <c r="H5030" s="43" t="str">
        <f>IF(A5030&lt;&gt;"",IF(Data!$G$9="constant",$C$13,IF(Data!$G$9="squeeze",G5030,F5030)),"")</f>
        <v/>
      </c>
      <c r="I5030" s="38" t="str">
        <f ca="1">IF(ISNUMBER(A5030),NORMINV(RAND(),0,IF(AND(Data!$G$9="squeeze",A5030&lt;Data!$G$11*0.25),$H$32,1)*$C$30*$C$13)*($C$14*$C$12),"")</f>
        <v/>
      </c>
      <c r="J5030" s="42" t="str">
        <f ca="1">IFERROR(IF(Data!$C$6="Real",B5030,I5030+J5029+($C$14*$C$12)*(NORMINV(RAND(),$C$15,CHOOSE($G$13,$C$13,F5030,G5030)))),"")</f>
        <v/>
      </c>
      <c r="K5030" s="88" t="str">
        <f>IF(ISNUMBER(A5030), IF($G$16="fixed",$G$17,MIN(H5030*Data!$C$7*$C$16*0.5,$C$17*Data!$C$7))*$C$12,"")</f>
        <v/>
      </c>
      <c r="L5030" s="42" t="str">
        <f t="shared" ca="1" si="2370"/>
        <v/>
      </c>
      <c r="M5030" s="44" t="str">
        <f t="shared" ca="1" si="2371"/>
        <v/>
      </c>
      <c r="N5030" s="44" t="str">
        <f t="shared" ca="1" si="2372"/>
        <v/>
      </c>
      <c r="O5030" s="108" t="str">
        <f t="shared" si="2356"/>
        <v/>
      </c>
      <c r="P5030" s="102" t="str">
        <f t="shared" si="2357"/>
        <v/>
      </c>
      <c r="Q5030" s="102" t="str">
        <f t="shared" si="2358"/>
        <v/>
      </c>
      <c r="R5030" s="120" t="str">
        <f t="shared" si="2359"/>
        <v/>
      </c>
      <c r="S5030" s="54" t="str">
        <f t="shared" si="2360"/>
        <v/>
      </c>
      <c r="T5030" s="5" t="str">
        <f t="shared" si="2361"/>
        <v/>
      </c>
      <c r="U5030" s="152" t="str">
        <f t="shared" si="2344"/>
        <v/>
      </c>
      <c r="V5030" s="152" t="str">
        <f t="shared" si="2345"/>
        <v/>
      </c>
      <c r="W5030" s="153" t="str">
        <f t="shared" si="2346"/>
        <v/>
      </c>
      <c r="X5030" s="153" t="str">
        <f t="shared" si="2347"/>
        <v/>
      </c>
      <c r="Y5030" s="153" t="str">
        <f t="shared" si="2348"/>
        <v/>
      </c>
      <c r="Z5030" s="153" t="str">
        <f t="shared" si="2349"/>
        <v/>
      </c>
      <c r="AA5030" s="152" t="str">
        <f t="shared" si="2350"/>
        <v/>
      </c>
      <c r="AB5030" s="152" t="str">
        <f t="shared" si="2351"/>
        <v/>
      </c>
      <c r="AC5030" s="154" t="str">
        <f t="shared" si="2362"/>
        <v/>
      </c>
      <c r="AD5030" s="154" t="str">
        <f t="shared" si="2363"/>
        <v/>
      </c>
      <c r="AE5030" s="3" t="str">
        <f t="shared" si="2364"/>
        <v/>
      </c>
      <c r="AF5030" s="3" t="str">
        <f t="shared" si="2365"/>
        <v/>
      </c>
      <c r="AG5030" s="3" t="str">
        <f t="shared" si="2366"/>
        <v/>
      </c>
      <c r="AH5030" s="4" t="str">
        <f t="shared" si="2367"/>
        <v/>
      </c>
      <c r="AI5030" s="75" t="str">
        <f t="shared" si="2368"/>
        <v/>
      </c>
      <c r="AJ5030" s="75" t="str">
        <f t="shared" si="2369"/>
        <v/>
      </c>
    </row>
    <row r="5031" spans="1:36" ht="14.25">
      <c r="A5031" s="41" t="str">
        <f t="shared" si="2352"/>
        <v/>
      </c>
      <c r="B5031" s="150" t="str">
        <f>IF(ISNUMBER(A5031),INDEX('MetaTrader Import'!$H$13:$J$5893,TRUNC(((A5031-$A$39+1)-1)/3)+1,MOD((A5031-$A$39+1)-1,3)+1),"")</f>
        <v/>
      </c>
      <c r="C5031" s="43" t="str">
        <f t="shared" si="2376"/>
        <v/>
      </c>
      <c r="D5031" s="43" t="str">
        <f t="shared" ca="1" si="2343"/>
        <v/>
      </c>
      <c r="E5031" s="43" t="str">
        <f t="shared" si="2377"/>
        <v/>
      </c>
      <c r="F5031" s="43" t="str">
        <f t="shared" si="2378"/>
        <v/>
      </c>
      <c r="G5031" s="43" t="str">
        <f>IF(A5031&lt;&gt;"",IF(A5031&lt;Data!$G$11*0.25,$C$13/$G$32,IF(A5031&gt;Data!$G$11*0.25,$C$13,$C$13*10)),"")</f>
        <v/>
      </c>
      <c r="H5031" s="43" t="str">
        <f>IF(A5031&lt;&gt;"",IF(Data!$G$9="constant",$C$13,IF(Data!$G$9="squeeze",G5031,F5031)),"")</f>
        <v/>
      </c>
      <c r="I5031" s="38" t="str">
        <f ca="1">IF(ISNUMBER(A5031),NORMINV(RAND(),0,IF(AND(Data!$G$9="squeeze",A5031&lt;Data!$G$11*0.25),$H$32,1)*$C$30*$C$13)*($C$14*$C$12),"")</f>
        <v/>
      </c>
      <c r="J5031" s="42" t="str">
        <f ca="1">IFERROR(IF(Data!$C$6="Real",B5031,I5031+J5030+($C$14*$C$12)*(NORMINV(RAND(),$C$15,CHOOSE($G$13,$C$13,F5031,G5031)))),"")</f>
        <v/>
      </c>
      <c r="K5031" s="88" t="str">
        <f>IF(ISNUMBER(A5031), IF($G$16="fixed",$G$17,MIN(H5031*Data!$C$7*$C$16*0.5,$C$17*Data!$C$7))*$C$12,"")</f>
        <v/>
      </c>
      <c r="L5031" s="42" t="str">
        <f t="shared" ca="1" si="2370"/>
        <v/>
      </c>
      <c r="M5031" s="44" t="str">
        <f t="shared" ca="1" si="2371"/>
        <v/>
      </c>
      <c r="N5031" s="44" t="str">
        <f t="shared" ca="1" si="2372"/>
        <v/>
      </c>
      <c r="O5031" s="108" t="str">
        <f t="shared" si="2356"/>
        <v/>
      </c>
      <c r="P5031" s="102" t="str">
        <f t="shared" si="2357"/>
        <v/>
      </c>
      <c r="Q5031" s="102" t="str">
        <f t="shared" si="2358"/>
        <v/>
      </c>
      <c r="R5031" s="120" t="str">
        <f t="shared" si="2359"/>
        <v/>
      </c>
      <c r="S5031" s="54" t="str">
        <f t="shared" si="2360"/>
        <v/>
      </c>
      <c r="T5031" s="5" t="str">
        <f t="shared" si="2361"/>
        <v/>
      </c>
      <c r="U5031" s="152" t="str">
        <f t="shared" si="2344"/>
        <v/>
      </c>
      <c r="V5031" s="152" t="str">
        <f t="shared" si="2345"/>
        <v/>
      </c>
      <c r="W5031" s="153" t="str">
        <f t="shared" si="2346"/>
        <v/>
      </c>
      <c r="X5031" s="153" t="str">
        <f t="shared" si="2347"/>
        <v/>
      </c>
      <c r="Y5031" s="153" t="str">
        <f t="shared" si="2348"/>
        <v/>
      </c>
      <c r="Z5031" s="153" t="str">
        <f t="shared" si="2349"/>
        <v/>
      </c>
      <c r="AA5031" s="152" t="str">
        <f t="shared" si="2350"/>
        <v/>
      </c>
      <c r="AB5031" s="152" t="str">
        <f t="shared" si="2351"/>
        <v/>
      </c>
      <c r="AC5031" s="154" t="str">
        <f t="shared" si="2362"/>
        <v/>
      </c>
      <c r="AD5031" s="154" t="str">
        <f t="shared" si="2363"/>
        <v/>
      </c>
      <c r="AE5031" s="3" t="str">
        <f t="shared" si="2364"/>
        <v/>
      </c>
      <c r="AF5031" s="3" t="str">
        <f t="shared" si="2365"/>
        <v/>
      </c>
      <c r="AG5031" s="3" t="str">
        <f t="shared" si="2366"/>
        <v/>
      </c>
      <c r="AH5031" s="4" t="str">
        <f t="shared" si="2367"/>
        <v/>
      </c>
      <c r="AI5031" s="75" t="str">
        <f t="shared" si="2368"/>
        <v/>
      </c>
      <c r="AJ5031" s="75" t="str">
        <f t="shared" si="2369"/>
        <v/>
      </c>
    </row>
    <row r="5032" spans="1:36" ht="14.25">
      <c r="A5032" s="41" t="str">
        <f t="shared" si="2352"/>
        <v/>
      </c>
      <c r="B5032" s="150" t="str">
        <f>IF(ISNUMBER(A5032),INDEX('MetaTrader Import'!$H$13:$J$5893,TRUNC(((A5032-$A$39+1)-1)/3)+1,MOD((A5032-$A$39+1)-1,3)+1),"")</f>
        <v/>
      </c>
      <c r="C5032" s="43" t="str">
        <f t="shared" si="2376"/>
        <v/>
      </c>
      <c r="D5032" s="43" t="str">
        <f t="shared" ca="1" si="2343"/>
        <v/>
      </c>
      <c r="E5032" s="43" t="str">
        <f t="shared" si="2377"/>
        <v/>
      </c>
      <c r="F5032" s="43" t="str">
        <f t="shared" si="2378"/>
        <v/>
      </c>
      <c r="G5032" s="43" t="str">
        <f>IF(A5032&lt;&gt;"",IF(A5032&lt;Data!$G$11*0.25,$C$13/$G$32,IF(A5032&gt;Data!$G$11*0.25,$C$13,$C$13*10)),"")</f>
        <v/>
      </c>
      <c r="H5032" s="43" t="str">
        <f>IF(A5032&lt;&gt;"",IF(Data!$G$9="constant",$C$13,IF(Data!$G$9="squeeze",G5032,F5032)),"")</f>
        <v/>
      </c>
      <c r="I5032" s="38" t="str">
        <f ca="1">IF(ISNUMBER(A5032),NORMINV(RAND(),0,IF(AND(Data!$G$9="squeeze",A5032&lt;Data!$G$11*0.25),$H$32,1)*$C$30*$C$13)*($C$14*$C$12),"")</f>
        <v/>
      </c>
      <c r="J5032" s="42" t="str">
        <f ca="1">IFERROR(IF(Data!$C$6="Real",B5032,I5032+J5031+($C$14*$C$12)*(NORMINV(RAND(),$C$15,CHOOSE($G$13,$C$13,F5032,G5032)))),"")</f>
        <v/>
      </c>
      <c r="K5032" s="88" t="str">
        <f>IF(ISNUMBER(A5032), IF($G$16="fixed",$G$17,MIN(H5032*Data!$C$7*$C$16*0.5,$C$17*Data!$C$7))*$C$12,"")</f>
        <v/>
      </c>
      <c r="L5032" s="42" t="str">
        <f t="shared" ca="1" si="2370"/>
        <v/>
      </c>
      <c r="M5032" s="44" t="str">
        <f t="shared" ca="1" si="2371"/>
        <v/>
      </c>
      <c r="N5032" s="44" t="str">
        <f t="shared" ca="1" si="2372"/>
        <v/>
      </c>
      <c r="O5032" s="108" t="str">
        <f t="shared" si="2356"/>
        <v/>
      </c>
      <c r="P5032" s="102" t="str">
        <f t="shared" si="2357"/>
        <v/>
      </c>
      <c r="Q5032" s="102" t="str">
        <f t="shared" si="2358"/>
        <v/>
      </c>
      <c r="R5032" s="120" t="str">
        <f t="shared" si="2359"/>
        <v/>
      </c>
      <c r="S5032" s="54" t="str">
        <f t="shared" si="2360"/>
        <v/>
      </c>
      <c r="T5032" s="5" t="str">
        <f t="shared" si="2361"/>
        <v/>
      </c>
      <c r="U5032" s="152" t="str">
        <f t="shared" si="2344"/>
        <v/>
      </c>
      <c r="V5032" s="152" t="str">
        <f t="shared" si="2345"/>
        <v/>
      </c>
      <c r="W5032" s="153" t="str">
        <f t="shared" si="2346"/>
        <v/>
      </c>
      <c r="X5032" s="153" t="str">
        <f t="shared" si="2347"/>
        <v/>
      </c>
      <c r="Y5032" s="153" t="str">
        <f t="shared" si="2348"/>
        <v/>
      </c>
      <c r="Z5032" s="153" t="str">
        <f t="shared" si="2349"/>
        <v/>
      </c>
      <c r="AA5032" s="152" t="str">
        <f t="shared" si="2350"/>
        <v/>
      </c>
      <c r="AB5032" s="152" t="str">
        <f t="shared" si="2351"/>
        <v/>
      </c>
      <c r="AC5032" s="154" t="str">
        <f t="shared" si="2362"/>
        <v/>
      </c>
      <c r="AD5032" s="154" t="str">
        <f t="shared" si="2363"/>
        <v/>
      </c>
      <c r="AE5032" s="3" t="str">
        <f t="shared" si="2364"/>
        <v/>
      </c>
      <c r="AF5032" s="3" t="str">
        <f t="shared" si="2365"/>
        <v/>
      </c>
      <c r="AG5032" s="3" t="str">
        <f t="shared" si="2366"/>
        <v/>
      </c>
      <c r="AH5032" s="4" t="str">
        <f t="shared" si="2367"/>
        <v/>
      </c>
      <c r="AI5032" s="75" t="str">
        <f t="shared" si="2368"/>
        <v/>
      </c>
      <c r="AJ5032" s="75" t="str">
        <f t="shared" si="2369"/>
        <v/>
      </c>
    </row>
    <row r="5033" spans="1:36" ht="14.25">
      <c r="A5033" s="41" t="str">
        <f t="shared" si="2352"/>
        <v/>
      </c>
      <c r="B5033" s="150" t="str">
        <f>IF(ISNUMBER(A5033),INDEX('MetaTrader Import'!$H$13:$J$5893,TRUNC(((A5033-$A$39+1)-1)/3)+1,MOD((A5033-$A$39+1)-1,3)+1),"")</f>
        <v/>
      </c>
      <c r="C5033" s="43" t="str">
        <f t="shared" si="2376"/>
        <v/>
      </c>
      <c r="D5033" s="43" t="str">
        <f t="shared" ca="1" si="2343"/>
        <v/>
      </c>
      <c r="E5033" s="43" t="str">
        <f t="shared" si="2377"/>
        <v/>
      </c>
      <c r="F5033" s="43" t="str">
        <f t="shared" si="2378"/>
        <v/>
      </c>
      <c r="G5033" s="43" t="str">
        <f>IF(A5033&lt;&gt;"",IF(A5033&lt;Data!$G$11*0.25,$C$13/$G$32,IF(A5033&gt;Data!$G$11*0.25,$C$13,$C$13*10)),"")</f>
        <v/>
      </c>
      <c r="H5033" s="43" t="str">
        <f>IF(A5033&lt;&gt;"",IF(Data!$G$9="constant",$C$13,IF(Data!$G$9="squeeze",G5033,F5033)),"")</f>
        <v/>
      </c>
      <c r="I5033" s="38" t="str">
        <f ca="1">IF(ISNUMBER(A5033),NORMINV(RAND(),0,IF(AND(Data!$G$9="squeeze",A5033&lt;Data!$G$11*0.25),$H$32,1)*$C$30*$C$13)*($C$14*$C$12),"")</f>
        <v/>
      </c>
      <c r="J5033" s="42" t="str">
        <f ca="1">IFERROR(IF(Data!$C$6="Real",B5033,I5033+J5032+($C$14*$C$12)*(NORMINV(RAND(),$C$15,CHOOSE($G$13,$C$13,F5033,G5033)))),"")</f>
        <v/>
      </c>
      <c r="K5033" s="88" t="str">
        <f>IF(ISNUMBER(A5033), IF($G$16="fixed",$G$17,MIN(H5033*Data!$C$7*$C$16*0.5,$C$17*Data!$C$7))*$C$12,"")</f>
        <v/>
      </c>
      <c r="L5033" s="42" t="str">
        <f t="shared" ca="1" si="2370"/>
        <v/>
      </c>
      <c r="M5033" s="44" t="str">
        <f t="shared" ca="1" si="2371"/>
        <v/>
      </c>
      <c r="N5033" s="44" t="str">
        <f t="shared" ca="1" si="2372"/>
        <v/>
      </c>
      <c r="O5033" s="108" t="str">
        <f t="shared" si="2356"/>
        <v/>
      </c>
      <c r="P5033" s="102" t="str">
        <f t="shared" si="2357"/>
        <v/>
      </c>
      <c r="Q5033" s="102" t="str">
        <f t="shared" si="2358"/>
        <v/>
      </c>
      <c r="R5033" s="120" t="str">
        <f t="shared" si="2359"/>
        <v/>
      </c>
      <c r="S5033" s="54" t="str">
        <f t="shared" si="2360"/>
        <v/>
      </c>
      <c r="T5033" s="5" t="str">
        <f t="shared" si="2361"/>
        <v/>
      </c>
      <c r="U5033" s="152" t="str">
        <f t="shared" si="2344"/>
        <v/>
      </c>
      <c r="V5033" s="152" t="str">
        <f t="shared" si="2345"/>
        <v/>
      </c>
      <c r="W5033" s="153" t="str">
        <f t="shared" si="2346"/>
        <v/>
      </c>
      <c r="X5033" s="153" t="str">
        <f t="shared" si="2347"/>
        <v/>
      </c>
      <c r="Y5033" s="153" t="str">
        <f t="shared" si="2348"/>
        <v/>
      </c>
      <c r="Z5033" s="153" t="str">
        <f t="shared" si="2349"/>
        <v/>
      </c>
      <c r="AA5033" s="152" t="str">
        <f t="shared" si="2350"/>
        <v/>
      </c>
      <c r="AB5033" s="152" t="str">
        <f t="shared" si="2351"/>
        <v/>
      </c>
      <c r="AC5033" s="154" t="str">
        <f t="shared" si="2362"/>
        <v/>
      </c>
      <c r="AD5033" s="154" t="str">
        <f t="shared" si="2363"/>
        <v/>
      </c>
      <c r="AE5033" s="3" t="str">
        <f t="shared" si="2364"/>
        <v/>
      </c>
      <c r="AF5033" s="3" t="str">
        <f t="shared" si="2365"/>
        <v/>
      </c>
      <c r="AG5033" s="3" t="str">
        <f t="shared" si="2366"/>
        <v/>
      </c>
      <c r="AH5033" s="4" t="str">
        <f t="shared" si="2367"/>
        <v/>
      </c>
      <c r="AI5033" s="75" t="str">
        <f t="shared" si="2368"/>
        <v/>
      </c>
      <c r="AJ5033" s="75" t="str">
        <f t="shared" si="2369"/>
        <v/>
      </c>
    </row>
    <row r="5034" spans="1:36" ht="14.25">
      <c r="A5034" s="41" t="str">
        <f t="shared" si="2352"/>
        <v/>
      </c>
      <c r="B5034" s="150" t="str">
        <f>IF(ISNUMBER(A5034),INDEX('MetaTrader Import'!$H$13:$J$5893,TRUNC(((A5034-$A$39+1)-1)/3)+1,MOD((A5034-$A$39+1)-1,3)+1),"")</f>
        <v/>
      </c>
      <c r="C5034" s="43" t="str">
        <f t="shared" si="2376"/>
        <v/>
      </c>
      <c r="D5034" s="43" t="str">
        <f t="shared" ca="1" si="2343"/>
        <v/>
      </c>
      <c r="E5034" s="43" t="str">
        <f t="shared" si="2377"/>
        <v/>
      </c>
      <c r="F5034" s="43" t="str">
        <f t="shared" si="2378"/>
        <v/>
      </c>
      <c r="G5034" s="43" t="str">
        <f>IF(A5034&lt;&gt;"",IF(A5034&lt;Data!$G$11*0.25,$C$13/$G$32,IF(A5034&gt;Data!$G$11*0.25,$C$13,$C$13*10)),"")</f>
        <v/>
      </c>
      <c r="H5034" s="43" t="str">
        <f>IF(A5034&lt;&gt;"",IF(Data!$G$9="constant",$C$13,IF(Data!$G$9="squeeze",G5034,F5034)),"")</f>
        <v/>
      </c>
      <c r="I5034" s="38" t="str">
        <f ca="1">IF(ISNUMBER(A5034),NORMINV(RAND(),0,IF(AND(Data!$G$9="squeeze",A5034&lt;Data!$G$11*0.25),$H$32,1)*$C$30*$C$13)*($C$14*$C$12),"")</f>
        <v/>
      </c>
      <c r="J5034" s="42" t="str">
        <f ca="1">IFERROR(IF(Data!$C$6="Real",B5034,I5034+J5033+($C$14*$C$12)*(NORMINV(RAND(),$C$15,CHOOSE($G$13,$C$13,F5034,G5034)))),"")</f>
        <v/>
      </c>
      <c r="K5034" s="88" t="str">
        <f>IF(ISNUMBER(A5034), IF($G$16="fixed",$G$17,MIN(H5034*Data!$C$7*$C$16*0.5,$C$17*Data!$C$7))*$C$12,"")</f>
        <v/>
      </c>
      <c r="L5034" s="42" t="str">
        <f t="shared" ca="1" si="2370"/>
        <v/>
      </c>
      <c r="M5034" s="44" t="str">
        <f t="shared" ca="1" si="2371"/>
        <v/>
      </c>
      <c r="N5034" s="44" t="str">
        <f t="shared" ca="1" si="2372"/>
        <v/>
      </c>
      <c r="O5034" s="108" t="str">
        <f t="shared" si="2356"/>
        <v/>
      </c>
      <c r="P5034" s="102" t="str">
        <f t="shared" si="2357"/>
        <v/>
      </c>
      <c r="Q5034" s="102" t="str">
        <f t="shared" si="2358"/>
        <v/>
      </c>
      <c r="R5034" s="120" t="str">
        <f t="shared" si="2359"/>
        <v/>
      </c>
      <c r="S5034" s="54" t="str">
        <f t="shared" si="2360"/>
        <v/>
      </c>
      <c r="T5034" s="5" t="str">
        <f t="shared" si="2361"/>
        <v/>
      </c>
      <c r="U5034" s="152" t="str">
        <f t="shared" si="2344"/>
        <v/>
      </c>
      <c r="V5034" s="152" t="str">
        <f t="shared" si="2345"/>
        <v/>
      </c>
      <c r="W5034" s="153" t="str">
        <f t="shared" si="2346"/>
        <v/>
      </c>
      <c r="X5034" s="153" t="str">
        <f t="shared" si="2347"/>
        <v/>
      </c>
      <c r="Y5034" s="153" t="str">
        <f t="shared" si="2348"/>
        <v/>
      </c>
      <c r="Z5034" s="153" t="str">
        <f t="shared" si="2349"/>
        <v/>
      </c>
      <c r="AA5034" s="152" t="str">
        <f t="shared" si="2350"/>
        <v/>
      </c>
      <c r="AB5034" s="152" t="str">
        <f t="shared" si="2351"/>
        <v/>
      </c>
      <c r="AC5034" s="154" t="str">
        <f t="shared" si="2362"/>
        <v/>
      </c>
      <c r="AD5034" s="154" t="str">
        <f t="shared" si="2363"/>
        <v/>
      </c>
      <c r="AE5034" s="3" t="str">
        <f t="shared" si="2364"/>
        <v/>
      </c>
      <c r="AF5034" s="3" t="str">
        <f t="shared" si="2365"/>
        <v/>
      </c>
      <c r="AG5034" s="3" t="str">
        <f t="shared" si="2366"/>
        <v/>
      </c>
      <c r="AH5034" s="4" t="str">
        <f t="shared" si="2367"/>
        <v/>
      </c>
      <c r="AI5034" s="75" t="str">
        <f t="shared" si="2368"/>
        <v/>
      </c>
      <c r="AJ5034" s="75" t="str">
        <f t="shared" si="2369"/>
        <v/>
      </c>
    </row>
    <row r="5035" spans="1:36" ht="14.25">
      <c r="A5035" s="41" t="str">
        <f t="shared" si="2352"/>
        <v/>
      </c>
      <c r="B5035" s="150" t="str">
        <f>IF(ISNUMBER(A5035),INDEX('MetaTrader Import'!$H$13:$J$5893,TRUNC(((A5035-$A$39+1)-1)/3)+1,MOD((A5035-$A$39+1)-1,3)+1),"")</f>
        <v/>
      </c>
      <c r="C5035" s="43" t="str">
        <f t="shared" si="2376"/>
        <v/>
      </c>
      <c r="D5035" s="43" t="str">
        <f t="shared" ca="1" si="2343"/>
        <v/>
      </c>
      <c r="E5035" s="43" t="str">
        <f t="shared" si="2377"/>
        <v/>
      </c>
      <c r="F5035" s="43" t="str">
        <f t="shared" si="2378"/>
        <v/>
      </c>
      <c r="G5035" s="43" t="str">
        <f>IF(A5035&lt;&gt;"",IF(A5035&lt;Data!$G$11*0.25,$C$13/$G$32,IF(A5035&gt;Data!$G$11*0.25,$C$13,$C$13*10)),"")</f>
        <v/>
      </c>
      <c r="H5035" s="43" t="str">
        <f>IF(A5035&lt;&gt;"",IF(Data!$G$9="constant",$C$13,IF(Data!$G$9="squeeze",G5035,F5035)),"")</f>
        <v/>
      </c>
      <c r="I5035" s="38" t="str">
        <f ca="1">IF(ISNUMBER(A5035),NORMINV(RAND(),0,IF(AND(Data!$G$9="squeeze",A5035&lt;Data!$G$11*0.25),$H$32,1)*$C$30*$C$13)*($C$14*$C$12),"")</f>
        <v/>
      </c>
      <c r="J5035" s="42" t="str">
        <f ca="1">IFERROR(IF(Data!$C$6="Real",B5035,I5035+J5034+($C$14*$C$12)*(NORMINV(RAND(),$C$15,CHOOSE($G$13,$C$13,F5035,G5035)))),"")</f>
        <v/>
      </c>
      <c r="K5035" s="88" t="str">
        <f>IF(ISNUMBER(A5035), IF($G$16="fixed",$G$17,MIN(H5035*Data!$C$7*$C$16*0.5,$C$17*Data!$C$7))*$C$12,"")</f>
        <v/>
      </c>
      <c r="L5035" s="42" t="str">
        <f t="shared" ca="1" si="2370"/>
        <v/>
      </c>
      <c r="M5035" s="44" t="str">
        <f t="shared" ca="1" si="2371"/>
        <v/>
      </c>
      <c r="N5035" s="44" t="str">
        <f t="shared" ca="1" si="2372"/>
        <v/>
      </c>
      <c r="O5035" s="108" t="str">
        <f t="shared" si="2356"/>
        <v/>
      </c>
      <c r="P5035" s="102" t="str">
        <f t="shared" si="2357"/>
        <v/>
      </c>
      <c r="Q5035" s="102" t="str">
        <f t="shared" si="2358"/>
        <v/>
      </c>
      <c r="R5035" s="120" t="str">
        <f t="shared" si="2359"/>
        <v/>
      </c>
      <c r="S5035" s="54" t="str">
        <f t="shared" si="2360"/>
        <v/>
      </c>
      <c r="T5035" s="5" t="str">
        <f t="shared" si="2361"/>
        <v/>
      </c>
      <c r="U5035" s="152" t="str">
        <f t="shared" si="2344"/>
        <v/>
      </c>
      <c r="V5035" s="152" t="str">
        <f t="shared" si="2345"/>
        <v/>
      </c>
      <c r="W5035" s="153" t="str">
        <f t="shared" si="2346"/>
        <v/>
      </c>
      <c r="X5035" s="153" t="str">
        <f t="shared" si="2347"/>
        <v/>
      </c>
      <c r="Y5035" s="153" t="str">
        <f t="shared" si="2348"/>
        <v/>
      </c>
      <c r="Z5035" s="153" t="str">
        <f t="shared" si="2349"/>
        <v/>
      </c>
      <c r="AA5035" s="152" t="str">
        <f t="shared" si="2350"/>
        <v/>
      </c>
      <c r="AB5035" s="152" t="str">
        <f t="shared" si="2351"/>
        <v/>
      </c>
      <c r="AC5035" s="154" t="str">
        <f t="shared" si="2362"/>
        <v/>
      </c>
      <c r="AD5035" s="154" t="str">
        <f t="shared" si="2363"/>
        <v/>
      </c>
      <c r="AE5035" s="3" t="str">
        <f t="shared" si="2364"/>
        <v/>
      </c>
      <c r="AF5035" s="3" t="str">
        <f t="shared" si="2365"/>
        <v/>
      </c>
      <c r="AG5035" s="3" t="str">
        <f t="shared" si="2366"/>
        <v/>
      </c>
      <c r="AH5035" s="4" t="str">
        <f t="shared" si="2367"/>
        <v/>
      </c>
      <c r="AI5035" s="75" t="str">
        <f t="shared" si="2368"/>
        <v/>
      </c>
      <c r="AJ5035" s="75" t="str">
        <f t="shared" si="2369"/>
        <v/>
      </c>
    </row>
    <row r="5036" spans="1:36" ht="14.25">
      <c r="A5036" s="41" t="str">
        <f t="shared" si="2352"/>
        <v/>
      </c>
      <c r="B5036" s="150" t="str">
        <f>IF(ISNUMBER(A5036),INDEX('MetaTrader Import'!$H$13:$J$5893,TRUNC(((A5036-$A$39+1)-1)/3)+1,MOD((A5036-$A$39+1)-1,3)+1),"")</f>
        <v/>
      </c>
      <c r="C5036" s="43" t="str">
        <f t="shared" si="2376"/>
        <v/>
      </c>
      <c r="D5036" s="43" t="str">
        <f t="shared" ca="1" si="2343"/>
        <v/>
      </c>
      <c r="E5036" s="43" t="str">
        <f t="shared" si="2377"/>
        <v/>
      </c>
      <c r="F5036" s="43" t="str">
        <f t="shared" si="2378"/>
        <v/>
      </c>
      <c r="G5036" s="43" t="str">
        <f>IF(A5036&lt;&gt;"",IF(A5036&lt;Data!$G$11*0.25,$C$13/$G$32,IF(A5036&gt;Data!$G$11*0.25,$C$13,$C$13*10)),"")</f>
        <v/>
      </c>
      <c r="H5036" s="43" t="str">
        <f>IF(A5036&lt;&gt;"",IF(Data!$G$9="constant",$C$13,IF(Data!$G$9="squeeze",G5036,F5036)),"")</f>
        <v/>
      </c>
      <c r="I5036" s="38" t="str">
        <f ca="1">IF(ISNUMBER(A5036),NORMINV(RAND(),0,IF(AND(Data!$G$9="squeeze",A5036&lt;Data!$G$11*0.25),$H$32,1)*$C$30*$C$13)*($C$14*$C$12),"")</f>
        <v/>
      </c>
      <c r="J5036" s="42" t="str">
        <f ca="1">IFERROR(IF(Data!$C$6="Real",B5036,I5036+J5035+($C$14*$C$12)*(NORMINV(RAND(),$C$15,CHOOSE($G$13,$C$13,F5036,G5036)))),"")</f>
        <v/>
      </c>
      <c r="K5036" s="88" t="str">
        <f>IF(ISNUMBER(A5036), IF($G$16="fixed",$G$17,MIN(H5036*Data!$C$7*$C$16*0.5,$C$17*Data!$C$7))*$C$12,"")</f>
        <v/>
      </c>
      <c r="L5036" s="42" t="str">
        <f t="shared" ca="1" si="2370"/>
        <v/>
      </c>
      <c r="M5036" s="44" t="str">
        <f t="shared" ca="1" si="2371"/>
        <v/>
      </c>
      <c r="N5036" s="44" t="str">
        <f t="shared" ca="1" si="2372"/>
        <v/>
      </c>
      <c r="O5036" s="108" t="str">
        <f t="shared" si="2356"/>
        <v/>
      </c>
      <c r="P5036" s="102" t="str">
        <f t="shared" si="2357"/>
        <v/>
      </c>
      <c r="Q5036" s="102" t="str">
        <f t="shared" si="2358"/>
        <v/>
      </c>
      <c r="R5036" s="120" t="str">
        <f t="shared" si="2359"/>
        <v/>
      </c>
      <c r="S5036" s="54" t="str">
        <f t="shared" si="2360"/>
        <v/>
      </c>
      <c r="T5036" s="5" t="str">
        <f t="shared" si="2361"/>
        <v/>
      </c>
      <c r="U5036" s="152" t="str">
        <f t="shared" si="2344"/>
        <v/>
      </c>
      <c r="V5036" s="152" t="str">
        <f t="shared" si="2345"/>
        <v/>
      </c>
      <c r="W5036" s="153" t="str">
        <f t="shared" si="2346"/>
        <v/>
      </c>
      <c r="X5036" s="153" t="str">
        <f t="shared" si="2347"/>
        <v/>
      </c>
      <c r="Y5036" s="153" t="str">
        <f t="shared" si="2348"/>
        <v/>
      </c>
      <c r="Z5036" s="153" t="str">
        <f t="shared" si="2349"/>
        <v/>
      </c>
      <c r="AA5036" s="152" t="str">
        <f t="shared" si="2350"/>
        <v/>
      </c>
      <c r="AB5036" s="152" t="str">
        <f t="shared" si="2351"/>
        <v/>
      </c>
      <c r="AC5036" s="154" t="str">
        <f t="shared" si="2362"/>
        <v/>
      </c>
      <c r="AD5036" s="154" t="str">
        <f t="shared" si="2363"/>
        <v/>
      </c>
      <c r="AE5036" s="3" t="str">
        <f t="shared" si="2364"/>
        <v/>
      </c>
      <c r="AF5036" s="3" t="str">
        <f t="shared" si="2365"/>
        <v/>
      </c>
      <c r="AG5036" s="3" t="str">
        <f t="shared" si="2366"/>
        <v/>
      </c>
      <c r="AH5036" s="4" t="str">
        <f t="shared" si="2367"/>
        <v/>
      </c>
      <c r="AI5036" s="75" t="str">
        <f t="shared" si="2368"/>
        <v/>
      </c>
      <c r="AJ5036" s="75" t="str">
        <f t="shared" si="2369"/>
        <v/>
      </c>
    </row>
    <row r="5037" spans="1:36" ht="14.25">
      <c r="A5037" s="41" t="str">
        <f t="shared" si="2352"/>
        <v/>
      </c>
      <c r="B5037" s="150" t="str">
        <f>IF(ISNUMBER(A5037),INDEX('MetaTrader Import'!$H$13:$J$5893,TRUNC(((A5037-$A$39+1)-1)/3)+1,MOD((A5037-$A$39+1)-1,3)+1),"")</f>
        <v/>
      </c>
      <c r="C5037" s="43" t="str">
        <f t="shared" si="2376"/>
        <v/>
      </c>
      <c r="D5037" s="43" t="str">
        <f t="shared" ca="1" si="2343"/>
        <v/>
      </c>
      <c r="E5037" s="43" t="str">
        <f t="shared" si="2377"/>
        <v/>
      </c>
      <c r="F5037" s="43" t="str">
        <f t="shared" si="2378"/>
        <v/>
      </c>
      <c r="G5037" s="43" t="str">
        <f>IF(A5037&lt;&gt;"",IF(A5037&lt;Data!$G$11*0.25,$C$13/$G$32,IF(A5037&gt;Data!$G$11*0.25,$C$13,$C$13*10)),"")</f>
        <v/>
      </c>
      <c r="H5037" s="43" t="str">
        <f>IF(A5037&lt;&gt;"",IF(Data!$G$9="constant",$C$13,IF(Data!$G$9="squeeze",G5037,F5037)),"")</f>
        <v/>
      </c>
      <c r="I5037" s="38" t="str">
        <f ca="1">IF(ISNUMBER(A5037),NORMINV(RAND(),0,IF(AND(Data!$G$9="squeeze",A5037&lt;Data!$G$11*0.25),$H$32,1)*$C$30*$C$13)*($C$14*$C$12),"")</f>
        <v/>
      </c>
      <c r="J5037" s="42" t="str">
        <f ca="1">IFERROR(IF(Data!$C$6="Real",B5037,I5037+J5036+($C$14*$C$12)*(NORMINV(RAND(),$C$15,CHOOSE($G$13,$C$13,F5037,G5037)))),"")</f>
        <v/>
      </c>
      <c r="K5037" s="88" t="str">
        <f>IF(ISNUMBER(A5037), IF($G$16="fixed",$G$17,MIN(H5037*Data!$C$7*$C$16*0.5,$C$17*Data!$C$7))*$C$12,"")</f>
        <v/>
      </c>
      <c r="L5037" s="42" t="str">
        <f t="shared" ca="1" si="2370"/>
        <v/>
      </c>
      <c r="M5037" s="44" t="str">
        <f t="shared" ca="1" si="2371"/>
        <v/>
      </c>
      <c r="N5037" s="44" t="str">
        <f t="shared" ca="1" si="2372"/>
        <v/>
      </c>
      <c r="O5037" s="108" t="str">
        <f t="shared" si="2356"/>
        <v/>
      </c>
      <c r="P5037" s="102" t="str">
        <f t="shared" si="2357"/>
        <v/>
      </c>
      <c r="Q5037" s="102" t="str">
        <f t="shared" si="2358"/>
        <v/>
      </c>
      <c r="R5037" s="120" t="str">
        <f t="shared" si="2359"/>
        <v/>
      </c>
      <c r="S5037" s="54" t="str">
        <f t="shared" si="2360"/>
        <v/>
      </c>
      <c r="T5037" s="5" t="str">
        <f t="shared" si="2361"/>
        <v/>
      </c>
      <c r="U5037" s="152" t="str">
        <f t="shared" si="2344"/>
        <v/>
      </c>
      <c r="V5037" s="152" t="str">
        <f t="shared" si="2345"/>
        <v/>
      </c>
      <c r="W5037" s="153" t="str">
        <f t="shared" si="2346"/>
        <v/>
      </c>
      <c r="X5037" s="153" t="str">
        <f t="shared" si="2347"/>
        <v/>
      </c>
      <c r="Y5037" s="153" t="str">
        <f t="shared" si="2348"/>
        <v/>
      </c>
      <c r="Z5037" s="153" t="str">
        <f t="shared" si="2349"/>
        <v/>
      </c>
      <c r="AA5037" s="152" t="str">
        <f t="shared" si="2350"/>
        <v/>
      </c>
      <c r="AB5037" s="152" t="str">
        <f t="shared" si="2351"/>
        <v/>
      </c>
      <c r="AC5037" s="154" t="str">
        <f t="shared" si="2362"/>
        <v/>
      </c>
      <c r="AD5037" s="154" t="str">
        <f t="shared" si="2363"/>
        <v/>
      </c>
      <c r="AE5037" s="3" t="str">
        <f t="shared" si="2364"/>
        <v/>
      </c>
      <c r="AF5037" s="3" t="str">
        <f t="shared" si="2365"/>
        <v/>
      </c>
      <c r="AG5037" s="3" t="str">
        <f t="shared" si="2366"/>
        <v/>
      </c>
      <c r="AH5037" s="4" t="str">
        <f t="shared" si="2367"/>
        <v/>
      </c>
      <c r="AI5037" s="75" t="str">
        <f t="shared" si="2368"/>
        <v/>
      </c>
      <c r="AJ5037" s="75" t="str">
        <f t="shared" si="2369"/>
        <v/>
      </c>
    </row>
    <row r="5038" spans="1:36" ht="14.25">
      <c r="A5038" s="41" t="str">
        <f t="shared" si="2352"/>
        <v/>
      </c>
      <c r="B5038" s="150" t="str">
        <f>IF(ISNUMBER(A5038),INDEX('MetaTrader Import'!$H$13:$J$5893,TRUNC(((A5038-$A$39+1)-1)/3)+1,MOD((A5038-$A$39+1)-1,3)+1),"")</f>
        <v/>
      </c>
      <c r="C5038" s="43" t="str">
        <f t="shared" ref="C5038:C5066" si="2379">IF(A5038&lt;&gt;"",E5037,"")</f>
        <v/>
      </c>
      <c r="D5038" s="43" t="str">
        <f t="shared" ca="1" si="2343"/>
        <v/>
      </c>
      <c r="E5038" s="43" t="str">
        <f t="shared" ref="E5038:E5066" si="2380">IF(A5038&lt;&gt;"",C5038+D5038,"")</f>
        <v/>
      </c>
      <c r="F5038" s="43" t="str">
        <f t="shared" ref="F5038:F5066" si="2381">IF(A5038&lt;&gt;"",$C$13*ABS(E5038)/$C$23,"")</f>
        <v/>
      </c>
      <c r="G5038" s="43" t="str">
        <f>IF(A5038&lt;&gt;"",IF(A5038&lt;Data!$G$11*0.25,$C$13/$G$32,IF(A5038&gt;Data!$G$11*0.25,$C$13,$C$13*10)),"")</f>
        <v/>
      </c>
      <c r="H5038" s="43" t="str">
        <f>IF(A5038&lt;&gt;"",IF(Data!$G$9="constant",$C$13,IF(Data!$G$9="squeeze",G5038,F5038)),"")</f>
        <v/>
      </c>
      <c r="I5038" s="38" t="str">
        <f ca="1">IF(ISNUMBER(A5038),NORMINV(RAND(),0,IF(AND(Data!$G$9="squeeze",A5038&lt;Data!$G$11*0.25),$H$32,1)*$C$30*$C$13)*($C$14*$C$12),"")</f>
        <v/>
      </c>
      <c r="J5038" s="42" t="str">
        <f ca="1">IFERROR(IF(Data!$C$6="Real",B5038,I5038+J5037+($C$14*$C$12)*(NORMINV(RAND(),$C$15,CHOOSE($G$13,$C$13,F5038,G5038)))),"")</f>
        <v/>
      </c>
      <c r="K5038" s="88" t="str">
        <f>IF(ISNUMBER(A5038), IF($G$16="fixed",$G$17,MIN(H5038*Data!$C$7*$C$16*0.5,$C$17*Data!$C$7))*$C$12,"")</f>
        <v/>
      </c>
      <c r="L5038" s="42" t="str">
        <f t="shared" ca="1" si="2370"/>
        <v/>
      </c>
      <c r="M5038" s="44" t="str">
        <f t="shared" ca="1" si="2371"/>
        <v/>
      </c>
      <c r="N5038" s="44" t="str">
        <f t="shared" ca="1" si="2372"/>
        <v/>
      </c>
      <c r="O5038" s="108" t="str">
        <f t="shared" si="2356"/>
        <v/>
      </c>
      <c r="P5038" s="102" t="str">
        <f t="shared" si="2357"/>
        <v/>
      </c>
      <c r="Q5038" s="102" t="str">
        <f t="shared" si="2358"/>
        <v/>
      </c>
      <c r="R5038" s="120" t="str">
        <f t="shared" si="2359"/>
        <v/>
      </c>
      <c r="S5038" s="54" t="str">
        <f t="shared" si="2360"/>
        <v/>
      </c>
      <c r="T5038" s="5" t="str">
        <f t="shared" si="2361"/>
        <v/>
      </c>
      <c r="U5038" s="152" t="str">
        <f t="shared" si="2344"/>
        <v/>
      </c>
      <c r="V5038" s="152" t="str">
        <f t="shared" si="2345"/>
        <v/>
      </c>
      <c r="W5038" s="153" t="str">
        <f t="shared" si="2346"/>
        <v/>
      </c>
      <c r="X5038" s="153" t="str">
        <f t="shared" si="2347"/>
        <v/>
      </c>
      <c r="Y5038" s="153" t="str">
        <f t="shared" si="2348"/>
        <v/>
      </c>
      <c r="Z5038" s="153" t="str">
        <f t="shared" si="2349"/>
        <v/>
      </c>
      <c r="AA5038" s="152" t="str">
        <f t="shared" si="2350"/>
        <v/>
      </c>
      <c r="AB5038" s="152" t="str">
        <f t="shared" si="2351"/>
        <v/>
      </c>
      <c r="AC5038" s="154" t="str">
        <f t="shared" si="2362"/>
        <v/>
      </c>
      <c r="AD5038" s="154" t="str">
        <f t="shared" si="2363"/>
        <v/>
      </c>
      <c r="AE5038" s="3" t="str">
        <f t="shared" si="2364"/>
        <v/>
      </c>
      <c r="AF5038" s="3" t="str">
        <f t="shared" si="2365"/>
        <v/>
      </c>
      <c r="AG5038" s="3" t="str">
        <f t="shared" si="2366"/>
        <v/>
      </c>
      <c r="AH5038" s="4" t="str">
        <f t="shared" si="2367"/>
        <v/>
      </c>
      <c r="AI5038" s="75" t="str">
        <f t="shared" si="2368"/>
        <v/>
      </c>
      <c r="AJ5038" s="75" t="str">
        <f t="shared" si="2369"/>
        <v/>
      </c>
    </row>
    <row r="5039" spans="1:36" ht="14.25">
      <c r="A5039" s="41" t="str">
        <f t="shared" si="2352"/>
        <v/>
      </c>
      <c r="B5039" s="150" t="str">
        <f>IF(ISNUMBER(A5039),INDEX('MetaTrader Import'!$H$13:$J$5893,TRUNC(((A5039-$A$39+1)-1)/3)+1,MOD((A5039-$A$39+1)-1,3)+1),"")</f>
        <v/>
      </c>
      <c r="C5039" s="43" t="str">
        <f t="shared" si="2379"/>
        <v/>
      </c>
      <c r="D5039" s="43" t="str">
        <f t="shared" ca="1" si="2343"/>
        <v/>
      </c>
      <c r="E5039" s="43" t="str">
        <f t="shared" si="2380"/>
        <v/>
      </c>
      <c r="F5039" s="43" t="str">
        <f t="shared" si="2381"/>
        <v/>
      </c>
      <c r="G5039" s="43" t="str">
        <f>IF(A5039&lt;&gt;"",IF(A5039&lt;Data!$G$11*0.25,$C$13/$G$32,IF(A5039&gt;Data!$G$11*0.25,$C$13,$C$13*10)),"")</f>
        <v/>
      </c>
      <c r="H5039" s="43" t="str">
        <f>IF(A5039&lt;&gt;"",IF(Data!$G$9="constant",$C$13,IF(Data!$G$9="squeeze",G5039,F5039)),"")</f>
        <v/>
      </c>
      <c r="I5039" s="38" t="str">
        <f ca="1">IF(ISNUMBER(A5039),NORMINV(RAND(),0,IF(AND(Data!$G$9="squeeze",A5039&lt;Data!$G$11*0.25),$H$32,1)*$C$30*$C$13)*($C$14*$C$12),"")</f>
        <v/>
      </c>
      <c r="J5039" s="42" t="str">
        <f ca="1">IFERROR(IF(Data!$C$6="Real",B5039,I5039+J5038+($C$14*$C$12)*(NORMINV(RAND(),$C$15,CHOOSE($G$13,$C$13,F5039,G5039)))),"")</f>
        <v/>
      </c>
      <c r="K5039" s="88" t="str">
        <f>IF(ISNUMBER(A5039), IF($G$16="fixed",$G$17,MIN(H5039*Data!$C$7*$C$16*0.5,$C$17*Data!$C$7))*$C$12,"")</f>
        <v/>
      </c>
      <c r="L5039" s="42" t="str">
        <f t="shared" ca="1" si="2370"/>
        <v/>
      </c>
      <c r="M5039" s="44" t="str">
        <f t="shared" ca="1" si="2371"/>
        <v/>
      </c>
      <c r="N5039" s="44" t="str">
        <f t="shared" ca="1" si="2372"/>
        <v/>
      </c>
      <c r="O5039" s="108" t="str">
        <f t="shared" si="2356"/>
        <v/>
      </c>
      <c r="P5039" s="102" t="str">
        <f t="shared" si="2357"/>
        <v/>
      </c>
      <c r="Q5039" s="102" t="str">
        <f t="shared" si="2358"/>
        <v/>
      </c>
      <c r="R5039" s="120" t="str">
        <f t="shared" si="2359"/>
        <v/>
      </c>
      <c r="S5039" s="54" t="str">
        <f t="shared" si="2360"/>
        <v/>
      </c>
      <c r="T5039" s="5" t="str">
        <f t="shared" si="2361"/>
        <v/>
      </c>
      <c r="U5039" s="152" t="str">
        <f t="shared" si="2344"/>
        <v/>
      </c>
      <c r="V5039" s="152" t="str">
        <f t="shared" si="2345"/>
        <v/>
      </c>
      <c r="W5039" s="153" t="str">
        <f t="shared" si="2346"/>
        <v/>
      </c>
      <c r="X5039" s="153" t="str">
        <f t="shared" si="2347"/>
        <v/>
      </c>
      <c r="Y5039" s="153" t="str">
        <f t="shared" si="2348"/>
        <v/>
      </c>
      <c r="Z5039" s="153" t="str">
        <f t="shared" si="2349"/>
        <v/>
      </c>
      <c r="AA5039" s="152" t="str">
        <f t="shared" si="2350"/>
        <v/>
      </c>
      <c r="AB5039" s="152" t="str">
        <f t="shared" si="2351"/>
        <v/>
      </c>
      <c r="AC5039" s="154" t="str">
        <f t="shared" si="2362"/>
        <v/>
      </c>
      <c r="AD5039" s="154" t="str">
        <f t="shared" si="2363"/>
        <v/>
      </c>
      <c r="AE5039" s="3" t="str">
        <f t="shared" si="2364"/>
        <v/>
      </c>
      <c r="AF5039" s="3" t="str">
        <f t="shared" si="2365"/>
        <v/>
      </c>
      <c r="AG5039" s="3" t="str">
        <f t="shared" si="2366"/>
        <v/>
      </c>
      <c r="AH5039" s="4" t="str">
        <f t="shared" si="2367"/>
        <v/>
      </c>
      <c r="AI5039" s="75" t="str">
        <f t="shared" si="2368"/>
        <v/>
      </c>
      <c r="AJ5039" s="75" t="str">
        <f t="shared" si="2369"/>
        <v/>
      </c>
    </row>
    <row r="5040" spans="1:36" ht="14.25">
      <c r="A5040" s="41" t="str">
        <f t="shared" si="2352"/>
        <v/>
      </c>
      <c r="B5040" s="150" t="str">
        <f>IF(ISNUMBER(A5040),INDEX('MetaTrader Import'!$H$13:$J$5893,TRUNC(((A5040-$A$39+1)-1)/3)+1,MOD((A5040-$A$39+1)-1,3)+1),"")</f>
        <v/>
      </c>
      <c r="C5040" s="43" t="str">
        <f t="shared" si="2379"/>
        <v/>
      </c>
      <c r="D5040" s="43" t="str">
        <f t="shared" ca="1" si="2343"/>
        <v/>
      </c>
      <c r="E5040" s="43" t="str">
        <f t="shared" si="2380"/>
        <v/>
      </c>
      <c r="F5040" s="43" t="str">
        <f t="shared" si="2381"/>
        <v/>
      </c>
      <c r="G5040" s="43" t="str">
        <f>IF(A5040&lt;&gt;"",IF(A5040&lt;Data!$G$11*0.25,$C$13/$G$32,IF(A5040&gt;Data!$G$11*0.25,$C$13,$C$13*10)),"")</f>
        <v/>
      </c>
      <c r="H5040" s="43" t="str">
        <f>IF(A5040&lt;&gt;"",IF(Data!$G$9="constant",$C$13,IF(Data!$G$9="squeeze",G5040,F5040)),"")</f>
        <v/>
      </c>
      <c r="I5040" s="38" t="str">
        <f ca="1">IF(ISNUMBER(A5040),NORMINV(RAND(),0,IF(AND(Data!$G$9="squeeze",A5040&lt;Data!$G$11*0.25),$H$32,1)*$C$30*$C$13)*($C$14*$C$12),"")</f>
        <v/>
      </c>
      <c r="J5040" s="42" t="str">
        <f ca="1">IFERROR(IF(Data!$C$6="Real",B5040,I5040+J5039+($C$14*$C$12)*(NORMINV(RAND(),$C$15,CHOOSE($G$13,$C$13,F5040,G5040)))),"")</f>
        <v/>
      </c>
      <c r="K5040" s="88" t="str">
        <f>IF(ISNUMBER(A5040), IF($G$16="fixed",$G$17,MIN(H5040*Data!$C$7*$C$16*0.5,$C$17*Data!$C$7))*$C$12,"")</f>
        <v/>
      </c>
      <c r="L5040" s="42" t="str">
        <f t="shared" ca="1" si="2370"/>
        <v/>
      </c>
      <c r="M5040" s="44" t="str">
        <f t="shared" ca="1" si="2371"/>
        <v/>
      </c>
      <c r="N5040" s="44" t="str">
        <f t="shared" ca="1" si="2372"/>
        <v/>
      </c>
      <c r="O5040" s="108" t="str">
        <f t="shared" si="2356"/>
        <v/>
      </c>
      <c r="P5040" s="102" t="str">
        <f t="shared" si="2357"/>
        <v/>
      </c>
      <c r="Q5040" s="102" t="str">
        <f t="shared" si="2358"/>
        <v/>
      </c>
      <c r="R5040" s="120" t="str">
        <f t="shared" si="2359"/>
        <v/>
      </c>
      <c r="S5040" s="54" t="str">
        <f t="shared" si="2360"/>
        <v/>
      </c>
      <c r="T5040" s="5" t="str">
        <f t="shared" si="2361"/>
        <v/>
      </c>
      <c r="U5040" s="152" t="str">
        <f t="shared" si="2344"/>
        <v/>
      </c>
      <c r="V5040" s="152" t="str">
        <f t="shared" si="2345"/>
        <v/>
      </c>
      <c r="W5040" s="153" t="str">
        <f t="shared" si="2346"/>
        <v/>
      </c>
      <c r="X5040" s="153" t="str">
        <f t="shared" si="2347"/>
        <v/>
      </c>
      <c r="Y5040" s="153" t="str">
        <f t="shared" si="2348"/>
        <v/>
      </c>
      <c r="Z5040" s="153" t="str">
        <f t="shared" si="2349"/>
        <v/>
      </c>
      <c r="AA5040" s="152" t="str">
        <f t="shared" si="2350"/>
        <v/>
      </c>
      <c r="AB5040" s="152" t="str">
        <f t="shared" si="2351"/>
        <v/>
      </c>
      <c r="AC5040" s="154" t="str">
        <f t="shared" si="2362"/>
        <v/>
      </c>
      <c r="AD5040" s="154" t="str">
        <f t="shared" si="2363"/>
        <v/>
      </c>
      <c r="AE5040" s="3" t="str">
        <f t="shared" si="2364"/>
        <v/>
      </c>
      <c r="AF5040" s="3" t="str">
        <f t="shared" si="2365"/>
        <v/>
      </c>
      <c r="AG5040" s="3" t="str">
        <f t="shared" si="2366"/>
        <v/>
      </c>
      <c r="AH5040" s="4" t="str">
        <f t="shared" si="2367"/>
        <v/>
      </c>
      <c r="AI5040" s="75" t="str">
        <f t="shared" si="2368"/>
        <v/>
      </c>
      <c r="AJ5040" s="75" t="str">
        <f t="shared" si="2369"/>
        <v/>
      </c>
    </row>
    <row r="5041" spans="1:36" ht="14.25">
      <c r="A5041" s="41" t="str">
        <f t="shared" si="2352"/>
        <v/>
      </c>
      <c r="B5041" s="150" t="str">
        <f>IF(ISNUMBER(A5041),INDEX('MetaTrader Import'!$H$13:$J$5893,TRUNC(((A5041-$A$39+1)-1)/3)+1,MOD((A5041-$A$39+1)-1,3)+1),"")</f>
        <v/>
      </c>
      <c r="C5041" s="43" t="str">
        <f t="shared" si="2379"/>
        <v/>
      </c>
      <c r="D5041" s="43" t="str">
        <f t="shared" ca="1" si="2343"/>
        <v/>
      </c>
      <c r="E5041" s="43" t="str">
        <f t="shared" si="2380"/>
        <v/>
      </c>
      <c r="F5041" s="43" t="str">
        <f t="shared" si="2381"/>
        <v/>
      </c>
      <c r="G5041" s="43" t="str">
        <f>IF(A5041&lt;&gt;"",IF(A5041&lt;Data!$G$11*0.25,$C$13/$G$32,IF(A5041&gt;Data!$G$11*0.25,$C$13,$C$13*10)),"")</f>
        <v/>
      </c>
      <c r="H5041" s="43" t="str">
        <f>IF(A5041&lt;&gt;"",IF(Data!$G$9="constant",$C$13,IF(Data!$G$9="squeeze",G5041,F5041)),"")</f>
        <v/>
      </c>
      <c r="I5041" s="38" t="str">
        <f ca="1">IF(ISNUMBER(A5041),NORMINV(RAND(),0,IF(AND(Data!$G$9="squeeze",A5041&lt;Data!$G$11*0.25),$H$32,1)*$C$30*$C$13)*($C$14*$C$12),"")</f>
        <v/>
      </c>
      <c r="J5041" s="42" t="str">
        <f ca="1">IFERROR(IF(Data!$C$6="Real",B5041,I5041+J5040+($C$14*$C$12)*(NORMINV(RAND(),$C$15,CHOOSE($G$13,$C$13,F5041,G5041)))),"")</f>
        <v/>
      </c>
      <c r="K5041" s="88" t="str">
        <f>IF(ISNUMBER(A5041), IF($G$16="fixed",$G$17,MIN(H5041*Data!$C$7*$C$16*0.5,$C$17*Data!$C$7))*$C$12,"")</f>
        <v/>
      </c>
      <c r="L5041" s="42" t="str">
        <f t="shared" ca="1" si="2370"/>
        <v/>
      </c>
      <c r="M5041" s="44" t="str">
        <f t="shared" ca="1" si="2371"/>
        <v/>
      </c>
      <c r="N5041" s="44" t="str">
        <f t="shared" ca="1" si="2372"/>
        <v/>
      </c>
      <c r="O5041" s="108" t="str">
        <f t="shared" si="2356"/>
        <v/>
      </c>
      <c r="P5041" s="102" t="str">
        <f t="shared" si="2357"/>
        <v/>
      </c>
      <c r="Q5041" s="102" t="str">
        <f t="shared" si="2358"/>
        <v/>
      </c>
      <c r="R5041" s="120" t="str">
        <f t="shared" si="2359"/>
        <v/>
      </c>
      <c r="S5041" s="54" t="str">
        <f t="shared" si="2360"/>
        <v/>
      </c>
      <c r="T5041" s="5" t="str">
        <f t="shared" si="2361"/>
        <v/>
      </c>
      <c r="U5041" s="152" t="str">
        <f t="shared" si="2344"/>
        <v/>
      </c>
      <c r="V5041" s="152" t="str">
        <f t="shared" si="2345"/>
        <v/>
      </c>
      <c r="W5041" s="153" t="str">
        <f t="shared" si="2346"/>
        <v/>
      </c>
      <c r="X5041" s="153" t="str">
        <f t="shared" si="2347"/>
        <v/>
      </c>
      <c r="Y5041" s="153" t="str">
        <f t="shared" si="2348"/>
        <v/>
      </c>
      <c r="Z5041" s="153" t="str">
        <f t="shared" si="2349"/>
        <v/>
      </c>
      <c r="AA5041" s="152" t="str">
        <f t="shared" si="2350"/>
        <v/>
      </c>
      <c r="AB5041" s="152" t="str">
        <f t="shared" si="2351"/>
        <v/>
      </c>
      <c r="AC5041" s="154" t="str">
        <f t="shared" si="2362"/>
        <v/>
      </c>
      <c r="AD5041" s="154" t="str">
        <f t="shared" si="2363"/>
        <v/>
      </c>
      <c r="AE5041" s="3" t="str">
        <f t="shared" si="2364"/>
        <v/>
      </c>
      <c r="AF5041" s="3" t="str">
        <f t="shared" si="2365"/>
        <v/>
      </c>
      <c r="AG5041" s="3" t="str">
        <f t="shared" si="2366"/>
        <v/>
      </c>
      <c r="AH5041" s="4" t="str">
        <f t="shared" si="2367"/>
        <v/>
      </c>
      <c r="AI5041" s="75" t="str">
        <f t="shared" si="2368"/>
        <v/>
      </c>
      <c r="AJ5041" s="75" t="str">
        <f t="shared" si="2369"/>
        <v/>
      </c>
    </row>
    <row r="5042" spans="1:36" ht="14.25">
      <c r="A5042" s="41" t="str">
        <f t="shared" si="2352"/>
        <v/>
      </c>
      <c r="B5042" s="150" t="str">
        <f>IF(ISNUMBER(A5042),INDEX('MetaTrader Import'!$H$13:$J$5893,TRUNC(((A5042-$A$39+1)-1)/3)+1,MOD((A5042-$A$39+1)-1,3)+1),"")</f>
        <v/>
      </c>
      <c r="C5042" s="43" t="str">
        <f t="shared" si="2379"/>
        <v/>
      </c>
      <c r="D5042" s="43" t="str">
        <f t="shared" ca="1" si="2343"/>
        <v/>
      </c>
      <c r="E5042" s="43" t="str">
        <f t="shared" si="2380"/>
        <v/>
      </c>
      <c r="F5042" s="43" t="str">
        <f t="shared" si="2381"/>
        <v/>
      </c>
      <c r="G5042" s="43" t="str">
        <f>IF(A5042&lt;&gt;"",IF(A5042&lt;Data!$G$11*0.25,$C$13/$G$32,IF(A5042&gt;Data!$G$11*0.25,$C$13,$C$13*10)),"")</f>
        <v/>
      </c>
      <c r="H5042" s="43" t="str">
        <f>IF(A5042&lt;&gt;"",IF(Data!$G$9="constant",$C$13,IF(Data!$G$9="squeeze",G5042,F5042)),"")</f>
        <v/>
      </c>
      <c r="I5042" s="38" t="str">
        <f ca="1">IF(ISNUMBER(A5042),NORMINV(RAND(),0,IF(AND(Data!$G$9="squeeze",A5042&lt;Data!$G$11*0.25),$H$32,1)*$C$30*$C$13)*($C$14*$C$12),"")</f>
        <v/>
      </c>
      <c r="J5042" s="42" t="str">
        <f ca="1">IFERROR(IF(Data!$C$6="Real",B5042,I5042+J5041+($C$14*$C$12)*(NORMINV(RAND(),$C$15,CHOOSE($G$13,$C$13,F5042,G5042)))),"")</f>
        <v/>
      </c>
      <c r="K5042" s="88" t="str">
        <f>IF(ISNUMBER(A5042), IF($G$16="fixed",$G$17,MIN(H5042*Data!$C$7*$C$16*0.5,$C$17*Data!$C$7))*$C$12,"")</f>
        <v/>
      </c>
      <c r="L5042" s="42" t="str">
        <f t="shared" ca="1" si="2370"/>
        <v/>
      </c>
      <c r="M5042" s="44" t="str">
        <f t="shared" ca="1" si="2371"/>
        <v/>
      </c>
      <c r="N5042" s="44" t="str">
        <f t="shared" ca="1" si="2372"/>
        <v/>
      </c>
      <c r="O5042" s="108" t="str">
        <f t="shared" si="2356"/>
        <v/>
      </c>
      <c r="P5042" s="102" t="str">
        <f t="shared" si="2357"/>
        <v/>
      </c>
      <c r="Q5042" s="102" t="str">
        <f t="shared" si="2358"/>
        <v/>
      </c>
      <c r="R5042" s="120" t="str">
        <f t="shared" si="2359"/>
        <v/>
      </c>
      <c r="S5042" s="54" t="str">
        <f t="shared" si="2360"/>
        <v/>
      </c>
      <c r="T5042" s="5" t="str">
        <f t="shared" si="2361"/>
        <v/>
      </c>
      <c r="U5042" s="152" t="str">
        <f t="shared" si="2344"/>
        <v/>
      </c>
      <c r="V5042" s="152" t="str">
        <f t="shared" si="2345"/>
        <v/>
      </c>
      <c r="W5042" s="153" t="str">
        <f t="shared" si="2346"/>
        <v/>
      </c>
      <c r="X5042" s="153" t="str">
        <f t="shared" si="2347"/>
        <v/>
      </c>
      <c r="Y5042" s="153" t="str">
        <f t="shared" si="2348"/>
        <v/>
      </c>
      <c r="Z5042" s="153" t="str">
        <f t="shared" si="2349"/>
        <v/>
      </c>
      <c r="AA5042" s="152" t="str">
        <f t="shared" si="2350"/>
        <v/>
      </c>
      <c r="AB5042" s="152" t="str">
        <f t="shared" si="2351"/>
        <v/>
      </c>
      <c r="AC5042" s="154" t="str">
        <f t="shared" si="2362"/>
        <v/>
      </c>
      <c r="AD5042" s="154" t="str">
        <f t="shared" si="2363"/>
        <v/>
      </c>
      <c r="AE5042" s="3" t="str">
        <f t="shared" si="2364"/>
        <v/>
      </c>
      <c r="AF5042" s="3" t="str">
        <f t="shared" si="2365"/>
        <v/>
      </c>
      <c r="AG5042" s="3" t="str">
        <f t="shared" si="2366"/>
        <v/>
      </c>
      <c r="AH5042" s="4" t="str">
        <f t="shared" si="2367"/>
        <v/>
      </c>
      <c r="AI5042" s="75" t="str">
        <f t="shared" si="2368"/>
        <v/>
      </c>
      <c r="AJ5042" s="75" t="str">
        <f t="shared" si="2369"/>
        <v/>
      </c>
    </row>
    <row r="5043" spans="1:36" ht="14.25">
      <c r="A5043" s="41" t="str">
        <f t="shared" si="2352"/>
        <v/>
      </c>
      <c r="B5043" s="150" t="str">
        <f>IF(ISNUMBER(A5043),INDEX('MetaTrader Import'!$H$13:$J$5893,TRUNC(((A5043-$A$39+1)-1)/3)+1,MOD((A5043-$A$39+1)-1,3)+1),"")</f>
        <v/>
      </c>
      <c r="C5043" s="43" t="str">
        <f t="shared" si="2379"/>
        <v/>
      </c>
      <c r="D5043" s="43" t="str">
        <f t="shared" ca="1" si="2343"/>
        <v/>
      </c>
      <c r="E5043" s="43" t="str">
        <f t="shared" si="2380"/>
        <v/>
      </c>
      <c r="F5043" s="43" t="str">
        <f t="shared" si="2381"/>
        <v/>
      </c>
      <c r="G5043" s="43" t="str">
        <f>IF(A5043&lt;&gt;"",IF(A5043&lt;Data!$G$11*0.25,$C$13/$G$32,IF(A5043&gt;Data!$G$11*0.25,$C$13,$C$13*10)),"")</f>
        <v/>
      </c>
      <c r="H5043" s="43" t="str">
        <f>IF(A5043&lt;&gt;"",IF(Data!$G$9="constant",$C$13,IF(Data!$G$9="squeeze",G5043,F5043)),"")</f>
        <v/>
      </c>
      <c r="I5043" s="38" t="str">
        <f ca="1">IF(ISNUMBER(A5043),NORMINV(RAND(),0,IF(AND(Data!$G$9="squeeze",A5043&lt;Data!$G$11*0.25),$H$32,1)*$C$30*$C$13)*($C$14*$C$12),"")</f>
        <v/>
      </c>
      <c r="J5043" s="42" t="str">
        <f ca="1">IFERROR(IF(Data!$C$6="Real",B5043,I5043+J5042+($C$14*$C$12)*(NORMINV(RAND(),$C$15,CHOOSE($G$13,$C$13,F5043,G5043)))),"")</f>
        <v/>
      </c>
      <c r="K5043" s="88" t="str">
        <f>IF(ISNUMBER(A5043), IF($G$16="fixed",$G$17,MIN(H5043*Data!$C$7*$C$16*0.5,$C$17*Data!$C$7))*$C$12,"")</f>
        <v/>
      </c>
      <c r="L5043" s="42" t="str">
        <f t="shared" ca="1" si="2370"/>
        <v/>
      </c>
      <c r="M5043" s="44" t="str">
        <f t="shared" ca="1" si="2371"/>
        <v/>
      </c>
      <c r="N5043" s="44" t="str">
        <f t="shared" ca="1" si="2372"/>
        <v/>
      </c>
      <c r="O5043" s="108" t="str">
        <f t="shared" si="2356"/>
        <v/>
      </c>
      <c r="P5043" s="102" t="str">
        <f t="shared" si="2357"/>
        <v/>
      </c>
      <c r="Q5043" s="102" t="str">
        <f t="shared" si="2358"/>
        <v/>
      </c>
      <c r="R5043" s="120" t="str">
        <f t="shared" si="2359"/>
        <v/>
      </c>
      <c r="S5043" s="54" t="str">
        <f t="shared" si="2360"/>
        <v/>
      </c>
      <c r="T5043" s="5" t="str">
        <f t="shared" si="2361"/>
        <v/>
      </c>
      <c r="U5043" s="152" t="str">
        <f t="shared" si="2344"/>
        <v/>
      </c>
      <c r="V5043" s="152" t="str">
        <f t="shared" si="2345"/>
        <v/>
      </c>
      <c r="W5043" s="153" t="str">
        <f t="shared" si="2346"/>
        <v/>
      </c>
      <c r="X5043" s="153" t="str">
        <f t="shared" si="2347"/>
        <v/>
      </c>
      <c r="Y5043" s="153" t="str">
        <f t="shared" si="2348"/>
        <v/>
      </c>
      <c r="Z5043" s="153" t="str">
        <f t="shared" si="2349"/>
        <v/>
      </c>
      <c r="AA5043" s="152" t="str">
        <f t="shared" si="2350"/>
        <v/>
      </c>
      <c r="AB5043" s="152" t="str">
        <f t="shared" si="2351"/>
        <v/>
      </c>
      <c r="AC5043" s="154" t="str">
        <f t="shared" si="2362"/>
        <v/>
      </c>
      <c r="AD5043" s="154" t="str">
        <f t="shared" si="2363"/>
        <v/>
      </c>
      <c r="AE5043" s="3" t="str">
        <f t="shared" si="2364"/>
        <v/>
      </c>
      <c r="AF5043" s="3" t="str">
        <f t="shared" si="2365"/>
        <v/>
      </c>
      <c r="AG5043" s="3" t="str">
        <f t="shared" si="2366"/>
        <v/>
      </c>
      <c r="AH5043" s="4" t="str">
        <f t="shared" si="2367"/>
        <v/>
      </c>
      <c r="AI5043" s="75" t="str">
        <f t="shared" si="2368"/>
        <v/>
      </c>
      <c r="AJ5043" s="75" t="str">
        <f t="shared" si="2369"/>
        <v/>
      </c>
    </row>
    <row r="5044" spans="1:36" ht="14.25">
      <c r="A5044" s="41" t="str">
        <f t="shared" si="2352"/>
        <v/>
      </c>
      <c r="B5044" s="150" t="str">
        <f>IF(ISNUMBER(A5044),INDEX('MetaTrader Import'!$H$13:$J$5893,TRUNC(((A5044-$A$39+1)-1)/3)+1,MOD((A5044-$A$39+1)-1,3)+1),"")</f>
        <v/>
      </c>
      <c r="C5044" s="43" t="str">
        <f t="shared" si="2379"/>
        <v/>
      </c>
      <c r="D5044" s="43" t="str">
        <f t="shared" ca="1" si="2343"/>
        <v/>
      </c>
      <c r="E5044" s="43" t="str">
        <f t="shared" si="2380"/>
        <v/>
      </c>
      <c r="F5044" s="43" t="str">
        <f t="shared" si="2381"/>
        <v/>
      </c>
      <c r="G5044" s="43" t="str">
        <f>IF(A5044&lt;&gt;"",IF(A5044&lt;Data!$G$11*0.25,$C$13/$G$32,IF(A5044&gt;Data!$G$11*0.25,$C$13,$C$13*10)),"")</f>
        <v/>
      </c>
      <c r="H5044" s="43" t="str">
        <f>IF(A5044&lt;&gt;"",IF(Data!$G$9="constant",$C$13,IF(Data!$G$9="squeeze",G5044,F5044)),"")</f>
        <v/>
      </c>
      <c r="I5044" s="38" t="str">
        <f ca="1">IF(ISNUMBER(A5044),NORMINV(RAND(),0,IF(AND(Data!$G$9="squeeze",A5044&lt;Data!$G$11*0.25),$H$32,1)*$C$30*$C$13)*($C$14*$C$12),"")</f>
        <v/>
      </c>
      <c r="J5044" s="42" t="str">
        <f ca="1">IFERROR(IF(Data!$C$6="Real",B5044,I5044+J5043+($C$14*$C$12)*(NORMINV(RAND(),$C$15,CHOOSE($G$13,$C$13,F5044,G5044)))),"")</f>
        <v/>
      </c>
      <c r="K5044" s="88" t="str">
        <f>IF(ISNUMBER(A5044), IF($G$16="fixed",$G$17,MIN(H5044*Data!$C$7*$C$16*0.5,$C$17*Data!$C$7))*$C$12,"")</f>
        <v/>
      </c>
      <c r="L5044" s="42" t="str">
        <f t="shared" ca="1" si="2370"/>
        <v/>
      </c>
      <c r="M5044" s="44" t="str">
        <f t="shared" ca="1" si="2371"/>
        <v/>
      </c>
      <c r="N5044" s="44" t="str">
        <f t="shared" ca="1" si="2372"/>
        <v/>
      </c>
      <c r="O5044" s="108" t="str">
        <f t="shared" si="2356"/>
        <v/>
      </c>
      <c r="P5044" s="102" t="str">
        <f t="shared" si="2357"/>
        <v/>
      </c>
      <c r="Q5044" s="102" t="str">
        <f t="shared" si="2358"/>
        <v/>
      </c>
      <c r="R5044" s="120" t="str">
        <f t="shared" si="2359"/>
        <v/>
      </c>
      <c r="S5044" s="54" t="str">
        <f t="shared" si="2360"/>
        <v/>
      </c>
      <c r="T5044" s="5" t="str">
        <f t="shared" si="2361"/>
        <v/>
      </c>
      <c r="U5044" s="152" t="str">
        <f t="shared" si="2344"/>
        <v/>
      </c>
      <c r="V5044" s="152" t="str">
        <f t="shared" si="2345"/>
        <v/>
      </c>
      <c r="W5044" s="153" t="str">
        <f t="shared" si="2346"/>
        <v/>
      </c>
      <c r="X5044" s="153" t="str">
        <f t="shared" si="2347"/>
        <v/>
      </c>
      <c r="Y5044" s="153" t="str">
        <f t="shared" si="2348"/>
        <v/>
      </c>
      <c r="Z5044" s="153" t="str">
        <f t="shared" si="2349"/>
        <v/>
      </c>
      <c r="AA5044" s="152" t="str">
        <f t="shared" si="2350"/>
        <v/>
      </c>
      <c r="AB5044" s="152" t="str">
        <f t="shared" si="2351"/>
        <v/>
      </c>
      <c r="AC5044" s="154" t="str">
        <f t="shared" si="2362"/>
        <v/>
      </c>
      <c r="AD5044" s="154" t="str">
        <f t="shared" si="2363"/>
        <v/>
      </c>
      <c r="AE5044" s="3" t="str">
        <f t="shared" si="2364"/>
        <v/>
      </c>
      <c r="AF5044" s="3" t="str">
        <f t="shared" si="2365"/>
        <v/>
      </c>
      <c r="AG5044" s="3" t="str">
        <f t="shared" si="2366"/>
        <v/>
      </c>
      <c r="AH5044" s="4" t="str">
        <f t="shared" si="2367"/>
        <v/>
      </c>
      <c r="AI5044" s="75" t="str">
        <f t="shared" si="2368"/>
        <v/>
      </c>
      <c r="AJ5044" s="75" t="str">
        <f t="shared" si="2369"/>
        <v/>
      </c>
    </row>
    <row r="5045" spans="1:36" ht="14.25">
      <c r="A5045" s="41" t="str">
        <f t="shared" si="2352"/>
        <v/>
      </c>
      <c r="B5045" s="150" t="str">
        <f>IF(ISNUMBER(A5045),INDEX('MetaTrader Import'!$H$13:$J$5893,TRUNC(((A5045-$A$39+1)-1)/3)+1,MOD((A5045-$A$39+1)-1,3)+1),"")</f>
        <v/>
      </c>
      <c r="C5045" s="43" t="str">
        <f t="shared" si="2379"/>
        <v/>
      </c>
      <c r="D5045" s="43" t="str">
        <f t="shared" ca="1" si="2343"/>
        <v/>
      </c>
      <c r="E5045" s="43" t="str">
        <f t="shared" si="2380"/>
        <v/>
      </c>
      <c r="F5045" s="43" t="str">
        <f t="shared" si="2381"/>
        <v/>
      </c>
      <c r="G5045" s="43" t="str">
        <f>IF(A5045&lt;&gt;"",IF(A5045&lt;Data!$G$11*0.25,$C$13/$G$32,IF(A5045&gt;Data!$G$11*0.25,$C$13,$C$13*10)),"")</f>
        <v/>
      </c>
      <c r="H5045" s="43" t="str">
        <f>IF(A5045&lt;&gt;"",IF(Data!$G$9="constant",$C$13,IF(Data!$G$9="squeeze",G5045,F5045)),"")</f>
        <v/>
      </c>
      <c r="I5045" s="38" t="str">
        <f ca="1">IF(ISNUMBER(A5045),NORMINV(RAND(),0,IF(AND(Data!$G$9="squeeze",A5045&lt;Data!$G$11*0.25),$H$32,1)*$C$30*$C$13)*($C$14*$C$12),"")</f>
        <v/>
      </c>
      <c r="J5045" s="42" t="str">
        <f ca="1">IFERROR(IF(Data!$C$6="Real",B5045,I5045+J5044+($C$14*$C$12)*(NORMINV(RAND(),$C$15,CHOOSE($G$13,$C$13,F5045,G5045)))),"")</f>
        <v/>
      </c>
      <c r="K5045" s="88" t="str">
        <f>IF(ISNUMBER(A5045), IF($G$16="fixed",$G$17,MIN(H5045*Data!$C$7*$C$16*0.5,$C$17*Data!$C$7))*$C$12,"")</f>
        <v/>
      </c>
      <c r="L5045" s="42" t="str">
        <f t="shared" ca="1" si="2370"/>
        <v/>
      </c>
      <c r="M5045" s="44" t="str">
        <f t="shared" ca="1" si="2371"/>
        <v/>
      </c>
      <c r="N5045" s="44" t="str">
        <f t="shared" ca="1" si="2372"/>
        <v/>
      </c>
      <c r="O5045" s="108" t="str">
        <f t="shared" si="2356"/>
        <v/>
      </c>
      <c r="P5045" s="102" t="str">
        <f t="shared" si="2357"/>
        <v/>
      </c>
      <c r="Q5045" s="102" t="str">
        <f t="shared" si="2358"/>
        <v/>
      </c>
      <c r="R5045" s="120" t="str">
        <f t="shared" si="2359"/>
        <v/>
      </c>
      <c r="S5045" s="54" t="str">
        <f t="shared" si="2360"/>
        <v/>
      </c>
      <c r="T5045" s="5" t="str">
        <f t="shared" si="2361"/>
        <v/>
      </c>
      <c r="U5045" s="152" t="str">
        <f t="shared" si="2344"/>
        <v/>
      </c>
      <c r="V5045" s="152" t="str">
        <f t="shared" si="2345"/>
        <v/>
      </c>
      <c r="W5045" s="153" t="str">
        <f t="shared" si="2346"/>
        <v/>
      </c>
      <c r="X5045" s="153" t="str">
        <f t="shared" si="2347"/>
        <v/>
      </c>
      <c r="Y5045" s="153" t="str">
        <f t="shared" si="2348"/>
        <v/>
      </c>
      <c r="Z5045" s="153" t="str">
        <f t="shared" si="2349"/>
        <v/>
      </c>
      <c r="AA5045" s="152" t="str">
        <f t="shared" si="2350"/>
        <v/>
      </c>
      <c r="AB5045" s="152" t="str">
        <f t="shared" si="2351"/>
        <v/>
      </c>
      <c r="AC5045" s="154" t="str">
        <f t="shared" si="2362"/>
        <v/>
      </c>
      <c r="AD5045" s="154" t="str">
        <f t="shared" si="2363"/>
        <v/>
      </c>
      <c r="AE5045" s="3" t="str">
        <f t="shared" si="2364"/>
        <v/>
      </c>
      <c r="AF5045" s="3" t="str">
        <f t="shared" si="2365"/>
        <v/>
      </c>
      <c r="AG5045" s="3" t="str">
        <f t="shared" si="2366"/>
        <v/>
      </c>
      <c r="AH5045" s="4" t="str">
        <f t="shared" si="2367"/>
        <v/>
      </c>
      <c r="AI5045" s="75" t="str">
        <f t="shared" si="2368"/>
        <v/>
      </c>
      <c r="AJ5045" s="75" t="str">
        <f t="shared" si="2369"/>
        <v/>
      </c>
    </row>
    <row r="5046" spans="1:36" ht="14.25">
      <c r="A5046" s="41" t="str">
        <f t="shared" si="2352"/>
        <v/>
      </c>
      <c r="B5046" s="150" t="str">
        <f>IF(ISNUMBER(A5046),INDEX('MetaTrader Import'!$H$13:$J$5893,TRUNC(((A5046-$A$39+1)-1)/3)+1,MOD((A5046-$A$39+1)-1,3)+1),"")</f>
        <v/>
      </c>
      <c r="C5046" s="43" t="str">
        <f t="shared" si="2379"/>
        <v/>
      </c>
      <c r="D5046" s="43" t="str">
        <f t="shared" ca="1" si="2343"/>
        <v/>
      </c>
      <c r="E5046" s="43" t="str">
        <f t="shared" si="2380"/>
        <v/>
      </c>
      <c r="F5046" s="43" t="str">
        <f t="shared" si="2381"/>
        <v/>
      </c>
      <c r="G5046" s="43" t="str">
        <f>IF(A5046&lt;&gt;"",IF(A5046&lt;Data!$G$11*0.25,$C$13/$G$32,IF(A5046&gt;Data!$G$11*0.25,$C$13,$C$13*10)),"")</f>
        <v/>
      </c>
      <c r="H5046" s="43" t="str">
        <f>IF(A5046&lt;&gt;"",IF(Data!$G$9="constant",$C$13,IF(Data!$G$9="squeeze",G5046,F5046)),"")</f>
        <v/>
      </c>
      <c r="I5046" s="38" t="str">
        <f ca="1">IF(ISNUMBER(A5046),NORMINV(RAND(),0,IF(AND(Data!$G$9="squeeze",A5046&lt;Data!$G$11*0.25),$H$32,1)*$C$30*$C$13)*($C$14*$C$12),"")</f>
        <v/>
      </c>
      <c r="J5046" s="42" t="str">
        <f ca="1">IFERROR(IF(Data!$C$6="Real",B5046,I5046+J5045+($C$14*$C$12)*(NORMINV(RAND(),$C$15,CHOOSE($G$13,$C$13,F5046,G5046)))),"")</f>
        <v/>
      </c>
      <c r="K5046" s="88" t="str">
        <f>IF(ISNUMBER(A5046), IF($G$16="fixed",$G$17,MIN(H5046*Data!$C$7*$C$16*0.5,$C$17*Data!$C$7))*$C$12,"")</f>
        <v/>
      </c>
      <c r="L5046" s="42" t="str">
        <f t="shared" ca="1" si="2370"/>
        <v/>
      </c>
      <c r="M5046" s="44" t="str">
        <f t="shared" ca="1" si="2371"/>
        <v/>
      </c>
      <c r="N5046" s="44" t="str">
        <f t="shared" ca="1" si="2372"/>
        <v/>
      </c>
      <c r="O5046" s="108" t="str">
        <f t="shared" si="2356"/>
        <v/>
      </c>
      <c r="P5046" s="102" t="str">
        <f t="shared" si="2357"/>
        <v/>
      </c>
      <c r="Q5046" s="102" t="str">
        <f t="shared" si="2358"/>
        <v/>
      </c>
      <c r="R5046" s="120" t="str">
        <f t="shared" si="2359"/>
        <v/>
      </c>
      <c r="S5046" s="54" t="str">
        <f t="shared" si="2360"/>
        <v/>
      </c>
      <c r="T5046" s="5" t="str">
        <f t="shared" si="2361"/>
        <v/>
      </c>
      <c r="U5046" s="152" t="str">
        <f t="shared" si="2344"/>
        <v/>
      </c>
      <c r="V5046" s="152" t="str">
        <f t="shared" si="2345"/>
        <v/>
      </c>
      <c r="W5046" s="153" t="str">
        <f t="shared" si="2346"/>
        <v/>
      </c>
      <c r="X5046" s="153" t="str">
        <f t="shared" si="2347"/>
        <v/>
      </c>
      <c r="Y5046" s="153" t="str">
        <f t="shared" si="2348"/>
        <v/>
      </c>
      <c r="Z5046" s="153" t="str">
        <f t="shared" si="2349"/>
        <v/>
      </c>
      <c r="AA5046" s="152" t="str">
        <f t="shared" si="2350"/>
        <v/>
      </c>
      <c r="AB5046" s="152" t="str">
        <f t="shared" si="2351"/>
        <v/>
      </c>
      <c r="AC5046" s="154" t="str">
        <f t="shared" si="2362"/>
        <v/>
      </c>
      <c r="AD5046" s="154" t="str">
        <f t="shared" si="2363"/>
        <v/>
      </c>
      <c r="AE5046" s="3" t="str">
        <f t="shared" si="2364"/>
        <v/>
      </c>
      <c r="AF5046" s="3" t="str">
        <f t="shared" si="2365"/>
        <v/>
      </c>
      <c r="AG5046" s="3" t="str">
        <f t="shared" si="2366"/>
        <v/>
      </c>
      <c r="AH5046" s="4" t="str">
        <f t="shared" si="2367"/>
        <v/>
      </c>
      <c r="AI5046" s="75" t="str">
        <f t="shared" si="2368"/>
        <v/>
      </c>
      <c r="AJ5046" s="75" t="str">
        <f t="shared" si="2369"/>
        <v/>
      </c>
    </row>
    <row r="5047" spans="1:36" ht="14.25">
      <c r="A5047" s="41" t="str">
        <f t="shared" si="2352"/>
        <v/>
      </c>
      <c r="B5047" s="150" t="str">
        <f>IF(ISNUMBER(A5047),INDEX('MetaTrader Import'!$H$13:$J$5893,TRUNC(((A5047-$A$39+1)-1)/3)+1,MOD((A5047-$A$39+1)-1,3)+1),"")</f>
        <v/>
      </c>
      <c r="C5047" s="43" t="str">
        <f t="shared" si="2379"/>
        <v/>
      </c>
      <c r="D5047" s="43" t="str">
        <f t="shared" ca="1" si="2343"/>
        <v/>
      </c>
      <c r="E5047" s="43" t="str">
        <f t="shared" si="2380"/>
        <v/>
      </c>
      <c r="F5047" s="43" t="str">
        <f t="shared" si="2381"/>
        <v/>
      </c>
      <c r="G5047" s="43" t="str">
        <f>IF(A5047&lt;&gt;"",IF(A5047&lt;Data!$G$11*0.25,$C$13/$G$32,IF(A5047&gt;Data!$G$11*0.25,$C$13,$C$13*10)),"")</f>
        <v/>
      </c>
      <c r="H5047" s="43" t="str">
        <f>IF(A5047&lt;&gt;"",IF(Data!$G$9="constant",$C$13,IF(Data!$G$9="squeeze",G5047,F5047)),"")</f>
        <v/>
      </c>
      <c r="I5047" s="38" t="str">
        <f ca="1">IF(ISNUMBER(A5047),NORMINV(RAND(),0,IF(AND(Data!$G$9="squeeze",A5047&lt;Data!$G$11*0.25),$H$32,1)*$C$30*$C$13)*($C$14*$C$12),"")</f>
        <v/>
      </c>
      <c r="J5047" s="42" t="str">
        <f ca="1">IFERROR(IF(Data!$C$6="Real",B5047,I5047+J5046+($C$14*$C$12)*(NORMINV(RAND(),$C$15,CHOOSE($G$13,$C$13,F5047,G5047)))),"")</f>
        <v/>
      </c>
      <c r="K5047" s="88" t="str">
        <f>IF(ISNUMBER(A5047), IF($G$16="fixed",$G$17,MIN(H5047*Data!$C$7*$C$16*0.5,$C$17*Data!$C$7))*$C$12,"")</f>
        <v/>
      </c>
      <c r="L5047" s="42" t="str">
        <f t="shared" ca="1" si="2370"/>
        <v/>
      </c>
      <c r="M5047" s="44" t="str">
        <f t="shared" ca="1" si="2371"/>
        <v/>
      </c>
      <c r="N5047" s="44" t="str">
        <f t="shared" ca="1" si="2372"/>
        <v/>
      </c>
      <c r="O5047" s="108" t="str">
        <f t="shared" si="2356"/>
        <v/>
      </c>
      <c r="P5047" s="102" t="str">
        <f t="shared" si="2357"/>
        <v/>
      </c>
      <c r="Q5047" s="102" t="str">
        <f t="shared" si="2358"/>
        <v/>
      </c>
      <c r="R5047" s="120" t="str">
        <f t="shared" si="2359"/>
        <v/>
      </c>
      <c r="S5047" s="54" t="str">
        <f t="shared" si="2360"/>
        <v/>
      </c>
      <c r="T5047" s="5" t="str">
        <f t="shared" si="2361"/>
        <v/>
      </c>
      <c r="U5047" s="152" t="str">
        <f t="shared" si="2344"/>
        <v/>
      </c>
      <c r="V5047" s="152" t="str">
        <f t="shared" si="2345"/>
        <v/>
      </c>
      <c r="W5047" s="153" t="str">
        <f t="shared" si="2346"/>
        <v/>
      </c>
      <c r="X5047" s="153" t="str">
        <f t="shared" si="2347"/>
        <v/>
      </c>
      <c r="Y5047" s="153" t="str">
        <f t="shared" si="2348"/>
        <v/>
      </c>
      <c r="Z5047" s="153" t="str">
        <f t="shared" si="2349"/>
        <v/>
      </c>
      <c r="AA5047" s="152" t="str">
        <f t="shared" si="2350"/>
        <v/>
      </c>
      <c r="AB5047" s="152" t="str">
        <f t="shared" si="2351"/>
        <v/>
      </c>
      <c r="AC5047" s="154" t="str">
        <f t="shared" si="2362"/>
        <v/>
      </c>
      <c r="AD5047" s="154" t="str">
        <f t="shared" si="2363"/>
        <v/>
      </c>
      <c r="AE5047" s="3" t="str">
        <f t="shared" si="2364"/>
        <v/>
      </c>
      <c r="AF5047" s="3" t="str">
        <f t="shared" si="2365"/>
        <v/>
      </c>
      <c r="AG5047" s="3" t="str">
        <f t="shared" si="2366"/>
        <v/>
      </c>
      <c r="AH5047" s="4" t="str">
        <f t="shared" si="2367"/>
        <v/>
      </c>
      <c r="AI5047" s="75" t="str">
        <f t="shared" si="2368"/>
        <v/>
      </c>
      <c r="AJ5047" s="75" t="str">
        <f t="shared" si="2369"/>
        <v/>
      </c>
    </row>
    <row r="5048" spans="1:36" ht="14.25">
      <c r="A5048" s="41" t="str">
        <f t="shared" si="2352"/>
        <v/>
      </c>
      <c r="B5048" s="150" t="str">
        <f>IF(ISNUMBER(A5048),INDEX('MetaTrader Import'!$H$13:$J$5893,TRUNC(((A5048-$A$39+1)-1)/3)+1,MOD((A5048-$A$39+1)-1,3)+1),"")</f>
        <v/>
      </c>
      <c r="C5048" s="43" t="str">
        <f t="shared" si="2379"/>
        <v/>
      </c>
      <c r="D5048" s="43" t="str">
        <f t="shared" ca="1" si="2343"/>
        <v/>
      </c>
      <c r="E5048" s="43" t="str">
        <f t="shared" si="2380"/>
        <v/>
      </c>
      <c r="F5048" s="43" t="str">
        <f t="shared" si="2381"/>
        <v/>
      </c>
      <c r="G5048" s="43" t="str">
        <f>IF(A5048&lt;&gt;"",IF(A5048&lt;Data!$G$11*0.25,$C$13/$G$32,IF(A5048&gt;Data!$G$11*0.25,$C$13,$C$13*10)),"")</f>
        <v/>
      </c>
      <c r="H5048" s="43" t="str">
        <f>IF(A5048&lt;&gt;"",IF(Data!$G$9="constant",$C$13,IF(Data!$G$9="squeeze",G5048,F5048)),"")</f>
        <v/>
      </c>
      <c r="I5048" s="38" t="str">
        <f ca="1">IF(ISNUMBER(A5048),NORMINV(RAND(),0,IF(AND(Data!$G$9="squeeze",A5048&lt;Data!$G$11*0.25),$H$32,1)*$C$30*$C$13)*($C$14*$C$12),"")</f>
        <v/>
      </c>
      <c r="J5048" s="42" t="str">
        <f ca="1">IFERROR(IF(Data!$C$6="Real",B5048,I5048+J5047+($C$14*$C$12)*(NORMINV(RAND(),$C$15,CHOOSE($G$13,$C$13,F5048,G5048)))),"")</f>
        <v/>
      </c>
      <c r="K5048" s="88" t="str">
        <f>IF(ISNUMBER(A5048), IF($G$16="fixed",$G$17,MIN(H5048*Data!$C$7*$C$16*0.5,$C$17*Data!$C$7))*$C$12,"")</f>
        <v/>
      </c>
      <c r="L5048" s="42" t="str">
        <f t="shared" ca="1" si="2370"/>
        <v/>
      </c>
      <c r="M5048" s="44" t="str">
        <f t="shared" ca="1" si="2371"/>
        <v/>
      </c>
      <c r="N5048" s="44" t="str">
        <f t="shared" ca="1" si="2372"/>
        <v/>
      </c>
      <c r="O5048" s="108" t="str">
        <f t="shared" si="2356"/>
        <v/>
      </c>
      <c r="P5048" s="102" t="str">
        <f t="shared" si="2357"/>
        <v/>
      </c>
      <c r="Q5048" s="102" t="str">
        <f t="shared" si="2358"/>
        <v/>
      </c>
      <c r="R5048" s="120" t="str">
        <f t="shared" si="2359"/>
        <v/>
      </c>
      <c r="S5048" s="54" t="str">
        <f t="shared" si="2360"/>
        <v/>
      </c>
      <c r="T5048" s="5" t="str">
        <f t="shared" si="2361"/>
        <v/>
      </c>
      <c r="U5048" s="152" t="str">
        <f t="shared" si="2344"/>
        <v/>
      </c>
      <c r="V5048" s="152" t="str">
        <f t="shared" si="2345"/>
        <v/>
      </c>
      <c r="W5048" s="153" t="str">
        <f t="shared" si="2346"/>
        <v/>
      </c>
      <c r="X5048" s="153" t="str">
        <f t="shared" si="2347"/>
        <v/>
      </c>
      <c r="Y5048" s="153" t="str">
        <f t="shared" si="2348"/>
        <v/>
      </c>
      <c r="Z5048" s="153" t="str">
        <f t="shared" si="2349"/>
        <v/>
      </c>
      <c r="AA5048" s="152" t="str">
        <f t="shared" si="2350"/>
        <v/>
      </c>
      <c r="AB5048" s="152" t="str">
        <f t="shared" si="2351"/>
        <v/>
      </c>
      <c r="AC5048" s="154" t="str">
        <f t="shared" si="2362"/>
        <v/>
      </c>
      <c r="AD5048" s="154" t="str">
        <f t="shared" si="2363"/>
        <v/>
      </c>
      <c r="AE5048" s="3" t="str">
        <f t="shared" si="2364"/>
        <v/>
      </c>
      <c r="AF5048" s="3" t="str">
        <f t="shared" si="2365"/>
        <v/>
      </c>
      <c r="AG5048" s="3" t="str">
        <f t="shared" si="2366"/>
        <v/>
      </c>
      <c r="AH5048" s="4" t="str">
        <f t="shared" si="2367"/>
        <v/>
      </c>
      <c r="AI5048" s="75" t="str">
        <f t="shared" si="2368"/>
        <v/>
      </c>
      <c r="AJ5048" s="75" t="str">
        <f t="shared" si="2369"/>
        <v/>
      </c>
    </row>
    <row r="5049" spans="1:36" ht="14.25">
      <c r="A5049" s="41" t="str">
        <f t="shared" si="2352"/>
        <v/>
      </c>
      <c r="B5049" s="150" t="str">
        <f>IF(ISNUMBER(A5049),INDEX('MetaTrader Import'!$H$13:$J$5893,TRUNC(((A5049-$A$39+1)-1)/3)+1,MOD((A5049-$A$39+1)-1,3)+1),"")</f>
        <v/>
      </c>
      <c r="C5049" s="43" t="str">
        <f t="shared" si="2379"/>
        <v/>
      </c>
      <c r="D5049" s="43" t="str">
        <f t="shared" ca="1" si="2343"/>
        <v/>
      </c>
      <c r="E5049" s="43" t="str">
        <f t="shared" si="2380"/>
        <v/>
      </c>
      <c r="F5049" s="43" t="str">
        <f t="shared" si="2381"/>
        <v/>
      </c>
      <c r="G5049" s="43" t="str">
        <f>IF(A5049&lt;&gt;"",IF(A5049&lt;Data!$G$11*0.25,$C$13/$G$32,IF(A5049&gt;Data!$G$11*0.25,$C$13,$C$13*10)),"")</f>
        <v/>
      </c>
      <c r="H5049" s="43" t="str">
        <f>IF(A5049&lt;&gt;"",IF(Data!$G$9="constant",$C$13,IF(Data!$G$9="squeeze",G5049,F5049)),"")</f>
        <v/>
      </c>
      <c r="I5049" s="38" t="str">
        <f ca="1">IF(ISNUMBER(A5049),NORMINV(RAND(),0,IF(AND(Data!$G$9="squeeze",A5049&lt;Data!$G$11*0.25),$H$32,1)*$C$30*$C$13)*($C$14*$C$12),"")</f>
        <v/>
      </c>
      <c r="J5049" s="42" t="str">
        <f ca="1">IFERROR(IF(Data!$C$6="Real",B5049,I5049+J5048+($C$14*$C$12)*(NORMINV(RAND(),$C$15,CHOOSE($G$13,$C$13,F5049,G5049)))),"")</f>
        <v/>
      </c>
      <c r="K5049" s="88" t="str">
        <f>IF(ISNUMBER(A5049), IF($G$16="fixed",$G$17,MIN(H5049*Data!$C$7*$C$16*0.5,$C$17*Data!$C$7))*$C$12,"")</f>
        <v/>
      </c>
      <c r="L5049" s="42" t="str">
        <f t="shared" ca="1" si="2370"/>
        <v/>
      </c>
      <c r="M5049" s="44" t="str">
        <f t="shared" ca="1" si="2371"/>
        <v/>
      </c>
      <c r="N5049" s="44" t="str">
        <f t="shared" ca="1" si="2372"/>
        <v/>
      </c>
      <c r="O5049" s="108" t="str">
        <f t="shared" si="2356"/>
        <v/>
      </c>
      <c r="P5049" s="102" t="str">
        <f t="shared" si="2357"/>
        <v/>
      </c>
      <c r="Q5049" s="102" t="str">
        <f t="shared" si="2358"/>
        <v/>
      </c>
      <c r="R5049" s="120" t="str">
        <f t="shared" si="2359"/>
        <v/>
      </c>
      <c r="S5049" s="54" t="str">
        <f t="shared" si="2360"/>
        <v/>
      </c>
      <c r="T5049" s="5" t="str">
        <f t="shared" si="2361"/>
        <v/>
      </c>
      <c r="U5049" s="152" t="str">
        <f t="shared" si="2344"/>
        <v/>
      </c>
      <c r="V5049" s="152" t="str">
        <f t="shared" si="2345"/>
        <v/>
      </c>
      <c r="W5049" s="153" t="str">
        <f t="shared" si="2346"/>
        <v/>
      </c>
      <c r="X5049" s="153" t="str">
        <f t="shared" si="2347"/>
        <v/>
      </c>
      <c r="Y5049" s="153" t="str">
        <f t="shared" si="2348"/>
        <v/>
      </c>
      <c r="Z5049" s="153" t="str">
        <f t="shared" si="2349"/>
        <v/>
      </c>
      <c r="AA5049" s="152" t="str">
        <f t="shared" si="2350"/>
        <v/>
      </c>
      <c r="AB5049" s="152" t="str">
        <f t="shared" si="2351"/>
        <v/>
      </c>
      <c r="AC5049" s="154" t="str">
        <f t="shared" si="2362"/>
        <v/>
      </c>
      <c r="AD5049" s="154" t="str">
        <f t="shared" si="2363"/>
        <v/>
      </c>
      <c r="AE5049" s="3" t="str">
        <f t="shared" si="2364"/>
        <v/>
      </c>
      <c r="AF5049" s="3" t="str">
        <f t="shared" si="2365"/>
        <v/>
      </c>
      <c r="AG5049" s="3" t="str">
        <f t="shared" si="2366"/>
        <v/>
      </c>
      <c r="AH5049" s="4" t="str">
        <f t="shared" si="2367"/>
        <v/>
      </c>
      <c r="AI5049" s="75" t="str">
        <f t="shared" si="2368"/>
        <v/>
      </c>
      <c r="AJ5049" s="75" t="str">
        <f t="shared" si="2369"/>
        <v/>
      </c>
    </row>
    <row r="5050" spans="1:36" ht="14.25">
      <c r="A5050" s="41" t="str">
        <f t="shared" si="2352"/>
        <v/>
      </c>
      <c r="B5050" s="150" t="str">
        <f>IF(ISNUMBER(A5050),INDEX('MetaTrader Import'!$H$13:$J$5893,TRUNC(((A5050-$A$39+1)-1)/3)+1,MOD((A5050-$A$39+1)-1,3)+1),"")</f>
        <v/>
      </c>
      <c r="C5050" s="43" t="str">
        <f t="shared" si="2379"/>
        <v/>
      </c>
      <c r="D5050" s="43" t="str">
        <f t="shared" ca="1" si="2343"/>
        <v/>
      </c>
      <c r="E5050" s="43" t="str">
        <f t="shared" si="2380"/>
        <v/>
      </c>
      <c r="F5050" s="43" t="str">
        <f t="shared" si="2381"/>
        <v/>
      </c>
      <c r="G5050" s="43" t="str">
        <f>IF(A5050&lt;&gt;"",IF(A5050&lt;Data!$G$11*0.25,$C$13/$G$32,IF(A5050&gt;Data!$G$11*0.25,$C$13,$C$13*10)),"")</f>
        <v/>
      </c>
      <c r="H5050" s="43" t="str">
        <f>IF(A5050&lt;&gt;"",IF(Data!$G$9="constant",$C$13,IF(Data!$G$9="squeeze",G5050,F5050)),"")</f>
        <v/>
      </c>
      <c r="I5050" s="38" t="str">
        <f ca="1">IF(ISNUMBER(A5050),NORMINV(RAND(),0,IF(AND(Data!$G$9="squeeze",A5050&lt;Data!$G$11*0.25),$H$32,1)*$C$30*$C$13)*($C$14*$C$12),"")</f>
        <v/>
      </c>
      <c r="J5050" s="42" t="str">
        <f ca="1">IFERROR(IF(Data!$C$6="Real",B5050,I5050+J5049+($C$14*$C$12)*(NORMINV(RAND(),$C$15,CHOOSE($G$13,$C$13,F5050,G5050)))),"")</f>
        <v/>
      </c>
      <c r="K5050" s="88" t="str">
        <f>IF(ISNUMBER(A5050), IF($G$16="fixed",$G$17,MIN(H5050*Data!$C$7*$C$16*0.5,$C$17*Data!$C$7))*$C$12,"")</f>
        <v/>
      </c>
      <c r="L5050" s="42" t="str">
        <f t="shared" ca="1" si="2370"/>
        <v/>
      </c>
      <c r="M5050" s="44" t="str">
        <f t="shared" ca="1" si="2371"/>
        <v/>
      </c>
      <c r="N5050" s="44" t="str">
        <f t="shared" ca="1" si="2372"/>
        <v/>
      </c>
      <c r="O5050" s="108" t="str">
        <f t="shared" si="2356"/>
        <v/>
      </c>
      <c r="P5050" s="102" t="str">
        <f t="shared" si="2357"/>
        <v/>
      </c>
      <c r="Q5050" s="102" t="str">
        <f t="shared" si="2358"/>
        <v/>
      </c>
      <c r="R5050" s="120" t="str">
        <f t="shared" si="2359"/>
        <v/>
      </c>
      <c r="S5050" s="54" t="str">
        <f t="shared" si="2360"/>
        <v/>
      </c>
      <c r="T5050" s="5" t="str">
        <f t="shared" si="2361"/>
        <v/>
      </c>
      <c r="U5050" s="152" t="str">
        <f t="shared" si="2344"/>
        <v/>
      </c>
      <c r="V5050" s="152" t="str">
        <f t="shared" si="2345"/>
        <v/>
      </c>
      <c r="W5050" s="153" t="str">
        <f t="shared" si="2346"/>
        <v/>
      </c>
      <c r="X5050" s="153" t="str">
        <f t="shared" si="2347"/>
        <v/>
      </c>
      <c r="Y5050" s="153" t="str">
        <f t="shared" si="2348"/>
        <v/>
      </c>
      <c r="Z5050" s="153" t="str">
        <f t="shared" si="2349"/>
        <v/>
      </c>
      <c r="AA5050" s="152" t="str">
        <f t="shared" si="2350"/>
        <v/>
      </c>
      <c r="AB5050" s="152" t="str">
        <f t="shared" si="2351"/>
        <v/>
      </c>
      <c r="AC5050" s="154" t="str">
        <f t="shared" si="2362"/>
        <v/>
      </c>
      <c r="AD5050" s="154" t="str">
        <f t="shared" si="2363"/>
        <v/>
      </c>
      <c r="AE5050" s="3" t="str">
        <f t="shared" si="2364"/>
        <v/>
      </c>
      <c r="AF5050" s="3" t="str">
        <f t="shared" si="2365"/>
        <v/>
      </c>
      <c r="AG5050" s="3" t="str">
        <f t="shared" si="2366"/>
        <v/>
      </c>
      <c r="AH5050" s="4" t="str">
        <f t="shared" si="2367"/>
        <v/>
      </c>
      <c r="AI5050" s="75" t="str">
        <f t="shared" si="2368"/>
        <v/>
      </c>
      <c r="AJ5050" s="75" t="str">
        <f t="shared" si="2369"/>
        <v/>
      </c>
    </row>
    <row r="5051" spans="1:36" ht="14.25">
      <c r="A5051" s="41" t="str">
        <f t="shared" si="2352"/>
        <v/>
      </c>
      <c r="B5051" s="150" t="str">
        <f>IF(ISNUMBER(A5051),INDEX('MetaTrader Import'!$H$13:$J$5893,TRUNC(((A5051-$A$39+1)-1)/3)+1,MOD((A5051-$A$39+1)-1,3)+1),"")</f>
        <v/>
      </c>
      <c r="C5051" s="43" t="str">
        <f t="shared" si="2379"/>
        <v/>
      </c>
      <c r="D5051" s="43" t="str">
        <f t="shared" ca="1" si="2343"/>
        <v/>
      </c>
      <c r="E5051" s="43" t="str">
        <f t="shared" si="2380"/>
        <v/>
      </c>
      <c r="F5051" s="43" t="str">
        <f t="shared" si="2381"/>
        <v/>
      </c>
      <c r="G5051" s="43" t="str">
        <f>IF(A5051&lt;&gt;"",IF(A5051&lt;Data!$G$11*0.25,$C$13/$G$32,IF(A5051&gt;Data!$G$11*0.25,$C$13,$C$13*10)),"")</f>
        <v/>
      </c>
      <c r="H5051" s="43" t="str">
        <f>IF(A5051&lt;&gt;"",IF(Data!$G$9="constant",$C$13,IF(Data!$G$9="squeeze",G5051,F5051)),"")</f>
        <v/>
      </c>
      <c r="I5051" s="38" t="str">
        <f ca="1">IF(ISNUMBER(A5051),NORMINV(RAND(),0,IF(AND(Data!$G$9="squeeze",A5051&lt;Data!$G$11*0.25),$H$32,1)*$C$30*$C$13)*($C$14*$C$12),"")</f>
        <v/>
      </c>
      <c r="J5051" s="42" t="str">
        <f ca="1">IFERROR(IF(Data!$C$6="Real",B5051,I5051+J5050+($C$14*$C$12)*(NORMINV(RAND(),$C$15,CHOOSE($G$13,$C$13,F5051,G5051)))),"")</f>
        <v/>
      </c>
      <c r="K5051" s="88" t="str">
        <f>IF(ISNUMBER(A5051), IF($G$16="fixed",$G$17,MIN(H5051*Data!$C$7*$C$16*0.5,$C$17*Data!$C$7))*$C$12,"")</f>
        <v/>
      </c>
      <c r="L5051" s="42" t="str">
        <f t="shared" ca="1" si="2370"/>
        <v/>
      </c>
      <c r="M5051" s="44" t="str">
        <f t="shared" ca="1" si="2371"/>
        <v/>
      </c>
      <c r="N5051" s="44" t="str">
        <f t="shared" ca="1" si="2372"/>
        <v/>
      </c>
      <c r="O5051" s="108" t="str">
        <f t="shared" si="2356"/>
        <v/>
      </c>
      <c r="P5051" s="102" t="str">
        <f t="shared" si="2357"/>
        <v/>
      </c>
      <c r="Q5051" s="102" t="str">
        <f t="shared" si="2358"/>
        <v/>
      </c>
      <c r="R5051" s="120" t="str">
        <f t="shared" si="2359"/>
        <v/>
      </c>
      <c r="S5051" s="54" t="str">
        <f t="shared" si="2360"/>
        <v/>
      </c>
      <c r="T5051" s="5" t="str">
        <f t="shared" si="2361"/>
        <v/>
      </c>
      <c r="U5051" s="152" t="str">
        <f t="shared" si="2344"/>
        <v/>
      </c>
      <c r="V5051" s="152" t="str">
        <f t="shared" si="2345"/>
        <v/>
      </c>
      <c r="W5051" s="153" t="str">
        <f t="shared" si="2346"/>
        <v/>
      </c>
      <c r="X5051" s="153" t="str">
        <f t="shared" si="2347"/>
        <v/>
      </c>
      <c r="Y5051" s="153" t="str">
        <f t="shared" si="2348"/>
        <v/>
      </c>
      <c r="Z5051" s="153" t="str">
        <f t="shared" si="2349"/>
        <v/>
      </c>
      <c r="AA5051" s="152" t="str">
        <f t="shared" si="2350"/>
        <v/>
      </c>
      <c r="AB5051" s="152" t="str">
        <f t="shared" si="2351"/>
        <v/>
      </c>
      <c r="AC5051" s="154" t="str">
        <f t="shared" si="2362"/>
        <v/>
      </c>
      <c r="AD5051" s="154" t="str">
        <f t="shared" si="2363"/>
        <v/>
      </c>
      <c r="AE5051" s="3" t="str">
        <f t="shared" si="2364"/>
        <v/>
      </c>
      <c r="AF5051" s="3" t="str">
        <f t="shared" si="2365"/>
        <v/>
      </c>
      <c r="AG5051" s="3" t="str">
        <f t="shared" si="2366"/>
        <v/>
      </c>
      <c r="AH5051" s="4" t="str">
        <f t="shared" si="2367"/>
        <v/>
      </c>
      <c r="AI5051" s="75" t="str">
        <f t="shared" si="2368"/>
        <v/>
      </c>
      <c r="AJ5051" s="75" t="str">
        <f t="shared" si="2369"/>
        <v/>
      </c>
    </row>
    <row r="5052" spans="1:36" ht="14.25">
      <c r="A5052" s="41" t="str">
        <f t="shared" si="2352"/>
        <v/>
      </c>
      <c r="B5052" s="150" t="str">
        <f>IF(ISNUMBER(A5052),INDEX('MetaTrader Import'!$H$13:$J$5893,TRUNC(((A5052-$A$39+1)-1)/3)+1,MOD((A5052-$A$39+1)-1,3)+1),"")</f>
        <v/>
      </c>
      <c r="C5052" s="43" t="str">
        <f t="shared" si="2379"/>
        <v/>
      </c>
      <c r="D5052" s="43" t="str">
        <f t="shared" ca="1" si="2343"/>
        <v/>
      </c>
      <c r="E5052" s="43" t="str">
        <f t="shared" si="2380"/>
        <v/>
      </c>
      <c r="F5052" s="43" t="str">
        <f t="shared" si="2381"/>
        <v/>
      </c>
      <c r="G5052" s="43" t="str">
        <f>IF(A5052&lt;&gt;"",IF(A5052&lt;Data!$G$11*0.25,$C$13/$G$32,IF(A5052&gt;Data!$G$11*0.25,$C$13,$C$13*10)),"")</f>
        <v/>
      </c>
      <c r="H5052" s="43" t="str">
        <f>IF(A5052&lt;&gt;"",IF(Data!$G$9="constant",$C$13,IF(Data!$G$9="squeeze",G5052,F5052)),"")</f>
        <v/>
      </c>
      <c r="I5052" s="38" t="str">
        <f ca="1">IF(ISNUMBER(A5052),NORMINV(RAND(),0,IF(AND(Data!$G$9="squeeze",A5052&lt;Data!$G$11*0.25),$H$32,1)*$C$30*$C$13)*($C$14*$C$12),"")</f>
        <v/>
      </c>
      <c r="J5052" s="42" t="str">
        <f ca="1">IFERROR(IF(Data!$C$6="Real",B5052,I5052+J5051+($C$14*$C$12)*(NORMINV(RAND(),$C$15,CHOOSE($G$13,$C$13,F5052,G5052)))),"")</f>
        <v/>
      </c>
      <c r="K5052" s="88" t="str">
        <f>IF(ISNUMBER(A5052), IF($G$16="fixed",$G$17,MIN(H5052*Data!$C$7*$C$16*0.5,$C$17*Data!$C$7))*$C$12,"")</f>
        <v/>
      </c>
      <c r="L5052" s="42" t="str">
        <f t="shared" ca="1" si="2370"/>
        <v/>
      </c>
      <c r="M5052" s="44" t="str">
        <f t="shared" ca="1" si="2371"/>
        <v/>
      </c>
      <c r="N5052" s="44" t="str">
        <f t="shared" ca="1" si="2372"/>
        <v/>
      </c>
      <c r="O5052" s="108" t="str">
        <f t="shared" si="2356"/>
        <v/>
      </c>
      <c r="P5052" s="102" t="str">
        <f t="shared" si="2357"/>
        <v/>
      </c>
      <c r="Q5052" s="102" t="str">
        <f t="shared" si="2358"/>
        <v/>
      </c>
      <c r="R5052" s="120" t="str">
        <f t="shared" si="2359"/>
        <v/>
      </c>
      <c r="S5052" s="54" t="str">
        <f t="shared" si="2360"/>
        <v/>
      </c>
      <c r="T5052" s="5" t="str">
        <f t="shared" si="2361"/>
        <v/>
      </c>
      <c r="U5052" s="152" t="str">
        <f t="shared" si="2344"/>
        <v/>
      </c>
      <c r="V5052" s="152" t="str">
        <f t="shared" si="2345"/>
        <v/>
      </c>
      <c r="W5052" s="153" t="str">
        <f t="shared" si="2346"/>
        <v/>
      </c>
      <c r="X5052" s="153" t="str">
        <f t="shared" si="2347"/>
        <v/>
      </c>
      <c r="Y5052" s="153" t="str">
        <f t="shared" si="2348"/>
        <v/>
      </c>
      <c r="Z5052" s="153" t="str">
        <f t="shared" si="2349"/>
        <v/>
      </c>
      <c r="AA5052" s="152" t="str">
        <f t="shared" si="2350"/>
        <v/>
      </c>
      <c r="AB5052" s="152" t="str">
        <f t="shared" si="2351"/>
        <v/>
      </c>
      <c r="AC5052" s="154" t="str">
        <f t="shared" si="2362"/>
        <v/>
      </c>
      <c r="AD5052" s="154" t="str">
        <f t="shared" si="2363"/>
        <v/>
      </c>
      <c r="AE5052" s="3" t="str">
        <f t="shared" si="2364"/>
        <v/>
      </c>
      <c r="AF5052" s="3" t="str">
        <f t="shared" si="2365"/>
        <v/>
      </c>
      <c r="AG5052" s="3" t="str">
        <f t="shared" si="2366"/>
        <v/>
      </c>
      <c r="AH5052" s="4" t="str">
        <f t="shared" si="2367"/>
        <v/>
      </c>
      <c r="AI5052" s="75" t="str">
        <f t="shared" si="2368"/>
        <v/>
      </c>
      <c r="AJ5052" s="75" t="str">
        <f t="shared" si="2369"/>
        <v/>
      </c>
    </row>
    <row r="5053" spans="1:36" ht="14.25">
      <c r="A5053" s="41" t="str">
        <f t="shared" si="2352"/>
        <v/>
      </c>
      <c r="B5053" s="150" t="str">
        <f>IF(ISNUMBER(A5053),INDEX('MetaTrader Import'!$H$13:$J$5893,TRUNC(((A5053-$A$39+1)-1)/3)+1,MOD((A5053-$A$39+1)-1,3)+1),"")</f>
        <v/>
      </c>
      <c r="C5053" s="43" t="str">
        <f t="shared" si="2379"/>
        <v/>
      </c>
      <c r="D5053" s="43" t="str">
        <f t="shared" ca="1" si="2343"/>
        <v/>
      </c>
      <c r="E5053" s="43" t="str">
        <f t="shared" si="2380"/>
        <v/>
      </c>
      <c r="F5053" s="43" t="str">
        <f t="shared" si="2381"/>
        <v/>
      </c>
      <c r="G5053" s="43" t="str">
        <f>IF(A5053&lt;&gt;"",IF(A5053&lt;Data!$G$11*0.25,$C$13/$G$32,IF(A5053&gt;Data!$G$11*0.25,$C$13,$C$13*10)),"")</f>
        <v/>
      </c>
      <c r="H5053" s="43" t="str">
        <f>IF(A5053&lt;&gt;"",IF(Data!$G$9="constant",$C$13,IF(Data!$G$9="squeeze",G5053,F5053)),"")</f>
        <v/>
      </c>
      <c r="I5053" s="38" t="str">
        <f ca="1">IF(ISNUMBER(A5053),NORMINV(RAND(),0,IF(AND(Data!$G$9="squeeze",A5053&lt;Data!$G$11*0.25),$H$32,1)*$C$30*$C$13)*($C$14*$C$12),"")</f>
        <v/>
      </c>
      <c r="J5053" s="42" t="str">
        <f ca="1">IFERROR(IF(Data!$C$6="Real",B5053,I5053+J5052+($C$14*$C$12)*(NORMINV(RAND(),$C$15,CHOOSE($G$13,$C$13,F5053,G5053)))),"")</f>
        <v/>
      </c>
      <c r="K5053" s="88" t="str">
        <f>IF(ISNUMBER(A5053), IF($G$16="fixed",$G$17,MIN(H5053*Data!$C$7*$C$16*0.5,$C$17*Data!$C$7))*$C$12,"")</f>
        <v/>
      </c>
      <c r="L5053" s="42" t="str">
        <f t="shared" ca="1" si="2370"/>
        <v/>
      </c>
      <c r="M5053" s="44" t="str">
        <f t="shared" ca="1" si="2371"/>
        <v/>
      </c>
      <c r="N5053" s="44" t="str">
        <f t="shared" ca="1" si="2372"/>
        <v/>
      </c>
      <c r="O5053" s="108" t="str">
        <f t="shared" si="2356"/>
        <v/>
      </c>
      <c r="P5053" s="102" t="str">
        <f t="shared" si="2357"/>
        <v/>
      </c>
      <c r="Q5053" s="102" t="str">
        <f t="shared" si="2358"/>
        <v/>
      </c>
      <c r="R5053" s="120" t="str">
        <f t="shared" si="2359"/>
        <v/>
      </c>
      <c r="S5053" s="54" t="str">
        <f t="shared" si="2360"/>
        <v/>
      </c>
      <c r="T5053" s="5" t="str">
        <f t="shared" si="2361"/>
        <v/>
      </c>
      <c r="U5053" s="152" t="str">
        <f t="shared" si="2344"/>
        <v/>
      </c>
      <c r="V5053" s="152" t="str">
        <f t="shared" si="2345"/>
        <v/>
      </c>
      <c r="W5053" s="153" t="str">
        <f t="shared" si="2346"/>
        <v/>
      </c>
      <c r="X5053" s="153" t="str">
        <f t="shared" si="2347"/>
        <v/>
      </c>
      <c r="Y5053" s="153" t="str">
        <f t="shared" si="2348"/>
        <v/>
      </c>
      <c r="Z5053" s="153" t="str">
        <f t="shared" si="2349"/>
        <v/>
      </c>
      <c r="AA5053" s="152" t="str">
        <f t="shared" si="2350"/>
        <v/>
      </c>
      <c r="AB5053" s="152" t="str">
        <f t="shared" si="2351"/>
        <v/>
      </c>
      <c r="AC5053" s="154" t="str">
        <f t="shared" si="2362"/>
        <v/>
      </c>
      <c r="AD5053" s="154" t="str">
        <f t="shared" si="2363"/>
        <v/>
      </c>
      <c r="AE5053" s="3" t="str">
        <f t="shared" si="2364"/>
        <v/>
      </c>
      <c r="AF5053" s="3" t="str">
        <f t="shared" si="2365"/>
        <v/>
      </c>
      <c r="AG5053" s="3" t="str">
        <f t="shared" si="2366"/>
        <v/>
      </c>
      <c r="AH5053" s="4" t="str">
        <f t="shared" si="2367"/>
        <v/>
      </c>
      <c r="AI5053" s="75" t="str">
        <f t="shared" si="2368"/>
        <v/>
      </c>
      <c r="AJ5053" s="75" t="str">
        <f t="shared" si="2369"/>
        <v/>
      </c>
    </row>
    <row r="5054" spans="1:36" ht="14.25">
      <c r="A5054" s="41" t="str">
        <f t="shared" si="2352"/>
        <v/>
      </c>
      <c r="B5054" s="150" t="str">
        <f>IF(ISNUMBER(A5054),INDEX('MetaTrader Import'!$H$13:$J$5893,TRUNC(((A5054-$A$39+1)-1)/3)+1,MOD((A5054-$A$39+1)-1,3)+1),"")</f>
        <v/>
      </c>
      <c r="C5054" s="43" t="str">
        <f t="shared" si="2379"/>
        <v/>
      </c>
      <c r="D5054" s="43" t="str">
        <f t="shared" ca="1" si="2343"/>
        <v/>
      </c>
      <c r="E5054" s="43" t="str">
        <f t="shared" si="2380"/>
        <v/>
      </c>
      <c r="F5054" s="43" t="str">
        <f t="shared" si="2381"/>
        <v/>
      </c>
      <c r="G5054" s="43" t="str">
        <f>IF(A5054&lt;&gt;"",IF(A5054&lt;Data!$G$11*0.25,$C$13/$G$32,IF(A5054&gt;Data!$G$11*0.25,$C$13,$C$13*10)),"")</f>
        <v/>
      </c>
      <c r="H5054" s="43" t="str">
        <f>IF(A5054&lt;&gt;"",IF(Data!$G$9="constant",$C$13,IF(Data!$G$9="squeeze",G5054,F5054)),"")</f>
        <v/>
      </c>
      <c r="I5054" s="38" t="str">
        <f ca="1">IF(ISNUMBER(A5054),NORMINV(RAND(),0,IF(AND(Data!$G$9="squeeze",A5054&lt;Data!$G$11*0.25),$H$32,1)*$C$30*$C$13)*($C$14*$C$12),"")</f>
        <v/>
      </c>
      <c r="J5054" s="42" t="str">
        <f ca="1">IFERROR(IF(Data!$C$6="Real",B5054,I5054+J5053+($C$14*$C$12)*(NORMINV(RAND(),$C$15,CHOOSE($G$13,$C$13,F5054,G5054)))),"")</f>
        <v/>
      </c>
      <c r="K5054" s="88" t="str">
        <f>IF(ISNUMBER(A5054), IF($G$16="fixed",$G$17,MIN(H5054*Data!$C$7*$C$16*0.5,$C$17*Data!$C$7))*$C$12,"")</f>
        <v/>
      </c>
      <c r="L5054" s="42" t="str">
        <f t="shared" ca="1" si="2370"/>
        <v/>
      </c>
      <c r="M5054" s="44" t="str">
        <f t="shared" ca="1" si="2371"/>
        <v/>
      </c>
      <c r="N5054" s="44" t="str">
        <f t="shared" ca="1" si="2372"/>
        <v/>
      </c>
      <c r="O5054" s="108" t="str">
        <f t="shared" si="2356"/>
        <v/>
      </c>
      <c r="P5054" s="102" t="str">
        <f t="shared" si="2357"/>
        <v/>
      </c>
      <c r="Q5054" s="102" t="str">
        <f t="shared" si="2358"/>
        <v/>
      </c>
      <c r="R5054" s="120" t="str">
        <f t="shared" si="2359"/>
        <v/>
      </c>
      <c r="S5054" s="54" t="str">
        <f t="shared" si="2360"/>
        <v/>
      </c>
      <c r="T5054" s="5" t="str">
        <f t="shared" si="2361"/>
        <v/>
      </c>
      <c r="U5054" s="152" t="str">
        <f t="shared" si="2344"/>
        <v/>
      </c>
      <c r="V5054" s="152" t="str">
        <f t="shared" si="2345"/>
        <v/>
      </c>
      <c r="W5054" s="153" t="str">
        <f t="shared" si="2346"/>
        <v/>
      </c>
      <c r="X5054" s="153" t="str">
        <f t="shared" si="2347"/>
        <v/>
      </c>
      <c r="Y5054" s="153" t="str">
        <f t="shared" si="2348"/>
        <v/>
      </c>
      <c r="Z5054" s="153" t="str">
        <f t="shared" si="2349"/>
        <v/>
      </c>
      <c r="AA5054" s="152" t="str">
        <f t="shared" si="2350"/>
        <v/>
      </c>
      <c r="AB5054" s="152" t="str">
        <f t="shared" si="2351"/>
        <v/>
      </c>
      <c r="AC5054" s="154" t="str">
        <f t="shared" si="2362"/>
        <v/>
      </c>
      <c r="AD5054" s="154" t="str">
        <f t="shared" si="2363"/>
        <v/>
      </c>
      <c r="AE5054" s="3" t="str">
        <f t="shared" si="2364"/>
        <v/>
      </c>
      <c r="AF5054" s="3" t="str">
        <f t="shared" si="2365"/>
        <v/>
      </c>
      <c r="AG5054" s="3" t="str">
        <f t="shared" si="2366"/>
        <v/>
      </c>
      <c r="AH5054" s="4" t="str">
        <f t="shared" si="2367"/>
        <v/>
      </c>
      <c r="AI5054" s="75" t="str">
        <f t="shared" si="2368"/>
        <v/>
      </c>
      <c r="AJ5054" s="75" t="str">
        <f t="shared" si="2369"/>
        <v/>
      </c>
    </row>
    <row r="5055" spans="1:36" ht="14.25">
      <c r="A5055" s="41" t="str">
        <f t="shared" si="2352"/>
        <v/>
      </c>
      <c r="B5055" s="150" t="str">
        <f>IF(ISNUMBER(A5055),INDEX('MetaTrader Import'!$H$13:$J$5893,TRUNC(((A5055-$A$39+1)-1)/3)+1,MOD((A5055-$A$39+1)-1,3)+1),"")</f>
        <v/>
      </c>
      <c r="C5055" s="43" t="str">
        <f t="shared" si="2379"/>
        <v/>
      </c>
      <c r="D5055" s="43" t="str">
        <f t="shared" ca="1" si="2343"/>
        <v/>
      </c>
      <c r="E5055" s="43" t="str">
        <f t="shared" si="2380"/>
        <v/>
      </c>
      <c r="F5055" s="43" t="str">
        <f t="shared" si="2381"/>
        <v/>
      </c>
      <c r="G5055" s="43" t="str">
        <f>IF(A5055&lt;&gt;"",IF(A5055&lt;Data!$G$11*0.25,$C$13/$G$32,IF(A5055&gt;Data!$G$11*0.25,$C$13,$C$13*10)),"")</f>
        <v/>
      </c>
      <c r="H5055" s="43" t="str">
        <f>IF(A5055&lt;&gt;"",IF(Data!$G$9="constant",$C$13,IF(Data!$G$9="squeeze",G5055,F5055)),"")</f>
        <v/>
      </c>
      <c r="I5055" s="38" t="str">
        <f ca="1">IF(ISNUMBER(A5055),NORMINV(RAND(),0,IF(AND(Data!$G$9="squeeze",A5055&lt;Data!$G$11*0.25),$H$32,1)*$C$30*$C$13)*($C$14*$C$12),"")</f>
        <v/>
      </c>
      <c r="J5055" s="42" t="str">
        <f ca="1">IFERROR(IF(Data!$C$6="Real",B5055,I5055+J5054+($C$14*$C$12)*(NORMINV(RAND(),$C$15,CHOOSE($G$13,$C$13,F5055,G5055)))),"")</f>
        <v/>
      </c>
      <c r="K5055" s="88" t="str">
        <f>IF(ISNUMBER(A5055), IF($G$16="fixed",$G$17,MIN(H5055*Data!$C$7*$C$16*0.5,$C$17*Data!$C$7))*$C$12,"")</f>
        <v/>
      </c>
      <c r="L5055" s="42" t="str">
        <f t="shared" ca="1" si="2370"/>
        <v/>
      </c>
      <c r="M5055" s="44" t="str">
        <f t="shared" ca="1" si="2371"/>
        <v/>
      </c>
      <c r="N5055" s="44" t="str">
        <f t="shared" ca="1" si="2372"/>
        <v/>
      </c>
      <c r="O5055" s="108" t="str">
        <f t="shared" si="2356"/>
        <v/>
      </c>
      <c r="P5055" s="102" t="str">
        <f t="shared" si="2357"/>
        <v/>
      </c>
      <c r="Q5055" s="102" t="str">
        <f t="shared" si="2358"/>
        <v/>
      </c>
      <c r="R5055" s="120" t="str">
        <f t="shared" si="2359"/>
        <v/>
      </c>
      <c r="S5055" s="54" t="str">
        <f t="shared" si="2360"/>
        <v/>
      </c>
      <c r="T5055" s="5" t="str">
        <f t="shared" si="2361"/>
        <v/>
      </c>
      <c r="U5055" s="152" t="str">
        <f t="shared" si="2344"/>
        <v/>
      </c>
      <c r="V5055" s="152" t="str">
        <f t="shared" si="2345"/>
        <v/>
      </c>
      <c r="W5055" s="153" t="str">
        <f t="shared" si="2346"/>
        <v/>
      </c>
      <c r="X5055" s="153" t="str">
        <f t="shared" si="2347"/>
        <v/>
      </c>
      <c r="Y5055" s="153" t="str">
        <f t="shared" si="2348"/>
        <v/>
      </c>
      <c r="Z5055" s="153" t="str">
        <f t="shared" si="2349"/>
        <v/>
      </c>
      <c r="AA5055" s="152" t="str">
        <f t="shared" si="2350"/>
        <v/>
      </c>
      <c r="AB5055" s="152" t="str">
        <f t="shared" si="2351"/>
        <v/>
      </c>
      <c r="AC5055" s="154" t="str">
        <f t="shared" si="2362"/>
        <v/>
      </c>
      <c r="AD5055" s="154" t="str">
        <f t="shared" si="2363"/>
        <v/>
      </c>
      <c r="AE5055" s="3" t="str">
        <f t="shared" si="2364"/>
        <v/>
      </c>
      <c r="AF5055" s="3" t="str">
        <f t="shared" si="2365"/>
        <v/>
      </c>
      <c r="AG5055" s="3" t="str">
        <f t="shared" si="2366"/>
        <v/>
      </c>
      <c r="AH5055" s="4" t="str">
        <f t="shared" si="2367"/>
        <v/>
      </c>
      <c r="AI5055" s="75" t="str">
        <f t="shared" si="2368"/>
        <v/>
      </c>
      <c r="AJ5055" s="75" t="str">
        <f t="shared" si="2369"/>
        <v/>
      </c>
    </row>
    <row r="5056" spans="1:36" ht="14.25">
      <c r="A5056" s="41" t="str">
        <f t="shared" si="2352"/>
        <v/>
      </c>
      <c r="B5056" s="150" t="str">
        <f>IF(ISNUMBER(A5056),INDEX('MetaTrader Import'!$H$13:$J$5893,TRUNC(((A5056-$A$39+1)-1)/3)+1,MOD((A5056-$A$39+1)-1,3)+1),"")</f>
        <v/>
      </c>
      <c r="C5056" s="43" t="str">
        <f t="shared" si="2379"/>
        <v/>
      </c>
      <c r="D5056" s="43" t="str">
        <f t="shared" ca="1" si="2343"/>
        <v/>
      </c>
      <c r="E5056" s="43" t="str">
        <f t="shared" si="2380"/>
        <v/>
      </c>
      <c r="F5056" s="43" t="str">
        <f t="shared" si="2381"/>
        <v/>
      </c>
      <c r="G5056" s="43" t="str">
        <f>IF(A5056&lt;&gt;"",IF(A5056&lt;Data!$G$11*0.25,$C$13/$G$32,IF(A5056&gt;Data!$G$11*0.25,$C$13,$C$13*10)),"")</f>
        <v/>
      </c>
      <c r="H5056" s="43" t="str">
        <f>IF(A5056&lt;&gt;"",IF(Data!$G$9="constant",$C$13,IF(Data!$G$9="squeeze",G5056,F5056)),"")</f>
        <v/>
      </c>
      <c r="I5056" s="38" t="str">
        <f ca="1">IF(ISNUMBER(A5056),NORMINV(RAND(),0,IF(AND(Data!$G$9="squeeze",A5056&lt;Data!$G$11*0.25),$H$32,1)*$C$30*$C$13)*($C$14*$C$12),"")</f>
        <v/>
      </c>
      <c r="J5056" s="42" t="str">
        <f ca="1">IFERROR(IF(Data!$C$6="Real",B5056,I5056+J5055+($C$14*$C$12)*(NORMINV(RAND(),$C$15,CHOOSE($G$13,$C$13,F5056,G5056)))),"")</f>
        <v/>
      </c>
      <c r="K5056" s="88" t="str">
        <f>IF(ISNUMBER(A5056), IF($G$16="fixed",$G$17,MIN(H5056*Data!$C$7*$C$16*0.5,$C$17*Data!$C$7))*$C$12,"")</f>
        <v/>
      </c>
      <c r="L5056" s="42" t="str">
        <f t="shared" ca="1" si="2370"/>
        <v/>
      </c>
      <c r="M5056" s="44" t="str">
        <f t="shared" ca="1" si="2371"/>
        <v/>
      </c>
      <c r="N5056" s="44" t="str">
        <f t="shared" ca="1" si="2372"/>
        <v/>
      </c>
      <c r="O5056" s="108" t="str">
        <f t="shared" si="2356"/>
        <v/>
      </c>
      <c r="P5056" s="102" t="str">
        <f t="shared" si="2357"/>
        <v/>
      </c>
      <c r="Q5056" s="102" t="str">
        <f t="shared" si="2358"/>
        <v/>
      </c>
      <c r="R5056" s="120" t="str">
        <f t="shared" si="2359"/>
        <v/>
      </c>
      <c r="S5056" s="54" t="str">
        <f t="shared" si="2360"/>
        <v/>
      </c>
      <c r="T5056" s="5" t="str">
        <f t="shared" si="2361"/>
        <v/>
      </c>
      <c r="U5056" s="152" t="str">
        <f t="shared" si="2344"/>
        <v/>
      </c>
      <c r="V5056" s="152" t="str">
        <f t="shared" si="2345"/>
        <v/>
      </c>
      <c r="W5056" s="153" t="str">
        <f t="shared" si="2346"/>
        <v/>
      </c>
      <c r="X5056" s="153" t="str">
        <f t="shared" si="2347"/>
        <v/>
      </c>
      <c r="Y5056" s="153" t="str">
        <f t="shared" si="2348"/>
        <v/>
      </c>
      <c r="Z5056" s="153" t="str">
        <f t="shared" si="2349"/>
        <v/>
      </c>
      <c r="AA5056" s="152" t="str">
        <f t="shared" si="2350"/>
        <v/>
      </c>
      <c r="AB5056" s="152" t="str">
        <f t="shared" si="2351"/>
        <v/>
      </c>
      <c r="AC5056" s="154" t="str">
        <f t="shared" si="2362"/>
        <v/>
      </c>
      <c r="AD5056" s="154" t="str">
        <f t="shared" si="2363"/>
        <v/>
      </c>
      <c r="AE5056" s="3" t="str">
        <f t="shared" si="2364"/>
        <v/>
      </c>
      <c r="AF5056" s="3" t="str">
        <f t="shared" si="2365"/>
        <v/>
      </c>
      <c r="AG5056" s="3" t="str">
        <f t="shared" si="2366"/>
        <v/>
      </c>
      <c r="AH5056" s="4" t="str">
        <f t="shared" si="2367"/>
        <v/>
      </c>
      <c r="AI5056" s="75" t="str">
        <f t="shared" si="2368"/>
        <v/>
      </c>
      <c r="AJ5056" s="75" t="str">
        <f t="shared" si="2369"/>
        <v/>
      </c>
    </row>
    <row r="5057" spans="1:36" ht="14.25">
      <c r="A5057" s="41" t="str">
        <f t="shared" si="2352"/>
        <v/>
      </c>
      <c r="B5057" s="150" t="str">
        <f>IF(ISNUMBER(A5057),INDEX('MetaTrader Import'!$H$13:$J$5893,TRUNC(((A5057-$A$39+1)-1)/3)+1,MOD((A5057-$A$39+1)-1,3)+1),"")</f>
        <v/>
      </c>
      <c r="C5057" s="43" t="str">
        <f t="shared" si="2379"/>
        <v/>
      </c>
      <c r="D5057" s="43" t="str">
        <f t="shared" ca="1" si="2343"/>
        <v/>
      </c>
      <c r="E5057" s="43" t="str">
        <f t="shared" si="2380"/>
        <v/>
      </c>
      <c r="F5057" s="43" t="str">
        <f t="shared" si="2381"/>
        <v/>
      </c>
      <c r="G5057" s="43" t="str">
        <f>IF(A5057&lt;&gt;"",IF(A5057&lt;Data!$G$11*0.25,$C$13/$G$32,IF(A5057&gt;Data!$G$11*0.25,$C$13,$C$13*10)),"")</f>
        <v/>
      </c>
      <c r="H5057" s="43" t="str">
        <f>IF(A5057&lt;&gt;"",IF(Data!$G$9="constant",$C$13,IF(Data!$G$9="squeeze",G5057,F5057)),"")</f>
        <v/>
      </c>
      <c r="I5057" s="38" t="str">
        <f ca="1">IF(ISNUMBER(A5057),NORMINV(RAND(),0,IF(AND(Data!$G$9="squeeze",A5057&lt;Data!$G$11*0.25),$H$32,1)*$C$30*$C$13)*($C$14*$C$12),"")</f>
        <v/>
      </c>
      <c r="J5057" s="42" t="str">
        <f ca="1">IFERROR(IF(Data!$C$6="Real",B5057,I5057+J5056+($C$14*$C$12)*(NORMINV(RAND(),$C$15,CHOOSE($G$13,$C$13,F5057,G5057)))),"")</f>
        <v/>
      </c>
      <c r="K5057" s="88" t="str">
        <f>IF(ISNUMBER(A5057), IF($G$16="fixed",$G$17,MIN(H5057*Data!$C$7*$C$16*0.5,$C$17*Data!$C$7))*$C$12,"")</f>
        <v/>
      </c>
      <c r="L5057" s="42" t="str">
        <f t="shared" ca="1" si="2370"/>
        <v/>
      </c>
      <c r="M5057" s="44" t="str">
        <f t="shared" ca="1" si="2371"/>
        <v/>
      </c>
      <c r="N5057" s="44" t="str">
        <f t="shared" ca="1" si="2372"/>
        <v/>
      </c>
      <c r="O5057" s="108" t="str">
        <f t="shared" si="2356"/>
        <v/>
      </c>
      <c r="P5057" s="102" t="str">
        <f t="shared" si="2357"/>
        <v/>
      </c>
      <c r="Q5057" s="102" t="str">
        <f t="shared" si="2358"/>
        <v/>
      </c>
      <c r="R5057" s="120" t="str">
        <f t="shared" si="2359"/>
        <v/>
      </c>
      <c r="S5057" s="54" t="str">
        <f t="shared" si="2360"/>
        <v/>
      </c>
      <c r="T5057" s="5" t="str">
        <f t="shared" si="2361"/>
        <v/>
      </c>
      <c r="U5057" s="152" t="str">
        <f t="shared" si="2344"/>
        <v/>
      </c>
      <c r="V5057" s="152" t="str">
        <f t="shared" si="2345"/>
        <v/>
      </c>
      <c r="W5057" s="153" t="str">
        <f t="shared" si="2346"/>
        <v/>
      </c>
      <c r="X5057" s="153" t="str">
        <f t="shared" si="2347"/>
        <v/>
      </c>
      <c r="Y5057" s="153" t="str">
        <f t="shared" si="2348"/>
        <v/>
      </c>
      <c r="Z5057" s="153" t="str">
        <f t="shared" si="2349"/>
        <v/>
      </c>
      <c r="AA5057" s="152" t="str">
        <f t="shared" si="2350"/>
        <v/>
      </c>
      <c r="AB5057" s="152" t="str">
        <f t="shared" si="2351"/>
        <v/>
      </c>
      <c r="AC5057" s="154" t="str">
        <f t="shared" si="2362"/>
        <v/>
      </c>
      <c r="AD5057" s="154" t="str">
        <f t="shared" si="2363"/>
        <v/>
      </c>
      <c r="AE5057" s="3" t="str">
        <f t="shared" si="2364"/>
        <v/>
      </c>
      <c r="AF5057" s="3" t="str">
        <f t="shared" si="2365"/>
        <v/>
      </c>
      <c r="AG5057" s="3" t="str">
        <f t="shared" si="2366"/>
        <v/>
      </c>
      <c r="AH5057" s="4" t="str">
        <f t="shared" si="2367"/>
        <v/>
      </c>
      <c r="AI5057" s="75" t="str">
        <f t="shared" si="2368"/>
        <v/>
      </c>
      <c r="AJ5057" s="75" t="str">
        <f t="shared" si="2369"/>
        <v/>
      </c>
    </row>
    <row r="5058" spans="1:36" ht="14.25">
      <c r="A5058" s="41" t="str">
        <f t="shared" si="2352"/>
        <v/>
      </c>
      <c r="B5058" s="150" t="str">
        <f>IF(ISNUMBER(A5058),INDEX('MetaTrader Import'!$H$13:$J$5893,TRUNC(((A5058-$A$39+1)-1)/3)+1,MOD((A5058-$A$39+1)-1,3)+1),"")</f>
        <v/>
      </c>
      <c r="C5058" s="43" t="str">
        <f t="shared" si="2379"/>
        <v/>
      </c>
      <c r="D5058" s="43" t="str">
        <f t="shared" ca="1" si="2343"/>
        <v/>
      </c>
      <c r="E5058" s="43" t="str">
        <f t="shared" si="2380"/>
        <v/>
      </c>
      <c r="F5058" s="43" t="str">
        <f t="shared" si="2381"/>
        <v/>
      </c>
      <c r="G5058" s="43" t="str">
        <f>IF(A5058&lt;&gt;"",IF(A5058&lt;Data!$G$11*0.25,$C$13/$G$32,IF(A5058&gt;Data!$G$11*0.25,$C$13,$C$13*10)),"")</f>
        <v/>
      </c>
      <c r="H5058" s="43" t="str">
        <f>IF(A5058&lt;&gt;"",IF(Data!$G$9="constant",$C$13,IF(Data!$G$9="squeeze",G5058,F5058)),"")</f>
        <v/>
      </c>
      <c r="I5058" s="38" t="str">
        <f ca="1">IF(ISNUMBER(A5058),NORMINV(RAND(),0,IF(AND(Data!$G$9="squeeze",A5058&lt;Data!$G$11*0.25),$H$32,1)*$C$30*$C$13)*($C$14*$C$12),"")</f>
        <v/>
      </c>
      <c r="J5058" s="42" t="str">
        <f ca="1">IFERROR(IF(Data!$C$6="Real",B5058,I5058+J5057+($C$14*$C$12)*(NORMINV(RAND(),$C$15,CHOOSE($G$13,$C$13,F5058,G5058)))),"")</f>
        <v/>
      </c>
      <c r="K5058" s="88" t="str">
        <f>IF(ISNUMBER(A5058), IF($G$16="fixed",$G$17,MIN(H5058*Data!$C$7*$C$16*0.5,$C$17*Data!$C$7))*$C$12,"")</f>
        <v/>
      </c>
      <c r="L5058" s="42" t="str">
        <f t="shared" ca="1" si="2370"/>
        <v/>
      </c>
      <c r="M5058" s="44" t="str">
        <f t="shared" ca="1" si="2371"/>
        <v/>
      </c>
      <c r="N5058" s="44" t="str">
        <f t="shared" ca="1" si="2372"/>
        <v/>
      </c>
      <c r="O5058" s="108" t="str">
        <f t="shared" si="2356"/>
        <v/>
      </c>
      <c r="P5058" s="102" t="str">
        <f t="shared" si="2357"/>
        <v/>
      </c>
      <c r="Q5058" s="102" t="str">
        <f t="shared" si="2358"/>
        <v/>
      </c>
      <c r="R5058" s="120" t="str">
        <f t="shared" si="2359"/>
        <v/>
      </c>
      <c r="S5058" s="54" t="str">
        <f t="shared" si="2360"/>
        <v/>
      </c>
      <c r="T5058" s="5" t="str">
        <f t="shared" si="2361"/>
        <v/>
      </c>
      <c r="U5058" s="152" t="str">
        <f t="shared" si="2344"/>
        <v/>
      </c>
      <c r="V5058" s="152" t="str">
        <f t="shared" si="2345"/>
        <v/>
      </c>
      <c r="W5058" s="153" t="str">
        <f t="shared" si="2346"/>
        <v/>
      </c>
      <c r="X5058" s="153" t="str">
        <f t="shared" si="2347"/>
        <v/>
      </c>
      <c r="Y5058" s="153" t="str">
        <f t="shared" si="2348"/>
        <v/>
      </c>
      <c r="Z5058" s="153" t="str">
        <f t="shared" si="2349"/>
        <v/>
      </c>
      <c r="AA5058" s="152" t="str">
        <f t="shared" si="2350"/>
        <v/>
      </c>
      <c r="AB5058" s="152" t="str">
        <f t="shared" si="2351"/>
        <v/>
      </c>
      <c r="AC5058" s="154" t="str">
        <f t="shared" si="2362"/>
        <v/>
      </c>
      <c r="AD5058" s="154" t="str">
        <f t="shared" si="2363"/>
        <v/>
      </c>
      <c r="AE5058" s="3" t="str">
        <f t="shared" si="2364"/>
        <v/>
      </c>
      <c r="AF5058" s="3" t="str">
        <f t="shared" si="2365"/>
        <v/>
      </c>
      <c r="AG5058" s="3" t="str">
        <f t="shared" si="2366"/>
        <v/>
      </c>
      <c r="AH5058" s="4" t="str">
        <f t="shared" si="2367"/>
        <v/>
      </c>
      <c r="AI5058" s="75" t="str">
        <f t="shared" si="2368"/>
        <v/>
      </c>
      <c r="AJ5058" s="75" t="str">
        <f t="shared" si="2369"/>
        <v/>
      </c>
    </row>
    <row r="5059" spans="1:36" ht="14.25">
      <c r="A5059" s="41" t="str">
        <f t="shared" si="2352"/>
        <v/>
      </c>
      <c r="B5059" s="150" t="str">
        <f>IF(ISNUMBER(A5059),INDEX('MetaTrader Import'!$H$13:$J$5893,TRUNC(((A5059-$A$39+1)-1)/3)+1,MOD((A5059-$A$39+1)-1,3)+1),"")</f>
        <v/>
      </c>
      <c r="C5059" s="43" t="str">
        <f t="shared" si="2379"/>
        <v/>
      </c>
      <c r="D5059" s="43" t="str">
        <f t="shared" ref="D5059:D5066" ca="1" si="2382">IF(A5059&lt;&gt;"",NORMINV(RAND(),($C$23-C5059)*$C$28,$C$27)+NORMINV(RAND(),IF(RAND()&gt;$C$26,$C$25,0),$C$27),"")</f>
        <v/>
      </c>
      <c r="E5059" s="43" t="str">
        <f t="shared" si="2380"/>
        <v/>
      </c>
      <c r="F5059" s="43" t="str">
        <f t="shared" si="2381"/>
        <v/>
      </c>
      <c r="G5059" s="43" t="str">
        <f>IF(A5059&lt;&gt;"",IF(A5059&lt;Data!$G$11*0.25,$C$13/$G$32,IF(A5059&gt;Data!$G$11*0.25,$C$13,$C$13*10)),"")</f>
        <v/>
      </c>
      <c r="H5059" s="43" t="str">
        <f>IF(A5059&lt;&gt;"",IF(Data!$G$9="constant",$C$13,IF(Data!$G$9="squeeze",G5059,F5059)),"")</f>
        <v/>
      </c>
      <c r="I5059" s="38" t="str">
        <f ca="1">IF(ISNUMBER(A5059),NORMINV(RAND(),0,IF(AND(Data!$G$9="squeeze",A5059&lt;Data!$G$11*0.25),$H$32,1)*$C$30*$C$13)*($C$14*$C$12),"")</f>
        <v/>
      </c>
      <c r="J5059" s="42" t="str">
        <f ca="1">IFERROR(IF(Data!$C$6="Real",B5059,I5059+J5058+($C$14*$C$12)*(NORMINV(RAND(),$C$15,CHOOSE($G$13,$C$13,F5059,G5059)))),"")</f>
        <v/>
      </c>
      <c r="K5059" s="88" t="str">
        <f>IF(ISNUMBER(A5059), IF($G$16="fixed",$G$17,MIN(H5059*Data!$C$7*$C$16*0.5,$C$17*Data!$C$7))*$C$12,"")</f>
        <v/>
      </c>
      <c r="L5059" s="42" t="str">
        <f t="shared" ca="1" si="2370"/>
        <v/>
      </c>
      <c r="M5059" s="44" t="str">
        <f t="shared" ca="1" si="2371"/>
        <v/>
      </c>
      <c r="N5059" s="44" t="str">
        <f t="shared" ca="1" si="2372"/>
        <v/>
      </c>
      <c r="O5059" s="108" t="str">
        <f t="shared" si="2356"/>
        <v/>
      </c>
      <c r="P5059" s="102" t="str">
        <f t="shared" si="2357"/>
        <v/>
      </c>
      <c r="Q5059" s="102" t="str">
        <f t="shared" si="2358"/>
        <v/>
      </c>
      <c r="R5059" s="120" t="str">
        <f t="shared" si="2359"/>
        <v/>
      </c>
      <c r="S5059" s="54" t="str">
        <f t="shared" si="2360"/>
        <v/>
      </c>
      <c r="T5059" s="5" t="str">
        <f t="shared" si="2361"/>
        <v/>
      </c>
      <c r="U5059" s="152" t="str">
        <f t="shared" ref="U5059:U5066" si="2383">IF(NOT(ISNUMBER(T5059)),"",IF(S5059=1,T5059,IF(M5059&gt;U5058,M5059,IF(ISNUMBER(U5058),U5058,""))))</f>
        <v/>
      </c>
      <c r="V5059" s="152" t="str">
        <f t="shared" ref="V5059:V5066" si="2384">IF(NOT(ISNUMBER(T5059)),"",IF(S5059=1,T5059,IF(N5059&lt;V5058,N5059,IF(ISNUMBER(V5058),V5058,""))))</f>
        <v/>
      </c>
      <c r="W5059" s="153" t="str">
        <f t="shared" ref="W5059:W5066" si="2385">IF(NOT(ISNUMBER(T5059)),"",MIN($F$24,IF(TRUNC((U5059-T5059)/$E$24*$G$12)+0&gt;IF(ISNUMBER(W5058),W5058,0),TRUNC((U5059-T5059)/$E$24*$G$12)+0,IF(ISNUMBER(W5058),W5058,0))))</f>
        <v/>
      </c>
      <c r="X5059" s="153" t="str">
        <f t="shared" ref="X5059:X5066" si="2386">IF(NOT(ISNUMBER(T5059)),"",MIN($F$24,IF(-TRUNC((V5059-T5059)/$E$24*$G$12)+0&gt;IF(ISNUMBER(X5058),X5058,0),-TRUNC((V5059-T5059)/$E$24*$G$12)+0,IF(ISNUMBER(X5058),X5058,0))))</f>
        <v/>
      </c>
      <c r="Y5059" s="153" t="str">
        <f t="shared" ref="Y5059:Y5066" si="2387">IF(ISNUMBER(W5059),(IF(W5059=0,0,1))*IF(ABS($I$24)=2,POWER(2,W5059-1),W5059)*SIGN($I$24)*$K$24,"")</f>
        <v/>
      </c>
      <c r="Z5059" s="153" t="str">
        <f t="shared" ref="Z5059:Z5066" si="2388">IF(ISNUMBER(X5059),(IF(X5059=0,0,1))*IF(ABS($I$24)=2,POWER(2,X5059-1),X5059)*SIGN($I$24)*$K$24,"")</f>
        <v/>
      </c>
      <c r="AA5059" s="152" t="str">
        <f t="shared" ref="AA5059:AA5066" si="2389">IF(OR(NOT(ISNUMBER(T5059)),W5059&lt;1),"",IF(OR(NOT(ISNUMBER(W5058)),W5058=0),IF(SIGN(Y5059)=1,M5059,N5059),(Y5058*AA5058+(Y5059-Y5058)*IF(SIGN(Y5059)=1,M5059,N5059))/Y5059))</f>
        <v/>
      </c>
      <c r="AB5059" s="152" t="str">
        <f t="shared" ref="AB5059:AB5066" si="2390">IF(OR(NOT(ISNUMBER(T5059)),X5059&lt;1),"",IF(OR(NOT(ISNUMBER(X5058)),X5058=0),IF(SIGN(Z5059)=1,N5059,M5059),(Z5058*AB5058+(Z5059-Z5058)*IF(SIGN(Z5059)=1,N5059,M5059))/Z5059))</f>
        <v/>
      </c>
      <c r="AC5059" s="154" t="str">
        <f t="shared" si="2362"/>
        <v/>
      </c>
      <c r="AD5059" s="154" t="str">
        <f t="shared" si="2363"/>
        <v/>
      </c>
      <c r="AE5059" s="3" t="str">
        <f t="shared" si="2364"/>
        <v/>
      </c>
      <c r="AF5059" s="3" t="str">
        <f t="shared" si="2365"/>
        <v/>
      </c>
      <c r="AG5059" s="3" t="str">
        <f t="shared" si="2366"/>
        <v/>
      </c>
      <c r="AH5059" s="4" t="str">
        <f t="shared" si="2367"/>
        <v/>
      </c>
      <c r="AI5059" s="75" t="str">
        <f t="shared" si="2368"/>
        <v/>
      </c>
      <c r="AJ5059" s="75" t="str">
        <f t="shared" si="2369"/>
        <v/>
      </c>
    </row>
    <row r="5060" spans="1:36" ht="14.25">
      <c r="A5060" s="41" t="str">
        <f t="shared" ref="A5060" si="2391">IFERROR(IF(A5059+1&gt;$C$19,"",A5059+1),"")</f>
        <v/>
      </c>
      <c r="B5060" s="150" t="str">
        <f>IF(ISNUMBER(A5060),INDEX('MetaTrader Import'!$H$13:$J$5893,TRUNC(((A5060-$A$39+1)-1)/3)+1,MOD((A5060-$A$39+1)-1,3)+1),"")</f>
        <v/>
      </c>
      <c r="C5060" s="43" t="str">
        <f t="shared" si="2379"/>
        <v/>
      </c>
      <c r="D5060" s="43" t="str">
        <f t="shared" ca="1" si="2382"/>
        <v/>
      </c>
      <c r="E5060" s="43" t="str">
        <f t="shared" si="2380"/>
        <v/>
      </c>
      <c r="F5060" s="43" t="str">
        <f t="shared" si="2381"/>
        <v/>
      </c>
      <c r="G5060" s="43" t="str">
        <f>IF(A5060&lt;&gt;"",IF(A5060&lt;Data!$G$11*0.25,$C$13/$G$32,IF(A5060&gt;Data!$G$11*0.25,$C$13,$C$13*10)),"")</f>
        <v/>
      </c>
      <c r="H5060" s="43" t="str">
        <f>IF(A5060&lt;&gt;"",IF(Data!$G$9="constant",$C$13,IF(Data!$G$9="squeeze",G5060,F5060)),"")</f>
        <v/>
      </c>
      <c r="I5060" s="38" t="str">
        <f ca="1">IF(ISNUMBER(A5060),NORMINV(RAND(),0,IF(AND(Data!$G$9="squeeze",A5060&lt;Data!$G$11*0.25),$H$32,1)*$C$30*$C$13)*($C$14*$C$12),"")</f>
        <v/>
      </c>
      <c r="J5060" s="42" t="str">
        <f ca="1">IFERROR(IF(Data!$C$6="Real",B5060,I5060+J5059+($C$14*$C$12)*(NORMINV(RAND(),$C$15,CHOOSE($G$13,$C$13,F5060,G5060)))),"")</f>
        <v/>
      </c>
      <c r="K5060" s="88" t="str">
        <f>IF(ISNUMBER(A5060), IF($G$16="fixed",$G$17,MIN(H5060*Data!$C$7*$C$16*0.5,$C$17*Data!$C$7))*$C$12,"")</f>
        <v/>
      </c>
      <c r="L5060" s="42" t="str">
        <f t="shared" ca="1" si="2370"/>
        <v/>
      </c>
      <c r="M5060" s="44" t="str">
        <f t="shared" ca="1" si="2371"/>
        <v/>
      </c>
      <c r="N5060" s="44" t="str">
        <f t="shared" ca="1" si="2372"/>
        <v/>
      </c>
      <c r="O5060" s="108" t="str">
        <f t="shared" ref="O5060:O5066" si="2392">IF(ISNUMBER(A5060),$G$12*SLOPE(L5046:L5060,A5046:A5060),"")</f>
        <v/>
      </c>
      <c r="P5060" s="102" t="str">
        <f t="shared" ref="P5060:P5066" si="2393">IF(ISNUMBER(A5060),STDEV(L5046:L5060)*$G$12,"")</f>
        <v/>
      </c>
      <c r="Q5060" s="102" t="str">
        <f t="shared" ref="Q5060:Q5066" si="2394">IF(ISNUMBER(A5060),SLOPE(P5046:P5060,A5046:A5060),"")</f>
        <v/>
      </c>
      <c r="R5060" s="120" t="str">
        <f t="shared" ref="R5060:R5087" si="2395">IF(ISNUMBER(A5060),R5059+S5059,"")</f>
        <v/>
      </c>
      <c r="S5060" s="54" t="str">
        <f t="shared" ref="S5060:S5087" si="2396">IF(ISNUMBER(A5060),IF(AND(R5060&lt;$M$24,Q5060&lt;$F$28,ABS(O5060)&lt;$F$27,P5060&lt;$F$26,NOT(ISNUMBER(T5059))),1,0),"")</f>
        <v/>
      </c>
      <c r="T5060" s="5" t="str">
        <f t="shared" ref="T5060:T5066" si="2397">IF(ISNUMBER(A5060),IF(S5060=1,L5060,IF(AG5059="Y","",IF(ISNUMBER(T5059),T5059,""))),"")</f>
        <v/>
      </c>
      <c r="U5060" s="152" t="str">
        <f t="shared" si="2383"/>
        <v/>
      </c>
      <c r="V5060" s="152" t="str">
        <f t="shared" si="2384"/>
        <v/>
      </c>
      <c r="W5060" s="153" t="str">
        <f t="shared" si="2385"/>
        <v/>
      </c>
      <c r="X5060" s="153" t="str">
        <f t="shared" si="2386"/>
        <v/>
      </c>
      <c r="Y5060" s="153" t="str">
        <f t="shared" si="2387"/>
        <v/>
      </c>
      <c r="Z5060" s="153" t="str">
        <f t="shared" si="2388"/>
        <v/>
      </c>
      <c r="AA5060" s="152" t="str">
        <f t="shared" si="2389"/>
        <v/>
      </c>
      <c r="AB5060" s="152" t="str">
        <f t="shared" si="2390"/>
        <v/>
      </c>
      <c r="AC5060" s="154" t="str">
        <f t="shared" ref="AC5060:AC5066" si="2398">IFERROR(-SIGN(Y5060)*(AA5060-IF(SIGN(Y5060)=1,N5060,M5060))*$G$12*ABS(Y5060),"")</f>
        <v/>
      </c>
      <c r="AD5060" s="154" t="str">
        <f t="shared" ref="AD5060:AD5066" si="2399">IFERROR(SIGN(Z5060)*(AB5060-IF(SIGN(Z5060)=1,M5060,N5060))*$G$12*ABS(Z5060),"")</f>
        <v/>
      </c>
      <c r="AE5060" s="3" t="str">
        <f t="shared" ref="AE5060:AE5066" si="2400">IF(ISNUMBER(A5060),IFERROR((IF(ISNUMBER(AC5060),AC5060,0)+IF(ISNUMBER(AD5060),AD5060,0))/(ABS(Y5060)+ABS(Z5060)),0),"")</f>
        <v/>
      </c>
      <c r="AF5060" s="3" t="str">
        <f t="shared" ref="AF5060:AF5066" si="2401">IF(ISNUMBER(A5060),IF(ISNUMBER(AC5060),AC5060,0)+IF(ISNUMBER(AD5060),AD5060,0),"")</f>
        <v/>
      </c>
      <c r="AG5060" s="3" t="str">
        <f t="shared" ref="AG5060:AG5087" si="2402">IF(NOT(ISNUMBER(T5060)),"",IF(OR(AF5060&gt;$G$24,AF5060&lt;-$H$24,A5060+1&gt;$C$19),"Y","N"))</f>
        <v/>
      </c>
      <c r="AH5060" s="4" t="str">
        <f t="shared" ref="AH5060:AH5066" si="2403">IF(AG5060="y",AF5060*10*$C$11,"")</f>
        <v/>
      </c>
      <c r="AI5060" s="75" t="str">
        <f t="shared" ref="AI5060:AI5066" si="2404">IF(ISNUMBER(A5060),IF(ISNUMBER(AH5060),AJ5060,AF5060*10*$C$11+AJ5060),"")</f>
        <v/>
      </c>
      <c r="AJ5060" s="75" t="str">
        <f t="shared" ref="AJ5060:AJ5066" si="2405">IF(ISNUMBER(A5060),AJ5059+IF(ISNUMBER(AH5060),AH5060,0),"")</f>
        <v/>
      </c>
    </row>
    <row r="5061" spans="1:36" ht="14.25">
      <c r="A5061" s="41" t="str">
        <f t="shared" si="2352"/>
        <v/>
      </c>
      <c r="B5061" s="150" t="str">
        <f>IF(ISNUMBER(A5061),INDEX('MetaTrader Import'!$H$13:$J$5893,TRUNC(((A5061-$A$39+1)-1)/3)+1,MOD((A5061-$A$39+1)-1,3)+1),"")</f>
        <v/>
      </c>
      <c r="C5061" s="43" t="str">
        <f t="shared" si="2379"/>
        <v/>
      </c>
      <c r="D5061" s="43" t="str">
        <f t="shared" ca="1" si="2382"/>
        <v/>
      </c>
      <c r="E5061" s="43" t="str">
        <f t="shared" si="2380"/>
        <v/>
      </c>
      <c r="F5061" s="43" t="str">
        <f t="shared" si="2381"/>
        <v/>
      </c>
      <c r="G5061" s="43" t="str">
        <f>IF(A5061&lt;&gt;"",IF(A5061&lt;Data!$G$11*0.25,$C$13/$G$32,IF(A5061&gt;Data!$G$11*0.25,$C$13,$C$13*10)),"")</f>
        <v/>
      </c>
      <c r="H5061" s="43" t="str">
        <f>IF(A5061&lt;&gt;"",IF(Data!$G$9="constant",$C$13,IF(Data!$G$9="squeeze",G5061,F5061)),"")</f>
        <v/>
      </c>
      <c r="I5061" s="38" t="str">
        <f ca="1">IF(ISNUMBER(A5061),NORMINV(RAND(),0,IF(AND(Data!$G$9="squeeze",A5061&lt;Data!$G$11*0.25),$H$32,1)*$C$30*$C$13)*($C$14*$C$12),"")</f>
        <v/>
      </c>
      <c r="J5061" s="42" t="str">
        <f ca="1">IFERROR(IF(Data!$C$6="Real",B5061,I5061+J5060+($C$14*$C$12)*(NORMINV(RAND(),$C$15,CHOOSE($G$13,$C$13,F5061,G5061)))),"")</f>
        <v/>
      </c>
      <c r="K5061" s="88" t="str">
        <f>IF(ISNUMBER(A5061), IF($G$16="fixed",$G$17,MIN(H5061*Data!$C$7*$C$16*0.5,$C$17*Data!$C$7))*$C$12,"")</f>
        <v/>
      </c>
      <c r="L5061" s="42" t="str">
        <f t="shared" ca="1" si="2370"/>
        <v/>
      </c>
      <c r="M5061" s="44" t="str">
        <f t="shared" ca="1" si="2371"/>
        <v/>
      </c>
      <c r="N5061" s="44" t="str">
        <f t="shared" ca="1" si="2372"/>
        <v/>
      </c>
      <c r="O5061" s="108" t="str">
        <f t="shared" si="2392"/>
        <v/>
      </c>
      <c r="P5061" s="102" t="str">
        <f t="shared" si="2393"/>
        <v/>
      </c>
      <c r="Q5061" s="102" t="str">
        <f t="shared" si="2394"/>
        <v/>
      </c>
      <c r="R5061" s="120" t="str">
        <f t="shared" si="2395"/>
        <v/>
      </c>
      <c r="S5061" s="54" t="str">
        <f t="shared" si="2396"/>
        <v/>
      </c>
      <c r="T5061" s="5" t="str">
        <f t="shared" si="2397"/>
        <v/>
      </c>
      <c r="U5061" s="152" t="str">
        <f t="shared" si="2383"/>
        <v/>
      </c>
      <c r="V5061" s="152" t="str">
        <f t="shared" si="2384"/>
        <v/>
      </c>
      <c r="W5061" s="153" t="str">
        <f t="shared" si="2385"/>
        <v/>
      </c>
      <c r="X5061" s="153" t="str">
        <f t="shared" si="2386"/>
        <v/>
      </c>
      <c r="Y5061" s="153" t="str">
        <f t="shared" si="2387"/>
        <v/>
      </c>
      <c r="Z5061" s="153" t="str">
        <f t="shared" si="2388"/>
        <v/>
      </c>
      <c r="AA5061" s="152" t="str">
        <f t="shared" si="2389"/>
        <v/>
      </c>
      <c r="AB5061" s="152" t="str">
        <f t="shared" si="2390"/>
        <v/>
      </c>
      <c r="AC5061" s="154" t="str">
        <f t="shared" si="2398"/>
        <v/>
      </c>
      <c r="AD5061" s="154" t="str">
        <f t="shared" si="2399"/>
        <v/>
      </c>
      <c r="AE5061" s="3" t="str">
        <f t="shared" si="2400"/>
        <v/>
      </c>
      <c r="AF5061" s="3" t="str">
        <f t="shared" si="2401"/>
        <v/>
      </c>
      <c r="AG5061" s="3" t="str">
        <f t="shared" si="2402"/>
        <v/>
      </c>
      <c r="AH5061" s="4" t="str">
        <f t="shared" si="2403"/>
        <v/>
      </c>
      <c r="AI5061" s="75" t="str">
        <f t="shared" si="2404"/>
        <v/>
      </c>
      <c r="AJ5061" s="75" t="str">
        <f t="shared" si="2405"/>
        <v/>
      </c>
    </row>
    <row r="5062" spans="1:36" ht="14.25">
      <c r="A5062" s="41" t="str">
        <f t="shared" ref="A5062:A5087" si="2406">IFERROR(IF(A5061+1&gt;$C$19,"",A5061+1),"")</f>
        <v/>
      </c>
      <c r="B5062" s="150" t="str">
        <f>IF(ISNUMBER(A5062),INDEX('MetaTrader Import'!$H$13:$J$5893,TRUNC(((A5062-$A$39+1)-1)/3)+1,MOD((A5062-$A$39+1)-1,3)+1),"")</f>
        <v/>
      </c>
      <c r="C5062" s="43" t="str">
        <f t="shared" si="2379"/>
        <v/>
      </c>
      <c r="D5062" s="43" t="str">
        <f t="shared" ca="1" si="2382"/>
        <v/>
      </c>
      <c r="E5062" s="43" t="str">
        <f t="shared" si="2380"/>
        <v/>
      </c>
      <c r="F5062" s="43" t="str">
        <f t="shared" si="2381"/>
        <v/>
      </c>
      <c r="G5062" s="43" t="str">
        <f>IF(A5062&lt;&gt;"",IF(A5062&lt;Data!$G$11*0.25,$C$13/$G$32,IF(A5062&gt;Data!$G$11*0.25,$C$13,$C$13*10)),"")</f>
        <v/>
      </c>
      <c r="H5062" s="43" t="str">
        <f>IF(A5062&lt;&gt;"",IF(Data!$G$9="constant",$C$13,IF(Data!$G$9="squeeze",G5062,F5062)),"")</f>
        <v/>
      </c>
      <c r="I5062" s="38" t="str">
        <f ca="1">IF(ISNUMBER(A5062),NORMINV(RAND(),0,IF(AND(Data!$G$9="squeeze",A5062&lt;Data!$G$11*0.25),$H$32,1)*$C$30*$C$13)*($C$14*$C$12),"")</f>
        <v/>
      </c>
      <c r="J5062" s="42" t="str">
        <f ca="1">IFERROR(IF(Data!$C$6="Real",B5062,I5062+J5061+($C$14*$C$12)*(NORMINV(RAND(),$C$15,CHOOSE($G$13,$C$13,F5062,G5062)))),"")</f>
        <v/>
      </c>
      <c r="K5062" s="88" t="str">
        <f>IF(ISNUMBER(A5062), IF($G$16="fixed",$G$17,MIN(H5062*Data!$C$7*$C$16*0.5,$C$17*Data!$C$7))*$C$12,"")</f>
        <v/>
      </c>
      <c r="L5062" s="42" t="str">
        <f t="shared" ca="1" si="2370"/>
        <v/>
      </c>
      <c r="M5062" s="44" t="str">
        <f t="shared" ref="M5062:M5066" ca="1" si="2407">IFERROR(L5062+K5062*0.5,"")</f>
        <v/>
      </c>
      <c r="N5062" s="44" t="str">
        <f t="shared" ca="1" si="2372"/>
        <v/>
      </c>
      <c r="O5062" s="108" t="str">
        <f t="shared" si="2392"/>
        <v/>
      </c>
      <c r="P5062" s="102" t="str">
        <f t="shared" si="2393"/>
        <v/>
      </c>
      <c r="Q5062" s="102" t="str">
        <f t="shared" si="2394"/>
        <v/>
      </c>
      <c r="R5062" s="120" t="str">
        <f t="shared" si="2395"/>
        <v/>
      </c>
      <c r="S5062" s="54" t="str">
        <f t="shared" si="2396"/>
        <v/>
      </c>
      <c r="T5062" s="5" t="str">
        <f t="shared" si="2397"/>
        <v/>
      </c>
      <c r="U5062" s="152" t="str">
        <f t="shared" si="2383"/>
        <v/>
      </c>
      <c r="V5062" s="152" t="str">
        <f t="shared" si="2384"/>
        <v/>
      </c>
      <c r="W5062" s="153" t="str">
        <f t="shared" si="2385"/>
        <v/>
      </c>
      <c r="X5062" s="153" t="str">
        <f t="shared" si="2386"/>
        <v/>
      </c>
      <c r="Y5062" s="153" t="str">
        <f t="shared" si="2387"/>
        <v/>
      </c>
      <c r="Z5062" s="153" t="str">
        <f t="shared" si="2388"/>
        <v/>
      </c>
      <c r="AA5062" s="152" t="str">
        <f t="shared" si="2389"/>
        <v/>
      </c>
      <c r="AB5062" s="152" t="str">
        <f t="shared" si="2390"/>
        <v/>
      </c>
      <c r="AC5062" s="154" t="str">
        <f t="shared" si="2398"/>
        <v/>
      </c>
      <c r="AD5062" s="154" t="str">
        <f t="shared" si="2399"/>
        <v/>
      </c>
      <c r="AE5062" s="3" t="str">
        <f t="shared" si="2400"/>
        <v/>
      </c>
      <c r="AF5062" s="3" t="str">
        <f t="shared" si="2401"/>
        <v/>
      </c>
      <c r="AG5062" s="3" t="str">
        <f t="shared" si="2402"/>
        <v/>
      </c>
      <c r="AH5062" s="4" t="str">
        <f t="shared" si="2403"/>
        <v/>
      </c>
      <c r="AI5062" s="75" t="str">
        <f t="shared" si="2404"/>
        <v/>
      </c>
      <c r="AJ5062" s="75" t="str">
        <f t="shared" si="2405"/>
        <v/>
      </c>
    </row>
    <row r="5063" spans="1:36" ht="14.25">
      <c r="A5063" s="41" t="str">
        <f t="shared" si="2406"/>
        <v/>
      </c>
      <c r="B5063" s="150" t="str">
        <f>IF(ISNUMBER(A5063),INDEX('MetaTrader Import'!$H$13:$J$5893,TRUNC(((A5063-$A$39+1)-1)/3)+1,MOD((A5063-$A$39+1)-1,3)+1),"")</f>
        <v/>
      </c>
      <c r="C5063" s="43" t="str">
        <f t="shared" si="2379"/>
        <v/>
      </c>
      <c r="D5063" s="43" t="str">
        <f t="shared" ca="1" si="2382"/>
        <v/>
      </c>
      <c r="E5063" s="43" t="str">
        <f t="shared" si="2380"/>
        <v/>
      </c>
      <c r="F5063" s="43" t="str">
        <f t="shared" si="2381"/>
        <v/>
      </c>
      <c r="G5063" s="43" t="str">
        <f>IF(A5063&lt;&gt;"",IF(A5063&lt;Data!$G$11*0.25,$C$13/$G$32,IF(A5063&gt;Data!$G$11*0.25,$C$13,$C$13*10)),"")</f>
        <v/>
      </c>
      <c r="H5063" s="43" t="str">
        <f>IF(A5063&lt;&gt;"",IF(Data!$G$9="constant",$C$13,IF(Data!$G$9="squeeze",G5063,F5063)),"")</f>
        <v/>
      </c>
      <c r="I5063" s="38" t="str">
        <f ca="1">IF(ISNUMBER(A5063),NORMINV(RAND(),0,IF(AND(Data!$G$9="squeeze",A5063&lt;Data!$G$11*0.25),$H$32,1)*$C$30*$C$13)*($C$14*$C$12),"")</f>
        <v/>
      </c>
      <c r="J5063" s="42" t="str">
        <f ca="1">IFERROR(IF(Data!$C$6="Real",B5063,I5063+J5062+($C$14*$C$12)*(NORMINV(RAND(),$C$15,CHOOSE($G$13,$C$13,F5063,G5063)))),"")</f>
        <v/>
      </c>
      <c r="K5063" s="88" t="str">
        <f>IF(ISNUMBER(A5063), IF($G$16="fixed",$G$17,MIN(H5063*Data!$C$7*$C$16*0.5,$C$17*Data!$C$7))*$C$12,"")</f>
        <v/>
      </c>
      <c r="L5063" s="42" t="str">
        <f t="shared" ca="1" si="2370"/>
        <v/>
      </c>
      <c r="M5063" s="44" t="str">
        <f t="shared" ca="1" si="2407"/>
        <v/>
      </c>
      <c r="N5063" s="44" t="str">
        <f t="shared" ca="1" si="2372"/>
        <v/>
      </c>
      <c r="O5063" s="108" t="str">
        <f t="shared" si="2392"/>
        <v/>
      </c>
      <c r="P5063" s="102" t="str">
        <f t="shared" si="2393"/>
        <v/>
      </c>
      <c r="Q5063" s="102" t="str">
        <f t="shared" si="2394"/>
        <v/>
      </c>
      <c r="R5063" s="120" t="str">
        <f t="shared" si="2395"/>
        <v/>
      </c>
      <c r="S5063" s="54" t="str">
        <f t="shared" si="2396"/>
        <v/>
      </c>
      <c r="T5063" s="5" t="str">
        <f t="shared" si="2397"/>
        <v/>
      </c>
      <c r="U5063" s="152" t="str">
        <f t="shared" si="2383"/>
        <v/>
      </c>
      <c r="V5063" s="152" t="str">
        <f t="shared" si="2384"/>
        <v/>
      </c>
      <c r="W5063" s="153" t="str">
        <f t="shared" si="2385"/>
        <v/>
      </c>
      <c r="X5063" s="153" t="str">
        <f t="shared" si="2386"/>
        <v/>
      </c>
      <c r="Y5063" s="153" t="str">
        <f t="shared" si="2387"/>
        <v/>
      </c>
      <c r="Z5063" s="153" t="str">
        <f t="shared" si="2388"/>
        <v/>
      </c>
      <c r="AA5063" s="152" t="str">
        <f t="shared" si="2389"/>
        <v/>
      </c>
      <c r="AB5063" s="152" t="str">
        <f t="shared" si="2390"/>
        <v/>
      </c>
      <c r="AC5063" s="154" t="str">
        <f t="shared" si="2398"/>
        <v/>
      </c>
      <c r="AD5063" s="154" t="str">
        <f t="shared" si="2399"/>
        <v/>
      </c>
      <c r="AE5063" s="3" t="str">
        <f t="shared" si="2400"/>
        <v/>
      </c>
      <c r="AF5063" s="3" t="str">
        <f t="shared" si="2401"/>
        <v/>
      </c>
      <c r="AG5063" s="3" t="str">
        <f t="shared" si="2402"/>
        <v/>
      </c>
      <c r="AH5063" s="4" t="str">
        <f t="shared" si="2403"/>
        <v/>
      </c>
      <c r="AI5063" s="75" t="str">
        <f t="shared" si="2404"/>
        <v/>
      </c>
      <c r="AJ5063" s="75" t="str">
        <f t="shared" si="2405"/>
        <v/>
      </c>
    </row>
    <row r="5064" spans="1:36" ht="14.25">
      <c r="A5064" s="41" t="str">
        <f t="shared" si="2406"/>
        <v/>
      </c>
      <c r="B5064" s="150" t="str">
        <f>IF(ISNUMBER(A5064),INDEX('MetaTrader Import'!$H$13:$J$5893,TRUNC(((A5064-$A$39+1)-1)/3)+1,MOD((A5064-$A$39+1)-1,3)+1),"")</f>
        <v/>
      </c>
      <c r="C5064" s="43" t="str">
        <f t="shared" si="2379"/>
        <v/>
      </c>
      <c r="D5064" s="43" t="str">
        <f t="shared" ca="1" si="2382"/>
        <v/>
      </c>
      <c r="E5064" s="43" t="str">
        <f t="shared" si="2380"/>
        <v/>
      </c>
      <c r="F5064" s="43" t="str">
        <f t="shared" si="2381"/>
        <v/>
      </c>
      <c r="G5064" s="43" t="str">
        <f>IF(A5064&lt;&gt;"",IF(A5064&lt;Data!$G$11*0.25,$C$13/$G$32,IF(A5064&gt;Data!$G$11*0.25,$C$13,$C$13*10)),"")</f>
        <v/>
      </c>
      <c r="H5064" s="43" t="str">
        <f>IF(A5064&lt;&gt;"",IF(Data!$G$9="constant",$C$13,IF(Data!$G$9="squeeze",G5064,F5064)),"")</f>
        <v/>
      </c>
      <c r="I5064" s="38" t="str">
        <f ca="1">IF(ISNUMBER(A5064),NORMINV(RAND(),0,IF(AND(Data!$G$9="squeeze",A5064&lt;Data!$G$11*0.25),$H$32,1)*$C$30*$C$13)*($C$14*$C$12),"")</f>
        <v/>
      </c>
      <c r="J5064" s="42" t="str">
        <f ca="1">IFERROR(IF(Data!$C$6="Real",B5064,I5064+J5063+($C$14*$C$12)*(NORMINV(RAND(),$C$15,CHOOSE($G$13,$C$13,F5064,G5064)))),"")</f>
        <v/>
      </c>
      <c r="K5064" s="88" t="str">
        <f>IF(ISNUMBER(A5064), IF($G$16="fixed",$G$17,MIN(H5064*Data!$C$7*$C$16*0.5,$C$17*Data!$C$7))*$C$12,"")</f>
        <v/>
      </c>
      <c r="L5064" s="42" t="str">
        <f t="shared" ca="1" si="2370"/>
        <v/>
      </c>
      <c r="M5064" s="44" t="str">
        <f t="shared" ca="1" si="2407"/>
        <v/>
      </c>
      <c r="N5064" s="44" t="str">
        <f t="shared" ca="1" si="2372"/>
        <v/>
      </c>
      <c r="O5064" s="108" t="str">
        <f t="shared" si="2392"/>
        <v/>
      </c>
      <c r="P5064" s="102" t="str">
        <f t="shared" si="2393"/>
        <v/>
      </c>
      <c r="Q5064" s="102" t="str">
        <f t="shared" si="2394"/>
        <v/>
      </c>
      <c r="R5064" s="120" t="str">
        <f t="shared" si="2395"/>
        <v/>
      </c>
      <c r="S5064" s="54" t="str">
        <f t="shared" si="2396"/>
        <v/>
      </c>
      <c r="T5064" s="5" t="str">
        <f t="shared" si="2397"/>
        <v/>
      </c>
      <c r="U5064" s="152" t="str">
        <f t="shared" si="2383"/>
        <v/>
      </c>
      <c r="V5064" s="152" t="str">
        <f t="shared" si="2384"/>
        <v/>
      </c>
      <c r="W5064" s="153" t="str">
        <f t="shared" si="2385"/>
        <v/>
      </c>
      <c r="X5064" s="153" t="str">
        <f t="shared" si="2386"/>
        <v/>
      </c>
      <c r="Y5064" s="153" t="str">
        <f t="shared" si="2387"/>
        <v/>
      </c>
      <c r="Z5064" s="153" t="str">
        <f t="shared" si="2388"/>
        <v/>
      </c>
      <c r="AA5064" s="152" t="str">
        <f t="shared" si="2389"/>
        <v/>
      </c>
      <c r="AB5064" s="152" t="str">
        <f t="shared" si="2390"/>
        <v/>
      </c>
      <c r="AC5064" s="154" t="str">
        <f t="shared" si="2398"/>
        <v/>
      </c>
      <c r="AD5064" s="154" t="str">
        <f t="shared" si="2399"/>
        <v/>
      </c>
      <c r="AE5064" s="3" t="str">
        <f t="shared" si="2400"/>
        <v/>
      </c>
      <c r="AF5064" s="3" t="str">
        <f t="shared" si="2401"/>
        <v/>
      </c>
      <c r="AG5064" s="3" t="str">
        <f t="shared" si="2402"/>
        <v/>
      </c>
      <c r="AH5064" s="4" t="str">
        <f t="shared" si="2403"/>
        <v/>
      </c>
      <c r="AI5064" s="75" t="str">
        <f t="shared" si="2404"/>
        <v/>
      </c>
      <c r="AJ5064" s="75" t="str">
        <f t="shared" si="2405"/>
        <v/>
      </c>
    </row>
    <row r="5065" spans="1:36" ht="14.25">
      <c r="A5065" s="41" t="str">
        <f t="shared" si="2406"/>
        <v/>
      </c>
      <c r="B5065" s="150" t="str">
        <f>IF(ISNUMBER(A5065),INDEX('MetaTrader Import'!$H$13:$J$5893,TRUNC(((A5065-$A$39+1)-1)/3)+1,MOD((A5065-$A$39+1)-1,3)+1),"")</f>
        <v/>
      </c>
      <c r="C5065" s="43" t="str">
        <f t="shared" si="2379"/>
        <v/>
      </c>
      <c r="D5065" s="43" t="str">
        <f t="shared" ca="1" si="2382"/>
        <v/>
      </c>
      <c r="E5065" s="43" t="str">
        <f t="shared" si="2380"/>
        <v/>
      </c>
      <c r="F5065" s="43" t="str">
        <f t="shared" si="2381"/>
        <v/>
      </c>
      <c r="G5065" s="43" t="str">
        <f>IF(A5065&lt;&gt;"",IF(A5065&lt;Data!$G$11*0.25,$C$13/$G$32,IF(A5065&gt;Data!$G$11*0.25,$C$13,$C$13*10)),"")</f>
        <v/>
      </c>
      <c r="H5065" s="43" t="str">
        <f>IF(A5065&lt;&gt;"",IF(Data!$G$9="constant",$C$13,IF(Data!$G$9="squeeze",G5065,F5065)),"")</f>
        <v/>
      </c>
      <c r="I5065" s="38" t="str">
        <f ca="1">IF(ISNUMBER(A5065),NORMINV(RAND(),0,IF(AND(Data!$G$9="squeeze",A5065&lt;Data!$G$11*0.25),$H$32,1)*$C$30*$C$13)*($C$14*$C$12),"")</f>
        <v/>
      </c>
      <c r="J5065" s="42" t="str">
        <f ca="1">IFERROR(IF(Data!$C$6="Real",B5065,I5065+J5064+($C$14*$C$12)*(NORMINV(RAND(),$C$15,CHOOSE($G$13,$C$13,F5065,G5065)))),"")</f>
        <v/>
      </c>
      <c r="K5065" s="88" t="str">
        <f>IF(ISNUMBER(A5065), IF($G$16="fixed",$G$17,MIN(H5065*Data!$C$7*$C$16*0.5,$C$17*Data!$C$7))*$C$12,"")</f>
        <v/>
      </c>
      <c r="L5065" s="42" t="str">
        <f t="shared" ca="1" si="2370"/>
        <v/>
      </c>
      <c r="M5065" s="44" t="str">
        <f t="shared" ca="1" si="2407"/>
        <v/>
      </c>
      <c r="N5065" s="44" t="str">
        <f t="shared" ca="1" si="2372"/>
        <v/>
      </c>
      <c r="O5065" s="108" t="str">
        <f t="shared" si="2392"/>
        <v/>
      </c>
      <c r="P5065" s="102" t="str">
        <f t="shared" si="2393"/>
        <v/>
      </c>
      <c r="Q5065" s="102" t="str">
        <f t="shared" si="2394"/>
        <v/>
      </c>
      <c r="R5065" s="120" t="str">
        <f t="shared" si="2395"/>
        <v/>
      </c>
      <c r="S5065" s="54" t="str">
        <f t="shared" si="2396"/>
        <v/>
      </c>
      <c r="T5065" s="5" t="str">
        <f t="shared" si="2397"/>
        <v/>
      </c>
      <c r="U5065" s="152" t="str">
        <f t="shared" si="2383"/>
        <v/>
      </c>
      <c r="V5065" s="152" t="str">
        <f t="shared" si="2384"/>
        <v/>
      </c>
      <c r="W5065" s="153" t="str">
        <f t="shared" si="2385"/>
        <v/>
      </c>
      <c r="X5065" s="153" t="str">
        <f t="shared" si="2386"/>
        <v/>
      </c>
      <c r="Y5065" s="153" t="str">
        <f t="shared" si="2387"/>
        <v/>
      </c>
      <c r="Z5065" s="153" t="str">
        <f t="shared" si="2388"/>
        <v/>
      </c>
      <c r="AA5065" s="152" t="str">
        <f t="shared" si="2389"/>
        <v/>
      </c>
      <c r="AB5065" s="152" t="str">
        <f t="shared" si="2390"/>
        <v/>
      </c>
      <c r="AC5065" s="154" t="str">
        <f t="shared" si="2398"/>
        <v/>
      </c>
      <c r="AD5065" s="154" t="str">
        <f t="shared" si="2399"/>
        <v/>
      </c>
      <c r="AE5065" s="3" t="str">
        <f t="shared" si="2400"/>
        <v/>
      </c>
      <c r="AF5065" s="3" t="str">
        <f t="shared" si="2401"/>
        <v/>
      </c>
      <c r="AG5065" s="3" t="str">
        <f t="shared" si="2402"/>
        <v/>
      </c>
      <c r="AH5065" s="4" t="str">
        <f t="shared" si="2403"/>
        <v/>
      </c>
      <c r="AI5065" s="75" t="str">
        <f t="shared" si="2404"/>
        <v/>
      </c>
      <c r="AJ5065" s="75" t="str">
        <f t="shared" si="2405"/>
        <v/>
      </c>
    </row>
    <row r="5066" spans="1:36" ht="14.25">
      <c r="A5066" s="41" t="str">
        <f t="shared" si="2406"/>
        <v/>
      </c>
      <c r="B5066" s="150" t="str">
        <f>IF(ISNUMBER(A5066),INDEX('MetaTrader Import'!$H$13:$J$5893,TRUNC(((A5066-$A$39+1)-1)/3)+1,MOD((A5066-$A$39+1)-1,3)+1),"")</f>
        <v/>
      </c>
      <c r="C5066" s="43" t="str">
        <f t="shared" si="2379"/>
        <v/>
      </c>
      <c r="D5066" s="43" t="str">
        <f t="shared" ca="1" si="2382"/>
        <v/>
      </c>
      <c r="E5066" s="43" t="str">
        <f t="shared" si="2380"/>
        <v/>
      </c>
      <c r="F5066" s="43" t="str">
        <f t="shared" si="2381"/>
        <v/>
      </c>
      <c r="G5066" s="43" t="str">
        <f>IF(A5066&lt;&gt;"",IF(A5066&lt;Data!$G$11*0.25,$C$13/$G$32,IF(A5066&gt;Data!$G$11*0.25,$C$13,$C$13*10)),"")</f>
        <v/>
      </c>
      <c r="H5066" s="43" t="str">
        <f>IF(A5066&lt;&gt;"",IF(Data!$G$9="constant",$C$13,IF(Data!$G$9="squeeze",G5066,F5066)),"")</f>
        <v/>
      </c>
      <c r="I5066" s="38" t="str">
        <f ca="1">IF(ISNUMBER(A5066),NORMINV(RAND(),0,IF(AND(Data!$G$9="squeeze",A5066&lt;Data!$G$11*0.25),$H$32,1)*$C$30*$C$13)*($C$14*$C$12),"")</f>
        <v/>
      </c>
      <c r="J5066" s="42" t="str">
        <f ca="1">IFERROR(IF(Data!$C$6="Real",B5066,I5066+J5065+($C$14*$C$12)*(NORMINV(RAND(),$C$15,CHOOSE($G$13,$C$13,F5066,G5066)))),"")</f>
        <v/>
      </c>
      <c r="K5066" s="88" t="str">
        <f>IF(ISNUMBER(A5066), IF($G$16="fixed",$G$17,MIN(H5066*Data!$C$7*$C$16*0.5,$C$17*Data!$C$7))*$C$12,"")</f>
        <v/>
      </c>
      <c r="L5066" s="42" t="str">
        <f t="shared" ca="1" si="2370"/>
        <v/>
      </c>
      <c r="M5066" s="44" t="str">
        <f t="shared" ca="1" si="2407"/>
        <v/>
      </c>
      <c r="N5066" s="44" t="str">
        <f t="shared" ca="1" si="2372"/>
        <v/>
      </c>
      <c r="O5066" s="108" t="str">
        <f t="shared" si="2392"/>
        <v/>
      </c>
      <c r="P5066" s="102" t="str">
        <f t="shared" si="2393"/>
        <v/>
      </c>
      <c r="Q5066" s="102" t="str">
        <f t="shared" si="2394"/>
        <v/>
      </c>
      <c r="R5066" s="120" t="str">
        <f t="shared" si="2395"/>
        <v/>
      </c>
      <c r="S5066" s="54" t="str">
        <f t="shared" si="2396"/>
        <v/>
      </c>
      <c r="T5066" s="5" t="str">
        <f t="shared" si="2397"/>
        <v/>
      </c>
      <c r="U5066" s="152" t="str">
        <f t="shared" si="2383"/>
        <v/>
      </c>
      <c r="V5066" s="152" t="str">
        <f t="shared" si="2384"/>
        <v/>
      </c>
      <c r="W5066" s="153" t="str">
        <f t="shared" si="2385"/>
        <v/>
      </c>
      <c r="X5066" s="153" t="str">
        <f t="shared" si="2386"/>
        <v/>
      </c>
      <c r="Y5066" s="153" t="str">
        <f t="shared" si="2387"/>
        <v/>
      </c>
      <c r="Z5066" s="153" t="str">
        <f t="shared" si="2388"/>
        <v/>
      </c>
      <c r="AA5066" s="152" t="str">
        <f t="shared" si="2389"/>
        <v/>
      </c>
      <c r="AB5066" s="152" t="str">
        <f t="shared" si="2390"/>
        <v/>
      </c>
      <c r="AC5066" s="154" t="str">
        <f t="shared" si="2398"/>
        <v/>
      </c>
      <c r="AD5066" s="154" t="str">
        <f t="shared" si="2399"/>
        <v/>
      </c>
      <c r="AE5066" s="3" t="str">
        <f t="shared" si="2400"/>
        <v/>
      </c>
      <c r="AF5066" s="3" t="str">
        <f t="shared" si="2401"/>
        <v/>
      </c>
      <c r="AG5066" s="3" t="str">
        <f t="shared" si="2402"/>
        <v/>
      </c>
      <c r="AH5066" s="4" t="str">
        <f t="shared" si="2403"/>
        <v/>
      </c>
      <c r="AI5066" s="75" t="str">
        <f t="shared" si="2404"/>
        <v/>
      </c>
      <c r="AJ5066" s="75" t="str">
        <f t="shared" si="2405"/>
        <v/>
      </c>
    </row>
    <row r="5067" spans="1:36" ht="14.25">
      <c r="A5067" s="41" t="str">
        <f t="shared" si="2406"/>
        <v/>
      </c>
      <c r="B5067" s="150" t="str">
        <f>IF(ISNUMBER(A5067),INDEX('MetaTrader Import'!$H$13:$J$5893,TRUNC(((A5067-$A$39+1)-1)/3)+1,MOD((A5067-$A$39+1)-1,3)+1),"")</f>
        <v/>
      </c>
      <c r="C5067" s="43" t="str">
        <f t="shared" ref="C5067:C5087" si="2408">IF(A5067&lt;&gt;"",E5066,"")</f>
        <v/>
      </c>
      <c r="D5067" s="43" t="str">
        <f t="shared" ref="D5067:D5087" ca="1" si="2409">IF(A5067&lt;&gt;"",NORMINV(RAND(),($C$23-C5067)*$C$28,$C$27)+NORMINV(RAND(),IF(RAND()&gt;$C$26,$C$25,0),$C$27),"")</f>
        <v/>
      </c>
      <c r="E5067" s="43" t="str">
        <f t="shared" ref="E5067:E5087" si="2410">IF(A5067&lt;&gt;"",C5067+D5067,"")</f>
        <v/>
      </c>
      <c r="F5067" s="43" t="str">
        <f t="shared" ref="F5067:F5087" si="2411">IF(A5067&lt;&gt;"",$C$13*ABS(E5067)/$C$23,"")</f>
        <v/>
      </c>
      <c r="G5067" s="43" t="str">
        <f>IF(A5067&lt;&gt;"",IF(A5067&lt;Data!$G$11*0.25,$C$13/$G$32,IF(A5067&gt;Data!$G$11*0.25,$C$13,$C$13*10)),"")</f>
        <v/>
      </c>
      <c r="H5067" s="43" t="str">
        <f>IF(A5067&lt;&gt;"",IF(Data!$G$9="constant",$C$13,IF(Data!$G$9="squeeze",G5067,F5067)),"")</f>
        <v/>
      </c>
      <c r="I5067" s="38" t="str">
        <f ca="1">IF(ISNUMBER(A5067),NORMINV(RAND(),0,IF(AND(Data!$G$9="squeeze",A5067&lt;Data!$G$11*0.25),$H$32,1)*$C$30*$C$13)*($C$14*$C$12),"")</f>
        <v/>
      </c>
      <c r="J5067" s="42" t="str">
        <f ca="1">IFERROR(IF(Data!$C$6="Real",B5067,I5067+J5066+($C$14*$C$12)*(NORMINV(RAND(),$C$15,CHOOSE($G$13,$C$13,F5067,G5067)))),"")</f>
        <v/>
      </c>
      <c r="K5067" s="88" t="str">
        <f>IF(ISNUMBER(A5067), IF($G$16="fixed",$G$17,MIN(H5067*Data!$C$7*$C$16*0.5,$C$17*Data!$C$7))*$C$12,"")</f>
        <v/>
      </c>
      <c r="L5067" s="42" t="str">
        <f t="shared" ref="L5067:L5087" ca="1" si="2412">IFERROR(J5067,"")</f>
        <v/>
      </c>
      <c r="M5067" s="44" t="str">
        <f t="shared" ref="M5067:M5087" ca="1" si="2413">IFERROR(L5067+K5067*0.5,"")</f>
        <v/>
      </c>
      <c r="N5067" s="44" t="str">
        <f t="shared" ref="N5067:N5087" ca="1" si="2414">IFERROR(L5067-K5067*0.5,"")</f>
        <v/>
      </c>
      <c r="O5067" s="108" t="str">
        <f t="shared" ref="O5067:O5087" si="2415">IF(ISNUMBER(A5067),$G$12*SLOPE(L5053:L5067,A5053:A5067),"")</f>
        <v/>
      </c>
      <c r="P5067" s="102" t="str">
        <f t="shared" ref="P5067:P5087" si="2416">IF(ISNUMBER(A5067),STDEV(L5053:L5067)*$G$12,"")</f>
        <v/>
      </c>
      <c r="Q5067" s="102" t="str">
        <f t="shared" ref="Q5067:Q5087" si="2417">IF(ISNUMBER(A5067),SLOPE(P5053:P5067,A5053:A5067),"")</f>
        <v/>
      </c>
      <c r="R5067" s="120" t="str">
        <f t="shared" si="2395"/>
        <v/>
      </c>
      <c r="S5067" s="54" t="str">
        <f t="shared" si="2396"/>
        <v/>
      </c>
      <c r="T5067" s="5" t="str">
        <f t="shared" ref="T5067:T5087" si="2418">IF(ISNUMBER(A5067),IF(S5067=1,L5067,IF(AG5066="Y","",IF(ISNUMBER(T5066),T5066,""))),"")</f>
        <v/>
      </c>
      <c r="U5067" s="152" t="str">
        <f t="shared" ref="U5067:U5087" si="2419">IF(NOT(ISNUMBER(T5067)),"",IF(S5067=1,T5067,IF(M5067&gt;U5066,M5067,IF(ISNUMBER(U5066),U5066,""))))</f>
        <v/>
      </c>
      <c r="V5067" s="152" t="str">
        <f t="shared" ref="V5067:V5087" si="2420">IF(NOT(ISNUMBER(T5067)),"",IF(S5067=1,T5067,IF(N5067&lt;V5066,N5067,IF(ISNUMBER(V5066),V5066,""))))</f>
        <v/>
      </c>
      <c r="W5067" s="153" t="str">
        <f t="shared" ref="W5067:W5087" si="2421">IF(NOT(ISNUMBER(T5067)),"",MIN($F$24,IF(TRUNC((U5067-T5067)/$E$24*$G$12)+0&gt;IF(ISNUMBER(W5066),W5066,0),TRUNC((U5067-T5067)/$E$24*$G$12)+0,IF(ISNUMBER(W5066),W5066,0))))</f>
        <v/>
      </c>
      <c r="X5067" s="153" t="str">
        <f t="shared" ref="X5067:X5087" si="2422">IF(NOT(ISNUMBER(T5067)),"",MIN($F$24,IF(-TRUNC((V5067-T5067)/$E$24*$G$12)+0&gt;IF(ISNUMBER(X5066),X5066,0),-TRUNC((V5067-T5067)/$E$24*$G$12)+0,IF(ISNUMBER(X5066),X5066,0))))</f>
        <v/>
      </c>
      <c r="Y5067" s="153" t="str">
        <f t="shared" ref="Y5067:Y5087" si="2423">IF(ISNUMBER(W5067),(IF(W5067=0,0,1))*IF(ABS($I$24)=2,POWER(2,W5067-1),W5067)*SIGN($I$24)*$K$24,"")</f>
        <v/>
      </c>
      <c r="Z5067" s="153" t="str">
        <f t="shared" ref="Z5067:Z5087" si="2424">IF(ISNUMBER(X5067),(IF(X5067=0,0,1))*IF(ABS($I$24)=2,POWER(2,X5067-1),X5067)*SIGN($I$24)*$K$24,"")</f>
        <v/>
      </c>
      <c r="AA5067" s="152" t="str">
        <f t="shared" ref="AA5067:AA5087" si="2425">IF(OR(NOT(ISNUMBER(T5067)),W5067&lt;1),"",IF(OR(NOT(ISNUMBER(W5066)),W5066=0),IF(SIGN(Y5067)=1,M5067,N5067),(Y5066*AA5066+(Y5067-Y5066)*IF(SIGN(Y5067)=1,M5067,N5067))/Y5067))</f>
        <v/>
      </c>
      <c r="AB5067" s="152" t="str">
        <f t="shared" ref="AB5067:AB5087" si="2426">IF(OR(NOT(ISNUMBER(T5067)),X5067&lt;1),"",IF(OR(NOT(ISNUMBER(X5066)),X5066=0),IF(SIGN(Z5067)=1,N5067,M5067),(Z5066*AB5066+(Z5067-Z5066)*IF(SIGN(Z5067)=1,N5067,M5067))/Z5067))</f>
        <v/>
      </c>
      <c r="AC5067" s="154" t="str">
        <f t="shared" ref="AC5067:AC5087" si="2427">IFERROR(-SIGN(Y5067)*(AA5067-IF(SIGN(Y5067)=1,N5067,M5067))*$G$12*ABS(Y5067),"")</f>
        <v/>
      </c>
      <c r="AD5067" s="154" t="str">
        <f t="shared" ref="AD5067:AD5087" si="2428">IFERROR(SIGN(Z5067)*(AB5067-IF(SIGN(Z5067)=1,M5067,N5067))*$G$12*ABS(Z5067),"")</f>
        <v/>
      </c>
      <c r="AE5067" s="3" t="str">
        <f t="shared" ref="AE5067:AE5087" si="2429">IF(ISNUMBER(A5067),IFERROR((IF(ISNUMBER(AC5067),AC5067,0)+IF(ISNUMBER(AD5067),AD5067,0))/(ABS(Y5067)+ABS(Z5067)),0),"")</f>
        <v/>
      </c>
      <c r="AF5067" s="3" t="str">
        <f t="shared" ref="AF5067:AF5087" si="2430">IF(ISNUMBER(A5067),IF(ISNUMBER(AC5067),AC5067,0)+IF(ISNUMBER(AD5067),AD5067,0),"")</f>
        <v/>
      </c>
      <c r="AG5067" s="3" t="str">
        <f t="shared" si="2402"/>
        <v/>
      </c>
      <c r="AH5067" s="4" t="str">
        <f t="shared" ref="AH5067:AH5087" si="2431">IF(AG5067="y",AF5067*10*$C$11,"")</f>
        <v/>
      </c>
      <c r="AI5067" s="75" t="str">
        <f t="shared" ref="AI5067:AI5087" si="2432">IF(ISNUMBER(A5067),IF(ISNUMBER(AH5067),AJ5067,AF5067*10*$C$11+AJ5067),"")</f>
        <v/>
      </c>
    </row>
    <row r="5068" spans="1:36" ht="14.25">
      <c r="A5068" s="41" t="str">
        <f t="shared" si="2406"/>
        <v/>
      </c>
      <c r="B5068" s="150" t="str">
        <f>IF(ISNUMBER(A5068),INDEX('MetaTrader Import'!$H$13:$J$5893,TRUNC(((A5068-$A$39+1)-1)/3)+1,MOD((A5068-$A$39+1)-1,3)+1),"")</f>
        <v/>
      </c>
      <c r="C5068" s="43" t="str">
        <f t="shared" si="2408"/>
        <v/>
      </c>
      <c r="D5068" s="43" t="str">
        <f t="shared" ca="1" si="2409"/>
        <v/>
      </c>
      <c r="E5068" s="43" t="str">
        <f t="shared" si="2410"/>
        <v/>
      </c>
      <c r="F5068" s="43" t="str">
        <f t="shared" si="2411"/>
        <v/>
      </c>
      <c r="G5068" s="43" t="str">
        <f>IF(A5068&lt;&gt;"",IF(A5068&lt;Data!$G$11*0.25,$C$13/$G$32,IF(A5068&gt;Data!$G$11*0.25,$C$13,$C$13*10)),"")</f>
        <v/>
      </c>
      <c r="H5068" s="43" t="str">
        <f>IF(A5068&lt;&gt;"",IF(Data!$G$9="constant",$C$13,IF(Data!$G$9="squeeze",G5068,F5068)),"")</f>
        <v/>
      </c>
      <c r="I5068" s="38" t="str">
        <f ca="1">IF(ISNUMBER(A5068),NORMINV(RAND(),0,IF(AND(Data!$G$9="squeeze",A5068&lt;Data!$G$11*0.25),$H$32,1)*$C$30*$C$13)*($C$14*$C$12),"")</f>
        <v/>
      </c>
      <c r="J5068" s="42" t="str">
        <f ca="1">IFERROR(IF(Data!$C$6="Real",B5068,I5068+J5067+($C$14*$C$12)*(NORMINV(RAND(),$C$15,CHOOSE($G$13,$C$13,F5068,G5068)))),"")</f>
        <v/>
      </c>
      <c r="K5068" s="88" t="str">
        <f>IF(ISNUMBER(A5068), IF($G$16="fixed",$G$17,MIN(H5068*Data!$C$7*$C$16*0.5,$C$17*Data!$C$7))*$C$12,"")</f>
        <v/>
      </c>
      <c r="L5068" s="42" t="str">
        <f t="shared" ca="1" si="2412"/>
        <v/>
      </c>
      <c r="M5068" s="44" t="str">
        <f t="shared" ca="1" si="2413"/>
        <v/>
      </c>
      <c r="N5068" s="44" t="str">
        <f t="shared" ca="1" si="2414"/>
        <v/>
      </c>
      <c r="O5068" s="108" t="str">
        <f t="shared" si="2415"/>
        <v/>
      </c>
      <c r="P5068" s="102" t="str">
        <f t="shared" si="2416"/>
        <v/>
      </c>
      <c r="Q5068" s="102" t="str">
        <f t="shared" si="2417"/>
        <v/>
      </c>
      <c r="R5068" s="120" t="str">
        <f t="shared" si="2395"/>
        <v/>
      </c>
      <c r="S5068" s="54" t="str">
        <f t="shared" si="2396"/>
        <v/>
      </c>
      <c r="T5068" s="5" t="str">
        <f t="shared" si="2418"/>
        <v/>
      </c>
      <c r="U5068" s="152" t="str">
        <f t="shared" si="2419"/>
        <v/>
      </c>
      <c r="V5068" s="152" t="str">
        <f t="shared" si="2420"/>
        <v/>
      </c>
      <c r="W5068" s="153" t="str">
        <f t="shared" si="2421"/>
        <v/>
      </c>
      <c r="X5068" s="153" t="str">
        <f t="shared" si="2422"/>
        <v/>
      </c>
      <c r="Y5068" s="153" t="str">
        <f t="shared" si="2423"/>
        <v/>
      </c>
      <c r="Z5068" s="153" t="str">
        <f t="shared" si="2424"/>
        <v/>
      </c>
      <c r="AA5068" s="152" t="str">
        <f t="shared" si="2425"/>
        <v/>
      </c>
      <c r="AB5068" s="152" t="str">
        <f t="shared" si="2426"/>
        <v/>
      </c>
      <c r="AC5068" s="154" t="str">
        <f t="shared" si="2427"/>
        <v/>
      </c>
      <c r="AD5068" s="154" t="str">
        <f t="shared" si="2428"/>
        <v/>
      </c>
      <c r="AE5068" s="3" t="str">
        <f t="shared" si="2429"/>
        <v/>
      </c>
      <c r="AF5068" s="3" t="str">
        <f t="shared" si="2430"/>
        <v/>
      </c>
      <c r="AG5068" s="3" t="str">
        <f t="shared" si="2402"/>
        <v/>
      </c>
      <c r="AH5068" s="4" t="str">
        <f t="shared" si="2431"/>
        <v/>
      </c>
      <c r="AI5068" s="75" t="str">
        <f t="shared" si="2432"/>
        <v/>
      </c>
    </row>
    <row r="5069" spans="1:36" ht="14.25">
      <c r="A5069" s="41" t="str">
        <f t="shared" si="2406"/>
        <v/>
      </c>
      <c r="B5069" s="150" t="str">
        <f>IF(ISNUMBER(A5069),INDEX('MetaTrader Import'!$H$13:$J$5893,TRUNC(((A5069-$A$39+1)-1)/3)+1,MOD((A5069-$A$39+1)-1,3)+1),"")</f>
        <v/>
      </c>
      <c r="C5069" s="43" t="str">
        <f t="shared" si="2408"/>
        <v/>
      </c>
      <c r="D5069" s="43" t="str">
        <f t="shared" ca="1" si="2409"/>
        <v/>
      </c>
      <c r="E5069" s="43" t="str">
        <f t="shared" si="2410"/>
        <v/>
      </c>
      <c r="F5069" s="43" t="str">
        <f t="shared" si="2411"/>
        <v/>
      </c>
      <c r="G5069" s="43" t="str">
        <f>IF(A5069&lt;&gt;"",IF(A5069&lt;Data!$G$11*0.25,$C$13/$G$32,IF(A5069&gt;Data!$G$11*0.25,$C$13,$C$13*10)),"")</f>
        <v/>
      </c>
      <c r="H5069" s="43" t="str">
        <f>IF(A5069&lt;&gt;"",IF(Data!$G$9="constant",$C$13,IF(Data!$G$9="squeeze",G5069,F5069)),"")</f>
        <v/>
      </c>
      <c r="I5069" s="38" t="str">
        <f ca="1">IF(ISNUMBER(A5069),NORMINV(RAND(),0,IF(AND(Data!$G$9="squeeze",A5069&lt;Data!$G$11*0.25),$H$32,1)*$C$30*$C$13)*($C$14*$C$12),"")</f>
        <v/>
      </c>
      <c r="J5069" s="42" t="str">
        <f ca="1">IFERROR(IF(Data!$C$6="Real",B5069,I5069+J5068+($C$14*$C$12)*(NORMINV(RAND(),$C$15,CHOOSE($G$13,$C$13,F5069,G5069)))),"")</f>
        <v/>
      </c>
      <c r="K5069" s="88" t="str">
        <f>IF(ISNUMBER(A5069), IF($G$16="fixed",$G$17,MIN(H5069*Data!$C$7*$C$16*0.5,$C$17*Data!$C$7))*$C$12,"")</f>
        <v/>
      </c>
      <c r="L5069" s="42" t="str">
        <f t="shared" ca="1" si="2412"/>
        <v/>
      </c>
      <c r="M5069" s="44" t="str">
        <f t="shared" ca="1" si="2413"/>
        <v/>
      </c>
      <c r="N5069" s="44" t="str">
        <f t="shared" ca="1" si="2414"/>
        <v/>
      </c>
      <c r="O5069" s="108" t="str">
        <f t="shared" si="2415"/>
        <v/>
      </c>
      <c r="P5069" s="102" t="str">
        <f t="shared" si="2416"/>
        <v/>
      </c>
      <c r="Q5069" s="102" t="str">
        <f t="shared" si="2417"/>
        <v/>
      </c>
      <c r="R5069" s="120" t="str">
        <f t="shared" si="2395"/>
        <v/>
      </c>
      <c r="S5069" s="54" t="str">
        <f t="shared" si="2396"/>
        <v/>
      </c>
      <c r="T5069" s="5" t="str">
        <f t="shared" si="2418"/>
        <v/>
      </c>
      <c r="U5069" s="152" t="str">
        <f t="shared" si="2419"/>
        <v/>
      </c>
      <c r="V5069" s="152" t="str">
        <f t="shared" si="2420"/>
        <v/>
      </c>
      <c r="W5069" s="153" t="str">
        <f t="shared" si="2421"/>
        <v/>
      </c>
      <c r="X5069" s="153" t="str">
        <f t="shared" si="2422"/>
        <v/>
      </c>
      <c r="Y5069" s="153" t="str">
        <f t="shared" si="2423"/>
        <v/>
      </c>
      <c r="Z5069" s="153" t="str">
        <f t="shared" si="2424"/>
        <v/>
      </c>
      <c r="AA5069" s="152" t="str">
        <f t="shared" si="2425"/>
        <v/>
      </c>
      <c r="AB5069" s="152" t="str">
        <f t="shared" si="2426"/>
        <v/>
      </c>
      <c r="AC5069" s="154" t="str">
        <f t="shared" si="2427"/>
        <v/>
      </c>
      <c r="AD5069" s="154" t="str">
        <f t="shared" si="2428"/>
        <v/>
      </c>
      <c r="AE5069" s="3" t="str">
        <f t="shared" si="2429"/>
        <v/>
      </c>
      <c r="AF5069" s="3" t="str">
        <f t="shared" si="2430"/>
        <v/>
      </c>
      <c r="AG5069" s="3" t="str">
        <f t="shared" si="2402"/>
        <v/>
      </c>
      <c r="AH5069" s="4" t="str">
        <f t="shared" si="2431"/>
        <v/>
      </c>
      <c r="AI5069" s="75" t="str">
        <f t="shared" si="2432"/>
        <v/>
      </c>
    </row>
    <row r="5070" spans="1:36" ht="14.25">
      <c r="A5070" s="41" t="str">
        <f t="shared" si="2406"/>
        <v/>
      </c>
      <c r="B5070" s="150" t="str">
        <f>IF(ISNUMBER(A5070),INDEX('MetaTrader Import'!$H$13:$J$5893,TRUNC(((A5070-$A$39+1)-1)/3)+1,MOD((A5070-$A$39+1)-1,3)+1),"")</f>
        <v/>
      </c>
      <c r="C5070" s="43" t="str">
        <f t="shared" si="2408"/>
        <v/>
      </c>
      <c r="D5070" s="43" t="str">
        <f t="shared" ca="1" si="2409"/>
        <v/>
      </c>
      <c r="E5070" s="43" t="str">
        <f t="shared" si="2410"/>
        <v/>
      </c>
      <c r="F5070" s="43" t="str">
        <f t="shared" si="2411"/>
        <v/>
      </c>
      <c r="G5070" s="43" t="str">
        <f>IF(A5070&lt;&gt;"",IF(A5070&lt;Data!$G$11*0.25,$C$13/$G$32,IF(A5070&gt;Data!$G$11*0.25,$C$13,$C$13*10)),"")</f>
        <v/>
      </c>
      <c r="H5070" s="43" t="str">
        <f>IF(A5070&lt;&gt;"",IF(Data!$G$9="constant",$C$13,IF(Data!$G$9="squeeze",G5070,F5070)),"")</f>
        <v/>
      </c>
      <c r="I5070" s="38" t="str">
        <f ca="1">IF(ISNUMBER(A5070),NORMINV(RAND(),0,IF(AND(Data!$G$9="squeeze",A5070&lt;Data!$G$11*0.25),$H$32,1)*$C$30*$C$13)*($C$14*$C$12),"")</f>
        <v/>
      </c>
      <c r="J5070" s="42" t="str">
        <f ca="1">IFERROR(IF(Data!$C$6="Real",B5070,I5070+J5069+($C$14*$C$12)*(NORMINV(RAND(),$C$15,CHOOSE($G$13,$C$13,F5070,G5070)))),"")</f>
        <v/>
      </c>
      <c r="K5070" s="88" t="str">
        <f>IF(ISNUMBER(A5070), IF($G$16="fixed",$G$17,MIN(H5070*Data!$C$7*$C$16*0.5,$C$17*Data!$C$7))*$C$12,"")</f>
        <v/>
      </c>
      <c r="L5070" s="42" t="str">
        <f t="shared" ca="1" si="2412"/>
        <v/>
      </c>
      <c r="M5070" s="44" t="str">
        <f t="shared" ca="1" si="2413"/>
        <v/>
      </c>
      <c r="N5070" s="44" t="str">
        <f t="shared" ca="1" si="2414"/>
        <v/>
      </c>
      <c r="O5070" s="108" t="str">
        <f t="shared" si="2415"/>
        <v/>
      </c>
      <c r="P5070" s="102" t="str">
        <f t="shared" si="2416"/>
        <v/>
      </c>
      <c r="Q5070" s="102" t="str">
        <f t="shared" si="2417"/>
        <v/>
      </c>
      <c r="R5070" s="120" t="str">
        <f t="shared" si="2395"/>
        <v/>
      </c>
      <c r="S5070" s="54" t="str">
        <f t="shared" si="2396"/>
        <v/>
      </c>
      <c r="T5070" s="5" t="str">
        <f t="shared" si="2418"/>
        <v/>
      </c>
      <c r="U5070" s="152" t="str">
        <f t="shared" si="2419"/>
        <v/>
      </c>
      <c r="V5070" s="152" t="str">
        <f t="shared" si="2420"/>
        <v/>
      </c>
      <c r="W5070" s="153" t="str">
        <f t="shared" si="2421"/>
        <v/>
      </c>
      <c r="X5070" s="153" t="str">
        <f t="shared" si="2422"/>
        <v/>
      </c>
      <c r="Y5070" s="153" t="str">
        <f t="shared" si="2423"/>
        <v/>
      </c>
      <c r="Z5070" s="153" t="str">
        <f t="shared" si="2424"/>
        <v/>
      </c>
      <c r="AA5070" s="152" t="str">
        <f t="shared" si="2425"/>
        <v/>
      </c>
      <c r="AB5070" s="152" t="str">
        <f t="shared" si="2426"/>
        <v/>
      </c>
      <c r="AC5070" s="154" t="str">
        <f t="shared" si="2427"/>
        <v/>
      </c>
      <c r="AD5070" s="154" t="str">
        <f t="shared" si="2428"/>
        <v/>
      </c>
      <c r="AE5070" s="3" t="str">
        <f t="shared" si="2429"/>
        <v/>
      </c>
      <c r="AF5070" s="3" t="str">
        <f t="shared" si="2430"/>
        <v/>
      </c>
      <c r="AG5070" s="3" t="str">
        <f t="shared" si="2402"/>
        <v/>
      </c>
      <c r="AH5070" s="4" t="str">
        <f t="shared" si="2431"/>
        <v/>
      </c>
      <c r="AI5070" s="75" t="str">
        <f t="shared" si="2432"/>
        <v/>
      </c>
    </row>
    <row r="5071" spans="1:36" ht="14.25">
      <c r="A5071" s="41" t="str">
        <f t="shared" si="2406"/>
        <v/>
      </c>
      <c r="B5071" s="150" t="str">
        <f>IF(ISNUMBER(A5071),INDEX('MetaTrader Import'!$H$13:$J$5893,TRUNC(((A5071-$A$39+1)-1)/3)+1,MOD((A5071-$A$39+1)-1,3)+1),"")</f>
        <v/>
      </c>
      <c r="C5071" s="43" t="str">
        <f t="shared" si="2408"/>
        <v/>
      </c>
      <c r="D5071" s="43" t="str">
        <f t="shared" ca="1" si="2409"/>
        <v/>
      </c>
      <c r="E5071" s="43" t="str">
        <f t="shared" si="2410"/>
        <v/>
      </c>
      <c r="F5071" s="43" t="str">
        <f t="shared" si="2411"/>
        <v/>
      </c>
      <c r="G5071" s="43" t="str">
        <f>IF(A5071&lt;&gt;"",IF(A5071&lt;Data!$G$11*0.25,$C$13/$G$32,IF(A5071&gt;Data!$G$11*0.25,$C$13,$C$13*10)),"")</f>
        <v/>
      </c>
      <c r="H5071" s="43" t="str">
        <f>IF(A5071&lt;&gt;"",IF(Data!$G$9="constant",$C$13,IF(Data!$G$9="squeeze",G5071,F5071)),"")</f>
        <v/>
      </c>
      <c r="I5071" s="38" t="str">
        <f ca="1">IF(ISNUMBER(A5071),NORMINV(RAND(),0,IF(AND(Data!$G$9="squeeze",A5071&lt;Data!$G$11*0.25),$H$32,1)*$C$30*$C$13)*($C$14*$C$12),"")</f>
        <v/>
      </c>
      <c r="J5071" s="42" t="str">
        <f ca="1">IFERROR(IF(Data!$C$6="Real",B5071,I5071+J5070+($C$14*$C$12)*(NORMINV(RAND(),$C$15,CHOOSE($G$13,$C$13,F5071,G5071)))),"")</f>
        <v/>
      </c>
      <c r="K5071" s="88" t="str">
        <f>IF(ISNUMBER(A5071), IF($G$16="fixed",$G$17,MIN(H5071*Data!$C$7*$C$16*0.5,$C$17*Data!$C$7))*$C$12,"")</f>
        <v/>
      </c>
      <c r="L5071" s="42" t="str">
        <f t="shared" ca="1" si="2412"/>
        <v/>
      </c>
      <c r="M5071" s="44" t="str">
        <f t="shared" ca="1" si="2413"/>
        <v/>
      </c>
      <c r="N5071" s="44" t="str">
        <f t="shared" ca="1" si="2414"/>
        <v/>
      </c>
      <c r="O5071" s="108" t="str">
        <f t="shared" si="2415"/>
        <v/>
      </c>
      <c r="P5071" s="102" t="str">
        <f t="shared" si="2416"/>
        <v/>
      </c>
      <c r="Q5071" s="102" t="str">
        <f t="shared" si="2417"/>
        <v/>
      </c>
      <c r="R5071" s="120" t="str">
        <f t="shared" si="2395"/>
        <v/>
      </c>
      <c r="S5071" s="54" t="str">
        <f t="shared" si="2396"/>
        <v/>
      </c>
      <c r="T5071" s="5" t="str">
        <f t="shared" si="2418"/>
        <v/>
      </c>
      <c r="U5071" s="152" t="str">
        <f t="shared" si="2419"/>
        <v/>
      </c>
      <c r="V5071" s="152" t="str">
        <f t="shared" si="2420"/>
        <v/>
      </c>
      <c r="W5071" s="153" t="str">
        <f t="shared" si="2421"/>
        <v/>
      </c>
      <c r="X5071" s="153" t="str">
        <f t="shared" si="2422"/>
        <v/>
      </c>
      <c r="Y5071" s="153" t="str">
        <f t="shared" si="2423"/>
        <v/>
      </c>
      <c r="Z5071" s="153" t="str">
        <f t="shared" si="2424"/>
        <v/>
      </c>
      <c r="AA5071" s="152" t="str">
        <f t="shared" si="2425"/>
        <v/>
      </c>
      <c r="AB5071" s="152" t="str">
        <f t="shared" si="2426"/>
        <v/>
      </c>
      <c r="AC5071" s="154" t="str">
        <f t="shared" si="2427"/>
        <v/>
      </c>
      <c r="AD5071" s="154" t="str">
        <f t="shared" si="2428"/>
        <v/>
      </c>
      <c r="AE5071" s="3" t="str">
        <f t="shared" si="2429"/>
        <v/>
      </c>
      <c r="AF5071" s="3" t="str">
        <f t="shared" si="2430"/>
        <v/>
      </c>
      <c r="AG5071" s="3" t="str">
        <f t="shared" si="2402"/>
        <v/>
      </c>
      <c r="AH5071" s="4" t="str">
        <f t="shared" si="2431"/>
        <v/>
      </c>
      <c r="AI5071" s="75" t="str">
        <f t="shared" si="2432"/>
        <v/>
      </c>
    </row>
    <row r="5072" spans="1:36" ht="14.25">
      <c r="A5072" s="41" t="str">
        <f t="shared" si="2406"/>
        <v/>
      </c>
      <c r="B5072" s="150" t="str">
        <f>IF(ISNUMBER(A5072),INDEX('MetaTrader Import'!$H$13:$J$5893,TRUNC(((A5072-$A$39+1)-1)/3)+1,MOD((A5072-$A$39+1)-1,3)+1),"")</f>
        <v/>
      </c>
      <c r="C5072" s="43" t="str">
        <f t="shared" si="2408"/>
        <v/>
      </c>
      <c r="D5072" s="43" t="str">
        <f t="shared" ca="1" si="2409"/>
        <v/>
      </c>
      <c r="E5072" s="43" t="str">
        <f t="shared" si="2410"/>
        <v/>
      </c>
      <c r="F5072" s="43" t="str">
        <f t="shared" si="2411"/>
        <v/>
      </c>
      <c r="G5072" s="43" t="str">
        <f>IF(A5072&lt;&gt;"",IF(A5072&lt;Data!$G$11*0.25,$C$13/$G$32,IF(A5072&gt;Data!$G$11*0.25,$C$13,$C$13*10)),"")</f>
        <v/>
      </c>
      <c r="H5072" s="43" t="str">
        <f>IF(A5072&lt;&gt;"",IF(Data!$G$9="constant",$C$13,IF(Data!$G$9="squeeze",G5072,F5072)),"")</f>
        <v/>
      </c>
      <c r="I5072" s="38" t="str">
        <f ca="1">IF(ISNUMBER(A5072),NORMINV(RAND(),0,IF(AND(Data!$G$9="squeeze",A5072&lt;Data!$G$11*0.25),$H$32,1)*$C$30*$C$13)*($C$14*$C$12),"")</f>
        <v/>
      </c>
      <c r="J5072" s="42" t="str">
        <f ca="1">IFERROR(IF(Data!$C$6="Real",B5072,I5072+J5071+($C$14*$C$12)*(NORMINV(RAND(),$C$15,CHOOSE($G$13,$C$13,F5072,G5072)))),"")</f>
        <v/>
      </c>
      <c r="K5072" s="88" t="str">
        <f>IF(ISNUMBER(A5072), IF($G$16="fixed",$G$17,MIN(H5072*Data!$C$7*$C$16*0.5,$C$17*Data!$C$7))*$C$12,"")</f>
        <v/>
      </c>
      <c r="L5072" s="42" t="str">
        <f t="shared" ca="1" si="2412"/>
        <v/>
      </c>
      <c r="M5072" s="44" t="str">
        <f t="shared" ca="1" si="2413"/>
        <v/>
      </c>
      <c r="N5072" s="44" t="str">
        <f t="shared" ca="1" si="2414"/>
        <v/>
      </c>
      <c r="O5072" s="108" t="str">
        <f t="shared" si="2415"/>
        <v/>
      </c>
      <c r="P5072" s="102" t="str">
        <f t="shared" si="2416"/>
        <v/>
      </c>
      <c r="Q5072" s="102" t="str">
        <f t="shared" si="2417"/>
        <v/>
      </c>
      <c r="R5072" s="120" t="str">
        <f t="shared" si="2395"/>
        <v/>
      </c>
      <c r="S5072" s="54" t="str">
        <f t="shared" si="2396"/>
        <v/>
      </c>
      <c r="T5072" s="5" t="str">
        <f t="shared" si="2418"/>
        <v/>
      </c>
      <c r="U5072" s="152" t="str">
        <f t="shared" si="2419"/>
        <v/>
      </c>
      <c r="V5072" s="152" t="str">
        <f t="shared" si="2420"/>
        <v/>
      </c>
      <c r="W5072" s="153" t="str">
        <f t="shared" si="2421"/>
        <v/>
      </c>
      <c r="X5072" s="153" t="str">
        <f t="shared" si="2422"/>
        <v/>
      </c>
      <c r="Y5072" s="153" t="str">
        <f t="shared" si="2423"/>
        <v/>
      </c>
      <c r="Z5072" s="153" t="str">
        <f t="shared" si="2424"/>
        <v/>
      </c>
      <c r="AA5072" s="152" t="str">
        <f t="shared" si="2425"/>
        <v/>
      </c>
      <c r="AB5072" s="152" t="str">
        <f t="shared" si="2426"/>
        <v/>
      </c>
      <c r="AC5072" s="154" t="str">
        <f t="shared" si="2427"/>
        <v/>
      </c>
      <c r="AD5072" s="154" t="str">
        <f t="shared" si="2428"/>
        <v/>
      </c>
      <c r="AE5072" s="3" t="str">
        <f t="shared" si="2429"/>
        <v/>
      </c>
      <c r="AF5072" s="3" t="str">
        <f t="shared" si="2430"/>
        <v/>
      </c>
      <c r="AG5072" s="3" t="str">
        <f t="shared" si="2402"/>
        <v/>
      </c>
      <c r="AH5072" s="4" t="str">
        <f t="shared" si="2431"/>
        <v/>
      </c>
      <c r="AI5072" s="75" t="str">
        <f t="shared" si="2432"/>
        <v/>
      </c>
    </row>
    <row r="5073" spans="1:35" ht="14.25">
      <c r="A5073" s="41" t="str">
        <f t="shared" si="2406"/>
        <v/>
      </c>
      <c r="B5073" s="150" t="str">
        <f>IF(ISNUMBER(A5073),INDEX('MetaTrader Import'!$H$13:$J$5893,TRUNC(((A5073-$A$39+1)-1)/3)+1,MOD((A5073-$A$39+1)-1,3)+1),"")</f>
        <v/>
      </c>
      <c r="C5073" s="43" t="str">
        <f t="shared" si="2408"/>
        <v/>
      </c>
      <c r="D5073" s="43" t="str">
        <f t="shared" ca="1" si="2409"/>
        <v/>
      </c>
      <c r="E5073" s="43" t="str">
        <f t="shared" si="2410"/>
        <v/>
      </c>
      <c r="F5073" s="43" t="str">
        <f t="shared" si="2411"/>
        <v/>
      </c>
      <c r="G5073" s="43" t="str">
        <f>IF(A5073&lt;&gt;"",IF(A5073&lt;Data!$G$11*0.25,$C$13/$G$32,IF(A5073&gt;Data!$G$11*0.25,$C$13,$C$13*10)),"")</f>
        <v/>
      </c>
      <c r="H5073" s="43" t="str">
        <f>IF(A5073&lt;&gt;"",IF(Data!$G$9="constant",$C$13,IF(Data!$G$9="squeeze",G5073,F5073)),"")</f>
        <v/>
      </c>
      <c r="I5073" s="38" t="str">
        <f ca="1">IF(ISNUMBER(A5073),NORMINV(RAND(),0,IF(AND(Data!$G$9="squeeze",A5073&lt;Data!$G$11*0.25),$H$32,1)*$C$30*$C$13)*($C$14*$C$12),"")</f>
        <v/>
      </c>
      <c r="J5073" s="42" t="str">
        <f ca="1">IFERROR(IF(Data!$C$6="Real",B5073,I5073+J5072+($C$14*$C$12)*(NORMINV(RAND(),$C$15,CHOOSE($G$13,$C$13,F5073,G5073)))),"")</f>
        <v/>
      </c>
      <c r="K5073" s="88" t="str">
        <f>IF(ISNUMBER(A5073), IF($G$16="fixed",$G$17,MIN(H5073*Data!$C$7*$C$16*0.5,$C$17*Data!$C$7))*$C$12,"")</f>
        <v/>
      </c>
      <c r="L5073" s="42" t="str">
        <f t="shared" ca="1" si="2412"/>
        <v/>
      </c>
      <c r="M5073" s="44" t="str">
        <f t="shared" ca="1" si="2413"/>
        <v/>
      </c>
      <c r="N5073" s="44" t="str">
        <f t="shared" ca="1" si="2414"/>
        <v/>
      </c>
      <c r="O5073" s="108" t="str">
        <f t="shared" si="2415"/>
        <v/>
      </c>
      <c r="P5073" s="102" t="str">
        <f t="shared" si="2416"/>
        <v/>
      </c>
      <c r="Q5073" s="102" t="str">
        <f t="shared" si="2417"/>
        <v/>
      </c>
      <c r="R5073" s="120" t="str">
        <f t="shared" si="2395"/>
        <v/>
      </c>
      <c r="S5073" s="54" t="str">
        <f t="shared" si="2396"/>
        <v/>
      </c>
      <c r="T5073" s="5" t="str">
        <f t="shared" si="2418"/>
        <v/>
      </c>
      <c r="U5073" s="152" t="str">
        <f t="shared" si="2419"/>
        <v/>
      </c>
      <c r="V5073" s="152" t="str">
        <f t="shared" si="2420"/>
        <v/>
      </c>
      <c r="W5073" s="153" t="str">
        <f t="shared" si="2421"/>
        <v/>
      </c>
      <c r="X5073" s="153" t="str">
        <f t="shared" si="2422"/>
        <v/>
      </c>
      <c r="Y5073" s="153" t="str">
        <f t="shared" si="2423"/>
        <v/>
      </c>
      <c r="Z5073" s="153" t="str">
        <f t="shared" si="2424"/>
        <v/>
      </c>
      <c r="AA5073" s="152" t="str">
        <f t="shared" si="2425"/>
        <v/>
      </c>
      <c r="AB5073" s="152" t="str">
        <f t="shared" si="2426"/>
        <v/>
      </c>
      <c r="AC5073" s="154" t="str">
        <f t="shared" si="2427"/>
        <v/>
      </c>
      <c r="AD5073" s="154" t="str">
        <f t="shared" si="2428"/>
        <v/>
      </c>
      <c r="AE5073" s="3" t="str">
        <f t="shared" si="2429"/>
        <v/>
      </c>
      <c r="AF5073" s="3" t="str">
        <f t="shared" si="2430"/>
        <v/>
      </c>
      <c r="AG5073" s="3" t="str">
        <f t="shared" si="2402"/>
        <v/>
      </c>
      <c r="AH5073" s="4" t="str">
        <f t="shared" si="2431"/>
        <v/>
      </c>
      <c r="AI5073" s="75" t="str">
        <f t="shared" si="2432"/>
        <v/>
      </c>
    </row>
    <row r="5074" spans="1:35" ht="14.25">
      <c r="A5074" s="41" t="str">
        <f t="shared" si="2406"/>
        <v/>
      </c>
      <c r="B5074" s="150" t="str">
        <f>IF(ISNUMBER(A5074),INDEX('MetaTrader Import'!$H$13:$J$5893,TRUNC(((A5074-$A$39+1)-1)/3)+1,MOD((A5074-$A$39+1)-1,3)+1),"")</f>
        <v/>
      </c>
      <c r="C5074" s="43" t="str">
        <f t="shared" si="2408"/>
        <v/>
      </c>
      <c r="D5074" s="43" t="str">
        <f t="shared" ca="1" si="2409"/>
        <v/>
      </c>
      <c r="E5074" s="43" t="str">
        <f t="shared" si="2410"/>
        <v/>
      </c>
      <c r="F5074" s="43" t="str">
        <f t="shared" si="2411"/>
        <v/>
      </c>
      <c r="G5074" s="43" t="str">
        <f>IF(A5074&lt;&gt;"",IF(A5074&lt;Data!$G$11*0.25,$C$13/$G$32,IF(A5074&gt;Data!$G$11*0.25,$C$13,$C$13*10)),"")</f>
        <v/>
      </c>
      <c r="H5074" s="43" t="str">
        <f>IF(A5074&lt;&gt;"",IF(Data!$G$9="constant",$C$13,IF(Data!$G$9="squeeze",G5074,F5074)),"")</f>
        <v/>
      </c>
      <c r="I5074" s="38" t="str">
        <f ca="1">IF(ISNUMBER(A5074),NORMINV(RAND(),0,IF(AND(Data!$G$9="squeeze",A5074&lt;Data!$G$11*0.25),$H$32,1)*$C$30*$C$13)*($C$14*$C$12),"")</f>
        <v/>
      </c>
      <c r="J5074" s="42" t="str">
        <f ca="1">IFERROR(IF(Data!$C$6="Real",B5074,I5074+J5073+($C$14*$C$12)*(NORMINV(RAND(),$C$15,CHOOSE($G$13,$C$13,F5074,G5074)))),"")</f>
        <v/>
      </c>
      <c r="K5074" s="88" t="str">
        <f>IF(ISNUMBER(A5074), IF($G$16="fixed",$G$17,MIN(H5074*Data!$C$7*$C$16*0.5,$C$17*Data!$C$7))*$C$12,"")</f>
        <v/>
      </c>
      <c r="L5074" s="42" t="str">
        <f t="shared" ca="1" si="2412"/>
        <v/>
      </c>
      <c r="M5074" s="44" t="str">
        <f t="shared" ca="1" si="2413"/>
        <v/>
      </c>
      <c r="N5074" s="44" t="str">
        <f t="shared" ca="1" si="2414"/>
        <v/>
      </c>
      <c r="O5074" s="108" t="str">
        <f t="shared" si="2415"/>
        <v/>
      </c>
      <c r="P5074" s="102" t="str">
        <f t="shared" si="2416"/>
        <v/>
      </c>
      <c r="Q5074" s="102" t="str">
        <f t="shared" si="2417"/>
        <v/>
      </c>
      <c r="R5074" s="120" t="str">
        <f t="shared" si="2395"/>
        <v/>
      </c>
      <c r="S5074" s="54" t="str">
        <f t="shared" si="2396"/>
        <v/>
      </c>
      <c r="T5074" s="5" t="str">
        <f t="shared" si="2418"/>
        <v/>
      </c>
      <c r="U5074" s="152" t="str">
        <f t="shared" si="2419"/>
        <v/>
      </c>
      <c r="V5074" s="152" t="str">
        <f t="shared" si="2420"/>
        <v/>
      </c>
      <c r="W5074" s="153" t="str">
        <f t="shared" si="2421"/>
        <v/>
      </c>
      <c r="X5074" s="153" t="str">
        <f t="shared" si="2422"/>
        <v/>
      </c>
      <c r="Y5074" s="153" t="str">
        <f t="shared" si="2423"/>
        <v/>
      </c>
      <c r="Z5074" s="153" t="str">
        <f t="shared" si="2424"/>
        <v/>
      </c>
      <c r="AA5074" s="152" t="str">
        <f t="shared" si="2425"/>
        <v/>
      </c>
      <c r="AB5074" s="152" t="str">
        <f t="shared" si="2426"/>
        <v/>
      </c>
      <c r="AC5074" s="154" t="str">
        <f t="shared" si="2427"/>
        <v/>
      </c>
      <c r="AD5074" s="154" t="str">
        <f t="shared" si="2428"/>
        <v/>
      </c>
      <c r="AE5074" s="3" t="str">
        <f t="shared" si="2429"/>
        <v/>
      </c>
      <c r="AF5074" s="3" t="str">
        <f t="shared" si="2430"/>
        <v/>
      </c>
      <c r="AG5074" s="3" t="str">
        <f t="shared" si="2402"/>
        <v/>
      </c>
      <c r="AH5074" s="4" t="str">
        <f t="shared" si="2431"/>
        <v/>
      </c>
      <c r="AI5074" s="75" t="str">
        <f t="shared" si="2432"/>
        <v/>
      </c>
    </row>
    <row r="5075" spans="1:35" ht="14.25">
      <c r="A5075" s="41" t="str">
        <f t="shared" si="2406"/>
        <v/>
      </c>
      <c r="B5075" s="150" t="str">
        <f>IF(ISNUMBER(A5075),INDEX('MetaTrader Import'!$H$13:$J$5893,TRUNC(((A5075-$A$39+1)-1)/3)+1,MOD((A5075-$A$39+1)-1,3)+1),"")</f>
        <v/>
      </c>
      <c r="C5075" s="43" t="str">
        <f t="shared" si="2408"/>
        <v/>
      </c>
      <c r="D5075" s="43" t="str">
        <f t="shared" ca="1" si="2409"/>
        <v/>
      </c>
      <c r="E5075" s="43" t="str">
        <f t="shared" si="2410"/>
        <v/>
      </c>
      <c r="F5075" s="43" t="str">
        <f t="shared" si="2411"/>
        <v/>
      </c>
      <c r="G5075" s="43" t="str">
        <f>IF(A5075&lt;&gt;"",IF(A5075&lt;Data!$G$11*0.25,$C$13/$G$32,IF(A5075&gt;Data!$G$11*0.25,$C$13,$C$13*10)),"")</f>
        <v/>
      </c>
      <c r="H5075" s="43" t="str">
        <f>IF(A5075&lt;&gt;"",IF(Data!$G$9="constant",$C$13,IF(Data!$G$9="squeeze",G5075,F5075)),"")</f>
        <v/>
      </c>
      <c r="I5075" s="38" t="str">
        <f ca="1">IF(ISNUMBER(A5075),NORMINV(RAND(),0,IF(AND(Data!$G$9="squeeze",A5075&lt;Data!$G$11*0.25),$H$32,1)*$C$30*$C$13)*($C$14*$C$12),"")</f>
        <v/>
      </c>
      <c r="J5075" s="42" t="str">
        <f ca="1">IFERROR(IF(Data!$C$6="Real",B5075,I5075+J5074+($C$14*$C$12)*(NORMINV(RAND(),$C$15,CHOOSE($G$13,$C$13,F5075,G5075)))),"")</f>
        <v/>
      </c>
      <c r="K5075" s="88" t="str">
        <f>IF(ISNUMBER(A5075), IF($G$16="fixed",$G$17,MIN(H5075*Data!$C$7*$C$16*0.5,$C$17*Data!$C$7))*$C$12,"")</f>
        <v/>
      </c>
      <c r="L5075" s="42" t="str">
        <f t="shared" ca="1" si="2412"/>
        <v/>
      </c>
      <c r="M5075" s="44" t="str">
        <f t="shared" ca="1" si="2413"/>
        <v/>
      </c>
      <c r="N5075" s="44" t="str">
        <f t="shared" ca="1" si="2414"/>
        <v/>
      </c>
      <c r="O5075" s="108" t="str">
        <f t="shared" si="2415"/>
        <v/>
      </c>
      <c r="P5075" s="102" t="str">
        <f t="shared" si="2416"/>
        <v/>
      </c>
      <c r="Q5075" s="102" t="str">
        <f t="shared" si="2417"/>
        <v/>
      </c>
      <c r="R5075" s="120" t="str">
        <f t="shared" si="2395"/>
        <v/>
      </c>
      <c r="S5075" s="54" t="str">
        <f t="shared" si="2396"/>
        <v/>
      </c>
      <c r="T5075" s="5" t="str">
        <f t="shared" si="2418"/>
        <v/>
      </c>
      <c r="U5075" s="152" t="str">
        <f t="shared" si="2419"/>
        <v/>
      </c>
      <c r="V5075" s="152" t="str">
        <f t="shared" si="2420"/>
        <v/>
      </c>
      <c r="W5075" s="153" t="str">
        <f t="shared" si="2421"/>
        <v/>
      </c>
      <c r="X5075" s="153" t="str">
        <f t="shared" si="2422"/>
        <v/>
      </c>
      <c r="Y5075" s="153" t="str">
        <f t="shared" si="2423"/>
        <v/>
      </c>
      <c r="Z5075" s="153" t="str">
        <f t="shared" si="2424"/>
        <v/>
      </c>
      <c r="AA5075" s="152" t="str">
        <f t="shared" si="2425"/>
        <v/>
      </c>
      <c r="AB5075" s="152" t="str">
        <f t="shared" si="2426"/>
        <v/>
      </c>
      <c r="AC5075" s="154" t="str">
        <f t="shared" si="2427"/>
        <v/>
      </c>
      <c r="AD5075" s="154" t="str">
        <f t="shared" si="2428"/>
        <v/>
      </c>
      <c r="AE5075" s="3" t="str">
        <f t="shared" si="2429"/>
        <v/>
      </c>
      <c r="AF5075" s="3" t="str">
        <f t="shared" si="2430"/>
        <v/>
      </c>
      <c r="AG5075" s="3" t="str">
        <f t="shared" si="2402"/>
        <v/>
      </c>
      <c r="AH5075" s="4" t="str">
        <f t="shared" si="2431"/>
        <v/>
      </c>
      <c r="AI5075" s="75" t="str">
        <f t="shared" si="2432"/>
        <v/>
      </c>
    </row>
    <row r="5076" spans="1:35" ht="14.25">
      <c r="A5076" s="41" t="str">
        <f t="shared" si="2406"/>
        <v/>
      </c>
      <c r="B5076" s="150" t="str">
        <f>IF(ISNUMBER(A5076),INDEX('MetaTrader Import'!$H$13:$J$5893,TRUNC(((A5076-$A$39+1)-1)/3)+1,MOD((A5076-$A$39+1)-1,3)+1),"")</f>
        <v/>
      </c>
      <c r="C5076" s="43" t="str">
        <f t="shared" si="2408"/>
        <v/>
      </c>
      <c r="D5076" s="43" t="str">
        <f t="shared" ca="1" si="2409"/>
        <v/>
      </c>
      <c r="E5076" s="43" t="str">
        <f t="shared" si="2410"/>
        <v/>
      </c>
      <c r="F5076" s="43" t="str">
        <f t="shared" si="2411"/>
        <v/>
      </c>
      <c r="G5076" s="43" t="str">
        <f>IF(A5076&lt;&gt;"",IF(A5076&lt;Data!$G$11*0.25,$C$13/$G$32,IF(A5076&gt;Data!$G$11*0.25,$C$13,$C$13*10)),"")</f>
        <v/>
      </c>
      <c r="H5076" s="43" t="str">
        <f>IF(A5076&lt;&gt;"",IF(Data!$G$9="constant",$C$13,IF(Data!$G$9="squeeze",G5076,F5076)),"")</f>
        <v/>
      </c>
      <c r="I5076" s="38" t="str">
        <f ca="1">IF(ISNUMBER(A5076),NORMINV(RAND(),0,IF(AND(Data!$G$9="squeeze",A5076&lt;Data!$G$11*0.25),$H$32,1)*$C$30*$C$13)*($C$14*$C$12),"")</f>
        <v/>
      </c>
      <c r="J5076" s="42" t="str">
        <f ca="1">IFERROR(IF(Data!$C$6="Real",B5076,I5076+J5075+($C$14*$C$12)*(NORMINV(RAND(),$C$15,CHOOSE($G$13,$C$13,F5076,G5076)))),"")</f>
        <v/>
      </c>
      <c r="K5076" s="88" t="str">
        <f>IF(ISNUMBER(A5076), IF($G$16="fixed",$G$17,MIN(H5076*Data!$C$7*$C$16*0.5,$C$17*Data!$C$7))*$C$12,"")</f>
        <v/>
      </c>
      <c r="L5076" s="42" t="str">
        <f t="shared" ca="1" si="2412"/>
        <v/>
      </c>
      <c r="M5076" s="44" t="str">
        <f t="shared" ca="1" si="2413"/>
        <v/>
      </c>
      <c r="N5076" s="44" t="str">
        <f t="shared" ca="1" si="2414"/>
        <v/>
      </c>
      <c r="O5076" s="108" t="str">
        <f t="shared" si="2415"/>
        <v/>
      </c>
      <c r="P5076" s="102" t="str">
        <f t="shared" si="2416"/>
        <v/>
      </c>
      <c r="Q5076" s="102" t="str">
        <f t="shared" si="2417"/>
        <v/>
      </c>
      <c r="R5076" s="120" t="str">
        <f t="shared" si="2395"/>
        <v/>
      </c>
      <c r="S5076" s="54" t="str">
        <f t="shared" si="2396"/>
        <v/>
      </c>
      <c r="T5076" s="5" t="str">
        <f t="shared" si="2418"/>
        <v/>
      </c>
      <c r="U5076" s="152" t="str">
        <f t="shared" si="2419"/>
        <v/>
      </c>
      <c r="V5076" s="152" t="str">
        <f t="shared" si="2420"/>
        <v/>
      </c>
      <c r="W5076" s="153" t="str">
        <f t="shared" si="2421"/>
        <v/>
      </c>
      <c r="X5076" s="153" t="str">
        <f t="shared" si="2422"/>
        <v/>
      </c>
      <c r="Y5076" s="153" t="str">
        <f t="shared" si="2423"/>
        <v/>
      </c>
      <c r="Z5076" s="153" t="str">
        <f t="shared" si="2424"/>
        <v/>
      </c>
      <c r="AA5076" s="152" t="str">
        <f t="shared" si="2425"/>
        <v/>
      </c>
      <c r="AB5076" s="152" t="str">
        <f t="shared" si="2426"/>
        <v/>
      </c>
      <c r="AC5076" s="154" t="str">
        <f t="shared" si="2427"/>
        <v/>
      </c>
      <c r="AD5076" s="154" t="str">
        <f t="shared" si="2428"/>
        <v/>
      </c>
      <c r="AE5076" s="3" t="str">
        <f t="shared" si="2429"/>
        <v/>
      </c>
      <c r="AF5076" s="3" t="str">
        <f t="shared" si="2430"/>
        <v/>
      </c>
      <c r="AG5076" s="3" t="str">
        <f t="shared" si="2402"/>
        <v/>
      </c>
      <c r="AH5076" s="4" t="str">
        <f t="shared" si="2431"/>
        <v/>
      </c>
      <c r="AI5076" s="75" t="str">
        <f t="shared" si="2432"/>
        <v/>
      </c>
    </row>
    <row r="5077" spans="1:35" ht="14.25">
      <c r="A5077" s="41" t="str">
        <f t="shared" si="2406"/>
        <v/>
      </c>
      <c r="B5077" s="150" t="str">
        <f>IF(ISNUMBER(A5077),INDEX('MetaTrader Import'!$H$13:$J$5893,TRUNC(((A5077-$A$39+1)-1)/3)+1,MOD((A5077-$A$39+1)-1,3)+1),"")</f>
        <v/>
      </c>
      <c r="C5077" s="43" t="str">
        <f t="shared" si="2408"/>
        <v/>
      </c>
      <c r="D5077" s="43" t="str">
        <f t="shared" ca="1" si="2409"/>
        <v/>
      </c>
      <c r="E5077" s="43" t="str">
        <f t="shared" si="2410"/>
        <v/>
      </c>
      <c r="F5077" s="43" t="str">
        <f t="shared" si="2411"/>
        <v/>
      </c>
      <c r="G5077" s="43" t="str">
        <f>IF(A5077&lt;&gt;"",IF(A5077&lt;Data!$G$11*0.25,$C$13/$G$32,IF(A5077&gt;Data!$G$11*0.25,$C$13,$C$13*10)),"")</f>
        <v/>
      </c>
      <c r="H5077" s="43" t="str">
        <f>IF(A5077&lt;&gt;"",IF(Data!$G$9="constant",$C$13,IF(Data!$G$9="squeeze",G5077,F5077)),"")</f>
        <v/>
      </c>
      <c r="I5077" s="38" t="str">
        <f ca="1">IF(ISNUMBER(A5077),NORMINV(RAND(),0,IF(AND(Data!$G$9="squeeze",A5077&lt;Data!$G$11*0.25),$H$32,1)*$C$30*$C$13)*($C$14*$C$12),"")</f>
        <v/>
      </c>
      <c r="J5077" s="42" t="str">
        <f ca="1">IFERROR(IF(Data!$C$6="Real",B5077,I5077+J5076+($C$14*$C$12)*(NORMINV(RAND(),$C$15,CHOOSE($G$13,$C$13,F5077,G5077)))),"")</f>
        <v/>
      </c>
      <c r="K5077" s="88" t="str">
        <f>IF(ISNUMBER(A5077), IF($G$16="fixed",$G$17,MIN(H5077*Data!$C$7*$C$16*0.5,$C$17*Data!$C$7))*$C$12,"")</f>
        <v/>
      </c>
      <c r="L5077" s="42" t="str">
        <f t="shared" ca="1" si="2412"/>
        <v/>
      </c>
      <c r="M5077" s="44" t="str">
        <f t="shared" ca="1" si="2413"/>
        <v/>
      </c>
      <c r="N5077" s="44" t="str">
        <f t="shared" ca="1" si="2414"/>
        <v/>
      </c>
      <c r="O5077" s="108" t="str">
        <f t="shared" si="2415"/>
        <v/>
      </c>
      <c r="P5077" s="102" t="str">
        <f t="shared" si="2416"/>
        <v/>
      </c>
      <c r="Q5077" s="102" t="str">
        <f t="shared" si="2417"/>
        <v/>
      </c>
      <c r="R5077" s="120" t="str">
        <f t="shared" si="2395"/>
        <v/>
      </c>
      <c r="S5077" s="54" t="str">
        <f t="shared" si="2396"/>
        <v/>
      </c>
      <c r="T5077" s="5" t="str">
        <f t="shared" si="2418"/>
        <v/>
      </c>
      <c r="U5077" s="152" t="str">
        <f t="shared" si="2419"/>
        <v/>
      </c>
      <c r="V5077" s="152" t="str">
        <f t="shared" si="2420"/>
        <v/>
      </c>
      <c r="W5077" s="153" t="str">
        <f t="shared" si="2421"/>
        <v/>
      </c>
      <c r="X5077" s="153" t="str">
        <f t="shared" si="2422"/>
        <v/>
      </c>
      <c r="Y5077" s="153" t="str">
        <f t="shared" si="2423"/>
        <v/>
      </c>
      <c r="Z5077" s="153" t="str">
        <f t="shared" si="2424"/>
        <v/>
      </c>
      <c r="AA5077" s="152" t="str">
        <f t="shared" si="2425"/>
        <v/>
      </c>
      <c r="AB5077" s="152" t="str">
        <f t="shared" si="2426"/>
        <v/>
      </c>
      <c r="AC5077" s="154" t="str">
        <f t="shared" si="2427"/>
        <v/>
      </c>
      <c r="AD5077" s="154" t="str">
        <f t="shared" si="2428"/>
        <v/>
      </c>
      <c r="AE5077" s="3" t="str">
        <f t="shared" si="2429"/>
        <v/>
      </c>
      <c r="AF5077" s="3" t="str">
        <f t="shared" si="2430"/>
        <v/>
      </c>
      <c r="AG5077" s="3" t="str">
        <f t="shared" si="2402"/>
        <v/>
      </c>
      <c r="AH5077" s="4" t="str">
        <f t="shared" si="2431"/>
        <v/>
      </c>
      <c r="AI5077" s="75" t="str">
        <f t="shared" si="2432"/>
        <v/>
      </c>
    </row>
    <row r="5078" spans="1:35" ht="14.25">
      <c r="A5078" s="41" t="str">
        <f t="shared" si="2406"/>
        <v/>
      </c>
      <c r="B5078" s="150" t="str">
        <f>IF(ISNUMBER(A5078),INDEX('MetaTrader Import'!$H$13:$J$5893,TRUNC(((A5078-$A$39+1)-1)/3)+1,MOD((A5078-$A$39+1)-1,3)+1),"")</f>
        <v/>
      </c>
      <c r="C5078" s="43" t="str">
        <f t="shared" si="2408"/>
        <v/>
      </c>
      <c r="D5078" s="43" t="str">
        <f t="shared" ca="1" si="2409"/>
        <v/>
      </c>
      <c r="E5078" s="43" t="str">
        <f t="shared" si="2410"/>
        <v/>
      </c>
      <c r="F5078" s="43" t="str">
        <f t="shared" si="2411"/>
        <v/>
      </c>
      <c r="G5078" s="43" t="str">
        <f>IF(A5078&lt;&gt;"",IF(A5078&lt;Data!$G$11*0.25,$C$13/$G$32,IF(A5078&gt;Data!$G$11*0.25,$C$13,$C$13*10)),"")</f>
        <v/>
      </c>
      <c r="H5078" s="43" t="str">
        <f>IF(A5078&lt;&gt;"",IF(Data!$G$9="constant",$C$13,IF(Data!$G$9="squeeze",G5078,F5078)),"")</f>
        <v/>
      </c>
      <c r="I5078" s="38" t="str">
        <f ca="1">IF(ISNUMBER(A5078),NORMINV(RAND(),0,IF(AND(Data!$G$9="squeeze",A5078&lt;Data!$G$11*0.25),$H$32,1)*$C$30*$C$13)*($C$14*$C$12),"")</f>
        <v/>
      </c>
      <c r="J5078" s="42" t="str">
        <f ca="1">IFERROR(IF(Data!$C$6="Real",B5078,I5078+J5077+($C$14*$C$12)*(NORMINV(RAND(),$C$15,CHOOSE($G$13,$C$13,F5078,G5078)))),"")</f>
        <v/>
      </c>
      <c r="K5078" s="88" t="str">
        <f>IF(ISNUMBER(A5078), IF($G$16="fixed",$G$17,MIN(H5078*Data!$C$7*$C$16*0.5,$C$17*Data!$C$7))*$C$12,"")</f>
        <v/>
      </c>
      <c r="L5078" s="42" t="str">
        <f t="shared" ca="1" si="2412"/>
        <v/>
      </c>
      <c r="M5078" s="44" t="str">
        <f t="shared" ca="1" si="2413"/>
        <v/>
      </c>
      <c r="N5078" s="44" t="str">
        <f t="shared" ca="1" si="2414"/>
        <v/>
      </c>
      <c r="O5078" s="108" t="str">
        <f t="shared" si="2415"/>
        <v/>
      </c>
      <c r="P5078" s="102" t="str">
        <f t="shared" si="2416"/>
        <v/>
      </c>
      <c r="Q5078" s="102" t="str">
        <f t="shared" si="2417"/>
        <v/>
      </c>
      <c r="R5078" s="120" t="str">
        <f t="shared" si="2395"/>
        <v/>
      </c>
      <c r="S5078" s="54" t="str">
        <f t="shared" si="2396"/>
        <v/>
      </c>
      <c r="T5078" s="5" t="str">
        <f t="shared" si="2418"/>
        <v/>
      </c>
      <c r="U5078" s="152" t="str">
        <f t="shared" si="2419"/>
        <v/>
      </c>
      <c r="V5078" s="152" t="str">
        <f t="shared" si="2420"/>
        <v/>
      </c>
      <c r="W5078" s="153" t="str">
        <f t="shared" si="2421"/>
        <v/>
      </c>
      <c r="X5078" s="153" t="str">
        <f t="shared" si="2422"/>
        <v/>
      </c>
      <c r="Y5078" s="153" t="str">
        <f t="shared" si="2423"/>
        <v/>
      </c>
      <c r="Z5078" s="153" t="str">
        <f t="shared" si="2424"/>
        <v/>
      </c>
      <c r="AA5078" s="152" t="str">
        <f t="shared" si="2425"/>
        <v/>
      </c>
      <c r="AB5078" s="152" t="str">
        <f t="shared" si="2426"/>
        <v/>
      </c>
      <c r="AC5078" s="154" t="str">
        <f t="shared" si="2427"/>
        <v/>
      </c>
      <c r="AD5078" s="154" t="str">
        <f t="shared" si="2428"/>
        <v/>
      </c>
      <c r="AE5078" s="3" t="str">
        <f t="shared" si="2429"/>
        <v/>
      </c>
      <c r="AF5078" s="3" t="str">
        <f t="shared" si="2430"/>
        <v/>
      </c>
      <c r="AG5078" s="3" t="str">
        <f t="shared" si="2402"/>
        <v/>
      </c>
      <c r="AH5078" s="4" t="str">
        <f t="shared" si="2431"/>
        <v/>
      </c>
      <c r="AI5078" s="75" t="str">
        <f t="shared" si="2432"/>
        <v/>
      </c>
    </row>
    <row r="5079" spans="1:35" ht="14.25">
      <c r="A5079" s="41" t="str">
        <f t="shared" si="2406"/>
        <v/>
      </c>
      <c r="B5079" s="150" t="str">
        <f>IF(ISNUMBER(A5079),INDEX('MetaTrader Import'!$H$13:$J$5893,TRUNC(((A5079-$A$39+1)-1)/3)+1,MOD((A5079-$A$39+1)-1,3)+1),"")</f>
        <v/>
      </c>
      <c r="C5079" s="43" t="str">
        <f t="shared" si="2408"/>
        <v/>
      </c>
      <c r="D5079" s="43" t="str">
        <f t="shared" ca="1" si="2409"/>
        <v/>
      </c>
      <c r="E5079" s="43" t="str">
        <f t="shared" si="2410"/>
        <v/>
      </c>
      <c r="F5079" s="43" t="str">
        <f t="shared" si="2411"/>
        <v/>
      </c>
      <c r="G5079" s="43" t="str">
        <f>IF(A5079&lt;&gt;"",IF(A5079&lt;Data!$G$11*0.25,$C$13/$G$32,IF(A5079&gt;Data!$G$11*0.25,$C$13,$C$13*10)),"")</f>
        <v/>
      </c>
      <c r="H5079" s="43" t="str">
        <f>IF(A5079&lt;&gt;"",IF(Data!$G$9="constant",$C$13,IF(Data!$G$9="squeeze",G5079,F5079)),"")</f>
        <v/>
      </c>
      <c r="I5079" s="38" t="str">
        <f ca="1">IF(ISNUMBER(A5079),NORMINV(RAND(),0,IF(AND(Data!$G$9="squeeze",A5079&lt;Data!$G$11*0.25),$H$32,1)*$C$30*$C$13)*($C$14*$C$12),"")</f>
        <v/>
      </c>
      <c r="J5079" s="42" t="str">
        <f ca="1">IFERROR(IF(Data!$C$6="Real",B5079,I5079+J5078+($C$14*$C$12)*(NORMINV(RAND(),$C$15,CHOOSE($G$13,$C$13,F5079,G5079)))),"")</f>
        <v/>
      </c>
      <c r="K5079" s="88" t="str">
        <f>IF(ISNUMBER(A5079), IF($G$16="fixed",$G$17,MIN(H5079*Data!$C$7*$C$16*0.5,$C$17*Data!$C$7))*$C$12,"")</f>
        <v/>
      </c>
      <c r="L5079" s="42" t="str">
        <f t="shared" ca="1" si="2412"/>
        <v/>
      </c>
      <c r="M5079" s="44" t="str">
        <f t="shared" ca="1" si="2413"/>
        <v/>
      </c>
      <c r="N5079" s="44" t="str">
        <f t="shared" ca="1" si="2414"/>
        <v/>
      </c>
      <c r="O5079" s="108" t="str">
        <f t="shared" si="2415"/>
        <v/>
      </c>
      <c r="P5079" s="102" t="str">
        <f t="shared" si="2416"/>
        <v/>
      </c>
      <c r="Q5079" s="102" t="str">
        <f t="shared" si="2417"/>
        <v/>
      </c>
      <c r="R5079" s="120" t="str">
        <f t="shared" si="2395"/>
        <v/>
      </c>
      <c r="S5079" s="54" t="str">
        <f t="shared" si="2396"/>
        <v/>
      </c>
      <c r="T5079" s="5" t="str">
        <f t="shared" si="2418"/>
        <v/>
      </c>
      <c r="U5079" s="152" t="str">
        <f t="shared" si="2419"/>
        <v/>
      </c>
      <c r="V5079" s="152" t="str">
        <f t="shared" si="2420"/>
        <v/>
      </c>
      <c r="W5079" s="153" t="str">
        <f t="shared" si="2421"/>
        <v/>
      </c>
      <c r="X5079" s="153" t="str">
        <f t="shared" si="2422"/>
        <v/>
      </c>
      <c r="Y5079" s="153" t="str">
        <f t="shared" si="2423"/>
        <v/>
      </c>
      <c r="Z5079" s="153" t="str">
        <f t="shared" si="2424"/>
        <v/>
      </c>
      <c r="AA5079" s="152" t="str">
        <f t="shared" si="2425"/>
        <v/>
      </c>
      <c r="AB5079" s="152" t="str">
        <f t="shared" si="2426"/>
        <v/>
      </c>
      <c r="AC5079" s="154" t="str">
        <f t="shared" si="2427"/>
        <v/>
      </c>
      <c r="AD5079" s="154" t="str">
        <f t="shared" si="2428"/>
        <v/>
      </c>
      <c r="AE5079" s="3" t="str">
        <f t="shared" si="2429"/>
        <v/>
      </c>
      <c r="AF5079" s="3" t="str">
        <f t="shared" si="2430"/>
        <v/>
      </c>
      <c r="AG5079" s="3" t="str">
        <f t="shared" si="2402"/>
        <v/>
      </c>
      <c r="AH5079" s="4" t="str">
        <f t="shared" si="2431"/>
        <v/>
      </c>
      <c r="AI5079" s="75" t="str">
        <f t="shared" si="2432"/>
        <v/>
      </c>
    </row>
    <row r="5080" spans="1:35" ht="14.25">
      <c r="A5080" s="41" t="str">
        <f t="shared" si="2406"/>
        <v/>
      </c>
      <c r="B5080" s="150" t="str">
        <f>IF(ISNUMBER(A5080),INDEX('MetaTrader Import'!$H$13:$J$5893,TRUNC(((A5080-$A$39+1)-1)/3)+1,MOD((A5080-$A$39+1)-1,3)+1),"")</f>
        <v/>
      </c>
      <c r="C5080" s="43" t="str">
        <f t="shared" si="2408"/>
        <v/>
      </c>
      <c r="D5080" s="43" t="str">
        <f t="shared" ca="1" si="2409"/>
        <v/>
      </c>
      <c r="E5080" s="43" t="str">
        <f t="shared" si="2410"/>
        <v/>
      </c>
      <c r="F5080" s="43" t="str">
        <f t="shared" si="2411"/>
        <v/>
      </c>
      <c r="G5080" s="43" t="str">
        <f>IF(A5080&lt;&gt;"",IF(A5080&lt;Data!$G$11*0.25,$C$13/$G$32,IF(A5080&gt;Data!$G$11*0.25,$C$13,$C$13*10)),"")</f>
        <v/>
      </c>
      <c r="H5080" s="43" t="str">
        <f>IF(A5080&lt;&gt;"",IF(Data!$G$9="constant",$C$13,IF(Data!$G$9="squeeze",G5080,F5080)),"")</f>
        <v/>
      </c>
      <c r="I5080" s="38" t="str">
        <f ca="1">IF(ISNUMBER(A5080),NORMINV(RAND(),0,IF(AND(Data!$G$9="squeeze",A5080&lt;Data!$G$11*0.25),$H$32,1)*$C$30*$C$13)*($C$14*$C$12),"")</f>
        <v/>
      </c>
      <c r="J5080" s="42" t="str">
        <f ca="1">IFERROR(IF(Data!$C$6="Real",B5080,I5080+J5079+($C$14*$C$12)*(NORMINV(RAND(),$C$15,CHOOSE($G$13,$C$13,F5080,G5080)))),"")</f>
        <v/>
      </c>
      <c r="K5080" s="88" t="str">
        <f>IF(ISNUMBER(A5080), IF($G$16="fixed",$G$17,MIN(H5080*Data!$C$7*$C$16*0.5,$C$17*Data!$C$7))*$C$12,"")</f>
        <v/>
      </c>
      <c r="L5080" s="42" t="str">
        <f t="shared" ca="1" si="2412"/>
        <v/>
      </c>
      <c r="M5080" s="44" t="str">
        <f t="shared" ca="1" si="2413"/>
        <v/>
      </c>
      <c r="N5080" s="44" t="str">
        <f t="shared" ca="1" si="2414"/>
        <v/>
      </c>
      <c r="O5080" s="108" t="str">
        <f t="shared" si="2415"/>
        <v/>
      </c>
      <c r="P5080" s="102" t="str">
        <f t="shared" si="2416"/>
        <v/>
      </c>
      <c r="Q5080" s="102" t="str">
        <f t="shared" si="2417"/>
        <v/>
      </c>
      <c r="R5080" s="120" t="str">
        <f t="shared" si="2395"/>
        <v/>
      </c>
      <c r="S5080" s="54" t="str">
        <f t="shared" si="2396"/>
        <v/>
      </c>
      <c r="T5080" s="5" t="str">
        <f t="shared" si="2418"/>
        <v/>
      </c>
      <c r="U5080" s="152" t="str">
        <f t="shared" si="2419"/>
        <v/>
      </c>
      <c r="V5080" s="152" t="str">
        <f t="shared" si="2420"/>
        <v/>
      </c>
      <c r="W5080" s="153" t="str">
        <f t="shared" si="2421"/>
        <v/>
      </c>
      <c r="X5080" s="153" t="str">
        <f t="shared" si="2422"/>
        <v/>
      </c>
      <c r="Y5080" s="153" t="str">
        <f t="shared" si="2423"/>
        <v/>
      </c>
      <c r="Z5080" s="153" t="str">
        <f t="shared" si="2424"/>
        <v/>
      </c>
      <c r="AA5080" s="152" t="str">
        <f t="shared" si="2425"/>
        <v/>
      </c>
      <c r="AB5080" s="152" t="str">
        <f t="shared" si="2426"/>
        <v/>
      </c>
      <c r="AC5080" s="154" t="str">
        <f t="shared" si="2427"/>
        <v/>
      </c>
      <c r="AD5080" s="154" t="str">
        <f t="shared" si="2428"/>
        <v/>
      </c>
      <c r="AE5080" s="3" t="str">
        <f t="shared" si="2429"/>
        <v/>
      </c>
      <c r="AF5080" s="3" t="str">
        <f t="shared" si="2430"/>
        <v/>
      </c>
      <c r="AG5080" s="3" t="str">
        <f t="shared" si="2402"/>
        <v/>
      </c>
      <c r="AH5080" s="4" t="str">
        <f t="shared" si="2431"/>
        <v/>
      </c>
      <c r="AI5080" s="75" t="str">
        <f t="shared" si="2432"/>
        <v/>
      </c>
    </row>
    <row r="5081" spans="1:35" ht="14.25">
      <c r="A5081" s="41" t="str">
        <f t="shared" si="2406"/>
        <v/>
      </c>
      <c r="B5081" s="150" t="str">
        <f>IF(ISNUMBER(A5081),INDEX('MetaTrader Import'!$H$13:$J$5893,TRUNC(((A5081-$A$39+1)-1)/3)+1,MOD((A5081-$A$39+1)-1,3)+1),"")</f>
        <v/>
      </c>
      <c r="C5081" s="43" t="str">
        <f t="shared" si="2408"/>
        <v/>
      </c>
      <c r="D5081" s="43" t="str">
        <f t="shared" ca="1" si="2409"/>
        <v/>
      </c>
      <c r="E5081" s="43" t="str">
        <f t="shared" si="2410"/>
        <v/>
      </c>
      <c r="F5081" s="43" t="str">
        <f t="shared" si="2411"/>
        <v/>
      </c>
      <c r="G5081" s="43" t="str">
        <f>IF(A5081&lt;&gt;"",IF(A5081&lt;Data!$G$11*0.25,$C$13/$G$32,IF(A5081&gt;Data!$G$11*0.25,$C$13,$C$13*10)),"")</f>
        <v/>
      </c>
      <c r="H5081" s="43" t="str">
        <f>IF(A5081&lt;&gt;"",IF(Data!$G$9="constant",$C$13,IF(Data!$G$9="squeeze",G5081,F5081)),"")</f>
        <v/>
      </c>
      <c r="I5081" s="38" t="str">
        <f ca="1">IF(ISNUMBER(A5081),NORMINV(RAND(),0,IF(AND(Data!$G$9="squeeze",A5081&lt;Data!$G$11*0.25),$H$32,1)*$C$30*$C$13)*($C$14*$C$12),"")</f>
        <v/>
      </c>
      <c r="J5081" s="42" t="str">
        <f ca="1">IFERROR(IF(Data!$C$6="Real",B5081,I5081+J5080+($C$14*$C$12)*(NORMINV(RAND(),$C$15,CHOOSE($G$13,$C$13,F5081,G5081)))),"")</f>
        <v/>
      </c>
      <c r="K5081" s="88" t="str">
        <f>IF(ISNUMBER(A5081), IF($G$16="fixed",$G$17,MIN(H5081*Data!$C$7*$C$16*0.5,$C$17*Data!$C$7))*$C$12,"")</f>
        <v/>
      </c>
      <c r="L5081" s="42" t="str">
        <f t="shared" ca="1" si="2412"/>
        <v/>
      </c>
      <c r="M5081" s="44" t="str">
        <f t="shared" ca="1" si="2413"/>
        <v/>
      </c>
      <c r="N5081" s="44" t="str">
        <f t="shared" ca="1" si="2414"/>
        <v/>
      </c>
      <c r="O5081" s="108" t="str">
        <f t="shared" si="2415"/>
        <v/>
      </c>
      <c r="P5081" s="102" t="str">
        <f t="shared" si="2416"/>
        <v/>
      </c>
      <c r="Q5081" s="102" t="str">
        <f t="shared" si="2417"/>
        <v/>
      </c>
      <c r="R5081" s="120" t="str">
        <f t="shared" si="2395"/>
        <v/>
      </c>
      <c r="S5081" s="54" t="str">
        <f t="shared" si="2396"/>
        <v/>
      </c>
      <c r="T5081" s="5" t="str">
        <f t="shared" si="2418"/>
        <v/>
      </c>
      <c r="U5081" s="152" t="str">
        <f t="shared" si="2419"/>
        <v/>
      </c>
      <c r="V5081" s="152" t="str">
        <f t="shared" si="2420"/>
        <v/>
      </c>
      <c r="W5081" s="153" t="str">
        <f t="shared" si="2421"/>
        <v/>
      </c>
      <c r="X5081" s="153" t="str">
        <f t="shared" si="2422"/>
        <v/>
      </c>
      <c r="Y5081" s="153" t="str">
        <f t="shared" si="2423"/>
        <v/>
      </c>
      <c r="Z5081" s="153" t="str">
        <f t="shared" si="2424"/>
        <v/>
      </c>
      <c r="AA5081" s="152" t="str">
        <f t="shared" si="2425"/>
        <v/>
      </c>
      <c r="AB5081" s="152" t="str">
        <f t="shared" si="2426"/>
        <v/>
      </c>
      <c r="AC5081" s="154" t="str">
        <f t="shared" si="2427"/>
        <v/>
      </c>
      <c r="AD5081" s="154" t="str">
        <f t="shared" si="2428"/>
        <v/>
      </c>
      <c r="AE5081" s="3" t="str">
        <f t="shared" si="2429"/>
        <v/>
      </c>
      <c r="AF5081" s="3" t="str">
        <f t="shared" si="2430"/>
        <v/>
      </c>
      <c r="AG5081" s="3" t="str">
        <f t="shared" si="2402"/>
        <v/>
      </c>
      <c r="AH5081" s="4" t="str">
        <f t="shared" si="2431"/>
        <v/>
      </c>
      <c r="AI5081" s="75" t="str">
        <f t="shared" si="2432"/>
        <v/>
      </c>
    </row>
    <row r="5082" spans="1:35" ht="14.25">
      <c r="A5082" s="41" t="str">
        <f t="shared" si="2406"/>
        <v/>
      </c>
      <c r="B5082" s="150" t="str">
        <f>IF(ISNUMBER(A5082),INDEX('MetaTrader Import'!$H$13:$J$5893,TRUNC(((A5082-$A$39+1)-1)/3)+1,MOD((A5082-$A$39+1)-1,3)+1),"")</f>
        <v/>
      </c>
      <c r="C5082" s="43" t="str">
        <f t="shared" si="2408"/>
        <v/>
      </c>
      <c r="D5082" s="43" t="str">
        <f t="shared" ca="1" si="2409"/>
        <v/>
      </c>
      <c r="E5082" s="43" t="str">
        <f t="shared" si="2410"/>
        <v/>
      </c>
      <c r="F5082" s="43" t="str">
        <f t="shared" si="2411"/>
        <v/>
      </c>
      <c r="G5082" s="43" t="str">
        <f>IF(A5082&lt;&gt;"",IF(A5082&lt;Data!$G$11*0.25,$C$13/$G$32,IF(A5082&gt;Data!$G$11*0.25,$C$13,$C$13*10)),"")</f>
        <v/>
      </c>
      <c r="H5082" s="43" t="str">
        <f>IF(A5082&lt;&gt;"",IF(Data!$G$9="constant",$C$13,IF(Data!$G$9="squeeze",G5082,F5082)),"")</f>
        <v/>
      </c>
      <c r="I5082" s="38" t="str">
        <f ca="1">IF(ISNUMBER(A5082),NORMINV(RAND(),0,IF(AND(Data!$G$9="squeeze",A5082&lt;Data!$G$11*0.25),$H$32,1)*$C$30*$C$13)*($C$14*$C$12),"")</f>
        <v/>
      </c>
      <c r="J5082" s="42" t="str">
        <f ca="1">IFERROR(IF(Data!$C$6="Real",B5082,I5082+J5081+($C$14*$C$12)*(NORMINV(RAND(),$C$15,CHOOSE($G$13,$C$13,F5082,G5082)))),"")</f>
        <v/>
      </c>
      <c r="K5082" s="88" t="str">
        <f>IF(ISNUMBER(A5082), IF($G$16="fixed",$G$17,MIN(H5082*Data!$C$7*$C$16*0.5,$C$17*Data!$C$7))*$C$12,"")</f>
        <v/>
      </c>
      <c r="L5082" s="42" t="str">
        <f t="shared" ca="1" si="2412"/>
        <v/>
      </c>
      <c r="M5082" s="44" t="str">
        <f t="shared" ca="1" si="2413"/>
        <v/>
      </c>
      <c r="N5082" s="44" t="str">
        <f t="shared" ca="1" si="2414"/>
        <v/>
      </c>
      <c r="O5082" s="108" t="str">
        <f t="shared" si="2415"/>
        <v/>
      </c>
      <c r="P5082" s="102" t="str">
        <f t="shared" si="2416"/>
        <v/>
      </c>
      <c r="Q5082" s="102" t="str">
        <f t="shared" si="2417"/>
        <v/>
      </c>
      <c r="R5082" s="120" t="str">
        <f t="shared" si="2395"/>
        <v/>
      </c>
      <c r="S5082" s="54" t="str">
        <f t="shared" si="2396"/>
        <v/>
      </c>
      <c r="T5082" s="5" t="str">
        <f t="shared" si="2418"/>
        <v/>
      </c>
      <c r="U5082" s="152" t="str">
        <f t="shared" si="2419"/>
        <v/>
      </c>
      <c r="V5082" s="152" t="str">
        <f t="shared" si="2420"/>
        <v/>
      </c>
      <c r="W5082" s="153" t="str">
        <f t="shared" si="2421"/>
        <v/>
      </c>
      <c r="X5082" s="153" t="str">
        <f t="shared" si="2422"/>
        <v/>
      </c>
      <c r="Y5082" s="153" t="str">
        <f t="shared" si="2423"/>
        <v/>
      </c>
      <c r="Z5082" s="153" t="str">
        <f t="shared" si="2424"/>
        <v/>
      </c>
      <c r="AA5082" s="152" t="str">
        <f t="shared" si="2425"/>
        <v/>
      </c>
      <c r="AB5082" s="152" t="str">
        <f t="shared" si="2426"/>
        <v/>
      </c>
      <c r="AC5082" s="154" t="str">
        <f t="shared" si="2427"/>
        <v/>
      </c>
      <c r="AD5082" s="154" t="str">
        <f t="shared" si="2428"/>
        <v/>
      </c>
      <c r="AE5082" s="3" t="str">
        <f t="shared" si="2429"/>
        <v/>
      </c>
      <c r="AF5082" s="3" t="str">
        <f t="shared" si="2430"/>
        <v/>
      </c>
      <c r="AG5082" s="3" t="str">
        <f t="shared" si="2402"/>
        <v/>
      </c>
      <c r="AH5082" s="4" t="str">
        <f t="shared" si="2431"/>
        <v/>
      </c>
      <c r="AI5082" s="75" t="str">
        <f t="shared" si="2432"/>
        <v/>
      </c>
    </row>
    <row r="5083" spans="1:35" ht="14.25">
      <c r="A5083" s="41" t="str">
        <f t="shared" si="2406"/>
        <v/>
      </c>
      <c r="B5083" s="150" t="str">
        <f>IF(ISNUMBER(A5083),INDEX('MetaTrader Import'!$H$13:$J$5893,TRUNC(((A5083-$A$39+1)-1)/3)+1,MOD((A5083-$A$39+1)-1,3)+1),"")</f>
        <v/>
      </c>
      <c r="C5083" s="43" t="str">
        <f t="shared" si="2408"/>
        <v/>
      </c>
      <c r="D5083" s="43" t="str">
        <f t="shared" ca="1" si="2409"/>
        <v/>
      </c>
      <c r="E5083" s="43" t="str">
        <f t="shared" si="2410"/>
        <v/>
      </c>
      <c r="F5083" s="43" t="str">
        <f t="shared" si="2411"/>
        <v/>
      </c>
      <c r="G5083" s="43" t="str">
        <f>IF(A5083&lt;&gt;"",IF(A5083&lt;Data!$G$11*0.25,$C$13/$G$32,IF(A5083&gt;Data!$G$11*0.25,$C$13,$C$13*10)),"")</f>
        <v/>
      </c>
      <c r="H5083" s="43" t="str">
        <f>IF(A5083&lt;&gt;"",IF(Data!$G$9="constant",$C$13,IF(Data!$G$9="squeeze",G5083,F5083)),"")</f>
        <v/>
      </c>
      <c r="I5083" s="38" t="str">
        <f ca="1">IF(ISNUMBER(A5083),NORMINV(RAND(),0,IF(AND(Data!$G$9="squeeze",A5083&lt;Data!$G$11*0.25),$H$32,1)*$C$30*$C$13)*($C$14*$C$12),"")</f>
        <v/>
      </c>
      <c r="J5083" s="42" t="str">
        <f ca="1">IFERROR(IF(Data!$C$6="Real",B5083,I5083+J5082+($C$14*$C$12)*(NORMINV(RAND(),$C$15,CHOOSE($G$13,$C$13,F5083,G5083)))),"")</f>
        <v/>
      </c>
      <c r="K5083" s="88" t="str">
        <f>IF(ISNUMBER(A5083), IF($G$16="fixed",$G$17,MIN(H5083*Data!$C$7*$C$16*0.5,$C$17*Data!$C$7))*$C$12,"")</f>
        <v/>
      </c>
      <c r="L5083" s="42" t="str">
        <f t="shared" ca="1" si="2412"/>
        <v/>
      </c>
      <c r="M5083" s="44" t="str">
        <f t="shared" ca="1" si="2413"/>
        <v/>
      </c>
      <c r="N5083" s="44" t="str">
        <f t="shared" ca="1" si="2414"/>
        <v/>
      </c>
      <c r="O5083" s="108" t="str">
        <f t="shared" si="2415"/>
        <v/>
      </c>
      <c r="P5083" s="102" t="str">
        <f t="shared" si="2416"/>
        <v/>
      </c>
      <c r="Q5083" s="102" t="str">
        <f t="shared" si="2417"/>
        <v/>
      </c>
      <c r="R5083" s="120" t="str">
        <f t="shared" si="2395"/>
        <v/>
      </c>
      <c r="S5083" s="54" t="str">
        <f t="shared" si="2396"/>
        <v/>
      </c>
      <c r="T5083" s="5" t="str">
        <f t="shared" si="2418"/>
        <v/>
      </c>
      <c r="U5083" s="152" t="str">
        <f t="shared" si="2419"/>
        <v/>
      </c>
      <c r="V5083" s="152" t="str">
        <f t="shared" si="2420"/>
        <v/>
      </c>
      <c r="W5083" s="153" t="str">
        <f t="shared" si="2421"/>
        <v/>
      </c>
      <c r="X5083" s="153" t="str">
        <f t="shared" si="2422"/>
        <v/>
      </c>
      <c r="Y5083" s="153" t="str">
        <f t="shared" si="2423"/>
        <v/>
      </c>
      <c r="Z5083" s="153" t="str">
        <f t="shared" si="2424"/>
        <v/>
      </c>
      <c r="AA5083" s="152" t="str">
        <f t="shared" si="2425"/>
        <v/>
      </c>
      <c r="AB5083" s="152" t="str">
        <f t="shared" si="2426"/>
        <v/>
      </c>
      <c r="AC5083" s="154" t="str">
        <f t="shared" si="2427"/>
        <v/>
      </c>
      <c r="AD5083" s="154" t="str">
        <f t="shared" si="2428"/>
        <v/>
      </c>
      <c r="AE5083" s="3" t="str">
        <f t="shared" si="2429"/>
        <v/>
      </c>
      <c r="AF5083" s="3" t="str">
        <f t="shared" si="2430"/>
        <v/>
      </c>
      <c r="AG5083" s="3" t="str">
        <f t="shared" si="2402"/>
        <v/>
      </c>
      <c r="AH5083" s="4" t="str">
        <f t="shared" si="2431"/>
        <v/>
      </c>
      <c r="AI5083" s="75" t="str">
        <f t="shared" si="2432"/>
        <v/>
      </c>
    </row>
    <row r="5084" spans="1:35" ht="14.25">
      <c r="A5084" s="41" t="str">
        <f t="shared" si="2406"/>
        <v/>
      </c>
      <c r="B5084" s="150" t="str">
        <f>IF(ISNUMBER(A5084),INDEX('MetaTrader Import'!$H$13:$J$5893,TRUNC(((A5084-$A$39+1)-1)/3)+1,MOD((A5084-$A$39+1)-1,3)+1),"")</f>
        <v/>
      </c>
      <c r="C5084" s="43" t="str">
        <f t="shared" si="2408"/>
        <v/>
      </c>
      <c r="D5084" s="43" t="str">
        <f t="shared" ca="1" si="2409"/>
        <v/>
      </c>
      <c r="E5084" s="43" t="str">
        <f t="shared" si="2410"/>
        <v/>
      </c>
      <c r="F5084" s="43" t="str">
        <f t="shared" si="2411"/>
        <v/>
      </c>
      <c r="G5084" s="43" t="str">
        <f>IF(A5084&lt;&gt;"",IF(A5084&lt;Data!$G$11*0.25,$C$13/$G$32,IF(A5084&gt;Data!$G$11*0.25,$C$13,$C$13*10)),"")</f>
        <v/>
      </c>
      <c r="H5084" s="43" t="str">
        <f>IF(A5084&lt;&gt;"",IF(Data!$G$9="constant",$C$13,IF(Data!$G$9="squeeze",G5084,F5084)),"")</f>
        <v/>
      </c>
      <c r="I5084" s="38" t="str">
        <f ca="1">IF(ISNUMBER(A5084),NORMINV(RAND(),0,IF(AND(Data!$G$9="squeeze",A5084&lt;Data!$G$11*0.25),$H$32,1)*$C$30*$C$13)*($C$14*$C$12),"")</f>
        <v/>
      </c>
      <c r="J5084" s="42" t="str">
        <f ca="1">IFERROR(IF(Data!$C$6="Real",B5084,I5084+J5083+($C$14*$C$12)*(NORMINV(RAND(),$C$15,CHOOSE($G$13,$C$13,F5084,G5084)))),"")</f>
        <v/>
      </c>
      <c r="K5084" s="88" t="str">
        <f>IF(ISNUMBER(A5084), IF($G$16="fixed",$G$17,MIN(H5084*Data!$C$7*$C$16*0.5,$C$17*Data!$C$7))*$C$12,"")</f>
        <v/>
      </c>
      <c r="L5084" s="42" t="str">
        <f t="shared" ca="1" si="2412"/>
        <v/>
      </c>
      <c r="M5084" s="44" t="str">
        <f t="shared" ca="1" si="2413"/>
        <v/>
      </c>
      <c r="N5084" s="44" t="str">
        <f t="shared" ca="1" si="2414"/>
        <v/>
      </c>
      <c r="O5084" s="108" t="str">
        <f t="shared" si="2415"/>
        <v/>
      </c>
      <c r="P5084" s="102" t="str">
        <f t="shared" si="2416"/>
        <v/>
      </c>
      <c r="Q5084" s="102" t="str">
        <f t="shared" si="2417"/>
        <v/>
      </c>
      <c r="R5084" s="120" t="str">
        <f t="shared" si="2395"/>
        <v/>
      </c>
      <c r="S5084" s="54" t="str">
        <f t="shared" si="2396"/>
        <v/>
      </c>
      <c r="T5084" s="5" t="str">
        <f t="shared" si="2418"/>
        <v/>
      </c>
      <c r="U5084" s="152" t="str">
        <f t="shared" si="2419"/>
        <v/>
      </c>
      <c r="V5084" s="152" t="str">
        <f t="shared" si="2420"/>
        <v/>
      </c>
      <c r="W5084" s="153" t="str">
        <f t="shared" si="2421"/>
        <v/>
      </c>
      <c r="X5084" s="153" t="str">
        <f t="shared" si="2422"/>
        <v/>
      </c>
      <c r="Y5084" s="153" t="str">
        <f t="shared" si="2423"/>
        <v/>
      </c>
      <c r="Z5084" s="153" t="str">
        <f t="shared" si="2424"/>
        <v/>
      </c>
      <c r="AA5084" s="152" t="str">
        <f t="shared" si="2425"/>
        <v/>
      </c>
      <c r="AB5084" s="152" t="str">
        <f t="shared" si="2426"/>
        <v/>
      </c>
      <c r="AC5084" s="154" t="str">
        <f t="shared" si="2427"/>
        <v/>
      </c>
      <c r="AD5084" s="154" t="str">
        <f t="shared" si="2428"/>
        <v/>
      </c>
      <c r="AE5084" s="3" t="str">
        <f t="shared" si="2429"/>
        <v/>
      </c>
      <c r="AF5084" s="3" t="str">
        <f t="shared" si="2430"/>
        <v/>
      </c>
      <c r="AG5084" s="3" t="str">
        <f t="shared" si="2402"/>
        <v/>
      </c>
      <c r="AH5084" s="4" t="str">
        <f t="shared" si="2431"/>
        <v/>
      </c>
      <c r="AI5084" s="75" t="str">
        <f t="shared" si="2432"/>
        <v/>
      </c>
    </row>
    <row r="5085" spans="1:35" ht="14.25">
      <c r="A5085" s="41" t="str">
        <f t="shared" si="2406"/>
        <v/>
      </c>
      <c r="B5085" s="150" t="str">
        <f>IF(ISNUMBER(A5085),INDEX('MetaTrader Import'!$H$13:$J$5893,TRUNC(((A5085-$A$39+1)-1)/3)+1,MOD((A5085-$A$39+1)-1,3)+1),"")</f>
        <v/>
      </c>
      <c r="C5085" s="43" t="str">
        <f t="shared" si="2408"/>
        <v/>
      </c>
      <c r="D5085" s="43" t="str">
        <f t="shared" ca="1" si="2409"/>
        <v/>
      </c>
      <c r="E5085" s="43" t="str">
        <f t="shared" si="2410"/>
        <v/>
      </c>
      <c r="F5085" s="43" t="str">
        <f t="shared" si="2411"/>
        <v/>
      </c>
      <c r="G5085" s="43" t="str">
        <f>IF(A5085&lt;&gt;"",IF(A5085&lt;Data!$G$11*0.25,$C$13/$G$32,IF(A5085&gt;Data!$G$11*0.25,$C$13,$C$13*10)),"")</f>
        <v/>
      </c>
      <c r="H5085" s="43" t="str">
        <f>IF(A5085&lt;&gt;"",IF(Data!$G$9="constant",$C$13,IF(Data!$G$9="squeeze",G5085,F5085)),"")</f>
        <v/>
      </c>
      <c r="I5085" s="38" t="str">
        <f ca="1">IF(ISNUMBER(A5085),NORMINV(RAND(),0,IF(AND(Data!$G$9="squeeze",A5085&lt;Data!$G$11*0.25),$H$32,1)*$C$30*$C$13)*($C$14*$C$12),"")</f>
        <v/>
      </c>
      <c r="J5085" s="42" t="str">
        <f ca="1">IFERROR(IF(Data!$C$6="Real",B5085,I5085+J5084+($C$14*$C$12)*(NORMINV(RAND(),$C$15,CHOOSE($G$13,$C$13,F5085,G5085)))),"")</f>
        <v/>
      </c>
      <c r="K5085" s="88" t="str">
        <f>IF(ISNUMBER(A5085), IF($G$16="fixed",$G$17,MIN(H5085*Data!$C$7*$C$16*0.5,$C$17*Data!$C$7))*$C$12,"")</f>
        <v/>
      </c>
      <c r="L5085" s="42" t="str">
        <f t="shared" ca="1" si="2412"/>
        <v/>
      </c>
      <c r="M5085" s="44" t="str">
        <f t="shared" ca="1" si="2413"/>
        <v/>
      </c>
      <c r="N5085" s="44" t="str">
        <f t="shared" ca="1" si="2414"/>
        <v/>
      </c>
      <c r="O5085" s="108" t="str">
        <f t="shared" si="2415"/>
        <v/>
      </c>
      <c r="P5085" s="102" t="str">
        <f t="shared" si="2416"/>
        <v/>
      </c>
      <c r="Q5085" s="102" t="str">
        <f t="shared" si="2417"/>
        <v/>
      </c>
      <c r="R5085" s="120" t="str">
        <f t="shared" si="2395"/>
        <v/>
      </c>
      <c r="S5085" s="54" t="str">
        <f t="shared" si="2396"/>
        <v/>
      </c>
      <c r="T5085" s="5" t="str">
        <f t="shared" si="2418"/>
        <v/>
      </c>
      <c r="U5085" s="152" t="str">
        <f t="shared" si="2419"/>
        <v/>
      </c>
      <c r="V5085" s="152" t="str">
        <f t="shared" si="2420"/>
        <v/>
      </c>
      <c r="W5085" s="153" t="str">
        <f t="shared" si="2421"/>
        <v/>
      </c>
      <c r="X5085" s="153" t="str">
        <f t="shared" si="2422"/>
        <v/>
      </c>
      <c r="Y5085" s="153" t="str">
        <f t="shared" si="2423"/>
        <v/>
      </c>
      <c r="Z5085" s="153" t="str">
        <f t="shared" si="2424"/>
        <v/>
      </c>
      <c r="AA5085" s="152" t="str">
        <f t="shared" si="2425"/>
        <v/>
      </c>
      <c r="AB5085" s="152" t="str">
        <f t="shared" si="2426"/>
        <v/>
      </c>
      <c r="AC5085" s="154" t="str">
        <f t="shared" si="2427"/>
        <v/>
      </c>
      <c r="AD5085" s="154" t="str">
        <f t="shared" si="2428"/>
        <v/>
      </c>
      <c r="AE5085" s="3" t="str">
        <f t="shared" si="2429"/>
        <v/>
      </c>
      <c r="AF5085" s="3" t="str">
        <f t="shared" si="2430"/>
        <v/>
      </c>
      <c r="AG5085" s="3" t="str">
        <f t="shared" si="2402"/>
        <v/>
      </c>
      <c r="AH5085" s="4" t="str">
        <f t="shared" si="2431"/>
        <v/>
      </c>
      <c r="AI5085" s="75" t="str">
        <f t="shared" si="2432"/>
        <v/>
      </c>
    </row>
    <row r="5086" spans="1:35" ht="14.25">
      <c r="A5086" s="41" t="str">
        <f t="shared" si="2406"/>
        <v/>
      </c>
      <c r="B5086" s="150" t="str">
        <f>IF(ISNUMBER(A5086),INDEX('MetaTrader Import'!$H$13:$J$5893,TRUNC(((A5086-$A$39+1)-1)/3)+1,MOD((A5086-$A$39+1)-1,3)+1),"")</f>
        <v/>
      </c>
      <c r="C5086" s="43" t="str">
        <f t="shared" si="2408"/>
        <v/>
      </c>
      <c r="D5086" s="43" t="str">
        <f t="shared" ca="1" si="2409"/>
        <v/>
      </c>
      <c r="E5086" s="43" t="str">
        <f t="shared" si="2410"/>
        <v/>
      </c>
      <c r="F5086" s="43" t="str">
        <f t="shared" si="2411"/>
        <v/>
      </c>
      <c r="G5086" s="43" t="str">
        <f>IF(A5086&lt;&gt;"",IF(A5086&lt;Data!$G$11*0.25,$C$13/$G$32,IF(A5086&gt;Data!$G$11*0.25,$C$13,$C$13*10)),"")</f>
        <v/>
      </c>
      <c r="H5086" s="43" t="str">
        <f>IF(A5086&lt;&gt;"",IF(Data!$G$9="constant",$C$13,IF(Data!$G$9="squeeze",G5086,F5086)),"")</f>
        <v/>
      </c>
      <c r="I5086" s="38" t="str">
        <f ca="1">IF(ISNUMBER(A5086),NORMINV(RAND(),0,IF(AND(Data!$G$9="squeeze",A5086&lt;Data!$G$11*0.25),$H$32,1)*$C$30*$C$13)*($C$14*$C$12),"")</f>
        <v/>
      </c>
      <c r="J5086" s="42" t="str">
        <f ca="1">IFERROR(IF(Data!$C$6="Real",B5086,I5086+J5085+($C$14*$C$12)*(NORMINV(RAND(),$C$15,CHOOSE($G$13,$C$13,F5086,G5086)))),"")</f>
        <v/>
      </c>
      <c r="K5086" s="88" t="str">
        <f>IF(ISNUMBER(A5086), IF($G$16="fixed",$G$17,MIN(H5086*Data!$C$7*$C$16*0.5,$C$17*Data!$C$7))*$C$12,"")</f>
        <v/>
      </c>
      <c r="L5086" s="42" t="str">
        <f t="shared" ca="1" si="2412"/>
        <v/>
      </c>
      <c r="M5086" s="44" t="str">
        <f t="shared" ca="1" si="2413"/>
        <v/>
      </c>
      <c r="N5086" s="44" t="str">
        <f t="shared" ca="1" si="2414"/>
        <v/>
      </c>
      <c r="O5086" s="108" t="str">
        <f t="shared" si="2415"/>
        <v/>
      </c>
      <c r="P5086" s="102" t="str">
        <f t="shared" si="2416"/>
        <v/>
      </c>
      <c r="Q5086" s="102" t="str">
        <f t="shared" si="2417"/>
        <v/>
      </c>
      <c r="R5086" s="120" t="str">
        <f t="shared" si="2395"/>
        <v/>
      </c>
      <c r="S5086" s="54" t="str">
        <f t="shared" si="2396"/>
        <v/>
      </c>
      <c r="T5086" s="5" t="str">
        <f t="shared" si="2418"/>
        <v/>
      </c>
      <c r="U5086" s="152" t="str">
        <f t="shared" si="2419"/>
        <v/>
      </c>
      <c r="V5086" s="152" t="str">
        <f t="shared" si="2420"/>
        <v/>
      </c>
      <c r="W5086" s="153" t="str">
        <f t="shared" si="2421"/>
        <v/>
      </c>
      <c r="X5086" s="153" t="str">
        <f t="shared" si="2422"/>
        <v/>
      </c>
      <c r="Y5086" s="153" t="str">
        <f t="shared" si="2423"/>
        <v/>
      </c>
      <c r="Z5086" s="153" t="str">
        <f t="shared" si="2424"/>
        <v/>
      </c>
      <c r="AA5086" s="152" t="str">
        <f t="shared" si="2425"/>
        <v/>
      </c>
      <c r="AB5086" s="152" t="str">
        <f t="shared" si="2426"/>
        <v/>
      </c>
      <c r="AC5086" s="154" t="str">
        <f t="shared" si="2427"/>
        <v/>
      </c>
      <c r="AD5086" s="154" t="str">
        <f t="shared" si="2428"/>
        <v/>
      </c>
      <c r="AE5086" s="3" t="str">
        <f t="shared" si="2429"/>
        <v/>
      </c>
      <c r="AF5086" s="3" t="str">
        <f t="shared" si="2430"/>
        <v/>
      </c>
      <c r="AG5086" s="3" t="str">
        <f t="shared" si="2402"/>
        <v/>
      </c>
      <c r="AH5086" s="4" t="str">
        <f t="shared" si="2431"/>
        <v/>
      </c>
      <c r="AI5086" s="75" t="str">
        <f t="shared" si="2432"/>
        <v/>
      </c>
    </row>
    <row r="5087" spans="1:35" ht="14.25">
      <c r="A5087" s="41" t="str">
        <f t="shared" si="2406"/>
        <v/>
      </c>
      <c r="B5087" s="150" t="str">
        <f>IF(ISNUMBER(A5087),INDEX('MetaTrader Import'!$H$13:$J$5893,TRUNC(((A5087-$A$39+1)-1)/3)+1,MOD((A5087-$A$39+1)-1,3)+1),"")</f>
        <v/>
      </c>
      <c r="C5087" s="43" t="str">
        <f t="shared" si="2408"/>
        <v/>
      </c>
      <c r="D5087" s="43" t="str">
        <f t="shared" ca="1" si="2409"/>
        <v/>
      </c>
      <c r="E5087" s="43" t="str">
        <f t="shared" si="2410"/>
        <v/>
      </c>
      <c r="F5087" s="43" t="str">
        <f t="shared" si="2411"/>
        <v/>
      </c>
      <c r="G5087" s="43" t="str">
        <f>IF(A5087&lt;&gt;"",IF(A5087&lt;Data!$G$11*0.25,$C$13/$G$32,IF(A5087&gt;Data!$G$11*0.25,$C$13,$C$13*10)),"")</f>
        <v/>
      </c>
      <c r="H5087" s="43" t="str">
        <f>IF(A5087&lt;&gt;"",IF(Data!$G$9="constant",$C$13,IF(Data!$G$9="squeeze",G5087,F5087)),"")</f>
        <v/>
      </c>
      <c r="I5087" s="38" t="str">
        <f ca="1">IF(ISNUMBER(A5087),NORMINV(RAND(),0,IF(AND(Data!$G$9="squeeze",A5087&lt;Data!$G$11*0.25),$H$32,1)*$C$30*$C$13)*($C$14*$C$12),"")</f>
        <v/>
      </c>
      <c r="J5087" s="42" t="str">
        <f ca="1">IFERROR(IF(Data!$C$6="Real",B5087,I5087+J5086+($C$14*$C$12)*(NORMINV(RAND(),$C$15,CHOOSE($G$13,$C$13,F5087,G5087)))),"")</f>
        <v/>
      </c>
      <c r="K5087" s="88" t="str">
        <f>IF(ISNUMBER(A5087), IF($G$16="fixed",$G$17,MIN(H5087*Data!$C$7*$C$16*0.5,$C$17*Data!$C$7))*$C$12,"")</f>
        <v/>
      </c>
      <c r="L5087" s="42" t="str">
        <f t="shared" ca="1" si="2412"/>
        <v/>
      </c>
      <c r="M5087" s="44" t="str">
        <f t="shared" ca="1" si="2413"/>
        <v/>
      </c>
      <c r="N5087" s="44" t="str">
        <f t="shared" ca="1" si="2414"/>
        <v/>
      </c>
      <c r="O5087" s="108" t="str">
        <f t="shared" si="2415"/>
        <v/>
      </c>
      <c r="P5087" s="102" t="str">
        <f t="shared" si="2416"/>
        <v/>
      </c>
      <c r="Q5087" s="102" t="str">
        <f t="shared" si="2417"/>
        <v/>
      </c>
      <c r="R5087" s="120" t="str">
        <f t="shared" si="2395"/>
        <v/>
      </c>
      <c r="S5087" s="54" t="str">
        <f t="shared" si="2396"/>
        <v/>
      </c>
      <c r="T5087" s="5" t="str">
        <f t="shared" si="2418"/>
        <v/>
      </c>
      <c r="U5087" s="152" t="str">
        <f t="shared" si="2419"/>
        <v/>
      </c>
      <c r="V5087" s="152" t="str">
        <f t="shared" si="2420"/>
        <v/>
      </c>
      <c r="W5087" s="153" t="str">
        <f t="shared" si="2421"/>
        <v/>
      </c>
      <c r="X5087" s="153" t="str">
        <f t="shared" si="2422"/>
        <v/>
      </c>
      <c r="Y5087" s="153" t="str">
        <f t="shared" si="2423"/>
        <v/>
      </c>
      <c r="Z5087" s="153" t="str">
        <f t="shared" si="2424"/>
        <v/>
      </c>
      <c r="AA5087" s="152" t="str">
        <f t="shared" si="2425"/>
        <v/>
      </c>
      <c r="AB5087" s="152" t="str">
        <f t="shared" si="2426"/>
        <v/>
      </c>
      <c r="AC5087" s="154" t="str">
        <f t="shared" si="2427"/>
        <v/>
      </c>
      <c r="AD5087" s="154" t="str">
        <f t="shared" si="2428"/>
        <v/>
      </c>
      <c r="AE5087" s="3" t="str">
        <f t="shared" si="2429"/>
        <v/>
      </c>
      <c r="AF5087" s="3" t="str">
        <f t="shared" si="2430"/>
        <v/>
      </c>
      <c r="AG5087" s="3" t="str">
        <f t="shared" si="2402"/>
        <v/>
      </c>
      <c r="AH5087" s="4" t="str">
        <f t="shared" si="2431"/>
        <v/>
      </c>
      <c r="AI5087" s="75" t="str">
        <f t="shared" si="2432"/>
        <v/>
      </c>
    </row>
  </sheetData>
  <mergeCells count="4">
    <mergeCell ref="A2:B2"/>
    <mergeCell ref="A3:B3"/>
    <mergeCell ref="A5:B5"/>
    <mergeCell ref="A1:M1"/>
  </mergeCells>
  <phoneticPr fontId="71" type="noConversion"/>
  <dataValidations disablePrompts="1" count="1">
    <dataValidation type="decimal" showInputMessage="1" showErrorMessage="1" errorTitle="Error" error="Chose a value between -0.25 and +0.25" promptTitle="Bullishness" prompt="Trend &quot;drift&quot; parameter. Use 0 for neutral range bound trading. Use -0.25 for strong bear trend, +.25 for bullish trend." sqref="C15">
      <formula1>-0.25</formula1>
      <formula2>0.25</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sheetPr codeName="Sheet4"/>
  <dimension ref="A1:J2061"/>
  <sheetViews>
    <sheetView workbookViewId="0">
      <selection activeCell="C24" sqref="C24"/>
    </sheetView>
  </sheetViews>
  <sheetFormatPr defaultColWidth="0" defaultRowHeight="13.5" zeroHeight="1"/>
  <cols>
    <col min="1" max="1" width="10.125" style="127" bestFit="1" customWidth="1"/>
    <col min="2" max="5" width="9.125" style="127" customWidth="1"/>
    <col min="6" max="6" width="8" style="127" bestFit="1" customWidth="1"/>
    <col min="7" max="7" width="5.625" style="127" hidden="1" customWidth="1"/>
    <col min="8" max="9" width="7" style="127" hidden="1" customWidth="1"/>
    <col min="10" max="10" width="8" style="127" hidden="1" customWidth="1"/>
    <col min="11" max="16384" width="9.125" style="131" hidden="1"/>
  </cols>
  <sheetData>
    <row r="1" spans="1:10" ht="25.5">
      <c r="A1" s="128" t="s">
        <v>83</v>
      </c>
      <c r="B1" s="129"/>
      <c r="C1" s="129"/>
      <c r="D1" s="129"/>
      <c r="E1" s="129"/>
      <c r="F1" s="129"/>
      <c r="G1" s="130"/>
      <c r="H1" s="130"/>
      <c r="I1" s="130"/>
      <c r="J1" s="130"/>
    </row>
    <row r="2" spans="1:10">
      <c r="A2" s="219" t="s">
        <v>84</v>
      </c>
      <c r="B2" s="219"/>
      <c r="C2" s="219"/>
      <c r="D2" s="219"/>
      <c r="E2" s="219"/>
      <c r="F2" s="219"/>
      <c r="G2" s="130"/>
      <c r="H2" s="130"/>
      <c r="I2" s="130"/>
      <c r="J2" s="130"/>
    </row>
    <row r="3" spans="1:10">
      <c r="A3" s="219"/>
      <c r="B3" s="219"/>
      <c r="C3" s="219"/>
      <c r="D3" s="219"/>
      <c r="E3" s="219"/>
      <c r="F3" s="219"/>
      <c r="G3" s="130"/>
      <c r="H3" s="130"/>
      <c r="I3" s="130"/>
      <c r="J3" s="130"/>
    </row>
    <row r="4" spans="1:10">
      <c r="A4" s="220"/>
      <c r="B4" s="220"/>
      <c r="C4" s="220"/>
      <c r="D4" s="220"/>
      <c r="E4" s="220"/>
      <c r="F4" s="220"/>
      <c r="G4" s="130"/>
      <c r="H4" s="130"/>
      <c r="I4" s="130"/>
      <c r="J4" s="130"/>
    </row>
    <row r="5" spans="1:10">
      <c r="A5" s="220"/>
      <c r="B5" s="220"/>
      <c r="C5" s="220"/>
      <c r="D5" s="220"/>
      <c r="E5" s="220"/>
      <c r="F5" s="220"/>
      <c r="G5" s="130"/>
      <c r="H5" s="130"/>
      <c r="I5" s="130"/>
      <c r="J5" s="130"/>
    </row>
    <row r="6" spans="1:10">
      <c r="A6" s="220"/>
      <c r="B6" s="220"/>
      <c r="C6" s="220"/>
      <c r="D6" s="220"/>
      <c r="E6" s="220"/>
      <c r="F6" s="220"/>
      <c r="G6" s="130"/>
      <c r="H6" s="130"/>
      <c r="I6" s="130"/>
      <c r="J6" s="130"/>
    </row>
    <row r="7" spans="1:10">
      <c r="A7" s="132" t="s">
        <v>127</v>
      </c>
      <c r="B7" s="133"/>
      <c r="C7" s="133"/>
      <c r="D7" s="133"/>
      <c r="E7" s="133"/>
      <c r="F7" s="133"/>
      <c r="G7" s="130"/>
      <c r="H7" s="130"/>
      <c r="I7" s="130"/>
      <c r="J7" s="130"/>
    </row>
    <row r="8" spans="1:10" hidden="1">
      <c r="A8" s="134" t="s">
        <v>123</v>
      </c>
      <c r="B8" s="135">
        <f>IF(Data!C12="random",1,0)</f>
        <v>0</v>
      </c>
      <c r="C8" s="133"/>
      <c r="D8" s="133"/>
      <c r="E8" s="133"/>
      <c r="F8" s="133"/>
      <c r="G8" s="130"/>
      <c r="H8" s="130"/>
      <c r="I8" s="130"/>
      <c r="J8" s="130"/>
    </row>
    <row r="9" spans="1:10" hidden="1">
      <c r="A9" s="134" t="s">
        <v>15</v>
      </c>
      <c r="B9" s="136">
        <v>0.1</v>
      </c>
      <c r="C9" s="133"/>
      <c r="D9" s="133"/>
      <c r="E9" s="133"/>
      <c r="F9" s="133"/>
      <c r="G9" s="130"/>
      <c r="H9" s="130"/>
      <c r="I9" s="130"/>
      <c r="J9" s="130"/>
    </row>
    <row r="10" spans="1:10">
      <c r="A10" s="137" t="s">
        <v>129</v>
      </c>
      <c r="B10" s="137"/>
      <c r="C10" s="147" t="s">
        <v>196</v>
      </c>
      <c r="D10" s="138"/>
      <c r="E10" s="138"/>
      <c r="F10" s="138"/>
      <c r="G10" s="130"/>
      <c r="H10" s="130"/>
      <c r="I10" s="130"/>
      <c r="J10" s="130"/>
    </row>
    <row r="11" spans="1:10">
      <c r="A11" s="218" t="s">
        <v>85</v>
      </c>
      <c r="B11" s="218"/>
      <c r="C11" s="218"/>
      <c r="D11" s="218"/>
      <c r="E11" s="218"/>
      <c r="F11" s="218"/>
      <c r="G11" s="130"/>
      <c r="H11" s="130"/>
      <c r="I11" s="130"/>
      <c r="J11" s="130"/>
    </row>
    <row r="12" spans="1:10">
      <c r="A12" s="139" t="s">
        <v>4</v>
      </c>
      <c r="B12" s="139" t="s">
        <v>5</v>
      </c>
      <c r="C12" s="139" t="s">
        <v>0</v>
      </c>
      <c r="D12" s="139" t="s">
        <v>1</v>
      </c>
      <c r="E12" s="139" t="s">
        <v>2</v>
      </c>
      <c r="F12" s="139" t="s">
        <v>3</v>
      </c>
      <c r="G12" s="139" t="s">
        <v>14</v>
      </c>
      <c r="H12" s="139" t="s">
        <v>16</v>
      </c>
      <c r="I12" s="139" t="s">
        <v>17</v>
      </c>
      <c r="J12" s="139" t="s">
        <v>18</v>
      </c>
    </row>
    <row r="13" spans="1:10">
      <c r="A13" s="145"/>
      <c r="B13" s="146"/>
      <c r="C13" s="145"/>
      <c r="D13" s="145"/>
      <c r="E13" s="145"/>
      <c r="F13" s="145"/>
      <c r="G13" s="131">
        <v>106</v>
      </c>
      <c r="H13" s="141">
        <f>C13</f>
        <v>0</v>
      </c>
      <c r="I13" s="141">
        <f>IF(G13="hi",D13,E13)</f>
        <v>0</v>
      </c>
      <c r="J13" s="141">
        <f t="shared" ref="J13" si="0">IF(G13="hi",E13,D13)</f>
        <v>0</v>
      </c>
    </row>
    <row r="14" spans="1:10">
      <c r="A14" s="145"/>
      <c r="B14" s="146"/>
      <c r="C14" s="145"/>
      <c r="D14" s="145"/>
      <c r="E14" s="145"/>
      <c r="F14" s="145"/>
      <c r="G14" s="131">
        <v>142</v>
      </c>
      <c r="H14" s="141">
        <f t="shared" ref="H14:H77" si="1">C14</f>
        <v>0</v>
      </c>
      <c r="I14" s="141">
        <f t="shared" ref="I14:I77" si="2">IF(G14="hi",D14,E14)</f>
        <v>0</v>
      </c>
      <c r="J14" s="141">
        <f t="shared" ref="J14:J77" si="3">IF(G14="hi",E14,D14)</f>
        <v>0</v>
      </c>
    </row>
    <row r="15" spans="1:10">
      <c r="A15" s="145"/>
      <c r="B15" s="146"/>
      <c r="C15" s="145"/>
      <c r="D15" s="145"/>
      <c r="E15" s="145"/>
      <c r="F15" s="145"/>
      <c r="G15" s="131">
        <v>202</v>
      </c>
      <c r="H15" s="141">
        <f t="shared" si="1"/>
        <v>0</v>
      </c>
      <c r="I15" s="141">
        <f t="shared" si="2"/>
        <v>0</v>
      </c>
      <c r="J15" s="141">
        <f t="shared" si="3"/>
        <v>0</v>
      </c>
    </row>
    <row r="16" spans="1:10">
      <c r="A16" s="145"/>
      <c r="B16" s="146"/>
      <c r="C16" s="145"/>
      <c r="D16" s="145"/>
      <c r="E16" s="145"/>
      <c r="F16" s="145"/>
      <c r="G16" s="131">
        <v>103</v>
      </c>
      <c r="H16" s="141">
        <f t="shared" si="1"/>
        <v>0</v>
      </c>
      <c r="I16" s="141">
        <f t="shared" si="2"/>
        <v>0</v>
      </c>
      <c r="J16" s="141">
        <f t="shared" si="3"/>
        <v>0</v>
      </c>
    </row>
    <row r="17" spans="1:10">
      <c r="A17" s="145"/>
      <c r="B17" s="146"/>
      <c r="C17" s="145"/>
      <c r="D17" s="145"/>
      <c r="E17" s="145"/>
      <c r="F17" s="145"/>
      <c r="G17" s="131">
        <v>96</v>
      </c>
      <c r="H17" s="141">
        <f t="shared" si="1"/>
        <v>0</v>
      </c>
      <c r="I17" s="141">
        <f t="shared" si="2"/>
        <v>0</v>
      </c>
      <c r="J17" s="141">
        <f t="shared" si="3"/>
        <v>0</v>
      </c>
    </row>
    <row r="18" spans="1:10">
      <c r="A18" s="145"/>
      <c r="B18" s="146"/>
      <c r="C18" s="145"/>
      <c r="D18" s="145"/>
      <c r="E18" s="145"/>
      <c r="F18" s="145"/>
      <c r="G18" s="131">
        <v>70</v>
      </c>
      <c r="H18" s="141">
        <f t="shared" si="1"/>
        <v>0</v>
      </c>
      <c r="I18" s="141">
        <f t="shared" si="2"/>
        <v>0</v>
      </c>
      <c r="J18" s="141">
        <f t="shared" si="3"/>
        <v>0</v>
      </c>
    </row>
    <row r="19" spans="1:10">
      <c r="A19" s="145"/>
      <c r="B19" s="146"/>
      <c r="C19" s="145"/>
      <c r="D19" s="145"/>
      <c r="E19" s="145"/>
      <c r="F19" s="145"/>
      <c r="G19" s="131">
        <v>73</v>
      </c>
      <c r="H19" s="141">
        <f t="shared" si="1"/>
        <v>0</v>
      </c>
      <c r="I19" s="141">
        <f t="shared" si="2"/>
        <v>0</v>
      </c>
      <c r="J19" s="141">
        <f t="shared" si="3"/>
        <v>0</v>
      </c>
    </row>
    <row r="20" spans="1:10">
      <c r="A20" s="145"/>
      <c r="B20" s="146"/>
      <c r="C20" s="145"/>
      <c r="D20" s="145"/>
      <c r="E20" s="145"/>
      <c r="F20" s="145"/>
      <c r="G20" s="131">
        <v>95</v>
      </c>
      <c r="H20" s="141">
        <f t="shared" si="1"/>
        <v>0</v>
      </c>
      <c r="I20" s="141">
        <f t="shared" si="2"/>
        <v>0</v>
      </c>
      <c r="J20" s="141">
        <f t="shared" si="3"/>
        <v>0</v>
      </c>
    </row>
    <row r="21" spans="1:10">
      <c r="A21" s="145"/>
      <c r="B21" s="146"/>
      <c r="C21" s="145"/>
      <c r="D21" s="145"/>
      <c r="E21" s="145"/>
      <c r="F21" s="145"/>
      <c r="G21" s="131">
        <v>280</v>
      </c>
      <c r="H21" s="141">
        <f t="shared" si="1"/>
        <v>0</v>
      </c>
      <c r="I21" s="141">
        <f t="shared" si="2"/>
        <v>0</v>
      </c>
      <c r="J21" s="141">
        <f t="shared" si="3"/>
        <v>0</v>
      </c>
    </row>
    <row r="22" spans="1:10">
      <c r="A22" s="145"/>
      <c r="B22" s="146"/>
      <c r="C22" s="145"/>
      <c r="D22" s="145"/>
      <c r="E22" s="145"/>
      <c r="F22" s="145"/>
      <c r="G22" s="131">
        <v>264</v>
      </c>
      <c r="H22" s="141">
        <f t="shared" si="1"/>
        <v>0</v>
      </c>
      <c r="I22" s="141">
        <f t="shared" si="2"/>
        <v>0</v>
      </c>
      <c r="J22" s="141">
        <f t="shared" si="3"/>
        <v>0</v>
      </c>
    </row>
    <row r="23" spans="1:10">
      <c r="A23" s="145"/>
      <c r="B23" s="146"/>
      <c r="C23" s="145"/>
      <c r="D23" s="145"/>
      <c r="E23" s="145"/>
      <c r="F23" s="145"/>
      <c r="G23" s="131">
        <v>238</v>
      </c>
      <c r="H23" s="141">
        <f t="shared" si="1"/>
        <v>0</v>
      </c>
      <c r="I23" s="141">
        <f t="shared" si="2"/>
        <v>0</v>
      </c>
      <c r="J23" s="141">
        <f t="shared" si="3"/>
        <v>0</v>
      </c>
    </row>
    <row r="24" spans="1:10">
      <c r="A24" s="145"/>
      <c r="B24" s="146"/>
      <c r="C24" s="145"/>
      <c r="D24" s="145"/>
      <c r="E24" s="145"/>
      <c r="F24" s="145"/>
      <c r="G24" s="131">
        <v>192</v>
      </c>
      <c r="H24" s="141">
        <f t="shared" si="1"/>
        <v>0</v>
      </c>
      <c r="I24" s="141">
        <f t="shared" si="2"/>
        <v>0</v>
      </c>
      <c r="J24" s="141">
        <f t="shared" si="3"/>
        <v>0</v>
      </c>
    </row>
    <row r="25" spans="1:10">
      <c r="A25" s="145"/>
      <c r="B25" s="146"/>
      <c r="C25" s="145"/>
      <c r="D25" s="145"/>
      <c r="E25" s="145"/>
      <c r="F25" s="145"/>
      <c r="G25" s="131">
        <v>181</v>
      </c>
      <c r="H25" s="141">
        <f t="shared" si="1"/>
        <v>0</v>
      </c>
      <c r="I25" s="141">
        <f t="shared" si="2"/>
        <v>0</v>
      </c>
      <c r="J25" s="141">
        <f t="shared" si="3"/>
        <v>0</v>
      </c>
    </row>
    <row r="26" spans="1:10">
      <c r="A26" s="145"/>
      <c r="B26" s="146"/>
      <c r="C26" s="145"/>
      <c r="D26" s="145"/>
      <c r="E26" s="145"/>
      <c r="F26" s="145"/>
      <c r="G26" s="131">
        <v>302</v>
      </c>
      <c r="H26" s="141">
        <f t="shared" si="1"/>
        <v>0</v>
      </c>
      <c r="I26" s="141">
        <f t="shared" si="2"/>
        <v>0</v>
      </c>
      <c r="J26" s="141">
        <f t="shared" si="3"/>
        <v>0</v>
      </c>
    </row>
    <row r="27" spans="1:10">
      <c r="A27" s="145"/>
      <c r="B27" s="146"/>
      <c r="C27" s="145"/>
      <c r="D27" s="145"/>
      <c r="E27" s="145"/>
      <c r="F27" s="145"/>
      <c r="G27" s="131">
        <v>149</v>
      </c>
      <c r="H27" s="141">
        <f t="shared" si="1"/>
        <v>0</v>
      </c>
      <c r="I27" s="141">
        <f t="shared" si="2"/>
        <v>0</v>
      </c>
      <c r="J27" s="141">
        <f t="shared" si="3"/>
        <v>0</v>
      </c>
    </row>
    <row r="28" spans="1:10">
      <c r="A28" s="145"/>
      <c r="B28" s="146"/>
      <c r="C28" s="145"/>
      <c r="D28" s="145"/>
      <c r="E28" s="145"/>
      <c r="F28" s="145"/>
      <c r="G28" s="131">
        <v>177</v>
      </c>
      <c r="H28" s="141">
        <f t="shared" si="1"/>
        <v>0</v>
      </c>
      <c r="I28" s="141">
        <f t="shared" si="2"/>
        <v>0</v>
      </c>
      <c r="J28" s="141">
        <f t="shared" si="3"/>
        <v>0</v>
      </c>
    </row>
    <row r="29" spans="1:10">
      <c r="A29" s="145"/>
      <c r="B29" s="146"/>
      <c r="C29" s="145"/>
      <c r="D29" s="145"/>
      <c r="E29" s="145"/>
      <c r="F29" s="145"/>
      <c r="G29" s="131">
        <v>200</v>
      </c>
      <c r="H29" s="141">
        <f t="shared" si="1"/>
        <v>0</v>
      </c>
      <c r="I29" s="141">
        <f t="shared" si="2"/>
        <v>0</v>
      </c>
      <c r="J29" s="141">
        <f t="shared" si="3"/>
        <v>0</v>
      </c>
    </row>
    <row r="30" spans="1:10">
      <c r="A30" s="145"/>
      <c r="B30" s="146"/>
      <c r="C30" s="145"/>
      <c r="D30" s="145"/>
      <c r="E30" s="145"/>
      <c r="F30" s="145"/>
      <c r="G30" s="131">
        <v>244</v>
      </c>
      <c r="H30" s="141">
        <f t="shared" si="1"/>
        <v>0</v>
      </c>
      <c r="I30" s="141">
        <f t="shared" si="2"/>
        <v>0</v>
      </c>
      <c r="J30" s="141">
        <f t="shared" si="3"/>
        <v>0</v>
      </c>
    </row>
    <row r="31" spans="1:10">
      <c r="A31" s="145"/>
      <c r="B31" s="146"/>
      <c r="C31" s="145"/>
      <c r="D31" s="145"/>
      <c r="E31" s="145"/>
      <c r="F31" s="145"/>
      <c r="G31" s="131">
        <v>224</v>
      </c>
      <c r="H31" s="141">
        <f t="shared" si="1"/>
        <v>0</v>
      </c>
      <c r="I31" s="141">
        <f t="shared" si="2"/>
        <v>0</v>
      </c>
      <c r="J31" s="141">
        <f t="shared" si="3"/>
        <v>0</v>
      </c>
    </row>
    <row r="32" spans="1:10">
      <c r="A32" s="145"/>
      <c r="B32" s="146"/>
      <c r="C32" s="145"/>
      <c r="D32" s="145"/>
      <c r="E32" s="145"/>
      <c r="F32" s="145"/>
      <c r="G32" s="131">
        <v>165</v>
      </c>
      <c r="H32" s="141">
        <f t="shared" si="1"/>
        <v>0</v>
      </c>
      <c r="I32" s="141">
        <f t="shared" si="2"/>
        <v>0</v>
      </c>
      <c r="J32" s="141">
        <f t="shared" si="3"/>
        <v>0</v>
      </c>
    </row>
    <row r="33" spans="1:10">
      <c r="A33" s="145"/>
      <c r="B33" s="146"/>
      <c r="C33" s="145"/>
      <c r="D33" s="145"/>
      <c r="E33" s="145"/>
      <c r="F33" s="145"/>
      <c r="G33" s="131">
        <v>218</v>
      </c>
      <c r="H33" s="141">
        <f t="shared" si="1"/>
        <v>0</v>
      </c>
      <c r="I33" s="141">
        <f t="shared" si="2"/>
        <v>0</v>
      </c>
      <c r="J33" s="141">
        <f t="shared" si="3"/>
        <v>0</v>
      </c>
    </row>
    <row r="34" spans="1:10">
      <c r="A34" s="145"/>
      <c r="B34" s="146"/>
      <c r="C34" s="145"/>
      <c r="D34" s="145"/>
      <c r="E34" s="145"/>
      <c r="F34" s="145"/>
      <c r="G34" s="131">
        <v>152</v>
      </c>
      <c r="H34" s="141">
        <f t="shared" si="1"/>
        <v>0</v>
      </c>
      <c r="I34" s="141">
        <f t="shared" si="2"/>
        <v>0</v>
      </c>
      <c r="J34" s="141">
        <f t="shared" si="3"/>
        <v>0</v>
      </c>
    </row>
    <row r="35" spans="1:10">
      <c r="A35" s="145"/>
      <c r="B35" s="146"/>
      <c r="C35" s="145"/>
      <c r="D35" s="145"/>
      <c r="E35" s="145"/>
      <c r="F35" s="145"/>
      <c r="G35" s="131">
        <v>112</v>
      </c>
      <c r="H35" s="141">
        <f t="shared" si="1"/>
        <v>0</v>
      </c>
      <c r="I35" s="141">
        <f t="shared" si="2"/>
        <v>0</v>
      </c>
      <c r="J35" s="141">
        <f t="shared" si="3"/>
        <v>0</v>
      </c>
    </row>
    <row r="36" spans="1:10">
      <c r="A36" s="145"/>
      <c r="B36" s="146"/>
      <c r="C36" s="145"/>
      <c r="D36" s="145"/>
      <c r="E36" s="145"/>
      <c r="F36" s="145"/>
      <c r="G36" s="131">
        <v>199</v>
      </c>
      <c r="H36" s="141">
        <f t="shared" si="1"/>
        <v>0</v>
      </c>
      <c r="I36" s="141">
        <f t="shared" si="2"/>
        <v>0</v>
      </c>
      <c r="J36" s="141">
        <f t="shared" si="3"/>
        <v>0</v>
      </c>
    </row>
    <row r="37" spans="1:10">
      <c r="A37" s="145"/>
      <c r="B37" s="146"/>
      <c r="C37" s="145"/>
      <c r="D37" s="145"/>
      <c r="E37" s="145"/>
      <c r="F37" s="145"/>
      <c r="G37" s="131">
        <v>321</v>
      </c>
      <c r="H37" s="141">
        <f t="shared" si="1"/>
        <v>0</v>
      </c>
      <c r="I37" s="141">
        <f t="shared" si="2"/>
        <v>0</v>
      </c>
      <c r="J37" s="141">
        <f t="shared" si="3"/>
        <v>0</v>
      </c>
    </row>
    <row r="38" spans="1:10">
      <c r="A38" s="145"/>
      <c r="B38" s="146"/>
      <c r="C38" s="145"/>
      <c r="D38" s="145"/>
      <c r="E38" s="145"/>
      <c r="F38" s="145"/>
      <c r="G38" s="131">
        <v>280</v>
      </c>
      <c r="H38" s="141">
        <f t="shared" si="1"/>
        <v>0</v>
      </c>
      <c r="I38" s="141">
        <f t="shared" si="2"/>
        <v>0</v>
      </c>
      <c r="J38" s="141">
        <f t="shared" si="3"/>
        <v>0</v>
      </c>
    </row>
    <row r="39" spans="1:10">
      <c r="A39" s="145"/>
      <c r="B39" s="146"/>
      <c r="C39" s="145"/>
      <c r="D39" s="145"/>
      <c r="E39" s="145"/>
      <c r="F39" s="145"/>
      <c r="G39" s="131">
        <v>306</v>
      </c>
      <c r="H39" s="141">
        <f t="shared" si="1"/>
        <v>0</v>
      </c>
      <c r="I39" s="141">
        <f t="shared" si="2"/>
        <v>0</v>
      </c>
      <c r="J39" s="141">
        <f t="shared" si="3"/>
        <v>0</v>
      </c>
    </row>
    <row r="40" spans="1:10">
      <c r="A40" s="145"/>
      <c r="B40" s="146"/>
      <c r="C40" s="145"/>
      <c r="D40" s="145"/>
      <c r="E40" s="145"/>
      <c r="F40" s="145"/>
      <c r="G40" s="131">
        <v>246</v>
      </c>
      <c r="H40" s="141">
        <f t="shared" si="1"/>
        <v>0</v>
      </c>
      <c r="I40" s="141">
        <f t="shared" si="2"/>
        <v>0</v>
      </c>
      <c r="J40" s="141">
        <f t="shared" si="3"/>
        <v>0</v>
      </c>
    </row>
    <row r="41" spans="1:10">
      <c r="A41" s="145"/>
      <c r="B41" s="146"/>
      <c r="C41" s="145"/>
      <c r="D41" s="145"/>
      <c r="E41" s="145"/>
      <c r="F41" s="145"/>
      <c r="G41" s="131">
        <v>376</v>
      </c>
      <c r="H41" s="141">
        <f t="shared" si="1"/>
        <v>0</v>
      </c>
      <c r="I41" s="141">
        <f t="shared" si="2"/>
        <v>0</v>
      </c>
      <c r="J41" s="141">
        <f t="shared" si="3"/>
        <v>0</v>
      </c>
    </row>
    <row r="42" spans="1:10">
      <c r="A42" s="145"/>
      <c r="B42" s="146"/>
      <c r="C42" s="145"/>
      <c r="D42" s="145"/>
      <c r="E42" s="145"/>
      <c r="F42" s="145"/>
      <c r="G42" s="131">
        <v>184</v>
      </c>
      <c r="H42" s="141">
        <f t="shared" si="1"/>
        <v>0</v>
      </c>
      <c r="I42" s="141">
        <f t="shared" si="2"/>
        <v>0</v>
      </c>
      <c r="J42" s="141">
        <f t="shared" si="3"/>
        <v>0</v>
      </c>
    </row>
    <row r="43" spans="1:10">
      <c r="A43" s="145"/>
      <c r="B43" s="146"/>
      <c r="C43" s="145"/>
      <c r="D43" s="145"/>
      <c r="E43" s="145"/>
      <c r="F43" s="145"/>
      <c r="G43" s="131">
        <v>338</v>
      </c>
      <c r="H43" s="141">
        <f t="shared" si="1"/>
        <v>0</v>
      </c>
      <c r="I43" s="141">
        <f t="shared" si="2"/>
        <v>0</v>
      </c>
      <c r="J43" s="141">
        <f t="shared" si="3"/>
        <v>0</v>
      </c>
    </row>
    <row r="44" spans="1:10">
      <c r="A44" s="145"/>
      <c r="B44" s="146"/>
      <c r="C44" s="145"/>
      <c r="D44" s="145"/>
      <c r="E44" s="145"/>
      <c r="F44" s="145"/>
      <c r="G44" s="131">
        <v>448</v>
      </c>
      <c r="H44" s="141">
        <f t="shared" si="1"/>
        <v>0</v>
      </c>
      <c r="I44" s="141">
        <f t="shared" si="2"/>
        <v>0</v>
      </c>
      <c r="J44" s="141">
        <f t="shared" si="3"/>
        <v>0</v>
      </c>
    </row>
    <row r="45" spans="1:10">
      <c r="A45" s="145"/>
      <c r="B45" s="146"/>
      <c r="C45" s="145"/>
      <c r="D45" s="145"/>
      <c r="E45" s="145"/>
      <c r="F45" s="145"/>
      <c r="G45" s="131">
        <v>378</v>
      </c>
      <c r="H45" s="141">
        <f t="shared" si="1"/>
        <v>0</v>
      </c>
      <c r="I45" s="141">
        <f t="shared" si="2"/>
        <v>0</v>
      </c>
      <c r="J45" s="141">
        <f t="shared" si="3"/>
        <v>0</v>
      </c>
    </row>
    <row r="46" spans="1:10">
      <c r="A46" s="145"/>
      <c r="B46" s="146"/>
      <c r="C46" s="145"/>
      <c r="D46" s="145"/>
      <c r="E46" s="145"/>
      <c r="F46" s="145"/>
      <c r="G46" s="131">
        <v>267</v>
      </c>
      <c r="H46" s="141">
        <f t="shared" si="1"/>
        <v>0</v>
      </c>
      <c r="I46" s="141">
        <f t="shared" si="2"/>
        <v>0</v>
      </c>
      <c r="J46" s="141">
        <f t="shared" si="3"/>
        <v>0</v>
      </c>
    </row>
    <row r="47" spans="1:10">
      <c r="A47" s="145"/>
      <c r="B47" s="146"/>
      <c r="C47" s="145"/>
      <c r="D47" s="145"/>
      <c r="E47" s="145"/>
      <c r="F47" s="145"/>
      <c r="G47" s="131">
        <v>311</v>
      </c>
      <c r="H47" s="141">
        <f t="shared" si="1"/>
        <v>0</v>
      </c>
      <c r="I47" s="141">
        <f t="shared" si="2"/>
        <v>0</v>
      </c>
      <c r="J47" s="141">
        <f t="shared" si="3"/>
        <v>0</v>
      </c>
    </row>
    <row r="48" spans="1:10">
      <c r="A48" s="145"/>
      <c r="B48" s="146"/>
      <c r="C48" s="145"/>
      <c r="D48" s="145"/>
      <c r="E48" s="145"/>
      <c r="F48" s="145"/>
      <c r="G48" s="131">
        <v>351</v>
      </c>
      <c r="H48" s="141">
        <f t="shared" si="1"/>
        <v>0</v>
      </c>
      <c r="I48" s="141">
        <f t="shared" si="2"/>
        <v>0</v>
      </c>
      <c r="J48" s="141">
        <f t="shared" si="3"/>
        <v>0</v>
      </c>
    </row>
    <row r="49" spans="1:10">
      <c r="A49" s="145"/>
      <c r="B49" s="146"/>
      <c r="C49" s="145"/>
      <c r="D49" s="145"/>
      <c r="E49" s="145"/>
      <c r="F49" s="145"/>
      <c r="G49" s="131">
        <v>405</v>
      </c>
      <c r="H49" s="141">
        <f t="shared" si="1"/>
        <v>0</v>
      </c>
      <c r="I49" s="141">
        <f t="shared" si="2"/>
        <v>0</v>
      </c>
      <c r="J49" s="141">
        <f t="shared" si="3"/>
        <v>0</v>
      </c>
    </row>
    <row r="50" spans="1:10">
      <c r="A50" s="145"/>
      <c r="B50" s="146"/>
      <c r="C50" s="145"/>
      <c r="D50" s="145"/>
      <c r="E50" s="145"/>
      <c r="F50" s="145"/>
      <c r="G50" s="131">
        <v>365</v>
      </c>
      <c r="H50" s="141">
        <f t="shared" si="1"/>
        <v>0</v>
      </c>
      <c r="I50" s="141">
        <f t="shared" si="2"/>
        <v>0</v>
      </c>
      <c r="J50" s="141">
        <f t="shared" si="3"/>
        <v>0</v>
      </c>
    </row>
    <row r="51" spans="1:10">
      <c r="A51" s="145"/>
      <c r="B51" s="146"/>
      <c r="C51" s="145"/>
      <c r="D51" s="145"/>
      <c r="E51" s="145"/>
      <c r="F51" s="145"/>
      <c r="G51" s="131">
        <v>344</v>
      </c>
      <c r="H51" s="141">
        <f t="shared" si="1"/>
        <v>0</v>
      </c>
      <c r="I51" s="141">
        <f t="shared" si="2"/>
        <v>0</v>
      </c>
      <c r="J51" s="141">
        <f t="shared" si="3"/>
        <v>0</v>
      </c>
    </row>
    <row r="52" spans="1:10">
      <c r="A52" s="145"/>
      <c r="B52" s="146"/>
      <c r="C52" s="145"/>
      <c r="D52" s="145"/>
      <c r="E52" s="145"/>
      <c r="F52" s="145"/>
      <c r="G52" s="131">
        <v>397</v>
      </c>
      <c r="H52" s="141">
        <f t="shared" si="1"/>
        <v>0</v>
      </c>
      <c r="I52" s="141">
        <f t="shared" si="2"/>
        <v>0</v>
      </c>
      <c r="J52" s="141">
        <f t="shared" si="3"/>
        <v>0</v>
      </c>
    </row>
    <row r="53" spans="1:10">
      <c r="A53" s="145"/>
      <c r="B53" s="146"/>
      <c r="C53" s="145"/>
      <c r="D53" s="145"/>
      <c r="E53" s="145"/>
      <c r="F53" s="145"/>
      <c r="G53" s="131">
        <v>533</v>
      </c>
      <c r="H53" s="141">
        <f t="shared" si="1"/>
        <v>0</v>
      </c>
      <c r="I53" s="141">
        <f t="shared" si="2"/>
        <v>0</v>
      </c>
      <c r="J53" s="141">
        <f t="shared" si="3"/>
        <v>0</v>
      </c>
    </row>
    <row r="54" spans="1:10">
      <c r="A54" s="145"/>
      <c r="B54" s="146"/>
      <c r="C54" s="145"/>
      <c r="D54" s="145"/>
      <c r="E54" s="145"/>
      <c r="F54" s="145"/>
      <c r="G54" s="131">
        <v>535</v>
      </c>
      <c r="H54" s="141">
        <f t="shared" si="1"/>
        <v>0</v>
      </c>
      <c r="I54" s="141">
        <f t="shared" si="2"/>
        <v>0</v>
      </c>
      <c r="J54" s="141">
        <f t="shared" si="3"/>
        <v>0</v>
      </c>
    </row>
    <row r="55" spans="1:10">
      <c r="A55" s="145"/>
      <c r="B55" s="146"/>
      <c r="C55" s="145"/>
      <c r="D55" s="145"/>
      <c r="E55" s="145"/>
      <c r="F55" s="145"/>
      <c r="G55" s="142">
        <v>1187</v>
      </c>
      <c r="H55" s="141">
        <f t="shared" si="1"/>
        <v>0</v>
      </c>
      <c r="I55" s="141">
        <f t="shared" si="2"/>
        <v>0</v>
      </c>
      <c r="J55" s="141">
        <f t="shared" si="3"/>
        <v>0</v>
      </c>
    </row>
    <row r="56" spans="1:10">
      <c r="A56" s="145"/>
      <c r="B56" s="146"/>
      <c r="C56" s="145"/>
      <c r="D56" s="145"/>
      <c r="E56" s="145"/>
      <c r="F56" s="145"/>
      <c r="G56" s="131">
        <v>640</v>
      </c>
      <c r="H56" s="141">
        <f t="shared" si="1"/>
        <v>0</v>
      </c>
      <c r="I56" s="141">
        <f t="shared" si="2"/>
        <v>0</v>
      </c>
      <c r="J56" s="141">
        <f t="shared" si="3"/>
        <v>0</v>
      </c>
    </row>
    <row r="57" spans="1:10">
      <c r="A57" s="145"/>
      <c r="B57" s="146"/>
      <c r="C57" s="145"/>
      <c r="D57" s="145"/>
      <c r="E57" s="145"/>
      <c r="F57" s="145"/>
      <c r="G57" s="131">
        <v>441</v>
      </c>
      <c r="H57" s="141">
        <f t="shared" si="1"/>
        <v>0</v>
      </c>
      <c r="I57" s="141">
        <f t="shared" si="2"/>
        <v>0</v>
      </c>
      <c r="J57" s="141">
        <f t="shared" si="3"/>
        <v>0</v>
      </c>
    </row>
    <row r="58" spans="1:10">
      <c r="A58" s="145"/>
      <c r="B58" s="146"/>
      <c r="C58" s="145"/>
      <c r="D58" s="145"/>
      <c r="E58" s="145"/>
      <c r="F58" s="145"/>
      <c r="G58" s="131">
        <v>353</v>
      </c>
      <c r="H58" s="141">
        <f t="shared" si="1"/>
        <v>0</v>
      </c>
      <c r="I58" s="141">
        <f t="shared" si="2"/>
        <v>0</v>
      </c>
      <c r="J58" s="141">
        <f t="shared" si="3"/>
        <v>0</v>
      </c>
    </row>
    <row r="59" spans="1:10">
      <c r="A59" s="145"/>
      <c r="B59" s="146"/>
      <c r="C59" s="145"/>
      <c r="D59" s="145"/>
      <c r="E59" s="145"/>
      <c r="F59" s="145"/>
      <c r="G59" s="131">
        <v>247</v>
      </c>
      <c r="H59" s="141">
        <f t="shared" si="1"/>
        <v>0</v>
      </c>
      <c r="I59" s="141">
        <f t="shared" si="2"/>
        <v>0</v>
      </c>
      <c r="J59" s="141">
        <f t="shared" si="3"/>
        <v>0</v>
      </c>
    </row>
    <row r="60" spans="1:10">
      <c r="A60" s="145"/>
      <c r="B60" s="146"/>
      <c r="C60" s="145"/>
      <c r="D60" s="145"/>
      <c r="E60" s="145"/>
      <c r="F60" s="145"/>
      <c r="G60" s="131">
        <v>415</v>
      </c>
      <c r="H60" s="141">
        <f t="shared" si="1"/>
        <v>0</v>
      </c>
      <c r="I60" s="141">
        <f t="shared" si="2"/>
        <v>0</v>
      </c>
      <c r="J60" s="141">
        <f t="shared" si="3"/>
        <v>0</v>
      </c>
    </row>
    <row r="61" spans="1:10">
      <c r="A61" s="145"/>
      <c r="B61" s="146"/>
      <c r="C61" s="145"/>
      <c r="D61" s="145"/>
      <c r="E61" s="145"/>
      <c r="F61" s="145"/>
      <c r="G61" s="131">
        <v>582</v>
      </c>
      <c r="H61" s="141">
        <f t="shared" si="1"/>
        <v>0</v>
      </c>
      <c r="I61" s="141">
        <f t="shared" si="2"/>
        <v>0</v>
      </c>
      <c r="J61" s="141">
        <f t="shared" si="3"/>
        <v>0</v>
      </c>
    </row>
    <row r="62" spans="1:10">
      <c r="A62" s="145"/>
      <c r="B62" s="146"/>
      <c r="C62" s="145"/>
      <c r="D62" s="145"/>
      <c r="E62" s="145"/>
      <c r="F62" s="145"/>
      <c r="G62" s="131">
        <v>615</v>
      </c>
      <c r="H62" s="141">
        <f t="shared" si="1"/>
        <v>0</v>
      </c>
      <c r="I62" s="141">
        <f t="shared" si="2"/>
        <v>0</v>
      </c>
      <c r="J62" s="141">
        <f t="shared" si="3"/>
        <v>0</v>
      </c>
    </row>
    <row r="63" spans="1:10">
      <c r="A63" s="145"/>
      <c r="B63" s="146"/>
      <c r="C63" s="145"/>
      <c r="D63" s="145"/>
      <c r="E63" s="145"/>
      <c r="F63" s="145"/>
      <c r="G63" s="131">
        <v>427</v>
      </c>
      <c r="H63" s="141">
        <f t="shared" si="1"/>
        <v>0</v>
      </c>
      <c r="I63" s="141">
        <f t="shared" si="2"/>
        <v>0</v>
      </c>
      <c r="J63" s="141">
        <f t="shared" si="3"/>
        <v>0</v>
      </c>
    </row>
    <row r="64" spans="1:10">
      <c r="A64" s="145"/>
      <c r="B64" s="146"/>
      <c r="C64" s="145"/>
      <c r="D64" s="145"/>
      <c r="E64" s="145"/>
      <c r="F64" s="145"/>
      <c r="G64" s="131">
        <v>513</v>
      </c>
      <c r="H64" s="141">
        <f t="shared" si="1"/>
        <v>0</v>
      </c>
      <c r="I64" s="141">
        <f t="shared" si="2"/>
        <v>0</v>
      </c>
      <c r="J64" s="141">
        <f t="shared" si="3"/>
        <v>0</v>
      </c>
    </row>
    <row r="65" spans="1:10">
      <c r="A65" s="145"/>
      <c r="B65" s="146"/>
      <c r="C65" s="145"/>
      <c r="D65" s="145"/>
      <c r="E65" s="145"/>
      <c r="F65" s="145"/>
      <c r="G65" s="131">
        <v>369</v>
      </c>
      <c r="H65" s="141">
        <f t="shared" si="1"/>
        <v>0</v>
      </c>
      <c r="I65" s="141">
        <f t="shared" si="2"/>
        <v>0</v>
      </c>
      <c r="J65" s="141">
        <f t="shared" si="3"/>
        <v>0</v>
      </c>
    </row>
    <row r="66" spans="1:10">
      <c r="A66" s="145"/>
      <c r="B66" s="146"/>
      <c r="C66" s="145"/>
      <c r="D66" s="145"/>
      <c r="E66" s="145"/>
      <c r="F66" s="145"/>
      <c r="G66" s="131">
        <v>178</v>
      </c>
      <c r="H66" s="141">
        <f t="shared" si="1"/>
        <v>0</v>
      </c>
      <c r="I66" s="141">
        <f t="shared" si="2"/>
        <v>0</v>
      </c>
      <c r="J66" s="141">
        <f t="shared" si="3"/>
        <v>0</v>
      </c>
    </row>
    <row r="67" spans="1:10">
      <c r="A67" s="145"/>
      <c r="B67" s="146"/>
      <c r="C67" s="145"/>
      <c r="D67" s="145"/>
      <c r="E67" s="145"/>
      <c r="F67" s="145"/>
      <c r="G67" s="131">
        <v>272</v>
      </c>
      <c r="H67" s="141">
        <f t="shared" si="1"/>
        <v>0</v>
      </c>
      <c r="I67" s="141">
        <f t="shared" si="2"/>
        <v>0</v>
      </c>
      <c r="J67" s="141">
        <f t="shared" si="3"/>
        <v>0</v>
      </c>
    </row>
    <row r="68" spans="1:10">
      <c r="A68" s="145"/>
      <c r="B68" s="146"/>
      <c r="C68" s="145"/>
      <c r="D68" s="145"/>
      <c r="E68" s="145"/>
      <c r="F68" s="145"/>
      <c r="G68" s="131">
        <v>181</v>
      </c>
      <c r="H68" s="141">
        <f t="shared" si="1"/>
        <v>0</v>
      </c>
      <c r="I68" s="141">
        <f t="shared" si="2"/>
        <v>0</v>
      </c>
      <c r="J68" s="141">
        <f t="shared" si="3"/>
        <v>0</v>
      </c>
    </row>
    <row r="69" spans="1:10">
      <c r="A69" s="145"/>
      <c r="B69" s="146"/>
      <c r="C69" s="145"/>
      <c r="D69" s="145"/>
      <c r="E69" s="145"/>
      <c r="F69" s="145"/>
      <c r="G69" s="131">
        <v>184</v>
      </c>
      <c r="H69" s="141">
        <f t="shared" si="1"/>
        <v>0</v>
      </c>
      <c r="I69" s="141">
        <f t="shared" si="2"/>
        <v>0</v>
      </c>
      <c r="J69" s="141">
        <f t="shared" si="3"/>
        <v>0</v>
      </c>
    </row>
    <row r="70" spans="1:10">
      <c r="A70" s="145"/>
      <c r="B70" s="146"/>
      <c r="C70" s="145"/>
      <c r="D70" s="145"/>
      <c r="E70" s="145"/>
      <c r="F70" s="145"/>
      <c r="G70" s="131">
        <v>257</v>
      </c>
      <c r="H70" s="141">
        <f t="shared" si="1"/>
        <v>0</v>
      </c>
      <c r="I70" s="141">
        <f t="shared" si="2"/>
        <v>0</v>
      </c>
      <c r="J70" s="141">
        <f t="shared" si="3"/>
        <v>0</v>
      </c>
    </row>
    <row r="71" spans="1:10">
      <c r="A71" s="145"/>
      <c r="B71" s="146"/>
      <c r="C71" s="145"/>
      <c r="D71" s="145"/>
      <c r="E71" s="145"/>
      <c r="F71" s="145"/>
      <c r="G71" s="131">
        <v>284</v>
      </c>
      <c r="H71" s="141">
        <f t="shared" si="1"/>
        <v>0</v>
      </c>
      <c r="I71" s="141">
        <f t="shared" si="2"/>
        <v>0</v>
      </c>
      <c r="J71" s="141">
        <f t="shared" si="3"/>
        <v>0</v>
      </c>
    </row>
    <row r="72" spans="1:10">
      <c r="A72" s="145"/>
      <c r="B72" s="146"/>
      <c r="C72" s="145"/>
      <c r="D72" s="145"/>
      <c r="E72" s="145"/>
      <c r="F72" s="145"/>
      <c r="G72" s="131">
        <v>229</v>
      </c>
      <c r="H72" s="141">
        <f t="shared" si="1"/>
        <v>0</v>
      </c>
      <c r="I72" s="141">
        <f t="shared" si="2"/>
        <v>0</v>
      </c>
      <c r="J72" s="141">
        <f t="shared" si="3"/>
        <v>0</v>
      </c>
    </row>
    <row r="73" spans="1:10">
      <c r="A73" s="145"/>
      <c r="B73" s="146"/>
      <c r="C73" s="145"/>
      <c r="D73" s="145"/>
      <c r="E73" s="145"/>
      <c r="F73" s="145"/>
      <c r="G73" s="131">
        <v>138</v>
      </c>
      <c r="H73" s="141">
        <f t="shared" si="1"/>
        <v>0</v>
      </c>
      <c r="I73" s="141">
        <f t="shared" si="2"/>
        <v>0</v>
      </c>
      <c r="J73" s="141">
        <f t="shared" si="3"/>
        <v>0</v>
      </c>
    </row>
    <row r="74" spans="1:10">
      <c r="A74" s="145"/>
      <c r="B74" s="146"/>
      <c r="C74" s="145"/>
      <c r="D74" s="145"/>
      <c r="E74" s="145"/>
      <c r="F74" s="145"/>
      <c r="G74" s="131">
        <v>175</v>
      </c>
      <c r="H74" s="141">
        <f t="shared" si="1"/>
        <v>0</v>
      </c>
      <c r="I74" s="141">
        <f t="shared" si="2"/>
        <v>0</v>
      </c>
      <c r="J74" s="141">
        <f t="shared" si="3"/>
        <v>0</v>
      </c>
    </row>
    <row r="75" spans="1:10">
      <c r="A75" s="145"/>
      <c r="B75" s="146"/>
      <c r="C75" s="145"/>
      <c r="D75" s="145"/>
      <c r="E75" s="145"/>
      <c r="F75" s="145"/>
      <c r="G75" s="131">
        <v>233</v>
      </c>
      <c r="H75" s="141">
        <f t="shared" si="1"/>
        <v>0</v>
      </c>
      <c r="I75" s="141">
        <f t="shared" si="2"/>
        <v>0</v>
      </c>
      <c r="J75" s="141">
        <f t="shared" si="3"/>
        <v>0</v>
      </c>
    </row>
    <row r="76" spans="1:10">
      <c r="A76" s="145"/>
      <c r="B76" s="146"/>
      <c r="C76" s="145"/>
      <c r="D76" s="145"/>
      <c r="E76" s="145"/>
      <c r="F76" s="145"/>
      <c r="G76" s="131">
        <v>202</v>
      </c>
      <c r="H76" s="141">
        <f t="shared" si="1"/>
        <v>0</v>
      </c>
      <c r="I76" s="141">
        <f t="shared" si="2"/>
        <v>0</v>
      </c>
      <c r="J76" s="141">
        <f t="shared" si="3"/>
        <v>0</v>
      </c>
    </row>
    <row r="77" spans="1:10">
      <c r="A77" s="145"/>
      <c r="B77" s="146"/>
      <c r="C77" s="145"/>
      <c r="D77" s="145"/>
      <c r="E77" s="145"/>
      <c r="F77" s="145"/>
      <c r="G77" s="131">
        <v>153</v>
      </c>
      <c r="H77" s="141">
        <f t="shared" si="1"/>
        <v>0</v>
      </c>
      <c r="I77" s="141">
        <f t="shared" si="2"/>
        <v>0</v>
      </c>
      <c r="J77" s="141">
        <f t="shared" si="3"/>
        <v>0</v>
      </c>
    </row>
    <row r="78" spans="1:10">
      <c r="A78" s="145"/>
      <c r="B78" s="146"/>
      <c r="C78" s="145"/>
      <c r="D78" s="145"/>
      <c r="E78" s="145"/>
      <c r="F78" s="145"/>
      <c r="G78" s="131">
        <v>198</v>
      </c>
      <c r="H78" s="141">
        <f t="shared" ref="H78:H141" si="4">C78</f>
        <v>0</v>
      </c>
      <c r="I78" s="141">
        <f t="shared" ref="I78:I141" si="5">IF(G78="hi",D78,E78)</f>
        <v>0</v>
      </c>
      <c r="J78" s="141">
        <f t="shared" ref="J78:J141" si="6">IF(G78="hi",E78,D78)</f>
        <v>0</v>
      </c>
    </row>
    <row r="79" spans="1:10">
      <c r="A79" s="145"/>
      <c r="B79" s="146"/>
      <c r="C79" s="145"/>
      <c r="D79" s="145"/>
      <c r="E79" s="145"/>
      <c r="F79" s="145"/>
      <c r="G79" s="131">
        <v>306</v>
      </c>
      <c r="H79" s="141">
        <f t="shared" si="4"/>
        <v>0</v>
      </c>
      <c r="I79" s="141">
        <f t="shared" si="5"/>
        <v>0</v>
      </c>
      <c r="J79" s="141">
        <f t="shared" si="6"/>
        <v>0</v>
      </c>
    </row>
    <row r="80" spans="1:10">
      <c r="A80" s="145"/>
      <c r="B80" s="146"/>
      <c r="C80" s="145"/>
      <c r="D80" s="145"/>
      <c r="E80" s="145"/>
      <c r="F80" s="145"/>
      <c r="G80" s="131">
        <v>208</v>
      </c>
      <c r="H80" s="141">
        <f t="shared" si="4"/>
        <v>0</v>
      </c>
      <c r="I80" s="141">
        <f t="shared" si="5"/>
        <v>0</v>
      </c>
      <c r="J80" s="141">
        <f t="shared" si="6"/>
        <v>0</v>
      </c>
    </row>
    <row r="81" spans="1:10">
      <c r="A81" s="145"/>
      <c r="B81" s="146"/>
      <c r="C81" s="145"/>
      <c r="D81" s="145"/>
      <c r="E81" s="145"/>
      <c r="F81" s="145"/>
      <c r="G81" s="131">
        <v>149</v>
      </c>
      <c r="H81" s="141">
        <f t="shared" si="4"/>
        <v>0</v>
      </c>
      <c r="I81" s="141">
        <f t="shared" si="5"/>
        <v>0</v>
      </c>
      <c r="J81" s="141">
        <f t="shared" si="6"/>
        <v>0</v>
      </c>
    </row>
    <row r="82" spans="1:10">
      <c r="A82" s="145"/>
      <c r="B82" s="146"/>
      <c r="C82" s="145"/>
      <c r="D82" s="145"/>
      <c r="E82" s="145"/>
      <c r="F82" s="145"/>
      <c r="G82" s="131">
        <v>244</v>
      </c>
      <c r="H82" s="141">
        <f t="shared" si="4"/>
        <v>0</v>
      </c>
      <c r="I82" s="141">
        <f t="shared" si="5"/>
        <v>0</v>
      </c>
      <c r="J82" s="141">
        <f t="shared" si="6"/>
        <v>0</v>
      </c>
    </row>
    <row r="83" spans="1:10">
      <c r="A83" s="145"/>
      <c r="B83" s="146"/>
      <c r="C83" s="145"/>
      <c r="D83" s="145"/>
      <c r="E83" s="145"/>
      <c r="F83" s="145"/>
      <c r="G83" s="131">
        <v>213</v>
      </c>
      <c r="H83" s="141">
        <f t="shared" si="4"/>
        <v>0</v>
      </c>
      <c r="I83" s="141">
        <f t="shared" si="5"/>
        <v>0</v>
      </c>
      <c r="J83" s="141">
        <f t="shared" si="6"/>
        <v>0</v>
      </c>
    </row>
    <row r="84" spans="1:10">
      <c r="A84" s="145"/>
      <c r="B84" s="146"/>
      <c r="C84" s="145"/>
      <c r="D84" s="145"/>
      <c r="E84" s="145"/>
      <c r="F84" s="145"/>
      <c r="G84" s="131">
        <v>189</v>
      </c>
      <c r="H84" s="141">
        <f t="shared" si="4"/>
        <v>0</v>
      </c>
      <c r="I84" s="141">
        <f t="shared" si="5"/>
        <v>0</v>
      </c>
      <c r="J84" s="141">
        <f t="shared" si="6"/>
        <v>0</v>
      </c>
    </row>
    <row r="85" spans="1:10">
      <c r="A85" s="145"/>
      <c r="B85" s="146"/>
      <c r="C85" s="145"/>
      <c r="D85" s="145"/>
      <c r="E85" s="145"/>
      <c r="F85" s="145"/>
      <c r="G85" s="131">
        <v>229</v>
      </c>
      <c r="H85" s="141">
        <f t="shared" si="4"/>
        <v>0</v>
      </c>
      <c r="I85" s="141">
        <f t="shared" si="5"/>
        <v>0</v>
      </c>
      <c r="J85" s="141">
        <f t="shared" si="6"/>
        <v>0</v>
      </c>
    </row>
    <row r="86" spans="1:10">
      <c r="A86" s="145"/>
      <c r="B86" s="146"/>
      <c r="C86" s="145"/>
      <c r="D86" s="145"/>
      <c r="E86" s="145"/>
      <c r="F86" s="145"/>
      <c r="G86" s="131">
        <v>217</v>
      </c>
      <c r="H86" s="141">
        <f t="shared" si="4"/>
        <v>0</v>
      </c>
      <c r="I86" s="141">
        <f t="shared" si="5"/>
        <v>0</v>
      </c>
      <c r="J86" s="141">
        <f t="shared" si="6"/>
        <v>0</v>
      </c>
    </row>
    <row r="87" spans="1:10">
      <c r="A87" s="145"/>
      <c r="B87" s="146"/>
      <c r="C87" s="145"/>
      <c r="D87" s="145"/>
      <c r="E87" s="145"/>
      <c r="F87" s="145"/>
      <c r="G87" s="131">
        <v>331</v>
      </c>
      <c r="H87" s="141">
        <f t="shared" si="4"/>
        <v>0</v>
      </c>
      <c r="I87" s="141">
        <f t="shared" si="5"/>
        <v>0</v>
      </c>
      <c r="J87" s="141">
        <f t="shared" si="6"/>
        <v>0</v>
      </c>
    </row>
    <row r="88" spans="1:10">
      <c r="A88" s="145"/>
      <c r="B88" s="146"/>
      <c r="C88" s="145"/>
      <c r="D88" s="145"/>
      <c r="E88" s="145"/>
      <c r="F88" s="145"/>
      <c r="G88" s="131">
        <v>257</v>
      </c>
      <c r="H88" s="141">
        <f t="shared" si="4"/>
        <v>0</v>
      </c>
      <c r="I88" s="141">
        <f t="shared" si="5"/>
        <v>0</v>
      </c>
      <c r="J88" s="141">
        <f t="shared" si="6"/>
        <v>0</v>
      </c>
    </row>
    <row r="89" spans="1:10">
      <c r="A89" s="145"/>
      <c r="B89" s="146"/>
      <c r="C89" s="145"/>
      <c r="D89" s="145"/>
      <c r="E89" s="145"/>
      <c r="F89" s="145"/>
      <c r="G89" s="131">
        <v>179</v>
      </c>
      <c r="H89" s="141">
        <f t="shared" si="4"/>
        <v>0</v>
      </c>
      <c r="I89" s="141">
        <f t="shared" si="5"/>
        <v>0</v>
      </c>
      <c r="J89" s="141">
        <f t="shared" si="6"/>
        <v>0</v>
      </c>
    </row>
    <row r="90" spans="1:10">
      <c r="A90" s="145"/>
      <c r="B90" s="146"/>
      <c r="C90" s="145"/>
      <c r="D90" s="145"/>
      <c r="E90" s="145"/>
      <c r="F90" s="145"/>
      <c r="G90" s="131">
        <v>232</v>
      </c>
      <c r="H90" s="141">
        <f t="shared" si="4"/>
        <v>0</v>
      </c>
      <c r="I90" s="141">
        <f t="shared" si="5"/>
        <v>0</v>
      </c>
      <c r="J90" s="141">
        <f t="shared" si="6"/>
        <v>0</v>
      </c>
    </row>
    <row r="91" spans="1:10">
      <c r="A91" s="145"/>
      <c r="B91" s="146"/>
      <c r="C91" s="145"/>
      <c r="D91" s="145"/>
      <c r="E91" s="145"/>
      <c r="F91" s="145"/>
      <c r="G91" s="131">
        <v>199</v>
      </c>
      <c r="H91" s="141">
        <f t="shared" si="4"/>
        <v>0</v>
      </c>
      <c r="I91" s="141">
        <f t="shared" si="5"/>
        <v>0</v>
      </c>
      <c r="J91" s="141">
        <f t="shared" si="6"/>
        <v>0</v>
      </c>
    </row>
    <row r="92" spans="1:10">
      <c r="A92" s="145"/>
      <c r="B92" s="146"/>
      <c r="C92" s="145"/>
      <c r="D92" s="145"/>
      <c r="E92" s="145"/>
      <c r="F92" s="145"/>
      <c r="G92" s="131">
        <v>192</v>
      </c>
      <c r="H92" s="141">
        <f t="shared" si="4"/>
        <v>0</v>
      </c>
      <c r="I92" s="141">
        <f t="shared" si="5"/>
        <v>0</v>
      </c>
      <c r="J92" s="141">
        <f t="shared" si="6"/>
        <v>0</v>
      </c>
    </row>
    <row r="93" spans="1:10">
      <c r="A93" s="145"/>
      <c r="B93" s="146"/>
      <c r="C93" s="145"/>
      <c r="D93" s="145"/>
      <c r="E93" s="145"/>
      <c r="F93" s="145"/>
      <c r="G93" s="131">
        <v>242</v>
      </c>
      <c r="H93" s="141">
        <f t="shared" si="4"/>
        <v>0</v>
      </c>
      <c r="I93" s="141">
        <f t="shared" si="5"/>
        <v>0</v>
      </c>
      <c r="J93" s="141">
        <f t="shared" si="6"/>
        <v>0</v>
      </c>
    </row>
    <row r="94" spans="1:10">
      <c r="A94" s="145"/>
      <c r="B94" s="146"/>
      <c r="C94" s="145"/>
      <c r="D94" s="145"/>
      <c r="E94" s="145"/>
      <c r="F94" s="145"/>
      <c r="G94" s="131">
        <v>263</v>
      </c>
      <c r="H94" s="141">
        <f t="shared" si="4"/>
        <v>0</v>
      </c>
      <c r="I94" s="141">
        <f t="shared" si="5"/>
        <v>0</v>
      </c>
      <c r="J94" s="141">
        <f t="shared" si="6"/>
        <v>0</v>
      </c>
    </row>
    <row r="95" spans="1:10">
      <c r="A95" s="145"/>
      <c r="B95" s="146"/>
      <c r="C95" s="145"/>
      <c r="D95" s="145"/>
      <c r="E95" s="145"/>
      <c r="F95" s="145"/>
      <c r="G95" s="131">
        <v>187</v>
      </c>
      <c r="H95" s="141">
        <f t="shared" si="4"/>
        <v>0</v>
      </c>
      <c r="I95" s="141">
        <f t="shared" si="5"/>
        <v>0</v>
      </c>
      <c r="J95" s="141">
        <f t="shared" si="6"/>
        <v>0</v>
      </c>
    </row>
    <row r="96" spans="1:10">
      <c r="A96" s="145"/>
      <c r="B96" s="146"/>
      <c r="C96" s="145"/>
      <c r="D96" s="145"/>
      <c r="E96" s="145"/>
      <c r="F96" s="145"/>
      <c r="G96" s="131">
        <v>267</v>
      </c>
      <c r="H96" s="141">
        <f t="shared" si="4"/>
        <v>0</v>
      </c>
      <c r="I96" s="141">
        <f t="shared" si="5"/>
        <v>0</v>
      </c>
      <c r="J96" s="141">
        <f t="shared" si="6"/>
        <v>0</v>
      </c>
    </row>
    <row r="97" spans="1:10">
      <c r="A97" s="145"/>
      <c r="B97" s="146"/>
      <c r="C97" s="145"/>
      <c r="D97" s="145"/>
      <c r="E97" s="145"/>
      <c r="F97" s="145"/>
      <c r="G97" s="131">
        <v>296</v>
      </c>
      <c r="H97" s="141">
        <f t="shared" si="4"/>
        <v>0</v>
      </c>
      <c r="I97" s="141">
        <f t="shared" si="5"/>
        <v>0</v>
      </c>
      <c r="J97" s="141">
        <f t="shared" si="6"/>
        <v>0</v>
      </c>
    </row>
    <row r="98" spans="1:10">
      <c r="A98" s="145"/>
      <c r="B98" s="146"/>
      <c r="C98" s="145"/>
      <c r="D98" s="145"/>
      <c r="E98" s="145"/>
      <c r="F98" s="145"/>
      <c r="G98" s="131">
        <v>302</v>
      </c>
      <c r="H98" s="141">
        <f t="shared" si="4"/>
        <v>0</v>
      </c>
      <c r="I98" s="141">
        <f t="shared" si="5"/>
        <v>0</v>
      </c>
      <c r="J98" s="141">
        <f t="shared" si="6"/>
        <v>0</v>
      </c>
    </row>
    <row r="99" spans="1:10">
      <c r="A99" s="145"/>
      <c r="B99" s="146"/>
      <c r="C99" s="145"/>
      <c r="D99" s="145"/>
      <c r="E99" s="145"/>
      <c r="F99" s="145"/>
      <c r="G99" s="131">
        <v>285</v>
      </c>
      <c r="H99" s="141">
        <f t="shared" si="4"/>
        <v>0</v>
      </c>
      <c r="I99" s="141">
        <f t="shared" si="5"/>
        <v>0</v>
      </c>
      <c r="J99" s="141">
        <f t="shared" si="6"/>
        <v>0</v>
      </c>
    </row>
    <row r="100" spans="1:10">
      <c r="A100" s="145"/>
      <c r="B100" s="146"/>
      <c r="C100" s="145"/>
      <c r="D100" s="145"/>
      <c r="E100" s="145"/>
      <c r="F100" s="145"/>
      <c r="G100" s="131">
        <v>374</v>
      </c>
      <c r="H100" s="141">
        <f t="shared" si="4"/>
        <v>0</v>
      </c>
      <c r="I100" s="141">
        <f t="shared" si="5"/>
        <v>0</v>
      </c>
      <c r="J100" s="141">
        <f t="shared" si="6"/>
        <v>0</v>
      </c>
    </row>
    <row r="101" spans="1:10">
      <c r="A101" s="145"/>
      <c r="B101" s="146"/>
      <c r="C101" s="145"/>
      <c r="D101" s="145"/>
      <c r="E101" s="145"/>
      <c r="F101" s="145"/>
      <c r="G101" s="131">
        <v>240</v>
      </c>
      <c r="H101" s="141">
        <f t="shared" si="4"/>
        <v>0</v>
      </c>
      <c r="I101" s="141">
        <f t="shared" si="5"/>
        <v>0</v>
      </c>
      <c r="J101" s="141">
        <f t="shared" si="6"/>
        <v>0</v>
      </c>
    </row>
    <row r="102" spans="1:10">
      <c r="A102" s="145"/>
      <c r="B102" s="146"/>
      <c r="C102" s="145"/>
      <c r="D102" s="145"/>
      <c r="E102" s="145"/>
      <c r="F102" s="145"/>
      <c r="G102" s="131">
        <v>247</v>
      </c>
      <c r="H102" s="141">
        <f t="shared" si="4"/>
        <v>0</v>
      </c>
      <c r="I102" s="141">
        <f t="shared" si="5"/>
        <v>0</v>
      </c>
      <c r="J102" s="141">
        <f t="shared" si="6"/>
        <v>0</v>
      </c>
    </row>
    <row r="103" spans="1:10">
      <c r="A103" s="145"/>
      <c r="B103" s="146"/>
      <c r="C103" s="145"/>
      <c r="D103" s="145"/>
      <c r="E103" s="145"/>
      <c r="F103" s="145"/>
      <c r="G103" s="131">
        <v>770</v>
      </c>
      <c r="H103" s="141">
        <f t="shared" si="4"/>
        <v>0</v>
      </c>
      <c r="I103" s="141">
        <f t="shared" si="5"/>
        <v>0</v>
      </c>
      <c r="J103" s="141">
        <f t="shared" si="6"/>
        <v>0</v>
      </c>
    </row>
    <row r="104" spans="1:10">
      <c r="A104" s="145"/>
      <c r="B104" s="146"/>
      <c r="C104" s="145"/>
      <c r="D104" s="145"/>
      <c r="E104" s="145"/>
      <c r="F104" s="145"/>
      <c r="G104" s="131">
        <v>625</v>
      </c>
      <c r="H104" s="141">
        <f t="shared" si="4"/>
        <v>0</v>
      </c>
      <c r="I104" s="141">
        <f t="shared" si="5"/>
        <v>0</v>
      </c>
      <c r="J104" s="141">
        <f t="shared" si="6"/>
        <v>0</v>
      </c>
    </row>
    <row r="105" spans="1:10">
      <c r="A105" s="145"/>
      <c r="B105" s="146"/>
      <c r="C105" s="145"/>
      <c r="D105" s="145"/>
      <c r="E105" s="145"/>
      <c r="F105" s="145"/>
      <c r="G105" s="131">
        <v>585</v>
      </c>
      <c r="H105" s="141">
        <f t="shared" si="4"/>
        <v>0</v>
      </c>
      <c r="I105" s="141">
        <f t="shared" si="5"/>
        <v>0</v>
      </c>
      <c r="J105" s="141">
        <f t="shared" si="6"/>
        <v>0</v>
      </c>
    </row>
    <row r="106" spans="1:10">
      <c r="A106" s="145"/>
      <c r="B106" s="146"/>
      <c r="C106" s="145"/>
      <c r="D106" s="145"/>
      <c r="E106" s="145"/>
      <c r="F106" s="145"/>
      <c r="G106" s="131">
        <v>547</v>
      </c>
      <c r="H106" s="141">
        <f t="shared" si="4"/>
        <v>0</v>
      </c>
      <c r="I106" s="141">
        <f t="shared" si="5"/>
        <v>0</v>
      </c>
      <c r="J106" s="141">
        <f t="shared" si="6"/>
        <v>0</v>
      </c>
    </row>
    <row r="107" spans="1:10">
      <c r="A107" s="145"/>
      <c r="B107" s="146"/>
      <c r="C107" s="145"/>
      <c r="D107" s="145"/>
      <c r="E107" s="145"/>
      <c r="F107" s="145"/>
      <c r="G107" s="131">
        <v>385</v>
      </c>
      <c r="H107" s="141">
        <f t="shared" si="4"/>
        <v>0</v>
      </c>
      <c r="I107" s="141">
        <f t="shared" si="5"/>
        <v>0</v>
      </c>
      <c r="J107" s="141">
        <f t="shared" si="6"/>
        <v>0</v>
      </c>
    </row>
    <row r="108" spans="1:10">
      <c r="A108" s="145"/>
      <c r="B108" s="146"/>
      <c r="C108" s="145"/>
      <c r="D108" s="145"/>
      <c r="E108" s="145"/>
      <c r="F108" s="145"/>
      <c r="G108" s="131">
        <v>314</v>
      </c>
      <c r="H108" s="141">
        <f t="shared" si="4"/>
        <v>0</v>
      </c>
      <c r="I108" s="141">
        <f t="shared" si="5"/>
        <v>0</v>
      </c>
      <c r="J108" s="141">
        <f t="shared" si="6"/>
        <v>0</v>
      </c>
    </row>
    <row r="109" spans="1:10">
      <c r="A109" s="145"/>
      <c r="B109" s="146"/>
      <c r="C109" s="145"/>
      <c r="D109" s="145"/>
      <c r="E109" s="145"/>
      <c r="F109" s="145"/>
      <c r="G109" s="131">
        <v>536</v>
      </c>
      <c r="H109" s="141">
        <f t="shared" si="4"/>
        <v>0</v>
      </c>
      <c r="I109" s="141">
        <f t="shared" si="5"/>
        <v>0</v>
      </c>
      <c r="J109" s="141">
        <f t="shared" si="6"/>
        <v>0</v>
      </c>
    </row>
    <row r="110" spans="1:10">
      <c r="A110" s="145"/>
      <c r="B110" s="146"/>
      <c r="C110" s="145"/>
      <c r="D110" s="145"/>
      <c r="E110" s="145"/>
      <c r="F110" s="145"/>
      <c r="G110" s="131">
        <v>320</v>
      </c>
      <c r="H110" s="141">
        <f t="shared" si="4"/>
        <v>0</v>
      </c>
      <c r="I110" s="141">
        <f t="shared" si="5"/>
        <v>0</v>
      </c>
      <c r="J110" s="141">
        <f t="shared" si="6"/>
        <v>0</v>
      </c>
    </row>
    <row r="111" spans="1:10">
      <c r="A111" s="145"/>
      <c r="B111" s="146"/>
      <c r="C111" s="145"/>
      <c r="D111" s="145"/>
      <c r="E111" s="145"/>
      <c r="F111" s="145"/>
      <c r="G111" s="131">
        <v>309</v>
      </c>
      <c r="H111" s="141">
        <f t="shared" si="4"/>
        <v>0</v>
      </c>
      <c r="I111" s="141">
        <f t="shared" si="5"/>
        <v>0</v>
      </c>
      <c r="J111" s="141">
        <f t="shared" si="6"/>
        <v>0</v>
      </c>
    </row>
    <row r="112" spans="1:10">
      <c r="A112" s="145"/>
      <c r="B112" s="146"/>
      <c r="C112" s="145"/>
      <c r="D112" s="145"/>
      <c r="E112" s="145"/>
      <c r="F112" s="145"/>
      <c r="G112" s="131">
        <v>349</v>
      </c>
      <c r="H112" s="141">
        <f t="shared" si="4"/>
        <v>0</v>
      </c>
      <c r="I112" s="141">
        <f t="shared" si="5"/>
        <v>0</v>
      </c>
      <c r="J112" s="141">
        <f t="shared" si="6"/>
        <v>0</v>
      </c>
    </row>
    <row r="113" spans="1:10">
      <c r="A113" s="145"/>
      <c r="B113" s="146"/>
      <c r="C113" s="145"/>
      <c r="D113" s="145"/>
      <c r="E113" s="145"/>
      <c r="F113" s="145"/>
      <c r="G113" s="131">
        <v>281</v>
      </c>
      <c r="H113" s="141">
        <f t="shared" si="4"/>
        <v>0</v>
      </c>
      <c r="I113" s="141">
        <f t="shared" si="5"/>
        <v>0</v>
      </c>
      <c r="J113" s="141">
        <f t="shared" si="6"/>
        <v>0</v>
      </c>
    </row>
    <row r="114" spans="1:10">
      <c r="A114" s="145"/>
      <c r="B114" s="146"/>
      <c r="C114" s="145"/>
      <c r="D114" s="145"/>
      <c r="E114" s="145"/>
      <c r="F114" s="145"/>
      <c r="G114" s="131">
        <v>402</v>
      </c>
      <c r="H114" s="141">
        <f t="shared" si="4"/>
        <v>0</v>
      </c>
      <c r="I114" s="141">
        <f t="shared" si="5"/>
        <v>0</v>
      </c>
      <c r="J114" s="141">
        <f t="shared" si="6"/>
        <v>0</v>
      </c>
    </row>
    <row r="115" spans="1:10">
      <c r="A115" s="145"/>
      <c r="B115" s="146"/>
      <c r="C115" s="145"/>
      <c r="D115" s="145"/>
      <c r="E115" s="145"/>
      <c r="F115" s="145"/>
      <c r="G115" s="131">
        <v>373</v>
      </c>
      <c r="H115" s="141">
        <f t="shared" si="4"/>
        <v>0</v>
      </c>
      <c r="I115" s="141">
        <f t="shared" si="5"/>
        <v>0</v>
      </c>
      <c r="J115" s="141">
        <f t="shared" si="6"/>
        <v>0</v>
      </c>
    </row>
    <row r="116" spans="1:10">
      <c r="A116" s="145"/>
      <c r="B116" s="146"/>
      <c r="C116" s="145"/>
      <c r="D116" s="145"/>
      <c r="E116" s="145"/>
      <c r="F116" s="145"/>
      <c r="G116" s="131">
        <v>391</v>
      </c>
      <c r="H116" s="141">
        <f t="shared" si="4"/>
        <v>0</v>
      </c>
      <c r="I116" s="141">
        <f t="shared" si="5"/>
        <v>0</v>
      </c>
      <c r="J116" s="141">
        <f t="shared" si="6"/>
        <v>0</v>
      </c>
    </row>
    <row r="117" spans="1:10">
      <c r="A117" s="145"/>
      <c r="B117" s="146"/>
      <c r="C117" s="145"/>
      <c r="D117" s="145"/>
      <c r="E117" s="145"/>
      <c r="F117" s="145"/>
      <c r="G117" s="131">
        <v>331</v>
      </c>
      <c r="H117" s="141">
        <f t="shared" si="4"/>
        <v>0</v>
      </c>
      <c r="I117" s="141">
        <f t="shared" si="5"/>
        <v>0</v>
      </c>
      <c r="J117" s="141">
        <f t="shared" si="6"/>
        <v>0</v>
      </c>
    </row>
    <row r="118" spans="1:10">
      <c r="A118" s="145"/>
      <c r="B118" s="146"/>
      <c r="C118" s="145"/>
      <c r="D118" s="145"/>
      <c r="E118" s="145"/>
      <c r="F118" s="145"/>
      <c r="G118" s="131">
        <v>250</v>
      </c>
      <c r="H118" s="141">
        <f t="shared" si="4"/>
        <v>0</v>
      </c>
      <c r="I118" s="141">
        <f t="shared" si="5"/>
        <v>0</v>
      </c>
      <c r="J118" s="141">
        <f t="shared" si="6"/>
        <v>0</v>
      </c>
    </row>
    <row r="119" spans="1:10">
      <c r="A119" s="145"/>
      <c r="B119" s="146"/>
      <c r="C119" s="145"/>
      <c r="D119" s="145"/>
      <c r="E119" s="145"/>
      <c r="F119" s="145"/>
      <c r="G119" s="131">
        <v>344</v>
      </c>
      <c r="H119" s="141">
        <f t="shared" si="4"/>
        <v>0</v>
      </c>
      <c r="I119" s="141">
        <f t="shared" si="5"/>
        <v>0</v>
      </c>
      <c r="J119" s="141">
        <f t="shared" si="6"/>
        <v>0</v>
      </c>
    </row>
    <row r="120" spans="1:10">
      <c r="A120" s="145"/>
      <c r="B120" s="146"/>
      <c r="C120" s="145"/>
      <c r="D120" s="145"/>
      <c r="E120" s="145"/>
      <c r="F120" s="145"/>
      <c r="G120" s="131">
        <v>285</v>
      </c>
      <c r="H120" s="141">
        <f t="shared" si="4"/>
        <v>0</v>
      </c>
      <c r="I120" s="141">
        <f t="shared" si="5"/>
        <v>0</v>
      </c>
      <c r="J120" s="141">
        <f t="shared" si="6"/>
        <v>0</v>
      </c>
    </row>
    <row r="121" spans="1:10">
      <c r="A121" s="145"/>
      <c r="B121" s="146"/>
      <c r="C121" s="145"/>
      <c r="D121" s="145"/>
      <c r="E121" s="145"/>
      <c r="F121" s="145"/>
      <c r="G121" s="131">
        <v>730</v>
      </c>
      <c r="H121" s="141">
        <f t="shared" si="4"/>
        <v>0</v>
      </c>
      <c r="I121" s="141">
        <f t="shared" si="5"/>
        <v>0</v>
      </c>
      <c r="J121" s="141">
        <f t="shared" si="6"/>
        <v>0</v>
      </c>
    </row>
    <row r="122" spans="1:10">
      <c r="A122" s="145"/>
      <c r="B122" s="146"/>
      <c r="C122" s="145"/>
      <c r="D122" s="145"/>
      <c r="E122" s="145"/>
      <c r="F122" s="145"/>
      <c r="G122" s="131">
        <v>419</v>
      </c>
      <c r="H122" s="141">
        <f t="shared" si="4"/>
        <v>0</v>
      </c>
      <c r="I122" s="141">
        <f t="shared" si="5"/>
        <v>0</v>
      </c>
      <c r="J122" s="141">
        <f t="shared" si="6"/>
        <v>0</v>
      </c>
    </row>
    <row r="123" spans="1:10">
      <c r="A123" s="145"/>
      <c r="B123" s="146"/>
      <c r="C123" s="145"/>
      <c r="D123" s="145"/>
      <c r="E123" s="145"/>
      <c r="F123" s="145"/>
      <c r="G123" s="131">
        <v>338</v>
      </c>
      <c r="H123" s="141">
        <f t="shared" si="4"/>
        <v>0</v>
      </c>
      <c r="I123" s="141">
        <f t="shared" si="5"/>
        <v>0</v>
      </c>
      <c r="J123" s="141">
        <f t="shared" si="6"/>
        <v>0</v>
      </c>
    </row>
    <row r="124" spans="1:10">
      <c r="A124" s="145"/>
      <c r="B124" s="146"/>
      <c r="C124" s="145"/>
      <c r="D124" s="145"/>
      <c r="E124" s="145"/>
      <c r="F124" s="145"/>
      <c r="G124" s="131">
        <v>328</v>
      </c>
      <c r="H124" s="141">
        <f t="shared" si="4"/>
        <v>0</v>
      </c>
      <c r="I124" s="141">
        <f t="shared" si="5"/>
        <v>0</v>
      </c>
      <c r="J124" s="141">
        <f t="shared" si="6"/>
        <v>0</v>
      </c>
    </row>
    <row r="125" spans="1:10">
      <c r="A125" s="145"/>
      <c r="B125" s="146"/>
      <c r="C125" s="145"/>
      <c r="D125" s="145"/>
      <c r="E125" s="145"/>
      <c r="F125" s="145"/>
      <c r="G125" s="131">
        <v>442</v>
      </c>
      <c r="H125" s="141">
        <f t="shared" si="4"/>
        <v>0</v>
      </c>
      <c r="I125" s="141">
        <f t="shared" si="5"/>
        <v>0</v>
      </c>
      <c r="J125" s="141">
        <f t="shared" si="6"/>
        <v>0</v>
      </c>
    </row>
    <row r="126" spans="1:10">
      <c r="A126" s="145"/>
      <c r="B126" s="146"/>
      <c r="C126" s="145"/>
      <c r="D126" s="145"/>
      <c r="E126" s="145"/>
      <c r="F126" s="145"/>
      <c r="G126" s="131">
        <v>300</v>
      </c>
      <c r="H126" s="141">
        <f t="shared" si="4"/>
        <v>0</v>
      </c>
      <c r="I126" s="141">
        <f t="shared" si="5"/>
        <v>0</v>
      </c>
      <c r="J126" s="141">
        <f t="shared" si="6"/>
        <v>0</v>
      </c>
    </row>
    <row r="127" spans="1:10">
      <c r="A127" s="145"/>
      <c r="B127" s="146"/>
      <c r="C127" s="145"/>
      <c r="D127" s="145"/>
      <c r="E127" s="145"/>
      <c r="F127" s="145"/>
      <c r="G127" s="131">
        <v>266</v>
      </c>
      <c r="H127" s="141">
        <f t="shared" si="4"/>
        <v>0</v>
      </c>
      <c r="I127" s="141">
        <f t="shared" si="5"/>
        <v>0</v>
      </c>
      <c r="J127" s="141">
        <f t="shared" si="6"/>
        <v>0</v>
      </c>
    </row>
    <row r="128" spans="1:10">
      <c r="A128" s="145"/>
      <c r="B128" s="146"/>
      <c r="C128" s="145"/>
      <c r="D128" s="145"/>
      <c r="E128" s="145"/>
      <c r="F128" s="145"/>
      <c r="G128" s="131">
        <v>301</v>
      </c>
      <c r="H128" s="141">
        <f t="shared" si="4"/>
        <v>0</v>
      </c>
      <c r="I128" s="141">
        <f t="shared" si="5"/>
        <v>0</v>
      </c>
      <c r="J128" s="141">
        <f t="shared" si="6"/>
        <v>0</v>
      </c>
    </row>
    <row r="129" spans="1:10">
      <c r="A129" s="145"/>
      <c r="B129" s="146"/>
      <c r="C129" s="145"/>
      <c r="D129" s="145"/>
      <c r="E129" s="145"/>
      <c r="F129" s="145"/>
      <c r="G129" s="131">
        <v>239</v>
      </c>
      <c r="H129" s="141">
        <f t="shared" si="4"/>
        <v>0</v>
      </c>
      <c r="I129" s="141">
        <f t="shared" si="5"/>
        <v>0</v>
      </c>
      <c r="J129" s="141">
        <f t="shared" si="6"/>
        <v>0</v>
      </c>
    </row>
    <row r="130" spans="1:10">
      <c r="A130" s="145"/>
      <c r="B130" s="146"/>
      <c r="C130" s="145"/>
      <c r="D130" s="145"/>
      <c r="E130" s="145"/>
      <c r="F130" s="145"/>
      <c r="G130" s="131">
        <v>265</v>
      </c>
      <c r="H130" s="141">
        <f t="shared" si="4"/>
        <v>0</v>
      </c>
      <c r="I130" s="141">
        <f t="shared" si="5"/>
        <v>0</v>
      </c>
      <c r="J130" s="141">
        <f t="shared" si="6"/>
        <v>0</v>
      </c>
    </row>
    <row r="131" spans="1:10">
      <c r="A131" s="145"/>
      <c r="B131" s="146"/>
      <c r="C131" s="145"/>
      <c r="D131" s="145"/>
      <c r="E131" s="145"/>
      <c r="F131" s="145"/>
      <c r="G131" s="131">
        <v>260</v>
      </c>
      <c r="H131" s="141">
        <f t="shared" si="4"/>
        <v>0</v>
      </c>
      <c r="I131" s="141">
        <f t="shared" si="5"/>
        <v>0</v>
      </c>
      <c r="J131" s="141">
        <f t="shared" si="6"/>
        <v>0</v>
      </c>
    </row>
    <row r="132" spans="1:10">
      <c r="A132" s="145"/>
      <c r="B132" s="146"/>
      <c r="C132" s="145"/>
      <c r="D132" s="145"/>
      <c r="E132" s="145"/>
      <c r="F132" s="145"/>
      <c r="G132" s="131">
        <v>434</v>
      </c>
      <c r="H132" s="141">
        <f t="shared" si="4"/>
        <v>0</v>
      </c>
      <c r="I132" s="141">
        <f t="shared" si="5"/>
        <v>0</v>
      </c>
      <c r="J132" s="141">
        <f t="shared" si="6"/>
        <v>0</v>
      </c>
    </row>
    <row r="133" spans="1:10">
      <c r="A133" s="145"/>
      <c r="B133" s="146"/>
      <c r="C133" s="145"/>
      <c r="D133" s="145"/>
      <c r="E133" s="145"/>
      <c r="F133" s="145"/>
      <c r="G133" s="131">
        <v>391</v>
      </c>
      <c r="H133" s="141">
        <f t="shared" si="4"/>
        <v>0</v>
      </c>
      <c r="I133" s="141">
        <f t="shared" si="5"/>
        <v>0</v>
      </c>
      <c r="J133" s="141">
        <f t="shared" si="6"/>
        <v>0</v>
      </c>
    </row>
    <row r="134" spans="1:10">
      <c r="A134" s="145"/>
      <c r="B134" s="146"/>
      <c r="C134" s="145"/>
      <c r="D134" s="145"/>
      <c r="E134" s="145"/>
      <c r="F134" s="145"/>
      <c r="G134" s="131">
        <v>309</v>
      </c>
      <c r="H134" s="141">
        <f t="shared" si="4"/>
        <v>0</v>
      </c>
      <c r="I134" s="141">
        <f t="shared" si="5"/>
        <v>0</v>
      </c>
      <c r="J134" s="141">
        <f t="shared" si="6"/>
        <v>0</v>
      </c>
    </row>
    <row r="135" spans="1:10">
      <c r="A135" s="145"/>
      <c r="B135" s="146"/>
      <c r="C135" s="145"/>
      <c r="D135" s="145"/>
      <c r="E135" s="145"/>
      <c r="F135" s="145"/>
      <c r="G135" s="131">
        <v>227</v>
      </c>
      <c r="H135" s="141">
        <f t="shared" si="4"/>
        <v>0</v>
      </c>
      <c r="I135" s="141">
        <f t="shared" si="5"/>
        <v>0</v>
      </c>
      <c r="J135" s="141">
        <f t="shared" si="6"/>
        <v>0</v>
      </c>
    </row>
    <row r="136" spans="1:10">
      <c r="A136" s="145"/>
      <c r="B136" s="146"/>
      <c r="C136" s="145"/>
      <c r="D136" s="145"/>
      <c r="E136" s="145"/>
      <c r="F136" s="145"/>
      <c r="G136" s="131">
        <v>286</v>
      </c>
      <c r="H136" s="141">
        <f t="shared" si="4"/>
        <v>0</v>
      </c>
      <c r="I136" s="141">
        <f t="shared" si="5"/>
        <v>0</v>
      </c>
      <c r="J136" s="141">
        <f t="shared" si="6"/>
        <v>0</v>
      </c>
    </row>
    <row r="137" spans="1:10">
      <c r="A137" s="145"/>
      <c r="B137" s="146"/>
      <c r="C137" s="145"/>
      <c r="D137" s="145"/>
      <c r="E137" s="145"/>
      <c r="F137" s="145"/>
      <c r="G137" s="131">
        <v>167</v>
      </c>
      <c r="H137" s="141">
        <f t="shared" si="4"/>
        <v>0</v>
      </c>
      <c r="I137" s="141">
        <f t="shared" si="5"/>
        <v>0</v>
      </c>
      <c r="J137" s="141">
        <f t="shared" si="6"/>
        <v>0</v>
      </c>
    </row>
    <row r="138" spans="1:10">
      <c r="A138" s="145"/>
      <c r="B138" s="146"/>
      <c r="C138" s="145"/>
      <c r="D138" s="145"/>
      <c r="E138" s="145"/>
      <c r="F138" s="145"/>
      <c r="G138" s="131">
        <v>328</v>
      </c>
      <c r="H138" s="141">
        <f t="shared" si="4"/>
        <v>0</v>
      </c>
      <c r="I138" s="141">
        <f t="shared" si="5"/>
        <v>0</v>
      </c>
      <c r="J138" s="141">
        <f t="shared" si="6"/>
        <v>0</v>
      </c>
    </row>
    <row r="139" spans="1:10">
      <c r="A139" s="145"/>
      <c r="B139" s="146"/>
      <c r="C139" s="145"/>
      <c r="D139" s="145"/>
      <c r="E139" s="145"/>
      <c r="F139" s="145"/>
      <c r="G139" s="131">
        <v>285</v>
      </c>
      <c r="H139" s="141">
        <f t="shared" si="4"/>
        <v>0</v>
      </c>
      <c r="I139" s="141">
        <f t="shared" si="5"/>
        <v>0</v>
      </c>
      <c r="J139" s="141">
        <f t="shared" si="6"/>
        <v>0</v>
      </c>
    </row>
    <row r="140" spans="1:10">
      <c r="A140" s="145"/>
      <c r="B140" s="146"/>
      <c r="C140" s="145"/>
      <c r="D140" s="145"/>
      <c r="E140" s="145"/>
      <c r="F140" s="145"/>
      <c r="G140" s="131">
        <v>322</v>
      </c>
      <c r="H140" s="141">
        <f t="shared" si="4"/>
        <v>0</v>
      </c>
      <c r="I140" s="141">
        <f t="shared" si="5"/>
        <v>0</v>
      </c>
      <c r="J140" s="141">
        <f t="shared" si="6"/>
        <v>0</v>
      </c>
    </row>
    <row r="141" spans="1:10">
      <c r="A141" s="145"/>
      <c r="B141" s="146"/>
      <c r="C141" s="145"/>
      <c r="D141" s="145"/>
      <c r="E141" s="145"/>
      <c r="F141" s="145"/>
      <c r="G141" s="131">
        <v>170</v>
      </c>
      <c r="H141" s="141">
        <f t="shared" si="4"/>
        <v>0</v>
      </c>
      <c r="I141" s="141">
        <f t="shared" si="5"/>
        <v>0</v>
      </c>
      <c r="J141" s="141">
        <f t="shared" si="6"/>
        <v>0</v>
      </c>
    </row>
    <row r="142" spans="1:10">
      <c r="A142" s="145"/>
      <c r="B142" s="146"/>
      <c r="C142" s="145"/>
      <c r="D142" s="145"/>
      <c r="E142" s="145"/>
      <c r="F142" s="145"/>
      <c r="G142" s="131">
        <v>189</v>
      </c>
      <c r="H142" s="141">
        <f t="shared" ref="H142:H205" si="7">C142</f>
        <v>0</v>
      </c>
      <c r="I142" s="141">
        <f t="shared" ref="I142:I205" si="8">IF(G142="hi",D142,E142)</f>
        <v>0</v>
      </c>
      <c r="J142" s="141">
        <f t="shared" ref="J142:J205" si="9">IF(G142="hi",E142,D142)</f>
        <v>0</v>
      </c>
    </row>
    <row r="143" spans="1:10">
      <c r="A143" s="145"/>
      <c r="B143" s="146"/>
      <c r="C143" s="145"/>
      <c r="D143" s="145"/>
      <c r="E143" s="145"/>
      <c r="F143" s="145"/>
      <c r="G143" s="131">
        <v>172</v>
      </c>
      <c r="H143" s="141">
        <f t="shared" si="7"/>
        <v>0</v>
      </c>
      <c r="I143" s="141">
        <f t="shared" si="8"/>
        <v>0</v>
      </c>
      <c r="J143" s="141">
        <f t="shared" si="9"/>
        <v>0</v>
      </c>
    </row>
    <row r="144" spans="1:10">
      <c r="A144" s="145"/>
      <c r="B144" s="146"/>
      <c r="C144" s="145"/>
      <c r="D144" s="145"/>
      <c r="E144" s="145"/>
      <c r="F144" s="145"/>
      <c r="G144" s="131">
        <v>173</v>
      </c>
      <c r="H144" s="141">
        <f t="shared" si="7"/>
        <v>0</v>
      </c>
      <c r="I144" s="141">
        <f t="shared" si="8"/>
        <v>0</v>
      </c>
      <c r="J144" s="141">
        <f t="shared" si="9"/>
        <v>0</v>
      </c>
    </row>
    <row r="145" spans="1:10">
      <c r="A145" s="145"/>
      <c r="B145" s="146"/>
      <c r="C145" s="145"/>
      <c r="D145" s="145"/>
      <c r="E145" s="145"/>
      <c r="F145" s="145"/>
      <c r="G145" s="131">
        <v>220</v>
      </c>
      <c r="H145" s="141">
        <f t="shared" si="7"/>
        <v>0</v>
      </c>
      <c r="I145" s="141">
        <f t="shared" si="8"/>
        <v>0</v>
      </c>
      <c r="J145" s="141">
        <f t="shared" si="9"/>
        <v>0</v>
      </c>
    </row>
    <row r="146" spans="1:10">
      <c r="A146" s="145"/>
      <c r="B146" s="146"/>
      <c r="C146" s="145"/>
      <c r="D146" s="145"/>
      <c r="E146" s="145"/>
      <c r="F146" s="145"/>
      <c r="G146" s="131">
        <v>127</v>
      </c>
      <c r="H146" s="141">
        <f t="shared" si="7"/>
        <v>0</v>
      </c>
      <c r="I146" s="141">
        <f t="shared" si="8"/>
        <v>0</v>
      </c>
      <c r="J146" s="141">
        <f t="shared" si="9"/>
        <v>0</v>
      </c>
    </row>
    <row r="147" spans="1:10">
      <c r="A147" s="145"/>
      <c r="B147" s="146"/>
      <c r="C147" s="145"/>
      <c r="D147" s="145"/>
      <c r="E147" s="145"/>
      <c r="F147" s="145"/>
      <c r="G147" s="131">
        <v>119</v>
      </c>
      <c r="H147" s="141">
        <f t="shared" si="7"/>
        <v>0</v>
      </c>
      <c r="I147" s="141">
        <f t="shared" si="8"/>
        <v>0</v>
      </c>
      <c r="J147" s="141">
        <f t="shared" si="9"/>
        <v>0</v>
      </c>
    </row>
    <row r="148" spans="1:10">
      <c r="A148" s="145"/>
      <c r="B148" s="146"/>
      <c r="C148" s="145"/>
      <c r="D148" s="145"/>
      <c r="E148" s="145"/>
      <c r="F148" s="145"/>
      <c r="G148" s="131">
        <v>135</v>
      </c>
      <c r="H148" s="141">
        <f t="shared" si="7"/>
        <v>0</v>
      </c>
      <c r="I148" s="141">
        <f t="shared" si="8"/>
        <v>0</v>
      </c>
      <c r="J148" s="141">
        <f t="shared" si="9"/>
        <v>0</v>
      </c>
    </row>
    <row r="149" spans="1:10">
      <c r="A149" s="145"/>
      <c r="B149" s="146"/>
      <c r="C149" s="145"/>
      <c r="D149" s="145"/>
      <c r="E149" s="145"/>
      <c r="F149" s="145"/>
      <c r="G149" s="131">
        <v>66</v>
      </c>
      <c r="H149" s="141">
        <f t="shared" si="7"/>
        <v>0</v>
      </c>
      <c r="I149" s="141">
        <f t="shared" si="8"/>
        <v>0</v>
      </c>
      <c r="J149" s="141">
        <f t="shared" si="9"/>
        <v>0</v>
      </c>
    </row>
    <row r="150" spans="1:10">
      <c r="A150" s="145"/>
      <c r="B150" s="146"/>
      <c r="C150" s="145"/>
      <c r="D150" s="145"/>
      <c r="E150" s="145"/>
      <c r="F150" s="145"/>
      <c r="G150" s="131">
        <v>135</v>
      </c>
      <c r="H150" s="141">
        <f t="shared" si="7"/>
        <v>0</v>
      </c>
      <c r="I150" s="141">
        <f t="shared" si="8"/>
        <v>0</v>
      </c>
      <c r="J150" s="141">
        <f t="shared" si="9"/>
        <v>0</v>
      </c>
    </row>
    <row r="151" spans="1:10">
      <c r="A151" s="145"/>
      <c r="B151" s="146"/>
      <c r="C151" s="145"/>
      <c r="D151" s="145"/>
      <c r="E151" s="145"/>
      <c r="F151" s="145"/>
      <c r="G151" s="131">
        <v>239</v>
      </c>
      <c r="H151" s="141">
        <f t="shared" si="7"/>
        <v>0</v>
      </c>
      <c r="I151" s="141">
        <f t="shared" si="8"/>
        <v>0</v>
      </c>
      <c r="J151" s="141">
        <f t="shared" si="9"/>
        <v>0</v>
      </c>
    </row>
    <row r="152" spans="1:10">
      <c r="A152" s="145"/>
      <c r="B152" s="146"/>
      <c r="C152" s="145"/>
      <c r="D152" s="145"/>
      <c r="E152" s="145"/>
      <c r="F152" s="145"/>
      <c r="G152" s="131">
        <v>125</v>
      </c>
      <c r="H152" s="141">
        <f t="shared" si="7"/>
        <v>0</v>
      </c>
      <c r="I152" s="141">
        <f t="shared" si="8"/>
        <v>0</v>
      </c>
      <c r="J152" s="141">
        <f t="shared" si="9"/>
        <v>0</v>
      </c>
    </row>
    <row r="153" spans="1:10">
      <c r="A153" s="145"/>
      <c r="B153" s="146"/>
      <c r="C153" s="145"/>
      <c r="D153" s="145"/>
      <c r="E153" s="145"/>
      <c r="F153" s="145"/>
      <c r="G153" s="131">
        <v>52</v>
      </c>
      <c r="H153" s="141">
        <f t="shared" si="7"/>
        <v>0</v>
      </c>
      <c r="I153" s="141">
        <f t="shared" si="8"/>
        <v>0</v>
      </c>
      <c r="J153" s="141">
        <f t="shared" si="9"/>
        <v>0</v>
      </c>
    </row>
    <row r="154" spans="1:10">
      <c r="A154" s="145"/>
      <c r="B154" s="146"/>
      <c r="C154" s="145"/>
      <c r="D154" s="145"/>
      <c r="E154" s="145"/>
      <c r="F154" s="145"/>
      <c r="G154" s="131">
        <v>126</v>
      </c>
      <c r="H154" s="141">
        <f t="shared" si="7"/>
        <v>0</v>
      </c>
      <c r="I154" s="141">
        <f t="shared" si="8"/>
        <v>0</v>
      </c>
      <c r="J154" s="141">
        <f t="shared" si="9"/>
        <v>0</v>
      </c>
    </row>
    <row r="155" spans="1:10">
      <c r="A155" s="145"/>
      <c r="B155" s="146"/>
      <c r="C155" s="145"/>
      <c r="D155" s="145"/>
      <c r="E155" s="145"/>
      <c r="F155" s="145"/>
      <c r="G155" s="131">
        <v>138</v>
      </c>
      <c r="H155" s="141">
        <f t="shared" si="7"/>
        <v>0</v>
      </c>
      <c r="I155" s="141">
        <f t="shared" si="8"/>
        <v>0</v>
      </c>
      <c r="J155" s="141">
        <f t="shared" si="9"/>
        <v>0</v>
      </c>
    </row>
    <row r="156" spans="1:10">
      <c r="A156" s="145"/>
      <c r="B156" s="146"/>
      <c r="C156" s="145"/>
      <c r="D156" s="145"/>
      <c r="E156" s="145"/>
      <c r="F156" s="145"/>
      <c r="G156" s="131">
        <v>178</v>
      </c>
      <c r="H156" s="141">
        <f t="shared" si="7"/>
        <v>0</v>
      </c>
      <c r="I156" s="141">
        <f t="shared" si="8"/>
        <v>0</v>
      </c>
      <c r="J156" s="141">
        <f t="shared" si="9"/>
        <v>0</v>
      </c>
    </row>
    <row r="157" spans="1:10">
      <c r="A157" s="145"/>
      <c r="B157" s="146"/>
      <c r="C157" s="145"/>
      <c r="D157" s="145"/>
      <c r="E157" s="145"/>
      <c r="F157" s="145"/>
      <c r="G157" s="131">
        <v>109</v>
      </c>
      <c r="H157" s="141">
        <f t="shared" si="7"/>
        <v>0</v>
      </c>
      <c r="I157" s="141">
        <f t="shared" si="8"/>
        <v>0</v>
      </c>
      <c r="J157" s="141">
        <f t="shared" si="9"/>
        <v>0</v>
      </c>
    </row>
    <row r="158" spans="1:10">
      <c r="A158" s="145"/>
      <c r="B158" s="146"/>
      <c r="C158" s="145"/>
      <c r="D158" s="145"/>
      <c r="E158" s="145"/>
      <c r="F158" s="145"/>
      <c r="G158" s="131">
        <v>55</v>
      </c>
      <c r="H158" s="141">
        <f t="shared" si="7"/>
        <v>0</v>
      </c>
      <c r="I158" s="141">
        <f t="shared" si="8"/>
        <v>0</v>
      </c>
      <c r="J158" s="141">
        <f t="shared" si="9"/>
        <v>0</v>
      </c>
    </row>
    <row r="159" spans="1:10">
      <c r="A159" s="145"/>
      <c r="B159" s="146"/>
      <c r="C159" s="145"/>
      <c r="D159" s="145"/>
      <c r="E159" s="145"/>
      <c r="F159" s="145"/>
      <c r="G159" s="131">
        <v>60</v>
      </c>
      <c r="H159" s="141">
        <f t="shared" si="7"/>
        <v>0</v>
      </c>
      <c r="I159" s="141">
        <f t="shared" si="8"/>
        <v>0</v>
      </c>
      <c r="J159" s="141">
        <f t="shared" si="9"/>
        <v>0</v>
      </c>
    </row>
    <row r="160" spans="1:10">
      <c r="A160" s="145"/>
      <c r="B160" s="146"/>
      <c r="C160" s="145"/>
      <c r="D160" s="145"/>
      <c r="E160" s="145"/>
      <c r="F160" s="145"/>
      <c r="G160" s="131">
        <v>61</v>
      </c>
      <c r="H160" s="141">
        <f t="shared" si="7"/>
        <v>0</v>
      </c>
      <c r="I160" s="141">
        <f t="shared" si="8"/>
        <v>0</v>
      </c>
      <c r="J160" s="141">
        <f t="shared" si="9"/>
        <v>0</v>
      </c>
    </row>
    <row r="161" spans="1:10">
      <c r="A161" s="145"/>
      <c r="B161" s="146"/>
      <c r="C161" s="145"/>
      <c r="D161" s="145"/>
      <c r="E161" s="145"/>
      <c r="F161" s="145"/>
      <c r="G161" s="131">
        <v>101</v>
      </c>
      <c r="H161" s="141">
        <f t="shared" si="7"/>
        <v>0</v>
      </c>
      <c r="I161" s="141">
        <f t="shared" si="8"/>
        <v>0</v>
      </c>
      <c r="J161" s="141">
        <f t="shared" si="9"/>
        <v>0</v>
      </c>
    </row>
    <row r="162" spans="1:10">
      <c r="A162" s="145"/>
      <c r="B162" s="146"/>
      <c r="C162" s="145"/>
      <c r="D162" s="145"/>
      <c r="E162" s="145"/>
      <c r="F162" s="145"/>
      <c r="G162" s="131">
        <v>97</v>
      </c>
      <c r="H162" s="141">
        <f t="shared" si="7"/>
        <v>0</v>
      </c>
      <c r="I162" s="141">
        <f t="shared" si="8"/>
        <v>0</v>
      </c>
      <c r="J162" s="141">
        <f t="shared" si="9"/>
        <v>0</v>
      </c>
    </row>
    <row r="163" spans="1:10">
      <c r="A163" s="145"/>
      <c r="B163" s="146"/>
      <c r="C163" s="145"/>
      <c r="D163" s="145"/>
      <c r="E163" s="145"/>
      <c r="F163" s="145"/>
      <c r="G163" s="131">
        <v>107</v>
      </c>
      <c r="H163" s="141">
        <f t="shared" si="7"/>
        <v>0</v>
      </c>
      <c r="I163" s="141">
        <f t="shared" si="8"/>
        <v>0</v>
      </c>
      <c r="J163" s="141">
        <f t="shared" si="9"/>
        <v>0</v>
      </c>
    </row>
    <row r="164" spans="1:10">
      <c r="A164" s="145"/>
      <c r="B164" s="146"/>
      <c r="C164" s="145"/>
      <c r="D164" s="145"/>
      <c r="E164" s="145"/>
      <c r="F164" s="145"/>
      <c r="G164" s="131">
        <v>157</v>
      </c>
      <c r="H164" s="141">
        <f t="shared" si="7"/>
        <v>0</v>
      </c>
      <c r="I164" s="141">
        <f t="shared" si="8"/>
        <v>0</v>
      </c>
      <c r="J164" s="141">
        <f t="shared" si="9"/>
        <v>0</v>
      </c>
    </row>
    <row r="165" spans="1:10">
      <c r="A165" s="145"/>
      <c r="B165" s="146"/>
      <c r="C165" s="145"/>
      <c r="D165" s="145"/>
      <c r="E165" s="145"/>
      <c r="F165" s="145"/>
      <c r="G165" s="131">
        <v>106</v>
      </c>
      <c r="H165" s="141">
        <f t="shared" si="7"/>
        <v>0</v>
      </c>
      <c r="I165" s="141">
        <f t="shared" si="8"/>
        <v>0</v>
      </c>
      <c r="J165" s="141">
        <f t="shared" si="9"/>
        <v>0</v>
      </c>
    </row>
    <row r="166" spans="1:10">
      <c r="A166" s="145"/>
      <c r="B166" s="146"/>
      <c r="C166" s="145"/>
      <c r="D166" s="145"/>
      <c r="E166" s="145"/>
      <c r="F166" s="145"/>
      <c r="G166" s="131">
        <v>99</v>
      </c>
      <c r="H166" s="141">
        <f t="shared" si="7"/>
        <v>0</v>
      </c>
      <c r="I166" s="141">
        <f t="shared" si="8"/>
        <v>0</v>
      </c>
      <c r="J166" s="141">
        <f t="shared" si="9"/>
        <v>0</v>
      </c>
    </row>
    <row r="167" spans="1:10">
      <c r="A167" s="145"/>
      <c r="B167" s="146"/>
      <c r="C167" s="145"/>
      <c r="D167" s="145"/>
      <c r="E167" s="145"/>
      <c r="F167" s="145"/>
      <c r="G167" s="131">
        <v>162</v>
      </c>
      <c r="H167" s="141">
        <f t="shared" si="7"/>
        <v>0</v>
      </c>
      <c r="I167" s="141">
        <f t="shared" si="8"/>
        <v>0</v>
      </c>
      <c r="J167" s="141">
        <f t="shared" si="9"/>
        <v>0</v>
      </c>
    </row>
    <row r="168" spans="1:10">
      <c r="A168" s="145"/>
      <c r="B168" s="146"/>
      <c r="C168" s="145"/>
      <c r="D168" s="145"/>
      <c r="E168" s="145"/>
      <c r="F168" s="145"/>
      <c r="G168" s="131">
        <v>143</v>
      </c>
      <c r="H168" s="141">
        <f t="shared" si="7"/>
        <v>0</v>
      </c>
      <c r="I168" s="141">
        <f t="shared" si="8"/>
        <v>0</v>
      </c>
      <c r="J168" s="141">
        <f t="shared" si="9"/>
        <v>0</v>
      </c>
    </row>
    <row r="169" spans="1:10">
      <c r="A169" s="145"/>
      <c r="B169" s="146"/>
      <c r="C169" s="145"/>
      <c r="D169" s="145"/>
      <c r="E169" s="145"/>
      <c r="F169" s="145"/>
      <c r="G169" s="131">
        <v>112</v>
      </c>
      <c r="H169" s="141">
        <f t="shared" si="7"/>
        <v>0</v>
      </c>
      <c r="I169" s="141">
        <f t="shared" si="8"/>
        <v>0</v>
      </c>
      <c r="J169" s="141">
        <f t="shared" si="9"/>
        <v>0</v>
      </c>
    </row>
    <row r="170" spans="1:10">
      <c r="A170" s="145"/>
      <c r="B170" s="146"/>
      <c r="C170" s="145"/>
      <c r="D170" s="145"/>
      <c r="E170" s="145"/>
      <c r="F170" s="145"/>
      <c r="G170" s="131">
        <v>141</v>
      </c>
      <c r="H170" s="141">
        <f t="shared" si="7"/>
        <v>0</v>
      </c>
      <c r="I170" s="141">
        <f t="shared" si="8"/>
        <v>0</v>
      </c>
      <c r="J170" s="141">
        <f t="shared" si="9"/>
        <v>0</v>
      </c>
    </row>
    <row r="171" spans="1:10">
      <c r="A171" s="145"/>
      <c r="B171" s="146"/>
      <c r="C171" s="145"/>
      <c r="D171" s="145"/>
      <c r="E171" s="145"/>
      <c r="F171" s="145"/>
      <c r="G171" s="131">
        <v>103</v>
      </c>
      <c r="H171" s="141">
        <f t="shared" si="7"/>
        <v>0</v>
      </c>
      <c r="I171" s="141">
        <f t="shared" si="8"/>
        <v>0</v>
      </c>
      <c r="J171" s="141">
        <f t="shared" si="9"/>
        <v>0</v>
      </c>
    </row>
    <row r="172" spans="1:10">
      <c r="A172" s="145"/>
      <c r="B172" s="146"/>
      <c r="C172" s="145"/>
      <c r="D172" s="145"/>
      <c r="E172" s="145"/>
      <c r="F172" s="145"/>
      <c r="G172" s="131">
        <v>92</v>
      </c>
      <c r="H172" s="141">
        <f t="shared" si="7"/>
        <v>0</v>
      </c>
      <c r="I172" s="141">
        <f t="shared" si="8"/>
        <v>0</v>
      </c>
      <c r="J172" s="141">
        <f t="shared" si="9"/>
        <v>0</v>
      </c>
    </row>
    <row r="173" spans="1:10">
      <c r="A173" s="145"/>
      <c r="B173" s="146"/>
      <c r="C173" s="145"/>
      <c r="D173" s="145"/>
      <c r="E173" s="145"/>
      <c r="F173" s="145"/>
      <c r="G173" s="131">
        <v>128</v>
      </c>
      <c r="H173" s="141">
        <f t="shared" si="7"/>
        <v>0</v>
      </c>
      <c r="I173" s="141">
        <f t="shared" si="8"/>
        <v>0</v>
      </c>
      <c r="J173" s="141">
        <f t="shared" si="9"/>
        <v>0</v>
      </c>
    </row>
    <row r="174" spans="1:10">
      <c r="A174" s="145"/>
      <c r="B174" s="146"/>
      <c r="C174" s="145"/>
      <c r="D174" s="145"/>
      <c r="E174" s="145"/>
      <c r="F174" s="145"/>
      <c r="G174" s="131">
        <v>70</v>
      </c>
      <c r="H174" s="141">
        <f t="shared" si="7"/>
        <v>0</v>
      </c>
      <c r="I174" s="141">
        <f t="shared" si="8"/>
        <v>0</v>
      </c>
      <c r="J174" s="141">
        <f t="shared" si="9"/>
        <v>0</v>
      </c>
    </row>
    <row r="175" spans="1:10">
      <c r="A175" s="145"/>
      <c r="B175" s="146"/>
      <c r="C175" s="145"/>
      <c r="D175" s="145"/>
      <c r="E175" s="145"/>
      <c r="F175" s="145"/>
      <c r="G175" s="131">
        <v>31</v>
      </c>
      <c r="H175" s="141">
        <f t="shared" si="7"/>
        <v>0</v>
      </c>
      <c r="I175" s="141">
        <f t="shared" si="8"/>
        <v>0</v>
      </c>
      <c r="J175" s="141">
        <f t="shared" si="9"/>
        <v>0</v>
      </c>
    </row>
    <row r="176" spans="1:10">
      <c r="A176" s="145"/>
      <c r="B176" s="146"/>
      <c r="C176" s="145"/>
      <c r="D176" s="145"/>
      <c r="E176" s="145"/>
      <c r="F176" s="145"/>
      <c r="G176" s="131">
        <v>11</v>
      </c>
      <c r="H176" s="141">
        <f t="shared" si="7"/>
        <v>0</v>
      </c>
      <c r="I176" s="141">
        <f t="shared" si="8"/>
        <v>0</v>
      </c>
      <c r="J176" s="141">
        <f t="shared" si="9"/>
        <v>0</v>
      </c>
    </row>
    <row r="177" spans="1:10">
      <c r="A177" s="145"/>
      <c r="B177" s="146"/>
      <c r="C177" s="145"/>
      <c r="D177" s="145"/>
      <c r="E177" s="145"/>
      <c r="F177" s="145"/>
      <c r="G177" s="141" t="str">
        <f t="shared" ref="G177:G205" ca="1" si="10">IF(F177&gt;C177,  IF($B$8=0,"lo",IF(RAND()&gt;$B$9,"lo","hi")),   IF($B$8=0,"hi",IF(RAND()&lt;=$B$9,"lo","hi"))   )</f>
        <v>hi</v>
      </c>
      <c r="H177" s="141">
        <f t="shared" si="7"/>
        <v>0</v>
      </c>
      <c r="I177" s="141">
        <f t="shared" ca="1" si="8"/>
        <v>0</v>
      </c>
      <c r="J177" s="141">
        <f t="shared" ca="1" si="9"/>
        <v>0</v>
      </c>
    </row>
    <row r="178" spans="1:10">
      <c r="A178" s="145"/>
      <c r="B178" s="146"/>
      <c r="C178" s="145"/>
      <c r="D178" s="145"/>
      <c r="E178" s="145"/>
      <c r="F178" s="145"/>
      <c r="G178" s="141" t="str">
        <f t="shared" ca="1" si="10"/>
        <v>hi</v>
      </c>
      <c r="H178" s="141">
        <f t="shared" si="7"/>
        <v>0</v>
      </c>
      <c r="I178" s="141">
        <f t="shared" ca="1" si="8"/>
        <v>0</v>
      </c>
      <c r="J178" s="141">
        <f t="shared" ca="1" si="9"/>
        <v>0</v>
      </c>
    </row>
    <row r="179" spans="1:10">
      <c r="A179" s="145"/>
      <c r="B179" s="146"/>
      <c r="C179" s="145"/>
      <c r="D179" s="145"/>
      <c r="E179" s="145"/>
      <c r="F179" s="145"/>
      <c r="G179" s="141" t="str">
        <f t="shared" ca="1" si="10"/>
        <v>hi</v>
      </c>
      <c r="H179" s="141">
        <f t="shared" si="7"/>
        <v>0</v>
      </c>
      <c r="I179" s="141">
        <f t="shared" ca="1" si="8"/>
        <v>0</v>
      </c>
      <c r="J179" s="141">
        <f t="shared" ca="1" si="9"/>
        <v>0</v>
      </c>
    </row>
    <row r="180" spans="1:10">
      <c r="A180" s="145"/>
      <c r="B180" s="146"/>
      <c r="C180" s="145"/>
      <c r="D180" s="145"/>
      <c r="E180" s="145"/>
      <c r="F180" s="145"/>
      <c r="G180" s="141" t="str">
        <f t="shared" ca="1" si="10"/>
        <v>hi</v>
      </c>
      <c r="H180" s="141">
        <f t="shared" si="7"/>
        <v>0</v>
      </c>
      <c r="I180" s="141">
        <f t="shared" ca="1" si="8"/>
        <v>0</v>
      </c>
      <c r="J180" s="141">
        <f t="shared" ca="1" si="9"/>
        <v>0</v>
      </c>
    </row>
    <row r="181" spans="1:10">
      <c r="A181" s="145"/>
      <c r="B181" s="146"/>
      <c r="C181" s="145"/>
      <c r="D181" s="145"/>
      <c r="E181" s="145"/>
      <c r="F181" s="145"/>
      <c r="G181" s="141" t="str">
        <f t="shared" ca="1" si="10"/>
        <v>hi</v>
      </c>
      <c r="H181" s="141">
        <f t="shared" si="7"/>
        <v>0</v>
      </c>
      <c r="I181" s="141">
        <f t="shared" ca="1" si="8"/>
        <v>0</v>
      </c>
      <c r="J181" s="141">
        <f t="shared" ca="1" si="9"/>
        <v>0</v>
      </c>
    </row>
    <row r="182" spans="1:10">
      <c r="A182" s="145"/>
      <c r="B182" s="146"/>
      <c r="C182" s="145"/>
      <c r="D182" s="145"/>
      <c r="E182" s="145"/>
      <c r="F182" s="145"/>
      <c r="G182" s="141" t="str">
        <f t="shared" ca="1" si="10"/>
        <v>hi</v>
      </c>
      <c r="H182" s="141">
        <f t="shared" si="7"/>
        <v>0</v>
      </c>
      <c r="I182" s="141">
        <f t="shared" ca="1" si="8"/>
        <v>0</v>
      </c>
      <c r="J182" s="141">
        <f t="shared" ca="1" si="9"/>
        <v>0</v>
      </c>
    </row>
    <row r="183" spans="1:10">
      <c r="A183" s="145"/>
      <c r="B183" s="146"/>
      <c r="C183" s="145"/>
      <c r="D183" s="145"/>
      <c r="E183" s="145"/>
      <c r="F183" s="145"/>
      <c r="G183" s="141" t="str">
        <f t="shared" ca="1" si="10"/>
        <v>hi</v>
      </c>
      <c r="H183" s="141">
        <f t="shared" si="7"/>
        <v>0</v>
      </c>
      <c r="I183" s="141">
        <f t="shared" ca="1" si="8"/>
        <v>0</v>
      </c>
      <c r="J183" s="141">
        <f t="shared" ca="1" si="9"/>
        <v>0</v>
      </c>
    </row>
    <row r="184" spans="1:10">
      <c r="A184" s="145"/>
      <c r="B184" s="146"/>
      <c r="C184" s="145"/>
      <c r="D184" s="145"/>
      <c r="E184" s="145"/>
      <c r="F184" s="145"/>
      <c r="G184" s="141" t="str">
        <f t="shared" ca="1" si="10"/>
        <v>hi</v>
      </c>
      <c r="H184" s="141">
        <f t="shared" si="7"/>
        <v>0</v>
      </c>
      <c r="I184" s="141">
        <f t="shared" ca="1" si="8"/>
        <v>0</v>
      </c>
      <c r="J184" s="141">
        <f t="shared" ca="1" si="9"/>
        <v>0</v>
      </c>
    </row>
    <row r="185" spans="1:10">
      <c r="A185" s="145"/>
      <c r="B185" s="146"/>
      <c r="C185" s="145"/>
      <c r="D185" s="145"/>
      <c r="E185" s="145"/>
      <c r="F185" s="145"/>
      <c r="G185" s="141" t="str">
        <f t="shared" ca="1" si="10"/>
        <v>hi</v>
      </c>
      <c r="H185" s="141">
        <f t="shared" si="7"/>
        <v>0</v>
      </c>
      <c r="I185" s="141">
        <f t="shared" ca="1" si="8"/>
        <v>0</v>
      </c>
      <c r="J185" s="141">
        <f t="shared" ca="1" si="9"/>
        <v>0</v>
      </c>
    </row>
    <row r="186" spans="1:10">
      <c r="A186" s="145"/>
      <c r="B186" s="146"/>
      <c r="C186" s="145"/>
      <c r="D186" s="145"/>
      <c r="E186" s="145"/>
      <c r="F186" s="145"/>
      <c r="G186" s="141" t="str">
        <f t="shared" ca="1" si="10"/>
        <v>hi</v>
      </c>
      <c r="H186" s="141">
        <f t="shared" si="7"/>
        <v>0</v>
      </c>
      <c r="I186" s="141">
        <f t="shared" ca="1" si="8"/>
        <v>0</v>
      </c>
      <c r="J186" s="141">
        <f t="shared" ca="1" si="9"/>
        <v>0</v>
      </c>
    </row>
    <row r="187" spans="1:10">
      <c r="A187" s="145"/>
      <c r="B187" s="146"/>
      <c r="C187" s="145"/>
      <c r="D187" s="145"/>
      <c r="E187" s="145"/>
      <c r="F187" s="145"/>
      <c r="G187" s="141" t="str">
        <f t="shared" ca="1" si="10"/>
        <v>hi</v>
      </c>
      <c r="H187" s="141">
        <f t="shared" si="7"/>
        <v>0</v>
      </c>
      <c r="I187" s="141">
        <f t="shared" ca="1" si="8"/>
        <v>0</v>
      </c>
      <c r="J187" s="141">
        <f t="shared" ca="1" si="9"/>
        <v>0</v>
      </c>
    </row>
    <row r="188" spans="1:10">
      <c r="A188" s="145"/>
      <c r="B188" s="146"/>
      <c r="C188" s="145"/>
      <c r="D188" s="145"/>
      <c r="E188" s="145"/>
      <c r="F188" s="145"/>
      <c r="G188" s="141" t="str">
        <f t="shared" ca="1" si="10"/>
        <v>hi</v>
      </c>
      <c r="H188" s="141">
        <f t="shared" si="7"/>
        <v>0</v>
      </c>
      <c r="I188" s="141">
        <f t="shared" ca="1" si="8"/>
        <v>0</v>
      </c>
      <c r="J188" s="141">
        <f t="shared" ca="1" si="9"/>
        <v>0</v>
      </c>
    </row>
    <row r="189" spans="1:10">
      <c r="A189" s="145"/>
      <c r="B189" s="146"/>
      <c r="C189" s="145"/>
      <c r="D189" s="145"/>
      <c r="E189" s="145"/>
      <c r="F189" s="145"/>
      <c r="G189" s="141" t="str">
        <f t="shared" ca="1" si="10"/>
        <v>hi</v>
      </c>
      <c r="H189" s="141">
        <f t="shared" si="7"/>
        <v>0</v>
      </c>
      <c r="I189" s="141">
        <f t="shared" ca="1" si="8"/>
        <v>0</v>
      </c>
      <c r="J189" s="141">
        <f t="shared" ca="1" si="9"/>
        <v>0</v>
      </c>
    </row>
    <row r="190" spans="1:10">
      <c r="A190" s="145"/>
      <c r="B190" s="146"/>
      <c r="C190" s="145"/>
      <c r="D190" s="145"/>
      <c r="E190" s="145"/>
      <c r="F190" s="145"/>
      <c r="G190" s="141" t="str">
        <f t="shared" ca="1" si="10"/>
        <v>hi</v>
      </c>
      <c r="H190" s="141">
        <f t="shared" si="7"/>
        <v>0</v>
      </c>
      <c r="I190" s="141">
        <f t="shared" ca="1" si="8"/>
        <v>0</v>
      </c>
      <c r="J190" s="141">
        <f t="shared" ca="1" si="9"/>
        <v>0</v>
      </c>
    </row>
    <row r="191" spans="1:10">
      <c r="A191" s="145"/>
      <c r="B191" s="146"/>
      <c r="C191" s="145"/>
      <c r="D191" s="145"/>
      <c r="E191" s="145"/>
      <c r="F191" s="145"/>
      <c r="G191" s="141" t="str">
        <f t="shared" ca="1" si="10"/>
        <v>hi</v>
      </c>
      <c r="H191" s="141">
        <f t="shared" si="7"/>
        <v>0</v>
      </c>
      <c r="I191" s="141">
        <f t="shared" ca="1" si="8"/>
        <v>0</v>
      </c>
      <c r="J191" s="141">
        <f t="shared" ca="1" si="9"/>
        <v>0</v>
      </c>
    </row>
    <row r="192" spans="1:10">
      <c r="A192" s="145"/>
      <c r="B192" s="146"/>
      <c r="C192" s="145"/>
      <c r="D192" s="145"/>
      <c r="E192" s="145"/>
      <c r="F192" s="145"/>
      <c r="G192" s="141" t="str">
        <f t="shared" ca="1" si="10"/>
        <v>hi</v>
      </c>
      <c r="H192" s="141">
        <f t="shared" si="7"/>
        <v>0</v>
      </c>
      <c r="I192" s="141">
        <f t="shared" ca="1" si="8"/>
        <v>0</v>
      </c>
      <c r="J192" s="141">
        <f t="shared" ca="1" si="9"/>
        <v>0</v>
      </c>
    </row>
    <row r="193" spans="1:10">
      <c r="A193" s="145"/>
      <c r="B193" s="146"/>
      <c r="C193" s="145"/>
      <c r="D193" s="145"/>
      <c r="E193" s="145"/>
      <c r="F193" s="145"/>
      <c r="G193" s="141" t="str">
        <f t="shared" ca="1" si="10"/>
        <v>hi</v>
      </c>
      <c r="H193" s="141">
        <f t="shared" si="7"/>
        <v>0</v>
      </c>
      <c r="I193" s="141">
        <f t="shared" ca="1" si="8"/>
        <v>0</v>
      </c>
      <c r="J193" s="141">
        <f t="shared" ca="1" si="9"/>
        <v>0</v>
      </c>
    </row>
    <row r="194" spans="1:10">
      <c r="A194" s="145"/>
      <c r="B194" s="146"/>
      <c r="C194" s="145"/>
      <c r="D194" s="145"/>
      <c r="E194" s="145"/>
      <c r="F194" s="145"/>
      <c r="G194" s="141" t="str">
        <f t="shared" ca="1" si="10"/>
        <v>hi</v>
      </c>
      <c r="H194" s="141">
        <f t="shared" si="7"/>
        <v>0</v>
      </c>
      <c r="I194" s="141">
        <f t="shared" ca="1" si="8"/>
        <v>0</v>
      </c>
      <c r="J194" s="141">
        <f t="shared" ca="1" si="9"/>
        <v>0</v>
      </c>
    </row>
    <row r="195" spans="1:10">
      <c r="A195" s="145"/>
      <c r="B195" s="146"/>
      <c r="C195" s="145"/>
      <c r="D195" s="145"/>
      <c r="E195" s="145"/>
      <c r="F195" s="145"/>
      <c r="G195" s="141" t="str">
        <f t="shared" ca="1" si="10"/>
        <v>hi</v>
      </c>
      <c r="H195" s="141">
        <f t="shared" si="7"/>
        <v>0</v>
      </c>
      <c r="I195" s="141">
        <f t="shared" ca="1" si="8"/>
        <v>0</v>
      </c>
      <c r="J195" s="141">
        <f t="shared" ca="1" si="9"/>
        <v>0</v>
      </c>
    </row>
    <row r="196" spans="1:10">
      <c r="A196" s="145"/>
      <c r="B196" s="146"/>
      <c r="C196" s="145"/>
      <c r="D196" s="145"/>
      <c r="E196" s="145"/>
      <c r="F196" s="145"/>
      <c r="G196" s="141" t="str">
        <f t="shared" ca="1" si="10"/>
        <v>hi</v>
      </c>
      <c r="H196" s="141">
        <f t="shared" si="7"/>
        <v>0</v>
      </c>
      <c r="I196" s="141">
        <f t="shared" ca="1" si="8"/>
        <v>0</v>
      </c>
      <c r="J196" s="141">
        <f t="shared" ca="1" si="9"/>
        <v>0</v>
      </c>
    </row>
    <row r="197" spans="1:10">
      <c r="A197" s="145"/>
      <c r="B197" s="146"/>
      <c r="C197" s="145"/>
      <c r="D197" s="145"/>
      <c r="E197" s="145"/>
      <c r="F197" s="145"/>
      <c r="G197" s="141" t="str">
        <f t="shared" ca="1" si="10"/>
        <v>hi</v>
      </c>
      <c r="H197" s="141">
        <f t="shared" si="7"/>
        <v>0</v>
      </c>
      <c r="I197" s="141">
        <f t="shared" ca="1" si="8"/>
        <v>0</v>
      </c>
      <c r="J197" s="141">
        <f t="shared" ca="1" si="9"/>
        <v>0</v>
      </c>
    </row>
    <row r="198" spans="1:10">
      <c r="A198" s="145"/>
      <c r="B198" s="146"/>
      <c r="C198" s="145"/>
      <c r="D198" s="145"/>
      <c r="E198" s="145"/>
      <c r="F198" s="145"/>
      <c r="G198" s="141" t="str">
        <f t="shared" ca="1" si="10"/>
        <v>hi</v>
      </c>
      <c r="H198" s="141">
        <f t="shared" si="7"/>
        <v>0</v>
      </c>
      <c r="I198" s="141">
        <f t="shared" ca="1" si="8"/>
        <v>0</v>
      </c>
      <c r="J198" s="141">
        <f t="shared" ca="1" si="9"/>
        <v>0</v>
      </c>
    </row>
    <row r="199" spans="1:10">
      <c r="A199" s="145"/>
      <c r="B199" s="146"/>
      <c r="C199" s="145"/>
      <c r="D199" s="145"/>
      <c r="E199" s="145"/>
      <c r="F199" s="145"/>
      <c r="G199" s="141" t="str">
        <f t="shared" ca="1" si="10"/>
        <v>hi</v>
      </c>
      <c r="H199" s="141">
        <f t="shared" si="7"/>
        <v>0</v>
      </c>
      <c r="I199" s="141">
        <f t="shared" ca="1" si="8"/>
        <v>0</v>
      </c>
      <c r="J199" s="141">
        <f t="shared" ca="1" si="9"/>
        <v>0</v>
      </c>
    </row>
    <row r="200" spans="1:10">
      <c r="A200" s="145"/>
      <c r="B200" s="146"/>
      <c r="C200" s="145"/>
      <c r="D200" s="145"/>
      <c r="E200" s="145"/>
      <c r="F200" s="145"/>
      <c r="G200" s="141" t="str">
        <f t="shared" ca="1" si="10"/>
        <v>hi</v>
      </c>
      <c r="H200" s="141">
        <f t="shared" si="7"/>
        <v>0</v>
      </c>
      <c r="I200" s="141">
        <f t="shared" ca="1" si="8"/>
        <v>0</v>
      </c>
      <c r="J200" s="141">
        <f t="shared" ca="1" si="9"/>
        <v>0</v>
      </c>
    </row>
    <row r="201" spans="1:10">
      <c r="A201" s="145"/>
      <c r="B201" s="146"/>
      <c r="C201" s="145"/>
      <c r="D201" s="145"/>
      <c r="E201" s="145"/>
      <c r="F201" s="145"/>
      <c r="G201" s="141" t="str">
        <f t="shared" ca="1" si="10"/>
        <v>hi</v>
      </c>
      <c r="H201" s="141">
        <f t="shared" si="7"/>
        <v>0</v>
      </c>
      <c r="I201" s="141">
        <f t="shared" ca="1" si="8"/>
        <v>0</v>
      </c>
      <c r="J201" s="141">
        <f t="shared" ca="1" si="9"/>
        <v>0</v>
      </c>
    </row>
    <row r="202" spans="1:10">
      <c r="A202" s="145"/>
      <c r="B202" s="146"/>
      <c r="C202" s="145"/>
      <c r="D202" s="145"/>
      <c r="E202" s="145"/>
      <c r="F202" s="145"/>
      <c r="G202" s="141" t="str">
        <f t="shared" ca="1" si="10"/>
        <v>hi</v>
      </c>
      <c r="H202" s="141">
        <f t="shared" si="7"/>
        <v>0</v>
      </c>
      <c r="I202" s="141">
        <f t="shared" ca="1" si="8"/>
        <v>0</v>
      </c>
      <c r="J202" s="141">
        <f t="shared" ca="1" si="9"/>
        <v>0</v>
      </c>
    </row>
    <row r="203" spans="1:10">
      <c r="A203" s="145"/>
      <c r="B203" s="146"/>
      <c r="C203" s="145"/>
      <c r="D203" s="145"/>
      <c r="E203" s="145"/>
      <c r="F203" s="145"/>
      <c r="G203" s="141" t="str">
        <f t="shared" ca="1" si="10"/>
        <v>hi</v>
      </c>
      <c r="H203" s="141">
        <f t="shared" si="7"/>
        <v>0</v>
      </c>
      <c r="I203" s="141">
        <f t="shared" ca="1" si="8"/>
        <v>0</v>
      </c>
      <c r="J203" s="141">
        <f t="shared" ca="1" si="9"/>
        <v>0</v>
      </c>
    </row>
    <row r="204" spans="1:10">
      <c r="A204" s="145"/>
      <c r="B204" s="146"/>
      <c r="C204" s="145"/>
      <c r="D204" s="145"/>
      <c r="E204" s="145"/>
      <c r="F204" s="145"/>
      <c r="G204" s="141" t="str">
        <f t="shared" ca="1" si="10"/>
        <v>hi</v>
      </c>
      <c r="H204" s="141">
        <f t="shared" si="7"/>
        <v>0</v>
      </c>
      <c r="I204" s="141">
        <f t="shared" ca="1" si="8"/>
        <v>0</v>
      </c>
      <c r="J204" s="141">
        <f t="shared" ca="1" si="9"/>
        <v>0</v>
      </c>
    </row>
    <row r="205" spans="1:10">
      <c r="A205" s="145"/>
      <c r="B205" s="146"/>
      <c r="C205" s="145"/>
      <c r="D205" s="145"/>
      <c r="E205" s="145"/>
      <c r="F205" s="145"/>
      <c r="G205" s="141" t="str">
        <f t="shared" ca="1" si="10"/>
        <v>hi</v>
      </c>
      <c r="H205" s="141">
        <f t="shared" si="7"/>
        <v>0</v>
      </c>
      <c r="I205" s="141">
        <f t="shared" ca="1" si="8"/>
        <v>0</v>
      </c>
      <c r="J205" s="141">
        <f t="shared" ca="1" si="9"/>
        <v>0</v>
      </c>
    </row>
    <row r="206" spans="1:10">
      <c r="A206" s="145"/>
      <c r="B206" s="146"/>
      <c r="C206" s="145"/>
      <c r="D206" s="145"/>
      <c r="E206" s="145"/>
      <c r="F206" s="145"/>
      <c r="G206" s="141" t="str">
        <f t="shared" ref="G206:G269" ca="1" si="11">IF(F206&gt;C206,  IF($B$8=0,"lo",IF(RAND()&gt;$B$9,"lo","hi")),   IF($B$8=0,"hi",IF(RAND()&lt;=$B$9,"lo","hi"))   )</f>
        <v>hi</v>
      </c>
      <c r="H206" s="141">
        <f t="shared" ref="H206:H269" si="12">C206</f>
        <v>0</v>
      </c>
      <c r="I206" s="141">
        <f t="shared" ref="I206:I269" ca="1" si="13">IF(G206="hi",D206,E206)</f>
        <v>0</v>
      </c>
      <c r="J206" s="141">
        <f t="shared" ref="J206:J269" ca="1" si="14">IF(G206="hi",E206,D206)</f>
        <v>0</v>
      </c>
    </row>
    <row r="207" spans="1:10">
      <c r="A207" s="145"/>
      <c r="B207" s="146"/>
      <c r="C207" s="145"/>
      <c r="D207" s="145"/>
      <c r="E207" s="145"/>
      <c r="F207" s="145"/>
      <c r="G207" s="141" t="str">
        <f t="shared" ca="1" si="11"/>
        <v>hi</v>
      </c>
      <c r="H207" s="141">
        <f t="shared" si="12"/>
        <v>0</v>
      </c>
      <c r="I207" s="141">
        <f t="shared" ca="1" si="13"/>
        <v>0</v>
      </c>
      <c r="J207" s="141">
        <f t="shared" ca="1" si="14"/>
        <v>0</v>
      </c>
    </row>
    <row r="208" spans="1:10">
      <c r="A208" s="145"/>
      <c r="B208" s="146"/>
      <c r="C208" s="145"/>
      <c r="D208" s="145"/>
      <c r="E208" s="145"/>
      <c r="F208" s="145"/>
      <c r="G208" s="141" t="str">
        <f t="shared" ca="1" si="11"/>
        <v>hi</v>
      </c>
      <c r="H208" s="141">
        <f t="shared" si="12"/>
        <v>0</v>
      </c>
      <c r="I208" s="141">
        <f t="shared" ca="1" si="13"/>
        <v>0</v>
      </c>
      <c r="J208" s="141">
        <f t="shared" ca="1" si="14"/>
        <v>0</v>
      </c>
    </row>
    <row r="209" spans="1:10">
      <c r="A209" s="145"/>
      <c r="B209" s="146"/>
      <c r="C209" s="145"/>
      <c r="D209" s="145"/>
      <c r="E209" s="145"/>
      <c r="F209" s="145"/>
      <c r="G209" s="141" t="str">
        <f t="shared" ca="1" si="11"/>
        <v>hi</v>
      </c>
      <c r="H209" s="141">
        <f t="shared" si="12"/>
        <v>0</v>
      </c>
      <c r="I209" s="141">
        <f t="shared" ca="1" si="13"/>
        <v>0</v>
      </c>
      <c r="J209" s="141">
        <f t="shared" ca="1" si="14"/>
        <v>0</v>
      </c>
    </row>
    <row r="210" spans="1:10">
      <c r="A210" s="145"/>
      <c r="B210" s="146"/>
      <c r="C210" s="145"/>
      <c r="D210" s="145"/>
      <c r="E210" s="145"/>
      <c r="F210" s="145"/>
      <c r="G210" s="141" t="str">
        <f t="shared" ca="1" si="11"/>
        <v>hi</v>
      </c>
      <c r="H210" s="141">
        <f t="shared" si="12"/>
        <v>0</v>
      </c>
      <c r="I210" s="141">
        <f t="shared" ca="1" si="13"/>
        <v>0</v>
      </c>
      <c r="J210" s="141">
        <f t="shared" ca="1" si="14"/>
        <v>0</v>
      </c>
    </row>
    <row r="211" spans="1:10">
      <c r="A211" s="145"/>
      <c r="B211" s="146"/>
      <c r="C211" s="145"/>
      <c r="D211" s="145"/>
      <c r="E211" s="145"/>
      <c r="F211" s="145"/>
      <c r="G211" s="141" t="str">
        <f t="shared" ca="1" si="11"/>
        <v>hi</v>
      </c>
      <c r="H211" s="141">
        <f t="shared" si="12"/>
        <v>0</v>
      </c>
      <c r="I211" s="141">
        <f t="shared" ca="1" si="13"/>
        <v>0</v>
      </c>
      <c r="J211" s="141">
        <f t="shared" ca="1" si="14"/>
        <v>0</v>
      </c>
    </row>
    <row r="212" spans="1:10">
      <c r="A212" s="145"/>
      <c r="B212" s="146"/>
      <c r="C212" s="145"/>
      <c r="D212" s="145"/>
      <c r="E212" s="145"/>
      <c r="F212" s="145"/>
      <c r="G212" s="141" t="str">
        <f t="shared" ca="1" si="11"/>
        <v>hi</v>
      </c>
      <c r="H212" s="141">
        <f t="shared" si="12"/>
        <v>0</v>
      </c>
      <c r="I212" s="141">
        <f t="shared" ca="1" si="13"/>
        <v>0</v>
      </c>
      <c r="J212" s="141">
        <f t="shared" ca="1" si="14"/>
        <v>0</v>
      </c>
    </row>
    <row r="213" spans="1:10">
      <c r="A213" s="145"/>
      <c r="B213" s="146"/>
      <c r="C213" s="145"/>
      <c r="D213" s="145"/>
      <c r="E213" s="145"/>
      <c r="F213" s="145"/>
      <c r="G213" s="141" t="str">
        <f t="shared" ca="1" si="11"/>
        <v>hi</v>
      </c>
      <c r="H213" s="141">
        <f t="shared" si="12"/>
        <v>0</v>
      </c>
      <c r="I213" s="141">
        <f t="shared" ca="1" si="13"/>
        <v>0</v>
      </c>
      <c r="J213" s="141">
        <f t="shared" ca="1" si="14"/>
        <v>0</v>
      </c>
    </row>
    <row r="214" spans="1:10">
      <c r="A214" s="145"/>
      <c r="B214" s="146"/>
      <c r="C214" s="145"/>
      <c r="D214" s="145"/>
      <c r="E214" s="145"/>
      <c r="F214" s="145"/>
      <c r="G214" s="141" t="str">
        <f t="shared" ca="1" si="11"/>
        <v>hi</v>
      </c>
      <c r="H214" s="141">
        <f t="shared" si="12"/>
        <v>0</v>
      </c>
      <c r="I214" s="141">
        <f t="shared" ca="1" si="13"/>
        <v>0</v>
      </c>
      <c r="J214" s="141">
        <f t="shared" ca="1" si="14"/>
        <v>0</v>
      </c>
    </row>
    <row r="215" spans="1:10">
      <c r="A215" s="145"/>
      <c r="B215" s="146"/>
      <c r="C215" s="145"/>
      <c r="D215" s="145"/>
      <c r="E215" s="145"/>
      <c r="F215" s="145"/>
      <c r="G215" s="141" t="str">
        <f t="shared" ca="1" si="11"/>
        <v>hi</v>
      </c>
      <c r="H215" s="141">
        <f t="shared" si="12"/>
        <v>0</v>
      </c>
      <c r="I215" s="141">
        <f t="shared" ca="1" si="13"/>
        <v>0</v>
      </c>
      <c r="J215" s="141">
        <f t="shared" ca="1" si="14"/>
        <v>0</v>
      </c>
    </row>
    <row r="216" spans="1:10">
      <c r="A216" s="145"/>
      <c r="B216" s="146"/>
      <c r="C216" s="145"/>
      <c r="D216" s="145"/>
      <c r="E216" s="145"/>
      <c r="F216" s="145"/>
      <c r="G216" s="141" t="str">
        <f t="shared" ca="1" si="11"/>
        <v>hi</v>
      </c>
      <c r="H216" s="141">
        <f t="shared" si="12"/>
        <v>0</v>
      </c>
      <c r="I216" s="141">
        <f t="shared" ca="1" si="13"/>
        <v>0</v>
      </c>
      <c r="J216" s="141">
        <f t="shared" ca="1" si="14"/>
        <v>0</v>
      </c>
    </row>
    <row r="217" spans="1:10">
      <c r="A217" s="145"/>
      <c r="B217" s="146"/>
      <c r="C217" s="145"/>
      <c r="D217" s="145"/>
      <c r="E217" s="145"/>
      <c r="F217" s="145"/>
      <c r="G217" s="141" t="str">
        <f t="shared" ca="1" si="11"/>
        <v>hi</v>
      </c>
      <c r="H217" s="141">
        <f t="shared" si="12"/>
        <v>0</v>
      </c>
      <c r="I217" s="141">
        <f t="shared" ca="1" si="13"/>
        <v>0</v>
      </c>
      <c r="J217" s="141">
        <f t="shared" ca="1" si="14"/>
        <v>0</v>
      </c>
    </row>
    <row r="218" spans="1:10">
      <c r="A218" s="145"/>
      <c r="B218" s="146"/>
      <c r="C218" s="145"/>
      <c r="D218" s="145"/>
      <c r="E218" s="145"/>
      <c r="F218" s="145"/>
      <c r="G218" s="141" t="str">
        <f t="shared" ca="1" si="11"/>
        <v>hi</v>
      </c>
      <c r="H218" s="141">
        <f t="shared" si="12"/>
        <v>0</v>
      </c>
      <c r="I218" s="141">
        <f t="shared" ca="1" si="13"/>
        <v>0</v>
      </c>
      <c r="J218" s="141">
        <f t="shared" ca="1" si="14"/>
        <v>0</v>
      </c>
    </row>
    <row r="219" spans="1:10">
      <c r="A219" s="145"/>
      <c r="B219" s="146"/>
      <c r="C219" s="145"/>
      <c r="D219" s="145"/>
      <c r="E219" s="145"/>
      <c r="F219" s="145"/>
      <c r="G219" s="141" t="str">
        <f t="shared" ca="1" si="11"/>
        <v>hi</v>
      </c>
      <c r="H219" s="141">
        <f t="shared" si="12"/>
        <v>0</v>
      </c>
      <c r="I219" s="141">
        <f t="shared" ca="1" si="13"/>
        <v>0</v>
      </c>
      <c r="J219" s="141">
        <f t="shared" ca="1" si="14"/>
        <v>0</v>
      </c>
    </row>
    <row r="220" spans="1:10">
      <c r="A220" s="145"/>
      <c r="B220" s="146"/>
      <c r="C220" s="145"/>
      <c r="D220" s="145"/>
      <c r="E220" s="145"/>
      <c r="F220" s="145"/>
      <c r="G220" s="141" t="str">
        <f t="shared" ca="1" si="11"/>
        <v>hi</v>
      </c>
      <c r="H220" s="141">
        <f t="shared" si="12"/>
        <v>0</v>
      </c>
      <c r="I220" s="141">
        <f t="shared" ca="1" si="13"/>
        <v>0</v>
      </c>
      <c r="J220" s="141">
        <f t="shared" ca="1" si="14"/>
        <v>0</v>
      </c>
    </row>
    <row r="221" spans="1:10">
      <c r="A221" s="145"/>
      <c r="B221" s="146"/>
      <c r="C221" s="145"/>
      <c r="D221" s="145"/>
      <c r="E221" s="145"/>
      <c r="F221" s="145"/>
      <c r="G221" s="141" t="str">
        <f t="shared" ca="1" si="11"/>
        <v>hi</v>
      </c>
      <c r="H221" s="141">
        <f t="shared" si="12"/>
        <v>0</v>
      </c>
      <c r="I221" s="141">
        <f t="shared" ca="1" si="13"/>
        <v>0</v>
      </c>
      <c r="J221" s="141">
        <f t="shared" ca="1" si="14"/>
        <v>0</v>
      </c>
    </row>
    <row r="222" spans="1:10">
      <c r="A222" s="145"/>
      <c r="B222" s="146"/>
      <c r="C222" s="145"/>
      <c r="D222" s="145"/>
      <c r="E222" s="145"/>
      <c r="F222" s="145"/>
      <c r="G222" s="141" t="str">
        <f t="shared" ca="1" si="11"/>
        <v>hi</v>
      </c>
      <c r="H222" s="141">
        <f t="shared" si="12"/>
        <v>0</v>
      </c>
      <c r="I222" s="141">
        <f t="shared" ca="1" si="13"/>
        <v>0</v>
      </c>
      <c r="J222" s="141">
        <f t="shared" ca="1" si="14"/>
        <v>0</v>
      </c>
    </row>
    <row r="223" spans="1:10">
      <c r="A223" s="145"/>
      <c r="B223" s="146"/>
      <c r="C223" s="145"/>
      <c r="D223" s="145"/>
      <c r="E223" s="145"/>
      <c r="F223" s="145"/>
      <c r="G223" s="141" t="str">
        <f t="shared" ca="1" si="11"/>
        <v>hi</v>
      </c>
      <c r="H223" s="141">
        <f t="shared" si="12"/>
        <v>0</v>
      </c>
      <c r="I223" s="141">
        <f t="shared" ca="1" si="13"/>
        <v>0</v>
      </c>
      <c r="J223" s="141">
        <f t="shared" ca="1" si="14"/>
        <v>0</v>
      </c>
    </row>
    <row r="224" spans="1:10">
      <c r="A224" s="145"/>
      <c r="B224" s="146"/>
      <c r="C224" s="145"/>
      <c r="D224" s="145"/>
      <c r="E224" s="145"/>
      <c r="F224" s="145"/>
      <c r="G224" s="141" t="str">
        <f t="shared" ca="1" si="11"/>
        <v>hi</v>
      </c>
      <c r="H224" s="141">
        <f t="shared" si="12"/>
        <v>0</v>
      </c>
      <c r="I224" s="141">
        <f t="shared" ca="1" si="13"/>
        <v>0</v>
      </c>
      <c r="J224" s="141">
        <f t="shared" ca="1" si="14"/>
        <v>0</v>
      </c>
    </row>
    <row r="225" spans="1:10">
      <c r="A225" s="145"/>
      <c r="B225" s="146"/>
      <c r="C225" s="145"/>
      <c r="D225" s="145"/>
      <c r="E225" s="145"/>
      <c r="F225" s="145"/>
      <c r="G225" s="141" t="str">
        <f t="shared" ca="1" si="11"/>
        <v>hi</v>
      </c>
      <c r="H225" s="141">
        <f t="shared" si="12"/>
        <v>0</v>
      </c>
      <c r="I225" s="141">
        <f t="shared" ca="1" si="13"/>
        <v>0</v>
      </c>
      <c r="J225" s="141">
        <f t="shared" ca="1" si="14"/>
        <v>0</v>
      </c>
    </row>
    <row r="226" spans="1:10">
      <c r="A226" s="145"/>
      <c r="B226" s="146"/>
      <c r="C226" s="145"/>
      <c r="D226" s="145"/>
      <c r="E226" s="145"/>
      <c r="F226" s="145"/>
      <c r="G226" s="141" t="str">
        <f t="shared" ca="1" si="11"/>
        <v>hi</v>
      </c>
      <c r="H226" s="141">
        <f t="shared" si="12"/>
        <v>0</v>
      </c>
      <c r="I226" s="141">
        <f t="shared" ca="1" si="13"/>
        <v>0</v>
      </c>
      <c r="J226" s="141">
        <f t="shared" ca="1" si="14"/>
        <v>0</v>
      </c>
    </row>
    <row r="227" spans="1:10">
      <c r="A227" s="145"/>
      <c r="B227" s="146"/>
      <c r="C227" s="145"/>
      <c r="D227" s="145"/>
      <c r="E227" s="145"/>
      <c r="F227" s="145"/>
      <c r="G227" s="141" t="str">
        <f t="shared" ca="1" si="11"/>
        <v>hi</v>
      </c>
      <c r="H227" s="141">
        <f t="shared" si="12"/>
        <v>0</v>
      </c>
      <c r="I227" s="141">
        <f t="shared" ca="1" si="13"/>
        <v>0</v>
      </c>
      <c r="J227" s="141">
        <f t="shared" ca="1" si="14"/>
        <v>0</v>
      </c>
    </row>
    <row r="228" spans="1:10">
      <c r="A228" s="145"/>
      <c r="B228" s="146"/>
      <c r="C228" s="145"/>
      <c r="D228" s="145"/>
      <c r="E228" s="145"/>
      <c r="F228" s="145"/>
      <c r="G228" s="141" t="str">
        <f t="shared" ca="1" si="11"/>
        <v>hi</v>
      </c>
      <c r="H228" s="141">
        <f t="shared" si="12"/>
        <v>0</v>
      </c>
      <c r="I228" s="141">
        <f t="shared" ca="1" si="13"/>
        <v>0</v>
      </c>
      <c r="J228" s="141">
        <f t="shared" ca="1" si="14"/>
        <v>0</v>
      </c>
    </row>
    <row r="229" spans="1:10">
      <c r="A229" s="145"/>
      <c r="B229" s="146"/>
      <c r="C229" s="145"/>
      <c r="D229" s="145"/>
      <c r="E229" s="145"/>
      <c r="F229" s="145"/>
      <c r="G229" s="141" t="str">
        <f t="shared" ca="1" si="11"/>
        <v>hi</v>
      </c>
      <c r="H229" s="141">
        <f t="shared" si="12"/>
        <v>0</v>
      </c>
      <c r="I229" s="141">
        <f t="shared" ca="1" si="13"/>
        <v>0</v>
      </c>
      <c r="J229" s="141">
        <f t="shared" ca="1" si="14"/>
        <v>0</v>
      </c>
    </row>
    <row r="230" spans="1:10">
      <c r="A230" s="145"/>
      <c r="B230" s="146"/>
      <c r="C230" s="145"/>
      <c r="D230" s="145"/>
      <c r="E230" s="145"/>
      <c r="F230" s="145"/>
      <c r="G230" s="141" t="str">
        <f t="shared" ca="1" si="11"/>
        <v>hi</v>
      </c>
      <c r="H230" s="141">
        <f t="shared" si="12"/>
        <v>0</v>
      </c>
      <c r="I230" s="141">
        <f t="shared" ca="1" si="13"/>
        <v>0</v>
      </c>
      <c r="J230" s="141">
        <f t="shared" ca="1" si="14"/>
        <v>0</v>
      </c>
    </row>
    <row r="231" spans="1:10">
      <c r="A231" s="145"/>
      <c r="B231" s="146"/>
      <c r="C231" s="145"/>
      <c r="D231" s="145"/>
      <c r="E231" s="145"/>
      <c r="F231" s="145"/>
      <c r="G231" s="141" t="str">
        <f t="shared" ca="1" si="11"/>
        <v>hi</v>
      </c>
      <c r="H231" s="141">
        <f t="shared" si="12"/>
        <v>0</v>
      </c>
      <c r="I231" s="141">
        <f t="shared" ca="1" si="13"/>
        <v>0</v>
      </c>
      <c r="J231" s="141">
        <f t="shared" ca="1" si="14"/>
        <v>0</v>
      </c>
    </row>
    <row r="232" spans="1:10">
      <c r="A232" s="145"/>
      <c r="B232" s="146"/>
      <c r="C232" s="145"/>
      <c r="D232" s="145"/>
      <c r="E232" s="145"/>
      <c r="F232" s="145"/>
      <c r="G232" s="141" t="str">
        <f t="shared" ca="1" si="11"/>
        <v>hi</v>
      </c>
      <c r="H232" s="141">
        <f t="shared" si="12"/>
        <v>0</v>
      </c>
      <c r="I232" s="141">
        <f t="shared" ca="1" si="13"/>
        <v>0</v>
      </c>
      <c r="J232" s="141">
        <f t="shared" ca="1" si="14"/>
        <v>0</v>
      </c>
    </row>
    <row r="233" spans="1:10">
      <c r="A233" s="145"/>
      <c r="B233" s="146"/>
      <c r="C233" s="145"/>
      <c r="D233" s="145"/>
      <c r="E233" s="145"/>
      <c r="F233" s="145"/>
      <c r="G233" s="141" t="str">
        <f t="shared" ca="1" si="11"/>
        <v>hi</v>
      </c>
      <c r="H233" s="141">
        <f t="shared" si="12"/>
        <v>0</v>
      </c>
      <c r="I233" s="141">
        <f t="shared" ca="1" si="13"/>
        <v>0</v>
      </c>
      <c r="J233" s="141">
        <f t="shared" ca="1" si="14"/>
        <v>0</v>
      </c>
    </row>
    <row r="234" spans="1:10">
      <c r="A234" s="145"/>
      <c r="B234" s="146"/>
      <c r="C234" s="145"/>
      <c r="D234" s="145"/>
      <c r="E234" s="145"/>
      <c r="F234" s="145"/>
      <c r="G234" s="141" t="str">
        <f t="shared" ca="1" si="11"/>
        <v>hi</v>
      </c>
      <c r="H234" s="141">
        <f t="shared" si="12"/>
        <v>0</v>
      </c>
      <c r="I234" s="141">
        <f t="shared" ca="1" si="13"/>
        <v>0</v>
      </c>
      <c r="J234" s="141">
        <f t="shared" ca="1" si="14"/>
        <v>0</v>
      </c>
    </row>
    <row r="235" spans="1:10">
      <c r="A235" s="145"/>
      <c r="B235" s="146"/>
      <c r="C235" s="145"/>
      <c r="D235" s="145"/>
      <c r="E235" s="145"/>
      <c r="F235" s="145"/>
      <c r="G235" s="141" t="str">
        <f t="shared" ca="1" si="11"/>
        <v>hi</v>
      </c>
      <c r="H235" s="141">
        <f t="shared" si="12"/>
        <v>0</v>
      </c>
      <c r="I235" s="141">
        <f t="shared" ca="1" si="13"/>
        <v>0</v>
      </c>
      <c r="J235" s="141">
        <f t="shared" ca="1" si="14"/>
        <v>0</v>
      </c>
    </row>
    <row r="236" spans="1:10">
      <c r="A236" s="145"/>
      <c r="B236" s="146"/>
      <c r="C236" s="145"/>
      <c r="D236" s="145"/>
      <c r="E236" s="145"/>
      <c r="F236" s="145"/>
      <c r="G236" s="141" t="str">
        <f t="shared" ca="1" si="11"/>
        <v>hi</v>
      </c>
      <c r="H236" s="141">
        <f t="shared" si="12"/>
        <v>0</v>
      </c>
      <c r="I236" s="141">
        <f t="shared" ca="1" si="13"/>
        <v>0</v>
      </c>
      <c r="J236" s="141">
        <f t="shared" ca="1" si="14"/>
        <v>0</v>
      </c>
    </row>
    <row r="237" spans="1:10">
      <c r="A237" s="145"/>
      <c r="B237" s="146"/>
      <c r="C237" s="145"/>
      <c r="D237" s="145"/>
      <c r="E237" s="145"/>
      <c r="F237" s="145"/>
      <c r="G237" s="141" t="str">
        <f t="shared" ca="1" si="11"/>
        <v>hi</v>
      </c>
      <c r="H237" s="141">
        <f t="shared" si="12"/>
        <v>0</v>
      </c>
      <c r="I237" s="141">
        <f t="shared" ca="1" si="13"/>
        <v>0</v>
      </c>
      <c r="J237" s="141">
        <f t="shared" ca="1" si="14"/>
        <v>0</v>
      </c>
    </row>
    <row r="238" spans="1:10">
      <c r="A238" s="145"/>
      <c r="B238" s="146"/>
      <c r="C238" s="145"/>
      <c r="D238" s="145"/>
      <c r="E238" s="145"/>
      <c r="F238" s="145"/>
      <c r="G238" s="141" t="str">
        <f t="shared" ca="1" si="11"/>
        <v>hi</v>
      </c>
      <c r="H238" s="141">
        <f t="shared" si="12"/>
        <v>0</v>
      </c>
      <c r="I238" s="141">
        <f t="shared" ca="1" si="13"/>
        <v>0</v>
      </c>
      <c r="J238" s="141">
        <f t="shared" ca="1" si="14"/>
        <v>0</v>
      </c>
    </row>
    <row r="239" spans="1:10">
      <c r="A239" s="145"/>
      <c r="B239" s="146"/>
      <c r="C239" s="145"/>
      <c r="D239" s="145"/>
      <c r="E239" s="145"/>
      <c r="F239" s="145"/>
      <c r="G239" s="141" t="str">
        <f t="shared" ca="1" si="11"/>
        <v>hi</v>
      </c>
      <c r="H239" s="141">
        <f t="shared" si="12"/>
        <v>0</v>
      </c>
      <c r="I239" s="141">
        <f t="shared" ca="1" si="13"/>
        <v>0</v>
      </c>
      <c r="J239" s="141">
        <f t="shared" ca="1" si="14"/>
        <v>0</v>
      </c>
    </row>
    <row r="240" spans="1:10">
      <c r="A240" s="145"/>
      <c r="B240" s="146"/>
      <c r="C240" s="145"/>
      <c r="D240" s="145"/>
      <c r="E240" s="145"/>
      <c r="F240" s="145"/>
      <c r="G240" s="141" t="str">
        <f t="shared" ca="1" si="11"/>
        <v>hi</v>
      </c>
      <c r="H240" s="141">
        <f t="shared" si="12"/>
        <v>0</v>
      </c>
      <c r="I240" s="141">
        <f t="shared" ca="1" si="13"/>
        <v>0</v>
      </c>
      <c r="J240" s="141">
        <f t="shared" ca="1" si="14"/>
        <v>0</v>
      </c>
    </row>
    <row r="241" spans="1:10">
      <c r="A241" s="145"/>
      <c r="B241" s="146"/>
      <c r="C241" s="145"/>
      <c r="D241" s="145"/>
      <c r="E241" s="145"/>
      <c r="F241" s="145"/>
      <c r="G241" s="141" t="str">
        <f t="shared" ca="1" si="11"/>
        <v>hi</v>
      </c>
      <c r="H241" s="141">
        <f t="shared" si="12"/>
        <v>0</v>
      </c>
      <c r="I241" s="141">
        <f t="shared" ca="1" si="13"/>
        <v>0</v>
      </c>
      <c r="J241" s="141">
        <f t="shared" ca="1" si="14"/>
        <v>0</v>
      </c>
    </row>
    <row r="242" spans="1:10">
      <c r="A242" s="145"/>
      <c r="B242" s="146"/>
      <c r="C242" s="145"/>
      <c r="D242" s="145"/>
      <c r="E242" s="145"/>
      <c r="F242" s="145"/>
      <c r="G242" s="141" t="str">
        <f t="shared" ca="1" si="11"/>
        <v>hi</v>
      </c>
      <c r="H242" s="141">
        <f t="shared" si="12"/>
        <v>0</v>
      </c>
      <c r="I242" s="141">
        <f t="shared" ca="1" si="13"/>
        <v>0</v>
      </c>
      <c r="J242" s="141">
        <f t="shared" ca="1" si="14"/>
        <v>0</v>
      </c>
    </row>
    <row r="243" spans="1:10">
      <c r="A243" s="145"/>
      <c r="B243" s="146"/>
      <c r="C243" s="145"/>
      <c r="D243" s="145"/>
      <c r="E243" s="145"/>
      <c r="F243" s="145"/>
      <c r="G243" s="141" t="str">
        <f t="shared" ca="1" si="11"/>
        <v>hi</v>
      </c>
      <c r="H243" s="141">
        <f t="shared" si="12"/>
        <v>0</v>
      </c>
      <c r="I243" s="141">
        <f t="shared" ca="1" si="13"/>
        <v>0</v>
      </c>
      <c r="J243" s="141">
        <f t="shared" ca="1" si="14"/>
        <v>0</v>
      </c>
    </row>
    <row r="244" spans="1:10">
      <c r="A244" s="145"/>
      <c r="B244" s="146"/>
      <c r="C244" s="145"/>
      <c r="D244" s="145"/>
      <c r="E244" s="145"/>
      <c r="F244" s="145"/>
      <c r="G244" s="141" t="str">
        <f t="shared" ca="1" si="11"/>
        <v>hi</v>
      </c>
      <c r="H244" s="141">
        <f t="shared" si="12"/>
        <v>0</v>
      </c>
      <c r="I244" s="141">
        <f t="shared" ca="1" si="13"/>
        <v>0</v>
      </c>
      <c r="J244" s="141">
        <f t="shared" ca="1" si="14"/>
        <v>0</v>
      </c>
    </row>
    <row r="245" spans="1:10">
      <c r="A245" s="145"/>
      <c r="B245" s="146"/>
      <c r="C245" s="145"/>
      <c r="D245" s="145"/>
      <c r="E245" s="145"/>
      <c r="F245" s="145"/>
      <c r="G245" s="141" t="str">
        <f t="shared" ca="1" si="11"/>
        <v>hi</v>
      </c>
      <c r="H245" s="141">
        <f t="shared" si="12"/>
        <v>0</v>
      </c>
      <c r="I245" s="141">
        <f t="shared" ca="1" si="13"/>
        <v>0</v>
      </c>
      <c r="J245" s="141">
        <f t="shared" ca="1" si="14"/>
        <v>0</v>
      </c>
    </row>
    <row r="246" spans="1:10">
      <c r="A246" s="145"/>
      <c r="B246" s="146"/>
      <c r="C246" s="145"/>
      <c r="D246" s="145"/>
      <c r="E246" s="145"/>
      <c r="F246" s="145"/>
      <c r="G246" s="141" t="str">
        <f t="shared" ca="1" si="11"/>
        <v>hi</v>
      </c>
      <c r="H246" s="141">
        <f t="shared" si="12"/>
        <v>0</v>
      </c>
      <c r="I246" s="141">
        <f t="shared" ca="1" si="13"/>
        <v>0</v>
      </c>
      <c r="J246" s="141">
        <f t="shared" ca="1" si="14"/>
        <v>0</v>
      </c>
    </row>
    <row r="247" spans="1:10">
      <c r="A247" s="145"/>
      <c r="B247" s="146"/>
      <c r="C247" s="145"/>
      <c r="D247" s="145"/>
      <c r="E247" s="145"/>
      <c r="F247" s="145"/>
      <c r="G247" s="141" t="str">
        <f t="shared" ca="1" si="11"/>
        <v>hi</v>
      </c>
      <c r="H247" s="141">
        <f t="shared" si="12"/>
        <v>0</v>
      </c>
      <c r="I247" s="141">
        <f t="shared" ca="1" si="13"/>
        <v>0</v>
      </c>
      <c r="J247" s="141">
        <f t="shared" ca="1" si="14"/>
        <v>0</v>
      </c>
    </row>
    <row r="248" spans="1:10">
      <c r="A248" s="145"/>
      <c r="B248" s="146"/>
      <c r="C248" s="145"/>
      <c r="D248" s="145"/>
      <c r="E248" s="145"/>
      <c r="F248" s="145"/>
      <c r="G248" s="141" t="str">
        <f t="shared" ca="1" si="11"/>
        <v>hi</v>
      </c>
      <c r="H248" s="141">
        <f t="shared" si="12"/>
        <v>0</v>
      </c>
      <c r="I248" s="141">
        <f t="shared" ca="1" si="13"/>
        <v>0</v>
      </c>
      <c r="J248" s="141">
        <f t="shared" ca="1" si="14"/>
        <v>0</v>
      </c>
    </row>
    <row r="249" spans="1:10">
      <c r="A249" s="145"/>
      <c r="B249" s="146"/>
      <c r="C249" s="145"/>
      <c r="D249" s="145"/>
      <c r="E249" s="145"/>
      <c r="F249" s="145"/>
      <c r="G249" s="141" t="str">
        <f t="shared" ca="1" si="11"/>
        <v>hi</v>
      </c>
      <c r="H249" s="141">
        <f t="shared" si="12"/>
        <v>0</v>
      </c>
      <c r="I249" s="141">
        <f t="shared" ca="1" si="13"/>
        <v>0</v>
      </c>
      <c r="J249" s="141">
        <f t="shared" ca="1" si="14"/>
        <v>0</v>
      </c>
    </row>
    <row r="250" spans="1:10">
      <c r="A250" s="145"/>
      <c r="B250" s="146"/>
      <c r="C250" s="145"/>
      <c r="D250" s="145"/>
      <c r="E250" s="145"/>
      <c r="F250" s="145"/>
      <c r="G250" s="141" t="str">
        <f t="shared" ca="1" si="11"/>
        <v>hi</v>
      </c>
      <c r="H250" s="141">
        <f t="shared" si="12"/>
        <v>0</v>
      </c>
      <c r="I250" s="141">
        <f t="shared" ca="1" si="13"/>
        <v>0</v>
      </c>
      <c r="J250" s="141">
        <f t="shared" ca="1" si="14"/>
        <v>0</v>
      </c>
    </row>
    <row r="251" spans="1:10">
      <c r="A251" s="145"/>
      <c r="B251" s="146"/>
      <c r="C251" s="145"/>
      <c r="D251" s="145"/>
      <c r="E251" s="145"/>
      <c r="F251" s="145"/>
      <c r="G251" s="141" t="str">
        <f t="shared" ca="1" si="11"/>
        <v>hi</v>
      </c>
      <c r="H251" s="141">
        <f t="shared" si="12"/>
        <v>0</v>
      </c>
      <c r="I251" s="141">
        <f t="shared" ca="1" si="13"/>
        <v>0</v>
      </c>
      <c r="J251" s="141">
        <f t="shared" ca="1" si="14"/>
        <v>0</v>
      </c>
    </row>
    <row r="252" spans="1:10">
      <c r="A252" s="145"/>
      <c r="B252" s="146"/>
      <c r="C252" s="145"/>
      <c r="D252" s="145"/>
      <c r="E252" s="145"/>
      <c r="F252" s="145"/>
      <c r="G252" s="141" t="str">
        <f t="shared" ca="1" si="11"/>
        <v>hi</v>
      </c>
      <c r="H252" s="141">
        <f t="shared" si="12"/>
        <v>0</v>
      </c>
      <c r="I252" s="141">
        <f t="shared" ca="1" si="13"/>
        <v>0</v>
      </c>
      <c r="J252" s="141">
        <f t="shared" ca="1" si="14"/>
        <v>0</v>
      </c>
    </row>
    <row r="253" spans="1:10">
      <c r="A253" s="145"/>
      <c r="B253" s="146"/>
      <c r="C253" s="145"/>
      <c r="D253" s="145"/>
      <c r="E253" s="145"/>
      <c r="F253" s="145"/>
      <c r="G253" s="141" t="str">
        <f t="shared" ca="1" si="11"/>
        <v>hi</v>
      </c>
      <c r="H253" s="141">
        <f t="shared" si="12"/>
        <v>0</v>
      </c>
      <c r="I253" s="141">
        <f t="shared" ca="1" si="13"/>
        <v>0</v>
      </c>
      <c r="J253" s="141">
        <f t="shared" ca="1" si="14"/>
        <v>0</v>
      </c>
    </row>
    <row r="254" spans="1:10">
      <c r="A254" s="145"/>
      <c r="B254" s="146"/>
      <c r="C254" s="145"/>
      <c r="D254" s="145"/>
      <c r="E254" s="145"/>
      <c r="F254" s="145"/>
      <c r="G254" s="141" t="str">
        <f t="shared" ca="1" si="11"/>
        <v>hi</v>
      </c>
      <c r="H254" s="141">
        <f t="shared" si="12"/>
        <v>0</v>
      </c>
      <c r="I254" s="141">
        <f t="shared" ca="1" si="13"/>
        <v>0</v>
      </c>
      <c r="J254" s="141">
        <f t="shared" ca="1" si="14"/>
        <v>0</v>
      </c>
    </row>
    <row r="255" spans="1:10">
      <c r="A255" s="145"/>
      <c r="B255" s="146"/>
      <c r="C255" s="145"/>
      <c r="D255" s="145"/>
      <c r="E255" s="145"/>
      <c r="F255" s="145"/>
      <c r="G255" s="141" t="str">
        <f t="shared" ca="1" si="11"/>
        <v>hi</v>
      </c>
      <c r="H255" s="141">
        <f t="shared" si="12"/>
        <v>0</v>
      </c>
      <c r="I255" s="141">
        <f t="shared" ca="1" si="13"/>
        <v>0</v>
      </c>
      <c r="J255" s="141">
        <f t="shared" ca="1" si="14"/>
        <v>0</v>
      </c>
    </row>
    <row r="256" spans="1:10">
      <c r="A256" s="145"/>
      <c r="B256" s="146"/>
      <c r="C256" s="145"/>
      <c r="D256" s="145"/>
      <c r="E256" s="145"/>
      <c r="F256" s="145"/>
      <c r="G256" s="141" t="str">
        <f t="shared" ca="1" si="11"/>
        <v>hi</v>
      </c>
      <c r="H256" s="141">
        <f t="shared" si="12"/>
        <v>0</v>
      </c>
      <c r="I256" s="141">
        <f t="shared" ca="1" si="13"/>
        <v>0</v>
      </c>
      <c r="J256" s="141">
        <f t="shared" ca="1" si="14"/>
        <v>0</v>
      </c>
    </row>
    <row r="257" spans="1:10">
      <c r="A257" s="145"/>
      <c r="B257" s="146"/>
      <c r="C257" s="145"/>
      <c r="D257" s="145"/>
      <c r="E257" s="145"/>
      <c r="F257" s="145"/>
      <c r="G257" s="141" t="str">
        <f t="shared" ca="1" si="11"/>
        <v>hi</v>
      </c>
      <c r="H257" s="141">
        <f t="shared" si="12"/>
        <v>0</v>
      </c>
      <c r="I257" s="141">
        <f t="shared" ca="1" si="13"/>
        <v>0</v>
      </c>
      <c r="J257" s="141">
        <f t="shared" ca="1" si="14"/>
        <v>0</v>
      </c>
    </row>
    <row r="258" spans="1:10">
      <c r="A258" s="145"/>
      <c r="B258" s="146"/>
      <c r="C258" s="145"/>
      <c r="D258" s="145"/>
      <c r="E258" s="145"/>
      <c r="F258" s="145"/>
      <c r="G258" s="141" t="str">
        <f t="shared" ca="1" si="11"/>
        <v>hi</v>
      </c>
      <c r="H258" s="141">
        <f t="shared" si="12"/>
        <v>0</v>
      </c>
      <c r="I258" s="141">
        <f t="shared" ca="1" si="13"/>
        <v>0</v>
      </c>
      <c r="J258" s="141">
        <f t="shared" ca="1" si="14"/>
        <v>0</v>
      </c>
    </row>
    <row r="259" spans="1:10">
      <c r="A259" s="145"/>
      <c r="B259" s="146"/>
      <c r="C259" s="145"/>
      <c r="D259" s="145"/>
      <c r="E259" s="145"/>
      <c r="F259" s="145"/>
      <c r="G259" s="141" t="str">
        <f t="shared" ca="1" si="11"/>
        <v>hi</v>
      </c>
      <c r="H259" s="141">
        <f t="shared" si="12"/>
        <v>0</v>
      </c>
      <c r="I259" s="141">
        <f t="shared" ca="1" si="13"/>
        <v>0</v>
      </c>
      <c r="J259" s="141">
        <f t="shared" ca="1" si="14"/>
        <v>0</v>
      </c>
    </row>
    <row r="260" spans="1:10">
      <c r="A260" s="145"/>
      <c r="B260" s="146"/>
      <c r="C260" s="145"/>
      <c r="D260" s="145"/>
      <c r="E260" s="145"/>
      <c r="F260" s="145"/>
      <c r="G260" s="141" t="str">
        <f t="shared" ca="1" si="11"/>
        <v>hi</v>
      </c>
      <c r="H260" s="141">
        <f t="shared" si="12"/>
        <v>0</v>
      </c>
      <c r="I260" s="141">
        <f t="shared" ca="1" si="13"/>
        <v>0</v>
      </c>
      <c r="J260" s="141">
        <f t="shared" ca="1" si="14"/>
        <v>0</v>
      </c>
    </row>
    <row r="261" spans="1:10">
      <c r="A261" s="145"/>
      <c r="B261" s="146"/>
      <c r="C261" s="145"/>
      <c r="D261" s="145"/>
      <c r="E261" s="145"/>
      <c r="F261" s="145"/>
      <c r="G261" s="141" t="str">
        <f t="shared" ca="1" si="11"/>
        <v>hi</v>
      </c>
      <c r="H261" s="141">
        <f t="shared" si="12"/>
        <v>0</v>
      </c>
      <c r="I261" s="141">
        <f t="shared" ca="1" si="13"/>
        <v>0</v>
      </c>
      <c r="J261" s="141">
        <f t="shared" ca="1" si="14"/>
        <v>0</v>
      </c>
    </row>
    <row r="262" spans="1:10">
      <c r="A262" s="145"/>
      <c r="B262" s="146"/>
      <c r="C262" s="145"/>
      <c r="D262" s="145"/>
      <c r="E262" s="145"/>
      <c r="F262" s="145"/>
      <c r="G262" s="141" t="str">
        <f t="shared" ca="1" si="11"/>
        <v>hi</v>
      </c>
      <c r="H262" s="141">
        <f t="shared" si="12"/>
        <v>0</v>
      </c>
      <c r="I262" s="141">
        <f t="shared" ca="1" si="13"/>
        <v>0</v>
      </c>
      <c r="J262" s="141">
        <f t="shared" ca="1" si="14"/>
        <v>0</v>
      </c>
    </row>
    <row r="263" spans="1:10">
      <c r="A263" s="145"/>
      <c r="B263" s="146"/>
      <c r="C263" s="145"/>
      <c r="D263" s="145"/>
      <c r="E263" s="145"/>
      <c r="F263" s="145"/>
      <c r="G263" s="141" t="str">
        <f t="shared" ca="1" si="11"/>
        <v>hi</v>
      </c>
      <c r="H263" s="141">
        <f t="shared" si="12"/>
        <v>0</v>
      </c>
      <c r="I263" s="141">
        <f t="shared" ca="1" si="13"/>
        <v>0</v>
      </c>
      <c r="J263" s="141">
        <f t="shared" ca="1" si="14"/>
        <v>0</v>
      </c>
    </row>
    <row r="264" spans="1:10">
      <c r="A264" s="145"/>
      <c r="B264" s="146"/>
      <c r="C264" s="145"/>
      <c r="D264" s="145"/>
      <c r="E264" s="145"/>
      <c r="F264" s="145"/>
      <c r="G264" s="141" t="str">
        <f t="shared" ca="1" si="11"/>
        <v>hi</v>
      </c>
      <c r="H264" s="141">
        <f t="shared" si="12"/>
        <v>0</v>
      </c>
      <c r="I264" s="141">
        <f t="shared" ca="1" si="13"/>
        <v>0</v>
      </c>
      <c r="J264" s="141">
        <f t="shared" ca="1" si="14"/>
        <v>0</v>
      </c>
    </row>
    <row r="265" spans="1:10">
      <c r="A265" s="145"/>
      <c r="B265" s="146"/>
      <c r="C265" s="145"/>
      <c r="D265" s="145"/>
      <c r="E265" s="145"/>
      <c r="F265" s="145"/>
      <c r="G265" s="141" t="str">
        <f t="shared" ca="1" si="11"/>
        <v>hi</v>
      </c>
      <c r="H265" s="141">
        <f t="shared" si="12"/>
        <v>0</v>
      </c>
      <c r="I265" s="141">
        <f t="shared" ca="1" si="13"/>
        <v>0</v>
      </c>
      <c r="J265" s="141">
        <f t="shared" ca="1" si="14"/>
        <v>0</v>
      </c>
    </row>
    <row r="266" spans="1:10">
      <c r="A266" s="145"/>
      <c r="B266" s="146"/>
      <c r="C266" s="145"/>
      <c r="D266" s="145"/>
      <c r="E266" s="145"/>
      <c r="F266" s="145"/>
      <c r="G266" s="141" t="str">
        <f t="shared" ca="1" si="11"/>
        <v>hi</v>
      </c>
      <c r="H266" s="141">
        <f t="shared" si="12"/>
        <v>0</v>
      </c>
      <c r="I266" s="141">
        <f t="shared" ca="1" si="13"/>
        <v>0</v>
      </c>
      <c r="J266" s="141">
        <f t="shared" ca="1" si="14"/>
        <v>0</v>
      </c>
    </row>
    <row r="267" spans="1:10">
      <c r="A267" s="145"/>
      <c r="B267" s="146"/>
      <c r="C267" s="145"/>
      <c r="D267" s="145"/>
      <c r="E267" s="145"/>
      <c r="F267" s="145"/>
      <c r="G267" s="141" t="str">
        <f t="shared" ca="1" si="11"/>
        <v>hi</v>
      </c>
      <c r="H267" s="141">
        <f t="shared" si="12"/>
        <v>0</v>
      </c>
      <c r="I267" s="141">
        <f t="shared" ca="1" si="13"/>
        <v>0</v>
      </c>
      <c r="J267" s="141">
        <f t="shared" ca="1" si="14"/>
        <v>0</v>
      </c>
    </row>
    <row r="268" spans="1:10">
      <c r="A268" s="145"/>
      <c r="B268" s="146"/>
      <c r="C268" s="145"/>
      <c r="D268" s="145"/>
      <c r="E268" s="145"/>
      <c r="F268" s="145"/>
      <c r="G268" s="141" t="str">
        <f t="shared" ca="1" si="11"/>
        <v>hi</v>
      </c>
      <c r="H268" s="141">
        <f t="shared" si="12"/>
        <v>0</v>
      </c>
      <c r="I268" s="141">
        <f t="shared" ca="1" si="13"/>
        <v>0</v>
      </c>
      <c r="J268" s="141">
        <f t="shared" ca="1" si="14"/>
        <v>0</v>
      </c>
    </row>
    <row r="269" spans="1:10">
      <c r="A269" s="145"/>
      <c r="B269" s="146"/>
      <c r="C269" s="145"/>
      <c r="D269" s="145"/>
      <c r="E269" s="145"/>
      <c r="F269" s="145"/>
      <c r="G269" s="141" t="str">
        <f t="shared" ca="1" si="11"/>
        <v>hi</v>
      </c>
      <c r="H269" s="141">
        <f t="shared" si="12"/>
        <v>0</v>
      </c>
      <c r="I269" s="141">
        <f t="shared" ca="1" si="13"/>
        <v>0</v>
      </c>
      <c r="J269" s="141">
        <f t="shared" ca="1" si="14"/>
        <v>0</v>
      </c>
    </row>
    <row r="270" spans="1:10">
      <c r="A270" s="145"/>
      <c r="B270" s="146"/>
      <c r="C270" s="145"/>
      <c r="D270" s="145"/>
      <c r="E270" s="145"/>
      <c r="F270" s="145"/>
      <c r="G270" s="141" t="str">
        <f t="shared" ref="G270:G333" ca="1" si="15">IF(F270&gt;C270,  IF($B$8=0,"lo",IF(RAND()&gt;$B$9,"lo","hi")),   IF($B$8=0,"hi",IF(RAND()&lt;=$B$9,"lo","hi"))   )</f>
        <v>hi</v>
      </c>
      <c r="H270" s="141">
        <f t="shared" ref="H270:H333" si="16">C270</f>
        <v>0</v>
      </c>
      <c r="I270" s="141">
        <f t="shared" ref="I270:I333" ca="1" si="17">IF(G270="hi",D270,E270)</f>
        <v>0</v>
      </c>
      <c r="J270" s="141">
        <f t="shared" ref="J270:J333" ca="1" si="18">IF(G270="hi",E270,D270)</f>
        <v>0</v>
      </c>
    </row>
    <row r="271" spans="1:10">
      <c r="A271" s="145"/>
      <c r="B271" s="146"/>
      <c r="C271" s="145"/>
      <c r="D271" s="145"/>
      <c r="E271" s="145"/>
      <c r="F271" s="145"/>
      <c r="G271" s="141" t="str">
        <f t="shared" ca="1" si="15"/>
        <v>hi</v>
      </c>
      <c r="H271" s="141">
        <f t="shared" si="16"/>
        <v>0</v>
      </c>
      <c r="I271" s="141">
        <f t="shared" ca="1" si="17"/>
        <v>0</v>
      </c>
      <c r="J271" s="141">
        <f t="shared" ca="1" si="18"/>
        <v>0</v>
      </c>
    </row>
    <row r="272" spans="1:10">
      <c r="A272" s="145"/>
      <c r="B272" s="146"/>
      <c r="C272" s="145"/>
      <c r="D272" s="145"/>
      <c r="E272" s="145"/>
      <c r="F272" s="145"/>
      <c r="G272" s="141" t="str">
        <f t="shared" ca="1" si="15"/>
        <v>hi</v>
      </c>
      <c r="H272" s="141">
        <f t="shared" si="16"/>
        <v>0</v>
      </c>
      <c r="I272" s="141">
        <f t="shared" ca="1" si="17"/>
        <v>0</v>
      </c>
      <c r="J272" s="141">
        <f t="shared" ca="1" si="18"/>
        <v>0</v>
      </c>
    </row>
    <row r="273" spans="1:10">
      <c r="A273" s="145"/>
      <c r="B273" s="146"/>
      <c r="C273" s="145"/>
      <c r="D273" s="145"/>
      <c r="E273" s="145"/>
      <c r="F273" s="145"/>
      <c r="G273" s="141" t="str">
        <f t="shared" ca="1" si="15"/>
        <v>hi</v>
      </c>
      <c r="H273" s="141">
        <f t="shared" si="16"/>
        <v>0</v>
      </c>
      <c r="I273" s="141">
        <f t="shared" ca="1" si="17"/>
        <v>0</v>
      </c>
      <c r="J273" s="141">
        <f t="shared" ca="1" si="18"/>
        <v>0</v>
      </c>
    </row>
    <row r="274" spans="1:10">
      <c r="A274" s="145"/>
      <c r="B274" s="146"/>
      <c r="C274" s="145"/>
      <c r="D274" s="145"/>
      <c r="E274" s="145"/>
      <c r="F274" s="145"/>
      <c r="G274" s="141" t="str">
        <f t="shared" ca="1" si="15"/>
        <v>hi</v>
      </c>
      <c r="H274" s="141">
        <f t="shared" si="16"/>
        <v>0</v>
      </c>
      <c r="I274" s="141">
        <f t="shared" ca="1" si="17"/>
        <v>0</v>
      </c>
      <c r="J274" s="141">
        <f t="shared" ca="1" si="18"/>
        <v>0</v>
      </c>
    </row>
    <row r="275" spans="1:10">
      <c r="A275" s="145"/>
      <c r="B275" s="146"/>
      <c r="C275" s="145"/>
      <c r="D275" s="145"/>
      <c r="E275" s="145"/>
      <c r="F275" s="145"/>
      <c r="G275" s="141" t="str">
        <f t="shared" ca="1" si="15"/>
        <v>hi</v>
      </c>
      <c r="H275" s="141">
        <f t="shared" si="16"/>
        <v>0</v>
      </c>
      <c r="I275" s="141">
        <f t="shared" ca="1" si="17"/>
        <v>0</v>
      </c>
      <c r="J275" s="141">
        <f t="shared" ca="1" si="18"/>
        <v>0</v>
      </c>
    </row>
    <row r="276" spans="1:10">
      <c r="A276" s="145"/>
      <c r="B276" s="146"/>
      <c r="C276" s="145"/>
      <c r="D276" s="145"/>
      <c r="E276" s="145"/>
      <c r="F276" s="145"/>
      <c r="G276" s="141" t="str">
        <f t="shared" ca="1" si="15"/>
        <v>hi</v>
      </c>
      <c r="H276" s="141">
        <f t="shared" si="16"/>
        <v>0</v>
      </c>
      <c r="I276" s="141">
        <f t="shared" ca="1" si="17"/>
        <v>0</v>
      </c>
      <c r="J276" s="141">
        <f t="shared" ca="1" si="18"/>
        <v>0</v>
      </c>
    </row>
    <row r="277" spans="1:10">
      <c r="A277" s="145"/>
      <c r="B277" s="146"/>
      <c r="C277" s="145"/>
      <c r="D277" s="145"/>
      <c r="E277" s="145"/>
      <c r="F277" s="145"/>
      <c r="G277" s="141" t="str">
        <f t="shared" ca="1" si="15"/>
        <v>hi</v>
      </c>
      <c r="H277" s="141">
        <f t="shared" si="16"/>
        <v>0</v>
      </c>
      <c r="I277" s="141">
        <f t="shared" ca="1" si="17"/>
        <v>0</v>
      </c>
      <c r="J277" s="141">
        <f t="shared" ca="1" si="18"/>
        <v>0</v>
      </c>
    </row>
    <row r="278" spans="1:10">
      <c r="A278" s="145"/>
      <c r="B278" s="146"/>
      <c r="C278" s="145"/>
      <c r="D278" s="145"/>
      <c r="E278" s="145"/>
      <c r="F278" s="145"/>
      <c r="G278" s="141" t="str">
        <f t="shared" ca="1" si="15"/>
        <v>hi</v>
      </c>
      <c r="H278" s="141">
        <f t="shared" si="16"/>
        <v>0</v>
      </c>
      <c r="I278" s="141">
        <f t="shared" ca="1" si="17"/>
        <v>0</v>
      </c>
      <c r="J278" s="141">
        <f t="shared" ca="1" si="18"/>
        <v>0</v>
      </c>
    </row>
    <row r="279" spans="1:10">
      <c r="A279" s="145"/>
      <c r="B279" s="146"/>
      <c r="C279" s="145"/>
      <c r="D279" s="145"/>
      <c r="E279" s="145"/>
      <c r="F279" s="145"/>
      <c r="G279" s="141" t="str">
        <f t="shared" ca="1" si="15"/>
        <v>hi</v>
      </c>
      <c r="H279" s="141">
        <f t="shared" si="16"/>
        <v>0</v>
      </c>
      <c r="I279" s="141">
        <f t="shared" ca="1" si="17"/>
        <v>0</v>
      </c>
      <c r="J279" s="141">
        <f t="shared" ca="1" si="18"/>
        <v>0</v>
      </c>
    </row>
    <row r="280" spans="1:10">
      <c r="A280" s="145"/>
      <c r="B280" s="146"/>
      <c r="C280" s="145"/>
      <c r="D280" s="145"/>
      <c r="E280" s="145"/>
      <c r="F280" s="145"/>
      <c r="G280" s="141" t="str">
        <f t="shared" ca="1" si="15"/>
        <v>hi</v>
      </c>
      <c r="H280" s="141">
        <f t="shared" si="16"/>
        <v>0</v>
      </c>
      <c r="I280" s="141">
        <f t="shared" ca="1" si="17"/>
        <v>0</v>
      </c>
      <c r="J280" s="141">
        <f t="shared" ca="1" si="18"/>
        <v>0</v>
      </c>
    </row>
    <row r="281" spans="1:10">
      <c r="A281" s="145"/>
      <c r="B281" s="146"/>
      <c r="C281" s="145"/>
      <c r="D281" s="145"/>
      <c r="E281" s="145"/>
      <c r="F281" s="145"/>
      <c r="G281" s="141" t="str">
        <f t="shared" ca="1" si="15"/>
        <v>hi</v>
      </c>
      <c r="H281" s="141">
        <f t="shared" si="16"/>
        <v>0</v>
      </c>
      <c r="I281" s="141">
        <f t="shared" ca="1" si="17"/>
        <v>0</v>
      </c>
      <c r="J281" s="141">
        <f t="shared" ca="1" si="18"/>
        <v>0</v>
      </c>
    </row>
    <row r="282" spans="1:10">
      <c r="A282" s="145"/>
      <c r="B282" s="146"/>
      <c r="C282" s="145"/>
      <c r="D282" s="145"/>
      <c r="E282" s="145"/>
      <c r="F282" s="145"/>
      <c r="G282" s="141" t="str">
        <f t="shared" ca="1" si="15"/>
        <v>hi</v>
      </c>
      <c r="H282" s="141">
        <f t="shared" si="16"/>
        <v>0</v>
      </c>
      <c r="I282" s="141">
        <f t="shared" ca="1" si="17"/>
        <v>0</v>
      </c>
      <c r="J282" s="141">
        <f t="shared" ca="1" si="18"/>
        <v>0</v>
      </c>
    </row>
    <row r="283" spans="1:10">
      <c r="A283" s="145"/>
      <c r="B283" s="146"/>
      <c r="C283" s="145"/>
      <c r="D283" s="145"/>
      <c r="E283" s="145"/>
      <c r="F283" s="145"/>
      <c r="G283" s="141" t="str">
        <f t="shared" ca="1" si="15"/>
        <v>hi</v>
      </c>
      <c r="H283" s="141">
        <f t="shared" si="16"/>
        <v>0</v>
      </c>
      <c r="I283" s="141">
        <f t="shared" ca="1" si="17"/>
        <v>0</v>
      </c>
      <c r="J283" s="141">
        <f t="shared" ca="1" si="18"/>
        <v>0</v>
      </c>
    </row>
    <row r="284" spans="1:10">
      <c r="A284" s="145"/>
      <c r="B284" s="146"/>
      <c r="C284" s="145"/>
      <c r="D284" s="145"/>
      <c r="E284" s="145"/>
      <c r="F284" s="145"/>
      <c r="G284" s="141" t="str">
        <f t="shared" ca="1" si="15"/>
        <v>hi</v>
      </c>
      <c r="H284" s="141">
        <f t="shared" si="16"/>
        <v>0</v>
      </c>
      <c r="I284" s="141">
        <f t="shared" ca="1" si="17"/>
        <v>0</v>
      </c>
      <c r="J284" s="141">
        <f t="shared" ca="1" si="18"/>
        <v>0</v>
      </c>
    </row>
    <row r="285" spans="1:10">
      <c r="A285" s="145"/>
      <c r="B285" s="146"/>
      <c r="C285" s="145"/>
      <c r="D285" s="145"/>
      <c r="E285" s="145"/>
      <c r="F285" s="145"/>
      <c r="G285" s="141" t="str">
        <f t="shared" ca="1" si="15"/>
        <v>hi</v>
      </c>
      <c r="H285" s="141">
        <f t="shared" si="16"/>
        <v>0</v>
      </c>
      <c r="I285" s="141">
        <f t="shared" ca="1" si="17"/>
        <v>0</v>
      </c>
      <c r="J285" s="141">
        <f t="shared" ca="1" si="18"/>
        <v>0</v>
      </c>
    </row>
    <row r="286" spans="1:10">
      <c r="A286" s="145"/>
      <c r="B286" s="146"/>
      <c r="C286" s="145"/>
      <c r="D286" s="145"/>
      <c r="E286" s="145"/>
      <c r="F286" s="145"/>
      <c r="G286" s="141" t="str">
        <f t="shared" ca="1" si="15"/>
        <v>hi</v>
      </c>
      <c r="H286" s="141">
        <f t="shared" si="16"/>
        <v>0</v>
      </c>
      <c r="I286" s="141">
        <f t="shared" ca="1" si="17"/>
        <v>0</v>
      </c>
      <c r="J286" s="141">
        <f t="shared" ca="1" si="18"/>
        <v>0</v>
      </c>
    </row>
    <row r="287" spans="1:10">
      <c r="A287" s="145"/>
      <c r="B287" s="146"/>
      <c r="C287" s="145"/>
      <c r="D287" s="145"/>
      <c r="E287" s="145"/>
      <c r="F287" s="145"/>
      <c r="G287" s="141" t="str">
        <f t="shared" ca="1" si="15"/>
        <v>hi</v>
      </c>
      <c r="H287" s="141">
        <f t="shared" si="16"/>
        <v>0</v>
      </c>
      <c r="I287" s="141">
        <f t="shared" ca="1" si="17"/>
        <v>0</v>
      </c>
      <c r="J287" s="141">
        <f t="shared" ca="1" si="18"/>
        <v>0</v>
      </c>
    </row>
    <row r="288" spans="1:10">
      <c r="A288" s="145"/>
      <c r="B288" s="146"/>
      <c r="C288" s="145"/>
      <c r="D288" s="145"/>
      <c r="E288" s="145"/>
      <c r="F288" s="145"/>
      <c r="G288" s="141" t="str">
        <f t="shared" ca="1" si="15"/>
        <v>hi</v>
      </c>
      <c r="H288" s="141">
        <f t="shared" si="16"/>
        <v>0</v>
      </c>
      <c r="I288" s="141">
        <f t="shared" ca="1" si="17"/>
        <v>0</v>
      </c>
      <c r="J288" s="141">
        <f t="shared" ca="1" si="18"/>
        <v>0</v>
      </c>
    </row>
    <row r="289" spans="1:10">
      <c r="A289" s="145"/>
      <c r="B289" s="146"/>
      <c r="C289" s="145"/>
      <c r="D289" s="145"/>
      <c r="E289" s="145"/>
      <c r="F289" s="145"/>
      <c r="G289" s="141" t="str">
        <f t="shared" ca="1" si="15"/>
        <v>hi</v>
      </c>
      <c r="H289" s="141">
        <f t="shared" si="16"/>
        <v>0</v>
      </c>
      <c r="I289" s="141">
        <f t="shared" ca="1" si="17"/>
        <v>0</v>
      </c>
      <c r="J289" s="141">
        <f t="shared" ca="1" si="18"/>
        <v>0</v>
      </c>
    </row>
    <row r="290" spans="1:10">
      <c r="A290" s="145"/>
      <c r="B290" s="146"/>
      <c r="C290" s="145"/>
      <c r="D290" s="145"/>
      <c r="E290" s="145"/>
      <c r="F290" s="145"/>
      <c r="G290" s="141" t="str">
        <f t="shared" ca="1" si="15"/>
        <v>hi</v>
      </c>
      <c r="H290" s="141">
        <f t="shared" si="16"/>
        <v>0</v>
      </c>
      <c r="I290" s="141">
        <f t="shared" ca="1" si="17"/>
        <v>0</v>
      </c>
      <c r="J290" s="141">
        <f t="shared" ca="1" si="18"/>
        <v>0</v>
      </c>
    </row>
    <row r="291" spans="1:10">
      <c r="A291" s="145"/>
      <c r="B291" s="146"/>
      <c r="C291" s="145"/>
      <c r="D291" s="145"/>
      <c r="E291" s="145"/>
      <c r="F291" s="145"/>
      <c r="G291" s="141" t="str">
        <f t="shared" ca="1" si="15"/>
        <v>hi</v>
      </c>
      <c r="H291" s="141">
        <f t="shared" si="16"/>
        <v>0</v>
      </c>
      <c r="I291" s="141">
        <f t="shared" ca="1" si="17"/>
        <v>0</v>
      </c>
      <c r="J291" s="141">
        <f t="shared" ca="1" si="18"/>
        <v>0</v>
      </c>
    </row>
    <row r="292" spans="1:10">
      <c r="A292" s="145"/>
      <c r="B292" s="146"/>
      <c r="C292" s="145"/>
      <c r="D292" s="145"/>
      <c r="E292" s="145"/>
      <c r="F292" s="145"/>
      <c r="G292" s="141" t="str">
        <f t="shared" ca="1" si="15"/>
        <v>hi</v>
      </c>
      <c r="H292" s="141">
        <f t="shared" si="16"/>
        <v>0</v>
      </c>
      <c r="I292" s="141">
        <f t="shared" ca="1" si="17"/>
        <v>0</v>
      </c>
      <c r="J292" s="141">
        <f t="shared" ca="1" si="18"/>
        <v>0</v>
      </c>
    </row>
    <row r="293" spans="1:10">
      <c r="A293" s="145"/>
      <c r="B293" s="146"/>
      <c r="C293" s="145"/>
      <c r="D293" s="145"/>
      <c r="E293" s="145"/>
      <c r="F293" s="145"/>
      <c r="G293" s="141" t="str">
        <f t="shared" ca="1" si="15"/>
        <v>hi</v>
      </c>
      <c r="H293" s="141">
        <f t="shared" si="16"/>
        <v>0</v>
      </c>
      <c r="I293" s="141">
        <f t="shared" ca="1" si="17"/>
        <v>0</v>
      </c>
      <c r="J293" s="141">
        <f t="shared" ca="1" si="18"/>
        <v>0</v>
      </c>
    </row>
    <row r="294" spans="1:10">
      <c r="A294" s="145"/>
      <c r="B294" s="146"/>
      <c r="C294" s="145"/>
      <c r="D294" s="145"/>
      <c r="E294" s="145"/>
      <c r="F294" s="145"/>
      <c r="G294" s="141" t="str">
        <f t="shared" ca="1" si="15"/>
        <v>hi</v>
      </c>
      <c r="H294" s="141">
        <f t="shared" si="16"/>
        <v>0</v>
      </c>
      <c r="I294" s="141">
        <f t="shared" ca="1" si="17"/>
        <v>0</v>
      </c>
      <c r="J294" s="141">
        <f t="shared" ca="1" si="18"/>
        <v>0</v>
      </c>
    </row>
    <row r="295" spans="1:10">
      <c r="A295" s="145"/>
      <c r="B295" s="146"/>
      <c r="C295" s="145"/>
      <c r="D295" s="145"/>
      <c r="E295" s="145"/>
      <c r="F295" s="145"/>
      <c r="G295" s="141" t="str">
        <f t="shared" ca="1" si="15"/>
        <v>hi</v>
      </c>
      <c r="H295" s="141">
        <f t="shared" si="16"/>
        <v>0</v>
      </c>
      <c r="I295" s="141">
        <f t="shared" ca="1" si="17"/>
        <v>0</v>
      </c>
      <c r="J295" s="141">
        <f t="shared" ca="1" si="18"/>
        <v>0</v>
      </c>
    </row>
    <row r="296" spans="1:10">
      <c r="A296" s="145"/>
      <c r="B296" s="146"/>
      <c r="C296" s="145"/>
      <c r="D296" s="145"/>
      <c r="E296" s="145"/>
      <c r="F296" s="145"/>
      <c r="G296" s="141" t="str">
        <f t="shared" ca="1" si="15"/>
        <v>hi</v>
      </c>
      <c r="H296" s="141">
        <f t="shared" si="16"/>
        <v>0</v>
      </c>
      <c r="I296" s="141">
        <f t="shared" ca="1" si="17"/>
        <v>0</v>
      </c>
      <c r="J296" s="141">
        <f t="shared" ca="1" si="18"/>
        <v>0</v>
      </c>
    </row>
    <row r="297" spans="1:10">
      <c r="A297" s="145"/>
      <c r="B297" s="146"/>
      <c r="C297" s="145"/>
      <c r="D297" s="145"/>
      <c r="E297" s="145"/>
      <c r="F297" s="145"/>
      <c r="G297" s="141" t="str">
        <f t="shared" ca="1" si="15"/>
        <v>hi</v>
      </c>
      <c r="H297" s="141">
        <f t="shared" si="16"/>
        <v>0</v>
      </c>
      <c r="I297" s="141">
        <f t="shared" ca="1" si="17"/>
        <v>0</v>
      </c>
      <c r="J297" s="141">
        <f t="shared" ca="1" si="18"/>
        <v>0</v>
      </c>
    </row>
    <row r="298" spans="1:10">
      <c r="A298" s="145"/>
      <c r="B298" s="146"/>
      <c r="C298" s="145"/>
      <c r="D298" s="145"/>
      <c r="E298" s="145"/>
      <c r="F298" s="145"/>
      <c r="G298" s="141" t="str">
        <f t="shared" ca="1" si="15"/>
        <v>hi</v>
      </c>
      <c r="H298" s="141">
        <f t="shared" si="16"/>
        <v>0</v>
      </c>
      <c r="I298" s="141">
        <f t="shared" ca="1" si="17"/>
        <v>0</v>
      </c>
      <c r="J298" s="141">
        <f t="shared" ca="1" si="18"/>
        <v>0</v>
      </c>
    </row>
    <row r="299" spans="1:10">
      <c r="A299" s="145"/>
      <c r="B299" s="146"/>
      <c r="C299" s="145"/>
      <c r="D299" s="145"/>
      <c r="E299" s="145"/>
      <c r="F299" s="145"/>
      <c r="G299" s="141" t="str">
        <f t="shared" ca="1" si="15"/>
        <v>hi</v>
      </c>
      <c r="H299" s="141">
        <f t="shared" si="16"/>
        <v>0</v>
      </c>
      <c r="I299" s="141">
        <f t="shared" ca="1" si="17"/>
        <v>0</v>
      </c>
      <c r="J299" s="141">
        <f t="shared" ca="1" si="18"/>
        <v>0</v>
      </c>
    </row>
    <row r="300" spans="1:10">
      <c r="A300" s="145"/>
      <c r="B300" s="146"/>
      <c r="C300" s="145"/>
      <c r="D300" s="145"/>
      <c r="E300" s="145"/>
      <c r="F300" s="145"/>
      <c r="G300" s="141" t="str">
        <f t="shared" ca="1" si="15"/>
        <v>hi</v>
      </c>
      <c r="H300" s="141">
        <f t="shared" si="16"/>
        <v>0</v>
      </c>
      <c r="I300" s="141">
        <f t="shared" ca="1" si="17"/>
        <v>0</v>
      </c>
      <c r="J300" s="141">
        <f t="shared" ca="1" si="18"/>
        <v>0</v>
      </c>
    </row>
    <row r="301" spans="1:10">
      <c r="A301" s="145"/>
      <c r="B301" s="146"/>
      <c r="C301" s="145"/>
      <c r="D301" s="145"/>
      <c r="E301" s="145"/>
      <c r="F301" s="145"/>
      <c r="G301" s="141" t="str">
        <f t="shared" ca="1" si="15"/>
        <v>hi</v>
      </c>
      <c r="H301" s="141">
        <f t="shared" si="16"/>
        <v>0</v>
      </c>
      <c r="I301" s="141">
        <f t="shared" ca="1" si="17"/>
        <v>0</v>
      </c>
      <c r="J301" s="141">
        <f t="shared" ca="1" si="18"/>
        <v>0</v>
      </c>
    </row>
    <row r="302" spans="1:10">
      <c r="A302" s="145"/>
      <c r="B302" s="146"/>
      <c r="C302" s="145"/>
      <c r="D302" s="145"/>
      <c r="E302" s="145"/>
      <c r="F302" s="145"/>
      <c r="G302" s="141" t="str">
        <f t="shared" ca="1" si="15"/>
        <v>hi</v>
      </c>
      <c r="H302" s="141">
        <f t="shared" si="16"/>
        <v>0</v>
      </c>
      <c r="I302" s="141">
        <f t="shared" ca="1" si="17"/>
        <v>0</v>
      </c>
      <c r="J302" s="141">
        <f t="shared" ca="1" si="18"/>
        <v>0</v>
      </c>
    </row>
    <row r="303" spans="1:10">
      <c r="A303" s="145"/>
      <c r="B303" s="146"/>
      <c r="C303" s="145"/>
      <c r="D303" s="145"/>
      <c r="E303" s="145"/>
      <c r="F303" s="145"/>
      <c r="G303" s="141" t="str">
        <f t="shared" ca="1" si="15"/>
        <v>hi</v>
      </c>
      <c r="H303" s="141">
        <f t="shared" si="16"/>
        <v>0</v>
      </c>
      <c r="I303" s="141">
        <f t="shared" ca="1" si="17"/>
        <v>0</v>
      </c>
      <c r="J303" s="141">
        <f t="shared" ca="1" si="18"/>
        <v>0</v>
      </c>
    </row>
    <row r="304" spans="1:10">
      <c r="A304" s="145"/>
      <c r="B304" s="146"/>
      <c r="C304" s="145"/>
      <c r="D304" s="145"/>
      <c r="E304" s="145"/>
      <c r="F304" s="145"/>
      <c r="G304" s="141" t="str">
        <f t="shared" ca="1" si="15"/>
        <v>hi</v>
      </c>
      <c r="H304" s="141">
        <f t="shared" si="16"/>
        <v>0</v>
      </c>
      <c r="I304" s="141">
        <f t="shared" ca="1" si="17"/>
        <v>0</v>
      </c>
      <c r="J304" s="141">
        <f t="shared" ca="1" si="18"/>
        <v>0</v>
      </c>
    </row>
    <row r="305" spans="1:10">
      <c r="A305" s="145"/>
      <c r="B305" s="146"/>
      <c r="C305" s="145"/>
      <c r="D305" s="145"/>
      <c r="E305" s="145"/>
      <c r="F305" s="145"/>
      <c r="G305" s="141" t="str">
        <f t="shared" ca="1" si="15"/>
        <v>hi</v>
      </c>
      <c r="H305" s="141">
        <f t="shared" si="16"/>
        <v>0</v>
      </c>
      <c r="I305" s="141">
        <f t="shared" ca="1" si="17"/>
        <v>0</v>
      </c>
      <c r="J305" s="141">
        <f t="shared" ca="1" si="18"/>
        <v>0</v>
      </c>
    </row>
    <row r="306" spans="1:10">
      <c r="A306" s="145"/>
      <c r="B306" s="146"/>
      <c r="C306" s="145"/>
      <c r="D306" s="145"/>
      <c r="E306" s="145"/>
      <c r="F306" s="145"/>
      <c r="G306" s="141" t="str">
        <f t="shared" ca="1" si="15"/>
        <v>hi</v>
      </c>
      <c r="H306" s="141">
        <f t="shared" si="16"/>
        <v>0</v>
      </c>
      <c r="I306" s="141">
        <f t="shared" ca="1" si="17"/>
        <v>0</v>
      </c>
      <c r="J306" s="141">
        <f t="shared" ca="1" si="18"/>
        <v>0</v>
      </c>
    </row>
    <row r="307" spans="1:10">
      <c r="A307" s="145"/>
      <c r="B307" s="146"/>
      <c r="C307" s="145"/>
      <c r="D307" s="145"/>
      <c r="E307" s="145"/>
      <c r="F307" s="145"/>
      <c r="G307" s="141" t="str">
        <f t="shared" ca="1" si="15"/>
        <v>hi</v>
      </c>
      <c r="H307" s="141">
        <f t="shared" si="16"/>
        <v>0</v>
      </c>
      <c r="I307" s="141">
        <f t="shared" ca="1" si="17"/>
        <v>0</v>
      </c>
      <c r="J307" s="141">
        <f t="shared" ca="1" si="18"/>
        <v>0</v>
      </c>
    </row>
    <row r="308" spans="1:10">
      <c r="A308" s="145"/>
      <c r="B308" s="146"/>
      <c r="C308" s="145"/>
      <c r="D308" s="145"/>
      <c r="E308" s="145"/>
      <c r="F308" s="145"/>
      <c r="G308" s="141" t="str">
        <f t="shared" ca="1" si="15"/>
        <v>hi</v>
      </c>
      <c r="H308" s="141">
        <f t="shared" si="16"/>
        <v>0</v>
      </c>
      <c r="I308" s="141">
        <f t="shared" ca="1" si="17"/>
        <v>0</v>
      </c>
      <c r="J308" s="141">
        <f t="shared" ca="1" si="18"/>
        <v>0</v>
      </c>
    </row>
    <row r="309" spans="1:10">
      <c r="A309" s="145"/>
      <c r="B309" s="146"/>
      <c r="C309" s="145"/>
      <c r="D309" s="145"/>
      <c r="E309" s="145"/>
      <c r="F309" s="145"/>
      <c r="G309" s="141" t="str">
        <f t="shared" ca="1" si="15"/>
        <v>hi</v>
      </c>
      <c r="H309" s="141">
        <f t="shared" si="16"/>
        <v>0</v>
      </c>
      <c r="I309" s="141">
        <f t="shared" ca="1" si="17"/>
        <v>0</v>
      </c>
      <c r="J309" s="141">
        <f t="shared" ca="1" si="18"/>
        <v>0</v>
      </c>
    </row>
    <row r="310" spans="1:10">
      <c r="A310" s="145"/>
      <c r="B310" s="146"/>
      <c r="C310" s="145"/>
      <c r="D310" s="145"/>
      <c r="E310" s="145"/>
      <c r="F310" s="145"/>
      <c r="G310" s="141" t="str">
        <f t="shared" ca="1" si="15"/>
        <v>hi</v>
      </c>
      <c r="H310" s="141">
        <f t="shared" si="16"/>
        <v>0</v>
      </c>
      <c r="I310" s="141">
        <f t="shared" ca="1" si="17"/>
        <v>0</v>
      </c>
      <c r="J310" s="141">
        <f t="shared" ca="1" si="18"/>
        <v>0</v>
      </c>
    </row>
    <row r="311" spans="1:10">
      <c r="A311" s="145"/>
      <c r="B311" s="146"/>
      <c r="C311" s="145"/>
      <c r="D311" s="145"/>
      <c r="E311" s="145"/>
      <c r="F311" s="145"/>
      <c r="G311" s="141" t="str">
        <f t="shared" ca="1" si="15"/>
        <v>hi</v>
      </c>
      <c r="H311" s="141">
        <f t="shared" si="16"/>
        <v>0</v>
      </c>
      <c r="I311" s="141">
        <f t="shared" ca="1" si="17"/>
        <v>0</v>
      </c>
      <c r="J311" s="141">
        <f t="shared" ca="1" si="18"/>
        <v>0</v>
      </c>
    </row>
    <row r="312" spans="1:10">
      <c r="A312" s="145"/>
      <c r="B312" s="146"/>
      <c r="C312" s="145"/>
      <c r="D312" s="145"/>
      <c r="E312" s="145"/>
      <c r="F312" s="145"/>
      <c r="G312" s="141" t="str">
        <f t="shared" ca="1" si="15"/>
        <v>hi</v>
      </c>
      <c r="H312" s="141">
        <f t="shared" si="16"/>
        <v>0</v>
      </c>
      <c r="I312" s="141">
        <f t="shared" ca="1" si="17"/>
        <v>0</v>
      </c>
      <c r="J312" s="141">
        <f t="shared" ca="1" si="18"/>
        <v>0</v>
      </c>
    </row>
    <row r="313" spans="1:10">
      <c r="A313" s="145"/>
      <c r="B313" s="146"/>
      <c r="C313" s="145"/>
      <c r="D313" s="145"/>
      <c r="E313" s="145"/>
      <c r="F313" s="145"/>
      <c r="G313" s="141" t="str">
        <f t="shared" ca="1" si="15"/>
        <v>hi</v>
      </c>
      <c r="H313" s="141">
        <f t="shared" si="16"/>
        <v>0</v>
      </c>
      <c r="I313" s="141">
        <f t="shared" ca="1" si="17"/>
        <v>0</v>
      </c>
      <c r="J313" s="141">
        <f t="shared" ca="1" si="18"/>
        <v>0</v>
      </c>
    </row>
    <row r="314" spans="1:10">
      <c r="A314" s="145"/>
      <c r="B314" s="146"/>
      <c r="C314" s="145"/>
      <c r="D314" s="145"/>
      <c r="E314" s="145"/>
      <c r="F314" s="145"/>
      <c r="G314" s="141" t="str">
        <f t="shared" ca="1" si="15"/>
        <v>hi</v>
      </c>
      <c r="H314" s="141">
        <f t="shared" si="16"/>
        <v>0</v>
      </c>
      <c r="I314" s="141">
        <f t="shared" ca="1" si="17"/>
        <v>0</v>
      </c>
      <c r="J314" s="141">
        <f t="shared" ca="1" si="18"/>
        <v>0</v>
      </c>
    </row>
    <row r="315" spans="1:10">
      <c r="A315" s="145"/>
      <c r="B315" s="146"/>
      <c r="C315" s="145"/>
      <c r="D315" s="145"/>
      <c r="E315" s="145"/>
      <c r="F315" s="145"/>
      <c r="G315" s="141" t="str">
        <f t="shared" ca="1" si="15"/>
        <v>hi</v>
      </c>
      <c r="H315" s="141">
        <f t="shared" si="16"/>
        <v>0</v>
      </c>
      <c r="I315" s="141">
        <f t="shared" ca="1" si="17"/>
        <v>0</v>
      </c>
      <c r="J315" s="141">
        <f t="shared" ca="1" si="18"/>
        <v>0</v>
      </c>
    </row>
    <row r="316" spans="1:10">
      <c r="A316" s="145"/>
      <c r="B316" s="146"/>
      <c r="C316" s="145"/>
      <c r="D316" s="145"/>
      <c r="E316" s="145"/>
      <c r="F316" s="145"/>
      <c r="G316" s="141" t="str">
        <f t="shared" ca="1" si="15"/>
        <v>hi</v>
      </c>
      <c r="H316" s="141">
        <f t="shared" si="16"/>
        <v>0</v>
      </c>
      <c r="I316" s="141">
        <f t="shared" ca="1" si="17"/>
        <v>0</v>
      </c>
      <c r="J316" s="141">
        <f t="shared" ca="1" si="18"/>
        <v>0</v>
      </c>
    </row>
    <row r="317" spans="1:10">
      <c r="A317" s="145"/>
      <c r="B317" s="146"/>
      <c r="C317" s="145"/>
      <c r="D317" s="145"/>
      <c r="E317" s="145"/>
      <c r="F317" s="145"/>
      <c r="G317" s="141" t="str">
        <f t="shared" ca="1" si="15"/>
        <v>hi</v>
      </c>
      <c r="H317" s="141">
        <f t="shared" si="16"/>
        <v>0</v>
      </c>
      <c r="I317" s="141">
        <f t="shared" ca="1" si="17"/>
        <v>0</v>
      </c>
      <c r="J317" s="141">
        <f t="shared" ca="1" si="18"/>
        <v>0</v>
      </c>
    </row>
    <row r="318" spans="1:10">
      <c r="A318" s="145"/>
      <c r="B318" s="146"/>
      <c r="C318" s="145"/>
      <c r="D318" s="145"/>
      <c r="E318" s="145"/>
      <c r="F318" s="145"/>
      <c r="G318" s="141" t="str">
        <f t="shared" ca="1" si="15"/>
        <v>hi</v>
      </c>
      <c r="H318" s="141">
        <f t="shared" si="16"/>
        <v>0</v>
      </c>
      <c r="I318" s="141">
        <f t="shared" ca="1" si="17"/>
        <v>0</v>
      </c>
      <c r="J318" s="141">
        <f t="shared" ca="1" si="18"/>
        <v>0</v>
      </c>
    </row>
    <row r="319" spans="1:10">
      <c r="A319" s="145"/>
      <c r="B319" s="146"/>
      <c r="C319" s="145"/>
      <c r="D319" s="145"/>
      <c r="E319" s="145"/>
      <c r="F319" s="145"/>
      <c r="G319" s="141" t="str">
        <f t="shared" ca="1" si="15"/>
        <v>hi</v>
      </c>
      <c r="H319" s="141">
        <f t="shared" si="16"/>
        <v>0</v>
      </c>
      <c r="I319" s="141">
        <f t="shared" ca="1" si="17"/>
        <v>0</v>
      </c>
      <c r="J319" s="141">
        <f t="shared" ca="1" si="18"/>
        <v>0</v>
      </c>
    </row>
    <row r="320" spans="1:10">
      <c r="A320" s="145"/>
      <c r="B320" s="146"/>
      <c r="C320" s="145"/>
      <c r="D320" s="145"/>
      <c r="E320" s="145"/>
      <c r="F320" s="145"/>
      <c r="G320" s="141" t="str">
        <f t="shared" ca="1" si="15"/>
        <v>hi</v>
      </c>
      <c r="H320" s="141">
        <f t="shared" si="16"/>
        <v>0</v>
      </c>
      <c r="I320" s="141">
        <f t="shared" ca="1" si="17"/>
        <v>0</v>
      </c>
      <c r="J320" s="141">
        <f t="shared" ca="1" si="18"/>
        <v>0</v>
      </c>
    </row>
    <row r="321" spans="1:10">
      <c r="A321" s="145"/>
      <c r="B321" s="146"/>
      <c r="C321" s="145"/>
      <c r="D321" s="145"/>
      <c r="E321" s="145"/>
      <c r="F321" s="145"/>
      <c r="G321" s="141" t="str">
        <f t="shared" ca="1" si="15"/>
        <v>hi</v>
      </c>
      <c r="H321" s="141">
        <f t="shared" si="16"/>
        <v>0</v>
      </c>
      <c r="I321" s="141">
        <f t="shared" ca="1" si="17"/>
        <v>0</v>
      </c>
      <c r="J321" s="141">
        <f t="shared" ca="1" si="18"/>
        <v>0</v>
      </c>
    </row>
    <row r="322" spans="1:10">
      <c r="A322" s="145"/>
      <c r="B322" s="146"/>
      <c r="C322" s="145"/>
      <c r="D322" s="145"/>
      <c r="E322" s="145"/>
      <c r="F322" s="145"/>
      <c r="G322" s="141" t="str">
        <f t="shared" ca="1" si="15"/>
        <v>hi</v>
      </c>
      <c r="H322" s="141">
        <f t="shared" si="16"/>
        <v>0</v>
      </c>
      <c r="I322" s="141">
        <f t="shared" ca="1" si="17"/>
        <v>0</v>
      </c>
      <c r="J322" s="141">
        <f t="shared" ca="1" si="18"/>
        <v>0</v>
      </c>
    </row>
    <row r="323" spans="1:10">
      <c r="A323" s="145"/>
      <c r="B323" s="146"/>
      <c r="C323" s="145"/>
      <c r="D323" s="145"/>
      <c r="E323" s="145"/>
      <c r="F323" s="145"/>
      <c r="G323" s="141" t="str">
        <f t="shared" ca="1" si="15"/>
        <v>hi</v>
      </c>
      <c r="H323" s="141">
        <f t="shared" si="16"/>
        <v>0</v>
      </c>
      <c r="I323" s="141">
        <f t="shared" ca="1" si="17"/>
        <v>0</v>
      </c>
      <c r="J323" s="141">
        <f t="shared" ca="1" si="18"/>
        <v>0</v>
      </c>
    </row>
    <row r="324" spans="1:10">
      <c r="A324" s="145"/>
      <c r="B324" s="146"/>
      <c r="C324" s="145"/>
      <c r="D324" s="145"/>
      <c r="E324" s="145"/>
      <c r="F324" s="145"/>
      <c r="G324" s="141" t="str">
        <f t="shared" ca="1" si="15"/>
        <v>hi</v>
      </c>
      <c r="H324" s="141">
        <f t="shared" si="16"/>
        <v>0</v>
      </c>
      <c r="I324" s="141">
        <f t="shared" ca="1" si="17"/>
        <v>0</v>
      </c>
      <c r="J324" s="141">
        <f t="shared" ca="1" si="18"/>
        <v>0</v>
      </c>
    </row>
    <row r="325" spans="1:10">
      <c r="A325" s="145"/>
      <c r="B325" s="146"/>
      <c r="C325" s="145"/>
      <c r="D325" s="145"/>
      <c r="E325" s="145"/>
      <c r="F325" s="145"/>
      <c r="G325" s="141" t="str">
        <f t="shared" ca="1" si="15"/>
        <v>hi</v>
      </c>
      <c r="H325" s="141">
        <f t="shared" si="16"/>
        <v>0</v>
      </c>
      <c r="I325" s="141">
        <f t="shared" ca="1" si="17"/>
        <v>0</v>
      </c>
      <c r="J325" s="141">
        <f t="shared" ca="1" si="18"/>
        <v>0</v>
      </c>
    </row>
    <row r="326" spans="1:10">
      <c r="A326" s="145"/>
      <c r="B326" s="146"/>
      <c r="C326" s="145"/>
      <c r="D326" s="145"/>
      <c r="E326" s="145"/>
      <c r="F326" s="145"/>
      <c r="G326" s="141" t="str">
        <f t="shared" ca="1" si="15"/>
        <v>hi</v>
      </c>
      <c r="H326" s="141">
        <f t="shared" si="16"/>
        <v>0</v>
      </c>
      <c r="I326" s="141">
        <f t="shared" ca="1" si="17"/>
        <v>0</v>
      </c>
      <c r="J326" s="141">
        <f t="shared" ca="1" si="18"/>
        <v>0</v>
      </c>
    </row>
    <row r="327" spans="1:10">
      <c r="A327" s="145"/>
      <c r="B327" s="146"/>
      <c r="C327" s="145"/>
      <c r="D327" s="145"/>
      <c r="E327" s="145"/>
      <c r="F327" s="145"/>
      <c r="G327" s="141" t="str">
        <f t="shared" ca="1" si="15"/>
        <v>hi</v>
      </c>
      <c r="H327" s="141">
        <f t="shared" si="16"/>
        <v>0</v>
      </c>
      <c r="I327" s="141">
        <f t="shared" ca="1" si="17"/>
        <v>0</v>
      </c>
      <c r="J327" s="141">
        <f t="shared" ca="1" si="18"/>
        <v>0</v>
      </c>
    </row>
    <row r="328" spans="1:10">
      <c r="A328" s="145"/>
      <c r="B328" s="146"/>
      <c r="C328" s="145"/>
      <c r="D328" s="145"/>
      <c r="E328" s="145"/>
      <c r="F328" s="145"/>
      <c r="G328" s="141" t="str">
        <f t="shared" ca="1" si="15"/>
        <v>hi</v>
      </c>
      <c r="H328" s="141">
        <f t="shared" si="16"/>
        <v>0</v>
      </c>
      <c r="I328" s="141">
        <f t="shared" ca="1" si="17"/>
        <v>0</v>
      </c>
      <c r="J328" s="141">
        <f t="shared" ca="1" si="18"/>
        <v>0</v>
      </c>
    </row>
    <row r="329" spans="1:10">
      <c r="A329" s="145"/>
      <c r="B329" s="146"/>
      <c r="C329" s="145"/>
      <c r="D329" s="145"/>
      <c r="E329" s="145"/>
      <c r="F329" s="145"/>
      <c r="G329" s="141" t="str">
        <f t="shared" ca="1" si="15"/>
        <v>hi</v>
      </c>
      <c r="H329" s="141">
        <f t="shared" si="16"/>
        <v>0</v>
      </c>
      <c r="I329" s="141">
        <f t="shared" ca="1" si="17"/>
        <v>0</v>
      </c>
      <c r="J329" s="141">
        <f t="shared" ca="1" si="18"/>
        <v>0</v>
      </c>
    </row>
    <row r="330" spans="1:10">
      <c r="A330" s="145"/>
      <c r="B330" s="146"/>
      <c r="C330" s="145"/>
      <c r="D330" s="145"/>
      <c r="E330" s="145"/>
      <c r="F330" s="145"/>
      <c r="G330" s="141" t="str">
        <f t="shared" ca="1" si="15"/>
        <v>hi</v>
      </c>
      <c r="H330" s="141">
        <f t="shared" si="16"/>
        <v>0</v>
      </c>
      <c r="I330" s="141">
        <f t="shared" ca="1" si="17"/>
        <v>0</v>
      </c>
      <c r="J330" s="141">
        <f t="shared" ca="1" si="18"/>
        <v>0</v>
      </c>
    </row>
    <row r="331" spans="1:10">
      <c r="A331" s="145"/>
      <c r="B331" s="146"/>
      <c r="C331" s="145"/>
      <c r="D331" s="145"/>
      <c r="E331" s="145"/>
      <c r="F331" s="145"/>
      <c r="G331" s="141" t="str">
        <f t="shared" ca="1" si="15"/>
        <v>hi</v>
      </c>
      <c r="H331" s="141">
        <f t="shared" si="16"/>
        <v>0</v>
      </c>
      <c r="I331" s="141">
        <f t="shared" ca="1" si="17"/>
        <v>0</v>
      </c>
      <c r="J331" s="141">
        <f t="shared" ca="1" si="18"/>
        <v>0</v>
      </c>
    </row>
    <row r="332" spans="1:10">
      <c r="A332" s="145"/>
      <c r="B332" s="146"/>
      <c r="C332" s="145"/>
      <c r="D332" s="145"/>
      <c r="E332" s="145"/>
      <c r="F332" s="145"/>
      <c r="G332" s="141" t="str">
        <f t="shared" ca="1" si="15"/>
        <v>hi</v>
      </c>
      <c r="H332" s="141">
        <f t="shared" si="16"/>
        <v>0</v>
      </c>
      <c r="I332" s="141">
        <f t="shared" ca="1" si="17"/>
        <v>0</v>
      </c>
      <c r="J332" s="141">
        <f t="shared" ca="1" si="18"/>
        <v>0</v>
      </c>
    </row>
    <row r="333" spans="1:10">
      <c r="A333" s="145"/>
      <c r="B333" s="146"/>
      <c r="C333" s="145"/>
      <c r="D333" s="145"/>
      <c r="E333" s="145"/>
      <c r="F333" s="145"/>
      <c r="G333" s="141" t="str">
        <f t="shared" ca="1" si="15"/>
        <v>hi</v>
      </c>
      <c r="H333" s="141">
        <f t="shared" si="16"/>
        <v>0</v>
      </c>
      <c r="I333" s="141">
        <f t="shared" ca="1" si="17"/>
        <v>0</v>
      </c>
      <c r="J333" s="141">
        <f t="shared" ca="1" si="18"/>
        <v>0</v>
      </c>
    </row>
    <row r="334" spans="1:10">
      <c r="A334" s="145"/>
      <c r="B334" s="146"/>
      <c r="C334" s="145"/>
      <c r="D334" s="145"/>
      <c r="E334" s="145"/>
      <c r="F334" s="145"/>
      <c r="G334" s="141" t="str">
        <f t="shared" ref="G334:G397" ca="1" si="19">IF(F334&gt;C334,  IF($B$8=0,"lo",IF(RAND()&gt;$B$9,"lo","hi")),   IF($B$8=0,"hi",IF(RAND()&lt;=$B$9,"lo","hi"))   )</f>
        <v>hi</v>
      </c>
      <c r="H334" s="141">
        <f t="shared" ref="H334:H397" si="20">C334</f>
        <v>0</v>
      </c>
      <c r="I334" s="141">
        <f t="shared" ref="I334:I397" ca="1" si="21">IF(G334="hi",D334,E334)</f>
        <v>0</v>
      </c>
      <c r="J334" s="141">
        <f t="shared" ref="J334:J397" ca="1" si="22">IF(G334="hi",E334,D334)</f>
        <v>0</v>
      </c>
    </row>
    <row r="335" spans="1:10">
      <c r="A335" s="145"/>
      <c r="B335" s="146"/>
      <c r="C335" s="145"/>
      <c r="D335" s="145"/>
      <c r="E335" s="145"/>
      <c r="F335" s="145"/>
      <c r="G335" s="141" t="str">
        <f t="shared" ca="1" si="19"/>
        <v>hi</v>
      </c>
      <c r="H335" s="141">
        <f t="shared" si="20"/>
        <v>0</v>
      </c>
      <c r="I335" s="141">
        <f t="shared" ca="1" si="21"/>
        <v>0</v>
      </c>
      <c r="J335" s="141">
        <f t="shared" ca="1" si="22"/>
        <v>0</v>
      </c>
    </row>
    <row r="336" spans="1:10">
      <c r="A336" s="145"/>
      <c r="B336" s="146"/>
      <c r="C336" s="145"/>
      <c r="D336" s="145"/>
      <c r="E336" s="145"/>
      <c r="F336" s="145"/>
      <c r="G336" s="141" t="str">
        <f t="shared" ca="1" si="19"/>
        <v>hi</v>
      </c>
      <c r="H336" s="141">
        <f t="shared" si="20"/>
        <v>0</v>
      </c>
      <c r="I336" s="141">
        <f t="shared" ca="1" si="21"/>
        <v>0</v>
      </c>
      <c r="J336" s="141">
        <f t="shared" ca="1" si="22"/>
        <v>0</v>
      </c>
    </row>
    <row r="337" spans="1:10">
      <c r="A337" s="145"/>
      <c r="B337" s="146"/>
      <c r="C337" s="145"/>
      <c r="D337" s="145"/>
      <c r="E337" s="145"/>
      <c r="F337" s="145"/>
      <c r="G337" s="141" t="str">
        <f t="shared" ca="1" si="19"/>
        <v>hi</v>
      </c>
      <c r="H337" s="141">
        <f t="shared" si="20"/>
        <v>0</v>
      </c>
      <c r="I337" s="141">
        <f t="shared" ca="1" si="21"/>
        <v>0</v>
      </c>
      <c r="J337" s="141">
        <f t="shared" ca="1" si="22"/>
        <v>0</v>
      </c>
    </row>
    <row r="338" spans="1:10">
      <c r="A338" s="145"/>
      <c r="B338" s="146"/>
      <c r="C338" s="145"/>
      <c r="D338" s="145"/>
      <c r="E338" s="145"/>
      <c r="F338" s="145"/>
      <c r="G338" s="141" t="str">
        <f t="shared" ca="1" si="19"/>
        <v>hi</v>
      </c>
      <c r="H338" s="141">
        <f t="shared" si="20"/>
        <v>0</v>
      </c>
      <c r="I338" s="141">
        <f t="shared" ca="1" si="21"/>
        <v>0</v>
      </c>
      <c r="J338" s="141">
        <f t="shared" ca="1" si="22"/>
        <v>0</v>
      </c>
    </row>
    <row r="339" spans="1:10">
      <c r="A339" s="145"/>
      <c r="B339" s="146"/>
      <c r="C339" s="145"/>
      <c r="D339" s="145"/>
      <c r="E339" s="145"/>
      <c r="F339" s="145"/>
      <c r="G339" s="141" t="str">
        <f t="shared" ca="1" si="19"/>
        <v>hi</v>
      </c>
      <c r="H339" s="141">
        <f t="shared" si="20"/>
        <v>0</v>
      </c>
      <c r="I339" s="141">
        <f t="shared" ca="1" si="21"/>
        <v>0</v>
      </c>
      <c r="J339" s="141">
        <f t="shared" ca="1" si="22"/>
        <v>0</v>
      </c>
    </row>
    <row r="340" spans="1:10">
      <c r="A340" s="145"/>
      <c r="B340" s="146"/>
      <c r="C340" s="145"/>
      <c r="D340" s="145"/>
      <c r="E340" s="145"/>
      <c r="F340" s="145"/>
      <c r="G340" s="141" t="str">
        <f t="shared" ca="1" si="19"/>
        <v>hi</v>
      </c>
      <c r="H340" s="141">
        <f t="shared" si="20"/>
        <v>0</v>
      </c>
      <c r="I340" s="141">
        <f t="shared" ca="1" si="21"/>
        <v>0</v>
      </c>
      <c r="J340" s="141">
        <f t="shared" ca="1" si="22"/>
        <v>0</v>
      </c>
    </row>
    <row r="341" spans="1:10">
      <c r="A341" s="145"/>
      <c r="B341" s="146"/>
      <c r="C341" s="145"/>
      <c r="D341" s="145"/>
      <c r="E341" s="145"/>
      <c r="F341" s="145"/>
      <c r="G341" s="141" t="str">
        <f t="shared" ca="1" si="19"/>
        <v>hi</v>
      </c>
      <c r="H341" s="141">
        <f t="shared" si="20"/>
        <v>0</v>
      </c>
      <c r="I341" s="141">
        <f t="shared" ca="1" si="21"/>
        <v>0</v>
      </c>
      <c r="J341" s="141">
        <f t="shared" ca="1" si="22"/>
        <v>0</v>
      </c>
    </row>
    <row r="342" spans="1:10">
      <c r="A342" s="145"/>
      <c r="B342" s="146"/>
      <c r="C342" s="145"/>
      <c r="D342" s="145"/>
      <c r="E342" s="145"/>
      <c r="F342" s="145"/>
      <c r="G342" s="141" t="str">
        <f t="shared" ca="1" si="19"/>
        <v>hi</v>
      </c>
      <c r="H342" s="141">
        <f t="shared" si="20"/>
        <v>0</v>
      </c>
      <c r="I342" s="141">
        <f t="shared" ca="1" si="21"/>
        <v>0</v>
      </c>
      <c r="J342" s="141">
        <f t="shared" ca="1" si="22"/>
        <v>0</v>
      </c>
    </row>
    <row r="343" spans="1:10">
      <c r="A343" s="145"/>
      <c r="B343" s="146"/>
      <c r="C343" s="145"/>
      <c r="D343" s="145"/>
      <c r="E343" s="145"/>
      <c r="F343" s="145"/>
      <c r="G343" s="141" t="str">
        <f t="shared" ca="1" si="19"/>
        <v>hi</v>
      </c>
      <c r="H343" s="141">
        <f t="shared" si="20"/>
        <v>0</v>
      </c>
      <c r="I343" s="141">
        <f t="shared" ca="1" si="21"/>
        <v>0</v>
      </c>
      <c r="J343" s="141">
        <f t="shared" ca="1" si="22"/>
        <v>0</v>
      </c>
    </row>
    <row r="344" spans="1:10">
      <c r="A344" s="145"/>
      <c r="B344" s="146"/>
      <c r="C344" s="145"/>
      <c r="D344" s="145"/>
      <c r="E344" s="145"/>
      <c r="F344" s="145"/>
      <c r="G344" s="141" t="str">
        <f t="shared" ca="1" si="19"/>
        <v>hi</v>
      </c>
      <c r="H344" s="141">
        <f t="shared" si="20"/>
        <v>0</v>
      </c>
      <c r="I344" s="141">
        <f t="shared" ca="1" si="21"/>
        <v>0</v>
      </c>
      <c r="J344" s="141">
        <f t="shared" ca="1" si="22"/>
        <v>0</v>
      </c>
    </row>
    <row r="345" spans="1:10">
      <c r="A345" s="145"/>
      <c r="B345" s="146"/>
      <c r="C345" s="145"/>
      <c r="D345" s="145"/>
      <c r="E345" s="145"/>
      <c r="F345" s="145"/>
      <c r="G345" s="141" t="str">
        <f t="shared" ca="1" si="19"/>
        <v>hi</v>
      </c>
      <c r="H345" s="141">
        <f t="shared" si="20"/>
        <v>0</v>
      </c>
      <c r="I345" s="141">
        <f t="shared" ca="1" si="21"/>
        <v>0</v>
      </c>
      <c r="J345" s="141">
        <f t="shared" ca="1" si="22"/>
        <v>0</v>
      </c>
    </row>
    <row r="346" spans="1:10">
      <c r="A346" s="145"/>
      <c r="B346" s="146"/>
      <c r="C346" s="145"/>
      <c r="D346" s="145"/>
      <c r="E346" s="145"/>
      <c r="F346" s="145"/>
      <c r="G346" s="141" t="str">
        <f t="shared" ca="1" si="19"/>
        <v>hi</v>
      </c>
      <c r="H346" s="141">
        <f t="shared" si="20"/>
        <v>0</v>
      </c>
      <c r="I346" s="141">
        <f t="shared" ca="1" si="21"/>
        <v>0</v>
      </c>
      <c r="J346" s="141">
        <f t="shared" ca="1" si="22"/>
        <v>0</v>
      </c>
    </row>
    <row r="347" spans="1:10">
      <c r="A347" s="145"/>
      <c r="B347" s="146"/>
      <c r="C347" s="145"/>
      <c r="D347" s="145"/>
      <c r="E347" s="145"/>
      <c r="F347" s="145"/>
      <c r="G347" s="141" t="str">
        <f t="shared" ca="1" si="19"/>
        <v>hi</v>
      </c>
      <c r="H347" s="141">
        <f t="shared" si="20"/>
        <v>0</v>
      </c>
      <c r="I347" s="141">
        <f t="shared" ca="1" si="21"/>
        <v>0</v>
      </c>
      <c r="J347" s="141">
        <f t="shared" ca="1" si="22"/>
        <v>0</v>
      </c>
    </row>
    <row r="348" spans="1:10">
      <c r="A348" s="145"/>
      <c r="B348" s="146"/>
      <c r="C348" s="145"/>
      <c r="D348" s="145"/>
      <c r="E348" s="145"/>
      <c r="F348" s="145"/>
      <c r="G348" s="141" t="str">
        <f t="shared" ca="1" si="19"/>
        <v>hi</v>
      </c>
      <c r="H348" s="141">
        <f t="shared" si="20"/>
        <v>0</v>
      </c>
      <c r="I348" s="141">
        <f t="shared" ca="1" si="21"/>
        <v>0</v>
      </c>
      <c r="J348" s="141">
        <f t="shared" ca="1" si="22"/>
        <v>0</v>
      </c>
    </row>
    <row r="349" spans="1:10">
      <c r="A349" s="145"/>
      <c r="B349" s="146"/>
      <c r="C349" s="145"/>
      <c r="D349" s="145"/>
      <c r="E349" s="145"/>
      <c r="F349" s="145"/>
      <c r="G349" s="141" t="str">
        <f t="shared" ca="1" si="19"/>
        <v>hi</v>
      </c>
      <c r="H349" s="141">
        <f t="shared" si="20"/>
        <v>0</v>
      </c>
      <c r="I349" s="141">
        <f t="shared" ca="1" si="21"/>
        <v>0</v>
      </c>
      <c r="J349" s="141">
        <f t="shared" ca="1" si="22"/>
        <v>0</v>
      </c>
    </row>
    <row r="350" spans="1:10">
      <c r="A350" s="145"/>
      <c r="B350" s="146"/>
      <c r="C350" s="145"/>
      <c r="D350" s="145"/>
      <c r="E350" s="145"/>
      <c r="F350" s="145"/>
      <c r="G350" s="141" t="str">
        <f t="shared" ca="1" si="19"/>
        <v>hi</v>
      </c>
      <c r="H350" s="141">
        <f t="shared" si="20"/>
        <v>0</v>
      </c>
      <c r="I350" s="141">
        <f t="shared" ca="1" si="21"/>
        <v>0</v>
      </c>
      <c r="J350" s="141">
        <f t="shared" ca="1" si="22"/>
        <v>0</v>
      </c>
    </row>
    <row r="351" spans="1:10">
      <c r="A351" s="145"/>
      <c r="B351" s="146"/>
      <c r="C351" s="145"/>
      <c r="D351" s="145"/>
      <c r="E351" s="145"/>
      <c r="F351" s="145"/>
      <c r="G351" s="141" t="str">
        <f t="shared" ca="1" si="19"/>
        <v>hi</v>
      </c>
      <c r="H351" s="141">
        <f t="shared" si="20"/>
        <v>0</v>
      </c>
      <c r="I351" s="141">
        <f t="shared" ca="1" si="21"/>
        <v>0</v>
      </c>
      <c r="J351" s="141">
        <f t="shared" ca="1" si="22"/>
        <v>0</v>
      </c>
    </row>
    <row r="352" spans="1:10">
      <c r="A352" s="145"/>
      <c r="B352" s="146"/>
      <c r="C352" s="145"/>
      <c r="D352" s="145"/>
      <c r="E352" s="145"/>
      <c r="F352" s="145"/>
      <c r="G352" s="141" t="str">
        <f t="shared" ca="1" si="19"/>
        <v>hi</v>
      </c>
      <c r="H352" s="141">
        <f t="shared" si="20"/>
        <v>0</v>
      </c>
      <c r="I352" s="141">
        <f t="shared" ca="1" si="21"/>
        <v>0</v>
      </c>
      <c r="J352" s="141">
        <f t="shared" ca="1" si="22"/>
        <v>0</v>
      </c>
    </row>
    <row r="353" spans="1:10">
      <c r="A353" s="145"/>
      <c r="B353" s="146"/>
      <c r="C353" s="145"/>
      <c r="D353" s="145"/>
      <c r="E353" s="145"/>
      <c r="F353" s="145"/>
      <c r="G353" s="141" t="str">
        <f t="shared" ca="1" si="19"/>
        <v>hi</v>
      </c>
      <c r="H353" s="141">
        <f t="shared" si="20"/>
        <v>0</v>
      </c>
      <c r="I353" s="141">
        <f t="shared" ca="1" si="21"/>
        <v>0</v>
      </c>
      <c r="J353" s="141">
        <f t="shared" ca="1" si="22"/>
        <v>0</v>
      </c>
    </row>
    <row r="354" spans="1:10">
      <c r="A354" s="145"/>
      <c r="B354" s="146"/>
      <c r="C354" s="145"/>
      <c r="D354" s="145"/>
      <c r="E354" s="145"/>
      <c r="F354" s="145"/>
      <c r="G354" s="141" t="str">
        <f t="shared" ca="1" si="19"/>
        <v>hi</v>
      </c>
      <c r="H354" s="141">
        <f t="shared" si="20"/>
        <v>0</v>
      </c>
      <c r="I354" s="141">
        <f t="shared" ca="1" si="21"/>
        <v>0</v>
      </c>
      <c r="J354" s="141">
        <f t="shared" ca="1" si="22"/>
        <v>0</v>
      </c>
    </row>
    <row r="355" spans="1:10">
      <c r="A355" s="145"/>
      <c r="B355" s="146"/>
      <c r="C355" s="145"/>
      <c r="D355" s="145"/>
      <c r="E355" s="145"/>
      <c r="F355" s="145"/>
      <c r="G355" s="141" t="str">
        <f t="shared" ca="1" si="19"/>
        <v>hi</v>
      </c>
      <c r="H355" s="141">
        <f t="shared" si="20"/>
        <v>0</v>
      </c>
      <c r="I355" s="141">
        <f t="shared" ca="1" si="21"/>
        <v>0</v>
      </c>
      <c r="J355" s="141">
        <f t="shared" ca="1" si="22"/>
        <v>0</v>
      </c>
    </row>
    <row r="356" spans="1:10">
      <c r="A356" s="145"/>
      <c r="B356" s="146"/>
      <c r="C356" s="145"/>
      <c r="D356" s="145"/>
      <c r="E356" s="145"/>
      <c r="F356" s="145"/>
      <c r="G356" s="141" t="str">
        <f t="shared" ca="1" si="19"/>
        <v>hi</v>
      </c>
      <c r="H356" s="141">
        <f t="shared" si="20"/>
        <v>0</v>
      </c>
      <c r="I356" s="141">
        <f t="shared" ca="1" si="21"/>
        <v>0</v>
      </c>
      <c r="J356" s="141">
        <f t="shared" ca="1" si="22"/>
        <v>0</v>
      </c>
    </row>
    <row r="357" spans="1:10">
      <c r="A357" s="145"/>
      <c r="B357" s="146"/>
      <c r="C357" s="145"/>
      <c r="D357" s="145"/>
      <c r="E357" s="145"/>
      <c r="F357" s="145"/>
      <c r="G357" s="141" t="str">
        <f t="shared" ca="1" si="19"/>
        <v>hi</v>
      </c>
      <c r="H357" s="141">
        <f t="shared" si="20"/>
        <v>0</v>
      </c>
      <c r="I357" s="141">
        <f t="shared" ca="1" si="21"/>
        <v>0</v>
      </c>
      <c r="J357" s="141">
        <f t="shared" ca="1" si="22"/>
        <v>0</v>
      </c>
    </row>
    <row r="358" spans="1:10">
      <c r="A358" s="145"/>
      <c r="B358" s="146"/>
      <c r="C358" s="145"/>
      <c r="D358" s="145"/>
      <c r="E358" s="145"/>
      <c r="F358" s="145"/>
      <c r="G358" s="141" t="str">
        <f t="shared" ca="1" si="19"/>
        <v>hi</v>
      </c>
      <c r="H358" s="141">
        <f t="shared" si="20"/>
        <v>0</v>
      </c>
      <c r="I358" s="141">
        <f t="shared" ca="1" si="21"/>
        <v>0</v>
      </c>
      <c r="J358" s="141">
        <f t="shared" ca="1" si="22"/>
        <v>0</v>
      </c>
    </row>
    <row r="359" spans="1:10">
      <c r="A359" s="145"/>
      <c r="B359" s="146"/>
      <c r="C359" s="145"/>
      <c r="D359" s="145"/>
      <c r="E359" s="145"/>
      <c r="F359" s="145"/>
      <c r="G359" s="141" t="str">
        <f t="shared" ca="1" si="19"/>
        <v>hi</v>
      </c>
      <c r="H359" s="141">
        <f t="shared" si="20"/>
        <v>0</v>
      </c>
      <c r="I359" s="141">
        <f t="shared" ca="1" si="21"/>
        <v>0</v>
      </c>
      <c r="J359" s="141">
        <f t="shared" ca="1" si="22"/>
        <v>0</v>
      </c>
    </row>
    <row r="360" spans="1:10">
      <c r="A360" s="145"/>
      <c r="B360" s="146"/>
      <c r="C360" s="145"/>
      <c r="D360" s="145"/>
      <c r="E360" s="145"/>
      <c r="F360" s="145"/>
      <c r="G360" s="141" t="str">
        <f t="shared" ca="1" si="19"/>
        <v>hi</v>
      </c>
      <c r="H360" s="141">
        <f t="shared" si="20"/>
        <v>0</v>
      </c>
      <c r="I360" s="141">
        <f t="shared" ca="1" si="21"/>
        <v>0</v>
      </c>
      <c r="J360" s="141">
        <f t="shared" ca="1" si="22"/>
        <v>0</v>
      </c>
    </row>
    <row r="361" spans="1:10">
      <c r="A361" s="145"/>
      <c r="B361" s="146"/>
      <c r="C361" s="145"/>
      <c r="D361" s="145"/>
      <c r="E361" s="145"/>
      <c r="F361" s="145"/>
      <c r="G361" s="141" t="str">
        <f t="shared" ca="1" si="19"/>
        <v>hi</v>
      </c>
      <c r="H361" s="141">
        <f t="shared" si="20"/>
        <v>0</v>
      </c>
      <c r="I361" s="141">
        <f t="shared" ca="1" si="21"/>
        <v>0</v>
      </c>
      <c r="J361" s="141">
        <f t="shared" ca="1" si="22"/>
        <v>0</v>
      </c>
    </row>
    <row r="362" spans="1:10">
      <c r="A362" s="145"/>
      <c r="B362" s="146"/>
      <c r="C362" s="145"/>
      <c r="D362" s="145"/>
      <c r="E362" s="145"/>
      <c r="F362" s="145"/>
      <c r="G362" s="141" t="str">
        <f t="shared" ca="1" si="19"/>
        <v>hi</v>
      </c>
      <c r="H362" s="141">
        <f t="shared" si="20"/>
        <v>0</v>
      </c>
      <c r="I362" s="141">
        <f t="shared" ca="1" si="21"/>
        <v>0</v>
      </c>
      <c r="J362" s="141">
        <f t="shared" ca="1" si="22"/>
        <v>0</v>
      </c>
    </row>
    <row r="363" spans="1:10">
      <c r="A363" s="145"/>
      <c r="B363" s="146"/>
      <c r="C363" s="145"/>
      <c r="D363" s="145"/>
      <c r="E363" s="145"/>
      <c r="F363" s="145"/>
      <c r="G363" s="141" t="str">
        <f t="shared" ca="1" si="19"/>
        <v>hi</v>
      </c>
      <c r="H363" s="141">
        <f t="shared" si="20"/>
        <v>0</v>
      </c>
      <c r="I363" s="141">
        <f t="shared" ca="1" si="21"/>
        <v>0</v>
      </c>
      <c r="J363" s="141">
        <f t="shared" ca="1" si="22"/>
        <v>0</v>
      </c>
    </row>
    <row r="364" spans="1:10">
      <c r="A364" s="145"/>
      <c r="B364" s="146"/>
      <c r="C364" s="145"/>
      <c r="D364" s="145"/>
      <c r="E364" s="145"/>
      <c r="F364" s="145"/>
      <c r="G364" s="141" t="str">
        <f t="shared" ca="1" si="19"/>
        <v>hi</v>
      </c>
      <c r="H364" s="141">
        <f t="shared" si="20"/>
        <v>0</v>
      </c>
      <c r="I364" s="141">
        <f t="shared" ca="1" si="21"/>
        <v>0</v>
      </c>
      <c r="J364" s="141">
        <f t="shared" ca="1" si="22"/>
        <v>0</v>
      </c>
    </row>
    <row r="365" spans="1:10">
      <c r="A365" s="145"/>
      <c r="B365" s="146"/>
      <c r="C365" s="145"/>
      <c r="D365" s="145"/>
      <c r="E365" s="145"/>
      <c r="F365" s="145"/>
      <c r="G365" s="141" t="str">
        <f t="shared" ca="1" si="19"/>
        <v>hi</v>
      </c>
      <c r="H365" s="141">
        <f t="shared" si="20"/>
        <v>0</v>
      </c>
      <c r="I365" s="141">
        <f t="shared" ca="1" si="21"/>
        <v>0</v>
      </c>
      <c r="J365" s="141">
        <f t="shared" ca="1" si="22"/>
        <v>0</v>
      </c>
    </row>
    <row r="366" spans="1:10">
      <c r="A366" s="145"/>
      <c r="B366" s="146"/>
      <c r="C366" s="145"/>
      <c r="D366" s="145"/>
      <c r="E366" s="145"/>
      <c r="F366" s="145"/>
      <c r="G366" s="141" t="str">
        <f t="shared" ca="1" si="19"/>
        <v>hi</v>
      </c>
      <c r="H366" s="141">
        <f t="shared" si="20"/>
        <v>0</v>
      </c>
      <c r="I366" s="141">
        <f t="shared" ca="1" si="21"/>
        <v>0</v>
      </c>
      <c r="J366" s="141">
        <f t="shared" ca="1" si="22"/>
        <v>0</v>
      </c>
    </row>
    <row r="367" spans="1:10">
      <c r="A367" s="145"/>
      <c r="B367" s="146"/>
      <c r="C367" s="145"/>
      <c r="D367" s="145"/>
      <c r="E367" s="145"/>
      <c r="F367" s="145"/>
      <c r="G367" s="141" t="str">
        <f t="shared" ca="1" si="19"/>
        <v>hi</v>
      </c>
      <c r="H367" s="141">
        <f t="shared" si="20"/>
        <v>0</v>
      </c>
      <c r="I367" s="141">
        <f t="shared" ca="1" si="21"/>
        <v>0</v>
      </c>
      <c r="J367" s="141">
        <f t="shared" ca="1" si="22"/>
        <v>0</v>
      </c>
    </row>
    <row r="368" spans="1:10">
      <c r="A368" s="145"/>
      <c r="B368" s="146"/>
      <c r="C368" s="145"/>
      <c r="D368" s="145"/>
      <c r="E368" s="145"/>
      <c r="F368" s="145"/>
      <c r="G368" s="141" t="str">
        <f t="shared" ca="1" si="19"/>
        <v>hi</v>
      </c>
      <c r="H368" s="141">
        <f t="shared" si="20"/>
        <v>0</v>
      </c>
      <c r="I368" s="141">
        <f t="shared" ca="1" si="21"/>
        <v>0</v>
      </c>
      <c r="J368" s="141">
        <f t="shared" ca="1" si="22"/>
        <v>0</v>
      </c>
    </row>
    <row r="369" spans="1:10">
      <c r="A369" s="145"/>
      <c r="B369" s="146"/>
      <c r="C369" s="145"/>
      <c r="D369" s="145"/>
      <c r="E369" s="145"/>
      <c r="F369" s="145"/>
      <c r="G369" s="141" t="str">
        <f t="shared" ca="1" si="19"/>
        <v>hi</v>
      </c>
      <c r="H369" s="141">
        <f t="shared" si="20"/>
        <v>0</v>
      </c>
      <c r="I369" s="141">
        <f t="shared" ca="1" si="21"/>
        <v>0</v>
      </c>
      <c r="J369" s="141">
        <f t="shared" ca="1" si="22"/>
        <v>0</v>
      </c>
    </row>
    <row r="370" spans="1:10">
      <c r="A370" s="145"/>
      <c r="B370" s="146"/>
      <c r="C370" s="145"/>
      <c r="D370" s="145"/>
      <c r="E370" s="145"/>
      <c r="F370" s="145"/>
      <c r="G370" s="141" t="str">
        <f t="shared" ca="1" si="19"/>
        <v>hi</v>
      </c>
      <c r="H370" s="141">
        <f t="shared" si="20"/>
        <v>0</v>
      </c>
      <c r="I370" s="141">
        <f t="shared" ca="1" si="21"/>
        <v>0</v>
      </c>
      <c r="J370" s="141">
        <f t="shared" ca="1" si="22"/>
        <v>0</v>
      </c>
    </row>
    <row r="371" spans="1:10">
      <c r="A371" s="145"/>
      <c r="B371" s="146"/>
      <c r="C371" s="145"/>
      <c r="D371" s="145"/>
      <c r="E371" s="145"/>
      <c r="F371" s="145"/>
      <c r="G371" s="141" t="str">
        <f t="shared" ca="1" si="19"/>
        <v>hi</v>
      </c>
      <c r="H371" s="141">
        <f t="shared" si="20"/>
        <v>0</v>
      </c>
      <c r="I371" s="141">
        <f t="shared" ca="1" si="21"/>
        <v>0</v>
      </c>
      <c r="J371" s="141">
        <f t="shared" ca="1" si="22"/>
        <v>0</v>
      </c>
    </row>
    <row r="372" spans="1:10">
      <c r="A372" s="145"/>
      <c r="B372" s="146"/>
      <c r="C372" s="145"/>
      <c r="D372" s="145"/>
      <c r="E372" s="145"/>
      <c r="F372" s="145"/>
      <c r="G372" s="141" t="str">
        <f t="shared" ca="1" si="19"/>
        <v>hi</v>
      </c>
      <c r="H372" s="141">
        <f t="shared" si="20"/>
        <v>0</v>
      </c>
      <c r="I372" s="141">
        <f t="shared" ca="1" si="21"/>
        <v>0</v>
      </c>
      <c r="J372" s="141">
        <f t="shared" ca="1" si="22"/>
        <v>0</v>
      </c>
    </row>
    <row r="373" spans="1:10">
      <c r="A373" s="145"/>
      <c r="B373" s="146"/>
      <c r="C373" s="145"/>
      <c r="D373" s="145"/>
      <c r="E373" s="145"/>
      <c r="F373" s="145"/>
      <c r="G373" s="141" t="str">
        <f t="shared" ca="1" si="19"/>
        <v>hi</v>
      </c>
      <c r="H373" s="141">
        <f t="shared" si="20"/>
        <v>0</v>
      </c>
      <c r="I373" s="141">
        <f t="shared" ca="1" si="21"/>
        <v>0</v>
      </c>
      <c r="J373" s="141">
        <f t="shared" ca="1" si="22"/>
        <v>0</v>
      </c>
    </row>
    <row r="374" spans="1:10">
      <c r="A374" s="145"/>
      <c r="B374" s="146"/>
      <c r="C374" s="145"/>
      <c r="D374" s="145"/>
      <c r="E374" s="145"/>
      <c r="F374" s="145"/>
      <c r="G374" s="141" t="str">
        <f t="shared" ca="1" si="19"/>
        <v>hi</v>
      </c>
      <c r="H374" s="141">
        <f t="shared" si="20"/>
        <v>0</v>
      </c>
      <c r="I374" s="141">
        <f t="shared" ca="1" si="21"/>
        <v>0</v>
      </c>
      <c r="J374" s="141">
        <f t="shared" ca="1" si="22"/>
        <v>0</v>
      </c>
    </row>
    <row r="375" spans="1:10">
      <c r="A375" s="145"/>
      <c r="B375" s="146"/>
      <c r="C375" s="145"/>
      <c r="D375" s="145"/>
      <c r="E375" s="145"/>
      <c r="F375" s="145"/>
      <c r="G375" s="141" t="str">
        <f t="shared" ca="1" si="19"/>
        <v>hi</v>
      </c>
      <c r="H375" s="141">
        <f t="shared" si="20"/>
        <v>0</v>
      </c>
      <c r="I375" s="141">
        <f t="shared" ca="1" si="21"/>
        <v>0</v>
      </c>
      <c r="J375" s="141">
        <f t="shared" ca="1" si="22"/>
        <v>0</v>
      </c>
    </row>
    <row r="376" spans="1:10">
      <c r="A376" s="145"/>
      <c r="B376" s="146"/>
      <c r="C376" s="145"/>
      <c r="D376" s="145"/>
      <c r="E376" s="145"/>
      <c r="F376" s="145"/>
      <c r="G376" s="141" t="str">
        <f t="shared" ca="1" si="19"/>
        <v>hi</v>
      </c>
      <c r="H376" s="141">
        <f t="shared" si="20"/>
        <v>0</v>
      </c>
      <c r="I376" s="141">
        <f t="shared" ca="1" si="21"/>
        <v>0</v>
      </c>
      <c r="J376" s="141">
        <f t="shared" ca="1" si="22"/>
        <v>0</v>
      </c>
    </row>
    <row r="377" spans="1:10">
      <c r="A377" s="145"/>
      <c r="B377" s="146"/>
      <c r="C377" s="145"/>
      <c r="D377" s="145"/>
      <c r="E377" s="145"/>
      <c r="F377" s="145"/>
      <c r="G377" s="141" t="str">
        <f t="shared" ca="1" si="19"/>
        <v>hi</v>
      </c>
      <c r="H377" s="141">
        <f t="shared" si="20"/>
        <v>0</v>
      </c>
      <c r="I377" s="141">
        <f t="shared" ca="1" si="21"/>
        <v>0</v>
      </c>
      <c r="J377" s="141">
        <f t="shared" ca="1" si="22"/>
        <v>0</v>
      </c>
    </row>
    <row r="378" spans="1:10">
      <c r="A378" s="145"/>
      <c r="B378" s="146"/>
      <c r="C378" s="145"/>
      <c r="D378" s="145"/>
      <c r="E378" s="145"/>
      <c r="F378" s="145"/>
      <c r="G378" s="141" t="str">
        <f t="shared" ca="1" si="19"/>
        <v>hi</v>
      </c>
      <c r="H378" s="141">
        <f t="shared" si="20"/>
        <v>0</v>
      </c>
      <c r="I378" s="141">
        <f t="shared" ca="1" si="21"/>
        <v>0</v>
      </c>
      <c r="J378" s="141">
        <f t="shared" ca="1" si="22"/>
        <v>0</v>
      </c>
    </row>
    <row r="379" spans="1:10">
      <c r="A379" s="145"/>
      <c r="B379" s="146"/>
      <c r="C379" s="145"/>
      <c r="D379" s="145"/>
      <c r="E379" s="145"/>
      <c r="F379" s="145"/>
      <c r="G379" s="141" t="str">
        <f t="shared" ca="1" si="19"/>
        <v>hi</v>
      </c>
      <c r="H379" s="141">
        <f t="shared" si="20"/>
        <v>0</v>
      </c>
      <c r="I379" s="141">
        <f t="shared" ca="1" si="21"/>
        <v>0</v>
      </c>
      <c r="J379" s="141">
        <f t="shared" ca="1" si="22"/>
        <v>0</v>
      </c>
    </row>
    <row r="380" spans="1:10">
      <c r="A380" s="145"/>
      <c r="B380" s="146"/>
      <c r="C380" s="145"/>
      <c r="D380" s="145"/>
      <c r="E380" s="145"/>
      <c r="F380" s="145"/>
      <c r="G380" s="141" t="str">
        <f t="shared" ca="1" si="19"/>
        <v>hi</v>
      </c>
      <c r="H380" s="141">
        <f t="shared" si="20"/>
        <v>0</v>
      </c>
      <c r="I380" s="141">
        <f t="shared" ca="1" si="21"/>
        <v>0</v>
      </c>
      <c r="J380" s="141">
        <f t="shared" ca="1" si="22"/>
        <v>0</v>
      </c>
    </row>
    <row r="381" spans="1:10">
      <c r="A381" s="145"/>
      <c r="B381" s="146"/>
      <c r="C381" s="145"/>
      <c r="D381" s="145"/>
      <c r="E381" s="145"/>
      <c r="F381" s="145"/>
      <c r="G381" s="141" t="str">
        <f t="shared" ca="1" si="19"/>
        <v>hi</v>
      </c>
      <c r="H381" s="141">
        <f t="shared" si="20"/>
        <v>0</v>
      </c>
      <c r="I381" s="141">
        <f t="shared" ca="1" si="21"/>
        <v>0</v>
      </c>
      <c r="J381" s="141">
        <f t="shared" ca="1" si="22"/>
        <v>0</v>
      </c>
    </row>
    <row r="382" spans="1:10">
      <c r="A382" s="145"/>
      <c r="B382" s="146"/>
      <c r="C382" s="145"/>
      <c r="D382" s="145"/>
      <c r="E382" s="145"/>
      <c r="F382" s="145"/>
      <c r="G382" s="141" t="str">
        <f t="shared" ca="1" si="19"/>
        <v>hi</v>
      </c>
      <c r="H382" s="141">
        <f t="shared" si="20"/>
        <v>0</v>
      </c>
      <c r="I382" s="141">
        <f t="shared" ca="1" si="21"/>
        <v>0</v>
      </c>
      <c r="J382" s="141">
        <f t="shared" ca="1" si="22"/>
        <v>0</v>
      </c>
    </row>
    <row r="383" spans="1:10">
      <c r="A383" s="145"/>
      <c r="B383" s="146"/>
      <c r="C383" s="145"/>
      <c r="D383" s="145"/>
      <c r="E383" s="145"/>
      <c r="F383" s="145"/>
      <c r="G383" s="141" t="str">
        <f t="shared" ca="1" si="19"/>
        <v>hi</v>
      </c>
      <c r="H383" s="141">
        <f t="shared" si="20"/>
        <v>0</v>
      </c>
      <c r="I383" s="141">
        <f t="shared" ca="1" si="21"/>
        <v>0</v>
      </c>
      <c r="J383" s="141">
        <f t="shared" ca="1" si="22"/>
        <v>0</v>
      </c>
    </row>
    <row r="384" spans="1:10">
      <c r="A384" s="145"/>
      <c r="B384" s="146"/>
      <c r="C384" s="145"/>
      <c r="D384" s="145"/>
      <c r="E384" s="145"/>
      <c r="F384" s="145"/>
      <c r="G384" s="141" t="str">
        <f t="shared" ca="1" si="19"/>
        <v>hi</v>
      </c>
      <c r="H384" s="141">
        <f t="shared" si="20"/>
        <v>0</v>
      </c>
      <c r="I384" s="141">
        <f t="shared" ca="1" si="21"/>
        <v>0</v>
      </c>
      <c r="J384" s="141">
        <f t="shared" ca="1" si="22"/>
        <v>0</v>
      </c>
    </row>
    <row r="385" spans="1:10">
      <c r="A385" s="145"/>
      <c r="B385" s="146"/>
      <c r="C385" s="145"/>
      <c r="D385" s="145"/>
      <c r="E385" s="145"/>
      <c r="F385" s="145"/>
      <c r="G385" s="141" t="str">
        <f t="shared" ca="1" si="19"/>
        <v>hi</v>
      </c>
      <c r="H385" s="141">
        <f t="shared" si="20"/>
        <v>0</v>
      </c>
      <c r="I385" s="141">
        <f t="shared" ca="1" si="21"/>
        <v>0</v>
      </c>
      <c r="J385" s="141">
        <f t="shared" ca="1" si="22"/>
        <v>0</v>
      </c>
    </row>
    <row r="386" spans="1:10">
      <c r="A386" s="145"/>
      <c r="B386" s="146"/>
      <c r="C386" s="145"/>
      <c r="D386" s="145"/>
      <c r="E386" s="145"/>
      <c r="F386" s="145"/>
      <c r="G386" s="141" t="str">
        <f t="shared" ca="1" si="19"/>
        <v>hi</v>
      </c>
      <c r="H386" s="141">
        <f t="shared" si="20"/>
        <v>0</v>
      </c>
      <c r="I386" s="141">
        <f t="shared" ca="1" si="21"/>
        <v>0</v>
      </c>
      <c r="J386" s="141">
        <f t="shared" ca="1" si="22"/>
        <v>0</v>
      </c>
    </row>
    <row r="387" spans="1:10">
      <c r="A387" s="145"/>
      <c r="B387" s="146"/>
      <c r="C387" s="145"/>
      <c r="D387" s="145"/>
      <c r="E387" s="145"/>
      <c r="F387" s="145"/>
      <c r="G387" s="141" t="str">
        <f t="shared" ca="1" si="19"/>
        <v>hi</v>
      </c>
      <c r="H387" s="141">
        <f t="shared" si="20"/>
        <v>0</v>
      </c>
      <c r="I387" s="141">
        <f t="shared" ca="1" si="21"/>
        <v>0</v>
      </c>
      <c r="J387" s="141">
        <f t="shared" ca="1" si="22"/>
        <v>0</v>
      </c>
    </row>
    <row r="388" spans="1:10">
      <c r="A388" s="145"/>
      <c r="B388" s="146"/>
      <c r="C388" s="145"/>
      <c r="D388" s="145"/>
      <c r="E388" s="145"/>
      <c r="F388" s="145"/>
      <c r="G388" s="141" t="str">
        <f t="shared" ca="1" si="19"/>
        <v>hi</v>
      </c>
      <c r="H388" s="141">
        <f t="shared" si="20"/>
        <v>0</v>
      </c>
      <c r="I388" s="141">
        <f t="shared" ca="1" si="21"/>
        <v>0</v>
      </c>
      <c r="J388" s="141">
        <f t="shared" ca="1" si="22"/>
        <v>0</v>
      </c>
    </row>
    <row r="389" spans="1:10">
      <c r="A389" s="145"/>
      <c r="B389" s="146"/>
      <c r="C389" s="145"/>
      <c r="D389" s="145"/>
      <c r="E389" s="145"/>
      <c r="F389" s="145"/>
      <c r="G389" s="141" t="str">
        <f t="shared" ca="1" si="19"/>
        <v>hi</v>
      </c>
      <c r="H389" s="141">
        <f t="shared" si="20"/>
        <v>0</v>
      </c>
      <c r="I389" s="141">
        <f t="shared" ca="1" si="21"/>
        <v>0</v>
      </c>
      <c r="J389" s="141">
        <f t="shared" ca="1" si="22"/>
        <v>0</v>
      </c>
    </row>
    <row r="390" spans="1:10">
      <c r="A390" s="145"/>
      <c r="B390" s="146"/>
      <c r="C390" s="145"/>
      <c r="D390" s="145"/>
      <c r="E390" s="145"/>
      <c r="F390" s="145"/>
      <c r="G390" s="141" t="str">
        <f t="shared" ca="1" si="19"/>
        <v>hi</v>
      </c>
      <c r="H390" s="141">
        <f t="shared" si="20"/>
        <v>0</v>
      </c>
      <c r="I390" s="141">
        <f t="shared" ca="1" si="21"/>
        <v>0</v>
      </c>
      <c r="J390" s="141">
        <f t="shared" ca="1" si="22"/>
        <v>0</v>
      </c>
    </row>
    <row r="391" spans="1:10">
      <c r="A391" s="145"/>
      <c r="B391" s="146"/>
      <c r="C391" s="145"/>
      <c r="D391" s="145"/>
      <c r="E391" s="145"/>
      <c r="F391" s="145"/>
      <c r="G391" s="141" t="str">
        <f t="shared" ca="1" si="19"/>
        <v>hi</v>
      </c>
      <c r="H391" s="141">
        <f t="shared" si="20"/>
        <v>0</v>
      </c>
      <c r="I391" s="141">
        <f t="shared" ca="1" si="21"/>
        <v>0</v>
      </c>
      <c r="J391" s="141">
        <f t="shared" ca="1" si="22"/>
        <v>0</v>
      </c>
    </row>
    <row r="392" spans="1:10">
      <c r="A392" s="145"/>
      <c r="B392" s="146"/>
      <c r="C392" s="145"/>
      <c r="D392" s="145"/>
      <c r="E392" s="145"/>
      <c r="F392" s="145"/>
      <c r="G392" s="141" t="str">
        <f t="shared" ca="1" si="19"/>
        <v>hi</v>
      </c>
      <c r="H392" s="141">
        <f t="shared" si="20"/>
        <v>0</v>
      </c>
      <c r="I392" s="141">
        <f t="shared" ca="1" si="21"/>
        <v>0</v>
      </c>
      <c r="J392" s="141">
        <f t="shared" ca="1" si="22"/>
        <v>0</v>
      </c>
    </row>
    <row r="393" spans="1:10">
      <c r="A393" s="145"/>
      <c r="B393" s="146"/>
      <c r="C393" s="145"/>
      <c r="D393" s="145"/>
      <c r="E393" s="145"/>
      <c r="F393" s="145"/>
      <c r="G393" s="141" t="str">
        <f t="shared" ca="1" si="19"/>
        <v>hi</v>
      </c>
      <c r="H393" s="141">
        <f t="shared" si="20"/>
        <v>0</v>
      </c>
      <c r="I393" s="141">
        <f t="shared" ca="1" si="21"/>
        <v>0</v>
      </c>
      <c r="J393" s="141">
        <f t="shared" ca="1" si="22"/>
        <v>0</v>
      </c>
    </row>
    <row r="394" spans="1:10">
      <c r="A394" s="145"/>
      <c r="B394" s="146"/>
      <c r="C394" s="145"/>
      <c r="D394" s="145"/>
      <c r="E394" s="145"/>
      <c r="F394" s="145"/>
      <c r="G394" s="141" t="str">
        <f t="shared" ca="1" si="19"/>
        <v>hi</v>
      </c>
      <c r="H394" s="141">
        <f t="shared" si="20"/>
        <v>0</v>
      </c>
      <c r="I394" s="141">
        <f t="shared" ca="1" si="21"/>
        <v>0</v>
      </c>
      <c r="J394" s="141">
        <f t="shared" ca="1" si="22"/>
        <v>0</v>
      </c>
    </row>
    <row r="395" spans="1:10">
      <c r="A395" s="145"/>
      <c r="B395" s="146"/>
      <c r="C395" s="145"/>
      <c r="D395" s="145"/>
      <c r="E395" s="145"/>
      <c r="F395" s="145"/>
      <c r="G395" s="141" t="str">
        <f t="shared" ca="1" si="19"/>
        <v>hi</v>
      </c>
      <c r="H395" s="141">
        <f t="shared" si="20"/>
        <v>0</v>
      </c>
      <c r="I395" s="141">
        <f t="shared" ca="1" si="21"/>
        <v>0</v>
      </c>
      <c r="J395" s="141">
        <f t="shared" ca="1" si="22"/>
        <v>0</v>
      </c>
    </row>
    <row r="396" spans="1:10">
      <c r="A396" s="145"/>
      <c r="B396" s="146"/>
      <c r="C396" s="145"/>
      <c r="D396" s="145"/>
      <c r="E396" s="145"/>
      <c r="F396" s="145"/>
      <c r="G396" s="141" t="str">
        <f t="shared" ca="1" si="19"/>
        <v>hi</v>
      </c>
      <c r="H396" s="141">
        <f t="shared" si="20"/>
        <v>0</v>
      </c>
      <c r="I396" s="141">
        <f t="shared" ca="1" si="21"/>
        <v>0</v>
      </c>
      <c r="J396" s="141">
        <f t="shared" ca="1" si="22"/>
        <v>0</v>
      </c>
    </row>
    <row r="397" spans="1:10">
      <c r="A397" s="145"/>
      <c r="B397" s="146"/>
      <c r="C397" s="145"/>
      <c r="D397" s="145"/>
      <c r="E397" s="145"/>
      <c r="F397" s="145"/>
      <c r="G397" s="141" t="str">
        <f t="shared" ca="1" si="19"/>
        <v>hi</v>
      </c>
      <c r="H397" s="141">
        <f t="shared" si="20"/>
        <v>0</v>
      </c>
      <c r="I397" s="141">
        <f t="shared" ca="1" si="21"/>
        <v>0</v>
      </c>
      <c r="J397" s="141">
        <f t="shared" ca="1" si="22"/>
        <v>0</v>
      </c>
    </row>
    <row r="398" spans="1:10">
      <c r="A398" s="145"/>
      <c r="B398" s="146"/>
      <c r="C398" s="145"/>
      <c r="D398" s="145"/>
      <c r="E398" s="145"/>
      <c r="F398" s="145"/>
      <c r="G398" s="141" t="str">
        <f t="shared" ref="G398:G461" ca="1" si="23">IF(F398&gt;C398,  IF($B$8=0,"lo",IF(RAND()&gt;$B$9,"lo","hi")),   IF($B$8=0,"hi",IF(RAND()&lt;=$B$9,"lo","hi"))   )</f>
        <v>hi</v>
      </c>
      <c r="H398" s="141">
        <f t="shared" ref="H398:H461" si="24">C398</f>
        <v>0</v>
      </c>
      <c r="I398" s="141">
        <f t="shared" ref="I398:I461" ca="1" si="25">IF(G398="hi",D398,E398)</f>
        <v>0</v>
      </c>
      <c r="J398" s="141">
        <f t="shared" ref="J398:J461" ca="1" si="26">IF(G398="hi",E398,D398)</f>
        <v>0</v>
      </c>
    </row>
    <row r="399" spans="1:10">
      <c r="A399" s="145"/>
      <c r="B399" s="146"/>
      <c r="C399" s="145"/>
      <c r="D399" s="145"/>
      <c r="E399" s="145"/>
      <c r="F399" s="145"/>
      <c r="G399" s="141" t="str">
        <f t="shared" ca="1" si="23"/>
        <v>hi</v>
      </c>
      <c r="H399" s="141">
        <f t="shared" si="24"/>
        <v>0</v>
      </c>
      <c r="I399" s="141">
        <f t="shared" ca="1" si="25"/>
        <v>0</v>
      </c>
      <c r="J399" s="141">
        <f t="shared" ca="1" si="26"/>
        <v>0</v>
      </c>
    </row>
    <row r="400" spans="1:10">
      <c r="A400" s="145"/>
      <c r="B400" s="146"/>
      <c r="C400" s="145"/>
      <c r="D400" s="145"/>
      <c r="E400" s="145"/>
      <c r="F400" s="145"/>
      <c r="G400" s="141" t="str">
        <f t="shared" ca="1" si="23"/>
        <v>hi</v>
      </c>
      <c r="H400" s="141">
        <f t="shared" si="24"/>
        <v>0</v>
      </c>
      <c r="I400" s="141">
        <f t="shared" ca="1" si="25"/>
        <v>0</v>
      </c>
      <c r="J400" s="141">
        <f t="shared" ca="1" si="26"/>
        <v>0</v>
      </c>
    </row>
    <row r="401" spans="1:10">
      <c r="A401" s="145"/>
      <c r="B401" s="146"/>
      <c r="C401" s="145"/>
      <c r="D401" s="145"/>
      <c r="E401" s="145"/>
      <c r="F401" s="145"/>
      <c r="G401" s="141" t="str">
        <f t="shared" ca="1" si="23"/>
        <v>hi</v>
      </c>
      <c r="H401" s="141">
        <f t="shared" si="24"/>
        <v>0</v>
      </c>
      <c r="I401" s="141">
        <f t="shared" ca="1" si="25"/>
        <v>0</v>
      </c>
      <c r="J401" s="141">
        <f t="shared" ca="1" si="26"/>
        <v>0</v>
      </c>
    </row>
    <row r="402" spans="1:10">
      <c r="A402" s="145"/>
      <c r="B402" s="146"/>
      <c r="C402" s="145"/>
      <c r="D402" s="145"/>
      <c r="E402" s="145"/>
      <c r="F402" s="145"/>
      <c r="G402" s="141" t="str">
        <f t="shared" ca="1" si="23"/>
        <v>hi</v>
      </c>
      <c r="H402" s="141">
        <f t="shared" si="24"/>
        <v>0</v>
      </c>
      <c r="I402" s="141">
        <f t="shared" ca="1" si="25"/>
        <v>0</v>
      </c>
      <c r="J402" s="141">
        <f t="shared" ca="1" si="26"/>
        <v>0</v>
      </c>
    </row>
    <row r="403" spans="1:10">
      <c r="A403" s="145"/>
      <c r="B403" s="146"/>
      <c r="C403" s="145"/>
      <c r="D403" s="145"/>
      <c r="E403" s="145"/>
      <c r="F403" s="145"/>
      <c r="G403" s="141" t="str">
        <f t="shared" ca="1" si="23"/>
        <v>hi</v>
      </c>
      <c r="H403" s="141">
        <f t="shared" si="24"/>
        <v>0</v>
      </c>
      <c r="I403" s="141">
        <f t="shared" ca="1" si="25"/>
        <v>0</v>
      </c>
      <c r="J403" s="141">
        <f t="shared" ca="1" si="26"/>
        <v>0</v>
      </c>
    </row>
    <row r="404" spans="1:10">
      <c r="A404" s="145"/>
      <c r="B404" s="146"/>
      <c r="C404" s="145"/>
      <c r="D404" s="145"/>
      <c r="E404" s="145"/>
      <c r="F404" s="145"/>
      <c r="G404" s="141" t="str">
        <f t="shared" ca="1" si="23"/>
        <v>hi</v>
      </c>
      <c r="H404" s="141">
        <f t="shared" si="24"/>
        <v>0</v>
      </c>
      <c r="I404" s="141">
        <f t="shared" ca="1" si="25"/>
        <v>0</v>
      </c>
      <c r="J404" s="141">
        <f t="shared" ca="1" si="26"/>
        <v>0</v>
      </c>
    </row>
    <row r="405" spans="1:10">
      <c r="A405" s="145"/>
      <c r="B405" s="146"/>
      <c r="C405" s="145"/>
      <c r="D405" s="145"/>
      <c r="E405" s="145"/>
      <c r="F405" s="145"/>
      <c r="G405" s="141" t="str">
        <f t="shared" ca="1" si="23"/>
        <v>hi</v>
      </c>
      <c r="H405" s="141">
        <f t="shared" si="24"/>
        <v>0</v>
      </c>
      <c r="I405" s="141">
        <f t="shared" ca="1" si="25"/>
        <v>0</v>
      </c>
      <c r="J405" s="141">
        <f t="shared" ca="1" si="26"/>
        <v>0</v>
      </c>
    </row>
    <row r="406" spans="1:10">
      <c r="A406" s="145"/>
      <c r="B406" s="146"/>
      <c r="C406" s="145"/>
      <c r="D406" s="145"/>
      <c r="E406" s="145"/>
      <c r="F406" s="145"/>
      <c r="G406" s="141" t="str">
        <f t="shared" ca="1" si="23"/>
        <v>hi</v>
      </c>
      <c r="H406" s="141">
        <f t="shared" si="24"/>
        <v>0</v>
      </c>
      <c r="I406" s="141">
        <f t="shared" ca="1" si="25"/>
        <v>0</v>
      </c>
      <c r="J406" s="141">
        <f t="shared" ca="1" si="26"/>
        <v>0</v>
      </c>
    </row>
    <row r="407" spans="1:10">
      <c r="A407" s="145"/>
      <c r="B407" s="146"/>
      <c r="C407" s="145"/>
      <c r="D407" s="145"/>
      <c r="E407" s="145"/>
      <c r="F407" s="145"/>
      <c r="G407" s="141" t="str">
        <f t="shared" ca="1" si="23"/>
        <v>hi</v>
      </c>
      <c r="H407" s="141">
        <f t="shared" si="24"/>
        <v>0</v>
      </c>
      <c r="I407" s="141">
        <f t="shared" ca="1" si="25"/>
        <v>0</v>
      </c>
      <c r="J407" s="141">
        <f t="shared" ca="1" si="26"/>
        <v>0</v>
      </c>
    </row>
    <row r="408" spans="1:10">
      <c r="A408" s="145"/>
      <c r="B408" s="146"/>
      <c r="C408" s="145"/>
      <c r="D408" s="145"/>
      <c r="E408" s="145"/>
      <c r="F408" s="145"/>
      <c r="G408" s="141" t="str">
        <f t="shared" ca="1" si="23"/>
        <v>hi</v>
      </c>
      <c r="H408" s="141">
        <f t="shared" si="24"/>
        <v>0</v>
      </c>
      <c r="I408" s="141">
        <f t="shared" ca="1" si="25"/>
        <v>0</v>
      </c>
      <c r="J408" s="141">
        <f t="shared" ca="1" si="26"/>
        <v>0</v>
      </c>
    </row>
    <row r="409" spans="1:10">
      <c r="A409" s="145"/>
      <c r="B409" s="146"/>
      <c r="C409" s="145"/>
      <c r="D409" s="145"/>
      <c r="E409" s="145"/>
      <c r="F409" s="145"/>
      <c r="G409" s="141" t="str">
        <f t="shared" ca="1" si="23"/>
        <v>hi</v>
      </c>
      <c r="H409" s="141">
        <f t="shared" si="24"/>
        <v>0</v>
      </c>
      <c r="I409" s="141">
        <f t="shared" ca="1" si="25"/>
        <v>0</v>
      </c>
      <c r="J409" s="141">
        <f t="shared" ca="1" si="26"/>
        <v>0</v>
      </c>
    </row>
    <row r="410" spans="1:10">
      <c r="A410" s="145"/>
      <c r="B410" s="146"/>
      <c r="C410" s="145"/>
      <c r="D410" s="145"/>
      <c r="E410" s="145"/>
      <c r="F410" s="145"/>
      <c r="G410" s="141" t="str">
        <f t="shared" ca="1" si="23"/>
        <v>hi</v>
      </c>
      <c r="H410" s="141">
        <f t="shared" si="24"/>
        <v>0</v>
      </c>
      <c r="I410" s="141">
        <f t="shared" ca="1" si="25"/>
        <v>0</v>
      </c>
      <c r="J410" s="141">
        <f t="shared" ca="1" si="26"/>
        <v>0</v>
      </c>
    </row>
    <row r="411" spans="1:10">
      <c r="A411" s="145"/>
      <c r="B411" s="146"/>
      <c r="C411" s="145"/>
      <c r="D411" s="145"/>
      <c r="E411" s="145"/>
      <c r="F411" s="145"/>
      <c r="G411" s="141" t="str">
        <f t="shared" ca="1" si="23"/>
        <v>hi</v>
      </c>
      <c r="H411" s="141">
        <f t="shared" si="24"/>
        <v>0</v>
      </c>
      <c r="I411" s="141">
        <f t="shared" ca="1" si="25"/>
        <v>0</v>
      </c>
      <c r="J411" s="141">
        <f t="shared" ca="1" si="26"/>
        <v>0</v>
      </c>
    </row>
    <row r="412" spans="1:10">
      <c r="A412" s="145"/>
      <c r="B412" s="146"/>
      <c r="C412" s="145"/>
      <c r="D412" s="145"/>
      <c r="E412" s="145"/>
      <c r="F412" s="145"/>
      <c r="G412" s="141" t="str">
        <f t="shared" ca="1" si="23"/>
        <v>hi</v>
      </c>
      <c r="H412" s="141">
        <f t="shared" si="24"/>
        <v>0</v>
      </c>
      <c r="I412" s="141">
        <f t="shared" ca="1" si="25"/>
        <v>0</v>
      </c>
      <c r="J412" s="141">
        <f t="shared" ca="1" si="26"/>
        <v>0</v>
      </c>
    </row>
    <row r="413" spans="1:10">
      <c r="A413" s="145"/>
      <c r="B413" s="146"/>
      <c r="C413" s="145"/>
      <c r="D413" s="145"/>
      <c r="E413" s="145"/>
      <c r="F413" s="145"/>
      <c r="G413" s="141" t="str">
        <f t="shared" ca="1" si="23"/>
        <v>hi</v>
      </c>
      <c r="H413" s="141">
        <f t="shared" si="24"/>
        <v>0</v>
      </c>
      <c r="I413" s="141">
        <f t="shared" ca="1" si="25"/>
        <v>0</v>
      </c>
      <c r="J413" s="141">
        <f t="shared" ca="1" si="26"/>
        <v>0</v>
      </c>
    </row>
    <row r="414" spans="1:10">
      <c r="A414" s="145"/>
      <c r="B414" s="146"/>
      <c r="C414" s="145"/>
      <c r="D414" s="145"/>
      <c r="E414" s="145"/>
      <c r="F414" s="145"/>
      <c r="G414" s="141" t="str">
        <f t="shared" ca="1" si="23"/>
        <v>hi</v>
      </c>
      <c r="H414" s="141">
        <f t="shared" si="24"/>
        <v>0</v>
      </c>
      <c r="I414" s="141">
        <f t="shared" ca="1" si="25"/>
        <v>0</v>
      </c>
      <c r="J414" s="141">
        <f t="shared" ca="1" si="26"/>
        <v>0</v>
      </c>
    </row>
    <row r="415" spans="1:10">
      <c r="A415" s="145"/>
      <c r="B415" s="146"/>
      <c r="C415" s="145"/>
      <c r="D415" s="145"/>
      <c r="E415" s="145"/>
      <c r="F415" s="145"/>
      <c r="G415" s="141" t="str">
        <f t="shared" ca="1" si="23"/>
        <v>hi</v>
      </c>
      <c r="H415" s="141">
        <f t="shared" si="24"/>
        <v>0</v>
      </c>
      <c r="I415" s="141">
        <f t="shared" ca="1" si="25"/>
        <v>0</v>
      </c>
      <c r="J415" s="141">
        <f t="shared" ca="1" si="26"/>
        <v>0</v>
      </c>
    </row>
    <row r="416" spans="1:10">
      <c r="A416" s="145"/>
      <c r="B416" s="146"/>
      <c r="C416" s="145"/>
      <c r="D416" s="145"/>
      <c r="E416" s="145"/>
      <c r="F416" s="145"/>
      <c r="G416" s="141" t="str">
        <f t="shared" ca="1" si="23"/>
        <v>hi</v>
      </c>
      <c r="H416" s="141">
        <f t="shared" si="24"/>
        <v>0</v>
      </c>
      <c r="I416" s="141">
        <f t="shared" ca="1" si="25"/>
        <v>0</v>
      </c>
      <c r="J416" s="141">
        <f t="shared" ca="1" si="26"/>
        <v>0</v>
      </c>
    </row>
    <row r="417" spans="1:10">
      <c r="A417" s="145"/>
      <c r="B417" s="146"/>
      <c r="C417" s="145"/>
      <c r="D417" s="145"/>
      <c r="E417" s="145"/>
      <c r="F417" s="145"/>
      <c r="G417" s="141" t="str">
        <f t="shared" ca="1" si="23"/>
        <v>hi</v>
      </c>
      <c r="H417" s="141">
        <f t="shared" si="24"/>
        <v>0</v>
      </c>
      <c r="I417" s="141">
        <f t="shared" ca="1" si="25"/>
        <v>0</v>
      </c>
      <c r="J417" s="141">
        <f t="shared" ca="1" si="26"/>
        <v>0</v>
      </c>
    </row>
    <row r="418" spans="1:10">
      <c r="A418" s="145"/>
      <c r="B418" s="146"/>
      <c r="C418" s="145"/>
      <c r="D418" s="145"/>
      <c r="E418" s="145"/>
      <c r="F418" s="145"/>
      <c r="G418" s="141" t="str">
        <f t="shared" ca="1" si="23"/>
        <v>hi</v>
      </c>
      <c r="H418" s="141">
        <f t="shared" si="24"/>
        <v>0</v>
      </c>
      <c r="I418" s="141">
        <f t="shared" ca="1" si="25"/>
        <v>0</v>
      </c>
      <c r="J418" s="141">
        <f t="shared" ca="1" si="26"/>
        <v>0</v>
      </c>
    </row>
    <row r="419" spans="1:10">
      <c r="A419" s="145"/>
      <c r="B419" s="146"/>
      <c r="C419" s="145"/>
      <c r="D419" s="145"/>
      <c r="E419" s="145"/>
      <c r="F419" s="145"/>
      <c r="G419" s="141" t="str">
        <f t="shared" ca="1" si="23"/>
        <v>hi</v>
      </c>
      <c r="H419" s="141">
        <f t="shared" si="24"/>
        <v>0</v>
      </c>
      <c r="I419" s="141">
        <f t="shared" ca="1" si="25"/>
        <v>0</v>
      </c>
      <c r="J419" s="141">
        <f t="shared" ca="1" si="26"/>
        <v>0</v>
      </c>
    </row>
    <row r="420" spans="1:10">
      <c r="A420" s="145"/>
      <c r="B420" s="146"/>
      <c r="C420" s="145"/>
      <c r="D420" s="145"/>
      <c r="E420" s="145"/>
      <c r="F420" s="145"/>
      <c r="G420" s="141" t="str">
        <f t="shared" ca="1" si="23"/>
        <v>hi</v>
      </c>
      <c r="H420" s="141">
        <f t="shared" si="24"/>
        <v>0</v>
      </c>
      <c r="I420" s="141">
        <f t="shared" ca="1" si="25"/>
        <v>0</v>
      </c>
      <c r="J420" s="141">
        <f t="shared" ca="1" si="26"/>
        <v>0</v>
      </c>
    </row>
    <row r="421" spans="1:10">
      <c r="A421" s="145"/>
      <c r="B421" s="146"/>
      <c r="C421" s="145"/>
      <c r="D421" s="145"/>
      <c r="E421" s="145"/>
      <c r="F421" s="145"/>
      <c r="G421" s="141" t="str">
        <f t="shared" ca="1" si="23"/>
        <v>hi</v>
      </c>
      <c r="H421" s="141">
        <f t="shared" si="24"/>
        <v>0</v>
      </c>
      <c r="I421" s="141">
        <f t="shared" ca="1" si="25"/>
        <v>0</v>
      </c>
      <c r="J421" s="141">
        <f t="shared" ca="1" si="26"/>
        <v>0</v>
      </c>
    </row>
    <row r="422" spans="1:10">
      <c r="A422" s="145"/>
      <c r="B422" s="146"/>
      <c r="C422" s="145"/>
      <c r="D422" s="145"/>
      <c r="E422" s="145"/>
      <c r="F422" s="145"/>
      <c r="G422" s="141" t="str">
        <f t="shared" ca="1" si="23"/>
        <v>hi</v>
      </c>
      <c r="H422" s="141">
        <f t="shared" si="24"/>
        <v>0</v>
      </c>
      <c r="I422" s="141">
        <f t="shared" ca="1" si="25"/>
        <v>0</v>
      </c>
      <c r="J422" s="141">
        <f t="shared" ca="1" si="26"/>
        <v>0</v>
      </c>
    </row>
    <row r="423" spans="1:10">
      <c r="A423" s="145"/>
      <c r="B423" s="146"/>
      <c r="C423" s="145"/>
      <c r="D423" s="145"/>
      <c r="E423" s="145"/>
      <c r="F423" s="145"/>
      <c r="G423" s="141" t="str">
        <f t="shared" ca="1" si="23"/>
        <v>hi</v>
      </c>
      <c r="H423" s="141">
        <f t="shared" si="24"/>
        <v>0</v>
      </c>
      <c r="I423" s="141">
        <f t="shared" ca="1" si="25"/>
        <v>0</v>
      </c>
      <c r="J423" s="141">
        <f t="shared" ca="1" si="26"/>
        <v>0</v>
      </c>
    </row>
    <row r="424" spans="1:10">
      <c r="A424" s="145"/>
      <c r="B424" s="146"/>
      <c r="C424" s="145"/>
      <c r="D424" s="145"/>
      <c r="E424" s="145"/>
      <c r="F424" s="145"/>
      <c r="G424" s="141" t="str">
        <f t="shared" ca="1" si="23"/>
        <v>hi</v>
      </c>
      <c r="H424" s="141">
        <f t="shared" si="24"/>
        <v>0</v>
      </c>
      <c r="I424" s="141">
        <f t="shared" ca="1" si="25"/>
        <v>0</v>
      </c>
      <c r="J424" s="141">
        <f t="shared" ca="1" si="26"/>
        <v>0</v>
      </c>
    </row>
    <row r="425" spans="1:10">
      <c r="A425" s="145"/>
      <c r="B425" s="146"/>
      <c r="C425" s="145"/>
      <c r="D425" s="145"/>
      <c r="E425" s="145"/>
      <c r="F425" s="145"/>
      <c r="G425" s="141" t="str">
        <f t="shared" ca="1" si="23"/>
        <v>hi</v>
      </c>
      <c r="H425" s="141">
        <f t="shared" si="24"/>
        <v>0</v>
      </c>
      <c r="I425" s="141">
        <f t="shared" ca="1" si="25"/>
        <v>0</v>
      </c>
      <c r="J425" s="141">
        <f t="shared" ca="1" si="26"/>
        <v>0</v>
      </c>
    </row>
    <row r="426" spans="1:10">
      <c r="A426" s="145"/>
      <c r="B426" s="146"/>
      <c r="C426" s="145"/>
      <c r="D426" s="145"/>
      <c r="E426" s="145"/>
      <c r="F426" s="145"/>
      <c r="G426" s="141" t="str">
        <f t="shared" ca="1" si="23"/>
        <v>hi</v>
      </c>
      <c r="H426" s="141">
        <f t="shared" si="24"/>
        <v>0</v>
      </c>
      <c r="I426" s="141">
        <f t="shared" ca="1" si="25"/>
        <v>0</v>
      </c>
      <c r="J426" s="141">
        <f t="shared" ca="1" si="26"/>
        <v>0</v>
      </c>
    </row>
    <row r="427" spans="1:10">
      <c r="A427" s="145"/>
      <c r="B427" s="146"/>
      <c r="C427" s="145"/>
      <c r="D427" s="145"/>
      <c r="E427" s="145"/>
      <c r="F427" s="145"/>
      <c r="G427" s="141" t="str">
        <f t="shared" ca="1" si="23"/>
        <v>hi</v>
      </c>
      <c r="H427" s="141">
        <f t="shared" si="24"/>
        <v>0</v>
      </c>
      <c r="I427" s="141">
        <f t="shared" ca="1" si="25"/>
        <v>0</v>
      </c>
      <c r="J427" s="141">
        <f t="shared" ca="1" si="26"/>
        <v>0</v>
      </c>
    </row>
    <row r="428" spans="1:10">
      <c r="A428" s="145"/>
      <c r="B428" s="146"/>
      <c r="C428" s="145"/>
      <c r="D428" s="145"/>
      <c r="E428" s="145"/>
      <c r="F428" s="145"/>
      <c r="G428" s="141" t="str">
        <f t="shared" ca="1" si="23"/>
        <v>hi</v>
      </c>
      <c r="H428" s="141">
        <f t="shared" si="24"/>
        <v>0</v>
      </c>
      <c r="I428" s="141">
        <f t="shared" ca="1" si="25"/>
        <v>0</v>
      </c>
      <c r="J428" s="141">
        <f t="shared" ca="1" si="26"/>
        <v>0</v>
      </c>
    </row>
    <row r="429" spans="1:10">
      <c r="A429" s="145"/>
      <c r="B429" s="146"/>
      <c r="C429" s="145"/>
      <c r="D429" s="145"/>
      <c r="E429" s="145"/>
      <c r="F429" s="145"/>
      <c r="G429" s="141" t="str">
        <f t="shared" ca="1" si="23"/>
        <v>hi</v>
      </c>
      <c r="H429" s="141">
        <f t="shared" si="24"/>
        <v>0</v>
      </c>
      <c r="I429" s="141">
        <f t="shared" ca="1" si="25"/>
        <v>0</v>
      </c>
      <c r="J429" s="141">
        <f t="shared" ca="1" si="26"/>
        <v>0</v>
      </c>
    </row>
    <row r="430" spans="1:10">
      <c r="A430" s="145"/>
      <c r="B430" s="146"/>
      <c r="C430" s="145"/>
      <c r="D430" s="145"/>
      <c r="E430" s="145"/>
      <c r="F430" s="145"/>
      <c r="G430" s="141" t="str">
        <f t="shared" ca="1" si="23"/>
        <v>hi</v>
      </c>
      <c r="H430" s="141">
        <f t="shared" si="24"/>
        <v>0</v>
      </c>
      <c r="I430" s="141">
        <f t="shared" ca="1" si="25"/>
        <v>0</v>
      </c>
      <c r="J430" s="141">
        <f t="shared" ca="1" si="26"/>
        <v>0</v>
      </c>
    </row>
    <row r="431" spans="1:10">
      <c r="A431" s="145"/>
      <c r="B431" s="146"/>
      <c r="C431" s="145"/>
      <c r="D431" s="145"/>
      <c r="E431" s="145"/>
      <c r="F431" s="145"/>
      <c r="G431" s="141" t="str">
        <f t="shared" ca="1" si="23"/>
        <v>hi</v>
      </c>
      <c r="H431" s="141">
        <f t="shared" si="24"/>
        <v>0</v>
      </c>
      <c r="I431" s="141">
        <f t="shared" ca="1" si="25"/>
        <v>0</v>
      </c>
      <c r="J431" s="141">
        <f t="shared" ca="1" si="26"/>
        <v>0</v>
      </c>
    </row>
    <row r="432" spans="1:10">
      <c r="A432" s="145"/>
      <c r="B432" s="146"/>
      <c r="C432" s="145"/>
      <c r="D432" s="145"/>
      <c r="E432" s="145"/>
      <c r="F432" s="145"/>
      <c r="G432" s="141" t="str">
        <f t="shared" ca="1" si="23"/>
        <v>hi</v>
      </c>
      <c r="H432" s="141">
        <f t="shared" si="24"/>
        <v>0</v>
      </c>
      <c r="I432" s="141">
        <f t="shared" ca="1" si="25"/>
        <v>0</v>
      </c>
      <c r="J432" s="141">
        <f t="shared" ca="1" si="26"/>
        <v>0</v>
      </c>
    </row>
    <row r="433" spans="1:10">
      <c r="A433" s="145"/>
      <c r="B433" s="146"/>
      <c r="C433" s="145"/>
      <c r="D433" s="145"/>
      <c r="E433" s="145"/>
      <c r="F433" s="145"/>
      <c r="G433" s="141" t="str">
        <f t="shared" ca="1" si="23"/>
        <v>hi</v>
      </c>
      <c r="H433" s="141">
        <f t="shared" si="24"/>
        <v>0</v>
      </c>
      <c r="I433" s="141">
        <f t="shared" ca="1" si="25"/>
        <v>0</v>
      </c>
      <c r="J433" s="141">
        <f t="shared" ca="1" si="26"/>
        <v>0</v>
      </c>
    </row>
    <row r="434" spans="1:10">
      <c r="A434" s="145"/>
      <c r="B434" s="146"/>
      <c r="C434" s="145"/>
      <c r="D434" s="145"/>
      <c r="E434" s="145"/>
      <c r="F434" s="145"/>
      <c r="G434" s="141" t="str">
        <f t="shared" ca="1" si="23"/>
        <v>hi</v>
      </c>
      <c r="H434" s="141">
        <f t="shared" si="24"/>
        <v>0</v>
      </c>
      <c r="I434" s="141">
        <f t="shared" ca="1" si="25"/>
        <v>0</v>
      </c>
      <c r="J434" s="141">
        <f t="shared" ca="1" si="26"/>
        <v>0</v>
      </c>
    </row>
    <row r="435" spans="1:10">
      <c r="A435" s="145"/>
      <c r="B435" s="146"/>
      <c r="C435" s="145"/>
      <c r="D435" s="145"/>
      <c r="E435" s="145"/>
      <c r="F435" s="145"/>
      <c r="G435" s="141" t="str">
        <f t="shared" ca="1" si="23"/>
        <v>hi</v>
      </c>
      <c r="H435" s="141">
        <f t="shared" si="24"/>
        <v>0</v>
      </c>
      <c r="I435" s="141">
        <f t="shared" ca="1" si="25"/>
        <v>0</v>
      </c>
      <c r="J435" s="141">
        <f t="shared" ca="1" si="26"/>
        <v>0</v>
      </c>
    </row>
    <row r="436" spans="1:10">
      <c r="A436" s="145"/>
      <c r="B436" s="146"/>
      <c r="C436" s="145"/>
      <c r="D436" s="145"/>
      <c r="E436" s="145"/>
      <c r="F436" s="145"/>
      <c r="G436" s="141" t="str">
        <f t="shared" ca="1" si="23"/>
        <v>hi</v>
      </c>
      <c r="H436" s="141">
        <f t="shared" si="24"/>
        <v>0</v>
      </c>
      <c r="I436" s="141">
        <f t="shared" ca="1" si="25"/>
        <v>0</v>
      </c>
      <c r="J436" s="141">
        <f t="shared" ca="1" si="26"/>
        <v>0</v>
      </c>
    </row>
    <row r="437" spans="1:10">
      <c r="A437" s="145"/>
      <c r="B437" s="146"/>
      <c r="C437" s="145"/>
      <c r="D437" s="145"/>
      <c r="E437" s="145"/>
      <c r="F437" s="145"/>
      <c r="G437" s="141" t="str">
        <f t="shared" ca="1" si="23"/>
        <v>hi</v>
      </c>
      <c r="H437" s="141">
        <f t="shared" si="24"/>
        <v>0</v>
      </c>
      <c r="I437" s="141">
        <f t="shared" ca="1" si="25"/>
        <v>0</v>
      </c>
      <c r="J437" s="141">
        <f t="shared" ca="1" si="26"/>
        <v>0</v>
      </c>
    </row>
    <row r="438" spans="1:10">
      <c r="A438" s="145"/>
      <c r="B438" s="146"/>
      <c r="C438" s="145"/>
      <c r="D438" s="145"/>
      <c r="E438" s="145"/>
      <c r="F438" s="145"/>
      <c r="G438" s="141" t="str">
        <f t="shared" ca="1" si="23"/>
        <v>hi</v>
      </c>
      <c r="H438" s="141">
        <f t="shared" si="24"/>
        <v>0</v>
      </c>
      <c r="I438" s="141">
        <f t="shared" ca="1" si="25"/>
        <v>0</v>
      </c>
      <c r="J438" s="141">
        <f t="shared" ca="1" si="26"/>
        <v>0</v>
      </c>
    </row>
    <row r="439" spans="1:10">
      <c r="A439" s="145"/>
      <c r="B439" s="146"/>
      <c r="C439" s="145"/>
      <c r="D439" s="145"/>
      <c r="E439" s="145"/>
      <c r="F439" s="145"/>
      <c r="G439" s="141" t="str">
        <f t="shared" ca="1" si="23"/>
        <v>hi</v>
      </c>
      <c r="H439" s="141">
        <f t="shared" si="24"/>
        <v>0</v>
      </c>
      <c r="I439" s="141">
        <f t="shared" ca="1" si="25"/>
        <v>0</v>
      </c>
      <c r="J439" s="141">
        <f t="shared" ca="1" si="26"/>
        <v>0</v>
      </c>
    </row>
    <row r="440" spans="1:10">
      <c r="A440" s="145"/>
      <c r="B440" s="146"/>
      <c r="C440" s="145"/>
      <c r="D440" s="145"/>
      <c r="E440" s="145"/>
      <c r="F440" s="145"/>
      <c r="G440" s="141" t="str">
        <f t="shared" ca="1" si="23"/>
        <v>hi</v>
      </c>
      <c r="H440" s="141">
        <f t="shared" si="24"/>
        <v>0</v>
      </c>
      <c r="I440" s="141">
        <f t="shared" ca="1" si="25"/>
        <v>0</v>
      </c>
      <c r="J440" s="141">
        <f t="shared" ca="1" si="26"/>
        <v>0</v>
      </c>
    </row>
    <row r="441" spans="1:10">
      <c r="A441" s="145"/>
      <c r="B441" s="146"/>
      <c r="C441" s="145"/>
      <c r="D441" s="145"/>
      <c r="E441" s="145"/>
      <c r="F441" s="145"/>
      <c r="G441" s="141" t="str">
        <f t="shared" ca="1" si="23"/>
        <v>hi</v>
      </c>
      <c r="H441" s="141">
        <f t="shared" si="24"/>
        <v>0</v>
      </c>
      <c r="I441" s="141">
        <f t="shared" ca="1" si="25"/>
        <v>0</v>
      </c>
      <c r="J441" s="141">
        <f t="shared" ca="1" si="26"/>
        <v>0</v>
      </c>
    </row>
    <row r="442" spans="1:10">
      <c r="A442" s="145"/>
      <c r="B442" s="146"/>
      <c r="C442" s="145"/>
      <c r="D442" s="145"/>
      <c r="E442" s="145"/>
      <c r="F442" s="145"/>
      <c r="G442" s="141" t="str">
        <f t="shared" ca="1" si="23"/>
        <v>hi</v>
      </c>
      <c r="H442" s="141">
        <f t="shared" si="24"/>
        <v>0</v>
      </c>
      <c r="I442" s="141">
        <f t="shared" ca="1" si="25"/>
        <v>0</v>
      </c>
      <c r="J442" s="141">
        <f t="shared" ca="1" si="26"/>
        <v>0</v>
      </c>
    </row>
    <row r="443" spans="1:10">
      <c r="A443" s="145"/>
      <c r="B443" s="146"/>
      <c r="C443" s="145"/>
      <c r="D443" s="145"/>
      <c r="E443" s="145"/>
      <c r="F443" s="145"/>
      <c r="G443" s="141" t="str">
        <f t="shared" ca="1" si="23"/>
        <v>hi</v>
      </c>
      <c r="H443" s="141">
        <f t="shared" si="24"/>
        <v>0</v>
      </c>
      <c r="I443" s="141">
        <f t="shared" ca="1" si="25"/>
        <v>0</v>
      </c>
      <c r="J443" s="141">
        <f t="shared" ca="1" si="26"/>
        <v>0</v>
      </c>
    </row>
    <row r="444" spans="1:10">
      <c r="A444" s="145"/>
      <c r="B444" s="146"/>
      <c r="C444" s="145"/>
      <c r="D444" s="145"/>
      <c r="E444" s="145"/>
      <c r="F444" s="145"/>
      <c r="G444" s="141" t="str">
        <f t="shared" ca="1" si="23"/>
        <v>hi</v>
      </c>
      <c r="H444" s="141">
        <f t="shared" si="24"/>
        <v>0</v>
      </c>
      <c r="I444" s="141">
        <f t="shared" ca="1" si="25"/>
        <v>0</v>
      </c>
      <c r="J444" s="141">
        <f t="shared" ca="1" si="26"/>
        <v>0</v>
      </c>
    </row>
    <row r="445" spans="1:10">
      <c r="A445" s="145"/>
      <c r="B445" s="146"/>
      <c r="C445" s="145"/>
      <c r="D445" s="145"/>
      <c r="E445" s="145"/>
      <c r="F445" s="145"/>
      <c r="G445" s="141" t="str">
        <f t="shared" ca="1" si="23"/>
        <v>hi</v>
      </c>
      <c r="H445" s="141">
        <f t="shared" si="24"/>
        <v>0</v>
      </c>
      <c r="I445" s="141">
        <f t="shared" ca="1" si="25"/>
        <v>0</v>
      </c>
      <c r="J445" s="141">
        <f t="shared" ca="1" si="26"/>
        <v>0</v>
      </c>
    </row>
    <row r="446" spans="1:10">
      <c r="A446" s="145"/>
      <c r="B446" s="146"/>
      <c r="C446" s="145"/>
      <c r="D446" s="145"/>
      <c r="E446" s="145"/>
      <c r="F446" s="145"/>
      <c r="G446" s="141" t="str">
        <f t="shared" ca="1" si="23"/>
        <v>hi</v>
      </c>
      <c r="H446" s="141">
        <f t="shared" si="24"/>
        <v>0</v>
      </c>
      <c r="I446" s="141">
        <f t="shared" ca="1" si="25"/>
        <v>0</v>
      </c>
      <c r="J446" s="141">
        <f t="shared" ca="1" si="26"/>
        <v>0</v>
      </c>
    </row>
    <row r="447" spans="1:10">
      <c r="A447" s="145"/>
      <c r="B447" s="146"/>
      <c r="C447" s="145"/>
      <c r="D447" s="145"/>
      <c r="E447" s="145"/>
      <c r="F447" s="145"/>
      <c r="G447" s="141" t="str">
        <f t="shared" ca="1" si="23"/>
        <v>hi</v>
      </c>
      <c r="H447" s="141">
        <f t="shared" si="24"/>
        <v>0</v>
      </c>
      <c r="I447" s="141">
        <f t="shared" ca="1" si="25"/>
        <v>0</v>
      </c>
      <c r="J447" s="141">
        <f t="shared" ca="1" si="26"/>
        <v>0</v>
      </c>
    </row>
    <row r="448" spans="1:10">
      <c r="A448" s="145"/>
      <c r="B448" s="146"/>
      <c r="C448" s="145"/>
      <c r="D448" s="145"/>
      <c r="E448" s="145"/>
      <c r="F448" s="145"/>
      <c r="G448" s="141" t="str">
        <f t="shared" ca="1" si="23"/>
        <v>hi</v>
      </c>
      <c r="H448" s="141">
        <f t="shared" si="24"/>
        <v>0</v>
      </c>
      <c r="I448" s="141">
        <f t="shared" ca="1" si="25"/>
        <v>0</v>
      </c>
      <c r="J448" s="141">
        <f t="shared" ca="1" si="26"/>
        <v>0</v>
      </c>
    </row>
    <row r="449" spans="1:10">
      <c r="A449" s="145"/>
      <c r="B449" s="146"/>
      <c r="C449" s="145"/>
      <c r="D449" s="145"/>
      <c r="E449" s="145"/>
      <c r="F449" s="145"/>
      <c r="G449" s="141" t="str">
        <f t="shared" ca="1" si="23"/>
        <v>hi</v>
      </c>
      <c r="H449" s="141">
        <f t="shared" si="24"/>
        <v>0</v>
      </c>
      <c r="I449" s="141">
        <f t="shared" ca="1" si="25"/>
        <v>0</v>
      </c>
      <c r="J449" s="141">
        <f t="shared" ca="1" si="26"/>
        <v>0</v>
      </c>
    </row>
    <row r="450" spans="1:10">
      <c r="A450" s="145"/>
      <c r="B450" s="146"/>
      <c r="C450" s="145"/>
      <c r="D450" s="145"/>
      <c r="E450" s="145"/>
      <c r="F450" s="145"/>
      <c r="G450" s="141" t="str">
        <f t="shared" ca="1" si="23"/>
        <v>hi</v>
      </c>
      <c r="H450" s="141">
        <f t="shared" si="24"/>
        <v>0</v>
      </c>
      <c r="I450" s="141">
        <f t="shared" ca="1" si="25"/>
        <v>0</v>
      </c>
      <c r="J450" s="141">
        <f t="shared" ca="1" si="26"/>
        <v>0</v>
      </c>
    </row>
    <row r="451" spans="1:10">
      <c r="A451" s="145"/>
      <c r="B451" s="146"/>
      <c r="C451" s="145"/>
      <c r="D451" s="145"/>
      <c r="E451" s="145"/>
      <c r="F451" s="145"/>
      <c r="G451" s="141" t="str">
        <f t="shared" ca="1" si="23"/>
        <v>hi</v>
      </c>
      <c r="H451" s="141">
        <f t="shared" si="24"/>
        <v>0</v>
      </c>
      <c r="I451" s="141">
        <f t="shared" ca="1" si="25"/>
        <v>0</v>
      </c>
      <c r="J451" s="141">
        <f t="shared" ca="1" si="26"/>
        <v>0</v>
      </c>
    </row>
    <row r="452" spans="1:10">
      <c r="A452" s="145"/>
      <c r="B452" s="146"/>
      <c r="C452" s="145"/>
      <c r="D452" s="145"/>
      <c r="E452" s="145"/>
      <c r="F452" s="145"/>
      <c r="G452" s="141" t="str">
        <f t="shared" ca="1" si="23"/>
        <v>hi</v>
      </c>
      <c r="H452" s="141">
        <f t="shared" si="24"/>
        <v>0</v>
      </c>
      <c r="I452" s="141">
        <f t="shared" ca="1" si="25"/>
        <v>0</v>
      </c>
      <c r="J452" s="141">
        <f t="shared" ca="1" si="26"/>
        <v>0</v>
      </c>
    </row>
    <row r="453" spans="1:10">
      <c r="A453" s="145"/>
      <c r="B453" s="146"/>
      <c r="C453" s="145"/>
      <c r="D453" s="145"/>
      <c r="E453" s="145"/>
      <c r="F453" s="145"/>
      <c r="G453" s="141" t="str">
        <f t="shared" ca="1" si="23"/>
        <v>hi</v>
      </c>
      <c r="H453" s="141">
        <f t="shared" si="24"/>
        <v>0</v>
      </c>
      <c r="I453" s="141">
        <f t="shared" ca="1" si="25"/>
        <v>0</v>
      </c>
      <c r="J453" s="141">
        <f t="shared" ca="1" si="26"/>
        <v>0</v>
      </c>
    </row>
    <row r="454" spans="1:10">
      <c r="A454" s="145"/>
      <c r="B454" s="146"/>
      <c r="C454" s="145"/>
      <c r="D454" s="145"/>
      <c r="E454" s="145"/>
      <c r="F454" s="145"/>
      <c r="G454" s="141" t="str">
        <f t="shared" ca="1" si="23"/>
        <v>hi</v>
      </c>
      <c r="H454" s="141">
        <f t="shared" si="24"/>
        <v>0</v>
      </c>
      <c r="I454" s="141">
        <f t="shared" ca="1" si="25"/>
        <v>0</v>
      </c>
      <c r="J454" s="141">
        <f t="shared" ca="1" si="26"/>
        <v>0</v>
      </c>
    </row>
    <row r="455" spans="1:10">
      <c r="A455" s="145"/>
      <c r="B455" s="146"/>
      <c r="C455" s="145"/>
      <c r="D455" s="145"/>
      <c r="E455" s="145"/>
      <c r="F455" s="145"/>
      <c r="G455" s="141" t="str">
        <f t="shared" ca="1" si="23"/>
        <v>hi</v>
      </c>
      <c r="H455" s="141">
        <f t="shared" si="24"/>
        <v>0</v>
      </c>
      <c r="I455" s="141">
        <f t="shared" ca="1" si="25"/>
        <v>0</v>
      </c>
      <c r="J455" s="141">
        <f t="shared" ca="1" si="26"/>
        <v>0</v>
      </c>
    </row>
    <row r="456" spans="1:10">
      <c r="A456" s="145"/>
      <c r="B456" s="146"/>
      <c r="C456" s="145"/>
      <c r="D456" s="145"/>
      <c r="E456" s="145"/>
      <c r="F456" s="145"/>
      <c r="G456" s="141" t="str">
        <f t="shared" ca="1" si="23"/>
        <v>hi</v>
      </c>
      <c r="H456" s="141">
        <f t="shared" si="24"/>
        <v>0</v>
      </c>
      <c r="I456" s="141">
        <f t="shared" ca="1" si="25"/>
        <v>0</v>
      </c>
      <c r="J456" s="141">
        <f t="shared" ca="1" si="26"/>
        <v>0</v>
      </c>
    </row>
    <row r="457" spans="1:10">
      <c r="A457" s="145"/>
      <c r="B457" s="146"/>
      <c r="C457" s="145"/>
      <c r="D457" s="145"/>
      <c r="E457" s="145"/>
      <c r="F457" s="145"/>
      <c r="G457" s="141" t="str">
        <f t="shared" ca="1" si="23"/>
        <v>hi</v>
      </c>
      <c r="H457" s="141">
        <f t="shared" si="24"/>
        <v>0</v>
      </c>
      <c r="I457" s="141">
        <f t="shared" ca="1" si="25"/>
        <v>0</v>
      </c>
      <c r="J457" s="141">
        <f t="shared" ca="1" si="26"/>
        <v>0</v>
      </c>
    </row>
    <row r="458" spans="1:10">
      <c r="A458" s="145"/>
      <c r="B458" s="146"/>
      <c r="C458" s="145"/>
      <c r="D458" s="145"/>
      <c r="E458" s="145"/>
      <c r="F458" s="145"/>
      <c r="G458" s="141" t="str">
        <f t="shared" ca="1" si="23"/>
        <v>hi</v>
      </c>
      <c r="H458" s="141">
        <f t="shared" si="24"/>
        <v>0</v>
      </c>
      <c r="I458" s="141">
        <f t="shared" ca="1" si="25"/>
        <v>0</v>
      </c>
      <c r="J458" s="141">
        <f t="shared" ca="1" si="26"/>
        <v>0</v>
      </c>
    </row>
    <row r="459" spans="1:10">
      <c r="A459" s="145"/>
      <c r="B459" s="146"/>
      <c r="C459" s="145"/>
      <c r="D459" s="145"/>
      <c r="E459" s="145"/>
      <c r="F459" s="145"/>
      <c r="G459" s="141" t="str">
        <f t="shared" ca="1" si="23"/>
        <v>hi</v>
      </c>
      <c r="H459" s="141">
        <f t="shared" si="24"/>
        <v>0</v>
      </c>
      <c r="I459" s="141">
        <f t="shared" ca="1" si="25"/>
        <v>0</v>
      </c>
      <c r="J459" s="141">
        <f t="shared" ca="1" si="26"/>
        <v>0</v>
      </c>
    </row>
    <row r="460" spans="1:10">
      <c r="A460" s="145"/>
      <c r="B460" s="146"/>
      <c r="C460" s="145"/>
      <c r="D460" s="145"/>
      <c r="E460" s="145"/>
      <c r="F460" s="145"/>
      <c r="G460" s="141" t="str">
        <f t="shared" ca="1" si="23"/>
        <v>hi</v>
      </c>
      <c r="H460" s="141">
        <f t="shared" si="24"/>
        <v>0</v>
      </c>
      <c r="I460" s="141">
        <f t="shared" ca="1" si="25"/>
        <v>0</v>
      </c>
      <c r="J460" s="141">
        <f t="shared" ca="1" si="26"/>
        <v>0</v>
      </c>
    </row>
    <row r="461" spans="1:10">
      <c r="A461" s="145"/>
      <c r="B461" s="146"/>
      <c r="C461" s="145"/>
      <c r="D461" s="145"/>
      <c r="E461" s="145"/>
      <c r="F461" s="145"/>
      <c r="G461" s="141" t="str">
        <f t="shared" ca="1" si="23"/>
        <v>hi</v>
      </c>
      <c r="H461" s="141">
        <f t="shared" si="24"/>
        <v>0</v>
      </c>
      <c r="I461" s="141">
        <f t="shared" ca="1" si="25"/>
        <v>0</v>
      </c>
      <c r="J461" s="141">
        <f t="shared" ca="1" si="26"/>
        <v>0</v>
      </c>
    </row>
    <row r="462" spans="1:10">
      <c r="A462" s="145"/>
      <c r="B462" s="146"/>
      <c r="C462" s="145"/>
      <c r="D462" s="145"/>
      <c r="E462" s="145"/>
      <c r="F462" s="145"/>
      <c r="G462" s="141" t="str">
        <f t="shared" ref="G462:G525" ca="1" si="27">IF(F462&gt;C462,  IF($B$8=0,"lo",IF(RAND()&gt;$B$9,"lo","hi")),   IF($B$8=0,"hi",IF(RAND()&lt;=$B$9,"lo","hi"))   )</f>
        <v>hi</v>
      </c>
      <c r="H462" s="141">
        <f t="shared" ref="H462:H525" si="28">C462</f>
        <v>0</v>
      </c>
      <c r="I462" s="141">
        <f t="shared" ref="I462:I525" ca="1" si="29">IF(G462="hi",D462,E462)</f>
        <v>0</v>
      </c>
      <c r="J462" s="141">
        <f t="shared" ref="J462:J525" ca="1" si="30">IF(G462="hi",E462,D462)</f>
        <v>0</v>
      </c>
    </row>
    <row r="463" spans="1:10">
      <c r="A463" s="145"/>
      <c r="B463" s="146"/>
      <c r="C463" s="145"/>
      <c r="D463" s="145"/>
      <c r="E463" s="145"/>
      <c r="F463" s="145"/>
      <c r="G463" s="141" t="str">
        <f t="shared" ca="1" si="27"/>
        <v>hi</v>
      </c>
      <c r="H463" s="141">
        <f t="shared" si="28"/>
        <v>0</v>
      </c>
      <c r="I463" s="141">
        <f t="shared" ca="1" si="29"/>
        <v>0</v>
      </c>
      <c r="J463" s="141">
        <f t="shared" ca="1" si="30"/>
        <v>0</v>
      </c>
    </row>
    <row r="464" spans="1:10">
      <c r="A464" s="145"/>
      <c r="B464" s="146"/>
      <c r="C464" s="145"/>
      <c r="D464" s="145"/>
      <c r="E464" s="145"/>
      <c r="F464" s="145"/>
      <c r="G464" s="141" t="str">
        <f t="shared" ca="1" si="27"/>
        <v>hi</v>
      </c>
      <c r="H464" s="141">
        <f t="shared" si="28"/>
        <v>0</v>
      </c>
      <c r="I464" s="141">
        <f t="shared" ca="1" si="29"/>
        <v>0</v>
      </c>
      <c r="J464" s="141">
        <f t="shared" ca="1" si="30"/>
        <v>0</v>
      </c>
    </row>
    <row r="465" spans="1:10">
      <c r="A465" s="145"/>
      <c r="B465" s="146"/>
      <c r="C465" s="145"/>
      <c r="D465" s="145"/>
      <c r="E465" s="145"/>
      <c r="F465" s="145"/>
      <c r="G465" s="141" t="str">
        <f t="shared" ca="1" si="27"/>
        <v>hi</v>
      </c>
      <c r="H465" s="141">
        <f t="shared" si="28"/>
        <v>0</v>
      </c>
      <c r="I465" s="141">
        <f t="shared" ca="1" si="29"/>
        <v>0</v>
      </c>
      <c r="J465" s="141">
        <f t="shared" ca="1" si="30"/>
        <v>0</v>
      </c>
    </row>
    <row r="466" spans="1:10">
      <c r="A466" s="145"/>
      <c r="B466" s="146"/>
      <c r="C466" s="145"/>
      <c r="D466" s="145"/>
      <c r="E466" s="145"/>
      <c r="F466" s="145"/>
      <c r="G466" s="141" t="str">
        <f t="shared" ca="1" si="27"/>
        <v>hi</v>
      </c>
      <c r="H466" s="141">
        <f t="shared" si="28"/>
        <v>0</v>
      </c>
      <c r="I466" s="141">
        <f t="shared" ca="1" si="29"/>
        <v>0</v>
      </c>
      <c r="J466" s="141">
        <f t="shared" ca="1" si="30"/>
        <v>0</v>
      </c>
    </row>
    <row r="467" spans="1:10">
      <c r="A467" s="145"/>
      <c r="B467" s="146"/>
      <c r="C467" s="145"/>
      <c r="D467" s="145"/>
      <c r="E467" s="145"/>
      <c r="F467" s="145"/>
      <c r="G467" s="141" t="str">
        <f t="shared" ca="1" si="27"/>
        <v>hi</v>
      </c>
      <c r="H467" s="141">
        <f t="shared" si="28"/>
        <v>0</v>
      </c>
      <c r="I467" s="141">
        <f t="shared" ca="1" si="29"/>
        <v>0</v>
      </c>
      <c r="J467" s="141">
        <f t="shared" ca="1" si="30"/>
        <v>0</v>
      </c>
    </row>
    <row r="468" spans="1:10">
      <c r="A468" s="145"/>
      <c r="B468" s="146"/>
      <c r="C468" s="145"/>
      <c r="D468" s="145"/>
      <c r="E468" s="145"/>
      <c r="F468" s="145"/>
      <c r="G468" s="141" t="str">
        <f t="shared" ca="1" si="27"/>
        <v>hi</v>
      </c>
      <c r="H468" s="141">
        <f t="shared" si="28"/>
        <v>0</v>
      </c>
      <c r="I468" s="141">
        <f t="shared" ca="1" si="29"/>
        <v>0</v>
      </c>
      <c r="J468" s="141">
        <f t="shared" ca="1" si="30"/>
        <v>0</v>
      </c>
    </row>
    <row r="469" spans="1:10">
      <c r="A469" s="145"/>
      <c r="B469" s="146"/>
      <c r="C469" s="145"/>
      <c r="D469" s="145"/>
      <c r="E469" s="145"/>
      <c r="F469" s="145"/>
      <c r="G469" s="141" t="str">
        <f t="shared" ca="1" si="27"/>
        <v>hi</v>
      </c>
      <c r="H469" s="141">
        <f t="shared" si="28"/>
        <v>0</v>
      </c>
      <c r="I469" s="141">
        <f t="shared" ca="1" si="29"/>
        <v>0</v>
      </c>
      <c r="J469" s="141">
        <f t="shared" ca="1" si="30"/>
        <v>0</v>
      </c>
    </row>
    <row r="470" spans="1:10">
      <c r="A470" s="145"/>
      <c r="B470" s="146"/>
      <c r="C470" s="145"/>
      <c r="D470" s="145"/>
      <c r="E470" s="145"/>
      <c r="F470" s="145"/>
      <c r="G470" s="141" t="str">
        <f t="shared" ca="1" si="27"/>
        <v>hi</v>
      </c>
      <c r="H470" s="141">
        <f t="shared" si="28"/>
        <v>0</v>
      </c>
      <c r="I470" s="141">
        <f t="shared" ca="1" si="29"/>
        <v>0</v>
      </c>
      <c r="J470" s="141">
        <f t="shared" ca="1" si="30"/>
        <v>0</v>
      </c>
    </row>
    <row r="471" spans="1:10">
      <c r="A471" s="145"/>
      <c r="B471" s="146"/>
      <c r="C471" s="145"/>
      <c r="D471" s="145"/>
      <c r="E471" s="145"/>
      <c r="F471" s="145"/>
      <c r="G471" s="141" t="str">
        <f t="shared" ca="1" si="27"/>
        <v>hi</v>
      </c>
      <c r="H471" s="141">
        <f t="shared" si="28"/>
        <v>0</v>
      </c>
      <c r="I471" s="141">
        <f t="shared" ca="1" si="29"/>
        <v>0</v>
      </c>
      <c r="J471" s="141">
        <f t="shared" ca="1" si="30"/>
        <v>0</v>
      </c>
    </row>
    <row r="472" spans="1:10">
      <c r="A472" s="145"/>
      <c r="B472" s="146"/>
      <c r="C472" s="145"/>
      <c r="D472" s="145"/>
      <c r="E472" s="145"/>
      <c r="F472" s="145"/>
      <c r="G472" s="141" t="str">
        <f t="shared" ca="1" si="27"/>
        <v>hi</v>
      </c>
      <c r="H472" s="141">
        <f t="shared" si="28"/>
        <v>0</v>
      </c>
      <c r="I472" s="141">
        <f t="shared" ca="1" si="29"/>
        <v>0</v>
      </c>
      <c r="J472" s="141">
        <f t="shared" ca="1" si="30"/>
        <v>0</v>
      </c>
    </row>
    <row r="473" spans="1:10">
      <c r="A473" s="145"/>
      <c r="B473" s="146"/>
      <c r="C473" s="145"/>
      <c r="D473" s="145"/>
      <c r="E473" s="145"/>
      <c r="F473" s="145"/>
      <c r="G473" s="141" t="str">
        <f t="shared" ca="1" si="27"/>
        <v>hi</v>
      </c>
      <c r="H473" s="141">
        <f t="shared" si="28"/>
        <v>0</v>
      </c>
      <c r="I473" s="141">
        <f t="shared" ca="1" si="29"/>
        <v>0</v>
      </c>
      <c r="J473" s="141">
        <f t="shared" ca="1" si="30"/>
        <v>0</v>
      </c>
    </row>
    <row r="474" spans="1:10">
      <c r="A474" s="145"/>
      <c r="B474" s="146"/>
      <c r="C474" s="145"/>
      <c r="D474" s="145"/>
      <c r="E474" s="145"/>
      <c r="F474" s="145"/>
      <c r="G474" s="141" t="str">
        <f t="shared" ca="1" si="27"/>
        <v>hi</v>
      </c>
      <c r="H474" s="141">
        <f t="shared" si="28"/>
        <v>0</v>
      </c>
      <c r="I474" s="141">
        <f t="shared" ca="1" si="29"/>
        <v>0</v>
      </c>
      <c r="J474" s="141">
        <f t="shared" ca="1" si="30"/>
        <v>0</v>
      </c>
    </row>
    <row r="475" spans="1:10">
      <c r="A475" s="145"/>
      <c r="B475" s="146"/>
      <c r="C475" s="145"/>
      <c r="D475" s="145"/>
      <c r="E475" s="145"/>
      <c r="F475" s="145"/>
      <c r="G475" s="141" t="str">
        <f t="shared" ca="1" si="27"/>
        <v>hi</v>
      </c>
      <c r="H475" s="141">
        <f t="shared" si="28"/>
        <v>0</v>
      </c>
      <c r="I475" s="141">
        <f t="shared" ca="1" si="29"/>
        <v>0</v>
      </c>
      <c r="J475" s="141">
        <f t="shared" ca="1" si="30"/>
        <v>0</v>
      </c>
    </row>
    <row r="476" spans="1:10">
      <c r="A476" s="145"/>
      <c r="B476" s="146"/>
      <c r="C476" s="145"/>
      <c r="D476" s="145"/>
      <c r="E476" s="145"/>
      <c r="F476" s="145"/>
      <c r="G476" s="141" t="str">
        <f t="shared" ca="1" si="27"/>
        <v>hi</v>
      </c>
      <c r="H476" s="141">
        <f t="shared" si="28"/>
        <v>0</v>
      </c>
      <c r="I476" s="141">
        <f t="shared" ca="1" si="29"/>
        <v>0</v>
      </c>
      <c r="J476" s="141">
        <f t="shared" ca="1" si="30"/>
        <v>0</v>
      </c>
    </row>
    <row r="477" spans="1:10">
      <c r="A477" s="145"/>
      <c r="B477" s="146"/>
      <c r="C477" s="145"/>
      <c r="D477" s="145"/>
      <c r="E477" s="145"/>
      <c r="F477" s="145"/>
      <c r="G477" s="141" t="str">
        <f t="shared" ca="1" si="27"/>
        <v>hi</v>
      </c>
      <c r="H477" s="141">
        <f t="shared" si="28"/>
        <v>0</v>
      </c>
      <c r="I477" s="141">
        <f t="shared" ca="1" si="29"/>
        <v>0</v>
      </c>
      <c r="J477" s="141">
        <f t="shared" ca="1" si="30"/>
        <v>0</v>
      </c>
    </row>
    <row r="478" spans="1:10">
      <c r="A478" s="145"/>
      <c r="B478" s="146"/>
      <c r="C478" s="145"/>
      <c r="D478" s="145"/>
      <c r="E478" s="145"/>
      <c r="F478" s="145"/>
      <c r="G478" s="141" t="str">
        <f t="shared" ca="1" si="27"/>
        <v>hi</v>
      </c>
      <c r="H478" s="141">
        <f t="shared" si="28"/>
        <v>0</v>
      </c>
      <c r="I478" s="141">
        <f t="shared" ca="1" si="29"/>
        <v>0</v>
      </c>
      <c r="J478" s="141">
        <f t="shared" ca="1" si="30"/>
        <v>0</v>
      </c>
    </row>
    <row r="479" spans="1:10">
      <c r="A479" s="145"/>
      <c r="B479" s="146"/>
      <c r="C479" s="145"/>
      <c r="D479" s="145"/>
      <c r="E479" s="145"/>
      <c r="F479" s="145"/>
      <c r="G479" s="141" t="str">
        <f t="shared" ca="1" si="27"/>
        <v>hi</v>
      </c>
      <c r="H479" s="141">
        <f t="shared" si="28"/>
        <v>0</v>
      </c>
      <c r="I479" s="141">
        <f t="shared" ca="1" si="29"/>
        <v>0</v>
      </c>
      <c r="J479" s="141">
        <f t="shared" ca="1" si="30"/>
        <v>0</v>
      </c>
    </row>
    <row r="480" spans="1:10">
      <c r="A480" s="145"/>
      <c r="B480" s="146"/>
      <c r="C480" s="145"/>
      <c r="D480" s="145"/>
      <c r="E480" s="145"/>
      <c r="F480" s="145"/>
      <c r="G480" s="141" t="str">
        <f t="shared" ca="1" si="27"/>
        <v>hi</v>
      </c>
      <c r="H480" s="141">
        <f t="shared" si="28"/>
        <v>0</v>
      </c>
      <c r="I480" s="141">
        <f t="shared" ca="1" si="29"/>
        <v>0</v>
      </c>
      <c r="J480" s="141">
        <f t="shared" ca="1" si="30"/>
        <v>0</v>
      </c>
    </row>
    <row r="481" spans="1:10">
      <c r="A481" s="145"/>
      <c r="B481" s="146"/>
      <c r="C481" s="145"/>
      <c r="D481" s="145"/>
      <c r="E481" s="145"/>
      <c r="F481" s="145"/>
      <c r="G481" s="141" t="str">
        <f t="shared" ca="1" si="27"/>
        <v>hi</v>
      </c>
      <c r="H481" s="141">
        <f t="shared" si="28"/>
        <v>0</v>
      </c>
      <c r="I481" s="141">
        <f t="shared" ca="1" si="29"/>
        <v>0</v>
      </c>
      <c r="J481" s="141">
        <f t="shared" ca="1" si="30"/>
        <v>0</v>
      </c>
    </row>
    <row r="482" spans="1:10">
      <c r="A482" s="145"/>
      <c r="B482" s="146"/>
      <c r="C482" s="145"/>
      <c r="D482" s="145"/>
      <c r="E482" s="145"/>
      <c r="F482" s="145"/>
      <c r="G482" s="141" t="str">
        <f t="shared" ca="1" si="27"/>
        <v>hi</v>
      </c>
      <c r="H482" s="141">
        <f t="shared" si="28"/>
        <v>0</v>
      </c>
      <c r="I482" s="141">
        <f t="shared" ca="1" si="29"/>
        <v>0</v>
      </c>
      <c r="J482" s="141">
        <f t="shared" ca="1" si="30"/>
        <v>0</v>
      </c>
    </row>
    <row r="483" spans="1:10">
      <c r="A483" s="145"/>
      <c r="B483" s="146"/>
      <c r="C483" s="145"/>
      <c r="D483" s="145"/>
      <c r="E483" s="145"/>
      <c r="F483" s="145"/>
      <c r="G483" s="141" t="str">
        <f t="shared" ca="1" si="27"/>
        <v>hi</v>
      </c>
      <c r="H483" s="141">
        <f t="shared" si="28"/>
        <v>0</v>
      </c>
      <c r="I483" s="141">
        <f t="shared" ca="1" si="29"/>
        <v>0</v>
      </c>
      <c r="J483" s="141">
        <f t="shared" ca="1" si="30"/>
        <v>0</v>
      </c>
    </row>
    <row r="484" spans="1:10">
      <c r="A484" s="145"/>
      <c r="B484" s="146"/>
      <c r="C484" s="145"/>
      <c r="D484" s="145"/>
      <c r="E484" s="145"/>
      <c r="F484" s="145"/>
      <c r="G484" s="141" t="str">
        <f t="shared" ca="1" si="27"/>
        <v>hi</v>
      </c>
      <c r="H484" s="141">
        <f t="shared" si="28"/>
        <v>0</v>
      </c>
      <c r="I484" s="141">
        <f t="shared" ca="1" si="29"/>
        <v>0</v>
      </c>
      <c r="J484" s="141">
        <f t="shared" ca="1" si="30"/>
        <v>0</v>
      </c>
    </row>
    <row r="485" spans="1:10">
      <c r="A485" s="145"/>
      <c r="B485" s="146"/>
      <c r="C485" s="145"/>
      <c r="D485" s="145"/>
      <c r="E485" s="145"/>
      <c r="F485" s="145"/>
      <c r="G485" s="141" t="str">
        <f t="shared" ca="1" si="27"/>
        <v>hi</v>
      </c>
      <c r="H485" s="141">
        <f t="shared" si="28"/>
        <v>0</v>
      </c>
      <c r="I485" s="141">
        <f t="shared" ca="1" si="29"/>
        <v>0</v>
      </c>
      <c r="J485" s="141">
        <f t="shared" ca="1" si="30"/>
        <v>0</v>
      </c>
    </row>
    <row r="486" spans="1:10">
      <c r="A486" s="145"/>
      <c r="B486" s="146"/>
      <c r="C486" s="145"/>
      <c r="D486" s="145"/>
      <c r="E486" s="145"/>
      <c r="F486" s="145"/>
      <c r="G486" s="141" t="str">
        <f t="shared" ca="1" si="27"/>
        <v>hi</v>
      </c>
      <c r="H486" s="141">
        <f t="shared" si="28"/>
        <v>0</v>
      </c>
      <c r="I486" s="141">
        <f t="shared" ca="1" si="29"/>
        <v>0</v>
      </c>
      <c r="J486" s="141">
        <f t="shared" ca="1" si="30"/>
        <v>0</v>
      </c>
    </row>
    <row r="487" spans="1:10">
      <c r="A487" s="145"/>
      <c r="B487" s="146"/>
      <c r="C487" s="145"/>
      <c r="D487" s="145"/>
      <c r="E487" s="145"/>
      <c r="F487" s="145"/>
      <c r="G487" s="141" t="str">
        <f t="shared" ca="1" si="27"/>
        <v>hi</v>
      </c>
      <c r="H487" s="141">
        <f t="shared" si="28"/>
        <v>0</v>
      </c>
      <c r="I487" s="141">
        <f t="shared" ca="1" si="29"/>
        <v>0</v>
      </c>
      <c r="J487" s="141">
        <f t="shared" ca="1" si="30"/>
        <v>0</v>
      </c>
    </row>
    <row r="488" spans="1:10">
      <c r="A488" s="145"/>
      <c r="B488" s="146"/>
      <c r="C488" s="145"/>
      <c r="D488" s="145"/>
      <c r="E488" s="145"/>
      <c r="F488" s="145"/>
      <c r="G488" s="141" t="str">
        <f t="shared" ca="1" si="27"/>
        <v>hi</v>
      </c>
      <c r="H488" s="141">
        <f t="shared" si="28"/>
        <v>0</v>
      </c>
      <c r="I488" s="141">
        <f t="shared" ca="1" si="29"/>
        <v>0</v>
      </c>
      <c r="J488" s="141">
        <f t="shared" ca="1" si="30"/>
        <v>0</v>
      </c>
    </row>
    <row r="489" spans="1:10">
      <c r="A489" s="145"/>
      <c r="B489" s="146"/>
      <c r="C489" s="145"/>
      <c r="D489" s="145"/>
      <c r="E489" s="145"/>
      <c r="F489" s="145"/>
      <c r="G489" s="141" t="str">
        <f t="shared" ca="1" si="27"/>
        <v>hi</v>
      </c>
      <c r="H489" s="141">
        <f t="shared" si="28"/>
        <v>0</v>
      </c>
      <c r="I489" s="141">
        <f t="shared" ca="1" si="29"/>
        <v>0</v>
      </c>
      <c r="J489" s="141">
        <f t="shared" ca="1" si="30"/>
        <v>0</v>
      </c>
    </row>
    <row r="490" spans="1:10">
      <c r="A490" s="145"/>
      <c r="B490" s="146"/>
      <c r="C490" s="145"/>
      <c r="D490" s="145"/>
      <c r="E490" s="145"/>
      <c r="F490" s="145"/>
      <c r="G490" s="141" t="str">
        <f t="shared" ca="1" si="27"/>
        <v>hi</v>
      </c>
      <c r="H490" s="141">
        <f t="shared" si="28"/>
        <v>0</v>
      </c>
      <c r="I490" s="141">
        <f t="shared" ca="1" si="29"/>
        <v>0</v>
      </c>
      <c r="J490" s="141">
        <f t="shared" ca="1" si="30"/>
        <v>0</v>
      </c>
    </row>
    <row r="491" spans="1:10">
      <c r="A491" s="145"/>
      <c r="B491" s="146"/>
      <c r="C491" s="145"/>
      <c r="D491" s="145"/>
      <c r="E491" s="145"/>
      <c r="F491" s="145"/>
      <c r="G491" s="141" t="str">
        <f t="shared" ca="1" si="27"/>
        <v>hi</v>
      </c>
      <c r="H491" s="141">
        <f t="shared" si="28"/>
        <v>0</v>
      </c>
      <c r="I491" s="141">
        <f t="shared" ca="1" si="29"/>
        <v>0</v>
      </c>
      <c r="J491" s="141">
        <f t="shared" ca="1" si="30"/>
        <v>0</v>
      </c>
    </row>
    <row r="492" spans="1:10">
      <c r="A492" s="145"/>
      <c r="B492" s="146"/>
      <c r="C492" s="145"/>
      <c r="D492" s="145"/>
      <c r="E492" s="145"/>
      <c r="F492" s="145"/>
      <c r="G492" s="141" t="str">
        <f t="shared" ca="1" si="27"/>
        <v>hi</v>
      </c>
      <c r="H492" s="141">
        <f t="shared" si="28"/>
        <v>0</v>
      </c>
      <c r="I492" s="141">
        <f t="shared" ca="1" si="29"/>
        <v>0</v>
      </c>
      <c r="J492" s="141">
        <f t="shared" ca="1" si="30"/>
        <v>0</v>
      </c>
    </row>
    <row r="493" spans="1:10">
      <c r="A493" s="145"/>
      <c r="B493" s="146"/>
      <c r="C493" s="145"/>
      <c r="D493" s="145"/>
      <c r="E493" s="145"/>
      <c r="F493" s="145"/>
      <c r="G493" s="141" t="str">
        <f t="shared" ca="1" si="27"/>
        <v>hi</v>
      </c>
      <c r="H493" s="141">
        <f t="shared" si="28"/>
        <v>0</v>
      </c>
      <c r="I493" s="141">
        <f t="shared" ca="1" si="29"/>
        <v>0</v>
      </c>
      <c r="J493" s="141">
        <f t="shared" ca="1" si="30"/>
        <v>0</v>
      </c>
    </row>
    <row r="494" spans="1:10">
      <c r="A494" s="145"/>
      <c r="B494" s="146"/>
      <c r="C494" s="145"/>
      <c r="D494" s="145"/>
      <c r="E494" s="145"/>
      <c r="F494" s="145"/>
      <c r="G494" s="141" t="str">
        <f t="shared" ca="1" si="27"/>
        <v>hi</v>
      </c>
      <c r="H494" s="141">
        <f t="shared" si="28"/>
        <v>0</v>
      </c>
      <c r="I494" s="141">
        <f t="shared" ca="1" si="29"/>
        <v>0</v>
      </c>
      <c r="J494" s="141">
        <f t="shared" ca="1" si="30"/>
        <v>0</v>
      </c>
    </row>
    <row r="495" spans="1:10">
      <c r="A495" s="145"/>
      <c r="B495" s="146"/>
      <c r="C495" s="145"/>
      <c r="D495" s="145"/>
      <c r="E495" s="145"/>
      <c r="F495" s="145"/>
      <c r="G495" s="141" t="str">
        <f t="shared" ca="1" si="27"/>
        <v>hi</v>
      </c>
      <c r="H495" s="141">
        <f t="shared" si="28"/>
        <v>0</v>
      </c>
      <c r="I495" s="141">
        <f t="shared" ca="1" si="29"/>
        <v>0</v>
      </c>
      <c r="J495" s="141">
        <f t="shared" ca="1" si="30"/>
        <v>0</v>
      </c>
    </row>
    <row r="496" spans="1:10">
      <c r="A496" s="145"/>
      <c r="B496" s="146"/>
      <c r="C496" s="145"/>
      <c r="D496" s="145"/>
      <c r="E496" s="145"/>
      <c r="F496" s="145"/>
      <c r="G496" s="141" t="str">
        <f t="shared" ca="1" si="27"/>
        <v>hi</v>
      </c>
      <c r="H496" s="141">
        <f t="shared" si="28"/>
        <v>0</v>
      </c>
      <c r="I496" s="141">
        <f t="shared" ca="1" si="29"/>
        <v>0</v>
      </c>
      <c r="J496" s="141">
        <f t="shared" ca="1" si="30"/>
        <v>0</v>
      </c>
    </row>
    <row r="497" spans="1:10">
      <c r="A497" s="145"/>
      <c r="B497" s="146"/>
      <c r="C497" s="145"/>
      <c r="D497" s="145"/>
      <c r="E497" s="145"/>
      <c r="F497" s="145"/>
      <c r="G497" s="141" t="str">
        <f t="shared" ca="1" si="27"/>
        <v>hi</v>
      </c>
      <c r="H497" s="141">
        <f t="shared" si="28"/>
        <v>0</v>
      </c>
      <c r="I497" s="141">
        <f t="shared" ca="1" si="29"/>
        <v>0</v>
      </c>
      <c r="J497" s="141">
        <f t="shared" ca="1" si="30"/>
        <v>0</v>
      </c>
    </row>
    <row r="498" spans="1:10">
      <c r="A498" s="145"/>
      <c r="B498" s="146"/>
      <c r="C498" s="145"/>
      <c r="D498" s="145"/>
      <c r="E498" s="145"/>
      <c r="F498" s="145"/>
      <c r="G498" s="141" t="str">
        <f t="shared" ca="1" si="27"/>
        <v>hi</v>
      </c>
      <c r="H498" s="141">
        <f t="shared" si="28"/>
        <v>0</v>
      </c>
      <c r="I498" s="141">
        <f t="shared" ca="1" si="29"/>
        <v>0</v>
      </c>
      <c r="J498" s="141">
        <f t="shared" ca="1" si="30"/>
        <v>0</v>
      </c>
    </row>
    <row r="499" spans="1:10">
      <c r="A499" s="145"/>
      <c r="B499" s="146"/>
      <c r="C499" s="145"/>
      <c r="D499" s="145"/>
      <c r="E499" s="145"/>
      <c r="F499" s="145"/>
      <c r="G499" s="141" t="str">
        <f t="shared" ca="1" si="27"/>
        <v>hi</v>
      </c>
      <c r="H499" s="141">
        <f t="shared" si="28"/>
        <v>0</v>
      </c>
      <c r="I499" s="141">
        <f t="shared" ca="1" si="29"/>
        <v>0</v>
      </c>
      <c r="J499" s="141">
        <f t="shared" ca="1" si="30"/>
        <v>0</v>
      </c>
    </row>
    <row r="500" spans="1:10">
      <c r="A500" s="145"/>
      <c r="B500" s="146"/>
      <c r="C500" s="145"/>
      <c r="D500" s="145"/>
      <c r="E500" s="145"/>
      <c r="F500" s="145"/>
      <c r="G500" s="141" t="str">
        <f t="shared" ca="1" si="27"/>
        <v>hi</v>
      </c>
      <c r="H500" s="141">
        <f t="shared" si="28"/>
        <v>0</v>
      </c>
      <c r="I500" s="141">
        <f t="shared" ca="1" si="29"/>
        <v>0</v>
      </c>
      <c r="J500" s="141">
        <f t="shared" ca="1" si="30"/>
        <v>0</v>
      </c>
    </row>
    <row r="501" spans="1:10">
      <c r="A501" s="145"/>
      <c r="B501" s="146"/>
      <c r="C501" s="145"/>
      <c r="D501" s="145"/>
      <c r="E501" s="145"/>
      <c r="F501" s="145"/>
      <c r="G501" s="141" t="str">
        <f t="shared" ca="1" si="27"/>
        <v>hi</v>
      </c>
      <c r="H501" s="141">
        <f t="shared" si="28"/>
        <v>0</v>
      </c>
      <c r="I501" s="141">
        <f t="shared" ca="1" si="29"/>
        <v>0</v>
      </c>
      <c r="J501" s="141">
        <f t="shared" ca="1" si="30"/>
        <v>0</v>
      </c>
    </row>
    <row r="502" spans="1:10">
      <c r="A502" s="145"/>
      <c r="B502" s="146"/>
      <c r="C502" s="145"/>
      <c r="D502" s="145"/>
      <c r="E502" s="145"/>
      <c r="F502" s="145"/>
      <c r="G502" s="141" t="str">
        <f t="shared" ca="1" si="27"/>
        <v>hi</v>
      </c>
      <c r="H502" s="141">
        <f t="shared" si="28"/>
        <v>0</v>
      </c>
      <c r="I502" s="141">
        <f t="shared" ca="1" si="29"/>
        <v>0</v>
      </c>
      <c r="J502" s="141">
        <f t="shared" ca="1" si="30"/>
        <v>0</v>
      </c>
    </row>
    <row r="503" spans="1:10">
      <c r="A503" s="145"/>
      <c r="B503" s="146"/>
      <c r="C503" s="145"/>
      <c r="D503" s="145"/>
      <c r="E503" s="145"/>
      <c r="F503" s="145"/>
      <c r="G503" s="141" t="str">
        <f t="shared" ca="1" si="27"/>
        <v>hi</v>
      </c>
      <c r="H503" s="141">
        <f t="shared" si="28"/>
        <v>0</v>
      </c>
      <c r="I503" s="141">
        <f t="shared" ca="1" si="29"/>
        <v>0</v>
      </c>
      <c r="J503" s="141">
        <f t="shared" ca="1" si="30"/>
        <v>0</v>
      </c>
    </row>
    <row r="504" spans="1:10">
      <c r="A504" s="145"/>
      <c r="B504" s="146"/>
      <c r="C504" s="145"/>
      <c r="D504" s="145"/>
      <c r="E504" s="145"/>
      <c r="F504" s="145"/>
      <c r="G504" s="141" t="str">
        <f t="shared" ca="1" si="27"/>
        <v>hi</v>
      </c>
      <c r="H504" s="141">
        <f t="shared" si="28"/>
        <v>0</v>
      </c>
      <c r="I504" s="141">
        <f t="shared" ca="1" si="29"/>
        <v>0</v>
      </c>
      <c r="J504" s="141">
        <f t="shared" ca="1" si="30"/>
        <v>0</v>
      </c>
    </row>
    <row r="505" spans="1:10">
      <c r="A505" s="145"/>
      <c r="B505" s="146"/>
      <c r="C505" s="145"/>
      <c r="D505" s="145"/>
      <c r="E505" s="145"/>
      <c r="F505" s="145"/>
      <c r="G505" s="141" t="str">
        <f t="shared" ca="1" si="27"/>
        <v>hi</v>
      </c>
      <c r="H505" s="141">
        <f t="shared" si="28"/>
        <v>0</v>
      </c>
      <c r="I505" s="141">
        <f t="shared" ca="1" si="29"/>
        <v>0</v>
      </c>
      <c r="J505" s="141">
        <f t="shared" ca="1" si="30"/>
        <v>0</v>
      </c>
    </row>
    <row r="506" spans="1:10">
      <c r="A506" s="145"/>
      <c r="B506" s="146"/>
      <c r="C506" s="145"/>
      <c r="D506" s="145"/>
      <c r="E506" s="145"/>
      <c r="F506" s="145"/>
      <c r="G506" s="141" t="str">
        <f t="shared" ca="1" si="27"/>
        <v>hi</v>
      </c>
      <c r="H506" s="141">
        <f t="shared" si="28"/>
        <v>0</v>
      </c>
      <c r="I506" s="141">
        <f t="shared" ca="1" si="29"/>
        <v>0</v>
      </c>
      <c r="J506" s="141">
        <f t="shared" ca="1" si="30"/>
        <v>0</v>
      </c>
    </row>
    <row r="507" spans="1:10">
      <c r="A507" s="145"/>
      <c r="B507" s="146"/>
      <c r="C507" s="145"/>
      <c r="D507" s="145"/>
      <c r="E507" s="145"/>
      <c r="F507" s="145"/>
      <c r="G507" s="141" t="str">
        <f t="shared" ca="1" si="27"/>
        <v>hi</v>
      </c>
      <c r="H507" s="141">
        <f t="shared" si="28"/>
        <v>0</v>
      </c>
      <c r="I507" s="141">
        <f t="shared" ca="1" si="29"/>
        <v>0</v>
      </c>
      <c r="J507" s="141">
        <f t="shared" ca="1" si="30"/>
        <v>0</v>
      </c>
    </row>
    <row r="508" spans="1:10">
      <c r="A508" s="145"/>
      <c r="B508" s="146"/>
      <c r="C508" s="145"/>
      <c r="D508" s="145"/>
      <c r="E508" s="145"/>
      <c r="F508" s="145"/>
      <c r="G508" s="141" t="str">
        <f t="shared" ca="1" si="27"/>
        <v>hi</v>
      </c>
      <c r="H508" s="141">
        <f t="shared" si="28"/>
        <v>0</v>
      </c>
      <c r="I508" s="141">
        <f t="shared" ca="1" si="29"/>
        <v>0</v>
      </c>
      <c r="J508" s="141">
        <f t="shared" ca="1" si="30"/>
        <v>0</v>
      </c>
    </row>
    <row r="509" spans="1:10">
      <c r="A509" s="145"/>
      <c r="B509" s="146"/>
      <c r="C509" s="145"/>
      <c r="D509" s="145"/>
      <c r="E509" s="145"/>
      <c r="F509" s="145"/>
      <c r="G509" s="141" t="str">
        <f t="shared" ca="1" si="27"/>
        <v>hi</v>
      </c>
      <c r="H509" s="141">
        <f t="shared" si="28"/>
        <v>0</v>
      </c>
      <c r="I509" s="141">
        <f t="shared" ca="1" si="29"/>
        <v>0</v>
      </c>
      <c r="J509" s="141">
        <f t="shared" ca="1" si="30"/>
        <v>0</v>
      </c>
    </row>
    <row r="510" spans="1:10">
      <c r="A510" s="145"/>
      <c r="B510" s="146"/>
      <c r="C510" s="145"/>
      <c r="D510" s="145"/>
      <c r="E510" s="145"/>
      <c r="F510" s="145"/>
      <c r="G510" s="141" t="str">
        <f t="shared" ca="1" si="27"/>
        <v>hi</v>
      </c>
      <c r="H510" s="141">
        <f t="shared" si="28"/>
        <v>0</v>
      </c>
      <c r="I510" s="141">
        <f t="shared" ca="1" si="29"/>
        <v>0</v>
      </c>
      <c r="J510" s="141">
        <f t="shared" ca="1" si="30"/>
        <v>0</v>
      </c>
    </row>
    <row r="511" spans="1:10">
      <c r="A511" s="145"/>
      <c r="B511" s="146"/>
      <c r="C511" s="145"/>
      <c r="D511" s="145"/>
      <c r="E511" s="145"/>
      <c r="F511" s="145"/>
      <c r="G511" s="141" t="str">
        <f t="shared" ca="1" si="27"/>
        <v>hi</v>
      </c>
      <c r="H511" s="141">
        <f t="shared" si="28"/>
        <v>0</v>
      </c>
      <c r="I511" s="141">
        <f t="shared" ca="1" si="29"/>
        <v>0</v>
      </c>
      <c r="J511" s="141">
        <f t="shared" ca="1" si="30"/>
        <v>0</v>
      </c>
    </row>
    <row r="512" spans="1:10">
      <c r="A512" s="145"/>
      <c r="B512" s="146"/>
      <c r="C512" s="145"/>
      <c r="D512" s="145"/>
      <c r="E512" s="145"/>
      <c r="F512" s="145"/>
      <c r="G512" s="141" t="str">
        <f t="shared" ca="1" si="27"/>
        <v>hi</v>
      </c>
      <c r="H512" s="141">
        <f t="shared" si="28"/>
        <v>0</v>
      </c>
      <c r="I512" s="141">
        <f t="shared" ca="1" si="29"/>
        <v>0</v>
      </c>
      <c r="J512" s="141">
        <f t="shared" ca="1" si="30"/>
        <v>0</v>
      </c>
    </row>
    <row r="513" spans="1:10">
      <c r="A513" s="145"/>
      <c r="B513" s="146"/>
      <c r="C513" s="145"/>
      <c r="D513" s="145"/>
      <c r="E513" s="145"/>
      <c r="F513" s="145"/>
      <c r="G513" s="141" t="str">
        <f t="shared" ca="1" si="27"/>
        <v>hi</v>
      </c>
      <c r="H513" s="141">
        <f t="shared" si="28"/>
        <v>0</v>
      </c>
      <c r="I513" s="141">
        <f t="shared" ca="1" si="29"/>
        <v>0</v>
      </c>
      <c r="J513" s="141">
        <f t="shared" ca="1" si="30"/>
        <v>0</v>
      </c>
    </row>
    <row r="514" spans="1:10">
      <c r="A514" s="145"/>
      <c r="B514" s="146"/>
      <c r="C514" s="145"/>
      <c r="D514" s="145"/>
      <c r="E514" s="145"/>
      <c r="F514" s="145"/>
      <c r="G514" s="141" t="str">
        <f t="shared" ca="1" si="27"/>
        <v>hi</v>
      </c>
      <c r="H514" s="141">
        <f t="shared" si="28"/>
        <v>0</v>
      </c>
      <c r="I514" s="141">
        <f t="shared" ca="1" si="29"/>
        <v>0</v>
      </c>
      <c r="J514" s="141">
        <f t="shared" ca="1" si="30"/>
        <v>0</v>
      </c>
    </row>
    <row r="515" spans="1:10">
      <c r="A515" s="145"/>
      <c r="B515" s="146"/>
      <c r="C515" s="145"/>
      <c r="D515" s="145"/>
      <c r="E515" s="145"/>
      <c r="F515" s="145"/>
      <c r="G515" s="141" t="str">
        <f t="shared" ca="1" si="27"/>
        <v>hi</v>
      </c>
      <c r="H515" s="141">
        <f t="shared" si="28"/>
        <v>0</v>
      </c>
      <c r="I515" s="141">
        <f t="shared" ca="1" si="29"/>
        <v>0</v>
      </c>
      <c r="J515" s="141">
        <f t="shared" ca="1" si="30"/>
        <v>0</v>
      </c>
    </row>
    <row r="516" spans="1:10">
      <c r="A516" s="145"/>
      <c r="B516" s="146"/>
      <c r="C516" s="145"/>
      <c r="D516" s="145"/>
      <c r="E516" s="145"/>
      <c r="F516" s="145"/>
      <c r="G516" s="141" t="str">
        <f t="shared" ca="1" si="27"/>
        <v>hi</v>
      </c>
      <c r="H516" s="141">
        <f t="shared" si="28"/>
        <v>0</v>
      </c>
      <c r="I516" s="141">
        <f t="shared" ca="1" si="29"/>
        <v>0</v>
      </c>
      <c r="J516" s="141">
        <f t="shared" ca="1" si="30"/>
        <v>0</v>
      </c>
    </row>
    <row r="517" spans="1:10">
      <c r="A517" s="145"/>
      <c r="B517" s="146"/>
      <c r="C517" s="145"/>
      <c r="D517" s="145"/>
      <c r="E517" s="145"/>
      <c r="F517" s="145"/>
      <c r="G517" s="141" t="str">
        <f t="shared" ca="1" si="27"/>
        <v>hi</v>
      </c>
      <c r="H517" s="141">
        <f t="shared" si="28"/>
        <v>0</v>
      </c>
      <c r="I517" s="141">
        <f t="shared" ca="1" si="29"/>
        <v>0</v>
      </c>
      <c r="J517" s="141">
        <f t="shared" ca="1" si="30"/>
        <v>0</v>
      </c>
    </row>
    <row r="518" spans="1:10">
      <c r="A518" s="145"/>
      <c r="B518" s="146"/>
      <c r="C518" s="145"/>
      <c r="D518" s="145"/>
      <c r="E518" s="145"/>
      <c r="F518" s="145"/>
      <c r="G518" s="141" t="str">
        <f t="shared" ca="1" si="27"/>
        <v>hi</v>
      </c>
      <c r="H518" s="141">
        <f t="shared" si="28"/>
        <v>0</v>
      </c>
      <c r="I518" s="141">
        <f t="shared" ca="1" si="29"/>
        <v>0</v>
      </c>
      <c r="J518" s="141">
        <f t="shared" ca="1" si="30"/>
        <v>0</v>
      </c>
    </row>
    <row r="519" spans="1:10">
      <c r="A519" s="145"/>
      <c r="B519" s="146"/>
      <c r="C519" s="145"/>
      <c r="D519" s="145"/>
      <c r="E519" s="145"/>
      <c r="F519" s="145"/>
      <c r="G519" s="141" t="str">
        <f t="shared" ca="1" si="27"/>
        <v>hi</v>
      </c>
      <c r="H519" s="141">
        <f t="shared" si="28"/>
        <v>0</v>
      </c>
      <c r="I519" s="141">
        <f t="shared" ca="1" si="29"/>
        <v>0</v>
      </c>
      <c r="J519" s="141">
        <f t="shared" ca="1" si="30"/>
        <v>0</v>
      </c>
    </row>
    <row r="520" spans="1:10">
      <c r="A520" s="145"/>
      <c r="B520" s="146"/>
      <c r="C520" s="145"/>
      <c r="D520" s="145"/>
      <c r="E520" s="145"/>
      <c r="F520" s="145"/>
      <c r="G520" s="141" t="str">
        <f t="shared" ca="1" si="27"/>
        <v>hi</v>
      </c>
      <c r="H520" s="141">
        <f t="shared" si="28"/>
        <v>0</v>
      </c>
      <c r="I520" s="141">
        <f t="shared" ca="1" si="29"/>
        <v>0</v>
      </c>
      <c r="J520" s="141">
        <f t="shared" ca="1" si="30"/>
        <v>0</v>
      </c>
    </row>
    <row r="521" spans="1:10">
      <c r="A521" s="145"/>
      <c r="B521" s="146"/>
      <c r="C521" s="145"/>
      <c r="D521" s="145"/>
      <c r="E521" s="145"/>
      <c r="F521" s="145"/>
      <c r="G521" s="141" t="str">
        <f t="shared" ca="1" si="27"/>
        <v>hi</v>
      </c>
      <c r="H521" s="141">
        <f t="shared" si="28"/>
        <v>0</v>
      </c>
      <c r="I521" s="141">
        <f t="shared" ca="1" si="29"/>
        <v>0</v>
      </c>
      <c r="J521" s="141">
        <f t="shared" ca="1" si="30"/>
        <v>0</v>
      </c>
    </row>
    <row r="522" spans="1:10">
      <c r="A522" s="145"/>
      <c r="B522" s="146"/>
      <c r="C522" s="145"/>
      <c r="D522" s="145"/>
      <c r="E522" s="145"/>
      <c r="F522" s="145"/>
      <c r="G522" s="141" t="str">
        <f t="shared" ca="1" si="27"/>
        <v>hi</v>
      </c>
      <c r="H522" s="141">
        <f t="shared" si="28"/>
        <v>0</v>
      </c>
      <c r="I522" s="141">
        <f t="shared" ca="1" si="29"/>
        <v>0</v>
      </c>
      <c r="J522" s="141">
        <f t="shared" ca="1" si="30"/>
        <v>0</v>
      </c>
    </row>
    <row r="523" spans="1:10">
      <c r="A523" s="145"/>
      <c r="B523" s="146"/>
      <c r="C523" s="145"/>
      <c r="D523" s="145"/>
      <c r="E523" s="145"/>
      <c r="F523" s="145"/>
      <c r="G523" s="141" t="str">
        <f t="shared" ca="1" si="27"/>
        <v>hi</v>
      </c>
      <c r="H523" s="141">
        <f t="shared" si="28"/>
        <v>0</v>
      </c>
      <c r="I523" s="141">
        <f t="shared" ca="1" si="29"/>
        <v>0</v>
      </c>
      <c r="J523" s="141">
        <f t="shared" ca="1" si="30"/>
        <v>0</v>
      </c>
    </row>
    <row r="524" spans="1:10">
      <c r="A524" s="145"/>
      <c r="B524" s="146"/>
      <c r="C524" s="145"/>
      <c r="D524" s="145"/>
      <c r="E524" s="145"/>
      <c r="F524" s="145"/>
      <c r="G524" s="141" t="str">
        <f t="shared" ca="1" si="27"/>
        <v>hi</v>
      </c>
      <c r="H524" s="141">
        <f t="shared" si="28"/>
        <v>0</v>
      </c>
      <c r="I524" s="141">
        <f t="shared" ca="1" si="29"/>
        <v>0</v>
      </c>
      <c r="J524" s="141">
        <f t="shared" ca="1" si="30"/>
        <v>0</v>
      </c>
    </row>
    <row r="525" spans="1:10">
      <c r="A525" s="145"/>
      <c r="B525" s="146"/>
      <c r="C525" s="145"/>
      <c r="D525" s="145"/>
      <c r="E525" s="145"/>
      <c r="F525" s="145"/>
      <c r="G525" s="141" t="str">
        <f t="shared" ca="1" si="27"/>
        <v>hi</v>
      </c>
      <c r="H525" s="141">
        <f t="shared" si="28"/>
        <v>0</v>
      </c>
      <c r="I525" s="141">
        <f t="shared" ca="1" si="29"/>
        <v>0</v>
      </c>
      <c r="J525" s="141">
        <f t="shared" ca="1" si="30"/>
        <v>0</v>
      </c>
    </row>
    <row r="526" spans="1:10">
      <c r="A526" s="145"/>
      <c r="B526" s="146"/>
      <c r="C526" s="145"/>
      <c r="D526" s="145"/>
      <c r="E526" s="145"/>
      <c r="F526" s="145"/>
      <c r="G526" s="141" t="str">
        <f t="shared" ref="G526:G589" ca="1" si="31">IF(F526&gt;C526,  IF($B$8=0,"lo",IF(RAND()&gt;$B$9,"lo","hi")),   IF($B$8=0,"hi",IF(RAND()&lt;=$B$9,"lo","hi"))   )</f>
        <v>hi</v>
      </c>
      <c r="H526" s="141">
        <f t="shared" ref="H526:H589" si="32">C526</f>
        <v>0</v>
      </c>
      <c r="I526" s="141">
        <f t="shared" ref="I526:I589" ca="1" si="33">IF(G526="hi",D526,E526)</f>
        <v>0</v>
      </c>
      <c r="J526" s="141">
        <f t="shared" ref="J526:J589" ca="1" si="34">IF(G526="hi",E526,D526)</f>
        <v>0</v>
      </c>
    </row>
    <row r="527" spans="1:10">
      <c r="A527" s="145"/>
      <c r="B527" s="146"/>
      <c r="C527" s="145"/>
      <c r="D527" s="145"/>
      <c r="E527" s="145"/>
      <c r="F527" s="145"/>
      <c r="G527" s="141" t="str">
        <f t="shared" ca="1" si="31"/>
        <v>hi</v>
      </c>
      <c r="H527" s="141">
        <f t="shared" si="32"/>
        <v>0</v>
      </c>
      <c r="I527" s="141">
        <f t="shared" ca="1" si="33"/>
        <v>0</v>
      </c>
      <c r="J527" s="141">
        <f t="shared" ca="1" si="34"/>
        <v>0</v>
      </c>
    </row>
    <row r="528" spans="1:10">
      <c r="A528" s="145"/>
      <c r="B528" s="146"/>
      <c r="C528" s="145"/>
      <c r="D528" s="145"/>
      <c r="E528" s="145"/>
      <c r="F528" s="145"/>
      <c r="G528" s="141" t="str">
        <f t="shared" ca="1" si="31"/>
        <v>hi</v>
      </c>
      <c r="H528" s="141">
        <f t="shared" si="32"/>
        <v>0</v>
      </c>
      <c r="I528" s="141">
        <f t="shared" ca="1" si="33"/>
        <v>0</v>
      </c>
      <c r="J528" s="141">
        <f t="shared" ca="1" si="34"/>
        <v>0</v>
      </c>
    </row>
    <row r="529" spans="1:10">
      <c r="A529" s="145"/>
      <c r="B529" s="146"/>
      <c r="C529" s="145"/>
      <c r="D529" s="145"/>
      <c r="E529" s="145"/>
      <c r="F529" s="145"/>
      <c r="G529" s="141" t="str">
        <f t="shared" ca="1" si="31"/>
        <v>hi</v>
      </c>
      <c r="H529" s="141">
        <f t="shared" si="32"/>
        <v>0</v>
      </c>
      <c r="I529" s="141">
        <f t="shared" ca="1" si="33"/>
        <v>0</v>
      </c>
      <c r="J529" s="141">
        <f t="shared" ca="1" si="34"/>
        <v>0</v>
      </c>
    </row>
    <row r="530" spans="1:10">
      <c r="A530" s="145"/>
      <c r="B530" s="146"/>
      <c r="C530" s="145"/>
      <c r="D530" s="145"/>
      <c r="E530" s="145"/>
      <c r="F530" s="145"/>
      <c r="G530" s="141" t="str">
        <f t="shared" ca="1" si="31"/>
        <v>hi</v>
      </c>
      <c r="H530" s="141">
        <f t="shared" si="32"/>
        <v>0</v>
      </c>
      <c r="I530" s="141">
        <f t="shared" ca="1" si="33"/>
        <v>0</v>
      </c>
      <c r="J530" s="141">
        <f t="shared" ca="1" si="34"/>
        <v>0</v>
      </c>
    </row>
    <row r="531" spans="1:10">
      <c r="A531" s="145"/>
      <c r="B531" s="146"/>
      <c r="C531" s="145"/>
      <c r="D531" s="145"/>
      <c r="E531" s="145"/>
      <c r="F531" s="145"/>
      <c r="G531" s="141" t="str">
        <f t="shared" ca="1" si="31"/>
        <v>hi</v>
      </c>
      <c r="H531" s="141">
        <f t="shared" si="32"/>
        <v>0</v>
      </c>
      <c r="I531" s="141">
        <f t="shared" ca="1" si="33"/>
        <v>0</v>
      </c>
      <c r="J531" s="141">
        <f t="shared" ca="1" si="34"/>
        <v>0</v>
      </c>
    </row>
    <row r="532" spans="1:10">
      <c r="A532" s="145"/>
      <c r="B532" s="146"/>
      <c r="C532" s="145"/>
      <c r="D532" s="145"/>
      <c r="E532" s="145"/>
      <c r="F532" s="145"/>
      <c r="G532" s="141" t="str">
        <f t="shared" ca="1" si="31"/>
        <v>hi</v>
      </c>
      <c r="H532" s="141">
        <f t="shared" si="32"/>
        <v>0</v>
      </c>
      <c r="I532" s="141">
        <f t="shared" ca="1" si="33"/>
        <v>0</v>
      </c>
      <c r="J532" s="141">
        <f t="shared" ca="1" si="34"/>
        <v>0</v>
      </c>
    </row>
    <row r="533" spans="1:10">
      <c r="A533" s="145"/>
      <c r="B533" s="146"/>
      <c r="C533" s="145"/>
      <c r="D533" s="145"/>
      <c r="E533" s="145"/>
      <c r="F533" s="145"/>
      <c r="G533" s="141" t="str">
        <f t="shared" ca="1" si="31"/>
        <v>hi</v>
      </c>
      <c r="H533" s="141">
        <f t="shared" si="32"/>
        <v>0</v>
      </c>
      <c r="I533" s="141">
        <f t="shared" ca="1" si="33"/>
        <v>0</v>
      </c>
      <c r="J533" s="141">
        <f t="shared" ca="1" si="34"/>
        <v>0</v>
      </c>
    </row>
    <row r="534" spans="1:10">
      <c r="A534" s="145"/>
      <c r="B534" s="146"/>
      <c r="C534" s="145"/>
      <c r="D534" s="145"/>
      <c r="E534" s="145"/>
      <c r="F534" s="145"/>
      <c r="G534" s="141" t="str">
        <f t="shared" ca="1" si="31"/>
        <v>hi</v>
      </c>
      <c r="H534" s="141">
        <f t="shared" si="32"/>
        <v>0</v>
      </c>
      <c r="I534" s="141">
        <f t="shared" ca="1" si="33"/>
        <v>0</v>
      </c>
      <c r="J534" s="141">
        <f t="shared" ca="1" si="34"/>
        <v>0</v>
      </c>
    </row>
    <row r="535" spans="1:10">
      <c r="A535" s="145"/>
      <c r="B535" s="146"/>
      <c r="C535" s="145"/>
      <c r="D535" s="145"/>
      <c r="E535" s="145"/>
      <c r="F535" s="145"/>
      <c r="G535" s="141" t="str">
        <f t="shared" ca="1" si="31"/>
        <v>hi</v>
      </c>
      <c r="H535" s="141">
        <f t="shared" si="32"/>
        <v>0</v>
      </c>
      <c r="I535" s="141">
        <f t="shared" ca="1" si="33"/>
        <v>0</v>
      </c>
      <c r="J535" s="141">
        <f t="shared" ca="1" si="34"/>
        <v>0</v>
      </c>
    </row>
    <row r="536" spans="1:10">
      <c r="A536" s="145"/>
      <c r="B536" s="146"/>
      <c r="C536" s="145"/>
      <c r="D536" s="145"/>
      <c r="E536" s="145"/>
      <c r="F536" s="145"/>
      <c r="G536" s="141" t="str">
        <f t="shared" ca="1" si="31"/>
        <v>hi</v>
      </c>
      <c r="H536" s="141">
        <f t="shared" si="32"/>
        <v>0</v>
      </c>
      <c r="I536" s="141">
        <f t="shared" ca="1" si="33"/>
        <v>0</v>
      </c>
      <c r="J536" s="141">
        <f t="shared" ca="1" si="34"/>
        <v>0</v>
      </c>
    </row>
    <row r="537" spans="1:10">
      <c r="A537" s="145"/>
      <c r="B537" s="146"/>
      <c r="C537" s="145"/>
      <c r="D537" s="145"/>
      <c r="E537" s="145"/>
      <c r="F537" s="145"/>
      <c r="G537" s="141" t="str">
        <f t="shared" ca="1" si="31"/>
        <v>hi</v>
      </c>
      <c r="H537" s="141">
        <f t="shared" si="32"/>
        <v>0</v>
      </c>
      <c r="I537" s="141">
        <f t="shared" ca="1" si="33"/>
        <v>0</v>
      </c>
      <c r="J537" s="141">
        <f t="shared" ca="1" si="34"/>
        <v>0</v>
      </c>
    </row>
    <row r="538" spans="1:10">
      <c r="A538" s="145"/>
      <c r="B538" s="146"/>
      <c r="C538" s="145"/>
      <c r="D538" s="145"/>
      <c r="E538" s="145"/>
      <c r="F538" s="145"/>
      <c r="G538" s="141" t="str">
        <f t="shared" ca="1" si="31"/>
        <v>hi</v>
      </c>
      <c r="H538" s="141">
        <f t="shared" si="32"/>
        <v>0</v>
      </c>
      <c r="I538" s="141">
        <f t="shared" ca="1" si="33"/>
        <v>0</v>
      </c>
      <c r="J538" s="141">
        <f t="shared" ca="1" si="34"/>
        <v>0</v>
      </c>
    </row>
    <row r="539" spans="1:10">
      <c r="A539" s="145"/>
      <c r="B539" s="146"/>
      <c r="C539" s="145"/>
      <c r="D539" s="145"/>
      <c r="E539" s="145"/>
      <c r="F539" s="145"/>
      <c r="G539" s="141" t="str">
        <f t="shared" ca="1" si="31"/>
        <v>hi</v>
      </c>
      <c r="H539" s="141">
        <f t="shared" si="32"/>
        <v>0</v>
      </c>
      <c r="I539" s="141">
        <f t="shared" ca="1" si="33"/>
        <v>0</v>
      </c>
      <c r="J539" s="141">
        <f t="shared" ca="1" si="34"/>
        <v>0</v>
      </c>
    </row>
    <row r="540" spans="1:10">
      <c r="A540" s="145"/>
      <c r="B540" s="146"/>
      <c r="C540" s="145"/>
      <c r="D540" s="145"/>
      <c r="E540" s="145"/>
      <c r="F540" s="145"/>
      <c r="G540" s="141" t="str">
        <f t="shared" ca="1" si="31"/>
        <v>hi</v>
      </c>
      <c r="H540" s="141">
        <f t="shared" si="32"/>
        <v>0</v>
      </c>
      <c r="I540" s="141">
        <f t="shared" ca="1" si="33"/>
        <v>0</v>
      </c>
      <c r="J540" s="141">
        <f t="shared" ca="1" si="34"/>
        <v>0</v>
      </c>
    </row>
    <row r="541" spans="1:10">
      <c r="A541" s="145"/>
      <c r="B541" s="146"/>
      <c r="C541" s="145"/>
      <c r="D541" s="145"/>
      <c r="E541" s="145"/>
      <c r="F541" s="145"/>
      <c r="G541" s="141" t="str">
        <f t="shared" ca="1" si="31"/>
        <v>hi</v>
      </c>
      <c r="H541" s="141">
        <f t="shared" si="32"/>
        <v>0</v>
      </c>
      <c r="I541" s="141">
        <f t="shared" ca="1" si="33"/>
        <v>0</v>
      </c>
      <c r="J541" s="141">
        <f t="shared" ca="1" si="34"/>
        <v>0</v>
      </c>
    </row>
    <row r="542" spans="1:10">
      <c r="A542" s="145"/>
      <c r="B542" s="146"/>
      <c r="C542" s="145"/>
      <c r="D542" s="145"/>
      <c r="E542" s="145"/>
      <c r="F542" s="145"/>
      <c r="G542" s="141" t="str">
        <f t="shared" ca="1" si="31"/>
        <v>hi</v>
      </c>
      <c r="H542" s="141">
        <f t="shared" si="32"/>
        <v>0</v>
      </c>
      <c r="I542" s="141">
        <f t="shared" ca="1" si="33"/>
        <v>0</v>
      </c>
      <c r="J542" s="141">
        <f t="shared" ca="1" si="34"/>
        <v>0</v>
      </c>
    </row>
    <row r="543" spans="1:10">
      <c r="A543" s="145"/>
      <c r="B543" s="146"/>
      <c r="C543" s="145"/>
      <c r="D543" s="145"/>
      <c r="E543" s="145"/>
      <c r="F543" s="145"/>
      <c r="G543" s="141" t="str">
        <f t="shared" ca="1" si="31"/>
        <v>hi</v>
      </c>
      <c r="H543" s="141">
        <f t="shared" si="32"/>
        <v>0</v>
      </c>
      <c r="I543" s="141">
        <f t="shared" ca="1" si="33"/>
        <v>0</v>
      </c>
      <c r="J543" s="141">
        <f t="shared" ca="1" si="34"/>
        <v>0</v>
      </c>
    </row>
    <row r="544" spans="1:10">
      <c r="A544" s="145"/>
      <c r="B544" s="146"/>
      <c r="C544" s="145"/>
      <c r="D544" s="145"/>
      <c r="E544" s="145"/>
      <c r="F544" s="145"/>
      <c r="G544" s="141" t="str">
        <f t="shared" ca="1" si="31"/>
        <v>hi</v>
      </c>
      <c r="H544" s="141">
        <f t="shared" si="32"/>
        <v>0</v>
      </c>
      <c r="I544" s="141">
        <f t="shared" ca="1" si="33"/>
        <v>0</v>
      </c>
      <c r="J544" s="141">
        <f t="shared" ca="1" si="34"/>
        <v>0</v>
      </c>
    </row>
    <row r="545" spans="1:10">
      <c r="A545" s="145"/>
      <c r="B545" s="146"/>
      <c r="C545" s="145"/>
      <c r="D545" s="145"/>
      <c r="E545" s="145"/>
      <c r="F545" s="145"/>
      <c r="G545" s="141" t="str">
        <f t="shared" ca="1" si="31"/>
        <v>hi</v>
      </c>
      <c r="H545" s="141">
        <f t="shared" si="32"/>
        <v>0</v>
      </c>
      <c r="I545" s="141">
        <f t="shared" ca="1" si="33"/>
        <v>0</v>
      </c>
      <c r="J545" s="141">
        <f t="shared" ca="1" si="34"/>
        <v>0</v>
      </c>
    </row>
    <row r="546" spans="1:10">
      <c r="A546" s="145"/>
      <c r="B546" s="146"/>
      <c r="C546" s="145"/>
      <c r="D546" s="145"/>
      <c r="E546" s="145"/>
      <c r="F546" s="145"/>
      <c r="G546" s="141" t="str">
        <f t="shared" ca="1" si="31"/>
        <v>hi</v>
      </c>
      <c r="H546" s="141">
        <f t="shared" si="32"/>
        <v>0</v>
      </c>
      <c r="I546" s="141">
        <f t="shared" ca="1" si="33"/>
        <v>0</v>
      </c>
      <c r="J546" s="141">
        <f t="shared" ca="1" si="34"/>
        <v>0</v>
      </c>
    </row>
    <row r="547" spans="1:10">
      <c r="A547" s="145"/>
      <c r="B547" s="146"/>
      <c r="C547" s="145"/>
      <c r="D547" s="145"/>
      <c r="E547" s="145"/>
      <c r="F547" s="145"/>
      <c r="G547" s="141" t="str">
        <f t="shared" ca="1" si="31"/>
        <v>hi</v>
      </c>
      <c r="H547" s="141">
        <f t="shared" si="32"/>
        <v>0</v>
      </c>
      <c r="I547" s="141">
        <f t="shared" ca="1" si="33"/>
        <v>0</v>
      </c>
      <c r="J547" s="141">
        <f t="shared" ca="1" si="34"/>
        <v>0</v>
      </c>
    </row>
    <row r="548" spans="1:10">
      <c r="A548" s="145"/>
      <c r="B548" s="146"/>
      <c r="C548" s="145"/>
      <c r="D548" s="145"/>
      <c r="E548" s="145"/>
      <c r="F548" s="145"/>
      <c r="G548" s="141" t="str">
        <f t="shared" ca="1" si="31"/>
        <v>hi</v>
      </c>
      <c r="H548" s="141">
        <f t="shared" si="32"/>
        <v>0</v>
      </c>
      <c r="I548" s="141">
        <f t="shared" ca="1" si="33"/>
        <v>0</v>
      </c>
      <c r="J548" s="141">
        <f t="shared" ca="1" si="34"/>
        <v>0</v>
      </c>
    </row>
    <row r="549" spans="1:10">
      <c r="A549" s="145"/>
      <c r="B549" s="146"/>
      <c r="C549" s="145"/>
      <c r="D549" s="145"/>
      <c r="E549" s="145"/>
      <c r="F549" s="145"/>
      <c r="G549" s="141" t="str">
        <f t="shared" ca="1" si="31"/>
        <v>hi</v>
      </c>
      <c r="H549" s="141">
        <f t="shared" si="32"/>
        <v>0</v>
      </c>
      <c r="I549" s="141">
        <f t="shared" ca="1" si="33"/>
        <v>0</v>
      </c>
      <c r="J549" s="141">
        <f t="shared" ca="1" si="34"/>
        <v>0</v>
      </c>
    </row>
    <row r="550" spans="1:10">
      <c r="A550" s="145"/>
      <c r="B550" s="146"/>
      <c r="C550" s="145"/>
      <c r="D550" s="145"/>
      <c r="E550" s="145"/>
      <c r="F550" s="145"/>
      <c r="G550" s="141" t="str">
        <f t="shared" ca="1" si="31"/>
        <v>hi</v>
      </c>
      <c r="H550" s="141">
        <f t="shared" si="32"/>
        <v>0</v>
      </c>
      <c r="I550" s="141">
        <f t="shared" ca="1" si="33"/>
        <v>0</v>
      </c>
      <c r="J550" s="141">
        <f t="shared" ca="1" si="34"/>
        <v>0</v>
      </c>
    </row>
    <row r="551" spans="1:10">
      <c r="A551" s="145"/>
      <c r="B551" s="146"/>
      <c r="C551" s="145"/>
      <c r="D551" s="145"/>
      <c r="E551" s="145"/>
      <c r="F551" s="145"/>
      <c r="G551" s="141" t="str">
        <f t="shared" ca="1" si="31"/>
        <v>hi</v>
      </c>
      <c r="H551" s="141">
        <f t="shared" si="32"/>
        <v>0</v>
      </c>
      <c r="I551" s="141">
        <f t="shared" ca="1" si="33"/>
        <v>0</v>
      </c>
      <c r="J551" s="141">
        <f t="shared" ca="1" si="34"/>
        <v>0</v>
      </c>
    </row>
    <row r="552" spans="1:10">
      <c r="A552" s="145"/>
      <c r="B552" s="146"/>
      <c r="C552" s="145"/>
      <c r="D552" s="145"/>
      <c r="E552" s="145"/>
      <c r="F552" s="145"/>
      <c r="G552" s="141" t="str">
        <f t="shared" ca="1" si="31"/>
        <v>hi</v>
      </c>
      <c r="H552" s="141">
        <f t="shared" si="32"/>
        <v>0</v>
      </c>
      <c r="I552" s="141">
        <f t="shared" ca="1" si="33"/>
        <v>0</v>
      </c>
      <c r="J552" s="141">
        <f t="shared" ca="1" si="34"/>
        <v>0</v>
      </c>
    </row>
    <row r="553" spans="1:10">
      <c r="A553" s="145"/>
      <c r="B553" s="146"/>
      <c r="C553" s="145"/>
      <c r="D553" s="145"/>
      <c r="E553" s="145"/>
      <c r="F553" s="145"/>
      <c r="G553" s="141" t="str">
        <f t="shared" ca="1" si="31"/>
        <v>hi</v>
      </c>
      <c r="H553" s="141">
        <f t="shared" si="32"/>
        <v>0</v>
      </c>
      <c r="I553" s="141">
        <f t="shared" ca="1" si="33"/>
        <v>0</v>
      </c>
      <c r="J553" s="141">
        <f t="shared" ca="1" si="34"/>
        <v>0</v>
      </c>
    </row>
    <row r="554" spans="1:10">
      <c r="A554" s="145"/>
      <c r="B554" s="146"/>
      <c r="C554" s="145"/>
      <c r="D554" s="145"/>
      <c r="E554" s="145"/>
      <c r="F554" s="145"/>
      <c r="G554" s="141" t="str">
        <f t="shared" ca="1" si="31"/>
        <v>hi</v>
      </c>
      <c r="H554" s="141">
        <f t="shared" si="32"/>
        <v>0</v>
      </c>
      <c r="I554" s="141">
        <f t="shared" ca="1" si="33"/>
        <v>0</v>
      </c>
      <c r="J554" s="141">
        <f t="shared" ca="1" si="34"/>
        <v>0</v>
      </c>
    </row>
    <row r="555" spans="1:10">
      <c r="A555" s="145"/>
      <c r="B555" s="146"/>
      <c r="C555" s="145"/>
      <c r="D555" s="145"/>
      <c r="E555" s="145"/>
      <c r="F555" s="145"/>
      <c r="G555" s="141" t="str">
        <f t="shared" ca="1" si="31"/>
        <v>hi</v>
      </c>
      <c r="H555" s="141">
        <f t="shared" si="32"/>
        <v>0</v>
      </c>
      <c r="I555" s="141">
        <f t="shared" ca="1" si="33"/>
        <v>0</v>
      </c>
      <c r="J555" s="141">
        <f t="shared" ca="1" si="34"/>
        <v>0</v>
      </c>
    </row>
    <row r="556" spans="1:10">
      <c r="A556" s="145"/>
      <c r="B556" s="146"/>
      <c r="C556" s="145"/>
      <c r="D556" s="145"/>
      <c r="E556" s="145"/>
      <c r="F556" s="145"/>
      <c r="G556" s="141" t="str">
        <f t="shared" ca="1" si="31"/>
        <v>hi</v>
      </c>
      <c r="H556" s="141">
        <f t="shared" si="32"/>
        <v>0</v>
      </c>
      <c r="I556" s="141">
        <f t="shared" ca="1" si="33"/>
        <v>0</v>
      </c>
      <c r="J556" s="141">
        <f t="shared" ca="1" si="34"/>
        <v>0</v>
      </c>
    </row>
    <row r="557" spans="1:10">
      <c r="A557" s="145"/>
      <c r="B557" s="146"/>
      <c r="C557" s="145"/>
      <c r="D557" s="145"/>
      <c r="E557" s="145"/>
      <c r="F557" s="145"/>
      <c r="G557" s="141" t="str">
        <f t="shared" ca="1" si="31"/>
        <v>hi</v>
      </c>
      <c r="H557" s="141">
        <f t="shared" si="32"/>
        <v>0</v>
      </c>
      <c r="I557" s="141">
        <f t="shared" ca="1" si="33"/>
        <v>0</v>
      </c>
      <c r="J557" s="141">
        <f t="shared" ca="1" si="34"/>
        <v>0</v>
      </c>
    </row>
    <row r="558" spans="1:10">
      <c r="A558" s="145"/>
      <c r="B558" s="146"/>
      <c r="C558" s="145"/>
      <c r="D558" s="145"/>
      <c r="E558" s="145"/>
      <c r="F558" s="145"/>
      <c r="G558" s="141" t="str">
        <f t="shared" ca="1" si="31"/>
        <v>hi</v>
      </c>
      <c r="H558" s="141">
        <f t="shared" si="32"/>
        <v>0</v>
      </c>
      <c r="I558" s="141">
        <f t="shared" ca="1" si="33"/>
        <v>0</v>
      </c>
      <c r="J558" s="141">
        <f t="shared" ca="1" si="34"/>
        <v>0</v>
      </c>
    </row>
    <row r="559" spans="1:10">
      <c r="A559" s="145"/>
      <c r="B559" s="146"/>
      <c r="C559" s="145"/>
      <c r="D559" s="145"/>
      <c r="E559" s="145"/>
      <c r="F559" s="145"/>
      <c r="G559" s="141" t="str">
        <f t="shared" ca="1" si="31"/>
        <v>hi</v>
      </c>
      <c r="H559" s="141">
        <f t="shared" si="32"/>
        <v>0</v>
      </c>
      <c r="I559" s="141">
        <f t="shared" ca="1" si="33"/>
        <v>0</v>
      </c>
      <c r="J559" s="141">
        <f t="shared" ca="1" si="34"/>
        <v>0</v>
      </c>
    </row>
    <row r="560" spans="1:10">
      <c r="A560" s="145"/>
      <c r="B560" s="146"/>
      <c r="C560" s="145"/>
      <c r="D560" s="145"/>
      <c r="E560" s="145"/>
      <c r="F560" s="145"/>
      <c r="G560" s="141" t="str">
        <f t="shared" ca="1" si="31"/>
        <v>hi</v>
      </c>
      <c r="H560" s="141">
        <f t="shared" si="32"/>
        <v>0</v>
      </c>
      <c r="I560" s="141">
        <f t="shared" ca="1" si="33"/>
        <v>0</v>
      </c>
      <c r="J560" s="141">
        <f t="shared" ca="1" si="34"/>
        <v>0</v>
      </c>
    </row>
    <row r="561" spans="1:10">
      <c r="A561" s="145"/>
      <c r="B561" s="146"/>
      <c r="C561" s="145"/>
      <c r="D561" s="145"/>
      <c r="E561" s="145"/>
      <c r="F561" s="145"/>
      <c r="G561" s="141" t="str">
        <f t="shared" ca="1" si="31"/>
        <v>hi</v>
      </c>
      <c r="H561" s="141">
        <f t="shared" si="32"/>
        <v>0</v>
      </c>
      <c r="I561" s="141">
        <f t="shared" ca="1" si="33"/>
        <v>0</v>
      </c>
      <c r="J561" s="141">
        <f t="shared" ca="1" si="34"/>
        <v>0</v>
      </c>
    </row>
    <row r="562" spans="1:10">
      <c r="A562" s="145"/>
      <c r="B562" s="146"/>
      <c r="C562" s="145"/>
      <c r="D562" s="145"/>
      <c r="E562" s="145"/>
      <c r="F562" s="145"/>
      <c r="G562" s="141" t="str">
        <f t="shared" ca="1" si="31"/>
        <v>hi</v>
      </c>
      <c r="H562" s="141">
        <f t="shared" si="32"/>
        <v>0</v>
      </c>
      <c r="I562" s="141">
        <f t="shared" ca="1" si="33"/>
        <v>0</v>
      </c>
      <c r="J562" s="141">
        <f t="shared" ca="1" si="34"/>
        <v>0</v>
      </c>
    </row>
    <row r="563" spans="1:10">
      <c r="A563" s="145"/>
      <c r="B563" s="146"/>
      <c r="C563" s="145"/>
      <c r="D563" s="145"/>
      <c r="E563" s="145"/>
      <c r="F563" s="145"/>
      <c r="G563" s="141" t="str">
        <f t="shared" ca="1" si="31"/>
        <v>hi</v>
      </c>
      <c r="H563" s="141">
        <f t="shared" si="32"/>
        <v>0</v>
      </c>
      <c r="I563" s="141">
        <f t="shared" ca="1" si="33"/>
        <v>0</v>
      </c>
      <c r="J563" s="141">
        <f t="shared" ca="1" si="34"/>
        <v>0</v>
      </c>
    </row>
    <row r="564" spans="1:10">
      <c r="A564" s="145"/>
      <c r="B564" s="146"/>
      <c r="C564" s="145"/>
      <c r="D564" s="145"/>
      <c r="E564" s="145"/>
      <c r="F564" s="145"/>
      <c r="G564" s="141" t="str">
        <f t="shared" ca="1" si="31"/>
        <v>hi</v>
      </c>
      <c r="H564" s="141">
        <f t="shared" si="32"/>
        <v>0</v>
      </c>
      <c r="I564" s="141">
        <f t="shared" ca="1" si="33"/>
        <v>0</v>
      </c>
      <c r="J564" s="141">
        <f t="shared" ca="1" si="34"/>
        <v>0</v>
      </c>
    </row>
    <row r="565" spans="1:10">
      <c r="A565" s="145"/>
      <c r="B565" s="146"/>
      <c r="C565" s="145"/>
      <c r="D565" s="145"/>
      <c r="E565" s="145"/>
      <c r="F565" s="145"/>
      <c r="G565" s="141" t="str">
        <f t="shared" ca="1" si="31"/>
        <v>hi</v>
      </c>
      <c r="H565" s="141">
        <f t="shared" si="32"/>
        <v>0</v>
      </c>
      <c r="I565" s="141">
        <f t="shared" ca="1" si="33"/>
        <v>0</v>
      </c>
      <c r="J565" s="141">
        <f t="shared" ca="1" si="34"/>
        <v>0</v>
      </c>
    </row>
    <row r="566" spans="1:10">
      <c r="A566" s="145"/>
      <c r="B566" s="146"/>
      <c r="C566" s="145"/>
      <c r="D566" s="145"/>
      <c r="E566" s="145"/>
      <c r="F566" s="145"/>
      <c r="G566" s="141" t="str">
        <f t="shared" ca="1" si="31"/>
        <v>hi</v>
      </c>
      <c r="H566" s="141">
        <f t="shared" si="32"/>
        <v>0</v>
      </c>
      <c r="I566" s="141">
        <f t="shared" ca="1" si="33"/>
        <v>0</v>
      </c>
      <c r="J566" s="141">
        <f t="shared" ca="1" si="34"/>
        <v>0</v>
      </c>
    </row>
    <row r="567" spans="1:10">
      <c r="A567" s="145"/>
      <c r="B567" s="146"/>
      <c r="C567" s="145"/>
      <c r="D567" s="145"/>
      <c r="E567" s="145"/>
      <c r="F567" s="145"/>
      <c r="G567" s="141" t="str">
        <f t="shared" ca="1" si="31"/>
        <v>hi</v>
      </c>
      <c r="H567" s="141">
        <f t="shared" si="32"/>
        <v>0</v>
      </c>
      <c r="I567" s="141">
        <f t="shared" ca="1" si="33"/>
        <v>0</v>
      </c>
      <c r="J567" s="141">
        <f t="shared" ca="1" si="34"/>
        <v>0</v>
      </c>
    </row>
    <row r="568" spans="1:10">
      <c r="A568" s="145"/>
      <c r="B568" s="146"/>
      <c r="C568" s="145"/>
      <c r="D568" s="145"/>
      <c r="E568" s="145"/>
      <c r="F568" s="145"/>
      <c r="G568" s="141" t="str">
        <f t="shared" ca="1" si="31"/>
        <v>hi</v>
      </c>
      <c r="H568" s="141">
        <f t="shared" si="32"/>
        <v>0</v>
      </c>
      <c r="I568" s="141">
        <f t="shared" ca="1" si="33"/>
        <v>0</v>
      </c>
      <c r="J568" s="141">
        <f t="shared" ca="1" si="34"/>
        <v>0</v>
      </c>
    </row>
    <row r="569" spans="1:10">
      <c r="A569" s="145"/>
      <c r="B569" s="146"/>
      <c r="C569" s="145"/>
      <c r="D569" s="145"/>
      <c r="E569" s="145"/>
      <c r="F569" s="145"/>
      <c r="G569" s="141" t="str">
        <f t="shared" ca="1" si="31"/>
        <v>hi</v>
      </c>
      <c r="H569" s="141">
        <f t="shared" si="32"/>
        <v>0</v>
      </c>
      <c r="I569" s="141">
        <f t="shared" ca="1" si="33"/>
        <v>0</v>
      </c>
      <c r="J569" s="141">
        <f t="shared" ca="1" si="34"/>
        <v>0</v>
      </c>
    </row>
    <row r="570" spans="1:10">
      <c r="A570" s="145"/>
      <c r="B570" s="146"/>
      <c r="C570" s="145"/>
      <c r="D570" s="145"/>
      <c r="E570" s="145"/>
      <c r="F570" s="145"/>
      <c r="G570" s="141" t="str">
        <f t="shared" ca="1" si="31"/>
        <v>hi</v>
      </c>
      <c r="H570" s="141">
        <f t="shared" si="32"/>
        <v>0</v>
      </c>
      <c r="I570" s="141">
        <f t="shared" ca="1" si="33"/>
        <v>0</v>
      </c>
      <c r="J570" s="141">
        <f t="shared" ca="1" si="34"/>
        <v>0</v>
      </c>
    </row>
    <row r="571" spans="1:10">
      <c r="A571" s="145"/>
      <c r="B571" s="146"/>
      <c r="C571" s="145"/>
      <c r="D571" s="145"/>
      <c r="E571" s="145"/>
      <c r="F571" s="145"/>
      <c r="G571" s="141" t="str">
        <f t="shared" ca="1" si="31"/>
        <v>hi</v>
      </c>
      <c r="H571" s="141">
        <f t="shared" si="32"/>
        <v>0</v>
      </c>
      <c r="I571" s="141">
        <f t="shared" ca="1" si="33"/>
        <v>0</v>
      </c>
      <c r="J571" s="141">
        <f t="shared" ca="1" si="34"/>
        <v>0</v>
      </c>
    </row>
    <row r="572" spans="1:10">
      <c r="A572" s="145"/>
      <c r="B572" s="146"/>
      <c r="C572" s="145"/>
      <c r="D572" s="145"/>
      <c r="E572" s="145"/>
      <c r="F572" s="145"/>
      <c r="G572" s="141" t="str">
        <f t="shared" ca="1" si="31"/>
        <v>hi</v>
      </c>
      <c r="H572" s="141">
        <f t="shared" si="32"/>
        <v>0</v>
      </c>
      <c r="I572" s="141">
        <f t="shared" ca="1" si="33"/>
        <v>0</v>
      </c>
      <c r="J572" s="141">
        <f t="shared" ca="1" si="34"/>
        <v>0</v>
      </c>
    </row>
    <row r="573" spans="1:10">
      <c r="A573" s="145"/>
      <c r="B573" s="146"/>
      <c r="C573" s="145"/>
      <c r="D573" s="145"/>
      <c r="E573" s="145"/>
      <c r="F573" s="145"/>
      <c r="G573" s="141" t="str">
        <f t="shared" ca="1" si="31"/>
        <v>hi</v>
      </c>
      <c r="H573" s="141">
        <f t="shared" si="32"/>
        <v>0</v>
      </c>
      <c r="I573" s="141">
        <f t="shared" ca="1" si="33"/>
        <v>0</v>
      </c>
      <c r="J573" s="141">
        <f t="shared" ca="1" si="34"/>
        <v>0</v>
      </c>
    </row>
    <row r="574" spans="1:10">
      <c r="A574" s="145"/>
      <c r="B574" s="146"/>
      <c r="C574" s="145"/>
      <c r="D574" s="145"/>
      <c r="E574" s="145"/>
      <c r="F574" s="145"/>
      <c r="G574" s="141" t="str">
        <f t="shared" ca="1" si="31"/>
        <v>hi</v>
      </c>
      <c r="H574" s="141">
        <f t="shared" si="32"/>
        <v>0</v>
      </c>
      <c r="I574" s="141">
        <f t="shared" ca="1" si="33"/>
        <v>0</v>
      </c>
      <c r="J574" s="141">
        <f t="shared" ca="1" si="34"/>
        <v>0</v>
      </c>
    </row>
    <row r="575" spans="1:10">
      <c r="A575" s="145"/>
      <c r="B575" s="146"/>
      <c r="C575" s="145"/>
      <c r="D575" s="145"/>
      <c r="E575" s="145"/>
      <c r="F575" s="145"/>
      <c r="G575" s="141" t="str">
        <f t="shared" ca="1" si="31"/>
        <v>hi</v>
      </c>
      <c r="H575" s="141">
        <f t="shared" si="32"/>
        <v>0</v>
      </c>
      <c r="I575" s="141">
        <f t="shared" ca="1" si="33"/>
        <v>0</v>
      </c>
      <c r="J575" s="141">
        <f t="shared" ca="1" si="34"/>
        <v>0</v>
      </c>
    </row>
    <row r="576" spans="1:10">
      <c r="A576" s="145"/>
      <c r="B576" s="146"/>
      <c r="C576" s="145"/>
      <c r="D576" s="145"/>
      <c r="E576" s="145"/>
      <c r="F576" s="145"/>
      <c r="G576" s="141" t="str">
        <f t="shared" ca="1" si="31"/>
        <v>hi</v>
      </c>
      <c r="H576" s="141">
        <f t="shared" si="32"/>
        <v>0</v>
      </c>
      <c r="I576" s="141">
        <f t="shared" ca="1" si="33"/>
        <v>0</v>
      </c>
      <c r="J576" s="141">
        <f t="shared" ca="1" si="34"/>
        <v>0</v>
      </c>
    </row>
    <row r="577" spans="1:10">
      <c r="A577" s="145"/>
      <c r="B577" s="146"/>
      <c r="C577" s="145"/>
      <c r="D577" s="145"/>
      <c r="E577" s="145"/>
      <c r="F577" s="145"/>
      <c r="G577" s="141" t="str">
        <f t="shared" ca="1" si="31"/>
        <v>hi</v>
      </c>
      <c r="H577" s="141">
        <f t="shared" si="32"/>
        <v>0</v>
      </c>
      <c r="I577" s="141">
        <f t="shared" ca="1" si="33"/>
        <v>0</v>
      </c>
      <c r="J577" s="141">
        <f t="shared" ca="1" si="34"/>
        <v>0</v>
      </c>
    </row>
    <row r="578" spans="1:10">
      <c r="A578" s="145"/>
      <c r="B578" s="146"/>
      <c r="C578" s="145"/>
      <c r="D578" s="145"/>
      <c r="E578" s="145"/>
      <c r="F578" s="145"/>
      <c r="G578" s="141" t="str">
        <f t="shared" ca="1" si="31"/>
        <v>hi</v>
      </c>
      <c r="H578" s="141">
        <f t="shared" si="32"/>
        <v>0</v>
      </c>
      <c r="I578" s="141">
        <f t="shared" ca="1" si="33"/>
        <v>0</v>
      </c>
      <c r="J578" s="141">
        <f t="shared" ca="1" si="34"/>
        <v>0</v>
      </c>
    </row>
    <row r="579" spans="1:10">
      <c r="A579" s="145"/>
      <c r="B579" s="146"/>
      <c r="C579" s="145"/>
      <c r="D579" s="145"/>
      <c r="E579" s="145"/>
      <c r="F579" s="145"/>
      <c r="G579" s="141" t="str">
        <f t="shared" ca="1" si="31"/>
        <v>hi</v>
      </c>
      <c r="H579" s="141">
        <f t="shared" si="32"/>
        <v>0</v>
      </c>
      <c r="I579" s="141">
        <f t="shared" ca="1" si="33"/>
        <v>0</v>
      </c>
      <c r="J579" s="141">
        <f t="shared" ca="1" si="34"/>
        <v>0</v>
      </c>
    </row>
    <row r="580" spans="1:10">
      <c r="A580" s="145"/>
      <c r="B580" s="146"/>
      <c r="C580" s="145"/>
      <c r="D580" s="145"/>
      <c r="E580" s="145"/>
      <c r="F580" s="145"/>
      <c r="G580" s="141" t="str">
        <f t="shared" ca="1" si="31"/>
        <v>hi</v>
      </c>
      <c r="H580" s="141">
        <f t="shared" si="32"/>
        <v>0</v>
      </c>
      <c r="I580" s="141">
        <f t="shared" ca="1" si="33"/>
        <v>0</v>
      </c>
      <c r="J580" s="141">
        <f t="shared" ca="1" si="34"/>
        <v>0</v>
      </c>
    </row>
    <row r="581" spans="1:10">
      <c r="A581" s="145"/>
      <c r="B581" s="146"/>
      <c r="C581" s="145"/>
      <c r="D581" s="145"/>
      <c r="E581" s="145"/>
      <c r="F581" s="145"/>
      <c r="G581" s="141" t="str">
        <f t="shared" ca="1" si="31"/>
        <v>hi</v>
      </c>
      <c r="H581" s="141">
        <f t="shared" si="32"/>
        <v>0</v>
      </c>
      <c r="I581" s="141">
        <f t="shared" ca="1" si="33"/>
        <v>0</v>
      </c>
      <c r="J581" s="141">
        <f t="shared" ca="1" si="34"/>
        <v>0</v>
      </c>
    </row>
    <row r="582" spans="1:10">
      <c r="A582" s="145"/>
      <c r="B582" s="146"/>
      <c r="C582" s="145"/>
      <c r="D582" s="145"/>
      <c r="E582" s="145"/>
      <c r="F582" s="145"/>
      <c r="G582" s="141" t="str">
        <f t="shared" ca="1" si="31"/>
        <v>hi</v>
      </c>
      <c r="H582" s="141">
        <f t="shared" si="32"/>
        <v>0</v>
      </c>
      <c r="I582" s="141">
        <f t="shared" ca="1" si="33"/>
        <v>0</v>
      </c>
      <c r="J582" s="141">
        <f t="shared" ca="1" si="34"/>
        <v>0</v>
      </c>
    </row>
    <row r="583" spans="1:10">
      <c r="A583" s="145"/>
      <c r="B583" s="146"/>
      <c r="C583" s="145"/>
      <c r="D583" s="145"/>
      <c r="E583" s="145"/>
      <c r="F583" s="145"/>
      <c r="G583" s="141" t="str">
        <f t="shared" ca="1" si="31"/>
        <v>hi</v>
      </c>
      <c r="H583" s="141">
        <f t="shared" si="32"/>
        <v>0</v>
      </c>
      <c r="I583" s="141">
        <f t="shared" ca="1" si="33"/>
        <v>0</v>
      </c>
      <c r="J583" s="141">
        <f t="shared" ca="1" si="34"/>
        <v>0</v>
      </c>
    </row>
    <row r="584" spans="1:10">
      <c r="A584" s="145"/>
      <c r="B584" s="146"/>
      <c r="C584" s="145"/>
      <c r="D584" s="145"/>
      <c r="E584" s="145"/>
      <c r="F584" s="145"/>
      <c r="G584" s="141" t="str">
        <f t="shared" ca="1" si="31"/>
        <v>hi</v>
      </c>
      <c r="H584" s="141">
        <f t="shared" si="32"/>
        <v>0</v>
      </c>
      <c r="I584" s="141">
        <f t="shared" ca="1" si="33"/>
        <v>0</v>
      </c>
      <c r="J584" s="141">
        <f t="shared" ca="1" si="34"/>
        <v>0</v>
      </c>
    </row>
    <row r="585" spans="1:10">
      <c r="A585" s="145"/>
      <c r="B585" s="146"/>
      <c r="C585" s="145"/>
      <c r="D585" s="145"/>
      <c r="E585" s="145"/>
      <c r="F585" s="145"/>
      <c r="G585" s="141" t="str">
        <f t="shared" ca="1" si="31"/>
        <v>hi</v>
      </c>
      <c r="H585" s="141">
        <f t="shared" si="32"/>
        <v>0</v>
      </c>
      <c r="I585" s="141">
        <f t="shared" ca="1" si="33"/>
        <v>0</v>
      </c>
      <c r="J585" s="141">
        <f t="shared" ca="1" si="34"/>
        <v>0</v>
      </c>
    </row>
    <row r="586" spans="1:10">
      <c r="A586" s="145"/>
      <c r="B586" s="146"/>
      <c r="C586" s="145"/>
      <c r="D586" s="145"/>
      <c r="E586" s="145"/>
      <c r="F586" s="145"/>
      <c r="G586" s="141" t="str">
        <f t="shared" ca="1" si="31"/>
        <v>hi</v>
      </c>
      <c r="H586" s="141">
        <f t="shared" si="32"/>
        <v>0</v>
      </c>
      <c r="I586" s="141">
        <f t="shared" ca="1" si="33"/>
        <v>0</v>
      </c>
      <c r="J586" s="141">
        <f t="shared" ca="1" si="34"/>
        <v>0</v>
      </c>
    </row>
    <row r="587" spans="1:10">
      <c r="A587" s="145"/>
      <c r="B587" s="146"/>
      <c r="C587" s="145"/>
      <c r="D587" s="145"/>
      <c r="E587" s="145"/>
      <c r="F587" s="145"/>
      <c r="G587" s="141" t="str">
        <f t="shared" ca="1" si="31"/>
        <v>hi</v>
      </c>
      <c r="H587" s="141">
        <f t="shared" si="32"/>
        <v>0</v>
      </c>
      <c r="I587" s="141">
        <f t="shared" ca="1" si="33"/>
        <v>0</v>
      </c>
      <c r="J587" s="141">
        <f t="shared" ca="1" si="34"/>
        <v>0</v>
      </c>
    </row>
    <row r="588" spans="1:10">
      <c r="A588" s="145"/>
      <c r="B588" s="146"/>
      <c r="C588" s="145"/>
      <c r="D588" s="145"/>
      <c r="E588" s="145"/>
      <c r="F588" s="145"/>
      <c r="G588" s="141" t="str">
        <f t="shared" ca="1" si="31"/>
        <v>hi</v>
      </c>
      <c r="H588" s="141">
        <f t="shared" si="32"/>
        <v>0</v>
      </c>
      <c r="I588" s="141">
        <f t="shared" ca="1" si="33"/>
        <v>0</v>
      </c>
      <c r="J588" s="141">
        <f t="shared" ca="1" si="34"/>
        <v>0</v>
      </c>
    </row>
    <row r="589" spans="1:10">
      <c r="A589" s="145"/>
      <c r="B589" s="146"/>
      <c r="C589" s="145"/>
      <c r="D589" s="145"/>
      <c r="E589" s="145"/>
      <c r="F589" s="145"/>
      <c r="G589" s="141" t="str">
        <f t="shared" ca="1" si="31"/>
        <v>hi</v>
      </c>
      <c r="H589" s="141">
        <f t="shared" si="32"/>
        <v>0</v>
      </c>
      <c r="I589" s="141">
        <f t="shared" ca="1" si="33"/>
        <v>0</v>
      </c>
      <c r="J589" s="141">
        <f t="shared" ca="1" si="34"/>
        <v>0</v>
      </c>
    </row>
    <row r="590" spans="1:10">
      <c r="A590" s="145"/>
      <c r="B590" s="146"/>
      <c r="C590" s="145"/>
      <c r="D590" s="145"/>
      <c r="E590" s="145"/>
      <c r="F590" s="145"/>
      <c r="G590" s="141" t="str">
        <f t="shared" ref="G590:G653" ca="1" si="35">IF(F590&gt;C590,  IF($B$8=0,"lo",IF(RAND()&gt;$B$9,"lo","hi")),   IF($B$8=0,"hi",IF(RAND()&lt;=$B$9,"lo","hi"))   )</f>
        <v>hi</v>
      </c>
      <c r="H590" s="141">
        <f t="shared" ref="H590:H653" si="36">C590</f>
        <v>0</v>
      </c>
      <c r="I590" s="141">
        <f t="shared" ref="I590:I653" ca="1" si="37">IF(G590="hi",D590,E590)</f>
        <v>0</v>
      </c>
      <c r="J590" s="141">
        <f t="shared" ref="J590:J653" ca="1" si="38">IF(G590="hi",E590,D590)</f>
        <v>0</v>
      </c>
    </row>
    <row r="591" spans="1:10">
      <c r="A591" s="145"/>
      <c r="B591" s="146"/>
      <c r="C591" s="145"/>
      <c r="D591" s="145"/>
      <c r="E591" s="145"/>
      <c r="F591" s="145"/>
      <c r="G591" s="141" t="str">
        <f t="shared" ca="1" si="35"/>
        <v>hi</v>
      </c>
      <c r="H591" s="141">
        <f t="shared" si="36"/>
        <v>0</v>
      </c>
      <c r="I591" s="141">
        <f t="shared" ca="1" si="37"/>
        <v>0</v>
      </c>
      <c r="J591" s="141">
        <f t="shared" ca="1" si="38"/>
        <v>0</v>
      </c>
    </row>
    <row r="592" spans="1:10">
      <c r="A592" s="145"/>
      <c r="B592" s="146"/>
      <c r="C592" s="145"/>
      <c r="D592" s="145"/>
      <c r="E592" s="145"/>
      <c r="F592" s="145"/>
      <c r="G592" s="141" t="str">
        <f t="shared" ca="1" si="35"/>
        <v>hi</v>
      </c>
      <c r="H592" s="141">
        <f t="shared" si="36"/>
        <v>0</v>
      </c>
      <c r="I592" s="141">
        <f t="shared" ca="1" si="37"/>
        <v>0</v>
      </c>
      <c r="J592" s="141">
        <f t="shared" ca="1" si="38"/>
        <v>0</v>
      </c>
    </row>
    <row r="593" spans="1:10">
      <c r="A593" s="145"/>
      <c r="B593" s="146"/>
      <c r="C593" s="145"/>
      <c r="D593" s="145"/>
      <c r="E593" s="145"/>
      <c r="F593" s="145"/>
      <c r="G593" s="141" t="str">
        <f t="shared" ca="1" si="35"/>
        <v>hi</v>
      </c>
      <c r="H593" s="141">
        <f t="shared" si="36"/>
        <v>0</v>
      </c>
      <c r="I593" s="141">
        <f t="shared" ca="1" si="37"/>
        <v>0</v>
      </c>
      <c r="J593" s="141">
        <f t="shared" ca="1" si="38"/>
        <v>0</v>
      </c>
    </row>
    <row r="594" spans="1:10">
      <c r="A594" s="145"/>
      <c r="B594" s="146"/>
      <c r="C594" s="145"/>
      <c r="D594" s="145"/>
      <c r="E594" s="145"/>
      <c r="F594" s="145"/>
      <c r="G594" s="141" t="str">
        <f t="shared" ca="1" si="35"/>
        <v>hi</v>
      </c>
      <c r="H594" s="141">
        <f t="shared" si="36"/>
        <v>0</v>
      </c>
      <c r="I594" s="141">
        <f t="shared" ca="1" si="37"/>
        <v>0</v>
      </c>
      <c r="J594" s="141">
        <f t="shared" ca="1" si="38"/>
        <v>0</v>
      </c>
    </row>
    <row r="595" spans="1:10">
      <c r="A595" s="145"/>
      <c r="B595" s="146"/>
      <c r="C595" s="145"/>
      <c r="D595" s="145"/>
      <c r="E595" s="145"/>
      <c r="F595" s="145"/>
      <c r="G595" s="141" t="str">
        <f t="shared" ca="1" si="35"/>
        <v>hi</v>
      </c>
      <c r="H595" s="141">
        <f t="shared" si="36"/>
        <v>0</v>
      </c>
      <c r="I595" s="141">
        <f t="shared" ca="1" si="37"/>
        <v>0</v>
      </c>
      <c r="J595" s="141">
        <f t="shared" ca="1" si="38"/>
        <v>0</v>
      </c>
    </row>
    <row r="596" spans="1:10">
      <c r="A596" s="145"/>
      <c r="B596" s="146"/>
      <c r="C596" s="145"/>
      <c r="D596" s="145"/>
      <c r="E596" s="145"/>
      <c r="F596" s="145"/>
      <c r="G596" s="141" t="str">
        <f t="shared" ca="1" si="35"/>
        <v>hi</v>
      </c>
      <c r="H596" s="141">
        <f t="shared" si="36"/>
        <v>0</v>
      </c>
      <c r="I596" s="141">
        <f t="shared" ca="1" si="37"/>
        <v>0</v>
      </c>
      <c r="J596" s="141">
        <f t="shared" ca="1" si="38"/>
        <v>0</v>
      </c>
    </row>
    <row r="597" spans="1:10">
      <c r="A597" s="145"/>
      <c r="B597" s="146"/>
      <c r="C597" s="145"/>
      <c r="D597" s="145"/>
      <c r="E597" s="145"/>
      <c r="F597" s="145"/>
      <c r="G597" s="141" t="str">
        <f t="shared" ca="1" si="35"/>
        <v>hi</v>
      </c>
      <c r="H597" s="141">
        <f t="shared" si="36"/>
        <v>0</v>
      </c>
      <c r="I597" s="141">
        <f t="shared" ca="1" si="37"/>
        <v>0</v>
      </c>
      <c r="J597" s="141">
        <f t="shared" ca="1" si="38"/>
        <v>0</v>
      </c>
    </row>
    <row r="598" spans="1:10">
      <c r="A598" s="145"/>
      <c r="B598" s="146"/>
      <c r="C598" s="145"/>
      <c r="D598" s="145"/>
      <c r="E598" s="145"/>
      <c r="F598" s="145"/>
      <c r="G598" s="141" t="str">
        <f t="shared" ca="1" si="35"/>
        <v>hi</v>
      </c>
      <c r="H598" s="141">
        <f t="shared" si="36"/>
        <v>0</v>
      </c>
      <c r="I598" s="141">
        <f t="shared" ca="1" si="37"/>
        <v>0</v>
      </c>
      <c r="J598" s="141">
        <f t="shared" ca="1" si="38"/>
        <v>0</v>
      </c>
    </row>
    <row r="599" spans="1:10">
      <c r="A599" s="145"/>
      <c r="B599" s="146"/>
      <c r="C599" s="145"/>
      <c r="D599" s="145"/>
      <c r="E599" s="145"/>
      <c r="F599" s="145"/>
      <c r="G599" s="141" t="str">
        <f t="shared" ca="1" si="35"/>
        <v>hi</v>
      </c>
      <c r="H599" s="141">
        <f t="shared" si="36"/>
        <v>0</v>
      </c>
      <c r="I599" s="141">
        <f t="shared" ca="1" si="37"/>
        <v>0</v>
      </c>
      <c r="J599" s="141">
        <f t="shared" ca="1" si="38"/>
        <v>0</v>
      </c>
    </row>
    <row r="600" spans="1:10">
      <c r="A600" s="145"/>
      <c r="B600" s="146"/>
      <c r="C600" s="145"/>
      <c r="D600" s="145"/>
      <c r="E600" s="145"/>
      <c r="F600" s="145"/>
      <c r="G600" s="141" t="str">
        <f t="shared" ca="1" si="35"/>
        <v>hi</v>
      </c>
      <c r="H600" s="141">
        <f t="shared" si="36"/>
        <v>0</v>
      </c>
      <c r="I600" s="141">
        <f t="shared" ca="1" si="37"/>
        <v>0</v>
      </c>
      <c r="J600" s="141">
        <f t="shared" ca="1" si="38"/>
        <v>0</v>
      </c>
    </row>
    <row r="601" spans="1:10">
      <c r="A601" s="145"/>
      <c r="B601" s="146"/>
      <c r="C601" s="145"/>
      <c r="D601" s="145"/>
      <c r="E601" s="145"/>
      <c r="F601" s="145"/>
      <c r="G601" s="141" t="str">
        <f t="shared" ca="1" si="35"/>
        <v>hi</v>
      </c>
      <c r="H601" s="141">
        <f t="shared" si="36"/>
        <v>0</v>
      </c>
      <c r="I601" s="141">
        <f t="shared" ca="1" si="37"/>
        <v>0</v>
      </c>
      <c r="J601" s="141">
        <f t="shared" ca="1" si="38"/>
        <v>0</v>
      </c>
    </row>
    <row r="602" spans="1:10">
      <c r="A602" s="145"/>
      <c r="B602" s="146"/>
      <c r="C602" s="145"/>
      <c r="D602" s="145"/>
      <c r="E602" s="145"/>
      <c r="F602" s="145"/>
      <c r="G602" s="141" t="str">
        <f t="shared" ca="1" si="35"/>
        <v>hi</v>
      </c>
      <c r="H602" s="141">
        <f t="shared" si="36"/>
        <v>0</v>
      </c>
      <c r="I602" s="141">
        <f t="shared" ca="1" si="37"/>
        <v>0</v>
      </c>
      <c r="J602" s="141">
        <f t="shared" ca="1" si="38"/>
        <v>0</v>
      </c>
    </row>
    <row r="603" spans="1:10">
      <c r="A603" s="145"/>
      <c r="B603" s="146"/>
      <c r="C603" s="145"/>
      <c r="D603" s="145"/>
      <c r="E603" s="145"/>
      <c r="F603" s="145"/>
      <c r="G603" s="141" t="str">
        <f t="shared" ca="1" si="35"/>
        <v>hi</v>
      </c>
      <c r="H603" s="141">
        <f t="shared" si="36"/>
        <v>0</v>
      </c>
      <c r="I603" s="141">
        <f t="shared" ca="1" si="37"/>
        <v>0</v>
      </c>
      <c r="J603" s="141">
        <f t="shared" ca="1" si="38"/>
        <v>0</v>
      </c>
    </row>
    <row r="604" spans="1:10">
      <c r="A604" s="145"/>
      <c r="B604" s="146"/>
      <c r="C604" s="145"/>
      <c r="D604" s="145"/>
      <c r="E604" s="145"/>
      <c r="F604" s="145"/>
      <c r="G604" s="141" t="str">
        <f t="shared" ca="1" si="35"/>
        <v>hi</v>
      </c>
      <c r="H604" s="141">
        <f t="shared" si="36"/>
        <v>0</v>
      </c>
      <c r="I604" s="141">
        <f t="shared" ca="1" si="37"/>
        <v>0</v>
      </c>
      <c r="J604" s="141">
        <f t="shared" ca="1" si="38"/>
        <v>0</v>
      </c>
    </row>
    <row r="605" spans="1:10">
      <c r="A605" s="145"/>
      <c r="B605" s="146"/>
      <c r="C605" s="145"/>
      <c r="D605" s="145"/>
      <c r="E605" s="145"/>
      <c r="F605" s="145"/>
      <c r="G605" s="141" t="str">
        <f t="shared" ca="1" si="35"/>
        <v>hi</v>
      </c>
      <c r="H605" s="141">
        <f t="shared" si="36"/>
        <v>0</v>
      </c>
      <c r="I605" s="141">
        <f t="shared" ca="1" si="37"/>
        <v>0</v>
      </c>
      <c r="J605" s="141">
        <f t="shared" ca="1" si="38"/>
        <v>0</v>
      </c>
    </row>
    <row r="606" spans="1:10">
      <c r="A606" s="145"/>
      <c r="B606" s="146"/>
      <c r="C606" s="145"/>
      <c r="D606" s="145"/>
      <c r="E606" s="145"/>
      <c r="F606" s="145"/>
      <c r="G606" s="141" t="str">
        <f t="shared" ca="1" si="35"/>
        <v>hi</v>
      </c>
      <c r="H606" s="141">
        <f t="shared" si="36"/>
        <v>0</v>
      </c>
      <c r="I606" s="141">
        <f t="shared" ca="1" si="37"/>
        <v>0</v>
      </c>
      <c r="J606" s="141">
        <f t="shared" ca="1" si="38"/>
        <v>0</v>
      </c>
    </row>
    <row r="607" spans="1:10">
      <c r="A607" s="145"/>
      <c r="B607" s="146"/>
      <c r="C607" s="145"/>
      <c r="D607" s="145"/>
      <c r="E607" s="145"/>
      <c r="F607" s="145"/>
      <c r="G607" s="141" t="str">
        <f t="shared" ca="1" si="35"/>
        <v>hi</v>
      </c>
      <c r="H607" s="141">
        <f t="shared" si="36"/>
        <v>0</v>
      </c>
      <c r="I607" s="141">
        <f t="shared" ca="1" si="37"/>
        <v>0</v>
      </c>
      <c r="J607" s="141">
        <f t="shared" ca="1" si="38"/>
        <v>0</v>
      </c>
    </row>
    <row r="608" spans="1:10">
      <c r="A608" s="145"/>
      <c r="B608" s="146"/>
      <c r="C608" s="145"/>
      <c r="D608" s="145"/>
      <c r="E608" s="145"/>
      <c r="F608" s="145"/>
      <c r="G608" s="141" t="str">
        <f t="shared" ca="1" si="35"/>
        <v>hi</v>
      </c>
      <c r="H608" s="141">
        <f t="shared" si="36"/>
        <v>0</v>
      </c>
      <c r="I608" s="141">
        <f t="shared" ca="1" si="37"/>
        <v>0</v>
      </c>
      <c r="J608" s="141">
        <f t="shared" ca="1" si="38"/>
        <v>0</v>
      </c>
    </row>
    <row r="609" spans="1:10">
      <c r="A609" s="145"/>
      <c r="B609" s="146"/>
      <c r="C609" s="145"/>
      <c r="D609" s="145"/>
      <c r="E609" s="145"/>
      <c r="F609" s="145"/>
      <c r="G609" s="141" t="str">
        <f t="shared" ca="1" si="35"/>
        <v>hi</v>
      </c>
      <c r="H609" s="141">
        <f t="shared" si="36"/>
        <v>0</v>
      </c>
      <c r="I609" s="141">
        <f t="shared" ca="1" si="37"/>
        <v>0</v>
      </c>
      <c r="J609" s="141">
        <f t="shared" ca="1" si="38"/>
        <v>0</v>
      </c>
    </row>
    <row r="610" spans="1:10">
      <c r="A610" s="145"/>
      <c r="B610" s="146"/>
      <c r="C610" s="145"/>
      <c r="D610" s="145"/>
      <c r="E610" s="145"/>
      <c r="F610" s="145"/>
      <c r="G610" s="141" t="str">
        <f t="shared" ca="1" si="35"/>
        <v>hi</v>
      </c>
      <c r="H610" s="141">
        <f t="shared" si="36"/>
        <v>0</v>
      </c>
      <c r="I610" s="141">
        <f t="shared" ca="1" si="37"/>
        <v>0</v>
      </c>
      <c r="J610" s="141">
        <f t="shared" ca="1" si="38"/>
        <v>0</v>
      </c>
    </row>
    <row r="611" spans="1:10">
      <c r="A611" s="145"/>
      <c r="B611" s="146"/>
      <c r="C611" s="145"/>
      <c r="D611" s="145"/>
      <c r="E611" s="145"/>
      <c r="F611" s="145"/>
      <c r="G611" s="141" t="str">
        <f t="shared" ca="1" si="35"/>
        <v>hi</v>
      </c>
      <c r="H611" s="141">
        <f t="shared" si="36"/>
        <v>0</v>
      </c>
      <c r="I611" s="141">
        <f t="shared" ca="1" si="37"/>
        <v>0</v>
      </c>
      <c r="J611" s="141">
        <f t="shared" ca="1" si="38"/>
        <v>0</v>
      </c>
    </row>
    <row r="612" spans="1:10">
      <c r="A612" s="145"/>
      <c r="B612" s="146"/>
      <c r="C612" s="145"/>
      <c r="D612" s="145"/>
      <c r="E612" s="145"/>
      <c r="F612" s="145"/>
      <c r="G612" s="141" t="str">
        <f t="shared" ca="1" si="35"/>
        <v>hi</v>
      </c>
      <c r="H612" s="141">
        <f t="shared" si="36"/>
        <v>0</v>
      </c>
      <c r="I612" s="141">
        <f t="shared" ca="1" si="37"/>
        <v>0</v>
      </c>
      <c r="J612" s="141">
        <f t="shared" ca="1" si="38"/>
        <v>0</v>
      </c>
    </row>
    <row r="613" spans="1:10">
      <c r="A613" s="145"/>
      <c r="B613" s="146"/>
      <c r="C613" s="145"/>
      <c r="D613" s="145"/>
      <c r="E613" s="145"/>
      <c r="F613" s="145"/>
      <c r="G613" s="141" t="str">
        <f t="shared" ca="1" si="35"/>
        <v>hi</v>
      </c>
      <c r="H613" s="141">
        <f t="shared" si="36"/>
        <v>0</v>
      </c>
      <c r="I613" s="141">
        <f t="shared" ca="1" si="37"/>
        <v>0</v>
      </c>
      <c r="J613" s="141">
        <f t="shared" ca="1" si="38"/>
        <v>0</v>
      </c>
    </row>
    <row r="614" spans="1:10">
      <c r="A614" s="145"/>
      <c r="B614" s="146"/>
      <c r="C614" s="145"/>
      <c r="D614" s="145"/>
      <c r="E614" s="145"/>
      <c r="F614" s="145"/>
      <c r="G614" s="141" t="str">
        <f t="shared" ca="1" si="35"/>
        <v>hi</v>
      </c>
      <c r="H614" s="141">
        <f t="shared" si="36"/>
        <v>0</v>
      </c>
      <c r="I614" s="141">
        <f t="shared" ca="1" si="37"/>
        <v>0</v>
      </c>
      <c r="J614" s="141">
        <f t="shared" ca="1" si="38"/>
        <v>0</v>
      </c>
    </row>
    <row r="615" spans="1:10">
      <c r="A615" s="145"/>
      <c r="B615" s="146"/>
      <c r="C615" s="145"/>
      <c r="D615" s="145"/>
      <c r="E615" s="145"/>
      <c r="F615" s="145"/>
      <c r="G615" s="141" t="str">
        <f t="shared" ca="1" si="35"/>
        <v>hi</v>
      </c>
      <c r="H615" s="141">
        <f t="shared" si="36"/>
        <v>0</v>
      </c>
      <c r="I615" s="141">
        <f t="shared" ca="1" si="37"/>
        <v>0</v>
      </c>
      <c r="J615" s="141">
        <f t="shared" ca="1" si="38"/>
        <v>0</v>
      </c>
    </row>
    <row r="616" spans="1:10">
      <c r="A616" s="145"/>
      <c r="B616" s="146"/>
      <c r="C616" s="145"/>
      <c r="D616" s="145"/>
      <c r="E616" s="145"/>
      <c r="F616" s="145"/>
      <c r="G616" s="141" t="str">
        <f t="shared" ca="1" si="35"/>
        <v>hi</v>
      </c>
      <c r="H616" s="141">
        <f t="shared" si="36"/>
        <v>0</v>
      </c>
      <c r="I616" s="141">
        <f t="shared" ca="1" si="37"/>
        <v>0</v>
      </c>
      <c r="J616" s="141">
        <f t="shared" ca="1" si="38"/>
        <v>0</v>
      </c>
    </row>
    <row r="617" spans="1:10">
      <c r="A617" s="145"/>
      <c r="B617" s="146"/>
      <c r="C617" s="145"/>
      <c r="D617" s="145"/>
      <c r="E617" s="145"/>
      <c r="F617" s="145"/>
      <c r="G617" s="141" t="str">
        <f t="shared" ca="1" si="35"/>
        <v>hi</v>
      </c>
      <c r="H617" s="141">
        <f t="shared" si="36"/>
        <v>0</v>
      </c>
      <c r="I617" s="141">
        <f t="shared" ca="1" si="37"/>
        <v>0</v>
      </c>
      <c r="J617" s="141">
        <f t="shared" ca="1" si="38"/>
        <v>0</v>
      </c>
    </row>
    <row r="618" spans="1:10">
      <c r="A618" s="145"/>
      <c r="B618" s="146"/>
      <c r="C618" s="145"/>
      <c r="D618" s="145"/>
      <c r="E618" s="145"/>
      <c r="F618" s="145"/>
      <c r="G618" s="141" t="str">
        <f t="shared" ca="1" si="35"/>
        <v>hi</v>
      </c>
      <c r="H618" s="141">
        <f t="shared" si="36"/>
        <v>0</v>
      </c>
      <c r="I618" s="141">
        <f t="shared" ca="1" si="37"/>
        <v>0</v>
      </c>
      <c r="J618" s="141">
        <f t="shared" ca="1" si="38"/>
        <v>0</v>
      </c>
    </row>
    <row r="619" spans="1:10">
      <c r="A619" s="145"/>
      <c r="B619" s="146"/>
      <c r="C619" s="145"/>
      <c r="D619" s="145"/>
      <c r="E619" s="145"/>
      <c r="F619" s="145"/>
      <c r="G619" s="141" t="str">
        <f t="shared" ca="1" si="35"/>
        <v>hi</v>
      </c>
      <c r="H619" s="141">
        <f t="shared" si="36"/>
        <v>0</v>
      </c>
      <c r="I619" s="141">
        <f t="shared" ca="1" si="37"/>
        <v>0</v>
      </c>
      <c r="J619" s="141">
        <f t="shared" ca="1" si="38"/>
        <v>0</v>
      </c>
    </row>
    <row r="620" spans="1:10">
      <c r="A620" s="145"/>
      <c r="B620" s="146"/>
      <c r="C620" s="145"/>
      <c r="D620" s="145"/>
      <c r="E620" s="145"/>
      <c r="F620" s="145"/>
      <c r="G620" s="141" t="str">
        <f t="shared" ca="1" si="35"/>
        <v>hi</v>
      </c>
      <c r="H620" s="141">
        <f t="shared" si="36"/>
        <v>0</v>
      </c>
      <c r="I620" s="141">
        <f t="shared" ca="1" si="37"/>
        <v>0</v>
      </c>
      <c r="J620" s="141">
        <f t="shared" ca="1" si="38"/>
        <v>0</v>
      </c>
    </row>
    <row r="621" spans="1:10">
      <c r="A621" s="145"/>
      <c r="B621" s="146"/>
      <c r="C621" s="145"/>
      <c r="D621" s="145"/>
      <c r="E621" s="145"/>
      <c r="F621" s="145"/>
      <c r="G621" s="141" t="str">
        <f t="shared" ca="1" si="35"/>
        <v>hi</v>
      </c>
      <c r="H621" s="141">
        <f t="shared" si="36"/>
        <v>0</v>
      </c>
      <c r="I621" s="141">
        <f t="shared" ca="1" si="37"/>
        <v>0</v>
      </c>
      <c r="J621" s="141">
        <f t="shared" ca="1" si="38"/>
        <v>0</v>
      </c>
    </row>
    <row r="622" spans="1:10">
      <c r="A622" s="145"/>
      <c r="B622" s="146"/>
      <c r="C622" s="145"/>
      <c r="D622" s="145"/>
      <c r="E622" s="145"/>
      <c r="F622" s="145"/>
      <c r="G622" s="141" t="str">
        <f t="shared" ca="1" si="35"/>
        <v>hi</v>
      </c>
      <c r="H622" s="141">
        <f t="shared" si="36"/>
        <v>0</v>
      </c>
      <c r="I622" s="141">
        <f t="shared" ca="1" si="37"/>
        <v>0</v>
      </c>
      <c r="J622" s="141">
        <f t="shared" ca="1" si="38"/>
        <v>0</v>
      </c>
    </row>
    <row r="623" spans="1:10">
      <c r="A623" s="145"/>
      <c r="B623" s="146"/>
      <c r="C623" s="145"/>
      <c r="D623" s="145"/>
      <c r="E623" s="145"/>
      <c r="F623" s="145"/>
      <c r="G623" s="141" t="str">
        <f t="shared" ca="1" si="35"/>
        <v>hi</v>
      </c>
      <c r="H623" s="141">
        <f t="shared" si="36"/>
        <v>0</v>
      </c>
      <c r="I623" s="141">
        <f t="shared" ca="1" si="37"/>
        <v>0</v>
      </c>
      <c r="J623" s="141">
        <f t="shared" ca="1" si="38"/>
        <v>0</v>
      </c>
    </row>
    <row r="624" spans="1:10">
      <c r="A624" s="145"/>
      <c r="B624" s="146"/>
      <c r="C624" s="145"/>
      <c r="D624" s="145"/>
      <c r="E624" s="145"/>
      <c r="F624" s="145"/>
      <c r="G624" s="141" t="str">
        <f t="shared" ca="1" si="35"/>
        <v>hi</v>
      </c>
      <c r="H624" s="141">
        <f t="shared" si="36"/>
        <v>0</v>
      </c>
      <c r="I624" s="141">
        <f t="shared" ca="1" si="37"/>
        <v>0</v>
      </c>
      <c r="J624" s="141">
        <f t="shared" ca="1" si="38"/>
        <v>0</v>
      </c>
    </row>
    <row r="625" spans="1:10">
      <c r="A625" s="145"/>
      <c r="B625" s="146"/>
      <c r="C625" s="145"/>
      <c r="D625" s="145"/>
      <c r="E625" s="145"/>
      <c r="F625" s="145"/>
      <c r="G625" s="141" t="str">
        <f t="shared" ca="1" si="35"/>
        <v>hi</v>
      </c>
      <c r="H625" s="141">
        <f t="shared" si="36"/>
        <v>0</v>
      </c>
      <c r="I625" s="141">
        <f t="shared" ca="1" si="37"/>
        <v>0</v>
      </c>
      <c r="J625" s="141">
        <f t="shared" ca="1" si="38"/>
        <v>0</v>
      </c>
    </row>
    <row r="626" spans="1:10">
      <c r="A626" s="145"/>
      <c r="B626" s="146"/>
      <c r="C626" s="145"/>
      <c r="D626" s="145"/>
      <c r="E626" s="145"/>
      <c r="F626" s="145"/>
      <c r="G626" s="141" t="str">
        <f t="shared" ca="1" si="35"/>
        <v>hi</v>
      </c>
      <c r="H626" s="141">
        <f t="shared" si="36"/>
        <v>0</v>
      </c>
      <c r="I626" s="141">
        <f t="shared" ca="1" si="37"/>
        <v>0</v>
      </c>
      <c r="J626" s="141">
        <f t="shared" ca="1" si="38"/>
        <v>0</v>
      </c>
    </row>
    <row r="627" spans="1:10">
      <c r="A627" s="145"/>
      <c r="B627" s="146"/>
      <c r="C627" s="145"/>
      <c r="D627" s="145"/>
      <c r="E627" s="145"/>
      <c r="F627" s="145"/>
      <c r="G627" s="141" t="str">
        <f t="shared" ca="1" si="35"/>
        <v>hi</v>
      </c>
      <c r="H627" s="141">
        <f t="shared" si="36"/>
        <v>0</v>
      </c>
      <c r="I627" s="141">
        <f t="shared" ca="1" si="37"/>
        <v>0</v>
      </c>
      <c r="J627" s="141">
        <f t="shared" ca="1" si="38"/>
        <v>0</v>
      </c>
    </row>
    <row r="628" spans="1:10">
      <c r="A628" s="145"/>
      <c r="B628" s="146"/>
      <c r="C628" s="145"/>
      <c r="D628" s="145"/>
      <c r="E628" s="145"/>
      <c r="F628" s="145"/>
      <c r="G628" s="141" t="str">
        <f t="shared" ca="1" si="35"/>
        <v>hi</v>
      </c>
      <c r="H628" s="141">
        <f t="shared" si="36"/>
        <v>0</v>
      </c>
      <c r="I628" s="141">
        <f t="shared" ca="1" si="37"/>
        <v>0</v>
      </c>
      <c r="J628" s="141">
        <f t="shared" ca="1" si="38"/>
        <v>0</v>
      </c>
    </row>
    <row r="629" spans="1:10">
      <c r="A629" s="145"/>
      <c r="B629" s="146"/>
      <c r="C629" s="145"/>
      <c r="D629" s="145"/>
      <c r="E629" s="145"/>
      <c r="F629" s="145"/>
      <c r="G629" s="141" t="str">
        <f t="shared" ca="1" si="35"/>
        <v>hi</v>
      </c>
      <c r="H629" s="141">
        <f t="shared" si="36"/>
        <v>0</v>
      </c>
      <c r="I629" s="141">
        <f t="shared" ca="1" si="37"/>
        <v>0</v>
      </c>
      <c r="J629" s="141">
        <f t="shared" ca="1" si="38"/>
        <v>0</v>
      </c>
    </row>
    <row r="630" spans="1:10">
      <c r="A630" s="145"/>
      <c r="B630" s="146"/>
      <c r="C630" s="145"/>
      <c r="D630" s="145"/>
      <c r="E630" s="145"/>
      <c r="F630" s="145"/>
      <c r="G630" s="141" t="str">
        <f t="shared" ca="1" si="35"/>
        <v>hi</v>
      </c>
      <c r="H630" s="141">
        <f t="shared" si="36"/>
        <v>0</v>
      </c>
      <c r="I630" s="141">
        <f t="shared" ca="1" si="37"/>
        <v>0</v>
      </c>
      <c r="J630" s="141">
        <f t="shared" ca="1" si="38"/>
        <v>0</v>
      </c>
    </row>
    <row r="631" spans="1:10">
      <c r="A631" s="145"/>
      <c r="B631" s="146"/>
      <c r="C631" s="145"/>
      <c r="D631" s="145"/>
      <c r="E631" s="145"/>
      <c r="F631" s="145"/>
      <c r="G631" s="141" t="str">
        <f t="shared" ca="1" si="35"/>
        <v>hi</v>
      </c>
      <c r="H631" s="141">
        <f t="shared" si="36"/>
        <v>0</v>
      </c>
      <c r="I631" s="141">
        <f t="shared" ca="1" si="37"/>
        <v>0</v>
      </c>
      <c r="J631" s="141">
        <f t="shared" ca="1" si="38"/>
        <v>0</v>
      </c>
    </row>
    <row r="632" spans="1:10">
      <c r="A632" s="145"/>
      <c r="B632" s="146"/>
      <c r="C632" s="145"/>
      <c r="D632" s="145"/>
      <c r="E632" s="145"/>
      <c r="F632" s="145"/>
      <c r="G632" s="141" t="str">
        <f t="shared" ca="1" si="35"/>
        <v>hi</v>
      </c>
      <c r="H632" s="141">
        <f t="shared" si="36"/>
        <v>0</v>
      </c>
      <c r="I632" s="141">
        <f t="shared" ca="1" si="37"/>
        <v>0</v>
      </c>
      <c r="J632" s="141">
        <f t="shared" ca="1" si="38"/>
        <v>0</v>
      </c>
    </row>
    <row r="633" spans="1:10">
      <c r="A633" s="145"/>
      <c r="B633" s="146"/>
      <c r="C633" s="145"/>
      <c r="D633" s="145"/>
      <c r="E633" s="145"/>
      <c r="F633" s="145"/>
      <c r="G633" s="141" t="str">
        <f t="shared" ca="1" si="35"/>
        <v>hi</v>
      </c>
      <c r="H633" s="141">
        <f t="shared" si="36"/>
        <v>0</v>
      </c>
      <c r="I633" s="141">
        <f t="shared" ca="1" si="37"/>
        <v>0</v>
      </c>
      <c r="J633" s="141">
        <f t="shared" ca="1" si="38"/>
        <v>0</v>
      </c>
    </row>
    <row r="634" spans="1:10">
      <c r="A634" s="145"/>
      <c r="B634" s="146"/>
      <c r="C634" s="145"/>
      <c r="D634" s="145"/>
      <c r="E634" s="145"/>
      <c r="F634" s="145"/>
      <c r="G634" s="141" t="str">
        <f t="shared" ca="1" si="35"/>
        <v>hi</v>
      </c>
      <c r="H634" s="141">
        <f t="shared" si="36"/>
        <v>0</v>
      </c>
      <c r="I634" s="141">
        <f t="shared" ca="1" si="37"/>
        <v>0</v>
      </c>
      <c r="J634" s="141">
        <f t="shared" ca="1" si="38"/>
        <v>0</v>
      </c>
    </row>
    <row r="635" spans="1:10">
      <c r="A635" s="145"/>
      <c r="B635" s="146"/>
      <c r="C635" s="145"/>
      <c r="D635" s="145"/>
      <c r="E635" s="145"/>
      <c r="F635" s="145"/>
      <c r="G635" s="141" t="str">
        <f t="shared" ca="1" si="35"/>
        <v>hi</v>
      </c>
      <c r="H635" s="141">
        <f t="shared" si="36"/>
        <v>0</v>
      </c>
      <c r="I635" s="141">
        <f t="shared" ca="1" si="37"/>
        <v>0</v>
      </c>
      <c r="J635" s="141">
        <f t="shared" ca="1" si="38"/>
        <v>0</v>
      </c>
    </row>
    <row r="636" spans="1:10">
      <c r="A636" s="145"/>
      <c r="B636" s="146"/>
      <c r="C636" s="145"/>
      <c r="D636" s="145"/>
      <c r="E636" s="145"/>
      <c r="F636" s="145"/>
      <c r="G636" s="141" t="str">
        <f t="shared" ca="1" si="35"/>
        <v>hi</v>
      </c>
      <c r="H636" s="141">
        <f t="shared" si="36"/>
        <v>0</v>
      </c>
      <c r="I636" s="141">
        <f t="shared" ca="1" si="37"/>
        <v>0</v>
      </c>
      <c r="J636" s="141">
        <f t="shared" ca="1" si="38"/>
        <v>0</v>
      </c>
    </row>
    <row r="637" spans="1:10">
      <c r="A637" s="145"/>
      <c r="B637" s="146"/>
      <c r="C637" s="145"/>
      <c r="D637" s="145"/>
      <c r="E637" s="145"/>
      <c r="F637" s="145"/>
      <c r="G637" s="141" t="str">
        <f t="shared" ca="1" si="35"/>
        <v>hi</v>
      </c>
      <c r="H637" s="141">
        <f t="shared" si="36"/>
        <v>0</v>
      </c>
      <c r="I637" s="141">
        <f t="shared" ca="1" si="37"/>
        <v>0</v>
      </c>
      <c r="J637" s="141">
        <f t="shared" ca="1" si="38"/>
        <v>0</v>
      </c>
    </row>
    <row r="638" spans="1:10">
      <c r="A638" s="145"/>
      <c r="B638" s="146"/>
      <c r="C638" s="145"/>
      <c r="D638" s="145"/>
      <c r="E638" s="145"/>
      <c r="F638" s="145"/>
      <c r="G638" s="141" t="str">
        <f t="shared" ca="1" si="35"/>
        <v>hi</v>
      </c>
      <c r="H638" s="141">
        <f t="shared" si="36"/>
        <v>0</v>
      </c>
      <c r="I638" s="141">
        <f t="shared" ca="1" si="37"/>
        <v>0</v>
      </c>
      <c r="J638" s="141">
        <f t="shared" ca="1" si="38"/>
        <v>0</v>
      </c>
    </row>
    <row r="639" spans="1:10">
      <c r="A639" s="145"/>
      <c r="B639" s="146"/>
      <c r="C639" s="145"/>
      <c r="D639" s="145"/>
      <c r="E639" s="145"/>
      <c r="F639" s="145"/>
      <c r="G639" s="141" t="str">
        <f t="shared" ca="1" si="35"/>
        <v>hi</v>
      </c>
      <c r="H639" s="141">
        <f t="shared" si="36"/>
        <v>0</v>
      </c>
      <c r="I639" s="141">
        <f t="shared" ca="1" si="37"/>
        <v>0</v>
      </c>
      <c r="J639" s="141">
        <f t="shared" ca="1" si="38"/>
        <v>0</v>
      </c>
    </row>
    <row r="640" spans="1:10">
      <c r="A640" s="145"/>
      <c r="B640" s="146"/>
      <c r="C640" s="145"/>
      <c r="D640" s="145"/>
      <c r="E640" s="145"/>
      <c r="F640" s="145"/>
      <c r="G640" s="141" t="str">
        <f t="shared" ca="1" si="35"/>
        <v>hi</v>
      </c>
      <c r="H640" s="141">
        <f t="shared" si="36"/>
        <v>0</v>
      </c>
      <c r="I640" s="141">
        <f t="shared" ca="1" si="37"/>
        <v>0</v>
      </c>
      <c r="J640" s="141">
        <f t="shared" ca="1" si="38"/>
        <v>0</v>
      </c>
    </row>
    <row r="641" spans="1:10">
      <c r="A641" s="145"/>
      <c r="B641" s="146"/>
      <c r="C641" s="145"/>
      <c r="D641" s="145"/>
      <c r="E641" s="145"/>
      <c r="F641" s="145"/>
      <c r="G641" s="141" t="str">
        <f t="shared" ca="1" si="35"/>
        <v>hi</v>
      </c>
      <c r="H641" s="141">
        <f t="shared" si="36"/>
        <v>0</v>
      </c>
      <c r="I641" s="141">
        <f t="shared" ca="1" si="37"/>
        <v>0</v>
      </c>
      <c r="J641" s="141">
        <f t="shared" ca="1" si="38"/>
        <v>0</v>
      </c>
    </row>
    <row r="642" spans="1:10">
      <c r="A642" s="145"/>
      <c r="B642" s="146"/>
      <c r="C642" s="145"/>
      <c r="D642" s="145"/>
      <c r="E642" s="145"/>
      <c r="F642" s="145"/>
      <c r="G642" s="141" t="str">
        <f t="shared" ca="1" si="35"/>
        <v>hi</v>
      </c>
      <c r="H642" s="141">
        <f t="shared" si="36"/>
        <v>0</v>
      </c>
      <c r="I642" s="141">
        <f t="shared" ca="1" si="37"/>
        <v>0</v>
      </c>
      <c r="J642" s="141">
        <f t="shared" ca="1" si="38"/>
        <v>0</v>
      </c>
    </row>
    <row r="643" spans="1:10">
      <c r="A643" s="145"/>
      <c r="B643" s="146"/>
      <c r="C643" s="145"/>
      <c r="D643" s="145"/>
      <c r="E643" s="145"/>
      <c r="F643" s="145"/>
      <c r="G643" s="141" t="str">
        <f t="shared" ca="1" si="35"/>
        <v>hi</v>
      </c>
      <c r="H643" s="141">
        <f t="shared" si="36"/>
        <v>0</v>
      </c>
      <c r="I643" s="141">
        <f t="shared" ca="1" si="37"/>
        <v>0</v>
      </c>
      <c r="J643" s="141">
        <f t="shared" ca="1" si="38"/>
        <v>0</v>
      </c>
    </row>
    <row r="644" spans="1:10">
      <c r="A644" s="145"/>
      <c r="B644" s="146"/>
      <c r="C644" s="145"/>
      <c r="D644" s="145"/>
      <c r="E644" s="145"/>
      <c r="F644" s="145"/>
      <c r="G644" s="141" t="str">
        <f t="shared" ca="1" si="35"/>
        <v>hi</v>
      </c>
      <c r="H644" s="141">
        <f t="shared" si="36"/>
        <v>0</v>
      </c>
      <c r="I644" s="141">
        <f t="shared" ca="1" si="37"/>
        <v>0</v>
      </c>
      <c r="J644" s="141">
        <f t="shared" ca="1" si="38"/>
        <v>0</v>
      </c>
    </row>
    <row r="645" spans="1:10">
      <c r="A645" s="145"/>
      <c r="B645" s="146"/>
      <c r="C645" s="145"/>
      <c r="D645" s="145"/>
      <c r="E645" s="145"/>
      <c r="F645" s="145"/>
      <c r="G645" s="141" t="str">
        <f t="shared" ca="1" si="35"/>
        <v>hi</v>
      </c>
      <c r="H645" s="141">
        <f t="shared" si="36"/>
        <v>0</v>
      </c>
      <c r="I645" s="141">
        <f t="shared" ca="1" si="37"/>
        <v>0</v>
      </c>
      <c r="J645" s="141">
        <f t="shared" ca="1" si="38"/>
        <v>0</v>
      </c>
    </row>
    <row r="646" spans="1:10">
      <c r="A646" s="145"/>
      <c r="B646" s="146"/>
      <c r="C646" s="145"/>
      <c r="D646" s="145"/>
      <c r="E646" s="145"/>
      <c r="F646" s="145"/>
      <c r="G646" s="141" t="str">
        <f t="shared" ca="1" si="35"/>
        <v>hi</v>
      </c>
      <c r="H646" s="141">
        <f t="shared" si="36"/>
        <v>0</v>
      </c>
      <c r="I646" s="141">
        <f t="shared" ca="1" si="37"/>
        <v>0</v>
      </c>
      <c r="J646" s="141">
        <f t="shared" ca="1" si="38"/>
        <v>0</v>
      </c>
    </row>
    <row r="647" spans="1:10">
      <c r="A647" s="145"/>
      <c r="B647" s="146"/>
      <c r="C647" s="145"/>
      <c r="D647" s="145"/>
      <c r="E647" s="145"/>
      <c r="F647" s="145"/>
      <c r="G647" s="141" t="str">
        <f t="shared" ca="1" si="35"/>
        <v>hi</v>
      </c>
      <c r="H647" s="141">
        <f t="shared" si="36"/>
        <v>0</v>
      </c>
      <c r="I647" s="141">
        <f t="shared" ca="1" si="37"/>
        <v>0</v>
      </c>
      <c r="J647" s="141">
        <f t="shared" ca="1" si="38"/>
        <v>0</v>
      </c>
    </row>
    <row r="648" spans="1:10">
      <c r="A648" s="145"/>
      <c r="B648" s="146"/>
      <c r="C648" s="145"/>
      <c r="D648" s="145"/>
      <c r="E648" s="145"/>
      <c r="F648" s="145"/>
      <c r="G648" s="141" t="str">
        <f t="shared" ca="1" si="35"/>
        <v>hi</v>
      </c>
      <c r="H648" s="141">
        <f t="shared" si="36"/>
        <v>0</v>
      </c>
      <c r="I648" s="141">
        <f t="shared" ca="1" si="37"/>
        <v>0</v>
      </c>
      <c r="J648" s="141">
        <f t="shared" ca="1" si="38"/>
        <v>0</v>
      </c>
    </row>
    <row r="649" spans="1:10">
      <c r="A649" s="145"/>
      <c r="B649" s="146"/>
      <c r="C649" s="145"/>
      <c r="D649" s="145"/>
      <c r="E649" s="145"/>
      <c r="F649" s="145"/>
      <c r="G649" s="141" t="str">
        <f t="shared" ca="1" si="35"/>
        <v>hi</v>
      </c>
      <c r="H649" s="141">
        <f t="shared" si="36"/>
        <v>0</v>
      </c>
      <c r="I649" s="141">
        <f t="shared" ca="1" si="37"/>
        <v>0</v>
      </c>
      <c r="J649" s="141">
        <f t="shared" ca="1" si="38"/>
        <v>0</v>
      </c>
    </row>
    <row r="650" spans="1:10">
      <c r="A650" s="145"/>
      <c r="B650" s="146"/>
      <c r="C650" s="145"/>
      <c r="D650" s="145"/>
      <c r="E650" s="145"/>
      <c r="F650" s="145"/>
      <c r="G650" s="141" t="str">
        <f t="shared" ca="1" si="35"/>
        <v>hi</v>
      </c>
      <c r="H650" s="141">
        <f t="shared" si="36"/>
        <v>0</v>
      </c>
      <c r="I650" s="141">
        <f t="shared" ca="1" si="37"/>
        <v>0</v>
      </c>
      <c r="J650" s="141">
        <f t="shared" ca="1" si="38"/>
        <v>0</v>
      </c>
    </row>
    <row r="651" spans="1:10">
      <c r="A651" s="145"/>
      <c r="B651" s="146"/>
      <c r="C651" s="145"/>
      <c r="D651" s="145"/>
      <c r="E651" s="145"/>
      <c r="F651" s="145"/>
      <c r="G651" s="141" t="str">
        <f t="shared" ca="1" si="35"/>
        <v>hi</v>
      </c>
      <c r="H651" s="141">
        <f t="shared" si="36"/>
        <v>0</v>
      </c>
      <c r="I651" s="141">
        <f t="shared" ca="1" si="37"/>
        <v>0</v>
      </c>
      <c r="J651" s="141">
        <f t="shared" ca="1" si="38"/>
        <v>0</v>
      </c>
    </row>
    <row r="652" spans="1:10">
      <c r="A652" s="145"/>
      <c r="B652" s="146"/>
      <c r="C652" s="145"/>
      <c r="D652" s="145"/>
      <c r="E652" s="145"/>
      <c r="F652" s="145"/>
      <c r="G652" s="141" t="str">
        <f t="shared" ca="1" si="35"/>
        <v>hi</v>
      </c>
      <c r="H652" s="141">
        <f t="shared" si="36"/>
        <v>0</v>
      </c>
      <c r="I652" s="141">
        <f t="shared" ca="1" si="37"/>
        <v>0</v>
      </c>
      <c r="J652" s="141">
        <f t="shared" ca="1" si="38"/>
        <v>0</v>
      </c>
    </row>
    <row r="653" spans="1:10">
      <c r="A653" s="145"/>
      <c r="B653" s="146"/>
      <c r="C653" s="145"/>
      <c r="D653" s="145"/>
      <c r="E653" s="145"/>
      <c r="F653" s="145"/>
      <c r="G653" s="141" t="str">
        <f t="shared" ca="1" si="35"/>
        <v>hi</v>
      </c>
      <c r="H653" s="141">
        <f t="shared" si="36"/>
        <v>0</v>
      </c>
      <c r="I653" s="141">
        <f t="shared" ca="1" si="37"/>
        <v>0</v>
      </c>
      <c r="J653" s="141">
        <f t="shared" ca="1" si="38"/>
        <v>0</v>
      </c>
    </row>
    <row r="654" spans="1:10">
      <c r="A654" s="145"/>
      <c r="B654" s="146"/>
      <c r="C654" s="145"/>
      <c r="D654" s="145"/>
      <c r="E654" s="145"/>
      <c r="F654" s="145"/>
      <c r="G654" s="141" t="str">
        <f t="shared" ref="G654:G717" ca="1" si="39">IF(F654&gt;C654,  IF($B$8=0,"lo",IF(RAND()&gt;$B$9,"lo","hi")),   IF($B$8=0,"hi",IF(RAND()&lt;=$B$9,"lo","hi"))   )</f>
        <v>hi</v>
      </c>
      <c r="H654" s="141">
        <f t="shared" ref="H654:H717" si="40">C654</f>
        <v>0</v>
      </c>
      <c r="I654" s="141">
        <f t="shared" ref="I654:I717" ca="1" si="41">IF(G654="hi",D654,E654)</f>
        <v>0</v>
      </c>
      <c r="J654" s="141">
        <f t="shared" ref="J654:J717" ca="1" si="42">IF(G654="hi",E654,D654)</f>
        <v>0</v>
      </c>
    </row>
    <row r="655" spans="1:10">
      <c r="A655" s="145"/>
      <c r="B655" s="146"/>
      <c r="C655" s="145"/>
      <c r="D655" s="145"/>
      <c r="E655" s="145"/>
      <c r="F655" s="145"/>
      <c r="G655" s="141" t="str">
        <f t="shared" ca="1" si="39"/>
        <v>hi</v>
      </c>
      <c r="H655" s="141">
        <f t="shared" si="40"/>
        <v>0</v>
      </c>
      <c r="I655" s="141">
        <f t="shared" ca="1" si="41"/>
        <v>0</v>
      </c>
      <c r="J655" s="141">
        <f t="shared" ca="1" si="42"/>
        <v>0</v>
      </c>
    </row>
    <row r="656" spans="1:10">
      <c r="A656" s="145"/>
      <c r="B656" s="146"/>
      <c r="C656" s="145"/>
      <c r="D656" s="145"/>
      <c r="E656" s="145"/>
      <c r="F656" s="145"/>
      <c r="G656" s="141" t="str">
        <f t="shared" ca="1" si="39"/>
        <v>hi</v>
      </c>
      <c r="H656" s="141">
        <f t="shared" si="40"/>
        <v>0</v>
      </c>
      <c r="I656" s="141">
        <f t="shared" ca="1" si="41"/>
        <v>0</v>
      </c>
      <c r="J656" s="141">
        <f t="shared" ca="1" si="42"/>
        <v>0</v>
      </c>
    </row>
    <row r="657" spans="1:10">
      <c r="A657" s="145"/>
      <c r="B657" s="146"/>
      <c r="C657" s="145"/>
      <c r="D657" s="145"/>
      <c r="E657" s="145"/>
      <c r="F657" s="145"/>
      <c r="G657" s="141" t="str">
        <f t="shared" ca="1" si="39"/>
        <v>hi</v>
      </c>
      <c r="H657" s="141">
        <f t="shared" si="40"/>
        <v>0</v>
      </c>
      <c r="I657" s="141">
        <f t="shared" ca="1" si="41"/>
        <v>0</v>
      </c>
      <c r="J657" s="141">
        <f t="shared" ca="1" si="42"/>
        <v>0</v>
      </c>
    </row>
    <row r="658" spans="1:10">
      <c r="A658" s="145"/>
      <c r="B658" s="146"/>
      <c r="C658" s="145"/>
      <c r="D658" s="145"/>
      <c r="E658" s="145"/>
      <c r="F658" s="145"/>
      <c r="G658" s="141" t="str">
        <f t="shared" ca="1" si="39"/>
        <v>hi</v>
      </c>
      <c r="H658" s="141">
        <f t="shared" si="40"/>
        <v>0</v>
      </c>
      <c r="I658" s="141">
        <f t="shared" ca="1" si="41"/>
        <v>0</v>
      </c>
      <c r="J658" s="141">
        <f t="shared" ca="1" si="42"/>
        <v>0</v>
      </c>
    </row>
    <row r="659" spans="1:10">
      <c r="A659" s="145"/>
      <c r="B659" s="146"/>
      <c r="C659" s="145"/>
      <c r="D659" s="145"/>
      <c r="E659" s="145"/>
      <c r="F659" s="145"/>
      <c r="G659" s="141" t="str">
        <f t="shared" ca="1" si="39"/>
        <v>hi</v>
      </c>
      <c r="H659" s="141">
        <f t="shared" si="40"/>
        <v>0</v>
      </c>
      <c r="I659" s="141">
        <f t="shared" ca="1" si="41"/>
        <v>0</v>
      </c>
      <c r="J659" s="141">
        <f t="shared" ca="1" si="42"/>
        <v>0</v>
      </c>
    </row>
    <row r="660" spans="1:10">
      <c r="A660" s="145"/>
      <c r="B660" s="146"/>
      <c r="C660" s="145"/>
      <c r="D660" s="145"/>
      <c r="E660" s="145"/>
      <c r="F660" s="145"/>
      <c r="G660" s="141" t="str">
        <f t="shared" ca="1" si="39"/>
        <v>hi</v>
      </c>
      <c r="H660" s="141">
        <f t="shared" si="40"/>
        <v>0</v>
      </c>
      <c r="I660" s="141">
        <f t="shared" ca="1" si="41"/>
        <v>0</v>
      </c>
      <c r="J660" s="141">
        <f t="shared" ca="1" si="42"/>
        <v>0</v>
      </c>
    </row>
    <row r="661" spans="1:10">
      <c r="A661" s="145"/>
      <c r="B661" s="146"/>
      <c r="C661" s="145"/>
      <c r="D661" s="145"/>
      <c r="E661" s="145"/>
      <c r="F661" s="145"/>
      <c r="G661" s="141" t="str">
        <f t="shared" ca="1" si="39"/>
        <v>hi</v>
      </c>
      <c r="H661" s="141">
        <f t="shared" si="40"/>
        <v>0</v>
      </c>
      <c r="I661" s="141">
        <f t="shared" ca="1" si="41"/>
        <v>0</v>
      </c>
      <c r="J661" s="141">
        <f t="shared" ca="1" si="42"/>
        <v>0</v>
      </c>
    </row>
    <row r="662" spans="1:10">
      <c r="A662" s="145"/>
      <c r="B662" s="146"/>
      <c r="C662" s="145"/>
      <c r="D662" s="145"/>
      <c r="E662" s="145"/>
      <c r="F662" s="145"/>
      <c r="G662" s="141" t="str">
        <f t="shared" ca="1" si="39"/>
        <v>hi</v>
      </c>
      <c r="H662" s="141">
        <f t="shared" si="40"/>
        <v>0</v>
      </c>
      <c r="I662" s="141">
        <f t="shared" ca="1" si="41"/>
        <v>0</v>
      </c>
      <c r="J662" s="141">
        <f t="shared" ca="1" si="42"/>
        <v>0</v>
      </c>
    </row>
    <row r="663" spans="1:10">
      <c r="A663" s="145"/>
      <c r="B663" s="146"/>
      <c r="C663" s="145"/>
      <c r="D663" s="145"/>
      <c r="E663" s="145"/>
      <c r="F663" s="145"/>
      <c r="G663" s="141" t="str">
        <f t="shared" ca="1" si="39"/>
        <v>hi</v>
      </c>
      <c r="H663" s="141">
        <f t="shared" si="40"/>
        <v>0</v>
      </c>
      <c r="I663" s="141">
        <f t="shared" ca="1" si="41"/>
        <v>0</v>
      </c>
      <c r="J663" s="141">
        <f t="shared" ca="1" si="42"/>
        <v>0</v>
      </c>
    </row>
    <row r="664" spans="1:10">
      <c r="A664" s="145"/>
      <c r="B664" s="146"/>
      <c r="C664" s="145"/>
      <c r="D664" s="145"/>
      <c r="E664" s="145"/>
      <c r="F664" s="145"/>
      <c r="G664" s="141" t="str">
        <f t="shared" ca="1" si="39"/>
        <v>hi</v>
      </c>
      <c r="H664" s="141">
        <f t="shared" si="40"/>
        <v>0</v>
      </c>
      <c r="I664" s="141">
        <f t="shared" ca="1" si="41"/>
        <v>0</v>
      </c>
      <c r="J664" s="141">
        <f t="shared" ca="1" si="42"/>
        <v>0</v>
      </c>
    </row>
    <row r="665" spans="1:10">
      <c r="A665" s="145"/>
      <c r="B665" s="146"/>
      <c r="C665" s="145"/>
      <c r="D665" s="145"/>
      <c r="E665" s="145"/>
      <c r="F665" s="145"/>
      <c r="G665" s="141" t="str">
        <f t="shared" ca="1" si="39"/>
        <v>hi</v>
      </c>
      <c r="H665" s="141">
        <f t="shared" si="40"/>
        <v>0</v>
      </c>
      <c r="I665" s="141">
        <f t="shared" ca="1" si="41"/>
        <v>0</v>
      </c>
      <c r="J665" s="141">
        <f t="shared" ca="1" si="42"/>
        <v>0</v>
      </c>
    </row>
    <row r="666" spans="1:10">
      <c r="A666" s="145"/>
      <c r="B666" s="146"/>
      <c r="C666" s="145"/>
      <c r="D666" s="145"/>
      <c r="E666" s="145"/>
      <c r="F666" s="145"/>
      <c r="G666" s="141" t="str">
        <f t="shared" ca="1" si="39"/>
        <v>hi</v>
      </c>
      <c r="H666" s="141">
        <f t="shared" si="40"/>
        <v>0</v>
      </c>
      <c r="I666" s="141">
        <f t="shared" ca="1" si="41"/>
        <v>0</v>
      </c>
      <c r="J666" s="141">
        <f t="shared" ca="1" si="42"/>
        <v>0</v>
      </c>
    </row>
    <row r="667" spans="1:10">
      <c r="A667" s="145"/>
      <c r="B667" s="146"/>
      <c r="C667" s="145"/>
      <c r="D667" s="145"/>
      <c r="E667" s="145"/>
      <c r="F667" s="145"/>
      <c r="G667" s="141" t="str">
        <f t="shared" ca="1" si="39"/>
        <v>hi</v>
      </c>
      <c r="H667" s="141">
        <f t="shared" si="40"/>
        <v>0</v>
      </c>
      <c r="I667" s="141">
        <f t="shared" ca="1" si="41"/>
        <v>0</v>
      </c>
      <c r="J667" s="141">
        <f t="shared" ca="1" si="42"/>
        <v>0</v>
      </c>
    </row>
    <row r="668" spans="1:10">
      <c r="A668" s="145"/>
      <c r="B668" s="146"/>
      <c r="C668" s="145"/>
      <c r="D668" s="145"/>
      <c r="E668" s="145"/>
      <c r="F668" s="145"/>
      <c r="G668" s="141" t="str">
        <f t="shared" ca="1" si="39"/>
        <v>hi</v>
      </c>
      <c r="H668" s="141">
        <f t="shared" si="40"/>
        <v>0</v>
      </c>
      <c r="I668" s="141">
        <f t="shared" ca="1" si="41"/>
        <v>0</v>
      </c>
      <c r="J668" s="141">
        <f t="shared" ca="1" si="42"/>
        <v>0</v>
      </c>
    </row>
    <row r="669" spans="1:10">
      <c r="A669" s="145"/>
      <c r="B669" s="146"/>
      <c r="C669" s="145"/>
      <c r="D669" s="145"/>
      <c r="E669" s="145"/>
      <c r="F669" s="145"/>
      <c r="G669" s="141" t="str">
        <f t="shared" ca="1" si="39"/>
        <v>hi</v>
      </c>
      <c r="H669" s="141">
        <f t="shared" si="40"/>
        <v>0</v>
      </c>
      <c r="I669" s="141">
        <f t="shared" ca="1" si="41"/>
        <v>0</v>
      </c>
      <c r="J669" s="141">
        <f t="shared" ca="1" si="42"/>
        <v>0</v>
      </c>
    </row>
    <row r="670" spans="1:10">
      <c r="A670" s="145"/>
      <c r="B670" s="146"/>
      <c r="C670" s="145"/>
      <c r="D670" s="145"/>
      <c r="E670" s="145"/>
      <c r="F670" s="145"/>
      <c r="G670" s="141" t="str">
        <f t="shared" ca="1" si="39"/>
        <v>hi</v>
      </c>
      <c r="H670" s="141">
        <f t="shared" si="40"/>
        <v>0</v>
      </c>
      <c r="I670" s="141">
        <f t="shared" ca="1" si="41"/>
        <v>0</v>
      </c>
      <c r="J670" s="141">
        <f t="shared" ca="1" si="42"/>
        <v>0</v>
      </c>
    </row>
    <row r="671" spans="1:10">
      <c r="A671" s="145"/>
      <c r="B671" s="146"/>
      <c r="C671" s="145"/>
      <c r="D671" s="145"/>
      <c r="E671" s="145"/>
      <c r="F671" s="145"/>
      <c r="G671" s="141" t="str">
        <f t="shared" ca="1" si="39"/>
        <v>hi</v>
      </c>
      <c r="H671" s="141">
        <f t="shared" si="40"/>
        <v>0</v>
      </c>
      <c r="I671" s="141">
        <f t="shared" ca="1" si="41"/>
        <v>0</v>
      </c>
      <c r="J671" s="141">
        <f t="shared" ca="1" si="42"/>
        <v>0</v>
      </c>
    </row>
    <row r="672" spans="1:10">
      <c r="A672" s="145"/>
      <c r="B672" s="146"/>
      <c r="C672" s="145"/>
      <c r="D672" s="145"/>
      <c r="E672" s="145"/>
      <c r="F672" s="145"/>
      <c r="G672" s="141" t="str">
        <f t="shared" ca="1" si="39"/>
        <v>hi</v>
      </c>
      <c r="H672" s="141">
        <f t="shared" si="40"/>
        <v>0</v>
      </c>
      <c r="I672" s="141">
        <f t="shared" ca="1" si="41"/>
        <v>0</v>
      </c>
      <c r="J672" s="141">
        <f t="shared" ca="1" si="42"/>
        <v>0</v>
      </c>
    </row>
    <row r="673" spans="1:10">
      <c r="A673" s="145"/>
      <c r="B673" s="146"/>
      <c r="C673" s="145"/>
      <c r="D673" s="145"/>
      <c r="E673" s="145"/>
      <c r="F673" s="145"/>
      <c r="G673" s="141" t="str">
        <f t="shared" ca="1" si="39"/>
        <v>hi</v>
      </c>
      <c r="H673" s="141">
        <f t="shared" si="40"/>
        <v>0</v>
      </c>
      <c r="I673" s="141">
        <f t="shared" ca="1" si="41"/>
        <v>0</v>
      </c>
      <c r="J673" s="141">
        <f t="shared" ca="1" si="42"/>
        <v>0</v>
      </c>
    </row>
    <row r="674" spans="1:10">
      <c r="A674" s="145"/>
      <c r="B674" s="146"/>
      <c r="C674" s="145"/>
      <c r="D674" s="145"/>
      <c r="E674" s="145"/>
      <c r="F674" s="145"/>
      <c r="G674" s="141" t="str">
        <f t="shared" ca="1" si="39"/>
        <v>hi</v>
      </c>
      <c r="H674" s="141">
        <f t="shared" si="40"/>
        <v>0</v>
      </c>
      <c r="I674" s="141">
        <f t="shared" ca="1" si="41"/>
        <v>0</v>
      </c>
      <c r="J674" s="141">
        <f t="shared" ca="1" si="42"/>
        <v>0</v>
      </c>
    </row>
    <row r="675" spans="1:10">
      <c r="A675" s="145"/>
      <c r="B675" s="146"/>
      <c r="C675" s="145"/>
      <c r="D675" s="145"/>
      <c r="E675" s="145"/>
      <c r="F675" s="145"/>
      <c r="G675" s="141" t="str">
        <f t="shared" ca="1" si="39"/>
        <v>hi</v>
      </c>
      <c r="H675" s="141">
        <f t="shared" si="40"/>
        <v>0</v>
      </c>
      <c r="I675" s="141">
        <f t="shared" ca="1" si="41"/>
        <v>0</v>
      </c>
      <c r="J675" s="141">
        <f t="shared" ca="1" si="42"/>
        <v>0</v>
      </c>
    </row>
    <row r="676" spans="1:10">
      <c r="A676" s="145"/>
      <c r="B676" s="146"/>
      <c r="C676" s="145"/>
      <c r="D676" s="145"/>
      <c r="E676" s="145"/>
      <c r="F676" s="145"/>
      <c r="G676" s="141" t="str">
        <f t="shared" ca="1" si="39"/>
        <v>hi</v>
      </c>
      <c r="H676" s="141">
        <f t="shared" si="40"/>
        <v>0</v>
      </c>
      <c r="I676" s="141">
        <f t="shared" ca="1" si="41"/>
        <v>0</v>
      </c>
      <c r="J676" s="141">
        <f t="shared" ca="1" si="42"/>
        <v>0</v>
      </c>
    </row>
    <row r="677" spans="1:10">
      <c r="A677" s="145"/>
      <c r="B677" s="146"/>
      <c r="C677" s="145"/>
      <c r="D677" s="145"/>
      <c r="E677" s="145"/>
      <c r="F677" s="145"/>
      <c r="G677" s="141" t="str">
        <f t="shared" ca="1" si="39"/>
        <v>hi</v>
      </c>
      <c r="H677" s="141">
        <f t="shared" si="40"/>
        <v>0</v>
      </c>
      <c r="I677" s="141">
        <f t="shared" ca="1" si="41"/>
        <v>0</v>
      </c>
      <c r="J677" s="141">
        <f t="shared" ca="1" si="42"/>
        <v>0</v>
      </c>
    </row>
    <row r="678" spans="1:10">
      <c r="A678" s="145"/>
      <c r="B678" s="146"/>
      <c r="C678" s="145"/>
      <c r="D678" s="145"/>
      <c r="E678" s="145"/>
      <c r="F678" s="145"/>
      <c r="G678" s="141" t="str">
        <f t="shared" ca="1" si="39"/>
        <v>hi</v>
      </c>
      <c r="H678" s="141">
        <f t="shared" si="40"/>
        <v>0</v>
      </c>
      <c r="I678" s="141">
        <f t="shared" ca="1" si="41"/>
        <v>0</v>
      </c>
      <c r="J678" s="141">
        <f t="shared" ca="1" si="42"/>
        <v>0</v>
      </c>
    </row>
    <row r="679" spans="1:10">
      <c r="A679" s="145"/>
      <c r="B679" s="146"/>
      <c r="C679" s="145"/>
      <c r="D679" s="145"/>
      <c r="E679" s="145"/>
      <c r="F679" s="145"/>
      <c r="G679" s="141" t="str">
        <f t="shared" ca="1" si="39"/>
        <v>hi</v>
      </c>
      <c r="H679" s="141">
        <f t="shared" si="40"/>
        <v>0</v>
      </c>
      <c r="I679" s="141">
        <f t="shared" ca="1" si="41"/>
        <v>0</v>
      </c>
      <c r="J679" s="141">
        <f t="shared" ca="1" si="42"/>
        <v>0</v>
      </c>
    </row>
    <row r="680" spans="1:10">
      <c r="A680" s="145"/>
      <c r="B680" s="146"/>
      <c r="C680" s="145"/>
      <c r="D680" s="145"/>
      <c r="E680" s="145"/>
      <c r="F680" s="145"/>
      <c r="G680" s="141" t="str">
        <f t="shared" ca="1" si="39"/>
        <v>hi</v>
      </c>
      <c r="H680" s="141">
        <f t="shared" si="40"/>
        <v>0</v>
      </c>
      <c r="I680" s="141">
        <f t="shared" ca="1" si="41"/>
        <v>0</v>
      </c>
      <c r="J680" s="141">
        <f t="shared" ca="1" si="42"/>
        <v>0</v>
      </c>
    </row>
    <row r="681" spans="1:10">
      <c r="A681" s="145"/>
      <c r="B681" s="146"/>
      <c r="C681" s="145"/>
      <c r="D681" s="145"/>
      <c r="E681" s="145"/>
      <c r="F681" s="145"/>
      <c r="G681" s="141" t="str">
        <f t="shared" ca="1" si="39"/>
        <v>hi</v>
      </c>
      <c r="H681" s="141">
        <f t="shared" si="40"/>
        <v>0</v>
      </c>
      <c r="I681" s="141">
        <f t="shared" ca="1" si="41"/>
        <v>0</v>
      </c>
      <c r="J681" s="141">
        <f t="shared" ca="1" si="42"/>
        <v>0</v>
      </c>
    </row>
    <row r="682" spans="1:10">
      <c r="A682" s="145"/>
      <c r="B682" s="146"/>
      <c r="C682" s="145"/>
      <c r="D682" s="145"/>
      <c r="E682" s="145"/>
      <c r="F682" s="145"/>
      <c r="G682" s="141" t="str">
        <f t="shared" ca="1" si="39"/>
        <v>hi</v>
      </c>
      <c r="H682" s="141">
        <f t="shared" si="40"/>
        <v>0</v>
      </c>
      <c r="I682" s="141">
        <f t="shared" ca="1" si="41"/>
        <v>0</v>
      </c>
      <c r="J682" s="141">
        <f t="shared" ca="1" si="42"/>
        <v>0</v>
      </c>
    </row>
    <row r="683" spans="1:10">
      <c r="A683" s="145"/>
      <c r="B683" s="146"/>
      <c r="C683" s="145"/>
      <c r="D683" s="145"/>
      <c r="E683" s="145"/>
      <c r="F683" s="145"/>
      <c r="G683" s="141" t="str">
        <f t="shared" ca="1" si="39"/>
        <v>hi</v>
      </c>
      <c r="H683" s="141">
        <f t="shared" si="40"/>
        <v>0</v>
      </c>
      <c r="I683" s="141">
        <f t="shared" ca="1" si="41"/>
        <v>0</v>
      </c>
      <c r="J683" s="141">
        <f t="shared" ca="1" si="42"/>
        <v>0</v>
      </c>
    </row>
    <row r="684" spans="1:10">
      <c r="A684" s="145"/>
      <c r="B684" s="146"/>
      <c r="C684" s="145"/>
      <c r="D684" s="145"/>
      <c r="E684" s="145"/>
      <c r="F684" s="145"/>
      <c r="G684" s="141" t="str">
        <f t="shared" ca="1" si="39"/>
        <v>hi</v>
      </c>
      <c r="H684" s="141">
        <f t="shared" si="40"/>
        <v>0</v>
      </c>
      <c r="I684" s="141">
        <f t="shared" ca="1" si="41"/>
        <v>0</v>
      </c>
      <c r="J684" s="141">
        <f t="shared" ca="1" si="42"/>
        <v>0</v>
      </c>
    </row>
    <row r="685" spans="1:10">
      <c r="A685" s="145"/>
      <c r="B685" s="146"/>
      <c r="C685" s="145"/>
      <c r="D685" s="145"/>
      <c r="E685" s="145"/>
      <c r="F685" s="145"/>
      <c r="G685" s="141" t="str">
        <f t="shared" ca="1" si="39"/>
        <v>hi</v>
      </c>
      <c r="H685" s="141">
        <f t="shared" si="40"/>
        <v>0</v>
      </c>
      <c r="I685" s="141">
        <f t="shared" ca="1" si="41"/>
        <v>0</v>
      </c>
      <c r="J685" s="141">
        <f t="shared" ca="1" si="42"/>
        <v>0</v>
      </c>
    </row>
    <row r="686" spans="1:10">
      <c r="A686" s="145"/>
      <c r="B686" s="146"/>
      <c r="C686" s="145"/>
      <c r="D686" s="145"/>
      <c r="E686" s="145"/>
      <c r="F686" s="145"/>
      <c r="G686" s="141" t="str">
        <f t="shared" ca="1" si="39"/>
        <v>hi</v>
      </c>
      <c r="H686" s="141">
        <f t="shared" si="40"/>
        <v>0</v>
      </c>
      <c r="I686" s="141">
        <f t="shared" ca="1" si="41"/>
        <v>0</v>
      </c>
      <c r="J686" s="141">
        <f t="shared" ca="1" si="42"/>
        <v>0</v>
      </c>
    </row>
    <row r="687" spans="1:10">
      <c r="A687" s="145"/>
      <c r="B687" s="146"/>
      <c r="C687" s="145"/>
      <c r="D687" s="145"/>
      <c r="E687" s="145"/>
      <c r="F687" s="145"/>
      <c r="G687" s="141" t="str">
        <f t="shared" ca="1" si="39"/>
        <v>hi</v>
      </c>
      <c r="H687" s="141">
        <f t="shared" si="40"/>
        <v>0</v>
      </c>
      <c r="I687" s="141">
        <f t="shared" ca="1" si="41"/>
        <v>0</v>
      </c>
      <c r="J687" s="141">
        <f t="shared" ca="1" si="42"/>
        <v>0</v>
      </c>
    </row>
    <row r="688" spans="1:10">
      <c r="A688" s="145"/>
      <c r="B688" s="146"/>
      <c r="C688" s="145"/>
      <c r="D688" s="145"/>
      <c r="E688" s="145"/>
      <c r="F688" s="145"/>
      <c r="G688" s="141" t="str">
        <f t="shared" ca="1" si="39"/>
        <v>hi</v>
      </c>
      <c r="H688" s="141">
        <f t="shared" si="40"/>
        <v>0</v>
      </c>
      <c r="I688" s="141">
        <f t="shared" ca="1" si="41"/>
        <v>0</v>
      </c>
      <c r="J688" s="141">
        <f t="shared" ca="1" si="42"/>
        <v>0</v>
      </c>
    </row>
    <row r="689" spans="1:10">
      <c r="A689" s="145"/>
      <c r="B689" s="146"/>
      <c r="C689" s="145"/>
      <c r="D689" s="145"/>
      <c r="E689" s="145"/>
      <c r="F689" s="145"/>
      <c r="G689" s="141" t="str">
        <f t="shared" ca="1" si="39"/>
        <v>hi</v>
      </c>
      <c r="H689" s="141">
        <f t="shared" si="40"/>
        <v>0</v>
      </c>
      <c r="I689" s="141">
        <f t="shared" ca="1" si="41"/>
        <v>0</v>
      </c>
      <c r="J689" s="141">
        <f t="shared" ca="1" si="42"/>
        <v>0</v>
      </c>
    </row>
    <row r="690" spans="1:10">
      <c r="A690" s="145"/>
      <c r="B690" s="146"/>
      <c r="C690" s="145"/>
      <c r="D690" s="145"/>
      <c r="E690" s="145"/>
      <c r="F690" s="145"/>
      <c r="G690" s="141" t="str">
        <f t="shared" ca="1" si="39"/>
        <v>hi</v>
      </c>
      <c r="H690" s="141">
        <f t="shared" si="40"/>
        <v>0</v>
      </c>
      <c r="I690" s="141">
        <f t="shared" ca="1" si="41"/>
        <v>0</v>
      </c>
      <c r="J690" s="141">
        <f t="shared" ca="1" si="42"/>
        <v>0</v>
      </c>
    </row>
    <row r="691" spans="1:10">
      <c r="A691" s="145"/>
      <c r="B691" s="146"/>
      <c r="C691" s="145"/>
      <c r="D691" s="145"/>
      <c r="E691" s="145"/>
      <c r="F691" s="145"/>
      <c r="G691" s="141" t="str">
        <f t="shared" ca="1" si="39"/>
        <v>hi</v>
      </c>
      <c r="H691" s="141">
        <f t="shared" si="40"/>
        <v>0</v>
      </c>
      <c r="I691" s="141">
        <f t="shared" ca="1" si="41"/>
        <v>0</v>
      </c>
      <c r="J691" s="141">
        <f t="shared" ca="1" si="42"/>
        <v>0</v>
      </c>
    </row>
    <row r="692" spans="1:10">
      <c r="A692" s="145"/>
      <c r="B692" s="146"/>
      <c r="C692" s="145"/>
      <c r="D692" s="145"/>
      <c r="E692" s="145"/>
      <c r="F692" s="145"/>
      <c r="G692" s="141" t="str">
        <f t="shared" ca="1" si="39"/>
        <v>hi</v>
      </c>
      <c r="H692" s="141">
        <f t="shared" si="40"/>
        <v>0</v>
      </c>
      <c r="I692" s="141">
        <f t="shared" ca="1" si="41"/>
        <v>0</v>
      </c>
      <c r="J692" s="141">
        <f t="shared" ca="1" si="42"/>
        <v>0</v>
      </c>
    </row>
    <row r="693" spans="1:10">
      <c r="A693" s="145"/>
      <c r="B693" s="146"/>
      <c r="C693" s="145"/>
      <c r="D693" s="145"/>
      <c r="E693" s="145"/>
      <c r="F693" s="145"/>
      <c r="G693" s="141" t="str">
        <f t="shared" ca="1" si="39"/>
        <v>hi</v>
      </c>
      <c r="H693" s="141">
        <f t="shared" si="40"/>
        <v>0</v>
      </c>
      <c r="I693" s="141">
        <f t="shared" ca="1" si="41"/>
        <v>0</v>
      </c>
      <c r="J693" s="141">
        <f t="shared" ca="1" si="42"/>
        <v>0</v>
      </c>
    </row>
    <row r="694" spans="1:10">
      <c r="A694" s="145"/>
      <c r="B694" s="146"/>
      <c r="C694" s="145"/>
      <c r="D694" s="145"/>
      <c r="E694" s="145"/>
      <c r="F694" s="145"/>
      <c r="G694" s="141" t="str">
        <f t="shared" ca="1" si="39"/>
        <v>hi</v>
      </c>
      <c r="H694" s="141">
        <f t="shared" si="40"/>
        <v>0</v>
      </c>
      <c r="I694" s="141">
        <f t="shared" ca="1" si="41"/>
        <v>0</v>
      </c>
      <c r="J694" s="141">
        <f t="shared" ca="1" si="42"/>
        <v>0</v>
      </c>
    </row>
    <row r="695" spans="1:10">
      <c r="A695" s="145"/>
      <c r="B695" s="146"/>
      <c r="C695" s="145"/>
      <c r="D695" s="145"/>
      <c r="E695" s="145"/>
      <c r="F695" s="145"/>
      <c r="G695" s="141" t="str">
        <f t="shared" ca="1" si="39"/>
        <v>hi</v>
      </c>
      <c r="H695" s="141">
        <f t="shared" si="40"/>
        <v>0</v>
      </c>
      <c r="I695" s="141">
        <f t="shared" ca="1" si="41"/>
        <v>0</v>
      </c>
      <c r="J695" s="141">
        <f t="shared" ca="1" si="42"/>
        <v>0</v>
      </c>
    </row>
    <row r="696" spans="1:10">
      <c r="A696" s="145"/>
      <c r="B696" s="146"/>
      <c r="C696" s="145"/>
      <c r="D696" s="145"/>
      <c r="E696" s="145"/>
      <c r="F696" s="145"/>
      <c r="G696" s="141" t="str">
        <f t="shared" ca="1" si="39"/>
        <v>hi</v>
      </c>
      <c r="H696" s="141">
        <f t="shared" si="40"/>
        <v>0</v>
      </c>
      <c r="I696" s="141">
        <f t="shared" ca="1" si="41"/>
        <v>0</v>
      </c>
      <c r="J696" s="141">
        <f t="shared" ca="1" si="42"/>
        <v>0</v>
      </c>
    </row>
    <row r="697" spans="1:10">
      <c r="A697" s="145"/>
      <c r="B697" s="146"/>
      <c r="C697" s="145"/>
      <c r="D697" s="145"/>
      <c r="E697" s="145"/>
      <c r="F697" s="145"/>
      <c r="G697" s="141" t="str">
        <f t="shared" ca="1" si="39"/>
        <v>hi</v>
      </c>
      <c r="H697" s="141">
        <f t="shared" si="40"/>
        <v>0</v>
      </c>
      <c r="I697" s="141">
        <f t="shared" ca="1" si="41"/>
        <v>0</v>
      </c>
      <c r="J697" s="141">
        <f t="shared" ca="1" si="42"/>
        <v>0</v>
      </c>
    </row>
    <row r="698" spans="1:10">
      <c r="A698" s="145"/>
      <c r="B698" s="146"/>
      <c r="C698" s="145"/>
      <c r="D698" s="145"/>
      <c r="E698" s="145"/>
      <c r="F698" s="145"/>
      <c r="G698" s="141" t="str">
        <f t="shared" ca="1" si="39"/>
        <v>hi</v>
      </c>
      <c r="H698" s="141">
        <f t="shared" si="40"/>
        <v>0</v>
      </c>
      <c r="I698" s="141">
        <f t="shared" ca="1" si="41"/>
        <v>0</v>
      </c>
      <c r="J698" s="141">
        <f t="shared" ca="1" si="42"/>
        <v>0</v>
      </c>
    </row>
    <row r="699" spans="1:10">
      <c r="A699" s="145"/>
      <c r="B699" s="146"/>
      <c r="C699" s="145"/>
      <c r="D699" s="145"/>
      <c r="E699" s="145"/>
      <c r="F699" s="145"/>
      <c r="G699" s="141" t="str">
        <f t="shared" ca="1" si="39"/>
        <v>hi</v>
      </c>
      <c r="H699" s="141">
        <f t="shared" si="40"/>
        <v>0</v>
      </c>
      <c r="I699" s="141">
        <f t="shared" ca="1" si="41"/>
        <v>0</v>
      </c>
      <c r="J699" s="141">
        <f t="shared" ca="1" si="42"/>
        <v>0</v>
      </c>
    </row>
    <row r="700" spans="1:10">
      <c r="A700" s="145"/>
      <c r="B700" s="146"/>
      <c r="C700" s="145"/>
      <c r="D700" s="145"/>
      <c r="E700" s="145"/>
      <c r="F700" s="145"/>
      <c r="G700" s="141" t="str">
        <f t="shared" ca="1" si="39"/>
        <v>hi</v>
      </c>
      <c r="H700" s="141">
        <f t="shared" si="40"/>
        <v>0</v>
      </c>
      <c r="I700" s="141">
        <f t="shared" ca="1" si="41"/>
        <v>0</v>
      </c>
      <c r="J700" s="141">
        <f t="shared" ca="1" si="42"/>
        <v>0</v>
      </c>
    </row>
    <row r="701" spans="1:10">
      <c r="A701" s="145"/>
      <c r="B701" s="146"/>
      <c r="C701" s="145"/>
      <c r="D701" s="145"/>
      <c r="E701" s="145"/>
      <c r="F701" s="145"/>
      <c r="G701" s="141" t="str">
        <f t="shared" ca="1" si="39"/>
        <v>hi</v>
      </c>
      <c r="H701" s="141">
        <f t="shared" si="40"/>
        <v>0</v>
      </c>
      <c r="I701" s="141">
        <f t="shared" ca="1" si="41"/>
        <v>0</v>
      </c>
      <c r="J701" s="141">
        <f t="shared" ca="1" si="42"/>
        <v>0</v>
      </c>
    </row>
    <row r="702" spans="1:10">
      <c r="A702" s="145"/>
      <c r="B702" s="146"/>
      <c r="C702" s="145"/>
      <c r="D702" s="145"/>
      <c r="E702" s="145"/>
      <c r="F702" s="145"/>
      <c r="G702" s="141" t="str">
        <f t="shared" ca="1" si="39"/>
        <v>hi</v>
      </c>
      <c r="H702" s="141">
        <f t="shared" si="40"/>
        <v>0</v>
      </c>
      <c r="I702" s="141">
        <f t="shared" ca="1" si="41"/>
        <v>0</v>
      </c>
      <c r="J702" s="141">
        <f t="shared" ca="1" si="42"/>
        <v>0</v>
      </c>
    </row>
    <row r="703" spans="1:10">
      <c r="A703" s="145"/>
      <c r="B703" s="146"/>
      <c r="C703" s="145"/>
      <c r="D703" s="145"/>
      <c r="E703" s="145"/>
      <c r="F703" s="145"/>
      <c r="G703" s="141" t="str">
        <f t="shared" ca="1" si="39"/>
        <v>hi</v>
      </c>
      <c r="H703" s="141">
        <f t="shared" si="40"/>
        <v>0</v>
      </c>
      <c r="I703" s="141">
        <f t="shared" ca="1" si="41"/>
        <v>0</v>
      </c>
      <c r="J703" s="141">
        <f t="shared" ca="1" si="42"/>
        <v>0</v>
      </c>
    </row>
    <row r="704" spans="1:10">
      <c r="A704" s="145"/>
      <c r="B704" s="146"/>
      <c r="C704" s="145"/>
      <c r="D704" s="145"/>
      <c r="E704" s="145"/>
      <c r="F704" s="145"/>
      <c r="G704" s="141" t="str">
        <f t="shared" ca="1" si="39"/>
        <v>hi</v>
      </c>
      <c r="H704" s="141">
        <f t="shared" si="40"/>
        <v>0</v>
      </c>
      <c r="I704" s="141">
        <f t="shared" ca="1" si="41"/>
        <v>0</v>
      </c>
      <c r="J704" s="141">
        <f t="shared" ca="1" si="42"/>
        <v>0</v>
      </c>
    </row>
    <row r="705" spans="1:10">
      <c r="A705" s="145"/>
      <c r="B705" s="146"/>
      <c r="C705" s="145"/>
      <c r="D705" s="145"/>
      <c r="E705" s="145"/>
      <c r="F705" s="145"/>
      <c r="G705" s="141" t="str">
        <f t="shared" ca="1" si="39"/>
        <v>hi</v>
      </c>
      <c r="H705" s="141">
        <f t="shared" si="40"/>
        <v>0</v>
      </c>
      <c r="I705" s="141">
        <f t="shared" ca="1" si="41"/>
        <v>0</v>
      </c>
      <c r="J705" s="141">
        <f t="shared" ca="1" si="42"/>
        <v>0</v>
      </c>
    </row>
    <row r="706" spans="1:10">
      <c r="A706" s="145"/>
      <c r="B706" s="146"/>
      <c r="C706" s="145"/>
      <c r="D706" s="145"/>
      <c r="E706" s="145"/>
      <c r="F706" s="145"/>
      <c r="G706" s="141" t="str">
        <f t="shared" ca="1" si="39"/>
        <v>hi</v>
      </c>
      <c r="H706" s="141">
        <f t="shared" si="40"/>
        <v>0</v>
      </c>
      <c r="I706" s="141">
        <f t="shared" ca="1" si="41"/>
        <v>0</v>
      </c>
      <c r="J706" s="141">
        <f t="shared" ca="1" si="42"/>
        <v>0</v>
      </c>
    </row>
    <row r="707" spans="1:10">
      <c r="A707" s="145"/>
      <c r="B707" s="146"/>
      <c r="C707" s="145"/>
      <c r="D707" s="145"/>
      <c r="E707" s="145"/>
      <c r="F707" s="145"/>
      <c r="G707" s="141" t="str">
        <f t="shared" ca="1" si="39"/>
        <v>hi</v>
      </c>
      <c r="H707" s="141">
        <f t="shared" si="40"/>
        <v>0</v>
      </c>
      <c r="I707" s="141">
        <f t="shared" ca="1" si="41"/>
        <v>0</v>
      </c>
      <c r="J707" s="141">
        <f t="shared" ca="1" si="42"/>
        <v>0</v>
      </c>
    </row>
    <row r="708" spans="1:10">
      <c r="A708" s="145"/>
      <c r="B708" s="146"/>
      <c r="C708" s="145"/>
      <c r="D708" s="145"/>
      <c r="E708" s="145"/>
      <c r="F708" s="145"/>
      <c r="G708" s="141" t="str">
        <f t="shared" ca="1" si="39"/>
        <v>hi</v>
      </c>
      <c r="H708" s="141">
        <f t="shared" si="40"/>
        <v>0</v>
      </c>
      <c r="I708" s="141">
        <f t="shared" ca="1" si="41"/>
        <v>0</v>
      </c>
      <c r="J708" s="141">
        <f t="shared" ca="1" si="42"/>
        <v>0</v>
      </c>
    </row>
    <row r="709" spans="1:10">
      <c r="A709" s="145"/>
      <c r="B709" s="146"/>
      <c r="C709" s="145"/>
      <c r="D709" s="145"/>
      <c r="E709" s="145"/>
      <c r="F709" s="145"/>
      <c r="G709" s="141" t="str">
        <f t="shared" ca="1" si="39"/>
        <v>hi</v>
      </c>
      <c r="H709" s="141">
        <f t="shared" si="40"/>
        <v>0</v>
      </c>
      <c r="I709" s="141">
        <f t="shared" ca="1" si="41"/>
        <v>0</v>
      </c>
      <c r="J709" s="141">
        <f t="shared" ca="1" si="42"/>
        <v>0</v>
      </c>
    </row>
    <row r="710" spans="1:10">
      <c r="A710" s="145"/>
      <c r="B710" s="146"/>
      <c r="C710" s="145"/>
      <c r="D710" s="145"/>
      <c r="E710" s="145"/>
      <c r="F710" s="145"/>
      <c r="G710" s="141" t="str">
        <f t="shared" ca="1" si="39"/>
        <v>hi</v>
      </c>
      <c r="H710" s="141">
        <f t="shared" si="40"/>
        <v>0</v>
      </c>
      <c r="I710" s="141">
        <f t="shared" ca="1" si="41"/>
        <v>0</v>
      </c>
      <c r="J710" s="141">
        <f t="shared" ca="1" si="42"/>
        <v>0</v>
      </c>
    </row>
    <row r="711" spans="1:10">
      <c r="A711" s="145"/>
      <c r="B711" s="146"/>
      <c r="C711" s="145"/>
      <c r="D711" s="145"/>
      <c r="E711" s="145"/>
      <c r="F711" s="145"/>
      <c r="G711" s="141" t="str">
        <f t="shared" ca="1" si="39"/>
        <v>hi</v>
      </c>
      <c r="H711" s="141">
        <f t="shared" si="40"/>
        <v>0</v>
      </c>
      <c r="I711" s="141">
        <f t="shared" ca="1" si="41"/>
        <v>0</v>
      </c>
      <c r="J711" s="141">
        <f t="shared" ca="1" si="42"/>
        <v>0</v>
      </c>
    </row>
    <row r="712" spans="1:10">
      <c r="A712" s="145"/>
      <c r="B712" s="146"/>
      <c r="C712" s="145"/>
      <c r="D712" s="145"/>
      <c r="E712" s="145"/>
      <c r="F712" s="145"/>
      <c r="G712" s="141" t="str">
        <f t="shared" ca="1" si="39"/>
        <v>hi</v>
      </c>
      <c r="H712" s="141">
        <f t="shared" si="40"/>
        <v>0</v>
      </c>
      <c r="I712" s="141">
        <f t="shared" ca="1" si="41"/>
        <v>0</v>
      </c>
      <c r="J712" s="141">
        <f t="shared" ca="1" si="42"/>
        <v>0</v>
      </c>
    </row>
    <row r="713" spans="1:10">
      <c r="A713" s="145"/>
      <c r="B713" s="146"/>
      <c r="C713" s="145"/>
      <c r="D713" s="145"/>
      <c r="E713" s="145"/>
      <c r="F713" s="145"/>
      <c r="G713" s="141" t="str">
        <f t="shared" ca="1" si="39"/>
        <v>hi</v>
      </c>
      <c r="H713" s="141">
        <f t="shared" si="40"/>
        <v>0</v>
      </c>
      <c r="I713" s="141">
        <f t="shared" ca="1" si="41"/>
        <v>0</v>
      </c>
      <c r="J713" s="141">
        <f t="shared" ca="1" si="42"/>
        <v>0</v>
      </c>
    </row>
    <row r="714" spans="1:10">
      <c r="A714" s="145"/>
      <c r="B714" s="146"/>
      <c r="C714" s="145"/>
      <c r="D714" s="145"/>
      <c r="E714" s="145"/>
      <c r="F714" s="145"/>
      <c r="G714" s="141" t="str">
        <f t="shared" ca="1" si="39"/>
        <v>hi</v>
      </c>
      <c r="H714" s="141">
        <f t="shared" si="40"/>
        <v>0</v>
      </c>
      <c r="I714" s="141">
        <f t="shared" ca="1" si="41"/>
        <v>0</v>
      </c>
      <c r="J714" s="141">
        <f t="shared" ca="1" si="42"/>
        <v>0</v>
      </c>
    </row>
    <row r="715" spans="1:10">
      <c r="A715" s="145"/>
      <c r="B715" s="146"/>
      <c r="C715" s="145"/>
      <c r="D715" s="145"/>
      <c r="E715" s="145"/>
      <c r="F715" s="145"/>
      <c r="G715" s="141" t="str">
        <f t="shared" ca="1" si="39"/>
        <v>hi</v>
      </c>
      <c r="H715" s="141">
        <f t="shared" si="40"/>
        <v>0</v>
      </c>
      <c r="I715" s="141">
        <f t="shared" ca="1" si="41"/>
        <v>0</v>
      </c>
      <c r="J715" s="141">
        <f t="shared" ca="1" si="42"/>
        <v>0</v>
      </c>
    </row>
    <row r="716" spans="1:10">
      <c r="A716" s="145"/>
      <c r="B716" s="146"/>
      <c r="C716" s="145"/>
      <c r="D716" s="145"/>
      <c r="E716" s="145"/>
      <c r="F716" s="145"/>
      <c r="G716" s="141" t="str">
        <f t="shared" ca="1" si="39"/>
        <v>hi</v>
      </c>
      <c r="H716" s="141">
        <f t="shared" si="40"/>
        <v>0</v>
      </c>
      <c r="I716" s="141">
        <f t="shared" ca="1" si="41"/>
        <v>0</v>
      </c>
      <c r="J716" s="141">
        <f t="shared" ca="1" si="42"/>
        <v>0</v>
      </c>
    </row>
    <row r="717" spans="1:10">
      <c r="A717" s="145"/>
      <c r="B717" s="146"/>
      <c r="C717" s="145"/>
      <c r="D717" s="145"/>
      <c r="E717" s="145"/>
      <c r="F717" s="145"/>
      <c r="G717" s="141" t="str">
        <f t="shared" ca="1" si="39"/>
        <v>hi</v>
      </c>
      <c r="H717" s="141">
        <f t="shared" si="40"/>
        <v>0</v>
      </c>
      <c r="I717" s="141">
        <f t="shared" ca="1" si="41"/>
        <v>0</v>
      </c>
      <c r="J717" s="141">
        <f t="shared" ca="1" si="42"/>
        <v>0</v>
      </c>
    </row>
    <row r="718" spans="1:10">
      <c r="A718" s="145"/>
      <c r="B718" s="146"/>
      <c r="C718" s="145"/>
      <c r="D718" s="145"/>
      <c r="E718" s="145"/>
      <c r="F718" s="145"/>
      <c r="G718" s="141" t="str">
        <f t="shared" ref="G718:G781" ca="1" si="43">IF(F718&gt;C718,  IF($B$8=0,"lo",IF(RAND()&gt;$B$9,"lo","hi")),   IF($B$8=0,"hi",IF(RAND()&lt;=$B$9,"lo","hi"))   )</f>
        <v>hi</v>
      </c>
      <c r="H718" s="141">
        <f t="shared" ref="H718:H781" si="44">C718</f>
        <v>0</v>
      </c>
      <c r="I718" s="141">
        <f t="shared" ref="I718:I781" ca="1" si="45">IF(G718="hi",D718,E718)</f>
        <v>0</v>
      </c>
      <c r="J718" s="141">
        <f t="shared" ref="J718:J781" ca="1" si="46">IF(G718="hi",E718,D718)</f>
        <v>0</v>
      </c>
    </row>
    <row r="719" spans="1:10">
      <c r="A719" s="145"/>
      <c r="B719" s="146"/>
      <c r="C719" s="145"/>
      <c r="D719" s="145"/>
      <c r="E719" s="145"/>
      <c r="F719" s="145"/>
      <c r="G719" s="141" t="str">
        <f t="shared" ca="1" si="43"/>
        <v>hi</v>
      </c>
      <c r="H719" s="141">
        <f t="shared" si="44"/>
        <v>0</v>
      </c>
      <c r="I719" s="141">
        <f t="shared" ca="1" si="45"/>
        <v>0</v>
      </c>
      <c r="J719" s="141">
        <f t="shared" ca="1" si="46"/>
        <v>0</v>
      </c>
    </row>
    <row r="720" spans="1:10">
      <c r="A720" s="145"/>
      <c r="B720" s="146"/>
      <c r="C720" s="145"/>
      <c r="D720" s="145"/>
      <c r="E720" s="145"/>
      <c r="F720" s="145"/>
      <c r="G720" s="141" t="str">
        <f t="shared" ca="1" si="43"/>
        <v>hi</v>
      </c>
      <c r="H720" s="141">
        <f t="shared" si="44"/>
        <v>0</v>
      </c>
      <c r="I720" s="141">
        <f t="shared" ca="1" si="45"/>
        <v>0</v>
      </c>
      <c r="J720" s="141">
        <f t="shared" ca="1" si="46"/>
        <v>0</v>
      </c>
    </row>
    <row r="721" spans="1:10">
      <c r="A721" s="145"/>
      <c r="B721" s="146"/>
      <c r="C721" s="145"/>
      <c r="D721" s="145"/>
      <c r="E721" s="145"/>
      <c r="F721" s="145"/>
      <c r="G721" s="141" t="str">
        <f t="shared" ca="1" si="43"/>
        <v>hi</v>
      </c>
      <c r="H721" s="141">
        <f t="shared" si="44"/>
        <v>0</v>
      </c>
      <c r="I721" s="141">
        <f t="shared" ca="1" si="45"/>
        <v>0</v>
      </c>
      <c r="J721" s="141">
        <f t="shared" ca="1" si="46"/>
        <v>0</v>
      </c>
    </row>
    <row r="722" spans="1:10">
      <c r="A722" s="145"/>
      <c r="B722" s="146"/>
      <c r="C722" s="145"/>
      <c r="D722" s="145"/>
      <c r="E722" s="145"/>
      <c r="F722" s="145"/>
      <c r="G722" s="141" t="str">
        <f t="shared" ca="1" si="43"/>
        <v>hi</v>
      </c>
      <c r="H722" s="141">
        <f t="shared" si="44"/>
        <v>0</v>
      </c>
      <c r="I722" s="141">
        <f t="shared" ca="1" si="45"/>
        <v>0</v>
      </c>
      <c r="J722" s="141">
        <f t="shared" ca="1" si="46"/>
        <v>0</v>
      </c>
    </row>
    <row r="723" spans="1:10">
      <c r="A723" s="145"/>
      <c r="B723" s="146"/>
      <c r="C723" s="145"/>
      <c r="D723" s="145"/>
      <c r="E723" s="145"/>
      <c r="F723" s="145"/>
      <c r="G723" s="141" t="str">
        <f t="shared" ca="1" si="43"/>
        <v>hi</v>
      </c>
      <c r="H723" s="141">
        <f t="shared" si="44"/>
        <v>0</v>
      </c>
      <c r="I723" s="141">
        <f t="shared" ca="1" si="45"/>
        <v>0</v>
      </c>
      <c r="J723" s="141">
        <f t="shared" ca="1" si="46"/>
        <v>0</v>
      </c>
    </row>
    <row r="724" spans="1:10">
      <c r="A724" s="145"/>
      <c r="B724" s="146"/>
      <c r="C724" s="145"/>
      <c r="D724" s="145"/>
      <c r="E724" s="145"/>
      <c r="F724" s="145"/>
      <c r="G724" s="141" t="str">
        <f t="shared" ca="1" si="43"/>
        <v>hi</v>
      </c>
      <c r="H724" s="141">
        <f t="shared" si="44"/>
        <v>0</v>
      </c>
      <c r="I724" s="141">
        <f t="shared" ca="1" si="45"/>
        <v>0</v>
      </c>
      <c r="J724" s="141">
        <f t="shared" ca="1" si="46"/>
        <v>0</v>
      </c>
    </row>
    <row r="725" spans="1:10">
      <c r="A725" s="145"/>
      <c r="B725" s="146"/>
      <c r="C725" s="145"/>
      <c r="D725" s="145"/>
      <c r="E725" s="145"/>
      <c r="F725" s="145"/>
      <c r="G725" s="141" t="str">
        <f t="shared" ca="1" si="43"/>
        <v>hi</v>
      </c>
      <c r="H725" s="141">
        <f t="shared" si="44"/>
        <v>0</v>
      </c>
      <c r="I725" s="141">
        <f t="shared" ca="1" si="45"/>
        <v>0</v>
      </c>
      <c r="J725" s="141">
        <f t="shared" ca="1" si="46"/>
        <v>0</v>
      </c>
    </row>
    <row r="726" spans="1:10">
      <c r="A726" s="145"/>
      <c r="B726" s="146"/>
      <c r="C726" s="145"/>
      <c r="D726" s="145"/>
      <c r="E726" s="145"/>
      <c r="F726" s="145"/>
      <c r="G726" s="141" t="str">
        <f t="shared" ca="1" si="43"/>
        <v>hi</v>
      </c>
      <c r="H726" s="141">
        <f t="shared" si="44"/>
        <v>0</v>
      </c>
      <c r="I726" s="141">
        <f t="shared" ca="1" si="45"/>
        <v>0</v>
      </c>
      <c r="J726" s="141">
        <f t="shared" ca="1" si="46"/>
        <v>0</v>
      </c>
    </row>
    <row r="727" spans="1:10">
      <c r="A727" s="145"/>
      <c r="B727" s="146"/>
      <c r="C727" s="145"/>
      <c r="D727" s="145"/>
      <c r="E727" s="145"/>
      <c r="F727" s="145"/>
      <c r="G727" s="141" t="str">
        <f t="shared" ca="1" si="43"/>
        <v>hi</v>
      </c>
      <c r="H727" s="141">
        <f t="shared" si="44"/>
        <v>0</v>
      </c>
      <c r="I727" s="141">
        <f t="shared" ca="1" si="45"/>
        <v>0</v>
      </c>
      <c r="J727" s="141">
        <f t="shared" ca="1" si="46"/>
        <v>0</v>
      </c>
    </row>
    <row r="728" spans="1:10">
      <c r="A728" s="145"/>
      <c r="B728" s="146"/>
      <c r="C728" s="145"/>
      <c r="D728" s="145"/>
      <c r="E728" s="145"/>
      <c r="F728" s="145"/>
      <c r="G728" s="141" t="str">
        <f t="shared" ca="1" si="43"/>
        <v>hi</v>
      </c>
      <c r="H728" s="141">
        <f t="shared" si="44"/>
        <v>0</v>
      </c>
      <c r="I728" s="141">
        <f t="shared" ca="1" si="45"/>
        <v>0</v>
      </c>
      <c r="J728" s="141">
        <f t="shared" ca="1" si="46"/>
        <v>0</v>
      </c>
    </row>
    <row r="729" spans="1:10">
      <c r="A729" s="145"/>
      <c r="B729" s="146"/>
      <c r="C729" s="145"/>
      <c r="D729" s="145"/>
      <c r="E729" s="145"/>
      <c r="F729" s="145"/>
      <c r="G729" s="141" t="str">
        <f t="shared" ca="1" si="43"/>
        <v>hi</v>
      </c>
      <c r="H729" s="141">
        <f t="shared" si="44"/>
        <v>0</v>
      </c>
      <c r="I729" s="141">
        <f t="shared" ca="1" si="45"/>
        <v>0</v>
      </c>
      <c r="J729" s="141">
        <f t="shared" ca="1" si="46"/>
        <v>0</v>
      </c>
    </row>
    <row r="730" spans="1:10">
      <c r="A730" s="145"/>
      <c r="B730" s="146"/>
      <c r="C730" s="145"/>
      <c r="D730" s="145"/>
      <c r="E730" s="145"/>
      <c r="F730" s="145"/>
      <c r="G730" s="141" t="str">
        <f t="shared" ca="1" si="43"/>
        <v>hi</v>
      </c>
      <c r="H730" s="141">
        <f t="shared" si="44"/>
        <v>0</v>
      </c>
      <c r="I730" s="141">
        <f t="shared" ca="1" si="45"/>
        <v>0</v>
      </c>
      <c r="J730" s="141">
        <f t="shared" ca="1" si="46"/>
        <v>0</v>
      </c>
    </row>
    <row r="731" spans="1:10">
      <c r="A731" s="145"/>
      <c r="B731" s="146"/>
      <c r="C731" s="145"/>
      <c r="D731" s="145"/>
      <c r="E731" s="145"/>
      <c r="F731" s="145"/>
      <c r="G731" s="141" t="str">
        <f t="shared" ca="1" si="43"/>
        <v>hi</v>
      </c>
      <c r="H731" s="141">
        <f t="shared" si="44"/>
        <v>0</v>
      </c>
      <c r="I731" s="141">
        <f t="shared" ca="1" si="45"/>
        <v>0</v>
      </c>
      <c r="J731" s="141">
        <f t="shared" ca="1" si="46"/>
        <v>0</v>
      </c>
    </row>
    <row r="732" spans="1:10">
      <c r="A732" s="145"/>
      <c r="B732" s="146"/>
      <c r="C732" s="145"/>
      <c r="D732" s="145"/>
      <c r="E732" s="145"/>
      <c r="F732" s="145"/>
      <c r="G732" s="141" t="str">
        <f t="shared" ca="1" si="43"/>
        <v>hi</v>
      </c>
      <c r="H732" s="141">
        <f t="shared" si="44"/>
        <v>0</v>
      </c>
      <c r="I732" s="141">
        <f t="shared" ca="1" si="45"/>
        <v>0</v>
      </c>
      <c r="J732" s="141">
        <f t="shared" ca="1" si="46"/>
        <v>0</v>
      </c>
    </row>
    <row r="733" spans="1:10">
      <c r="A733" s="145"/>
      <c r="B733" s="146"/>
      <c r="C733" s="145"/>
      <c r="D733" s="145"/>
      <c r="E733" s="145"/>
      <c r="F733" s="145"/>
      <c r="G733" s="141" t="str">
        <f t="shared" ca="1" si="43"/>
        <v>hi</v>
      </c>
      <c r="H733" s="141">
        <f t="shared" si="44"/>
        <v>0</v>
      </c>
      <c r="I733" s="141">
        <f t="shared" ca="1" si="45"/>
        <v>0</v>
      </c>
      <c r="J733" s="141">
        <f t="shared" ca="1" si="46"/>
        <v>0</v>
      </c>
    </row>
    <row r="734" spans="1:10">
      <c r="A734" s="145"/>
      <c r="B734" s="146"/>
      <c r="C734" s="145"/>
      <c r="D734" s="145"/>
      <c r="E734" s="145"/>
      <c r="F734" s="145"/>
      <c r="G734" s="141" t="str">
        <f t="shared" ca="1" si="43"/>
        <v>hi</v>
      </c>
      <c r="H734" s="141">
        <f t="shared" si="44"/>
        <v>0</v>
      </c>
      <c r="I734" s="141">
        <f t="shared" ca="1" si="45"/>
        <v>0</v>
      </c>
      <c r="J734" s="141">
        <f t="shared" ca="1" si="46"/>
        <v>0</v>
      </c>
    </row>
    <row r="735" spans="1:10">
      <c r="A735" s="145"/>
      <c r="B735" s="146"/>
      <c r="C735" s="145"/>
      <c r="D735" s="145"/>
      <c r="E735" s="145"/>
      <c r="F735" s="145"/>
      <c r="G735" s="141" t="str">
        <f t="shared" ca="1" si="43"/>
        <v>hi</v>
      </c>
      <c r="H735" s="141">
        <f t="shared" si="44"/>
        <v>0</v>
      </c>
      <c r="I735" s="141">
        <f t="shared" ca="1" si="45"/>
        <v>0</v>
      </c>
      <c r="J735" s="141">
        <f t="shared" ca="1" si="46"/>
        <v>0</v>
      </c>
    </row>
    <row r="736" spans="1:10">
      <c r="A736" s="145"/>
      <c r="B736" s="146"/>
      <c r="C736" s="145"/>
      <c r="D736" s="145"/>
      <c r="E736" s="145"/>
      <c r="F736" s="145"/>
      <c r="G736" s="141" t="str">
        <f t="shared" ca="1" si="43"/>
        <v>hi</v>
      </c>
      <c r="H736" s="141">
        <f t="shared" si="44"/>
        <v>0</v>
      </c>
      <c r="I736" s="141">
        <f t="shared" ca="1" si="45"/>
        <v>0</v>
      </c>
      <c r="J736" s="141">
        <f t="shared" ca="1" si="46"/>
        <v>0</v>
      </c>
    </row>
    <row r="737" spans="1:10">
      <c r="A737" s="145"/>
      <c r="B737" s="146"/>
      <c r="C737" s="145"/>
      <c r="D737" s="145"/>
      <c r="E737" s="145"/>
      <c r="F737" s="145"/>
      <c r="G737" s="141" t="str">
        <f t="shared" ca="1" si="43"/>
        <v>hi</v>
      </c>
      <c r="H737" s="141">
        <f t="shared" si="44"/>
        <v>0</v>
      </c>
      <c r="I737" s="141">
        <f t="shared" ca="1" si="45"/>
        <v>0</v>
      </c>
      <c r="J737" s="141">
        <f t="shared" ca="1" si="46"/>
        <v>0</v>
      </c>
    </row>
    <row r="738" spans="1:10">
      <c r="A738" s="145"/>
      <c r="B738" s="146"/>
      <c r="C738" s="145"/>
      <c r="D738" s="145"/>
      <c r="E738" s="145"/>
      <c r="F738" s="145"/>
      <c r="G738" s="141" t="str">
        <f t="shared" ca="1" si="43"/>
        <v>hi</v>
      </c>
      <c r="H738" s="141">
        <f t="shared" si="44"/>
        <v>0</v>
      </c>
      <c r="I738" s="141">
        <f t="shared" ca="1" si="45"/>
        <v>0</v>
      </c>
      <c r="J738" s="141">
        <f t="shared" ca="1" si="46"/>
        <v>0</v>
      </c>
    </row>
    <row r="739" spans="1:10">
      <c r="A739" s="145"/>
      <c r="B739" s="146"/>
      <c r="C739" s="145"/>
      <c r="D739" s="145"/>
      <c r="E739" s="145"/>
      <c r="F739" s="145"/>
      <c r="G739" s="141" t="str">
        <f t="shared" ca="1" si="43"/>
        <v>hi</v>
      </c>
      <c r="H739" s="141">
        <f t="shared" si="44"/>
        <v>0</v>
      </c>
      <c r="I739" s="141">
        <f t="shared" ca="1" si="45"/>
        <v>0</v>
      </c>
      <c r="J739" s="141">
        <f t="shared" ca="1" si="46"/>
        <v>0</v>
      </c>
    </row>
    <row r="740" spans="1:10">
      <c r="A740" s="145"/>
      <c r="B740" s="146"/>
      <c r="C740" s="145"/>
      <c r="D740" s="145"/>
      <c r="E740" s="145"/>
      <c r="F740" s="145"/>
      <c r="G740" s="141" t="str">
        <f t="shared" ca="1" si="43"/>
        <v>hi</v>
      </c>
      <c r="H740" s="141">
        <f t="shared" si="44"/>
        <v>0</v>
      </c>
      <c r="I740" s="141">
        <f t="shared" ca="1" si="45"/>
        <v>0</v>
      </c>
      <c r="J740" s="141">
        <f t="shared" ca="1" si="46"/>
        <v>0</v>
      </c>
    </row>
    <row r="741" spans="1:10">
      <c r="A741" s="145"/>
      <c r="B741" s="146"/>
      <c r="C741" s="145"/>
      <c r="D741" s="145"/>
      <c r="E741" s="145"/>
      <c r="F741" s="145"/>
      <c r="G741" s="141" t="str">
        <f t="shared" ca="1" si="43"/>
        <v>hi</v>
      </c>
      <c r="H741" s="141">
        <f t="shared" si="44"/>
        <v>0</v>
      </c>
      <c r="I741" s="141">
        <f t="shared" ca="1" si="45"/>
        <v>0</v>
      </c>
      <c r="J741" s="141">
        <f t="shared" ca="1" si="46"/>
        <v>0</v>
      </c>
    </row>
    <row r="742" spans="1:10">
      <c r="A742" s="145"/>
      <c r="B742" s="146"/>
      <c r="C742" s="145"/>
      <c r="D742" s="145"/>
      <c r="E742" s="145"/>
      <c r="F742" s="145"/>
      <c r="G742" s="141" t="str">
        <f t="shared" ca="1" si="43"/>
        <v>hi</v>
      </c>
      <c r="H742" s="141">
        <f t="shared" si="44"/>
        <v>0</v>
      </c>
      <c r="I742" s="141">
        <f t="shared" ca="1" si="45"/>
        <v>0</v>
      </c>
      <c r="J742" s="141">
        <f t="shared" ca="1" si="46"/>
        <v>0</v>
      </c>
    </row>
    <row r="743" spans="1:10">
      <c r="A743" s="145"/>
      <c r="B743" s="146"/>
      <c r="C743" s="145"/>
      <c r="D743" s="145"/>
      <c r="E743" s="145"/>
      <c r="F743" s="145"/>
      <c r="G743" s="141" t="str">
        <f t="shared" ca="1" si="43"/>
        <v>hi</v>
      </c>
      <c r="H743" s="141">
        <f t="shared" si="44"/>
        <v>0</v>
      </c>
      <c r="I743" s="141">
        <f t="shared" ca="1" si="45"/>
        <v>0</v>
      </c>
      <c r="J743" s="141">
        <f t="shared" ca="1" si="46"/>
        <v>0</v>
      </c>
    </row>
    <row r="744" spans="1:10">
      <c r="A744" s="145"/>
      <c r="B744" s="146"/>
      <c r="C744" s="145"/>
      <c r="D744" s="145"/>
      <c r="E744" s="145"/>
      <c r="F744" s="145"/>
      <c r="G744" s="141" t="str">
        <f t="shared" ca="1" si="43"/>
        <v>hi</v>
      </c>
      <c r="H744" s="141">
        <f t="shared" si="44"/>
        <v>0</v>
      </c>
      <c r="I744" s="141">
        <f t="shared" ca="1" si="45"/>
        <v>0</v>
      </c>
      <c r="J744" s="141">
        <f t="shared" ca="1" si="46"/>
        <v>0</v>
      </c>
    </row>
    <row r="745" spans="1:10">
      <c r="A745" s="145"/>
      <c r="B745" s="146"/>
      <c r="C745" s="145"/>
      <c r="D745" s="145"/>
      <c r="E745" s="145"/>
      <c r="F745" s="145"/>
      <c r="G745" s="141" t="str">
        <f t="shared" ca="1" si="43"/>
        <v>hi</v>
      </c>
      <c r="H745" s="141">
        <f t="shared" si="44"/>
        <v>0</v>
      </c>
      <c r="I745" s="141">
        <f t="shared" ca="1" si="45"/>
        <v>0</v>
      </c>
      <c r="J745" s="141">
        <f t="shared" ca="1" si="46"/>
        <v>0</v>
      </c>
    </row>
    <row r="746" spans="1:10">
      <c r="A746" s="145"/>
      <c r="B746" s="146"/>
      <c r="C746" s="145"/>
      <c r="D746" s="145"/>
      <c r="E746" s="145"/>
      <c r="F746" s="145"/>
      <c r="G746" s="141" t="str">
        <f t="shared" ca="1" si="43"/>
        <v>hi</v>
      </c>
      <c r="H746" s="141">
        <f t="shared" si="44"/>
        <v>0</v>
      </c>
      <c r="I746" s="141">
        <f t="shared" ca="1" si="45"/>
        <v>0</v>
      </c>
      <c r="J746" s="141">
        <f t="shared" ca="1" si="46"/>
        <v>0</v>
      </c>
    </row>
    <row r="747" spans="1:10">
      <c r="A747" s="145"/>
      <c r="B747" s="146"/>
      <c r="C747" s="145"/>
      <c r="D747" s="145"/>
      <c r="E747" s="145"/>
      <c r="F747" s="145"/>
      <c r="G747" s="141" t="str">
        <f t="shared" ca="1" si="43"/>
        <v>hi</v>
      </c>
      <c r="H747" s="141">
        <f t="shared" si="44"/>
        <v>0</v>
      </c>
      <c r="I747" s="141">
        <f t="shared" ca="1" si="45"/>
        <v>0</v>
      </c>
      <c r="J747" s="141">
        <f t="shared" ca="1" si="46"/>
        <v>0</v>
      </c>
    </row>
    <row r="748" spans="1:10">
      <c r="A748" s="145"/>
      <c r="B748" s="146"/>
      <c r="C748" s="145"/>
      <c r="D748" s="145"/>
      <c r="E748" s="145"/>
      <c r="F748" s="145"/>
      <c r="G748" s="141" t="str">
        <f t="shared" ca="1" si="43"/>
        <v>hi</v>
      </c>
      <c r="H748" s="141">
        <f t="shared" si="44"/>
        <v>0</v>
      </c>
      <c r="I748" s="141">
        <f t="shared" ca="1" si="45"/>
        <v>0</v>
      </c>
      <c r="J748" s="141">
        <f t="shared" ca="1" si="46"/>
        <v>0</v>
      </c>
    </row>
    <row r="749" spans="1:10">
      <c r="A749" s="145"/>
      <c r="B749" s="146"/>
      <c r="C749" s="145"/>
      <c r="D749" s="145"/>
      <c r="E749" s="145"/>
      <c r="F749" s="145"/>
      <c r="G749" s="141" t="str">
        <f t="shared" ca="1" si="43"/>
        <v>hi</v>
      </c>
      <c r="H749" s="141">
        <f t="shared" si="44"/>
        <v>0</v>
      </c>
      <c r="I749" s="141">
        <f t="shared" ca="1" si="45"/>
        <v>0</v>
      </c>
      <c r="J749" s="141">
        <f t="shared" ca="1" si="46"/>
        <v>0</v>
      </c>
    </row>
    <row r="750" spans="1:10">
      <c r="A750" s="145"/>
      <c r="B750" s="146"/>
      <c r="C750" s="145"/>
      <c r="D750" s="145"/>
      <c r="E750" s="145"/>
      <c r="F750" s="145"/>
      <c r="G750" s="141" t="str">
        <f t="shared" ca="1" si="43"/>
        <v>hi</v>
      </c>
      <c r="H750" s="141">
        <f t="shared" si="44"/>
        <v>0</v>
      </c>
      <c r="I750" s="141">
        <f t="shared" ca="1" si="45"/>
        <v>0</v>
      </c>
      <c r="J750" s="141">
        <f t="shared" ca="1" si="46"/>
        <v>0</v>
      </c>
    </row>
    <row r="751" spans="1:10">
      <c r="A751" s="145"/>
      <c r="B751" s="146"/>
      <c r="C751" s="145"/>
      <c r="D751" s="145"/>
      <c r="E751" s="145"/>
      <c r="F751" s="145"/>
      <c r="G751" s="141" t="str">
        <f t="shared" ca="1" si="43"/>
        <v>hi</v>
      </c>
      <c r="H751" s="141">
        <f t="shared" si="44"/>
        <v>0</v>
      </c>
      <c r="I751" s="141">
        <f t="shared" ca="1" si="45"/>
        <v>0</v>
      </c>
      <c r="J751" s="141">
        <f t="shared" ca="1" si="46"/>
        <v>0</v>
      </c>
    </row>
    <row r="752" spans="1:10">
      <c r="A752" s="145"/>
      <c r="B752" s="146"/>
      <c r="C752" s="145"/>
      <c r="D752" s="145"/>
      <c r="E752" s="145"/>
      <c r="F752" s="145"/>
      <c r="G752" s="141" t="str">
        <f t="shared" ca="1" si="43"/>
        <v>hi</v>
      </c>
      <c r="H752" s="141">
        <f t="shared" si="44"/>
        <v>0</v>
      </c>
      <c r="I752" s="141">
        <f t="shared" ca="1" si="45"/>
        <v>0</v>
      </c>
      <c r="J752" s="141">
        <f t="shared" ca="1" si="46"/>
        <v>0</v>
      </c>
    </row>
    <row r="753" spans="1:10">
      <c r="A753" s="145"/>
      <c r="B753" s="146"/>
      <c r="C753" s="145"/>
      <c r="D753" s="145"/>
      <c r="E753" s="145"/>
      <c r="F753" s="145"/>
      <c r="G753" s="141" t="str">
        <f t="shared" ca="1" si="43"/>
        <v>hi</v>
      </c>
      <c r="H753" s="141">
        <f t="shared" si="44"/>
        <v>0</v>
      </c>
      <c r="I753" s="141">
        <f t="shared" ca="1" si="45"/>
        <v>0</v>
      </c>
      <c r="J753" s="141">
        <f t="shared" ca="1" si="46"/>
        <v>0</v>
      </c>
    </row>
    <row r="754" spans="1:10">
      <c r="A754" s="145"/>
      <c r="B754" s="146"/>
      <c r="C754" s="145"/>
      <c r="D754" s="145"/>
      <c r="E754" s="145"/>
      <c r="F754" s="145"/>
      <c r="G754" s="141" t="str">
        <f t="shared" ca="1" si="43"/>
        <v>hi</v>
      </c>
      <c r="H754" s="141">
        <f t="shared" si="44"/>
        <v>0</v>
      </c>
      <c r="I754" s="141">
        <f t="shared" ca="1" si="45"/>
        <v>0</v>
      </c>
      <c r="J754" s="141">
        <f t="shared" ca="1" si="46"/>
        <v>0</v>
      </c>
    </row>
    <row r="755" spans="1:10">
      <c r="A755" s="145"/>
      <c r="B755" s="146"/>
      <c r="C755" s="145"/>
      <c r="D755" s="145"/>
      <c r="E755" s="145"/>
      <c r="F755" s="145"/>
      <c r="G755" s="141" t="str">
        <f t="shared" ca="1" si="43"/>
        <v>hi</v>
      </c>
      <c r="H755" s="141">
        <f t="shared" si="44"/>
        <v>0</v>
      </c>
      <c r="I755" s="141">
        <f t="shared" ca="1" si="45"/>
        <v>0</v>
      </c>
      <c r="J755" s="141">
        <f t="shared" ca="1" si="46"/>
        <v>0</v>
      </c>
    </row>
    <row r="756" spans="1:10">
      <c r="A756" s="145"/>
      <c r="B756" s="146"/>
      <c r="C756" s="145"/>
      <c r="D756" s="145"/>
      <c r="E756" s="145"/>
      <c r="F756" s="145"/>
      <c r="G756" s="141" t="str">
        <f t="shared" ca="1" si="43"/>
        <v>hi</v>
      </c>
      <c r="H756" s="141">
        <f t="shared" si="44"/>
        <v>0</v>
      </c>
      <c r="I756" s="141">
        <f t="shared" ca="1" si="45"/>
        <v>0</v>
      </c>
      <c r="J756" s="141">
        <f t="shared" ca="1" si="46"/>
        <v>0</v>
      </c>
    </row>
    <row r="757" spans="1:10">
      <c r="A757" s="145"/>
      <c r="B757" s="146"/>
      <c r="C757" s="145"/>
      <c r="D757" s="145"/>
      <c r="E757" s="145"/>
      <c r="F757" s="145"/>
      <c r="G757" s="141" t="str">
        <f t="shared" ca="1" si="43"/>
        <v>hi</v>
      </c>
      <c r="H757" s="141">
        <f t="shared" si="44"/>
        <v>0</v>
      </c>
      <c r="I757" s="141">
        <f t="shared" ca="1" si="45"/>
        <v>0</v>
      </c>
      <c r="J757" s="141">
        <f t="shared" ca="1" si="46"/>
        <v>0</v>
      </c>
    </row>
    <row r="758" spans="1:10">
      <c r="A758" s="145"/>
      <c r="B758" s="146"/>
      <c r="C758" s="145"/>
      <c r="D758" s="145"/>
      <c r="E758" s="145"/>
      <c r="F758" s="145"/>
      <c r="G758" s="141" t="str">
        <f t="shared" ca="1" si="43"/>
        <v>hi</v>
      </c>
      <c r="H758" s="141">
        <f t="shared" si="44"/>
        <v>0</v>
      </c>
      <c r="I758" s="141">
        <f t="shared" ca="1" si="45"/>
        <v>0</v>
      </c>
      <c r="J758" s="141">
        <f t="shared" ca="1" si="46"/>
        <v>0</v>
      </c>
    </row>
    <row r="759" spans="1:10">
      <c r="A759" s="145"/>
      <c r="B759" s="146"/>
      <c r="C759" s="145"/>
      <c r="D759" s="145"/>
      <c r="E759" s="145"/>
      <c r="F759" s="145"/>
      <c r="G759" s="141" t="str">
        <f t="shared" ca="1" si="43"/>
        <v>hi</v>
      </c>
      <c r="H759" s="141">
        <f t="shared" si="44"/>
        <v>0</v>
      </c>
      <c r="I759" s="141">
        <f t="shared" ca="1" si="45"/>
        <v>0</v>
      </c>
      <c r="J759" s="141">
        <f t="shared" ca="1" si="46"/>
        <v>0</v>
      </c>
    </row>
    <row r="760" spans="1:10">
      <c r="A760" s="145"/>
      <c r="B760" s="146"/>
      <c r="C760" s="145"/>
      <c r="D760" s="145"/>
      <c r="E760" s="145"/>
      <c r="F760" s="145"/>
      <c r="G760" s="141" t="str">
        <f t="shared" ca="1" si="43"/>
        <v>hi</v>
      </c>
      <c r="H760" s="141">
        <f t="shared" si="44"/>
        <v>0</v>
      </c>
      <c r="I760" s="141">
        <f t="shared" ca="1" si="45"/>
        <v>0</v>
      </c>
      <c r="J760" s="141">
        <f t="shared" ca="1" si="46"/>
        <v>0</v>
      </c>
    </row>
    <row r="761" spans="1:10">
      <c r="A761" s="145"/>
      <c r="B761" s="146"/>
      <c r="C761" s="145"/>
      <c r="D761" s="145"/>
      <c r="E761" s="145"/>
      <c r="F761" s="145"/>
      <c r="G761" s="141" t="str">
        <f t="shared" ca="1" si="43"/>
        <v>hi</v>
      </c>
      <c r="H761" s="141">
        <f t="shared" si="44"/>
        <v>0</v>
      </c>
      <c r="I761" s="141">
        <f t="shared" ca="1" si="45"/>
        <v>0</v>
      </c>
      <c r="J761" s="141">
        <f t="shared" ca="1" si="46"/>
        <v>0</v>
      </c>
    </row>
    <row r="762" spans="1:10">
      <c r="A762" s="145"/>
      <c r="B762" s="146"/>
      <c r="C762" s="145"/>
      <c r="D762" s="145"/>
      <c r="E762" s="145"/>
      <c r="F762" s="145"/>
      <c r="G762" s="141" t="str">
        <f t="shared" ca="1" si="43"/>
        <v>hi</v>
      </c>
      <c r="H762" s="141">
        <f t="shared" si="44"/>
        <v>0</v>
      </c>
      <c r="I762" s="141">
        <f t="shared" ca="1" si="45"/>
        <v>0</v>
      </c>
      <c r="J762" s="141">
        <f t="shared" ca="1" si="46"/>
        <v>0</v>
      </c>
    </row>
    <row r="763" spans="1:10">
      <c r="A763" s="145"/>
      <c r="B763" s="146"/>
      <c r="C763" s="145"/>
      <c r="D763" s="145"/>
      <c r="E763" s="145"/>
      <c r="F763" s="145"/>
      <c r="G763" s="141" t="str">
        <f t="shared" ca="1" si="43"/>
        <v>hi</v>
      </c>
      <c r="H763" s="141">
        <f t="shared" si="44"/>
        <v>0</v>
      </c>
      <c r="I763" s="141">
        <f t="shared" ca="1" si="45"/>
        <v>0</v>
      </c>
      <c r="J763" s="141">
        <f t="shared" ca="1" si="46"/>
        <v>0</v>
      </c>
    </row>
    <row r="764" spans="1:10">
      <c r="A764" s="145"/>
      <c r="B764" s="146"/>
      <c r="C764" s="145"/>
      <c r="D764" s="145"/>
      <c r="E764" s="145"/>
      <c r="F764" s="145"/>
      <c r="G764" s="141" t="str">
        <f t="shared" ca="1" si="43"/>
        <v>hi</v>
      </c>
      <c r="H764" s="141">
        <f t="shared" si="44"/>
        <v>0</v>
      </c>
      <c r="I764" s="141">
        <f t="shared" ca="1" si="45"/>
        <v>0</v>
      </c>
      <c r="J764" s="141">
        <f t="shared" ca="1" si="46"/>
        <v>0</v>
      </c>
    </row>
    <row r="765" spans="1:10">
      <c r="A765" s="145"/>
      <c r="B765" s="146"/>
      <c r="C765" s="145"/>
      <c r="D765" s="145"/>
      <c r="E765" s="145"/>
      <c r="F765" s="145"/>
      <c r="G765" s="141" t="str">
        <f t="shared" ca="1" si="43"/>
        <v>hi</v>
      </c>
      <c r="H765" s="141">
        <f t="shared" si="44"/>
        <v>0</v>
      </c>
      <c r="I765" s="141">
        <f t="shared" ca="1" si="45"/>
        <v>0</v>
      </c>
      <c r="J765" s="141">
        <f t="shared" ca="1" si="46"/>
        <v>0</v>
      </c>
    </row>
    <row r="766" spans="1:10">
      <c r="A766" s="145"/>
      <c r="B766" s="146"/>
      <c r="C766" s="145"/>
      <c r="D766" s="145"/>
      <c r="E766" s="145"/>
      <c r="F766" s="145"/>
      <c r="G766" s="141" t="str">
        <f t="shared" ca="1" si="43"/>
        <v>hi</v>
      </c>
      <c r="H766" s="141">
        <f t="shared" si="44"/>
        <v>0</v>
      </c>
      <c r="I766" s="141">
        <f t="shared" ca="1" si="45"/>
        <v>0</v>
      </c>
      <c r="J766" s="141">
        <f t="shared" ca="1" si="46"/>
        <v>0</v>
      </c>
    </row>
    <row r="767" spans="1:10">
      <c r="A767" s="145"/>
      <c r="B767" s="146"/>
      <c r="C767" s="145"/>
      <c r="D767" s="145"/>
      <c r="E767" s="145"/>
      <c r="F767" s="145"/>
      <c r="G767" s="141" t="str">
        <f t="shared" ca="1" si="43"/>
        <v>hi</v>
      </c>
      <c r="H767" s="141">
        <f t="shared" si="44"/>
        <v>0</v>
      </c>
      <c r="I767" s="141">
        <f t="shared" ca="1" si="45"/>
        <v>0</v>
      </c>
      <c r="J767" s="141">
        <f t="shared" ca="1" si="46"/>
        <v>0</v>
      </c>
    </row>
    <row r="768" spans="1:10">
      <c r="A768" s="145"/>
      <c r="B768" s="146"/>
      <c r="C768" s="145"/>
      <c r="D768" s="145"/>
      <c r="E768" s="145"/>
      <c r="F768" s="145"/>
      <c r="G768" s="141" t="str">
        <f t="shared" ca="1" si="43"/>
        <v>hi</v>
      </c>
      <c r="H768" s="141">
        <f t="shared" si="44"/>
        <v>0</v>
      </c>
      <c r="I768" s="141">
        <f t="shared" ca="1" si="45"/>
        <v>0</v>
      </c>
      <c r="J768" s="141">
        <f t="shared" ca="1" si="46"/>
        <v>0</v>
      </c>
    </row>
    <row r="769" spans="1:10">
      <c r="A769" s="145"/>
      <c r="B769" s="146"/>
      <c r="C769" s="145"/>
      <c r="D769" s="145"/>
      <c r="E769" s="145"/>
      <c r="F769" s="145"/>
      <c r="G769" s="141" t="str">
        <f t="shared" ca="1" si="43"/>
        <v>hi</v>
      </c>
      <c r="H769" s="141">
        <f t="shared" si="44"/>
        <v>0</v>
      </c>
      <c r="I769" s="141">
        <f t="shared" ca="1" si="45"/>
        <v>0</v>
      </c>
      <c r="J769" s="141">
        <f t="shared" ca="1" si="46"/>
        <v>0</v>
      </c>
    </row>
    <row r="770" spans="1:10">
      <c r="A770" s="145"/>
      <c r="B770" s="146"/>
      <c r="C770" s="145"/>
      <c r="D770" s="145"/>
      <c r="E770" s="145"/>
      <c r="F770" s="145"/>
      <c r="G770" s="141" t="str">
        <f t="shared" ca="1" si="43"/>
        <v>hi</v>
      </c>
      <c r="H770" s="141">
        <f t="shared" si="44"/>
        <v>0</v>
      </c>
      <c r="I770" s="141">
        <f t="shared" ca="1" si="45"/>
        <v>0</v>
      </c>
      <c r="J770" s="141">
        <f t="shared" ca="1" si="46"/>
        <v>0</v>
      </c>
    </row>
    <row r="771" spans="1:10">
      <c r="A771" s="145"/>
      <c r="B771" s="146"/>
      <c r="C771" s="145"/>
      <c r="D771" s="145"/>
      <c r="E771" s="145"/>
      <c r="F771" s="145"/>
      <c r="G771" s="141" t="str">
        <f t="shared" ca="1" si="43"/>
        <v>hi</v>
      </c>
      <c r="H771" s="141">
        <f t="shared" si="44"/>
        <v>0</v>
      </c>
      <c r="I771" s="141">
        <f t="shared" ca="1" si="45"/>
        <v>0</v>
      </c>
      <c r="J771" s="141">
        <f t="shared" ca="1" si="46"/>
        <v>0</v>
      </c>
    </row>
    <row r="772" spans="1:10">
      <c r="A772" s="145"/>
      <c r="B772" s="146"/>
      <c r="C772" s="145"/>
      <c r="D772" s="145"/>
      <c r="E772" s="145"/>
      <c r="F772" s="145"/>
      <c r="G772" s="141" t="str">
        <f t="shared" ca="1" si="43"/>
        <v>hi</v>
      </c>
      <c r="H772" s="141">
        <f t="shared" si="44"/>
        <v>0</v>
      </c>
      <c r="I772" s="141">
        <f t="shared" ca="1" si="45"/>
        <v>0</v>
      </c>
      <c r="J772" s="141">
        <f t="shared" ca="1" si="46"/>
        <v>0</v>
      </c>
    </row>
    <row r="773" spans="1:10">
      <c r="A773" s="145"/>
      <c r="B773" s="146"/>
      <c r="C773" s="145"/>
      <c r="D773" s="145"/>
      <c r="E773" s="145"/>
      <c r="F773" s="145"/>
      <c r="G773" s="141" t="str">
        <f t="shared" ca="1" si="43"/>
        <v>hi</v>
      </c>
      <c r="H773" s="141">
        <f t="shared" si="44"/>
        <v>0</v>
      </c>
      <c r="I773" s="141">
        <f t="shared" ca="1" si="45"/>
        <v>0</v>
      </c>
      <c r="J773" s="141">
        <f t="shared" ca="1" si="46"/>
        <v>0</v>
      </c>
    </row>
    <row r="774" spans="1:10">
      <c r="A774" s="145"/>
      <c r="B774" s="146"/>
      <c r="C774" s="145"/>
      <c r="D774" s="145"/>
      <c r="E774" s="145"/>
      <c r="F774" s="145"/>
      <c r="G774" s="141" t="str">
        <f t="shared" ca="1" si="43"/>
        <v>hi</v>
      </c>
      <c r="H774" s="141">
        <f t="shared" si="44"/>
        <v>0</v>
      </c>
      <c r="I774" s="141">
        <f t="shared" ca="1" si="45"/>
        <v>0</v>
      </c>
      <c r="J774" s="141">
        <f t="shared" ca="1" si="46"/>
        <v>0</v>
      </c>
    </row>
    <row r="775" spans="1:10">
      <c r="A775" s="145"/>
      <c r="B775" s="146"/>
      <c r="C775" s="145"/>
      <c r="D775" s="145"/>
      <c r="E775" s="145"/>
      <c r="F775" s="145"/>
      <c r="G775" s="141" t="str">
        <f t="shared" ca="1" si="43"/>
        <v>hi</v>
      </c>
      <c r="H775" s="141">
        <f t="shared" si="44"/>
        <v>0</v>
      </c>
      <c r="I775" s="141">
        <f t="shared" ca="1" si="45"/>
        <v>0</v>
      </c>
      <c r="J775" s="141">
        <f t="shared" ca="1" si="46"/>
        <v>0</v>
      </c>
    </row>
    <row r="776" spans="1:10">
      <c r="A776" s="145"/>
      <c r="B776" s="146"/>
      <c r="C776" s="145"/>
      <c r="D776" s="145"/>
      <c r="E776" s="145"/>
      <c r="F776" s="145"/>
      <c r="G776" s="141" t="str">
        <f t="shared" ca="1" si="43"/>
        <v>hi</v>
      </c>
      <c r="H776" s="141">
        <f t="shared" si="44"/>
        <v>0</v>
      </c>
      <c r="I776" s="141">
        <f t="shared" ca="1" si="45"/>
        <v>0</v>
      </c>
      <c r="J776" s="141">
        <f t="shared" ca="1" si="46"/>
        <v>0</v>
      </c>
    </row>
    <row r="777" spans="1:10">
      <c r="A777" s="145"/>
      <c r="B777" s="146"/>
      <c r="C777" s="145"/>
      <c r="D777" s="145"/>
      <c r="E777" s="145"/>
      <c r="F777" s="145"/>
      <c r="G777" s="141" t="str">
        <f t="shared" ca="1" si="43"/>
        <v>hi</v>
      </c>
      <c r="H777" s="141">
        <f t="shared" si="44"/>
        <v>0</v>
      </c>
      <c r="I777" s="141">
        <f t="shared" ca="1" si="45"/>
        <v>0</v>
      </c>
      <c r="J777" s="141">
        <f t="shared" ca="1" si="46"/>
        <v>0</v>
      </c>
    </row>
    <row r="778" spans="1:10">
      <c r="A778" s="145"/>
      <c r="B778" s="146"/>
      <c r="C778" s="145"/>
      <c r="D778" s="145"/>
      <c r="E778" s="145"/>
      <c r="F778" s="145"/>
      <c r="G778" s="141" t="str">
        <f t="shared" ca="1" si="43"/>
        <v>hi</v>
      </c>
      <c r="H778" s="141">
        <f t="shared" si="44"/>
        <v>0</v>
      </c>
      <c r="I778" s="141">
        <f t="shared" ca="1" si="45"/>
        <v>0</v>
      </c>
      <c r="J778" s="141">
        <f t="shared" ca="1" si="46"/>
        <v>0</v>
      </c>
    </row>
    <row r="779" spans="1:10">
      <c r="A779" s="145"/>
      <c r="B779" s="146"/>
      <c r="C779" s="145"/>
      <c r="D779" s="145"/>
      <c r="E779" s="145"/>
      <c r="F779" s="145"/>
      <c r="G779" s="141" t="str">
        <f t="shared" ca="1" si="43"/>
        <v>hi</v>
      </c>
      <c r="H779" s="141">
        <f t="shared" si="44"/>
        <v>0</v>
      </c>
      <c r="I779" s="141">
        <f t="shared" ca="1" si="45"/>
        <v>0</v>
      </c>
      <c r="J779" s="141">
        <f t="shared" ca="1" si="46"/>
        <v>0</v>
      </c>
    </row>
    <row r="780" spans="1:10">
      <c r="A780" s="145"/>
      <c r="B780" s="146"/>
      <c r="C780" s="145"/>
      <c r="D780" s="145"/>
      <c r="E780" s="145"/>
      <c r="F780" s="145"/>
      <c r="G780" s="141" t="str">
        <f t="shared" ca="1" si="43"/>
        <v>hi</v>
      </c>
      <c r="H780" s="141">
        <f t="shared" si="44"/>
        <v>0</v>
      </c>
      <c r="I780" s="141">
        <f t="shared" ca="1" si="45"/>
        <v>0</v>
      </c>
      <c r="J780" s="141">
        <f t="shared" ca="1" si="46"/>
        <v>0</v>
      </c>
    </row>
    <row r="781" spans="1:10">
      <c r="A781" s="145"/>
      <c r="B781" s="146"/>
      <c r="C781" s="145"/>
      <c r="D781" s="145"/>
      <c r="E781" s="145"/>
      <c r="F781" s="145"/>
      <c r="G781" s="141" t="str">
        <f t="shared" ca="1" si="43"/>
        <v>hi</v>
      </c>
      <c r="H781" s="141">
        <f t="shared" si="44"/>
        <v>0</v>
      </c>
      <c r="I781" s="141">
        <f t="shared" ca="1" si="45"/>
        <v>0</v>
      </c>
      <c r="J781" s="141">
        <f t="shared" ca="1" si="46"/>
        <v>0</v>
      </c>
    </row>
    <row r="782" spans="1:10">
      <c r="A782" s="145"/>
      <c r="B782" s="146"/>
      <c r="C782" s="145"/>
      <c r="D782" s="145"/>
      <c r="E782" s="145"/>
      <c r="F782" s="145"/>
      <c r="G782" s="141" t="str">
        <f t="shared" ref="G782:G845" ca="1" si="47">IF(F782&gt;C782,  IF($B$8=0,"lo",IF(RAND()&gt;$B$9,"lo","hi")),   IF($B$8=0,"hi",IF(RAND()&lt;=$B$9,"lo","hi"))   )</f>
        <v>hi</v>
      </c>
      <c r="H782" s="141">
        <f t="shared" ref="H782:H845" si="48">C782</f>
        <v>0</v>
      </c>
      <c r="I782" s="141">
        <f t="shared" ref="I782:I845" ca="1" si="49">IF(G782="hi",D782,E782)</f>
        <v>0</v>
      </c>
      <c r="J782" s="141">
        <f t="shared" ref="J782:J845" ca="1" si="50">IF(G782="hi",E782,D782)</f>
        <v>0</v>
      </c>
    </row>
    <row r="783" spans="1:10">
      <c r="A783" s="145"/>
      <c r="B783" s="146"/>
      <c r="C783" s="145"/>
      <c r="D783" s="145"/>
      <c r="E783" s="145"/>
      <c r="F783" s="145"/>
      <c r="G783" s="141" t="str">
        <f t="shared" ca="1" si="47"/>
        <v>hi</v>
      </c>
      <c r="H783" s="141">
        <f t="shared" si="48"/>
        <v>0</v>
      </c>
      <c r="I783" s="141">
        <f t="shared" ca="1" si="49"/>
        <v>0</v>
      </c>
      <c r="J783" s="141">
        <f t="shared" ca="1" si="50"/>
        <v>0</v>
      </c>
    </row>
    <row r="784" spans="1:10">
      <c r="A784" s="145"/>
      <c r="B784" s="146"/>
      <c r="C784" s="145"/>
      <c r="D784" s="145"/>
      <c r="E784" s="145"/>
      <c r="F784" s="145"/>
      <c r="G784" s="141" t="str">
        <f t="shared" ca="1" si="47"/>
        <v>hi</v>
      </c>
      <c r="H784" s="141">
        <f t="shared" si="48"/>
        <v>0</v>
      </c>
      <c r="I784" s="141">
        <f t="shared" ca="1" si="49"/>
        <v>0</v>
      </c>
      <c r="J784" s="141">
        <f t="shared" ca="1" si="50"/>
        <v>0</v>
      </c>
    </row>
    <row r="785" spans="1:10">
      <c r="A785" s="145"/>
      <c r="B785" s="146"/>
      <c r="C785" s="145"/>
      <c r="D785" s="145"/>
      <c r="E785" s="145"/>
      <c r="F785" s="145"/>
      <c r="G785" s="141" t="str">
        <f t="shared" ca="1" si="47"/>
        <v>hi</v>
      </c>
      <c r="H785" s="141">
        <f t="shared" si="48"/>
        <v>0</v>
      </c>
      <c r="I785" s="141">
        <f t="shared" ca="1" si="49"/>
        <v>0</v>
      </c>
      <c r="J785" s="141">
        <f t="shared" ca="1" si="50"/>
        <v>0</v>
      </c>
    </row>
    <row r="786" spans="1:10">
      <c r="A786" s="145"/>
      <c r="B786" s="146"/>
      <c r="C786" s="145"/>
      <c r="D786" s="145"/>
      <c r="E786" s="145"/>
      <c r="F786" s="145"/>
      <c r="G786" s="141" t="str">
        <f t="shared" ca="1" si="47"/>
        <v>hi</v>
      </c>
      <c r="H786" s="141">
        <f t="shared" si="48"/>
        <v>0</v>
      </c>
      <c r="I786" s="141">
        <f t="shared" ca="1" si="49"/>
        <v>0</v>
      </c>
      <c r="J786" s="141">
        <f t="shared" ca="1" si="50"/>
        <v>0</v>
      </c>
    </row>
    <row r="787" spans="1:10">
      <c r="A787" s="145"/>
      <c r="B787" s="146"/>
      <c r="C787" s="145"/>
      <c r="D787" s="145"/>
      <c r="E787" s="145"/>
      <c r="F787" s="145"/>
      <c r="G787" s="141" t="str">
        <f t="shared" ca="1" si="47"/>
        <v>hi</v>
      </c>
      <c r="H787" s="141">
        <f t="shared" si="48"/>
        <v>0</v>
      </c>
      <c r="I787" s="141">
        <f t="shared" ca="1" si="49"/>
        <v>0</v>
      </c>
      <c r="J787" s="141">
        <f t="shared" ca="1" si="50"/>
        <v>0</v>
      </c>
    </row>
    <row r="788" spans="1:10">
      <c r="A788" s="145"/>
      <c r="B788" s="146"/>
      <c r="C788" s="145"/>
      <c r="D788" s="145"/>
      <c r="E788" s="145"/>
      <c r="F788" s="145"/>
      <c r="G788" s="141" t="str">
        <f t="shared" ca="1" si="47"/>
        <v>hi</v>
      </c>
      <c r="H788" s="141">
        <f t="shared" si="48"/>
        <v>0</v>
      </c>
      <c r="I788" s="141">
        <f t="shared" ca="1" si="49"/>
        <v>0</v>
      </c>
      <c r="J788" s="141">
        <f t="shared" ca="1" si="50"/>
        <v>0</v>
      </c>
    </row>
    <row r="789" spans="1:10">
      <c r="A789" s="145"/>
      <c r="B789" s="146"/>
      <c r="C789" s="145"/>
      <c r="D789" s="145"/>
      <c r="E789" s="145"/>
      <c r="F789" s="145"/>
      <c r="G789" s="141" t="str">
        <f t="shared" ca="1" si="47"/>
        <v>hi</v>
      </c>
      <c r="H789" s="141">
        <f t="shared" si="48"/>
        <v>0</v>
      </c>
      <c r="I789" s="141">
        <f t="shared" ca="1" si="49"/>
        <v>0</v>
      </c>
      <c r="J789" s="141">
        <f t="shared" ca="1" si="50"/>
        <v>0</v>
      </c>
    </row>
    <row r="790" spans="1:10">
      <c r="A790" s="145"/>
      <c r="B790" s="146"/>
      <c r="C790" s="145"/>
      <c r="D790" s="145"/>
      <c r="E790" s="145"/>
      <c r="F790" s="145"/>
      <c r="G790" s="141" t="str">
        <f t="shared" ca="1" si="47"/>
        <v>hi</v>
      </c>
      <c r="H790" s="141">
        <f t="shared" si="48"/>
        <v>0</v>
      </c>
      <c r="I790" s="141">
        <f t="shared" ca="1" si="49"/>
        <v>0</v>
      </c>
      <c r="J790" s="141">
        <f t="shared" ca="1" si="50"/>
        <v>0</v>
      </c>
    </row>
    <row r="791" spans="1:10">
      <c r="A791" s="145"/>
      <c r="B791" s="146"/>
      <c r="C791" s="145"/>
      <c r="D791" s="145"/>
      <c r="E791" s="145"/>
      <c r="F791" s="145"/>
      <c r="G791" s="141" t="str">
        <f t="shared" ca="1" si="47"/>
        <v>hi</v>
      </c>
      <c r="H791" s="141">
        <f t="shared" si="48"/>
        <v>0</v>
      </c>
      <c r="I791" s="141">
        <f t="shared" ca="1" si="49"/>
        <v>0</v>
      </c>
      <c r="J791" s="141">
        <f t="shared" ca="1" si="50"/>
        <v>0</v>
      </c>
    </row>
    <row r="792" spans="1:10">
      <c r="A792" s="145"/>
      <c r="B792" s="146"/>
      <c r="C792" s="145"/>
      <c r="D792" s="145"/>
      <c r="E792" s="145"/>
      <c r="F792" s="145"/>
      <c r="G792" s="141" t="str">
        <f t="shared" ca="1" si="47"/>
        <v>hi</v>
      </c>
      <c r="H792" s="141">
        <f t="shared" si="48"/>
        <v>0</v>
      </c>
      <c r="I792" s="141">
        <f t="shared" ca="1" si="49"/>
        <v>0</v>
      </c>
      <c r="J792" s="141">
        <f t="shared" ca="1" si="50"/>
        <v>0</v>
      </c>
    </row>
    <row r="793" spans="1:10">
      <c r="A793" s="145"/>
      <c r="B793" s="146"/>
      <c r="C793" s="145"/>
      <c r="D793" s="145"/>
      <c r="E793" s="145"/>
      <c r="F793" s="145"/>
      <c r="G793" s="141" t="str">
        <f t="shared" ca="1" si="47"/>
        <v>hi</v>
      </c>
      <c r="H793" s="141">
        <f t="shared" si="48"/>
        <v>0</v>
      </c>
      <c r="I793" s="141">
        <f t="shared" ca="1" si="49"/>
        <v>0</v>
      </c>
      <c r="J793" s="141">
        <f t="shared" ca="1" si="50"/>
        <v>0</v>
      </c>
    </row>
    <row r="794" spans="1:10">
      <c r="A794" s="145"/>
      <c r="B794" s="146"/>
      <c r="C794" s="145"/>
      <c r="D794" s="145"/>
      <c r="E794" s="145"/>
      <c r="F794" s="145"/>
      <c r="G794" s="141" t="str">
        <f t="shared" ca="1" si="47"/>
        <v>hi</v>
      </c>
      <c r="H794" s="141">
        <f t="shared" si="48"/>
        <v>0</v>
      </c>
      <c r="I794" s="141">
        <f t="shared" ca="1" si="49"/>
        <v>0</v>
      </c>
      <c r="J794" s="141">
        <f t="shared" ca="1" si="50"/>
        <v>0</v>
      </c>
    </row>
    <row r="795" spans="1:10">
      <c r="A795" s="145"/>
      <c r="B795" s="146"/>
      <c r="C795" s="145"/>
      <c r="D795" s="145"/>
      <c r="E795" s="145"/>
      <c r="F795" s="145"/>
      <c r="G795" s="141" t="str">
        <f t="shared" ca="1" si="47"/>
        <v>hi</v>
      </c>
      <c r="H795" s="141">
        <f t="shared" si="48"/>
        <v>0</v>
      </c>
      <c r="I795" s="141">
        <f t="shared" ca="1" si="49"/>
        <v>0</v>
      </c>
      <c r="J795" s="141">
        <f t="shared" ca="1" si="50"/>
        <v>0</v>
      </c>
    </row>
    <row r="796" spans="1:10">
      <c r="A796" s="145"/>
      <c r="B796" s="146"/>
      <c r="C796" s="145"/>
      <c r="D796" s="145"/>
      <c r="E796" s="145"/>
      <c r="F796" s="145"/>
      <c r="G796" s="141" t="str">
        <f t="shared" ca="1" si="47"/>
        <v>hi</v>
      </c>
      <c r="H796" s="141">
        <f t="shared" si="48"/>
        <v>0</v>
      </c>
      <c r="I796" s="141">
        <f t="shared" ca="1" si="49"/>
        <v>0</v>
      </c>
      <c r="J796" s="141">
        <f t="shared" ca="1" si="50"/>
        <v>0</v>
      </c>
    </row>
    <row r="797" spans="1:10">
      <c r="A797" s="145"/>
      <c r="B797" s="146"/>
      <c r="C797" s="145"/>
      <c r="D797" s="145"/>
      <c r="E797" s="145"/>
      <c r="F797" s="145"/>
      <c r="G797" s="141" t="str">
        <f t="shared" ca="1" si="47"/>
        <v>hi</v>
      </c>
      <c r="H797" s="141">
        <f t="shared" si="48"/>
        <v>0</v>
      </c>
      <c r="I797" s="141">
        <f t="shared" ca="1" si="49"/>
        <v>0</v>
      </c>
      <c r="J797" s="141">
        <f t="shared" ca="1" si="50"/>
        <v>0</v>
      </c>
    </row>
    <row r="798" spans="1:10">
      <c r="A798" s="145"/>
      <c r="B798" s="146"/>
      <c r="C798" s="145"/>
      <c r="D798" s="145"/>
      <c r="E798" s="145"/>
      <c r="F798" s="145"/>
      <c r="G798" s="141" t="str">
        <f t="shared" ca="1" si="47"/>
        <v>hi</v>
      </c>
      <c r="H798" s="141">
        <f t="shared" si="48"/>
        <v>0</v>
      </c>
      <c r="I798" s="141">
        <f t="shared" ca="1" si="49"/>
        <v>0</v>
      </c>
      <c r="J798" s="141">
        <f t="shared" ca="1" si="50"/>
        <v>0</v>
      </c>
    </row>
    <row r="799" spans="1:10">
      <c r="A799" s="145"/>
      <c r="B799" s="146"/>
      <c r="C799" s="145"/>
      <c r="D799" s="145"/>
      <c r="E799" s="145"/>
      <c r="F799" s="145"/>
      <c r="G799" s="141" t="str">
        <f t="shared" ca="1" si="47"/>
        <v>hi</v>
      </c>
      <c r="H799" s="141">
        <f t="shared" si="48"/>
        <v>0</v>
      </c>
      <c r="I799" s="141">
        <f t="shared" ca="1" si="49"/>
        <v>0</v>
      </c>
      <c r="J799" s="141">
        <f t="shared" ca="1" si="50"/>
        <v>0</v>
      </c>
    </row>
    <row r="800" spans="1:10">
      <c r="A800" s="145"/>
      <c r="B800" s="146"/>
      <c r="C800" s="145"/>
      <c r="D800" s="145"/>
      <c r="E800" s="145"/>
      <c r="F800" s="145"/>
      <c r="G800" s="141" t="str">
        <f t="shared" ca="1" si="47"/>
        <v>hi</v>
      </c>
      <c r="H800" s="141">
        <f t="shared" si="48"/>
        <v>0</v>
      </c>
      <c r="I800" s="141">
        <f t="shared" ca="1" si="49"/>
        <v>0</v>
      </c>
      <c r="J800" s="141">
        <f t="shared" ca="1" si="50"/>
        <v>0</v>
      </c>
    </row>
    <row r="801" spans="1:10">
      <c r="A801" s="145"/>
      <c r="B801" s="146"/>
      <c r="C801" s="145"/>
      <c r="D801" s="145"/>
      <c r="E801" s="145"/>
      <c r="F801" s="145"/>
      <c r="G801" s="141" t="str">
        <f t="shared" ca="1" si="47"/>
        <v>hi</v>
      </c>
      <c r="H801" s="141">
        <f t="shared" si="48"/>
        <v>0</v>
      </c>
      <c r="I801" s="141">
        <f t="shared" ca="1" si="49"/>
        <v>0</v>
      </c>
      <c r="J801" s="141">
        <f t="shared" ca="1" si="50"/>
        <v>0</v>
      </c>
    </row>
    <row r="802" spans="1:10">
      <c r="A802" s="145"/>
      <c r="B802" s="146"/>
      <c r="C802" s="145"/>
      <c r="D802" s="145"/>
      <c r="E802" s="145"/>
      <c r="F802" s="145"/>
      <c r="G802" s="141" t="str">
        <f t="shared" ca="1" si="47"/>
        <v>hi</v>
      </c>
      <c r="H802" s="141">
        <f t="shared" si="48"/>
        <v>0</v>
      </c>
      <c r="I802" s="141">
        <f t="shared" ca="1" si="49"/>
        <v>0</v>
      </c>
      <c r="J802" s="141">
        <f t="shared" ca="1" si="50"/>
        <v>0</v>
      </c>
    </row>
    <row r="803" spans="1:10">
      <c r="A803" s="145"/>
      <c r="B803" s="146"/>
      <c r="C803" s="145"/>
      <c r="D803" s="145"/>
      <c r="E803" s="145"/>
      <c r="F803" s="145"/>
      <c r="G803" s="141" t="str">
        <f t="shared" ca="1" si="47"/>
        <v>hi</v>
      </c>
      <c r="H803" s="141">
        <f t="shared" si="48"/>
        <v>0</v>
      </c>
      <c r="I803" s="141">
        <f t="shared" ca="1" si="49"/>
        <v>0</v>
      </c>
      <c r="J803" s="141">
        <f t="shared" ca="1" si="50"/>
        <v>0</v>
      </c>
    </row>
    <row r="804" spans="1:10">
      <c r="A804" s="145"/>
      <c r="B804" s="146"/>
      <c r="C804" s="145"/>
      <c r="D804" s="145"/>
      <c r="E804" s="145"/>
      <c r="F804" s="145"/>
      <c r="G804" s="141" t="str">
        <f t="shared" ca="1" si="47"/>
        <v>hi</v>
      </c>
      <c r="H804" s="141">
        <f t="shared" si="48"/>
        <v>0</v>
      </c>
      <c r="I804" s="141">
        <f t="shared" ca="1" si="49"/>
        <v>0</v>
      </c>
      <c r="J804" s="141">
        <f t="shared" ca="1" si="50"/>
        <v>0</v>
      </c>
    </row>
    <row r="805" spans="1:10">
      <c r="A805" s="145"/>
      <c r="B805" s="146"/>
      <c r="C805" s="145"/>
      <c r="D805" s="145"/>
      <c r="E805" s="145"/>
      <c r="F805" s="145"/>
      <c r="G805" s="141" t="str">
        <f t="shared" ca="1" si="47"/>
        <v>hi</v>
      </c>
      <c r="H805" s="141">
        <f t="shared" si="48"/>
        <v>0</v>
      </c>
      <c r="I805" s="141">
        <f t="shared" ca="1" si="49"/>
        <v>0</v>
      </c>
      <c r="J805" s="141">
        <f t="shared" ca="1" si="50"/>
        <v>0</v>
      </c>
    </row>
    <row r="806" spans="1:10">
      <c r="A806" s="145"/>
      <c r="B806" s="146"/>
      <c r="C806" s="145"/>
      <c r="D806" s="145"/>
      <c r="E806" s="145"/>
      <c r="F806" s="145"/>
      <c r="G806" s="141" t="str">
        <f t="shared" ca="1" si="47"/>
        <v>hi</v>
      </c>
      <c r="H806" s="141">
        <f t="shared" si="48"/>
        <v>0</v>
      </c>
      <c r="I806" s="141">
        <f t="shared" ca="1" si="49"/>
        <v>0</v>
      </c>
      <c r="J806" s="141">
        <f t="shared" ca="1" si="50"/>
        <v>0</v>
      </c>
    </row>
    <row r="807" spans="1:10">
      <c r="A807" s="145"/>
      <c r="B807" s="146"/>
      <c r="C807" s="145"/>
      <c r="D807" s="145"/>
      <c r="E807" s="145"/>
      <c r="F807" s="145"/>
      <c r="G807" s="141" t="str">
        <f t="shared" ca="1" si="47"/>
        <v>hi</v>
      </c>
      <c r="H807" s="141">
        <f t="shared" si="48"/>
        <v>0</v>
      </c>
      <c r="I807" s="141">
        <f t="shared" ca="1" si="49"/>
        <v>0</v>
      </c>
      <c r="J807" s="141">
        <f t="shared" ca="1" si="50"/>
        <v>0</v>
      </c>
    </row>
    <row r="808" spans="1:10">
      <c r="A808" s="145"/>
      <c r="B808" s="146"/>
      <c r="C808" s="145"/>
      <c r="D808" s="145"/>
      <c r="E808" s="145"/>
      <c r="F808" s="145"/>
      <c r="G808" s="141" t="str">
        <f t="shared" ca="1" si="47"/>
        <v>hi</v>
      </c>
      <c r="H808" s="141">
        <f t="shared" si="48"/>
        <v>0</v>
      </c>
      <c r="I808" s="141">
        <f t="shared" ca="1" si="49"/>
        <v>0</v>
      </c>
      <c r="J808" s="141">
        <f t="shared" ca="1" si="50"/>
        <v>0</v>
      </c>
    </row>
    <row r="809" spans="1:10">
      <c r="A809" s="145"/>
      <c r="B809" s="146"/>
      <c r="C809" s="145"/>
      <c r="D809" s="145"/>
      <c r="E809" s="145"/>
      <c r="F809" s="145"/>
      <c r="G809" s="141" t="str">
        <f t="shared" ca="1" si="47"/>
        <v>hi</v>
      </c>
      <c r="H809" s="141">
        <f t="shared" si="48"/>
        <v>0</v>
      </c>
      <c r="I809" s="141">
        <f t="shared" ca="1" si="49"/>
        <v>0</v>
      </c>
      <c r="J809" s="141">
        <f t="shared" ca="1" si="50"/>
        <v>0</v>
      </c>
    </row>
    <row r="810" spans="1:10">
      <c r="A810" s="145"/>
      <c r="B810" s="146"/>
      <c r="C810" s="145"/>
      <c r="D810" s="145"/>
      <c r="E810" s="145"/>
      <c r="F810" s="145"/>
      <c r="G810" s="141" t="str">
        <f t="shared" ca="1" si="47"/>
        <v>hi</v>
      </c>
      <c r="H810" s="141">
        <f t="shared" si="48"/>
        <v>0</v>
      </c>
      <c r="I810" s="141">
        <f t="shared" ca="1" si="49"/>
        <v>0</v>
      </c>
      <c r="J810" s="141">
        <f t="shared" ca="1" si="50"/>
        <v>0</v>
      </c>
    </row>
    <row r="811" spans="1:10">
      <c r="A811" s="145"/>
      <c r="B811" s="146"/>
      <c r="C811" s="145"/>
      <c r="D811" s="145"/>
      <c r="E811" s="145"/>
      <c r="F811" s="145"/>
      <c r="G811" s="141" t="str">
        <f t="shared" ca="1" si="47"/>
        <v>hi</v>
      </c>
      <c r="H811" s="141">
        <f t="shared" si="48"/>
        <v>0</v>
      </c>
      <c r="I811" s="141">
        <f t="shared" ca="1" si="49"/>
        <v>0</v>
      </c>
      <c r="J811" s="141">
        <f t="shared" ca="1" si="50"/>
        <v>0</v>
      </c>
    </row>
    <row r="812" spans="1:10">
      <c r="A812" s="145"/>
      <c r="B812" s="146"/>
      <c r="C812" s="145"/>
      <c r="D812" s="145"/>
      <c r="E812" s="145"/>
      <c r="F812" s="145"/>
      <c r="G812" s="141" t="str">
        <f t="shared" ca="1" si="47"/>
        <v>hi</v>
      </c>
      <c r="H812" s="141">
        <f t="shared" si="48"/>
        <v>0</v>
      </c>
      <c r="I812" s="141">
        <f t="shared" ca="1" si="49"/>
        <v>0</v>
      </c>
      <c r="J812" s="141">
        <f t="shared" ca="1" si="50"/>
        <v>0</v>
      </c>
    </row>
    <row r="813" spans="1:10">
      <c r="A813" s="145"/>
      <c r="B813" s="146"/>
      <c r="C813" s="145"/>
      <c r="D813" s="145"/>
      <c r="E813" s="145"/>
      <c r="F813" s="145"/>
      <c r="G813" s="141" t="str">
        <f t="shared" ca="1" si="47"/>
        <v>hi</v>
      </c>
      <c r="H813" s="141">
        <f t="shared" si="48"/>
        <v>0</v>
      </c>
      <c r="I813" s="141">
        <f t="shared" ca="1" si="49"/>
        <v>0</v>
      </c>
      <c r="J813" s="141">
        <f t="shared" ca="1" si="50"/>
        <v>0</v>
      </c>
    </row>
    <row r="814" spans="1:10">
      <c r="A814" s="145"/>
      <c r="B814" s="146"/>
      <c r="C814" s="145"/>
      <c r="D814" s="145"/>
      <c r="E814" s="145"/>
      <c r="F814" s="145"/>
      <c r="G814" s="141" t="str">
        <f t="shared" ca="1" si="47"/>
        <v>hi</v>
      </c>
      <c r="H814" s="141">
        <f t="shared" si="48"/>
        <v>0</v>
      </c>
      <c r="I814" s="141">
        <f t="shared" ca="1" si="49"/>
        <v>0</v>
      </c>
      <c r="J814" s="141">
        <f t="shared" ca="1" si="50"/>
        <v>0</v>
      </c>
    </row>
    <row r="815" spans="1:10">
      <c r="A815" s="145"/>
      <c r="B815" s="146"/>
      <c r="C815" s="145"/>
      <c r="D815" s="145"/>
      <c r="E815" s="145"/>
      <c r="F815" s="145"/>
      <c r="G815" s="141" t="str">
        <f t="shared" ca="1" si="47"/>
        <v>hi</v>
      </c>
      <c r="H815" s="141">
        <f t="shared" si="48"/>
        <v>0</v>
      </c>
      <c r="I815" s="141">
        <f t="shared" ca="1" si="49"/>
        <v>0</v>
      </c>
      <c r="J815" s="141">
        <f t="shared" ca="1" si="50"/>
        <v>0</v>
      </c>
    </row>
    <row r="816" spans="1:10">
      <c r="A816" s="145"/>
      <c r="B816" s="146"/>
      <c r="C816" s="145"/>
      <c r="D816" s="145"/>
      <c r="E816" s="145"/>
      <c r="F816" s="145"/>
      <c r="G816" s="141" t="str">
        <f t="shared" ca="1" si="47"/>
        <v>hi</v>
      </c>
      <c r="H816" s="141">
        <f t="shared" si="48"/>
        <v>0</v>
      </c>
      <c r="I816" s="141">
        <f t="shared" ca="1" si="49"/>
        <v>0</v>
      </c>
      <c r="J816" s="141">
        <f t="shared" ca="1" si="50"/>
        <v>0</v>
      </c>
    </row>
    <row r="817" spans="1:10">
      <c r="A817" s="145"/>
      <c r="B817" s="146"/>
      <c r="C817" s="145"/>
      <c r="D817" s="145"/>
      <c r="E817" s="145"/>
      <c r="F817" s="145"/>
      <c r="G817" s="141" t="str">
        <f t="shared" ca="1" si="47"/>
        <v>hi</v>
      </c>
      <c r="H817" s="141">
        <f t="shared" si="48"/>
        <v>0</v>
      </c>
      <c r="I817" s="141">
        <f t="shared" ca="1" si="49"/>
        <v>0</v>
      </c>
      <c r="J817" s="141">
        <f t="shared" ca="1" si="50"/>
        <v>0</v>
      </c>
    </row>
    <row r="818" spans="1:10">
      <c r="A818" s="145"/>
      <c r="B818" s="146"/>
      <c r="C818" s="145"/>
      <c r="D818" s="145"/>
      <c r="E818" s="145"/>
      <c r="F818" s="145"/>
      <c r="G818" s="141" t="str">
        <f t="shared" ca="1" si="47"/>
        <v>hi</v>
      </c>
      <c r="H818" s="141">
        <f t="shared" si="48"/>
        <v>0</v>
      </c>
      <c r="I818" s="141">
        <f t="shared" ca="1" si="49"/>
        <v>0</v>
      </c>
      <c r="J818" s="141">
        <f t="shared" ca="1" si="50"/>
        <v>0</v>
      </c>
    </row>
    <row r="819" spans="1:10">
      <c r="A819" s="145"/>
      <c r="B819" s="146"/>
      <c r="C819" s="145"/>
      <c r="D819" s="145"/>
      <c r="E819" s="145"/>
      <c r="F819" s="145"/>
      <c r="G819" s="141" t="str">
        <f t="shared" ca="1" si="47"/>
        <v>hi</v>
      </c>
      <c r="H819" s="141">
        <f t="shared" si="48"/>
        <v>0</v>
      </c>
      <c r="I819" s="141">
        <f t="shared" ca="1" si="49"/>
        <v>0</v>
      </c>
      <c r="J819" s="141">
        <f t="shared" ca="1" si="50"/>
        <v>0</v>
      </c>
    </row>
    <row r="820" spans="1:10">
      <c r="A820" s="145"/>
      <c r="B820" s="146"/>
      <c r="C820" s="145"/>
      <c r="D820" s="145"/>
      <c r="E820" s="145"/>
      <c r="F820" s="145"/>
      <c r="G820" s="141" t="str">
        <f t="shared" ca="1" si="47"/>
        <v>hi</v>
      </c>
      <c r="H820" s="141">
        <f t="shared" si="48"/>
        <v>0</v>
      </c>
      <c r="I820" s="141">
        <f t="shared" ca="1" si="49"/>
        <v>0</v>
      </c>
      <c r="J820" s="141">
        <f t="shared" ca="1" si="50"/>
        <v>0</v>
      </c>
    </row>
    <row r="821" spans="1:10">
      <c r="A821" s="145"/>
      <c r="B821" s="146"/>
      <c r="C821" s="145"/>
      <c r="D821" s="145"/>
      <c r="E821" s="145"/>
      <c r="F821" s="145"/>
      <c r="G821" s="141" t="str">
        <f t="shared" ca="1" si="47"/>
        <v>hi</v>
      </c>
      <c r="H821" s="141">
        <f t="shared" si="48"/>
        <v>0</v>
      </c>
      <c r="I821" s="141">
        <f t="shared" ca="1" si="49"/>
        <v>0</v>
      </c>
      <c r="J821" s="141">
        <f t="shared" ca="1" si="50"/>
        <v>0</v>
      </c>
    </row>
    <row r="822" spans="1:10">
      <c r="A822" s="145"/>
      <c r="B822" s="146"/>
      <c r="C822" s="145"/>
      <c r="D822" s="145"/>
      <c r="E822" s="145"/>
      <c r="F822" s="145"/>
      <c r="G822" s="141" t="str">
        <f t="shared" ca="1" si="47"/>
        <v>hi</v>
      </c>
      <c r="H822" s="141">
        <f t="shared" si="48"/>
        <v>0</v>
      </c>
      <c r="I822" s="141">
        <f t="shared" ca="1" si="49"/>
        <v>0</v>
      </c>
      <c r="J822" s="141">
        <f t="shared" ca="1" si="50"/>
        <v>0</v>
      </c>
    </row>
    <row r="823" spans="1:10">
      <c r="A823" s="145"/>
      <c r="B823" s="146"/>
      <c r="C823" s="145"/>
      <c r="D823" s="145"/>
      <c r="E823" s="145"/>
      <c r="F823" s="145"/>
      <c r="G823" s="141" t="str">
        <f t="shared" ca="1" si="47"/>
        <v>hi</v>
      </c>
      <c r="H823" s="141">
        <f t="shared" si="48"/>
        <v>0</v>
      </c>
      <c r="I823" s="141">
        <f t="shared" ca="1" si="49"/>
        <v>0</v>
      </c>
      <c r="J823" s="141">
        <f t="shared" ca="1" si="50"/>
        <v>0</v>
      </c>
    </row>
    <row r="824" spans="1:10">
      <c r="A824" s="145"/>
      <c r="B824" s="146"/>
      <c r="C824" s="145"/>
      <c r="D824" s="145"/>
      <c r="E824" s="145"/>
      <c r="F824" s="145"/>
      <c r="G824" s="141" t="str">
        <f t="shared" ca="1" si="47"/>
        <v>hi</v>
      </c>
      <c r="H824" s="141">
        <f t="shared" si="48"/>
        <v>0</v>
      </c>
      <c r="I824" s="141">
        <f t="shared" ca="1" si="49"/>
        <v>0</v>
      </c>
      <c r="J824" s="141">
        <f t="shared" ca="1" si="50"/>
        <v>0</v>
      </c>
    </row>
    <row r="825" spans="1:10">
      <c r="A825" s="145"/>
      <c r="B825" s="146"/>
      <c r="C825" s="145"/>
      <c r="D825" s="145"/>
      <c r="E825" s="145"/>
      <c r="F825" s="145"/>
      <c r="G825" s="141" t="str">
        <f t="shared" ca="1" si="47"/>
        <v>hi</v>
      </c>
      <c r="H825" s="141">
        <f t="shared" si="48"/>
        <v>0</v>
      </c>
      <c r="I825" s="141">
        <f t="shared" ca="1" si="49"/>
        <v>0</v>
      </c>
      <c r="J825" s="141">
        <f t="shared" ca="1" si="50"/>
        <v>0</v>
      </c>
    </row>
    <row r="826" spans="1:10">
      <c r="A826" s="145"/>
      <c r="B826" s="146"/>
      <c r="C826" s="145"/>
      <c r="D826" s="145"/>
      <c r="E826" s="145"/>
      <c r="F826" s="145"/>
      <c r="G826" s="141" t="str">
        <f t="shared" ca="1" si="47"/>
        <v>hi</v>
      </c>
      <c r="H826" s="141">
        <f t="shared" si="48"/>
        <v>0</v>
      </c>
      <c r="I826" s="141">
        <f t="shared" ca="1" si="49"/>
        <v>0</v>
      </c>
      <c r="J826" s="141">
        <f t="shared" ca="1" si="50"/>
        <v>0</v>
      </c>
    </row>
    <row r="827" spans="1:10">
      <c r="A827" s="145"/>
      <c r="B827" s="146"/>
      <c r="C827" s="145"/>
      <c r="D827" s="145"/>
      <c r="E827" s="145"/>
      <c r="F827" s="145"/>
      <c r="G827" s="141" t="str">
        <f t="shared" ca="1" si="47"/>
        <v>hi</v>
      </c>
      <c r="H827" s="141">
        <f t="shared" si="48"/>
        <v>0</v>
      </c>
      <c r="I827" s="141">
        <f t="shared" ca="1" si="49"/>
        <v>0</v>
      </c>
      <c r="J827" s="141">
        <f t="shared" ca="1" si="50"/>
        <v>0</v>
      </c>
    </row>
    <row r="828" spans="1:10">
      <c r="A828" s="145"/>
      <c r="B828" s="146"/>
      <c r="C828" s="145"/>
      <c r="D828" s="145"/>
      <c r="E828" s="145"/>
      <c r="F828" s="145"/>
      <c r="G828" s="141" t="str">
        <f t="shared" ca="1" si="47"/>
        <v>hi</v>
      </c>
      <c r="H828" s="141">
        <f t="shared" si="48"/>
        <v>0</v>
      </c>
      <c r="I828" s="141">
        <f t="shared" ca="1" si="49"/>
        <v>0</v>
      </c>
      <c r="J828" s="141">
        <f t="shared" ca="1" si="50"/>
        <v>0</v>
      </c>
    </row>
    <row r="829" spans="1:10">
      <c r="A829" s="145"/>
      <c r="B829" s="146"/>
      <c r="C829" s="145"/>
      <c r="D829" s="145"/>
      <c r="E829" s="145"/>
      <c r="F829" s="145"/>
      <c r="G829" s="141" t="str">
        <f t="shared" ca="1" si="47"/>
        <v>hi</v>
      </c>
      <c r="H829" s="141">
        <f t="shared" si="48"/>
        <v>0</v>
      </c>
      <c r="I829" s="141">
        <f t="shared" ca="1" si="49"/>
        <v>0</v>
      </c>
      <c r="J829" s="141">
        <f t="shared" ca="1" si="50"/>
        <v>0</v>
      </c>
    </row>
    <row r="830" spans="1:10">
      <c r="A830" s="145"/>
      <c r="B830" s="146"/>
      <c r="C830" s="145"/>
      <c r="D830" s="145"/>
      <c r="E830" s="145"/>
      <c r="F830" s="145"/>
      <c r="G830" s="141" t="str">
        <f t="shared" ca="1" si="47"/>
        <v>hi</v>
      </c>
      <c r="H830" s="141">
        <f t="shared" si="48"/>
        <v>0</v>
      </c>
      <c r="I830" s="141">
        <f t="shared" ca="1" si="49"/>
        <v>0</v>
      </c>
      <c r="J830" s="141">
        <f t="shared" ca="1" si="50"/>
        <v>0</v>
      </c>
    </row>
    <row r="831" spans="1:10">
      <c r="A831" s="145"/>
      <c r="B831" s="146"/>
      <c r="C831" s="145"/>
      <c r="D831" s="145"/>
      <c r="E831" s="145"/>
      <c r="F831" s="145"/>
      <c r="G831" s="141" t="str">
        <f t="shared" ca="1" si="47"/>
        <v>hi</v>
      </c>
      <c r="H831" s="141">
        <f t="shared" si="48"/>
        <v>0</v>
      </c>
      <c r="I831" s="141">
        <f t="shared" ca="1" si="49"/>
        <v>0</v>
      </c>
      <c r="J831" s="141">
        <f t="shared" ca="1" si="50"/>
        <v>0</v>
      </c>
    </row>
    <row r="832" spans="1:10">
      <c r="A832" s="145"/>
      <c r="B832" s="146"/>
      <c r="C832" s="145"/>
      <c r="D832" s="145"/>
      <c r="E832" s="145"/>
      <c r="F832" s="145"/>
      <c r="G832" s="141" t="str">
        <f t="shared" ca="1" si="47"/>
        <v>hi</v>
      </c>
      <c r="H832" s="141">
        <f t="shared" si="48"/>
        <v>0</v>
      </c>
      <c r="I832" s="141">
        <f t="shared" ca="1" si="49"/>
        <v>0</v>
      </c>
      <c r="J832" s="141">
        <f t="shared" ca="1" si="50"/>
        <v>0</v>
      </c>
    </row>
    <row r="833" spans="1:10">
      <c r="A833" s="145"/>
      <c r="B833" s="146"/>
      <c r="C833" s="145"/>
      <c r="D833" s="145"/>
      <c r="E833" s="145"/>
      <c r="F833" s="145"/>
      <c r="G833" s="141" t="str">
        <f t="shared" ca="1" si="47"/>
        <v>hi</v>
      </c>
      <c r="H833" s="141">
        <f t="shared" si="48"/>
        <v>0</v>
      </c>
      <c r="I833" s="141">
        <f t="shared" ca="1" si="49"/>
        <v>0</v>
      </c>
      <c r="J833" s="141">
        <f t="shared" ca="1" si="50"/>
        <v>0</v>
      </c>
    </row>
    <row r="834" spans="1:10">
      <c r="A834" s="145"/>
      <c r="B834" s="146"/>
      <c r="C834" s="145"/>
      <c r="D834" s="145"/>
      <c r="E834" s="145"/>
      <c r="F834" s="145"/>
      <c r="G834" s="141" t="str">
        <f t="shared" ca="1" si="47"/>
        <v>hi</v>
      </c>
      <c r="H834" s="141">
        <f t="shared" si="48"/>
        <v>0</v>
      </c>
      <c r="I834" s="141">
        <f t="shared" ca="1" si="49"/>
        <v>0</v>
      </c>
      <c r="J834" s="141">
        <f t="shared" ca="1" si="50"/>
        <v>0</v>
      </c>
    </row>
    <row r="835" spans="1:10">
      <c r="A835" s="145"/>
      <c r="B835" s="146"/>
      <c r="C835" s="145"/>
      <c r="D835" s="145"/>
      <c r="E835" s="145"/>
      <c r="F835" s="145"/>
      <c r="G835" s="141" t="str">
        <f t="shared" ca="1" si="47"/>
        <v>hi</v>
      </c>
      <c r="H835" s="141">
        <f t="shared" si="48"/>
        <v>0</v>
      </c>
      <c r="I835" s="141">
        <f t="shared" ca="1" si="49"/>
        <v>0</v>
      </c>
      <c r="J835" s="141">
        <f t="shared" ca="1" si="50"/>
        <v>0</v>
      </c>
    </row>
    <row r="836" spans="1:10">
      <c r="A836" s="145"/>
      <c r="B836" s="146"/>
      <c r="C836" s="145"/>
      <c r="D836" s="145"/>
      <c r="E836" s="145"/>
      <c r="F836" s="145"/>
      <c r="G836" s="141" t="str">
        <f t="shared" ca="1" si="47"/>
        <v>hi</v>
      </c>
      <c r="H836" s="141">
        <f t="shared" si="48"/>
        <v>0</v>
      </c>
      <c r="I836" s="141">
        <f t="shared" ca="1" si="49"/>
        <v>0</v>
      </c>
      <c r="J836" s="141">
        <f t="shared" ca="1" si="50"/>
        <v>0</v>
      </c>
    </row>
    <row r="837" spans="1:10">
      <c r="A837" s="145"/>
      <c r="B837" s="146"/>
      <c r="C837" s="145"/>
      <c r="D837" s="145"/>
      <c r="E837" s="145"/>
      <c r="F837" s="145"/>
      <c r="G837" s="141" t="str">
        <f t="shared" ca="1" si="47"/>
        <v>hi</v>
      </c>
      <c r="H837" s="141">
        <f t="shared" si="48"/>
        <v>0</v>
      </c>
      <c r="I837" s="141">
        <f t="shared" ca="1" si="49"/>
        <v>0</v>
      </c>
      <c r="J837" s="141">
        <f t="shared" ca="1" si="50"/>
        <v>0</v>
      </c>
    </row>
    <row r="838" spans="1:10">
      <c r="A838" s="145"/>
      <c r="B838" s="146"/>
      <c r="C838" s="145"/>
      <c r="D838" s="145"/>
      <c r="E838" s="145"/>
      <c r="F838" s="145"/>
      <c r="G838" s="141" t="str">
        <f t="shared" ca="1" si="47"/>
        <v>hi</v>
      </c>
      <c r="H838" s="141">
        <f t="shared" si="48"/>
        <v>0</v>
      </c>
      <c r="I838" s="141">
        <f t="shared" ca="1" si="49"/>
        <v>0</v>
      </c>
      <c r="J838" s="141">
        <f t="shared" ca="1" si="50"/>
        <v>0</v>
      </c>
    </row>
    <row r="839" spans="1:10">
      <c r="A839" s="145"/>
      <c r="B839" s="146"/>
      <c r="C839" s="145"/>
      <c r="D839" s="145"/>
      <c r="E839" s="145"/>
      <c r="F839" s="145"/>
      <c r="G839" s="141" t="str">
        <f t="shared" ca="1" si="47"/>
        <v>hi</v>
      </c>
      <c r="H839" s="141">
        <f t="shared" si="48"/>
        <v>0</v>
      </c>
      <c r="I839" s="141">
        <f t="shared" ca="1" si="49"/>
        <v>0</v>
      </c>
      <c r="J839" s="141">
        <f t="shared" ca="1" si="50"/>
        <v>0</v>
      </c>
    </row>
    <row r="840" spans="1:10">
      <c r="A840" s="145"/>
      <c r="B840" s="146"/>
      <c r="C840" s="145"/>
      <c r="D840" s="145"/>
      <c r="E840" s="145"/>
      <c r="F840" s="145"/>
      <c r="G840" s="141" t="str">
        <f t="shared" ca="1" si="47"/>
        <v>hi</v>
      </c>
      <c r="H840" s="141">
        <f t="shared" si="48"/>
        <v>0</v>
      </c>
      <c r="I840" s="141">
        <f t="shared" ca="1" si="49"/>
        <v>0</v>
      </c>
      <c r="J840" s="141">
        <f t="shared" ca="1" si="50"/>
        <v>0</v>
      </c>
    </row>
    <row r="841" spans="1:10">
      <c r="A841" s="145"/>
      <c r="B841" s="146"/>
      <c r="C841" s="145"/>
      <c r="D841" s="145"/>
      <c r="E841" s="145"/>
      <c r="F841" s="145"/>
      <c r="G841" s="141" t="str">
        <f t="shared" ca="1" si="47"/>
        <v>hi</v>
      </c>
      <c r="H841" s="141">
        <f t="shared" si="48"/>
        <v>0</v>
      </c>
      <c r="I841" s="141">
        <f t="shared" ca="1" si="49"/>
        <v>0</v>
      </c>
      <c r="J841" s="141">
        <f t="shared" ca="1" si="50"/>
        <v>0</v>
      </c>
    </row>
    <row r="842" spans="1:10">
      <c r="A842" s="145"/>
      <c r="B842" s="146"/>
      <c r="C842" s="145"/>
      <c r="D842" s="145"/>
      <c r="E842" s="145"/>
      <c r="F842" s="145"/>
      <c r="G842" s="141" t="str">
        <f t="shared" ca="1" si="47"/>
        <v>hi</v>
      </c>
      <c r="H842" s="141">
        <f t="shared" si="48"/>
        <v>0</v>
      </c>
      <c r="I842" s="141">
        <f t="shared" ca="1" si="49"/>
        <v>0</v>
      </c>
      <c r="J842" s="141">
        <f t="shared" ca="1" si="50"/>
        <v>0</v>
      </c>
    </row>
    <row r="843" spans="1:10">
      <c r="A843" s="145"/>
      <c r="B843" s="146"/>
      <c r="C843" s="145"/>
      <c r="D843" s="145"/>
      <c r="E843" s="145"/>
      <c r="F843" s="145"/>
      <c r="G843" s="141" t="str">
        <f t="shared" ca="1" si="47"/>
        <v>hi</v>
      </c>
      <c r="H843" s="141">
        <f t="shared" si="48"/>
        <v>0</v>
      </c>
      <c r="I843" s="141">
        <f t="shared" ca="1" si="49"/>
        <v>0</v>
      </c>
      <c r="J843" s="141">
        <f t="shared" ca="1" si="50"/>
        <v>0</v>
      </c>
    </row>
    <row r="844" spans="1:10">
      <c r="A844" s="145"/>
      <c r="B844" s="146"/>
      <c r="C844" s="145"/>
      <c r="D844" s="145"/>
      <c r="E844" s="145"/>
      <c r="F844" s="145"/>
      <c r="G844" s="141" t="str">
        <f t="shared" ca="1" si="47"/>
        <v>hi</v>
      </c>
      <c r="H844" s="141">
        <f t="shared" si="48"/>
        <v>0</v>
      </c>
      <c r="I844" s="141">
        <f t="shared" ca="1" si="49"/>
        <v>0</v>
      </c>
      <c r="J844" s="141">
        <f t="shared" ca="1" si="50"/>
        <v>0</v>
      </c>
    </row>
    <row r="845" spans="1:10">
      <c r="A845" s="145"/>
      <c r="B845" s="146"/>
      <c r="C845" s="145"/>
      <c r="D845" s="145"/>
      <c r="E845" s="145"/>
      <c r="F845" s="145"/>
      <c r="G845" s="141" t="str">
        <f t="shared" ca="1" si="47"/>
        <v>hi</v>
      </c>
      <c r="H845" s="141">
        <f t="shared" si="48"/>
        <v>0</v>
      </c>
      <c r="I845" s="141">
        <f t="shared" ca="1" si="49"/>
        <v>0</v>
      </c>
      <c r="J845" s="141">
        <f t="shared" ca="1" si="50"/>
        <v>0</v>
      </c>
    </row>
    <row r="846" spans="1:10">
      <c r="A846" s="145"/>
      <c r="B846" s="146"/>
      <c r="C846" s="145"/>
      <c r="D846" s="145"/>
      <c r="E846" s="145"/>
      <c r="F846" s="145"/>
      <c r="G846" s="141" t="str">
        <f t="shared" ref="G846:G909" ca="1" si="51">IF(F846&gt;C846,  IF($B$8=0,"lo",IF(RAND()&gt;$B$9,"lo","hi")),   IF($B$8=0,"hi",IF(RAND()&lt;=$B$9,"lo","hi"))   )</f>
        <v>hi</v>
      </c>
      <c r="H846" s="141">
        <f t="shared" ref="H846:H909" si="52">C846</f>
        <v>0</v>
      </c>
      <c r="I846" s="141">
        <f t="shared" ref="I846:I909" ca="1" si="53">IF(G846="hi",D846,E846)</f>
        <v>0</v>
      </c>
      <c r="J846" s="141">
        <f t="shared" ref="J846:J909" ca="1" si="54">IF(G846="hi",E846,D846)</f>
        <v>0</v>
      </c>
    </row>
    <row r="847" spans="1:10">
      <c r="A847" s="145"/>
      <c r="B847" s="146"/>
      <c r="C847" s="145"/>
      <c r="D847" s="145"/>
      <c r="E847" s="145"/>
      <c r="F847" s="145"/>
      <c r="G847" s="141" t="str">
        <f t="shared" ca="1" si="51"/>
        <v>hi</v>
      </c>
      <c r="H847" s="141">
        <f t="shared" si="52"/>
        <v>0</v>
      </c>
      <c r="I847" s="141">
        <f t="shared" ca="1" si="53"/>
        <v>0</v>
      </c>
      <c r="J847" s="141">
        <f t="shared" ca="1" si="54"/>
        <v>0</v>
      </c>
    </row>
    <row r="848" spans="1:10">
      <c r="A848" s="145"/>
      <c r="B848" s="146"/>
      <c r="C848" s="145"/>
      <c r="D848" s="145"/>
      <c r="E848" s="145"/>
      <c r="F848" s="145"/>
      <c r="G848" s="141" t="str">
        <f t="shared" ca="1" si="51"/>
        <v>hi</v>
      </c>
      <c r="H848" s="141">
        <f t="shared" si="52"/>
        <v>0</v>
      </c>
      <c r="I848" s="141">
        <f t="shared" ca="1" si="53"/>
        <v>0</v>
      </c>
      <c r="J848" s="141">
        <f t="shared" ca="1" si="54"/>
        <v>0</v>
      </c>
    </row>
    <row r="849" spans="1:10">
      <c r="A849" s="145"/>
      <c r="B849" s="146"/>
      <c r="C849" s="145"/>
      <c r="D849" s="145"/>
      <c r="E849" s="145"/>
      <c r="F849" s="145"/>
      <c r="G849" s="141" t="str">
        <f t="shared" ca="1" si="51"/>
        <v>hi</v>
      </c>
      <c r="H849" s="141">
        <f t="shared" si="52"/>
        <v>0</v>
      </c>
      <c r="I849" s="141">
        <f t="shared" ca="1" si="53"/>
        <v>0</v>
      </c>
      <c r="J849" s="141">
        <f t="shared" ca="1" si="54"/>
        <v>0</v>
      </c>
    </row>
    <row r="850" spans="1:10">
      <c r="A850" s="145"/>
      <c r="B850" s="146"/>
      <c r="C850" s="145"/>
      <c r="D850" s="145"/>
      <c r="E850" s="145"/>
      <c r="F850" s="145"/>
      <c r="G850" s="141" t="str">
        <f t="shared" ca="1" si="51"/>
        <v>hi</v>
      </c>
      <c r="H850" s="141">
        <f t="shared" si="52"/>
        <v>0</v>
      </c>
      <c r="I850" s="141">
        <f t="shared" ca="1" si="53"/>
        <v>0</v>
      </c>
      <c r="J850" s="141">
        <f t="shared" ca="1" si="54"/>
        <v>0</v>
      </c>
    </row>
    <row r="851" spans="1:10">
      <c r="A851" s="145"/>
      <c r="B851" s="146"/>
      <c r="C851" s="145"/>
      <c r="D851" s="145"/>
      <c r="E851" s="145"/>
      <c r="F851" s="145"/>
      <c r="G851" s="141" t="str">
        <f t="shared" ca="1" si="51"/>
        <v>hi</v>
      </c>
      <c r="H851" s="141">
        <f t="shared" si="52"/>
        <v>0</v>
      </c>
      <c r="I851" s="141">
        <f t="shared" ca="1" si="53"/>
        <v>0</v>
      </c>
      <c r="J851" s="141">
        <f t="shared" ca="1" si="54"/>
        <v>0</v>
      </c>
    </row>
    <row r="852" spans="1:10">
      <c r="A852" s="145"/>
      <c r="B852" s="146"/>
      <c r="C852" s="145"/>
      <c r="D852" s="145"/>
      <c r="E852" s="145"/>
      <c r="F852" s="145"/>
      <c r="G852" s="141" t="str">
        <f t="shared" ca="1" si="51"/>
        <v>hi</v>
      </c>
      <c r="H852" s="141">
        <f t="shared" si="52"/>
        <v>0</v>
      </c>
      <c r="I852" s="141">
        <f t="shared" ca="1" si="53"/>
        <v>0</v>
      </c>
      <c r="J852" s="141">
        <f t="shared" ca="1" si="54"/>
        <v>0</v>
      </c>
    </row>
    <row r="853" spans="1:10">
      <c r="A853" s="145"/>
      <c r="B853" s="146"/>
      <c r="C853" s="145"/>
      <c r="D853" s="145"/>
      <c r="E853" s="145"/>
      <c r="F853" s="145"/>
      <c r="G853" s="141" t="str">
        <f t="shared" ca="1" si="51"/>
        <v>hi</v>
      </c>
      <c r="H853" s="141">
        <f t="shared" si="52"/>
        <v>0</v>
      </c>
      <c r="I853" s="141">
        <f t="shared" ca="1" si="53"/>
        <v>0</v>
      </c>
      <c r="J853" s="141">
        <f t="shared" ca="1" si="54"/>
        <v>0</v>
      </c>
    </row>
    <row r="854" spans="1:10">
      <c r="A854" s="145"/>
      <c r="B854" s="146"/>
      <c r="C854" s="145"/>
      <c r="D854" s="145"/>
      <c r="E854" s="145"/>
      <c r="F854" s="145"/>
      <c r="G854" s="141" t="str">
        <f t="shared" ca="1" si="51"/>
        <v>hi</v>
      </c>
      <c r="H854" s="141">
        <f t="shared" si="52"/>
        <v>0</v>
      </c>
      <c r="I854" s="141">
        <f t="shared" ca="1" si="53"/>
        <v>0</v>
      </c>
      <c r="J854" s="141">
        <f t="shared" ca="1" si="54"/>
        <v>0</v>
      </c>
    </row>
    <row r="855" spans="1:10">
      <c r="A855" s="145"/>
      <c r="B855" s="146"/>
      <c r="C855" s="145"/>
      <c r="D855" s="145"/>
      <c r="E855" s="145"/>
      <c r="F855" s="145"/>
      <c r="G855" s="141" t="str">
        <f t="shared" ca="1" si="51"/>
        <v>hi</v>
      </c>
      <c r="H855" s="141">
        <f t="shared" si="52"/>
        <v>0</v>
      </c>
      <c r="I855" s="141">
        <f t="shared" ca="1" si="53"/>
        <v>0</v>
      </c>
      <c r="J855" s="141">
        <f t="shared" ca="1" si="54"/>
        <v>0</v>
      </c>
    </row>
    <row r="856" spans="1:10">
      <c r="A856" s="145"/>
      <c r="B856" s="146"/>
      <c r="C856" s="145"/>
      <c r="D856" s="145"/>
      <c r="E856" s="145"/>
      <c r="F856" s="145"/>
      <c r="G856" s="141" t="str">
        <f t="shared" ca="1" si="51"/>
        <v>hi</v>
      </c>
      <c r="H856" s="141">
        <f t="shared" si="52"/>
        <v>0</v>
      </c>
      <c r="I856" s="141">
        <f t="shared" ca="1" si="53"/>
        <v>0</v>
      </c>
      <c r="J856" s="141">
        <f t="shared" ca="1" si="54"/>
        <v>0</v>
      </c>
    </row>
    <row r="857" spans="1:10">
      <c r="A857" s="145"/>
      <c r="B857" s="146"/>
      <c r="C857" s="145"/>
      <c r="D857" s="145"/>
      <c r="E857" s="145"/>
      <c r="F857" s="145"/>
      <c r="G857" s="141" t="str">
        <f t="shared" ca="1" si="51"/>
        <v>hi</v>
      </c>
      <c r="H857" s="141">
        <f t="shared" si="52"/>
        <v>0</v>
      </c>
      <c r="I857" s="141">
        <f t="shared" ca="1" si="53"/>
        <v>0</v>
      </c>
      <c r="J857" s="141">
        <f t="shared" ca="1" si="54"/>
        <v>0</v>
      </c>
    </row>
    <row r="858" spans="1:10">
      <c r="A858" s="145"/>
      <c r="B858" s="146"/>
      <c r="C858" s="145"/>
      <c r="D858" s="145"/>
      <c r="E858" s="145"/>
      <c r="F858" s="145"/>
      <c r="G858" s="141" t="str">
        <f t="shared" ca="1" si="51"/>
        <v>hi</v>
      </c>
      <c r="H858" s="141">
        <f t="shared" si="52"/>
        <v>0</v>
      </c>
      <c r="I858" s="141">
        <f t="shared" ca="1" si="53"/>
        <v>0</v>
      </c>
      <c r="J858" s="141">
        <f t="shared" ca="1" si="54"/>
        <v>0</v>
      </c>
    </row>
    <row r="859" spans="1:10">
      <c r="A859" s="145"/>
      <c r="B859" s="146"/>
      <c r="C859" s="145"/>
      <c r="D859" s="145"/>
      <c r="E859" s="145"/>
      <c r="F859" s="145"/>
      <c r="G859" s="141" t="str">
        <f t="shared" ca="1" si="51"/>
        <v>hi</v>
      </c>
      <c r="H859" s="141">
        <f t="shared" si="52"/>
        <v>0</v>
      </c>
      <c r="I859" s="141">
        <f t="shared" ca="1" si="53"/>
        <v>0</v>
      </c>
      <c r="J859" s="141">
        <f t="shared" ca="1" si="54"/>
        <v>0</v>
      </c>
    </row>
    <row r="860" spans="1:10">
      <c r="A860" s="145"/>
      <c r="B860" s="146"/>
      <c r="C860" s="145"/>
      <c r="D860" s="145"/>
      <c r="E860" s="145"/>
      <c r="F860" s="145"/>
      <c r="G860" s="141" t="str">
        <f t="shared" ca="1" si="51"/>
        <v>hi</v>
      </c>
      <c r="H860" s="141">
        <f t="shared" si="52"/>
        <v>0</v>
      </c>
      <c r="I860" s="141">
        <f t="shared" ca="1" si="53"/>
        <v>0</v>
      </c>
      <c r="J860" s="141">
        <f t="shared" ca="1" si="54"/>
        <v>0</v>
      </c>
    </row>
    <row r="861" spans="1:10">
      <c r="A861" s="145"/>
      <c r="B861" s="146"/>
      <c r="C861" s="145"/>
      <c r="D861" s="145"/>
      <c r="E861" s="145"/>
      <c r="F861" s="145"/>
      <c r="G861" s="141" t="str">
        <f t="shared" ca="1" si="51"/>
        <v>hi</v>
      </c>
      <c r="H861" s="141">
        <f t="shared" si="52"/>
        <v>0</v>
      </c>
      <c r="I861" s="141">
        <f t="shared" ca="1" si="53"/>
        <v>0</v>
      </c>
      <c r="J861" s="141">
        <f t="shared" ca="1" si="54"/>
        <v>0</v>
      </c>
    </row>
    <row r="862" spans="1:10">
      <c r="A862" s="145"/>
      <c r="B862" s="146"/>
      <c r="C862" s="145"/>
      <c r="D862" s="145"/>
      <c r="E862" s="145"/>
      <c r="F862" s="145"/>
      <c r="G862" s="141" t="str">
        <f t="shared" ca="1" si="51"/>
        <v>hi</v>
      </c>
      <c r="H862" s="141">
        <f t="shared" si="52"/>
        <v>0</v>
      </c>
      <c r="I862" s="141">
        <f t="shared" ca="1" si="53"/>
        <v>0</v>
      </c>
      <c r="J862" s="141">
        <f t="shared" ca="1" si="54"/>
        <v>0</v>
      </c>
    </row>
    <row r="863" spans="1:10">
      <c r="A863" s="145"/>
      <c r="B863" s="146"/>
      <c r="C863" s="145"/>
      <c r="D863" s="145"/>
      <c r="E863" s="145"/>
      <c r="F863" s="145"/>
      <c r="G863" s="141" t="str">
        <f t="shared" ca="1" si="51"/>
        <v>hi</v>
      </c>
      <c r="H863" s="141">
        <f t="shared" si="52"/>
        <v>0</v>
      </c>
      <c r="I863" s="141">
        <f t="shared" ca="1" si="53"/>
        <v>0</v>
      </c>
      <c r="J863" s="141">
        <f t="shared" ca="1" si="54"/>
        <v>0</v>
      </c>
    </row>
    <row r="864" spans="1:10">
      <c r="A864" s="145"/>
      <c r="B864" s="146"/>
      <c r="C864" s="145"/>
      <c r="D864" s="145"/>
      <c r="E864" s="145"/>
      <c r="F864" s="145"/>
      <c r="G864" s="141" t="str">
        <f t="shared" ca="1" si="51"/>
        <v>hi</v>
      </c>
      <c r="H864" s="141">
        <f t="shared" si="52"/>
        <v>0</v>
      </c>
      <c r="I864" s="141">
        <f t="shared" ca="1" si="53"/>
        <v>0</v>
      </c>
      <c r="J864" s="141">
        <f t="shared" ca="1" si="54"/>
        <v>0</v>
      </c>
    </row>
    <row r="865" spans="1:10">
      <c r="A865" s="145"/>
      <c r="B865" s="146"/>
      <c r="C865" s="145"/>
      <c r="D865" s="145"/>
      <c r="E865" s="145"/>
      <c r="F865" s="145"/>
      <c r="G865" s="141" t="str">
        <f t="shared" ca="1" si="51"/>
        <v>hi</v>
      </c>
      <c r="H865" s="141">
        <f t="shared" si="52"/>
        <v>0</v>
      </c>
      <c r="I865" s="141">
        <f t="shared" ca="1" si="53"/>
        <v>0</v>
      </c>
      <c r="J865" s="141">
        <f t="shared" ca="1" si="54"/>
        <v>0</v>
      </c>
    </row>
    <row r="866" spans="1:10">
      <c r="A866" s="145"/>
      <c r="B866" s="146"/>
      <c r="C866" s="145"/>
      <c r="D866" s="145"/>
      <c r="E866" s="145"/>
      <c r="F866" s="145"/>
      <c r="G866" s="141" t="str">
        <f t="shared" ca="1" si="51"/>
        <v>hi</v>
      </c>
      <c r="H866" s="141">
        <f t="shared" si="52"/>
        <v>0</v>
      </c>
      <c r="I866" s="141">
        <f t="shared" ca="1" si="53"/>
        <v>0</v>
      </c>
      <c r="J866" s="141">
        <f t="shared" ca="1" si="54"/>
        <v>0</v>
      </c>
    </row>
    <row r="867" spans="1:10">
      <c r="A867" s="145"/>
      <c r="B867" s="146"/>
      <c r="C867" s="145"/>
      <c r="D867" s="145"/>
      <c r="E867" s="145"/>
      <c r="F867" s="145"/>
      <c r="G867" s="141" t="str">
        <f t="shared" ca="1" si="51"/>
        <v>hi</v>
      </c>
      <c r="H867" s="141">
        <f t="shared" si="52"/>
        <v>0</v>
      </c>
      <c r="I867" s="141">
        <f t="shared" ca="1" si="53"/>
        <v>0</v>
      </c>
      <c r="J867" s="141">
        <f t="shared" ca="1" si="54"/>
        <v>0</v>
      </c>
    </row>
    <row r="868" spans="1:10">
      <c r="A868" s="145"/>
      <c r="B868" s="146"/>
      <c r="C868" s="145"/>
      <c r="D868" s="145"/>
      <c r="E868" s="145"/>
      <c r="F868" s="145"/>
      <c r="G868" s="141" t="str">
        <f t="shared" ca="1" si="51"/>
        <v>hi</v>
      </c>
      <c r="H868" s="141">
        <f t="shared" si="52"/>
        <v>0</v>
      </c>
      <c r="I868" s="141">
        <f t="shared" ca="1" si="53"/>
        <v>0</v>
      </c>
      <c r="J868" s="141">
        <f t="shared" ca="1" si="54"/>
        <v>0</v>
      </c>
    </row>
    <row r="869" spans="1:10">
      <c r="A869" s="145"/>
      <c r="B869" s="146"/>
      <c r="C869" s="145"/>
      <c r="D869" s="145"/>
      <c r="E869" s="145"/>
      <c r="F869" s="145"/>
      <c r="G869" s="141" t="str">
        <f t="shared" ca="1" si="51"/>
        <v>hi</v>
      </c>
      <c r="H869" s="141">
        <f t="shared" si="52"/>
        <v>0</v>
      </c>
      <c r="I869" s="141">
        <f t="shared" ca="1" si="53"/>
        <v>0</v>
      </c>
      <c r="J869" s="141">
        <f t="shared" ca="1" si="54"/>
        <v>0</v>
      </c>
    </row>
    <row r="870" spans="1:10">
      <c r="A870" s="145"/>
      <c r="B870" s="146"/>
      <c r="C870" s="145"/>
      <c r="D870" s="145"/>
      <c r="E870" s="145"/>
      <c r="F870" s="145"/>
      <c r="G870" s="141" t="str">
        <f t="shared" ca="1" si="51"/>
        <v>hi</v>
      </c>
      <c r="H870" s="141">
        <f t="shared" si="52"/>
        <v>0</v>
      </c>
      <c r="I870" s="141">
        <f t="shared" ca="1" si="53"/>
        <v>0</v>
      </c>
      <c r="J870" s="141">
        <f t="shared" ca="1" si="54"/>
        <v>0</v>
      </c>
    </row>
    <row r="871" spans="1:10">
      <c r="A871" s="145"/>
      <c r="B871" s="146"/>
      <c r="C871" s="145"/>
      <c r="D871" s="145"/>
      <c r="E871" s="145"/>
      <c r="F871" s="145"/>
      <c r="G871" s="141" t="str">
        <f t="shared" ca="1" si="51"/>
        <v>hi</v>
      </c>
      <c r="H871" s="141">
        <f t="shared" si="52"/>
        <v>0</v>
      </c>
      <c r="I871" s="141">
        <f t="shared" ca="1" si="53"/>
        <v>0</v>
      </c>
      <c r="J871" s="141">
        <f t="shared" ca="1" si="54"/>
        <v>0</v>
      </c>
    </row>
    <row r="872" spans="1:10">
      <c r="A872" s="145"/>
      <c r="B872" s="146"/>
      <c r="C872" s="145"/>
      <c r="D872" s="145"/>
      <c r="E872" s="145"/>
      <c r="F872" s="145"/>
      <c r="G872" s="141" t="str">
        <f t="shared" ca="1" si="51"/>
        <v>hi</v>
      </c>
      <c r="H872" s="141">
        <f t="shared" si="52"/>
        <v>0</v>
      </c>
      <c r="I872" s="141">
        <f t="shared" ca="1" si="53"/>
        <v>0</v>
      </c>
      <c r="J872" s="141">
        <f t="shared" ca="1" si="54"/>
        <v>0</v>
      </c>
    </row>
    <row r="873" spans="1:10">
      <c r="A873" s="145"/>
      <c r="B873" s="146"/>
      <c r="C873" s="145"/>
      <c r="D873" s="145"/>
      <c r="E873" s="145"/>
      <c r="F873" s="145"/>
      <c r="G873" s="141" t="str">
        <f t="shared" ca="1" si="51"/>
        <v>hi</v>
      </c>
      <c r="H873" s="141">
        <f t="shared" si="52"/>
        <v>0</v>
      </c>
      <c r="I873" s="141">
        <f t="shared" ca="1" si="53"/>
        <v>0</v>
      </c>
      <c r="J873" s="141">
        <f t="shared" ca="1" si="54"/>
        <v>0</v>
      </c>
    </row>
    <row r="874" spans="1:10">
      <c r="A874" s="145"/>
      <c r="B874" s="146"/>
      <c r="C874" s="145"/>
      <c r="D874" s="145"/>
      <c r="E874" s="145"/>
      <c r="F874" s="145"/>
      <c r="G874" s="141" t="str">
        <f t="shared" ca="1" si="51"/>
        <v>hi</v>
      </c>
      <c r="H874" s="141">
        <f t="shared" si="52"/>
        <v>0</v>
      </c>
      <c r="I874" s="141">
        <f t="shared" ca="1" si="53"/>
        <v>0</v>
      </c>
      <c r="J874" s="141">
        <f t="shared" ca="1" si="54"/>
        <v>0</v>
      </c>
    </row>
    <row r="875" spans="1:10">
      <c r="A875" s="145"/>
      <c r="B875" s="146"/>
      <c r="C875" s="145"/>
      <c r="D875" s="145"/>
      <c r="E875" s="145"/>
      <c r="F875" s="145"/>
      <c r="G875" s="141" t="str">
        <f t="shared" ca="1" si="51"/>
        <v>hi</v>
      </c>
      <c r="H875" s="141">
        <f t="shared" si="52"/>
        <v>0</v>
      </c>
      <c r="I875" s="141">
        <f t="shared" ca="1" si="53"/>
        <v>0</v>
      </c>
      <c r="J875" s="141">
        <f t="shared" ca="1" si="54"/>
        <v>0</v>
      </c>
    </row>
    <row r="876" spans="1:10">
      <c r="A876" s="145"/>
      <c r="B876" s="146"/>
      <c r="C876" s="145"/>
      <c r="D876" s="145"/>
      <c r="E876" s="145"/>
      <c r="F876" s="145"/>
      <c r="G876" s="141" t="str">
        <f t="shared" ca="1" si="51"/>
        <v>hi</v>
      </c>
      <c r="H876" s="141">
        <f t="shared" si="52"/>
        <v>0</v>
      </c>
      <c r="I876" s="141">
        <f t="shared" ca="1" si="53"/>
        <v>0</v>
      </c>
      <c r="J876" s="141">
        <f t="shared" ca="1" si="54"/>
        <v>0</v>
      </c>
    </row>
    <row r="877" spans="1:10">
      <c r="A877" s="145"/>
      <c r="B877" s="146"/>
      <c r="C877" s="145"/>
      <c r="D877" s="145"/>
      <c r="E877" s="145"/>
      <c r="F877" s="145"/>
      <c r="G877" s="141" t="str">
        <f t="shared" ca="1" si="51"/>
        <v>hi</v>
      </c>
      <c r="H877" s="141">
        <f t="shared" si="52"/>
        <v>0</v>
      </c>
      <c r="I877" s="141">
        <f t="shared" ca="1" si="53"/>
        <v>0</v>
      </c>
      <c r="J877" s="141">
        <f t="shared" ca="1" si="54"/>
        <v>0</v>
      </c>
    </row>
    <row r="878" spans="1:10">
      <c r="A878" s="145"/>
      <c r="B878" s="146"/>
      <c r="C878" s="145"/>
      <c r="D878" s="145"/>
      <c r="E878" s="145"/>
      <c r="F878" s="145"/>
      <c r="G878" s="141" t="str">
        <f t="shared" ca="1" si="51"/>
        <v>hi</v>
      </c>
      <c r="H878" s="141">
        <f t="shared" si="52"/>
        <v>0</v>
      </c>
      <c r="I878" s="141">
        <f t="shared" ca="1" si="53"/>
        <v>0</v>
      </c>
      <c r="J878" s="141">
        <f t="shared" ca="1" si="54"/>
        <v>0</v>
      </c>
    </row>
    <row r="879" spans="1:10">
      <c r="A879" s="145"/>
      <c r="B879" s="146"/>
      <c r="C879" s="145"/>
      <c r="D879" s="145"/>
      <c r="E879" s="145"/>
      <c r="F879" s="145"/>
      <c r="G879" s="141" t="str">
        <f t="shared" ca="1" si="51"/>
        <v>hi</v>
      </c>
      <c r="H879" s="141">
        <f t="shared" si="52"/>
        <v>0</v>
      </c>
      <c r="I879" s="141">
        <f t="shared" ca="1" si="53"/>
        <v>0</v>
      </c>
      <c r="J879" s="141">
        <f t="shared" ca="1" si="54"/>
        <v>0</v>
      </c>
    </row>
    <row r="880" spans="1:10">
      <c r="A880" s="145"/>
      <c r="B880" s="146"/>
      <c r="C880" s="145"/>
      <c r="D880" s="145"/>
      <c r="E880" s="145"/>
      <c r="F880" s="145"/>
      <c r="G880" s="141" t="str">
        <f t="shared" ca="1" si="51"/>
        <v>hi</v>
      </c>
      <c r="H880" s="141">
        <f t="shared" si="52"/>
        <v>0</v>
      </c>
      <c r="I880" s="141">
        <f t="shared" ca="1" si="53"/>
        <v>0</v>
      </c>
      <c r="J880" s="141">
        <f t="shared" ca="1" si="54"/>
        <v>0</v>
      </c>
    </row>
    <row r="881" spans="1:10">
      <c r="A881" s="145"/>
      <c r="B881" s="146"/>
      <c r="C881" s="145"/>
      <c r="D881" s="145"/>
      <c r="E881" s="145"/>
      <c r="F881" s="145"/>
      <c r="G881" s="141" t="str">
        <f t="shared" ca="1" si="51"/>
        <v>hi</v>
      </c>
      <c r="H881" s="141">
        <f t="shared" si="52"/>
        <v>0</v>
      </c>
      <c r="I881" s="141">
        <f t="shared" ca="1" si="53"/>
        <v>0</v>
      </c>
      <c r="J881" s="141">
        <f t="shared" ca="1" si="54"/>
        <v>0</v>
      </c>
    </row>
    <row r="882" spans="1:10">
      <c r="A882" s="145"/>
      <c r="B882" s="146"/>
      <c r="C882" s="145"/>
      <c r="D882" s="145"/>
      <c r="E882" s="145"/>
      <c r="F882" s="145"/>
      <c r="G882" s="141" t="str">
        <f t="shared" ca="1" si="51"/>
        <v>hi</v>
      </c>
      <c r="H882" s="141">
        <f t="shared" si="52"/>
        <v>0</v>
      </c>
      <c r="I882" s="141">
        <f t="shared" ca="1" si="53"/>
        <v>0</v>
      </c>
      <c r="J882" s="141">
        <f t="shared" ca="1" si="54"/>
        <v>0</v>
      </c>
    </row>
    <row r="883" spans="1:10">
      <c r="A883" s="145"/>
      <c r="B883" s="146"/>
      <c r="C883" s="145"/>
      <c r="D883" s="145"/>
      <c r="E883" s="145"/>
      <c r="F883" s="145"/>
      <c r="G883" s="141" t="str">
        <f t="shared" ca="1" si="51"/>
        <v>hi</v>
      </c>
      <c r="H883" s="141">
        <f t="shared" si="52"/>
        <v>0</v>
      </c>
      <c r="I883" s="141">
        <f t="shared" ca="1" si="53"/>
        <v>0</v>
      </c>
      <c r="J883" s="141">
        <f t="shared" ca="1" si="54"/>
        <v>0</v>
      </c>
    </row>
    <row r="884" spans="1:10">
      <c r="A884" s="145"/>
      <c r="B884" s="146"/>
      <c r="C884" s="145"/>
      <c r="D884" s="145"/>
      <c r="E884" s="145"/>
      <c r="F884" s="145"/>
      <c r="G884" s="141" t="str">
        <f t="shared" ca="1" si="51"/>
        <v>hi</v>
      </c>
      <c r="H884" s="141">
        <f t="shared" si="52"/>
        <v>0</v>
      </c>
      <c r="I884" s="141">
        <f t="shared" ca="1" si="53"/>
        <v>0</v>
      </c>
      <c r="J884" s="141">
        <f t="shared" ca="1" si="54"/>
        <v>0</v>
      </c>
    </row>
    <row r="885" spans="1:10">
      <c r="A885" s="145"/>
      <c r="B885" s="146"/>
      <c r="C885" s="145"/>
      <c r="D885" s="145"/>
      <c r="E885" s="145"/>
      <c r="F885" s="145"/>
      <c r="G885" s="141" t="str">
        <f t="shared" ca="1" si="51"/>
        <v>hi</v>
      </c>
      <c r="H885" s="141">
        <f t="shared" si="52"/>
        <v>0</v>
      </c>
      <c r="I885" s="141">
        <f t="shared" ca="1" si="53"/>
        <v>0</v>
      </c>
      <c r="J885" s="141">
        <f t="shared" ca="1" si="54"/>
        <v>0</v>
      </c>
    </row>
    <row r="886" spans="1:10">
      <c r="A886" s="145"/>
      <c r="B886" s="146"/>
      <c r="C886" s="145"/>
      <c r="D886" s="145"/>
      <c r="E886" s="145"/>
      <c r="F886" s="145"/>
      <c r="G886" s="141" t="str">
        <f t="shared" ca="1" si="51"/>
        <v>hi</v>
      </c>
      <c r="H886" s="141">
        <f t="shared" si="52"/>
        <v>0</v>
      </c>
      <c r="I886" s="141">
        <f t="shared" ca="1" si="53"/>
        <v>0</v>
      </c>
      <c r="J886" s="141">
        <f t="shared" ca="1" si="54"/>
        <v>0</v>
      </c>
    </row>
    <row r="887" spans="1:10">
      <c r="A887" s="145"/>
      <c r="B887" s="146"/>
      <c r="C887" s="145"/>
      <c r="D887" s="145"/>
      <c r="E887" s="145"/>
      <c r="F887" s="145"/>
      <c r="G887" s="141" t="str">
        <f t="shared" ca="1" si="51"/>
        <v>hi</v>
      </c>
      <c r="H887" s="141">
        <f t="shared" si="52"/>
        <v>0</v>
      </c>
      <c r="I887" s="141">
        <f t="shared" ca="1" si="53"/>
        <v>0</v>
      </c>
      <c r="J887" s="141">
        <f t="shared" ca="1" si="54"/>
        <v>0</v>
      </c>
    </row>
    <row r="888" spans="1:10">
      <c r="A888" s="145"/>
      <c r="B888" s="146"/>
      <c r="C888" s="145"/>
      <c r="D888" s="145"/>
      <c r="E888" s="145"/>
      <c r="F888" s="145"/>
      <c r="G888" s="141" t="str">
        <f t="shared" ca="1" si="51"/>
        <v>hi</v>
      </c>
      <c r="H888" s="141">
        <f t="shared" si="52"/>
        <v>0</v>
      </c>
      <c r="I888" s="141">
        <f t="shared" ca="1" si="53"/>
        <v>0</v>
      </c>
      <c r="J888" s="141">
        <f t="shared" ca="1" si="54"/>
        <v>0</v>
      </c>
    </row>
    <row r="889" spans="1:10">
      <c r="A889" s="145"/>
      <c r="B889" s="146"/>
      <c r="C889" s="145"/>
      <c r="D889" s="145"/>
      <c r="E889" s="145"/>
      <c r="F889" s="145"/>
      <c r="G889" s="141" t="str">
        <f t="shared" ca="1" si="51"/>
        <v>hi</v>
      </c>
      <c r="H889" s="141">
        <f t="shared" si="52"/>
        <v>0</v>
      </c>
      <c r="I889" s="141">
        <f t="shared" ca="1" si="53"/>
        <v>0</v>
      </c>
      <c r="J889" s="141">
        <f t="shared" ca="1" si="54"/>
        <v>0</v>
      </c>
    </row>
    <row r="890" spans="1:10">
      <c r="A890" s="145"/>
      <c r="B890" s="146"/>
      <c r="C890" s="145"/>
      <c r="D890" s="145"/>
      <c r="E890" s="145"/>
      <c r="F890" s="145"/>
      <c r="G890" s="141" t="str">
        <f t="shared" ca="1" si="51"/>
        <v>hi</v>
      </c>
      <c r="H890" s="141">
        <f t="shared" si="52"/>
        <v>0</v>
      </c>
      <c r="I890" s="141">
        <f t="shared" ca="1" si="53"/>
        <v>0</v>
      </c>
      <c r="J890" s="141">
        <f t="shared" ca="1" si="54"/>
        <v>0</v>
      </c>
    </row>
    <row r="891" spans="1:10">
      <c r="A891" s="145"/>
      <c r="B891" s="146"/>
      <c r="C891" s="145"/>
      <c r="D891" s="145"/>
      <c r="E891" s="145"/>
      <c r="F891" s="145"/>
      <c r="G891" s="141" t="str">
        <f t="shared" ca="1" si="51"/>
        <v>hi</v>
      </c>
      <c r="H891" s="141">
        <f t="shared" si="52"/>
        <v>0</v>
      </c>
      <c r="I891" s="141">
        <f t="shared" ca="1" si="53"/>
        <v>0</v>
      </c>
      <c r="J891" s="141">
        <f t="shared" ca="1" si="54"/>
        <v>0</v>
      </c>
    </row>
    <row r="892" spans="1:10">
      <c r="A892" s="145"/>
      <c r="B892" s="146"/>
      <c r="C892" s="145"/>
      <c r="D892" s="145"/>
      <c r="E892" s="145"/>
      <c r="F892" s="145"/>
      <c r="G892" s="141" t="str">
        <f t="shared" ca="1" si="51"/>
        <v>hi</v>
      </c>
      <c r="H892" s="141">
        <f t="shared" si="52"/>
        <v>0</v>
      </c>
      <c r="I892" s="141">
        <f t="shared" ca="1" si="53"/>
        <v>0</v>
      </c>
      <c r="J892" s="141">
        <f t="shared" ca="1" si="54"/>
        <v>0</v>
      </c>
    </row>
    <row r="893" spans="1:10">
      <c r="A893" s="145"/>
      <c r="B893" s="146"/>
      <c r="C893" s="145"/>
      <c r="D893" s="145"/>
      <c r="E893" s="145"/>
      <c r="F893" s="145"/>
      <c r="G893" s="141" t="str">
        <f t="shared" ca="1" si="51"/>
        <v>hi</v>
      </c>
      <c r="H893" s="141">
        <f t="shared" si="52"/>
        <v>0</v>
      </c>
      <c r="I893" s="141">
        <f t="shared" ca="1" si="53"/>
        <v>0</v>
      </c>
      <c r="J893" s="141">
        <f t="shared" ca="1" si="54"/>
        <v>0</v>
      </c>
    </row>
    <row r="894" spans="1:10">
      <c r="A894" s="145"/>
      <c r="B894" s="146"/>
      <c r="C894" s="145"/>
      <c r="D894" s="145"/>
      <c r="E894" s="145"/>
      <c r="F894" s="145"/>
      <c r="G894" s="141" t="str">
        <f t="shared" ca="1" si="51"/>
        <v>hi</v>
      </c>
      <c r="H894" s="141">
        <f t="shared" si="52"/>
        <v>0</v>
      </c>
      <c r="I894" s="141">
        <f t="shared" ca="1" si="53"/>
        <v>0</v>
      </c>
      <c r="J894" s="141">
        <f t="shared" ca="1" si="54"/>
        <v>0</v>
      </c>
    </row>
    <row r="895" spans="1:10">
      <c r="A895" s="145"/>
      <c r="B895" s="146"/>
      <c r="C895" s="145"/>
      <c r="D895" s="145"/>
      <c r="E895" s="145"/>
      <c r="F895" s="145"/>
      <c r="G895" s="141" t="str">
        <f t="shared" ca="1" si="51"/>
        <v>hi</v>
      </c>
      <c r="H895" s="141">
        <f t="shared" si="52"/>
        <v>0</v>
      </c>
      <c r="I895" s="141">
        <f t="shared" ca="1" si="53"/>
        <v>0</v>
      </c>
      <c r="J895" s="141">
        <f t="shared" ca="1" si="54"/>
        <v>0</v>
      </c>
    </row>
    <row r="896" spans="1:10">
      <c r="A896" s="145"/>
      <c r="B896" s="146"/>
      <c r="C896" s="145"/>
      <c r="D896" s="145"/>
      <c r="E896" s="145"/>
      <c r="F896" s="145"/>
      <c r="G896" s="141" t="str">
        <f t="shared" ca="1" si="51"/>
        <v>hi</v>
      </c>
      <c r="H896" s="141">
        <f t="shared" si="52"/>
        <v>0</v>
      </c>
      <c r="I896" s="141">
        <f t="shared" ca="1" si="53"/>
        <v>0</v>
      </c>
      <c r="J896" s="141">
        <f t="shared" ca="1" si="54"/>
        <v>0</v>
      </c>
    </row>
    <row r="897" spans="1:10">
      <c r="A897" s="145"/>
      <c r="B897" s="146"/>
      <c r="C897" s="145"/>
      <c r="D897" s="145"/>
      <c r="E897" s="145"/>
      <c r="F897" s="145"/>
      <c r="G897" s="141" t="str">
        <f t="shared" ca="1" si="51"/>
        <v>hi</v>
      </c>
      <c r="H897" s="141">
        <f t="shared" si="52"/>
        <v>0</v>
      </c>
      <c r="I897" s="141">
        <f t="shared" ca="1" si="53"/>
        <v>0</v>
      </c>
      <c r="J897" s="141">
        <f t="shared" ca="1" si="54"/>
        <v>0</v>
      </c>
    </row>
    <row r="898" spans="1:10">
      <c r="A898" s="145"/>
      <c r="B898" s="146"/>
      <c r="C898" s="145"/>
      <c r="D898" s="145"/>
      <c r="E898" s="145"/>
      <c r="F898" s="145"/>
      <c r="G898" s="141" t="str">
        <f t="shared" ca="1" si="51"/>
        <v>hi</v>
      </c>
      <c r="H898" s="141">
        <f t="shared" si="52"/>
        <v>0</v>
      </c>
      <c r="I898" s="141">
        <f t="shared" ca="1" si="53"/>
        <v>0</v>
      </c>
      <c r="J898" s="141">
        <f t="shared" ca="1" si="54"/>
        <v>0</v>
      </c>
    </row>
    <row r="899" spans="1:10">
      <c r="A899" s="145"/>
      <c r="B899" s="146"/>
      <c r="C899" s="145"/>
      <c r="D899" s="145"/>
      <c r="E899" s="145"/>
      <c r="F899" s="145"/>
      <c r="G899" s="141" t="str">
        <f t="shared" ca="1" si="51"/>
        <v>hi</v>
      </c>
      <c r="H899" s="141">
        <f t="shared" si="52"/>
        <v>0</v>
      </c>
      <c r="I899" s="141">
        <f t="shared" ca="1" si="53"/>
        <v>0</v>
      </c>
      <c r="J899" s="141">
        <f t="shared" ca="1" si="54"/>
        <v>0</v>
      </c>
    </row>
    <row r="900" spans="1:10">
      <c r="A900" s="145"/>
      <c r="B900" s="146"/>
      <c r="C900" s="145"/>
      <c r="D900" s="145"/>
      <c r="E900" s="145"/>
      <c r="F900" s="145"/>
      <c r="G900" s="141" t="str">
        <f t="shared" ca="1" si="51"/>
        <v>hi</v>
      </c>
      <c r="H900" s="141">
        <f t="shared" si="52"/>
        <v>0</v>
      </c>
      <c r="I900" s="141">
        <f t="shared" ca="1" si="53"/>
        <v>0</v>
      </c>
      <c r="J900" s="141">
        <f t="shared" ca="1" si="54"/>
        <v>0</v>
      </c>
    </row>
    <row r="901" spans="1:10">
      <c r="A901" s="145"/>
      <c r="B901" s="146"/>
      <c r="C901" s="145"/>
      <c r="D901" s="145"/>
      <c r="E901" s="145"/>
      <c r="F901" s="145"/>
      <c r="G901" s="141" t="str">
        <f t="shared" ca="1" si="51"/>
        <v>hi</v>
      </c>
      <c r="H901" s="141">
        <f t="shared" si="52"/>
        <v>0</v>
      </c>
      <c r="I901" s="141">
        <f t="shared" ca="1" si="53"/>
        <v>0</v>
      </c>
      <c r="J901" s="141">
        <f t="shared" ca="1" si="54"/>
        <v>0</v>
      </c>
    </row>
    <row r="902" spans="1:10">
      <c r="A902" s="145"/>
      <c r="B902" s="146"/>
      <c r="C902" s="145"/>
      <c r="D902" s="145"/>
      <c r="E902" s="145"/>
      <c r="F902" s="145"/>
      <c r="G902" s="141" t="str">
        <f t="shared" ca="1" si="51"/>
        <v>hi</v>
      </c>
      <c r="H902" s="141">
        <f t="shared" si="52"/>
        <v>0</v>
      </c>
      <c r="I902" s="141">
        <f t="shared" ca="1" si="53"/>
        <v>0</v>
      </c>
      <c r="J902" s="141">
        <f t="shared" ca="1" si="54"/>
        <v>0</v>
      </c>
    </row>
    <row r="903" spans="1:10">
      <c r="A903" s="145"/>
      <c r="B903" s="146"/>
      <c r="C903" s="145"/>
      <c r="D903" s="145"/>
      <c r="E903" s="145"/>
      <c r="F903" s="145"/>
      <c r="G903" s="141" t="str">
        <f t="shared" ca="1" si="51"/>
        <v>hi</v>
      </c>
      <c r="H903" s="141">
        <f t="shared" si="52"/>
        <v>0</v>
      </c>
      <c r="I903" s="141">
        <f t="shared" ca="1" si="53"/>
        <v>0</v>
      </c>
      <c r="J903" s="141">
        <f t="shared" ca="1" si="54"/>
        <v>0</v>
      </c>
    </row>
    <row r="904" spans="1:10">
      <c r="A904" s="145"/>
      <c r="B904" s="146"/>
      <c r="C904" s="145"/>
      <c r="D904" s="145"/>
      <c r="E904" s="145"/>
      <c r="F904" s="145"/>
      <c r="G904" s="141" t="str">
        <f t="shared" ca="1" si="51"/>
        <v>hi</v>
      </c>
      <c r="H904" s="141">
        <f t="shared" si="52"/>
        <v>0</v>
      </c>
      <c r="I904" s="141">
        <f t="shared" ca="1" si="53"/>
        <v>0</v>
      </c>
      <c r="J904" s="141">
        <f t="shared" ca="1" si="54"/>
        <v>0</v>
      </c>
    </row>
    <row r="905" spans="1:10">
      <c r="A905" s="145"/>
      <c r="B905" s="146"/>
      <c r="C905" s="145"/>
      <c r="D905" s="145"/>
      <c r="E905" s="145"/>
      <c r="F905" s="145"/>
      <c r="G905" s="141" t="str">
        <f t="shared" ca="1" si="51"/>
        <v>hi</v>
      </c>
      <c r="H905" s="141">
        <f t="shared" si="52"/>
        <v>0</v>
      </c>
      <c r="I905" s="141">
        <f t="shared" ca="1" si="53"/>
        <v>0</v>
      </c>
      <c r="J905" s="141">
        <f t="shared" ca="1" si="54"/>
        <v>0</v>
      </c>
    </row>
    <row r="906" spans="1:10">
      <c r="A906" s="145"/>
      <c r="B906" s="146"/>
      <c r="C906" s="145"/>
      <c r="D906" s="145"/>
      <c r="E906" s="145"/>
      <c r="F906" s="145"/>
      <c r="G906" s="141" t="str">
        <f t="shared" ca="1" si="51"/>
        <v>hi</v>
      </c>
      <c r="H906" s="141">
        <f t="shared" si="52"/>
        <v>0</v>
      </c>
      <c r="I906" s="141">
        <f t="shared" ca="1" si="53"/>
        <v>0</v>
      </c>
      <c r="J906" s="141">
        <f t="shared" ca="1" si="54"/>
        <v>0</v>
      </c>
    </row>
    <row r="907" spans="1:10">
      <c r="A907" s="145"/>
      <c r="B907" s="146"/>
      <c r="C907" s="145"/>
      <c r="D907" s="145"/>
      <c r="E907" s="145"/>
      <c r="F907" s="145"/>
      <c r="G907" s="141" t="str">
        <f t="shared" ca="1" si="51"/>
        <v>hi</v>
      </c>
      <c r="H907" s="141">
        <f t="shared" si="52"/>
        <v>0</v>
      </c>
      <c r="I907" s="141">
        <f t="shared" ca="1" si="53"/>
        <v>0</v>
      </c>
      <c r="J907" s="141">
        <f t="shared" ca="1" si="54"/>
        <v>0</v>
      </c>
    </row>
    <row r="908" spans="1:10">
      <c r="A908" s="145"/>
      <c r="B908" s="146"/>
      <c r="C908" s="145"/>
      <c r="D908" s="145"/>
      <c r="E908" s="145"/>
      <c r="F908" s="145"/>
      <c r="G908" s="141" t="str">
        <f t="shared" ca="1" si="51"/>
        <v>hi</v>
      </c>
      <c r="H908" s="141">
        <f t="shared" si="52"/>
        <v>0</v>
      </c>
      <c r="I908" s="141">
        <f t="shared" ca="1" si="53"/>
        <v>0</v>
      </c>
      <c r="J908" s="141">
        <f t="shared" ca="1" si="54"/>
        <v>0</v>
      </c>
    </row>
    <row r="909" spans="1:10">
      <c r="A909" s="145"/>
      <c r="B909" s="146"/>
      <c r="C909" s="145"/>
      <c r="D909" s="145"/>
      <c r="E909" s="145"/>
      <c r="F909" s="145"/>
      <c r="G909" s="141" t="str">
        <f t="shared" ca="1" si="51"/>
        <v>hi</v>
      </c>
      <c r="H909" s="141">
        <f t="shared" si="52"/>
        <v>0</v>
      </c>
      <c r="I909" s="141">
        <f t="shared" ca="1" si="53"/>
        <v>0</v>
      </c>
      <c r="J909" s="141">
        <f t="shared" ca="1" si="54"/>
        <v>0</v>
      </c>
    </row>
    <row r="910" spans="1:10">
      <c r="A910" s="145"/>
      <c r="B910" s="146"/>
      <c r="C910" s="145"/>
      <c r="D910" s="145"/>
      <c r="E910" s="145"/>
      <c r="F910" s="145"/>
      <c r="G910" s="141" t="str">
        <f t="shared" ref="G910:G973" ca="1" si="55">IF(F910&gt;C910,  IF($B$8=0,"lo",IF(RAND()&gt;$B$9,"lo","hi")),   IF($B$8=0,"hi",IF(RAND()&lt;=$B$9,"lo","hi"))   )</f>
        <v>hi</v>
      </c>
      <c r="H910" s="141">
        <f t="shared" ref="H910:H973" si="56">C910</f>
        <v>0</v>
      </c>
      <c r="I910" s="141">
        <f t="shared" ref="I910:I973" ca="1" si="57">IF(G910="hi",D910,E910)</f>
        <v>0</v>
      </c>
      <c r="J910" s="141">
        <f t="shared" ref="J910:J973" ca="1" si="58">IF(G910="hi",E910,D910)</f>
        <v>0</v>
      </c>
    </row>
    <row r="911" spans="1:10">
      <c r="A911" s="145"/>
      <c r="B911" s="146"/>
      <c r="C911" s="145"/>
      <c r="D911" s="145"/>
      <c r="E911" s="145"/>
      <c r="F911" s="145"/>
      <c r="G911" s="141" t="str">
        <f t="shared" ca="1" si="55"/>
        <v>hi</v>
      </c>
      <c r="H911" s="141">
        <f t="shared" si="56"/>
        <v>0</v>
      </c>
      <c r="I911" s="141">
        <f t="shared" ca="1" si="57"/>
        <v>0</v>
      </c>
      <c r="J911" s="141">
        <f t="shared" ca="1" si="58"/>
        <v>0</v>
      </c>
    </row>
    <row r="912" spans="1:10">
      <c r="A912" s="145"/>
      <c r="B912" s="146"/>
      <c r="C912" s="145"/>
      <c r="D912" s="145"/>
      <c r="E912" s="145"/>
      <c r="F912" s="145"/>
      <c r="G912" s="141" t="str">
        <f t="shared" ca="1" si="55"/>
        <v>hi</v>
      </c>
      <c r="H912" s="141">
        <f t="shared" si="56"/>
        <v>0</v>
      </c>
      <c r="I912" s="141">
        <f t="shared" ca="1" si="57"/>
        <v>0</v>
      </c>
      <c r="J912" s="141">
        <f t="shared" ca="1" si="58"/>
        <v>0</v>
      </c>
    </row>
    <row r="913" spans="1:10">
      <c r="A913" s="145"/>
      <c r="B913" s="146"/>
      <c r="C913" s="145"/>
      <c r="D913" s="145"/>
      <c r="E913" s="145"/>
      <c r="F913" s="145"/>
      <c r="G913" s="141" t="str">
        <f t="shared" ca="1" si="55"/>
        <v>hi</v>
      </c>
      <c r="H913" s="141">
        <f t="shared" si="56"/>
        <v>0</v>
      </c>
      <c r="I913" s="141">
        <f t="shared" ca="1" si="57"/>
        <v>0</v>
      </c>
      <c r="J913" s="141">
        <f t="shared" ca="1" si="58"/>
        <v>0</v>
      </c>
    </row>
    <row r="914" spans="1:10">
      <c r="A914" s="145"/>
      <c r="B914" s="146"/>
      <c r="C914" s="145"/>
      <c r="D914" s="145"/>
      <c r="E914" s="145"/>
      <c r="F914" s="145"/>
      <c r="G914" s="141" t="str">
        <f t="shared" ca="1" si="55"/>
        <v>hi</v>
      </c>
      <c r="H914" s="141">
        <f t="shared" si="56"/>
        <v>0</v>
      </c>
      <c r="I914" s="141">
        <f t="shared" ca="1" si="57"/>
        <v>0</v>
      </c>
      <c r="J914" s="141">
        <f t="shared" ca="1" si="58"/>
        <v>0</v>
      </c>
    </row>
    <row r="915" spans="1:10">
      <c r="A915" s="145"/>
      <c r="B915" s="146"/>
      <c r="C915" s="145"/>
      <c r="D915" s="145"/>
      <c r="E915" s="145"/>
      <c r="F915" s="145"/>
      <c r="G915" s="141" t="str">
        <f t="shared" ca="1" si="55"/>
        <v>hi</v>
      </c>
      <c r="H915" s="141">
        <f t="shared" si="56"/>
        <v>0</v>
      </c>
      <c r="I915" s="141">
        <f t="shared" ca="1" si="57"/>
        <v>0</v>
      </c>
      <c r="J915" s="141">
        <f t="shared" ca="1" si="58"/>
        <v>0</v>
      </c>
    </row>
    <row r="916" spans="1:10">
      <c r="A916" s="145"/>
      <c r="B916" s="146"/>
      <c r="C916" s="145"/>
      <c r="D916" s="145"/>
      <c r="E916" s="145"/>
      <c r="F916" s="145"/>
      <c r="G916" s="141" t="str">
        <f t="shared" ca="1" si="55"/>
        <v>hi</v>
      </c>
      <c r="H916" s="141">
        <f t="shared" si="56"/>
        <v>0</v>
      </c>
      <c r="I916" s="141">
        <f t="shared" ca="1" si="57"/>
        <v>0</v>
      </c>
      <c r="J916" s="141">
        <f t="shared" ca="1" si="58"/>
        <v>0</v>
      </c>
    </row>
    <row r="917" spans="1:10">
      <c r="A917" s="145"/>
      <c r="B917" s="146"/>
      <c r="C917" s="145"/>
      <c r="D917" s="145"/>
      <c r="E917" s="145"/>
      <c r="F917" s="145"/>
      <c r="G917" s="141" t="str">
        <f t="shared" ca="1" si="55"/>
        <v>hi</v>
      </c>
      <c r="H917" s="141">
        <f t="shared" si="56"/>
        <v>0</v>
      </c>
      <c r="I917" s="141">
        <f t="shared" ca="1" si="57"/>
        <v>0</v>
      </c>
      <c r="J917" s="141">
        <f t="shared" ca="1" si="58"/>
        <v>0</v>
      </c>
    </row>
    <row r="918" spans="1:10">
      <c r="A918" s="145"/>
      <c r="B918" s="146"/>
      <c r="C918" s="145"/>
      <c r="D918" s="145"/>
      <c r="E918" s="145"/>
      <c r="F918" s="145"/>
      <c r="G918" s="141" t="str">
        <f t="shared" ca="1" si="55"/>
        <v>hi</v>
      </c>
      <c r="H918" s="141">
        <f t="shared" si="56"/>
        <v>0</v>
      </c>
      <c r="I918" s="141">
        <f t="shared" ca="1" si="57"/>
        <v>0</v>
      </c>
      <c r="J918" s="141">
        <f t="shared" ca="1" si="58"/>
        <v>0</v>
      </c>
    </row>
    <row r="919" spans="1:10">
      <c r="A919" s="145"/>
      <c r="B919" s="146"/>
      <c r="C919" s="145"/>
      <c r="D919" s="145"/>
      <c r="E919" s="145"/>
      <c r="F919" s="145"/>
      <c r="G919" s="141" t="str">
        <f t="shared" ca="1" si="55"/>
        <v>hi</v>
      </c>
      <c r="H919" s="141">
        <f t="shared" si="56"/>
        <v>0</v>
      </c>
      <c r="I919" s="141">
        <f t="shared" ca="1" si="57"/>
        <v>0</v>
      </c>
      <c r="J919" s="141">
        <f t="shared" ca="1" si="58"/>
        <v>0</v>
      </c>
    </row>
    <row r="920" spans="1:10">
      <c r="A920" s="145"/>
      <c r="B920" s="146"/>
      <c r="C920" s="145"/>
      <c r="D920" s="145"/>
      <c r="E920" s="145"/>
      <c r="F920" s="145"/>
      <c r="G920" s="141" t="str">
        <f t="shared" ca="1" si="55"/>
        <v>hi</v>
      </c>
      <c r="H920" s="141">
        <f t="shared" si="56"/>
        <v>0</v>
      </c>
      <c r="I920" s="141">
        <f t="shared" ca="1" si="57"/>
        <v>0</v>
      </c>
      <c r="J920" s="141">
        <f t="shared" ca="1" si="58"/>
        <v>0</v>
      </c>
    </row>
    <row r="921" spans="1:10">
      <c r="A921" s="145"/>
      <c r="B921" s="146"/>
      <c r="C921" s="145"/>
      <c r="D921" s="145"/>
      <c r="E921" s="145"/>
      <c r="F921" s="145"/>
      <c r="G921" s="141" t="str">
        <f t="shared" ca="1" si="55"/>
        <v>hi</v>
      </c>
      <c r="H921" s="141">
        <f t="shared" si="56"/>
        <v>0</v>
      </c>
      <c r="I921" s="141">
        <f t="shared" ca="1" si="57"/>
        <v>0</v>
      </c>
      <c r="J921" s="141">
        <f t="shared" ca="1" si="58"/>
        <v>0</v>
      </c>
    </row>
    <row r="922" spans="1:10">
      <c r="A922" s="145"/>
      <c r="B922" s="146"/>
      <c r="C922" s="145"/>
      <c r="D922" s="145"/>
      <c r="E922" s="145"/>
      <c r="F922" s="145"/>
      <c r="G922" s="141" t="str">
        <f t="shared" ca="1" si="55"/>
        <v>hi</v>
      </c>
      <c r="H922" s="141">
        <f t="shared" si="56"/>
        <v>0</v>
      </c>
      <c r="I922" s="141">
        <f t="shared" ca="1" si="57"/>
        <v>0</v>
      </c>
      <c r="J922" s="141">
        <f t="shared" ca="1" si="58"/>
        <v>0</v>
      </c>
    </row>
    <row r="923" spans="1:10">
      <c r="A923" s="145"/>
      <c r="B923" s="146"/>
      <c r="C923" s="145"/>
      <c r="D923" s="145"/>
      <c r="E923" s="145"/>
      <c r="F923" s="145"/>
      <c r="G923" s="141" t="str">
        <f t="shared" ca="1" si="55"/>
        <v>hi</v>
      </c>
      <c r="H923" s="141">
        <f t="shared" si="56"/>
        <v>0</v>
      </c>
      <c r="I923" s="141">
        <f t="shared" ca="1" si="57"/>
        <v>0</v>
      </c>
      <c r="J923" s="141">
        <f t="shared" ca="1" si="58"/>
        <v>0</v>
      </c>
    </row>
    <row r="924" spans="1:10">
      <c r="A924" s="145"/>
      <c r="B924" s="146"/>
      <c r="C924" s="145"/>
      <c r="D924" s="145"/>
      <c r="E924" s="145"/>
      <c r="F924" s="145"/>
      <c r="G924" s="141" t="str">
        <f t="shared" ca="1" si="55"/>
        <v>hi</v>
      </c>
      <c r="H924" s="141">
        <f t="shared" si="56"/>
        <v>0</v>
      </c>
      <c r="I924" s="141">
        <f t="shared" ca="1" si="57"/>
        <v>0</v>
      </c>
      <c r="J924" s="141">
        <f t="shared" ca="1" si="58"/>
        <v>0</v>
      </c>
    </row>
    <row r="925" spans="1:10">
      <c r="A925" s="145"/>
      <c r="B925" s="146"/>
      <c r="C925" s="145"/>
      <c r="D925" s="145"/>
      <c r="E925" s="145"/>
      <c r="F925" s="145"/>
      <c r="G925" s="141" t="str">
        <f t="shared" ca="1" si="55"/>
        <v>hi</v>
      </c>
      <c r="H925" s="141">
        <f t="shared" si="56"/>
        <v>0</v>
      </c>
      <c r="I925" s="141">
        <f t="shared" ca="1" si="57"/>
        <v>0</v>
      </c>
      <c r="J925" s="141">
        <f t="shared" ca="1" si="58"/>
        <v>0</v>
      </c>
    </row>
    <row r="926" spans="1:10">
      <c r="A926" s="145"/>
      <c r="B926" s="146"/>
      <c r="C926" s="145"/>
      <c r="D926" s="145"/>
      <c r="E926" s="145"/>
      <c r="F926" s="145"/>
      <c r="G926" s="141" t="str">
        <f t="shared" ca="1" si="55"/>
        <v>hi</v>
      </c>
      <c r="H926" s="141">
        <f t="shared" si="56"/>
        <v>0</v>
      </c>
      <c r="I926" s="141">
        <f t="shared" ca="1" si="57"/>
        <v>0</v>
      </c>
      <c r="J926" s="141">
        <f t="shared" ca="1" si="58"/>
        <v>0</v>
      </c>
    </row>
    <row r="927" spans="1:10">
      <c r="A927" s="145"/>
      <c r="B927" s="146"/>
      <c r="C927" s="145"/>
      <c r="D927" s="145"/>
      <c r="E927" s="145"/>
      <c r="F927" s="145"/>
      <c r="G927" s="141" t="str">
        <f t="shared" ca="1" si="55"/>
        <v>hi</v>
      </c>
      <c r="H927" s="141">
        <f t="shared" si="56"/>
        <v>0</v>
      </c>
      <c r="I927" s="141">
        <f t="shared" ca="1" si="57"/>
        <v>0</v>
      </c>
      <c r="J927" s="141">
        <f t="shared" ca="1" si="58"/>
        <v>0</v>
      </c>
    </row>
    <row r="928" spans="1:10">
      <c r="A928" s="145"/>
      <c r="B928" s="146"/>
      <c r="C928" s="145"/>
      <c r="D928" s="145"/>
      <c r="E928" s="145"/>
      <c r="F928" s="145"/>
      <c r="G928" s="141" t="str">
        <f t="shared" ca="1" si="55"/>
        <v>hi</v>
      </c>
      <c r="H928" s="141">
        <f t="shared" si="56"/>
        <v>0</v>
      </c>
      <c r="I928" s="141">
        <f t="shared" ca="1" si="57"/>
        <v>0</v>
      </c>
      <c r="J928" s="141">
        <f t="shared" ca="1" si="58"/>
        <v>0</v>
      </c>
    </row>
    <row r="929" spans="1:10">
      <c r="A929" s="145"/>
      <c r="B929" s="146"/>
      <c r="C929" s="145"/>
      <c r="D929" s="145"/>
      <c r="E929" s="145"/>
      <c r="F929" s="145"/>
      <c r="G929" s="141" t="str">
        <f t="shared" ca="1" si="55"/>
        <v>hi</v>
      </c>
      <c r="H929" s="141">
        <f t="shared" si="56"/>
        <v>0</v>
      </c>
      <c r="I929" s="141">
        <f t="shared" ca="1" si="57"/>
        <v>0</v>
      </c>
      <c r="J929" s="141">
        <f t="shared" ca="1" si="58"/>
        <v>0</v>
      </c>
    </row>
    <row r="930" spans="1:10">
      <c r="A930" s="145"/>
      <c r="B930" s="146"/>
      <c r="C930" s="145"/>
      <c r="D930" s="145"/>
      <c r="E930" s="145"/>
      <c r="F930" s="145"/>
      <c r="G930" s="141" t="str">
        <f t="shared" ca="1" si="55"/>
        <v>hi</v>
      </c>
      <c r="H930" s="141">
        <f t="shared" si="56"/>
        <v>0</v>
      </c>
      <c r="I930" s="141">
        <f t="shared" ca="1" si="57"/>
        <v>0</v>
      </c>
      <c r="J930" s="141">
        <f t="shared" ca="1" si="58"/>
        <v>0</v>
      </c>
    </row>
    <row r="931" spans="1:10">
      <c r="A931" s="145"/>
      <c r="B931" s="146"/>
      <c r="C931" s="145"/>
      <c r="D931" s="145"/>
      <c r="E931" s="145"/>
      <c r="F931" s="145"/>
      <c r="G931" s="141" t="str">
        <f t="shared" ca="1" si="55"/>
        <v>hi</v>
      </c>
      <c r="H931" s="141">
        <f t="shared" si="56"/>
        <v>0</v>
      </c>
      <c r="I931" s="141">
        <f t="shared" ca="1" si="57"/>
        <v>0</v>
      </c>
      <c r="J931" s="141">
        <f t="shared" ca="1" si="58"/>
        <v>0</v>
      </c>
    </row>
    <row r="932" spans="1:10">
      <c r="A932" s="145"/>
      <c r="B932" s="146"/>
      <c r="C932" s="145"/>
      <c r="D932" s="145"/>
      <c r="E932" s="145"/>
      <c r="F932" s="145"/>
      <c r="G932" s="141" t="str">
        <f t="shared" ca="1" si="55"/>
        <v>hi</v>
      </c>
      <c r="H932" s="141">
        <f t="shared" si="56"/>
        <v>0</v>
      </c>
      <c r="I932" s="141">
        <f t="shared" ca="1" si="57"/>
        <v>0</v>
      </c>
      <c r="J932" s="141">
        <f t="shared" ca="1" si="58"/>
        <v>0</v>
      </c>
    </row>
    <row r="933" spans="1:10">
      <c r="A933" s="145"/>
      <c r="B933" s="146"/>
      <c r="C933" s="145"/>
      <c r="D933" s="145"/>
      <c r="E933" s="145"/>
      <c r="F933" s="145"/>
      <c r="G933" s="141" t="str">
        <f t="shared" ca="1" si="55"/>
        <v>hi</v>
      </c>
      <c r="H933" s="141">
        <f t="shared" si="56"/>
        <v>0</v>
      </c>
      <c r="I933" s="141">
        <f t="shared" ca="1" si="57"/>
        <v>0</v>
      </c>
      <c r="J933" s="141">
        <f t="shared" ca="1" si="58"/>
        <v>0</v>
      </c>
    </row>
    <row r="934" spans="1:10">
      <c r="A934" s="145"/>
      <c r="B934" s="146"/>
      <c r="C934" s="145"/>
      <c r="D934" s="145"/>
      <c r="E934" s="145"/>
      <c r="F934" s="145"/>
      <c r="G934" s="141" t="str">
        <f t="shared" ca="1" si="55"/>
        <v>hi</v>
      </c>
      <c r="H934" s="141">
        <f t="shared" si="56"/>
        <v>0</v>
      </c>
      <c r="I934" s="141">
        <f t="shared" ca="1" si="57"/>
        <v>0</v>
      </c>
      <c r="J934" s="141">
        <f t="shared" ca="1" si="58"/>
        <v>0</v>
      </c>
    </row>
    <row r="935" spans="1:10">
      <c r="A935" s="145"/>
      <c r="B935" s="146"/>
      <c r="C935" s="145"/>
      <c r="D935" s="145"/>
      <c r="E935" s="145"/>
      <c r="F935" s="145"/>
      <c r="G935" s="141" t="str">
        <f t="shared" ca="1" si="55"/>
        <v>hi</v>
      </c>
      <c r="H935" s="141">
        <f t="shared" si="56"/>
        <v>0</v>
      </c>
      <c r="I935" s="141">
        <f t="shared" ca="1" si="57"/>
        <v>0</v>
      </c>
      <c r="J935" s="141">
        <f t="shared" ca="1" si="58"/>
        <v>0</v>
      </c>
    </row>
    <row r="936" spans="1:10">
      <c r="A936" s="145"/>
      <c r="B936" s="146"/>
      <c r="C936" s="145"/>
      <c r="D936" s="145"/>
      <c r="E936" s="145"/>
      <c r="F936" s="145"/>
      <c r="G936" s="141" t="str">
        <f t="shared" ca="1" si="55"/>
        <v>hi</v>
      </c>
      <c r="H936" s="141">
        <f t="shared" si="56"/>
        <v>0</v>
      </c>
      <c r="I936" s="141">
        <f t="shared" ca="1" si="57"/>
        <v>0</v>
      </c>
      <c r="J936" s="141">
        <f t="shared" ca="1" si="58"/>
        <v>0</v>
      </c>
    </row>
    <row r="937" spans="1:10">
      <c r="A937" s="145"/>
      <c r="B937" s="146"/>
      <c r="C937" s="145"/>
      <c r="D937" s="145"/>
      <c r="E937" s="145"/>
      <c r="F937" s="145"/>
      <c r="G937" s="141" t="str">
        <f t="shared" ca="1" si="55"/>
        <v>hi</v>
      </c>
      <c r="H937" s="141">
        <f t="shared" si="56"/>
        <v>0</v>
      </c>
      <c r="I937" s="141">
        <f t="shared" ca="1" si="57"/>
        <v>0</v>
      </c>
      <c r="J937" s="141">
        <f t="shared" ca="1" si="58"/>
        <v>0</v>
      </c>
    </row>
    <row r="938" spans="1:10">
      <c r="A938" s="145"/>
      <c r="B938" s="146"/>
      <c r="C938" s="145"/>
      <c r="D938" s="145"/>
      <c r="E938" s="145"/>
      <c r="F938" s="145"/>
      <c r="G938" s="141" t="str">
        <f t="shared" ca="1" si="55"/>
        <v>hi</v>
      </c>
      <c r="H938" s="141">
        <f t="shared" si="56"/>
        <v>0</v>
      </c>
      <c r="I938" s="141">
        <f t="shared" ca="1" si="57"/>
        <v>0</v>
      </c>
      <c r="J938" s="141">
        <f t="shared" ca="1" si="58"/>
        <v>0</v>
      </c>
    </row>
    <row r="939" spans="1:10">
      <c r="A939" s="145"/>
      <c r="B939" s="146"/>
      <c r="C939" s="145"/>
      <c r="D939" s="145"/>
      <c r="E939" s="145"/>
      <c r="F939" s="145"/>
      <c r="G939" s="141" t="str">
        <f t="shared" ca="1" si="55"/>
        <v>hi</v>
      </c>
      <c r="H939" s="141">
        <f t="shared" si="56"/>
        <v>0</v>
      </c>
      <c r="I939" s="141">
        <f t="shared" ca="1" si="57"/>
        <v>0</v>
      </c>
      <c r="J939" s="141">
        <f t="shared" ca="1" si="58"/>
        <v>0</v>
      </c>
    </row>
    <row r="940" spans="1:10">
      <c r="A940" s="145"/>
      <c r="B940" s="146"/>
      <c r="C940" s="145"/>
      <c r="D940" s="145"/>
      <c r="E940" s="145"/>
      <c r="F940" s="145"/>
      <c r="G940" s="141" t="str">
        <f t="shared" ca="1" si="55"/>
        <v>hi</v>
      </c>
      <c r="H940" s="141">
        <f t="shared" si="56"/>
        <v>0</v>
      </c>
      <c r="I940" s="141">
        <f t="shared" ca="1" si="57"/>
        <v>0</v>
      </c>
      <c r="J940" s="141">
        <f t="shared" ca="1" si="58"/>
        <v>0</v>
      </c>
    </row>
    <row r="941" spans="1:10">
      <c r="A941" s="145"/>
      <c r="B941" s="146"/>
      <c r="C941" s="145"/>
      <c r="D941" s="145"/>
      <c r="E941" s="145"/>
      <c r="F941" s="145"/>
      <c r="G941" s="141" t="str">
        <f t="shared" ca="1" si="55"/>
        <v>hi</v>
      </c>
      <c r="H941" s="141">
        <f t="shared" si="56"/>
        <v>0</v>
      </c>
      <c r="I941" s="141">
        <f t="shared" ca="1" si="57"/>
        <v>0</v>
      </c>
      <c r="J941" s="141">
        <f t="shared" ca="1" si="58"/>
        <v>0</v>
      </c>
    </row>
    <row r="942" spans="1:10">
      <c r="A942" s="145"/>
      <c r="B942" s="146"/>
      <c r="C942" s="145"/>
      <c r="D942" s="145"/>
      <c r="E942" s="145"/>
      <c r="F942" s="145"/>
      <c r="G942" s="141" t="str">
        <f t="shared" ca="1" si="55"/>
        <v>hi</v>
      </c>
      <c r="H942" s="141">
        <f t="shared" si="56"/>
        <v>0</v>
      </c>
      <c r="I942" s="141">
        <f t="shared" ca="1" si="57"/>
        <v>0</v>
      </c>
      <c r="J942" s="141">
        <f t="shared" ca="1" si="58"/>
        <v>0</v>
      </c>
    </row>
    <row r="943" spans="1:10">
      <c r="A943" s="145"/>
      <c r="B943" s="146"/>
      <c r="C943" s="145"/>
      <c r="D943" s="145"/>
      <c r="E943" s="145"/>
      <c r="F943" s="145"/>
      <c r="G943" s="141" t="str">
        <f t="shared" ca="1" si="55"/>
        <v>hi</v>
      </c>
      <c r="H943" s="141">
        <f t="shared" si="56"/>
        <v>0</v>
      </c>
      <c r="I943" s="141">
        <f t="shared" ca="1" si="57"/>
        <v>0</v>
      </c>
      <c r="J943" s="141">
        <f t="shared" ca="1" si="58"/>
        <v>0</v>
      </c>
    </row>
    <row r="944" spans="1:10">
      <c r="A944" s="145"/>
      <c r="B944" s="146"/>
      <c r="C944" s="145"/>
      <c r="D944" s="145"/>
      <c r="E944" s="145"/>
      <c r="F944" s="145"/>
      <c r="G944" s="141" t="str">
        <f t="shared" ca="1" si="55"/>
        <v>hi</v>
      </c>
      <c r="H944" s="141">
        <f t="shared" si="56"/>
        <v>0</v>
      </c>
      <c r="I944" s="141">
        <f t="shared" ca="1" si="57"/>
        <v>0</v>
      </c>
      <c r="J944" s="141">
        <f t="shared" ca="1" si="58"/>
        <v>0</v>
      </c>
    </row>
    <row r="945" spans="1:10">
      <c r="A945" s="145"/>
      <c r="B945" s="146"/>
      <c r="C945" s="145"/>
      <c r="D945" s="145"/>
      <c r="E945" s="145"/>
      <c r="F945" s="145"/>
      <c r="G945" s="141" t="str">
        <f t="shared" ca="1" si="55"/>
        <v>hi</v>
      </c>
      <c r="H945" s="141">
        <f t="shared" si="56"/>
        <v>0</v>
      </c>
      <c r="I945" s="141">
        <f t="shared" ca="1" si="57"/>
        <v>0</v>
      </c>
      <c r="J945" s="141">
        <f t="shared" ca="1" si="58"/>
        <v>0</v>
      </c>
    </row>
    <row r="946" spans="1:10">
      <c r="A946" s="145"/>
      <c r="B946" s="146"/>
      <c r="C946" s="145"/>
      <c r="D946" s="145"/>
      <c r="E946" s="145"/>
      <c r="F946" s="145"/>
      <c r="G946" s="141" t="str">
        <f t="shared" ca="1" si="55"/>
        <v>hi</v>
      </c>
      <c r="H946" s="141">
        <f t="shared" si="56"/>
        <v>0</v>
      </c>
      <c r="I946" s="141">
        <f t="shared" ca="1" si="57"/>
        <v>0</v>
      </c>
      <c r="J946" s="141">
        <f t="shared" ca="1" si="58"/>
        <v>0</v>
      </c>
    </row>
    <row r="947" spans="1:10">
      <c r="A947" s="145"/>
      <c r="B947" s="146"/>
      <c r="C947" s="145"/>
      <c r="D947" s="145"/>
      <c r="E947" s="145"/>
      <c r="F947" s="145"/>
      <c r="G947" s="141" t="str">
        <f t="shared" ca="1" si="55"/>
        <v>hi</v>
      </c>
      <c r="H947" s="141">
        <f t="shared" si="56"/>
        <v>0</v>
      </c>
      <c r="I947" s="141">
        <f t="shared" ca="1" si="57"/>
        <v>0</v>
      </c>
      <c r="J947" s="141">
        <f t="shared" ca="1" si="58"/>
        <v>0</v>
      </c>
    </row>
    <row r="948" spans="1:10">
      <c r="A948" s="145"/>
      <c r="B948" s="146"/>
      <c r="C948" s="145"/>
      <c r="D948" s="145"/>
      <c r="E948" s="145"/>
      <c r="F948" s="145"/>
      <c r="G948" s="141" t="str">
        <f t="shared" ca="1" si="55"/>
        <v>hi</v>
      </c>
      <c r="H948" s="141">
        <f t="shared" si="56"/>
        <v>0</v>
      </c>
      <c r="I948" s="141">
        <f t="shared" ca="1" si="57"/>
        <v>0</v>
      </c>
      <c r="J948" s="141">
        <f t="shared" ca="1" si="58"/>
        <v>0</v>
      </c>
    </row>
    <row r="949" spans="1:10">
      <c r="A949" s="145"/>
      <c r="B949" s="146"/>
      <c r="C949" s="145"/>
      <c r="D949" s="145"/>
      <c r="E949" s="145"/>
      <c r="F949" s="145"/>
      <c r="G949" s="141" t="str">
        <f t="shared" ca="1" si="55"/>
        <v>hi</v>
      </c>
      <c r="H949" s="141">
        <f t="shared" si="56"/>
        <v>0</v>
      </c>
      <c r="I949" s="141">
        <f t="shared" ca="1" si="57"/>
        <v>0</v>
      </c>
      <c r="J949" s="141">
        <f t="shared" ca="1" si="58"/>
        <v>0</v>
      </c>
    </row>
    <row r="950" spans="1:10">
      <c r="A950" s="145"/>
      <c r="B950" s="146"/>
      <c r="C950" s="145"/>
      <c r="D950" s="145"/>
      <c r="E950" s="145"/>
      <c r="F950" s="145"/>
      <c r="G950" s="141" t="str">
        <f t="shared" ca="1" si="55"/>
        <v>hi</v>
      </c>
      <c r="H950" s="141">
        <f t="shared" si="56"/>
        <v>0</v>
      </c>
      <c r="I950" s="141">
        <f t="shared" ca="1" si="57"/>
        <v>0</v>
      </c>
      <c r="J950" s="141">
        <f t="shared" ca="1" si="58"/>
        <v>0</v>
      </c>
    </row>
    <row r="951" spans="1:10">
      <c r="A951" s="145"/>
      <c r="B951" s="146"/>
      <c r="C951" s="145"/>
      <c r="D951" s="145"/>
      <c r="E951" s="145"/>
      <c r="F951" s="145"/>
      <c r="G951" s="141" t="str">
        <f t="shared" ca="1" si="55"/>
        <v>hi</v>
      </c>
      <c r="H951" s="141">
        <f t="shared" si="56"/>
        <v>0</v>
      </c>
      <c r="I951" s="141">
        <f t="shared" ca="1" si="57"/>
        <v>0</v>
      </c>
      <c r="J951" s="141">
        <f t="shared" ca="1" si="58"/>
        <v>0</v>
      </c>
    </row>
    <row r="952" spans="1:10">
      <c r="A952" s="145"/>
      <c r="B952" s="146"/>
      <c r="C952" s="145"/>
      <c r="D952" s="145"/>
      <c r="E952" s="145"/>
      <c r="F952" s="145"/>
      <c r="G952" s="141" t="str">
        <f t="shared" ca="1" si="55"/>
        <v>hi</v>
      </c>
      <c r="H952" s="141">
        <f t="shared" si="56"/>
        <v>0</v>
      </c>
      <c r="I952" s="141">
        <f t="shared" ca="1" si="57"/>
        <v>0</v>
      </c>
      <c r="J952" s="141">
        <f t="shared" ca="1" si="58"/>
        <v>0</v>
      </c>
    </row>
    <row r="953" spans="1:10">
      <c r="A953" s="145"/>
      <c r="B953" s="146"/>
      <c r="C953" s="145"/>
      <c r="D953" s="145"/>
      <c r="E953" s="145"/>
      <c r="F953" s="145"/>
      <c r="G953" s="141" t="str">
        <f t="shared" ca="1" si="55"/>
        <v>hi</v>
      </c>
      <c r="H953" s="141">
        <f t="shared" si="56"/>
        <v>0</v>
      </c>
      <c r="I953" s="141">
        <f t="shared" ca="1" si="57"/>
        <v>0</v>
      </c>
      <c r="J953" s="141">
        <f t="shared" ca="1" si="58"/>
        <v>0</v>
      </c>
    </row>
    <row r="954" spans="1:10">
      <c r="A954" s="145"/>
      <c r="B954" s="146"/>
      <c r="C954" s="145"/>
      <c r="D954" s="145"/>
      <c r="E954" s="145"/>
      <c r="F954" s="145"/>
      <c r="G954" s="141" t="str">
        <f t="shared" ca="1" si="55"/>
        <v>hi</v>
      </c>
      <c r="H954" s="141">
        <f t="shared" si="56"/>
        <v>0</v>
      </c>
      <c r="I954" s="141">
        <f t="shared" ca="1" si="57"/>
        <v>0</v>
      </c>
      <c r="J954" s="141">
        <f t="shared" ca="1" si="58"/>
        <v>0</v>
      </c>
    </row>
    <row r="955" spans="1:10">
      <c r="A955" s="145"/>
      <c r="B955" s="146"/>
      <c r="C955" s="145"/>
      <c r="D955" s="145"/>
      <c r="E955" s="145"/>
      <c r="F955" s="145"/>
      <c r="G955" s="141" t="str">
        <f t="shared" ca="1" si="55"/>
        <v>hi</v>
      </c>
      <c r="H955" s="141">
        <f t="shared" si="56"/>
        <v>0</v>
      </c>
      <c r="I955" s="141">
        <f t="shared" ca="1" si="57"/>
        <v>0</v>
      </c>
      <c r="J955" s="141">
        <f t="shared" ca="1" si="58"/>
        <v>0</v>
      </c>
    </row>
    <row r="956" spans="1:10">
      <c r="A956" s="145"/>
      <c r="B956" s="146"/>
      <c r="C956" s="145"/>
      <c r="D956" s="145"/>
      <c r="E956" s="145"/>
      <c r="F956" s="145"/>
      <c r="G956" s="141" t="str">
        <f t="shared" ca="1" si="55"/>
        <v>hi</v>
      </c>
      <c r="H956" s="141">
        <f t="shared" si="56"/>
        <v>0</v>
      </c>
      <c r="I956" s="141">
        <f t="shared" ca="1" si="57"/>
        <v>0</v>
      </c>
      <c r="J956" s="141">
        <f t="shared" ca="1" si="58"/>
        <v>0</v>
      </c>
    </row>
    <row r="957" spans="1:10">
      <c r="A957" s="145"/>
      <c r="B957" s="146"/>
      <c r="C957" s="145"/>
      <c r="D957" s="145"/>
      <c r="E957" s="145"/>
      <c r="F957" s="145"/>
      <c r="G957" s="141" t="str">
        <f t="shared" ca="1" si="55"/>
        <v>hi</v>
      </c>
      <c r="H957" s="141">
        <f t="shared" si="56"/>
        <v>0</v>
      </c>
      <c r="I957" s="141">
        <f t="shared" ca="1" si="57"/>
        <v>0</v>
      </c>
      <c r="J957" s="141">
        <f t="shared" ca="1" si="58"/>
        <v>0</v>
      </c>
    </row>
    <row r="958" spans="1:10">
      <c r="A958" s="145"/>
      <c r="B958" s="146"/>
      <c r="C958" s="145"/>
      <c r="D958" s="145"/>
      <c r="E958" s="145"/>
      <c r="F958" s="145"/>
      <c r="G958" s="141" t="str">
        <f t="shared" ca="1" si="55"/>
        <v>hi</v>
      </c>
      <c r="H958" s="141">
        <f t="shared" si="56"/>
        <v>0</v>
      </c>
      <c r="I958" s="141">
        <f t="shared" ca="1" si="57"/>
        <v>0</v>
      </c>
      <c r="J958" s="141">
        <f t="shared" ca="1" si="58"/>
        <v>0</v>
      </c>
    </row>
    <row r="959" spans="1:10">
      <c r="A959" s="145"/>
      <c r="B959" s="146"/>
      <c r="C959" s="145"/>
      <c r="D959" s="145"/>
      <c r="E959" s="145"/>
      <c r="F959" s="145"/>
      <c r="G959" s="141" t="str">
        <f t="shared" ca="1" si="55"/>
        <v>hi</v>
      </c>
      <c r="H959" s="141">
        <f t="shared" si="56"/>
        <v>0</v>
      </c>
      <c r="I959" s="141">
        <f t="shared" ca="1" si="57"/>
        <v>0</v>
      </c>
      <c r="J959" s="141">
        <f t="shared" ca="1" si="58"/>
        <v>0</v>
      </c>
    </row>
    <row r="960" spans="1:10">
      <c r="A960" s="145"/>
      <c r="B960" s="146"/>
      <c r="C960" s="145"/>
      <c r="D960" s="145"/>
      <c r="E960" s="145"/>
      <c r="F960" s="145"/>
      <c r="G960" s="141" t="str">
        <f t="shared" ca="1" si="55"/>
        <v>hi</v>
      </c>
      <c r="H960" s="141">
        <f t="shared" si="56"/>
        <v>0</v>
      </c>
      <c r="I960" s="141">
        <f t="shared" ca="1" si="57"/>
        <v>0</v>
      </c>
      <c r="J960" s="141">
        <f t="shared" ca="1" si="58"/>
        <v>0</v>
      </c>
    </row>
    <row r="961" spans="1:10">
      <c r="A961" s="145"/>
      <c r="B961" s="146"/>
      <c r="C961" s="145"/>
      <c r="D961" s="145"/>
      <c r="E961" s="145"/>
      <c r="F961" s="145"/>
      <c r="G961" s="141" t="str">
        <f t="shared" ca="1" si="55"/>
        <v>hi</v>
      </c>
      <c r="H961" s="141">
        <f t="shared" si="56"/>
        <v>0</v>
      </c>
      <c r="I961" s="141">
        <f t="shared" ca="1" si="57"/>
        <v>0</v>
      </c>
      <c r="J961" s="141">
        <f t="shared" ca="1" si="58"/>
        <v>0</v>
      </c>
    </row>
    <row r="962" spans="1:10">
      <c r="A962" s="145"/>
      <c r="B962" s="146"/>
      <c r="C962" s="145"/>
      <c r="D962" s="145"/>
      <c r="E962" s="145"/>
      <c r="F962" s="145"/>
      <c r="G962" s="141" t="str">
        <f t="shared" ca="1" si="55"/>
        <v>hi</v>
      </c>
      <c r="H962" s="141">
        <f t="shared" si="56"/>
        <v>0</v>
      </c>
      <c r="I962" s="141">
        <f t="shared" ca="1" si="57"/>
        <v>0</v>
      </c>
      <c r="J962" s="141">
        <f t="shared" ca="1" si="58"/>
        <v>0</v>
      </c>
    </row>
    <row r="963" spans="1:10">
      <c r="A963" s="145"/>
      <c r="B963" s="146"/>
      <c r="C963" s="145"/>
      <c r="D963" s="145"/>
      <c r="E963" s="145"/>
      <c r="F963" s="145"/>
      <c r="G963" s="141" t="str">
        <f t="shared" ca="1" si="55"/>
        <v>hi</v>
      </c>
      <c r="H963" s="141">
        <f t="shared" si="56"/>
        <v>0</v>
      </c>
      <c r="I963" s="141">
        <f t="shared" ca="1" si="57"/>
        <v>0</v>
      </c>
      <c r="J963" s="141">
        <f t="shared" ca="1" si="58"/>
        <v>0</v>
      </c>
    </row>
    <row r="964" spans="1:10">
      <c r="A964" s="145"/>
      <c r="B964" s="146"/>
      <c r="C964" s="145"/>
      <c r="D964" s="145"/>
      <c r="E964" s="145"/>
      <c r="F964" s="145"/>
      <c r="G964" s="141" t="str">
        <f t="shared" ca="1" si="55"/>
        <v>hi</v>
      </c>
      <c r="H964" s="141">
        <f t="shared" si="56"/>
        <v>0</v>
      </c>
      <c r="I964" s="141">
        <f t="shared" ca="1" si="57"/>
        <v>0</v>
      </c>
      <c r="J964" s="141">
        <f t="shared" ca="1" si="58"/>
        <v>0</v>
      </c>
    </row>
    <row r="965" spans="1:10">
      <c r="A965" s="145"/>
      <c r="B965" s="146"/>
      <c r="C965" s="145"/>
      <c r="D965" s="145"/>
      <c r="E965" s="145"/>
      <c r="F965" s="145"/>
      <c r="G965" s="141" t="str">
        <f t="shared" ca="1" si="55"/>
        <v>hi</v>
      </c>
      <c r="H965" s="141">
        <f t="shared" si="56"/>
        <v>0</v>
      </c>
      <c r="I965" s="141">
        <f t="shared" ca="1" si="57"/>
        <v>0</v>
      </c>
      <c r="J965" s="141">
        <f t="shared" ca="1" si="58"/>
        <v>0</v>
      </c>
    </row>
    <row r="966" spans="1:10">
      <c r="A966" s="145"/>
      <c r="B966" s="146"/>
      <c r="C966" s="145"/>
      <c r="D966" s="145"/>
      <c r="E966" s="145"/>
      <c r="F966" s="145"/>
      <c r="G966" s="141" t="str">
        <f t="shared" ca="1" si="55"/>
        <v>hi</v>
      </c>
      <c r="H966" s="141">
        <f t="shared" si="56"/>
        <v>0</v>
      </c>
      <c r="I966" s="141">
        <f t="shared" ca="1" si="57"/>
        <v>0</v>
      </c>
      <c r="J966" s="141">
        <f t="shared" ca="1" si="58"/>
        <v>0</v>
      </c>
    </row>
    <row r="967" spans="1:10">
      <c r="A967" s="145"/>
      <c r="B967" s="146"/>
      <c r="C967" s="145"/>
      <c r="D967" s="145"/>
      <c r="E967" s="145"/>
      <c r="F967" s="145"/>
      <c r="G967" s="141" t="str">
        <f t="shared" ca="1" si="55"/>
        <v>hi</v>
      </c>
      <c r="H967" s="141">
        <f t="shared" si="56"/>
        <v>0</v>
      </c>
      <c r="I967" s="141">
        <f t="shared" ca="1" si="57"/>
        <v>0</v>
      </c>
      <c r="J967" s="141">
        <f t="shared" ca="1" si="58"/>
        <v>0</v>
      </c>
    </row>
    <row r="968" spans="1:10">
      <c r="A968" s="145"/>
      <c r="B968" s="146"/>
      <c r="C968" s="145"/>
      <c r="D968" s="145"/>
      <c r="E968" s="145"/>
      <c r="F968" s="145"/>
      <c r="G968" s="141" t="str">
        <f t="shared" ca="1" si="55"/>
        <v>hi</v>
      </c>
      <c r="H968" s="141">
        <f t="shared" si="56"/>
        <v>0</v>
      </c>
      <c r="I968" s="141">
        <f t="shared" ca="1" si="57"/>
        <v>0</v>
      </c>
      <c r="J968" s="141">
        <f t="shared" ca="1" si="58"/>
        <v>0</v>
      </c>
    </row>
    <row r="969" spans="1:10">
      <c r="A969" s="145"/>
      <c r="B969" s="146"/>
      <c r="C969" s="145"/>
      <c r="D969" s="145"/>
      <c r="E969" s="145"/>
      <c r="F969" s="145"/>
      <c r="G969" s="141" t="str">
        <f t="shared" ca="1" si="55"/>
        <v>hi</v>
      </c>
      <c r="H969" s="141">
        <f t="shared" si="56"/>
        <v>0</v>
      </c>
      <c r="I969" s="141">
        <f t="shared" ca="1" si="57"/>
        <v>0</v>
      </c>
      <c r="J969" s="141">
        <f t="shared" ca="1" si="58"/>
        <v>0</v>
      </c>
    </row>
    <row r="970" spans="1:10">
      <c r="A970" s="145"/>
      <c r="B970" s="146"/>
      <c r="C970" s="145"/>
      <c r="D970" s="145"/>
      <c r="E970" s="145"/>
      <c r="F970" s="145"/>
      <c r="G970" s="141" t="str">
        <f t="shared" ca="1" si="55"/>
        <v>hi</v>
      </c>
      <c r="H970" s="141">
        <f t="shared" si="56"/>
        <v>0</v>
      </c>
      <c r="I970" s="141">
        <f t="shared" ca="1" si="57"/>
        <v>0</v>
      </c>
      <c r="J970" s="141">
        <f t="shared" ca="1" si="58"/>
        <v>0</v>
      </c>
    </row>
    <row r="971" spans="1:10">
      <c r="A971" s="145"/>
      <c r="B971" s="146"/>
      <c r="C971" s="145"/>
      <c r="D971" s="145"/>
      <c r="E971" s="145"/>
      <c r="F971" s="145"/>
      <c r="G971" s="141" t="str">
        <f t="shared" ca="1" si="55"/>
        <v>hi</v>
      </c>
      <c r="H971" s="141">
        <f t="shared" si="56"/>
        <v>0</v>
      </c>
      <c r="I971" s="141">
        <f t="shared" ca="1" si="57"/>
        <v>0</v>
      </c>
      <c r="J971" s="141">
        <f t="shared" ca="1" si="58"/>
        <v>0</v>
      </c>
    </row>
    <row r="972" spans="1:10">
      <c r="A972" s="145"/>
      <c r="B972" s="146"/>
      <c r="C972" s="145"/>
      <c r="D972" s="145"/>
      <c r="E972" s="145"/>
      <c r="F972" s="145"/>
      <c r="G972" s="141" t="str">
        <f t="shared" ca="1" si="55"/>
        <v>hi</v>
      </c>
      <c r="H972" s="141">
        <f t="shared" si="56"/>
        <v>0</v>
      </c>
      <c r="I972" s="141">
        <f t="shared" ca="1" si="57"/>
        <v>0</v>
      </c>
      <c r="J972" s="141">
        <f t="shared" ca="1" si="58"/>
        <v>0</v>
      </c>
    </row>
    <row r="973" spans="1:10">
      <c r="A973" s="145"/>
      <c r="B973" s="146"/>
      <c r="C973" s="145"/>
      <c r="D973" s="145"/>
      <c r="E973" s="145"/>
      <c r="F973" s="145"/>
      <c r="G973" s="141" t="str">
        <f t="shared" ca="1" si="55"/>
        <v>hi</v>
      </c>
      <c r="H973" s="141">
        <f t="shared" si="56"/>
        <v>0</v>
      </c>
      <c r="I973" s="141">
        <f t="shared" ca="1" si="57"/>
        <v>0</v>
      </c>
      <c r="J973" s="141">
        <f t="shared" ca="1" si="58"/>
        <v>0</v>
      </c>
    </row>
    <row r="974" spans="1:10">
      <c r="A974" s="145"/>
      <c r="B974" s="146"/>
      <c r="C974" s="145"/>
      <c r="D974" s="145"/>
      <c r="E974" s="145"/>
      <c r="F974" s="145"/>
      <c r="G974" s="141" t="str">
        <f t="shared" ref="G974:G1037" ca="1" si="59">IF(F974&gt;C974,  IF($B$8=0,"lo",IF(RAND()&gt;$B$9,"lo","hi")),   IF($B$8=0,"hi",IF(RAND()&lt;=$B$9,"lo","hi"))   )</f>
        <v>hi</v>
      </c>
      <c r="H974" s="141">
        <f t="shared" ref="H974:H1037" si="60">C974</f>
        <v>0</v>
      </c>
      <c r="I974" s="141">
        <f t="shared" ref="I974:I1037" ca="1" si="61">IF(G974="hi",D974,E974)</f>
        <v>0</v>
      </c>
      <c r="J974" s="141">
        <f t="shared" ref="J974:J1037" ca="1" si="62">IF(G974="hi",E974,D974)</f>
        <v>0</v>
      </c>
    </row>
    <row r="975" spans="1:10">
      <c r="A975" s="145"/>
      <c r="B975" s="146"/>
      <c r="C975" s="145"/>
      <c r="D975" s="145"/>
      <c r="E975" s="145"/>
      <c r="F975" s="145"/>
      <c r="G975" s="141" t="str">
        <f t="shared" ca="1" si="59"/>
        <v>hi</v>
      </c>
      <c r="H975" s="141">
        <f t="shared" si="60"/>
        <v>0</v>
      </c>
      <c r="I975" s="141">
        <f t="shared" ca="1" si="61"/>
        <v>0</v>
      </c>
      <c r="J975" s="141">
        <f t="shared" ca="1" si="62"/>
        <v>0</v>
      </c>
    </row>
    <row r="976" spans="1:10">
      <c r="A976" s="145"/>
      <c r="B976" s="146"/>
      <c r="C976" s="145"/>
      <c r="D976" s="145"/>
      <c r="E976" s="145"/>
      <c r="F976" s="145"/>
      <c r="G976" s="141" t="str">
        <f t="shared" ca="1" si="59"/>
        <v>hi</v>
      </c>
      <c r="H976" s="141">
        <f t="shared" si="60"/>
        <v>0</v>
      </c>
      <c r="I976" s="141">
        <f t="shared" ca="1" si="61"/>
        <v>0</v>
      </c>
      <c r="J976" s="141">
        <f t="shared" ca="1" si="62"/>
        <v>0</v>
      </c>
    </row>
    <row r="977" spans="1:10">
      <c r="A977" s="145"/>
      <c r="B977" s="146"/>
      <c r="C977" s="145"/>
      <c r="D977" s="145"/>
      <c r="E977" s="145"/>
      <c r="F977" s="145"/>
      <c r="G977" s="141" t="str">
        <f t="shared" ca="1" si="59"/>
        <v>hi</v>
      </c>
      <c r="H977" s="141">
        <f t="shared" si="60"/>
        <v>0</v>
      </c>
      <c r="I977" s="141">
        <f t="shared" ca="1" si="61"/>
        <v>0</v>
      </c>
      <c r="J977" s="141">
        <f t="shared" ca="1" si="62"/>
        <v>0</v>
      </c>
    </row>
    <row r="978" spans="1:10">
      <c r="A978" s="145"/>
      <c r="B978" s="146"/>
      <c r="C978" s="145"/>
      <c r="D978" s="145"/>
      <c r="E978" s="145"/>
      <c r="F978" s="145"/>
      <c r="G978" s="141" t="str">
        <f t="shared" ca="1" si="59"/>
        <v>hi</v>
      </c>
      <c r="H978" s="141">
        <f t="shared" si="60"/>
        <v>0</v>
      </c>
      <c r="I978" s="141">
        <f t="shared" ca="1" si="61"/>
        <v>0</v>
      </c>
      <c r="J978" s="141">
        <f t="shared" ca="1" si="62"/>
        <v>0</v>
      </c>
    </row>
    <row r="979" spans="1:10">
      <c r="A979" s="145"/>
      <c r="B979" s="146"/>
      <c r="C979" s="145"/>
      <c r="D979" s="145"/>
      <c r="E979" s="145"/>
      <c r="F979" s="145"/>
      <c r="G979" s="141" t="str">
        <f t="shared" ca="1" si="59"/>
        <v>hi</v>
      </c>
      <c r="H979" s="141">
        <f t="shared" si="60"/>
        <v>0</v>
      </c>
      <c r="I979" s="141">
        <f t="shared" ca="1" si="61"/>
        <v>0</v>
      </c>
      <c r="J979" s="141">
        <f t="shared" ca="1" si="62"/>
        <v>0</v>
      </c>
    </row>
    <row r="980" spans="1:10">
      <c r="A980" s="145"/>
      <c r="B980" s="146"/>
      <c r="C980" s="145"/>
      <c r="D980" s="145"/>
      <c r="E980" s="145"/>
      <c r="F980" s="145"/>
      <c r="G980" s="141" t="str">
        <f t="shared" ca="1" si="59"/>
        <v>hi</v>
      </c>
      <c r="H980" s="141">
        <f t="shared" si="60"/>
        <v>0</v>
      </c>
      <c r="I980" s="141">
        <f t="shared" ca="1" si="61"/>
        <v>0</v>
      </c>
      <c r="J980" s="141">
        <f t="shared" ca="1" si="62"/>
        <v>0</v>
      </c>
    </row>
    <row r="981" spans="1:10">
      <c r="A981" s="145"/>
      <c r="B981" s="146"/>
      <c r="C981" s="145"/>
      <c r="D981" s="145"/>
      <c r="E981" s="145"/>
      <c r="F981" s="145"/>
      <c r="G981" s="141" t="str">
        <f t="shared" ca="1" si="59"/>
        <v>hi</v>
      </c>
      <c r="H981" s="141">
        <f t="shared" si="60"/>
        <v>0</v>
      </c>
      <c r="I981" s="141">
        <f t="shared" ca="1" si="61"/>
        <v>0</v>
      </c>
      <c r="J981" s="141">
        <f t="shared" ca="1" si="62"/>
        <v>0</v>
      </c>
    </row>
    <row r="982" spans="1:10">
      <c r="A982" s="145"/>
      <c r="B982" s="146"/>
      <c r="C982" s="145"/>
      <c r="D982" s="145"/>
      <c r="E982" s="145"/>
      <c r="F982" s="145"/>
      <c r="G982" s="141" t="str">
        <f t="shared" ca="1" si="59"/>
        <v>hi</v>
      </c>
      <c r="H982" s="141">
        <f t="shared" si="60"/>
        <v>0</v>
      </c>
      <c r="I982" s="141">
        <f t="shared" ca="1" si="61"/>
        <v>0</v>
      </c>
      <c r="J982" s="141">
        <f t="shared" ca="1" si="62"/>
        <v>0</v>
      </c>
    </row>
    <row r="983" spans="1:10">
      <c r="A983" s="145"/>
      <c r="B983" s="146"/>
      <c r="C983" s="145"/>
      <c r="D983" s="145"/>
      <c r="E983" s="145"/>
      <c r="F983" s="145"/>
      <c r="G983" s="141" t="str">
        <f t="shared" ca="1" si="59"/>
        <v>hi</v>
      </c>
      <c r="H983" s="141">
        <f t="shared" si="60"/>
        <v>0</v>
      </c>
      <c r="I983" s="141">
        <f t="shared" ca="1" si="61"/>
        <v>0</v>
      </c>
      <c r="J983" s="141">
        <f t="shared" ca="1" si="62"/>
        <v>0</v>
      </c>
    </row>
    <row r="984" spans="1:10">
      <c r="A984" s="145"/>
      <c r="B984" s="146"/>
      <c r="C984" s="145"/>
      <c r="D984" s="145"/>
      <c r="E984" s="145"/>
      <c r="F984" s="145"/>
      <c r="G984" s="141" t="str">
        <f t="shared" ca="1" si="59"/>
        <v>hi</v>
      </c>
      <c r="H984" s="141">
        <f t="shared" si="60"/>
        <v>0</v>
      </c>
      <c r="I984" s="141">
        <f t="shared" ca="1" si="61"/>
        <v>0</v>
      </c>
      <c r="J984" s="141">
        <f t="shared" ca="1" si="62"/>
        <v>0</v>
      </c>
    </row>
    <row r="985" spans="1:10">
      <c r="A985" s="145"/>
      <c r="B985" s="146"/>
      <c r="C985" s="145"/>
      <c r="D985" s="145"/>
      <c r="E985" s="145"/>
      <c r="F985" s="145"/>
      <c r="G985" s="141" t="str">
        <f t="shared" ca="1" si="59"/>
        <v>hi</v>
      </c>
      <c r="H985" s="141">
        <f t="shared" si="60"/>
        <v>0</v>
      </c>
      <c r="I985" s="141">
        <f t="shared" ca="1" si="61"/>
        <v>0</v>
      </c>
      <c r="J985" s="141">
        <f t="shared" ca="1" si="62"/>
        <v>0</v>
      </c>
    </row>
    <row r="986" spans="1:10">
      <c r="A986" s="145"/>
      <c r="B986" s="146"/>
      <c r="C986" s="145"/>
      <c r="D986" s="145"/>
      <c r="E986" s="145"/>
      <c r="F986" s="145"/>
      <c r="G986" s="141" t="str">
        <f t="shared" ca="1" si="59"/>
        <v>hi</v>
      </c>
      <c r="H986" s="141">
        <f t="shared" si="60"/>
        <v>0</v>
      </c>
      <c r="I986" s="141">
        <f t="shared" ca="1" si="61"/>
        <v>0</v>
      </c>
      <c r="J986" s="141">
        <f t="shared" ca="1" si="62"/>
        <v>0</v>
      </c>
    </row>
    <row r="987" spans="1:10">
      <c r="A987" s="145"/>
      <c r="B987" s="146"/>
      <c r="C987" s="145"/>
      <c r="D987" s="145"/>
      <c r="E987" s="145"/>
      <c r="F987" s="145"/>
      <c r="G987" s="141" t="str">
        <f t="shared" ca="1" si="59"/>
        <v>hi</v>
      </c>
      <c r="H987" s="141">
        <f t="shared" si="60"/>
        <v>0</v>
      </c>
      <c r="I987" s="141">
        <f t="shared" ca="1" si="61"/>
        <v>0</v>
      </c>
      <c r="J987" s="141">
        <f t="shared" ca="1" si="62"/>
        <v>0</v>
      </c>
    </row>
    <row r="988" spans="1:10">
      <c r="A988" s="145"/>
      <c r="B988" s="146"/>
      <c r="C988" s="145"/>
      <c r="D988" s="145"/>
      <c r="E988" s="145"/>
      <c r="F988" s="145"/>
      <c r="G988" s="141" t="str">
        <f t="shared" ca="1" si="59"/>
        <v>hi</v>
      </c>
      <c r="H988" s="141">
        <f t="shared" si="60"/>
        <v>0</v>
      </c>
      <c r="I988" s="141">
        <f t="shared" ca="1" si="61"/>
        <v>0</v>
      </c>
      <c r="J988" s="141">
        <f t="shared" ca="1" si="62"/>
        <v>0</v>
      </c>
    </row>
    <row r="989" spans="1:10">
      <c r="A989" s="145"/>
      <c r="B989" s="146"/>
      <c r="C989" s="145"/>
      <c r="D989" s="145"/>
      <c r="E989" s="145"/>
      <c r="F989" s="145"/>
      <c r="G989" s="141" t="str">
        <f t="shared" ca="1" si="59"/>
        <v>hi</v>
      </c>
      <c r="H989" s="141">
        <f t="shared" si="60"/>
        <v>0</v>
      </c>
      <c r="I989" s="141">
        <f t="shared" ca="1" si="61"/>
        <v>0</v>
      </c>
      <c r="J989" s="141">
        <f t="shared" ca="1" si="62"/>
        <v>0</v>
      </c>
    </row>
    <row r="990" spans="1:10">
      <c r="A990" s="145"/>
      <c r="B990" s="146"/>
      <c r="C990" s="145"/>
      <c r="D990" s="145"/>
      <c r="E990" s="145"/>
      <c r="F990" s="145"/>
      <c r="G990" s="141" t="str">
        <f t="shared" ca="1" si="59"/>
        <v>hi</v>
      </c>
      <c r="H990" s="141">
        <f t="shared" si="60"/>
        <v>0</v>
      </c>
      <c r="I990" s="141">
        <f t="shared" ca="1" si="61"/>
        <v>0</v>
      </c>
      <c r="J990" s="141">
        <f t="shared" ca="1" si="62"/>
        <v>0</v>
      </c>
    </row>
    <row r="991" spans="1:10">
      <c r="A991" s="145"/>
      <c r="B991" s="146"/>
      <c r="C991" s="145"/>
      <c r="D991" s="145"/>
      <c r="E991" s="145"/>
      <c r="F991" s="145"/>
      <c r="G991" s="141" t="str">
        <f t="shared" ca="1" si="59"/>
        <v>hi</v>
      </c>
      <c r="H991" s="141">
        <f t="shared" si="60"/>
        <v>0</v>
      </c>
      <c r="I991" s="141">
        <f t="shared" ca="1" si="61"/>
        <v>0</v>
      </c>
      <c r="J991" s="141">
        <f t="shared" ca="1" si="62"/>
        <v>0</v>
      </c>
    </row>
    <row r="992" spans="1:10">
      <c r="A992" s="145"/>
      <c r="B992" s="146"/>
      <c r="C992" s="145"/>
      <c r="D992" s="145"/>
      <c r="E992" s="145"/>
      <c r="F992" s="145"/>
      <c r="G992" s="141" t="str">
        <f t="shared" ca="1" si="59"/>
        <v>hi</v>
      </c>
      <c r="H992" s="141">
        <f t="shared" si="60"/>
        <v>0</v>
      </c>
      <c r="I992" s="141">
        <f t="shared" ca="1" si="61"/>
        <v>0</v>
      </c>
      <c r="J992" s="141">
        <f t="shared" ca="1" si="62"/>
        <v>0</v>
      </c>
    </row>
    <row r="993" spans="1:10">
      <c r="A993" s="145"/>
      <c r="B993" s="146"/>
      <c r="C993" s="145"/>
      <c r="D993" s="145"/>
      <c r="E993" s="145"/>
      <c r="F993" s="145"/>
      <c r="G993" s="141" t="str">
        <f t="shared" ca="1" si="59"/>
        <v>hi</v>
      </c>
      <c r="H993" s="141">
        <f t="shared" si="60"/>
        <v>0</v>
      </c>
      <c r="I993" s="141">
        <f t="shared" ca="1" si="61"/>
        <v>0</v>
      </c>
      <c r="J993" s="141">
        <f t="shared" ca="1" si="62"/>
        <v>0</v>
      </c>
    </row>
    <row r="994" spans="1:10">
      <c r="A994" s="145"/>
      <c r="B994" s="146"/>
      <c r="C994" s="145"/>
      <c r="D994" s="145"/>
      <c r="E994" s="145"/>
      <c r="F994" s="145"/>
      <c r="G994" s="141" t="str">
        <f t="shared" ca="1" si="59"/>
        <v>hi</v>
      </c>
      <c r="H994" s="141">
        <f t="shared" si="60"/>
        <v>0</v>
      </c>
      <c r="I994" s="141">
        <f t="shared" ca="1" si="61"/>
        <v>0</v>
      </c>
      <c r="J994" s="141">
        <f t="shared" ca="1" si="62"/>
        <v>0</v>
      </c>
    </row>
    <row r="995" spans="1:10">
      <c r="A995" s="145"/>
      <c r="B995" s="146"/>
      <c r="C995" s="145"/>
      <c r="D995" s="145"/>
      <c r="E995" s="145"/>
      <c r="F995" s="145"/>
      <c r="G995" s="141" t="str">
        <f t="shared" ca="1" si="59"/>
        <v>hi</v>
      </c>
      <c r="H995" s="141">
        <f t="shared" si="60"/>
        <v>0</v>
      </c>
      <c r="I995" s="141">
        <f t="shared" ca="1" si="61"/>
        <v>0</v>
      </c>
      <c r="J995" s="141">
        <f t="shared" ca="1" si="62"/>
        <v>0</v>
      </c>
    </row>
    <row r="996" spans="1:10">
      <c r="A996" s="145"/>
      <c r="B996" s="146"/>
      <c r="C996" s="145"/>
      <c r="D996" s="145"/>
      <c r="E996" s="145"/>
      <c r="F996" s="145"/>
      <c r="G996" s="141" t="str">
        <f t="shared" ca="1" si="59"/>
        <v>hi</v>
      </c>
      <c r="H996" s="141">
        <f t="shared" si="60"/>
        <v>0</v>
      </c>
      <c r="I996" s="141">
        <f t="shared" ca="1" si="61"/>
        <v>0</v>
      </c>
      <c r="J996" s="141">
        <f t="shared" ca="1" si="62"/>
        <v>0</v>
      </c>
    </row>
    <row r="997" spans="1:10">
      <c r="A997" s="145"/>
      <c r="B997" s="146"/>
      <c r="C997" s="145"/>
      <c r="D997" s="145"/>
      <c r="E997" s="145"/>
      <c r="F997" s="145"/>
      <c r="G997" s="141" t="str">
        <f t="shared" ca="1" si="59"/>
        <v>hi</v>
      </c>
      <c r="H997" s="141">
        <f t="shared" si="60"/>
        <v>0</v>
      </c>
      <c r="I997" s="141">
        <f t="shared" ca="1" si="61"/>
        <v>0</v>
      </c>
      <c r="J997" s="141">
        <f t="shared" ca="1" si="62"/>
        <v>0</v>
      </c>
    </row>
    <row r="998" spans="1:10">
      <c r="A998" s="145"/>
      <c r="B998" s="146"/>
      <c r="C998" s="145"/>
      <c r="D998" s="145"/>
      <c r="E998" s="145"/>
      <c r="F998" s="145"/>
      <c r="G998" s="141" t="str">
        <f t="shared" ca="1" si="59"/>
        <v>hi</v>
      </c>
      <c r="H998" s="141">
        <f t="shared" si="60"/>
        <v>0</v>
      </c>
      <c r="I998" s="141">
        <f t="shared" ca="1" si="61"/>
        <v>0</v>
      </c>
      <c r="J998" s="141">
        <f t="shared" ca="1" si="62"/>
        <v>0</v>
      </c>
    </row>
    <row r="999" spans="1:10">
      <c r="A999" s="145"/>
      <c r="B999" s="146"/>
      <c r="C999" s="145"/>
      <c r="D999" s="145"/>
      <c r="E999" s="145"/>
      <c r="F999" s="145"/>
      <c r="G999" s="141" t="str">
        <f t="shared" ca="1" si="59"/>
        <v>hi</v>
      </c>
      <c r="H999" s="141">
        <f t="shared" si="60"/>
        <v>0</v>
      </c>
      <c r="I999" s="141">
        <f t="shared" ca="1" si="61"/>
        <v>0</v>
      </c>
      <c r="J999" s="141">
        <f t="shared" ca="1" si="62"/>
        <v>0</v>
      </c>
    </row>
    <row r="1000" spans="1:10">
      <c r="A1000" s="145"/>
      <c r="B1000" s="146"/>
      <c r="C1000" s="145"/>
      <c r="D1000" s="145"/>
      <c r="E1000" s="145"/>
      <c r="F1000" s="145"/>
      <c r="G1000" s="141" t="str">
        <f t="shared" ca="1" si="59"/>
        <v>hi</v>
      </c>
      <c r="H1000" s="141">
        <f t="shared" si="60"/>
        <v>0</v>
      </c>
      <c r="I1000" s="141">
        <f t="shared" ca="1" si="61"/>
        <v>0</v>
      </c>
      <c r="J1000" s="141">
        <f t="shared" ca="1" si="62"/>
        <v>0</v>
      </c>
    </row>
    <row r="1001" spans="1:10">
      <c r="A1001" s="145"/>
      <c r="B1001" s="146"/>
      <c r="C1001" s="145"/>
      <c r="D1001" s="145"/>
      <c r="E1001" s="145"/>
      <c r="F1001" s="145"/>
      <c r="G1001" s="141" t="str">
        <f t="shared" ca="1" si="59"/>
        <v>hi</v>
      </c>
      <c r="H1001" s="141">
        <f t="shared" si="60"/>
        <v>0</v>
      </c>
      <c r="I1001" s="141">
        <f t="shared" ca="1" si="61"/>
        <v>0</v>
      </c>
      <c r="J1001" s="141">
        <f t="shared" ca="1" si="62"/>
        <v>0</v>
      </c>
    </row>
    <row r="1002" spans="1:10">
      <c r="A1002" s="145"/>
      <c r="B1002" s="146"/>
      <c r="C1002" s="145"/>
      <c r="D1002" s="145"/>
      <c r="E1002" s="145"/>
      <c r="F1002" s="145"/>
      <c r="G1002" s="141" t="str">
        <f t="shared" ca="1" si="59"/>
        <v>hi</v>
      </c>
      <c r="H1002" s="141">
        <f t="shared" si="60"/>
        <v>0</v>
      </c>
      <c r="I1002" s="141">
        <f t="shared" ca="1" si="61"/>
        <v>0</v>
      </c>
      <c r="J1002" s="141">
        <f t="shared" ca="1" si="62"/>
        <v>0</v>
      </c>
    </row>
    <row r="1003" spans="1:10">
      <c r="A1003" s="145"/>
      <c r="B1003" s="146"/>
      <c r="C1003" s="145"/>
      <c r="D1003" s="145"/>
      <c r="E1003" s="145"/>
      <c r="F1003" s="145"/>
      <c r="G1003" s="141" t="str">
        <f t="shared" ca="1" si="59"/>
        <v>hi</v>
      </c>
      <c r="H1003" s="141">
        <f t="shared" si="60"/>
        <v>0</v>
      </c>
      <c r="I1003" s="141">
        <f t="shared" ca="1" si="61"/>
        <v>0</v>
      </c>
      <c r="J1003" s="141">
        <f t="shared" ca="1" si="62"/>
        <v>0</v>
      </c>
    </row>
    <row r="1004" spans="1:10">
      <c r="A1004" s="145"/>
      <c r="B1004" s="146"/>
      <c r="C1004" s="145"/>
      <c r="D1004" s="145"/>
      <c r="E1004" s="145"/>
      <c r="F1004" s="145"/>
      <c r="G1004" s="141" t="str">
        <f t="shared" ca="1" si="59"/>
        <v>hi</v>
      </c>
      <c r="H1004" s="141">
        <f t="shared" si="60"/>
        <v>0</v>
      </c>
      <c r="I1004" s="141">
        <f t="shared" ca="1" si="61"/>
        <v>0</v>
      </c>
      <c r="J1004" s="141">
        <f t="shared" ca="1" si="62"/>
        <v>0</v>
      </c>
    </row>
    <row r="1005" spans="1:10">
      <c r="A1005" s="145"/>
      <c r="B1005" s="146"/>
      <c r="C1005" s="145"/>
      <c r="D1005" s="145"/>
      <c r="E1005" s="145"/>
      <c r="F1005" s="145"/>
      <c r="G1005" s="141" t="str">
        <f t="shared" ca="1" si="59"/>
        <v>hi</v>
      </c>
      <c r="H1005" s="141">
        <f t="shared" si="60"/>
        <v>0</v>
      </c>
      <c r="I1005" s="141">
        <f t="shared" ca="1" si="61"/>
        <v>0</v>
      </c>
      <c r="J1005" s="141">
        <f t="shared" ca="1" si="62"/>
        <v>0</v>
      </c>
    </row>
    <row r="1006" spans="1:10">
      <c r="A1006" s="145"/>
      <c r="B1006" s="146"/>
      <c r="C1006" s="145"/>
      <c r="D1006" s="145"/>
      <c r="E1006" s="145"/>
      <c r="F1006" s="145"/>
      <c r="G1006" s="141" t="str">
        <f t="shared" ca="1" si="59"/>
        <v>hi</v>
      </c>
      <c r="H1006" s="141">
        <f t="shared" si="60"/>
        <v>0</v>
      </c>
      <c r="I1006" s="141">
        <f t="shared" ca="1" si="61"/>
        <v>0</v>
      </c>
      <c r="J1006" s="141">
        <f t="shared" ca="1" si="62"/>
        <v>0</v>
      </c>
    </row>
    <row r="1007" spans="1:10">
      <c r="A1007" s="145"/>
      <c r="B1007" s="146"/>
      <c r="C1007" s="145"/>
      <c r="D1007" s="145"/>
      <c r="E1007" s="145"/>
      <c r="F1007" s="145"/>
      <c r="G1007" s="141" t="str">
        <f t="shared" ca="1" si="59"/>
        <v>hi</v>
      </c>
      <c r="H1007" s="141">
        <f t="shared" si="60"/>
        <v>0</v>
      </c>
      <c r="I1007" s="141">
        <f t="shared" ca="1" si="61"/>
        <v>0</v>
      </c>
      <c r="J1007" s="141">
        <f t="shared" ca="1" si="62"/>
        <v>0</v>
      </c>
    </row>
    <row r="1008" spans="1:10">
      <c r="A1008" s="145"/>
      <c r="B1008" s="146"/>
      <c r="C1008" s="145"/>
      <c r="D1008" s="145"/>
      <c r="E1008" s="145"/>
      <c r="F1008" s="145"/>
      <c r="G1008" s="141" t="str">
        <f t="shared" ca="1" si="59"/>
        <v>hi</v>
      </c>
      <c r="H1008" s="141">
        <f t="shared" si="60"/>
        <v>0</v>
      </c>
      <c r="I1008" s="141">
        <f t="shared" ca="1" si="61"/>
        <v>0</v>
      </c>
      <c r="J1008" s="141">
        <f t="shared" ca="1" si="62"/>
        <v>0</v>
      </c>
    </row>
    <row r="1009" spans="1:10">
      <c r="A1009" s="145"/>
      <c r="B1009" s="146"/>
      <c r="C1009" s="145"/>
      <c r="D1009" s="145"/>
      <c r="E1009" s="145"/>
      <c r="F1009" s="145"/>
      <c r="G1009" s="141" t="str">
        <f t="shared" ca="1" si="59"/>
        <v>hi</v>
      </c>
      <c r="H1009" s="141">
        <f t="shared" si="60"/>
        <v>0</v>
      </c>
      <c r="I1009" s="141">
        <f t="shared" ca="1" si="61"/>
        <v>0</v>
      </c>
      <c r="J1009" s="141">
        <f t="shared" ca="1" si="62"/>
        <v>0</v>
      </c>
    </row>
    <row r="1010" spans="1:10">
      <c r="A1010" s="145"/>
      <c r="B1010" s="146"/>
      <c r="C1010" s="145"/>
      <c r="D1010" s="145"/>
      <c r="E1010" s="145"/>
      <c r="F1010" s="145"/>
      <c r="G1010" s="141" t="str">
        <f t="shared" ca="1" si="59"/>
        <v>hi</v>
      </c>
      <c r="H1010" s="141">
        <f t="shared" si="60"/>
        <v>0</v>
      </c>
      <c r="I1010" s="141">
        <f t="shared" ca="1" si="61"/>
        <v>0</v>
      </c>
      <c r="J1010" s="141">
        <f t="shared" ca="1" si="62"/>
        <v>0</v>
      </c>
    </row>
    <row r="1011" spans="1:10">
      <c r="A1011" s="145"/>
      <c r="B1011" s="146"/>
      <c r="C1011" s="145"/>
      <c r="D1011" s="145"/>
      <c r="E1011" s="145"/>
      <c r="F1011" s="145"/>
      <c r="G1011" s="141" t="str">
        <f t="shared" ca="1" si="59"/>
        <v>hi</v>
      </c>
      <c r="H1011" s="141">
        <f t="shared" si="60"/>
        <v>0</v>
      </c>
      <c r="I1011" s="141">
        <f t="shared" ca="1" si="61"/>
        <v>0</v>
      </c>
      <c r="J1011" s="141">
        <f t="shared" ca="1" si="62"/>
        <v>0</v>
      </c>
    </row>
    <row r="1012" spans="1:10">
      <c r="A1012" s="145"/>
      <c r="B1012" s="146"/>
      <c r="C1012" s="145"/>
      <c r="D1012" s="145"/>
      <c r="E1012" s="145"/>
      <c r="F1012" s="145"/>
      <c r="G1012" s="141" t="str">
        <f t="shared" ca="1" si="59"/>
        <v>hi</v>
      </c>
      <c r="H1012" s="141">
        <f t="shared" si="60"/>
        <v>0</v>
      </c>
      <c r="I1012" s="141">
        <f t="shared" ca="1" si="61"/>
        <v>0</v>
      </c>
      <c r="J1012" s="141">
        <f t="shared" ca="1" si="62"/>
        <v>0</v>
      </c>
    </row>
    <row r="1013" spans="1:10">
      <c r="A1013" s="145"/>
      <c r="B1013" s="146"/>
      <c r="C1013" s="145"/>
      <c r="D1013" s="145"/>
      <c r="E1013" s="145"/>
      <c r="F1013" s="145"/>
      <c r="G1013" s="141" t="str">
        <f t="shared" ca="1" si="59"/>
        <v>hi</v>
      </c>
      <c r="H1013" s="141">
        <f t="shared" si="60"/>
        <v>0</v>
      </c>
      <c r="I1013" s="141">
        <f t="shared" ca="1" si="61"/>
        <v>0</v>
      </c>
      <c r="J1013" s="141">
        <f t="shared" ca="1" si="62"/>
        <v>0</v>
      </c>
    </row>
    <row r="1014" spans="1:10">
      <c r="A1014" s="145"/>
      <c r="B1014" s="146"/>
      <c r="C1014" s="145"/>
      <c r="D1014" s="145"/>
      <c r="E1014" s="145"/>
      <c r="F1014" s="145"/>
      <c r="G1014" s="141" t="str">
        <f t="shared" ca="1" si="59"/>
        <v>hi</v>
      </c>
      <c r="H1014" s="141">
        <f t="shared" si="60"/>
        <v>0</v>
      </c>
      <c r="I1014" s="141">
        <f t="shared" ca="1" si="61"/>
        <v>0</v>
      </c>
      <c r="J1014" s="141">
        <f t="shared" ca="1" si="62"/>
        <v>0</v>
      </c>
    </row>
    <row r="1015" spans="1:10">
      <c r="A1015" s="145"/>
      <c r="B1015" s="146"/>
      <c r="C1015" s="145"/>
      <c r="D1015" s="145"/>
      <c r="E1015" s="145"/>
      <c r="F1015" s="145"/>
      <c r="G1015" s="141" t="str">
        <f t="shared" ca="1" si="59"/>
        <v>hi</v>
      </c>
      <c r="H1015" s="141">
        <f t="shared" si="60"/>
        <v>0</v>
      </c>
      <c r="I1015" s="141">
        <f t="shared" ca="1" si="61"/>
        <v>0</v>
      </c>
      <c r="J1015" s="141">
        <f t="shared" ca="1" si="62"/>
        <v>0</v>
      </c>
    </row>
    <row r="1016" spans="1:10">
      <c r="A1016" s="145"/>
      <c r="B1016" s="146"/>
      <c r="C1016" s="145"/>
      <c r="D1016" s="145"/>
      <c r="E1016" s="145"/>
      <c r="F1016" s="145"/>
      <c r="G1016" s="141" t="str">
        <f t="shared" ca="1" si="59"/>
        <v>hi</v>
      </c>
      <c r="H1016" s="141">
        <f t="shared" si="60"/>
        <v>0</v>
      </c>
      <c r="I1016" s="141">
        <f t="shared" ca="1" si="61"/>
        <v>0</v>
      </c>
      <c r="J1016" s="141">
        <f t="shared" ca="1" si="62"/>
        <v>0</v>
      </c>
    </row>
    <row r="1017" spans="1:10">
      <c r="A1017" s="145"/>
      <c r="B1017" s="146"/>
      <c r="C1017" s="145"/>
      <c r="D1017" s="145"/>
      <c r="E1017" s="145"/>
      <c r="F1017" s="145"/>
      <c r="G1017" s="141" t="str">
        <f t="shared" ca="1" si="59"/>
        <v>hi</v>
      </c>
      <c r="H1017" s="141">
        <f t="shared" si="60"/>
        <v>0</v>
      </c>
      <c r="I1017" s="141">
        <f t="shared" ca="1" si="61"/>
        <v>0</v>
      </c>
      <c r="J1017" s="141">
        <f t="shared" ca="1" si="62"/>
        <v>0</v>
      </c>
    </row>
    <row r="1018" spans="1:10">
      <c r="A1018" s="145"/>
      <c r="B1018" s="146"/>
      <c r="C1018" s="145"/>
      <c r="D1018" s="145"/>
      <c r="E1018" s="145"/>
      <c r="F1018" s="145"/>
      <c r="G1018" s="141" t="str">
        <f t="shared" ca="1" si="59"/>
        <v>hi</v>
      </c>
      <c r="H1018" s="141">
        <f t="shared" si="60"/>
        <v>0</v>
      </c>
      <c r="I1018" s="141">
        <f t="shared" ca="1" si="61"/>
        <v>0</v>
      </c>
      <c r="J1018" s="141">
        <f t="shared" ca="1" si="62"/>
        <v>0</v>
      </c>
    </row>
    <row r="1019" spans="1:10">
      <c r="A1019" s="145"/>
      <c r="B1019" s="146"/>
      <c r="C1019" s="145"/>
      <c r="D1019" s="145"/>
      <c r="E1019" s="145"/>
      <c r="F1019" s="145"/>
      <c r="G1019" s="141" t="str">
        <f t="shared" ca="1" si="59"/>
        <v>hi</v>
      </c>
      <c r="H1019" s="141">
        <f t="shared" si="60"/>
        <v>0</v>
      </c>
      <c r="I1019" s="141">
        <f t="shared" ca="1" si="61"/>
        <v>0</v>
      </c>
      <c r="J1019" s="141">
        <f t="shared" ca="1" si="62"/>
        <v>0</v>
      </c>
    </row>
    <row r="1020" spans="1:10">
      <c r="A1020" s="145"/>
      <c r="B1020" s="146"/>
      <c r="C1020" s="145"/>
      <c r="D1020" s="145"/>
      <c r="E1020" s="145"/>
      <c r="F1020" s="145"/>
      <c r="G1020" s="141" t="str">
        <f t="shared" ca="1" si="59"/>
        <v>hi</v>
      </c>
      <c r="H1020" s="141">
        <f t="shared" si="60"/>
        <v>0</v>
      </c>
      <c r="I1020" s="141">
        <f t="shared" ca="1" si="61"/>
        <v>0</v>
      </c>
      <c r="J1020" s="141">
        <f t="shared" ca="1" si="62"/>
        <v>0</v>
      </c>
    </row>
    <row r="1021" spans="1:10">
      <c r="A1021" s="145"/>
      <c r="B1021" s="146"/>
      <c r="C1021" s="145"/>
      <c r="D1021" s="145"/>
      <c r="E1021" s="145"/>
      <c r="F1021" s="145"/>
      <c r="G1021" s="141" t="str">
        <f t="shared" ca="1" si="59"/>
        <v>hi</v>
      </c>
      <c r="H1021" s="141">
        <f t="shared" si="60"/>
        <v>0</v>
      </c>
      <c r="I1021" s="141">
        <f t="shared" ca="1" si="61"/>
        <v>0</v>
      </c>
      <c r="J1021" s="141">
        <f t="shared" ca="1" si="62"/>
        <v>0</v>
      </c>
    </row>
    <row r="1022" spans="1:10">
      <c r="A1022" s="145"/>
      <c r="B1022" s="146"/>
      <c r="C1022" s="145"/>
      <c r="D1022" s="145"/>
      <c r="E1022" s="145"/>
      <c r="F1022" s="145"/>
      <c r="G1022" s="141" t="str">
        <f t="shared" ca="1" si="59"/>
        <v>hi</v>
      </c>
      <c r="H1022" s="141">
        <f t="shared" si="60"/>
        <v>0</v>
      </c>
      <c r="I1022" s="141">
        <f t="shared" ca="1" si="61"/>
        <v>0</v>
      </c>
      <c r="J1022" s="141">
        <f t="shared" ca="1" si="62"/>
        <v>0</v>
      </c>
    </row>
    <row r="1023" spans="1:10">
      <c r="A1023" s="145"/>
      <c r="B1023" s="146"/>
      <c r="C1023" s="145"/>
      <c r="D1023" s="145"/>
      <c r="E1023" s="145"/>
      <c r="F1023" s="145"/>
      <c r="G1023" s="141" t="str">
        <f t="shared" ca="1" si="59"/>
        <v>hi</v>
      </c>
      <c r="H1023" s="141">
        <f t="shared" si="60"/>
        <v>0</v>
      </c>
      <c r="I1023" s="141">
        <f t="shared" ca="1" si="61"/>
        <v>0</v>
      </c>
      <c r="J1023" s="141">
        <f t="shared" ca="1" si="62"/>
        <v>0</v>
      </c>
    </row>
    <row r="1024" spans="1:10">
      <c r="A1024" s="145"/>
      <c r="B1024" s="146"/>
      <c r="C1024" s="145"/>
      <c r="D1024" s="145"/>
      <c r="E1024" s="145"/>
      <c r="F1024" s="145"/>
      <c r="G1024" s="141" t="str">
        <f t="shared" ca="1" si="59"/>
        <v>hi</v>
      </c>
      <c r="H1024" s="141">
        <f t="shared" si="60"/>
        <v>0</v>
      </c>
      <c r="I1024" s="141">
        <f t="shared" ca="1" si="61"/>
        <v>0</v>
      </c>
      <c r="J1024" s="141">
        <f t="shared" ca="1" si="62"/>
        <v>0</v>
      </c>
    </row>
    <row r="1025" spans="1:10">
      <c r="A1025" s="145"/>
      <c r="B1025" s="146"/>
      <c r="C1025" s="145"/>
      <c r="D1025" s="145"/>
      <c r="E1025" s="145"/>
      <c r="F1025" s="145"/>
      <c r="G1025" s="141" t="str">
        <f t="shared" ca="1" si="59"/>
        <v>hi</v>
      </c>
      <c r="H1025" s="141">
        <f t="shared" si="60"/>
        <v>0</v>
      </c>
      <c r="I1025" s="141">
        <f t="shared" ca="1" si="61"/>
        <v>0</v>
      </c>
      <c r="J1025" s="141">
        <f t="shared" ca="1" si="62"/>
        <v>0</v>
      </c>
    </row>
    <row r="1026" spans="1:10">
      <c r="A1026" s="145"/>
      <c r="B1026" s="146"/>
      <c r="C1026" s="145"/>
      <c r="D1026" s="145"/>
      <c r="E1026" s="145"/>
      <c r="F1026" s="145"/>
      <c r="G1026" s="141" t="str">
        <f t="shared" ca="1" si="59"/>
        <v>hi</v>
      </c>
      <c r="H1026" s="141">
        <f t="shared" si="60"/>
        <v>0</v>
      </c>
      <c r="I1026" s="141">
        <f t="shared" ca="1" si="61"/>
        <v>0</v>
      </c>
      <c r="J1026" s="141">
        <f t="shared" ca="1" si="62"/>
        <v>0</v>
      </c>
    </row>
    <row r="1027" spans="1:10">
      <c r="A1027" s="145"/>
      <c r="B1027" s="146"/>
      <c r="C1027" s="145"/>
      <c r="D1027" s="145"/>
      <c r="E1027" s="145"/>
      <c r="F1027" s="145"/>
      <c r="G1027" s="141" t="str">
        <f t="shared" ca="1" si="59"/>
        <v>hi</v>
      </c>
      <c r="H1027" s="141">
        <f t="shared" si="60"/>
        <v>0</v>
      </c>
      <c r="I1027" s="141">
        <f t="shared" ca="1" si="61"/>
        <v>0</v>
      </c>
      <c r="J1027" s="141">
        <f t="shared" ca="1" si="62"/>
        <v>0</v>
      </c>
    </row>
    <row r="1028" spans="1:10">
      <c r="A1028" s="145"/>
      <c r="B1028" s="146"/>
      <c r="C1028" s="145"/>
      <c r="D1028" s="145"/>
      <c r="E1028" s="145"/>
      <c r="F1028" s="145"/>
      <c r="G1028" s="141" t="str">
        <f t="shared" ca="1" si="59"/>
        <v>hi</v>
      </c>
      <c r="H1028" s="141">
        <f t="shared" si="60"/>
        <v>0</v>
      </c>
      <c r="I1028" s="141">
        <f t="shared" ca="1" si="61"/>
        <v>0</v>
      </c>
      <c r="J1028" s="141">
        <f t="shared" ca="1" si="62"/>
        <v>0</v>
      </c>
    </row>
    <row r="1029" spans="1:10">
      <c r="A1029" s="145"/>
      <c r="B1029" s="146"/>
      <c r="C1029" s="145"/>
      <c r="D1029" s="145"/>
      <c r="E1029" s="145"/>
      <c r="F1029" s="145"/>
      <c r="G1029" s="141" t="str">
        <f t="shared" ca="1" si="59"/>
        <v>hi</v>
      </c>
      <c r="H1029" s="141">
        <f t="shared" si="60"/>
        <v>0</v>
      </c>
      <c r="I1029" s="141">
        <f t="shared" ca="1" si="61"/>
        <v>0</v>
      </c>
      <c r="J1029" s="141">
        <f t="shared" ca="1" si="62"/>
        <v>0</v>
      </c>
    </row>
    <row r="1030" spans="1:10">
      <c r="A1030" s="145"/>
      <c r="B1030" s="146"/>
      <c r="C1030" s="145"/>
      <c r="D1030" s="145"/>
      <c r="E1030" s="145"/>
      <c r="F1030" s="145"/>
      <c r="G1030" s="141" t="str">
        <f t="shared" ca="1" si="59"/>
        <v>hi</v>
      </c>
      <c r="H1030" s="141">
        <f t="shared" si="60"/>
        <v>0</v>
      </c>
      <c r="I1030" s="141">
        <f t="shared" ca="1" si="61"/>
        <v>0</v>
      </c>
      <c r="J1030" s="141">
        <f t="shared" ca="1" si="62"/>
        <v>0</v>
      </c>
    </row>
    <row r="1031" spans="1:10">
      <c r="A1031" s="145"/>
      <c r="B1031" s="146"/>
      <c r="C1031" s="145"/>
      <c r="D1031" s="145"/>
      <c r="E1031" s="145"/>
      <c r="F1031" s="145"/>
      <c r="G1031" s="141" t="str">
        <f t="shared" ca="1" si="59"/>
        <v>hi</v>
      </c>
      <c r="H1031" s="141">
        <f t="shared" si="60"/>
        <v>0</v>
      </c>
      <c r="I1031" s="141">
        <f t="shared" ca="1" si="61"/>
        <v>0</v>
      </c>
      <c r="J1031" s="141">
        <f t="shared" ca="1" si="62"/>
        <v>0</v>
      </c>
    </row>
    <row r="1032" spans="1:10">
      <c r="A1032" s="145"/>
      <c r="B1032" s="146"/>
      <c r="C1032" s="145"/>
      <c r="D1032" s="145"/>
      <c r="E1032" s="145"/>
      <c r="F1032" s="145"/>
      <c r="G1032" s="141" t="str">
        <f t="shared" ca="1" si="59"/>
        <v>hi</v>
      </c>
      <c r="H1032" s="141">
        <f t="shared" si="60"/>
        <v>0</v>
      </c>
      <c r="I1032" s="141">
        <f t="shared" ca="1" si="61"/>
        <v>0</v>
      </c>
      <c r="J1032" s="141">
        <f t="shared" ca="1" si="62"/>
        <v>0</v>
      </c>
    </row>
    <row r="1033" spans="1:10">
      <c r="A1033" s="145"/>
      <c r="B1033" s="146"/>
      <c r="C1033" s="145"/>
      <c r="D1033" s="145"/>
      <c r="E1033" s="145"/>
      <c r="F1033" s="145"/>
      <c r="G1033" s="141" t="str">
        <f t="shared" ca="1" si="59"/>
        <v>hi</v>
      </c>
      <c r="H1033" s="141">
        <f t="shared" si="60"/>
        <v>0</v>
      </c>
      <c r="I1033" s="141">
        <f t="shared" ca="1" si="61"/>
        <v>0</v>
      </c>
      <c r="J1033" s="141">
        <f t="shared" ca="1" si="62"/>
        <v>0</v>
      </c>
    </row>
    <row r="1034" spans="1:10">
      <c r="A1034" s="145"/>
      <c r="B1034" s="146"/>
      <c r="C1034" s="145"/>
      <c r="D1034" s="145"/>
      <c r="E1034" s="145"/>
      <c r="F1034" s="145"/>
      <c r="G1034" s="141" t="str">
        <f t="shared" ca="1" si="59"/>
        <v>hi</v>
      </c>
      <c r="H1034" s="141">
        <f t="shared" si="60"/>
        <v>0</v>
      </c>
      <c r="I1034" s="141">
        <f t="shared" ca="1" si="61"/>
        <v>0</v>
      </c>
      <c r="J1034" s="141">
        <f t="shared" ca="1" si="62"/>
        <v>0</v>
      </c>
    </row>
    <row r="1035" spans="1:10">
      <c r="A1035" s="145"/>
      <c r="B1035" s="146"/>
      <c r="C1035" s="145"/>
      <c r="D1035" s="145"/>
      <c r="E1035" s="145"/>
      <c r="F1035" s="145"/>
      <c r="G1035" s="141" t="str">
        <f t="shared" ca="1" si="59"/>
        <v>hi</v>
      </c>
      <c r="H1035" s="141">
        <f t="shared" si="60"/>
        <v>0</v>
      </c>
      <c r="I1035" s="141">
        <f t="shared" ca="1" si="61"/>
        <v>0</v>
      </c>
      <c r="J1035" s="141">
        <f t="shared" ca="1" si="62"/>
        <v>0</v>
      </c>
    </row>
    <row r="1036" spans="1:10">
      <c r="A1036" s="145"/>
      <c r="B1036" s="146"/>
      <c r="C1036" s="145"/>
      <c r="D1036" s="145"/>
      <c r="E1036" s="145"/>
      <c r="F1036" s="145"/>
      <c r="G1036" s="141" t="str">
        <f t="shared" ca="1" si="59"/>
        <v>hi</v>
      </c>
      <c r="H1036" s="141">
        <f t="shared" si="60"/>
        <v>0</v>
      </c>
      <c r="I1036" s="141">
        <f t="shared" ca="1" si="61"/>
        <v>0</v>
      </c>
      <c r="J1036" s="141">
        <f t="shared" ca="1" si="62"/>
        <v>0</v>
      </c>
    </row>
    <row r="1037" spans="1:10">
      <c r="A1037" s="145"/>
      <c r="B1037" s="146"/>
      <c r="C1037" s="145"/>
      <c r="D1037" s="145"/>
      <c r="E1037" s="145"/>
      <c r="F1037" s="145"/>
      <c r="G1037" s="141" t="str">
        <f t="shared" ca="1" si="59"/>
        <v>hi</v>
      </c>
      <c r="H1037" s="141">
        <f t="shared" si="60"/>
        <v>0</v>
      </c>
      <c r="I1037" s="141">
        <f t="shared" ca="1" si="61"/>
        <v>0</v>
      </c>
      <c r="J1037" s="141">
        <f t="shared" ca="1" si="62"/>
        <v>0</v>
      </c>
    </row>
    <row r="1038" spans="1:10">
      <c r="A1038" s="145"/>
      <c r="B1038" s="146"/>
      <c r="C1038" s="145"/>
      <c r="D1038" s="145"/>
      <c r="E1038" s="145"/>
      <c r="F1038" s="145"/>
      <c r="G1038" s="141" t="str">
        <f t="shared" ref="G1038:G1101" ca="1" si="63">IF(F1038&gt;C1038,  IF($B$8=0,"lo",IF(RAND()&gt;$B$9,"lo","hi")),   IF($B$8=0,"hi",IF(RAND()&lt;=$B$9,"lo","hi"))   )</f>
        <v>hi</v>
      </c>
      <c r="H1038" s="141">
        <f t="shared" ref="H1038:H1101" si="64">C1038</f>
        <v>0</v>
      </c>
      <c r="I1038" s="141">
        <f t="shared" ref="I1038:I1101" ca="1" si="65">IF(G1038="hi",D1038,E1038)</f>
        <v>0</v>
      </c>
      <c r="J1038" s="141">
        <f t="shared" ref="J1038:J1101" ca="1" si="66">IF(G1038="hi",E1038,D1038)</f>
        <v>0</v>
      </c>
    </row>
    <row r="1039" spans="1:10">
      <c r="A1039" s="145"/>
      <c r="B1039" s="146"/>
      <c r="C1039" s="145"/>
      <c r="D1039" s="145"/>
      <c r="E1039" s="145"/>
      <c r="F1039" s="145"/>
      <c r="G1039" s="141" t="str">
        <f t="shared" ca="1" si="63"/>
        <v>hi</v>
      </c>
      <c r="H1039" s="141">
        <f t="shared" si="64"/>
        <v>0</v>
      </c>
      <c r="I1039" s="141">
        <f t="shared" ca="1" si="65"/>
        <v>0</v>
      </c>
      <c r="J1039" s="141">
        <f t="shared" ca="1" si="66"/>
        <v>0</v>
      </c>
    </row>
    <row r="1040" spans="1:10">
      <c r="A1040" s="145"/>
      <c r="B1040" s="146"/>
      <c r="C1040" s="145"/>
      <c r="D1040" s="145"/>
      <c r="E1040" s="145"/>
      <c r="F1040" s="145"/>
      <c r="G1040" s="141" t="str">
        <f t="shared" ca="1" si="63"/>
        <v>hi</v>
      </c>
      <c r="H1040" s="141">
        <f t="shared" si="64"/>
        <v>0</v>
      </c>
      <c r="I1040" s="141">
        <f t="shared" ca="1" si="65"/>
        <v>0</v>
      </c>
      <c r="J1040" s="141">
        <f t="shared" ca="1" si="66"/>
        <v>0</v>
      </c>
    </row>
    <row r="1041" spans="1:10">
      <c r="A1041" s="145"/>
      <c r="B1041" s="146"/>
      <c r="C1041" s="145"/>
      <c r="D1041" s="145"/>
      <c r="E1041" s="145"/>
      <c r="F1041" s="145"/>
      <c r="G1041" s="141" t="str">
        <f t="shared" ca="1" si="63"/>
        <v>hi</v>
      </c>
      <c r="H1041" s="141">
        <f t="shared" si="64"/>
        <v>0</v>
      </c>
      <c r="I1041" s="141">
        <f t="shared" ca="1" si="65"/>
        <v>0</v>
      </c>
      <c r="J1041" s="141">
        <f t="shared" ca="1" si="66"/>
        <v>0</v>
      </c>
    </row>
    <row r="1042" spans="1:10">
      <c r="A1042" s="145"/>
      <c r="B1042" s="146"/>
      <c r="C1042" s="145"/>
      <c r="D1042" s="145"/>
      <c r="E1042" s="145"/>
      <c r="F1042" s="145"/>
      <c r="G1042" s="141" t="str">
        <f t="shared" ca="1" si="63"/>
        <v>hi</v>
      </c>
      <c r="H1042" s="141">
        <f t="shared" si="64"/>
        <v>0</v>
      </c>
      <c r="I1042" s="141">
        <f t="shared" ca="1" si="65"/>
        <v>0</v>
      </c>
      <c r="J1042" s="141">
        <f t="shared" ca="1" si="66"/>
        <v>0</v>
      </c>
    </row>
    <row r="1043" spans="1:10">
      <c r="A1043" s="145"/>
      <c r="B1043" s="146"/>
      <c r="C1043" s="145"/>
      <c r="D1043" s="145"/>
      <c r="E1043" s="145"/>
      <c r="F1043" s="145"/>
      <c r="G1043" s="141" t="str">
        <f t="shared" ca="1" si="63"/>
        <v>hi</v>
      </c>
      <c r="H1043" s="141">
        <f t="shared" si="64"/>
        <v>0</v>
      </c>
      <c r="I1043" s="141">
        <f t="shared" ca="1" si="65"/>
        <v>0</v>
      </c>
      <c r="J1043" s="141">
        <f t="shared" ca="1" si="66"/>
        <v>0</v>
      </c>
    </row>
    <row r="1044" spans="1:10">
      <c r="A1044" s="145"/>
      <c r="B1044" s="146"/>
      <c r="C1044" s="145"/>
      <c r="D1044" s="145"/>
      <c r="E1044" s="145"/>
      <c r="F1044" s="145"/>
      <c r="G1044" s="141" t="str">
        <f t="shared" ca="1" si="63"/>
        <v>hi</v>
      </c>
      <c r="H1044" s="141">
        <f t="shared" si="64"/>
        <v>0</v>
      </c>
      <c r="I1044" s="141">
        <f t="shared" ca="1" si="65"/>
        <v>0</v>
      </c>
      <c r="J1044" s="141">
        <f t="shared" ca="1" si="66"/>
        <v>0</v>
      </c>
    </row>
    <row r="1045" spans="1:10">
      <c r="A1045" s="145"/>
      <c r="B1045" s="146"/>
      <c r="C1045" s="145"/>
      <c r="D1045" s="145"/>
      <c r="E1045" s="145"/>
      <c r="F1045" s="145"/>
      <c r="G1045" s="141" t="str">
        <f t="shared" ca="1" si="63"/>
        <v>hi</v>
      </c>
      <c r="H1045" s="141">
        <f t="shared" si="64"/>
        <v>0</v>
      </c>
      <c r="I1045" s="141">
        <f t="shared" ca="1" si="65"/>
        <v>0</v>
      </c>
      <c r="J1045" s="141">
        <f t="shared" ca="1" si="66"/>
        <v>0</v>
      </c>
    </row>
    <row r="1046" spans="1:10">
      <c r="A1046" s="145"/>
      <c r="B1046" s="146"/>
      <c r="C1046" s="145"/>
      <c r="D1046" s="145"/>
      <c r="E1046" s="145"/>
      <c r="F1046" s="145"/>
      <c r="G1046" s="141" t="str">
        <f t="shared" ca="1" si="63"/>
        <v>hi</v>
      </c>
      <c r="H1046" s="141">
        <f t="shared" si="64"/>
        <v>0</v>
      </c>
      <c r="I1046" s="141">
        <f t="shared" ca="1" si="65"/>
        <v>0</v>
      </c>
      <c r="J1046" s="141">
        <f t="shared" ca="1" si="66"/>
        <v>0</v>
      </c>
    </row>
    <row r="1047" spans="1:10">
      <c r="A1047" s="145"/>
      <c r="B1047" s="146"/>
      <c r="C1047" s="145"/>
      <c r="D1047" s="145"/>
      <c r="E1047" s="145"/>
      <c r="F1047" s="145"/>
      <c r="G1047" s="141" t="str">
        <f t="shared" ca="1" si="63"/>
        <v>hi</v>
      </c>
      <c r="H1047" s="141">
        <f t="shared" si="64"/>
        <v>0</v>
      </c>
      <c r="I1047" s="141">
        <f t="shared" ca="1" si="65"/>
        <v>0</v>
      </c>
      <c r="J1047" s="141">
        <f t="shared" ca="1" si="66"/>
        <v>0</v>
      </c>
    </row>
    <row r="1048" spans="1:10">
      <c r="A1048" s="145"/>
      <c r="B1048" s="146"/>
      <c r="C1048" s="145"/>
      <c r="D1048" s="145"/>
      <c r="E1048" s="145"/>
      <c r="F1048" s="145"/>
      <c r="G1048" s="141" t="str">
        <f t="shared" ca="1" si="63"/>
        <v>hi</v>
      </c>
      <c r="H1048" s="141">
        <f t="shared" si="64"/>
        <v>0</v>
      </c>
      <c r="I1048" s="141">
        <f t="shared" ca="1" si="65"/>
        <v>0</v>
      </c>
      <c r="J1048" s="141">
        <f t="shared" ca="1" si="66"/>
        <v>0</v>
      </c>
    </row>
    <row r="1049" spans="1:10">
      <c r="A1049" s="145"/>
      <c r="B1049" s="146"/>
      <c r="C1049" s="145"/>
      <c r="D1049" s="145"/>
      <c r="E1049" s="145"/>
      <c r="F1049" s="145"/>
      <c r="G1049" s="141" t="str">
        <f t="shared" ca="1" si="63"/>
        <v>hi</v>
      </c>
      <c r="H1049" s="141">
        <f t="shared" si="64"/>
        <v>0</v>
      </c>
      <c r="I1049" s="141">
        <f t="shared" ca="1" si="65"/>
        <v>0</v>
      </c>
      <c r="J1049" s="141">
        <f t="shared" ca="1" si="66"/>
        <v>0</v>
      </c>
    </row>
    <row r="1050" spans="1:10">
      <c r="A1050" s="145"/>
      <c r="B1050" s="146"/>
      <c r="C1050" s="145"/>
      <c r="D1050" s="145"/>
      <c r="E1050" s="145"/>
      <c r="F1050" s="145"/>
      <c r="G1050" s="141" t="str">
        <f t="shared" ca="1" si="63"/>
        <v>hi</v>
      </c>
      <c r="H1050" s="141">
        <f t="shared" si="64"/>
        <v>0</v>
      </c>
      <c r="I1050" s="141">
        <f t="shared" ca="1" si="65"/>
        <v>0</v>
      </c>
      <c r="J1050" s="141">
        <f t="shared" ca="1" si="66"/>
        <v>0</v>
      </c>
    </row>
    <row r="1051" spans="1:10">
      <c r="A1051" s="145"/>
      <c r="B1051" s="146"/>
      <c r="C1051" s="145"/>
      <c r="D1051" s="145"/>
      <c r="E1051" s="145"/>
      <c r="F1051" s="145"/>
      <c r="G1051" s="141" t="str">
        <f t="shared" ca="1" si="63"/>
        <v>hi</v>
      </c>
      <c r="H1051" s="141">
        <f t="shared" si="64"/>
        <v>0</v>
      </c>
      <c r="I1051" s="141">
        <f t="shared" ca="1" si="65"/>
        <v>0</v>
      </c>
      <c r="J1051" s="141">
        <f t="shared" ca="1" si="66"/>
        <v>0</v>
      </c>
    </row>
    <row r="1052" spans="1:10">
      <c r="A1052" s="145"/>
      <c r="B1052" s="146"/>
      <c r="C1052" s="145"/>
      <c r="D1052" s="145"/>
      <c r="E1052" s="145"/>
      <c r="F1052" s="145"/>
      <c r="G1052" s="141" t="str">
        <f t="shared" ca="1" si="63"/>
        <v>hi</v>
      </c>
      <c r="H1052" s="141">
        <f t="shared" si="64"/>
        <v>0</v>
      </c>
      <c r="I1052" s="141">
        <f t="shared" ca="1" si="65"/>
        <v>0</v>
      </c>
      <c r="J1052" s="141">
        <f t="shared" ca="1" si="66"/>
        <v>0</v>
      </c>
    </row>
    <row r="1053" spans="1:10">
      <c r="A1053" s="145"/>
      <c r="B1053" s="146"/>
      <c r="C1053" s="145"/>
      <c r="D1053" s="145"/>
      <c r="E1053" s="145"/>
      <c r="F1053" s="145"/>
      <c r="G1053" s="141" t="str">
        <f t="shared" ca="1" si="63"/>
        <v>hi</v>
      </c>
      <c r="H1053" s="141">
        <f t="shared" si="64"/>
        <v>0</v>
      </c>
      <c r="I1053" s="141">
        <f t="shared" ca="1" si="65"/>
        <v>0</v>
      </c>
      <c r="J1053" s="141">
        <f t="shared" ca="1" si="66"/>
        <v>0</v>
      </c>
    </row>
    <row r="1054" spans="1:10">
      <c r="A1054" s="145"/>
      <c r="B1054" s="146"/>
      <c r="C1054" s="145"/>
      <c r="D1054" s="145"/>
      <c r="E1054" s="145"/>
      <c r="F1054" s="145"/>
      <c r="G1054" s="141" t="str">
        <f t="shared" ca="1" si="63"/>
        <v>hi</v>
      </c>
      <c r="H1054" s="141">
        <f t="shared" si="64"/>
        <v>0</v>
      </c>
      <c r="I1054" s="141">
        <f t="shared" ca="1" si="65"/>
        <v>0</v>
      </c>
      <c r="J1054" s="141">
        <f t="shared" ca="1" si="66"/>
        <v>0</v>
      </c>
    </row>
    <row r="1055" spans="1:10">
      <c r="A1055" s="145"/>
      <c r="B1055" s="146"/>
      <c r="C1055" s="145"/>
      <c r="D1055" s="145"/>
      <c r="E1055" s="145"/>
      <c r="F1055" s="145"/>
      <c r="G1055" s="141" t="str">
        <f t="shared" ca="1" si="63"/>
        <v>hi</v>
      </c>
      <c r="H1055" s="141">
        <f t="shared" si="64"/>
        <v>0</v>
      </c>
      <c r="I1055" s="141">
        <f t="shared" ca="1" si="65"/>
        <v>0</v>
      </c>
      <c r="J1055" s="141">
        <f t="shared" ca="1" si="66"/>
        <v>0</v>
      </c>
    </row>
    <row r="1056" spans="1:10">
      <c r="A1056" s="145"/>
      <c r="B1056" s="146"/>
      <c r="C1056" s="145"/>
      <c r="D1056" s="145"/>
      <c r="E1056" s="145"/>
      <c r="F1056" s="145"/>
      <c r="G1056" s="141" t="str">
        <f t="shared" ca="1" si="63"/>
        <v>hi</v>
      </c>
      <c r="H1056" s="141">
        <f t="shared" si="64"/>
        <v>0</v>
      </c>
      <c r="I1056" s="141">
        <f t="shared" ca="1" si="65"/>
        <v>0</v>
      </c>
      <c r="J1056" s="141">
        <f t="shared" ca="1" si="66"/>
        <v>0</v>
      </c>
    </row>
    <row r="1057" spans="1:10">
      <c r="A1057" s="145"/>
      <c r="B1057" s="146"/>
      <c r="C1057" s="145"/>
      <c r="D1057" s="145"/>
      <c r="E1057" s="145"/>
      <c r="F1057" s="145"/>
      <c r="G1057" s="141" t="str">
        <f t="shared" ca="1" si="63"/>
        <v>hi</v>
      </c>
      <c r="H1057" s="141">
        <f t="shared" si="64"/>
        <v>0</v>
      </c>
      <c r="I1057" s="141">
        <f t="shared" ca="1" si="65"/>
        <v>0</v>
      </c>
      <c r="J1057" s="141">
        <f t="shared" ca="1" si="66"/>
        <v>0</v>
      </c>
    </row>
    <row r="1058" spans="1:10">
      <c r="A1058" s="145"/>
      <c r="B1058" s="146"/>
      <c r="C1058" s="145"/>
      <c r="D1058" s="145"/>
      <c r="E1058" s="145"/>
      <c r="F1058" s="145"/>
      <c r="G1058" s="141" t="str">
        <f t="shared" ca="1" si="63"/>
        <v>hi</v>
      </c>
      <c r="H1058" s="141">
        <f t="shared" si="64"/>
        <v>0</v>
      </c>
      <c r="I1058" s="141">
        <f t="shared" ca="1" si="65"/>
        <v>0</v>
      </c>
      <c r="J1058" s="141">
        <f t="shared" ca="1" si="66"/>
        <v>0</v>
      </c>
    </row>
    <row r="1059" spans="1:10">
      <c r="A1059" s="145"/>
      <c r="B1059" s="146"/>
      <c r="C1059" s="145"/>
      <c r="D1059" s="145"/>
      <c r="E1059" s="145"/>
      <c r="F1059" s="145"/>
      <c r="G1059" s="141" t="str">
        <f t="shared" ca="1" si="63"/>
        <v>hi</v>
      </c>
      <c r="H1059" s="141">
        <f t="shared" si="64"/>
        <v>0</v>
      </c>
      <c r="I1059" s="141">
        <f t="shared" ca="1" si="65"/>
        <v>0</v>
      </c>
      <c r="J1059" s="141">
        <f t="shared" ca="1" si="66"/>
        <v>0</v>
      </c>
    </row>
    <row r="1060" spans="1:10">
      <c r="A1060" s="145"/>
      <c r="B1060" s="146"/>
      <c r="C1060" s="145"/>
      <c r="D1060" s="145"/>
      <c r="E1060" s="145"/>
      <c r="F1060" s="145"/>
      <c r="G1060" s="141" t="str">
        <f t="shared" ca="1" si="63"/>
        <v>hi</v>
      </c>
      <c r="H1060" s="141">
        <f t="shared" si="64"/>
        <v>0</v>
      </c>
      <c r="I1060" s="141">
        <f t="shared" ca="1" si="65"/>
        <v>0</v>
      </c>
      <c r="J1060" s="141">
        <f t="shared" ca="1" si="66"/>
        <v>0</v>
      </c>
    </row>
    <row r="1061" spans="1:10">
      <c r="A1061" s="145"/>
      <c r="B1061" s="146"/>
      <c r="C1061" s="145"/>
      <c r="D1061" s="145"/>
      <c r="E1061" s="145"/>
      <c r="F1061" s="145"/>
      <c r="G1061" s="141" t="str">
        <f t="shared" ca="1" si="63"/>
        <v>hi</v>
      </c>
      <c r="H1061" s="141">
        <f t="shared" si="64"/>
        <v>0</v>
      </c>
      <c r="I1061" s="141">
        <f t="shared" ca="1" si="65"/>
        <v>0</v>
      </c>
      <c r="J1061" s="141">
        <f t="shared" ca="1" si="66"/>
        <v>0</v>
      </c>
    </row>
    <row r="1062" spans="1:10">
      <c r="A1062" s="145"/>
      <c r="B1062" s="146"/>
      <c r="C1062" s="145"/>
      <c r="D1062" s="145"/>
      <c r="E1062" s="145"/>
      <c r="F1062" s="145"/>
      <c r="G1062" s="141" t="str">
        <f t="shared" ca="1" si="63"/>
        <v>hi</v>
      </c>
      <c r="H1062" s="141">
        <f t="shared" si="64"/>
        <v>0</v>
      </c>
      <c r="I1062" s="141">
        <f t="shared" ca="1" si="65"/>
        <v>0</v>
      </c>
      <c r="J1062" s="141">
        <f t="shared" ca="1" si="66"/>
        <v>0</v>
      </c>
    </row>
    <row r="1063" spans="1:10">
      <c r="A1063" s="145"/>
      <c r="B1063" s="146"/>
      <c r="C1063" s="145"/>
      <c r="D1063" s="145"/>
      <c r="E1063" s="145"/>
      <c r="F1063" s="145"/>
      <c r="G1063" s="141" t="str">
        <f t="shared" ca="1" si="63"/>
        <v>hi</v>
      </c>
      <c r="H1063" s="141">
        <f t="shared" si="64"/>
        <v>0</v>
      </c>
      <c r="I1063" s="141">
        <f t="shared" ca="1" si="65"/>
        <v>0</v>
      </c>
      <c r="J1063" s="141">
        <f t="shared" ca="1" si="66"/>
        <v>0</v>
      </c>
    </row>
    <row r="1064" spans="1:10">
      <c r="A1064" s="145"/>
      <c r="B1064" s="146"/>
      <c r="C1064" s="145"/>
      <c r="D1064" s="145"/>
      <c r="E1064" s="145"/>
      <c r="F1064" s="145"/>
      <c r="G1064" s="141" t="str">
        <f t="shared" ca="1" si="63"/>
        <v>hi</v>
      </c>
      <c r="H1064" s="141">
        <f t="shared" si="64"/>
        <v>0</v>
      </c>
      <c r="I1064" s="141">
        <f t="shared" ca="1" si="65"/>
        <v>0</v>
      </c>
      <c r="J1064" s="141">
        <f t="shared" ca="1" si="66"/>
        <v>0</v>
      </c>
    </row>
    <row r="1065" spans="1:10">
      <c r="A1065" s="145"/>
      <c r="B1065" s="146"/>
      <c r="C1065" s="145"/>
      <c r="D1065" s="145"/>
      <c r="E1065" s="145"/>
      <c r="F1065" s="145"/>
      <c r="G1065" s="141" t="str">
        <f t="shared" ca="1" si="63"/>
        <v>hi</v>
      </c>
      <c r="H1065" s="141">
        <f t="shared" si="64"/>
        <v>0</v>
      </c>
      <c r="I1065" s="141">
        <f t="shared" ca="1" si="65"/>
        <v>0</v>
      </c>
      <c r="J1065" s="141">
        <f t="shared" ca="1" si="66"/>
        <v>0</v>
      </c>
    </row>
    <row r="1066" spans="1:10">
      <c r="A1066" s="145"/>
      <c r="B1066" s="146"/>
      <c r="C1066" s="145"/>
      <c r="D1066" s="145"/>
      <c r="E1066" s="145"/>
      <c r="F1066" s="145"/>
      <c r="G1066" s="141" t="str">
        <f t="shared" ca="1" si="63"/>
        <v>hi</v>
      </c>
      <c r="H1066" s="141">
        <f t="shared" si="64"/>
        <v>0</v>
      </c>
      <c r="I1066" s="141">
        <f t="shared" ca="1" si="65"/>
        <v>0</v>
      </c>
      <c r="J1066" s="141">
        <f t="shared" ca="1" si="66"/>
        <v>0</v>
      </c>
    </row>
    <row r="1067" spans="1:10">
      <c r="A1067" s="145"/>
      <c r="B1067" s="146"/>
      <c r="C1067" s="145"/>
      <c r="D1067" s="145"/>
      <c r="E1067" s="145"/>
      <c r="F1067" s="145"/>
      <c r="G1067" s="141" t="str">
        <f t="shared" ca="1" si="63"/>
        <v>hi</v>
      </c>
      <c r="H1067" s="141">
        <f t="shared" si="64"/>
        <v>0</v>
      </c>
      <c r="I1067" s="141">
        <f t="shared" ca="1" si="65"/>
        <v>0</v>
      </c>
      <c r="J1067" s="141">
        <f t="shared" ca="1" si="66"/>
        <v>0</v>
      </c>
    </row>
    <row r="1068" spans="1:10">
      <c r="A1068" s="145"/>
      <c r="B1068" s="146"/>
      <c r="C1068" s="145"/>
      <c r="D1068" s="145"/>
      <c r="E1068" s="145"/>
      <c r="F1068" s="145"/>
      <c r="G1068" s="141" t="str">
        <f t="shared" ca="1" si="63"/>
        <v>hi</v>
      </c>
      <c r="H1068" s="141">
        <f t="shared" si="64"/>
        <v>0</v>
      </c>
      <c r="I1068" s="141">
        <f t="shared" ca="1" si="65"/>
        <v>0</v>
      </c>
      <c r="J1068" s="141">
        <f t="shared" ca="1" si="66"/>
        <v>0</v>
      </c>
    </row>
    <row r="1069" spans="1:10">
      <c r="A1069" s="145"/>
      <c r="B1069" s="146"/>
      <c r="C1069" s="145"/>
      <c r="D1069" s="145"/>
      <c r="E1069" s="145"/>
      <c r="F1069" s="145"/>
      <c r="G1069" s="141" t="str">
        <f t="shared" ca="1" si="63"/>
        <v>hi</v>
      </c>
      <c r="H1069" s="141">
        <f t="shared" si="64"/>
        <v>0</v>
      </c>
      <c r="I1069" s="141">
        <f t="shared" ca="1" si="65"/>
        <v>0</v>
      </c>
      <c r="J1069" s="141">
        <f t="shared" ca="1" si="66"/>
        <v>0</v>
      </c>
    </row>
    <row r="1070" spans="1:10">
      <c r="A1070" s="145"/>
      <c r="B1070" s="146"/>
      <c r="C1070" s="145"/>
      <c r="D1070" s="145"/>
      <c r="E1070" s="145"/>
      <c r="F1070" s="145"/>
      <c r="G1070" s="141" t="str">
        <f t="shared" ca="1" si="63"/>
        <v>hi</v>
      </c>
      <c r="H1070" s="141">
        <f t="shared" si="64"/>
        <v>0</v>
      </c>
      <c r="I1070" s="141">
        <f t="shared" ca="1" si="65"/>
        <v>0</v>
      </c>
      <c r="J1070" s="141">
        <f t="shared" ca="1" si="66"/>
        <v>0</v>
      </c>
    </row>
    <row r="1071" spans="1:10">
      <c r="A1071" s="145"/>
      <c r="B1071" s="146"/>
      <c r="C1071" s="145"/>
      <c r="D1071" s="145"/>
      <c r="E1071" s="145"/>
      <c r="F1071" s="145"/>
      <c r="G1071" s="141" t="str">
        <f t="shared" ca="1" si="63"/>
        <v>hi</v>
      </c>
      <c r="H1071" s="141">
        <f t="shared" si="64"/>
        <v>0</v>
      </c>
      <c r="I1071" s="141">
        <f t="shared" ca="1" si="65"/>
        <v>0</v>
      </c>
      <c r="J1071" s="141">
        <f t="shared" ca="1" si="66"/>
        <v>0</v>
      </c>
    </row>
    <row r="1072" spans="1:10">
      <c r="A1072" s="145"/>
      <c r="B1072" s="146"/>
      <c r="C1072" s="145"/>
      <c r="D1072" s="145"/>
      <c r="E1072" s="145"/>
      <c r="F1072" s="145"/>
      <c r="G1072" s="141" t="str">
        <f t="shared" ca="1" si="63"/>
        <v>hi</v>
      </c>
      <c r="H1072" s="141">
        <f t="shared" si="64"/>
        <v>0</v>
      </c>
      <c r="I1072" s="141">
        <f t="shared" ca="1" si="65"/>
        <v>0</v>
      </c>
      <c r="J1072" s="141">
        <f t="shared" ca="1" si="66"/>
        <v>0</v>
      </c>
    </row>
    <row r="1073" spans="1:10">
      <c r="A1073" s="145"/>
      <c r="B1073" s="146"/>
      <c r="C1073" s="145"/>
      <c r="D1073" s="145"/>
      <c r="E1073" s="145"/>
      <c r="F1073" s="145"/>
      <c r="G1073" s="141" t="str">
        <f t="shared" ca="1" si="63"/>
        <v>hi</v>
      </c>
      <c r="H1073" s="141">
        <f t="shared" si="64"/>
        <v>0</v>
      </c>
      <c r="I1073" s="141">
        <f t="shared" ca="1" si="65"/>
        <v>0</v>
      </c>
      <c r="J1073" s="141">
        <f t="shared" ca="1" si="66"/>
        <v>0</v>
      </c>
    </row>
    <row r="1074" spans="1:10">
      <c r="A1074" s="145"/>
      <c r="B1074" s="146"/>
      <c r="C1074" s="145"/>
      <c r="D1074" s="145"/>
      <c r="E1074" s="145"/>
      <c r="F1074" s="145"/>
      <c r="G1074" s="141" t="str">
        <f t="shared" ca="1" si="63"/>
        <v>hi</v>
      </c>
      <c r="H1074" s="141">
        <f t="shared" si="64"/>
        <v>0</v>
      </c>
      <c r="I1074" s="141">
        <f t="shared" ca="1" si="65"/>
        <v>0</v>
      </c>
      <c r="J1074" s="141">
        <f t="shared" ca="1" si="66"/>
        <v>0</v>
      </c>
    </row>
    <row r="1075" spans="1:10">
      <c r="A1075" s="145"/>
      <c r="B1075" s="146"/>
      <c r="C1075" s="145"/>
      <c r="D1075" s="145"/>
      <c r="E1075" s="145"/>
      <c r="F1075" s="145"/>
      <c r="G1075" s="141" t="str">
        <f t="shared" ca="1" si="63"/>
        <v>hi</v>
      </c>
      <c r="H1075" s="141">
        <f t="shared" si="64"/>
        <v>0</v>
      </c>
      <c r="I1075" s="141">
        <f t="shared" ca="1" si="65"/>
        <v>0</v>
      </c>
      <c r="J1075" s="141">
        <f t="shared" ca="1" si="66"/>
        <v>0</v>
      </c>
    </row>
    <row r="1076" spans="1:10">
      <c r="A1076" s="145"/>
      <c r="B1076" s="146"/>
      <c r="C1076" s="145"/>
      <c r="D1076" s="145"/>
      <c r="E1076" s="145"/>
      <c r="F1076" s="145"/>
      <c r="G1076" s="141" t="str">
        <f t="shared" ca="1" si="63"/>
        <v>hi</v>
      </c>
      <c r="H1076" s="141">
        <f t="shared" si="64"/>
        <v>0</v>
      </c>
      <c r="I1076" s="141">
        <f t="shared" ca="1" si="65"/>
        <v>0</v>
      </c>
      <c r="J1076" s="141">
        <f t="shared" ca="1" si="66"/>
        <v>0</v>
      </c>
    </row>
    <row r="1077" spans="1:10">
      <c r="A1077" s="145"/>
      <c r="B1077" s="146"/>
      <c r="C1077" s="145"/>
      <c r="D1077" s="145"/>
      <c r="E1077" s="145"/>
      <c r="F1077" s="145"/>
      <c r="G1077" s="141" t="str">
        <f t="shared" ca="1" si="63"/>
        <v>hi</v>
      </c>
      <c r="H1077" s="141">
        <f t="shared" si="64"/>
        <v>0</v>
      </c>
      <c r="I1077" s="141">
        <f t="shared" ca="1" si="65"/>
        <v>0</v>
      </c>
      <c r="J1077" s="141">
        <f t="shared" ca="1" si="66"/>
        <v>0</v>
      </c>
    </row>
    <row r="1078" spans="1:10">
      <c r="A1078" s="145"/>
      <c r="B1078" s="146"/>
      <c r="C1078" s="145"/>
      <c r="D1078" s="145"/>
      <c r="E1078" s="145"/>
      <c r="F1078" s="145"/>
      <c r="G1078" s="141" t="str">
        <f t="shared" ca="1" si="63"/>
        <v>hi</v>
      </c>
      <c r="H1078" s="141">
        <f t="shared" si="64"/>
        <v>0</v>
      </c>
      <c r="I1078" s="141">
        <f t="shared" ca="1" si="65"/>
        <v>0</v>
      </c>
      <c r="J1078" s="141">
        <f t="shared" ca="1" si="66"/>
        <v>0</v>
      </c>
    </row>
    <row r="1079" spans="1:10">
      <c r="A1079" s="145"/>
      <c r="B1079" s="146"/>
      <c r="C1079" s="145"/>
      <c r="D1079" s="145"/>
      <c r="E1079" s="145"/>
      <c r="F1079" s="145"/>
      <c r="G1079" s="141" t="str">
        <f t="shared" ca="1" si="63"/>
        <v>hi</v>
      </c>
      <c r="H1079" s="141">
        <f t="shared" si="64"/>
        <v>0</v>
      </c>
      <c r="I1079" s="141">
        <f t="shared" ca="1" si="65"/>
        <v>0</v>
      </c>
      <c r="J1079" s="141">
        <f t="shared" ca="1" si="66"/>
        <v>0</v>
      </c>
    </row>
    <row r="1080" spans="1:10">
      <c r="A1080" s="145"/>
      <c r="B1080" s="146"/>
      <c r="C1080" s="145"/>
      <c r="D1080" s="145"/>
      <c r="E1080" s="145"/>
      <c r="F1080" s="145"/>
      <c r="G1080" s="141" t="str">
        <f t="shared" ca="1" si="63"/>
        <v>hi</v>
      </c>
      <c r="H1080" s="141">
        <f t="shared" si="64"/>
        <v>0</v>
      </c>
      <c r="I1080" s="141">
        <f t="shared" ca="1" si="65"/>
        <v>0</v>
      </c>
      <c r="J1080" s="141">
        <f t="shared" ca="1" si="66"/>
        <v>0</v>
      </c>
    </row>
    <row r="1081" spans="1:10">
      <c r="A1081" s="145"/>
      <c r="B1081" s="146"/>
      <c r="C1081" s="145"/>
      <c r="D1081" s="145"/>
      <c r="E1081" s="145"/>
      <c r="F1081" s="145"/>
      <c r="G1081" s="141" t="str">
        <f t="shared" ca="1" si="63"/>
        <v>hi</v>
      </c>
      <c r="H1081" s="141">
        <f t="shared" si="64"/>
        <v>0</v>
      </c>
      <c r="I1081" s="141">
        <f t="shared" ca="1" si="65"/>
        <v>0</v>
      </c>
      <c r="J1081" s="141">
        <f t="shared" ca="1" si="66"/>
        <v>0</v>
      </c>
    </row>
    <row r="1082" spans="1:10">
      <c r="A1082" s="145"/>
      <c r="B1082" s="146"/>
      <c r="C1082" s="145"/>
      <c r="D1082" s="145"/>
      <c r="E1082" s="145"/>
      <c r="F1082" s="145"/>
      <c r="G1082" s="141" t="str">
        <f t="shared" ca="1" si="63"/>
        <v>hi</v>
      </c>
      <c r="H1082" s="141">
        <f t="shared" si="64"/>
        <v>0</v>
      </c>
      <c r="I1082" s="141">
        <f t="shared" ca="1" si="65"/>
        <v>0</v>
      </c>
      <c r="J1082" s="141">
        <f t="shared" ca="1" si="66"/>
        <v>0</v>
      </c>
    </row>
    <row r="1083" spans="1:10">
      <c r="A1083" s="145"/>
      <c r="B1083" s="146"/>
      <c r="C1083" s="145"/>
      <c r="D1083" s="145"/>
      <c r="E1083" s="145"/>
      <c r="F1083" s="145"/>
      <c r="G1083" s="141" t="str">
        <f t="shared" ca="1" si="63"/>
        <v>hi</v>
      </c>
      <c r="H1083" s="141">
        <f t="shared" si="64"/>
        <v>0</v>
      </c>
      <c r="I1083" s="141">
        <f t="shared" ca="1" si="65"/>
        <v>0</v>
      </c>
      <c r="J1083" s="141">
        <f t="shared" ca="1" si="66"/>
        <v>0</v>
      </c>
    </row>
    <row r="1084" spans="1:10">
      <c r="A1084" s="145"/>
      <c r="B1084" s="146"/>
      <c r="C1084" s="145"/>
      <c r="D1084" s="145"/>
      <c r="E1084" s="145"/>
      <c r="F1084" s="145"/>
      <c r="G1084" s="141" t="str">
        <f t="shared" ca="1" si="63"/>
        <v>hi</v>
      </c>
      <c r="H1084" s="141">
        <f t="shared" si="64"/>
        <v>0</v>
      </c>
      <c r="I1084" s="141">
        <f t="shared" ca="1" si="65"/>
        <v>0</v>
      </c>
      <c r="J1084" s="141">
        <f t="shared" ca="1" si="66"/>
        <v>0</v>
      </c>
    </row>
    <row r="1085" spans="1:10">
      <c r="A1085" s="145"/>
      <c r="B1085" s="146"/>
      <c r="C1085" s="145"/>
      <c r="D1085" s="145"/>
      <c r="E1085" s="145"/>
      <c r="F1085" s="145"/>
      <c r="G1085" s="141" t="str">
        <f t="shared" ca="1" si="63"/>
        <v>hi</v>
      </c>
      <c r="H1085" s="141">
        <f t="shared" si="64"/>
        <v>0</v>
      </c>
      <c r="I1085" s="141">
        <f t="shared" ca="1" si="65"/>
        <v>0</v>
      </c>
      <c r="J1085" s="141">
        <f t="shared" ca="1" si="66"/>
        <v>0</v>
      </c>
    </row>
    <row r="1086" spans="1:10">
      <c r="A1086" s="145"/>
      <c r="B1086" s="146"/>
      <c r="C1086" s="145"/>
      <c r="D1086" s="145"/>
      <c r="E1086" s="145"/>
      <c r="F1086" s="145"/>
      <c r="G1086" s="141" t="str">
        <f t="shared" ca="1" si="63"/>
        <v>hi</v>
      </c>
      <c r="H1086" s="141">
        <f t="shared" si="64"/>
        <v>0</v>
      </c>
      <c r="I1086" s="141">
        <f t="shared" ca="1" si="65"/>
        <v>0</v>
      </c>
      <c r="J1086" s="141">
        <f t="shared" ca="1" si="66"/>
        <v>0</v>
      </c>
    </row>
    <row r="1087" spans="1:10">
      <c r="A1087" s="145"/>
      <c r="B1087" s="146"/>
      <c r="C1087" s="145"/>
      <c r="D1087" s="145"/>
      <c r="E1087" s="145"/>
      <c r="F1087" s="145"/>
      <c r="G1087" s="141" t="str">
        <f t="shared" ca="1" si="63"/>
        <v>hi</v>
      </c>
      <c r="H1087" s="141">
        <f t="shared" si="64"/>
        <v>0</v>
      </c>
      <c r="I1087" s="141">
        <f t="shared" ca="1" si="65"/>
        <v>0</v>
      </c>
      <c r="J1087" s="141">
        <f t="shared" ca="1" si="66"/>
        <v>0</v>
      </c>
    </row>
    <row r="1088" spans="1:10">
      <c r="A1088" s="145"/>
      <c r="B1088" s="146"/>
      <c r="C1088" s="145"/>
      <c r="D1088" s="145"/>
      <c r="E1088" s="145"/>
      <c r="F1088" s="145"/>
      <c r="G1088" s="141" t="str">
        <f t="shared" ca="1" si="63"/>
        <v>hi</v>
      </c>
      <c r="H1088" s="141">
        <f t="shared" si="64"/>
        <v>0</v>
      </c>
      <c r="I1088" s="141">
        <f t="shared" ca="1" si="65"/>
        <v>0</v>
      </c>
      <c r="J1088" s="141">
        <f t="shared" ca="1" si="66"/>
        <v>0</v>
      </c>
    </row>
    <row r="1089" spans="1:10">
      <c r="A1089" s="145"/>
      <c r="B1089" s="146"/>
      <c r="C1089" s="145"/>
      <c r="D1089" s="145"/>
      <c r="E1089" s="145"/>
      <c r="F1089" s="145"/>
      <c r="G1089" s="141" t="str">
        <f t="shared" ca="1" si="63"/>
        <v>hi</v>
      </c>
      <c r="H1089" s="141">
        <f t="shared" si="64"/>
        <v>0</v>
      </c>
      <c r="I1089" s="141">
        <f t="shared" ca="1" si="65"/>
        <v>0</v>
      </c>
      <c r="J1089" s="141">
        <f t="shared" ca="1" si="66"/>
        <v>0</v>
      </c>
    </row>
    <row r="1090" spans="1:10">
      <c r="A1090" s="145"/>
      <c r="B1090" s="146"/>
      <c r="C1090" s="145"/>
      <c r="D1090" s="145"/>
      <c r="E1090" s="145"/>
      <c r="F1090" s="145"/>
      <c r="G1090" s="141" t="str">
        <f t="shared" ca="1" si="63"/>
        <v>hi</v>
      </c>
      <c r="H1090" s="141">
        <f t="shared" si="64"/>
        <v>0</v>
      </c>
      <c r="I1090" s="141">
        <f t="shared" ca="1" si="65"/>
        <v>0</v>
      </c>
      <c r="J1090" s="141">
        <f t="shared" ca="1" si="66"/>
        <v>0</v>
      </c>
    </row>
    <row r="1091" spans="1:10">
      <c r="A1091" s="145"/>
      <c r="B1091" s="146"/>
      <c r="C1091" s="145"/>
      <c r="D1091" s="145"/>
      <c r="E1091" s="145"/>
      <c r="F1091" s="145"/>
      <c r="G1091" s="141" t="str">
        <f t="shared" ca="1" si="63"/>
        <v>hi</v>
      </c>
      <c r="H1091" s="141">
        <f t="shared" si="64"/>
        <v>0</v>
      </c>
      <c r="I1091" s="141">
        <f t="shared" ca="1" si="65"/>
        <v>0</v>
      </c>
      <c r="J1091" s="141">
        <f t="shared" ca="1" si="66"/>
        <v>0</v>
      </c>
    </row>
    <row r="1092" spans="1:10">
      <c r="A1092" s="145"/>
      <c r="B1092" s="146"/>
      <c r="C1092" s="145"/>
      <c r="D1092" s="145"/>
      <c r="E1092" s="145"/>
      <c r="F1092" s="145"/>
      <c r="G1092" s="141" t="str">
        <f t="shared" ca="1" si="63"/>
        <v>hi</v>
      </c>
      <c r="H1092" s="141">
        <f t="shared" si="64"/>
        <v>0</v>
      </c>
      <c r="I1092" s="141">
        <f t="shared" ca="1" si="65"/>
        <v>0</v>
      </c>
      <c r="J1092" s="141">
        <f t="shared" ca="1" si="66"/>
        <v>0</v>
      </c>
    </row>
    <row r="1093" spans="1:10">
      <c r="A1093" s="145"/>
      <c r="B1093" s="146"/>
      <c r="C1093" s="145"/>
      <c r="D1093" s="145"/>
      <c r="E1093" s="145"/>
      <c r="F1093" s="145"/>
      <c r="G1093" s="141" t="str">
        <f t="shared" ca="1" si="63"/>
        <v>hi</v>
      </c>
      <c r="H1093" s="141">
        <f t="shared" si="64"/>
        <v>0</v>
      </c>
      <c r="I1093" s="141">
        <f t="shared" ca="1" si="65"/>
        <v>0</v>
      </c>
      <c r="J1093" s="141">
        <f t="shared" ca="1" si="66"/>
        <v>0</v>
      </c>
    </row>
    <row r="1094" spans="1:10">
      <c r="A1094" s="145"/>
      <c r="B1094" s="146"/>
      <c r="C1094" s="145"/>
      <c r="D1094" s="145"/>
      <c r="E1094" s="145"/>
      <c r="F1094" s="145"/>
      <c r="G1094" s="141" t="str">
        <f t="shared" ca="1" si="63"/>
        <v>hi</v>
      </c>
      <c r="H1094" s="141">
        <f t="shared" si="64"/>
        <v>0</v>
      </c>
      <c r="I1094" s="141">
        <f t="shared" ca="1" si="65"/>
        <v>0</v>
      </c>
      <c r="J1094" s="141">
        <f t="shared" ca="1" si="66"/>
        <v>0</v>
      </c>
    </row>
    <row r="1095" spans="1:10">
      <c r="A1095" s="145"/>
      <c r="B1095" s="146"/>
      <c r="C1095" s="145"/>
      <c r="D1095" s="145"/>
      <c r="E1095" s="145"/>
      <c r="F1095" s="145"/>
      <c r="G1095" s="141" t="str">
        <f t="shared" ca="1" si="63"/>
        <v>hi</v>
      </c>
      <c r="H1095" s="141">
        <f t="shared" si="64"/>
        <v>0</v>
      </c>
      <c r="I1095" s="141">
        <f t="shared" ca="1" si="65"/>
        <v>0</v>
      </c>
      <c r="J1095" s="141">
        <f t="shared" ca="1" si="66"/>
        <v>0</v>
      </c>
    </row>
    <row r="1096" spans="1:10">
      <c r="A1096" s="145"/>
      <c r="B1096" s="146"/>
      <c r="C1096" s="145"/>
      <c r="D1096" s="145"/>
      <c r="E1096" s="145"/>
      <c r="F1096" s="145"/>
      <c r="G1096" s="141" t="str">
        <f t="shared" ca="1" si="63"/>
        <v>hi</v>
      </c>
      <c r="H1096" s="141">
        <f t="shared" si="64"/>
        <v>0</v>
      </c>
      <c r="I1096" s="141">
        <f t="shared" ca="1" si="65"/>
        <v>0</v>
      </c>
      <c r="J1096" s="141">
        <f t="shared" ca="1" si="66"/>
        <v>0</v>
      </c>
    </row>
    <row r="1097" spans="1:10">
      <c r="A1097" s="145"/>
      <c r="B1097" s="146"/>
      <c r="C1097" s="145"/>
      <c r="D1097" s="145"/>
      <c r="E1097" s="145"/>
      <c r="F1097" s="145"/>
      <c r="G1097" s="141" t="str">
        <f t="shared" ca="1" si="63"/>
        <v>hi</v>
      </c>
      <c r="H1097" s="141">
        <f t="shared" si="64"/>
        <v>0</v>
      </c>
      <c r="I1097" s="141">
        <f t="shared" ca="1" si="65"/>
        <v>0</v>
      </c>
      <c r="J1097" s="141">
        <f t="shared" ca="1" si="66"/>
        <v>0</v>
      </c>
    </row>
    <row r="1098" spans="1:10">
      <c r="A1098" s="145"/>
      <c r="B1098" s="146"/>
      <c r="C1098" s="145"/>
      <c r="D1098" s="145"/>
      <c r="E1098" s="145"/>
      <c r="F1098" s="145"/>
      <c r="G1098" s="141" t="str">
        <f t="shared" ca="1" si="63"/>
        <v>hi</v>
      </c>
      <c r="H1098" s="141">
        <f t="shared" si="64"/>
        <v>0</v>
      </c>
      <c r="I1098" s="141">
        <f t="shared" ca="1" si="65"/>
        <v>0</v>
      </c>
      <c r="J1098" s="141">
        <f t="shared" ca="1" si="66"/>
        <v>0</v>
      </c>
    </row>
    <row r="1099" spans="1:10">
      <c r="A1099" s="145"/>
      <c r="B1099" s="146"/>
      <c r="C1099" s="145"/>
      <c r="D1099" s="145"/>
      <c r="E1099" s="145"/>
      <c r="F1099" s="145"/>
      <c r="G1099" s="141" t="str">
        <f t="shared" ca="1" si="63"/>
        <v>hi</v>
      </c>
      <c r="H1099" s="141">
        <f t="shared" si="64"/>
        <v>0</v>
      </c>
      <c r="I1099" s="141">
        <f t="shared" ca="1" si="65"/>
        <v>0</v>
      </c>
      <c r="J1099" s="141">
        <f t="shared" ca="1" si="66"/>
        <v>0</v>
      </c>
    </row>
    <row r="1100" spans="1:10">
      <c r="A1100" s="145"/>
      <c r="B1100" s="146"/>
      <c r="C1100" s="145"/>
      <c r="D1100" s="145"/>
      <c r="E1100" s="145"/>
      <c r="F1100" s="145"/>
      <c r="G1100" s="141" t="str">
        <f t="shared" ca="1" si="63"/>
        <v>hi</v>
      </c>
      <c r="H1100" s="141">
        <f t="shared" si="64"/>
        <v>0</v>
      </c>
      <c r="I1100" s="141">
        <f t="shared" ca="1" si="65"/>
        <v>0</v>
      </c>
      <c r="J1100" s="141">
        <f t="shared" ca="1" si="66"/>
        <v>0</v>
      </c>
    </row>
    <row r="1101" spans="1:10">
      <c r="A1101" s="145"/>
      <c r="B1101" s="146"/>
      <c r="C1101" s="145"/>
      <c r="D1101" s="145"/>
      <c r="E1101" s="145"/>
      <c r="F1101" s="145"/>
      <c r="G1101" s="141" t="str">
        <f t="shared" ca="1" si="63"/>
        <v>hi</v>
      </c>
      <c r="H1101" s="141">
        <f t="shared" si="64"/>
        <v>0</v>
      </c>
      <c r="I1101" s="141">
        <f t="shared" ca="1" si="65"/>
        <v>0</v>
      </c>
      <c r="J1101" s="141">
        <f t="shared" ca="1" si="66"/>
        <v>0</v>
      </c>
    </row>
    <row r="1102" spans="1:10">
      <c r="A1102" s="145"/>
      <c r="B1102" s="146"/>
      <c r="C1102" s="145"/>
      <c r="D1102" s="145"/>
      <c r="E1102" s="145"/>
      <c r="F1102" s="145"/>
      <c r="G1102" s="141" t="str">
        <f t="shared" ref="G1102:G1165" ca="1" si="67">IF(F1102&gt;C1102,  IF($B$8=0,"lo",IF(RAND()&gt;$B$9,"lo","hi")),   IF($B$8=0,"hi",IF(RAND()&lt;=$B$9,"lo","hi"))   )</f>
        <v>hi</v>
      </c>
      <c r="H1102" s="141">
        <f t="shared" ref="H1102:H1165" si="68">C1102</f>
        <v>0</v>
      </c>
      <c r="I1102" s="141">
        <f t="shared" ref="I1102:I1165" ca="1" si="69">IF(G1102="hi",D1102,E1102)</f>
        <v>0</v>
      </c>
      <c r="J1102" s="141">
        <f t="shared" ref="J1102:J1165" ca="1" si="70">IF(G1102="hi",E1102,D1102)</f>
        <v>0</v>
      </c>
    </row>
    <row r="1103" spans="1:10">
      <c r="A1103" s="145"/>
      <c r="B1103" s="146"/>
      <c r="C1103" s="145"/>
      <c r="D1103" s="145"/>
      <c r="E1103" s="145"/>
      <c r="F1103" s="145"/>
      <c r="G1103" s="141" t="str">
        <f t="shared" ca="1" si="67"/>
        <v>hi</v>
      </c>
      <c r="H1103" s="141">
        <f t="shared" si="68"/>
        <v>0</v>
      </c>
      <c r="I1103" s="141">
        <f t="shared" ca="1" si="69"/>
        <v>0</v>
      </c>
      <c r="J1103" s="141">
        <f t="shared" ca="1" si="70"/>
        <v>0</v>
      </c>
    </row>
    <row r="1104" spans="1:10">
      <c r="A1104" s="145"/>
      <c r="B1104" s="146"/>
      <c r="C1104" s="145"/>
      <c r="D1104" s="145"/>
      <c r="E1104" s="145"/>
      <c r="F1104" s="145"/>
      <c r="G1104" s="141" t="str">
        <f t="shared" ca="1" si="67"/>
        <v>hi</v>
      </c>
      <c r="H1104" s="141">
        <f t="shared" si="68"/>
        <v>0</v>
      </c>
      <c r="I1104" s="141">
        <f t="shared" ca="1" si="69"/>
        <v>0</v>
      </c>
      <c r="J1104" s="141">
        <f t="shared" ca="1" si="70"/>
        <v>0</v>
      </c>
    </row>
    <row r="1105" spans="1:10">
      <c r="A1105" s="145"/>
      <c r="B1105" s="146"/>
      <c r="C1105" s="145"/>
      <c r="D1105" s="145"/>
      <c r="E1105" s="145"/>
      <c r="F1105" s="145"/>
      <c r="G1105" s="141" t="str">
        <f t="shared" ca="1" si="67"/>
        <v>hi</v>
      </c>
      <c r="H1105" s="141">
        <f t="shared" si="68"/>
        <v>0</v>
      </c>
      <c r="I1105" s="141">
        <f t="shared" ca="1" si="69"/>
        <v>0</v>
      </c>
      <c r="J1105" s="141">
        <f t="shared" ca="1" si="70"/>
        <v>0</v>
      </c>
    </row>
    <row r="1106" spans="1:10">
      <c r="A1106" s="145"/>
      <c r="B1106" s="146"/>
      <c r="C1106" s="145"/>
      <c r="D1106" s="145"/>
      <c r="E1106" s="145"/>
      <c r="F1106" s="145"/>
      <c r="G1106" s="141" t="str">
        <f t="shared" ca="1" si="67"/>
        <v>hi</v>
      </c>
      <c r="H1106" s="141">
        <f t="shared" si="68"/>
        <v>0</v>
      </c>
      <c r="I1106" s="141">
        <f t="shared" ca="1" si="69"/>
        <v>0</v>
      </c>
      <c r="J1106" s="141">
        <f t="shared" ca="1" si="70"/>
        <v>0</v>
      </c>
    </row>
    <row r="1107" spans="1:10">
      <c r="A1107" s="145"/>
      <c r="B1107" s="146"/>
      <c r="C1107" s="145"/>
      <c r="D1107" s="145"/>
      <c r="E1107" s="145"/>
      <c r="F1107" s="145"/>
      <c r="G1107" s="141" t="str">
        <f t="shared" ca="1" si="67"/>
        <v>hi</v>
      </c>
      <c r="H1107" s="141">
        <f t="shared" si="68"/>
        <v>0</v>
      </c>
      <c r="I1107" s="141">
        <f t="shared" ca="1" si="69"/>
        <v>0</v>
      </c>
      <c r="J1107" s="141">
        <f t="shared" ca="1" si="70"/>
        <v>0</v>
      </c>
    </row>
    <row r="1108" spans="1:10">
      <c r="A1108" s="145"/>
      <c r="B1108" s="146"/>
      <c r="C1108" s="145"/>
      <c r="D1108" s="145"/>
      <c r="E1108" s="145"/>
      <c r="F1108" s="145"/>
      <c r="G1108" s="141" t="str">
        <f t="shared" ca="1" si="67"/>
        <v>hi</v>
      </c>
      <c r="H1108" s="141">
        <f t="shared" si="68"/>
        <v>0</v>
      </c>
      <c r="I1108" s="141">
        <f t="shared" ca="1" si="69"/>
        <v>0</v>
      </c>
      <c r="J1108" s="141">
        <f t="shared" ca="1" si="70"/>
        <v>0</v>
      </c>
    </row>
    <row r="1109" spans="1:10">
      <c r="A1109" s="145"/>
      <c r="B1109" s="146"/>
      <c r="C1109" s="145"/>
      <c r="D1109" s="145"/>
      <c r="E1109" s="145"/>
      <c r="F1109" s="145"/>
      <c r="G1109" s="141" t="str">
        <f t="shared" ca="1" si="67"/>
        <v>hi</v>
      </c>
      <c r="H1109" s="141">
        <f t="shared" si="68"/>
        <v>0</v>
      </c>
      <c r="I1109" s="141">
        <f t="shared" ca="1" si="69"/>
        <v>0</v>
      </c>
      <c r="J1109" s="141">
        <f t="shared" ca="1" si="70"/>
        <v>0</v>
      </c>
    </row>
    <row r="1110" spans="1:10">
      <c r="A1110" s="145"/>
      <c r="B1110" s="146"/>
      <c r="C1110" s="145"/>
      <c r="D1110" s="145"/>
      <c r="E1110" s="145"/>
      <c r="F1110" s="145"/>
      <c r="G1110" s="141" t="str">
        <f t="shared" ca="1" si="67"/>
        <v>hi</v>
      </c>
      <c r="H1110" s="141">
        <f t="shared" si="68"/>
        <v>0</v>
      </c>
      <c r="I1110" s="141">
        <f t="shared" ca="1" si="69"/>
        <v>0</v>
      </c>
      <c r="J1110" s="141">
        <f t="shared" ca="1" si="70"/>
        <v>0</v>
      </c>
    </row>
    <row r="1111" spans="1:10">
      <c r="A1111" s="145"/>
      <c r="B1111" s="146"/>
      <c r="C1111" s="145"/>
      <c r="D1111" s="145"/>
      <c r="E1111" s="145"/>
      <c r="F1111" s="145"/>
      <c r="G1111" s="141" t="str">
        <f t="shared" ca="1" si="67"/>
        <v>hi</v>
      </c>
      <c r="H1111" s="141">
        <f t="shared" si="68"/>
        <v>0</v>
      </c>
      <c r="I1111" s="141">
        <f t="shared" ca="1" si="69"/>
        <v>0</v>
      </c>
      <c r="J1111" s="141">
        <f t="shared" ca="1" si="70"/>
        <v>0</v>
      </c>
    </row>
    <row r="1112" spans="1:10">
      <c r="A1112" s="145"/>
      <c r="B1112" s="146"/>
      <c r="C1112" s="145"/>
      <c r="D1112" s="145"/>
      <c r="E1112" s="145"/>
      <c r="F1112" s="145"/>
      <c r="G1112" s="141" t="str">
        <f t="shared" ca="1" si="67"/>
        <v>hi</v>
      </c>
      <c r="H1112" s="141">
        <f t="shared" si="68"/>
        <v>0</v>
      </c>
      <c r="I1112" s="141">
        <f t="shared" ca="1" si="69"/>
        <v>0</v>
      </c>
      <c r="J1112" s="141">
        <f t="shared" ca="1" si="70"/>
        <v>0</v>
      </c>
    </row>
    <row r="1113" spans="1:10">
      <c r="A1113" s="145"/>
      <c r="B1113" s="146"/>
      <c r="C1113" s="145"/>
      <c r="D1113" s="145"/>
      <c r="E1113" s="145"/>
      <c r="F1113" s="145"/>
      <c r="G1113" s="141" t="str">
        <f t="shared" ca="1" si="67"/>
        <v>hi</v>
      </c>
      <c r="H1113" s="141">
        <f t="shared" si="68"/>
        <v>0</v>
      </c>
      <c r="I1113" s="141">
        <f t="shared" ca="1" si="69"/>
        <v>0</v>
      </c>
      <c r="J1113" s="141">
        <f t="shared" ca="1" si="70"/>
        <v>0</v>
      </c>
    </row>
    <row r="1114" spans="1:10">
      <c r="A1114" s="145"/>
      <c r="B1114" s="146"/>
      <c r="C1114" s="145"/>
      <c r="D1114" s="145"/>
      <c r="E1114" s="145"/>
      <c r="F1114" s="145"/>
      <c r="G1114" s="141" t="str">
        <f t="shared" ca="1" si="67"/>
        <v>hi</v>
      </c>
      <c r="H1114" s="141">
        <f t="shared" si="68"/>
        <v>0</v>
      </c>
      <c r="I1114" s="141">
        <f t="shared" ca="1" si="69"/>
        <v>0</v>
      </c>
      <c r="J1114" s="141">
        <f t="shared" ca="1" si="70"/>
        <v>0</v>
      </c>
    </row>
    <row r="1115" spans="1:10">
      <c r="A1115" s="145"/>
      <c r="B1115" s="146"/>
      <c r="C1115" s="145"/>
      <c r="D1115" s="145"/>
      <c r="E1115" s="145"/>
      <c r="F1115" s="145"/>
      <c r="G1115" s="141" t="str">
        <f t="shared" ca="1" si="67"/>
        <v>hi</v>
      </c>
      <c r="H1115" s="141">
        <f t="shared" si="68"/>
        <v>0</v>
      </c>
      <c r="I1115" s="141">
        <f t="shared" ca="1" si="69"/>
        <v>0</v>
      </c>
      <c r="J1115" s="141">
        <f t="shared" ca="1" si="70"/>
        <v>0</v>
      </c>
    </row>
    <row r="1116" spans="1:10">
      <c r="A1116" s="145"/>
      <c r="B1116" s="146"/>
      <c r="C1116" s="145"/>
      <c r="D1116" s="145"/>
      <c r="E1116" s="145"/>
      <c r="F1116" s="145"/>
      <c r="G1116" s="141" t="str">
        <f t="shared" ca="1" si="67"/>
        <v>hi</v>
      </c>
      <c r="H1116" s="141">
        <f t="shared" si="68"/>
        <v>0</v>
      </c>
      <c r="I1116" s="141">
        <f t="shared" ca="1" si="69"/>
        <v>0</v>
      </c>
      <c r="J1116" s="141">
        <f t="shared" ca="1" si="70"/>
        <v>0</v>
      </c>
    </row>
    <row r="1117" spans="1:10">
      <c r="A1117" s="145"/>
      <c r="B1117" s="146"/>
      <c r="C1117" s="145"/>
      <c r="D1117" s="145"/>
      <c r="E1117" s="145"/>
      <c r="F1117" s="145"/>
      <c r="G1117" s="141" t="str">
        <f t="shared" ca="1" si="67"/>
        <v>hi</v>
      </c>
      <c r="H1117" s="141">
        <f t="shared" si="68"/>
        <v>0</v>
      </c>
      <c r="I1117" s="141">
        <f t="shared" ca="1" si="69"/>
        <v>0</v>
      </c>
      <c r="J1117" s="141">
        <f t="shared" ca="1" si="70"/>
        <v>0</v>
      </c>
    </row>
    <row r="1118" spans="1:10">
      <c r="A1118" s="145"/>
      <c r="B1118" s="146"/>
      <c r="C1118" s="145"/>
      <c r="D1118" s="145"/>
      <c r="E1118" s="145"/>
      <c r="F1118" s="145"/>
      <c r="G1118" s="141" t="str">
        <f t="shared" ca="1" si="67"/>
        <v>hi</v>
      </c>
      <c r="H1118" s="141">
        <f t="shared" si="68"/>
        <v>0</v>
      </c>
      <c r="I1118" s="141">
        <f t="shared" ca="1" si="69"/>
        <v>0</v>
      </c>
      <c r="J1118" s="141">
        <f t="shared" ca="1" si="70"/>
        <v>0</v>
      </c>
    </row>
    <row r="1119" spans="1:10">
      <c r="A1119" s="145"/>
      <c r="B1119" s="146"/>
      <c r="C1119" s="145"/>
      <c r="D1119" s="145"/>
      <c r="E1119" s="145"/>
      <c r="F1119" s="145"/>
      <c r="G1119" s="141" t="str">
        <f t="shared" ca="1" si="67"/>
        <v>hi</v>
      </c>
      <c r="H1119" s="141">
        <f t="shared" si="68"/>
        <v>0</v>
      </c>
      <c r="I1119" s="141">
        <f t="shared" ca="1" si="69"/>
        <v>0</v>
      </c>
      <c r="J1119" s="141">
        <f t="shared" ca="1" si="70"/>
        <v>0</v>
      </c>
    </row>
    <row r="1120" spans="1:10">
      <c r="A1120" s="145"/>
      <c r="B1120" s="146"/>
      <c r="C1120" s="145"/>
      <c r="D1120" s="145"/>
      <c r="E1120" s="145"/>
      <c r="F1120" s="145"/>
      <c r="G1120" s="141" t="str">
        <f t="shared" ca="1" si="67"/>
        <v>hi</v>
      </c>
      <c r="H1120" s="141">
        <f t="shared" si="68"/>
        <v>0</v>
      </c>
      <c r="I1120" s="141">
        <f t="shared" ca="1" si="69"/>
        <v>0</v>
      </c>
      <c r="J1120" s="141">
        <f t="shared" ca="1" si="70"/>
        <v>0</v>
      </c>
    </row>
    <row r="1121" spans="1:10">
      <c r="A1121" s="145"/>
      <c r="B1121" s="146"/>
      <c r="C1121" s="145"/>
      <c r="D1121" s="145"/>
      <c r="E1121" s="145"/>
      <c r="F1121" s="145"/>
      <c r="G1121" s="141" t="str">
        <f t="shared" ca="1" si="67"/>
        <v>hi</v>
      </c>
      <c r="H1121" s="141">
        <f t="shared" si="68"/>
        <v>0</v>
      </c>
      <c r="I1121" s="141">
        <f t="shared" ca="1" si="69"/>
        <v>0</v>
      </c>
      <c r="J1121" s="141">
        <f t="shared" ca="1" si="70"/>
        <v>0</v>
      </c>
    </row>
    <row r="1122" spans="1:10">
      <c r="A1122" s="145"/>
      <c r="B1122" s="146"/>
      <c r="C1122" s="145"/>
      <c r="D1122" s="145"/>
      <c r="E1122" s="145"/>
      <c r="F1122" s="145"/>
      <c r="G1122" s="141" t="str">
        <f t="shared" ca="1" si="67"/>
        <v>hi</v>
      </c>
      <c r="H1122" s="141">
        <f t="shared" si="68"/>
        <v>0</v>
      </c>
      <c r="I1122" s="141">
        <f t="shared" ca="1" si="69"/>
        <v>0</v>
      </c>
      <c r="J1122" s="141">
        <f t="shared" ca="1" si="70"/>
        <v>0</v>
      </c>
    </row>
    <row r="1123" spans="1:10">
      <c r="A1123" s="145"/>
      <c r="B1123" s="146"/>
      <c r="C1123" s="145"/>
      <c r="D1123" s="145"/>
      <c r="E1123" s="145"/>
      <c r="F1123" s="145"/>
      <c r="G1123" s="141" t="str">
        <f t="shared" ca="1" si="67"/>
        <v>hi</v>
      </c>
      <c r="H1123" s="141">
        <f t="shared" si="68"/>
        <v>0</v>
      </c>
      <c r="I1123" s="141">
        <f t="shared" ca="1" si="69"/>
        <v>0</v>
      </c>
      <c r="J1123" s="141">
        <f t="shared" ca="1" si="70"/>
        <v>0</v>
      </c>
    </row>
    <row r="1124" spans="1:10">
      <c r="A1124" s="145"/>
      <c r="B1124" s="146"/>
      <c r="C1124" s="145"/>
      <c r="D1124" s="145"/>
      <c r="E1124" s="145"/>
      <c r="F1124" s="145"/>
      <c r="G1124" s="141" t="str">
        <f t="shared" ca="1" si="67"/>
        <v>hi</v>
      </c>
      <c r="H1124" s="141">
        <f t="shared" si="68"/>
        <v>0</v>
      </c>
      <c r="I1124" s="141">
        <f t="shared" ca="1" si="69"/>
        <v>0</v>
      </c>
      <c r="J1124" s="141">
        <f t="shared" ca="1" si="70"/>
        <v>0</v>
      </c>
    </row>
    <row r="1125" spans="1:10">
      <c r="A1125" s="145"/>
      <c r="B1125" s="146"/>
      <c r="C1125" s="145"/>
      <c r="D1125" s="145"/>
      <c r="E1125" s="145"/>
      <c r="F1125" s="145"/>
      <c r="G1125" s="141" t="str">
        <f t="shared" ca="1" si="67"/>
        <v>hi</v>
      </c>
      <c r="H1125" s="141">
        <f t="shared" si="68"/>
        <v>0</v>
      </c>
      <c r="I1125" s="141">
        <f t="shared" ca="1" si="69"/>
        <v>0</v>
      </c>
      <c r="J1125" s="141">
        <f t="shared" ca="1" si="70"/>
        <v>0</v>
      </c>
    </row>
    <row r="1126" spans="1:10">
      <c r="A1126" s="145"/>
      <c r="B1126" s="146"/>
      <c r="C1126" s="145"/>
      <c r="D1126" s="145"/>
      <c r="E1126" s="145"/>
      <c r="F1126" s="145"/>
      <c r="G1126" s="141" t="str">
        <f t="shared" ca="1" si="67"/>
        <v>hi</v>
      </c>
      <c r="H1126" s="141">
        <f t="shared" si="68"/>
        <v>0</v>
      </c>
      <c r="I1126" s="141">
        <f t="shared" ca="1" si="69"/>
        <v>0</v>
      </c>
      <c r="J1126" s="141">
        <f t="shared" ca="1" si="70"/>
        <v>0</v>
      </c>
    </row>
    <row r="1127" spans="1:10">
      <c r="A1127" s="145"/>
      <c r="B1127" s="146"/>
      <c r="C1127" s="145"/>
      <c r="D1127" s="145"/>
      <c r="E1127" s="145"/>
      <c r="F1127" s="145"/>
      <c r="G1127" s="141" t="str">
        <f t="shared" ca="1" si="67"/>
        <v>hi</v>
      </c>
      <c r="H1127" s="141">
        <f t="shared" si="68"/>
        <v>0</v>
      </c>
      <c r="I1127" s="141">
        <f t="shared" ca="1" si="69"/>
        <v>0</v>
      </c>
      <c r="J1127" s="141">
        <f t="shared" ca="1" si="70"/>
        <v>0</v>
      </c>
    </row>
    <row r="1128" spans="1:10">
      <c r="A1128" s="145"/>
      <c r="B1128" s="146"/>
      <c r="C1128" s="145"/>
      <c r="D1128" s="145"/>
      <c r="E1128" s="145"/>
      <c r="F1128" s="145"/>
      <c r="G1128" s="141" t="str">
        <f t="shared" ca="1" si="67"/>
        <v>hi</v>
      </c>
      <c r="H1128" s="141">
        <f t="shared" si="68"/>
        <v>0</v>
      </c>
      <c r="I1128" s="141">
        <f t="shared" ca="1" si="69"/>
        <v>0</v>
      </c>
      <c r="J1128" s="141">
        <f t="shared" ca="1" si="70"/>
        <v>0</v>
      </c>
    </row>
    <row r="1129" spans="1:10">
      <c r="A1129" s="145"/>
      <c r="B1129" s="146"/>
      <c r="C1129" s="145"/>
      <c r="D1129" s="145"/>
      <c r="E1129" s="145"/>
      <c r="F1129" s="145"/>
      <c r="G1129" s="141" t="str">
        <f t="shared" ca="1" si="67"/>
        <v>hi</v>
      </c>
      <c r="H1129" s="141">
        <f t="shared" si="68"/>
        <v>0</v>
      </c>
      <c r="I1129" s="141">
        <f t="shared" ca="1" si="69"/>
        <v>0</v>
      </c>
      <c r="J1129" s="141">
        <f t="shared" ca="1" si="70"/>
        <v>0</v>
      </c>
    </row>
    <row r="1130" spans="1:10">
      <c r="A1130" s="145"/>
      <c r="B1130" s="146"/>
      <c r="C1130" s="145"/>
      <c r="D1130" s="145"/>
      <c r="E1130" s="145"/>
      <c r="F1130" s="145"/>
      <c r="G1130" s="141" t="str">
        <f t="shared" ca="1" si="67"/>
        <v>hi</v>
      </c>
      <c r="H1130" s="141">
        <f t="shared" si="68"/>
        <v>0</v>
      </c>
      <c r="I1130" s="141">
        <f t="shared" ca="1" si="69"/>
        <v>0</v>
      </c>
      <c r="J1130" s="141">
        <f t="shared" ca="1" si="70"/>
        <v>0</v>
      </c>
    </row>
    <row r="1131" spans="1:10">
      <c r="A1131" s="145"/>
      <c r="B1131" s="146"/>
      <c r="C1131" s="145"/>
      <c r="D1131" s="145"/>
      <c r="E1131" s="145"/>
      <c r="F1131" s="145"/>
      <c r="G1131" s="141" t="str">
        <f t="shared" ca="1" si="67"/>
        <v>hi</v>
      </c>
      <c r="H1131" s="141">
        <f t="shared" si="68"/>
        <v>0</v>
      </c>
      <c r="I1131" s="141">
        <f t="shared" ca="1" si="69"/>
        <v>0</v>
      </c>
      <c r="J1131" s="141">
        <f t="shared" ca="1" si="70"/>
        <v>0</v>
      </c>
    </row>
    <row r="1132" spans="1:10">
      <c r="A1132" s="145"/>
      <c r="B1132" s="146"/>
      <c r="C1132" s="145"/>
      <c r="D1132" s="145"/>
      <c r="E1132" s="145"/>
      <c r="F1132" s="145"/>
      <c r="G1132" s="141" t="str">
        <f t="shared" ca="1" si="67"/>
        <v>hi</v>
      </c>
      <c r="H1132" s="141">
        <f t="shared" si="68"/>
        <v>0</v>
      </c>
      <c r="I1132" s="141">
        <f t="shared" ca="1" si="69"/>
        <v>0</v>
      </c>
      <c r="J1132" s="141">
        <f t="shared" ca="1" si="70"/>
        <v>0</v>
      </c>
    </row>
    <row r="1133" spans="1:10">
      <c r="A1133" s="145"/>
      <c r="B1133" s="146"/>
      <c r="C1133" s="145"/>
      <c r="D1133" s="145"/>
      <c r="E1133" s="145"/>
      <c r="F1133" s="145"/>
      <c r="G1133" s="141" t="str">
        <f t="shared" ca="1" si="67"/>
        <v>hi</v>
      </c>
      <c r="H1133" s="141">
        <f t="shared" si="68"/>
        <v>0</v>
      </c>
      <c r="I1133" s="141">
        <f t="shared" ca="1" si="69"/>
        <v>0</v>
      </c>
      <c r="J1133" s="141">
        <f t="shared" ca="1" si="70"/>
        <v>0</v>
      </c>
    </row>
    <row r="1134" spans="1:10">
      <c r="A1134" s="145"/>
      <c r="B1134" s="146"/>
      <c r="C1134" s="145"/>
      <c r="D1134" s="145"/>
      <c r="E1134" s="145"/>
      <c r="F1134" s="145"/>
      <c r="G1134" s="141" t="str">
        <f t="shared" ca="1" si="67"/>
        <v>hi</v>
      </c>
      <c r="H1134" s="141">
        <f t="shared" si="68"/>
        <v>0</v>
      </c>
      <c r="I1134" s="141">
        <f t="shared" ca="1" si="69"/>
        <v>0</v>
      </c>
      <c r="J1134" s="141">
        <f t="shared" ca="1" si="70"/>
        <v>0</v>
      </c>
    </row>
    <row r="1135" spans="1:10">
      <c r="A1135" s="145"/>
      <c r="B1135" s="146"/>
      <c r="C1135" s="145"/>
      <c r="D1135" s="145"/>
      <c r="E1135" s="145"/>
      <c r="F1135" s="145"/>
      <c r="G1135" s="141" t="str">
        <f t="shared" ca="1" si="67"/>
        <v>hi</v>
      </c>
      <c r="H1135" s="141">
        <f t="shared" si="68"/>
        <v>0</v>
      </c>
      <c r="I1135" s="141">
        <f t="shared" ca="1" si="69"/>
        <v>0</v>
      </c>
      <c r="J1135" s="141">
        <f t="shared" ca="1" si="70"/>
        <v>0</v>
      </c>
    </row>
    <row r="1136" spans="1:10">
      <c r="A1136" s="145"/>
      <c r="B1136" s="146"/>
      <c r="C1136" s="145"/>
      <c r="D1136" s="145"/>
      <c r="E1136" s="145"/>
      <c r="F1136" s="145"/>
      <c r="G1136" s="141" t="str">
        <f t="shared" ca="1" si="67"/>
        <v>hi</v>
      </c>
      <c r="H1136" s="141">
        <f t="shared" si="68"/>
        <v>0</v>
      </c>
      <c r="I1136" s="141">
        <f t="shared" ca="1" si="69"/>
        <v>0</v>
      </c>
      <c r="J1136" s="141">
        <f t="shared" ca="1" si="70"/>
        <v>0</v>
      </c>
    </row>
    <row r="1137" spans="1:10">
      <c r="A1137" s="145"/>
      <c r="B1137" s="146"/>
      <c r="C1137" s="145"/>
      <c r="D1137" s="145"/>
      <c r="E1137" s="145"/>
      <c r="F1137" s="145"/>
      <c r="G1137" s="141" t="str">
        <f t="shared" ca="1" si="67"/>
        <v>hi</v>
      </c>
      <c r="H1137" s="141">
        <f t="shared" si="68"/>
        <v>0</v>
      </c>
      <c r="I1137" s="141">
        <f t="shared" ca="1" si="69"/>
        <v>0</v>
      </c>
      <c r="J1137" s="141">
        <f t="shared" ca="1" si="70"/>
        <v>0</v>
      </c>
    </row>
    <row r="1138" spans="1:10">
      <c r="A1138" s="145"/>
      <c r="B1138" s="146"/>
      <c r="C1138" s="145"/>
      <c r="D1138" s="145"/>
      <c r="E1138" s="145"/>
      <c r="F1138" s="145"/>
      <c r="G1138" s="141" t="str">
        <f t="shared" ca="1" si="67"/>
        <v>hi</v>
      </c>
      <c r="H1138" s="141">
        <f t="shared" si="68"/>
        <v>0</v>
      </c>
      <c r="I1138" s="141">
        <f t="shared" ca="1" si="69"/>
        <v>0</v>
      </c>
      <c r="J1138" s="141">
        <f t="shared" ca="1" si="70"/>
        <v>0</v>
      </c>
    </row>
    <row r="1139" spans="1:10">
      <c r="A1139" s="145"/>
      <c r="B1139" s="146"/>
      <c r="C1139" s="145"/>
      <c r="D1139" s="145"/>
      <c r="E1139" s="145"/>
      <c r="F1139" s="145"/>
      <c r="G1139" s="141" t="str">
        <f t="shared" ca="1" si="67"/>
        <v>hi</v>
      </c>
      <c r="H1139" s="141">
        <f t="shared" si="68"/>
        <v>0</v>
      </c>
      <c r="I1139" s="141">
        <f t="shared" ca="1" si="69"/>
        <v>0</v>
      </c>
      <c r="J1139" s="141">
        <f t="shared" ca="1" si="70"/>
        <v>0</v>
      </c>
    </row>
    <row r="1140" spans="1:10">
      <c r="A1140" s="145"/>
      <c r="B1140" s="146"/>
      <c r="C1140" s="145"/>
      <c r="D1140" s="145"/>
      <c r="E1140" s="145"/>
      <c r="F1140" s="145"/>
      <c r="G1140" s="141" t="str">
        <f t="shared" ca="1" si="67"/>
        <v>hi</v>
      </c>
      <c r="H1140" s="141">
        <f t="shared" si="68"/>
        <v>0</v>
      </c>
      <c r="I1140" s="141">
        <f t="shared" ca="1" si="69"/>
        <v>0</v>
      </c>
      <c r="J1140" s="141">
        <f t="shared" ca="1" si="70"/>
        <v>0</v>
      </c>
    </row>
    <row r="1141" spans="1:10">
      <c r="A1141" s="145"/>
      <c r="B1141" s="146"/>
      <c r="C1141" s="145"/>
      <c r="D1141" s="145"/>
      <c r="E1141" s="145"/>
      <c r="F1141" s="145"/>
      <c r="G1141" s="141" t="str">
        <f t="shared" ca="1" si="67"/>
        <v>hi</v>
      </c>
      <c r="H1141" s="141">
        <f t="shared" si="68"/>
        <v>0</v>
      </c>
      <c r="I1141" s="141">
        <f t="shared" ca="1" si="69"/>
        <v>0</v>
      </c>
      <c r="J1141" s="141">
        <f t="shared" ca="1" si="70"/>
        <v>0</v>
      </c>
    </row>
    <row r="1142" spans="1:10">
      <c r="A1142" s="145"/>
      <c r="B1142" s="146"/>
      <c r="C1142" s="145"/>
      <c r="D1142" s="145"/>
      <c r="E1142" s="145"/>
      <c r="F1142" s="145"/>
      <c r="G1142" s="141" t="str">
        <f t="shared" ca="1" si="67"/>
        <v>hi</v>
      </c>
      <c r="H1142" s="141">
        <f t="shared" si="68"/>
        <v>0</v>
      </c>
      <c r="I1142" s="141">
        <f t="shared" ca="1" si="69"/>
        <v>0</v>
      </c>
      <c r="J1142" s="141">
        <f t="shared" ca="1" si="70"/>
        <v>0</v>
      </c>
    </row>
    <row r="1143" spans="1:10">
      <c r="A1143" s="145"/>
      <c r="B1143" s="146"/>
      <c r="C1143" s="145"/>
      <c r="D1143" s="145"/>
      <c r="E1143" s="145"/>
      <c r="F1143" s="145"/>
      <c r="G1143" s="141" t="str">
        <f t="shared" ca="1" si="67"/>
        <v>hi</v>
      </c>
      <c r="H1143" s="141">
        <f t="shared" si="68"/>
        <v>0</v>
      </c>
      <c r="I1143" s="141">
        <f t="shared" ca="1" si="69"/>
        <v>0</v>
      </c>
      <c r="J1143" s="141">
        <f t="shared" ca="1" si="70"/>
        <v>0</v>
      </c>
    </row>
    <row r="1144" spans="1:10">
      <c r="A1144" s="145"/>
      <c r="B1144" s="146"/>
      <c r="C1144" s="145"/>
      <c r="D1144" s="145"/>
      <c r="E1144" s="145"/>
      <c r="F1144" s="145"/>
      <c r="G1144" s="141" t="str">
        <f t="shared" ca="1" si="67"/>
        <v>hi</v>
      </c>
      <c r="H1144" s="141">
        <f t="shared" si="68"/>
        <v>0</v>
      </c>
      <c r="I1144" s="141">
        <f t="shared" ca="1" si="69"/>
        <v>0</v>
      </c>
      <c r="J1144" s="141">
        <f t="shared" ca="1" si="70"/>
        <v>0</v>
      </c>
    </row>
    <row r="1145" spans="1:10">
      <c r="A1145" s="145"/>
      <c r="B1145" s="146"/>
      <c r="C1145" s="145"/>
      <c r="D1145" s="145"/>
      <c r="E1145" s="145"/>
      <c r="F1145" s="145"/>
      <c r="G1145" s="141" t="str">
        <f t="shared" ca="1" si="67"/>
        <v>hi</v>
      </c>
      <c r="H1145" s="141">
        <f t="shared" si="68"/>
        <v>0</v>
      </c>
      <c r="I1145" s="141">
        <f t="shared" ca="1" si="69"/>
        <v>0</v>
      </c>
      <c r="J1145" s="141">
        <f t="shared" ca="1" si="70"/>
        <v>0</v>
      </c>
    </row>
    <row r="1146" spans="1:10">
      <c r="A1146" s="145"/>
      <c r="B1146" s="146"/>
      <c r="C1146" s="145"/>
      <c r="D1146" s="145"/>
      <c r="E1146" s="145"/>
      <c r="F1146" s="145"/>
      <c r="G1146" s="141" t="str">
        <f t="shared" ca="1" si="67"/>
        <v>hi</v>
      </c>
      <c r="H1146" s="141">
        <f t="shared" si="68"/>
        <v>0</v>
      </c>
      <c r="I1146" s="141">
        <f t="shared" ca="1" si="69"/>
        <v>0</v>
      </c>
      <c r="J1146" s="141">
        <f t="shared" ca="1" si="70"/>
        <v>0</v>
      </c>
    </row>
    <row r="1147" spans="1:10">
      <c r="A1147" s="145"/>
      <c r="B1147" s="146"/>
      <c r="C1147" s="145"/>
      <c r="D1147" s="145"/>
      <c r="E1147" s="145"/>
      <c r="F1147" s="145"/>
      <c r="G1147" s="141" t="str">
        <f t="shared" ca="1" si="67"/>
        <v>hi</v>
      </c>
      <c r="H1147" s="141">
        <f t="shared" si="68"/>
        <v>0</v>
      </c>
      <c r="I1147" s="141">
        <f t="shared" ca="1" si="69"/>
        <v>0</v>
      </c>
      <c r="J1147" s="141">
        <f t="shared" ca="1" si="70"/>
        <v>0</v>
      </c>
    </row>
    <row r="1148" spans="1:10">
      <c r="A1148" s="145"/>
      <c r="B1148" s="146"/>
      <c r="C1148" s="145"/>
      <c r="D1148" s="145"/>
      <c r="E1148" s="145"/>
      <c r="F1148" s="145"/>
      <c r="G1148" s="141" t="str">
        <f t="shared" ca="1" si="67"/>
        <v>hi</v>
      </c>
      <c r="H1148" s="141">
        <f t="shared" si="68"/>
        <v>0</v>
      </c>
      <c r="I1148" s="141">
        <f t="shared" ca="1" si="69"/>
        <v>0</v>
      </c>
      <c r="J1148" s="141">
        <f t="shared" ca="1" si="70"/>
        <v>0</v>
      </c>
    </row>
    <row r="1149" spans="1:10">
      <c r="A1149" s="145"/>
      <c r="B1149" s="146"/>
      <c r="C1149" s="145"/>
      <c r="D1149" s="145"/>
      <c r="E1149" s="145"/>
      <c r="F1149" s="145"/>
      <c r="G1149" s="141" t="str">
        <f t="shared" ca="1" si="67"/>
        <v>hi</v>
      </c>
      <c r="H1149" s="141">
        <f t="shared" si="68"/>
        <v>0</v>
      </c>
      <c r="I1149" s="141">
        <f t="shared" ca="1" si="69"/>
        <v>0</v>
      </c>
      <c r="J1149" s="141">
        <f t="shared" ca="1" si="70"/>
        <v>0</v>
      </c>
    </row>
    <row r="1150" spans="1:10">
      <c r="A1150" s="145"/>
      <c r="B1150" s="146"/>
      <c r="C1150" s="145"/>
      <c r="D1150" s="145"/>
      <c r="E1150" s="145"/>
      <c r="F1150" s="145"/>
      <c r="G1150" s="141" t="str">
        <f t="shared" ca="1" si="67"/>
        <v>hi</v>
      </c>
      <c r="H1150" s="141">
        <f t="shared" si="68"/>
        <v>0</v>
      </c>
      <c r="I1150" s="141">
        <f t="shared" ca="1" si="69"/>
        <v>0</v>
      </c>
      <c r="J1150" s="141">
        <f t="shared" ca="1" si="70"/>
        <v>0</v>
      </c>
    </row>
    <row r="1151" spans="1:10">
      <c r="A1151" s="145"/>
      <c r="B1151" s="146"/>
      <c r="C1151" s="145"/>
      <c r="D1151" s="145"/>
      <c r="E1151" s="145"/>
      <c r="F1151" s="145"/>
      <c r="G1151" s="141" t="str">
        <f t="shared" ca="1" si="67"/>
        <v>hi</v>
      </c>
      <c r="H1151" s="141">
        <f t="shared" si="68"/>
        <v>0</v>
      </c>
      <c r="I1151" s="141">
        <f t="shared" ca="1" si="69"/>
        <v>0</v>
      </c>
      <c r="J1151" s="141">
        <f t="shared" ca="1" si="70"/>
        <v>0</v>
      </c>
    </row>
    <row r="1152" spans="1:10">
      <c r="A1152" s="145"/>
      <c r="B1152" s="146"/>
      <c r="C1152" s="145"/>
      <c r="D1152" s="145"/>
      <c r="E1152" s="145"/>
      <c r="F1152" s="145"/>
      <c r="G1152" s="141" t="str">
        <f t="shared" ca="1" si="67"/>
        <v>hi</v>
      </c>
      <c r="H1152" s="141">
        <f t="shared" si="68"/>
        <v>0</v>
      </c>
      <c r="I1152" s="141">
        <f t="shared" ca="1" si="69"/>
        <v>0</v>
      </c>
      <c r="J1152" s="141">
        <f t="shared" ca="1" si="70"/>
        <v>0</v>
      </c>
    </row>
    <row r="1153" spans="1:10">
      <c r="A1153" s="145"/>
      <c r="B1153" s="146"/>
      <c r="C1153" s="145"/>
      <c r="D1153" s="145"/>
      <c r="E1153" s="145"/>
      <c r="F1153" s="145"/>
      <c r="G1153" s="141" t="str">
        <f t="shared" ca="1" si="67"/>
        <v>hi</v>
      </c>
      <c r="H1153" s="141">
        <f t="shared" si="68"/>
        <v>0</v>
      </c>
      <c r="I1153" s="141">
        <f t="shared" ca="1" si="69"/>
        <v>0</v>
      </c>
      <c r="J1153" s="141">
        <f t="shared" ca="1" si="70"/>
        <v>0</v>
      </c>
    </row>
    <row r="1154" spans="1:10">
      <c r="A1154" s="145"/>
      <c r="B1154" s="146"/>
      <c r="C1154" s="145"/>
      <c r="D1154" s="145"/>
      <c r="E1154" s="145"/>
      <c r="F1154" s="145"/>
      <c r="G1154" s="141" t="str">
        <f t="shared" ca="1" si="67"/>
        <v>hi</v>
      </c>
      <c r="H1154" s="141">
        <f t="shared" si="68"/>
        <v>0</v>
      </c>
      <c r="I1154" s="141">
        <f t="shared" ca="1" si="69"/>
        <v>0</v>
      </c>
      <c r="J1154" s="141">
        <f t="shared" ca="1" si="70"/>
        <v>0</v>
      </c>
    </row>
    <row r="1155" spans="1:10">
      <c r="A1155" s="145"/>
      <c r="B1155" s="146"/>
      <c r="C1155" s="145"/>
      <c r="D1155" s="145"/>
      <c r="E1155" s="145"/>
      <c r="F1155" s="145"/>
      <c r="G1155" s="141" t="str">
        <f t="shared" ca="1" si="67"/>
        <v>hi</v>
      </c>
      <c r="H1155" s="141">
        <f t="shared" si="68"/>
        <v>0</v>
      </c>
      <c r="I1155" s="141">
        <f t="shared" ca="1" si="69"/>
        <v>0</v>
      </c>
      <c r="J1155" s="141">
        <f t="shared" ca="1" si="70"/>
        <v>0</v>
      </c>
    </row>
    <row r="1156" spans="1:10">
      <c r="A1156" s="145"/>
      <c r="B1156" s="146"/>
      <c r="C1156" s="145"/>
      <c r="D1156" s="145"/>
      <c r="E1156" s="145"/>
      <c r="F1156" s="145"/>
      <c r="G1156" s="141" t="str">
        <f t="shared" ca="1" si="67"/>
        <v>hi</v>
      </c>
      <c r="H1156" s="141">
        <f t="shared" si="68"/>
        <v>0</v>
      </c>
      <c r="I1156" s="141">
        <f t="shared" ca="1" si="69"/>
        <v>0</v>
      </c>
      <c r="J1156" s="141">
        <f t="shared" ca="1" si="70"/>
        <v>0</v>
      </c>
    </row>
    <row r="1157" spans="1:10">
      <c r="A1157" s="145"/>
      <c r="B1157" s="146"/>
      <c r="C1157" s="145"/>
      <c r="D1157" s="145"/>
      <c r="E1157" s="145"/>
      <c r="F1157" s="145"/>
      <c r="G1157" s="141" t="str">
        <f t="shared" ca="1" si="67"/>
        <v>hi</v>
      </c>
      <c r="H1157" s="141">
        <f t="shared" si="68"/>
        <v>0</v>
      </c>
      <c r="I1157" s="141">
        <f t="shared" ca="1" si="69"/>
        <v>0</v>
      </c>
      <c r="J1157" s="141">
        <f t="shared" ca="1" si="70"/>
        <v>0</v>
      </c>
    </row>
    <row r="1158" spans="1:10">
      <c r="A1158" s="145"/>
      <c r="B1158" s="146"/>
      <c r="C1158" s="145"/>
      <c r="D1158" s="145"/>
      <c r="E1158" s="145"/>
      <c r="F1158" s="145"/>
      <c r="G1158" s="141" t="str">
        <f t="shared" ca="1" si="67"/>
        <v>hi</v>
      </c>
      <c r="H1158" s="141">
        <f t="shared" si="68"/>
        <v>0</v>
      </c>
      <c r="I1158" s="141">
        <f t="shared" ca="1" si="69"/>
        <v>0</v>
      </c>
      <c r="J1158" s="141">
        <f t="shared" ca="1" si="70"/>
        <v>0</v>
      </c>
    </row>
    <row r="1159" spans="1:10">
      <c r="A1159" s="145"/>
      <c r="B1159" s="146"/>
      <c r="C1159" s="145"/>
      <c r="D1159" s="145"/>
      <c r="E1159" s="145"/>
      <c r="F1159" s="145"/>
      <c r="G1159" s="141" t="str">
        <f t="shared" ca="1" si="67"/>
        <v>hi</v>
      </c>
      <c r="H1159" s="141">
        <f t="shared" si="68"/>
        <v>0</v>
      </c>
      <c r="I1159" s="141">
        <f t="shared" ca="1" si="69"/>
        <v>0</v>
      </c>
      <c r="J1159" s="141">
        <f t="shared" ca="1" si="70"/>
        <v>0</v>
      </c>
    </row>
    <row r="1160" spans="1:10">
      <c r="A1160" s="145"/>
      <c r="B1160" s="146"/>
      <c r="C1160" s="145"/>
      <c r="D1160" s="145"/>
      <c r="E1160" s="145"/>
      <c r="F1160" s="145"/>
      <c r="G1160" s="141" t="str">
        <f t="shared" ca="1" si="67"/>
        <v>hi</v>
      </c>
      <c r="H1160" s="141">
        <f t="shared" si="68"/>
        <v>0</v>
      </c>
      <c r="I1160" s="141">
        <f t="shared" ca="1" si="69"/>
        <v>0</v>
      </c>
      <c r="J1160" s="141">
        <f t="shared" ca="1" si="70"/>
        <v>0</v>
      </c>
    </row>
    <row r="1161" spans="1:10">
      <c r="A1161" s="145"/>
      <c r="B1161" s="146"/>
      <c r="C1161" s="145"/>
      <c r="D1161" s="145"/>
      <c r="E1161" s="145"/>
      <c r="F1161" s="145"/>
      <c r="G1161" s="141" t="str">
        <f t="shared" ca="1" si="67"/>
        <v>hi</v>
      </c>
      <c r="H1161" s="141">
        <f t="shared" si="68"/>
        <v>0</v>
      </c>
      <c r="I1161" s="141">
        <f t="shared" ca="1" si="69"/>
        <v>0</v>
      </c>
      <c r="J1161" s="141">
        <f t="shared" ca="1" si="70"/>
        <v>0</v>
      </c>
    </row>
    <row r="1162" spans="1:10">
      <c r="A1162" s="145"/>
      <c r="B1162" s="146"/>
      <c r="C1162" s="145"/>
      <c r="D1162" s="145"/>
      <c r="E1162" s="145"/>
      <c r="F1162" s="145"/>
      <c r="G1162" s="141" t="str">
        <f t="shared" ca="1" si="67"/>
        <v>hi</v>
      </c>
      <c r="H1162" s="141">
        <f t="shared" si="68"/>
        <v>0</v>
      </c>
      <c r="I1162" s="141">
        <f t="shared" ca="1" si="69"/>
        <v>0</v>
      </c>
      <c r="J1162" s="141">
        <f t="shared" ca="1" si="70"/>
        <v>0</v>
      </c>
    </row>
    <row r="1163" spans="1:10">
      <c r="A1163" s="145"/>
      <c r="B1163" s="146"/>
      <c r="C1163" s="145"/>
      <c r="D1163" s="145"/>
      <c r="E1163" s="145"/>
      <c r="F1163" s="145"/>
      <c r="G1163" s="141" t="str">
        <f t="shared" ca="1" si="67"/>
        <v>hi</v>
      </c>
      <c r="H1163" s="141">
        <f t="shared" si="68"/>
        <v>0</v>
      </c>
      <c r="I1163" s="141">
        <f t="shared" ca="1" si="69"/>
        <v>0</v>
      </c>
      <c r="J1163" s="141">
        <f t="shared" ca="1" si="70"/>
        <v>0</v>
      </c>
    </row>
    <row r="1164" spans="1:10">
      <c r="A1164" s="145"/>
      <c r="B1164" s="146"/>
      <c r="C1164" s="145"/>
      <c r="D1164" s="145"/>
      <c r="E1164" s="145"/>
      <c r="F1164" s="145"/>
      <c r="G1164" s="141" t="str">
        <f t="shared" ca="1" si="67"/>
        <v>hi</v>
      </c>
      <c r="H1164" s="141">
        <f t="shared" si="68"/>
        <v>0</v>
      </c>
      <c r="I1164" s="141">
        <f t="shared" ca="1" si="69"/>
        <v>0</v>
      </c>
      <c r="J1164" s="141">
        <f t="shared" ca="1" si="70"/>
        <v>0</v>
      </c>
    </row>
    <row r="1165" spans="1:10">
      <c r="A1165" s="145"/>
      <c r="B1165" s="146"/>
      <c r="C1165" s="145"/>
      <c r="D1165" s="145"/>
      <c r="E1165" s="145"/>
      <c r="F1165" s="145"/>
      <c r="G1165" s="141" t="str">
        <f t="shared" ca="1" si="67"/>
        <v>hi</v>
      </c>
      <c r="H1165" s="141">
        <f t="shared" si="68"/>
        <v>0</v>
      </c>
      <c r="I1165" s="141">
        <f t="shared" ca="1" si="69"/>
        <v>0</v>
      </c>
      <c r="J1165" s="141">
        <f t="shared" ca="1" si="70"/>
        <v>0</v>
      </c>
    </row>
    <row r="1166" spans="1:10">
      <c r="A1166" s="145"/>
      <c r="B1166" s="146"/>
      <c r="C1166" s="145"/>
      <c r="D1166" s="145"/>
      <c r="E1166" s="145"/>
      <c r="F1166" s="145"/>
      <c r="G1166" s="141" t="str">
        <f t="shared" ref="G1166:G1229" ca="1" si="71">IF(F1166&gt;C1166,  IF($B$8=0,"lo",IF(RAND()&gt;$B$9,"lo","hi")),   IF($B$8=0,"hi",IF(RAND()&lt;=$B$9,"lo","hi"))   )</f>
        <v>hi</v>
      </c>
      <c r="H1166" s="141">
        <f t="shared" ref="H1166:H1229" si="72">C1166</f>
        <v>0</v>
      </c>
      <c r="I1166" s="141">
        <f t="shared" ref="I1166:I1229" ca="1" si="73">IF(G1166="hi",D1166,E1166)</f>
        <v>0</v>
      </c>
      <c r="J1166" s="141">
        <f t="shared" ref="J1166:J1229" ca="1" si="74">IF(G1166="hi",E1166,D1166)</f>
        <v>0</v>
      </c>
    </row>
    <row r="1167" spans="1:10">
      <c r="A1167" s="145"/>
      <c r="B1167" s="146"/>
      <c r="C1167" s="145"/>
      <c r="D1167" s="145"/>
      <c r="E1167" s="145"/>
      <c r="F1167" s="145"/>
      <c r="G1167" s="141" t="str">
        <f t="shared" ca="1" si="71"/>
        <v>hi</v>
      </c>
      <c r="H1167" s="141">
        <f t="shared" si="72"/>
        <v>0</v>
      </c>
      <c r="I1167" s="141">
        <f t="shared" ca="1" si="73"/>
        <v>0</v>
      </c>
      <c r="J1167" s="141">
        <f t="shared" ca="1" si="74"/>
        <v>0</v>
      </c>
    </row>
    <row r="1168" spans="1:10">
      <c r="A1168" s="145"/>
      <c r="B1168" s="146"/>
      <c r="C1168" s="145"/>
      <c r="D1168" s="145"/>
      <c r="E1168" s="145"/>
      <c r="F1168" s="145"/>
      <c r="G1168" s="141" t="str">
        <f t="shared" ca="1" si="71"/>
        <v>hi</v>
      </c>
      <c r="H1168" s="141">
        <f t="shared" si="72"/>
        <v>0</v>
      </c>
      <c r="I1168" s="141">
        <f t="shared" ca="1" si="73"/>
        <v>0</v>
      </c>
      <c r="J1168" s="141">
        <f t="shared" ca="1" si="74"/>
        <v>0</v>
      </c>
    </row>
    <row r="1169" spans="1:10">
      <c r="A1169" s="145"/>
      <c r="B1169" s="146"/>
      <c r="C1169" s="145"/>
      <c r="D1169" s="145"/>
      <c r="E1169" s="145"/>
      <c r="F1169" s="145"/>
      <c r="G1169" s="141" t="str">
        <f t="shared" ca="1" si="71"/>
        <v>hi</v>
      </c>
      <c r="H1169" s="141">
        <f t="shared" si="72"/>
        <v>0</v>
      </c>
      <c r="I1169" s="141">
        <f t="shared" ca="1" si="73"/>
        <v>0</v>
      </c>
      <c r="J1169" s="141">
        <f t="shared" ca="1" si="74"/>
        <v>0</v>
      </c>
    </row>
    <row r="1170" spans="1:10">
      <c r="A1170" s="145"/>
      <c r="B1170" s="146"/>
      <c r="C1170" s="145"/>
      <c r="D1170" s="145"/>
      <c r="E1170" s="145"/>
      <c r="F1170" s="145"/>
      <c r="G1170" s="141" t="str">
        <f t="shared" ca="1" si="71"/>
        <v>hi</v>
      </c>
      <c r="H1170" s="141">
        <f t="shared" si="72"/>
        <v>0</v>
      </c>
      <c r="I1170" s="141">
        <f t="shared" ca="1" si="73"/>
        <v>0</v>
      </c>
      <c r="J1170" s="141">
        <f t="shared" ca="1" si="74"/>
        <v>0</v>
      </c>
    </row>
    <row r="1171" spans="1:10">
      <c r="A1171" s="145"/>
      <c r="B1171" s="146"/>
      <c r="C1171" s="145"/>
      <c r="D1171" s="145"/>
      <c r="E1171" s="145"/>
      <c r="F1171" s="145"/>
      <c r="G1171" s="141" t="str">
        <f t="shared" ca="1" si="71"/>
        <v>hi</v>
      </c>
      <c r="H1171" s="141">
        <f t="shared" si="72"/>
        <v>0</v>
      </c>
      <c r="I1171" s="141">
        <f t="shared" ca="1" si="73"/>
        <v>0</v>
      </c>
      <c r="J1171" s="141">
        <f t="shared" ca="1" si="74"/>
        <v>0</v>
      </c>
    </row>
    <row r="1172" spans="1:10">
      <c r="A1172" s="145"/>
      <c r="B1172" s="146"/>
      <c r="C1172" s="145"/>
      <c r="D1172" s="145"/>
      <c r="E1172" s="145"/>
      <c r="F1172" s="145"/>
      <c r="G1172" s="141" t="str">
        <f t="shared" ca="1" si="71"/>
        <v>hi</v>
      </c>
      <c r="H1172" s="141">
        <f t="shared" si="72"/>
        <v>0</v>
      </c>
      <c r="I1172" s="141">
        <f t="shared" ca="1" si="73"/>
        <v>0</v>
      </c>
      <c r="J1172" s="141">
        <f t="shared" ca="1" si="74"/>
        <v>0</v>
      </c>
    </row>
    <row r="1173" spans="1:10">
      <c r="A1173" s="145"/>
      <c r="B1173" s="146"/>
      <c r="C1173" s="145"/>
      <c r="D1173" s="145"/>
      <c r="E1173" s="145"/>
      <c r="F1173" s="145"/>
      <c r="G1173" s="141" t="str">
        <f t="shared" ca="1" si="71"/>
        <v>hi</v>
      </c>
      <c r="H1173" s="141">
        <f t="shared" si="72"/>
        <v>0</v>
      </c>
      <c r="I1173" s="141">
        <f t="shared" ca="1" si="73"/>
        <v>0</v>
      </c>
      <c r="J1173" s="141">
        <f t="shared" ca="1" si="74"/>
        <v>0</v>
      </c>
    </row>
    <row r="1174" spans="1:10">
      <c r="A1174" s="145"/>
      <c r="B1174" s="146"/>
      <c r="C1174" s="145"/>
      <c r="D1174" s="145"/>
      <c r="E1174" s="145"/>
      <c r="F1174" s="145"/>
      <c r="G1174" s="141" t="str">
        <f t="shared" ca="1" si="71"/>
        <v>hi</v>
      </c>
      <c r="H1174" s="141">
        <f t="shared" si="72"/>
        <v>0</v>
      </c>
      <c r="I1174" s="141">
        <f t="shared" ca="1" si="73"/>
        <v>0</v>
      </c>
      <c r="J1174" s="141">
        <f t="shared" ca="1" si="74"/>
        <v>0</v>
      </c>
    </row>
    <row r="1175" spans="1:10">
      <c r="A1175" s="145"/>
      <c r="B1175" s="146"/>
      <c r="C1175" s="145"/>
      <c r="D1175" s="145"/>
      <c r="E1175" s="145"/>
      <c r="F1175" s="145"/>
      <c r="G1175" s="141" t="str">
        <f t="shared" ca="1" si="71"/>
        <v>hi</v>
      </c>
      <c r="H1175" s="141">
        <f t="shared" si="72"/>
        <v>0</v>
      </c>
      <c r="I1175" s="141">
        <f t="shared" ca="1" si="73"/>
        <v>0</v>
      </c>
      <c r="J1175" s="141">
        <f t="shared" ca="1" si="74"/>
        <v>0</v>
      </c>
    </row>
    <row r="1176" spans="1:10">
      <c r="A1176" s="145"/>
      <c r="B1176" s="146"/>
      <c r="C1176" s="145"/>
      <c r="D1176" s="145"/>
      <c r="E1176" s="145"/>
      <c r="F1176" s="145"/>
      <c r="G1176" s="141" t="str">
        <f t="shared" ca="1" si="71"/>
        <v>hi</v>
      </c>
      <c r="H1176" s="141">
        <f t="shared" si="72"/>
        <v>0</v>
      </c>
      <c r="I1176" s="141">
        <f t="shared" ca="1" si="73"/>
        <v>0</v>
      </c>
      <c r="J1176" s="141">
        <f t="shared" ca="1" si="74"/>
        <v>0</v>
      </c>
    </row>
    <row r="1177" spans="1:10">
      <c r="A1177" s="145"/>
      <c r="B1177" s="146"/>
      <c r="C1177" s="145"/>
      <c r="D1177" s="145"/>
      <c r="E1177" s="145"/>
      <c r="F1177" s="145"/>
      <c r="G1177" s="141" t="str">
        <f t="shared" ca="1" si="71"/>
        <v>hi</v>
      </c>
      <c r="H1177" s="141">
        <f t="shared" si="72"/>
        <v>0</v>
      </c>
      <c r="I1177" s="141">
        <f t="shared" ca="1" si="73"/>
        <v>0</v>
      </c>
      <c r="J1177" s="141">
        <f t="shared" ca="1" si="74"/>
        <v>0</v>
      </c>
    </row>
    <row r="1178" spans="1:10">
      <c r="A1178" s="145"/>
      <c r="B1178" s="146"/>
      <c r="C1178" s="145"/>
      <c r="D1178" s="145"/>
      <c r="E1178" s="145"/>
      <c r="F1178" s="145"/>
      <c r="G1178" s="141" t="str">
        <f t="shared" ca="1" si="71"/>
        <v>hi</v>
      </c>
      <c r="H1178" s="141">
        <f t="shared" si="72"/>
        <v>0</v>
      </c>
      <c r="I1178" s="141">
        <f t="shared" ca="1" si="73"/>
        <v>0</v>
      </c>
      <c r="J1178" s="141">
        <f t="shared" ca="1" si="74"/>
        <v>0</v>
      </c>
    </row>
    <row r="1179" spans="1:10">
      <c r="A1179" s="145"/>
      <c r="B1179" s="146"/>
      <c r="C1179" s="145"/>
      <c r="D1179" s="145"/>
      <c r="E1179" s="145"/>
      <c r="F1179" s="145"/>
      <c r="G1179" s="141" t="str">
        <f t="shared" ca="1" si="71"/>
        <v>hi</v>
      </c>
      <c r="H1179" s="141">
        <f t="shared" si="72"/>
        <v>0</v>
      </c>
      <c r="I1179" s="141">
        <f t="shared" ca="1" si="73"/>
        <v>0</v>
      </c>
      <c r="J1179" s="141">
        <f t="shared" ca="1" si="74"/>
        <v>0</v>
      </c>
    </row>
    <row r="1180" spans="1:10">
      <c r="A1180" s="145"/>
      <c r="B1180" s="146"/>
      <c r="C1180" s="145"/>
      <c r="D1180" s="145"/>
      <c r="E1180" s="145"/>
      <c r="F1180" s="145"/>
      <c r="G1180" s="141" t="str">
        <f t="shared" ca="1" si="71"/>
        <v>hi</v>
      </c>
      <c r="H1180" s="141">
        <f t="shared" si="72"/>
        <v>0</v>
      </c>
      <c r="I1180" s="141">
        <f t="shared" ca="1" si="73"/>
        <v>0</v>
      </c>
      <c r="J1180" s="141">
        <f t="shared" ca="1" si="74"/>
        <v>0</v>
      </c>
    </row>
    <row r="1181" spans="1:10">
      <c r="A1181" s="145"/>
      <c r="B1181" s="146"/>
      <c r="C1181" s="145"/>
      <c r="D1181" s="145"/>
      <c r="E1181" s="145"/>
      <c r="F1181" s="145"/>
      <c r="G1181" s="141" t="str">
        <f t="shared" ca="1" si="71"/>
        <v>hi</v>
      </c>
      <c r="H1181" s="141">
        <f t="shared" si="72"/>
        <v>0</v>
      </c>
      <c r="I1181" s="141">
        <f t="shared" ca="1" si="73"/>
        <v>0</v>
      </c>
      <c r="J1181" s="141">
        <f t="shared" ca="1" si="74"/>
        <v>0</v>
      </c>
    </row>
    <row r="1182" spans="1:10">
      <c r="A1182" s="145"/>
      <c r="B1182" s="146"/>
      <c r="C1182" s="145"/>
      <c r="D1182" s="145"/>
      <c r="E1182" s="145"/>
      <c r="F1182" s="145"/>
      <c r="G1182" s="141" t="str">
        <f t="shared" ca="1" si="71"/>
        <v>hi</v>
      </c>
      <c r="H1182" s="141">
        <f t="shared" si="72"/>
        <v>0</v>
      </c>
      <c r="I1182" s="141">
        <f t="shared" ca="1" si="73"/>
        <v>0</v>
      </c>
      <c r="J1182" s="141">
        <f t="shared" ca="1" si="74"/>
        <v>0</v>
      </c>
    </row>
    <row r="1183" spans="1:10">
      <c r="A1183" s="145"/>
      <c r="B1183" s="146"/>
      <c r="C1183" s="145"/>
      <c r="D1183" s="145"/>
      <c r="E1183" s="145"/>
      <c r="F1183" s="145"/>
      <c r="G1183" s="141" t="str">
        <f t="shared" ca="1" si="71"/>
        <v>hi</v>
      </c>
      <c r="H1183" s="141">
        <f t="shared" si="72"/>
        <v>0</v>
      </c>
      <c r="I1183" s="141">
        <f t="shared" ca="1" si="73"/>
        <v>0</v>
      </c>
      <c r="J1183" s="141">
        <f t="shared" ca="1" si="74"/>
        <v>0</v>
      </c>
    </row>
    <row r="1184" spans="1:10">
      <c r="A1184" s="145"/>
      <c r="B1184" s="146"/>
      <c r="C1184" s="145"/>
      <c r="D1184" s="145"/>
      <c r="E1184" s="145"/>
      <c r="F1184" s="145"/>
      <c r="G1184" s="141" t="str">
        <f t="shared" ca="1" si="71"/>
        <v>hi</v>
      </c>
      <c r="H1184" s="141">
        <f t="shared" si="72"/>
        <v>0</v>
      </c>
      <c r="I1184" s="141">
        <f t="shared" ca="1" si="73"/>
        <v>0</v>
      </c>
      <c r="J1184" s="141">
        <f t="shared" ca="1" si="74"/>
        <v>0</v>
      </c>
    </row>
    <row r="1185" spans="1:10">
      <c r="A1185" s="145"/>
      <c r="B1185" s="146"/>
      <c r="C1185" s="145"/>
      <c r="D1185" s="145"/>
      <c r="E1185" s="145"/>
      <c r="F1185" s="145"/>
      <c r="G1185" s="141" t="str">
        <f t="shared" ca="1" si="71"/>
        <v>hi</v>
      </c>
      <c r="H1185" s="141">
        <f t="shared" si="72"/>
        <v>0</v>
      </c>
      <c r="I1185" s="141">
        <f t="shared" ca="1" si="73"/>
        <v>0</v>
      </c>
      <c r="J1185" s="141">
        <f t="shared" ca="1" si="74"/>
        <v>0</v>
      </c>
    </row>
    <row r="1186" spans="1:10">
      <c r="A1186" s="145"/>
      <c r="B1186" s="146"/>
      <c r="C1186" s="145"/>
      <c r="D1186" s="145"/>
      <c r="E1186" s="145"/>
      <c r="F1186" s="145"/>
      <c r="G1186" s="141" t="str">
        <f t="shared" ca="1" si="71"/>
        <v>hi</v>
      </c>
      <c r="H1186" s="141">
        <f t="shared" si="72"/>
        <v>0</v>
      </c>
      <c r="I1186" s="141">
        <f t="shared" ca="1" si="73"/>
        <v>0</v>
      </c>
      <c r="J1186" s="141">
        <f t="shared" ca="1" si="74"/>
        <v>0</v>
      </c>
    </row>
    <row r="1187" spans="1:10">
      <c r="A1187" s="145"/>
      <c r="B1187" s="146"/>
      <c r="C1187" s="145"/>
      <c r="D1187" s="145"/>
      <c r="E1187" s="145"/>
      <c r="F1187" s="145"/>
      <c r="G1187" s="141" t="str">
        <f t="shared" ca="1" si="71"/>
        <v>hi</v>
      </c>
      <c r="H1187" s="141">
        <f t="shared" si="72"/>
        <v>0</v>
      </c>
      <c r="I1187" s="141">
        <f t="shared" ca="1" si="73"/>
        <v>0</v>
      </c>
      <c r="J1187" s="141">
        <f t="shared" ca="1" si="74"/>
        <v>0</v>
      </c>
    </row>
    <row r="1188" spans="1:10">
      <c r="A1188" s="145"/>
      <c r="B1188" s="146"/>
      <c r="C1188" s="145"/>
      <c r="D1188" s="145"/>
      <c r="E1188" s="145"/>
      <c r="F1188" s="145"/>
      <c r="G1188" s="141" t="str">
        <f t="shared" ca="1" si="71"/>
        <v>hi</v>
      </c>
      <c r="H1188" s="141">
        <f t="shared" si="72"/>
        <v>0</v>
      </c>
      <c r="I1188" s="141">
        <f t="shared" ca="1" si="73"/>
        <v>0</v>
      </c>
      <c r="J1188" s="141">
        <f t="shared" ca="1" si="74"/>
        <v>0</v>
      </c>
    </row>
    <row r="1189" spans="1:10">
      <c r="A1189" s="145"/>
      <c r="B1189" s="146"/>
      <c r="C1189" s="145"/>
      <c r="D1189" s="145"/>
      <c r="E1189" s="145"/>
      <c r="F1189" s="145"/>
      <c r="G1189" s="141" t="str">
        <f t="shared" ca="1" si="71"/>
        <v>hi</v>
      </c>
      <c r="H1189" s="141">
        <f t="shared" si="72"/>
        <v>0</v>
      </c>
      <c r="I1189" s="141">
        <f t="shared" ca="1" si="73"/>
        <v>0</v>
      </c>
      <c r="J1189" s="141">
        <f t="shared" ca="1" si="74"/>
        <v>0</v>
      </c>
    </row>
    <row r="1190" spans="1:10">
      <c r="A1190" s="145"/>
      <c r="B1190" s="146"/>
      <c r="C1190" s="145"/>
      <c r="D1190" s="145"/>
      <c r="E1190" s="145"/>
      <c r="F1190" s="145"/>
      <c r="G1190" s="141" t="str">
        <f t="shared" ca="1" si="71"/>
        <v>hi</v>
      </c>
      <c r="H1190" s="141">
        <f t="shared" si="72"/>
        <v>0</v>
      </c>
      <c r="I1190" s="141">
        <f t="shared" ca="1" si="73"/>
        <v>0</v>
      </c>
      <c r="J1190" s="141">
        <f t="shared" ca="1" si="74"/>
        <v>0</v>
      </c>
    </row>
    <row r="1191" spans="1:10">
      <c r="A1191" s="145"/>
      <c r="B1191" s="146"/>
      <c r="C1191" s="145"/>
      <c r="D1191" s="145"/>
      <c r="E1191" s="145"/>
      <c r="F1191" s="145"/>
      <c r="G1191" s="141" t="str">
        <f t="shared" ca="1" si="71"/>
        <v>hi</v>
      </c>
      <c r="H1191" s="141">
        <f t="shared" si="72"/>
        <v>0</v>
      </c>
      <c r="I1191" s="141">
        <f t="shared" ca="1" si="73"/>
        <v>0</v>
      </c>
      <c r="J1191" s="141">
        <f t="shared" ca="1" si="74"/>
        <v>0</v>
      </c>
    </row>
    <row r="1192" spans="1:10">
      <c r="A1192" s="145"/>
      <c r="B1192" s="146"/>
      <c r="C1192" s="145"/>
      <c r="D1192" s="145"/>
      <c r="E1192" s="145"/>
      <c r="F1192" s="145"/>
      <c r="G1192" s="141" t="str">
        <f t="shared" ca="1" si="71"/>
        <v>hi</v>
      </c>
      <c r="H1192" s="141">
        <f t="shared" si="72"/>
        <v>0</v>
      </c>
      <c r="I1192" s="141">
        <f t="shared" ca="1" si="73"/>
        <v>0</v>
      </c>
      <c r="J1192" s="141">
        <f t="shared" ca="1" si="74"/>
        <v>0</v>
      </c>
    </row>
    <row r="1193" spans="1:10">
      <c r="A1193" s="145"/>
      <c r="B1193" s="146"/>
      <c r="C1193" s="145"/>
      <c r="D1193" s="145"/>
      <c r="E1193" s="145"/>
      <c r="F1193" s="145"/>
      <c r="G1193" s="141" t="str">
        <f t="shared" ca="1" si="71"/>
        <v>hi</v>
      </c>
      <c r="H1193" s="141">
        <f t="shared" si="72"/>
        <v>0</v>
      </c>
      <c r="I1193" s="141">
        <f t="shared" ca="1" si="73"/>
        <v>0</v>
      </c>
      <c r="J1193" s="141">
        <f t="shared" ca="1" si="74"/>
        <v>0</v>
      </c>
    </row>
    <row r="1194" spans="1:10">
      <c r="A1194" s="145"/>
      <c r="B1194" s="146"/>
      <c r="C1194" s="145"/>
      <c r="D1194" s="145"/>
      <c r="E1194" s="145"/>
      <c r="F1194" s="145"/>
      <c r="G1194" s="141" t="str">
        <f t="shared" ca="1" si="71"/>
        <v>hi</v>
      </c>
      <c r="H1194" s="141">
        <f t="shared" si="72"/>
        <v>0</v>
      </c>
      <c r="I1194" s="141">
        <f t="shared" ca="1" si="73"/>
        <v>0</v>
      </c>
      <c r="J1194" s="141">
        <f t="shared" ca="1" si="74"/>
        <v>0</v>
      </c>
    </row>
    <row r="1195" spans="1:10">
      <c r="A1195" s="145"/>
      <c r="B1195" s="146"/>
      <c r="C1195" s="145"/>
      <c r="D1195" s="145"/>
      <c r="E1195" s="145"/>
      <c r="F1195" s="145"/>
      <c r="G1195" s="141" t="str">
        <f t="shared" ca="1" si="71"/>
        <v>hi</v>
      </c>
      <c r="H1195" s="141">
        <f t="shared" si="72"/>
        <v>0</v>
      </c>
      <c r="I1195" s="141">
        <f t="shared" ca="1" si="73"/>
        <v>0</v>
      </c>
      <c r="J1195" s="141">
        <f t="shared" ca="1" si="74"/>
        <v>0</v>
      </c>
    </row>
    <row r="1196" spans="1:10">
      <c r="A1196" s="145"/>
      <c r="B1196" s="146"/>
      <c r="C1196" s="145"/>
      <c r="D1196" s="145"/>
      <c r="E1196" s="145"/>
      <c r="F1196" s="145"/>
      <c r="G1196" s="141" t="str">
        <f t="shared" ca="1" si="71"/>
        <v>hi</v>
      </c>
      <c r="H1196" s="141">
        <f t="shared" si="72"/>
        <v>0</v>
      </c>
      <c r="I1196" s="141">
        <f t="shared" ca="1" si="73"/>
        <v>0</v>
      </c>
      <c r="J1196" s="141">
        <f t="shared" ca="1" si="74"/>
        <v>0</v>
      </c>
    </row>
    <row r="1197" spans="1:10">
      <c r="A1197" s="145"/>
      <c r="B1197" s="146"/>
      <c r="C1197" s="145"/>
      <c r="D1197" s="145"/>
      <c r="E1197" s="145"/>
      <c r="F1197" s="145"/>
      <c r="G1197" s="141" t="str">
        <f t="shared" ca="1" si="71"/>
        <v>hi</v>
      </c>
      <c r="H1197" s="141">
        <f t="shared" si="72"/>
        <v>0</v>
      </c>
      <c r="I1197" s="141">
        <f t="shared" ca="1" si="73"/>
        <v>0</v>
      </c>
      <c r="J1197" s="141">
        <f t="shared" ca="1" si="74"/>
        <v>0</v>
      </c>
    </row>
    <row r="1198" spans="1:10">
      <c r="A1198" s="145"/>
      <c r="B1198" s="146"/>
      <c r="C1198" s="145"/>
      <c r="D1198" s="145"/>
      <c r="E1198" s="145"/>
      <c r="F1198" s="145"/>
      <c r="G1198" s="141" t="str">
        <f t="shared" ca="1" si="71"/>
        <v>hi</v>
      </c>
      <c r="H1198" s="141">
        <f t="shared" si="72"/>
        <v>0</v>
      </c>
      <c r="I1198" s="141">
        <f t="shared" ca="1" si="73"/>
        <v>0</v>
      </c>
      <c r="J1198" s="141">
        <f t="shared" ca="1" si="74"/>
        <v>0</v>
      </c>
    </row>
    <row r="1199" spans="1:10">
      <c r="A1199" s="145"/>
      <c r="B1199" s="146"/>
      <c r="C1199" s="145"/>
      <c r="D1199" s="145"/>
      <c r="E1199" s="145"/>
      <c r="F1199" s="145"/>
      <c r="G1199" s="141" t="str">
        <f t="shared" ca="1" si="71"/>
        <v>hi</v>
      </c>
      <c r="H1199" s="141">
        <f t="shared" si="72"/>
        <v>0</v>
      </c>
      <c r="I1199" s="141">
        <f t="shared" ca="1" si="73"/>
        <v>0</v>
      </c>
      <c r="J1199" s="141">
        <f t="shared" ca="1" si="74"/>
        <v>0</v>
      </c>
    </row>
    <row r="1200" spans="1:10">
      <c r="A1200" s="145"/>
      <c r="B1200" s="146"/>
      <c r="C1200" s="145"/>
      <c r="D1200" s="145"/>
      <c r="E1200" s="145"/>
      <c r="F1200" s="145"/>
      <c r="G1200" s="141" t="str">
        <f t="shared" ca="1" si="71"/>
        <v>hi</v>
      </c>
      <c r="H1200" s="141">
        <f t="shared" si="72"/>
        <v>0</v>
      </c>
      <c r="I1200" s="141">
        <f t="shared" ca="1" si="73"/>
        <v>0</v>
      </c>
      <c r="J1200" s="141">
        <f t="shared" ca="1" si="74"/>
        <v>0</v>
      </c>
    </row>
    <row r="1201" spans="1:10">
      <c r="A1201" s="145"/>
      <c r="B1201" s="146"/>
      <c r="C1201" s="145"/>
      <c r="D1201" s="145"/>
      <c r="E1201" s="145"/>
      <c r="F1201" s="145"/>
      <c r="G1201" s="141" t="str">
        <f t="shared" ca="1" si="71"/>
        <v>hi</v>
      </c>
      <c r="H1201" s="141">
        <f t="shared" si="72"/>
        <v>0</v>
      </c>
      <c r="I1201" s="141">
        <f t="shared" ca="1" si="73"/>
        <v>0</v>
      </c>
      <c r="J1201" s="141">
        <f t="shared" ca="1" si="74"/>
        <v>0</v>
      </c>
    </row>
    <row r="1202" spans="1:10">
      <c r="A1202" s="145"/>
      <c r="B1202" s="146"/>
      <c r="C1202" s="145"/>
      <c r="D1202" s="145"/>
      <c r="E1202" s="145"/>
      <c r="F1202" s="145"/>
      <c r="G1202" s="141" t="str">
        <f t="shared" ca="1" si="71"/>
        <v>hi</v>
      </c>
      <c r="H1202" s="141">
        <f t="shared" si="72"/>
        <v>0</v>
      </c>
      <c r="I1202" s="141">
        <f t="shared" ca="1" si="73"/>
        <v>0</v>
      </c>
      <c r="J1202" s="141">
        <f t="shared" ca="1" si="74"/>
        <v>0</v>
      </c>
    </row>
    <row r="1203" spans="1:10">
      <c r="A1203" s="145"/>
      <c r="B1203" s="146"/>
      <c r="C1203" s="145"/>
      <c r="D1203" s="145"/>
      <c r="E1203" s="145"/>
      <c r="F1203" s="145"/>
      <c r="G1203" s="141" t="str">
        <f t="shared" ca="1" si="71"/>
        <v>hi</v>
      </c>
      <c r="H1203" s="141">
        <f t="shared" si="72"/>
        <v>0</v>
      </c>
      <c r="I1203" s="141">
        <f t="shared" ca="1" si="73"/>
        <v>0</v>
      </c>
      <c r="J1203" s="141">
        <f t="shared" ca="1" si="74"/>
        <v>0</v>
      </c>
    </row>
    <row r="1204" spans="1:10">
      <c r="A1204" s="145"/>
      <c r="B1204" s="146"/>
      <c r="C1204" s="145"/>
      <c r="D1204" s="145"/>
      <c r="E1204" s="145"/>
      <c r="F1204" s="145"/>
      <c r="G1204" s="141" t="str">
        <f t="shared" ca="1" si="71"/>
        <v>hi</v>
      </c>
      <c r="H1204" s="141">
        <f t="shared" si="72"/>
        <v>0</v>
      </c>
      <c r="I1204" s="141">
        <f t="shared" ca="1" si="73"/>
        <v>0</v>
      </c>
      <c r="J1204" s="141">
        <f t="shared" ca="1" si="74"/>
        <v>0</v>
      </c>
    </row>
    <row r="1205" spans="1:10">
      <c r="A1205" s="145"/>
      <c r="B1205" s="146"/>
      <c r="C1205" s="145"/>
      <c r="D1205" s="145"/>
      <c r="E1205" s="145"/>
      <c r="F1205" s="145"/>
      <c r="G1205" s="141" t="str">
        <f t="shared" ca="1" si="71"/>
        <v>hi</v>
      </c>
      <c r="H1205" s="141">
        <f t="shared" si="72"/>
        <v>0</v>
      </c>
      <c r="I1205" s="141">
        <f t="shared" ca="1" si="73"/>
        <v>0</v>
      </c>
      <c r="J1205" s="141">
        <f t="shared" ca="1" si="74"/>
        <v>0</v>
      </c>
    </row>
    <row r="1206" spans="1:10">
      <c r="A1206" s="145"/>
      <c r="B1206" s="146"/>
      <c r="C1206" s="145"/>
      <c r="D1206" s="145"/>
      <c r="E1206" s="145"/>
      <c r="F1206" s="145"/>
      <c r="G1206" s="141" t="str">
        <f t="shared" ca="1" si="71"/>
        <v>hi</v>
      </c>
      <c r="H1206" s="141">
        <f t="shared" si="72"/>
        <v>0</v>
      </c>
      <c r="I1206" s="141">
        <f t="shared" ca="1" si="73"/>
        <v>0</v>
      </c>
      <c r="J1206" s="141">
        <f t="shared" ca="1" si="74"/>
        <v>0</v>
      </c>
    </row>
    <row r="1207" spans="1:10">
      <c r="A1207" s="145"/>
      <c r="B1207" s="146"/>
      <c r="C1207" s="145"/>
      <c r="D1207" s="145"/>
      <c r="E1207" s="145"/>
      <c r="F1207" s="145"/>
      <c r="G1207" s="141" t="str">
        <f t="shared" ca="1" si="71"/>
        <v>hi</v>
      </c>
      <c r="H1207" s="141">
        <f t="shared" si="72"/>
        <v>0</v>
      </c>
      <c r="I1207" s="141">
        <f t="shared" ca="1" si="73"/>
        <v>0</v>
      </c>
      <c r="J1207" s="141">
        <f t="shared" ca="1" si="74"/>
        <v>0</v>
      </c>
    </row>
    <row r="1208" spans="1:10">
      <c r="A1208" s="145"/>
      <c r="B1208" s="146"/>
      <c r="C1208" s="145"/>
      <c r="D1208" s="145"/>
      <c r="E1208" s="145"/>
      <c r="F1208" s="145"/>
      <c r="G1208" s="141" t="str">
        <f t="shared" ca="1" si="71"/>
        <v>hi</v>
      </c>
      <c r="H1208" s="141">
        <f t="shared" si="72"/>
        <v>0</v>
      </c>
      <c r="I1208" s="141">
        <f t="shared" ca="1" si="73"/>
        <v>0</v>
      </c>
      <c r="J1208" s="141">
        <f t="shared" ca="1" si="74"/>
        <v>0</v>
      </c>
    </row>
    <row r="1209" spans="1:10">
      <c r="A1209" s="145"/>
      <c r="B1209" s="146"/>
      <c r="C1209" s="145"/>
      <c r="D1209" s="145"/>
      <c r="E1209" s="145"/>
      <c r="F1209" s="145"/>
      <c r="G1209" s="141" t="str">
        <f t="shared" ca="1" si="71"/>
        <v>hi</v>
      </c>
      <c r="H1209" s="141">
        <f t="shared" si="72"/>
        <v>0</v>
      </c>
      <c r="I1209" s="141">
        <f t="shared" ca="1" si="73"/>
        <v>0</v>
      </c>
      <c r="J1209" s="141">
        <f t="shared" ca="1" si="74"/>
        <v>0</v>
      </c>
    </row>
    <row r="1210" spans="1:10">
      <c r="A1210" s="145"/>
      <c r="B1210" s="146"/>
      <c r="C1210" s="145"/>
      <c r="D1210" s="145"/>
      <c r="E1210" s="145"/>
      <c r="F1210" s="145"/>
      <c r="G1210" s="141" t="str">
        <f t="shared" ca="1" si="71"/>
        <v>hi</v>
      </c>
      <c r="H1210" s="141">
        <f t="shared" si="72"/>
        <v>0</v>
      </c>
      <c r="I1210" s="141">
        <f t="shared" ca="1" si="73"/>
        <v>0</v>
      </c>
      <c r="J1210" s="141">
        <f t="shared" ca="1" si="74"/>
        <v>0</v>
      </c>
    </row>
    <row r="1211" spans="1:10">
      <c r="A1211" s="145"/>
      <c r="B1211" s="146"/>
      <c r="C1211" s="145"/>
      <c r="D1211" s="145"/>
      <c r="E1211" s="145"/>
      <c r="F1211" s="145"/>
      <c r="G1211" s="141" t="str">
        <f t="shared" ca="1" si="71"/>
        <v>hi</v>
      </c>
      <c r="H1211" s="141">
        <f t="shared" si="72"/>
        <v>0</v>
      </c>
      <c r="I1211" s="141">
        <f t="shared" ca="1" si="73"/>
        <v>0</v>
      </c>
      <c r="J1211" s="141">
        <f t="shared" ca="1" si="74"/>
        <v>0</v>
      </c>
    </row>
    <row r="1212" spans="1:10">
      <c r="A1212" s="145"/>
      <c r="B1212" s="146"/>
      <c r="C1212" s="145"/>
      <c r="D1212" s="145"/>
      <c r="E1212" s="145"/>
      <c r="F1212" s="145"/>
      <c r="G1212" s="141" t="str">
        <f t="shared" ca="1" si="71"/>
        <v>hi</v>
      </c>
      <c r="H1212" s="141">
        <f t="shared" si="72"/>
        <v>0</v>
      </c>
      <c r="I1212" s="141">
        <f t="shared" ca="1" si="73"/>
        <v>0</v>
      </c>
      <c r="J1212" s="141">
        <f t="shared" ca="1" si="74"/>
        <v>0</v>
      </c>
    </row>
    <row r="1213" spans="1:10">
      <c r="A1213" s="145"/>
      <c r="B1213" s="146"/>
      <c r="C1213" s="145"/>
      <c r="D1213" s="145"/>
      <c r="E1213" s="145"/>
      <c r="F1213" s="145"/>
      <c r="G1213" s="141" t="str">
        <f t="shared" ca="1" si="71"/>
        <v>hi</v>
      </c>
      <c r="H1213" s="141">
        <f t="shared" si="72"/>
        <v>0</v>
      </c>
      <c r="I1213" s="141">
        <f t="shared" ca="1" si="73"/>
        <v>0</v>
      </c>
      <c r="J1213" s="141">
        <f t="shared" ca="1" si="74"/>
        <v>0</v>
      </c>
    </row>
    <row r="1214" spans="1:10">
      <c r="A1214" s="145"/>
      <c r="B1214" s="146"/>
      <c r="C1214" s="145"/>
      <c r="D1214" s="145"/>
      <c r="E1214" s="145"/>
      <c r="F1214" s="145"/>
      <c r="G1214" s="141" t="str">
        <f t="shared" ca="1" si="71"/>
        <v>hi</v>
      </c>
      <c r="H1214" s="141">
        <f t="shared" si="72"/>
        <v>0</v>
      </c>
      <c r="I1214" s="141">
        <f t="shared" ca="1" si="73"/>
        <v>0</v>
      </c>
      <c r="J1214" s="141">
        <f t="shared" ca="1" si="74"/>
        <v>0</v>
      </c>
    </row>
    <row r="1215" spans="1:10">
      <c r="A1215" s="145"/>
      <c r="B1215" s="146"/>
      <c r="C1215" s="145"/>
      <c r="D1215" s="145"/>
      <c r="E1215" s="145"/>
      <c r="F1215" s="145"/>
      <c r="G1215" s="141" t="str">
        <f t="shared" ca="1" si="71"/>
        <v>hi</v>
      </c>
      <c r="H1215" s="141">
        <f t="shared" si="72"/>
        <v>0</v>
      </c>
      <c r="I1215" s="141">
        <f t="shared" ca="1" si="73"/>
        <v>0</v>
      </c>
      <c r="J1215" s="141">
        <f t="shared" ca="1" si="74"/>
        <v>0</v>
      </c>
    </row>
    <row r="1216" spans="1:10">
      <c r="A1216" s="145"/>
      <c r="B1216" s="146"/>
      <c r="C1216" s="145"/>
      <c r="D1216" s="145"/>
      <c r="E1216" s="145"/>
      <c r="F1216" s="145"/>
      <c r="G1216" s="141" t="str">
        <f t="shared" ca="1" si="71"/>
        <v>hi</v>
      </c>
      <c r="H1216" s="141">
        <f t="shared" si="72"/>
        <v>0</v>
      </c>
      <c r="I1216" s="141">
        <f t="shared" ca="1" si="73"/>
        <v>0</v>
      </c>
      <c r="J1216" s="141">
        <f t="shared" ca="1" si="74"/>
        <v>0</v>
      </c>
    </row>
    <row r="1217" spans="1:10">
      <c r="A1217" s="145"/>
      <c r="B1217" s="146"/>
      <c r="C1217" s="145"/>
      <c r="D1217" s="145"/>
      <c r="E1217" s="145"/>
      <c r="F1217" s="145"/>
      <c r="G1217" s="141" t="str">
        <f t="shared" ca="1" si="71"/>
        <v>hi</v>
      </c>
      <c r="H1217" s="141">
        <f t="shared" si="72"/>
        <v>0</v>
      </c>
      <c r="I1217" s="141">
        <f t="shared" ca="1" si="73"/>
        <v>0</v>
      </c>
      <c r="J1217" s="141">
        <f t="shared" ca="1" si="74"/>
        <v>0</v>
      </c>
    </row>
    <row r="1218" spans="1:10">
      <c r="A1218" s="145"/>
      <c r="B1218" s="146"/>
      <c r="C1218" s="145"/>
      <c r="D1218" s="145"/>
      <c r="E1218" s="145"/>
      <c r="F1218" s="145"/>
      <c r="G1218" s="141" t="str">
        <f t="shared" ca="1" si="71"/>
        <v>hi</v>
      </c>
      <c r="H1218" s="141">
        <f t="shared" si="72"/>
        <v>0</v>
      </c>
      <c r="I1218" s="141">
        <f t="shared" ca="1" si="73"/>
        <v>0</v>
      </c>
      <c r="J1218" s="141">
        <f t="shared" ca="1" si="74"/>
        <v>0</v>
      </c>
    </row>
    <row r="1219" spans="1:10">
      <c r="A1219" s="145"/>
      <c r="B1219" s="146"/>
      <c r="C1219" s="145"/>
      <c r="D1219" s="145"/>
      <c r="E1219" s="145"/>
      <c r="F1219" s="145"/>
      <c r="G1219" s="141" t="str">
        <f t="shared" ca="1" si="71"/>
        <v>hi</v>
      </c>
      <c r="H1219" s="141">
        <f t="shared" si="72"/>
        <v>0</v>
      </c>
      <c r="I1219" s="141">
        <f t="shared" ca="1" si="73"/>
        <v>0</v>
      </c>
      <c r="J1219" s="141">
        <f t="shared" ca="1" si="74"/>
        <v>0</v>
      </c>
    </row>
    <row r="1220" spans="1:10">
      <c r="A1220" s="145"/>
      <c r="B1220" s="146"/>
      <c r="C1220" s="145"/>
      <c r="D1220" s="145"/>
      <c r="E1220" s="145"/>
      <c r="F1220" s="145"/>
      <c r="G1220" s="141" t="str">
        <f t="shared" ca="1" si="71"/>
        <v>hi</v>
      </c>
      <c r="H1220" s="141">
        <f t="shared" si="72"/>
        <v>0</v>
      </c>
      <c r="I1220" s="141">
        <f t="shared" ca="1" si="73"/>
        <v>0</v>
      </c>
      <c r="J1220" s="141">
        <f t="shared" ca="1" si="74"/>
        <v>0</v>
      </c>
    </row>
    <row r="1221" spans="1:10">
      <c r="A1221" s="145"/>
      <c r="B1221" s="146"/>
      <c r="C1221" s="145"/>
      <c r="D1221" s="145"/>
      <c r="E1221" s="145"/>
      <c r="F1221" s="145"/>
      <c r="G1221" s="141" t="str">
        <f t="shared" ca="1" si="71"/>
        <v>hi</v>
      </c>
      <c r="H1221" s="141">
        <f t="shared" si="72"/>
        <v>0</v>
      </c>
      <c r="I1221" s="141">
        <f t="shared" ca="1" si="73"/>
        <v>0</v>
      </c>
      <c r="J1221" s="141">
        <f t="shared" ca="1" si="74"/>
        <v>0</v>
      </c>
    </row>
    <row r="1222" spans="1:10">
      <c r="A1222" s="145"/>
      <c r="B1222" s="146"/>
      <c r="C1222" s="145"/>
      <c r="D1222" s="145"/>
      <c r="E1222" s="145"/>
      <c r="F1222" s="145"/>
      <c r="G1222" s="141" t="str">
        <f t="shared" ca="1" si="71"/>
        <v>hi</v>
      </c>
      <c r="H1222" s="141">
        <f t="shared" si="72"/>
        <v>0</v>
      </c>
      <c r="I1222" s="141">
        <f t="shared" ca="1" si="73"/>
        <v>0</v>
      </c>
      <c r="J1222" s="141">
        <f t="shared" ca="1" si="74"/>
        <v>0</v>
      </c>
    </row>
    <row r="1223" spans="1:10">
      <c r="A1223" s="145"/>
      <c r="B1223" s="146"/>
      <c r="C1223" s="145"/>
      <c r="D1223" s="145"/>
      <c r="E1223" s="145"/>
      <c r="F1223" s="145"/>
      <c r="G1223" s="141" t="str">
        <f t="shared" ca="1" si="71"/>
        <v>hi</v>
      </c>
      <c r="H1223" s="141">
        <f t="shared" si="72"/>
        <v>0</v>
      </c>
      <c r="I1223" s="141">
        <f t="shared" ca="1" si="73"/>
        <v>0</v>
      </c>
      <c r="J1223" s="141">
        <f t="shared" ca="1" si="74"/>
        <v>0</v>
      </c>
    </row>
    <row r="1224" spans="1:10">
      <c r="A1224" s="145"/>
      <c r="B1224" s="146"/>
      <c r="C1224" s="145"/>
      <c r="D1224" s="145"/>
      <c r="E1224" s="145"/>
      <c r="F1224" s="145"/>
      <c r="G1224" s="141" t="str">
        <f t="shared" ca="1" si="71"/>
        <v>hi</v>
      </c>
      <c r="H1224" s="141">
        <f t="shared" si="72"/>
        <v>0</v>
      </c>
      <c r="I1224" s="141">
        <f t="shared" ca="1" si="73"/>
        <v>0</v>
      </c>
      <c r="J1224" s="141">
        <f t="shared" ca="1" si="74"/>
        <v>0</v>
      </c>
    </row>
    <row r="1225" spans="1:10">
      <c r="A1225" s="145"/>
      <c r="B1225" s="146"/>
      <c r="C1225" s="145"/>
      <c r="D1225" s="145"/>
      <c r="E1225" s="145"/>
      <c r="F1225" s="145"/>
      <c r="G1225" s="141" t="str">
        <f t="shared" ca="1" si="71"/>
        <v>hi</v>
      </c>
      <c r="H1225" s="141">
        <f t="shared" si="72"/>
        <v>0</v>
      </c>
      <c r="I1225" s="141">
        <f t="shared" ca="1" si="73"/>
        <v>0</v>
      </c>
      <c r="J1225" s="141">
        <f t="shared" ca="1" si="74"/>
        <v>0</v>
      </c>
    </row>
    <row r="1226" spans="1:10">
      <c r="A1226" s="145"/>
      <c r="B1226" s="146"/>
      <c r="C1226" s="145"/>
      <c r="D1226" s="145"/>
      <c r="E1226" s="145"/>
      <c r="F1226" s="145"/>
      <c r="G1226" s="141" t="str">
        <f t="shared" ca="1" si="71"/>
        <v>hi</v>
      </c>
      <c r="H1226" s="141">
        <f t="shared" si="72"/>
        <v>0</v>
      </c>
      <c r="I1226" s="141">
        <f t="shared" ca="1" si="73"/>
        <v>0</v>
      </c>
      <c r="J1226" s="141">
        <f t="shared" ca="1" si="74"/>
        <v>0</v>
      </c>
    </row>
    <row r="1227" spans="1:10">
      <c r="A1227" s="145"/>
      <c r="B1227" s="146"/>
      <c r="C1227" s="145"/>
      <c r="D1227" s="145"/>
      <c r="E1227" s="145"/>
      <c r="F1227" s="145"/>
      <c r="G1227" s="141" t="str">
        <f t="shared" ca="1" si="71"/>
        <v>hi</v>
      </c>
      <c r="H1227" s="141">
        <f t="shared" si="72"/>
        <v>0</v>
      </c>
      <c r="I1227" s="141">
        <f t="shared" ca="1" si="73"/>
        <v>0</v>
      </c>
      <c r="J1227" s="141">
        <f t="shared" ca="1" si="74"/>
        <v>0</v>
      </c>
    </row>
    <row r="1228" spans="1:10">
      <c r="A1228" s="145"/>
      <c r="B1228" s="146"/>
      <c r="C1228" s="145"/>
      <c r="D1228" s="145"/>
      <c r="E1228" s="145"/>
      <c r="F1228" s="145"/>
      <c r="G1228" s="141" t="str">
        <f t="shared" ca="1" si="71"/>
        <v>hi</v>
      </c>
      <c r="H1228" s="141">
        <f t="shared" si="72"/>
        <v>0</v>
      </c>
      <c r="I1228" s="141">
        <f t="shared" ca="1" si="73"/>
        <v>0</v>
      </c>
      <c r="J1228" s="141">
        <f t="shared" ca="1" si="74"/>
        <v>0</v>
      </c>
    </row>
    <row r="1229" spans="1:10">
      <c r="A1229" s="145"/>
      <c r="B1229" s="146"/>
      <c r="C1229" s="145"/>
      <c r="D1229" s="145"/>
      <c r="E1229" s="145"/>
      <c r="F1229" s="145"/>
      <c r="G1229" s="141" t="str">
        <f t="shared" ca="1" si="71"/>
        <v>hi</v>
      </c>
      <c r="H1229" s="141">
        <f t="shared" si="72"/>
        <v>0</v>
      </c>
      <c r="I1229" s="141">
        <f t="shared" ca="1" si="73"/>
        <v>0</v>
      </c>
      <c r="J1229" s="141">
        <f t="shared" ca="1" si="74"/>
        <v>0</v>
      </c>
    </row>
    <row r="1230" spans="1:10">
      <c r="A1230" s="145"/>
      <c r="B1230" s="146"/>
      <c r="C1230" s="145"/>
      <c r="D1230" s="145"/>
      <c r="E1230" s="145"/>
      <c r="F1230" s="145"/>
      <c r="G1230" s="141" t="str">
        <f t="shared" ref="G1230:G1293" ca="1" si="75">IF(F1230&gt;C1230,  IF($B$8=0,"lo",IF(RAND()&gt;$B$9,"lo","hi")),   IF($B$8=0,"hi",IF(RAND()&lt;=$B$9,"lo","hi"))   )</f>
        <v>hi</v>
      </c>
      <c r="H1230" s="141">
        <f t="shared" ref="H1230:H1293" si="76">C1230</f>
        <v>0</v>
      </c>
      <c r="I1230" s="141">
        <f t="shared" ref="I1230:I1293" ca="1" si="77">IF(G1230="hi",D1230,E1230)</f>
        <v>0</v>
      </c>
      <c r="J1230" s="141">
        <f t="shared" ref="J1230:J1293" ca="1" si="78">IF(G1230="hi",E1230,D1230)</f>
        <v>0</v>
      </c>
    </row>
    <row r="1231" spans="1:10">
      <c r="A1231" s="145"/>
      <c r="B1231" s="146"/>
      <c r="C1231" s="145"/>
      <c r="D1231" s="145"/>
      <c r="E1231" s="145"/>
      <c r="F1231" s="145"/>
      <c r="G1231" s="141" t="str">
        <f t="shared" ca="1" si="75"/>
        <v>hi</v>
      </c>
      <c r="H1231" s="141">
        <f t="shared" si="76"/>
        <v>0</v>
      </c>
      <c r="I1231" s="141">
        <f t="shared" ca="1" si="77"/>
        <v>0</v>
      </c>
      <c r="J1231" s="141">
        <f t="shared" ca="1" si="78"/>
        <v>0</v>
      </c>
    </row>
    <row r="1232" spans="1:10">
      <c r="A1232" s="145"/>
      <c r="B1232" s="146"/>
      <c r="C1232" s="145"/>
      <c r="D1232" s="145"/>
      <c r="E1232" s="145"/>
      <c r="F1232" s="145"/>
      <c r="G1232" s="141" t="str">
        <f t="shared" ca="1" si="75"/>
        <v>hi</v>
      </c>
      <c r="H1232" s="141">
        <f t="shared" si="76"/>
        <v>0</v>
      </c>
      <c r="I1232" s="141">
        <f t="shared" ca="1" si="77"/>
        <v>0</v>
      </c>
      <c r="J1232" s="141">
        <f t="shared" ca="1" si="78"/>
        <v>0</v>
      </c>
    </row>
    <row r="1233" spans="1:10">
      <c r="A1233" s="145"/>
      <c r="B1233" s="146"/>
      <c r="C1233" s="145"/>
      <c r="D1233" s="145"/>
      <c r="E1233" s="145"/>
      <c r="F1233" s="145"/>
      <c r="G1233" s="141" t="str">
        <f t="shared" ca="1" si="75"/>
        <v>hi</v>
      </c>
      <c r="H1233" s="141">
        <f t="shared" si="76"/>
        <v>0</v>
      </c>
      <c r="I1233" s="141">
        <f t="shared" ca="1" si="77"/>
        <v>0</v>
      </c>
      <c r="J1233" s="141">
        <f t="shared" ca="1" si="78"/>
        <v>0</v>
      </c>
    </row>
    <row r="1234" spans="1:10">
      <c r="A1234" s="145"/>
      <c r="B1234" s="146"/>
      <c r="C1234" s="145"/>
      <c r="D1234" s="145"/>
      <c r="E1234" s="145"/>
      <c r="F1234" s="145"/>
      <c r="G1234" s="141" t="str">
        <f t="shared" ca="1" si="75"/>
        <v>hi</v>
      </c>
      <c r="H1234" s="141">
        <f t="shared" si="76"/>
        <v>0</v>
      </c>
      <c r="I1234" s="141">
        <f t="shared" ca="1" si="77"/>
        <v>0</v>
      </c>
      <c r="J1234" s="141">
        <f t="shared" ca="1" si="78"/>
        <v>0</v>
      </c>
    </row>
    <row r="1235" spans="1:10">
      <c r="A1235" s="145"/>
      <c r="B1235" s="146"/>
      <c r="C1235" s="145"/>
      <c r="D1235" s="145"/>
      <c r="E1235" s="145"/>
      <c r="F1235" s="145"/>
      <c r="G1235" s="141" t="str">
        <f t="shared" ca="1" si="75"/>
        <v>hi</v>
      </c>
      <c r="H1235" s="141">
        <f t="shared" si="76"/>
        <v>0</v>
      </c>
      <c r="I1235" s="141">
        <f t="shared" ca="1" si="77"/>
        <v>0</v>
      </c>
      <c r="J1235" s="141">
        <f t="shared" ca="1" si="78"/>
        <v>0</v>
      </c>
    </row>
    <row r="1236" spans="1:10">
      <c r="A1236" s="145"/>
      <c r="B1236" s="146"/>
      <c r="C1236" s="145"/>
      <c r="D1236" s="145"/>
      <c r="E1236" s="145"/>
      <c r="F1236" s="145"/>
      <c r="G1236" s="141" t="str">
        <f t="shared" ca="1" si="75"/>
        <v>hi</v>
      </c>
      <c r="H1236" s="141">
        <f t="shared" si="76"/>
        <v>0</v>
      </c>
      <c r="I1236" s="141">
        <f t="shared" ca="1" si="77"/>
        <v>0</v>
      </c>
      <c r="J1236" s="141">
        <f t="shared" ca="1" si="78"/>
        <v>0</v>
      </c>
    </row>
    <row r="1237" spans="1:10">
      <c r="A1237" s="145"/>
      <c r="B1237" s="146"/>
      <c r="C1237" s="145"/>
      <c r="D1237" s="145"/>
      <c r="E1237" s="145"/>
      <c r="F1237" s="145"/>
      <c r="G1237" s="141" t="str">
        <f t="shared" ca="1" si="75"/>
        <v>hi</v>
      </c>
      <c r="H1237" s="141">
        <f t="shared" si="76"/>
        <v>0</v>
      </c>
      <c r="I1237" s="141">
        <f t="shared" ca="1" si="77"/>
        <v>0</v>
      </c>
      <c r="J1237" s="141">
        <f t="shared" ca="1" si="78"/>
        <v>0</v>
      </c>
    </row>
    <row r="1238" spans="1:10">
      <c r="A1238" s="145"/>
      <c r="B1238" s="146"/>
      <c r="C1238" s="145"/>
      <c r="D1238" s="145"/>
      <c r="E1238" s="145"/>
      <c r="F1238" s="145"/>
      <c r="G1238" s="141" t="str">
        <f t="shared" ca="1" si="75"/>
        <v>hi</v>
      </c>
      <c r="H1238" s="141">
        <f t="shared" si="76"/>
        <v>0</v>
      </c>
      <c r="I1238" s="141">
        <f t="shared" ca="1" si="77"/>
        <v>0</v>
      </c>
      <c r="J1238" s="141">
        <f t="shared" ca="1" si="78"/>
        <v>0</v>
      </c>
    </row>
    <row r="1239" spans="1:10">
      <c r="A1239" s="145"/>
      <c r="B1239" s="146"/>
      <c r="C1239" s="145"/>
      <c r="D1239" s="145"/>
      <c r="E1239" s="145"/>
      <c r="F1239" s="145"/>
      <c r="G1239" s="141" t="str">
        <f t="shared" ca="1" si="75"/>
        <v>hi</v>
      </c>
      <c r="H1239" s="141">
        <f t="shared" si="76"/>
        <v>0</v>
      </c>
      <c r="I1239" s="141">
        <f t="shared" ca="1" si="77"/>
        <v>0</v>
      </c>
      <c r="J1239" s="141">
        <f t="shared" ca="1" si="78"/>
        <v>0</v>
      </c>
    </row>
    <row r="1240" spans="1:10">
      <c r="A1240" s="145"/>
      <c r="B1240" s="146"/>
      <c r="C1240" s="145"/>
      <c r="D1240" s="145"/>
      <c r="E1240" s="145"/>
      <c r="F1240" s="145"/>
      <c r="G1240" s="141" t="str">
        <f t="shared" ca="1" si="75"/>
        <v>hi</v>
      </c>
      <c r="H1240" s="141">
        <f t="shared" si="76"/>
        <v>0</v>
      </c>
      <c r="I1240" s="141">
        <f t="shared" ca="1" si="77"/>
        <v>0</v>
      </c>
      <c r="J1240" s="141">
        <f t="shared" ca="1" si="78"/>
        <v>0</v>
      </c>
    </row>
    <row r="1241" spans="1:10">
      <c r="A1241" s="145"/>
      <c r="B1241" s="146"/>
      <c r="C1241" s="145"/>
      <c r="D1241" s="145"/>
      <c r="E1241" s="145"/>
      <c r="F1241" s="145"/>
      <c r="G1241" s="141" t="str">
        <f t="shared" ca="1" si="75"/>
        <v>hi</v>
      </c>
      <c r="H1241" s="141">
        <f t="shared" si="76"/>
        <v>0</v>
      </c>
      <c r="I1241" s="141">
        <f t="shared" ca="1" si="77"/>
        <v>0</v>
      </c>
      <c r="J1241" s="141">
        <f t="shared" ca="1" si="78"/>
        <v>0</v>
      </c>
    </row>
    <row r="1242" spans="1:10">
      <c r="A1242" s="145"/>
      <c r="B1242" s="146"/>
      <c r="C1242" s="145"/>
      <c r="D1242" s="145"/>
      <c r="E1242" s="145"/>
      <c r="F1242" s="145"/>
      <c r="G1242" s="141" t="str">
        <f t="shared" ca="1" si="75"/>
        <v>hi</v>
      </c>
      <c r="H1242" s="141">
        <f t="shared" si="76"/>
        <v>0</v>
      </c>
      <c r="I1242" s="141">
        <f t="shared" ca="1" si="77"/>
        <v>0</v>
      </c>
      <c r="J1242" s="141">
        <f t="shared" ca="1" si="78"/>
        <v>0</v>
      </c>
    </row>
    <row r="1243" spans="1:10">
      <c r="A1243" s="145"/>
      <c r="B1243" s="146"/>
      <c r="C1243" s="145"/>
      <c r="D1243" s="145"/>
      <c r="E1243" s="145"/>
      <c r="F1243" s="145"/>
      <c r="G1243" s="141" t="str">
        <f t="shared" ca="1" si="75"/>
        <v>hi</v>
      </c>
      <c r="H1243" s="141">
        <f t="shared" si="76"/>
        <v>0</v>
      </c>
      <c r="I1243" s="141">
        <f t="shared" ca="1" si="77"/>
        <v>0</v>
      </c>
      <c r="J1243" s="141">
        <f t="shared" ca="1" si="78"/>
        <v>0</v>
      </c>
    </row>
    <row r="1244" spans="1:10">
      <c r="A1244" s="145"/>
      <c r="B1244" s="146"/>
      <c r="C1244" s="145"/>
      <c r="D1244" s="145"/>
      <c r="E1244" s="145"/>
      <c r="F1244" s="145"/>
      <c r="G1244" s="141" t="str">
        <f t="shared" ca="1" si="75"/>
        <v>hi</v>
      </c>
      <c r="H1244" s="141">
        <f t="shared" si="76"/>
        <v>0</v>
      </c>
      <c r="I1244" s="141">
        <f t="shared" ca="1" si="77"/>
        <v>0</v>
      </c>
      <c r="J1244" s="141">
        <f t="shared" ca="1" si="78"/>
        <v>0</v>
      </c>
    </row>
    <row r="1245" spans="1:10">
      <c r="A1245" s="145"/>
      <c r="B1245" s="146"/>
      <c r="C1245" s="145"/>
      <c r="D1245" s="145"/>
      <c r="E1245" s="145"/>
      <c r="F1245" s="145"/>
      <c r="G1245" s="141" t="str">
        <f t="shared" ca="1" si="75"/>
        <v>hi</v>
      </c>
      <c r="H1245" s="141">
        <f t="shared" si="76"/>
        <v>0</v>
      </c>
      <c r="I1245" s="141">
        <f t="shared" ca="1" si="77"/>
        <v>0</v>
      </c>
      <c r="J1245" s="141">
        <f t="shared" ca="1" si="78"/>
        <v>0</v>
      </c>
    </row>
    <row r="1246" spans="1:10">
      <c r="A1246" s="145"/>
      <c r="B1246" s="146"/>
      <c r="C1246" s="145"/>
      <c r="D1246" s="145"/>
      <c r="E1246" s="145"/>
      <c r="F1246" s="145"/>
      <c r="G1246" s="141" t="str">
        <f t="shared" ca="1" si="75"/>
        <v>hi</v>
      </c>
      <c r="H1246" s="141">
        <f t="shared" si="76"/>
        <v>0</v>
      </c>
      <c r="I1246" s="141">
        <f t="shared" ca="1" si="77"/>
        <v>0</v>
      </c>
      <c r="J1246" s="141">
        <f t="shared" ca="1" si="78"/>
        <v>0</v>
      </c>
    </row>
    <row r="1247" spans="1:10">
      <c r="A1247" s="145"/>
      <c r="B1247" s="146"/>
      <c r="C1247" s="145"/>
      <c r="D1247" s="145"/>
      <c r="E1247" s="145"/>
      <c r="F1247" s="145"/>
      <c r="G1247" s="141" t="str">
        <f t="shared" ca="1" si="75"/>
        <v>hi</v>
      </c>
      <c r="H1247" s="141">
        <f t="shared" si="76"/>
        <v>0</v>
      </c>
      <c r="I1247" s="141">
        <f t="shared" ca="1" si="77"/>
        <v>0</v>
      </c>
      <c r="J1247" s="141">
        <f t="shared" ca="1" si="78"/>
        <v>0</v>
      </c>
    </row>
    <row r="1248" spans="1:10">
      <c r="A1248" s="145"/>
      <c r="B1248" s="146"/>
      <c r="C1248" s="145"/>
      <c r="D1248" s="145"/>
      <c r="E1248" s="145"/>
      <c r="F1248" s="145"/>
      <c r="G1248" s="141" t="str">
        <f t="shared" ca="1" si="75"/>
        <v>hi</v>
      </c>
      <c r="H1248" s="141">
        <f t="shared" si="76"/>
        <v>0</v>
      </c>
      <c r="I1248" s="141">
        <f t="shared" ca="1" si="77"/>
        <v>0</v>
      </c>
      <c r="J1248" s="141">
        <f t="shared" ca="1" si="78"/>
        <v>0</v>
      </c>
    </row>
    <row r="1249" spans="1:10">
      <c r="A1249" s="145"/>
      <c r="B1249" s="146"/>
      <c r="C1249" s="145"/>
      <c r="D1249" s="145"/>
      <c r="E1249" s="145"/>
      <c r="F1249" s="145"/>
      <c r="G1249" s="141" t="str">
        <f t="shared" ca="1" si="75"/>
        <v>hi</v>
      </c>
      <c r="H1249" s="141">
        <f t="shared" si="76"/>
        <v>0</v>
      </c>
      <c r="I1249" s="141">
        <f t="shared" ca="1" si="77"/>
        <v>0</v>
      </c>
      <c r="J1249" s="141">
        <f t="shared" ca="1" si="78"/>
        <v>0</v>
      </c>
    </row>
    <row r="1250" spans="1:10">
      <c r="A1250" s="145"/>
      <c r="B1250" s="146"/>
      <c r="C1250" s="145"/>
      <c r="D1250" s="145"/>
      <c r="E1250" s="145"/>
      <c r="F1250" s="145"/>
      <c r="G1250" s="141" t="str">
        <f t="shared" ca="1" si="75"/>
        <v>hi</v>
      </c>
      <c r="H1250" s="141">
        <f t="shared" si="76"/>
        <v>0</v>
      </c>
      <c r="I1250" s="141">
        <f t="shared" ca="1" si="77"/>
        <v>0</v>
      </c>
      <c r="J1250" s="141">
        <f t="shared" ca="1" si="78"/>
        <v>0</v>
      </c>
    </row>
    <row r="1251" spans="1:10">
      <c r="A1251" s="145"/>
      <c r="B1251" s="146"/>
      <c r="C1251" s="145"/>
      <c r="D1251" s="145"/>
      <c r="E1251" s="145"/>
      <c r="F1251" s="145"/>
      <c r="G1251" s="141" t="str">
        <f t="shared" ca="1" si="75"/>
        <v>hi</v>
      </c>
      <c r="H1251" s="141">
        <f t="shared" si="76"/>
        <v>0</v>
      </c>
      <c r="I1251" s="141">
        <f t="shared" ca="1" si="77"/>
        <v>0</v>
      </c>
      <c r="J1251" s="141">
        <f t="shared" ca="1" si="78"/>
        <v>0</v>
      </c>
    </row>
    <row r="1252" spans="1:10">
      <c r="A1252" s="145"/>
      <c r="B1252" s="146"/>
      <c r="C1252" s="145"/>
      <c r="D1252" s="145"/>
      <c r="E1252" s="145"/>
      <c r="F1252" s="145"/>
      <c r="G1252" s="141" t="str">
        <f t="shared" ca="1" si="75"/>
        <v>hi</v>
      </c>
      <c r="H1252" s="141">
        <f t="shared" si="76"/>
        <v>0</v>
      </c>
      <c r="I1252" s="141">
        <f t="shared" ca="1" si="77"/>
        <v>0</v>
      </c>
      <c r="J1252" s="141">
        <f t="shared" ca="1" si="78"/>
        <v>0</v>
      </c>
    </row>
    <row r="1253" spans="1:10">
      <c r="A1253" s="145"/>
      <c r="B1253" s="146"/>
      <c r="C1253" s="145"/>
      <c r="D1253" s="145"/>
      <c r="E1253" s="145"/>
      <c r="F1253" s="145"/>
      <c r="G1253" s="141" t="str">
        <f t="shared" ca="1" si="75"/>
        <v>hi</v>
      </c>
      <c r="H1253" s="141">
        <f t="shared" si="76"/>
        <v>0</v>
      </c>
      <c r="I1253" s="141">
        <f t="shared" ca="1" si="77"/>
        <v>0</v>
      </c>
      <c r="J1253" s="141">
        <f t="shared" ca="1" si="78"/>
        <v>0</v>
      </c>
    </row>
    <row r="1254" spans="1:10">
      <c r="A1254" s="145"/>
      <c r="B1254" s="146"/>
      <c r="C1254" s="145"/>
      <c r="D1254" s="145"/>
      <c r="E1254" s="145"/>
      <c r="F1254" s="145"/>
      <c r="G1254" s="141" t="str">
        <f t="shared" ca="1" si="75"/>
        <v>hi</v>
      </c>
      <c r="H1254" s="141">
        <f t="shared" si="76"/>
        <v>0</v>
      </c>
      <c r="I1254" s="141">
        <f t="shared" ca="1" si="77"/>
        <v>0</v>
      </c>
      <c r="J1254" s="141">
        <f t="shared" ca="1" si="78"/>
        <v>0</v>
      </c>
    </row>
    <row r="1255" spans="1:10">
      <c r="A1255" s="145"/>
      <c r="B1255" s="146"/>
      <c r="C1255" s="145"/>
      <c r="D1255" s="145"/>
      <c r="E1255" s="145"/>
      <c r="F1255" s="145"/>
      <c r="G1255" s="141" t="str">
        <f t="shared" ca="1" si="75"/>
        <v>hi</v>
      </c>
      <c r="H1255" s="141">
        <f t="shared" si="76"/>
        <v>0</v>
      </c>
      <c r="I1255" s="141">
        <f t="shared" ca="1" si="77"/>
        <v>0</v>
      </c>
      <c r="J1255" s="141">
        <f t="shared" ca="1" si="78"/>
        <v>0</v>
      </c>
    </row>
    <row r="1256" spans="1:10">
      <c r="A1256" s="145"/>
      <c r="B1256" s="146"/>
      <c r="C1256" s="145"/>
      <c r="D1256" s="145"/>
      <c r="E1256" s="145"/>
      <c r="F1256" s="145"/>
      <c r="G1256" s="141" t="str">
        <f t="shared" ca="1" si="75"/>
        <v>hi</v>
      </c>
      <c r="H1256" s="141">
        <f t="shared" si="76"/>
        <v>0</v>
      </c>
      <c r="I1256" s="141">
        <f t="shared" ca="1" si="77"/>
        <v>0</v>
      </c>
      <c r="J1256" s="141">
        <f t="shared" ca="1" si="78"/>
        <v>0</v>
      </c>
    </row>
    <row r="1257" spans="1:10">
      <c r="A1257" s="145"/>
      <c r="B1257" s="146"/>
      <c r="C1257" s="145"/>
      <c r="D1257" s="145"/>
      <c r="E1257" s="145"/>
      <c r="F1257" s="145"/>
      <c r="G1257" s="141" t="str">
        <f t="shared" ca="1" si="75"/>
        <v>hi</v>
      </c>
      <c r="H1257" s="141">
        <f t="shared" si="76"/>
        <v>0</v>
      </c>
      <c r="I1257" s="141">
        <f t="shared" ca="1" si="77"/>
        <v>0</v>
      </c>
      <c r="J1257" s="141">
        <f t="shared" ca="1" si="78"/>
        <v>0</v>
      </c>
    </row>
    <row r="1258" spans="1:10">
      <c r="A1258" s="145"/>
      <c r="B1258" s="146"/>
      <c r="C1258" s="145"/>
      <c r="D1258" s="145"/>
      <c r="E1258" s="145"/>
      <c r="F1258" s="145"/>
      <c r="G1258" s="141" t="str">
        <f t="shared" ca="1" si="75"/>
        <v>hi</v>
      </c>
      <c r="H1258" s="141">
        <f t="shared" si="76"/>
        <v>0</v>
      </c>
      <c r="I1258" s="141">
        <f t="shared" ca="1" si="77"/>
        <v>0</v>
      </c>
      <c r="J1258" s="141">
        <f t="shared" ca="1" si="78"/>
        <v>0</v>
      </c>
    </row>
    <row r="1259" spans="1:10">
      <c r="A1259" s="145"/>
      <c r="B1259" s="146"/>
      <c r="C1259" s="145"/>
      <c r="D1259" s="145"/>
      <c r="E1259" s="145"/>
      <c r="F1259" s="145"/>
      <c r="G1259" s="141" t="str">
        <f t="shared" ca="1" si="75"/>
        <v>hi</v>
      </c>
      <c r="H1259" s="141">
        <f t="shared" si="76"/>
        <v>0</v>
      </c>
      <c r="I1259" s="141">
        <f t="shared" ca="1" si="77"/>
        <v>0</v>
      </c>
      <c r="J1259" s="141">
        <f t="shared" ca="1" si="78"/>
        <v>0</v>
      </c>
    </row>
    <row r="1260" spans="1:10">
      <c r="A1260" s="145"/>
      <c r="B1260" s="146"/>
      <c r="C1260" s="145"/>
      <c r="D1260" s="145"/>
      <c r="E1260" s="145"/>
      <c r="F1260" s="145"/>
      <c r="G1260" s="141" t="str">
        <f t="shared" ca="1" si="75"/>
        <v>hi</v>
      </c>
      <c r="H1260" s="141">
        <f t="shared" si="76"/>
        <v>0</v>
      </c>
      <c r="I1260" s="141">
        <f t="shared" ca="1" si="77"/>
        <v>0</v>
      </c>
      <c r="J1260" s="141">
        <f t="shared" ca="1" si="78"/>
        <v>0</v>
      </c>
    </row>
    <row r="1261" spans="1:10">
      <c r="A1261" s="145"/>
      <c r="B1261" s="146"/>
      <c r="C1261" s="145"/>
      <c r="D1261" s="145"/>
      <c r="E1261" s="145"/>
      <c r="F1261" s="145"/>
      <c r="G1261" s="141" t="str">
        <f t="shared" ca="1" si="75"/>
        <v>hi</v>
      </c>
      <c r="H1261" s="141">
        <f t="shared" si="76"/>
        <v>0</v>
      </c>
      <c r="I1261" s="141">
        <f t="shared" ca="1" si="77"/>
        <v>0</v>
      </c>
      <c r="J1261" s="141">
        <f t="shared" ca="1" si="78"/>
        <v>0</v>
      </c>
    </row>
    <row r="1262" spans="1:10">
      <c r="A1262" s="145"/>
      <c r="B1262" s="146"/>
      <c r="C1262" s="145"/>
      <c r="D1262" s="145"/>
      <c r="E1262" s="145"/>
      <c r="F1262" s="145"/>
      <c r="G1262" s="141" t="str">
        <f t="shared" ca="1" si="75"/>
        <v>hi</v>
      </c>
      <c r="H1262" s="141">
        <f t="shared" si="76"/>
        <v>0</v>
      </c>
      <c r="I1262" s="141">
        <f t="shared" ca="1" si="77"/>
        <v>0</v>
      </c>
      <c r="J1262" s="141">
        <f t="shared" ca="1" si="78"/>
        <v>0</v>
      </c>
    </row>
    <row r="1263" spans="1:10">
      <c r="A1263" s="145"/>
      <c r="B1263" s="146"/>
      <c r="C1263" s="145"/>
      <c r="D1263" s="145"/>
      <c r="E1263" s="145"/>
      <c r="F1263" s="145"/>
      <c r="G1263" s="141" t="str">
        <f t="shared" ca="1" si="75"/>
        <v>hi</v>
      </c>
      <c r="H1263" s="141">
        <f t="shared" si="76"/>
        <v>0</v>
      </c>
      <c r="I1263" s="141">
        <f t="shared" ca="1" si="77"/>
        <v>0</v>
      </c>
      <c r="J1263" s="141">
        <f t="shared" ca="1" si="78"/>
        <v>0</v>
      </c>
    </row>
    <row r="1264" spans="1:10">
      <c r="A1264" s="145"/>
      <c r="B1264" s="146"/>
      <c r="C1264" s="145"/>
      <c r="D1264" s="145"/>
      <c r="E1264" s="145"/>
      <c r="F1264" s="145"/>
      <c r="G1264" s="141" t="str">
        <f t="shared" ca="1" si="75"/>
        <v>hi</v>
      </c>
      <c r="H1264" s="141">
        <f t="shared" si="76"/>
        <v>0</v>
      </c>
      <c r="I1264" s="141">
        <f t="shared" ca="1" si="77"/>
        <v>0</v>
      </c>
      <c r="J1264" s="141">
        <f t="shared" ca="1" si="78"/>
        <v>0</v>
      </c>
    </row>
    <row r="1265" spans="1:10">
      <c r="A1265" s="145"/>
      <c r="B1265" s="146"/>
      <c r="C1265" s="145"/>
      <c r="D1265" s="145"/>
      <c r="E1265" s="145"/>
      <c r="F1265" s="145"/>
      <c r="G1265" s="141" t="str">
        <f t="shared" ca="1" si="75"/>
        <v>hi</v>
      </c>
      <c r="H1265" s="141">
        <f t="shared" si="76"/>
        <v>0</v>
      </c>
      <c r="I1265" s="141">
        <f t="shared" ca="1" si="77"/>
        <v>0</v>
      </c>
      <c r="J1265" s="141">
        <f t="shared" ca="1" si="78"/>
        <v>0</v>
      </c>
    </row>
    <row r="1266" spans="1:10">
      <c r="A1266" s="145"/>
      <c r="B1266" s="146"/>
      <c r="C1266" s="145"/>
      <c r="D1266" s="145"/>
      <c r="E1266" s="145"/>
      <c r="F1266" s="145"/>
      <c r="G1266" s="141" t="str">
        <f t="shared" ca="1" si="75"/>
        <v>hi</v>
      </c>
      <c r="H1266" s="141">
        <f t="shared" si="76"/>
        <v>0</v>
      </c>
      <c r="I1266" s="141">
        <f t="shared" ca="1" si="77"/>
        <v>0</v>
      </c>
      <c r="J1266" s="141">
        <f t="shared" ca="1" si="78"/>
        <v>0</v>
      </c>
    </row>
    <row r="1267" spans="1:10">
      <c r="A1267" s="145"/>
      <c r="B1267" s="146"/>
      <c r="C1267" s="145"/>
      <c r="D1267" s="145"/>
      <c r="E1267" s="145"/>
      <c r="F1267" s="145"/>
      <c r="G1267" s="141" t="str">
        <f t="shared" ca="1" si="75"/>
        <v>hi</v>
      </c>
      <c r="H1267" s="141">
        <f t="shared" si="76"/>
        <v>0</v>
      </c>
      <c r="I1267" s="141">
        <f t="shared" ca="1" si="77"/>
        <v>0</v>
      </c>
      <c r="J1267" s="141">
        <f t="shared" ca="1" si="78"/>
        <v>0</v>
      </c>
    </row>
    <row r="1268" spans="1:10">
      <c r="A1268" s="145"/>
      <c r="B1268" s="146"/>
      <c r="C1268" s="145"/>
      <c r="D1268" s="145"/>
      <c r="E1268" s="145"/>
      <c r="F1268" s="145"/>
      <c r="G1268" s="141" t="str">
        <f t="shared" ca="1" si="75"/>
        <v>hi</v>
      </c>
      <c r="H1268" s="141">
        <f t="shared" si="76"/>
        <v>0</v>
      </c>
      <c r="I1268" s="141">
        <f t="shared" ca="1" si="77"/>
        <v>0</v>
      </c>
      <c r="J1268" s="141">
        <f t="shared" ca="1" si="78"/>
        <v>0</v>
      </c>
    </row>
    <row r="1269" spans="1:10">
      <c r="A1269" s="145"/>
      <c r="B1269" s="146"/>
      <c r="C1269" s="145"/>
      <c r="D1269" s="145"/>
      <c r="E1269" s="145"/>
      <c r="F1269" s="145"/>
      <c r="G1269" s="141" t="str">
        <f t="shared" ca="1" si="75"/>
        <v>hi</v>
      </c>
      <c r="H1269" s="141">
        <f t="shared" si="76"/>
        <v>0</v>
      </c>
      <c r="I1269" s="141">
        <f t="shared" ca="1" si="77"/>
        <v>0</v>
      </c>
      <c r="J1269" s="141">
        <f t="shared" ca="1" si="78"/>
        <v>0</v>
      </c>
    </row>
    <row r="1270" spans="1:10">
      <c r="A1270" s="145"/>
      <c r="B1270" s="146"/>
      <c r="C1270" s="145"/>
      <c r="D1270" s="145"/>
      <c r="E1270" s="145"/>
      <c r="F1270" s="145"/>
      <c r="G1270" s="141" t="str">
        <f t="shared" ca="1" si="75"/>
        <v>hi</v>
      </c>
      <c r="H1270" s="141">
        <f t="shared" si="76"/>
        <v>0</v>
      </c>
      <c r="I1270" s="141">
        <f t="shared" ca="1" si="77"/>
        <v>0</v>
      </c>
      <c r="J1270" s="141">
        <f t="shared" ca="1" si="78"/>
        <v>0</v>
      </c>
    </row>
    <row r="1271" spans="1:10">
      <c r="A1271" s="145"/>
      <c r="B1271" s="146"/>
      <c r="C1271" s="145"/>
      <c r="D1271" s="145"/>
      <c r="E1271" s="145"/>
      <c r="F1271" s="145"/>
      <c r="G1271" s="141" t="str">
        <f t="shared" ca="1" si="75"/>
        <v>hi</v>
      </c>
      <c r="H1271" s="141">
        <f t="shared" si="76"/>
        <v>0</v>
      </c>
      <c r="I1271" s="141">
        <f t="shared" ca="1" si="77"/>
        <v>0</v>
      </c>
      <c r="J1271" s="141">
        <f t="shared" ca="1" si="78"/>
        <v>0</v>
      </c>
    </row>
    <row r="1272" spans="1:10">
      <c r="A1272" s="145"/>
      <c r="B1272" s="146"/>
      <c r="C1272" s="145"/>
      <c r="D1272" s="145"/>
      <c r="E1272" s="145"/>
      <c r="F1272" s="145"/>
      <c r="G1272" s="141" t="str">
        <f t="shared" ca="1" si="75"/>
        <v>hi</v>
      </c>
      <c r="H1272" s="141">
        <f t="shared" si="76"/>
        <v>0</v>
      </c>
      <c r="I1272" s="141">
        <f t="shared" ca="1" si="77"/>
        <v>0</v>
      </c>
      <c r="J1272" s="141">
        <f t="shared" ca="1" si="78"/>
        <v>0</v>
      </c>
    </row>
    <row r="1273" spans="1:10">
      <c r="A1273" s="145"/>
      <c r="B1273" s="146"/>
      <c r="C1273" s="145"/>
      <c r="D1273" s="145"/>
      <c r="E1273" s="145"/>
      <c r="F1273" s="145"/>
      <c r="G1273" s="141" t="str">
        <f t="shared" ca="1" si="75"/>
        <v>hi</v>
      </c>
      <c r="H1273" s="141">
        <f t="shared" si="76"/>
        <v>0</v>
      </c>
      <c r="I1273" s="141">
        <f t="shared" ca="1" si="77"/>
        <v>0</v>
      </c>
      <c r="J1273" s="141">
        <f t="shared" ca="1" si="78"/>
        <v>0</v>
      </c>
    </row>
    <row r="1274" spans="1:10">
      <c r="A1274" s="145"/>
      <c r="B1274" s="146"/>
      <c r="C1274" s="145"/>
      <c r="D1274" s="145"/>
      <c r="E1274" s="145"/>
      <c r="F1274" s="145"/>
      <c r="G1274" s="141" t="str">
        <f t="shared" ca="1" si="75"/>
        <v>hi</v>
      </c>
      <c r="H1274" s="141">
        <f t="shared" si="76"/>
        <v>0</v>
      </c>
      <c r="I1274" s="141">
        <f t="shared" ca="1" si="77"/>
        <v>0</v>
      </c>
      <c r="J1274" s="141">
        <f t="shared" ca="1" si="78"/>
        <v>0</v>
      </c>
    </row>
    <row r="1275" spans="1:10">
      <c r="A1275" s="145"/>
      <c r="B1275" s="146"/>
      <c r="C1275" s="145"/>
      <c r="D1275" s="145"/>
      <c r="E1275" s="145"/>
      <c r="F1275" s="145"/>
      <c r="G1275" s="141" t="str">
        <f t="shared" ca="1" si="75"/>
        <v>hi</v>
      </c>
      <c r="H1275" s="141">
        <f t="shared" si="76"/>
        <v>0</v>
      </c>
      <c r="I1275" s="141">
        <f t="shared" ca="1" si="77"/>
        <v>0</v>
      </c>
      <c r="J1275" s="141">
        <f t="shared" ca="1" si="78"/>
        <v>0</v>
      </c>
    </row>
    <row r="1276" spans="1:10">
      <c r="A1276" s="145"/>
      <c r="B1276" s="146"/>
      <c r="C1276" s="145"/>
      <c r="D1276" s="145"/>
      <c r="E1276" s="145"/>
      <c r="F1276" s="145"/>
      <c r="G1276" s="141" t="str">
        <f t="shared" ca="1" si="75"/>
        <v>hi</v>
      </c>
      <c r="H1276" s="141">
        <f t="shared" si="76"/>
        <v>0</v>
      </c>
      <c r="I1276" s="141">
        <f t="shared" ca="1" si="77"/>
        <v>0</v>
      </c>
      <c r="J1276" s="141">
        <f t="shared" ca="1" si="78"/>
        <v>0</v>
      </c>
    </row>
    <row r="1277" spans="1:10">
      <c r="A1277" s="145"/>
      <c r="B1277" s="146"/>
      <c r="C1277" s="145"/>
      <c r="D1277" s="145"/>
      <c r="E1277" s="145"/>
      <c r="F1277" s="145"/>
      <c r="G1277" s="141" t="str">
        <f t="shared" ca="1" si="75"/>
        <v>hi</v>
      </c>
      <c r="H1277" s="141">
        <f t="shared" si="76"/>
        <v>0</v>
      </c>
      <c r="I1277" s="141">
        <f t="shared" ca="1" si="77"/>
        <v>0</v>
      </c>
      <c r="J1277" s="141">
        <f t="shared" ca="1" si="78"/>
        <v>0</v>
      </c>
    </row>
    <row r="1278" spans="1:10">
      <c r="A1278" s="145"/>
      <c r="B1278" s="146"/>
      <c r="C1278" s="145"/>
      <c r="D1278" s="145"/>
      <c r="E1278" s="145"/>
      <c r="F1278" s="145"/>
      <c r="G1278" s="141" t="str">
        <f t="shared" ca="1" si="75"/>
        <v>hi</v>
      </c>
      <c r="H1278" s="141">
        <f t="shared" si="76"/>
        <v>0</v>
      </c>
      <c r="I1278" s="141">
        <f t="shared" ca="1" si="77"/>
        <v>0</v>
      </c>
      <c r="J1278" s="141">
        <f t="shared" ca="1" si="78"/>
        <v>0</v>
      </c>
    </row>
    <row r="1279" spans="1:10">
      <c r="A1279" s="145"/>
      <c r="B1279" s="146"/>
      <c r="C1279" s="145"/>
      <c r="D1279" s="145"/>
      <c r="E1279" s="145"/>
      <c r="F1279" s="145"/>
      <c r="G1279" s="141" t="str">
        <f t="shared" ca="1" si="75"/>
        <v>hi</v>
      </c>
      <c r="H1279" s="141">
        <f t="shared" si="76"/>
        <v>0</v>
      </c>
      <c r="I1279" s="141">
        <f t="shared" ca="1" si="77"/>
        <v>0</v>
      </c>
      <c r="J1279" s="141">
        <f t="shared" ca="1" si="78"/>
        <v>0</v>
      </c>
    </row>
    <row r="1280" spans="1:10">
      <c r="A1280" s="145"/>
      <c r="B1280" s="146"/>
      <c r="C1280" s="145"/>
      <c r="D1280" s="145"/>
      <c r="E1280" s="145"/>
      <c r="F1280" s="145"/>
      <c r="G1280" s="141" t="str">
        <f t="shared" ca="1" si="75"/>
        <v>hi</v>
      </c>
      <c r="H1280" s="141">
        <f t="shared" si="76"/>
        <v>0</v>
      </c>
      <c r="I1280" s="141">
        <f t="shared" ca="1" si="77"/>
        <v>0</v>
      </c>
      <c r="J1280" s="141">
        <f t="shared" ca="1" si="78"/>
        <v>0</v>
      </c>
    </row>
    <row r="1281" spans="1:10">
      <c r="A1281" s="145"/>
      <c r="B1281" s="146"/>
      <c r="C1281" s="145"/>
      <c r="D1281" s="145"/>
      <c r="E1281" s="145"/>
      <c r="F1281" s="145"/>
      <c r="G1281" s="141" t="str">
        <f t="shared" ca="1" si="75"/>
        <v>hi</v>
      </c>
      <c r="H1281" s="141">
        <f t="shared" si="76"/>
        <v>0</v>
      </c>
      <c r="I1281" s="141">
        <f t="shared" ca="1" si="77"/>
        <v>0</v>
      </c>
      <c r="J1281" s="141">
        <f t="shared" ca="1" si="78"/>
        <v>0</v>
      </c>
    </row>
    <row r="1282" spans="1:10">
      <c r="A1282" s="145"/>
      <c r="B1282" s="146"/>
      <c r="C1282" s="145"/>
      <c r="D1282" s="145"/>
      <c r="E1282" s="145"/>
      <c r="F1282" s="145"/>
      <c r="G1282" s="141" t="str">
        <f t="shared" ca="1" si="75"/>
        <v>hi</v>
      </c>
      <c r="H1282" s="141">
        <f t="shared" si="76"/>
        <v>0</v>
      </c>
      <c r="I1282" s="141">
        <f t="shared" ca="1" si="77"/>
        <v>0</v>
      </c>
      <c r="J1282" s="141">
        <f t="shared" ca="1" si="78"/>
        <v>0</v>
      </c>
    </row>
    <row r="1283" spans="1:10">
      <c r="A1283" s="145"/>
      <c r="B1283" s="146"/>
      <c r="C1283" s="145"/>
      <c r="D1283" s="145"/>
      <c r="E1283" s="145"/>
      <c r="F1283" s="145"/>
      <c r="G1283" s="141" t="str">
        <f t="shared" ca="1" si="75"/>
        <v>hi</v>
      </c>
      <c r="H1283" s="141">
        <f t="shared" si="76"/>
        <v>0</v>
      </c>
      <c r="I1283" s="141">
        <f t="shared" ca="1" si="77"/>
        <v>0</v>
      </c>
      <c r="J1283" s="141">
        <f t="shared" ca="1" si="78"/>
        <v>0</v>
      </c>
    </row>
    <row r="1284" spans="1:10">
      <c r="A1284" s="145"/>
      <c r="B1284" s="146"/>
      <c r="C1284" s="145"/>
      <c r="D1284" s="145"/>
      <c r="E1284" s="145"/>
      <c r="F1284" s="145"/>
      <c r="G1284" s="141" t="str">
        <f t="shared" ca="1" si="75"/>
        <v>hi</v>
      </c>
      <c r="H1284" s="141">
        <f t="shared" si="76"/>
        <v>0</v>
      </c>
      <c r="I1284" s="141">
        <f t="shared" ca="1" si="77"/>
        <v>0</v>
      </c>
      <c r="J1284" s="141">
        <f t="shared" ca="1" si="78"/>
        <v>0</v>
      </c>
    </row>
    <row r="1285" spans="1:10">
      <c r="A1285" s="145"/>
      <c r="B1285" s="146"/>
      <c r="C1285" s="145"/>
      <c r="D1285" s="145"/>
      <c r="E1285" s="145"/>
      <c r="F1285" s="145"/>
      <c r="G1285" s="141" t="str">
        <f t="shared" ca="1" si="75"/>
        <v>hi</v>
      </c>
      <c r="H1285" s="141">
        <f t="shared" si="76"/>
        <v>0</v>
      </c>
      <c r="I1285" s="141">
        <f t="shared" ca="1" si="77"/>
        <v>0</v>
      </c>
      <c r="J1285" s="141">
        <f t="shared" ca="1" si="78"/>
        <v>0</v>
      </c>
    </row>
    <row r="1286" spans="1:10">
      <c r="A1286" s="145"/>
      <c r="B1286" s="146"/>
      <c r="C1286" s="145"/>
      <c r="D1286" s="145"/>
      <c r="E1286" s="145"/>
      <c r="F1286" s="145"/>
      <c r="G1286" s="141" t="str">
        <f t="shared" ca="1" si="75"/>
        <v>hi</v>
      </c>
      <c r="H1286" s="141">
        <f t="shared" si="76"/>
        <v>0</v>
      </c>
      <c r="I1286" s="141">
        <f t="shared" ca="1" si="77"/>
        <v>0</v>
      </c>
      <c r="J1286" s="141">
        <f t="shared" ca="1" si="78"/>
        <v>0</v>
      </c>
    </row>
    <row r="1287" spans="1:10">
      <c r="A1287" s="145"/>
      <c r="B1287" s="146"/>
      <c r="C1287" s="145"/>
      <c r="D1287" s="145"/>
      <c r="E1287" s="145"/>
      <c r="F1287" s="145"/>
      <c r="G1287" s="141" t="str">
        <f t="shared" ca="1" si="75"/>
        <v>hi</v>
      </c>
      <c r="H1287" s="141">
        <f t="shared" si="76"/>
        <v>0</v>
      </c>
      <c r="I1287" s="141">
        <f t="shared" ca="1" si="77"/>
        <v>0</v>
      </c>
      <c r="J1287" s="141">
        <f t="shared" ca="1" si="78"/>
        <v>0</v>
      </c>
    </row>
    <row r="1288" spans="1:10">
      <c r="A1288" s="145"/>
      <c r="B1288" s="146"/>
      <c r="C1288" s="145"/>
      <c r="D1288" s="145"/>
      <c r="E1288" s="145"/>
      <c r="F1288" s="145"/>
      <c r="G1288" s="141" t="str">
        <f t="shared" ca="1" si="75"/>
        <v>hi</v>
      </c>
      <c r="H1288" s="141">
        <f t="shared" si="76"/>
        <v>0</v>
      </c>
      <c r="I1288" s="141">
        <f t="shared" ca="1" si="77"/>
        <v>0</v>
      </c>
      <c r="J1288" s="141">
        <f t="shared" ca="1" si="78"/>
        <v>0</v>
      </c>
    </row>
    <row r="1289" spans="1:10">
      <c r="A1289" s="145"/>
      <c r="B1289" s="146"/>
      <c r="C1289" s="145"/>
      <c r="D1289" s="145"/>
      <c r="E1289" s="145"/>
      <c r="F1289" s="145"/>
      <c r="G1289" s="141" t="str">
        <f t="shared" ca="1" si="75"/>
        <v>hi</v>
      </c>
      <c r="H1289" s="141">
        <f t="shared" si="76"/>
        <v>0</v>
      </c>
      <c r="I1289" s="141">
        <f t="shared" ca="1" si="77"/>
        <v>0</v>
      </c>
      <c r="J1289" s="141">
        <f t="shared" ca="1" si="78"/>
        <v>0</v>
      </c>
    </row>
    <row r="1290" spans="1:10">
      <c r="A1290" s="145"/>
      <c r="B1290" s="146"/>
      <c r="C1290" s="145"/>
      <c r="D1290" s="145"/>
      <c r="E1290" s="145"/>
      <c r="F1290" s="145"/>
      <c r="G1290" s="141" t="str">
        <f t="shared" ca="1" si="75"/>
        <v>hi</v>
      </c>
      <c r="H1290" s="141">
        <f t="shared" si="76"/>
        <v>0</v>
      </c>
      <c r="I1290" s="141">
        <f t="shared" ca="1" si="77"/>
        <v>0</v>
      </c>
      <c r="J1290" s="141">
        <f t="shared" ca="1" si="78"/>
        <v>0</v>
      </c>
    </row>
    <row r="1291" spans="1:10">
      <c r="A1291" s="145"/>
      <c r="B1291" s="146"/>
      <c r="C1291" s="145"/>
      <c r="D1291" s="145"/>
      <c r="E1291" s="145"/>
      <c r="F1291" s="145"/>
      <c r="G1291" s="141" t="str">
        <f t="shared" ca="1" si="75"/>
        <v>hi</v>
      </c>
      <c r="H1291" s="141">
        <f t="shared" si="76"/>
        <v>0</v>
      </c>
      <c r="I1291" s="141">
        <f t="shared" ca="1" si="77"/>
        <v>0</v>
      </c>
      <c r="J1291" s="141">
        <f t="shared" ca="1" si="78"/>
        <v>0</v>
      </c>
    </row>
    <row r="1292" spans="1:10">
      <c r="A1292" s="145"/>
      <c r="B1292" s="146"/>
      <c r="C1292" s="145"/>
      <c r="D1292" s="145"/>
      <c r="E1292" s="145"/>
      <c r="F1292" s="145"/>
      <c r="G1292" s="141" t="str">
        <f t="shared" ca="1" si="75"/>
        <v>hi</v>
      </c>
      <c r="H1292" s="141">
        <f t="shared" si="76"/>
        <v>0</v>
      </c>
      <c r="I1292" s="141">
        <f t="shared" ca="1" si="77"/>
        <v>0</v>
      </c>
      <c r="J1292" s="141">
        <f t="shared" ca="1" si="78"/>
        <v>0</v>
      </c>
    </row>
    <row r="1293" spans="1:10">
      <c r="A1293" s="145"/>
      <c r="B1293" s="146"/>
      <c r="C1293" s="145"/>
      <c r="D1293" s="145"/>
      <c r="E1293" s="145"/>
      <c r="F1293" s="145"/>
      <c r="G1293" s="141" t="str">
        <f t="shared" ca="1" si="75"/>
        <v>hi</v>
      </c>
      <c r="H1293" s="141">
        <f t="shared" si="76"/>
        <v>0</v>
      </c>
      <c r="I1293" s="141">
        <f t="shared" ca="1" si="77"/>
        <v>0</v>
      </c>
      <c r="J1293" s="141">
        <f t="shared" ca="1" si="78"/>
        <v>0</v>
      </c>
    </row>
    <row r="1294" spans="1:10">
      <c r="A1294" s="145"/>
      <c r="B1294" s="146"/>
      <c r="C1294" s="145"/>
      <c r="D1294" s="145"/>
      <c r="E1294" s="145"/>
      <c r="F1294" s="145"/>
      <c r="G1294" s="141" t="str">
        <f t="shared" ref="G1294:G1357" ca="1" si="79">IF(F1294&gt;C1294,  IF($B$8=0,"lo",IF(RAND()&gt;$B$9,"lo","hi")),   IF($B$8=0,"hi",IF(RAND()&lt;=$B$9,"lo","hi"))   )</f>
        <v>hi</v>
      </c>
      <c r="H1294" s="141">
        <f t="shared" ref="H1294:H1357" si="80">C1294</f>
        <v>0</v>
      </c>
      <c r="I1294" s="141">
        <f t="shared" ref="I1294:I1357" ca="1" si="81">IF(G1294="hi",D1294,E1294)</f>
        <v>0</v>
      </c>
      <c r="J1294" s="141">
        <f t="shared" ref="J1294:J1357" ca="1" si="82">IF(G1294="hi",E1294,D1294)</f>
        <v>0</v>
      </c>
    </row>
    <row r="1295" spans="1:10">
      <c r="A1295" s="145"/>
      <c r="B1295" s="146"/>
      <c r="C1295" s="145"/>
      <c r="D1295" s="145"/>
      <c r="E1295" s="145"/>
      <c r="F1295" s="145"/>
      <c r="G1295" s="141" t="str">
        <f t="shared" ca="1" si="79"/>
        <v>hi</v>
      </c>
      <c r="H1295" s="141">
        <f t="shared" si="80"/>
        <v>0</v>
      </c>
      <c r="I1295" s="141">
        <f t="shared" ca="1" si="81"/>
        <v>0</v>
      </c>
      <c r="J1295" s="141">
        <f t="shared" ca="1" si="82"/>
        <v>0</v>
      </c>
    </row>
    <row r="1296" spans="1:10">
      <c r="A1296" s="145"/>
      <c r="B1296" s="146"/>
      <c r="C1296" s="145"/>
      <c r="D1296" s="145"/>
      <c r="E1296" s="145"/>
      <c r="F1296" s="145"/>
      <c r="G1296" s="141" t="str">
        <f t="shared" ca="1" si="79"/>
        <v>hi</v>
      </c>
      <c r="H1296" s="141">
        <f t="shared" si="80"/>
        <v>0</v>
      </c>
      <c r="I1296" s="141">
        <f t="shared" ca="1" si="81"/>
        <v>0</v>
      </c>
      <c r="J1296" s="141">
        <f t="shared" ca="1" si="82"/>
        <v>0</v>
      </c>
    </row>
    <row r="1297" spans="1:10">
      <c r="A1297" s="145"/>
      <c r="B1297" s="146"/>
      <c r="C1297" s="145"/>
      <c r="D1297" s="145"/>
      <c r="E1297" s="145"/>
      <c r="F1297" s="145"/>
      <c r="G1297" s="141" t="str">
        <f t="shared" ca="1" si="79"/>
        <v>hi</v>
      </c>
      <c r="H1297" s="141">
        <f t="shared" si="80"/>
        <v>0</v>
      </c>
      <c r="I1297" s="141">
        <f t="shared" ca="1" si="81"/>
        <v>0</v>
      </c>
      <c r="J1297" s="141">
        <f t="shared" ca="1" si="82"/>
        <v>0</v>
      </c>
    </row>
    <row r="1298" spans="1:10">
      <c r="A1298" s="145"/>
      <c r="B1298" s="146"/>
      <c r="C1298" s="145"/>
      <c r="D1298" s="145"/>
      <c r="E1298" s="145"/>
      <c r="F1298" s="145"/>
      <c r="G1298" s="141" t="str">
        <f t="shared" ca="1" si="79"/>
        <v>hi</v>
      </c>
      <c r="H1298" s="141">
        <f t="shared" si="80"/>
        <v>0</v>
      </c>
      <c r="I1298" s="141">
        <f t="shared" ca="1" si="81"/>
        <v>0</v>
      </c>
      <c r="J1298" s="141">
        <f t="shared" ca="1" si="82"/>
        <v>0</v>
      </c>
    </row>
    <row r="1299" spans="1:10">
      <c r="A1299" s="145"/>
      <c r="B1299" s="146"/>
      <c r="C1299" s="145"/>
      <c r="D1299" s="145"/>
      <c r="E1299" s="145"/>
      <c r="F1299" s="145"/>
      <c r="G1299" s="141" t="str">
        <f t="shared" ca="1" si="79"/>
        <v>hi</v>
      </c>
      <c r="H1299" s="141">
        <f t="shared" si="80"/>
        <v>0</v>
      </c>
      <c r="I1299" s="141">
        <f t="shared" ca="1" si="81"/>
        <v>0</v>
      </c>
      <c r="J1299" s="141">
        <f t="shared" ca="1" si="82"/>
        <v>0</v>
      </c>
    </row>
    <row r="1300" spans="1:10">
      <c r="A1300" s="145"/>
      <c r="B1300" s="146"/>
      <c r="C1300" s="145"/>
      <c r="D1300" s="145"/>
      <c r="E1300" s="145"/>
      <c r="F1300" s="145"/>
      <c r="G1300" s="141" t="str">
        <f t="shared" ca="1" si="79"/>
        <v>hi</v>
      </c>
      <c r="H1300" s="141">
        <f t="shared" si="80"/>
        <v>0</v>
      </c>
      <c r="I1300" s="141">
        <f t="shared" ca="1" si="81"/>
        <v>0</v>
      </c>
      <c r="J1300" s="141">
        <f t="shared" ca="1" si="82"/>
        <v>0</v>
      </c>
    </row>
    <row r="1301" spans="1:10">
      <c r="A1301" s="145"/>
      <c r="B1301" s="146"/>
      <c r="C1301" s="145"/>
      <c r="D1301" s="145"/>
      <c r="E1301" s="145"/>
      <c r="F1301" s="145"/>
      <c r="G1301" s="141" t="str">
        <f t="shared" ca="1" si="79"/>
        <v>hi</v>
      </c>
      <c r="H1301" s="141">
        <f t="shared" si="80"/>
        <v>0</v>
      </c>
      <c r="I1301" s="141">
        <f t="shared" ca="1" si="81"/>
        <v>0</v>
      </c>
      <c r="J1301" s="141">
        <f t="shared" ca="1" si="82"/>
        <v>0</v>
      </c>
    </row>
    <row r="1302" spans="1:10">
      <c r="A1302" s="145"/>
      <c r="B1302" s="146"/>
      <c r="C1302" s="145"/>
      <c r="D1302" s="145"/>
      <c r="E1302" s="145"/>
      <c r="F1302" s="145"/>
      <c r="G1302" s="141" t="str">
        <f t="shared" ca="1" si="79"/>
        <v>hi</v>
      </c>
      <c r="H1302" s="141">
        <f t="shared" si="80"/>
        <v>0</v>
      </c>
      <c r="I1302" s="141">
        <f t="shared" ca="1" si="81"/>
        <v>0</v>
      </c>
      <c r="J1302" s="141">
        <f t="shared" ca="1" si="82"/>
        <v>0</v>
      </c>
    </row>
    <row r="1303" spans="1:10">
      <c r="A1303" s="145"/>
      <c r="B1303" s="146"/>
      <c r="C1303" s="145"/>
      <c r="D1303" s="145"/>
      <c r="E1303" s="145"/>
      <c r="F1303" s="145"/>
      <c r="G1303" s="141" t="str">
        <f t="shared" ca="1" si="79"/>
        <v>hi</v>
      </c>
      <c r="H1303" s="141">
        <f t="shared" si="80"/>
        <v>0</v>
      </c>
      <c r="I1303" s="141">
        <f t="shared" ca="1" si="81"/>
        <v>0</v>
      </c>
      <c r="J1303" s="141">
        <f t="shared" ca="1" si="82"/>
        <v>0</v>
      </c>
    </row>
    <row r="1304" spans="1:10">
      <c r="A1304" s="145"/>
      <c r="B1304" s="146"/>
      <c r="C1304" s="145"/>
      <c r="D1304" s="145"/>
      <c r="E1304" s="145"/>
      <c r="F1304" s="145"/>
      <c r="G1304" s="141" t="str">
        <f t="shared" ca="1" si="79"/>
        <v>hi</v>
      </c>
      <c r="H1304" s="141">
        <f t="shared" si="80"/>
        <v>0</v>
      </c>
      <c r="I1304" s="141">
        <f t="shared" ca="1" si="81"/>
        <v>0</v>
      </c>
      <c r="J1304" s="141">
        <f t="shared" ca="1" si="82"/>
        <v>0</v>
      </c>
    </row>
    <row r="1305" spans="1:10">
      <c r="A1305" s="145"/>
      <c r="B1305" s="146"/>
      <c r="C1305" s="145"/>
      <c r="D1305" s="145"/>
      <c r="E1305" s="145"/>
      <c r="F1305" s="145"/>
      <c r="G1305" s="141" t="str">
        <f t="shared" ca="1" si="79"/>
        <v>hi</v>
      </c>
      <c r="H1305" s="141">
        <f t="shared" si="80"/>
        <v>0</v>
      </c>
      <c r="I1305" s="141">
        <f t="shared" ca="1" si="81"/>
        <v>0</v>
      </c>
      <c r="J1305" s="141">
        <f t="shared" ca="1" si="82"/>
        <v>0</v>
      </c>
    </row>
    <row r="1306" spans="1:10">
      <c r="A1306" s="145"/>
      <c r="B1306" s="146"/>
      <c r="C1306" s="145"/>
      <c r="D1306" s="145"/>
      <c r="E1306" s="145"/>
      <c r="F1306" s="145"/>
      <c r="G1306" s="141" t="str">
        <f t="shared" ca="1" si="79"/>
        <v>hi</v>
      </c>
      <c r="H1306" s="141">
        <f t="shared" si="80"/>
        <v>0</v>
      </c>
      <c r="I1306" s="141">
        <f t="shared" ca="1" si="81"/>
        <v>0</v>
      </c>
      <c r="J1306" s="141">
        <f t="shared" ca="1" si="82"/>
        <v>0</v>
      </c>
    </row>
    <row r="1307" spans="1:10">
      <c r="A1307" s="145"/>
      <c r="B1307" s="146"/>
      <c r="C1307" s="145"/>
      <c r="D1307" s="145"/>
      <c r="E1307" s="145"/>
      <c r="F1307" s="145"/>
      <c r="G1307" s="141" t="str">
        <f t="shared" ca="1" si="79"/>
        <v>hi</v>
      </c>
      <c r="H1307" s="141">
        <f t="shared" si="80"/>
        <v>0</v>
      </c>
      <c r="I1307" s="141">
        <f t="shared" ca="1" si="81"/>
        <v>0</v>
      </c>
      <c r="J1307" s="141">
        <f t="shared" ca="1" si="82"/>
        <v>0</v>
      </c>
    </row>
    <row r="1308" spans="1:10">
      <c r="A1308" s="145"/>
      <c r="B1308" s="146"/>
      <c r="C1308" s="145"/>
      <c r="D1308" s="145"/>
      <c r="E1308" s="145"/>
      <c r="F1308" s="145"/>
      <c r="G1308" s="141" t="str">
        <f t="shared" ca="1" si="79"/>
        <v>hi</v>
      </c>
      <c r="H1308" s="141">
        <f t="shared" si="80"/>
        <v>0</v>
      </c>
      <c r="I1308" s="141">
        <f t="shared" ca="1" si="81"/>
        <v>0</v>
      </c>
      <c r="J1308" s="141">
        <f t="shared" ca="1" si="82"/>
        <v>0</v>
      </c>
    </row>
    <row r="1309" spans="1:10">
      <c r="A1309" s="145"/>
      <c r="B1309" s="146"/>
      <c r="C1309" s="145"/>
      <c r="D1309" s="145"/>
      <c r="E1309" s="145"/>
      <c r="F1309" s="145"/>
      <c r="G1309" s="141" t="str">
        <f t="shared" ca="1" si="79"/>
        <v>hi</v>
      </c>
      <c r="H1309" s="141">
        <f t="shared" si="80"/>
        <v>0</v>
      </c>
      <c r="I1309" s="141">
        <f t="shared" ca="1" si="81"/>
        <v>0</v>
      </c>
      <c r="J1309" s="141">
        <f t="shared" ca="1" si="82"/>
        <v>0</v>
      </c>
    </row>
    <row r="1310" spans="1:10">
      <c r="A1310" s="145"/>
      <c r="B1310" s="146"/>
      <c r="C1310" s="145"/>
      <c r="D1310" s="145"/>
      <c r="E1310" s="145"/>
      <c r="F1310" s="145"/>
      <c r="G1310" s="141" t="str">
        <f t="shared" ca="1" si="79"/>
        <v>hi</v>
      </c>
      <c r="H1310" s="141">
        <f t="shared" si="80"/>
        <v>0</v>
      </c>
      <c r="I1310" s="141">
        <f t="shared" ca="1" si="81"/>
        <v>0</v>
      </c>
      <c r="J1310" s="141">
        <f t="shared" ca="1" si="82"/>
        <v>0</v>
      </c>
    </row>
    <row r="1311" spans="1:10">
      <c r="A1311" s="145"/>
      <c r="B1311" s="146"/>
      <c r="C1311" s="145"/>
      <c r="D1311" s="145"/>
      <c r="E1311" s="145"/>
      <c r="F1311" s="145"/>
      <c r="G1311" s="141" t="str">
        <f t="shared" ca="1" si="79"/>
        <v>hi</v>
      </c>
      <c r="H1311" s="141">
        <f t="shared" si="80"/>
        <v>0</v>
      </c>
      <c r="I1311" s="141">
        <f t="shared" ca="1" si="81"/>
        <v>0</v>
      </c>
      <c r="J1311" s="141">
        <f t="shared" ca="1" si="82"/>
        <v>0</v>
      </c>
    </row>
    <row r="1312" spans="1:10">
      <c r="A1312" s="145"/>
      <c r="B1312" s="146"/>
      <c r="C1312" s="145"/>
      <c r="D1312" s="145"/>
      <c r="E1312" s="145"/>
      <c r="F1312" s="145"/>
      <c r="G1312" s="141" t="str">
        <f t="shared" ca="1" si="79"/>
        <v>hi</v>
      </c>
      <c r="H1312" s="141">
        <f t="shared" si="80"/>
        <v>0</v>
      </c>
      <c r="I1312" s="141">
        <f t="shared" ca="1" si="81"/>
        <v>0</v>
      </c>
      <c r="J1312" s="141">
        <f t="shared" ca="1" si="82"/>
        <v>0</v>
      </c>
    </row>
    <row r="1313" spans="1:10">
      <c r="A1313" s="145"/>
      <c r="B1313" s="146"/>
      <c r="C1313" s="145"/>
      <c r="D1313" s="145"/>
      <c r="E1313" s="145"/>
      <c r="F1313" s="145"/>
      <c r="G1313" s="141" t="str">
        <f t="shared" ca="1" si="79"/>
        <v>hi</v>
      </c>
      <c r="H1313" s="141">
        <f t="shared" si="80"/>
        <v>0</v>
      </c>
      <c r="I1313" s="141">
        <f t="shared" ca="1" si="81"/>
        <v>0</v>
      </c>
      <c r="J1313" s="141">
        <f t="shared" ca="1" si="82"/>
        <v>0</v>
      </c>
    </row>
    <row r="1314" spans="1:10">
      <c r="A1314" s="145"/>
      <c r="B1314" s="146"/>
      <c r="C1314" s="145"/>
      <c r="D1314" s="145"/>
      <c r="E1314" s="145"/>
      <c r="F1314" s="145"/>
      <c r="G1314" s="141" t="str">
        <f t="shared" ca="1" si="79"/>
        <v>hi</v>
      </c>
      <c r="H1314" s="141">
        <f t="shared" si="80"/>
        <v>0</v>
      </c>
      <c r="I1314" s="141">
        <f t="shared" ca="1" si="81"/>
        <v>0</v>
      </c>
      <c r="J1314" s="141">
        <f t="shared" ca="1" si="82"/>
        <v>0</v>
      </c>
    </row>
    <row r="1315" spans="1:10">
      <c r="A1315" s="145"/>
      <c r="B1315" s="146"/>
      <c r="C1315" s="145"/>
      <c r="D1315" s="145"/>
      <c r="E1315" s="145"/>
      <c r="F1315" s="145"/>
      <c r="G1315" s="141" t="str">
        <f t="shared" ca="1" si="79"/>
        <v>hi</v>
      </c>
      <c r="H1315" s="141">
        <f t="shared" si="80"/>
        <v>0</v>
      </c>
      <c r="I1315" s="141">
        <f t="shared" ca="1" si="81"/>
        <v>0</v>
      </c>
      <c r="J1315" s="141">
        <f t="shared" ca="1" si="82"/>
        <v>0</v>
      </c>
    </row>
    <row r="1316" spans="1:10">
      <c r="A1316" s="145"/>
      <c r="B1316" s="146"/>
      <c r="C1316" s="145"/>
      <c r="D1316" s="145"/>
      <c r="E1316" s="145"/>
      <c r="F1316" s="145"/>
      <c r="G1316" s="141" t="str">
        <f t="shared" ca="1" si="79"/>
        <v>hi</v>
      </c>
      <c r="H1316" s="141">
        <f t="shared" si="80"/>
        <v>0</v>
      </c>
      <c r="I1316" s="141">
        <f t="shared" ca="1" si="81"/>
        <v>0</v>
      </c>
      <c r="J1316" s="141">
        <f t="shared" ca="1" si="82"/>
        <v>0</v>
      </c>
    </row>
    <row r="1317" spans="1:10">
      <c r="A1317" s="145"/>
      <c r="B1317" s="146"/>
      <c r="C1317" s="145"/>
      <c r="D1317" s="145"/>
      <c r="E1317" s="145"/>
      <c r="F1317" s="145"/>
      <c r="G1317" s="141" t="str">
        <f t="shared" ca="1" si="79"/>
        <v>hi</v>
      </c>
      <c r="H1317" s="141">
        <f t="shared" si="80"/>
        <v>0</v>
      </c>
      <c r="I1317" s="141">
        <f t="shared" ca="1" si="81"/>
        <v>0</v>
      </c>
      <c r="J1317" s="141">
        <f t="shared" ca="1" si="82"/>
        <v>0</v>
      </c>
    </row>
    <row r="1318" spans="1:10">
      <c r="A1318" s="145"/>
      <c r="B1318" s="146"/>
      <c r="C1318" s="145"/>
      <c r="D1318" s="145"/>
      <c r="E1318" s="145"/>
      <c r="F1318" s="145"/>
      <c r="G1318" s="141" t="str">
        <f t="shared" ca="1" si="79"/>
        <v>hi</v>
      </c>
      <c r="H1318" s="141">
        <f t="shared" si="80"/>
        <v>0</v>
      </c>
      <c r="I1318" s="141">
        <f t="shared" ca="1" si="81"/>
        <v>0</v>
      </c>
      <c r="J1318" s="141">
        <f t="shared" ca="1" si="82"/>
        <v>0</v>
      </c>
    </row>
    <row r="1319" spans="1:10">
      <c r="A1319" s="145"/>
      <c r="B1319" s="146"/>
      <c r="C1319" s="145"/>
      <c r="D1319" s="145"/>
      <c r="E1319" s="145"/>
      <c r="F1319" s="145"/>
      <c r="G1319" s="141" t="str">
        <f t="shared" ca="1" si="79"/>
        <v>hi</v>
      </c>
      <c r="H1319" s="141">
        <f t="shared" si="80"/>
        <v>0</v>
      </c>
      <c r="I1319" s="141">
        <f t="shared" ca="1" si="81"/>
        <v>0</v>
      </c>
      <c r="J1319" s="141">
        <f t="shared" ca="1" si="82"/>
        <v>0</v>
      </c>
    </row>
    <row r="1320" spans="1:10">
      <c r="A1320" s="145"/>
      <c r="B1320" s="146"/>
      <c r="C1320" s="145"/>
      <c r="D1320" s="145"/>
      <c r="E1320" s="145"/>
      <c r="F1320" s="145"/>
      <c r="G1320" s="141" t="str">
        <f t="shared" ca="1" si="79"/>
        <v>hi</v>
      </c>
      <c r="H1320" s="141">
        <f t="shared" si="80"/>
        <v>0</v>
      </c>
      <c r="I1320" s="141">
        <f t="shared" ca="1" si="81"/>
        <v>0</v>
      </c>
      <c r="J1320" s="141">
        <f t="shared" ca="1" si="82"/>
        <v>0</v>
      </c>
    </row>
    <row r="1321" spans="1:10">
      <c r="A1321" s="145"/>
      <c r="B1321" s="146"/>
      <c r="C1321" s="145"/>
      <c r="D1321" s="145"/>
      <c r="E1321" s="145"/>
      <c r="F1321" s="145"/>
      <c r="G1321" s="141" t="str">
        <f t="shared" ca="1" si="79"/>
        <v>hi</v>
      </c>
      <c r="H1321" s="141">
        <f t="shared" si="80"/>
        <v>0</v>
      </c>
      <c r="I1321" s="141">
        <f t="shared" ca="1" si="81"/>
        <v>0</v>
      </c>
      <c r="J1321" s="141">
        <f t="shared" ca="1" si="82"/>
        <v>0</v>
      </c>
    </row>
    <row r="1322" spans="1:10">
      <c r="A1322" s="145"/>
      <c r="B1322" s="146"/>
      <c r="C1322" s="145"/>
      <c r="D1322" s="145"/>
      <c r="E1322" s="145"/>
      <c r="F1322" s="145"/>
      <c r="G1322" s="141" t="str">
        <f t="shared" ca="1" si="79"/>
        <v>hi</v>
      </c>
      <c r="H1322" s="141">
        <f t="shared" si="80"/>
        <v>0</v>
      </c>
      <c r="I1322" s="141">
        <f t="shared" ca="1" si="81"/>
        <v>0</v>
      </c>
      <c r="J1322" s="141">
        <f t="shared" ca="1" si="82"/>
        <v>0</v>
      </c>
    </row>
    <row r="1323" spans="1:10">
      <c r="A1323" s="145"/>
      <c r="B1323" s="146"/>
      <c r="C1323" s="145"/>
      <c r="D1323" s="145"/>
      <c r="E1323" s="145"/>
      <c r="F1323" s="145"/>
      <c r="G1323" s="141" t="str">
        <f t="shared" ca="1" si="79"/>
        <v>hi</v>
      </c>
      <c r="H1323" s="141">
        <f t="shared" si="80"/>
        <v>0</v>
      </c>
      <c r="I1323" s="141">
        <f t="shared" ca="1" si="81"/>
        <v>0</v>
      </c>
      <c r="J1323" s="141">
        <f t="shared" ca="1" si="82"/>
        <v>0</v>
      </c>
    </row>
    <row r="1324" spans="1:10">
      <c r="A1324" s="145"/>
      <c r="B1324" s="146"/>
      <c r="C1324" s="145"/>
      <c r="D1324" s="145"/>
      <c r="E1324" s="145"/>
      <c r="F1324" s="145"/>
      <c r="G1324" s="141" t="str">
        <f t="shared" ca="1" si="79"/>
        <v>hi</v>
      </c>
      <c r="H1324" s="141">
        <f t="shared" si="80"/>
        <v>0</v>
      </c>
      <c r="I1324" s="141">
        <f t="shared" ca="1" si="81"/>
        <v>0</v>
      </c>
      <c r="J1324" s="141">
        <f t="shared" ca="1" si="82"/>
        <v>0</v>
      </c>
    </row>
    <row r="1325" spans="1:10">
      <c r="A1325" s="145"/>
      <c r="B1325" s="146"/>
      <c r="C1325" s="145"/>
      <c r="D1325" s="145"/>
      <c r="E1325" s="145"/>
      <c r="F1325" s="145"/>
      <c r="G1325" s="141" t="str">
        <f t="shared" ca="1" si="79"/>
        <v>hi</v>
      </c>
      <c r="H1325" s="141">
        <f t="shared" si="80"/>
        <v>0</v>
      </c>
      <c r="I1325" s="141">
        <f t="shared" ca="1" si="81"/>
        <v>0</v>
      </c>
      <c r="J1325" s="141">
        <f t="shared" ca="1" si="82"/>
        <v>0</v>
      </c>
    </row>
    <row r="1326" spans="1:10">
      <c r="A1326" s="145"/>
      <c r="B1326" s="146"/>
      <c r="C1326" s="145"/>
      <c r="D1326" s="145"/>
      <c r="E1326" s="145"/>
      <c r="F1326" s="145"/>
      <c r="G1326" s="141" t="str">
        <f t="shared" ca="1" si="79"/>
        <v>hi</v>
      </c>
      <c r="H1326" s="141">
        <f t="shared" si="80"/>
        <v>0</v>
      </c>
      <c r="I1326" s="141">
        <f t="shared" ca="1" si="81"/>
        <v>0</v>
      </c>
      <c r="J1326" s="141">
        <f t="shared" ca="1" si="82"/>
        <v>0</v>
      </c>
    </row>
    <row r="1327" spans="1:10">
      <c r="A1327" s="145"/>
      <c r="B1327" s="146"/>
      <c r="C1327" s="145"/>
      <c r="D1327" s="145"/>
      <c r="E1327" s="145"/>
      <c r="F1327" s="145"/>
      <c r="G1327" s="141" t="str">
        <f t="shared" ca="1" si="79"/>
        <v>hi</v>
      </c>
      <c r="H1327" s="141">
        <f t="shared" si="80"/>
        <v>0</v>
      </c>
      <c r="I1327" s="141">
        <f t="shared" ca="1" si="81"/>
        <v>0</v>
      </c>
      <c r="J1327" s="141">
        <f t="shared" ca="1" si="82"/>
        <v>0</v>
      </c>
    </row>
    <row r="1328" spans="1:10">
      <c r="A1328" s="145"/>
      <c r="B1328" s="146"/>
      <c r="C1328" s="145"/>
      <c r="D1328" s="145"/>
      <c r="E1328" s="145"/>
      <c r="F1328" s="145"/>
      <c r="G1328" s="141" t="str">
        <f t="shared" ca="1" si="79"/>
        <v>hi</v>
      </c>
      <c r="H1328" s="141">
        <f t="shared" si="80"/>
        <v>0</v>
      </c>
      <c r="I1328" s="141">
        <f t="shared" ca="1" si="81"/>
        <v>0</v>
      </c>
      <c r="J1328" s="141">
        <f t="shared" ca="1" si="82"/>
        <v>0</v>
      </c>
    </row>
    <row r="1329" spans="1:10">
      <c r="A1329" s="145"/>
      <c r="B1329" s="146"/>
      <c r="C1329" s="145"/>
      <c r="D1329" s="145"/>
      <c r="E1329" s="145"/>
      <c r="F1329" s="145"/>
      <c r="G1329" s="141" t="str">
        <f t="shared" ca="1" si="79"/>
        <v>hi</v>
      </c>
      <c r="H1329" s="141">
        <f t="shared" si="80"/>
        <v>0</v>
      </c>
      <c r="I1329" s="141">
        <f t="shared" ca="1" si="81"/>
        <v>0</v>
      </c>
      <c r="J1329" s="141">
        <f t="shared" ca="1" si="82"/>
        <v>0</v>
      </c>
    </row>
    <row r="1330" spans="1:10">
      <c r="A1330" s="145"/>
      <c r="B1330" s="146"/>
      <c r="C1330" s="145"/>
      <c r="D1330" s="145"/>
      <c r="E1330" s="145"/>
      <c r="F1330" s="145"/>
      <c r="G1330" s="141" t="str">
        <f t="shared" ca="1" si="79"/>
        <v>hi</v>
      </c>
      <c r="H1330" s="141">
        <f t="shared" si="80"/>
        <v>0</v>
      </c>
      <c r="I1330" s="141">
        <f t="shared" ca="1" si="81"/>
        <v>0</v>
      </c>
      <c r="J1330" s="141">
        <f t="shared" ca="1" si="82"/>
        <v>0</v>
      </c>
    </row>
    <row r="1331" spans="1:10">
      <c r="A1331" s="145"/>
      <c r="B1331" s="146"/>
      <c r="C1331" s="145"/>
      <c r="D1331" s="145"/>
      <c r="E1331" s="145"/>
      <c r="F1331" s="145"/>
      <c r="G1331" s="141" t="str">
        <f t="shared" ca="1" si="79"/>
        <v>hi</v>
      </c>
      <c r="H1331" s="141">
        <f t="shared" si="80"/>
        <v>0</v>
      </c>
      <c r="I1331" s="141">
        <f t="shared" ca="1" si="81"/>
        <v>0</v>
      </c>
      <c r="J1331" s="141">
        <f t="shared" ca="1" si="82"/>
        <v>0</v>
      </c>
    </row>
    <row r="1332" spans="1:10">
      <c r="A1332" s="145"/>
      <c r="B1332" s="146"/>
      <c r="C1332" s="145"/>
      <c r="D1332" s="145"/>
      <c r="E1332" s="145"/>
      <c r="F1332" s="145"/>
      <c r="G1332" s="141" t="str">
        <f t="shared" ca="1" si="79"/>
        <v>hi</v>
      </c>
      <c r="H1332" s="141">
        <f t="shared" si="80"/>
        <v>0</v>
      </c>
      <c r="I1332" s="141">
        <f t="shared" ca="1" si="81"/>
        <v>0</v>
      </c>
      <c r="J1332" s="141">
        <f t="shared" ca="1" si="82"/>
        <v>0</v>
      </c>
    </row>
    <row r="1333" spans="1:10">
      <c r="A1333" s="145"/>
      <c r="B1333" s="146"/>
      <c r="C1333" s="145"/>
      <c r="D1333" s="145"/>
      <c r="E1333" s="145"/>
      <c r="F1333" s="145"/>
      <c r="G1333" s="141" t="str">
        <f t="shared" ca="1" si="79"/>
        <v>hi</v>
      </c>
      <c r="H1333" s="141">
        <f t="shared" si="80"/>
        <v>0</v>
      </c>
      <c r="I1333" s="141">
        <f t="shared" ca="1" si="81"/>
        <v>0</v>
      </c>
      <c r="J1333" s="141">
        <f t="shared" ca="1" si="82"/>
        <v>0</v>
      </c>
    </row>
    <row r="1334" spans="1:10">
      <c r="A1334" s="145"/>
      <c r="B1334" s="146"/>
      <c r="C1334" s="145"/>
      <c r="D1334" s="145"/>
      <c r="E1334" s="145"/>
      <c r="F1334" s="145"/>
      <c r="G1334" s="141" t="str">
        <f t="shared" ca="1" si="79"/>
        <v>hi</v>
      </c>
      <c r="H1334" s="141">
        <f t="shared" si="80"/>
        <v>0</v>
      </c>
      <c r="I1334" s="141">
        <f t="shared" ca="1" si="81"/>
        <v>0</v>
      </c>
      <c r="J1334" s="141">
        <f t="shared" ca="1" si="82"/>
        <v>0</v>
      </c>
    </row>
    <row r="1335" spans="1:10">
      <c r="A1335" s="145"/>
      <c r="B1335" s="146"/>
      <c r="C1335" s="145"/>
      <c r="D1335" s="145"/>
      <c r="E1335" s="145"/>
      <c r="F1335" s="145"/>
      <c r="G1335" s="141" t="str">
        <f t="shared" ca="1" si="79"/>
        <v>hi</v>
      </c>
      <c r="H1335" s="141">
        <f t="shared" si="80"/>
        <v>0</v>
      </c>
      <c r="I1335" s="141">
        <f t="shared" ca="1" si="81"/>
        <v>0</v>
      </c>
      <c r="J1335" s="141">
        <f t="shared" ca="1" si="82"/>
        <v>0</v>
      </c>
    </row>
    <row r="1336" spans="1:10">
      <c r="A1336" s="145"/>
      <c r="B1336" s="146"/>
      <c r="C1336" s="145"/>
      <c r="D1336" s="145"/>
      <c r="E1336" s="145"/>
      <c r="F1336" s="145"/>
      <c r="G1336" s="141" t="str">
        <f t="shared" ca="1" si="79"/>
        <v>hi</v>
      </c>
      <c r="H1336" s="141">
        <f t="shared" si="80"/>
        <v>0</v>
      </c>
      <c r="I1336" s="141">
        <f t="shared" ca="1" si="81"/>
        <v>0</v>
      </c>
      <c r="J1336" s="141">
        <f t="shared" ca="1" si="82"/>
        <v>0</v>
      </c>
    </row>
    <row r="1337" spans="1:10">
      <c r="A1337" s="145"/>
      <c r="B1337" s="146"/>
      <c r="C1337" s="145"/>
      <c r="D1337" s="145"/>
      <c r="E1337" s="145"/>
      <c r="F1337" s="145"/>
      <c r="G1337" s="141" t="str">
        <f t="shared" ca="1" si="79"/>
        <v>hi</v>
      </c>
      <c r="H1337" s="141">
        <f t="shared" si="80"/>
        <v>0</v>
      </c>
      <c r="I1337" s="141">
        <f t="shared" ca="1" si="81"/>
        <v>0</v>
      </c>
      <c r="J1337" s="141">
        <f t="shared" ca="1" si="82"/>
        <v>0</v>
      </c>
    </row>
    <row r="1338" spans="1:10">
      <c r="A1338" s="145"/>
      <c r="B1338" s="146"/>
      <c r="C1338" s="145"/>
      <c r="D1338" s="145"/>
      <c r="E1338" s="145"/>
      <c r="F1338" s="145"/>
      <c r="G1338" s="141" t="str">
        <f t="shared" ca="1" si="79"/>
        <v>hi</v>
      </c>
      <c r="H1338" s="141">
        <f t="shared" si="80"/>
        <v>0</v>
      </c>
      <c r="I1338" s="141">
        <f t="shared" ca="1" si="81"/>
        <v>0</v>
      </c>
      <c r="J1338" s="141">
        <f t="shared" ca="1" si="82"/>
        <v>0</v>
      </c>
    </row>
    <row r="1339" spans="1:10">
      <c r="A1339" s="145"/>
      <c r="B1339" s="146"/>
      <c r="C1339" s="145"/>
      <c r="D1339" s="145"/>
      <c r="E1339" s="145"/>
      <c r="F1339" s="145"/>
      <c r="G1339" s="141" t="str">
        <f t="shared" ca="1" si="79"/>
        <v>hi</v>
      </c>
      <c r="H1339" s="141">
        <f t="shared" si="80"/>
        <v>0</v>
      </c>
      <c r="I1339" s="141">
        <f t="shared" ca="1" si="81"/>
        <v>0</v>
      </c>
      <c r="J1339" s="141">
        <f t="shared" ca="1" si="82"/>
        <v>0</v>
      </c>
    </row>
    <row r="1340" spans="1:10">
      <c r="A1340" s="145"/>
      <c r="B1340" s="146"/>
      <c r="C1340" s="145"/>
      <c r="D1340" s="145"/>
      <c r="E1340" s="145"/>
      <c r="F1340" s="145"/>
      <c r="G1340" s="141" t="str">
        <f t="shared" ca="1" si="79"/>
        <v>hi</v>
      </c>
      <c r="H1340" s="141">
        <f t="shared" si="80"/>
        <v>0</v>
      </c>
      <c r="I1340" s="141">
        <f t="shared" ca="1" si="81"/>
        <v>0</v>
      </c>
      <c r="J1340" s="141">
        <f t="shared" ca="1" si="82"/>
        <v>0</v>
      </c>
    </row>
    <row r="1341" spans="1:10">
      <c r="A1341" s="145"/>
      <c r="B1341" s="146"/>
      <c r="C1341" s="145"/>
      <c r="D1341" s="145"/>
      <c r="E1341" s="145"/>
      <c r="F1341" s="145"/>
      <c r="G1341" s="141" t="str">
        <f t="shared" ca="1" si="79"/>
        <v>hi</v>
      </c>
      <c r="H1341" s="141">
        <f t="shared" si="80"/>
        <v>0</v>
      </c>
      <c r="I1341" s="141">
        <f t="shared" ca="1" si="81"/>
        <v>0</v>
      </c>
      <c r="J1341" s="141">
        <f t="shared" ca="1" si="82"/>
        <v>0</v>
      </c>
    </row>
    <row r="1342" spans="1:10">
      <c r="A1342" s="145"/>
      <c r="B1342" s="146"/>
      <c r="C1342" s="145"/>
      <c r="D1342" s="145"/>
      <c r="E1342" s="145"/>
      <c r="F1342" s="145"/>
      <c r="G1342" s="141" t="str">
        <f t="shared" ca="1" si="79"/>
        <v>hi</v>
      </c>
      <c r="H1342" s="141">
        <f t="shared" si="80"/>
        <v>0</v>
      </c>
      <c r="I1342" s="141">
        <f t="shared" ca="1" si="81"/>
        <v>0</v>
      </c>
      <c r="J1342" s="141">
        <f t="shared" ca="1" si="82"/>
        <v>0</v>
      </c>
    </row>
    <row r="1343" spans="1:10">
      <c r="A1343" s="145"/>
      <c r="B1343" s="146"/>
      <c r="C1343" s="145"/>
      <c r="D1343" s="145"/>
      <c r="E1343" s="145"/>
      <c r="F1343" s="145"/>
      <c r="G1343" s="141" t="str">
        <f t="shared" ca="1" si="79"/>
        <v>hi</v>
      </c>
      <c r="H1343" s="141">
        <f t="shared" si="80"/>
        <v>0</v>
      </c>
      <c r="I1343" s="141">
        <f t="shared" ca="1" si="81"/>
        <v>0</v>
      </c>
      <c r="J1343" s="141">
        <f t="shared" ca="1" si="82"/>
        <v>0</v>
      </c>
    </row>
    <row r="1344" spans="1:10">
      <c r="A1344" s="145"/>
      <c r="B1344" s="146"/>
      <c r="C1344" s="145"/>
      <c r="D1344" s="145"/>
      <c r="E1344" s="145"/>
      <c r="F1344" s="145"/>
      <c r="G1344" s="141" t="str">
        <f t="shared" ca="1" si="79"/>
        <v>hi</v>
      </c>
      <c r="H1344" s="141">
        <f t="shared" si="80"/>
        <v>0</v>
      </c>
      <c r="I1344" s="141">
        <f t="shared" ca="1" si="81"/>
        <v>0</v>
      </c>
      <c r="J1344" s="141">
        <f t="shared" ca="1" si="82"/>
        <v>0</v>
      </c>
    </row>
    <row r="1345" spans="1:10">
      <c r="A1345" s="145"/>
      <c r="B1345" s="146"/>
      <c r="C1345" s="145"/>
      <c r="D1345" s="145"/>
      <c r="E1345" s="145"/>
      <c r="F1345" s="145"/>
      <c r="G1345" s="141" t="str">
        <f t="shared" ca="1" si="79"/>
        <v>hi</v>
      </c>
      <c r="H1345" s="141">
        <f t="shared" si="80"/>
        <v>0</v>
      </c>
      <c r="I1345" s="141">
        <f t="shared" ca="1" si="81"/>
        <v>0</v>
      </c>
      <c r="J1345" s="141">
        <f t="shared" ca="1" si="82"/>
        <v>0</v>
      </c>
    </row>
    <row r="1346" spans="1:10">
      <c r="A1346" s="145"/>
      <c r="B1346" s="146"/>
      <c r="C1346" s="145"/>
      <c r="D1346" s="145"/>
      <c r="E1346" s="145"/>
      <c r="F1346" s="145"/>
      <c r="G1346" s="141" t="str">
        <f t="shared" ca="1" si="79"/>
        <v>hi</v>
      </c>
      <c r="H1346" s="141">
        <f t="shared" si="80"/>
        <v>0</v>
      </c>
      <c r="I1346" s="141">
        <f t="shared" ca="1" si="81"/>
        <v>0</v>
      </c>
      <c r="J1346" s="141">
        <f t="shared" ca="1" si="82"/>
        <v>0</v>
      </c>
    </row>
    <row r="1347" spans="1:10">
      <c r="A1347" s="145"/>
      <c r="B1347" s="146"/>
      <c r="C1347" s="145"/>
      <c r="D1347" s="145"/>
      <c r="E1347" s="145"/>
      <c r="F1347" s="145"/>
      <c r="G1347" s="141" t="str">
        <f t="shared" ca="1" si="79"/>
        <v>hi</v>
      </c>
      <c r="H1347" s="141">
        <f t="shared" si="80"/>
        <v>0</v>
      </c>
      <c r="I1347" s="141">
        <f t="shared" ca="1" si="81"/>
        <v>0</v>
      </c>
      <c r="J1347" s="141">
        <f t="shared" ca="1" si="82"/>
        <v>0</v>
      </c>
    </row>
    <row r="1348" spans="1:10">
      <c r="A1348" s="145"/>
      <c r="B1348" s="146"/>
      <c r="C1348" s="145"/>
      <c r="D1348" s="145"/>
      <c r="E1348" s="145"/>
      <c r="F1348" s="145"/>
      <c r="G1348" s="141" t="str">
        <f t="shared" ca="1" si="79"/>
        <v>hi</v>
      </c>
      <c r="H1348" s="141">
        <f t="shared" si="80"/>
        <v>0</v>
      </c>
      <c r="I1348" s="141">
        <f t="shared" ca="1" si="81"/>
        <v>0</v>
      </c>
      <c r="J1348" s="141">
        <f t="shared" ca="1" si="82"/>
        <v>0</v>
      </c>
    </row>
    <row r="1349" spans="1:10">
      <c r="A1349" s="145"/>
      <c r="B1349" s="146"/>
      <c r="C1349" s="145"/>
      <c r="D1349" s="145"/>
      <c r="E1349" s="145"/>
      <c r="F1349" s="145"/>
      <c r="G1349" s="141" t="str">
        <f t="shared" ca="1" si="79"/>
        <v>hi</v>
      </c>
      <c r="H1349" s="141">
        <f t="shared" si="80"/>
        <v>0</v>
      </c>
      <c r="I1349" s="141">
        <f t="shared" ca="1" si="81"/>
        <v>0</v>
      </c>
      <c r="J1349" s="141">
        <f t="shared" ca="1" si="82"/>
        <v>0</v>
      </c>
    </row>
    <row r="1350" spans="1:10">
      <c r="A1350" s="145"/>
      <c r="B1350" s="146"/>
      <c r="C1350" s="145"/>
      <c r="D1350" s="145"/>
      <c r="E1350" s="145"/>
      <c r="F1350" s="145"/>
      <c r="G1350" s="141" t="str">
        <f t="shared" ca="1" si="79"/>
        <v>hi</v>
      </c>
      <c r="H1350" s="141">
        <f t="shared" si="80"/>
        <v>0</v>
      </c>
      <c r="I1350" s="141">
        <f t="shared" ca="1" si="81"/>
        <v>0</v>
      </c>
      <c r="J1350" s="141">
        <f t="shared" ca="1" si="82"/>
        <v>0</v>
      </c>
    </row>
    <row r="1351" spans="1:10">
      <c r="A1351" s="145"/>
      <c r="B1351" s="146"/>
      <c r="C1351" s="145"/>
      <c r="D1351" s="145"/>
      <c r="E1351" s="145"/>
      <c r="F1351" s="145"/>
      <c r="G1351" s="141" t="str">
        <f t="shared" ca="1" si="79"/>
        <v>hi</v>
      </c>
      <c r="H1351" s="141">
        <f t="shared" si="80"/>
        <v>0</v>
      </c>
      <c r="I1351" s="141">
        <f t="shared" ca="1" si="81"/>
        <v>0</v>
      </c>
      <c r="J1351" s="141">
        <f t="shared" ca="1" si="82"/>
        <v>0</v>
      </c>
    </row>
    <row r="1352" spans="1:10">
      <c r="A1352" s="145"/>
      <c r="B1352" s="146"/>
      <c r="C1352" s="145"/>
      <c r="D1352" s="145"/>
      <c r="E1352" s="145"/>
      <c r="F1352" s="145"/>
      <c r="G1352" s="141" t="str">
        <f t="shared" ca="1" si="79"/>
        <v>hi</v>
      </c>
      <c r="H1352" s="141">
        <f t="shared" si="80"/>
        <v>0</v>
      </c>
      <c r="I1352" s="141">
        <f t="shared" ca="1" si="81"/>
        <v>0</v>
      </c>
      <c r="J1352" s="141">
        <f t="shared" ca="1" si="82"/>
        <v>0</v>
      </c>
    </row>
    <row r="1353" spans="1:10">
      <c r="A1353" s="145"/>
      <c r="B1353" s="146"/>
      <c r="C1353" s="145"/>
      <c r="D1353" s="145"/>
      <c r="E1353" s="145"/>
      <c r="F1353" s="145"/>
      <c r="G1353" s="141" t="str">
        <f t="shared" ca="1" si="79"/>
        <v>hi</v>
      </c>
      <c r="H1353" s="141">
        <f t="shared" si="80"/>
        <v>0</v>
      </c>
      <c r="I1353" s="141">
        <f t="shared" ca="1" si="81"/>
        <v>0</v>
      </c>
      <c r="J1353" s="141">
        <f t="shared" ca="1" si="82"/>
        <v>0</v>
      </c>
    </row>
    <row r="1354" spans="1:10">
      <c r="A1354" s="145"/>
      <c r="B1354" s="146"/>
      <c r="C1354" s="145"/>
      <c r="D1354" s="145"/>
      <c r="E1354" s="145"/>
      <c r="F1354" s="145"/>
      <c r="G1354" s="141" t="str">
        <f t="shared" ca="1" si="79"/>
        <v>hi</v>
      </c>
      <c r="H1354" s="141">
        <f t="shared" si="80"/>
        <v>0</v>
      </c>
      <c r="I1354" s="141">
        <f t="shared" ca="1" si="81"/>
        <v>0</v>
      </c>
      <c r="J1354" s="141">
        <f t="shared" ca="1" si="82"/>
        <v>0</v>
      </c>
    </row>
    <row r="1355" spans="1:10">
      <c r="A1355" s="145"/>
      <c r="B1355" s="146"/>
      <c r="C1355" s="145"/>
      <c r="D1355" s="145"/>
      <c r="E1355" s="145"/>
      <c r="F1355" s="145"/>
      <c r="G1355" s="141" t="str">
        <f t="shared" ca="1" si="79"/>
        <v>hi</v>
      </c>
      <c r="H1355" s="141">
        <f t="shared" si="80"/>
        <v>0</v>
      </c>
      <c r="I1355" s="141">
        <f t="shared" ca="1" si="81"/>
        <v>0</v>
      </c>
      <c r="J1355" s="141">
        <f t="shared" ca="1" si="82"/>
        <v>0</v>
      </c>
    </row>
    <row r="1356" spans="1:10">
      <c r="A1356" s="145"/>
      <c r="B1356" s="146"/>
      <c r="C1356" s="145"/>
      <c r="D1356" s="145"/>
      <c r="E1356" s="145"/>
      <c r="F1356" s="145"/>
      <c r="G1356" s="141" t="str">
        <f t="shared" ca="1" si="79"/>
        <v>hi</v>
      </c>
      <c r="H1356" s="141">
        <f t="shared" si="80"/>
        <v>0</v>
      </c>
      <c r="I1356" s="141">
        <f t="shared" ca="1" si="81"/>
        <v>0</v>
      </c>
      <c r="J1356" s="141">
        <f t="shared" ca="1" si="82"/>
        <v>0</v>
      </c>
    </row>
    <row r="1357" spans="1:10">
      <c r="A1357" s="145"/>
      <c r="B1357" s="146"/>
      <c r="C1357" s="145"/>
      <c r="D1357" s="145"/>
      <c r="E1357" s="145"/>
      <c r="F1357" s="145"/>
      <c r="G1357" s="141" t="str">
        <f t="shared" ca="1" si="79"/>
        <v>hi</v>
      </c>
      <c r="H1357" s="141">
        <f t="shared" si="80"/>
        <v>0</v>
      </c>
      <c r="I1357" s="141">
        <f t="shared" ca="1" si="81"/>
        <v>0</v>
      </c>
      <c r="J1357" s="141">
        <f t="shared" ca="1" si="82"/>
        <v>0</v>
      </c>
    </row>
    <row r="1358" spans="1:10">
      <c r="A1358" s="145"/>
      <c r="B1358" s="146"/>
      <c r="C1358" s="145"/>
      <c r="D1358" s="145"/>
      <c r="E1358" s="145"/>
      <c r="F1358" s="145"/>
      <c r="G1358" s="141" t="str">
        <f t="shared" ref="G1358:G1421" ca="1" si="83">IF(F1358&gt;C1358,  IF($B$8=0,"lo",IF(RAND()&gt;$B$9,"lo","hi")),   IF($B$8=0,"hi",IF(RAND()&lt;=$B$9,"lo","hi"))   )</f>
        <v>hi</v>
      </c>
      <c r="H1358" s="141">
        <f t="shared" ref="H1358:H1421" si="84">C1358</f>
        <v>0</v>
      </c>
      <c r="I1358" s="141">
        <f t="shared" ref="I1358:I1421" ca="1" si="85">IF(G1358="hi",D1358,E1358)</f>
        <v>0</v>
      </c>
      <c r="J1358" s="141">
        <f t="shared" ref="J1358:J1421" ca="1" si="86">IF(G1358="hi",E1358,D1358)</f>
        <v>0</v>
      </c>
    </row>
    <row r="1359" spans="1:10">
      <c r="A1359" s="145"/>
      <c r="B1359" s="146"/>
      <c r="C1359" s="145"/>
      <c r="D1359" s="145"/>
      <c r="E1359" s="145"/>
      <c r="F1359" s="145"/>
      <c r="G1359" s="141" t="str">
        <f t="shared" ca="1" si="83"/>
        <v>hi</v>
      </c>
      <c r="H1359" s="141">
        <f t="shared" si="84"/>
        <v>0</v>
      </c>
      <c r="I1359" s="141">
        <f t="shared" ca="1" si="85"/>
        <v>0</v>
      </c>
      <c r="J1359" s="141">
        <f t="shared" ca="1" si="86"/>
        <v>0</v>
      </c>
    </row>
    <row r="1360" spans="1:10">
      <c r="A1360" s="145"/>
      <c r="B1360" s="146"/>
      <c r="C1360" s="145"/>
      <c r="D1360" s="145"/>
      <c r="E1360" s="145"/>
      <c r="F1360" s="145"/>
      <c r="G1360" s="141" t="str">
        <f t="shared" ca="1" si="83"/>
        <v>hi</v>
      </c>
      <c r="H1360" s="141">
        <f t="shared" si="84"/>
        <v>0</v>
      </c>
      <c r="I1360" s="141">
        <f t="shared" ca="1" si="85"/>
        <v>0</v>
      </c>
      <c r="J1360" s="141">
        <f t="shared" ca="1" si="86"/>
        <v>0</v>
      </c>
    </row>
    <row r="1361" spans="1:10">
      <c r="A1361" s="145"/>
      <c r="B1361" s="146"/>
      <c r="C1361" s="145"/>
      <c r="D1361" s="145"/>
      <c r="E1361" s="145"/>
      <c r="F1361" s="145"/>
      <c r="G1361" s="141" t="str">
        <f t="shared" ca="1" si="83"/>
        <v>hi</v>
      </c>
      <c r="H1361" s="141">
        <f t="shared" si="84"/>
        <v>0</v>
      </c>
      <c r="I1361" s="141">
        <f t="shared" ca="1" si="85"/>
        <v>0</v>
      </c>
      <c r="J1361" s="141">
        <f t="shared" ca="1" si="86"/>
        <v>0</v>
      </c>
    </row>
    <row r="1362" spans="1:10">
      <c r="A1362" s="145"/>
      <c r="B1362" s="146"/>
      <c r="C1362" s="145"/>
      <c r="D1362" s="145"/>
      <c r="E1362" s="145"/>
      <c r="F1362" s="145"/>
      <c r="G1362" s="141" t="str">
        <f t="shared" ca="1" si="83"/>
        <v>hi</v>
      </c>
      <c r="H1362" s="141">
        <f t="shared" si="84"/>
        <v>0</v>
      </c>
      <c r="I1362" s="141">
        <f t="shared" ca="1" si="85"/>
        <v>0</v>
      </c>
      <c r="J1362" s="141">
        <f t="shared" ca="1" si="86"/>
        <v>0</v>
      </c>
    </row>
    <row r="1363" spans="1:10">
      <c r="A1363" s="145"/>
      <c r="B1363" s="146"/>
      <c r="C1363" s="145"/>
      <c r="D1363" s="145"/>
      <c r="E1363" s="145"/>
      <c r="F1363" s="145"/>
      <c r="G1363" s="141" t="str">
        <f t="shared" ca="1" si="83"/>
        <v>hi</v>
      </c>
      <c r="H1363" s="141">
        <f t="shared" si="84"/>
        <v>0</v>
      </c>
      <c r="I1363" s="141">
        <f t="shared" ca="1" si="85"/>
        <v>0</v>
      </c>
      <c r="J1363" s="141">
        <f t="shared" ca="1" si="86"/>
        <v>0</v>
      </c>
    </row>
    <row r="1364" spans="1:10">
      <c r="A1364" s="145"/>
      <c r="B1364" s="146"/>
      <c r="C1364" s="145"/>
      <c r="D1364" s="145"/>
      <c r="E1364" s="145"/>
      <c r="F1364" s="145"/>
      <c r="G1364" s="141" t="str">
        <f t="shared" ca="1" si="83"/>
        <v>hi</v>
      </c>
      <c r="H1364" s="141">
        <f t="shared" si="84"/>
        <v>0</v>
      </c>
      <c r="I1364" s="141">
        <f t="shared" ca="1" si="85"/>
        <v>0</v>
      </c>
      <c r="J1364" s="141">
        <f t="shared" ca="1" si="86"/>
        <v>0</v>
      </c>
    </row>
    <row r="1365" spans="1:10">
      <c r="A1365" s="145"/>
      <c r="B1365" s="146"/>
      <c r="C1365" s="145"/>
      <c r="D1365" s="145"/>
      <c r="E1365" s="145"/>
      <c r="F1365" s="145"/>
      <c r="G1365" s="141" t="str">
        <f t="shared" ca="1" si="83"/>
        <v>hi</v>
      </c>
      <c r="H1365" s="141">
        <f t="shared" si="84"/>
        <v>0</v>
      </c>
      <c r="I1365" s="141">
        <f t="shared" ca="1" si="85"/>
        <v>0</v>
      </c>
      <c r="J1365" s="141">
        <f t="shared" ca="1" si="86"/>
        <v>0</v>
      </c>
    </row>
    <row r="1366" spans="1:10">
      <c r="A1366" s="145"/>
      <c r="B1366" s="146"/>
      <c r="C1366" s="145"/>
      <c r="D1366" s="145"/>
      <c r="E1366" s="145"/>
      <c r="F1366" s="145"/>
      <c r="G1366" s="141" t="str">
        <f t="shared" ca="1" si="83"/>
        <v>hi</v>
      </c>
      <c r="H1366" s="141">
        <f t="shared" si="84"/>
        <v>0</v>
      </c>
      <c r="I1366" s="141">
        <f t="shared" ca="1" si="85"/>
        <v>0</v>
      </c>
      <c r="J1366" s="141">
        <f t="shared" ca="1" si="86"/>
        <v>0</v>
      </c>
    </row>
    <row r="1367" spans="1:10">
      <c r="A1367" s="145"/>
      <c r="B1367" s="146"/>
      <c r="C1367" s="145"/>
      <c r="D1367" s="145"/>
      <c r="E1367" s="145"/>
      <c r="F1367" s="145"/>
      <c r="G1367" s="141" t="str">
        <f t="shared" ca="1" si="83"/>
        <v>hi</v>
      </c>
      <c r="H1367" s="141">
        <f t="shared" si="84"/>
        <v>0</v>
      </c>
      <c r="I1367" s="141">
        <f t="shared" ca="1" si="85"/>
        <v>0</v>
      </c>
      <c r="J1367" s="141">
        <f t="shared" ca="1" si="86"/>
        <v>0</v>
      </c>
    </row>
    <row r="1368" spans="1:10">
      <c r="A1368" s="145"/>
      <c r="B1368" s="146"/>
      <c r="C1368" s="145"/>
      <c r="D1368" s="145"/>
      <c r="E1368" s="145"/>
      <c r="F1368" s="145"/>
      <c r="G1368" s="141" t="str">
        <f t="shared" ca="1" si="83"/>
        <v>hi</v>
      </c>
      <c r="H1368" s="141">
        <f t="shared" si="84"/>
        <v>0</v>
      </c>
      <c r="I1368" s="141">
        <f t="shared" ca="1" si="85"/>
        <v>0</v>
      </c>
      <c r="J1368" s="141">
        <f t="shared" ca="1" si="86"/>
        <v>0</v>
      </c>
    </row>
    <row r="1369" spans="1:10">
      <c r="A1369" s="145"/>
      <c r="B1369" s="146"/>
      <c r="C1369" s="145"/>
      <c r="D1369" s="145"/>
      <c r="E1369" s="145"/>
      <c r="F1369" s="145"/>
      <c r="G1369" s="141" t="str">
        <f t="shared" ca="1" si="83"/>
        <v>hi</v>
      </c>
      <c r="H1369" s="141">
        <f t="shared" si="84"/>
        <v>0</v>
      </c>
      <c r="I1369" s="141">
        <f t="shared" ca="1" si="85"/>
        <v>0</v>
      </c>
      <c r="J1369" s="141">
        <f t="shared" ca="1" si="86"/>
        <v>0</v>
      </c>
    </row>
    <row r="1370" spans="1:10">
      <c r="A1370" s="145"/>
      <c r="B1370" s="146"/>
      <c r="C1370" s="145"/>
      <c r="D1370" s="145"/>
      <c r="E1370" s="145"/>
      <c r="F1370" s="145"/>
      <c r="G1370" s="141" t="str">
        <f t="shared" ca="1" si="83"/>
        <v>hi</v>
      </c>
      <c r="H1370" s="141">
        <f t="shared" si="84"/>
        <v>0</v>
      </c>
      <c r="I1370" s="141">
        <f t="shared" ca="1" si="85"/>
        <v>0</v>
      </c>
      <c r="J1370" s="141">
        <f t="shared" ca="1" si="86"/>
        <v>0</v>
      </c>
    </row>
    <row r="1371" spans="1:10">
      <c r="A1371" s="145"/>
      <c r="B1371" s="146"/>
      <c r="C1371" s="145"/>
      <c r="D1371" s="145"/>
      <c r="E1371" s="145"/>
      <c r="F1371" s="145"/>
      <c r="G1371" s="141" t="str">
        <f t="shared" ca="1" si="83"/>
        <v>hi</v>
      </c>
      <c r="H1371" s="141">
        <f t="shared" si="84"/>
        <v>0</v>
      </c>
      <c r="I1371" s="141">
        <f t="shared" ca="1" si="85"/>
        <v>0</v>
      </c>
      <c r="J1371" s="141">
        <f t="shared" ca="1" si="86"/>
        <v>0</v>
      </c>
    </row>
    <row r="1372" spans="1:10">
      <c r="A1372" s="145"/>
      <c r="B1372" s="146"/>
      <c r="C1372" s="145"/>
      <c r="D1372" s="145"/>
      <c r="E1372" s="145"/>
      <c r="F1372" s="145"/>
      <c r="G1372" s="141" t="str">
        <f t="shared" ca="1" si="83"/>
        <v>hi</v>
      </c>
      <c r="H1372" s="141">
        <f t="shared" si="84"/>
        <v>0</v>
      </c>
      <c r="I1372" s="141">
        <f t="shared" ca="1" si="85"/>
        <v>0</v>
      </c>
      <c r="J1372" s="141">
        <f t="shared" ca="1" si="86"/>
        <v>0</v>
      </c>
    </row>
    <row r="1373" spans="1:10">
      <c r="A1373" s="145"/>
      <c r="B1373" s="146"/>
      <c r="C1373" s="145"/>
      <c r="D1373" s="145"/>
      <c r="E1373" s="145"/>
      <c r="F1373" s="145"/>
      <c r="G1373" s="141" t="str">
        <f t="shared" ca="1" si="83"/>
        <v>hi</v>
      </c>
      <c r="H1373" s="141">
        <f t="shared" si="84"/>
        <v>0</v>
      </c>
      <c r="I1373" s="141">
        <f t="shared" ca="1" si="85"/>
        <v>0</v>
      </c>
      <c r="J1373" s="141">
        <f t="shared" ca="1" si="86"/>
        <v>0</v>
      </c>
    </row>
    <row r="1374" spans="1:10">
      <c r="A1374" s="145"/>
      <c r="B1374" s="146"/>
      <c r="C1374" s="145"/>
      <c r="D1374" s="145"/>
      <c r="E1374" s="145"/>
      <c r="F1374" s="145"/>
      <c r="G1374" s="141" t="str">
        <f t="shared" ca="1" si="83"/>
        <v>hi</v>
      </c>
      <c r="H1374" s="141">
        <f t="shared" si="84"/>
        <v>0</v>
      </c>
      <c r="I1374" s="141">
        <f t="shared" ca="1" si="85"/>
        <v>0</v>
      </c>
      <c r="J1374" s="141">
        <f t="shared" ca="1" si="86"/>
        <v>0</v>
      </c>
    </row>
    <row r="1375" spans="1:10">
      <c r="A1375" s="145"/>
      <c r="B1375" s="146"/>
      <c r="C1375" s="145"/>
      <c r="D1375" s="145"/>
      <c r="E1375" s="145"/>
      <c r="F1375" s="145"/>
      <c r="G1375" s="141" t="str">
        <f t="shared" ca="1" si="83"/>
        <v>hi</v>
      </c>
      <c r="H1375" s="141">
        <f t="shared" si="84"/>
        <v>0</v>
      </c>
      <c r="I1375" s="141">
        <f t="shared" ca="1" si="85"/>
        <v>0</v>
      </c>
      <c r="J1375" s="141">
        <f t="shared" ca="1" si="86"/>
        <v>0</v>
      </c>
    </row>
    <row r="1376" spans="1:10">
      <c r="A1376" s="145"/>
      <c r="B1376" s="146"/>
      <c r="C1376" s="145"/>
      <c r="D1376" s="145"/>
      <c r="E1376" s="145"/>
      <c r="F1376" s="145"/>
      <c r="G1376" s="141" t="str">
        <f t="shared" ca="1" si="83"/>
        <v>hi</v>
      </c>
      <c r="H1376" s="141">
        <f t="shared" si="84"/>
        <v>0</v>
      </c>
      <c r="I1376" s="141">
        <f t="shared" ca="1" si="85"/>
        <v>0</v>
      </c>
      <c r="J1376" s="141">
        <f t="shared" ca="1" si="86"/>
        <v>0</v>
      </c>
    </row>
    <row r="1377" spans="1:10">
      <c r="A1377" s="145"/>
      <c r="B1377" s="146"/>
      <c r="C1377" s="145"/>
      <c r="D1377" s="145"/>
      <c r="E1377" s="145"/>
      <c r="F1377" s="145"/>
      <c r="G1377" s="141" t="str">
        <f t="shared" ca="1" si="83"/>
        <v>hi</v>
      </c>
      <c r="H1377" s="141">
        <f t="shared" si="84"/>
        <v>0</v>
      </c>
      <c r="I1377" s="141">
        <f t="shared" ca="1" si="85"/>
        <v>0</v>
      </c>
      <c r="J1377" s="141">
        <f t="shared" ca="1" si="86"/>
        <v>0</v>
      </c>
    </row>
    <row r="1378" spans="1:10">
      <c r="A1378" s="145"/>
      <c r="B1378" s="146"/>
      <c r="C1378" s="145"/>
      <c r="D1378" s="145"/>
      <c r="E1378" s="145"/>
      <c r="F1378" s="145"/>
      <c r="G1378" s="141" t="str">
        <f t="shared" ca="1" si="83"/>
        <v>hi</v>
      </c>
      <c r="H1378" s="141">
        <f t="shared" si="84"/>
        <v>0</v>
      </c>
      <c r="I1378" s="141">
        <f t="shared" ca="1" si="85"/>
        <v>0</v>
      </c>
      <c r="J1378" s="141">
        <f t="shared" ca="1" si="86"/>
        <v>0</v>
      </c>
    </row>
    <row r="1379" spans="1:10">
      <c r="A1379" s="145"/>
      <c r="B1379" s="146"/>
      <c r="C1379" s="145"/>
      <c r="D1379" s="145"/>
      <c r="E1379" s="145"/>
      <c r="F1379" s="145"/>
      <c r="G1379" s="141" t="str">
        <f t="shared" ca="1" si="83"/>
        <v>hi</v>
      </c>
      <c r="H1379" s="141">
        <f t="shared" si="84"/>
        <v>0</v>
      </c>
      <c r="I1379" s="141">
        <f t="shared" ca="1" si="85"/>
        <v>0</v>
      </c>
      <c r="J1379" s="141">
        <f t="shared" ca="1" si="86"/>
        <v>0</v>
      </c>
    </row>
    <row r="1380" spans="1:10">
      <c r="A1380" s="145"/>
      <c r="B1380" s="146"/>
      <c r="C1380" s="145"/>
      <c r="D1380" s="145"/>
      <c r="E1380" s="145"/>
      <c r="F1380" s="145"/>
      <c r="G1380" s="141" t="str">
        <f t="shared" ca="1" si="83"/>
        <v>hi</v>
      </c>
      <c r="H1380" s="141">
        <f t="shared" si="84"/>
        <v>0</v>
      </c>
      <c r="I1380" s="141">
        <f t="shared" ca="1" si="85"/>
        <v>0</v>
      </c>
      <c r="J1380" s="141">
        <f t="shared" ca="1" si="86"/>
        <v>0</v>
      </c>
    </row>
    <row r="1381" spans="1:10">
      <c r="A1381" s="145"/>
      <c r="B1381" s="146"/>
      <c r="C1381" s="145"/>
      <c r="D1381" s="145"/>
      <c r="E1381" s="145"/>
      <c r="F1381" s="145"/>
      <c r="G1381" s="141" t="str">
        <f t="shared" ca="1" si="83"/>
        <v>hi</v>
      </c>
      <c r="H1381" s="141">
        <f t="shared" si="84"/>
        <v>0</v>
      </c>
      <c r="I1381" s="141">
        <f t="shared" ca="1" si="85"/>
        <v>0</v>
      </c>
      <c r="J1381" s="141">
        <f t="shared" ca="1" si="86"/>
        <v>0</v>
      </c>
    </row>
    <row r="1382" spans="1:10">
      <c r="A1382" s="145"/>
      <c r="B1382" s="146"/>
      <c r="C1382" s="145"/>
      <c r="D1382" s="145"/>
      <c r="E1382" s="145"/>
      <c r="F1382" s="145"/>
      <c r="G1382" s="141" t="str">
        <f t="shared" ca="1" si="83"/>
        <v>hi</v>
      </c>
      <c r="H1382" s="141">
        <f t="shared" si="84"/>
        <v>0</v>
      </c>
      <c r="I1382" s="141">
        <f t="shared" ca="1" si="85"/>
        <v>0</v>
      </c>
      <c r="J1382" s="141">
        <f t="shared" ca="1" si="86"/>
        <v>0</v>
      </c>
    </row>
    <row r="1383" spans="1:10">
      <c r="A1383" s="145"/>
      <c r="B1383" s="146"/>
      <c r="C1383" s="145"/>
      <c r="D1383" s="145"/>
      <c r="E1383" s="145"/>
      <c r="F1383" s="145"/>
      <c r="G1383" s="141" t="str">
        <f t="shared" ca="1" si="83"/>
        <v>hi</v>
      </c>
      <c r="H1383" s="141">
        <f t="shared" si="84"/>
        <v>0</v>
      </c>
      <c r="I1383" s="141">
        <f t="shared" ca="1" si="85"/>
        <v>0</v>
      </c>
      <c r="J1383" s="141">
        <f t="shared" ca="1" si="86"/>
        <v>0</v>
      </c>
    </row>
    <row r="1384" spans="1:10">
      <c r="A1384" s="145"/>
      <c r="B1384" s="146"/>
      <c r="C1384" s="145"/>
      <c r="D1384" s="145"/>
      <c r="E1384" s="145"/>
      <c r="F1384" s="145"/>
      <c r="G1384" s="141" t="str">
        <f t="shared" ca="1" si="83"/>
        <v>hi</v>
      </c>
      <c r="H1384" s="141">
        <f t="shared" si="84"/>
        <v>0</v>
      </c>
      <c r="I1384" s="141">
        <f t="shared" ca="1" si="85"/>
        <v>0</v>
      </c>
      <c r="J1384" s="141">
        <f t="shared" ca="1" si="86"/>
        <v>0</v>
      </c>
    </row>
    <row r="1385" spans="1:10">
      <c r="A1385" s="145"/>
      <c r="B1385" s="146"/>
      <c r="C1385" s="145"/>
      <c r="D1385" s="145"/>
      <c r="E1385" s="145"/>
      <c r="F1385" s="145"/>
      <c r="G1385" s="141" t="str">
        <f t="shared" ca="1" si="83"/>
        <v>hi</v>
      </c>
      <c r="H1385" s="141">
        <f t="shared" si="84"/>
        <v>0</v>
      </c>
      <c r="I1385" s="141">
        <f t="shared" ca="1" si="85"/>
        <v>0</v>
      </c>
      <c r="J1385" s="141">
        <f t="shared" ca="1" si="86"/>
        <v>0</v>
      </c>
    </row>
    <row r="1386" spans="1:10">
      <c r="A1386" s="145"/>
      <c r="B1386" s="146"/>
      <c r="C1386" s="145"/>
      <c r="D1386" s="145"/>
      <c r="E1386" s="145"/>
      <c r="F1386" s="145"/>
      <c r="G1386" s="141" t="str">
        <f t="shared" ca="1" si="83"/>
        <v>hi</v>
      </c>
      <c r="H1386" s="141">
        <f t="shared" si="84"/>
        <v>0</v>
      </c>
      <c r="I1386" s="141">
        <f t="shared" ca="1" si="85"/>
        <v>0</v>
      </c>
      <c r="J1386" s="141">
        <f t="shared" ca="1" si="86"/>
        <v>0</v>
      </c>
    </row>
    <row r="1387" spans="1:10">
      <c r="A1387" s="145"/>
      <c r="B1387" s="146"/>
      <c r="C1387" s="145"/>
      <c r="D1387" s="145"/>
      <c r="E1387" s="145"/>
      <c r="F1387" s="145"/>
      <c r="G1387" s="141" t="str">
        <f t="shared" ca="1" si="83"/>
        <v>hi</v>
      </c>
      <c r="H1387" s="141">
        <f t="shared" si="84"/>
        <v>0</v>
      </c>
      <c r="I1387" s="141">
        <f t="shared" ca="1" si="85"/>
        <v>0</v>
      </c>
      <c r="J1387" s="141">
        <f t="shared" ca="1" si="86"/>
        <v>0</v>
      </c>
    </row>
    <row r="1388" spans="1:10">
      <c r="A1388" s="145"/>
      <c r="B1388" s="146"/>
      <c r="C1388" s="145"/>
      <c r="D1388" s="145"/>
      <c r="E1388" s="145"/>
      <c r="F1388" s="145"/>
      <c r="G1388" s="141" t="str">
        <f t="shared" ca="1" si="83"/>
        <v>hi</v>
      </c>
      <c r="H1388" s="141">
        <f t="shared" si="84"/>
        <v>0</v>
      </c>
      <c r="I1388" s="141">
        <f t="shared" ca="1" si="85"/>
        <v>0</v>
      </c>
      <c r="J1388" s="141">
        <f t="shared" ca="1" si="86"/>
        <v>0</v>
      </c>
    </row>
    <row r="1389" spans="1:10">
      <c r="A1389" s="145"/>
      <c r="B1389" s="146"/>
      <c r="C1389" s="145"/>
      <c r="D1389" s="145"/>
      <c r="E1389" s="145"/>
      <c r="F1389" s="145"/>
      <c r="G1389" s="141" t="str">
        <f t="shared" ca="1" si="83"/>
        <v>hi</v>
      </c>
      <c r="H1389" s="141">
        <f t="shared" si="84"/>
        <v>0</v>
      </c>
      <c r="I1389" s="141">
        <f t="shared" ca="1" si="85"/>
        <v>0</v>
      </c>
      <c r="J1389" s="141">
        <f t="shared" ca="1" si="86"/>
        <v>0</v>
      </c>
    </row>
    <row r="1390" spans="1:10">
      <c r="A1390" s="145"/>
      <c r="B1390" s="146"/>
      <c r="C1390" s="145"/>
      <c r="D1390" s="145"/>
      <c r="E1390" s="145"/>
      <c r="F1390" s="145"/>
      <c r="G1390" s="141" t="str">
        <f t="shared" ca="1" si="83"/>
        <v>hi</v>
      </c>
      <c r="H1390" s="141">
        <f t="shared" si="84"/>
        <v>0</v>
      </c>
      <c r="I1390" s="141">
        <f t="shared" ca="1" si="85"/>
        <v>0</v>
      </c>
      <c r="J1390" s="141">
        <f t="shared" ca="1" si="86"/>
        <v>0</v>
      </c>
    </row>
    <row r="1391" spans="1:10">
      <c r="A1391" s="145"/>
      <c r="B1391" s="146"/>
      <c r="C1391" s="145"/>
      <c r="D1391" s="145"/>
      <c r="E1391" s="145"/>
      <c r="F1391" s="145"/>
      <c r="G1391" s="141" t="str">
        <f t="shared" ca="1" si="83"/>
        <v>hi</v>
      </c>
      <c r="H1391" s="141">
        <f t="shared" si="84"/>
        <v>0</v>
      </c>
      <c r="I1391" s="141">
        <f t="shared" ca="1" si="85"/>
        <v>0</v>
      </c>
      <c r="J1391" s="141">
        <f t="shared" ca="1" si="86"/>
        <v>0</v>
      </c>
    </row>
    <row r="1392" spans="1:10">
      <c r="A1392" s="145"/>
      <c r="B1392" s="146"/>
      <c r="C1392" s="145"/>
      <c r="D1392" s="145"/>
      <c r="E1392" s="145"/>
      <c r="F1392" s="145"/>
      <c r="G1392" s="141" t="str">
        <f t="shared" ca="1" si="83"/>
        <v>hi</v>
      </c>
      <c r="H1392" s="141">
        <f t="shared" si="84"/>
        <v>0</v>
      </c>
      <c r="I1392" s="141">
        <f t="shared" ca="1" si="85"/>
        <v>0</v>
      </c>
      <c r="J1392" s="141">
        <f t="shared" ca="1" si="86"/>
        <v>0</v>
      </c>
    </row>
    <row r="1393" spans="1:10">
      <c r="A1393" s="145"/>
      <c r="B1393" s="146"/>
      <c r="C1393" s="145"/>
      <c r="D1393" s="145"/>
      <c r="E1393" s="145"/>
      <c r="F1393" s="145"/>
      <c r="G1393" s="141" t="str">
        <f t="shared" ca="1" si="83"/>
        <v>hi</v>
      </c>
      <c r="H1393" s="141">
        <f t="shared" si="84"/>
        <v>0</v>
      </c>
      <c r="I1393" s="141">
        <f t="shared" ca="1" si="85"/>
        <v>0</v>
      </c>
      <c r="J1393" s="141">
        <f t="shared" ca="1" si="86"/>
        <v>0</v>
      </c>
    </row>
    <row r="1394" spans="1:10">
      <c r="A1394" s="145"/>
      <c r="B1394" s="146"/>
      <c r="C1394" s="145"/>
      <c r="D1394" s="145"/>
      <c r="E1394" s="145"/>
      <c r="F1394" s="145"/>
      <c r="G1394" s="141" t="str">
        <f t="shared" ca="1" si="83"/>
        <v>hi</v>
      </c>
      <c r="H1394" s="141">
        <f t="shared" si="84"/>
        <v>0</v>
      </c>
      <c r="I1394" s="141">
        <f t="shared" ca="1" si="85"/>
        <v>0</v>
      </c>
      <c r="J1394" s="141">
        <f t="shared" ca="1" si="86"/>
        <v>0</v>
      </c>
    </row>
    <row r="1395" spans="1:10">
      <c r="A1395" s="145"/>
      <c r="B1395" s="146"/>
      <c r="C1395" s="145"/>
      <c r="D1395" s="145"/>
      <c r="E1395" s="145"/>
      <c r="F1395" s="145"/>
      <c r="G1395" s="141" t="str">
        <f t="shared" ca="1" si="83"/>
        <v>hi</v>
      </c>
      <c r="H1395" s="141">
        <f t="shared" si="84"/>
        <v>0</v>
      </c>
      <c r="I1395" s="141">
        <f t="shared" ca="1" si="85"/>
        <v>0</v>
      </c>
      <c r="J1395" s="141">
        <f t="shared" ca="1" si="86"/>
        <v>0</v>
      </c>
    </row>
    <row r="1396" spans="1:10">
      <c r="A1396" s="145"/>
      <c r="B1396" s="146"/>
      <c r="C1396" s="145"/>
      <c r="D1396" s="145"/>
      <c r="E1396" s="145"/>
      <c r="F1396" s="145"/>
      <c r="G1396" s="141" t="str">
        <f t="shared" ca="1" si="83"/>
        <v>hi</v>
      </c>
      <c r="H1396" s="141">
        <f t="shared" si="84"/>
        <v>0</v>
      </c>
      <c r="I1396" s="141">
        <f t="shared" ca="1" si="85"/>
        <v>0</v>
      </c>
      <c r="J1396" s="141">
        <f t="shared" ca="1" si="86"/>
        <v>0</v>
      </c>
    </row>
    <row r="1397" spans="1:10">
      <c r="A1397" s="145"/>
      <c r="B1397" s="146"/>
      <c r="C1397" s="145"/>
      <c r="D1397" s="145"/>
      <c r="E1397" s="145"/>
      <c r="F1397" s="145"/>
      <c r="G1397" s="141" t="str">
        <f t="shared" ca="1" si="83"/>
        <v>hi</v>
      </c>
      <c r="H1397" s="141">
        <f t="shared" si="84"/>
        <v>0</v>
      </c>
      <c r="I1397" s="141">
        <f t="shared" ca="1" si="85"/>
        <v>0</v>
      </c>
      <c r="J1397" s="141">
        <f t="shared" ca="1" si="86"/>
        <v>0</v>
      </c>
    </row>
    <row r="1398" spans="1:10">
      <c r="A1398" s="145"/>
      <c r="B1398" s="146"/>
      <c r="C1398" s="145"/>
      <c r="D1398" s="145"/>
      <c r="E1398" s="145"/>
      <c r="F1398" s="145"/>
      <c r="G1398" s="141" t="str">
        <f t="shared" ca="1" si="83"/>
        <v>hi</v>
      </c>
      <c r="H1398" s="141">
        <f t="shared" si="84"/>
        <v>0</v>
      </c>
      <c r="I1398" s="141">
        <f t="shared" ca="1" si="85"/>
        <v>0</v>
      </c>
      <c r="J1398" s="141">
        <f t="shared" ca="1" si="86"/>
        <v>0</v>
      </c>
    </row>
    <row r="1399" spans="1:10">
      <c r="A1399" s="145"/>
      <c r="B1399" s="146"/>
      <c r="C1399" s="145"/>
      <c r="D1399" s="145"/>
      <c r="E1399" s="145"/>
      <c r="F1399" s="145"/>
      <c r="G1399" s="141" t="str">
        <f t="shared" ca="1" si="83"/>
        <v>hi</v>
      </c>
      <c r="H1399" s="141">
        <f t="shared" si="84"/>
        <v>0</v>
      </c>
      <c r="I1399" s="141">
        <f t="shared" ca="1" si="85"/>
        <v>0</v>
      </c>
      <c r="J1399" s="141">
        <f t="shared" ca="1" si="86"/>
        <v>0</v>
      </c>
    </row>
    <row r="1400" spans="1:10">
      <c r="A1400" s="145"/>
      <c r="B1400" s="146"/>
      <c r="C1400" s="145"/>
      <c r="D1400" s="145"/>
      <c r="E1400" s="145"/>
      <c r="F1400" s="145"/>
      <c r="G1400" s="141" t="str">
        <f t="shared" ca="1" si="83"/>
        <v>hi</v>
      </c>
      <c r="H1400" s="141">
        <f t="shared" si="84"/>
        <v>0</v>
      </c>
      <c r="I1400" s="141">
        <f t="shared" ca="1" si="85"/>
        <v>0</v>
      </c>
      <c r="J1400" s="141">
        <f t="shared" ca="1" si="86"/>
        <v>0</v>
      </c>
    </row>
    <row r="1401" spans="1:10">
      <c r="A1401" s="145"/>
      <c r="B1401" s="146"/>
      <c r="C1401" s="145"/>
      <c r="D1401" s="145"/>
      <c r="E1401" s="145"/>
      <c r="F1401" s="145"/>
      <c r="G1401" s="141" t="str">
        <f t="shared" ca="1" si="83"/>
        <v>hi</v>
      </c>
      <c r="H1401" s="141">
        <f t="shared" si="84"/>
        <v>0</v>
      </c>
      <c r="I1401" s="141">
        <f t="shared" ca="1" si="85"/>
        <v>0</v>
      </c>
      <c r="J1401" s="141">
        <f t="shared" ca="1" si="86"/>
        <v>0</v>
      </c>
    </row>
    <row r="1402" spans="1:10">
      <c r="A1402" s="145"/>
      <c r="B1402" s="146"/>
      <c r="C1402" s="145"/>
      <c r="D1402" s="145"/>
      <c r="E1402" s="145"/>
      <c r="F1402" s="145"/>
      <c r="G1402" s="141" t="str">
        <f t="shared" ca="1" si="83"/>
        <v>hi</v>
      </c>
      <c r="H1402" s="141">
        <f t="shared" si="84"/>
        <v>0</v>
      </c>
      <c r="I1402" s="141">
        <f t="shared" ca="1" si="85"/>
        <v>0</v>
      </c>
      <c r="J1402" s="141">
        <f t="shared" ca="1" si="86"/>
        <v>0</v>
      </c>
    </row>
    <row r="1403" spans="1:10">
      <c r="A1403" s="145"/>
      <c r="B1403" s="146"/>
      <c r="C1403" s="145"/>
      <c r="D1403" s="145"/>
      <c r="E1403" s="145"/>
      <c r="F1403" s="145"/>
      <c r="G1403" s="141" t="str">
        <f t="shared" ca="1" si="83"/>
        <v>hi</v>
      </c>
      <c r="H1403" s="141">
        <f t="shared" si="84"/>
        <v>0</v>
      </c>
      <c r="I1403" s="141">
        <f t="shared" ca="1" si="85"/>
        <v>0</v>
      </c>
      <c r="J1403" s="141">
        <f t="shared" ca="1" si="86"/>
        <v>0</v>
      </c>
    </row>
    <row r="1404" spans="1:10">
      <c r="A1404" s="145"/>
      <c r="B1404" s="146"/>
      <c r="C1404" s="145"/>
      <c r="D1404" s="145"/>
      <c r="E1404" s="145"/>
      <c r="F1404" s="145"/>
      <c r="G1404" s="141" t="str">
        <f t="shared" ca="1" si="83"/>
        <v>hi</v>
      </c>
      <c r="H1404" s="141">
        <f t="shared" si="84"/>
        <v>0</v>
      </c>
      <c r="I1404" s="141">
        <f t="shared" ca="1" si="85"/>
        <v>0</v>
      </c>
      <c r="J1404" s="141">
        <f t="shared" ca="1" si="86"/>
        <v>0</v>
      </c>
    </row>
    <row r="1405" spans="1:10">
      <c r="A1405" s="145"/>
      <c r="B1405" s="146"/>
      <c r="C1405" s="145"/>
      <c r="D1405" s="145"/>
      <c r="E1405" s="145"/>
      <c r="F1405" s="145"/>
      <c r="G1405" s="141" t="str">
        <f t="shared" ca="1" si="83"/>
        <v>hi</v>
      </c>
      <c r="H1405" s="141">
        <f t="shared" si="84"/>
        <v>0</v>
      </c>
      <c r="I1405" s="141">
        <f t="shared" ca="1" si="85"/>
        <v>0</v>
      </c>
      <c r="J1405" s="141">
        <f t="shared" ca="1" si="86"/>
        <v>0</v>
      </c>
    </row>
    <row r="1406" spans="1:10">
      <c r="A1406" s="145"/>
      <c r="B1406" s="146"/>
      <c r="C1406" s="145"/>
      <c r="D1406" s="145"/>
      <c r="E1406" s="145"/>
      <c r="F1406" s="145"/>
      <c r="G1406" s="141" t="str">
        <f t="shared" ca="1" si="83"/>
        <v>hi</v>
      </c>
      <c r="H1406" s="141">
        <f t="shared" si="84"/>
        <v>0</v>
      </c>
      <c r="I1406" s="141">
        <f t="shared" ca="1" si="85"/>
        <v>0</v>
      </c>
      <c r="J1406" s="141">
        <f t="shared" ca="1" si="86"/>
        <v>0</v>
      </c>
    </row>
    <row r="1407" spans="1:10">
      <c r="A1407" s="145"/>
      <c r="B1407" s="146"/>
      <c r="C1407" s="145"/>
      <c r="D1407" s="145"/>
      <c r="E1407" s="145"/>
      <c r="F1407" s="145"/>
      <c r="G1407" s="141" t="str">
        <f t="shared" ca="1" si="83"/>
        <v>hi</v>
      </c>
      <c r="H1407" s="141">
        <f t="shared" si="84"/>
        <v>0</v>
      </c>
      <c r="I1407" s="141">
        <f t="shared" ca="1" si="85"/>
        <v>0</v>
      </c>
      <c r="J1407" s="141">
        <f t="shared" ca="1" si="86"/>
        <v>0</v>
      </c>
    </row>
    <row r="1408" spans="1:10">
      <c r="A1408" s="145"/>
      <c r="B1408" s="146"/>
      <c r="C1408" s="145"/>
      <c r="D1408" s="145"/>
      <c r="E1408" s="145"/>
      <c r="F1408" s="145"/>
      <c r="G1408" s="141" t="str">
        <f t="shared" ca="1" si="83"/>
        <v>hi</v>
      </c>
      <c r="H1408" s="141">
        <f t="shared" si="84"/>
        <v>0</v>
      </c>
      <c r="I1408" s="141">
        <f t="shared" ca="1" si="85"/>
        <v>0</v>
      </c>
      <c r="J1408" s="141">
        <f t="shared" ca="1" si="86"/>
        <v>0</v>
      </c>
    </row>
    <row r="1409" spans="1:10">
      <c r="A1409" s="145"/>
      <c r="B1409" s="146"/>
      <c r="C1409" s="145"/>
      <c r="D1409" s="145"/>
      <c r="E1409" s="145"/>
      <c r="F1409" s="145"/>
      <c r="G1409" s="141" t="str">
        <f t="shared" ca="1" si="83"/>
        <v>hi</v>
      </c>
      <c r="H1409" s="141">
        <f t="shared" si="84"/>
        <v>0</v>
      </c>
      <c r="I1409" s="141">
        <f t="shared" ca="1" si="85"/>
        <v>0</v>
      </c>
      <c r="J1409" s="141">
        <f t="shared" ca="1" si="86"/>
        <v>0</v>
      </c>
    </row>
    <row r="1410" spans="1:10">
      <c r="A1410" s="145"/>
      <c r="B1410" s="146"/>
      <c r="C1410" s="145"/>
      <c r="D1410" s="145"/>
      <c r="E1410" s="145"/>
      <c r="F1410" s="145"/>
      <c r="G1410" s="141" t="str">
        <f t="shared" ca="1" si="83"/>
        <v>hi</v>
      </c>
      <c r="H1410" s="141">
        <f t="shared" si="84"/>
        <v>0</v>
      </c>
      <c r="I1410" s="141">
        <f t="shared" ca="1" si="85"/>
        <v>0</v>
      </c>
      <c r="J1410" s="141">
        <f t="shared" ca="1" si="86"/>
        <v>0</v>
      </c>
    </row>
    <row r="1411" spans="1:10">
      <c r="A1411" s="145"/>
      <c r="B1411" s="146"/>
      <c r="C1411" s="145"/>
      <c r="D1411" s="145"/>
      <c r="E1411" s="145"/>
      <c r="F1411" s="145"/>
      <c r="G1411" s="141" t="str">
        <f t="shared" ca="1" si="83"/>
        <v>hi</v>
      </c>
      <c r="H1411" s="141">
        <f t="shared" si="84"/>
        <v>0</v>
      </c>
      <c r="I1411" s="141">
        <f t="shared" ca="1" si="85"/>
        <v>0</v>
      </c>
      <c r="J1411" s="141">
        <f t="shared" ca="1" si="86"/>
        <v>0</v>
      </c>
    </row>
    <row r="1412" spans="1:10">
      <c r="A1412" s="145"/>
      <c r="B1412" s="146"/>
      <c r="C1412" s="145"/>
      <c r="D1412" s="145"/>
      <c r="E1412" s="145"/>
      <c r="F1412" s="145"/>
      <c r="G1412" s="141" t="str">
        <f t="shared" ca="1" si="83"/>
        <v>hi</v>
      </c>
      <c r="H1412" s="141">
        <f t="shared" si="84"/>
        <v>0</v>
      </c>
      <c r="I1412" s="141">
        <f t="shared" ca="1" si="85"/>
        <v>0</v>
      </c>
      <c r="J1412" s="141">
        <f t="shared" ca="1" si="86"/>
        <v>0</v>
      </c>
    </row>
    <row r="1413" spans="1:10">
      <c r="A1413" s="145"/>
      <c r="B1413" s="146"/>
      <c r="C1413" s="145"/>
      <c r="D1413" s="145"/>
      <c r="E1413" s="145"/>
      <c r="F1413" s="145"/>
      <c r="G1413" s="141" t="str">
        <f t="shared" ca="1" si="83"/>
        <v>hi</v>
      </c>
      <c r="H1413" s="141">
        <f t="shared" si="84"/>
        <v>0</v>
      </c>
      <c r="I1413" s="141">
        <f t="shared" ca="1" si="85"/>
        <v>0</v>
      </c>
      <c r="J1413" s="141">
        <f t="shared" ca="1" si="86"/>
        <v>0</v>
      </c>
    </row>
    <row r="1414" spans="1:10">
      <c r="A1414" s="145"/>
      <c r="B1414" s="146"/>
      <c r="C1414" s="145"/>
      <c r="D1414" s="145"/>
      <c r="E1414" s="145"/>
      <c r="F1414" s="145"/>
      <c r="G1414" s="141" t="str">
        <f t="shared" ca="1" si="83"/>
        <v>hi</v>
      </c>
      <c r="H1414" s="141">
        <f t="shared" si="84"/>
        <v>0</v>
      </c>
      <c r="I1414" s="141">
        <f t="shared" ca="1" si="85"/>
        <v>0</v>
      </c>
      <c r="J1414" s="141">
        <f t="shared" ca="1" si="86"/>
        <v>0</v>
      </c>
    </row>
    <row r="1415" spans="1:10">
      <c r="A1415" s="145"/>
      <c r="B1415" s="146"/>
      <c r="C1415" s="145"/>
      <c r="D1415" s="145"/>
      <c r="E1415" s="145"/>
      <c r="F1415" s="145"/>
      <c r="G1415" s="141" t="str">
        <f t="shared" ca="1" si="83"/>
        <v>hi</v>
      </c>
      <c r="H1415" s="141">
        <f t="shared" si="84"/>
        <v>0</v>
      </c>
      <c r="I1415" s="141">
        <f t="shared" ca="1" si="85"/>
        <v>0</v>
      </c>
      <c r="J1415" s="141">
        <f t="shared" ca="1" si="86"/>
        <v>0</v>
      </c>
    </row>
    <row r="1416" spans="1:10">
      <c r="A1416" s="145"/>
      <c r="B1416" s="146"/>
      <c r="C1416" s="145"/>
      <c r="D1416" s="145"/>
      <c r="E1416" s="145"/>
      <c r="F1416" s="145"/>
      <c r="G1416" s="141" t="str">
        <f t="shared" ca="1" si="83"/>
        <v>hi</v>
      </c>
      <c r="H1416" s="141">
        <f t="shared" si="84"/>
        <v>0</v>
      </c>
      <c r="I1416" s="141">
        <f t="shared" ca="1" si="85"/>
        <v>0</v>
      </c>
      <c r="J1416" s="141">
        <f t="shared" ca="1" si="86"/>
        <v>0</v>
      </c>
    </row>
    <row r="1417" spans="1:10">
      <c r="A1417" s="145"/>
      <c r="B1417" s="146"/>
      <c r="C1417" s="145"/>
      <c r="D1417" s="145"/>
      <c r="E1417" s="145"/>
      <c r="F1417" s="145"/>
      <c r="G1417" s="141" t="str">
        <f t="shared" ca="1" si="83"/>
        <v>hi</v>
      </c>
      <c r="H1417" s="141">
        <f t="shared" si="84"/>
        <v>0</v>
      </c>
      <c r="I1417" s="141">
        <f t="shared" ca="1" si="85"/>
        <v>0</v>
      </c>
      <c r="J1417" s="141">
        <f t="shared" ca="1" si="86"/>
        <v>0</v>
      </c>
    </row>
    <row r="1418" spans="1:10">
      <c r="A1418" s="145"/>
      <c r="B1418" s="146"/>
      <c r="C1418" s="145"/>
      <c r="D1418" s="145"/>
      <c r="E1418" s="145"/>
      <c r="F1418" s="145"/>
      <c r="G1418" s="141" t="str">
        <f t="shared" ca="1" si="83"/>
        <v>hi</v>
      </c>
      <c r="H1418" s="141">
        <f t="shared" si="84"/>
        <v>0</v>
      </c>
      <c r="I1418" s="141">
        <f t="shared" ca="1" si="85"/>
        <v>0</v>
      </c>
      <c r="J1418" s="141">
        <f t="shared" ca="1" si="86"/>
        <v>0</v>
      </c>
    </row>
    <row r="1419" spans="1:10">
      <c r="A1419" s="145"/>
      <c r="B1419" s="146"/>
      <c r="C1419" s="145"/>
      <c r="D1419" s="145"/>
      <c r="E1419" s="145"/>
      <c r="F1419" s="145"/>
      <c r="G1419" s="141" t="str">
        <f t="shared" ca="1" si="83"/>
        <v>hi</v>
      </c>
      <c r="H1419" s="141">
        <f t="shared" si="84"/>
        <v>0</v>
      </c>
      <c r="I1419" s="141">
        <f t="shared" ca="1" si="85"/>
        <v>0</v>
      </c>
      <c r="J1419" s="141">
        <f t="shared" ca="1" si="86"/>
        <v>0</v>
      </c>
    </row>
    <row r="1420" spans="1:10">
      <c r="A1420" s="145"/>
      <c r="B1420" s="146"/>
      <c r="C1420" s="145"/>
      <c r="D1420" s="145"/>
      <c r="E1420" s="145"/>
      <c r="F1420" s="145"/>
      <c r="G1420" s="141" t="str">
        <f t="shared" ca="1" si="83"/>
        <v>hi</v>
      </c>
      <c r="H1420" s="141">
        <f t="shared" si="84"/>
        <v>0</v>
      </c>
      <c r="I1420" s="141">
        <f t="shared" ca="1" si="85"/>
        <v>0</v>
      </c>
      <c r="J1420" s="141">
        <f t="shared" ca="1" si="86"/>
        <v>0</v>
      </c>
    </row>
    <row r="1421" spans="1:10">
      <c r="A1421" s="145"/>
      <c r="B1421" s="146"/>
      <c r="C1421" s="145"/>
      <c r="D1421" s="145"/>
      <c r="E1421" s="145"/>
      <c r="F1421" s="145"/>
      <c r="G1421" s="141" t="str">
        <f t="shared" ca="1" si="83"/>
        <v>hi</v>
      </c>
      <c r="H1421" s="141">
        <f t="shared" si="84"/>
        <v>0</v>
      </c>
      <c r="I1421" s="141">
        <f t="shared" ca="1" si="85"/>
        <v>0</v>
      </c>
      <c r="J1421" s="141">
        <f t="shared" ca="1" si="86"/>
        <v>0</v>
      </c>
    </row>
    <row r="1422" spans="1:10">
      <c r="A1422" s="145"/>
      <c r="B1422" s="146"/>
      <c r="C1422" s="145"/>
      <c r="D1422" s="145"/>
      <c r="E1422" s="145"/>
      <c r="F1422" s="145"/>
      <c r="G1422" s="141" t="str">
        <f t="shared" ref="G1422:G1485" ca="1" si="87">IF(F1422&gt;C1422,  IF($B$8=0,"lo",IF(RAND()&gt;$B$9,"lo","hi")),   IF($B$8=0,"hi",IF(RAND()&lt;=$B$9,"lo","hi"))   )</f>
        <v>hi</v>
      </c>
      <c r="H1422" s="141">
        <f t="shared" ref="H1422:H1485" si="88">C1422</f>
        <v>0</v>
      </c>
      <c r="I1422" s="141">
        <f t="shared" ref="I1422:I1485" ca="1" si="89">IF(G1422="hi",D1422,E1422)</f>
        <v>0</v>
      </c>
      <c r="J1422" s="141">
        <f t="shared" ref="J1422:J1485" ca="1" si="90">IF(G1422="hi",E1422,D1422)</f>
        <v>0</v>
      </c>
    </row>
    <row r="1423" spans="1:10">
      <c r="A1423" s="145"/>
      <c r="B1423" s="146"/>
      <c r="C1423" s="145"/>
      <c r="D1423" s="145"/>
      <c r="E1423" s="145"/>
      <c r="F1423" s="145"/>
      <c r="G1423" s="141" t="str">
        <f t="shared" ca="1" si="87"/>
        <v>hi</v>
      </c>
      <c r="H1423" s="141">
        <f t="shared" si="88"/>
        <v>0</v>
      </c>
      <c r="I1423" s="141">
        <f t="shared" ca="1" si="89"/>
        <v>0</v>
      </c>
      <c r="J1423" s="141">
        <f t="shared" ca="1" si="90"/>
        <v>0</v>
      </c>
    </row>
    <row r="1424" spans="1:10">
      <c r="A1424" s="145"/>
      <c r="B1424" s="146"/>
      <c r="C1424" s="145"/>
      <c r="D1424" s="145"/>
      <c r="E1424" s="145"/>
      <c r="F1424" s="145"/>
      <c r="G1424" s="141" t="str">
        <f t="shared" ca="1" si="87"/>
        <v>hi</v>
      </c>
      <c r="H1424" s="141">
        <f t="shared" si="88"/>
        <v>0</v>
      </c>
      <c r="I1424" s="141">
        <f t="shared" ca="1" si="89"/>
        <v>0</v>
      </c>
      <c r="J1424" s="141">
        <f t="shared" ca="1" si="90"/>
        <v>0</v>
      </c>
    </row>
    <row r="1425" spans="1:10">
      <c r="A1425" s="145"/>
      <c r="B1425" s="146"/>
      <c r="C1425" s="145"/>
      <c r="D1425" s="145"/>
      <c r="E1425" s="145"/>
      <c r="F1425" s="145"/>
      <c r="G1425" s="141" t="str">
        <f t="shared" ca="1" si="87"/>
        <v>hi</v>
      </c>
      <c r="H1425" s="141">
        <f t="shared" si="88"/>
        <v>0</v>
      </c>
      <c r="I1425" s="141">
        <f t="shared" ca="1" si="89"/>
        <v>0</v>
      </c>
      <c r="J1425" s="141">
        <f t="shared" ca="1" si="90"/>
        <v>0</v>
      </c>
    </row>
    <row r="1426" spans="1:10">
      <c r="A1426" s="145"/>
      <c r="B1426" s="146"/>
      <c r="C1426" s="145"/>
      <c r="D1426" s="145"/>
      <c r="E1426" s="145"/>
      <c r="F1426" s="145"/>
      <c r="G1426" s="141" t="str">
        <f t="shared" ca="1" si="87"/>
        <v>hi</v>
      </c>
      <c r="H1426" s="141">
        <f t="shared" si="88"/>
        <v>0</v>
      </c>
      <c r="I1426" s="141">
        <f t="shared" ca="1" si="89"/>
        <v>0</v>
      </c>
      <c r="J1426" s="141">
        <f t="shared" ca="1" si="90"/>
        <v>0</v>
      </c>
    </row>
    <row r="1427" spans="1:10">
      <c r="A1427" s="145"/>
      <c r="B1427" s="146"/>
      <c r="C1427" s="145"/>
      <c r="D1427" s="145"/>
      <c r="E1427" s="145"/>
      <c r="F1427" s="145"/>
      <c r="G1427" s="141" t="str">
        <f t="shared" ca="1" si="87"/>
        <v>hi</v>
      </c>
      <c r="H1427" s="141">
        <f t="shared" si="88"/>
        <v>0</v>
      </c>
      <c r="I1427" s="141">
        <f t="shared" ca="1" si="89"/>
        <v>0</v>
      </c>
      <c r="J1427" s="141">
        <f t="shared" ca="1" si="90"/>
        <v>0</v>
      </c>
    </row>
    <row r="1428" spans="1:10">
      <c r="A1428" s="145"/>
      <c r="B1428" s="146"/>
      <c r="C1428" s="145"/>
      <c r="D1428" s="145"/>
      <c r="E1428" s="145"/>
      <c r="F1428" s="145"/>
      <c r="G1428" s="141" t="str">
        <f t="shared" ca="1" si="87"/>
        <v>hi</v>
      </c>
      <c r="H1428" s="141">
        <f t="shared" si="88"/>
        <v>0</v>
      </c>
      <c r="I1428" s="141">
        <f t="shared" ca="1" si="89"/>
        <v>0</v>
      </c>
      <c r="J1428" s="141">
        <f t="shared" ca="1" si="90"/>
        <v>0</v>
      </c>
    </row>
    <row r="1429" spans="1:10">
      <c r="A1429" s="145"/>
      <c r="B1429" s="146"/>
      <c r="C1429" s="145"/>
      <c r="D1429" s="145"/>
      <c r="E1429" s="145"/>
      <c r="F1429" s="145"/>
      <c r="G1429" s="141" t="str">
        <f t="shared" ca="1" si="87"/>
        <v>hi</v>
      </c>
      <c r="H1429" s="141">
        <f t="shared" si="88"/>
        <v>0</v>
      </c>
      <c r="I1429" s="141">
        <f t="shared" ca="1" si="89"/>
        <v>0</v>
      </c>
      <c r="J1429" s="141">
        <f t="shared" ca="1" si="90"/>
        <v>0</v>
      </c>
    </row>
    <row r="1430" spans="1:10">
      <c r="A1430" s="145"/>
      <c r="B1430" s="146"/>
      <c r="C1430" s="145"/>
      <c r="D1430" s="145"/>
      <c r="E1430" s="145"/>
      <c r="F1430" s="145"/>
      <c r="G1430" s="141" t="str">
        <f t="shared" ca="1" si="87"/>
        <v>hi</v>
      </c>
      <c r="H1430" s="141">
        <f t="shared" si="88"/>
        <v>0</v>
      </c>
      <c r="I1430" s="141">
        <f t="shared" ca="1" si="89"/>
        <v>0</v>
      </c>
      <c r="J1430" s="141">
        <f t="shared" ca="1" si="90"/>
        <v>0</v>
      </c>
    </row>
    <row r="1431" spans="1:10">
      <c r="A1431" s="145"/>
      <c r="B1431" s="146"/>
      <c r="C1431" s="145"/>
      <c r="D1431" s="145"/>
      <c r="E1431" s="145"/>
      <c r="F1431" s="145"/>
      <c r="G1431" s="141" t="str">
        <f t="shared" ca="1" si="87"/>
        <v>hi</v>
      </c>
      <c r="H1431" s="141">
        <f t="shared" si="88"/>
        <v>0</v>
      </c>
      <c r="I1431" s="141">
        <f t="shared" ca="1" si="89"/>
        <v>0</v>
      </c>
      <c r="J1431" s="141">
        <f t="shared" ca="1" si="90"/>
        <v>0</v>
      </c>
    </row>
    <row r="1432" spans="1:10">
      <c r="A1432" s="145"/>
      <c r="B1432" s="146"/>
      <c r="C1432" s="145"/>
      <c r="D1432" s="145"/>
      <c r="E1432" s="145"/>
      <c r="F1432" s="145"/>
      <c r="G1432" s="141" t="str">
        <f t="shared" ca="1" si="87"/>
        <v>hi</v>
      </c>
      <c r="H1432" s="141">
        <f t="shared" si="88"/>
        <v>0</v>
      </c>
      <c r="I1432" s="141">
        <f t="shared" ca="1" si="89"/>
        <v>0</v>
      </c>
      <c r="J1432" s="141">
        <f t="shared" ca="1" si="90"/>
        <v>0</v>
      </c>
    </row>
    <row r="1433" spans="1:10">
      <c r="A1433" s="145"/>
      <c r="B1433" s="146"/>
      <c r="C1433" s="145"/>
      <c r="D1433" s="145"/>
      <c r="E1433" s="145"/>
      <c r="F1433" s="145"/>
      <c r="G1433" s="141" t="str">
        <f t="shared" ca="1" si="87"/>
        <v>hi</v>
      </c>
      <c r="H1433" s="141">
        <f t="shared" si="88"/>
        <v>0</v>
      </c>
      <c r="I1433" s="141">
        <f t="shared" ca="1" si="89"/>
        <v>0</v>
      </c>
      <c r="J1433" s="141">
        <f t="shared" ca="1" si="90"/>
        <v>0</v>
      </c>
    </row>
    <row r="1434" spans="1:10">
      <c r="A1434" s="145"/>
      <c r="B1434" s="146"/>
      <c r="C1434" s="145"/>
      <c r="D1434" s="145"/>
      <c r="E1434" s="145"/>
      <c r="F1434" s="145"/>
      <c r="G1434" s="141" t="str">
        <f t="shared" ca="1" si="87"/>
        <v>hi</v>
      </c>
      <c r="H1434" s="141">
        <f t="shared" si="88"/>
        <v>0</v>
      </c>
      <c r="I1434" s="141">
        <f t="shared" ca="1" si="89"/>
        <v>0</v>
      </c>
      <c r="J1434" s="141">
        <f t="shared" ca="1" si="90"/>
        <v>0</v>
      </c>
    </row>
    <row r="1435" spans="1:10">
      <c r="A1435" s="145"/>
      <c r="B1435" s="146"/>
      <c r="C1435" s="145"/>
      <c r="D1435" s="145"/>
      <c r="E1435" s="145"/>
      <c r="F1435" s="145"/>
      <c r="G1435" s="141" t="str">
        <f t="shared" ca="1" si="87"/>
        <v>hi</v>
      </c>
      <c r="H1435" s="141">
        <f t="shared" si="88"/>
        <v>0</v>
      </c>
      <c r="I1435" s="141">
        <f t="shared" ca="1" si="89"/>
        <v>0</v>
      </c>
      <c r="J1435" s="141">
        <f t="shared" ca="1" si="90"/>
        <v>0</v>
      </c>
    </row>
    <row r="1436" spans="1:10">
      <c r="A1436" s="145"/>
      <c r="B1436" s="146"/>
      <c r="C1436" s="145"/>
      <c r="D1436" s="145"/>
      <c r="E1436" s="145"/>
      <c r="F1436" s="145"/>
      <c r="G1436" s="141" t="str">
        <f t="shared" ca="1" si="87"/>
        <v>hi</v>
      </c>
      <c r="H1436" s="141">
        <f t="shared" si="88"/>
        <v>0</v>
      </c>
      <c r="I1436" s="141">
        <f t="shared" ca="1" si="89"/>
        <v>0</v>
      </c>
      <c r="J1436" s="141">
        <f t="shared" ca="1" si="90"/>
        <v>0</v>
      </c>
    </row>
    <row r="1437" spans="1:10">
      <c r="A1437" s="145"/>
      <c r="B1437" s="146"/>
      <c r="C1437" s="145"/>
      <c r="D1437" s="145"/>
      <c r="E1437" s="145"/>
      <c r="F1437" s="145"/>
      <c r="G1437" s="141" t="str">
        <f t="shared" ca="1" si="87"/>
        <v>hi</v>
      </c>
      <c r="H1437" s="141">
        <f t="shared" si="88"/>
        <v>0</v>
      </c>
      <c r="I1437" s="141">
        <f t="shared" ca="1" si="89"/>
        <v>0</v>
      </c>
      <c r="J1437" s="141">
        <f t="shared" ca="1" si="90"/>
        <v>0</v>
      </c>
    </row>
    <row r="1438" spans="1:10">
      <c r="A1438" s="145"/>
      <c r="B1438" s="146"/>
      <c r="C1438" s="145"/>
      <c r="D1438" s="145"/>
      <c r="E1438" s="145"/>
      <c r="F1438" s="145"/>
      <c r="G1438" s="141" t="str">
        <f t="shared" ca="1" si="87"/>
        <v>hi</v>
      </c>
      <c r="H1438" s="141">
        <f t="shared" si="88"/>
        <v>0</v>
      </c>
      <c r="I1438" s="141">
        <f t="shared" ca="1" si="89"/>
        <v>0</v>
      </c>
      <c r="J1438" s="141">
        <f t="shared" ca="1" si="90"/>
        <v>0</v>
      </c>
    </row>
    <row r="1439" spans="1:10">
      <c r="A1439" s="145"/>
      <c r="B1439" s="146"/>
      <c r="C1439" s="145"/>
      <c r="D1439" s="145"/>
      <c r="E1439" s="145"/>
      <c r="F1439" s="145"/>
      <c r="G1439" s="141" t="str">
        <f t="shared" ca="1" si="87"/>
        <v>hi</v>
      </c>
      <c r="H1439" s="141">
        <f t="shared" si="88"/>
        <v>0</v>
      </c>
      <c r="I1439" s="141">
        <f t="shared" ca="1" si="89"/>
        <v>0</v>
      </c>
      <c r="J1439" s="141">
        <f t="shared" ca="1" si="90"/>
        <v>0</v>
      </c>
    </row>
    <row r="1440" spans="1:10">
      <c r="A1440" s="145"/>
      <c r="B1440" s="146"/>
      <c r="C1440" s="145"/>
      <c r="D1440" s="145"/>
      <c r="E1440" s="145"/>
      <c r="F1440" s="145"/>
      <c r="G1440" s="141" t="str">
        <f t="shared" ca="1" si="87"/>
        <v>hi</v>
      </c>
      <c r="H1440" s="141">
        <f t="shared" si="88"/>
        <v>0</v>
      </c>
      <c r="I1440" s="141">
        <f t="shared" ca="1" si="89"/>
        <v>0</v>
      </c>
      <c r="J1440" s="141">
        <f t="shared" ca="1" si="90"/>
        <v>0</v>
      </c>
    </row>
    <row r="1441" spans="1:10">
      <c r="A1441" s="145"/>
      <c r="B1441" s="146"/>
      <c r="C1441" s="145"/>
      <c r="D1441" s="145"/>
      <c r="E1441" s="145"/>
      <c r="F1441" s="145"/>
      <c r="G1441" s="141" t="str">
        <f t="shared" ca="1" si="87"/>
        <v>hi</v>
      </c>
      <c r="H1441" s="141">
        <f t="shared" si="88"/>
        <v>0</v>
      </c>
      <c r="I1441" s="141">
        <f t="shared" ca="1" si="89"/>
        <v>0</v>
      </c>
      <c r="J1441" s="141">
        <f t="shared" ca="1" si="90"/>
        <v>0</v>
      </c>
    </row>
    <row r="1442" spans="1:10">
      <c r="A1442" s="145"/>
      <c r="B1442" s="146"/>
      <c r="C1442" s="145"/>
      <c r="D1442" s="145"/>
      <c r="E1442" s="145"/>
      <c r="F1442" s="145"/>
      <c r="G1442" s="141" t="str">
        <f t="shared" ca="1" si="87"/>
        <v>hi</v>
      </c>
      <c r="H1442" s="141">
        <f t="shared" si="88"/>
        <v>0</v>
      </c>
      <c r="I1442" s="141">
        <f t="shared" ca="1" si="89"/>
        <v>0</v>
      </c>
      <c r="J1442" s="141">
        <f t="shared" ca="1" si="90"/>
        <v>0</v>
      </c>
    </row>
    <row r="1443" spans="1:10">
      <c r="A1443" s="145"/>
      <c r="B1443" s="146"/>
      <c r="C1443" s="145"/>
      <c r="D1443" s="145"/>
      <c r="E1443" s="145"/>
      <c r="F1443" s="145"/>
      <c r="G1443" s="141" t="str">
        <f t="shared" ca="1" si="87"/>
        <v>hi</v>
      </c>
      <c r="H1443" s="141">
        <f t="shared" si="88"/>
        <v>0</v>
      </c>
      <c r="I1443" s="141">
        <f t="shared" ca="1" si="89"/>
        <v>0</v>
      </c>
      <c r="J1443" s="141">
        <f t="shared" ca="1" si="90"/>
        <v>0</v>
      </c>
    </row>
    <row r="1444" spans="1:10">
      <c r="A1444" s="145"/>
      <c r="B1444" s="146"/>
      <c r="C1444" s="145"/>
      <c r="D1444" s="145"/>
      <c r="E1444" s="145"/>
      <c r="F1444" s="145"/>
      <c r="G1444" s="141" t="str">
        <f t="shared" ca="1" si="87"/>
        <v>hi</v>
      </c>
      <c r="H1444" s="141">
        <f t="shared" si="88"/>
        <v>0</v>
      </c>
      <c r="I1444" s="141">
        <f t="shared" ca="1" si="89"/>
        <v>0</v>
      </c>
      <c r="J1444" s="141">
        <f t="shared" ca="1" si="90"/>
        <v>0</v>
      </c>
    </row>
    <row r="1445" spans="1:10">
      <c r="A1445" s="145"/>
      <c r="B1445" s="146"/>
      <c r="C1445" s="145"/>
      <c r="D1445" s="145"/>
      <c r="E1445" s="145"/>
      <c r="F1445" s="145"/>
      <c r="G1445" s="141" t="str">
        <f t="shared" ca="1" si="87"/>
        <v>hi</v>
      </c>
      <c r="H1445" s="141">
        <f t="shared" si="88"/>
        <v>0</v>
      </c>
      <c r="I1445" s="141">
        <f t="shared" ca="1" si="89"/>
        <v>0</v>
      </c>
      <c r="J1445" s="141">
        <f t="shared" ca="1" si="90"/>
        <v>0</v>
      </c>
    </row>
    <row r="1446" spans="1:10">
      <c r="A1446" s="145"/>
      <c r="B1446" s="146"/>
      <c r="C1446" s="145"/>
      <c r="D1446" s="145"/>
      <c r="E1446" s="145"/>
      <c r="F1446" s="145"/>
      <c r="G1446" s="141" t="str">
        <f t="shared" ca="1" si="87"/>
        <v>hi</v>
      </c>
      <c r="H1446" s="141">
        <f t="shared" si="88"/>
        <v>0</v>
      </c>
      <c r="I1446" s="141">
        <f t="shared" ca="1" si="89"/>
        <v>0</v>
      </c>
      <c r="J1446" s="141">
        <f t="shared" ca="1" si="90"/>
        <v>0</v>
      </c>
    </row>
    <row r="1447" spans="1:10">
      <c r="A1447" s="145"/>
      <c r="B1447" s="146"/>
      <c r="C1447" s="145"/>
      <c r="D1447" s="145"/>
      <c r="E1447" s="145"/>
      <c r="F1447" s="145"/>
      <c r="G1447" s="141" t="str">
        <f t="shared" ca="1" si="87"/>
        <v>hi</v>
      </c>
      <c r="H1447" s="141">
        <f t="shared" si="88"/>
        <v>0</v>
      </c>
      <c r="I1447" s="141">
        <f t="shared" ca="1" si="89"/>
        <v>0</v>
      </c>
      <c r="J1447" s="141">
        <f t="shared" ca="1" si="90"/>
        <v>0</v>
      </c>
    </row>
    <row r="1448" spans="1:10">
      <c r="A1448" s="145"/>
      <c r="B1448" s="146"/>
      <c r="C1448" s="145"/>
      <c r="D1448" s="145"/>
      <c r="E1448" s="145"/>
      <c r="F1448" s="145"/>
      <c r="G1448" s="141" t="str">
        <f t="shared" ca="1" si="87"/>
        <v>hi</v>
      </c>
      <c r="H1448" s="141">
        <f t="shared" si="88"/>
        <v>0</v>
      </c>
      <c r="I1448" s="141">
        <f t="shared" ca="1" si="89"/>
        <v>0</v>
      </c>
      <c r="J1448" s="141">
        <f t="shared" ca="1" si="90"/>
        <v>0</v>
      </c>
    </row>
    <row r="1449" spans="1:10">
      <c r="A1449" s="145"/>
      <c r="B1449" s="146"/>
      <c r="C1449" s="145"/>
      <c r="D1449" s="145"/>
      <c r="E1449" s="145"/>
      <c r="F1449" s="145"/>
      <c r="G1449" s="141" t="str">
        <f t="shared" ca="1" si="87"/>
        <v>hi</v>
      </c>
      <c r="H1449" s="141">
        <f t="shared" si="88"/>
        <v>0</v>
      </c>
      <c r="I1449" s="141">
        <f t="shared" ca="1" si="89"/>
        <v>0</v>
      </c>
      <c r="J1449" s="141">
        <f t="shared" ca="1" si="90"/>
        <v>0</v>
      </c>
    </row>
    <row r="1450" spans="1:10">
      <c r="A1450" s="145"/>
      <c r="B1450" s="146"/>
      <c r="C1450" s="145"/>
      <c r="D1450" s="145"/>
      <c r="E1450" s="145"/>
      <c r="F1450" s="145"/>
      <c r="G1450" s="141" t="str">
        <f t="shared" ca="1" si="87"/>
        <v>hi</v>
      </c>
      <c r="H1450" s="141">
        <f t="shared" si="88"/>
        <v>0</v>
      </c>
      <c r="I1450" s="141">
        <f t="shared" ca="1" si="89"/>
        <v>0</v>
      </c>
      <c r="J1450" s="141">
        <f t="shared" ca="1" si="90"/>
        <v>0</v>
      </c>
    </row>
    <row r="1451" spans="1:10">
      <c r="A1451" s="145"/>
      <c r="B1451" s="146"/>
      <c r="C1451" s="145"/>
      <c r="D1451" s="145"/>
      <c r="E1451" s="145"/>
      <c r="F1451" s="145"/>
      <c r="G1451" s="141" t="str">
        <f t="shared" ca="1" si="87"/>
        <v>hi</v>
      </c>
      <c r="H1451" s="141">
        <f t="shared" si="88"/>
        <v>0</v>
      </c>
      <c r="I1451" s="141">
        <f t="shared" ca="1" si="89"/>
        <v>0</v>
      </c>
      <c r="J1451" s="141">
        <f t="shared" ca="1" si="90"/>
        <v>0</v>
      </c>
    </row>
    <row r="1452" spans="1:10">
      <c r="A1452" s="145"/>
      <c r="B1452" s="146"/>
      <c r="C1452" s="145"/>
      <c r="D1452" s="145"/>
      <c r="E1452" s="145"/>
      <c r="F1452" s="145"/>
      <c r="G1452" s="141" t="str">
        <f t="shared" ca="1" si="87"/>
        <v>hi</v>
      </c>
      <c r="H1452" s="141">
        <f t="shared" si="88"/>
        <v>0</v>
      </c>
      <c r="I1452" s="141">
        <f t="shared" ca="1" si="89"/>
        <v>0</v>
      </c>
      <c r="J1452" s="141">
        <f t="shared" ca="1" si="90"/>
        <v>0</v>
      </c>
    </row>
    <row r="1453" spans="1:10">
      <c r="A1453" s="145"/>
      <c r="B1453" s="146"/>
      <c r="C1453" s="145"/>
      <c r="D1453" s="145"/>
      <c r="E1453" s="145"/>
      <c r="F1453" s="145"/>
      <c r="G1453" s="141" t="str">
        <f t="shared" ca="1" si="87"/>
        <v>hi</v>
      </c>
      <c r="H1453" s="141">
        <f t="shared" si="88"/>
        <v>0</v>
      </c>
      <c r="I1453" s="141">
        <f t="shared" ca="1" si="89"/>
        <v>0</v>
      </c>
      <c r="J1453" s="141">
        <f t="shared" ca="1" si="90"/>
        <v>0</v>
      </c>
    </row>
    <row r="1454" spans="1:10">
      <c r="A1454" s="145"/>
      <c r="B1454" s="146"/>
      <c r="C1454" s="145"/>
      <c r="D1454" s="145"/>
      <c r="E1454" s="145"/>
      <c r="F1454" s="145"/>
      <c r="G1454" s="141" t="str">
        <f t="shared" ca="1" si="87"/>
        <v>hi</v>
      </c>
      <c r="H1454" s="141">
        <f t="shared" si="88"/>
        <v>0</v>
      </c>
      <c r="I1454" s="141">
        <f t="shared" ca="1" si="89"/>
        <v>0</v>
      </c>
      <c r="J1454" s="141">
        <f t="shared" ca="1" si="90"/>
        <v>0</v>
      </c>
    </row>
    <row r="1455" spans="1:10">
      <c r="A1455" s="145"/>
      <c r="B1455" s="146"/>
      <c r="C1455" s="145"/>
      <c r="D1455" s="145"/>
      <c r="E1455" s="145"/>
      <c r="F1455" s="145"/>
      <c r="G1455" s="141" t="str">
        <f t="shared" ca="1" si="87"/>
        <v>hi</v>
      </c>
      <c r="H1455" s="141">
        <f t="shared" si="88"/>
        <v>0</v>
      </c>
      <c r="I1455" s="141">
        <f t="shared" ca="1" si="89"/>
        <v>0</v>
      </c>
      <c r="J1455" s="141">
        <f t="shared" ca="1" si="90"/>
        <v>0</v>
      </c>
    </row>
    <row r="1456" spans="1:10">
      <c r="A1456" s="145"/>
      <c r="B1456" s="146"/>
      <c r="C1456" s="145"/>
      <c r="D1456" s="145"/>
      <c r="E1456" s="145"/>
      <c r="F1456" s="145"/>
      <c r="G1456" s="141" t="str">
        <f t="shared" ca="1" si="87"/>
        <v>hi</v>
      </c>
      <c r="H1456" s="141">
        <f t="shared" si="88"/>
        <v>0</v>
      </c>
      <c r="I1456" s="141">
        <f t="shared" ca="1" si="89"/>
        <v>0</v>
      </c>
      <c r="J1456" s="141">
        <f t="shared" ca="1" si="90"/>
        <v>0</v>
      </c>
    </row>
    <row r="1457" spans="1:10">
      <c r="A1457" s="145"/>
      <c r="B1457" s="146"/>
      <c r="C1457" s="145"/>
      <c r="D1457" s="145"/>
      <c r="E1457" s="145"/>
      <c r="F1457" s="145"/>
      <c r="G1457" s="141" t="str">
        <f t="shared" ca="1" si="87"/>
        <v>hi</v>
      </c>
      <c r="H1457" s="141">
        <f t="shared" si="88"/>
        <v>0</v>
      </c>
      <c r="I1457" s="141">
        <f t="shared" ca="1" si="89"/>
        <v>0</v>
      </c>
      <c r="J1457" s="141">
        <f t="shared" ca="1" si="90"/>
        <v>0</v>
      </c>
    </row>
    <row r="1458" spans="1:10">
      <c r="A1458" s="145"/>
      <c r="B1458" s="146"/>
      <c r="C1458" s="145"/>
      <c r="D1458" s="145"/>
      <c r="E1458" s="145"/>
      <c r="F1458" s="145"/>
      <c r="G1458" s="141" t="str">
        <f t="shared" ca="1" si="87"/>
        <v>hi</v>
      </c>
      <c r="H1458" s="141">
        <f t="shared" si="88"/>
        <v>0</v>
      </c>
      <c r="I1458" s="141">
        <f t="shared" ca="1" si="89"/>
        <v>0</v>
      </c>
      <c r="J1458" s="141">
        <f t="shared" ca="1" si="90"/>
        <v>0</v>
      </c>
    </row>
    <row r="1459" spans="1:10">
      <c r="A1459" s="145"/>
      <c r="B1459" s="146"/>
      <c r="C1459" s="145"/>
      <c r="D1459" s="145"/>
      <c r="E1459" s="145"/>
      <c r="F1459" s="145"/>
      <c r="G1459" s="141" t="str">
        <f t="shared" ca="1" si="87"/>
        <v>hi</v>
      </c>
      <c r="H1459" s="141">
        <f t="shared" si="88"/>
        <v>0</v>
      </c>
      <c r="I1459" s="141">
        <f t="shared" ca="1" si="89"/>
        <v>0</v>
      </c>
      <c r="J1459" s="141">
        <f t="shared" ca="1" si="90"/>
        <v>0</v>
      </c>
    </row>
    <row r="1460" spans="1:10">
      <c r="A1460" s="145"/>
      <c r="B1460" s="146"/>
      <c r="C1460" s="145"/>
      <c r="D1460" s="145"/>
      <c r="E1460" s="145"/>
      <c r="F1460" s="145"/>
      <c r="G1460" s="141" t="str">
        <f t="shared" ca="1" si="87"/>
        <v>hi</v>
      </c>
      <c r="H1460" s="141">
        <f t="shared" si="88"/>
        <v>0</v>
      </c>
      <c r="I1460" s="141">
        <f t="shared" ca="1" si="89"/>
        <v>0</v>
      </c>
      <c r="J1460" s="141">
        <f t="shared" ca="1" si="90"/>
        <v>0</v>
      </c>
    </row>
    <row r="1461" spans="1:10">
      <c r="A1461" s="145"/>
      <c r="B1461" s="146"/>
      <c r="C1461" s="145"/>
      <c r="D1461" s="145"/>
      <c r="E1461" s="145"/>
      <c r="F1461" s="145"/>
      <c r="G1461" s="141" t="str">
        <f t="shared" ca="1" si="87"/>
        <v>hi</v>
      </c>
      <c r="H1461" s="141">
        <f t="shared" si="88"/>
        <v>0</v>
      </c>
      <c r="I1461" s="141">
        <f t="shared" ca="1" si="89"/>
        <v>0</v>
      </c>
      <c r="J1461" s="141">
        <f t="shared" ca="1" si="90"/>
        <v>0</v>
      </c>
    </row>
    <row r="1462" spans="1:10">
      <c r="A1462" s="145"/>
      <c r="B1462" s="146"/>
      <c r="C1462" s="145"/>
      <c r="D1462" s="145"/>
      <c r="E1462" s="145"/>
      <c r="F1462" s="145"/>
      <c r="G1462" s="141" t="str">
        <f t="shared" ca="1" si="87"/>
        <v>hi</v>
      </c>
      <c r="H1462" s="141">
        <f t="shared" si="88"/>
        <v>0</v>
      </c>
      <c r="I1462" s="141">
        <f t="shared" ca="1" si="89"/>
        <v>0</v>
      </c>
      <c r="J1462" s="141">
        <f t="shared" ca="1" si="90"/>
        <v>0</v>
      </c>
    </row>
    <row r="1463" spans="1:10">
      <c r="A1463" s="145"/>
      <c r="B1463" s="146"/>
      <c r="C1463" s="145"/>
      <c r="D1463" s="145"/>
      <c r="E1463" s="145"/>
      <c r="F1463" s="145"/>
      <c r="G1463" s="141" t="str">
        <f t="shared" ca="1" si="87"/>
        <v>hi</v>
      </c>
      <c r="H1463" s="141">
        <f t="shared" si="88"/>
        <v>0</v>
      </c>
      <c r="I1463" s="141">
        <f t="shared" ca="1" si="89"/>
        <v>0</v>
      </c>
      <c r="J1463" s="141">
        <f t="shared" ca="1" si="90"/>
        <v>0</v>
      </c>
    </row>
    <row r="1464" spans="1:10">
      <c r="A1464" s="145"/>
      <c r="B1464" s="146"/>
      <c r="C1464" s="145"/>
      <c r="D1464" s="145"/>
      <c r="E1464" s="145"/>
      <c r="F1464" s="145"/>
      <c r="G1464" s="141" t="str">
        <f t="shared" ca="1" si="87"/>
        <v>hi</v>
      </c>
      <c r="H1464" s="141">
        <f t="shared" si="88"/>
        <v>0</v>
      </c>
      <c r="I1464" s="141">
        <f t="shared" ca="1" si="89"/>
        <v>0</v>
      </c>
      <c r="J1464" s="141">
        <f t="shared" ca="1" si="90"/>
        <v>0</v>
      </c>
    </row>
    <row r="1465" spans="1:10">
      <c r="A1465" s="145"/>
      <c r="B1465" s="146"/>
      <c r="C1465" s="145"/>
      <c r="D1465" s="145"/>
      <c r="E1465" s="145"/>
      <c r="F1465" s="145"/>
      <c r="G1465" s="141" t="str">
        <f t="shared" ca="1" si="87"/>
        <v>hi</v>
      </c>
      <c r="H1465" s="141">
        <f t="shared" si="88"/>
        <v>0</v>
      </c>
      <c r="I1465" s="141">
        <f t="shared" ca="1" si="89"/>
        <v>0</v>
      </c>
      <c r="J1465" s="141">
        <f t="shared" ca="1" si="90"/>
        <v>0</v>
      </c>
    </row>
    <row r="1466" spans="1:10">
      <c r="A1466" s="145"/>
      <c r="B1466" s="146"/>
      <c r="C1466" s="145"/>
      <c r="D1466" s="145"/>
      <c r="E1466" s="145"/>
      <c r="F1466" s="145"/>
      <c r="G1466" s="141" t="str">
        <f t="shared" ca="1" si="87"/>
        <v>hi</v>
      </c>
      <c r="H1466" s="141">
        <f t="shared" si="88"/>
        <v>0</v>
      </c>
      <c r="I1466" s="141">
        <f t="shared" ca="1" si="89"/>
        <v>0</v>
      </c>
      <c r="J1466" s="141">
        <f t="shared" ca="1" si="90"/>
        <v>0</v>
      </c>
    </row>
    <row r="1467" spans="1:10">
      <c r="A1467" s="145"/>
      <c r="B1467" s="146"/>
      <c r="C1467" s="145"/>
      <c r="D1467" s="145"/>
      <c r="E1467" s="145"/>
      <c r="F1467" s="145"/>
      <c r="G1467" s="141" t="str">
        <f t="shared" ca="1" si="87"/>
        <v>hi</v>
      </c>
      <c r="H1467" s="141">
        <f t="shared" si="88"/>
        <v>0</v>
      </c>
      <c r="I1467" s="141">
        <f t="shared" ca="1" si="89"/>
        <v>0</v>
      </c>
      <c r="J1467" s="141">
        <f t="shared" ca="1" si="90"/>
        <v>0</v>
      </c>
    </row>
    <row r="1468" spans="1:10">
      <c r="A1468" s="145"/>
      <c r="B1468" s="146"/>
      <c r="C1468" s="145"/>
      <c r="D1468" s="145"/>
      <c r="E1468" s="145"/>
      <c r="F1468" s="145"/>
      <c r="G1468" s="141" t="str">
        <f t="shared" ca="1" si="87"/>
        <v>hi</v>
      </c>
      <c r="H1468" s="141">
        <f t="shared" si="88"/>
        <v>0</v>
      </c>
      <c r="I1468" s="141">
        <f t="shared" ca="1" si="89"/>
        <v>0</v>
      </c>
      <c r="J1468" s="141">
        <f t="shared" ca="1" si="90"/>
        <v>0</v>
      </c>
    </row>
    <row r="1469" spans="1:10">
      <c r="A1469" s="145"/>
      <c r="B1469" s="146"/>
      <c r="C1469" s="145"/>
      <c r="D1469" s="145"/>
      <c r="E1469" s="145"/>
      <c r="F1469" s="145"/>
      <c r="G1469" s="141" t="str">
        <f t="shared" ca="1" si="87"/>
        <v>hi</v>
      </c>
      <c r="H1469" s="141">
        <f t="shared" si="88"/>
        <v>0</v>
      </c>
      <c r="I1469" s="141">
        <f t="shared" ca="1" si="89"/>
        <v>0</v>
      </c>
      <c r="J1469" s="141">
        <f t="shared" ca="1" si="90"/>
        <v>0</v>
      </c>
    </row>
    <row r="1470" spans="1:10">
      <c r="A1470" s="145"/>
      <c r="B1470" s="146"/>
      <c r="C1470" s="145"/>
      <c r="D1470" s="145"/>
      <c r="E1470" s="145"/>
      <c r="F1470" s="145"/>
      <c r="G1470" s="141" t="str">
        <f t="shared" ca="1" si="87"/>
        <v>hi</v>
      </c>
      <c r="H1470" s="141">
        <f t="shared" si="88"/>
        <v>0</v>
      </c>
      <c r="I1470" s="141">
        <f t="shared" ca="1" si="89"/>
        <v>0</v>
      </c>
      <c r="J1470" s="141">
        <f t="shared" ca="1" si="90"/>
        <v>0</v>
      </c>
    </row>
    <row r="1471" spans="1:10">
      <c r="A1471" s="145"/>
      <c r="B1471" s="146"/>
      <c r="C1471" s="145"/>
      <c r="D1471" s="145"/>
      <c r="E1471" s="145"/>
      <c r="F1471" s="145"/>
      <c r="G1471" s="141" t="str">
        <f t="shared" ca="1" si="87"/>
        <v>hi</v>
      </c>
      <c r="H1471" s="141">
        <f t="shared" si="88"/>
        <v>0</v>
      </c>
      <c r="I1471" s="141">
        <f t="shared" ca="1" si="89"/>
        <v>0</v>
      </c>
      <c r="J1471" s="141">
        <f t="shared" ca="1" si="90"/>
        <v>0</v>
      </c>
    </row>
    <row r="1472" spans="1:10">
      <c r="A1472" s="145"/>
      <c r="B1472" s="146"/>
      <c r="C1472" s="145"/>
      <c r="D1472" s="145"/>
      <c r="E1472" s="145"/>
      <c r="F1472" s="145"/>
      <c r="G1472" s="141" t="str">
        <f t="shared" ca="1" si="87"/>
        <v>hi</v>
      </c>
      <c r="H1472" s="141">
        <f t="shared" si="88"/>
        <v>0</v>
      </c>
      <c r="I1472" s="141">
        <f t="shared" ca="1" si="89"/>
        <v>0</v>
      </c>
      <c r="J1472" s="141">
        <f t="shared" ca="1" si="90"/>
        <v>0</v>
      </c>
    </row>
    <row r="1473" spans="1:10">
      <c r="A1473" s="145"/>
      <c r="B1473" s="146"/>
      <c r="C1473" s="145"/>
      <c r="D1473" s="145"/>
      <c r="E1473" s="145"/>
      <c r="F1473" s="145"/>
      <c r="G1473" s="141" t="str">
        <f t="shared" ca="1" si="87"/>
        <v>hi</v>
      </c>
      <c r="H1473" s="141">
        <f t="shared" si="88"/>
        <v>0</v>
      </c>
      <c r="I1473" s="141">
        <f t="shared" ca="1" si="89"/>
        <v>0</v>
      </c>
      <c r="J1473" s="141">
        <f t="shared" ca="1" si="90"/>
        <v>0</v>
      </c>
    </row>
    <row r="1474" spans="1:10">
      <c r="A1474" s="145"/>
      <c r="B1474" s="146"/>
      <c r="C1474" s="145"/>
      <c r="D1474" s="145"/>
      <c r="E1474" s="145"/>
      <c r="F1474" s="145"/>
      <c r="G1474" s="141" t="str">
        <f t="shared" ca="1" si="87"/>
        <v>hi</v>
      </c>
      <c r="H1474" s="141">
        <f t="shared" si="88"/>
        <v>0</v>
      </c>
      <c r="I1474" s="141">
        <f t="shared" ca="1" si="89"/>
        <v>0</v>
      </c>
      <c r="J1474" s="141">
        <f t="shared" ca="1" si="90"/>
        <v>0</v>
      </c>
    </row>
    <row r="1475" spans="1:10">
      <c r="A1475" s="145"/>
      <c r="B1475" s="146"/>
      <c r="C1475" s="145"/>
      <c r="D1475" s="145"/>
      <c r="E1475" s="145"/>
      <c r="F1475" s="145"/>
      <c r="G1475" s="141" t="str">
        <f t="shared" ca="1" si="87"/>
        <v>hi</v>
      </c>
      <c r="H1475" s="141">
        <f t="shared" si="88"/>
        <v>0</v>
      </c>
      <c r="I1475" s="141">
        <f t="shared" ca="1" si="89"/>
        <v>0</v>
      </c>
      <c r="J1475" s="141">
        <f t="shared" ca="1" si="90"/>
        <v>0</v>
      </c>
    </row>
    <row r="1476" spans="1:10">
      <c r="A1476" s="145"/>
      <c r="B1476" s="146"/>
      <c r="C1476" s="145"/>
      <c r="D1476" s="145"/>
      <c r="E1476" s="145"/>
      <c r="F1476" s="145"/>
      <c r="G1476" s="141" t="str">
        <f t="shared" ca="1" si="87"/>
        <v>hi</v>
      </c>
      <c r="H1476" s="141">
        <f t="shared" si="88"/>
        <v>0</v>
      </c>
      <c r="I1476" s="141">
        <f t="shared" ca="1" si="89"/>
        <v>0</v>
      </c>
      <c r="J1476" s="141">
        <f t="shared" ca="1" si="90"/>
        <v>0</v>
      </c>
    </row>
    <row r="1477" spans="1:10">
      <c r="A1477" s="145"/>
      <c r="B1477" s="146"/>
      <c r="C1477" s="145"/>
      <c r="D1477" s="145"/>
      <c r="E1477" s="145"/>
      <c r="F1477" s="145"/>
      <c r="G1477" s="141" t="str">
        <f t="shared" ca="1" si="87"/>
        <v>hi</v>
      </c>
      <c r="H1477" s="141">
        <f t="shared" si="88"/>
        <v>0</v>
      </c>
      <c r="I1477" s="141">
        <f t="shared" ca="1" si="89"/>
        <v>0</v>
      </c>
      <c r="J1477" s="141">
        <f t="shared" ca="1" si="90"/>
        <v>0</v>
      </c>
    </row>
    <row r="1478" spans="1:10">
      <c r="A1478" s="145"/>
      <c r="B1478" s="146"/>
      <c r="C1478" s="145"/>
      <c r="D1478" s="145"/>
      <c r="E1478" s="145"/>
      <c r="F1478" s="145"/>
      <c r="G1478" s="141" t="str">
        <f t="shared" ca="1" si="87"/>
        <v>hi</v>
      </c>
      <c r="H1478" s="141">
        <f t="shared" si="88"/>
        <v>0</v>
      </c>
      <c r="I1478" s="141">
        <f t="shared" ca="1" si="89"/>
        <v>0</v>
      </c>
      <c r="J1478" s="141">
        <f t="shared" ca="1" si="90"/>
        <v>0</v>
      </c>
    </row>
    <row r="1479" spans="1:10">
      <c r="A1479" s="145"/>
      <c r="B1479" s="146"/>
      <c r="C1479" s="145"/>
      <c r="D1479" s="145"/>
      <c r="E1479" s="145"/>
      <c r="F1479" s="145"/>
      <c r="G1479" s="141" t="str">
        <f t="shared" ca="1" si="87"/>
        <v>hi</v>
      </c>
      <c r="H1479" s="141">
        <f t="shared" si="88"/>
        <v>0</v>
      </c>
      <c r="I1479" s="141">
        <f t="shared" ca="1" si="89"/>
        <v>0</v>
      </c>
      <c r="J1479" s="141">
        <f t="shared" ca="1" si="90"/>
        <v>0</v>
      </c>
    </row>
    <row r="1480" spans="1:10">
      <c r="A1480" s="145"/>
      <c r="B1480" s="146"/>
      <c r="C1480" s="145"/>
      <c r="D1480" s="145"/>
      <c r="E1480" s="145"/>
      <c r="F1480" s="145"/>
      <c r="G1480" s="141" t="str">
        <f t="shared" ca="1" si="87"/>
        <v>hi</v>
      </c>
      <c r="H1480" s="141">
        <f t="shared" si="88"/>
        <v>0</v>
      </c>
      <c r="I1480" s="141">
        <f t="shared" ca="1" si="89"/>
        <v>0</v>
      </c>
      <c r="J1480" s="141">
        <f t="shared" ca="1" si="90"/>
        <v>0</v>
      </c>
    </row>
    <row r="1481" spans="1:10">
      <c r="A1481" s="145"/>
      <c r="B1481" s="146"/>
      <c r="C1481" s="145"/>
      <c r="D1481" s="145"/>
      <c r="E1481" s="145"/>
      <c r="F1481" s="145"/>
      <c r="G1481" s="141" t="str">
        <f t="shared" ca="1" si="87"/>
        <v>hi</v>
      </c>
      <c r="H1481" s="141">
        <f t="shared" si="88"/>
        <v>0</v>
      </c>
      <c r="I1481" s="141">
        <f t="shared" ca="1" si="89"/>
        <v>0</v>
      </c>
      <c r="J1481" s="141">
        <f t="shared" ca="1" si="90"/>
        <v>0</v>
      </c>
    </row>
    <row r="1482" spans="1:10">
      <c r="A1482" s="145"/>
      <c r="B1482" s="146"/>
      <c r="C1482" s="145"/>
      <c r="D1482" s="145"/>
      <c r="E1482" s="145"/>
      <c r="F1482" s="145"/>
      <c r="G1482" s="141" t="str">
        <f t="shared" ca="1" si="87"/>
        <v>hi</v>
      </c>
      <c r="H1482" s="141">
        <f t="shared" si="88"/>
        <v>0</v>
      </c>
      <c r="I1482" s="141">
        <f t="shared" ca="1" si="89"/>
        <v>0</v>
      </c>
      <c r="J1482" s="141">
        <f t="shared" ca="1" si="90"/>
        <v>0</v>
      </c>
    </row>
    <row r="1483" spans="1:10">
      <c r="A1483" s="145"/>
      <c r="B1483" s="146"/>
      <c r="C1483" s="145"/>
      <c r="D1483" s="145"/>
      <c r="E1483" s="145"/>
      <c r="F1483" s="145"/>
      <c r="G1483" s="141" t="str">
        <f t="shared" ca="1" si="87"/>
        <v>hi</v>
      </c>
      <c r="H1483" s="141">
        <f t="shared" si="88"/>
        <v>0</v>
      </c>
      <c r="I1483" s="141">
        <f t="shared" ca="1" si="89"/>
        <v>0</v>
      </c>
      <c r="J1483" s="141">
        <f t="shared" ca="1" si="90"/>
        <v>0</v>
      </c>
    </row>
    <row r="1484" spans="1:10">
      <c r="A1484" s="145"/>
      <c r="B1484" s="146"/>
      <c r="C1484" s="145"/>
      <c r="D1484" s="145"/>
      <c r="E1484" s="145"/>
      <c r="F1484" s="145"/>
      <c r="G1484" s="141" t="str">
        <f t="shared" ca="1" si="87"/>
        <v>hi</v>
      </c>
      <c r="H1484" s="141">
        <f t="shared" si="88"/>
        <v>0</v>
      </c>
      <c r="I1484" s="141">
        <f t="shared" ca="1" si="89"/>
        <v>0</v>
      </c>
      <c r="J1484" s="141">
        <f t="shared" ca="1" si="90"/>
        <v>0</v>
      </c>
    </row>
    <row r="1485" spans="1:10">
      <c r="A1485" s="145"/>
      <c r="B1485" s="146"/>
      <c r="C1485" s="145"/>
      <c r="D1485" s="145"/>
      <c r="E1485" s="145"/>
      <c r="F1485" s="145"/>
      <c r="G1485" s="141" t="str">
        <f t="shared" ca="1" si="87"/>
        <v>hi</v>
      </c>
      <c r="H1485" s="141">
        <f t="shared" si="88"/>
        <v>0</v>
      </c>
      <c r="I1485" s="141">
        <f t="shared" ca="1" si="89"/>
        <v>0</v>
      </c>
      <c r="J1485" s="141">
        <f t="shared" ca="1" si="90"/>
        <v>0</v>
      </c>
    </row>
    <row r="1486" spans="1:10">
      <c r="A1486" s="145"/>
      <c r="B1486" s="146"/>
      <c r="C1486" s="145"/>
      <c r="D1486" s="145"/>
      <c r="E1486" s="145"/>
      <c r="F1486" s="145"/>
      <c r="G1486" s="141" t="str">
        <f t="shared" ref="G1486:G1549" ca="1" si="91">IF(F1486&gt;C1486,  IF($B$8=0,"lo",IF(RAND()&gt;$B$9,"lo","hi")),   IF($B$8=0,"hi",IF(RAND()&lt;=$B$9,"lo","hi"))   )</f>
        <v>hi</v>
      </c>
      <c r="H1486" s="141">
        <f t="shared" ref="H1486:H1549" si="92">C1486</f>
        <v>0</v>
      </c>
      <c r="I1486" s="141">
        <f t="shared" ref="I1486:I1549" ca="1" si="93">IF(G1486="hi",D1486,E1486)</f>
        <v>0</v>
      </c>
      <c r="J1486" s="141">
        <f t="shared" ref="J1486:J1549" ca="1" si="94">IF(G1486="hi",E1486,D1486)</f>
        <v>0</v>
      </c>
    </row>
    <row r="1487" spans="1:10">
      <c r="A1487" s="145"/>
      <c r="B1487" s="146"/>
      <c r="C1487" s="145"/>
      <c r="D1487" s="145"/>
      <c r="E1487" s="145"/>
      <c r="F1487" s="145"/>
      <c r="G1487" s="141" t="str">
        <f t="shared" ca="1" si="91"/>
        <v>hi</v>
      </c>
      <c r="H1487" s="141">
        <f t="shared" si="92"/>
        <v>0</v>
      </c>
      <c r="I1487" s="141">
        <f t="shared" ca="1" si="93"/>
        <v>0</v>
      </c>
      <c r="J1487" s="141">
        <f t="shared" ca="1" si="94"/>
        <v>0</v>
      </c>
    </row>
    <row r="1488" spans="1:10">
      <c r="A1488" s="145"/>
      <c r="B1488" s="146"/>
      <c r="C1488" s="145"/>
      <c r="D1488" s="145"/>
      <c r="E1488" s="145"/>
      <c r="F1488" s="145"/>
      <c r="G1488" s="141" t="str">
        <f t="shared" ca="1" si="91"/>
        <v>hi</v>
      </c>
      <c r="H1488" s="141">
        <f t="shared" si="92"/>
        <v>0</v>
      </c>
      <c r="I1488" s="141">
        <f t="shared" ca="1" si="93"/>
        <v>0</v>
      </c>
      <c r="J1488" s="141">
        <f t="shared" ca="1" si="94"/>
        <v>0</v>
      </c>
    </row>
    <row r="1489" spans="1:10">
      <c r="A1489" s="145"/>
      <c r="B1489" s="146"/>
      <c r="C1489" s="145"/>
      <c r="D1489" s="145"/>
      <c r="E1489" s="145"/>
      <c r="F1489" s="145"/>
      <c r="G1489" s="141" t="str">
        <f t="shared" ca="1" si="91"/>
        <v>hi</v>
      </c>
      <c r="H1489" s="141">
        <f t="shared" si="92"/>
        <v>0</v>
      </c>
      <c r="I1489" s="141">
        <f t="shared" ca="1" si="93"/>
        <v>0</v>
      </c>
      <c r="J1489" s="141">
        <f t="shared" ca="1" si="94"/>
        <v>0</v>
      </c>
    </row>
    <row r="1490" spans="1:10">
      <c r="A1490" s="145"/>
      <c r="B1490" s="146"/>
      <c r="C1490" s="145"/>
      <c r="D1490" s="145"/>
      <c r="E1490" s="145"/>
      <c r="F1490" s="145"/>
      <c r="G1490" s="141" t="str">
        <f t="shared" ca="1" si="91"/>
        <v>hi</v>
      </c>
      <c r="H1490" s="141">
        <f t="shared" si="92"/>
        <v>0</v>
      </c>
      <c r="I1490" s="141">
        <f t="shared" ca="1" si="93"/>
        <v>0</v>
      </c>
      <c r="J1490" s="141">
        <f t="shared" ca="1" si="94"/>
        <v>0</v>
      </c>
    </row>
    <row r="1491" spans="1:10">
      <c r="A1491" s="145"/>
      <c r="B1491" s="146"/>
      <c r="C1491" s="145"/>
      <c r="D1491" s="145"/>
      <c r="E1491" s="145"/>
      <c r="F1491" s="145"/>
      <c r="G1491" s="141" t="str">
        <f t="shared" ca="1" si="91"/>
        <v>hi</v>
      </c>
      <c r="H1491" s="141">
        <f t="shared" si="92"/>
        <v>0</v>
      </c>
      <c r="I1491" s="141">
        <f t="shared" ca="1" si="93"/>
        <v>0</v>
      </c>
      <c r="J1491" s="141">
        <f t="shared" ca="1" si="94"/>
        <v>0</v>
      </c>
    </row>
    <row r="1492" spans="1:10">
      <c r="A1492" s="145"/>
      <c r="B1492" s="146"/>
      <c r="C1492" s="145"/>
      <c r="D1492" s="145"/>
      <c r="E1492" s="145"/>
      <c r="F1492" s="145"/>
      <c r="G1492" s="141" t="str">
        <f t="shared" ca="1" si="91"/>
        <v>hi</v>
      </c>
      <c r="H1492" s="141">
        <f t="shared" si="92"/>
        <v>0</v>
      </c>
      <c r="I1492" s="141">
        <f t="shared" ca="1" si="93"/>
        <v>0</v>
      </c>
      <c r="J1492" s="141">
        <f t="shared" ca="1" si="94"/>
        <v>0</v>
      </c>
    </row>
    <row r="1493" spans="1:10">
      <c r="A1493" s="145"/>
      <c r="B1493" s="146"/>
      <c r="C1493" s="145"/>
      <c r="D1493" s="145"/>
      <c r="E1493" s="145"/>
      <c r="F1493" s="145"/>
      <c r="G1493" s="141" t="str">
        <f t="shared" ca="1" si="91"/>
        <v>hi</v>
      </c>
      <c r="H1493" s="141">
        <f t="shared" si="92"/>
        <v>0</v>
      </c>
      <c r="I1493" s="141">
        <f t="shared" ca="1" si="93"/>
        <v>0</v>
      </c>
      <c r="J1493" s="141">
        <f t="shared" ca="1" si="94"/>
        <v>0</v>
      </c>
    </row>
    <row r="1494" spans="1:10">
      <c r="A1494" s="145"/>
      <c r="B1494" s="146"/>
      <c r="C1494" s="145"/>
      <c r="D1494" s="145"/>
      <c r="E1494" s="145"/>
      <c r="F1494" s="145"/>
      <c r="G1494" s="141" t="str">
        <f t="shared" ca="1" si="91"/>
        <v>hi</v>
      </c>
      <c r="H1494" s="141">
        <f t="shared" si="92"/>
        <v>0</v>
      </c>
      <c r="I1494" s="141">
        <f t="shared" ca="1" si="93"/>
        <v>0</v>
      </c>
      <c r="J1494" s="141">
        <f t="shared" ca="1" si="94"/>
        <v>0</v>
      </c>
    </row>
    <row r="1495" spans="1:10">
      <c r="A1495" s="145"/>
      <c r="B1495" s="146"/>
      <c r="C1495" s="145"/>
      <c r="D1495" s="145"/>
      <c r="E1495" s="145"/>
      <c r="F1495" s="145"/>
      <c r="G1495" s="141" t="str">
        <f t="shared" ca="1" si="91"/>
        <v>hi</v>
      </c>
      <c r="H1495" s="141">
        <f t="shared" si="92"/>
        <v>0</v>
      </c>
      <c r="I1495" s="141">
        <f t="shared" ca="1" si="93"/>
        <v>0</v>
      </c>
      <c r="J1495" s="141">
        <f t="shared" ca="1" si="94"/>
        <v>0</v>
      </c>
    </row>
    <row r="1496" spans="1:10">
      <c r="A1496" s="145"/>
      <c r="B1496" s="146"/>
      <c r="C1496" s="145"/>
      <c r="D1496" s="145"/>
      <c r="E1496" s="145"/>
      <c r="F1496" s="145"/>
      <c r="G1496" s="141" t="str">
        <f t="shared" ca="1" si="91"/>
        <v>hi</v>
      </c>
      <c r="H1496" s="141">
        <f t="shared" si="92"/>
        <v>0</v>
      </c>
      <c r="I1496" s="141">
        <f t="shared" ca="1" si="93"/>
        <v>0</v>
      </c>
      <c r="J1496" s="141">
        <f t="shared" ca="1" si="94"/>
        <v>0</v>
      </c>
    </row>
    <row r="1497" spans="1:10">
      <c r="A1497" s="145"/>
      <c r="B1497" s="146"/>
      <c r="C1497" s="145"/>
      <c r="D1497" s="145"/>
      <c r="E1497" s="145"/>
      <c r="F1497" s="145"/>
      <c r="G1497" s="141" t="str">
        <f t="shared" ca="1" si="91"/>
        <v>hi</v>
      </c>
      <c r="H1497" s="141">
        <f t="shared" si="92"/>
        <v>0</v>
      </c>
      <c r="I1497" s="141">
        <f t="shared" ca="1" si="93"/>
        <v>0</v>
      </c>
      <c r="J1497" s="141">
        <f t="shared" ca="1" si="94"/>
        <v>0</v>
      </c>
    </row>
    <row r="1498" spans="1:10">
      <c r="A1498" s="145"/>
      <c r="B1498" s="146"/>
      <c r="C1498" s="145"/>
      <c r="D1498" s="145"/>
      <c r="E1498" s="145"/>
      <c r="F1498" s="145"/>
      <c r="G1498" s="141" t="str">
        <f t="shared" ca="1" si="91"/>
        <v>hi</v>
      </c>
      <c r="H1498" s="141">
        <f t="shared" si="92"/>
        <v>0</v>
      </c>
      <c r="I1498" s="141">
        <f t="shared" ca="1" si="93"/>
        <v>0</v>
      </c>
      <c r="J1498" s="141">
        <f t="shared" ca="1" si="94"/>
        <v>0</v>
      </c>
    </row>
    <row r="1499" spans="1:10">
      <c r="A1499" s="145"/>
      <c r="B1499" s="146"/>
      <c r="C1499" s="145"/>
      <c r="D1499" s="145"/>
      <c r="E1499" s="145"/>
      <c r="F1499" s="145"/>
      <c r="G1499" s="141" t="str">
        <f t="shared" ca="1" si="91"/>
        <v>hi</v>
      </c>
      <c r="H1499" s="141">
        <f t="shared" si="92"/>
        <v>0</v>
      </c>
      <c r="I1499" s="141">
        <f t="shared" ca="1" si="93"/>
        <v>0</v>
      </c>
      <c r="J1499" s="141">
        <f t="shared" ca="1" si="94"/>
        <v>0</v>
      </c>
    </row>
    <row r="1500" spans="1:10">
      <c r="A1500" s="145"/>
      <c r="B1500" s="146"/>
      <c r="C1500" s="145"/>
      <c r="D1500" s="145"/>
      <c r="E1500" s="145"/>
      <c r="F1500" s="145"/>
      <c r="G1500" s="141" t="str">
        <f t="shared" ca="1" si="91"/>
        <v>hi</v>
      </c>
      <c r="H1500" s="141">
        <f t="shared" si="92"/>
        <v>0</v>
      </c>
      <c r="I1500" s="141">
        <f t="shared" ca="1" si="93"/>
        <v>0</v>
      </c>
      <c r="J1500" s="141">
        <f t="shared" ca="1" si="94"/>
        <v>0</v>
      </c>
    </row>
    <row r="1501" spans="1:10">
      <c r="A1501" s="145"/>
      <c r="B1501" s="146"/>
      <c r="C1501" s="145"/>
      <c r="D1501" s="145"/>
      <c r="E1501" s="145"/>
      <c r="F1501" s="145"/>
      <c r="G1501" s="141" t="str">
        <f t="shared" ca="1" si="91"/>
        <v>hi</v>
      </c>
      <c r="H1501" s="141">
        <f t="shared" si="92"/>
        <v>0</v>
      </c>
      <c r="I1501" s="141">
        <f t="shared" ca="1" si="93"/>
        <v>0</v>
      </c>
      <c r="J1501" s="141">
        <f t="shared" ca="1" si="94"/>
        <v>0</v>
      </c>
    </row>
    <row r="1502" spans="1:10">
      <c r="A1502" s="145"/>
      <c r="B1502" s="146"/>
      <c r="C1502" s="145"/>
      <c r="D1502" s="145"/>
      <c r="E1502" s="145"/>
      <c r="F1502" s="145"/>
      <c r="G1502" s="141" t="str">
        <f t="shared" ca="1" si="91"/>
        <v>hi</v>
      </c>
      <c r="H1502" s="141">
        <f t="shared" si="92"/>
        <v>0</v>
      </c>
      <c r="I1502" s="141">
        <f t="shared" ca="1" si="93"/>
        <v>0</v>
      </c>
      <c r="J1502" s="141">
        <f t="shared" ca="1" si="94"/>
        <v>0</v>
      </c>
    </row>
    <row r="1503" spans="1:10">
      <c r="A1503" s="145"/>
      <c r="B1503" s="146"/>
      <c r="C1503" s="145"/>
      <c r="D1503" s="145"/>
      <c r="E1503" s="145"/>
      <c r="F1503" s="145"/>
      <c r="G1503" s="141" t="str">
        <f t="shared" ca="1" si="91"/>
        <v>hi</v>
      </c>
      <c r="H1503" s="141">
        <f t="shared" si="92"/>
        <v>0</v>
      </c>
      <c r="I1503" s="141">
        <f t="shared" ca="1" si="93"/>
        <v>0</v>
      </c>
      <c r="J1503" s="141">
        <f t="shared" ca="1" si="94"/>
        <v>0</v>
      </c>
    </row>
    <row r="1504" spans="1:10">
      <c r="A1504" s="145"/>
      <c r="B1504" s="146"/>
      <c r="C1504" s="145"/>
      <c r="D1504" s="145"/>
      <c r="E1504" s="145"/>
      <c r="F1504" s="145"/>
      <c r="G1504" s="141" t="str">
        <f t="shared" ca="1" si="91"/>
        <v>hi</v>
      </c>
      <c r="H1504" s="141">
        <f t="shared" si="92"/>
        <v>0</v>
      </c>
      <c r="I1504" s="141">
        <f t="shared" ca="1" si="93"/>
        <v>0</v>
      </c>
      <c r="J1504" s="141">
        <f t="shared" ca="1" si="94"/>
        <v>0</v>
      </c>
    </row>
    <row r="1505" spans="1:10">
      <c r="A1505" s="145"/>
      <c r="B1505" s="146"/>
      <c r="C1505" s="145"/>
      <c r="D1505" s="145"/>
      <c r="E1505" s="145"/>
      <c r="F1505" s="145"/>
      <c r="G1505" s="141" t="str">
        <f t="shared" ca="1" si="91"/>
        <v>hi</v>
      </c>
      <c r="H1505" s="141">
        <f t="shared" si="92"/>
        <v>0</v>
      </c>
      <c r="I1505" s="141">
        <f t="shared" ca="1" si="93"/>
        <v>0</v>
      </c>
      <c r="J1505" s="141">
        <f t="shared" ca="1" si="94"/>
        <v>0</v>
      </c>
    </row>
    <row r="1506" spans="1:10">
      <c r="A1506" s="145"/>
      <c r="B1506" s="146"/>
      <c r="C1506" s="145"/>
      <c r="D1506" s="145"/>
      <c r="E1506" s="145"/>
      <c r="F1506" s="145"/>
      <c r="G1506" s="141" t="str">
        <f t="shared" ca="1" si="91"/>
        <v>hi</v>
      </c>
      <c r="H1506" s="141">
        <f t="shared" si="92"/>
        <v>0</v>
      </c>
      <c r="I1506" s="141">
        <f t="shared" ca="1" si="93"/>
        <v>0</v>
      </c>
      <c r="J1506" s="141">
        <f t="shared" ca="1" si="94"/>
        <v>0</v>
      </c>
    </row>
    <row r="1507" spans="1:10">
      <c r="A1507" s="145"/>
      <c r="B1507" s="146"/>
      <c r="C1507" s="145"/>
      <c r="D1507" s="145"/>
      <c r="E1507" s="145"/>
      <c r="F1507" s="145"/>
      <c r="G1507" s="141" t="str">
        <f t="shared" ca="1" si="91"/>
        <v>hi</v>
      </c>
      <c r="H1507" s="141">
        <f t="shared" si="92"/>
        <v>0</v>
      </c>
      <c r="I1507" s="141">
        <f t="shared" ca="1" si="93"/>
        <v>0</v>
      </c>
      <c r="J1507" s="141">
        <f t="shared" ca="1" si="94"/>
        <v>0</v>
      </c>
    </row>
    <row r="1508" spans="1:10">
      <c r="A1508" s="145"/>
      <c r="B1508" s="146"/>
      <c r="C1508" s="145"/>
      <c r="D1508" s="145"/>
      <c r="E1508" s="145"/>
      <c r="F1508" s="145"/>
      <c r="G1508" s="141" t="str">
        <f t="shared" ca="1" si="91"/>
        <v>hi</v>
      </c>
      <c r="H1508" s="141">
        <f t="shared" si="92"/>
        <v>0</v>
      </c>
      <c r="I1508" s="141">
        <f t="shared" ca="1" si="93"/>
        <v>0</v>
      </c>
      <c r="J1508" s="141">
        <f t="shared" ca="1" si="94"/>
        <v>0</v>
      </c>
    </row>
    <row r="1509" spans="1:10">
      <c r="A1509" s="145"/>
      <c r="B1509" s="146"/>
      <c r="C1509" s="145"/>
      <c r="D1509" s="145"/>
      <c r="E1509" s="145"/>
      <c r="F1509" s="145"/>
      <c r="G1509" s="141" t="str">
        <f t="shared" ca="1" si="91"/>
        <v>hi</v>
      </c>
      <c r="H1509" s="141">
        <f t="shared" si="92"/>
        <v>0</v>
      </c>
      <c r="I1509" s="141">
        <f t="shared" ca="1" si="93"/>
        <v>0</v>
      </c>
      <c r="J1509" s="141">
        <f t="shared" ca="1" si="94"/>
        <v>0</v>
      </c>
    </row>
    <row r="1510" spans="1:10">
      <c r="A1510" s="145"/>
      <c r="B1510" s="146"/>
      <c r="C1510" s="145"/>
      <c r="D1510" s="145"/>
      <c r="E1510" s="145"/>
      <c r="F1510" s="145"/>
      <c r="G1510" s="141" t="str">
        <f t="shared" ca="1" si="91"/>
        <v>hi</v>
      </c>
      <c r="H1510" s="141">
        <f t="shared" si="92"/>
        <v>0</v>
      </c>
      <c r="I1510" s="141">
        <f t="shared" ca="1" si="93"/>
        <v>0</v>
      </c>
      <c r="J1510" s="141">
        <f t="shared" ca="1" si="94"/>
        <v>0</v>
      </c>
    </row>
    <row r="1511" spans="1:10">
      <c r="A1511" s="145"/>
      <c r="B1511" s="146"/>
      <c r="C1511" s="145"/>
      <c r="D1511" s="145"/>
      <c r="E1511" s="145"/>
      <c r="F1511" s="145"/>
      <c r="G1511" s="141" t="str">
        <f t="shared" ca="1" si="91"/>
        <v>hi</v>
      </c>
      <c r="H1511" s="141">
        <f t="shared" si="92"/>
        <v>0</v>
      </c>
      <c r="I1511" s="141">
        <f t="shared" ca="1" si="93"/>
        <v>0</v>
      </c>
      <c r="J1511" s="141">
        <f t="shared" ca="1" si="94"/>
        <v>0</v>
      </c>
    </row>
    <row r="1512" spans="1:10">
      <c r="A1512" s="145"/>
      <c r="B1512" s="146"/>
      <c r="C1512" s="145"/>
      <c r="D1512" s="145"/>
      <c r="E1512" s="145"/>
      <c r="F1512" s="145"/>
      <c r="G1512" s="141" t="str">
        <f t="shared" ca="1" si="91"/>
        <v>hi</v>
      </c>
      <c r="H1512" s="141">
        <f t="shared" si="92"/>
        <v>0</v>
      </c>
      <c r="I1512" s="141">
        <f t="shared" ca="1" si="93"/>
        <v>0</v>
      </c>
      <c r="J1512" s="141">
        <f t="shared" ca="1" si="94"/>
        <v>0</v>
      </c>
    </row>
    <row r="1513" spans="1:10">
      <c r="A1513" s="145"/>
      <c r="B1513" s="146"/>
      <c r="C1513" s="145"/>
      <c r="D1513" s="145"/>
      <c r="E1513" s="145"/>
      <c r="F1513" s="145"/>
      <c r="G1513" s="141" t="str">
        <f t="shared" ca="1" si="91"/>
        <v>hi</v>
      </c>
      <c r="H1513" s="141">
        <f t="shared" si="92"/>
        <v>0</v>
      </c>
      <c r="I1513" s="141">
        <f t="shared" ca="1" si="93"/>
        <v>0</v>
      </c>
      <c r="J1513" s="141">
        <f t="shared" ca="1" si="94"/>
        <v>0</v>
      </c>
    </row>
    <row r="1514" spans="1:10">
      <c r="A1514" s="145"/>
      <c r="B1514" s="146"/>
      <c r="C1514" s="145"/>
      <c r="D1514" s="145"/>
      <c r="E1514" s="145"/>
      <c r="F1514" s="145"/>
      <c r="G1514" s="141" t="str">
        <f t="shared" ca="1" si="91"/>
        <v>hi</v>
      </c>
      <c r="H1514" s="141">
        <f t="shared" si="92"/>
        <v>0</v>
      </c>
      <c r="I1514" s="141">
        <f t="shared" ca="1" si="93"/>
        <v>0</v>
      </c>
      <c r="J1514" s="141">
        <f t="shared" ca="1" si="94"/>
        <v>0</v>
      </c>
    </row>
    <row r="1515" spans="1:10">
      <c r="A1515" s="145"/>
      <c r="B1515" s="146"/>
      <c r="C1515" s="145"/>
      <c r="D1515" s="145"/>
      <c r="E1515" s="145"/>
      <c r="F1515" s="145"/>
      <c r="G1515" s="141" t="str">
        <f t="shared" ca="1" si="91"/>
        <v>hi</v>
      </c>
      <c r="H1515" s="141">
        <f t="shared" si="92"/>
        <v>0</v>
      </c>
      <c r="I1515" s="141">
        <f t="shared" ca="1" si="93"/>
        <v>0</v>
      </c>
      <c r="J1515" s="141">
        <f t="shared" ca="1" si="94"/>
        <v>0</v>
      </c>
    </row>
    <row r="1516" spans="1:10">
      <c r="A1516" s="145"/>
      <c r="B1516" s="146"/>
      <c r="C1516" s="145"/>
      <c r="D1516" s="145"/>
      <c r="E1516" s="145"/>
      <c r="F1516" s="145"/>
      <c r="G1516" s="141" t="str">
        <f t="shared" ca="1" si="91"/>
        <v>hi</v>
      </c>
      <c r="H1516" s="141">
        <f t="shared" si="92"/>
        <v>0</v>
      </c>
      <c r="I1516" s="141">
        <f t="shared" ca="1" si="93"/>
        <v>0</v>
      </c>
      <c r="J1516" s="141">
        <f t="shared" ca="1" si="94"/>
        <v>0</v>
      </c>
    </row>
    <row r="1517" spans="1:10">
      <c r="A1517" s="145"/>
      <c r="B1517" s="146"/>
      <c r="C1517" s="145"/>
      <c r="D1517" s="145"/>
      <c r="E1517" s="145"/>
      <c r="F1517" s="145"/>
      <c r="G1517" s="141" t="str">
        <f t="shared" ca="1" si="91"/>
        <v>hi</v>
      </c>
      <c r="H1517" s="141">
        <f t="shared" si="92"/>
        <v>0</v>
      </c>
      <c r="I1517" s="141">
        <f t="shared" ca="1" si="93"/>
        <v>0</v>
      </c>
      <c r="J1517" s="141">
        <f t="shared" ca="1" si="94"/>
        <v>0</v>
      </c>
    </row>
    <row r="1518" spans="1:10">
      <c r="A1518" s="145"/>
      <c r="B1518" s="146"/>
      <c r="C1518" s="145"/>
      <c r="D1518" s="145"/>
      <c r="E1518" s="145"/>
      <c r="F1518" s="145"/>
      <c r="G1518" s="141" t="str">
        <f t="shared" ca="1" si="91"/>
        <v>hi</v>
      </c>
      <c r="H1518" s="141">
        <f t="shared" si="92"/>
        <v>0</v>
      </c>
      <c r="I1518" s="141">
        <f t="shared" ca="1" si="93"/>
        <v>0</v>
      </c>
      <c r="J1518" s="141">
        <f t="shared" ca="1" si="94"/>
        <v>0</v>
      </c>
    </row>
    <row r="1519" spans="1:10">
      <c r="A1519" s="145"/>
      <c r="B1519" s="146"/>
      <c r="C1519" s="145"/>
      <c r="D1519" s="145"/>
      <c r="E1519" s="145"/>
      <c r="F1519" s="145"/>
      <c r="G1519" s="141" t="str">
        <f t="shared" ca="1" si="91"/>
        <v>hi</v>
      </c>
      <c r="H1519" s="141">
        <f t="shared" si="92"/>
        <v>0</v>
      </c>
      <c r="I1519" s="141">
        <f t="shared" ca="1" si="93"/>
        <v>0</v>
      </c>
      <c r="J1519" s="141">
        <f t="shared" ca="1" si="94"/>
        <v>0</v>
      </c>
    </row>
    <row r="1520" spans="1:10">
      <c r="A1520" s="145"/>
      <c r="B1520" s="146"/>
      <c r="C1520" s="145"/>
      <c r="D1520" s="145"/>
      <c r="E1520" s="145"/>
      <c r="F1520" s="145"/>
      <c r="G1520" s="141" t="str">
        <f t="shared" ca="1" si="91"/>
        <v>hi</v>
      </c>
      <c r="H1520" s="141">
        <f t="shared" si="92"/>
        <v>0</v>
      </c>
      <c r="I1520" s="141">
        <f t="shared" ca="1" si="93"/>
        <v>0</v>
      </c>
      <c r="J1520" s="141">
        <f t="shared" ca="1" si="94"/>
        <v>0</v>
      </c>
    </row>
    <row r="1521" spans="1:10">
      <c r="A1521" s="145"/>
      <c r="B1521" s="146"/>
      <c r="C1521" s="145"/>
      <c r="D1521" s="145"/>
      <c r="E1521" s="145"/>
      <c r="F1521" s="145"/>
      <c r="G1521" s="141" t="str">
        <f t="shared" ca="1" si="91"/>
        <v>hi</v>
      </c>
      <c r="H1521" s="141">
        <f t="shared" si="92"/>
        <v>0</v>
      </c>
      <c r="I1521" s="141">
        <f t="shared" ca="1" si="93"/>
        <v>0</v>
      </c>
      <c r="J1521" s="141">
        <f t="shared" ca="1" si="94"/>
        <v>0</v>
      </c>
    </row>
    <row r="1522" spans="1:10">
      <c r="A1522" s="145"/>
      <c r="B1522" s="146"/>
      <c r="C1522" s="145"/>
      <c r="D1522" s="145"/>
      <c r="E1522" s="145"/>
      <c r="F1522" s="145"/>
      <c r="G1522" s="141" t="str">
        <f t="shared" ca="1" si="91"/>
        <v>hi</v>
      </c>
      <c r="H1522" s="141">
        <f t="shared" si="92"/>
        <v>0</v>
      </c>
      <c r="I1522" s="141">
        <f t="shared" ca="1" si="93"/>
        <v>0</v>
      </c>
      <c r="J1522" s="141">
        <f t="shared" ca="1" si="94"/>
        <v>0</v>
      </c>
    </row>
    <row r="1523" spans="1:10">
      <c r="A1523" s="145"/>
      <c r="B1523" s="146"/>
      <c r="C1523" s="145"/>
      <c r="D1523" s="145"/>
      <c r="E1523" s="145"/>
      <c r="F1523" s="145"/>
      <c r="G1523" s="141" t="str">
        <f t="shared" ca="1" si="91"/>
        <v>hi</v>
      </c>
      <c r="H1523" s="141">
        <f t="shared" si="92"/>
        <v>0</v>
      </c>
      <c r="I1523" s="141">
        <f t="shared" ca="1" si="93"/>
        <v>0</v>
      </c>
      <c r="J1523" s="141">
        <f t="shared" ca="1" si="94"/>
        <v>0</v>
      </c>
    </row>
    <row r="1524" spans="1:10">
      <c r="A1524" s="145"/>
      <c r="B1524" s="146"/>
      <c r="C1524" s="145"/>
      <c r="D1524" s="145"/>
      <c r="E1524" s="145"/>
      <c r="F1524" s="145"/>
      <c r="G1524" s="141" t="str">
        <f t="shared" ca="1" si="91"/>
        <v>hi</v>
      </c>
      <c r="H1524" s="141">
        <f t="shared" si="92"/>
        <v>0</v>
      </c>
      <c r="I1524" s="141">
        <f t="shared" ca="1" si="93"/>
        <v>0</v>
      </c>
      <c r="J1524" s="141">
        <f t="shared" ca="1" si="94"/>
        <v>0</v>
      </c>
    </row>
    <row r="1525" spans="1:10">
      <c r="A1525" s="145"/>
      <c r="B1525" s="146"/>
      <c r="C1525" s="145"/>
      <c r="D1525" s="145"/>
      <c r="E1525" s="145"/>
      <c r="F1525" s="145"/>
      <c r="G1525" s="141" t="str">
        <f t="shared" ca="1" si="91"/>
        <v>hi</v>
      </c>
      <c r="H1525" s="141">
        <f t="shared" si="92"/>
        <v>0</v>
      </c>
      <c r="I1525" s="141">
        <f t="shared" ca="1" si="93"/>
        <v>0</v>
      </c>
      <c r="J1525" s="141">
        <f t="shared" ca="1" si="94"/>
        <v>0</v>
      </c>
    </row>
    <row r="1526" spans="1:10">
      <c r="A1526" s="145"/>
      <c r="B1526" s="146"/>
      <c r="C1526" s="145"/>
      <c r="D1526" s="145"/>
      <c r="E1526" s="145"/>
      <c r="F1526" s="145"/>
      <c r="G1526" s="141" t="str">
        <f t="shared" ca="1" si="91"/>
        <v>hi</v>
      </c>
      <c r="H1526" s="141">
        <f t="shared" si="92"/>
        <v>0</v>
      </c>
      <c r="I1526" s="141">
        <f t="shared" ca="1" si="93"/>
        <v>0</v>
      </c>
      <c r="J1526" s="141">
        <f t="shared" ca="1" si="94"/>
        <v>0</v>
      </c>
    </row>
    <row r="1527" spans="1:10">
      <c r="A1527" s="145"/>
      <c r="B1527" s="146"/>
      <c r="C1527" s="145"/>
      <c r="D1527" s="145"/>
      <c r="E1527" s="145"/>
      <c r="F1527" s="145"/>
      <c r="G1527" s="141" t="str">
        <f t="shared" ca="1" si="91"/>
        <v>hi</v>
      </c>
      <c r="H1527" s="141">
        <f t="shared" si="92"/>
        <v>0</v>
      </c>
      <c r="I1527" s="141">
        <f t="shared" ca="1" si="93"/>
        <v>0</v>
      </c>
      <c r="J1527" s="141">
        <f t="shared" ca="1" si="94"/>
        <v>0</v>
      </c>
    </row>
    <row r="1528" spans="1:10">
      <c r="A1528" s="145"/>
      <c r="B1528" s="146"/>
      <c r="C1528" s="145"/>
      <c r="D1528" s="145"/>
      <c r="E1528" s="145"/>
      <c r="F1528" s="145"/>
      <c r="G1528" s="141" t="str">
        <f t="shared" ca="1" si="91"/>
        <v>hi</v>
      </c>
      <c r="H1528" s="141">
        <f t="shared" si="92"/>
        <v>0</v>
      </c>
      <c r="I1528" s="141">
        <f t="shared" ca="1" si="93"/>
        <v>0</v>
      </c>
      <c r="J1528" s="141">
        <f t="shared" ca="1" si="94"/>
        <v>0</v>
      </c>
    </row>
    <row r="1529" spans="1:10">
      <c r="A1529" s="145"/>
      <c r="B1529" s="146"/>
      <c r="C1529" s="145"/>
      <c r="D1529" s="145"/>
      <c r="E1529" s="145"/>
      <c r="F1529" s="145"/>
      <c r="G1529" s="141" t="str">
        <f t="shared" ca="1" si="91"/>
        <v>hi</v>
      </c>
      <c r="H1529" s="141">
        <f t="shared" si="92"/>
        <v>0</v>
      </c>
      <c r="I1529" s="141">
        <f t="shared" ca="1" si="93"/>
        <v>0</v>
      </c>
      <c r="J1529" s="141">
        <f t="shared" ca="1" si="94"/>
        <v>0</v>
      </c>
    </row>
    <row r="1530" spans="1:10">
      <c r="A1530" s="145"/>
      <c r="B1530" s="146"/>
      <c r="C1530" s="145"/>
      <c r="D1530" s="145"/>
      <c r="E1530" s="145"/>
      <c r="F1530" s="145"/>
      <c r="G1530" s="141" t="str">
        <f t="shared" ca="1" si="91"/>
        <v>hi</v>
      </c>
      <c r="H1530" s="141">
        <f t="shared" si="92"/>
        <v>0</v>
      </c>
      <c r="I1530" s="141">
        <f t="shared" ca="1" si="93"/>
        <v>0</v>
      </c>
      <c r="J1530" s="141">
        <f t="shared" ca="1" si="94"/>
        <v>0</v>
      </c>
    </row>
    <row r="1531" spans="1:10">
      <c r="A1531" s="145"/>
      <c r="B1531" s="146"/>
      <c r="C1531" s="145"/>
      <c r="D1531" s="145"/>
      <c r="E1531" s="145"/>
      <c r="F1531" s="145"/>
      <c r="G1531" s="141" t="str">
        <f t="shared" ca="1" si="91"/>
        <v>hi</v>
      </c>
      <c r="H1531" s="141">
        <f t="shared" si="92"/>
        <v>0</v>
      </c>
      <c r="I1531" s="141">
        <f t="shared" ca="1" si="93"/>
        <v>0</v>
      </c>
      <c r="J1531" s="141">
        <f t="shared" ca="1" si="94"/>
        <v>0</v>
      </c>
    </row>
    <row r="1532" spans="1:10">
      <c r="A1532" s="145"/>
      <c r="B1532" s="146"/>
      <c r="C1532" s="145"/>
      <c r="D1532" s="145"/>
      <c r="E1532" s="145"/>
      <c r="F1532" s="145"/>
      <c r="G1532" s="141" t="str">
        <f t="shared" ca="1" si="91"/>
        <v>hi</v>
      </c>
      <c r="H1532" s="141">
        <f t="shared" si="92"/>
        <v>0</v>
      </c>
      <c r="I1532" s="141">
        <f t="shared" ca="1" si="93"/>
        <v>0</v>
      </c>
      <c r="J1532" s="141">
        <f t="shared" ca="1" si="94"/>
        <v>0</v>
      </c>
    </row>
    <row r="1533" spans="1:10">
      <c r="A1533" s="145"/>
      <c r="B1533" s="146"/>
      <c r="C1533" s="145"/>
      <c r="D1533" s="145"/>
      <c r="E1533" s="145"/>
      <c r="F1533" s="145"/>
      <c r="G1533" s="141" t="str">
        <f t="shared" ca="1" si="91"/>
        <v>hi</v>
      </c>
      <c r="H1533" s="141">
        <f t="shared" si="92"/>
        <v>0</v>
      </c>
      <c r="I1533" s="141">
        <f t="shared" ca="1" si="93"/>
        <v>0</v>
      </c>
      <c r="J1533" s="141">
        <f t="shared" ca="1" si="94"/>
        <v>0</v>
      </c>
    </row>
    <row r="1534" spans="1:10">
      <c r="A1534" s="145"/>
      <c r="B1534" s="146"/>
      <c r="C1534" s="145"/>
      <c r="D1534" s="145"/>
      <c r="E1534" s="145"/>
      <c r="F1534" s="145"/>
      <c r="G1534" s="141" t="str">
        <f t="shared" ca="1" si="91"/>
        <v>hi</v>
      </c>
      <c r="H1534" s="141">
        <f t="shared" si="92"/>
        <v>0</v>
      </c>
      <c r="I1534" s="141">
        <f t="shared" ca="1" si="93"/>
        <v>0</v>
      </c>
      <c r="J1534" s="141">
        <f t="shared" ca="1" si="94"/>
        <v>0</v>
      </c>
    </row>
    <row r="1535" spans="1:10">
      <c r="A1535" s="145"/>
      <c r="B1535" s="146"/>
      <c r="C1535" s="145"/>
      <c r="D1535" s="145"/>
      <c r="E1535" s="145"/>
      <c r="F1535" s="145"/>
      <c r="G1535" s="141" t="str">
        <f t="shared" ca="1" si="91"/>
        <v>hi</v>
      </c>
      <c r="H1535" s="141">
        <f t="shared" si="92"/>
        <v>0</v>
      </c>
      <c r="I1535" s="141">
        <f t="shared" ca="1" si="93"/>
        <v>0</v>
      </c>
      <c r="J1535" s="141">
        <f t="shared" ca="1" si="94"/>
        <v>0</v>
      </c>
    </row>
    <row r="1536" spans="1:10">
      <c r="A1536" s="145"/>
      <c r="B1536" s="146"/>
      <c r="C1536" s="145"/>
      <c r="D1536" s="145"/>
      <c r="E1536" s="145"/>
      <c r="F1536" s="145"/>
      <c r="G1536" s="141" t="str">
        <f t="shared" ca="1" si="91"/>
        <v>hi</v>
      </c>
      <c r="H1536" s="141">
        <f t="shared" si="92"/>
        <v>0</v>
      </c>
      <c r="I1536" s="141">
        <f t="shared" ca="1" si="93"/>
        <v>0</v>
      </c>
      <c r="J1536" s="141">
        <f t="shared" ca="1" si="94"/>
        <v>0</v>
      </c>
    </row>
    <row r="1537" spans="1:10">
      <c r="A1537" s="145"/>
      <c r="B1537" s="146"/>
      <c r="C1537" s="145"/>
      <c r="D1537" s="145"/>
      <c r="E1537" s="145"/>
      <c r="F1537" s="145"/>
      <c r="G1537" s="141" t="str">
        <f t="shared" ca="1" si="91"/>
        <v>hi</v>
      </c>
      <c r="H1537" s="141">
        <f t="shared" si="92"/>
        <v>0</v>
      </c>
      <c r="I1537" s="141">
        <f t="shared" ca="1" si="93"/>
        <v>0</v>
      </c>
      <c r="J1537" s="141">
        <f t="shared" ca="1" si="94"/>
        <v>0</v>
      </c>
    </row>
    <row r="1538" spans="1:10">
      <c r="A1538" s="145"/>
      <c r="B1538" s="146"/>
      <c r="C1538" s="145"/>
      <c r="D1538" s="145"/>
      <c r="E1538" s="145"/>
      <c r="F1538" s="145"/>
      <c r="G1538" s="141" t="str">
        <f t="shared" ca="1" si="91"/>
        <v>hi</v>
      </c>
      <c r="H1538" s="141">
        <f t="shared" si="92"/>
        <v>0</v>
      </c>
      <c r="I1538" s="141">
        <f t="shared" ca="1" si="93"/>
        <v>0</v>
      </c>
      <c r="J1538" s="141">
        <f t="shared" ca="1" si="94"/>
        <v>0</v>
      </c>
    </row>
    <row r="1539" spans="1:10">
      <c r="A1539" s="145"/>
      <c r="B1539" s="146"/>
      <c r="C1539" s="145"/>
      <c r="D1539" s="145"/>
      <c r="E1539" s="145"/>
      <c r="F1539" s="145"/>
      <c r="G1539" s="141" t="str">
        <f t="shared" ca="1" si="91"/>
        <v>hi</v>
      </c>
      <c r="H1539" s="141">
        <f t="shared" si="92"/>
        <v>0</v>
      </c>
      <c r="I1539" s="141">
        <f t="shared" ca="1" si="93"/>
        <v>0</v>
      </c>
      <c r="J1539" s="141">
        <f t="shared" ca="1" si="94"/>
        <v>0</v>
      </c>
    </row>
    <row r="1540" spans="1:10">
      <c r="A1540" s="145"/>
      <c r="B1540" s="146"/>
      <c r="C1540" s="145"/>
      <c r="D1540" s="145"/>
      <c r="E1540" s="145"/>
      <c r="F1540" s="145"/>
      <c r="G1540" s="141" t="str">
        <f t="shared" ca="1" si="91"/>
        <v>hi</v>
      </c>
      <c r="H1540" s="141">
        <f t="shared" si="92"/>
        <v>0</v>
      </c>
      <c r="I1540" s="141">
        <f t="shared" ca="1" si="93"/>
        <v>0</v>
      </c>
      <c r="J1540" s="141">
        <f t="shared" ca="1" si="94"/>
        <v>0</v>
      </c>
    </row>
    <row r="1541" spans="1:10">
      <c r="A1541" s="145"/>
      <c r="B1541" s="146"/>
      <c r="C1541" s="145"/>
      <c r="D1541" s="145"/>
      <c r="E1541" s="145"/>
      <c r="F1541" s="145"/>
      <c r="G1541" s="141" t="str">
        <f t="shared" ca="1" si="91"/>
        <v>hi</v>
      </c>
      <c r="H1541" s="141">
        <f t="shared" si="92"/>
        <v>0</v>
      </c>
      <c r="I1541" s="141">
        <f t="shared" ca="1" si="93"/>
        <v>0</v>
      </c>
      <c r="J1541" s="141">
        <f t="shared" ca="1" si="94"/>
        <v>0</v>
      </c>
    </row>
    <row r="1542" spans="1:10">
      <c r="A1542" s="145"/>
      <c r="B1542" s="146"/>
      <c r="C1542" s="145"/>
      <c r="D1542" s="145"/>
      <c r="E1542" s="145"/>
      <c r="F1542" s="145"/>
      <c r="G1542" s="141" t="str">
        <f t="shared" ca="1" si="91"/>
        <v>hi</v>
      </c>
      <c r="H1542" s="141">
        <f t="shared" si="92"/>
        <v>0</v>
      </c>
      <c r="I1542" s="141">
        <f t="shared" ca="1" si="93"/>
        <v>0</v>
      </c>
      <c r="J1542" s="141">
        <f t="shared" ca="1" si="94"/>
        <v>0</v>
      </c>
    </row>
    <row r="1543" spans="1:10">
      <c r="A1543" s="145"/>
      <c r="B1543" s="146"/>
      <c r="C1543" s="145"/>
      <c r="D1543" s="145"/>
      <c r="E1543" s="145"/>
      <c r="F1543" s="145"/>
      <c r="G1543" s="141" t="str">
        <f t="shared" ca="1" si="91"/>
        <v>hi</v>
      </c>
      <c r="H1543" s="141">
        <f t="shared" si="92"/>
        <v>0</v>
      </c>
      <c r="I1543" s="141">
        <f t="shared" ca="1" si="93"/>
        <v>0</v>
      </c>
      <c r="J1543" s="141">
        <f t="shared" ca="1" si="94"/>
        <v>0</v>
      </c>
    </row>
    <row r="1544" spans="1:10">
      <c r="A1544" s="145"/>
      <c r="B1544" s="146"/>
      <c r="C1544" s="145"/>
      <c r="D1544" s="145"/>
      <c r="E1544" s="145"/>
      <c r="F1544" s="145"/>
      <c r="G1544" s="141" t="str">
        <f t="shared" ca="1" si="91"/>
        <v>hi</v>
      </c>
      <c r="H1544" s="141">
        <f t="shared" si="92"/>
        <v>0</v>
      </c>
      <c r="I1544" s="141">
        <f t="shared" ca="1" si="93"/>
        <v>0</v>
      </c>
      <c r="J1544" s="141">
        <f t="shared" ca="1" si="94"/>
        <v>0</v>
      </c>
    </row>
    <row r="1545" spans="1:10">
      <c r="A1545" s="145"/>
      <c r="B1545" s="146"/>
      <c r="C1545" s="145"/>
      <c r="D1545" s="145"/>
      <c r="E1545" s="145"/>
      <c r="F1545" s="145"/>
      <c r="G1545" s="141" t="str">
        <f t="shared" ca="1" si="91"/>
        <v>hi</v>
      </c>
      <c r="H1545" s="141">
        <f t="shared" si="92"/>
        <v>0</v>
      </c>
      <c r="I1545" s="141">
        <f t="shared" ca="1" si="93"/>
        <v>0</v>
      </c>
      <c r="J1545" s="141">
        <f t="shared" ca="1" si="94"/>
        <v>0</v>
      </c>
    </row>
    <row r="1546" spans="1:10">
      <c r="A1546" s="145"/>
      <c r="B1546" s="146"/>
      <c r="C1546" s="145"/>
      <c r="D1546" s="145"/>
      <c r="E1546" s="145"/>
      <c r="F1546" s="145"/>
      <c r="G1546" s="141" t="str">
        <f t="shared" ca="1" si="91"/>
        <v>hi</v>
      </c>
      <c r="H1546" s="141">
        <f t="shared" si="92"/>
        <v>0</v>
      </c>
      <c r="I1546" s="141">
        <f t="shared" ca="1" si="93"/>
        <v>0</v>
      </c>
      <c r="J1546" s="141">
        <f t="shared" ca="1" si="94"/>
        <v>0</v>
      </c>
    </row>
    <row r="1547" spans="1:10">
      <c r="A1547" s="145"/>
      <c r="B1547" s="146"/>
      <c r="C1547" s="145"/>
      <c r="D1547" s="145"/>
      <c r="E1547" s="145"/>
      <c r="F1547" s="145"/>
      <c r="G1547" s="141" t="str">
        <f t="shared" ca="1" si="91"/>
        <v>hi</v>
      </c>
      <c r="H1547" s="141">
        <f t="shared" si="92"/>
        <v>0</v>
      </c>
      <c r="I1547" s="141">
        <f t="shared" ca="1" si="93"/>
        <v>0</v>
      </c>
      <c r="J1547" s="141">
        <f t="shared" ca="1" si="94"/>
        <v>0</v>
      </c>
    </row>
    <row r="1548" spans="1:10">
      <c r="A1548" s="145"/>
      <c r="B1548" s="146"/>
      <c r="C1548" s="145"/>
      <c r="D1548" s="145"/>
      <c r="E1548" s="145"/>
      <c r="F1548" s="145"/>
      <c r="G1548" s="141" t="str">
        <f t="shared" ca="1" si="91"/>
        <v>hi</v>
      </c>
      <c r="H1548" s="141">
        <f t="shared" si="92"/>
        <v>0</v>
      </c>
      <c r="I1548" s="141">
        <f t="shared" ca="1" si="93"/>
        <v>0</v>
      </c>
      <c r="J1548" s="141">
        <f t="shared" ca="1" si="94"/>
        <v>0</v>
      </c>
    </row>
    <row r="1549" spans="1:10">
      <c r="A1549" s="145"/>
      <c r="B1549" s="146"/>
      <c r="C1549" s="145"/>
      <c r="D1549" s="145"/>
      <c r="E1549" s="145"/>
      <c r="F1549" s="145"/>
      <c r="G1549" s="141" t="str">
        <f t="shared" ca="1" si="91"/>
        <v>hi</v>
      </c>
      <c r="H1549" s="141">
        <f t="shared" si="92"/>
        <v>0</v>
      </c>
      <c r="I1549" s="141">
        <f t="shared" ca="1" si="93"/>
        <v>0</v>
      </c>
      <c r="J1549" s="141">
        <f t="shared" ca="1" si="94"/>
        <v>0</v>
      </c>
    </row>
    <row r="1550" spans="1:10">
      <c r="A1550" s="145"/>
      <c r="B1550" s="146"/>
      <c r="C1550" s="145"/>
      <c r="D1550" s="145"/>
      <c r="E1550" s="145"/>
      <c r="F1550" s="145"/>
      <c r="G1550" s="141" t="str">
        <f t="shared" ref="G1550:G1613" ca="1" si="95">IF(F1550&gt;C1550,  IF($B$8=0,"lo",IF(RAND()&gt;$B$9,"lo","hi")),   IF($B$8=0,"hi",IF(RAND()&lt;=$B$9,"lo","hi"))   )</f>
        <v>hi</v>
      </c>
      <c r="H1550" s="141">
        <f t="shared" ref="H1550:H1613" si="96">C1550</f>
        <v>0</v>
      </c>
      <c r="I1550" s="141">
        <f t="shared" ref="I1550:I1613" ca="1" si="97">IF(G1550="hi",D1550,E1550)</f>
        <v>0</v>
      </c>
      <c r="J1550" s="141">
        <f t="shared" ref="J1550:J1613" ca="1" si="98">IF(G1550="hi",E1550,D1550)</f>
        <v>0</v>
      </c>
    </row>
    <row r="1551" spans="1:10">
      <c r="A1551" s="145"/>
      <c r="B1551" s="146"/>
      <c r="C1551" s="145"/>
      <c r="D1551" s="145"/>
      <c r="E1551" s="145"/>
      <c r="F1551" s="145"/>
      <c r="G1551" s="141" t="str">
        <f t="shared" ca="1" si="95"/>
        <v>hi</v>
      </c>
      <c r="H1551" s="141">
        <f t="shared" si="96"/>
        <v>0</v>
      </c>
      <c r="I1551" s="141">
        <f t="shared" ca="1" si="97"/>
        <v>0</v>
      </c>
      <c r="J1551" s="141">
        <f t="shared" ca="1" si="98"/>
        <v>0</v>
      </c>
    </row>
    <row r="1552" spans="1:10">
      <c r="A1552" s="145"/>
      <c r="B1552" s="146"/>
      <c r="C1552" s="145"/>
      <c r="D1552" s="145"/>
      <c r="E1552" s="145"/>
      <c r="F1552" s="145"/>
      <c r="G1552" s="141" t="str">
        <f t="shared" ca="1" si="95"/>
        <v>hi</v>
      </c>
      <c r="H1552" s="141">
        <f t="shared" si="96"/>
        <v>0</v>
      </c>
      <c r="I1552" s="141">
        <f t="shared" ca="1" si="97"/>
        <v>0</v>
      </c>
      <c r="J1552" s="141">
        <f t="shared" ca="1" si="98"/>
        <v>0</v>
      </c>
    </row>
    <row r="1553" spans="1:10">
      <c r="A1553" s="145"/>
      <c r="B1553" s="146"/>
      <c r="C1553" s="145"/>
      <c r="D1553" s="145"/>
      <c r="E1553" s="145"/>
      <c r="F1553" s="145"/>
      <c r="G1553" s="141" t="str">
        <f t="shared" ca="1" si="95"/>
        <v>hi</v>
      </c>
      <c r="H1553" s="141">
        <f t="shared" si="96"/>
        <v>0</v>
      </c>
      <c r="I1553" s="141">
        <f t="shared" ca="1" si="97"/>
        <v>0</v>
      </c>
      <c r="J1553" s="141">
        <f t="shared" ca="1" si="98"/>
        <v>0</v>
      </c>
    </row>
    <row r="1554" spans="1:10">
      <c r="A1554" s="145"/>
      <c r="B1554" s="146"/>
      <c r="C1554" s="145"/>
      <c r="D1554" s="145"/>
      <c r="E1554" s="145"/>
      <c r="F1554" s="145"/>
      <c r="G1554" s="141" t="str">
        <f t="shared" ca="1" si="95"/>
        <v>hi</v>
      </c>
      <c r="H1554" s="141">
        <f t="shared" si="96"/>
        <v>0</v>
      </c>
      <c r="I1554" s="141">
        <f t="shared" ca="1" si="97"/>
        <v>0</v>
      </c>
      <c r="J1554" s="141">
        <f t="shared" ca="1" si="98"/>
        <v>0</v>
      </c>
    </row>
    <row r="1555" spans="1:10">
      <c r="A1555" s="145"/>
      <c r="B1555" s="146"/>
      <c r="C1555" s="145"/>
      <c r="D1555" s="145"/>
      <c r="E1555" s="145"/>
      <c r="F1555" s="145"/>
      <c r="G1555" s="141" t="str">
        <f t="shared" ca="1" si="95"/>
        <v>hi</v>
      </c>
      <c r="H1555" s="141">
        <f t="shared" si="96"/>
        <v>0</v>
      </c>
      <c r="I1555" s="141">
        <f t="shared" ca="1" si="97"/>
        <v>0</v>
      </c>
      <c r="J1555" s="141">
        <f t="shared" ca="1" si="98"/>
        <v>0</v>
      </c>
    </row>
    <row r="1556" spans="1:10">
      <c r="A1556" s="145"/>
      <c r="B1556" s="146"/>
      <c r="C1556" s="145"/>
      <c r="D1556" s="145"/>
      <c r="E1556" s="145"/>
      <c r="F1556" s="145"/>
      <c r="G1556" s="141" t="str">
        <f t="shared" ca="1" si="95"/>
        <v>hi</v>
      </c>
      <c r="H1556" s="141">
        <f t="shared" si="96"/>
        <v>0</v>
      </c>
      <c r="I1556" s="141">
        <f t="shared" ca="1" si="97"/>
        <v>0</v>
      </c>
      <c r="J1556" s="141">
        <f t="shared" ca="1" si="98"/>
        <v>0</v>
      </c>
    </row>
    <row r="1557" spans="1:10">
      <c r="A1557" s="145"/>
      <c r="B1557" s="146"/>
      <c r="C1557" s="145"/>
      <c r="D1557" s="145"/>
      <c r="E1557" s="145"/>
      <c r="F1557" s="145"/>
      <c r="G1557" s="141" t="str">
        <f t="shared" ca="1" si="95"/>
        <v>hi</v>
      </c>
      <c r="H1557" s="141">
        <f t="shared" si="96"/>
        <v>0</v>
      </c>
      <c r="I1557" s="141">
        <f t="shared" ca="1" si="97"/>
        <v>0</v>
      </c>
      <c r="J1557" s="141">
        <f t="shared" ca="1" si="98"/>
        <v>0</v>
      </c>
    </row>
    <row r="1558" spans="1:10">
      <c r="A1558" s="145"/>
      <c r="B1558" s="146"/>
      <c r="C1558" s="145"/>
      <c r="D1558" s="145"/>
      <c r="E1558" s="145"/>
      <c r="F1558" s="145"/>
      <c r="G1558" s="141" t="str">
        <f t="shared" ca="1" si="95"/>
        <v>hi</v>
      </c>
      <c r="H1558" s="141">
        <f t="shared" si="96"/>
        <v>0</v>
      </c>
      <c r="I1558" s="141">
        <f t="shared" ca="1" si="97"/>
        <v>0</v>
      </c>
      <c r="J1558" s="141">
        <f t="shared" ca="1" si="98"/>
        <v>0</v>
      </c>
    </row>
    <row r="1559" spans="1:10">
      <c r="A1559" s="145"/>
      <c r="B1559" s="146"/>
      <c r="C1559" s="145"/>
      <c r="D1559" s="145"/>
      <c r="E1559" s="145"/>
      <c r="F1559" s="145"/>
      <c r="G1559" s="141" t="str">
        <f t="shared" ca="1" si="95"/>
        <v>hi</v>
      </c>
      <c r="H1559" s="141">
        <f t="shared" si="96"/>
        <v>0</v>
      </c>
      <c r="I1559" s="141">
        <f t="shared" ca="1" si="97"/>
        <v>0</v>
      </c>
      <c r="J1559" s="141">
        <f t="shared" ca="1" si="98"/>
        <v>0</v>
      </c>
    </row>
    <row r="1560" spans="1:10">
      <c r="A1560" s="145"/>
      <c r="B1560" s="146"/>
      <c r="C1560" s="145"/>
      <c r="D1560" s="145"/>
      <c r="E1560" s="145"/>
      <c r="F1560" s="145"/>
      <c r="G1560" s="141" t="str">
        <f t="shared" ca="1" si="95"/>
        <v>hi</v>
      </c>
      <c r="H1560" s="141">
        <f t="shared" si="96"/>
        <v>0</v>
      </c>
      <c r="I1560" s="141">
        <f t="shared" ca="1" si="97"/>
        <v>0</v>
      </c>
      <c r="J1560" s="141">
        <f t="shared" ca="1" si="98"/>
        <v>0</v>
      </c>
    </row>
    <row r="1561" spans="1:10">
      <c r="A1561" s="145"/>
      <c r="B1561" s="146"/>
      <c r="C1561" s="145"/>
      <c r="D1561" s="145"/>
      <c r="E1561" s="145"/>
      <c r="F1561" s="145"/>
      <c r="G1561" s="141" t="str">
        <f t="shared" ca="1" si="95"/>
        <v>hi</v>
      </c>
      <c r="H1561" s="141">
        <f t="shared" si="96"/>
        <v>0</v>
      </c>
      <c r="I1561" s="141">
        <f t="shared" ca="1" si="97"/>
        <v>0</v>
      </c>
      <c r="J1561" s="141">
        <f t="shared" ca="1" si="98"/>
        <v>0</v>
      </c>
    </row>
    <row r="1562" spans="1:10">
      <c r="A1562" s="145"/>
      <c r="B1562" s="146"/>
      <c r="C1562" s="145"/>
      <c r="D1562" s="145"/>
      <c r="E1562" s="145"/>
      <c r="F1562" s="145"/>
      <c r="G1562" s="141" t="str">
        <f t="shared" ca="1" si="95"/>
        <v>hi</v>
      </c>
      <c r="H1562" s="141">
        <f t="shared" si="96"/>
        <v>0</v>
      </c>
      <c r="I1562" s="141">
        <f t="shared" ca="1" si="97"/>
        <v>0</v>
      </c>
      <c r="J1562" s="141">
        <f t="shared" ca="1" si="98"/>
        <v>0</v>
      </c>
    </row>
    <row r="1563" spans="1:10">
      <c r="A1563" s="145"/>
      <c r="B1563" s="146"/>
      <c r="C1563" s="145"/>
      <c r="D1563" s="145"/>
      <c r="E1563" s="145"/>
      <c r="F1563" s="145"/>
      <c r="G1563" s="141" t="str">
        <f t="shared" ca="1" si="95"/>
        <v>hi</v>
      </c>
      <c r="H1563" s="141">
        <f t="shared" si="96"/>
        <v>0</v>
      </c>
      <c r="I1563" s="141">
        <f t="shared" ca="1" si="97"/>
        <v>0</v>
      </c>
      <c r="J1563" s="141">
        <f t="shared" ca="1" si="98"/>
        <v>0</v>
      </c>
    </row>
    <row r="1564" spans="1:10">
      <c r="A1564" s="145"/>
      <c r="B1564" s="146"/>
      <c r="C1564" s="145"/>
      <c r="D1564" s="145"/>
      <c r="E1564" s="145"/>
      <c r="F1564" s="145"/>
      <c r="G1564" s="141" t="str">
        <f t="shared" ca="1" si="95"/>
        <v>hi</v>
      </c>
      <c r="H1564" s="141">
        <f t="shared" si="96"/>
        <v>0</v>
      </c>
      <c r="I1564" s="141">
        <f t="shared" ca="1" si="97"/>
        <v>0</v>
      </c>
      <c r="J1564" s="141">
        <f t="shared" ca="1" si="98"/>
        <v>0</v>
      </c>
    </row>
    <row r="1565" spans="1:10">
      <c r="A1565" s="145"/>
      <c r="B1565" s="146"/>
      <c r="C1565" s="145"/>
      <c r="D1565" s="145"/>
      <c r="E1565" s="145"/>
      <c r="F1565" s="145"/>
      <c r="G1565" s="141" t="str">
        <f t="shared" ca="1" si="95"/>
        <v>hi</v>
      </c>
      <c r="H1565" s="141">
        <f t="shared" si="96"/>
        <v>0</v>
      </c>
      <c r="I1565" s="141">
        <f t="shared" ca="1" si="97"/>
        <v>0</v>
      </c>
      <c r="J1565" s="141">
        <f t="shared" ca="1" si="98"/>
        <v>0</v>
      </c>
    </row>
    <row r="1566" spans="1:10">
      <c r="A1566" s="145"/>
      <c r="B1566" s="146"/>
      <c r="C1566" s="145"/>
      <c r="D1566" s="145"/>
      <c r="E1566" s="145"/>
      <c r="F1566" s="145"/>
      <c r="G1566" s="141" t="str">
        <f t="shared" ca="1" si="95"/>
        <v>hi</v>
      </c>
      <c r="H1566" s="141">
        <f t="shared" si="96"/>
        <v>0</v>
      </c>
      <c r="I1566" s="141">
        <f t="shared" ca="1" si="97"/>
        <v>0</v>
      </c>
      <c r="J1566" s="141">
        <f t="shared" ca="1" si="98"/>
        <v>0</v>
      </c>
    </row>
    <row r="1567" spans="1:10">
      <c r="A1567" s="145"/>
      <c r="B1567" s="146"/>
      <c r="C1567" s="145"/>
      <c r="D1567" s="145"/>
      <c r="E1567" s="145"/>
      <c r="F1567" s="145"/>
      <c r="G1567" s="141" t="str">
        <f t="shared" ca="1" si="95"/>
        <v>hi</v>
      </c>
      <c r="H1567" s="141">
        <f t="shared" si="96"/>
        <v>0</v>
      </c>
      <c r="I1567" s="141">
        <f t="shared" ca="1" si="97"/>
        <v>0</v>
      </c>
      <c r="J1567" s="141">
        <f t="shared" ca="1" si="98"/>
        <v>0</v>
      </c>
    </row>
    <row r="1568" spans="1:10">
      <c r="A1568" s="145"/>
      <c r="B1568" s="146"/>
      <c r="C1568" s="145"/>
      <c r="D1568" s="145"/>
      <c r="E1568" s="145"/>
      <c r="F1568" s="145"/>
      <c r="G1568" s="141" t="str">
        <f t="shared" ca="1" si="95"/>
        <v>hi</v>
      </c>
      <c r="H1568" s="141">
        <f t="shared" si="96"/>
        <v>0</v>
      </c>
      <c r="I1568" s="141">
        <f t="shared" ca="1" si="97"/>
        <v>0</v>
      </c>
      <c r="J1568" s="141">
        <f t="shared" ca="1" si="98"/>
        <v>0</v>
      </c>
    </row>
    <row r="1569" spans="1:10">
      <c r="A1569" s="145"/>
      <c r="B1569" s="146"/>
      <c r="C1569" s="145"/>
      <c r="D1569" s="145"/>
      <c r="E1569" s="145"/>
      <c r="F1569" s="145"/>
      <c r="G1569" s="141" t="str">
        <f t="shared" ca="1" si="95"/>
        <v>hi</v>
      </c>
      <c r="H1569" s="141">
        <f t="shared" si="96"/>
        <v>0</v>
      </c>
      <c r="I1569" s="141">
        <f t="shared" ca="1" si="97"/>
        <v>0</v>
      </c>
      <c r="J1569" s="141">
        <f t="shared" ca="1" si="98"/>
        <v>0</v>
      </c>
    </row>
    <row r="1570" spans="1:10">
      <c r="A1570" s="145"/>
      <c r="B1570" s="146"/>
      <c r="C1570" s="145"/>
      <c r="D1570" s="145"/>
      <c r="E1570" s="145"/>
      <c r="F1570" s="145"/>
      <c r="G1570" s="141" t="str">
        <f t="shared" ca="1" si="95"/>
        <v>hi</v>
      </c>
      <c r="H1570" s="141">
        <f t="shared" si="96"/>
        <v>0</v>
      </c>
      <c r="I1570" s="141">
        <f t="shared" ca="1" si="97"/>
        <v>0</v>
      </c>
      <c r="J1570" s="141">
        <f t="shared" ca="1" si="98"/>
        <v>0</v>
      </c>
    </row>
    <row r="1571" spans="1:10">
      <c r="A1571" s="145"/>
      <c r="B1571" s="146"/>
      <c r="C1571" s="145"/>
      <c r="D1571" s="145"/>
      <c r="E1571" s="145"/>
      <c r="F1571" s="145"/>
      <c r="G1571" s="141" t="str">
        <f t="shared" ca="1" si="95"/>
        <v>hi</v>
      </c>
      <c r="H1571" s="141">
        <f t="shared" si="96"/>
        <v>0</v>
      </c>
      <c r="I1571" s="141">
        <f t="shared" ca="1" si="97"/>
        <v>0</v>
      </c>
      <c r="J1571" s="141">
        <f t="shared" ca="1" si="98"/>
        <v>0</v>
      </c>
    </row>
    <row r="1572" spans="1:10">
      <c r="A1572" s="145"/>
      <c r="B1572" s="146"/>
      <c r="C1572" s="145"/>
      <c r="D1572" s="145"/>
      <c r="E1572" s="145"/>
      <c r="F1572" s="145"/>
      <c r="G1572" s="141" t="str">
        <f t="shared" ca="1" si="95"/>
        <v>hi</v>
      </c>
      <c r="H1572" s="141">
        <f t="shared" si="96"/>
        <v>0</v>
      </c>
      <c r="I1572" s="141">
        <f t="shared" ca="1" si="97"/>
        <v>0</v>
      </c>
      <c r="J1572" s="141">
        <f t="shared" ca="1" si="98"/>
        <v>0</v>
      </c>
    </row>
    <row r="1573" spans="1:10">
      <c r="A1573" s="145"/>
      <c r="B1573" s="146"/>
      <c r="C1573" s="145"/>
      <c r="D1573" s="145"/>
      <c r="E1573" s="145"/>
      <c r="F1573" s="145"/>
      <c r="G1573" s="141" t="str">
        <f t="shared" ca="1" si="95"/>
        <v>hi</v>
      </c>
      <c r="H1573" s="141">
        <f t="shared" si="96"/>
        <v>0</v>
      </c>
      <c r="I1573" s="141">
        <f t="shared" ca="1" si="97"/>
        <v>0</v>
      </c>
      <c r="J1573" s="141">
        <f t="shared" ca="1" si="98"/>
        <v>0</v>
      </c>
    </row>
    <row r="1574" spans="1:10">
      <c r="A1574" s="145"/>
      <c r="B1574" s="146"/>
      <c r="C1574" s="145"/>
      <c r="D1574" s="145"/>
      <c r="E1574" s="145"/>
      <c r="F1574" s="145"/>
      <c r="G1574" s="141" t="str">
        <f t="shared" ca="1" si="95"/>
        <v>hi</v>
      </c>
      <c r="H1574" s="141">
        <f t="shared" si="96"/>
        <v>0</v>
      </c>
      <c r="I1574" s="141">
        <f t="shared" ca="1" si="97"/>
        <v>0</v>
      </c>
      <c r="J1574" s="141">
        <f t="shared" ca="1" si="98"/>
        <v>0</v>
      </c>
    </row>
    <row r="1575" spans="1:10">
      <c r="A1575" s="145"/>
      <c r="B1575" s="146"/>
      <c r="C1575" s="145"/>
      <c r="D1575" s="145"/>
      <c r="E1575" s="145"/>
      <c r="F1575" s="145"/>
      <c r="G1575" s="141" t="str">
        <f t="shared" ca="1" si="95"/>
        <v>hi</v>
      </c>
      <c r="H1575" s="141">
        <f t="shared" si="96"/>
        <v>0</v>
      </c>
      <c r="I1575" s="141">
        <f t="shared" ca="1" si="97"/>
        <v>0</v>
      </c>
      <c r="J1575" s="141">
        <f t="shared" ca="1" si="98"/>
        <v>0</v>
      </c>
    </row>
    <row r="1576" spans="1:10">
      <c r="A1576" s="145"/>
      <c r="B1576" s="146"/>
      <c r="C1576" s="145"/>
      <c r="D1576" s="145"/>
      <c r="E1576" s="145"/>
      <c r="F1576" s="145"/>
      <c r="G1576" s="141" t="str">
        <f t="shared" ca="1" si="95"/>
        <v>hi</v>
      </c>
      <c r="H1576" s="141">
        <f t="shared" si="96"/>
        <v>0</v>
      </c>
      <c r="I1576" s="141">
        <f t="shared" ca="1" si="97"/>
        <v>0</v>
      </c>
      <c r="J1576" s="141">
        <f t="shared" ca="1" si="98"/>
        <v>0</v>
      </c>
    </row>
    <row r="1577" spans="1:10">
      <c r="A1577" s="145"/>
      <c r="B1577" s="146"/>
      <c r="C1577" s="145"/>
      <c r="D1577" s="145"/>
      <c r="E1577" s="145"/>
      <c r="F1577" s="145"/>
      <c r="G1577" s="141" t="str">
        <f t="shared" ca="1" si="95"/>
        <v>hi</v>
      </c>
      <c r="H1577" s="141">
        <f t="shared" si="96"/>
        <v>0</v>
      </c>
      <c r="I1577" s="141">
        <f t="shared" ca="1" si="97"/>
        <v>0</v>
      </c>
      <c r="J1577" s="141">
        <f t="shared" ca="1" si="98"/>
        <v>0</v>
      </c>
    </row>
    <row r="1578" spans="1:10">
      <c r="A1578" s="145"/>
      <c r="B1578" s="146"/>
      <c r="C1578" s="145"/>
      <c r="D1578" s="145"/>
      <c r="E1578" s="145"/>
      <c r="F1578" s="145"/>
      <c r="G1578" s="141" t="str">
        <f t="shared" ca="1" si="95"/>
        <v>hi</v>
      </c>
      <c r="H1578" s="141">
        <f t="shared" si="96"/>
        <v>0</v>
      </c>
      <c r="I1578" s="141">
        <f t="shared" ca="1" si="97"/>
        <v>0</v>
      </c>
      <c r="J1578" s="141">
        <f t="shared" ca="1" si="98"/>
        <v>0</v>
      </c>
    </row>
    <row r="1579" spans="1:10">
      <c r="A1579" s="145"/>
      <c r="B1579" s="146"/>
      <c r="C1579" s="145"/>
      <c r="D1579" s="145"/>
      <c r="E1579" s="145"/>
      <c r="F1579" s="145"/>
      <c r="G1579" s="141" t="str">
        <f t="shared" ca="1" si="95"/>
        <v>hi</v>
      </c>
      <c r="H1579" s="141">
        <f t="shared" si="96"/>
        <v>0</v>
      </c>
      <c r="I1579" s="141">
        <f t="shared" ca="1" si="97"/>
        <v>0</v>
      </c>
      <c r="J1579" s="141">
        <f t="shared" ca="1" si="98"/>
        <v>0</v>
      </c>
    </row>
    <row r="1580" spans="1:10">
      <c r="A1580" s="145"/>
      <c r="B1580" s="146"/>
      <c r="C1580" s="145"/>
      <c r="D1580" s="145"/>
      <c r="E1580" s="145"/>
      <c r="F1580" s="145"/>
      <c r="G1580" s="141" t="str">
        <f t="shared" ca="1" si="95"/>
        <v>hi</v>
      </c>
      <c r="H1580" s="141">
        <f t="shared" si="96"/>
        <v>0</v>
      </c>
      <c r="I1580" s="141">
        <f t="shared" ca="1" si="97"/>
        <v>0</v>
      </c>
      <c r="J1580" s="141">
        <f t="shared" ca="1" si="98"/>
        <v>0</v>
      </c>
    </row>
    <row r="1581" spans="1:10">
      <c r="A1581" s="145"/>
      <c r="B1581" s="146"/>
      <c r="C1581" s="145"/>
      <c r="D1581" s="145"/>
      <c r="E1581" s="145"/>
      <c r="F1581" s="145"/>
      <c r="G1581" s="141" t="str">
        <f t="shared" ca="1" si="95"/>
        <v>hi</v>
      </c>
      <c r="H1581" s="141">
        <f t="shared" si="96"/>
        <v>0</v>
      </c>
      <c r="I1581" s="141">
        <f t="shared" ca="1" si="97"/>
        <v>0</v>
      </c>
      <c r="J1581" s="141">
        <f t="shared" ca="1" si="98"/>
        <v>0</v>
      </c>
    </row>
    <row r="1582" spans="1:10">
      <c r="A1582" s="145"/>
      <c r="B1582" s="146"/>
      <c r="C1582" s="145"/>
      <c r="D1582" s="145"/>
      <c r="E1582" s="145"/>
      <c r="F1582" s="145"/>
      <c r="G1582" s="141" t="str">
        <f t="shared" ca="1" si="95"/>
        <v>hi</v>
      </c>
      <c r="H1582" s="141">
        <f t="shared" si="96"/>
        <v>0</v>
      </c>
      <c r="I1582" s="141">
        <f t="shared" ca="1" si="97"/>
        <v>0</v>
      </c>
      <c r="J1582" s="141">
        <f t="shared" ca="1" si="98"/>
        <v>0</v>
      </c>
    </row>
    <row r="1583" spans="1:10">
      <c r="A1583" s="145"/>
      <c r="B1583" s="146"/>
      <c r="C1583" s="145"/>
      <c r="D1583" s="145"/>
      <c r="E1583" s="145"/>
      <c r="F1583" s="145"/>
      <c r="G1583" s="141" t="str">
        <f t="shared" ca="1" si="95"/>
        <v>hi</v>
      </c>
      <c r="H1583" s="141">
        <f t="shared" si="96"/>
        <v>0</v>
      </c>
      <c r="I1583" s="141">
        <f t="shared" ca="1" si="97"/>
        <v>0</v>
      </c>
      <c r="J1583" s="141">
        <f t="shared" ca="1" si="98"/>
        <v>0</v>
      </c>
    </row>
    <row r="1584" spans="1:10">
      <c r="A1584" s="145"/>
      <c r="B1584" s="146"/>
      <c r="C1584" s="145"/>
      <c r="D1584" s="145"/>
      <c r="E1584" s="145"/>
      <c r="F1584" s="145"/>
      <c r="G1584" s="141" t="str">
        <f t="shared" ca="1" si="95"/>
        <v>hi</v>
      </c>
      <c r="H1584" s="141">
        <f t="shared" si="96"/>
        <v>0</v>
      </c>
      <c r="I1584" s="141">
        <f t="shared" ca="1" si="97"/>
        <v>0</v>
      </c>
      <c r="J1584" s="141">
        <f t="shared" ca="1" si="98"/>
        <v>0</v>
      </c>
    </row>
    <row r="1585" spans="1:10">
      <c r="A1585" s="145"/>
      <c r="B1585" s="146"/>
      <c r="C1585" s="145"/>
      <c r="D1585" s="145"/>
      <c r="E1585" s="145"/>
      <c r="F1585" s="145"/>
      <c r="G1585" s="141" t="str">
        <f t="shared" ca="1" si="95"/>
        <v>hi</v>
      </c>
      <c r="H1585" s="141">
        <f t="shared" si="96"/>
        <v>0</v>
      </c>
      <c r="I1585" s="141">
        <f t="shared" ca="1" si="97"/>
        <v>0</v>
      </c>
      <c r="J1585" s="141">
        <f t="shared" ca="1" si="98"/>
        <v>0</v>
      </c>
    </row>
    <row r="1586" spans="1:10">
      <c r="A1586" s="145"/>
      <c r="B1586" s="146"/>
      <c r="C1586" s="145"/>
      <c r="D1586" s="145"/>
      <c r="E1586" s="145"/>
      <c r="F1586" s="145"/>
      <c r="G1586" s="141" t="str">
        <f t="shared" ca="1" si="95"/>
        <v>hi</v>
      </c>
      <c r="H1586" s="141">
        <f t="shared" si="96"/>
        <v>0</v>
      </c>
      <c r="I1586" s="141">
        <f t="shared" ca="1" si="97"/>
        <v>0</v>
      </c>
      <c r="J1586" s="141">
        <f t="shared" ca="1" si="98"/>
        <v>0</v>
      </c>
    </row>
    <row r="1587" spans="1:10">
      <c r="A1587" s="145"/>
      <c r="B1587" s="146"/>
      <c r="C1587" s="145"/>
      <c r="D1587" s="145"/>
      <c r="E1587" s="145"/>
      <c r="F1587" s="145"/>
      <c r="G1587" s="141" t="str">
        <f t="shared" ca="1" si="95"/>
        <v>hi</v>
      </c>
      <c r="H1587" s="141">
        <f t="shared" si="96"/>
        <v>0</v>
      </c>
      <c r="I1587" s="141">
        <f t="shared" ca="1" si="97"/>
        <v>0</v>
      </c>
      <c r="J1587" s="141">
        <f t="shared" ca="1" si="98"/>
        <v>0</v>
      </c>
    </row>
    <row r="1588" spans="1:10">
      <c r="A1588" s="145"/>
      <c r="B1588" s="146"/>
      <c r="C1588" s="145"/>
      <c r="D1588" s="145"/>
      <c r="E1588" s="145"/>
      <c r="F1588" s="145"/>
      <c r="G1588" s="141" t="str">
        <f t="shared" ca="1" si="95"/>
        <v>hi</v>
      </c>
      <c r="H1588" s="141">
        <f t="shared" si="96"/>
        <v>0</v>
      </c>
      <c r="I1588" s="141">
        <f t="shared" ca="1" si="97"/>
        <v>0</v>
      </c>
      <c r="J1588" s="141">
        <f t="shared" ca="1" si="98"/>
        <v>0</v>
      </c>
    </row>
    <row r="1589" spans="1:10">
      <c r="A1589" s="145"/>
      <c r="B1589" s="146"/>
      <c r="C1589" s="145"/>
      <c r="D1589" s="145"/>
      <c r="E1589" s="145"/>
      <c r="F1589" s="145"/>
      <c r="G1589" s="141" t="str">
        <f t="shared" ca="1" si="95"/>
        <v>hi</v>
      </c>
      <c r="H1589" s="141">
        <f t="shared" si="96"/>
        <v>0</v>
      </c>
      <c r="I1589" s="141">
        <f t="shared" ca="1" si="97"/>
        <v>0</v>
      </c>
      <c r="J1589" s="141">
        <f t="shared" ca="1" si="98"/>
        <v>0</v>
      </c>
    </row>
    <row r="1590" spans="1:10">
      <c r="A1590" s="145"/>
      <c r="B1590" s="146"/>
      <c r="C1590" s="145"/>
      <c r="D1590" s="145"/>
      <c r="E1590" s="145"/>
      <c r="F1590" s="145"/>
      <c r="G1590" s="141" t="str">
        <f t="shared" ca="1" si="95"/>
        <v>hi</v>
      </c>
      <c r="H1590" s="141">
        <f t="shared" si="96"/>
        <v>0</v>
      </c>
      <c r="I1590" s="141">
        <f t="shared" ca="1" si="97"/>
        <v>0</v>
      </c>
      <c r="J1590" s="141">
        <f t="shared" ca="1" si="98"/>
        <v>0</v>
      </c>
    </row>
    <row r="1591" spans="1:10">
      <c r="A1591" s="145"/>
      <c r="B1591" s="146"/>
      <c r="C1591" s="145"/>
      <c r="D1591" s="145"/>
      <c r="E1591" s="145"/>
      <c r="F1591" s="145"/>
      <c r="G1591" s="141" t="str">
        <f t="shared" ca="1" si="95"/>
        <v>hi</v>
      </c>
      <c r="H1591" s="141">
        <f t="shared" si="96"/>
        <v>0</v>
      </c>
      <c r="I1591" s="141">
        <f t="shared" ca="1" si="97"/>
        <v>0</v>
      </c>
      <c r="J1591" s="141">
        <f t="shared" ca="1" si="98"/>
        <v>0</v>
      </c>
    </row>
    <row r="1592" spans="1:10">
      <c r="A1592" s="145"/>
      <c r="B1592" s="146"/>
      <c r="C1592" s="145"/>
      <c r="D1592" s="145"/>
      <c r="E1592" s="145"/>
      <c r="F1592" s="145"/>
      <c r="G1592" s="141" t="str">
        <f t="shared" ca="1" si="95"/>
        <v>hi</v>
      </c>
      <c r="H1592" s="141">
        <f t="shared" si="96"/>
        <v>0</v>
      </c>
      <c r="I1592" s="141">
        <f t="shared" ca="1" si="97"/>
        <v>0</v>
      </c>
      <c r="J1592" s="141">
        <f t="shared" ca="1" si="98"/>
        <v>0</v>
      </c>
    </row>
    <row r="1593" spans="1:10">
      <c r="A1593" s="145"/>
      <c r="B1593" s="146"/>
      <c r="C1593" s="145"/>
      <c r="D1593" s="145"/>
      <c r="E1593" s="145"/>
      <c r="F1593" s="145"/>
      <c r="G1593" s="141" t="str">
        <f t="shared" ca="1" si="95"/>
        <v>hi</v>
      </c>
      <c r="H1593" s="141">
        <f t="shared" si="96"/>
        <v>0</v>
      </c>
      <c r="I1593" s="141">
        <f t="shared" ca="1" si="97"/>
        <v>0</v>
      </c>
      <c r="J1593" s="141">
        <f t="shared" ca="1" si="98"/>
        <v>0</v>
      </c>
    </row>
    <row r="1594" spans="1:10">
      <c r="A1594" s="145"/>
      <c r="B1594" s="146"/>
      <c r="C1594" s="145"/>
      <c r="D1594" s="145"/>
      <c r="E1594" s="145"/>
      <c r="F1594" s="145"/>
      <c r="G1594" s="141" t="str">
        <f t="shared" ca="1" si="95"/>
        <v>hi</v>
      </c>
      <c r="H1594" s="141">
        <f t="shared" si="96"/>
        <v>0</v>
      </c>
      <c r="I1594" s="141">
        <f t="shared" ca="1" si="97"/>
        <v>0</v>
      </c>
      <c r="J1594" s="141">
        <f t="shared" ca="1" si="98"/>
        <v>0</v>
      </c>
    </row>
    <row r="1595" spans="1:10">
      <c r="A1595" s="145"/>
      <c r="B1595" s="146"/>
      <c r="C1595" s="145"/>
      <c r="D1595" s="145"/>
      <c r="E1595" s="145"/>
      <c r="F1595" s="145"/>
      <c r="G1595" s="141" t="str">
        <f t="shared" ca="1" si="95"/>
        <v>hi</v>
      </c>
      <c r="H1595" s="141">
        <f t="shared" si="96"/>
        <v>0</v>
      </c>
      <c r="I1595" s="141">
        <f t="shared" ca="1" si="97"/>
        <v>0</v>
      </c>
      <c r="J1595" s="141">
        <f t="shared" ca="1" si="98"/>
        <v>0</v>
      </c>
    </row>
    <row r="1596" spans="1:10">
      <c r="A1596" s="145"/>
      <c r="B1596" s="146"/>
      <c r="C1596" s="145"/>
      <c r="D1596" s="145"/>
      <c r="E1596" s="145"/>
      <c r="F1596" s="145"/>
      <c r="G1596" s="141" t="str">
        <f t="shared" ca="1" si="95"/>
        <v>hi</v>
      </c>
      <c r="H1596" s="141">
        <f t="shared" si="96"/>
        <v>0</v>
      </c>
      <c r="I1596" s="141">
        <f t="shared" ca="1" si="97"/>
        <v>0</v>
      </c>
      <c r="J1596" s="141">
        <f t="shared" ca="1" si="98"/>
        <v>0</v>
      </c>
    </row>
    <row r="1597" spans="1:10">
      <c r="A1597" s="145"/>
      <c r="B1597" s="146"/>
      <c r="C1597" s="145"/>
      <c r="D1597" s="145"/>
      <c r="E1597" s="145"/>
      <c r="F1597" s="145"/>
      <c r="G1597" s="141" t="str">
        <f t="shared" ca="1" si="95"/>
        <v>hi</v>
      </c>
      <c r="H1597" s="141">
        <f t="shared" si="96"/>
        <v>0</v>
      </c>
      <c r="I1597" s="141">
        <f t="shared" ca="1" si="97"/>
        <v>0</v>
      </c>
      <c r="J1597" s="141">
        <f t="shared" ca="1" si="98"/>
        <v>0</v>
      </c>
    </row>
    <row r="1598" spans="1:10">
      <c r="A1598" s="145"/>
      <c r="B1598" s="146"/>
      <c r="C1598" s="145"/>
      <c r="D1598" s="145"/>
      <c r="E1598" s="145"/>
      <c r="F1598" s="145"/>
      <c r="G1598" s="141" t="str">
        <f t="shared" ca="1" si="95"/>
        <v>hi</v>
      </c>
      <c r="H1598" s="141">
        <f t="shared" si="96"/>
        <v>0</v>
      </c>
      <c r="I1598" s="141">
        <f t="shared" ca="1" si="97"/>
        <v>0</v>
      </c>
      <c r="J1598" s="141">
        <f t="shared" ca="1" si="98"/>
        <v>0</v>
      </c>
    </row>
    <row r="1599" spans="1:10">
      <c r="A1599" s="145"/>
      <c r="B1599" s="146"/>
      <c r="C1599" s="145"/>
      <c r="D1599" s="145"/>
      <c r="E1599" s="145"/>
      <c r="F1599" s="145"/>
      <c r="G1599" s="141" t="str">
        <f t="shared" ca="1" si="95"/>
        <v>hi</v>
      </c>
      <c r="H1599" s="141">
        <f t="shared" si="96"/>
        <v>0</v>
      </c>
      <c r="I1599" s="141">
        <f t="shared" ca="1" si="97"/>
        <v>0</v>
      </c>
      <c r="J1599" s="141">
        <f t="shared" ca="1" si="98"/>
        <v>0</v>
      </c>
    </row>
    <row r="1600" spans="1:10">
      <c r="A1600" s="145"/>
      <c r="B1600" s="146"/>
      <c r="C1600" s="145"/>
      <c r="D1600" s="145"/>
      <c r="E1600" s="145"/>
      <c r="F1600" s="145"/>
      <c r="G1600" s="141" t="str">
        <f t="shared" ca="1" si="95"/>
        <v>hi</v>
      </c>
      <c r="H1600" s="141">
        <f t="shared" si="96"/>
        <v>0</v>
      </c>
      <c r="I1600" s="141">
        <f t="shared" ca="1" si="97"/>
        <v>0</v>
      </c>
      <c r="J1600" s="141">
        <f t="shared" ca="1" si="98"/>
        <v>0</v>
      </c>
    </row>
    <row r="1601" spans="1:10">
      <c r="A1601" s="145"/>
      <c r="B1601" s="146"/>
      <c r="C1601" s="145"/>
      <c r="D1601" s="145"/>
      <c r="E1601" s="145"/>
      <c r="F1601" s="145"/>
      <c r="G1601" s="141" t="str">
        <f t="shared" ca="1" si="95"/>
        <v>hi</v>
      </c>
      <c r="H1601" s="141">
        <f t="shared" si="96"/>
        <v>0</v>
      </c>
      <c r="I1601" s="141">
        <f t="shared" ca="1" si="97"/>
        <v>0</v>
      </c>
      <c r="J1601" s="141">
        <f t="shared" ca="1" si="98"/>
        <v>0</v>
      </c>
    </row>
    <row r="1602" spans="1:10">
      <c r="A1602" s="145"/>
      <c r="B1602" s="146"/>
      <c r="C1602" s="145"/>
      <c r="D1602" s="145"/>
      <c r="E1602" s="145"/>
      <c r="F1602" s="145"/>
      <c r="G1602" s="141" t="str">
        <f t="shared" ca="1" si="95"/>
        <v>hi</v>
      </c>
      <c r="H1602" s="141">
        <f t="shared" si="96"/>
        <v>0</v>
      </c>
      <c r="I1602" s="141">
        <f t="shared" ca="1" si="97"/>
        <v>0</v>
      </c>
      <c r="J1602" s="141">
        <f t="shared" ca="1" si="98"/>
        <v>0</v>
      </c>
    </row>
    <row r="1603" spans="1:10">
      <c r="A1603" s="145"/>
      <c r="B1603" s="146"/>
      <c r="C1603" s="145"/>
      <c r="D1603" s="145"/>
      <c r="E1603" s="145"/>
      <c r="F1603" s="145"/>
      <c r="G1603" s="141" t="str">
        <f t="shared" ca="1" si="95"/>
        <v>hi</v>
      </c>
      <c r="H1603" s="141">
        <f t="shared" si="96"/>
        <v>0</v>
      </c>
      <c r="I1603" s="141">
        <f t="shared" ca="1" si="97"/>
        <v>0</v>
      </c>
      <c r="J1603" s="141">
        <f t="shared" ca="1" si="98"/>
        <v>0</v>
      </c>
    </row>
    <row r="1604" spans="1:10">
      <c r="A1604" s="145"/>
      <c r="B1604" s="146"/>
      <c r="C1604" s="145"/>
      <c r="D1604" s="145"/>
      <c r="E1604" s="145"/>
      <c r="F1604" s="145"/>
      <c r="G1604" s="141" t="str">
        <f t="shared" ca="1" si="95"/>
        <v>hi</v>
      </c>
      <c r="H1604" s="141">
        <f t="shared" si="96"/>
        <v>0</v>
      </c>
      <c r="I1604" s="141">
        <f t="shared" ca="1" si="97"/>
        <v>0</v>
      </c>
      <c r="J1604" s="141">
        <f t="shared" ca="1" si="98"/>
        <v>0</v>
      </c>
    </row>
    <row r="1605" spans="1:10">
      <c r="A1605" s="145"/>
      <c r="B1605" s="146"/>
      <c r="C1605" s="145"/>
      <c r="D1605" s="145"/>
      <c r="E1605" s="145"/>
      <c r="F1605" s="145"/>
      <c r="G1605" s="141" t="str">
        <f t="shared" ca="1" si="95"/>
        <v>hi</v>
      </c>
      <c r="H1605" s="141">
        <f t="shared" si="96"/>
        <v>0</v>
      </c>
      <c r="I1605" s="141">
        <f t="shared" ca="1" si="97"/>
        <v>0</v>
      </c>
      <c r="J1605" s="141">
        <f t="shared" ca="1" si="98"/>
        <v>0</v>
      </c>
    </row>
    <row r="1606" spans="1:10">
      <c r="A1606" s="145"/>
      <c r="B1606" s="146"/>
      <c r="C1606" s="145"/>
      <c r="D1606" s="145"/>
      <c r="E1606" s="145"/>
      <c r="F1606" s="145"/>
      <c r="G1606" s="141" t="str">
        <f t="shared" ca="1" si="95"/>
        <v>hi</v>
      </c>
      <c r="H1606" s="141">
        <f t="shared" si="96"/>
        <v>0</v>
      </c>
      <c r="I1606" s="141">
        <f t="shared" ca="1" si="97"/>
        <v>0</v>
      </c>
      <c r="J1606" s="141">
        <f t="shared" ca="1" si="98"/>
        <v>0</v>
      </c>
    </row>
    <row r="1607" spans="1:10">
      <c r="A1607" s="145"/>
      <c r="B1607" s="146"/>
      <c r="C1607" s="145"/>
      <c r="D1607" s="145"/>
      <c r="E1607" s="145"/>
      <c r="F1607" s="145"/>
      <c r="G1607" s="141" t="str">
        <f t="shared" ca="1" si="95"/>
        <v>hi</v>
      </c>
      <c r="H1607" s="141">
        <f t="shared" si="96"/>
        <v>0</v>
      </c>
      <c r="I1607" s="141">
        <f t="shared" ca="1" si="97"/>
        <v>0</v>
      </c>
      <c r="J1607" s="141">
        <f t="shared" ca="1" si="98"/>
        <v>0</v>
      </c>
    </row>
    <row r="1608" spans="1:10">
      <c r="A1608" s="145"/>
      <c r="B1608" s="146"/>
      <c r="C1608" s="145"/>
      <c r="D1608" s="145"/>
      <c r="E1608" s="145"/>
      <c r="F1608" s="145"/>
      <c r="G1608" s="141" t="str">
        <f t="shared" ca="1" si="95"/>
        <v>hi</v>
      </c>
      <c r="H1608" s="141">
        <f t="shared" si="96"/>
        <v>0</v>
      </c>
      <c r="I1608" s="141">
        <f t="shared" ca="1" si="97"/>
        <v>0</v>
      </c>
      <c r="J1608" s="141">
        <f t="shared" ca="1" si="98"/>
        <v>0</v>
      </c>
    </row>
    <row r="1609" spans="1:10">
      <c r="A1609" s="145"/>
      <c r="B1609" s="146"/>
      <c r="C1609" s="145"/>
      <c r="D1609" s="145"/>
      <c r="E1609" s="145"/>
      <c r="F1609" s="145"/>
      <c r="G1609" s="141" t="str">
        <f t="shared" ca="1" si="95"/>
        <v>hi</v>
      </c>
      <c r="H1609" s="141">
        <f t="shared" si="96"/>
        <v>0</v>
      </c>
      <c r="I1609" s="141">
        <f t="shared" ca="1" si="97"/>
        <v>0</v>
      </c>
      <c r="J1609" s="141">
        <f t="shared" ca="1" si="98"/>
        <v>0</v>
      </c>
    </row>
    <row r="1610" spans="1:10">
      <c r="A1610" s="145"/>
      <c r="B1610" s="146"/>
      <c r="C1610" s="145"/>
      <c r="D1610" s="145"/>
      <c r="E1610" s="145"/>
      <c r="F1610" s="145"/>
      <c r="G1610" s="141" t="str">
        <f t="shared" ca="1" si="95"/>
        <v>hi</v>
      </c>
      <c r="H1610" s="141">
        <f t="shared" si="96"/>
        <v>0</v>
      </c>
      <c r="I1610" s="141">
        <f t="shared" ca="1" si="97"/>
        <v>0</v>
      </c>
      <c r="J1610" s="141">
        <f t="shared" ca="1" si="98"/>
        <v>0</v>
      </c>
    </row>
    <row r="1611" spans="1:10">
      <c r="A1611" s="145"/>
      <c r="B1611" s="146"/>
      <c r="C1611" s="145"/>
      <c r="D1611" s="145"/>
      <c r="E1611" s="145"/>
      <c r="F1611" s="145"/>
      <c r="G1611" s="141" t="str">
        <f t="shared" ca="1" si="95"/>
        <v>hi</v>
      </c>
      <c r="H1611" s="141">
        <f t="shared" si="96"/>
        <v>0</v>
      </c>
      <c r="I1611" s="141">
        <f t="shared" ca="1" si="97"/>
        <v>0</v>
      </c>
      <c r="J1611" s="141">
        <f t="shared" ca="1" si="98"/>
        <v>0</v>
      </c>
    </row>
    <row r="1612" spans="1:10">
      <c r="A1612" s="145"/>
      <c r="B1612" s="146"/>
      <c r="C1612" s="145"/>
      <c r="D1612" s="145"/>
      <c r="E1612" s="145"/>
      <c r="F1612" s="145"/>
      <c r="G1612" s="141" t="str">
        <f t="shared" ca="1" si="95"/>
        <v>hi</v>
      </c>
      <c r="H1612" s="141">
        <f t="shared" si="96"/>
        <v>0</v>
      </c>
      <c r="I1612" s="141">
        <f t="shared" ca="1" si="97"/>
        <v>0</v>
      </c>
      <c r="J1612" s="141">
        <f t="shared" ca="1" si="98"/>
        <v>0</v>
      </c>
    </row>
    <row r="1613" spans="1:10">
      <c r="A1613" s="145"/>
      <c r="B1613" s="146"/>
      <c r="C1613" s="145"/>
      <c r="D1613" s="145"/>
      <c r="E1613" s="145"/>
      <c r="F1613" s="145"/>
      <c r="G1613" s="141" t="str">
        <f t="shared" ca="1" si="95"/>
        <v>hi</v>
      </c>
      <c r="H1613" s="141">
        <f t="shared" si="96"/>
        <v>0</v>
      </c>
      <c r="I1613" s="141">
        <f t="shared" ca="1" si="97"/>
        <v>0</v>
      </c>
      <c r="J1613" s="141">
        <f t="shared" ca="1" si="98"/>
        <v>0</v>
      </c>
    </row>
    <row r="1614" spans="1:10">
      <c r="A1614" s="145"/>
      <c r="B1614" s="146"/>
      <c r="C1614" s="145"/>
      <c r="D1614" s="145"/>
      <c r="E1614" s="145"/>
      <c r="F1614" s="145"/>
      <c r="G1614" s="141" t="str">
        <f t="shared" ref="G1614:G1677" ca="1" si="99">IF(F1614&gt;C1614,  IF($B$8=0,"lo",IF(RAND()&gt;$B$9,"lo","hi")),   IF($B$8=0,"hi",IF(RAND()&lt;=$B$9,"lo","hi"))   )</f>
        <v>hi</v>
      </c>
      <c r="H1614" s="141">
        <f t="shared" ref="H1614:H1677" si="100">C1614</f>
        <v>0</v>
      </c>
      <c r="I1614" s="141">
        <f t="shared" ref="I1614:I1677" ca="1" si="101">IF(G1614="hi",D1614,E1614)</f>
        <v>0</v>
      </c>
      <c r="J1614" s="141">
        <f t="shared" ref="J1614:J1677" ca="1" si="102">IF(G1614="hi",E1614,D1614)</f>
        <v>0</v>
      </c>
    </row>
    <row r="1615" spans="1:10">
      <c r="A1615" s="145"/>
      <c r="B1615" s="146"/>
      <c r="C1615" s="145"/>
      <c r="D1615" s="145"/>
      <c r="E1615" s="145"/>
      <c r="F1615" s="145"/>
      <c r="G1615" s="141" t="str">
        <f t="shared" ca="1" si="99"/>
        <v>hi</v>
      </c>
      <c r="H1615" s="141">
        <f t="shared" si="100"/>
        <v>0</v>
      </c>
      <c r="I1615" s="141">
        <f t="shared" ca="1" si="101"/>
        <v>0</v>
      </c>
      <c r="J1615" s="141">
        <f t="shared" ca="1" si="102"/>
        <v>0</v>
      </c>
    </row>
    <row r="1616" spans="1:10">
      <c r="A1616" s="145"/>
      <c r="B1616" s="146"/>
      <c r="C1616" s="145"/>
      <c r="D1616" s="145"/>
      <c r="E1616" s="145"/>
      <c r="F1616" s="145"/>
      <c r="G1616" s="141" t="str">
        <f t="shared" ca="1" si="99"/>
        <v>hi</v>
      </c>
      <c r="H1616" s="141">
        <f t="shared" si="100"/>
        <v>0</v>
      </c>
      <c r="I1616" s="141">
        <f t="shared" ca="1" si="101"/>
        <v>0</v>
      </c>
      <c r="J1616" s="141">
        <f t="shared" ca="1" si="102"/>
        <v>0</v>
      </c>
    </row>
    <row r="1617" spans="1:10">
      <c r="A1617" s="145"/>
      <c r="B1617" s="146"/>
      <c r="C1617" s="145"/>
      <c r="D1617" s="145"/>
      <c r="E1617" s="145"/>
      <c r="F1617" s="145"/>
      <c r="G1617" s="141" t="str">
        <f t="shared" ca="1" si="99"/>
        <v>hi</v>
      </c>
      <c r="H1617" s="141">
        <f t="shared" si="100"/>
        <v>0</v>
      </c>
      <c r="I1617" s="141">
        <f t="shared" ca="1" si="101"/>
        <v>0</v>
      </c>
      <c r="J1617" s="141">
        <f t="shared" ca="1" si="102"/>
        <v>0</v>
      </c>
    </row>
    <row r="1618" spans="1:10">
      <c r="A1618" s="145"/>
      <c r="B1618" s="146"/>
      <c r="C1618" s="145"/>
      <c r="D1618" s="145"/>
      <c r="E1618" s="145"/>
      <c r="F1618" s="145"/>
      <c r="G1618" s="141" t="str">
        <f t="shared" ca="1" si="99"/>
        <v>hi</v>
      </c>
      <c r="H1618" s="141">
        <f t="shared" si="100"/>
        <v>0</v>
      </c>
      <c r="I1618" s="141">
        <f t="shared" ca="1" si="101"/>
        <v>0</v>
      </c>
      <c r="J1618" s="141">
        <f t="shared" ca="1" si="102"/>
        <v>0</v>
      </c>
    </row>
    <row r="1619" spans="1:10">
      <c r="A1619" s="145"/>
      <c r="B1619" s="146"/>
      <c r="C1619" s="145"/>
      <c r="D1619" s="145"/>
      <c r="E1619" s="145"/>
      <c r="F1619" s="145"/>
      <c r="G1619" s="141" t="str">
        <f t="shared" ca="1" si="99"/>
        <v>hi</v>
      </c>
      <c r="H1619" s="141">
        <f t="shared" si="100"/>
        <v>0</v>
      </c>
      <c r="I1619" s="141">
        <f t="shared" ca="1" si="101"/>
        <v>0</v>
      </c>
      <c r="J1619" s="141">
        <f t="shared" ca="1" si="102"/>
        <v>0</v>
      </c>
    </row>
    <row r="1620" spans="1:10">
      <c r="A1620" s="145"/>
      <c r="B1620" s="146"/>
      <c r="C1620" s="145"/>
      <c r="D1620" s="145"/>
      <c r="E1620" s="145"/>
      <c r="F1620" s="145"/>
      <c r="G1620" s="141" t="str">
        <f t="shared" ca="1" si="99"/>
        <v>hi</v>
      </c>
      <c r="H1620" s="141">
        <f t="shared" si="100"/>
        <v>0</v>
      </c>
      <c r="I1620" s="141">
        <f t="shared" ca="1" si="101"/>
        <v>0</v>
      </c>
      <c r="J1620" s="141">
        <f t="shared" ca="1" si="102"/>
        <v>0</v>
      </c>
    </row>
    <row r="1621" spans="1:10">
      <c r="A1621" s="145"/>
      <c r="B1621" s="146"/>
      <c r="C1621" s="145"/>
      <c r="D1621" s="145"/>
      <c r="E1621" s="145"/>
      <c r="F1621" s="145"/>
      <c r="G1621" s="141" t="str">
        <f t="shared" ca="1" si="99"/>
        <v>hi</v>
      </c>
      <c r="H1621" s="141">
        <f t="shared" si="100"/>
        <v>0</v>
      </c>
      <c r="I1621" s="141">
        <f t="shared" ca="1" si="101"/>
        <v>0</v>
      </c>
      <c r="J1621" s="141">
        <f t="shared" ca="1" si="102"/>
        <v>0</v>
      </c>
    </row>
    <row r="1622" spans="1:10">
      <c r="A1622" s="145"/>
      <c r="B1622" s="146"/>
      <c r="C1622" s="145"/>
      <c r="D1622" s="145"/>
      <c r="E1622" s="145"/>
      <c r="F1622" s="145"/>
      <c r="G1622" s="141" t="str">
        <f t="shared" ca="1" si="99"/>
        <v>hi</v>
      </c>
      <c r="H1622" s="141">
        <f t="shared" si="100"/>
        <v>0</v>
      </c>
      <c r="I1622" s="141">
        <f t="shared" ca="1" si="101"/>
        <v>0</v>
      </c>
      <c r="J1622" s="141">
        <f t="shared" ca="1" si="102"/>
        <v>0</v>
      </c>
    </row>
    <row r="1623" spans="1:10">
      <c r="A1623" s="145"/>
      <c r="B1623" s="146"/>
      <c r="C1623" s="145"/>
      <c r="D1623" s="145"/>
      <c r="E1623" s="145"/>
      <c r="F1623" s="145"/>
      <c r="G1623" s="141" t="str">
        <f t="shared" ca="1" si="99"/>
        <v>hi</v>
      </c>
      <c r="H1623" s="141">
        <f t="shared" si="100"/>
        <v>0</v>
      </c>
      <c r="I1623" s="141">
        <f t="shared" ca="1" si="101"/>
        <v>0</v>
      </c>
      <c r="J1623" s="141">
        <f t="shared" ca="1" si="102"/>
        <v>0</v>
      </c>
    </row>
    <row r="1624" spans="1:10">
      <c r="A1624" s="145"/>
      <c r="B1624" s="146"/>
      <c r="C1624" s="145"/>
      <c r="D1624" s="145"/>
      <c r="E1624" s="145"/>
      <c r="F1624" s="145"/>
      <c r="G1624" s="141" t="str">
        <f t="shared" ca="1" si="99"/>
        <v>hi</v>
      </c>
      <c r="H1624" s="141">
        <f t="shared" si="100"/>
        <v>0</v>
      </c>
      <c r="I1624" s="141">
        <f t="shared" ca="1" si="101"/>
        <v>0</v>
      </c>
      <c r="J1624" s="141">
        <f t="shared" ca="1" si="102"/>
        <v>0</v>
      </c>
    </row>
    <row r="1625" spans="1:10">
      <c r="A1625" s="145"/>
      <c r="B1625" s="146"/>
      <c r="C1625" s="145"/>
      <c r="D1625" s="145"/>
      <c r="E1625" s="145"/>
      <c r="F1625" s="145"/>
      <c r="G1625" s="141" t="str">
        <f t="shared" ca="1" si="99"/>
        <v>hi</v>
      </c>
      <c r="H1625" s="141">
        <f t="shared" si="100"/>
        <v>0</v>
      </c>
      <c r="I1625" s="141">
        <f t="shared" ca="1" si="101"/>
        <v>0</v>
      </c>
      <c r="J1625" s="141">
        <f t="shared" ca="1" si="102"/>
        <v>0</v>
      </c>
    </row>
    <row r="1626" spans="1:10">
      <c r="A1626" s="145"/>
      <c r="B1626" s="146"/>
      <c r="C1626" s="145"/>
      <c r="D1626" s="145"/>
      <c r="E1626" s="145"/>
      <c r="F1626" s="145"/>
      <c r="G1626" s="141" t="str">
        <f t="shared" ca="1" si="99"/>
        <v>hi</v>
      </c>
      <c r="H1626" s="141">
        <f t="shared" si="100"/>
        <v>0</v>
      </c>
      <c r="I1626" s="141">
        <f t="shared" ca="1" si="101"/>
        <v>0</v>
      </c>
      <c r="J1626" s="141">
        <f t="shared" ca="1" si="102"/>
        <v>0</v>
      </c>
    </row>
    <row r="1627" spans="1:10">
      <c r="A1627" s="145"/>
      <c r="B1627" s="146"/>
      <c r="C1627" s="145"/>
      <c r="D1627" s="145"/>
      <c r="E1627" s="145"/>
      <c r="F1627" s="145"/>
      <c r="G1627" s="141" t="str">
        <f t="shared" ca="1" si="99"/>
        <v>hi</v>
      </c>
      <c r="H1627" s="141">
        <f t="shared" si="100"/>
        <v>0</v>
      </c>
      <c r="I1627" s="141">
        <f t="shared" ca="1" si="101"/>
        <v>0</v>
      </c>
      <c r="J1627" s="141">
        <f t="shared" ca="1" si="102"/>
        <v>0</v>
      </c>
    </row>
    <row r="1628" spans="1:10">
      <c r="A1628" s="145"/>
      <c r="B1628" s="146"/>
      <c r="C1628" s="145"/>
      <c r="D1628" s="145"/>
      <c r="E1628" s="145"/>
      <c r="F1628" s="145"/>
      <c r="G1628" s="141" t="str">
        <f t="shared" ca="1" si="99"/>
        <v>hi</v>
      </c>
      <c r="H1628" s="141">
        <f t="shared" si="100"/>
        <v>0</v>
      </c>
      <c r="I1628" s="141">
        <f t="shared" ca="1" si="101"/>
        <v>0</v>
      </c>
      <c r="J1628" s="141">
        <f t="shared" ca="1" si="102"/>
        <v>0</v>
      </c>
    </row>
    <row r="1629" spans="1:10">
      <c r="A1629" s="145"/>
      <c r="B1629" s="146"/>
      <c r="C1629" s="145"/>
      <c r="D1629" s="145"/>
      <c r="E1629" s="145"/>
      <c r="F1629" s="145"/>
      <c r="G1629" s="141" t="str">
        <f t="shared" ca="1" si="99"/>
        <v>hi</v>
      </c>
      <c r="H1629" s="141">
        <f t="shared" si="100"/>
        <v>0</v>
      </c>
      <c r="I1629" s="141">
        <f t="shared" ca="1" si="101"/>
        <v>0</v>
      </c>
      <c r="J1629" s="141">
        <f t="shared" ca="1" si="102"/>
        <v>0</v>
      </c>
    </row>
    <row r="1630" spans="1:10">
      <c r="A1630" s="145"/>
      <c r="B1630" s="146"/>
      <c r="C1630" s="145"/>
      <c r="D1630" s="145"/>
      <c r="E1630" s="145"/>
      <c r="F1630" s="145"/>
      <c r="G1630" s="141" t="str">
        <f t="shared" ca="1" si="99"/>
        <v>hi</v>
      </c>
      <c r="H1630" s="141">
        <f t="shared" si="100"/>
        <v>0</v>
      </c>
      <c r="I1630" s="141">
        <f t="shared" ca="1" si="101"/>
        <v>0</v>
      </c>
      <c r="J1630" s="141">
        <f t="shared" ca="1" si="102"/>
        <v>0</v>
      </c>
    </row>
    <row r="1631" spans="1:10">
      <c r="A1631" s="145"/>
      <c r="B1631" s="146"/>
      <c r="C1631" s="145"/>
      <c r="D1631" s="145"/>
      <c r="E1631" s="145"/>
      <c r="F1631" s="145"/>
      <c r="G1631" s="141" t="str">
        <f t="shared" ca="1" si="99"/>
        <v>hi</v>
      </c>
      <c r="H1631" s="141">
        <f t="shared" si="100"/>
        <v>0</v>
      </c>
      <c r="I1631" s="141">
        <f t="shared" ca="1" si="101"/>
        <v>0</v>
      </c>
      <c r="J1631" s="141">
        <f t="shared" ca="1" si="102"/>
        <v>0</v>
      </c>
    </row>
    <row r="1632" spans="1:10">
      <c r="A1632" s="145"/>
      <c r="B1632" s="146"/>
      <c r="C1632" s="145"/>
      <c r="D1632" s="145"/>
      <c r="E1632" s="145"/>
      <c r="F1632" s="145"/>
      <c r="G1632" s="141" t="str">
        <f t="shared" ca="1" si="99"/>
        <v>hi</v>
      </c>
      <c r="H1632" s="141">
        <f t="shared" si="100"/>
        <v>0</v>
      </c>
      <c r="I1632" s="141">
        <f t="shared" ca="1" si="101"/>
        <v>0</v>
      </c>
      <c r="J1632" s="141">
        <f t="shared" ca="1" si="102"/>
        <v>0</v>
      </c>
    </row>
    <row r="1633" spans="1:10">
      <c r="A1633" s="145"/>
      <c r="B1633" s="146"/>
      <c r="C1633" s="145"/>
      <c r="D1633" s="145"/>
      <c r="E1633" s="145"/>
      <c r="F1633" s="145"/>
      <c r="G1633" s="141" t="str">
        <f t="shared" ca="1" si="99"/>
        <v>hi</v>
      </c>
      <c r="H1633" s="141">
        <f t="shared" si="100"/>
        <v>0</v>
      </c>
      <c r="I1633" s="141">
        <f t="shared" ca="1" si="101"/>
        <v>0</v>
      </c>
      <c r="J1633" s="141">
        <f t="shared" ca="1" si="102"/>
        <v>0</v>
      </c>
    </row>
    <row r="1634" spans="1:10">
      <c r="A1634" s="145"/>
      <c r="B1634" s="146"/>
      <c r="C1634" s="145"/>
      <c r="D1634" s="145"/>
      <c r="E1634" s="145"/>
      <c r="F1634" s="145"/>
      <c r="G1634" s="141" t="str">
        <f t="shared" ca="1" si="99"/>
        <v>hi</v>
      </c>
      <c r="H1634" s="141">
        <f t="shared" si="100"/>
        <v>0</v>
      </c>
      <c r="I1634" s="141">
        <f t="shared" ca="1" si="101"/>
        <v>0</v>
      </c>
      <c r="J1634" s="141">
        <f t="shared" ca="1" si="102"/>
        <v>0</v>
      </c>
    </row>
    <row r="1635" spans="1:10">
      <c r="A1635" s="145"/>
      <c r="B1635" s="146"/>
      <c r="C1635" s="145"/>
      <c r="D1635" s="145"/>
      <c r="E1635" s="145"/>
      <c r="F1635" s="145"/>
      <c r="G1635" s="141" t="str">
        <f t="shared" ca="1" si="99"/>
        <v>hi</v>
      </c>
      <c r="H1635" s="141">
        <f t="shared" si="100"/>
        <v>0</v>
      </c>
      <c r="I1635" s="141">
        <f t="shared" ca="1" si="101"/>
        <v>0</v>
      </c>
      <c r="J1635" s="141">
        <f t="shared" ca="1" si="102"/>
        <v>0</v>
      </c>
    </row>
    <row r="1636" spans="1:10">
      <c r="A1636" s="145"/>
      <c r="B1636" s="146"/>
      <c r="C1636" s="145"/>
      <c r="D1636" s="145"/>
      <c r="E1636" s="145"/>
      <c r="F1636" s="145"/>
      <c r="G1636" s="141" t="str">
        <f t="shared" ca="1" si="99"/>
        <v>hi</v>
      </c>
      <c r="H1636" s="141">
        <f t="shared" si="100"/>
        <v>0</v>
      </c>
      <c r="I1636" s="141">
        <f t="shared" ca="1" si="101"/>
        <v>0</v>
      </c>
      <c r="J1636" s="141">
        <f t="shared" ca="1" si="102"/>
        <v>0</v>
      </c>
    </row>
    <row r="1637" spans="1:10">
      <c r="A1637" s="145"/>
      <c r="B1637" s="146"/>
      <c r="C1637" s="145"/>
      <c r="D1637" s="145"/>
      <c r="E1637" s="145"/>
      <c r="F1637" s="145"/>
      <c r="G1637" s="141" t="str">
        <f t="shared" ca="1" si="99"/>
        <v>hi</v>
      </c>
      <c r="H1637" s="141">
        <f t="shared" si="100"/>
        <v>0</v>
      </c>
      <c r="I1637" s="141">
        <f t="shared" ca="1" si="101"/>
        <v>0</v>
      </c>
      <c r="J1637" s="141">
        <f t="shared" ca="1" si="102"/>
        <v>0</v>
      </c>
    </row>
    <row r="1638" spans="1:10">
      <c r="A1638" s="145"/>
      <c r="B1638" s="146"/>
      <c r="C1638" s="145"/>
      <c r="D1638" s="145"/>
      <c r="E1638" s="145"/>
      <c r="F1638" s="145"/>
      <c r="G1638" s="141" t="str">
        <f t="shared" ca="1" si="99"/>
        <v>hi</v>
      </c>
      <c r="H1638" s="141">
        <f t="shared" si="100"/>
        <v>0</v>
      </c>
      <c r="I1638" s="141">
        <f t="shared" ca="1" si="101"/>
        <v>0</v>
      </c>
      <c r="J1638" s="141">
        <f t="shared" ca="1" si="102"/>
        <v>0</v>
      </c>
    </row>
    <row r="1639" spans="1:10">
      <c r="A1639" s="145"/>
      <c r="B1639" s="146"/>
      <c r="C1639" s="145"/>
      <c r="D1639" s="145"/>
      <c r="E1639" s="145"/>
      <c r="F1639" s="145"/>
      <c r="G1639" s="141" t="str">
        <f t="shared" ca="1" si="99"/>
        <v>hi</v>
      </c>
      <c r="H1639" s="141">
        <f t="shared" si="100"/>
        <v>0</v>
      </c>
      <c r="I1639" s="141">
        <f t="shared" ca="1" si="101"/>
        <v>0</v>
      </c>
      <c r="J1639" s="141">
        <f t="shared" ca="1" si="102"/>
        <v>0</v>
      </c>
    </row>
    <row r="1640" spans="1:10">
      <c r="A1640" s="145"/>
      <c r="B1640" s="146"/>
      <c r="C1640" s="145"/>
      <c r="D1640" s="145"/>
      <c r="E1640" s="145"/>
      <c r="F1640" s="145"/>
      <c r="G1640" s="141" t="str">
        <f t="shared" ca="1" si="99"/>
        <v>hi</v>
      </c>
      <c r="H1640" s="141">
        <f t="shared" si="100"/>
        <v>0</v>
      </c>
      <c r="I1640" s="141">
        <f t="shared" ca="1" si="101"/>
        <v>0</v>
      </c>
      <c r="J1640" s="141">
        <f t="shared" ca="1" si="102"/>
        <v>0</v>
      </c>
    </row>
    <row r="1641" spans="1:10">
      <c r="A1641" s="145"/>
      <c r="B1641" s="146"/>
      <c r="C1641" s="145"/>
      <c r="D1641" s="145"/>
      <c r="E1641" s="145"/>
      <c r="F1641" s="145"/>
      <c r="G1641" s="141" t="str">
        <f t="shared" ca="1" si="99"/>
        <v>hi</v>
      </c>
      <c r="H1641" s="141">
        <f t="shared" si="100"/>
        <v>0</v>
      </c>
      <c r="I1641" s="141">
        <f t="shared" ca="1" si="101"/>
        <v>0</v>
      </c>
      <c r="J1641" s="141">
        <f t="shared" ca="1" si="102"/>
        <v>0</v>
      </c>
    </row>
    <row r="1642" spans="1:10">
      <c r="A1642" s="145"/>
      <c r="B1642" s="146"/>
      <c r="C1642" s="145"/>
      <c r="D1642" s="145"/>
      <c r="E1642" s="145"/>
      <c r="F1642" s="145"/>
      <c r="G1642" s="141" t="str">
        <f t="shared" ca="1" si="99"/>
        <v>hi</v>
      </c>
      <c r="H1642" s="141">
        <f t="shared" si="100"/>
        <v>0</v>
      </c>
      <c r="I1642" s="141">
        <f t="shared" ca="1" si="101"/>
        <v>0</v>
      </c>
      <c r="J1642" s="141">
        <f t="shared" ca="1" si="102"/>
        <v>0</v>
      </c>
    </row>
    <row r="1643" spans="1:10">
      <c r="A1643" s="145"/>
      <c r="B1643" s="146"/>
      <c r="C1643" s="145"/>
      <c r="D1643" s="145"/>
      <c r="E1643" s="145"/>
      <c r="F1643" s="145"/>
      <c r="G1643" s="141" t="str">
        <f t="shared" ca="1" si="99"/>
        <v>hi</v>
      </c>
      <c r="H1643" s="141">
        <f t="shared" si="100"/>
        <v>0</v>
      </c>
      <c r="I1643" s="141">
        <f t="shared" ca="1" si="101"/>
        <v>0</v>
      </c>
      <c r="J1643" s="141">
        <f t="shared" ca="1" si="102"/>
        <v>0</v>
      </c>
    </row>
    <row r="1644" spans="1:10">
      <c r="A1644" s="145"/>
      <c r="B1644" s="146"/>
      <c r="C1644" s="145"/>
      <c r="D1644" s="145"/>
      <c r="E1644" s="145"/>
      <c r="F1644" s="145"/>
      <c r="G1644" s="141" t="str">
        <f t="shared" ca="1" si="99"/>
        <v>hi</v>
      </c>
      <c r="H1644" s="141">
        <f t="shared" si="100"/>
        <v>0</v>
      </c>
      <c r="I1644" s="141">
        <f t="shared" ca="1" si="101"/>
        <v>0</v>
      </c>
      <c r="J1644" s="141">
        <f t="shared" ca="1" si="102"/>
        <v>0</v>
      </c>
    </row>
    <row r="1645" spans="1:10">
      <c r="A1645" s="145"/>
      <c r="B1645" s="146"/>
      <c r="C1645" s="145"/>
      <c r="D1645" s="145"/>
      <c r="E1645" s="145"/>
      <c r="F1645" s="145"/>
      <c r="G1645" s="141" t="str">
        <f t="shared" ca="1" si="99"/>
        <v>hi</v>
      </c>
      <c r="H1645" s="141">
        <f t="shared" si="100"/>
        <v>0</v>
      </c>
      <c r="I1645" s="141">
        <f t="shared" ca="1" si="101"/>
        <v>0</v>
      </c>
      <c r="J1645" s="141">
        <f t="shared" ca="1" si="102"/>
        <v>0</v>
      </c>
    </row>
    <row r="1646" spans="1:10">
      <c r="A1646" s="145"/>
      <c r="B1646" s="146"/>
      <c r="C1646" s="145"/>
      <c r="D1646" s="145"/>
      <c r="E1646" s="145"/>
      <c r="F1646" s="145"/>
      <c r="G1646" s="141" t="str">
        <f t="shared" ca="1" si="99"/>
        <v>hi</v>
      </c>
      <c r="H1646" s="141">
        <f t="shared" si="100"/>
        <v>0</v>
      </c>
      <c r="I1646" s="141">
        <f t="shared" ca="1" si="101"/>
        <v>0</v>
      </c>
      <c r="J1646" s="141">
        <f t="shared" ca="1" si="102"/>
        <v>0</v>
      </c>
    </row>
    <row r="1647" spans="1:10">
      <c r="A1647" s="145"/>
      <c r="B1647" s="146"/>
      <c r="C1647" s="145"/>
      <c r="D1647" s="145"/>
      <c r="E1647" s="145"/>
      <c r="F1647" s="145"/>
      <c r="G1647" s="141" t="str">
        <f t="shared" ca="1" si="99"/>
        <v>hi</v>
      </c>
      <c r="H1647" s="141">
        <f t="shared" si="100"/>
        <v>0</v>
      </c>
      <c r="I1647" s="141">
        <f t="shared" ca="1" si="101"/>
        <v>0</v>
      </c>
      <c r="J1647" s="141">
        <f t="shared" ca="1" si="102"/>
        <v>0</v>
      </c>
    </row>
    <row r="1648" spans="1:10">
      <c r="A1648" s="145"/>
      <c r="B1648" s="146"/>
      <c r="C1648" s="145"/>
      <c r="D1648" s="145"/>
      <c r="E1648" s="145"/>
      <c r="F1648" s="145"/>
      <c r="G1648" s="141" t="str">
        <f t="shared" ca="1" si="99"/>
        <v>hi</v>
      </c>
      <c r="H1648" s="141">
        <f t="shared" si="100"/>
        <v>0</v>
      </c>
      <c r="I1648" s="141">
        <f t="shared" ca="1" si="101"/>
        <v>0</v>
      </c>
      <c r="J1648" s="141">
        <f t="shared" ca="1" si="102"/>
        <v>0</v>
      </c>
    </row>
    <row r="1649" spans="1:10">
      <c r="A1649" s="145"/>
      <c r="B1649" s="146"/>
      <c r="C1649" s="145"/>
      <c r="D1649" s="145"/>
      <c r="E1649" s="145"/>
      <c r="F1649" s="145"/>
      <c r="G1649" s="141" t="str">
        <f t="shared" ca="1" si="99"/>
        <v>hi</v>
      </c>
      <c r="H1649" s="141">
        <f t="shared" si="100"/>
        <v>0</v>
      </c>
      <c r="I1649" s="141">
        <f t="shared" ca="1" si="101"/>
        <v>0</v>
      </c>
      <c r="J1649" s="141">
        <f t="shared" ca="1" si="102"/>
        <v>0</v>
      </c>
    </row>
    <row r="1650" spans="1:10">
      <c r="A1650" s="145"/>
      <c r="B1650" s="146"/>
      <c r="C1650" s="145"/>
      <c r="D1650" s="145"/>
      <c r="E1650" s="145"/>
      <c r="F1650" s="145"/>
      <c r="G1650" s="141" t="str">
        <f t="shared" ca="1" si="99"/>
        <v>hi</v>
      </c>
      <c r="H1650" s="141">
        <f t="shared" si="100"/>
        <v>0</v>
      </c>
      <c r="I1650" s="141">
        <f t="shared" ca="1" si="101"/>
        <v>0</v>
      </c>
      <c r="J1650" s="141">
        <f t="shared" ca="1" si="102"/>
        <v>0</v>
      </c>
    </row>
    <row r="1651" spans="1:10">
      <c r="A1651" s="145"/>
      <c r="B1651" s="146"/>
      <c r="C1651" s="145"/>
      <c r="D1651" s="145"/>
      <c r="E1651" s="145"/>
      <c r="F1651" s="145"/>
      <c r="G1651" s="141" t="str">
        <f t="shared" ca="1" si="99"/>
        <v>hi</v>
      </c>
      <c r="H1651" s="141">
        <f t="shared" si="100"/>
        <v>0</v>
      </c>
      <c r="I1651" s="141">
        <f t="shared" ca="1" si="101"/>
        <v>0</v>
      </c>
      <c r="J1651" s="141">
        <f t="shared" ca="1" si="102"/>
        <v>0</v>
      </c>
    </row>
    <row r="1652" spans="1:10">
      <c r="A1652" s="145"/>
      <c r="B1652" s="146"/>
      <c r="C1652" s="145"/>
      <c r="D1652" s="145"/>
      <c r="E1652" s="145"/>
      <c r="F1652" s="145"/>
      <c r="G1652" s="141" t="str">
        <f t="shared" ca="1" si="99"/>
        <v>hi</v>
      </c>
      <c r="H1652" s="141">
        <f t="shared" si="100"/>
        <v>0</v>
      </c>
      <c r="I1652" s="141">
        <f t="shared" ca="1" si="101"/>
        <v>0</v>
      </c>
      <c r="J1652" s="141">
        <f t="shared" ca="1" si="102"/>
        <v>0</v>
      </c>
    </row>
    <row r="1653" spans="1:10">
      <c r="A1653" s="145"/>
      <c r="B1653" s="146"/>
      <c r="C1653" s="145"/>
      <c r="D1653" s="145"/>
      <c r="E1653" s="145"/>
      <c r="F1653" s="145"/>
      <c r="G1653" s="141" t="str">
        <f t="shared" ca="1" si="99"/>
        <v>hi</v>
      </c>
      <c r="H1653" s="141">
        <f t="shared" si="100"/>
        <v>0</v>
      </c>
      <c r="I1653" s="141">
        <f t="shared" ca="1" si="101"/>
        <v>0</v>
      </c>
      <c r="J1653" s="141">
        <f t="shared" ca="1" si="102"/>
        <v>0</v>
      </c>
    </row>
    <row r="1654" spans="1:10">
      <c r="A1654" s="145"/>
      <c r="B1654" s="146"/>
      <c r="C1654" s="145"/>
      <c r="D1654" s="145"/>
      <c r="E1654" s="145"/>
      <c r="F1654" s="145"/>
      <c r="G1654" s="141" t="str">
        <f t="shared" ca="1" si="99"/>
        <v>hi</v>
      </c>
      <c r="H1654" s="141">
        <f t="shared" si="100"/>
        <v>0</v>
      </c>
      <c r="I1654" s="141">
        <f t="shared" ca="1" si="101"/>
        <v>0</v>
      </c>
      <c r="J1654" s="141">
        <f t="shared" ca="1" si="102"/>
        <v>0</v>
      </c>
    </row>
    <row r="1655" spans="1:10">
      <c r="A1655" s="145"/>
      <c r="B1655" s="146"/>
      <c r="C1655" s="145"/>
      <c r="D1655" s="145"/>
      <c r="E1655" s="145"/>
      <c r="F1655" s="145"/>
      <c r="G1655" s="141" t="str">
        <f t="shared" ca="1" si="99"/>
        <v>hi</v>
      </c>
      <c r="H1655" s="141">
        <f t="shared" si="100"/>
        <v>0</v>
      </c>
      <c r="I1655" s="141">
        <f t="shared" ca="1" si="101"/>
        <v>0</v>
      </c>
      <c r="J1655" s="141">
        <f t="shared" ca="1" si="102"/>
        <v>0</v>
      </c>
    </row>
    <row r="1656" spans="1:10">
      <c r="A1656" s="145"/>
      <c r="B1656" s="146"/>
      <c r="C1656" s="145"/>
      <c r="D1656" s="145"/>
      <c r="E1656" s="145"/>
      <c r="F1656" s="145"/>
      <c r="G1656" s="141" t="str">
        <f t="shared" ca="1" si="99"/>
        <v>hi</v>
      </c>
      <c r="H1656" s="141">
        <f t="shared" si="100"/>
        <v>0</v>
      </c>
      <c r="I1656" s="141">
        <f t="shared" ca="1" si="101"/>
        <v>0</v>
      </c>
      <c r="J1656" s="141">
        <f t="shared" ca="1" si="102"/>
        <v>0</v>
      </c>
    </row>
    <row r="1657" spans="1:10">
      <c r="A1657" s="145"/>
      <c r="B1657" s="146"/>
      <c r="C1657" s="145"/>
      <c r="D1657" s="145"/>
      <c r="E1657" s="145"/>
      <c r="F1657" s="145"/>
      <c r="G1657" s="141" t="str">
        <f t="shared" ca="1" si="99"/>
        <v>hi</v>
      </c>
      <c r="H1657" s="141">
        <f t="shared" si="100"/>
        <v>0</v>
      </c>
      <c r="I1657" s="141">
        <f t="shared" ca="1" si="101"/>
        <v>0</v>
      </c>
      <c r="J1657" s="141">
        <f t="shared" ca="1" si="102"/>
        <v>0</v>
      </c>
    </row>
    <row r="1658" spans="1:10">
      <c r="A1658" s="145"/>
      <c r="B1658" s="146"/>
      <c r="C1658" s="145"/>
      <c r="D1658" s="145"/>
      <c r="E1658" s="145"/>
      <c r="F1658" s="145"/>
      <c r="G1658" s="141" t="str">
        <f t="shared" ca="1" si="99"/>
        <v>hi</v>
      </c>
      <c r="H1658" s="141">
        <f t="shared" si="100"/>
        <v>0</v>
      </c>
      <c r="I1658" s="141">
        <f t="shared" ca="1" si="101"/>
        <v>0</v>
      </c>
      <c r="J1658" s="141">
        <f t="shared" ca="1" si="102"/>
        <v>0</v>
      </c>
    </row>
    <row r="1659" spans="1:10">
      <c r="A1659" s="145"/>
      <c r="B1659" s="146"/>
      <c r="C1659" s="145"/>
      <c r="D1659" s="145"/>
      <c r="E1659" s="145"/>
      <c r="F1659" s="145"/>
      <c r="G1659" s="141" t="str">
        <f t="shared" ca="1" si="99"/>
        <v>hi</v>
      </c>
      <c r="H1659" s="141">
        <f t="shared" si="100"/>
        <v>0</v>
      </c>
      <c r="I1659" s="141">
        <f t="shared" ca="1" si="101"/>
        <v>0</v>
      </c>
      <c r="J1659" s="141">
        <f t="shared" ca="1" si="102"/>
        <v>0</v>
      </c>
    </row>
    <row r="1660" spans="1:10">
      <c r="A1660" s="145"/>
      <c r="B1660" s="146"/>
      <c r="C1660" s="145"/>
      <c r="D1660" s="145"/>
      <c r="E1660" s="145"/>
      <c r="F1660" s="145"/>
      <c r="G1660" s="141" t="str">
        <f t="shared" ca="1" si="99"/>
        <v>hi</v>
      </c>
      <c r="H1660" s="141">
        <f t="shared" si="100"/>
        <v>0</v>
      </c>
      <c r="I1660" s="141">
        <f t="shared" ca="1" si="101"/>
        <v>0</v>
      </c>
      <c r="J1660" s="141">
        <f t="shared" ca="1" si="102"/>
        <v>0</v>
      </c>
    </row>
    <row r="1661" spans="1:10">
      <c r="A1661" s="145"/>
      <c r="B1661" s="146"/>
      <c r="C1661" s="145"/>
      <c r="D1661" s="145"/>
      <c r="E1661" s="145"/>
      <c r="F1661" s="145"/>
      <c r="G1661" s="141" t="str">
        <f t="shared" ca="1" si="99"/>
        <v>hi</v>
      </c>
      <c r="H1661" s="141">
        <f t="shared" si="100"/>
        <v>0</v>
      </c>
      <c r="I1661" s="141">
        <f t="shared" ca="1" si="101"/>
        <v>0</v>
      </c>
      <c r="J1661" s="141">
        <f t="shared" ca="1" si="102"/>
        <v>0</v>
      </c>
    </row>
    <row r="1662" spans="1:10">
      <c r="A1662" s="145"/>
      <c r="B1662" s="146"/>
      <c r="C1662" s="145"/>
      <c r="D1662" s="145"/>
      <c r="E1662" s="145"/>
      <c r="F1662" s="145"/>
      <c r="G1662" s="141" t="str">
        <f t="shared" ca="1" si="99"/>
        <v>hi</v>
      </c>
      <c r="H1662" s="141">
        <f t="shared" si="100"/>
        <v>0</v>
      </c>
      <c r="I1662" s="141">
        <f t="shared" ca="1" si="101"/>
        <v>0</v>
      </c>
      <c r="J1662" s="141">
        <f t="shared" ca="1" si="102"/>
        <v>0</v>
      </c>
    </row>
    <row r="1663" spans="1:10">
      <c r="A1663" s="145"/>
      <c r="B1663" s="146"/>
      <c r="C1663" s="145"/>
      <c r="D1663" s="145"/>
      <c r="E1663" s="145"/>
      <c r="F1663" s="145"/>
      <c r="G1663" s="141" t="str">
        <f t="shared" ca="1" si="99"/>
        <v>hi</v>
      </c>
      <c r="H1663" s="141">
        <f t="shared" si="100"/>
        <v>0</v>
      </c>
      <c r="I1663" s="141">
        <f t="shared" ca="1" si="101"/>
        <v>0</v>
      </c>
      <c r="J1663" s="141">
        <f t="shared" ca="1" si="102"/>
        <v>0</v>
      </c>
    </row>
    <row r="1664" spans="1:10">
      <c r="A1664" s="145"/>
      <c r="B1664" s="146"/>
      <c r="C1664" s="145"/>
      <c r="D1664" s="145"/>
      <c r="E1664" s="145"/>
      <c r="F1664" s="145"/>
      <c r="G1664" s="141" t="str">
        <f t="shared" ca="1" si="99"/>
        <v>hi</v>
      </c>
      <c r="H1664" s="141">
        <f t="shared" si="100"/>
        <v>0</v>
      </c>
      <c r="I1664" s="141">
        <f t="shared" ca="1" si="101"/>
        <v>0</v>
      </c>
      <c r="J1664" s="141">
        <f t="shared" ca="1" si="102"/>
        <v>0</v>
      </c>
    </row>
    <row r="1665" spans="1:10">
      <c r="A1665" s="145"/>
      <c r="B1665" s="146"/>
      <c r="C1665" s="145"/>
      <c r="D1665" s="145"/>
      <c r="E1665" s="145"/>
      <c r="F1665" s="145"/>
      <c r="G1665" s="141" t="str">
        <f t="shared" ca="1" si="99"/>
        <v>hi</v>
      </c>
      <c r="H1665" s="141">
        <f t="shared" si="100"/>
        <v>0</v>
      </c>
      <c r="I1665" s="141">
        <f t="shared" ca="1" si="101"/>
        <v>0</v>
      </c>
      <c r="J1665" s="141">
        <f t="shared" ca="1" si="102"/>
        <v>0</v>
      </c>
    </row>
    <row r="1666" spans="1:10">
      <c r="A1666" s="145"/>
      <c r="B1666" s="146"/>
      <c r="C1666" s="145"/>
      <c r="D1666" s="145"/>
      <c r="E1666" s="145"/>
      <c r="F1666" s="145"/>
      <c r="G1666" s="141" t="str">
        <f t="shared" ca="1" si="99"/>
        <v>hi</v>
      </c>
      <c r="H1666" s="141">
        <f t="shared" si="100"/>
        <v>0</v>
      </c>
      <c r="I1666" s="141">
        <f t="shared" ca="1" si="101"/>
        <v>0</v>
      </c>
      <c r="J1666" s="141">
        <f t="shared" ca="1" si="102"/>
        <v>0</v>
      </c>
    </row>
    <row r="1667" spans="1:10">
      <c r="A1667" s="145"/>
      <c r="B1667" s="146"/>
      <c r="C1667" s="145"/>
      <c r="D1667" s="145"/>
      <c r="E1667" s="145"/>
      <c r="F1667" s="145"/>
      <c r="G1667" s="141" t="str">
        <f t="shared" ca="1" si="99"/>
        <v>hi</v>
      </c>
      <c r="H1667" s="141">
        <f t="shared" si="100"/>
        <v>0</v>
      </c>
      <c r="I1667" s="141">
        <f t="shared" ca="1" si="101"/>
        <v>0</v>
      </c>
      <c r="J1667" s="141">
        <f t="shared" ca="1" si="102"/>
        <v>0</v>
      </c>
    </row>
    <row r="1668" spans="1:10">
      <c r="A1668" s="145"/>
      <c r="B1668" s="146"/>
      <c r="C1668" s="145"/>
      <c r="D1668" s="145"/>
      <c r="E1668" s="145"/>
      <c r="F1668" s="145"/>
      <c r="G1668" s="141" t="str">
        <f t="shared" ca="1" si="99"/>
        <v>hi</v>
      </c>
      <c r="H1668" s="141">
        <f t="shared" si="100"/>
        <v>0</v>
      </c>
      <c r="I1668" s="141">
        <f t="shared" ca="1" si="101"/>
        <v>0</v>
      </c>
      <c r="J1668" s="141">
        <f t="shared" ca="1" si="102"/>
        <v>0</v>
      </c>
    </row>
    <row r="1669" spans="1:10">
      <c r="A1669" s="145"/>
      <c r="B1669" s="146"/>
      <c r="C1669" s="145"/>
      <c r="D1669" s="145"/>
      <c r="E1669" s="145"/>
      <c r="F1669" s="145"/>
      <c r="G1669" s="141" t="str">
        <f t="shared" ca="1" si="99"/>
        <v>hi</v>
      </c>
      <c r="H1669" s="141">
        <f t="shared" si="100"/>
        <v>0</v>
      </c>
      <c r="I1669" s="141">
        <f t="shared" ca="1" si="101"/>
        <v>0</v>
      </c>
      <c r="J1669" s="141">
        <f t="shared" ca="1" si="102"/>
        <v>0</v>
      </c>
    </row>
    <row r="1670" spans="1:10">
      <c r="A1670" s="145"/>
      <c r="B1670" s="146"/>
      <c r="C1670" s="145"/>
      <c r="D1670" s="145"/>
      <c r="E1670" s="145"/>
      <c r="F1670" s="145"/>
      <c r="G1670" s="141" t="str">
        <f t="shared" ca="1" si="99"/>
        <v>hi</v>
      </c>
      <c r="H1670" s="141">
        <f t="shared" si="100"/>
        <v>0</v>
      </c>
      <c r="I1670" s="141">
        <f t="shared" ca="1" si="101"/>
        <v>0</v>
      </c>
      <c r="J1670" s="141">
        <f t="shared" ca="1" si="102"/>
        <v>0</v>
      </c>
    </row>
    <row r="1671" spans="1:10">
      <c r="A1671" s="145"/>
      <c r="B1671" s="146"/>
      <c r="C1671" s="145"/>
      <c r="D1671" s="145"/>
      <c r="E1671" s="145"/>
      <c r="F1671" s="145"/>
      <c r="G1671" s="141" t="str">
        <f t="shared" ca="1" si="99"/>
        <v>hi</v>
      </c>
      <c r="H1671" s="141">
        <f t="shared" si="100"/>
        <v>0</v>
      </c>
      <c r="I1671" s="141">
        <f t="shared" ca="1" si="101"/>
        <v>0</v>
      </c>
      <c r="J1671" s="141">
        <f t="shared" ca="1" si="102"/>
        <v>0</v>
      </c>
    </row>
    <row r="1672" spans="1:10">
      <c r="A1672" s="145"/>
      <c r="B1672" s="146"/>
      <c r="C1672" s="145"/>
      <c r="D1672" s="145"/>
      <c r="E1672" s="145"/>
      <c r="F1672" s="145"/>
      <c r="G1672" s="141" t="str">
        <f t="shared" ca="1" si="99"/>
        <v>hi</v>
      </c>
      <c r="H1672" s="141">
        <f t="shared" si="100"/>
        <v>0</v>
      </c>
      <c r="I1672" s="141">
        <f t="shared" ca="1" si="101"/>
        <v>0</v>
      </c>
      <c r="J1672" s="141">
        <f t="shared" ca="1" si="102"/>
        <v>0</v>
      </c>
    </row>
    <row r="1673" spans="1:10">
      <c r="A1673" s="145"/>
      <c r="B1673" s="146"/>
      <c r="C1673" s="145"/>
      <c r="D1673" s="145"/>
      <c r="E1673" s="145"/>
      <c r="F1673" s="145"/>
      <c r="G1673" s="141" t="str">
        <f t="shared" ca="1" si="99"/>
        <v>hi</v>
      </c>
      <c r="H1673" s="141">
        <f t="shared" si="100"/>
        <v>0</v>
      </c>
      <c r="I1673" s="141">
        <f t="shared" ca="1" si="101"/>
        <v>0</v>
      </c>
      <c r="J1673" s="141">
        <f t="shared" ca="1" si="102"/>
        <v>0</v>
      </c>
    </row>
    <row r="1674" spans="1:10">
      <c r="A1674" s="145"/>
      <c r="B1674" s="146"/>
      <c r="C1674" s="145"/>
      <c r="D1674" s="145"/>
      <c r="E1674" s="145"/>
      <c r="F1674" s="145"/>
      <c r="G1674" s="141" t="str">
        <f t="shared" ca="1" si="99"/>
        <v>hi</v>
      </c>
      <c r="H1674" s="141">
        <f t="shared" si="100"/>
        <v>0</v>
      </c>
      <c r="I1674" s="141">
        <f t="shared" ca="1" si="101"/>
        <v>0</v>
      </c>
      <c r="J1674" s="141">
        <f t="shared" ca="1" si="102"/>
        <v>0</v>
      </c>
    </row>
    <row r="1675" spans="1:10">
      <c r="A1675" s="145"/>
      <c r="B1675" s="146"/>
      <c r="C1675" s="145"/>
      <c r="D1675" s="145"/>
      <c r="E1675" s="145"/>
      <c r="F1675" s="145"/>
      <c r="G1675" s="141" t="str">
        <f t="shared" ca="1" si="99"/>
        <v>hi</v>
      </c>
      <c r="H1675" s="141">
        <f t="shared" si="100"/>
        <v>0</v>
      </c>
      <c r="I1675" s="141">
        <f t="shared" ca="1" si="101"/>
        <v>0</v>
      </c>
      <c r="J1675" s="141">
        <f t="shared" ca="1" si="102"/>
        <v>0</v>
      </c>
    </row>
    <row r="1676" spans="1:10">
      <c r="A1676" s="145"/>
      <c r="B1676" s="146"/>
      <c r="C1676" s="145"/>
      <c r="D1676" s="145"/>
      <c r="E1676" s="145"/>
      <c r="F1676" s="145"/>
      <c r="G1676" s="141" t="str">
        <f t="shared" ca="1" si="99"/>
        <v>hi</v>
      </c>
      <c r="H1676" s="141">
        <f t="shared" si="100"/>
        <v>0</v>
      </c>
      <c r="I1676" s="141">
        <f t="shared" ca="1" si="101"/>
        <v>0</v>
      </c>
      <c r="J1676" s="141">
        <f t="shared" ca="1" si="102"/>
        <v>0</v>
      </c>
    </row>
    <row r="1677" spans="1:10">
      <c r="A1677" s="145"/>
      <c r="B1677" s="146"/>
      <c r="C1677" s="145"/>
      <c r="D1677" s="145"/>
      <c r="E1677" s="145"/>
      <c r="F1677" s="145"/>
      <c r="G1677" s="141" t="str">
        <f t="shared" ca="1" si="99"/>
        <v>hi</v>
      </c>
      <c r="H1677" s="141">
        <f t="shared" si="100"/>
        <v>0</v>
      </c>
      <c r="I1677" s="141">
        <f t="shared" ca="1" si="101"/>
        <v>0</v>
      </c>
      <c r="J1677" s="141">
        <f t="shared" ca="1" si="102"/>
        <v>0</v>
      </c>
    </row>
    <row r="1678" spans="1:10">
      <c r="A1678" s="145"/>
      <c r="B1678" s="146"/>
      <c r="C1678" s="145"/>
      <c r="D1678" s="145"/>
      <c r="E1678" s="145"/>
      <c r="F1678" s="145"/>
      <c r="G1678" s="141" t="str">
        <f t="shared" ref="G1678" ca="1" si="103">IF(F1678&gt;C1678,  IF($B$8=0,"lo",IF(RAND()&gt;$B$9,"lo","hi")),   IF($B$8=0,"hi",IF(RAND()&lt;=$B$9,"lo","hi"))   )</f>
        <v>hi</v>
      </c>
      <c r="H1678" s="141">
        <f t="shared" ref="H1678" si="104">C1678</f>
        <v>0</v>
      </c>
      <c r="I1678" s="141">
        <f t="shared" ref="I1678" ca="1" si="105">IF(G1678="hi",D1678,E1678)</f>
        <v>0</v>
      </c>
      <c r="J1678" s="141">
        <f t="shared" ref="J1678" ca="1" si="106">IF(G1678="hi",E1678,D1678)</f>
        <v>0</v>
      </c>
    </row>
    <row r="1679" spans="1:10">
      <c r="A1679" s="145"/>
      <c r="B1679" s="146"/>
      <c r="C1679" s="145"/>
      <c r="D1679" s="145"/>
      <c r="E1679" s="145"/>
      <c r="F1679" s="145"/>
      <c r="G1679" s="141" t="str">
        <f t="shared" ref="G1679:G1682" ca="1" si="107">IF(F1679&gt;C1679,  IF($B$8=0,"lo",IF(RAND()&gt;$B$9,"lo","hi")),   IF($B$8=0,"hi",IF(RAND()&lt;=$B$9,"lo","hi"))   )</f>
        <v>hi</v>
      </c>
      <c r="H1679" s="141">
        <f t="shared" ref="H1679:H1682" si="108">C1679</f>
        <v>0</v>
      </c>
      <c r="I1679" s="141">
        <f t="shared" ref="I1679:I1682" ca="1" si="109">IF(G1679="hi",D1679,E1679)</f>
        <v>0</v>
      </c>
      <c r="J1679" s="141">
        <f t="shared" ref="J1679:J1682" ca="1" si="110">IF(G1679="hi",E1679,D1679)</f>
        <v>0</v>
      </c>
    </row>
    <row r="1680" spans="1:10">
      <c r="A1680" s="145"/>
      <c r="B1680" s="146"/>
      <c r="C1680" s="145"/>
      <c r="D1680" s="145"/>
      <c r="E1680" s="145"/>
      <c r="F1680" s="145"/>
      <c r="G1680" s="141" t="str">
        <f t="shared" ca="1" si="107"/>
        <v>hi</v>
      </c>
      <c r="H1680" s="141">
        <f t="shared" si="108"/>
        <v>0</v>
      </c>
      <c r="I1680" s="141">
        <f t="shared" ca="1" si="109"/>
        <v>0</v>
      </c>
      <c r="J1680" s="141">
        <f t="shared" ca="1" si="110"/>
        <v>0</v>
      </c>
    </row>
    <row r="1681" spans="1:10">
      <c r="A1681" s="145"/>
      <c r="B1681" s="146"/>
      <c r="C1681" s="145"/>
      <c r="D1681" s="145"/>
      <c r="E1681" s="145"/>
      <c r="F1681" s="145"/>
      <c r="G1681" s="141" t="str">
        <f t="shared" ca="1" si="107"/>
        <v>hi</v>
      </c>
      <c r="H1681" s="141">
        <f t="shared" si="108"/>
        <v>0</v>
      </c>
      <c r="I1681" s="141">
        <f t="shared" ca="1" si="109"/>
        <v>0</v>
      </c>
      <c r="J1681" s="141">
        <f t="shared" ca="1" si="110"/>
        <v>0</v>
      </c>
    </row>
    <row r="1682" spans="1:10">
      <c r="A1682" s="145"/>
      <c r="B1682" s="146"/>
      <c r="C1682" s="145"/>
      <c r="D1682" s="145"/>
      <c r="E1682" s="145"/>
      <c r="F1682" s="145"/>
      <c r="G1682" s="141" t="str">
        <f t="shared" ca="1" si="107"/>
        <v>hi</v>
      </c>
      <c r="H1682" s="141">
        <f t="shared" si="108"/>
        <v>0</v>
      </c>
      <c r="I1682" s="141">
        <f t="shared" ca="1" si="109"/>
        <v>0</v>
      </c>
      <c r="J1682" s="141">
        <f t="shared" ca="1" si="110"/>
        <v>0</v>
      </c>
    </row>
    <row r="1683" spans="1:10">
      <c r="A1683" s="145"/>
      <c r="B1683" s="146"/>
      <c r="C1683" s="145"/>
      <c r="D1683" s="145"/>
      <c r="E1683" s="145"/>
      <c r="F1683" s="145"/>
      <c r="G1683" s="141" t="str">
        <f t="shared" ref="G1683:G1684" ca="1" si="111">IF(F1683&gt;C1683,  IF($B$8=0,"lo",IF(RAND()&gt;$B$9,"lo","hi")),   IF($B$8=0,"hi",IF(RAND()&lt;=$B$9,"lo","hi"))   )</f>
        <v>hi</v>
      </c>
      <c r="H1683" s="141">
        <f t="shared" ref="H1683:H1684" si="112">C1683</f>
        <v>0</v>
      </c>
      <c r="I1683" s="141">
        <f t="shared" ref="I1683:I1684" ca="1" si="113">IF(G1683="hi",D1683,E1683)</f>
        <v>0</v>
      </c>
      <c r="J1683" s="141">
        <f t="shared" ref="J1683:J1684" ca="1" si="114">IF(G1683="hi",E1683,D1683)</f>
        <v>0</v>
      </c>
    </row>
    <row r="1684" spans="1:10">
      <c r="A1684" s="145"/>
      <c r="B1684" s="146"/>
      <c r="C1684" s="145"/>
      <c r="D1684" s="145"/>
      <c r="E1684" s="145"/>
      <c r="F1684" s="145"/>
      <c r="G1684" s="141" t="str">
        <f t="shared" ca="1" si="111"/>
        <v>hi</v>
      </c>
      <c r="H1684" s="141">
        <f t="shared" si="112"/>
        <v>0</v>
      </c>
      <c r="I1684" s="141">
        <f t="shared" ca="1" si="113"/>
        <v>0</v>
      </c>
      <c r="J1684" s="141">
        <f t="shared" ca="1" si="114"/>
        <v>0</v>
      </c>
    </row>
    <row r="1685" spans="1:10">
      <c r="A1685" s="143"/>
      <c r="B1685" s="144"/>
      <c r="C1685" s="143"/>
      <c r="D1685" s="143"/>
      <c r="E1685" s="143"/>
      <c r="F1685" s="143"/>
      <c r="G1685" s="143"/>
      <c r="H1685" s="143"/>
      <c r="I1685" s="143"/>
      <c r="J1685" s="143"/>
    </row>
    <row r="1686" spans="1:10" hidden="1">
      <c r="A1686" s="131"/>
      <c r="B1686" s="140"/>
      <c r="C1686" s="131"/>
      <c r="D1686" s="131"/>
      <c r="E1686" s="131"/>
      <c r="F1686" s="131"/>
    </row>
    <row r="1687" spans="1:10" hidden="1">
      <c r="A1687" s="131"/>
      <c r="B1687" s="140"/>
      <c r="C1687" s="131"/>
      <c r="D1687" s="131"/>
      <c r="E1687" s="131"/>
      <c r="F1687" s="131"/>
    </row>
    <row r="1688" spans="1:10" hidden="1">
      <c r="A1688" s="131"/>
      <c r="B1688" s="140"/>
      <c r="C1688" s="131"/>
      <c r="D1688" s="131"/>
      <c r="E1688" s="131"/>
      <c r="F1688" s="131"/>
    </row>
    <row r="1689" spans="1:10" hidden="1">
      <c r="A1689" s="131"/>
      <c r="B1689" s="140"/>
      <c r="C1689" s="131"/>
      <c r="D1689" s="131"/>
      <c r="E1689" s="131"/>
      <c r="F1689" s="131"/>
    </row>
    <row r="1690" spans="1:10" hidden="1">
      <c r="A1690" s="131"/>
      <c r="B1690" s="140"/>
      <c r="C1690" s="131"/>
      <c r="D1690" s="131"/>
      <c r="E1690" s="131"/>
      <c r="F1690" s="131"/>
    </row>
    <row r="1691" spans="1:10" hidden="1">
      <c r="A1691" s="131"/>
      <c r="B1691" s="140"/>
      <c r="C1691" s="131"/>
      <c r="D1691" s="131"/>
      <c r="E1691" s="131"/>
      <c r="F1691" s="131"/>
    </row>
    <row r="1692" spans="1:10" hidden="1">
      <c r="A1692" s="131"/>
      <c r="B1692" s="140"/>
      <c r="C1692" s="131"/>
      <c r="D1692" s="131"/>
      <c r="E1692" s="131"/>
      <c r="F1692" s="131"/>
    </row>
    <row r="1693" spans="1:10" hidden="1">
      <c r="A1693" s="131"/>
      <c r="B1693" s="140"/>
      <c r="C1693" s="131"/>
      <c r="D1693" s="131"/>
      <c r="E1693" s="131"/>
      <c r="F1693" s="131"/>
    </row>
    <row r="1694" spans="1:10" hidden="1">
      <c r="A1694" s="131"/>
      <c r="B1694" s="140"/>
      <c r="C1694" s="131"/>
      <c r="D1694" s="131"/>
      <c r="E1694" s="131"/>
      <c r="F1694" s="131"/>
    </row>
    <row r="1695" spans="1:10" hidden="1">
      <c r="A1695" s="131"/>
      <c r="B1695" s="140"/>
      <c r="C1695" s="131"/>
      <c r="D1695" s="131"/>
      <c r="E1695" s="131"/>
      <c r="F1695" s="131"/>
    </row>
    <row r="1696" spans="1:10" hidden="1">
      <c r="A1696" s="131"/>
      <c r="B1696" s="140"/>
      <c r="C1696" s="131"/>
      <c r="D1696" s="131"/>
      <c r="E1696" s="131"/>
      <c r="F1696" s="131"/>
    </row>
    <row r="1697" spans="1:6" hidden="1">
      <c r="A1697" s="131"/>
      <c r="B1697" s="140"/>
      <c r="C1697" s="131"/>
      <c r="D1697" s="131"/>
      <c r="E1697" s="131"/>
      <c r="F1697" s="131"/>
    </row>
    <row r="1698" spans="1:6" hidden="1">
      <c r="A1698" s="131"/>
      <c r="B1698" s="140"/>
      <c r="C1698" s="131"/>
      <c r="D1698" s="131"/>
      <c r="E1698" s="131"/>
      <c r="F1698" s="131"/>
    </row>
    <row r="1699" spans="1:6" hidden="1">
      <c r="A1699" s="131"/>
      <c r="B1699" s="140"/>
      <c r="C1699" s="131"/>
      <c r="D1699" s="131"/>
      <c r="E1699" s="131"/>
      <c r="F1699" s="131"/>
    </row>
    <row r="1700" spans="1:6" hidden="1">
      <c r="A1700" s="131"/>
      <c r="B1700" s="140"/>
      <c r="C1700" s="131"/>
      <c r="D1700" s="131"/>
      <c r="E1700" s="131"/>
      <c r="F1700" s="131"/>
    </row>
    <row r="1701" spans="1:6" hidden="1">
      <c r="A1701" s="131"/>
      <c r="B1701" s="140"/>
      <c r="C1701" s="131"/>
      <c r="D1701" s="131"/>
      <c r="E1701" s="131"/>
      <c r="F1701" s="131"/>
    </row>
    <row r="1702" spans="1:6" hidden="1">
      <c r="A1702" s="131"/>
      <c r="B1702" s="140"/>
      <c r="C1702" s="131"/>
      <c r="D1702" s="131"/>
      <c r="E1702" s="131"/>
      <c r="F1702" s="131"/>
    </row>
    <row r="1703" spans="1:6" hidden="1">
      <c r="A1703" s="131"/>
      <c r="B1703" s="140"/>
      <c r="C1703" s="131"/>
      <c r="D1703" s="131"/>
      <c r="E1703" s="131"/>
      <c r="F1703" s="131"/>
    </row>
    <row r="1704" spans="1:6" hidden="1">
      <c r="A1704" s="131"/>
      <c r="B1704" s="140"/>
      <c r="C1704" s="131"/>
      <c r="D1704" s="131"/>
      <c r="E1704" s="131"/>
      <c r="F1704" s="131"/>
    </row>
    <row r="1705" spans="1:6" hidden="1">
      <c r="A1705" s="131"/>
      <c r="B1705" s="140"/>
      <c r="C1705" s="131"/>
      <c r="D1705" s="131"/>
      <c r="E1705" s="131"/>
      <c r="F1705" s="131"/>
    </row>
    <row r="1706" spans="1:6" hidden="1">
      <c r="A1706" s="131"/>
      <c r="B1706" s="140"/>
      <c r="C1706" s="131"/>
      <c r="D1706" s="131"/>
      <c r="E1706" s="131"/>
      <c r="F1706" s="131"/>
    </row>
    <row r="1707" spans="1:6" hidden="1">
      <c r="A1707" s="131"/>
      <c r="B1707" s="140"/>
      <c r="C1707" s="131"/>
      <c r="D1707" s="131"/>
      <c r="E1707" s="131"/>
      <c r="F1707" s="131"/>
    </row>
    <row r="1708" spans="1:6" hidden="1">
      <c r="A1708" s="131"/>
      <c r="B1708" s="140"/>
      <c r="C1708" s="131"/>
      <c r="D1708" s="131"/>
      <c r="E1708" s="131"/>
      <c r="F1708" s="131"/>
    </row>
    <row r="1709" spans="1:6" hidden="1">
      <c r="A1709" s="131"/>
      <c r="B1709" s="140"/>
      <c r="C1709" s="131"/>
      <c r="D1709" s="131"/>
      <c r="E1709" s="131"/>
      <c r="F1709" s="131"/>
    </row>
    <row r="1710" spans="1:6" hidden="1">
      <c r="A1710" s="131"/>
      <c r="B1710" s="140"/>
      <c r="C1710" s="131"/>
      <c r="D1710" s="131"/>
      <c r="E1710" s="131"/>
      <c r="F1710" s="131"/>
    </row>
    <row r="1711" spans="1:6" hidden="1">
      <c r="A1711" s="131"/>
      <c r="B1711" s="140"/>
      <c r="C1711" s="131"/>
      <c r="D1711" s="131"/>
      <c r="E1711" s="131"/>
      <c r="F1711" s="131"/>
    </row>
    <row r="1712" spans="1:6" hidden="1">
      <c r="A1712" s="131"/>
      <c r="B1712" s="140"/>
      <c r="C1712" s="131"/>
      <c r="D1712" s="131"/>
      <c r="E1712" s="131"/>
      <c r="F1712" s="131"/>
    </row>
    <row r="1713" spans="1:6" hidden="1">
      <c r="A1713" s="131"/>
      <c r="B1713" s="140"/>
      <c r="C1713" s="131"/>
      <c r="D1713" s="131"/>
      <c r="E1713" s="131"/>
      <c r="F1713" s="131"/>
    </row>
    <row r="1714" spans="1:6" hidden="1">
      <c r="A1714" s="131"/>
      <c r="B1714" s="140"/>
      <c r="C1714" s="131"/>
      <c r="D1714" s="131"/>
      <c r="E1714" s="131"/>
      <c r="F1714" s="131"/>
    </row>
    <row r="1715" spans="1:6" hidden="1">
      <c r="A1715" s="131"/>
      <c r="B1715" s="140"/>
      <c r="C1715" s="131"/>
      <c r="D1715" s="131"/>
      <c r="E1715" s="131"/>
      <c r="F1715" s="131"/>
    </row>
    <row r="1716" spans="1:6" hidden="1">
      <c r="A1716" s="131"/>
      <c r="B1716" s="140"/>
      <c r="C1716" s="131"/>
      <c r="D1716" s="131"/>
      <c r="E1716" s="131"/>
      <c r="F1716" s="131"/>
    </row>
    <row r="1717" spans="1:6" hidden="1">
      <c r="A1717" s="131"/>
      <c r="B1717" s="140"/>
      <c r="C1717" s="131"/>
      <c r="D1717" s="131"/>
      <c r="E1717" s="131"/>
      <c r="F1717" s="131"/>
    </row>
    <row r="1718" spans="1:6" hidden="1">
      <c r="A1718" s="131"/>
      <c r="B1718" s="140"/>
      <c r="C1718" s="131"/>
      <c r="D1718" s="131"/>
      <c r="E1718" s="131"/>
      <c r="F1718" s="131"/>
    </row>
    <row r="1719" spans="1:6" hidden="1">
      <c r="A1719" s="131"/>
      <c r="B1719" s="140"/>
      <c r="C1719" s="131"/>
      <c r="D1719" s="131"/>
      <c r="E1719" s="131"/>
      <c r="F1719" s="131"/>
    </row>
    <row r="1720" spans="1:6" hidden="1">
      <c r="A1720" s="131"/>
      <c r="B1720" s="140"/>
      <c r="C1720" s="131"/>
      <c r="D1720" s="131"/>
      <c r="E1720" s="131"/>
      <c r="F1720" s="131"/>
    </row>
    <row r="1721" spans="1:6" hidden="1">
      <c r="A1721" s="131"/>
      <c r="B1721" s="140"/>
      <c r="C1721" s="131"/>
      <c r="D1721" s="131"/>
      <c r="E1721" s="131"/>
      <c r="F1721" s="131"/>
    </row>
    <row r="1722" spans="1:6" hidden="1">
      <c r="A1722" s="131"/>
      <c r="B1722" s="140"/>
      <c r="C1722" s="131"/>
      <c r="D1722" s="131"/>
      <c r="E1722" s="131"/>
      <c r="F1722" s="131"/>
    </row>
    <row r="1723" spans="1:6" hidden="1">
      <c r="A1723" s="131"/>
      <c r="B1723" s="140"/>
      <c r="C1723" s="131"/>
      <c r="D1723" s="131"/>
      <c r="E1723" s="131"/>
      <c r="F1723" s="131"/>
    </row>
    <row r="1724" spans="1:6" hidden="1">
      <c r="A1724" s="131"/>
      <c r="B1724" s="140"/>
      <c r="C1724" s="131"/>
      <c r="D1724" s="131"/>
      <c r="E1724" s="131"/>
      <c r="F1724" s="131"/>
    </row>
    <row r="1725" spans="1:6" hidden="1">
      <c r="A1725" s="131"/>
      <c r="B1725" s="140"/>
      <c r="C1725" s="131"/>
      <c r="D1725" s="131"/>
      <c r="E1725" s="131"/>
      <c r="F1725" s="131"/>
    </row>
    <row r="1726" spans="1:6" hidden="1">
      <c r="A1726" s="131"/>
      <c r="B1726" s="140"/>
      <c r="C1726" s="131"/>
      <c r="D1726" s="131"/>
      <c r="E1726" s="131"/>
      <c r="F1726" s="131"/>
    </row>
    <row r="1727" spans="1:6" hidden="1">
      <c r="A1727" s="131"/>
      <c r="B1727" s="140"/>
      <c r="C1727" s="131"/>
      <c r="D1727" s="131"/>
      <c r="E1727" s="131"/>
      <c r="F1727" s="131"/>
    </row>
    <row r="1728" spans="1:6" hidden="1">
      <c r="A1728" s="131"/>
      <c r="B1728" s="140"/>
      <c r="C1728" s="131"/>
      <c r="D1728" s="131"/>
      <c r="E1728" s="131"/>
      <c r="F1728" s="131"/>
    </row>
    <row r="1729" spans="1:6" hidden="1">
      <c r="A1729" s="131"/>
      <c r="B1729" s="140"/>
      <c r="C1729" s="131"/>
      <c r="D1729" s="131"/>
      <c r="E1729" s="131"/>
      <c r="F1729" s="131"/>
    </row>
    <row r="1730" spans="1:6" hidden="1">
      <c r="A1730" s="131"/>
      <c r="B1730" s="140"/>
      <c r="C1730" s="131"/>
      <c r="D1730" s="131"/>
      <c r="E1730" s="131"/>
      <c r="F1730" s="131"/>
    </row>
    <row r="1731" spans="1:6" hidden="1">
      <c r="A1731" s="131"/>
      <c r="B1731" s="140"/>
      <c r="C1731" s="131"/>
      <c r="D1731" s="131"/>
      <c r="E1731" s="131"/>
      <c r="F1731" s="131"/>
    </row>
    <row r="1732" spans="1:6" hidden="1">
      <c r="A1732" s="131"/>
      <c r="B1732" s="140"/>
      <c r="C1732" s="131"/>
      <c r="D1732" s="131"/>
      <c r="E1732" s="131"/>
      <c r="F1732" s="131"/>
    </row>
    <row r="1733" spans="1:6" hidden="1">
      <c r="A1733" s="131"/>
      <c r="B1733" s="140"/>
      <c r="C1733" s="131"/>
      <c r="D1733" s="131"/>
      <c r="E1733" s="131"/>
      <c r="F1733" s="131"/>
    </row>
    <row r="1734" spans="1:6" hidden="1">
      <c r="A1734" s="131"/>
      <c r="B1734" s="140"/>
      <c r="C1734" s="131"/>
      <c r="D1734" s="131"/>
      <c r="E1734" s="131"/>
      <c r="F1734" s="131"/>
    </row>
    <row r="1735" spans="1:6" hidden="1">
      <c r="A1735" s="131"/>
      <c r="B1735" s="140"/>
      <c r="C1735" s="131"/>
      <c r="D1735" s="131"/>
      <c r="E1735" s="131"/>
      <c r="F1735" s="131"/>
    </row>
    <row r="1736" spans="1:6" hidden="1">
      <c r="A1736" s="131"/>
      <c r="B1736" s="140"/>
      <c r="C1736" s="131"/>
      <c r="D1736" s="131"/>
      <c r="E1736" s="131"/>
      <c r="F1736" s="131"/>
    </row>
    <row r="1737" spans="1:6" hidden="1">
      <c r="A1737" s="131"/>
      <c r="B1737" s="140"/>
      <c r="C1737" s="131"/>
      <c r="D1737" s="131"/>
      <c r="E1737" s="131"/>
      <c r="F1737" s="131"/>
    </row>
    <row r="1738" spans="1:6" hidden="1">
      <c r="A1738" s="131"/>
      <c r="B1738" s="140"/>
      <c r="C1738" s="131"/>
      <c r="D1738" s="131"/>
      <c r="E1738" s="131"/>
      <c r="F1738" s="131"/>
    </row>
    <row r="1739" spans="1:6" hidden="1">
      <c r="A1739" s="131"/>
      <c r="B1739" s="140"/>
      <c r="C1739" s="131"/>
      <c r="D1739" s="131"/>
      <c r="E1739" s="131"/>
      <c r="F1739" s="131"/>
    </row>
    <row r="1740" spans="1:6" hidden="1">
      <c r="A1740" s="131"/>
      <c r="B1740" s="140"/>
      <c r="C1740" s="131"/>
      <c r="D1740" s="131"/>
      <c r="E1740" s="131"/>
      <c r="F1740" s="131"/>
    </row>
    <row r="1741" spans="1:6" hidden="1">
      <c r="A1741" s="131"/>
      <c r="B1741" s="140"/>
      <c r="C1741" s="131"/>
      <c r="D1741" s="131"/>
      <c r="E1741" s="131"/>
      <c r="F1741" s="131"/>
    </row>
    <row r="1742" spans="1:6" hidden="1">
      <c r="A1742" s="131"/>
      <c r="B1742" s="140"/>
      <c r="C1742" s="131"/>
      <c r="D1742" s="131"/>
      <c r="E1742" s="131"/>
      <c r="F1742" s="131"/>
    </row>
    <row r="1743" spans="1:6" hidden="1">
      <c r="A1743" s="131"/>
      <c r="B1743" s="140"/>
      <c r="C1743" s="131"/>
      <c r="D1743" s="131"/>
      <c r="E1743" s="131"/>
      <c r="F1743" s="131"/>
    </row>
    <row r="1744" spans="1:6" hidden="1">
      <c r="A1744" s="131"/>
      <c r="B1744" s="140"/>
      <c r="C1744" s="131"/>
      <c r="D1744" s="131"/>
      <c r="E1744" s="131"/>
      <c r="F1744" s="131"/>
    </row>
    <row r="1745" spans="1:6" hidden="1">
      <c r="A1745" s="131"/>
      <c r="B1745" s="140"/>
      <c r="C1745" s="131"/>
      <c r="D1745" s="131"/>
      <c r="E1745" s="131"/>
      <c r="F1745" s="131"/>
    </row>
    <row r="1746" spans="1:6" hidden="1">
      <c r="A1746" s="131"/>
      <c r="B1746" s="140"/>
      <c r="C1746" s="131"/>
      <c r="D1746" s="131"/>
      <c r="E1746" s="131"/>
      <c r="F1746" s="131"/>
    </row>
    <row r="1747" spans="1:6" hidden="1">
      <c r="A1747" s="131"/>
      <c r="B1747" s="140"/>
      <c r="C1747" s="131"/>
      <c r="D1747" s="131"/>
      <c r="E1747" s="131"/>
      <c r="F1747" s="131"/>
    </row>
    <row r="1748" spans="1:6" hidden="1">
      <c r="A1748" s="131"/>
      <c r="B1748" s="140"/>
      <c r="C1748" s="131"/>
      <c r="D1748" s="131"/>
      <c r="E1748" s="131"/>
      <c r="F1748" s="131"/>
    </row>
    <row r="1749" spans="1:6" hidden="1">
      <c r="A1749" s="131"/>
      <c r="B1749" s="140"/>
      <c r="C1749" s="131"/>
      <c r="D1749" s="131"/>
      <c r="E1749" s="131"/>
      <c r="F1749" s="131"/>
    </row>
    <row r="1750" spans="1:6" hidden="1">
      <c r="A1750" s="131"/>
      <c r="B1750" s="140"/>
      <c r="C1750" s="131"/>
      <c r="D1750" s="131"/>
      <c r="E1750" s="131"/>
      <c r="F1750" s="131"/>
    </row>
    <row r="1751" spans="1:6" hidden="1">
      <c r="A1751" s="131"/>
      <c r="B1751" s="140"/>
      <c r="C1751" s="131"/>
      <c r="D1751" s="131"/>
      <c r="E1751" s="131"/>
      <c r="F1751" s="131"/>
    </row>
    <row r="1752" spans="1:6" hidden="1">
      <c r="A1752" s="131"/>
      <c r="B1752" s="140"/>
      <c r="C1752" s="131"/>
      <c r="D1752" s="131"/>
      <c r="E1752" s="131"/>
      <c r="F1752" s="131"/>
    </row>
    <row r="1753" spans="1:6" hidden="1">
      <c r="A1753" s="131"/>
      <c r="B1753" s="140"/>
      <c r="C1753" s="131"/>
      <c r="D1753" s="131"/>
      <c r="E1753" s="131"/>
      <c r="F1753" s="131"/>
    </row>
    <row r="1754" spans="1:6" hidden="1">
      <c r="A1754" s="131"/>
      <c r="B1754" s="140"/>
      <c r="C1754" s="131"/>
      <c r="D1754" s="131"/>
      <c r="E1754" s="131"/>
      <c r="F1754" s="131"/>
    </row>
    <row r="1755" spans="1:6" hidden="1">
      <c r="A1755" s="131"/>
      <c r="B1755" s="140"/>
      <c r="C1755" s="131"/>
      <c r="D1755" s="131"/>
      <c r="E1755" s="131"/>
      <c r="F1755" s="131"/>
    </row>
    <row r="1756" spans="1:6" hidden="1">
      <c r="A1756" s="131"/>
      <c r="B1756" s="140"/>
      <c r="C1756" s="131"/>
      <c r="D1756" s="131"/>
      <c r="E1756" s="131"/>
      <c r="F1756" s="131"/>
    </row>
    <row r="1757" spans="1:6" hidden="1">
      <c r="A1757" s="131"/>
      <c r="B1757" s="140"/>
      <c r="C1757" s="131"/>
      <c r="D1757" s="131"/>
      <c r="E1757" s="131"/>
      <c r="F1757" s="131"/>
    </row>
    <row r="1758" spans="1:6" hidden="1">
      <c r="A1758" s="131"/>
      <c r="B1758" s="140"/>
      <c r="C1758" s="131"/>
      <c r="D1758" s="131"/>
      <c r="E1758" s="131"/>
      <c r="F1758" s="131"/>
    </row>
    <row r="1759" spans="1:6" hidden="1">
      <c r="A1759" s="131"/>
      <c r="B1759" s="140"/>
      <c r="C1759" s="131"/>
      <c r="D1759" s="131"/>
      <c r="E1759" s="131"/>
      <c r="F1759" s="131"/>
    </row>
    <row r="1760" spans="1:6" hidden="1">
      <c r="A1760" s="131"/>
      <c r="B1760" s="140"/>
      <c r="C1760" s="131"/>
      <c r="D1760" s="131"/>
      <c r="E1760" s="131"/>
      <c r="F1760" s="131"/>
    </row>
    <row r="1761" spans="1:6" hidden="1">
      <c r="A1761" s="131"/>
      <c r="B1761" s="140"/>
      <c r="C1761" s="131"/>
      <c r="D1761" s="131"/>
      <c r="E1761" s="131"/>
      <c r="F1761" s="131"/>
    </row>
    <row r="1762" spans="1:6" hidden="1">
      <c r="A1762" s="131"/>
      <c r="B1762" s="140"/>
      <c r="C1762" s="131"/>
      <c r="D1762" s="131"/>
      <c r="E1762" s="131"/>
      <c r="F1762" s="131"/>
    </row>
    <row r="1763" spans="1:6" hidden="1">
      <c r="A1763" s="131"/>
      <c r="B1763" s="140"/>
      <c r="C1763" s="131"/>
      <c r="D1763" s="131"/>
      <c r="E1763" s="131"/>
      <c r="F1763" s="131"/>
    </row>
    <row r="1764" spans="1:6" hidden="1">
      <c r="A1764" s="131"/>
      <c r="B1764" s="140"/>
      <c r="C1764" s="131"/>
      <c r="D1764" s="131"/>
      <c r="E1764" s="131"/>
      <c r="F1764" s="131"/>
    </row>
    <row r="1765" spans="1:6" hidden="1">
      <c r="A1765" s="131"/>
      <c r="B1765" s="140"/>
      <c r="C1765" s="131"/>
      <c r="D1765" s="131"/>
      <c r="E1765" s="131"/>
      <c r="F1765" s="131"/>
    </row>
    <row r="1766" spans="1:6" hidden="1">
      <c r="A1766" s="131"/>
      <c r="B1766" s="140"/>
      <c r="C1766" s="131"/>
      <c r="D1766" s="131"/>
      <c r="E1766" s="131"/>
      <c r="F1766" s="131"/>
    </row>
    <row r="1767" spans="1:6" hidden="1">
      <c r="A1767" s="131"/>
      <c r="B1767" s="140"/>
      <c r="C1767" s="131"/>
      <c r="D1767" s="131"/>
      <c r="E1767" s="131"/>
      <c r="F1767" s="131"/>
    </row>
    <row r="1768" spans="1:6" hidden="1">
      <c r="A1768" s="131"/>
      <c r="B1768" s="140"/>
      <c r="C1768" s="131"/>
      <c r="D1768" s="131"/>
      <c r="E1768" s="131"/>
      <c r="F1768" s="131"/>
    </row>
    <row r="1769" spans="1:6" hidden="1">
      <c r="A1769" s="131"/>
      <c r="B1769" s="140"/>
      <c r="C1769" s="131"/>
      <c r="D1769" s="131"/>
      <c r="E1769" s="131"/>
      <c r="F1769" s="131"/>
    </row>
    <row r="1770" spans="1:6" hidden="1">
      <c r="A1770" s="131"/>
      <c r="B1770" s="140"/>
      <c r="C1770" s="131"/>
      <c r="D1770" s="131"/>
      <c r="E1770" s="131"/>
      <c r="F1770" s="131"/>
    </row>
    <row r="1771" spans="1:6" hidden="1">
      <c r="A1771" s="131"/>
      <c r="B1771" s="140"/>
      <c r="C1771" s="131"/>
      <c r="D1771" s="131"/>
      <c r="E1771" s="131"/>
      <c r="F1771" s="131"/>
    </row>
    <row r="1772" spans="1:6" hidden="1">
      <c r="A1772" s="131"/>
      <c r="B1772" s="140"/>
      <c r="C1772" s="131"/>
      <c r="D1772" s="131"/>
      <c r="E1772" s="131"/>
      <c r="F1772" s="131"/>
    </row>
    <row r="1773" spans="1:6" hidden="1">
      <c r="A1773" s="131"/>
      <c r="B1773" s="140"/>
      <c r="C1773" s="131"/>
      <c r="D1773" s="131"/>
      <c r="E1773" s="131"/>
      <c r="F1773" s="131"/>
    </row>
    <row r="1774" spans="1:6" hidden="1">
      <c r="A1774" s="131"/>
      <c r="B1774" s="140"/>
      <c r="C1774" s="131"/>
      <c r="D1774" s="131"/>
      <c r="E1774" s="131"/>
      <c r="F1774" s="131"/>
    </row>
    <row r="1775" spans="1:6" hidden="1">
      <c r="A1775" s="131"/>
      <c r="B1775" s="140"/>
      <c r="C1775" s="131"/>
      <c r="D1775" s="131"/>
      <c r="E1775" s="131"/>
      <c r="F1775" s="131"/>
    </row>
    <row r="1776" spans="1:6" hidden="1">
      <c r="A1776" s="131"/>
      <c r="B1776" s="140"/>
      <c r="C1776" s="131"/>
      <c r="D1776" s="131"/>
      <c r="E1776" s="131"/>
      <c r="F1776" s="131"/>
    </row>
    <row r="1777" spans="1:6" hidden="1">
      <c r="A1777" s="131"/>
      <c r="B1777" s="140"/>
      <c r="C1777" s="131"/>
      <c r="D1777" s="131"/>
      <c r="E1777" s="131"/>
      <c r="F1777" s="131"/>
    </row>
    <row r="1778" spans="1:6" hidden="1">
      <c r="A1778" s="131"/>
      <c r="B1778" s="140"/>
      <c r="C1778" s="131"/>
      <c r="D1778" s="131"/>
      <c r="E1778" s="131"/>
      <c r="F1778" s="131"/>
    </row>
    <row r="1779" spans="1:6" hidden="1">
      <c r="A1779" s="131"/>
      <c r="B1779" s="140"/>
      <c r="C1779" s="131"/>
      <c r="D1779" s="131"/>
      <c r="E1779" s="131"/>
      <c r="F1779" s="131"/>
    </row>
    <row r="1780" spans="1:6" hidden="1">
      <c r="A1780" s="131"/>
      <c r="B1780" s="140"/>
      <c r="C1780" s="131"/>
      <c r="D1780" s="131"/>
      <c r="E1780" s="131"/>
      <c r="F1780" s="131"/>
    </row>
    <row r="1781" spans="1:6" hidden="1">
      <c r="A1781" s="131"/>
      <c r="B1781" s="140"/>
      <c r="C1781" s="131"/>
      <c r="D1781" s="131"/>
      <c r="E1781" s="131"/>
      <c r="F1781" s="131"/>
    </row>
    <row r="1782" spans="1:6" hidden="1">
      <c r="A1782" s="131"/>
      <c r="B1782" s="140"/>
      <c r="C1782" s="131"/>
      <c r="D1782" s="131"/>
      <c r="E1782" s="131"/>
      <c r="F1782" s="131"/>
    </row>
    <row r="1783" spans="1:6" hidden="1">
      <c r="A1783" s="131"/>
      <c r="B1783" s="140"/>
      <c r="C1783" s="131"/>
      <c r="D1783" s="131"/>
      <c r="E1783" s="131"/>
      <c r="F1783" s="131"/>
    </row>
    <row r="1784" spans="1:6" hidden="1">
      <c r="A1784" s="131"/>
      <c r="B1784" s="140"/>
      <c r="C1784" s="131"/>
      <c r="D1784" s="131"/>
      <c r="E1784" s="131"/>
      <c r="F1784" s="131"/>
    </row>
    <row r="1785" spans="1:6" hidden="1">
      <c r="A1785" s="131"/>
      <c r="B1785" s="140"/>
      <c r="C1785" s="131"/>
      <c r="D1785" s="131"/>
      <c r="E1785" s="131"/>
      <c r="F1785" s="131"/>
    </row>
    <row r="1786" spans="1:6" hidden="1">
      <c r="A1786" s="131"/>
      <c r="B1786" s="140"/>
      <c r="C1786" s="131"/>
      <c r="D1786" s="131"/>
      <c r="E1786" s="131"/>
      <c r="F1786" s="131"/>
    </row>
    <row r="1787" spans="1:6" hidden="1">
      <c r="A1787" s="131"/>
      <c r="B1787" s="140"/>
      <c r="C1787" s="131"/>
      <c r="D1787" s="131"/>
      <c r="E1787" s="131"/>
      <c r="F1787" s="131"/>
    </row>
    <row r="1788" spans="1:6" hidden="1">
      <c r="A1788" s="131"/>
      <c r="B1788" s="140"/>
      <c r="C1788" s="131"/>
      <c r="D1788" s="131"/>
      <c r="E1788" s="131"/>
      <c r="F1788" s="131"/>
    </row>
    <row r="1789" spans="1:6" hidden="1">
      <c r="A1789" s="131"/>
      <c r="B1789" s="140"/>
      <c r="C1789" s="131"/>
      <c r="D1789" s="131"/>
      <c r="E1789" s="131"/>
      <c r="F1789" s="131"/>
    </row>
    <row r="1790" spans="1:6" hidden="1">
      <c r="A1790" s="131"/>
      <c r="B1790" s="140"/>
      <c r="C1790" s="131"/>
      <c r="D1790" s="131"/>
      <c r="E1790" s="131"/>
      <c r="F1790" s="131"/>
    </row>
    <row r="1791" spans="1:6" hidden="1">
      <c r="A1791" s="131"/>
      <c r="B1791" s="140"/>
      <c r="C1791" s="131"/>
      <c r="D1791" s="131"/>
      <c r="E1791" s="131"/>
      <c r="F1791" s="131"/>
    </row>
    <row r="1792" spans="1:6" hidden="1">
      <c r="A1792" s="131"/>
      <c r="B1792" s="140"/>
      <c r="C1792" s="131"/>
      <c r="D1792" s="131"/>
      <c r="E1792" s="131"/>
      <c r="F1792" s="131"/>
    </row>
    <row r="1793" spans="1:6" hidden="1">
      <c r="A1793" s="131"/>
      <c r="B1793" s="140"/>
      <c r="C1793" s="131"/>
      <c r="D1793" s="131"/>
      <c r="E1793" s="131"/>
      <c r="F1793" s="131"/>
    </row>
    <row r="1794" spans="1:6" hidden="1">
      <c r="A1794" s="131"/>
      <c r="B1794" s="140"/>
      <c r="C1794" s="131"/>
      <c r="D1794" s="131"/>
      <c r="E1794" s="131"/>
      <c r="F1794" s="131"/>
    </row>
    <row r="1795" spans="1:6" hidden="1">
      <c r="A1795" s="131"/>
      <c r="B1795" s="140"/>
      <c r="C1795" s="131"/>
      <c r="D1795" s="131"/>
      <c r="E1795" s="131"/>
      <c r="F1795" s="131"/>
    </row>
    <row r="1796" spans="1:6" hidden="1">
      <c r="A1796" s="131"/>
      <c r="B1796" s="140"/>
      <c r="C1796" s="131"/>
      <c r="D1796" s="131"/>
      <c r="E1796" s="131"/>
      <c r="F1796" s="131"/>
    </row>
    <row r="1797" spans="1:6" hidden="1">
      <c r="A1797" s="131"/>
      <c r="B1797" s="140"/>
      <c r="C1797" s="131"/>
      <c r="D1797" s="131"/>
      <c r="E1797" s="131"/>
      <c r="F1797" s="131"/>
    </row>
    <row r="1798" spans="1:6" hidden="1">
      <c r="A1798" s="131"/>
      <c r="B1798" s="140"/>
      <c r="C1798" s="131"/>
      <c r="D1798" s="131"/>
      <c r="E1798" s="131"/>
      <c r="F1798" s="131"/>
    </row>
    <row r="1799" spans="1:6" hidden="1">
      <c r="A1799" s="131"/>
      <c r="B1799" s="140"/>
      <c r="C1799" s="131"/>
      <c r="D1799" s="131"/>
      <c r="E1799" s="131"/>
      <c r="F1799" s="131"/>
    </row>
    <row r="1800" spans="1:6" hidden="1">
      <c r="A1800" s="131"/>
      <c r="B1800" s="140"/>
      <c r="C1800" s="131"/>
      <c r="D1800" s="131"/>
      <c r="E1800" s="131"/>
      <c r="F1800" s="131"/>
    </row>
    <row r="1801" spans="1:6" hidden="1">
      <c r="A1801" s="131"/>
      <c r="B1801" s="140"/>
      <c r="C1801" s="131"/>
      <c r="D1801" s="131"/>
      <c r="E1801" s="131"/>
      <c r="F1801" s="131"/>
    </row>
    <row r="1802" spans="1:6" hidden="1">
      <c r="A1802" s="131"/>
      <c r="B1802" s="140"/>
      <c r="C1802" s="131"/>
      <c r="D1802" s="131"/>
      <c r="E1802" s="131"/>
      <c r="F1802" s="131"/>
    </row>
    <row r="1803" spans="1:6" hidden="1">
      <c r="A1803" s="131"/>
      <c r="B1803" s="140"/>
      <c r="C1803" s="131"/>
      <c r="D1803" s="131"/>
      <c r="E1803" s="131"/>
      <c r="F1803" s="131"/>
    </row>
    <row r="1804" spans="1:6" hidden="1">
      <c r="A1804" s="131"/>
      <c r="B1804" s="140"/>
      <c r="C1804" s="131"/>
      <c r="D1804" s="131"/>
      <c r="E1804" s="131"/>
      <c r="F1804" s="131"/>
    </row>
    <row r="1805" spans="1:6" hidden="1">
      <c r="A1805" s="131"/>
      <c r="B1805" s="140"/>
      <c r="C1805" s="131"/>
      <c r="D1805" s="131"/>
      <c r="E1805" s="131"/>
      <c r="F1805" s="131"/>
    </row>
    <row r="1806" spans="1:6" hidden="1">
      <c r="A1806" s="131"/>
      <c r="B1806" s="140"/>
      <c r="C1806" s="131"/>
      <c r="D1806" s="131"/>
      <c r="E1806" s="131"/>
      <c r="F1806" s="131"/>
    </row>
    <row r="1807" spans="1:6" hidden="1">
      <c r="A1807" s="131"/>
      <c r="B1807" s="140"/>
      <c r="C1807" s="131"/>
      <c r="D1807" s="131"/>
      <c r="E1807" s="131"/>
      <c r="F1807" s="131"/>
    </row>
    <row r="1808" spans="1:6" hidden="1">
      <c r="A1808" s="131"/>
      <c r="B1808" s="140"/>
      <c r="C1808" s="131"/>
      <c r="D1808" s="131"/>
      <c r="E1808" s="131"/>
      <c r="F1808" s="131"/>
    </row>
    <row r="1809" spans="1:6" hidden="1">
      <c r="A1809" s="131"/>
      <c r="B1809" s="140"/>
      <c r="C1809" s="131"/>
      <c r="D1809" s="131"/>
      <c r="E1809" s="131"/>
      <c r="F1809" s="131"/>
    </row>
    <row r="1810" spans="1:6" hidden="1">
      <c r="A1810" s="131"/>
      <c r="B1810" s="140"/>
      <c r="C1810" s="131"/>
      <c r="D1810" s="131"/>
      <c r="E1810" s="131"/>
      <c r="F1810" s="131"/>
    </row>
    <row r="1811" spans="1:6" hidden="1">
      <c r="A1811" s="131"/>
      <c r="B1811" s="140"/>
      <c r="C1811" s="131"/>
      <c r="D1811" s="131"/>
      <c r="E1811" s="131"/>
      <c r="F1811" s="131"/>
    </row>
    <row r="1812" spans="1:6" hidden="1">
      <c r="A1812" s="131"/>
      <c r="B1812" s="140"/>
      <c r="C1812" s="131"/>
      <c r="D1812" s="131"/>
      <c r="E1812" s="131"/>
      <c r="F1812" s="131"/>
    </row>
    <row r="1813" spans="1:6" hidden="1">
      <c r="A1813" s="131"/>
      <c r="B1813" s="140"/>
      <c r="C1813" s="131"/>
      <c r="D1813" s="131"/>
      <c r="E1813" s="131"/>
      <c r="F1813" s="131"/>
    </row>
    <row r="1814" spans="1:6" hidden="1">
      <c r="A1814" s="131"/>
      <c r="B1814" s="140"/>
      <c r="C1814" s="131"/>
      <c r="D1814" s="131"/>
      <c r="E1814" s="131"/>
      <c r="F1814" s="131"/>
    </row>
    <row r="1815" spans="1:6" hidden="1">
      <c r="A1815" s="131"/>
      <c r="B1815" s="140"/>
      <c r="C1815" s="131"/>
      <c r="D1815" s="131"/>
      <c r="E1815" s="131"/>
      <c r="F1815" s="131"/>
    </row>
    <row r="1816" spans="1:6" hidden="1">
      <c r="A1816" s="131"/>
      <c r="B1816" s="140"/>
      <c r="C1816" s="131"/>
      <c r="D1816" s="131"/>
      <c r="E1816" s="131"/>
      <c r="F1816" s="131"/>
    </row>
    <row r="1817" spans="1:6" hidden="1">
      <c r="A1817" s="131"/>
      <c r="B1817" s="140"/>
      <c r="C1817" s="131"/>
      <c r="D1817" s="131"/>
      <c r="E1817" s="131"/>
      <c r="F1817" s="131"/>
    </row>
    <row r="1818" spans="1:6" hidden="1">
      <c r="A1818" s="131"/>
      <c r="B1818" s="140"/>
      <c r="C1818" s="131"/>
      <c r="D1818" s="131"/>
      <c r="E1818" s="131"/>
      <c r="F1818" s="131"/>
    </row>
    <row r="1819" spans="1:6" hidden="1">
      <c r="A1819" s="131"/>
      <c r="B1819" s="140"/>
      <c r="C1819" s="131"/>
      <c r="D1819" s="131"/>
      <c r="E1819" s="131"/>
      <c r="F1819" s="131"/>
    </row>
    <row r="1820" spans="1:6" hidden="1">
      <c r="A1820" s="131"/>
      <c r="B1820" s="140"/>
      <c r="C1820" s="131"/>
      <c r="D1820" s="131"/>
      <c r="E1820" s="131"/>
      <c r="F1820" s="131"/>
    </row>
    <row r="1821" spans="1:6" hidden="1">
      <c r="A1821" s="131"/>
      <c r="B1821" s="140"/>
      <c r="C1821" s="131"/>
      <c r="D1821" s="131"/>
      <c r="E1821" s="131"/>
      <c r="F1821" s="131"/>
    </row>
    <row r="1822" spans="1:6" hidden="1">
      <c r="A1822" s="131"/>
      <c r="B1822" s="140"/>
      <c r="C1822" s="131"/>
      <c r="D1822" s="131"/>
      <c r="E1822" s="131"/>
      <c r="F1822" s="131"/>
    </row>
    <row r="1823" spans="1:6" hidden="1">
      <c r="A1823" s="131"/>
      <c r="B1823" s="140"/>
      <c r="C1823" s="131"/>
      <c r="D1823" s="131"/>
      <c r="E1823" s="131"/>
      <c r="F1823" s="131"/>
    </row>
    <row r="1824" spans="1:6" hidden="1">
      <c r="A1824" s="131"/>
      <c r="B1824" s="140"/>
      <c r="C1824" s="131"/>
      <c r="D1824" s="131"/>
      <c r="E1824" s="131"/>
      <c r="F1824" s="131"/>
    </row>
    <row r="1825" spans="1:6" hidden="1">
      <c r="A1825" s="131"/>
      <c r="B1825" s="140"/>
      <c r="C1825" s="131"/>
      <c r="D1825" s="131"/>
      <c r="E1825" s="131"/>
      <c r="F1825" s="131"/>
    </row>
    <row r="1826" spans="1:6" hidden="1">
      <c r="A1826" s="131"/>
      <c r="B1826" s="140"/>
      <c r="C1826" s="131"/>
      <c r="D1826" s="131"/>
      <c r="E1826" s="131"/>
      <c r="F1826" s="131"/>
    </row>
    <row r="1827" spans="1:6" hidden="1">
      <c r="A1827" s="131"/>
      <c r="B1827" s="140"/>
      <c r="C1827" s="131"/>
      <c r="D1827" s="131"/>
      <c r="E1827" s="131"/>
      <c r="F1827" s="131"/>
    </row>
    <row r="1828" spans="1:6" hidden="1">
      <c r="A1828" s="131"/>
      <c r="B1828" s="140"/>
      <c r="C1828" s="131"/>
      <c r="D1828" s="131"/>
      <c r="E1828" s="131"/>
      <c r="F1828" s="131"/>
    </row>
    <row r="1829" spans="1:6" hidden="1">
      <c r="A1829" s="131"/>
      <c r="B1829" s="140"/>
      <c r="C1829" s="131"/>
      <c r="D1829" s="131"/>
      <c r="E1829" s="131"/>
      <c r="F1829" s="131"/>
    </row>
    <row r="1830" spans="1:6" hidden="1">
      <c r="A1830" s="131"/>
      <c r="B1830" s="140"/>
      <c r="C1830" s="131"/>
      <c r="D1830" s="131"/>
      <c r="E1830" s="131"/>
      <c r="F1830" s="131"/>
    </row>
    <row r="1831" spans="1:6" hidden="1">
      <c r="A1831" s="131"/>
      <c r="B1831" s="140"/>
      <c r="C1831" s="131"/>
      <c r="D1831" s="131"/>
      <c r="E1831" s="131"/>
      <c r="F1831" s="131"/>
    </row>
    <row r="1832" spans="1:6" hidden="1">
      <c r="A1832" s="131"/>
      <c r="B1832" s="140"/>
      <c r="C1832" s="131"/>
      <c r="D1832" s="131"/>
      <c r="E1832" s="131"/>
      <c r="F1832" s="131"/>
    </row>
    <row r="1833" spans="1:6" hidden="1">
      <c r="A1833" s="131"/>
      <c r="B1833" s="140"/>
      <c r="C1833" s="131"/>
      <c r="D1833" s="131"/>
      <c r="E1833" s="131"/>
      <c r="F1833" s="131"/>
    </row>
    <row r="1834" spans="1:6" hidden="1">
      <c r="A1834" s="131"/>
      <c r="B1834" s="140"/>
      <c r="C1834" s="131"/>
      <c r="D1834" s="131"/>
      <c r="E1834" s="131"/>
      <c r="F1834" s="131"/>
    </row>
    <row r="1835" spans="1:6" hidden="1">
      <c r="A1835" s="131"/>
      <c r="B1835" s="140"/>
      <c r="C1835" s="131"/>
      <c r="D1835" s="131"/>
      <c r="E1835" s="131"/>
      <c r="F1835" s="131"/>
    </row>
    <row r="1836" spans="1:6" hidden="1">
      <c r="A1836" s="131"/>
      <c r="B1836" s="140"/>
      <c r="C1836" s="131"/>
      <c r="D1836" s="131"/>
      <c r="E1836" s="131"/>
      <c r="F1836" s="131"/>
    </row>
    <row r="1837" spans="1:6" hidden="1">
      <c r="A1837" s="131"/>
      <c r="B1837" s="140"/>
      <c r="C1837" s="131"/>
      <c r="D1837" s="131"/>
      <c r="E1837" s="131"/>
      <c r="F1837" s="131"/>
    </row>
    <row r="1838" spans="1:6" hidden="1">
      <c r="A1838" s="131"/>
      <c r="B1838" s="140"/>
      <c r="C1838" s="131"/>
      <c r="D1838" s="131"/>
      <c r="E1838" s="131"/>
      <c r="F1838" s="131"/>
    </row>
    <row r="1839" spans="1:6" hidden="1">
      <c r="A1839" s="131"/>
      <c r="B1839" s="140"/>
      <c r="C1839" s="131"/>
      <c r="D1839" s="131"/>
      <c r="E1839" s="131"/>
      <c r="F1839" s="131"/>
    </row>
    <row r="1840" spans="1:6" hidden="1">
      <c r="A1840" s="131"/>
      <c r="B1840" s="140"/>
      <c r="C1840" s="131"/>
      <c r="D1840" s="131"/>
      <c r="E1840" s="131"/>
      <c r="F1840" s="131"/>
    </row>
    <row r="1841" spans="1:6" hidden="1">
      <c r="A1841" s="131"/>
      <c r="B1841" s="140"/>
      <c r="C1841" s="131"/>
      <c r="D1841" s="131"/>
      <c r="E1841" s="131"/>
      <c r="F1841" s="131"/>
    </row>
    <row r="1842" spans="1:6" hidden="1">
      <c r="A1842" s="131"/>
      <c r="B1842" s="140"/>
      <c r="C1842" s="131"/>
      <c r="D1842" s="131"/>
      <c r="E1842" s="131"/>
      <c r="F1842" s="131"/>
    </row>
    <row r="1843" spans="1:6" hidden="1">
      <c r="A1843" s="131"/>
      <c r="B1843" s="140"/>
      <c r="C1843" s="131"/>
      <c r="D1843" s="131"/>
      <c r="E1843" s="131"/>
      <c r="F1843" s="131"/>
    </row>
    <row r="1844" spans="1:6" hidden="1">
      <c r="A1844" s="131"/>
      <c r="B1844" s="140"/>
      <c r="C1844" s="131"/>
      <c r="D1844" s="131"/>
      <c r="E1844" s="131"/>
      <c r="F1844" s="131"/>
    </row>
    <row r="1845" spans="1:6" hidden="1">
      <c r="A1845" s="131"/>
      <c r="B1845" s="140"/>
      <c r="C1845" s="131"/>
      <c r="D1845" s="131"/>
      <c r="E1845" s="131"/>
      <c r="F1845" s="131"/>
    </row>
    <row r="1846" spans="1:6" hidden="1">
      <c r="A1846" s="131"/>
      <c r="B1846" s="140"/>
      <c r="C1846" s="131"/>
      <c r="D1846" s="131"/>
      <c r="E1846" s="131"/>
      <c r="F1846" s="131"/>
    </row>
    <row r="1847" spans="1:6" hidden="1">
      <c r="A1847" s="131"/>
      <c r="B1847" s="140"/>
      <c r="C1847" s="131"/>
      <c r="D1847" s="131"/>
      <c r="E1847" s="131"/>
      <c r="F1847" s="131"/>
    </row>
    <row r="1848" spans="1:6" hidden="1">
      <c r="A1848" s="131"/>
      <c r="B1848" s="140"/>
      <c r="C1848" s="131"/>
      <c r="D1848" s="131"/>
      <c r="E1848" s="131"/>
      <c r="F1848" s="131"/>
    </row>
    <row r="1849" spans="1:6" hidden="1">
      <c r="A1849" s="131"/>
      <c r="B1849" s="140"/>
      <c r="C1849" s="131"/>
      <c r="D1849" s="131"/>
      <c r="E1849" s="131"/>
      <c r="F1849" s="131"/>
    </row>
    <row r="1850" spans="1:6" hidden="1">
      <c r="A1850" s="131"/>
      <c r="B1850" s="140"/>
      <c r="C1850" s="131"/>
      <c r="D1850" s="131"/>
      <c r="E1850" s="131"/>
      <c r="F1850" s="131"/>
    </row>
    <row r="1851" spans="1:6" hidden="1">
      <c r="A1851" s="131"/>
      <c r="B1851" s="140"/>
      <c r="C1851" s="131"/>
      <c r="D1851" s="131"/>
      <c r="E1851" s="131"/>
      <c r="F1851" s="131"/>
    </row>
    <row r="1852" spans="1:6" hidden="1">
      <c r="A1852" s="131"/>
      <c r="B1852" s="140"/>
      <c r="C1852" s="131"/>
      <c r="D1852" s="131"/>
      <c r="E1852" s="131"/>
      <c r="F1852" s="131"/>
    </row>
    <row r="1853" spans="1:6" hidden="1">
      <c r="A1853" s="131"/>
      <c r="B1853" s="140"/>
      <c r="C1853" s="131"/>
      <c r="D1853" s="131"/>
      <c r="E1853" s="131"/>
      <c r="F1853" s="131"/>
    </row>
    <row r="1854" spans="1:6" hidden="1">
      <c r="A1854" s="131"/>
      <c r="B1854" s="140"/>
      <c r="C1854" s="131"/>
      <c r="D1854" s="131"/>
      <c r="E1854" s="131"/>
      <c r="F1854" s="131"/>
    </row>
    <row r="1855" spans="1:6" hidden="1">
      <c r="A1855" s="131"/>
      <c r="B1855" s="140"/>
      <c r="C1855" s="131"/>
      <c r="D1855" s="131"/>
      <c r="E1855" s="131"/>
      <c r="F1855" s="131"/>
    </row>
    <row r="1856" spans="1:6" hidden="1">
      <c r="A1856" s="131"/>
      <c r="B1856" s="140"/>
      <c r="C1856" s="131"/>
      <c r="D1856" s="131"/>
      <c r="E1856" s="131"/>
      <c r="F1856" s="131"/>
    </row>
    <row r="1857" spans="1:6" hidden="1">
      <c r="A1857" s="131"/>
      <c r="B1857" s="140"/>
      <c r="C1857" s="131"/>
      <c r="D1857" s="131"/>
      <c r="E1857" s="131"/>
      <c r="F1857" s="131"/>
    </row>
    <row r="1858" spans="1:6" hidden="1">
      <c r="A1858" s="131"/>
      <c r="B1858" s="140"/>
      <c r="C1858" s="131"/>
      <c r="D1858" s="131"/>
      <c r="E1858" s="131"/>
      <c r="F1858" s="131"/>
    </row>
    <row r="1859" spans="1:6" hidden="1">
      <c r="A1859" s="131"/>
      <c r="B1859" s="140"/>
      <c r="C1859" s="131"/>
      <c r="D1859" s="131"/>
      <c r="E1859" s="131"/>
      <c r="F1859" s="131"/>
    </row>
    <row r="1860" spans="1:6" hidden="1">
      <c r="A1860" s="131"/>
      <c r="B1860" s="140"/>
      <c r="C1860" s="131"/>
      <c r="D1860" s="131"/>
      <c r="E1860" s="131"/>
      <c r="F1860" s="131"/>
    </row>
    <row r="1861" spans="1:6" hidden="1">
      <c r="A1861" s="131"/>
      <c r="B1861" s="140"/>
      <c r="C1861" s="131"/>
      <c r="D1861" s="131"/>
      <c r="E1861" s="131"/>
      <c r="F1861" s="131"/>
    </row>
    <row r="1862" spans="1:6" hidden="1">
      <c r="A1862" s="131"/>
      <c r="B1862" s="140"/>
      <c r="C1862" s="131"/>
      <c r="D1862" s="131"/>
      <c r="E1862" s="131"/>
      <c r="F1862" s="131"/>
    </row>
    <row r="1863" spans="1:6" hidden="1">
      <c r="A1863" s="131"/>
      <c r="B1863" s="140"/>
      <c r="C1863" s="131"/>
      <c r="D1863" s="131"/>
      <c r="E1863" s="131"/>
      <c r="F1863" s="131"/>
    </row>
    <row r="1864" spans="1:6" hidden="1">
      <c r="A1864" s="131"/>
      <c r="B1864" s="140"/>
      <c r="C1864" s="131"/>
      <c r="D1864" s="131"/>
      <c r="E1864" s="131"/>
      <c r="F1864" s="131"/>
    </row>
    <row r="1865" spans="1:6" hidden="1">
      <c r="A1865" s="131"/>
      <c r="B1865" s="140"/>
      <c r="C1865" s="131"/>
      <c r="D1865" s="131"/>
      <c r="E1865" s="131"/>
      <c r="F1865" s="131"/>
    </row>
    <row r="1866" spans="1:6" hidden="1">
      <c r="A1866" s="131"/>
      <c r="B1866" s="140"/>
      <c r="C1866" s="131"/>
      <c r="D1866" s="131"/>
      <c r="E1866" s="131"/>
      <c r="F1866" s="131"/>
    </row>
    <row r="1867" spans="1:6" hidden="1">
      <c r="A1867" s="131"/>
      <c r="B1867" s="140"/>
      <c r="C1867" s="131"/>
      <c r="D1867" s="131"/>
      <c r="E1867" s="131"/>
      <c r="F1867" s="131"/>
    </row>
    <row r="1868" spans="1:6" hidden="1">
      <c r="A1868" s="131"/>
      <c r="B1868" s="140"/>
      <c r="C1868" s="131"/>
      <c r="D1868" s="131"/>
      <c r="E1868" s="131"/>
      <c r="F1868" s="131"/>
    </row>
    <row r="1869" spans="1:6" hidden="1">
      <c r="A1869" s="131"/>
      <c r="B1869" s="140"/>
      <c r="C1869" s="131"/>
      <c r="D1869" s="131"/>
      <c r="E1869" s="131"/>
      <c r="F1869" s="131"/>
    </row>
    <row r="1870" spans="1:6" hidden="1">
      <c r="A1870" s="131"/>
      <c r="B1870" s="140"/>
      <c r="C1870" s="131"/>
      <c r="D1870" s="131"/>
      <c r="E1870" s="131"/>
      <c r="F1870" s="131"/>
    </row>
    <row r="1871" spans="1:6" hidden="1">
      <c r="A1871" s="131"/>
      <c r="B1871" s="140"/>
      <c r="C1871" s="131"/>
      <c r="D1871" s="131"/>
      <c r="E1871" s="131"/>
      <c r="F1871" s="131"/>
    </row>
    <row r="1872" spans="1:6" hidden="1">
      <c r="A1872" s="131"/>
      <c r="B1872" s="140"/>
      <c r="C1872" s="131"/>
      <c r="D1872" s="131"/>
      <c r="E1872" s="131"/>
      <c r="F1872" s="131"/>
    </row>
    <row r="1873" spans="1:6" hidden="1">
      <c r="A1873" s="131"/>
      <c r="B1873" s="140"/>
      <c r="C1873" s="131"/>
      <c r="D1873" s="131"/>
      <c r="E1873" s="131"/>
      <c r="F1873" s="131"/>
    </row>
    <row r="1874" spans="1:6" hidden="1">
      <c r="A1874" s="131"/>
      <c r="B1874" s="140"/>
      <c r="C1874" s="131"/>
      <c r="D1874" s="131"/>
      <c r="E1874" s="131"/>
      <c r="F1874" s="131"/>
    </row>
    <row r="1875" spans="1:6" hidden="1">
      <c r="A1875" s="131"/>
      <c r="B1875" s="140"/>
      <c r="C1875" s="131"/>
      <c r="D1875" s="131"/>
      <c r="E1875" s="131"/>
      <c r="F1875" s="131"/>
    </row>
    <row r="1876" spans="1:6" hidden="1">
      <c r="A1876" s="131"/>
      <c r="B1876" s="140"/>
      <c r="C1876" s="131"/>
      <c r="D1876" s="131"/>
      <c r="E1876" s="131"/>
      <c r="F1876" s="131"/>
    </row>
    <row r="1877" spans="1:6" hidden="1">
      <c r="A1877" s="131"/>
      <c r="B1877" s="140"/>
      <c r="C1877" s="131"/>
      <c r="D1877" s="131"/>
      <c r="E1877" s="131"/>
      <c r="F1877" s="131"/>
    </row>
    <row r="1878" spans="1:6" hidden="1">
      <c r="A1878" s="131"/>
      <c r="B1878" s="140"/>
      <c r="C1878" s="131"/>
      <c r="D1878" s="131"/>
      <c r="E1878" s="131"/>
      <c r="F1878" s="131"/>
    </row>
    <row r="1879" spans="1:6" hidden="1">
      <c r="A1879" s="131"/>
      <c r="B1879" s="140"/>
      <c r="C1879" s="131"/>
      <c r="D1879" s="131"/>
      <c r="E1879" s="131"/>
      <c r="F1879" s="131"/>
    </row>
    <row r="1880" spans="1:6" hidden="1">
      <c r="A1880" s="131"/>
      <c r="B1880" s="140"/>
      <c r="C1880" s="131"/>
      <c r="D1880" s="131"/>
      <c r="E1880" s="131"/>
      <c r="F1880" s="131"/>
    </row>
    <row r="1881" spans="1:6" hidden="1">
      <c r="A1881" s="131"/>
      <c r="B1881" s="140"/>
      <c r="C1881" s="131"/>
      <c r="D1881" s="131"/>
      <c r="E1881" s="131"/>
      <c r="F1881" s="131"/>
    </row>
    <row r="1882" spans="1:6" hidden="1">
      <c r="A1882" s="131"/>
      <c r="B1882" s="140"/>
      <c r="C1882" s="131"/>
      <c r="D1882" s="131"/>
      <c r="E1882" s="131"/>
      <c r="F1882" s="131"/>
    </row>
    <row r="1883" spans="1:6" hidden="1">
      <c r="A1883" s="131"/>
      <c r="B1883" s="140"/>
      <c r="C1883" s="131"/>
      <c r="D1883" s="131"/>
      <c r="E1883" s="131"/>
      <c r="F1883" s="131"/>
    </row>
    <row r="1884" spans="1:6" hidden="1">
      <c r="A1884" s="131"/>
      <c r="B1884" s="140"/>
      <c r="C1884" s="131"/>
      <c r="D1884" s="131"/>
      <c r="E1884" s="131"/>
      <c r="F1884" s="131"/>
    </row>
    <row r="1885" spans="1:6" hidden="1">
      <c r="A1885" s="131"/>
      <c r="B1885" s="140"/>
      <c r="C1885" s="131"/>
      <c r="D1885" s="131"/>
      <c r="E1885" s="131"/>
      <c r="F1885" s="131"/>
    </row>
    <row r="1886" spans="1:6" hidden="1">
      <c r="A1886" s="131"/>
      <c r="B1886" s="140"/>
      <c r="C1886" s="131"/>
      <c r="D1886" s="131"/>
      <c r="E1886" s="131"/>
      <c r="F1886" s="131"/>
    </row>
    <row r="1887" spans="1:6" hidden="1">
      <c r="A1887" s="131"/>
      <c r="B1887" s="140"/>
      <c r="C1887" s="131"/>
      <c r="D1887" s="131"/>
      <c r="E1887" s="131"/>
      <c r="F1887" s="131"/>
    </row>
    <row r="1888" spans="1:6" hidden="1">
      <c r="A1888" s="131"/>
      <c r="B1888" s="140"/>
      <c r="C1888" s="131"/>
      <c r="D1888" s="131"/>
      <c r="E1888" s="131"/>
      <c r="F1888" s="131"/>
    </row>
    <row r="1889" spans="1:6" hidden="1">
      <c r="A1889" s="131"/>
      <c r="B1889" s="140"/>
      <c r="C1889" s="131"/>
      <c r="D1889" s="131"/>
      <c r="E1889" s="131"/>
      <c r="F1889" s="131"/>
    </row>
    <row r="1890" spans="1:6" hidden="1">
      <c r="A1890" s="131"/>
      <c r="B1890" s="140"/>
      <c r="C1890" s="131"/>
      <c r="D1890" s="131"/>
      <c r="E1890" s="131"/>
      <c r="F1890" s="131"/>
    </row>
    <row r="1891" spans="1:6" hidden="1">
      <c r="A1891" s="131"/>
      <c r="B1891" s="140"/>
      <c r="C1891" s="131"/>
      <c r="D1891" s="131"/>
      <c r="E1891" s="131"/>
      <c r="F1891" s="131"/>
    </row>
    <row r="1892" spans="1:6" hidden="1">
      <c r="A1892" s="131"/>
      <c r="B1892" s="140"/>
      <c r="C1892" s="131"/>
      <c r="D1892" s="131"/>
      <c r="E1892" s="131"/>
      <c r="F1892" s="131"/>
    </row>
    <row r="1893" spans="1:6" hidden="1">
      <c r="A1893" s="131"/>
      <c r="B1893" s="140"/>
      <c r="C1893" s="131"/>
      <c r="D1893" s="131"/>
      <c r="E1893" s="131"/>
      <c r="F1893" s="131"/>
    </row>
    <row r="1894" spans="1:6" hidden="1">
      <c r="A1894" s="131"/>
      <c r="B1894" s="140"/>
      <c r="C1894" s="131"/>
      <c r="D1894" s="131"/>
      <c r="E1894" s="131"/>
      <c r="F1894" s="131"/>
    </row>
    <row r="1895" spans="1:6" hidden="1">
      <c r="A1895" s="131"/>
      <c r="B1895" s="140"/>
      <c r="C1895" s="131"/>
      <c r="D1895" s="131"/>
      <c r="E1895" s="131"/>
      <c r="F1895" s="131"/>
    </row>
    <row r="1896" spans="1:6" hidden="1">
      <c r="A1896" s="131"/>
      <c r="B1896" s="140"/>
      <c r="C1896" s="131"/>
      <c r="D1896" s="131"/>
      <c r="E1896" s="131"/>
      <c r="F1896" s="131"/>
    </row>
    <row r="1897" spans="1:6" hidden="1">
      <c r="A1897" s="131"/>
      <c r="B1897" s="140"/>
      <c r="C1897" s="131"/>
      <c r="D1897" s="131"/>
      <c r="E1897" s="131"/>
      <c r="F1897" s="131"/>
    </row>
    <row r="1898" spans="1:6" hidden="1">
      <c r="A1898" s="131"/>
      <c r="B1898" s="140"/>
      <c r="C1898" s="131"/>
      <c r="D1898" s="131"/>
      <c r="E1898" s="131"/>
      <c r="F1898" s="131"/>
    </row>
    <row r="1899" spans="1:6" hidden="1">
      <c r="A1899" s="131"/>
      <c r="B1899" s="140"/>
      <c r="C1899" s="131"/>
      <c r="D1899" s="131"/>
      <c r="E1899" s="131"/>
      <c r="F1899" s="131"/>
    </row>
    <row r="1900" spans="1:6" hidden="1">
      <c r="A1900" s="131"/>
      <c r="B1900" s="140"/>
      <c r="C1900" s="131"/>
      <c r="D1900" s="131"/>
      <c r="E1900" s="131"/>
      <c r="F1900" s="131"/>
    </row>
    <row r="1901" spans="1:6" hidden="1">
      <c r="A1901" s="131"/>
      <c r="B1901" s="140"/>
      <c r="C1901" s="131"/>
      <c r="D1901" s="131"/>
      <c r="E1901" s="131"/>
      <c r="F1901" s="131"/>
    </row>
    <row r="1902" spans="1:6" hidden="1">
      <c r="A1902" s="131"/>
      <c r="B1902" s="140"/>
      <c r="C1902" s="131"/>
      <c r="D1902" s="131"/>
      <c r="E1902" s="131"/>
      <c r="F1902" s="131"/>
    </row>
    <row r="1903" spans="1:6" hidden="1">
      <c r="A1903" s="131"/>
      <c r="B1903" s="140"/>
      <c r="C1903" s="131"/>
      <c r="D1903" s="131"/>
      <c r="E1903" s="131"/>
      <c r="F1903" s="131"/>
    </row>
    <row r="1904" spans="1:6" hidden="1">
      <c r="A1904" s="131"/>
      <c r="B1904" s="140"/>
      <c r="C1904" s="131"/>
      <c r="D1904" s="131"/>
      <c r="E1904" s="131"/>
      <c r="F1904" s="131"/>
    </row>
    <row r="1905" spans="1:6" hidden="1">
      <c r="A1905" s="131"/>
      <c r="B1905" s="140"/>
      <c r="C1905" s="131"/>
      <c r="D1905" s="131"/>
      <c r="E1905" s="131"/>
      <c r="F1905" s="131"/>
    </row>
    <row r="1906" spans="1:6" hidden="1">
      <c r="A1906" s="131"/>
      <c r="B1906" s="140"/>
      <c r="C1906" s="131"/>
      <c r="D1906" s="131"/>
      <c r="E1906" s="131"/>
      <c r="F1906" s="131"/>
    </row>
    <row r="1907" spans="1:6" hidden="1">
      <c r="A1907" s="131"/>
      <c r="B1907" s="140"/>
      <c r="C1907" s="131"/>
      <c r="D1907" s="131"/>
      <c r="E1907" s="131"/>
      <c r="F1907" s="131"/>
    </row>
    <row r="1908" spans="1:6" hidden="1">
      <c r="A1908" s="131"/>
      <c r="B1908" s="140"/>
      <c r="C1908" s="131"/>
      <c r="D1908" s="131"/>
      <c r="E1908" s="131"/>
      <c r="F1908" s="131"/>
    </row>
    <row r="1909" spans="1:6" hidden="1">
      <c r="A1909" s="131"/>
      <c r="B1909" s="140"/>
      <c r="C1909" s="131"/>
      <c r="D1909" s="131"/>
      <c r="E1909" s="131"/>
      <c r="F1909" s="131"/>
    </row>
    <row r="1910" spans="1:6" hidden="1">
      <c r="A1910" s="131"/>
      <c r="B1910" s="140"/>
      <c r="C1910" s="131"/>
      <c r="D1910" s="131"/>
      <c r="E1910" s="131"/>
      <c r="F1910" s="131"/>
    </row>
    <row r="1911" spans="1:6" hidden="1">
      <c r="A1911" s="131"/>
      <c r="B1911" s="140"/>
      <c r="C1911" s="131"/>
      <c r="D1911" s="131"/>
      <c r="E1911" s="131"/>
      <c r="F1911" s="131"/>
    </row>
    <row r="1912" spans="1:6" hidden="1">
      <c r="A1912" s="131"/>
      <c r="B1912" s="140"/>
      <c r="C1912" s="131"/>
      <c r="D1912" s="131"/>
      <c r="E1912" s="131"/>
      <c r="F1912" s="131"/>
    </row>
    <row r="1913" spans="1:6" hidden="1">
      <c r="A1913" s="131"/>
      <c r="B1913" s="140"/>
      <c r="C1913" s="131"/>
      <c r="D1913" s="131"/>
      <c r="E1913" s="131"/>
      <c r="F1913" s="131"/>
    </row>
    <row r="1914" spans="1:6" hidden="1">
      <c r="A1914" s="131"/>
      <c r="B1914" s="140"/>
      <c r="C1914" s="131"/>
      <c r="D1914" s="131"/>
      <c r="E1914" s="131"/>
      <c r="F1914" s="131"/>
    </row>
    <row r="1915" spans="1:6" hidden="1">
      <c r="A1915" s="131"/>
      <c r="B1915" s="140"/>
      <c r="C1915" s="131"/>
      <c r="D1915" s="131"/>
      <c r="E1915" s="131"/>
      <c r="F1915" s="131"/>
    </row>
    <row r="1916" spans="1:6" hidden="1">
      <c r="A1916" s="131"/>
      <c r="B1916" s="140"/>
      <c r="C1916" s="131"/>
      <c r="D1916" s="131"/>
      <c r="E1916" s="131"/>
      <c r="F1916" s="131"/>
    </row>
    <row r="1917" spans="1:6" hidden="1">
      <c r="A1917" s="131"/>
      <c r="B1917" s="140"/>
      <c r="C1917" s="131"/>
      <c r="D1917" s="131"/>
      <c r="E1917" s="131"/>
      <c r="F1917" s="131"/>
    </row>
    <row r="1918" spans="1:6" hidden="1">
      <c r="A1918" s="131"/>
      <c r="B1918" s="140"/>
      <c r="C1918" s="131"/>
      <c r="D1918" s="131"/>
      <c r="E1918" s="131"/>
      <c r="F1918" s="131"/>
    </row>
    <row r="1919" spans="1:6" hidden="1">
      <c r="A1919" s="131"/>
      <c r="B1919" s="140"/>
      <c r="C1919" s="131"/>
      <c r="D1919" s="131"/>
      <c r="E1919" s="131"/>
      <c r="F1919" s="131"/>
    </row>
    <row r="1920" spans="1:6" hidden="1">
      <c r="A1920" s="131"/>
      <c r="B1920" s="140"/>
      <c r="C1920" s="131"/>
      <c r="D1920" s="131"/>
      <c r="E1920" s="131"/>
      <c r="F1920" s="131"/>
    </row>
    <row r="1921" spans="1:6" hidden="1">
      <c r="A1921" s="131"/>
      <c r="B1921" s="140"/>
      <c r="C1921" s="131"/>
      <c r="D1921" s="131"/>
      <c r="E1921" s="131"/>
      <c r="F1921" s="131"/>
    </row>
    <row r="1922" spans="1:6" hidden="1">
      <c r="A1922" s="131"/>
      <c r="B1922" s="140"/>
      <c r="C1922" s="131"/>
      <c r="D1922" s="131"/>
      <c r="E1922" s="131"/>
      <c r="F1922" s="131"/>
    </row>
    <row r="1923" spans="1:6" hidden="1">
      <c r="A1923" s="131"/>
      <c r="B1923" s="140"/>
      <c r="C1923" s="131"/>
      <c r="D1923" s="131"/>
      <c r="E1923" s="131"/>
      <c r="F1923" s="131"/>
    </row>
    <row r="1924" spans="1:6" hidden="1">
      <c r="A1924" s="131"/>
      <c r="B1924" s="140"/>
      <c r="C1924" s="131"/>
      <c r="D1924" s="131"/>
      <c r="E1924" s="131"/>
      <c r="F1924" s="131"/>
    </row>
    <row r="1925" spans="1:6" hidden="1">
      <c r="A1925" s="131"/>
      <c r="B1925" s="140"/>
      <c r="C1925" s="131"/>
      <c r="D1925" s="131"/>
      <c r="E1925" s="131"/>
      <c r="F1925" s="131"/>
    </row>
    <row r="1926" spans="1:6" hidden="1">
      <c r="A1926" s="131"/>
      <c r="B1926" s="140"/>
      <c r="C1926" s="131"/>
      <c r="D1926" s="131"/>
      <c r="E1926" s="131"/>
      <c r="F1926" s="131"/>
    </row>
    <row r="1927" spans="1:6" hidden="1">
      <c r="A1927" s="131"/>
      <c r="B1927" s="140"/>
      <c r="C1927" s="131"/>
      <c r="D1927" s="131"/>
      <c r="E1927" s="131"/>
      <c r="F1927" s="131"/>
    </row>
    <row r="1928" spans="1:6" hidden="1">
      <c r="A1928" s="131"/>
      <c r="B1928" s="140"/>
      <c r="C1928" s="131"/>
      <c r="D1928" s="131"/>
      <c r="E1928" s="131"/>
      <c r="F1928" s="131"/>
    </row>
    <row r="1929" spans="1:6" hidden="1">
      <c r="A1929" s="131"/>
      <c r="B1929" s="140"/>
      <c r="C1929" s="131"/>
      <c r="D1929" s="131"/>
      <c r="E1929" s="131"/>
      <c r="F1929" s="131"/>
    </row>
    <row r="1930" spans="1:6" hidden="1">
      <c r="A1930" s="131"/>
      <c r="B1930" s="140"/>
      <c r="C1930" s="131"/>
      <c r="D1930" s="131"/>
      <c r="E1930" s="131"/>
      <c r="F1930" s="131"/>
    </row>
    <row r="1931" spans="1:6" hidden="1">
      <c r="A1931" s="131"/>
      <c r="B1931" s="140"/>
      <c r="C1931" s="131"/>
      <c r="D1931" s="131"/>
      <c r="E1931" s="131"/>
      <c r="F1931" s="131"/>
    </row>
    <row r="1932" spans="1:6" hidden="1">
      <c r="A1932" s="131"/>
      <c r="B1932" s="140"/>
      <c r="C1932" s="131"/>
      <c r="D1932" s="131"/>
      <c r="E1932" s="131"/>
      <c r="F1932" s="131"/>
    </row>
    <row r="1933" spans="1:6" hidden="1">
      <c r="A1933" s="131"/>
      <c r="B1933" s="140"/>
      <c r="C1933" s="131"/>
      <c r="D1933" s="131"/>
      <c r="E1933" s="131"/>
      <c r="F1933" s="131"/>
    </row>
    <row r="1934" spans="1:6" hidden="1">
      <c r="A1934" s="131"/>
      <c r="B1934" s="140"/>
      <c r="C1934" s="131"/>
      <c r="D1934" s="131"/>
      <c r="E1934" s="131"/>
      <c r="F1934" s="131"/>
    </row>
    <row r="1935" spans="1:6" hidden="1">
      <c r="A1935" s="131"/>
      <c r="B1935" s="140"/>
      <c r="C1935" s="131"/>
      <c r="D1935" s="131"/>
      <c r="E1935" s="131"/>
      <c r="F1935" s="131"/>
    </row>
    <row r="1936" spans="1:6" hidden="1">
      <c r="A1936" s="131"/>
      <c r="B1936" s="140"/>
      <c r="C1936" s="131"/>
      <c r="D1936" s="131"/>
      <c r="E1936" s="131"/>
      <c r="F1936" s="131"/>
    </row>
    <row r="1937" spans="1:6" hidden="1">
      <c r="A1937" s="131"/>
      <c r="B1937" s="140"/>
      <c r="C1937" s="131"/>
      <c r="D1937" s="131"/>
      <c r="E1937" s="131"/>
      <c r="F1937" s="131"/>
    </row>
    <row r="1938" spans="1:6" hidden="1">
      <c r="A1938" s="131"/>
      <c r="B1938" s="140"/>
      <c r="C1938" s="131"/>
      <c r="D1938" s="131"/>
      <c r="E1938" s="131"/>
      <c r="F1938" s="131"/>
    </row>
    <row r="1939" spans="1:6" hidden="1">
      <c r="A1939" s="131"/>
      <c r="B1939" s="140"/>
      <c r="C1939" s="131"/>
      <c r="D1939" s="131"/>
      <c r="E1939" s="131"/>
      <c r="F1939" s="131"/>
    </row>
    <row r="1940" spans="1:6" hidden="1">
      <c r="A1940" s="131"/>
      <c r="B1940" s="140"/>
      <c r="C1940" s="131"/>
      <c r="D1940" s="131"/>
      <c r="E1940" s="131"/>
      <c r="F1940" s="131"/>
    </row>
    <row r="1941" spans="1:6" hidden="1">
      <c r="A1941" s="131"/>
      <c r="B1941" s="140"/>
      <c r="C1941" s="131"/>
      <c r="D1941" s="131"/>
      <c r="E1941" s="131"/>
      <c r="F1941" s="131"/>
    </row>
    <row r="1942" spans="1:6" hidden="1">
      <c r="A1942" s="131"/>
      <c r="B1942" s="140"/>
      <c r="C1942" s="131"/>
      <c r="D1942" s="131"/>
      <c r="E1942" s="131"/>
      <c r="F1942" s="131"/>
    </row>
    <row r="1943" spans="1:6" hidden="1">
      <c r="A1943" s="131"/>
      <c r="B1943" s="140"/>
      <c r="C1943" s="131"/>
      <c r="D1943" s="131"/>
      <c r="E1943" s="131"/>
      <c r="F1943" s="131"/>
    </row>
    <row r="1944" spans="1:6" hidden="1">
      <c r="A1944" s="131"/>
      <c r="B1944" s="140"/>
      <c r="C1944" s="131"/>
      <c r="D1944" s="131"/>
      <c r="E1944" s="131"/>
      <c r="F1944" s="131"/>
    </row>
    <row r="1945" spans="1:6" hidden="1">
      <c r="A1945" s="131"/>
      <c r="B1945" s="140"/>
      <c r="C1945" s="131"/>
      <c r="D1945" s="131"/>
      <c r="E1945" s="131"/>
      <c r="F1945" s="131"/>
    </row>
    <row r="1946" spans="1:6" hidden="1">
      <c r="A1946" s="131"/>
      <c r="B1946" s="140"/>
      <c r="C1946" s="131"/>
      <c r="D1946" s="131"/>
      <c r="E1946" s="131"/>
      <c r="F1946" s="131"/>
    </row>
    <row r="1947" spans="1:6" hidden="1">
      <c r="A1947" s="131"/>
      <c r="B1947" s="140"/>
      <c r="C1947" s="131"/>
      <c r="D1947" s="131"/>
      <c r="E1947" s="131"/>
      <c r="F1947" s="131"/>
    </row>
    <row r="1948" spans="1:6" hidden="1">
      <c r="A1948" s="131"/>
      <c r="B1948" s="140"/>
      <c r="C1948" s="131"/>
      <c r="D1948" s="131"/>
      <c r="E1948" s="131"/>
      <c r="F1948" s="131"/>
    </row>
    <row r="1949" spans="1:6" hidden="1">
      <c r="A1949" s="131"/>
      <c r="B1949" s="140"/>
      <c r="C1949" s="131"/>
      <c r="D1949" s="131"/>
      <c r="E1949" s="131"/>
      <c r="F1949" s="131"/>
    </row>
    <row r="1950" spans="1:6" hidden="1">
      <c r="A1950" s="131"/>
      <c r="B1950" s="140"/>
      <c r="C1950" s="131"/>
      <c r="D1950" s="131"/>
      <c r="E1950" s="131"/>
      <c r="F1950" s="131"/>
    </row>
    <row r="1951" spans="1:6" hidden="1">
      <c r="A1951" s="131"/>
      <c r="B1951" s="140"/>
      <c r="C1951" s="131"/>
      <c r="D1951" s="131"/>
      <c r="E1951" s="131"/>
      <c r="F1951" s="131"/>
    </row>
    <row r="1952" spans="1:6" hidden="1">
      <c r="A1952" s="131"/>
      <c r="B1952" s="140"/>
      <c r="C1952" s="131"/>
      <c r="D1952" s="131"/>
      <c r="E1952" s="131"/>
      <c r="F1952" s="131"/>
    </row>
    <row r="1953" spans="1:6" hidden="1">
      <c r="A1953" s="131"/>
      <c r="B1953" s="140"/>
      <c r="C1953" s="131"/>
      <c r="D1953" s="131"/>
      <c r="E1953" s="131"/>
      <c r="F1953" s="131"/>
    </row>
    <row r="1954" spans="1:6" hidden="1">
      <c r="A1954" s="131"/>
      <c r="B1954" s="140"/>
      <c r="C1954" s="131"/>
      <c r="D1954" s="131"/>
      <c r="E1954" s="131"/>
      <c r="F1954" s="131"/>
    </row>
    <row r="1955" spans="1:6" hidden="1">
      <c r="A1955" s="131"/>
      <c r="B1955" s="140"/>
      <c r="C1955" s="131"/>
      <c r="D1955" s="131"/>
      <c r="E1955" s="131"/>
      <c r="F1955" s="131"/>
    </row>
    <row r="1956" spans="1:6" hidden="1">
      <c r="A1956" s="131"/>
      <c r="B1956" s="140"/>
      <c r="C1956" s="131"/>
      <c r="D1956" s="131"/>
      <c r="E1956" s="131"/>
      <c r="F1956" s="131"/>
    </row>
    <row r="1957" spans="1:6" hidden="1">
      <c r="A1957" s="131"/>
      <c r="B1957" s="140"/>
      <c r="C1957" s="131"/>
      <c r="D1957" s="131"/>
      <c r="E1957" s="131"/>
      <c r="F1957" s="131"/>
    </row>
    <row r="1958" spans="1:6" hidden="1">
      <c r="A1958" s="131"/>
      <c r="B1958" s="140"/>
      <c r="C1958" s="131"/>
      <c r="D1958" s="131"/>
      <c r="E1958" s="131"/>
      <c r="F1958" s="131"/>
    </row>
    <row r="1959" spans="1:6" hidden="1">
      <c r="A1959" s="131"/>
      <c r="B1959" s="140"/>
      <c r="C1959" s="131"/>
      <c r="D1959" s="131"/>
      <c r="E1959" s="131"/>
      <c r="F1959" s="131"/>
    </row>
    <row r="1960" spans="1:6" hidden="1">
      <c r="A1960" s="131"/>
      <c r="B1960" s="140"/>
      <c r="C1960" s="131"/>
      <c r="D1960" s="131"/>
      <c r="E1960" s="131"/>
      <c r="F1960" s="131"/>
    </row>
    <row r="1961" spans="1:6" hidden="1">
      <c r="A1961" s="131"/>
      <c r="B1961" s="140"/>
      <c r="C1961" s="131"/>
      <c r="D1961" s="131"/>
      <c r="E1961" s="131"/>
      <c r="F1961" s="131"/>
    </row>
    <row r="1962" spans="1:6" hidden="1">
      <c r="A1962" s="131"/>
      <c r="B1962" s="140"/>
      <c r="C1962" s="131"/>
      <c r="D1962" s="131"/>
      <c r="E1962" s="131"/>
      <c r="F1962" s="131"/>
    </row>
    <row r="1963" spans="1:6" hidden="1">
      <c r="A1963" s="131"/>
      <c r="B1963" s="140"/>
      <c r="C1963" s="131"/>
      <c r="D1963" s="131"/>
      <c r="E1963" s="131"/>
      <c r="F1963" s="131"/>
    </row>
    <row r="1964" spans="1:6" hidden="1">
      <c r="A1964" s="131"/>
      <c r="B1964" s="140"/>
      <c r="C1964" s="131"/>
      <c r="D1964" s="131"/>
      <c r="E1964" s="131"/>
      <c r="F1964" s="131"/>
    </row>
    <row r="1965" spans="1:6" hidden="1">
      <c r="A1965" s="131"/>
      <c r="B1965" s="140"/>
      <c r="C1965" s="131"/>
      <c r="D1965" s="131"/>
      <c r="E1965" s="131"/>
      <c r="F1965" s="131"/>
    </row>
    <row r="1966" spans="1:6" hidden="1">
      <c r="A1966" s="131"/>
      <c r="B1966" s="140"/>
      <c r="C1966" s="131"/>
      <c r="D1966" s="131"/>
      <c r="E1966" s="131"/>
      <c r="F1966" s="131"/>
    </row>
    <row r="1967" spans="1:6" hidden="1">
      <c r="A1967" s="131"/>
      <c r="B1967" s="140"/>
      <c r="C1967" s="131"/>
      <c r="D1967" s="131"/>
      <c r="E1967" s="131"/>
      <c r="F1967" s="131"/>
    </row>
    <row r="1968" spans="1:6" hidden="1">
      <c r="A1968" s="131"/>
      <c r="B1968" s="140"/>
      <c r="C1968" s="131"/>
      <c r="D1968" s="131"/>
      <c r="E1968" s="131"/>
      <c r="F1968" s="131"/>
    </row>
    <row r="1969" spans="1:6" hidden="1">
      <c r="A1969" s="131"/>
      <c r="B1969" s="140"/>
      <c r="C1969" s="131"/>
      <c r="D1969" s="131"/>
      <c r="E1969" s="131"/>
      <c r="F1969" s="131"/>
    </row>
    <row r="1970" spans="1:6" hidden="1">
      <c r="A1970" s="131"/>
      <c r="B1970" s="140"/>
      <c r="C1970" s="131"/>
      <c r="D1970" s="131"/>
      <c r="E1970" s="131"/>
      <c r="F1970" s="131"/>
    </row>
    <row r="1971" spans="1:6" hidden="1">
      <c r="A1971" s="131"/>
      <c r="B1971" s="140"/>
      <c r="C1971" s="131"/>
      <c r="D1971" s="131"/>
      <c r="E1971" s="131"/>
      <c r="F1971" s="131"/>
    </row>
    <row r="1972" spans="1:6" hidden="1">
      <c r="A1972" s="131"/>
      <c r="B1972" s="140"/>
      <c r="C1972" s="131"/>
      <c r="D1972" s="131"/>
      <c r="E1972" s="131"/>
      <c r="F1972" s="131"/>
    </row>
    <row r="1973" spans="1:6" hidden="1">
      <c r="A1973" s="131"/>
      <c r="B1973" s="140"/>
      <c r="C1973" s="131"/>
      <c r="D1973" s="131"/>
      <c r="E1973" s="131"/>
      <c r="F1973" s="131"/>
    </row>
    <row r="1974" spans="1:6" hidden="1">
      <c r="A1974" s="131"/>
      <c r="B1974" s="140"/>
      <c r="C1974" s="131"/>
      <c r="D1974" s="131"/>
      <c r="E1974" s="131"/>
      <c r="F1974" s="131"/>
    </row>
    <row r="1975" spans="1:6" hidden="1">
      <c r="A1975" s="131"/>
      <c r="B1975" s="140"/>
      <c r="C1975" s="131"/>
      <c r="D1975" s="131"/>
      <c r="E1975" s="131"/>
      <c r="F1975" s="131"/>
    </row>
    <row r="1976" spans="1:6" hidden="1">
      <c r="A1976" s="131"/>
      <c r="B1976" s="140"/>
      <c r="C1976" s="131"/>
      <c r="D1976" s="131"/>
      <c r="E1976" s="131"/>
      <c r="F1976" s="131"/>
    </row>
    <row r="1977" spans="1:6" hidden="1">
      <c r="A1977" s="131"/>
      <c r="B1977" s="140"/>
      <c r="C1977" s="131"/>
      <c r="D1977" s="131"/>
      <c r="E1977" s="131"/>
      <c r="F1977" s="131"/>
    </row>
    <row r="1978" spans="1:6" hidden="1">
      <c r="A1978" s="131"/>
      <c r="B1978" s="140"/>
      <c r="C1978" s="131"/>
      <c r="D1978" s="131"/>
      <c r="E1978" s="131"/>
      <c r="F1978" s="131"/>
    </row>
    <row r="1979" spans="1:6" hidden="1">
      <c r="A1979" s="131"/>
      <c r="B1979" s="140"/>
      <c r="C1979" s="131"/>
      <c r="D1979" s="131"/>
      <c r="E1979" s="131"/>
      <c r="F1979" s="131"/>
    </row>
    <row r="1980" spans="1:6" hidden="1">
      <c r="A1980" s="131"/>
      <c r="B1980" s="140"/>
      <c r="C1980" s="131"/>
      <c r="D1980" s="131"/>
      <c r="E1980" s="131"/>
      <c r="F1980" s="131"/>
    </row>
    <row r="1981" spans="1:6" hidden="1">
      <c r="A1981" s="131"/>
      <c r="B1981" s="140"/>
      <c r="C1981" s="131"/>
      <c r="D1981" s="131"/>
      <c r="E1981" s="131"/>
      <c r="F1981" s="131"/>
    </row>
    <row r="1982" spans="1:6" hidden="1">
      <c r="A1982" s="131"/>
      <c r="B1982" s="140"/>
      <c r="C1982" s="131"/>
      <c r="D1982" s="131"/>
      <c r="E1982" s="131"/>
      <c r="F1982" s="131"/>
    </row>
    <row r="1983" spans="1:6" hidden="1">
      <c r="A1983" s="131"/>
      <c r="B1983" s="140"/>
      <c r="C1983" s="131"/>
      <c r="D1983" s="131"/>
      <c r="E1983" s="131"/>
      <c r="F1983" s="131"/>
    </row>
    <row r="1984" spans="1:6" hidden="1">
      <c r="A1984" s="131"/>
      <c r="B1984" s="140"/>
      <c r="C1984" s="131"/>
      <c r="D1984" s="131"/>
      <c r="E1984" s="131"/>
      <c r="F1984" s="131"/>
    </row>
    <row r="1985" spans="1:6" hidden="1">
      <c r="A1985" s="131"/>
      <c r="B1985" s="140"/>
      <c r="C1985" s="131"/>
      <c r="D1985" s="131"/>
      <c r="E1985" s="131"/>
      <c r="F1985" s="131"/>
    </row>
    <row r="1986" spans="1:6" hidden="1">
      <c r="A1986" s="131"/>
      <c r="B1986" s="140"/>
      <c r="C1986" s="131"/>
      <c r="D1986" s="131"/>
      <c r="E1986" s="131"/>
      <c r="F1986" s="131"/>
    </row>
    <row r="1987" spans="1:6" hidden="1">
      <c r="A1987" s="131"/>
      <c r="B1987" s="140"/>
      <c r="C1987" s="131"/>
      <c r="D1987" s="131"/>
      <c r="E1987" s="131"/>
      <c r="F1987" s="131"/>
    </row>
    <row r="1988" spans="1:6" hidden="1">
      <c r="A1988" s="131"/>
      <c r="B1988" s="140"/>
      <c r="C1988" s="131"/>
      <c r="D1988" s="131"/>
      <c r="E1988" s="131"/>
      <c r="F1988" s="131"/>
    </row>
    <row r="1989" spans="1:6" hidden="1">
      <c r="A1989" s="131"/>
      <c r="B1989" s="140"/>
      <c r="C1989" s="131"/>
      <c r="D1989" s="131"/>
      <c r="E1989" s="131"/>
      <c r="F1989" s="131"/>
    </row>
    <row r="1990" spans="1:6" hidden="1">
      <c r="A1990" s="131"/>
      <c r="B1990" s="140"/>
      <c r="C1990" s="131"/>
      <c r="D1990" s="131"/>
      <c r="E1990" s="131"/>
      <c r="F1990" s="131"/>
    </row>
    <row r="1991" spans="1:6" hidden="1">
      <c r="A1991" s="131"/>
      <c r="B1991" s="140"/>
      <c r="C1991" s="131"/>
      <c r="D1991" s="131"/>
      <c r="E1991" s="131"/>
      <c r="F1991" s="131"/>
    </row>
    <row r="1992" spans="1:6" hidden="1">
      <c r="A1992" s="131"/>
      <c r="B1992" s="140"/>
      <c r="C1992" s="131"/>
      <c r="D1992" s="131"/>
      <c r="E1992" s="131"/>
      <c r="F1992" s="131"/>
    </row>
    <row r="1993" spans="1:6" hidden="1">
      <c r="A1993" s="131"/>
      <c r="B1993" s="140"/>
      <c r="C1993" s="131"/>
      <c r="D1993" s="131"/>
      <c r="E1993" s="131"/>
      <c r="F1993" s="131"/>
    </row>
    <row r="1994" spans="1:6" hidden="1">
      <c r="A1994" s="131"/>
      <c r="B1994" s="140"/>
      <c r="C1994" s="131"/>
      <c r="D1994" s="131"/>
      <c r="E1994" s="131"/>
      <c r="F1994" s="131"/>
    </row>
    <row r="1995" spans="1:6" hidden="1">
      <c r="A1995" s="131"/>
      <c r="B1995" s="140"/>
      <c r="C1995" s="131"/>
      <c r="D1995" s="131"/>
      <c r="E1995" s="131"/>
      <c r="F1995" s="131"/>
    </row>
    <row r="1996" spans="1:6" hidden="1">
      <c r="A1996" s="131"/>
      <c r="B1996" s="140"/>
      <c r="C1996" s="131"/>
      <c r="D1996" s="131"/>
      <c r="E1996" s="131"/>
      <c r="F1996" s="131"/>
    </row>
    <row r="1997" spans="1:6" hidden="1">
      <c r="A1997" s="131"/>
      <c r="B1997" s="140"/>
      <c r="C1997" s="131"/>
      <c r="D1997" s="131"/>
      <c r="E1997" s="131"/>
      <c r="F1997" s="131"/>
    </row>
    <row r="1998" spans="1:6" hidden="1">
      <c r="A1998" s="131"/>
      <c r="B1998" s="140"/>
      <c r="C1998" s="131"/>
      <c r="D1998" s="131"/>
      <c r="E1998" s="131"/>
      <c r="F1998" s="131"/>
    </row>
    <row r="1999" spans="1:6" hidden="1">
      <c r="A1999" s="131"/>
      <c r="B1999" s="140"/>
      <c r="C1999" s="131"/>
      <c r="D1999" s="131"/>
      <c r="E1999" s="131"/>
      <c r="F1999" s="131"/>
    </row>
    <row r="2000" spans="1:6" hidden="1">
      <c r="A2000" s="131"/>
      <c r="B2000" s="140"/>
      <c r="C2000" s="131"/>
      <c r="D2000" s="131"/>
      <c r="E2000" s="131"/>
      <c r="F2000" s="131"/>
    </row>
    <row r="2001" spans="1:6" hidden="1">
      <c r="A2001" s="131"/>
      <c r="B2001" s="140"/>
      <c r="C2001" s="131"/>
      <c r="D2001" s="131"/>
      <c r="E2001" s="131"/>
      <c r="F2001" s="131"/>
    </row>
    <row r="2002" spans="1:6" hidden="1">
      <c r="A2002" s="131"/>
      <c r="B2002" s="140"/>
      <c r="C2002" s="131"/>
      <c r="D2002" s="131"/>
      <c r="E2002" s="131"/>
      <c r="F2002" s="131"/>
    </row>
    <row r="2003" spans="1:6" hidden="1">
      <c r="A2003" s="131"/>
      <c r="B2003" s="140"/>
      <c r="C2003" s="131"/>
      <c r="D2003" s="131"/>
      <c r="E2003" s="131"/>
      <c r="F2003" s="131"/>
    </row>
    <row r="2004" spans="1:6" hidden="1">
      <c r="A2004" s="131"/>
      <c r="B2004" s="140"/>
      <c r="C2004" s="131"/>
      <c r="D2004" s="131"/>
      <c r="E2004" s="131"/>
      <c r="F2004" s="131"/>
    </row>
    <row r="2005" spans="1:6" hidden="1">
      <c r="A2005" s="131"/>
      <c r="B2005" s="140"/>
      <c r="C2005" s="131"/>
      <c r="D2005" s="131"/>
      <c r="E2005" s="131"/>
      <c r="F2005" s="131"/>
    </row>
    <row r="2006" spans="1:6" hidden="1">
      <c r="A2006" s="131"/>
      <c r="B2006" s="140"/>
      <c r="C2006" s="131"/>
      <c r="D2006" s="131"/>
      <c r="E2006" s="131"/>
      <c r="F2006" s="131"/>
    </row>
    <row r="2007" spans="1:6" hidden="1">
      <c r="A2007" s="131"/>
      <c r="B2007" s="140"/>
      <c r="C2007" s="131"/>
      <c r="D2007" s="131"/>
      <c r="E2007" s="131"/>
      <c r="F2007" s="131"/>
    </row>
    <row r="2008" spans="1:6" hidden="1">
      <c r="A2008" s="131"/>
      <c r="B2008" s="140"/>
      <c r="C2008" s="131"/>
      <c r="D2008" s="131"/>
      <c r="E2008" s="131"/>
      <c r="F2008" s="131"/>
    </row>
    <row r="2009" spans="1:6" hidden="1">
      <c r="A2009" s="131"/>
      <c r="B2009" s="140"/>
      <c r="C2009" s="131"/>
      <c r="D2009" s="131"/>
      <c r="E2009" s="131"/>
      <c r="F2009" s="131"/>
    </row>
    <row r="2010" spans="1:6" hidden="1">
      <c r="A2010" s="131"/>
      <c r="B2010" s="140"/>
      <c r="C2010" s="131"/>
      <c r="D2010" s="131"/>
      <c r="E2010" s="131"/>
      <c r="F2010" s="131"/>
    </row>
    <row r="2011" spans="1:6" hidden="1">
      <c r="A2011" s="131"/>
      <c r="B2011" s="140"/>
      <c r="C2011" s="131"/>
      <c r="D2011" s="131"/>
      <c r="E2011" s="131"/>
      <c r="F2011" s="131"/>
    </row>
    <row r="2012" spans="1:6" hidden="1">
      <c r="A2012" s="131"/>
      <c r="B2012" s="140"/>
      <c r="C2012" s="131"/>
      <c r="D2012" s="131"/>
      <c r="E2012" s="131"/>
      <c r="F2012" s="131"/>
    </row>
    <row r="2013" spans="1:6" hidden="1">
      <c r="A2013" s="131"/>
      <c r="B2013" s="140"/>
      <c r="C2013" s="131"/>
      <c r="D2013" s="131"/>
      <c r="E2013" s="131"/>
      <c r="F2013" s="131"/>
    </row>
    <row r="2014" spans="1:6" hidden="1">
      <c r="A2014" s="131"/>
      <c r="B2014" s="140"/>
      <c r="C2014" s="131"/>
      <c r="D2014" s="131"/>
      <c r="E2014" s="131"/>
      <c r="F2014" s="131"/>
    </row>
    <row r="2015" spans="1:6" hidden="1">
      <c r="A2015" s="131"/>
      <c r="B2015" s="140"/>
      <c r="C2015" s="131"/>
      <c r="D2015" s="131"/>
      <c r="E2015" s="131"/>
      <c r="F2015" s="131"/>
    </row>
    <row r="2016" spans="1:6" hidden="1">
      <c r="A2016" s="131"/>
      <c r="B2016" s="140"/>
      <c r="C2016" s="131"/>
      <c r="D2016" s="131"/>
      <c r="E2016" s="131"/>
      <c r="F2016" s="131"/>
    </row>
    <row r="2017" spans="1:6" hidden="1">
      <c r="A2017" s="131"/>
      <c r="B2017" s="140"/>
      <c r="C2017" s="131"/>
      <c r="D2017" s="131"/>
      <c r="E2017" s="131"/>
      <c r="F2017" s="131"/>
    </row>
    <row r="2018" spans="1:6" hidden="1">
      <c r="A2018" s="131"/>
      <c r="B2018" s="140"/>
      <c r="C2018" s="131"/>
      <c r="D2018" s="131"/>
      <c r="E2018" s="131"/>
      <c r="F2018" s="131"/>
    </row>
    <row r="2019" spans="1:6" hidden="1">
      <c r="A2019" s="131"/>
      <c r="B2019" s="140"/>
      <c r="C2019" s="131"/>
      <c r="D2019" s="131"/>
      <c r="E2019" s="131"/>
      <c r="F2019" s="131"/>
    </row>
    <row r="2020" spans="1:6" hidden="1">
      <c r="A2020" s="131"/>
      <c r="B2020" s="140"/>
      <c r="C2020" s="131"/>
      <c r="D2020" s="131"/>
      <c r="E2020" s="131"/>
      <c r="F2020" s="131"/>
    </row>
    <row r="2021" spans="1:6" hidden="1">
      <c r="A2021" s="131"/>
      <c r="B2021" s="140"/>
      <c r="C2021" s="131"/>
      <c r="D2021" s="131"/>
      <c r="E2021" s="131"/>
      <c r="F2021" s="131"/>
    </row>
    <row r="2022" spans="1:6" hidden="1">
      <c r="A2022" s="131"/>
      <c r="B2022" s="140"/>
      <c r="C2022" s="131"/>
      <c r="D2022" s="131"/>
      <c r="E2022" s="131"/>
      <c r="F2022" s="131"/>
    </row>
    <row r="2023" spans="1:6" hidden="1">
      <c r="A2023" s="131"/>
      <c r="B2023" s="140"/>
      <c r="C2023" s="131"/>
      <c r="D2023" s="131"/>
      <c r="E2023" s="131"/>
      <c r="F2023" s="131"/>
    </row>
    <row r="2024" spans="1:6" hidden="1">
      <c r="A2024" s="131"/>
      <c r="B2024" s="140"/>
      <c r="C2024" s="131"/>
      <c r="D2024" s="131"/>
      <c r="E2024" s="131"/>
      <c r="F2024" s="131"/>
    </row>
    <row r="2025" spans="1:6" hidden="1">
      <c r="A2025" s="131"/>
      <c r="B2025" s="140"/>
      <c r="C2025" s="131"/>
      <c r="D2025" s="131"/>
      <c r="E2025" s="131"/>
      <c r="F2025" s="131"/>
    </row>
    <row r="2026" spans="1:6" hidden="1">
      <c r="A2026" s="131"/>
      <c r="B2026" s="140"/>
      <c r="C2026" s="131"/>
      <c r="D2026" s="131"/>
      <c r="E2026" s="131"/>
      <c r="F2026" s="131"/>
    </row>
    <row r="2027" spans="1:6" hidden="1">
      <c r="A2027" s="131"/>
      <c r="B2027" s="140"/>
      <c r="C2027" s="131"/>
      <c r="D2027" s="131"/>
      <c r="E2027" s="131"/>
      <c r="F2027" s="131"/>
    </row>
    <row r="2028" spans="1:6" hidden="1">
      <c r="A2028" s="131"/>
      <c r="B2028" s="140"/>
      <c r="C2028" s="131"/>
      <c r="D2028" s="131"/>
      <c r="E2028" s="131"/>
      <c r="F2028" s="131"/>
    </row>
    <row r="2029" spans="1:6" hidden="1">
      <c r="A2029" s="131"/>
      <c r="B2029" s="140"/>
      <c r="C2029" s="131"/>
      <c r="D2029" s="131"/>
      <c r="E2029" s="131"/>
      <c r="F2029" s="131"/>
    </row>
    <row r="2030" spans="1:6" hidden="1">
      <c r="A2030" s="131"/>
      <c r="B2030" s="140"/>
      <c r="C2030" s="131"/>
      <c r="D2030" s="131"/>
      <c r="E2030" s="131"/>
      <c r="F2030" s="131"/>
    </row>
    <row r="2031" spans="1:6" hidden="1">
      <c r="A2031" s="131"/>
      <c r="B2031" s="140"/>
      <c r="C2031" s="131"/>
      <c r="D2031" s="131"/>
      <c r="E2031" s="131"/>
      <c r="F2031" s="131"/>
    </row>
    <row r="2032" spans="1:6" hidden="1">
      <c r="A2032" s="131"/>
      <c r="B2032" s="140"/>
      <c r="C2032" s="131"/>
      <c r="D2032" s="131"/>
      <c r="E2032" s="131"/>
      <c r="F2032" s="131"/>
    </row>
    <row r="2033" spans="1:6" hidden="1">
      <c r="A2033" s="131"/>
      <c r="B2033" s="140"/>
      <c r="C2033" s="131"/>
      <c r="D2033" s="131"/>
      <c r="E2033" s="131"/>
      <c r="F2033" s="131"/>
    </row>
    <row r="2034" spans="1:6" hidden="1">
      <c r="A2034" s="131"/>
      <c r="B2034" s="140"/>
      <c r="C2034" s="131"/>
      <c r="D2034" s="131"/>
      <c r="E2034" s="131"/>
      <c r="F2034" s="131"/>
    </row>
    <row r="2035" spans="1:6" hidden="1">
      <c r="A2035" s="131"/>
      <c r="B2035" s="140"/>
      <c r="C2035" s="131"/>
      <c r="D2035" s="131"/>
      <c r="E2035" s="131"/>
      <c r="F2035" s="131"/>
    </row>
    <row r="2036" spans="1:6" hidden="1">
      <c r="A2036" s="131"/>
      <c r="B2036" s="140"/>
      <c r="C2036" s="131"/>
      <c r="D2036" s="131"/>
      <c r="E2036" s="131"/>
      <c r="F2036" s="131"/>
    </row>
    <row r="2037" spans="1:6" hidden="1">
      <c r="A2037" s="131"/>
      <c r="B2037" s="140"/>
      <c r="C2037" s="131"/>
      <c r="D2037" s="131"/>
      <c r="E2037" s="131"/>
      <c r="F2037" s="131"/>
    </row>
    <row r="2038" spans="1:6" hidden="1">
      <c r="A2038" s="131"/>
      <c r="B2038" s="140"/>
      <c r="C2038" s="131"/>
      <c r="D2038" s="131"/>
      <c r="E2038" s="131"/>
      <c r="F2038" s="131"/>
    </row>
    <row r="2039" spans="1:6" hidden="1">
      <c r="A2039" s="131"/>
      <c r="B2039" s="140"/>
      <c r="C2039" s="131"/>
      <c r="D2039" s="131"/>
      <c r="E2039" s="131"/>
      <c r="F2039" s="131"/>
    </row>
    <row r="2040" spans="1:6" hidden="1">
      <c r="A2040" s="131"/>
      <c r="B2040" s="140"/>
      <c r="C2040" s="131"/>
      <c r="D2040" s="131"/>
      <c r="E2040" s="131"/>
      <c r="F2040" s="131"/>
    </row>
    <row r="2041" spans="1:6" hidden="1">
      <c r="A2041" s="131"/>
      <c r="B2041" s="140"/>
      <c r="C2041" s="131"/>
      <c r="D2041" s="131"/>
      <c r="E2041" s="131"/>
      <c r="F2041" s="131"/>
    </row>
    <row r="2042" spans="1:6" hidden="1">
      <c r="A2042" s="131"/>
      <c r="B2042" s="140"/>
      <c r="C2042" s="131"/>
      <c r="D2042" s="131"/>
      <c r="E2042" s="131"/>
      <c r="F2042" s="131"/>
    </row>
    <row r="2043" spans="1:6" hidden="1">
      <c r="A2043" s="131"/>
      <c r="B2043" s="140"/>
      <c r="C2043" s="131"/>
      <c r="D2043" s="131"/>
      <c r="E2043" s="131"/>
      <c r="F2043" s="131"/>
    </row>
    <row r="2044" spans="1:6" hidden="1">
      <c r="A2044" s="131"/>
      <c r="B2044" s="140"/>
      <c r="C2044" s="131"/>
      <c r="D2044" s="131"/>
      <c r="E2044" s="131"/>
      <c r="F2044" s="131"/>
    </row>
    <row r="2045" spans="1:6" hidden="1">
      <c r="A2045" s="131"/>
      <c r="B2045" s="140"/>
      <c r="C2045" s="131"/>
      <c r="D2045" s="131"/>
      <c r="E2045" s="131"/>
      <c r="F2045" s="131"/>
    </row>
    <row r="2046" spans="1:6" hidden="1">
      <c r="A2046" s="131"/>
      <c r="B2046" s="140"/>
      <c r="C2046" s="131"/>
      <c r="D2046" s="131"/>
      <c r="E2046" s="131"/>
      <c r="F2046" s="131"/>
    </row>
    <row r="2047" spans="1:6" hidden="1">
      <c r="A2047" s="131"/>
      <c r="B2047" s="140"/>
      <c r="C2047" s="131"/>
      <c r="D2047" s="131"/>
      <c r="E2047" s="131"/>
      <c r="F2047" s="131"/>
    </row>
    <row r="2048" spans="1:6" hidden="1">
      <c r="A2048" s="131"/>
      <c r="B2048" s="140"/>
      <c r="C2048" s="131"/>
      <c r="D2048" s="131"/>
      <c r="E2048" s="131"/>
      <c r="F2048" s="131"/>
    </row>
    <row r="2049" spans="1:6" hidden="1">
      <c r="A2049" s="131"/>
      <c r="B2049" s="140"/>
      <c r="C2049" s="131"/>
      <c r="D2049" s="131"/>
      <c r="E2049" s="131"/>
      <c r="F2049" s="131"/>
    </row>
    <row r="2050" spans="1:6" hidden="1">
      <c r="A2050" s="131"/>
      <c r="B2050" s="140"/>
      <c r="C2050" s="131"/>
      <c r="D2050" s="131"/>
      <c r="E2050" s="131"/>
      <c r="F2050" s="131"/>
    </row>
    <row r="2051" spans="1:6" hidden="1">
      <c r="A2051" s="131"/>
      <c r="B2051" s="140"/>
      <c r="C2051" s="131"/>
      <c r="D2051" s="131"/>
      <c r="E2051" s="131"/>
      <c r="F2051" s="131"/>
    </row>
    <row r="2052" spans="1:6" hidden="1">
      <c r="A2052" s="131"/>
      <c r="B2052" s="140"/>
      <c r="C2052" s="131"/>
      <c r="D2052" s="131"/>
      <c r="E2052" s="131"/>
      <c r="F2052" s="131"/>
    </row>
    <row r="2053" spans="1:6" hidden="1">
      <c r="A2053" s="131"/>
      <c r="B2053" s="140"/>
      <c r="C2053" s="131"/>
      <c r="D2053" s="131"/>
      <c r="E2053" s="131"/>
      <c r="F2053" s="131"/>
    </row>
    <row r="2054" spans="1:6" hidden="1">
      <c r="A2054" s="131"/>
      <c r="B2054" s="140"/>
      <c r="C2054" s="131"/>
      <c r="D2054" s="131"/>
      <c r="E2054" s="131"/>
      <c r="F2054" s="131"/>
    </row>
    <row r="2055" spans="1:6" hidden="1">
      <c r="A2055" s="131"/>
      <c r="B2055" s="140"/>
      <c r="C2055" s="131"/>
      <c r="D2055" s="131"/>
      <c r="E2055" s="131"/>
      <c r="F2055" s="131"/>
    </row>
    <row r="2056" spans="1:6" hidden="1">
      <c r="A2056" s="131"/>
      <c r="B2056" s="140"/>
      <c r="C2056" s="131"/>
      <c r="D2056" s="131"/>
      <c r="E2056" s="131"/>
      <c r="F2056" s="131"/>
    </row>
    <row r="2057" spans="1:6" hidden="1">
      <c r="A2057" s="131"/>
      <c r="B2057" s="140"/>
      <c r="C2057" s="131"/>
      <c r="D2057" s="131"/>
      <c r="E2057" s="131"/>
      <c r="F2057" s="131"/>
    </row>
    <row r="2058" spans="1:6" hidden="1">
      <c r="A2058" s="131"/>
      <c r="B2058" s="140"/>
      <c r="C2058" s="131"/>
      <c r="D2058" s="131"/>
      <c r="E2058" s="131"/>
      <c r="F2058" s="131"/>
    </row>
    <row r="2059" spans="1:6" hidden="1">
      <c r="A2059" s="131"/>
      <c r="B2059" s="140"/>
      <c r="C2059" s="131"/>
      <c r="D2059" s="131"/>
      <c r="E2059" s="131"/>
      <c r="F2059" s="131"/>
    </row>
    <row r="2060" spans="1:6" hidden="1">
      <c r="A2060" s="131"/>
      <c r="B2060" s="140"/>
      <c r="C2060" s="131"/>
      <c r="D2060" s="131"/>
      <c r="E2060" s="131"/>
      <c r="F2060" s="131"/>
    </row>
    <row r="2061" spans="1:6" hidden="1">
      <c r="A2061" s="131"/>
      <c r="B2061" s="140"/>
      <c r="C2061" s="131"/>
      <c r="D2061" s="131"/>
      <c r="E2061" s="131"/>
      <c r="F2061" s="131"/>
    </row>
  </sheetData>
  <mergeCells count="2">
    <mergeCell ref="A11:F11"/>
    <mergeCell ref="A2:F6"/>
  </mergeCells>
  <phoneticPr fontId="7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sheetPr codeName="Sheet6"/>
  <dimension ref="A1:A3"/>
  <sheetViews>
    <sheetView workbookViewId="0">
      <selection activeCell="A3" sqref="A3"/>
    </sheetView>
  </sheetViews>
  <sheetFormatPr defaultColWidth="9.125" defaultRowHeight="12.75"/>
  <cols>
    <col min="1" max="1" width="176.375" style="205" customWidth="1"/>
    <col min="2" max="16384" width="9.125" style="205"/>
  </cols>
  <sheetData>
    <row r="1" spans="1:1" ht="27">
      <c r="A1" s="204" t="s">
        <v>197</v>
      </c>
    </row>
    <row r="2" spans="1:1" ht="216.75">
      <c r="A2" s="206" t="s">
        <v>198</v>
      </c>
    </row>
    <row r="3" spans="1:1" ht="20.25">
      <c r="A3" s="207" t="s">
        <v>199</v>
      </c>
    </row>
  </sheetData>
  <sheetProtection selectLockedCells="1" selectUnlockedCells="1"/>
  <phoneticPr fontId="7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sheetPr codeName="Sheet3"/>
  <dimension ref="A1:AB176"/>
  <sheetViews>
    <sheetView workbookViewId="0">
      <selection activeCell="K24" sqref="K24"/>
    </sheetView>
  </sheetViews>
  <sheetFormatPr defaultColWidth="0" defaultRowHeight="13.5" zeroHeight="1"/>
  <cols>
    <col min="1" max="6" width="9.125" style="131" customWidth="1"/>
    <col min="7" max="8" width="11.25" style="131" bestFit="1" customWidth="1"/>
    <col min="9" max="9" width="12.75" style="131" bestFit="1" customWidth="1"/>
    <col min="10" max="25" width="9.125" style="131" customWidth="1"/>
    <col min="26" max="28" width="0" style="131" hidden="1" customWidth="1"/>
    <col min="29" max="16384" width="9.125" style="131" hidden="1"/>
  </cols>
  <sheetData>
    <row r="1" spans="1:24"/>
    <row r="2" spans="1:24" ht="14.25">
      <c r="A2" s="14" t="s">
        <v>58</v>
      </c>
      <c r="B2" s="15" t="s">
        <v>57</v>
      </c>
      <c r="C2" s="15" t="s">
        <v>59</v>
      </c>
      <c r="D2" s="155"/>
      <c r="E2" s="155"/>
      <c r="F2" s="155"/>
      <c r="G2" s="130"/>
      <c r="H2" s="130"/>
      <c r="J2" s="156" t="s">
        <v>114</v>
      </c>
      <c r="K2" s="156" t="s">
        <v>89</v>
      </c>
      <c r="L2" s="156"/>
      <c r="M2" s="156"/>
      <c r="O2" s="157" t="s">
        <v>172</v>
      </c>
      <c r="P2" s="157">
        <f>'Trade Log'!F24</f>
        <v>4</v>
      </c>
    </row>
    <row r="3" spans="1:24" ht="14.25">
      <c r="A3" s="16">
        <f>IF(Data!N2="real",'Trade Log'!C18,'Trade Log'!C20-15)</f>
        <v>1000</v>
      </c>
      <c r="B3" s="16">
        <f>2*A3/C3</f>
        <v>20</v>
      </c>
      <c r="C3" s="17">
        <v>100</v>
      </c>
      <c r="D3" s="155"/>
      <c r="E3" s="18"/>
      <c r="F3" s="18"/>
      <c r="G3" s="130"/>
      <c r="H3" s="130"/>
      <c r="J3" s="158"/>
      <c r="K3" s="159"/>
      <c r="L3" s="159"/>
      <c r="M3" s="160"/>
      <c r="O3" s="157"/>
      <c r="P3" s="157" t="s">
        <v>161</v>
      </c>
      <c r="Q3" s="157" t="s">
        <v>167</v>
      </c>
      <c r="R3" s="157" t="s">
        <v>168</v>
      </c>
      <c r="S3" s="157" t="s">
        <v>171</v>
      </c>
      <c r="T3" s="157" t="s">
        <v>163</v>
      </c>
      <c r="U3" s="157" t="s">
        <v>170</v>
      </c>
      <c r="V3" s="157" t="s">
        <v>174</v>
      </c>
    </row>
    <row r="4" spans="1:24" ht="14.25">
      <c r="A4" s="19"/>
      <c r="B4" s="20"/>
      <c r="C4" s="21"/>
      <c r="D4" s="21"/>
      <c r="E4" s="18"/>
      <c r="F4" s="18"/>
      <c r="G4" s="130"/>
      <c r="H4" s="130"/>
      <c r="J4" s="158"/>
      <c r="K4" s="159"/>
      <c r="L4" s="159"/>
      <c r="M4" s="160"/>
      <c r="O4" s="157" t="s">
        <v>166</v>
      </c>
      <c r="P4" s="157">
        <f ca="1">MATCH("Y",rClose,0)</f>
        <v>531</v>
      </c>
      <c r="Q4" s="157">
        <f ca="1">INDEX(rPriceData,P4,1)</f>
        <v>1.343102002752129</v>
      </c>
      <c r="R4" s="157">
        <f ca="1">INDEX(rPriceData,P4,2)</f>
        <v>1.3430220027521289</v>
      </c>
      <c r="S4" s="157">
        <f ca="1">SUM(X7:X17)</f>
        <v>-81.180141999200657</v>
      </c>
      <c r="T4" s="157">
        <f ca="1">SUM(S7:S37)</f>
        <v>20</v>
      </c>
      <c r="U4" s="157">
        <f ca="1">SUM(W7:W37)</f>
        <v>-202.95035499800164</v>
      </c>
      <c r="V4" s="157">
        <f ca="1">IFERROR(Data!Q7/(10*'Trade Log'!C11)/T4,"")</f>
        <v>-40.590070999599881</v>
      </c>
    </row>
    <row r="5" spans="1:24" ht="14.25">
      <c r="A5" s="91" t="s">
        <v>56</v>
      </c>
      <c r="B5" s="92" t="s">
        <v>51</v>
      </c>
      <c r="C5" s="93" t="s">
        <v>52</v>
      </c>
      <c r="D5" s="93" t="s">
        <v>53</v>
      </c>
      <c r="E5" s="73" t="s">
        <v>54</v>
      </c>
      <c r="F5" s="73" t="s">
        <v>55</v>
      </c>
      <c r="G5" s="161" t="s">
        <v>108</v>
      </c>
      <c r="H5" s="161" t="s">
        <v>109</v>
      </c>
      <c r="J5" s="158"/>
      <c r="K5" s="159"/>
      <c r="L5" s="159"/>
      <c r="M5" s="160"/>
    </row>
    <row r="6" spans="1:24" ht="14.25">
      <c r="A6" s="22">
        <v>1</v>
      </c>
      <c r="B6" s="23">
        <v>1</v>
      </c>
      <c r="C6" s="24">
        <f>INDEX('Trade Log'!$L$66:$L$5066,B6)</f>
        <v>1.35</v>
      </c>
      <c r="D6" s="24">
        <f ca="1">MAX(OFFSET('Trade Log'!$L$66:$L$5066,B6-1,0,10,1))</f>
        <v>1.35</v>
      </c>
      <c r="E6" s="24">
        <f ca="1">MIN(OFFSET('Trade Log'!$L$66:$L$5066,B6-1,0,10,1))</f>
        <v>1.348986521555922</v>
      </c>
      <c r="F6" s="24">
        <f ca="1">INDEX('Trade Log'!$L$66:$L$5066,B7)</f>
        <v>1.3491699525741438</v>
      </c>
      <c r="G6" s="72">
        <f ca="1">INDEX('Trade Log'!$AI$67:$AI$5066,B6)</f>
        <v>0</v>
      </c>
      <c r="H6" s="72">
        <f ca="1">INDEX('Trade Log'!$AJ$67:$AJ$5066,B6)</f>
        <v>0</v>
      </c>
      <c r="I6" s="162"/>
      <c r="J6" s="158"/>
      <c r="K6" s="159"/>
      <c r="L6" s="159"/>
      <c r="M6" s="160"/>
      <c r="O6" s="163" t="s">
        <v>160</v>
      </c>
      <c r="P6" s="163" t="s">
        <v>161</v>
      </c>
      <c r="Q6" s="163" t="s">
        <v>164</v>
      </c>
      <c r="R6" s="163" t="s">
        <v>185</v>
      </c>
      <c r="S6" s="163" t="s">
        <v>163</v>
      </c>
      <c r="T6" s="163" t="s">
        <v>162</v>
      </c>
      <c r="U6" s="163" t="s">
        <v>165</v>
      </c>
      <c r="V6" s="163" t="s">
        <v>169</v>
      </c>
      <c r="W6" s="163" t="s">
        <v>170</v>
      </c>
      <c r="X6" s="163" t="s">
        <v>171</v>
      </c>
    </row>
    <row r="7" spans="1:24" ht="14.25">
      <c r="A7" s="22">
        <f t="shared" ref="A7:A38" si="0">A6+1</f>
        <v>2</v>
      </c>
      <c r="B7" s="25">
        <f>B3</f>
        <v>20</v>
      </c>
      <c r="C7" s="24">
        <f ca="1">INDEX('Trade Log'!$L$66:$L$5066,B7)</f>
        <v>1.3491699525741438</v>
      </c>
      <c r="D7" s="24">
        <f ca="1">MAX(OFFSET('Trade Log'!$L$66:$L$5066,B7-1,0,10,1))</f>
        <v>1.3491699525741438</v>
      </c>
      <c r="E7" s="24">
        <f ca="1">MIN(OFFSET('Trade Log'!$L$66:$L$5066,B7-1,0,10,1))</f>
        <v>1.3478242314013755</v>
      </c>
      <c r="F7" s="24">
        <f ca="1">INDEX('Trade Log'!$L$66:$L$5066,B8)</f>
        <v>1.3479759053494871</v>
      </c>
      <c r="G7" s="72">
        <f ca="1">INDEX('Trade Log'!$AI$67:$AI$5066,B7)</f>
        <v>0</v>
      </c>
      <c r="H7" s="72">
        <f ca="1">INDEX('Trade Log'!$AJ$67:$AJ$5066,B7)</f>
        <v>0</v>
      </c>
      <c r="I7" s="162"/>
      <c r="J7" s="158"/>
      <c r="K7" s="159"/>
      <c r="L7" s="159"/>
      <c r="M7" s="160"/>
      <c r="O7" s="164">
        <f>P2</f>
        <v>4</v>
      </c>
      <c r="P7" s="203" t="str">
        <f t="shared" ref="P7:P37" ca="1" si="1">IF(ISNUMBER(O7),IFERROR(IF(O7&gt;0,MATCH(O7,rGridUp,0),IF(O7&lt;0,MATCH(-O7,rGridDown,0),"--")),"--"),"--")</f>
        <v>--</v>
      </c>
      <c r="Q7" s="203" t="str">
        <f t="shared" ref="Q7:Q37" ca="1" si="2">IF(ISNUMBER(P7),ABS(INDEX(rTradeDetail,P7,IF(O7&gt;0,3,4))),"--")</f>
        <v>--</v>
      </c>
      <c r="R7" s="203" t="str">
        <f t="shared" ref="R7:R37" ca="1" si="3">IF(ISNUMBER(P7),ABS(INDEX(rTradeDetail,P7-1,IF(O7&gt;0,3,4))),"--")</f>
        <v>--</v>
      </c>
      <c r="S7" s="203" t="str">
        <f ca="1">IF(ISNUMBER(P7),Q7-R7,"--")</f>
        <v>--</v>
      </c>
      <c r="T7" s="203" t="str">
        <f ca="1">IF(ISNUMBER(P7),IF('Trade Log'!$I$24*SIGN(O7)&gt;0,"Buy","Sell"),"--")</f>
        <v>--</v>
      </c>
      <c r="U7" s="165" t="str">
        <f t="shared" ref="U7:U37" ca="1" si="4">IF(ISNUMBER(P7),INDEX(rPriceData,P7,IF(T7="Buy",1,2)),"--")</f>
        <v>--</v>
      </c>
      <c r="V7" s="165" t="str">
        <f t="shared" ref="V7:V37" ca="1" si="5">IF(ISNUMBER(P7),IF(T7="Buy",$R$4,$Q$4),"--")</f>
        <v>--</v>
      </c>
      <c r="W7" s="203" t="str">
        <f ca="1">IF(ISNUMBER(P7),(V7-U7)*'Trade Log'!$G$12*SIGN('Trade Log'!$I$24)*SIGN(O7),"--")</f>
        <v>--</v>
      </c>
      <c r="X7" s="203" t="str">
        <f ca="1">IFERROR(W7*S7*10*'Trade Log'!$C$11,"--")</f>
        <v>--</v>
      </c>
    </row>
    <row r="8" spans="1:24" ht="14.25">
      <c r="A8" s="22">
        <f t="shared" si="0"/>
        <v>3</v>
      </c>
      <c r="B8" s="25">
        <f t="shared" ref="B8:B56" si="6">B7+$B$3</f>
        <v>40</v>
      </c>
      <c r="C8" s="24">
        <f ca="1">INDEX('Trade Log'!$L$66:$L$5066,B8)</f>
        <v>1.3479759053494871</v>
      </c>
      <c r="D8" s="24">
        <f ca="1">MAX(OFFSET('Trade Log'!$L$66:$L$5066,B8-1,0,10,1))</f>
        <v>1.3482645885073081</v>
      </c>
      <c r="E8" s="24">
        <f ca="1">MIN(OFFSET('Trade Log'!$L$66:$L$5066,B8-1,0,10,1))</f>
        <v>1.3476413097103443</v>
      </c>
      <c r="F8" s="24">
        <f ca="1">INDEX('Trade Log'!$L$66:$L$5066,B9)</f>
        <v>1.3473195592723193</v>
      </c>
      <c r="G8" s="72">
        <f ca="1">INDEX('Trade Log'!$AI$67:$AI$5066,B8)</f>
        <v>0</v>
      </c>
      <c r="H8" s="72">
        <f ca="1">INDEX('Trade Log'!$AJ$67:$AJ$5066,B8)</f>
        <v>0</v>
      </c>
      <c r="I8" s="162"/>
      <c r="J8" s="158"/>
      <c r="K8" s="159"/>
      <c r="L8" s="159"/>
      <c r="M8" s="160"/>
      <c r="O8" s="164">
        <f t="shared" ref="O8:O22" si="7">IFERROR(IF(O7-1&gt;=-$P$2,O7-1,""),"")</f>
        <v>3</v>
      </c>
      <c r="P8" s="203" t="str">
        <f t="shared" ca="1" si="1"/>
        <v>--</v>
      </c>
      <c r="Q8" s="203" t="str">
        <f t="shared" ca="1" si="2"/>
        <v>--</v>
      </c>
      <c r="R8" s="203" t="str">
        <f t="shared" ca="1" si="3"/>
        <v>--</v>
      </c>
      <c r="S8" s="203" t="str">
        <f t="shared" ref="S8:S37" ca="1" si="8">IF(ISNUMBER(P8),Q8-R8,"--")</f>
        <v>--</v>
      </c>
      <c r="T8" s="203" t="str">
        <f ca="1">IF(ISNUMBER(P8),IF('Trade Log'!$I$24*SIGN(O8)&gt;0,"Buy","Sell"),"--")</f>
        <v>--</v>
      </c>
      <c r="U8" s="165" t="str">
        <f t="shared" ca="1" si="4"/>
        <v>--</v>
      </c>
      <c r="V8" s="165" t="str">
        <f t="shared" ca="1" si="5"/>
        <v>--</v>
      </c>
      <c r="W8" s="203" t="str">
        <f ca="1">IF(ISNUMBER(P8),(V8-U8)*'Trade Log'!$G$12*SIGN('Trade Log'!$I$24)*SIGN(O8),"--")</f>
        <v>--</v>
      </c>
      <c r="X8" s="203" t="str">
        <f ca="1">IFERROR(W8*S8*10*'Trade Log'!$C$11,"--")</f>
        <v>--</v>
      </c>
    </row>
    <row r="9" spans="1:24" ht="14.25">
      <c r="A9" s="22">
        <f t="shared" si="0"/>
        <v>4</v>
      </c>
      <c r="B9" s="25">
        <f t="shared" si="6"/>
        <v>60</v>
      </c>
      <c r="C9" s="24">
        <f ca="1">INDEX('Trade Log'!$L$66:$L$5066,B9)</f>
        <v>1.3473195592723193</v>
      </c>
      <c r="D9" s="24">
        <f ca="1">MAX(OFFSET('Trade Log'!$L$66:$L$5066,B9-1,0,10,1))</f>
        <v>1.3474706638940854</v>
      </c>
      <c r="E9" s="24">
        <f ca="1">MIN(OFFSET('Trade Log'!$L$66:$L$5066,B9-1,0,10,1))</f>
        <v>1.3469042493049408</v>
      </c>
      <c r="F9" s="24">
        <f ca="1">INDEX('Trade Log'!$L$66:$L$5066,B10)</f>
        <v>1.3475786637242742</v>
      </c>
      <c r="G9" s="72">
        <f ca="1">INDEX('Trade Log'!$AI$67:$AI$5066,B9)</f>
        <v>0</v>
      </c>
      <c r="H9" s="72">
        <f ca="1">INDEX('Trade Log'!$AJ$67:$AJ$5066,B9)</f>
        <v>0</v>
      </c>
      <c r="I9" s="162"/>
      <c r="J9" s="158"/>
      <c r="K9" s="159"/>
      <c r="L9" s="159"/>
      <c r="M9" s="160"/>
      <c r="O9" s="164">
        <f t="shared" si="7"/>
        <v>2</v>
      </c>
      <c r="P9" s="203">
        <f t="shared" ca="1" si="1"/>
        <v>295</v>
      </c>
      <c r="Q9" s="203">
        <f t="shared" ca="1" si="2"/>
        <v>8</v>
      </c>
      <c r="R9" s="203">
        <f t="shared" ca="1" si="3"/>
        <v>4</v>
      </c>
      <c r="S9" s="203">
        <f t="shared" ca="1" si="8"/>
        <v>4</v>
      </c>
      <c r="T9" s="203" t="str">
        <f ca="1">IF(ISNUMBER(P9),IF('Trade Log'!$I$24*SIGN(O9)&gt;0,"Buy","Sell"),"--")</f>
        <v>Buy</v>
      </c>
      <c r="U9" s="165">
        <f t="shared" ca="1" si="4"/>
        <v>1.3556061256499812</v>
      </c>
      <c r="V9" s="165">
        <f t="shared" ca="1" si="5"/>
        <v>1.3430220027521289</v>
      </c>
      <c r="W9" s="203">
        <f ca="1">IF(ISNUMBER(P9),(V9-U9)*'Trade Log'!$G$12*SIGN('Trade Log'!$I$24)*SIGN(O9),"--")</f>
        <v>-125.84122897852268</v>
      </c>
      <c r="X9" s="203">
        <f ca="1">IFERROR(W9*S9*10*'Trade Log'!$C$11,"--")</f>
        <v>-50.336491591409072</v>
      </c>
    </row>
    <row r="10" spans="1:24" ht="14.25">
      <c r="A10" s="22">
        <f t="shared" si="0"/>
        <v>5</v>
      </c>
      <c r="B10" s="25">
        <f t="shared" si="6"/>
        <v>80</v>
      </c>
      <c r="C10" s="24">
        <f ca="1">INDEX('Trade Log'!$L$66:$L$5066,B10)</f>
        <v>1.3475786637242742</v>
      </c>
      <c r="D10" s="24">
        <f ca="1">MAX(OFFSET('Trade Log'!$L$66:$L$5066,B10-1,0,10,1))</f>
        <v>1.3485214175953237</v>
      </c>
      <c r="E10" s="24">
        <f ca="1">MIN(OFFSET('Trade Log'!$L$66:$L$5066,B10-1,0,10,1))</f>
        <v>1.3474502183842281</v>
      </c>
      <c r="F10" s="24">
        <f ca="1">INDEX('Trade Log'!$L$66:$L$5066,B11)</f>
        <v>1.3483482138423537</v>
      </c>
      <c r="G10" s="72">
        <f ca="1">INDEX('Trade Log'!$AI$67:$AI$5066,B10)</f>
        <v>-3.7928179282076258</v>
      </c>
      <c r="H10" s="72">
        <f ca="1">INDEX('Trade Log'!$AJ$67:$AJ$5066,B10)</f>
        <v>0</v>
      </c>
      <c r="I10" s="162"/>
      <c r="J10" s="158"/>
      <c r="K10" s="159"/>
      <c r="L10" s="159"/>
      <c r="M10" s="160"/>
      <c r="O10" s="164">
        <f t="shared" si="7"/>
        <v>1</v>
      </c>
      <c r="P10" s="203">
        <f t="shared" ca="1" si="1"/>
        <v>253</v>
      </c>
      <c r="Q10" s="203">
        <f t="shared" ca="1" si="2"/>
        <v>4</v>
      </c>
      <c r="R10" s="203">
        <f t="shared" ca="1" si="3"/>
        <v>0</v>
      </c>
      <c r="S10" s="203">
        <f t="shared" ca="1" si="8"/>
        <v>4</v>
      </c>
      <c r="T10" s="203" t="str">
        <f ca="1">IF(ISNUMBER(P10),IF('Trade Log'!$I$24*SIGN(O10)&gt;0,"Buy","Sell"),"--")</f>
        <v>Buy</v>
      </c>
      <c r="U10" s="165">
        <f t="shared" ca="1" si="4"/>
        <v>1.3527866830933588</v>
      </c>
      <c r="V10" s="165">
        <f t="shared" ca="1" si="5"/>
        <v>1.3430220027521289</v>
      </c>
      <c r="W10" s="203">
        <f ca="1">IF(ISNUMBER(P10),(V10-U10)*'Trade Log'!$G$12*SIGN('Trade Log'!$I$24)*SIGN(O10),"--")</f>
        <v>-97.646803412299036</v>
      </c>
      <c r="X10" s="203">
        <f ca="1">IFERROR(W10*S10*10*'Trade Log'!$C$11,"--")</f>
        <v>-39.058721364919613</v>
      </c>
    </row>
    <row r="11" spans="1:24" ht="14.25">
      <c r="A11" s="22">
        <f t="shared" si="0"/>
        <v>6</v>
      </c>
      <c r="B11" s="25">
        <f t="shared" si="6"/>
        <v>100</v>
      </c>
      <c r="C11" s="24">
        <f ca="1">INDEX('Trade Log'!$L$66:$L$5066,B11)</f>
        <v>1.3483482138423537</v>
      </c>
      <c r="D11" s="24">
        <f ca="1">MAX(OFFSET('Trade Log'!$L$66:$L$5066,B11-1,0,10,1))</f>
        <v>1.3492587126381967</v>
      </c>
      <c r="E11" s="24">
        <f ca="1">MIN(OFFSET('Trade Log'!$L$66:$L$5066,B11-1,0,10,1))</f>
        <v>1.3483102774833304</v>
      </c>
      <c r="F11" s="24">
        <f ca="1">INDEX('Trade Log'!$L$66:$L$5066,B12)</f>
        <v>1.3482881951353323</v>
      </c>
      <c r="G11" s="72">
        <f ca="1">INDEX('Trade Log'!$AI$67:$AI$5066,B11)</f>
        <v>-7.6408783250014878</v>
      </c>
      <c r="H11" s="72">
        <f ca="1">INDEX('Trade Log'!$AJ$67:$AJ$5066,B11)</f>
        <v>0</v>
      </c>
      <c r="I11" s="162"/>
      <c r="J11" s="158"/>
      <c r="K11" s="159"/>
      <c r="L11" s="159"/>
      <c r="M11" s="160"/>
      <c r="O11" s="164">
        <f t="shared" si="7"/>
        <v>0</v>
      </c>
      <c r="P11" s="203" t="str">
        <f t="shared" si="1"/>
        <v>--</v>
      </c>
      <c r="Q11" s="203" t="str">
        <f t="shared" si="2"/>
        <v>--</v>
      </c>
      <c r="R11" s="203" t="str">
        <f t="shared" si="3"/>
        <v>--</v>
      </c>
      <c r="S11" s="203" t="str">
        <f t="shared" si="8"/>
        <v>--</v>
      </c>
      <c r="T11" s="203" t="str">
        <f>IF(ISNUMBER(P11),IF('Trade Log'!$I$24*SIGN(O11)&gt;0,"Buy","Sell"),"--")</f>
        <v>--</v>
      </c>
      <c r="U11" s="165" t="str">
        <f t="shared" si="4"/>
        <v>--</v>
      </c>
      <c r="V11" s="165" t="str">
        <f t="shared" si="5"/>
        <v>--</v>
      </c>
      <c r="W11" s="203" t="str">
        <f>IF(ISNUMBER(P11),(V11-U11)*'Trade Log'!$G$12*SIGN('Trade Log'!$I$24)*SIGN(O11),"--")</f>
        <v>--</v>
      </c>
      <c r="X11" s="203" t="str">
        <f>IFERROR(W11*S11*10*'Trade Log'!$C$11,"--")</f>
        <v>--</v>
      </c>
    </row>
    <row r="12" spans="1:24" ht="14.25">
      <c r="A12" s="22">
        <f t="shared" si="0"/>
        <v>7</v>
      </c>
      <c r="B12" s="25">
        <f t="shared" si="6"/>
        <v>120</v>
      </c>
      <c r="C12" s="24">
        <f ca="1">INDEX('Trade Log'!$L$66:$L$5066,B12)</f>
        <v>1.3482881951353323</v>
      </c>
      <c r="D12" s="24">
        <f ca="1">MAX(OFFSET('Trade Log'!$L$66:$L$5066,B12-1,0,10,1))</f>
        <v>1.3482881951353323</v>
      </c>
      <c r="E12" s="24">
        <f ca="1">MIN(OFFSET('Trade Log'!$L$66:$L$5066,B12-1,0,10,1))</f>
        <v>1.3474978802393371</v>
      </c>
      <c r="F12" s="24">
        <f ca="1">INDEX('Trade Log'!$L$66:$L$5066,B13)</f>
        <v>1.3476855718842249</v>
      </c>
      <c r="G12" s="72">
        <f ca="1">INDEX('Trade Log'!$AI$67:$AI$5066,B12)</f>
        <v>-6.8522868510898505</v>
      </c>
      <c r="H12" s="72">
        <f ca="1">INDEX('Trade Log'!$AJ$67:$AJ$5066,B12)</f>
        <v>0</v>
      </c>
      <c r="I12" s="162"/>
      <c r="J12" s="158"/>
      <c r="K12" s="159"/>
      <c r="L12" s="159"/>
      <c r="M12" s="160"/>
      <c r="O12" s="164">
        <f t="shared" si="7"/>
        <v>-1</v>
      </c>
      <c r="P12" s="203">
        <f t="shared" ca="1" si="1"/>
        <v>70</v>
      </c>
      <c r="Q12" s="203">
        <f t="shared" ca="1" si="2"/>
        <v>4</v>
      </c>
      <c r="R12" s="203">
        <f t="shared" ca="1" si="3"/>
        <v>0</v>
      </c>
      <c r="S12" s="203">
        <f t="shared" ca="1" si="8"/>
        <v>4</v>
      </c>
      <c r="T12" s="203" t="str">
        <f ca="1">IF(ISNUMBER(P12),IF('Trade Log'!$I$24*SIGN(O12)&gt;0,"Buy","Sell"),"--")</f>
        <v>Sell</v>
      </c>
      <c r="U12" s="165">
        <f t="shared" ca="1" si="4"/>
        <v>1.3466126913879284</v>
      </c>
      <c r="V12" s="165">
        <f t="shared" ca="1" si="5"/>
        <v>1.343102002752129</v>
      </c>
      <c r="W12" s="203">
        <f ca="1">IF(ISNUMBER(P12),(V12-U12)*'Trade Log'!$G$12*SIGN('Trade Log'!$I$24)*SIGN(O12),"--")</f>
        <v>35.106886357993972</v>
      </c>
      <c r="X12" s="203">
        <f ca="1">IFERROR(W12*S12*10*'Trade Log'!$C$11,"--")</f>
        <v>14.042754543197589</v>
      </c>
    </row>
    <row r="13" spans="1:24" ht="14.25">
      <c r="A13" s="22">
        <f t="shared" si="0"/>
        <v>8</v>
      </c>
      <c r="B13" s="25">
        <f t="shared" si="6"/>
        <v>140</v>
      </c>
      <c r="C13" s="24">
        <f ca="1">INDEX('Trade Log'!$L$66:$L$5066,B13)</f>
        <v>1.3476855718842249</v>
      </c>
      <c r="D13" s="24">
        <f ca="1">MAX(OFFSET('Trade Log'!$L$66:$L$5066,B13-1,0,10,1))</f>
        <v>1.348426154228255</v>
      </c>
      <c r="E13" s="24">
        <f ca="1">MIN(OFFSET('Trade Log'!$L$66:$L$5066,B13-1,0,10,1))</f>
        <v>1.3476855718842249</v>
      </c>
      <c r="F13" s="24">
        <f ca="1">INDEX('Trade Log'!$L$66:$L$5066,B14)</f>
        <v>1.3478804513364211</v>
      </c>
      <c r="G13" s="72">
        <f ca="1">INDEX('Trade Log'!$AI$67:$AI$5066,B13)</f>
        <v>-5.9357971881581761</v>
      </c>
      <c r="H13" s="72">
        <f ca="1">INDEX('Trade Log'!$AJ$67:$AJ$5066,B13)</f>
        <v>0</v>
      </c>
      <c r="I13" s="162"/>
      <c r="J13" s="158"/>
      <c r="K13" s="159"/>
      <c r="L13" s="159"/>
      <c r="M13" s="160"/>
      <c r="O13" s="164">
        <f t="shared" si="7"/>
        <v>-2</v>
      </c>
      <c r="P13" s="203">
        <f t="shared" ca="1" si="1"/>
        <v>412</v>
      </c>
      <c r="Q13" s="203">
        <f t="shared" ca="1" si="2"/>
        <v>8</v>
      </c>
      <c r="R13" s="203">
        <f t="shared" ca="1" si="3"/>
        <v>4</v>
      </c>
      <c r="S13" s="203">
        <f t="shared" ca="1" si="8"/>
        <v>4</v>
      </c>
      <c r="T13" s="203" t="str">
        <f ca="1">IF(ISNUMBER(P13),IF('Trade Log'!$I$24*SIGN(O13)&gt;0,"Buy","Sell"),"--")</f>
        <v>Sell</v>
      </c>
      <c r="U13" s="165">
        <f t="shared" ca="1" si="4"/>
        <v>1.3437862540366663</v>
      </c>
      <c r="V13" s="165">
        <f t="shared" ca="1" si="5"/>
        <v>1.343102002752129</v>
      </c>
      <c r="W13" s="203">
        <f ca="1">IF(ISNUMBER(P13),(V13-U13)*'Trade Log'!$G$12*SIGN('Trade Log'!$I$24)*SIGN(O13),"--")</f>
        <v>6.8425128453730721</v>
      </c>
      <c r="X13" s="203">
        <f ca="1">IFERROR(W13*S13*10*'Trade Log'!$C$11,"--")</f>
        <v>2.7370051381492289</v>
      </c>
    </row>
    <row r="14" spans="1:24" ht="14.25">
      <c r="A14" s="22">
        <f t="shared" si="0"/>
        <v>9</v>
      </c>
      <c r="B14" s="25">
        <f t="shared" si="6"/>
        <v>160</v>
      </c>
      <c r="C14" s="24">
        <f ca="1">INDEX('Trade Log'!$L$66:$L$5066,B14)</f>
        <v>1.3478804513364211</v>
      </c>
      <c r="D14" s="24">
        <f ca="1">MAX(OFFSET('Trade Log'!$L$66:$L$5066,B14-1,0,10,1))</f>
        <v>1.3479119284598098</v>
      </c>
      <c r="E14" s="24">
        <f ca="1">MIN(OFFSET('Trade Log'!$L$66:$L$5066,B14-1,0,10,1))</f>
        <v>1.3472627245680528</v>
      </c>
      <c r="F14" s="24">
        <f ca="1">INDEX('Trade Log'!$L$66:$L$5066,B15)</f>
        <v>1.3473660952424449</v>
      </c>
      <c r="G14" s="72">
        <f ca="1">INDEX('Trade Log'!$AI$67:$AI$5066,B14)</f>
        <v>-5.1658373266079138</v>
      </c>
      <c r="H14" s="72">
        <f ca="1">INDEX('Trade Log'!$AJ$67:$AJ$5066,B14)</f>
        <v>0</v>
      </c>
      <c r="I14" s="162"/>
      <c r="J14" s="158"/>
      <c r="K14" s="159"/>
      <c r="L14" s="159"/>
      <c r="M14" s="160"/>
      <c r="O14" s="164">
        <f t="shared" si="7"/>
        <v>-3</v>
      </c>
      <c r="P14" s="203">
        <f t="shared" ca="1" si="1"/>
        <v>509</v>
      </c>
      <c r="Q14" s="203">
        <f t="shared" ca="1" si="2"/>
        <v>12</v>
      </c>
      <c r="R14" s="203">
        <f t="shared" ca="1" si="3"/>
        <v>8</v>
      </c>
      <c r="S14" s="203">
        <f t="shared" ca="1" si="8"/>
        <v>4</v>
      </c>
      <c r="T14" s="203" t="str">
        <f ca="1">IF(ISNUMBER(P14),IF('Trade Log'!$I$24*SIGN(O14)&gt;0,"Buy","Sell"),"--")</f>
        <v>Sell</v>
      </c>
      <c r="U14" s="165">
        <f t="shared" ca="1" si="4"/>
        <v>1.3409608305710743</v>
      </c>
      <c r="V14" s="165">
        <f t="shared" ca="1" si="5"/>
        <v>1.343102002752129</v>
      </c>
      <c r="W14" s="203">
        <f ca="1">IF(ISNUMBER(P14),(V14-U14)*'Trade Log'!$G$12*SIGN('Trade Log'!$I$24)*SIGN(O14),"--")</f>
        <v>-21.411721810546958</v>
      </c>
      <c r="X14" s="203">
        <f ca="1">IFERROR(W14*S14*10*'Trade Log'!$C$11,"--")</f>
        <v>-8.564688724218783</v>
      </c>
    </row>
    <row r="15" spans="1:24" ht="14.25">
      <c r="A15" s="22">
        <f t="shared" si="0"/>
        <v>10</v>
      </c>
      <c r="B15" s="25">
        <f t="shared" si="6"/>
        <v>180</v>
      </c>
      <c r="C15" s="24">
        <f ca="1">INDEX('Trade Log'!$L$66:$L$5066,B15)</f>
        <v>1.3473660952424449</v>
      </c>
      <c r="D15" s="24">
        <f ca="1">MAX(OFFSET('Trade Log'!$L$66:$L$5066,B15-1,0,10,1))</f>
        <v>1.3473820583666929</v>
      </c>
      <c r="E15" s="24">
        <f ca="1">MIN(OFFSET('Trade Log'!$L$66:$L$5066,B15-1,0,10,1))</f>
        <v>1.3467432707957205</v>
      </c>
      <c r="F15" s="24">
        <f ca="1">INDEX('Trade Log'!$L$66:$L$5066,B16)</f>
        <v>1.3469733647013458</v>
      </c>
      <c r="G15" s="72">
        <f ca="1">INDEX('Trade Log'!$AI$67:$AI$5066,B15)</f>
        <v>-3.2374679150581898</v>
      </c>
      <c r="H15" s="72">
        <f ca="1">INDEX('Trade Log'!$AJ$67:$AJ$5066,B15)</f>
        <v>0</v>
      </c>
      <c r="I15" s="162"/>
      <c r="J15" s="158"/>
      <c r="K15" s="159"/>
      <c r="L15" s="159"/>
      <c r="M15" s="160"/>
      <c r="O15" s="164">
        <f t="shared" si="7"/>
        <v>-4</v>
      </c>
      <c r="P15" s="203" t="str">
        <f t="shared" ca="1" si="1"/>
        <v>--</v>
      </c>
      <c r="Q15" s="203" t="str">
        <f t="shared" ca="1" si="2"/>
        <v>--</v>
      </c>
      <c r="R15" s="203" t="str">
        <f t="shared" ca="1" si="3"/>
        <v>--</v>
      </c>
      <c r="S15" s="203" t="str">
        <f t="shared" ca="1" si="8"/>
        <v>--</v>
      </c>
      <c r="T15" s="203" t="str">
        <f ca="1">IF(ISNUMBER(P15),IF('Trade Log'!$I$24*SIGN(O15)&gt;0,"Buy","Sell"),"--")</f>
        <v>--</v>
      </c>
      <c r="U15" s="165" t="str">
        <f t="shared" ca="1" si="4"/>
        <v>--</v>
      </c>
      <c r="V15" s="165" t="str">
        <f t="shared" ca="1" si="5"/>
        <v>--</v>
      </c>
      <c r="W15" s="203" t="str">
        <f ca="1">IF(ISNUMBER(P15),(V15-U15)*'Trade Log'!$G$12*SIGN('Trade Log'!$I$24)*SIGN(O15),"--")</f>
        <v>--</v>
      </c>
      <c r="X15" s="203" t="str">
        <f ca="1">IFERROR(W15*S15*10*'Trade Log'!$C$11,"--")</f>
        <v>--</v>
      </c>
    </row>
    <row r="16" spans="1:24" ht="14.25">
      <c r="A16" s="22">
        <f t="shared" si="0"/>
        <v>11</v>
      </c>
      <c r="B16" s="25">
        <f t="shared" si="6"/>
        <v>200</v>
      </c>
      <c r="C16" s="24">
        <f ca="1">INDEX('Trade Log'!$L$66:$L$5066,B16)</f>
        <v>1.3469733647013458</v>
      </c>
      <c r="D16" s="24">
        <f ca="1">MAX(OFFSET('Trade Log'!$L$66:$L$5066,B16-1,0,10,1))</f>
        <v>1.3476211395552387</v>
      </c>
      <c r="E16" s="24">
        <f ca="1">MIN(OFFSET('Trade Log'!$L$66:$L$5066,B16-1,0,10,1))</f>
        <v>1.3469733647013458</v>
      </c>
      <c r="F16" s="24">
        <f ca="1">INDEX('Trade Log'!$L$66:$L$5066,B17)</f>
        <v>1.3468277089259191</v>
      </c>
      <c r="G16" s="72">
        <f ca="1">INDEX('Trade Log'!$AI$67:$AI$5066,B16)</f>
        <v>-2.7356769776956118</v>
      </c>
      <c r="H16" s="72">
        <f ca="1">INDEX('Trade Log'!$AJ$67:$AJ$5066,B16)</f>
        <v>0</v>
      </c>
      <c r="I16" s="162"/>
      <c r="J16" s="158"/>
      <c r="K16" s="159"/>
      <c r="L16" s="159"/>
      <c r="M16" s="160"/>
      <c r="O16" s="164" t="str">
        <f t="shared" si="7"/>
        <v/>
      </c>
      <c r="P16" s="203" t="str">
        <f t="shared" si="1"/>
        <v>--</v>
      </c>
      <c r="Q16" s="203" t="str">
        <f t="shared" si="2"/>
        <v>--</v>
      </c>
      <c r="R16" s="203" t="str">
        <f t="shared" si="3"/>
        <v>--</v>
      </c>
      <c r="S16" s="203" t="str">
        <f t="shared" si="8"/>
        <v>--</v>
      </c>
      <c r="T16" s="203" t="str">
        <f>IF(ISNUMBER(P16),IF('Trade Log'!$I$24*SIGN(O16)&gt;0,"Buy","Sell"),"--")</f>
        <v>--</v>
      </c>
      <c r="U16" s="165" t="str">
        <f t="shared" si="4"/>
        <v>--</v>
      </c>
      <c r="V16" s="165" t="str">
        <f t="shared" si="5"/>
        <v>--</v>
      </c>
      <c r="W16" s="203" t="str">
        <f>IF(ISNUMBER(P16),(V16-U16)*'Trade Log'!$G$12*SIGN('Trade Log'!$I$24)*SIGN(O16),"--")</f>
        <v>--</v>
      </c>
      <c r="X16" s="203" t="str">
        <f>IFERROR(W16*S16*10*'Trade Log'!$C$11,"--")</f>
        <v>--</v>
      </c>
    </row>
    <row r="17" spans="1:24" ht="14.25">
      <c r="A17" s="22">
        <f t="shared" si="0"/>
        <v>12</v>
      </c>
      <c r="B17" s="25">
        <f t="shared" si="6"/>
        <v>220</v>
      </c>
      <c r="C17" s="24">
        <f ca="1">INDEX('Trade Log'!$L$66:$L$5066,B17)</f>
        <v>1.3468277089259191</v>
      </c>
      <c r="D17" s="24">
        <f ca="1">MAX(OFFSET('Trade Log'!$L$66:$L$5066,B17-1,0,10,1))</f>
        <v>1.3470202627764898</v>
      </c>
      <c r="E17" s="24">
        <f ca="1">MIN(OFFSET('Trade Log'!$L$66:$L$5066,B17-1,0,10,1))</f>
        <v>1.346267891952682</v>
      </c>
      <c r="F17" s="24">
        <f ca="1">INDEX('Trade Log'!$L$66:$L$5066,B18)</f>
        <v>1.346673401310464</v>
      </c>
      <c r="G17" s="72">
        <f ca="1">INDEX('Trade Log'!$AI$67:$AI$5066,B17)</f>
        <v>-0.82740367766032108</v>
      </c>
      <c r="H17" s="72">
        <f ca="1">INDEX('Trade Log'!$AJ$67:$AJ$5066,B17)</f>
        <v>0</v>
      </c>
      <c r="I17" s="162"/>
      <c r="J17" s="158"/>
      <c r="K17" s="159"/>
      <c r="L17" s="159"/>
      <c r="M17" s="160"/>
      <c r="O17" s="164" t="str">
        <f t="shared" si="7"/>
        <v/>
      </c>
      <c r="P17" s="203" t="str">
        <f t="shared" si="1"/>
        <v>--</v>
      </c>
      <c r="Q17" s="203" t="str">
        <f t="shared" si="2"/>
        <v>--</v>
      </c>
      <c r="R17" s="203" t="str">
        <f t="shared" si="3"/>
        <v>--</v>
      </c>
      <c r="S17" s="203" t="str">
        <f t="shared" si="8"/>
        <v>--</v>
      </c>
      <c r="T17" s="203" t="str">
        <f>IF(ISNUMBER(P17),IF('Trade Log'!$I$24*SIGN(O17)&gt;0,"Buy","Sell"),"--")</f>
        <v>--</v>
      </c>
      <c r="U17" s="165" t="str">
        <f t="shared" si="4"/>
        <v>--</v>
      </c>
      <c r="V17" s="165" t="str">
        <f t="shared" si="5"/>
        <v>--</v>
      </c>
      <c r="W17" s="203" t="str">
        <f>IF(ISNUMBER(P17),(V17-U17)*'Trade Log'!$G$12*SIGN('Trade Log'!$I$24)*SIGN(O17),"--")</f>
        <v>--</v>
      </c>
      <c r="X17" s="203" t="str">
        <f>IFERROR(W17*S17*10*'Trade Log'!$C$11,"--")</f>
        <v>--</v>
      </c>
    </row>
    <row r="18" spans="1:24" ht="14.25">
      <c r="A18" s="22">
        <f t="shared" si="0"/>
        <v>13</v>
      </c>
      <c r="B18" s="25">
        <f t="shared" si="6"/>
        <v>240</v>
      </c>
      <c r="C18" s="24">
        <f ca="1">INDEX('Trade Log'!$L$66:$L$5066,B18)</f>
        <v>1.346673401310464</v>
      </c>
      <c r="D18" s="24">
        <f ca="1">MAX(OFFSET('Trade Log'!$L$66:$L$5066,B18-1,0,10,1))</f>
        <v>1.346673401310464</v>
      </c>
      <c r="E18" s="24">
        <f ca="1">MIN(OFFSET('Trade Log'!$L$66:$L$5066,B18-1,0,10,1))</f>
        <v>1.3460602478056896</v>
      </c>
      <c r="F18" s="24">
        <f ca="1">INDEX('Trade Log'!$L$66:$L$5066,B19)</f>
        <v>1.3525535176941217</v>
      </c>
      <c r="G18" s="72">
        <f ca="1">INDEX('Trade Log'!$AI$67:$AI$5066,B18)</f>
        <v>0.75939384220369277</v>
      </c>
      <c r="H18" s="72">
        <f ca="1">INDEX('Trade Log'!$AJ$67:$AJ$5066,B18)</f>
        <v>0</v>
      </c>
      <c r="I18" s="162"/>
      <c r="J18" s="158"/>
      <c r="K18" s="159"/>
      <c r="L18" s="159"/>
      <c r="M18" s="160"/>
      <c r="O18" s="164" t="str">
        <f t="shared" si="7"/>
        <v/>
      </c>
      <c r="P18" s="203" t="str">
        <f t="shared" si="1"/>
        <v>--</v>
      </c>
      <c r="Q18" s="203" t="str">
        <f t="shared" si="2"/>
        <v>--</v>
      </c>
      <c r="R18" s="203" t="str">
        <f t="shared" si="3"/>
        <v>--</v>
      </c>
      <c r="S18" s="203" t="str">
        <f t="shared" si="8"/>
        <v>--</v>
      </c>
      <c r="T18" s="203" t="str">
        <f>IF(ISNUMBER(P18),IF('Trade Log'!$I$24*SIGN(O18)&gt;0,"Buy","Sell"),"--")</f>
        <v>--</v>
      </c>
      <c r="U18" s="165" t="str">
        <f t="shared" si="4"/>
        <v>--</v>
      </c>
      <c r="V18" s="165" t="str">
        <f t="shared" si="5"/>
        <v>--</v>
      </c>
      <c r="W18" s="203" t="str">
        <f>IF(ISNUMBER(P18),(V18-U18)*'Trade Log'!$G$12*SIGN('Trade Log'!$I$24)*SIGN(O18),"--")</f>
        <v>--</v>
      </c>
      <c r="X18" s="203" t="str">
        <f>IFERROR(W18*S18*10*'Trade Log'!$C$11,"--")</f>
        <v>--</v>
      </c>
    </row>
    <row r="19" spans="1:24" ht="14.25">
      <c r="A19" s="22">
        <f t="shared" si="0"/>
        <v>14</v>
      </c>
      <c r="B19" s="25">
        <f t="shared" si="6"/>
        <v>260</v>
      </c>
      <c r="C19" s="24">
        <f ca="1">INDEX('Trade Log'!$L$66:$L$5066,B19)</f>
        <v>1.3525535176941217</v>
      </c>
      <c r="D19" s="24">
        <f ca="1">MAX(OFFSET('Trade Log'!$L$66:$L$5066,B19-1,0,10,1))</f>
        <v>1.3532368583262806</v>
      </c>
      <c r="E19" s="24">
        <f ca="1">MIN(OFFSET('Trade Log'!$L$66:$L$5066,B19-1,0,10,1))</f>
        <v>1.3520260747815851</v>
      </c>
      <c r="F19" s="24">
        <f ca="1">INDEX('Trade Log'!$L$66:$L$5066,B20)</f>
        <v>1.3520138384385398</v>
      </c>
      <c r="G19" s="72">
        <f ca="1">INDEX('Trade Log'!$AI$67:$AI$5066,B19)</f>
        <v>-25.015966821722024</v>
      </c>
      <c r="H19" s="72">
        <f ca="1">INDEX('Trade Log'!$AJ$67:$AJ$5066,B19)</f>
        <v>0</v>
      </c>
      <c r="I19" s="162"/>
      <c r="J19" s="158"/>
      <c r="K19" s="159"/>
      <c r="L19" s="159"/>
      <c r="M19" s="160"/>
      <c r="O19" s="164" t="str">
        <f t="shared" si="7"/>
        <v/>
      </c>
      <c r="P19" s="203" t="str">
        <f t="shared" si="1"/>
        <v>--</v>
      </c>
      <c r="Q19" s="203" t="str">
        <f t="shared" si="2"/>
        <v>--</v>
      </c>
      <c r="R19" s="203" t="str">
        <f t="shared" si="3"/>
        <v>--</v>
      </c>
      <c r="S19" s="203" t="str">
        <f t="shared" si="8"/>
        <v>--</v>
      </c>
      <c r="T19" s="203" t="str">
        <f>IF(ISNUMBER(P19),IF('Trade Log'!$I$24*SIGN(O19)&gt;0,"Buy","Sell"),"--")</f>
        <v>--</v>
      </c>
      <c r="U19" s="165" t="str">
        <f t="shared" si="4"/>
        <v>--</v>
      </c>
      <c r="V19" s="165" t="str">
        <f t="shared" si="5"/>
        <v>--</v>
      </c>
      <c r="W19" s="203" t="str">
        <f>IF(ISNUMBER(P19),(V19-U19)*'Trade Log'!$G$12*SIGN('Trade Log'!$I$24)*SIGN(O19),"--")</f>
        <v>--</v>
      </c>
      <c r="X19" s="203" t="str">
        <f>IFERROR(W19*S19*10*'Trade Log'!$C$11,"--")</f>
        <v>--</v>
      </c>
    </row>
    <row r="20" spans="1:24" ht="14.25">
      <c r="A20" s="22">
        <f t="shared" si="0"/>
        <v>15</v>
      </c>
      <c r="B20" s="25">
        <f t="shared" si="6"/>
        <v>280</v>
      </c>
      <c r="C20" s="24">
        <f ca="1">INDEX('Trade Log'!$L$66:$L$5066,B20)</f>
        <v>1.3520138384385398</v>
      </c>
      <c r="D20" s="24">
        <f ca="1">MAX(OFFSET('Trade Log'!$L$66:$L$5066,B20-1,0,10,1))</f>
        <v>1.3531909134129965</v>
      </c>
      <c r="E20" s="24">
        <f ca="1">MIN(OFFSET('Trade Log'!$L$66:$L$5066,B20-1,0,10,1))</f>
        <v>1.3513576090626149</v>
      </c>
      <c r="F20" s="24">
        <f ca="1">INDEX('Trade Log'!$L$66:$L$5066,B21)</f>
        <v>1.3548919049103429</v>
      </c>
      <c r="G20" s="72">
        <f ca="1">INDEX('Trade Log'!$AI$67:$AI$5066,B20)</f>
        <v>-25.015966821722028</v>
      </c>
      <c r="H20" s="72">
        <f ca="1">INDEX('Trade Log'!$AJ$67:$AJ$5066,B20)</f>
        <v>0</v>
      </c>
      <c r="I20" s="162"/>
      <c r="J20" s="158"/>
      <c r="K20" s="159"/>
      <c r="L20" s="159"/>
      <c r="M20" s="160"/>
      <c r="O20" s="164" t="str">
        <f t="shared" si="7"/>
        <v/>
      </c>
      <c r="P20" s="203" t="str">
        <f t="shared" si="1"/>
        <v>--</v>
      </c>
      <c r="Q20" s="203" t="str">
        <f t="shared" si="2"/>
        <v>--</v>
      </c>
      <c r="R20" s="203" t="str">
        <f t="shared" si="3"/>
        <v>--</v>
      </c>
      <c r="S20" s="203" t="str">
        <f t="shared" si="8"/>
        <v>--</v>
      </c>
      <c r="T20" s="203" t="str">
        <f>IF(ISNUMBER(P20),IF('Trade Log'!$I$24*SIGN(O20)&gt;0,"Buy","Sell"),"--")</f>
        <v>--</v>
      </c>
      <c r="U20" s="165" t="str">
        <f t="shared" si="4"/>
        <v>--</v>
      </c>
      <c r="V20" s="165" t="str">
        <f t="shared" si="5"/>
        <v>--</v>
      </c>
      <c r="W20" s="203" t="str">
        <f>IF(ISNUMBER(P20),(V20-U20)*'Trade Log'!$G$12*SIGN('Trade Log'!$I$24)*SIGN(O20),"--")</f>
        <v>--</v>
      </c>
      <c r="X20" s="203" t="str">
        <f>IFERROR(W20*S20*10*'Trade Log'!$C$11,"--")</f>
        <v>--</v>
      </c>
    </row>
    <row r="21" spans="1:24" ht="14.25">
      <c r="A21" s="22">
        <f t="shared" si="0"/>
        <v>16</v>
      </c>
      <c r="B21" s="25">
        <f t="shared" si="6"/>
        <v>300</v>
      </c>
      <c r="C21" s="24">
        <f ca="1">INDEX('Trade Log'!$L$66:$L$5066,B21)</f>
        <v>1.3548919049103429</v>
      </c>
      <c r="D21" s="24">
        <f ca="1">MAX(OFFSET('Trade Log'!$L$66:$L$5066,B21-1,0,10,1))</f>
        <v>1.3551435125624449</v>
      </c>
      <c r="E21" s="24">
        <f ca="1">MIN(OFFSET('Trade Log'!$L$66:$L$5066,B21-1,0,10,1))</f>
        <v>1.3545100691064553</v>
      </c>
      <c r="F21" s="24">
        <f ca="1">INDEX('Trade Log'!$L$66:$L$5066,B22)</f>
        <v>1.3520087831800527</v>
      </c>
      <c r="G21" s="72">
        <f ca="1">INDEX('Trade Log'!$AI$67:$AI$5066,B21)</f>
        <v>-29.546547233048951</v>
      </c>
      <c r="H21" s="72">
        <f ca="1">INDEX('Trade Log'!$AJ$67:$AJ$5066,B21)</f>
        <v>0</v>
      </c>
      <c r="I21" s="162"/>
      <c r="J21" s="158"/>
      <c r="K21" s="159"/>
      <c r="L21" s="159"/>
      <c r="M21" s="160"/>
      <c r="O21" s="164" t="str">
        <f t="shared" si="7"/>
        <v/>
      </c>
      <c r="P21" s="203" t="str">
        <f t="shared" si="1"/>
        <v>--</v>
      </c>
      <c r="Q21" s="203" t="str">
        <f t="shared" si="2"/>
        <v>--</v>
      </c>
      <c r="R21" s="203" t="str">
        <f t="shared" si="3"/>
        <v>--</v>
      </c>
      <c r="S21" s="203" t="str">
        <f t="shared" si="8"/>
        <v>--</v>
      </c>
      <c r="T21" s="203" t="str">
        <f>IF(ISNUMBER(P21),IF('Trade Log'!$I$24*SIGN(O21)&gt;0,"Buy","Sell"),"--")</f>
        <v>--</v>
      </c>
      <c r="U21" s="165" t="str">
        <f t="shared" si="4"/>
        <v>--</v>
      </c>
      <c r="V21" s="165" t="str">
        <f t="shared" si="5"/>
        <v>--</v>
      </c>
      <c r="W21" s="203" t="str">
        <f>IF(ISNUMBER(P21),(V21-U21)*'Trade Log'!$G$12*SIGN('Trade Log'!$I$24)*SIGN(O21),"--")</f>
        <v>--</v>
      </c>
      <c r="X21" s="203" t="str">
        <f>IFERROR(W21*S21*10*'Trade Log'!$C$11,"--")</f>
        <v>--</v>
      </c>
    </row>
    <row r="22" spans="1:24" ht="14.25">
      <c r="A22" s="22">
        <f t="shared" si="0"/>
        <v>17</v>
      </c>
      <c r="B22" s="25">
        <f t="shared" si="6"/>
        <v>320</v>
      </c>
      <c r="C22" s="24">
        <f ca="1">INDEX('Trade Log'!$L$66:$L$5066,B22)</f>
        <v>1.3520087831800527</v>
      </c>
      <c r="D22" s="24">
        <f ca="1">MAX(OFFSET('Trade Log'!$L$66:$L$5066,B22-1,0,10,1))</f>
        <v>1.3520087831800527</v>
      </c>
      <c r="E22" s="24">
        <f ca="1">MIN(OFFSET('Trade Log'!$L$66:$L$5066,B22-1,0,10,1))</f>
        <v>1.3501010717143092</v>
      </c>
      <c r="F22" s="24">
        <f ca="1">INDEX('Trade Log'!$L$66:$L$5066,B23)</f>
        <v>1.3509476693043998</v>
      </c>
      <c r="G22" s="72">
        <f ca="1">INDEX('Trade Log'!$AI$67:$AI$5066,B22)</f>
        <v>-42.629302112176859</v>
      </c>
      <c r="H22" s="72">
        <f ca="1">INDEX('Trade Log'!$AJ$67:$AJ$5066,B22)</f>
        <v>0</v>
      </c>
      <c r="I22" s="162"/>
      <c r="J22" s="158"/>
      <c r="K22" s="159"/>
      <c r="L22" s="159"/>
      <c r="M22" s="160"/>
      <c r="O22" s="164" t="str">
        <f t="shared" si="7"/>
        <v/>
      </c>
      <c r="P22" s="203" t="str">
        <f t="shared" si="1"/>
        <v>--</v>
      </c>
      <c r="Q22" s="203" t="str">
        <f t="shared" si="2"/>
        <v>--</v>
      </c>
      <c r="R22" s="203" t="str">
        <f t="shared" si="3"/>
        <v>--</v>
      </c>
      <c r="S22" s="203" t="str">
        <f t="shared" si="8"/>
        <v>--</v>
      </c>
      <c r="T22" s="203" t="str">
        <f>IF(ISNUMBER(P22),IF('Trade Log'!$I$24*SIGN(O22)&gt;0,"Buy","Sell"),"--")</f>
        <v>--</v>
      </c>
      <c r="U22" s="165" t="str">
        <f t="shared" si="4"/>
        <v>--</v>
      </c>
      <c r="V22" s="165" t="str">
        <f t="shared" si="5"/>
        <v>--</v>
      </c>
      <c r="W22" s="203" t="str">
        <f>IF(ISNUMBER(P22),(V22-U22)*'Trade Log'!$G$12*SIGN('Trade Log'!$I$24)*SIGN(O22),"--")</f>
        <v>--</v>
      </c>
      <c r="X22" s="203" t="str">
        <f>IFERROR(W22*S22*10*'Trade Log'!$C$11,"--")</f>
        <v>--</v>
      </c>
    </row>
    <row r="23" spans="1:24" ht="14.25">
      <c r="A23" s="22">
        <f t="shared" si="0"/>
        <v>18</v>
      </c>
      <c r="B23" s="25">
        <f t="shared" si="6"/>
        <v>340</v>
      </c>
      <c r="C23" s="24">
        <f ca="1">INDEX('Trade Log'!$L$66:$L$5066,B23)</f>
        <v>1.3509476693043998</v>
      </c>
      <c r="D23" s="24">
        <f ca="1">MAX(OFFSET('Trade Log'!$L$66:$L$5066,B23-1,0,10,1))</f>
        <v>1.3532408943598861</v>
      </c>
      <c r="E23" s="24">
        <f ca="1">MIN(OFFSET('Trade Log'!$L$66:$L$5066,B23-1,0,10,1))</f>
        <v>1.3509476693043998</v>
      </c>
      <c r="F23" s="24">
        <f ca="1">INDEX('Trade Log'!$L$66:$L$5066,B24)</f>
        <v>1.3514195964977496</v>
      </c>
      <c r="G23" s="72">
        <f ca="1">INDEX('Trade Log'!$AI$67:$AI$5066,B23)</f>
        <v>-39.863828043798406</v>
      </c>
      <c r="H23" s="72">
        <f ca="1">INDEX('Trade Log'!$AJ$67:$AJ$5066,B23)</f>
        <v>0</v>
      </c>
      <c r="I23" s="162"/>
      <c r="J23" s="156"/>
      <c r="K23" s="156"/>
      <c r="L23" s="156"/>
      <c r="M23" s="156"/>
      <c r="O23" s="164" t="str">
        <f t="shared" ref="O23:O33" si="9">IFERROR(IF(O22-1&gt;=-$P$2,O22-1,""),"")</f>
        <v/>
      </c>
      <c r="P23" s="203" t="str">
        <f t="shared" si="1"/>
        <v>--</v>
      </c>
      <c r="Q23" s="203" t="str">
        <f t="shared" si="2"/>
        <v>--</v>
      </c>
      <c r="R23" s="203" t="str">
        <f t="shared" si="3"/>
        <v>--</v>
      </c>
      <c r="S23" s="203" t="str">
        <f t="shared" si="8"/>
        <v>--</v>
      </c>
      <c r="T23" s="203" t="str">
        <f>IF(ISNUMBER(P23),IF('Trade Log'!$I$24*SIGN(O23)&gt;0,"Buy","Sell"),"--")</f>
        <v>--</v>
      </c>
      <c r="U23" s="165" t="str">
        <f t="shared" si="4"/>
        <v>--</v>
      </c>
      <c r="V23" s="165" t="str">
        <f t="shared" si="5"/>
        <v>--</v>
      </c>
      <c r="W23" s="203" t="str">
        <f>IF(ISNUMBER(P23),(V23-U23)*'Trade Log'!$G$12*SIGN('Trade Log'!$I$24)*SIGN(O23),"--")</f>
        <v>--</v>
      </c>
      <c r="X23" s="203" t="str">
        <f>IFERROR(W23*S23*10*'Trade Log'!$C$11,"--")</f>
        <v>--</v>
      </c>
    </row>
    <row r="24" spans="1:24" ht="14.25">
      <c r="A24" s="22">
        <f t="shared" si="0"/>
        <v>19</v>
      </c>
      <c r="B24" s="25">
        <f t="shared" si="6"/>
        <v>360</v>
      </c>
      <c r="C24" s="24">
        <f ca="1">INDEX('Trade Log'!$L$66:$L$5066,B24)</f>
        <v>1.3514195964977496</v>
      </c>
      <c r="D24" s="24">
        <f ca="1">MAX(OFFSET('Trade Log'!$L$66:$L$5066,B24-1,0,10,1))</f>
        <v>1.3514195964977496</v>
      </c>
      <c r="E24" s="24">
        <f ca="1">MIN(OFFSET('Trade Log'!$L$66:$L$5066,B24-1,0,10,1))</f>
        <v>1.3498410426113727</v>
      </c>
      <c r="F24" s="24">
        <f ca="1">INDEX('Trade Log'!$L$66:$L$5066,B25)</f>
        <v>1.3494956872370556</v>
      </c>
      <c r="G24" s="72">
        <f ca="1">INDEX('Trade Log'!$AI$67:$AI$5066,B24)</f>
        <v>-43.83585481065122</v>
      </c>
      <c r="H24" s="72">
        <f ca="1">INDEX('Trade Log'!$AJ$67:$AJ$5066,B24)</f>
        <v>0</v>
      </c>
      <c r="I24" s="162"/>
      <c r="J24" s="166" t="s">
        <v>113</v>
      </c>
      <c r="K24" s="159">
        <f>SUM(K3:K22)</f>
        <v>0</v>
      </c>
      <c r="L24" s="156"/>
      <c r="M24" s="156"/>
      <c r="O24" s="164" t="str">
        <f t="shared" si="9"/>
        <v/>
      </c>
      <c r="P24" s="203" t="str">
        <f t="shared" si="1"/>
        <v>--</v>
      </c>
      <c r="Q24" s="203" t="str">
        <f t="shared" si="2"/>
        <v>--</v>
      </c>
      <c r="R24" s="203" t="str">
        <f t="shared" si="3"/>
        <v>--</v>
      </c>
      <c r="S24" s="203" t="str">
        <f t="shared" si="8"/>
        <v>--</v>
      </c>
      <c r="T24" s="203" t="str">
        <f>IF(ISNUMBER(P24),IF('Trade Log'!$I$24*SIGN(O24)&gt;0,"Buy","Sell"),"--")</f>
        <v>--</v>
      </c>
      <c r="U24" s="165" t="str">
        <f t="shared" si="4"/>
        <v>--</v>
      </c>
      <c r="V24" s="165" t="str">
        <f t="shared" si="5"/>
        <v>--</v>
      </c>
      <c r="W24" s="203" t="str">
        <f>IF(ISNUMBER(P24),(V24-U24)*'Trade Log'!$G$12*SIGN('Trade Log'!$I$24)*SIGN(O24),"--")</f>
        <v>--</v>
      </c>
      <c r="X24" s="203" t="str">
        <f>IFERROR(W24*S24*10*'Trade Log'!$C$11,"--")</f>
        <v>--</v>
      </c>
    </row>
    <row r="25" spans="1:24" ht="14.25">
      <c r="A25" s="22">
        <f t="shared" si="0"/>
        <v>20</v>
      </c>
      <c r="B25" s="25">
        <f t="shared" si="6"/>
        <v>380</v>
      </c>
      <c r="C25" s="24">
        <f ca="1">INDEX('Trade Log'!$L$66:$L$5066,B25)</f>
        <v>1.3494956872370556</v>
      </c>
      <c r="D25" s="24">
        <f ca="1">MAX(OFFSET('Trade Log'!$L$66:$L$5066,B25-1,0,10,1))</f>
        <v>1.3494956872370556</v>
      </c>
      <c r="E25" s="24">
        <f ca="1">MIN(OFFSET('Trade Log'!$L$66:$L$5066,B25-1,0,10,1))</f>
        <v>1.3472343578413506</v>
      </c>
      <c r="F25" s="24">
        <f ca="1">INDEX('Trade Log'!$L$66:$L$5066,B26)</f>
        <v>1.3472832203400609</v>
      </c>
      <c r="G25" s="72">
        <f ca="1">INDEX('Trade Log'!$AI$67:$AI$5066,B25)</f>
        <v>-51.569331609461422</v>
      </c>
      <c r="H25" s="72">
        <f ca="1">INDEX('Trade Log'!$AJ$67:$AJ$5066,B25)</f>
        <v>0</v>
      </c>
      <c r="I25" s="162"/>
      <c r="O25" s="164" t="str">
        <f t="shared" si="9"/>
        <v/>
      </c>
      <c r="P25" s="203" t="str">
        <f t="shared" si="1"/>
        <v>--</v>
      </c>
      <c r="Q25" s="203" t="str">
        <f t="shared" si="2"/>
        <v>--</v>
      </c>
      <c r="R25" s="203" t="str">
        <f t="shared" si="3"/>
        <v>--</v>
      </c>
      <c r="S25" s="203" t="str">
        <f t="shared" si="8"/>
        <v>--</v>
      </c>
      <c r="T25" s="203" t="str">
        <f>IF(ISNUMBER(P25),IF('Trade Log'!$I$24*SIGN(O25)&gt;0,"Buy","Sell"),"--")</f>
        <v>--</v>
      </c>
      <c r="U25" s="203" t="str">
        <f t="shared" si="4"/>
        <v>--</v>
      </c>
      <c r="V25" s="203" t="str">
        <f t="shared" si="5"/>
        <v>--</v>
      </c>
      <c r="W25" s="203" t="str">
        <f>IF(ISNUMBER(P25),(V25-U25)*'Trade Log'!$G$12*SIGN('Trade Log'!$I$24)*SIGN(O25),"--")</f>
        <v>--</v>
      </c>
      <c r="X25" s="203" t="str">
        <f>IFERROR(W25*S25*10*'Trade Log'!$C$11,"--")</f>
        <v>--</v>
      </c>
    </row>
    <row r="26" spans="1:24" ht="14.25">
      <c r="A26" s="22">
        <f t="shared" si="0"/>
        <v>21</v>
      </c>
      <c r="B26" s="25">
        <f t="shared" si="6"/>
        <v>400</v>
      </c>
      <c r="C26" s="24">
        <f ca="1">INDEX('Trade Log'!$L$66:$L$5066,B26)</f>
        <v>1.3472832203400609</v>
      </c>
      <c r="D26" s="24">
        <f ca="1">MAX(OFFSET('Trade Log'!$L$66:$L$5066,B26-1,0,10,1))</f>
        <v>1.3483280766784518</v>
      </c>
      <c r="E26" s="24">
        <f ca="1">MIN(OFFSET('Trade Log'!$L$66:$L$5066,B26-1,0,10,1))</f>
        <v>1.3453020614778872</v>
      </c>
      <c r="F26" s="24">
        <f ca="1">INDEX('Trade Log'!$L$66:$L$5066,B27)</f>
        <v>1.3434082771336238</v>
      </c>
      <c r="G26" s="72">
        <f ca="1">INDEX('Trade Log'!$AI$67:$AI$5066,B26)</f>
        <v>-57.647538985976084</v>
      </c>
      <c r="H26" s="72">
        <f ca="1">INDEX('Trade Log'!$AJ$67:$AJ$5066,B26)</f>
        <v>0</v>
      </c>
      <c r="I26" s="162"/>
      <c r="O26" s="164" t="str">
        <f t="shared" si="9"/>
        <v/>
      </c>
      <c r="P26" s="203" t="str">
        <f t="shared" si="1"/>
        <v>--</v>
      </c>
      <c r="Q26" s="203" t="str">
        <f t="shared" si="2"/>
        <v>--</v>
      </c>
      <c r="R26" s="203" t="str">
        <f t="shared" si="3"/>
        <v>--</v>
      </c>
      <c r="S26" s="203" t="str">
        <f t="shared" si="8"/>
        <v>--</v>
      </c>
      <c r="T26" s="203" t="str">
        <f>IF(ISNUMBER(P26),IF('Trade Log'!$I$24*SIGN(O26)&gt;0,"Buy","Sell"),"--")</f>
        <v>--</v>
      </c>
      <c r="U26" s="203" t="str">
        <f t="shared" si="4"/>
        <v>--</v>
      </c>
      <c r="V26" s="203" t="str">
        <f t="shared" si="5"/>
        <v>--</v>
      </c>
      <c r="W26" s="203" t="str">
        <f>IF(ISNUMBER(P26),(V26-U26)*'Trade Log'!$G$12*SIGN('Trade Log'!$I$24)*SIGN(O26),"--")</f>
        <v>--</v>
      </c>
      <c r="X26" s="203" t="str">
        <f>IFERROR(W26*S26*10*'Trade Log'!$C$11,"--")</f>
        <v>--</v>
      </c>
    </row>
    <row r="27" spans="1:24" ht="14.25">
      <c r="A27" s="22">
        <f t="shared" si="0"/>
        <v>22</v>
      </c>
      <c r="B27" s="25">
        <f t="shared" si="6"/>
        <v>420</v>
      </c>
      <c r="C27" s="24">
        <f ca="1">INDEX('Trade Log'!$L$66:$L$5066,B27)</f>
        <v>1.3434082771336238</v>
      </c>
      <c r="D27" s="24">
        <f ca="1">MAX(OFFSET('Trade Log'!$L$66:$L$5066,B27-1,0,10,1))</f>
        <v>1.343715761677311</v>
      </c>
      <c r="E27" s="24">
        <f ca="1">MIN(OFFSET('Trade Log'!$L$66:$L$5066,B27-1,0,10,1))</f>
        <v>1.3422962932199618</v>
      </c>
      <c r="F27" s="24">
        <f ca="1">INDEX('Trade Log'!$L$66:$L$5066,B28)</f>
        <v>1.3437533094149383</v>
      </c>
      <c r="G27" s="72">
        <f ca="1">INDEX('Trade Log'!$AI$67:$AI$5066,B27)</f>
        <v>-72.615453274980979</v>
      </c>
      <c r="H27" s="72">
        <f ca="1">INDEX('Trade Log'!$AJ$67:$AJ$5066,B27)</f>
        <v>0</v>
      </c>
      <c r="I27" s="162"/>
      <c r="O27" s="164" t="str">
        <f t="shared" si="9"/>
        <v/>
      </c>
      <c r="P27" s="203" t="str">
        <f t="shared" si="1"/>
        <v>--</v>
      </c>
      <c r="Q27" s="203" t="str">
        <f t="shared" si="2"/>
        <v>--</v>
      </c>
      <c r="R27" s="203" t="str">
        <f t="shared" si="3"/>
        <v>--</v>
      </c>
      <c r="S27" s="203" t="str">
        <f t="shared" si="8"/>
        <v>--</v>
      </c>
      <c r="T27" s="203" t="str">
        <f>IF(ISNUMBER(P27),IF('Trade Log'!$I$24*SIGN(O27)&gt;0,"Buy","Sell"),"--")</f>
        <v>--</v>
      </c>
      <c r="U27" s="203" t="str">
        <f t="shared" si="4"/>
        <v>--</v>
      </c>
      <c r="V27" s="203" t="str">
        <f t="shared" si="5"/>
        <v>--</v>
      </c>
      <c r="W27" s="203" t="str">
        <f>IF(ISNUMBER(P27),(V27-U27)*'Trade Log'!$G$12*SIGN('Trade Log'!$I$24)*SIGN(O27),"--")</f>
        <v>--</v>
      </c>
      <c r="X27" s="203" t="str">
        <f>IFERROR(W27*S27*10*'Trade Log'!$C$11,"--")</f>
        <v>--</v>
      </c>
    </row>
    <row r="28" spans="1:24" ht="14.25">
      <c r="A28" s="22">
        <f t="shared" si="0"/>
        <v>23</v>
      </c>
      <c r="B28" s="25">
        <f t="shared" si="6"/>
        <v>440</v>
      </c>
      <c r="C28" s="24">
        <f ca="1">INDEX('Trade Log'!$L$66:$L$5066,B28)</f>
        <v>1.3437533094149383</v>
      </c>
      <c r="D28" s="24">
        <f ca="1">MAX(OFFSET('Trade Log'!$L$66:$L$5066,B28-1,0,10,1))</f>
        <v>1.3447981709888728</v>
      </c>
      <c r="E28" s="24">
        <f ca="1">MIN(OFFSET('Trade Log'!$L$66:$L$5066,B28-1,0,10,1))</f>
        <v>1.3436633592413689</v>
      </c>
      <c r="F28" s="24">
        <f ca="1">INDEX('Trade Log'!$L$66:$L$5066,B29)</f>
        <v>1.3431417453763799</v>
      </c>
      <c r="G28" s="72">
        <f ca="1">INDEX('Trade Log'!$AI$67:$AI$5066,B28)</f>
        <v>-72.615453274980979</v>
      </c>
      <c r="H28" s="72">
        <f ca="1">INDEX('Trade Log'!$AJ$67:$AJ$5066,B28)</f>
        <v>0</v>
      </c>
      <c r="I28" s="162"/>
      <c r="O28" s="164" t="str">
        <f t="shared" si="9"/>
        <v/>
      </c>
      <c r="P28" s="203" t="str">
        <f t="shared" si="1"/>
        <v>--</v>
      </c>
      <c r="Q28" s="203" t="str">
        <f t="shared" si="2"/>
        <v>--</v>
      </c>
      <c r="R28" s="203" t="str">
        <f t="shared" si="3"/>
        <v>--</v>
      </c>
      <c r="S28" s="203" t="str">
        <f t="shared" si="8"/>
        <v>--</v>
      </c>
      <c r="T28" s="203" t="str">
        <f>IF(ISNUMBER(P28),IF('Trade Log'!$I$24*SIGN(O28)&gt;0,"Buy","Sell"),"--")</f>
        <v>--</v>
      </c>
      <c r="U28" s="203" t="str">
        <f t="shared" si="4"/>
        <v>--</v>
      </c>
      <c r="V28" s="203" t="str">
        <f t="shared" si="5"/>
        <v>--</v>
      </c>
      <c r="W28" s="203" t="str">
        <f>IF(ISNUMBER(P28),(V28-U28)*'Trade Log'!$G$12*SIGN('Trade Log'!$I$24)*SIGN(O28),"--")</f>
        <v>--</v>
      </c>
      <c r="X28" s="203" t="str">
        <f>IFERROR(W28*S28*10*'Trade Log'!$C$11,"--")</f>
        <v>--</v>
      </c>
    </row>
    <row r="29" spans="1:24" ht="14.25">
      <c r="A29" s="22">
        <f t="shared" si="0"/>
        <v>24</v>
      </c>
      <c r="B29" s="25">
        <f t="shared" si="6"/>
        <v>460</v>
      </c>
      <c r="C29" s="24">
        <f ca="1">INDEX('Trade Log'!$L$66:$L$5066,B29)</f>
        <v>1.3431417453763799</v>
      </c>
      <c r="D29" s="24">
        <f ca="1">MAX(OFFSET('Trade Log'!$L$66:$L$5066,B29-1,0,10,1))</f>
        <v>1.3460033385136039</v>
      </c>
      <c r="E29" s="24">
        <f ca="1">MIN(OFFSET('Trade Log'!$L$66:$L$5066,B29-1,0,10,1))</f>
        <v>1.3431417453763799</v>
      </c>
      <c r="F29" s="24">
        <f ca="1">INDEX('Trade Log'!$L$66:$L$5066,B30)</f>
        <v>1.3447094413700935</v>
      </c>
      <c r="G29" s="72">
        <f ca="1">INDEX('Trade Log'!$AI$67:$AI$5066,B29)</f>
        <v>-72.615453274980979</v>
      </c>
      <c r="H29" s="72">
        <f ca="1">INDEX('Trade Log'!$AJ$67:$AJ$5066,B29)</f>
        <v>0</v>
      </c>
      <c r="I29" s="162"/>
      <c r="O29" s="164" t="str">
        <f t="shared" si="9"/>
        <v/>
      </c>
      <c r="P29" s="203" t="str">
        <f t="shared" si="1"/>
        <v>--</v>
      </c>
      <c r="Q29" s="203" t="str">
        <f t="shared" si="2"/>
        <v>--</v>
      </c>
      <c r="R29" s="203" t="str">
        <f t="shared" si="3"/>
        <v>--</v>
      </c>
      <c r="S29" s="203" t="str">
        <f t="shared" si="8"/>
        <v>--</v>
      </c>
      <c r="T29" s="203" t="str">
        <f>IF(ISNUMBER(P29),IF('Trade Log'!$I$24*SIGN(O29)&gt;0,"Buy","Sell"),"--")</f>
        <v>--</v>
      </c>
      <c r="U29" s="203" t="str">
        <f t="shared" si="4"/>
        <v>--</v>
      </c>
      <c r="V29" s="203" t="str">
        <f t="shared" si="5"/>
        <v>--</v>
      </c>
      <c r="W29" s="203" t="str">
        <f>IF(ISNUMBER(P29),(V29-U29)*'Trade Log'!$G$12*SIGN('Trade Log'!$I$24)*SIGN(O29),"--")</f>
        <v>--</v>
      </c>
      <c r="X29" s="203" t="str">
        <f>IFERROR(W29*S29*10*'Trade Log'!$C$11,"--")</f>
        <v>--</v>
      </c>
    </row>
    <row r="30" spans="1:24" ht="14.25">
      <c r="A30" s="22">
        <f t="shared" si="0"/>
        <v>25</v>
      </c>
      <c r="B30" s="25">
        <f t="shared" si="6"/>
        <v>480</v>
      </c>
      <c r="C30" s="24">
        <f ca="1">INDEX('Trade Log'!$L$66:$L$5066,B30)</f>
        <v>1.3447094413700935</v>
      </c>
      <c r="D30" s="24">
        <f ca="1">MAX(OFFSET('Trade Log'!$L$66:$L$5066,B30-1,0,10,1))</f>
        <v>1.346514161387284</v>
      </c>
      <c r="E30" s="24">
        <f ca="1">MIN(OFFSET('Trade Log'!$L$66:$L$5066,B30-1,0,10,1))</f>
        <v>1.3442612734993304</v>
      </c>
      <c r="F30" s="24">
        <f ca="1">INDEX('Trade Log'!$L$66:$L$5066,B31)</f>
        <v>1.3445758734741182</v>
      </c>
      <c r="G30" s="72">
        <f ca="1">INDEX('Trade Log'!$AI$67:$AI$5066,B30)</f>
        <v>-72.615453274980979</v>
      </c>
      <c r="H30" s="72">
        <f ca="1">INDEX('Trade Log'!$AJ$67:$AJ$5066,B30)</f>
        <v>0</v>
      </c>
      <c r="I30" s="162"/>
      <c r="O30" s="164" t="str">
        <f t="shared" si="9"/>
        <v/>
      </c>
      <c r="P30" s="203" t="str">
        <f t="shared" si="1"/>
        <v>--</v>
      </c>
      <c r="Q30" s="203" t="str">
        <f t="shared" si="2"/>
        <v>--</v>
      </c>
      <c r="R30" s="203" t="str">
        <f t="shared" si="3"/>
        <v>--</v>
      </c>
      <c r="S30" s="203" t="str">
        <f t="shared" si="8"/>
        <v>--</v>
      </c>
      <c r="T30" s="203" t="str">
        <f>IF(ISNUMBER(P30),IF('Trade Log'!$I$24*SIGN(O30)&gt;0,"Buy","Sell"),"--")</f>
        <v>--</v>
      </c>
      <c r="U30" s="203" t="str">
        <f t="shared" si="4"/>
        <v>--</v>
      </c>
      <c r="V30" s="203" t="str">
        <f t="shared" si="5"/>
        <v>--</v>
      </c>
      <c r="W30" s="203" t="str">
        <f>IF(ISNUMBER(P30),(V30-U30)*'Trade Log'!$G$12*SIGN('Trade Log'!$I$24)*SIGN(O30),"--")</f>
        <v>--</v>
      </c>
      <c r="X30" s="203" t="str">
        <f>IFERROR(W30*S30*10*'Trade Log'!$C$11,"--")</f>
        <v>--</v>
      </c>
    </row>
    <row r="31" spans="1:24" ht="14.25">
      <c r="A31" s="22">
        <f t="shared" si="0"/>
        <v>26</v>
      </c>
      <c r="B31" s="25">
        <f t="shared" si="6"/>
        <v>500</v>
      </c>
      <c r="C31" s="24">
        <f ca="1">INDEX('Trade Log'!$L$66:$L$5066,B31)</f>
        <v>1.3445758734741182</v>
      </c>
      <c r="D31" s="24">
        <f ca="1">MAX(OFFSET('Trade Log'!$L$66:$L$5066,B31-1,0,10,1))</f>
        <v>1.3445900803013635</v>
      </c>
      <c r="E31" s="24">
        <f ca="1">MIN(OFFSET('Trade Log'!$L$66:$L$5066,B31-1,0,10,1))</f>
        <v>1.3416603795573026</v>
      </c>
      <c r="F31" s="24">
        <f ca="1">INDEX('Trade Log'!$L$66:$L$5066,B32)</f>
        <v>1.3394020994409657</v>
      </c>
      <c r="G31" s="72">
        <f ca="1">INDEX('Trade Log'!$AI$67:$AI$5066,B31)</f>
        <v>-72.615453274980979</v>
      </c>
      <c r="H31" s="72">
        <f ca="1">INDEX('Trade Log'!$AJ$67:$AJ$5066,B31)</f>
        <v>0</v>
      </c>
      <c r="I31" s="162"/>
      <c r="O31" s="167" t="str">
        <f t="shared" si="9"/>
        <v/>
      </c>
      <c r="P31" s="203" t="str">
        <f t="shared" si="1"/>
        <v>--</v>
      </c>
      <c r="Q31" s="203" t="str">
        <f t="shared" si="2"/>
        <v>--</v>
      </c>
      <c r="R31" s="203" t="str">
        <f t="shared" si="3"/>
        <v>--</v>
      </c>
      <c r="S31" s="203" t="str">
        <f t="shared" si="8"/>
        <v>--</v>
      </c>
      <c r="T31" s="203" t="str">
        <f>IF(ISNUMBER(P31),IF('Trade Log'!$I$24*SIGN(O31)&gt;0,"Buy","Sell"),"--")</f>
        <v>--</v>
      </c>
      <c r="U31" s="203" t="str">
        <f t="shared" si="4"/>
        <v>--</v>
      </c>
      <c r="V31" s="203" t="str">
        <f t="shared" si="5"/>
        <v>--</v>
      </c>
      <c r="W31" s="203" t="str">
        <f>IF(ISNUMBER(P31),(V31-U31)*'Trade Log'!$G$12*SIGN('Trade Log'!$I$24)*SIGN(O31),"--")</f>
        <v>--</v>
      </c>
      <c r="X31" s="203" t="str">
        <f>IFERROR(W31*S31*10*'Trade Log'!$C$11,"--")</f>
        <v>--</v>
      </c>
    </row>
    <row r="32" spans="1:24" ht="14.25">
      <c r="A32" s="22">
        <f t="shared" si="0"/>
        <v>27</v>
      </c>
      <c r="B32" s="25">
        <f t="shared" si="6"/>
        <v>520</v>
      </c>
      <c r="C32" s="24">
        <f ca="1">INDEX('Trade Log'!$L$66:$L$5066,B32)</f>
        <v>1.3394020994409657</v>
      </c>
      <c r="D32" s="24">
        <f ca="1">MAX(OFFSET('Trade Log'!$L$66:$L$5066,B32-1,0,10,1))</f>
        <v>1.3425464737201287</v>
      </c>
      <c r="E32" s="24">
        <f ca="1">MIN(OFFSET('Trade Log'!$L$66:$L$5066,B32-1,0,10,1))</f>
        <v>1.3394020994409657</v>
      </c>
      <c r="F32" s="24">
        <f ca="1">INDEX('Trade Log'!$L$66:$L$5066,B33)</f>
        <v>1.3424010425974973</v>
      </c>
      <c r="G32" s="72">
        <f ca="1">INDEX('Trade Log'!$AI$67:$AI$5066,B32)</f>
        <v>-67.246047172956139</v>
      </c>
      <c r="H32" s="72">
        <f ca="1">INDEX('Trade Log'!$AJ$67:$AJ$5066,B32)</f>
        <v>0</v>
      </c>
      <c r="I32" s="162"/>
      <c r="O32" s="167" t="str">
        <f t="shared" si="9"/>
        <v/>
      </c>
      <c r="P32" s="203" t="str">
        <f t="shared" si="1"/>
        <v>--</v>
      </c>
      <c r="Q32" s="203" t="str">
        <f t="shared" si="2"/>
        <v>--</v>
      </c>
      <c r="R32" s="203" t="str">
        <f t="shared" si="3"/>
        <v>--</v>
      </c>
      <c r="S32" s="203" t="str">
        <f t="shared" si="8"/>
        <v>--</v>
      </c>
      <c r="T32" s="203" t="str">
        <f>IF(ISNUMBER(P32),IF('Trade Log'!$I$24*SIGN(O32)&gt;0,"Buy","Sell"),"--")</f>
        <v>--</v>
      </c>
      <c r="U32" s="203" t="str">
        <f t="shared" si="4"/>
        <v>--</v>
      </c>
      <c r="V32" s="203" t="str">
        <f t="shared" si="5"/>
        <v>--</v>
      </c>
      <c r="W32" s="203" t="str">
        <f>IF(ISNUMBER(P32),(V32-U32)*'Trade Log'!$G$12*SIGN('Trade Log'!$I$24)*SIGN(O32),"--")</f>
        <v>--</v>
      </c>
      <c r="X32" s="203" t="str">
        <f>IFERROR(W32*S32*10*'Trade Log'!$C$11,"--")</f>
        <v>--</v>
      </c>
    </row>
    <row r="33" spans="1:24" ht="14.25">
      <c r="A33" s="22">
        <f t="shared" si="0"/>
        <v>28</v>
      </c>
      <c r="B33" s="25">
        <f t="shared" si="6"/>
        <v>540</v>
      </c>
      <c r="C33" s="24">
        <f ca="1">INDEX('Trade Log'!$L$66:$L$5066,B33)</f>
        <v>1.3424010425974973</v>
      </c>
      <c r="D33" s="24">
        <f ca="1">MAX(OFFSET('Trade Log'!$L$66:$L$5066,B33-1,0,10,1))</f>
        <v>1.3445366145050994</v>
      </c>
      <c r="E33" s="24">
        <f ca="1">MIN(OFFSET('Trade Log'!$L$66:$L$5066,B33-1,0,10,1))</f>
        <v>1.3424010425974973</v>
      </c>
      <c r="F33" s="24">
        <f ca="1">INDEX('Trade Log'!$L$66:$L$5066,B34)</f>
        <v>1.3412842733910642</v>
      </c>
      <c r="G33" s="72">
        <f ca="1">INDEX('Trade Log'!$AI$67:$AI$5066,B33)</f>
        <v>-81.180141999199762</v>
      </c>
      <c r="H33" s="72">
        <f ca="1">INDEX('Trade Log'!$AJ$67:$AJ$5066,B33)</f>
        <v>-81.180141999199762</v>
      </c>
      <c r="I33" s="162"/>
      <c r="O33" s="167" t="str">
        <f t="shared" si="9"/>
        <v/>
      </c>
      <c r="P33" s="203" t="str">
        <f t="shared" si="1"/>
        <v>--</v>
      </c>
      <c r="Q33" s="203" t="str">
        <f t="shared" si="2"/>
        <v>--</v>
      </c>
      <c r="R33" s="203" t="str">
        <f t="shared" si="3"/>
        <v>--</v>
      </c>
      <c r="S33" s="203" t="str">
        <f t="shared" si="8"/>
        <v>--</v>
      </c>
      <c r="T33" s="203" t="str">
        <f>IF(ISNUMBER(P33),IF('Trade Log'!$I$24*SIGN(O33)&gt;0,"Buy","Sell"),"--")</f>
        <v>--</v>
      </c>
      <c r="U33" s="203" t="str">
        <f t="shared" si="4"/>
        <v>--</v>
      </c>
      <c r="V33" s="203" t="str">
        <f t="shared" si="5"/>
        <v>--</v>
      </c>
      <c r="W33" s="203" t="str">
        <f>IF(ISNUMBER(P33),(V33-U33)*'Trade Log'!$G$12*SIGN('Trade Log'!$I$24)*SIGN(O33),"--")</f>
        <v>--</v>
      </c>
      <c r="X33" s="203" t="str">
        <f>IFERROR(W33*S33*10*'Trade Log'!$C$11,"--")</f>
        <v>--</v>
      </c>
    </row>
    <row r="34" spans="1:24" ht="14.25">
      <c r="A34" s="22">
        <f t="shared" si="0"/>
        <v>29</v>
      </c>
      <c r="B34" s="25">
        <f t="shared" si="6"/>
        <v>560</v>
      </c>
      <c r="C34" s="24">
        <f ca="1">INDEX('Trade Log'!$L$66:$L$5066,B34)</f>
        <v>1.3412842733910642</v>
      </c>
      <c r="D34" s="24">
        <f ca="1">MAX(OFFSET('Trade Log'!$L$66:$L$5066,B34-1,0,10,1))</f>
        <v>1.3412842733910642</v>
      </c>
      <c r="E34" s="24">
        <f ca="1">MIN(OFFSET('Trade Log'!$L$66:$L$5066,B34-1,0,10,1))</f>
        <v>1.3381223715023389</v>
      </c>
      <c r="F34" s="24">
        <f ca="1">INDEX('Trade Log'!$L$66:$L$5066,B35)</f>
        <v>1.3371270196628855</v>
      </c>
      <c r="G34" s="72">
        <f ca="1">INDEX('Trade Log'!$AI$67:$AI$5066,B34)</f>
        <v>-81.180141999199762</v>
      </c>
      <c r="H34" s="72">
        <f ca="1">INDEX('Trade Log'!$AJ$67:$AJ$5066,B34)</f>
        <v>-81.180141999199762</v>
      </c>
      <c r="I34" s="162"/>
      <c r="O34" s="167" t="str">
        <f t="shared" ref="O34:O36" si="10">IFERROR(IF(O33-1&gt;=-$P$2,O33-1,""),"")</f>
        <v/>
      </c>
      <c r="P34" s="203" t="str">
        <f t="shared" si="1"/>
        <v>--</v>
      </c>
      <c r="Q34" s="203" t="str">
        <f t="shared" si="2"/>
        <v>--</v>
      </c>
      <c r="R34" s="203" t="str">
        <f t="shared" si="3"/>
        <v>--</v>
      </c>
      <c r="S34" s="203" t="str">
        <f t="shared" si="8"/>
        <v>--</v>
      </c>
      <c r="T34" s="203" t="str">
        <f>IF(ISNUMBER(P34),IF('Trade Log'!$I$24*SIGN(O34)&gt;0,"Buy","Sell"),"--")</f>
        <v>--</v>
      </c>
      <c r="U34" s="203" t="str">
        <f t="shared" si="4"/>
        <v>--</v>
      </c>
      <c r="V34" s="203" t="str">
        <f t="shared" si="5"/>
        <v>--</v>
      </c>
      <c r="W34" s="203" t="str">
        <f>IF(ISNUMBER(P34),(V34-U34)*'Trade Log'!$G$12*SIGN('Trade Log'!$I$24)*SIGN(O34),"--")</f>
        <v>--</v>
      </c>
      <c r="X34" s="203" t="str">
        <f>IFERROR(W34*S34*10*'Trade Log'!$C$11,"--")</f>
        <v>--</v>
      </c>
    </row>
    <row r="35" spans="1:24" ht="14.25">
      <c r="A35" s="22">
        <f t="shared" si="0"/>
        <v>30</v>
      </c>
      <c r="B35" s="25">
        <f t="shared" si="6"/>
        <v>580</v>
      </c>
      <c r="C35" s="24">
        <f ca="1">INDEX('Trade Log'!$L$66:$L$5066,B35)</f>
        <v>1.3371270196628855</v>
      </c>
      <c r="D35" s="24">
        <f ca="1">MAX(OFFSET('Trade Log'!$L$66:$L$5066,B35-1,0,10,1))</f>
        <v>1.3385874292783695</v>
      </c>
      <c r="E35" s="24">
        <f ca="1">MIN(OFFSET('Trade Log'!$L$66:$L$5066,B35-1,0,10,1))</f>
        <v>1.3367635822071491</v>
      </c>
      <c r="F35" s="24">
        <f ca="1">INDEX('Trade Log'!$L$66:$L$5066,B36)</f>
        <v>1.3428823333754243</v>
      </c>
      <c r="G35" s="72">
        <f ca="1">INDEX('Trade Log'!$AI$67:$AI$5066,B35)</f>
        <v>-81.180141999199762</v>
      </c>
      <c r="H35" s="72">
        <f ca="1">INDEX('Trade Log'!$AJ$67:$AJ$5066,B35)</f>
        <v>-81.180141999199762</v>
      </c>
      <c r="I35" s="162"/>
      <c r="O35" s="167" t="str">
        <f t="shared" si="10"/>
        <v/>
      </c>
      <c r="P35" s="203" t="str">
        <f t="shared" si="1"/>
        <v>--</v>
      </c>
      <c r="Q35" s="203" t="str">
        <f t="shared" si="2"/>
        <v>--</v>
      </c>
      <c r="R35" s="203" t="str">
        <f t="shared" si="3"/>
        <v>--</v>
      </c>
      <c r="S35" s="203" t="str">
        <f t="shared" si="8"/>
        <v>--</v>
      </c>
      <c r="T35" s="203" t="str">
        <f>IF(ISNUMBER(P35),IF('Trade Log'!$I$24*SIGN(O35)&gt;0,"Buy","Sell"),"--")</f>
        <v>--</v>
      </c>
      <c r="U35" s="203" t="str">
        <f t="shared" si="4"/>
        <v>--</v>
      </c>
      <c r="V35" s="203" t="str">
        <f t="shared" si="5"/>
        <v>--</v>
      </c>
      <c r="W35" s="203" t="str">
        <f>IF(ISNUMBER(P35),(V35-U35)*'Trade Log'!$G$12*SIGN('Trade Log'!$I$24)*SIGN(O35),"--")</f>
        <v>--</v>
      </c>
      <c r="X35" s="203" t="str">
        <f>IFERROR(W35*S35*10*'Trade Log'!$C$11,"--")</f>
        <v>--</v>
      </c>
    </row>
    <row r="36" spans="1:24" ht="14.25">
      <c r="A36" s="22">
        <f t="shared" si="0"/>
        <v>31</v>
      </c>
      <c r="B36" s="25">
        <f t="shared" si="6"/>
        <v>600</v>
      </c>
      <c r="C36" s="24">
        <f ca="1">INDEX('Trade Log'!$L$66:$L$5066,B36)</f>
        <v>1.3428823333754243</v>
      </c>
      <c r="D36" s="24">
        <f ca="1">MAX(OFFSET('Trade Log'!$L$66:$L$5066,B36-1,0,10,1))</f>
        <v>1.343083521956012</v>
      </c>
      <c r="E36" s="24">
        <f ca="1">MIN(OFFSET('Trade Log'!$L$66:$L$5066,B36-1,0,10,1))</f>
        <v>1.3415706306776498</v>
      </c>
      <c r="F36" s="24">
        <f ca="1">INDEX('Trade Log'!$L$66:$L$5066,B37)</f>
        <v>1.3418927809241128</v>
      </c>
      <c r="G36" s="72">
        <f ca="1">INDEX('Trade Log'!$AI$67:$AI$5066,B36)</f>
        <v>-81.180141999199762</v>
      </c>
      <c r="H36" s="72">
        <f ca="1">INDEX('Trade Log'!$AJ$67:$AJ$5066,B36)</f>
        <v>-81.180141999199762</v>
      </c>
      <c r="I36" s="162"/>
      <c r="O36" s="167" t="str">
        <f t="shared" si="10"/>
        <v/>
      </c>
      <c r="P36" s="203" t="str">
        <f t="shared" si="1"/>
        <v>--</v>
      </c>
      <c r="Q36" s="203" t="str">
        <f t="shared" si="2"/>
        <v>--</v>
      </c>
      <c r="R36" s="203" t="str">
        <f t="shared" si="3"/>
        <v>--</v>
      </c>
      <c r="S36" s="203" t="str">
        <f t="shared" si="8"/>
        <v>--</v>
      </c>
      <c r="T36" s="203" t="str">
        <f>IF(ISNUMBER(P36),IF('Trade Log'!$I$24*SIGN(O36)&gt;0,"Buy","Sell"),"--")</f>
        <v>--</v>
      </c>
      <c r="U36" s="203" t="str">
        <f t="shared" si="4"/>
        <v>--</v>
      </c>
      <c r="V36" s="203" t="str">
        <f t="shared" si="5"/>
        <v>--</v>
      </c>
      <c r="W36" s="203" t="str">
        <f>IF(ISNUMBER(P36),(V36-U36)*'Trade Log'!$G$12*SIGN('Trade Log'!$I$24)*SIGN(O36),"--")</f>
        <v>--</v>
      </c>
      <c r="X36" s="203" t="str">
        <f>IFERROR(W36*S36*10*'Trade Log'!$C$11,"--")</f>
        <v>--</v>
      </c>
    </row>
    <row r="37" spans="1:24" ht="14.25">
      <c r="A37" s="22">
        <f t="shared" si="0"/>
        <v>32</v>
      </c>
      <c r="B37" s="25">
        <f t="shared" si="6"/>
        <v>620</v>
      </c>
      <c r="C37" s="24">
        <f ca="1">INDEX('Trade Log'!$L$66:$L$5066,B37)</f>
        <v>1.3418927809241128</v>
      </c>
      <c r="D37" s="24">
        <f ca="1">MAX(OFFSET('Trade Log'!$L$66:$L$5066,B37-1,0,10,1))</f>
        <v>1.3434837886691602</v>
      </c>
      <c r="E37" s="24">
        <f ca="1">MIN(OFFSET('Trade Log'!$L$66:$L$5066,B37-1,0,10,1))</f>
        <v>1.3411267493409242</v>
      </c>
      <c r="F37" s="24">
        <f ca="1">INDEX('Trade Log'!$L$66:$L$5066,B38)</f>
        <v>1.3430020787182761</v>
      </c>
      <c r="G37" s="72">
        <f ca="1">INDEX('Trade Log'!$AI$67:$AI$5066,B37)</f>
        <v>-81.180141999199762</v>
      </c>
      <c r="H37" s="72">
        <f ca="1">INDEX('Trade Log'!$AJ$67:$AJ$5066,B37)</f>
        <v>-81.180141999199762</v>
      </c>
      <c r="I37" s="162"/>
      <c r="O37" s="167" t="str">
        <f t="shared" ref="O37" si="11">IFERROR(IF(O36-1&gt;=-$P$2,O36-1,""),"")</f>
        <v/>
      </c>
      <c r="P37" s="203" t="str">
        <f t="shared" si="1"/>
        <v>--</v>
      </c>
      <c r="Q37" s="203" t="str">
        <f t="shared" si="2"/>
        <v>--</v>
      </c>
      <c r="R37" s="203" t="str">
        <f t="shared" si="3"/>
        <v>--</v>
      </c>
      <c r="S37" s="203" t="str">
        <f t="shared" si="8"/>
        <v>--</v>
      </c>
      <c r="T37" s="203" t="str">
        <f>IF(ISNUMBER(P37),IF('Trade Log'!$I$24*SIGN(O37)&gt;0,"Buy","Sell"),"--")</f>
        <v>--</v>
      </c>
      <c r="U37" s="203" t="str">
        <f t="shared" si="4"/>
        <v>--</v>
      </c>
      <c r="V37" s="203" t="str">
        <f t="shared" si="5"/>
        <v>--</v>
      </c>
      <c r="W37" s="203" t="str">
        <f>IF(ISNUMBER(P37),(V37-U37)*'Trade Log'!$G$12*SIGN('Trade Log'!$I$24)*SIGN(O37),"--")</f>
        <v>--</v>
      </c>
      <c r="X37" s="203" t="str">
        <f>IFERROR(W37*S37*10*'Trade Log'!$C$11,"--")</f>
        <v>--</v>
      </c>
    </row>
    <row r="38" spans="1:24" ht="14.25">
      <c r="A38" s="22">
        <f t="shared" si="0"/>
        <v>33</v>
      </c>
      <c r="B38" s="25">
        <f t="shared" si="6"/>
        <v>640</v>
      </c>
      <c r="C38" s="24">
        <f ca="1">INDEX('Trade Log'!$L$66:$L$5066,B38)</f>
        <v>1.3430020787182761</v>
      </c>
      <c r="D38" s="24">
        <f ca="1">MAX(OFFSET('Trade Log'!$L$66:$L$5066,B38-1,0,10,1))</f>
        <v>1.344135389504487</v>
      </c>
      <c r="E38" s="24">
        <f ca="1">MIN(OFFSET('Trade Log'!$L$66:$L$5066,B38-1,0,10,1))</f>
        <v>1.3419645895896462</v>
      </c>
      <c r="F38" s="24">
        <f ca="1">INDEX('Trade Log'!$L$66:$L$5066,B39)</f>
        <v>1.3444496959611718</v>
      </c>
      <c r="G38" s="72">
        <f ca="1">INDEX('Trade Log'!$AI$67:$AI$5066,B38)</f>
        <v>-81.180141999199762</v>
      </c>
      <c r="H38" s="72">
        <f ca="1">INDEX('Trade Log'!$AJ$67:$AJ$5066,B38)</f>
        <v>-81.180141999199762</v>
      </c>
      <c r="I38" s="162"/>
    </row>
    <row r="39" spans="1:24" ht="14.25">
      <c r="A39" s="22">
        <f t="shared" ref="A39:A56" si="12">A38+1</f>
        <v>34</v>
      </c>
      <c r="B39" s="25">
        <f t="shared" si="6"/>
        <v>660</v>
      </c>
      <c r="C39" s="24">
        <f ca="1">INDEX('Trade Log'!$L$66:$L$5066,B39)</f>
        <v>1.3444496959611718</v>
      </c>
      <c r="D39" s="24">
        <f ca="1">MAX(OFFSET('Trade Log'!$L$66:$L$5066,B39-1,0,10,1))</f>
        <v>1.3484643245219294</v>
      </c>
      <c r="E39" s="24">
        <f ca="1">MIN(OFFSET('Trade Log'!$L$66:$L$5066,B39-1,0,10,1))</f>
        <v>1.3444496959611718</v>
      </c>
      <c r="F39" s="24">
        <f ca="1">INDEX('Trade Log'!$L$66:$L$5066,B40)</f>
        <v>1.3455768346514827</v>
      </c>
      <c r="G39" s="72">
        <f ca="1">INDEX('Trade Log'!$AI$67:$AI$5066,B39)</f>
        <v>-81.180141999199762</v>
      </c>
      <c r="H39" s="72">
        <f ca="1">INDEX('Trade Log'!$AJ$67:$AJ$5066,B39)</f>
        <v>-81.180141999199762</v>
      </c>
      <c r="I39" s="162"/>
    </row>
    <row r="40" spans="1:24" ht="14.25">
      <c r="A40" s="22">
        <f t="shared" si="12"/>
        <v>35</v>
      </c>
      <c r="B40" s="25">
        <f t="shared" si="6"/>
        <v>680</v>
      </c>
      <c r="C40" s="24">
        <f ca="1">INDEX('Trade Log'!$L$66:$L$5066,B40)</f>
        <v>1.3455768346514827</v>
      </c>
      <c r="D40" s="24">
        <f ca="1">MAX(OFFSET('Trade Log'!$L$66:$L$5066,B40-1,0,10,1))</f>
        <v>1.3503718844255381</v>
      </c>
      <c r="E40" s="24">
        <f ca="1">MIN(OFFSET('Trade Log'!$L$66:$L$5066,B40-1,0,10,1))</f>
        <v>1.344994510877068</v>
      </c>
      <c r="F40" s="24">
        <f ca="1">INDEX('Trade Log'!$L$66:$L$5066,B41)</f>
        <v>1.3494582902662802</v>
      </c>
      <c r="G40" s="72">
        <f ca="1">INDEX('Trade Log'!$AI$67:$AI$5066,B40)</f>
        <v>-81.180141999199762</v>
      </c>
      <c r="H40" s="72">
        <f ca="1">INDEX('Trade Log'!$AJ$67:$AJ$5066,B40)</f>
        <v>-81.180141999199762</v>
      </c>
      <c r="I40" s="162"/>
    </row>
    <row r="41" spans="1:24" ht="14.25">
      <c r="A41" s="22">
        <f t="shared" si="12"/>
        <v>36</v>
      </c>
      <c r="B41" s="25">
        <f t="shared" si="6"/>
        <v>700</v>
      </c>
      <c r="C41" s="24">
        <f ca="1">INDEX('Trade Log'!$L$66:$L$5066,B41)</f>
        <v>1.3494582902662802</v>
      </c>
      <c r="D41" s="24">
        <f ca="1">MAX(OFFSET('Trade Log'!$L$66:$L$5066,B41-1,0,10,1))</f>
        <v>1.3501031580820422</v>
      </c>
      <c r="E41" s="24">
        <f ca="1">MIN(OFFSET('Trade Log'!$L$66:$L$5066,B41-1,0,10,1))</f>
        <v>1.3466549989421006</v>
      </c>
      <c r="F41" s="24">
        <f ca="1">INDEX('Trade Log'!$L$66:$L$5066,B42)</f>
        <v>1.3452970907877193</v>
      </c>
      <c r="G41" s="72">
        <f ca="1">INDEX('Trade Log'!$AI$67:$AI$5066,B41)</f>
        <v>-81.180141999199762</v>
      </c>
      <c r="H41" s="72">
        <f ca="1">INDEX('Trade Log'!$AJ$67:$AJ$5066,B41)</f>
        <v>-81.180141999199762</v>
      </c>
      <c r="I41" s="162"/>
    </row>
    <row r="42" spans="1:24" ht="14.25">
      <c r="A42" s="22">
        <f t="shared" si="12"/>
        <v>37</v>
      </c>
      <c r="B42" s="25">
        <f t="shared" si="6"/>
        <v>720</v>
      </c>
      <c r="C42" s="24">
        <f ca="1">INDEX('Trade Log'!$L$66:$L$5066,B42)</f>
        <v>1.3452970907877193</v>
      </c>
      <c r="D42" s="24">
        <f ca="1">MAX(OFFSET('Trade Log'!$L$66:$L$5066,B42-1,0,10,1))</f>
        <v>1.3452970907877193</v>
      </c>
      <c r="E42" s="24">
        <f ca="1">MIN(OFFSET('Trade Log'!$L$66:$L$5066,B42-1,0,10,1))</f>
        <v>1.3444297747826062</v>
      </c>
      <c r="F42" s="24">
        <f ca="1">INDEX('Trade Log'!$L$66:$L$5066,B43)</f>
        <v>1.3440271342611241</v>
      </c>
      <c r="G42" s="72">
        <f ca="1">INDEX('Trade Log'!$AI$67:$AI$5066,B42)</f>
        <v>-81.180141999199762</v>
      </c>
      <c r="H42" s="72">
        <f ca="1">INDEX('Trade Log'!$AJ$67:$AJ$5066,B42)</f>
        <v>-81.180141999199762</v>
      </c>
      <c r="I42" s="162"/>
    </row>
    <row r="43" spans="1:24" ht="14.25">
      <c r="A43" s="22">
        <f t="shared" si="12"/>
        <v>38</v>
      </c>
      <c r="B43" s="25">
        <f t="shared" si="6"/>
        <v>740</v>
      </c>
      <c r="C43" s="24">
        <f ca="1">INDEX('Trade Log'!$L$66:$L$5066,B43)</f>
        <v>1.3440271342611241</v>
      </c>
      <c r="D43" s="24">
        <f ca="1">MAX(OFFSET('Trade Log'!$L$66:$L$5066,B43-1,0,10,1))</f>
        <v>1.3456363213700113</v>
      </c>
      <c r="E43" s="24">
        <f ca="1">MIN(OFFSET('Trade Log'!$L$66:$L$5066,B43-1,0,10,1))</f>
        <v>1.3440271342611241</v>
      </c>
      <c r="F43" s="24">
        <f ca="1">INDEX('Trade Log'!$L$66:$L$5066,B44)</f>
        <v>1.3462602708111264</v>
      </c>
      <c r="G43" s="72">
        <f ca="1">INDEX('Trade Log'!$AI$67:$AI$5066,B43)</f>
        <v>-81.180141999199762</v>
      </c>
      <c r="H43" s="72">
        <f ca="1">INDEX('Trade Log'!$AJ$67:$AJ$5066,B43)</f>
        <v>-81.180141999199762</v>
      </c>
      <c r="I43" s="162"/>
    </row>
    <row r="44" spans="1:24" ht="14.25">
      <c r="A44" s="22">
        <f t="shared" si="12"/>
        <v>39</v>
      </c>
      <c r="B44" s="25">
        <f t="shared" si="6"/>
        <v>760</v>
      </c>
      <c r="C44" s="24">
        <f ca="1">INDEX('Trade Log'!$L$66:$L$5066,B44)</f>
        <v>1.3462602708111264</v>
      </c>
      <c r="D44" s="24">
        <f ca="1">MAX(OFFSET('Trade Log'!$L$66:$L$5066,B44-1,0,10,1))</f>
        <v>1.3474330991606127</v>
      </c>
      <c r="E44" s="24">
        <f ca="1">MIN(OFFSET('Trade Log'!$L$66:$L$5066,B44-1,0,10,1))</f>
        <v>1.3462302635872352</v>
      </c>
      <c r="F44" s="24">
        <f ca="1">INDEX('Trade Log'!$L$66:$L$5066,B45)</f>
        <v>1.3457741131742182</v>
      </c>
      <c r="G44" s="72">
        <f ca="1">INDEX('Trade Log'!$AI$67:$AI$5066,B44)</f>
        <v>-81.180141999199762</v>
      </c>
      <c r="H44" s="72">
        <f ca="1">INDEX('Trade Log'!$AJ$67:$AJ$5066,B44)</f>
        <v>-81.180141999199762</v>
      </c>
      <c r="I44" s="162"/>
    </row>
    <row r="45" spans="1:24" ht="14.25">
      <c r="A45" s="22">
        <f t="shared" si="12"/>
        <v>40</v>
      </c>
      <c r="B45" s="25">
        <f t="shared" si="6"/>
        <v>780</v>
      </c>
      <c r="C45" s="24">
        <f ca="1">INDEX('Trade Log'!$L$66:$L$5066,B45)</f>
        <v>1.3457741131742182</v>
      </c>
      <c r="D45" s="24">
        <f ca="1">MAX(OFFSET('Trade Log'!$L$66:$L$5066,B45-1,0,10,1))</f>
        <v>1.3457741131742182</v>
      </c>
      <c r="E45" s="24">
        <f ca="1">MIN(OFFSET('Trade Log'!$L$66:$L$5066,B45-1,0,10,1))</f>
        <v>1.343699327748858</v>
      </c>
      <c r="F45" s="24">
        <f ca="1">INDEX('Trade Log'!$L$66:$L$5066,B46)</f>
        <v>1.3456539298722034</v>
      </c>
      <c r="G45" s="72">
        <f ca="1">INDEX('Trade Log'!$AI$67:$AI$5066,B45)</f>
        <v>-81.180141999199762</v>
      </c>
      <c r="H45" s="72">
        <f ca="1">INDEX('Trade Log'!$AJ$67:$AJ$5066,B45)</f>
        <v>-81.180141999199762</v>
      </c>
      <c r="I45" s="162"/>
    </row>
    <row r="46" spans="1:24" ht="14.25">
      <c r="A46" s="22">
        <f t="shared" si="12"/>
        <v>41</v>
      </c>
      <c r="B46" s="25">
        <f t="shared" si="6"/>
        <v>800</v>
      </c>
      <c r="C46" s="24">
        <f ca="1">INDEX('Trade Log'!$L$66:$L$5066,B46)</f>
        <v>1.3456539298722034</v>
      </c>
      <c r="D46" s="24">
        <f ca="1">MAX(OFFSET('Trade Log'!$L$66:$L$5066,B46-1,0,10,1))</f>
        <v>1.3463107430816437</v>
      </c>
      <c r="E46" s="24">
        <f ca="1">MIN(OFFSET('Trade Log'!$L$66:$L$5066,B46-1,0,10,1))</f>
        <v>1.3447962510013536</v>
      </c>
      <c r="F46" s="24">
        <f ca="1">INDEX('Trade Log'!$L$66:$L$5066,B47)</f>
        <v>1.3437655063907334</v>
      </c>
      <c r="G46" s="72">
        <f ca="1">INDEX('Trade Log'!$AI$67:$AI$5066,B46)</f>
        <v>-81.180141999199762</v>
      </c>
      <c r="H46" s="72">
        <f ca="1">INDEX('Trade Log'!$AJ$67:$AJ$5066,B46)</f>
        <v>-81.180141999199762</v>
      </c>
      <c r="I46" s="162"/>
    </row>
    <row r="47" spans="1:24" ht="14.25">
      <c r="A47" s="22">
        <f t="shared" si="12"/>
        <v>42</v>
      </c>
      <c r="B47" s="25">
        <f t="shared" si="6"/>
        <v>820</v>
      </c>
      <c r="C47" s="24">
        <f ca="1">INDEX('Trade Log'!$L$66:$L$5066,B47)</f>
        <v>1.3437655063907334</v>
      </c>
      <c r="D47" s="24">
        <f ca="1">MAX(OFFSET('Trade Log'!$L$66:$L$5066,B47-1,0,10,1))</f>
        <v>1.3437655063907334</v>
      </c>
      <c r="E47" s="24">
        <f ca="1">MIN(OFFSET('Trade Log'!$L$66:$L$5066,B47-1,0,10,1))</f>
        <v>1.3422484981477927</v>
      </c>
      <c r="F47" s="24">
        <f ca="1">INDEX('Trade Log'!$L$66:$L$5066,B48)</f>
        <v>1.3406626882168111</v>
      </c>
      <c r="G47" s="72">
        <f ca="1">INDEX('Trade Log'!$AI$67:$AI$5066,B47)</f>
        <v>-81.180141999199762</v>
      </c>
      <c r="H47" s="72">
        <f ca="1">INDEX('Trade Log'!$AJ$67:$AJ$5066,B47)</f>
        <v>-81.180141999199762</v>
      </c>
      <c r="I47" s="162"/>
    </row>
    <row r="48" spans="1:24" ht="14.25">
      <c r="A48" s="22">
        <f t="shared" si="12"/>
        <v>43</v>
      </c>
      <c r="B48" s="25">
        <f t="shared" si="6"/>
        <v>840</v>
      </c>
      <c r="C48" s="24">
        <f ca="1">INDEX('Trade Log'!$L$66:$L$5066,B48)</f>
        <v>1.3406626882168111</v>
      </c>
      <c r="D48" s="24">
        <f ca="1">MAX(OFFSET('Trade Log'!$L$66:$L$5066,B48-1,0,10,1))</f>
        <v>1.3438033029212444</v>
      </c>
      <c r="E48" s="24">
        <f ca="1">MIN(OFFSET('Trade Log'!$L$66:$L$5066,B48-1,0,10,1))</f>
        <v>1.3406626882168111</v>
      </c>
      <c r="F48" s="24">
        <f ca="1">INDEX('Trade Log'!$L$66:$L$5066,B49)</f>
        <v>1.3455548404646192</v>
      </c>
      <c r="G48" s="72">
        <f ca="1">INDEX('Trade Log'!$AI$67:$AI$5066,B48)</f>
        <v>-81.180141999199762</v>
      </c>
      <c r="H48" s="72">
        <f ca="1">INDEX('Trade Log'!$AJ$67:$AJ$5066,B48)</f>
        <v>-81.180141999199762</v>
      </c>
      <c r="I48" s="162"/>
    </row>
    <row r="49" spans="1:9" ht="14.25">
      <c r="A49" s="22">
        <f t="shared" si="12"/>
        <v>44</v>
      </c>
      <c r="B49" s="25">
        <f t="shared" si="6"/>
        <v>860</v>
      </c>
      <c r="C49" s="24">
        <f ca="1">INDEX('Trade Log'!$L$66:$L$5066,B49)</f>
        <v>1.3455548404646192</v>
      </c>
      <c r="D49" s="24">
        <f ca="1">MAX(OFFSET('Trade Log'!$L$66:$L$5066,B49-1,0,10,1))</f>
        <v>1.3492795012246126</v>
      </c>
      <c r="E49" s="24">
        <f ca="1">MIN(OFFSET('Trade Log'!$L$66:$L$5066,B49-1,0,10,1))</f>
        <v>1.3455548404646192</v>
      </c>
      <c r="F49" s="24">
        <f ca="1">INDEX('Trade Log'!$L$66:$L$5066,B50)</f>
        <v>1.3501926618709419</v>
      </c>
      <c r="G49" s="72">
        <f ca="1">INDEX('Trade Log'!$AI$67:$AI$5066,B49)</f>
        <v>-81.180141999199762</v>
      </c>
      <c r="H49" s="72">
        <f ca="1">INDEX('Trade Log'!$AJ$67:$AJ$5066,B49)</f>
        <v>-81.180141999199762</v>
      </c>
      <c r="I49" s="162"/>
    </row>
    <row r="50" spans="1:9" ht="14.25">
      <c r="A50" s="22">
        <f t="shared" si="12"/>
        <v>45</v>
      </c>
      <c r="B50" s="25">
        <f t="shared" si="6"/>
        <v>880</v>
      </c>
      <c r="C50" s="24">
        <f ca="1">INDEX('Trade Log'!$L$66:$L$5066,B50)</f>
        <v>1.3501926618709419</v>
      </c>
      <c r="D50" s="24">
        <f ca="1">MAX(OFFSET('Trade Log'!$L$66:$L$5066,B50-1,0,10,1))</f>
        <v>1.3513542959238036</v>
      </c>
      <c r="E50" s="24">
        <f ca="1">MIN(OFFSET('Trade Log'!$L$66:$L$5066,B50-1,0,10,1))</f>
        <v>1.3493681363948451</v>
      </c>
      <c r="F50" s="24">
        <f ca="1">INDEX('Trade Log'!$L$66:$L$5066,B51)</f>
        <v>1.3501485975555134</v>
      </c>
      <c r="G50" s="72">
        <f ca="1">INDEX('Trade Log'!$AI$67:$AI$5066,B50)</f>
        <v>-81.180141999199762</v>
      </c>
      <c r="H50" s="72">
        <f ca="1">INDEX('Trade Log'!$AJ$67:$AJ$5066,B50)</f>
        <v>-81.180141999199762</v>
      </c>
      <c r="I50" s="162"/>
    </row>
    <row r="51" spans="1:9" ht="14.25">
      <c r="A51" s="22">
        <f t="shared" si="12"/>
        <v>46</v>
      </c>
      <c r="B51" s="25">
        <f t="shared" si="6"/>
        <v>900</v>
      </c>
      <c r="C51" s="24">
        <f ca="1">INDEX('Trade Log'!$L$66:$L$5066,B51)</f>
        <v>1.3501485975555134</v>
      </c>
      <c r="D51" s="24">
        <f ca="1">MAX(OFFSET('Trade Log'!$L$66:$L$5066,B51-1,0,10,1))</f>
        <v>1.3504130162572749</v>
      </c>
      <c r="E51" s="24">
        <f ca="1">MIN(OFFSET('Trade Log'!$L$66:$L$5066,B51-1,0,10,1))</f>
        <v>1.3490785714509508</v>
      </c>
      <c r="F51" s="24">
        <f ca="1">INDEX('Trade Log'!$L$66:$L$5066,B52)</f>
        <v>1.3528499844875495</v>
      </c>
      <c r="G51" s="72">
        <f ca="1">INDEX('Trade Log'!$AI$67:$AI$5066,B51)</f>
        <v>-81.180141999199762</v>
      </c>
      <c r="H51" s="72">
        <f ca="1">INDEX('Trade Log'!$AJ$67:$AJ$5066,B51)</f>
        <v>-81.180141999199762</v>
      </c>
      <c r="I51" s="162"/>
    </row>
    <row r="52" spans="1:9" ht="14.25">
      <c r="A52" s="22">
        <f t="shared" si="12"/>
        <v>47</v>
      </c>
      <c r="B52" s="25">
        <f t="shared" si="6"/>
        <v>920</v>
      </c>
      <c r="C52" s="24">
        <f ca="1">INDEX('Trade Log'!$L$66:$L$5066,B52)</f>
        <v>1.3528499844875495</v>
      </c>
      <c r="D52" s="24">
        <f ca="1">MAX(OFFSET('Trade Log'!$L$66:$L$5066,B52-1,0,10,1))</f>
        <v>1.3539719101853651</v>
      </c>
      <c r="E52" s="24">
        <f ca="1">MIN(OFFSET('Trade Log'!$L$66:$L$5066,B52-1,0,10,1))</f>
        <v>1.3523488880965071</v>
      </c>
      <c r="F52" s="24">
        <f ca="1">INDEX('Trade Log'!$L$66:$L$5066,B53)</f>
        <v>1.3511084430414713</v>
      </c>
      <c r="G52" s="72">
        <f ca="1">INDEX('Trade Log'!$AI$67:$AI$5066,B52)</f>
        <v>-81.180141999199762</v>
      </c>
      <c r="H52" s="72">
        <f ca="1">INDEX('Trade Log'!$AJ$67:$AJ$5066,B52)</f>
        <v>-81.180141999199762</v>
      </c>
      <c r="I52" s="162"/>
    </row>
    <row r="53" spans="1:9" ht="14.25">
      <c r="A53" s="22">
        <f t="shared" si="12"/>
        <v>48</v>
      </c>
      <c r="B53" s="25">
        <f t="shared" si="6"/>
        <v>940</v>
      </c>
      <c r="C53" s="24">
        <f ca="1">INDEX('Trade Log'!$L$66:$L$5066,B53)</f>
        <v>1.3511084430414713</v>
      </c>
      <c r="D53" s="24">
        <f ca="1">MAX(OFFSET('Trade Log'!$L$66:$L$5066,B53-1,0,10,1))</f>
        <v>1.3511084430414713</v>
      </c>
      <c r="E53" s="24">
        <f ca="1">MIN(OFFSET('Trade Log'!$L$66:$L$5066,B53-1,0,10,1))</f>
        <v>1.3487471068871515</v>
      </c>
      <c r="F53" s="24">
        <f ca="1">INDEX('Trade Log'!$L$66:$L$5066,B54)</f>
        <v>1.3503181979539565</v>
      </c>
      <c r="G53" s="72">
        <f ca="1">INDEX('Trade Log'!$AI$67:$AI$5066,B53)</f>
        <v>-81.180141999199762</v>
      </c>
      <c r="H53" s="72">
        <f ca="1">INDEX('Trade Log'!$AJ$67:$AJ$5066,B53)</f>
        <v>-81.180141999199762</v>
      </c>
      <c r="I53" s="162"/>
    </row>
    <row r="54" spans="1:9" ht="14.25">
      <c r="A54" s="22">
        <f t="shared" si="12"/>
        <v>49</v>
      </c>
      <c r="B54" s="25">
        <f t="shared" si="6"/>
        <v>960</v>
      </c>
      <c r="C54" s="24">
        <f ca="1">INDEX('Trade Log'!$L$66:$L$5066,B54)</f>
        <v>1.3503181979539565</v>
      </c>
      <c r="D54" s="24">
        <f ca="1">MAX(OFFSET('Trade Log'!$L$66:$L$5066,B54-1,0,10,1))</f>
        <v>1.3510911063481226</v>
      </c>
      <c r="E54" s="24">
        <f ca="1">MIN(OFFSET('Trade Log'!$L$66:$L$5066,B54-1,0,10,1))</f>
        <v>1.3493062847318795</v>
      </c>
      <c r="F54" s="24">
        <f ca="1">INDEX('Trade Log'!$L$66:$L$5066,B55)</f>
        <v>1.3457726892525737</v>
      </c>
      <c r="G54" s="72">
        <f ca="1">INDEX('Trade Log'!$AI$67:$AI$5066,B54)</f>
        <v>-81.180141999199762</v>
      </c>
      <c r="H54" s="72">
        <f ca="1">INDEX('Trade Log'!$AJ$67:$AJ$5066,B54)</f>
        <v>-81.180141999199762</v>
      </c>
    </row>
    <row r="55" spans="1:9" ht="14.25">
      <c r="A55" s="35">
        <f t="shared" si="12"/>
        <v>50</v>
      </c>
      <c r="B55" s="71">
        <f t="shared" si="6"/>
        <v>980</v>
      </c>
      <c r="C55" s="13">
        <f ca="1">INDEX('Trade Log'!$L$66:$L$5066,B55)</f>
        <v>1.3457726892525737</v>
      </c>
      <c r="D55" s="13">
        <f ca="1">MAX(OFFSET('Trade Log'!$L$66:$L$5066,B55-1,0,10,1))</f>
        <v>1.3471073629049697</v>
      </c>
      <c r="E55" s="13">
        <f ca="1">MIN(OFFSET('Trade Log'!$L$66:$L$5066,B55-1,0,10,1))</f>
        <v>1.3452846836381107</v>
      </c>
      <c r="F55" s="13">
        <f ca="1">INDEX('Trade Log'!$L$66:$L$5066,B56)</f>
        <v>1.3454557010095574</v>
      </c>
      <c r="G55" s="74">
        <f ca="1">INDEX('Trade Log'!$AI$67:$AI$5066,B55)</f>
        <v>-81.180141999199762</v>
      </c>
      <c r="H55" s="74">
        <f ca="1">INDEX('Trade Log'!$AJ$67:$AJ$5066,B55)</f>
        <v>-81.180141999199762</v>
      </c>
    </row>
    <row r="56" spans="1:9" ht="14.25">
      <c r="A56" s="35">
        <f t="shared" si="12"/>
        <v>51</v>
      </c>
      <c r="B56" s="71">
        <f t="shared" si="6"/>
        <v>1000</v>
      </c>
      <c r="C56" s="168"/>
      <c r="D56" s="168"/>
      <c r="E56" s="168"/>
      <c r="F56" s="168"/>
      <c r="G56" s="74">
        <f ca="1">INDEX('Trade Log'!$AI$67:$AI$5066,B56)</f>
        <v>-81.180141999199762</v>
      </c>
      <c r="H56" s="74">
        <f ca="1">INDEX('Trade Log'!$AJ$67:$AJ$5066,B56)</f>
        <v>-81.180141999199762</v>
      </c>
    </row>
    <row r="57" spans="1:9"/>
    <row r="58" spans="1:9" hidden="1"/>
    <row r="59" spans="1:9" hidden="1"/>
    <row r="60" spans="1:9" hidden="1"/>
    <row r="61" spans="1:9" hidden="1"/>
    <row r="62" spans="1:9" hidden="1"/>
    <row r="63" spans="1:9" hidden="1"/>
    <row r="64" spans="1:9"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sheetData>
  <sheetProtection selectLockedCells="1" selectUnlockedCells="1"/>
  <phoneticPr fontId="7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sheetPr codeName="Sheet5"/>
  <dimension ref="A1:M6"/>
  <sheetViews>
    <sheetView workbookViewId="0">
      <selection activeCell="K4" sqref="K4"/>
    </sheetView>
  </sheetViews>
  <sheetFormatPr defaultColWidth="9.125" defaultRowHeight="13.5"/>
  <cols>
    <col min="1" max="1" width="9.125" style="131"/>
    <col min="2" max="2" width="11" style="131" bestFit="1" customWidth="1"/>
    <col min="3" max="3" width="11.875" style="131" bestFit="1" customWidth="1"/>
    <col min="4" max="4" width="11.25" style="131" bestFit="1" customWidth="1"/>
    <col min="5" max="5" width="16" style="131" bestFit="1" customWidth="1"/>
    <col min="6" max="11" width="9.125" style="131"/>
    <col min="12" max="12" width="29.375" style="131" bestFit="1" customWidth="1"/>
    <col min="13" max="13" width="12.875" style="131" bestFit="1" customWidth="1"/>
    <col min="14" max="16384" width="9.125" style="131"/>
  </cols>
  <sheetData>
    <row r="1" spans="1:13">
      <c r="A1" s="157" t="s">
        <v>44</v>
      </c>
      <c r="B1" s="157" t="s">
        <v>46</v>
      </c>
      <c r="C1" s="157" t="s">
        <v>48</v>
      </c>
      <c r="D1" s="157" t="s">
        <v>32</v>
      </c>
      <c r="E1" s="157" t="s">
        <v>36</v>
      </c>
      <c r="F1" s="157" t="s">
        <v>62</v>
      </c>
      <c r="G1" s="157" t="s">
        <v>65</v>
      </c>
      <c r="H1" s="157" t="s">
        <v>10</v>
      </c>
      <c r="I1" s="157" t="s">
        <v>120</v>
      </c>
      <c r="J1" s="157" t="s">
        <v>21</v>
      </c>
      <c r="K1" s="131">
        <v>1</v>
      </c>
      <c r="L1" s="157" t="s">
        <v>128</v>
      </c>
      <c r="M1" s="157" t="s">
        <v>178</v>
      </c>
    </row>
    <row r="2" spans="1:13">
      <c r="A2" s="131" t="s">
        <v>9</v>
      </c>
      <c r="B2" s="169">
        <v>100</v>
      </c>
      <c r="C2" s="131" t="s">
        <v>49</v>
      </c>
      <c r="D2" s="131" t="s">
        <v>33</v>
      </c>
      <c r="E2" s="131" t="s">
        <v>38</v>
      </c>
      <c r="F2" s="131">
        <v>10000</v>
      </c>
      <c r="G2" s="131" t="s">
        <v>66</v>
      </c>
      <c r="H2" s="131" t="s">
        <v>70</v>
      </c>
      <c r="I2" s="131" t="s">
        <v>10</v>
      </c>
      <c r="J2" s="157" t="s">
        <v>111</v>
      </c>
      <c r="K2" s="131">
        <v>21</v>
      </c>
      <c r="L2" s="131" t="str">
        <f>"Instrument Price - "&amp;  IF(Data!C6="real",      IF('MetaTrader Import'!C10="","Real",'MetaTrader Import'!C10), Data!C6)</f>
        <v>Instrument Price - Simulated</v>
      </c>
      <c r="M2" s="131" t="s">
        <v>179</v>
      </c>
    </row>
    <row r="3" spans="1:13">
      <c r="A3" s="131" t="s">
        <v>50</v>
      </c>
      <c r="B3" s="169">
        <v>200</v>
      </c>
      <c r="C3" s="131" t="s">
        <v>37</v>
      </c>
      <c r="D3" s="131" t="s">
        <v>34</v>
      </c>
      <c r="E3" s="131" t="s">
        <v>37</v>
      </c>
      <c r="F3" s="131">
        <v>100</v>
      </c>
      <c r="G3" s="131" t="s">
        <v>67</v>
      </c>
      <c r="H3" s="131" t="s">
        <v>71</v>
      </c>
      <c r="I3" s="131" t="s">
        <v>121</v>
      </c>
      <c r="J3" s="157" t="s">
        <v>112</v>
      </c>
      <c r="M3" s="131" t="s">
        <v>180</v>
      </c>
    </row>
    <row r="4" spans="1:13">
      <c r="B4" s="169">
        <v>1000</v>
      </c>
      <c r="E4" s="131" t="s">
        <v>61</v>
      </c>
      <c r="G4" s="131" t="s">
        <v>68</v>
      </c>
      <c r="H4" s="131" t="s">
        <v>72</v>
      </c>
      <c r="M4" s="131" t="s">
        <v>181</v>
      </c>
    </row>
    <row r="5" spans="1:13">
      <c r="B5" s="169">
        <v>5000</v>
      </c>
      <c r="G5" s="131" t="s">
        <v>69</v>
      </c>
      <c r="M5" s="131" t="s">
        <v>187</v>
      </c>
    </row>
    <row r="6" spans="1:13">
      <c r="B6" s="169"/>
    </row>
  </sheetData>
  <sheetProtection selectLockedCells="1" selectUnlockedCells="1"/>
  <phoneticPr fontId="7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16</vt:i4>
      </vt:variant>
    </vt:vector>
  </HeadingPairs>
  <TitlesOfParts>
    <vt:vector size="22" baseType="lpstr">
      <vt:lpstr>Data</vt:lpstr>
      <vt:lpstr>Trade Log</vt:lpstr>
      <vt:lpstr>MetaTrader Import</vt:lpstr>
      <vt:lpstr>Disclaimer</vt:lpstr>
      <vt:lpstr>Summary</vt:lpstr>
      <vt:lpstr>Params</vt:lpstr>
      <vt:lpstr>DataPoints</vt:lpstr>
      <vt:lpstr>DataSource</vt:lpstr>
      <vt:lpstr>GridType</vt:lpstr>
      <vt:lpstr>hi_lo</vt:lpstr>
      <vt:lpstr>LotSize</vt:lpstr>
      <vt:lpstr>PipSize</vt:lpstr>
      <vt:lpstr>rClose</vt:lpstr>
      <vt:lpstr>rGridDown</vt:lpstr>
      <vt:lpstr>rGridUp</vt:lpstr>
      <vt:lpstr>rPriceData</vt:lpstr>
      <vt:lpstr>rRealized</vt:lpstr>
      <vt:lpstr>rTickData</vt:lpstr>
      <vt:lpstr>rTradeDetail</vt:lpstr>
      <vt:lpstr>SpreadType</vt:lpstr>
      <vt:lpstr>Trend</vt:lpstr>
      <vt:lpstr>VolSetting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2014-01-30T19:17:10Z</dcterms:created>
  <dcterms:modified xsi:type="dcterms:W3CDTF">2019-01-17T03:29:40Z</dcterms:modified>
</cp:coreProperties>
</file>